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Ex1.xml" ContentType="application/vnd.ms-office.chartex+xml"/>
  <Override PartName="/xl/charts/style2.xml" ContentType="application/vnd.ms-office.chartstyle+xml"/>
  <Override PartName="/xl/charts/colors2.xml" ContentType="application/vnd.ms-office.chartcolorstyle+xml"/>
  <Override PartName="/xl/charts/chartEx2.xml" ContentType="application/vnd.ms-office.chartex+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https://d.docs.live.net/b93f6b265ced6bd2/01 Projects/02 Koushan/06 Jeddah Hotel Sport/Investment Brief/202603 KASC Hotel v 16/"/>
    </mc:Choice>
  </mc:AlternateContent>
  <xr:revisionPtr revIDLastSave="0" documentId="8_{97C5D68B-66C9-447A-A358-E7948F098C96}" xr6:coauthVersionLast="47" xr6:coauthVersionMax="47" xr10:uidLastSave="{00000000-0000-0000-0000-000000000000}"/>
  <bookViews>
    <workbookView xWindow="-90" yWindow="-90" windowWidth="19380" windowHeight="11460" tabRatio="909" firstSheet="1" activeTab="6" xr2:uid="{AAE730FD-A742-42C0-B590-9796B4782798}"/>
  </bookViews>
  <sheets>
    <sheet name="DASHBOARD" sheetId="23" state="hidden" r:id="rId1"/>
    <sheet name="Summary" sheetId="8" r:id="rId2"/>
    <sheet name="AnnualCF" sheetId="17" r:id="rId3"/>
    <sheet name="Equity Split" sheetId="10" r:id="rId4"/>
    <sheet name="PL" sheetId="5" r:id="rId5"/>
    <sheet name="MonthlyCF" sheetId="12" r:id="rId6"/>
    <sheet name="Budget" sheetId="13" r:id="rId7"/>
    <sheet name="Dev Cost Estimator" sheetId="19" r:id="rId8"/>
    <sheet name="Timeline" sheetId="24" r:id="rId9"/>
    <sheet name="V Tracker" sheetId="25" r:id="rId10"/>
    <sheet name="Combined IHG" sheetId="26" r:id="rId11"/>
    <sheet name="Kimpton" sheetId="27" r:id="rId12"/>
    <sheet name="EVEN" sheetId="28" r:id="rId13"/>
    <sheet name="CustCF" sheetId="16" state="hidden" r:id="rId14"/>
  </sheets>
  <definedNames>
    <definedName name="__fac2">#REF!</definedName>
    <definedName name="__FDS_HYPERLINK_TOGGLE_STATE__" hidden="1">"ON"</definedName>
    <definedName name="__MEA1">#REF!</definedName>
    <definedName name="__MEA2">#REF!</definedName>
    <definedName name="_fac2">#REF!</definedName>
    <definedName name="_Fill" hidden="1">#REF!</definedName>
    <definedName name="_Key1" hidden="1">#REF!</definedName>
    <definedName name="_MEA1">#REF!</definedName>
    <definedName name="_MEA2">#REF!</definedName>
    <definedName name="_Order1" localSheetId="0" hidden="1">0</definedName>
    <definedName name="_Order1" hidden="1">255</definedName>
    <definedName name="_Order2" hidden="1">255</definedName>
    <definedName name="_Sort" hidden="1">#REF!</definedName>
    <definedName name="_xlchart.v1.0" hidden="1">DASHBOARD!$C$70:$C$73</definedName>
    <definedName name="_xlchart.v1.1" hidden="1">DASHBOARD!$D$70:$D$73</definedName>
    <definedName name="_xlchart.v1.2" hidden="1">DASHBOARD!$C$65:$C$68</definedName>
    <definedName name="_xlchart.v1.3" hidden="1">DASHBOARD!$D$65:$D$68</definedName>
    <definedName name="A">#REF!</definedName>
    <definedName name="Acqusitions">#REF!</definedName>
    <definedName name="act">#REF!</definedName>
    <definedName name="AED">#REF!</definedName>
    <definedName name="am">#REF!</definedName>
    <definedName name="anscount" hidden="1">3</definedName>
    <definedName name="Aqeel">#REF!</definedName>
    <definedName name="aret">#REF!</definedName>
    <definedName name="as">#REF!</definedName>
    <definedName name="asd">#REF!</definedName>
    <definedName name="ATS">#REF!</definedName>
    <definedName name="AUD">#REF!</definedName>
    <definedName name="B005d" hidden="1">{#N/A,#N/A,FALSE,"1Summary";#N/A,#N/A,FALSE,"2Assumptions";#N/A,#N/A,FALSE,"3Cash Flow";#N/A,#N/A,FALSE,"6Residual";#N/A,#N/A,FALSE,"7Pricing Matrix";#N/A,#N/A,FALSE,"8Vacancy Matrix";#N/A,#N/A,FALSE,"AExpiration Schedule";#N/A,#N/A,FALSE,"CLease-up Schedule"}</definedName>
    <definedName name="backup1">#REF!</definedName>
    <definedName name="backupcs">#REF!</definedName>
    <definedName name="bbm">#REF!</definedName>
    <definedName name="BEF">#REF!</definedName>
    <definedName name="BHD">#REF!</definedName>
    <definedName name="bm">#REF!</definedName>
    <definedName name="BMSRevFull">#REF!</definedName>
    <definedName name="BMSRevOps">#REF!</definedName>
    <definedName name="BMSSalesFull">#REF!</definedName>
    <definedName name="BMSSalesOps">#REF!</definedName>
    <definedName name="Boo5DD" hidden="1">{#N/A,#N/A,FALSE,"1Summary";#N/A,#N/A,FALSE,"2Assumptions";#N/A,#N/A,FALSE,"3Cash Flow";#N/A,#N/A,FALSE,"6Residual";#N/A,#N/A,FALSE,"7Pricing Matrix";#N/A,#N/A,FALSE,"8Vacancy Matrix";#N/A,#N/A,FALSE,"AExpiration Schedule";#N/A,#N/A,FALSE,"CLease-up Schedule"}</definedName>
    <definedName name="CAD">#REF!</definedName>
    <definedName name="Calced2">#REF!</definedName>
    <definedName name="CapExp">#REF!</definedName>
    <definedName name="CapProj">#REF!</definedName>
    <definedName name="Category">#REF!</definedName>
    <definedName name="category2">#REF!</definedName>
    <definedName name="CC_All">#REF!</definedName>
    <definedName name="CC_List">#REF!</definedName>
    <definedName name="ccasfa" hidden="1">{#N/A,#N/A,FALSE,"1Summary";#N/A,#N/A,FALSE,"2Assumptions";#N/A,#N/A,FALSE,"3Cash Flow";#N/A,#N/A,FALSE,"6Residual";#N/A,#N/A,FALSE,"7Pricing Matrix";#N/A,#N/A,FALSE,"8Vacancy Matrix";#N/A,#N/A,FALSE,"AExpiration Schedule";#N/A,#N/A,FALSE,"CLease-up Schedule"}</definedName>
    <definedName name="ccasfa2" hidden="1">{#N/A,#N/A,FALSE,"1Summary";#N/A,#N/A,FALSE,"2Assumptions";#N/A,#N/A,FALSE,"3Cash Flow";#N/A,#N/A,FALSE,"6Residual";#N/A,#N/A,FALSE,"7Pricing Matrix";#N/A,#N/A,FALSE,"8Vacancy Matrix";#N/A,#N/A,FALSE,"AExpiration Schedule";#N/A,#N/A,FALSE,"CLease-up Schedule"}</definedName>
    <definedName name="CHF">#REF!</definedName>
    <definedName name="CIQWBGuid" hidden="1">"19ce16bd-0a5e-4cca-be5a-800b10bf9dc8"</definedName>
    <definedName name="CNY">#REF!</definedName>
    <definedName name="condensé" hidden="1">{#N/A,#N/A,FALSE,"1Summary";#N/A,#N/A,FALSE,"2Assumptions";#N/A,#N/A,FALSE,"3Cash Flow";#N/A,#N/A,FALSE,"6Residual";#N/A,#N/A,FALSE,"7Pricing Matrix";#N/A,#N/A,FALSE,"8Vacancy Matrix";#N/A,#N/A,FALSE,"AExpiration Schedule";#N/A,#N/A,FALSE,"CLease-up Schedule"}</definedName>
    <definedName name="Corp">#REF!</definedName>
    <definedName name="Cretrive">#REF!</definedName>
    <definedName name="CSRevFull">#REF!</definedName>
    <definedName name="CSRevOps">#REF!</definedName>
    <definedName name="CSSalesFull">#REF!</definedName>
    <definedName name="CSSalesOps">#REF!</definedName>
    <definedName name="currency">#REF!</definedName>
    <definedName name="Currency_name">#REF!</definedName>
    <definedName name="CYP">#REF!</definedName>
    <definedName name="CZK">#REF!</definedName>
    <definedName name="Data">#REF!</definedName>
    <definedName name="data1">#REF!</definedName>
    <definedName name="Date_List">#REF!</definedName>
    <definedName name="dddd" hidden="1">{#N/A,#N/A,FALSE,"1Summary";#N/A,#N/A,FALSE,"2Assumptions";#N/A,#N/A,FALSE,"3Cash Flow";#N/A,#N/A,FALSE,"6Residual";#N/A,#N/A,FALSE,"7Pricing Matrix";#N/A,#N/A,FALSE,"8Vacancy Matrix";#N/A,#N/A,FALSE,"AExpiration Schedule";#N/A,#N/A,FALSE,"CLease-up Schedule"}</definedName>
    <definedName name="delete" hidden="1">{#N/A,#N/A,FALSE,"1Summary";#N/A,#N/A,FALSE,"2Assumptions";#N/A,#N/A,FALSE,"3Cash Flow";#N/A,#N/A,FALSE,"6Residual";#N/A,#N/A,FALSE,"7Pricing Matrix";#N/A,#N/A,FALSE,"8Vacancy Matrix";#N/A,#N/A,FALSE,"AExpiration Schedule";#N/A,#N/A,FALSE,"CLease-up Schedule"}</definedName>
    <definedName name="DEM">#REF!</definedName>
    <definedName name="DEM_period_end_rate">#REF!</definedName>
    <definedName name="DeptID">#REF!</definedName>
    <definedName name="dm">#REF!</definedName>
    <definedName name="dsafdsfd" hidden="1">{#N/A,#N/A,FALSE,"Tenant Input";#N/A,#N/A,FALSE,"Growth Rates";#N/A,#N/A,FALSE,"Cash Flow"}</definedName>
    <definedName name="ECU">#REF!</definedName>
    <definedName name="EGP">#REF!</definedName>
    <definedName name="em">#REF!</definedName>
    <definedName name="End_Date">#REF!</definedName>
    <definedName name="Entity">#REF!</definedName>
    <definedName name="ESP">#REF!</definedName>
    <definedName name="EurGrapgs_CopyPaste">#REF!</definedName>
    <definedName name="Exps2.5Full">#REF!</definedName>
    <definedName name="Exps2.5Ops">#REF!</definedName>
    <definedName name="ExpsFull">#REF!</definedName>
    <definedName name="ExpsOps">#REF!</definedName>
    <definedName name="Fac">#REF!</definedName>
    <definedName name="FacID">#REF!</definedName>
    <definedName name="fahad">#REF!</definedName>
    <definedName name="FIM">#REF!</definedName>
    <definedName name="foll" hidden="1">#REF!</definedName>
    <definedName name="Forecast_DEM">#REF!</definedName>
    <definedName name="Forecast_USD">#REF!</definedName>
    <definedName name="FREQ">#REF!</definedName>
    <definedName name="FRF">#REF!</definedName>
    <definedName name="FY_00">#REF!</definedName>
    <definedName name="FY_96">#REF!</definedName>
    <definedName name="FY_97">#REF!</definedName>
    <definedName name="FY_98">#REF!</definedName>
    <definedName name="FY_99">#REF!</definedName>
    <definedName name="GBP">#REF!</definedName>
    <definedName name="GRD">#REF!</definedName>
    <definedName name="hjj">#REF!</definedName>
    <definedName name="HKD">#REF!</definedName>
    <definedName name="Hotel">#REF!</definedName>
    <definedName name="HUF">#REF!</definedName>
    <definedName name="ID">#REF!</definedName>
    <definedName name="IDR">#REF!</definedName>
    <definedName name="IEP">#REF!</definedName>
    <definedName name="ILS">#REF!</definedName>
    <definedName name="INR">#REF!</definedName>
    <definedName name="IQ_ADDIN" hidden="1">"AUTO"</definedName>
    <definedName name="IQ_AVG_PRICE_TARGET" hidden="1">"c82"</definedName>
    <definedName name="IQ_CONV_RATE" hidden="1">"c2192"</definedName>
    <definedName name="IQ_DNTM" hidden="1">700000</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ST_ACT_EPS_PRIMARY" hidden="1">"c2232"</definedName>
    <definedName name="IQ_EST_EPS_SURPRISE" hidden="1">"c1635"</definedName>
    <definedName name="IQ_EST_NUM_BUY_REUT" hidden="1">"c3869"</definedName>
    <definedName name="IQ_EST_NUM_BUY_THOM" hidden="1">"c5165"</definedName>
    <definedName name="IQ_EST_NUM_HOLD_REUT" hidden="1">"c3871"</definedName>
    <definedName name="IQ_EST_NUM_HOLD_THOM" hidden="1">"c5167"</definedName>
    <definedName name="IQ_EST_NUM_OUTPERFORM_REUT" hidden="1">"c3870"</definedName>
    <definedName name="IQ_EST_NUM_OUTPERFORM_THOM" hidden="1">"c5166"</definedName>
    <definedName name="IQ_EST_NUM_SELL_REUT" hidden="1">"c3873"</definedName>
    <definedName name="IQ_EST_NUM_SELL_THOM" hidden="1">"c5169"</definedName>
    <definedName name="IQ_EST_NUM_UNDERPERFORM_REUT" hidden="1">"c3872"</definedName>
    <definedName name="IQ_EST_NUM_UNDERPERFORM_THOM" hidden="1">"c5168"</definedName>
    <definedName name="IQ_EXPENSE_CODE_" hidden="1">"test"</definedName>
    <definedName name="IQ_FIN_DIV_CURRENT_PORT_DEBT_TOTAL" hidden="1">"c5524"</definedName>
    <definedName name="IQ_FIN_DIV_CURRENT_PORT_LEASES_TOTAL" hidden="1">"c5523"</definedName>
    <definedName name="IQ_FIN_DIV_DEBT_LT_TOTAL" hidden="1">"c5526"</definedName>
    <definedName name="IQ_FIN_DIV_LEASES_LT_TOTAL" hidden="1">"c5525"</definedName>
    <definedName name="IQ_FIN_DIV_NOTES_PAY_TOTAL" hidden="1">"c5522"</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43412.7003240741</definedName>
    <definedName name="IQ_NAV_ACT_OR_EST" hidden="1">"c2225"</definedName>
    <definedName name="IQ_OG_TOTAL_OIL_PRODUCTON" hidden="1">"c2059"</definedName>
    <definedName name="IQ_OPENED55" hidden="1">1</definedName>
    <definedName name="IQ_PRIMARY_EPS_TYPE_THOM" hidden="1">"c5297"</definedName>
    <definedName name="IQ_QTD" hidden="1">750000</definedName>
    <definedName name="IQ_SHAREOUTSTANDING" hidden="1">"c1347"</definedName>
    <definedName name="IQ_TODAY" hidden="1">0</definedName>
    <definedName name="IQ_TOTAL_PENSION_OBLIGATION" hidden="1">"c1292"</definedName>
    <definedName name="IQ_YTDMONTH" hidden="1">130000</definedName>
    <definedName name="IQRWACCAnalysisBB10" localSheetId="0" hidden="1">#REF!</definedName>
    <definedName name="IQRWACCAnalysisBB10" hidden="1">#REF!</definedName>
    <definedName name="IQRWACCAnalysisBC10" localSheetId="0" hidden="1">#REF!</definedName>
    <definedName name="IQRWACCAnalysisBC10" hidden="1">#REF!</definedName>
    <definedName name="IQRWACCAnalysisBF10" localSheetId="0" hidden="1">#REF!</definedName>
    <definedName name="IQRWACCAnalysisBF10" hidden="1">#REF!</definedName>
    <definedName name="IQRWACCAnalysisBH10" localSheetId="0" hidden="1">#REF!</definedName>
    <definedName name="IQRWACCAnalysisBH10" hidden="1">#REF!</definedName>
    <definedName name="IQRWACCAnalysisBJ10" localSheetId="0" hidden="1">#REF!</definedName>
    <definedName name="IQRWACCAnalysisBJ10" hidden="1">#REF!</definedName>
    <definedName name="IQRWACCAnalysisBK10" localSheetId="0" hidden="1">#REF!</definedName>
    <definedName name="IQRWACCAnalysisBK10" hidden="1">#REF!</definedName>
    <definedName name="IQRWACCAnalysisBL10" localSheetId="0" hidden="1">#REF!</definedName>
    <definedName name="IQRWACCAnalysisBL10" hidden="1">#REF!</definedName>
    <definedName name="IQRWACCAnalysisBM10" localSheetId="0" hidden="1">#REF!</definedName>
    <definedName name="IQRWACCAnalysisBM10" hidden="1">#REF!</definedName>
    <definedName name="IQRWACCAnalysisBN10" localSheetId="0" hidden="1">#REF!</definedName>
    <definedName name="IQRWACCAnalysisBN10" hidden="1">#REF!</definedName>
    <definedName name="IQRWACCAnalysisBO10" localSheetId="0" hidden="1">#REF!</definedName>
    <definedName name="IQRWACCAnalysisBO10" hidden="1">#REF!</definedName>
    <definedName name="IQRWACCAnalysisBP10" localSheetId="0" hidden="1">#REF!</definedName>
    <definedName name="IQRWACCAnalysisBP10" hidden="1">#REF!</definedName>
    <definedName name="IQRWACCAnalysisBQ10" localSheetId="0" hidden="1">#REF!</definedName>
    <definedName name="IQRWACCAnalysisBQ10" hidden="1">#REF!</definedName>
    <definedName name="IQRWACCAnalysisBR10" localSheetId="0" hidden="1">#REF!</definedName>
    <definedName name="IQRWACCAnalysisBR10" hidden="1">#REF!</definedName>
    <definedName name="IQRWACCAnalysisBS10" localSheetId="0" hidden="1">#REF!</definedName>
    <definedName name="IQRWACCAnalysisBS10" hidden="1">#REF!</definedName>
    <definedName name="IQRWACCAnalysisBT10" localSheetId="0" hidden="1">#REF!</definedName>
    <definedName name="IQRWACCAnalysisBT10" hidden="1">#REF!</definedName>
    <definedName name="IQRWACCAnalysisBU10" localSheetId="0" hidden="1">#REF!</definedName>
    <definedName name="IQRWACCAnalysisBU10" hidden="1">#REF!</definedName>
    <definedName name="IQRWACCAnalysisBV10" localSheetId="0" hidden="1">#REF!</definedName>
    <definedName name="IQRWACCAnalysisBV10" hidden="1">#REF!</definedName>
    <definedName name="IQRWACCAnalysisBW10" localSheetId="0" hidden="1">#REF!</definedName>
    <definedName name="IQRWACCAnalysisBW10" hidden="1">#REF!</definedName>
    <definedName name="IQRWACCAnalysisBX10" localSheetId="0" hidden="1">#REF!</definedName>
    <definedName name="IQRWACCAnalysisBX10" hidden="1">#REF!</definedName>
    <definedName name="IQRWACCAnalysisBY10" localSheetId="0" hidden="1">#REF!</definedName>
    <definedName name="IQRWACCAnalysisBY10" hidden="1">#REF!</definedName>
    <definedName name="IQRWACCAnalysisBZ10" localSheetId="0" hidden="1">#REF!</definedName>
    <definedName name="IQRWACCAnalysisBZ10" hidden="1">#REF!</definedName>
    <definedName name="IQRWACCAnalysisCA10" localSheetId="0" hidden="1">#REF!</definedName>
    <definedName name="IQRWACCAnalysisCA10" hidden="1">#REF!</definedName>
    <definedName name="IQRWACCAnalysisCB10" localSheetId="0" hidden="1">#REF!</definedName>
    <definedName name="IQRWACCAnalysisCB10" hidden="1">#REF!</definedName>
    <definedName name="IQRWACCAnalysisCC10" localSheetId="0" hidden="1">#REF!</definedName>
    <definedName name="IQRWACCAnalysisCC10" hidden="1">#REF!</definedName>
    <definedName name="IQRWACCAnalysisCD10" localSheetId="0" hidden="1">#REF!</definedName>
    <definedName name="IQRWACCAnalysisCD10" hidden="1">#REF!</definedName>
    <definedName name="IQRWACCAnalysisformulas2BF10" hidden="1">#REF!</definedName>
    <definedName name="IQRWACCAnalysisformulas2BN10" hidden="1">#REF!</definedName>
    <definedName name="IQRWACCAnalysisformulasBF10" localSheetId="0" hidden="1">#REF!</definedName>
    <definedName name="IQRWACCAnalysisformulasBF10" hidden="1">#REF!</definedName>
    <definedName name="IQRWACCAnalysisformulasBN10" localSheetId="0" hidden="1">#REF!</definedName>
    <definedName name="IQRWACCAnalysisformulasBN10" hidden="1">#REF!</definedName>
    <definedName name="IQRWACCAnalysishardcodeBF10" hidden="1">#REF!</definedName>
    <definedName name="IQRWACCAnalysishardcodeBN10" hidden="1">#REF!</definedName>
    <definedName name="IQRWACCformulasBF10" localSheetId="0" hidden="1">#REF!</definedName>
    <definedName name="IQRWACCformulasBF10" hidden="1">#REF!</definedName>
    <definedName name="IQRWACCformulasBN10" localSheetId="0" hidden="1">#REF!</definedName>
    <definedName name="IQRWACCformulasBN10" hidden="1">#REF!</definedName>
    <definedName name="IQRWACChardcodeBF10" hidden="1">#REF!</definedName>
    <definedName name="IQRWACChardcodeBF9" hidden="1">#REF!</definedName>
    <definedName name="IQRWACChardcodeBN10" hidden="1">#REF!</definedName>
    <definedName name="IQRWACChardcodeBN9" hidden="1">#REF!</definedName>
    <definedName name="ISK">#REF!</definedName>
    <definedName name="ITL">#REF!</definedName>
    <definedName name="JOD">#REF!</definedName>
    <definedName name="JPY">#REF!</definedName>
    <definedName name="KES">#REF!</definedName>
    <definedName name="KRW">#REF!</definedName>
    <definedName name="KWD">#REF!</definedName>
    <definedName name="l">#REF!</definedName>
    <definedName name="LBP">#REF!</definedName>
    <definedName name="ListOffset" hidden="1">1</definedName>
    <definedName name="LKR">#REF!</definedName>
    <definedName name="MEA">#REF!</definedName>
    <definedName name="MOP">#REF!</definedName>
    <definedName name="MTL">#REF!</definedName>
    <definedName name="MXN">#REF!</definedName>
    <definedName name="MYR">#REF!</definedName>
    <definedName name="NAF">#REF!</definedName>
    <definedName name="NewAcquisitions">#REF!</definedName>
    <definedName name="NLG">#REF!</definedName>
    <definedName name="NPR">#REF!</definedName>
    <definedName name="NZD">#REF!</definedName>
    <definedName name="o" localSheetId="0" hidden="1">{#N/A,#N/A,FALSE,"New Depr Sch-150% DB";#N/A,#N/A,FALSE,"Cash Flows RLP";#N/A,#N/A,FALSE,"IRR";#N/A,#N/A,FALSE,"Proforma IS";#N/A,#N/A,FALSE,"Assumptions"}</definedName>
    <definedName name="o" hidden="1">{#N/A,#N/A,FALSE,"New Depr Sch-150% DB";#N/A,#N/A,FALSE,"Cash Flows RLP";#N/A,#N/A,FALSE,"IRR";#N/A,#N/A,FALSE,"Proforma IS";#N/A,#N/A,FALSE,"Assumptions"}</definedName>
    <definedName name="OI2.5Full">#REF!</definedName>
    <definedName name="OI2.5Ops">#REF!</definedName>
    <definedName name="OIFull">#REF!</definedName>
    <definedName name="OIOps">#REF!</definedName>
    <definedName name="OMR">#REF!</definedName>
    <definedName name="Overlay_retrieve">#REF!</definedName>
    <definedName name="Period_number">#REF!</definedName>
    <definedName name="PHP">#REF!</definedName>
    <definedName name="PKR">#REF!</definedName>
    <definedName name="PLN">#REF!</definedName>
    <definedName name="_xlnm.Print_Area" localSheetId="2">AnnualCF!$A$1:$AC$55</definedName>
    <definedName name="_xlnm.Print_Area" localSheetId="6">Budget!$A$1:$J$192</definedName>
    <definedName name="_xlnm.Print_Area" localSheetId="10">'Combined IHG'!$B$1:$Q$61</definedName>
    <definedName name="_xlnm.Print_Area" localSheetId="0">DASHBOARD!$A$1:$AB$53</definedName>
    <definedName name="_xlnm.Print_Area" localSheetId="7">'Dev Cost Estimator'!$A$1:$H$152</definedName>
    <definedName name="_xlnm.Print_Area" localSheetId="3">'Equity Split'!$A$1:$H$30</definedName>
    <definedName name="_xlnm.Print_Area" localSheetId="12">EVEN!$B$1:$Q$61</definedName>
    <definedName name="_xlnm.Print_Area" localSheetId="11">Kimpton!$B$1:$Q$61</definedName>
    <definedName name="_xlnm.Print_Area" localSheetId="4">PL!$A$1:$AD$106</definedName>
    <definedName name="PTE">#REF!</definedName>
    <definedName name="PURRevFull">#REF!</definedName>
    <definedName name="PURRevOps">#REF!</definedName>
    <definedName name="PURSalesFull">#REF!</definedName>
    <definedName name="PURSalesOps">#REF!</definedName>
    <definedName name="retrieve">#REF!</definedName>
    <definedName name="retrive">#REF!</definedName>
    <definedName name="Retrive1">#REF!</definedName>
    <definedName name="rety2">#REF!</definedName>
    <definedName name="rmcAccount">"2049*"</definedName>
    <definedName name="rmcCategory">"BUD*"</definedName>
    <definedName name="rmcFrequency">"QTD"</definedName>
    <definedName name="rmcName">"ANOHC$*"</definedName>
    <definedName name="RMCOptions">"*010000000000000"</definedName>
    <definedName name="rmcPeriod">"9205*"</definedName>
    <definedName name="Rms_Exp">#REF!</definedName>
    <definedName name="Rms_Pay">#REF!</definedName>
    <definedName name="RmsAvailRet">#REF!</definedName>
    <definedName name="RMSRevFull">#REF!</definedName>
    <definedName name="RMSRevOps">#REF!</definedName>
    <definedName name="RMSSalesFull">#REF!</definedName>
    <definedName name="RMSSalesOps">#REF!</definedName>
    <definedName name="ROL">#REF!</definedName>
    <definedName name="rost1">#REF!</definedName>
    <definedName name="rost9">#REF!</definedName>
    <definedName name="sadasdsa" hidden="1">{#N/A,#N/A,FALSE,"1Summary";#N/A,#N/A,FALSE,"2Assumptions";#N/A,#N/A,FALSE,"3Cash Flow";#N/A,#N/A,FALSE,"6Residual";#N/A,#N/A,FALSE,"7Pricing Matrix";#N/A,#N/A,FALSE,"8Vacancy Matrix";#N/A,#N/A,FALSE,"AExpiration Schedule";#N/A,#N/A,FALSE,"CLease-up Schedule"}</definedName>
    <definedName name="SAR">#REF!</definedName>
    <definedName name="sdadsad" hidden="1">{#N/A,#N/A,FALSE,"1Summary";#N/A,#N/A,FALSE,"2Assumptions";#N/A,#N/A,FALSE,"3Cash Flow";#N/A,#N/A,FALSE,"6Residual";#N/A,#N/A,FALSE,"7Pricing Matrix";#N/A,#N/A,FALSE,"8Vacancy Matrix";#N/A,#N/A,FALSE,"AExpiration Schedule";#N/A,#N/A,FALSE,"CLease-up Schedule"}</definedName>
    <definedName name="SEK">#REF!</definedName>
    <definedName name="SGD">#REF!</definedName>
    <definedName name="SIT">#REF!</definedName>
    <definedName name="SKK">#REF!</definedName>
    <definedName name="slide0ne">#REF!</definedName>
    <definedName name="slide1">#REF!</definedName>
    <definedName name="solver_adj" localSheetId="1" hidden="1">Summary!$C$38</definedName>
    <definedName name="solver_cvg" localSheetId="1" hidden="1">0.0001</definedName>
    <definedName name="solver_drv" localSheetId="1" hidden="1">1</definedName>
    <definedName name="solver_eng" localSheetId="1" hidden="1">1</definedName>
    <definedName name="solver_est" localSheetId="1" hidden="1">1</definedName>
    <definedName name="solver_itr" localSheetId="1" hidden="1">2147483647</definedName>
    <definedName name="solver_mip" localSheetId="1" hidden="1">2147483647</definedName>
    <definedName name="solver_mni" localSheetId="1" hidden="1">30</definedName>
    <definedName name="solver_mrt" localSheetId="1" hidden="1">0.075</definedName>
    <definedName name="solver_msl" localSheetId="1" hidden="1">2</definedName>
    <definedName name="solver_neg" localSheetId="1" hidden="1">1</definedName>
    <definedName name="solver_nod" localSheetId="1" hidden="1">2147483647</definedName>
    <definedName name="solver_num" localSheetId="1" hidden="1">0</definedName>
    <definedName name="solver_nwt" localSheetId="1" hidden="1">1</definedName>
    <definedName name="solver_opt" localSheetId="1" hidden="1">Summary!$C$39</definedName>
    <definedName name="solver_pre" localSheetId="1" hidden="1">0.000001</definedName>
    <definedName name="solver_rbv" localSheetId="1" hidden="1">1</definedName>
    <definedName name="solver_rlx" localSheetId="1" hidden="1">2</definedName>
    <definedName name="solver_rsd" localSheetId="1" hidden="1">0</definedName>
    <definedName name="solver_scl" localSheetId="1" hidden="1">1</definedName>
    <definedName name="solver_sho" localSheetId="1" hidden="1">2</definedName>
    <definedName name="solver_ssz" localSheetId="1" hidden="1">100</definedName>
    <definedName name="solver_tim" localSheetId="1" hidden="1">2147483647</definedName>
    <definedName name="solver_tol" localSheetId="1" hidden="1">0.01</definedName>
    <definedName name="solver_typ" localSheetId="1" hidden="1">3</definedName>
    <definedName name="solver_val" localSheetId="1" hidden="1">0.1</definedName>
    <definedName name="solver_ver" localSheetId="1" hidden="1">3</definedName>
    <definedName name="spoton">#REF!</definedName>
    <definedName name="ssss" hidden="1">{#N/A,#N/A,FALSE,"Tenant Input";#N/A,#N/A,FALSE,"Growth Rates";#N/A,#N/A,FALSE,"Cash Flow"}</definedName>
    <definedName name="Start_Date">#REF!</definedName>
    <definedName name="THB">#REF!</definedName>
    <definedName name="TotRevFull">#REF!</definedName>
    <definedName name="TotRevOps">#REF!</definedName>
    <definedName name="TotSalesFull">#REF!</definedName>
    <definedName name="TotSalesOps">#REF!</definedName>
    <definedName name="TRL">#REF!</definedName>
    <definedName name="TWD">#REF!</definedName>
    <definedName name="UKIGraphs_CopyPaste">#REF!</definedName>
    <definedName name="USD">#REF!</definedName>
    <definedName name="USD_period_end_rate">#REF!</definedName>
    <definedName name="VND">#REF!</definedName>
    <definedName name="Weekcompretrive">#REF!</definedName>
    <definedName name="wrn.Basic._.Report." localSheetId="0" hidden="1">{#N/A,#N/A,FALSE,"New Depr Sch-150% DB";#N/A,#N/A,FALSE,"Cash Flows RLP";#N/A,#N/A,FALSE,"IRR";#N/A,#N/A,FALSE,"Proforma IS";#N/A,#N/A,FALSE,"Assumptions"}</definedName>
    <definedName name="wrn.Basic._.Report." hidden="1">{#N/A,#N/A,FALSE,"New Depr Sch-150% DB";#N/A,#N/A,FALSE,"Cash Flows RLP";#N/A,#N/A,FALSE,"IRR";#N/A,#N/A,FALSE,"Proforma IS";#N/A,#N/A,FALSE,"Assumptions"}</definedName>
    <definedName name="wrn.Budget." hidden="1">{"Spread Dollars",#N/A,FALSE,"Budget";"Spread Ratios",#N/A,FALSE,"Budget";"Target Comparison",#N/A,FALSE,"Summary"}</definedName>
    <definedName name="wrn.clientcopy." localSheetId="0"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omplete._.Report." localSheetId="0" hidden="1">{#N/A,#N/A,FALSE,"Assumptions";#N/A,#N/A,FALSE,"Proforma IS";#N/A,#N/A,FALSE,"Cash Flows RLP";#N/A,#N/A,FALSE,"IRR";#N/A,#N/A,FALSE,"New Depr Sch-150% DB";#N/A,#N/A,FALSE,"Comments"}</definedName>
    <definedName name="wrn.Complete._.Report." hidden="1">{#N/A,#N/A,FALSE,"Assumptions";#N/A,#N/A,FALSE,"Proforma IS";#N/A,#N/A,FALSE,"Cash Flows RLP";#N/A,#N/A,FALSE,"IRR";#N/A,#N/A,FALSE,"New Depr Sch-150% DB";#N/A,#N/A,FALSE,"Comments"}</definedName>
    <definedName name="wrn.filecopy." localSheetId="0"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print." localSheetId="0" hidden="1">{#N/A,#N/A,FALSE,"Japan 2003";#N/A,#N/A,FALSE,"Sheet2"}</definedName>
    <definedName name="wrn.print." hidden="1">{#N/A,#N/A,FALSE,"Japan 2003";#N/A,#N/A,FALSE,"Sheet2"}</definedName>
    <definedName name="wrn.Report." hidden="1">{#N/A,#N/A,FALSE,"Tenant Input";#N/A,#N/A,FALSE,"Growth Rates";#N/A,#N/A,FALSE,"Cash Flow"}</definedName>
    <definedName name="wrn.Target._.Comparison." hidden="1">{"Target Comparison",#N/A,FALSE,"Summary"}</definedName>
    <definedName name="X">#REF!</definedName>
    <definedName name="xx" hidden="1">{#N/A,#N/A,FALSE,"1Summary";#N/A,#N/A,FALSE,"2Assumptions";#N/A,#N/A,FALSE,"3Cash Flow";#N/A,#N/A,FALSE,"6Residual";#N/A,#N/A,FALSE,"7Pricing Matrix";#N/A,#N/A,FALSE,"8Vacancy Matrix";#N/A,#N/A,FALSE,"AExpiration Schedule";#N/A,#N/A,FALSE,"CLease-up Schedule"}</definedName>
    <definedName name="xxx" hidden="1">{#N/A,#N/A,FALSE,"Tenant Input";#N/A,#N/A,FALSE,"Growth Rates";#N/A,#N/A,FALSE,"Cash Flow"}</definedName>
    <definedName name="Year">#REF!</definedName>
    <definedName name="Year_end_date">#REF!</definedName>
    <definedName name="Zain">#REF!</definedName>
    <definedName name="ZAR">#REF!</definedName>
    <definedName name="ZMK">#REF!</definedName>
    <definedName name="ZWD">#REF!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61" i="19" l="1"/>
  <c r="F134" i="12"/>
  <c r="G134" i="12"/>
  <c r="I134" i="12"/>
  <c r="J134" i="12"/>
  <c r="M134" i="12"/>
  <c r="C135" i="12"/>
  <c r="D135" i="12"/>
  <c r="E135" i="12"/>
  <c r="AF15" i="13"/>
  <c r="C134" i="12" s="1"/>
  <c r="O158" i="12"/>
  <c r="O128" i="12"/>
  <c r="O127" i="12"/>
  <c r="O126" i="12"/>
  <c r="O125" i="12"/>
  <c r="O124" i="12"/>
  <c r="O123" i="12"/>
  <c r="O122" i="12"/>
  <c r="O121" i="12"/>
  <c r="O120" i="12"/>
  <c r="O119" i="12"/>
  <c r="O118" i="12"/>
  <c r="O117" i="12"/>
  <c r="O116" i="12"/>
  <c r="O115" i="12"/>
  <c r="O114" i="12"/>
  <c r="O113" i="12"/>
  <c r="O112" i="12"/>
  <c r="O111" i="12"/>
  <c r="O110" i="12"/>
  <c r="O109" i="12"/>
  <c r="O108" i="12"/>
  <c r="O107" i="12"/>
  <c r="O106" i="12"/>
  <c r="O105" i="12"/>
  <c r="O104" i="12"/>
  <c r="O103" i="12"/>
  <c r="O102" i="12"/>
  <c r="O98" i="12"/>
  <c r="O97" i="12"/>
  <c r="O96" i="12"/>
  <c r="O95" i="12"/>
  <c r="O94" i="12"/>
  <c r="O93" i="12"/>
  <c r="O92" i="12"/>
  <c r="O91" i="12"/>
  <c r="O90" i="12"/>
  <c r="O89" i="12"/>
  <c r="O88" i="12"/>
  <c r="O87" i="12"/>
  <c r="O86" i="12"/>
  <c r="O85" i="12"/>
  <c r="O84" i="12"/>
  <c r="O83" i="12"/>
  <c r="O82" i="12"/>
  <c r="O81" i="12"/>
  <c r="O80" i="12"/>
  <c r="O79" i="12"/>
  <c r="O78" i="12"/>
  <c r="O77" i="12"/>
  <c r="O76" i="12"/>
  <c r="O68" i="12"/>
  <c r="O67" i="12"/>
  <c r="O66" i="12"/>
  <c r="O65" i="12"/>
  <c r="O64" i="12"/>
  <c r="O63" i="12"/>
  <c r="O62" i="12"/>
  <c r="O61" i="12"/>
  <c r="O60" i="12"/>
  <c r="O59" i="12"/>
  <c r="O58" i="12"/>
  <c r="O57" i="12"/>
  <c r="O56" i="12"/>
  <c r="O55" i="12"/>
  <c r="O54" i="12"/>
  <c r="O53" i="12"/>
  <c r="O52" i="12"/>
  <c r="O51" i="12"/>
  <c r="O50" i="12"/>
  <c r="O49" i="12"/>
  <c r="O38" i="12"/>
  <c r="O37" i="12"/>
  <c r="O36" i="12"/>
  <c r="O35" i="12"/>
  <c r="O34" i="12"/>
  <c r="O33" i="12"/>
  <c r="O32" i="12"/>
  <c r="O31" i="12"/>
  <c r="O30" i="12"/>
  <c r="O29" i="12"/>
  <c r="O28" i="12"/>
  <c r="O27" i="12"/>
  <c r="O26" i="12"/>
  <c r="O25" i="12"/>
  <c r="O24" i="12"/>
  <c r="O23" i="12"/>
  <c r="O22" i="12"/>
  <c r="O21" i="12"/>
  <c r="O20" i="12"/>
  <c r="O19" i="12"/>
  <c r="O18" i="12"/>
  <c r="O17" i="12"/>
  <c r="O16" i="12"/>
  <c r="O15" i="12"/>
  <c r="O14" i="12"/>
  <c r="O13" i="12"/>
  <c r="O12" i="12"/>
  <c r="O11" i="12"/>
  <c r="O10" i="12"/>
  <c r="O9" i="12"/>
  <c r="G44" i="12"/>
  <c r="I44" i="12"/>
  <c r="J44" i="12"/>
  <c r="M44" i="12"/>
  <c r="I6" i="19"/>
  <c r="AF14" i="13" l="1"/>
  <c r="AF13" i="13"/>
  <c r="AF12" i="13"/>
  <c r="AF11" i="13"/>
  <c r="R23" i="26"/>
  <c r="O74" i="28"/>
  <c r="L73" i="28"/>
  <c r="J73" i="28"/>
  <c r="H73" i="28"/>
  <c r="F73" i="28"/>
  <c r="D73" i="28"/>
  <c r="O73" i="28" s="1"/>
  <c r="O72" i="28"/>
  <c r="O71" i="28"/>
  <c r="L70" i="28"/>
  <c r="J70" i="28"/>
  <c r="H70" i="28"/>
  <c r="H77" i="28" s="1"/>
  <c r="H59" i="28" s="1"/>
  <c r="F70" i="28"/>
  <c r="D70" i="28"/>
  <c r="D77" i="28" s="1"/>
  <c r="D59" i="28" s="1"/>
  <c r="L69" i="28"/>
  <c r="L77" i="28" s="1"/>
  <c r="L59" i="28" s="1"/>
  <c r="J69" i="28"/>
  <c r="H69" i="28"/>
  <c r="F69" i="28"/>
  <c r="F77" i="28" s="1"/>
  <c r="F59" i="28" s="1"/>
  <c r="D69" i="28"/>
  <c r="F56" i="28"/>
  <c r="D56" i="28"/>
  <c r="F50" i="28"/>
  <c r="G50" i="28" s="1"/>
  <c r="F49" i="28"/>
  <c r="G49" i="28" s="1"/>
  <c r="E49" i="28"/>
  <c r="D49" i="28"/>
  <c r="O48" i="28"/>
  <c r="L46" i="28"/>
  <c r="M46" i="28" s="1"/>
  <c r="J46" i="28"/>
  <c r="H46" i="28"/>
  <c r="F46" i="28"/>
  <c r="D46" i="28"/>
  <c r="E46" i="28" s="1"/>
  <c r="M45" i="28"/>
  <c r="K45" i="28"/>
  <c r="I45" i="28"/>
  <c r="G45" i="28"/>
  <c r="E45" i="28"/>
  <c r="M44" i="28"/>
  <c r="K44" i="28"/>
  <c r="I44" i="28"/>
  <c r="G44" i="28"/>
  <c r="M43" i="28"/>
  <c r="K43" i="28"/>
  <c r="I43" i="28"/>
  <c r="G43" i="28"/>
  <c r="E43" i="28"/>
  <c r="M42" i="28"/>
  <c r="K42" i="28"/>
  <c r="K41" i="28"/>
  <c r="I41" i="28"/>
  <c r="G41" i="28"/>
  <c r="E41" i="28"/>
  <c r="M40" i="28"/>
  <c r="K40" i="28"/>
  <c r="I40" i="28"/>
  <c r="G40" i="28"/>
  <c r="E40" i="28"/>
  <c r="L36" i="28"/>
  <c r="J36" i="28"/>
  <c r="H36" i="28"/>
  <c r="F36" i="28"/>
  <c r="G36" i="28" s="1"/>
  <c r="D36" i="28"/>
  <c r="O33" i="28"/>
  <c r="M33" i="28"/>
  <c r="K33" i="28"/>
  <c r="I33" i="28"/>
  <c r="G33" i="28"/>
  <c r="E33" i="28"/>
  <c r="O32" i="28"/>
  <c r="O31" i="28"/>
  <c r="M31" i="28"/>
  <c r="K31" i="28"/>
  <c r="I31" i="28"/>
  <c r="G31" i="28"/>
  <c r="E31" i="28"/>
  <c r="O30" i="28"/>
  <c r="M30" i="28"/>
  <c r="K30" i="28"/>
  <c r="I30" i="28"/>
  <c r="G30" i="28"/>
  <c r="E30" i="28"/>
  <c r="N28" i="28"/>
  <c r="L28" i="28"/>
  <c r="J28" i="28"/>
  <c r="H28" i="28"/>
  <c r="F28" i="28"/>
  <c r="I42" i="28" s="1"/>
  <c r="D28" i="28"/>
  <c r="N27" i="28"/>
  <c r="G27" i="28"/>
  <c r="E27" i="28"/>
  <c r="N26" i="28"/>
  <c r="N25" i="28"/>
  <c r="N24" i="28"/>
  <c r="G24" i="28"/>
  <c r="E24" i="28"/>
  <c r="N23" i="28"/>
  <c r="G23" i="28"/>
  <c r="E23" i="28"/>
  <c r="N22" i="28"/>
  <c r="I22" i="28"/>
  <c r="G22" i="28"/>
  <c r="E22" i="28"/>
  <c r="L19" i="28"/>
  <c r="J19" i="28"/>
  <c r="L18" i="28"/>
  <c r="J18" i="28"/>
  <c r="H18" i="28"/>
  <c r="H19" i="28" s="1"/>
  <c r="F18" i="28"/>
  <c r="F19" i="28" s="1"/>
  <c r="D18" i="28"/>
  <c r="L17" i="28"/>
  <c r="J17" i="28"/>
  <c r="H17" i="28"/>
  <c r="F17" i="28"/>
  <c r="L15" i="28"/>
  <c r="J15" i="28"/>
  <c r="H15" i="28"/>
  <c r="F15" i="28"/>
  <c r="D15" i="28"/>
  <c r="N14" i="28"/>
  <c r="N15" i="28" s="1"/>
  <c r="N13" i="28"/>
  <c r="O74" i="27"/>
  <c r="L73" i="27"/>
  <c r="J73" i="27"/>
  <c r="H73" i="27"/>
  <c r="F73" i="27"/>
  <c r="D73" i="27"/>
  <c r="O72" i="27"/>
  <c r="O71" i="27"/>
  <c r="L70" i="27"/>
  <c r="J70" i="27"/>
  <c r="H70" i="27"/>
  <c r="H70" i="26" s="1"/>
  <c r="F70" i="27"/>
  <c r="D70" i="27"/>
  <c r="L69" i="27"/>
  <c r="J69" i="27"/>
  <c r="H69" i="27"/>
  <c r="H77" i="27" s="1"/>
  <c r="H59" i="27" s="1"/>
  <c r="F69" i="27"/>
  <c r="D69" i="27"/>
  <c r="H56" i="27"/>
  <c r="F56" i="27"/>
  <c r="H51" i="27"/>
  <c r="F50" i="27"/>
  <c r="G50" i="27" s="1"/>
  <c r="H49" i="27"/>
  <c r="F49" i="27"/>
  <c r="F49" i="26" s="1"/>
  <c r="O48" i="27"/>
  <c r="H47" i="27"/>
  <c r="H57" i="27" s="1"/>
  <c r="L46" i="27"/>
  <c r="O46" i="27" s="1"/>
  <c r="J46" i="27"/>
  <c r="K46" i="27" s="1"/>
  <c r="H46" i="27"/>
  <c r="I46" i="27" s="1"/>
  <c r="F46" i="27"/>
  <c r="G46" i="27" s="1"/>
  <c r="D46" i="27"/>
  <c r="M45" i="27"/>
  <c r="K45" i="27"/>
  <c r="G45" i="27"/>
  <c r="M44" i="27"/>
  <c r="K44" i="27"/>
  <c r="I44" i="27"/>
  <c r="M43" i="27"/>
  <c r="K43" i="27"/>
  <c r="I43" i="27"/>
  <c r="G43" i="27"/>
  <c r="M42" i="27"/>
  <c r="I41" i="27"/>
  <c r="G41" i="27"/>
  <c r="M40" i="27"/>
  <c r="K40" i="27"/>
  <c r="I40" i="27"/>
  <c r="G40" i="27"/>
  <c r="I37" i="27"/>
  <c r="H37" i="27"/>
  <c r="L36" i="27"/>
  <c r="J36" i="27"/>
  <c r="H36" i="27"/>
  <c r="I36" i="27" s="1"/>
  <c r="F36" i="27"/>
  <c r="G36" i="27" s="1"/>
  <c r="D36" i="27"/>
  <c r="O36" i="27" s="1"/>
  <c r="O33" i="27"/>
  <c r="M33" i="27"/>
  <c r="K33" i="27"/>
  <c r="I33" i="27"/>
  <c r="G33" i="27"/>
  <c r="E33" i="27"/>
  <c r="O32" i="27"/>
  <c r="O31" i="27"/>
  <c r="M31" i="27"/>
  <c r="K31" i="27"/>
  <c r="I31" i="27"/>
  <c r="G31" i="27"/>
  <c r="E31" i="27"/>
  <c r="O30" i="27"/>
  <c r="M30" i="27"/>
  <c r="K30" i="27"/>
  <c r="I30" i="27"/>
  <c r="G30" i="27"/>
  <c r="E30" i="27"/>
  <c r="L28" i="27"/>
  <c r="J28" i="27"/>
  <c r="K23" i="27" s="1"/>
  <c r="H28" i="27"/>
  <c r="H50" i="27" s="1"/>
  <c r="F28" i="27"/>
  <c r="K42" i="27" s="1"/>
  <c r="D28" i="27"/>
  <c r="N27" i="27"/>
  <c r="N28" i="27" s="1"/>
  <c r="M27" i="27"/>
  <c r="K27" i="27"/>
  <c r="I27" i="27"/>
  <c r="G27" i="27"/>
  <c r="N26" i="27"/>
  <c r="N25" i="27"/>
  <c r="N24" i="27"/>
  <c r="I24" i="27"/>
  <c r="G24" i="27"/>
  <c r="N23" i="27"/>
  <c r="I23" i="27"/>
  <c r="G23" i="27"/>
  <c r="N22" i="27"/>
  <c r="I22" i="27"/>
  <c r="G22" i="27"/>
  <c r="L19" i="27"/>
  <c r="L18" i="27"/>
  <c r="J18" i="27"/>
  <c r="J19" i="27" s="1"/>
  <c r="H18" i="27"/>
  <c r="H19" i="27" s="1"/>
  <c r="F18" i="27"/>
  <c r="F19" i="27" s="1"/>
  <c r="D18" i="27"/>
  <c r="L17" i="27"/>
  <c r="J17" i="27"/>
  <c r="H17" i="27"/>
  <c r="F17" i="27"/>
  <c r="L15" i="27"/>
  <c r="J15" i="27"/>
  <c r="H15" i="27"/>
  <c r="F15" i="27"/>
  <c r="D15" i="27"/>
  <c r="N14" i="27"/>
  <c r="N13" i="27"/>
  <c r="O74" i="26"/>
  <c r="H73" i="26"/>
  <c r="F73" i="26"/>
  <c r="D73" i="26"/>
  <c r="O73" i="26" s="1"/>
  <c r="O72" i="26"/>
  <c r="L71" i="26"/>
  <c r="J71" i="26"/>
  <c r="H71" i="26"/>
  <c r="F71" i="26"/>
  <c r="D71" i="26"/>
  <c r="L70" i="26"/>
  <c r="H69" i="26"/>
  <c r="F69" i="26"/>
  <c r="D69" i="26"/>
  <c r="H56" i="26"/>
  <c r="L48" i="26"/>
  <c r="J48" i="26"/>
  <c r="H48" i="26"/>
  <c r="I48" i="26" s="1"/>
  <c r="F48" i="26"/>
  <c r="D48" i="26"/>
  <c r="H46" i="26"/>
  <c r="I46" i="26" s="1"/>
  <c r="D46" i="26"/>
  <c r="L45" i="26"/>
  <c r="J45" i="26"/>
  <c r="H45" i="26"/>
  <c r="F45" i="26"/>
  <c r="D45" i="26"/>
  <c r="L44" i="26"/>
  <c r="J44" i="26"/>
  <c r="H44" i="26"/>
  <c r="F44" i="26"/>
  <c r="D44" i="26"/>
  <c r="L43" i="26"/>
  <c r="L46" i="26" s="1"/>
  <c r="J43" i="26"/>
  <c r="H43" i="26"/>
  <c r="F43" i="26"/>
  <c r="D43" i="26"/>
  <c r="L42" i="26"/>
  <c r="J42" i="26"/>
  <c r="H42" i="26"/>
  <c r="F42" i="26"/>
  <c r="D42" i="26"/>
  <c r="L41" i="26"/>
  <c r="J41" i="26"/>
  <c r="H41" i="26"/>
  <c r="F41" i="26"/>
  <c r="F46" i="26" s="1"/>
  <c r="D41" i="26"/>
  <c r="L33" i="26"/>
  <c r="J33" i="26"/>
  <c r="K33" i="26" s="1"/>
  <c r="H33" i="26"/>
  <c r="I33" i="26" s="1"/>
  <c r="F33" i="26"/>
  <c r="G33" i="26" s="1"/>
  <c r="E33" i="26"/>
  <c r="D33" i="26"/>
  <c r="O32" i="26"/>
  <c r="L31" i="26"/>
  <c r="M31" i="26" s="1"/>
  <c r="J31" i="26"/>
  <c r="K31" i="26" s="1"/>
  <c r="H31" i="26"/>
  <c r="I31" i="26" s="1"/>
  <c r="F31" i="26"/>
  <c r="G31" i="26" s="1"/>
  <c r="D31" i="26"/>
  <c r="E31" i="26" s="1"/>
  <c r="L30" i="26"/>
  <c r="J30" i="26"/>
  <c r="J36" i="26" s="1"/>
  <c r="I30" i="26"/>
  <c r="H30" i="26"/>
  <c r="F30" i="26"/>
  <c r="E30" i="26"/>
  <c r="D30" i="26"/>
  <c r="L27" i="26"/>
  <c r="J27" i="26"/>
  <c r="H27" i="26"/>
  <c r="F27" i="26"/>
  <c r="D27" i="26"/>
  <c r="N27" i="26" s="1"/>
  <c r="N26" i="26"/>
  <c r="N25" i="26"/>
  <c r="L24" i="26"/>
  <c r="J24" i="26"/>
  <c r="N24" i="26" s="1"/>
  <c r="I24" i="26"/>
  <c r="H24" i="26"/>
  <c r="F24" i="26"/>
  <c r="D24" i="26"/>
  <c r="L23" i="26"/>
  <c r="J23" i="26"/>
  <c r="H23" i="26"/>
  <c r="I23" i="26" s="1"/>
  <c r="F23" i="26"/>
  <c r="D23" i="26"/>
  <c r="L22" i="26"/>
  <c r="L73" i="26" s="1"/>
  <c r="J22" i="26"/>
  <c r="J73" i="26" s="1"/>
  <c r="H22" i="26"/>
  <c r="H28" i="26" s="1"/>
  <c r="I22" i="26" s="1"/>
  <c r="F22" i="26"/>
  <c r="D22" i="26"/>
  <c r="H19" i="26"/>
  <c r="L18" i="26"/>
  <c r="L19" i="26" s="1"/>
  <c r="J18" i="26"/>
  <c r="L14" i="26"/>
  <c r="J14" i="26"/>
  <c r="H14" i="26"/>
  <c r="F14" i="26"/>
  <c r="D14" i="26"/>
  <c r="L13" i="26"/>
  <c r="J13" i="26"/>
  <c r="H13" i="26"/>
  <c r="H18" i="26" s="1"/>
  <c r="F13" i="26"/>
  <c r="F18" i="26" s="1"/>
  <c r="D13" i="26"/>
  <c r="K48" i="28" l="1"/>
  <c r="J50" i="28"/>
  <c r="K24" i="28"/>
  <c r="J56" i="28"/>
  <c r="K22" i="28"/>
  <c r="K27" i="28"/>
  <c r="K23" i="28"/>
  <c r="J49" i="28"/>
  <c r="K49" i="28" s="1"/>
  <c r="J37" i="28"/>
  <c r="O36" i="28"/>
  <c r="E36" i="28"/>
  <c r="H52" i="27"/>
  <c r="H67" i="27" s="1"/>
  <c r="H58" i="27" s="1"/>
  <c r="I51" i="27"/>
  <c r="E27" i="27"/>
  <c r="E48" i="27"/>
  <c r="E42" i="27"/>
  <c r="D37" i="27"/>
  <c r="E41" i="27"/>
  <c r="E24" i="27"/>
  <c r="D50" i="27"/>
  <c r="E23" i="27"/>
  <c r="E44" i="27"/>
  <c r="E40" i="27"/>
  <c r="D49" i="27"/>
  <c r="D56" i="27"/>
  <c r="E45" i="27"/>
  <c r="E43" i="27"/>
  <c r="E22" i="27"/>
  <c r="O59" i="28"/>
  <c r="K30" i="26"/>
  <c r="O46" i="26"/>
  <c r="D18" i="26"/>
  <c r="F19" i="26" s="1"/>
  <c r="N13" i="26"/>
  <c r="M30" i="26"/>
  <c r="L36" i="26"/>
  <c r="E42" i="26"/>
  <c r="K46" i="28"/>
  <c r="M46" i="27"/>
  <c r="J19" i="26"/>
  <c r="I24" i="28"/>
  <c r="I48" i="28"/>
  <c r="H50" i="28"/>
  <c r="I36" i="28"/>
  <c r="H56" i="28"/>
  <c r="O56" i="28" s="1"/>
  <c r="H49" i="28"/>
  <c r="I49" i="28" s="1"/>
  <c r="H37" i="28"/>
  <c r="I46" i="28"/>
  <c r="I27" i="28"/>
  <c r="I23" i="28"/>
  <c r="N18" i="27"/>
  <c r="D70" i="26"/>
  <c r="D77" i="27"/>
  <c r="D59" i="27" s="1"/>
  <c r="O70" i="27"/>
  <c r="N16" i="28"/>
  <c r="O70" i="28"/>
  <c r="L15" i="26"/>
  <c r="N23" i="26"/>
  <c r="I27" i="26"/>
  <c r="O33" i="26"/>
  <c r="O48" i="26"/>
  <c r="M36" i="27"/>
  <c r="G49" i="27"/>
  <c r="F70" i="26"/>
  <c r="F77" i="27"/>
  <c r="F59" i="27" s="1"/>
  <c r="L50" i="28"/>
  <c r="M24" i="28"/>
  <c r="L56" i="28"/>
  <c r="M23" i="28"/>
  <c r="L37" i="28"/>
  <c r="M22" i="28"/>
  <c r="J77" i="28"/>
  <c r="J59" i="28" s="1"/>
  <c r="J69" i="26"/>
  <c r="J77" i="26" s="1"/>
  <c r="J59" i="26" s="1"/>
  <c r="N18" i="28"/>
  <c r="J46" i="26"/>
  <c r="I50" i="27"/>
  <c r="O69" i="28"/>
  <c r="O77" i="28" s="1"/>
  <c r="K48" i="27"/>
  <c r="K24" i="27"/>
  <c r="J50" i="27"/>
  <c r="J56" i="27"/>
  <c r="J49" i="27"/>
  <c r="I47" i="27"/>
  <c r="K22" i="27"/>
  <c r="M48" i="27"/>
  <c r="L50" i="27"/>
  <c r="M24" i="27"/>
  <c r="L56" i="27"/>
  <c r="E36" i="27"/>
  <c r="M36" i="28"/>
  <c r="M22" i="27"/>
  <c r="F16" i="26"/>
  <c r="N14" i="26"/>
  <c r="H16" i="26"/>
  <c r="H17" i="26" s="1"/>
  <c r="H15" i="26"/>
  <c r="O31" i="26"/>
  <c r="K36" i="27"/>
  <c r="F15" i="26"/>
  <c r="F28" i="26"/>
  <c r="K45" i="26" s="1"/>
  <c r="K27" i="26"/>
  <c r="M23" i="27"/>
  <c r="H49" i="26"/>
  <c r="I49" i="26" s="1"/>
  <c r="I49" i="27"/>
  <c r="J16" i="26"/>
  <c r="J17" i="26" s="1"/>
  <c r="J70" i="26"/>
  <c r="J77" i="27"/>
  <c r="J59" i="27" s="1"/>
  <c r="L49" i="28"/>
  <c r="M49" i="28" s="1"/>
  <c r="D15" i="26"/>
  <c r="F37" i="28"/>
  <c r="N15" i="27"/>
  <c r="L77" i="27"/>
  <c r="L59" i="27" s="1"/>
  <c r="L69" i="26"/>
  <c r="L77" i="26" s="1"/>
  <c r="L59" i="26" s="1"/>
  <c r="O69" i="27"/>
  <c r="N22" i="26"/>
  <c r="L16" i="26"/>
  <c r="J28" i="26"/>
  <c r="K24" i="26" s="1"/>
  <c r="N16" i="27"/>
  <c r="L49" i="27"/>
  <c r="L28" i="26"/>
  <c r="F77" i="26"/>
  <c r="F59" i="26" s="1"/>
  <c r="J37" i="27"/>
  <c r="H77" i="26"/>
  <c r="H59" i="26" s="1"/>
  <c r="E46" i="27"/>
  <c r="D77" i="26"/>
  <c r="D59" i="26" s="1"/>
  <c r="D36" i="26"/>
  <c r="O30" i="26"/>
  <c r="L37" i="27"/>
  <c r="O73" i="27"/>
  <c r="M48" i="28"/>
  <c r="J15" i="26"/>
  <c r="M33" i="26"/>
  <c r="F36" i="26"/>
  <c r="G30" i="26"/>
  <c r="O71" i="26"/>
  <c r="K36" i="28"/>
  <c r="E44" i="26"/>
  <c r="M27" i="28"/>
  <c r="H36" i="26"/>
  <c r="D37" i="28"/>
  <c r="O46" i="28"/>
  <c r="F50" i="26"/>
  <c r="G44" i="27"/>
  <c r="E44" i="28"/>
  <c r="I45" i="27"/>
  <c r="D50" i="28"/>
  <c r="O69" i="26"/>
  <c r="G48" i="27"/>
  <c r="D16" i="26"/>
  <c r="D28" i="26"/>
  <c r="G42" i="27"/>
  <c r="I48" i="27"/>
  <c r="E42" i="28"/>
  <c r="G48" i="28"/>
  <c r="M41" i="27"/>
  <c r="M41" i="28"/>
  <c r="E48" i="28"/>
  <c r="I42" i="27"/>
  <c r="G42" i="28"/>
  <c r="G46" i="28"/>
  <c r="K41" i="27"/>
  <c r="F37" i="27"/>
  <c r="E37" i="27" l="1"/>
  <c r="O37" i="27"/>
  <c r="D47" i="27"/>
  <c r="K37" i="27"/>
  <c r="J47" i="27"/>
  <c r="G23" i="26"/>
  <c r="M36" i="26"/>
  <c r="G36" i="26"/>
  <c r="H55" i="27"/>
  <c r="I55" i="27" s="1"/>
  <c r="G24" i="26"/>
  <c r="K40" i="26"/>
  <c r="G22" i="26"/>
  <c r="I40" i="26"/>
  <c r="M40" i="26"/>
  <c r="G40" i="26"/>
  <c r="F37" i="26"/>
  <c r="F56" i="26"/>
  <c r="G42" i="26"/>
  <c r="G48" i="26"/>
  <c r="I44" i="26"/>
  <c r="M45" i="26"/>
  <c r="M48" i="26"/>
  <c r="L37" i="26"/>
  <c r="L56" i="26"/>
  <c r="M50" i="27"/>
  <c r="L50" i="26"/>
  <c r="M50" i="28"/>
  <c r="H47" i="28"/>
  <c r="I37" i="28"/>
  <c r="E40" i="26"/>
  <c r="D56" i="26"/>
  <c r="D37" i="26"/>
  <c r="M27" i="26"/>
  <c r="L49" i="26"/>
  <c r="M49" i="26" s="1"/>
  <c r="M49" i="27"/>
  <c r="M44" i="26"/>
  <c r="M46" i="26"/>
  <c r="E24" i="26"/>
  <c r="M41" i="26"/>
  <c r="E41" i="26"/>
  <c r="K50" i="27"/>
  <c r="J50" i="26"/>
  <c r="I41" i="26"/>
  <c r="O77" i="27"/>
  <c r="M22" i="26"/>
  <c r="J47" i="28"/>
  <c r="K37" i="28"/>
  <c r="L47" i="27"/>
  <c r="M37" i="27"/>
  <c r="E23" i="26"/>
  <c r="G46" i="26"/>
  <c r="E36" i="26"/>
  <c r="O36" i="26"/>
  <c r="E27" i="26"/>
  <c r="D49" i="26"/>
  <c r="O49" i="27"/>
  <c r="E49" i="27"/>
  <c r="E50" i="28"/>
  <c r="O50" i="28"/>
  <c r="J56" i="26"/>
  <c r="J37" i="26"/>
  <c r="E22" i="26"/>
  <c r="K43" i="26"/>
  <c r="O49" i="28"/>
  <c r="M24" i="26"/>
  <c r="F47" i="27"/>
  <c r="G37" i="27"/>
  <c r="G43" i="26"/>
  <c r="E37" i="28"/>
  <c r="D47" i="28"/>
  <c r="O37" i="28"/>
  <c r="M23" i="26"/>
  <c r="G37" i="28"/>
  <c r="F47" i="28"/>
  <c r="N15" i="26"/>
  <c r="K46" i="26"/>
  <c r="E48" i="26"/>
  <c r="L17" i="26"/>
  <c r="O56" i="27"/>
  <c r="K42" i="26"/>
  <c r="K23" i="26"/>
  <c r="F17" i="26"/>
  <c r="E43" i="26"/>
  <c r="J49" i="26"/>
  <c r="K49" i="26" s="1"/>
  <c r="K49" i="27"/>
  <c r="K41" i="26"/>
  <c r="K36" i="26"/>
  <c r="I43" i="26"/>
  <c r="G50" i="26"/>
  <c r="I45" i="26"/>
  <c r="I36" i="26"/>
  <c r="H37" i="26"/>
  <c r="O59" i="26"/>
  <c r="N18" i="26"/>
  <c r="N28" i="26"/>
  <c r="N16" i="26"/>
  <c r="O70" i="26"/>
  <c r="O77" i="26" s="1"/>
  <c r="E50" i="27"/>
  <c r="O50" i="27"/>
  <c r="D50" i="26"/>
  <c r="O59" i="27"/>
  <c r="M42" i="26"/>
  <c r="K50" i="28"/>
  <c r="M43" i="26"/>
  <c r="E45" i="26"/>
  <c r="K22" i="26"/>
  <c r="G49" i="26"/>
  <c r="G27" i="26"/>
  <c r="G45" i="26"/>
  <c r="I42" i="26"/>
  <c r="I50" i="28"/>
  <c r="H50" i="26"/>
  <c r="G41" i="26"/>
  <c r="K48" i="26"/>
  <c r="K44" i="26"/>
  <c r="L47" i="28"/>
  <c r="M37" i="28"/>
  <c r="E46" i="26"/>
  <c r="G44" i="26"/>
  <c r="J47" i="26" l="1"/>
  <c r="K37" i="26"/>
  <c r="O50" i="26"/>
  <c r="P50" i="26" s="1"/>
  <c r="E50" i="26"/>
  <c r="L57" i="28"/>
  <c r="M47" i="28"/>
  <c r="L51" i="28"/>
  <c r="O37" i="26"/>
  <c r="D47" i="26"/>
  <c r="E37" i="26"/>
  <c r="I50" i="26"/>
  <c r="H47" i="26"/>
  <c r="I37" i="26"/>
  <c r="O47" i="28"/>
  <c r="P47" i="28" s="1"/>
  <c r="D57" i="28"/>
  <c r="O57" i="28" s="1"/>
  <c r="E47" i="28"/>
  <c r="D51" i="28"/>
  <c r="M47" i="27"/>
  <c r="L57" i="27"/>
  <c r="L51" i="27"/>
  <c r="H57" i="28"/>
  <c r="H51" i="28"/>
  <c r="I47" i="28"/>
  <c r="F47" i="26"/>
  <c r="G37" i="26"/>
  <c r="O56" i="26"/>
  <c r="J57" i="28"/>
  <c r="K47" i="28"/>
  <c r="J51" i="28"/>
  <c r="F57" i="27"/>
  <c r="G47" i="27"/>
  <c r="F51" i="27"/>
  <c r="M50" i="26"/>
  <c r="J57" i="27"/>
  <c r="K47" i="27"/>
  <c r="J51" i="27"/>
  <c r="F57" i="28"/>
  <c r="F51" i="28"/>
  <c r="G47" i="28"/>
  <c r="O47" i="27"/>
  <c r="P47" i="27" s="1"/>
  <c r="D57" i="27"/>
  <c r="O57" i="27" s="1"/>
  <c r="E47" i="27"/>
  <c r="D51" i="27"/>
  <c r="E49" i="26"/>
  <c r="O49" i="26"/>
  <c r="K50" i="26"/>
  <c r="M37" i="26"/>
  <c r="L47" i="26"/>
  <c r="D51" i="26" l="1"/>
  <c r="E47" i="26"/>
  <c r="O47" i="26"/>
  <c r="P47" i="26" s="1"/>
  <c r="D57" i="26"/>
  <c r="L52" i="27"/>
  <c r="L67" i="27" s="1"/>
  <c r="L58" i="27" s="1"/>
  <c r="M51" i="27"/>
  <c r="D52" i="28"/>
  <c r="O51" i="28"/>
  <c r="E51" i="28"/>
  <c r="H51" i="26"/>
  <c r="I47" i="26"/>
  <c r="H57" i="26"/>
  <c r="J52" i="28"/>
  <c r="J67" i="28" s="1"/>
  <c r="J58" i="28" s="1"/>
  <c r="J55" i="28"/>
  <c r="K55" i="28" s="1"/>
  <c r="K51" i="28"/>
  <c r="L57" i="26"/>
  <c r="M47" i="26"/>
  <c r="L51" i="26"/>
  <c r="L52" i="28"/>
  <c r="L67" i="28" s="1"/>
  <c r="L58" i="28" s="1"/>
  <c r="L55" i="28"/>
  <c r="M55" i="28" s="1"/>
  <c r="M51" i="28"/>
  <c r="D52" i="27"/>
  <c r="E51" i="27"/>
  <c r="O51" i="27"/>
  <c r="H52" i="28"/>
  <c r="H67" i="28" s="1"/>
  <c r="H58" i="28" s="1"/>
  <c r="I51" i="28"/>
  <c r="H55" i="28"/>
  <c r="I55" i="28" s="1"/>
  <c r="F52" i="28"/>
  <c r="F67" i="28" s="1"/>
  <c r="F58" i="28" s="1"/>
  <c r="G51" i="28"/>
  <c r="F55" i="28"/>
  <c r="G55" i="28" s="1"/>
  <c r="J52" i="27"/>
  <c r="J67" i="27" s="1"/>
  <c r="J58" i="27" s="1"/>
  <c r="J55" i="27"/>
  <c r="K55" i="27" s="1"/>
  <c r="K51" i="27"/>
  <c r="F52" i="27"/>
  <c r="F67" i="27" s="1"/>
  <c r="F58" i="27" s="1"/>
  <c r="G51" i="27"/>
  <c r="G47" i="26"/>
  <c r="F51" i="26"/>
  <c r="F57" i="26"/>
  <c r="J57" i="26"/>
  <c r="J51" i="26"/>
  <c r="K47" i="26"/>
  <c r="F55" i="27" l="1"/>
  <c r="G55" i="27" s="1"/>
  <c r="L52" i="26"/>
  <c r="L67" i="26" s="1"/>
  <c r="L58" i="26" s="1"/>
  <c r="M51" i="26"/>
  <c r="G51" i="26"/>
  <c r="F52" i="26"/>
  <c r="F67" i="26" s="1"/>
  <c r="F58" i="26" s="1"/>
  <c r="I51" i="26"/>
  <c r="H52" i="26"/>
  <c r="H67" i="26" s="1"/>
  <c r="H58" i="26" s="1"/>
  <c r="O52" i="28"/>
  <c r="E52" i="28"/>
  <c r="D67" i="28"/>
  <c r="D55" i="28"/>
  <c r="O57" i="26"/>
  <c r="O52" i="27"/>
  <c r="E52" i="27"/>
  <c r="D67" i="27"/>
  <c r="D55" i="27"/>
  <c r="K51" i="26"/>
  <c r="J52" i="26"/>
  <c r="J67" i="26" s="1"/>
  <c r="J58" i="26" s="1"/>
  <c r="L55" i="27"/>
  <c r="M55" i="27" s="1"/>
  <c r="E51" i="26"/>
  <c r="D52" i="26"/>
  <c r="O51" i="26"/>
  <c r="J55" i="26" l="1"/>
  <c r="K55" i="26" s="1"/>
  <c r="E55" i="27"/>
  <c r="N55" i="27"/>
  <c r="D58" i="27"/>
  <c r="O58" i="27" s="1"/>
  <c r="O67" i="27"/>
  <c r="E55" i="28"/>
  <c r="N55" i="28"/>
  <c r="O67" i="28"/>
  <c r="D58" i="28"/>
  <c r="O58" i="28" s="1"/>
  <c r="H55" i="26"/>
  <c r="I55" i="26" s="1"/>
  <c r="F55" i="26"/>
  <c r="G55" i="26" s="1"/>
  <c r="O52" i="26"/>
  <c r="E52" i="26"/>
  <c r="D67" i="26"/>
  <c r="D55" i="26"/>
  <c r="L55" i="26"/>
  <c r="M55" i="26" s="1"/>
  <c r="D58" i="26" l="1"/>
  <c r="O58" i="26" s="1"/>
  <c r="O67" i="26"/>
  <c r="O62" i="28"/>
  <c r="P55" i="28"/>
  <c r="E55" i="26"/>
  <c r="N55" i="26"/>
  <c r="P55" i="27"/>
  <c r="O62" i="27"/>
  <c r="P55" i="26" l="1"/>
  <c r="O62" i="26"/>
  <c r="F88" i="19" l="1"/>
  <c r="D85" i="19"/>
  <c r="C133" i="19"/>
  <c r="C134" i="19" s="1"/>
  <c r="C135" i="19" s="1"/>
  <c r="C136" i="19" s="1"/>
  <c r="C137" i="19" s="1"/>
  <c r="H142" i="19"/>
  <c r="F101" i="12"/>
  <c r="F100" i="12"/>
  <c r="F133" i="12"/>
  <c r="F132" i="12"/>
  <c r="F131" i="12"/>
  <c r="F130" i="12"/>
  <c r="L41" i="5"/>
  <c r="H36" i="19"/>
  <c r="D5" i="24"/>
  <c r="E5" i="24" s="1"/>
  <c r="F5" i="24" s="1"/>
  <c r="G5" i="24" s="1"/>
  <c r="H5" i="24" s="1"/>
  <c r="I5" i="24" s="1"/>
  <c r="J5" i="24" s="1"/>
  <c r="K5" i="24" s="1"/>
  <c r="L5" i="24" s="1"/>
  <c r="M5" i="24" s="1"/>
  <c r="N5" i="24" s="1"/>
  <c r="O5" i="24" s="1"/>
  <c r="P5" i="24" s="1"/>
  <c r="Q5" i="24" s="1"/>
  <c r="R5" i="24" s="1"/>
  <c r="S5" i="24" s="1"/>
  <c r="T5" i="24" s="1"/>
  <c r="U5" i="24" s="1"/>
  <c r="V5" i="24" s="1"/>
  <c r="W5" i="24" s="1"/>
  <c r="X5" i="24" s="1"/>
  <c r="Y5" i="24" s="1"/>
  <c r="Z5" i="24" s="1"/>
  <c r="AA5" i="24" s="1"/>
  <c r="AB5" i="24" s="1"/>
  <c r="AC5" i="24" s="1"/>
  <c r="AD5" i="24" s="1"/>
  <c r="AE5" i="24" s="1"/>
  <c r="AF5" i="24" s="1"/>
  <c r="D6" i="24"/>
  <c r="E6" i="24" s="1"/>
  <c r="F6" i="24" s="1"/>
  <c r="G6" i="24" s="1"/>
  <c r="H6" i="24" s="1"/>
  <c r="I6" i="24" s="1"/>
  <c r="J6" i="24" s="1"/>
  <c r="K6" i="24" s="1"/>
  <c r="L6" i="24" s="1"/>
  <c r="M6" i="24" s="1"/>
  <c r="N6" i="24" s="1"/>
  <c r="O6" i="24" s="1"/>
  <c r="P6" i="24" s="1"/>
  <c r="Q6" i="24" s="1"/>
  <c r="R6" i="24" s="1"/>
  <c r="S6" i="24" s="1"/>
  <c r="T6" i="24" s="1"/>
  <c r="U6" i="24" s="1"/>
  <c r="V6" i="24" s="1"/>
  <c r="W6" i="24" s="1"/>
  <c r="X6" i="24" s="1"/>
  <c r="Y6" i="24" s="1"/>
  <c r="Z6" i="24" s="1"/>
  <c r="AA6" i="24" s="1"/>
  <c r="AB6" i="24" s="1"/>
  <c r="AC6" i="24" s="1"/>
  <c r="AD6" i="24" s="1"/>
  <c r="AE6" i="24" s="1"/>
  <c r="AF6" i="24" s="1"/>
  <c r="H148" i="19" l="1"/>
  <c r="C147" i="19"/>
  <c r="X18" i="23"/>
  <c r="Q13" i="13"/>
  <c r="T12" i="13"/>
  <c r="C41" i="12" s="1"/>
  <c r="T13" i="13"/>
  <c r="C42" i="12" s="1"/>
  <c r="T14" i="13"/>
  <c r="C43" i="12" s="1"/>
  <c r="T15" i="13"/>
  <c r="C44" i="12" s="1"/>
  <c r="T16" i="13"/>
  <c r="C45" i="12" s="1"/>
  <c r="T17" i="13"/>
  <c r="C46" i="12" s="1"/>
  <c r="T18" i="13"/>
  <c r="C47" i="12" s="1"/>
  <c r="T19" i="13"/>
  <c r="C48" i="12" s="1"/>
  <c r="Z7" i="23"/>
  <c r="X17" i="23"/>
  <c r="C68" i="23"/>
  <c r="C67" i="23"/>
  <c r="C66" i="23"/>
  <c r="C64" i="23"/>
  <c r="C63" i="23"/>
  <c r="C61" i="23"/>
  <c r="C60" i="23"/>
  <c r="C22" i="23"/>
  <c r="O13" i="23"/>
  <c r="N13" i="23"/>
  <c r="M13" i="23"/>
  <c r="L13" i="23"/>
  <c r="K13" i="23"/>
  <c r="J13" i="23"/>
  <c r="I13" i="23"/>
  <c r="H13" i="23"/>
  <c r="B14" i="17"/>
  <c r="P9" i="23"/>
  <c r="P11" i="23" s="1"/>
  <c r="Z13" i="23"/>
  <c r="Y13" i="23"/>
  <c r="X13" i="23"/>
  <c r="M3" i="23" s="1"/>
  <c r="W13" i="23"/>
  <c r="V13" i="23"/>
  <c r="U13" i="23"/>
  <c r="V16" i="23"/>
  <c r="U16" i="23"/>
  <c r="H149" i="19" l="1"/>
  <c r="H147" i="19" s="1"/>
  <c r="H68" i="19" s="1"/>
  <c r="G148" i="19"/>
  <c r="B40" i="17"/>
  <c r="P271" i="12"/>
  <c r="B27" i="10"/>
  <c r="P277" i="12"/>
  <c r="P274" i="12" s="1"/>
  <c r="P266" i="12"/>
  <c r="N266" i="12" s="1"/>
  <c r="P265" i="12"/>
  <c r="N265" i="12" s="1"/>
  <c r="U42" i="17"/>
  <c r="GN264" i="12"/>
  <c r="GM264" i="12"/>
  <c r="GL264" i="12"/>
  <c r="GK264" i="12"/>
  <c r="GJ264" i="12"/>
  <c r="GI264" i="12"/>
  <c r="GH264" i="12"/>
  <c r="GG264" i="12"/>
  <c r="GF264" i="12"/>
  <c r="GE264" i="12"/>
  <c r="GD264" i="12"/>
  <c r="GC264" i="12"/>
  <c r="GB264" i="12"/>
  <c r="GA264" i="12"/>
  <c r="FZ264" i="12"/>
  <c r="FY264" i="12"/>
  <c r="FX264" i="12"/>
  <c r="FW264" i="12"/>
  <c r="FV264" i="12"/>
  <c r="FU264" i="12"/>
  <c r="FT264" i="12"/>
  <c r="FS264" i="12"/>
  <c r="FR264" i="12"/>
  <c r="FQ264" i="12"/>
  <c r="FP264" i="12"/>
  <c r="FO264" i="12"/>
  <c r="FN264" i="12"/>
  <c r="FM264" i="12"/>
  <c r="FL264" i="12"/>
  <c r="FK264" i="12"/>
  <c r="FJ264" i="12"/>
  <c r="FI264" i="12"/>
  <c r="FH264" i="12"/>
  <c r="FG264" i="12"/>
  <c r="FF264" i="12"/>
  <c r="FE264" i="12"/>
  <c r="FD264" i="12"/>
  <c r="FC264" i="12"/>
  <c r="FB264" i="12"/>
  <c r="FA264" i="12"/>
  <c r="EZ264" i="12"/>
  <c r="EY264" i="12"/>
  <c r="EX264" i="12"/>
  <c r="EW264" i="12"/>
  <c r="EV264" i="12"/>
  <c r="EU264" i="12"/>
  <c r="ET264" i="12"/>
  <c r="ES264" i="12"/>
  <c r="ER264" i="12"/>
  <c r="EQ264" i="12"/>
  <c r="EP264" i="12"/>
  <c r="EO264" i="12"/>
  <c r="EN264" i="12"/>
  <c r="EM264" i="12"/>
  <c r="EL264" i="12"/>
  <c r="EK264" i="12"/>
  <c r="EJ264" i="12"/>
  <c r="EI264" i="12"/>
  <c r="EH264" i="12"/>
  <c r="EG264" i="12"/>
  <c r="EF264" i="12"/>
  <c r="EE264" i="12"/>
  <c r="ED264" i="12"/>
  <c r="EC264" i="12"/>
  <c r="EB264" i="12"/>
  <c r="EA264" i="12"/>
  <c r="DZ264" i="12"/>
  <c r="DY264" i="12"/>
  <c r="DX264" i="12"/>
  <c r="DW264" i="12"/>
  <c r="DV264" i="12"/>
  <c r="DU264" i="12"/>
  <c r="DT264" i="12"/>
  <c r="DS264" i="12"/>
  <c r="DR264" i="12"/>
  <c r="DQ264" i="12"/>
  <c r="DP264" i="12"/>
  <c r="DO264" i="12"/>
  <c r="DN264" i="12"/>
  <c r="DM264" i="12"/>
  <c r="DL264" i="12"/>
  <c r="DK264" i="12"/>
  <c r="DJ264" i="12"/>
  <c r="DI264" i="12"/>
  <c r="DH264" i="12"/>
  <c r="DG264" i="12"/>
  <c r="DF264" i="12"/>
  <c r="DE264" i="12"/>
  <c r="DD264" i="12"/>
  <c r="DC264" i="12"/>
  <c r="DB264" i="12"/>
  <c r="DA264" i="12"/>
  <c r="CZ264" i="12"/>
  <c r="CY264" i="12"/>
  <c r="CX264" i="12"/>
  <c r="CW264" i="12"/>
  <c r="CV264" i="12"/>
  <c r="CU264" i="12"/>
  <c r="CT264" i="12"/>
  <c r="CS264" i="12"/>
  <c r="CR264" i="12"/>
  <c r="CQ264" i="12"/>
  <c r="CP264" i="12"/>
  <c r="CO264" i="12"/>
  <c r="CN264" i="12"/>
  <c r="CM264" i="12"/>
  <c r="CL264" i="12"/>
  <c r="CK264" i="12"/>
  <c r="CJ264" i="12"/>
  <c r="CI264" i="12"/>
  <c r="CH264" i="12"/>
  <c r="CG264" i="12"/>
  <c r="CF264" i="12"/>
  <c r="CE264" i="12"/>
  <c r="CD264" i="12"/>
  <c r="CC264" i="12"/>
  <c r="CB264" i="12"/>
  <c r="CA264" i="12"/>
  <c r="BZ264" i="12"/>
  <c r="BY264" i="12"/>
  <c r="BX264" i="12"/>
  <c r="BW264" i="12"/>
  <c r="BV264" i="12"/>
  <c r="BU264" i="12"/>
  <c r="BT264" i="12"/>
  <c r="BS264" i="12"/>
  <c r="BR264" i="12"/>
  <c r="BQ264" i="12"/>
  <c r="BP264" i="12"/>
  <c r="BO264" i="12"/>
  <c r="BN264" i="12"/>
  <c r="BM264" i="12"/>
  <c r="BL264" i="12"/>
  <c r="BK264" i="12"/>
  <c r="BJ264" i="12"/>
  <c r="BI264" i="12"/>
  <c r="BH264" i="12"/>
  <c r="BG264" i="12"/>
  <c r="BF264" i="12"/>
  <c r="BE264" i="12"/>
  <c r="BD264" i="12"/>
  <c r="BC264" i="12"/>
  <c r="BB264" i="12"/>
  <c r="BA264" i="12"/>
  <c r="AZ264" i="12"/>
  <c r="AY264" i="12"/>
  <c r="AX264" i="12"/>
  <c r="AW264" i="12"/>
  <c r="AV264" i="12"/>
  <c r="AU264" i="12"/>
  <c r="AT264" i="12"/>
  <c r="AS264" i="12"/>
  <c r="AR264" i="12"/>
  <c r="AQ264" i="12"/>
  <c r="AP264" i="12"/>
  <c r="AO264" i="12"/>
  <c r="AN264" i="12"/>
  <c r="AM264" i="12"/>
  <c r="AL264" i="12"/>
  <c r="AK264" i="12"/>
  <c r="AJ264" i="12"/>
  <c r="AI264" i="12"/>
  <c r="AH264" i="12"/>
  <c r="AG264" i="12"/>
  <c r="AF264" i="12"/>
  <c r="AE264" i="12"/>
  <c r="AD264" i="12"/>
  <c r="AC264" i="12"/>
  <c r="AB264" i="12"/>
  <c r="AA264" i="12"/>
  <c r="Z264" i="12"/>
  <c r="Y264" i="12"/>
  <c r="X264" i="12"/>
  <c r="W264" i="12"/>
  <c r="V264" i="12"/>
  <c r="U264" i="12"/>
  <c r="T264" i="12"/>
  <c r="S264" i="12"/>
  <c r="R264" i="12"/>
  <c r="Q264" i="12"/>
  <c r="B41" i="17"/>
  <c r="B39" i="17"/>
  <c r="B38" i="17"/>
  <c r="Q272" i="12"/>
  <c r="P280" i="12"/>
  <c r="C80" i="10"/>
  <c r="C79" i="10" s="1"/>
  <c r="E85" i="10"/>
  <c r="E84" i="10"/>
  <c r="C78" i="10"/>
  <c r="E78" i="10" s="1"/>
  <c r="H151" i="19" l="1"/>
  <c r="H58" i="19" s="1"/>
  <c r="C151" i="19"/>
  <c r="G149" i="19"/>
  <c r="D147" i="19"/>
  <c r="G147" i="19"/>
  <c r="E79" i="10"/>
  <c r="E97" i="10" s="1"/>
  <c r="E80" i="10"/>
  <c r="P281" i="12" l="1"/>
  <c r="C85" i="19"/>
  <c r="B41" i="5"/>
  <c r="N34" i="5"/>
  <c r="M41" i="5"/>
  <c r="H34" i="5"/>
  <c r="J34" i="5"/>
  <c r="AJ12" i="13"/>
  <c r="AJ11" i="13"/>
  <c r="T11" i="13"/>
  <c r="F85" i="19"/>
  <c r="J41" i="5" l="1"/>
  <c r="K41" i="5" s="1"/>
  <c r="W18" i="23"/>
  <c r="H41" i="5"/>
  <c r="U18" i="23"/>
  <c r="N41" i="5"/>
  <c r="Y18" i="23"/>
  <c r="P34" i="5"/>
  <c r="P279" i="12"/>
  <c r="D51" i="17"/>
  <c r="D44" i="17"/>
  <c r="D24" i="17"/>
  <c r="N33" i="5"/>
  <c r="H33" i="5"/>
  <c r="U17" i="23" s="1"/>
  <c r="J33" i="5"/>
  <c r="L40" i="5"/>
  <c r="M40" i="5" s="1"/>
  <c r="H40" i="5"/>
  <c r="B21" i="10"/>
  <c r="D12" i="10"/>
  <c r="E91" i="10"/>
  <c r="E73" i="10"/>
  <c r="E72" i="10"/>
  <c r="E90" i="10" s="1"/>
  <c r="C54" i="10"/>
  <c r="Q14" i="13"/>
  <c r="N40" i="5" l="1"/>
  <c r="O40" i="5" s="1"/>
  <c r="Y17" i="23"/>
  <c r="P41" i="5"/>
  <c r="Z18" i="23"/>
  <c r="R34" i="5"/>
  <c r="J40" i="5"/>
  <c r="K40" i="5" s="1"/>
  <c r="W17" i="23"/>
  <c r="E96" i="10"/>
  <c r="E74" i="10"/>
  <c r="F38" i="10"/>
  <c r="F37" i="10" s="1"/>
  <c r="E94" i="19"/>
  <c r="R41" i="5" l="1"/>
  <c r="T34" i="5"/>
  <c r="G38" i="10"/>
  <c r="G37" i="10" s="1"/>
  <c r="U17" i="13"/>
  <c r="D46" i="12" s="1"/>
  <c r="T41" i="5" l="1"/>
  <c r="V34" i="5"/>
  <c r="E82" i="19"/>
  <c r="D72" i="19"/>
  <c r="H49" i="19"/>
  <c r="AG13" i="13" s="1"/>
  <c r="V41" i="5" l="1"/>
  <c r="X34" i="5"/>
  <c r="B2" i="19"/>
  <c r="C5" i="8"/>
  <c r="C128" i="19"/>
  <c r="H128" i="19" s="1"/>
  <c r="C127" i="19"/>
  <c r="H127" i="19" s="1"/>
  <c r="C22" i="19"/>
  <c r="D81" i="19"/>
  <c r="D86" i="19" s="1"/>
  <c r="C86" i="19" s="1"/>
  <c r="C106" i="19"/>
  <c r="L12" i="5"/>
  <c r="L11" i="5"/>
  <c r="W16" i="23" s="1"/>
  <c r="P208" i="12"/>
  <c r="H208" i="12"/>
  <c r="Q224" i="12"/>
  <c r="R224" i="12" s="1"/>
  <c r="R208" i="12" s="1"/>
  <c r="Q82" i="5"/>
  <c r="Q81" i="5" s="1"/>
  <c r="O81" i="5"/>
  <c r="M81" i="5"/>
  <c r="K81" i="5"/>
  <c r="I81" i="5"/>
  <c r="AC88" i="5"/>
  <c r="AA88" i="5"/>
  <c r="Y88" i="5"/>
  <c r="W88" i="5"/>
  <c r="U88" i="5"/>
  <c r="S88" i="5"/>
  <c r="Q88" i="5"/>
  <c r="J83" i="5"/>
  <c r="L83" i="5" s="1"/>
  <c r="N83" i="5" s="1"/>
  <c r="L23" i="5" l="1"/>
  <c r="W15" i="23"/>
  <c r="X41" i="5"/>
  <c r="Z34" i="5"/>
  <c r="C108" i="19"/>
  <c r="C105" i="19"/>
  <c r="G36" i="19"/>
  <c r="J12" i="5"/>
  <c r="V15" i="23" s="1"/>
  <c r="H12" i="5"/>
  <c r="U15" i="23" s="1"/>
  <c r="C109" i="19"/>
  <c r="Q208" i="12"/>
  <c r="Q226" i="12"/>
  <c r="S224" i="12"/>
  <c r="S82" i="5"/>
  <c r="Z41" i="5" l="1"/>
  <c r="AB34" i="5"/>
  <c r="AB41" i="5" s="1"/>
  <c r="C56" i="19"/>
  <c r="C66" i="19"/>
  <c r="T224" i="12"/>
  <c r="S208" i="12"/>
  <c r="S81" i="5"/>
  <c r="U82" i="5"/>
  <c r="U224" i="12" l="1"/>
  <c r="T208" i="12"/>
  <c r="U81" i="5"/>
  <c r="W82" i="5"/>
  <c r="V224" i="12" l="1"/>
  <c r="U208" i="12"/>
  <c r="Y82" i="5"/>
  <c r="W81" i="5"/>
  <c r="W224" i="12" l="1"/>
  <c r="V208" i="12"/>
  <c r="Y81" i="5"/>
  <c r="AA82" i="5"/>
  <c r="X224" i="12" l="1"/>
  <c r="W208" i="12"/>
  <c r="AA81" i="5"/>
  <c r="AC82" i="5"/>
  <c r="AC81" i="5" s="1"/>
  <c r="Y224" i="12" l="1"/>
  <c r="X208" i="12"/>
  <c r="Z224" i="12" l="1"/>
  <c r="Y208" i="12"/>
  <c r="AA224" i="12" l="1"/>
  <c r="Z208" i="12"/>
  <c r="AB224" i="12" l="1"/>
  <c r="AA208" i="12"/>
  <c r="AC224" i="12" l="1"/>
  <c r="AB208" i="12"/>
  <c r="AD224" i="12" l="1"/>
  <c r="AC208" i="12"/>
  <c r="P13" i="5"/>
  <c r="P33" i="5" s="1"/>
  <c r="Z17" i="23" s="1"/>
  <c r="R13" i="5"/>
  <c r="T13" i="5"/>
  <c r="V13" i="5"/>
  <c r="X13" i="5"/>
  <c r="Z13" i="5"/>
  <c r="AB13" i="5"/>
  <c r="E4" i="5"/>
  <c r="E7" i="5"/>
  <c r="N11" i="5"/>
  <c r="P11" i="5" l="1"/>
  <c r="X16" i="23"/>
  <c r="P40" i="5"/>
  <c r="Q40" i="5" s="1"/>
  <c r="R33" i="5"/>
  <c r="AE224" i="12"/>
  <c r="AD208" i="12"/>
  <c r="G49" i="19"/>
  <c r="G47" i="19"/>
  <c r="B72" i="19"/>
  <c r="B67" i="19"/>
  <c r="B66" i="19"/>
  <c r="B65" i="19"/>
  <c r="H114" i="19"/>
  <c r="B57" i="19"/>
  <c r="B56" i="19"/>
  <c r="B55" i="19"/>
  <c r="R11" i="5" l="1"/>
  <c r="Y16" i="23"/>
  <c r="T33" i="5"/>
  <c r="R40" i="5"/>
  <c r="S40" i="5" s="1"/>
  <c r="AG11" i="13"/>
  <c r="AF224" i="12"/>
  <c r="AE208" i="12"/>
  <c r="C107" i="19"/>
  <c r="H106" i="19"/>
  <c r="G106" i="19" s="1"/>
  <c r="T11" i="5" l="1"/>
  <c r="V11" i="5" s="1"/>
  <c r="X11" i="5" s="1"/>
  <c r="Z11" i="5" s="1"/>
  <c r="AB11" i="5" s="1"/>
  <c r="Z16" i="23"/>
  <c r="T40" i="5"/>
  <c r="U40" i="5" s="1"/>
  <c r="V33" i="5"/>
  <c r="AG224" i="12"/>
  <c r="AF208" i="12"/>
  <c r="C73" i="19"/>
  <c r="H107" i="19"/>
  <c r="G107" i="19" s="1"/>
  <c r="X33" i="5" l="1"/>
  <c r="V40" i="5"/>
  <c r="W40" i="5" s="1"/>
  <c r="H126" i="19"/>
  <c r="AH224" i="12"/>
  <c r="AG208" i="12"/>
  <c r="H73" i="19"/>
  <c r="H108" i="19"/>
  <c r="G108" i="19" s="1"/>
  <c r="X40" i="5" l="1"/>
  <c r="Y40" i="5" s="1"/>
  <c r="Z33" i="5"/>
  <c r="G126" i="19"/>
  <c r="G73" i="19"/>
  <c r="AI224" i="12"/>
  <c r="AH208" i="12"/>
  <c r="H109" i="19"/>
  <c r="G109" i="19" s="1"/>
  <c r="C113" i="19"/>
  <c r="C116" i="19" s="1"/>
  <c r="AB33" i="5" l="1"/>
  <c r="Z40" i="5"/>
  <c r="AA40" i="5" s="1"/>
  <c r="AJ224" i="12"/>
  <c r="AI208" i="12"/>
  <c r="C72" i="19"/>
  <c r="H113" i="19"/>
  <c r="H110" i="19"/>
  <c r="AB40" i="5" l="1"/>
  <c r="AC40" i="5" s="1"/>
  <c r="H112" i="19"/>
  <c r="G112" i="19" s="1"/>
  <c r="G113" i="19"/>
  <c r="H105" i="19"/>
  <c r="H66" i="19" s="1"/>
  <c r="G110" i="19"/>
  <c r="AK224" i="12"/>
  <c r="AJ208" i="12"/>
  <c r="H72" i="19"/>
  <c r="H116" i="19" l="1"/>
  <c r="D105" i="19"/>
  <c r="G105" i="19"/>
  <c r="G66" i="19" s="1"/>
  <c r="AL224" i="12"/>
  <c r="AK208" i="12"/>
  <c r="H71" i="19"/>
  <c r="G72" i="19"/>
  <c r="G116" i="19" l="1"/>
  <c r="D116" i="19"/>
  <c r="H56" i="19"/>
  <c r="G56" i="19" s="1"/>
  <c r="D56" i="19"/>
  <c r="D66" i="19"/>
  <c r="AM224" i="12"/>
  <c r="AL208" i="12"/>
  <c r="G71" i="19"/>
  <c r="AN224" i="12" l="1"/>
  <c r="AM208" i="12"/>
  <c r="AO224" i="12" l="1"/>
  <c r="AN208" i="12"/>
  <c r="AP224" i="12" l="1"/>
  <c r="AO208" i="12"/>
  <c r="AQ224" i="12" l="1"/>
  <c r="AP208" i="12"/>
  <c r="AR224" i="12" l="1"/>
  <c r="AQ208" i="12"/>
  <c r="AS224" i="12" l="1"/>
  <c r="AR208" i="12"/>
  <c r="AT224" i="12" l="1"/>
  <c r="AS208" i="12"/>
  <c r="AU224" i="12" l="1"/>
  <c r="AT208" i="12"/>
  <c r="AV224" i="12" l="1"/>
  <c r="AU208" i="12"/>
  <c r="AW224" i="12" l="1"/>
  <c r="AV208" i="12"/>
  <c r="AX224" i="12" l="1"/>
  <c r="AW208" i="12"/>
  <c r="AY224" i="12" l="1"/>
  <c r="AX208" i="12"/>
  <c r="AZ224" i="12" l="1"/>
  <c r="AY208" i="12"/>
  <c r="BA224" i="12" l="1"/>
  <c r="AZ208" i="12"/>
  <c r="BB224" i="12" l="1"/>
  <c r="BA208" i="12"/>
  <c r="BC224" i="12" l="1"/>
  <c r="BB208" i="12"/>
  <c r="BD224" i="12" l="1"/>
  <c r="BC208" i="12"/>
  <c r="BE224" i="12" l="1"/>
  <c r="BD208" i="12"/>
  <c r="BF224" i="12" l="1"/>
  <c r="BE208" i="12"/>
  <c r="BG224" i="12" l="1"/>
  <c r="BF208" i="12"/>
  <c r="BH224" i="12" l="1"/>
  <c r="BG208" i="12"/>
  <c r="BI224" i="12" l="1"/>
  <c r="BH208" i="12"/>
  <c r="BJ224" i="12" l="1"/>
  <c r="BI208" i="12"/>
  <c r="BK224" i="12" l="1"/>
  <c r="BJ208" i="12"/>
  <c r="BL224" i="12" l="1"/>
  <c r="BK208" i="12"/>
  <c r="BM224" i="12" l="1"/>
  <c r="BL208" i="12"/>
  <c r="AC10" i="13"/>
  <c r="BN224" i="12" l="1"/>
  <c r="BN226" i="12" s="1"/>
  <c r="BM208" i="12"/>
  <c r="BM210" i="12" s="1"/>
  <c r="M160" i="12"/>
  <c r="C292" i="12"/>
  <c r="C293" i="12"/>
  <c r="C294" i="12"/>
  <c r="C295" i="12"/>
  <c r="C296" i="12"/>
  <c r="M41" i="12"/>
  <c r="M10" i="12"/>
  <c r="M11" i="12"/>
  <c r="M12" i="12"/>
  <c r="M13" i="12"/>
  <c r="M14" i="12"/>
  <c r="N308" i="12"/>
  <c r="O309" i="12" s="1"/>
  <c r="P310" i="12" s="1"/>
  <c r="E311" i="12" s="1"/>
  <c r="F312" i="12" s="1"/>
  <c r="G313" i="12" s="1"/>
  <c r="H314" i="12" s="1"/>
  <c r="I315" i="12" s="1"/>
  <c r="J316" i="12" s="1"/>
  <c r="K317" i="12" s="1"/>
  <c r="L318" i="12" s="1"/>
  <c r="Q6" i="12"/>
  <c r="R6" i="12" s="1"/>
  <c r="R7" i="12" s="1"/>
  <c r="J160" i="12"/>
  <c r="J161" i="12"/>
  <c r="J162" i="12"/>
  <c r="D162" i="12"/>
  <c r="E162" i="12" s="1"/>
  <c r="J163" i="12"/>
  <c r="D163" i="12"/>
  <c r="E163" i="12" s="1"/>
  <c r="J164" i="12"/>
  <c r="D164" i="12"/>
  <c r="J165" i="12"/>
  <c r="D165" i="12"/>
  <c r="J166" i="12"/>
  <c r="D166" i="12"/>
  <c r="E166" i="12" s="1"/>
  <c r="J167" i="12"/>
  <c r="D167" i="12"/>
  <c r="E167" i="12" s="1"/>
  <c r="J168" i="12"/>
  <c r="D168" i="12"/>
  <c r="J169" i="12"/>
  <c r="D169" i="12"/>
  <c r="E169" i="12" s="1"/>
  <c r="J170" i="12"/>
  <c r="D170" i="12"/>
  <c r="E170" i="12" s="1"/>
  <c r="J171" i="12"/>
  <c r="D171" i="12"/>
  <c r="E171" i="12" s="1"/>
  <c r="J172" i="12"/>
  <c r="D172" i="12"/>
  <c r="E172" i="12" s="1"/>
  <c r="J173" i="12"/>
  <c r="D173" i="12"/>
  <c r="E173" i="12" s="1"/>
  <c r="J174" i="12"/>
  <c r="D174" i="12"/>
  <c r="E174" i="12" s="1"/>
  <c r="J175" i="12"/>
  <c r="D175" i="12"/>
  <c r="E175" i="12" s="1"/>
  <c r="J176" i="12"/>
  <c r="D176" i="12"/>
  <c r="J177" i="12"/>
  <c r="D177" i="12"/>
  <c r="J178" i="12"/>
  <c r="D178" i="12"/>
  <c r="J179" i="12"/>
  <c r="D179" i="12"/>
  <c r="E179" i="12" s="1"/>
  <c r="J180" i="12"/>
  <c r="D180" i="12"/>
  <c r="E180" i="12" s="1"/>
  <c r="J181" i="12"/>
  <c r="D181" i="12"/>
  <c r="E181" i="12" s="1"/>
  <c r="J182" i="12"/>
  <c r="D182" i="12"/>
  <c r="E182" i="12" s="1"/>
  <c r="J183" i="12"/>
  <c r="D183" i="12"/>
  <c r="E183" i="12" s="1"/>
  <c r="J184" i="12"/>
  <c r="D184" i="12"/>
  <c r="E184" i="12" s="1"/>
  <c r="J185" i="12"/>
  <c r="D185" i="12"/>
  <c r="E185" i="12" s="1"/>
  <c r="J186" i="12"/>
  <c r="D186" i="12"/>
  <c r="J187" i="12"/>
  <c r="D187" i="12"/>
  <c r="E187" i="12" s="1"/>
  <c r="J130" i="12"/>
  <c r="D130" i="12"/>
  <c r="E130" i="12" s="1"/>
  <c r="J131" i="12"/>
  <c r="J132" i="12"/>
  <c r="J133" i="12"/>
  <c r="J135" i="12"/>
  <c r="J136" i="12"/>
  <c r="D136" i="12"/>
  <c r="E136" i="12" s="1"/>
  <c r="J137" i="12"/>
  <c r="D137" i="12"/>
  <c r="E137" i="12" s="1"/>
  <c r="J138" i="12"/>
  <c r="D138" i="12"/>
  <c r="E138" i="12" s="1"/>
  <c r="J139" i="12"/>
  <c r="D139" i="12"/>
  <c r="E139" i="12" s="1"/>
  <c r="J140" i="12"/>
  <c r="D140" i="12"/>
  <c r="E140" i="12" s="1"/>
  <c r="J141" i="12"/>
  <c r="D141" i="12"/>
  <c r="E141" i="12" s="1"/>
  <c r="J142" i="12"/>
  <c r="D142" i="12"/>
  <c r="E142" i="12" s="1"/>
  <c r="J143" i="12"/>
  <c r="D143" i="12"/>
  <c r="J144" i="12"/>
  <c r="D144" i="12"/>
  <c r="J145" i="12"/>
  <c r="D145" i="12"/>
  <c r="J146" i="12"/>
  <c r="D146" i="12"/>
  <c r="E146" i="12" s="1"/>
  <c r="J147" i="12"/>
  <c r="D147" i="12"/>
  <c r="E147" i="12" s="1"/>
  <c r="J148" i="12"/>
  <c r="D148" i="12"/>
  <c r="E148" i="12" s="1"/>
  <c r="J149" i="12"/>
  <c r="D149" i="12"/>
  <c r="E149" i="12" s="1"/>
  <c r="J150" i="12"/>
  <c r="D150" i="12"/>
  <c r="J151" i="12"/>
  <c r="D151" i="12"/>
  <c r="J152" i="12"/>
  <c r="D152" i="12"/>
  <c r="J153" i="12"/>
  <c r="D153" i="12"/>
  <c r="J154" i="12"/>
  <c r="D154" i="12"/>
  <c r="J155" i="12"/>
  <c r="D155" i="12"/>
  <c r="J156" i="12"/>
  <c r="D156" i="12"/>
  <c r="J157" i="12"/>
  <c r="D157" i="12"/>
  <c r="E157" i="12" s="1"/>
  <c r="J100" i="12"/>
  <c r="D100" i="12"/>
  <c r="E100" i="12" s="1"/>
  <c r="J101" i="12"/>
  <c r="D101" i="12"/>
  <c r="E101" i="12" s="1"/>
  <c r="J102" i="12"/>
  <c r="D102" i="12"/>
  <c r="E102" i="12" s="1"/>
  <c r="J103" i="12"/>
  <c r="D103" i="12"/>
  <c r="E103" i="12" s="1"/>
  <c r="J104" i="12"/>
  <c r="D104" i="12"/>
  <c r="J105" i="12"/>
  <c r="D105" i="12"/>
  <c r="J106" i="12"/>
  <c r="D106" i="12"/>
  <c r="J107" i="12"/>
  <c r="D107" i="12"/>
  <c r="E107" i="12" s="1"/>
  <c r="J108" i="12"/>
  <c r="D108" i="12"/>
  <c r="J109" i="12"/>
  <c r="D109" i="12"/>
  <c r="E109" i="12" s="1"/>
  <c r="J110" i="12"/>
  <c r="D110" i="12"/>
  <c r="E110" i="12" s="1"/>
  <c r="J111" i="12"/>
  <c r="D111" i="12"/>
  <c r="E111" i="12" s="1"/>
  <c r="J112" i="12"/>
  <c r="D112" i="12"/>
  <c r="J113" i="12"/>
  <c r="D113" i="12"/>
  <c r="E113" i="12" s="1"/>
  <c r="J114" i="12"/>
  <c r="D114" i="12"/>
  <c r="E114" i="12" s="1"/>
  <c r="J115" i="12"/>
  <c r="D115" i="12"/>
  <c r="E115" i="12" s="1"/>
  <c r="J116" i="12"/>
  <c r="D116" i="12"/>
  <c r="E116" i="12" s="1"/>
  <c r="J117" i="12"/>
  <c r="D117" i="12"/>
  <c r="J118" i="12"/>
  <c r="D118" i="12"/>
  <c r="J119" i="12"/>
  <c r="D119" i="12"/>
  <c r="J120" i="12"/>
  <c r="D120" i="12"/>
  <c r="J121" i="12"/>
  <c r="D121" i="12"/>
  <c r="J122" i="12"/>
  <c r="D122" i="12"/>
  <c r="J123" i="12"/>
  <c r="D123" i="12"/>
  <c r="E123" i="12" s="1"/>
  <c r="J124" i="12"/>
  <c r="D124" i="12"/>
  <c r="E124" i="12" s="1"/>
  <c r="J125" i="12"/>
  <c r="D125" i="12"/>
  <c r="E125" i="12" s="1"/>
  <c r="J126" i="12"/>
  <c r="D126" i="12"/>
  <c r="J127" i="12"/>
  <c r="D127" i="12"/>
  <c r="J70" i="12"/>
  <c r="J71" i="12"/>
  <c r="D71" i="12"/>
  <c r="E71" i="12" s="1"/>
  <c r="J72" i="12"/>
  <c r="J73" i="12"/>
  <c r="J74" i="12"/>
  <c r="J75" i="12"/>
  <c r="D75" i="12"/>
  <c r="E75" i="12" s="1"/>
  <c r="J76" i="12"/>
  <c r="D76" i="12"/>
  <c r="E76" i="12" s="1"/>
  <c r="J77" i="12"/>
  <c r="D77" i="12"/>
  <c r="J78" i="12"/>
  <c r="D78" i="12"/>
  <c r="E78" i="12" s="1"/>
  <c r="J79" i="12"/>
  <c r="D79" i="12"/>
  <c r="E79" i="12" s="1"/>
  <c r="J80" i="12"/>
  <c r="D80" i="12"/>
  <c r="E80" i="12" s="1"/>
  <c r="J81" i="12"/>
  <c r="D81" i="12"/>
  <c r="E81" i="12" s="1"/>
  <c r="J82" i="12"/>
  <c r="D82" i="12"/>
  <c r="J83" i="12"/>
  <c r="D83" i="12"/>
  <c r="J84" i="12"/>
  <c r="D84" i="12"/>
  <c r="J85" i="12"/>
  <c r="D85" i="12"/>
  <c r="J86" i="12"/>
  <c r="D86" i="12"/>
  <c r="J87" i="12"/>
  <c r="D87" i="12"/>
  <c r="J88" i="12"/>
  <c r="D88" i="12"/>
  <c r="E88" i="12" s="1"/>
  <c r="J89" i="12"/>
  <c r="D89" i="12"/>
  <c r="E89" i="12" s="1"/>
  <c r="J90" i="12"/>
  <c r="D90" i="12"/>
  <c r="E90" i="12" s="1"/>
  <c r="J91" i="12"/>
  <c r="D91" i="12"/>
  <c r="E91" i="12" s="1"/>
  <c r="J92" i="12"/>
  <c r="D92" i="12"/>
  <c r="J93" i="12"/>
  <c r="D93" i="12"/>
  <c r="J94" i="12"/>
  <c r="D94" i="12"/>
  <c r="J95" i="12"/>
  <c r="D95" i="12"/>
  <c r="J96" i="12"/>
  <c r="D96" i="12"/>
  <c r="E96" i="12" s="1"/>
  <c r="J97" i="12"/>
  <c r="D97" i="12"/>
  <c r="E97" i="12" s="1"/>
  <c r="J40" i="12"/>
  <c r="J41" i="12"/>
  <c r="J42" i="12"/>
  <c r="J43" i="12"/>
  <c r="J45" i="12"/>
  <c r="J46" i="12"/>
  <c r="J47" i="12"/>
  <c r="J48" i="12"/>
  <c r="J49" i="12"/>
  <c r="J50" i="12"/>
  <c r="J51" i="12"/>
  <c r="D51" i="12"/>
  <c r="E51" i="12" s="1"/>
  <c r="J52" i="12"/>
  <c r="D52" i="12"/>
  <c r="J53" i="12"/>
  <c r="D53" i="12"/>
  <c r="E53" i="12" s="1"/>
  <c r="J54" i="12"/>
  <c r="D54" i="12"/>
  <c r="E54" i="12" s="1"/>
  <c r="J55" i="12"/>
  <c r="D55" i="12"/>
  <c r="E55" i="12" s="1"/>
  <c r="J56" i="12"/>
  <c r="D56" i="12"/>
  <c r="E56" i="12" s="1"/>
  <c r="J57" i="12"/>
  <c r="D57" i="12"/>
  <c r="E57" i="12" s="1"/>
  <c r="J58" i="12"/>
  <c r="D58" i="12"/>
  <c r="E58" i="12" s="1"/>
  <c r="J59" i="12"/>
  <c r="D59" i="12"/>
  <c r="E59" i="12" s="1"/>
  <c r="J60" i="12"/>
  <c r="D60" i="12"/>
  <c r="J61" i="12"/>
  <c r="D61" i="12"/>
  <c r="J62" i="12"/>
  <c r="D62" i="12"/>
  <c r="J63" i="12"/>
  <c r="D63" i="12"/>
  <c r="E63" i="12" s="1"/>
  <c r="J64" i="12"/>
  <c r="D64" i="12"/>
  <c r="J65" i="12"/>
  <c r="D65" i="12"/>
  <c r="J66" i="12"/>
  <c r="D66" i="12"/>
  <c r="J67" i="12"/>
  <c r="D67" i="12"/>
  <c r="E67" i="12" s="1"/>
  <c r="J10" i="12"/>
  <c r="J11" i="12"/>
  <c r="J12" i="12"/>
  <c r="D12" i="12"/>
  <c r="E12" i="12" s="1"/>
  <c r="J13" i="12"/>
  <c r="D13" i="12"/>
  <c r="E13" i="12" s="1"/>
  <c r="J14" i="12"/>
  <c r="J15" i="12"/>
  <c r="J16" i="12"/>
  <c r="D16" i="12"/>
  <c r="J17" i="12"/>
  <c r="D17" i="12"/>
  <c r="J18" i="12"/>
  <c r="D18" i="12"/>
  <c r="J19" i="12"/>
  <c r="D19" i="12"/>
  <c r="E19" i="12" s="1"/>
  <c r="J20" i="12"/>
  <c r="D20" i="12"/>
  <c r="J21" i="12"/>
  <c r="D21" i="12"/>
  <c r="E21" i="12" s="1"/>
  <c r="J22" i="12"/>
  <c r="D22" i="12"/>
  <c r="E22" i="12" s="1"/>
  <c r="J23" i="12"/>
  <c r="D23" i="12"/>
  <c r="E23" i="12" s="1"/>
  <c r="J24" i="12"/>
  <c r="D24" i="12"/>
  <c r="J25" i="12"/>
  <c r="D25" i="12"/>
  <c r="E25" i="12" s="1"/>
  <c r="J26" i="12"/>
  <c r="D26" i="12"/>
  <c r="J27" i="12"/>
  <c r="D27" i="12"/>
  <c r="J28" i="12"/>
  <c r="D28" i="12"/>
  <c r="J29" i="12"/>
  <c r="D29" i="12"/>
  <c r="E29" i="12" s="1"/>
  <c r="J30" i="12"/>
  <c r="D30" i="12"/>
  <c r="E30" i="12" s="1"/>
  <c r="J31" i="12"/>
  <c r="D31" i="12"/>
  <c r="J32" i="12"/>
  <c r="D32" i="12"/>
  <c r="J33" i="12"/>
  <c r="D33" i="12"/>
  <c r="J34" i="12"/>
  <c r="D34" i="12"/>
  <c r="E34" i="12" s="1"/>
  <c r="J35" i="12"/>
  <c r="D35" i="12"/>
  <c r="E35" i="12" s="1"/>
  <c r="J36" i="12"/>
  <c r="D36" i="12"/>
  <c r="E36" i="12" s="1"/>
  <c r="J37" i="12"/>
  <c r="D37" i="12"/>
  <c r="E37" i="12" s="1"/>
  <c r="P227" i="12"/>
  <c r="Q227" i="12" s="1"/>
  <c r="P223" i="12"/>
  <c r="Q223" i="12" s="1"/>
  <c r="R223" i="12" s="1"/>
  <c r="S223" i="12" s="1"/>
  <c r="T223" i="12" s="1"/>
  <c r="U223" i="12" s="1"/>
  <c r="V223" i="12" s="1"/>
  <c r="W223" i="12" s="1"/>
  <c r="X223" i="12" s="1"/>
  <c r="Y223" i="12" s="1"/>
  <c r="Z223" i="12" s="1"/>
  <c r="AA223" i="12" s="1"/>
  <c r="AB223" i="12" s="1"/>
  <c r="AC223" i="12" s="1"/>
  <c r="AD223" i="12" s="1"/>
  <c r="AE223" i="12" s="1"/>
  <c r="AF223" i="12" s="1"/>
  <c r="AG223" i="12" s="1"/>
  <c r="AH223" i="12" s="1"/>
  <c r="AI223" i="12" s="1"/>
  <c r="AJ223" i="12" s="1"/>
  <c r="AK223" i="12" s="1"/>
  <c r="AL223" i="12" s="1"/>
  <c r="AM223" i="12" s="1"/>
  <c r="AN223" i="12" s="1"/>
  <c r="AO223" i="12" s="1"/>
  <c r="AP223" i="12" s="1"/>
  <c r="AQ223" i="12" s="1"/>
  <c r="AR223" i="12" s="1"/>
  <c r="AS223" i="12" s="1"/>
  <c r="AT223" i="12" s="1"/>
  <c r="AU223" i="12" s="1"/>
  <c r="AV223" i="12" s="1"/>
  <c r="AW223" i="12" s="1"/>
  <c r="AX223" i="12" s="1"/>
  <c r="AY223" i="12" s="1"/>
  <c r="AZ223" i="12" s="1"/>
  <c r="BA223" i="12" s="1"/>
  <c r="BB223" i="12" s="1"/>
  <c r="BC223" i="12" s="1"/>
  <c r="BD223" i="12" s="1"/>
  <c r="BE223" i="12" s="1"/>
  <c r="BF223" i="12" s="1"/>
  <c r="BG223" i="12" s="1"/>
  <c r="BH223" i="12" s="1"/>
  <c r="BI223" i="12" s="1"/>
  <c r="BJ223" i="12" s="1"/>
  <c r="BK223" i="12" s="1"/>
  <c r="BL223" i="12" s="1"/>
  <c r="BM223" i="12" s="1"/>
  <c r="BN223" i="12" s="1"/>
  <c r="BO223" i="12" s="1"/>
  <c r="BP223" i="12" s="1"/>
  <c r="BQ223" i="12" s="1"/>
  <c r="BR223" i="12" s="1"/>
  <c r="BS223" i="12" s="1"/>
  <c r="BT223" i="12" s="1"/>
  <c r="BU223" i="12" s="1"/>
  <c r="BV223" i="12" s="1"/>
  <c r="BW223" i="12" s="1"/>
  <c r="BX223" i="12" s="1"/>
  <c r="BY223" i="12" s="1"/>
  <c r="BZ223" i="12" s="1"/>
  <c r="CA223" i="12" s="1"/>
  <c r="CB223" i="12" s="1"/>
  <c r="CC223" i="12" s="1"/>
  <c r="CD223" i="12" s="1"/>
  <c r="CE223" i="12" s="1"/>
  <c r="CF223" i="12" s="1"/>
  <c r="CG223" i="12" s="1"/>
  <c r="CH223" i="12" s="1"/>
  <c r="CI223" i="12" s="1"/>
  <c r="CJ223" i="12" s="1"/>
  <c r="CK223" i="12" s="1"/>
  <c r="CL223" i="12" s="1"/>
  <c r="CM223" i="12" s="1"/>
  <c r="CN223" i="12" s="1"/>
  <c r="CO223" i="12" s="1"/>
  <c r="CP223" i="12" s="1"/>
  <c r="CQ223" i="12" s="1"/>
  <c r="CR223" i="12" s="1"/>
  <c r="CS223" i="12" s="1"/>
  <c r="CT223" i="12" s="1"/>
  <c r="CU223" i="12" s="1"/>
  <c r="CV223" i="12" s="1"/>
  <c r="CW223" i="12" s="1"/>
  <c r="CX223" i="12" s="1"/>
  <c r="CY223" i="12" s="1"/>
  <c r="CZ223" i="12" s="1"/>
  <c r="DA223" i="12" s="1"/>
  <c r="DB223" i="12" s="1"/>
  <c r="DC223" i="12" s="1"/>
  <c r="DD223" i="12" s="1"/>
  <c r="DE223" i="12" s="1"/>
  <c r="DF223" i="12" s="1"/>
  <c r="DG223" i="12" s="1"/>
  <c r="DH223" i="12" s="1"/>
  <c r="DI223" i="12" s="1"/>
  <c r="DJ223" i="12" s="1"/>
  <c r="DK223" i="12" s="1"/>
  <c r="DL223" i="12" s="1"/>
  <c r="DM223" i="12" s="1"/>
  <c r="DN223" i="12" s="1"/>
  <c r="DO223" i="12" s="1"/>
  <c r="DP223" i="12" s="1"/>
  <c r="DQ223" i="12" s="1"/>
  <c r="DR223" i="12" s="1"/>
  <c r="DS223" i="12" s="1"/>
  <c r="DT223" i="12" s="1"/>
  <c r="DU223" i="12" s="1"/>
  <c r="DV223" i="12" s="1"/>
  <c r="DW223" i="12" s="1"/>
  <c r="DX223" i="12" s="1"/>
  <c r="DY223" i="12" s="1"/>
  <c r="DZ223" i="12" s="1"/>
  <c r="EA223" i="12" s="1"/>
  <c r="EB223" i="12" s="1"/>
  <c r="EC223" i="12" s="1"/>
  <c r="ED223" i="12" s="1"/>
  <c r="EE223" i="12" s="1"/>
  <c r="EF223" i="12" s="1"/>
  <c r="EG223" i="12" s="1"/>
  <c r="EH223" i="12" s="1"/>
  <c r="EI223" i="12" s="1"/>
  <c r="EJ223" i="12" s="1"/>
  <c r="EK223" i="12" s="1"/>
  <c r="EL223" i="12" s="1"/>
  <c r="EM223" i="12" s="1"/>
  <c r="EN223" i="12" s="1"/>
  <c r="EO223" i="12" s="1"/>
  <c r="EP223" i="12" s="1"/>
  <c r="EQ223" i="12" s="1"/>
  <c r="ER223" i="12" s="1"/>
  <c r="ES223" i="12" s="1"/>
  <c r="ET223" i="12" s="1"/>
  <c r="EU223" i="12" s="1"/>
  <c r="EV223" i="12" s="1"/>
  <c r="EW223" i="12" s="1"/>
  <c r="EX223" i="12" s="1"/>
  <c r="EY223" i="12" s="1"/>
  <c r="EZ223" i="12" s="1"/>
  <c r="FA223" i="12" s="1"/>
  <c r="FB223" i="12" s="1"/>
  <c r="FC223" i="12" s="1"/>
  <c r="FD223" i="12" s="1"/>
  <c r="FE223" i="12" s="1"/>
  <c r="FF223" i="12" s="1"/>
  <c r="FG223" i="12" s="1"/>
  <c r="FH223" i="12" s="1"/>
  <c r="FI223" i="12" s="1"/>
  <c r="FJ223" i="12" s="1"/>
  <c r="FK223" i="12" s="1"/>
  <c r="FL223" i="12" s="1"/>
  <c r="FM223" i="12" s="1"/>
  <c r="FN223" i="12" s="1"/>
  <c r="FO223" i="12" s="1"/>
  <c r="FP223" i="12" s="1"/>
  <c r="FQ223" i="12" s="1"/>
  <c r="FR223" i="12" s="1"/>
  <c r="FS223" i="12" s="1"/>
  <c r="FT223" i="12" s="1"/>
  <c r="FU223" i="12" s="1"/>
  <c r="FV223" i="12" s="1"/>
  <c r="FW223" i="12" s="1"/>
  <c r="FX223" i="12" s="1"/>
  <c r="FY223" i="12" s="1"/>
  <c r="FZ223" i="12" s="1"/>
  <c r="GA223" i="12" s="1"/>
  <c r="GB223" i="12" s="1"/>
  <c r="GC223" i="12" s="1"/>
  <c r="GD223" i="12" s="1"/>
  <c r="GE223" i="12" s="1"/>
  <c r="GF223" i="12" s="1"/>
  <c r="GG223" i="12" s="1"/>
  <c r="GH223" i="12" s="1"/>
  <c r="GI223" i="12" s="1"/>
  <c r="GJ223" i="12" s="1"/>
  <c r="GK223" i="12" s="1"/>
  <c r="GL223" i="12" s="1"/>
  <c r="GM223" i="12" s="1"/>
  <c r="GN223" i="12" s="1"/>
  <c r="D229" i="12"/>
  <c r="R226" i="12"/>
  <c r="S226" i="12"/>
  <c r="T226" i="12"/>
  <c r="U226" i="12"/>
  <c r="V226" i="12"/>
  <c r="W226" i="12"/>
  <c r="X226" i="12"/>
  <c r="Y226" i="12"/>
  <c r="Z226" i="12"/>
  <c r="AA226" i="12"/>
  <c r="AB226" i="12"/>
  <c r="AC226" i="12"/>
  <c r="AD226" i="12"/>
  <c r="AE226" i="12"/>
  <c r="AF226" i="12"/>
  <c r="AG226" i="12"/>
  <c r="AH226" i="12"/>
  <c r="AI226" i="12"/>
  <c r="AJ226" i="12"/>
  <c r="AK226" i="12"/>
  <c r="AL226" i="12"/>
  <c r="AM226" i="12"/>
  <c r="AN226" i="12"/>
  <c r="AO226" i="12"/>
  <c r="AP226" i="12"/>
  <c r="AQ226" i="12"/>
  <c r="AR226" i="12"/>
  <c r="AS226" i="12"/>
  <c r="AT226" i="12"/>
  <c r="AU226" i="12"/>
  <c r="AV226" i="12"/>
  <c r="AW226" i="12"/>
  <c r="AX226" i="12"/>
  <c r="AY226" i="12"/>
  <c r="AZ226" i="12"/>
  <c r="BA226" i="12"/>
  <c r="BB226" i="12"/>
  <c r="BC226" i="12"/>
  <c r="BD226" i="12"/>
  <c r="BE226" i="12"/>
  <c r="BF226" i="12"/>
  <c r="BG226" i="12"/>
  <c r="BH226" i="12"/>
  <c r="BI226" i="12"/>
  <c r="BJ226" i="12"/>
  <c r="BK226" i="12"/>
  <c r="BL226" i="12"/>
  <c r="BM226" i="12"/>
  <c r="D213" i="12"/>
  <c r="P211" i="12"/>
  <c r="Q211" i="12" s="1"/>
  <c r="R211" i="12" s="1"/>
  <c r="S211" i="12" s="1"/>
  <c r="T211" i="12" s="1"/>
  <c r="U211" i="12" s="1"/>
  <c r="V211" i="12" s="1"/>
  <c r="W211" i="12" s="1"/>
  <c r="X211" i="12" s="1"/>
  <c r="Q210" i="12"/>
  <c r="P207" i="12"/>
  <c r="Q207" i="12" s="1"/>
  <c r="R207" i="12" s="1"/>
  <c r="R210" i="12"/>
  <c r="S210" i="12"/>
  <c r="T210" i="12"/>
  <c r="U210" i="12"/>
  <c r="V210" i="12"/>
  <c r="W210" i="12"/>
  <c r="X210" i="12"/>
  <c r="Y210" i="12"/>
  <c r="Z210" i="12"/>
  <c r="AA210" i="12"/>
  <c r="AB210" i="12"/>
  <c r="AC210" i="12"/>
  <c r="AD210" i="12"/>
  <c r="AE210" i="12"/>
  <c r="AF210" i="12"/>
  <c r="AG210" i="12"/>
  <c r="AH210" i="12"/>
  <c r="AI210" i="12"/>
  <c r="AJ210" i="12"/>
  <c r="AK210" i="12"/>
  <c r="AL210" i="12"/>
  <c r="AM210" i="12"/>
  <c r="AN210" i="12"/>
  <c r="AO210" i="12"/>
  <c r="AP210" i="12"/>
  <c r="AQ210" i="12"/>
  <c r="AR210" i="12"/>
  <c r="AS210" i="12"/>
  <c r="AT210" i="12"/>
  <c r="AU210" i="12"/>
  <c r="AV210" i="12"/>
  <c r="AW210" i="12"/>
  <c r="AX210" i="12"/>
  <c r="AY210" i="12"/>
  <c r="AZ210" i="12"/>
  <c r="BA210" i="12"/>
  <c r="BB210" i="12"/>
  <c r="BC210" i="12"/>
  <c r="BD210" i="12"/>
  <c r="BE210" i="12"/>
  <c r="BF210" i="12"/>
  <c r="BG210" i="12"/>
  <c r="BH210" i="12"/>
  <c r="BI210" i="12"/>
  <c r="BJ210" i="12"/>
  <c r="BK210" i="12"/>
  <c r="BL210" i="12"/>
  <c r="H7" i="5"/>
  <c r="J7" i="5"/>
  <c r="L7" i="5"/>
  <c r="N7" i="5"/>
  <c r="P7" i="5"/>
  <c r="R7" i="5"/>
  <c r="T7" i="5"/>
  <c r="V7" i="5"/>
  <c r="X7" i="5"/>
  <c r="Z7" i="5"/>
  <c r="AB7" i="5"/>
  <c r="B27" i="17"/>
  <c r="B26" i="17"/>
  <c r="P192" i="12"/>
  <c r="P226" i="12"/>
  <c r="C9" i="12"/>
  <c r="B8" i="17" s="1"/>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9" i="12"/>
  <c r="B9" i="17" s="1"/>
  <c r="C40" i="12"/>
  <c r="C49" i="12"/>
  <c r="C50" i="12"/>
  <c r="C51" i="12"/>
  <c r="C52" i="12"/>
  <c r="C53" i="12"/>
  <c r="C54" i="12"/>
  <c r="C55" i="12"/>
  <c r="C56" i="12"/>
  <c r="C57" i="12"/>
  <c r="C58" i="12"/>
  <c r="C59" i="12"/>
  <c r="C60" i="12"/>
  <c r="C61" i="12"/>
  <c r="C62" i="12"/>
  <c r="C63" i="12"/>
  <c r="C64" i="12"/>
  <c r="C65" i="12"/>
  <c r="C66" i="12"/>
  <c r="C67" i="12"/>
  <c r="C69" i="12"/>
  <c r="B10" i="17" s="1"/>
  <c r="C70" i="12"/>
  <c r="C71" i="12"/>
  <c r="C72" i="12"/>
  <c r="C73" i="12"/>
  <c r="C74" i="12"/>
  <c r="C75" i="12"/>
  <c r="C76" i="12"/>
  <c r="C77" i="12"/>
  <c r="C78" i="12"/>
  <c r="C79" i="12"/>
  <c r="C80" i="12"/>
  <c r="C81" i="12"/>
  <c r="C82" i="12"/>
  <c r="C83" i="12"/>
  <c r="C84" i="12"/>
  <c r="C85" i="12"/>
  <c r="C86" i="12"/>
  <c r="C87" i="12"/>
  <c r="C88" i="12"/>
  <c r="C89" i="12"/>
  <c r="C90" i="12"/>
  <c r="C91" i="12"/>
  <c r="C92" i="12"/>
  <c r="C93" i="12"/>
  <c r="C94" i="12"/>
  <c r="C95" i="12"/>
  <c r="C96" i="12"/>
  <c r="C97" i="12"/>
  <c r="C99" i="12"/>
  <c r="C100" i="12"/>
  <c r="C101" i="12"/>
  <c r="C102" i="12"/>
  <c r="C103" i="12"/>
  <c r="C104" i="12"/>
  <c r="C105" i="12"/>
  <c r="C106" i="12"/>
  <c r="C107" i="12"/>
  <c r="C108" i="12"/>
  <c r="C109" i="12"/>
  <c r="C110" i="12"/>
  <c r="C111" i="12"/>
  <c r="C112" i="12"/>
  <c r="C113" i="12"/>
  <c r="C114" i="12"/>
  <c r="C115" i="12"/>
  <c r="C116" i="12"/>
  <c r="C117" i="12"/>
  <c r="C118" i="12"/>
  <c r="C119" i="12"/>
  <c r="C120" i="12"/>
  <c r="C121" i="12"/>
  <c r="C122" i="12"/>
  <c r="C123" i="12"/>
  <c r="C124" i="12"/>
  <c r="C125" i="12"/>
  <c r="C126" i="12"/>
  <c r="C127" i="12"/>
  <c r="C129" i="12"/>
  <c r="C130" i="12"/>
  <c r="C131" i="12"/>
  <c r="C132" i="12"/>
  <c r="C133" i="12"/>
  <c r="C136" i="12"/>
  <c r="C137" i="12"/>
  <c r="C138" i="12"/>
  <c r="C139" i="12"/>
  <c r="C140" i="12"/>
  <c r="C141" i="12"/>
  <c r="C142" i="12"/>
  <c r="C143" i="12"/>
  <c r="C144" i="12"/>
  <c r="C145" i="12"/>
  <c r="C146" i="12"/>
  <c r="C147" i="12"/>
  <c r="C148" i="12"/>
  <c r="C149" i="12"/>
  <c r="C150" i="12"/>
  <c r="C151" i="12"/>
  <c r="C152" i="12"/>
  <c r="C153" i="12"/>
  <c r="C154" i="12"/>
  <c r="C155" i="12"/>
  <c r="C156" i="12"/>
  <c r="C157" i="12"/>
  <c r="C159" i="12"/>
  <c r="B13" i="17" s="1"/>
  <c r="C160" i="12"/>
  <c r="C161" i="12"/>
  <c r="C162" i="12"/>
  <c r="C163" i="12"/>
  <c r="C164" i="12"/>
  <c r="C165" i="12"/>
  <c r="C166" i="12"/>
  <c r="C167" i="12"/>
  <c r="C168" i="12"/>
  <c r="C169" i="12"/>
  <c r="C170" i="12"/>
  <c r="C171" i="12"/>
  <c r="C172" i="12"/>
  <c r="C173" i="12"/>
  <c r="C174" i="12"/>
  <c r="C175" i="12"/>
  <c r="C176" i="12"/>
  <c r="C177" i="12"/>
  <c r="C178" i="12"/>
  <c r="C179" i="12"/>
  <c r="C180" i="12"/>
  <c r="C181" i="12"/>
  <c r="C182" i="12"/>
  <c r="C183" i="12"/>
  <c r="C184" i="12"/>
  <c r="C185" i="12"/>
  <c r="C186" i="12"/>
  <c r="C187" i="12"/>
  <c r="P209" i="12"/>
  <c r="Q209" i="12" s="1"/>
  <c r="R209" i="12" s="1"/>
  <c r="S209" i="12" s="1"/>
  <c r="T209" i="12" s="1"/>
  <c r="U209" i="12" s="1"/>
  <c r="V209" i="12" s="1"/>
  <c r="W209" i="12" s="1"/>
  <c r="X209" i="12" s="1"/>
  <c r="Y209" i="12" s="1"/>
  <c r="Z209" i="12" s="1"/>
  <c r="AA209" i="12" s="1"/>
  <c r="AB209" i="12" s="1"/>
  <c r="AC209" i="12" s="1"/>
  <c r="AD209" i="12" s="1"/>
  <c r="AE209" i="12" s="1"/>
  <c r="AF209" i="12" s="1"/>
  <c r="AG209" i="12" s="1"/>
  <c r="AH209" i="12" s="1"/>
  <c r="AI209" i="12" s="1"/>
  <c r="AJ209" i="12" s="1"/>
  <c r="AK209" i="12" s="1"/>
  <c r="AL209" i="12" s="1"/>
  <c r="AM209" i="12" s="1"/>
  <c r="AN209" i="12" s="1"/>
  <c r="AO209" i="12" s="1"/>
  <c r="AP209" i="12" s="1"/>
  <c r="AQ209" i="12" s="1"/>
  <c r="AR209" i="12" s="1"/>
  <c r="AS209" i="12" s="1"/>
  <c r="AT209" i="12" s="1"/>
  <c r="AU209" i="12" s="1"/>
  <c r="AV209" i="12" s="1"/>
  <c r="AW209" i="12" s="1"/>
  <c r="AX209" i="12" s="1"/>
  <c r="AY209" i="12" s="1"/>
  <c r="AZ209" i="12" s="1"/>
  <c r="BA209" i="12" s="1"/>
  <c r="BB209" i="12" s="1"/>
  <c r="BC209" i="12" s="1"/>
  <c r="BD209" i="12" s="1"/>
  <c r="BE209" i="12" s="1"/>
  <c r="BF209" i="12" s="1"/>
  <c r="BG209" i="12" s="1"/>
  <c r="BH209" i="12" s="1"/>
  <c r="BI209" i="12" s="1"/>
  <c r="BJ209" i="12" s="1"/>
  <c r="BK209" i="12" s="1"/>
  <c r="BL209" i="12" s="1"/>
  <c r="BM209" i="12" s="1"/>
  <c r="BN209" i="12" s="1"/>
  <c r="BO209" i="12" s="1"/>
  <c r="BP209" i="12" s="1"/>
  <c r="BQ209" i="12" s="1"/>
  <c r="BR209" i="12" s="1"/>
  <c r="BS209" i="12" s="1"/>
  <c r="BT209" i="12" s="1"/>
  <c r="BU209" i="12" s="1"/>
  <c r="BV209" i="12" s="1"/>
  <c r="BW209" i="12" s="1"/>
  <c r="BX209" i="12" s="1"/>
  <c r="BY209" i="12" s="1"/>
  <c r="BZ209" i="12" s="1"/>
  <c r="CA209" i="12" s="1"/>
  <c r="CB209" i="12" s="1"/>
  <c r="CC209" i="12" s="1"/>
  <c r="CD209" i="12" s="1"/>
  <c r="CE209" i="12" s="1"/>
  <c r="CF209" i="12" s="1"/>
  <c r="CG209" i="12" s="1"/>
  <c r="CH209" i="12" s="1"/>
  <c r="CI209" i="12" s="1"/>
  <c r="CJ209" i="12" s="1"/>
  <c r="CK209" i="12" s="1"/>
  <c r="CL209" i="12" s="1"/>
  <c r="CM209" i="12" s="1"/>
  <c r="CN209" i="12" s="1"/>
  <c r="CO209" i="12" s="1"/>
  <c r="CP209" i="12" s="1"/>
  <c r="CQ209" i="12" s="1"/>
  <c r="CR209" i="12" s="1"/>
  <c r="CS209" i="12" s="1"/>
  <c r="CT209" i="12" s="1"/>
  <c r="CU209" i="12" s="1"/>
  <c r="CV209" i="12" s="1"/>
  <c r="CW209" i="12" s="1"/>
  <c r="CX209" i="12" s="1"/>
  <c r="CY209" i="12" s="1"/>
  <c r="CZ209" i="12" s="1"/>
  <c r="DA209" i="12" s="1"/>
  <c r="DB209" i="12" s="1"/>
  <c r="DC209" i="12" s="1"/>
  <c r="DD209" i="12" s="1"/>
  <c r="DE209" i="12" s="1"/>
  <c r="DF209" i="12" s="1"/>
  <c r="DG209" i="12" s="1"/>
  <c r="DH209" i="12" s="1"/>
  <c r="DI209" i="12" s="1"/>
  <c r="DJ209" i="12" s="1"/>
  <c r="DK209" i="12" s="1"/>
  <c r="DL209" i="12" s="1"/>
  <c r="DM209" i="12" s="1"/>
  <c r="DN209" i="12" s="1"/>
  <c r="DO209" i="12" s="1"/>
  <c r="DP209" i="12" s="1"/>
  <c r="DQ209" i="12" s="1"/>
  <c r="DR209" i="12" s="1"/>
  <c r="DS209" i="12" s="1"/>
  <c r="DT209" i="12" s="1"/>
  <c r="DU209" i="12" s="1"/>
  <c r="DV209" i="12" s="1"/>
  <c r="DW209" i="12" s="1"/>
  <c r="DX209" i="12" s="1"/>
  <c r="DY209" i="12" s="1"/>
  <c r="DZ209" i="12" s="1"/>
  <c r="EA209" i="12" s="1"/>
  <c r="EB209" i="12" s="1"/>
  <c r="EC209" i="12" s="1"/>
  <c r="ED209" i="12" s="1"/>
  <c r="EE209" i="12" s="1"/>
  <c r="EF209" i="12" s="1"/>
  <c r="EG209" i="12" s="1"/>
  <c r="EH209" i="12" s="1"/>
  <c r="EI209" i="12" s="1"/>
  <c r="EJ209" i="12" s="1"/>
  <c r="EK209" i="12" s="1"/>
  <c r="EL209" i="12" s="1"/>
  <c r="EM209" i="12" s="1"/>
  <c r="EN209" i="12" s="1"/>
  <c r="EO209" i="12" s="1"/>
  <c r="EP209" i="12" s="1"/>
  <c r="EQ209" i="12" s="1"/>
  <c r="ER209" i="12" s="1"/>
  <c r="ES209" i="12" s="1"/>
  <c r="ET209" i="12" s="1"/>
  <c r="EU209" i="12" s="1"/>
  <c r="EV209" i="12" s="1"/>
  <c r="EW209" i="12" s="1"/>
  <c r="EX209" i="12" s="1"/>
  <c r="EY209" i="12" s="1"/>
  <c r="EZ209" i="12" s="1"/>
  <c r="FA209" i="12" s="1"/>
  <c r="FB209" i="12" s="1"/>
  <c r="FC209" i="12" s="1"/>
  <c r="FD209" i="12" s="1"/>
  <c r="FE209" i="12" s="1"/>
  <c r="FF209" i="12" s="1"/>
  <c r="FG209" i="12" s="1"/>
  <c r="FH209" i="12" s="1"/>
  <c r="FI209" i="12" s="1"/>
  <c r="FJ209" i="12" s="1"/>
  <c r="FK209" i="12" s="1"/>
  <c r="FL209" i="12" s="1"/>
  <c r="FM209" i="12" s="1"/>
  <c r="FN209" i="12" s="1"/>
  <c r="FO209" i="12" s="1"/>
  <c r="FP209" i="12" s="1"/>
  <c r="FQ209" i="12" s="1"/>
  <c r="FR209" i="12" s="1"/>
  <c r="FS209" i="12" s="1"/>
  <c r="FT209" i="12" s="1"/>
  <c r="FU209" i="12" s="1"/>
  <c r="FV209" i="12" s="1"/>
  <c r="FW209" i="12" s="1"/>
  <c r="FX209" i="12" s="1"/>
  <c r="FY209" i="12" s="1"/>
  <c r="FZ209" i="12" s="1"/>
  <c r="GA209" i="12" s="1"/>
  <c r="GB209" i="12" s="1"/>
  <c r="GC209" i="12" s="1"/>
  <c r="GD209" i="12" s="1"/>
  <c r="GE209" i="12" s="1"/>
  <c r="GF209" i="12" s="1"/>
  <c r="GG209" i="12" s="1"/>
  <c r="GH209" i="12" s="1"/>
  <c r="GI209" i="12" s="1"/>
  <c r="GJ209" i="12" s="1"/>
  <c r="GK209" i="12" s="1"/>
  <c r="GL209" i="12" s="1"/>
  <c r="GM209" i="12" s="1"/>
  <c r="GN209" i="12" s="1"/>
  <c r="P210" i="12"/>
  <c r="P225" i="12"/>
  <c r="Q225" i="12"/>
  <c r="R225" i="12"/>
  <c r="S225" i="12"/>
  <c r="T225" i="12"/>
  <c r="U225" i="12"/>
  <c r="V225" i="12"/>
  <c r="W225" i="12"/>
  <c r="X225" i="12"/>
  <c r="Y225" i="12"/>
  <c r="Z225" i="12"/>
  <c r="AA225" i="12"/>
  <c r="AB225" i="12"/>
  <c r="AC225" i="12"/>
  <c r="AD225" i="12"/>
  <c r="AE225" i="12"/>
  <c r="AF225" i="12"/>
  <c r="AG225" i="12"/>
  <c r="AH225" i="12"/>
  <c r="AI225" i="12"/>
  <c r="AJ225" i="12"/>
  <c r="AK225" i="12"/>
  <c r="AL225" i="12"/>
  <c r="AM225" i="12"/>
  <c r="AN225" i="12"/>
  <c r="AO225" i="12"/>
  <c r="AP225" i="12"/>
  <c r="AQ225" i="12"/>
  <c r="AR225" i="12"/>
  <c r="AS225" i="12"/>
  <c r="AT225" i="12"/>
  <c r="AU225" i="12"/>
  <c r="AV225" i="12"/>
  <c r="AW225" i="12"/>
  <c r="AX225" i="12"/>
  <c r="AY225" i="12"/>
  <c r="AZ225" i="12"/>
  <c r="BA225" i="12"/>
  <c r="BB225" i="12"/>
  <c r="BC225" i="12"/>
  <c r="BD225" i="12"/>
  <c r="BE225" i="12"/>
  <c r="BF225" i="12"/>
  <c r="BG225" i="12"/>
  <c r="BH225" i="12"/>
  <c r="BI225" i="12"/>
  <c r="BJ225" i="12"/>
  <c r="BK225" i="12"/>
  <c r="BL225" i="12"/>
  <c r="BM225" i="12"/>
  <c r="BN225" i="12"/>
  <c r="BO225" i="12"/>
  <c r="BP225" i="12"/>
  <c r="BQ225" i="12"/>
  <c r="BR225" i="12"/>
  <c r="BS225" i="12"/>
  <c r="BT225" i="12"/>
  <c r="BU225" i="12"/>
  <c r="BV225" i="12"/>
  <c r="BW225" i="12"/>
  <c r="BX225" i="12"/>
  <c r="BY225" i="12"/>
  <c r="BZ225" i="12"/>
  <c r="CA225" i="12"/>
  <c r="CB225" i="12"/>
  <c r="CC225" i="12"/>
  <c r="CD225" i="12"/>
  <c r="CE225" i="12"/>
  <c r="CF225" i="12"/>
  <c r="CG225" i="12"/>
  <c r="CH225" i="12"/>
  <c r="CI225" i="12"/>
  <c r="CJ225" i="12"/>
  <c r="CK225" i="12"/>
  <c r="CL225" i="12"/>
  <c r="CM225" i="12"/>
  <c r="CN225" i="12"/>
  <c r="CO225" i="12"/>
  <c r="CP225" i="12"/>
  <c r="CQ225" i="12"/>
  <c r="CR225" i="12"/>
  <c r="CS225" i="12"/>
  <c r="CT225" i="12"/>
  <c r="CU225" i="12"/>
  <c r="CV225" i="12"/>
  <c r="CW225" i="12"/>
  <c r="CX225" i="12"/>
  <c r="CY225" i="12"/>
  <c r="CZ225" i="12"/>
  <c r="DA225" i="12"/>
  <c r="DB225" i="12"/>
  <c r="DC225" i="12"/>
  <c r="DD225" i="12"/>
  <c r="DE225" i="12"/>
  <c r="DF225" i="12"/>
  <c r="DG225" i="12"/>
  <c r="DH225" i="12"/>
  <c r="DI225" i="12"/>
  <c r="DJ225" i="12"/>
  <c r="DK225" i="12"/>
  <c r="DL225" i="12"/>
  <c r="DM225" i="12"/>
  <c r="DN225" i="12"/>
  <c r="DO225" i="12"/>
  <c r="DP225" i="12"/>
  <c r="DQ225" i="12"/>
  <c r="DR225" i="12"/>
  <c r="DS225" i="12"/>
  <c r="DT225" i="12"/>
  <c r="DU225" i="12"/>
  <c r="DV225" i="12"/>
  <c r="DW225" i="12"/>
  <c r="DX225" i="12"/>
  <c r="DY225" i="12"/>
  <c r="DZ225" i="12"/>
  <c r="EA225" i="12"/>
  <c r="EB225" i="12"/>
  <c r="EC225" i="12"/>
  <c r="ED225" i="12"/>
  <c r="EE225" i="12"/>
  <c r="EF225" i="12"/>
  <c r="EG225" i="12"/>
  <c r="EH225" i="12"/>
  <c r="EI225" i="12"/>
  <c r="EJ225" i="12"/>
  <c r="EK225" i="12"/>
  <c r="EL225" i="12"/>
  <c r="EM225" i="12"/>
  <c r="EN225" i="12"/>
  <c r="EO225" i="12"/>
  <c r="EP225" i="12"/>
  <c r="EQ225" i="12"/>
  <c r="ER225" i="12"/>
  <c r="ES225" i="12"/>
  <c r="ET225" i="12"/>
  <c r="EU225" i="12"/>
  <c r="EV225" i="12"/>
  <c r="EW225" i="12"/>
  <c r="EX225" i="12"/>
  <c r="EY225" i="12"/>
  <c r="EZ225" i="12"/>
  <c r="FA225" i="12"/>
  <c r="FB225" i="12"/>
  <c r="FC225" i="12"/>
  <c r="FD225" i="12"/>
  <c r="FE225" i="12"/>
  <c r="FF225" i="12"/>
  <c r="FG225" i="12"/>
  <c r="FH225" i="12"/>
  <c r="FI225" i="12"/>
  <c r="FJ225" i="12"/>
  <c r="FK225" i="12"/>
  <c r="FL225" i="12"/>
  <c r="FM225" i="12"/>
  <c r="FN225" i="12"/>
  <c r="FO225" i="12"/>
  <c r="FP225" i="12"/>
  <c r="FQ225" i="12"/>
  <c r="FR225" i="12"/>
  <c r="FS225" i="12"/>
  <c r="FT225" i="12"/>
  <c r="FU225" i="12"/>
  <c r="FV225" i="12"/>
  <c r="FW225" i="12"/>
  <c r="FX225" i="12"/>
  <c r="FY225" i="12"/>
  <c r="FZ225" i="12"/>
  <c r="GA225" i="12"/>
  <c r="GB225" i="12"/>
  <c r="GC225" i="12"/>
  <c r="GD225" i="12"/>
  <c r="GE225" i="12"/>
  <c r="GF225" i="12"/>
  <c r="GG225" i="12"/>
  <c r="GH225" i="12"/>
  <c r="GI225" i="12"/>
  <c r="GJ225" i="12"/>
  <c r="GK225" i="12"/>
  <c r="GL225" i="12"/>
  <c r="GM225" i="12"/>
  <c r="GN225" i="12"/>
  <c r="C13" i="8"/>
  <c r="B22" i="17"/>
  <c r="B21" i="17"/>
  <c r="B20" i="17"/>
  <c r="B48" i="8"/>
  <c r="E13" i="8"/>
  <c r="B33" i="17"/>
  <c r="B34" i="17"/>
  <c r="J6" i="16"/>
  <c r="K6" i="16" s="1"/>
  <c r="E187" i="16"/>
  <c r="D187" i="16" s="1"/>
  <c r="E186" i="16"/>
  <c r="D186" i="16" s="1"/>
  <c r="E185" i="16"/>
  <c r="C185" i="16" s="1"/>
  <c r="C367" i="16" s="1"/>
  <c r="E184" i="16"/>
  <c r="C184" i="16" s="1"/>
  <c r="C366" i="16" s="1"/>
  <c r="E183" i="16"/>
  <c r="C183" i="16" s="1"/>
  <c r="C365" i="16" s="1"/>
  <c r="E182" i="16"/>
  <c r="D182" i="16" s="1"/>
  <c r="E181" i="16"/>
  <c r="E180" i="16"/>
  <c r="C180" i="16" s="1"/>
  <c r="C362" i="16" s="1"/>
  <c r="E179" i="16"/>
  <c r="D179" i="16" s="1"/>
  <c r="E178" i="16"/>
  <c r="D178" i="16" s="1"/>
  <c r="E177" i="16"/>
  <c r="C177" i="16" s="1"/>
  <c r="C359" i="16" s="1"/>
  <c r="E176" i="16"/>
  <c r="E175" i="16"/>
  <c r="D175" i="16" s="1"/>
  <c r="E174" i="16"/>
  <c r="D174" i="16" s="1"/>
  <c r="E173" i="16"/>
  <c r="C173" i="16" s="1"/>
  <c r="C355" i="16" s="1"/>
  <c r="E172" i="16"/>
  <c r="C172" i="16" s="1"/>
  <c r="C354" i="16" s="1"/>
  <c r="E171" i="16"/>
  <c r="C171" i="16" s="1"/>
  <c r="C353" i="16" s="1"/>
  <c r="E170" i="16"/>
  <c r="D170" i="16" s="1"/>
  <c r="E169" i="16"/>
  <c r="C169" i="16" s="1"/>
  <c r="C351" i="16" s="1"/>
  <c r="E168" i="16"/>
  <c r="C168" i="16" s="1"/>
  <c r="C350" i="16" s="1"/>
  <c r="E167" i="16"/>
  <c r="D167" i="16" s="1"/>
  <c r="E166" i="16"/>
  <c r="D166" i="16" s="1"/>
  <c r="E165" i="16"/>
  <c r="I165" i="16" s="1"/>
  <c r="E164" i="16"/>
  <c r="C164" i="16" s="1"/>
  <c r="C346" i="16" s="1"/>
  <c r="E163" i="16"/>
  <c r="D163" i="16" s="1"/>
  <c r="E162" i="16"/>
  <c r="D162" i="16" s="1"/>
  <c r="E161" i="16"/>
  <c r="C161" i="16" s="1"/>
  <c r="C343" i="16" s="1"/>
  <c r="E160" i="16"/>
  <c r="D160" i="16" s="1"/>
  <c r="E157" i="16"/>
  <c r="D157" i="16" s="1"/>
  <c r="E156" i="16"/>
  <c r="D156" i="16" s="1"/>
  <c r="E155" i="16"/>
  <c r="C155" i="16" s="1"/>
  <c r="C337" i="16" s="1"/>
  <c r="E154" i="16"/>
  <c r="C154" i="16" s="1"/>
  <c r="C336" i="16" s="1"/>
  <c r="E153" i="16"/>
  <c r="D153" i="16" s="1"/>
  <c r="E152" i="16"/>
  <c r="D152" i="16" s="1"/>
  <c r="E151" i="16"/>
  <c r="C151" i="16" s="1"/>
  <c r="C333" i="16" s="1"/>
  <c r="E150" i="16"/>
  <c r="C150" i="16" s="1"/>
  <c r="C332" i="16" s="1"/>
  <c r="E149" i="16"/>
  <c r="C149" i="16" s="1"/>
  <c r="C331" i="16" s="1"/>
  <c r="E148" i="16"/>
  <c r="D148" i="16" s="1"/>
  <c r="E147" i="16"/>
  <c r="E146" i="16"/>
  <c r="C146" i="16" s="1"/>
  <c r="C328" i="16" s="1"/>
  <c r="E145" i="16"/>
  <c r="D145" i="16" s="1"/>
  <c r="E144" i="16"/>
  <c r="D144" i="16" s="1"/>
  <c r="E143" i="16"/>
  <c r="C143" i="16" s="1"/>
  <c r="C325" i="16" s="1"/>
  <c r="E142" i="16"/>
  <c r="I142" i="16" s="1"/>
  <c r="E141" i="16"/>
  <c r="D141" i="16" s="1"/>
  <c r="E140" i="16"/>
  <c r="D140" i="16" s="1"/>
  <c r="E139" i="16"/>
  <c r="I139" i="16" s="1"/>
  <c r="E138" i="16"/>
  <c r="C138" i="16" s="1"/>
  <c r="C320" i="16" s="1"/>
  <c r="E137" i="16"/>
  <c r="D137" i="16" s="1"/>
  <c r="E136" i="16"/>
  <c r="D136" i="16" s="1"/>
  <c r="E135" i="16"/>
  <c r="C135" i="16" s="1"/>
  <c r="C317" i="16" s="1"/>
  <c r="E134" i="16"/>
  <c r="C134" i="16" s="1"/>
  <c r="C316" i="16" s="1"/>
  <c r="E133" i="16"/>
  <c r="D133" i="16" s="1"/>
  <c r="E132" i="16"/>
  <c r="D132" i="16" s="1"/>
  <c r="E131" i="16"/>
  <c r="I131" i="16" s="1"/>
  <c r="E130" i="16"/>
  <c r="C130" i="16" s="1"/>
  <c r="C312" i="16" s="1"/>
  <c r="E127" i="16"/>
  <c r="D127" i="16" s="1"/>
  <c r="E126" i="16"/>
  <c r="I126" i="16" s="1"/>
  <c r="E125" i="16"/>
  <c r="D125" i="16" s="1"/>
  <c r="E124" i="16"/>
  <c r="I124" i="16" s="1"/>
  <c r="E123" i="16"/>
  <c r="D123" i="16" s="1"/>
  <c r="E122" i="16"/>
  <c r="E121" i="16"/>
  <c r="I121" i="16" s="1"/>
  <c r="E120" i="16"/>
  <c r="C120" i="16" s="1"/>
  <c r="C302" i="16" s="1"/>
  <c r="E119" i="16"/>
  <c r="D119" i="16" s="1"/>
  <c r="E118" i="16"/>
  <c r="C118" i="16" s="1"/>
  <c r="C300" i="16" s="1"/>
  <c r="E117" i="16"/>
  <c r="D117" i="16" s="1"/>
  <c r="E116" i="16"/>
  <c r="D116" i="16" s="1"/>
  <c r="E115" i="16"/>
  <c r="D115" i="16" s="1"/>
  <c r="E114" i="16"/>
  <c r="C114" i="16" s="1"/>
  <c r="C296" i="16" s="1"/>
  <c r="E113" i="16"/>
  <c r="D113" i="16" s="1"/>
  <c r="E112" i="16"/>
  <c r="D112" i="16" s="1"/>
  <c r="E111" i="16"/>
  <c r="D111" i="16" s="1"/>
  <c r="E110" i="16"/>
  <c r="I110" i="16" s="1"/>
  <c r="E109" i="16"/>
  <c r="D109" i="16" s="1"/>
  <c r="E108" i="16"/>
  <c r="I108" i="16" s="1"/>
  <c r="E107" i="16"/>
  <c r="D107" i="16" s="1"/>
  <c r="E106" i="16"/>
  <c r="C106" i="16" s="1"/>
  <c r="C288" i="16" s="1"/>
  <c r="E105" i="16"/>
  <c r="I105" i="16" s="1"/>
  <c r="E104" i="16"/>
  <c r="D104" i="16" s="1"/>
  <c r="E103" i="16"/>
  <c r="D103" i="16" s="1"/>
  <c r="E102" i="16"/>
  <c r="C102" i="16" s="1"/>
  <c r="C284" i="16" s="1"/>
  <c r="E101" i="16"/>
  <c r="D101" i="16" s="1"/>
  <c r="E100" i="16"/>
  <c r="C100" i="16" s="1"/>
  <c r="C282" i="16" s="1"/>
  <c r="E97" i="16"/>
  <c r="E96" i="16"/>
  <c r="D96" i="16" s="1"/>
  <c r="E95" i="16"/>
  <c r="D95" i="16" s="1"/>
  <c r="E94" i="16"/>
  <c r="C94" i="16" s="1"/>
  <c r="C276" i="16" s="1"/>
  <c r="E93" i="16"/>
  <c r="C93" i="16" s="1"/>
  <c r="C275" i="16" s="1"/>
  <c r="E92" i="16"/>
  <c r="D92" i="16" s="1"/>
  <c r="E91" i="16"/>
  <c r="C91" i="16" s="1"/>
  <c r="C273" i="16" s="1"/>
  <c r="E90" i="16"/>
  <c r="C90" i="16" s="1"/>
  <c r="C272" i="16" s="1"/>
  <c r="E89" i="16"/>
  <c r="D89" i="16" s="1"/>
  <c r="E88" i="16"/>
  <c r="C88" i="16" s="1"/>
  <c r="C270" i="16" s="1"/>
  <c r="E87" i="16"/>
  <c r="C87" i="16" s="1"/>
  <c r="C269" i="16" s="1"/>
  <c r="E86" i="16"/>
  <c r="E85" i="16"/>
  <c r="D85" i="16" s="1"/>
  <c r="E84" i="16"/>
  <c r="D84" i="16" s="1"/>
  <c r="E83" i="16"/>
  <c r="C83" i="16" s="1"/>
  <c r="C265" i="16" s="1"/>
  <c r="E82" i="16"/>
  <c r="C82" i="16" s="1"/>
  <c r="C264" i="16" s="1"/>
  <c r="E81" i="16"/>
  <c r="E80" i="16"/>
  <c r="D80" i="16" s="1"/>
  <c r="E79" i="16"/>
  <c r="D79" i="16" s="1"/>
  <c r="E78" i="16"/>
  <c r="D78" i="16" s="1"/>
  <c r="E77" i="16"/>
  <c r="D77" i="16" s="1"/>
  <c r="E76" i="16"/>
  <c r="D76" i="16" s="1"/>
  <c r="E75" i="16"/>
  <c r="C75" i="16" s="1"/>
  <c r="C257" i="16" s="1"/>
  <c r="E74" i="16"/>
  <c r="C74" i="16" s="1"/>
  <c r="C256" i="16" s="1"/>
  <c r="E73" i="16"/>
  <c r="C73" i="16" s="1"/>
  <c r="C255" i="16" s="1"/>
  <c r="E72" i="16"/>
  <c r="D72" i="16" s="1"/>
  <c r="E71" i="16"/>
  <c r="C71" i="16" s="1"/>
  <c r="C253" i="16" s="1"/>
  <c r="E70" i="16"/>
  <c r="E67" i="16"/>
  <c r="C67" i="16" s="1"/>
  <c r="C249" i="16" s="1"/>
  <c r="E66" i="16"/>
  <c r="D66" i="16" s="1"/>
  <c r="E65" i="16"/>
  <c r="C65" i="16" s="1"/>
  <c r="C247" i="16" s="1"/>
  <c r="E64" i="16"/>
  <c r="C64" i="16" s="1"/>
  <c r="C246" i="16" s="1"/>
  <c r="E63" i="16"/>
  <c r="I63" i="16" s="1"/>
  <c r="E62" i="16"/>
  <c r="D62" i="16" s="1"/>
  <c r="E61" i="16"/>
  <c r="D61" i="16" s="1"/>
  <c r="E60" i="16"/>
  <c r="D60" i="16" s="1"/>
  <c r="E59" i="16"/>
  <c r="D59" i="16" s="1"/>
  <c r="E58" i="16"/>
  <c r="D58" i="16" s="1"/>
  <c r="E57" i="16"/>
  <c r="C57" i="16" s="1"/>
  <c r="C239" i="16" s="1"/>
  <c r="E56" i="16"/>
  <c r="C56" i="16" s="1"/>
  <c r="C238" i="16" s="1"/>
  <c r="E55" i="16"/>
  <c r="D55" i="16" s="1"/>
  <c r="E54" i="16"/>
  <c r="D54" i="16" s="1"/>
  <c r="E53" i="16"/>
  <c r="D53" i="16" s="1"/>
  <c r="E52" i="16"/>
  <c r="E51" i="16"/>
  <c r="D51" i="16" s="1"/>
  <c r="E50" i="16"/>
  <c r="D50" i="16" s="1"/>
  <c r="E49" i="16"/>
  <c r="C49" i="16" s="1"/>
  <c r="C231" i="16" s="1"/>
  <c r="E48" i="16"/>
  <c r="C48" i="16" s="1"/>
  <c r="C230" i="16" s="1"/>
  <c r="E47" i="16"/>
  <c r="C47" i="16" s="1"/>
  <c r="C229" i="16" s="1"/>
  <c r="E46" i="16"/>
  <c r="D46" i="16" s="1"/>
  <c r="E45" i="16"/>
  <c r="C45" i="16" s="1"/>
  <c r="C227" i="16" s="1"/>
  <c r="E44" i="16"/>
  <c r="C44" i="16" s="1"/>
  <c r="C226" i="16" s="1"/>
  <c r="E43" i="16"/>
  <c r="E42" i="16"/>
  <c r="D42" i="16" s="1"/>
  <c r="E41" i="16"/>
  <c r="C41" i="16" s="1"/>
  <c r="C223" i="16" s="1"/>
  <c r="E40" i="16"/>
  <c r="E37" i="16"/>
  <c r="D37" i="16" s="1"/>
  <c r="E36" i="16"/>
  <c r="D36" i="16" s="1"/>
  <c r="E35" i="16"/>
  <c r="D35" i="16" s="1"/>
  <c r="E34" i="16"/>
  <c r="C34" i="16" s="1"/>
  <c r="C216" i="16" s="1"/>
  <c r="E33" i="16"/>
  <c r="E32" i="16"/>
  <c r="D32" i="16" s="1"/>
  <c r="E31" i="16"/>
  <c r="D31" i="16" s="1"/>
  <c r="E30" i="16"/>
  <c r="D30" i="16" s="1"/>
  <c r="E29" i="16"/>
  <c r="D29" i="16" s="1"/>
  <c r="E28" i="16"/>
  <c r="C28" i="16" s="1"/>
  <c r="C210" i="16" s="1"/>
  <c r="E27" i="16"/>
  <c r="D27" i="16" s="1"/>
  <c r="E26" i="16"/>
  <c r="C26" i="16" s="1"/>
  <c r="C208" i="16" s="1"/>
  <c r="E25" i="16"/>
  <c r="D25" i="16" s="1"/>
  <c r="E24" i="16"/>
  <c r="I24" i="16" s="1"/>
  <c r="E23" i="16"/>
  <c r="D23" i="16" s="1"/>
  <c r="E22" i="16"/>
  <c r="E21" i="16"/>
  <c r="D21" i="16" s="1"/>
  <c r="E20" i="16"/>
  <c r="D20" i="16" s="1"/>
  <c r="E19" i="16"/>
  <c r="D19" i="16" s="1"/>
  <c r="E18" i="16"/>
  <c r="D18" i="16" s="1"/>
  <c r="E17" i="16"/>
  <c r="E16" i="16"/>
  <c r="E15" i="16"/>
  <c r="E14" i="16"/>
  <c r="D14" i="16" s="1"/>
  <c r="E13" i="16"/>
  <c r="D13" i="16" s="1"/>
  <c r="E12" i="16"/>
  <c r="E11" i="16"/>
  <c r="E10" i="16"/>
  <c r="C10" i="16" s="1"/>
  <c r="C192" i="16" s="1"/>
  <c r="C9" i="16"/>
  <c r="C191" i="16" s="1"/>
  <c r="C39" i="16"/>
  <c r="C221" i="16" s="1"/>
  <c r="C69" i="16"/>
  <c r="C251" i="16" s="1"/>
  <c r="C99" i="16"/>
  <c r="C281" i="16" s="1"/>
  <c r="C159" i="16"/>
  <c r="C341" i="16" s="1"/>
  <c r="C129" i="16"/>
  <c r="C311" i="16" s="1"/>
  <c r="H43" i="13"/>
  <c r="B17" i="17"/>
  <c r="C20" i="23" s="1"/>
  <c r="B16" i="17"/>
  <c r="B15" i="17"/>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40" i="16"/>
  <c r="H41" i="16"/>
  <c r="H43" i="16"/>
  <c r="H44" i="16"/>
  <c r="H45" i="16"/>
  <c r="H46" i="16"/>
  <c r="H47" i="16"/>
  <c r="H48" i="16"/>
  <c r="H49" i="16"/>
  <c r="H50" i="16"/>
  <c r="H51" i="16"/>
  <c r="H52" i="16"/>
  <c r="H53" i="16"/>
  <c r="H54" i="16"/>
  <c r="H55" i="16"/>
  <c r="H56" i="16"/>
  <c r="H57" i="16"/>
  <c r="H58" i="16"/>
  <c r="H59" i="16"/>
  <c r="H60" i="16"/>
  <c r="H61" i="16"/>
  <c r="H62" i="16"/>
  <c r="H63" i="16"/>
  <c r="H64" i="16"/>
  <c r="H65" i="16"/>
  <c r="H66" i="16"/>
  <c r="H67" i="16"/>
  <c r="H70" i="16"/>
  <c r="H71" i="16"/>
  <c r="H72" i="16"/>
  <c r="H73" i="16"/>
  <c r="H74" i="16"/>
  <c r="H75" i="16"/>
  <c r="H76" i="16"/>
  <c r="H77" i="16"/>
  <c r="H78" i="16"/>
  <c r="H79" i="16"/>
  <c r="H80" i="16"/>
  <c r="H81" i="16"/>
  <c r="H82" i="16"/>
  <c r="H83" i="16"/>
  <c r="H84" i="16"/>
  <c r="H85" i="16"/>
  <c r="H86" i="16"/>
  <c r="H87" i="16"/>
  <c r="H88" i="16"/>
  <c r="H89" i="16"/>
  <c r="H90" i="16"/>
  <c r="H91" i="16"/>
  <c r="H92" i="16"/>
  <c r="H93" i="16"/>
  <c r="H94" i="16"/>
  <c r="H95" i="16"/>
  <c r="H96" i="16"/>
  <c r="H97" i="16"/>
  <c r="H100" i="16"/>
  <c r="H101" i="16"/>
  <c r="H102" i="16"/>
  <c r="H103" i="16"/>
  <c r="H104" i="16"/>
  <c r="H105" i="16"/>
  <c r="H106" i="16"/>
  <c r="H107" i="16"/>
  <c r="H108" i="16"/>
  <c r="H109" i="16"/>
  <c r="H110" i="16"/>
  <c r="H111" i="16"/>
  <c r="H112" i="16"/>
  <c r="H113" i="16"/>
  <c r="H114" i="16"/>
  <c r="H115" i="16"/>
  <c r="H116" i="16"/>
  <c r="H117" i="16"/>
  <c r="H118" i="16"/>
  <c r="H119" i="16"/>
  <c r="H120" i="16"/>
  <c r="H121" i="16"/>
  <c r="H122" i="16"/>
  <c r="H123" i="16"/>
  <c r="H124" i="16"/>
  <c r="H125" i="16"/>
  <c r="H126" i="16"/>
  <c r="H127" i="16"/>
  <c r="H130" i="16"/>
  <c r="H131" i="16"/>
  <c r="H132" i="16"/>
  <c r="H133" i="16"/>
  <c r="H134" i="16"/>
  <c r="H135" i="16"/>
  <c r="H136" i="16"/>
  <c r="H137" i="16"/>
  <c r="H138" i="16"/>
  <c r="H139" i="16"/>
  <c r="H140" i="16"/>
  <c r="H141" i="16"/>
  <c r="H142" i="16"/>
  <c r="H143" i="16"/>
  <c r="H144" i="16"/>
  <c r="H145" i="16"/>
  <c r="H146" i="16"/>
  <c r="H147" i="16"/>
  <c r="H148" i="16"/>
  <c r="H149" i="16"/>
  <c r="H150" i="16"/>
  <c r="H151" i="16"/>
  <c r="H152" i="16"/>
  <c r="H153" i="16"/>
  <c r="H154" i="16"/>
  <c r="H155" i="16"/>
  <c r="H156" i="16"/>
  <c r="H157" i="16"/>
  <c r="H160" i="16"/>
  <c r="H161" i="16"/>
  <c r="H162" i="16"/>
  <c r="H163" i="16"/>
  <c r="H164" i="16"/>
  <c r="H165" i="16"/>
  <c r="H166" i="16"/>
  <c r="H167" i="16"/>
  <c r="H168" i="16"/>
  <c r="H169" i="16"/>
  <c r="H170" i="16"/>
  <c r="H171" i="16"/>
  <c r="H172" i="16"/>
  <c r="H173" i="16"/>
  <c r="H174" i="16"/>
  <c r="H175" i="16"/>
  <c r="H176" i="16"/>
  <c r="H177" i="16"/>
  <c r="H178" i="16"/>
  <c r="H179" i="16"/>
  <c r="H180" i="16"/>
  <c r="H181" i="16"/>
  <c r="H182" i="16"/>
  <c r="H183" i="16"/>
  <c r="H184" i="16"/>
  <c r="H185" i="16"/>
  <c r="H186" i="16"/>
  <c r="H187" i="16"/>
  <c r="J192" i="16"/>
  <c r="K192" i="16"/>
  <c r="L192" i="16"/>
  <c r="M192" i="16"/>
  <c r="N192" i="16"/>
  <c r="O192" i="16"/>
  <c r="P192" i="16"/>
  <c r="Q192" i="16"/>
  <c r="R192" i="16"/>
  <c r="S192" i="16"/>
  <c r="T192" i="16"/>
  <c r="U192" i="16"/>
  <c r="V192" i="16"/>
  <c r="DC192" i="16"/>
  <c r="DD192" i="16"/>
  <c r="DE192" i="16"/>
  <c r="DF192" i="16"/>
  <c r="DG192" i="16"/>
  <c r="DH192" i="16"/>
  <c r="DI192" i="16"/>
  <c r="DJ192" i="16"/>
  <c r="DK192" i="16"/>
  <c r="DL192" i="16"/>
  <c r="DM192" i="16"/>
  <c r="DN192" i="16"/>
  <c r="EY192" i="16"/>
  <c r="EZ192" i="16"/>
  <c r="FA192" i="16"/>
  <c r="FB192" i="16"/>
  <c r="FC192" i="16"/>
  <c r="FD192" i="16"/>
  <c r="FE192" i="16"/>
  <c r="FF192" i="16"/>
  <c r="FG192" i="16"/>
  <c r="FH192" i="16"/>
  <c r="FI192" i="16"/>
  <c r="FJ192" i="16"/>
  <c r="FK192" i="16"/>
  <c r="FL192" i="16"/>
  <c r="FM192" i="16"/>
  <c r="FN192" i="16"/>
  <c r="FO192" i="16"/>
  <c r="FP192" i="16"/>
  <c r="FQ192" i="16"/>
  <c r="FR192" i="16"/>
  <c r="FS192" i="16"/>
  <c r="FT192" i="16"/>
  <c r="FU192" i="16"/>
  <c r="FV192" i="16"/>
  <c r="FW192" i="16"/>
  <c r="FX192" i="16"/>
  <c r="FY192" i="16"/>
  <c r="FZ192" i="16"/>
  <c r="GA192" i="16"/>
  <c r="GB192" i="16"/>
  <c r="GC192" i="16"/>
  <c r="GD192" i="16"/>
  <c r="GE192" i="16"/>
  <c r="GF192" i="16"/>
  <c r="GH192" i="16"/>
  <c r="GI192" i="16"/>
  <c r="J193" i="16"/>
  <c r="K193" i="16"/>
  <c r="L193" i="16"/>
  <c r="M193" i="16"/>
  <c r="N193" i="16"/>
  <c r="O193" i="16"/>
  <c r="P193" i="16"/>
  <c r="Q193" i="16"/>
  <c r="R193" i="16"/>
  <c r="S193" i="16"/>
  <c r="T193" i="16"/>
  <c r="U193" i="16"/>
  <c r="V193" i="16"/>
  <c r="DC193" i="16"/>
  <c r="DD193" i="16"/>
  <c r="DE193" i="16"/>
  <c r="DF193" i="16"/>
  <c r="DG193" i="16"/>
  <c r="DH193" i="16"/>
  <c r="DI193" i="16"/>
  <c r="DJ193" i="16"/>
  <c r="DK193" i="16"/>
  <c r="DL193" i="16"/>
  <c r="DM193" i="16"/>
  <c r="DN193" i="16"/>
  <c r="EY193" i="16"/>
  <c r="EZ193" i="16"/>
  <c r="FA193" i="16"/>
  <c r="FB193" i="16"/>
  <c r="FC193" i="16"/>
  <c r="FD193" i="16"/>
  <c r="FE193" i="16"/>
  <c r="FF193" i="16"/>
  <c r="FG193" i="16"/>
  <c r="FH193" i="16"/>
  <c r="FI193" i="16"/>
  <c r="FJ193" i="16"/>
  <c r="FK193" i="16"/>
  <c r="FL193" i="16"/>
  <c r="FM193" i="16"/>
  <c r="FN193" i="16"/>
  <c r="FO193" i="16"/>
  <c r="FP193" i="16"/>
  <c r="FQ193" i="16"/>
  <c r="FR193" i="16"/>
  <c r="FS193" i="16"/>
  <c r="FT193" i="16"/>
  <c r="FU193" i="16"/>
  <c r="FV193" i="16"/>
  <c r="FW193" i="16"/>
  <c r="FX193" i="16"/>
  <c r="FY193" i="16"/>
  <c r="FZ193" i="16"/>
  <c r="GA193" i="16"/>
  <c r="GB193" i="16"/>
  <c r="GC193" i="16"/>
  <c r="GD193" i="16"/>
  <c r="GE193" i="16"/>
  <c r="GF193" i="16"/>
  <c r="GH193" i="16"/>
  <c r="GI193" i="16"/>
  <c r="J194" i="16"/>
  <c r="K194" i="16"/>
  <c r="L194" i="16"/>
  <c r="M194" i="16"/>
  <c r="N194" i="16"/>
  <c r="O194" i="16"/>
  <c r="P194" i="16"/>
  <c r="Q194" i="16"/>
  <c r="R194" i="16"/>
  <c r="S194" i="16"/>
  <c r="T194" i="16"/>
  <c r="U194" i="16"/>
  <c r="V194" i="16"/>
  <c r="DC194" i="16"/>
  <c r="DD194" i="16"/>
  <c r="DE194" i="16"/>
  <c r="DF194" i="16"/>
  <c r="DG194" i="16"/>
  <c r="DH194" i="16"/>
  <c r="DI194" i="16"/>
  <c r="DJ194" i="16"/>
  <c r="DK194" i="16"/>
  <c r="DL194" i="16"/>
  <c r="DM194" i="16"/>
  <c r="DN194" i="16"/>
  <c r="EY194" i="16"/>
  <c r="EZ194" i="16"/>
  <c r="FA194" i="16"/>
  <c r="FB194" i="16"/>
  <c r="FC194" i="16"/>
  <c r="FD194" i="16"/>
  <c r="FE194" i="16"/>
  <c r="FF194" i="16"/>
  <c r="FG194" i="16"/>
  <c r="FH194" i="16"/>
  <c r="FI194" i="16"/>
  <c r="FJ194" i="16"/>
  <c r="FK194" i="16"/>
  <c r="FL194" i="16"/>
  <c r="FM194" i="16"/>
  <c r="FN194" i="16"/>
  <c r="FO194" i="16"/>
  <c r="FP194" i="16"/>
  <c r="FQ194" i="16"/>
  <c r="FR194" i="16"/>
  <c r="FS194" i="16"/>
  <c r="FT194" i="16"/>
  <c r="FU194" i="16"/>
  <c r="FV194" i="16"/>
  <c r="FW194" i="16"/>
  <c r="FX194" i="16"/>
  <c r="FY194" i="16"/>
  <c r="FZ194" i="16"/>
  <c r="GA194" i="16"/>
  <c r="GB194" i="16"/>
  <c r="GC194" i="16"/>
  <c r="GD194" i="16"/>
  <c r="GE194" i="16"/>
  <c r="GF194" i="16"/>
  <c r="GH194" i="16"/>
  <c r="GI194" i="16"/>
  <c r="J195" i="16"/>
  <c r="K195" i="16"/>
  <c r="L195" i="16"/>
  <c r="M195" i="16"/>
  <c r="N195" i="16"/>
  <c r="O195" i="16"/>
  <c r="P195" i="16"/>
  <c r="Q195" i="16"/>
  <c r="R195" i="16"/>
  <c r="S195" i="16"/>
  <c r="T195" i="16"/>
  <c r="U195" i="16"/>
  <c r="V195" i="16"/>
  <c r="DC195" i="16"/>
  <c r="DD195" i="16"/>
  <c r="DE195" i="16"/>
  <c r="DF195" i="16"/>
  <c r="DG195" i="16"/>
  <c r="DH195" i="16"/>
  <c r="DI195" i="16"/>
  <c r="DJ195" i="16"/>
  <c r="DK195" i="16"/>
  <c r="DL195" i="16"/>
  <c r="DM195" i="16"/>
  <c r="DN195" i="16"/>
  <c r="EY195" i="16"/>
  <c r="EZ195" i="16"/>
  <c r="FA195" i="16"/>
  <c r="FB195" i="16"/>
  <c r="FC195" i="16"/>
  <c r="FD195" i="16"/>
  <c r="FE195" i="16"/>
  <c r="FF195" i="16"/>
  <c r="FG195" i="16"/>
  <c r="FH195" i="16"/>
  <c r="FI195" i="16"/>
  <c r="FJ195" i="16"/>
  <c r="FK195" i="16"/>
  <c r="FL195" i="16"/>
  <c r="FM195" i="16"/>
  <c r="FN195" i="16"/>
  <c r="FO195" i="16"/>
  <c r="FP195" i="16"/>
  <c r="FQ195" i="16"/>
  <c r="FR195" i="16"/>
  <c r="FS195" i="16"/>
  <c r="FT195" i="16"/>
  <c r="FU195" i="16"/>
  <c r="FV195" i="16"/>
  <c r="FW195" i="16"/>
  <c r="FX195" i="16"/>
  <c r="FY195" i="16"/>
  <c r="FZ195" i="16"/>
  <c r="GA195" i="16"/>
  <c r="GB195" i="16"/>
  <c r="GC195" i="16"/>
  <c r="GD195" i="16"/>
  <c r="GE195" i="16"/>
  <c r="GF195" i="16"/>
  <c r="GH195" i="16"/>
  <c r="GI195" i="16"/>
  <c r="J196" i="16"/>
  <c r="K196" i="16"/>
  <c r="L196" i="16"/>
  <c r="M196" i="16"/>
  <c r="N196" i="16"/>
  <c r="O196" i="16"/>
  <c r="P196" i="16"/>
  <c r="Q196" i="16"/>
  <c r="R196" i="16"/>
  <c r="S196" i="16"/>
  <c r="T196" i="16"/>
  <c r="U196" i="16"/>
  <c r="V196" i="16"/>
  <c r="DC196" i="16"/>
  <c r="DD196" i="16"/>
  <c r="DE196" i="16"/>
  <c r="DF196" i="16"/>
  <c r="DG196" i="16"/>
  <c r="DH196" i="16"/>
  <c r="DI196" i="16"/>
  <c r="DJ196" i="16"/>
  <c r="DK196" i="16"/>
  <c r="DL196" i="16"/>
  <c r="DM196" i="16"/>
  <c r="DN196" i="16"/>
  <c r="EY196" i="16"/>
  <c r="EZ196" i="16"/>
  <c r="FA196" i="16"/>
  <c r="FB196" i="16"/>
  <c r="FC196" i="16"/>
  <c r="FD196" i="16"/>
  <c r="FE196" i="16"/>
  <c r="FF196" i="16"/>
  <c r="FG196" i="16"/>
  <c r="FH196" i="16"/>
  <c r="FI196" i="16"/>
  <c r="FJ196" i="16"/>
  <c r="FK196" i="16"/>
  <c r="FL196" i="16"/>
  <c r="FM196" i="16"/>
  <c r="FN196" i="16"/>
  <c r="FO196" i="16"/>
  <c r="FP196" i="16"/>
  <c r="FQ196" i="16"/>
  <c r="FR196" i="16"/>
  <c r="FS196" i="16"/>
  <c r="FT196" i="16"/>
  <c r="FU196" i="16"/>
  <c r="FV196" i="16"/>
  <c r="FW196" i="16"/>
  <c r="FX196" i="16"/>
  <c r="FY196" i="16"/>
  <c r="FZ196" i="16"/>
  <c r="GA196" i="16"/>
  <c r="GB196" i="16"/>
  <c r="GC196" i="16"/>
  <c r="GD196" i="16"/>
  <c r="GE196" i="16"/>
  <c r="GF196" i="16"/>
  <c r="GH196" i="16"/>
  <c r="GI196" i="16"/>
  <c r="J197" i="16"/>
  <c r="K197" i="16"/>
  <c r="L197" i="16"/>
  <c r="M197" i="16"/>
  <c r="N197" i="16"/>
  <c r="O197" i="16"/>
  <c r="P197" i="16"/>
  <c r="Q197" i="16"/>
  <c r="R197" i="16"/>
  <c r="S197" i="16"/>
  <c r="T197" i="16"/>
  <c r="U197" i="16"/>
  <c r="V197" i="16"/>
  <c r="DC197" i="16"/>
  <c r="DD197" i="16"/>
  <c r="DE197" i="16"/>
  <c r="DF197" i="16"/>
  <c r="DG197" i="16"/>
  <c r="DH197" i="16"/>
  <c r="DI197" i="16"/>
  <c r="DJ197" i="16"/>
  <c r="DK197" i="16"/>
  <c r="DL197" i="16"/>
  <c r="DM197" i="16"/>
  <c r="DN197" i="16"/>
  <c r="EY197" i="16"/>
  <c r="EZ197" i="16"/>
  <c r="FA197" i="16"/>
  <c r="FB197" i="16"/>
  <c r="FC197" i="16"/>
  <c r="FD197" i="16"/>
  <c r="FE197" i="16"/>
  <c r="FF197" i="16"/>
  <c r="FG197" i="16"/>
  <c r="FH197" i="16"/>
  <c r="FI197" i="16"/>
  <c r="FJ197" i="16"/>
  <c r="FK197" i="16"/>
  <c r="FL197" i="16"/>
  <c r="FM197" i="16"/>
  <c r="FN197" i="16"/>
  <c r="FO197" i="16"/>
  <c r="FP197" i="16"/>
  <c r="FQ197" i="16"/>
  <c r="FR197" i="16"/>
  <c r="FS197" i="16"/>
  <c r="FT197" i="16"/>
  <c r="FU197" i="16"/>
  <c r="FV197" i="16"/>
  <c r="FW197" i="16"/>
  <c r="FX197" i="16"/>
  <c r="FY197" i="16"/>
  <c r="FZ197" i="16"/>
  <c r="GA197" i="16"/>
  <c r="GB197" i="16"/>
  <c r="GC197" i="16"/>
  <c r="GD197" i="16"/>
  <c r="GE197" i="16"/>
  <c r="GF197" i="16"/>
  <c r="GH197" i="16"/>
  <c r="GI197" i="16"/>
  <c r="J198" i="16"/>
  <c r="K198" i="16"/>
  <c r="L198" i="16"/>
  <c r="M198" i="16"/>
  <c r="N198" i="16"/>
  <c r="O198" i="16"/>
  <c r="P198" i="16"/>
  <c r="Q198" i="16"/>
  <c r="R198" i="16"/>
  <c r="S198" i="16"/>
  <c r="T198" i="16"/>
  <c r="U198" i="16"/>
  <c r="V198" i="16"/>
  <c r="DC198" i="16"/>
  <c r="DD198" i="16"/>
  <c r="DE198" i="16"/>
  <c r="DF198" i="16"/>
  <c r="DG198" i="16"/>
  <c r="DH198" i="16"/>
  <c r="DI198" i="16"/>
  <c r="DJ198" i="16"/>
  <c r="DK198" i="16"/>
  <c r="DL198" i="16"/>
  <c r="DM198" i="16"/>
  <c r="DN198" i="16"/>
  <c r="EY198" i="16"/>
  <c r="EZ198" i="16"/>
  <c r="FA198" i="16"/>
  <c r="FB198" i="16"/>
  <c r="FC198" i="16"/>
  <c r="FD198" i="16"/>
  <c r="FE198" i="16"/>
  <c r="FF198" i="16"/>
  <c r="FG198" i="16"/>
  <c r="FH198" i="16"/>
  <c r="FI198" i="16"/>
  <c r="FJ198" i="16"/>
  <c r="FK198" i="16"/>
  <c r="FL198" i="16"/>
  <c r="FM198" i="16"/>
  <c r="FN198" i="16"/>
  <c r="FO198" i="16"/>
  <c r="FP198" i="16"/>
  <c r="FQ198" i="16"/>
  <c r="FR198" i="16"/>
  <c r="FS198" i="16"/>
  <c r="FT198" i="16"/>
  <c r="FU198" i="16"/>
  <c r="FV198" i="16"/>
  <c r="FW198" i="16"/>
  <c r="FX198" i="16"/>
  <c r="FY198" i="16"/>
  <c r="FZ198" i="16"/>
  <c r="GA198" i="16"/>
  <c r="GB198" i="16"/>
  <c r="GC198" i="16"/>
  <c r="GD198" i="16"/>
  <c r="GE198" i="16"/>
  <c r="GF198" i="16"/>
  <c r="GH198" i="16"/>
  <c r="GI198" i="16"/>
  <c r="J199" i="16"/>
  <c r="K199" i="16"/>
  <c r="L199" i="16"/>
  <c r="M199" i="16"/>
  <c r="N199" i="16"/>
  <c r="O199" i="16"/>
  <c r="P199" i="16"/>
  <c r="Q199" i="16"/>
  <c r="R199" i="16"/>
  <c r="S199" i="16"/>
  <c r="T199" i="16"/>
  <c r="U199" i="16"/>
  <c r="V199" i="16"/>
  <c r="DC199" i="16"/>
  <c r="DD199" i="16"/>
  <c r="DE199" i="16"/>
  <c r="DF199" i="16"/>
  <c r="DG199" i="16"/>
  <c r="DH199" i="16"/>
  <c r="DI199" i="16"/>
  <c r="DJ199" i="16"/>
  <c r="DK199" i="16"/>
  <c r="DL199" i="16"/>
  <c r="DM199" i="16"/>
  <c r="DN199" i="16"/>
  <c r="EY199" i="16"/>
  <c r="EZ199" i="16"/>
  <c r="FA199" i="16"/>
  <c r="FB199" i="16"/>
  <c r="FC199" i="16"/>
  <c r="FD199" i="16"/>
  <c r="FE199" i="16"/>
  <c r="FF199" i="16"/>
  <c r="FG199" i="16"/>
  <c r="FH199" i="16"/>
  <c r="FI199" i="16"/>
  <c r="FJ199" i="16"/>
  <c r="FK199" i="16"/>
  <c r="FL199" i="16"/>
  <c r="FM199" i="16"/>
  <c r="FN199" i="16"/>
  <c r="FO199" i="16"/>
  <c r="FP199" i="16"/>
  <c r="FQ199" i="16"/>
  <c r="FR199" i="16"/>
  <c r="FS199" i="16"/>
  <c r="FT199" i="16"/>
  <c r="FU199" i="16"/>
  <c r="FV199" i="16"/>
  <c r="FW199" i="16"/>
  <c r="FX199" i="16"/>
  <c r="FY199" i="16"/>
  <c r="FZ199" i="16"/>
  <c r="GA199" i="16"/>
  <c r="GB199" i="16"/>
  <c r="GC199" i="16"/>
  <c r="GD199" i="16"/>
  <c r="GE199" i="16"/>
  <c r="GF199" i="16"/>
  <c r="GH199" i="16"/>
  <c r="GI199" i="16"/>
  <c r="J200" i="16"/>
  <c r="K200" i="16"/>
  <c r="L200" i="16"/>
  <c r="M200" i="16"/>
  <c r="N200" i="16"/>
  <c r="O200" i="16"/>
  <c r="P200" i="16"/>
  <c r="Q200" i="16"/>
  <c r="R200" i="16"/>
  <c r="S200" i="16"/>
  <c r="T200" i="16"/>
  <c r="U200" i="16"/>
  <c r="V200" i="16"/>
  <c r="DC200" i="16"/>
  <c r="DD200" i="16"/>
  <c r="DE200" i="16"/>
  <c r="DF200" i="16"/>
  <c r="DG200" i="16"/>
  <c r="DH200" i="16"/>
  <c r="DI200" i="16"/>
  <c r="DJ200" i="16"/>
  <c r="DK200" i="16"/>
  <c r="DL200" i="16"/>
  <c r="DM200" i="16"/>
  <c r="DN200" i="16"/>
  <c r="EY200" i="16"/>
  <c r="EZ200" i="16"/>
  <c r="FA200" i="16"/>
  <c r="FB200" i="16"/>
  <c r="FC200" i="16"/>
  <c r="FD200" i="16"/>
  <c r="FE200" i="16"/>
  <c r="FF200" i="16"/>
  <c r="FG200" i="16"/>
  <c r="FH200" i="16"/>
  <c r="FI200" i="16"/>
  <c r="FJ200" i="16"/>
  <c r="FK200" i="16"/>
  <c r="FL200" i="16"/>
  <c r="FM200" i="16"/>
  <c r="FN200" i="16"/>
  <c r="FO200" i="16"/>
  <c r="FP200" i="16"/>
  <c r="FQ200" i="16"/>
  <c r="FR200" i="16"/>
  <c r="FS200" i="16"/>
  <c r="FT200" i="16"/>
  <c r="FU200" i="16"/>
  <c r="FV200" i="16"/>
  <c r="FW200" i="16"/>
  <c r="FX200" i="16"/>
  <c r="FY200" i="16"/>
  <c r="FZ200" i="16"/>
  <c r="GA200" i="16"/>
  <c r="GB200" i="16"/>
  <c r="GC200" i="16"/>
  <c r="GD200" i="16"/>
  <c r="GE200" i="16"/>
  <c r="GF200" i="16"/>
  <c r="GH200" i="16"/>
  <c r="GI200" i="16"/>
  <c r="J201" i="16"/>
  <c r="K201" i="16"/>
  <c r="L201" i="16"/>
  <c r="M201" i="16"/>
  <c r="N201" i="16"/>
  <c r="O201" i="16"/>
  <c r="P201" i="16"/>
  <c r="Q201" i="16"/>
  <c r="R201" i="16"/>
  <c r="S201" i="16"/>
  <c r="T201" i="16"/>
  <c r="U201" i="16"/>
  <c r="V201" i="16"/>
  <c r="DC201" i="16"/>
  <c r="DD201" i="16"/>
  <c r="DE201" i="16"/>
  <c r="DF201" i="16"/>
  <c r="DG201" i="16"/>
  <c r="DH201" i="16"/>
  <c r="DI201" i="16"/>
  <c r="DJ201" i="16"/>
  <c r="DK201" i="16"/>
  <c r="DL201" i="16"/>
  <c r="DM201" i="16"/>
  <c r="DN201" i="16"/>
  <c r="EY201" i="16"/>
  <c r="EZ201" i="16"/>
  <c r="FA201" i="16"/>
  <c r="FB201" i="16"/>
  <c r="FC201" i="16"/>
  <c r="FD201" i="16"/>
  <c r="FE201" i="16"/>
  <c r="FF201" i="16"/>
  <c r="FG201" i="16"/>
  <c r="FH201" i="16"/>
  <c r="FI201" i="16"/>
  <c r="FJ201" i="16"/>
  <c r="FK201" i="16"/>
  <c r="FL201" i="16"/>
  <c r="FM201" i="16"/>
  <c r="FN201" i="16"/>
  <c r="FO201" i="16"/>
  <c r="FP201" i="16"/>
  <c r="FQ201" i="16"/>
  <c r="FR201" i="16"/>
  <c r="FS201" i="16"/>
  <c r="FT201" i="16"/>
  <c r="FU201" i="16"/>
  <c r="FV201" i="16"/>
  <c r="FW201" i="16"/>
  <c r="FX201" i="16"/>
  <c r="FY201" i="16"/>
  <c r="FZ201" i="16"/>
  <c r="GA201" i="16"/>
  <c r="GB201" i="16"/>
  <c r="GC201" i="16"/>
  <c r="GD201" i="16"/>
  <c r="GE201" i="16"/>
  <c r="GF201" i="16"/>
  <c r="GH201" i="16"/>
  <c r="GI201" i="16"/>
  <c r="J202" i="16"/>
  <c r="K202" i="16"/>
  <c r="L202" i="16"/>
  <c r="M202" i="16"/>
  <c r="N202" i="16"/>
  <c r="O202" i="16"/>
  <c r="P202" i="16"/>
  <c r="Q202" i="16"/>
  <c r="R202" i="16"/>
  <c r="S202" i="16"/>
  <c r="T202" i="16"/>
  <c r="U202" i="16"/>
  <c r="V202" i="16"/>
  <c r="DC202" i="16"/>
  <c r="DD202" i="16"/>
  <c r="DE202" i="16"/>
  <c r="DF202" i="16"/>
  <c r="DG202" i="16"/>
  <c r="DH202" i="16"/>
  <c r="DI202" i="16"/>
  <c r="DJ202" i="16"/>
  <c r="DK202" i="16"/>
  <c r="DL202" i="16"/>
  <c r="DM202" i="16"/>
  <c r="DN202" i="16"/>
  <c r="EY202" i="16"/>
  <c r="EZ202" i="16"/>
  <c r="FA202" i="16"/>
  <c r="FB202" i="16"/>
  <c r="FC202" i="16"/>
  <c r="FD202" i="16"/>
  <c r="FE202" i="16"/>
  <c r="FF202" i="16"/>
  <c r="FG202" i="16"/>
  <c r="FH202" i="16"/>
  <c r="FI202" i="16"/>
  <c r="FJ202" i="16"/>
  <c r="FK202" i="16"/>
  <c r="FL202" i="16"/>
  <c r="FM202" i="16"/>
  <c r="FN202" i="16"/>
  <c r="FO202" i="16"/>
  <c r="FP202" i="16"/>
  <c r="FQ202" i="16"/>
  <c r="FR202" i="16"/>
  <c r="FS202" i="16"/>
  <c r="FT202" i="16"/>
  <c r="FU202" i="16"/>
  <c r="FV202" i="16"/>
  <c r="FW202" i="16"/>
  <c r="FX202" i="16"/>
  <c r="FY202" i="16"/>
  <c r="FZ202" i="16"/>
  <c r="GA202" i="16"/>
  <c r="GB202" i="16"/>
  <c r="GC202" i="16"/>
  <c r="GD202" i="16"/>
  <c r="GE202" i="16"/>
  <c r="GF202" i="16"/>
  <c r="GH202" i="16"/>
  <c r="GI202" i="16"/>
  <c r="J203" i="16"/>
  <c r="K203" i="16"/>
  <c r="L203" i="16"/>
  <c r="M203" i="16"/>
  <c r="N203" i="16"/>
  <c r="O203" i="16"/>
  <c r="P203" i="16"/>
  <c r="Q203" i="16"/>
  <c r="R203" i="16"/>
  <c r="S203" i="16"/>
  <c r="T203" i="16"/>
  <c r="U203" i="16"/>
  <c r="V203" i="16"/>
  <c r="DC203" i="16"/>
  <c r="DD203" i="16"/>
  <c r="DE203" i="16"/>
  <c r="DF203" i="16"/>
  <c r="DG203" i="16"/>
  <c r="DH203" i="16"/>
  <c r="DI203" i="16"/>
  <c r="DJ203" i="16"/>
  <c r="DK203" i="16"/>
  <c r="DL203" i="16"/>
  <c r="DM203" i="16"/>
  <c r="DN203" i="16"/>
  <c r="EY203" i="16"/>
  <c r="EZ203" i="16"/>
  <c r="FA203" i="16"/>
  <c r="FB203" i="16"/>
  <c r="FC203" i="16"/>
  <c r="FD203" i="16"/>
  <c r="FE203" i="16"/>
  <c r="FF203" i="16"/>
  <c r="FG203" i="16"/>
  <c r="FH203" i="16"/>
  <c r="FI203" i="16"/>
  <c r="FJ203" i="16"/>
  <c r="FK203" i="16"/>
  <c r="FL203" i="16"/>
  <c r="FM203" i="16"/>
  <c r="FN203" i="16"/>
  <c r="FO203" i="16"/>
  <c r="FP203" i="16"/>
  <c r="FQ203" i="16"/>
  <c r="FR203" i="16"/>
  <c r="FS203" i="16"/>
  <c r="FT203" i="16"/>
  <c r="FU203" i="16"/>
  <c r="FV203" i="16"/>
  <c r="FW203" i="16"/>
  <c r="FX203" i="16"/>
  <c r="FY203" i="16"/>
  <c r="FZ203" i="16"/>
  <c r="GA203" i="16"/>
  <c r="GB203" i="16"/>
  <c r="GC203" i="16"/>
  <c r="GD203" i="16"/>
  <c r="GE203" i="16"/>
  <c r="GF203" i="16"/>
  <c r="GH203" i="16"/>
  <c r="GI203" i="16"/>
  <c r="J204" i="16"/>
  <c r="K204" i="16"/>
  <c r="L204" i="16"/>
  <c r="M204" i="16"/>
  <c r="N204" i="16"/>
  <c r="O204" i="16"/>
  <c r="P204" i="16"/>
  <c r="Q204" i="16"/>
  <c r="R204" i="16"/>
  <c r="S204" i="16"/>
  <c r="T204" i="16"/>
  <c r="U204" i="16"/>
  <c r="V204" i="16"/>
  <c r="DC204" i="16"/>
  <c r="DD204" i="16"/>
  <c r="DE204" i="16"/>
  <c r="DF204" i="16"/>
  <c r="DG204" i="16"/>
  <c r="DH204" i="16"/>
  <c r="DI204" i="16"/>
  <c r="DJ204" i="16"/>
  <c r="DK204" i="16"/>
  <c r="DL204" i="16"/>
  <c r="DM204" i="16"/>
  <c r="DN204" i="16"/>
  <c r="EY204" i="16"/>
  <c r="EZ204" i="16"/>
  <c r="FA204" i="16"/>
  <c r="FB204" i="16"/>
  <c r="FC204" i="16"/>
  <c r="FD204" i="16"/>
  <c r="FE204" i="16"/>
  <c r="FF204" i="16"/>
  <c r="FG204" i="16"/>
  <c r="FH204" i="16"/>
  <c r="FI204" i="16"/>
  <c r="FJ204" i="16"/>
  <c r="FK204" i="16"/>
  <c r="FL204" i="16"/>
  <c r="FM204" i="16"/>
  <c r="FN204" i="16"/>
  <c r="FO204" i="16"/>
  <c r="FP204" i="16"/>
  <c r="FQ204" i="16"/>
  <c r="FR204" i="16"/>
  <c r="FS204" i="16"/>
  <c r="FT204" i="16"/>
  <c r="FU204" i="16"/>
  <c r="FV204" i="16"/>
  <c r="FW204" i="16"/>
  <c r="FX204" i="16"/>
  <c r="FY204" i="16"/>
  <c r="FZ204" i="16"/>
  <c r="GA204" i="16"/>
  <c r="GB204" i="16"/>
  <c r="GC204" i="16"/>
  <c r="GD204" i="16"/>
  <c r="GE204" i="16"/>
  <c r="GF204" i="16"/>
  <c r="GH204" i="16"/>
  <c r="GI204" i="16"/>
  <c r="J205" i="16"/>
  <c r="K205" i="16"/>
  <c r="L205" i="16"/>
  <c r="M205" i="16"/>
  <c r="N205" i="16"/>
  <c r="O205" i="16"/>
  <c r="P205" i="16"/>
  <c r="Q205" i="16"/>
  <c r="R205" i="16"/>
  <c r="S205" i="16"/>
  <c r="T205" i="16"/>
  <c r="U205" i="16"/>
  <c r="V205" i="16"/>
  <c r="DC205" i="16"/>
  <c r="DD205" i="16"/>
  <c r="DE205" i="16"/>
  <c r="DF205" i="16"/>
  <c r="DG205" i="16"/>
  <c r="DH205" i="16"/>
  <c r="DI205" i="16"/>
  <c r="DJ205" i="16"/>
  <c r="DK205" i="16"/>
  <c r="DL205" i="16"/>
  <c r="DM205" i="16"/>
  <c r="DN205" i="16"/>
  <c r="EY205" i="16"/>
  <c r="EZ205" i="16"/>
  <c r="FA205" i="16"/>
  <c r="FB205" i="16"/>
  <c r="FC205" i="16"/>
  <c r="FD205" i="16"/>
  <c r="FE205" i="16"/>
  <c r="FF205" i="16"/>
  <c r="FG205" i="16"/>
  <c r="FH205" i="16"/>
  <c r="FI205" i="16"/>
  <c r="FJ205" i="16"/>
  <c r="FK205" i="16"/>
  <c r="FL205" i="16"/>
  <c r="FM205" i="16"/>
  <c r="FN205" i="16"/>
  <c r="FO205" i="16"/>
  <c r="FP205" i="16"/>
  <c r="FQ205" i="16"/>
  <c r="FR205" i="16"/>
  <c r="FS205" i="16"/>
  <c r="FT205" i="16"/>
  <c r="FU205" i="16"/>
  <c r="FV205" i="16"/>
  <c r="FW205" i="16"/>
  <c r="FX205" i="16"/>
  <c r="FY205" i="16"/>
  <c r="FZ205" i="16"/>
  <c r="GA205" i="16"/>
  <c r="GB205" i="16"/>
  <c r="GC205" i="16"/>
  <c r="GD205" i="16"/>
  <c r="GE205" i="16"/>
  <c r="GF205" i="16"/>
  <c r="GH205" i="16"/>
  <c r="GI205" i="16"/>
  <c r="J206" i="16"/>
  <c r="K206" i="16"/>
  <c r="L206" i="16"/>
  <c r="M206" i="16"/>
  <c r="N206" i="16"/>
  <c r="O206" i="16"/>
  <c r="P206" i="16"/>
  <c r="Q206" i="16"/>
  <c r="R206" i="16"/>
  <c r="S206" i="16"/>
  <c r="T206" i="16"/>
  <c r="U206" i="16"/>
  <c r="V206" i="16"/>
  <c r="DC206" i="16"/>
  <c r="DD206" i="16"/>
  <c r="DE206" i="16"/>
  <c r="DF206" i="16"/>
  <c r="DG206" i="16"/>
  <c r="DH206" i="16"/>
  <c r="DI206" i="16"/>
  <c r="DJ206" i="16"/>
  <c r="DK206" i="16"/>
  <c r="DL206" i="16"/>
  <c r="DM206" i="16"/>
  <c r="DN206" i="16"/>
  <c r="EY206" i="16"/>
  <c r="EZ206" i="16"/>
  <c r="FA206" i="16"/>
  <c r="FB206" i="16"/>
  <c r="FC206" i="16"/>
  <c r="FD206" i="16"/>
  <c r="FE206" i="16"/>
  <c r="FF206" i="16"/>
  <c r="FG206" i="16"/>
  <c r="FH206" i="16"/>
  <c r="FI206" i="16"/>
  <c r="FJ206" i="16"/>
  <c r="FK206" i="16"/>
  <c r="FL206" i="16"/>
  <c r="FM206" i="16"/>
  <c r="FN206" i="16"/>
  <c r="FO206" i="16"/>
  <c r="FP206" i="16"/>
  <c r="FQ206" i="16"/>
  <c r="FR206" i="16"/>
  <c r="FS206" i="16"/>
  <c r="FT206" i="16"/>
  <c r="FU206" i="16"/>
  <c r="FV206" i="16"/>
  <c r="FW206" i="16"/>
  <c r="FX206" i="16"/>
  <c r="FY206" i="16"/>
  <c r="FZ206" i="16"/>
  <c r="GA206" i="16"/>
  <c r="GB206" i="16"/>
  <c r="GC206" i="16"/>
  <c r="GD206" i="16"/>
  <c r="GE206" i="16"/>
  <c r="GF206" i="16"/>
  <c r="GH206" i="16"/>
  <c r="GI206" i="16"/>
  <c r="J207" i="16"/>
  <c r="K207" i="16"/>
  <c r="L207" i="16"/>
  <c r="M207" i="16"/>
  <c r="N207" i="16"/>
  <c r="O207" i="16"/>
  <c r="P207" i="16"/>
  <c r="Q207" i="16"/>
  <c r="R207" i="16"/>
  <c r="S207" i="16"/>
  <c r="T207" i="16"/>
  <c r="U207" i="16"/>
  <c r="V207" i="16"/>
  <c r="DC207" i="16"/>
  <c r="DD207" i="16"/>
  <c r="DE207" i="16"/>
  <c r="DF207" i="16"/>
  <c r="DG207" i="16"/>
  <c r="DH207" i="16"/>
  <c r="DI207" i="16"/>
  <c r="DJ207" i="16"/>
  <c r="DK207" i="16"/>
  <c r="DL207" i="16"/>
  <c r="DM207" i="16"/>
  <c r="DN207" i="16"/>
  <c r="EY207" i="16"/>
  <c r="EZ207" i="16"/>
  <c r="FA207" i="16"/>
  <c r="FB207" i="16"/>
  <c r="FC207" i="16"/>
  <c r="FD207" i="16"/>
  <c r="FE207" i="16"/>
  <c r="FF207" i="16"/>
  <c r="FG207" i="16"/>
  <c r="FH207" i="16"/>
  <c r="FI207" i="16"/>
  <c r="FJ207" i="16"/>
  <c r="FK207" i="16"/>
  <c r="FL207" i="16"/>
  <c r="FM207" i="16"/>
  <c r="FN207" i="16"/>
  <c r="FO207" i="16"/>
  <c r="FP207" i="16"/>
  <c r="FQ207" i="16"/>
  <c r="FR207" i="16"/>
  <c r="FS207" i="16"/>
  <c r="FT207" i="16"/>
  <c r="FU207" i="16"/>
  <c r="FV207" i="16"/>
  <c r="FW207" i="16"/>
  <c r="FX207" i="16"/>
  <c r="FY207" i="16"/>
  <c r="FZ207" i="16"/>
  <c r="GA207" i="16"/>
  <c r="GB207" i="16"/>
  <c r="GC207" i="16"/>
  <c r="GD207" i="16"/>
  <c r="GE207" i="16"/>
  <c r="GF207" i="16"/>
  <c r="GH207" i="16"/>
  <c r="GI207" i="16"/>
  <c r="J208" i="16"/>
  <c r="K208" i="16"/>
  <c r="L208" i="16"/>
  <c r="M208" i="16"/>
  <c r="N208" i="16"/>
  <c r="O208" i="16"/>
  <c r="P208" i="16"/>
  <c r="Q208" i="16"/>
  <c r="R208" i="16"/>
  <c r="S208" i="16"/>
  <c r="T208" i="16"/>
  <c r="U208" i="16"/>
  <c r="V208" i="16"/>
  <c r="DC208" i="16"/>
  <c r="DD208" i="16"/>
  <c r="DE208" i="16"/>
  <c r="DF208" i="16"/>
  <c r="DG208" i="16"/>
  <c r="DH208" i="16"/>
  <c r="DI208" i="16"/>
  <c r="DJ208" i="16"/>
  <c r="DK208" i="16"/>
  <c r="DL208" i="16"/>
  <c r="DM208" i="16"/>
  <c r="DN208" i="16"/>
  <c r="EY208" i="16"/>
  <c r="EZ208" i="16"/>
  <c r="FA208" i="16"/>
  <c r="FB208" i="16"/>
  <c r="FC208" i="16"/>
  <c r="FD208" i="16"/>
  <c r="FE208" i="16"/>
  <c r="FF208" i="16"/>
  <c r="FG208" i="16"/>
  <c r="FH208" i="16"/>
  <c r="FI208" i="16"/>
  <c r="FJ208" i="16"/>
  <c r="FK208" i="16"/>
  <c r="FL208" i="16"/>
  <c r="FM208" i="16"/>
  <c r="FN208" i="16"/>
  <c r="FO208" i="16"/>
  <c r="FP208" i="16"/>
  <c r="FQ208" i="16"/>
  <c r="FR208" i="16"/>
  <c r="FS208" i="16"/>
  <c r="FT208" i="16"/>
  <c r="FU208" i="16"/>
  <c r="FV208" i="16"/>
  <c r="FW208" i="16"/>
  <c r="FX208" i="16"/>
  <c r="FY208" i="16"/>
  <c r="FZ208" i="16"/>
  <c r="GA208" i="16"/>
  <c r="GB208" i="16"/>
  <c r="GC208" i="16"/>
  <c r="GD208" i="16"/>
  <c r="GE208" i="16"/>
  <c r="GF208" i="16"/>
  <c r="GH208" i="16"/>
  <c r="GI208" i="16"/>
  <c r="J209" i="16"/>
  <c r="K209" i="16"/>
  <c r="L209" i="16"/>
  <c r="M209" i="16"/>
  <c r="N209" i="16"/>
  <c r="O209" i="16"/>
  <c r="P209" i="16"/>
  <c r="Q209" i="16"/>
  <c r="R209" i="16"/>
  <c r="S209" i="16"/>
  <c r="T209" i="16"/>
  <c r="U209" i="16"/>
  <c r="V209" i="16"/>
  <c r="DC209" i="16"/>
  <c r="DD209" i="16"/>
  <c r="DE209" i="16"/>
  <c r="DF209" i="16"/>
  <c r="DG209" i="16"/>
  <c r="DH209" i="16"/>
  <c r="DI209" i="16"/>
  <c r="DJ209" i="16"/>
  <c r="DK209" i="16"/>
  <c r="DL209" i="16"/>
  <c r="DM209" i="16"/>
  <c r="DN209" i="16"/>
  <c r="EY209" i="16"/>
  <c r="EZ209" i="16"/>
  <c r="FA209" i="16"/>
  <c r="FB209" i="16"/>
  <c r="FC209" i="16"/>
  <c r="FD209" i="16"/>
  <c r="FE209" i="16"/>
  <c r="FF209" i="16"/>
  <c r="FG209" i="16"/>
  <c r="FH209" i="16"/>
  <c r="FI209" i="16"/>
  <c r="FJ209" i="16"/>
  <c r="FK209" i="16"/>
  <c r="FL209" i="16"/>
  <c r="FM209" i="16"/>
  <c r="FN209" i="16"/>
  <c r="FO209" i="16"/>
  <c r="FP209" i="16"/>
  <c r="FQ209" i="16"/>
  <c r="FR209" i="16"/>
  <c r="FS209" i="16"/>
  <c r="FT209" i="16"/>
  <c r="FU209" i="16"/>
  <c r="FV209" i="16"/>
  <c r="FW209" i="16"/>
  <c r="FX209" i="16"/>
  <c r="FY209" i="16"/>
  <c r="FZ209" i="16"/>
  <c r="GA209" i="16"/>
  <c r="GB209" i="16"/>
  <c r="GC209" i="16"/>
  <c r="GD209" i="16"/>
  <c r="GE209" i="16"/>
  <c r="GF209" i="16"/>
  <c r="GH209" i="16"/>
  <c r="GI209" i="16"/>
  <c r="J210" i="16"/>
  <c r="K210" i="16"/>
  <c r="L210" i="16"/>
  <c r="M210" i="16"/>
  <c r="N210" i="16"/>
  <c r="O210" i="16"/>
  <c r="P210" i="16"/>
  <c r="Q210" i="16"/>
  <c r="R210" i="16"/>
  <c r="S210" i="16"/>
  <c r="T210" i="16"/>
  <c r="U210" i="16"/>
  <c r="V210" i="16"/>
  <c r="DC210" i="16"/>
  <c r="DD210" i="16"/>
  <c r="DE210" i="16"/>
  <c r="DF210" i="16"/>
  <c r="DG210" i="16"/>
  <c r="DH210" i="16"/>
  <c r="DI210" i="16"/>
  <c r="DJ210" i="16"/>
  <c r="DK210" i="16"/>
  <c r="DL210" i="16"/>
  <c r="DM210" i="16"/>
  <c r="DN210" i="16"/>
  <c r="EY210" i="16"/>
  <c r="EZ210" i="16"/>
  <c r="FA210" i="16"/>
  <c r="FB210" i="16"/>
  <c r="FC210" i="16"/>
  <c r="FD210" i="16"/>
  <c r="FE210" i="16"/>
  <c r="FF210" i="16"/>
  <c r="FG210" i="16"/>
  <c r="FH210" i="16"/>
  <c r="FI210" i="16"/>
  <c r="FJ210" i="16"/>
  <c r="FK210" i="16"/>
  <c r="FL210" i="16"/>
  <c r="FM210" i="16"/>
  <c r="FN210" i="16"/>
  <c r="FO210" i="16"/>
  <c r="FP210" i="16"/>
  <c r="FQ210" i="16"/>
  <c r="FR210" i="16"/>
  <c r="FS210" i="16"/>
  <c r="FT210" i="16"/>
  <c r="FU210" i="16"/>
  <c r="FV210" i="16"/>
  <c r="FW210" i="16"/>
  <c r="FX210" i="16"/>
  <c r="FY210" i="16"/>
  <c r="FZ210" i="16"/>
  <c r="GA210" i="16"/>
  <c r="GB210" i="16"/>
  <c r="GC210" i="16"/>
  <c r="GD210" i="16"/>
  <c r="GE210" i="16"/>
  <c r="GF210" i="16"/>
  <c r="GH210" i="16"/>
  <c r="GI210" i="16"/>
  <c r="J211" i="16"/>
  <c r="K211" i="16"/>
  <c r="L211" i="16"/>
  <c r="M211" i="16"/>
  <c r="N211" i="16"/>
  <c r="O211" i="16"/>
  <c r="P211" i="16"/>
  <c r="Q211" i="16"/>
  <c r="R211" i="16"/>
  <c r="S211" i="16"/>
  <c r="T211" i="16"/>
  <c r="U211" i="16"/>
  <c r="V211" i="16"/>
  <c r="DC211" i="16"/>
  <c r="DD211" i="16"/>
  <c r="DE211" i="16"/>
  <c r="DF211" i="16"/>
  <c r="DG211" i="16"/>
  <c r="DH211" i="16"/>
  <c r="DI211" i="16"/>
  <c r="DJ211" i="16"/>
  <c r="DK211" i="16"/>
  <c r="DL211" i="16"/>
  <c r="DM211" i="16"/>
  <c r="DN211" i="16"/>
  <c r="EY211" i="16"/>
  <c r="EZ211" i="16"/>
  <c r="FA211" i="16"/>
  <c r="FB211" i="16"/>
  <c r="FC211" i="16"/>
  <c r="FD211" i="16"/>
  <c r="FE211" i="16"/>
  <c r="FF211" i="16"/>
  <c r="FG211" i="16"/>
  <c r="FH211" i="16"/>
  <c r="FI211" i="16"/>
  <c r="FJ211" i="16"/>
  <c r="FK211" i="16"/>
  <c r="FL211" i="16"/>
  <c r="FM211" i="16"/>
  <c r="FN211" i="16"/>
  <c r="FO211" i="16"/>
  <c r="FP211" i="16"/>
  <c r="FQ211" i="16"/>
  <c r="FR211" i="16"/>
  <c r="FS211" i="16"/>
  <c r="FT211" i="16"/>
  <c r="FU211" i="16"/>
  <c r="FV211" i="16"/>
  <c r="FW211" i="16"/>
  <c r="FX211" i="16"/>
  <c r="FY211" i="16"/>
  <c r="FZ211" i="16"/>
  <c r="GA211" i="16"/>
  <c r="GB211" i="16"/>
  <c r="GC211" i="16"/>
  <c r="GD211" i="16"/>
  <c r="GE211" i="16"/>
  <c r="GF211" i="16"/>
  <c r="GH211" i="16"/>
  <c r="GI211" i="16"/>
  <c r="J212" i="16"/>
  <c r="K212" i="16"/>
  <c r="L212" i="16"/>
  <c r="M212" i="16"/>
  <c r="N212" i="16"/>
  <c r="O212" i="16"/>
  <c r="P212" i="16"/>
  <c r="Q212" i="16"/>
  <c r="R212" i="16"/>
  <c r="S212" i="16"/>
  <c r="T212" i="16"/>
  <c r="U212" i="16"/>
  <c r="V212" i="16"/>
  <c r="DC212" i="16"/>
  <c r="DD212" i="16"/>
  <c r="DE212" i="16"/>
  <c r="DF212" i="16"/>
  <c r="DG212" i="16"/>
  <c r="DH212" i="16"/>
  <c r="DI212" i="16"/>
  <c r="DJ212" i="16"/>
  <c r="DK212" i="16"/>
  <c r="DL212" i="16"/>
  <c r="DM212" i="16"/>
  <c r="DN212" i="16"/>
  <c r="EY212" i="16"/>
  <c r="EZ212" i="16"/>
  <c r="FA212" i="16"/>
  <c r="FB212" i="16"/>
  <c r="FC212" i="16"/>
  <c r="FD212" i="16"/>
  <c r="FE212" i="16"/>
  <c r="FF212" i="16"/>
  <c r="FG212" i="16"/>
  <c r="FH212" i="16"/>
  <c r="FI212" i="16"/>
  <c r="FJ212" i="16"/>
  <c r="FK212" i="16"/>
  <c r="FL212" i="16"/>
  <c r="FM212" i="16"/>
  <c r="FN212" i="16"/>
  <c r="FO212" i="16"/>
  <c r="FP212" i="16"/>
  <c r="FQ212" i="16"/>
  <c r="FR212" i="16"/>
  <c r="FS212" i="16"/>
  <c r="FT212" i="16"/>
  <c r="FU212" i="16"/>
  <c r="FV212" i="16"/>
  <c r="FW212" i="16"/>
  <c r="FX212" i="16"/>
  <c r="FY212" i="16"/>
  <c r="FZ212" i="16"/>
  <c r="GA212" i="16"/>
  <c r="GB212" i="16"/>
  <c r="GC212" i="16"/>
  <c r="GD212" i="16"/>
  <c r="GE212" i="16"/>
  <c r="GF212" i="16"/>
  <c r="GH212" i="16"/>
  <c r="GI212" i="16"/>
  <c r="J213" i="16"/>
  <c r="K213" i="16"/>
  <c r="L213" i="16"/>
  <c r="M213" i="16"/>
  <c r="N213" i="16"/>
  <c r="O213" i="16"/>
  <c r="P213" i="16"/>
  <c r="Q213" i="16"/>
  <c r="R213" i="16"/>
  <c r="S213" i="16"/>
  <c r="T213" i="16"/>
  <c r="U213" i="16"/>
  <c r="V213" i="16"/>
  <c r="DC213" i="16"/>
  <c r="DD213" i="16"/>
  <c r="DE213" i="16"/>
  <c r="DF213" i="16"/>
  <c r="DG213" i="16"/>
  <c r="DH213" i="16"/>
  <c r="DI213" i="16"/>
  <c r="DJ213" i="16"/>
  <c r="DK213" i="16"/>
  <c r="DL213" i="16"/>
  <c r="DM213" i="16"/>
  <c r="DN213" i="16"/>
  <c r="EY213" i="16"/>
  <c r="EZ213" i="16"/>
  <c r="FA213" i="16"/>
  <c r="FB213" i="16"/>
  <c r="FC213" i="16"/>
  <c r="FD213" i="16"/>
  <c r="FE213" i="16"/>
  <c r="FF213" i="16"/>
  <c r="FG213" i="16"/>
  <c r="FH213" i="16"/>
  <c r="FI213" i="16"/>
  <c r="FJ213" i="16"/>
  <c r="FK213" i="16"/>
  <c r="FL213" i="16"/>
  <c r="FM213" i="16"/>
  <c r="FN213" i="16"/>
  <c r="FO213" i="16"/>
  <c r="FP213" i="16"/>
  <c r="FQ213" i="16"/>
  <c r="FR213" i="16"/>
  <c r="FS213" i="16"/>
  <c r="FT213" i="16"/>
  <c r="FU213" i="16"/>
  <c r="FV213" i="16"/>
  <c r="FW213" i="16"/>
  <c r="FX213" i="16"/>
  <c r="FY213" i="16"/>
  <c r="FZ213" i="16"/>
  <c r="GA213" i="16"/>
  <c r="GB213" i="16"/>
  <c r="GC213" i="16"/>
  <c r="GD213" i="16"/>
  <c r="GE213" i="16"/>
  <c r="GF213" i="16"/>
  <c r="GH213" i="16"/>
  <c r="GI213" i="16"/>
  <c r="J214" i="16"/>
  <c r="K214" i="16"/>
  <c r="L214" i="16"/>
  <c r="M214" i="16"/>
  <c r="N214" i="16"/>
  <c r="O214" i="16"/>
  <c r="P214" i="16"/>
  <c r="Q214" i="16"/>
  <c r="R214" i="16"/>
  <c r="S214" i="16"/>
  <c r="T214" i="16"/>
  <c r="U214" i="16"/>
  <c r="V214" i="16"/>
  <c r="DC214" i="16"/>
  <c r="DD214" i="16"/>
  <c r="DE214" i="16"/>
  <c r="DF214" i="16"/>
  <c r="DG214" i="16"/>
  <c r="DH214" i="16"/>
  <c r="DI214" i="16"/>
  <c r="DJ214" i="16"/>
  <c r="DK214" i="16"/>
  <c r="DL214" i="16"/>
  <c r="DM214" i="16"/>
  <c r="DN214" i="16"/>
  <c r="EY214" i="16"/>
  <c r="EZ214" i="16"/>
  <c r="FA214" i="16"/>
  <c r="FB214" i="16"/>
  <c r="FC214" i="16"/>
  <c r="FD214" i="16"/>
  <c r="FE214" i="16"/>
  <c r="FF214" i="16"/>
  <c r="FG214" i="16"/>
  <c r="FH214" i="16"/>
  <c r="FI214" i="16"/>
  <c r="FJ214" i="16"/>
  <c r="FK214" i="16"/>
  <c r="FL214" i="16"/>
  <c r="FM214" i="16"/>
  <c r="FN214" i="16"/>
  <c r="FO214" i="16"/>
  <c r="FP214" i="16"/>
  <c r="FQ214" i="16"/>
  <c r="FR214" i="16"/>
  <c r="FS214" i="16"/>
  <c r="FT214" i="16"/>
  <c r="FU214" i="16"/>
  <c r="FV214" i="16"/>
  <c r="FW214" i="16"/>
  <c r="FX214" i="16"/>
  <c r="FY214" i="16"/>
  <c r="FZ214" i="16"/>
  <c r="GA214" i="16"/>
  <c r="GB214" i="16"/>
  <c r="GC214" i="16"/>
  <c r="GD214" i="16"/>
  <c r="GE214" i="16"/>
  <c r="GF214" i="16"/>
  <c r="GH214" i="16"/>
  <c r="GI214" i="16"/>
  <c r="J215" i="16"/>
  <c r="K215" i="16"/>
  <c r="L215" i="16"/>
  <c r="M215" i="16"/>
  <c r="N215" i="16"/>
  <c r="O215" i="16"/>
  <c r="P215" i="16"/>
  <c r="Q215" i="16"/>
  <c r="R215" i="16"/>
  <c r="S215" i="16"/>
  <c r="T215" i="16"/>
  <c r="U215" i="16"/>
  <c r="V215" i="16"/>
  <c r="DC215" i="16"/>
  <c r="DD215" i="16"/>
  <c r="DE215" i="16"/>
  <c r="DF215" i="16"/>
  <c r="DG215" i="16"/>
  <c r="DH215" i="16"/>
  <c r="DI215" i="16"/>
  <c r="DJ215" i="16"/>
  <c r="DK215" i="16"/>
  <c r="DL215" i="16"/>
  <c r="DM215" i="16"/>
  <c r="DN215" i="16"/>
  <c r="EY215" i="16"/>
  <c r="EZ215" i="16"/>
  <c r="FA215" i="16"/>
  <c r="FB215" i="16"/>
  <c r="FC215" i="16"/>
  <c r="FD215" i="16"/>
  <c r="FE215" i="16"/>
  <c r="FF215" i="16"/>
  <c r="FG215" i="16"/>
  <c r="FH215" i="16"/>
  <c r="FI215" i="16"/>
  <c r="FJ215" i="16"/>
  <c r="FK215" i="16"/>
  <c r="FL215" i="16"/>
  <c r="FM215" i="16"/>
  <c r="FN215" i="16"/>
  <c r="FO215" i="16"/>
  <c r="FP215" i="16"/>
  <c r="FQ215" i="16"/>
  <c r="FR215" i="16"/>
  <c r="FS215" i="16"/>
  <c r="FT215" i="16"/>
  <c r="FU215" i="16"/>
  <c r="FV215" i="16"/>
  <c r="FW215" i="16"/>
  <c r="FX215" i="16"/>
  <c r="FY215" i="16"/>
  <c r="FZ215" i="16"/>
  <c r="GA215" i="16"/>
  <c r="GB215" i="16"/>
  <c r="GC215" i="16"/>
  <c r="GD215" i="16"/>
  <c r="GE215" i="16"/>
  <c r="GF215" i="16"/>
  <c r="GH215" i="16"/>
  <c r="GI215" i="16"/>
  <c r="J216" i="16"/>
  <c r="K216" i="16"/>
  <c r="L216" i="16"/>
  <c r="M216" i="16"/>
  <c r="N216" i="16"/>
  <c r="O216" i="16"/>
  <c r="P216" i="16"/>
  <c r="Q216" i="16"/>
  <c r="R216" i="16"/>
  <c r="S216" i="16"/>
  <c r="T216" i="16"/>
  <c r="U216" i="16"/>
  <c r="V216" i="16"/>
  <c r="DC216" i="16"/>
  <c r="DD216" i="16"/>
  <c r="DE216" i="16"/>
  <c r="DF216" i="16"/>
  <c r="DG216" i="16"/>
  <c r="DH216" i="16"/>
  <c r="DI216" i="16"/>
  <c r="DJ216" i="16"/>
  <c r="DK216" i="16"/>
  <c r="DL216" i="16"/>
  <c r="DM216" i="16"/>
  <c r="DN216" i="16"/>
  <c r="EY216" i="16"/>
  <c r="EZ216" i="16"/>
  <c r="FA216" i="16"/>
  <c r="FB216" i="16"/>
  <c r="FC216" i="16"/>
  <c r="FD216" i="16"/>
  <c r="FE216" i="16"/>
  <c r="FF216" i="16"/>
  <c r="FG216" i="16"/>
  <c r="FH216" i="16"/>
  <c r="FI216" i="16"/>
  <c r="FJ216" i="16"/>
  <c r="FK216" i="16"/>
  <c r="FL216" i="16"/>
  <c r="FM216" i="16"/>
  <c r="FN216" i="16"/>
  <c r="FO216" i="16"/>
  <c r="FP216" i="16"/>
  <c r="FQ216" i="16"/>
  <c r="FR216" i="16"/>
  <c r="FS216" i="16"/>
  <c r="FT216" i="16"/>
  <c r="FU216" i="16"/>
  <c r="FV216" i="16"/>
  <c r="FW216" i="16"/>
  <c r="FX216" i="16"/>
  <c r="FY216" i="16"/>
  <c r="FZ216" i="16"/>
  <c r="GA216" i="16"/>
  <c r="GB216" i="16"/>
  <c r="GC216" i="16"/>
  <c r="GD216" i="16"/>
  <c r="GE216" i="16"/>
  <c r="GF216" i="16"/>
  <c r="GH216" i="16"/>
  <c r="GI216" i="16"/>
  <c r="J217" i="16"/>
  <c r="K217" i="16"/>
  <c r="L217" i="16"/>
  <c r="M217" i="16"/>
  <c r="N217" i="16"/>
  <c r="O217" i="16"/>
  <c r="P217" i="16"/>
  <c r="Q217" i="16"/>
  <c r="R217" i="16"/>
  <c r="S217" i="16"/>
  <c r="T217" i="16"/>
  <c r="U217" i="16"/>
  <c r="V217" i="16"/>
  <c r="DC217" i="16"/>
  <c r="DD217" i="16"/>
  <c r="DE217" i="16"/>
  <c r="DF217" i="16"/>
  <c r="DG217" i="16"/>
  <c r="DH217" i="16"/>
  <c r="DI217" i="16"/>
  <c r="DJ217" i="16"/>
  <c r="DK217" i="16"/>
  <c r="DL217" i="16"/>
  <c r="DM217" i="16"/>
  <c r="DN217" i="16"/>
  <c r="EY217" i="16"/>
  <c r="EZ217" i="16"/>
  <c r="FA217" i="16"/>
  <c r="FB217" i="16"/>
  <c r="FC217" i="16"/>
  <c r="FD217" i="16"/>
  <c r="FE217" i="16"/>
  <c r="FF217" i="16"/>
  <c r="FG217" i="16"/>
  <c r="FH217" i="16"/>
  <c r="FI217" i="16"/>
  <c r="FJ217" i="16"/>
  <c r="FK217" i="16"/>
  <c r="FL217" i="16"/>
  <c r="FM217" i="16"/>
  <c r="FN217" i="16"/>
  <c r="FO217" i="16"/>
  <c r="FP217" i="16"/>
  <c r="FQ217" i="16"/>
  <c r="FR217" i="16"/>
  <c r="FS217" i="16"/>
  <c r="FT217" i="16"/>
  <c r="FU217" i="16"/>
  <c r="FV217" i="16"/>
  <c r="FW217" i="16"/>
  <c r="FX217" i="16"/>
  <c r="FY217" i="16"/>
  <c r="FZ217" i="16"/>
  <c r="GA217" i="16"/>
  <c r="GB217" i="16"/>
  <c r="GC217" i="16"/>
  <c r="GD217" i="16"/>
  <c r="GE217" i="16"/>
  <c r="GF217" i="16"/>
  <c r="GH217" i="16"/>
  <c r="GI217" i="16"/>
  <c r="J218" i="16"/>
  <c r="K218" i="16"/>
  <c r="L218" i="16"/>
  <c r="M218" i="16"/>
  <c r="N218" i="16"/>
  <c r="O218" i="16"/>
  <c r="P218" i="16"/>
  <c r="Q218" i="16"/>
  <c r="R218" i="16"/>
  <c r="S218" i="16"/>
  <c r="T218" i="16"/>
  <c r="U218" i="16"/>
  <c r="V218" i="16"/>
  <c r="DC218" i="16"/>
  <c r="DD218" i="16"/>
  <c r="DE218" i="16"/>
  <c r="DF218" i="16"/>
  <c r="DG218" i="16"/>
  <c r="DH218" i="16"/>
  <c r="DI218" i="16"/>
  <c r="DJ218" i="16"/>
  <c r="DK218" i="16"/>
  <c r="DL218" i="16"/>
  <c r="DM218" i="16"/>
  <c r="DN218" i="16"/>
  <c r="EY218" i="16"/>
  <c r="EZ218" i="16"/>
  <c r="FA218" i="16"/>
  <c r="FB218" i="16"/>
  <c r="FC218" i="16"/>
  <c r="FD218" i="16"/>
  <c r="FE218" i="16"/>
  <c r="FF218" i="16"/>
  <c r="FG218" i="16"/>
  <c r="FH218" i="16"/>
  <c r="FI218" i="16"/>
  <c r="FJ218" i="16"/>
  <c r="FK218" i="16"/>
  <c r="FL218" i="16"/>
  <c r="FM218" i="16"/>
  <c r="FN218" i="16"/>
  <c r="FO218" i="16"/>
  <c r="FP218" i="16"/>
  <c r="FQ218" i="16"/>
  <c r="FR218" i="16"/>
  <c r="FS218" i="16"/>
  <c r="FT218" i="16"/>
  <c r="FU218" i="16"/>
  <c r="FV218" i="16"/>
  <c r="FW218" i="16"/>
  <c r="FX218" i="16"/>
  <c r="FY218" i="16"/>
  <c r="FZ218" i="16"/>
  <c r="GA218" i="16"/>
  <c r="GB218" i="16"/>
  <c r="GC218" i="16"/>
  <c r="GD218" i="16"/>
  <c r="GE218" i="16"/>
  <c r="GF218" i="16"/>
  <c r="GH218" i="16"/>
  <c r="GI218" i="16"/>
  <c r="J219" i="16"/>
  <c r="K219" i="16"/>
  <c r="L219" i="16"/>
  <c r="M219" i="16"/>
  <c r="N219" i="16"/>
  <c r="O219" i="16"/>
  <c r="P219" i="16"/>
  <c r="Q219" i="16"/>
  <c r="R219" i="16"/>
  <c r="S219" i="16"/>
  <c r="T219" i="16"/>
  <c r="U219" i="16"/>
  <c r="V219" i="16"/>
  <c r="DC219" i="16"/>
  <c r="DD219" i="16"/>
  <c r="DE219" i="16"/>
  <c r="DF219" i="16"/>
  <c r="DG219" i="16"/>
  <c r="DH219" i="16"/>
  <c r="DI219" i="16"/>
  <c r="DJ219" i="16"/>
  <c r="DK219" i="16"/>
  <c r="DL219" i="16"/>
  <c r="DM219" i="16"/>
  <c r="DN219" i="16"/>
  <c r="EY219" i="16"/>
  <c r="EZ219" i="16"/>
  <c r="FA219" i="16"/>
  <c r="FB219" i="16"/>
  <c r="FC219" i="16"/>
  <c r="FD219" i="16"/>
  <c r="FE219" i="16"/>
  <c r="FF219" i="16"/>
  <c r="FG219" i="16"/>
  <c r="FH219" i="16"/>
  <c r="FI219" i="16"/>
  <c r="FJ219" i="16"/>
  <c r="FK219" i="16"/>
  <c r="FL219" i="16"/>
  <c r="FM219" i="16"/>
  <c r="FN219" i="16"/>
  <c r="FO219" i="16"/>
  <c r="FP219" i="16"/>
  <c r="FQ219" i="16"/>
  <c r="FR219" i="16"/>
  <c r="FS219" i="16"/>
  <c r="FT219" i="16"/>
  <c r="FU219" i="16"/>
  <c r="FV219" i="16"/>
  <c r="FW219" i="16"/>
  <c r="FX219" i="16"/>
  <c r="FY219" i="16"/>
  <c r="FZ219" i="16"/>
  <c r="GA219" i="16"/>
  <c r="GB219" i="16"/>
  <c r="GC219" i="16"/>
  <c r="GD219" i="16"/>
  <c r="GE219" i="16"/>
  <c r="GF219" i="16"/>
  <c r="GH219" i="16"/>
  <c r="GI219" i="16"/>
  <c r="C220" i="16"/>
  <c r="J220" i="16"/>
  <c r="K220" i="16"/>
  <c r="L220" i="16"/>
  <c r="M220" i="16"/>
  <c r="N220" i="16"/>
  <c r="O220" i="16"/>
  <c r="P220" i="16"/>
  <c r="Q220" i="16"/>
  <c r="R220" i="16"/>
  <c r="S220" i="16"/>
  <c r="T220" i="16"/>
  <c r="U220" i="16"/>
  <c r="V220" i="16"/>
  <c r="DC220" i="16"/>
  <c r="DD220" i="16"/>
  <c r="DE220" i="16"/>
  <c r="DF220" i="16"/>
  <c r="DG220" i="16"/>
  <c r="DH220" i="16"/>
  <c r="DI220" i="16"/>
  <c r="DJ220" i="16"/>
  <c r="DK220" i="16"/>
  <c r="DL220" i="16"/>
  <c r="DM220" i="16"/>
  <c r="DN220" i="16"/>
  <c r="EY220" i="16"/>
  <c r="EZ220" i="16"/>
  <c r="FA220" i="16"/>
  <c r="FB220" i="16"/>
  <c r="FC220" i="16"/>
  <c r="FD220" i="16"/>
  <c r="FE220" i="16"/>
  <c r="FF220" i="16"/>
  <c r="FG220" i="16"/>
  <c r="FH220" i="16"/>
  <c r="FI220" i="16"/>
  <c r="FJ220" i="16"/>
  <c r="FK220" i="16"/>
  <c r="FL220" i="16"/>
  <c r="FM220" i="16"/>
  <c r="FN220" i="16"/>
  <c r="FO220" i="16"/>
  <c r="FP220" i="16"/>
  <c r="FQ220" i="16"/>
  <c r="FR220" i="16"/>
  <c r="FS220" i="16"/>
  <c r="FT220" i="16"/>
  <c r="FU220" i="16"/>
  <c r="FV220" i="16"/>
  <c r="FW220" i="16"/>
  <c r="FX220" i="16"/>
  <c r="FY220" i="16"/>
  <c r="FZ220" i="16"/>
  <c r="GA220" i="16"/>
  <c r="GB220" i="16"/>
  <c r="GC220" i="16"/>
  <c r="GD220" i="16"/>
  <c r="GE220" i="16"/>
  <c r="GF220" i="16"/>
  <c r="GH220" i="16"/>
  <c r="GI220" i="16"/>
  <c r="J221" i="16"/>
  <c r="K221" i="16"/>
  <c r="L221" i="16"/>
  <c r="M221" i="16"/>
  <c r="N221" i="16"/>
  <c r="O221" i="16"/>
  <c r="P221" i="16"/>
  <c r="Q221" i="16"/>
  <c r="R221" i="16"/>
  <c r="S221" i="16"/>
  <c r="T221" i="16"/>
  <c r="U221" i="16"/>
  <c r="V221" i="16"/>
  <c r="DC221" i="16"/>
  <c r="DD221" i="16"/>
  <c r="DE221" i="16"/>
  <c r="DF221" i="16"/>
  <c r="DG221" i="16"/>
  <c r="DH221" i="16"/>
  <c r="DI221" i="16"/>
  <c r="DJ221" i="16"/>
  <c r="DK221" i="16"/>
  <c r="DL221" i="16"/>
  <c r="DM221" i="16"/>
  <c r="DN221" i="16"/>
  <c r="EY221" i="16"/>
  <c r="EZ221" i="16"/>
  <c r="FA221" i="16"/>
  <c r="FB221" i="16"/>
  <c r="FC221" i="16"/>
  <c r="FD221" i="16"/>
  <c r="FE221" i="16"/>
  <c r="FF221" i="16"/>
  <c r="FG221" i="16"/>
  <c r="FH221" i="16"/>
  <c r="FI221" i="16"/>
  <c r="FJ221" i="16"/>
  <c r="FK221" i="16"/>
  <c r="FL221" i="16"/>
  <c r="FM221" i="16"/>
  <c r="FN221" i="16"/>
  <c r="FO221" i="16"/>
  <c r="FP221" i="16"/>
  <c r="FQ221" i="16"/>
  <c r="FR221" i="16"/>
  <c r="FS221" i="16"/>
  <c r="FT221" i="16"/>
  <c r="FU221" i="16"/>
  <c r="FV221" i="16"/>
  <c r="FW221" i="16"/>
  <c r="FX221" i="16"/>
  <c r="FY221" i="16"/>
  <c r="FZ221" i="16"/>
  <c r="GA221" i="16"/>
  <c r="GB221" i="16"/>
  <c r="GC221" i="16"/>
  <c r="GD221" i="16"/>
  <c r="GE221" i="16"/>
  <c r="GF221" i="16"/>
  <c r="GH221" i="16"/>
  <c r="GI221" i="16"/>
  <c r="J222" i="16"/>
  <c r="K222" i="16"/>
  <c r="L222" i="16"/>
  <c r="M222" i="16"/>
  <c r="N222" i="16"/>
  <c r="O222" i="16"/>
  <c r="P222" i="16"/>
  <c r="Q222" i="16"/>
  <c r="R222" i="16"/>
  <c r="S222" i="16"/>
  <c r="T222" i="16"/>
  <c r="U222" i="16"/>
  <c r="V222" i="16"/>
  <c r="DC222" i="16"/>
  <c r="DD222" i="16"/>
  <c r="DE222" i="16"/>
  <c r="DF222" i="16"/>
  <c r="DG222" i="16"/>
  <c r="DH222" i="16"/>
  <c r="DI222" i="16"/>
  <c r="DJ222" i="16"/>
  <c r="DK222" i="16"/>
  <c r="DL222" i="16"/>
  <c r="DM222" i="16"/>
  <c r="DN222" i="16"/>
  <c r="EY222" i="16"/>
  <c r="EZ222" i="16"/>
  <c r="FA222" i="16"/>
  <c r="FB222" i="16"/>
  <c r="FC222" i="16"/>
  <c r="FD222" i="16"/>
  <c r="FE222" i="16"/>
  <c r="FF222" i="16"/>
  <c r="FG222" i="16"/>
  <c r="FH222" i="16"/>
  <c r="FI222" i="16"/>
  <c r="FJ222" i="16"/>
  <c r="FK222" i="16"/>
  <c r="FL222" i="16"/>
  <c r="FM222" i="16"/>
  <c r="FN222" i="16"/>
  <c r="FO222" i="16"/>
  <c r="FP222" i="16"/>
  <c r="FQ222" i="16"/>
  <c r="FR222" i="16"/>
  <c r="FS222" i="16"/>
  <c r="FT222" i="16"/>
  <c r="FU222" i="16"/>
  <c r="FV222" i="16"/>
  <c r="FW222" i="16"/>
  <c r="FX222" i="16"/>
  <c r="FY222" i="16"/>
  <c r="FZ222" i="16"/>
  <c r="GA222" i="16"/>
  <c r="GB222" i="16"/>
  <c r="GC222" i="16"/>
  <c r="GD222" i="16"/>
  <c r="GE222" i="16"/>
  <c r="GF222" i="16"/>
  <c r="GH222" i="16"/>
  <c r="GI222" i="16"/>
  <c r="J223" i="16"/>
  <c r="K223" i="16"/>
  <c r="L223" i="16"/>
  <c r="M223" i="16"/>
  <c r="N223" i="16"/>
  <c r="O223" i="16"/>
  <c r="P223" i="16"/>
  <c r="Q223" i="16"/>
  <c r="R223" i="16"/>
  <c r="S223" i="16"/>
  <c r="T223" i="16"/>
  <c r="U223" i="16"/>
  <c r="V223" i="16"/>
  <c r="DC223" i="16"/>
  <c r="DD223" i="16"/>
  <c r="DE223" i="16"/>
  <c r="DF223" i="16"/>
  <c r="DG223" i="16"/>
  <c r="DH223" i="16"/>
  <c r="DI223" i="16"/>
  <c r="DJ223" i="16"/>
  <c r="DK223" i="16"/>
  <c r="DL223" i="16"/>
  <c r="DM223" i="16"/>
  <c r="DN223" i="16"/>
  <c r="EY223" i="16"/>
  <c r="EZ223" i="16"/>
  <c r="FA223" i="16"/>
  <c r="FB223" i="16"/>
  <c r="FC223" i="16"/>
  <c r="FD223" i="16"/>
  <c r="FE223" i="16"/>
  <c r="FF223" i="16"/>
  <c r="FG223" i="16"/>
  <c r="FH223" i="16"/>
  <c r="FI223" i="16"/>
  <c r="FJ223" i="16"/>
  <c r="FK223" i="16"/>
  <c r="FL223" i="16"/>
  <c r="FM223" i="16"/>
  <c r="FN223" i="16"/>
  <c r="FO223" i="16"/>
  <c r="FP223" i="16"/>
  <c r="FQ223" i="16"/>
  <c r="FR223" i="16"/>
  <c r="FS223" i="16"/>
  <c r="FT223" i="16"/>
  <c r="FU223" i="16"/>
  <c r="FV223" i="16"/>
  <c r="FW223" i="16"/>
  <c r="FX223" i="16"/>
  <c r="FY223" i="16"/>
  <c r="FZ223" i="16"/>
  <c r="GA223" i="16"/>
  <c r="GB223" i="16"/>
  <c r="GC223" i="16"/>
  <c r="GD223" i="16"/>
  <c r="GE223" i="16"/>
  <c r="GF223" i="16"/>
  <c r="GH223" i="16"/>
  <c r="GI223" i="16"/>
  <c r="J224" i="16"/>
  <c r="U224" i="16"/>
  <c r="V224" i="16"/>
  <c r="DC224" i="16"/>
  <c r="DD224" i="16"/>
  <c r="DE224" i="16"/>
  <c r="DF224" i="16"/>
  <c r="DG224" i="16"/>
  <c r="DH224" i="16"/>
  <c r="DI224" i="16"/>
  <c r="DJ224" i="16"/>
  <c r="DK224" i="16"/>
  <c r="DL224" i="16"/>
  <c r="DM224" i="16"/>
  <c r="DN224" i="16"/>
  <c r="EY224" i="16"/>
  <c r="EZ224" i="16"/>
  <c r="FA224" i="16"/>
  <c r="FB224" i="16"/>
  <c r="FC224" i="16"/>
  <c r="FD224" i="16"/>
  <c r="FE224" i="16"/>
  <c r="FF224" i="16"/>
  <c r="FG224" i="16"/>
  <c r="FH224" i="16"/>
  <c r="FI224" i="16"/>
  <c r="FJ224" i="16"/>
  <c r="FK224" i="16"/>
  <c r="FL224" i="16"/>
  <c r="FM224" i="16"/>
  <c r="FN224" i="16"/>
  <c r="FO224" i="16"/>
  <c r="FP224" i="16"/>
  <c r="FQ224" i="16"/>
  <c r="FR224" i="16"/>
  <c r="FS224" i="16"/>
  <c r="FT224" i="16"/>
  <c r="FU224" i="16"/>
  <c r="FV224" i="16"/>
  <c r="FW224" i="16"/>
  <c r="FX224" i="16"/>
  <c r="FY224" i="16"/>
  <c r="FZ224" i="16"/>
  <c r="GA224" i="16"/>
  <c r="GB224" i="16"/>
  <c r="GC224" i="16"/>
  <c r="GD224" i="16"/>
  <c r="GE224" i="16"/>
  <c r="GF224" i="16"/>
  <c r="GH224" i="16"/>
  <c r="GI224" i="16"/>
  <c r="J225" i="16"/>
  <c r="T225" i="16"/>
  <c r="U225" i="16"/>
  <c r="V225" i="16"/>
  <c r="DC225" i="16"/>
  <c r="DD225" i="16"/>
  <c r="DE225" i="16"/>
  <c r="DF225" i="16"/>
  <c r="DG225" i="16"/>
  <c r="DH225" i="16"/>
  <c r="DI225" i="16"/>
  <c r="DJ225" i="16"/>
  <c r="DK225" i="16"/>
  <c r="DL225" i="16"/>
  <c r="DM225" i="16"/>
  <c r="DN225" i="16"/>
  <c r="EY225" i="16"/>
  <c r="EZ225" i="16"/>
  <c r="FA225" i="16"/>
  <c r="FB225" i="16"/>
  <c r="FC225" i="16"/>
  <c r="FD225" i="16"/>
  <c r="FE225" i="16"/>
  <c r="FF225" i="16"/>
  <c r="FG225" i="16"/>
  <c r="FH225" i="16"/>
  <c r="FI225" i="16"/>
  <c r="FJ225" i="16"/>
  <c r="FK225" i="16"/>
  <c r="FL225" i="16"/>
  <c r="FM225" i="16"/>
  <c r="FN225" i="16"/>
  <c r="FO225" i="16"/>
  <c r="FP225" i="16"/>
  <c r="FQ225" i="16"/>
  <c r="FR225" i="16"/>
  <c r="FS225" i="16"/>
  <c r="FT225" i="16"/>
  <c r="FU225" i="16"/>
  <c r="FV225" i="16"/>
  <c r="FW225" i="16"/>
  <c r="FX225" i="16"/>
  <c r="FY225" i="16"/>
  <c r="FZ225" i="16"/>
  <c r="GA225" i="16"/>
  <c r="GB225" i="16"/>
  <c r="GC225" i="16"/>
  <c r="GD225" i="16"/>
  <c r="GE225" i="16"/>
  <c r="GF225" i="16"/>
  <c r="GI225" i="16"/>
  <c r="J226" i="16"/>
  <c r="K226" i="16"/>
  <c r="L226" i="16"/>
  <c r="M226" i="16"/>
  <c r="N226" i="16"/>
  <c r="O226" i="16"/>
  <c r="P226" i="16"/>
  <c r="Q226" i="16"/>
  <c r="R226" i="16"/>
  <c r="S226" i="16"/>
  <c r="T226" i="16"/>
  <c r="U226" i="16"/>
  <c r="V226" i="16"/>
  <c r="DC226" i="16"/>
  <c r="DD226" i="16"/>
  <c r="DE226" i="16"/>
  <c r="DF226" i="16"/>
  <c r="DG226" i="16"/>
  <c r="DH226" i="16"/>
  <c r="DI226" i="16"/>
  <c r="DJ226" i="16"/>
  <c r="DK226" i="16"/>
  <c r="DL226" i="16"/>
  <c r="DM226" i="16"/>
  <c r="DN226" i="16"/>
  <c r="EY226" i="16"/>
  <c r="EZ226" i="16"/>
  <c r="FA226" i="16"/>
  <c r="FB226" i="16"/>
  <c r="FC226" i="16"/>
  <c r="FD226" i="16"/>
  <c r="FE226" i="16"/>
  <c r="FF226" i="16"/>
  <c r="FG226" i="16"/>
  <c r="FH226" i="16"/>
  <c r="FI226" i="16"/>
  <c r="FJ226" i="16"/>
  <c r="FK226" i="16"/>
  <c r="FL226" i="16"/>
  <c r="FM226" i="16"/>
  <c r="FN226" i="16"/>
  <c r="FO226" i="16"/>
  <c r="FP226" i="16"/>
  <c r="FQ226" i="16"/>
  <c r="FR226" i="16"/>
  <c r="FS226" i="16"/>
  <c r="FT226" i="16"/>
  <c r="FU226" i="16"/>
  <c r="FV226" i="16"/>
  <c r="FW226" i="16"/>
  <c r="FX226" i="16"/>
  <c r="FY226" i="16"/>
  <c r="FZ226" i="16"/>
  <c r="GA226" i="16"/>
  <c r="GB226" i="16"/>
  <c r="GC226" i="16"/>
  <c r="GD226" i="16"/>
  <c r="GE226" i="16"/>
  <c r="GF226" i="16"/>
  <c r="GH226" i="16"/>
  <c r="GI226" i="16"/>
  <c r="J227" i="16"/>
  <c r="K227" i="16"/>
  <c r="L227" i="16"/>
  <c r="M227" i="16"/>
  <c r="N227" i="16"/>
  <c r="O227" i="16"/>
  <c r="P227" i="16"/>
  <c r="Q227" i="16"/>
  <c r="R227" i="16"/>
  <c r="S227" i="16"/>
  <c r="T227" i="16"/>
  <c r="U227" i="16"/>
  <c r="V227" i="16"/>
  <c r="DC227" i="16"/>
  <c r="DD227" i="16"/>
  <c r="DE227" i="16"/>
  <c r="DF227" i="16"/>
  <c r="DG227" i="16"/>
  <c r="DH227" i="16"/>
  <c r="DI227" i="16"/>
  <c r="DJ227" i="16"/>
  <c r="DK227" i="16"/>
  <c r="DL227" i="16"/>
  <c r="DM227" i="16"/>
  <c r="DN227" i="16"/>
  <c r="EY227" i="16"/>
  <c r="EZ227" i="16"/>
  <c r="FA227" i="16"/>
  <c r="FB227" i="16"/>
  <c r="FC227" i="16"/>
  <c r="FD227" i="16"/>
  <c r="FE227" i="16"/>
  <c r="FF227" i="16"/>
  <c r="FG227" i="16"/>
  <c r="FH227" i="16"/>
  <c r="FI227" i="16"/>
  <c r="FJ227" i="16"/>
  <c r="FK227" i="16"/>
  <c r="FL227" i="16"/>
  <c r="FM227" i="16"/>
  <c r="FN227" i="16"/>
  <c r="FO227" i="16"/>
  <c r="FP227" i="16"/>
  <c r="FQ227" i="16"/>
  <c r="FR227" i="16"/>
  <c r="FS227" i="16"/>
  <c r="FT227" i="16"/>
  <c r="FU227" i="16"/>
  <c r="FV227" i="16"/>
  <c r="FW227" i="16"/>
  <c r="FX227" i="16"/>
  <c r="FY227" i="16"/>
  <c r="FZ227" i="16"/>
  <c r="GA227" i="16"/>
  <c r="GB227" i="16"/>
  <c r="GC227" i="16"/>
  <c r="GD227" i="16"/>
  <c r="GE227" i="16"/>
  <c r="GF227" i="16"/>
  <c r="GH227" i="16"/>
  <c r="GI227" i="16"/>
  <c r="J228" i="16"/>
  <c r="K228" i="16"/>
  <c r="L228" i="16"/>
  <c r="M228" i="16"/>
  <c r="N228" i="16"/>
  <c r="O228" i="16"/>
  <c r="P228" i="16"/>
  <c r="Q228" i="16"/>
  <c r="R228" i="16"/>
  <c r="S228" i="16"/>
  <c r="T228" i="16"/>
  <c r="U228" i="16"/>
  <c r="V228" i="16"/>
  <c r="DC228" i="16"/>
  <c r="DD228" i="16"/>
  <c r="DE228" i="16"/>
  <c r="DF228" i="16"/>
  <c r="DG228" i="16"/>
  <c r="DH228" i="16"/>
  <c r="DI228" i="16"/>
  <c r="DJ228" i="16"/>
  <c r="DK228" i="16"/>
  <c r="DL228" i="16"/>
  <c r="DM228" i="16"/>
  <c r="DN228" i="16"/>
  <c r="EY228" i="16"/>
  <c r="EZ228" i="16"/>
  <c r="FA228" i="16"/>
  <c r="FB228" i="16"/>
  <c r="FC228" i="16"/>
  <c r="FD228" i="16"/>
  <c r="FE228" i="16"/>
  <c r="FF228" i="16"/>
  <c r="FG228" i="16"/>
  <c r="FH228" i="16"/>
  <c r="FI228" i="16"/>
  <c r="FJ228" i="16"/>
  <c r="FK228" i="16"/>
  <c r="FL228" i="16"/>
  <c r="FM228" i="16"/>
  <c r="FN228" i="16"/>
  <c r="FO228" i="16"/>
  <c r="FP228" i="16"/>
  <c r="FQ228" i="16"/>
  <c r="FR228" i="16"/>
  <c r="FS228" i="16"/>
  <c r="FT228" i="16"/>
  <c r="FU228" i="16"/>
  <c r="FV228" i="16"/>
  <c r="FW228" i="16"/>
  <c r="FX228" i="16"/>
  <c r="FY228" i="16"/>
  <c r="FZ228" i="16"/>
  <c r="GA228" i="16"/>
  <c r="GB228" i="16"/>
  <c r="GC228" i="16"/>
  <c r="GD228" i="16"/>
  <c r="GE228" i="16"/>
  <c r="GF228" i="16"/>
  <c r="GH228" i="16"/>
  <c r="GI228" i="16"/>
  <c r="J229" i="16"/>
  <c r="K229" i="16"/>
  <c r="L229" i="16"/>
  <c r="M229" i="16"/>
  <c r="N229" i="16"/>
  <c r="O229" i="16"/>
  <c r="P229" i="16"/>
  <c r="Q229" i="16"/>
  <c r="R229" i="16"/>
  <c r="S229" i="16"/>
  <c r="T229" i="16"/>
  <c r="U229" i="16"/>
  <c r="V229" i="16"/>
  <c r="DC229" i="16"/>
  <c r="DD229" i="16"/>
  <c r="DE229" i="16"/>
  <c r="DF229" i="16"/>
  <c r="DG229" i="16"/>
  <c r="DH229" i="16"/>
  <c r="DI229" i="16"/>
  <c r="DJ229" i="16"/>
  <c r="DK229" i="16"/>
  <c r="DL229" i="16"/>
  <c r="DM229" i="16"/>
  <c r="DN229" i="16"/>
  <c r="EY229" i="16"/>
  <c r="EZ229" i="16"/>
  <c r="FA229" i="16"/>
  <c r="FB229" i="16"/>
  <c r="FC229" i="16"/>
  <c r="FD229" i="16"/>
  <c r="FE229" i="16"/>
  <c r="FF229" i="16"/>
  <c r="FG229" i="16"/>
  <c r="FH229" i="16"/>
  <c r="FI229" i="16"/>
  <c r="FJ229" i="16"/>
  <c r="FK229" i="16"/>
  <c r="FL229" i="16"/>
  <c r="FM229" i="16"/>
  <c r="FN229" i="16"/>
  <c r="FO229" i="16"/>
  <c r="FP229" i="16"/>
  <c r="FQ229" i="16"/>
  <c r="FR229" i="16"/>
  <c r="FS229" i="16"/>
  <c r="FT229" i="16"/>
  <c r="FU229" i="16"/>
  <c r="FV229" i="16"/>
  <c r="FW229" i="16"/>
  <c r="FX229" i="16"/>
  <c r="FY229" i="16"/>
  <c r="FZ229" i="16"/>
  <c r="GA229" i="16"/>
  <c r="GB229" i="16"/>
  <c r="GC229" i="16"/>
  <c r="GD229" i="16"/>
  <c r="GE229" i="16"/>
  <c r="GF229" i="16"/>
  <c r="GH229" i="16"/>
  <c r="GI229" i="16"/>
  <c r="J230" i="16"/>
  <c r="K230" i="16"/>
  <c r="L230" i="16"/>
  <c r="M230" i="16"/>
  <c r="N230" i="16"/>
  <c r="O230" i="16"/>
  <c r="P230" i="16"/>
  <c r="Q230" i="16"/>
  <c r="R230" i="16"/>
  <c r="S230" i="16"/>
  <c r="T230" i="16"/>
  <c r="U230" i="16"/>
  <c r="V230" i="16"/>
  <c r="DC230" i="16"/>
  <c r="DD230" i="16"/>
  <c r="DE230" i="16"/>
  <c r="DF230" i="16"/>
  <c r="DG230" i="16"/>
  <c r="DH230" i="16"/>
  <c r="DI230" i="16"/>
  <c r="DJ230" i="16"/>
  <c r="DK230" i="16"/>
  <c r="DL230" i="16"/>
  <c r="DM230" i="16"/>
  <c r="DN230" i="16"/>
  <c r="EY230" i="16"/>
  <c r="EZ230" i="16"/>
  <c r="FA230" i="16"/>
  <c r="FB230" i="16"/>
  <c r="FC230" i="16"/>
  <c r="FD230" i="16"/>
  <c r="FE230" i="16"/>
  <c r="FF230" i="16"/>
  <c r="FG230" i="16"/>
  <c r="FH230" i="16"/>
  <c r="FI230" i="16"/>
  <c r="FJ230" i="16"/>
  <c r="FK230" i="16"/>
  <c r="FL230" i="16"/>
  <c r="FM230" i="16"/>
  <c r="FN230" i="16"/>
  <c r="FO230" i="16"/>
  <c r="FP230" i="16"/>
  <c r="FQ230" i="16"/>
  <c r="FR230" i="16"/>
  <c r="FS230" i="16"/>
  <c r="FT230" i="16"/>
  <c r="FU230" i="16"/>
  <c r="FV230" i="16"/>
  <c r="FW230" i="16"/>
  <c r="FX230" i="16"/>
  <c r="FY230" i="16"/>
  <c r="FZ230" i="16"/>
  <c r="GA230" i="16"/>
  <c r="GB230" i="16"/>
  <c r="GC230" i="16"/>
  <c r="GD230" i="16"/>
  <c r="GE230" i="16"/>
  <c r="GF230" i="16"/>
  <c r="GH230" i="16"/>
  <c r="GI230" i="16"/>
  <c r="J231" i="16"/>
  <c r="K231" i="16"/>
  <c r="L231" i="16"/>
  <c r="M231" i="16"/>
  <c r="N231" i="16"/>
  <c r="O231" i="16"/>
  <c r="P231" i="16"/>
  <c r="Q231" i="16"/>
  <c r="R231" i="16"/>
  <c r="S231" i="16"/>
  <c r="T231" i="16"/>
  <c r="U231" i="16"/>
  <c r="V231" i="16"/>
  <c r="DC231" i="16"/>
  <c r="DD231" i="16"/>
  <c r="DE231" i="16"/>
  <c r="DF231" i="16"/>
  <c r="DG231" i="16"/>
  <c r="DH231" i="16"/>
  <c r="DI231" i="16"/>
  <c r="DJ231" i="16"/>
  <c r="DK231" i="16"/>
  <c r="DL231" i="16"/>
  <c r="DM231" i="16"/>
  <c r="DN231" i="16"/>
  <c r="EY231" i="16"/>
  <c r="EZ231" i="16"/>
  <c r="FA231" i="16"/>
  <c r="FB231" i="16"/>
  <c r="FC231" i="16"/>
  <c r="FD231" i="16"/>
  <c r="FE231" i="16"/>
  <c r="FF231" i="16"/>
  <c r="FG231" i="16"/>
  <c r="FH231" i="16"/>
  <c r="FI231" i="16"/>
  <c r="FJ231" i="16"/>
  <c r="FK231" i="16"/>
  <c r="FL231" i="16"/>
  <c r="FM231" i="16"/>
  <c r="FN231" i="16"/>
  <c r="FO231" i="16"/>
  <c r="FP231" i="16"/>
  <c r="FQ231" i="16"/>
  <c r="FR231" i="16"/>
  <c r="FS231" i="16"/>
  <c r="FT231" i="16"/>
  <c r="FU231" i="16"/>
  <c r="FV231" i="16"/>
  <c r="FW231" i="16"/>
  <c r="FX231" i="16"/>
  <c r="FY231" i="16"/>
  <c r="FZ231" i="16"/>
  <c r="GA231" i="16"/>
  <c r="GB231" i="16"/>
  <c r="GC231" i="16"/>
  <c r="GD231" i="16"/>
  <c r="GE231" i="16"/>
  <c r="GF231" i="16"/>
  <c r="GH231" i="16"/>
  <c r="GI231" i="16"/>
  <c r="J232" i="16"/>
  <c r="K232" i="16"/>
  <c r="L232" i="16"/>
  <c r="M232" i="16"/>
  <c r="N232" i="16"/>
  <c r="O232" i="16"/>
  <c r="P232" i="16"/>
  <c r="Q232" i="16"/>
  <c r="R232" i="16"/>
  <c r="S232" i="16"/>
  <c r="T232" i="16"/>
  <c r="U232" i="16"/>
  <c r="V232" i="16"/>
  <c r="DC232" i="16"/>
  <c r="DD232" i="16"/>
  <c r="DE232" i="16"/>
  <c r="DF232" i="16"/>
  <c r="DG232" i="16"/>
  <c r="DH232" i="16"/>
  <c r="DI232" i="16"/>
  <c r="DJ232" i="16"/>
  <c r="DK232" i="16"/>
  <c r="DL232" i="16"/>
  <c r="DM232" i="16"/>
  <c r="DN232" i="16"/>
  <c r="EY232" i="16"/>
  <c r="EZ232" i="16"/>
  <c r="FA232" i="16"/>
  <c r="FB232" i="16"/>
  <c r="FC232" i="16"/>
  <c r="FD232" i="16"/>
  <c r="FE232" i="16"/>
  <c r="FF232" i="16"/>
  <c r="FG232" i="16"/>
  <c r="FH232" i="16"/>
  <c r="FI232" i="16"/>
  <c r="FJ232" i="16"/>
  <c r="FK232" i="16"/>
  <c r="FL232" i="16"/>
  <c r="FM232" i="16"/>
  <c r="FN232" i="16"/>
  <c r="FO232" i="16"/>
  <c r="FP232" i="16"/>
  <c r="FQ232" i="16"/>
  <c r="FR232" i="16"/>
  <c r="FS232" i="16"/>
  <c r="FT232" i="16"/>
  <c r="FU232" i="16"/>
  <c r="FV232" i="16"/>
  <c r="FW232" i="16"/>
  <c r="FX232" i="16"/>
  <c r="FY232" i="16"/>
  <c r="FZ232" i="16"/>
  <c r="GA232" i="16"/>
  <c r="GB232" i="16"/>
  <c r="GC232" i="16"/>
  <c r="GD232" i="16"/>
  <c r="GE232" i="16"/>
  <c r="GF232" i="16"/>
  <c r="GH232" i="16"/>
  <c r="GI232" i="16"/>
  <c r="J233" i="16"/>
  <c r="K233" i="16"/>
  <c r="L233" i="16"/>
  <c r="M233" i="16"/>
  <c r="N233" i="16"/>
  <c r="O233" i="16"/>
  <c r="P233" i="16"/>
  <c r="Q233" i="16"/>
  <c r="R233" i="16"/>
  <c r="S233" i="16"/>
  <c r="T233" i="16"/>
  <c r="U233" i="16"/>
  <c r="V233" i="16"/>
  <c r="DC233" i="16"/>
  <c r="DD233" i="16"/>
  <c r="DE233" i="16"/>
  <c r="DF233" i="16"/>
  <c r="DG233" i="16"/>
  <c r="DH233" i="16"/>
  <c r="DI233" i="16"/>
  <c r="DJ233" i="16"/>
  <c r="DK233" i="16"/>
  <c r="DL233" i="16"/>
  <c r="DM233" i="16"/>
  <c r="DN233" i="16"/>
  <c r="EY233" i="16"/>
  <c r="EZ233" i="16"/>
  <c r="FA233" i="16"/>
  <c r="FB233" i="16"/>
  <c r="FC233" i="16"/>
  <c r="FD233" i="16"/>
  <c r="FE233" i="16"/>
  <c r="FF233" i="16"/>
  <c r="FG233" i="16"/>
  <c r="FH233" i="16"/>
  <c r="FI233" i="16"/>
  <c r="FJ233" i="16"/>
  <c r="FK233" i="16"/>
  <c r="FL233" i="16"/>
  <c r="FM233" i="16"/>
  <c r="FN233" i="16"/>
  <c r="FO233" i="16"/>
  <c r="FP233" i="16"/>
  <c r="FQ233" i="16"/>
  <c r="FR233" i="16"/>
  <c r="FS233" i="16"/>
  <c r="FT233" i="16"/>
  <c r="FU233" i="16"/>
  <c r="FV233" i="16"/>
  <c r="FW233" i="16"/>
  <c r="FX233" i="16"/>
  <c r="FY233" i="16"/>
  <c r="FZ233" i="16"/>
  <c r="GA233" i="16"/>
  <c r="GB233" i="16"/>
  <c r="GC233" i="16"/>
  <c r="GD233" i="16"/>
  <c r="GE233" i="16"/>
  <c r="GF233" i="16"/>
  <c r="GH233" i="16"/>
  <c r="GI233" i="16"/>
  <c r="J234" i="16"/>
  <c r="K234" i="16"/>
  <c r="L234" i="16"/>
  <c r="M234" i="16"/>
  <c r="N234" i="16"/>
  <c r="O234" i="16"/>
  <c r="P234" i="16"/>
  <c r="Q234" i="16"/>
  <c r="R234" i="16"/>
  <c r="S234" i="16"/>
  <c r="T234" i="16"/>
  <c r="U234" i="16"/>
  <c r="V234" i="16"/>
  <c r="DC234" i="16"/>
  <c r="DD234" i="16"/>
  <c r="DE234" i="16"/>
  <c r="DF234" i="16"/>
  <c r="DG234" i="16"/>
  <c r="DH234" i="16"/>
  <c r="DI234" i="16"/>
  <c r="DJ234" i="16"/>
  <c r="DK234" i="16"/>
  <c r="DL234" i="16"/>
  <c r="DM234" i="16"/>
  <c r="DN234" i="16"/>
  <c r="EY234" i="16"/>
  <c r="EZ234" i="16"/>
  <c r="FA234" i="16"/>
  <c r="FB234" i="16"/>
  <c r="FC234" i="16"/>
  <c r="FD234" i="16"/>
  <c r="FE234" i="16"/>
  <c r="FF234" i="16"/>
  <c r="FG234" i="16"/>
  <c r="FH234" i="16"/>
  <c r="FI234" i="16"/>
  <c r="FJ234" i="16"/>
  <c r="FK234" i="16"/>
  <c r="FL234" i="16"/>
  <c r="FM234" i="16"/>
  <c r="FN234" i="16"/>
  <c r="FO234" i="16"/>
  <c r="FP234" i="16"/>
  <c r="FQ234" i="16"/>
  <c r="FR234" i="16"/>
  <c r="FS234" i="16"/>
  <c r="FT234" i="16"/>
  <c r="FU234" i="16"/>
  <c r="FV234" i="16"/>
  <c r="FW234" i="16"/>
  <c r="FX234" i="16"/>
  <c r="FY234" i="16"/>
  <c r="FZ234" i="16"/>
  <c r="GA234" i="16"/>
  <c r="GB234" i="16"/>
  <c r="GC234" i="16"/>
  <c r="GD234" i="16"/>
  <c r="GE234" i="16"/>
  <c r="GF234" i="16"/>
  <c r="GH234" i="16"/>
  <c r="GI234" i="16"/>
  <c r="J235" i="16"/>
  <c r="K235" i="16"/>
  <c r="L235" i="16"/>
  <c r="M235" i="16"/>
  <c r="N235" i="16"/>
  <c r="O235" i="16"/>
  <c r="P235" i="16"/>
  <c r="Q235" i="16"/>
  <c r="R235" i="16"/>
  <c r="S235" i="16"/>
  <c r="T235" i="16"/>
  <c r="U235" i="16"/>
  <c r="V235" i="16"/>
  <c r="DC235" i="16"/>
  <c r="DD235" i="16"/>
  <c r="DE235" i="16"/>
  <c r="DF235" i="16"/>
  <c r="DG235" i="16"/>
  <c r="DH235" i="16"/>
  <c r="DI235" i="16"/>
  <c r="DJ235" i="16"/>
  <c r="DK235" i="16"/>
  <c r="DL235" i="16"/>
  <c r="DM235" i="16"/>
  <c r="DN235" i="16"/>
  <c r="EY235" i="16"/>
  <c r="EZ235" i="16"/>
  <c r="FA235" i="16"/>
  <c r="FB235" i="16"/>
  <c r="FC235" i="16"/>
  <c r="FD235" i="16"/>
  <c r="FE235" i="16"/>
  <c r="FF235" i="16"/>
  <c r="FG235" i="16"/>
  <c r="FH235" i="16"/>
  <c r="FI235" i="16"/>
  <c r="FJ235" i="16"/>
  <c r="FK235" i="16"/>
  <c r="FL235" i="16"/>
  <c r="FM235" i="16"/>
  <c r="FN235" i="16"/>
  <c r="FO235" i="16"/>
  <c r="FP235" i="16"/>
  <c r="FQ235" i="16"/>
  <c r="FR235" i="16"/>
  <c r="FS235" i="16"/>
  <c r="FT235" i="16"/>
  <c r="FU235" i="16"/>
  <c r="FV235" i="16"/>
  <c r="FW235" i="16"/>
  <c r="FX235" i="16"/>
  <c r="FY235" i="16"/>
  <c r="FZ235" i="16"/>
  <c r="GA235" i="16"/>
  <c r="GB235" i="16"/>
  <c r="GC235" i="16"/>
  <c r="GD235" i="16"/>
  <c r="GE235" i="16"/>
  <c r="GF235" i="16"/>
  <c r="GH235" i="16"/>
  <c r="GI235" i="16"/>
  <c r="J236" i="16"/>
  <c r="K236" i="16"/>
  <c r="L236" i="16"/>
  <c r="M236" i="16"/>
  <c r="N236" i="16"/>
  <c r="O236" i="16"/>
  <c r="P236" i="16"/>
  <c r="Q236" i="16"/>
  <c r="R236" i="16"/>
  <c r="S236" i="16"/>
  <c r="T236" i="16"/>
  <c r="U236" i="16"/>
  <c r="V236" i="16"/>
  <c r="DC236" i="16"/>
  <c r="DD236" i="16"/>
  <c r="DE236" i="16"/>
  <c r="DF236" i="16"/>
  <c r="DG236" i="16"/>
  <c r="DH236" i="16"/>
  <c r="DI236" i="16"/>
  <c r="DJ236" i="16"/>
  <c r="DK236" i="16"/>
  <c r="DL236" i="16"/>
  <c r="DM236" i="16"/>
  <c r="DN236" i="16"/>
  <c r="EY236" i="16"/>
  <c r="EZ236" i="16"/>
  <c r="FA236" i="16"/>
  <c r="FB236" i="16"/>
  <c r="FC236" i="16"/>
  <c r="FD236" i="16"/>
  <c r="FE236" i="16"/>
  <c r="FF236" i="16"/>
  <c r="FG236" i="16"/>
  <c r="FH236" i="16"/>
  <c r="FI236" i="16"/>
  <c r="FJ236" i="16"/>
  <c r="FK236" i="16"/>
  <c r="FL236" i="16"/>
  <c r="FM236" i="16"/>
  <c r="FN236" i="16"/>
  <c r="FO236" i="16"/>
  <c r="FP236" i="16"/>
  <c r="FQ236" i="16"/>
  <c r="FR236" i="16"/>
  <c r="FS236" i="16"/>
  <c r="FT236" i="16"/>
  <c r="FU236" i="16"/>
  <c r="FV236" i="16"/>
  <c r="FW236" i="16"/>
  <c r="FX236" i="16"/>
  <c r="FY236" i="16"/>
  <c r="FZ236" i="16"/>
  <c r="GA236" i="16"/>
  <c r="GB236" i="16"/>
  <c r="GC236" i="16"/>
  <c r="GD236" i="16"/>
  <c r="GE236" i="16"/>
  <c r="GF236" i="16"/>
  <c r="GH236" i="16"/>
  <c r="GI236" i="16"/>
  <c r="J237" i="16"/>
  <c r="K237" i="16"/>
  <c r="L237" i="16"/>
  <c r="M237" i="16"/>
  <c r="N237" i="16"/>
  <c r="O237" i="16"/>
  <c r="P237" i="16"/>
  <c r="Q237" i="16"/>
  <c r="R237" i="16"/>
  <c r="S237" i="16"/>
  <c r="T237" i="16"/>
  <c r="U237" i="16"/>
  <c r="V237" i="16"/>
  <c r="DC237" i="16"/>
  <c r="DD237" i="16"/>
  <c r="DE237" i="16"/>
  <c r="DF237" i="16"/>
  <c r="DG237" i="16"/>
  <c r="DH237" i="16"/>
  <c r="DI237" i="16"/>
  <c r="DJ237" i="16"/>
  <c r="DK237" i="16"/>
  <c r="DL237" i="16"/>
  <c r="DM237" i="16"/>
  <c r="DN237" i="16"/>
  <c r="EY237" i="16"/>
  <c r="EZ237" i="16"/>
  <c r="FA237" i="16"/>
  <c r="FB237" i="16"/>
  <c r="FC237" i="16"/>
  <c r="FD237" i="16"/>
  <c r="FE237" i="16"/>
  <c r="FF237" i="16"/>
  <c r="FG237" i="16"/>
  <c r="FH237" i="16"/>
  <c r="FI237" i="16"/>
  <c r="FJ237" i="16"/>
  <c r="FK237" i="16"/>
  <c r="FL237" i="16"/>
  <c r="FM237" i="16"/>
  <c r="FN237" i="16"/>
  <c r="FO237" i="16"/>
  <c r="FP237" i="16"/>
  <c r="FQ237" i="16"/>
  <c r="FR237" i="16"/>
  <c r="FS237" i="16"/>
  <c r="FT237" i="16"/>
  <c r="FU237" i="16"/>
  <c r="FV237" i="16"/>
  <c r="FW237" i="16"/>
  <c r="FX237" i="16"/>
  <c r="FY237" i="16"/>
  <c r="FZ237" i="16"/>
  <c r="GA237" i="16"/>
  <c r="GB237" i="16"/>
  <c r="GC237" i="16"/>
  <c r="GD237" i="16"/>
  <c r="GE237" i="16"/>
  <c r="GF237" i="16"/>
  <c r="GH237" i="16"/>
  <c r="GI237" i="16"/>
  <c r="J238" i="16"/>
  <c r="K238" i="16"/>
  <c r="L238" i="16"/>
  <c r="M238" i="16"/>
  <c r="N238" i="16"/>
  <c r="O238" i="16"/>
  <c r="P238" i="16"/>
  <c r="Q238" i="16"/>
  <c r="R238" i="16"/>
  <c r="S238" i="16"/>
  <c r="T238" i="16"/>
  <c r="U238" i="16"/>
  <c r="V238" i="16"/>
  <c r="DC238" i="16"/>
  <c r="DD238" i="16"/>
  <c r="DE238" i="16"/>
  <c r="DF238" i="16"/>
  <c r="DG238" i="16"/>
  <c r="DH238" i="16"/>
  <c r="DI238" i="16"/>
  <c r="DJ238" i="16"/>
  <c r="DK238" i="16"/>
  <c r="DL238" i="16"/>
  <c r="DM238" i="16"/>
  <c r="DN238" i="16"/>
  <c r="EY238" i="16"/>
  <c r="EZ238" i="16"/>
  <c r="FA238" i="16"/>
  <c r="FB238" i="16"/>
  <c r="FC238" i="16"/>
  <c r="FD238" i="16"/>
  <c r="FE238" i="16"/>
  <c r="FF238" i="16"/>
  <c r="FG238" i="16"/>
  <c r="FH238" i="16"/>
  <c r="FI238" i="16"/>
  <c r="FJ238" i="16"/>
  <c r="FK238" i="16"/>
  <c r="FL238" i="16"/>
  <c r="FM238" i="16"/>
  <c r="FN238" i="16"/>
  <c r="FO238" i="16"/>
  <c r="FP238" i="16"/>
  <c r="FQ238" i="16"/>
  <c r="FR238" i="16"/>
  <c r="FS238" i="16"/>
  <c r="FT238" i="16"/>
  <c r="FU238" i="16"/>
  <c r="FV238" i="16"/>
  <c r="FW238" i="16"/>
  <c r="FX238" i="16"/>
  <c r="FY238" i="16"/>
  <c r="FZ238" i="16"/>
  <c r="GA238" i="16"/>
  <c r="GB238" i="16"/>
  <c r="GC238" i="16"/>
  <c r="GD238" i="16"/>
  <c r="GE238" i="16"/>
  <c r="GF238" i="16"/>
  <c r="GH238" i="16"/>
  <c r="GI238" i="16"/>
  <c r="J239" i="16"/>
  <c r="K239" i="16"/>
  <c r="L239" i="16"/>
  <c r="M239" i="16"/>
  <c r="N239" i="16"/>
  <c r="O239" i="16"/>
  <c r="P239" i="16"/>
  <c r="Q239" i="16"/>
  <c r="R239" i="16"/>
  <c r="S239" i="16"/>
  <c r="T239" i="16"/>
  <c r="U239" i="16"/>
  <c r="V239" i="16"/>
  <c r="DC239" i="16"/>
  <c r="DD239" i="16"/>
  <c r="DE239" i="16"/>
  <c r="DF239" i="16"/>
  <c r="DG239" i="16"/>
  <c r="DH239" i="16"/>
  <c r="DI239" i="16"/>
  <c r="DJ239" i="16"/>
  <c r="DK239" i="16"/>
  <c r="DL239" i="16"/>
  <c r="DM239" i="16"/>
  <c r="DN239" i="16"/>
  <c r="EY239" i="16"/>
  <c r="EZ239" i="16"/>
  <c r="FA239" i="16"/>
  <c r="FB239" i="16"/>
  <c r="FC239" i="16"/>
  <c r="FD239" i="16"/>
  <c r="FE239" i="16"/>
  <c r="FF239" i="16"/>
  <c r="FG239" i="16"/>
  <c r="FH239" i="16"/>
  <c r="FI239" i="16"/>
  <c r="FJ239" i="16"/>
  <c r="FK239" i="16"/>
  <c r="FL239" i="16"/>
  <c r="FM239" i="16"/>
  <c r="FN239" i="16"/>
  <c r="FO239" i="16"/>
  <c r="FP239" i="16"/>
  <c r="FQ239" i="16"/>
  <c r="FR239" i="16"/>
  <c r="FS239" i="16"/>
  <c r="FT239" i="16"/>
  <c r="FU239" i="16"/>
  <c r="FV239" i="16"/>
  <c r="FW239" i="16"/>
  <c r="FX239" i="16"/>
  <c r="FY239" i="16"/>
  <c r="FZ239" i="16"/>
  <c r="GA239" i="16"/>
  <c r="GB239" i="16"/>
  <c r="GC239" i="16"/>
  <c r="GD239" i="16"/>
  <c r="GE239" i="16"/>
  <c r="GF239" i="16"/>
  <c r="GH239" i="16"/>
  <c r="GI239" i="16"/>
  <c r="J240" i="16"/>
  <c r="K240" i="16"/>
  <c r="L240" i="16"/>
  <c r="M240" i="16"/>
  <c r="N240" i="16"/>
  <c r="O240" i="16"/>
  <c r="P240" i="16"/>
  <c r="Q240" i="16"/>
  <c r="R240" i="16"/>
  <c r="S240" i="16"/>
  <c r="T240" i="16"/>
  <c r="U240" i="16"/>
  <c r="V240" i="16"/>
  <c r="DC240" i="16"/>
  <c r="DD240" i="16"/>
  <c r="DE240" i="16"/>
  <c r="DF240" i="16"/>
  <c r="DG240" i="16"/>
  <c r="DH240" i="16"/>
  <c r="DI240" i="16"/>
  <c r="DJ240" i="16"/>
  <c r="DK240" i="16"/>
  <c r="DL240" i="16"/>
  <c r="DM240" i="16"/>
  <c r="DN240" i="16"/>
  <c r="EY240" i="16"/>
  <c r="EZ240" i="16"/>
  <c r="FA240" i="16"/>
  <c r="FB240" i="16"/>
  <c r="FC240" i="16"/>
  <c r="FD240" i="16"/>
  <c r="FE240" i="16"/>
  <c r="FF240" i="16"/>
  <c r="FG240" i="16"/>
  <c r="FH240" i="16"/>
  <c r="FI240" i="16"/>
  <c r="FJ240" i="16"/>
  <c r="FK240" i="16"/>
  <c r="FL240" i="16"/>
  <c r="FM240" i="16"/>
  <c r="FN240" i="16"/>
  <c r="FO240" i="16"/>
  <c r="FP240" i="16"/>
  <c r="FQ240" i="16"/>
  <c r="FR240" i="16"/>
  <c r="FS240" i="16"/>
  <c r="FT240" i="16"/>
  <c r="FU240" i="16"/>
  <c r="FV240" i="16"/>
  <c r="FW240" i="16"/>
  <c r="FX240" i="16"/>
  <c r="FY240" i="16"/>
  <c r="FZ240" i="16"/>
  <c r="GA240" i="16"/>
  <c r="GB240" i="16"/>
  <c r="GC240" i="16"/>
  <c r="GD240" i="16"/>
  <c r="GE240" i="16"/>
  <c r="GF240" i="16"/>
  <c r="GH240" i="16"/>
  <c r="GI240" i="16"/>
  <c r="J241" i="16"/>
  <c r="K241" i="16"/>
  <c r="L241" i="16"/>
  <c r="M241" i="16"/>
  <c r="N241" i="16"/>
  <c r="O241" i="16"/>
  <c r="P241" i="16"/>
  <c r="Q241" i="16"/>
  <c r="R241" i="16"/>
  <c r="S241" i="16"/>
  <c r="T241" i="16"/>
  <c r="U241" i="16"/>
  <c r="V241" i="16"/>
  <c r="DC241" i="16"/>
  <c r="DD241" i="16"/>
  <c r="DE241" i="16"/>
  <c r="DF241" i="16"/>
  <c r="DG241" i="16"/>
  <c r="DH241" i="16"/>
  <c r="DI241" i="16"/>
  <c r="DJ241" i="16"/>
  <c r="DK241" i="16"/>
  <c r="DL241" i="16"/>
  <c r="DM241" i="16"/>
  <c r="DN241" i="16"/>
  <c r="EY241" i="16"/>
  <c r="EZ241" i="16"/>
  <c r="FA241" i="16"/>
  <c r="FB241" i="16"/>
  <c r="FC241" i="16"/>
  <c r="FD241" i="16"/>
  <c r="FE241" i="16"/>
  <c r="FF241" i="16"/>
  <c r="FG241" i="16"/>
  <c r="FH241" i="16"/>
  <c r="FI241" i="16"/>
  <c r="FJ241" i="16"/>
  <c r="FK241" i="16"/>
  <c r="FL241" i="16"/>
  <c r="FM241" i="16"/>
  <c r="FN241" i="16"/>
  <c r="FO241" i="16"/>
  <c r="FP241" i="16"/>
  <c r="FQ241" i="16"/>
  <c r="FR241" i="16"/>
  <c r="FS241" i="16"/>
  <c r="FT241" i="16"/>
  <c r="FU241" i="16"/>
  <c r="FV241" i="16"/>
  <c r="FW241" i="16"/>
  <c r="FX241" i="16"/>
  <c r="FY241" i="16"/>
  <c r="FZ241" i="16"/>
  <c r="GA241" i="16"/>
  <c r="GB241" i="16"/>
  <c r="GC241" i="16"/>
  <c r="GD241" i="16"/>
  <c r="GE241" i="16"/>
  <c r="GF241" i="16"/>
  <c r="GH241" i="16"/>
  <c r="GI241" i="16"/>
  <c r="J242" i="16"/>
  <c r="K242" i="16"/>
  <c r="L242" i="16"/>
  <c r="M242" i="16"/>
  <c r="N242" i="16"/>
  <c r="O242" i="16"/>
  <c r="P242" i="16"/>
  <c r="Q242" i="16"/>
  <c r="R242" i="16"/>
  <c r="S242" i="16"/>
  <c r="T242" i="16"/>
  <c r="U242" i="16"/>
  <c r="V242" i="16"/>
  <c r="DC242" i="16"/>
  <c r="DD242" i="16"/>
  <c r="DE242" i="16"/>
  <c r="DF242" i="16"/>
  <c r="DG242" i="16"/>
  <c r="DH242" i="16"/>
  <c r="DI242" i="16"/>
  <c r="DJ242" i="16"/>
  <c r="DK242" i="16"/>
  <c r="DL242" i="16"/>
  <c r="DM242" i="16"/>
  <c r="DN242" i="16"/>
  <c r="EY242" i="16"/>
  <c r="EZ242" i="16"/>
  <c r="FA242" i="16"/>
  <c r="FB242" i="16"/>
  <c r="FC242" i="16"/>
  <c r="FD242" i="16"/>
  <c r="FE242" i="16"/>
  <c r="FF242" i="16"/>
  <c r="FG242" i="16"/>
  <c r="FH242" i="16"/>
  <c r="FI242" i="16"/>
  <c r="FJ242" i="16"/>
  <c r="FK242" i="16"/>
  <c r="FL242" i="16"/>
  <c r="FM242" i="16"/>
  <c r="FN242" i="16"/>
  <c r="FO242" i="16"/>
  <c r="FP242" i="16"/>
  <c r="FQ242" i="16"/>
  <c r="FR242" i="16"/>
  <c r="FS242" i="16"/>
  <c r="FT242" i="16"/>
  <c r="FU242" i="16"/>
  <c r="FV242" i="16"/>
  <c r="FW242" i="16"/>
  <c r="FX242" i="16"/>
  <c r="FY242" i="16"/>
  <c r="FZ242" i="16"/>
  <c r="GA242" i="16"/>
  <c r="GB242" i="16"/>
  <c r="GC242" i="16"/>
  <c r="GD242" i="16"/>
  <c r="GE242" i="16"/>
  <c r="GF242" i="16"/>
  <c r="GH242" i="16"/>
  <c r="GI242" i="16"/>
  <c r="J243" i="16"/>
  <c r="K243" i="16"/>
  <c r="L243" i="16"/>
  <c r="M243" i="16"/>
  <c r="N243" i="16"/>
  <c r="O243" i="16"/>
  <c r="P243" i="16"/>
  <c r="Q243" i="16"/>
  <c r="R243" i="16"/>
  <c r="S243" i="16"/>
  <c r="T243" i="16"/>
  <c r="U243" i="16"/>
  <c r="V243" i="16"/>
  <c r="DC243" i="16"/>
  <c r="DD243" i="16"/>
  <c r="DE243" i="16"/>
  <c r="DF243" i="16"/>
  <c r="DG243" i="16"/>
  <c r="DH243" i="16"/>
  <c r="DI243" i="16"/>
  <c r="DJ243" i="16"/>
  <c r="DK243" i="16"/>
  <c r="DL243" i="16"/>
  <c r="DM243" i="16"/>
  <c r="DN243" i="16"/>
  <c r="EY243" i="16"/>
  <c r="EZ243" i="16"/>
  <c r="FA243" i="16"/>
  <c r="FB243" i="16"/>
  <c r="FC243" i="16"/>
  <c r="FD243" i="16"/>
  <c r="FE243" i="16"/>
  <c r="FF243" i="16"/>
  <c r="FG243" i="16"/>
  <c r="FH243" i="16"/>
  <c r="FI243" i="16"/>
  <c r="FJ243" i="16"/>
  <c r="FK243" i="16"/>
  <c r="FL243" i="16"/>
  <c r="FM243" i="16"/>
  <c r="FN243" i="16"/>
  <c r="FO243" i="16"/>
  <c r="FP243" i="16"/>
  <c r="FQ243" i="16"/>
  <c r="FR243" i="16"/>
  <c r="FS243" i="16"/>
  <c r="FT243" i="16"/>
  <c r="FU243" i="16"/>
  <c r="FV243" i="16"/>
  <c r="FW243" i="16"/>
  <c r="FX243" i="16"/>
  <c r="FY243" i="16"/>
  <c r="FZ243" i="16"/>
  <c r="GA243" i="16"/>
  <c r="GB243" i="16"/>
  <c r="GC243" i="16"/>
  <c r="GD243" i="16"/>
  <c r="GE243" i="16"/>
  <c r="GF243" i="16"/>
  <c r="GH243" i="16"/>
  <c r="GI243" i="16"/>
  <c r="J244" i="16"/>
  <c r="K244" i="16"/>
  <c r="L244" i="16"/>
  <c r="M244" i="16"/>
  <c r="N244" i="16"/>
  <c r="O244" i="16"/>
  <c r="P244" i="16"/>
  <c r="Q244" i="16"/>
  <c r="R244" i="16"/>
  <c r="S244" i="16"/>
  <c r="T244" i="16"/>
  <c r="U244" i="16"/>
  <c r="V244" i="16"/>
  <c r="DC244" i="16"/>
  <c r="DD244" i="16"/>
  <c r="DE244" i="16"/>
  <c r="DF244" i="16"/>
  <c r="DG244" i="16"/>
  <c r="DH244" i="16"/>
  <c r="DI244" i="16"/>
  <c r="DJ244" i="16"/>
  <c r="DK244" i="16"/>
  <c r="DL244" i="16"/>
  <c r="DM244" i="16"/>
  <c r="DN244" i="16"/>
  <c r="EY244" i="16"/>
  <c r="EZ244" i="16"/>
  <c r="FA244" i="16"/>
  <c r="FB244" i="16"/>
  <c r="FC244" i="16"/>
  <c r="FD244" i="16"/>
  <c r="FE244" i="16"/>
  <c r="FF244" i="16"/>
  <c r="FG244" i="16"/>
  <c r="FH244" i="16"/>
  <c r="FI244" i="16"/>
  <c r="FJ244" i="16"/>
  <c r="FK244" i="16"/>
  <c r="FL244" i="16"/>
  <c r="FM244" i="16"/>
  <c r="FN244" i="16"/>
  <c r="FO244" i="16"/>
  <c r="FP244" i="16"/>
  <c r="FQ244" i="16"/>
  <c r="FR244" i="16"/>
  <c r="FS244" i="16"/>
  <c r="FT244" i="16"/>
  <c r="FU244" i="16"/>
  <c r="FV244" i="16"/>
  <c r="FW244" i="16"/>
  <c r="FX244" i="16"/>
  <c r="FY244" i="16"/>
  <c r="FZ244" i="16"/>
  <c r="GA244" i="16"/>
  <c r="GB244" i="16"/>
  <c r="GC244" i="16"/>
  <c r="GD244" i="16"/>
  <c r="GE244" i="16"/>
  <c r="GF244" i="16"/>
  <c r="GH244" i="16"/>
  <c r="GI244" i="16"/>
  <c r="J245" i="16"/>
  <c r="K245" i="16"/>
  <c r="L245" i="16"/>
  <c r="M245" i="16"/>
  <c r="N245" i="16"/>
  <c r="O245" i="16"/>
  <c r="P245" i="16"/>
  <c r="Q245" i="16"/>
  <c r="R245" i="16"/>
  <c r="S245" i="16"/>
  <c r="T245" i="16"/>
  <c r="U245" i="16"/>
  <c r="V245" i="16"/>
  <c r="DC245" i="16"/>
  <c r="DD245" i="16"/>
  <c r="DE245" i="16"/>
  <c r="DF245" i="16"/>
  <c r="DG245" i="16"/>
  <c r="DH245" i="16"/>
  <c r="DI245" i="16"/>
  <c r="DJ245" i="16"/>
  <c r="DK245" i="16"/>
  <c r="DL245" i="16"/>
  <c r="DM245" i="16"/>
  <c r="DN245" i="16"/>
  <c r="EY245" i="16"/>
  <c r="EZ245" i="16"/>
  <c r="FA245" i="16"/>
  <c r="FB245" i="16"/>
  <c r="FC245" i="16"/>
  <c r="FD245" i="16"/>
  <c r="FE245" i="16"/>
  <c r="FF245" i="16"/>
  <c r="FG245" i="16"/>
  <c r="FH245" i="16"/>
  <c r="FI245" i="16"/>
  <c r="FJ245" i="16"/>
  <c r="FK245" i="16"/>
  <c r="FL245" i="16"/>
  <c r="FM245" i="16"/>
  <c r="FN245" i="16"/>
  <c r="FO245" i="16"/>
  <c r="FP245" i="16"/>
  <c r="FQ245" i="16"/>
  <c r="FR245" i="16"/>
  <c r="FS245" i="16"/>
  <c r="FT245" i="16"/>
  <c r="FU245" i="16"/>
  <c r="FV245" i="16"/>
  <c r="FW245" i="16"/>
  <c r="FX245" i="16"/>
  <c r="FY245" i="16"/>
  <c r="FZ245" i="16"/>
  <c r="GA245" i="16"/>
  <c r="GB245" i="16"/>
  <c r="GC245" i="16"/>
  <c r="GD245" i="16"/>
  <c r="GE245" i="16"/>
  <c r="GF245" i="16"/>
  <c r="GH245" i="16"/>
  <c r="GI245" i="16"/>
  <c r="J246" i="16"/>
  <c r="K246" i="16"/>
  <c r="L246" i="16"/>
  <c r="M246" i="16"/>
  <c r="N246" i="16"/>
  <c r="O246" i="16"/>
  <c r="P246" i="16"/>
  <c r="Q246" i="16"/>
  <c r="R246" i="16"/>
  <c r="S246" i="16"/>
  <c r="T246" i="16"/>
  <c r="U246" i="16"/>
  <c r="V246" i="16"/>
  <c r="DC246" i="16"/>
  <c r="DD246" i="16"/>
  <c r="DE246" i="16"/>
  <c r="DF246" i="16"/>
  <c r="DG246" i="16"/>
  <c r="DH246" i="16"/>
  <c r="DI246" i="16"/>
  <c r="DJ246" i="16"/>
  <c r="DK246" i="16"/>
  <c r="DL246" i="16"/>
  <c r="DM246" i="16"/>
  <c r="DN246" i="16"/>
  <c r="EY246" i="16"/>
  <c r="EZ246" i="16"/>
  <c r="FA246" i="16"/>
  <c r="FB246" i="16"/>
  <c r="FC246" i="16"/>
  <c r="FD246" i="16"/>
  <c r="FE246" i="16"/>
  <c r="FF246" i="16"/>
  <c r="FG246" i="16"/>
  <c r="FH246" i="16"/>
  <c r="FI246" i="16"/>
  <c r="FJ246" i="16"/>
  <c r="FK246" i="16"/>
  <c r="FL246" i="16"/>
  <c r="FM246" i="16"/>
  <c r="FN246" i="16"/>
  <c r="FO246" i="16"/>
  <c r="FP246" i="16"/>
  <c r="FQ246" i="16"/>
  <c r="FR246" i="16"/>
  <c r="FS246" i="16"/>
  <c r="FT246" i="16"/>
  <c r="FU246" i="16"/>
  <c r="FV246" i="16"/>
  <c r="FW246" i="16"/>
  <c r="FX246" i="16"/>
  <c r="FY246" i="16"/>
  <c r="FZ246" i="16"/>
  <c r="GA246" i="16"/>
  <c r="GB246" i="16"/>
  <c r="GC246" i="16"/>
  <c r="GD246" i="16"/>
  <c r="GE246" i="16"/>
  <c r="GF246" i="16"/>
  <c r="GH246" i="16"/>
  <c r="GI246" i="16"/>
  <c r="J247" i="16"/>
  <c r="K247" i="16"/>
  <c r="L247" i="16"/>
  <c r="M247" i="16"/>
  <c r="N247" i="16"/>
  <c r="O247" i="16"/>
  <c r="P247" i="16"/>
  <c r="Q247" i="16"/>
  <c r="R247" i="16"/>
  <c r="S247" i="16"/>
  <c r="T247" i="16"/>
  <c r="U247" i="16"/>
  <c r="V247" i="16"/>
  <c r="DC247" i="16"/>
  <c r="DD247" i="16"/>
  <c r="DE247" i="16"/>
  <c r="DF247" i="16"/>
  <c r="DG247" i="16"/>
  <c r="DH247" i="16"/>
  <c r="DI247" i="16"/>
  <c r="DJ247" i="16"/>
  <c r="DK247" i="16"/>
  <c r="DL247" i="16"/>
  <c r="DM247" i="16"/>
  <c r="DN247" i="16"/>
  <c r="EY247" i="16"/>
  <c r="EZ247" i="16"/>
  <c r="FA247" i="16"/>
  <c r="FB247" i="16"/>
  <c r="FC247" i="16"/>
  <c r="FD247" i="16"/>
  <c r="FE247" i="16"/>
  <c r="FF247" i="16"/>
  <c r="FG247" i="16"/>
  <c r="FH247" i="16"/>
  <c r="FI247" i="16"/>
  <c r="FJ247" i="16"/>
  <c r="FK247" i="16"/>
  <c r="FL247" i="16"/>
  <c r="FM247" i="16"/>
  <c r="FN247" i="16"/>
  <c r="FO247" i="16"/>
  <c r="FP247" i="16"/>
  <c r="FQ247" i="16"/>
  <c r="FR247" i="16"/>
  <c r="FS247" i="16"/>
  <c r="FT247" i="16"/>
  <c r="FU247" i="16"/>
  <c r="FV247" i="16"/>
  <c r="FW247" i="16"/>
  <c r="FX247" i="16"/>
  <c r="FY247" i="16"/>
  <c r="FZ247" i="16"/>
  <c r="GA247" i="16"/>
  <c r="GB247" i="16"/>
  <c r="GC247" i="16"/>
  <c r="GD247" i="16"/>
  <c r="GE247" i="16"/>
  <c r="GF247" i="16"/>
  <c r="GH247" i="16"/>
  <c r="GI247" i="16"/>
  <c r="J248" i="16"/>
  <c r="K248" i="16"/>
  <c r="L248" i="16"/>
  <c r="M248" i="16"/>
  <c r="N248" i="16"/>
  <c r="O248" i="16"/>
  <c r="P248" i="16"/>
  <c r="Q248" i="16"/>
  <c r="R248" i="16"/>
  <c r="S248" i="16"/>
  <c r="T248" i="16"/>
  <c r="U248" i="16"/>
  <c r="V248" i="16"/>
  <c r="DC248" i="16"/>
  <c r="DD248" i="16"/>
  <c r="DE248" i="16"/>
  <c r="DF248" i="16"/>
  <c r="DG248" i="16"/>
  <c r="DH248" i="16"/>
  <c r="DI248" i="16"/>
  <c r="DJ248" i="16"/>
  <c r="DK248" i="16"/>
  <c r="DL248" i="16"/>
  <c r="DM248" i="16"/>
  <c r="DN248" i="16"/>
  <c r="EY248" i="16"/>
  <c r="EZ248" i="16"/>
  <c r="FA248" i="16"/>
  <c r="FB248" i="16"/>
  <c r="FC248" i="16"/>
  <c r="FD248" i="16"/>
  <c r="FE248" i="16"/>
  <c r="FF248" i="16"/>
  <c r="FG248" i="16"/>
  <c r="FH248" i="16"/>
  <c r="FI248" i="16"/>
  <c r="FJ248" i="16"/>
  <c r="FK248" i="16"/>
  <c r="FL248" i="16"/>
  <c r="FM248" i="16"/>
  <c r="FN248" i="16"/>
  <c r="FO248" i="16"/>
  <c r="FP248" i="16"/>
  <c r="FQ248" i="16"/>
  <c r="FR248" i="16"/>
  <c r="FS248" i="16"/>
  <c r="FT248" i="16"/>
  <c r="FU248" i="16"/>
  <c r="FV248" i="16"/>
  <c r="FW248" i="16"/>
  <c r="FX248" i="16"/>
  <c r="FY248" i="16"/>
  <c r="FZ248" i="16"/>
  <c r="GA248" i="16"/>
  <c r="GB248" i="16"/>
  <c r="GC248" i="16"/>
  <c r="GD248" i="16"/>
  <c r="GE248" i="16"/>
  <c r="GF248" i="16"/>
  <c r="GH248" i="16"/>
  <c r="GI248" i="16"/>
  <c r="J249" i="16"/>
  <c r="K249" i="16"/>
  <c r="L249" i="16"/>
  <c r="M249" i="16"/>
  <c r="N249" i="16"/>
  <c r="O249" i="16"/>
  <c r="P249" i="16"/>
  <c r="Q249" i="16"/>
  <c r="R249" i="16"/>
  <c r="S249" i="16"/>
  <c r="T249" i="16"/>
  <c r="U249" i="16"/>
  <c r="V249" i="16"/>
  <c r="DC249" i="16"/>
  <c r="DD249" i="16"/>
  <c r="DE249" i="16"/>
  <c r="DF249" i="16"/>
  <c r="DG249" i="16"/>
  <c r="DH249" i="16"/>
  <c r="DI249" i="16"/>
  <c r="DJ249" i="16"/>
  <c r="DK249" i="16"/>
  <c r="DL249" i="16"/>
  <c r="DM249" i="16"/>
  <c r="DN249" i="16"/>
  <c r="EY249" i="16"/>
  <c r="EZ249" i="16"/>
  <c r="FA249" i="16"/>
  <c r="FB249" i="16"/>
  <c r="FC249" i="16"/>
  <c r="FD249" i="16"/>
  <c r="FE249" i="16"/>
  <c r="FF249" i="16"/>
  <c r="FG249" i="16"/>
  <c r="FH249" i="16"/>
  <c r="FI249" i="16"/>
  <c r="FJ249" i="16"/>
  <c r="FK249" i="16"/>
  <c r="FL249" i="16"/>
  <c r="FM249" i="16"/>
  <c r="FN249" i="16"/>
  <c r="FO249" i="16"/>
  <c r="FP249" i="16"/>
  <c r="FQ249" i="16"/>
  <c r="FR249" i="16"/>
  <c r="FS249" i="16"/>
  <c r="FT249" i="16"/>
  <c r="FU249" i="16"/>
  <c r="FV249" i="16"/>
  <c r="FW249" i="16"/>
  <c r="FX249" i="16"/>
  <c r="FY249" i="16"/>
  <c r="FZ249" i="16"/>
  <c r="GA249" i="16"/>
  <c r="GB249" i="16"/>
  <c r="GC249" i="16"/>
  <c r="GD249" i="16"/>
  <c r="GE249" i="16"/>
  <c r="GF249" i="16"/>
  <c r="GH249" i="16"/>
  <c r="GI249" i="16"/>
  <c r="C250" i="16"/>
  <c r="J250" i="16"/>
  <c r="K250" i="16"/>
  <c r="L250" i="16"/>
  <c r="M250" i="16"/>
  <c r="N250" i="16"/>
  <c r="O250" i="16"/>
  <c r="P250" i="16"/>
  <c r="Q250" i="16"/>
  <c r="R250" i="16"/>
  <c r="S250" i="16"/>
  <c r="T250" i="16"/>
  <c r="U250" i="16"/>
  <c r="V250" i="16"/>
  <c r="DC250" i="16"/>
  <c r="DD250" i="16"/>
  <c r="DE250" i="16"/>
  <c r="DF250" i="16"/>
  <c r="DG250" i="16"/>
  <c r="DH250" i="16"/>
  <c r="DI250" i="16"/>
  <c r="DJ250" i="16"/>
  <c r="DK250" i="16"/>
  <c r="DL250" i="16"/>
  <c r="DM250" i="16"/>
  <c r="DN250" i="16"/>
  <c r="EY250" i="16"/>
  <c r="EZ250" i="16"/>
  <c r="FA250" i="16"/>
  <c r="FB250" i="16"/>
  <c r="FC250" i="16"/>
  <c r="FD250" i="16"/>
  <c r="FE250" i="16"/>
  <c r="FF250" i="16"/>
  <c r="FG250" i="16"/>
  <c r="FH250" i="16"/>
  <c r="FI250" i="16"/>
  <c r="FJ250" i="16"/>
  <c r="FK250" i="16"/>
  <c r="FL250" i="16"/>
  <c r="FM250" i="16"/>
  <c r="FN250" i="16"/>
  <c r="FO250" i="16"/>
  <c r="FP250" i="16"/>
  <c r="FQ250" i="16"/>
  <c r="FR250" i="16"/>
  <c r="FS250" i="16"/>
  <c r="FT250" i="16"/>
  <c r="FU250" i="16"/>
  <c r="FV250" i="16"/>
  <c r="FW250" i="16"/>
  <c r="FX250" i="16"/>
  <c r="FY250" i="16"/>
  <c r="FZ250" i="16"/>
  <c r="GA250" i="16"/>
  <c r="GB250" i="16"/>
  <c r="GC250" i="16"/>
  <c r="GD250" i="16"/>
  <c r="GE250" i="16"/>
  <c r="GF250" i="16"/>
  <c r="GH250" i="16"/>
  <c r="GI250" i="16"/>
  <c r="J251" i="16"/>
  <c r="K251" i="16"/>
  <c r="L251" i="16"/>
  <c r="M251" i="16"/>
  <c r="N251" i="16"/>
  <c r="O251" i="16"/>
  <c r="P251" i="16"/>
  <c r="Q251" i="16"/>
  <c r="R251" i="16"/>
  <c r="S251" i="16"/>
  <c r="T251" i="16"/>
  <c r="U251" i="16"/>
  <c r="V251" i="16"/>
  <c r="DC251" i="16"/>
  <c r="DD251" i="16"/>
  <c r="DE251" i="16"/>
  <c r="DF251" i="16"/>
  <c r="DG251" i="16"/>
  <c r="DH251" i="16"/>
  <c r="DI251" i="16"/>
  <c r="DJ251" i="16"/>
  <c r="DK251" i="16"/>
  <c r="DL251" i="16"/>
  <c r="DM251" i="16"/>
  <c r="DN251" i="16"/>
  <c r="EY251" i="16"/>
  <c r="EZ251" i="16"/>
  <c r="FA251" i="16"/>
  <c r="FB251" i="16"/>
  <c r="FC251" i="16"/>
  <c r="FD251" i="16"/>
  <c r="FE251" i="16"/>
  <c r="FF251" i="16"/>
  <c r="FG251" i="16"/>
  <c r="FH251" i="16"/>
  <c r="FI251" i="16"/>
  <c r="FJ251" i="16"/>
  <c r="FK251" i="16"/>
  <c r="FL251" i="16"/>
  <c r="FM251" i="16"/>
  <c r="FN251" i="16"/>
  <c r="FO251" i="16"/>
  <c r="FP251" i="16"/>
  <c r="FQ251" i="16"/>
  <c r="FR251" i="16"/>
  <c r="FS251" i="16"/>
  <c r="FT251" i="16"/>
  <c r="FU251" i="16"/>
  <c r="FV251" i="16"/>
  <c r="FW251" i="16"/>
  <c r="FX251" i="16"/>
  <c r="FY251" i="16"/>
  <c r="FZ251" i="16"/>
  <c r="GA251" i="16"/>
  <c r="GB251" i="16"/>
  <c r="GC251" i="16"/>
  <c r="GD251" i="16"/>
  <c r="GE251" i="16"/>
  <c r="GF251" i="16"/>
  <c r="GH251" i="16"/>
  <c r="GI251" i="16"/>
  <c r="J252" i="16"/>
  <c r="K252" i="16"/>
  <c r="L252" i="16"/>
  <c r="M252" i="16"/>
  <c r="N252" i="16"/>
  <c r="O252" i="16"/>
  <c r="P252" i="16"/>
  <c r="Q252" i="16"/>
  <c r="R252" i="16"/>
  <c r="S252" i="16"/>
  <c r="T252" i="16"/>
  <c r="U252" i="16"/>
  <c r="V252" i="16"/>
  <c r="DC252" i="16"/>
  <c r="DD252" i="16"/>
  <c r="DE252" i="16"/>
  <c r="DF252" i="16"/>
  <c r="DG252" i="16"/>
  <c r="DH252" i="16"/>
  <c r="DI252" i="16"/>
  <c r="DJ252" i="16"/>
  <c r="DK252" i="16"/>
  <c r="DL252" i="16"/>
  <c r="DM252" i="16"/>
  <c r="DN252" i="16"/>
  <c r="EY252" i="16"/>
  <c r="EZ252" i="16"/>
  <c r="FA252" i="16"/>
  <c r="FB252" i="16"/>
  <c r="FC252" i="16"/>
  <c r="FD252" i="16"/>
  <c r="FE252" i="16"/>
  <c r="FF252" i="16"/>
  <c r="FG252" i="16"/>
  <c r="FH252" i="16"/>
  <c r="FI252" i="16"/>
  <c r="FJ252" i="16"/>
  <c r="FK252" i="16"/>
  <c r="FL252" i="16"/>
  <c r="FM252" i="16"/>
  <c r="FN252" i="16"/>
  <c r="FO252" i="16"/>
  <c r="FP252" i="16"/>
  <c r="FQ252" i="16"/>
  <c r="FR252" i="16"/>
  <c r="FS252" i="16"/>
  <c r="FT252" i="16"/>
  <c r="FU252" i="16"/>
  <c r="FV252" i="16"/>
  <c r="FW252" i="16"/>
  <c r="FX252" i="16"/>
  <c r="FY252" i="16"/>
  <c r="FZ252" i="16"/>
  <c r="GA252" i="16"/>
  <c r="GB252" i="16"/>
  <c r="GC252" i="16"/>
  <c r="GD252" i="16"/>
  <c r="GE252" i="16"/>
  <c r="GF252" i="16"/>
  <c r="GH252" i="16"/>
  <c r="GI252" i="16"/>
  <c r="J253" i="16"/>
  <c r="K253" i="16"/>
  <c r="L253" i="16"/>
  <c r="M253" i="16"/>
  <c r="N253" i="16"/>
  <c r="O253" i="16"/>
  <c r="P253" i="16"/>
  <c r="Q253" i="16"/>
  <c r="R253" i="16"/>
  <c r="S253" i="16"/>
  <c r="T253" i="16"/>
  <c r="U253" i="16"/>
  <c r="V253" i="16"/>
  <c r="DC253" i="16"/>
  <c r="DD253" i="16"/>
  <c r="DE253" i="16"/>
  <c r="DF253" i="16"/>
  <c r="DG253" i="16"/>
  <c r="DH253" i="16"/>
  <c r="DI253" i="16"/>
  <c r="DJ253" i="16"/>
  <c r="DK253" i="16"/>
  <c r="DL253" i="16"/>
  <c r="DM253" i="16"/>
  <c r="DN253" i="16"/>
  <c r="EY253" i="16"/>
  <c r="EZ253" i="16"/>
  <c r="FA253" i="16"/>
  <c r="FB253" i="16"/>
  <c r="FC253" i="16"/>
  <c r="FD253" i="16"/>
  <c r="FE253" i="16"/>
  <c r="FF253" i="16"/>
  <c r="FG253" i="16"/>
  <c r="FH253" i="16"/>
  <c r="FI253" i="16"/>
  <c r="FJ253" i="16"/>
  <c r="FK253" i="16"/>
  <c r="FL253" i="16"/>
  <c r="FM253" i="16"/>
  <c r="FN253" i="16"/>
  <c r="FO253" i="16"/>
  <c r="FP253" i="16"/>
  <c r="FQ253" i="16"/>
  <c r="FR253" i="16"/>
  <c r="FS253" i="16"/>
  <c r="FT253" i="16"/>
  <c r="FU253" i="16"/>
  <c r="FV253" i="16"/>
  <c r="FW253" i="16"/>
  <c r="FX253" i="16"/>
  <c r="FY253" i="16"/>
  <c r="FZ253" i="16"/>
  <c r="GA253" i="16"/>
  <c r="GB253" i="16"/>
  <c r="GC253" i="16"/>
  <c r="GD253" i="16"/>
  <c r="GE253" i="16"/>
  <c r="GF253" i="16"/>
  <c r="GH253" i="16"/>
  <c r="GI253" i="16"/>
  <c r="J254" i="16"/>
  <c r="K254" i="16"/>
  <c r="L254" i="16"/>
  <c r="M254" i="16"/>
  <c r="N254" i="16"/>
  <c r="O254" i="16"/>
  <c r="P254" i="16"/>
  <c r="Q254" i="16"/>
  <c r="R254" i="16"/>
  <c r="S254" i="16"/>
  <c r="T254" i="16"/>
  <c r="U254" i="16"/>
  <c r="V254" i="16"/>
  <c r="DC254" i="16"/>
  <c r="DD254" i="16"/>
  <c r="DE254" i="16"/>
  <c r="DF254" i="16"/>
  <c r="DG254" i="16"/>
  <c r="DH254" i="16"/>
  <c r="DI254" i="16"/>
  <c r="DJ254" i="16"/>
  <c r="DK254" i="16"/>
  <c r="DL254" i="16"/>
  <c r="DM254" i="16"/>
  <c r="DN254" i="16"/>
  <c r="EY254" i="16"/>
  <c r="EZ254" i="16"/>
  <c r="FA254" i="16"/>
  <c r="FB254" i="16"/>
  <c r="FC254" i="16"/>
  <c r="FD254" i="16"/>
  <c r="FE254" i="16"/>
  <c r="FF254" i="16"/>
  <c r="FG254" i="16"/>
  <c r="FH254" i="16"/>
  <c r="FI254" i="16"/>
  <c r="FJ254" i="16"/>
  <c r="FK254" i="16"/>
  <c r="FL254" i="16"/>
  <c r="FM254" i="16"/>
  <c r="FN254" i="16"/>
  <c r="FO254" i="16"/>
  <c r="FP254" i="16"/>
  <c r="FQ254" i="16"/>
  <c r="FR254" i="16"/>
  <c r="FS254" i="16"/>
  <c r="FT254" i="16"/>
  <c r="FU254" i="16"/>
  <c r="FV254" i="16"/>
  <c r="FW254" i="16"/>
  <c r="FX254" i="16"/>
  <c r="FY254" i="16"/>
  <c r="FZ254" i="16"/>
  <c r="GA254" i="16"/>
  <c r="GB254" i="16"/>
  <c r="GC254" i="16"/>
  <c r="GD254" i="16"/>
  <c r="GE254" i="16"/>
  <c r="GF254" i="16"/>
  <c r="GH254" i="16"/>
  <c r="GI254" i="16"/>
  <c r="J255" i="16"/>
  <c r="K255" i="16"/>
  <c r="L255" i="16"/>
  <c r="M255" i="16"/>
  <c r="N255" i="16"/>
  <c r="O255" i="16"/>
  <c r="P255" i="16"/>
  <c r="Q255" i="16"/>
  <c r="R255" i="16"/>
  <c r="S255" i="16"/>
  <c r="T255" i="16"/>
  <c r="U255" i="16"/>
  <c r="V255" i="16"/>
  <c r="DC255" i="16"/>
  <c r="DD255" i="16"/>
  <c r="DE255" i="16"/>
  <c r="DF255" i="16"/>
  <c r="DG255" i="16"/>
  <c r="DH255" i="16"/>
  <c r="DI255" i="16"/>
  <c r="DJ255" i="16"/>
  <c r="DK255" i="16"/>
  <c r="DL255" i="16"/>
  <c r="DM255" i="16"/>
  <c r="DN255" i="16"/>
  <c r="EY255" i="16"/>
  <c r="EZ255" i="16"/>
  <c r="FA255" i="16"/>
  <c r="FB255" i="16"/>
  <c r="FC255" i="16"/>
  <c r="FD255" i="16"/>
  <c r="FE255" i="16"/>
  <c r="FF255" i="16"/>
  <c r="FG255" i="16"/>
  <c r="FH255" i="16"/>
  <c r="FI255" i="16"/>
  <c r="FJ255" i="16"/>
  <c r="FK255" i="16"/>
  <c r="FL255" i="16"/>
  <c r="FM255" i="16"/>
  <c r="FN255" i="16"/>
  <c r="FO255" i="16"/>
  <c r="FP255" i="16"/>
  <c r="FQ255" i="16"/>
  <c r="FR255" i="16"/>
  <c r="FS255" i="16"/>
  <c r="FT255" i="16"/>
  <c r="FU255" i="16"/>
  <c r="FV255" i="16"/>
  <c r="FW255" i="16"/>
  <c r="FX255" i="16"/>
  <c r="FY255" i="16"/>
  <c r="FZ255" i="16"/>
  <c r="GA255" i="16"/>
  <c r="GB255" i="16"/>
  <c r="GC255" i="16"/>
  <c r="GD255" i="16"/>
  <c r="GE255" i="16"/>
  <c r="GF255" i="16"/>
  <c r="GH255" i="16"/>
  <c r="GI255" i="16"/>
  <c r="J256" i="16"/>
  <c r="K256" i="16"/>
  <c r="L256" i="16"/>
  <c r="M256" i="16"/>
  <c r="N256" i="16"/>
  <c r="O256" i="16"/>
  <c r="P256" i="16"/>
  <c r="Q256" i="16"/>
  <c r="R256" i="16"/>
  <c r="S256" i="16"/>
  <c r="T256" i="16"/>
  <c r="U256" i="16"/>
  <c r="V256" i="16"/>
  <c r="DC256" i="16"/>
  <c r="DD256" i="16"/>
  <c r="DE256" i="16"/>
  <c r="DF256" i="16"/>
  <c r="DG256" i="16"/>
  <c r="DH256" i="16"/>
  <c r="DI256" i="16"/>
  <c r="DJ256" i="16"/>
  <c r="DK256" i="16"/>
  <c r="DL256" i="16"/>
  <c r="DM256" i="16"/>
  <c r="DN256" i="16"/>
  <c r="EY256" i="16"/>
  <c r="EZ256" i="16"/>
  <c r="FA256" i="16"/>
  <c r="FB256" i="16"/>
  <c r="FC256" i="16"/>
  <c r="FD256" i="16"/>
  <c r="FE256" i="16"/>
  <c r="FF256" i="16"/>
  <c r="FG256" i="16"/>
  <c r="FH256" i="16"/>
  <c r="FI256" i="16"/>
  <c r="FJ256" i="16"/>
  <c r="FK256" i="16"/>
  <c r="FL256" i="16"/>
  <c r="FM256" i="16"/>
  <c r="FN256" i="16"/>
  <c r="FO256" i="16"/>
  <c r="FP256" i="16"/>
  <c r="FQ256" i="16"/>
  <c r="FR256" i="16"/>
  <c r="FS256" i="16"/>
  <c r="FT256" i="16"/>
  <c r="FU256" i="16"/>
  <c r="FV256" i="16"/>
  <c r="FW256" i="16"/>
  <c r="FX256" i="16"/>
  <c r="FY256" i="16"/>
  <c r="FZ256" i="16"/>
  <c r="GA256" i="16"/>
  <c r="GB256" i="16"/>
  <c r="GC256" i="16"/>
  <c r="GD256" i="16"/>
  <c r="GE256" i="16"/>
  <c r="GF256" i="16"/>
  <c r="GH256" i="16"/>
  <c r="GI256" i="16"/>
  <c r="J257" i="16"/>
  <c r="K257" i="16"/>
  <c r="L257" i="16"/>
  <c r="M257" i="16"/>
  <c r="N257" i="16"/>
  <c r="O257" i="16"/>
  <c r="P257" i="16"/>
  <c r="Q257" i="16"/>
  <c r="R257" i="16"/>
  <c r="S257" i="16"/>
  <c r="T257" i="16"/>
  <c r="U257" i="16"/>
  <c r="V257" i="16"/>
  <c r="DC257" i="16"/>
  <c r="DD257" i="16"/>
  <c r="DE257" i="16"/>
  <c r="DF257" i="16"/>
  <c r="DG257" i="16"/>
  <c r="DH257" i="16"/>
  <c r="DI257" i="16"/>
  <c r="DJ257" i="16"/>
  <c r="DK257" i="16"/>
  <c r="DL257" i="16"/>
  <c r="DM257" i="16"/>
  <c r="DN257" i="16"/>
  <c r="EY257" i="16"/>
  <c r="EZ257" i="16"/>
  <c r="FA257" i="16"/>
  <c r="FB257" i="16"/>
  <c r="FC257" i="16"/>
  <c r="FD257" i="16"/>
  <c r="FE257" i="16"/>
  <c r="FF257" i="16"/>
  <c r="FG257" i="16"/>
  <c r="FH257" i="16"/>
  <c r="FI257" i="16"/>
  <c r="FJ257" i="16"/>
  <c r="FK257" i="16"/>
  <c r="FL257" i="16"/>
  <c r="FM257" i="16"/>
  <c r="FN257" i="16"/>
  <c r="FO257" i="16"/>
  <c r="FP257" i="16"/>
  <c r="FQ257" i="16"/>
  <c r="FR257" i="16"/>
  <c r="FS257" i="16"/>
  <c r="FT257" i="16"/>
  <c r="FU257" i="16"/>
  <c r="FV257" i="16"/>
  <c r="FW257" i="16"/>
  <c r="FX257" i="16"/>
  <c r="FY257" i="16"/>
  <c r="FZ257" i="16"/>
  <c r="GA257" i="16"/>
  <c r="GB257" i="16"/>
  <c r="GC257" i="16"/>
  <c r="GD257" i="16"/>
  <c r="GE257" i="16"/>
  <c r="GF257" i="16"/>
  <c r="GH257" i="16"/>
  <c r="GI257" i="16"/>
  <c r="J258" i="16"/>
  <c r="K258" i="16"/>
  <c r="L258" i="16"/>
  <c r="M258" i="16"/>
  <c r="N258" i="16"/>
  <c r="O258" i="16"/>
  <c r="P258" i="16"/>
  <c r="Q258" i="16"/>
  <c r="R258" i="16"/>
  <c r="S258" i="16"/>
  <c r="T258" i="16"/>
  <c r="U258" i="16"/>
  <c r="V258" i="16"/>
  <c r="DC258" i="16"/>
  <c r="DD258" i="16"/>
  <c r="DE258" i="16"/>
  <c r="DF258" i="16"/>
  <c r="DG258" i="16"/>
  <c r="DH258" i="16"/>
  <c r="DI258" i="16"/>
  <c r="DJ258" i="16"/>
  <c r="DK258" i="16"/>
  <c r="DL258" i="16"/>
  <c r="DM258" i="16"/>
  <c r="DN258" i="16"/>
  <c r="EY258" i="16"/>
  <c r="EZ258" i="16"/>
  <c r="FA258" i="16"/>
  <c r="FB258" i="16"/>
  <c r="FC258" i="16"/>
  <c r="FD258" i="16"/>
  <c r="FE258" i="16"/>
  <c r="FF258" i="16"/>
  <c r="FG258" i="16"/>
  <c r="FH258" i="16"/>
  <c r="FI258" i="16"/>
  <c r="FJ258" i="16"/>
  <c r="FK258" i="16"/>
  <c r="FL258" i="16"/>
  <c r="FM258" i="16"/>
  <c r="FN258" i="16"/>
  <c r="FO258" i="16"/>
  <c r="FP258" i="16"/>
  <c r="FQ258" i="16"/>
  <c r="FR258" i="16"/>
  <c r="FS258" i="16"/>
  <c r="FT258" i="16"/>
  <c r="FU258" i="16"/>
  <c r="FV258" i="16"/>
  <c r="FW258" i="16"/>
  <c r="FX258" i="16"/>
  <c r="FY258" i="16"/>
  <c r="FZ258" i="16"/>
  <c r="GA258" i="16"/>
  <c r="GB258" i="16"/>
  <c r="GC258" i="16"/>
  <c r="GD258" i="16"/>
  <c r="GE258" i="16"/>
  <c r="GF258" i="16"/>
  <c r="GH258" i="16"/>
  <c r="GI258" i="16"/>
  <c r="J259" i="16"/>
  <c r="K259" i="16"/>
  <c r="L259" i="16"/>
  <c r="M259" i="16"/>
  <c r="N259" i="16"/>
  <c r="O259" i="16"/>
  <c r="P259" i="16"/>
  <c r="Q259" i="16"/>
  <c r="R259" i="16"/>
  <c r="S259" i="16"/>
  <c r="T259" i="16"/>
  <c r="U259" i="16"/>
  <c r="V259" i="16"/>
  <c r="DC259" i="16"/>
  <c r="DD259" i="16"/>
  <c r="DE259" i="16"/>
  <c r="DF259" i="16"/>
  <c r="DG259" i="16"/>
  <c r="DH259" i="16"/>
  <c r="DI259" i="16"/>
  <c r="DJ259" i="16"/>
  <c r="DK259" i="16"/>
  <c r="DL259" i="16"/>
  <c r="DM259" i="16"/>
  <c r="DN259" i="16"/>
  <c r="EY259" i="16"/>
  <c r="EZ259" i="16"/>
  <c r="FA259" i="16"/>
  <c r="FB259" i="16"/>
  <c r="FC259" i="16"/>
  <c r="FD259" i="16"/>
  <c r="FE259" i="16"/>
  <c r="FF259" i="16"/>
  <c r="FG259" i="16"/>
  <c r="FH259" i="16"/>
  <c r="FI259" i="16"/>
  <c r="FJ259" i="16"/>
  <c r="FK259" i="16"/>
  <c r="FL259" i="16"/>
  <c r="FM259" i="16"/>
  <c r="FN259" i="16"/>
  <c r="FO259" i="16"/>
  <c r="FP259" i="16"/>
  <c r="FQ259" i="16"/>
  <c r="FR259" i="16"/>
  <c r="FS259" i="16"/>
  <c r="FT259" i="16"/>
  <c r="FU259" i="16"/>
  <c r="FV259" i="16"/>
  <c r="FW259" i="16"/>
  <c r="FX259" i="16"/>
  <c r="FY259" i="16"/>
  <c r="FZ259" i="16"/>
  <c r="GA259" i="16"/>
  <c r="GB259" i="16"/>
  <c r="GC259" i="16"/>
  <c r="GD259" i="16"/>
  <c r="GE259" i="16"/>
  <c r="GF259" i="16"/>
  <c r="GH259" i="16"/>
  <c r="GI259" i="16"/>
  <c r="J260" i="16"/>
  <c r="K260" i="16"/>
  <c r="L260" i="16"/>
  <c r="M260" i="16"/>
  <c r="N260" i="16"/>
  <c r="O260" i="16"/>
  <c r="P260" i="16"/>
  <c r="Q260" i="16"/>
  <c r="R260" i="16"/>
  <c r="S260" i="16"/>
  <c r="T260" i="16"/>
  <c r="U260" i="16"/>
  <c r="V260" i="16"/>
  <c r="DC260" i="16"/>
  <c r="DD260" i="16"/>
  <c r="DE260" i="16"/>
  <c r="DF260" i="16"/>
  <c r="DG260" i="16"/>
  <c r="DH260" i="16"/>
  <c r="DI260" i="16"/>
  <c r="DJ260" i="16"/>
  <c r="DK260" i="16"/>
  <c r="DL260" i="16"/>
  <c r="DM260" i="16"/>
  <c r="DN260" i="16"/>
  <c r="EY260" i="16"/>
  <c r="EZ260" i="16"/>
  <c r="FA260" i="16"/>
  <c r="FB260" i="16"/>
  <c r="FC260" i="16"/>
  <c r="FD260" i="16"/>
  <c r="FE260" i="16"/>
  <c r="FF260" i="16"/>
  <c r="FG260" i="16"/>
  <c r="FH260" i="16"/>
  <c r="FI260" i="16"/>
  <c r="FJ260" i="16"/>
  <c r="FK260" i="16"/>
  <c r="FL260" i="16"/>
  <c r="FM260" i="16"/>
  <c r="FN260" i="16"/>
  <c r="FO260" i="16"/>
  <c r="FP260" i="16"/>
  <c r="FQ260" i="16"/>
  <c r="FR260" i="16"/>
  <c r="FS260" i="16"/>
  <c r="FT260" i="16"/>
  <c r="FU260" i="16"/>
  <c r="FV260" i="16"/>
  <c r="FW260" i="16"/>
  <c r="FX260" i="16"/>
  <c r="FY260" i="16"/>
  <c r="FZ260" i="16"/>
  <c r="GA260" i="16"/>
  <c r="GB260" i="16"/>
  <c r="GC260" i="16"/>
  <c r="GD260" i="16"/>
  <c r="GE260" i="16"/>
  <c r="GF260" i="16"/>
  <c r="GH260" i="16"/>
  <c r="GI260" i="16"/>
  <c r="J261" i="16"/>
  <c r="K261" i="16"/>
  <c r="L261" i="16"/>
  <c r="M261" i="16"/>
  <c r="N261" i="16"/>
  <c r="O261" i="16"/>
  <c r="P261" i="16"/>
  <c r="Q261" i="16"/>
  <c r="R261" i="16"/>
  <c r="S261" i="16"/>
  <c r="T261" i="16"/>
  <c r="U261" i="16"/>
  <c r="V261" i="16"/>
  <c r="DC261" i="16"/>
  <c r="DD261" i="16"/>
  <c r="DE261" i="16"/>
  <c r="DF261" i="16"/>
  <c r="DG261" i="16"/>
  <c r="DH261" i="16"/>
  <c r="DI261" i="16"/>
  <c r="DJ261" i="16"/>
  <c r="DK261" i="16"/>
  <c r="DL261" i="16"/>
  <c r="DM261" i="16"/>
  <c r="DN261" i="16"/>
  <c r="EY261" i="16"/>
  <c r="EZ261" i="16"/>
  <c r="FA261" i="16"/>
  <c r="FB261" i="16"/>
  <c r="FC261" i="16"/>
  <c r="FD261" i="16"/>
  <c r="FE261" i="16"/>
  <c r="FF261" i="16"/>
  <c r="FG261" i="16"/>
  <c r="FH261" i="16"/>
  <c r="FI261" i="16"/>
  <c r="FJ261" i="16"/>
  <c r="FK261" i="16"/>
  <c r="FL261" i="16"/>
  <c r="FM261" i="16"/>
  <c r="FN261" i="16"/>
  <c r="FO261" i="16"/>
  <c r="FP261" i="16"/>
  <c r="FQ261" i="16"/>
  <c r="FR261" i="16"/>
  <c r="FS261" i="16"/>
  <c r="FT261" i="16"/>
  <c r="FU261" i="16"/>
  <c r="FV261" i="16"/>
  <c r="FW261" i="16"/>
  <c r="FX261" i="16"/>
  <c r="FY261" i="16"/>
  <c r="FZ261" i="16"/>
  <c r="GA261" i="16"/>
  <c r="GB261" i="16"/>
  <c r="GC261" i="16"/>
  <c r="GD261" i="16"/>
  <c r="GE261" i="16"/>
  <c r="GF261" i="16"/>
  <c r="GH261" i="16"/>
  <c r="GI261" i="16"/>
  <c r="J262" i="16"/>
  <c r="K262" i="16"/>
  <c r="L262" i="16"/>
  <c r="M262" i="16"/>
  <c r="N262" i="16"/>
  <c r="O262" i="16"/>
  <c r="P262" i="16"/>
  <c r="Q262" i="16"/>
  <c r="R262" i="16"/>
  <c r="S262" i="16"/>
  <c r="T262" i="16"/>
  <c r="U262" i="16"/>
  <c r="V262" i="16"/>
  <c r="DC262" i="16"/>
  <c r="DD262" i="16"/>
  <c r="DE262" i="16"/>
  <c r="DF262" i="16"/>
  <c r="DG262" i="16"/>
  <c r="DH262" i="16"/>
  <c r="DI262" i="16"/>
  <c r="DJ262" i="16"/>
  <c r="DK262" i="16"/>
  <c r="DL262" i="16"/>
  <c r="DM262" i="16"/>
  <c r="DN262" i="16"/>
  <c r="EY262" i="16"/>
  <c r="EZ262" i="16"/>
  <c r="FA262" i="16"/>
  <c r="FB262" i="16"/>
  <c r="FC262" i="16"/>
  <c r="FD262" i="16"/>
  <c r="FE262" i="16"/>
  <c r="FF262" i="16"/>
  <c r="FG262" i="16"/>
  <c r="FH262" i="16"/>
  <c r="FI262" i="16"/>
  <c r="FJ262" i="16"/>
  <c r="FK262" i="16"/>
  <c r="FL262" i="16"/>
  <c r="FM262" i="16"/>
  <c r="FN262" i="16"/>
  <c r="FO262" i="16"/>
  <c r="FP262" i="16"/>
  <c r="FQ262" i="16"/>
  <c r="FR262" i="16"/>
  <c r="FS262" i="16"/>
  <c r="FT262" i="16"/>
  <c r="FU262" i="16"/>
  <c r="FV262" i="16"/>
  <c r="FW262" i="16"/>
  <c r="FX262" i="16"/>
  <c r="FY262" i="16"/>
  <c r="FZ262" i="16"/>
  <c r="GA262" i="16"/>
  <c r="GB262" i="16"/>
  <c r="GC262" i="16"/>
  <c r="GD262" i="16"/>
  <c r="GE262" i="16"/>
  <c r="GF262" i="16"/>
  <c r="GH262" i="16"/>
  <c r="GI262" i="16"/>
  <c r="J263" i="16"/>
  <c r="K263" i="16"/>
  <c r="L263" i="16"/>
  <c r="M263" i="16"/>
  <c r="N263" i="16"/>
  <c r="O263" i="16"/>
  <c r="P263" i="16"/>
  <c r="Q263" i="16"/>
  <c r="R263" i="16"/>
  <c r="S263" i="16"/>
  <c r="T263" i="16"/>
  <c r="U263" i="16"/>
  <c r="V263" i="16"/>
  <c r="DC263" i="16"/>
  <c r="DD263" i="16"/>
  <c r="DE263" i="16"/>
  <c r="DF263" i="16"/>
  <c r="DG263" i="16"/>
  <c r="DH263" i="16"/>
  <c r="DI263" i="16"/>
  <c r="DJ263" i="16"/>
  <c r="DK263" i="16"/>
  <c r="DL263" i="16"/>
  <c r="DM263" i="16"/>
  <c r="DN263" i="16"/>
  <c r="EY263" i="16"/>
  <c r="EZ263" i="16"/>
  <c r="FA263" i="16"/>
  <c r="FB263" i="16"/>
  <c r="FC263" i="16"/>
  <c r="FD263" i="16"/>
  <c r="FE263" i="16"/>
  <c r="FF263" i="16"/>
  <c r="FG263" i="16"/>
  <c r="FH263" i="16"/>
  <c r="FI263" i="16"/>
  <c r="FJ263" i="16"/>
  <c r="FK263" i="16"/>
  <c r="FL263" i="16"/>
  <c r="FM263" i="16"/>
  <c r="FN263" i="16"/>
  <c r="FO263" i="16"/>
  <c r="FP263" i="16"/>
  <c r="FQ263" i="16"/>
  <c r="FR263" i="16"/>
  <c r="FS263" i="16"/>
  <c r="FT263" i="16"/>
  <c r="FU263" i="16"/>
  <c r="FV263" i="16"/>
  <c r="FW263" i="16"/>
  <c r="FX263" i="16"/>
  <c r="FY263" i="16"/>
  <c r="FZ263" i="16"/>
  <c r="GA263" i="16"/>
  <c r="GB263" i="16"/>
  <c r="GC263" i="16"/>
  <c r="GD263" i="16"/>
  <c r="GE263" i="16"/>
  <c r="GF263" i="16"/>
  <c r="GH263" i="16"/>
  <c r="GI263" i="16"/>
  <c r="J264" i="16"/>
  <c r="K264" i="16"/>
  <c r="L264" i="16"/>
  <c r="M264" i="16"/>
  <c r="N264" i="16"/>
  <c r="O264" i="16"/>
  <c r="P264" i="16"/>
  <c r="Q264" i="16"/>
  <c r="R264" i="16"/>
  <c r="S264" i="16"/>
  <c r="T264" i="16"/>
  <c r="U264" i="16"/>
  <c r="V264" i="16"/>
  <c r="DC264" i="16"/>
  <c r="DD264" i="16"/>
  <c r="DE264" i="16"/>
  <c r="DF264" i="16"/>
  <c r="DG264" i="16"/>
  <c r="DH264" i="16"/>
  <c r="DI264" i="16"/>
  <c r="DJ264" i="16"/>
  <c r="DK264" i="16"/>
  <c r="DL264" i="16"/>
  <c r="DM264" i="16"/>
  <c r="DN264" i="16"/>
  <c r="EY264" i="16"/>
  <c r="EZ264" i="16"/>
  <c r="FA264" i="16"/>
  <c r="FB264" i="16"/>
  <c r="FC264" i="16"/>
  <c r="FD264" i="16"/>
  <c r="FE264" i="16"/>
  <c r="FF264" i="16"/>
  <c r="FG264" i="16"/>
  <c r="FH264" i="16"/>
  <c r="FI264" i="16"/>
  <c r="FJ264" i="16"/>
  <c r="FK264" i="16"/>
  <c r="FL264" i="16"/>
  <c r="FM264" i="16"/>
  <c r="FN264" i="16"/>
  <c r="FO264" i="16"/>
  <c r="FP264" i="16"/>
  <c r="FQ264" i="16"/>
  <c r="FR264" i="16"/>
  <c r="FS264" i="16"/>
  <c r="FT264" i="16"/>
  <c r="FU264" i="16"/>
  <c r="FV264" i="16"/>
  <c r="FW264" i="16"/>
  <c r="FX264" i="16"/>
  <c r="FY264" i="16"/>
  <c r="FZ264" i="16"/>
  <c r="GA264" i="16"/>
  <c r="GB264" i="16"/>
  <c r="GC264" i="16"/>
  <c r="GD264" i="16"/>
  <c r="GE264" i="16"/>
  <c r="GF264" i="16"/>
  <c r="GH264" i="16"/>
  <c r="GI264" i="16"/>
  <c r="J265" i="16"/>
  <c r="K265" i="16"/>
  <c r="L265" i="16"/>
  <c r="M265" i="16"/>
  <c r="N265" i="16"/>
  <c r="O265" i="16"/>
  <c r="P265" i="16"/>
  <c r="Q265" i="16"/>
  <c r="R265" i="16"/>
  <c r="S265" i="16"/>
  <c r="T265" i="16"/>
  <c r="U265" i="16"/>
  <c r="V265" i="16"/>
  <c r="DC265" i="16"/>
  <c r="DD265" i="16"/>
  <c r="DE265" i="16"/>
  <c r="DF265" i="16"/>
  <c r="DG265" i="16"/>
  <c r="DH265" i="16"/>
  <c r="DI265" i="16"/>
  <c r="DJ265" i="16"/>
  <c r="DK265" i="16"/>
  <c r="DL265" i="16"/>
  <c r="DM265" i="16"/>
  <c r="DN265" i="16"/>
  <c r="EY265" i="16"/>
  <c r="EZ265" i="16"/>
  <c r="FA265" i="16"/>
  <c r="FB265" i="16"/>
  <c r="FC265" i="16"/>
  <c r="FD265" i="16"/>
  <c r="FE265" i="16"/>
  <c r="FF265" i="16"/>
  <c r="FG265" i="16"/>
  <c r="FH265" i="16"/>
  <c r="FI265" i="16"/>
  <c r="FJ265" i="16"/>
  <c r="FK265" i="16"/>
  <c r="FL265" i="16"/>
  <c r="FM265" i="16"/>
  <c r="FN265" i="16"/>
  <c r="FO265" i="16"/>
  <c r="FP265" i="16"/>
  <c r="FQ265" i="16"/>
  <c r="FR265" i="16"/>
  <c r="FS265" i="16"/>
  <c r="FT265" i="16"/>
  <c r="FU265" i="16"/>
  <c r="FV265" i="16"/>
  <c r="FW265" i="16"/>
  <c r="FX265" i="16"/>
  <c r="FY265" i="16"/>
  <c r="FZ265" i="16"/>
  <c r="GA265" i="16"/>
  <c r="GB265" i="16"/>
  <c r="GC265" i="16"/>
  <c r="GD265" i="16"/>
  <c r="GE265" i="16"/>
  <c r="GF265" i="16"/>
  <c r="GH265" i="16"/>
  <c r="GI265" i="16"/>
  <c r="J266" i="16"/>
  <c r="K266" i="16"/>
  <c r="L266" i="16"/>
  <c r="M266" i="16"/>
  <c r="N266" i="16"/>
  <c r="O266" i="16"/>
  <c r="P266" i="16"/>
  <c r="Q266" i="16"/>
  <c r="R266" i="16"/>
  <c r="S266" i="16"/>
  <c r="T266" i="16"/>
  <c r="U266" i="16"/>
  <c r="V266" i="16"/>
  <c r="DC266" i="16"/>
  <c r="DD266" i="16"/>
  <c r="DE266" i="16"/>
  <c r="DF266" i="16"/>
  <c r="DG266" i="16"/>
  <c r="DH266" i="16"/>
  <c r="DI266" i="16"/>
  <c r="DJ266" i="16"/>
  <c r="DK266" i="16"/>
  <c r="DL266" i="16"/>
  <c r="DM266" i="16"/>
  <c r="DN266" i="16"/>
  <c r="EY266" i="16"/>
  <c r="EZ266" i="16"/>
  <c r="FA266" i="16"/>
  <c r="FB266" i="16"/>
  <c r="FC266" i="16"/>
  <c r="FD266" i="16"/>
  <c r="FE266" i="16"/>
  <c r="FF266" i="16"/>
  <c r="FG266" i="16"/>
  <c r="FH266" i="16"/>
  <c r="FI266" i="16"/>
  <c r="FJ266" i="16"/>
  <c r="FK266" i="16"/>
  <c r="FL266" i="16"/>
  <c r="FM266" i="16"/>
  <c r="FN266" i="16"/>
  <c r="FO266" i="16"/>
  <c r="FP266" i="16"/>
  <c r="FQ266" i="16"/>
  <c r="FR266" i="16"/>
  <c r="FS266" i="16"/>
  <c r="FT266" i="16"/>
  <c r="FU266" i="16"/>
  <c r="FV266" i="16"/>
  <c r="FW266" i="16"/>
  <c r="FX266" i="16"/>
  <c r="FY266" i="16"/>
  <c r="FZ266" i="16"/>
  <c r="GA266" i="16"/>
  <c r="GB266" i="16"/>
  <c r="GC266" i="16"/>
  <c r="GD266" i="16"/>
  <c r="GE266" i="16"/>
  <c r="GF266" i="16"/>
  <c r="GH266" i="16"/>
  <c r="GI266" i="16"/>
  <c r="J267" i="16"/>
  <c r="K267" i="16"/>
  <c r="L267" i="16"/>
  <c r="M267" i="16"/>
  <c r="N267" i="16"/>
  <c r="O267" i="16"/>
  <c r="P267" i="16"/>
  <c r="Q267" i="16"/>
  <c r="R267" i="16"/>
  <c r="S267" i="16"/>
  <c r="T267" i="16"/>
  <c r="U267" i="16"/>
  <c r="V267" i="16"/>
  <c r="DC267" i="16"/>
  <c r="DD267" i="16"/>
  <c r="DE267" i="16"/>
  <c r="DF267" i="16"/>
  <c r="DG267" i="16"/>
  <c r="DH267" i="16"/>
  <c r="DI267" i="16"/>
  <c r="DJ267" i="16"/>
  <c r="DK267" i="16"/>
  <c r="DL267" i="16"/>
  <c r="DM267" i="16"/>
  <c r="DN267" i="16"/>
  <c r="EY267" i="16"/>
  <c r="EZ267" i="16"/>
  <c r="FA267" i="16"/>
  <c r="FB267" i="16"/>
  <c r="FC267" i="16"/>
  <c r="FD267" i="16"/>
  <c r="FE267" i="16"/>
  <c r="FF267" i="16"/>
  <c r="FG267" i="16"/>
  <c r="FH267" i="16"/>
  <c r="FI267" i="16"/>
  <c r="FJ267" i="16"/>
  <c r="FK267" i="16"/>
  <c r="FL267" i="16"/>
  <c r="FM267" i="16"/>
  <c r="FN267" i="16"/>
  <c r="FO267" i="16"/>
  <c r="FP267" i="16"/>
  <c r="FQ267" i="16"/>
  <c r="FR267" i="16"/>
  <c r="FS267" i="16"/>
  <c r="FT267" i="16"/>
  <c r="FU267" i="16"/>
  <c r="FV267" i="16"/>
  <c r="FW267" i="16"/>
  <c r="FX267" i="16"/>
  <c r="FY267" i="16"/>
  <c r="FZ267" i="16"/>
  <c r="GA267" i="16"/>
  <c r="GB267" i="16"/>
  <c r="GC267" i="16"/>
  <c r="GD267" i="16"/>
  <c r="GE267" i="16"/>
  <c r="GF267" i="16"/>
  <c r="GH267" i="16"/>
  <c r="GI267" i="16"/>
  <c r="J268" i="16"/>
  <c r="K268" i="16"/>
  <c r="L268" i="16"/>
  <c r="M268" i="16"/>
  <c r="N268" i="16"/>
  <c r="O268" i="16"/>
  <c r="P268" i="16"/>
  <c r="Q268" i="16"/>
  <c r="R268" i="16"/>
  <c r="S268" i="16"/>
  <c r="T268" i="16"/>
  <c r="U268" i="16"/>
  <c r="V268" i="16"/>
  <c r="DC268" i="16"/>
  <c r="DD268" i="16"/>
  <c r="DE268" i="16"/>
  <c r="DF268" i="16"/>
  <c r="DG268" i="16"/>
  <c r="DH268" i="16"/>
  <c r="DI268" i="16"/>
  <c r="DJ268" i="16"/>
  <c r="DK268" i="16"/>
  <c r="DL268" i="16"/>
  <c r="DM268" i="16"/>
  <c r="DN268" i="16"/>
  <c r="EY268" i="16"/>
  <c r="EZ268" i="16"/>
  <c r="FA268" i="16"/>
  <c r="FB268" i="16"/>
  <c r="FC268" i="16"/>
  <c r="FD268" i="16"/>
  <c r="FE268" i="16"/>
  <c r="FF268" i="16"/>
  <c r="FG268" i="16"/>
  <c r="FH268" i="16"/>
  <c r="FI268" i="16"/>
  <c r="FJ268" i="16"/>
  <c r="FK268" i="16"/>
  <c r="FL268" i="16"/>
  <c r="FM268" i="16"/>
  <c r="FN268" i="16"/>
  <c r="FO268" i="16"/>
  <c r="FP268" i="16"/>
  <c r="FQ268" i="16"/>
  <c r="FR268" i="16"/>
  <c r="FS268" i="16"/>
  <c r="FT268" i="16"/>
  <c r="FU268" i="16"/>
  <c r="FV268" i="16"/>
  <c r="FW268" i="16"/>
  <c r="FX268" i="16"/>
  <c r="FY268" i="16"/>
  <c r="FZ268" i="16"/>
  <c r="GA268" i="16"/>
  <c r="GB268" i="16"/>
  <c r="GC268" i="16"/>
  <c r="GD268" i="16"/>
  <c r="GE268" i="16"/>
  <c r="GF268" i="16"/>
  <c r="GH268" i="16"/>
  <c r="GI268" i="16"/>
  <c r="J269" i="16"/>
  <c r="K269" i="16"/>
  <c r="L269" i="16"/>
  <c r="M269" i="16"/>
  <c r="N269" i="16"/>
  <c r="O269" i="16"/>
  <c r="P269" i="16"/>
  <c r="Q269" i="16"/>
  <c r="R269" i="16"/>
  <c r="S269" i="16"/>
  <c r="T269" i="16"/>
  <c r="U269" i="16"/>
  <c r="V269" i="16"/>
  <c r="DC269" i="16"/>
  <c r="DD269" i="16"/>
  <c r="DE269" i="16"/>
  <c r="DF269" i="16"/>
  <c r="DG269" i="16"/>
  <c r="DH269" i="16"/>
  <c r="DI269" i="16"/>
  <c r="DJ269" i="16"/>
  <c r="DK269" i="16"/>
  <c r="DL269" i="16"/>
  <c r="DM269" i="16"/>
  <c r="DN269" i="16"/>
  <c r="EY269" i="16"/>
  <c r="EZ269" i="16"/>
  <c r="FA269" i="16"/>
  <c r="FB269" i="16"/>
  <c r="FC269" i="16"/>
  <c r="FD269" i="16"/>
  <c r="FE269" i="16"/>
  <c r="FF269" i="16"/>
  <c r="FG269" i="16"/>
  <c r="FH269" i="16"/>
  <c r="FI269" i="16"/>
  <c r="FJ269" i="16"/>
  <c r="FK269" i="16"/>
  <c r="FL269" i="16"/>
  <c r="FM269" i="16"/>
  <c r="FN269" i="16"/>
  <c r="FO269" i="16"/>
  <c r="FP269" i="16"/>
  <c r="FQ269" i="16"/>
  <c r="FR269" i="16"/>
  <c r="FS269" i="16"/>
  <c r="FT269" i="16"/>
  <c r="FU269" i="16"/>
  <c r="FV269" i="16"/>
  <c r="FW269" i="16"/>
  <c r="FX269" i="16"/>
  <c r="FY269" i="16"/>
  <c r="FZ269" i="16"/>
  <c r="GA269" i="16"/>
  <c r="GB269" i="16"/>
  <c r="GC269" i="16"/>
  <c r="GD269" i="16"/>
  <c r="GE269" i="16"/>
  <c r="GF269" i="16"/>
  <c r="GH269" i="16"/>
  <c r="GI269" i="16"/>
  <c r="J270" i="16"/>
  <c r="K270" i="16"/>
  <c r="L270" i="16"/>
  <c r="M270" i="16"/>
  <c r="N270" i="16"/>
  <c r="O270" i="16"/>
  <c r="P270" i="16"/>
  <c r="Q270" i="16"/>
  <c r="R270" i="16"/>
  <c r="S270" i="16"/>
  <c r="T270" i="16"/>
  <c r="U270" i="16"/>
  <c r="V270" i="16"/>
  <c r="DC270" i="16"/>
  <c r="DD270" i="16"/>
  <c r="DE270" i="16"/>
  <c r="DF270" i="16"/>
  <c r="DG270" i="16"/>
  <c r="DH270" i="16"/>
  <c r="DI270" i="16"/>
  <c r="DJ270" i="16"/>
  <c r="DK270" i="16"/>
  <c r="DL270" i="16"/>
  <c r="DM270" i="16"/>
  <c r="DN270" i="16"/>
  <c r="EY270" i="16"/>
  <c r="EZ270" i="16"/>
  <c r="FA270" i="16"/>
  <c r="FB270" i="16"/>
  <c r="FC270" i="16"/>
  <c r="FD270" i="16"/>
  <c r="FE270" i="16"/>
  <c r="FF270" i="16"/>
  <c r="FG270" i="16"/>
  <c r="FH270" i="16"/>
  <c r="FI270" i="16"/>
  <c r="FJ270" i="16"/>
  <c r="FK270" i="16"/>
  <c r="FL270" i="16"/>
  <c r="FM270" i="16"/>
  <c r="FN270" i="16"/>
  <c r="FO270" i="16"/>
  <c r="FP270" i="16"/>
  <c r="FQ270" i="16"/>
  <c r="FR270" i="16"/>
  <c r="FS270" i="16"/>
  <c r="FT270" i="16"/>
  <c r="FU270" i="16"/>
  <c r="FV270" i="16"/>
  <c r="FW270" i="16"/>
  <c r="FX270" i="16"/>
  <c r="FY270" i="16"/>
  <c r="FZ270" i="16"/>
  <c r="GA270" i="16"/>
  <c r="GB270" i="16"/>
  <c r="GC270" i="16"/>
  <c r="GD270" i="16"/>
  <c r="GE270" i="16"/>
  <c r="GF270" i="16"/>
  <c r="GH270" i="16"/>
  <c r="GI270" i="16"/>
  <c r="J271" i="16"/>
  <c r="K271" i="16"/>
  <c r="L271" i="16"/>
  <c r="M271" i="16"/>
  <c r="N271" i="16"/>
  <c r="O271" i="16"/>
  <c r="P271" i="16"/>
  <c r="Q271" i="16"/>
  <c r="R271" i="16"/>
  <c r="S271" i="16"/>
  <c r="T271" i="16"/>
  <c r="U271" i="16"/>
  <c r="V271" i="16"/>
  <c r="DC271" i="16"/>
  <c r="DD271" i="16"/>
  <c r="DE271" i="16"/>
  <c r="DF271" i="16"/>
  <c r="DG271" i="16"/>
  <c r="DH271" i="16"/>
  <c r="DI271" i="16"/>
  <c r="DJ271" i="16"/>
  <c r="DK271" i="16"/>
  <c r="DL271" i="16"/>
  <c r="DM271" i="16"/>
  <c r="DN271" i="16"/>
  <c r="EY271" i="16"/>
  <c r="EZ271" i="16"/>
  <c r="FA271" i="16"/>
  <c r="FB271" i="16"/>
  <c r="FC271" i="16"/>
  <c r="FD271" i="16"/>
  <c r="FE271" i="16"/>
  <c r="FF271" i="16"/>
  <c r="FG271" i="16"/>
  <c r="FH271" i="16"/>
  <c r="FI271" i="16"/>
  <c r="FJ271" i="16"/>
  <c r="FK271" i="16"/>
  <c r="FL271" i="16"/>
  <c r="FM271" i="16"/>
  <c r="FN271" i="16"/>
  <c r="FO271" i="16"/>
  <c r="FP271" i="16"/>
  <c r="FQ271" i="16"/>
  <c r="FR271" i="16"/>
  <c r="FS271" i="16"/>
  <c r="FT271" i="16"/>
  <c r="FU271" i="16"/>
  <c r="FV271" i="16"/>
  <c r="FW271" i="16"/>
  <c r="FX271" i="16"/>
  <c r="FY271" i="16"/>
  <c r="FZ271" i="16"/>
  <c r="GA271" i="16"/>
  <c r="GB271" i="16"/>
  <c r="GC271" i="16"/>
  <c r="GD271" i="16"/>
  <c r="GE271" i="16"/>
  <c r="GF271" i="16"/>
  <c r="GH271" i="16"/>
  <c r="GI271" i="16"/>
  <c r="J272" i="16"/>
  <c r="K272" i="16"/>
  <c r="L272" i="16"/>
  <c r="M272" i="16"/>
  <c r="N272" i="16"/>
  <c r="O272" i="16"/>
  <c r="P272" i="16"/>
  <c r="Q272" i="16"/>
  <c r="R272" i="16"/>
  <c r="S272" i="16"/>
  <c r="T272" i="16"/>
  <c r="U272" i="16"/>
  <c r="V272" i="16"/>
  <c r="DC272" i="16"/>
  <c r="DD272" i="16"/>
  <c r="DE272" i="16"/>
  <c r="DF272" i="16"/>
  <c r="DG272" i="16"/>
  <c r="DH272" i="16"/>
  <c r="DI272" i="16"/>
  <c r="DJ272" i="16"/>
  <c r="DK272" i="16"/>
  <c r="DL272" i="16"/>
  <c r="DM272" i="16"/>
  <c r="DN272" i="16"/>
  <c r="EY272" i="16"/>
  <c r="EZ272" i="16"/>
  <c r="FA272" i="16"/>
  <c r="FB272" i="16"/>
  <c r="FC272" i="16"/>
  <c r="FD272" i="16"/>
  <c r="FE272" i="16"/>
  <c r="FF272" i="16"/>
  <c r="FG272" i="16"/>
  <c r="FH272" i="16"/>
  <c r="FI272" i="16"/>
  <c r="FJ272" i="16"/>
  <c r="FK272" i="16"/>
  <c r="FL272" i="16"/>
  <c r="FM272" i="16"/>
  <c r="FN272" i="16"/>
  <c r="FO272" i="16"/>
  <c r="FP272" i="16"/>
  <c r="FQ272" i="16"/>
  <c r="FR272" i="16"/>
  <c r="FS272" i="16"/>
  <c r="FT272" i="16"/>
  <c r="FU272" i="16"/>
  <c r="FV272" i="16"/>
  <c r="FW272" i="16"/>
  <c r="FX272" i="16"/>
  <c r="FY272" i="16"/>
  <c r="FZ272" i="16"/>
  <c r="GA272" i="16"/>
  <c r="GB272" i="16"/>
  <c r="GC272" i="16"/>
  <c r="GD272" i="16"/>
  <c r="GE272" i="16"/>
  <c r="GF272" i="16"/>
  <c r="GH272" i="16"/>
  <c r="GI272" i="16"/>
  <c r="J273" i="16"/>
  <c r="K273" i="16"/>
  <c r="L273" i="16"/>
  <c r="M273" i="16"/>
  <c r="N273" i="16"/>
  <c r="O273" i="16"/>
  <c r="P273" i="16"/>
  <c r="Q273" i="16"/>
  <c r="R273" i="16"/>
  <c r="S273" i="16"/>
  <c r="T273" i="16"/>
  <c r="U273" i="16"/>
  <c r="V273" i="16"/>
  <c r="DC273" i="16"/>
  <c r="DD273" i="16"/>
  <c r="DE273" i="16"/>
  <c r="DF273" i="16"/>
  <c r="DG273" i="16"/>
  <c r="DH273" i="16"/>
  <c r="DI273" i="16"/>
  <c r="DJ273" i="16"/>
  <c r="DK273" i="16"/>
  <c r="DL273" i="16"/>
  <c r="DM273" i="16"/>
  <c r="DN273" i="16"/>
  <c r="EY273" i="16"/>
  <c r="EZ273" i="16"/>
  <c r="FA273" i="16"/>
  <c r="FB273" i="16"/>
  <c r="FC273" i="16"/>
  <c r="FD273" i="16"/>
  <c r="FE273" i="16"/>
  <c r="FF273" i="16"/>
  <c r="FG273" i="16"/>
  <c r="FH273" i="16"/>
  <c r="FI273" i="16"/>
  <c r="FJ273" i="16"/>
  <c r="FK273" i="16"/>
  <c r="FL273" i="16"/>
  <c r="FM273" i="16"/>
  <c r="FN273" i="16"/>
  <c r="FO273" i="16"/>
  <c r="FP273" i="16"/>
  <c r="FQ273" i="16"/>
  <c r="FR273" i="16"/>
  <c r="FS273" i="16"/>
  <c r="FT273" i="16"/>
  <c r="FU273" i="16"/>
  <c r="FV273" i="16"/>
  <c r="FW273" i="16"/>
  <c r="FX273" i="16"/>
  <c r="FY273" i="16"/>
  <c r="FZ273" i="16"/>
  <c r="GA273" i="16"/>
  <c r="GB273" i="16"/>
  <c r="GC273" i="16"/>
  <c r="GD273" i="16"/>
  <c r="GE273" i="16"/>
  <c r="GF273" i="16"/>
  <c r="GH273" i="16"/>
  <c r="GI273" i="16"/>
  <c r="J274" i="16"/>
  <c r="K274" i="16"/>
  <c r="L274" i="16"/>
  <c r="M274" i="16"/>
  <c r="N274" i="16"/>
  <c r="O274" i="16"/>
  <c r="P274" i="16"/>
  <c r="Q274" i="16"/>
  <c r="R274" i="16"/>
  <c r="S274" i="16"/>
  <c r="T274" i="16"/>
  <c r="U274" i="16"/>
  <c r="V274" i="16"/>
  <c r="DC274" i="16"/>
  <c r="DD274" i="16"/>
  <c r="DE274" i="16"/>
  <c r="DF274" i="16"/>
  <c r="DG274" i="16"/>
  <c r="DH274" i="16"/>
  <c r="DI274" i="16"/>
  <c r="DJ274" i="16"/>
  <c r="DK274" i="16"/>
  <c r="DL274" i="16"/>
  <c r="DM274" i="16"/>
  <c r="DN274" i="16"/>
  <c r="EY274" i="16"/>
  <c r="EZ274" i="16"/>
  <c r="FA274" i="16"/>
  <c r="FB274" i="16"/>
  <c r="FC274" i="16"/>
  <c r="FD274" i="16"/>
  <c r="FE274" i="16"/>
  <c r="FF274" i="16"/>
  <c r="FG274" i="16"/>
  <c r="FH274" i="16"/>
  <c r="FI274" i="16"/>
  <c r="FJ274" i="16"/>
  <c r="FK274" i="16"/>
  <c r="FL274" i="16"/>
  <c r="FM274" i="16"/>
  <c r="FN274" i="16"/>
  <c r="FO274" i="16"/>
  <c r="FP274" i="16"/>
  <c r="FQ274" i="16"/>
  <c r="FR274" i="16"/>
  <c r="FS274" i="16"/>
  <c r="FT274" i="16"/>
  <c r="FU274" i="16"/>
  <c r="FV274" i="16"/>
  <c r="FW274" i="16"/>
  <c r="FX274" i="16"/>
  <c r="FY274" i="16"/>
  <c r="FZ274" i="16"/>
  <c r="GA274" i="16"/>
  <c r="GB274" i="16"/>
  <c r="GC274" i="16"/>
  <c r="GD274" i="16"/>
  <c r="GE274" i="16"/>
  <c r="GF274" i="16"/>
  <c r="GH274" i="16"/>
  <c r="GI274" i="16"/>
  <c r="J275" i="16"/>
  <c r="K275" i="16"/>
  <c r="L275" i="16"/>
  <c r="M275" i="16"/>
  <c r="N275" i="16"/>
  <c r="O275" i="16"/>
  <c r="P275" i="16"/>
  <c r="Q275" i="16"/>
  <c r="R275" i="16"/>
  <c r="S275" i="16"/>
  <c r="T275" i="16"/>
  <c r="U275" i="16"/>
  <c r="V275" i="16"/>
  <c r="DC275" i="16"/>
  <c r="DD275" i="16"/>
  <c r="DE275" i="16"/>
  <c r="DF275" i="16"/>
  <c r="DG275" i="16"/>
  <c r="DH275" i="16"/>
  <c r="DI275" i="16"/>
  <c r="DJ275" i="16"/>
  <c r="DK275" i="16"/>
  <c r="DL275" i="16"/>
  <c r="DM275" i="16"/>
  <c r="DN275" i="16"/>
  <c r="EY275" i="16"/>
  <c r="EZ275" i="16"/>
  <c r="FA275" i="16"/>
  <c r="FB275" i="16"/>
  <c r="FC275" i="16"/>
  <c r="FD275" i="16"/>
  <c r="FE275" i="16"/>
  <c r="FF275" i="16"/>
  <c r="FG275" i="16"/>
  <c r="FH275" i="16"/>
  <c r="FI275" i="16"/>
  <c r="FJ275" i="16"/>
  <c r="FK275" i="16"/>
  <c r="FL275" i="16"/>
  <c r="FM275" i="16"/>
  <c r="FN275" i="16"/>
  <c r="FO275" i="16"/>
  <c r="FP275" i="16"/>
  <c r="FQ275" i="16"/>
  <c r="FR275" i="16"/>
  <c r="FS275" i="16"/>
  <c r="FT275" i="16"/>
  <c r="FU275" i="16"/>
  <c r="FV275" i="16"/>
  <c r="FW275" i="16"/>
  <c r="FX275" i="16"/>
  <c r="FY275" i="16"/>
  <c r="FZ275" i="16"/>
  <c r="GA275" i="16"/>
  <c r="GB275" i="16"/>
  <c r="GC275" i="16"/>
  <c r="GD275" i="16"/>
  <c r="GE275" i="16"/>
  <c r="GF275" i="16"/>
  <c r="GH275" i="16"/>
  <c r="GI275" i="16"/>
  <c r="J276" i="16"/>
  <c r="K276" i="16"/>
  <c r="L276" i="16"/>
  <c r="M276" i="16"/>
  <c r="N276" i="16"/>
  <c r="O276" i="16"/>
  <c r="P276" i="16"/>
  <c r="Q276" i="16"/>
  <c r="R276" i="16"/>
  <c r="S276" i="16"/>
  <c r="T276" i="16"/>
  <c r="U276" i="16"/>
  <c r="V276" i="16"/>
  <c r="DC276" i="16"/>
  <c r="DD276" i="16"/>
  <c r="DE276" i="16"/>
  <c r="DF276" i="16"/>
  <c r="DG276" i="16"/>
  <c r="DH276" i="16"/>
  <c r="DI276" i="16"/>
  <c r="DJ276" i="16"/>
  <c r="DK276" i="16"/>
  <c r="DL276" i="16"/>
  <c r="DM276" i="16"/>
  <c r="DN276" i="16"/>
  <c r="EY276" i="16"/>
  <c r="EZ276" i="16"/>
  <c r="FA276" i="16"/>
  <c r="FB276" i="16"/>
  <c r="FC276" i="16"/>
  <c r="FD276" i="16"/>
  <c r="FE276" i="16"/>
  <c r="FF276" i="16"/>
  <c r="FG276" i="16"/>
  <c r="FH276" i="16"/>
  <c r="FI276" i="16"/>
  <c r="FJ276" i="16"/>
  <c r="FK276" i="16"/>
  <c r="FL276" i="16"/>
  <c r="FM276" i="16"/>
  <c r="FN276" i="16"/>
  <c r="FO276" i="16"/>
  <c r="FP276" i="16"/>
  <c r="FQ276" i="16"/>
  <c r="FR276" i="16"/>
  <c r="FS276" i="16"/>
  <c r="FT276" i="16"/>
  <c r="FU276" i="16"/>
  <c r="FV276" i="16"/>
  <c r="FW276" i="16"/>
  <c r="FX276" i="16"/>
  <c r="FY276" i="16"/>
  <c r="FZ276" i="16"/>
  <c r="GA276" i="16"/>
  <c r="GB276" i="16"/>
  <c r="GC276" i="16"/>
  <c r="GD276" i="16"/>
  <c r="GE276" i="16"/>
  <c r="GF276" i="16"/>
  <c r="GH276" i="16"/>
  <c r="GI276" i="16"/>
  <c r="J277" i="16"/>
  <c r="K277" i="16"/>
  <c r="L277" i="16"/>
  <c r="M277" i="16"/>
  <c r="N277" i="16"/>
  <c r="O277" i="16"/>
  <c r="P277" i="16"/>
  <c r="Q277" i="16"/>
  <c r="R277" i="16"/>
  <c r="S277" i="16"/>
  <c r="T277" i="16"/>
  <c r="U277" i="16"/>
  <c r="V277" i="16"/>
  <c r="DC277" i="16"/>
  <c r="DD277" i="16"/>
  <c r="DE277" i="16"/>
  <c r="DF277" i="16"/>
  <c r="DG277" i="16"/>
  <c r="DH277" i="16"/>
  <c r="DI277" i="16"/>
  <c r="DJ277" i="16"/>
  <c r="DK277" i="16"/>
  <c r="DL277" i="16"/>
  <c r="DM277" i="16"/>
  <c r="DN277" i="16"/>
  <c r="EY277" i="16"/>
  <c r="EZ277" i="16"/>
  <c r="FA277" i="16"/>
  <c r="FB277" i="16"/>
  <c r="FC277" i="16"/>
  <c r="FD277" i="16"/>
  <c r="FE277" i="16"/>
  <c r="FF277" i="16"/>
  <c r="FG277" i="16"/>
  <c r="FH277" i="16"/>
  <c r="FI277" i="16"/>
  <c r="FJ277" i="16"/>
  <c r="FK277" i="16"/>
  <c r="FL277" i="16"/>
  <c r="FM277" i="16"/>
  <c r="FN277" i="16"/>
  <c r="FO277" i="16"/>
  <c r="FP277" i="16"/>
  <c r="FQ277" i="16"/>
  <c r="FR277" i="16"/>
  <c r="FS277" i="16"/>
  <c r="FT277" i="16"/>
  <c r="FU277" i="16"/>
  <c r="FV277" i="16"/>
  <c r="FW277" i="16"/>
  <c r="FX277" i="16"/>
  <c r="FY277" i="16"/>
  <c r="FZ277" i="16"/>
  <c r="GA277" i="16"/>
  <c r="GB277" i="16"/>
  <c r="GC277" i="16"/>
  <c r="GD277" i="16"/>
  <c r="GE277" i="16"/>
  <c r="GF277" i="16"/>
  <c r="GH277" i="16"/>
  <c r="GI277" i="16"/>
  <c r="J278" i="16"/>
  <c r="K278" i="16"/>
  <c r="L278" i="16"/>
  <c r="M278" i="16"/>
  <c r="N278" i="16"/>
  <c r="O278" i="16"/>
  <c r="P278" i="16"/>
  <c r="Q278" i="16"/>
  <c r="R278" i="16"/>
  <c r="S278" i="16"/>
  <c r="T278" i="16"/>
  <c r="U278" i="16"/>
  <c r="V278" i="16"/>
  <c r="DC278" i="16"/>
  <c r="DD278" i="16"/>
  <c r="DE278" i="16"/>
  <c r="DF278" i="16"/>
  <c r="DG278" i="16"/>
  <c r="DH278" i="16"/>
  <c r="DI278" i="16"/>
  <c r="DJ278" i="16"/>
  <c r="DK278" i="16"/>
  <c r="DL278" i="16"/>
  <c r="DM278" i="16"/>
  <c r="DN278" i="16"/>
  <c r="EY278" i="16"/>
  <c r="EZ278" i="16"/>
  <c r="FA278" i="16"/>
  <c r="FB278" i="16"/>
  <c r="FC278" i="16"/>
  <c r="FD278" i="16"/>
  <c r="FE278" i="16"/>
  <c r="FF278" i="16"/>
  <c r="FG278" i="16"/>
  <c r="FH278" i="16"/>
  <c r="FI278" i="16"/>
  <c r="FJ278" i="16"/>
  <c r="FK278" i="16"/>
  <c r="FL278" i="16"/>
  <c r="FM278" i="16"/>
  <c r="FN278" i="16"/>
  <c r="FO278" i="16"/>
  <c r="FP278" i="16"/>
  <c r="FQ278" i="16"/>
  <c r="FR278" i="16"/>
  <c r="FS278" i="16"/>
  <c r="FT278" i="16"/>
  <c r="FU278" i="16"/>
  <c r="FV278" i="16"/>
  <c r="FW278" i="16"/>
  <c r="FX278" i="16"/>
  <c r="FY278" i="16"/>
  <c r="FZ278" i="16"/>
  <c r="GA278" i="16"/>
  <c r="GB278" i="16"/>
  <c r="GC278" i="16"/>
  <c r="GD278" i="16"/>
  <c r="GE278" i="16"/>
  <c r="GF278" i="16"/>
  <c r="GH278" i="16"/>
  <c r="GI278" i="16"/>
  <c r="J279" i="16"/>
  <c r="K279" i="16"/>
  <c r="L279" i="16"/>
  <c r="M279" i="16"/>
  <c r="N279" i="16"/>
  <c r="O279" i="16"/>
  <c r="P279" i="16"/>
  <c r="Q279" i="16"/>
  <c r="R279" i="16"/>
  <c r="S279" i="16"/>
  <c r="T279" i="16"/>
  <c r="U279" i="16"/>
  <c r="V279" i="16"/>
  <c r="DC279" i="16"/>
  <c r="DD279" i="16"/>
  <c r="DE279" i="16"/>
  <c r="DF279" i="16"/>
  <c r="DG279" i="16"/>
  <c r="DH279" i="16"/>
  <c r="DI279" i="16"/>
  <c r="DJ279" i="16"/>
  <c r="DK279" i="16"/>
  <c r="DL279" i="16"/>
  <c r="DM279" i="16"/>
  <c r="DN279" i="16"/>
  <c r="EY279" i="16"/>
  <c r="EZ279" i="16"/>
  <c r="FA279" i="16"/>
  <c r="FB279" i="16"/>
  <c r="FC279" i="16"/>
  <c r="FD279" i="16"/>
  <c r="FE279" i="16"/>
  <c r="FF279" i="16"/>
  <c r="FG279" i="16"/>
  <c r="FH279" i="16"/>
  <c r="FI279" i="16"/>
  <c r="FJ279" i="16"/>
  <c r="FK279" i="16"/>
  <c r="FL279" i="16"/>
  <c r="FM279" i="16"/>
  <c r="FN279" i="16"/>
  <c r="FO279" i="16"/>
  <c r="FP279" i="16"/>
  <c r="FQ279" i="16"/>
  <c r="FR279" i="16"/>
  <c r="FS279" i="16"/>
  <c r="FT279" i="16"/>
  <c r="FU279" i="16"/>
  <c r="FV279" i="16"/>
  <c r="FW279" i="16"/>
  <c r="FX279" i="16"/>
  <c r="FY279" i="16"/>
  <c r="FZ279" i="16"/>
  <c r="GA279" i="16"/>
  <c r="GB279" i="16"/>
  <c r="GC279" i="16"/>
  <c r="GD279" i="16"/>
  <c r="GE279" i="16"/>
  <c r="GF279" i="16"/>
  <c r="GH279" i="16"/>
  <c r="GI279" i="16"/>
  <c r="C280" i="16"/>
  <c r="J280" i="16"/>
  <c r="K280" i="16"/>
  <c r="L280" i="16"/>
  <c r="M280" i="16"/>
  <c r="N280" i="16"/>
  <c r="O280" i="16"/>
  <c r="P280" i="16"/>
  <c r="Q280" i="16"/>
  <c r="R280" i="16"/>
  <c r="S280" i="16"/>
  <c r="T280" i="16"/>
  <c r="U280" i="16"/>
  <c r="V280" i="16"/>
  <c r="DC280" i="16"/>
  <c r="DD280" i="16"/>
  <c r="DE280" i="16"/>
  <c r="DF280" i="16"/>
  <c r="DG280" i="16"/>
  <c r="DH280" i="16"/>
  <c r="DI280" i="16"/>
  <c r="DJ280" i="16"/>
  <c r="DK280" i="16"/>
  <c r="DL280" i="16"/>
  <c r="DM280" i="16"/>
  <c r="DN280" i="16"/>
  <c r="EY280" i="16"/>
  <c r="EZ280" i="16"/>
  <c r="FA280" i="16"/>
  <c r="FB280" i="16"/>
  <c r="FC280" i="16"/>
  <c r="FD280" i="16"/>
  <c r="FE280" i="16"/>
  <c r="FF280" i="16"/>
  <c r="FG280" i="16"/>
  <c r="FH280" i="16"/>
  <c r="FI280" i="16"/>
  <c r="FJ280" i="16"/>
  <c r="FK280" i="16"/>
  <c r="FL280" i="16"/>
  <c r="FM280" i="16"/>
  <c r="FN280" i="16"/>
  <c r="FO280" i="16"/>
  <c r="FP280" i="16"/>
  <c r="FQ280" i="16"/>
  <c r="FR280" i="16"/>
  <c r="FS280" i="16"/>
  <c r="FT280" i="16"/>
  <c r="FU280" i="16"/>
  <c r="FV280" i="16"/>
  <c r="FW280" i="16"/>
  <c r="FX280" i="16"/>
  <c r="FY280" i="16"/>
  <c r="FZ280" i="16"/>
  <c r="GA280" i="16"/>
  <c r="GB280" i="16"/>
  <c r="GC280" i="16"/>
  <c r="GD280" i="16"/>
  <c r="GE280" i="16"/>
  <c r="GF280" i="16"/>
  <c r="GH280" i="16"/>
  <c r="GI280" i="16"/>
  <c r="J281" i="16"/>
  <c r="K281" i="16"/>
  <c r="L281" i="16"/>
  <c r="M281" i="16"/>
  <c r="N281" i="16"/>
  <c r="O281" i="16"/>
  <c r="P281" i="16"/>
  <c r="Q281" i="16"/>
  <c r="R281" i="16"/>
  <c r="S281" i="16"/>
  <c r="T281" i="16"/>
  <c r="U281" i="16"/>
  <c r="V281" i="16"/>
  <c r="DC281" i="16"/>
  <c r="DD281" i="16"/>
  <c r="DE281" i="16"/>
  <c r="DF281" i="16"/>
  <c r="DG281" i="16"/>
  <c r="DH281" i="16"/>
  <c r="DI281" i="16"/>
  <c r="DJ281" i="16"/>
  <c r="DK281" i="16"/>
  <c r="DL281" i="16"/>
  <c r="DM281" i="16"/>
  <c r="DN281" i="16"/>
  <c r="EY281" i="16"/>
  <c r="EZ281" i="16"/>
  <c r="FA281" i="16"/>
  <c r="FB281" i="16"/>
  <c r="FC281" i="16"/>
  <c r="FD281" i="16"/>
  <c r="FE281" i="16"/>
  <c r="FF281" i="16"/>
  <c r="FG281" i="16"/>
  <c r="FH281" i="16"/>
  <c r="FI281" i="16"/>
  <c r="FJ281" i="16"/>
  <c r="FK281" i="16"/>
  <c r="FL281" i="16"/>
  <c r="FM281" i="16"/>
  <c r="FN281" i="16"/>
  <c r="FO281" i="16"/>
  <c r="FP281" i="16"/>
  <c r="FQ281" i="16"/>
  <c r="FR281" i="16"/>
  <c r="FS281" i="16"/>
  <c r="FT281" i="16"/>
  <c r="FU281" i="16"/>
  <c r="FV281" i="16"/>
  <c r="FW281" i="16"/>
  <c r="FX281" i="16"/>
  <c r="FY281" i="16"/>
  <c r="FZ281" i="16"/>
  <c r="GA281" i="16"/>
  <c r="GB281" i="16"/>
  <c r="GC281" i="16"/>
  <c r="GD281" i="16"/>
  <c r="GE281" i="16"/>
  <c r="GF281" i="16"/>
  <c r="GH281" i="16"/>
  <c r="GI281" i="16"/>
  <c r="J282" i="16"/>
  <c r="K282" i="16"/>
  <c r="L282" i="16"/>
  <c r="M282" i="16"/>
  <c r="N282" i="16"/>
  <c r="O282" i="16"/>
  <c r="P282" i="16"/>
  <c r="Q282" i="16"/>
  <c r="R282" i="16"/>
  <c r="S282" i="16"/>
  <c r="T282" i="16"/>
  <c r="U282" i="16"/>
  <c r="V282" i="16"/>
  <c r="DC282" i="16"/>
  <c r="DD282" i="16"/>
  <c r="DE282" i="16"/>
  <c r="DF282" i="16"/>
  <c r="DG282" i="16"/>
  <c r="DH282" i="16"/>
  <c r="DI282" i="16"/>
  <c r="DJ282" i="16"/>
  <c r="DK282" i="16"/>
  <c r="DL282" i="16"/>
  <c r="DM282" i="16"/>
  <c r="DN282" i="16"/>
  <c r="EY282" i="16"/>
  <c r="EZ282" i="16"/>
  <c r="FA282" i="16"/>
  <c r="FB282" i="16"/>
  <c r="FC282" i="16"/>
  <c r="FD282" i="16"/>
  <c r="FE282" i="16"/>
  <c r="FF282" i="16"/>
  <c r="FG282" i="16"/>
  <c r="FH282" i="16"/>
  <c r="FI282" i="16"/>
  <c r="FJ282" i="16"/>
  <c r="FK282" i="16"/>
  <c r="FL282" i="16"/>
  <c r="FM282" i="16"/>
  <c r="FN282" i="16"/>
  <c r="FO282" i="16"/>
  <c r="FP282" i="16"/>
  <c r="FQ282" i="16"/>
  <c r="FR282" i="16"/>
  <c r="FS282" i="16"/>
  <c r="FT282" i="16"/>
  <c r="FU282" i="16"/>
  <c r="FV282" i="16"/>
  <c r="FW282" i="16"/>
  <c r="FX282" i="16"/>
  <c r="FY282" i="16"/>
  <c r="FZ282" i="16"/>
  <c r="GA282" i="16"/>
  <c r="GB282" i="16"/>
  <c r="GC282" i="16"/>
  <c r="GD282" i="16"/>
  <c r="GE282" i="16"/>
  <c r="GF282" i="16"/>
  <c r="GH282" i="16"/>
  <c r="GI282" i="16"/>
  <c r="J283" i="16"/>
  <c r="K283" i="16"/>
  <c r="L283" i="16"/>
  <c r="M283" i="16"/>
  <c r="N283" i="16"/>
  <c r="O283" i="16"/>
  <c r="P283" i="16"/>
  <c r="Q283" i="16"/>
  <c r="R283" i="16"/>
  <c r="S283" i="16"/>
  <c r="T283" i="16"/>
  <c r="U283" i="16"/>
  <c r="V283" i="16"/>
  <c r="DC283" i="16"/>
  <c r="DD283" i="16"/>
  <c r="DE283" i="16"/>
  <c r="DF283" i="16"/>
  <c r="DG283" i="16"/>
  <c r="DH283" i="16"/>
  <c r="DI283" i="16"/>
  <c r="DJ283" i="16"/>
  <c r="DK283" i="16"/>
  <c r="DL283" i="16"/>
  <c r="DM283" i="16"/>
  <c r="DN283" i="16"/>
  <c r="EY283" i="16"/>
  <c r="EZ283" i="16"/>
  <c r="FA283" i="16"/>
  <c r="FB283" i="16"/>
  <c r="FC283" i="16"/>
  <c r="FD283" i="16"/>
  <c r="FE283" i="16"/>
  <c r="FF283" i="16"/>
  <c r="FG283" i="16"/>
  <c r="FH283" i="16"/>
  <c r="FI283" i="16"/>
  <c r="FJ283" i="16"/>
  <c r="FK283" i="16"/>
  <c r="FL283" i="16"/>
  <c r="FM283" i="16"/>
  <c r="FN283" i="16"/>
  <c r="FO283" i="16"/>
  <c r="FP283" i="16"/>
  <c r="FQ283" i="16"/>
  <c r="FR283" i="16"/>
  <c r="FS283" i="16"/>
  <c r="FT283" i="16"/>
  <c r="FU283" i="16"/>
  <c r="FV283" i="16"/>
  <c r="FW283" i="16"/>
  <c r="FX283" i="16"/>
  <c r="FY283" i="16"/>
  <c r="FZ283" i="16"/>
  <c r="GA283" i="16"/>
  <c r="GB283" i="16"/>
  <c r="GC283" i="16"/>
  <c r="GD283" i="16"/>
  <c r="GE283" i="16"/>
  <c r="GF283" i="16"/>
  <c r="GH283" i="16"/>
  <c r="GI283" i="16"/>
  <c r="J284" i="16"/>
  <c r="K284" i="16"/>
  <c r="L284" i="16"/>
  <c r="M284" i="16"/>
  <c r="N284" i="16"/>
  <c r="O284" i="16"/>
  <c r="P284" i="16"/>
  <c r="Q284" i="16"/>
  <c r="R284" i="16"/>
  <c r="S284" i="16"/>
  <c r="T284" i="16"/>
  <c r="U284" i="16"/>
  <c r="V284" i="16"/>
  <c r="DC284" i="16"/>
  <c r="DD284" i="16"/>
  <c r="DE284" i="16"/>
  <c r="DF284" i="16"/>
  <c r="DG284" i="16"/>
  <c r="DH284" i="16"/>
  <c r="DI284" i="16"/>
  <c r="DJ284" i="16"/>
  <c r="DK284" i="16"/>
  <c r="DL284" i="16"/>
  <c r="DM284" i="16"/>
  <c r="DN284" i="16"/>
  <c r="EY284" i="16"/>
  <c r="EZ284" i="16"/>
  <c r="FA284" i="16"/>
  <c r="FB284" i="16"/>
  <c r="FC284" i="16"/>
  <c r="FD284" i="16"/>
  <c r="FE284" i="16"/>
  <c r="FF284" i="16"/>
  <c r="FG284" i="16"/>
  <c r="FH284" i="16"/>
  <c r="FI284" i="16"/>
  <c r="FJ284" i="16"/>
  <c r="FK284" i="16"/>
  <c r="FL284" i="16"/>
  <c r="FM284" i="16"/>
  <c r="FN284" i="16"/>
  <c r="FO284" i="16"/>
  <c r="FP284" i="16"/>
  <c r="FQ284" i="16"/>
  <c r="FR284" i="16"/>
  <c r="FS284" i="16"/>
  <c r="FT284" i="16"/>
  <c r="FU284" i="16"/>
  <c r="FV284" i="16"/>
  <c r="FW284" i="16"/>
  <c r="FX284" i="16"/>
  <c r="FY284" i="16"/>
  <c r="FZ284" i="16"/>
  <c r="GA284" i="16"/>
  <c r="GB284" i="16"/>
  <c r="GC284" i="16"/>
  <c r="GD284" i="16"/>
  <c r="GE284" i="16"/>
  <c r="GF284" i="16"/>
  <c r="GH284" i="16"/>
  <c r="GI284" i="16"/>
  <c r="J285" i="16"/>
  <c r="K285" i="16"/>
  <c r="L285" i="16"/>
  <c r="M285" i="16"/>
  <c r="N285" i="16"/>
  <c r="O285" i="16"/>
  <c r="P285" i="16"/>
  <c r="Q285" i="16"/>
  <c r="R285" i="16"/>
  <c r="S285" i="16"/>
  <c r="T285" i="16"/>
  <c r="U285" i="16"/>
  <c r="V285" i="16"/>
  <c r="DC285" i="16"/>
  <c r="DD285" i="16"/>
  <c r="DE285" i="16"/>
  <c r="DF285" i="16"/>
  <c r="DG285" i="16"/>
  <c r="DH285" i="16"/>
  <c r="DI285" i="16"/>
  <c r="DJ285" i="16"/>
  <c r="DK285" i="16"/>
  <c r="DL285" i="16"/>
  <c r="DM285" i="16"/>
  <c r="DN285" i="16"/>
  <c r="EY285" i="16"/>
  <c r="EZ285" i="16"/>
  <c r="FA285" i="16"/>
  <c r="FB285" i="16"/>
  <c r="FC285" i="16"/>
  <c r="FD285" i="16"/>
  <c r="FE285" i="16"/>
  <c r="FF285" i="16"/>
  <c r="FG285" i="16"/>
  <c r="FH285" i="16"/>
  <c r="FI285" i="16"/>
  <c r="FJ285" i="16"/>
  <c r="FK285" i="16"/>
  <c r="FL285" i="16"/>
  <c r="FM285" i="16"/>
  <c r="FN285" i="16"/>
  <c r="FO285" i="16"/>
  <c r="FP285" i="16"/>
  <c r="FQ285" i="16"/>
  <c r="FR285" i="16"/>
  <c r="FS285" i="16"/>
  <c r="FT285" i="16"/>
  <c r="FU285" i="16"/>
  <c r="FV285" i="16"/>
  <c r="FW285" i="16"/>
  <c r="FX285" i="16"/>
  <c r="FY285" i="16"/>
  <c r="FZ285" i="16"/>
  <c r="GA285" i="16"/>
  <c r="GB285" i="16"/>
  <c r="GC285" i="16"/>
  <c r="GD285" i="16"/>
  <c r="GE285" i="16"/>
  <c r="GF285" i="16"/>
  <c r="GH285" i="16"/>
  <c r="GI285" i="16"/>
  <c r="J286" i="16"/>
  <c r="K286" i="16"/>
  <c r="L286" i="16"/>
  <c r="M286" i="16"/>
  <c r="N286" i="16"/>
  <c r="O286" i="16"/>
  <c r="P286" i="16"/>
  <c r="Q286" i="16"/>
  <c r="R286" i="16"/>
  <c r="S286" i="16"/>
  <c r="T286" i="16"/>
  <c r="U286" i="16"/>
  <c r="V286" i="16"/>
  <c r="DC286" i="16"/>
  <c r="DD286" i="16"/>
  <c r="DE286" i="16"/>
  <c r="DF286" i="16"/>
  <c r="DG286" i="16"/>
  <c r="DH286" i="16"/>
  <c r="DI286" i="16"/>
  <c r="DJ286" i="16"/>
  <c r="DK286" i="16"/>
  <c r="DL286" i="16"/>
  <c r="DM286" i="16"/>
  <c r="DN286" i="16"/>
  <c r="EY286" i="16"/>
  <c r="EZ286" i="16"/>
  <c r="FA286" i="16"/>
  <c r="FB286" i="16"/>
  <c r="FC286" i="16"/>
  <c r="FD286" i="16"/>
  <c r="FE286" i="16"/>
  <c r="FF286" i="16"/>
  <c r="FG286" i="16"/>
  <c r="FH286" i="16"/>
  <c r="FI286" i="16"/>
  <c r="FJ286" i="16"/>
  <c r="FK286" i="16"/>
  <c r="FL286" i="16"/>
  <c r="FM286" i="16"/>
  <c r="FN286" i="16"/>
  <c r="FO286" i="16"/>
  <c r="FP286" i="16"/>
  <c r="FQ286" i="16"/>
  <c r="FR286" i="16"/>
  <c r="FS286" i="16"/>
  <c r="FT286" i="16"/>
  <c r="FU286" i="16"/>
  <c r="FV286" i="16"/>
  <c r="FW286" i="16"/>
  <c r="FX286" i="16"/>
  <c r="FY286" i="16"/>
  <c r="FZ286" i="16"/>
  <c r="GA286" i="16"/>
  <c r="GB286" i="16"/>
  <c r="GC286" i="16"/>
  <c r="GD286" i="16"/>
  <c r="GE286" i="16"/>
  <c r="GF286" i="16"/>
  <c r="GH286" i="16"/>
  <c r="GI286" i="16"/>
  <c r="J287" i="16"/>
  <c r="K287" i="16"/>
  <c r="L287" i="16"/>
  <c r="M287" i="16"/>
  <c r="N287" i="16"/>
  <c r="O287" i="16"/>
  <c r="P287" i="16"/>
  <c r="Q287" i="16"/>
  <c r="R287" i="16"/>
  <c r="S287" i="16"/>
  <c r="T287" i="16"/>
  <c r="U287" i="16"/>
  <c r="V287" i="16"/>
  <c r="DC287" i="16"/>
  <c r="DD287" i="16"/>
  <c r="DE287" i="16"/>
  <c r="DF287" i="16"/>
  <c r="DG287" i="16"/>
  <c r="DH287" i="16"/>
  <c r="DI287" i="16"/>
  <c r="DJ287" i="16"/>
  <c r="DK287" i="16"/>
  <c r="DL287" i="16"/>
  <c r="DM287" i="16"/>
  <c r="DN287" i="16"/>
  <c r="EY287" i="16"/>
  <c r="EZ287" i="16"/>
  <c r="FA287" i="16"/>
  <c r="FB287" i="16"/>
  <c r="FC287" i="16"/>
  <c r="FD287" i="16"/>
  <c r="FE287" i="16"/>
  <c r="FF287" i="16"/>
  <c r="FG287" i="16"/>
  <c r="FH287" i="16"/>
  <c r="FI287" i="16"/>
  <c r="FJ287" i="16"/>
  <c r="FK287" i="16"/>
  <c r="FL287" i="16"/>
  <c r="FM287" i="16"/>
  <c r="FN287" i="16"/>
  <c r="FO287" i="16"/>
  <c r="FP287" i="16"/>
  <c r="FQ287" i="16"/>
  <c r="FR287" i="16"/>
  <c r="FS287" i="16"/>
  <c r="FT287" i="16"/>
  <c r="FU287" i="16"/>
  <c r="FV287" i="16"/>
  <c r="FW287" i="16"/>
  <c r="FX287" i="16"/>
  <c r="FY287" i="16"/>
  <c r="FZ287" i="16"/>
  <c r="GA287" i="16"/>
  <c r="GB287" i="16"/>
  <c r="GC287" i="16"/>
  <c r="GD287" i="16"/>
  <c r="GE287" i="16"/>
  <c r="GF287" i="16"/>
  <c r="GH287" i="16"/>
  <c r="GI287" i="16"/>
  <c r="J288" i="16"/>
  <c r="K288" i="16"/>
  <c r="L288" i="16"/>
  <c r="M288" i="16"/>
  <c r="N288" i="16"/>
  <c r="O288" i="16"/>
  <c r="P288" i="16"/>
  <c r="Q288" i="16"/>
  <c r="R288" i="16"/>
  <c r="S288" i="16"/>
  <c r="T288" i="16"/>
  <c r="U288" i="16"/>
  <c r="V288" i="16"/>
  <c r="DC288" i="16"/>
  <c r="DD288" i="16"/>
  <c r="DE288" i="16"/>
  <c r="DF288" i="16"/>
  <c r="DG288" i="16"/>
  <c r="DH288" i="16"/>
  <c r="DI288" i="16"/>
  <c r="DJ288" i="16"/>
  <c r="DK288" i="16"/>
  <c r="DL288" i="16"/>
  <c r="DM288" i="16"/>
  <c r="DN288" i="16"/>
  <c r="EY288" i="16"/>
  <c r="EZ288" i="16"/>
  <c r="FA288" i="16"/>
  <c r="FB288" i="16"/>
  <c r="FC288" i="16"/>
  <c r="FD288" i="16"/>
  <c r="FE288" i="16"/>
  <c r="FF288" i="16"/>
  <c r="FG288" i="16"/>
  <c r="FH288" i="16"/>
  <c r="FI288" i="16"/>
  <c r="FJ288" i="16"/>
  <c r="FK288" i="16"/>
  <c r="FL288" i="16"/>
  <c r="FM288" i="16"/>
  <c r="FN288" i="16"/>
  <c r="FO288" i="16"/>
  <c r="FP288" i="16"/>
  <c r="FQ288" i="16"/>
  <c r="FR288" i="16"/>
  <c r="FS288" i="16"/>
  <c r="FT288" i="16"/>
  <c r="FU288" i="16"/>
  <c r="FV288" i="16"/>
  <c r="FW288" i="16"/>
  <c r="FX288" i="16"/>
  <c r="FY288" i="16"/>
  <c r="FZ288" i="16"/>
  <c r="GA288" i="16"/>
  <c r="GB288" i="16"/>
  <c r="GC288" i="16"/>
  <c r="GD288" i="16"/>
  <c r="GE288" i="16"/>
  <c r="GF288" i="16"/>
  <c r="GH288" i="16"/>
  <c r="GI288" i="16"/>
  <c r="J289" i="16"/>
  <c r="K289" i="16"/>
  <c r="L289" i="16"/>
  <c r="M289" i="16"/>
  <c r="N289" i="16"/>
  <c r="O289" i="16"/>
  <c r="P289" i="16"/>
  <c r="Q289" i="16"/>
  <c r="R289" i="16"/>
  <c r="S289" i="16"/>
  <c r="T289" i="16"/>
  <c r="U289" i="16"/>
  <c r="V289" i="16"/>
  <c r="DC289" i="16"/>
  <c r="DD289" i="16"/>
  <c r="DE289" i="16"/>
  <c r="DF289" i="16"/>
  <c r="DG289" i="16"/>
  <c r="DH289" i="16"/>
  <c r="DI289" i="16"/>
  <c r="DJ289" i="16"/>
  <c r="DK289" i="16"/>
  <c r="DL289" i="16"/>
  <c r="DM289" i="16"/>
  <c r="DN289" i="16"/>
  <c r="EY289" i="16"/>
  <c r="EZ289" i="16"/>
  <c r="FA289" i="16"/>
  <c r="FB289" i="16"/>
  <c r="FC289" i="16"/>
  <c r="FD289" i="16"/>
  <c r="FE289" i="16"/>
  <c r="FF289" i="16"/>
  <c r="FG289" i="16"/>
  <c r="FH289" i="16"/>
  <c r="FI289" i="16"/>
  <c r="FJ289" i="16"/>
  <c r="FK289" i="16"/>
  <c r="FL289" i="16"/>
  <c r="FM289" i="16"/>
  <c r="FN289" i="16"/>
  <c r="FO289" i="16"/>
  <c r="FP289" i="16"/>
  <c r="FQ289" i="16"/>
  <c r="FR289" i="16"/>
  <c r="FS289" i="16"/>
  <c r="FT289" i="16"/>
  <c r="FU289" i="16"/>
  <c r="FV289" i="16"/>
  <c r="FW289" i="16"/>
  <c r="FX289" i="16"/>
  <c r="FY289" i="16"/>
  <c r="FZ289" i="16"/>
  <c r="GA289" i="16"/>
  <c r="GB289" i="16"/>
  <c r="GC289" i="16"/>
  <c r="GD289" i="16"/>
  <c r="GE289" i="16"/>
  <c r="GF289" i="16"/>
  <c r="GH289" i="16"/>
  <c r="GI289" i="16"/>
  <c r="J290" i="16"/>
  <c r="K290" i="16"/>
  <c r="L290" i="16"/>
  <c r="M290" i="16"/>
  <c r="N290" i="16"/>
  <c r="O290" i="16"/>
  <c r="P290" i="16"/>
  <c r="Q290" i="16"/>
  <c r="R290" i="16"/>
  <c r="S290" i="16"/>
  <c r="T290" i="16"/>
  <c r="U290" i="16"/>
  <c r="V290" i="16"/>
  <c r="DC290" i="16"/>
  <c r="DD290" i="16"/>
  <c r="DE290" i="16"/>
  <c r="DF290" i="16"/>
  <c r="DG290" i="16"/>
  <c r="DH290" i="16"/>
  <c r="DI290" i="16"/>
  <c r="DJ290" i="16"/>
  <c r="DK290" i="16"/>
  <c r="DL290" i="16"/>
  <c r="DM290" i="16"/>
  <c r="DN290" i="16"/>
  <c r="EY290" i="16"/>
  <c r="EZ290" i="16"/>
  <c r="FA290" i="16"/>
  <c r="FB290" i="16"/>
  <c r="FC290" i="16"/>
  <c r="FD290" i="16"/>
  <c r="FE290" i="16"/>
  <c r="FF290" i="16"/>
  <c r="FG290" i="16"/>
  <c r="FH290" i="16"/>
  <c r="FI290" i="16"/>
  <c r="FJ290" i="16"/>
  <c r="FK290" i="16"/>
  <c r="FL290" i="16"/>
  <c r="FM290" i="16"/>
  <c r="FN290" i="16"/>
  <c r="FO290" i="16"/>
  <c r="FP290" i="16"/>
  <c r="FQ290" i="16"/>
  <c r="FR290" i="16"/>
  <c r="FS290" i="16"/>
  <c r="FT290" i="16"/>
  <c r="FU290" i="16"/>
  <c r="FV290" i="16"/>
  <c r="FW290" i="16"/>
  <c r="FX290" i="16"/>
  <c r="FY290" i="16"/>
  <c r="FZ290" i="16"/>
  <c r="GA290" i="16"/>
  <c r="GB290" i="16"/>
  <c r="GC290" i="16"/>
  <c r="GD290" i="16"/>
  <c r="GE290" i="16"/>
  <c r="GF290" i="16"/>
  <c r="GH290" i="16"/>
  <c r="GI290" i="16"/>
  <c r="J291" i="16"/>
  <c r="K291" i="16"/>
  <c r="L291" i="16"/>
  <c r="M291" i="16"/>
  <c r="N291" i="16"/>
  <c r="O291" i="16"/>
  <c r="P291" i="16"/>
  <c r="Q291" i="16"/>
  <c r="R291" i="16"/>
  <c r="S291" i="16"/>
  <c r="T291" i="16"/>
  <c r="U291" i="16"/>
  <c r="V291" i="16"/>
  <c r="DC291" i="16"/>
  <c r="DD291" i="16"/>
  <c r="DE291" i="16"/>
  <c r="DF291" i="16"/>
  <c r="DG291" i="16"/>
  <c r="DH291" i="16"/>
  <c r="DI291" i="16"/>
  <c r="DJ291" i="16"/>
  <c r="DK291" i="16"/>
  <c r="DL291" i="16"/>
  <c r="DM291" i="16"/>
  <c r="DN291" i="16"/>
  <c r="EY291" i="16"/>
  <c r="EZ291" i="16"/>
  <c r="FA291" i="16"/>
  <c r="FB291" i="16"/>
  <c r="FC291" i="16"/>
  <c r="FD291" i="16"/>
  <c r="FE291" i="16"/>
  <c r="FF291" i="16"/>
  <c r="FG291" i="16"/>
  <c r="FH291" i="16"/>
  <c r="FI291" i="16"/>
  <c r="FJ291" i="16"/>
  <c r="FK291" i="16"/>
  <c r="FL291" i="16"/>
  <c r="FM291" i="16"/>
  <c r="FN291" i="16"/>
  <c r="FO291" i="16"/>
  <c r="FP291" i="16"/>
  <c r="FQ291" i="16"/>
  <c r="FR291" i="16"/>
  <c r="FS291" i="16"/>
  <c r="FT291" i="16"/>
  <c r="FU291" i="16"/>
  <c r="FV291" i="16"/>
  <c r="FW291" i="16"/>
  <c r="FX291" i="16"/>
  <c r="FY291" i="16"/>
  <c r="FZ291" i="16"/>
  <c r="GA291" i="16"/>
  <c r="GB291" i="16"/>
  <c r="GC291" i="16"/>
  <c r="GD291" i="16"/>
  <c r="GE291" i="16"/>
  <c r="GF291" i="16"/>
  <c r="GH291" i="16"/>
  <c r="GI291" i="16"/>
  <c r="J292" i="16"/>
  <c r="K292" i="16"/>
  <c r="L292" i="16"/>
  <c r="M292" i="16"/>
  <c r="N292" i="16"/>
  <c r="O292" i="16"/>
  <c r="P292" i="16"/>
  <c r="Q292" i="16"/>
  <c r="R292" i="16"/>
  <c r="S292" i="16"/>
  <c r="T292" i="16"/>
  <c r="U292" i="16"/>
  <c r="V292" i="16"/>
  <c r="DC292" i="16"/>
  <c r="DD292" i="16"/>
  <c r="DE292" i="16"/>
  <c r="DF292" i="16"/>
  <c r="DG292" i="16"/>
  <c r="DH292" i="16"/>
  <c r="DI292" i="16"/>
  <c r="DJ292" i="16"/>
  <c r="DK292" i="16"/>
  <c r="DL292" i="16"/>
  <c r="DM292" i="16"/>
  <c r="DN292" i="16"/>
  <c r="EY292" i="16"/>
  <c r="EZ292" i="16"/>
  <c r="FA292" i="16"/>
  <c r="FB292" i="16"/>
  <c r="FC292" i="16"/>
  <c r="FD292" i="16"/>
  <c r="FE292" i="16"/>
  <c r="FF292" i="16"/>
  <c r="FG292" i="16"/>
  <c r="FH292" i="16"/>
  <c r="FI292" i="16"/>
  <c r="FJ292" i="16"/>
  <c r="FK292" i="16"/>
  <c r="FL292" i="16"/>
  <c r="FM292" i="16"/>
  <c r="FN292" i="16"/>
  <c r="FO292" i="16"/>
  <c r="FP292" i="16"/>
  <c r="FQ292" i="16"/>
  <c r="FR292" i="16"/>
  <c r="FS292" i="16"/>
  <c r="FT292" i="16"/>
  <c r="FU292" i="16"/>
  <c r="FV292" i="16"/>
  <c r="FW292" i="16"/>
  <c r="FX292" i="16"/>
  <c r="FY292" i="16"/>
  <c r="FZ292" i="16"/>
  <c r="GA292" i="16"/>
  <c r="GB292" i="16"/>
  <c r="GC292" i="16"/>
  <c r="GD292" i="16"/>
  <c r="GE292" i="16"/>
  <c r="GF292" i="16"/>
  <c r="GH292" i="16"/>
  <c r="GI292" i="16"/>
  <c r="J293" i="16"/>
  <c r="K293" i="16"/>
  <c r="L293" i="16"/>
  <c r="M293" i="16"/>
  <c r="N293" i="16"/>
  <c r="O293" i="16"/>
  <c r="P293" i="16"/>
  <c r="Q293" i="16"/>
  <c r="R293" i="16"/>
  <c r="S293" i="16"/>
  <c r="T293" i="16"/>
  <c r="U293" i="16"/>
  <c r="V293" i="16"/>
  <c r="DC293" i="16"/>
  <c r="DD293" i="16"/>
  <c r="DE293" i="16"/>
  <c r="DF293" i="16"/>
  <c r="DG293" i="16"/>
  <c r="DH293" i="16"/>
  <c r="DI293" i="16"/>
  <c r="DJ293" i="16"/>
  <c r="DK293" i="16"/>
  <c r="DL293" i="16"/>
  <c r="DM293" i="16"/>
  <c r="DN293" i="16"/>
  <c r="EY293" i="16"/>
  <c r="EZ293" i="16"/>
  <c r="FA293" i="16"/>
  <c r="FB293" i="16"/>
  <c r="FC293" i="16"/>
  <c r="FD293" i="16"/>
  <c r="FE293" i="16"/>
  <c r="FF293" i="16"/>
  <c r="FG293" i="16"/>
  <c r="FH293" i="16"/>
  <c r="FI293" i="16"/>
  <c r="FJ293" i="16"/>
  <c r="FK293" i="16"/>
  <c r="FL293" i="16"/>
  <c r="FM293" i="16"/>
  <c r="FN293" i="16"/>
  <c r="FO293" i="16"/>
  <c r="FP293" i="16"/>
  <c r="FQ293" i="16"/>
  <c r="FR293" i="16"/>
  <c r="FS293" i="16"/>
  <c r="FT293" i="16"/>
  <c r="FU293" i="16"/>
  <c r="FV293" i="16"/>
  <c r="FW293" i="16"/>
  <c r="FX293" i="16"/>
  <c r="FY293" i="16"/>
  <c r="FZ293" i="16"/>
  <c r="GA293" i="16"/>
  <c r="GB293" i="16"/>
  <c r="GC293" i="16"/>
  <c r="GD293" i="16"/>
  <c r="GE293" i="16"/>
  <c r="GF293" i="16"/>
  <c r="GH293" i="16"/>
  <c r="GI293" i="16"/>
  <c r="J294" i="16"/>
  <c r="K294" i="16"/>
  <c r="L294" i="16"/>
  <c r="M294" i="16"/>
  <c r="N294" i="16"/>
  <c r="O294" i="16"/>
  <c r="P294" i="16"/>
  <c r="Q294" i="16"/>
  <c r="R294" i="16"/>
  <c r="S294" i="16"/>
  <c r="T294" i="16"/>
  <c r="U294" i="16"/>
  <c r="V294" i="16"/>
  <c r="DC294" i="16"/>
  <c r="DD294" i="16"/>
  <c r="DE294" i="16"/>
  <c r="DF294" i="16"/>
  <c r="DG294" i="16"/>
  <c r="DH294" i="16"/>
  <c r="DI294" i="16"/>
  <c r="DJ294" i="16"/>
  <c r="DK294" i="16"/>
  <c r="DL294" i="16"/>
  <c r="DM294" i="16"/>
  <c r="DN294" i="16"/>
  <c r="EY294" i="16"/>
  <c r="EZ294" i="16"/>
  <c r="FA294" i="16"/>
  <c r="FB294" i="16"/>
  <c r="FC294" i="16"/>
  <c r="FD294" i="16"/>
  <c r="FE294" i="16"/>
  <c r="FF294" i="16"/>
  <c r="FG294" i="16"/>
  <c r="FH294" i="16"/>
  <c r="FI294" i="16"/>
  <c r="FJ294" i="16"/>
  <c r="FK294" i="16"/>
  <c r="FL294" i="16"/>
  <c r="FM294" i="16"/>
  <c r="FN294" i="16"/>
  <c r="FO294" i="16"/>
  <c r="FP294" i="16"/>
  <c r="FQ294" i="16"/>
  <c r="FR294" i="16"/>
  <c r="FS294" i="16"/>
  <c r="FT294" i="16"/>
  <c r="FU294" i="16"/>
  <c r="FV294" i="16"/>
  <c r="FW294" i="16"/>
  <c r="FX294" i="16"/>
  <c r="FY294" i="16"/>
  <c r="FZ294" i="16"/>
  <c r="GA294" i="16"/>
  <c r="GB294" i="16"/>
  <c r="GC294" i="16"/>
  <c r="GD294" i="16"/>
  <c r="GE294" i="16"/>
  <c r="GF294" i="16"/>
  <c r="GH294" i="16"/>
  <c r="GI294" i="16"/>
  <c r="J295" i="16"/>
  <c r="K295" i="16"/>
  <c r="L295" i="16"/>
  <c r="M295" i="16"/>
  <c r="N295" i="16"/>
  <c r="O295" i="16"/>
  <c r="P295" i="16"/>
  <c r="Q295" i="16"/>
  <c r="R295" i="16"/>
  <c r="S295" i="16"/>
  <c r="T295" i="16"/>
  <c r="U295" i="16"/>
  <c r="V295" i="16"/>
  <c r="DC295" i="16"/>
  <c r="DD295" i="16"/>
  <c r="DE295" i="16"/>
  <c r="DF295" i="16"/>
  <c r="DG295" i="16"/>
  <c r="DH295" i="16"/>
  <c r="DI295" i="16"/>
  <c r="DJ295" i="16"/>
  <c r="DK295" i="16"/>
  <c r="DL295" i="16"/>
  <c r="DM295" i="16"/>
  <c r="DN295" i="16"/>
  <c r="EY295" i="16"/>
  <c r="EZ295" i="16"/>
  <c r="FA295" i="16"/>
  <c r="FB295" i="16"/>
  <c r="FC295" i="16"/>
  <c r="FD295" i="16"/>
  <c r="FE295" i="16"/>
  <c r="FF295" i="16"/>
  <c r="FG295" i="16"/>
  <c r="FH295" i="16"/>
  <c r="FI295" i="16"/>
  <c r="FJ295" i="16"/>
  <c r="FK295" i="16"/>
  <c r="FL295" i="16"/>
  <c r="FM295" i="16"/>
  <c r="FN295" i="16"/>
  <c r="FO295" i="16"/>
  <c r="FP295" i="16"/>
  <c r="FQ295" i="16"/>
  <c r="FR295" i="16"/>
  <c r="FS295" i="16"/>
  <c r="FT295" i="16"/>
  <c r="FU295" i="16"/>
  <c r="FV295" i="16"/>
  <c r="FW295" i="16"/>
  <c r="FX295" i="16"/>
  <c r="FY295" i="16"/>
  <c r="FZ295" i="16"/>
  <c r="GA295" i="16"/>
  <c r="GB295" i="16"/>
  <c r="GC295" i="16"/>
  <c r="GD295" i="16"/>
  <c r="GE295" i="16"/>
  <c r="GF295" i="16"/>
  <c r="GH295" i="16"/>
  <c r="GI295" i="16"/>
  <c r="J296" i="16"/>
  <c r="K296" i="16"/>
  <c r="L296" i="16"/>
  <c r="M296" i="16"/>
  <c r="N296" i="16"/>
  <c r="O296" i="16"/>
  <c r="P296" i="16"/>
  <c r="Q296" i="16"/>
  <c r="R296" i="16"/>
  <c r="S296" i="16"/>
  <c r="T296" i="16"/>
  <c r="U296" i="16"/>
  <c r="V296" i="16"/>
  <c r="DC296" i="16"/>
  <c r="DD296" i="16"/>
  <c r="DE296" i="16"/>
  <c r="DF296" i="16"/>
  <c r="DG296" i="16"/>
  <c r="DH296" i="16"/>
  <c r="DI296" i="16"/>
  <c r="DJ296" i="16"/>
  <c r="DK296" i="16"/>
  <c r="DL296" i="16"/>
  <c r="DM296" i="16"/>
  <c r="DN296" i="16"/>
  <c r="EY296" i="16"/>
  <c r="EZ296" i="16"/>
  <c r="FA296" i="16"/>
  <c r="FB296" i="16"/>
  <c r="FC296" i="16"/>
  <c r="FD296" i="16"/>
  <c r="FE296" i="16"/>
  <c r="FF296" i="16"/>
  <c r="FG296" i="16"/>
  <c r="FH296" i="16"/>
  <c r="FI296" i="16"/>
  <c r="FJ296" i="16"/>
  <c r="FK296" i="16"/>
  <c r="FL296" i="16"/>
  <c r="FM296" i="16"/>
  <c r="FN296" i="16"/>
  <c r="FO296" i="16"/>
  <c r="FP296" i="16"/>
  <c r="FQ296" i="16"/>
  <c r="FR296" i="16"/>
  <c r="FS296" i="16"/>
  <c r="FT296" i="16"/>
  <c r="FU296" i="16"/>
  <c r="FV296" i="16"/>
  <c r="FW296" i="16"/>
  <c r="FX296" i="16"/>
  <c r="FY296" i="16"/>
  <c r="FZ296" i="16"/>
  <c r="GA296" i="16"/>
  <c r="GB296" i="16"/>
  <c r="GC296" i="16"/>
  <c r="GD296" i="16"/>
  <c r="GE296" i="16"/>
  <c r="GF296" i="16"/>
  <c r="GH296" i="16"/>
  <c r="GI296" i="16"/>
  <c r="J297" i="16"/>
  <c r="K297" i="16"/>
  <c r="L297" i="16"/>
  <c r="M297" i="16"/>
  <c r="N297" i="16"/>
  <c r="O297" i="16"/>
  <c r="P297" i="16"/>
  <c r="Q297" i="16"/>
  <c r="R297" i="16"/>
  <c r="S297" i="16"/>
  <c r="T297" i="16"/>
  <c r="U297" i="16"/>
  <c r="V297" i="16"/>
  <c r="DC297" i="16"/>
  <c r="DD297" i="16"/>
  <c r="DE297" i="16"/>
  <c r="DF297" i="16"/>
  <c r="DG297" i="16"/>
  <c r="DH297" i="16"/>
  <c r="DI297" i="16"/>
  <c r="DJ297" i="16"/>
  <c r="DK297" i="16"/>
  <c r="DL297" i="16"/>
  <c r="DM297" i="16"/>
  <c r="DN297" i="16"/>
  <c r="EY297" i="16"/>
  <c r="EZ297" i="16"/>
  <c r="FA297" i="16"/>
  <c r="FB297" i="16"/>
  <c r="FC297" i="16"/>
  <c r="FD297" i="16"/>
  <c r="FE297" i="16"/>
  <c r="FF297" i="16"/>
  <c r="FG297" i="16"/>
  <c r="FH297" i="16"/>
  <c r="FI297" i="16"/>
  <c r="FJ297" i="16"/>
  <c r="FK297" i="16"/>
  <c r="FL297" i="16"/>
  <c r="FM297" i="16"/>
  <c r="FN297" i="16"/>
  <c r="FO297" i="16"/>
  <c r="FP297" i="16"/>
  <c r="FQ297" i="16"/>
  <c r="FR297" i="16"/>
  <c r="FS297" i="16"/>
  <c r="FT297" i="16"/>
  <c r="FU297" i="16"/>
  <c r="FV297" i="16"/>
  <c r="FW297" i="16"/>
  <c r="FX297" i="16"/>
  <c r="FY297" i="16"/>
  <c r="FZ297" i="16"/>
  <c r="GA297" i="16"/>
  <c r="GB297" i="16"/>
  <c r="GC297" i="16"/>
  <c r="GD297" i="16"/>
  <c r="GE297" i="16"/>
  <c r="GF297" i="16"/>
  <c r="GH297" i="16"/>
  <c r="GI297" i="16"/>
  <c r="J298" i="16"/>
  <c r="K298" i="16"/>
  <c r="L298" i="16"/>
  <c r="M298" i="16"/>
  <c r="N298" i="16"/>
  <c r="O298" i="16"/>
  <c r="P298" i="16"/>
  <c r="Q298" i="16"/>
  <c r="R298" i="16"/>
  <c r="S298" i="16"/>
  <c r="T298" i="16"/>
  <c r="U298" i="16"/>
  <c r="V298" i="16"/>
  <c r="DC298" i="16"/>
  <c r="DD298" i="16"/>
  <c r="DE298" i="16"/>
  <c r="DF298" i="16"/>
  <c r="DG298" i="16"/>
  <c r="DH298" i="16"/>
  <c r="DI298" i="16"/>
  <c r="DJ298" i="16"/>
  <c r="DK298" i="16"/>
  <c r="DL298" i="16"/>
  <c r="DM298" i="16"/>
  <c r="DN298" i="16"/>
  <c r="EY298" i="16"/>
  <c r="EZ298" i="16"/>
  <c r="FA298" i="16"/>
  <c r="FB298" i="16"/>
  <c r="FC298" i="16"/>
  <c r="FD298" i="16"/>
  <c r="FE298" i="16"/>
  <c r="FF298" i="16"/>
  <c r="FG298" i="16"/>
  <c r="FH298" i="16"/>
  <c r="FI298" i="16"/>
  <c r="FJ298" i="16"/>
  <c r="FK298" i="16"/>
  <c r="FL298" i="16"/>
  <c r="FM298" i="16"/>
  <c r="FN298" i="16"/>
  <c r="FO298" i="16"/>
  <c r="FP298" i="16"/>
  <c r="FQ298" i="16"/>
  <c r="FR298" i="16"/>
  <c r="FS298" i="16"/>
  <c r="FT298" i="16"/>
  <c r="FU298" i="16"/>
  <c r="FV298" i="16"/>
  <c r="FW298" i="16"/>
  <c r="FX298" i="16"/>
  <c r="FY298" i="16"/>
  <c r="FZ298" i="16"/>
  <c r="GA298" i="16"/>
  <c r="GB298" i="16"/>
  <c r="GC298" i="16"/>
  <c r="GD298" i="16"/>
  <c r="GE298" i="16"/>
  <c r="GF298" i="16"/>
  <c r="GH298" i="16"/>
  <c r="GI298" i="16"/>
  <c r="J299" i="16"/>
  <c r="K299" i="16"/>
  <c r="L299" i="16"/>
  <c r="M299" i="16"/>
  <c r="N299" i="16"/>
  <c r="O299" i="16"/>
  <c r="P299" i="16"/>
  <c r="Q299" i="16"/>
  <c r="R299" i="16"/>
  <c r="S299" i="16"/>
  <c r="T299" i="16"/>
  <c r="U299" i="16"/>
  <c r="V299" i="16"/>
  <c r="DC299" i="16"/>
  <c r="DD299" i="16"/>
  <c r="DE299" i="16"/>
  <c r="DF299" i="16"/>
  <c r="DG299" i="16"/>
  <c r="DH299" i="16"/>
  <c r="DI299" i="16"/>
  <c r="DJ299" i="16"/>
  <c r="DK299" i="16"/>
  <c r="DL299" i="16"/>
  <c r="DM299" i="16"/>
  <c r="DN299" i="16"/>
  <c r="EY299" i="16"/>
  <c r="EZ299" i="16"/>
  <c r="FA299" i="16"/>
  <c r="FB299" i="16"/>
  <c r="FC299" i="16"/>
  <c r="FD299" i="16"/>
  <c r="FE299" i="16"/>
  <c r="FF299" i="16"/>
  <c r="FG299" i="16"/>
  <c r="FH299" i="16"/>
  <c r="FI299" i="16"/>
  <c r="FJ299" i="16"/>
  <c r="FK299" i="16"/>
  <c r="FL299" i="16"/>
  <c r="FM299" i="16"/>
  <c r="FN299" i="16"/>
  <c r="FO299" i="16"/>
  <c r="FP299" i="16"/>
  <c r="FQ299" i="16"/>
  <c r="FR299" i="16"/>
  <c r="FS299" i="16"/>
  <c r="FT299" i="16"/>
  <c r="FU299" i="16"/>
  <c r="FV299" i="16"/>
  <c r="FW299" i="16"/>
  <c r="FX299" i="16"/>
  <c r="FY299" i="16"/>
  <c r="FZ299" i="16"/>
  <c r="GA299" i="16"/>
  <c r="GB299" i="16"/>
  <c r="GC299" i="16"/>
  <c r="GD299" i="16"/>
  <c r="GE299" i="16"/>
  <c r="GF299" i="16"/>
  <c r="GH299" i="16"/>
  <c r="GI299" i="16"/>
  <c r="J300" i="16"/>
  <c r="K300" i="16"/>
  <c r="L300" i="16"/>
  <c r="M300" i="16"/>
  <c r="N300" i="16"/>
  <c r="O300" i="16"/>
  <c r="P300" i="16"/>
  <c r="Q300" i="16"/>
  <c r="R300" i="16"/>
  <c r="S300" i="16"/>
  <c r="T300" i="16"/>
  <c r="U300" i="16"/>
  <c r="V300" i="16"/>
  <c r="DC300" i="16"/>
  <c r="DD300" i="16"/>
  <c r="DE300" i="16"/>
  <c r="DF300" i="16"/>
  <c r="DG300" i="16"/>
  <c r="DH300" i="16"/>
  <c r="DI300" i="16"/>
  <c r="DJ300" i="16"/>
  <c r="DK300" i="16"/>
  <c r="DL300" i="16"/>
  <c r="DM300" i="16"/>
  <c r="DN300" i="16"/>
  <c r="EY300" i="16"/>
  <c r="EZ300" i="16"/>
  <c r="FA300" i="16"/>
  <c r="FB300" i="16"/>
  <c r="FC300" i="16"/>
  <c r="FD300" i="16"/>
  <c r="FE300" i="16"/>
  <c r="FF300" i="16"/>
  <c r="FG300" i="16"/>
  <c r="FH300" i="16"/>
  <c r="FI300" i="16"/>
  <c r="FJ300" i="16"/>
  <c r="FK300" i="16"/>
  <c r="FL300" i="16"/>
  <c r="FM300" i="16"/>
  <c r="FN300" i="16"/>
  <c r="FO300" i="16"/>
  <c r="FP300" i="16"/>
  <c r="FQ300" i="16"/>
  <c r="FR300" i="16"/>
  <c r="FS300" i="16"/>
  <c r="FT300" i="16"/>
  <c r="FU300" i="16"/>
  <c r="FV300" i="16"/>
  <c r="FW300" i="16"/>
  <c r="FX300" i="16"/>
  <c r="FY300" i="16"/>
  <c r="FZ300" i="16"/>
  <c r="GA300" i="16"/>
  <c r="GB300" i="16"/>
  <c r="GC300" i="16"/>
  <c r="GD300" i="16"/>
  <c r="GE300" i="16"/>
  <c r="GF300" i="16"/>
  <c r="GH300" i="16"/>
  <c r="GI300" i="16"/>
  <c r="J301" i="16"/>
  <c r="K301" i="16"/>
  <c r="L301" i="16"/>
  <c r="M301" i="16"/>
  <c r="N301" i="16"/>
  <c r="O301" i="16"/>
  <c r="P301" i="16"/>
  <c r="Q301" i="16"/>
  <c r="R301" i="16"/>
  <c r="S301" i="16"/>
  <c r="T301" i="16"/>
  <c r="U301" i="16"/>
  <c r="V301" i="16"/>
  <c r="DC301" i="16"/>
  <c r="DD301" i="16"/>
  <c r="DE301" i="16"/>
  <c r="DF301" i="16"/>
  <c r="DG301" i="16"/>
  <c r="DH301" i="16"/>
  <c r="DI301" i="16"/>
  <c r="DJ301" i="16"/>
  <c r="DK301" i="16"/>
  <c r="DL301" i="16"/>
  <c r="DM301" i="16"/>
  <c r="DN301" i="16"/>
  <c r="EY301" i="16"/>
  <c r="EZ301" i="16"/>
  <c r="FA301" i="16"/>
  <c r="FB301" i="16"/>
  <c r="FC301" i="16"/>
  <c r="FD301" i="16"/>
  <c r="FE301" i="16"/>
  <c r="FF301" i="16"/>
  <c r="FG301" i="16"/>
  <c r="FH301" i="16"/>
  <c r="FI301" i="16"/>
  <c r="FJ301" i="16"/>
  <c r="FK301" i="16"/>
  <c r="FL301" i="16"/>
  <c r="FM301" i="16"/>
  <c r="FN301" i="16"/>
  <c r="FO301" i="16"/>
  <c r="FP301" i="16"/>
  <c r="FQ301" i="16"/>
  <c r="FR301" i="16"/>
  <c r="FS301" i="16"/>
  <c r="FT301" i="16"/>
  <c r="FU301" i="16"/>
  <c r="FV301" i="16"/>
  <c r="FW301" i="16"/>
  <c r="FX301" i="16"/>
  <c r="FY301" i="16"/>
  <c r="FZ301" i="16"/>
  <c r="GA301" i="16"/>
  <c r="GB301" i="16"/>
  <c r="GC301" i="16"/>
  <c r="GD301" i="16"/>
  <c r="GE301" i="16"/>
  <c r="GF301" i="16"/>
  <c r="GH301" i="16"/>
  <c r="GI301" i="16"/>
  <c r="J302" i="16"/>
  <c r="K302" i="16"/>
  <c r="L302" i="16"/>
  <c r="M302" i="16"/>
  <c r="N302" i="16"/>
  <c r="O302" i="16"/>
  <c r="P302" i="16"/>
  <c r="Q302" i="16"/>
  <c r="R302" i="16"/>
  <c r="S302" i="16"/>
  <c r="T302" i="16"/>
  <c r="U302" i="16"/>
  <c r="V302" i="16"/>
  <c r="DC302" i="16"/>
  <c r="DD302" i="16"/>
  <c r="DE302" i="16"/>
  <c r="DF302" i="16"/>
  <c r="DG302" i="16"/>
  <c r="DH302" i="16"/>
  <c r="DI302" i="16"/>
  <c r="DJ302" i="16"/>
  <c r="DK302" i="16"/>
  <c r="DL302" i="16"/>
  <c r="DM302" i="16"/>
  <c r="DN302" i="16"/>
  <c r="EY302" i="16"/>
  <c r="EZ302" i="16"/>
  <c r="FA302" i="16"/>
  <c r="FB302" i="16"/>
  <c r="FC302" i="16"/>
  <c r="FD302" i="16"/>
  <c r="FE302" i="16"/>
  <c r="FF302" i="16"/>
  <c r="FG302" i="16"/>
  <c r="FH302" i="16"/>
  <c r="FI302" i="16"/>
  <c r="FJ302" i="16"/>
  <c r="FK302" i="16"/>
  <c r="FL302" i="16"/>
  <c r="FM302" i="16"/>
  <c r="FN302" i="16"/>
  <c r="FO302" i="16"/>
  <c r="FP302" i="16"/>
  <c r="FQ302" i="16"/>
  <c r="FR302" i="16"/>
  <c r="FS302" i="16"/>
  <c r="FT302" i="16"/>
  <c r="FU302" i="16"/>
  <c r="FV302" i="16"/>
  <c r="FW302" i="16"/>
  <c r="FX302" i="16"/>
  <c r="FY302" i="16"/>
  <c r="FZ302" i="16"/>
  <c r="GA302" i="16"/>
  <c r="GB302" i="16"/>
  <c r="GC302" i="16"/>
  <c r="GD302" i="16"/>
  <c r="GE302" i="16"/>
  <c r="GF302" i="16"/>
  <c r="GH302" i="16"/>
  <c r="GI302" i="16"/>
  <c r="J303" i="16"/>
  <c r="K303" i="16"/>
  <c r="L303" i="16"/>
  <c r="M303" i="16"/>
  <c r="N303" i="16"/>
  <c r="O303" i="16"/>
  <c r="P303" i="16"/>
  <c r="Q303" i="16"/>
  <c r="R303" i="16"/>
  <c r="S303" i="16"/>
  <c r="T303" i="16"/>
  <c r="U303" i="16"/>
  <c r="V303" i="16"/>
  <c r="DC303" i="16"/>
  <c r="DD303" i="16"/>
  <c r="DE303" i="16"/>
  <c r="DF303" i="16"/>
  <c r="DG303" i="16"/>
  <c r="DH303" i="16"/>
  <c r="DI303" i="16"/>
  <c r="DJ303" i="16"/>
  <c r="DK303" i="16"/>
  <c r="DL303" i="16"/>
  <c r="DM303" i="16"/>
  <c r="DN303" i="16"/>
  <c r="EY303" i="16"/>
  <c r="EZ303" i="16"/>
  <c r="FA303" i="16"/>
  <c r="FB303" i="16"/>
  <c r="FC303" i="16"/>
  <c r="FD303" i="16"/>
  <c r="FE303" i="16"/>
  <c r="FF303" i="16"/>
  <c r="FG303" i="16"/>
  <c r="FH303" i="16"/>
  <c r="FI303" i="16"/>
  <c r="FJ303" i="16"/>
  <c r="FK303" i="16"/>
  <c r="FL303" i="16"/>
  <c r="FM303" i="16"/>
  <c r="FN303" i="16"/>
  <c r="FO303" i="16"/>
  <c r="FP303" i="16"/>
  <c r="FQ303" i="16"/>
  <c r="FR303" i="16"/>
  <c r="FS303" i="16"/>
  <c r="FT303" i="16"/>
  <c r="FU303" i="16"/>
  <c r="FV303" i="16"/>
  <c r="FW303" i="16"/>
  <c r="FX303" i="16"/>
  <c r="FY303" i="16"/>
  <c r="FZ303" i="16"/>
  <c r="GA303" i="16"/>
  <c r="GB303" i="16"/>
  <c r="GC303" i="16"/>
  <c r="GD303" i="16"/>
  <c r="GE303" i="16"/>
  <c r="GF303" i="16"/>
  <c r="GH303" i="16"/>
  <c r="GI303" i="16"/>
  <c r="J304" i="16"/>
  <c r="K304" i="16"/>
  <c r="L304" i="16"/>
  <c r="M304" i="16"/>
  <c r="N304" i="16"/>
  <c r="O304" i="16"/>
  <c r="P304" i="16"/>
  <c r="Q304" i="16"/>
  <c r="R304" i="16"/>
  <c r="S304" i="16"/>
  <c r="T304" i="16"/>
  <c r="U304" i="16"/>
  <c r="V304" i="16"/>
  <c r="DC304" i="16"/>
  <c r="DD304" i="16"/>
  <c r="DE304" i="16"/>
  <c r="DF304" i="16"/>
  <c r="DG304" i="16"/>
  <c r="DH304" i="16"/>
  <c r="DI304" i="16"/>
  <c r="DJ304" i="16"/>
  <c r="DK304" i="16"/>
  <c r="DL304" i="16"/>
  <c r="DM304" i="16"/>
  <c r="DN304" i="16"/>
  <c r="EY304" i="16"/>
  <c r="EZ304" i="16"/>
  <c r="FA304" i="16"/>
  <c r="FB304" i="16"/>
  <c r="FC304" i="16"/>
  <c r="FD304" i="16"/>
  <c r="FE304" i="16"/>
  <c r="FF304" i="16"/>
  <c r="FG304" i="16"/>
  <c r="FH304" i="16"/>
  <c r="FI304" i="16"/>
  <c r="FJ304" i="16"/>
  <c r="FK304" i="16"/>
  <c r="FL304" i="16"/>
  <c r="FM304" i="16"/>
  <c r="FN304" i="16"/>
  <c r="FO304" i="16"/>
  <c r="FP304" i="16"/>
  <c r="FQ304" i="16"/>
  <c r="FR304" i="16"/>
  <c r="FS304" i="16"/>
  <c r="FT304" i="16"/>
  <c r="FU304" i="16"/>
  <c r="FV304" i="16"/>
  <c r="FW304" i="16"/>
  <c r="FX304" i="16"/>
  <c r="FY304" i="16"/>
  <c r="FZ304" i="16"/>
  <c r="GA304" i="16"/>
  <c r="GB304" i="16"/>
  <c r="GC304" i="16"/>
  <c r="GD304" i="16"/>
  <c r="GE304" i="16"/>
  <c r="GF304" i="16"/>
  <c r="GH304" i="16"/>
  <c r="GI304" i="16"/>
  <c r="J305" i="16"/>
  <c r="K305" i="16"/>
  <c r="L305" i="16"/>
  <c r="M305" i="16"/>
  <c r="N305" i="16"/>
  <c r="O305" i="16"/>
  <c r="P305" i="16"/>
  <c r="Q305" i="16"/>
  <c r="R305" i="16"/>
  <c r="S305" i="16"/>
  <c r="T305" i="16"/>
  <c r="U305" i="16"/>
  <c r="V305" i="16"/>
  <c r="DC305" i="16"/>
  <c r="DD305" i="16"/>
  <c r="DE305" i="16"/>
  <c r="DF305" i="16"/>
  <c r="DG305" i="16"/>
  <c r="DH305" i="16"/>
  <c r="DI305" i="16"/>
  <c r="DJ305" i="16"/>
  <c r="DK305" i="16"/>
  <c r="DL305" i="16"/>
  <c r="DM305" i="16"/>
  <c r="DN305" i="16"/>
  <c r="EY305" i="16"/>
  <c r="EZ305" i="16"/>
  <c r="FA305" i="16"/>
  <c r="FB305" i="16"/>
  <c r="FC305" i="16"/>
  <c r="FD305" i="16"/>
  <c r="FE305" i="16"/>
  <c r="FF305" i="16"/>
  <c r="FG305" i="16"/>
  <c r="FH305" i="16"/>
  <c r="FI305" i="16"/>
  <c r="FJ305" i="16"/>
  <c r="FK305" i="16"/>
  <c r="FL305" i="16"/>
  <c r="FM305" i="16"/>
  <c r="FN305" i="16"/>
  <c r="FO305" i="16"/>
  <c r="FP305" i="16"/>
  <c r="FQ305" i="16"/>
  <c r="FR305" i="16"/>
  <c r="FS305" i="16"/>
  <c r="FT305" i="16"/>
  <c r="FU305" i="16"/>
  <c r="FV305" i="16"/>
  <c r="FW305" i="16"/>
  <c r="FX305" i="16"/>
  <c r="FY305" i="16"/>
  <c r="FZ305" i="16"/>
  <c r="GA305" i="16"/>
  <c r="GB305" i="16"/>
  <c r="GC305" i="16"/>
  <c r="GD305" i="16"/>
  <c r="GE305" i="16"/>
  <c r="GF305" i="16"/>
  <c r="GH305" i="16"/>
  <c r="GI305" i="16"/>
  <c r="J306" i="16"/>
  <c r="K306" i="16"/>
  <c r="L306" i="16"/>
  <c r="M306" i="16"/>
  <c r="N306" i="16"/>
  <c r="O306" i="16"/>
  <c r="P306" i="16"/>
  <c r="Q306" i="16"/>
  <c r="R306" i="16"/>
  <c r="S306" i="16"/>
  <c r="T306" i="16"/>
  <c r="U306" i="16"/>
  <c r="V306" i="16"/>
  <c r="DC306" i="16"/>
  <c r="DD306" i="16"/>
  <c r="DE306" i="16"/>
  <c r="DF306" i="16"/>
  <c r="DG306" i="16"/>
  <c r="DH306" i="16"/>
  <c r="DI306" i="16"/>
  <c r="DJ306" i="16"/>
  <c r="DK306" i="16"/>
  <c r="DL306" i="16"/>
  <c r="DM306" i="16"/>
  <c r="DN306" i="16"/>
  <c r="EY306" i="16"/>
  <c r="EZ306" i="16"/>
  <c r="FA306" i="16"/>
  <c r="FB306" i="16"/>
  <c r="FC306" i="16"/>
  <c r="FD306" i="16"/>
  <c r="FE306" i="16"/>
  <c r="FF306" i="16"/>
  <c r="FG306" i="16"/>
  <c r="FH306" i="16"/>
  <c r="FI306" i="16"/>
  <c r="FJ306" i="16"/>
  <c r="FK306" i="16"/>
  <c r="FL306" i="16"/>
  <c r="FM306" i="16"/>
  <c r="FN306" i="16"/>
  <c r="FO306" i="16"/>
  <c r="FP306" i="16"/>
  <c r="FQ306" i="16"/>
  <c r="FR306" i="16"/>
  <c r="FS306" i="16"/>
  <c r="FT306" i="16"/>
  <c r="FU306" i="16"/>
  <c r="FV306" i="16"/>
  <c r="FW306" i="16"/>
  <c r="FX306" i="16"/>
  <c r="FY306" i="16"/>
  <c r="FZ306" i="16"/>
  <c r="GA306" i="16"/>
  <c r="GB306" i="16"/>
  <c r="GC306" i="16"/>
  <c r="GD306" i="16"/>
  <c r="GE306" i="16"/>
  <c r="GF306" i="16"/>
  <c r="GH306" i="16"/>
  <c r="GI306" i="16"/>
  <c r="J307" i="16"/>
  <c r="K307" i="16"/>
  <c r="L307" i="16"/>
  <c r="M307" i="16"/>
  <c r="N307" i="16"/>
  <c r="O307" i="16"/>
  <c r="P307" i="16"/>
  <c r="Q307" i="16"/>
  <c r="R307" i="16"/>
  <c r="S307" i="16"/>
  <c r="T307" i="16"/>
  <c r="U307" i="16"/>
  <c r="V307" i="16"/>
  <c r="DC307" i="16"/>
  <c r="DD307" i="16"/>
  <c r="DE307" i="16"/>
  <c r="DF307" i="16"/>
  <c r="DG307" i="16"/>
  <c r="DH307" i="16"/>
  <c r="DI307" i="16"/>
  <c r="DJ307" i="16"/>
  <c r="DK307" i="16"/>
  <c r="DL307" i="16"/>
  <c r="DM307" i="16"/>
  <c r="DN307" i="16"/>
  <c r="EY307" i="16"/>
  <c r="EZ307" i="16"/>
  <c r="FA307" i="16"/>
  <c r="FB307" i="16"/>
  <c r="FC307" i="16"/>
  <c r="FD307" i="16"/>
  <c r="FE307" i="16"/>
  <c r="FF307" i="16"/>
  <c r="FG307" i="16"/>
  <c r="FH307" i="16"/>
  <c r="FI307" i="16"/>
  <c r="FJ307" i="16"/>
  <c r="FK307" i="16"/>
  <c r="FL307" i="16"/>
  <c r="FM307" i="16"/>
  <c r="FN307" i="16"/>
  <c r="FO307" i="16"/>
  <c r="FP307" i="16"/>
  <c r="FQ307" i="16"/>
  <c r="FR307" i="16"/>
  <c r="FS307" i="16"/>
  <c r="FT307" i="16"/>
  <c r="FU307" i="16"/>
  <c r="FV307" i="16"/>
  <c r="FW307" i="16"/>
  <c r="FX307" i="16"/>
  <c r="FY307" i="16"/>
  <c r="FZ307" i="16"/>
  <c r="GA307" i="16"/>
  <c r="GB307" i="16"/>
  <c r="GC307" i="16"/>
  <c r="GD307" i="16"/>
  <c r="GE307" i="16"/>
  <c r="GF307" i="16"/>
  <c r="GH307" i="16"/>
  <c r="GI307" i="16"/>
  <c r="J308" i="16"/>
  <c r="K308" i="16"/>
  <c r="L308" i="16"/>
  <c r="M308" i="16"/>
  <c r="N308" i="16"/>
  <c r="O308" i="16"/>
  <c r="P308" i="16"/>
  <c r="Q308" i="16"/>
  <c r="R308" i="16"/>
  <c r="S308" i="16"/>
  <c r="T308" i="16"/>
  <c r="U308" i="16"/>
  <c r="V308" i="16"/>
  <c r="DC308" i="16"/>
  <c r="DD308" i="16"/>
  <c r="DE308" i="16"/>
  <c r="DF308" i="16"/>
  <c r="DG308" i="16"/>
  <c r="DH308" i="16"/>
  <c r="DI308" i="16"/>
  <c r="DJ308" i="16"/>
  <c r="DK308" i="16"/>
  <c r="DL308" i="16"/>
  <c r="DM308" i="16"/>
  <c r="DN308" i="16"/>
  <c r="EY308" i="16"/>
  <c r="EZ308" i="16"/>
  <c r="FA308" i="16"/>
  <c r="FB308" i="16"/>
  <c r="FC308" i="16"/>
  <c r="FD308" i="16"/>
  <c r="FE308" i="16"/>
  <c r="FF308" i="16"/>
  <c r="FG308" i="16"/>
  <c r="FH308" i="16"/>
  <c r="FI308" i="16"/>
  <c r="FJ308" i="16"/>
  <c r="FK308" i="16"/>
  <c r="FL308" i="16"/>
  <c r="FM308" i="16"/>
  <c r="FN308" i="16"/>
  <c r="FO308" i="16"/>
  <c r="FP308" i="16"/>
  <c r="FQ308" i="16"/>
  <c r="FR308" i="16"/>
  <c r="FS308" i="16"/>
  <c r="FT308" i="16"/>
  <c r="FU308" i="16"/>
  <c r="FV308" i="16"/>
  <c r="FW308" i="16"/>
  <c r="FX308" i="16"/>
  <c r="FY308" i="16"/>
  <c r="FZ308" i="16"/>
  <c r="GA308" i="16"/>
  <c r="GB308" i="16"/>
  <c r="GC308" i="16"/>
  <c r="GD308" i="16"/>
  <c r="GE308" i="16"/>
  <c r="GF308" i="16"/>
  <c r="GH308" i="16"/>
  <c r="GI308" i="16"/>
  <c r="J309" i="16"/>
  <c r="K309" i="16"/>
  <c r="L309" i="16"/>
  <c r="M309" i="16"/>
  <c r="N309" i="16"/>
  <c r="O309" i="16"/>
  <c r="P309" i="16"/>
  <c r="Q309" i="16"/>
  <c r="R309" i="16"/>
  <c r="S309" i="16"/>
  <c r="T309" i="16"/>
  <c r="U309" i="16"/>
  <c r="V309" i="16"/>
  <c r="DC309" i="16"/>
  <c r="DD309" i="16"/>
  <c r="DE309" i="16"/>
  <c r="DF309" i="16"/>
  <c r="DG309" i="16"/>
  <c r="DH309" i="16"/>
  <c r="DI309" i="16"/>
  <c r="DJ309" i="16"/>
  <c r="DK309" i="16"/>
  <c r="DL309" i="16"/>
  <c r="DM309" i="16"/>
  <c r="DN309" i="16"/>
  <c r="EY309" i="16"/>
  <c r="EZ309" i="16"/>
  <c r="FA309" i="16"/>
  <c r="FB309" i="16"/>
  <c r="FC309" i="16"/>
  <c r="FD309" i="16"/>
  <c r="FE309" i="16"/>
  <c r="FF309" i="16"/>
  <c r="FG309" i="16"/>
  <c r="FH309" i="16"/>
  <c r="FI309" i="16"/>
  <c r="FJ309" i="16"/>
  <c r="FK309" i="16"/>
  <c r="FL309" i="16"/>
  <c r="FM309" i="16"/>
  <c r="FN309" i="16"/>
  <c r="FO309" i="16"/>
  <c r="FP309" i="16"/>
  <c r="FQ309" i="16"/>
  <c r="FR309" i="16"/>
  <c r="FS309" i="16"/>
  <c r="FT309" i="16"/>
  <c r="FU309" i="16"/>
  <c r="FV309" i="16"/>
  <c r="FW309" i="16"/>
  <c r="FX309" i="16"/>
  <c r="FY309" i="16"/>
  <c r="FZ309" i="16"/>
  <c r="GA309" i="16"/>
  <c r="GB309" i="16"/>
  <c r="GC309" i="16"/>
  <c r="GD309" i="16"/>
  <c r="GE309" i="16"/>
  <c r="GF309" i="16"/>
  <c r="GH309" i="16"/>
  <c r="GI309" i="16"/>
  <c r="C310" i="16"/>
  <c r="J310" i="16"/>
  <c r="K310" i="16"/>
  <c r="L310" i="16"/>
  <c r="M310" i="16"/>
  <c r="N310" i="16"/>
  <c r="O310" i="16"/>
  <c r="P310" i="16"/>
  <c r="Q310" i="16"/>
  <c r="R310" i="16"/>
  <c r="S310" i="16"/>
  <c r="T310" i="16"/>
  <c r="U310" i="16"/>
  <c r="V310" i="16"/>
  <c r="DC310" i="16"/>
  <c r="DD310" i="16"/>
  <c r="DE310" i="16"/>
  <c r="DF310" i="16"/>
  <c r="DG310" i="16"/>
  <c r="DH310" i="16"/>
  <c r="DI310" i="16"/>
  <c r="DJ310" i="16"/>
  <c r="DK310" i="16"/>
  <c r="DL310" i="16"/>
  <c r="DM310" i="16"/>
  <c r="DN310" i="16"/>
  <c r="EY310" i="16"/>
  <c r="EZ310" i="16"/>
  <c r="FA310" i="16"/>
  <c r="FB310" i="16"/>
  <c r="FC310" i="16"/>
  <c r="FD310" i="16"/>
  <c r="FE310" i="16"/>
  <c r="FF310" i="16"/>
  <c r="FG310" i="16"/>
  <c r="FH310" i="16"/>
  <c r="FI310" i="16"/>
  <c r="FJ310" i="16"/>
  <c r="FK310" i="16"/>
  <c r="FL310" i="16"/>
  <c r="FM310" i="16"/>
  <c r="FN310" i="16"/>
  <c r="FO310" i="16"/>
  <c r="FP310" i="16"/>
  <c r="FQ310" i="16"/>
  <c r="FR310" i="16"/>
  <c r="FS310" i="16"/>
  <c r="FT310" i="16"/>
  <c r="FU310" i="16"/>
  <c r="FV310" i="16"/>
  <c r="FW310" i="16"/>
  <c r="FX310" i="16"/>
  <c r="FY310" i="16"/>
  <c r="FZ310" i="16"/>
  <c r="GA310" i="16"/>
  <c r="GB310" i="16"/>
  <c r="GC310" i="16"/>
  <c r="GD310" i="16"/>
  <c r="GE310" i="16"/>
  <c r="GF310" i="16"/>
  <c r="GH310" i="16"/>
  <c r="GI310" i="16"/>
  <c r="J311" i="16"/>
  <c r="K311" i="16"/>
  <c r="L311" i="16"/>
  <c r="M311" i="16"/>
  <c r="N311" i="16"/>
  <c r="O311" i="16"/>
  <c r="P311" i="16"/>
  <c r="Q311" i="16"/>
  <c r="R311" i="16"/>
  <c r="S311" i="16"/>
  <c r="T311" i="16"/>
  <c r="U311" i="16"/>
  <c r="V311" i="16"/>
  <c r="DC311" i="16"/>
  <c r="DD311" i="16"/>
  <c r="DE311" i="16"/>
  <c r="DF311" i="16"/>
  <c r="DG311" i="16"/>
  <c r="DH311" i="16"/>
  <c r="DI311" i="16"/>
  <c r="DJ311" i="16"/>
  <c r="DK311" i="16"/>
  <c r="DL311" i="16"/>
  <c r="DM311" i="16"/>
  <c r="DN311" i="16"/>
  <c r="EY311" i="16"/>
  <c r="EZ311" i="16"/>
  <c r="FA311" i="16"/>
  <c r="FB311" i="16"/>
  <c r="FC311" i="16"/>
  <c r="FD311" i="16"/>
  <c r="FE311" i="16"/>
  <c r="FF311" i="16"/>
  <c r="FG311" i="16"/>
  <c r="FH311" i="16"/>
  <c r="FI311" i="16"/>
  <c r="FJ311" i="16"/>
  <c r="FK311" i="16"/>
  <c r="FL311" i="16"/>
  <c r="FM311" i="16"/>
  <c r="FN311" i="16"/>
  <c r="FO311" i="16"/>
  <c r="FP311" i="16"/>
  <c r="FQ311" i="16"/>
  <c r="FR311" i="16"/>
  <c r="FS311" i="16"/>
  <c r="FT311" i="16"/>
  <c r="FU311" i="16"/>
  <c r="FV311" i="16"/>
  <c r="FW311" i="16"/>
  <c r="FX311" i="16"/>
  <c r="FY311" i="16"/>
  <c r="FZ311" i="16"/>
  <c r="GA311" i="16"/>
  <c r="GB311" i="16"/>
  <c r="GC311" i="16"/>
  <c r="GD311" i="16"/>
  <c r="GE311" i="16"/>
  <c r="GF311" i="16"/>
  <c r="GH311" i="16"/>
  <c r="GI311" i="16"/>
  <c r="J312" i="16"/>
  <c r="K312" i="16"/>
  <c r="L312" i="16"/>
  <c r="M312" i="16"/>
  <c r="N312" i="16"/>
  <c r="O312" i="16"/>
  <c r="P312" i="16"/>
  <c r="Q312" i="16"/>
  <c r="R312" i="16"/>
  <c r="S312" i="16"/>
  <c r="T312" i="16"/>
  <c r="U312" i="16"/>
  <c r="V312" i="16"/>
  <c r="DC312" i="16"/>
  <c r="DD312" i="16"/>
  <c r="DE312" i="16"/>
  <c r="DF312" i="16"/>
  <c r="DG312" i="16"/>
  <c r="DH312" i="16"/>
  <c r="DI312" i="16"/>
  <c r="DJ312" i="16"/>
  <c r="DK312" i="16"/>
  <c r="DL312" i="16"/>
  <c r="DM312" i="16"/>
  <c r="DN312" i="16"/>
  <c r="EY312" i="16"/>
  <c r="EZ312" i="16"/>
  <c r="FA312" i="16"/>
  <c r="FB312" i="16"/>
  <c r="FC312" i="16"/>
  <c r="FD312" i="16"/>
  <c r="FE312" i="16"/>
  <c r="FF312" i="16"/>
  <c r="FG312" i="16"/>
  <c r="FH312" i="16"/>
  <c r="FI312" i="16"/>
  <c r="FJ312" i="16"/>
  <c r="FK312" i="16"/>
  <c r="FL312" i="16"/>
  <c r="FM312" i="16"/>
  <c r="FN312" i="16"/>
  <c r="FO312" i="16"/>
  <c r="FP312" i="16"/>
  <c r="FQ312" i="16"/>
  <c r="FR312" i="16"/>
  <c r="FS312" i="16"/>
  <c r="FT312" i="16"/>
  <c r="FU312" i="16"/>
  <c r="FV312" i="16"/>
  <c r="FW312" i="16"/>
  <c r="FX312" i="16"/>
  <c r="FY312" i="16"/>
  <c r="FZ312" i="16"/>
  <c r="GA312" i="16"/>
  <c r="GB312" i="16"/>
  <c r="GC312" i="16"/>
  <c r="GD312" i="16"/>
  <c r="GE312" i="16"/>
  <c r="GF312" i="16"/>
  <c r="GH312" i="16"/>
  <c r="GI312" i="16"/>
  <c r="J313" i="16"/>
  <c r="K313" i="16"/>
  <c r="L313" i="16"/>
  <c r="M313" i="16"/>
  <c r="N313" i="16"/>
  <c r="O313" i="16"/>
  <c r="P313" i="16"/>
  <c r="Q313" i="16"/>
  <c r="R313" i="16"/>
  <c r="S313" i="16"/>
  <c r="T313" i="16"/>
  <c r="U313" i="16"/>
  <c r="V313" i="16"/>
  <c r="DC313" i="16"/>
  <c r="DD313" i="16"/>
  <c r="DE313" i="16"/>
  <c r="DF313" i="16"/>
  <c r="DG313" i="16"/>
  <c r="DH313" i="16"/>
  <c r="DI313" i="16"/>
  <c r="DJ313" i="16"/>
  <c r="DK313" i="16"/>
  <c r="DL313" i="16"/>
  <c r="DM313" i="16"/>
  <c r="DN313" i="16"/>
  <c r="EY313" i="16"/>
  <c r="EZ313" i="16"/>
  <c r="FA313" i="16"/>
  <c r="FB313" i="16"/>
  <c r="FC313" i="16"/>
  <c r="FD313" i="16"/>
  <c r="FE313" i="16"/>
  <c r="FF313" i="16"/>
  <c r="FG313" i="16"/>
  <c r="FH313" i="16"/>
  <c r="FI313" i="16"/>
  <c r="FJ313" i="16"/>
  <c r="FK313" i="16"/>
  <c r="FL313" i="16"/>
  <c r="FM313" i="16"/>
  <c r="FN313" i="16"/>
  <c r="FO313" i="16"/>
  <c r="FP313" i="16"/>
  <c r="FQ313" i="16"/>
  <c r="FR313" i="16"/>
  <c r="FS313" i="16"/>
  <c r="FT313" i="16"/>
  <c r="FU313" i="16"/>
  <c r="FV313" i="16"/>
  <c r="FW313" i="16"/>
  <c r="FX313" i="16"/>
  <c r="FY313" i="16"/>
  <c r="FZ313" i="16"/>
  <c r="GA313" i="16"/>
  <c r="GB313" i="16"/>
  <c r="GC313" i="16"/>
  <c r="GD313" i="16"/>
  <c r="GE313" i="16"/>
  <c r="GF313" i="16"/>
  <c r="GH313" i="16"/>
  <c r="GI313" i="16"/>
  <c r="J314" i="16"/>
  <c r="K314" i="16"/>
  <c r="L314" i="16"/>
  <c r="M314" i="16"/>
  <c r="N314" i="16"/>
  <c r="O314" i="16"/>
  <c r="P314" i="16"/>
  <c r="Q314" i="16"/>
  <c r="R314" i="16"/>
  <c r="S314" i="16"/>
  <c r="T314" i="16"/>
  <c r="U314" i="16"/>
  <c r="V314" i="16"/>
  <c r="DC314" i="16"/>
  <c r="DD314" i="16"/>
  <c r="DE314" i="16"/>
  <c r="DF314" i="16"/>
  <c r="DG314" i="16"/>
  <c r="DH314" i="16"/>
  <c r="DI314" i="16"/>
  <c r="DJ314" i="16"/>
  <c r="DK314" i="16"/>
  <c r="DL314" i="16"/>
  <c r="DM314" i="16"/>
  <c r="DN314" i="16"/>
  <c r="EY314" i="16"/>
  <c r="EZ314" i="16"/>
  <c r="FA314" i="16"/>
  <c r="FB314" i="16"/>
  <c r="FC314" i="16"/>
  <c r="FD314" i="16"/>
  <c r="FE314" i="16"/>
  <c r="FF314" i="16"/>
  <c r="FG314" i="16"/>
  <c r="FH314" i="16"/>
  <c r="FI314" i="16"/>
  <c r="FJ314" i="16"/>
  <c r="FK314" i="16"/>
  <c r="FL314" i="16"/>
  <c r="FM314" i="16"/>
  <c r="FN314" i="16"/>
  <c r="FO314" i="16"/>
  <c r="FP314" i="16"/>
  <c r="FQ314" i="16"/>
  <c r="FR314" i="16"/>
  <c r="FS314" i="16"/>
  <c r="FT314" i="16"/>
  <c r="FU314" i="16"/>
  <c r="FV314" i="16"/>
  <c r="FW314" i="16"/>
  <c r="FX314" i="16"/>
  <c r="FY314" i="16"/>
  <c r="FZ314" i="16"/>
  <c r="GA314" i="16"/>
  <c r="GB314" i="16"/>
  <c r="GC314" i="16"/>
  <c r="GD314" i="16"/>
  <c r="GE314" i="16"/>
  <c r="GF314" i="16"/>
  <c r="GH314" i="16"/>
  <c r="GI314" i="16"/>
  <c r="J315" i="16"/>
  <c r="K315" i="16"/>
  <c r="L315" i="16"/>
  <c r="M315" i="16"/>
  <c r="N315" i="16"/>
  <c r="O315" i="16"/>
  <c r="P315" i="16"/>
  <c r="Q315" i="16"/>
  <c r="R315" i="16"/>
  <c r="S315" i="16"/>
  <c r="T315" i="16"/>
  <c r="U315" i="16"/>
  <c r="V315" i="16"/>
  <c r="DC315" i="16"/>
  <c r="DD315" i="16"/>
  <c r="DE315" i="16"/>
  <c r="DF315" i="16"/>
  <c r="DG315" i="16"/>
  <c r="DH315" i="16"/>
  <c r="DI315" i="16"/>
  <c r="DJ315" i="16"/>
  <c r="DK315" i="16"/>
  <c r="DL315" i="16"/>
  <c r="DM315" i="16"/>
  <c r="DN315" i="16"/>
  <c r="EY315" i="16"/>
  <c r="EZ315" i="16"/>
  <c r="FA315" i="16"/>
  <c r="FB315" i="16"/>
  <c r="FC315" i="16"/>
  <c r="FD315" i="16"/>
  <c r="FE315" i="16"/>
  <c r="FF315" i="16"/>
  <c r="FG315" i="16"/>
  <c r="FH315" i="16"/>
  <c r="FI315" i="16"/>
  <c r="FJ315" i="16"/>
  <c r="FK315" i="16"/>
  <c r="FL315" i="16"/>
  <c r="FM315" i="16"/>
  <c r="FN315" i="16"/>
  <c r="FO315" i="16"/>
  <c r="FP315" i="16"/>
  <c r="FQ315" i="16"/>
  <c r="FR315" i="16"/>
  <c r="FS315" i="16"/>
  <c r="FT315" i="16"/>
  <c r="FU315" i="16"/>
  <c r="FV315" i="16"/>
  <c r="FW315" i="16"/>
  <c r="FX315" i="16"/>
  <c r="FY315" i="16"/>
  <c r="FZ315" i="16"/>
  <c r="GA315" i="16"/>
  <c r="GB315" i="16"/>
  <c r="GC315" i="16"/>
  <c r="GD315" i="16"/>
  <c r="GE315" i="16"/>
  <c r="GF315" i="16"/>
  <c r="GH315" i="16"/>
  <c r="GI315" i="16"/>
  <c r="J316" i="16"/>
  <c r="K316" i="16"/>
  <c r="L316" i="16"/>
  <c r="M316" i="16"/>
  <c r="N316" i="16"/>
  <c r="O316" i="16"/>
  <c r="P316" i="16"/>
  <c r="Q316" i="16"/>
  <c r="R316" i="16"/>
  <c r="S316" i="16"/>
  <c r="T316" i="16"/>
  <c r="U316" i="16"/>
  <c r="V316" i="16"/>
  <c r="DC316" i="16"/>
  <c r="DD316" i="16"/>
  <c r="DE316" i="16"/>
  <c r="DF316" i="16"/>
  <c r="DG316" i="16"/>
  <c r="DH316" i="16"/>
  <c r="DI316" i="16"/>
  <c r="DJ316" i="16"/>
  <c r="DK316" i="16"/>
  <c r="DL316" i="16"/>
  <c r="DM316" i="16"/>
  <c r="DN316" i="16"/>
  <c r="EY316" i="16"/>
  <c r="EZ316" i="16"/>
  <c r="FA316" i="16"/>
  <c r="FB316" i="16"/>
  <c r="FC316" i="16"/>
  <c r="FD316" i="16"/>
  <c r="FE316" i="16"/>
  <c r="FF316" i="16"/>
  <c r="FG316" i="16"/>
  <c r="FH316" i="16"/>
  <c r="FI316" i="16"/>
  <c r="FJ316" i="16"/>
  <c r="FK316" i="16"/>
  <c r="FL316" i="16"/>
  <c r="FM316" i="16"/>
  <c r="FN316" i="16"/>
  <c r="FO316" i="16"/>
  <c r="FP316" i="16"/>
  <c r="FQ316" i="16"/>
  <c r="FR316" i="16"/>
  <c r="FS316" i="16"/>
  <c r="FT316" i="16"/>
  <c r="FU316" i="16"/>
  <c r="FV316" i="16"/>
  <c r="FW316" i="16"/>
  <c r="FX316" i="16"/>
  <c r="FY316" i="16"/>
  <c r="FZ316" i="16"/>
  <c r="GA316" i="16"/>
  <c r="GB316" i="16"/>
  <c r="GC316" i="16"/>
  <c r="GD316" i="16"/>
  <c r="GE316" i="16"/>
  <c r="GF316" i="16"/>
  <c r="GH316" i="16"/>
  <c r="GI316" i="16"/>
  <c r="J317" i="16"/>
  <c r="K317" i="16"/>
  <c r="L317" i="16"/>
  <c r="M317" i="16"/>
  <c r="N317" i="16"/>
  <c r="O317" i="16"/>
  <c r="P317" i="16"/>
  <c r="Q317" i="16"/>
  <c r="R317" i="16"/>
  <c r="S317" i="16"/>
  <c r="T317" i="16"/>
  <c r="U317" i="16"/>
  <c r="V317" i="16"/>
  <c r="DC317" i="16"/>
  <c r="DD317" i="16"/>
  <c r="DE317" i="16"/>
  <c r="DF317" i="16"/>
  <c r="DG317" i="16"/>
  <c r="DH317" i="16"/>
  <c r="DI317" i="16"/>
  <c r="DJ317" i="16"/>
  <c r="DK317" i="16"/>
  <c r="DL317" i="16"/>
  <c r="DM317" i="16"/>
  <c r="DN317" i="16"/>
  <c r="EY317" i="16"/>
  <c r="EZ317" i="16"/>
  <c r="FA317" i="16"/>
  <c r="FB317" i="16"/>
  <c r="FC317" i="16"/>
  <c r="FD317" i="16"/>
  <c r="FE317" i="16"/>
  <c r="FF317" i="16"/>
  <c r="FG317" i="16"/>
  <c r="FH317" i="16"/>
  <c r="FI317" i="16"/>
  <c r="FJ317" i="16"/>
  <c r="FK317" i="16"/>
  <c r="FL317" i="16"/>
  <c r="FM317" i="16"/>
  <c r="FN317" i="16"/>
  <c r="FO317" i="16"/>
  <c r="FP317" i="16"/>
  <c r="FQ317" i="16"/>
  <c r="FR317" i="16"/>
  <c r="FS317" i="16"/>
  <c r="FT317" i="16"/>
  <c r="FU317" i="16"/>
  <c r="FV317" i="16"/>
  <c r="FW317" i="16"/>
  <c r="FX317" i="16"/>
  <c r="FY317" i="16"/>
  <c r="FZ317" i="16"/>
  <c r="GA317" i="16"/>
  <c r="GB317" i="16"/>
  <c r="GC317" i="16"/>
  <c r="GD317" i="16"/>
  <c r="GE317" i="16"/>
  <c r="GF317" i="16"/>
  <c r="GH317" i="16"/>
  <c r="GI317" i="16"/>
  <c r="J318" i="16"/>
  <c r="K318" i="16"/>
  <c r="L318" i="16"/>
  <c r="M318" i="16"/>
  <c r="N318" i="16"/>
  <c r="O318" i="16"/>
  <c r="P318" i="16"/>
  <c r="Q318" i="16"/>
  <c r="R318" i="16"/>
  <c r="S318" i="16"/>
  <c r="T318" i="16"/>
  <c r="U318" i="16"/>
  <c r="V318" i="16"/>
  <c r="DC318" i="16"/>
  <c r="DD318" i="16"/>
  <c r="DE318" i="16"/>
  <c r="DF318" i="16"/>
  <c r="DG318" i="16"/>
  <c r="DH318" i="16"/>
  <c r="DI318" i="16"/>
  <c r="DJ318" i="16"/>
  <c r="DK318" i="16"/>
  <c r="DL318" i="16"/>
  <c r="DM318" i="16"/>
  <c r="DN318" i="16"/>
  <c r="EY318" i="16"/>
  <c r="EZ318" i="16"/>
  <c r="FA318" i="16"/>
  <c r="FB318" i="16"/>
  <c r="FC318" i="16"/>
  <c r="FD318" i="16"/>
  <c r="FE318" i="16"/>
  <c r="FF318" i="16"/>
  <c r="FG318" i="16"/>
  <c r="FH318" i="16"/>
  <c r="FI318" i="16"/>
  <c r="FJ318" i="16"/>
  <c r="FK318" i="16"/>
  <c r="FL318" i="16"/>
  <c r="FM318" i="16"/>
  <c r="FN318" i="16"/>
  <c r="FO318" i="16"/>
  <c r="FP318" i="16"/>
  <c r="FQ318" i="16"/>
  <c r="FR318" i="16"/>
  <c r="FS318" i="16"/>
  <c r="FT318" i="16"/>
  <c r="FU318" i="16"/>
  <c r="FV318" i="16"/>
  <c r="FW318" i="16"/>
  <c r="FX318" i="16"/>
  <c r="FY318" i="16"/>
  <c r="FZ318" i="16"/>
  <c r="GA318" i="16"/>
  <c r="GB318" i="16"/>
  <c r="GC318" i="16"/>
  <c r="GD318" i="16"/>
  <c r="GE318" i="16"/>
  <c r="GF318" i="16"/>
  <c r="GH318" i="16"/>
  <c r="GI318" i="16"/>
  <c r="J319" i="16"/>
  <c r="K319" i="16"/>
  <c r="L319" i="16"/>
  <c r="M319" i="16"/>
  <c r="N319" i="16"/>
  <c r="O319" i="16"/>
  <c r="P319" i="16"/>
  <c r="Q319" i="16"/>
  <c r="R319" i="16"/>
  <c r="S319" i="16"/>
  <c r="T319" i="16"/>
  <c r="U319" i="16"/>
  <c r="V319" i="16"/>
  <c r="DC319" i="16"/>
  <c r="DD319" i="16"/>
  <c r="DE319" i="16"/>
  <c r="DF319" i="16"/>
  <c r="DG319" i="16"/>
  <c r="DH319" i="16"/>
  <c r="DI319" i="16"/>
  <c r="DJ319" i="16"/>
  <c r="DK319" i="16"/>
  <c r="DL319" i="16"/>
  <c r="DM319" i="16"/>
  <c r="DN319" i="16"/>
  <c r="EY319" i="16"/>
  <c r="EZ319" i="16"/>
  <c r="FA319" i="16"/>
  <c r="FB319" i="16"/>
  <c r="FC319" i="16"/>
  <c r="FD319" i="16"/>
  <c r="FE319" i="16"/>
  <c r="FF319" i="16"/>
  <c r="FG319" i="16"/>
  <c r="FH319" i="16"/>
  <c r="FI319" i="16"/>
  <c r="FJ319" i="16"/>
  <c r="FK319" i="16"/>
  <c r="FL319" i="16"/>
  <c r="FM319" i="16"/>
  <c r="FN319" i="16"/>
  <c r="FO319" i="16"/>
  <c r="FP319" i="16"/>
  <c r="FQ319" i="16"/>
  <c r="FR319" i="16"/>
  <c r="FS319" i="16"/>
  <c r="FT319" i="16"/>
  <c r="FU319" i="16"/>
  <c r="FV319" i="16"/>
  <c r="FW319" i="16"/>
  <c r="FX319" i="16"/>
  <c r="FY319" i="16"/>
  <c r="FZ319" i="16"/>
  <c r="GA319" i="16"/>
  <c r="GB319" i="16"/>
  <c r="GC319" i="16"/>
  <c r="GD319" i="16"/>
  <c r="GE319" i="16"/>
  <c r="GF319" i="16"/>
  <c r="GH319" i="16"/>
  <c r="GI319" i="16"/>
  <c r="J320" i="16"/>
  <c r="K320" i="16"/>
  <c r="L320" i="16"/>
  <c r="M320" i="16"/>
  <c r="N320" i="16"/>
  <c r="O320" i="16"/>
  <c r="P320" i="16"/>
  <c r="Q320" i="16"/>
  <c r="R320" i="16"/>
  <c r="S320" i="16"/>
  <c r="T320" i="16"/>
  <c r="U320" i="16"/>
  <c r="V320" i="16"/>
  <c r="DC320" i="16"/>
  <c r="DD320" i="16"/>
  <c r="DE320" i="16"/>
  <c r="DF320" i="16"/>
  <c r="DG320" i="16"/>
  <c r="DH320" i="16"/>
  <c r="DI320" i="16"/>
  <c r="DJ320" i="16"/>
  <c r="DK320" i="16"/>
  <c r="DL320" i="16"/>
  <c r="DM320" i="16"/>
  <c r="DN320" i="16"/>
  <c r="EY320" i="16"/>
  <c r="EZ320" i="16"/>
  <c r="FA320" i="16"/>
  <c r="FB320" i="16"/>
  <c r="FC320" i="16"/>
  <c r="FD320" i="16"/>
  <c r="FE320" i="16"/>
  <c r="FF320" i="16"/>
  <c r="FG320" i="16"/>
  <c r="FH320" i="16"/>
  <c r="FI320" i="16"/>
  <c r="FJ320" i="16"/>
  <c r="FK320" i="16"/>
  <c r="FL320" i="16"/>
  <c r="FM320" i="16"/>
  <c r="FN320" i="16"/>
  <c r="FO320" i="16"/>
  <c r="FP320" i="16"/>
  <c r="FQ320" i="16"/>
  <c r="FR320" i="16"/>
  <c r="FS320" i="16"/>
  <c r="FT320" i="16"/>
  <c r="FU320" i="16"/>
  <c r="FV320" i="16"/>
  <c r="FW320" i="16"/>
  <c r="FX320" i="16"/>
  <c r="FY320" i="16"/>
  <c r="FZ320" i="16"/>
  <c r="GA320" i="16"/>
  <c r="GB320" i="16"/>
  <c r="GC320" i="16"/>
  <c r="GD320" i="16"/>
  <c r="GE320" i="16"/>
  <c r="GF320" i="16"/>
  <c r="GH320" i="16"/>
  <c r="GI320" i="16"/>
  <c r="J321" i="16"/>
  <c r="K321" i="16"/>
  <c r="L321" i="16"/>
  <c r="M321" i="16"/>
  <c r="N321" i="16"/>
  <c r="O321" i="16"/>
  <c r="P321" i="16"/>
  <c r="Q321" i="16"/>
  <c r="R321" i="16"/>
  <c r="S321" i="16"/>
  <c r="T321" i="16"/>
  <c r="U321" i="16"/>
  <c r="V321" i="16"/>
  <c r="DC321" i="16"/>
  <c r="DD321" i="16"/>
  <c r="DE321" i="16"/>
  <c r="DF321" i="16"/>
  <c r="DG321" i="16"/>
  <c r="DH321" i="16"/>
  <c r="DI321" i="16"/>
  <c r="DJ321" i="16"/>
  <c r="DK321" i="16"/>
  <c r="DL321" i="16"/>
  <c r="DM321" i="16"/>
  <c r="DN321" i="16"/>
  <c r="EY321" i="16"/>
  <c r="EZ321" i="16"/>
  <c r="FA321" i="16"/>
  <c r="FB321" i="16"/>
  <c r="FC321" i="16"/>
  <c r="FD321" i="16"/>
  <c r="FE321" i="16"/>
  <c r="FF321" i="16"/>
  <c r="FG321" i="16"/>
  <c r="FH321" i="16"/>
  <c r="FI321" i="16"/>
  <c r="FJ321" i="16"/>
  <c r="FK321" i="16"/>
  <c r="FL321" i="16"/>
  <c r="FM321" i="16"/>
  <c r="FN321" i="16"/>
  <c r="FO321" i="16"/>
  <c r="FP321" i="16"/>
  <c r="FQ321" i="16"/>
  <c r="FR321" i="16"/>
  <c r="FS321" i="16"/>
  <c r="FT321" i="16"/>
  <c r="FU321" i="16"/>
  <c r="FV321" i="16"/>
  <c r="FW321" i="16"/>
  <c r="FX321" i="16"/>
  <c r="FY321" i="16"/>
  <c r="FZ321" i="16"/>
  <c r="GA321" i="16"/>
  <c r="GB321" i="16"/>
  <c r="GC321" i="16"/>
  <c r="GD321" i="16"/>
  <c r="GE321" i="16"/>
  <c r="GF321" i="16"/>
  <c r="GH321" i="16"/>
  <c r="GI321" i="16"/>
  <c r="J322" i="16"/>
  <c r="K322" i="16"/>
  <c r="L322" i="16"/>
  <c r="M322" i="16"/>
  <c r="N322" i="16"/>
  <c r="O322" i="16"/>
  <c r="P322" i="16"/>
  <c r="Q322" i="16"/>
  <c r="R322" i="16"/>
  <c r="S322" i="16"/>
  <c r="T322" i="16"/>
  <c r="U322" i="16"/>
  <c r="V322" i="16"/>
  <c r="DC322" i="16"/>
  <c r="DD322" i="16"/>
  <c r="DE322" i="16"/>
  <c r="DF322" i="16"/>
  <c r="DG322" i="16"/>
  <c r="DH322" i="16"/>
  <c r="DI322" i="16"/>
  <c r="DJ322" i="16"/>
  <c r="DK322" i="16"/>
  <c r="DL322" i="16"/>
  <c r="DM322" i="16"/>
  <c r="DN322" i="16"/>
  <c r="EY322" i="16"/>
  <c r="EZ322" i="16"/>
  <c r="FA322" i="16"/>
  <c r="FB322" i="16"/>
  <c r="FC322" i="16"/>
  <c r="FD322" i="16"/>
  <c r="FE322" i="16"/>
  <c r="FF322" i="16"/>
  <c r="FG322" i="16"/>
  <c r="FH322" i="16"/>
  <c r="FI322" i="16"/>
  <c r="FJ322" i="16"/>
  <c r="FK322" i="16"/>
  <c r="FL322" i="16"/>
  <c r="FM322" i="16"/>
  <c r="FN322" i="16"/>
  <c r="FO322" i="16"/>
  <c r="FP322" i="16"/>
  <c r="FQ322" i="16"/>
  <c r="FR322" i="16"/>
  <c r="FS322" i="16"/>
  <c r="FT322" i="16"/>
  <c r="FU322" i="16"/>
  <c r="FV322" i="16"/>
  <c r="FW322" i="16"/>
  <c r="FX322" i="16"/>
  <c r="FY322" i="16"/>
  <c r="FZ322" i="16"/>
  <c r="GA322" i="16"/>
  <c r="GB322" i="16"/>
  <c r="GC322" i="16"/>
  <c r="GD322" i="16"/>
  <c r="GE322" i="16"/>
  <c r="GF322" i="16"/>
  <c r="GH322" i="16"/>
  <c r="GI322" i="16"/>
  <c r="J323" i="16"/>
  <c r="K323" i="16"/>
  <c r="L323" i="16"/>
  <c r="M323" i="16"/>
  <c r="N323" i="16"/>
  <c r="O323" i="16"/>
  <c r="P323" i="16"/>
  <c r="Q323" i="16"/>
  <c r="R323" i="16"/>
  <c r="S323" i="16"/>
  <c r="T323" i="16"/>
  <c r="U323" i="16"/>
  <c r="V323" i="16"/>
  <c r="DC323" i="16"/>
  <c r="DD323" i="16"/>
  <c r="DE323" i="16"/>
  <c r="DF323" i="16"/>
  <c r="DG323" i="16"/>
  <c r="DH323" i="16"/>
  <c r="DI323" i="16"/>
  <c r="DJ323" i="16"/>
  <c r="DK323" i="16"/>
  <c r="DL323" i="16"/>
  <c r="DM323" i="16"/>
  <c r="DN323" i="16"/>
  <c r="EY323" i="16"/>
  <c r="EZ323" i="16"/>
  <c r="FA323" i="16"/>
  <c r="FB323" i="16"/>
  <c r="FC323" i="16"/>
  <c r="FD323" i="16"/>
  <c r="FE323" i="16"/>
  <c r="FF323" i="16"/>
  <c r="FG323" i="16"/>
  <c r="FH323" i="16"/>
  <c r="FI323" i="16"/>
  <c r="FJ323" i="16"/>
  <c r="FK323" i="16"/>
  <c r="FL323" i="16"/>
  <c r="FM323" i="16"/>
  <c r="FN323" i="16"/>
  <c r="FO323" i="16"/>
  <c r="FP323" i="16"/>
  <c r="FQ323" i="16"/>
  <c r="FR323" i="16"/>
  <c r="FS323" i="16"/>
  <c r="FT323" i="16"/>
  <c r="FU323" i="16"/>
  <c r="FV323" i="16"/>
  <c r="FW323" i="16"/>
  <c r="FX323" i="16"/>
  <c r="FY323" i="16"/>
  <c r="FZ323" i="16"/>
  <c r="GA323" i="16"/>
  <c r="GB323" i="16"/>
  <c r="GC323" i="16"/>
  <c r="GD323" i="16"/>
  <c r="GE323" i="16"/>
  <c r="GF323" i="16"/>
  <c r="GH323" i="16"/>
  <c r="GI323" i="16"/>
  <c r="J324" i="16"/>
  <c r="K324" i="16"/>
  <c r="L324" i="16"/>
  <c r="M324" i="16"/>
  <c r="N324" i="16"/>
  <c r="O324" i="16"/>
  <c r="P324" i="16"/>
  <c r="Q324" i="16"/>
  <c r="R324" i="16"/>
  <c r="S324" i="16"/>
  <c r="T324" i="16"/>
  <c r="U324" i="16"/>
  <c r="V324" i="16"/>
  <c r="DC324" i="16"/>
  <c r="DD324" i="16"/>
  <c r="DE324" i="16"/>
  <c r="DF324" i="16"/>
  <c r="DG324" i="16"/>
  <c r="DH324" i="16"/>
  <c r="DI324" i="16"/>
  <c r="DJ324" i="16"/>
  <c r="DK324" i="16"/>
  <c r="DL324" i="16"/>
  <c r="DM324" i="16"/>
  <c r="DN324" i="16"/>
  <c r="EY324" i="16"/>
  <c r="EZ324" i="16"/>
  <c r="FA324" i="16"/>
  <c r="FB324" i="16"/>
  <c r="FC324" i="16"/>
  <c r="FD324" i="16"/>
  <c r="FE324" i="16"/>
  <c r="FF324" i="16"/>
  <c r="FG324" i="16"/>
  <c r="FH324" i="16"/>
  <c r="FI324" i="16"/>
  <c r="FJ324" i="16"/>
  <c r="FK324" i="16"/>
  <c r="FL324" i="16"/>
  <c r="FM324" i="16"/>
  <c r="FN324" i="16"/>
  <c r="FO324" i="16"/>
  <c r="FP324" i="16"/>
  <c r="FQ324" i="16"/>
  <c r="FR324" i="16"/>
  <c r="FS324" i="16"/>
  <c r="FT324" i="16"/>
  <c r="FU324" i="16"/>
  <c r="FV324" i="16"/>
  <c r="FW324" i="16"/>
  <c r="FX324" i="16"/>
  <c r="FY324" i="16"/>
  <c r="FZ324" i="16"/>
  <c r="GA324" i="16"/>
  <c r="GB324" i="16"/>
  <c r="GC324" i="16"/>
  <c r="GD324" i="16"/>
  <c r="GE324" i="16"/>
  <c r="GF324" i="16"/>
  <c r="GH324" i="16"/>
  <c r="GI324" i="16"/>
  <c r="J325" i="16"/>
  <c r="K325" i="16"/>
  <c r="L325" i="16"/>
  <c r="M325" i="16"/>
  <c r="N325" i="16"/>
  <c r="O325" i="16"/>
  <c r="P325" i="16"/>
  <c r="Q325" i="16"/>
  <c r="R325" i="16"/>
  <c r="S325" i="16"/>
  <c r="T325" i="16"/>
  <c r="U325" i="16"/>
  <c r="V325" i="16"/>
  <c r="DC325" i="16"/>
  <c r="DD325" i="16"/>
  <c r="DE325" i="16"/>
  <c r="DF325" i="16"/>
  <c r="DG325" i="16"/>
  <c r="DH325" i="16"/>
  <c r="DI325" i="16"/>
  <c r="DJ325" i="16"/>
  <c r="DK325" i="16"/>
  <c r="DL325" i="16"/>
  <c r="DM325" i="16"/>
  <c r="DN325" i="16"/>
  <c r="EY325" i="16"/>
  <c r="EZ325" i="16"/>
  <c r="FA325" i="16"/>
  <c r="FB325" i="16"/>
  <c r="FC325" i="16"/>
  <c r="FD325" i="16"/>
  <c r="FE325" i="16"/>
  <c r="FF325" i="16"/>
  <c r="FG325" i="16"/>
  <c r="FH325" i="16"/>
  <c r="FI325" i="16"/>
  <c r="FJ325" i="16"/>
  <c r="FK325" i="16"/>
  <c r="FL325" i="16"/>
  <c r="FM325" i="16"/>
  <c r="FN325" i="16"/>
  <c r="FO325" i="16"/>
  <c r="FP325" i="16"/>
  <c r="FQ325" i="16"/>
  <c r="FR325" i="16"/>
  <c r="FS325" i="16"/>
  <c r="FT325" i="16"/>
  <c r="FU325" i="16"/>
  <c r="FV325" i="16"/>
  <c r="FW325" i="16"/>
  <c r="FX325" i="16"/>
  <c r="FY325" i="16"/>
  <c r="FZ325" i="16"/>
  <c r="GA325" i="16"/>
  <c r="GB325" i="16"/>
  <c r="GC325" i="16"/>
  <c r="GD325" i="16"/>
  <c r="GE325" i="16"/>
  <c r="GF325" i="16"/>
  <c r="GH325" i="16"/>
  <c r="GI325" i="16"/>
  <c r="J326" i="16"/>
  <c r="K326" i="16"/>
  <c r="L326" i="16"/>
  <c r="M326" i="16"/>
  <c r="N326" i="16"/>
  <c r="O326" i="16"/>
  <c r="P326" i="16"/>
  <c r="Q326" i="16"/>
  <c r="R326" i="16"/>
  <c r="S326" i="16"/>
  <c r="T326" i="16"/>
  <c r="U326" i="16"/>
  <c r="V326" i="16"/>
  <c r="DC326" i="16"/>
  <c r="DD326" i="16"/>
  <c r="DE326" i="16"/>
  <c r="DF326" i="16"/>
  <c r="DG326" i="16"/>
  <c r="DH326" i="16"/>
  <c r="DI326" i="16"/>
  <c r="DJ326" i="16"/>
  <c r="DK326" i="16"/>
  <c r="DL326" i="16"/>
  <c r="DM326" i="16"/>
  <c r="DN326" i="16"/>
  <c r="EY326" i="16"/>
  <c r="EZ326" i="16"/>
  <c r="FA326" i="16"/>
  <c r="FB326" i="16"/>
  <c r="FC326" i="16"/>
  <c r="FD326" i="16"/>
  <c r="FE326" i="16"/>
  <c r="FF326" i="16"/>
  <c r="FG326" i="16"/>
  <c r="FH326" i="16"/>
  <c r="FI326" i="16"/>
  <c r="FJ326" i="16"/>
  <c r="FK326" i="16"/>
  <c r="FL326" i="16"/>
  <c r="FM326" i="16"/>
  <c r="FN326" i="16"/>
  <c r="FO326" i="16"/>
  <c r="FP326" i="16"/>
  <c r="FQ326" i="16"/>
  <c r="FR326" i="16"/>
  <c r="FS326" i="16"/>
  <c r="FT326" i="16"/>
  <c r="FU326" i="16"/>
  <c r="FV326" i="16"/>
  <c r="FW326" i="16"/>
  <c r="FX326" i="16"/>
  <c r="FY326" i="16"/>
  <c r="FZ326" i="16"/>
  <c r="GA326" i="16"/>
  <c r="GB326" i="16"/>
  <c r="GC326" i="16"/>
  <c r="GD326" i="16"/>
  <c r="GE326" i="16"/>
  <c r="GF326" i="16"/>
  <c r="GH326" i="16"/>
  <c r="GI326" i="16"/>
  <c r="J327" i="16"/>
  <c r="K327" i="16"/>
  <c r="L327" i="16"/>
  <c r="M327" i="16"/>
  <c r="N327" i="16"/>
  <c r="O327" i="16"/>
  <c r="P327" i="16"/>
  <c r="Q327" i="16"/>
  <c r="R327" i="16"/>
  <c r="S327" i="16"/>
  <c r="T327" i="16"/>
  <c r="U327" i="16"/>
  <c r="V327" i="16"/>
  <c r="DC327" i="16"/>
  <c r="DD327" i="16"/>
  <c r="DE327" i="16"/>
  <c r="DF327" i="16"/>
  <c r="DG327" i="16"/>
  <c r="DH327" i="16"/>
  <c r="DI327" i="16"/>
  <c r="DJ327" i="16"/>
  <c r="DK327" i="16"/>
  <c r="DL327" i="16"/>
  <c r="DM327" i="16"/>
  <c r="DN327" i="16"/>
  <c r="EY327" i="16"/>
  <c r="EZ327" i="16"/>
  <c r="FA327" i="16"/>
  <c r="FB327" i="16"/>
  <c r="FC327" i="16"/>
  <c r="FD327" i="16"/>
  <c r="FE327" i="16"/>
  <c r="FF327" i="16"/>
  <c r="FG327" i="16"/>
  <c r="FH327" i="16"/>
  <c r="FI327" i="16"/>
  <c r="FJ327" i="16"/>
  <c r="FK327" i="16"/>
  <c r="FL327" i="16"/>
  <c r="FM327" i="16"/>
  <c r="FN327" i="16"/>
  <c r="FO327" i="16"/>
  <c r="FP327" i="16"/>
  <c r="FQ327" i="16"/>
  <c r="FR327" i="16"/>
  <c r="FS327" i="16"/>
  <c r="FT327" i="16"/>
  <c r="FU327" i="16"/>
  <c r="FV327" i="16"/>
  <c r="FW327" i="16"/>
  <c r="FX327" i="16"/>
  <c r="FY327" i="16"/>
  <c r="FZ327" i="16"/>
  <c r="GA327" i="16"/>
  <c r="GB327" i="16"/>
  <c r="GC327" i="16"/>
  <c r="GD327" i="16"/>
  <c r="GE327" i="16"/>
  <c r="GF327" i="16"/>
  <c r="GH327" i="16"/>
  <c r="GI327" i="16"/>
  <c r="J328" i="16"/>
  <c r="K328" i="16"/>
  <c r="L328" i="16"/>
  <c r="M328" i="16"/>
  <c r="N328" i="16"/>
  <c r="O328" i="16"/>
  <c r="P328" i="16"/>
  <c r="Q328" i="16"/>
  <c r="R328" i="16"/>
  <c r="S328" i="16"/>
  <c r="T328" i="16"/>
  <c r="U328" i="16"/>
  <c r="V328" i="16"/>
  <c r="DC328" i="16"/>
  <c r="DD328" i="16"/>
  <c r="DE328" i="16"/>
  <c r="DF328" i="16"/>
  <c r="DG328" i="16"/>
  <c r="DH328" i="16"/>
  <c r="DI328" i="16"/>
  <c r="DJ328" i="16"/>
  <c r="DK328" i="16"/>
  <c r="DL328" i="16"/>
  <c r="DM328" i="16"/>
  <c r="DN328" i="16"/>
  <c r="EY328" i="16"/>
  <c r="EZ328" i="16"/>
  <c r="FA328" i="16"/>
  <c r="FB328" i="16"/>
  <c r="FC328" i="16"/>
  <c r="FD328" i="16"/>
  <c r="FE328" i="16"/>
  <c r="FF328" i="16"/>
  <c r="FG328" i="16"/>
  <c r="FH328" i="16"/>
  <c r="FI328" i="16"/>
  <c r="FJ328" i="16"/>
  <c r="FK328" i="16"/>
  <c r="FL328" i="16"/>
  <c r="FM328" i="16"/>
  <c r="FN328" i="16"/>
  <c r="FO328" i="16"/>
  <c r="FP328" i="16"/>
  <c r="FQ328" i="16"/>
  <c r="FR328" i="16"/>
  <c r="FS328" i="16"/>
  <c r="FT328" i="16"/>
  <c r="FU328" i="16"/>
  <c r="FV328" i="16"/>
  <c r="FW328" i="16"/>
  <c r="FX328" i="16"/>
  <c r="FY328" i="16"/>
  <c r="FZ328" i="16"/>
  <c r="GA328" i="16"/>
  <c r="GB328" i="16"/>
  <c r="GC328" i="16"/>
  <c r="GD328" i="16"/>
  <c r="GE328" i="16"/>
  <c r="GF328" i="16"/>
  <c r="GH328" i="16"/>
  <c r="GI328" i="16"/>
  <c r="J329" i="16"/>
  <c r="K329" i="16"/>
  <c r="L329" i="16"/>
  <c r="M329" i="16"/>
  <c r="N329" i="16"/>
  <c r="O329" i="16"/>
  <c r="P329" i="16"/>
  <c r="Q329" i="16"/>
  <c r="R329" i="16"/>
  <c r="S329" i="16"/>
  <c r="T329" i="16"/>
  <c r="U329" i="16"/>
  <c r="V329" i="16"/>
  <c r="DC329" i="16"/>
  <c r="DD329" i="16"/>
  <c r="DE329" i="16"/>
  <c r="DF329" i="16"/>
  <c r="DG329" i="16"/>
  <c r="DH329" i="16"/>
  <c r="DI329" i="16"/>
  <c r="DJ329" i="16"/>
  <c r="DK329" i="16"/>
  <c r="DL329" i="16"/>
  <c r="DM329" i="16"/>
  <c r="DN329" i="16"/>
  <c r="EY329" i="16"/>
  <c r="EZ329" i="16"/>
  <c r="FA329" i="16"/>
  <c r="FB329" i="16"/>
  <c r="FC329" i="16"/>
  <c r="FD329" i="16"/>
  <c r="FE329" i="16"/>
  <c r="FF329" i="16"/>
  <c r="FG329" i="16"/>
  <c r="FH329" i="16"/>
  <c r="FI329" i="16"/>
  <c r="FJ329" i="16"/>
  <c r="FK329" i="16"/>
  <c r="FL329" i="16"/>
  <c r="FM329" i="16"/>
  <c r="FN329" i="16"/>
  <c r="FO329" i="16"/>
  <c r="FP329" i="16"/>
  <c r="FQ329" i="16"/>
  <c r="FR329" i="16"/>
  <c r="FS329" i="16"/>
  <c r="FT329" i="16"/>
  <c r="FU329" i="16"/>
  <c r="FV329" i="16"/>
  <c r="FW329" i="16"/>
  <c r="FX329" i="16"/>
  <c r="FY329" i="16"/>
  <c r="FZ329" i="16"/>
  <c r="GA329" i="16"/>
  <c r="GB329" i="16"/>
  <c r="GC329" i="16"/>
  <c r="GD329" i="16"/>
  <c r="GE329" i="16"/>
  <c r="GF329" i="16"/>
  <c r="GH329" i="16"/>
  <c r="GI329" i="16"/>
  <c r="J330" i="16"/>
  <c r="K330" i="16"/>
  <c r="L330" i="16"/>
  <c r="M330" i="16"/>
  <c r="N330" i="16"/>
  <c r="O330" i="16"/>
  <c r="P330" i="16"/>
  <c r="Q330" i="16"/>
  <c r="R330" i="16"/>
  <c r="S330" i="16"/>
  <c r="T330" i="16"/>
  <c r="U330" i="16"/>
  <c r="V330" i="16"/>
  <c r="DC330" i="16"/>
  <c r="DD330" i="16"/>
  <c r="DE330" i="16"/>
  <c r="DF330" i="16"/>
  <c r="DG330" i="16"/>
  <c r="DH330" i="16"/>
  <c r="DI330" i="16"/>
  <c r="DJ330" i="16"/>
  <c r="DK330" i="16"/>
  <c r="DL330" i="16"/>
  <c r="DM330" i="16"/>
  <c r="DN330" i="16"/>
  <c r="EY330" i="16"/>
  <c r="EZ330" i="16"/>
  <c r="FA330" i="16"/>
  <c r="FB330" i="16"/>
  <c r="FC330" i="16"/>
  <c r="FD330" i="16"/>
  <c r="FE330" i="16"/>
  <c r="FF330" i="16"/>
  <c r="FG330" i="16"/>
  <c r="FH330" i="16"/>
  <c r="FI330" i="16"/>
  <c r="FJ330" i="16"/>
  <c r="FK330" i="16"/>
  <c r="FL330" i="16"/>
  <c r="FM330" i="16"/>
  <c r="FN330" i="16"/>
  <c r="FO330" i="16"/>
  <c r="FP330" i="16"/>
  <c r="FQ330" i="16"/>
  <c r="FR330" i="16"/>
  <c r="FS330" i="16"/>
  <c r="FT330" i="16"/>
  <c r="FU330" i="16"/>
  <c r="FV330" i="16"/>
  <c r="FW330" i="16"/>
  <c r="FX330" i="16"/>
  <c r="FY330" i="16"/>
  <c r="FZ330" i="16"/>
  <c r="GA330" i="16"/>
  <c r="GB330" i="16"/>
  <c r="GC330" i="16"/>
  <c r="GD330" i="16"/>
  <c r="GE330" i="16"/>
  <c r="GF330" i="16"/>
  <c r="GH330" i="16"/>
  <c r="GI330" i="16"/>
  <c r="J331" i="16"/>
  <c r="K331" i="16"/>
  <c r="L331" i="16"/>
  <c r="M331" i="16"/>
  <c r="N331" i="16"/>
  <c r="O331" i="16"/>
  <c r="P331" i="16"/>
  <c r="Q331" i="16"/>
  <c r="R331" i="16"/>
  <c r="S331" i="16"/>
  <c r="T331" i="16"/>
  <c r="U331" i="16"/>
  <c r="V331" i="16"/>
  <c r="DC331" i="16"/>
  <c r="DD331" i="16"/>
  <c r="DE331" i="16"/>
  <c r="DF331" i="16"/>
  <c r="DG331" i="16"/>
  <c r="DH331" i="16"/>
  <c r="DI331" i="16"/>
  <c r="DJ331" i="16"/>
  <c r="DK331" i="16"/>
  <c r="DL331" i="16"/>
  <c r="DM331" i="16"/>
  <c r="DN331" i="16"/>
  <c r="EY331" i="16"/>
  <c r="EZ331" i="16"/>
  <c r="FA331" i="16"/>
  <c r="FB331" i="16"/>
  <c r="FC331" i="16"/>
  <c r="FD331" i="16"/>
  <c r="FE331" i="16"/>
  <c r="FF331" i="16"/>
  <c r="FG331" i="16"/>
  <c r="FH331" i="16"/>
  <c r="FI331" i="16"/>
  <c r="FJ331" i="16"/>
  <c r="FK331" i="16"/>
  <c r="FL331" i="16"/>
  <c r="FM331" i="16"/>
  <c r="FN331" i="16"/>
  <c r="FO331" i="16"/>
  <c r="FP331" i="16"/>
  <c r="FQ331" i="16"/>
  <c r="FR331" i="16"/>
  <c r="FS331" i="16"/>
  <c r="FT331" i="16"/>
  <c r="FU331" i="16"/>
  <c r="FV331" i="16"/>
  <c r="FW331" i="16"/>
  <c r="FX331" i="16"/>
  <c r="FY331" i="16"/>
  <c r="FZ331" i="16"/>
  <c r="GA331" i="16"/>
  <c r="GB331" i="16"/>
  <c r="GC331" i="16"/>
  <c r="GD331" i="16"/>
  <c r="GE331" i="16"/>
  <c r="GF331" i="16"/>
  <c r="GH331" i="16"/>
  <c r="GI331" i="16"/>
  <c r="J332" i="16"/>
  <c r="K332" i="16"/>
  <c r="L332" i="16"/>
  <c r="M332" i="16"/>
  <c r="N332" i="16"/>
  <c r="O332" i="16"/>
  <c r="P332" i="16"/>
  <c r="Q332" i="16"/>
  <c r="R332" i="16"/>
  <c r="S332" i="16"/>
  <c r="T332" i="16"/>
  <c r="U332" i="16"/>
  <c r="V332" i="16"/>
  <c r="DC332" i="16"/>
  <c r="DD332" i="16"/>
  <c r="DE332" i="16"/>
  <c r="DF332" i="16"/>
  <c r="DG332" i="16"/>
  <c r="DH332" i="16"/>
  <c r="DI332" i="16"/>
  <c r="DJ332" i="16"/>
  <c r="DK332" i="16"/>
  <c r="DL332" i="16"/>
  <c r="DM332" i="16"/>
  <c r="DN332" i="16"/>
  <c r="EY332" i="16"/>
  <c r="EZ332" i="16"/>
  <c r="FA332" i="16"/>
  <c r="FB332" i="16"/>
  <c r="FC332" i="16"/>
  <c r="FD332" i="16"/>
  <c r="FE332" i="16"/>
  <c r="FF332" i="16"/>
  <c r="FG332" i="16"/>
  <c r="FH332" i="16"/>
  <c r="FI332" i="16"/>
  <c r="FJ332" i="16"/>
  <c r="FK332" i="16"/>
  <c r="FL332" i="16"/>
  <c r="FM332" i="16"/>
  <c r="FN332" i="16"/>
  <c r="FO332" i="16"/>
  <c r="FP332" i="16"/>
  <c r="FQ332" i="16"/>
  <c r="FR332" i="16"/>
  <c r="FS332" i="16"/>
  <c r="FT332" i="16"/>
  <c r="FU332" i="16"/>
  <c r="FV332" i="16"/>
  <c r="FW332" i="16"/>
  <c r="FX332" i="16"/>
  <c r="FY332" i="16"/>
  <c r="FZ332" i="16"/>
  <c r="GA332" i="16"/>
  <c r="GB332" i="16"/>
  <c r="GC332" i="16"/>
  <c r="GD332" i="16"/>
  <c r="GE332" i="16"/>
  <c r="GF332" i="16"/>
  <c r="GH332" i="16"/>
  <c r="GI332" i="16"/>
  <c r="J333" i="16"/>
  <c r="K333" i="16"/>
  <c r="L333" i="16"/>
  <c r="M333" i="16"/>
  <c r="N333" i="16"/>
  <c r="O333" i="16"/>
  <c r="P333" i="16"/>
  <c r="Q333" i="16"/>
  <c r="R333" i="16"/>
  <c r="S333" i="16"/>
  <c r="T333" i="16"/>
  <c r="U333" i="16"/>
  <c r="V333" i="16"/>
  <c r="DC333" i="16"/>
  <c r="DD333" i="16"/>
  <c r="DE333" i="16"/>
  <c r="DF333" i="16"/>
  <c r="DG333" i="16"/>
  <c r="DH333" i="16"/>
  <c r="DI333" i="16"/>
  <c r="DJ333" i="16"/>
  <c r="DK333" i="16"/>
  <c r="DL333" i="16"/>
  <c r="DM333" i="16"/>
  <c r="DN333" i="16"/>
  <c r="EY333" i="16"/>
  <c r="EZ333" i="16"/>
  <c r="FA333" i="16"/>
  <c r="FB333" i="16"/>
  <c r="FC333" i="16"/>
  <c r="FD333" i="16"/>
  <c r="FE333" i="16"/>
  <c r="FF333" i="16"/>
  <c r="FG333" i="16"/>
  <c r="FH333" i="16"/>
  <c r="FI333" i="16"/>
  <c r="FJ333" i="16"/>
  <c r="FK333" i="16"/>
  <c r="FL333" i="16"/>
  <c r="FM333" i="16"/>
  <c r="FN333" i="16"/>
  <c r="FO333" i="16"/>
  <c r="FP333" i="16"/>
  <c r="FQ333" i="16"/>
  <c r="FR333" i="16"/>
  <c r="FS333" i="16"/>
  <c r="FT333" i="16"/>
  <c r="FU333" i="16"/>
  <c r="FV333" i="16"/>
  <c r="FW333" i="16"/>
  <c r="FX333" i="16"/>
  <c r="FY333" i="16"/>
  <c r="FZ333" i="16"/>
  <c r="GA333" i="16"/>
  <c r="GB333" i="16"/>
  <c r="GC333" i="16"/>
  <c r="GD333" i="16"/>
  <c r="GE333" i="16"/>
  <c r="GF333" i="16"/>
  <c r="GH333" i="16"/>
  <c r="GI333" i="16"/>
  <c r="J334" i="16"/>
  <c r="K334" i="16"/>
  <c r="L334" i="16"/>
  <c r="M334" i="16"/>
  <c r="N334" i="16"/>
  <c r="O334" i="16"/>
  <c r="P334" i="16"/>
  <c r="Q334" i="16"/>
  <c r="R334" i="16"/>
  <c r="S334" i="16"/>
  <c r="T334" i="16"/>
  <c r="U334" i="16"/>
  <c r="V334" i="16"/>
  <c r="DC334" i="16"/>
  <c r="DD334" i="16"/>
  <c r="DE334" i="16"/>
  <c r="DF334" i="16"/>
  <c r="DG334" i="16"/>
  <c r="DH334" i="16"/>
  <c r="DI334" i="16"/>
  <c r="DJ334" i="16"/>
  <c r="DK334" i="16"/>
  <c r="DL334" i="16"/>
  <c r="DM334" i="16"/>
  <c r="DN334" i="16"/>
  <c r="EY334" i="16"/>
  <c r="EZ334" i="16"/>
  <c r="FA334" i="16"/>
  <c r="FB334" i="16"/>
  <c r="FC334" i="16"/>
  <c r="FD334" i="16"/>
  <c r="FE334" i="16"/>
  <c r="FF334" i="16"/>
  <c r="FG334" i="16"/>
  <c r="FH334" i="16"/>
  <c r="FI334" i="16"/>
  <c r="FJ334" i="16"/>
  <c r="FK334" i="16"/>
  <c r="FL334" i="16"/>
  <c r="FM334" i="16"/>
  <c r="FN334" i="16"/>
  <c r="FO334" i="16"/>
  <c r="FP334" i="16"/>
  <c r="FQ334" i="16"/>
  <c r="FR334" i="16"/>
  <c r="FS334" i="16"/>
  <c r="FT334" i="16"/>
  <c r="FU334" i="16"/>
  <c r="FV334" i="16"/>
  <c r="FW334" i="16"/>
  <c r="FX334" i="16"/>
  <c r="FY334" i="16"/>
  <c r="FZ334" i="16"/>
  <c r="GA334" i="16"/>
  <c r="GB334" i="16"/>
  <c r="GC334" i="16"/>
  <c r="GD334" i="16"/>
  <c r="GE334" i="16"/>
  <c r="GF334" i="16"/>
  <c r="GH334" i="16"/>
  <c r="GI334" i="16"/>
  <c r="J335" i="16"/>
  <c r="K335" i="16"/>
  <c r="L335" i="16"/>
  <c r="M335" i="16"/>
  <c r="N335" i="16"/>
  <c r="O335" i="16"/>
  <c r="P335" i="16"/>
  <c r="Q335" i="16"/>
  <c r="R335" i="16"/>
  <c r="S335" i="16"/>
  <c r="T335" i="16"/>
  <c r="U335" i="16"/>
  <c r="V335" i="16"/>
  <c r="DC335" i="16"/>
  <c r="DD335" i="16"/>
  <c r="DE335" i="16"/>
  <c r="DF335" i="16"/>
  <c r="DG335" i="16"/>
  <c r="DH335" i="16"/>
  <c r="DI335" i="16"/>
  <c r="DJ335" i="16"/>
  <c r="DK335" i="16"/>
  <c r="DL335" i="16"/>
  <c r="DM335" i="16"/>
  <c r="DN335" i="16"/>
  <c r="EY335" i="16"/>
  <c r="EZ335" i="16"/>
  <c r="FA335" i="16"/>
  <c r="FB335" i="16"/>
  <c r="FC335" i="16"/>
  <c r="FD335" i="16"/>
  <c r="FE335" i="16"/>
  <c r="FF335" i="16"/>
  <c r="FG335" i="16"/>
  <c r="FH335" i="16"/>
  <c r="FI335" i="16"/>
  <c r="FJ335" i="16"/>
  <c r="FK335" i="16"/>
  <c r="FL335" i="16"/>
  <c r="FM335" i="16"/>
  <c r="FN335" i="16"/>
  <c r="FO335" i="16"/>
  <c r="FP335" i="16"/>
  <c r="FQ335" i="16"/>
  <c r="FR335" i="16"/>
  <c r="FS335" i="16"/>
  <c r="FT335" i="16"/>
  <c r="FU335" i="16"/>
  <c r="FV335" i="16"/>
  <c r="FW335" i="16"/>
  <c r="FX335" i="16"/>
  <c r="FY335" i="16"/>
  <c r="FZ335" i="16"/>
  <c r="GA335" i="16"/>
  <c r="GB335" i="16"/>
  <c r="GC335" i="16"/>
  <c r="GD335" i="16"/>
  <c r="GE335" i="16"/>
  <c r="GF335" i="16"/>
  <c r="GH335" i="16"/>
  <c r="GI335" i="16"/>
  <c r="J336" i="16"/>
  <c r="K336" i="16"/>
  <c r="L336" i="16"/>
  <c r="M336" i="16"/>
  <c r="N336" i="16"/>
  <c r="O336" i="16"/>
  <c r="P336" i="16"/>
  <c r="Q336" i="16"/>
  <c r="R336" i="16"/>
  <c r="S336" i="16"/>
  <c r="T336" i="16"/>
  <c r="U336" i="16"/>
  <c r="V336" i="16"/>
  <c r="DC336" i="16"/>
  <c r="DD336" i="16"/>
  <c r="DE336" i="16"/>
  <c r="DF336" i="16"/>
  <c r="DG336" i="16"/>
  <c r="DH336" i="16"/>
  <c r="DI336" i="16"/>
  <c r="DJ336" i="16"/>
  <c r="DK336" i="16"/>
  <c r="DL336" i="16"/>
  <c r="DM336" i="16"/>
  <c r="DN336" i="16"/>
  <c r="EY336" i="16"/>
  <c r="EZ336" i="16"/>
  <c r="FA336" i="16"/>
  <c r="FB336" i="16"/>
  <c r="FC336" i="16"/>
  <c r="FD336" i="16"/>
  <c r="FE336" i="16"/>
  <c r="FF336" i="16"/>
  <c r="FG336" i="16"/>
  <c r="FH336" i="16"/>
  <c r="FI336" i="16"/>
  <c r="FJ336" i="16"/>
  <c r="FK336" i="16"/>
  <c r="FL336" i="16"/>
  <c r="FM336" i="16"/>
  <c r="FN336" i="16"/>
  <c r="FO336" i="16"/>
  <c r="FP336" i="16"/>
  <c r="FQ336" i="16"/>
  <c r="FR336" i="16"/>
  <c r="FS336" i="16"/>
  <c r="FT336" i="16"/>
  <c r="FU336" i="16"/>
  <c r="FV336" i="16"/>
  <c r="FW336" i="16"/>
  <c r="FX336" i="16"/>
  <c r="FY336" i="16"/>
  <c r="FZ336" i="16"/>
  <c r="GA336" i="16"/>
  <c r="GB336" i="16"/>
  <c r="GC336" i="16"/>
  <c r="GD336" i="16"/>
  <c r="GE336" i="16"/>
  <c r="GF336" i="16"/>
  <c r="GH336" i="16"/>
  <c r="GI336" i="16"/>
  <c r="J337" i="16"/>
  <c r="K337" i="16"/>
  <c r="L337" i="16"/>
  <c r="M337" i="16"/>
  <c r="N337" i="16"/>
  <c r="O337" i="16"/>
  <c r="P337" i="16"/>
  <c r="Q337" i="16"/>
  <c r="R337" i="16"/>
  <c r="S337" i="16"/>
  <c r="T337" i="16"/>
  <c r="U337" i="16"/>
  <c r="V337" i="16"/>
  <c r="DC337" i="16"/>
  <c r="DD337" i="16"/>
  <c r="DE337" i="16"/>
  <c r="DF337" i="16"/>
  <c r="DG337" i="16"/>
  <c r="DH337" i="16"/>
  <c r="DI337" i="16"/>
  <c r="DJ337" i="16"/>
  <c r="DK337" i="16"/>
  <c r="DL337" i="16"/>
  <c r="DM337" i="16"/>
  <c r="DN337" i="16"/>
  <c r="EY337" i="16"/>
  <c r="EZ337" i="16"/>
  <c r="FA337" i="16"/>
  <c r="FB337" i="16"/>
  <c r="FC337" i="16"/>
  <c r="FD337" i="16"/>
  <c r="FE337" i="16"/>
  <c r="FF337" i="16"/>
  <c r="FG337" i="16"/>
  <c r="FH337" i="16"/>
  <c r="FI337" i="16"/>
  <c r="FJ337" i="16"/>
  <c r="FK337" i="16"/>
  <c r="FL337" i="16"/>
  <c r="FM337" i="16"/>
  <c r="FN337" i="16"/>
  <c r="FO337" i="16"/>
  <c r="FP337" i="16"/>
  <c r="FQ337" i="16"/>
  <c r="FR337" i="16"/>
  <c r="FS337" i="16"/>
  <c r="FT337" i="16"/>
  <c r="FU337" i="16"/>
  <c r="FV337" i="16"/>
  <c r="FW337" i="16"/>
  <c r="FX337" i="16"/>
  <c r="FY337" i="16"/>
  <c r="FZ337" i="16"/>
  <c r="GA337" i="16"/>
  <c r="GB337" i="16"/>
  <c r="GC337" i="16"/>
  <c r="GD337" i="16"/>
  <c r="GE337" i="16"/>
  <c r="GF337" i="16"/>
  <c r="GH337" i="16"/>
  <c r="GI337" i="16"/>
  <c r="J338" i="16"/>
  <c r="K338" i="16"/>
  <c r="L338" i="16"/>
  <c r="M338" i="16"/>
  <c r="N338" i="16"/>
  <c r="O338" i="16"/>
  <c r="P338" i="16"/>
  <c r="Q338" i="16"/>
  <c r="R338" i="16"/>
  <c r="S338" i="16"/>
  <c r="T338" i="16"/>
  <c r="U338" i="16"/>
  <c r="V338" i="16"/>
  <c r="DC338" i="16"/>
  <c r="DD338" i="16"/>
  <c r="DE338" i="16"/>
  <c r="DF338" i="16"/>
  <c r="DG338" i="16"/>
  <c r="DH338" i="16"/>
  <c r="DI338" i="16"/>
  <c r="DJ338" i="16"/>
  <c r="DK338" i="16"/>
  <c r="DL338" i="16"/>
  <c r="DM338" i="16"/>
  <c r="DN338" i="16"/>
  <c r="EY338" i="16"/>
  <c r="EZ338" i="16"/>
  <c r="FA338" i="16"/>
  <c r="FB338" i="16"/>
  <c r="FC338" i="16"/>
  <c r="FD338" i="16"/>
  <c r="FE338" i="16"/>
  <c r="FF338" i="16"/>
  <c r="FG338" i="16"/>
  <c r="FH338" i="16"/>
  <c r="FI338" i="16"/>
  <c r="FJ338" i="16"/>
  <c r="FK338" i="16"/>
  <c r="FL338" i="16"/>
  <c r="FM338" i="16"/>
  <c r="FN338" i="16"/>
  <c r="FO338" i="16"/>
  <c r="FP338" i="16"/>
  <c r="FQ338" i="16"/>
  <c r="FR338" i="16"/>
  <c r="FS338" i="16"/>
  <c r="FT338" i="16"/>
  <c r="FU338" i="16"/>
  <c r="FV338" i="16"/>
  <c r="FW338" i="16"/>
  <c r="FX338" i="16"/>
  <c r="FY338" i="16"/>
  <c r="FZ338" i="16"/>
  <c r="GA338" i="16"/>
  <c r="GB338" i="16"/>
  <c r="GC338" i="16"/>
  <c r="GD338" i="16"/>
  <c r="GE338" i="16"/>
  <c r="GF338" i="16"/>
  <c r="GH338" i="16"/>
  <c r="GI338" i="16"/>
  <c r="J339" i="16"/>
  <c r="K339" i="16"/>
  <c r="L339" i="16"/>
  <c r="M339" i="16"/>
  <c r="N339" i="16"/>
  <c r="O339" i="16"/>
  <c r="P339" i="16"/>
  <c r="Q339" i="16"/>
  <c r="R339" i="16"/>
  <c r="S339" i="16"/>
  <c r="T339" i="16"/>
  <c r="U339" i="16"/>
  <c r="V339" i="16"/>
  <c r="DC339" i="16"/>
  <c r="DD339" i="16"/>
  <c r="DE339" i="16"/>
  <c r="DF339" i="16"/>
  <c r="DG339" i="16"/>
  <c r="DH339" i="16"/>
  <c r="DI339" i="16"/>
  <c r="DJ339" i="16"/>
  <c r="DK339" i="16"/>
  <c r="DL339" i="16"/>
  <c r="DM339" i="16"/>
  <c r="DN339" i="16"/>
  <c r="EY339" i="16"/>
  <c r="EZ339" i="16"/>
  <c r="FA339" i="16"/>
  <c r="FB339" i="16"/>
  <c r="FC339" i="16"/>
  <c r="FD339" i="16"/>
  <c r="FE339" i="16"/>
  <c r="FF339" i="16"/>
  <c r="FG339" i="16"/>
  <c r="FH339" i="16"/>
  <c r="FI339" i="16"/>
  <c r="FJ339" i="16"/>
  <c r="FK339" i="16"/>
  <c r="FL339" i="16"/>
  <c r="FM339" i="16"/>
  <c r="FN339" i="16"/>
  <c r="FO339" i="16"/>
  <c r="FP339" i="16"/>
  <c r="FQ339" i="16"/>
  <c r="FR339" i="16"/>
  <c r="FS339" i="16"/>
  <c r="FT339" i="16"/>
  <c r="FU339" i="16"/>
  <c r="FV339" i="16"/>
  <c r="FW339" i="16"/>
  <c r="FX339" i="16"/>
  <c r="FY339" i="16"/>
  <c r="FZ339" i="16"/>
  <c r="GA339" i="16"/>
  <c r="GB339" i="16"/>
  <c r="GC339" i="16"/>
  <c r="GD339" i="16"/>
  <c r="GE339" i="16"/>
  <c r="GF339" i="16"/>
  <c r="GH339" i="16"/>
  <c r="GI339" i="16"/>
  <c r="C340" i="16"/>
  <c r="J340" i="16"/>
  <c r="K340" i="16"/>
  <c r="L340" i="16"/>
  <c r="M340" i="16"/>
  <c r="N340" i="16"/>
  <c r="O340" i="16"/>
  <c r="P340" i="16"/>
  <c r="Q340" i="16"/>
  <c r="R340" i="16"/>
  <c r="S340" i="16"/>
  <c r="T340" i="16"/>
  <c r="U340" i="16"/>
  <c r="V340" i="16"/>
  <c r="DC340" i="16"/>
  <c r="DD340" i="16"/>
  <c r="DE340" i="16"/>
  <c r="DF340" i="16"/>
  <c r="DG340" i="16"/>
  <c r="DH340" i="16"/>
  <c r="DI340" i="16"/>
  <c r="DJ340" i="16"/>
  <c r="DK340" i="16"/>
  <c r="DL340" i="16"/>
  <c r="DM340" i="16"/>
  <c r="DN340" i="16"/>
  <c r="EY340" i="16"/>
  <c r="EZ340" i="16"/>
  <c r="FA340" i="16"/>
  <c r="FB340" i="16"/>
  <c r="FC340" i="16"/>
  <c r="FD340" i="16"/>
  <c r="FE340" i="16"/>
  <c r="FF340" i="16"/>
  <c r="FG340" i="16"/>
  <c r="FH340" i="16"/>
  <c r="FI340" i="16"/>
  <c r="FJ340" i="16"/>
  <c r="FK340" i="16"/>
  <c r="FL340" i="16"/>
  <c r="FM340" i="16"/>
  <c r="FN340" i="16"/>
  <c r="FO340" i="16"/>
  <c r="FP340" i="16"/>
  <c r="FQ340" i="16"/>
  <c r="FR340" i="16"/>
  <c r="FS340" i="16"/>
  <c r="FT340" i="16"/>
  <c r="FU340" i="16"/>
  <c r="FV340" i="16"/>
  <c r="FW340" i="16"/>
  <c r="FX340" i="16"/>
  <c r="FY340" i="16"/>
  <c r="FZ340" i="16"/>
  <c r="GA340" i="16"/>
  <c r="GB340" i="16"/>
  <c r="GC340" i="16"/>
  <c r="GD340" i="16"/>
  <c r="GE340" i="16"/>
  <c r="GF340" i="16"/>
  <c r="GH340" i="16"/>
  <c r="GI340" i="16"/>
  <c r="J341" i="16"/>
  <c r="K341" i="16"/>
  <c r="L341" i="16"/>
  <c r="M341" i="16"/>
  <c r="N341" i="16"/>
  <c r="O341" i="16"/>
  <c r="P341" i="16"/>
  <c r="Q341" i="16"/>
  <c r="R341" i="16"/>
  <c r="S341" i="16"/>
  <c r="T341" i="16"/>
  <c r="U341" i="16"/>
  <c r="V341" i="16"/>
  <c r="DC341" i="16"/>
  <c r="DD341" i="16"/>
  <c r="DE341" i="16"/>
  <c r="DF341" i="16"/>
  <c r="DG341" i="16"/>
  <c r="DH341" i="16"/>
  <c r="DI341" i="16"/>
  <c r="DJ341" i="16"/>
  <c r="DK341" i="16"/>
  <c r="DL341" i="16"/>
  <c r="DM341" i="16"/>
  <c r="DN341" i="16"/>
  <c r="EY341" i="16"/>
  <c r="EZ341" i="16"/>
  <c r="FA341" i="16"/>
  <c r="FB341" i="16"/>
  <c r="FC341" i="16"/>
  <c r="FD341" i="16"/>
  <c r="FE341" i="16"/>
  <c r="FF341" i="16"/>
  <c r="FG341" i="16"/>
  <c r="FH341" i="16"/>
  <c r="FI341" i="16"/>
  <c r="FJ341" i="16"/>
  <c r="FK341" i="16"/>
  <c r="FL341" i="16"/>
  <c r="FM341" i="16"/>
  <c r="FN341" i="16"/>
  <c r="FO341" i="16"/>
  <c r="FP341" i="16"/>
  <c r="FQ341" i="16"/>
  <c r="FR341" i="16"/>
  <c r="FS341" i="16"/>
  <c r="FT341" i="16"/>
  <c r="FU341" i="16"/>
  <c r="FV341" i="16"/>
  <c r="FW341" i="16"/>
  <c r="FX341" i="16"/>
  <c r="FY341" i="16"/>
  <c r="FZ341" i="16"/>
  <c r="GA341" i="16"/>
  <c r="GB341" i="16"/>
  <c r="GC341" i="16"/>
  <c r="GD341" i="16"/>
  <c r="GE341" i="16"/>
  <c r="GF341" i="16"/>
  <c r="GH341" i="16"/>
  <c r="GI341" i="16"/>
  <c r="J342" i="16"/>
  <c r="K342" i="16"/>
  <c r="L342" i="16"/>
  <c r="M342" i="16"/>
  <c r="N342" i="16"/>
  <c r="O342" i="16"/>
  <c r="P342" i="16"/>
  <c r="Q342" i="16"/>
  <c r="R342" i="16"/>
  <c r="S342" i="16"/>
  <c r="T342" i="16"/>
  <c r="U342" i="16"/>
  <c r="V342" i="16"/>
  <c r="DC342" i="16"/>
  <c r="DD342" i="16"/>
  <c r="DE342" i="16"/>
  <c r="DF342" i="16"/>
  <c r="DG342" i="16"/>
  <c r="DH342" i="16"/>
  <c r="DI342" i="16"/>
  <c r="DJ342" i="16"/>
  <c r="DK342" i="16"/>
  <c r="DL342" i="16"/>
  <c r="DM342" i="16"/>
  <c r="DN342" i="16"/>
  <c r="EY342" i="16"/>
  <c r="EZ342" i="16"/>
  <c r="FA342" i="16"/>
  <c r="FB342" i="16"/>
  <c r="FC342" i="16"/>
  <c r="FD342" i="16"/>
  <c r="FE342" i="16"/>
  <c r="FF342" i="16"/>
  <c r="FG342" i="16"/>
  <c r="FH342" i="16"/>
  <c r="FI342" i="16"/>
  <c r="FJ342" i="16"/>
  <c r="FK342" i="16"/>
  <c r="FL342" i="16"/>
  <c r="FM342" i="16"/>
  <c r="FN342" i="16"/>
  <c r="FO342" i="16"/>
  <c r="FP342" i="16"/>
  <c r="FQ342" i="16"/>
  <c r="FR342" i="16"/>
  <c r="FS342" i="16"/>
  <c r="FT342" i="16"/>
  <c r="FU342" i="16"/>
  <c r="FV342" i="16"/>
  <c r="FW342" i="16"/>
  <c r="FX342" i="16"/>
  <c r="FY342" i="16"/>
  <c r="FZ342" i="16"/>
  <c r="GA342" i="16"/>
  <c r="GB342" i="16"/>
  <c r="GC342" i="16"/>
  <c r="GD342" i="16"/>
  <c r="GE342" i="16"/>
  <c r="GF342" i="16"/>
  <c r="GH342" i="16"/>
  <c r="GI342" i="16"/>
  <c r="J343" i="16"/>
  <c r="K343" i="16"/>
  <c r="L343" i="16"/>
  <c r="M343" i="16"/>
  <c r="N343" i="16"/>
  <c r="O343" i="16"/>
  <c r="P343" i="16"/>
  <c r="Q343" i="16"/>
  <c r="R343" i="16"/>
  <c r="S343" i="16"/>
  <c r="T343" i="16"/>
  <c r="U343" i="16"/>
  <c r="V343" i="16"/>
  <c r="DC343" i="16"/>
  <c r="DD343" i="16"/>
  <c r="DE343" i="16"/>
  <c r="DF343" i="16"/>
  <c r="DG343" i="16"/>
  <c r="DH343" i="16"/>
  <c r="DI343" i="16"/>
  <c r="DJ343" i="16"/>
  <c r="DK343" i="16"/>
  <c r="DL343" i="16"/>
  <c r="DM343" i="16"/>
  <c r="DN343" i="16"/>
  <c r="EY343" i="16"/>
  <c r="EZ343" i="16"/>
  <c r="FA343" i="16"/>
  <c r="FB343" i="16"/>
  <c r="FC343" i="16"/>
  <c r="FD343" i="16"/>
  <c r="FE343" i="16"/>
  <c r="FF343" i="16"/>
  <c r="FG343" i="16"/>
  <c r="FH343" i="16"/>
  <c r="FI343" i="16"/>
  <c r="FJ343" i="16"/>
  <c r="FK343" i="16"/>
  <c r="FL343" i="16"/>
  <c r="FM343" i="16"/>
  <c r="FN343" i="16"/>
  <c r="FO343" i="16"/>
  <c r="FP343" i="16"/>
  <c r="FQ343" i="16"/>
  <c r="FR343" i="16"/>
  <c r="FS343" i="16"/>
  <c r="FT343" i="16"/>
  <c r="FU343" i="16"/>
  <c r="FV343" i="16"/>
  <c r="FW343" i="16"/>
  <c r="FX343" i="16"/>
  <c r="FY343" i="16"/>
  <c r="FZ343" i="16"/>
  <c r="GA343" i="16"/>
  <c r="GB343" i="16"/>
  <c r="GC343" i="16"/>
  <c r="GD343" i="16"/>
  <c r="GE343" i="16"/>
  <c r="GF343" i="16"/>
  <c r="GH343" i="16"/>
  <c r="GI343" i="16"/>
  <c r="J344" i="16"/>
  <c r="K344" i="16"/>
  <c r="L344" i="16"/>
  <c r="M344" i="16"/>
  <c r="N344" i="16"/>
  <c r="O344" i="16"/>
  <c r="P344" i="16"/>
  <c r="Q344" i="16"/>
  <c r="R344" i="16"/>
  <c r="S344" i="16"/>
  <c r="T344" i="16"/>
  <c r="U344" i="16"/>
  <c r="V344" i="16"/>
  <c r="DC344" i="16"/>
  <c r="DD344" i="16"/>
  <c r="DE344" i="16"/>
  <c r="DF344" i="16"/>
  <c r="DG344" i="16"/>
  <c r="DH344" i="16"/>
  <c r="DI344" i="16"/>
  <c r="DJ344" i="16"/>
  <c r="DK344" i="16"/>
  <c r="DL344" i="16"/>
  <c r="DM344" i="16"/>
  <c r="DN344" i="16"/>
  <c r="EY344" i="16"/>
  <c r="EZ344" i="16"/>
  <c r="FA344" i="16"/>
  <c r="FB344" i="16"/>
  <c r="FC344" i="16"/>
  <c r="FD344" i="16"/>
  <c r="FE344" i="16"/>
  <c r="FF344" i="16"/>
  <c r="FG344" i="16"/>
  <c r="FH344" i="16"/>
  <c r="FI344" i="16"/>
  <c r="FJ344" i="16"/>
  <c r="FK344" i="16"/>
  <c r="FL344" i="16"/>
  <c r="FM344" i="16"/>
  <c r="FN344" i="16"/>
  <c r="FO344" i="16"/>
  <c r="FP344" i="16"/>
  <c r="FQ344" i="16"/>
  <c r="FR344" i="16"/>
  <c r="FS344" i="16"/>
  <c r="FT344" i="16"/>
  <c r="FU344" i="16"/>
  <c r="FV344" i="16"/>
  <c r="FW344" i="16"/>
  <c r="FX344" i="16"/>
  <c r="FY344" i="16"/>
  <c r="FZ344" i="16"/>
  <c r="GA344" i="16"/>
  <c r="GB344" i="16"/>
  <c r="GC344" i="16"/>
  <c r="GD344" i="16"/>
  <c r="GE344" i="16"/>
  <c r="GF344" i="16"/>
  <c r="GH344" i="16"/>
  <c r="GI344" i="16"/>
  <c r="J345" i="16"/>
  <c r="K345" i="16"/>
  <c r="L345" i="16"/>
  <c r="M345" i="16"/>
  <c r="N345" i="16"/>
  <c r="O345" i="16"/>
  <c r="P345" i="16"/>
  <c r="Q345" i="16"/>
  <c r="R345" i="16"/>
  <c r="S345" i="16"/>
  <c r="T345" i="16"/>
  <c r="U345" i="16"/>
  <c r="V345" i="16"/>
  <c r="DC345" i="16"/>
  <c r="DD345" i="16"/>
  <c r="DE345" i="16"/>
  <c r="DF345" i="16"/>
  <c r="DG345" i="16"/>
  <c r="DH345" i="16"/>
  <c r="DI345" i="16"/>
  <c r="DJ345" i="16"/>
  <c r="DK345" i="16"/>
  <c r="DL345" i="16"/>
  <c r="DM345" i="16"/>
  <c r="DN345" i="16"/>
  <c r="EY345" i="16"/>
  <c r="EZ345" i="16"/>
  <c r="FA345" i="16"/>
  <c r="FB345" i="16"/>
  <c r="FC345" i="16"/>
  <c r="FD345" i="16"/>
  <c r="FE345" i="16"/>
  <c r="FF345" i="16"/>
  <c r="FG345" i="16"/>
  <c r="FH345" i="16"/>
  <c r="FI345" i="16"/>
  <c r="FJ345" i="16"/>
  <c r="FK345" i="16"/>
  <c r="FL345" i="16"/>
  <c r="FM345" i="16"/>
  <c r="FN345" i="16"/>
  <c r="FO345" i="16"/>
  <c r="FP345" i="16"/>
  <c r="FQ345" i="16"/>
  <c r="FR345" i="16"/>
  <c r="FS345" i="16"/>
  <c r="FT345" i="16"/>
  <c r="FU345" i="16"/>
  <c r="FV345" i="16"/>
  <c r="FW345" i="16"/>
  <c r="FX345" i="16"/>
  <c r="FY345" i="16"/>
  <c r="FZ345" i="16"/>
  <c r="GA345" i="16"/>
  <c r="GB345" i="16"/>
  <c r="GC345" i="16"/>
  <c r="GD345" i="16"/>
  <c r="GE345" i="16"/>
  <c r="GF345" i="16"/>
  <c r="GH345" i="16"/>
  <c r="GI345" i="16"/>
  <c r="J346" i="16"/>
  <c r="K346" i="16"/>
  <c r="L346" i="16"/>
  <c r="M346" i="16"/>
  <c r="N346" i="16"/>
  <c r="O346" i="16"/>
  <c r="P346" i="16"/>
  <c r="Q346" i="16"/>
  <c r="R346" i="16"/>
  <c r="S346" i="16"/>
  <c r="T346" i="16"/>
  <c r="U346" i="16"/>
  <c r="V346" i="16"/>
  <c r="DC346" i="16"/>
  <c r="DD346" i="16"/>
  <c r="DE346" i="16"/>
  <c r="DF346" i="16"/>
  <c r="DG346" i="16"/>
  <c r="DH346" i="16"/>
  <c r="DI346" i="16"/>
  <c r="DJ346" i="16"/>
  <c r="DK346" i="16"/>
  <c r="DL346" i="16"/>
  <c r="DM346" i="16"/>
  <c r="DN346" i="16"/>
  <c r="EY346" i="16"/>
  <c r="EZ346" i="16"/>
  <c r="FA346" i="16"/>
  <c r="FB346" i="16"/>
  <c r="FC346" i="16"/>
  <c r="FD346" i="16"/>
  <c r="FE346" i="16"/>
  <c r="FF346" i="16"/>
  <c r="FG346" i="16"/>
  <c r="FH346" i="16"/>
  <c r="FI346" i="16"/>
  <c r="FJ346" i="16"/>
  <c r="FK346" i="16"/>
  <c r="FL346" i="16"/>
  <c r="FM346" i="16"/>
  <c r="FN346" i="16"/>
  <c r="FO346" i="16"/>
  <c r="FP346" i="16"/>
  <c r="FQ346" i="16"/>
  <c r="FR346" i="16"/>
  <c r="FS346" i="16"/>
  <c r="FT346" i="16"/>
  <c r="FU346" i="16"/>
  <c r="FV346" i="16"/>
  <c r="FW346" i="16"/>
  <c r="FX346" i="16"/>
  <c r="FY346" i="16"/>
  <c r="FZ346" i="16"/>
  <c r="GA346" i="16"/>
  <c r="GB346" i="16"/>
  <c r="GC346" i="16"/>
  <c r="GD346" i="16"/>
  <c r="GE346" i="16"/>
  <c r="GF346" i="16"/>
  <c r="GH346" i="16"/>
  <c r="GI346" i="16"/>
  <c r="J347" i="16"/>
  <c r="K347" i="16"/>
  <c r="L347" i="16"/>
  <c r="M347" i="16"/>
  <c r="N347" i="16"/>
  <c r="O347" i="16"/>
  <c r="P347" i="16"/>
  <c r="Q347" i="16"/>
  <c r="R347" i="16"/>
  <c r="S347" i="16"/>
  <c r="T347" i="16"/>
  <c r="U347" i="16"/>
  <c r="V347" i="16"/>
  <c r="DC347" i="16"/>
  <c r="DD347" i="16"/>
  <c r="DE347" i="16"/>
  <c r="DF347" i="16"/>
  <c r="DG347" i="16"/>
  <c r="DH347" i="16"/>
  <c r="DI347" i="16"/>
  <c r="DJ347" i="16"/>
  <c r="DK347" i="16"/>
  <c r="DL347" i="16"/>
  <c r="DM347" i="16"/>
  <c r="DN347" i="16"/>
  <c r="EY347" i="16"/>
  <c r="EZ347" i="16"/>
  <c r="FA347" i="16"/>
  <c r="FB347" i="16"/>
  <c r="FC347" i="16"/>
  <c r="FD347" i="16"/>
  <c r="FE347" i="16"/>
  <c r="FF347" i="16"/>
  <c r="FG347" i="16"/>
  <c r="FH347" i="16"/>
  <c r="FI347" i="16"/>
  <c r="FJ347" i="16"/>
  <c r="FK347" i="16"/>
  <c r="FL347" i="16"/>
  <c r="FM347" i="16"/>
  <c r="FN347" i="16"/>
  <c r="FO347" i="16"/>
  <c r="FP347" i="16"/>
  <c r="FQ347" i="16"/>
  <c r="FR347" i="16"/>
  <c r="FS347" i="16"/>
  <c r="FT347" i="16"/>
  <c r="FU347" i="16"/>
  <c r="FV347" i="16"/>
  <c r="FW347" i="16"/>
  <c r="FX347" i="16"/>
  <c r="FY347" i="16"/>
  <c r="FZ347" i="16"/>
  <c r="GA347" i="16"/>
  <c r="GB347" i="16"/>
  <c r="GC347" i="16"/>
  <c r="GD347" i="16"/>
  <c r="GE347" i="16"/>
  <c r="GF347" i="16"/>
  <c r="GH347" i="16"/>
  <c r="GI347" i="16"/>
  <c r="J348" i="16"/>
  <c r="K348" i="16"/>
  <c r="L348" i="16"/>
  <c r="M348" i="16"/>
  <c r="N348" i="16"/>
  <c r="O348" i="16"/>
  <c r="P348" i="16"/>
  <c r="Q348" i="16"/>
  <c r="R348" i="16"/>
  <c r="S348" i="16"/>
  <c r="T348" i="16"/>
  <c r="U348" i="16"/>
  <c r="V348" i="16"/>
  <c r="DC348" i="16"/>
  <c r="DD348" i="16"/>
  <c r="DE348" i="16"/>
  <c r="DF348" i="16"/>
  <c r="DG348" i="16"/>
  <c r="DH348" i="16"/>
  <c r="DI348" i="16"/>
  <c r="DJ348" i="16"/>
  <c r="DK348" i="16"/>
  <c r="DL348" i="16"/>
  <c r="DM348" i="16"/>
  <c r="DN348" i="16"/>
  <c r="EY348" i="16"/>
  <c r="EZ348" i="16"/>
  <c r="FA348" i="16"/>
  <c r="FB348" i="16"/>
  <c r="FC348" i="16"/>
  <c r="FD348" i="16"/>
  <c r="FE348" i="16"/>
  <c r="FF348" i="16"/>
  <c r="FG348" i="16"/>
  <c r="FH348" i="16"/>
  <c r="FI348" i="16"/>
  <c r="FJ348" i="16"/>
  <c r="FK348" i="16"/>
  <c r="FL348" i="16"/>
  <c r="FM348" i="16"/>
  <c r="FN348" i="16"/>
  <c r="FO348" i="16"/>
  <c r="FP348" i="16"/>
  <c r="FQ348" i="16"/>
  <c r="FR348" i="16"/>
  <c r="FS348" i="16"/>
  <c r="FT348" i="16"/>
  <c r="FU348" i="16"/>
  <c r="FV348" i="16"/>
  <c r="FW348" i="16"/>
  <c r="FX348" i="16"/>
  <c r="FY348" i="16"/>
  <c r="FZ348" i="16"/>
  <c r="GA348" i="16"/>
  <c r="GB348" i="16"/>
  <c r="GC348" i="16"/>
  <c r="GD348" i="16"/>
  <c r="GE348" i="16"/>
  <c r="GF348" i="16"/>
  <c r="GH348" i="16"/>
  <c r="GI348" i="16"/>
  <c r="J349" i="16"/>
  <c r="K349" i="16"/>
  <c r="L349" i="16"/>
  <c r="M349" i="16"/>
  <c r="N349" i="16"/>
  <c r="O349" i="16"/>
  <c r="P349" i="16"/>
  <c r="Q349" i="16"/>
  <c r="R349" i="16"/>
  <c r="S349" i="16"/>
  <c r="T349" i="16"/>
  <c r="U349" i="16"/>
  <c r="V349" i="16"/>
  <c r="DC349" i="16"/>
  <c r="DD349" i="16"/>
  <c r="DE349" i="16"/>
  <c r="DF349" i="16"/>
  <c r="DG349" i="16"/>
  <c r="DH349" i="16"/>
  <c r="DI349" i="16"/>
  <c r="DJ349" i="16"/>
  <c r="DK349" i="16"/>
  <c r="DL349" i="16"/>
  <c r="DM349" i="16"/>
  <c r="DN349" i="16"/>
  <c r="EY349" i="16"/>
  <c r="EZ349" i="16"/>
  <c r="FA349" i="16"/>
  <c r="FB349" i="16"/>
  <c r="FC349" i="16"/>
  <c r="FD349" i="16"/>
  <c r="FE349" i="16"/>
  <c r="FF349" i="16"/>
  <c r="FG349" i="16"/>
  <c r="FH349" i="16"/>
  <c r="FI349" i="16"/>
  <c r="FJ349" i="16"/>
  <c r="FK349" i="16"/>
  <c r="FL349" i="16"/>
  <c r="FM349" i="16"/>
  <c r="FN349" i="16"/>
  <c r="FO349" i="16"/>
  <c r="FP349" i="16"/>
  <c r="FQ349" i="16"/>
  <c r="FR349" i="16"/>
  <c r="FS349" i="16"/>
  <c r="FT349" i="16"/>
  <c r="FU349" i="16"/>
  <c r="FV349" i="16"/>
  <c r="FW349" i="16"/>
  <c r="FX349" i="16"/>
  <c r="FY349" i="16"/>
  <c r="FZ349" i="16"/>
  <c r="GA349" i="16"/>
  <c r="GB349" i="16"/>
  <c r="GC349" i="16"/>
  <c r="GD349" i="16"/>
  <c r="GE349" i="16"/>
  <c r="GF349" i="16"/>
  <c r="GH349" i="16"/>
  <c r="GI349" i="16"/>
  <c r="J350" i="16"/>
  <c r="K350" i="16"/>
  <c r="L350" i="16"/>
  <c r="M350" i="16"/>
  <c r="N350" i="16"/>
  <c r="O350" i="16"/>
  <c r="P350" i="16"/>
  <c r="Q350" i="16"/>
  <c r="R350" i="16"/>
  <c r="S350" i="16"/>
  <c r="T350" i="16"/>
  <c r="U350" i="16"/>
  <c r="V350" i="16"/>
  <c r="DC350" i="16"/>
  <c r="DD350" i="16"/>
  <c r="DE350" i="16"/>
  <c r="DF350" i="16"/>
  <c r="DG350" i="16"/>
  <c r="DH350" i="16"/>
  <c r="DI350" i="16"/>
  <c r="DJ350" i="16"/>
  <c r="DK350" i="16"/>
  <c r="DL350" i="16"/>
  <c r="DM350" i="16"/>
  <c r="DN350" i="16"/>
  <c r="EY350" i="16"/>
  <c r="EZ350" i="16"/>
  <c r="FA350" i="16"/>
  <c r="FB350" i="16"/>
  <c r="FC350" i="16"/>
  <c r="FD350" i="16"/>
  <c r="FE350" i="16"/>
  <c r="FF350" i="16"/>
  <c r="FG350" i="16"/>
  <c r="FH350" i="16"/>
  <c r="FI350" i="16"/>
  <c r="FJ350" i="16"/>
  <c r="FK350" i="16"/>
  <c r="FL350" i="16"/>
  <c r="FM350" i="16"/>
  <c r="FN350" i="16"/>
  <c r="FO350" i="16"/>
  <c r="FP350" i="16"/>
  <c r="FQ350" i="16"/>
  <c r="FR350" i="16"/>
  <c r="FS350" i="16"/>
  <c r="FT350" i="16"/>
  <c r="FU350" i="16"/>
  <c r="FV350" i="16"/>
  <c r="FW350" i="16"/>
  <c r="FX350" i="16"/>
  <c r="FY350" i="16"/>
  <c r="FZ350" i="16"/>
  <c r="GA350" i="16"/>
  <c r="GB350" i="16"/>
  <c r="GC350" i="16"/>
  <c r="GD350" i="16"/>
  <c r="GE350" i="16"/>
  <c r="GF350" i="16"/>
  <c r="GH350" i="16"/>
  <c r="GI350" i="16"/>
  <c r="J351" i="16"/>
  <c r="K351" i="16"/>
  <c r="L351" i="16"/>
  <c r="M351" i="16"/>
  <c r="N351" i="16"/>
  <c r="O351" i="16"/>
  <c r="P351" i="16"/>
  <c r="Q351" i="16"/>
  <c r="R351" i="16"/>
  <c r="S351" i="16"/>
  <c r="T351" i="16"/>
  <c r="U351" i="16"/>
  <c r="V351" i="16"/>
  <c r="DC351" i="16"/>
  <c r="DD351" i="16"/>
  <c r="DE351" i="16"/>
  <c r="DF351" i="16"/>
  <c r="DG351" i="16"/>
  <c r="DH351" i="16"/>
  <c r="DI351" i="16"/>
  <c r="DJ351" i="16"/>
  <c r="DK351" i="16"/>
  <c r="DL351" i="16"/>
  <c r="DM351" i="16"/>
  <c r="DN351" i="16"/>
  <c r="EY351" i="16"/>
  <c r="EZ351" i="16"/>
  <c r="FA351" i="16"/>
  <c r="FB351" i="16"/>
  <c r="FC351" i="16"/>
  <c r="FD351" i="16"/>
  <c r="FE351" i="16"/>
  <c r="FF351" i="16"/>
  <c r="FG351" i="16"/>
  <c r="FH351" i="16"/>
  <c r="FI351" i="16"/>
  <c r="FJ351" i="16"/>
  <c r="FK351" i="16"/>
  <c r="FL351" i="16"/>
  <c r="FM351" i="16"/>
  <c r="FN351" i="16"/>
  <c r="FO351" i="16"/>
  <c r="FP351" i="16"/>
  <c r="FQ351" i="16"/>
  <c r="FR351" i="16"/>
  <c r="FS351" i="16"/>
  <c r="FT351" i="16"/>
  <c r="FU351" i="16"/>
  <c r="FV351" i="16"/>
  <c r="FW351" i="16"/>
  <c r="FX351" i="16"/>
  <c r="FY351" i="16"/>
  <c r="FZ351" i="16"/>
  <c r="GA351" i="16"/>
  <c r="GB351" i="16"/>
  <c r="GC351" i="16"/>
  <c r="GD351" i="16"/>
  <c r="GE351" i="16"/>
  <c r="GF351" i="16"/>
  <c r="GH351" i="16"/>
  <c r="GI351" i="16"/>
  <c r="J352" i="16"/>
  <c r="K352" i="16"/>
  <c r="L352" i="16"/>
  <c r="M352" i="16"/>
  <c r="N352" i="16"/>
  <c r="O352" i="16"/>
  <c r="P352" i="16"/>
  <c r="Q352" i="16"/>
  <c r="R352" i="16"/>
  <c r="S352" i="16"/>
  <c r="T352" i="16"/>
  <c r="U352" i="16"/>
  <c r="V352" i="16"/>
  <c r="DC352" i="16"/>
  <c r="DD352" i="16"/>
  <c r="DE352" i="16"/>
  <c r="DF352" i="16"/>
  <c r="DG352" i="16"/>
  <c r="DH352" i="16"/>
  <c r="DI352" i="16"/>
  <c r="DJ352" i="16"/>
  <c r="DK352" i="16"/>
  <c r="DL352" i="16"/>
  <c r="DM352" i="16"/>
  <c r="DN352" i="16"/>
  <c r="EY352" i="16"/>
  <c r="EZ352" i="16"/>
  <c r="FA352" i="16"/>
  <c r="FB352" i="16"/>
  <c r="FC352" i="16"/>
  <c r="FD352" i="16"/>
  <c r="FE352" i="16"/>
  <c r="FF352" i="16"/>
  <c r="FG352" i="16"/>
  <c r="FH352" i="16"/>
  <c r="FI352" i="16"/>
  <c r="FJ352" i="16"/>
  <c r="FK352" i="16"/>
  <c r="FL352" i="16"/>
  <c r="FM352" i="16"/>
  <c r="FN352" i="16"/>
  <c r="FO352" i="16"/>
  <c r="FP352" i="16"/>
  <c r="FQ352" i="16"/>
  <c r="FR352" i="16"/>
  <c r="FS352" i="16"/>
  <c r="FT352" i="16"/>
  <c r="FU352" i="16"/>
  <c r="FV352" i="16"/>
  <c r="FW352" i="16"/>
  <c r="FX352" i="16"/>
  <c r="FY352" i="16"/>
  <c r="FZ352" i="16"/>
  <c r="GA352" i="16"/>
  <c r="GB352" i="16"/>
  <c r="GC352" i="16"/>
  <c r="GD352" i="16"/>
  <c r="GE352" i="16"/>
  <c r="GF352" i="16"/>
  <c r="GH352" i="16"/>
  <c r="GI352" i="16"/>
  <c r="J353" i="16"/>
  <c r="K353" i="16"/>
  <c r="L353" i="16"/>
  <c r="M353" i="16"/>
  <c r="N353" i="16"/>
  <c r="O353" i="16"/>
  <c r="P353" i="16"/>
  <c r="Q353" i="16"/>
  <c r="R353" i="16"/>
  <c r="S353" i="16"/>
  <c r="T353" i="16"/>
  <c r="U353" i="16"/>
  <c r="V353" i="16"/>
  <c r="DC353" i="16"/>
  <c r="DD353" i="16"/>
  <c r="DE353" i="16"/>
  <c r="DF353" i="16"/>
  <c r="DG353" i="16"/>
  <c r="DH353" i="16"/>
  <c r="DI353" i="16"/>
  <c r="DJ353" i="16"/>
  <c r="DK353" i="16"/>
  <c r="DL353" i="16"/>
  <c r="DM353" i="16"/>
  <c r="DN353" i="16"/>
  <c r="EY353" i="16"/>
  <c r="EZ353" i="16"/>
  <c r="FA353" i="16"/>
  <c r="FB353" i="16"/>
  <c r="FC353" i="16"/>
  <c r="FD353" i="16"/>
  <c r="FE353" i="16"/>
  <c r="FF353" i="16"/>
  <c r="FG353" i="16"/>
  <c r="FH353" i="16"/>
  <c r="FI353" i="16"/>
  <c r="FJ353" i="16"/>
  <c r="FK353" i="16"/>
  <c r="FL353" i="16"/>
  <c r="FM353" i="16"/>
  <c r="FN353" i="16"/>
  <c r="FO353" i="16"/>
  <c r="FP353" i="16"/>
  <c r="FQ353" i="16"/>
  <c r="FR353" i="16"/>
  <c r="FS353" i="16"/>
  <c r="FT353" i="16"/>
  <c r="FU353" i="16"/>
  <c r="FV353" i="16"/>
  <c r="FW353" i="16"/>
  <c r="FX353" i="16"/>
  <c r="FY353" i="16"/>
  <c r="FZ353" i="16"/>
  <c r="GA353" i="16"/>
  <c r="GB353" i="16"/>
  <c r="GC353" i="16"/>
  <c r="GD353" i="16"/>
  <c r="GE353" i="16"/>
  <c r="GF353" i="16"/>
  <c r="GH353" i="16"/>
  <c r="GI353" i="16"/>
  <c r="J354" i="16"/>
  <c r="K354" i="16"/>
  <c r="L354" i="16"/>
  <c r="M354" i="16"/>
  <c r="N354" i="16"/>
  <c r="O354" i="16"/>
  <c r="P354" i="16"/>
  <c r="Q354" i="16"/>
  <c r="R354" i="16"/>
  <c r="S354" i="16"/>
  <c r="T354" i="16"/>
  <c r="U354" i="16"/>
  <c r="V354" i="16"/>
  <c r="DC354" i="16"/>
  <c r="DD354" i="16"/>
  <c r="DE354" i="16"/>
  <c r="DF354" i="16"/>
  <c r="DG354" i="16"/>
  <c r="DH354" i="16"/>
  <c r="DI354" i="16"/>
  <c r="DJ354" i="16"/>
  <c r="DK354" i="16"/>
  <c r="DL354" i="16"/>
  <c r="DM354" i="16"/>
  <c r="DN354" i="16"/>
  <c r="EY354" i="16"/>
  <c r="EZ354" i="16"/>
  <c r="FA354" i="16"/>
  <c r="FB354" i="16"/>
  <c r="FC354" i="16"/>
  <c r="FD354" i="16"/>
  <c r="FE354" i="16"/>
  <c r="FF354" i="16"/>
  <c r="FG354" i="16"/>
  <c r="FH354" i="16"/>
  <c r="FI354" i="16"/>
  <c r="FJ354" i="16"/>
  <c r="FK354" i="16"/>
  <c r="FL354" i="16"/>
  <c r="FM354" i="16"/>
  <c r="FN354" i="16"/>
  <c r="FO354" i="16"/>
  <c r="FP354" i="16"/>
  <c r="FQ354" i="16"/>
  <c r="FR354" i="16"/>
  <c r="FS354" i="16"/>
  <c r="FT354" i="16"/>
  <c r="FU354" i="16"/>
  <c r="FV354" i="16"/>
  <c r="FW354" i="16"/>
  <c r="FX354" i="16"/>
  <c r="FY354" i="16"/>
  <c r="FZ354" i="16"/>
  <c r="GA354" i="16"/>
  <c r="GB354" i="16"/>
  <c r="GC354" i="16"/>
  <c r="GD354" i="16"/>
  <c r="GE354" i="16"/>
  <c r="GF354" i="16"/>
  <c r="GH354" i="16"/>
  <c r="GI354" i="16"/>
  <c r="J355" i="16"/>
  <c r="K355" i="16"/>
  <c r="L355" i="16"/>
  <c r="M355" i="16"/>
  <c r="N355" i="16"/>
  <c r="O355" i="16"/>
  <c r="P355" i="16"/>
  <c r="Q355" i="16"/>
  <c r="R355" i="16"/>
  <c r="S355" i="16"/>
  <c r="T355" i="16"/>
  <c r="U355" i="16"/>
  <c r="V355" i="16"/>
  <c r="DC355" i="16"/>
  <c r="DD355" i="16"/>
  <c r="DE355" i="16"/>
  <c r="DF355" i="16"/>
  <c r="DG355" i="16"/>
  <c r="DH355" i="16"/>
  <c r="DI355" i="16"/>
  <c r="DJ355" i="16"/>
  <c r="DK355" i="16"/>
  <c r="DL355" i="16"/>
  <c r="DM355" i="16"/>
  <c r="DN355" i="16"/>
  <c r="EY355" i="16"/>
  <c r="EZ355" i="16"/>
  <c r="FA355" i="16"/>
  <c r="FB355" i="16"/>
  <c r="FC355" i="16"/>
  <c r="FD355" i="16"/>
  <c r="FE355" i="16"/>
  <c r="FF355" i="16"/>
  <c r="FG355" i="16"/>
  <c r="FH355" i="16"/>
  <c r="FI355" i="16"/>
  <c r="FJ355" i="16"/>
  <c r="FK355" i="16"/>
  <c r="FL355" i="16"/>
  <c r="FM355" i="16"/>
  <c r="FN355" i="16"/>
  <c r="FO355" i="16"/>
  <c r="FP355" i="16"/>
  <c r="FQ355" i="16"/>
  <c r="FR355" i="16"/>
  <c r="FS355" i="16"/>
  <c r="FT355" i="16"/>
  <c r="FU355" i="16"/>
  <c r="FV355" i="16"/>
  <c r="FW355" i="16"/>
  <c r="FX355" i="16"/>
  <c r="FY355" i="16"/>
  <c r="FZ355" i="16"/>
  <c r="GA355" i="16"/>
  <c r="GB355" i="16"/>
  <c r="GC355" i="16"/>
  <c r="GD355" i="16"/>
  <c r="GE355" i="16"/>
  <c r="GF355" i="16"/>
  <c r="GH355" i="16"/>
  <c r="GI355" i="16"/>
  <c r="J356" i="16"/>
  <c r="K356" i="16"/>
  <c r="L356" i="16"/>
  <c r="M356" i="16"/>
  <c r="N356" i="16"/>
  <c r="O356" i="16"/>
  <c r="P356" i="16"/>
  <c r="Q356" i="16"/>
  <c r="R356" i="16"/>
  <c r="S356" i="16"/>
  <c r="T356" i="16"/>
  <c r="U356" i="16"/>
  <c r="V356" i="16"/>
  <c r="DC356" i="16"/>
  <c r="DD356" i="16"/>
  <c r="DE356" i="16"/>
  <c r="DF356" i="16"/>
  <c r="DG356" i="16"/>
  <c r="DH356" i="16"/>
  <c r="DI356" i="16"/>
  <c r="DJ356" i="16"/>
  <c r="DK356" i="16"/>
  <c r="DL356" i="16"/>
  <c r="DM356" i="16"/>
  <c r="DN356" i="16"/>
  <c r="EY356" i="16"/>
  <c r="EZ356" i="16"/>
  <c r="FA356" i="16"/>
  <c r="FB356" i="16"/>
  <c r="FC356" i="16"/>
  <c r="FD356" i="16"/>
  <c r="FE356" i="16"/>
  <c r="FF356" i="16"/>
  <c r="FG356" i="16"/>
  <c r="FH356" i="16"/>
  <c r="FI356" i="16"/>
  <c r="FJ356" i="16"/>
  <c r="FK356" i="16"/>
  <c r="FL356" i="16"/>
  <c r="FM356" i="16"/>
  <c r="FN356" i="16"/>
  <c r="FO356" i="16"/>
  <c r="FP356" i="16"/>
  <c r="FQ356" i="16"/>
  <c r="FR356" i="16"/>
  <c r="FS356" i="16"/>
  <c r="FT356" i="16"/>
  <c r="FU356" i="16"/>
  <c r="FV356" i="16"/>
  <c r="FW356" i="16"/>
  <c r="FX356" i="16"/>
  <c r="FY356" i="16"/>
  <c r="FZ356" i="16"/>
  <c r="GA356" i="16"/>
  <c r="GB356" i="16"/>
  <c r="GC356" i="16"/>
  <c r="GD356" i="16"/>
  <c r="GE356" i="16"/>
  <c r="GF356" i="16"/>
  <c r="GH356" i="16"/>
  <c r="GI356" i="16"/>
  <c r="J357" i="16"/>
  <c r="K357" i="16"/>
  <c r="L357" i="16"/>
  <c r="M357" i="16"/>
  <c r="N357" i="16"/>
  <c r="O357" i="16"/>
  <c r="P357" i="16"/>
  <c r="Q357" i="16"/>
  <c r="R357" i="16"/>
  <c r="S357" i="16"/>
  <c r="T357" i="16"/>
  <c r="U357" i="16"/>
  <c r="V357" i="16"/>
  <c r="DC357" i="16"/>
  <c r="DD357" i="16"/>
  <c r="DE357" i="16"/>
  <c r="DF357" i="16"/>
  <c r="DG357" i="16"/>
  <c r="DH357" i="16"/>
  <c r="DI357" i="16"/>
  <c r="DJ357" i="16"/>
  <c r="DK357" i="16"/>
  <c r="DL357" i="16"/>
  <c r="DM357" i="16"/>
  <c r="DN357" i="16"/>
  <c r="EY357" i="16"/>
  <c r="EZ357" i="16"/>
  <c r="FA357" i="16"/>
  <c r="FB357" i="16"/>
  <c r="FC357" i="16"/>
  <c r="FD357" i="16"/>
  <c r="FE357" i="16"/>
  <c r="FF357" i="16"/>
  <c r="FG357" i="16"/>
  <c r="FH357" i="16"/>
  <c r="FI357" i="16"/>
  <c r="FJ357" i="16"/>
  <c r="FK357" i="16"/>
  <c r="FL357" i="16"/>
  <c r="FM357" i="16"/>
  <c r="FN357" i="16"/>
  <c r="FO357" i="16"/>
  <c r="FP357" i="16"/>
  <c r="FQ357" i="16"/>
  <c r="FR357" i="16"/>
  <c r="FS357" i="16"/>
  <c r="FT357" i="16"/>
  <c r="FU357" i="16"/>
  <c r="FV357" i="16"/>
  <c r="FW357" i="16"/>
  <c r="FX357" i="16"/>
  <c r="FY357" i="16"/>
  <c r="FZ357" i="16"/>
  <c r="GA357" i="16"/>
  <c r="GB357" i="16"/>
  <c r="GC357" i="16"/>
  <c r="GD357" i="16"/>
  <c r="GE357" i="16"/>
  <c r="GF357" i="16"/>
  <c r="GH357" i="16"/>
  <c r="GI357" i="16"/>
  <c r="J358" i="16"/>
  <c r="K358" i="16"/>
  <c r="L358" i="16"/>
  <c r="M358" i="16"/>
  <c r="N358" i="16"/>
  <c r="O358" i="16"/>
  <c r="P358" i="16"/>
  <c r="Q358" i="16"/>
  <c r="R358" i="16"/>
  <c r="S358" i="16"/>
  <c r="T358" i="16"/>
  <c r="U358" i="16"/>
  <c r="V358" i="16"/>
  <c r="DC358" i="16"/>
  <c r="DD358" i="16"/>
  <c r="DE358" i="16"/>
  <c r="DF358" i="16"/>
  <c r="DG358" i="16"/>
  <c r="DH358" i="16"/>
  <c r="DI358" i="16"/>
  <c r="DJ358" i="16"/>
  <c r="DK358" i="16"/>
  <c r="DL358" i="16"/>
  <c r="DM358" i="16"/>
  <c r="DN358" i="16"/>
  <c r="EY358" i="16"/>
  <c r="EZ358" i="16"/>
  <c r="FA358" i="16"/>
  <c r="FB358" i="16"/>
  <c r="FC358" i="16"/>
  <c r="FD358" i="16"/>
  <c r="FE358" i="16"/>
  <c r="FF358" i="16"/>
  <c r="FG358" i="16"/>
  <c r="FH358" i="16"/>
  <c r="FI358" i="16"/>
  <c r="FJ358" i="16"/>
  <c r="FK358" i="16"/>
  <c r="FL358" i="16"/>
  <c r="FM358" i="16"/>
  <c r="FN358" i="16"/>
  <c r="FO358" i="16"/>
  <c r="FP358" i="16"/>
  <c r="FQ358" i="16"/>
  <c r="FR358" i="16"/>
  <c r="FS358" i="16"/>
  <c r="FT358" i="16"/>
  <c r="FU358" i="16"/>
  <c r="FV358" i="16"/>
  <c r="FW358" i="16"/>
  <c r="FX358" i="16"/>
  <c r="FY358" i="16"/>
  <c r="FZ358" i="16"/>
  <c r="GA358" i="16"/>
  <c r="GB358" i="16"/>
  <c r="GC358" i="16"/>
  <c r="GD358" i="16"/>
  <c r="GE358" i="16"/>
  <c r="GF358" i="16"/>
  <c r="GH358" i="16"/>
  <c r="GI358" i="16"/>
  <c r="J359" i="16"/>
  <c r="K359" i="16"/>
  <c r="L359" i="16"/>
  <c r="M359" i="16"/>
  <c r="N359" i="16"/>
  <c r="O359" i="16"/>
  <c r="P359" i="16"/>
  <c r="Q359" i="16"/>
  <c r="R359" i="16"/>
  <c r="S359" i="16"/>
  <c r="T359" i="16"/>
  <c r="U359" i="16"/>
  <c r="V359" i="16"/>
  <c r="DC359" i="16"/>
  <c r="DD359" i="16"/>
  <c r="DE359" i="16"/>
  <c r="DF359" i="16"/>
  <c r="DG359" i="16"/>
  <c r="DH359" i="16"/>
  <c r="DI359" i="16"/>
  <c r="DJ359" i="16"/>
  <c r="DK359" i="16"/>
  <c r="DL359" i="16"/>
  <c r="DM359" i="16"/>
  <c r="DN359" i="16"/>
  <c r="EY359" i="16"/>
  <c r="EZ359" i="16"/>
  <c r="FA359" i="16"/>
  <c r="FB359" i="16"/>
  <c r="FC359" i="16"/>
  <c r="FD359" i="16"/>
  <c r="FE359" i="16"/>
  <c r="FF359" i="16"/>
  <c r="FG359" i="16"/>
  <c r="FH359" i="16"/>
  <c r="FI359" i="16"/>
  <c r="FJ359" i="16"/>
  <c r="FK359" i="16"/>
  <c r="FL359" i="16"/>
  <c r="FM359" i="16"/>
  <c r="FN359" i="16"/>
  <c r="FO359" i="16"/>
  <c r="FP359" i="16"/>
  <c r="FQ359" i="16"/>
  <c r="FR359" i="16"/>
  <c r="FS359" i="16"/>
  <c r="FT359" i="16"/>
  <c r="FU359" i="16"/>
  <c r="FV359" i="16"/>
  <c r="FW359" i="16"/>
  <c r="FX359" i="16"/>
  <c r="FY359" i="16"/>
  <c r="FZ359" i="16"/>
  <c r="GA359" i="16"/>
  <c r="GB359" i="16"/>
  <c r="GC359" i="16"/>
  <c r="GD359" i="16"/>
  <c r="GE359" i="16"/>
  <c r="GF359" i="16"/>
  <c r="GH359" i="16"/>
  <c r="GI359" i="16"/>
  <c r="J360" i="16"/>
  <c r="K360" i="16"/>
  <c r="L360" i="16"/>
  <c r="M360" i="16"/>
  <c r="N360" i="16"/>
  <c r="O360" i="16"/>
  <c r="P360" i="16"/>
  <c r="Q360" i="16"/>
  <c r="R360" i="16"/>
  <c r="S360" i="16"/>
  <c r="T360" i="16"/>
  <c r="U360" i="16"/>
  <c r="V360" i="16"/>
  <c r="DC360" i="16"/>
  <c r="DD360" i="16"/>
  <c r="DE360" i="16"/>
  <c r="DF360" i="16"/>
  <c r="DG360" i="16"/>
  <c r="DH360" i="16"/>
  <c r="DI360" i="16"/>
  <c r="DJ360" i="16"/>
  <c r="DK360" i="16"/>
  <c r="DL360" i="16"/>
  <c r="DM360" i="16"/>
  <c r="DN360" i="16"/>
  <c r="EY360" i="16"/>
  <c r="EZ360" i="16"/>
  <c r="FA360" i="16"/>
  <c r="FB360" i="16"/>
  <c r="FC360" i="16"/>
  <c r="FD360" i="16"/>
  <c r="FE360" i="16"/>
  <c r="FF360" i="16"/>
  <c r="FG360" i="16"/>
  <c r="FH360" i="16"/>
  <c r="FI360" i="16"/>
  <c r="FJ360" i="16"/>
  <c r="FK360" i="16"/>
  <c r="FL360" i="16"/>
  <c r="FM360" i="16"/>
  <c r="FN360" i="16"/>
  <c r="FO360" i="16"/>
  <c r="FP360" i="16"/>
  <c r="FQ360" i="16"/>
  <c r="FR360" i="16"/>
  <c r="FS360" i="16"/>
  <c r="FT360" i="16"/>
  <c r="FU360" i="16"/>
  <c r="FV360" i="16"/>
  <c r="FW360" i="16"/>
  <c r="FX360" i="16"/>
  <c r="FY360" i="16"/>
  <c r="FZ360" i="16"/>
  <c r="GA360" i="16"/>
  <c r="GB360" i="16"/>
  <c r="GC360" i="16"/>
  <c r="GD360" i="16"/>
  <c r="GE360" i="16"/>
  <c r="GF360" i="16"/>
  <c r="GH360" i="16"/>
  <c r="GI360" i="16"/>
  <c r="J361" i="16"/>
  <c r="K361" i="16"/>
  <c r="L361" i="16"/>
  <c r="M361" i="16"/>
  <c r="N361" i="16"/>
  <c r="O361" i="16"/>
  <c r="P361" i="16"/>
  <c r="Q361" i="16"/>
  <c r="R361" i="16"/>
  <c r="S361" i="16"/>
  <c r="T361" i="16"/>
  <c r="U361" i="16"/>
  <c r="V361" i="16"/>
  <c r="DC361" i="16"/>
  <c r="DD361" i="16"/>
  <c r="DE361" i="16"/>
  <c r="DF361" i="16"/>
  <c r="DG361" i="16"/>
  <c r="DH361" i="16"/>
  <c r="DI361" i="16"/>
  <c r="DJ361" i="16"/>
  <c r="DK361" i="16"/>
  <c r="DL361" i="16"/>
  <c r="DM361" i="16"/>
  <c r="DN361" i="16"/>
  <c r="EY361" i="16"/>
  <c r="EZ361" i="16"/>
  <c r="FA361" i="16"/>
  <c r="FB361" i="16"/>
  <c r="FC361" i="16"/>
  <c r="FD361" i="16"/>
  <c r="FE361" i="16"/>
  <c r="FF361" i="16"/>
  <c r="FG361" i="16"/>
  <c r="FH361" i="16"/>
  <c r="FI361" i="16"/>
  <c r="FJ361" i="16"/>
  <c r="FK361" i="16"/>
  <c r="FL361" i="16"/>
  <c r="FM361" i="16"/>
  <c r="FN361" i="16"/>
  <c r="FO361" i="16"/>
  <c r="FP361" i="16"/>
  <c r="FQ361" i="16"/>
  <c r="FR361" i="16"/>
  <c r="FS361" i="16"/>
  <c r="FT361" i="16"/>
  <c r="FU361" i="16"/>
  <c r="FV361" i="16"/>
  <c r="FW361" i="16"/>
  <c r="FX361" i="16"/>
  <c r="FY361" i="16"/>
  <c r="FZ361" i="16"/>
  <c r="GA361" i="16"/>
  <c r="GB361" i="16"/>
  <c r="GC361" i="16"/>
  <c r="GD361" i="16"/>
  <c r="GE361" i="16"/>
  <c r="GF361" i="16"/>
  <c r="GH361" i="16"/>
  <c r="GI361" i="16"/>
  <c r="J362" i="16"/>
  <c r="K362" i="16"/>
  <c r="L362" i="16"/>
  <c r="M362" i="16"/>
  <c r="N362" i="16"/>
  <c r="O362" i="16"/>
  <c r="P362" i="16"/>
  <c r="Q362" i="16"/>
  <c r="R362" i="16"/>
  <c r="S362" i="16"/>
  <c r="T362" i="16"/>
  <c r="U362" i="16"/>
  <c r="V362" i="16"/>
  <c r="DC362" i="16"/>
  <c r="DD362" i="16"/>
  <c r="DE362" i="16"/>
  <c r="DF362" i="16"/>
  <c r="DG362" i="16"/>
  <c r="DH362" i="16"/>
  <c r="DI362" i="16"/>
  <c r="DJ362" i="16"/>
  <c r="DK362" i="16"/>
  <c r="DL362" i="16"/>
  <c r="DM362" i="16"/>
  <c r="DN362" i="16"/>
  <c r="EY362" i="16"/>
  <c r="EZ362" i="16"/>
  <c r="FA362" i="16"/>
  <c r="FB362" i="16"/>
  <c r="FC362" i="16"/>
  <c r="FD362" i="16"/>
  <c r="FE362" i="16"/>
  <c r="FF362" i="16"/>
  <c r="FG362" i="16"/>
  <c r="FH362" i="16"/>
  <c r="FI362" i="16"/>
  <c r="FJ362" i="16"/>
  <c r="FK362" i="16"/>
  <c r="FL362" i="16"/>
  <c r="FM362" i="16"/>
  <c r="FN362" i="16"/>
  <c r="FO362" i="16"/>
  <c r="FP362" i="16"/>
  <c r="FQ362" i="16"/>
  <c r="FR362" i="16"/>
  <c r="FS362" i="16"/>
  <c r="FT362" i="16"/>
  <c r="FU362" i="16"/>
  <c r="FV362" i="16"/>
  <c r="FW362" i="16"/>
  <c r="FX362" i="16"/>
  <c r="FY362" i="16"/>
  <c r="FZ362" i="16"/>
  <c r="GA362" i="16"/>
  <c r="GB362" i="16"/>
  <c r="GC362" i="16"/>
  <c r="GD362" i="16"/>
  <c r="GE362" i="16"/>
  <c r="GF362" i="16"/>
  <c r="GH362" i="16"/>
  <c r="GI362" i="16"/>
  <c r="J363" i="16"/>
  <c r="K363" i="16"/>
  <c r="L363" i="16"/>
  <c r="M363" i="16"/>
  <c r="N363" i="16"/>
  <c r="O363" i="16"/>
  <c r="P363" i="16"/>
  <c r="Q363" i="16"/>
  <c r="R363" i="16"/>
  <c r="S363" i="16"/>
  <c r="T363" i="16"/>
  <c r="U363" i="16"/>
  <c r="V363" i="16"/>
  <c r="DC363" i="16"/>
  <c r="DD363" i="16"/>
  <c r="DE363" i="16"/>
  <c r="DF363" i="16"/>
  <c r="DG363" i="16"/>
  <c r="DH363" i="16"/>
  <c r="DI363" i="16"/>
  <c r="DJ363" i="16"/>
  <c r="DK363" i="16"/>
  <c r="DL363" i="16"/>
  <c r="DM363" i="16"/>
  <c r="DN363" i="16"/>
  <c r="EY363" i="16"/>
  <c r="EZ363" i="16"/>
  <c r="FA363" i="16"/>
  <c r="FB363" i="16"/>
  <c r="FC363" i="16"/>
  <c r="FD363" i="16"/>
  <c r="FE363" i="16"/>
  <c r="FF363" i="16"/>
  <c r="FG363" i="16"/>
  <c r="FH363" i="16"/>
  <c r="FI363" i="16"/>
  <c r="FJ363" i="16"/>
  <c r="FK363" i="16"/>
  <c r="FL363" i="16"/>
  <c r="FM363" i="16"/>
  <c r="FN363" i="16"/>
  <c r="FO363" i="16"/>
  <c r="FP363" i="16"/>
  <c r="FQ363" i="16"/>
  <c r="FR363" i="16"/>
  <c r="FS363" i="16"/>
  <c r="FT363" i="16"/>
  <c r="FU363" i="16"/>
  <c r="FV363" i="16"/>
  <c r="FW363" i="16"/>
  <c r="FX363" i="16"/>
  <c r="FY363" i="16"/>
  <c r="FZ363" i="16"/>
  <c r="GA363" i="16"/>
  <c r="GB363" i="16"/>
  <c r="GC363" i="16"/>
  <c r="GD363" i="16"/>
  <c r="GE363" i="16"/>
  <c r="GF363" i="16"/>
  <c r="GH363" i="16"/>
  <c r="GI363" i="16"/>
  <c r="J364" i="16"/>
  <c r="K364" i="16"/>
  <c r="L364" i="16"/>
  <c r="M364" i="16"/>
  <c r="N364" i="16"/>
  <c r="O364" i="16"/>
  <c r="P364" i="16"/>
  <c r="Q364" i="16"/>
  <c r="R364" i="16"/>
  <c r="S364" i="16"/>
  <c r="T364" i="16"/>
  <c r="U364" i="16"/>
  <c r="V364" i="16"/>
  <c r="DC364" i="16"/>
  <c r="DD364" i="16"/>
  <c r="DE364" i="16"/>
  <c r="DF364" i="16"/>
  <c r="DG364" i="16"/>
  <c r="DH364" i="16"/>
  <c r="DI364" i="16"/>
  <c r="DJ364" i="16"/>
  <c r="DK364" i="16"/>
  <c r="DL364" i="16"/>
  <c r="DM364" i="16"/>
  <c r="DN364" i="16"/>
  <c r="EY364" i="16"/>
  <c r="EZ364" i="16"/>
  <c r="FA364" i="16"/>
  <c r="FB364" i="16"/>
  <c r="FC364" i="16"/>
  <c r="FD364" i="16"/>
  <c r="FE364" i="16"/>
  <c r="FF364" i="16"/>
  <c r="FG364" i="16"/>
  <c r="FH364" i="16"/>
  <c r="FI364" i="16"/>
  <c r="FJ364" i="16"/>
  <c r="FK364" i="16"/>
  <c r="FL364" i="16"/>
  <c r="FM364" i="16"/>
  <c r="FN364" i="16"/>
  <c r="FO364" i="16"/>
  <c r="FP364" i="16"/>
  <c r="FQ364" i="16"/>
  <c r="FR364" i="16"/>
  <c r="FS364" i="16"/>
  <c r="FT364" i="16"/>
  <c r="FU364" i="16"/>
  <c r="FV364" i="16"/>
  <c r="FW364" i="16"/>
  <c r="FX364" i="16"/>
  <c r="FY364" i="16"/>
  <c r="FZ364" i="16"/>
  <c r="GA364" i="16"/>
  <c r="GB364" i="16"/>
  <c r="GC364" i="16"/>
  <c r="GD364" i="16"/>
  <c r="GE364" i="16"/>
  <c r="GF364" i="16"/>
  <c r="GH364" i="16"/>
  <c r="GI364" i="16"/>
  <c r="J365" i="16"/>
  <c r="K365" i="16"/>
  <c r="L365" i="16"/>
  <c r="M365" i="16"/>
  <c r="N365" i="16"/>
  <c r="O365" i="16"/>
  <c r="P365" i="16"/>
  <c r="Q365" i="16"/>
  <c r="R365" i="16"/>
  <c r="S365" i="16"/>
  <c r="T365" i="16"/>
  <c r="U365" i="16"/>
  <c r="V365" i="16"/>
  <c r="DC365" i="16"/>
  <c r="DD365" i="16"/>
  <c r="DE365" i="16"/>
  <c r="DF365" i="16"/>
  <c r="DG365" i="16"/>
  <c r="DH365" i="16"/>
  <c r="DI365" i="16"/>
  <c r="DJ365" i="16"/>
  <c r="DK365" i="16"/>
  <c r="DL365" i="16"/>
  <c r="DM365" i="16"/>
  <c r="DN365" i="16"/>
  <c r="EY365" i="16"/>
  <c r="EZ365" i="16"/>
  <c r="FA365" i="16"/>
  <c r="FB365" i="16"/>
  <c r="FC365" i="16"/>
  <c r="FD365" i="16"/>
  <c r="FE365" i="16"/>
  <c r="FF365" i="16"/>
  <c r="FG365" i="16"/>
  <c r="FH365" i="16"/>
  <c r="FI365" i="16"/>
  <c r="FJ365" i="16"/>
  <c r="FK365" i="16"/>
  <c r="FL365" i="16"/>
  <c r="FM365" i="16"/>
  <c r="FN365" i="16"/>
  <c r="FO365" i="16"/>
  <c r="FP365" i="16"/>
  <c r="FQ365" i="16"/>
  <c r="FR365" i="16"/>
  <c r="FS365" i="16"/>
  <c r="FT365" i="16"/>
  <c r="FU365" i="16"/>
  <c r="FV365" i="16"/>
  <c r="FW365" i="16"/>
  <c r="FX365" i="16"/>
  <c r="FY365" i="16"/>
  <c r="FZ365" i="16"/>
  <c r="GA365" i="16"/>
  <c r="GB365" i="16"/>
  <c r="GC365" i="16"/>
  <c r="GD365" i="16"/>
  <c r="GE365" i="16"/>
  <c r="GF365" i="16"/>
  <c r="GH365" i="16"/>
  <c r="GI365" i="16"/>
  <c r="J366" i="16"/>
  <c r="K366" i="16"/>
  <c r="L366" i="16"/>
  <c r="M366" i="16"/>
  <c r="N366" i="16"/>
  <c r="O366" i="16"/>
  <c r="P366" i="16"/>
  <c r="Q366" i="16"/>
  <c r="R366" i="16"/>
  <c r="S366" i="16"/>
  <c r="T366" i="16"/>
  <c r="U366" i="16"/>
  <c r="V366" i="16"/>
  <c r="DC366" i="16"/>
  <c r="DD366" i="16"/>
  <c r="DE366" i="16"/>
  <c r="DF366" i="16"/>
  <c r="DG366" i="16"/>
  <c r="DH366" i="16"/>
  <c r="DI366" i="16"/>
  <c r="DJ366" i="16"/>
  <c r="DK366" i="16"/>
  <c r="DL366" i="16"/>
  <c r="DM366" i="16"/>
  <c r="DN366" i="16"/>
  <c r="EY366" i="16"/>
  <c r="EZ366" i="16"/>
  <c r="FA366" i="16"/>
  <c r="FB366" i="16"/>
  <c r="FC366" i="16"/>
  <c r="FD366" i="16"/>
  <c r="FE366" i="16"/>
  <c r="FF366" i="16"/>
  <c r="FG366" i="16"/>
  <c r="FH366" i="16"/>
  <c r="FI366" i="16"/>
  <c r="FJ366" i="16"/>
  <c r="FK366" i="16"/>
  <c r="FL366" i="16"/>
  <c r="FM366" i="16"/>
  <c r="FN366" i="16"/>
  <c r="FO366" i="16"/>
  <c r="FP366" i="16"/>
  <c r="FQ366" i="16"/>
  <c r="FR366" i="16"/>
  <c r="FS366" i="16"/>
  <c r="FT366" i="16"/>
  <c r="FU366" i="16"/>
  <c r="FV366" i="16"/>
  <c r="FW366" i="16"/>
  <c r="FX366" i="16"/>
  <c r="FY366" i="16"/>
  <c r="FZ366" i="16"/>
  <c r="GA366" i="16"/>
  <c r="GB366" i="16"/>
  <c r="GC366" i="16"/>
  <c r="GD366" i="16"/>
  <c r="GE366" i="16"/>
  <c r="GF366" i="16"/>
  <c r="GH366" i="16"/>
  <c r="GI366" i="16"/>
  <c r="J367" i="16"/>
  <c r="K367" i="16"/>
  <c r="L367" i="16"/>
  <c r="M367" i="16"/>
  <c r="N367" i="16"/>
  <c r="O367" i="16"/>
  <c r="P367" i="16"/>
  <c r="Q367" i="16"/>
  <c r="R367" i="16"/>
  <c r="S367" i="16"/>
  <c r="T367" i="16"/>
  <c r="U367" i="16"/>
  <c r="V367" i="16"/>
  <c r="DC367" i="16"/>
  <c r="DD367" i="16"/>
  <c r="DE367" i="16"/>
  <c r="DF367" i="16"/>
  <c r="DG367" i="16"/>
  <c r="DH367" i="16"/>
  <c r="DI367" i="16"/>
  <c r="DJ367" i="16"/>
  <c r="DK367" i="16"/>
  <c r="DL367" i="16"/>
  <c r="DM367" i="16"/>
  <c r="DN367" i="16"/>
  <c r="EY367" i="16"/>
  <c r="EZ367" i="16"/>
  <c r="FA367" i="16"/>
  <c r="FB367" i="16"/>
  <c r="FC367" i="16"/>
  <c r="FD367" i="16"/>
  <c r="FE367" i="16"/>
  <c r="FF367" i="16"/>
  <c r="FG367" i="16"/>
  <c r="FH367" i="16"/>
  <c r="FI367" i="16"/>
  <c r="FJ367" i="16"/>
  <c r="FK367" i="16"/>
  <c r="FL367" i="16"/>
  <c r="FM367" i="16"/>
  <c r="FN367" i="16"/>
  <c r="FO367" i="16"/>
  <c r="FP367" i="16"/>
  <c r="FQ367" i="16"/>
  <c r="FR367" i="16"/>
  <c r="FS367" i="16"/>
  <c r="FT367" i="16"/>
  <c r="FU367" i="16"/>
  <c r="FV367" i="16"/>
  <c r="FW367" i="16"/>
  <c r="FX367" i="16"/>
  <c r="FY367" i="16"/>
  <c r="FZ367" i="16"/>
  <c r="GA367" i="16"/>
  <c r="GB367" i="16"/>
  <c r="GC367" i="16"/>
  <c r="GD367" i="16"/>
  <c r="GE367" i="16"/>
  <c r="GF367" i="16"/>
  <c r="GH367" i="16"/>
  <c r="GI367" i="16"/>
  <c r="J368" i="16"/>
  <c r="K368" i="16"/>
  <c r="L368" i="16"/>
  <c r="M368" i="16"/>
  <c r="N368" i="16"/>
  <c r="O368" i="16"/>
  <c r="P368" i="16"/>
  <c r="Q368" i="16"/>
  <c r="R368" i="16"/>
  <c r="S368" i="16"/>
  <c r="T368" i="16"/>
  <c r="U368" i="16"/>
  <c r="V368" i="16"/>
  <c r="DC368" i="16"/>
  <c r="DD368" i="16"/>
  <c r="DE368" i="16"/>
  <c r="DF368" i="16"/>
  <c r="DG368" i="16"/>
  <c r="DH368" i="16"/>
  <c r="DI368" i="16"/>
  <c r="DJ368" i="16"/>
  <c r="DK368" i="16"/>
  <c r="DL368" i="16"/>
  <c r="DM368" i="16"/>
  <c r="DN368" i="16"/>
  <c r="EY368" i="16"/>
  <c r="EZ368" i="16"/>
  <c r="FA368" i="16"/>
  <c r="FB368" i="16"/>
  <c r="FC368" i="16"/>
  <c r="FD368" i="16"/>
  <c r="FE368" i="16"/>
  <c r="FF368" i="16"/>
  <c r="FG368" i="16"/>
  <c r="FH368" i="16"/>
  <c r="FI368" i="16"/>
  <c r="FJ368" i="16"/>
  <c r="FK368" i="16"/>
  <c r="FL368" i="16"/>
  <c r="FM368" i="16"/>
  <c r="FN368" i="16"/>
  <c r="FO368" i="16"/>
  <c r="FP368" i="16"/>
  <c r="FQ368" i="16"/>
  <c r="FR368" i="16"/>
  <c r="FS368" i="16"/>
  <c r="FT368" i="16"/>
  <c r="FU368" i="16"/>
  <c r="FV368" i="16"/>
  <c r="FW368" i="16"/>
  <c r="FX368" i="16"/>
  <c r="FY368" i="16"/>
  <c r="FZ368" i="16"/>
  <c r="GA368" i="16"/>
  <c r="GB368" i="16"/>
  <c r="GC368" i="16"/>
  <c r="GD368" i="16"/>
  <c r="GE368" i="16"/>
  <c r="GF368" i="16"/>
  <c r="GH368" i="16"/>
  <c r="GI368" i="16"/>
  <c r="J369" i="16"/>
  <c r="K369" i="16"/>
  <c r="L369" i="16"/>
  <c r="M369" i="16"/>
  <c r="N369" i="16"/>
  <c r="O369" i="16"/>
  <c r="P369" i="16"/>
  <c r="Q369" i="16"/>
  <c r="R369" i="16"/>
  <c r="S369" i="16"/>
  <c r="T369" i="16"/>
  <c r="U369" i="16"/>
  <c r="V369" i="16"/>
  <c r="DC369" i="16"/>
  <c r="DD369" i="16"/>
  <c r="DE369" i="16"/>
  <c r="DF369" i="16"/>
  <c r="DG369" i="16"/>
  <c r="DH369" i="16"/>
  <c r="DI369" i="16"/>
  <c r="DJ369" i="16"/>
  <c r="DK369" i="16"/>
  <c r="DL369" i="16"/>
  <c r="DM369" i="16"/>
  <c r="DN369" i="16"/>
  <c r="EY369" i="16"/>
  <c r="EZ369" i="16"/>
  <c r="FA369" i="16"/>
  <c r="FB369" i="16"/>
  <c r="FC369" i="16"/>
  <c r="FD369" i="16"/>
  <c r="FE369" i="16"/>
  <c r="FF369" i="16"/>
  <c r="FG369" i="16"/>
  <c r="FH369" i="16"/>
  <c r="FI369" i="16"/>
  <c r="FJ369" i="16"/>
  <c r="FK369" i="16"/>
  <c r="FL369" i="16"/>
  <c r="FM369" i="16"/>
  <c r="FN369" i="16"/>
  <c r="FO369" i="16"/>
  <c r="FP369" i="16"/>
  <c r="FQ369" i="16"/>
  <c r="FR369" i="16"/>
  <c r="FS369" i="16"/>
  <c r="FT369" i="16"/>
  <c r="FU369" i="16"/>
  <c r="FV369" i="16"/>
  <c r="FW369" i="16"/>
  <c r="FX369" i="16"/>
  <c r="FY369" i="16"/>
  <c r="FZ369" i="16"/>
  <c r="GA369" i="16"/>
  <c r="GB369" i="16"/>
  <c r="GC369" i="16"/>
  <c r="GD369" i="16"/>
  <c r="GE369" i="16"/>
  <c r="GF369" i="16"/>
  <c r="GH369" i="16"/>
  <c r="GI369" i="16"/>
  <c r="P7" i="12"/>
  <c r="E16" i="12"/>
  <c r="E17" i="12"/>
  <c r="E18" i="12"/>
  <c r="E20" i="12"/>
  <c r="E24" i="12"/>
  <c r="E26" i="12"/>
  <c r="E27" i="12"/>
  <c r="E28" i="12"/>
  <c r="E31" i="12"/>
  <c r="E32" i="12"/>
  <c r="E33" i="12"/>
  <c r="E52" i="12"/>
  <c r="E60" i="12"/>
  <c r="E61" i="12"/>
  <c r="E62" i="12"/>
  <c r="E64" i="12"/>
  <c r="E65" i="12"/>
  <c r="E66" i="12"/>
  <c r="E77" i="12"/>
  <c r="E82" i="12"/>
  <c r="E83" i="12"/>
  <c r="E84" i="12"/>
  <c r="E85" i="12"/>
  <c r="E86" i="12"/>
  <c r="E87" i="12"/>
  <c r="E92" i="12"/>
  <c r="E93" i="12"/>
  <c r="E94" i="12"/>
  <c r="E95" i="12"/>
  <c r="E104" i="12"/>
  <c r="E105" i="12"/>
  <c r="E106" i="12"/>
  <c r="E108" i="12"/>
  <c r="E112" i="12"/>
  <c r="E117" i="12"/>
  <c r="E118" i="12"/>
  <c r="E119" i="12"/>
  <c r="E120" i="12"/>
  <c r="E121" i="12"/>
  <c r="E122" i="12"/>
  <c r="E126" i="12"/>
  <c r="E127" i="12"/>
  <c r="E143" i="12"/>
  <c r="E144" i="12"/>
  <c r="E145" i="12"/>
  <c r="E150" i="12"/>
  <c r="E151" i="12"/>
  <c r="E152" i="12"/>
  <c r="E153" i="12"/>
  <c r="E154" i="12"/>
  <c r="E155" i="12"/>
  <c r="E156" i="12"/>
  <c r="E164" i="12"/>
  <c r="E165" i="12"/>
  <c r="E168" i="12"/>
  <c r="E176" i="12"/>
  <c r="E177" i="12"/>
  <c r="E178" i="12"/>
  <c r="E186" i="12"/>
  <c r="E308" i="12"/>
  <c r="F309" i="12" s="1"/>
  <c r="G310" i="12" s="1"/>
  <c r="H311" i="12" s="1"/>
  <c r="I312" i="12" s="1"/>
  <c r="J313" i="12" s="1"/>
  <c r="K314" i="12" s="1"/>
  <c r="L315" i="12" s="1"/>
  <c r="M316" i="12" s="1"/>
  <c r="N317" i="12" s="1"/>
  <c r="O318" i="12" s="1"/>
  <c r="F308" i="12"/>
  <c r="G309" i="12" s="1"/>
  <c r="H310" i="12" s="1"/>
  <c r="I311" i="12" s="1"/>
  <c r="J312" i="12" s="1"/>
  <c r="K313" i="12" s="1"/>
  <c r="L314" i="12" s="1"/>
  <c r="M315" i="12" s="1"/>
  <c r="N316" i="12" s="1"/>
  <c r="O317" i="12" s="1"/>
  <c r="P318" i="12" s="1"/>
  <c r="G308" i="12"/>
  <c r="H309" i="12" s="1"/>
  <c r="I310" i="12" s="1"/>
  <c r="J311" i="12" s="1"/>
  <c r="K312" i="12" s="1"/>
  <c r="L313" i="12" s="1"/>
  <c r="M314" i="12" s="1"/>
  <c r="N315" i="12" s="1"/>
  <c r="O316" i="12" s="1"/>
  <c r="P317" i="12" s="1"/>
  <c r="E318" i="12" s="1"/>
  <c r="H308" i="12"/>
  <c r="I309" i="12" s="1"/>
  <c r="J310" i="12" s="1"/>
  <c r="K311" i="12" s="1"/>
  <c r="L312" i="12" s="1"/>
  <c r="M313" i="12" s="1"/>
  <c r="N314" i="12" s="1"/>
  <c r="O315" i="12" s="1"/>
  <c r="P316" i="12" s="1"/>
  <c r="E317" i="12" s="1"/>
  <c r="F318" i="12" s="1"/>
  <c r="I308" i="12"/>
  <c r="J309" i="12" s="1"/>
  <c r="K310" i="12" s="1"/>
  <c r="L311" i="12" s="1"/>
  <c r="M312" i="12" s="1"/>
  <c r="N313" i="12" s="1"/>
  <c r="O314" i="12" s="1"/>
  <c r="P315" i="12" s="1"/>
  <c r="E316" i="12" s="1"/>
  <c r="F317" i="12" s="1"/>
  <c r="G318" i="12" s="1"/>
  <c r="J308" i="12"/>
  <c r="K309" i="12" s="1"/>
  <c r="L310" i="12" s="1"/>
  <c r="M311" i="12" s="1"/>
  <c r="N312" i="12" s="1"/>
  <c r="O313" i="12" s="1"/>
  <c r="P314" i="12" s="1"/>
  <c r="E315" i="12" s="1"/>
  <c r="F316" i="12" s="1"/>
  <c r="G317" i="12" s="1"/>
  <c r="H318" i="12" s="1"/>
  <c r="K308" i="12"/>
  <c r="L309" i="12" s="1"/>
  <c r="M310" i="12" s="1"/>
  <c r="N311" i="12" s="1"/>
  <c r="O312" i="12" s="1"/>
  <c r="P313" i="12" s="1"/>
  <c r="E314" i="12" s="1"/>
  <c r="F315" i="12" s="1"/>
  <c r="G316" i="12" s="1"/>
  <c r="H317" i="12" s="1"/>
  <c r="I318" i="12" s="1"/>
  <c r="L308" i="12"/>
  <c r="M309" i="12" s="1"/>
  <c r="N310" i="12" s="1"/>
  <c r="O311" i="12" s="1"/>
  <c r="P312" i="12" s="1"/>
  <c r="E313" i="12" s="1"/>
  <c r="F314" i="12" s="1"/>
  <c r="G315" i="12" s="1"/>
  <c r="H316" i="12" s="1"/>
  <c r="I317" i="12" s="1"/>
  <c r="J318" i="12" s="1"/>
  <c r="M308" i="12"/>
  <c r="N309" i="12" s="1"/>
  <c r="O310" i="12" s="1"/>
  <c r="P311" i="12" s="1"/>
  <c r="E312" i="12" s="1"/>
  <c r="F313" i="12" s="1"/>
  <c r="G314" i="12" s="1"/>
  <c r="H315" i="12" s="1"/>
  <c r="I316" i="12" s="1"/>
  <c r="J317" i="12" s="1"/>
  <c r="K318" i="12" s="1"/>
  <c r="O308" i="12"/>
  <c r="P309" i="12" s="1"/>
  <c r="E310" i="12" s="1"/>
  <c r="F311" i="12" s="1"/>
  <c r="G312" i="12" s="1"/>
  <c r="H313" i="12" s="1"/>
  <c r="I314" i="12" s="1"/>
  <c r="J315" i="12" s="1"/>
  <c r="K316" i="12" s="1"/>
  <c r="L317" i="12" s="1"/>
  <c r="M318" i="12" s="1"/>
  <c r="P308" i="12"/>
  <c r="E309" i="12" s="1"/>
  <c r="F310" i="12" s="1"/>
  <c r="G311" i="12" s="1"/>
  <c r="H312" i="12" s="1"/>
  <c r="I313" i="12" s="1"/>
  <c r="J314" i="12" s="1"/>
  <c r="K315" i="12" s="1"/>
  <c r="L316" i="12" s="1"/>
  <c r="M317" i="12" s="1"/>
  <c r="N318" i="12" s="1"/>
  <c r="B12" i="17"/>
  <c r="C17" i="23" s="1"/>
  <c r="C62" i="23" s="1"/>
  <c r="B11" i="17"/>
  <c r="AI42" i="13"/>
  <c r="AE42" i="13"/>
  <c r="AA42" i="13"/>
  <c r="W42" i="13"/>
  <c r="S42" i="13"/>
  <c r="O42" i="13"/>
  <c r="AI41" i="13"/>
  <c r="AE41" i="13"/>
  <c r="AA41" i="13"/>
  <c r="W41" i="13"/>
  <c r="S41" i="13"/>
  <c r="O41" i="13"/>
  <c r="AI40" i="13"/>
  <c r="AE40" i="13"/>
  <c r="AA40" i="13"/>
  <c r="W40" i="13"/>
  <c r="S40" i="13"/>
  <c r="O40" i="13"/>
  <c r="AI39" i="13"/>
  <c r="AE39" i="13"/>
  <c r="AA39" i="13"/>
  <c r="W39" i="13"/>
  <c r="S39" i="13"/>
  <c r="O39" i="13"/>
  <c r="AI38" i="13"/>
  <c r="AE38" i="13"/>
  <c r="AA38" i="13"/>
  <c r="W38" i="13"/>
  <c r="S38" i="13"/>
  <c r="O38" i="13"/>
  <c r="AI37" i="13"/>
  <c r="AE37" i="13"/>
  <c r="AA37" i="13"/>
  <c r="W37" i="13"/>
  <c r="S37" i="13"/>
  <c r="O37" i="13"/>
  <c r="AI36" i="13"/>
  <c r="AE36" i="13"/>
  <c r="AA36" i="13"/>
  <c r="W36" i="13"/>
  <c r="S36" i="13"/>
  <c r="O36" i="13"/>
  <c r="AI35" i="13"/>
  <c r="AE35" i="13"/>
  <c r="AA35" i="13"/>
  <c r="W35" i="13"/>
  <c r="S35" i="13"/>
  <c r="O35" i="13"/>
  <c r="AI34" i="13"/>
  <c r="AE34" i="13"/>
  <c r="AA34" i="13"/>
  <c r="W34" i="13"/>
  <c r="S34" i="13"/>
  <c r="O34" i="13"/>
  <c r="AI33" i="13"/>
  <c r="AE33" i="13"/>
  <c r="AA33" i="13"/>
  <c r="W33" i="13"/>
  <c r="S33" i="13"/>
  <c r="O33" i="13"/>
  <c r="AI32" i="13"/>
  <c r="AE32" i="13"/>
  <c r="AA32" i="13"/>
  <c r="W32" i="13"/>
  <c r="S32" i="13"/>
  <c r="O32" i="13"/>
  <c r="AI31" i="13"/>
  <c r="AE31" i="13"/>
  <c r="AA31" i="13"/>
  <c r="W31" i="13"/>
  <c r="S31" i="13"/>
  <c r="O31" i="13"/>
  <c r="AI30" i="13"/>
  <c r="AE30" i="13"/>
  <c r="AA30" i="13"/>
  <c r="W30" i="13"/>
  <c r="S30" i="13"/>
  <c r="O30" i="13"/>
  <c r="AI29" i="13"/>
  <c r="AE29" i="13"/>
  <c r="AA29" i="13"/>
  <c r="W29" i="13"/>
  <c r="O29" i="13"/>
  <c r="AI28" i="13"/>
  <c r="AE28" i="13"/>
  <c r="AA28" i="13"/>
  <c r="W28" i="13"/>
  <c r="S28" i="13"/>
  <c r="O28" i="13"/>
  <c r="AI27" i="13"/>
  <c r="AE27" i="13"/>
  <c r="AA27" i="13"/>
  <c r="W27" i="13"/>
  <c r="O27" i="13"/>
  <c r="AI23" i="13"/>
  <c r="AE23" i="13"/>
  <c r="AA23" i="13"/>
  <c r="W23" i="13"/>
  <c r="O23" i="13"/>
  <c r="AI22" i="13"/>
  <c r="AE22" i="13"/>
  <c r="AA22" i="13"/>
  <c r="W22" i="13"/>
  <c r="O22" i="13"/>
  <c r="AI21" i="13"/>
  <c r="AE21" i="13"/>
  <c r="AA21" i="13"/>
  <c r="W21" i="13"/>
  <c r="O21" i="13"/>
  <c r="AI20" i="13"/>
  <c r="AE20" i="13"/>
  <c r="AA20" i="13"/>
  <c r="O20" i="13"/>
  <c r="AI19" i="13"/>
  <c r="AE19" i="13"/>
  <c r="AA19" i="13"/>
  <c r="O19" i="13"/>
  <c r="AI18" i="13"/>
  <c r="AE18" i="13"/>
  <c r="AA18" i="13"/>
  <c r="O18" i="13"/>
  <c r="AI17" i="13"/>
  <c r="AE17" i="13"/>
  <c r="AA17" i="13"/>
  <c r="AI16" i="13"/>
  <c r="AE16" i="13"/>
  <c r="AA16" i="13"/>
  <c r="D14" i="13"/>
  <c r="E22" i="8" s="1"/>
  <c r="AI14" i="13"/>
  <c r="D13" i="13"/>
  <c r="E21" i="8" s="1"/>
  <c r="AI13" i="13"/>
  <c r="D12" i="13"/>
  <c r="E20" i="8" s="1"/>
  <c r="D11" i="13"/>
  <c r="E19" i="8" s="1"/>
  <c r="D99" i="12"/>
  <c r="D10" i="13"/>
  <c r="E18" i="8" s="1"/>
  <c r="D9" i="13"/>
  <c r="E17" i="8" s="1"/>
  <c r="F12" i="13"/>
  <c r="AC87" i="5"/>
  <c r="AB72" i="5"/>
  <c r="AB66" i="5"/>
  <c r="AB60" i="5"/>
  <c r="AB54" i="5"/>
  <c r="AB48" i="5"/>
  <c r="AB30" i="5"/>
  <c r="AB24" i="5"/>
  <c r="AA87" i="5"/>
  <c r="Z72" i="5"/>
  <c r="Z66" i="5"/>
  <c r="Z60" i="5"/>
  <c r="Z54" i="5"/>
  <c r="Z48" i="5"/>
  <c r="Z30" i="5"/>
  <c r="Z24" i="5"/>
  <c r="Y87" i="5"/>
  <c r="X72" i="5"/>
  <c r="X66" i="5"/>
  <c r="X60" i="5"/>
  <c r="X54" i="5"/>
  <c r="X48" i="5"/>
  <c r="X30" i="5"/>
  <c r="X24" i="5"/>
  <c r="W87" i="5"/>
  <c r="V72" i="5"/>
  <c r="V66" i="5"/>
  <c r="V60" i="5"/>
  <c r="V54" i="5"/>
  <c r="V48" i="5"/>
  <c r="V30" i="5"/>
  <c r="V24" i="5"/>
  <c r="U87" i="5"/>
  <c r="T72" i="5"/>
  <c r="T66" i="5"/>
  <c r="T60" i="5"/>
  <c r="T54" i="5"/>
  <c r="T48" i="5"/>
  <c r="T30" i="5"/>
  <c r="T24" i="5"/>
  <c r="S87" i="5"/>
  <c r="R72" i="5"/>
  <c r="R66" i="5"/>
  <c r="R60" i="5"/>
  <c r="R54" i="5"/>
  <c r="R48" i="5"/>
  <c r="R30" i="5"/>
  <c r="R24" i="5"/>
  <c r="Q87" i="5"/>
  <c r="P72" i="5"/>
  <c r="P66" i="5"/>
  <c r="P60" i="5"/>
  <c r="P54" i="5"/>
  <c r="P48" i="5"/>
  <c r="P30" i="5"/>
  <c r="P24" i="5"/>
  <c r="J4" i="5"/>
  <c r="L4" i="5" s="1"/>
  <c r="N4" i="5" s="1"/>
  <c r="P4" i="5" s="1"/>
  <c r="R4" i="5" s="1"/>
  <c r="T4" i="5" s="1"/>
  <c r="V4" i="5" s="1"/>
  <c r="X4" i="5" s="1"/>
  <c r="Z4" i="5" s="1"/>
  <c r="AB4" i="5" s="1"/>
  <c r="P83" i="5"/>
  <c r="R83" i="5" s="1"/>
  <c r="T83" i="5" s="1"/>
  <c r="V83" i="5" s="1"/>
  <c r="X83" i="5" s="1"/>
  <c r="Z83" i="5" s="1"/>
  <c r="AB83" i="5" s="1"/>
  <c r="J80" i="5"/>
  <c r="L80" i="5" s="1"/>
  <c r="C2" i="12"/>
  <c r="O87" i="5"/>
  <c r="M87" i="5"/>
  <c r="K87" i="5"/>
  <c r="I87" i="5"/>
  <c r="N72" i="5"/>
  <c r="L72" i="5"/>
  <c r="J72" i="5"/>
  <c r="H72" i="5"/>
  <c r="N66" i="5"/>
  <c r="L66" i="5"/>
  <c r="J66" i="5"/>
  <c r="H66" i="5"/>
  <c r="N60" i="5"/>
  <c r="L60" i="5"/>
  <c r="J60" i="5"/>
  <c r="H60" i="5"/>
  <c r="N54" i="5"/>
  <c r="L54" i="5"/>
  <c r="J54" i="5"/>
  <c r="H54" i="5"/>
  <c r="N48" i="5"/>
  <c r="L48" i="5"/>
  <c r="J48" i="5"/>
  <c r="H48" i="5"/>
  <c r="F39" i="5"/>
  <c r="F38" i="5"/>
  <c r="F37" i="5"/>
  <c r="N30" i="5"/>
  <c r="L30" i="5"/>
  <c r="J30" i="5"/>
  <c r="N24" i="5"/>
  <c r="L24" i="5"/>
  <c r="J24" i="5"/>
  <c r="J23" i="5" s="1"/>
  <c r="H24" i="5"/>
  <c r="J53" i="5"/>
  <c r="J65" i="5"/>
  <c r="L65" i="5" s="1"/>
  <c r="J59" i="5"/>
  <c r="L59" i="5" s="1"/>
  <c r="N59" i="5" s="1"/>
  <c r="J29" i="5"/>
  <c r="GH225" i="16"/>
  <c r="I134" i="16" l="1"/>
  <c r="I21" i="16"/>
  <c r="I185" i="16"/>
  <c r="I113" i="16"/>
  <c r="I119" i="16"/>
  <c r="I49" i="16"/>
  <c r="I96" i="16"/>
  <c r="I50" i="16"/>
  <c r="I146" i="16"/>
  <c r="I51" i="16"/>
  <c r="I184" i="16"/>
  <c r="I144" i="16"/>
  <c r="I112" i="16"/>
  <c r="I62" i="16"/>
  <c r="H12" i="13"/>
  <c r="I92" i="16"/>
  <c r="M46" i="12"/>
  <c r="I156" i="16"/>
  <c r="I163" i="16"/>
  <c r="I20" i="16"/>
  <c r="I133" i="16"/>
  <c r="I143" i="16"/>
  <c r="I109" i="16"/>
  <c r="I182" i="16"/>
  <c r="I174" i="16"/>
  <c r="I140" i="16"/>
  <c r="I95" i="16"/>
  <c r="C119" i="16"/>
  <c r="C301" i="16" s="1"/>
  <c r="D143" i="16"/>
  <c r="D120" i="16"/>
  <c r="L29" i="5"/>
  <c r="N29" i="5" s="1"/>
  <c r="D94" i="16"/>
  <c r="I71" i="16"/>
  <c r="I91" i="16"/>
  <c r="I45" i="16"/>
  <c r="I66" i="16"/>
  <c r="I19" i="16"/>
  <c r="I93" i="16"/>
  <c r="I89" i="16"/>
  <c r="C153" i="16"/>
  <c r="C335" i="16" s="1"/>
  <c r="I151" i="16"/>
  <c r="I103" i="16"/>
  <c r="I123" i="16"/>
  <c r="I114" i="16"/>
  <c r="I161" i="16"/>
  <c r="I157" i="16"/>
  <c r="I180" i="16"/>
  <c r="I173" i="16"/>
  <c r="I179" i="16"/>
  <c r="I150" i="16"/>
  <c r="I130" i="16"/>
  <c r="I118" i="16"/>
  <c r="I152" i="16"/>
  <c r="D82" i="16"/>
  <c r="I64" i="16"/>
  <c r="I67" i="16"/>
  <c r="I44" i="16"/>
  <c r="I26" i="16"/>
  <c r="I29" i="16"/>
  <c r="I34" i="16"/>
  <c r="I32" i="16"/>
  <c r="I35" i="16"/>
  <c r="I30" i="16"/>
  <c r="H23" i="5"/>
  <c r="C124" i="16"/>
  <c r="C306" i="16" s="1"/>
  <c r="D124" i="16"/>
  <c r="I164" i="16"/>
  <c r="I55" i="16"/>
  <c r="I23" i="16"/>
  <c r="D26" i="16"/>
  <c r="C27" i="16"/>
  <c r="C209" i="16" s="1"/>
  <c r="I25" i="16"/>
  <c r="I36" i="16"/>
  <c r="I27" i="16"/>
  <c r="I94" i="16"/>
  <c r="I28" i="16"/>
  <c r="C152" i="16"/>
  <c r="C334" i="16" s="1"/>
  <c r="C92" i="16"/>
  <c r="C274" i="16" s="1"/>
  <c r="I65" i="16"/>
  <c r="D49" i="16"/>
  <c r="D185" i="16"/>
  <c r="D164" i="16"/>
  <c r="I46" i="16"/>
  <c r="D150" i="16"/>
  <c r="C108" i="16"/>
  <c r="C290" i="16" s="1"/>
  <c r="D108" i="16"/>
  <c r="C58" i="16"/>
  <c r="C240" i="16" s="1"/>
  <c r="G247" i="16"/>
  <c r="C133" i="16"/>
  <c r="C315" i="16" s="1"/>
  <c r="C156" i="16"/>
  <c r="C338" i="16" s="1"/>
  <c r="I137" i="16"/>
  <c r="D168" i="16"/>
  <c r="C163" i="16"/>
  <c r="C345" i="16" s="1"/>
  <c r="D45" i="16"/>
  <c r="D180" i="16"/>
  <c r="I183" i="16"/>
  <c r="D161" i="16"/>
  <c r="I115" i="16"/>
  <c r="H230" i="16"/>
  <c r="C96" i="16"/>
  <c r="C278" i="16" s="1"/>
  <c r="C46" i="16"/>
  <c r="C228" i="16" s="1"/>
  <c r="I47" i="16"/>
  <c r="C182" i="16"/>
  <c r="C364" i="16" s="1"/>
  <c r="C29" i="16"/>
  <c r="C211" i="16" s="1"/>
  <c r="I149" i="16"/>
  <c r="P8" i="12"/>
  <c r="BO224" i="12"/>
  <c r="BN208" i="12"/>
  <c r="BN210" i="12" s="1"/>
  <c r="D90" i="16"/>
  <c r="C85" i="16"/>
  <c r="C267" i="16" s="1"/>
  <c r="I90" i="16"/>
  <c r="C139" i="16"/>
  <c r="C321" i="16" s="1"/>
  <c r="D146" i="16"/>
  <c r="I132" i="16"/>
  <c r="D138" i="16"/>
  <c r="I138" i="16"/>
  <c r="I141" i="16"/>
  <c r="I145" i="16"/>
  <c r="C137" i="16"/>
  <c r="C319" i="16" s="1"/>
  <c r="C145" i="16"/>
  <c r="C327" i="16" s="1"/>
  <c r="I153" i="16"/>
  <c r="D151" i="16"/>
  <c r="C157" i="16"/>
  <c r="C339" i="16" s="1"/>
  <c r="C132" i="16"/>
  <c r="C314" i="16" s="1"/>
  <c r="C140" i="16"/>
  <c r="C322" i="16" s="1"/>
  <c r="D154" i="16"/>
  <c r="D130" i="16"/>
  <c r="C53" i="16"/>
  <c r="C235" i="16" s="1"/>
  <c r="C43" i="16"/>
  <c r="C225" i="16" s="1"/>
  <c r="C50" i="16"/>
  <c r="C232" i="16" s="1"/>
  <c r="D64" i="16"/>
  <c r="I37" i="16"/>
  <c r="C37" i="16"/>
  <c r="C219" i="16" s="1"/>
  <c r="C36" i="16"/>
  <c r="C218" i="16" s="1"/>
  <c r="C20" i="16"/>
  <c r="C202" i="16" s="1"/>
  <c r="C13" i="16"/>
  <c r="C195" i="16" s="1"/>
  <c r="D28" i="16"/>
  <c r="N71" i="5"/>
  <c r="C178" i="16"/>
  <c r="C360" i="16" s="1"/>
  <c r="I168" i="16"/>
  <c r="I169" i="16"/>
  <c r="I178" i="16"/>
  <c r="I187" i="16"/>
  <c r="I166" i="16"/>
  <c r="I167" i="16"/>
  <c r="C166" i="16"/>
  <c r="C348" i="16" s="1"/>
  <c r="D177" i="16"/>
  <c r="I177" i="16"/>
  <c r="D173" i="16"/>
  <c r="D169" i="16"/>
  <c r="C179" i="16"/>
  <c r="C361" i="16" s="1"/>
  <c r="I172" i="16"/>
  <c r="D172" i="16"/>
  <c r="C174" i="16"/>
  <c r="C356" i="16" s="1"/>
  <c r="C187" i="16"/>
  <c r="C369" i="16" s="1"/>
  <c r="D184" i="16"/>
  <c r="C127" i="16"/>
  <c r="C309" i="16" s="1"/>
  <c r="C115" i="16"/>
  <c r="C297" i="16" s="1"/>
  <c r="I102" i="16"/>
  <c r="I120" i="16"/>
  <c r="I107" i="16"/>
  <c r="C111" i="16"/>
  <c r="C293" i="16" s="1"/>
  <c r="I111" i="16"/>
  <c r="C112" i="16"/>
  <c r="C294" i="16" s="1"/>
  <c r="I116" i="16"/>
  <c r="C123" i="16"/>
  <c r="C305" i="16" s="1"/>
  <c r="I100" i="16"/>
  <c r="I104" i="16"/>
  <c r="C107" i="16"/>
  <c r="C289" i="16" s="1"/>
  <c r="I127" i="16"/>
  <c r="C103" i="16"/>
  <c r="C285" i="16" s="1"/>
  <c r="I125" i="16"/>
  <c r="D100" i="16"/>
  <c r="D126" i="16"/>
  <c r="D110" i="16"/>
  <c r="C104" i="16"/>
  <c r="C286" i="16" s="1"/>
  <c r="I58" i="16"/>
  <c r="I60" i="16"/>
  <c r="I53" i="16"/>
  <c r="C54" i="16"/>
  <c r="C236" i="16" s="1"/>
  <c r="I61" i="16"/>
  <c r="C66" i="16"/>
  <c r="C248" i="16" s="1"/>
  <c r="I57" i="16"/>
  <c r="I54" i="16"/>
  <c r="D44" i="16"/>
  <c r="I75" i="16"/>
  <c r="I78" i="16"/>
  <c r="I88" i="16"/>
  <c r="I77" i="16"/>
  <c r="I83" i="16"/>
  <c r="C84" i="16"/>
  <c r="C266" i="16" s="1"/>
  <c r="C80" i="16"/>
  <c r="C262" i="16" s="1"/>
  <c r="I76" i="16"/>
  <c r="I79" i="16"/>
  <c r="I80" i="16"/>
  <c r="I82" i="16"/>
  <c r="C76" i="16"/>
  <c r="C258" i="16" s="1"/>
  <c r="I84" i="16"/>
  <c r="I85" i="16"/>
  <c r="I14" i="16"/>
  <c r="D11" i="16"/>
  <c r="I11" i="16"/>
  <c r="C12" i="16"/>
  <c r="C194" i="16" s="1"/>
  <c r="I12" i="16"/>
  <c r="I13" i="16"/>
  <c r="D15" i="16"/>
  <c r="I15" i="16"/>
  <c r="D16" i="16"/>
  <c r="C16" i="16"/>
  <c r="C198" i="16" s="1"/>
  <c r="I16" i="16"/>
  <c r="C15" i="16"/>
  <c r="C197" i="16" s="1"/>
  <c r="D121" i="16"/>
  <c r="D34" i="16"/>
  <c r="C186" i="16"/>
  <c r="C368" i="16" s="1"/>
  <c r="C113" i="16"/>
  <c r="C295" i="16" s="1"/>
  <c r="C42" i="16"/>
  <c r="C224" i="16" s="1"/>
  <c r="I72" i="16"/>
  <c r="I186" i="16"/>
  <c r="D10" i="16"/>
  <c r="P228" i="12"/>
  <c r="D56" i="16"/>
  <c r="D155" i="16"/>
  <c r="C170" i="16"/>
  <c r="C352" i="16" s="1"/>
  <c r="C105" i="16"/>
  <c r="C287" i="16" s="1"/>
  <c r="C60" i="16"/>
  <c r="C242" i="16" s="1"/>
  <c r="C121" i="16"/>
  <c r="C303" i="16" s="1"/>
  <c r="D105" i="16"/>
  <c r="D47" i="16"/>
  <c r="C78" i="16"/>
  <c r="C260" i="16" s="1"/>
  <c r="Q7" i="12"/>
  <c r="C55" i="16"/>
  <c r="C237" i="16" s="1"/>
  <c r="I73" i="16"/>
  <c r="I10" i="16"/>
  <c r="D139" i="16"/>
  <c r="I170" i="16"/>
  <c r="G329" i="16"/>
  <c r="D41" i="16"/>
  <c r="D65" i="16"/>
  <c r="C116" i="16"/>
  <c r="C298" i="16" s="1"/>
  <c r="D48" i="16"/>
  <c r="I48" i="16" s="1"/>
  <c r="I41" i="16"/>
  <c r="I171" i="16"/>
  <c r="G357" i="16"/>
  <c r="H347" i="16"/>
  <c r="H336" i="16"/>
  <c r="H310" i="16"/>
  <c r="G277" i="16"/>
  <c r="H238" i="16"/>
  <c r="H220" i="16"/>
  <c r="G218" i="16"/>
  <c r="G214" i="16"/>
  <c r="G212" i="16"/>
  <c r="H208" i="16"/>
  <c r="H207" i="16"/>
  <c r="G197" i="16"/>
  <c r="H193" i="16"/>
  <c r="I155" i="16"/>
  <c r="I56" i="16"/>
  <c r="H316" i="16"/>
  <c r="H270" i="16"/>
  <c r="G263" i="16"/>
  <c r="G259" i="16"/>
  <c r="H252" i="16"/>
  <c r="H250" i="16"/>
  <c r="G243" i="16"/>
  <c r="G235" i="16"/>
  <c r="H232" i="16"/>
  <c r="G226" i="16"/>
  <c r="H210" i="16"/>
  <c r="H209" i="16"/>
  <c r="H202" i="16"/>
  <c r="H198" i="16"/>
  <c r="H195" i="16"/>
  <c r="C25" i="16"/>
  <c r="C207" i="16" s="1"/>
  <c r="I42" i="16"/>
  <c r="I154" i="16"/>
  <c r="C24" i="16"/>
  <c r="C206" i="16" s="1"/>
  <c r="L6" i="16"/>
  <c r="M6" i="16" s="1"/>
  <c r="M7" i="16" s="1"/>
  <c r="K7" i="16"/>
  <c r="K224" i="16"/>
  <c r="K225" i="16"/>
  <c r="I117" i="16"/>
  <c r="G210" i="16"/>
  <c r="I135" i="16"/>
  <c r="I87" i="16"/>
  <c r="C18" i="16"/>
  <c r="C200" i="16" s="1"/>
  <c r="I59" i="16"/>
  <c r="I74" i="16"/>
  <c r="I31" i="16"/>
  <c r="I148" i="16"/>
  <c r="I162" i="16"/>
  <c r="C59" i="16"/>
  <c r="C241" i="16" s="1"/>
  <c r="I101" i="16"/>
  <c r="G352" i="16"/>
  <c r="J7" i="16"/>
  <c r="D135" i="16"/>
  <c r="C148" i="16"/>
  <c r="C330" i="16" s="1"/>
  <c r="G250" i="16"/>
  <c r="D12" i="16"/>
  <c r="H356" i="16"/>
  <c r="G349" i="16"/>
  <c r="G344" i="16"/>
  <c r="H328" i="16"/>
  <c r="G253" i="16"/>
  <c r="G252" i="16"/>
  <c r="H247" i="16"/>
  <c r="G236" i="16"/>
  <c r="G230" i="16"/>
  <c r="H221" i="16"/>
  <c r="I18" i="16"/>
  <c r="D74" i="16"/>
  <c r="C31" i="16"/>
  <c r="C213" i="16" s="1"/>
  <c r="C14" i="16"/>
  <c r="C196" i="16" s="1"/>
  <c r="D171" i="16"/>
  <c r="I175" i="16"/>
  <c r="C175" i="16"/>
  <c r="C357" i="16" s="1"/>
  <c r="D102" i="16"/>
  <c r="I136" i="16"/>
  <c r="C30" i="16"/>
  <c r="C212" i="16" s="1"/>
  <c r="R212" i="12"/>
  <c r="H20" i="8"/>
  <c r="G12" i="13"/>
  <c r="G359" i="16"/>
  <c r="H359" i="16"/>
  <c r="G354" i="16"/>
  <c r="H354" i="16"/>
  <c r="G351" i="16"/>
  <c r="G343" i="16"/>
  <c r="G333" i="16"/>
  <c r="G330" i="16"/>
  <c r="H330" i="16"/>
  <c r="G327" i="16"/>
  <c r="H327" i="16"/>
  <c r="H326" i="16"/>
  <c r="G325" i="16"/>
  <c r="H323" i="16"/>
  <c r="G322" i="16"/>
  <c r="H322" i="16"/>
  <c r="G321" i="16"/>
  <c r="H321" i="16"/>
  <c r="H320" i="16"/>
  <c r="G320" i="16"/>
  <c r="G319" i="16"/>
  <c r="H319" i="16"/>
  <c r="G318" i="16"/>
  <c r="H318" i="16"/>
  <c r="G317" i="16"/>
  <c r="H317" i="16"/>
  <c r="G316" i="16"/>
  <c r="G315" i="16"/>
  <c r="H315" i="16"/>
  <c r="H314" i="16"/>
  <c r="G314" i="16"/>
  <c r="G313" i="16"/>
  <c r="H313" i="16"/>
  <c r="G312" i="16"/>
  <c r="H312" i="16"/>
  <c r="G311" i="16"/>
  <c r="H311" i="16"/>
  <c r="G310" i="16"/>
  <c r="H309" i="16"/>
  <c r="G309" i="16"/>
  <c r="G308" i="16"/>
  <c r="H308" i="16"/>
  <c r="G307" i="16"/>
  <c r="H307" i="16"/>
  <c r="G306" i="16"/>
  <c r="H306" i="16"/>
  <c r="H305" i="16"/>
  <c r="G305" i="16"/>
  <c r="H304" i="16"/>
  <c r="G304" i="16"/>
  <c r="H303" i="16"/>
  <c r="G303" i="16"/>
  <c r="G302" i="16"/>
  <c r="H302" i="16"/>
  <c r="H301" i="16"/>
  <c r="G301" i="16"/>
  <c r="G300" i="16"/>
  <c r="H300" i="16"/>
  <c r="G299" i="16"/>
  <c r="H299" i="16"/>
  <c r="H298" i="16"/>
  <c r="G298" i="16"/>
  <c r="G297" i="16"/>
  <c r="H297" i="16"/>
  <c r="G296" i="16"/>
  <c r="H296" i="16"/>
  <c r="G295" i="16"/>
  <c r="H295" i="16"/>
  <c r="G294" i="16"/>
  <c r="H294" i="16"/>
  <c r="H293" i="16"/>
  <c r="G293" i="16"/>
  <c r="G292" i="16"/>
  <c r="H292" i="16"/>
  <c r="G291" i="16"/>
  <c r="G290" i="16"/>
  <c r="H290" i="16"/>
  <c r="G289" i="16"/>
  <c r="H289" i="16"/>
  <c r="G288" i="16"/>
  <c r="H288" i="16"/>
  <c r="G287" i="16"/>
  <c r="H287" i="16"/>
  <c r="G286" i="16"/>
  <c r="H286" i="16"/>
  <c r="G285" i="16"/>
  <c r="H284" i="16"/>
  <c r="G284" i="16"/>
  <c r="H283" i="16"/>
  <c r="G282" i="16"/>
  <c r="H282" i="16"/>
  <c r="G281" i="16"/>
  <c r="H281" i="16"/>
  <c r="H280" i="16"/>
  <c r="G279" i="16"/>
  <c r="H279" i="16"/>
  <c r="G278" i="16"/>
  <c r="H278" i="16"/>
  <c r="H277" i="16"/>
  <c r="G276" i="16"/>
  <c r="H276" i="16"/>
  <c r="G275" i="16"/>
  <c r="H275" i="16"/>
  <c r="G274" i="16"/>
  <c r="H274" i="16"/>
  <c r="G273" i="16"/>
  <c r="H273" i="16"/>
  <c r="G272" i="16"/>
  <c r="G271" i="16"/>
  <c r="H271" i="16"/>
  <c r="G270" i="16"/>
  <c r="G269" i="16"/>
  <c r="H269" i="16"/>
  <c r="G268" i="16"/>
  <c r="H268" i="16"/>
  <c r="G267" i="16"/>
  <c r="H267" i="16"/>
  <c r="H266" i="16"/>
  <c r="G266" i="16"/>
  <c r="G265" i="16"/>
  <c r="H265" i="16"/>
  <c r="G264" i="16"/>
  <c r="H264" i="16"/>
  <c r="H263" i="16"/>
  <c r="H262" i="16"/>
  <c r="G262" i="16"/>
  <c r="G261" i="16"/>
  <c r="H261" i="16"/>
  <c r="H260" i="16"/>
  <c r="G260" i="16"/>
  <c r="H259" i="16"/>
  <c r="H258" i="16"/>
  <c r="G258" i="16"/>
  <c r="G360" i="16"/>
  <c r="H329" i="16"/>
  <c r="G336" i="16"/>
  <c r="D33" i="16"/>
  <c r="C33" i="16"/>
  <c r="C215" i="16" s="1"/>
  <c r="I33" i="16"/>
  <c r="G365" i="16"/>
  <c r="H365" i="16"/>
  <c r="G346" i="16"/>
  <c r="G341" i="16"/>
  <c r="H341" i="16"/>
  <c r="G338" i="16"/>
  <c r="H338" i="16"/>
  <c r="G332" i="16"/>
  <c r="H332" i="16"/>
  <c r="G331" i="16"/>
  <c r="H331" i="16"/>
  <c r="H324" i="16"/>
  <c r="G324" i="16"/>
  <c r="H346" i="16"/>
  <c r="G283" i="16"/>
  <c r="H369" i="16"/>
  <c r="H368" i="16"/>
  <c r="H366" i="16"/>
  <c r="H360" i="16"/>
  <c r="H358" i="16"/>
  <c r="H352" i="16"/>
  <c r="H345" i="16"/>
  <c r="H342" i="16"/>
  <c r="H340" i="16"/>
  <c r="H339" i="16"/>
  <c r="H337" i="16"/>
  <c r="H333" i="16"/>
  <c r="G328" i="16"/>
  <c r="G326" i="16"/>
  <c r="G323" i="16"/>
  <c r="G368" i="16"/>
  <c r="G362" i="16"/>
  <c r="H362" i="16"/>
  <c r="H291" i="16"/>
  <c r="G367" i="16"/>
  <c r="G335" i="16"/>
  <c r="H335" i="16"/>
  <c r="G280" i="16"/>
  <c r="H325" i="16"/>
  <c r="H334" i="16"/>
  <c r="H285" i="16"/>
  <c r="H272" i="16"/>
  <c r="G254" i="16"/>
  <c r="H254" i="16"/>
  <c r="G249" i="16"/>
  <c r="H249" i="16"/>
  <c r="H246" i="16"/>
  <c r="G246" i="16"/>
  <c r="C86" i="16"/>
  <c r="C268" i="16" s="1"/>
  <c r="D86" i="16"/>
  <c r="I86" i="16"/>
  <c r="C147" i="16"/>
  <c r="C329" i="16" s="1"/>
  <c r="I147" i="16"/>
  <c r="D147" i="16"/>
  <c r="C181" i="16"/>
  <c r="C363" i="16" s="1"/>
  <c r="I181" i="16"/>
  <c r="D181" i="16"/>
  <c r="D43" i="16"/>
  <c r="I43" i="16" s="1"/>
  <c r="G257" i="16"/>
  <c r="H251" i="16"/>
  <c r="G248" i="16"/>
  <c r="G245" i="16"/>
  <c r="H245" i="16"/>
  <c r="G244" i="16"/>
  <c r="H244" i="16"/>
  <c r="B2" i="5"/>
  <c r="H257" i="16"/>
  <c r="C40" i="16"/>
  <c r="C222" i="16" s="1"/>
  <c r="I40" i="16"/>
  <c r="D40" i="16"/>
  <c r="D81" i="16"/>
  <c r="I81" i="16"/>
  <c r="C142" i="16"/>
  <c r="C324" i="16" s="1"/>
  <c r="D142" i="16"/>
  <c r="C176" i="16"/>
  <c r="C358" i="16" s="1"/>
  <c r="D176" i="16"/>
  <c r="I176" i="16"/>
  <c r="B2" i="17"/>
  <c r="H248" i="16"/>
  <c r="C70" i="16"/>
  <c r="C252" i="16" s="1"/>
  <c r="I70" i="16"/>
  <c r="D70" i="16"/>
  <c r="C131" i="16"/>
  <c r="C313" i="16" s="1"/>
  <c r="D131" i="16"/>
  <c r="C165" i="16"/>
  <c r="C347" i="16" s="1"/>
  <c r="D165" i="16"/>
  <c r="S207" i="12"/>
  <c r="T207" i="12" s="1"/>
  <c r="U207" i="12" s="1"/>
  <c r="V207" i="12" s="1"/>
  <c r="W207" i="12" s="1"/>
  <c r="X207" i="12" s="1"/>
  <c r="Y207" i="12" s="1"/>
  <c r="Z207" i="12" s="1"/>
  <c r="AA207" i="12" s="1"/>
  <c r="AB207" i="12" s="1"/>
  <c r="AC207" i="12" s="1"/>
  <c r="AD207" i="12" s="1"/>
  <c r="AE207" i="12" s="1"/>
  <c r="AF207" i="12" s="1"/>
  <c r="AG207" i="12" s="1"/>
  <c r="AH207" i="12" s="1"/>
  <c r="AI207" i="12" s="1"/>
  <c r="AJ207" i="12" s="1"/>
  <c r="AK207" i="12" s="1"/>
  <c r="AL207" i="12" s="1"/>
  <c r="AM207" i="12" s="1"/>
  <c r="AN207" i="12" s="1"/>
  <c r="AO207" i="12" s="1"/>
  <c r="AP207" i="12" s="1"/>
  <c r="AQ207" i="12" s="1"/>
  <c r="AR207" i="12" s="1"/>
  <c r="AS207" i="12" s="1"/>
  <c r="AT207" i="12" s="1"/>
  <c r="AU207" i="12" s="1"/>
  <c r="AV207" i="12" s="1"/>
  <c r="AW207" i="12" s="1"/>
  <c r="AX207" i="12" s="1"/>
  <c r="AY207" i="12" s="1"/>
  <c r="AZ207" i="12" s="1"/>
  <c r="BA207" i="12" s="1"/>
  <c r="BB207" i="12" s="1"/>
  <c r="BC207" i="12" s="1"/>
  <c r="BD207" i="12" s="1"/>
  <c r="BE207" i="12" s="1"/>
  <c r="BF207" i="12" s="1"/>
  <c r="BG207" i="12" s="1"/>
  <c r="BH207" i="12" s="1"/>
  <c r="BI207" i="12" s="1"/>
  <c r="BJ207" i="12" s="1"/>
  <c r="BK207" i="12" s="1"/>
  <c r="BL207" i="12" s="1"/>
  <c r="BM207" i="12" s="1"/>
  <c r="BN207" i="12" s="1"/>
  <c r="BO207" i="12" s="1"/>
  <c r="BP207" i="12" s="1"/>
  <c r="BQ207" i="12" s="1"/>
  <c r="BR207" i="12" s="1"/>
  <c r="BS207" i="12" s="1"/>
  <c r="BT207" i="12" s="1"/>
  <c r="BU207" i="12" s="1"/>
  <c r="BV207" i="12" s="1"/>
  <c r="BW207" i="12" s="1"/>
  <c r="BX207" i="12" s="1"/>
  <c r="BY207" i="12" s="1"/>
  <c r="BZ207" i="12" s="1"/>
  <c r="CA207" i="12" s="1"/>
  <c r="CB207" i="12" s="1"/>
  <c r="CC207" i="12" s="1"/>
  <c r="CD207" i="12" s="1"/>
  <c r="CE207" i="12" s="1"/>
  <c r="CF207" i="12" s="1"/>
  <c r="CG207" i="12" s="1"/>
  <c r="CH207" i="12" s="1"/>
  <c r="CI207" i="12" s="1"/>
  <c r="CJ207" i="12" s="1"/>
  <c r="CK207" i="12" s="1"/>
  <c r="CL207" i="12" s="1"/>
  <c r="CM207" i="12" s="1"/>
  <c r="CN207" i="12" s="1"/>
  <c r="CO207" i="12" s="1"/>
  <c r="CP207" i="12" s="1"/>
  <c r="CQ207" i="12" s="1"/>
  <c r="CR207" i="12" s="1"/>
  <c r="CS207" i="12" s="1"/>
  <c r="CT207" i="12" s="1"/>
  <c r="CU207" i="12" s="1"/>
  <c r="CV207" i="12" s="1"/>
  <c r="CW207" i="12" s="1"/>
  <c r="CX207" i="12" s="1"/>
  <c r="CY207" i="12" s="1"/>
  <c r="CZ207" i="12" s="1"/>
  <c r="DA207" i="12" s="1"/>
  <c r="DB207" i="12" s="1"/>
  <c r="DC207" i="12" s="1"/>
  <c r="DD207" i="12" s="1"/>
  <c r="DE207" i="12" s="1"/>
  <c r="DF207" i="12" s="1"/>
  <c r="DG207" i="12" s="1"/>
  <c r="DH207" i="12" s="1"/>
  <c r="DI207" i="12" s="1"/>
  <c r="DJ207" i="12" s="1"/>
  <c r="DK207" i="12" s="1"/>
  <c r="DL207" i="12" s="1"/>
  <c r="DM207" i="12" s="1"/>
  <c r="DN207" i="12" s="1"/>
  <c r="DO207" i="12" s="1"/>
  <c r="DP207" i="12" s="1"/>
  <c r="DQ207" i="12" s="1"/>
  <c r="DR207" i="12" s="1"/>
  <c r="DS207" i="12" s="1"/>
  <c r="DT207" i="12" s="1"/>
  <c r="DU207" i="12" s="1"/>
  <c r="DV207" i="12" s="1"/>
  <c r="DW207" i="12" s="1"/>
  <c r="DX207" i="12" s="1"/>
  <c r="DY207" i="12" s="1"/>
  <c r="DZ207" i="12" s="1"/>
  <c r="EA207" i="12" s="1"/>
  <c r="EB207" i="12" s="1"/>
  <c r="EC207" i="12" s="1"/>
  <c r="ED207" i="12" s="1"/>
  <c r="EE207" i="12" s="1"/>
  <c r="EF207" i="12" s="1"/>
  <c r="EG207" i="12" s="1"/>
  <c r="EH207" i="12" s="1"/>
  <c r="EI207" i="12" s="1"/>
  <c r="EJ207" i="12" s="1"/>
  <c r="EK207" i="12" s="1"/>
  <c r="EL207" i="12" s="1"/>
  <c r="EM207" i="12" s="1"/>
  <c r="EN207" i="12" s="1"/>
  <c r="EO207" i="12" s="1"/>
  <c r="EP207" i="12" s="1"/>
  <c r="EQ207" i="12" s="1"/>
  <c r="ER207" i="12" s="1"/>
  <c r="ES207" i="12" s="1"/>
  <c r="ET207" i="12" s="1"/>
  <c r="EU207" i="12" s="1"/>
  <c r="EV207" i="12" s="1"/>
  <c r="EW207" i="12" s="1"/>
  <c r="EX207" i="12" s="1"/>
  <c r="EY207" i="12" s="1"/>
  <c r="EZ207" i="12" s="1"/>
  <c r="FA207" i="12" s="1"/>
  <c r="FB207" i="12" s="1"/>
  <c r="FC207" i="12" s="1"/>
  <c r="FD207" i="12" s="1"/>
  <c r="FE207" i="12" s="1"/>
  <c r="FF207" i="12" s="1"/>
  <c r="FG207" i="12" s="1"/>
  <c r="FH207" i="12" s="1"/>
  <c r="FI207" i="12" s="1"/>
  <c r="FJ207" i="12" s="1"/>
  <c r="FK207" i="12" s="1"/>
  <c r="FL207" i="12" s="1"/>
  <c r="FM207" i="12" s="1"/>
  <c r="FN207" i="12" s="1"/>
  <c r="FO207" i="12" s="1"/>
  <c r="FP207" i="12" s="1"/>
  <c r="FQ207" i="12" s="1"/>
  <c r="FR207" i="12" s="1"/>
  <c r="FS207" i="12" s="1"/>
  <c r="FT207" i="12" s="1"/>
  <c r="FU207" i="12" s="1"/>
  <c r="FV207" i="12" s="1"/>
  <c r="FW207" i="12" s="1"/>
  <c r="FX207" i="12" s="1"/>
  <c r="FY207" i="12" s="1"/>
  <c r="FZ207" i="12" s="1"/>
  <c r="GA207" i="12" s="1"/>
  <c r="GB207" i="12" s="1"/>
  <c r="GC207" i="12" s="1"/>
  <c r="GD207" i="12" s="1"/>
  <c r="GE207" i="12" s="1"/>
  <c r="GF207" i="12" s="1"/>
  <c r="GG207" i="12" s="1"/>
  <c r="GH207" i="12" s="1"/>
  <c r="GI207" i="12" s="1"/>
  <c r="GJ207" i="12" s="1"/>
  <c r="GK207" i="12" s="1"/>
  <c r="GL207" i="12" s="1"/>
  <c r="GM207" i="12" s="1"/>
  <c r="GN207" i="12" s="1"/>
  <c r="G251" i="16"/>
  <c r="C22" i="16"/>
  <c r="C204" i="16" s="1"/>
  <c r="D22" i="16"/>
  <c r="I22" i="16"/>
  <c r="D63" i="16"/>
  <c r="C63" i="16"/>
  <c r="C245" i="16" s="1"/>
  <c r="D97" i="16"/>
  <c r="I97" i="16"/>
  <c r="C122" i="16"/>
  <c r="C304" i="16" s="1"/>
  <c r="I122" i="16"/>
  <c r="C160" i="16"/>
  <c r="C342" i="16" s="1"/>
  <c r="I160" i="16"/>
  <c r="D17" i="16"/>
  <c r="I17" i="16"/>
  <c r="C17" i="16"/>
  <c r="C199" i="16" s="1"/>
  <c r="H256" i="16"/>
  <c r="G256" i="16"/>
  <c r="H255" i="16"/>
  <c r="G255" i="16"/>
  <c r="H253" i="16"/>
  <c r="H243" i="16"/>
  <c r="H242" i="16"/>
  <c r="G242" i="16"/>
  <c r="G241" i="16"/>
  <c r="H241" i="16"/>
  <c r="H240" i="16"/>
  <c r="G240" i="16"/>
  <c r="G239" i="16"/>
  <c r="H239" i="16"/>
  <c r="G238" i="16"/>
  <c r="H237" i="16"/>
  <c r="G237" i="16"/>
  <c r="H236" i="16"/>
  <c r="H235" i="16"/>
  <c r="H234" i="16"/>
  <c r="G234" i="16"/>
  <c r="G233" i="16"/>
  <c r="H233" i="16"/>
  <c r="G232" i="16"/>
  <c r="H231" i="16"/>
  <c r="G231" i="16"/>
  <c r="H229" i="16"/>
  <c r="G229" i="16"/>
  <c r="H228" i="16"/>
  <c r="G228" i="16"/>
  <c r="H227" i="16"/>
  <c r="G227" i="16"/>
  <c r="H226" i="16"/>
  <c r="H223" i="16"/>
  <c r="G223" i="16"/>
  <c r="H222" i="16"/>
  <c r="G222" i="16"/>
  <c r="G221" i="16"/>
  <c r="G220" i="16"/>
  <c r="G219" i="16"/>
  <c r="H219" i="16"/>
  <c r="H218" i="16"/>
  <c r="H217" i="16"/>
  <c r="G217" i="16"/>
  <c r="G216" i="16"/>
  <c r="H216" i="16"/>
  <c r="H215" i="16"/>
  <c r="G215" i="16"/>
  <c r="H214" i="16"/>
  <c r="G213" i="16"/>
  <c r="H213" i="16"/>
  <c r="H212" i="16"/>
  <c r="G211" i="16"/>
  <c r="H211" i="16"/>
  <c r="G209" i="16"/>
  <c r="G208" i="16"/>
  <c r="G207" i="16"/>
  <c r="G206" i="16"/>
  <c r="H206" i="16"/>
  <c r="H205" i="16"/>
  <c r="G205" i="16"/>
  <c r="G204" i="16"/>
  <c r="H204" i="16"/>
  <c r="G203" i="16"/>
  <c r="H203" i="16"/>
  <c r="G202" i="16"/>
  <c r="G201" i="16"/>
  <c r="H201" i="16"/>
  <c r="H200" i="16"/>
  <c r="G200" i="16"/>
  <c r="H199" i="16"/>
  <c r="G199" i="16"/>
  <c r="G198" i="16"/>
  <c r="H197" i="16"/>
  <c r="H196" i="16"/>
  <c r="G196" i="16"/>
  <c r="G195" i="16"/>
  <c r="H194" i="16"/>
  <c r="G194" i="16"/>
  <c r="G193" i="16"/>
  <c r="G192" i="16"/>
  <c r="H192" i="16"/>
  <c r="C52" i="16"/>
  <c r="C234" i="16" s="1"/>
  <c r="I52" i="16"/>
  <c r="D52" i="16"/>
  <c r="C72" i="16"/>
  <c r="C254" i="16" s="1"/>
  <c r="C32" i="16"/>
  <c r="C214" i="16" s="1"/>
  <c r="C125" i="16"/>
  <c r="C307" i="16" s="1"/>
  <c r="C109" i="16"/>
  <c r="C291" i="16" s="1"/>
  <c r="C51" i="16"/>
  <c r="C233" i="16" s="1"/>
  <c r="C167" i="16"/>
  <c r="C349" i="16" s="1"/>
  <c r="D134" i="16"/>
  <c r="C162" i="16"/>
  <c r="C344" i="16" s="1"/>
  <c r="C62" i="16"/>
  <c r="C244" i="16" s="1"/>
  <c r="C35" i="16"/>
  <c r="C217" i="16" s="1"/>
  <c r="D118" i="16"/>
  <c r="C141" i="16"/>
  <c r="C323" i="16" s="1"/>
  <c r="D24" i="16"/>
  <c r="D88" i="16"/>
  <c r="D149" i="16"/>
  <c r="D183" i="16"/>
  <c r="P212" i="12"/>
  <c r="P13" i="12"/>
  <c r="G369" i="16"/>
  <c r="G366" i="16"/>
  <c r="G364" i="16"/>
  <c r="G363" i="16"/>
  <c r="G361" i="16"/>
  <c r="G358" i="16"/>
  <c r="G356" i="16"/>
  <c r="G355" i="16"/>
  <c r="G353" i="16"/>
  <c r="G350" i="16"/>
  <c r="G348" i="16"/>
  <c r="G347" i="16"/>
  <c r="G345" i="16"/>
  <c r="G342" i="16"/>
  <c r="G340" i="16"/>
  <c r="G339" i="16"/>
  <c r="G337" i="16"/>
  <c r="G334" i="16"/>
  <c r="C144" i="16"/>
  <c r="C326" i="16" s="1"/>
  <c r="C19" i="16"/>
  <c r="C201" i="16" s="1"/>
  <c r="C136" i="16"/>
  <c r="C318" i="16" s="1"/>
  <c r="C23" i="16"/>
  <c r="C205" i="16" s="1"/>
  <c r="C11" i="16"/>
  <c r="C193" i="16" s="1"/>
  <c r="C117" i="16"/>
  <c r="C299" i="16" s="1"/>
  <c r="C101" i="16"/>
  <c r="C283" i="16" s="1"/>
  <c r="C21" i="16"/>
  <c r="C203" i="16" s="1"/>
  <c r="Q212" i="12"/>
  <c r="H99" i="12"/>
  <c r="J99" i="12" s="1"/>
  <c r="D83" i="16"/>
  <c r="D2" i="13"/>
  <c r="C2" i="16"/>
  <c r="Y211" i="12"/>
  <c r="B2" i="10"/>
  <c r="H349" i="16"/>
  <c r="H357" i="16"/>
  <c r="H364" i="16"/>
  <c r="H367" i="16"/>
  <c r="H351" i="16"/>
  <c r="H344" i="16"/>
  <c r="H350" i="16"/>
  <c r="H355" i="16"/>
  <c r="H343" i="16"/>
  <c r="H361" i="16"/>
  <c r="H348" i="16"/>
  <c r="H363" i="16"/>
  <c r="H353" i="16"/>
  <c r="D91" i="16"/>
  <c r="D75" i="16"/>
  <c r="D57" i="16"/>
  <c r="D122" i="16"/>
  <c r="D114" i="16"/>
  <c r="D106" i="16"/>
  <c r="C77" i="16"/>
  <c r="C259" i="16" s="1"/>
  <c r="C97" i="16"/>
  <c r="C279" i="16" s="1"/>
  <c r="I106" i="16"/>
  <c r="D87" i="16"/>
  <c r="D71" i="16"/>
  <c r="C126" i="16"/>
  <c r="C308" i="16" s="1"/>
  <c r="C110" i="16"/>
  <c r="C292" i="16" s="1"/>
  <c r="C81" i="16"/>
  <c r="C263" i="16" s="1"/>
  <c r="C89" i="16"/>
  <c r="C271" i="16" s="1"/>
  <c r="C61" i="16"/>
  <c r="C243" i="16" s="1"/>
  <c r="D67" i="16"/>
  <c r="D73" i="16"/>
  <c r="C79" i="16"/>
  <c r="C261" i="16" s="1"/>
  <c r="D93" i="16"/>
  <c r="C95" i="16"/>
  <c r="C277" i="16" s="1"/>
  <c r="Q228" i="12"/>
  <c r="R227" i="12"/>
  <c r="P12" i="12"/>
  <c r="R13" i="12"/>
  <c r="R12" i="12"/>
  <c r="S6" i="12"/>
  <c r="M161" i="12"/>
  <c r="M163" i="12"/>
  <c r="R163" i="12" s="1"/>
  <c r="M165" i="12"/>
  <c r="R165" i="12" s="1"/>
  <c r="M167" i="12"/>
  <c r="R167" i="12" s="1"/>
  <c r="M169" i="12"/>
  <c r="R169" i="12" s="1"/>
  <c r="M171" i="12"/>
  <c r="R171" i="12" s="1"/>
  <c r="M173" i="12"/>
  <c r="R173" i="12" s="1"/>
  <c r="M175" i="12"/>
  <c r="R175" i="12" s="1"/>
  <c r="M177" i="12"/>
  <c r="R177" i="12" s="1"/>
  <c r="M179" i="12"/>
  <c r="R179" i="12" s="1"/>
  <c r="M181" i="12"/>
  <c r="R181" i="12" s="1"/>
  <c r="M183" i="12"/>
  <c r="R183" i="12" s="1"/>
  <c r="M185" i="12"/>
  <c r="R185" i="12" s="1"/>
  <c r="M187" i="12"/>
  <c r="R187" i="12" s="1"/>
  <c r="M100" i="12"/>
  <c r="R100" i="12" s="1"/>
  <c r="M102" i="12"/>
  <c r="R102" i="12" s="1"/>
  <c r="M104" i="12"/>
  <c r="R104" i="12" s="1"/>
  <c r="M106" i="12"/>
  <c r="R106" i="12" s="1"/>
  <c r="M108" i="12"/>
  <c r="R108" i="12" s="1"/>
  <c r="M110" i="12"/>
  <c r="R110" i="12" s="1"/>
  <c r="M112" i="12"/>
  <c r="R112" i="12" s="1"/>
  <c r="M114" i="12"/>
  <c r="R114" i="12" s="1"/>
  <c r="M116" i="12"/>
  <c r="R116" i="12" s="1"/>
  <c r="M118" i="12"/>
  <c r="R118" i="12" s="1"/>
  <c r="M120" i="12"/>
  <c r="Q120" i="12" s="1"/>
  <c r="M122" i="12"/>
  <c r="R122" i="12" s="1"/>
  <c r="M124" i="12"/>
  <c r="R124" i="12" s="1"/>
  <c r="M126" i="12"/>
  <c r="R126" i="12" s="1"/>
  <c r="M43" i="12"/>
  <c r="M45" i="12"/>
  <c r="M47" i="12"/>
  <c r="M49" i="12"/>
  <c r="M51" i="12"/>
  <c r="R51" i="12" s="1"/>
  <c r="M53" i="12"/>
  <c r="R53" i="12" s="1"/>
  <c r="M55" i="12"/>
  <c r="R55" i="12" s="1"/>
  <c r="M57" i="12"/>
  <c r="R57" i="12" s="1"/>
  <c r="M59" i="12"/>
  <c r="R59" i="12" s="1"/>
  <c r="M61" i="12"/>
  <c r="R61" i="12" s="1"/>
  <c r="M63" i="12"/>
  <c r="R63" i="12" s="1"/>
  <c r="M65" i="12"/>
  <c r="R65" i="12" s="1"/>
  <c r="M67" i="12"/>
  <c r="R67" i="12" s="1"/>
  <c r="M162" i="12"/>
  <c r="R162" i="12" s="1"/>
  <c r="M164" i="12"/>
  <c r="R164" i="12" s="1"/>
  <c r="M166" i="12"/>
  <c r="R166" i="12" s="1"/>
  <c r="M168" i="12"/>
  <c r="R168" i="12" s="1"/>
  <c r="M170" i="12"/>
  <c r="R170" i="12" s="1"/>
  <c r="M172" i="12"/>
  <c r="R172" i="12" s="1"/>
  <c r="M174" i="12"/>
  <c r="R174" i="12" s="1"/>
  <c r="M176" i="12"/>
  <c r="R176" i="12" s="1"/>
  <c r="M178" i="12"/>
  <c r="R178" i="12" s="1"/>
  <c r="M180" i="12"/>
  <c r="R180" i="12" s="1"/>
  <c r="M182" i="12"/>
  <c r="R182" i="12" s="1"/>
  <c r="M184" i="12"/>
  <c r="R184" i="12" s="1"/>
  <c r="M186" i="12"/>
  <c r="R186" i="12" s="1"/>
  <c r="M101" i="12"/>
  <c r="R101" i="12" s="1"/>
  <c r="M103" i="12"/>
  <c r="R103" i="12" s="1"/>
  <c r="M105" i="12"/>
  <c r="R105" i="12" s="1"/>
  <c r="M107" i="12"/>
  <c r="R107" i="12" s="1"/>
  <c r="M109" i="12"/>
  <c r="R109" i="12" s="1"/>
  <c r="M111" i="12"/>
  <c r="R111" i="12" s="1"/>
  <c r="M113" i="12"/>
  <c r="R113" i="12" s="1"/>
  <c r="M115" i="12"/>
  <c r="R115" i="12" s="1"/>
  <c r="M117" i="12"/>
  <c r="R117" i="12" s="1"/>
  <c r="M119" i="12"/>
  <c r="R119" i="12" s="1"/>
  <c r="M121" i="12"/>
  <c r="Q121" i="12" s="1"/>
  <c r="M123" i="12"/>
  <c r="R123" i="12" s="1"/>
  <c r="M125" i="12"/>
  <c r="R125" i="12" s="1"/>
  <c r="M127" i="12"/>
  <c r="R127" i="12" s="1"/>
  <c r="M40" i="12"/>
  <c r="M42" i="12"/>
  <c r="M48" i="12"/>
  <c r="M50" i="12"/>
  <c r="M52" i="12"/>
  <c r="P52" i="12" s="1"/>
  <c r="M54" i="12"/>
  <c r="R54" i="12" s="1"/>
  <c r="M56" i="12"/>
  <c r="R56" i="12" s="1"/>
  <c r="M58" i="12"/>
  <c r="R58" i="12" s="1"/>
  <c r="M60" i="12"/>
  <c r="R60" i="12" s="1"/>
  <c r="M62" i="12"/>
  <c r="P62" i="12" s="1"/>
  <c r="M64" i="12"/>
  <c r="R64" i="12" s="1"/>
  <c r="M66" i="12"/>
  <c r="R66" i="12" s="1"/>
  <c r="M130" i="12"/>
  <c r="P130" i="12" s="1"/>
  <c r="M132" i="12"/>
  <c r="M136" i="12"/>
  <c r="R136" i="12" s="1"/>
  <c r="M138" i="12"/>
  <c r="R138" i="12" s="1"/>
  <c r="M140" i="12"/>
  <c r="R140" i="12" s="1"/>
  <c r="M142" i="12"/>
  <c r="R142" i="12" s="1"/>
  <c r="M144" i="12"/>
  <c r="R144" i="12" s="1"/>
  <c r="M146" i="12"/>
  <c r="P146" i="12" s="1"/>
  <c r="M148" i="12"/>
  <c r="R148" i="12" s="1"/>
  <c r="M150" i="12"/>
  <c r="R150" i="12" s="1"/>
  <c r="M152" i="12"/>
  <c r="R152" i="12" s="1"/>
  <c r="M154" i="12"/>
  <c r="R154" i="12" s="1"/>
  <c r="M156" i="12"/>
  <c r="R156" i="12" s="1"/>
  <c r="M71" i="12"/>
  <c r="R71" i="12" s="1"/>
  <c r="M73" i="12"/>
  <c r="M75" i="12"/>
  <c r="R75" i="12" s="1"/>
  <c r="M77" i="12"/>
  <c r="R77" i="12" s="1"/>
  <c r="M79" i="12"/>
  <c r="R79" i="12" s="1"/>
  <c r="M81" i="12"/>
  <c r="R81" i="12" s="1"/>
  <c r="M83" i="12"/>
  <c r="R83" i="12" s="1"/>
  <c r="M85" i="12"/>
  <c r="R85" i="12" s="1"/>
  <c r="M87" i="12"/>
  <c r="R87" i="12" s="1"/>
  <c r="M89" i="12"/>
  <c r="R89" i="12" s="1"/>
  <c r="M91" i="12"/>
  <c r="R91" i="12" s="1"/>
  <c r="M93" i="12"/>
  <c r="R93" i="12" s="1"/>
  <c r="M95" i="12"/>
  <c r="R95" i="12" s="1"/>
  <c r="M97" i="12"/>
  <c r="R97" i="12" s="1"/>
  <c r="M16" i="12"/>
  <c r="P16" i="12" s="1"/>
  <c r="M18" i="12"/>
  <c r="P18" i="12" s="1"/>
  <c r="M20" i="12"/>
  <c r="R20" i="12" s="1"/>
  <c r="M22" i="12"/>
  <c r="P22" i="12" s="1"/>
  <c r="M24" i="12"/>
  <c r="P24" i="12" s="1"/>
  <c r="M26" i="12"/>
  <c r="P26" i="12" s="1"/>
  <c r="M28" i="12"/>
  <c r="R28" i="12" s="1"/>
  <c r="M30" i="12"/>
  <c r="R30" i="12" s="1"/>
  <c r="M32" i="12"/>
  <c r="P32" i="12" s="1"/>
  <c r="M34" i="12"/>
  <c r="P34" i="12" s="1"/>
  <c r="M36" i="12"/>
  <c r="P36" i="12" s="1"/>
  <c r="M131" i="12"/>
  <c r="M139" i="12"/>
  <c r="R139" i="12" s="1"/>
  <c r="M147" i="12"/>
  <c r="R147" i="12" s="1"/>
  <c r="M155" i="12"/>
  <c r="R155" i="12" s="1"/>
  <c r="M70" i="12"/>
  <c r="M78" i="12"/>
  <c r="P78" i="12" s="1"/>
  <c r="M86" i="12"/>
  <c r="P86" i="12" s="1"/>
  <c r="M94" i="12"/>
  <c r="R94" i="12" s="1"/>
  <c r="M15" i="12"/>
  <c r="M23" i="12"/>
  <c r="P23" i="12" s="1"/>
  <c r="M31" i="12"/>
  <c r="R31" i="12" s="1"/>
  <c r="M133" i="12"/>
  <c r="M141" i="12"/>
  <c r="R141" i="12" s="1"/>
  <c r="M149" i="12"/>
  <c r="R149" i="12" s="1"/>
  <c r="M157" i="12"/>
  <c r="R157" i="12" s="1"/>
  <c r="M72" i="12"/>
  <c r="M80" i="12"/>
  <c r="R80" i="12" s="1"/>
  <c r="M88" i="12"/>
  <c r="P88" i="12" s="1"/>
  <c r="M96" i="12"/>
  <c r="P96" i="12" s="1"/>
  <c r="M17" i="12"/>
  <c r="R17" i="12" s="1"/>
  <c r="M25" i="12"/>
  <c r="P25" i="12" s="1"/>
  <c r="M29" i="12"/>
  <c r="P29" i="12" s="1"/>
  <c r="M37" i="12"/>
  <c r="P37" i="12" s="1"/>
  <c r="M135" i="12"/>
  <c r="R135" i="12" s="1"/>
  <c r="M143" i="12"/>
  <c r="R143" i="12" s="1"/>
  <c r="M151" i="12"/>
  <c r="R151" i="12" s="1"/>
  <c r="M74" i="12"/>
  <c r="M82" i="12"/>
  <c r="R82" i="12" s="1"/>
  <c r="M90" i="12"/>
  <c r="R90" i="12" s="1"/>
  <c r="M19" i="12"/>
  <c r="P19" i="12" s="1"/>
  <c r="M35" i="12"/>
  <c r="P35" i="12" s="1"/>
  <c r="M153" i="12"/>
  <c r="R153" i="12" s="1"/>
  <c r="M33" i="12"/>
  <c r="R33" i="12" s="1"/>
  <c r="M76" i="12"/>
  <c r="R76" i="12" s="1"/>
  <c r="M21" i="12"/>
  <c r="P21" i="12" s="1"/>
  <c r="M137" i="12"/>
  <c r="R137" i="12" s="1"/>
  <c r="M84" i="12"/>
  <c r="R84" i="12" s="1"/>
  <c r="M27" i="12"/>
  <c r="R27" i="12" s="1"/>
  <c r="M92" i="12"/>
  <c r="R92" i="12" s="1"/>
  <c r="M145" i="12"/>
  <c r="R145" i="12" s="1"/>
  <c r="Q12" i="12"/>
  <c r="Q13" i="12"/>
  <c r="N12" i="5"/>
  <c r="X15" i="23" s="1"/>
  <c r="P71" i="5"/>
  <c r="P59" i="5"/>
  <c r="N80" i="5"/>
  <c r="N65" i="5"/>
  <c r="L53" i="5"/>
  <c r="G178" i="12" l="1"/>
  <c r="G66" i="12"/>
  <c r="P169" i="12"/>
  <c r="Q127" i="12"/>
  <c r="I32" i="12"/>
  <c r="E39" i="10"/>
  <c r="P175" i="12"/>
  <c r="G55" i="12"/>
  <c r="I146" i="12"/>
  <c r="P236" i="12"/>
  <c r="G117" i="12"/>
  <c r="G93" i="12"/>
  <c r="G11" i="12"/>
  <c r="G166" i="12"/>
  <c r="G84" i="12"/>
  <c r="G83" i="12"/>
  <c r="G163" i="12"/>
  <c r="I95" i="12"/>
  <c r="G112" i="12"/>
  <c r="I83" i="12"/>
  <c r="G169" i="12"/>
  <c r="G185" i="12"/>
  <c r="G97" i="12"/>
  <c r="G179" i="12"/>
  <c r="G50" i="12"/>
  <c r="I172" i="12"/>
  <c r="G78" i="12"/>
  <c r="I121" i="12"/>
  <c r="I120" i="12"/>
  <c r="I107" i="12"/>
  <c r="G18" i="12"/>
  <c r="G81" i="12"/>
  <c r="G154" i="12"/>
  <c r="G127" i="12"/>
  <c r="G153" i="12"/>
  <c r="I138" i="12"/>
  <c r="I117" i="12"/>
  <c r="I145" i="12"/>
  <c r="I139" i="12"/>
  <c r="I118" i="12"/>
  <c r="I171" i="12"/>
  <c r="G53" i="12"/>
  <c r="I94" i="12"/>
  <c r="I65" i="12"/>
  <c r="G33" i="12"/>
  <c r="G114" i="12"/>
  <c r="I125" i="12"/>
  <c r="L7" i="16"/>
  <c r="I177" i="12"/>
  <c r="G113" i="12"/>
  <c r="I90" i="12"/>
  <c r="Q8" i="12"/>
  <c r="G22" i="12"/>
  <c r="I22" i="12"/>
  <c r="I157" i="12"/>
  <c r="I29" i="12"/>
  <c r="G62" i="12"/>
  <c r="I142" i="12"/>
  <c r="I156" i="12"/>
  <c r="I23" i="12"/>
  <c r="G175" i="12"/>
  <c r="I135" i="12"/>
  <c r="G182" i="12"/>
  <c r="G32" i="12"/>
  <c r="I182" i="12"/>
  <c r="I63" i="12"/>
  <c r="G181" i="12"/>
  <c r="G37" i="12"/>
  <c r="G34" i="12"/>
  <c r="I152" i="12"/>
  <c r="I149" i="12"/>
  <c r="I104" i="12"/>
  <c r="Q163" i="12"/>
  <c r="I30" i="12"/>
  <c r="G107" i="12"/>
  <c r="I140" i="12"/>
  <c r="I37" i="12"/>
  <c r="G109" i="12"/>
  <c r="G35" i="12"/>
  <c r="G165" i="12"/>
  <c r="I179" i="12"/>
  <c r="G85" i="12"/>
  <c r="I178" i="12"/>
  <c r="I180" i="12"/>
  <c r="I119" i="12"/>
  <c r="I67" i="12"/>
  <c r="G108" i="12"/>
  <c r="G57" i="12"/>
  <c r="G157" i="12"/>
  <c r="I78" i="12"/>
  <c r="I60" i="12"/>
  <c r="G162" i="12"/>
  <c r="G28" i="12"/>
  <c r="I25" i="12"/>
  <c r="I167" i="12"/>
  <c r="I162" i="12"/>
  <c r="G14" i="12"/>
  <c r="I66" i="12"/>
  <c r="G168" i="12"/>
  <c r="I61" i="12"/>
  <c r="I163" i="12"/>
  <c r="I52" i="12"/>
  <c r="G123" i="12"/>
  <c r="I10" i="12"/>
  <c r="Q174" i="12"/>
  <c r="I12" i="12"/>
  <c r="G76" i="12"/>
  <c r="G170" i="12"/>
  <c r="Q175" i="12"/>
  <c r="P163" i="12"/>
  <c r="G139" i="12"/>
  <c r="I187" i="12"/>
  <c r="G67" i="12"/>
  <c r="I122" i="12"/>
  <c r="I108" i="12"/>
  <c r="G146" i="12"/>
  <c r="I170" i="12"/>
  <c r="I176" i="12"/>
  <c r="G65" i="12"/>
  <c r="G86" i="12"/>
  <c r="G145" i="12"/>
  <c r="G155" i="12"/>
  <c r="G52" i="12"/>
  <c r="G116" i="12"/>
  <c r="I137" i="12"/>
  <c r="G124" i="12"/>
  <c r="I166" i="12"/>
  <c r="I143" i="12"/>
  <c r="I164" i="12"/>
  <c r="G77" i="12"/>
  <c r="I92" i="12"/>
  <c r="I147" i="12"/>
  <c r="G111" i="12"/>
  <c r="G95" i="12"/>
  <c r="I111" i="12"/>
  <c r="G79" i="12"/>
  <c r="I123" i="12"/>
  <c r="I50" i="12"/>
  <c r="I175" i="12"/>
  <c r="G30" i="12"/>
  <c r="I183" i="12"/>
  <c r="G36" i="12"/>
  <c r="J8" i="16"/>
  <c r="K8" i="16" s="1"/>
  <c r="L8" i="16" s="1"/>
  <c r="M8" i="16" s="1"/>
  <c r="N8" i="16" s="1"/>
  <c r="O8" i="16" s="1"/>
  <c r="P8" i="16" s="1"/>
  <c r="Q8" i="16" s="1"/>
  <c r="R8" i="16" s="1"/>
  <c r="S8" i="16" s="1"/>
  <c r="T8" i="16" s="1"/>
  <c r="U8" i="16" s="1"/>
  <c r="V8" i="16" s="1"/>
  <c r="W8" i="16" s="1"/>
  <c r="X8" i="16" s="1"/>
  <c r="Y8" i="16" s="1"/>
  <c r="Z8" i="16" s="1"/>
  <c r="AA8" i="16" s="1"/>
  <c r="AB8" i="16" s="1"/>
  <c r="AC8" i="16" s="1"/>
  <c r="AD8" i="16" s="1"/>
  <c r="AE8" i="16" s="1"/>
  <c r="AF8" i="16" s="1"/>
  <c r="AG8" i="16" s="1"/>
  <c r="AH8" i="16" s="1"/>
  <c r="AI8" i="16" s="1"/>
  <c r="AJ8" i="16" s="1"/>
  <c r="AK8" i="16" s="1"/>
  <c r="AL8" i="16" s="1"/>
  <c r="AM8" i="16" s="1"/>
  <c r="AN8" i="16" s="1"/>
  <c r="AO8" i="16" s="1"/>
  <c r="AP8" i="16" s="1"/>
  <c r="AQ8" i="16" s="1"/>
  <c r="AR8" i="16" s="1"/>
  <c r="AS8" i="16" s="1"/>
  <c r="AT8" i="16" s="1"/>
  <c r="AU8" i="16" s="1"/>
  <c r="AV8" i="16" s="1"/>
  <c r="AW8" i="16" s="1"/>
  <c r="AX8" i="16" s="1"/>
  <c r="AY8" i="16" s="1"/>
  <c r="AZ8" i="16" s="1"/>
  <c r="BA8" i="16" s="1"/>
  <c r="BB8" i="16" s="1"/>
  <c r="BC8" i="16" s="1"/>
  <c r="BD8" i="16" s="1"/>
  <c r="BE8" i="16" s="1"/>
  <c r="BF8" i="16" s="1"/>
  <c r="BG8" i="16" s="1"/>
  <c r="BH8" i="16" s="1"/>
  <c r="BI8" i="16" s="1"/>
  <c r="BJ8" i="16" s="1"/>
  <c r="BK8" i="16" s="1"/>
  <c r="BL8" i="16" s="1"/>
  <c r="BM8" i="16" s="1"/>
  <c r="BN8" i="16" s="1"/>
  <c r="BO8" i="16" s="1"/>
  <c r="BP8" i="16" s="1"/>
  <c r="BQ8" i="16" s="1"/>
  <c r="BR8" i="16" s="1"/>
  <c r="BS8" i="16" s="1"/>
  <c r="BT8" i="16" s="1"/>
  <c r="BU8" i="16" s="1"/>
  <c r="BV8" i="16" s="1"/>
  <c r="BW8" i="16" s="1"/>
  <c r="BX8" i="16" s="1"/>
  <c r="BY8" i="16" s="1"/>
  <c r="BZ8" i="16" s="1"/>
  <c r="CA8" i="16" s="1"/>
  <c r="CB8" i="16" s="1"/>
  <c r="CC8" i="16" s="1"/>
  <c r="CD8" i="16" s="1"/>
  <c r="CE8" i="16" s="1"/>
  <c r="CF8" i="16" s="1"/>
  <c r="CG8" i="16" s="1"/>
  <c r="CH8" i="16" s="1"/>
  <c r="CI8" i="16" s="1"/>
  <c r="CJ8" i="16" s="1"/>
  <c r="CK8" i="16" s="1"/>
  <c r="CL8" i="16" s="1"/>
  <c r="CM8" i="16" s="1"/>
  <c r="CN8" i="16" s="1"/>
  <c r="CO8" i="16" s="1"/>
  <c r="CP8" i="16" s="1"/>
  <c r="CQ8" i="16" s="1"/>
  <c r="CR8" i="16" s="1"/>
  <c r="CS8" i="16" s="1"/>
  <c r="CT8" i="16" s="1"/>
  <c r="CU8" i="16" s="1"/>
  <c r="CV8" i="16" s="1"/>
  <c r="CW8" i="16" s="1"/>
  <c r="CX8" i="16" s="1"/>
  <c r="CY8" i="16" s="1"/>
  <c r="CZ8" i="16" s="1"/>
  <c r="DA8" i="16" s="1"/>
  <c r="DB8" i="16" s="1"/>
  <c r="DC8" i="16" s="1"/>
  <c r="DD8" i="16" s="1"/>
  <c r="DE8" i="16" s="1"/>
  <c r="DF8" i="16" s="1"/>
  <c r="DG8" i="16" s="1"/>
  <c r="DH8" i="16" s="1"/>
  <c r="DI8" i="16" s="1"/>
  <c r="DJ8" i="16" s="1"/>
  <c r="DK8" i="16" s="1"/>
  <c r="DL8" i="16" s="1"/>
  <c r="DM8" i="16" s="1"/>
  <c r="DN8" i="16" s="1"/>
  <c r="DO8" i="16" s="1"/>
  <c r="DP8" i="16" s="1"/>
  <c r="DQ8" i="16" s="1"/>
  <c r="DR8" i="16" s="1"/>
  <c r="DS8" i="16" s="1"/>
  <c r="DT8" i="16" s="1"/>
  <c r="DU8" i="16" s="1"/>
  <c r="DV8" i="16" s="1"/>
  <c r="DW8" i="16" s="1"/>
  <c r="DX8" i="16" s="1"/>
  <c r="DY8" i="16" s="1"/>
  <c r="DZ8" i="16" s="1"/>
  <c r="EA8" i="16" s="1"/>
  <c r="EB8" i="16" s="1"/>
  <c r="EC8" i="16" s="1"/>
  <c r="ED8" i="16" s="1"/>
  <c r="EE8" i="16" s="1"/>
  <c r="EF8" i="16" s="1"/>
  <c r="EG8" i="16" s="1"/>
  <c r="EH8" i="16" s="1"/>
  <c r="EI8" i="16" s="1"/>
  <c r="EJ8" i="16" s="1"/>
  <c r="EK8" i="16" s="1"/>
  <c r="EL8" i="16" s="1"/>
  <c r="EM8" i="16" s="1"/>
  <c r="EN8" i="16" s="1"/>
  <c r="EO8" i="16" s="1"/>
  <c r="EP8" i="16" s="1"/>
  <c r="EQ8" i="16" s="1"/>
  <c r="ER8" i="16" s="1"/>
  <c r="ES8" i="16" s="1"/>
  <c r="ET8" i="16" s="1"/>
  <c r="EU8" i="16" s="1"/>
  <c r="EV8" i="16" s="1"/>
  <c r="EW8" i="16" s="1"/>
  <c r="EX8" i="16" s="1"/>
  <c r="EY8" i="16" s="1"/>
  <c r="EZ8" i="16" s="1"/>
  <c r="FA8" i="16" s="1"/>
  <c r="FB8" i="16" s="1"/>
  <c r="FC8" i="16" s="1"/>
  <c r="FD8" i="16" s="1"/>
  <c r="FE8" i="16" s="1"/>
  <c r="FF8" i="16" s="1"/>
  <c r="FG8" i="16" s="1"/>
  <c r="FH8" i="16" s="1"/>
  <c r="FI8" i="16" s="1"/>
  <c r="FJ8" i="16" s="1"/>
  <c r="FK8" i="16" s="1"/>
  <c r="FL8" i="16" s="1"/>
  <c r="FM8" i="16" s="1"/>
  <c r="FN8" i="16" s="1"/>
  <c r="FO8" i="16" s="1"/>
  <c r="FP8" i="16" s="1"/>
  <c r="FQ8" i="16" s="1"/>
  <c r="FR8" i="16" s="1"/>
  <c r="FS8" i="16" s="1"/>
  <c r="FT8" i="16" s="1"/>
  <c r="FU8" i="16" s="1"/>
  <c r="FV8" i="16" s="1"/>
  <c r="FW8" i="16" s="1"/>
  <c r="FX8" i="16" s="1"/>
  <c r="FY8" i="16" s="1"/>
  <c r="FZ8" i="16" s="1"/>
  <c r="GA8" i="16" s="1"/>
  <c r="GB8" i="16" s="1"/>
  <c r="GC8" i="16" s="1"/>
  <c r="GD8" i="16" s="1"/>
  <c r="GE8" i="16" s="1"/>
  <c r="GF8" i="16" s="1"/>
  <c r="GG8" i="16" s="1"/>
  <c r="GH8" i="16" s="1"/>
  <c r="I64" i="12"/>
  <c r="I114" i="12"/>
  <c r="I185" i="12"/>
  <c r="G184" i="12"/>
  <c r="G106" i="12"/>
  <c r="I59" i="12"/>
  <c r="I184" i="12"/>
  <c r="G105" i="12"/>
  <c r="I106" i="12"/>
  <c r="G149" i="12"/>
  <c r="I53" i="12"/>
  <c r="I11" i="12"/>
  <c r="G140" i="12"/>
  <c r="I86" i="12"/>
  <c r="G125" i="12"/>
  <c r="I115" i="12"/>
  <c r="I55" i="12"/>
  <c r="I148" i="12"/>
  <c r="G60" i="12"/>
  <c r="I150" i="12"/>
  <c r="I97" i="12"/>
  <c r="I186" i="12"/>
  <c r="G17" i="12"/>
  <c r="G23" i="12"/>
  <c r="I127" i="12"/>
  <c r="G174" i="12"/>
  <c r="G59" i="12"/>
  <c r="G27" i="12"/>
  <c r="I16" i="12"/>
  <c r="G167" i="12"/>
  <c r="I91" i="12"/>
  <c r="I116" i="12"/>
  <c r="G90" i="12"/>
  <c r="G173" i="12"/>
  <c r="I113" i="12"/>
  <c r="I34" i="12"/>
  <c r="I18" i="12"/>
  <c r="I174" i="12"/>
  <c r="G177" i="12"/>
  <c r="I84" i="12"/>
  <c r="I151" i="12"/>
  <c r="I144" i="12"/>
  <c r="I112" i="12"/>
  <c r="I136" i="12"/>
  <c r="G142" i="12"/>
  <c r="G87" i="12"/>
  <c r="G89" i="12"/>
  <c r="I17" i="12"/>
  <c r="G176" i="12"/>
  <c r="G94" i="12"/>
  <c r="G138" i="12"/>
  <c r="I57" i="12"/>
  <c r="G104" i="12"/>
  <c r="L224" i="16"/>
  <c r="G20" i="12"/>
  <c r="I109" i="12"/>
  <c r="I58" i="12"/>
  <c r="G122" i="12"/>
  <c r="I173" i="12"/>
  <c r="G137" i="12"/>
  <c r="G51" i="12"/>
  <c r="I89" i="12"/>
  <c r="I51" i="12"/>
  <c r="I85" i="12"/>
  <c r="I26" i="12"/>
  <c r="G121" i="12"/>
  <c r="I155" i="12"/>
  <c r="I87" i="12"/>
  <c r="G120" i="12"/>
  <c r="I24" i="12"/>
  <c r="L225" i="16"/>
  <c r="G141" i="12"/>
  <c r="I19" i="12"/>
  <c r="G61" i="12"/>
  <c r="I169" i="12"/>
  <c r="G148" i="12"/>
  <c r="G136" i="12"/>
  <c r="G29" i="12"/>
  <c r="G31" i="12"/>
  <c r="I56" i="12"/>
  <c r="I14" i="12"/>
  <c r="I168" i="12"/>
  <c r="G13" i="12"/>
  <c r="G119" i="12"/>
  <c r="I165" i="12"/>
  <c r="G150" i="12"/>
  <c r="G24" i="12"/>
  <c r="I126" i="12"/>
  <c r="G82" i="12"/>
  <c r="G19" i="12"/>
  <c r="G92" i="12"/>
  <c r="G16" i="12"/>
  <c r="I82" i="12"/>
  <c r="I13" i="12"/>
  <c r="G147" i="12"/>
  <c r="G25" i="12"/>
  <c r="I93" i="12"/>
  <c r="G15" i="12"/>
  <c r="G91" i="12"/>
  <c r="I54" i="12"/>
  <c r="I21" i="12"/>
  <c r="I81" i="12"/>
  <c r="I154" i="12"/>
  <c r="I105" i="12"/>
  <c r="I124" i="12"/>
  <c r="I62" i="12"/>
  <c r="I141" i="12"/>
  <c r="G143" i="12"/>
  <c r="G156" i="12"/>
  <c r="G10" i="12"/>
  <c r="G64" i="12"/>
  <c r="I27" i="12"/>
  <c r="G115" i="12"/>
  <c r="G80" i="12"/>
  <c r="I77" i="12"/>
  <c r="I35" i="12"/>
  <c r="G88" i="12"/>
  <c r="G26" i="12"/>
  <c r="G187" i="12"/>
  <c r="G135" i="12"/>
  <c r="G96" i="12"/>
  <c r="I76" i="12"/>
  <c r="G171" i="12"/>
  <c r="G110" i="12"/>
  <c r="I80" i="12"/>
  <c r="I96" i="12"/>
  <c r="G63" i="12"/>
  <c r="G118" i="12"/>
  <c r="I181" i="12"/>
  <c r="G126" i="12"/>
  <c r="G12" i="12"/>
  <c r="I88" i="12"/>
  <c r="I153" i="12"/>
  <c r="I20" i="12"/>
  <c r="I79" i="12"/>
  <c r="I28" i="12"/>
  <c r="G49" i="12"/>
  <c r="I36" i="12"/>
  <c r="G180" i="12"/>
  <c r="G183" i="12"/>
  <c r="G186" i="12"/>
  <c r="G21" i="12"/>
  <c r="G58" i="12"/>
  <c r="I31" i="12"/>
  <c r="I15" i="12"/>
  <c r="G172" i="12"/>
  <c r="G144" i="12"/>
  <c r="G164" i="12"/>
  <c r="G54" i="12"/>
  <c r="G152" i="12"/>
  <c r="I33" i="12"/>
  <c r="G56" i="12"/>
  <c r="G151" i="12"/>
  <c r="I110" i="12"/>
  <c r="BP224" i="12"/>
  <c r="BO208" i="12"/>
  <c r="BO210" i="12" s="1"/>
  <c r="BO226" i="12"/>
  <c r="Q87" i="12"/>
  <c r="Q130" i="12"/>
  <c r="Q71" i="12"/>
  <c r="P174" i="12"/>
  <c r="Q141" i="12"/>
  <c r="Q116" i="12"/>
  <c r="Q118" i="12"/>
  <c r="Q28" i="12"/>
  <c r="Q36" i="12"/>
  <c r="Q142" i="12"/>
  <c r="P118" i="12"/>
  <c r="P178" i="12"/>
  <c r="Q30" i="12"/>
  <c r="P182" i="12"/>
  <c r="P87" i="12"/>
  <c r="Q153" i="12"/>
  <c r="P142" i="12"/>
  <c r="Q136" i="12"/>
  <c r="Q151" i="12"/>
  <c r="Q145" i="12"/>
  <c r="Q155" i="12"/>
  <c r="P153" i="12"/>
  <c r="P135" i="12"/>
  <c r="P136" i="12"/>
  <c r="P65" i="12"/>
  <c r="Q65" i="12"/>
  <c r="Q21" i="12"/>
  <c r="Q24" i="12"/>
  <c r="Q23" i="12"/>
  <c r="Q178" i="12"/>
  <c r="Q169" i="12"/>
  <c r="Q181" i="12"/>
  <c r="Q168" i="12"/>
  <c r="Q105" i="12"/>
  <c r="Q103" i="12"/>
  <c r="Q109" i="12"/>
  <c r="P103" i="12"/>
  <c r="Q123" i="12"/>
  <c r="P112" i="12"/>
  <c r="Q119" i="12"/>
  <c r="Q114" i="12"/>
  <c r="Q111" i="12"/>
  <c r="Q106" i="12"/>
  <c r="P119" i="12"/>
  <c r="P106" i="12"/>
  <c r="Q112" i="12"/>
  <c r="Q110" i="12"/>
  <c r="Q102" i="12"/>
  <c r="Q79" i="12"/>
  <c r="P79" i="12"/>
  <c r="P81" i="12"/>
  <c r="Q59" i="12"/>
  <c r="P55" i="12"/>
  <c r="Q64" i="12"/>
  <c r="P59" i="12"/>
  <c r="Q93" i="12"/>
  <c r="Q82" i="12"/>
  <c r="P71" i="12"/>
  <c r="Q180" i="12"/>
  <c r="Q77" i="12"/>
  <c r="P180" i="12"/>
  <c r="P125" i="12"/>
  <c r="Q26" i="12"/>
  <c r="Q108" i="12"/>
  <c r="Q55" i="12"/>
  <c r="P77" i="12"/>
  <c r="Q125" i="12"/>
  <c r="Q165" i="12"/>
  <c r="P51" i="12"/>
  <c r="Q31" i="12"/>
  <c r="P165" i="12"/>
  <c r="P166" i="12"/>
  <c r="Q138" i="12"/>
  <c r="Q183" i="12"/>
  <c r="Q179" i="12"/>
  <c r="Q166" i="12"/>
  <c r="Q95" i="12"/>
  <c r="Q17" i="12"/>
  <c r="P171" i="12"/>
  <c r="Q150" i="12"/>
  <c r="Q83" i="12"/>
  <c r="Q89" i="12"/>
  <c r="P179" i="12"/>
  <c r="P61" i="12"/>
  <c r="P183" i="12"/>
  <c r="Q126" i="12"/>
  <c r="P67" i="12"/>
  <c r="Q96" i="12"/>
  <c r="P93" i="12"/>
  <c r="Q148" i="12"/>
  <c r="Q124" i="12"/>
  <c r="Q56" i="12"/>
  <c r="P181" i="12"/>
  <c r="P148" i="12"/>
  <c r="Q32" i="12"/>
  <c r="P147" i="12"/>
  <c r="P108" i="12"/>
  <c r="Q147" i="12"/>
  <c r="P109" i="12"/>
  <c r="P124" i="12"/>
  <c r="Q164" i="12"/>
  <c r="P111" i="12"/>
  <c r="P126" i="12"/>
  <c r="Q84" i="12"/>
  <c r="Q88" i="12"/>
  <c r="Q62" i="12"/>
  <c r="P164" i="12"/>
  <c r="Q54" i="12"/>
  <c r="P173" i="12"/>
  <c r="P150" i="12"/>
  <c r="Q171" i="12"/>
  <c r="P162" i="12"/>
  <c r="P114" i="12"/>
  <c r="P116" i="12"/>
  <c r="Q107" i="12"/>
  <c r="Q186" i="12"/>
  <c r="P137" i="12"/>
  <c r="P85" i="12"/>
  <c r="Q149" i="12"/>
  <c r="Q76" i="12"/>
  <c r="P149" i="12"/>
  <c r="P91" i="12"/>
  <c r="Q139" i="12"/>
  <c r="Q52" i="12"/>
  <c r="Q137" i="12"/>
  <c r="Q101" i="12"/>
  <c r="P155" i="12"/>
  <c r="P95" i="12"/>
  <c r="P186" i="12"/>
  <c r="Q146" i="12"/>
  <c r="P157" i="12"/>
  <c r="Q91" i="12"/>
  <c r="Q85" i="12"/>
  <c r="P101" i="12"/>
  <c r="Q173" i="12"/>
  <c r="P140" i="12"/>
  <c r="Q162" i="12"/>
  <c r="Q61" i="12"/>
  <c r="Q157" i="12"/>
  <c r="Q20" i="12"/>
  <c r="Q156" i="12"/>
  <c r="Q135" i="12"/>
  <c r="P107" i="12"/>
  <c r="P156" i="12"/>
  <c r="Q53" i="12"/>
  <c r="Q34" i="12"/>
  <c r="P170" i="12"/>
  <c r="P100" i="12"/>
  <c r="T212" i="12"/>
  <c r="Q18" i="12"/>
  <c r="Q63" i="12"/>
  <c r="Q140" i="12"/>
  <c r="Q182" i="12"/>
  <c r="P172" i="12"/>
  <c r="P102" i="12"/>
  <c r="U212" i="12"/>
  <c r="V212" i="12"/>
  <c r="X212" i="12"/>
  <c r="Q81" i="12"/>
  <c r="P139" i="12"/>
  <c r="P123" i="12"/>
  <c r="P53" i="12"/>
  <c r="P110" i="12"/>
  <c r="P117" i="12"/>
  <c r="P141" i="12"/>
  <c r="Q94" i="12"/>
  <c r="Q57" i="12"/>
  <c r="Q177" i="12"/>
  <c r="Q75" i="12"/>
  <c r="Q184" i="12"/>
  <c r="Q90" i="12"/>
  <c r="P145" i="12"/>
  <c r="P127" i="12"/>
  <c r="P57" i="12"/>
  <c r="P184" i="12"/>
  <c r="Q86" i="12"/>
  <c r="Q37" i="12"/>
  <c r="Q172" i="12"/>
  <c r="P75" i="12"/>
  <c r="Q92" i="12"/>
  <c r="Q122" i="12"/>
  <c r="Q167" i="12"/>
  <c r="Q35" i="12"/>
  <c r="P167" i="12"/>
  <c r="P151" i="12"/>
  <c r="P63" i="12"/>
  <c r="P122" i="12"/>
  <c r="Q100" i="12"/>
  <c r="S212" i="12"/>
  <c r="Q117" i="12"/>
  <c r="W212" i="12"/>
  <c r="Q29" i="12"/>
  <c r="Q152" i="12"/>
  <c r="Q58" i="12"/>
  <c r="Q25" i="12"/>
  <c r="Q97" i="12"/>
  <c r="Q187" i="12"/>
  <c r="Q60" i="12"/>
  <c r="Q78" i="12"/>
  <c r="P185" i="12"/>
  <c r="P187" i="12"/>
  <c r="Q170" i="12"/>
  <c r="P113" i="12"/>
  <c r="P115" i="12"/>
  <c r="P97" i="12"/>
  <c r="Q113" i="12"/>
  <c r="Q154" i="12"/>
  <c r="Q115" i="12"/>
  <c r="Q16" i="12"/>
  <c r="Q185" i="12"/>
  <c r="P143" i="12"/>
  <c r="P168" i="12"/>
  <c r="P152" i="12"/>
  <c r="I20" i="8"/>
  <c r="J20" i="8"/>
  <c r="Q51" i="12"/>
  <c r="P80" i="12"/>
  <c r="R121" i="12"/>
  <c r="M225" i="16"/>
  <c r="M224" i="16"/>
  <c r="N6" i="16"/>
  <c r="Q22" i="12"/>
  <c r="Q176" i="12"/>
  <c r="Q27" i="12"/>
  <c r="Q104" i="12"/>
  <c r="P105" i="12"/>
  <c r="P121" i="12"/>
  <c r="P176" i="12"/>
  <c r="P84" i="12"/>
  <c r="R120" i="12"/>
  <c r="Q80" i="12"/>
  <c r="Q19" i="12"/>
  <c r="P177" i="12"/>
  <c r="P83" i="12"/>
  <c r="P104" i="12"/>
  <c r="P120" i="12"/>
  <c r="Q67" i="12"/>
  <c r="Q144" i="12"/>
  <c r="P144" i="12"/>
  <c r="Q33" i="12"/>
  <c r="P58" i="12"/>
  <c r="Q66" i="12"/>
  <c r="Q143" i="12"/>
  <c r="P89" i="12"/>
  <c r="P66" i="12"/>
  <c r="P82" i="12"/>
  <c r="P90" i="12"/>
  <c r="P56" i="12"/>
  <c r="P64" i="12"/>
  <c r="R24" i="12"/>
  <c r="R36" i="12"/>
  <c r="R23" i="12"/>
  <c r="R26" i="12"/>
  <c r="R96" i="12"/>
  <c r="R29" i="12"/>
  <c r="R52" i="12"/>
  <c r="R146" i="12"/>
  <c r="R130" i="12"/>
  <c r="P31" i="12"/>
  <c r="P20" i="12"/>
  <c r="P28" i="12"/>
  <c r="G160" i="12"/>
  <c r="H38" i="10"/>
  <c r="P76" i="12"/>
  <c r="P92" i="12"/>
  <c r="R78" i="12"/>
  <c r="R32" i="12"/>
  <c r="R86" i="12"/>
  <c r="R35" i="12"/>
  <c r="R19" i="12"/>
  <c r="R62" i="12"/>
  <c r="R22" i="12"/>
  <c r="R25" i="12"/>
  <c r="P17" i="12"/>
  <c r="P33" i="12"/>
  <c r="P30" i="12"/>
  <c r="R228" i="12"/>
  <c r="S227" i="12"/>
  <c r="P138" i="12"/>
  <c r="P154" i="12"/>
  <c r="P94" i="12"/>
  <c r="P60" i="12"/>
  <c r="R16" i="12"/>
  <c r="R34" i="12"/>
  <c r="R18" i="12"/>
  <c r="R88" i="12"/>
  <c r="R37" i="12"/>
  <c r="R21" i="12"/>
  <c r="P27" i="12"/>
  <c r="Z211" i="12"/>
  <c r="Y212" i="12"/>
  <c r="P54" i="12"/>
  <c r="S164" i="12"/>
  <c r="S168" i="12"/>
  <c r="S172" i="12"/>
  <c r="S176" i="12"/>
  <c r="S180" i="12"/>
  <c r="S184" i="12"/>
  <c r="S137" i="12"/>
  <c r="S141" i="12"/>
  <c r="S145" i="12"/>
  <c r="S149" i="12"/>
  <c r="S153" i="12"/>
  <c r="S157" i="12"/>
  <c r="S102" i="12"/>
  <c r="S106" i="12"/>
  <c r="S110" i="12"/>
  <c r="S114" i="12"/>
  <c r="S118" i="12"/>
  <c r="S122" i="12"/>
  <c r="S126" i="12"/>
  <c r="S71" i="12"/>
  <c r="S75" i="12"/>
  <c r="S79" i="12"/>
  <c r="S165" i="12"/>
  <c r="S169" i="12"/>
  <c r="S173" i="12"/>
  <c r="S177" i="12"/>
  <c r="S181" i="12"/>
  <c r="S185" i="12"/>
  <c r="S130" i="12"/>
  <c r="S138" i="12"/>
  <c r="S142" i="12"/>
  <c r="S146" i="12"/>
  <c r="S150" i="12"/>
  <c r="S154" i="12"/>
  <c r="S103" i="12"/>
  <c r="S107" i="12"/>
  <c r="S111" i="12"/>
  <c r="S115" i="12"/>
  <c r="S119" i="12"/>
  <c r="S123" i="12"/>
  <c r="S127" i="12"/>
  <c r="S76" i="12"/>
  <c r="S80" i="12"/>
  <c r="S84" i="12"/>
  <c r="S88" i="12"/>
  <c r="S92" i="12"/>
  <c r="S96" i="12"/>
  <c r="S53" i="12"/>
  <c r="S57" i="12"/>
  <c r="S162" i="12"/>
  <c r="S166" i="12"/>
  <c r="S170" i="12"/>
  <c r="S174" i="12"/>
  <c r="S178" i="12"/>
  <c r="S182" i="12"/>
  <c r="S186" i="12"/>
  <c r="S135" i="12"/>
  <c r="S139" i="12"/>
  <c r="S143" i="12"/>
  <c r="S147" i="12"/>
  <c r="S151" i="12"/>
  <c r="S155" i="12"/>
  <c r="S100" i="12"/>
  <c r="S104" i="12"/>
  <c r="S108" i="12"/>
  <c r="S112" i="12"/>
  <c r="S116" i="12"/>
  <c r="S120" i="12"/>
  <c r="S124" i="12"/>
  <c r="S77" i="12"/>
  <c r="S81" i="12"/>
  <c r="S85" i="12"/>
  <c r="S89" i="12"/>
  <c r="S93" i="12"/>
  <c r="S97" i="12"/>
  <c r="S163" i="12"/>
  <c r="S179" i="12"/>
  <c r="S136" i="12"/>
  <c r="S152" i="12"/>
  <c r="S109" i="12"/>
  <c r="S125" i="12"/>
  <c r="S82" i="12"/>
  <c r="S90" i="12"/>
  <c r="S55" i="12"/>
  <c r="S60" i="12"/>
  <c r="S64" i="12"/>
  <c r="S13" i="12"/>
  <c r="S17" i="12"/>
  <c r="S21" i="12"/>
  <c r="S25" i="12"/>
  <c r="S29" i="12"/>
  <c r="S33" i="12"/>
  <c r="S37" i="12"/>
  <c r="S167" i="12"/>
  <c r="S183" i="12"/>
  <c r="S140" i="12"/>
  <c r="S156" i="12"/>
  <c r="S113" i="12"/>
  <c r="S83" i="12"/>
  <c r="S91" i="12"/>
  <c r="S51" i="12"/>
  <c r="S56" i="12"/>
  <c r="S61" i="12"/>
  <c r="S65" i="12"/>
  <c r="S18" i="12"/>
  <c r="S22" i="12"/>
  <c r="S26" i="12"/>
  <c r="S30" i="12"/>
  <c r="S34" i="12"/>
  <c r="S171" i="12"/>
  <c r="S187" i="12"/>
  <c r="S144" i="12"/>
  <c r="S101" i="12"/>
  <c r="S117" i="12"/>
  <c r="S86" i="12"/>
  <c r="S94" i="12"/>
  <c r="S52" i="12"/>
  <c r="S58" i="12"/>
  <c r="S62" i="12"/>
  <c r="S66" i="12"/>
  <c r="S19" i="12"/>
  <c r="S23" i="12"/>
  <c r="S27" i="12"/>
  <c r="S31" i="12"/>
  <c r="S35" i="12"/>
  <c r="S105" i="12"/>
  <c r="S95" i="12"/>
  <c r="S59" i="12"/>
  <c r="S16" i="12"/>
  <c r="S32" i="12"/>
  <c r="S175" i="12"/>
  <c r="S121" i="12"/>
  <c r="S63" i="12"/>
  <c r="S20" i="12"/>
  <c r="S36" i="12"/>
  <c r="S78" i="12"/>
  <c r="S67" i="12"/>
  <c r="S24" i="12"/>
  <c r="S87" i="12"/>
  <c r="S54" i="12"/>
  <c r="S12" i="12"/>
  <c r="S148" i="12"/>
  <c r="S28" i="12"/>
  <c r="T6" i="12"/>
  <c r="S7" i="12"/>
  <c r="P29" i="5"/>
  <c r="P65" i="5"/>
  <c r="P12" i="5"/>
  <c r="Y15" i="23" s="1"/>
  <c r="N23" i="5"/>
  <c r="P80" i="5"/>
  <c r="N53" i="5"/>
  <c r="R71" i="5"/>
  <c r="R59" i="5"/>
  <c r="G157" i="16" l="1"/>
  <c r="F21" i="16"/>
  <c r="G115" i="16"/>
  <c r="F103" i="16"/>
  <c r="F90" i="16"/>
  <c r="F115" i="16"/>
  <c r="G43" i="12"/>
  <c r="G46" i="12"/>
  <c r="R8" i="12"/>
  <c r="G39" i="10" s="1"/>
  <c r="G42" i="12"/>
  <c r="G20" i="16"/>
  <c r="G25" i="16"/>
  <c r="F133" i="16"/>
  <c r="G80" i="16"/>
  <c r="G105" i="16"/>
  <c r="G92" i="16"/>
  <c r="F79" i="16"/>
  <c r="F149" i="16"/>
  <c r="F135" i="16"/>
  <c r="G101" i="16"/>
  <c r="F102" i="16"/>
  <c r="G48" i="12"/>
  <c r="F39" i="10"/>
  <c r="G163" i="16"/>
  <c r="Q236" i="12"/>
  <c r="Q235" i="12" s="1"/>
  <c r="F94" i="16"/>
  <c r="G73" i="16"/>
  <c r="F125" i="16"/>
  <c r="G23" i="16"/>
  <c r="F111" i="16"/>
  <c r="G52" i="16"/>
  <c r="F187" i="16"/>
  <c r="F163" i="16"/>
  <c r="F63" i="16"/>
  <c r="F157" i="16"/>
  <c r="F181" i="16"/>
  <c r="F70" i="16"/>
  <c r="G63" i="16"/>
  <c r="G49" i="16"/>
  <c r="F147" i="16"/>
  <c r="F109" i="16"/>
  <c r="F64" i="16"/>
  <c r="G139" i="16"/>
  <c r="F132" i="16"/>
  <c r="F96" i="16"/>
  <c r="G149" i="16"/>
  <c r="F48" i="16"/>
  <c r="F15" i="16"/>
  <c r="G146" i="16"/>
  <c r="G174" i="16"/>
  <c r="G155" i="16"/>
  <c r="G123" i="16"/>
  <c r="F130" i="16"/>
  <c r="G169" i="16"/>
  <c r="G114" i="16"/>
  <c r="G145" i="16"/>
  <c r="F88" i="16"/>
  <c r="G21" i="16"/>
  <c r="G58" i="16"/>
  <c r="G96" i="16"/>
  <c r="G143" i="16"/>
  <c r="F177" i="16"/>
  <c r="G14" i="16"/>
  <c r="F78" i="16"/>
  <c r="G138" i="16"/>
  <c r="F87" i="16"/>
  <c r="G187" i="16"/>
  <c r="G113" i="16"/>
  <c r="F141" i="16"/>
  <c r="G106" i="16"/>
  <c r="G104" i="16"/>
  <c r="G184" i="16"/>
  <c r="G34" i="16"/>
  <c r="F18" i="16"/>
  <c r="F126" i="16"/>
  <c r="G93" i="16"/>
  <c r="G91" i="16"/>
  <c r="F97" i="16"/>
  <c r="G10" i="16"/>
  <c r="F47" i="16"/>
  <c r="G132" i="16"/>
  <c r="G151" i="16"/>
  <c r="F112" i="16"/>
  <c r="F152" i="16"/>
  <c r="G53" i="16"/>
  <c r="G50" i="16"/>
  <c r="G94" i="16"/>
  <c r="F30" i="16"/>
  <c r="G37" i="16"/>
  <c r="F51" i="16"/>
  <c r="F108" i="16"/>
  <c r="F121" i="16"/>
  <c r="F140" i="16"/>
  <c r="F117" i="16"/>
  <c r="G57" i="16"/>
  <c r="G22" i="16"/>
  <c r="F35" i="16"/>
  <c r="F183" i="16"/>
  <c r="F137" i="16"/>
  <c r="G78" i="16"/>
  <c r="G117" i="16"/>
  <c r="F182" i="16"/>
  <c r="F20" i="16"/>
  <c r="G183" i="16"/>
  <c r="G137" i="16"/>
  <c r="F176" i="16"/>
  <c r="F131" i="16"/>
  <c r="F166" i="16"/>
  <c r="G36" i="16"/>
  <c r="G81" i="16"/>
  <c r="G185" i="16"/>
  <c r="F139" i="16"/>
  <c r="G168" i="16"/>
  <c r="G112" i="16"/>
  <c r="G167" i="16"/>
  <c r="G127" i="16"/>
  <c r="F65" i="16"/>
  <c r="G72" i="16"/>
  <c r="F119" i="16"/>
  <c r="F41" i="16"/>
  <c r="G15" i="16"/>
  <c r="F33" i="16"/>
  <c r="F32" i="16"/>
  <c r="F19" i="16"/>
  <c r="F95" i="16"/>
  <c r="F173" i="16"/>
  <c r="F153" i="16"/>
  <c r="G76" i="16"/>
  <c r="G164" i="16"/>
  <c r="G107" i="16"/>
  <c r="F36" i="16"/>
  <c r="F26" i="16"/>
  <c r="G116" i="16"/>
  <c r="G142" i="16"/>
  <c r="F49" i="16"/>
  <c r="F148" i="16"/>
  <c r="F144" i="16"/>
  <c r="G161" i="16"/>
  <c r="G13" i="16"/>
  <c r="G28" i="16"/>
  <c r="F67" i="16"/>
  <c r="G56" i="16"/>
  <c r="F118" i="16"/>
  <c r="F77" i="16"/>
  <c r="F81" i="16"/>
  <c r="G19" i="16"/>
  <c r="F123" i="16"/>
  <c r="G136" i="16"/>
  <c r="F114" i="16"/>
  <c r="F76" i="16"/>
  <c r="G148" i="16"/>
  <c r="F58" i="16"/>
  <c r="F83" i="16"/>
  <c r="G186" i="16"/>
  <c r="G178" i="16"/>
  <c r="F145" i="16"/>
  <c r="G122" i="16"/>
  <c r="F142" i="16"/>
  <c r="G152" i="16"/>
  <c r="G90" i="16"/>
  <c r="G110" i="16"/>
  <c r="G87" i="16"/>
  <c r="G109" i="16"/>
  <c r="G45" i="16"/>
  <c r="G44" i="16"/>
  <c r="G64" i="16"/>
  <c r="F122" i="16"/>
  <c r="G30" i="16"/>
  <c r="G171" i="16"/>
  <c r="G125" i="16"/>
  <c r="G61" i="16"/>
  <c r="F186" i="16"/>
  <c r="G175" i="16"/>
  <c r="F161" i="16"/>
  <c r="F150" i="16"/>
  <c r="G66" i="16"/>
  <c r="F93" i="16"/>
  <c r="G60" i="16"/>
  <c r="F28" i="16"/>
  <c r="F100" i="16"/>
  <c r="G181" i="16"/>
  <c r="G160" i="16"/>
  <c r="F52" i="16"/>
  <c r="F72" i="16"/>
  <c r="G108" i="16"/>
  <c r="G121" i="16"/>
  <c r="F82" i="16"/>
  <c r="F113" i="16"/>
  <c r="G140" i="16"/>
  <c r="G35" i="16"/>
  <c r="F74" i="16"/>
  <c r="F13" i="16"/>
  <c r="G86" i="16"/>
  <c r="G11" i="16"/>
  <c r="G62" i="16"/>
  <c r="G133" i="16"/>
  <c r="G41" i="16"/>
  <c r="G120" i="16"/>
  <c r="F180" i="16"/>
  <c r="F185" i="16"/>
  <c r="F172" i="16"/>
  <c r="F105" i="16"/>
  <c r="F179" i="16"/>
  <c r="F151" i="16"/>
  <c r="F124" i="16"/>
  <c r="F56" i="16"/>
  <c r="G51" i="16"/>
  <c r="G40" i="12"/>
  <c r="F92" i="16"/>
  <c r="G162" i="16"/>
  <c r="G111" i="16"/>
  <c r="G165" i="16"/>
  <c r="G33" i="16"/>
  <c r="F27" i="16"/>
  <c r="F80" i="16"/>
  <c r="G134" i="16"/>
  <c r="G147" i="16"/>
  <c r="F143" i="16"/>
  <c r="F174" i="16"/>
  <c r="F66" i="16"/>
  <c r="G150" i="16"/>
  <c r="F167" i="16"/>
  <c r="G170" i="16"/>
  <c r="F62" i="16"/>
  <c r="G179" i="16"/>
  <c r="F170" i="16"/>
  <c r="G74" i="16"/>
  <c r="F101" i="16"/>
  <c r="G17" i="16"/>
  <c r="F106" i="16"/>
  <c r="G55" i="16"/>
  <c r="F165" i="16"/>
  <c r="F50" i="16"/>
  <c r="F46" i="16"/>
  <c r="F154" i="16"/>
  <c r="F24" i="16"/>
  <c r="F14" i="16"/>
  <c r="G180" i="16"/>
  <c r="G83" i="16"/>
  <c r="G153" i="16"/>
  <c r="G47" i="16"/>
  <c r="F53" i="16"/>
  <c r="F73" i="16"/>
  <c r="G154" i="16"/>
  <c r="F156" i="16"/>
  <c r="G32" i="16"/>
  <c r="F75" i="16"/>
  <c r="F25" i="16"/>
  <c r="G40" i="16"/>
  <c r="F54" i="16"/>
  <c r="F57" i="16"/>
  <c r="G26" i="16"/>
  <c r="F29" i="16"/>
  <c r="F155" i="16"/>
  <c r="G172" i="16"/>
  <c r="F178" i="16"/>
  <c r="F60" i="16"/>
  <c r="F89" i="16"/>
  <c r="F86" i="16"/>
  <c r="F120" i="16"/>
  <c r="G135" i="16"/>
  <c r="F169" i="16"/>
  <c r="G176" i="16"/>
  <c r="F17" i="16"/>
  <c r="F59" i="16"/>
  <c r="G156" i="16"/>
  <c r="G85" i="16"/>
  <c r="G118" i="16"/>
  <c r="G131" i="16"/>
  <c r="G103" i="16"/>
  <c r="F175" i="16"/>
  <c r="F110" i="16"/>
  <c r="G141" i="16"/>
  <c r="G12" i="16"/>
  <c r="G97" i="16"/>
  <c r="F61" i="16"/>
  <c r="G75" i="16"/>
  <c r="F45" i="16"/>
  <c r="G84" i="16"/>
  <c r="G67" i="16"/>
  <c r="G124" i="16"/>
  <c r="F12" i="16"/>
  <c r="F136" i="16"/>
  <c r="G29" i="16"/>
  <c r="G46" i="16"/>
  <c r="G54" i="16"/>
  <c r="F127" i="16"/>
  <c r="G88" i="16"/>
  <c r="G65" i="16"/>
  <c r="F31" i="16"/>
  <c r="G71" i="16"/>
  <c r="F107" i="16"/>
  <c r="F85" i="16"/>
  <c r="G119" i="16"/>
  <c r="F160" i="16"/>
  <c r="F23" i="16"/>
  <c r="F37" i="16"/>
  <c r="F116" i="16"/>
  <c r="F162" i="16"/>
  <c r="F16" i="16"/>
  <c r="G27" i="16"/>
  <c r="F40" i="16"/>
  <c r="G89" i="16"/>
  <c r="F11" i="16"/>
  <c r="G102" i="16"/>
  <c r="F134" i="16"/>
  <c r="G166" i="16"/>
  <c r="F22" i="16"/>
  <c r="F104" i="16"/>
  <c r="G177" i="16"/>
  <c r="F34" i="16"/>
  <c r="G70" i="16"/>
  <c r="G18" i="16"/>
  <c r="F164" i="16"/>
  <c r="F55" i="16"/>
  <c r="F84" i="16"/>
  <c r="G100" i="16"/>
  <c r="G130" i="16"/>
  <c r="F184" i="16"/>
  <c r="F91" i="16"/>
  <c r="F138" i="16"/>
  <c r="G48" i="16"/>
  <c r="G173" i="16"/>
  <c r="G144" i="16"/>
  <c r="F146" i="16"/>
  <c r="F10" i="16"/>
  <c r="F44" i="16"/>
  <c r="G82" i="16"/>
  <c r="G95" i="16"/>
  <c r="G182" i="16"/>
  <c r="G79" i="16"/>
  <c r="G126" i="16"/>
  <c r="F168" i="16"/>
  <c r="G24" i="16"/>
  <c r="F71" i="16"/>
  <c r="G59" i="16"/>
  <c r="F171" i="16"/>
  <c r="G31" i="16"/>
  <c r="G16" i="16"/>
  <c r="G77" i="16"/>
  <c r="BQ224" i="12"/>
  <c r="BP208" i="12"/>
  <c r="BP210" i="12" s="1"/>
  <c r="BP226" i="12"/>
  <c r="R99" i="12"/>
  <c r="Q99" i="12"/>
  <c r="P99" i="12"/>
  <c r="N7" i="16"/>
  <c r="O6" i="16"/>
  <c r="N224" i="16"/>
  <c r="N225" i="16"/>
  <c r="T164" i="12"/>
  <c r="T168" i="12"/>
  <c r="T172" i="12"/>
  <c r="T176" i="12"/>
  <c r="T180" i="12"/>
  <c r="T184" i="12"/>
  <c r="T137" i="12"/>
  <c r="T141" i="12"/>
  <c r="T145" i="12"/>
  <c r="T149" i="12"/>
  <c r="T153" i="12"/>
  <c r="T157" i="12"/>
  <c r="T102" i="12"/>
  <c r="T106" i="12"/>
  <c r="T110" i="12"/>
  <c r="T114" i="12"/>
  <c r="T118" i="12"/>
  <c r="T122" i="12"/>
  <c r="T126" i="12"/>
  <c r="T71" i="12"/>
  <c r="T75" i="12"/>
  <c r="T79" i="12"/>
  <c r="T83" i="12"/>
  <c r="T87" i="12"/>
  <c r="T91" i="12"/>
  <c r="T95" i="12"/>
  <c r="T52" i="12"/>
  <c r="T56" i="12"/>
  <c r="T60" i="12"/>
  <c r="T64" i="12"/>
  <c r="T13" i="12"/>
  <c r="T17" i="12"/>
  <c r="T21" i="12"/>
  <c r="T25" i="12"/>
  <c r="T29" i="12"/>
  <c r="T33" i="12"/>
  <c r="T37" i="12"/>
  <c r="T165" i="12"/>
  <c r="T169" i="12"/>
  <c r="T173" i="12"/>
  <c r="T177" i="12"/>
  <c r="T181" i="12"/>
  <c r="T185" i="12"/>
  <c r="T130" i="12"/>
  <c r="T138" i="12"/>
  <c r="T142" i="12"/>
  <c r="T146" i="12"/>
  <c r="T150" i="12"/>
  <c r="T154" i="12"/>
  <c r="T103" i="12"/>
  <c r="T107" i="12"/>
  <c r="T111" i="12"/>
  <c r="T115" i="12"/>
  <c r="T119" i="12"/>
  <c r="T123" i="12"/>
  <c r="T127" i="12"/>
  <c r="T76" i="12"/>
  <c r="T80" i="12"/>
  <c r="T84" i="12"/>
  <c r="T88" i="12"/>
  <c r="T92" i="12"/>
  <c r="T96" i="12"/>
  <c r="T53" i="12"/>
  <c r="T57" i="12"/>
  <c r="T61" i="12"/>
  <c r="T65" i="12"/>
  <c r="T18" i="12"/>
  <c r="T22" i="12"/>
  <c r="T26" i="12"/>
  <c r="T30" i="12"/>
  <c r="T34" i="12"/>
  <c r="T162" i="12"/>
  <c r="T166" i="12"/>
  <c r="T170" i="12"/>
  <c r="T174" i="12"/>
  <c r="T178" i="12"/>
  <c r="T182" i="12"/>
  <c r="T186" i="12"/>
  <c r="T135" i="12"/>
  <c r="T139" i="12"/>
  <c r="T143" i="12"/>
  <c r="T147" i="12"/>
  <c r="T151" i="12"/>
  <c r="T155" i="12"/>
  <c r="T100" i="12"/>
  <c r="T104" i="12"/>
  <c r="T108" i="12"/>
  <c r="T112" i="12"/>
  <c r="T116" i="12"/>
  <c r="T120" i="12"/>
  <c r="T124" i="12"/>
  <c r="T77" i="12"/>
  <c r="T81" i="12"/>
  <c r="T85" i="12"/>
  <c r="T89" i="12"/>
  <c r="T93" i="12"/>
  <c r="T97" i="12"/>
  <c r="T54" i="12"/>
  <c r="T58" i="12"/>
  <c r="T62" i="12"/>
  <c r="T66" i="12"/>
  <c r="T19" i="12"/>
  <c r="T23" i="12"/>
  <c r="T27" i="12"/>
  <c r="T31" i="12"/>
  <c r="T35" i="12"/>
  <c r="T167" i="12"/>
  <c r="T183" i="12"/>
  <c r="T140" i="12"/>
  <c r="T156" i="12"/>
  <c r="T113" i="12"/>
  <c r="T86" i="12"/>
  <c r="T59" i="12"/>
  <c r="T16" i="12"/>
  <c r="T32" i="12"/>
  <c r="T171" i="12"/>
  <c r="T187" i="12"/>
  <c r="T144" i="12"/>
  <c r="T101" i="12"/>
  <c r="T117" i="12"/>
  <c r="T90" i="12"/>
  <c r="T63" i="12"/>
  <c r="T20" i="12"/>
  <c r="T36" i="12"/>
  <c r="T175" i="12"/>
  <c r="T148" i="12"/>
  <c r="T105" i="12"/>
  <c r="T121" i="12"/>
  <c r="T78" i="12"/>
  <c r="T94" i="12"/>
  <c r="T51" i="12"/>
  <c r="T67" i="12"/>
  <c r="T24" i="12"/>
  <c r="T163" i="12"/>
  <c r="T109" i="12"/>
  <c r="T55" i="12"/>
  <c r="T179" i="12"/>
  <c r="T125" i="12"/>
  <c r="T12" i="12"/>
  <c r="T136" i="12"/>
  <c r="T82" i="12"/>
  <c r="T28" i="12"/>
  <c r="T152" i="12"/>
  <c r="U6" i="12"/>
  <c r="T7" i="12"/>
  <c r="AA211" i="12"/>
  <c r="Z212" i="12"/>
  <c r="S8" i="12"/>
  <c r="R236" i="12"/>
  <c r="R235" i="12" s="1"/>
  <c r="H42" i="16"/>
  <c r="S99" i="12"/>
  <c r="S228" i="12"/>
  <c r="T227" i="12"/>
  <c r="I38" i="10"/>
  <c r="H37" i="10"/>
  <c r="R12" i="5"/>
  <c r="Z15" i="23" s="1"/>
  <c r="R29" i="5"/>
  <c r="R80" i="5"/>
  <c r="R65" i="5"/>
  <c r="T59" i="5"/>
  <c r="T71" i="5"/>
  <c r="P53" i="5"/>
  <c r="P23" i="5"/>
  <c r="BR224" i="12" l="1"/>
  <c r="BQ208" i="12"/>
  <c r="BQ210" i="12" s="1"/>
  <c r="BQ226" i="12"/>
  <c r="O225" i="16"/>
  <c r="O7" i="16"/>
  <c r="P6" i="16"/>
  <c r="O224" i="16"/>
  <c r="U164" i="12"/>
  <c r="U168" i="12"/>
  <c r="U172" i="12"/>
  <c r="U176" i="12"/>
  <c r="U180" i="12"/>
  <c r="U184" i="12"/>
  <c r="U165" i="12"/>
  <c r="U169" i="12"/>
  <c r="U173" i="12"/>
  <c r="U177" i="12"/>
  <c r="U181" i="12"/>
  <c r="U185" i="12"/>
  <c r="U130" i="12"/>
  <c r="U162" i="12"/>
  <c r="U166" i="12"/>
  <c r="U170" i="12"/>
  <c r="U174" i="12"/>
  <c r="U178" i="12"/>
  <c r="U182" i="12"/>
  <c r="U167" i="12"/>
  <c r="U183" i="12"/>
  <c r="U137" i="12"/>
  <c r="U141" i="12"/>
  <c r="U145" i="12"/>
  <c r="U149" i="12"/>
  <c r="U153" i="12"/>
  <c r="U157" i="12"/>
  <c r="U102" i="12"/>
  <c r="U106" i="12"/>
  <c r="U110" i="12"/>
  <c r="U114" i="12"/>
  <c r="U118" i="12"/>
  <c r="U122" i="12"/>
  <c r="U126" i="12"/>
  <c r="U71" i="12"/>
  <c r="U75" i="12"/>
  <c r="U79" i="12"/>
  <c r="U83" i="12"/>
  <c r="U87" i="12"/>
  <c r="U91" i="12"/>
  <c r="U95" i="12"/>
  <c r="U52" i="12"/>
  <c r="U56" i="12"/>
  <c r="U60" i="12"/>
  <c r="U64" i="12"/>
  <c r="U13" i="12"/>
  <c r="U17" i="12"/>
  <c r="U21" i="12"/>
  <c r="U25" i="12"/>
  <c r="U29" i="12"/>
  <c r="U33" i="12"/>
  <c r="U37" i="12"/>
  <c r="U171" i="12"/>
  <c r="U186" i="12"/>
  <c r="U138" i="12"/>
  <c r="U142" i="12"/>
  <c r="U146" i="12"/>
  <c r="U150" i="12"/>
  <c r="U154" i="12"/>
  <c r="U103" i="12"/>
  <c r="U107" i="12"/>
  <c r="U111" i="12"/>
  <c r="U115" i="12"/>
  <c r="U119" i="12"/>
  <c r="U123" i="12"/>
  <c r="U127" i="12"/>
  <c r="U76" i="12"/>
  <c r="U80" i="12"/>
  <c r="U84" i="12"/>
  <c r="U88" i="12"/>
  <c r="U92" i="12"/>
  <c r="U96" i="12"/>
  <c r="U53" i="12"/>
  <c r="U57" i="12"/>
  <c r="U61" i="12"/>
  <c r="U65" i="12"/>
  <c r="U18" i="12"/>
  <c r="U22" i="12"/>
  <c r="U26" i="12"/>
  <c r="U30" i="12"/>
  <c r="U34" i="12"/>
  <c r="U175" i="12"/>
  <c r="U187" i="12"/>
  <c r="U135" i="12"/>
  <c r="U139" i="12"/>
  <c r="U143" i="12"/>
  <c r="U147" i="12"/>
  <c r="U151" i="12"/>
  <c r="U155" i="12"/>
  <c r="U100" i="12"/>
  <c r="U104" i="12"/>
  <c r="U108" i="12"/>
  <c r="U112" i="12"/>
  <c r="U116" i="12"/>
  <c r="U120" i="12"/>
  <c r="U124" i="12"/>
  <c r="U77" i="12"/>
  <c r="U81" i="12"/>
  <c r="U85" i="12"/>
  <c r="U89" i="12"/>
  <c r="U93" i="12"/>
  <c r="U97" i="12"/>
  <c r="U54" i="12"/>
  <c r="U58" i="12"/>
  <c r="U62" i="12"/>
  <c r="U66" i="12"/>
  <c r="U19" i="12"/>
  <c r="U23" i="12"/>
  <c r="U27" i="12"/>
  <c r="U31" i="12"/>
  <c r="U35" i="12"/>
  <c r="U179" i="12"/>
  <c r="U144" i="12"/>
  <c r="U101" i="12"/>
  <c r="U117" i="12"/>
  <c r="U90" i="12"/>
  <c r="U63" i="12"/>
  <c r="U20" i="12"/>
  <c r="U36" i="12"/>
  <c r="U148" i="12"/>
  <c r="U105" i="12"/>
  <c r="U121" i="12"/>
  <c r="U78" i="12"/>
  <c r="U94" i="12"/>
  <c r="U51" i="12"/>
  <c r="U67" i="12"/>
  <c r="U24" i="12"/>
  <c r="U136" i="12"/>
  <c r="U152" i="12"/>
  <c r="U109" i="12"/>
  <c r="U125" i="12"/>
  <c r="U82" i="12"/>
  <c r="U55" i="12"/>
  <c r="U12" i="12"/>
  <c r="U28" i="12"/>
  <c r="U163" i="12"/>
  <c r="U16" i="12"/>
  <c r="U140" i="12"/>
  <c r="U86" i="12"/>
  <c r="U32" i="12"/>
  <c r="U156" i="12"/>
  <c r="U113" i="12"/>
  <c r="U59" i="12"/>
  <c r="V6" i="12"/>
  <c r="U7" i="12"/>
  <c r="AA212" i="12"/>
  <c r="AB211" i="12"/>
  <c r="U227" i="12"/>
  <c r="T228" i="12"/>
  <c r="T99" i="12"/>
  <c r="J38" i="10"/>
  <c r="I37" i="10"/>
  <c r="T8" i="12"/>
  <c r="H39" i="10"/>
  <c r="S236" i="12"/>
  <c r="S235" i="12" s="1"/>
  <c r="V59" i="5"/>
  <c r="V71" i="5"/>
  <c r="T80" i="5"/>
  <c r="T12" i="5"/>
  <c r="R23" i="5"/>
  <c r="T65" i="5"/>
  <c r="T29" i="5"/>
  <c r="R53" i="5"/>
  <c r="BS224" i="12" l="1"/>
  <c r="BR208" i="12"/>
  <c r="BR210" i="12" s="1"/>
  <c r="BR226" i="12"/>
  <c r="P225" i="16"/>
  <c r="P7" i="16"/>
  <c r="P224" i="16"/>
  <c r="Q6" i="16"/>
  <c r="U228" i="12"/>
  <c r="V227" i="12"/>
  <c r="U99" i="12"/>
  <c r="J37" i="10"/>
  <c r="K38" i="10"/>
  <c r="U8" i="12"/>
  <c r="I39" i="10"/>
  <c r="T236" i="12"/>
  <c r="T235" i="12" s="1"/>
  <c r="AB212" i="12"/>
  <c r="AC211" i="12"/>
  <c r="V164" i="12"/>
  <c r="V168" i="12"/>
  <c r="V172" i="12"/>
  <c r="V176" i="12"/>
  <c r="V180" i="12"/>
  <c r="V184" i="12"/>
  <c r="V137" i="12"/>
  <c r="V141" i="12"/>
  <c r="V145" i="12"/>
  <c r="V149" i="12"/>
  <c r="V153" i="12"/>
  <c r="V157" i="12"/>
  <c r="V102" i="12"/>
  <c r="V106" i="12"/>
  <c r="V110" i="12"/>
  <c r="V114" i="12"/>
  <c r="V118" i="12"/>
  <c r="V122" i="12"/>
  <c r="V126" i="12"/>
  <c r="V71" i="12"/>
  <c r="V75" i="12"/>
  <c r="V79" i="12"/>
  <c r="V83" i="12"/>
  <c r="V87" i="12"/>
  <c r="V91" i="12"/>
  <c r="V95" i="12"/>
  <c r="V52" i="12"/>
  <c r="V56" i="12"/>
  <c r="V60" i="12"/>
  <c r="V64" i="12"/>
  <c r="V13" i="12"/>
  <c r="V17" i="12"/>
  <c r="V21" i="12"/>
  <c r="V25" i="12"/>
  <c r="V29" i="12"/>
  <c r="V33" i="12"/>
  <c r="V37" i="12"/>
  <c r="V165" i="12"/>
  <c r="V169" i="12"/>
  <c r="V173" i="12"/>
  <c r="V177" i="12"/>
  <c r="V181" i="12"/>
  <c r="V185" i="12"/>
  <c r="V130" i="12"/>
  <c r="V138" i="12"/>
  <c r="V142" i="12"/>
  <c r="V146" i="12"/>
  <c r="V150" i="12"/>
  <c r="V154" i="12"/>
  <c r="V103" i="12"/>
  <c r="V107" i="12"/>
  <c r="V111" i="12"/>
  <c r="V115" i="12"/>
  <c r="V119" i="12"/>
  <c r="V123" i="12"/>
  <c r="V127" i="12"/>
  <c r="V76" i="12"/>
  <c r="V80" i="12"/>
  <c r="V84" i="12"/>
  <c r="V88" i="12"/>
  <c r="V92" i="12"/>
  <c r="V96" i="12"/>
  <c r="V53" i="12"/>
  <c r="V57" i="12"/>
  <c r="V61" i="12"/>
  <c r="V65" i="12"/>
  <c r="V18" i="12"/>
  <c r="V22" i="12"/>
  <c r="V26" i="12"/>
  <c r="V30" i="12"/>
  <c r="V34" i="12"/>
  <c r="V162" i="12"/>
  <c r="V166" i="12"/>
  <c r="V170" i="12"/>
  <c r="V174" i="12"/>
  <c r="V178" i="12"/>
  <c r="V182" i="12"/>
  <c r="V186" i="12"/>
  <c r="V135" i="12"/>
  <c r="V139" i="12"/>
  <c r="V143" i="12"/>
  <c r="V147" i="12"/>
  <c r="V151" i="12"/>
  <c r="V155" i="12"/>
  <c r="V100" i="12"/>
  <c r="V104" i="12"/>
  <c r="V108" i="12"/>
  <c r="V112" i="12"/>
  <c r="V116" i="12"/>
  <c r="V120" i="12"/>
  <c r="V124" i="12"/>
  <c r="V77" i="12"/>
  <c r="V81" i="12"/>
  <c r="V85" i="12"/>
  <c r="V89" i="12"/>
  <c r="V93" i="12"/>
  <c r="V97" i="12"/>
  <c r="V54" i="12"/>
  <c r="V58" i="12"/>
  <c r="V62" i="12"/>
  <c r="V66" i="12"/>
  <c r="V19" i="12"/>
  <c r="V23" i="12"/>
  <c r="V27" i="12"/>
  <c r="V31" i="12"/>
  <c r="V35" i="12"/>
  <c r="V171" i="12"/>
  <c r="V187" i="12"/>
  <c r="V144" i="12"/>
  <c r="V101" i="12"/>
  <c r="V117" i="12"/>
  <c r="V90" i="12"/>
  <c r="V63" i="12"/>
  <c r="V20" i="12"/>
  <c r="V36" i="12"/>
  <c r="V175" i="12"/>
  <c r="V148" i="12"/>
  <c r="V105" i="12"/>
  <c r="V121" i="12"/>
  <c r="V78" i="12"/>
  <c r="V94" i="12"/>
  <c r="V51" i="12"/>
  <c r="V67" i="12"/>
  <c r="V24" i="12"/>
  <c r="V163" i="12"/>
  <c r="V179" i="12"/>
  <c r="V136" i="12"/>
  <c r="V152" i="12"/>
  <c r="V109" i="12"/>
  <c r="V125" i="12"/>
  <c r="V82" i="12"/>
  <c r="V55" i="12"/>
  <c r="V12" i="12"/>
  <c r="V28" i="12"/>
  <c r="V140" i="12"/>
  <c r="V86" i="12"/>
  <c r="V32" i="12"/>
  <c r="V156" i="12"/>
  <c r="V167" i="12"/>
  <c r="V113" i="12"/>
  <c r="V59" i="12"/>
  <c r="V16" i="12"/>
  <c r="V183" i="12"/>
  <c r="W6" i="12"/>
  <c r="V7" i="12"/>
  <c r="V29" i="5"/>
  <c r="V12" i="5"/>
  <c r="V80" i="5"/>
  <c r="T23" i="5"/>
  <c r="T53" i="5"/>
  <c r="V65" i="5"/>
  <c r="X71" i="5"/>
  <c r="X59" i="5"/>
  <c r="BT224" i="12" l="1"/>
  <c r="BS208" i="12"/>
  <c r="BS210" i="12" s="1"/>
  <c r="BS226" i="12"/>
  <c r="Q7" i="16"/>
  <c r="Q224" i="16"/>
  <c r="Q225" i="16"/>
  <c r="R6" i="16"/>
  <c r="AD211" i="12"/>
  <c r="AC212" i="12"/>
  <c r="V8" i="12"/>
  <c r="J39" i="10"/>
  <c r="U236" i="12"/>
  <c r="U235" i="12" s="1"/>
  <c r="G70" i="12"/>
  <c r="K37" i="10"/>
  <c r="L38" i="10"/>
  <c r="V99" i="12"/>
  <c r="V228" i="12"/>
  <c r="W227" i="12"/>
  <c r="W164" i="12"/>
  <c r="W168" i="12"/>
  <c r="W172" i="12"/>
  <c r="W176" i="12"/>
  <c r="W180" i="12"/>
  <c r="W184" i="12"/>
  <c r="W137" i="12"/>
  <c r="W141" i="12"/>
  <c r="W145" i="12"/>
  <c r="W149" i="12"/>
  <c r="W153" i="12"/>
  <c r="W157" i="12"/>
  <c r="W102" i="12"/>
  <c r="W106" i="12"/>
  <c r="W110" i="12"/>
  <c r="W114" i="12"/>
  <c r="W118" i="12"/>
  <c r="W122" i="12"/>
  <c r="W126" i="12"/>
  <c r="W71" i="12"/>
  <c r="W75" i="12"/>
  <c r="W79" i="12"/>
  <c r="W83" i="12"/>
  <c r="W87" i="12"/>
  <c r="W91" i="12"/>
  <c r="W95" i="12"/>
  <c r="W52" i="12"/>
  <c r="W56" i="12"/>
  <c r="W60" i="12"/>
  <c r="W64" i="12"/>
  <c r="W13" i="12"/>
  <c r="W17" i="12"/>
  <c r="W21" i="12"/>
  <c r="W25" i="12"/>
  <c r="W29" i="12"/>
  <c r="W33" i="12"/>
  <c r="W37" i="12"/>
  <c r="W165" i="12"/>
  <c r="W169" i="12"/>
  <c r="W173" i="12"/>
  <c r="W177" i="12"/>
  <c r="W181" i="12"/>
  <c r="W185" i="12"/>
  <c r="W130" i="12"/>
  <c r="W138" i="12"/>
  <c r="W142" i="12"/>
  <c r="W146" i="12"/>
  <c r="W150" i="12"/>
  <c r="W154" i="12"/>
  <c r="W103" i="12"/>
  <c r="W107" i="12"/>
  <c r="W111" i="12"/>
  <c r="W115" i="12"/>
  <c r="W119" i="12"/>
  <c r="W123" i="12"/>
  <c r="W127" i="12"/>
  <c r="W76" i="12"/>
  <c r="W80" i="12"/>
  <c r="W84" i="12"/>
  <c r="W88" i="12"/>
  <c r="W92" i="12"/>
  <c r="W96" i="12"/>
  <c r="W53" i="12"/>
  <c r="W57" i="12"/>
  <c r="W61" i="12"/>
  <c r="W65" i="12"/>
  <c r="W18" i="12"/>
  <c r="W22" i="12"/>
  <c r="W26" i="12"/>
  <c r="W30" i="12"/>
  <c r="W34" i="12"/>
  <c r="W162" i="12"/>
  <c r="W166" i="12"/>
  <c r="W170" i="12"/>
  <c r="W174" i="12"/>
  <c r="W178" i="12"/>
  <c r="W182" i="12"/>
  <c r="W186" i="12"/>
  <c r="W135" i="12"/>
  <c r="W139" i="12"/>
  <c r="W143" i="12"/>
  <c r="W147" i="12"/>
  <c r="W151" i="12"/>
  <c r="W155" i="12"/>
  <c r="W100" i="12"/>
  <c r="W104" i="12"/>
  <c r="W108" i="12"/>
  <c r="W112" i="12"/>
  <c r="W116" i="12"/>
  <c r="W120" i="12"/>
  <c r="W124" i="12"/>
  <c r="W77" i="12"/>
  <c r="W81" i="12"/>
  <c r="W85" i="12"/>
  <c r="W89" i="12"/>
  <c r="W93" i="12"/>
  <c r="W97" i="12"/>
  <c r="W54" i="12"/>
  <c r="W58" i="12"/>
  <c r="W62" i="12"/>
  <c r="W66" i="12"/>
  <c r="W19" i="12"/>
  <c r="W23" i="12"/>
  <c r="W27" i="12"/>
  <c r="W31" i="12"/>
  <c r="W35" i="12"/>
  <c r="W171" i="12"/>
  <c r="W187" i="12"/>
  <c r="W144" i="12"/>
  <c r="W101" i="12"/>
  <c r="W117" i="12"/>
  <c r="W90" i="12"/>
  <c r="W63" i="12"/>
  <c r="W20" i="12"/>
  <c r="W36" i="12"/>
  <c r="W175" i="12"/>
  <c r="W148" i="12"/>
  <c r="W105" i="12"/>
  <c r="W121" i="12"/>
  <c r="W78" i="12"/>
  <c r="W94" i="12"/>
  <c r="W51" i="12"/>
  <c r="W67" i="12"/>
  <c r="W24" i="12"/>
  <c r="W163" i="12"/>
  <c r="W179" i="12"/>
  <c r="W136" i="12"/>
  <c r="W152" i="12"/>
  <c r="W109" i="12"/>
  <c r="W125" i="12"/>
  <c r="W82" i="12"/>
  <c r="W55" i="12"/>
  <c r="W12" i="12"/>
  <c r="W28" i="12"/>
  <c r="W156" i="12"/>
  <c r="W167" i="12"/>
  <c r="W113" i="12"/>
  <c r="W59" i="12"/>
  <c r="W183" i="12"/>
  <c r="W16" i="12"/>
  <c r="W32" i="12"/>
  <c r="W140" i="12"/>
  <c r="W86" i="12"/>
  <c r="X6" i="12"/>
  <c r="W7" i="12"/>
  <c r="X65" i="5"/>
  <c r="X29" i="5"/>
  <c r="X80" i="5"/>
  <c r="V53" i="5"/>
  <c r="X12" i="5"/>
  <c r="Z59" i="5"/>
  <c r="Z71" i="5"/>
  <c r="V23" i="5"/>
  <c r="G47" i="12" l="1"/>
  <c r="BU224" i="12"/>
  <c r="BT208" i="12"/>
  <c r="BT210" i="12" s="1"/>
  <c r="BT226" i="12"/>
  <c r="R225" i="16"/>
  <c r="S6" i="16"/>
  <c r="R7" i="16"/>
  <c r="R224" i="16"/>
  <c r="X164" i="12"/>
  <c r="X168" i="12"/>
  <c r="X172" i="12"/>
  <c r="X176" i="12"/>
  <c r="X180" i="12"/>
  <c r="X184" i="12"/>
  <c r="X137" i="12"/>
  <c r="X141" i="12"/>
  <c r="X145" i="12"/>
  <c r="X149" i="12"/>
  <c r="X153" i="12"/>
  <c r="X157" i="12"/>
  <c r="X102" i="12"/>
  <c r="X106" i="12"/>
  <c r="X110" i="12"/>
  <c r="X114" i="12"/>
  <c r="X118" i="12"/>
  <c r="X122" i="12"/>
  <c r="X126" i="12"/>
  <c r="X71" i="12"/>
  <c r="X75" i="12"/>
  <c r="X165" i="12"/>
  <c r="X169" i="12"/>
  <c r="X173" i="12"/>
  <c r="X177" i="12"/>
  <c r="X181" i="12"/>
  <c r="X185" i="12"/>
  <c r="X130" i="12"/>
  <c r="X138" i="12"/>
  <c r="X142" i="12"/>
  <c r="X146" i="12"/>
  <c r="X150" i="12"/>
  <c r="X154" i="12"/>
  <c r="X103" i="12"/>
  <c r="X107" i="12"/>
  <c r="X111" i="12"/>
  <c r="X115" i="12"/>
  <c r="X119" i="12"/>
  <c r="X123" i="12"/>
  <c r="X127" i="12"/>
  <c r="X76" i="12"/>
  <c r="X162" i="12"/>
  <c r="X166" i="12"/>
  <c r="X170" i="12"/>
  <c r="X174" i="12"/>
  <c r="X178" i="12"/>
  <c r="X182" i="12"/>
  <c r="X186" i="12"/>
  <c r="X135" i="12"/>
  <c r="X139" i="12"/>
  <c r="X143" i="12"/>
  <c r="X147" i="12"/>
  <c r="X151" i="12"/>
  <c r="X171" i="12"/>
  <c r="X187" i="12"/>
  <c r="X144" i="12"/>
  <c r="X156" i="12"/>
  <c r="X105" i="12"/>
  <c r="X113" i="12"/>
  <c r="X121" i="12"/>
  <c r="X78" i="12"/>
  <c r="X82" i="12"/>
  <c r="X86" i="12"/>
  <c r="X90" i="12"/>
  <c r="X94" i="12"/>
  <c r="X51" i="12"/>
  <c r="X55" i="12"/>
  <c r="X59" i="12"/>
  <c r="X63" i="12"/>
  <c r="X67" i="12"/>
  <c r="X12" i="12"/>
  <c r="X16" i="12"/>
  <c r="X20" i="12"/>
  <c r="X24" i="12"/>
  <c r="X28" i="12"/>
  <c r="X32" i="12"/>
  <c r="X36" i="12"/>
  <c r="X175" i="12"/>
  <c r="X148" i="12"/>
  <c r="X100" i="12"/>
  <c r="X108" i="12"/>
  <c r="X116" i="12"/>
  <c r="X124" i="12"/>
  <c r="X79" i="12"/>
  <c r="X83" i="12"/>
  <c r="X87" i="12"/>
  <c r="X91" i="12"/>
  <c r="X95" i="12"/>
  <c r="X52" i="12"/>
  <c r="X56" i="12"/>
  <c r="X60" i="12"/>
  <c r="X64" i="12"/>
  <c r="X13" i="12"/>
  <c r="X17" i="12"/>
  <c r="X21" i="12"/>
  <c r="X25" i="12"/>
  <c r="X29" i="12"/>
  <c r="X33" i="12"/>
  <c r="X37" i="12"/>
  <c r="X163" i="12"/>
  <c r="X179" i="12"/>
  <c r="X136" i="12"/>
  <c r="X152" i="12"/>
  <c r="X101" i="12"/>
  <c r="X109" i="12"/>
  <c r="X117" i="12"/>
  <c r="X125" i="12"/>
  <c r="X80" i="12"/>
  <c r="X84" i="12"/>
  <c r="X88" i="12"/>
  <c r="X92" i="12"/>
  <c r="X96" i="12"/>
  <c r="X53" i="12"/>
  <c r="X57" i="12"/>
  <c r="X61" i="12"/>
  <c r="X65" i="12"/>
  <c r="X18" i="12"/>
  <c r="X22" i="12"/>
  <c r="X26" i="12"/>
  <c r="X30" i="12"/>
  <c r="X34" i="12"/>
  <c r="X167" i="12"/>
  <c r="X104" i="12"/>
  <c r="X77" i="12"/>
  <c r="X93" i="12"/>
  <c r="X66" i="12"/>
  <c r="X23" i="12"/>
  <c r="X183" i="12"/>
  <c r="X112" i="12"/>
  <c r="X81" i="12"/>
  <c r="X97" i="12"/>
  <c r="X54" i="12"/>
  <c r="X27" i="12"/>
  <c r="X140" i="12"/>
  <c r="X120" i="12"/>
  <c r="X85" i="12"/>
  <c r="X58" i="12"/>
  <c r="X31" i="12"/>
  <c r="X155" i="12"/>
  <c r="X62" i="12"/>
  <c r="X19" i="12"/>
  <c r="X89" i="12"/>
  <c r="X35" i="12"/>
  <c r="Y6" i="12"/>
  <c r="X7" i="12"/>
  <c r="L37" i="10"/>
  <c r="M38" i="10"/>
  <c r="AE211" i="12"/>
  <c r="AD212" i="12"/>
  <c r="W8" i="12"/>
  <c r="K39" i="10"/>
  <c r="I40" i="12"/>
  <c r="G41" i="12"/>
  <c r="V236" i="12"/>
  <c r="V235" i="12" s="1"/>
  <c r="W99" i="12"/>
  <c r="W228" i="12"/>
  <c r="X227" i="12"/>
  <c r="AB59" i="5"/>
  <c r="X23" i="5"/>
  <c r="Z12" i="5"/>
  <c r="Z80" i="5"/>
  <c r="X53" i="5"/>
  <c r="AB71" i="5"/>
  <c r="Z29" i="5"/>
  <c r="Z65" i="5"/>
  <c r="I47" i="12" l="1"/>
  <c r="BV224" i="12"/>
  <c r="BU208" i="12"/>
  <c r="BU210" i="12" s="1"/>
  <c r="BU226" i="12"/>
  <c r="T6" i="16"/>
  <c r="S7" i="16"/>
  <c r="S225" i="16"/>
  <c r="G225" i="16" s="1"/>
  <c r="F43" i="16" s="1"/>
  <c r="S224" i="16"/>
  <c r="AE212" i="12"/>
  <c r="AF211" i="12"/>
  <c r="N38" i="10"/>
  <c r="M37" i="10"/>
  <c r="X99" i="12"/>
  <c r="X228" i="12"/>
  <c r="Y227" i="12"/>
  <c r="Y162" i="12"/>
  <c r="Y166" i="12"/>
  <c r="Y170" i="12"/>
  <c r="Y174" i="12"/>
  <c r="Y178" i="12"/>
  <c r="Y182" i="12"/>
  <c r="Y186" i="12"/>
  <c r="Y135" i="12"/>
  <c r="Y139" i="12"/>
  <c r="Y143" i="12"/>
  <c r="Y147" i="12"/>
  <c r="Y151" i="12"/>
  <c r="Y155" i="12"/>
  <c r="Y100" i="12"/>
  <c r="Y104" i="12"/>
  <c r="Y108" i="12"/>
  <c r="Y112" i="12"/>
  <c r="Y116" i="12"/>
  <c r="Y120" i="12"/>
  <c r="Y124" i="12"/>
  <c r="Y77" i="12"/>
  <c r="Y81" i="12"/>
  <c r="Y85" i="12"/>
  <c r="Y89" i="12"/>
  <c r="Y93" i="12"/>
  <c r="Y97" i="12"/>
  <c r="Y54" i="12"/>
  <c r="Y58" i="12"/>
  <c r="Y62" i="12"/>
  <c r="Y66" i="12"/>
  <c r="Y19" i="12"/>
  <c r="Y23" i="12"/>
  <c r="Y27" i="12"/>
  <c r="Y31" i="12"/>
  <c r="Y35" i="12"/>
  <c r="Y163" i="12"/>
  <c r="Y167" i="12"/>
  <c r="Y171" i="12"/>
  <c r="Y175" i="12"/>
  <c r="Y179" i="12"/>
  <c r="Y183" i="12"/>
  <c r="Y187" i="12"/>
  <c r="Y136" i="12"/>
  <c r="Y140" i="12"/>
  <c r="Y144" i="12"/>
  <c r="Y148" i="12"/>
  <c r="Y152" i="12"/>
  <c r="Y156" i="12"/>
  <c r="Y101" i="12"/>
  <c r="Y105" i="12"/>
  <c r="Y109" i="12"/>
  <c r="Y113" i="12"/>
  <c r="Y117" i="12"/>
  <c r="Y121" i="12"/>
  <c r="Y125" i="12"/>
  <c r="Y78" i="12"/>
  <c r="Y82" i="12"/>
  <c r="Y86" i="12"/>
  <c r="Y90" i="12"/>
  <c r="Y94" i="12"/>
  <c r="Y51" i="12"/>
  <c r="Y55" i="12"/>
  <c r="Y59" i="12"/>
  <c r="Y63" i="12"/>
  <c r="Y67" i="12"/>
  <c r="Y12" i="12"/>
  <c r="Y16" i="12"/>
  <c r="Y20" i="12"/>
  <c r="Y24" i="12"/>
  <c r="Y28" i="12"/>
  <c r="Y32" i="12"/>
  <c r="Y36" i="12"/>
  <c r="Y164" i="12"/>
  <c r="Y168" i="12"/>
  <c r="Y172" i="12"/>
  <c r="Y176" i="12"/>
  <c r="Y180" i="12"/>
  <c r="Y184" i="12"/>
  <c r="Y137" i="12"/>
  <c r="Y141" i="12"/>
  <c r="Y145" i="12"/>
  <c r="Y149" i="12"/>
  <c r="Y153" i="12"/>
  <c r="Y157" i="12"/>
  <c r="Y102" i="12"/>
  <c r="Y106" i="12"/>
  <c r="Y110" i="12"/>
  <c r="Y114" i="12"/>
  <c r="Y118" i="12"/>
  <c r="Y122" i="12"/>
  <c r="Y126" i="12"/>
  <c r="Y71" i="12"/>
  <c r="Y75" i="12"/>
  <c r="Y79" i="12"/>
  <c r="Y83" i="12"/>
  <c r="Y87" i="12"/>
  <c r="Y91" i="12"/>
  <c r="Y95" i="12"/>
  <c r="Y52" i="12"/>
  <c r="Y56" i="12"/>
  <c r="Y60" i="12"/>
  <c r="Y64" i="12"/>
  <c r="Y13" i="12"/>
  <c r="Y17" i="12"/>
  <c r="Y21" i="12"/>
  <c r="Y25" i="12"/>
  <c r="Y29" i="12"/>
  <c r="Y33" i="12"/>
  <c r="Y37" i="12"/>
  <c r="Y173" i="12"/>
  <c r="Y130" i="12"/>
  <c r="Y146" i="12"/>
  <c r="Y103" i="12"/>
  <c r="Y119" i="12"/>
  <c r="Y76" i="12"/>
  <c r="Y92" i="12"/>
  <c r="Y65" i="12"/>
  <c r="Y22" i="12"/>
  <c r="Y177" i="12"/>
  <c r="Y150" i="12"/>
  <c r="Y107" i="12"/>
  <c r="Y123" i="12"/>
  <c r="Y80" i="12"/>
  <c r="Y96" i="12"/>
  <c r="Y53" i="12"/>
  <c r="Y26" i="12"/>
  <c r="Y165" i="12"/>
  <c r="Y181" i="12"/>
  <c r="Y138" i="12"/>
  <c r="Y154" i="12"/>
  <c r="Y111" i="12"/>
  <c r="Y127" i="12"/>
  <c r="Y84" i="12"/>
  <c r="Y57" i="12"/>
  <c r="Y30" i="12"/>
  <c r="Y169" i="12"/>
  <c r="Y115" i="12"/>
  <c r="Y61" i="12"/>
  <c r="Y185" i="12"/>
  <c r="Y18" i="12"/>
  <c r="Y142" i="12"/>
  <c r="Y88" i="12"/>
  <c r="Y34" i="12"/>
  <c r="Z6" i="12"/>
  <c r="Y7" i="12"/>
  <c r="X8" i="12"/>
  <c r="L39" i="10"/>
  <c r="I70" i="12"/>
  <c r="W236" i="12"/>
  <c r="W235" i="12" s="1"/>
  <c r="G71" i="12"/>
  <c r="AB65" i="5"/>
  <c r="Z23" i="5"/>
  <c r="AB29" i="5"/>
  <c r="Z53" i="5"/>
  <c r="AB80" i="5"/>
  <c r="AB12" i="5"/>
  <c r="BW224" i="12" l="1"/>
  <c r="BV208" i="12"/>
  <c r="BV210" i="12" s="1"/>
  <c r="BV226" i="12"/>
  <c r="T224" i="16"/>
  <c r="H224" i="16" s="1"/>
  <c r="G42" i="16" s="1"/>
  <c r="T7" i="16"/>
  <c r="U6" i="16"/>
  <c r="H225" i="16"/>
  <c r="G43" i="16" s="1"/>
  <c r="Y228" i="12"/>
  <c r="Z227" i="12"/>
  <c r="X236" i="12"/>
  <c r="Y8" i="12"/>
  <c r="M39" i="10"/>
  <c r="Z162" i="12"/>
  <c r="Z166" i="12"/>
  <c r="Z170" i="12"/>
  <c r="Z174" i="12"/>
  <c r="Z178" i="12"/>
  <c r="Z182" i="12"/>
  <c r="Z186" i="12"/>
  <c r="Z135" i="12"/>
  <c r="Z139" i="12"/>
  <c r="Z143" i="12"/>
  <c r="Z147" i="12"/>
  <c r="Z151" i="12"/>
  <c r="Z155" i="12"/>
  <c r="Z100" i="12"/>
  <c r="Z104" i="12"/>
  <c r="Z108" i="12"/>
  <c r="Z112" i="12"/>
  <c r="Z116" i="12"/>
  <c r="Z120" i="12"/>
  <c r="Z124" i="12"/>
  <c r="Z77" i="12"/>
  <c r="Z81" i="12"/>
  <c r="Z85" i="12"/>
  <c r="Z89" i="12"/>
  <c r="Z93" i="12"/>
  <c r="Z97" i="12"/>
  <c r="Z54" i="12"/>
  <c r="Z58" i="12"/>
  <c r="Z62" i="12"/>
  <c r="Z66" i="12"/>
  <c r="Z19" i="12"/>
  <c r="Z23" i="12"/>
  <c r="Z27" i="12"/>
  <c r="Z31" i="12"/>
  <c r="Z35" i="12"/>
  <c r="Z163" i="12"/>
  <c r="Z167" i="12"/>
  <c r="Z171" i="12"/>
  <c r="Z175" i="12"/>
  <c r="Z179" i="12"/>
  <c r="Z183" i="12"/>
  <c r="Z187" i="12"/>
  <c r="Z136" i="12"/>
  <c r="Z140" i="12"/>
  <c r="Z144" i="12"/>
  <c r="Z148" i="12"/>
  <c r="Z152" i="12"/>
  <c r="Z156" i="12"/>
  <c r="Z101" i="12"/>
  <c r="Z105" i="12"/>
  <c r="Z109" i="12"/>
  <c r="Z113" i="12"/>
  <c r="Z117" i="12"/>
  <c r="Z121" i="12"/>
  <c r="Z125" i="12"/>
  <c r="Z78" i="12"/>
  <c r="Z82" i="12"/>
  <c r="Z86" i="12"/>
  <c r="Z90" i="12"/>
  <c r="Z94" i="12"/>
  <c r="Z51" i="12"/>
  <c r="Z55" i="12"/>
  <c r="Z59" i="12"/>
  <c r="Z63" i="12"/>
  <c r="Z67" i="12"/>
  <c r="Z12" i="12"/>
  <c r="Z16" i="12"/>
  <c r="Z20" i="12"/>
  <c r="Z24" i="12"/>
  <c r="Z28" i="12"/>
  <c r="Z32" i="12"/>
  <c r="Z36" i="12"/>
  <c r="Z164" i="12"/>
  <c r="Z168" i="12"/>
  <c r="Z172" i="12"/>
  <c r="Z176" i="12"/>
  <c r="Z180" i="12"/>
  <c r="Z184" i="12"/>
  <c r="Z137" i="12"/>
  <c r="Z141" i="12"/>
  <c r="Z145" i="12"/>
  <c r="Z149" i="12"/>
  <c r="Z153" i="12"/>
  <c r="Z157" i="12"/>
  <c r="Z102" i="12"/>
  <c r="Z106" i="12"/>
  <c r="Z110" i="12"/>
  <c r="Z114" i="12"/>
  <c r="Z118" i="12"/>
  <c r="Z122" i="12"/>
  <c r="Z126" i="12"/>
  <c r="Z71" i="12"/>
  <c r="Z75" i="12"/>
  <c r="Z79" i="12"/>
  <c r="Z83" i="12"/>
  <c r="Z87" i="12"/>
  <c r="Z91" i="12"/>
  <c r="Z95" i="12"/>
  <c r="Z52" i="12"/>
  <c r="Z56" i="12"/>
  <c r="Z60" i="12"/>
  <c r="Z64" i="12"/>
  <c r="Z13" i="12"/>
  <c r="Z17" i="12"/>
  <c r="Z21" i="12"/>
  <c r="Z25" i="12"/>
  <c r="Z29" i="12"/>
  <c r="Z33" i="12"/>
  <c r="Z37" i="12"/>
  <c r="Z173" i="12"/>
  <c r="Z130" i="12"/>
  <c r="Z146" i="12"/>
  <c r="Z103" i="12"/>
  <c r="Z119" i="12"/>
  <c r="Z76" i="12"/>
  <c r="Z92" i="12"/>
  <c r="Z65" i="12"/>
  <c r="Z22" i="12"/>
  <c r="Z177" i="12"/>
  <c r="Z150" i="12"/>
  <c r="Z107" i="12"/>
  <c r="Z123" i="12"/>
  <c r="Z80" i="12"/>
  <c r="Z96" i="12"/>
  <c r="Z53" i="12"/>
  <c r="Z26" i="12"/>
  <c r="Z165" i="12"/>
  <c r="Z181" i="12"/>
  <c r="Z138" i="12"/>
  <c r="Z154" i="12"/>
  <c r="Z111" i="12"/>
  <c r="Z127" i="12"/>
  <c r="Z84" i="12"/>
  <c r="Z57" i="12"/>
  <c r="Z30" i="12"/>
  <c r="Z185" i="12"/>
  <c r="Z18" i="12"/>
  <c r="Z142" i="12"/>
  <c r="Z88" i="12"/>
  <c r="Z34" i="12"/>
  <c r="Z61" i="12"/>
  <c r="Z169" i="12"/>
  <c r="Z115" i="12"/>
  <c r="AA6" i="12"/>
  <c r="Z7" i="12"/>
  <c r="O38" i="10"/>
  <c r="N37" i="10"/>
  <c r="AF212" i="12"/>
  <c r="AG211" i="12"/>
  <c r="Y99" i="12"/>
  <c r="AB53" i="5"/>
  <c r="AB23" i="5"/>
  <c r="G224" i="16" l="1"/>
  <c r="F42" i="16" s="1"/>
  <c r="BX224" i="12"/>
  <c r="BW208" i="12"/>
  <c r="BW210" i="12" s="1"/>
  <c r="BW226" i="12"/>
  <c r="U7" i="16"/>
  <c r="V6" i="16"/>
  <c r="AH211" i="12"/>
  <c r="AG212" i="12"/>
  <c r="AA162" i="12"/>
  <c r="AA166" i="12"/>
  <c r="AA170" i="12"/>
  <c r="AA174" i="12"/>
  <c r="AA178" i="12"/>
  <c r="AA182" i="12"/>
  <c r="AA186" i="12"/>
  <c r="AA135" i="12"/>
  <c r="AA139" i="12"/>
  <c r="AA143" i="12"/>
  <c r="AA147" i="12"/>
  <c r="AA151" i="12"/>
  <c r="AA155" i="12"/>
  <c r="AA100" i="12"/>
  <c r="AA104" i="12"/>
  <c r="AA108" i="12"/>
  <c r="AA112" i="12"/>
  <c r="AA116" i="12"/>
  <c r="AA120" i="12"/>
  <c r="AA124" i="12"/>
  <c r="AA163" i="12"/>
  <c r="AA167" i="12"/>
  <c r="AA171" i="12"/>
  <c r="AA175" i="12"/>
  <c r="AA179" i="12"/>
  <c r="AA183" i="12"/>
  <c r="AA187" i="12"/>
  <c r="AA136" i="12"/>
  <c r="AA140" i="12"/>
  <c r="AA144" i="12"/>
  <c r="AA148" i="12"/>
  <c r="AA152" i="12"/>
  <c r="AA156" i="12"/>
  <c r="AA101" i="12"/>
  <c r="AA164" i="12"/>
  <c r="AA168" i="12"/>
  <c r="AA172" i="12"/>
  <c r="AA176" i="12"/>
  <c r="AA180" i="12"/>
  <c r="AA184" i="12"/>
  <c r="AA137" i="12"/>
  <c r="AA141" i="12"/>
  <c r="AA145" i="12"/>
  <c r="AA149" i="12"/>
  <c r="AA153" i="12"/>
  <c r="AA173" i="12"/>
  <c r="AA130" i="12"/>
  <c r="AA146" i="12"/>
  <c r="AA106" i="12"/>
  <c r="AA111" i="12"/>
  <c r="AA117" i="12"/>
  <c r="AA122" i="12"/>
  <c r="AA127" i="12"/>
  <c r="AA77" i="12"/>
  <c r="AA81" i="12"/>
  <c r="AA85" i="12"/>
  <c r="AA89" i="12"/>
  <c r="AA93" i="12"/>
  <c r="AA97" i="12"/>
  <c r="AA54" i="12"/>
  <c r="AA58" i="12"/>
  <c r="AA62" i="12"/>
  <c r="AA66" i="12"/>
  <c r="AA19" i="12"/>
  <c r="AA23" i="12"/>
  <c r="AA27" i="12"/>
  <c r="AA31" i="12"/>
  <c r="AA35" i="12"/>
  <c r="AA177" i="12"/>
  <c r="AA150" i="12"/>
  <c r="AA102" i="12"/>
  <c r="AA107" i="12"/>
  <c r="AA113" i="12"/>
  <c r="AA118" i="12"/>
  <c r="AA123" i="12"/>
  <c r="AA78" i="12"/>
  <c r="AA82" i="12"/>
  <c r="AA86" i="12"/>
  <c r="AA90" i="12"/>
  <c r="AA94" i="12"/>
  <c r="AA51" i="12"/>
  <c r="AA55" i="12"/>
  <c r="AA59" i="12"/>
  <c r="AA63" i="12"/>
  <c r="AA67" i="12"/>
  <c r="AA12" i="12"/>
  <c r="AA16" i="12"/>
  <c r="AA20" i="12"/>
  <c r="AA24" i="12"/>
  <c r="AA28" i="12"/>
  <c r="AA32" i="12"/>
  <c r="AA36" i="12"/>
  <c r="AA165" i="12"/>
  <c r="AA181" i="12"/>
  <c r="AA138" i="12"/>
  <c r="AA154" i="12"/>
  <c r="AA103" i="12"/>
  <c r="AA109" i="12"/>
  <c r="AA114" i="12"/>
  <c r="AA119" i="12"/>
  <c r="AA125" i="12"/>
  <c r="AA71" i="12"/>
  <c r="AA75" i="12"/>
  <c r="AA79" i="12"/>
  <c r="AA83" i="12"/>
  <c r="AA87" i="12"/>
  <c r="AA91" i="12"/>
  <c r="AA95" i="12"/>
  <c r="AA52" i="12"/>
  <c r="AA56" i="12"/>
  <c r="AA60" i="12"/>
  <c r="AA64" i="12"/>
  <c r="AA13" i="12"/>
  <c r="AA17" i="12"/>
  <c r="AA21" i="12"/>
  <c r="AA25" i="12"/>
  <c r="AA29" i="12"/>
  <c r="AA33" i="12"/>
  <c r="AA37" i="12"/>
  <c r="AA142" i="12"/>
  <c r="AA115" i="12"/>
  <c r="AA76" i="12"/>
  <c r="AA92" i="12"/>
  <c r="AA65" i="12"/>
  <c r="AA22" i="12"/>
  <c r="AA157" i="12"/>
  <c r="AA121" i="12"/>
  <c r="AA80" i="12"/>
  <c r="AA96" i="12"/>
  <c r="AA53" i="12"/>
  <c r="AA26" i="12"/>
  <c r="AA169" i="12"/>
  <c r="AA105" i="12"/>
  <c r="AA126" i="12"/>
  <c r="AA84" i="12"/>
  <c r="AA57" i="12"/>
  <c r="AA30" i="12"/>
  <c r="AA88" i="12"/>
  <c r="AA34" i="12"/>
  <c r="AA185" i="12"/>
  <c r="AA110" i="12"/>
  <c r="AA61" i="12"/>
  <c r="AA18" i="12"/>
  <c r="AB6" i="12"/>
  <c r="AA7" i="12"/>
  <c r="Y236" i="12"/>
  <c r="Y235" i="12" s="1"/>
  <c r="X235" i="12"/>
  <c r="Z228" i="12"/>
  <c r="AA227" i="12"/>
  <c r="Z99" i="12"/>
  <c r="P38" i="10"/>
  <c r="O37" i="10"/>
  <c r="Z8" i="12"/>
  <c r="N39" i="10"/>
  <c r="G72" i="12"/>
  <c r="BY224" i="12" l="1"/>
  <c r="BX208" i="12"/>
  <c r="BX210" i="12" s="1"/>
  <c r="BX226" i="12"/>
  <c r="V7" i="16"/>
  <c r="W6" i="16"/>
  <c r="AA228" i="12"/>
  <c r="AB227" i="12"/>
  <c r="AI211" i="12"/>
  <c r="AH212" i="12"/>
  <c r="AA8" i="12"/>
  <c r="O39" i="10"/>
  <c r="Z236" i="12"/>
  <c r="Z235" i="12" s="1"/>
  <c r="I71" i="12"/>
  <c r="AB162" i="12"/>
  <c r="AB166" i="12"/>
  <c r="AB170" i="12"/>
  <c r="AB174" i="12"/>
  <c r="AB178" i="12"/>
  <c r="AB182" i="12"/>
  <c r="AB186" i="12"/>
  <c r="AB135" i="12"/>
  <c r="AB139" i="12"/>
  <c r="AB143" i="12"/>
  <c r="AB147" i="12"/>
  <c r="AB151" i="12"/>
  <c r="AB155" i="12"/>
  <c r="AB100" i="12"/>
  <c r="AB104" i="12"/>
  <c r="AB108" i="12"/>
  <c r="AB112" i="12"/>
  <c r="AB116" i="12"/>
  <c r="AB120" i="12"/>
  <c r="AB124" i="12"/>
  <c r="AB77" i="12"/>
  <c r="AB81" i="12"/>
  <c r="AB85" i="12"/>
  <c r="AB89" i="12"/>
  <c r="AB93" i="12"/>
  <c r="AB97" i="12"/>
  <c r="AB54" i="12"/>
  <c r="AB58" i="12"/>
  <c r="AB62" i="12"/>
  <c r="AB66" i="12"/>
  <c r="AB19" i="12"/>
  <c r="AB23" i="12"/>
  <c r="AB27" i="12"/>
  <c r="AB31" i="12"/>
  <c r="AB35" i="12"/>
  <c r="AB163" i="12"/>
  <c r="AB167" i="12"/>
  <c r="AB171" i="12"/>
  <c r="AB175" i="12"/>
  <c r="AB179" i="12"/>
  <c r="AB183" i="12"/>
  <c r="AB187" i="12"/>
  <c r="AB136" i="12"/>
  <c r="AB140" i="12"/>
  <c r="AB144" i="12"/>
  <c r="AB148" i="12"/>
  <c r="AB152" i="12"/>
  <c r="AB156" i="12"/>
  <c r="AB101" i="12"/>
  <c r="AB105" i="12"/>
  <c r="AB109" i="12"/>
  <c r="AB113" i="12"/>
  <c r="AB117" i="12"/>
  <c r="AB121" i="12"/>
  <c r="AB125" i="12"/>
  <c r="AB78" i="12"/>
  <c r="AB82" i="12"/>
  <c r="AB86" i="12"/>
  <c r="AB90" i="12"/>
  <c r="AB94" i="12"/>
  <c r="AB51" i="12"/>
  <c r="AB55" i="12"/>
  <c r="AB59" i="12"/>
  <c r="AB63" i="12"/>
  <c r="AB67" i="12"/>
  <c r="AB12" i="12"/>
  <c r="AB16" i="12"/>
  <c r="AB20" i="12"/>
  <c r="AB24" i="12"/>
  <c r="AB28" i="12"/>
  <c r="AB32" i="12"/>
  <c r="AB36" i="12"/>
  <c r="AB164" i="12"/>
  <c r="AB168" i="12"/>
  <c r="AB172" i="12"/>
  <c r="AB176" i="12"/>
  <c r="AB180" i="12"/>
  <c r="AB184" i="12"/>
  <c r="AB137" i="12"/>
  <c r="AB141" i="12"/>
  <c r="AB145" i="12"/>
  <c r="AB149" i="12"/>
  <c r="AB153" i="12"/>
  <c r="AB157" i="12"/>
  <c r="AB102" i="12"/>
  <c r="AB106" i="12"/>
  <c r="AB110" i="12"/>
  <c r="AB114" i="12"/>
  <c r="AB118" i="12"/>
  <c r="AB122" i="12"/>
  <c r="AB126" i="12"/>
  <c r="AB71" i="12"/>
  <c r="AB75" i="12"/>
  <c r="AB79" i="12"/>
  <c r="AB83" i="12"/>
  <c r="AB87" i="12"/>
  <c r="AB91" i="12"/>
  <c r="AB95" i="12"/>
  <c r="AB52" i="12"/>
  <c r="AB56" i="12"/>
  <c r="AB60" i="12"/>
  <c r="AB64" i="12"/>
  <c r="AB13" i="12"/>
  <c r="AB17" i="12"/>
  <c r="AB21" i="12"/>
  <c r="AB25" i="12"/>
  <c r="AB29" i="12"/>
  <c r="AB33" i="12"/>
  <c r="AB37" i="12"/>
  <c r="AB173" i="12"/>
  <c r="AB130" i="12"/>
  <c r="AB146" i="12"/>
  <c r="AB103" i="12"/>
  <c r="AB119" i="12"/>
  <c r="AB76" i="12"/>
  <c r="AB92" i="12"/>
  <c r="AB65" i="12"/>
  <c r="AB22" i="12"/>
  <c r="AB177" i="12"/>
  <c r="AB150" i="12"/>
  <c r="AB107" i="12"/>
  <c r="AB123" i="12"/>
  <c r="AB80" i="12"/>
  <c r="AB96" i="12"/>
  <c r="AB53" i="12"/>
  <c r="AB26" i="12"/>
  <c r="AB165" i="12"/>
  <c r="AB181" i="12"/>
  <c r="AB138" i="12"/>
  <c r="AB154" i="12"/>
  <c r="AB111" i="12"/>
  <c r="AB127" i="12"/>
  <c r="AB84" i="12"/>
  <c r="AB57" i="12"/>
  <c r="AB30" i="12"/>
  <c r="AB169" i="12"/>
  <c r="AB115" i="12"/>
  <c r="AB61" i="12"/>
  <c r="AB185" i="12"/>
  <c r="AB18" i="12"/>
  <c r="AB142" i="12"/>
  <c r="AB88" i="12"/>
  <c r="AB34" i="12"/>
  <c r="AC6" i="12"/>
  <c r="AB7" i="12"/>
  <c r="P37" i="10"/>
  <c r="Q38" i="10"/>
  <c r="AA99" i="12"/>
  <c r="BZ224" i="12" l="1"/>
  <c r="BY208" i="12"/>
  <c r="BY210" i="12" s="1"/>
  <c r="BY226" i="12"/>
  <c r="X6" i="16"/>
  <c r="W7" i="16"/>
  <c r="AI212" i="12"/>
  <c r="AJ211" i="12"/>
  <c r="AC227" i="12"/>
  <c r="AB228" i="12"/>
  <c r="AB99" i="12"/>
  <c r="AC162" i="12"/>
  <c r="AC166" i="12"/>
  <c r="AC170" i="12"/>
  <c r="AC174" i="12"/>
  <c r="AC178" i="12"/>
  <c r="AC182" i="12"/>
  <c r="AC186" i="12"/>
  <c r="AC135" i="12"/>
  <c r="AC139" i="12"/>
  <c r="AC143" i="12"/>
  <c r="AC147" i="12"/>
  <c r="AC151" i="12"/>
  <c r="AC155" i="12"/>
  <c r="AC100" i="12"/>
  <c r="AC104" i="12"/>
  <c r="AC108" i="12"/>
  <c r="AC112" i="12"/>
  <c r="AC116" i="12"/>
  <c r="AC120" i="12"/>
  <c r="AC124" i="12"/>
  <c r="AC77" i="12"/>
  <c r="AC81" i="12"/>
  <c r="AC85" i="12"/>
  <c r="AC89" i="12"/>
  <c r="AC93" i="12"/>
  <c r="AC97" i="12"/>
  <c r="AC54" i="12"/>
  <c r="AC58" i="12"/>
  <c r="AC62" i="12"/>
  <c r="AC66" i="12"/>
  <c r="AC19" i="12"/>
  <c r="AC23" i="12"/>
  <c r="AC27" i="12"/>
  <c r="AC31" i="12"/>
  <c r="AC35" i="12"/>
  <c r="AC163" i="12"/>
  <c r="AC167" i="12"/>
  <c r="AC171" i="12"/>
  <c r="AC175" i="12"/>
  <c r="AC179" i="12"/>
  <c r="AC183" i="12"/>
  <c r="AC187" i="12"/>
  <c r="AC136" i="12"/>
  <c r="AC140" i="12"/>
  <c r="AC144" i="12"/>
  <c r="AC148" i="12"/>
  <c r="AC152" i="12"/>
  <c r="AC156" i="12"/>
  <c r="AC101" i="12"/>
  <c r="AC105" i="12"/>
  <c r="AC109" i="12"/>
  <c r="AC113" i="12"/>
  <c r="AC117" i="12"/>
  <c r="AC121" i="12"/>
  <c r="AC125" i="12"/>
  <c r="AC78" i="12"/>
  <c r="AC82" i="12"/>
  <c r="AC86" i="12"/>
  <c r="AC90" i="12"/>
  <c r="AC94" i="12"/>
  <c r="AC51" i="12"/>
  <c r="AC55" i="12"/>
  <c r="AC59" i="12"/>
  <c r="AC63" i="12"/>
  <c r="AC67" i="12"/>
  <c r="AC12" i="12"/>
  <c r="AC16" i="12"/>
  <c r="AC20" i="12"/>
  <c r="AC24" i="12"/>
  <c r="AC28" i="12"/>
  <c r="AC32" i="12"/>
  <c r="AC36" i="12"/>
  <c r="AC164" i="12"/>
  <c r="AC168" i="12"/>
  <c r="AC172" i="12"/>
  <c r="AC176" i="12"/>
  <c r="AC180" i="12"/>
  <c r="AC184" i="12"/>
  <c r="AC137" i="12"/>
  <c r="AC141" i="12"/>
  <c r="AC145" i="12"/>
  <c r="AC149" i="12"/>
  <c r="AC153" i="12"/>
  <c r="AC157" i="12"/>
  <c r="AC102" i="12"/>
  <c r="AC106" i="12"/>
  <c r="AC110" i="12"/>
  <c r="AC114" i="12"/>
  <c r="AC118" i="12"/>
  <c r="AC122" i="12"/>
  <c r="AC126" i="12"/>
  <c r="AC71" i="12"/>
  <c r="AC75" i="12"/>
  <c r="AC79" i="12"/>
  <c r="AC83" i="12"/>
  <c r="AC87" i="12"/>
  <c r="AC91" i="12"/>
  <c r="AC95" i="12"/>
  <c r="AC52" i="12"/>
  <c r="AC56" i="12"/>
  <c r="AC60" i="12"/>
  <c r="AC64" i="12"/>
  <c r="AC13" i="12"/>
  <c r="AC17" i="12"/>
  <c r="AC21" i="12"/>
  <c r="AC25" i="12"/>
  <c r="AC29" i="12"/>
  <c r="AC33" i="12"/>
  <c r="AC37" i="12"/>
  <c r="AC173" i="12"/>
  <c r="AC130" i="12"/>
  <c r="AC146" i="12"/>
  <c r="AC103" i="12"/>
  <c r="AC119" i="12"/>
  <c r="AC76" i="12"/>
  <c r="AC92" i="12"/>
  <c r="AC65" i="12"/>
  <c r="AC22" i="12"/>
  <c r="AC177" i="12"/>
  <c r="AC150" i="12"/>
  <c r="AC107" i="12"/>
  <c r="AC123" i="12"/>
  <c r="AC80" i="12"/>
  <c r="AC96" i="12"/>
  <c r="AC53" i="12"/>
  <c r="AC26" i="12"/>
  <c r="AC165" i="12"/>
  <c r="AC181" i="12"/>
  <c r="AC138" i="12"/>
  <c r="AC154" i="12"/>
  <c r="AC111" i="12"/>
  <c r="AC127" i="12"/>
  <c r="AC84" i="12"/>
  <c r="AC57" i="12"/>
  <c r="AC30" i="12"/>
  <c r="AC169" i="12"/>
  <c r="AC115" i="12"/>
  <c r="AC61" i="12"/>
  <c r="AC185" i="12"/>
  <c r="AC18" i="12"/>
  <c r="AC142" i="12"/>
  <c r="AC88" i="12"/>
  <c r="AC34" i="12"/>
  <c r="AD6" i="12"/>
  <c r="AC7" i="12"/>
  <c r="R38" i="10"/>
  <c r="Q37" i="10"/>
  <c r="AB8" i="12"/>
  <c r="P39" i="10"/>
  <c r="AA236" i="12"/>
  <c r="AA235" i="12" s="1"/>
  <c r="CA224" i="12" l="1"/>
  <c r="BZ208" i="12"/>
  <c r="BZ210" i="12" s="1"/>
  <c r="BZ226" i="12"/>
  <c r="X7" i="16"/>
  <c r="Y6" i="16"/>
  <c r="AD162" i="12"/>
  <c r="AD166" i="12"/>
  <c r="AD170" i="12"/>
  <c r="AD174" i="12"/>
  <c r="AD178" i="12"/>
  <c r="AD182" i="12"/>
  <c r="AD186" i="12"/>
  <c r="AD135" i="12"/>
  <c r="AD139" i="12"/>
  <c r="AD143" i="12"/>
  <c r="AD147" i="12"/>
  <c r="AD151" i="12"/>
  <c r="AD155" i="12"/>
  <c r="AD163" i="12"/>
  <c r="AD167" i="12"/>
  <c r="AD171" i="12"/>
  <c r="AD175" i="12"/>
  <c r="AD179" i="12"/>
  <c r="AD183" i="12"/>
  <c r="AD187" i="12"/>
  <c r="AD136" i="12"/>
  <c r="AD140" i="12"/>
  <c r="AD144" i="12"/>
  <c r="AD148" i="12"/>
  <c r="AD152" i="12"/>
  <c r="AD156" i="12"/>
  <c r="AD164" i="12"/>
  <c r="AD168" i="12"/>
  <c r="AD172" i="12"/>
  <c r="AD176" i="12"/>
  <c r="AD180" i="12"/>
  <c r="AD184" i="12"/>
  <c r="AD137" i="12"/>
  <c r="AD141" i="12"/>
  <c r="AD145" i="12"/>
  <c r="AD149" i="12"/>
  <c r="AD173" i="12"/>
  <c r="AD130" i="12"/>
  <c r="AD146" i="12"/>
  <c r="AD157" i="12"/>
  <c r="AD102" i="12"/>
  <c r="AD106" i="12"/>
  <c r="AD110" i="12"/>
  <c r="AD114" i="12"/>
  <c r="AD118" i="12"/>
  <c r="AD122" i="12"/>
  <c r="AD126" i="12"/>
  <c r="AD71" i="12"/>
  <c r="AD75" i="12"/>
  <c r="AD79" i="12"/>
  <c r="AD83" i="12"/>
  <c r="AD87" i="12"/>
  <c r="AD91" i="12"/>
  <c r="AD95" i="12"/>
  <c r="AD52" i="12"/>
  <c r="AD56" i="12"/>
  <c r="AD60" i="12"/>
  <c r="AD64" i="12"/>
  <c r="AD13" i="12"/>
  <c r="AD17" i="12"/>
  <c r="AD21" i="12"/>
  <c r="AD25" i="12"/>
  <c r="AD29" i="12"/>
  <c r="AD33" i="12"/>
  <c r="AD37" i="12"/>
  <c r="AD177" i="12"/>
  <c r="AD150" i="12"/>
  <c r="AD103" i="12"/>
  <c r="AD107" i="12"/>
  <c r="AD111" i="12"/>
  <c r="AD115" i="12"/>
  <c r="AD119" i="12"/>
  <c r="AD123" i="12"/>
  <c r="AD127" i="12"/>
  <c r="AD76" i="12"/>
  <c r="AD80" i="12"/>
  <c r="AD84" i="12"/>
  <c r="AD88" i="12"/>
  <c r="AD92" i="12"/>
  <c r="AD96" i="12"/>
  <c r="AD53" i="12"/>
  <c r="AD57" i="12"/>
  <c r="AD61" i="12"/>
  <c r="AD65" i="12"/>
  <c r="AD18" i="12"/>
  <c r="AD22" i="12"/>
  <c r="AD26" i="12"/>
  <c r="AD30" i="12"/>
  <c r="AD34" i="12"/>
  <c r="AD165" i="12"/>
  <c r="AD181" i="12"/>
  <c r="AD138" i="12"/>
  <c r="AD153" i="12"/>
  <c r="AD100" i="12"/>
  <c r="AD104" i="12"/>
  <c r="AD108" i="12"/>
  <c r="AD112" i="12"/>
  <c r="AD116" i="12"/>
  <c r="AD120" i="12"/>
  <c r="AD124" i="12"/>
  <c r="AD77" i="12"/>
  <c r="AD81" i="12"/>
  <c r="AD85" i="12"/>
  <c r="AD89" i="12"/>
  <c r="AD93" i="12"/>
  <c r="AD97" i="12"/>
  <c r="AD54" i="12"/>
  <c r="AD58" i="12"/>
  <c r="AD62" i="12"/>
  <c r="AD66" i="12"/>
  <c r="AD19" i="12"/>
  <c r="AD23" i="12"/>
  <c r="AD27" i="12"/>
  <c r="AD31" i="12"/>
  <c r="AD35" i="12"/>
  <c r="AD185" i="12"/>
  <c r="AD105" i="12"/>
  <c r="AD121" i="12"/>
  <c r="AD78" i="12"/>
  <c r="AD94" i="12"/>
  <c r="AD51" i="12"/>
  <c r="AD67" i="12"/>
  <c r="AD24" i="12"/>
  <c r="AD142" i="12"/>
  <c r="AD109" i="12"/>
  <c r="AD125" i="12"/>
  <c r="AD82" i="12"/>
  <c r="AD55" i="12"/>
  <c r="AD12" i="12"/>
  <c r="AD28" i="12"/>
  <c r="AD154" i="12"/>
  <c r="AD113" i="12"/>
  <c r="AD86" i="12"/>
  <c r="AD59" i="12"/>
  <c r="AD16" i="12"/>
  <c r="AD32" i="12"/>
  <c r="AD20" i="12"/>
  <c r="AD169" i="12"/>
  <c r="AD90" i="12"/>
  <c r="AD36" i="12"/>
  <c r="AD101" i="12"/>
  <c r="AD117" i="12"/>
  <c r="AD63" i="12"/>
  <c r="AE6" i="12"/>
  <c r="AD7" i="12"/>
  <c r="R37" i="10"/>
  <c r="S38" i="10"/>
  <c r="AC8" i="12"/>
  <c r="Q39" i="10"/>
  <c r="AB236" i="12"/>
  <c r="AB235" i="12" s="1"/>
  <c r="AC228" i="12"/>
  <c r="AD227" i="12"/>
  <c r="AC99" i="12"/>
  <c r="AJ212" i="12"/>
  <c r="AK211" i="12"/>
  <c r="CB224" i="12" l="1"/>
  <c r="CA208" i="12"/>
  <c r="CA210" i="12" s="1"/>
  <c r="CA226" i="12"/>
  <c r="Z6" i="16"/>
  <c r="Y7" i="16"/>
  <c r="AL211" i="12"/>
  <c r="AK212" i="12"/>
  <c r="AD228" i="12"/>
  <c r="AE227" i="12"/>
  <c r="AD8" i="12"/>
  <c r="R39" i="10"/>
  <c r="AC236" i="12"/>
  <c r="AC235" i="12" s="1"/>
  <c r="S37" i="10"/>
  <c r="T38" i="10"/>
  <c r="AD99" i="12"/>
  <c r="AE164" i="12"/>
  <c r="AE168" i="12"/>
  <c r="AE172" i="12"/>
  <c r="AE176" i="12"/>
  <c r="AE180" i="12"/>
  <c r="AE184" i="12"/>
  <c r="AE137" i="12"/>
  <c r="AE141" i="12"/>
  <c r="AE145" i="12"/>
  <c r="AE149" i="12"/>
  <c r="AE153" i="12"/>
  <c r="AE157" i="12"/>
  <c r="AE102" i="12"/>
  <c r="AE106" i="12"/>
  <c r="AE110" i="12"/>
  <c r="AE114" i="12"/>
  <c r="AE118" i="12"/>
  <c r="AE122" i="12"/>
  <c r="AE126" i="12"/>
  <c r="AE71" i="12"/>
  <c r="AE75" i="12"/>
  <c r="AE79" i="12"/>
  <c r="AE83" i="12"/>
  <c r="AE87" i="12"/>
  <c r="AE91" i="12"/>
  <c r="AE95" i="12"/>
  <c r="AE52" i="12"/>
  <c r="AE56" i="12"/>
  <c r="AE60" i="12"/>
  <c r="AE64" i="12"/>
  <c r="AE13" i="12"/>
  <c r="AE17" i="12"/>
  <c r="AE21" i="12"/>
  <c r="AE25" i="12"/>
  <c r="AE29" i="12"/>
  <c r="AE33" i="12"/>
  <c r="AE37" i="12"/>
  <c r="AE165" i="12"/>
  <c r="AE169" i="12"/>
  <c r="AE173" i="12"/>
  <c r="AE177" i="12"/>
  <c r="AE181" i="12"/>
  <c r="AE185" i="12"/>
  <c r="AE130" i="12"/>
  <c r="AE138" i="12"/>
  <c r="AE142" i="12"/>
  <c r="AE146" i="12"/>
  <c r="AE150" i="12"/>
  <c r="AE154" i="12"/>
  <c r="AE103" i="12"/>
  <c r="AE107" i="12"/>
  <c r="AE111" i="12"/>
  <c r="AE115" i="12"/>
  <c r="AE119" i="12"/>
  <c r="AE123" i="12"/>
  <c r="AE127" i="12"/>
  <c r="AE76" i="12"/>
  <c r="AE80" i="12"/>
  <c r="AE84" i="12"/>
  <c r="AE88" i="12"/>
  <c r="AE92" i="12"/>
  <c r="AE96" i="12"/>
  <c r="AE53" i="12"/>
  <c r="AE57" i="12"/>
  <c r="AE61" i="12"/>
  <c r="AE65" i="12"/>
  <c r="AE18" i="12"/>
  <c r="AE22" i="12"/>
  <c r="AE26" i="12"/>
  <c r="AE30" i="12"/>
  <c r="AE34" i="12"/>
  <c r="AE162" i="12"/>
  <c r="AE166" i="12"/>
  <c r="AE170" i="12"/>
  <c r="AE174" i="12"/>
  <c r="AE178" i="12"/>
  <c r="AE182" i="12"/>
  <c r="AE186" i="12"/>
  <c r="AE135" i="12"/>
  <c r="AE139" i="12"/>
  <c r="AE143" i="12"/>
  <c r="AE147" i="12"/>
  <c r="AE151" i="12"/>
  <c r="AE155" i="12"/>
  <c r="AE100" i="12"/>
  <c r="AE104" i="12"/>
  <c r="AE108" i="12"/>
  <c r="AE112" i="12"/>
  <c r="AE116" i="12"/>
  <c r="AE120" i="12"/>
  <c r="AE124" i="12"/>
  <c r="AE77" i="12"/>
  <c r="AE81" i="12"/>
  <c r="AE85" i="12"/>
  <c r="AE89" i="12"/>
  <c r="AE93" i="12"/>
  <c r="AE97" i="12"/>
  <c r="AE54" i="12"/>
  <c r="AE58" i="12"/>
  <c r="AE62" i="12"/>
  <c r="AE66" i="12"/>
  <c r="AE19" i="12"/>
  <c r="AE23" i="12"/>
  <c r="AE27" i="12"/>
  <c r="AE31" i="12"/>
  <c r="AE35" i="12"/>
  <c r="AE175" i="12"/>
  <c r="AE148" i="12"/>
  <c r="AE105" i="12"/>
  <c r="AE121" i="12"/>
  <c r="AE78" i="12"/>
  <c r="AE94" i="12"/>
  <c r="AE51" i="12"/>
  <c r="AE67" i="12"/>
  <c r="AE24" i="12"/>
  <c r="AE163" i="12"/>
  <c r="AE179" i="12"/>
  <c r="AE136" i="12"/>
  <c r="AE152" i="12"/>
  <c r="AE109" i="12"/>
  <c r="AE125" i="12"/>
  <c r="AE82" i="12"/>
  <c r="AE55" i="12"/>
  <c r="AE12" i="12"/>
  <c r="AE28" i="12"/>
  <c r="AE167" i="12"/>
  <c r="AE183" i="12"/>
  <c r="AE140" i="12"/>
  <c r="AE156" i="12"/>
  <c r="AE113" i="12"/>
  <c r="AE86" i="12"/>
  <c r="AE59" i="12"/>
  <c r="AE16" i="12"/>
  <c r="AE32" i="12"/>
  <c r="AE144" i="12"/>
  <c r="AE90" i="12"/>
  <c r="AE36" i="12"/>
  <c r="AE101" i="12"/>
  <c r="AE171" i="12"/>
  <c r="AE117" i="12"/>
  <c r="AE63" i="12"/>
  <c r="AE187" i="12"/>
  <c r="AE20" i="12"/>
  <c r="AF6" i="12"/>
  <c r="AE7" i="12"/>
  <c r="S23" i="13" l="1"/>
  <c r="S29" i="13" s="1"/>
  <c r="CC224" i="12"/>
  <c r="CB208" i="12"/>
  <c r="CB210" i="12" s="1"/>
  <c r="CB226" i="12"/>
  <c r="AA6" i="16"/>
  <c r="Z7" i="16"/>
  <c r="AE8" i="12"/>
  <c r="S39" i="10"/>
  <c r="AD236" i="12"/>
  <c r="AD235" i="12" s="1"/>
  <c r="AE99" i="12"/>
  <c r="AF164" i="12"/>
  <c r="AF168" i="12"/>
  <c r="AF172" i="12"/>
  <c r="AF176" i="12"/>
  <c r="AF180" i="12"/>
  <c r="AF184" i="12"/>
  <c r="AF137" i="12"/>
  <c r="AF141" i="12"/>
  <c r="AF145" i="12"/>
  <c r="AF149" i="12"/>
  <c r="AF153" i="12"/>
  <c r="AF157" i="12"/>
  <c r="AF102" i="12"/>
  <c r="AF106" i="12"/>
  <c r="AF110" i="12"/>
  <c r="AF114" i="12"/>
  <c r="AF118" i="12"/>
  <c r="AF122" i="12"/>
  <c r="AF126" i="12"/>
  <c r="AF71" i="12"/>
  <c r="AF75" i="12"/>
  <c r="AF79" i="12"/>
  <c r="AF83" i="12"/>
  <c r="AF87" i="12"/>
  <c r="AF91" i="12"/>
  <c r="AF95" i="12"/>
  <c r="AF52" i="12"/>
  <c r="AF56" i="12"/>
  <c r="AF60" i="12"/>
  <c r="AF64" i="12"/>
  <c r="AF13" i="12"/>
  <c r="AF17" i="12"/>
  <c r="AF21" i="12"/>
  <c r="AF25" i="12"/>
  <c r="AF29" i="12"/>
  <c r="AF33" i="12"/>
  <c r="AF37" i="12"/>
  <c r="AF165" i="12"/>
  <c r="AF169" i="12"/>
  <c r="AF173" i="12"/>
  <c r="AF177" i="12"/>
  <c r="AF181" i="12"/>
  <c r="AF185" i="12"/>
  <c r="AF130" i="12"/>
  <c r="AF138" i="12"/>
  <c r="AF142" i="12"/>
  <c r="AF146" i="12"/>
  <c r="AF150" i="12"/>
  <c r="AF154" i="12"/>
  <c r="AF103" i="12"/>
  <c r="AF107" i="12"/>
  <c r="AF111" i="12"/>
  <c r="AF115" i="12"/>
  <c r="AF119" i="12"/>
  <c r="AF123" i="12"/>
  <c r="AF127" i="12"/>
  <c r="AF76" i="12"/>
  <c r="AF80" i="12"/>
  <c r="AF84" i="12"/>
  <c r="AF88" i="12"/>
  <c r="AF92" i="12"/>
  <c r="AF96" i="12"/>
  <c r="AF53" i="12"/>
  <c r="AF57" i="12"/>
  <c r="AF61" i="12"/>
  <c r="AF65" i="12"/>
  <c r="AF18" i="12"/>
  <c r="AF22" i="12"/>
  <c r="AF26" i="12"/>
  <c r="AF30" i="12"/>
  <c r="AF34" i="12"/>
  <c r="AF162" i="12"/>
  <c r="AF166" i="12"/>
  <c r="AF170" i="12"/>
  <c r="AF174" i="12"/>
  <c r="AF178" i="12"/>
  <c r="AF182" i="12"/>
  <c r="AF186" i="12"/>
  <c r="AF135" i="12"/>
  <c r="AF139" i="12"/>
  <c r="AF143" i="12"/>
  <c r="AF147" i="12"/>
  <c r="AF151" i="12"/>
  <c r="AF155" i="12"/>
  <c r="AF100" i="12"/>
  <c r="AF104" i="12"/>
  <c r="AF108" i="12"/>
  <c r="AF112" i="12"/>
  <c r="AF116" i="12"/>
  <c r="AF120" i="12"/>
  <c r="AF124" i="12"/>
  <c r="AF77" i="12"/>
  <c r="AF81" i="12"/>
  <c r="AF85" i="12"/>
  <c r="AF89" i="12"/>
  <c r="AF93" i="12"/>
  <c r="AF97" i="12"/>
  <c r="AF54" i="12"/>
  <c r="AF58" i="12"/>
  <c r="AF62" i="12"/>
  <c r="AF66" i="12"/>
  <c r="AF19" i="12"/>
  <c r="AF23" i="12"/>
  <c r="AF27" i="12"/>
  <c r="AF31" i="12"/>
  <c r="AF35" i="12"/>
  <c r="AF175" i="12"/>
  <c r="AF148" i="12"/>
  <c r="AF105" i="12"/>
  <c r="AF121" i="12"/>
  <c r="AF78" i="12"/>
  <c r="AF94" i="12"/>
  <c r="AF51" i="12"/>
  <c r="AF67" i="12"/>
  <c r="AF24" i="12"/>
  <c r="AF163" i="12"/>
  <c r="AF179" i="12"/>
  <c r="AF136" i="12"/>
  <c r="AF152" i="12"/>
  <c r="AF109" i="12"/>
  <c r="AF125" i="12"/>
  <c r="AF82" i="12"/>
  <c r="AF55" i="12"/>
  <c r="AF12" i="12"/>
  <c r="AF28" i="12"/>
  <c r="AF167" i="12"/>
  <c r="AF183" i="12"/>
  <c r="AF140" i="12"/>
  <c r="AF156" i="12"/>
  <c r="AF113" i="12"/>
  <c r="AF86" i="12"/>
  <c r="AF59" i="12"/>
  <c r="AF16" i="12"/>
  <c r="AF32" i="12"/>
  <c r="AF101" i="12"/>
  <c r="AF171" i="12"/>
  <c r="AF117" i="12"/>
  <c r="AF63" i="12"/>
  <c r="AF187" i="12"/>
  <c r="AF20" i="12"/>
  <c r="AF90" i="12"/>
  <c r="AF36" i="12"/>
  <c r="AF144" i="12"/>
  <c r="AG6" i="12"/>
  <c r="AF7" i="12"/>
  <c r="U38" i="10"/>
  <c r="T37" i="10"/>
  <c r="AE228" i="12"/>
  <c r="AF227" i="12"/>
  <c r="AM211" i="12"/>
  <c r="AL212" i="12"/>
  <c r="S27" i="13" l="1"/>
  <c r="CD224" i="12"/>
  <c r="CC208" i="12"/>
  <c r="CC210" i="12" s="1"/>
  <c r="CC226" i="12"/>
  <c r="AB6" i="16"/>
  <c r="AA7" i="16"/>
  <c r="AF228" i="12"/>
  <c r="AG227" i="12"/>
  <c r="AF99" i="12"/>
  <c r="AM212" i="12"/>
  <c r="AN211" i="12"/>
  <c r="V38" i="10"/>
  <c r="U37" i="10"/>
  <c r="AF8" i="12"/>
  <c r="T39" i="10"/>
  <c r="AE236" i="12"/>
  <c r="AE235" i="12" s="1"/>
  <c r="AG164" i="12"/>
  <c r="AG168" i="12"/>
  <c r="AG172" i="12"/>
  <c r="AG176" i="12"/>
  <c r="AG180" i="12"/>
  <c r="AG184" i="12"/>
  <c r="AG137" i="12"/>
  <c r="AG141" i="12"/>
  <c r="AG145" i="12"/>
  <c r="AG149" i="12"/>
  <c r="AG153" i="12"/>
  <c r="AG157" i="12"/>
  <c r="AG102" i="12"/>
  <c r="AG106" i="12"/>
  <c r="AG110" i="12"/>
  <c r="AG114" i="12"/>
  <c r="AG118" i="12"/>
  <c r="AG122" i="12"/>
  <c r="AG126" i="12"/>
  <c r="AG71" i="12"/>
  <c r="AG75" i="12"/>
  <c r="AG79" i="12"/>
  <c r="AG83" i="12"/>
  <c r="AG87" i="12"/>
  <c r="AG91" i="12"/>
  <c r="AG95" i="12"/>
  <c r="AG52" i="12"/>
  <c r="AG56" i="12"/>
  <c r="AG60" i="12"/>
  <c r="AG64" i="12"/>
  <c r="AG13" i="12"/>
  <c r="AG17" i="12"/>
  <c r="AG21" i="12"/>
  <c r="AG25" i="12"/>
  <c r="AG29" i="12"/>
  <c r="AG33" i="12"/>
  <c r="AG37" i="12"/>
  <c r="AG165" i="12"/>
  <c r="AG169" i="12"/>
  <c r="AG173" i="12"/>
  <c r="AG177" i="12"/>
  <c r="AG181" i="12"/>
  <c r="AG185" i="12"/>
  <c r="AG130" i="12"/>
  <c r="AG138" i="12"/>
  <c r="AG142" i="12"/>
  <c r="AG146" i="12"/>
  <c r="AG150" i="12"/>
  <c r="AG154" i="12"/>
  <c r="AG103" i="12"/>
  <c r="AG107" i="12"/>
  <c r="AG111" i="12"/>
  <c r="AG115" i="12"/>
  <c r="AG119" i="12"/>
  <c r="AG123" i="12"/>
  <c r="AG127" i="12"/>
  <c r="AG76" i="12"/>
  <c r="AG80" i="12"/>
  <c r="AG84" i="12"/>
  <c r="AG88" i="12"/>
  <c r="AG92" i="12"/>
  <c r="AG96" i="12"/>
  <c r="AG53" i="12"/>
  <c r="AG57" i="12"/>
  <c r="AG61" i="12"/>
  <c r="AG65" i="12"/>
  <c r="AG18" i="12"/>
  <c r="AG22" i="12"/>
  <c r="AG26" i="12"/>
  <c r="AG30" i="12"/>
  <c r="AG34" i="12"/>
  <c r="AG162" i="12"/>
  <c r="AG166" i="12"/>
  <c r="AG170" i="12"/>
  <c r="AG174" i="12"/>
  <c r="AG178" i="12"/>
  <c r="AG182" i="12"/>
  <c r="AG186" i="12"/>
  <c r="AG135" i="12"/>
  <c r="AG139" i="12"/>
  <c r="AG143" i="12"/>
  <c r="AG147" i="12"/>
  <c r="AG151" i="12"/>
  <c r="AG155" i="12"/>
  <c r="AG100" i="12"/>
  <c r="AG104" i="12"/>
  <c r="AG108" i="12"/>
  <c r="AG112" i="12"/>
  <c r="AG116" i="12"/>
  <c r="AG120" i="12"/>
  <c r="AG124" i="12"/>
  <c r="AG77" i="12"/>
  <c r="AG81" i="12"/>
  <c r="AG85" i="12"/>
  <c r="AG89" i="12"/>
  <c r="AG93" i="12"/>
  <c r="AG97" i="12"/>
  <c r="AG54" i="12"/>
  <c r="AG58" i="12"/>
  <c r="AG62" i="12"/>
  <c r="AG66" i="12"/>
  <c r="AG19" i="12"/>
  <c r="AG23" i="12"/>
  <c r="AG27" i="12"/>
  <c r="AG31" i="12"/>
  <c r="AG35" i="12"/>
  <c r="AG175" i="12"/>
  <c r="AG148" i="12"/>
  <c r="AG105" i="12"/>
  <c r="AG121" i="12"/>
  <c r="AG78" i="12"/>
  <c r="AG94" i="12"/>
  <c r="AG51" i="12"/>
  <c r="AG67" i="12"/>
  <c r="AG24" i="12"/>
  <c r="AG163" i="12"/>
  <c r="AG179" i="12"/>
  <c r="AG136" i="12"/>
  <c r="AG152" i="12"/>
  <c r="AG109" i="12"/>
  <c r="AG125" i="12"/>
  <c r="AG82" i="12"/>
  <c r="AG55" i="12"/>
  <c r="AG12" i="12"/>
  <c r="AG28" i="12"/>
  <c r="AG167" i="12"/>
  <c r="AG183" i="12"/>
  <c r="AG140" i="12"/>
  <c r="AG156" i="12"/>
  <c r="AG113" i="12"/>
  <c r="AG86" i="12"/>
  <c r="AG59" i="12"/>
  <c r="AG16" i="12"/>
  <c r="AG32" i="12"/>
  <c r="AG171" i="12"/>
  <c r="AG117" i="12"/>
  <c r="AG63" i="12"/>
  <c r="AG187" i="12"/>
  <c r="AG20" i="12"/>
  <c r="AG144" i="12"/>
  <c r="AG90" i="12"/>
  <c r="AG36" i="12"/>
  <c r="AG101" i="12"/>
  <c r="AH6" i="12"/>
  <c r="AG7" i="12"/>
  <c r="CE224" i="12" l="1"/>
  <c r="CD208" i="12"/>
  <c r="CD210" i="12" s="1"/>
  <c r="CD226" i="12"/>
  <c r="AB7" i="16"/>
  <c r="AC6" i="16"/>
  <c r="AH164" i="12"/>
  <c r="AH168" i="12"/>
  <c r="AH172" i="12"/>
  <c r="AH176" i="12"/>
  <c r="AH180" i="12"/>
  <c r="AH184" i="12"/>
  <c r="AH137" i="12"/>
  <c r="AH141" i="12"/>
  <c r="AH145" i="12"/>
  <c r="AH149" i="12"/>
  <c r="AH153" i="12"/>
  <c r="AH157" i="12"/>
  <c r="AH102" i="12"/>
  <c r="AH106" i="12"/>
  <c r="AH110" i="12"/>
  <c r="AH114" i="12"/>
  <c r="AH118" i="12"/>
  <c r="AH122" i="12"/>
  <c r="AH126" i="12"/>
  <c r="AH71" i="12"/>
  <c r="AH75" i="12"/>
  <c r="AH79" i="12"/>
  <c r="AH83" i="12"/>
  <c r="AH87" i="12"/>
  <c r="AH91" i="12"/>
  <c r="AH95" i="12"/>
  <c r="AH52" i="12"/>
  <c r="AH56" i="12"/>
  <c r="AH60" i="12"/>
  <c r="AH64" i="12"/>
  <c r="AH13" i="12"/>
  <c r="AH17" i="12"/>
  <c r="AH21" i="12"/>
  <c r="AH25" i="12"/>
  <c r="AH29" i="12"/>
  <c r="AH33" i="12"/>
  <c r="AH37" i="12"/>
  <c r="AH165" i="12"/>
  <c r="AH169" i="12"/>
  <c r="AH173" i="12"/>
  <c r="AH177" i="12"/>
  <c r="AH181" i="12"/>
  <c r="AH185" i="12"/>
  <c r="AH130" i="12"/>
  <c r="AH138" i="12"/>
  <c r="AH142" i="12"/>
  <c r="AH146" i="12"/>
  <c r="AH150" i="12"/>
  <c r="AH154" i="12"/>
  <c r="AH103" i="12"/>
  <c r="AH107" i="12"/>
  <c r="AH111" i="12"/>
  <c r="AH115" i="12"/>
  <c r="AH119" i="12"/>
  <c r="AH123" i="12"/>
  <c r="AH127" i="12"/>
  <c r="AH76" i="12"/>
  <c r="AH80" i="12"/>
  <c r="AH84" i="12"/>
  <c r="AH88" i="12"/>
  <c r="AH92" i="12"/>
  <c r="AH96" i="12"/>
  <c r="AH53" i="12"/>
  <c r="AH57" i="12"/>
  <c r="AH61" i="12"/>
  <c r="AH65" i="12"/>
  <c r="AH18" i="12"/>
  <c r="AH22" i="12"/>
  <c r="AH26" i="12"/>
  <c r="AH30" i="12"/>
  <c r="AH34" i="12"/>
  <c r="AH162" i="12"/>
  <c r="AH166" i="12"/>
  <c r="AH170" i="12"/>
  <c r="AH174" i="12"/>
  <c r="AH178" i="12"/>
  <c r="AH182" i="12"/>
  <c r="AH186" i="12"/>
  <c r="AH135" i="12"/>
  <c r="AH139" i="12"/>
  <c r="AH143" i="12"/>
  <c r="AH147" i="12"/>
  <c r="AH151" i="12"/>
  <c r="AH155" i="12"/>
  <c r="AH100" i="12"/>
  <c r="AH104" i="12"/>
  <c r="AH108" i="12"/>
  <c r="AH112" i="12"/>
  <c r="AH116" i="12"/>
  <c r="AH120" i="12"/>
  <c r="AH124" i="12"/>
  <c r="AH77" i="12"/>
  <c r="AH81" i="12"/>
  <c r="AH85" i="12"/>
  <c r="AH89" i="12"/>
  <c r="AH93" i="12"/>
  <c r="AH97" i="12"/>
  <c r="AH54" i="12"/>
  <c r="AH58" i="12"/>
  <c r="AH62" i="12"/>
  <c r="AH66" i="12"/>
  <c r="AH19" i="12"/>
  <c r="AH23" i="12"/>
  <c r="AH27" i="12"/>
  <c r="AH31" i="12"/>
  <c r="AH35" i="12"/>
  <c r="AH175" i="12"/>
  <c r="AH148" i="12"/>
  <c r="AH105" i="12"/>
  <c r="AH121" i="12"/>
  <c r="AH78" i="12"/>
  <c r="AH94" i="12"/>
  <c r="AH51" i="12"/>
  <c r="AH67" i="12"/>
  <c r="AH24" i="12"/>
  <c r="AH163" i="12"/>
  <c r="AH179" i="12"/>
  <c r="AH136" i="12"/>
  <c r="AH152" i="12"/>
  <c r="AH109" i="12"/>
  <c r="AH125" i="12"/>
  <c r="AH82" i="12"/>
  <c r="AH55" i="12"/>
  <c r="AH12" i="12"/>
  <c r="AH28" i="12"/>
  <c r="AH167" i="12"/>
  <c r="AH183" i="12"/>
  <c r="AH140" i="12"/>
  <c r="AH156" i="12"/>
  <c r="AH113" i="12"/>
  <c r="AH86" i="12"/>
  <c r="AH59" i="12"/>
  <c r="AH16" i="12"/>
  <c r="AH32" i="12"/>
  <c r="AH187" i="12"/>
  <c r="AH20" i="12"/>
  <c r="AH144" i="12"/>
  <c r="AH90" i="12"/>
  <c r="AH36" i="12"/>
  <c r="AH101" i="12"/>
  <c r="AH171" i="12"/>
  <c r="AH117" i="12"/>
  <c r="AH63" i="12"/>
  <c r="AI6" i="12"/>
  <c r="AH7" i="12"/>
  <c r="AN212" i="12"/>
  <c r="AO211" i="12"/>
  <c r="AG99" i="12"/>
  <c r="AG8" i="12"/>
  <c r="U39" i="10"/>
  <c r="AF236" i="12"/>
  <c r="AF235" i="12" s="1"/>
  <c r="V37" i="10"/>
  <c r="W38" i="10"/>
  <c r="AG228" i="12"/>
  <c r="AH227" i="12"/>
  <c r="CF224" i="12" l="1"/>
  <c r="CE208" i="12"/>
  <c r="CE210" i="12" s="1"/>
  <c r="CE226" i="12"/>
  <c r="AD6" i="16"/>
  <c r="AC7" i="16"/>
  <c r="AI164" i="12"/>
  <c r="AI168" i="12"/>
  <c r="AI172" i="12"/>
  <c r="AI176" i="12"/>
  <c r="AI180" i="12"/>
  <c r="AI184" i="12"/>
  <c r="AI137" i="12"/>
  <c r="AI141" i="12"/>
  <c r="AI145" i="12"/>
  <c r="AI149" i="12"/>
  <c r="AI153" i="12"/>
  <c r="AI157" i="12"/>
  <c r="AI102" i="12"/>
  <c r="AI106" i="12"/>
  <c r="AI110" i="12"/>
  <c r="AI114" i="12"/>
  <c r="AI118" i="12"/>
  <c r="AI122" i="12"/>
  <c r="AI126" i="12"/>
  <c r="AI71" i="12"/>
  <c r="AI75" i="12"/>
  <c r="AI79" i="12"/>
  <c r="AI83" i="12"/>
  <c r="AI87" i="12"/>
  <c r="AI91" i="12"/>
  <c r="AI95" i="12"/>
  <c r="AI52" i="12"/>
  <c r="AI56" i="12"/>
  <c r="AI60" i="12"/>
  <c r="AI64" i="12"/>
  <c r="AI13" i="12"/>
  <c r="AI17" i="12"/>
  <c r="AI21" i="12"/>
  <c r="AI25" i="12"/>
  <c r="AI29" i="12"/>
  <c r="AI33" i="12"/>
  <c r="AI37" i="12"/>
  <c r="AI165" i="12"/>
  <c r="AI169" i="12"/>
  <c r="AI173" i="12"/>
  <c r="AI177" i="12"/>
  <c r="AI181" i="12"/>
  <c r="AI185" i="12"/>
  <c r="AI130" i="12"/>
  <c r="AI138" i="12"/>
  <c r="AI142" i="12"/>
  <c r="AI146" i="12"/>
  <c r="AI150" i="12"/>
  <c r="AI154" i="12"/>
  <c r="AI103" i="12"/>
  <c r="AI107" i="12"/>
  <c r="AI111" i="12"/>
  <c r="AI115" i="12"/>
  <c r="AI119" i="12"/>
  <c r="AI123" i="12"/>
  <c r="AI127" i="12"/>
  <c r="AI76" i="12"/>
  <c r="AI80" i="12"/>
  <c r="AI84" i="12"/>
  <c r="AI88" i="12"/>
  <c r="AI92" i="12"/>
  <c r="AI96" i="12"/>
  <c r="AI53" i="12"/>
  <c r="AI57" i="12"/>
  <c r="AI61" i="12"/>
  <c r="AI65" i="12"/>
  <c r="AI18" i="12"/>
  <c r="AI22" i="12"/>
  <c r="AI26" i="12"/>
  <c r="AI30" i="12"/>
  <c r="AI34" i="12"/>
  <c r="AI162" i="12"/>
  <c r="AI166" i="12"/>
  <c r="AI170" i="12"/>
  <c r="AI174" i="12"/>
  <c r="AI178" i="12"/>
  <c r="AI182" i="12"/>
  <c r="AI186" i="12"/>
  <c r="AI135" i="12"/>
  <c r="AI139" i="12"/>
  <c r="AI143" i="12"/>
  <c r="AI147" i="12"/>
  <c r="AI151" i="12"/>
  <c r="AI155" i="12"/>
  <c r="AI100" i="12"/>
  <c r="AI104" i="12"/>
  <c r="AI108" i="12"/>
  <c r="AI112" i="12"/>
  <c r="AI116" i="12"/>
  <c r="AI120" i="12"/>
  <c r="AI124" i="12"/>
  <c r="AI77" i="12"/>
  <c r="AI81" i="12"/>
  <c r="AI85" i="12"/>
  <c r="AI89" i="12"/>
  <c r="AI93" i="12"/>
  <c r="AI97" i="12"/>
  <c r="AI54" i="12"/>
  <c r="AI58" i="12"/>
  <c r="AI62" i="12"/>
  <c r="AI66" i="12"/>
  <c r="AI19" i="12"/>
  <c r="AI23" i="12"/>
  <c r="AI27" i="12"/>
  <c r="AI31" i="12"/>
  <c r="AI35" i="12"/>
  <c r="AI175" i="12"/>
  <c r="AI148" i="12"/>
  <c r="AI105" i="12"/>
  <c r="AI121" i="12"/>
  <c r="AI78" i="12"/>
  <c r="AI94" i="12"/>
  <c r="AI51" i="12"/>
  <c r="AI67" i="12"/>
  <c r="AI24" i="12"/>
  <c r="AI163" i="12"/>
  <c r="AI179" i="12"/>
  <c r="AI136" i="12"/>
  <c r="AI152" i="12"/>
  <c r="AI109" i="12"/>
  <c r="AI125" i="12"/>
  <c r="AI82" i="12"/>
  <c r="AI55" i="12"/>
  <c r="AI12" i="12"/>
  <c r="AI28" i="12"/>
  <c r="AI167" i="12"/>
  <c r="AI183" i="12"/>
  <c r="AI140" i="12"/>
  <c r="AI156" i="12"/>
  <c r="AI113" i="12"/>
  <c r="AI86" i="12"/>
  <c r="AI59" i="12"/>
  <c r="AI16" i="12"/>
  <c r="AI32" i="12"/>
  <c r="AI144" i="12"/>
  <c r="AI90" i="12"/>
  <c r="AI36" i="12"/>
  <c r="AI101" i="12"/>
  <c r="AI171" i="12"/>
  <c r="AI117" i="12"/>
  <c r="AI63" i="12"/>
  <c r="AI20" i="12"/>
  <c r="AI187" i="12"/>
  <c r="AJ6" i="12"/>
  <c r="AI7" i="12"/>
  <c r="AH228" i="12"/>
  <c r="AI227" i="12"/>
  <c r="W37" i="10"/>
  <c r="X38" i="10"/>
  <c r="AH8" i="12"/>
  <c r="V39" i="10"/>
  <c r="AG236" i="12"/>
  <c r="AG235" i="12" s="1"/>
  <c r="AP211" i="12"/>
  <c r="AO212" i="12"/>
  <c r="AH99" i="12"/>
  <c r="CG224" i="12" l="1"/>
  <c r="CF208" i="12"/>
  <c r="CF210" i="12" s="1"/>
  <c r="CF226" i="12"/>
  <c r="AE6" i="16"/>
  <c r="AD7" i="16"/>
  <c r="AQ211" i="12"/>
  <c r="AP212" i="12"/>
  <c r="AI8" i="12"/>
  <c r="W39" i="10"/>
  <c r="AH236" i="12"/>
  <c r="AH235" i="12" s="1"/>
  <c r="AI228" i="12"/>
  <c r="AJ227" i="12"/>
  <c r="AJ164" i="12"/>
  <c r="AJ168" i="12"/>
  <c r="AJ172" i="12"/>
  <c r="AJ176" i="12"/>
  <c r="AJ180" i="12"/>
  <c r="AJ184" i="12"/>
  <c r="AJ137" i="12"/>
  <c r="AJ141" i="12"/>
  <c r="AJ145" i="12"/>
  <c r="AJ149" i="12"/>
  <c r="AJ153" i="12"/>
  <c r="AJ157" i="12"/>
  <c r="AJ102" i="12"/>
  <c r="AJ106" i="12"/>
  <c r="AJ110" i="12"/>
  <c r="AJ114" i="12"/>
  <c r="AJ118" i="12"/>
  <c r="AJ122" i="12"/>
  <c r="AJ126" i="12"/>
  <c r="AJ71" i="12"/>
  <c r="AJ75" i="12"/>
  <c r="AJ79" i="12"/>
  <c r="AJ83" i="12"/>
  <c r="AJ87" i="12"/>
  <c r="AJ91" i="12"/>
  <c r="AJ95" i="12"/>
  <c r="AJ52" i="12"/>
  <c r="AJ56" i="12"/>
  <c r="AJ60" i="12"/>
  <c r="AJ64" i="12"/>
  <c r="AJ13" i="12"/>
  <c r="AJ17" i="12"/>
  <c r="AJ21" i="12"/>
  <c r="AJ25" i="12"/>
  <c r="AJ29" i="12"/>
  <c r="AJ33" i="12"/>
  <c r="AJ37" i="12"/>
  <c r="AJ165" i="12"/>
  <c r="AJ169" i="12"/>
  <c r="AJ173" i="12"/>
  <c r="AJ177" i="12"/>
  <c r="AJ181" i="12"/>
  <c r="AJ185" i="12"/>
  <c r="AJ130" i="12"/>
  <c r="AJ138" i="12"/>
  <c r="AJ142" i="12"/>
  <c r="AJ146" i="12"/>
  <c r="AJ150" i="12"/>
  <c r="AJ154" i="12"/>
  <c r="AJ103" i="12"/>
  <c r="AJ107" i="12"/>
  <c r="AJ111" i="12"/>
  <c r="AJ115" i="12"/>
  <c r="AJ119" i="12"/>
  <c r="AJ123" i="12"/>
  <c r="AJ127" i="12"/>
  <c r="AJ76" i="12"/>
  <c r="AJ80" i="12"/>
  <c r="AJ84" i="12"/>
  <c r="AJ88" i="12"/>
  <c r="AJ92" i="12"/>
  <c r="AJ96" i="12"/>
  <c r="AJ53" i="12"/>
  <c r="AJ57" i="12"/>
  <c r="AJ61" i="12"/>
  <c r="AJ65" i="12"/>
  <c r="AJ18" i="12"/>
  <c r="AJ22" i="12"/>
  <c r="AJ26" i="12"/>
  <c r="AJ30" i="12"/>
  <c r="AJ34" i="12"/>
  <c r="AJ162" i="12"/>
  <c r="AJ166" i="12"/>
  <c r="AJ170" i="12"/>
  <c r="AJ174" i="12"/>
  <c r="AJ178" i="12"/>
  <c r="AJ182" i="12"/>
  <c r="AJ186" i="12"/>
  <c r="AJ135" i="12"/>
  <c r="AJ139" i="12"/>
  <c r="AJ143" i="12"/>
  <c r="AJ147" i="12"/>
  <c r="AJ151" i="12"/>
  <c r="AJ155" i="12"/>
  <c r="AJ100" i="12"/>
  <c r="AJ104" i="12"/>
  <c r="AJ108" i="12"/>
  <c r="AJ112" i="12"/>
  <c r="AJ116" i="12"/>
  <c r="AJ120" i="12"/>
  <c r="AJ124" i="12"/>
  <c r="AJ77" i="12"/>
  <c r="AJ81" i="12"/>
  <c r="AJ85" i="12"/>
  <c r="AJ89" i="12"/>
  <c r="AJ93" i="12"/>
  <c r="AJ97" i="12"/>
  <c r="AJ54" i="12"/>
  <c r="AJ58" i="12"/>
  <c r="AJ62" i="12"/>
  <c r="AJ66" i="12"/>
  <c r="AJ19" i="12"/>
  <c r="AJ23" i="12"/>
  <c r="AJ27" i="12"/>
  <c r="AJ31" i="12"/>
  <c r="AJ35" i="12"/>
  <c r="AJ175" i="12"/>
  <c r="AJ148" i="12"/>
  <c r="AJ105" i="12"/>
  <c r="AJ121" i="12"/>
  <c r="AJ78" i="12"/>
  <c r="AJ94" i="12"/>
  <c r="AJ51" i="12"/>
  <c r="AJ67" i="12"/>
  <c r="AJ24" i="12"/>
  <c r="AJ163" i="12"/>
  <c r="AJ179" i="12"/>
  <c r="AJ136" i="12"/>
  <c r="AJ152" i="12"/>
  <c r="AJ109" i="12"/>
  <c r="AJ125" i="12"/>
  <c r="AJ82" i="12"/>
  <c r="AJ55" i="12"/>
  <c r="AJ12" i="12"/>
  <c r="AJ28" i="12"/>
  <c r="AJ167" i="12"/>
  <c r="AJ183" i="12"/>
  <c r="AJ140" i="12"/>
  <c r="AJ156" i="12"/>
  <c r="AJ113" i="12"/>
  <c r="AJ86" i="12"/>
  <c r="AJ59" i="12"/>
  <c r="AJ16" i="12"/>
  <c r="AJ32" i="12"/>
  <c r="AJ101" i="12"/>
  <c r="AJ171" i="12"/>
  <c r="AJ117" i="12"/>
  <c r="AJ63" i="12"/>
  <c r="AJ187" i="12"/>
  <c r="AJ20" i="12"/>
  <c r="AJ36" i="12"/>
  <c r="AJ144" i="12"/>
  <c r="AJ90" i="12"/>
  <c r="AK6" i="12"/>
  <c r="AJ7" i="12"/>
  <c r="Y38" i="10"/>
  <c r="X37" i="10"/>
  <c r="AI99" i="12"/>
  <c r="CH224" i="12" l="1"/>
  <c r="CG208" i="12"/>
  <c r="CG210" i="12" s="1"/>
  <c r="CG226" i="12"/>
  <c r="W18" i="13"/>
  <c r="W19" i="13" s="1"/>
  <c r="W20" i="13" s="1"/>
  <c r="AE7" i="16"/>
  <c r="AF6" i="16"/>
  <c r="AK163" i="12"/>
  <c r="AK167" i="12"/>
  <c r="AK171" i="12"/>
  <c r="AK164" i="12"/>
  <c r="AK168" i="12"/>
  <c r="AK165" i="12"/>
  <c r="AK169" i="12"/>
  <c r="AK172" i="12"/>
  <c r="AK176" i="12"/>
  <c r="AK180" i="12"/>
  <c r="AK184" i="12"/>
  <c r="AK137" i="12"/>
  <c r="AK141" i="12"/>
  <c r="AK145" i="12"/>
  <c r="AK149" i="12"/>
  <c r="AK153" i="12"/>
  <c r="AK157" i="12"/>
  <c r="AK102" i="12"/>
  <c r="AK106" i="12"/>
  <c r="AK110" i="12"/>
  <c r="AK114" i="12"/>
  <c r="AK118" i="12"/>
  <c r="AK122" i="12"/>
  <c r="AK126" i="12"/>
  <c r="AK71" i="12"/>
  <c r="AK75" i="12"/>
  <c r="AK79" i="12"/>
  <c r="AK83" i="12"/>
  <c r="AK87" i="12"/>
  <c r="AK91" i="12"/>
  <c r="AK95" i="12"/>
  <c r="AK52" i="12"/>
  <c r="AK56" i="12"/>
  <c r="AK60" i="12"/>
  <c r="AK64" i="12"/>
  <c r="AK13" i="12"/>
  <c r="AK17" i="12"/>
  <c r="AK21" i="12"/>
  <c r="AK25" i="12"/>
  <c r="AK29" i="12"/>
  <c r="AK33" i="12"/>
  <c r="AK37" i="12"/>
  <c r="AK162" i="12"/>
  <c r="AK173" i="12"/>
  <c r="AK177" i="12"/>
  <c r="AK181" i="12"/>
  <c r="AK185" i="12"/>
  <c r="AK130" i="12"/>
  <c r="AK138" i="12"/>
  <c r="AK142" i="12"/>
  <c r="AK146" i="12"/>
  <c r="AK150" i="12"/>
  <c r="AK154" i="12"/>
  <c r="AK103" i="12"/>
  <c r="AK107" i="12"/>
  <c r="AK111" i="12"/>
  <c r="AK115" i="12"/>
  <c r="AK119" i="12"/>
  <c r="AK123" i="12"/>
  <c r="AK127" i="12"/>
  <c r="AK76" i="12"/>
  <c r="AK80" i="12"/>
  <c r="AK84" i="12"/>
  <c r="AK88" i="12"/>
  <c r="AK92" i="12"/>
  <c r="AK96" i="12"/>
  <c r="AK53" i="12"/>
  <c r="AK57" i="12"/>
  <c r="AK61" i="12"/>
  <c r="AK65" i="12"/>
  <c r="AK18" i="12"/>
  <c r="AK22" i="12"/>
  <c r="AK26" i="12"/>
  <c r="AK30" i="12"/>
  <c r="AK34" i="12"/>
  <c r="AK166" i="12"/>
  <c r="AK174" i="12"/>
  <c r="AK178" i="12"/>
  <c r="AK182" i="12"/>
  <c r="AK186" i="12"/>
  <c r="AK135" i="12"/>
  <c r="AK139" i="12"/>
  <c r="AK143" i="12"/>
  <c r="AK147" i="12"/>
  <c r="AK151" i="12"/>
  <c r="AK155" i="12"/>
  <c r="AK100" i="12"/>
  <c r="AK104" i="12"/>
  <c r="AK108" i="12"/>
  <c r="AK112" i="12"/>
  <c r="AK116" i="12"/>
  <c r="AK120" i="12"/>
  <c r="AK124" i="12"/>
  <c r="AK77" i="12"/>
  <c r="AK81" i="12"/>
  <c r="AK85" i="12"/>
  <c r="AK89" i="12"/>
  <c r="AK93" i="12"/>
  <c r="AK97" i="12"/>
  <c r="AK54" i="12"/>
  <c r="AK58" i="12"/>
  <c r="AK62" i="12"/>
  <c r="AK66" i="12"/>
  <c r="AK19" i="12"/>
  <c r="AK23" i="12"/>
  <c r="AK27" i="12"/>
  <c r="AK31" i="12"/>
  <c r="AK35" i="12"/>
  <c r="AK170" i="12"/>
  <c r="AK187" i="12"/>
  <c r="AK144" i="12"/>
  <c r="AK101" i="12"/>
  <c r="AK117" i="12"/>
  <c r="AK90" i="12"/>
  <c r="AK63" i="12"/>
  <c r="AK20" i="12"/>
  <c r="AK36" i="12"/>
  <c r="AK175" i="12"/>
  <c r="AK148" i="12"/>
  <c r="AK105" i="12"/>
  <c r="AK121" i="12"/>
  <c r="AK78" i="12"/>
  <c r="AK94" i="12"/>
  <c r="AK51" i="12"/>
  <c r="AK67" i="12"/>
  <c r="AK24" i="12"/>
  <c r="AK179" i="12"/>
  <c r="AK136" i="12"/>
  <c r="AK152" i="12"/>
  <c r="AK109" i="12"/>
  <c r="AK125" i="12"/>
  <c r="AK82" i="12"/>
  <c r="AK55" i="12"/>
  <c r="AK12" i="12"/>
  <c r="AK28" i="12"/>
  <c r="AK113" i="12"/>
  <c r="AK59" i="12"/>
  <c r="AK183" i="12"/>
  <c r="AK16" i="12"/>
  <c r="AK140" i="12"/>
  <c r="AK86" i="12"/>
  <c r="AK32" i="12"/>
  <c r="AK156" i="12"/>
  <c r="AL6" i="12"/>
  <c r="AK7" i="12"/>
  <c r="Z38" i="10"/>
  <c r="Y37" i="10"/>
  <c r="AK227" i="12"/>
  <c r="AJ228" i="12"/>
  <c r="AQ212" i="12"/>
  <c r="AR211" i="12"/>
  <c r="AJ99" i="12"/>
  <c r="AJ8" i="12"/>
  <c r="X39" i="10"/>
  <c r="AI236" i="12"/>
  <c r="AI235" i="12" s="1"/>
  <c r="G45" i="12" l="1"/>
  <c r="CI224" i="12"/>
  <c r="CH208" i="12"/>
  <c r="CH210" i="12" s="1"/>
  <c r="CH226" i="12"/>
  <c r="AG6" i="16"/>
  <c r="AF7" i="16"/>
  <c r="AR212" i="12"/>
  <c r="AS211" i="12"/>
  <c r="Z37" i="10"/>
  <c r="AA38" i="10"/>
  <c r="AL164" i="12"/>
  <c r="AL168" i="12"/>
  <c r="AL172" i="12"/>
  <c r="AL176" i="12"/>
  <c r="AL180" i="12"/>
  <c r="AL184" i="12"/>
  <c r="AL137" i="12"/>
  <c r="AL141" i="12"/>
  <c r="AL145" i="12"/>
  <c r="AL149" i="12"/>
  <c r="AL153" i="12"/>
  <c r="AL157" i="12"/>
  <c r="AL102" i="12"/>
  <c r="AL106" i="12"/>
  <c r="AL110" i="12"/>
  <c r="AL114" i="12"/>
  <c r="AL118" i="12"/>
  <c r="AL122" i="12"/>
  <c r="AL126" i="12"/>
  <c r="AL71" i="12"/>
  <c r="AL75" i="12"/>
  <c r="AL79" i="12"/>
  <c r="AL83" i="12"/>
  <c r="AL87" i="12"/>
  <c r="AL91" i="12"/>
  <c r="AL95" i="12"/>
  <c r="AL52" i="12"/>
  <c r="AL56" i="12"/>
  <c r="AL60" i="12"/>
  <c r="AL64" i="12"/>
  <c r="AL13" i="12"/>
  <c r="AL17" i="12"/>
  <c r="AL21" i="12"/>
  <c r="AL25" i="12"/>
  <c r="AL29" i="12"/>
  <c r="AL33" i="12"/>
  <c r="AL37" i="12"/>
  <c r="AL165" i="12"/>
  <c r="AL169" i="12"/>
  <c r="AL173" i="12"/>
  <c r="AL177" i="12"/>
  <c r="AL181" i="12"/>
  <c r="AL185" i="12"/>
  <c r="AL130" i="12"/>
  <c r="AL138" i="12"/>
  <c r="AL142" i="12"/>
  <c r="AL146" i="12"/>
  <c r="AL150" i="12"/>
  <c r="AL154" i="12"/>
  <c r="AL103" i="12"/>
  <c r="AL107" i="12"/>
  <c r="AL111" i="12"/>
  <c r="AL115" i="12"/>
  <c r="AL119" i="12"/>
  <c r="AL123" i="12"/>
  <c r="AL127" i="12"/>
  <c r="AL76" i="12"/>
  <c r="AL80" i="12"/>
  <c r="AL84" i="12"/>
  <c r="AL88" i="12"/>
  <c r="AL92" i="12"/>
  <c r="AL96" i="12"/>
  <c r="AL53" i="12"/>
  <c r="AL57" i="12"/>
  <c r="AL61" i="12"/>
  <c r="AL65" i="12"/>
  <c r="AL18" i="12"/>
  <c r="AL22" i="12"/>
  <c r="AL26" i="12"/>
  <c r="AL30" i="12"/>
  <c r="AL34" i="12"/>
  <c r="AL162" i="12"/>
  <c r="AL166" i="12"/>
  <c r="AL170" i="12"/>
  <c r="AL174" i="12"/>
  <c r="AL178" i="12"/>
  <c r="AL182" i="12"/>
  <c r="AL186" i="12"/>
  <c r="AL135" i="12"/>
  <c r="AL139" i="12"/>
  <c r="AL143" i="12"/>
  <c r="AL147" i="12"/>
  <c r="AL151" i="12"/>
  <c r="AL155" i="12"/>
  <c r="AL100" i="12"/>
  <c r="AL104" i="12"/>
  <c r="AL108" i="12"/>
  <c r="AL112" i="12"/>
  <c r="AL116" i="12"/>
  <c r="AL120" i="12"/>
  <c r="AL124" i="12"/>
  <c r="AL77" i="12"/>
  <c r="AL81" i="12"/>
  <c r="AL85" i="12"/>
  <c r="AL89" i="12"/>
  <c r="AL93" i="12"/>
  <c r="AL97" i="12"/>
  <c r="AL54" i="12"/>
  <c r="AL58" i="12"/>
  <c r="AL62" i="12"/>
  <c r="AL66" i="12"/>
  <c r="AL19" i="12"/>
  <c r="AL23" i="12"/>
  <c r="AL27" i="12"/>
  <c r="AL31" i="12"/>
  <c r="AL35" i="12"/>
  <c r="AL171" i="12"/>
  <c r="AL187" i="12"/>
  <c r="AL144" i="12"/>
  <c r="AL101" i="12"/>
  <c r="AL117" i="12"/>
  <c r="AL90" i="12"/>
  <c r="AL63" i="12"/>
  <c r="AL20" i="12"/>
  <c r="AL36" i="12"/>
  <c r="AL175" i="12"/>
  <c r="AL148" i="12"/>
  <c r="AL105" i="12"/>
  <c r="AL121" i="12"/>
  <c r="AL78" i="12"/>
  <c r="AL94" i="12"/>
  <c r="AL51" i="12"/>
  <c r="AL67" i="12"/>
  <c r="AL24" i="12"/>
  <c r="AL163" i="12"/>
  <c r="AL179" i="12"/>
  <c r="AL136" i="12"/>
  <c r="AL152" i="12"/>
  <c r="AL109" i="12"/>
  <c r="AL125" i="12"/>
  <c r="AL82" i="12"/>
  <c r="AL55" i="12"/>
  <c r="AL12" i="12"/>
  <c r="AL28" i="12"/>
  <c r="AL183" i="12"/>
  <c r="AL16" i="12"/>
  <c r="AL140" i="12"/>
  <c r="AL86" i="12"/>
  <c r="AL32" i="12"/>
  <c r="AL156" i="12"/>
  <c r="AL113" i="12"/>
  <c r="AL59" i="12"/>
  <c r="AL167" i="12"/>
  <c r="AM6" i="12"/>
  <c r="AL7" i="12"/>
  <c r="AK99" i="12"/>
  <c r="AJ236" i="12"/>
  <c r="AJ235" i="12" s="1"/>
  <c r="AK8" i="12"/>
  <c r="Y39" i="10"/>
  <c r="AK228" i="12"/>
  <c r="AL227" i="12"/>
  <c r="CJ224" i="12" l="1"/>
  <c r="CI208" i="12"/>
  <c r="CI210" i="12" s="1"/>
  <c r="CI226" i="12"/>
  <c r="AH6" i="16"/>
  <c r="AG7" i="16"/>
  <c r="AL99" i="12"/>
  <c r="AA37" i="10"/>
  <c r="AB38" i="10"/>
  <c r="AT211" i="12"/>
  <c r="AS212" i="12"/>
  <c r="AL8" i="12"/>
  <c r="Z39" i="10"/>
  <c r="AK236" i="12"/>
  <c r="AK235" i="12" s="1"/>
  <c r="AL228" i="12"/>
  <c r="AM227" i="12"/>
  <c r="AM164" i="12"/>
  <c r="AM168" i="12"/>
  <c r="AM172" i="12"/>
  <c r="AM176" i="12"/>
  <c r="AM180" i="12"/>
  <c r="AM184" i="12"/>
  <c r="AM137" i="12"/>
  <c r="AM141" i="12"/>
  <c r="AM145" i="12"/>
  <c r="AM149" i="12"/>
  <c r="AM153" i="12"/>
  <c r="AM157" i="12"/>
  <c r="AM102" i="12"/>
  <c r="AM106" i="12"/>
  <c r="AM110" i="12"/>
  <c r="AM114" i="12"/>
  <c r="AM118" i="12"/>
  <c r="AM122" i="12"/>
  <c r="AM126" i="12"/>
  <c r="AM71" i="12"/>
  <c r="AM75" i="12"/>
  <c r="AM79" i="12"/>
  <c r="AM83" i="12"/>
  <c r="AM87" i="12"/>
  <c r="AM91" i="12"/>
  <c r="AM95" i="12"/>
  <c r="AM52" i="12"/>
  <c r="AM56" i="12"/>
  <c r="AM60" i="12"/>
  <c r="AM64" i="12"/>
  <c r="AM13" i="12"/>
  <c r="AM17" i="12"/>
  <c r="AM21" i="12"/>
  <c r="AM25" i="12"/>
  <c r="AM29" i="12"/>
  <c r="AM33" i="12"/>
  <c r="AM37" i="12"/>
  <c r="AM165" i="12"/>
  <c r="AM169" i="12"/>
  <c r="AM173" i="12"/>
  <c r="AM177" i="12"/>
  <c r="AM181" i="12"/>
  <c r="AM185" i="12"/>
  <c r="AM130" i="12"/>
  <c r="AM138" i="12"/>
  <c r="AM142" i="12"/>
  <c r="AM146" i="12"/>
  <c r="AM150" i="12"/>
  <c r="AM154" i="12"/>
  <c r="AM103" i="12"/>
  <c r="AM107" i="12"/>
  <c r="AM111" i="12"/>
  <c r="AM115" i="12"/>
  <c r="AM119" i="12"/>
  <c r="AM123" i="12"/>
  <c r="AM127" i="12"/>
  <c r="AM76" i="12"/>
  <c r="AM80" i="12"/>
  <c r="AM84" i="12"/>
  <c r="AM88" i="12"/>
  <c r="AM92" i="12"/>
  <c r="AM96" i="12"/>
  <c r="AM53" i="12"/>
  <c r="AM57" i="12"/>
  <c r="AM61" i="12"/>
  <c r="AM65" i="12"/>
  <c r="AM18" i="12"/>
  <c r="AM22" i="12"/>
  <c r="AM26" i="12"/>
  <c r="AM30" i="12"/>
  <c r="AM34" i="12"/>
  <c r="AM162" i="12"/>
  <c r="AM166" i="12"/>
  <c r="AM170" i="12"/>
  <c r="AM174" i="12"/>
  <c r="AM178" i="12"/>
  <c r="AM182" i="12"/>
  <c r="AM186" i="12"/>
  <c r="AM135" i="12"/>
  <c r="AM139" i="12"/>
  <c r="AM143" i="12"/>
  <c r="AM147" i="12"/>
  <c r="AM151" i="12"/>
  <c r="AM155" i="12"/>
  <c r="AM100" i="12"/>
  <c r="AM104" i="12"/>
  <c r="AM108" i="12"/>
  <c r="AM112" i="12"/>
  <c r="AM116" i="12"/>
  <c r="AM120" i="12"/>
  <c r="AM124" i="12"/>
  <c r="AM77" i="12"/>
  <c r="AM81" i="12"/>
  <c r="AM85" i="12"/>
  <c r="AM89" i="12"/>
  <c r="AM93" i="12"/>
  <c r="AM97" i="12"/>
  <c r="AM54" i="12"/>
  <c r="AM58" i="12"/>
  <c r="AM62" i="12"/>
  <c r="AM66" i="12"/>
  <c r="AM19" i="12"/>
  <c r="AM23" i="12"/>
  <c r="AM27" i="12"/>
  <c r="AM31" i="12"/>
  <c r="AM35" i="12"/>
  <c r="AM171" i="12"/>
  <c r="AM187" i="12"/>
  <c r="AM144" i="12"/>
  <c r="AM101" i="12"/>
  <c r="AM117" i="12"/>
  <c r="AM90" i="12"/>
  <c r="AM63" i="12"/>
  <c r="AM20" i="12"/>
  <c r="AM36" i="12"/>
  <c r="AM175" i="12"/>
  <c r="AM148" i="12"/>
  <c r="AM105" i="12"/>
  <c r="AM121" i="12"/>
  <c r="AM78" i="12"/>
  <c r="AM94" i="12"/>
  <c r="AM51" i="12"/>
  <c r="AM67" i="12"/>
  <c r="AM24" i="12"/>
  <c r="AM163" i="12"/>
  <c r="AM179" i="12"/>
  <c r="AM136" i="12"/>
  <c r="AM152" i="12"/>
  <c r="AM109" i="12"/>
  <c r="AM125" i="12"/>
  <c r="AM82" i="12"/>
  <c r="AM55" i="12"/>
  <c r="AM12" i="12"/>
  <c r="AM28" i="12"/>
  <c r="AM140" i="12"/>
  <c r="AM86" i="12"/>
  <c r="AM32" i="12"/>
  <c r="AM156" i="12"/>
  <c r="AM167" i="12"/>
  <c r="AM113" i="12"/>
  <c r="AM59" i="12"/>
  <c r="AM16" i="12"/>
  <c r="AM183" i="12"/>
  <c r="AN6" i="12"/>
  <c r="AM7" i="12"/>
  <c r="CK224" i="12" l="1"/>
  <c r="CJ208" i="12"/>
  <c r="CJ210" i="12" s="1"/>
  <c r="CJ226" i="12"/>
  <c r="AI6" i="16"/>
  <c r="AH7" i="16"/>
  <c r="AU211" i="12"/>
  <c r="AT212" i="12"/>
  <c r="AM99" i="12"/>
  <c r="AC38" i="10"/>
  <c r="AB37" i="10"/>
  <c r="AM228" i="12"/>
  <c r="AN227" i="12"/>
  <c r="AM8" i="12"/>
  <c r="AA39" i="10"/>
  <c r="AL236" i="12"/>
  <c r="AL235" i="12" s="1"/>
  <c r="AN164" i="12"/>
  <c r="AN168" i="12"/>
  <c r="AN172" i="12"/>
  <c r="AN176" i="12"/>
  <c r="AN180" i="12"/>
  <c r="AN184" i="12"/>
  <c r="AN137" i="12"/>
  <c r="AN141" i="12"/>
  <c r="AN145" i="12"/>
  <c r="AN149" i="12"/>
  <c r="AN153" i="12"/>
  <c r="AN157" i="12"/>
  <c r="AN102" i="12"/>
  <c r="AN106" i="12"/>
  <c r="AN110" i="12"/>
  <c r="AN114" i="12"/>
  <c r="AN118" i="12"/>
  <c r="AN122" i="12"/>
  <c r="AN126" i="12"/>
  <c r="AN71" i="12"/>
  <c r="AN75" i="12"/>
  <c r="AN79" i="12"/>
  <c r="AN83" i="12"/>
  <c r="AN87" i="12"/>
  <c r="AN91" i="12"/>
  <c r="AN95" i="12"/>
  <c r="AN52" i="12"/>
  <c r="AN56" i="12"/>
  <c r="AN60" i="12"/>
  <c r="AN64" i="12"/>
  <c r="AN13" i="12"/>
  <c r="AN17" i="12"/>
  <c r="AN21" i="12"/>
  <c r="AN25" i="12"/>
  <c r="AN29" i="12"/>
  <c r="AN33" i="12"/>
  <c r="AN37" i="12"/>
  <c r="AN165" i="12"/>
  <c r="AN169" i="12"/>
  <c r="AN173" i="12"/>
  <c r="AN177" i="12"/>
  <c r="AN181" i="12"/>
  <c r="AN185" i="12"/>
  <c r="AN130" i="12"/>
  <c r="AN138" i="12"/>
  <c r="AN142" i="12"/>
  <c r="AN146" i="12"/>
  <c r="AN150" i="12"/>
  <c r="AN154" i="12"/>
  <c r="AN103" i="12"/>
  <c r="AN107" i="12"/>
  <c r="AN111" i="12"/>
  <c r="AN115" i="12"/>
  <c r="AN119" i="12"/>
  <c r="AN123" i="12"/>
  <c r="AN127" i="12"/>
  <c r="AN76" i="12"/>
  <c r="AN80" i="12"/>
  <c r="AN84" i="12"/>
  <c r="AN88" i="12"/>
  <c r="AN92" i="12"/>
  <c r="AN96" i="12"/>
  <c r="AN53" i="12"/>
  <c r="AN57" i="12"/>
  <c r="AN61" i="12"/>
  <c r="AN65" i="12"/>
  <c r="AN18" i="12"/>
  <c r="AN22" i="12"/>
  <c r="AN26" i="12"/>
  <c r="AN30" i="12"/>
  <c r="AN34" i="12"/>
  <c r="AN162" i="12"/>
  <c r="AN166" i="12"/>
  <c r="AN170" i="12"/>
  <c r="AN174" i="12"/>
  <c r="AN178" i="12"/>
  <c r="AN182" i="12"/>
  <c r="AN186" i="12"/>
  <c r="AN135" i="12"/>
  <c r="AN139" i="12"/>
  <c r="AN143" i="12"/>
  <c r="AN147" i="12"/>
  <c r="AN151" i="12"/>
  <c r="AN155" i="12"/>
  <c r="AN100" i="12"/>
  <c r="AN104" i="12"/>
  <c r="AN108" i="12"/>
  <c r="AN112" i="12"/>
  <c r="AN116" i="12"/>
  <c r="AN120" i="12"/>
  <c r="AN124" i="12"/>
  <c r="AN77" i="12"/>
  <c r="AN81" i="12"/>
  <c r="AN85" i="12"/>
  <c r="AN89" i="12"/>
  <c r="AN93" i="12"/>
  <c r="AN97" i="12"/>
  <c r="AN54" i="12"/>
  <c r="AN58" i="12"/>
  <c r="AN62" i="12"/>
  <c r="AN66" i="12"/>
  <c r="AN19" i="12"/>
  <c r="AN23" i="12"/>
  <c r="AN27" i="12"/>
  <c r="AN31" i="12"/>
  <c r="AN35" i="12"/>
  <c r="AN171" i="12"/>
  <c r="AN187" i="12"/>
  <c r="AN144" i="12"/>
  <c r="AN101" i="12"/>
  <c r="AN117" i="12"/>
  <c r="AN90" i="12"/>
  <c r="AN63" i="12"/>
  <c r="AN20" i="12"/>
  <c r="AN36" i="12"/>
  <c r="AN175" i="12"/>
  <c r="AN148" i="12"/>
  <c r="AN105" i="12"/>
  <c r="AN121" i="12"/>
  <c r="AN78" i="12"/>
  <c r="AN94" i="12"/>
  <c r="AN51" i="12"/>
  <c r="AN67" i="12"/>
  <c r="AN24" i="12"/>
  <c r="AN163" i="12"/>
  <c r="AN179" i="12"/>
  <c r="AN136" i="12"/>
  <c r="AN152" i="12"/>
  <c r="AN109" i="12"/>
  <c r="AN125" i="12"/>
  <c r="AN82" i="12"/>
  <c r="AN55" i="12"/>
  <c r="AN12" i="12"/>
  <c r="AN28" i="12"/>
  <c r="AN156" i="12"/>
  <c r="AN167" i="12"/>
  <c r="AN113" i="12"/>
  <c r="AN59" i="12"/>
  <c r="AN183" i="12"/>
  <c r="AN16" i="12"/>
  <c r="AN140" i="12"/>
  <c r="AN86" i="12"/>
  <c r="AN32" i="12"/>
  <c r="AO6" i="12"/>
  <c r="AN7" i="12"/>
  <c r="CL224" i="12" l="1"/>
  <c r="CK208" i="12"/>
  <c r="CK210" i="12" s="1"/>
  <c r="CK226" i="12"/>
  <c r="AA13" i="13"/>
  <c r="AJ6" i="16"/>
  <c r="AI7" i="16"/>
  <c r="AO164" i="12"/>
  <c r="AO168" i="12"/>
  <c r="AO172" i="12"/>
  <c r="AO176" i="12"/>
  <c r="AO180" i="12"/>
  <c r="AO184" i="12"/>
  <c r="AO137" i="12"/>
  <c r="AO141" i="12"/>
  <c r="AO145" i="12"/>
  <c r="AO149" i="12"/>
  <c r="AO153" i="12"/>
  <c r="AO157" i="12"/>
  <c r="AO102" i="12"/>
  <c r="AO106" i="12"/>
  <c r="AO110" i="12"/>
  <c r="AO114" i="12"/>
  <c r="AO118" i="12"/>
  <c r="AO122" i="12"/>
  <c r="AO126" i="12"/>
  <c r="AO71" i="12"/>
  <c r="AO75" i="12"/>
  <c r="AO79" i="12"/>
  <c r="AO83" i="12"/>
  <c r="AO87" i="12"/>
  <c r="AO91" i="12"/>
  <c r="AO95" i="12"/>
  <c r="AO52" i="12"/>
  <c r="AO56" i="12"/>
  <c r="AO60" i="12"/>
  <c r="AO64" i="12"/>
  <c r="AO13" i="12"/>
  <c r="AO17" i="12"/>
  <c r="AO21" i="12"/>
  <c r="AO25" i="12"/>
  <c r="AO29" i="12"/>
  <c r="AO33" i="12"/>
  <c r="AO37" i="12"/>
  <c r="AO165" i="12"/>
  <c r="AO169" i="12"/>
  <c r="AO173" i="12"/>
  <c r="AO177" i="12"/>
  <c r="AO181" i="12"/>
  <c r="AO185" i="12"/>
  <c r="AO130" i="12"/>
  <c r="AO138" i="12"/>
  <c r="AO142" i="12"/>
  <c r="AO146" i="12"/>
  <c r="AO150" i="12"/>
  <c r="AO154" i="12"/>
  <c r="AO103" i="12"/>
  <c r="AO107" i="12"/>
  <c r="AO111" i="12"/>
  <c r="AO115" i="12"/>
  <c r="AO119" i="12"/>
  <c r="AO123" i="12"/>
  <c r="AO127" i="12"/>
  <c r="AO76" i="12"/>
  <c r="AO80" i="12"/>
  <c r="AO84" i="12"/>
  <c r="AO88" i="12"/>
  <c r="AO92" i="12"/>
  <c r="AO96" i="12"/>
  <c r="AO53" i="12"/>
  <c r="AO57" i="12"/>
  <c r="AO61" i="12"/>
  <c r="AO65" i="12"/>
  <c r="AO18" i="12"/>
  <c r="AO22" i="12"/>
  <c r="AO26" i="12"/>
  <c r="AO30" i="12"/>
  <c r="AO34" i="12"/>
  <c r="AO162" i="12"/>
  <c r="AO166" i="12"/>
  <c r="AO170" i="12"/>
  <c r="AO174" i="12"/>
  <c r="AO178" i="12"/>
  <c r="AO182" i="12"/>
  <c r="AO186" i="12"/>
  <c r="AO135" i="12"/>
  <c r="AO139" i="12"/>
  <c r="AO143" i="12"/>
  <c r="AO147" i="12"/>
  <c r="AO151" i="12"/>
  <c r="AO155" i="12"/>
  <c r="AO100" i="12"/>
  <c r="AO104" i="12"/>
  <c r="AO108" i="12"/>
  <c r="AO112" i="12"/>
  <c r="AO116" i="12"/>
  <c r="AO120" i="12"/>
  <c r="AO124" i="12"/>
  <c r="AO77" i="12"/>
  <c r="AO81" i="12"/>
  <c r="AO85" i="12"/>
  <c r="AO89" i="12"/>
  <c r="AO93" i="12"/>
  <c r="AO97" i="12"/>
  <c r="AO54" i="12"/>
  <c r="AO58" i="12"/>
  <c r="AO62" i="12"/>
  <c r="AO66" i="12"/>
  <c r="AO19" i="12"/>
  <c r="AO23" i="12"/>
  <c r="AO27" i="12"/>
  <c r="AO31" i="12"/>
  <c r="AO35" i="12"/>
  <c r="AO171" i="12"/>
  <c r="AO187" i="12"/>
  <c r="AO144" i="12"/>
  <c r="AO101" i="12"/>
  <c r="AO117" i="12"/>
  <c r="AO90" i="12"/>
  <c r="AO63" i="12"/>
  <c r="AO20" i="12"/>
  <c r="AO36" i="12"/>
  <c r="AO175" i="12"/>
  <c r="AO148" i="12"/>
  <c r="AO105" i="12"/>
  <c r="AO121" i="12"/>
  <c r="AO78" i="12"/>
  <c r="AO94" i="12"/>
  <c r="AO51" i="12"/>
  <c r="AO67" i="12"/>
  <c r="AO24" i="12"/>
  <c r="AO163" i="12"/>
  <c r="AO179" i="12"/>
  <c r="AO136" i="12"/>
  <c r="AO152" i="12"/>
  <c r="AO109" i="12"/>
  <c r="AO125" i="12"/>
  <c r="AO82" i="12"/>
  <c r="AO55" i="12"/>
  <c r="AO12" i="12"/>
  <c r="AO28" i="12"/>
  <c r="AO167" i="12"/>
  <c r="AO113" i="12"/>
  <c r="AO59" i="12"/>
  <c r="AO183" i="12"/>
  <c r="AO16" i="12"/>
  <c r="AO140" i="12"/>
  <c r="AO86" i="12"/>
  <c r="AO32" i="12"/>
  <c r="AO156" i="12"/>
  <c r="AP6" i="12"/>
  <c r="AO7" i="12"/>
  <c r="AN8" i="12"/>
  <c r="AB39" i="10"/>
  <c r="AM236" i="12"/>
  <c r="AM235" i="12" s="1"/>
  <c r="AN228" i="12"/>
  <c r="AO227" i="12"/>
  <c r="AC37" i="10"/>
  <c r="AD38" i="10"/>
  <c r="AU212" i="12"/>
  <c r="AV211" i="12"/>
  <c r="AN99" i="12"/>
  <c r="CM224" i="12" l="1"/>
  <c r="CL208" i="12"/>
  <c r="CL210" i="12" s="1"/>
  <c r="CL226" i="12"/>
  <c r="AA14" i="13"/>
  <c r="AK6" i="16"/>
  <c r="AJ7" i="16"/>
  <c r="AO8" i="12"/>
  <c r="AC39" i="10"/>
  <c r="AN236" i="12"/>
  <c r="AN235" i="12" s="1"/>
  <c r="AO99" i="12"/>
  <c r="AV212" i="12"/>
  <c r="AW211" i="12"/>
  <c r="AE38" i="10"/>
  <c r="AD37" i="10"/>
  <c r="AO228" i="12"/>
  <c r="AP227" i="12"/>
  <c r="AP164" i="12"/>
  <c r="AP168" i="12"/>
  <c r="AP172" i="12"/>
  <c r="AP176" i="12"/>
  <c r="AP180" i="12"/>
  <c r="AP184" i="12"/>
  <c r="AP137" i="12"/>
  <c r="AP141" i="12"/>
  <c r="AP145" i="12"/>
  <c r="AP149" i="12"/>
  <c r="AP153" i="12"/>
  <c r="AP157" i="12"/>
  <c r="AP102" i="12"/>
  <c r="AP106" i="12"/>
  <c r="AP110" i="12"/>
  <c r="AP114" i="12"/>
  <c r="AP118" i="12"/>
  <c r="AP122" i="12"/>
  <c r="AP126" i="12"/>
  <c r="AP71" i="12"/>
  <c r="AP75" i="12"/>
  <c r="AP79" i="12"/>
  <c r="AP83" i="12"/>
  <c r="AP87" i="12"/>
  <c r="AP91" i="12"/>
  <c r="AP95" i="12"/>
  <c r="AP52" i="12"/>
  <c r="AP56" i="12"/>
  <c r="AP60" i="12"/>
  <c r="AP64" i="12"/>
  <c r="AP13" i="12"/>
  <c r="AP17" i="12"/>
  <c r="AP165" i="12"/>
  <c r="AP169" i="12"/>
  <c r="AP173" i="12"/>
  <c r="AP177" i="12"/>
  <c r="AP181" i="12"/>
  <c r="AP185" i="12"/>
  <c r="AP130" i="12"/>
  <c r="AP138" i="12"/>
  <c r="AP142" i="12"/>
  <c r="AP146" i="12"/>
  <c r="AP150" i="12"/>
  <c r="AP154" i="12"/>
  <c r="AP103" i="12"/>
  <c r="AP107" i="12"/>
  <c r="AP111" i="12"/>
  <c r="AP115" i="12"/>
  <c r="AP119" i="12"/>
  <c r="AP123" i="12"/>
  <c r="AP127" i="12"/>
  <c r="AP76" i="12"/>
  <c r="AP80" i="12"/>
  <c r="AP84" i="12"/>
  <c r="AP88" i="12"/>
  <c r="AP92" i="12"/>
  <c r="AP96" i="12"/>
  <c r="AP53" i="12"/>
  <c r="AP57" i="12"/>
  <c r="AP61" i="12"/>
  <c r="AP65" i="12"/>
  <c r="AP18" i="12"/>
  <c r="AP162" i="12"/>
  <c r="AP166" i="12"/>
  <c r="AP170" i="12"/>
  <c r="AP174" i="12"/>
  <c r="AP178" i="12"/>
  <c r="AP182" i="12"/>
  <c r="AP186" i="12"/>
  <c r="AP135" i="12"/>
  <c r="AP139" i="12"/>
  <c r="AP143" i="12"/>
  <c r="AP147" i="12"/>
  <c r="AP151" i="12"/>
  <c r="AP155" i="12"/>
  <c r="AP100" i="12"/>
  <c r="AP104" i="12"/>
  <c r="AP108" i="12"/>
  <c r="AP112" i="12"/>
  <c r="AP116" i="12"/>
  <c r="AP120" i="12"/>
  <c r="AP124" i="12"/>
  <c r="AP77" i="12"/>
  <c r="AP81" i="12"/>
  <c r="AP85" i="12"/>
  <c r="AP89" i="12"/>
  <c r="AP93" i="12"/>
  <c r="AP97" i="12"/>
  <c r="AP54" i="12"/>
  <c r="AP58" i="12"/>
  <c r="AP62" i="12"/>
  <c r="AP66" i="12"/>
  <c r="AP19" i="12"/>
  <c r="AP171" i="12"/>
  <c r="AP187" i="12"/>
  <c r="AP144" i="12"/>
  <c r="AP101" i="12"/>
  <c r="AP117" i="12"/>
  <c r="AP90" i="12"/>
  <c r="AP63" i="12"/>
  <c r="AP20" i="12"/>
  <c r="AP24" i="12"/>
  <c r="AP28" i="12"/>
  <c r="AP32" i="12"/>
  <c r="AP36" i="12"/>
  <c r="AP175" i="12"/>
  <c r="AP148" i="12"/>
  <c r="AP105" i="12"/>
  <c r="AP121" i="12"/>
  <c r="AP78" i="12"/>
  <c r="AP94" i="12"/>
  <c r="AP51" i="12"/>
  <c r="AP67" i="12"/>
  <c r="AP21" i="12"/>
  <c r="AP25" i="12"/>
  <c r="AP29" i="12"/>
  <c r="AP33" i="12"/>
  <c r="AP37" i="12"/>
  <c r="AP163" i="12"/>
  <c r="AP179" i="12"/>
  <c r="AP136" i="12"/>
  <c r="AP152" i="12"/>
  <c r="AP109" i="12"/>
  <c r="AP125" i="12"/>
  <c r="AP82" i="12"/>
  <c r="AP55" i="12"/>
  <c r="AP12" i="12"/>
  <c r="AP22" i="12"/>
  <c r="AP26" i="12"/>
  <c r="AP30" i="12"/>
  <c r="AP34" i="12"/>
  <c r="AP183" i="12"/>
  <c r="AP16" i="12"/>
  <c r="AP35" i="12"/>
  <c r="AP140" i="12"/>
  <c r="AP86" i="12"/>
  <c r="AP23" i="12"/>
  <c r="AP156" i="12"/>
  <c r="AP27" i="12"/>
  <c r="AP59" i="12"/>
  <c r="AP31" i="12"/>
  <c r="AP167" i="12"/>
  <c r="AP113" i="12"/>
  <c r="AQ6" i="12"/>
  <c r="AP7" i="12"/>
  <c r="CN224" i="12" l="1"/>
  <c r="CM208" i="12"/>
  <c r="CM210" i="12" s="1"/>
  <c r="CM226" i="12"/>
  <c r="AK7" i="16"/>
  <c r="AL6" i="16"/>
  <c r="AP99" i="12"/>
  <c r="AP228" i="12"/>
  <c r="AQ227" i="12"/>
  <c r="AQ163" i="12"/>
  <c r="AQ167" i="12"/>
  <c r="AQ171" i="12"/>
  <c r="AQ175" i="12"/>
  <c r="AQ179" i="12"/>
  <c r="AQ183" i="12"/>
  <c r="AQ187" i="12"/>
  <c r="AQ136" i="12"/>
  <c r="AQ140" i="12"/>
  <c r="AQ144" i="12"/>
  <c r="AQ148" i="12"/>
  <c r="AQ152" i="12"/>
  <c r="AQ156" i="12"/>
  <c r="AQ101" i="12"/>
  <c r="AQ105" i="12"/>
  <c r="AQ109" i="12"/>
  <c r="AQ113" i="12"/>
  <c r="AQ117" i="12"/>
  <c r="AQ121" i="12"/>
  <c r="AQ125" i="12"/>
  <c r="AQ78" i="12"/>
  <c r="AQ82" i="12"/>
  <c r="AQ86" i="12"/>
  <c r="AQ90" i="12"/>
  <c r="AQ94" i="12"/>
  <c r="AQ51" i="12"/>
  <c r="AQ55" i="12"/>
  <c r="AQ59" i="12"/>
  <c r="AQ63" i="12"/>
  <c r="AQ67" i="12"/>
  <c r="AQ12" i="12"/>
  <c r="AQ16" i="12"/>
  <c r="AQ20" i="12"/>
  <c r="AQ24" i="12"/>
  <c r="AQ28" i="12"/>
  <c r="AQ32" i="12"/>
  <c r="AQ36" i="12"/>
  <c r="AQ164" i="12"/>
  <c r="AQ168" i="12"/>
  <c r="AQ172" i="12"/>
  <c r="AQ176" i="12"/>
  <c r="AQ180" i="12"/>
  <c r="AQ184" i="12"/>
  <c r="AQ137" i="12"/>
  <c r="AQ141" i="12"/>
  <c r="AQ145" i="12"/>
  <c r="AQ149" i="12"/>
  <c r="AQ153" i="12"/>
  <c r="AQ157" i="12"/>
  <c r="AQ102" i="12"/>
  <c r="AQ106" i="12"/>
  <c r="AQ110" i="12"/>
  <c r="AQ114" i="12"/>
  <c r="AQ118" i="12"/>
  <c r="AQ122" i="12"/>
  <c r="AQ126" i="12"/>
  <c r="AQ71" i="12"/>
  <c r="AQ75" i="12"/>
  <c r="AQ79" i="12"/>
  <c r="AQ83" i="12"/>
  <c r="AQ87" i="12"/>
  <c r="AQ91" i="12"/>
  <c r="AQ95" i="12"/>
  <c r="AQ52" i="12"/>
  <c r="AQ56" i="12"/>
  <c r="AQ60" i="12"/>
  <c r="AQ64" i="12"/>
  <c r="AQ13" i="12"/>
  <c r="AQ17" i="12"/>
  <c r="AQ21" i="12"/>
  <c r="AQ25" i="12"/>
  <c r="AQ29" i="12"/>
  <c r="AQ33" i="12"/>
  <c r="AQ37" i="12"/>
  <c r="AQ165" i="12"/>
  <c r="AQ169" i="12"/>
  <c r="AQ173" i="12"/>
  <c r="AQ177" i="12"/>
  <c r="AQ181" i="12"/>
  <c r="AQ185" i="12"/>
  <c r="AQ130" i="12"/>
  <c r="AQ138" i="12"/>
  <c r="AQ142" i="12"/>
  <c r="AQ146" i="12"/>
  <c r="AQ150" i="12"/>
  <c r="AQ154" i="12"/>
  <c r="AQ103" i="12"/>
  <c r="AQ107" i="12"/>
  <c r="AQ111" i="12"/>
  <c r="AQ115" i="12"/>
  <c r="AQ119" i="12"/>
  <c r="AQ123" i="12"/>
  <c r="AQ127" i="12"/>
  <c r="AQ76" i="12"/>
  <c r="AQ80" i="12"/>
  <c r="AQ84" i="12"/>
  <c r="AQ88" i="12"/>
  <c r="AQ92" i="12"/>
  <c r="AQ96" i="12"/>
  <c r="AQ53" i="12"/>
  <c r="AQ57" i="12"/>
  <c r="AQ61" i="12"/>
  <c r="AQ65" i="12"/>
  <c r="AQ18" i="12"/>
  <c r="AQ22" i="12"/>
  <c r="AQ26" i="12"/>
  <c r="AQ30" i="12"/>
  <c r="AQ34" i="12"/>
  <c r="AQ170" i="12"/>
  <c r="AQ186" i="12"/>
  <c r="AQ143" i="12"/>
  <c r="AQ100" i="12"/>
  <c r="AQ116" i="12"/>
  <c r="AQ89" i="12"/>
  <c r="AQ62" i="12"/>
  <c r="AQ19" i="12"/>
  <c r="AQ35" i="12"/>
  <c r="AQ174" i="12"/>
  <c r="AQ147" i="12"/>
  <c r="AQ104" i="12"/>
  <c r="AQ120" i="12"/>
  <c r="AQ77" i="12"/>
  <c r="AQ93" i="12"/>
  <c r="AQ66" i="12"/>
  <c r="AQ23" i="12"/>
  <c r="AQ162" i="12"/>
  <c r="AQ178" i="12"/>
  <c r="AQ135" i="12"/>
  <c r="AQ151" i="12"/>
  <c r="AQ108" i="12"/>
  <c r="AQ124" i="12"/>
  <c r="AQ81" i="12"/>
  <c r="AQ97" i="12"/>
  <c r="AQ54" i="12"/>
  <c r="AQ27" i="12"/>
  <c r="AQ139" i="12"/>
  <c r="AQ85" i="12"/>
  <c r="AQ31" i="12"/>
  <c r="AQ155" i="12"/>
  <c r="AQ166" i="12"/>
  <c r="AQ112" i="12"/>
  <c r="AQ58" i="12"/>
  <c r="AQ182" i="12"/>
  <c r="AR6" i="12"/>
  <c r="AQ7" i="12"/>
  <c r="AP8" i="12"/>
  <c r="AD39" i="10"/>
  <c r="AO236" i="12"/>
  <c r="AO235" i="12" s="1"/>
  <c r="AF38" i="10"/>
  <c r="AE37" i="10"/>
  <c r="AW212" i="12"/>
  <c r="AX211" i="12"/>
  <c r="G130" i="12" l="1"/>
  <c r="CO224" i="12"/>
  <c r="CN208" i="12"/>
  <c r="CN210" i="12" s="1"/>
  <c r="CN226" i="12"/>
  <c r="AM6" i="16"/>
  <c r="AL7" i="16"/>
  <c r="AQ99" i="12"/>
  <c r="AR163" i="12"/>
  <c r="AR167" i="12"/>
  <c r="AR171" i="12"/>
  <c r="AR175" i="12"/>
  <c r="AR179" i="12"/>
  <c r="AR183" i="12"/>
  <c r="AR187" i="12"/>
  <c r="AR136" i="12"/>
  <c r="AR140" i="12"/>
  <c r="AR144" i="12"/>
  <c r="AR148" i="12"/>
  <c r="AR152" i="12"/>
  <c r="AR156" i="12"/>
  <c r="AR101" i="12"/>
  <c r="AR105" i="12"/>
  <c r="AR109" i="12"/>
  <c r="AR113" i="12"/>
  <c r="AR117" i="12"/>
  <c r="AR121" i="12"/>
  <c r="AR125" i="12"/>
  <c r="AR78" i="12"/>
  <c r="AR82" i="12"/>
  <c r="AR86" i="12"/>
  <c r="AR90" i="12"/>
  <c r="AR94" i="12"/>
  <c r="AR51" i="12"/>
  <c r="AR55" i="12"/>
  <c r="AR59" i="12"/>
  <c r="AR63" i="12"/>
  <c r="AR67" i="12"/>
  <c r="AR12" i="12"/>
  <c r="AR16" i="12"/>
  <c r="AR20" i="12"/>
  <c r="AR24" i="12"/>
  <c r="AR28" i="12"/>
  <c r="AR32" i="12"/>
  <c r="AR36" i="12"/>
  <c r="AR164" i="12"/>
  <c r="AR168" i="12"/>
  <c r="AR172" i="12"/>
  <c r="AR176" i="12"/>
  <c r="AR180" i="12"/>
  <c r="AR184" i="12"/>
  <c r="AR137" i="12"/>
  <c r="AR141" i="12"/>
  <c r="AR145" i="12"/>
  <c r="AR149" i="12"/>
  <c r="AR153" i="12"/>
  <c r="AR157" i="12"/>
  <c r="AR102" i="12"/>
  <c r="AR106" i="12"/>
  <c r="AR110" i="12"/>
  <c r="AR114" i="12"/>
  <c r="AR118" i="12"/>
  <c r="AR122" i="12"/>
  <c r="AR126" i="12"/>
  <c r="AR71" i="12"/>
  <c r="AR75" i="12"/>
  <c r="AR79" i="12"/>
  <c r="AR83" i="12"/>
  <c r="AR87" i="12"/>
  <c r="AR91" i="12"/>
  <c r="AR95" i="12"/>
  <c r="AR52" i="12"/>
  <c r="AR56" i="12"/>
  <c r="AR60" i="12"/>
  <c r="AR64" i="12"/>
  <c r="AR13" i="12"/>
  <c r="AR17" i="12"/>
  <c r="AR21" i="12"/>
  <c r="AR25" i="12"/>
  <c r="AR29" i="12"/>
  <c r="AR33" i="12"/>
  <c r="AR37" i="12"/>
  <c r="AR165" i="12"/>
  <c r="AR169" i="12"/>
  <c r="AR173" i="12"/>
  <c r="AR177" i="12"/>
  <c r="AR181" i="12"/>
  <c r="AR185" i="12"/>
  <c r="AR130" i="12"/>
  <c r="AR138" i="12"/>
  <c r="AR142" i="12"/>
  <c r="AR146" i="12"/>
  <c r="AR150" i="12"/>
  <c r="AR154" i="12"/>
  <c r="AR103" i="12"/>
  <c r="AR107" i="12"/>
  <c r="AR111" i="12"/>
  <c r="AR115" i="12"/>
  <c r="AR119" i="12"/>
  <c r="AR123" i="12"/>
  <c r="AR127" i="12"/>
  <c r="AR76" i="12"/>
  <c r="AR80" i="12"/>
  <c r="AR84" i="12"/>
  <c r="AR88" i="12"/>
  <c r="AR92" i="12"/>
  <c r="AR96" i="12"/>
  <c r="AR53" i="12"/>
  <c r="AR57" i="12"/>
  <c r="AR61" i="12"/>
  <c r="AR65" i="12"/>
  <c r="AR18" i="12"/>
  <c r="AR22" i="12"/>
  <c r="AR26" i="12"/>
  <c r="AR30" i="12"/>
  <c r="AR34" i="12"/>
  <c r="AR170" i="12"/>
  <c r="AR186" i="12"/>
  <c r="AR143" i="12"/>
  <c r="AR100" i="12"/>
  <c r="AR116" i="12"/>
  <c r="AR89" i="12"/>
  <c r="AR62" i="12"/>
  <c r="AR19" i="12"/>
  <c r="AR35" i="12"/>
  <c r="AR174" i="12"/>
  <c r="AR147" i="12"/>
  <c r="AR104" i="12"/>
  <c r="AR120" i="12"/>
  <c r="AR77" i="12"/>
  <c r="AR93" i="12"/>
  <c r="AR66" i="12"/>
  <c r="AR23" i="12"/>
  <c r="AR162" i="12"/>
  <c r="AR178" i="12"/>
  <c r="AR135" i="12"/>
  <c r="AR151" i="12"/>
  <c r="AR108" i="12"/>
  <c r="AR124" i="12"/>
  <c r="AR81" i="12"/>
  <c r="AR97" i="12"/>
  <c r="AR54" i="12"/>
  <c r="AR27" i="12"/>
  <c r="AR155" i="12"/>
  <c r="AR166" i="12"/>
  <c r="AR112" i="12"/>
  <c r="AR58" i="12"/>
  <c r="AR182" i="12"/>
  <c r="AR139" i="12"/>
  <c r="AR85" i="12"/>
  <c r="AR31" i="12"/>
  <c r="AS6" i="12"/>
  <c r="AR7" i="12"/>
  <c r="AQ228" i="12"/>
  <c r="AR227" i="12"/>
  <c r="AG38" i="10"/>
  <c r="AF37" i="10"/>
  <c r="AQ8" i="12"/>
  <c r="AE39" i="10"/>
  <c r="AP236" i="12"/>
  <c r="AP235" i="12" s="1"/>
  <c r="AY211" i="12"/>
  <c r="AX212" i="12"/>
  <c r="G132" i="12" l="1"/>
  <c r="CP224" i="12"/>
  <c r="CO208" i="12"/>
  <c r="CO210" i="12" s="1"/>
  <c r="CO226" i="12"/>
  <c r="AN6" i="16"/>
  <c r="AM7" i="16"/>
  <c r="AY212" i="12"/>
  <c r="AZ211" i="12"/>
  <c r="AR99" i="12"/>
  <c r="AR8" i="12"/>
  <c r="AF39" i="10"/>
  <c r="AQ236" i="12"/>
  <c r="AQ235" i="12" s="1"/>
  <c r="AG37" i="10"/>
  <c r="AH38" i="10"/>
  <c r="AS227" i="12"/>
  <c r="AR228" i="12"/>
  <c r="AS163" i="12"/>
  <c r="AS167" i="12"/>
  <c r="AS171" i="12"/>
  <c r="AS175" i="12"/>
  <c r="AS179" i="12"/>
  <c r="AS183" i="12"/>
  <c r="AS187" i="12"/>
  <c r="AS136" i="12"/>
  <c r="AS140" i="12"/>
  <c r="AS144" i="12"/>
  <c r="AS148" i="12"/>
  <c r="AS152" i="12"/>
  <c r="AS156" i="12"/>
  <c r="AS101" i="12"/>
  <c r="AS105" i="12"/>
  <c r="AS109" i="12"/>
  <c r="AS113" i="12"/>
  <c r="AS117" i="12"/>
  <c r="AS121" i="12"/>
  <c r="AS125" i="12"/>
  <c r="AS78" i="12"/>
  <c r="AS82" i="12"/>
  <c r="AS86" i="12"/>
  <c r="AS90" i="12"/>
  <c r="AS94" i="12"/>
  <c r="AS51" i="12"/>
  <c r="AS55" i="12"/>
  <c r="AS59" i="12"/>
  <c r="AS63" i="12"/>
  <c r="AS67" i="12"/>
  <c r="AS12" i="12"/>
  <c r="AS16" i="12"/>
  <c r="AS20" i="12"/>
  <c r="AS24" i="12"/>
  <c r="AS28" i="12"/>
  <c r="AS32" i="12"/>
  <c r="AS36" i="12"/>
  <c r="AS164" i="12"/>
  <c r="AS168" i="12"/>
  <c r="AS172" i="12"/>
  <c r="AS176" i="12"/>
  <c r="AS180" i="12"/>
  <c r="AS184" i="12"/>
  <c r="AS137" i="12"/>
  <c r="AS141" i="12"/>
  <c r="AS145" i="12"/>
  <c r="AS149" i="12"/>
  <c r="AS153" i="12"/>
  <c r="AS157" i="12"/>
  <c r="AS102" i="12"/>
  <c r="AS106" i="12"/>
  <c r="AS110" i="12"/>
  <c r="AS114" i="12"/>
  <c r="AS118" i="12"/>
  <c r="AS122" i="12"/>
  <c r="AS126" i="12"/>
  <c r="AS71" i="12"/>
  <c r="AS75" i="12"/>
  <c r="AS79" i="12"/>
  <c r="AS83" i="12"/>
  <c r="AS87" i="12"/>
  <c r="AS91" i="12"/>
  <c r="AS95" i="12"/>
  <c r="AS52" i="12"/>
  <c r="AS56" i="12"/>
  <c r="AS60" i="12"/>
  <c r="AS64" i="12"/>
  <c r="AS13" i="12"/>
  <c r="AS17" i="12"/>
  <c r="AS21" i="12"/>
  <c r="AS25" i="12"/>
  <c r="AS29" i="12"/>
  <c r="AS33" i="12"/>
  <c r="AS37" i="12"/>
  <c r="AS165" i="12"/>
  <c r="AS169" i="12"/>
  <c r="AS173" i="12"/>
  <c r="AS177" i="12"/>
  <c r="AS181" i="12"/>
  <c r="AS185" i="12"/>
  <c r="AS130" i="12"/>
  <c r="AS138" i="12"/>
  <c r="AS142" i="12"/>
  <c r="AS146" i="12"/>
  <c r="AS150" i="12"/>
  <c r="AS154" i="12"/>
  <c r="AS103" i="12"/>
  <c r="AS107" i="12"/>
  <c r="AS111" i="12"/>
  <c r="AS115" i="12"/>
  <c r="AS119" i="12"/>
  <c r="AS123" i="12"/>
  <c r="AS127" i="12"/>
  <c r="AS76" i="12"/>
  <c r="AS80" i="12"/>
  <c r="AS84" i="12"/>
  <c r="AS88" i="12"/>
  <c r="AS92" i="12"/>
  <c r="AS96" i="12"/>
  <c r="AS53" i="12"/>
  <c r="AS57" i="12"/>
  <c r="AS61" i="12"/>
  <c r="AS65" i="12"/>
  <c r="AS18" i="12"/>
  <c r="AS22" i="12"/>
  <c r="AS26" i="12"/>
  <c r="AS30" i="12"/>
  <c r="AS34" i="12"/>
  <c r="AS170" i="12"/>
  <c r="AS186" i="12"/>
  <c r="AS143" i="12"/>
  <c r="AS100" i="12"/>
  <c r="AS116" i="12"/>
  <c r="AS89" i="12"/>
  <c r="AS62" i="12"/>
  <c r="AS19" i="12"/>
  <c r="AS35" i="12"/>
  <c r="AS174" i="12"/>
  <c r="AS147" i="12"/>
  <c r="AS104" i="12"/>
  <c r="AS120" i="12"/>
  <c r="AS77" i="12"/>
  <c r="AS93" i="12"/>
  <c r="AS66" i="12"/>
  <c r="AS23" i="12"/>
  <c r="AS162" i="12"/>
  <c r="AS178" i="12"/>
  <c r="AS135" i="12"/>
  <c r="AS151" i="12"/>
  <c r="AS108" i="12"/>
  <c r="AS124" i="12"/>
  <c r="AS81" i="12"/>
  <c r="AS97" i="12"/>
  <c r="AS54" i="12"/>
  <c r="AS27" i="12"/>
  <c r="AS166" i="12"/>
  <c r="AS112" i="12"/>
  <c r="AS58" i="12"/>
  <c r="AS182" i="12"/>
  <c r="AS139" i="12"/>
  <c r="AS85" i="12"/>
  <c r="AS31" i="12"/>
  <c r="AS155" i="12"/>
  <c r="AT6" i="12"/>
  <c r="AS7" i="12"/>
  <c r="G74" i="12" l="1"/>
  <c r="CQ224" i="12"/>
  <c r="CP208" i="12"/>
  <c r="CP210" i="12" s="1"/>
  <c r="CP226" i="12"/>
  <c r="AO6" i="16"/>
  <c r="AN7" i="16"/>
  <c r="AS99" i="12"/>
  <c r="AS8" i="12"/>
  <c r="AG39" i="10"/>
  <c r="AR236" i="12"/>
  <c r="AR235" i="12" s="1"/>
  <c r="AT163" i="12"/>
  <c r="AT167" i="12"/>
  <c r="AT171" i="12"/>
  <c r="AT175" i="12"/>
  <c r="AT179" i="12"/>
  <c r="AT183" i="12"/>
  <c r="AT187" i="12"/>
  <c r="AT136" i="12"/>
  <c r="AT140" i="12"/>
  <c r="AT144" i="12"/>
  <c r="AT148" i="12"/>
  <c r="AT152" i="12"/>
  <c r="AT156" i="12"/>
  <c r="AT101" i="12"/>
  <c r="AT105" i="12"/>
  <c r="AT109" i="12"/>
  <c r="AT113" i="12"/>
  <c r="AT117" i="12"/>
  <c r="AT121" i="12"/>
  <c r="AT125" i="12"/>
  <c r="AT78" i="12"/>
  <c r="AT82" i="12"/>
  <c r="AT86" i="12"/>
  <c r="AT90" i="12"/>
  <c r="AT94" i="12"/>
  <c r="AT51" i="12"/>
  <c r="AT55" i="12"/>
  <c r="AT59" i="12"/>
  <c r="AT63" i="12"/>
  <c r="AT67" i="12"/>
  <c r="AT12" i="12"/>
  <c r="AT16" i="12"/>
  <c r="AT20" i="12"/>
  <c r="AT24" i="12"/>
  <c r="AT28" i="12"/>
  <c r="AT32" i="12"/>
  <c r="AT36" i="12"/>
  <c r="AT164" i="12"/>
  <c r="AT168" i="12"/>
  <c r="AT172" i="12"/>
  <c r="AT176" i="12"/>
  <c r="AT180" i="12"/>
  <c r="AT184" i="12"/>
  <c r="AT137" i="12"/>
  <c r="AT141" i="12"/>
  <c r="AT145" i="12"/>
  <c r="AT149" i="12"/>
  <c r="AT153" i="12"/>
  <c r="AT157" i="12"/>
  <c r="AT102" i="12"/>
  <c r="AT106" i="12"/>
  <c r="AT110" i="12"/>
  <c r="AT114" i="12"/>
  <c r="AT118" i="12"/>
  <c r="AT122" i="12"/>
  <c r="AT126" i="12"/>
  <c r="AT71" i="12"/>
  <c r="AT75" i="12"/>
  <c r="AT79" i="12"/>
  <c r="AT83" i="12"/>
  <c r="AT87" i="12"/>
  <c r="AT91" i="12"/>
  <c r="AT95" i="12"/>
  <c r="AT52" i="12"/>
  <c r="AT56" i="12"/>
  <c r="AT60" i="12"/>
  <c r="AT64" i="12"/>
  <c r="AT13" i="12"/>
  <c r="AT17" i="12"/>
  <c r="AT21" i="12"/>
  <c r="AT25" i="12"/>
  <c r="AT29" i="12"/>
  <c r="AT33" i="12"/>
  <c r="AT37" i="12"/>
  <c r="AT165" i="12"/>
  <c r="AT169" i="12"/>
  <c r="AT173" i="12"/>
  <c r="AT177" i="12"/>
  <c r="AT181" i="12"/>
  <c r="AT185" i="12"/>
  <c r="AT130" i="12"/>
  <c r="AT138" i="12"/>
  <c r="AT142" i="12"/>
  <c r="AT146" i="12"/>
  <c r="AT150" i="12"/>
  <c r="AT154" i="12"/>
  <c r="AT103" i="12"/>
  <c r="AT107" i="12"/>
  <c r="AT111" i="12"/>
  <c r="AT115" i="12"/>
  <c r="AT119" i="12"/>
  <c r="AT123" i="12"/>
  <c r="AT127" i="12"/>
  <c r="AT76" i="12"/>
  <c r="AT80" i="12"/>
  <c r="AT84" i="12"/>
  <c r="AT88" i="12"/>
  <c r="AT92" i="12"/>
  <c r="AT96" i="12"/>
  <c r="AT53" i="12"/>
  <c r="AT57" i="12"/>
  <c r="AT61" i="12"/>
  <c r="AT65" i="12"/>
  <c r="AT18" i="12"/>
  <c r="AT22" i="12"/>
  <c r="AT26" i="12"/>
  <c r="AT30" i="12"/>
  <c r="AT34" i="12"/>
  <c r="AT170" i="12"/>
  <c r="AT186" i="12"/>
  <c r="AT143" i="12"/>
  <c r="AT100" i="12"/>
  <c r="AT116" i="12"/>
  <c r="AT89" i="12"/>
  <c r="AT62" i="12"/>
  <c r="AT19" i="12"/>
  <c r="AT35" i="12"/>
  <c r="AT174" i="12"/>
  <c r="AT147" i="12"/>
  <c r="AT104" i="12"/>
  <c r="AT120" i="12"/>
  <c r="AT77" i="12"/>
  <c r="AT93" i="12"/>
  <c r="AT66" i="12"/>
  <c r="AT23" i="12"/>
  <c r="AT162" i="12"/>
  <c r="AT178" i="12"/>
  <c r="AT135" i="12"/>
  <c r="AT151" i="12"/>
  <c r="AT108" i="12"/>
  <c r="AT124" i="12"/>
  <c r="AT81" i="12"/>
  <c r="AT97" i="12"/>
  <c r="AT54" i="12"/>
  <c r="AT27" i="12"/>
  <c r="AT182" i="12"/>
  <c r="AT139" i="12"/>
  <c r="AT85" i="12"/>
  <c r="AT31" i="12"/>
  <c r="AT155" i="12"/>
  <c r="AT166" i="12"/>
  <c r="AT112" i="12"/>
  <c r="AT58" i="12"/>
  <c r="AU6" i="12"/>
  <c r="AT7" i="12"/>
  <c r="AI38" i="10"/>
  <c r="AH37" i="10"/>
  <c r="AS228" i="12"/>
  <c r="AT227" i="12"/>
  <c r="AZ212" i="12"/>
  <c r="BA211" i="12"/>
  <c r="CR224" i="12" l="1"/>
  <c r="CQ208" i="12"/>
  <c r="CQ210" i="12" s="1"/>
  <c r="CQ226" i="12"/>
  <c r="AO7" i="16"/>
  <c r="AP6" i="16"/>
  <c r="AJ38" i="10"/>
  <c r="AI37" i="10"/>
  <c r="AT8" i="12"/>
  <c r="AH39" i="10"/>
  <c r="AS236" i="12"/>
  <c r="AS235" i="12" s="1"/>
  <c r="BA212" i="12"/>
  <c r="BB211" i="12"/>
  <c r="AT228" i="12"/>
  <c r="AU227" i="12"/>
  <c r="AT99" i="12"/>
  <c r="AU163" i="12"/>
  <c r="AU167" i="12"/>
  <c r="AU171" i="12"/>
  <c r="AU175" i="12"/>
  <c r="AU179" i="12"/>
  <c r="AU183" i="12"/>
  <c r="AU187" i="12"/>
  <c r="AU136" i="12"/>
  <c r="AU140" i="12"/>
  <c r="AU144" i="12"/>
  <c r="AU148" i="12"/>
  <c r="AU152" i="12"/>
  <c r="AU156" i="12"/>
  <c r="AU101" i="12"/>
  <c r="AU105" i="12"/>
  <c r="AU109" i="12"/>
  <c r="AU113" i="12"/>
  <c r="AU117" i="12"/>
  <c r="AU121" i="12"/>
  <c r="AU125" i="12"/>
  <c r="AU78" i="12"/>
  <c r="AU82" i="12"/>
  <c r="AU86" i="12"/>
  <c r="AU90" i="12"/>
  <c r="AU94" i="12"/>
  <c r="AU51" i="12"/>
  <c r="AU55" i="12"/>
  <c r="AU59" i="12"/>
  <c r="AU63" i="12"/>
  <c r="AU67" i="12"/>
  <c r="AU12" i="12"/>
  <c r="AU16" i="12"/>
  <c r="AU20" i="12"/>
  <c r="AU24" i="12"/>
  <c r="AU28" i="12"/>
  <c r="AU32" i="12"/>
  <c r="AU36" i="12"/>
  <c r="AU164" i="12"/>
  <c r="AU168" i="12"/>
  <c r="AU172" i="12"/>
  <c r="AU176" i="12"/>
  <c r="AU180" i="12"/>
  <c r="AU184" i="12"/>
  <c r="AU137" i="12"/>
  <c r="AU141" i="12"/>
  <c r="AU145" i="12"/>
  <c r="AU149" i="12"/>
  <c r="AU153" i="12"/>
  <c r="AU157" i="12"/>
  <c r="AU102" i="12"/>
  <c r="AU106" i="12"/>
  <c r="AU110" i="12"/>
  <c r="AU114" i="12"/>
  <c r="AU118" i="12"/>
  <c r="AU122" i="12"/>
  <c r="AU126" i="12"/>
  <c r="AU71" i="12"/>
  <c r="AU75" i="12"/>
  <c r="AU79" i="12"/>
  <c r="AU83" i="12"/>
  <c r="AU87" i="12"/>
  <c r="AU91" i="12"/>
  <c r="AU95" i="12"/>
  <c r="AU52" i="12"/>
  <c r="AU56" i="12"/>
  <c r="AU60" i="12"/>
  <c r="AU64" i="12"/>
  <c r="AU13" i="12"/>
  <c r="AU17" i="12"/>
  <c r="AU21" i="12"/>
  <c r="AU25" i="12"/>
  <c r="AU29" i="12"/>
  <c r="AU33" i="12"/>
  <c r="AU37" i="12"/>
  <c r="AU165" i="12"/>
  <c r="AU169" i="12"/>
  <c r="AU173" i="12"/>
  <c r="AU177" i="12"/>
  <c r="AU181" i="12"/>
  <c r="AU185" i="12"/>
  <c r="AU130" i="12"/>
  <c r="AU138" i="12"/>
  <c r="AU142" i="12"/>
  <c r="AU146" i="12"/>
  <c r="AU150" i="12"/>
  <c r="AU154" i="12"/>
  <c r="AU103" i="12"/>
  <c r="AU107" i="12"/>
  <c r="AU111" i="12"/>
  <c r="AU115" i="12"/>
  <c r="AU119" i="12"/>
  <c r="AU123" i="12"/>
  <c r="AU127" i="12"/>
  <c r="AU76" i="12"/>
  <c r="AU80" i="12"/>
  <c r="AU84" i="12"/>
  <c r="AU88" i="12"/>
  <c r="AU92" i="12"/>
  <c r="AU96" i="12"/>
  <c r="AU53" i="12"/>
  <c r="AU57" i="12"/>
  <c r="AU61" i="12"/>
  <c r="AU65" i="12"/>
  <c r="AU18" i="12"/>
  <c r="AU22" i="12"/>
  <c r="AU26" i="12"/>
  <c r="AU30" i="12"/>
  <c r="AU34" i="12"/>
  <c r="AU170" i="12"/>
  <c r="AU186" i="12"/>
  <c r="AU143" i="12"/>
  <c r="AU100" i="12"/>
  <c r="AU116" i="12"/>
  <c r="AU89" i="12"/>
  <c r="AU62" i="12"/>
  <c r="AU19" i="12"/>
  <c r="AU35" i="12"/>
  <c r="AU174" i="12"/>
  <c r="AU147" i="12"/>
  <c r="AU104" i="12"/>
  <c r="AU120" i="12"/>
  <c r="AU77" i="12"/>
  <c r="AU93" i="12"/>
  <c r="AU66" i="12"/>
  <c r="AU23" i="12"/>
  <c r="AU162" i="12"/>
  <c r="AU178" i="12"/>
  <c r="AU135" i="12"/>
  <c r="AU151" i="12"/>
  <c r="AU108" i="12"/>
  <c r="AU124" i="12"/>
  <c r="AU81" i="12"/>
  <c r="AU97" i="12"/>
  <c r="AU54" i="12"/>
  <c r="AU27" i="12"/>
  <c r="AU139" i="12"/>
  <c r="AU85" i="12"/>
  <c r="AU31" i="12"/>
  <c r="AU155" i="12"/>
  <c r="AU166" i="12"/>
  <c r="AU112" i="12"/>
  <c r="AU58" i="12"/>
  <c r="AU182" i="12"/>
  <c r="AV6" i="12"/>
  <c r="AU7" i="12"/>
  <c r="I49" i="12" l="1"/>
  <c r="G133" i="12"/>
  <c r="I132" i="12"/>
  <c r="I133" i="12"/>
  <c r="I48" i="12"/>
  <c r="I130" i="12"/>
  <c r="I42" i="12"/>
  <c r="CS224" i="12"/>
  <c r="CR208" i="12"/>
  <c r="CR210" i="12" s="1"/>
  <c r="CR226" i="12"/>
  <c r="AP7" i="16"/>
  <c r="AQ6" i="16"/>
  <c r="AU228" i="12"/>
  <c r="AV227" i="12"/>
  <c r="AU99" i="12"/>
  <c r="AU8" i="12"/>
  <c r="AI39" i="10"/>
  <c r="AT236" i="12"/>
  <c r="AT235" i="12" s="1"/>
  <c r="AV163" i="12"/>
  <c r="AV167" i="12"/>
  <c r="AV171" i="12"/>
  <c r="AV175" i="12"/>
  <c r="AV179" i="12"/>
  <c r="AV183" i="12"/>
  <c r="AV187" i="12"/>
  <c r="AV136" i="12"/>
  <c r="AV140" i="12"/>
  <c r="AV144" i="12"/>
  <c r="AV148" i="12"/>
  <c r="AV152" i="12"/>
  <c r="AV156" i="12"/>
  <c r="AV101" i="12"/>
  <c r="AV105" i="12"/>
  <c r="AV109" i="12"/>
  <c r="AV113" i="12"/>
  <c r="AV117" i="12"/>
  <c r="AV121" i="12"/>
  <c r="AV125" i="12"/>
  <c r="AV78" i="12"/>
  <c r="AV82" i="12"/>
  <c r="AV86" i="12"/>
  <c r="AV90" i="12"/>
  <c r="AV94" i="12"/>
  <c r="AV51" i="12"/>
  <c r="AV55" i="12"/>
  <c r="AV59" i="12"/>
  <c r="AV63" i="12"/>
  <c r="AV67" i="12"/>
  <c r="AV12" i="12"/>
  <c r="AV16" i="12"/>
  <c r="AV20" i="12"/>
  <c r="AV24" i="12"/>
  <c r="AV28" i="12"/>
  <c r="AV32" i="12"/>
  <c r="AV36" i="12"/>
  <c r="AV164" i="12"/>
  <c r="AV168" i="12"/>
  <c r="AV172" i="12"/>
  <c r="AV176" i="12"/>
  <c r="AV180" i="12"/>
  <c r="AV184" i="12"/>
  <c r="AV137" i="12"/>
  <c r="AV141" i="12"/>
  <c r="AV145" i="12"/>
  <c r="AV149" i="12"/>
  <c r="AV153" i="12"/>
  <c r="AV157" i="12"/>
  <c r="AV102" i="12"/>
  <c r="AV106" i="12"/>
  <c r="AV110" i="12"/>
  <c r="AV114" i="12"/>
  <c r="AV118" i="12"/>
  <c r="AV122" i="12"/>
  <c r="AV126" i="12"/>
  <c r="AV71" i="12"/>
  <c r="AV75" i="12"/>
  <c r="AV79" i="12"/>
  <c r="AV83" i="12"/>
  <c r="AV87" i="12"/>
  <c r="AV91" i="12"/>
  <c r="AV95" i="12"/>
  <c r="AV52" i="12"/>
  <c r="AV56" i="12"/>
  <c r="AV60" i="12"/>
  <c r="AV64" i="12"/>
  <c r="AV13" i="12"/>
  <c r="AV17" i="12"/>
  <c r="AV21" i="12"/>
  <c r="AV25" i="12"/>
  <c r="AV29" i="12"/>
  <c r="AV33" i="12"/>
  <c r="AV37" i="12"/>
  <c r="AV165" i="12"/>
  <c r="AV169" i="12"/>
  <c r="AV173" i="12"/>
  <c r="AV177" i="12"/>
  <c r="AV181" i="12"/>
  <c r="AV185" i="12"/>
  <c r="AV130" i="12"/>
  <c r="AV138" i="12"/>
  <c r="AV142" i="12"/>
  <c r="AV146" i="12"/>
  <c r="AV150" i="12"/>
  <c r="AV154" i="12"/>
  <c r="AV103" i="12"/>
  <c r="AV107" i="12"/>
  <c r="AV111" i="12"/>
  <c r="AV115" i="12"/>
  <c r="AV119" i="12"/>
  <c r="AV123" i="12"/>
  <c r="AV127" i="12"/>
  <c r="AV76" i="12"/>
  <c r="AV80" i="12"/>
  <c r="AV84" i="12"/>
  <c r="AV88" i="12"/>
  <c r="AV92" i="12"/>
  <c r="AV96" i="12"/>
  <c r="AV170" i="12"/>
  <c r="AV186" i="12"/>
  <c r="AV143" i="12"/>
  <c r="AV100" i="12"/>
  <c r="AV116" i="12"/>
  <c r="AV89" i="12"/>
  <c r="AV54" i="12"/>
  <c r="AV62" i="12"/>
  <c r="AV19" i="12"/>
  <c r="AV27" i="12"/>
  <c r="AV35" i="12"/>
  <c r="AV174" i="12"/>
  <c r="AV147" i="12"/>
  <c r="AV104" i="12"/>
  <c r="AV120" i="12"/>
  <c r="AV77" i="12"/>
  <c r="AV93" i="12"/>
  <c r="AV57" i="12"/>
  <c r="AV65" i="12"/>
  <c r="AV22" i="12"/>
  <c r="AV30" i="12"/>
  <c r="AV162" i="12"/>
  <c r="AV178" i="12"/>
  <c r="AV135" i="12"/>
  <c r="AV151" i="12"/>
  <c r="AV108" i="12"/>
  <c r="AV124" i="12"/>
  <c r="AV81" i="12"/>
  <c r="AV97" i="12"/>
  <c r="AV58" i="12"/>
  <c r="AV66" i="12"/>
  <c r="AV23" i="12"/>
  <c r="AV31" i="12"/>
  <c r="AV155" i="12"/>
  <c r="AV18" i="12"/>
  <c r="AV166" i="12"/>
  <c r="AV112" i="12"/>
  <c r="AV53" i="12"/>
  <c r="AV26" i="12"/>
  <c r="AV182" i="12"/>
  <c r="AV61" i="12"/>
  <c r="AV34" i="12"/>
  <c r="AV85" i="12"/>
  <c r="AV139" i="12"/>
  <c r="AW6" i="12"/>
  <c r="AV7" i="12"/>
  <c r="BC211" i="12"/>
  <c r="BB212" i="12"/>
  <c r="AJ37" i="10"/>
  <c r="AK38" i="10"/>
  <c r="CT224" i="12" l="1"/>
  <c r="CS208" i="12"/>
  <c r="CS210" i="12" s="1"/>
  <c r="CS226" i="12"/>
  <c r="AQ7" i="16"/>
  <c r="AR6" i="16"/>
  <c r="AW162" i="12"/>
  <c r="AW166" i="12"/>
  <c r="AW170" i="12"/>
  <c r="AW174" i="12"/>
  <c r="AW178" i="12"/>
  <c r="AW182" i="12"/>
  <c r="AW186" i="12"/>
  <c r="AW135" i="12"/>
  <c r="AW139" i="12"/>
  <c r="AW143" i="12"/>
  <c r="AW147" i="12"/>
  <c r="AW151" i="12"/>
  <c r="AW155" i="12"/>
  <c r="AW100" i="12"/>
  <c r="AW104" i="12"/>
  <c r="AW108" i="12"/>
  <c r="AW112" i="12"/>
  <c r="AW116" i="12"/>
  <c r="AW120" i="12"/>
  <c r="AW124" i="12"/>
  <c r="AW77" i="12"/>
  <c r="AW81" i="12"/>
  <c r="AW85" i="12"/>
  <c r="AW89" i="12"/>
  <c r="AW93" i="12"/>
  <c r="AW97" i="12"/>
  <c r="AW54" i="12"/>
  <c r="AW58" i="12"/>
  <c r="AW62" i="12"/>
  <c r="AW66" i="12"/>
  <c r="AW19" i="12"/>
  <c r="AW23" i="12"/>
  <c r="AW27" i="12"/>
  <c r="AW31" i="12"/>
  <c r="AW35" i="12"/>
  <c r="AW163" i="12"/>
  <c r="AW167" i="12"/>
  <c r="AW171" i="12"/>
  <c r="AW175" i="12"/>
  <c r="AW179" i="12"/>
  <c r="AW183" i="12"/>
  <c r="AW187" i="12"/>
  <c r="AW136" i="12"/>
  <c r="AW140" i="12"/>
  <c r="AW144" i="12"/>
  <c r="AW148" i="12"/>
  <c r="AW152" i="12"/>
  <c r="AW156" i="12"/>
  <c r="AW101" i="12"/>
  <c r="AW105" i="12"/>
  <c r="AW109" i="12"/>
  <c r="AW113" i="12"/>
  <c r="AW117" i="12"/>
  <c r="AW121" i="12"/>
  <c r="AW125" i="12"/>
  <c r="AW78" i="12"/>
  <c r="AW82" i="12"/>
  <c r="AW86" i="12"/>
  <c r="AW90" i="12"/>
  <c r="AW94" i="12"/>
  <c r="AW51" i="12"/>
  <c r="AW55" i="12"/>
  <c r="AW59" i="12"/>
  <c r="AW63" i="12"/>
  <c r="AW67" i="12"/>
  <c r="AW12" i="12"/>
  <c r="AW16" i="12"/>
  <c r="AW20" i="12"/>
  <c r="AW24" i="12"/>
  <c r="AW28" i="12"/>
  <c r="AW32" i="12"/>
  <c r="AW36" i="12"/>
  <c r="AW169" i="12"/>
  <c r="AW177" i="12"/>
  <c r="AW185" i="12"/>
  <c r="AW142" i="12"/>
  <c r="AW150" i="12"/>
  <c r="AW107" i="12"/>
  <c r="AW115" i="12"/>
  <c r="AW123" i="12"/>
  <c r="AW80" i="12"/>
  <c r="AW88" i="12"/>
  <c r="AW96" i="12"/>
  <c r="AW53" i="12"/>
  <c r="AW61" i="12"/>
  <c r="AW18" i="12"/>
  <c r="AW26" i="12"/>
  <c r="AW34" i="12"/>
  <c r="AW164" i="12"/>
  <c r="AW172" i="12"/>
  <c r="AW180" i="12"/>
  <c r="AW137" i="12"/>
  <c r="AW145" i="12"/>
  <c r="AW153" i="12"/>
  <c r="AW102" i="12"/>
  <c r="AW110" i="12"/>
  <c r="AW118" i="12"/>
  <c r="AW126" i="12"/>
  <c r="AW75" i="12"/>
  <c r="AW83" i="12"/>
  <c r="AW91" i="12"/>
  <c r="AW56" i="12"/>
  <c r="AW64" i="12"/>
  <c r="AW13" i="12"/>
  <c r="AW21" i="12"/>
  <c r="AW29" i="12"/>
  <c r="AW37" i="12"/>
  <c r="AW165" i="12"/>
  <c r="AW173" i="12"/>
  <c r="AW181" i="12"/>
  <c r="AW130" i="12"/>
  <c r="AW138" i="12"/>
  <c r="AW146" i="12"/>
  <c r="AW154" i="12"/>
  <c r="AW103" i="12"/>
  <c r="AW111" i="12"/>
  <c r="AW119" i="12"/>
  <c r="AW127" i="12"/>
  <c r="AW76" i="12"/>
  <c r="AW84" i="12"/>
  <c r="AW92" i="12"/>
  <c r="AW57" i="12"/>
  <c r="AW65" i="12"/>
  <c r="AW22" i="12"/>
  <c r="AW30" i="12"/>
  <c r="AW168" i="12"/>
  <c r="AW141" i="12"/>
  <c r="AW114" i="12"/>
  <c r="AW87" i="12"/>
  <c r="AW60" i="12"/>
  <c r="AW33" i="12"/>
  <c r="AW176" i="12"/>
  <c r="AW149" i="12"/>
  <c r="AW122" i="12"/>
  <c r="AW95" i="12"/>
  <c r="AW184" i="12"/>
  <c r="AW157" i="12"/>
  <c r="AW71" i="12"/>
  <c r="AW17" i="12"/>
  <c r="AW106" i="12"/>
  <c r="AW79" i="12"/>
  <c r="AW52" i="12"/>
  <c r="AW25" i="12"/>
  <c r="AX6" i="12"/>
  <c r="AW7" i="12"/>
  <c r="AK37" i="10"/>
  <c r="AL38" i="10"/>
  <c r="AV228" i="12"/>
  <c r="AW227" i="12"/>
  <c r="BC212" i="12"/>
  <c r="BD211" i="12"/>
  <c r="AV8" i="12"/>
  <c r="AJ39" i="10"/>
  <c r="AU236" i="12"/>
  <c r="AU235" i="12" s="1"/>
  <c r="AV99" i="12"/>
  <c r="CU224" i="12" l="1"/>
  <c r="CT208" i="12"/>
  <c r="CT210" i="12" s="1"/>
  <c r="CT226" i="12"/>
  <c r="AS6" i="16"/>
  <c r="AR7" i="16"/>
  <c r="AV236" i="12"/>
  <c r="AV235" i="12" s="1"/>
  <c r="AW8" i="12"/>
  <c r="AK39" i="10"/>
  <c r="BD212" i="12"/>
  <c r="BE211" i="12"/>
  <c r="AX162" i="12"/>
  <c r="AX166" i="12"/>
  <c r="AX170" i="12"/>
  <c r="AX174" i="12"/>
  <c r="AX178" i="12"/>
  <c r="AX182" i="12"/>
  <c r="AX186" i="12"/>
  <c r="AX135" i="12"/>
  <c r="AX139" i="12"/>
  <c r="AX143" i="12"/>
  <c r="AX147" i="12"/>
  <c r="AX151" i="12"/>
  <c r="AX155" i="12"/>
  <c r="AX100" i="12"/>
  <c r="AX163" i="12"/>
  <c r="AX167" i="12"/>
  <c r="AX171" i="12"/>
  <c r="AX175" i="12"/>
  <c r="AX179" i="12"/>
  <c r="AX183" i="12"/>
  <c r="AX169" i="12"/>
  <c r="AX177" i="12"/>
  <c r="AX185" i="12"/>
  <c r="AX137" i="12"/>
  <c r="AX142" i="12"/>
  <c r="AX148" i="12"/>
  <c r="AX153" i="12"/>
  <c r="AX104" i="12"/>
  <c r="AX108" i="12"/>
  <c r="AX112" i="12"/>
  <c r="AX116" i="12"/>
  <c r="AX120" i="12"/>
  <c r="AX124" i="12"/>
  <c r="AX77" i="12"/>
  <c r="AX81" i="12"/>
  <c r="AX85" i="12"/>
  <c r="AX89" i="12"/>
  <c r="AX93" i="12"/>
  <c r="AX97" i="12"/>
  <c r="AX54" i="12"/>
  <c r="AX58" i="12"/>
  <c r="AX62" i="12"/>
  <c r="AX66" i="12"/>
  <c r="AX19" i="12"/>
  <c r="AX23" i="12"/>
  <c r="AX27" i="12"/>
  <c r="AX31" i="12"/>
  <c r="AX35" i="12"/>
  <c r="AX164" i="12"/>
  <c r="AX172" i="12"/>
  <c r="AX180" i="12"/>
  <c r="AX187" i="12"/>
  <c r="AX138" i="12"/>
  <c r="AX144" i="12"/>
  <c r="AX149" i="12"/>
  <c r="AX154" i="12"/>
  <c r="AX101" i="12"/>
  <c r="AX105" i="12"/>
  <c r="AX109" i="12"/>
  <c r="AX113" i="12"/>
  <c r="AX117" i="12"/>
  <c r="AX121" i="12"/>
  <c r="AX125" i="12"/>
  <c r="AX78" i="12"/>
  <c r="AX82" i="12"/>
  <c r="AX86" i="12"/>
  <c r="AX90" i="12"/>
  <c r="AX94" i="12"/>
  <c r="AX51" i="12"/>
  <c r="AX55" i="12"/>
  <c r="AX59" i="12"/>
  <c r="AX63" i="12"/>
  <c r="AX67" i="12"/>
  <c r="AX12" i="12"/>
  <c r="AX16" i="12"/>
  <c r="AX20" i="12"/>
  <c r="AX24" i="12"/>
  <c r="AX28" i="12"/>
  <c r="AX32" i="12"/>
  <c r="AX36" i="12"/>
  <c r="AX165" i="12"/>
  <c r="AX173" i="12"/>
  <c r="AX181" i="12"/>
  <c r="AX140" i="12"/>
  <c r="AX145" i="12"/>
  <c r="AX150" i="12"/>
  <c r="AX156" i="12"/>
  <c r="AX102" i="12"/>
  <c r="AX106" i="12"/>
  <c r="AX110" i="12"/>
  <c r="AX114" i="12"/>
  <c r="AX118" i="12"/>
  <c r="AX122" i="12"/>
  <c r="AX126" i="12"/>
  <c r="AX71" i="12"/>
  <c r="AX75" i="12"/>
  <c r="AX79" i="12"/>
  <c r="AX83" i="12"/>
  <c r="AX87" i="12"/>
  <c r="AX91" i="12"/>
  <c r="AX95" i="12"/>
  <c r="AX52" i="12"/>
  <c r="AX56" i="12"/>
  <c r="AX60" i="12"/>
  <c r="AX64" i="12"/>
  <c r="AX13" i="12"/>
  <c r="AX17" i="12"/>
  <c r="AX21" i="12"/>
  <c r="AX25" i="12"/>
  <c r="AX29" i="12"/>
  <c r="AX33" i="12"/>
  <c r="AX37" i="12"/>
  <c r="AX184" i="12"/>
  <c r="AX146" i="12"/>
  <c r="AX107" i="12"/>
  <c r="AX123" i="12"/>
  <c r="AX80" i="12"/>
  <c r="AX96" i="12"/>
  <c r="AX53" i="12"/>
  <c r="AX26" i="12"/>
  <c r="AX130" i="12"/>
  <c r="AX152" i="12"/>
  <c r="AX111" i="12"/>
  <c r="AX127" i="12"/>
  <c r="AX84" i="12"/>
  <c r="AX57" i="12"/>
  <c r="AX30" i="12"/>
  <c r="AX168" i="12"/>
  <c r="AX136" i="12"/>
  <c r="AX157" i="12"/>
  <c r="AX115" i="12"/>
  <c r="AX88" i="12"/>
  <c r="AX61" i="12"/>
  <c r="AX18" i="12"/>
  <c r="AX34" i="12"/>
  <c r="AX176" i="12"/>
  <c r="AX76" i="12"/>
  <c r="AX22" i="12"/>
  <c r="AX141" i="12"/>
  <c r="AX92" i="12"/>
  <c r="AX103" i="12"/>
  <c r="AX65" i="12"/>
  <c r="AX119" i="12"/>
  <c r="AY6" i="12"/>
  <c r="AX7" i="12"/>
  <c r="AW228" i="12"/>
  <c r="AX227" i="12"/>
  <c r="AM38" i="10"/>
  <c r="AL37" i="10"/>
  <c r="AW99" i="12"/>
  <c r="CV224" i="12" l="1"/>
  <c r="CU208" i="12"/>
  <c r="CU210" i="12" s="1"/>
  <c r="CU226" i="12"/>
  <c r="AS7" i="16"/>
  <c r="AT6" i="16"/>
  <c r="AX228" i="12"/>
  <c r="AY227" i="12"/>
  <c r="AX99" i="12"/>
  <c r="AX8" i="12"/>
  <c r="AL39" i="10"/>
  <c r="AW236" i="12"/>
  <c r="AW235" i="12" s="1"/>
  <c r="AY162" i="12"/>
  <c r="AY166" i="12"/>
  <c r="AY170" i="12"/>
  <c r="AY174" i="12"/>
  <c r="AY178" i="12"/>
  <c r="AY182" i="12"/>
  <c r="AY186" i="12"/>
  <c r="AY135" i="12"/>
  <c r="AY139" i="12"/>
  <c r="AY143" i="12"/>
  <c r="AY147" i="12"/>
  <c r="AY151" i="12"/>
  <c r="AY155" i="12"/>
  <c r="AY100" i="12"/>
  <c r="AY104" i="12"/>
  <c r="AY108" i="12"/>
  <c r="AY112" i="12"/>
  <c r="AY116" i="12"/>
  <c r="AY120" i="12"/>
  <c r="AY124" i="12"/>
  <c r="AY77" i="12"/>
  <c r="AY81" i="12"/>
  <c r="AY85" i="12"/>
  <c r="AY89" i="12"/>
  <c r="AY93" i="12"/>
  <c r="AY97" i="12"/>
  <c r="AY54" i="12"/>
  <c r="AY58" i="12"/>
  <c r="AY62" i="12"/>
  <c r="AY66" i="12"/>
  <c r="AY19" i="12"/>
  <c r="AY23" i="12"/>
  <c r="AY27" i="12"/>
  <c r="AY31" i="12"/>
  <c r="AY35" i="12"/>
  <c r="AY163" i="12"/>
  <c r="AY167" i="12"/>
  <c r="AY171" i="12"/>
  <c r="AY175" i="12"/>
  <c r="AY179" i="12"/>
  <c r="AY183" i="12"/>
  <c r="AY187" i="12"/>
  <c r="AY136" i="12"/>
  <c r="AY140" i="12"/>
  <c r="AY144" i="12"/>
  <c r="AY148" i="12"/>
  <c r="AY152" i="12"/>
  <c r="AY156" i="12"/>
  <c r="AY101" i="12"/>
  <c r="AY105" i="12"/>
  <c r="AY109" i="12"/>
  <c r="AY113" i="12"/>
  <c r="AY117" i="12"/>
  <c r="AY121" i="12"/>
  <c r="AY125" i="12"/>
  <c r="AY78" i="12"/>
  <c r="AY82" i="12"/>
  <c r="AY86" i="12"/>
  <c r="AY90" i="12"/>
  <c r="AY94" i="12"/>
  <c r="AY51" i="12"/>
  <c r="AY55" i="12"/>
  <c r="AY59" i="12"/>
  <c r="AY63" i="12"/>
  <c r="AY67" i="12"/>
  <c r="AY12" i="12"/>
  <c r="AY16" i="12"/>
  <c r="AY20" i="12"/>
  <c r="AY24" i="12"/>
  <c r="AY28" i="12"/>
  <c r="AY32" i="12"/>
  <c r="AY36" i="12"/>
  <c r="AY164" i="12"/>
  <c r="AY168" i="12"/>
  <c r="AY172" i="12"/>
  <c r="AY176" i="12"/>
  <c r="AY180" i="12"/>
  <c r="AY184" i="12"/>
  <c r="AY137" i="12"/>
  <c r="AY141" i="12"/>
  <c r="AY145" i="12"/>
  <c r="AY149" i="12"/>
  <c r="AY153" i="12"/>
  <c r="AY157" i="12"/>
  <c r="AY102" i="12"/>
  <c r="AY106" i="12"/>
  <c r="AY110" i="12"/>
  <c r="AY114" i="12"/>
  <c r="AY118" i="12"/>
  <c r="AY122" i="12"/>
  <c r="AY126" i="12"/>
  <c r="AY71" i="12"/>
  <c r="AY75" i="12"/>
  <c r="AY79" i="12"/>
  <c r="AY83" i="12"/>
  <c r="AY87" i="12"/>
  <c r="AY91" i="12"/>
  <c r="AY95" i="12"/>
  <c r="AY52" i="12"/>
  <c r="AY56" i="12"/>
  <c r="AY60" i="12"/>
  <c r="AY64" i="12"/>
  <c r="AY13" i="12"/>
  <c r="AY17" i="12"/>
  <c r="AY21" i="12"/>
  <c r="AY25" i="12"/>
  <c r="AY29" i="12"/>
  <c r="AY33" i="12"/>
  <c r="AY37" i="12"/>
  <c r="AY177" i="12"/>
  <c r="AY150" i="12"/>
  <c r="AY107" i="12"/>
  <c r="AY123" i="12"/>
  <c r="AY80" i="12"/>
  <c r="AY96" i="12"/>
  <c r="AY53" i="12"/>
  <c r="AY26" i="12"/>
  <c r="AY165" i="12"/>
  <c r="AY181" i="12"/>
  <c r="AY138" i="12"/>
  <c r="AY154" i="12"/>
  <c r="AY111" i="12"/>
  <c r="AY127" i="12"/>
  <c r="AY84" i="12"/>
  <c r="AY57" i="12"/>
  <c r="AY30" i="12"/>
  <c r="AY169" i="12"/>
  <c r="AY185" i="12"/>
  <c r="AY142" i="12"/>
  <c r="AY115" i="12"/>
  <c r="AY88" i="12"/>
  <c r="AY61" i="12"/>
  <c r="AY18" i="12"/>
  <c r="AY34" i="12"/>
  <c r="AY146" i="12"/>
  <c r="AY92" i="12"/>
  <c r="AY103" i="12"/>
  <c r="AY173" i="12"/>
  <c r="AY119" i="12"/>
  <c r="AY65" i="12"/>
  <c r="AY130" i="12"/>
  <c r="AY76" i="12"/>
  <c r="AY22" i="12"/>
  <c r="AZ6" i="12"/>
  <c r="AY7" i="12"/>
  <c r="AN38" i="10"/>
  <c r="AM37" i="10"/>
  <c r="BE212" i="12"/>
  <c r="BF211" i="12"/>
  <c r="CW224" i="12" l="1"/>
  <c r="CV208" i="12"/>
  <c r="CV210" i="12" s="1"/>
  <c r="CV226" i="12"/>
  <c r="AU6" i="16"/>
  <c r="AT7" i="16"/>
  <c r="AO38" i="10"/>
  <c r="AN37" i="10"/>
  <c r="BG211" i="12"/>
  <c r="BF212" i="12"/>
  <c r="AZ162" i="12"/>
  <c r="AZ166" i="12"/>
  <c r="AZ170" i="12"/>
  <c r="AZ174" i="12"/>
  <c r="AZ178" i="12"/>
  <c r="AZ182" i="12"/>
  <c r="AZ186" i="12"/>
  <c r="AZ135" i="12"/>
  <c r="AZ139" i="12"/>
  <c r="AZ143" i="12"/>
  <c r="AZ147" i="12"/>
  <c r="AZ151" i="12"/>
  <c r="AZ155" i="12"/>
  <c r="AZ100" i="12"/>
  <c r="AZ104" i="12"/>
  <c r="AZ108" i="12"/>
  <c r="AZ112" i="12"/>
  <c r="AZ116" i="12"/>
  <c r="AZ120" i="12"/>
  <c r="AZ124" i="12"/>
  <c r="AZ77" i="12"/>
  <c r="AZ81" i="12"/>
  <c r="AZ85" i="12"/>
  <c r="AZ89" i="12"/>
  <c r="AZ93" i="12"/>
  <c r="AZ97" i="12"/>
  <c r="AZ54" i="12"/>
  <c r="AZ58" i="12"/>
  <c r="AZ62" i="12"/>
  <c r="AZ66" i="12"/>
  <c r="AZ19" i="12"/>
  <c r="AZ23" i="12"/>
  <c r="AZ27" i="12"/>
  <c r="AZ31" i="12"/>
  <c r="AZ35" i="12"/>
  <c r="AZ163" i="12"/>
  <c r="AZ167" i="12"/>
  <c r="AZ171" i="12"/>
  <c r="AZ175" i="12"/>
  <c r="AZ179" i="12"/>
  <c r="AZ183" i="12"/>
  <c r="AZ187" i="12"/>
  <c r="AZ136" i="12"/>
  <c r="AZ140" i="12"/>
  <c r="AZ144" i="12"/>
  <c r="AZ148" i="12"/>
  <c r="AZ152" i="12"/>
  <c r="AZ156" i="12"/>
  <c r="AZ101" i="12"/>
  <c r="AZ105" i="12"/>
  <c r="AZ109" i="12"/>
  <c r="AZ113" i="12"/>
  <c r="AZ117" i="12"/>
  <c r="AZ121" i="12"/>
  <c r="AZ125" i="12"/>
  <c r="AZ78" i="12"/>
  <c r="AZ82" i="12"/>
  <c r="AZ86" i="12"/>
  <c r="AZ90" i="12"/>
  <c r="AZ94" i="12"/>
  <c r="AZ51" i="12"/>
  <c r="AZ55" i="12"/>
  <c r="AZ59" i="12"/>
  <c r="AZ63" i="12"/>
  <c r="AZ67" i="12"/>
  <c r="AZ12" i="12"/>
  <c r="AZ16" i="12"/>
  <c r="AZ20" i="12"/>
  <c r="AZ24" i="12"/>
  <c r="AZ28" i="12"/>
  <c r="AZ32" i="12"/>
  <c r="AZ36" i="12"/>
  <c r="AZ164" i="12"/>
  <c r="AZ168" i="12"/>
  <c r="AZ172" i="12"/>
  <c r="AZ176" i="12"/>
  <c r="AZ180" i="12"/>
  <c r="AZ184" i="12"/>
  <c r="AZ137" i="12"/>
  <c r="AZ141" i="12"/>
  <c r="AZ145" i="12"/>
  <c r="AZ149" i="12"/>
  <c r="AZ153" i="12"/>
  <c r="AZ157" i="12"/>
  <c r="AZ102" i="12"/>
  <c r="AZ106" i="12"/>
  <c r="AZ110" i="12"/>
  <c r="AZ114" i="12"/>
  <c r="AZ118" i="12"/>
  <c r="AZ122" i="12"/>
  <c r="AZ126" i="12"/>
  <c r="AZ71" i="12"/>
  <c r="AZ75" i="12"/>
  <c r="AZ79" i="12"/>
  <c r="AZ83" i="12"/>
  <c r="AZ87" i="12"/>
  <c r="AZ91" i="12"/>
  <c r="AZ95" i="12"/>
  <c r="AZ52" i="12"/>
  <c r="AZ56" i="12"/>
  <c r="AZ60" i="12"/>
  <c r="AZ64" i="12"/>
  <c r="AZ13" i="12"/>
  <c r="AZ17" i="12"/>
  <c r="AZ21" i="12"/>
  <c r="AZ25" i="12"/>
  <c r="AZ29" i="12"/>
  <c r="AZ33" i="12"/>
  <c r="AZ37" i="12"/>
  <c r="AZ177" i="12"/>
  <c r="AZ150" i="12"/>
  <c r="AZ107" i="12"/>
  <c r="AZ123" i="12"/>
  <c r="AZ80" i="12"/>
  <c r="AZ96" i="12"/>
  <c r="AZ53" i="12"/>
  <c r="AZ26" i="12"/>
  <c r="AZ165" i="12"/>
  <c r="AZ181" i="12"/>
  <c r="AZ138" i="12"/>
  <c r="AZ154" i="12"/>
  <c r="AZ111" i="12"/>
  <c r="AZ127" i="12"/>
  <c r="AZ84" i="12"/>
  <c r="AZ57" i="12"/>
  <c r="AZ30" i="12"/>
  <c r="AZ169" i="12"/>
  <c r="AZ185" i="12"/>
  <c r="AZ142" i="12"/>
  <c r="AZ115" i="12"/>
  <c r="AZ88" i="12"/>
  <c r="AZ61" i="12"/>
  <c r="AZ18" i="12"/>
  <c r="AZ34" i="12"/>
  <c r="AZ103" i="12"/>
  <c r="AZ173" i="12"/>
  <c r="AZ119" i="12"/>
  <c r="AZ65" i="12"/>
  <c r="AZ130" i="12"/>
  <c r="AZ76" i="12"/>
  <c r="AZ22" i="12"/>
  <c r="AZ146" i="12"/>
  <c r="AZ92" i="12"/>
  <c r="BA6" i="12"/>
  <c r="AZ7" i="12"/>
  <c r="AY99" i="12"/>
  <c r="AY228" i="12"/>
  <c r="AZ227" i="12"/>
  <c r="AY8" i="12"/>
  <c r="AM39" i="10"/>
  <c r="AX236" i="12"/>
  <c r="AX235" i="12" s="1"/>
  <c r="CX224" i="12" l="1"/>
  <c r="CW208" i="12"/>
  <c r="CW210" i="12" s="1"/>
  <c r="CW226" i="12"/>
  <c r="AV6" i="16"/>
  <c r="AU7" i="16"/>
  <c r="BA227" i="12"/>
  <c r="AZ228" i="12"/>
  <c r="BA162" i="12"/>
  <c r="BA166" i="12"/>
  <c r="BA170" i="12"/>
  <c r="BA174" i="12"/>
  <c r="BA178" i="12"/>
  <c r="BA182" i="12"/>
  <c r="BA186" i="12"/>
  <c r="BA135" i="12"/>
  <c r="BA139" i="12"/>
  <c r="BA143" i="12"/>
  <c r="BA147" i="12"/>
  <c r="BA151" i="12"/>
  <c r="BA155" i="12"/>
  <c r="BA100" i="12"/>
  <c r="BA104" i="12"/>
  <c r="BA108" i="12"/>
  <c r="BA112" i="12"/>
  <c r="BA116" i="12"/>
  <c r="BA120" i="12"/>
  <c r="BA124" i="12"/>
  <c r="BA77" i="12"/>
  <c r="BA81" i="12"/>
  <c r="BA85" i="12"/>
  <c r="BA89" i="12"/>
  <c r="BA93" i="12"/>
  <c r="BA97" i="12"/>
  <c r="BA54" i="12"/>
  <c r="BA58" i="12"/>
  <c r="BA62" i="12"/>
  <c r="BA66" i="12"/>
  <c r="BA19" i="12"/>
  <c r="BA23" i="12"/>
  <c r="BA27" i="12"/>
  <c r="BA31" i="12"/>
  <c r="BA35" i="12"/>
  <c r="BA163" i="12"/>
  <c r="BA167" i="12"/>
  <c r="BA171" i="12"/>
  <c r="BA175" i="12"/>
  <c r="BA179" i="12"/>
  <c r="BA183" i="12"/>
  <c r="BA187" i="12"/>
  <c r="BA136" i="12"/>
  <c r="BA140" i="12"/>
  <c r="BA144" i="12"/>
  <c r="BA148" i="12"/>
  <c r="BA152" i="12"/>
  <c r="BA156" i="12"/>
  <c r="BA101" i="12"/>
  <c r="BA105" i="12"/>
  <c r="BA109" i="12"/>
  <c r="BA113" i="12"/>
  <c r="BA117" i="12"/>
  <c r="BA121" i="12"/>
  <c r="BA125" i="12"/>
  <c r="BA78" i="12"/>
  <c r="BA82" i="12"/>
  <c r="BA86" i="12"/>
  <c r="BA90" i="12"/>
  <c r="BA94" i="12"/>
  <c r="BA51" i="12"/>
  <c r="BA55" i="12"/>
  <c r="BA59" i="12"/>
  <c r="BA63" i="12"/>
  <c r="BA67" i="12"/>
  <c r="BA12" i="12"/>
  <c r="BA16" i="12"/>
  <c r="BA20" i="12"/>
  <c r="BA24" i="12"/>
  <c r="BA28" i="12"/>
  <c r="BA32" i="12"/>
  <c r="BA36" i="12"/>
  <c r="BA164" i="12"/>
  <c r="BA168" i="12"/>
  <c r="BA172" i="12"/>
  <c r="BA176" i="12"/>
  <c r="BA180" i="12"/>
  <c r="BA184" i="12"/>
  <c r="BA137" i="12"/>
  <c r="BA141" i="12"/>
  <c r="BA145" i="12"/>
  <c r="BA149" i="12"/>
  <c r="BA153" i="12"/>
  <c r="BA157" i="12"/>
  <c r="BA102" i="12"/>
  <c r="BA106" i="12"/>
  <c r="BA110" i="12"/>
  <c r="BA114" i="12"/>
  <c r="BA118" i="12"/>
  <c r="BA122" i="12"/>
  <c r="BA126" i="12"/>
  <c r="BA71" i="12"/>
  <c r="BA75" i="12"/>
  <c r="BA79" i="12"/>
  <c r="BA83" i="12"/>
  <c r="BA87" i="12"/>
  <c r="BA91" i="12"/>
  <c r="BA95" i="12"/>
  <c r="BA52" i="12"/>
  <c r="BA56" i="12"/>
  <c r="BA60" i="12"/>
  <c r="BA64" i="12"/>
  <c r="BA13" i="12"/>
  <c r="BA17" i="12"/>
  <c r="BA21" i="12"/>
  <c r="BA25" i="12"/>
  <c r="BA29" i="12"/>
  <c r="BA33" i="12"/>
  <c r="BA37" i="12"/>
  <c r="BA177" i="12"/>
  <c r="BA150" i="12"/>
  <c r="BA107" i="12"/>
  <c r="BA123" i="12"/>
  <c r="BA80" i="12"/>
  <c r="BA96" i="12"/>
  <c r="BA53" i="12"/>
  <c r="BA26" i="12"/>
  <c r="BA165" i="12"/>
  <c r="BA181" i="12"/>
  <c r="BA138" i="12"/>
  <c r="BA154" i="12"/>
  <c r="BA111" i="12"/>
  <c r="BA127" i="12"/>
  <c r="BA84" i="12"/>
  <c r="BA57" i="12"/>
  <c r="BA30" i="12"/>
  <c r="BA169" i="12"/>
  <c r="BA185" i="12"/>
  <c r="BA142" i="12"/>
  <c r="BA115" i="12"/>
  <c r="BA88" i="12"/>
  <c r="BA61" i="12"/>
  <c r="BA18" i="12"/>
  <c r="BA34" i="12"/>
  <c r="BA173" i="12"/>
  <c r="BA119" i="12"/>
  <c r="BA65" i="12"/>
  <c r="BA130" i="12"/>
  <c r="BA76" i="12"/>
  <c r="BA22" i="12"/>
  <c r="BA146" i="12"/>
  <c r="BA92" i="12"/>
  <c r="BA103" i="12"/>
  <c r="BB6" i="12"/>
  <c r="BA7" i="12"/>
  <c r="AP38" i="10"/>
  <c r="AO37" i="10"/>
  <c r="AZ8" i="12"/>
  <c r="AN39" i="10"/>
  <c r="AY236" i="12"/>
  <c r="AY235" i="12" s="1"/>
  <c r="AZ99" i="12"/>
  <c r="BG212" i="12"/>
  <c r="BH211" i="12"/>
  <c r="CY224" i="12" l="1"/>
  <c r="CX208" i="12"/>
  <c r="CX210" i="12" s="1"/>
  <c r="CX226" i="12"/>
  <c r="AW6" i="16"/>
  <c r="AV7" i="16"/>
  <c r="BA8" i="12"/>
  <c r="AO39" i="10"/>
  <c r="AZ236" i="12"/>
  <c r="AZ235" i="12" s="1"/>
  <c r="BB162" i="12"/>
  <c r="BB166" i="12"/>
  <c r="BB170" i="12"/>
  <c r="BB174" i="12"/>
  <c r="BB178" i="12"/>
  <c r="BB182" i="12"/>
  <c r="BB186" i="12"/>
  <c r="BB135" i="12"/>
  <c r="BB139" i="12"/>
  <c r="BB143" i="12"/>
  <c r="BB147" i="12"/>
  <c r="BB151" i="12"/>
  <c r="BB155" i="12"/>
  <c r="BB100" i="12"/>
  <c r="BB104" i="12"/>
  <c r="BB108" i="12"/>
  <c r="BB112" i="12"/>
  <c r="BB116" i="12"/>
  <c r="BB120" i="12"/>
  <c r="BB124" i="12"/>
  <c r="BB77" i="12"/>
  <c r="BB81" i="12"/>
  <c r="BB85" i="12"/>
  <c r="BB89" i="12"/>
  <c r="BB93" i="12"/>
  <c r="BB97" i="12"/>
  <c r="BB54" i="12"/>
  <c r="BB58" i="12"/>
  <c r="BB62" i="12"/>
  <c r="BB66" i="12"/>
  <c r="BB19" i="12"/>
  <c r="BB23" i="12"/>
  <c r="BB27" i="12"/>
  <c r="BB31" i="12"/>
  <c r="BB35" i="12"/>
  <c r="BB163" i="12"/>
  <c r="BB167" i="12"/>
  <c r="BB171" i="12"/>
  <c r="BB175" i="12"/>
  <c r="BB179" i="12"/>
  <c r="BB183" i="12"/>
  <c r="BB187" i="12"/>
  <c r="BB136" i="12"/>
  <c r="BB140" i="12"/>
  <c r="BB144" i="12"/>
  <c r="BB148" i="12"/>
  <c r="BB152" i="12"/>
  <c r="BB156" i="12"/>
  <c r="BB101" i="12"/>
  <c r="BB105" i="12"/>
  <c r="BB109" i="12"/>
  <c r="BB113" i="12"/>
  <c r="BB117" i="12"/>
  <c r="BB121" i="12"/>
  <c r="BB125" i="12"/>
  <c r="BB78" i="12"/>
  <c r="BB82" i="12"/>
  <c r="BB86" i="12"/>
  <c r="BB90" i="12"/>
  <c r="BB94" i="12"/>
  <c r="BB51" i="12"/>
  <c r="BB55" i="12"/>
  <c r="BB59" i="12"/>
  <c r="BB63" i="12"/>
  <c r="BB67" i="12"/>
  <c r="BB12" i="12"/>
  <c r="BB16" i="12"/>
  <c r="BB20" i="12"/>
  <c r="BB24" i="12"/>
  <c r="BB28" i="12"/>
  <c r="BB32" i="12"/>
  <c r="BB36" i="12"/>
  <c r="BB164" i="12"/>
  <c r="BB168" i="12"/>
  <c r="BB172" i="12"/>
  <c r="BB176" i="12"/>
  <c r="BB180" i="12"/>
  <c r="BB184" i="12"/>
  <c r="BB137" i="12"/>
  <c r="BB141" i="12"/>
  <c r="BB145" i="12"/>
  <c r="BB149" i="12"/>
  <c r="BB153" i="12"/>
  <c r="BB157" i="12"/>
  <c r="BB102" i="12"/>
  <c r="BB106" i="12"/>
  <c r="BB110" i="12"/>
  <c r="BB114" i="12"/>
  <c r="BB118" i="12"/>
  <c r="BB122" i="12"/>
  <c r="BB126" i="12"/>
  <c r="BB71" i="12"/>
  <c r="BB75" i="12"/>
  <c r="BB79" i="12"/>
  <c r="BB83" i="12"/>
  <c r="BB87" i="12"/>
  <c r="BB91" i="12"/>
  <c r="BB95" i="12"/>
  <c r="BB52" i="12"/>
  <c r="BB56" i="12"/>
  <c r="BB60" i="12"/>
  <c r="BB64" i="12"/>
  <c r="BB13" i="12"/>
  <c r="BB17" i="12"/>
  <c r="BB21" i="12"/>
  <c r="BB25" i="12"/>
  <c r="BB29" i="12"/>
  <c r="BB33" i="12"/>
  <c r="BB37" i="12"/>
  <c r="BB177" i="12"/>
  <c r="BB150" i="12"/>
  <c r="BB107" i="12"/>
  <c r="BB123" i="12"/>
  <c r="BB80" i="12"/>
  <c r="BB96" i="12"/>
  <c r="BB53" i="12"/>
  <c r="BB26" i="12"/>
  <c r="BB165" i="12"/>
  <c r="BB181" i="12"/>
  <c r="BB138" i="12"/>
  <c r="BB154" i="12"/>
  <c r="BB111" i="12"/>
  <c r="BB127" i="12"/>
  <c r="BB84" i="12"/>
  <c r="BB57" i="12"/>
  <c r="BB30" i="12"/>
  <c r="BB169" i="12"/>
  <c r="BB185" i="12"/>
  <c r="BB142" i="12"/>
  <c r="BB115" i="12"/>
  <c r="BB88" i="12"/>
  <c r="BB61" i="12"/>
  <c r="BB18" i="12"/>
  <c r="BB34" i="12"/>
  <c r="BB130" i="12"/>
  <c r="BB76" i="12"/>
  <c r="BB22" i="12"/>
  <c r="BB146" i="12"/>
  <c r="BB92" i="12"/>
  <c r="BB103" i="12"/>
  <c r="BB173" i="12"/>
  <c r="BB119" i="12"/>
  <c r="BB65" i="12"/>
  <c r="BC6" i="12"/>
  <c r="BB7" i="12"/>
  <c r="BA228" i="12"/>
  <c r="BB227" i="12"/>
  <c r="BH212" i="12"/>
  <c r="BI211" i="12"/>
  <c r="AQ38" i="10"/>
  <c r="AP37" i="10"/>
  <c r="BA99" i="12"/>
  <c r="CZ224" i="12" l="1"/>
  <c r="CY208" i="12"/>
  <c r="CY210" i="12" s="1"/>
  <c r="CY226" i="12"/>
  <c r="AX6" i="16"/>
  <c r="AW7" i="16"/>
  <c r="BB99" i="12"/>
  <c r="BB8" i="12"/>
  <c r="AP39" i="10"/>
  <c r="BA236" i="12"/>
  <c r="BA235" i="12" s="1"/>
  <c r="AR38" i="10"/>
  <c r="AQ37" i="10"/>
  <c r="BI212" i="12"/>
  <c r="BJ211" i="12"/>
  <c r="BB228" i="12"/>
  <c r="BC227" i="12"/>
  <c r="BC162" i="12"/>
  <c r="BC166" i="12"/>
  <c r="BC170" i="12"/>
  <c r="BC174" i="12"/>
  <c r="BC178" i="12"/>
  <c r="BC182" i="12"/>
  <c r="BC186" i="12"/>
  <c r="BC135" i="12"/>
  <c r="BC139" i="12"/>
  <c r="BC143" i="12"/>
  <c r="BC147" i="12"/>
  <c r="BC151" i="12"/>
  <c r="BC155" i="12"/>
  <c r="BC100" i="12"/>
  <c r="BC104" i="12"/>
  <c r="BC108" i="12"/>
  <c r="BC112" i="12"/>
  <c r="BC116" i="12"/>
  <c r="BC120" i="12"/>
  <c r="BC124" i="12"/>
  <c r="BC77" i="12"/>
  <c r="BC81" i="12"/>
  <c r="BC85" i="12"/>
  <c r="BC89" i="12"/>
  <c r="BC93" i="12"/>
  <c r="BC97" i="12"/>
  <c r="BC54" i="12"/>
  <c r="BC58" i="12"/>
  <c r="BC62" i="12"/>
  <c r="BC66" i="12"/>
  <c r="BC19" i="12"/>
  <c r="BC23" i="12"/>
  <c r="BC27" i="12"/>
  <c r="BC31" i="12"/>
  <c r="BC35" i="12"/>
  <c r="BC163" i="12"/>
  <c r="BC167" i="12"/>
  <c r="BC171" i="12"/>
  <c r="BC175" i="12"/>
  <c r="BC179" i="12"/>
  <c r="BC183" i="12"/>
  <c r="BC187" i="12"/>
  <c r="BC136" i="12"/>
  <c r="BC140" i="12"/>
  <c r="BC144" i="12"/>
  <c r="BC148" i="12"/>
  <c r="BC152" i="12"/>
  <c r="BC156" i="12"/>
  <c r="BC101" i="12"/>
  <c r="BC105" i="12"/>
  <c r="BC109" i="12"/>
  <c r="BC113" i="12"/>
  <c r="BC117" i="12"/>
  <c r="BC121" i="12"/>
  <c r="BC125" i="12"/>
  <c r="BC78" i="12"/>
  <c r="BC82" i="12"/>
  <c r="BC86" i="12"/>
  <c r="BC90" i="12"/>
  <c r="BC94" i="12"/>
  <c r="BC51" i="12"/>
  <c r="BC55" i="12"/>
  <c r="BC59" i="12"/>
  <c r="BC63" i="12"/>
  <c r="BC67" i="12"/>
  <c r="BC12" i="12"/>
  <c r="BC16" i="12"/>
  <c r="BC20" i="12"/>
  <c r="BC24" i="12"/>
  <c r="BC28" i="12"/>
  <c r="BC32" i="12"/>
  <c r="BC36" i="12"/>
  <c r="BC164" i="12"/>
  <c r="BC168" i="12"/>
  <c r="BC172" i="12"/>
  <c r="BC176" i="12"/>
  <c r="BC180" i="12"/>
  <c r="BC184" i="12"/>
  <c r="BC137" i="12"/>
  <c r="BC141" i="12"/>
  <c r="BC145" i="12"/>
  <c r="BC149" i="12"/>
  <c r="BC153" i="12"/>
  <c r="BC157" i="12"/>
  <c r="BC102" i="12"/>
  <c r="BC106" i="12"/>
  <c r="BC110" i="12"/>
  <c r="BC114" i="12"/>
  <c r="BC118" i="12"/>
  <c r="BC122" i="12"/>
  <c r="BC126" i="12"/>
  <c r="BC71" i="12"/>
  <c r="BC75" i="12"/>
  <c r="BC79" i="12"/>
  <c r="BC83" i="12"/>
  <c r="BC87" i="12"/>
  <c r="BC91" i="12"/>
  <c r="BC95" i="12"/>
  <c r="BC52" i="12"/>
  <c r="BC56" i="12"/>
  <c r="BC60" i="12"/>
  <c r="BC64" i="12"/>
  <c r="BC13" i="12"/>
  <c r="BC17" i="12"/>
  <c r="BC21" i="12"/>
  <c r="BC25" i="12"/>
  <c r="BC29" i="12"/>
  <c r="BC33" i="12"/>
  <c r="BC37" i="12"/>
  <c r="BC177" i="12"/>
  <c r="BC150" i="12"/>
  <c r="BC107" i="12"/>
  <c r="BC123" i="12"/>
  <c r="BC80" i="12"/>
  <c r="BC96" i="12"/>
  <c r="BC53" i="12"/>
  <c r="BC26" i="12"/>
  <c r="BC165" i="12"/>
  <c r="BC181" i="12"/>
  <c r="BC138" i="12"/>
  <c r="BC154" i="12"/>
  <c r="BC111" i="12"/>
  <c r="BC127" i="12"/>
  <c r="BC84" i="12"/>
  <c r="BC57" i="12"/>
  <c r="BC30" i="12"/>
  <c r="BC169" i="12"/>
  <c r="BC185" i="12"/>
  <c r="BC142" i="12"/>
  <c r="BC115" i="12"/>
  <c r="BC88" i="12"/>
  <c r="BC61" i="12"/>
  <c r="BC18" i="12"/>
  <c r="BC34" i="12"/>
  <c r="BC146" i="12"/>
  <c r="BC92" i="12"/>
  <c r="BC103" i="12"/>
  <c r="BC173" i="12"/>
  <c r="BC119" i="12"/>
  <c r="BC65" i="12"/>
  <c r="BC130" i="12"/>
  <c r="BC76" i="12"/>
  <c r="BC22" i="12"/>
  <c r="BD6" i="12"/>
  <c r="BC7" i="12"/>
  <c r="DA224" i="12" l="1"/>
  <c r="CZ208" i="12"/>
  <c r="CZ210" i="12" s="1"/>
  <c r="CZ226" i="12"/>
  <c r="AX7" i="16"/>
  <c r="AY6" i="16"/>
  <c r="BK211" i="12"/>
  <c r="BJ212" i="12"/>
  <c r="AS38" i="10"/>
  <c r="AR37" i="10"/>
  <c r="BD162" i="12"/>
  <c r="BD166" i="12"/>
  <c r="BD170" i="12"/>
  <c r="BD174" i="12"/>
  <c r="BD178" i="12"/>
  <c r="BD182" i="12"/>
  <c r="BD186" i="12"/>
  <c r="BD135" i="12"/>
  <c r="BD139" i="12"/>
  <c r="BD143" i="12"/>
  <c r="BD147" i="12"/>
  <c r="BD151" i="12"/>
  <c r="BD155" i="12"/>
  <c r="BD100" i="12"/>
  <c r="BD104" i="12"/>
  <c r="BD108" i="12"/>
  <c r="BD112" i="12"/>
  <c r="BD116" i="12"/>
  <c r="BD120" i="12"/>
  <c r="BD124" i="12"/>
  <c r="BD77" i="12"/>
  <c r="BD81" i="12"/>
  <c r="BD85" i="12"/>
  <c r="BD89" i="12"/>
  <c r="BD93" i="12"/>
  <c r="BD97" i="12"/>
  <c r="BD54" i="12"/>
  <c r="BD58" i="12"/>
  <c r="BD62" i="12"/>
  <c r="BD66" i="12"/>
  <c r="BD19" i="12"/>
  <c r="BD23" i="12"/>
  <c r="BD27" i="12"/>
  <c r="BD31" i="12"/>
  <c r="BD35" i="12"/>
  <c r="BD163" i="12"/>
  <c r="BD167" i="12"/>
  <c r="BD171" i="12"/>
  <c r="BD175" i="12"/>
  <c r="BD179" i="12"/>
  <c r="BD183" i="12"/>
  <c r="BD187" i="12"/>
  <c r="BD136" i="12"/>
  <c r="BD140" i="12"/>
  <c r="BD144" i="12"/>
  <c r="BD148" i="12"/>
  <c r="BD152" i="12"/>
  <c r="BD156" i="12"/>
  <c r="BD101" i="12"/>
  <c r="BD105" i="12"/>
  <c r="BD109" i="12"/>
  <c r="BD113" i="12"/>
  <c r="BD117" i="12"/>
  <c r="BD121" i="12"/>
  <c r="BD125" i="12"/>
  <c r="BD78" i="12"/>
  <c r="BD82" i="12"/>
  <c r="BD86" i="12"/>
  <c r="BD90" i="12"/>
  <c r="BD94" i="12"/>
  <c r="BD51" i="12"/>
  <c r="BD55" i="12"/>
  <c r="BD59" i="12"/>
  <c r="BD63" i="12"/>
  <c r="BD67" i="12"/>
  <c r="BD12" i="12"/>
  <c r="BD16" i="12"/>
  <c r="BD20" i="12"/>
  <c r="BD24" i="12"/>
  <c r="BD28" i="12"/>
  <c r="BD32" i="12"/>
  <c r="BD36" i="12"/>
  <c r="BD164" i="12"/>
  <c r="BD168" i="12"/>
  <c r="BD172" i="12"/>
  <c r="BD176" i="12"/>
  <c r="BD180" i="12"/>
  <c r="BD184" i="12"/>
  <c r="BD137" i="12"/>
  <c r="BD141" i="12"/>
  <c r="BD145" i="12"/>
  <c r="BD149" i="12"/>
  <c r="BD153" i="12"/>
  <c r="BD157" i="12"/>
  <c r="BD102" i="12"/>
  <c r="BD106" i="12"/>
  <c r="BD110" i="12"/>
  <c r="BD114" i="12"/>
  <c r="BD118" i="12"/>
  <c r="BD122" i="12"/>
  <c r="BD126" i="12"/>
  <c r="BD71" i="12"/>
  <c r="BD75" i="12"/>
  <c r="BD79" i="12"/>
  <c r="BD83" i="12"/>
  <c r="BD87" i="12"/>
  <c r="BD91" i="12"/>
  <c r="BD95" i="12"/>
  <c r="BD52" i="12"/>
  <c r="BD56" i="12"/>
  <c r="BD60" i="12"/>
  <c r="BD64" i="12"/>
  <c r="BD13" i="12"/>
  <c r="BD17" i="12"/>
  <c r="BD21" i="12"/>
  <c r="BD25" i="12"/>
  <c r="BD29" i="12"/>
  <c r="BD33" i="12"/>
  <c r="BD37" i="12"/>
  <c r="BD177" i="12"/>
  <c r="BD150" i="12"/>
  <c r="BD107" i="12"/>
  <c r="BD123" i="12"/>
  <c r="BD80" i="12"/>
  <c r="BD96" i="12"/>
  <c r="BD53" i="12"/>
  <c r="BD26" i="12"/>
  <c r="BD165" i="12"/>
  <c r="BD181" i="12"/>
  <c r="BD138" i="12"/>
  <c r="BD154" i="12"/>
  <c r="BD111" i="12"/>
  <c r="BD127" i="12"/>
  <c r="BD84" i="12"/>
  <c r="BD57" i="12"/>
  <c r="BD30" i="12"/>
  <c r="BD169" i="12"/>
  <c r="BD185" i="12"/>
  <c r="BD142" i="12"/>
  <c r="BD115" i="12"/>
  <c r="BD88" i="12"/>
  <c r="BD61" i="12"/>
  <c r="BD18" i="12"/>
  <c r="BD34" i="12"/>
  <c r="BD103" i="12"/>
  <c r="BD173" i="12"/>
  <c r="BD119" i="12"/>
  <c r="BD65" i="12"/>
  <c r="BD130" i="12"/>
  <c r="BD76" i="12"/>
  <c r="BD22" i="12"/>
  <c r="BD92" i="12"/>
  <c r="BD146" i="12"/>
  <c r="BE6" i="12"/>
  <c r="BD7" i="12"/>
  <c r="BC228" i="12"/>
  <c r="BD227" i="12"/>
  <c r="BC99" i="12"/>
  <c r="BC8" i="12"/>
  <c r="AQ39" i="10"/>
  <c r="BB236" i="12"/>
  <c r="BB235" i="12" s="1"/>
  <c r="DB224" i="12" l="1"/>
  <c r="DA208" i="12"/>
  <c r="DA210" i="12" s="1"/>
  <c r="DA226" i="12"/>
  <c r="AY7" i="16"/>
  <c r="AZ6" i="16"/>
  <c r="BD8" i="12"/>
  <c r="AR39" i="10"/>
  <c r="BC236" i="12"/>
  <c r="BC235" i="12" s="1"/>
  <c r="BK212" i="12"/>
  <c r="BL211" i="12"/>
  <c r="BE162" i="12"/>
  <c r="BE166" i="12"/>
  <c r="BE170" i="12"/>
  <c r="BE174" i="12"/>
  <c r="BE178" i="12"/>
  <c r="BE182" i="12"/>
  <c r="BE186" i="12"/>
  <c r="BE135" i="12"/>
  <c r="BE139" i="12"/>
  <c r="BE143" i="12"/>
  <c r="BE147" i="12"/>
  <c r="BE151" i="12"/>
  <c r="BE155" i="12"/>
  <c r="BE100" i="12"/>
  <c r="BE104" i="12"/>
  <c r="BE108" i="12"/>
  <c r="BE112" i="12"/>
  <c r="BE116" i="12"/>
  <c r="BE120" i="12"/>
  <c r="BE124" i="12"/>
  <c r="BE77" i="12"/>
  <c r="BE81" i="12"/>
  <c r="BE85" i="12"/>
  <c r="BE89" i="12"/>
  <c r="BE93" i="12"/>
  <c r="BE97" i="12"/>
  <c r="BE54" i="12"/>
  <c r="BE58" i="12"/>
  <c r="BE62" i="12"/>
  <c r="BE66" i="12"/>
  <c r="BE19" i="12"/>
  <c r="BE23" i="12"/>
  <c r="BE27" i="12"/>
  <c r="BE31" i="12"/>
  <c r="BE35" i="12"/>
  <c r="BE163" i="12"/>
  <c r="BE167" i="12"/>
  <c r="BE171" i="12"/>
  <c r="BE175" i="12"/>
  <c r="BE179" i="12"/>
  <c r="BE183" i="12"/>
  <c r="BE187" i="12"/>
  <c r="BE136" i="12"/>
  <c r="BE140" i="12"/>
  <c r="BE144" i="12"/>
  <c r="BE148" i="12"/>
  <c r="BE152" i="12"/>
  <c r="BE156" i="12"/>
  <c r="BE101" i="12"/>
  <c r="BE105" i="12"/>
  <c r="BE109" i="12"/>
  <c r="BE113" i="12"/>
  <c r="BE117" i="12"/>
  <c r="BE121" i="12"/>
  <c r="BE125" i="12"/>
  <c r="BE78" i="12"/>
  <c r="BE82" i="12"/>
  <c r="BE86" i="12"/>
  <c r="BE90" i="12"/>
  <c r="BE94" i="12"/>
  <c r="BE51" i="12"/>
  <c r="BE55" i="12"/>
  <c r="BE59" i="12"/>
  <c r="BE63" i="12"/>
  <c r="BE67" i="12"/>
  <c r="BE12" i="12"/>
  <c r="BE16" i="12"/>
  <c r="BE20" i="12"/>
  <c r="BE24" i="12"/>
  <c r="BE28" i="12"/>
  <c r="BE32" i="12"/>
  <c r="BE36" i="12"/>
  <c r="BE164" i="12"/>
  <c r="BE168" i="12"/>
  <c r="BE172" i="12"/>
  <c r="BE176" i="12"/>
  <c r="BE180" i="12"/>
  <c r="BE184" i="12"/>
  <c r="BE137" i="12"/>
  <c r="BE141" i="12"/>
  <c r="BE145" i="12"/>
  <c r="BE149" i="12"/>
  <c r="BE153" i="12"/>
  <c r="BE157" i="12"/>
  <c r="BE102" i="12"/>
  <c r="BE106" i="12"/>
  <c r="BE110" i="12"/>
  <c r="BE114" i="12"/>
  <c r="BE118" i="12"/>
  <c r="BE122" i="12"/>
  <c r="BE126" i="12"/>
  <c r="BE71" i="12"/>
  <c r="BE75" i="12"/>
  <c r="BE79" i="12"/>
  <c r="BE83" i="12"/>
  <c r="BE87" i="12"/>
  <c r="BE91" i="12"/>
  <c r="BE95" i="12"/>
  <c r="BE52" i="12"/>
  <c r="BE56" i="12"/>
  <c r="BE60" i="12"/>
  <c r="BE64" i="12"/>
  <c r="BE13" i="12"/>
  <c r="BE17" i="12"/>
  <c r="BE21" i="12"/>
  <c r="BE25" i="12"/>
  <c r="BE29" i="12"/>
  <c r="BE33" i="12"/>
  <c r="BE37" i="12"/>
  <c r="BE177" i="12"/>
  <c r="BE150" i="12"/>
  <c r="BE107" i="12"/>
  <c r="BE123" i="12"/>
  <c r="BE80" i="12"/>
  <c r="BE96" i="12"/>
  <c r="BE53" i="12"/>
  <c r="BE26" i="12"/>
  <c r="BE165" i="12"/>
  <c r="BE181" i="12"/>
  <c r="BE138" i="12"/>
  <c r="BE154" i="12"/>
  <c r="BE111" i="12"/>
  <c r="BE127" i="12"/>
  <c r="BE84" i="12"/>
  <c r="BE57" i="12"/>
  <c r="BE30" i="12"/>
  <c r="BE169" i="12"/>
  <c r="BE185" i="12"/>
  <c r="BE142" i="12"/>
  <c r="BE115" i="12"/>
  <c r="BE88" i="12"/>
  <c r="BE61" i="12"/>
  <c r="BE18" i="12"/>
  <c r="BE34" i="12"/>
  <c r="BE173" i="12"/>
  <c r="BE119" i="12"/>
  <c r="BE65" i="12"/>
  <c r="BE130" i="12"/>
  <c r="BE76" i="12"/>
  <c r="BE22" i="12"/>
  <c r="BE146" i="12"/>
  <c r="BE92" i="12"/>
  <c r="BE103" i="12"/>
  <c r="BF6" i="12"/>
  <c r="BE7" i="12"/>
  <c r="BD99" i="12"/>
  <c r="BD228" i="12"/>
  <c r="BE227" i="12"/>
  <c r="AT38" i="10"/>
  <c r="AS37" i="10"/>
  <c r="DC224" i="12" l="1"/>
  <c r="DB208" i="12"/>
  <c r="DB210" i="12" s="1"/>
  <c r="DB226" i="12"/>
  <c r="BA6" i="16"/>
  <c r="AZ7" i="16"/>
  <c r="BE8" i="12"/>
  <c r="AS39" i="10"/>
  <c r="BD236" i="12"/>
  <c r="BD235" i="12" s="1"/>
  <c r="AT37" i="10"/>
  <c r="AU38" i="10"/>
  <c r="BE228" i="12"/>
  <c r="BF227" i="12"/>
  <c r="BF162" i="12"/>
  <c r="BF166" i="12"/>
  <c r="BF170" i="12"/>
  <c r="BF174" i="12"/>
  <c r="BF178" i="12"/>
  <c r="BF182" i="12"/>
  <c r="BF186" i="12"/>
  <c r="BF135" i="12"/>
  <c r="BF139" i="12"/>
  <c r="BF143" i="12"/>
  <c r="BF147" i="12"/>
  <c r="BF151" i="12"/>
  <c r="BF155" i="12"/>
  <c r="BF100" i="12"/>
  <c r="BF104" i="12"/>
  <c r="BF108" i="12"/>
  <c r="BF112" i="12"/>
  <c r="BF116" i="12"/>
  <c r="BF120" i="12"/>
  <c r="BF124" i="12"/>
  <c r="BF77" i="12"/>
  <c r="BF81" i="12"/>
  <c r="BF85" i="12"/>
  <c r="BF89" i="12"/>
  <c r="BF93" i="12"/>
  <c r="BF97" i="12"/>
  <c r="BF54" i="12"/>
  <c r="BF58" i="12"/>
  <c r="BF62" i="12"/>
  <c r="BF66" i="12"/>
  <c r="BF19" i="12"/>
  <c r="BF23" i="12"/>
  <c r="BF27" i="12"/>
  <c r="BF31" i="12"/>
  <c r="BF35" i="12"/>
  <c r="BF163" i="12"/>
  <c r="BF167" i="12"/>
  <c r="BF171" i="12"/>
  <c r="BF175" i="12"/>
  <c r="BF179" i="12"/>
  <c r="BF183" i="12"/>
  <c r="BF187" i="12"/>
  <c r="BF136" i="12"/>
  <c r="BF140" i="12"/>
  <c r="BF144" i="12"/>
  <c r="BF148" i="12"/>
  <c r="BF152" i="12"/>
  <c r="BF156" i="12"/>
  <c r="BF101" i="12"/>
  <c r="BF105" i="12"/>
  <c r="BF109" i="12"/>
  <c r="BF113" i="12"/>
  <c r="BF117" i="12"/>
  <c r="BF121" i="12"/>
  <c r="BF125" i="12"/>
  <c r="BF78" i="12"/>
  <c r="BF82" i="12"/>
  <c r="BF86" i="12"/>
  <c r="BF90" i="12"/>
  <c r="BF94" i="12"/>
  <c r="BF51" i="12"/>
  <c r="BF55" i="12"/>
  <c r="BF59" i="12"/>
  <c r="BF63" i="12"/>
  <c r="BF67" i="12"/>
  <c r="BF12" i="12"/>
  <c r="BF16" i="12"/>
  <c r="BF20" i="12"/>
  <c r="BF24" i="12"/>
  <c r="BF28" i="12"/>
  <c r="BF32" i="12"/>
  <c r="BF36" i="12"/>
  <c r="BF164" i="12"/>
  <c r="BF168" i="12"/>
  <c r="BF172" i="12"/>
  <c r="BF176" i="12"/>
  <c r="BF180" i="12"/>
  <c r="BF184" i="12"/>
  <c r="BF137" i="12"/>
  <c r="BF141" i="12"/>
  <c r="BF145" i="12"/>
  <c r="BF149" i="12"/>
  <c r="BF153" i="12"/>
  <c r="BF157" i="12"/>
  <c r="BF102" i="12"/>
  <c r="BF106" i="12"/>
  <c r="BF110" i="12"/>
  <c r="BF114" i="12"/>
  <c r="BF118" i="12"/>
  <c r="BF122" i="12"/>
  <c r="BF126" i="12"/>
  <c r="BF71" i="12"/>
  <c r="BF75" i="12"/>
  <c r="BF79" i="12"/>
  <c r="BF83" i="12"/>
  <c r="BF87" i="12"/>
  <c r="BF91" i="12"/>
  <c r="BF95" i="12"/>
  <c r="BF52" i="12"/>
  <c r="BF56" i="12"/>
  <c r="BF60" i="12"/>
  <c r="BF64" i="12"/>
  <c r="BF13" i="12"/>
  <c r="BF17" i="12"/>
  <c r="BF21" i="12"/>
  <c r="BF25" i="12"/>
  <c r="BF29" i="12"/>
  <c r="BF33" i="12"/>
  <c r="BF37" i="12"/>
  <c r="BF177" i="12"/>
  <c r="BF150" i="12"/>
  <c r="BF107" i="12"/>
  <c r="BF123" i="12"/>
  <c r="BF80" i="12"/>
  <c r="BF96" i="12"/>
  <c r="BF53" i="12"/>
  <c r="BF26" i="12"/>
  <c r="BF165" i="12"/>
  <c r="BF181" i="12"/>
  <c r="BF138" i="12"/>
  <c r="BF154" i="12"/>
  <c r="BF111" i="12"/>
  <c r="BF127" i="12"/>
  <c r="BF84" i="12"/>
  <c r="BF57" i="12"/>
  <c r="BF30" i="12"/>
  <c r="BF169" i="12"/>
  <c r="BF185" i="12"/>
  <c r="BF142" i="12"/>
  <c r="BF115" i="12"/>
  <c r="BF88" i="12"/>
  <c r="BF61" i="12"/>
  <c r="BF18" i="12"/>
  <c r="BF34" i="12"/>
  <c r="BF130" i="12"/>
  <c r="BF76" i="12"/>
  <c r="BF22" i="12"/>
  <c r="BF146" i="12"/>
  <c r="BF92" i="12"/>
  <c r="BF103" i="12"/>
  <c r="BF173" i="12"/>
  <c r="BF119" i="12"/>
  <c r="BF65" i="12"/>
  <c r="BG6" i="12"/>
  <c r="BF7" i="12"/>
  <c r="BL212" i="12"/>
  <c r="BM211" i="12"/>
  <c r="BE99" i="12"/>
  <c r="DD224" i="12" l="1"/>
  <c r="DC208" i="12"/>
  <c r="DC210" i="12" s="1"/>
  <c r="DC226" i="12"/>
  <c r="BA7" i="16"/>
  <c r="BB6" i="16"/>
  <c r="BF99" i="12"/>
  <c r="BF8" i="12"/>
  <c r="AT39" i="10"/>
  <c r="BE236" i="12"/>
  <c r="BE235" i="12" s="1"/>
  <c r="AV38" i="10"/>
  <c r="AU37" i="10"/>
  <c r="BM212" i="12"/>
  <c r="BN211" i="12"/>
  <c r="BG162" i="12"/>
  <c r="BG166" i="12"/>
  <c r="BG170" i="12"/>
  <c r="BG174" i="12"/>
  <c r="BG178" i="12"/>
  <c r="BG182" i="12"/>
  <c r="BG186" i="12"/>
  <c r="BG135" i="12"/>
  <c r="BG139" i="12"/>
  <c r="BG143" i="12"/>
  <c r="BG147" i="12"/>
  <c r="BG151" i="12"/>
  <c r="BG155" i="12"/>
  <c r="BG100" i="12"/>
  <c r="BG104" i="12"/>
  <c r="BG108" i="12"/>
  <c r="BG112" i="12"/>
  <c r="BG116" i="12"/>
  <c r="BG120" i="12"/>
  <c r="BG124" i="12"/>
  <c r="BG77" i="12"/>
  <c r="BG81" i="12"/>
  <c r="BG85" i="12"/>
  <c r="BG89" i="12"/>
  <c r="BG93" i="12"/>
  <c r="BG97" i="12"/>
  <c r="BG54" i="12"/>
  <c r="BG58" i="12"/>
  <c r="BG62" i="12"/>
  <c r="BG66" i="12"/>
  <c r="BG19" i="12"/>
  <c r="BG23" i="12"/>
  <c r="BG27" i="12"/>
  <c r="BG31" i="12"/>
  <c r="BG35" i="12"/>
  <c r="BG163" i="12"/>
  <c r="BG167" i="12"/>
  <c r="BG171" i="12"/>
  <c r="BG175" i="12"/>
  <c r="BG179" i="12"/>
  <c r="BG183" i="12"/>
  <c r="BG187" i="12"/>
  <c r="BG136" i="12"/>
  <c r="BG140" i="12"/>
  <c r="BG144" i="12"/>
  <c r="BG148" i="12"/>
  <c r="BG152" i="12"/>
  <c r="BG156" i="12"/>
  <c r="BG101" i="12"/>
  <c r="BG105" i="12"/>
  <c r="BG109" i="12"/>
  <c r="BG113" i="12"/>
  <c r="BG117" i="12"/>
  <c r="BG121" i="12"/>
  <c r="BG125" i="12"/>
  <c r="BG78" i="12"/>
  <c r="BG82" i="12"/>
  <c r="BG86" i="12"/>
  <c r="BG90" i="12"/>
  <c r="BG94" i="12"/>
  <c r="BG51" i="12"/>
  <c r="BG55" i="12"/>
  <c r="BG59" i="12"/>
  <c r="BG63" i="12"/>
  <c r="BG67" i="12"/>
  <c r="BG12" i="12"/>
  <c r="BG16" i="12"/>
  <c r="BG20" i="12"/>
  <c r="BG24" i="12"/>
  <c r="BG28" i="12"/>
  <c r="BG32" i="12"/>
  <c r="BG36" i="12"/>
  <c r="BG164" i="12"/>
  <c r="BG168" i="12"/>
  <c r="BG172" i="12"/>
  <c r="BG176" i="12"/>
  <c r="BG180" i="12"/>
  <c r="BG184" i="12"/>
  <c r="BG137" i="12"/>
  <c r="BG141" i="12"/>
  <c r="BG145" i="12"/>
  <c r="BG149" i="12"/>
  <c r="BG153" i="12"/>
  <c r="BG157" i="12"/>
  <c r="BG102" i="12"/>
  <c r="BG106" i="12"/>
  <c r="BG110" i="12"/>
  <c r="BG114" i="12"/>
  <c r="BG118" i="12"/>
  <c r="BG122" i="12"/>
  <c r="BG126" i="12"/>
  <c r="BG71" i="12"/>
  <c r="BG75" i="12"/>
  <c r="BG79" i="12"/>
  <c r="BG83" i="12"/>
  <c r="BG87" i="12"/>
  <c r="BG91" i="12"/>
  <c r="BG95" i="12"/>
  <c r="BG52" i="12"/>
  <c r="BG56" i="12"/>
  <c r="BG60" i="12"/>
  <c r="BG64" i="12"/>
  <c r="BG13" i="12"/>
  <c r="BG17" i="12"/>
  <c r="BG21" i="12"/>
  <c r="BG25" i="12"/>
  <c r="BG29" i="12"/>
  <c r="BG33" i="12"/>
  <c r="BG37" i="12"/>
  <c r="BG177" i="12"/>
  <c r="BG150" i="12"/>
  <c r="BG107" i="12"/>
  <c r="BG123" i="12"/>
  <c r="BG80" i="12"/>
  <c r="BG96" i="12"/>
  <c r="BG53" i="12"/>
  <c r="BG26" i="12"/>
  <c r="BG165" i="12"/>
  <c r="BG181" i="12"/>
  <c r="BG138" i="12"/>
  <c r="BG154" i="12"/>
  <c r="BG111" i="12"/>
  <c r="BG127" i="12"/>
  <c r="BG84" i="12"/>
  <c r="BG57" i="12"/>
  <c r="BG30" i="12"/>
  <c r="BG169" i="12"/>
  <c r="BG185" i="12"/>
  <c r="BG142" i="12"/>
  <c r="BG115" i="12"/>
  <c r="BG88" i="12"/>
  <c r="BG61" i="12"/>
  <c r="BG18" i="12"/>
  <c r="BG34" i="12"/>
  <c r="BG146" i="12"/>
  <c r="BG92" i="12"/>
  <c r="BG103" i="12"/>
  <c r="BG173" i="12"/>
  <c r="BG119" i="12"/>
  <c r="BG65" i="12"/>
  <c r="BG76" i="12"/>
  <c r="BG22" i="12"/>
  <c r="BG130" i="12"/>
  <c r="BH6" i="12"/>
  <c r="BG7" i="12"/>
  <c r="BF228" i="12"/>
  <c r="BG227" i="12"/>
  <c r="DE224" i="12" l="1"/>
  <c r="DD208" i="12"/>
  <c r="DD210" i="12" s="1"/>
  <c r="DD226" i="12"/>
  <c r="BB7" i="16"/>
  <c r="BC6" i="16"/>
  <c r="BG99" i="12"/>
  <c r="AV37" i="10"/>
  <c r="AW38" i="10"/>
  <c r="BH162" i="12"/>
  <c r="BH166" i="12"/>
  <c r="BH170" i="12"/>
  <c r="BH174" i="12"/>
  <c r="BH178" i="12"/>
  <c r="BH182" i="12"/>
  <c r="BH186" i="12"/>
  <c r="BH135" i="12"/>
  <c r="BH139" i="12"/>
  <c r="BH143" i="12"/>
  <c r="BH147" i="12"/>
  <c r="BH151" i="12"/>
  <c r="BH155" i="12"/>
  <c r="BH100" i="12"/>
  <c r="BH104" i="12"/>
  <c r="BH108" i="12"/>
  <c r="BH112" i="12"/>
  <c r="BH116" i="12"/>
  <c r="BH120" i="12"/>
  <c r="BH124" i="12"/>
  <c r="BH77" i="12"/>
  <c r="BH81" i="12"/>
  <c r="BH85" i="12"/>
  <c r="BH89" i="12"/>
  <c r="BH93" i="12"/>
  <c r="BH97" i="12"/>
  <c r="BH54" i="12"/>
  <c r="BH58" i="12"/>
  <c r="BH62" i="12"/>
  <c r="BH66" i="12"/>
  <c r="BH19" i="12"/>
  <c r="BH23" i="12"/>
  <c r="BH27" i="12"/>
  <c r="BH31" i="12"/>
  <c r="BH35" i="12"/>
  <c r="BH163" i="12"/>
  <c r="BH167" i="12"/>
  <c r="BH171" i="12"/>
  <c r="BH175" i="12"/>
  <c r="BH179" i="12"/>
  <c r="BH183" i="12"/>
  <c r="BH187" i="12"/>
  <c r="BH136" i="12"/>
  <c r="BH140" i="12"/>
  <c r="BH144" i="12"/>
  <c r="BH148" i="12"/>
  <c r="BH152" i="12"/>
  <c r="BH156" i="12"/>
  <c r="BH101" i="12"/>
  <c r="BH105" i="12"/>
  <c r="BH109" i="12"/>
  <c r="BH113" i="12"/>
  <c r="BH117" i="12"/>
  <c r="BH121" i="12"/>
  <c r="BH125" i="12"/>
  <c r="BH78" i="12"/>
  <c r="BH82" i="12"/>
  <c r="BH86" i="12"/>
  <c r="BH90" i="12"/>
  <c r="BH94" i="12"/>
  <c r="BH51" i="12"/>
  <c r="BH55" i="12"/>
  <c r="BH59" i="12"/>
  <c r="BH63" i="12"/>
  <c r="BH67" i="12"/>
  <c r="BH12" i="12"/>
  <c r="BH16" i="12"/>
  <c r="BH20" i="12"/>
  <c r="BH24" i="12"/>
  <c r="BH28" i="12"/>
  <c r="BH32" i="12"/>
  <c r="BH36" i="12"/>
  <c r="BH164" i="12"/>
  <c r="BH168" i="12"/>
  <c r="BH172" i="12"/>
  <c r="BH176" i="12"/>
  <c r="BH180" i="12"/>
  <c r="BH184" i="12"/>
  <c r="BH137" i="12"/>
  <c r="BH141" i="12"/>
  <c r="BH145" i="12"/>
  <c r="BH149" i="12"/>
  <c r="BH153" i="12"/>
  <c r="BH157" i="12"/>
  <c r="BH102" i="12"/>
  <c r="BH106" i="12"/>
  <c r="BH110" i="12"/>
  <c r="BH114" i="12"/>
  <c r="BH118" i="12"/>
  <c r="BH122" i="12"/>
  <c r="BH126" i="12"/>
  <c r="BH71" i="12"/>
  <c r="BH75" i="12"/>
  <c r="BH79" i="12"/>
  <c r="BH83" i="12"/>
  <c r="BH87" i="12"/>
  <c r="BH91" i="12"/>
  <c r="BH95" i="12"/>
  <c r="BH52" i="12"/>
  <c r="BH56" i="12"/>
  <c r="BH60" i="12"/>
  <c r="BH64" i="12"/>
  <c r="BH13" i="12"/>
  <c r="BH17" i="12"/>
  <c r="BH21" i="12"/>
  <c r="BH25" i="12"/>
  <c r="BH29" i="12"/>
  <c r="BH33" i="12"/>
  <c r="BH37" i="12"/>
  <c r="BH177" i="12"/>
  <c r="BH150" i="12"/>
  <c r="BH107" i="12"/>
  <c r="BH123" i="12"/>
  <c r="BH80" i="12"/>
  <c r="BH96" i="12"/>
  <c r="BH53" i="12"/>
  <c r="BH26" i="12"/>
  <c r="BH165" i="12"/>
  <c r="BH181" i="12"/>
  <c r="BH138" i="12"/>
  <c r="BH154" i="12"/>
  <c r="BH111" i="12"/>
  <c r="BH127" i="12"/>
  <c r="BH84" i="12"/>
  <c r="BH57" i="12"/>
  <c r="BH30" i="12"/>
  <c r="BH169" i="12"/>
  <c r="BH185" i="12"/>
  <c r="BH142" i="12"/>
  <c r="BH115" i="12"/>
  <c r="BH88" i="12"/>
  <c r="BH61" i="12"/>
  <c r="BH18" i="12"/>
  <c r="BH34" i="12"/>
  <c r="BH103" i="12"/>
  <c r="BH173" i="12"/>
  <c r="BH119" i="12"/>
  <c r="BH65" i="12"/>
  <c r="BH130" i="12"/>
  <c r="BH76" i="12"/>
  <c r="BH22" i="12"/>
  <c r="BH146" i="12"/>
  <c r="BH92" i="12"/>
  <c r="BI6" i="12"/>
  <c r="BH7" i="12"/>
  <c r="BO211" i="12"/>
  <c r="BN212" i="12"/>
  <c r="BG228" i="12"/>
  <c r="BH227" i="12"/>
  <c r="BG8" i="12"/>
  <c r="AU39" i="10"/>
  <c r="BF236" i="12"/>
  <c r="BF235" i="12" s="1"/>
  <c r="DF224" i="12" l="1"/>
  <c r="DE208" i="12"/>
  <c r="DE210" i="12" s="1"/>
  <c r="DE226" i="12"/>
  <c r="BC7" i="16"/>
  <c r="BD6" i="16"/>
  <c r="BH99" i="12"/>
  <c r="BH8" i="12"/>
  <c r="AV39" i="10"/>
  <c r="BG236" i="12"/>
  <c r="BG235" i="12" s="1"/>
  <c r="AX38" i="10"/>
  <c r="AW37" i="10"/>
  <c r="BI227" i="12"/>
  <c r="BH228" i="12"/>
  <c r="BO212" i="12"/>
  <c r="BP211" i="12"/>
  <c r="BI165" i="12"/>
  <c r="BI169" i="12"/>
  <c r="BI173" i="12"/>
  <c r="BI177" i="12"/>
  <c r="BI181" i="12"/>
  <c r="BI185" i="12"/>
  <c r="BI130" i="12"/>
  <c r="BI138" i="12"/>
  <c r="BI142" i="12"/>
  <c r="BI146" i="12"/>
  <c r="BI150" i="12"/>
  <c r="BI154" i="12"/>
  <c r="BI103" i="12"/>
  <c r="BI107" i="12"/>
  <c r="BI111" i="12"/>
  <c r="BI115" i="12"/>
  <c r="BI119" i="12"/>
  <c r="BI123" i="12"/>
  <c r="BI127" i="12"/>
  <c r="BI76" i="12"/>
  <c r="BI80" i="12"/>
  <c r="BI84" i="12"/>
  <c r="BI88" i="12"/>
  <c r="BI92" i="12"/>
  <c r="BI96" i="12"/>
  <c r="BI53" i="12"/>
  <c r="BI57" i="12"/>
  <c r="BI61" i="12"/>
  <c r="BI65" i="12"/>
  <c r="BI18" i="12"/>
  <c r="BI22" i="12"/>
  <c r="BI26" i="12"/>
  <c r="BI30" i="12"/>
  <c r="BI34" i="12"/>
  <c r="BI162" i="12"/>
  <c r="BI166" i="12"/>
  <c r="BI170" i="12"/>
  <c r="BI174" i="12"/>
  <c r="BI178" i="12"/>
  <c r="BI182" i="12"/>
  <c r="BI186" i="12"/>
  <c r="BI135" i="12"/>
  <c r="BI139" i="12"/>
  <c r="BI143" i="12"/>
  <c r="BI147" i="12"/>
  <c r="BI151" i="12"/>
  <c r="BI155" i="12"/>
  <c r="BI100" i="12"/>
  <c r="BI104" i="12"/>
  <c r="BI108" i="12"/>
  <c r="BI112" i="12"/>
  <c r="BI116" i="12"/>
  <c r="BI120" i="12"/>
  <c r="BI124" i="12"/>
  <c r="BI77" i="12"/>
  <c r="BI81" i="12"/>
  <c r="BI85" i="12"/>
  <c r="BI89" i="12"/>
  <c r="BI93" i="12"/>
  <c r="BI97" i="12"/>
  <c r="BI54" i="12"/>
  <c r="BI58" i="12"/>
  <c r="BI62" i="12"/>
  <c r="BI66" i="12"/>
  <c r="BI19" i="12"/>
  <c r="BI23" i="12"/>
  <c r="BI27" i="12"/>
  <c r="BI31" i="12"/>
  <c r="BI35" i="12"/>
  <c r="BI163" i="12"/>
  <c r="BI167" i="12"/>
  <c r="BI171" i="12"/>
  <c r="BI175" i="12"/>
  <c r="BI179" i="12"/>
  <c r="BI183" i="12"/>
  <c r="BI187" i="12"/>
  <c r="BI136" i="12"/>
  <c r="BI140" i="12"/>
  <c r="BI144" i="12"/>
  <c r="BI148" i="12"/>
  <c r="BI152" i="12"/>
  <c r="BI156" i="12"/>
  <c r="BI101" i="12"/>
  <c r="BI105" i="12"/>
  <c r="BI109" i="12"/>
  <c r="BI113" i="12"/>
  <c r="BI117" i="12"/>
  <c r="BI121" i="12"/>
  <c r="BI125" i="12"/>
  <c r="BI78" i="12"/>
  <c r="BI82" i="12"/>
  <c r="BI86" i="12"/>
  <c r="BI90" i="12"/>
  <c r="BI94" i="12"/>
  <c r="BI51" i="12"/>
  <c r="BI55" i="12"/>
  <c r="BI59" i="12"/>
  <c r="BI63" i="12"/>
  <c r="BI67" i="12"/>
  <c r="BI12" i="12"/>
  <c r="BI16" i="12"/>
  <c r="BI20" i="12"/>
  <c r="BI24" i="12"/>
  <c r="BI28" i="12"/>
  <c r="BI32" i="12"/>
  <c r="BI36" i="12"/>
  <c r="BI176" i="12"/>
  <c r="BI149" i="12"/>
  <c r="BI106" i="12"/>
  <c r="BI122" i="12"/>
  <c r="BI79" i="12"/>
  <c r="BI95" i="12"/>
  <c r="BI52" i="12"/>
  <c r="BI25" i="12"/>
  <c r="BI164" i="12"/>
  <c r="BI180" i="12"/>
  <c r="BI137" i="12"/>
  <c r="BI153" i="12"/>
  <c r="BI110" i="12"/>
  <c r="BI126" i="12"/>
  <c r="BI83" i="12"/>
  <c r="BI56" i="12"/>
  <c r="BI13" i="12"/>
  <c r="BI29" i="12"/>
  <c r="BI168" i="12"/>
  <c r="BI184" i="12"/>
  <c r="BI141" i="12"/>
  <c r="BI157" i="12"/>
  <c r="BI114" i="12"/>
  <c r="BI71" i="12"/>
  <c r="BI87" i="12"/>
  <c r="BI60" i="12"/>
  <c r="BI17" i="12"/>
  <c r="BI33" i="12"/>
  <c r="BI172" i="12"/>
  <c r="BI118" i="12"/>
  <c r="BI64" i="12"/>
  <c r="BI75" i="12"/>
  <c r="BI21" i="12"/>
  <c r="BI145" i="12"/>
  <c r="BI91" i="12"/>
  <c r="BI37" i="12"/>
  <c r="BI102" i="12"/>
  <c r="BJ6" i="12"/>
  <c r="BI7" i="12"/>
  <c r="DG224" i="12" l="1"/>
  <c r="DF208" i="12"/>
  <c r="DF210" i="12" s="1"/>
  <c r="DF226" i="12"/>
  <c r="BE6" i="16"/>
  <c r="BD7" i="16"/>
  <c r="BP212" i="12"/>
  <c r="BQ211" i="12"/>
  <c r="BI228" i="12"/>
  <c r="BJ227" i="12"/>
  <c r="BJ165" i="12"/>
  <c r="BJ169" i="12"/>
  <c r="BJ173" i="12"/>
  <c r="BJ177" i="12"/>
  <c r="BJ181" i="12"/>
  <c r="BJ185" i="12"/>
  <c r="BJ130" i="12"/>
  <c r="BJ138" i="12"/>
  <c r="BJ142" i="12"/>
  <c r="BJ146" i="12"/>
  <c r="BJ150" i="12"/>
  <c r="BJ154" i="12"/>
  <c r="BJ103" i="12"/>
  <c r="BJ107" i="12"/>
  <c r="BJ111" i="12"/>
  <c r="BJ115" i="12"/>
  <c r="BJ119" i="12"/>
  <c r="BJ123" i="12"/>
  <c r="BJ127" i="12"/>
  <c r="BJ76" i="12"/>
  <c r="BJ80" i="12"/>
  <c r="BJ84" i="12"/>
  <c r="BJ88" i="12"/>
  <c r="BJ92" i="12"/>
  <c r="BJ96" i="12"/>
  <c r="BJ53" i="12"/>
  <c r="BJ57" i="12"/>
  <c r="BJ61" i="12"/>
  <c r="BJ65" i="12"/>
  <c r="BJ18" i="12"/>
  <c r="BJ22" i="12"/>
  <c r="BJ26" i="12"/>
  <c r="BJ30" i="12"/>
  <c r="BJ34" i="12"/>
  <c r="BJ162" i="12"/>
  <c r="BJ166" i="12"/>
  <c r="BJ170" i="12"/>
  <c r="BJ174" i="12"/>
  <c r="BJ178" i="12"/>
  <c r="BJ182" i="12"/>
  <c r="BJ186" i="12"/>
  <c r="BJ135" i="12"/>
  <c r="BJ139" i="12"/>
  <c r="BJ143" i="12"/>
  <c r="BJ147" i="12"/>
  <c r="BJ151" i="12"/>
  <c r="BJ155" i="12"/>
  <c r="BJ100" i="12"/>
  <c r="BJ104" i="12"/>
  <c r="BJ108" i="12"/>
  <c r="BJ112" i="12"/>
  <c r="BJ116" i="12"/>
  <c r="BJ120" i="12"/>
  <c r="BJ124" i="12"/>
  <c r="BJ77" i="12"/>
  <c r="BJ81" i="12"/>
  <c r="BJ85" i="12"/>
  <c r="BJ89" i="12"/>
  <c r="BJ93" i="12"/>
  <c r="BJ97" i="12"/>
  <c r="BJ54" i="12"/>
  <c r="BJ58" i="12"/>
  <c r="BJ62" i="12"/>
  <c r="BJ66" i="12"/>
  <c r="BJ19" i="12"/>
  <c r="BJ23" i="12"/>
  <c r="BJ27" i="12"/>
  <c r="BJ31" i="12"/>
  <c r="BJ35" i="12"/>
  <c r="BJ163" i="12"/>
  <c r="BJ167" i="12"/>
  <c r="BJ171" i="12"/>
  <c r="BJ175" i="12"/>
  <c r="BJ179" i="12"/>
  <c r="BJ183" i="12"/>
  <c r="BJ187" i="12"/>
  <c r="BJ136" i="12"/>
  <c r="BJ140" i="12"/>
  <c r="BJ144" i="12"/>
  <c r="BJ148" i="12"/>
  <c r="BJ152" i="12"/>
  <c r="BJ156" i="12"/>
  <c r="BJ101" i="12"/>
  <c r="BJ105" i="12"/>
  <c r="BJ109" i="12"/>
  <c r="BJ113" i="12"/>
  <c r="BJ117" i="12"/>
  <c r="BJ121" i="12"/>
  <c r="BJ125" i="12"/>
  <c r="BJ78" i="12"/>
  <c r="BJ82" i="12"/>
  <c r="BJ86" i="12"/>
  <c r="BJ90" i="12"/>
  <c r="BJ94" i="12"/>
  <c r="BJ51" i="12"/>
  <c r="BJ55" i="12"/>
  <c r="BJ59" i="12"/>
  <c r="BJ63" i="12"/>
  <c r="BJ67" i="12"/>
  <c r="BJ12" i="12"/>
  <c r="BJ16" i="12"/>
  <c r="BJ20" i="12"/>
  <c r="BJ24" i="12"/>
  <c r="BJ28" i="12"/>
  <c r="BJ32" i="12"/>
  <c r="BJ176" i="12"/>
  <c r="BJ149" i="12"/>
  <c r="BJ106" i="12"/>
  <c r="BJ122" i="12"/>
  <c r="BJ79" i="12"/>
  <c r="BJ95" i="12"/>
  <c r="BJ52" i="12"/>
  <c r="BJ25" i="12"/>
  <c r="BJ37" i="12"/>
  <c r="BJ164" i="12"/>
  <c r="BJ180" i="12"/>
  <c r="BJ137" i="12"/>
  <c r="BJ153" i="12"/>
  <c r="BJ110" i="12"/>
  <c r="BJ126" i="12"/>
  <c r="BJ83" i="12"/>
  <c r="BJ56" i="12"/>
  <c r="BJ13" i="12"/>
  <c r="BJ29" i="12"/>
  <c r="BJ168" i="12"/>
  <c r="BJ184" i="12"/>
  <c r="BJ141" i="12"/>
  <c r="BJ157" i="12"/>
  <c r="BJ114" i="12"/>
  <c r="BJ71" i="12"/>
  <c r="BJ87" i="12"/>
  <c r="BJ60" i="12"/>
  <c r="BJ17" i="12"/>
  <c r="BJ33" i="12"/>
  <c r="BJ75" i="12"/>
  <c r="BJ21" i="12"/>
  <c r="BJ145" i="12"/>
  <c r="BJ91" i="12"/>
  <c r="BJ36" i="12"/>
  <c r="BJ102" i="12"/>
  <c r="BJ118" i="12"/>
  <c r="BJ64" i="12"/>
  <c r="BJ172" i="12"/>
  <c r="BK6" i="12"/>
  <c r="BJ7" i="12"/>
  <c r="BI99" i="12"/>
  <c r="AY38" i="10"/>
  <c r="AX37" i="10"/>
  <c r="BH236" i="12"/>
  <c r="BI8" i="12"/>
  <c r="AW39" i="10"/>
  <c r="DH224" i="12" l="1"/>
  <c r="DG208" i="12"/>
  <c r="DG210" i="12" s="1"/>
  <c r="DG226" i="12"/>
  <c r="BF6" i="16"/>
  <c r="BE7" i="16"/>
  <c r="BJ228" i="12"/>
  <c r="BK227" i="12"/>
  <c r="AZ38" i="10"/>
  <c r="AY37" i="10"/>
  <c r="BI236" i="12"/>
  <c r="BI235" i="12" s="1"/>
  <c r="BH235" i="12"/>
  <c r="BJ8" i="12"/>
  <c r="AX39" i="10"/>
  <c r="BK162" i="12"/>
  <c r="BK164" i="12"/>
  <c r="BK168" i="12"/>
  <c r="BK172" i="12"/>
  <c r="BK176" i="12"/>
  <c r="BK180" i="12"/>
  <c r="BK184" i="12"/>
  <c r="BK137" i="12"/>
  <c r="BK141" i="12"/>
  <c r="BK145" i="12"/>
  <c r="BK149" i="12"/>
  <c r="BK153" i="12"/>
  <c r="BK157" i="12"/>
  <c r="BK102" i="12"/>
  <c r="BK106" i="12"/>
  <c r="BK110" i="12"/>
  <c r="BK114" i="12"/>
  <c r="BK118" i="12"/>
  <c r="BK122" i="12"/>
  <c r="BK126" i="12"/>
  <c r="BK71" i="12"/>
  <c r="BK75" i="12"/>
  <c r="BK79" i="12"/>
  <c r="BK83" i="12"/>
  <c r="BK87" i="12"/>
  <c r="BK91" i="12"/>
  <c r="BK95" i="12"/>
  <c r="BK52" i="12"/>
  <c r="BK56" i="12"/>
  <c r="BK60" i="12"/>
  <c r="BK64" i="12"/>
  <c r="BK13" i="12"/>
  <c r="BK17" i="12"/>
  <c r="BK21" i="12"/>
  <c r="BK25" i="12"/>
  <c r="BK29" i="12"/>
  <c r="BK33" i="12"/>
  <c r="BK37" i="12"/>
  <c r="BK165" i="12"/>
  <c r="BK169" i="12"/>
  <c r="BK173" i="12"/>
  <c r="BK177" i="12"/>
  <c r="BK181" i="12"/>
  <c r="BK185" i="12"/>
  <c r="BK130" i="12"/>
  <c r="BK138" i="12"/>
  <c r="BK142" i="12"/>
  <c r="BK146" i="12"/>
  <c r="BK150" i="12"/>
  <c r="BK154" i="12"/>
  <c r="BK103" i="12"/>
  <c r="BK107" i="12"/>
  <c r="BK111" i="12"/>
  <c r="BK115" i="12"/>
  <c r="BK119" i="12"/>
  <c r="BK123" i="12"/>
  <c r="BK127" i="12"/>
  <c r="BK76" i="12"/>
  <c r="BK80" i="12"/>
  <c r="BK84" i="12"/>
  <c r="BK88" i="12"/>
  <c r="BK92" i="12"/>
  <c r="BK96" i="12"/>
  <c r="BK53" i="12"/>
  <c r="BK57" i="12"/>
  <c r="BK61" i="12"/>
  <c r="BK65" i="12"/>
  <c r="BK18" i="12"/>
  <c r="BK22" i="12"/>
  <c r="BK26" i="12"/>
  <c r="BK30" i="12"/>
  <c r="BK34" i="12"/>
  <c r="BK166" i="12"/>
  <c r="BK170" i="12"/>
  <c r="BK174" i="12"/>
  <c r="BK178" i="12"/>
  <c r="BK182" i="12"/>
  <c r="BK186" i="12"/>
  <c r="BK135" i="12"/>
  <c r="BK139" i="12"/>
  <c r="BK143" i="12"/>
  <c r="BK147" i="12"/>
  <c r="BK151" i="12"/>
  <c r="BK155" i="12"/>
  <c r="BK100" i="12"/>
  <c r="BK104" i="12"/>
  <c r="BK108" i="12"/>
  <c r="BK112" i="12"/>
  <c r="BK116" i="12"/>
  <c r="BK120" i="12"/>
  <c r="BK124" i="12"/>
  <c r="BK77" i="12"/>
  <c r="BK81" i="12"/>
  <c r="BK85" i="12"/>
  <c r="BK89" i="12"/>
  <c r="BK93" i="12"/>
  <c r="BK97" i="12"/>
  <c r="BK54" i="12"/>
  <c r="BK58" i="12"/>
  <c r="BK62" i="12"/>
  <c r="BK66" i="12"/>
  <c r="BK19" i="12"/>
  <c r="BK23" i="12"/>
  <c r="BK27" i="12"/>
  <c r="BK31" i="12"/>
  <c r="BK35" i="12"/>
  <c r="BK171" i="12"/>
  <c r="BK187" i="12"/>
  <c r="BK144" i="12"/>
  <c r="BK101" i="12"/>
  <c r="BK117" i="12"/>
  <c r="BK90" i="12"/>
  <c r="BK63" i="12"/>
  <c r="BK20" i="12"/>
  <c r="BK36" i="12"/>
  <c r="BK175" i="12"/>
  <c r="BK148" i="12"/>
  <c r="BK105" i="12"/>
  <c r="BK121" i="12"/>
  <c r="BK78" i="12"/>
  <c r="BK94" i="12"/>
  <c r="BK51" i="12"/>
  <c r="BK67" i="12"/>
  <c r="BK24" i="12"/>
  <c r="BK163" i="12"/>
  <c r="BK179" i="12"/>
  <c r="BK136" i="12"/>
  <c r="BK152" i="12"/>
  <c r="BK109" i="12"/>
  <c r="BK125" i="12"/>
  <c r="BK82" i="12"/>
  <c r="BK55" i="12"/>
  <c r="BK12" i="12"/>
  <c r="BK28" i="12"/>
  <c r="BK140" i="12"/>
  <c r="BK86" i="12"/>
  <c r="BK32" i="12"/>
  <c r="BK156" i="12"/>
  <c r="BK167" i="12"/>
  <c r="BK113" i="12"/>
  <c r="BK59" i="12"/>
  <c r="BK16" i="12"/>
  <c r="BK183" i="12"/>
  <c r="BL6" i="12"/>
  <c r="BK7" i="12"/>
  <c r="BJ99" i="12"/>
  <c r="BQ212" i="12"/>
  <c r="BR211" i="12"/>
  <c r="DI224" i="12" l="1"/>
  <c r="DH208" i="12"/>
  <c r="DH210" i="12" s="1"/>
  <c r="DH226" i="12"/>
  <c r="BG6" i="16"/>
  <c r="BF7" i="16"/>
  <c r="BL164" i="12"/>
  <c r="BL168" i="12"/>
  <c r="BL172" i="12"/>
  <c r="BL176" i="12"/>
  <c r="BL180" i="12"/>
  <c r="BL184" i="12"/>
  <c r="BL137" i="12"/>
  <c r="BL141" i="12"/>
  <c r="BL145" i="12"/>
  <c r="BL149" i="12"/>
  <c r="BL153" i="12"/>
  <c r="BL157" i="12"/>
  <c r="BL102" i="12"/>
  <c r="BL106" i="12"/>
  <c r="BL110" i="12"/>
  <c r="BL114" i="12"/>
  <c r="BL118" i="12"/>
  <c r="BL122" i="12"/>
  <c r="BL126" i="12"/>
  <c r="BL71" i="12"/>
  <c r="BL75" i="12"/>
  <c r="BL79" i="12"/>
  <c r="BL83" i="12"/>
  <c r="BL87" i="12"/>
  <c r="BL91" i="12"/>
  <c r="BL95" i="12"/>
  <c r="BL52" i="12"/>
  <c r="BL56" i="12"/>
  <c r="BL60" i="12"/>
  <c r="BL64" i="12"/>
  <c r="BL13" i="12"/>
  <c r="BL17" i="12"/>
  <c r="BL21" i="12"/>
  <c r="BL25" i="12"/>
  <c r="BL29" i="12"/>
  <c r="BL33" i="12"/>
  <c r="BL37" i="12"/>
  <c r="BL165" i="12"/>
  <c r="BL169" i="12"/>
  <c r="BL173" i="12"/>
  <c r="BL177" i="12"/>
  <c r="BL181" i="12"/>
  <c r="BL185" i="12"/>
  <c r="BL130" i="12"/>
  <c r="BL138" i="12"/>
  <c r="BL142" i="12"/>
  <c r="BL146" i="12"/>
  <c r="BL150" i="12"/>
  <c r="BL154" i="12"/>
  <c r="BL103" i="12"/>
  <c r="BL107" i="12"/>
  <c r="BL111" i="12"/>
  <c r="BL115" i="12"/>
  <c r="BL119" i="12"/>
  <c r="BL123" i="12"/>
  <c r="BL127" i="12"/>
  <c r="BL76" i="12"/>
  <c r="BL80" i="12"/>
  <c r="BL84" i="12"/>
  <c r="BL88" i="12"/>
  <c r="BL92" i="12"/>
  <c r="BL96" i="12"/>
  <c r="BL53" i="12"/>
  <c r="BL57" i="12"/>
  <c r="BL61" i="12"/>
  <c r="BL65" i="12"/>
  <c r="BL18" i="12"/>
  <c r="BL22" i="12"/>
  <c r="BL26" i="12"/>
  <c r="BL30" i="12"/>
  <c r="BL34" i="12"/>
  <c r="BL162" i="12"/>
  <c r="BL166" i="12"/>
  <c r="BL170" i="12"/>
  <c r="BL174" i="12"/>
  <c r="BL178" i="12"/>
  <c r="BL182" i="12"/>
  <c r="BL186" i="12"/>
  <c r="BL135" i="12"/>
  <c r="BL139" i="12"/>
  <c r="BL143" i="12"/>
  <c r="BL147" i="12"/>
  <c r="BL151" i="12"/>
  <c r="BL155" i="12"/>
  <c r="BL100" i="12"/>
  <c r="BL104" i="12"/>
  <c r="BL108" i="12"/>
  <c r="BL112" i="12"/>
  <c r="BL116" i="12"/>
  <c r="BL120" i="12"/>
  <c r="BL124" i="12"/>
  <c r="BL77" i="12"/>
  <c r="BL81" i="12"/>
  <c r="BL85" i="12"/>
  <c r="BL89" i="12"/>
  <c r="BL93" i="12"/>
  <c r="BL97" i="12"/>
  <c r="BL54" i="12"/>
  <c r="BL58" i="12"/>
  <c r="BL62" i="12"/>
  <c r="BL66" i="12"/>
  <c r="BL19" i="12"/>
  <c r="BL23" i="12"/>
  <c r="BL27" i="12"/>
  <c r="BL31" i="12"/>
  <c r="BL35" i="12"/>
  <c r="BL171" i="12"/>
  <c r="BL187" i="12"/>
  <c r="BL144" i="12"/>
  <c r="BL101" i="12"/>
  <c r="BL117" i="12"/>
  <c r="BL90" i="12"/>
  <c r="BL63" i="12"/>
  <c r="BL20" i="12"/>
  <c r="BL36" i="12"/>
  <c r="BL175" i="12"/>
  <c r="BL148" i="12"/>
  <c r="BL105" i="12"/>
  <c r="BL121" i="12"/>
  <c r="BL78" i="12"/>
  <c r="BL94" i="12"/>
  <c r="BL51" i="12"/>
  <c r="BL67" i="12"/>
  <c r="BL24" i="12"/>
  <c r="BL163" i="12"/>
  <c r="BL179" i="12"/>
  <c r="BL136" i="12"/>
  <c r="BL152" i="12"/>
  <c r="BL109" i="12"/>
  <c r="BL125" i="12"/>
  <c r="BL82" i="12"/>
  <c r="BL55" i="12"/>
  <c r="BL12" i="12"/>
  <c r="BL28" i="12"/>
  <c r="BL156" i="12"/>
  <c r="BL167" i="12"/>
  <c r="BL113" i="12"/>
  <c r="BL59" i="12"/>
  <c r="BL183" i="12"/>
  <c r="BL16" i="12"/>
  <c r="BL140" i="12"/>
  <c r="BL86" i="12"/>
  <c r="BL32" i="12"/>
  <c r="BM6" i="12"/>
  <c r="BL7" i="12"/>
  <c r="AZ37" i="10"/>
  <c r="BA38" i="10"/>
  <c r="BS211" i="12"/>
  <c r="BR212" i="12"/>
  <c r="BK99" i="12"/>
  <c r="BK8" i="12"/>
  <c r="AY39" i="10"/>
  <c r="BJ236" i="12"/>
  <c r="BJ235" i="12" s="1"/>
  <c r="BK228" i="12"/>
  <c r="BL227" i="12"/>
  <c r="DJ224" i="12" l="1"/>
  <c r="DI208" i="12"/>
  <c r="DI210" i="12" s="1"/>
  <c r="DI226" i="12"/>
  <c r="BG7" i="16"/>
  <c r="BH6" i="16"/>
  <c r="BM164" i="12"/>
  <c r="BM168" i="12"/>
  <c r="BM172" i="12"/>
  <c r="BM176" i="12"/>
  <c r="BM180" i="12"/>
  <c r="BM184" i="12"/>
  <c r="BM137" i="12"/>
  <c r="BM141" i="12"/>
  <c r="BM145" i="12"/>
  <c r="BM149" i="12"/>
  <c r="BM153" i="12"/>
  <c r="BM157" i="12"/>
  <c r="BM102" i="12"/>
  <c r="BM106" i="12"/>
  <c r="BM110" i="12"/>
  <c r="BM114" i="12"/>
  <c r="BM118" i="12"/>
  <c r="BM122" i="12"/>
  <c r="BM126" i="12"/>
  <c r="BM71" i="12"/>
  <c r="BM75" i="12"/>
  <c r="BM79" i="12"/>
  <c r="BM83" i="12"/>
  <c r="BM87" i="12"/>
  <c r="BM91" i="12"/>
  <c r="BM95" i="12"/>
  <c r="BM52" i="12"/>
  <c r="BM56" i="12"/>
  <c r="BM60" i="12"/>
  <c r="BM64" i="12"/>
  <c r="BM13" i="12"/>
  <c r="BM17" i="12"/>
  <c r="BM21" i="12"/>
  <c r="BM25" i="12"/>
  <c r="BM29" i="12"/>
  <c r="BM33" i="12"/>
  <c r="BM37" i="12"/>
  <c r="BM165" i="12"/>
  <c r="BM169" i="12"/>
  <c r="BM173" i="12"/>
  <c r="BM177" i="12"/>
  <c r="BM181" i="12"/>
  <c r="BM185" i="12"/>
  <c r="BM130" i="12"/>
  <c r="BM138" i="12"/>
  <c r="BM142" i="12"/>
  <c r="BM146" i="12"/>
  <c r="BM150" i="12"/>
  <c r="BM154" i="12"/>
  <c r="BM103" i="12"/>
  <c r="BM107" i="12"/>
  <c r="BM111" i="12"/>
  <c r="BM115" i="12"/>
  <c r="BM119" i="12"/>
  <c r="BM123" i="12"/>
  <c r="BM127" i="12"/>
  <c r="BM76" i="12"/>
  <c r="BM80" i="12"/>
  <c r="BM84" i="12"/>
  <c r="BM88" i="12"/>
  <c r="BM92" i="12"/>
  <c r="BM96" i="12"/>
  <c r="BM53" i="12"/>
  <c r="BM57" i="12"/>
  <c r="BM61" i="12"/>
  <c r="BM65" i="12"/>
  <c r="BM18" i="12"/>
  <c r="BM22" i="12"/>
  <c r="BM26" i="12"/>
  <c r="BM30" i="12"/>
  <c r="BM34" i="12"/>
  <c r="BM162" i="12"/>
  <c r="BM166" i="12"/>
  <c r="BM170" i="12"/>
  <c r="BM174" i="12"/>
  <c r="BM178" i="12"/>
  <c r="BM182" i="12"/>
  <c r="BM186" i="12"/>
  <c r="BM135" i="12"/>
  <c r="BM139" i="12"/>
  <c r="BM143" i="12"/>
  <c r="BM147" i="12"/>
  <c r="BM151" i="12"/>
  <c r="BM155" i="12"/>
  <c r="BM100" i="12"/>
  <c r="BM104" i="12"/>
  <c r="BM108" i="12"/>
  <c r="BM112" i="12"/>
  <c r="BM116" i="12"/>
  <c r="BM120" i="12"/>
  <c r="BM124" i="12"/>
  <c r="BM77" i="12"/>
  <c r="BM81" i="12"/>
  <c r="BM85" i="12"/>
  <c r="BM89" i="12"/>
  <c r="BM93" i="12"/>
  <c r="BM97" i="12"/>
  <c r="BM54" i="12"/>
  <c r="BM58" i="12"/>
  <c r="BM62" i="12"/>
  <c r="BM66" i="12"/>
  <c r="BM19" i="12"/>
  <c r="BM23" i="12"/>
  <c r="BM27" i="12"/>
  <c r="BM31" i="12"/>
  <c r="BM35" i="12"/>
  <c r="BM171" i="12"/>
  <c r="BM187" i="12"/>
  <c r="BM144" i="12"/>
  <c r="BM101" i="12"/>
  <c r="BM117" i="12"/>
  <c r="BM90" i="12"/>
  <c r="BM63" i="12"/>
  <c r="BM20" i="12"/>
  <c r="BM36" i="12"/>
  <c r="BM175" i="12"/>
  <c r="BM148" i="12"/>
  <c r="BM105" i="12"/>
  <c r="BM121" i="12"/>
  <c r="BM78" i="12"/>
  <c r="BM94" i="12"/>
  <c r="BM51" i="12"/>
  <c r="BM67" i="12"/>
  <c r="BM24" i="12"/>
  <c r="BM163" i="12"/>
  <c r="BM179" i="12"/>
  <c r="BM136" i="12"/>
  <c r="BM152" i="12"/>
  <c r="BM109" i="12"/>
  <c r="BM125" i="12"/>
  <c r="BM82" i="12"/>
  <c r="BM55" i="12"/>
  <c r="BM12" i="12"/>
  <c r="BM28" i="12"/>
  <c r="BM167" i="12"/>
  <c r="BM113" i="12"/>
  <c r="BM59" i="12"/>
  <c r="BM183" i="12"/>
  <c r="BM16" i="12"/>
  <c r="BM140" i="12"/>
  <c r="BM86" i="12"/>
  <c r="BM32" i="12"/>
  <c r="BM156" i="12"/>
  <c r="BN6" i="12"/>
  <c r="BM7" i="12"/>
  <c r="BL228" i="12"/>
  <c r="BM227" i="12"/>
  <c r="BS212" i="12"/>
  <c r="BT211" i="12"/>
  <c r="BL99" i="12"/>
  <c r="BB38" i="10"/>
  <c r="BA37" i="10"/>
  <c r="BL8" i="12"/>
  <c r="AZ39" i="10"/>
  <c r="BK236" i="12"/>
  <c r="BK235" i="12" s="1"/>
  <c r="DK224" i="12" l="1"/>
  <c r="DJ208" i="12"/>
  <c r="DJ210" i="12" s="1"/>
  <c r="DJ226" i="12"/>
  <c r="BI6" i="16"/>
  <c r="BH7" i="16"/>
  <c r="BM8" i="12"/>
  <c r="BA39" i="10"/>
  <c r="BL236" i="12"/>
  <c r="BL235" i="12" s="1"/>
  <c r="BN164" i="12"/>
  <c r="BN168" i="12"/>
  <c r="BN172" i="12"/>
  <c r="BN176" i="12"/>
  <c r="BN180" i="12"/>
  <c r="BN184" i="12"/>
  <c r="BN137" i="12"/>
  <c r="BN141" i="12"/>
  <c r="BN145" i="12"/>
  <c r="BN149" i="12"/>
  <c r="BN153" i="12"/>
  <c r="BN157" i="12"/>
  <c r="BN102" i="12"/>
  <c r="BN106" i="12"/>
  <c r="BN110" i="12"/>
  <c r="BN114" i="12"/>
  <c r="BN118" i="12"/>
  <c r="BN122" i="12"/>
  <c r="BN126" i="12"/>
  <c r="BN71" i="12"/>
  <c r="BN75" i="12"/>
  <c r="BN79" i="12"/>
  <c r="BN83" i="12"/>
  <c r="BN87" i="12"/>
  <c r="BN91" i="12"/>
  <c r="BN95" i="12"/>
  <c r="BN52" i="12"/>
  <c r="BN56" i="12"/>
  <c r="BN60" i="12"/>
  <c r="BN64" i="12"/>
  <c r="BN13" i="12"/>
  <c r="BN17" i="12"/>
  <c r="BN21" i="12"/>
  <c r="BN25" i="12"/>
  <c r="BN29" i="12"/>
  <c r="BN33" i="12"/>
  <c r="BN37" i="12"/>
  <c r="BN165" i="12"/>
  <c r="BN169" i="12"/>
  <c r="BN173" i="12"/>
  <c r="BN177" i="12"/>
  <c r="BN181" i="12"/>
  <c r="BN185" i="12"/>
  <c r="BN130" i="12"/>
  <c r="BN138" i="12"/>
  <c r="BN142" i="12"/>
  <c r="BN146" i="12"/>
  <c r="BN150" i="12"/>
  <c r="BN154" i="12"/>
  <c r="BN103" i="12"/>
  <c r="BN107" i="12"/>
  <c r="BN111" i="12"/>
  <c r="BN115" i="12"/>
  <c r="BN119" i="12"/>
  <c r="BN123" i="12"/>
  <c r="BN127" i="12"/>
  <c r="BN76" i="12"/>
  <c r="BN80" i="12"/>
  <c r="BN84" i="12"/>
  <c r="BN88" i="12"/>
  <c r="BN92" i="12"/>
  <c r="BN96" i="12"/>
  <c r="BN53" i="12"/>
  <c r="BN57" i="12"/>
  <c r="BN61" i="12"/>
  <c r="BN65" i="12"/>
  <c r="BN18" i="12"/>
  <c r="BN22" i="12"/>
  <c r="BN26" i="12"/>
  <c r="BN30" i="12"/>
  <c r="BN34" i="12"/>
  <c r="BN162" i="12"/>
  <c r="BN166" i="12"/>
  <c r="BN170" i="12"/>
  <c r="BN174" i="12"/>
  <c r="BN178" i="12"/>
  <c r="BN182" i="12"/>
  <c r="BN186" i="12"/>
  <c r="BN135" i="12"/>
  <c r="BN139" i="12"/>
  <c r="BN143" i="12"/>
  <c r="BN147" i="12"/>
  <c r="BN151" i="12"/>
  <c r="BN155" i="12"/>
  <c r="BN100" i="12"/>
  <c r="BN104" i="12"/>
  <c r="BN108" i="12"/>
  <c r="BN112" i="12"/>
  <c r="BN116" i="12"/>
  <c r="BN120" i="12"/>
  <c r="BN124" i="12"/>
  <c r="BN77" i="12"/>
  <c r="BN81" i="12"/>
  <c r="BN85" i="12"/>
  <c r="BN89" i="12"/>
  <c r="BN93" i="12"/>
  <c r="BN97" i="12"/>
  <c r="BN54" i="12"/>
  <c r="BN58" i="12"/>
  <c r="BN62" i="12"/>
  <c r="BN66" i="12"/>
  <c r="BN19" i="12"/>
  <c r="BN23" i="12"/>
  <c r="BN27" i="12"/>
  <c r="BN31" i="12"/>
  <c r="BN35" i="12"/>
  <c r="BN171" i="12"/>
  <c r="BN187" i="12"/>
  <c r="BN144" i="12"/>
  <c r="BN101" i="12"/>
  <c r="BN117" i="12"/>
  <c r="BN90" i="12"/>
  <c r="BN63" i="12"/>
  <c r="BN20" i="12"/>
  <c r="BN36" i="12"/>
  <c r="BN175" i="12"/>
  <c r="BN148" i="12"/>
  <c r="BN105" i="12"/>
  <c r="BN121" i="12"/>
  <c r="BN78" i="12"/>
  <c r="BN94" i="12"/>
  <c r="BN51" i="12"/>
  <c r="BN67" i="12"/>
  <c r="BN24" i="12"/>
  <c r="BN163" i="12"/>
  <c r="BN179" i="12"/>
  <c r="BN136" i="12"/>
  <c r="BN152" i="12"/>
  <c r="BN109" i="12"/>
  <c r="BN125" i="12"/>
  <c r="BN82" i="12"/>
  <c r="BN55" i="12"/>
  <c r="BN12" i="12"/>
  <c r="BN28" i="12"/>
  <c r="BN183" i="12"/>
  <c r="BN16" i="12"/>
  <c r="BN140" i="12"/>
  <c r="BN86" i="12"/>
  <c r="BN32" i="12"/>
  <c r="BN156" i="12"/>
  <c r="BN59" i="12"/>
  <c r="BN167" i="12"/>
  <c r="BN113" i="12"/>
  <c r="BO6" i="12"/>
  <c r="BN7" i="12"/>
  <c r="BM99" i="12"/>
  <c r="BC38" i="10"/>
  <c r="BB37" i="10"/>
  <c r="BM228" i="12"/>
  <c r="BN227" i="12"/>
  <c r="BT212" i="12"/>
  <c r="BU211" i="12"/>
  <c r="DL224" i="12" l="1"/>
  <c r="DK208" i="12"/>
  <c r="DK210" i="12" s="1"/>
  <c r="DK226" i="12"/>
  <c r="BI7" i="16"/>
  <c r="BJ6" i="16"/>
  <c r="BN99" i="12"/>
  <c r="BD38" i="10"/>
  <c r="BC37" i="10"/>
  <c r="BO164" i="12"/>
  <c r="BO168" i="12"/>
  <c r="BO172" i="12"/>
  <c r="BO176" i="12"/>
  <c r="BO180" i="12"/>
  <c r="BO184" i="12"/>
  <c r="BO137" i="12"/>
  <c r="BO141" i="12"/>
  <c r="BO145" i="12"/>
  <c r="BO149" i="12"/>
  <c r="BO153" i="12"/>
  <c r="BO157" i="12"/>
  <c r="BO102" i="12"/>
  <c r="BO106" i="12"/>
  <c r="BO110" i="12"/>
  <c r="BO114" i="12"/>
  <c r="BO118" i="12"/>
  <c r="BO122" i="12"/>
  <c r="BO126" i="12"/>
  <c r="BO71" i="12"/>
  <c r="BO75" i="12"/>
  <c r="BO79" i="12"/>
  <c r="BO83" i="12"/>
  <c r="BO87" i="12"/>
  <c r="BO91" i="12"/>
  <c r="BO95" i="12"/>
  <c r="BO52" i="12"/>
  <c r="BO56" i="12"/>
  <c r="BO60" i="12"/>
  <c r="BO64" i="12"/>
  <c r="BO13" i="12"/>
  <c r="BO17" i="12"/>
  <c r="BO21" i="12"/>
  <c r="BO25" i="12"/>
  <c r="BO29" i="12"/>
  <c r="BO33" i="12"/>
  <c r="BO37" i="12"/>
  <c r="BO165" i="12"/>
  <c r="BO169" i="12"/>
  <c r="BO173" i="12"/>
  <c r="BO177" i="12"/>
  <c r="BO181" i="12"/>
  <c r="BO185" i="12"/>
  <c r="BO130" i="12"/>
  <c r="BO138" i="12"/>
  <c r="BO142" i="12"/>
  <c r="BO146" i="12"/>
  <c r="BO150" i="12"/>
  <c r="BO154" i="12"/>
  <c r="BO103" i="12"/>
  <c r="BO107" i="12"/>
  <c r="BO111" i="12"/>
  <c r="BO115" i="12"/>
  <c r="BO119" i="12"/>
  <c r="BO123" i="12"/>
  <c r="BO127" i="12"/>
  <c r="BO76" i="12"/>
  <c r="BO80" i="12"/>
  <c r="BO84" i="12"/>
  <c r="BO88" i="12"/>
  <c r="BO92" i="12"/>
  <c r="BO96" i="12"/>
  <c r="BO53" i="12"/>
  <c r="BO57" i="12"/>
  <c r="BO61" i="12"/>
  <c r="BO65" i="12"/>
  <c r="BO18" i="12"/>
  <c r="BO22" i="12"/>
  <c r="BO26" i="12"/>
  <c r="BO30" i="12"/>
  <c r="BO34" i="12"/>
  <c r="BO162" i="12"/>
  <c r="BO166" i="12"/>
  <c r="BO170" i="12"/>
  <c r="BO174" i="12"/>
  <c r="BO178" i="12"/>
  <c r="BO182" i="12"/>
  <c r="BO186" i="12"/>
  <c r="BO135" i="12"/>
  <c r="BO139" i="12"/>
  <c r="BO143" i="12"/>
  <c r="BO147" i="12"/>
  <c r="BO151" i="12"/>
  <c r="BO155" i="12"/>
  <c r="BO100" i="12"/>
  <c r="BO104" i="12"/>
  <c r="BO108" i="12"/>
  <c r="BO112" i="12"/>
  <c r="BO116" i="12"/>
  <c r="BO120" i="12"/>
  <c r="BO124" i="12"/>
  <c r="BO77" i="12"/>
  <c r="BO81" i="12"/>
  <c r="BO85" i="12"/>
  <c r="BO89" i="12"/>
  <c r="BO93" i="12"/>
  <c r="BO97" i="12"/>
  <c r="BO54" i="12"/>
  <c r="BO58" i="12"/>
  <c r="BO62" i="12"/>
  <c r="BO66" i="12"/>
  <c r="BO19" i="12"/>
  <c r="BO23" i="12"/>
  <c r="BO27" i="12"/>
  <c r="BO31" i="12"/>
  <c r="BO35" i="12"/>
  <c r="BO171" i="12"/>
  <c r="BO187" i="12"/>
  <c r="BO144" i="12"/>
  <c r="BO101" i="12"/>
  <c r="BO117" i="12"/>
  <c r="BO90" i="12"/>
  <c r="BO63" i="12"/>
  <c r="BO20" i="12"/>
  <c r="BO36" i="12"/>
  <c r="BO175" i="12"/>
  <c r="BO148" i="12"/>
  <c r="BO105" i="12"/>
  <c r="BO121" i="12"/>
  <c r="BO78" i="12"/>
  <c r="BO94" i="12"/>
  <c r="BO51" i="12"/>
  <c r="BO67" i="12"/>
  <c r="BO24" i="12"/>
  <c r="BO163" i="12"/>
  <c r="BO179" i="12"/>
  <c r="BO136" i="12"/>
  <c r="BO152" i="12"/>
  <c r="BO109" i="12"/>
  <c r="BO125" i="12"/>
  <c r="BO82" i="12"/>
  <c r="BO55" i="12"/>
  <c r="BO12" i="12"/>
  <c r="BO28" i="12"/>
  <c r="BO140" i="12"/>
  <c r="BO86" i="12"/>
  <c r="BO32" i="12"/>
  <c r="BO156" i="12"/>
  <c r="BO167" i="12"/>
  <c r="BO113" i="12"/>
  <c r="BO59" i="12"/>
  <c r="BO183" i="12"/>
  <c r="BO16" i="12"/>
  <c r="BP6" i="12"/>
  <c r="BO7" i="12"/>
  <c r="BN8" i="12"/>
  <c r="BB39" i="10"/>
  <c r="BM236" i="12"/>
  <c r="BM235" i="12" s="1"/>
  <c r="BU212" i="12"/>
  <c r="BV211" i="12"/>
  <c r="BN228" i="12"/>
  <c r="BO227" i="12"/>
  <c r="DM224" i="12" l="1"/>
  <c r="DL208" i="12"/>
  <c r="DL210" i="12" s="1"/>
  <c r="DL226" i="12"/>
  <c r="BK6" i="16"/>
  <c r="BJ7" i="16"/>
  <c r="BO228" i="12"/>
  <c r="BP227" i="12"/>
  <c r="BO8" i="12"/>
  <c r="BC39" i="10"/>
  <c r="BN236" i="12"/>
  <c r="BN235" i="12" s="1"/>
  <c r="BP164" i="12"/>
  <c r="BP168" i="12"/>
  <c r="BP172" i="12"/>
  <c r="BP176" i="12"/>
  <c r="BP180" i="12"/>
  <c r="BP184" i="12"/>
  <c r="BP137" i="12"/>
  <c r="BP141" i="12"/>
  <c r="BP145" i="12"/>
  <c r="BP149" i="12"/>
  <c r="BP153" i="12"/>
  <c r="BP157" i="12"/>
  <c r="BP102" i="12"/>
  <c r="BP106" i="12"/>
  <c r="BP110" i="12"/>
  <c r="BP114" i="12"/>
  <c r="BP118" i="12"/>
  <c r="BP122" i="12"/>
  <c r="BP126" i="12"/>
  <c r="BP71" i="12"/>
  <c r="BP75" i="12"/>
  <c r="BP79" i="12"/>
  <c r="BP83" i="12"/>
  <c r="BP87" i="12"/>
  <c r="BP91" i="12"/>
  <c r="BP95" i="12"/>
  <c r="BP52" i="12"/>
  <c r="BP56" i="12"/>
  <c r="BP60" i="12"/>
  <c r="BP64" i="12"/>
  <c r="BP13" i="12"/>
  <c r="BP17" i="12"/>
  <c r="BP21" i="12"/>
  <c r="BP25" i="12"/>
  <c r="BP29" i="12"/>
  <c r="BP33" i="12"/>
  <c r="BP37" i="12"/>
  <c r="BP165" i="12"/>
  <c r="BP169" i="12"/>
  <c r="BP173" i="12"/>
  <c r="BP177" i="12"/>
  <c r="BP181" i="12"/>
  <c r="BP185" i="12"/>
  <c r="BP130" i="12"/>
  <c r="BP138" i="12"/>
  <c r="BP142" i="12"/>
  <c r="BP146" i="12"/>
  <c r="BP150" i="12"/>
  <c r="BP154" i="12"/>
  <c r="BP103" i="12"/>
  <c r="BP107" i="12"/>
  <c r="BP111" i="12"/>
  <c r="BP115" i="12"/>
  <c r="BP119" i="12"/>
  <c r="BP123" i="12"/>
  <c r="BP127" i="12"/>
  <c r="BP76" i="12"/>
  <c r="BP80" i="12"/>
  <c r="BP84" i="12"/>
  <c r="BP88" i="12"/>
  <c r="BP92" i="12"/>
  <c r="BP96" i="12"/>
  <c r="BP53" i="12"/>
  <c r="BP57" i="12"/>
  <c r="BP61" i="12"/>
  <c r="BP65" i="12"/>
  <c r="BP18" i="12"/>
  <c r="BP22" i="12"/>
  <c r="BP26" i="12"/>
  <c r="BP30" i="12"/>
  <c r="BP34" i="12"/>
  <c r="BP162" i="12"/>
  <c r="BP166" i="12"/>
  <c r="BP170" i="12"/>
  <c r="BP174" i="12"/>
  <c r="BP178" i="12"/>
  <c r="BP182" i="12"/>
  <c r="BP186" i="12"/>
  <c r="BP135" i="12"/>
  <c r="BP139" i="12"/>
  <c r="BP143" i="12"/>
  <c r="BP147" i="12"/>
  <c r="BP151" i="12"/>
  <c r="BP155" i="12"/>
  <c r="BP100" i="12"/>
  <c r="BP104" i="12"/>
  <c r="BP108" i="12"/>
  <c r="BP112" i="12"/>
  <c r="BP116" i="12"/>
  <c r="BP120" i="12"/>
  <c r="BP124" i="12"/>
  <c r="BP77" i="12"/>
  <c r="BP81" i="12"/>
  <c r="BP85" i="12"/>
  <c r="BP89" i="12"/>
  <c r="BP93" i="12"/>
  <c r="BP97" i="12"/>
  <c r="BP54" i="12"/>
  <c r="BP58" i="12"/>
  <c r="BP62" i="12"/>
  <c r="BP66" i="12"/>
  <c r="BP19" i="12"/>
  <c r="BP23" i="12"/>
  <c r="BP27" i="12"/>
  <c r="BP31" i="12"/>
  <c r="BP35" i="12"/>
  <c r="BP171" i="12"/>
  <c r="BP187" i="12"/>
  <c r="BP144" i="12"/>
  <c r="BP101" i="12"/>
  <c r="BP117" i="12"/>
  <c r="BP90" i="12"/>
  <c r="BP63" i="12"/>
  <c r="BP20" i="12"/>
  <c r="BP36" i="12"/>
  <c r="BP175" i="12"/>
  <c r="BP148" i="12"/>
  <c r="BP105" i="12"/>
  <c r="BP121" i="12"/>
  <c r="BP78" i="12"/>
  <c r="BP94" i="12"/>
  <c r="BP51" i="12"/>
  <c r="BP67" i="12"/>
  <c r="BP24" i="12"/>
  <c r="BP163" i="12"/>
  <c r="BP179" i="12"/>
  <c r="BP136" i="12"/>
  <c r="BP152" i="12"/>
  <c r="BP109" i="12"/>
  <c r="BP125" i="12"/>
  <c r="BP82" i="12"/>
  <c r="BP55" i="12"/>
  <c r="BP12" i="12"/>
  <c r="BP28" i="12"/>
  <c r="BP156" i="12"/>
  <c r="BP167" i="12"/>
  <c r="BP113" i="12"/>
  <c r="BP59" i="12"/>
  <c r="BP183" i="12"/>
  <c r="BP16" i="12"/>
  <c r="BP140" i="12"/>
  <c r="BP86" i="12"/>
  <c r="BP32" i="12"/>
  <c r="BQ6" i="12"/>
  <c r="BP7" i="12"/>
  <c r="BD37" i="10"/>
  <c r="BE38" i="10"/>
  <c r="BW211" i="12"/>
  <c r="BV212" i="12"/>
  <c r="BO99" i="12"/>
  <c r="DN224" i="12" l="1"/>
  <c r="DM208" i="12"/>
  <c r="DM210" i="12" s="1"/>
  <c r="DM226" i="12"/>
  <c r="BL6" i="16"/>
  <c r="BK7" i="16"/>
  <c r="BQ227" i="12"/>
  <c r="BP228" i="12"/>
  <c r="BQ164" i="12"/>
  <c r="BQ168" i="12"/>
  <c r="BQ172" i="12"/>
  <c r="BQ176" i="12"/>
  <c r="BQ180" i="12"/>
  <c r="BQ184" i="12"/>
  <c r="BQ137" i="12"/>
  <c r="BQ141" i="12"/>
  <c r="BQ145" i="12"/>
  <c r="BQ149" i="12"/>
  <c r="BQ153" i="12"/>
  <c r="BQ157" i="12"/>
  <c r="BQ102" i="12"/>
  <c r="BQ106" i="12"/>
  <c r="BQ110" i="12"/>
  <c r="BQ114" i="12"/>
  <c r="BQ118" i="12"/>
  <c r="BQ122" i="12"/>
  <c r="BQ126" i="12"/>
  <c r="BQ71" i="12"/>
  <c r="BQ75" i="12"/>
  <c r="BQ79" i="12"/>
  <c r="BQ83" i="12"/>
  <c r="BQ87" i="12"/>
  <c r="BQ91" i="12"/>
  <c r="BQ95" i="12"/>
  <c r="BQ52" i="12"/>
  <c r="BQ56" i="12"/>
  <c r="BQ60" i="12"/>
  <c r="BQ64" i="12"/>
  <c r="BQ13" i="12"/>
  <c r="BQ17" i="12"/>
  <c r="BQ21" i="12"/>
  <c r="BQ25" i="12"/>
  <c r="BQ29" i="12"/>
  <c r="BQ33" i="12"/>
  <c r="BQ37" i="12"/>
  <c r="BQ165" i="12"/>
  <c r="BQ169" i="12"/>
  <c r="BQ173" i="12"/>
  <c r="BQ177" i="12"/>
  <c r="BQ181" i="12"/>
  <c r="BQ185" i="12"/>
  <c r="BQ130" i="12"/>
  <c r="BQ138" i="12"/>
  <c r="BQ142" i="12"/>
  <c r="BQ146" i="12"/>
  <c r="BQ150" i="12"/>
  <c r="BQ154" i="12"/>
  <c r="BQ103" i="12"/>
  <c r="BQ107" i="12"/>
  <c r="BQ111" i="12"/>
  <c r="BQ115" i="12"/>
  <c r="BQ119" i="12"/>
  <c r="BQ123" i="12"/>
  <c r="BQ127" i="12"/>
  <c r="BQ76" i="12"/>
  <c r="BQ80" i="12"/>
  <c r="BQ84" i="12"/>
  <c r="BQ88" i="12"/>
  <c r="BQ92" i="12"/>
  <c r="BQ96" i="12"/>
  <c r="BQ53" i="12"/>
  <c r="BQ57" i="12"/>
  <c r="BQ61" i="12"/>
  <c r="BQ65" i="12"/>
  <c r="BQ18" i="12"/>
  <c r="BQ22" i="12"/>
  <c r="BQ26" i="12"/>
  <c r="BQ30" i="12"/>
  <c r="BQ34" i="12"/>
  <c r="BQ162" i="12"/>
  <c r="BQ166" i="12"/>
  <c r="BQ170" i="12"/>
  <c r="BQ174" i="12"/>
  <c r="BQ178" i="12"/>
  <c r="BQ182" i="12"/>
  <c r="BQ186" i="12"/>
  <c r="BQ135" i="12"/>
  <c r="BQ139" i="12"/>
  <c r="BQ143" i="12"/>
  <c r="BQ147" i="12"/>
  <c r="BQ151" i="12"/>
  <c r="BQ155" i="12"/>
  <c r="BQ100" i="12"/>
  <c r="BQ104" i="12"/>
  <c r="BQ108" i="12"/>
  <c r="BQ112" i="12"/>
  <c r="BQ116" i="12"/>
  <c r="BQ120" i="12"/>
  <c r="BQ124" i="12"/>
  <c r="BQ77" i="12"/>
  <c r="BQ81" i="12"/>
  <c r="BQ85" i="12"/>
  <c r="BQ89" i="12"/>
  <c r="BQ93" i="12"/>
  <c r="BQ97" i="12"/>
  <c r="BQ54" i="12"/>
  <c r="BQ58" i="12"/>
  <c r="BQ62" i="12"/>
  <c r="BQ66" i="12"/>
  <c r="BQ19" i="12"/>
  <c r="BQ23" i="12"/>
  <c r="BQ27" i="12"/>
  <c r="BQ31" i="12"/>
  <c r="BQ35" i="12"/>
  <c r="BQ171" i="12"/>
  <c r="BQ187" i="12"/>
  <c r="BQ144" i="12"/>
  <c r="BQ101" i="12"/>
  <c r="BQ117" i="12"/>
  <c r="BQ90" i="12"/>
  <c r="BQ63" i="12"/>
  <c r="BQ20" i="12"/>
  <c r="BQ36" i="12"/>
  <c r="BQ175" i="12"/>
  <c r="BQ148" i="12"/>
  <c r="BQ105" i="12"/>
  <c r="BQ121" i="12"/>
  <c r="BQ78" i="12"/>
  <c r="BQ94" i="12"/>
  <c r="BQ51" i="12"/>
  <c r="BQ67" i="12"/>
  <c r="BQ24" i="12"/>
  <c r="BQ163" i="12"/>
  <c r="BQ179" i="12"/>
  <c r="BQ136" i="12"/>
  <c r="BQ152" i="12"/>
  <c r="BQ109" i="12"/>
  <c r="BQ125" i="12"/>
  <c r="BQ82" i="12"/>
  <c r="BQ55" i="12"/>
  <c r="BQ12" i="12"/>
  <c r="BQ28" i="12"/>
  <c r="BQ167" i="12"/>
  <c r="BQ113" i="12"/>
  <c r="BQ59" i="12"/>
  <c r="BQ183" i="12"/>
  <c r="BQ16" i="12"/>
  <c r="BQ140" i="12"/>
  <c r="BQ86" i="12"/>
  <c r="BQ32" i="12"/>
  <c r="BQ156" i="12"/>
  <c r="BR6" i="12"/>
  <c r="BQ7" i="12"/>
  <c r="BP99" i="12"/>
  <c r="BW212" i="12"/>
  <c r="BX211" i="12"/>
  <c r="BF38" i="10"/>
  <c r="BE37" i="10"/>
  <c r="BP8" i="12"/>
  <c r="BD39" i="10"/>
  <c r="BO236" i="12"/>
  <c r="BO235" i="12" s="1"/>
  <c r="DO224" i="12" l="1"/>
  <c r="DN208" i="12"/>
  <c r="DN210" i="12" s="1"/>
  <c r="DN226" i="12"/>
  <c r="BM6" i="16"/>
  <c r="BL7" i="16"/>
  <c r="BQ228" i="12"/>
  <c r="BR227" i="12"/>
  <c r="BQ8" i="12"/>
  <c r="BE39" i="10"/>
  <c r="BP236" i="12"/>
  <c r="BP235" i="12" s="1"/>
  <c r="BG38" i="10"/>
  <c r="BF37" i="10"/>
  <c r="BX212" i="12"/>
  <c r="BY211" i="12"/>
  <c r="BR164" i="12"/>
  <c r="BR168" i="12"/>
  <c r="BR172" i="12"/>
  <c r="BR176" i="12"/>
  <c r="BR180" i="12"/>
  <c r="BR184" i="12"/>
  <c r="BR137" i="12"/>
  <c r="BR141" i="12"/>
  <c r="BR145" i="12"/>
  <c r="BR149" i="12"/>
  <c r="BR153" i="12"/>
  <c r="BR157" i="12"/>
  <c r="BR102" i="12"/>
  <c r="BR106" i="12"/>
  <c r="BR110" i="12"/>
  <c r="BR114" i="12"/>
  <c r="BR118" i="12"/>
  <c r="BR122" i="12"/>
  <c r="BR126" i="12"/>
  <c r="BR71" i="12"/>
  <c r="BR75" i="12"/>
  <c r="BR79" i="12"/>
  <c r="BR83" i="12"/>
  <c r="BR87" i="12"/>
  <c r="BR91" i="12"/>
  <c r="BR95" i="12"/>
  <c r="BR52" i="12"/>
  <c r="BR56" i="12"/>
  <c r="BR60" i="12"/>
  <c r="BR64" i="12"/>
  <c r="BR13" i="12"/>
  <c r="BR17" i="12"/>
  <c r="BR21" i="12"/>
  <c r="BR25" i="12"/>
  <c r="BR29" i="12"/>
  <c r="BR33" i="12"/>
  <c r="BR37" i="12"/>
  <c r="BR165" i="12"/>
  <c r="BR169" i="12"/>
  <c r="BR173" i="12"/>
  <c r="BR177" i="12"/>
  <c r="BR181" i="12"/>
  <c r="BR185" i="12"/>
  <c r="BR130" i="12"/>
  <c r="BR138" i="12"/>
  <c r="BR142" i="12"/>
  <c r="BR146" i="12"/>
  <c r="BR150" i="12"/>
  <c r="BR154" i="12"/>
  <c r="BR103" i="12"/>
  <c r="BR107" i="12"/>
  <c r="BR111" i="12"/>
  <c r="BR115" i="12"/>
  <c r="BR119" i="12"/>
  <c r="BR123" i="12"/>
  <c r="BR127" i="12"/>
  <c r="BR76" i="12"/>
  <c r="BR80" i="12"/>
  <c r="BR84" i="12"/>
  <c r="BR88" i="12"/>
  <c r="BR92" i="12"/>
  <c r="BR96" i="12"/>
  <c r="BR53" i="12"/>
  <c r="BR57" i="12"/>
  <c r="BR61" i="12"/>
  <c r="BR65" i="12"/>
  <c r="BR18" i="12"/>
  <c r="BR22" i="12"/>
  <c r="BR26" i="12"/>
  <c r="BR30" i="12"/>
  <c r="BR34" i="12"/>
  <c r="BR162" i="12"/>
  <c r="BR166" i="12"/>
  <c r="BR170" i="12"/>
  <c r="BR174" i="12"/>
  <c r="BR178" i="12"/>
  <c r="BR182" i="12"/>
  <c r="BR186" i="12"/>
  <c r="BR135" i="12"/>
  <c r="BR139" i="12"/>
  <c r="BR143" i="12"/>
  <c r="BR147" i="12"/>
  <c r="BR151" i="12"/>
  <c r="BR155" i="12"/>
  <c r="BR100" i="12"/>
  <c r="BR104" i="12"/>
  <c r="BR108" i="12"/>
  <c r="BR112" i="12"/>
  <c r="BR116" i="12"/>
  <c r="BR120" i="12"/>
  <c r="BR124" i="12"/>
  <c r="BR77" i="12"/>
  <c r="BR81" i="12"/>
  <c r="BR85" i="12"/>
  <c r="BR89" i="12"/>
  <c r="BR93" i="12"/>
  <c r="BR97" i="12"/>
  <c r="BR54" i="12"/>
  <c r="BR58" i="12"/>
  <c r="BR62" i="12"/>
  <c r="BR66" i="12"/>
  <c r="BR19" i="12"/>
  <c r="BR23" i="12"/>
  <c r="BR27" i="12"/>
  <c r="BR31" i="12"/>
  <c r="BR35" i="12"/>
  <c r="BR171" i="12"/>
  <c r="BR187" i="12"/>
  <c r="BR144" i="12"/>
  <c r="BR101" i="12"/>
  <c r="BR117" i="12"/>
  <c r="BR90" i="12"/>
  <c r="BR63" i="12"/>
  <c r="BR20" i="12"/>
  <c r="BR36" i="12"/>
  <c r="BR175" i="12"/>
  <c r="BR148" i="12"/>
  <c r="BR105" i="12"/>
  <c r="BR121" i="12"/>
  <c r="BR78" i="12"/>
  <c r="BR94" i="12"/>
  <c r="BR51" i="12"/>
  <c r="BR67" i="12"/>
  <c r="BR24" i="12"/>
  <c r="BR163" i="12"/>
  <c r="BR179" i="12"/>
  <c r="BR136" i="12"/>
  <c r="BR152" i="12"/>
  <c r="BR109" i="12"/>
  <c r="BR125" i="12"/>
  <c r="BR82" i="12"/>
  <c r="BR55" i="12"/>
  <c r="BR12" i="12"/>
  <c r="BR28" i="12"/>
  <c r="BR183" i="12"/>
  <c r="BR16" i="12"/>
  <c r="BR140" i="12"/>
  <c r="BR86" i="12"/>
  <c r="BR32" i="12"/>
  <c r="BR156" i="12"/>
  <c r="BR167" i="12"/>
  <c r="BR113" i="12"/>
  <c r="BR59" i="12"/>
  <c r="BS6" i="12"/>
  <c r="BR7" i="12"/>
  <c r="BQ99" i="12"/>
  <c r="DP224" i="12" l="1"/>
  <c r="DO208" i="12"/>
  <c r="DO210" i="12" s="1"/>
  <c r="DO226" i="12"/>
  <c r="BN6" i="16"/>
  <c r="BM7" i="16"/>
  <c r="BS164" i="12"/>
  <c r="BS168" i="12"/>
  <c r="BS172" i="12"/>
  <c r="BS176" i="12"/>
  <c r="BS180" i="12"/>
  <c r="BS184" i="12"/>
  <c r="BS137" i="12"/>
  <c r="BS141" i="12"/>
  <c r="BS145" i="12"/>
  <c r="BS149" i="12"/>
  <c r="BS153" i="12"/>
  <c r="BS157" i="12"/>
  <c r="BS102" i="12"/>
  <c r="BS106" i="12"/>
  <c r="BS110" i="12"/>
  <c r="BS114" i="12"/>
  <c r="BS118" i="12"/>
  <c r="BS122" i="12"/>
  <c r="BS126" i="12"/>
  <c r="BS71" i="12"/>
  <c r="BS75" i="12"/>
  <c r="BS79" i="12"/>
  <c r="BS83" i="12"/>
  <c r="BS87" i="12"/>
  <c r="BS91" i="12"/>
  <c r="BS95" i="12"/>
  <c r="BS52" i="12"/>
  <c r="BS56" i="12"/>
  <c r="BS60" i="12"/>
  <c r="BS64" i="12"/>
  <c r="BS13" i="12"/>
  <c r="BS17" i="12"/>
  <c r="BS21" i="12"/>
  <c r="BS25" i="12"/>
  <c r="BS29" i="12"/>
  <c r="BS33" i="12"/>
  <c r="BS37" i="12"/>
  <c r="BS165" i="12"/>
  <c r="BS169" i="12"/>
  <c r="BS173" i="12"/>
  <c r="BS177" i="12"/>
  <c r="BS181" i="12"/>
  <c r="BS185" i="12"/>
  <c r="BS130" i="12"/>
  <c r="BS138" i="12"/>
  <c r="BS142" i="12"/>
  <c r="BS146" i="12"/>
  <c r="BS150" i="12"/>
  <c r="BS154" i="12"/>
  <c r="BS103" i="12"/>
  <c r="BS107" i="12"/>
  <c r="BS111" i="12"/>
  <c r="BS115" i="12"/>
  <c r="BS119" i="12"/>
  <c r="BS123" i="12"/>
  <c r="BS127" i="12"/>
  <c r="BS76" i="12"/>
  <c r="BS80" i="12"/>
  <c r="BS84" i="12"/>
  <c r="BS88" i="12"/>
  <c r="BS92" i="12"/>
  <c r="BS96" i="12"/>
  <c r="BS53" i="12"/>
  <c r="BS57" i="12"/>
  <c r="BS61" i="12"/>
  <c r="BS65" i="12"/>
  <c r="BS18" i="12"/>
  <c r="BS22" i="12"/>
  <c r="BS26" i="12"/>
  <c r="BS30" i="12"/>
  <c r="BS34" i="12"/>
  <c r="BS162" i="12"/>
  <c r="BS166" i="12"/>
  <c r="BS170" i="12"/>
  <c r="BS174" i="12"/>
  <c r="BS178" i="12"/>
  <c r="BS182" i="12"/>
  <c r="BS186" i="12"/>
  <c r="BS135" i="12"/>
  <c r="BS139" i="12"/>
  <c r="BS143" i="12"/>
  <c r="BS147" i="12"/>
  <c r="BS151" i="12"/>
  <c r="BS155" i="12"/>
  <c r="BS100" i="12"/>
  <c r="BS104" i="12"/>
  <c r="BS108" i="12"/>
  <c r="BS112" i="12"/>
  <c r="BS116" i="12"/>
  <c r="BS120" i="12"/>
  <c r="BS124" i="12"/>
  <c r="BS77" i="12"/>
  <c r="BS81" i="12"/>
  <c r="BS85" i="12"/>
  <c r="BS89" i="12"/>
  <c r="BS93" i="12"/>
  <c r="BS97" i="12"/>
  <c r="BS54" i="12"/>
  <c r="BS58" i="12"/>
  <c r="BS62" i="12"/>
  <c r="BS66" i="12"/>
  <c r="BS19" i="12"/>
  <c r="BS23" i="12"/>
  <c r="BS27" i="12"/>
  <c r="BS31" i="12"/>
  <c r="BS35" i="12"/>
  <c r="BS171" i="12"/>
  <c r="BS187" i="12"/>
  <c r="BS144" i="12"/>
  <c r="BS101" i="12"/>
  <c r="BS117" i="12"/>
  <c r="BS90" i="12"/>
  <c r="BS63" i="12"/>
  <c r="BS20" i="12"/>
  <c r="BS36" i="12"/>
  <c r="BS175" i="12"/>
  <c r="BS148" i="12"/>
  <c r="BS105" i="12"/>
  <c r="BS121" i="12"/>
  <c r="BS78" i="12"/>
  <c r="BS94" i="12"/>
  <c r="BS51" i="12"/>
  <c r="BS67" i="12"/>
  <c r="BS24" i="12"/>
  <c r="BS163" i="12"/>
  <c r="BS179" i="12"/>
  <c r="BS136" i="12"/>
  <c r="BS152" i="12"/>
  <c r="BS109" i="12"/>
  <c r="BS125" i="12"/>
  <c r="BS82" i="12"/>
  <c r="BS55" i="12"/>
  <c r="BS12" i="12"/>
  <c r="BS28" i="12"/>
  <c r="BS140" i="12"/>
  <c r="BS86" i="12"/>
  <c r="BS32" i="12"/>
  <c r="BS156" i="12"/>
  <c r="BS167" i="12"/>
  <c r="BS113" i="12"/>
  <c r="BS59" i="12"/>
  <c r="BS183" i="12"/>
  <c r="BS16" i="12"/>
  <c r="BT6" i="12"/>
  <c r="BS7" i="12"/>
  <c r="BY212" i="12"/>
  <c r="BZ211" i="12"/>
  <c r="BR8" i="12"/>
  <c r="BF39" i="10"/>
  <c r="BQ236" i="12"/>
  <c r="BQ235" i="12" s="1"/>
  <c r="BR99" i="12"/>
  <c r="BH38" i="10"/>
  <c r="BG37" i="10"/>
  <c r="BR228" i="12"/>
  <c r="BS227" i="12"/>
  <c r="DQ224" i="12" l="1"/>
  <c r="DP208" i="12"/>
  <c r="DP210" i="12" s="1"/>
  <c r="DP226" i="12"/>
  <c r="BO6" i="16"/>
  <c r="BN7" i="16"/>
  <c r="BS99" i="12"/>
  <c r="BH37" i="10"/>
  <c r="BI38" i="10"/>
  <c r="BS228" i="12"/>
  <c r="BT227" i="12"/>
  <c r="BS8" i="12"/>
  <c r="BG39" i="10"/>
  <c r="BR236" i="12"/>
  <c r="BR235" i="12" s="1"/>
  <c r="CA211" i="12"/>
  <c r="BZ212" i="12"/>
  <c r="BT164" i="12"/>
  <c r="BT168" i="12"/>
  <c r="BT172" i="12"/>
  <c r="BT176" i="12"/>
  <c r="BT180" i="12"/>
  <c r="BT184" i="12"/>
  <c r="BT137" i="12"/>
  <c r="BT141" i="12"/>
  <c r="BT145" i="12"/>
  <c r="BT149" i="12"/>
  <c r="BT153" i="12"/>
  <c r="BT157" i="12"/>
  <c r="BT102" i="12"/>
  <c r="BT106" i="12"/>
  <c r="BT110" i="12"/>
  <c r="BT114" i="12"/>
  <c r="BT118" i="12"/>
  <c r="BT122" i="12"/>
  <c r="BT126" i="12"/>
  <c r="BT71" i="12"/>
  <c r="BT75" i="12"/>
  <c r="BT79" i="12"/>
  <c r="BT83" i="12"/>
  <c r="BT87" i="12"/>
  <c r="BT91" i="12"/>
  <c r="BT95" i="12"/>
  <c r="BT52" i="12"/>
  <c r="BT56" i="12"/>
  <c r="BT60" i="12"/>
  <c r="BT64" i="12"/>
  <c r="BT13" i="12"/>
  <c r="BT17" i="12"/>
  <c r="BT21" i="12"/>
  <c r="BT25" i="12"/>
  <c r="BT29" i="12"/>
  <c r="BT33" i="12"/>
  <c r="BT37" i="12"/>
  <c r="BT165" i="12"/>
  <c r="BT169" i="12"/>
  <c r="BT173" i="12"/>
  <c r="BT177" i="12"/>
  <c r="BT181" i="12"/>
  <c r="BT185" i="12"/>
  <c r="BT130" i="12"/>
  <c r="BT138" i="12"/>
  <c r="BT142" i="12"/>
  <c r="BT146" i="12"/>
  <c r="BT150" i="12"/>
  <c r="BT154" i="12"/>
  <c r="BT103" i="12"/>
  <c r="BT107" i="12"/>
  <c r="BT111" i="12"/>
  <c r="BT115" i="12"/>
  <c r="BT119" i="12"/>
  <c r="BT123" i="12"/>
  <c r="BT127" i="12"/>
  <c r="BT76" i="12"/>
  <c r="BT80" i="12"/>
  <c r="BT84" i="12"/>
  <c r="BT88" i="12"/>
  <c r="BT92" i="12"/>
  <c r="BT96" i="12"/>
  <c r="BT53" i="12"/>
  <c r="BT57" i="12"/>
  <c r="BT61" i="12"/>
  <c r="BT65" i="12"/>
  <c r="BT18" i="12"/>
  <c r="BT22" i="12"/>
  <c r="BT26" i="12"/>
  <c r="BT30" i="12"/>
  <c r="BT34" i="12"/>
  <c r="BT162" i="12"/>
  <c r="BT166" i="12"/>
  <c r="BT170" i="12"/>
  <c r="BT174" i="12"/>
  <c r="BT178" i="12"/>
  <c r="BT182" i="12"/>
  <c r="BT186" i="12"/>
  <c r="BT135" i="12"/>
  <c r="BT139" i="12"/>
  <c r="BT143" i="12"/>
  <c r="BT147" i="12"/>
  <c r="BT151" i="12"/>
  <c r="BT155" i="12"/>
  <c r="BT100" i="12"/>
  <c r="BT104" i="12"/>
  <c r="BT108" i="12"/>
  <c r="BT112" i="12"/>
  <c r="BT116" i="12"/>
  <c r="BT120" i="12"/>
  <c r="BT124" i="12"/>
  <c r="BT77" i="12"/>
  <c r="BT81" i="12"/>
  <c r="BT85" i="12"/>
  <c r="BT89" i="12"/>
  <c r="BT93" i="12"/>
  <c r="BT97" i="12"/>
  <c r="BT54" i="12"/>
  <c r="BT58" i="12"/>
  <c r="BT62" i="12"/>
  <c r="BT66" i="12"/>
  <c r="BT19" i="12"/>
  <c r="BT23" i="12"/>
  <c r="BT27" i="12"/>
  <c r="BT31" i="12"/>
  <c r="BT35" i="12"/>
  <c r="BT171" i="12"/>
  <c r="BT187" i="12"/>
  <c r="BT144" i="12"/>
  <c r="BT101" i="12"/>
  <c r="BT117" i="12"/>
  <c r="BT90" i="12"/>
  <c r="BT63" i="12"/>
  <c r="BT20" i="12"/>
  <c r="BT36" i="12"/>
  <c r="BT175" i="12"/>
  <c r="BT148" i="12"/>
  <c r="BT105" i="12"/>
  <c r="BT121" i="12"/>
  <c r="BT78" i="12"/>
  <c r="BT94" i="12"/>
  <c r="BT51" i="12"/>
  <c r="BT67" i="12"/>
  <c r="BT24" i="12"/>
  <c r="BT163" i="12"/>
  <c r="BT179" i="12"/>
  <c r="BT136" i="12"/>
  <c r="BT152" i="12"/>
  <c r="BT109" i="12"/>
  <c r="BT125" i="12"/>
  <c r="BT82" i="12"/>
  <c r="BT55" i="12"/>
  <c r="BT12" i="12"/>
  <c r="BT28" i="12"/>
  <c r="BT156" i="12"/>
  <c r="BT167" i="12"/>
  <c r="BT113" i="12"/>
  <c r="BT59" i="12"/>
  <c r="BT183" i="12"/>
  <c r="BT16" i="12"/>
  <c r="BT86" i="12"/>
  <c r="BT32" i="12"/>
  <c r="BT140" i="12"/>
  <c r="BU6" i="12"/>
  <c r="BT7" i="12"/>
  <c r="DR224" i="12" l="1"/>
  <c r="DQ208" i="12"/>
  <c r="DQ210" i="12" s="1"/>
  <c r="DQ226" i="12"/>
  <c r="BP6" i="16"/>
  <c r="BO7" i="16"/>
  <c r="BU163" i="12"/>
  <c r="BU167" i="12"/>
  <c r="BU171" i="12"/>
  <c r="BU175" i="12"/>
  <c r="BU179" i="12"/>
  <c r="BU183" i="12"/>
  <c r="BU187" i="12"/>
  <c r="BU136" i="12"/>
  <c r="BU140" i="12"/>
  <c r="BU144" i="12"/>
  <c r="BU148" i="12"/>
  <c r="BU152" i="12"/>
  <c r="BU156" i="12"/>
  <c r="BU101" i="12"/>
  <c r="BU105" i="12"/>
  <c r="BU109" i="12"/>
  <c r="BU113" i="12"/>
  <c r="BU117" i="12"/>
  <c r="BU121" i="12"/>
  <c r="BU125" i="12"/>
  <c r="BU78" i="12"/>
  <c r="BU82" i="12"/>
  <c r="BU86" i="12"/>
  <c r="BU90" i="12"/>
  <c r="BU94" i="12"/>
  <c r="BU51" i="12"/>
  <c r="BU55" i="12"/>
  <c r="BU59" i="12"/>
  <c r="BU63" i="12"/>
  <c r="BU67" i="12"/>
  <c r="BU12" i="12"/>
  <c r="BU16" i="12"/>
  <c r="BU20" i="12"/>
  <c r="BU24" i="12"/>
  <c r="BU28" i="12"/>
  <c r="BU32" i="12"/>
  <c r="BU36" i="12"/>
  <c r="BU164" i="12"/>
  <c r="BU168" i="12"/>
  <c r="BU172" i="12"/>
  <c r="BU176" i="12"/>
  <c r="BU180" i="12"/>
  <c r="BU184" i="12"/>
  <c r="BU137" i="12"/>
  <c r="BU141" i="12"/>
  <c r="BU145" i="12"/>
  <c r="BU149" i="12"/>
  <c r="BU153" i="12"/>
  <c r="BU157" i="12"/>
  <c r="BU102" i="12"/>
  <c r="BU106" i="12"/>
  <c r="BU110" i="12"/>
  <c r="BU114" i="12"/>
  <c r="BU118" i="12"/>
  <c r="BU122" i="12"/>
  <c r="BU126" i="12"/>
  <c r="BU71" i="12"/>
  <c r="BU75" i="12"/>
  <c r="BU79" i="12"/>
  <c r="BU83" i="12"/>
  <c r="BU87" i="12"/>
  <c r="BU91" i="12"/>
  <c r="BU95" i="12"/>
  <c r="BU52" i="12"/>
  <c r="BU56" i="12"/>
  <c r="BU60" i="12"/>
  <c r="BU64" i="12"/>
  <c r="BU13" i="12"/>
  <c r="BU17" i="12"/>
  <c r="BU21" i="12"/>
  <c r="BU25" i="12"/>
  <c r="BU29" i="12"/>
  <c r="BU33" i="12"/>
  <c r="BU37" i="12"/>
  <c r="BU165" i="12"/>
  <c r="BU169" i="12"/>
  <c r="BU173" i="12"/>
  <c r="BU177" i="12"/>
  <c r="BU181" i="12"/>
  <c r="BU185" i="12"/>
  <c r="BU130" i="12"/>
  <c r="BU138" i="12"/>
  <c r="BU142" i="12"/>
  <c r="BU146" i="12"/>
  <c r="BU170" i="12"/>
  <c r="BU186" i="12"/>
  <c r="BU143" i="12"/>
  <c r="BU154" i="12"/>
  <c r="BU103" i="12"/>
  <c r="BU111" i="12"/>
  <c r="BU119" i="12"/>
  <c r="BU127" i="12"/>
  <c r="BU76" i="12"/>
  <c r="BU84" i="12"/>
  <c r="BU92" i="12"/>
  <c r="BU57" i="12"/>
  <c r="BU65" i="12"/>
  <c r="BU22" i="12"/>
  <c r="BU30" i="12"/>
  <c r="BU174" i="12"/>
  <c r="BU147" i="12"/>
  <c r="BU155" i="12"/>
  <c r="BU104" i="12"/>
  <c r="BU112" i="12"/>
  <c r="BU120" i="12"/>
  <c r="BU77" i="12"/>
  <c r="BU85" i="12"/>
  <c r="BU93" i="12"/>
  <c r="BU58" i="12"/>
  <c r="BU66" i="12"/>
  <c r="BU23" i="12"/>
  <c r="BU31" i="12"/>
  <c r="BU162" i="12"/>
  <c r="BU178" i="12"/>
  <c r="BU135" i="12"/>
  <c r="BU150" i="12"/>
  <c r="BU107" i="12"/>
  <c r="BU115" i="12"/>
  <c r="BU123" i="12"/>
  <c r="BU80" i="12"/>
  <c r="BU88" i="12"/>
  <c r="BU96" i="12"/>
  <c r="BU53" i="12"/>
  <c r="BU61" i="12"/>
  <c r="BU18" i="12"/>
  <c r="BU26" i="12"/>
  <c r="BU34" i="12"/>
  <c r="BU166" i="12"/>
  <c r="BU100" i="12"/>
  <c r="BU19" i="12"/>
  <c r="BU182" i="12"/>
  <c r="BU108" i="12"/>
  <c r="BU81" i="12"/>
  <c r="BU54" i="12"/>
  <c r="BU27" i="12"/>
  <c r="BU139" i="12"/>
  <c r="BU116" i="12"/>
  <c r="BU89" i="12"/>
  <c r="BU62" i="12"/>
  <c r="BU35" i="12"/>
  <c r="BU97" i="12"/>
  <c r="BU151" i="12"/>
  <c r="BU124" i="12"/>
  <c r="BV6" i="12"/>
  <c r="BU7" i="12"/>
  <c r="BT99" i="12"/>
  <c r="BT8" i="12"/>
  <c r="BH39" i="10"/>
  <c r="BS236" i="12"/>
  <c r="BS235" i="12" s="1"/>
  <c r="CA212" i="12"/>
  <c r="CB211" i="12"/>
  <c r="BT228" i="12"/>
  <c r="BU227" i="12"/>
  <c r="BJ38" i="10"/>
  <c r="BI37" i="10"/>
  <c r="DS224" i="12" l="1"/>
  <c r="DR208" i="12"/>
  <c r="DR210" i="12" s="1"/>
  <c r="DR226" i="12"/>
  <c r="BQ6" i="16"/>
  <c r="BP7" i="16"/>
  <c r="BU99" i="12"/>
  <c r="CB212" i="12"/>
  <c r="CC211" i="12"/>
  <c r="BK38" i="10"/>
  <c r="BJ37" i="10"/>
  <c r="BU228" i="12"/>
  <c r="BV227" i="12"/>
  <c r="BV162" i="12"/>
  <c r="BV166" i="12"/>
  <c r="BV170" i="12"/>
  <c r="BV174" i="12"/>
  <c r="BV178" i="12"/>
  <c r="BV182" i="12"/>
  <c r="BV186" i="12"/>
  <c r="BV135" i="12"/>
  <c r="BV139" i="12"/>
  <c r="BV143" i="12"/>
  <c r="BV147" i="12"/>
  <c r="BV151" i="12"/>
  <c r="BV155" i="12"/>
  <c r="BV100" i="12"/>
  <c r="BV104" i="12"/>
  <c r="BV108" i="12"/>
  <c r="BV112" i="12"/>
  <c r="BV116" i="12"/>
  <c r="BV120" i="12"/>
  <c r="BV124" i="12"/>
  <c r="BV77" i="12"/>
  <c r="BV81" i="12"/>
  <c r="BV85" i="12"/>
  <c r="BV89" i="12"/>
  <c r="BV163" i="12"/>
  <c r="BV167" i="12"/>
  <c r="BV171" i="12"/>
  <c r="BV175" i="12"/>
  <c r="BV179" i="12"/>
  <c r="BV183" i="12"/>
  <c r="BV187" i="12"/>
  <c r="BV136" i="12"/>
  <c r="BV140" i="12"/>
  <c r="BV144" i="12"/>
  <c r="BV148" i="12"/>
  <c r="BV152" i="12"/>
  <c r="BV156" i="12"/>
  <c r="BV101" i="12"/>
  <c r="BV105" i="12"/>
  <c r="BV109" i="12"/>
  <c r="BV113" i="12"/>
  <c r="BV117" i="12"/>
  <c r="BV121" i="12"/>
  <c r="BV125" i="12"/>
  <c r="BV78" i="12"/>
  <c r="BV82" i="12"/>
  <c r="BV86" i="12"/>
  <c r="BV90" i="12"/>
  <c r="BV94" i="12"/>
  <c r="BV164" i="12"/>
  <c r="BV172" i="12"/>
  <c r="BV180" i="12"/>
  <c r="BV137" i="12"/>
  <c r="BV145" i="12"/>
  <c r="BV153" i="12"/>
  <c r="BV102" i="12"/>
  <c r="BV110" i="12"/>
  <c r="BV118" i="12"/>
  <c r="BV126" i="12"/>
  <c r="BV75" i="12"/>
  <c r="BV83" i="12"/>
  <c r="BV91" i="12"/>
  <c r="BV96" i="12"/>
  <c r="BV53" i="12"/>
  <c r="BV57" i="12"/>
  <c r="BV61" i="12"/>
  <c r="BV65" i="12"/>
  <c r="BV18" i="12"/>
  <c r="BV22" i="12"/>
  <c r="BV26" i="12"/>
  <c r="BV30" i="12"/>
  <c r="BV34" i="12"/>
  <c r="BV165" i="12"/>
  <c r="BV173" i="12"/>
  <c r="BV181" i="12"/>
  <c r="BV130" i="12"/>
  <c r="BV138" i="12"/>
  <c r="BV146" i="12"/>
  <c r="BV154" i="12"/>
  <c r="BV103" i="12"/>
  <c r="BV111" i="12"/>
  <c r="BV119" i="12"/>
  <c r="BV127" i="12"/>
  <c r="BV76" i="12"/>
  <c r="BV84" i="12"/>
  <c r="BV92" i="12"/>
  <c r="BV97" i="12"/>
  <c r="BV54" i="12"/>
  <c r="BV58" i="12"/>
  <c r="BV62" i="12"/>
  <c r="BV66" i="12"/>
  <c r="BV19" i="12"/>
  <c r="BV23" i="12"/>
  <c r="BV27" i="12"/>
  <c r="BV31" i="12"/>
  <c r="BV35" i="12"/>
  <c r="BV168" i="12"/>
  <c r="BV176" i="12"/>
  <c r="BV184" i="12"/>
  <c r="BV141" i="12"/>
  <c r="BV149" i="12"/>
  <c r="BV157" i="12"/>
  <c r="BV106" i="12"/>
  <c r="BV114" i="12"/>
  <c r="BV122" i="12"/>
  <c r="BV71" i="12"/>
  <c r="BV79" i="12"/>
  <c r="BV87" i="12"/>
  <c r="BV93" i="12"/>
  <c r="BV51" i="12"/>
  <c r="BV55" i="12"/>
  <c r="BV59" i="12"/>
  <c r="BV63" i="12"/>
  <c r="BV67" i="12"/>
  <c r="BV12" i="12"/>
  <c r="BV16" i="12"/>
  <c r="BV20" i="12"/>
  <c r="BV24" i="12"/>
  <c r="BV28" i="12"/>
  <c r="BV32" i="12"/>
  <c r="BV36" i="12"/>
  <c r="BV169" i="12"/>
  <c r="BV142" i="12"/>
  <c r="BV115" i="12"/>
  <c r="BV88" i="12"/>
  <c r="BV64" i="12"/>
  <c r="BV21" i="12"/>
  <c r="BV37" i="12"/>
  <c r="BV177" i="12"/>
  <c r="BV150" i="12"/>
  <c r="BV123" i="12"/>
  <c r="BV95" i="12"/>
  <c r="BV52" i="12"/>
  <c r="BV25" i="12"/>
  <c r="BV185" i="12"/>
  <c r="BV56" i="12"/>
  <c r="BV13" i="12"/>
  <c r="BV29" i="12"/>
  <c r="BV107" i="12"/>
  <c r="BV17" i="12"/>
  <c r="BV80" i="12"/>
  <c r="BV33" i="12"/>
  <c r="BV60" i="12"/>
  <c r="BW6" i="12"/>
  <c r="BV7" i="12"/>
  <c r="BT236" i="12"/>
  <c r="BT235" i="12" s="1"/>
  <c r="BU8" i="12"/>
  <c r="BI39" i="10"/>
  <c r="DT224" i="12" l="1"/>
  <c r="DS208" i="12"/>
  <c r="DS210" i="12" s="1"/>
  <c r="DS226" i="12"/>
  <c r="BR6" i="16"/>
  <c r="BQ7" i="16"/>
  <c r="BL38" i="10"/>
  <c r="BK37" i="10"/>
  <c r="BU236" i="12"/>
  <c r="BU235" i="12" s="1"/>
  <c r="BV8" i="12"/>
  <c r="BJ39" i="10"/>
  <c r="BW165" i="12"/>
  <c r="BW169" i="12"/>
  <c r="BW173" i="12"/>
  <c r="BW177" i="12"/>
  <c r="BW181" i="12"/>
  <c r="BW185" i="12"/>
  <c r="BW130" i="12"/>
  <c r="BW138" i="12"/>
  <c r="BW142" i="12"/>
  <c r="BW146" i="12"/>
  <c r="BW150" i="12"/>
  <c r="BW154" i="12"/>
  <c r="BW103" i="12"/>
  <c r="BW107" i="12"/>
  <c r="BW111" i="12"/>
  <c r="BW115" i="12"/>
  <c r="BW119" i="12"/>
  <c r="BW123" i="12"/>
  <c r="BW127" i="12"/>
  <c r="BW76" i="12"/>
  <c r="BW80" i="12"/>
  <c r="BW84" i="12"/>
  <c r="BW88" i="12"/>
  <c r="BW92" i="12"/>
  <c r="BW96" i="12"/>
  <c r="BW53" i="12"/>
  <c r="BW57" i="12"/>
  <c r="BW61" i="12"/>
  <c r="BW65" i="12"/>
  <c r="BW18" i="12"/>
  <c r="BW22" i="12"/>
  <c r="BW26" i="12"/>
  <c r="BW30" i="12"/>
  <c r="BW34" i="12"/>
  <c r="BW162" i="12"/>
  <c r="BW166" i="12"/>
  <c r="BW170" i="12"/>
  <c r="BW174" i="12"/>
  <c r="BW178" i="12"/>
  <c r="BW182" i="12"/>
  <c r="BW186" i="12"/>
  <c r="BW135" i="12"/>
  <c r="BW139" i="12"/>
  <c r="BW143" i="12"/>
  <c r="BW147" i="12"/>
  <c r="BW151" i="12"/>
  <c r="BW155" i="12"/>
  <c r="BW100" i="12"/>
  <c r="BW104" i="12"/>
  <c r="BW108" i="12"/>
  <c r="BW112" i="12"/>
  <c r="BW116" i="12"/>
  <c r="BW120" i="12"/>
  <c r="BW124" i="12"/>
  <c r="BW77" i="12"/>
  <c r="BW81" i="12"/>
  <c r="BW85" i="12"/>
  <c r="BW89" i="12"/>
  <c r="BW93" i="12"/>
  <c r="BW97" i="12"/>
  <c r="BW54" i="12"/>
  <c r="BW58" i="12"/>
  <c r="BW62" i="12"/>
  <c r="BW66" i="12"/>
  <c r="BW19" i="12"/>
  <c r="BW23" i="12"/>
  <c r="BW27" i="12"/>
  <c r="BW31" i="12"/>
  <c r="BW35" i="12"/>
  <c r="BW163" i="12"/>
  <c r="BW167" i="12"/>
  <c r="BW171" i="12"/>
  <c r="BW175" i="12"/>
  <c r="BW179" i="12"/>
  <c r="BW183" i="12"/>
  <c r="BW187" i="12"/>
  <c r="BW136" i="12"/>
  <c r="BW140" i="12"/>
  <c r="BW144" i="12"/>
  <c r="BW148" i="12"/>
  <c r="BW152" i="12"/>
  <c r="BW156" i="12"/>
  <c r="BW101" i="12"/>
  <c r="BW105" i="12"/>
  <c r="BW109" i="12"/>
  <c r="BW113" i="12"/>
  <c r="BW117" i="12"/>
  <c r="BW121" i="12"/>
  <c r="BW125" i="12"/>
  <c r="BW78" i="12"/>
  <c r="BW82" i="12"/>
  <c r="BW86" i="12"/>
  <c r="BW90" i="12"/>
  <c r="BW94" i="12"/>
  <c r="BW51" i="12"/>
  <c r="BW55" i="12"/>
  <c r="BW59" i="12"/>
  <c r="BW63" i="12"/>
  <c r="BW67" i="12"/>
  <c r="BW12" i="12"/>
  <c r="BW16" i="12"/>
  <c r="BW20" i="12"/>
  <c r="BW24" i="12"/>
  <c r="BW28" i="12"/>
  <c r="BW32" i="12"/>
  <c r="BW36" i="12"/>
  <c r="BW172" i="12"/>
  <c r="BW145" i="12"/>
  <c r="BW102" i="12"/>
  <c r="BW118" i="12"/>
  <c r="BW75" i="12"/>
  <c r="BW91" i="12"/>
  <c r="BW64" i="12"/>
  <c r="BW21" i="12"/>
  <c r="BW37" i="12"/>
  <c r="BW176" i="12"/>
  <c r="BW149" i="12"/>
  <c r="BW106" i="12"/>
  <c r="BW122" i="12"/>
  <c r="BW79" i="12"/>
  <c r="BW95" i="12"/>
  <c r="BW52" i="12"/>
  <c r="BW25" i="12"/>
  <c r="BW164" i="12"/>
  <c r="BW180" i="12"/>
  <c r="BW137" i="12"/>
  <c r="BW153" i="12"/>
  <c r="BW110" i="12"/>
  <c r="BW126" i="12"/>
  <c r="BW83" i="12"/>
  <c r="BW56" i="12"/>
  <c r="BW13" i="12"/>
  <c r="BW29" i="12"/>
  <c r="BW141" i="12"/>
  <c r="BW87" i="12"/>
  <c r="BW33" i="12"/>
  <c r="BW157" i="12"/>
  <c r="BW168" i="12"/>
  <c r="BW114" i="12"/>
  <c r="BW60" i="12"/>
  <c r="BW184" i="12"/>
  <c r="BW71" i="12"/>
  <c r="BW17" i="12"/>
  <c r="BX6" i="12"/>
  <c r="BW7" i="12"/>
  <c r="BV228" i="12"/>
  <c r="BW227" i="12"/>
  <c r="CC212" i="12"/>
  <c r="CD211" i="12"/>
  <c r="BV99" i="12"/>
  <c r="DU224" i="12" l="1"/>
  <c r="DT208" i="12"/>
  <c r="DT210" i="12" s="1"/>
  <c r="DT226" i="12"/>
  <c r="BR7" i="16"/>
  <c r="BS6" i="16"/>
  <c r="BW99" i="12"/>
  <c r="CE211" i="12"/>
  <c r="CD212" i="12"/>
  <c r="BW8" i="12"/>
  <c r="BK39" i="10"/>
  <c r="BV236" i="12"/>
  <c r="BV235" i="12" s="1"/>
  <c r="BX165" i="12"/>
  <c r="BX169" i="12"/>
  <c r="BX173" i="12"/>
  <c r="BX177" i="12"/>
  <c r="BX181" i="12"/>
  <c r="BX185" i="12"/>
  <c r="BX130" i="12"/>
  <c r="BX138" i="12"/>
  <c r="BX142" i="12"/>
  <c r="BX146" i="12"/>
  <c r="BX150" i="12"/>
  <c r="BX154" i="12"/>
  <c r="BX103" i="12"/>
  <c r="BX107" i="12"/>
  <c r="BX111" i="12"/>
  <c r="BX115" i="12"/>
  <c r="BX119" i="12"/>
  <c r="BX123" i="12"/>
  <c r="BX127" i="12"/>
  <c r="BX76" i="12"/>
  <c r="BX80" i="12"/>
  <c r="BX84" i="12"/>
  <c r="BX88" i="12"/>
  <c r="BX92" i="12"/>
  <c r="BX96" i="12"/>
  <c r="BX53" i="12"/>
  <c r="BX57" i="12"/>
  <c r="BX61" i="12"/>
  <c r="BX65" i="12"/>
  <c r="BX18" i="12"/>
  <c r="BX22" i="12"/>
  <c r="BX26" i="12"/>
  <c r="BX30" i="12"/>
  <c r="BX34" i="12"/>
  <c r="BX162" i="12"/>
  <c r="BX166" i="12"/>
  <c r="BX170" i="12"/>
  <c r="BX174" i="12"/>
  <c r="BX178" i="12"/>
  <c r="BX182" i="12"/>
  <c r="BX186" i="12"/>
  <c r="BX135" i="12"/>
  <c r="BX139" i="12"/>
  <c r="BX143" i="12"/>
  <c r="BX147" i="12"/>
  <c r="BX151" i="12"/>
  <c r="BX155" i="12"/>
  <c r="BX100" i="12"/>
  <c r="BX104" i="12"/>
  <c r="BX108" i="12"/>
  <c r="BX112" i="12"/>
  <c r="BX116" i="12"/>
  <c r="BX120" i="12"/>
  <c r="BX124" i="12"/>
  <c r="BX77" i="12"/>
  <c r="BX81" i="12"/>
  <c r="BX85" i="12"/>
  <c r="BX89" i="12"/>
  <c r="BX93" i="12"/>
  <c r="BX97" i="12"/>
  <c r="BX54" i="12"/>
  <c r="BX58" i="12"/>
  <c r="BX62" i="12"/>
  <c r="BX66" i="12"/>
  <c r="BX19" i="12"/>
  <c r="BX23" i="12"/>
  <c r="BX27" i="12"/>
  <c r="BX31" i="12"/>
  <c r="BX35" i="12"/>
  <c r="BX163" i="12"/>
  <c r="BX167" i="12"/>
  <c r="BX171" i="12"/>
  <c r="BX175" i="12"/>
  <c r="BX179" i="12"/>
  <c r="BX183" i="12"/>
  <c r="BX187" i="12"/>
  <c r="BX136" i="12"/>
  <c r="BX140" i="12"/>
  <c r="BX144" i="12"/>
  <c r="BX148" i="12"/>
  <c r="BX152" i="12"/>
  <c r="BX156" i="12"/>
  <c r="BX101" i="12"/>
  <c r="BX105" i="12"/>
  <c r="BX109" i="12"/>
  <c r="BX113" i="12"/>
  <c r="BX117" i="12"/>
  <c r="BX121" i="12"/>
  <c r="BX125" i="12"/>
  <c r="BX78" i="12"/>
  <c r="BX82" i="12"/>
  <c r="BX86" i="12"/>
  <c r="BX90" i="12"/>
  <c r="BX94" i="12"/>
  <c r="BX51" i="12"/>
  <c r="BX55" i="12"/>
  <c r="BX59" i="12"/>
  <c r="BX63" i="12"/>
  <c r="BX67" i="12"/>
  <c r="BX12" i="12"/>
  <c r="BX16" i="12"/>
  <c r="BX20" i="12"/>
  <c r="BX24" i="12"/>
  <c r="BX28" i="12"/>
  <c r="BX32" i="12"/>
  <c r="BX36" i="12"/>
  <c r="BX172" i="12"/>
  <c r="BX145" i="12"/>
  <c r="BX102" i="12"/>
  <c r="BX118" i="12"/>
  <c r="BX75" i="12"/>
  <c r="BX91" i="12"/>
  <c r="BX64" i="12"/>
  <c r="BX21" i="12"/>
  <c r="BX37" i="12"/>
  <c r="BX176" i="12"/>
  <c r="BX149" i="12"/>
  <c r="BX106" i="12"/>
  <c r="BX122" i="12"/>
  <c r="BX79" i="12"/>
  <c r="BX95" i="12"/>
  <c r="BX52" i="12"/>
  <c r="BX25" i="12"/>
  <c r="BX164" i="12"/>
  <c r="BX180" i="12"/>
  <c r="BX137" i="12"/>
  <c r="BX153" i="12"/>
  <c r="BX110" i="12"/>
  <c r="BX126" i="12"/>
  <c r="BX83" i="12"/>
  <c r="BX56" i="12"/>
  <c r="BX13" i="12"/>
  <c r="BX29" i="12"/>
  <c r="BX157" i="12"/>
  <c r="BX168" i="12"/>
  <c r="BX114" i="12"/>
  <c r="BX60" i="12"/>
  <c r="BX184" i="12"/>
  <c r="BX71" i="12"/>
  <c r="BX17" i="12"/>
  <c r="BX87" i="12"/>
  <c r="BX33" i="12"/>
  <c r="BY6" i="12"/>
  <c r="BX141" i="12"/>
  <c r="BX7" i="12"/>
  <c r="BW228" i="12"/>
  <c r="BX227" i="12"/>
  <c r="BL37" i="10"/>
  <c r="BM38" i="10"/>
  <c r="DV224" i="12" l="1"/>
  <c r="DU208" i="12"/>
  <c r="DU210" i="12" s="1"/>
  <c r="DU226" i="12"/>
  <c r="BT6" i="16"/>
  <c r="BS7" i="16"/>
  <c r="CE212" i="12"/>
  <c r="CF211" i="12"/>
  <c r="BY227" i="12"/>
  <c r="BX228" i="12"/>
  <c r="BN38" i="10"/>
  <c r="BM37" i="10"/>
  <c r="BY165" i="12"/>
  <c r="BY169" i="12"/>
  <c r="BY173" i="12"/>
  <c r="BY177" i="12"/>
  <c r="BY181" i="12"/>
  <c r="BY185" i="12"/>
  <c r="BY130" i="12"/>
  <c r="BY138" i="12"/>
  <c r="BY142" i="12"/>
  <c r="BY146" i="12"/>
  <c r="BY150" i="12"/>
  <c r="BY154" i="12"/>
  <c r="BY103" i="12"/>
  <c r="BY107" i="12"/>
  <c r="BY111" i="12"/>
  <c r="BY115" i="12"/>
  <c r="BY119" i="12"/>
  <c r="BY123" i="12"/>
  <c r="BY127" i="12"/>
  <c r="BY76" i="12"/>
  <c r="BY80" i="12"/>
  <c r="BY84" i="12"/>
  <c r="BY88" i="12"/>
  <c r="BY92" i="12"/>
  <c r="BY96" i="12"/>
  <c r="BY53" i="12"/>
  <c r="BY57" i="12"/>
  <c r="BY61" i="12"/>
  <c r="BY65" i="12"/>
  <c r="BY18" i="12"/>
  <c r="BY22" i="12"/>
  <c r="BY26" i="12"/>
  <c r="BY30" i="12"/>
  <c r="BY34" i="12"/>
  <c r="BY162" i="12"/>
  <c r="BY166" i="12"/>
  <c r="BY170" i="12"/>
  <c r="BY174" i="12"/>
  <c r="BY178" i="12"/>
  <c r="BY182" i="12"/>
  <c r="BY186" i="12"/>
  <c r="BY135" i="12"/>
  <c r="BY139" i="12"/>
  <c r="BY143" i="12"/>
  <c r="BY147" i="12"/>
  <c r="BY151" i="12"/>
  <c r="BY155" i="12"/>
  <c r="BY100" i="12"/>
  <c r="BY104" i="12"/>
  <c r="BY108" i="12"/>
  <c r="BY112" i="12"/>
  <c r="BY116" i="12"/>
  <c r="BY120" i="12"/>
  <c r="BY124" i="12"/>
  <c r="BY77" i="12"/>
  <c r="BY81" i="12"/>
  <c r="BY85" i="12"/>
  <c r="BY89" i="12"/>
  <c r="BY93" i="12"/>
  <c r="BY97" i="12"/>
  <c r="BY54" i="12"/>
  <c r="BY58" i="12"/>
  <c r="BY62" i="12"/>
  <c r="BY66" i="12"/>
  <c r="BY19" i="12"/>
  <c r="BY23" i="12"/>
  <c r="BY27" i="12"/>
  <c r="BY31" i="12"/>
  <c r="BY35" i="12"/>
  <c r="BY163" i="12"/>
  <c r="BY167" i="12"/>
  <c r="BY171" i="12"/>
  <c r="BY175" i="12"/>
  <c r="BY179" i="12"/>
  <c r="BY183" i="12"/>
  <c r="BY187" i="12"/>
  <c r="BY136" i="12"/>
  <c r="BY140" i="12"/>
  <c r="BY144" i="12"/>
  <c r="BY148" i="12"/>
  <c r="BY152" i="12"/>
  <c r="BY156" i="12"/>
  <c r="BY101" i="12"/>
  <c r="BY105" i="12"/>
  <c r="BY109" i="12"/>
  <c r="BY113" i="12"/>
  <c r="BY117" i="12"/>
  <c r="BY121" i="12"/>
  <c r="BY125" i="12"/>
  <c r="BY78" i="12"/>
  <c r="BY82" i="12"/>
  <c r="BY86" i="12"/>
  <c r="BY90" i="12"/>
  <c r="BY94" i="12"/>
  <c r="BY51" i="12"/>
  <c r="BY55" i="12"/>
  <c r="BY59" i="12"/>
  <c r="BY63" i="12"/>
  <c r="BY67" i="12"/>
  <c r="BY12" i="12"/>
  <c r="BY16" i="12"/>
  <c r="BY20" i="12"/>
  <c r="BY24" i="12"/>
  <c r="BY28" i="12"/>
  <c r="BY32" i="12"/>
  <c r="BY36" i="12"/>
  <c r="BY172" i="12"/>
  <c r="BY145" i="12"/>
  <c r="BY102" i="12"/>
  <c r="BY118" i="12"/>
  <c r="BY75" i="12"/>
  <c r="BY91" i="12"/>
  <c r="BY64" i="12"/>
  <c r="BY21" i="12"/>
  <c r="BY37" i="12"/>
  <c r="BY176" i="12"/>
  <c r="BY149" i="12"/>
  <c r="BY106" i="12"/>
  <c r="BY122" i="12"/>
  <c r="BY79" i="12"/>
  <c r="BY95" i="12"/>
  <c r="BY52" i="12"/>
  <c r="BY25" i="12"/>
  <c r="BY164" i="12"/>
  <c r="BY180" i="12"/>
  <c r="BY137" i="12"/>
  <c r="BY153" i="12"/>
  <c r="BY110" i="12"/>
  <c r="BY126" i="12"/>
  <c r="BY83" i="12"/>
  <c r="BY56" i="12"/>
  <c r="BY13" i="12"/>
  <c r="BY29" i="12"/>
  <c r="BY168" i="12"/>
  <c r="BY114" i="12"/>
  <c r="BY60" i="12"/>
  <c r="BY184" i="12"/>
  <c r="BY71" i="12"/>
  <c r="BY17" i="12"/>
  <c r="BY141" i="12"/>
  <c r="BY87" i="12"/>
  <c r="BY33" i="12"/>
  <c r="BY157" i="12"/>
  <c r="BZ6" i="12"/>
  <c r="BY7" i="12"/>
  <c r="BX8" i="12"/>
  <c r="BL39" i="10"/>
  <c r="BW236" i="12"/>
  <c r="BW235" i="12" s="1"/>
  <c r="BX99" i="12"/>
  <c r="DW224" i="12" l="1"/>
  <c r="DV208" i="12"/>
  <c r="DV210" i="12" s="1"/>
  <c r="DV226" i="12"/>
  <c r="BU6" i="16"/>
  <c r="BT7" i="16"/>
  <c r="BO38" i="10"/>
  <c r="BN37" i="10"/>
  <c r="BY228" i="12"/>
  <c r="BZ227" i="12"/>
  <c r="BZ165" i="12"/>
  <c r="BZ169" i="12"/>
  <c r="BZ173" i="12"/>
  <c r="BZ177" i="12"/>
  <c r="BZ181" i="12"/>
  <c r="BZ185" i="12"/>
  <c r="BZ130" i="12"/>
  <c r="BZ138" i="12"/>
  <c r="BZ142" i="12"/>
  <c r="BZ146" i="12"/>
  <c r="BZ150" i="12"/>
  <c r="BZ154" i="12"/>
  <c r="BZ103" i="12"/>
  <c r="BZ107" i="12"/>
  <c r="BZ111" i="12"/>
  <c r="BZ115" i="12"/>
  <c r="BZ119" i="12"/>
  <c r="BZ123" i="12"/>
  <c r="BZ127" i="12"/>
  <c r="BZ76" i="12"/>
  <c r="BZ80" i="12"/>
  <c r="BZ84" i="12"/>
  <c r="BZ88" i="12"/>
  <c r="BZ92" i="12"/>
  <c r="BZ96" i="12"/>
  <c r="BZ53" i="12"/>
  <c r="BZ57" i="12"/>
  <c r="BZ61" i="12"/>
  <c r="BZ65" i="12"/>
  <c r="BZ18" i="12"/>
  <c r="BZ22" i="12"/>
  <c r="BZ26" i="12"/>
  <c r="BZ30" i="12"/>
  <c r="BZ34" i="12"/>
  <c r="BZ162" i="12"/>
  <c r="BZ166" i="12"/>
  <c r="BZ170" i="12"/>
  <c r="BZ174" i="12"/>
  <c r="BZ178" i="12"/>
  <c r="BZ182" i="12"/>
  <c r="BZ186" i="12"/>
  <c r="BZ135" i="12"/>
  <c r="BZ139" i="12"/>
  <c r="BZ143" i="12"/>
  <c r="BZ147" i="12"/>
  <c r="BZ151" i="12"/>
  <c r="BZ155" i="12"/>
  <c r="BZ100" i="12"/>
  <c r="BZ104" i="12"/>
  <c r="BZ108" i="12"/>
  <c r="BZ112" i="12"/>
  <c r="BZ116" i="12"/>
  <c r="BZ120" i="12"/>
  <c r="BZ124" i="12"/>
  <c r="BZ77" i="12"/>
  <c r="BZ81" i="12"/>
  <c r="BZ85" i="12"/>
  <c r="BZ89" i="12"/>
  <c r="BZ93" i="12"/>
  <c r="BZ97" i="12"/>
  <c r="BZ54" i="12"/>
  <c r="BZ58" i="12"/>
  <c r="BZ62" i="12"/>
  <c r="BZ66" i="12"/>
  <c r="BZ19" i="12"/>
  <c r="BZ23" i="12"/>
  <c r="BZ27" i="12"/>
  <c r="BZ31" i="12"/>
  <c r="BZ35" i="12"/>
  <c r="BZ163" i="12"/>
  <c r="BZ167" i="12"/>
  <c r="BZ171" i="12"/>
  <c r="BZ175" i="12"/>
  <c r="BZ179" i="12"/>
  <c r="BZ183" i="12"/>
  <c r="BZ187" i="12"/>
  <c r="BZ136" i="12"/>
  <c r="BZ140" i="12"/>
  <c r="BZ144" i="12"/>
  <c r="BZ148" i="12"/>
  <c r="BZ152" i="12"/>
  <c r="BZ156" i="12"/>
  <c r="BZ101" i="12"/>
  <c r="BZ105" i="12"/>
  <c r="BZ109" i="12"/>
  <c r="BZ113" i="12"/>
  <c r="BZ117" i="12"/>
  <c r="BZ121" i="12"/>
  <c r="BZ125" i="12"/>
  <c r="BZ78" i="12"/>
  <c r="BZ82" i="12"/>
  <c r="BZ86" i="12"/>
  <c r="BZ90" i="12"/>
  <c r="BZ94" i="12"/>
  <c r="BZ51" i="12"/>
  <c r="BZ55" i="12"/>
  <c r="BZ59" i="12"/>
  <c r="BZ63" i="12"/>
  <c r="BZ67" i="12"/>
  <c r="BZ12" i="12"/>
  <c r="BZ16" i="12"/>
  <c r="BZ20" i="12"/>
  <c r="BZ24" i="12"/>
  <c r="BZ28" i="12"/>
  <c r="BZ32" i="12"/>
  <c r="BZ36" i="12"/>
  <c r="BZ172" i="12"/>
  <c r="BZ145" i="12"/>
  <c r="BZ102" i="12"/>
  <c r="BZ118" i="12"/>
  <c r="BZ75" i="12"/>
  <c r="BZ91" i="12"/>
  <c r="BZ64" i="12"/>
  <c r="BZ21" i="12"/>
  <c r="BZ37" i="12"/>
  <c r="BZ176" i="12"/>
  <c r="BZ149" i="12"/>
  <c r="BZ106" i="12"/>
  <c r="BZ122" i="12"/>
  <c r="BZ79" i="12"/>
  <c r="BZ95" i="12"/>
  <c r="BZ52" i="12"/>
  <c r="BZ25" i="12"/>
  <c r="BZ164" i="12"/>
  <c r="BZ180" i="12"/>
  <c r="BZ137" i="12"/>
  <c r="BZ153" i="12"/>
  <c r="BZ110" i="12"/>
  <c r="BZ126" i="12"/>
  <c r="BZ83" i="12"/>
  <c r="BZ56" i="12"/>
  <c r="BZ13" i="12"/>
  <c r="BZ29" i="12"/>
  <c r="BZ184" i="12"/>
  <c r="BZ71" i="12"/>
  <c r="BZ17" i="12"/>
  <c r="BZ141" i="12"/>
  <c r="BZ87" i="12"/>
  <c r="BZ33" i="12"/>
  <c r="BZ157" i="12"/>
  <c r="BZ168" i="12"/>
  <c r="BZ114" i="12"/>
  <c r="BZ60" i="12"/>
  <c r="CA6" i="12"/>
  <c r="BZ7" i="12"/>
  <c r="BY99" i="12"/>
  <c r="CF212" i="12"/>
  <c r="CG211" i="12"/>
  <c r="BY8" i="12"/>
  <c r="BM39" i="10"/>
  <c r="BX236" i="12"/>
  <c r="BX235" i="12" s="1"/>
  <c r="DX224" i="12" l="1"/>
  <c r="DW208" i="12"/>
  <c r="DW210" i="12" s="1"/>
  <c r="DW226" i="12"/>
  <c r="BV6" i="16"/>
  <c r="BU7" i="16"/>
  <c r="BZ8" i="12"/>
  <c r="BN39" i="10"/>
  <c r="BY236" i="12"/>
  <c r="BY235" i="12" s="1"/>
  <c r="BZ228" i="12"/>
  <c r="CA227" i="12"/>
  <c r="CG212" i="12"/>
  <c r="CH211" i="12"/>
  <c r="CA165" i="12"/>
  <c r="CA169" i="12"/>
  <c r="CA173" i="12"/>
  <c r="CA177" i="12"/>
  <c r="CA181" i="12"/>
  <c r="CA185" i="12"/>
  <c r="CA130" i="12"/>
  <c r="CA138" i="12"/>
  <c r="CA142" i="12"/>
  <c r="CA146" i="12"/>
  <c r="CA150" i="12"/>
  <c r="CA154" i="12"/>
  <c r="CA103" i="12"/>
  <c r="CA107" i="12"/>
  <c r="CA111" i="12"/>
  <c r="CA115" i="12"/>
  <c r="CA119" i="12"/>
  <c r="CA123" i="12"/>
  <c r="CA127" i="12"/>
  <c r="CA76" i="12"/>
  <c r="CA80" i="12"/>
  <c r="CA84" i="12"/>
  <c r="CA88" i="12"/>
  <c r="CA92" i="12"/>
  <c r="CA96" i="12"/>
  <c r="CA53" i="12"/>
  <c r="CA57" i="12"/>
  <c r="CA61" i="12"/>
  <c r="CA65" i="12"/>
  <c r="CA18" i="12"/>
  <c r="CA22" i="12"/>
  <c r="CA26" i="12"/>
  <c r="CA30" i="12"/>
  <c r="CA34" i="12"/>
  <c r="CA162" i="12"/>
  <c r="CA166" i="12"/>
  <c r="CA170" i="12"/>
  <c r="CA174" i="12"/>
  <c r="CA178" i="12"/>
  <c r="CA182" i="12"/>
  <c r="CA186" i="12"/>
  <c r="CA135" i="12"/>
  <c r="CA139" i="12"/>
  <c r="CA143" i="12"/>
  <c r="CA147" i="12"/>
  <c r="CA151" i="12"/>
  <c r="CA155" i="12"/>
  <c r="CA100" i="12"/>
  <c r="CA104" i="12"/>
  <c r="CA108" i="12"/>
  <c r="CA112" i="12"/>
  <c r="CA116" i="12"/>
  <c r="CA120" i="12"/>
  <c r="CA124" i="12"/>
  <c r="CA77" i="12"/>
  <c r="CA81" i="12"/>
  <c r="CA85" i="12"/>
  <c r="CA89" i="12"/>
  <c r="CA93" i="12"/>
  <c r="CA97" i="12"/>
  <c r="CA54" i="12"/>
  <c r="CA58" i="12"/>
  <c r="CA62" i="12"/>
  <c r="CA66" i="12"/>
  <c r="CA19" i="12"/>
  <c r="CA23" i="12"/>
  <c r="CA27" i="12"/>
  <c r="CA31" i="12"/>
  <c r="CA35" i="12"/>
  <c r="CA163" i="12"/>
  <c r="CA167" i="12"/>
  <c r="CA171" i="12"/>
  <c r="CA175" i="12"/>
  <c r="CA179" i="12"/>
  <c r="CA183" i="12"/>
  <c r="CA187" i="12"/>
  <c r="CA136" i="12"/>
  <c r="CA140" i="12"/>
  <c r="CA144" i="12"/>
  <c r="CA148" i="12"/>
  <c r="CA152" i="12"/>
  <c r="CA156" i="12"/>
  <c r="CA101" i="12"/>
  <c r="CA105" i="12"/>
  <c r="CA109" i="12"/>
  <c r="CA113" i="12"/>
  <c r="CA117" i="12"/>
  <c r="CA121" i="12"/>
  <c r="CA125" i="12"/>
  <c r="CA78" i="12"/>
  <c r="CA82" i="12"/>
  <c r="CA86" i="12"/>
  <c r="CA90" i="12"/>
  <c r="CA94" i="12"/>
  <c r="CA51" i="12"/>
  <c r="CA55" i="12"/>
  <c r="CA59" i="12"/>
  <c r="CA63" i="12"/>
  <c r="CA67" i="12"/>
  <c r="CA12" i="12"/>
  <c r="CA16" i="12"/>
  <c r="CA20" i="12"/>
  <c r="CA24" i="12"/>
  <c r="CA28" i="12"/>
  <c r="CA32" i="12"/>
  <c r="CA36" i="12"/>
  <c r="CA172" i="12"/>
  <c r="CA145" i="12"/>
  <c r="CA102" i="12"/>
  <c r="CA118" i="12"/>
  <c r="CA75" i="12"/>
  <c r="CA91" i="12"/>
  <c r="CA64" i="12"/>
  <c r="CA21" i="12"/>
  <c r="CA37" i="12"/>
  <c r="CA176" i="12"/>
  <c r="CA149" i="12"/>
  <c r="CA106" i="12"/>
  <c r="CA122" i="12"/>
  <c r="CA79" i="12"/>
  <c r="CA95" i="12"/>
  <c r="CA52" i="12"/>
  <c r="CA25" i="12"/>
  <c r="CA164" i="12"/>
  <c r="CA180" i="12"/>
  <c r="CA137" i="12"/>
  <c r="CA153" i="12"/>
  <c r="CA110" i="12"/>
  <c r="CA126" i="12"/>
  <c r="CA83" i="12"/>
  <c r="CA56" i="12"/>
  <c r="CA13" i="12"/>
  <c r="CA29" i="12"/>
  <c r="CA141" i="12"/>
  <c r="CA87" i="12"/>
  <c r="CA33" i="12"/>
  <c r="CA157" i="12"/>
  <c r="CA168" i="12"/>
  <c r="CA114" i="12"/>
  <c r="CA60" i="12"/>
  <c r="CA71" i="12"/>
  <c r="CA17" i="12"/>
  <c r="CA184" i="12"/>
  <c r="CB6" i="12"/>
  <c r="CA7" i="12"/>
  <c r="BZ99" i="12"/>
  <c r="BP38" i="10"/>
  <c r="BO37" i="10"/>
  <c r="DY224" i="12" l="1"/>
  <c r="DX208" i="12"/>
  <c r="DX210" i="12" s="1"/>
  <c r="DX226" i="12"/>
  <c r="BW6" i="16"/>
  <c r="BV7" i="16"/>
  <c r="CA8" i="12"/>
  <c r="BO39" i="10"/>
  <c r="BZ236" i="12"/>
  <c r="BZ235" i="12" s="1"/>
  <c r="CA99" i="12"/>
  <c r="CB165" i="12"/>
  <c r="CB169" i="12"/>
  <c r="CB173" i="12"/>
  <c r="CB177" i="12"/>
  <c r="CB181" i="12"/>
  <c r="CB185" i="12"/>
  <c r="CB130" i="12"/>
  <c r="CB138" i="12"/>
  <c r="CB142" i="12"/>
  <c r="CB146" i="12"/>
  <c r="CB150" i="12"/>
  <c r="CB154" i="12"/>
  <c r="CB103" i="12"/>
  <c r="CB107" i="12"/>
  <c r="CB111" i="12"/>
  <c r="CB115" i="12"/>
  <c r="CB119" i="12"/>
  <c r="CB123" i="12"/>
  <c r="CB127" i="12"/>
  <c r="CB76" i="12"/>
  <c r="CB80" i="12"/>
  <c r="CB84" i="12"/>
  <c r="CB88" i="12"/>
  <c r="CB92" i="12"/>
  <c r="CB96" i="12"/>
  <c r="CB53" i="12"/>
  <c r="CB57" i="12"/>
  <c r="CB61" i="12"/>
  <c r="CB65" i="12"/>
  <c r="CB18" i="12"/>
  <c r="CB22" i="12"/>
  <c r="CB26" i="12"/>
  <c r="CB30" i="12"/>
  <c r="CB34" i="12"/>
  <c r="CB162" i="12"/>
  <c r="CB166" i="12"/>
  <c r="CB170" i="12"/>
  <c r="CB174" i="12"/>
  <c r="CB178" i="12"/>
  <c r="CB182" i="12"/>
  <c r="CB186" i="12"/>
  <c r="CB135" i="12"/>
  <c r="CB139" i="12"/>
  <c r="CB143" i="12"/>
  <c r="CB147" i="12"/>
  <c r="CB151" i="12"/>
  <c r="CB155" i="12"/>
  <c r="CB100" i="12"/>
  <c r="CB104" i="12"/>
  <c r="CB108" i="12"/>
  <c r="CB112" i="12"/>
  <c r="CB116" i="12"/>
  <c r="CB120" i="12"/>
  <c r="CB124" i="12"/>
  <c r="CB77" i="12"/>
  <c r="CB81" i="12"/>
  <c r="CB85" i="12"/>
  <c r="CB89" i="12"/>
  <c r="CB93" i="12"/>
  <c r="CB97" i="12"/>
  <c r="CB54" i="12"/>
  <c r="CB58" i="12"/>
  <c r="CB62" i="12"/>
  <c r="CB66" i="12"/>
  <c r="CB19" i="12"/>
  <c r="CB23" i="12"/>
  <c r="CB27" i="12"/>
  <c r="CB31" i="12"/>
  <c r="CB35" i="12"/>
  <c r="CB163" i="12"/>
  <c r="CB167" i="12"/>
  <c r="CB171" i="12"/>
  <c r="CB175" i="12"/>
  <c r="CB179" i="12"/>
  <c r="CB183" i="12"/>
  <c r="CB187" i="12"/>
  <c r="CB136" i="12"/>
  <c r="CB140" i="12"/>
  <c r="CB144" i="12"/>
  <c r="CB148" i="12"/>
  <c r="CB152" i="12"/>
  <c r="CB156" i="12"/>
  <c r="CB101" i="12"/>
  <c r="CB105" i="12"/>
  <c r="CB109" i="12"/>
  <c r="CB113" i="12"/>
  <c r="CB117" i="12"/>
  <c r="CB121" i="12"/>
  <c r="CB125" i="12"/>
  <c r="CB78" i="12"/>
  <c r="CB82" i="12"/>
  <c r="CB86" i="12"/>
  <c r="CB90" i="12"/>
  <c r="CB94" i="12"/>
  <c r="CB51" i="12"/>
  <c r="CB55" i="12"/>
  <c r="CB59" i="12"/>
  <c r="CB63" i="12"/>
  <c r="CB67" i="12"/>
  <c r="CB12" i="12"/>
  <c r="CB16" i="12"/>
  <c r="CB20" i="12"/>
  <c r="CB24" i="12"/>
  <c r="CB28" i="12"/>
  <c r="CB32" i="12"/>
  <c r="CB36" i="12"/>
  <c r="CB172" i="12"/>
  <c r="CB145" i="12"/>
  <c r="CB102" i="12"/>
  <c r="CB118" i="12"/>
  <c r="CB75" i="12"/>
  <c r="CB91" i="12"/>
  <c r="CB64" i="12"/>
  <c r="CB21" i="12"/>
  <c r="CB37" i="12"/>
  <c r="CB176" i="12"/>
  <c r="CB149" i="12"/>
  <c r="CB106" i="12"/>
  <c r="CB122" i="12"/>
  <c r="CB79" i="12"/>
  <c r="CB95" i="12"/>
  <c r="CB52" i="12"/>
  <c r="CB25" i="12"/>
  <c r="CB164" i="12"/>
  <c r="CB180" i="12"/>
  <c r="CB137" i="12"/>
  <c r="CB153" i="12"/>
  <c r="CB110" i="12"/>
  <c r="CB126" i="12"/>
  <c r="CB83" i="12"/>
  <c r="CB56" i="12"/>
  <c r="CB13" i="12"/>
  <c r="CB29" i="12"/>
  <c r="CB157" i="12"/>
  <c r="CB168" i="12"/>
  <c r="CB114" i="12"/>
  <c r="CB60" i="12"/>
  <c r="CB184" i="12"/>
  <c r="CB71" i="12"/>
  <c r="CB17" i="12"/>
  <c r="CB33" i="12"/>
  <c r="CB141" i="12"/>
  <c r="CC6" i="12"/>
  <c r="CB87" i="12"/>
  <c r="CB7" i="12"/>
  <c r="BP37" i="10"/>
  <c r="BQ38" i="10"/>
  <c r="CI211" i="12"/>
  <c r="CH212" i="12"/>
  <c r="CA228" i="12"/>
  <c r="CB227" i="12"/>
  <c r="DZ224" i="12" l="1"/>
  <c r="DY208" i="12"/>
  <c r="DY210" i="12" s="1"/>
  <c r="DY226" i="12"/>
  <c r="BW7" i="16"/>
  <c r="BX6" i="16"/>
  <c r="CB228" i="12"/>
  <c r="CC227" i="12"/>
  <c r="CB99" i="12"/>
  <c r="BR38" i="10"/>
  <c r="BQ37" i="10"/>
  <c r="CC165" i="12"/>
  <c r="CC169" i="12"/>
  <c r="CC173" i="12"/>
  <c r="CC177" i="12"/>
  <c r="CC181" i="12"/>
  <c r="CC185" i="12"/>
  <c r="CC130" i="12"/>
  <c r="CC138" i="12"/>
  <c r="CC142" i="12"/>
  <c r="CC146" i="12"/>
  <c r="CC150" i="12"/>
  <c r="CC154" i="12"/>
  <c r="CC103" i="12"/>
  <c r="CC107" i="12"/>
  <c r="CC111" i="12"/>
  <c r="CC115" i="12"/>
  <c r="CC119" i="12"/>
  <c r="CC123" i="12"/>
  <c r="CC127" i="12"/>
  <c r="CC76" i="12"/>
  <c r="CC80" i="12"/>
  <c r="CC84" i="12"/>
  <c r="CC88" i="12"/>
  <c r="CC92" i="12"/>
  <c r="CC96" i="12"/>
  <c r="CC53" i="12"/>
  <c r="CC57" i="12"/>
  <c r="CC61" i="12"/>
  <c r="CC65" i="12"/>
  <c r="CC18" i="12"/>
  <c r="CC22" i="12"/>
  <c r="CC26" i="12"/>
  <c r="CC30" i="12"/>
  <c r="CC34" i="12"/>
  <c r="CC162" i="12"/>
  <c r="CC166" i="12"/>
  <c r="CC170" i="12"/>
  <c r="CC174" i="12"/>
  <c r="CC178" i="12"/>
  <c r="CC182" i="12"/>
  <c r="CC186" i="12"/>
  <c r="CC135" i="12"/>
  <c r="CC139" i="12"/>
  <c r="CC143" i="12"/>
  <c r="CC147" i="12"/>
  <c r="CC151" i="12"/>
  <c r="CC155" i="12"/>
  <c r="CC100" i="12"/>
  <c r="CC104" i="12"/>
  <c r="CC108" i="12"/>
  <c r="CC112" i="12"/>
  <c r="CC116" i="12"/>
  <c r="CC120" i="12"/>
  <c r="CC124" i="12"/>
  <c r="CC77" i="12"/>
  <c r="CC81" i="12"/>
  <c r="CC85" i="12"/>
  <c r="CC89" i="12"/>
  <c r="CC93" i="12"/>
  <c r="CC97" i="12"/>
  <c r="CC54" i="12"/>
  <c r="CC58" i="12"/>
  <c r="CC62" i="12"/>
  <c r="CC66" i="12"/>
  <c r="CC19" i="12"/>
  <c r="CC23" i="12"/>
  <c r="CC27" i="12"/>
  <c r="CC31" i="12"/>
  <c r="CC35" i="12"/>
  <c r="CC163" i="12"/>
  <c r="CC167" i="12"/>
  <c r="CC171" i="12"/>
  <c r="CC175" i="12"/>
  <c r="CC179" i="12"/>
  <c r="CC183" i="12"/>
  <c r="CC187" i="12"/>
  <c r="CC136" i="12"/>
  <c r="CC140" i="12"/>
  <c r="CC144" i="12"/>
  <c r="CC148" i="12"/>
  <c r="CC152" i="12"/>
  <c r="CC156" i="12"/>
  <c r="CC101" i="12"/>
  <c r="CC105" i="12"/>
  <c r="CC109" i="12"/>
  <c r="CC113" i="12"/>
  <c r="CC117" i="12"/>
  <c r="CC121" i="12"/>
  <c r="CC125" i="12"/>
  <c r="CC78" i="12"/>
  <c r="CC82" i="12"/>
  <c r="CC86" i="12"/>
  <c r="CC90" i="12"/>
  <c r="CC94" i="12"/>
  <c r="CC51" i="12"/>
  <c r="CC55" i="12"/>
  <c r="CC59" i="12"/>
  <c r="CC63" i="12"/>
  <c r="CC67" i="12"/>
  <c r="CC12" i="12"/>
  <c r="CC16" i="12"/>
  <c r="CC20" i="12"/>
  <c r="CC24" i="12"/>
  <c r="CC28" i="12"/>
  <c r="CC32" i="12"/>
  <c r="CC36" i="12"/>
  <c r="CC172" i="12"/>
  <c r="CC145" i="12"/>
  <c r="CC102" i="12"/>
  <c r="CC118" i="12"/>
  <c r="CC75" i="12"/>
  <c r="CC91" i="12"/>
  <c r="CC64" i="12"/>
  <c r="CC21" i="12"/>
  <c r="CC37" i="12"/>
  <c r="CC176" i="12"/>
  <c r="CC149" i="12"/>
  <c r="CC106" i="12"/>
  <c r="CC122" i="12"/>
  <c r="CC79" i="12"/>
  <c r="CC95" i="12"/>
  <c r="CC52" i="12"/>
  <c r="CC25" i="12"/>
  <c r="CC164" i="12"/>
  <c r="CC180" i="12"/>
  <c r="CC137" i="12"/>
  <c r="CC153" i="12"/>
  <c r="CC110" i="12"/>
  <c r="CC126" i="12"/>
  <c r="CC83" i="12"/>
  <c r="CC56" i="12"/>
  <c r="CC13" i="12"/>
  <c r="CC29" i="12"/>
  <c r="CC168" i="12"/>
  <c r="CC114" i="12"/>
  <c r="CC60" i="12"/>
  <c r="CC184" i="12"/>
  <c r="CC71" i="12"/>
  <c r="CC17" i="12"/>
  <c r="CC141" i="12"/>
  <c r="CC87" i="12"/>
  <c r="CC33" i="12"/>
  <c r="CC157" i="12"/>
  <c r="CD6" i="12"/>
  <c r="CC7" i="12"/>
  <c r="CB8" i="12"/>
  <c r="BP39" i="10"/>
  <c r="CA236" i="12"/>
  <c r="CA235" i="12" s="1"/>
  <c r="CI212" i="12"/>
  <c r="CJ211" i="12"/>
  <c r="EA224" i="12" l="1"/>
  <c r="DZ208" i="12"/>
  <c r="DZ210" i="12" s="1"/>
  <c r="DZ226" i="12"/>
  <c r="BX7" i="16"/>
  <c r="BY6" i="16"/>
  <c r="CD165" i="12"/>
  <c r="CD169" i="12"/>
  <c r="CD173" i="12"/>
  <c r="CD177" i="12"/>
  <c r="CD181" i="12"/>
  <c r="CD185" i="12"/>
  <c r="CD130" i="12"/>
  <c r="CD138" i="12"/>
  <c r="CD142" i="12"/>
  <c r="CD146" i="12"/>
  <c r="CD150" i="12"/>
  <c r="CD154" i="12"/>
  <c r="CD103" i="12"/>
  <c r="CD107" i="12"/>
  <c r="CD111" i="12"/>
  <c r="CD115" i="12"/>
  <c r="CD119" i="12"/>
  <c r="CD123" i="12"/>
  <c r="CD127" i="12"/>
  <c r="CD76" i="12"/>
  <c r="CD80" i="12"/>
  <c r="CD84" i="12"/>
  <c r="CD88" i="12"/>
  <c r="CD92" i="12"/>
  <c r="CD96" i="12"/>
  <c r="CD53" i="12"/>
  <c r="CD57" i="12"/>
  <c r="CD61" i="12"/>
  <c r="CD65" i="12"/>
  <c r="CD18" i="12"/>
  <c r="CD22" i="12"/>
  <c r="CD26" i="12"/>
  <c r="CD30" i="12"/>
  <c r="CD34" i="12"/>
  <c r="CD162" i="12"/>
  <c r="CD166" i="12"/>
  <c r="CD170" i="12"/>
  <c r="CD174" i="12"/>
  <c r="CD178" i="12"/>
  <c r="CD182" i="12"/>
  <c r="CD186" i="12"/>
  <c r="CD135" i="12"/>
  <c r="CD139" i="12"/>
  <c r="CD143" i="12"/>
  <c r="CD147" i="12"/>
  <c r="CD151" i="12"/>
  <c r="CD155" i="12"/>
  <c r="CD100" i="12"/>
  <c r="CD104" i="12"/>
  <c r="CD108" i="12"/>
  <c r="CD112" i="12"/>
  <c r="CD116" i="12"/>
  <c r="CD120" i="12"/>
  <c r="CD124" i="12"/>
  <c r="CD77" i="12"/>
  <c r="CD81" i="12"/>
  <c r="CD85" i="12"/>
  <c r="CD89" i="12"/>
  <c r="CD93" i="12"/>
  <c r="CD97" i="12"/>
  <c r="CD54" i="12"/>
  <c r="CD58" i="12"/>
  <c r="CD62" i="12"/>
  <c r="CD66" i="12"/>
  <c r="CD19" i="12"/>
  <c r="CD23" i="12"/>
  <c r="CD27" i="12"/>
  <c r="CD31" i="12"/>
  <c r="CD35" i="12"/>
  <c r="CD163" i="12"/>
  <c r="CD167" i="12"/>
  <c r="CD171" i="12"/>
  <c r="CD175" i="12"/>
  <c r="CD179" i="12"/>
  <c r="CD183" i="12"/>
  <c r="CD187" i="12"/>
  <c r="CD136" i="12"/>
  <c r="CD140" i="12"/>
  <c r="CD144" i="12"/>
  <c r="CD148" i="12"/>
  <c r="CD152" i="12"/>
  <c r="CD156" i="12"/>
  <c r="CD101" i="12"/>
  <c r="CD105" i="12"/>
  <c r="CD109" i="12"/>
  <c r="CD113" i="12"/>
  <c r="CD117" i="12"/>
  <c r="CD121" i="12"/>
  <c r="CD125" i="12"/>
  <c r="CD78" i="12"/>
  <c r="CD82" i="12"/>
  <c r="CD86" i="12"/>
  <c r="CD90" i="12"/>
  <c r="CD94" i="12"/>
  <c r="CD51" i="12"/>
  <c r="CD55" i="12"/>
  <c r="CD59" i="12"/>
  <c r="CD63" i="12"/>
  <c r="CD67" i="12"/>
  <c r="CD12" i="12"/>
  <c r="CD16" i="12"/>
  <c r="CD20" i="12"/>
  <c r="CD24" i="12"/>
  <c r="CD28" i="12"/>
  <c r="CD32" i="12"/>
  <c r="CD36" i="12"/>
  <c r="CD172" i="12"/>
  <c r="CD145" i="12"/>
  <c r="CD102" i="12"/>
  <c r="CD118" i="12"/>
  <c r="CD75" i="12"/>
  <c r="CD91" i="12"/>
  <c r="CD64" i="12"/>
  <c r="CD21" i="12"/>
  <c r="CD37" i="12"/>
  <c r="CD176" i="12"/>
  <c r="CD149" i="12"/>
  <c r="CD106" i="12"/>
  <c r="CD122" i="12"/>
  <c r="CD79" i="12"/>
  <c r="CD95" i="12"/>
  <c r="CD52" i="12"/>
  <c r="CD25" i="12"/>
  <c r="CD164" i="12"/>
  <c r="CD180" i="12"/>
  <c r="CD137" i="12"/>
  <c r="CD153" i="12"/>
  <c r="CD110" i="12"/>
  <c r="CD126" i="12"/>
  <c r="CD83" i="12"/>
  <c r="CD56" i="12"/>
  <c r="CD13" i="12"/>
  <c r="CD29" i="12"/>
  <c r="CD184" i="12"/>
  <c r="CD71" i="12"/>
  <c r="CD17" i="12"/>
  <c r="CD141" i="12"/>
  <c r="CD87" i="12"/>
  <c r="CD33" i="12"/>
  <c r="CD157" i="12"/>
  <c r="CD114" i="12"/>
  <c r="CD60" i="12"/>
  <c r="CE6" i="12"/>
  <c r="CD168" i="12"/>
  <c r="CD7" i="12"/>
  <c r="CC99" i="12"/>
  <c r="CJ212" i="12"/>
  <c r="CK211" i="12"/>
  <c r="CC8" i="12"/>
  <c r="BQ39" i="10"/>
  <c r="CB236" i="12"/>
  <c r="CB235" i="12" s="1"/>
  <c r="CC228" i="12"/>
  <c r="CD227" i="12"/>
  <c r="BS38" i="10"/>
  <c r="BR37" i="10"/>
  <c r="EB224" i="12" l="1"/>
  <c r="EA208" i="12"/>
  <c r="EA210" i="12" s="1"/>
  <c r="EA226" i="12"/>
  <c r="BY7" i="16"/>
  <c r="BZ6" i="16"/>
  <c r="CE165" i="12"/>
  <c r="CE169" i="12"/>
  <c r="CE173" i="12"/>
  <c r="CE177" i="12"/>
  <c r="CE181" i="12"/>
  <c r="CE185" i="12"/>
  <c r="CE130" i="12"/>
  <c r="CE138" i="12"/>
  <c r="CE142" i="12"/>
  <c r="CE146" i="12"/>
  <c r="CE150" i="12"/>
  <c r="CE154" i="12"/>
  <c r="CE103" i="12"/>
  <c r="CE107" i="12"/>
  <c r="CE111" i="12"/>
  <c r="CE115" i="12"/>
  <c r="CE119" i="12"/>
  <c r="CE123" i="12"/>
  <c r="CE127" i="12"/>
  <c r="CE76" i="12"/>
  <c r="CE80" i="12"/>
  <c r="CE84" i="12"/>
  <c r="CE88" i="12"/>
  <c r="CE92" i="12"/>
  <c r="CE96" i="12"/>
  <c r="CE53" i="12"/>
  <c r="CE57" i="12"/>
  <c r="CE61" i="12"/>
  <c r="CE65" i="12"/>
  <c r="CE18" i="12"/>
  <c r="CE22" i="12"/>
  <c r="CE26" i="12"/>
  <c r="CE30" i="12"/>
  <c r="CE34" i="12"/>
  <c r="CE162" i="12"/>
  <c r="CE166" i="12"/>
  <c r="CE170" i="12"/>
  <c r="CE174" i="12"/>
  <c r="CE178" i="12"/>
  <c r="CE182" i="12"/>
  <c r="CE186" i="12"/>
  <c r="CE135" i="12"/>
  <c r="CE139" i="12"/>
  <c r="CE143" i="12"/>
  <c r="CE147" i="12"/>
  <c r="CE151" i="12"/>
  <c r="CE155" i="12"/>
  <c r="CE100" i="12"/>
  <c r="CE104" i="12"/>
  <c r="CE108" i="12"/>
  <c r="CE112" i="12"/>
  <c r="CE116" i="12"/>
  <c r="CE120" i="12"/>
  <c r="CE124" i="12"/>
  <c r="CE77" i="12"/>
  <c r="CE81" i="12"/>
  <c r="CE85" i="12"/>
  <c r="CE89" i="12"/>
  <c r="CE93" i="12"/>
  <c r="CE97" i="12"/>
  <c r="CE54" i="12"/>
  <c r="CE58" i="12"/>
  <c r="CE62" i="12"/>
  <c r="CE66" i="12"/>
  <c r="CE19" i="12"/>
  <c r="CE23" i="12"/>
  <c r="CE27" i="12"/>
  <c r="CE31" i="12"/>
  <c r="CE35" i="12"/>
  <c r="CE163" i="12"/>
  <c r="CE167" i="12"/>
  <c r="CE171" i="12"/>
  <c r="CE175" i="12"/>
  <c r="CE179" i="12"/>
  <c r="CE183" i="12"/>
  <c r="CE187" i="12"/>
  <c r="CE136" i="12"/>
  <c r="CE140" i="12"/>
  <c r="CE144" i="12"/>
  <c r="CE148" i="12"/>
  <c r="CE152" i="12"/>
  <c r="CE156" i="12"/>
  <c r="CE101" i="12"/>
  <c r="CE105" i="12"/>
  <c r="CE109" i="12"/>
  <c r="CE113" i="12"/>
  <c r="CE117" i="12"/>
  <c r="CE121" i="12"/>
  <c r="CE125" i="12"/>
  <c r="CE78" i="12"/>
  <c r="CE82" i="12"/>
  <c r="CE86" i="12"/>
  <c r="CE90" i="12"/>
  <c r="CE94" i="12"/>
  <c r="CE51" i="12"/>
  <c r="CE55" i="12"/>
  <c r="CE59" i="12"/>
  <c r="CE63" i="12"/>
  <c r="CE67" i="12"/>
  <c r="CE12" i="12"/>
  <c r="CE16" i="12"/>
  <c r="CE20" i="12"/>
  <c r="CE24" i="12"/>
  <c r="CE28" i="12"/>
  <c r="CE32" i="12"/>
  <c r="CE36" i="12"/>
  <c r="CE172" i="12"/>
  <c r="CE145" i="12"/>
  <c r="CE102" i="12"/>
  <c r="CE118" i="12"/>
  <c r="CE75" i="12"/>
  <c r="CE91" i="12"/>
  <c r="CE64" i="12"/>
  <c r="CE21" i="12"/>
  <c r="CE37" i="12"/>
  <c r="CE176" i="12"/>
  <c r="CE149" i="12"/>
  <c r="CE106" i="12"/>
  <c r="CE122" i="12"/>
  <c r="CE79" i="12"/>
  <c r="CE95" i="12"/>
  <c r="CE52" i="12"/>
  <c r="CE25" i="12"/>
  <c r="CE164" i="12"/>
  <c r="CE180" i="12"/>
  <c r="CE137" i="12"/>
  <c r="CE153" i="12"/>
  <c r="CE110" i="12"/>
  <c r="CE126" i="12"/>
  <c r="CE83" i="12"/>
  <c r="CE56" i="12"/>
  <c r="CE13" i="12"/>
  <c r="CE29" i="12"/>
  <c r="CE141" i="12"/>
  <c r="CE87" i="12"/>
  <c r="CE33" i="12"/>
  <c r="CE157" i="12"/>
  <c r="CE168" i="12"/>
  <c r="CE114" i="12"/>
  <c r="CE60" i="12"/>
  <c r="CE17" i="12"/>
  <c r="CE184" i="12"/>
  <c r="CE71" i="12"/>
  <c r="CF6" i="12"/>
  <c r="CE7" i="12"/>
  <c r="BT38" i="10"/>
  <c r="BS37" i="10"/>
  <c r="CK212" i="12"/>
  <c r="CL211" i="12"/>
  <c r="CD228" i="12"/>
  <c r="CE227" i="12"/>
  <c r="CD8" i="12"/>
  <c r="BR39" i="10"/>
  <c r="CC236" i="12"/>
  <c r="CC235" i="12" s="1"/>
  <c r="CD99" i="12"/>
  <c r="EC224" i="12" l="1"/>
  <c r="EB208" i="12"/>
  <c r="EB210" i="12" s="1"/>
  <c r="EB226" i="12"/>
  <c r="BZ7" i="16"/>
  <c r="CA6" i="16"/>
  <c r="CE8" i="12"/>
  <c r="BS39" i="10"/>
  <c r="CD236" i="12"/>
  <c r="CD235" i="12" s="1"/>
  <c r="CM211" i="12"/>
  <c r="CL212" i="12"/>
  <c r="CF165" i="12"/>
  <c r="CF169" i="12"/>
  <c r="CF173" i="12"/>
  <c r="CF177" i="12"/>
  <c r="CF181" i="12"/>
  <c r="CF185" i="12"/>
  <c r="CF130" i="12"/>
  <c r="CF138" i="12"/>
  <c r="CF142" i="12"/>
  <c r="CF146" i="12"/>
  <c r="CF150" i="12"/>
  <c r="CF154" i="12"/>
  <c r="CF103" i="12"/>
  <c r="CF107" i="12"/>
  <c r="CF111" i="12"/>
  <c r="CF115" i="12"/>
  <c r="CF119" i="12"/>
  <c r="CF123" i="12"/>
  <c r="CF127" i="12"/>
  <c r="CF76" i="12"/>
  <c r="CF80" i="12"/>
  <c r="CF84" i="12"/>
  <c r="CF88" i="12"/>
  <c r="CF92" i="12"/>
  <c r="CF96" i="12"/>
  <c r="CF53" i="12"/>
  <c r="CF57" i="12"/>
  <c r="CF61" i="12"/>
  <c r="CF65" i="12"/>
  <c r="CF18" i="12"/>
  <c r="CF22" i="12"/>
  <c r="CF26" i="12"/>
  <c r="CF30" i="12"/>
  <c r="CF34" i="12"/>
  <c r="CF162" i="12"/>
  <c r="CF166" i="12"/>
  <c r="CF170" i="12"/>
  <c r="CF174" i="12"/>
  <c r="CF178" i="12"/>
  <c r="CF182" i="12"/>
  <c r="CF186" i="12"/>
  <c r="CF135" i="12"/>
  <c r="CF139" i="12"/>
  <c r="CF143" i="12"/>
  <c r="CF147" i="12"/>
  <c r="CF151" i="12"/>
  <c r="CF155" i="12"/>
  <c r="CF100" i="12"/>
  <c r="CF104" i="12"/>
  <c r="CF108" i="12"/>
  <c r="CF112" i="12"/>
  <c r="CF116" i="12"/>
  <c r="CF120" i="12"/>
  <c r="CF124" i="12"/>
  <c r="CF77" i="12"/>
  <c r="CF81" i="12"/>
  <c r="CF85" i="12"/>
  <c r="CF89" i="12"/>
  <c r="CF93" i="12"/>
  <c r="CF97" i="12"/>
  <c r="CF54" i="12"/>
  <c r="CF58" i="12"/>
  <c r="CF62" i="12"/>
  <c r="CF66" i="12"/>
  <c r="CF19" i="12"/>
  <c r="CF23" i="12"/>
  <c r="CF27" i="12"/>
  <c r="CF31" i="12"/>
  <c r="CF35" i="12"/>
  <c r="CF163" i="12"/>
  <c r="CF167" i="12"/>
  <c r="CF171" i="12"/>
  <c r="CF175" i="12"/>
  <c r="CF179" i="12"/>
  <c r="CF183" i="12"/>
  <c r="CF187" i="12"/>
  <c r="CF136" i="12"/>
  <c r="CF140" i="12"/>
  <c r="CF144" i="12"/>
  <c r="CF148" i="12"/>
  <c r="CF152" i="12"/>
  <c r="CF156" i="12"/>
  <c r="CF101" i="12"/>
  <c r="CF105" i="12"/>
  <c r="CF109" i="12"/>
  <c r="CF113" i="12"/>
  <c r="CF117" i="12"/>
  <c r="CF121" i="12"/>
  <c r="CF125" i="12"/>
  <c r="CF78" i="12"/>
  <c r="CF82" i="12"/>
  <c r="CF86" i="12"/>
  <c r="CF90" i="12"/>
  <c r="CF94" i="12"/>
  <c r="CF51" i="12"/>
  <c r="CF55" i="12"/>
  <c r="CF59" i="12"/>
  <c r="CF63" i="12"/>
  <c r="CF67" i="12"/>
  <c r="CF12" i="12"/>
  <c r="CF16" i="12"/>
  <c r="CF20" i="12"/>
  <c r="CF24" i="12"/>
  <c r="CF28" i="12"/>
  <c r="CF32" i="12"/>
  <c r="CF36" i="12"/>
  <c r="CF172" i="12"/>
  <c r="CF145" i="12"/>
  <c r="CF102" i="12"/>
  <c r="CF118" i="12"/>
  <c r="CF75" i="12"/>
  <c r="CF91" i="12"/>
  <c r="CF64" i="12"/>
  <c r="CF21" i="12"/>
  <c r="CF37" i="12"/>
  <c r="CF176" i="12"/>
  <c r="CF149" i="12"/>
  <c r="CF106" i="12"/>
  <c r="CF122" i="12"/>
  <c r="CF79" i="12"/>
  <c r="CF95" i="12"/>
  <c r="CF52" i="12"/>
  <c r="CF25" i="12"/>
  <c r="CF164" i="12"/>
  <c r="CF180" i="12"/>
  <c r="CF137" i="12"/>
  <c r="CF153" i="12"/>
  <c r="CF110" i="12"/>
  <c r="CF126" i="12"/>
  <c r="CF83" i="12"/>
  <c r="CF56" i="12"/>
  <c r="CF13" i="12"/>
  <c r="CF29" i="12"/>
  <c r="CF157" i="12"/>
  <c r="CF168" i="12"/>
  <c r="CF114" i="12"/>
  <c r="CF60" i="12"/>
  <c r="CF184" i="12"/>
  <c r="CF71" i="12"/>
  <c r="CF17" i="12"/>
  <c r="CF141" i="12"/>
  <c r="CF87" i="12"/>
  <c r="CG6" i="12"/>
  <c r="CF33" i="12"/>
  <c r="CF7" i="12"/>
  <c r="CE99" i="12"/>
  <c r="CE228" i="12"/>
  <c r="CF227" i="12"/>
  <c r="BT37" i="10"/>
  <c r="BU38" i="10"/>
  <c r="ED224" i="12" l="1"/>
  <c r="EC208" i="12"/>
  <c r="EC210" i="12" s="1"/>
  <c r="EC226" i="12"/>
  <c r="CB6" i="16"/>
  <c r="CA7" i="16"/>
  <c r="CF99" i="12"/>
  <c r="CG164" i="12"/>
  <c r="CG168" i="12"/>
  <c r="CG172" i="12"/>
  <c r="CG176" i="12"/>
  <c r="CG180" i="12"/>
  <c r="CG184" i="12"/>
  <c r="CG137" i="12"/>
  <c r="CG141" i="12"/>
  <c r="CG145" i="12"/>
  <c r="CG149" i="12"/>
  <c r="CG153" i="12"/>
  <c r="CG157" i="12"/>
  <c r="CG102" i="12"/>
  <c r="CG106" i="12"/>
  <c r="CG110" i="12"/>
  <c r="CG114" i="12"/>
  <c r="CG118" i="12"/>
  <c r="CG122" i="12"/>
  <c r="CG126" i="12"/>
  <c r="CG71" i="12"/>
  <c r="CG75" i="12"/>
  <c r="CG79" i="12"/>
  <c r="CG83" i="12"/>
  <c r="CG87" i="12"/>
  <c r="CG91" i="12"/>
  <c r="CG95" i="12"/>
  <c r="CG52" i="12"/>
  <c r="CG56" i="12"/>
  <c r="CG60" i="12"/>
  <c r="CG64" i="12"/>
  <c r="CG13" i="12"/>
  <c r="CG17" i="12"/>
  <c r="CG21" i="12"/>
  <c r="CG25" i="12"/>
  <c r="CG29" i="12"/>
  <c r="CG33" i="12"/>
  <c r="CG37" i="12"/>
  <c r="CG165" i="12"/>
  <c r="CG169" i="12"/>
  <c r="CG173" i="12"/>
  <c r="CG177" i="12"/>
  <c r="CG181" i="12"/>
  <c r="CG185" i="12"/>
  <c r="CG130" i="12"/>
  <c r="CG138" i="12"/>
  <c r="CG142" i="12"/>
  <c r="CG146" i="12"/>
  <c r="CG150" i="12"/>
  <c r="CG154" i="12"/>
  <c r="CG103" i="12"/>
  <c r="CG107" i="12"/>
  <c r="CG111" i="12"/>
  <c r="CG115" i="12"/>
  <c r="CG119" i="12"/>
  <c r="CG123" i="12"/>
  <c r="CG127" i="12"/>
  <c r="CG76" i="12"/>
  <c r="CG80" i="12"/>
  <c r="CG84" i="12"/>
  <c r="CG88" i="12"/>
  <c r="CG92" i="12"/>
  <c r="CG96" i="12"/>
  <c r="CG53" i="12"/>
  <c r="CG57" i="12"/>
  <c r="CG61" i="12"/>
  <c r="CG65" i="12"/>
  <c r="CG18" i="12"/>
  <c r="CG22" i="12"/>
  <c r="CG26" i="12"/>
  <c r="CG30" i="12"/>
  <c r="CG34" i="12"/>
  <c r="CG162" i="12"/>
  <c r="CG166" i="12"/>
  <c r="CG170" i="12"/>
  <c r="CG174" i="12"/>
  <c r="CG178" i="12"/>
  <c r="CG182" i="12"/>
  <c r="CG186" i="12"/>
  <c r="CG135" i="12"/>
  <c r="CG139" i="12"/>
  <c r="CG143" i="12"/>
  <c r="CG147" i="12"/>
  <c r="CG151" i="12"/>
  <c r="CG155" i="12"/>
  <c r="CG100" i="12"/>
  <c r="CG104" i="12"/>
  <c r="CG108" i="12"/>
  <c r="CG112" i="12"/>
  <c r="CG116" i="12"/>
  <c r="CG120" i="12"/>
  <c r="CG124" i="12"/>
  <c r="CG77" i="12"/>
  <c r="CG81" i="12"/>
  <c r="CG85" i="12"/>
  <c r="CG89" i="12"/>
  <c r="CG93" i="12"/>
  <c r="CG97" i="12"/>
  <c r="CG54" i="12"/>
  <c r="CG58" i="12"/>
  <c r="CG62" i="12"/>
  <c r="CG66" i="12"/>
  <c r="CG19" i="12"/>
  <c r="CG23" i="12"/>
  <c r="CG171" i="12"/>
  <c r="CG187" i="12"/>
  <c r="CG144" i="12"/>
  <c r="CG101" i="12"/>
  <c r="CG117" i="12"/>
  <c r="CG90" i="12"/>
  <c r="CG63" i="12"/>
  <c r="CG20" i="12"/>
  <c r="CG31" i="12"/>
  <c r="CG175" i="12"/>
  <c r="CG148" i="12"/>
  <c r="CG105" i="12"/>
  <c r="CG121" i="12"/>
  <c r="CG78" i="12"/>
  <c r="CG94" i="12"/>
  <c r="CG51" i="12"/>
  <c r="CG67" i="12"/>
  <c r="CG24" i="12"/>
  <c r="CG32" i="12"/>
  <c r="CG163" i="12"/>
  <c r="CG179" i="12"/>
  <c r="CG136" i="12"/>
  <c r="CG152" i="12"/>
  <c r="CG109" i="12"/>
  <c r="CG125" i="12"/>
  <c r="CG82" i="12"/>
  <c r="CG55" i="12"/>
  <c r="CG12" i="12"/>
  <c r="CG27" i="12"/>
  <c r="CG35" i="12"/>
  <c r="CG167" i="12"/>
  <c r="CG113" i="12"/>
  <c r="CG59" i="12"/>
  <c r="CG183" i="12"/>
  <c r="CG16" i="12"/>
  <c r="CG140" i="12"/>
  <c r="CG86" i="12"/>
  <c r="CG28" i="12"/>
  <c r="CG156" i="12"/>
  <c r="CG36" i="12"/>
  <c r="CH6" i="12"/>
  <c r="CG7" i="12"/>
  <c r="CM212" i="12"/>
  <c r="CN211" i="12"/>
  <c r="BV38" i="10"/>
  <c r="BU37" i="10"/>
  <c r="CG227" i="12"/>
  <c r="CF228" i="12"/>
  <c r="CF8" i="12"/>
  <c r="BT39" i="10"/>
  <c r="CE236" i="12"/>
  <c r="CE235" i="12" s="1"/>
  <c r="EE224" i="12" l="1"/>
  <c r="ED208" i="12"/>
  <c r="ED210" i="12" s="1"/>
  <c r="ED226" i="12"/>
  <c r="CC6" i="16"/>
  <c r="CB7" i="16"/>
  <c r="CG99" i="12"/>
  <c r="BW38" i="10"/>
  <c r="BV37" i="10"/>
  <c r="CF236" i="12"/>
  <c r="CF235" i="12" s="1"/>
  <c r="CG8" i="12"/>
  <c r="BU39" i="10"/>
  <c r="CN212" i="12"/>
  <c r="CO211" i="12"/>
  <c r="CH163" i="12"/>
  <c r="CH167" i="12"/>
  <c r="CH171" i="12"/>
  <c r="CH175" i="12"/>
  <c r="CH179" i="12"/>
  <c r="CH183" i="12"/>
  <c r="CH187" i="12"/>
  <c r="CH136" i="12"/>
  <c r="CH140" i="12"/>
  <c r="CH144" i="12"/>
  <c r="CH148" i="12"/>
  <c r="CH152" i="12"/>
  <c r="CH156" i="12"/>
  <c r="CH101" i="12"/>
  <c r="CH105" i="12"/>
  <c r="CH109" i="12"/>
  <c r="CH113" i="12"/>
  <c r="CH117" i="12"/>
  <c r="CH121" i="12"/>
  <c r="CH125" i="12"/>
  <c r="CH78" i="12"/>
  <c r="CH82" i="12"/>
  <c r="CH86" i="12"/>
  <c r="CH90" i="12"/>
  <c r="CH94" i="12"/>
  <c r="CH51" i="12"/>
  <c r="CH55" i="12"/>
  <c r="CH59" i="12"/>
  <c r="CH63" i="12"/>
  <c r="CH67" i="12"/>
  <c r="CH12" i="12"/>
  <c r="CH16" i="12"/>
  <c r="CH20" i="12"/>
  <c r="CH24" i="12"/>
  <c r="CH28" i="12"/>
  <c r="CH32" i="12"/>
  <c r="CH36" i="12"/>
  <c r="CH164" i="12"/>
  <c r="CH168" i="12"/>
  <c r="CH172" i="12"/>
  <c r="CH176" i="12"/>
  <c r="CH180" i="12"/>
  <c r="CH184" i="12"/>
  <c r="CH137" i="12"/>
  <c r="CH141" i="12"/>
  <c r="CH145" i="12"/>
  <c r="CH149" i="12"/>
  <c r="CH153" i="12"/>
  <c r="CH157" i="12"/>
  <c r="CH102" i="12"/>
  <c r="CH106" i="12"/>
  <c r="CH110" i="12"/>
  <c r="CH114" i="12"/>
  <c r="CH118" i="12"/>
  <c r="CH122" i="12"/>
  <c r="CH126" i="12"/>
  <c r="CH71" i="12"/>
  <c r="CH75" i="12"/>
  <c r="CH79" i="12"/>
  <c r="CH83" i="12"/>
  <c r="CH87" i="12"/>
  <c r="CH91" i="12"/>
  <c r="CH95" i="12"/>
  <c r="CH52" i="12"/>
  <c r="CH56" i="12"/>
  <c r="CH60" i="12"/>
  <c r="CH64" i="12"/>
  <c r="CH13" i="12"/>
  <c r="CH17" i="12"/>
  <c r="CH21" i="12"/>
  <c r="CH25" i="12"/>
  <c r="CH29" i="12"/>
  <c r="CH33" i="12"/>
  <c r="CH37" i="12"/>
  <c r="CH165" i="12"/>
  <c r="CH173" i="12"/>
  <c r="CH181" i="12"/>
  <c r="CH130" i="12"/>
  <c r="CH138" i="12"/>
  <c r="CH146" i="12"/>
  <c r="CH154" i="12"/>
  <c r="CH103" i="12"/>
  <c r="CH111" i="12"/>
  <c r="CH119" i="12"/>
  <c r="CH127" i="12"/>
  <c r="CH76" i="12"/>
  <c r="CH84" i="12"/>
  <c r="CH92" i="12"/>
  <c r="CH57" i="12"/>
  <c r="CH65" i="12"/>
  <c r="CH22" i="12"/>
  <c r="CH30" i="12"/>
  <c r="CH166" i="12"/>
  <c r="CH174" i="12"/>
  <c r="CH182" i="12"/>
  <c r="CH139" i="12"/>
  <c r="CH147" i="12"/>
  <c r="CH155" i="12"/>
  <c r="CH104" i="12"/>
  <c r="CH112" i="12"/>
  <c r="CH120" i="12"/>
  <c r="CH77" i="12"/>
  <c r="CH85" i="12"/>
  <c r="CH93" i="12"/>
  <c r="CH58" i="12"/>
  <c r="CH66" i="12"/>
  <c r="CH23" i="12"/>
  <c r="CH31" i="12"/>
  <c r="CH169" i="12"/>
  <c r="CH177" i="12"/>
  <c r="CH185" i="12"/>
  <c r="CH142" i="12"/>
  <c r="CH150" i="12"/>
  <c r="CH107" i="12"/>
  <c r="CH115" i="12"/>
  <c r="CH123" i="12"/>
  <c r="CH80" i="12"/>
  <c r="CH88" i="12"/>
  <c r="CH96" i="12"/>
  <c r="CH53" i="12"/>
  <c r="CH61" i="12"/>
  <c r="CH18" i="12"/>
  <c r="CH26" i="12"/>
  <c r="CH34" i="12"/>
  <c r="CH162" i="12"/>
  <c r="CH135" i="12"/>
  <c r="CH108" i="12"/>
  <c r="CH81" i="12"/>
  <c r="CH54" i="12"/>
  <c r="CH27" i="12"/>
  <c r="CH170" i="12"/>
  <c r="CH143" i="12"/>
  <c r="CH116" i="12"/>
  <c r="CH89" i="12"/>
  <c r="CH62" i="12"/>
  <c r="CH35" i="12"/>
  <c r="CH178" i="12"/>
  <c r="CH151" i="12"/>
  <c r="CH124" i="12"/>
  <c r="CH97" i="12"/>
  <c r="CH100" i="12"/>
  <c r="CH186" i="12"/>
  <c r="CI6" i="12"/>
  <c r="CH19" i="12"/>
  <c r="CH7" i="12"/>
  <c r="CG228" i="12"/>
  <c r="CH227" i="12"/>
  <c r="EF224" i="12" l="1"/>
  <c r="EE208" i="12"/>
  <c r="EE210" i="12" s="1"/>
  <c r="EE226" i="12"/>
  <c r="CH99" i="12"/>
  <c r="CD6" i="16"/>
  <c r="CC7" i="16"/>
  <c r="CG236" i="12"/>
  <c r="CG235" i="12" s="1"/>
  <c r="CH8" i="12"/>
  <c r="BV39" i="10"/>
  <c r="BX38" i="10"/>
  <c r="BW37" i="10"/>
  <c r="CI162" i="12"/>
  <c r="CI166" i="12"/>
  <c r="CI170" i="12"/>
  <c r="CI174" i="12"/>
  <c r="CI178" i="12"/>
  <c r="CI182" i="12"/>
  <c r="CI186" i="12"/>
  <c r="CI135" i="12"/>
  <c r="CI139" i="12"/>
  <c r="CI143" i="12"/>
  <c r="CI147" i="12"/>
  <c r="CI151" i="12"/>
  <c r="CI155" i="12"/>
  <c r="CI100" i="12"/>
  <c r="CI104" i="12"/>
  <c r="CI108" i="12"/>
  <c r="CI112" i="12"/>
  <c r="CI116" i="12"/>
  <c r="CI120" i="12"/>
  <c r="CI124" i="12"/>
  <c r="CI77" i="12"/>
  <c r="CI81" i="12"/>
  <c r="CI85" i="12"/>
  <c r="CI89" i="12"/>
  <c r="CI93" i="12"/>
  <c r="CI97" i="12"/>
  <c r="CI54" i="12"/>
  <c r="CI58" i="12"/>
  <c r="CI62" i="12"/>
  <c r="CI66" i="12"/>
  <c r="CI19" i="12"/>
  <c r="CI23" i="12"/>
  <c r="CI27" i="12"/>
  <c r="CI31" i="12"/>
  <c r="CI35" i="12"/>
  <c r="CI163" i="12"/>
  <c r="CI167" i="12"/>
  <c r="CI171" i="12"/>
  <c r="CI175" i="12"/>
  <c r="CI179" i="12"/>
  <c r="CI183" i="12"/>
  <c r="CI187" i="12"/>
  <c r="CI136" i="12"/>
  <c r="CI140" i="12"/>
  <c r="CI144" i="12"/>
  <c r="CI148" i="12"/>
  <c r="CI152" i="12"/>
  <c r="CI156" i="12"/>
  <c r="CI101" i="12"/>
  <c r="CI105" i="12"/>
  <c r="CI109" i="12"/>
  <c r="CI113" i="12"/>
  <c r="CI117" i="12"/>
  <c r="CI121" i="12"/>
  <c r="CI125" i="12"/>
  <c r="CI78" i="12"/>
  <c r="CI82" i="12"/>
  <c r="CI86" i="12"/>
  <c r="CI90" i="12"/>
  <c r="CI94" i="12"/>
  <c r="CI51" i="12"/>
  <c r="CI55" i="12"/>
  <c r="CI59" i="12"/>
  <c r="CI63" i="12"/>
  <c r="CI67" i="12"/>
  <c r="CI12" i="12"/>
  <c r="CI16" i="12"/>
  <c r="CI20" i="12"/>
  <c r="CI24" i="12"/>
  <c r="CI28" i="12"/>
  <c r="CI32" i="12"/>
  <c r="CI36" i="12"/>
  <c r="CI164" i="12"/>
  <c r="CI172" i="12"/>
  <c r="CI180" i="12"/>
  <c r="CI137" i="12"/>
  <c r="CI145" i="12"/>
  <c r="CI153" i="12"/>
  <c r="CI102" i="12"/>
  <c r="CI110" i="12"/>
  <c r="CI118" i="12"/>
  <c r="CI126" i="12"/>
  <c r="CI75" i="12"/>
  <c r="CI83" i="12"/>
  <c r="CI91" i="12"/>
  <c r="CI56" i="12"/>
  <c r="CI64" i="12"/>
  <c r="CI13" i="12"/>
  <c r="CI21" i="12"/>
  <c r="CI29" i="12"/>
  <c r="CI37" i="12"/>
  <c r="CI165" i="12"/>
  <c r="CI173" i="12"/>
  <c r="CI181" i="12"/>
  <c r="CI130" i="12"/>
  <c r="CI138" i="12"/>
  <c r="CI146" i="12"/>
  <c r="CI154" i="12"/>
  <c r="CI103" i="12"/>
  <c r="CI111" i="12"/>
  <c r="CI119" i="12"/>
  <c r="CI127" i="12"/>
  <c r="CI76" i="12"/>
  <c r="CI84" i="12"/>
  <c r="CI92" i="12"/>
  <c r="CI57" i="12"/>
  <c r="CI65" i="12"/>
  <c r="CI22" i="12"/>
  <c r="CI30" i="12"/>
  <c r="CI168" i="12"/>
  <c r="CI176" i="12"/>
  <c r="CI184" i="12"/>
  <c r="CI141" i="12"/>
  <c r="CI149" i="12"/>
  <c r="CI157" i="12"/>
  <c r="CI106" i="12"/>
  <c r="CI114" i="12"/>
  <c r="CI122" i="12"/>
  <c r="CI71" i="12"/>
  <c r="CI79" i="12"/>
  <c r="CI87" i="12"/>
  <c r="CI95" i="12"/>
  <c r="CI52" i="12"/>
  <c r="CI60" i="12"/>
  <c r="CI17" i="12"/>
  <c r="CI25" i="12"/>
  <c r="CI33" i="12"/>
  <c r="CI177" i="12"/>
  <c r="CI150" i="12"/>
  <c r="CI123" i="12"/>
  <c r="CI96" i="12"/>
  <c r="CI185" i="12"/>
  <c r="CI18" i="12"/>
  <c r="CI107" i="12"/>
  <c r="CI80" i="12"/>
  <c r="CI53" i="12"/>
  <c r="CI26" i="12"/>
  <c r="CI169" i="12"/>
  <c r="CI61" i="12"/>
  <c r="CI142" i="12"/>
  <c r="CI34" i="12"/>
  <c r="CI115" i="12"/>
  <c r="CI88" i="12"/>
  <c r="CJ6" i="12"/>
  <c r="CI7" i="12"/>
  <c r="CO212" i="12"/>
  <c r="CP211" i="12"/>
  <c r="CH228" i="12"/>
  <c r="CI227" i="12"/>
  <c r="EG224" i="12" l="1"/>
  <c r="EF208" i="12"/>
  <c r="EF210" i="12" s="1"/>
  <c r="EF226" i="12"/>
  <c r="CD7" i="16"/>
  <c r="CE6" i="16"/>
  <c r="BX37" i="10"/>
  <c r="BY38" i="10"/>
  <c r="CJ162" i="12"/>
  <c r="CJ166" i="12"/>
  <c r="CJ170" i="12"/>
  <c r="CJ174" i="12"/>
  <c r="CJ178" i="12"/>
  <c r="CJ182" i="12"/>
  <c r="CJ186" i="12"/>
  <c r="CJ135" i="12"/>
  <c r="CJ139" i="12"/>
  <c r="CJ143" i="12"/>
  <c r="CJ147" i="12"/>
  <c r="CJ151" i="12"/>
  <c r="CJ155" i="12"/>
  <c r="CJ100" i="12"/>
  <c r="CJ104" i="12"/>
  <c r="CJ108" i="12"/>
  <c r="CJ112" i="12"/>
  <c r="CJ116" i="12"/>
  <c r="CJ120" i="12"/>
  <c r="CJ124" i="12"/>
  <c r="CJ77" i="12"/>
  <c r="CJ81" i="12"/>
  <c r="CJ85" i="12"/>
  <c r="CJ89" i="12"/>
  <c r="CJ93" i="12"/>
  <c r="CJ97" i="12"/>
  <c r="CJ54" i="12"/>
  <c r="CJ58" i="12"/>
  <c r="CJ62" i="12"/>
  <c r="CJ66" i="12"/>
  <c r="CJ19" i="12"/>
  <c r="CJ23" i="12"/>
  <c r="CJ27" i="12"/>
  <c r="CJ31" i="12"/>
  <c r="CJ35" i="12"/>
  <c r="CJ163" i="12"/>
  <c r="CJ167" i="12"/>
  <c r="CJ171" i="12"/>
  <c r="CJ175" i="12"/>
  <c r="CJ179" i="12"/>
  <c r="CJ183" i="12"/>
  <c r="CJ187" i="12"/>
  <c r="CJ136" i="12"/>
  <c r="CJ140" i="12"/>
  <c r="CJ144" i="12"/>
  <c r="CJ148" i="12"/>
  <c r="CJ152" i="12"/>
  <c r="CJ156" i="12"/>
  <c r="CJ101" i="12"/>
  <c r="CJ105" i="12"/>
  <c r="CJ109" i="12"/>
  <c r="CJ113" i="12"/>
  <c r="CJ117" i="12"/>
  <c r="CJ121" i="12"/>
  <c r="CJ125" i="12"/>
  <c r="CJ78" i="12"/>
  <c r="CJ82" i="12"/>
  <c r="CJ86" i="12"/>
  <c r="CJ90" i="12"/>
  <c r="CJ94" i="12"/>
  <c r="CJ51" i="12"/>
  <c r="CJ55" i="12"/>
  <c r="CJ59" i="12"/>
  <c r="CJ63" i="12"/>
  <c r="CJ67" i="12"/>
  <c r="CJ12" i="12"/>
  <c r="CJ16" i="12"/>
  <c r="CJ20" i="12"/>
  <c r="CJ24" i="12"/>
  <c r="CJ28" i="12"/>
  <c r="CJ32" i="12"/>
  <c r="CJ36" i="12"/>
  <c r="CJ164" i="12"/>
  <c r="CJ172" i="12"/>
  <c r="CJ180" i="12"/>
  <c r="CJ137" i="12"/>
  <c r="CJ145" i="12"/>
  <c r="CJ153" i="12"/>
  <c r="CJ102" i="12"/>
  <c r="CJ110" i="12"/>
  <c r="CJ118" i="12"/>
  <c r="CJ126" i="12"/>
  <c r="CJ75" i="12"/>
  <c r="CJ83" i="12"/>
  <c r="CJ91" i="12"/>
  <c r="CJ56" i="12"/>
  <c r="CJ64" i="12"/>
  <c r="CJ13" i="12"/>
  <c r="CJ21" i="12"/>
  <c r="CJ29" i="12"/>
  <c r="CJ37" i="12"/>
  <c r="CJ165" i="12"/>
  <c r="CJ173" i="12"/>
  <c r="CJ181" i="12"/>
  <c r="CJ130" i="12"/>
  <c r="CJ138" i="12"/>
  <c r="CJ146" i="12"/>
  <c r="CJ154" i="12"/>
  <c r="CJ103" i="12"/>
  <c r="CJ111" i="12"/>
  <c r="CJ119" i="12"/>
  <c r="CJ127" i="12"/>
  <c r="CJ76" i="12"/>
  <c r="CJ84" i="12"/>
  <c r="CJ92" i="12"/>
  <c r="CJ57" i="12"/>
  <c r="CJ65" i="12"/>
  <c r="CJ22" i="12"/>
  <c r="CJ30" i="12"/>
  <c r="CJ168" i="12"/>
  <c r="CJ176" i="12"/>
  <c r="CJ184" i="12"/>
  <c r="CJ141" i="12"/>
  <c r="CJ149" i="12"/>
  <c r="CJ157" i="12"/>
  <c r="CJ106" i="12"/>
  <c r="CJ114" i="12"/>
  <c r="CJ122" i="12"/>
  <c r="CJ71" i="12"/>
  <c r="CJ79" i="12"/>
  <c r="CJ87" i="12"/>
  <c r="CJ95" i="12"/>
  <c r="CJ52" i="12"/>
  <c r="CJ60" i="12"/>
  <c r="CJ17" i="12"/>
  <c r="CJ25" i="12"/>
  <c r="CJ33" i="12"/>
  <c r="CJ107" i="12"/>
  <c r="CJ80" i="12"/>
  <c r="CJ53" i="12"/>
  <c r="CJ26" i="12"/>
  <c r="CJ169" i="12"/>
  <c r="CJ142" i="12"/>
  <c r="CJ115" i="12"/>
  <c r="CJ88" i="12"/>
  <c r="CJ61" i="12"/>
  <c r="CJ34" i="12"/>
  <c r="CJ177" i="12"/>
  <c r="CJ150" i="12"/>
  <c r="CJ123" i="12"/>
  <c r="CJ96" i="12"/>
  <c r="CJ185" i="12"/>
  <c r="CJ18" i="12"/>
  <c r="CK6" i="12"/>
  <c r="CJ7" i="12"/>
  <c r="CH236" i="12"/>
  <c r="CH235" i="12" s="1"/>
  <c r="CI8" i="12"/>
  <c r="BW39" i="10"/>
  <c r="CI228" i="12"/>
  <c r="CJ227" i="12"/>
  <c r="CQ211" i="12"/>
  <c r="CP212" i="12"/>
  <c r="CI99" i="12"/>
  <c r="EH224" i="12" l="1"/>
  <c r="EG208" i="12"/>
  <c r="EG210" i="12" s="1"/>
  <c r="EG226" i="12"/>
  <c r="CF6" i="16"/>
  <c r="CE7" i="16"/>
  <c r="CJ8" i="12"/>
  <c r="BX39" i="10"/>
  <c r="CI236" i="12"/>
  <c r="CI235" i="12" s="1"/>
  <c r="CJ99" i="12"/>
  <c r="CQ212" i="12"/>
  <c r="CR211" i="12"/>
  <c r="CJ228" i="12"/>
  <c r="CK227" i="12"/>
  <c r="CK162" i="12"/>
  <c r="CK166" i="12"/>
  <c r="CK170" i="12"/>
  <c r="CK174" i="12"/>
  <c r="CK178" i="12"/>
  <c r="CK182" i="12"/>
  <c r="CK186" i="12"/>
  <c r="CK135" i="12"/>
  <c r="CK139" i="12"/>
  <c r="CK143" i="12"/>
  <c r="CK147" i="12"/>
  <c r="CK151" i="12"/>
  <c r="CK155" i="12"/>
  <c r="CK100" i="12"/>
  <c r="CK104" i="12"/>
  <c r="CK108" i="12"/>
  <c r="CK112" i="12"/>
  <c r="CK116" i="12"/>
  <c r="CK120" i="12"/>
  <c r="CK124" i="12"/>
  <c r="CK77" i="12"/>
  <c r="CK81" i="12"/>
  <c r="CK85" i="12"/>
  <c r="CK89" i="12"/>
  <c r="CK93" i="12"/>
  <c r="CK97" i="12"/>
  <c r="CK54" i="12"/>
  <c r="CK58" i="12"/>
  <c r="CK62" i="12"/>
  <c r="CK66" i="12"/>
  <c r="CK19" i="12"/>
  <c r="CK23" i="12"/>
  <c r="CK27" i="12"/>
  <c r="CK31" i="12"/>
  <c r="CK35" i="12"/>
  <c r="CK163" i="12"/>
  <c r="CK167" i="12"/>
  <c r="CK171" i="12"/>
  <c r="CK175" i="12"/>
  <c r="CK179" i="12"/>
  <c r="CK183" i="12"/>
  <c r="CK187" i="12"/>
  <c r="CK136" i="12"/>
  <c r="CK140" i="12"/>
  <c r="CK144" i="12"/>
  <c r="CK148" i="12"/>
  <c r="CK152" i="12"/>
  <c r="CK156" i="12"/>
  <c r="CK101" i="12"/>
  <c r="CK105" i="12"/>
  <c r="CK109" i="12"/>
  <c r="CK113" i="12"/>
  <c r="CK117" i="12"/>
  <c r="CK121" i="12"/>
  <c r="CK125" i="12"/>
  <c r="CK78" i="12"/>
  <c r="CK82" i="12"/>
  <c r="CK86" i="12"/>
  <c r="CK90" i="12"/>
  <c r="CK94" i="12"/>
  <c r="CK51" i="12"/>
  <c r="CK55" i="12"/>
  <c r="CK59" i="12"/>
  <c r="CK63" i="12"/>
  <c r="CK67" i="12"/>
  <c r="CK12" i="12"/>
  <c r="CK16" i="12"/>
  <c r="CK20" i="12"/>
  <c r="CK24" i="12"/>
  <c r="CK28" i="12"/>
  <c r="CK32" i="12"/>
  <c r="CK36" i="12"/>
  <c r="CK164" i="12"/>
  <c r="CK172" i="12"/>
  <c r="CK180" i="12"/>
  <c r="CK137" i="12"/>
  <c r="CK145" i="12"/>
  <c r="CK153" i="12"/>
  <c r="CK102" i="12"/>
  <c r="CK110" i="12"/>
  <c r="CK118" i="12"/>
  <c r="CK126" i="12"/>
  <c r="CK75" i="12"/>
  <c r="CK83" i="12"/>
  <c r="CK91" i="12"/>
  <c r="CK56" i="12"/>
  <c r="CK64" i="12"/>
  <c r="CK13" i="12"/>
  <c r="CK21" i="12"/>
  <c r="CK29" i="12"/>
  <c r="CK37" i="12"/>
  <c r="CK165" i="12"/>
  <c r="CK173" i="12"/>
  <c r="CK181" i="12"/>
  <c r="CK130" i="12"/>
  <c r="CK138" i="12"/>
  <c r="CK146" i="12"/>
  <c r="CK154" i="12"/>
  <c r="CK103" i="12"/>
  <c r="CK111" i="12"/>
  <c r="CK119" i="12"/>
  <c r="CK127" i="12"/>
  <c r="CK76" i="12"/>
  <c r="CK84" i="12"/>
  <c r="CK92" i="12"/>
  <c r="CK57" i="12"/>
  <c r="CK65" i="12"/>
  <c r="CK22" i="12"/>
  <c r="CK30" i="12"/>
  <c r="CK168" i="12"/>
  <c r="CK176" i="12"/>
  <c r="CK184" i="12"/>
  <c r="CK141" i="12"/>
  <c r="CK149" i="12"/>
  <c r="CK157" i="12"/>
  <c r="CK106" i="12"/>
  <c r="CK114" i="12"/>
  <c r="CK122" i="12"/>
  <c r="CK71" i="12"/>
  <c r="CK79" i="12"/>
  <c r="CK87" i="12"/>
  <c r="CK95" i="12"/>
  <c r="CK52" i="12"/>
  <c r="CK60" i="12"/>
  <c r="CK17" i="12"/>
  <c r="CK25" i="12"/>
  <c r="CK33" i="12"/>
  <c r="CK177" i="12"/>
  <c r="CK150" i="12"/>
  <c r="CK123" i="12"/>
  <c r="CK96" i="12"/>
  <c r="CK185" i="12"/>
  <c r="CK18" i="12"/>
  <c r="CK107" i="12"/>
  <c r="CK80" i="12"/>
  <c r="CK53" i="12"/>
  <c r="CK26" i="12"/>
  <c r="CK142" i="12"/>
  <c r="CK34" i="12"/>
  <c r="CK115" i="12"/>
  <c r="CK88" i="12"/>
  <c r="CL6" i="12"/>
  <c r="CK169" i="12"/>
  <c r="CK61" i="12"/>
  <c r="CK7" i="12"/>
  <c r="BZ38" i="10"/>
  <c r="BY37" i="10"/>
  <c r="EI224" i="12" l="1"/>
  <c r="EH208" i="12"/>
  <c r="EH210" i="12" s="1"/>
  <c r="EH226" i="12"/>
  <c r="CG6" i="16"/>
  <c r="CF7" i="16"/>
  <c r="CR212" i="12"/>
  <c r="CS211" i="12"/>
  <c r="CK99" i="12"/>
  <c r="CK228" i="12"/>
  <c r="CL227" i="12"/>
  <c r="CK8" i="12"/>
  <c r="BY39" i="10"/>
  <c r="CJ236" i="12"/>
  <c r="CJ235" i="12" s="1"/>
  <c r="CL162" i="12"/>
  <c r="CL166" i="12"/>
  <c r="CL170" i="12"/>
  <c r="CL174" i="12"/>
  <c r="CL178" i="12"/>
  <c r="CL182" i="12"/>
  <c r="CL186" i="12"/>
  <c r="CL135" i="12"/>
  <c r="CL139" i="12"/>
  <c r="CL143" i="12"/>
  <c r="CL147" i="12"/>
  <c r="CL151" i="12"/>
  <c r="CL155" i="12"/>
  <c r="CL100" i="12"/>
  <c r="CL104" i="12"/>
  <c r="CL108" i="12"/>
  <c r="CL112" i="12"/>
  <c r="CL116" i="12"/>
  <c r="CL120" i="12"/>
  <c r="CL124" i="12"/>
  <c r="CL77" i="12"/>
  <c r="CL81" i="12"/>
  <c r="CL85" i="12"/>
  <c r="CL89" i="12"/>
  <c r="CL93" i="12"/>
  <c r="CL97" i="12"/>
  <c r="CL54" i="12"/>
  <c r="CL58" i="12"/>
  <c r="CL62" i="12"/>
  <c r="CL66" i="12"/>
  <c r="CL19" i="12"/>
  <c r="CL23" i="12"/>
  <c r="CL27" i="12"/>
  <c r="CL31" i="12"/>
  <c r="CL35" i="12"/>
  <c r="CL163" i="12"/>
  <c r="CL167" i="12"/>
  <c r="CL171" i="12"/>
  <c r="CL175" i="12"/>
  <c r="CL179" i="12"/>
  <c r="CL183" i="12"/>
  <c r="CL187" i="12"/>
  <c r="CL136" i="12"/>
  <c r="CL140" i="12"/>
  <c r="CL144" i="12"/>
  <c r="CL148" i="12"/>
  <c r="CL152" i="12"/>
  <c r="CL156" i="12"/>
  <c r="CL101" i="12"/>
  <c r="CL105" i="12"/>
  <c r="CL109" i="12"/>
  <c r="CL113" i="12"/>
  <c r="CL117" i="12"/>
  <c r="CL121" i="12"/>
  <c r="CL125" i="12"/>
  <c r="CL78" i="12"/>
  <c r="CL82" i="12"/>
  <c r="CL86" i="12"/>
  <c r="CL90" i="12"/>
  <c r="CL94" i="12"/>
  <c r="CL51" i="12"/>
  <c r="CL55" i="12"/>
  <c r="CL59" i="12"/>
  <c r="CL63" i="12"/>
  <c r="CL67" i="12"/>
  <c r="CL12" i="12"/>
  <c r="CL16" i="12"/>
  <c r="CL20" i="12"/>
  <c r="CL24" i="12"/>
  <c r="CL28" i="12"/>
  <c r="CL32" i="12"/>
  <c r="CL36" i="12"/>
  <c r="CL164" i="12"/>
  <c r="CL172" i="12"/>
  <c r="CL180" i="12"/>
  <c r="CL137" i="12"/>
  <c r="CL145" i="12"/>
  <c r="CL153" i="12"/>
  <c r="CL102" i="12"/>
  <c r="CL110" i="12"/>
  <c r="CL118" i="12"/>
  <c r="CL126" i="12"/>
  <c r="CL75" i="12"/>
  <c r="CL83" i="12"/>
  <c r="CL91" i="12"/>
  <c r="CL56" i="12"/>
  <c r="CL64" i="12"/>
  <c r="CL13" i="12"/>
  <c r="CL21" i="12"/>
  <c r="CL29" i="12"/>
  <c r="CL37" i="12"/>
  <c r="CL165" i="12"/>
  <c r="CL173" i="12"/>
  <c r="CL181" i="12"/>
  <c r="CL130" i="12"/>
  <c r="CL138" i="12"/>
  <c r="CL146" i="12"/>
  <c r="CL154" i="12"/>
  <c r="CL103" i="12"/>
  <c r="CL111" i="12"/>
  <c r="CL119" i="12"/>
  <c r="CL127" i="12"/>
  <c r="CL76" i="12"/>
  <c r="CL84" i="12"/>
  <c r="CL92" i="12"/>
  <c r="CL57" i="12"/>
  <c r="CL65" i="12"/>
  <c r="CL22" i="12"/>
  <c r="CL30" i="12"/>
  <c r="CL168" i="12"/>
  <c r="CL176" i="12"/>
  <c r="CL184" i="12"/>
  <c r="CL141" i="12"/>
  <c r="CL149" i="12"/>
  <c r="CL157" i="12"/>
  <c r="CL106" i="12"/>
  <c r="CL114" i="12"/>
  <c r="CL122" i="12"/>
  <c r="CL71" i="12"/>
  <c r="CL79" i="12"/>
  <c r="CL87" i="12"/>
  <c r="CL95" i="12"/>
  <c r="CL52" i="12"/>
  <c r="CL60" i="12"/>
  <c r="CL17" i="12"/>
  <c r="CL25" i="12"/>
  <c r="CL33" i="12"/>
  <c r="CL107" i="12"/>
  <c r="CL80" i="12"/>
  <c r="CL53" i="12"/>
  <c r="CL26" i="12"/>
  <c r="CL169" i="12"/>
  <c r="CL142" i="12"/>
  <c r="CL115" i="12"/>
  <c r="CL88" i="12"/>
  <c r="CL61" i="12"/>
  <c r="CL34" i="12"/>
  <c r="CL177" i="12"/>
  <c r="CL150" i="12"/>
  <c r="CL123" i="12"/>
  <c r="CL96" i="12"/>
  <c r="CL185" i="12"/>
  <c r="CL18" i="12"/>
  <c r="CM6" i="12"/>
  <c r="CL7" i="12"/>
  <c r="BZ37" i="10"/>
  <c r="CA38" i="10"/>
  <c r="EJ224" i="12" l="1"/>
  <c r="EI208" i="12"/>
  <c r="EI210" i="12" s="1"/>
  <c r="EI226" i="12"/>
  <c r="CG7" i="16"/>
  <c r="CH6" i="16"/>
  <c r="CA37" i="10"/>
  <c r="CB38" i="10"/>
  <c r="CM162" i="12"/>
  <c r="CM166" i="12"/>
  <c r="CM170" i="12"/>
  <c r="CM174" i="12"/>
  <c r="CM178" i="12"/>
  <c r="CM182" i="12"/>
  <c r="CM186" i="12"/>
  <c r="CM135" i="12"/>
  <c r="CM139" i="12"/>
  <c r="CM143" i="12"/>
  <c r="CM147" i="12"/>
  <c r="CM151" i="12"/>
  <c r="CM155" i="12"/>
  <c r="CM100" i="12"/>
  <c r="CM104" i="12"/>
  <c r="CM108" i="12"/>
  <c r="CM112" i="12"/>
  <c r="CM116" i="12"/>
  <c r="CM120" i="12"/>
  <c r="CM124" i="12"/>
  <c r="CM77" i="12"/>
  <c r="CM81" i="12"/>
  <c r="CM85" i="12"/>
  <c r="CM89" i="12"/>
  <c r="CM93" i="12"/>
  <c r="CM97" i="12"/>
  <c r="CM54" i="12"/>
  <c r="CM58" i="12"/>
  <c r="CM62" i="12"/>
  <c r="CM66" i="12"/>
  <c r="CM19" i="12"/>
  <c r="CM23" i="12"/>
  <c r="CM27" i="12"/>
  <c r="CM31" i="12"/>
  <c r="CM35" i="12"/>
  <c r="CM163" i="12"/>
  <c r="CM167" i="12"/>
  <c r="CM171" i="12"/>
  <c r="CM175" i="12"/>
  <c r="CM179" i="12"/>
  <c r="CM183" i="12"/>
  <c r="CM187" i="12"/>
  <c r="CM136" i="12"/>
  <c r="CM140" i="12"/>
  <c r="CM144" i="12"/>
  <c r="CM148" i="12"/>
  <c r="CM152" i="12"/>
  <c r="CM156" i="12"/>
  <c r="CM101" i="12"/>
  <c r="CM105" i="12"/>
  <c r="CM109" i="12"/>
  <c r="CM113" i="12"/>
  <c r="CM117" i="12"/>
  <c r="CM121" i="12"/>
  <c r="CM125" i="12"/>
  <c r="CM78" i="12"/>
  <c r="CM82" i="12"/>
  <c r="CM86" i="12"/>
  <c r="CM90" i="12"/>
  <c r="CM94" i="12"/>
  <c r="CM51" i="12"/>
  <c r="CM55" i="12"/>
  <c r="CM59" i="12"/>
  <c r="CM63" i="12"/>
  <c r="CM67" i="12"/>
  <c r="CM12" i="12"/>
  <c r="CM16" i="12"/>
  <c r="CM20" i="12"/>
  <c r="CM24" i="12"/>
  <c r="CM28" i="12"/>
  <c r="CM32" i="12"/>
  <c r="CM36" i="12"/>
  <c r="CM164" i="12"/>
  <c r="CM172" i="12"/>
  <c r="CM180" i="12"/>
  <c r="CM137" i="12"/>
  <c r="CM145" i="12"/>
  <c r="CM153" i="12"/>
  <c r="CM102" i="12"/>
  <c r="CM110" i="12"/>
  <c r="CM118" i="12"/>
  <c r="CM126" i="12"/>
  <c r="CM75" i="12"/>
  <c r="CM83" i="12"/>
  <c r="CM91" i="12"/>
  <c r="CM56" i="12"/>
  <c r="CM64" i="12"/>
  <c r="CM13" i="12"/>
  <c r="CM21" i="12"/>
  <c r="CM29" i="12"/>
  <c r="CM37" i="12"/>
  <c r="CM165" i="12"/>
  <c r="CM173" i="12"/>
  <c r="CM181" i="12"/>
  <c r="CM130" i="12"/>
  <c r="CM138" i="12"/>
  <c r="CM146" i="12"/>
  <c r="CM154" i="12"/>
  <c r="CM103" i="12"/>
  <c r="CM111" i="12"/>
  <c r="CM119" i="12"/>
  <c r="CM127" i="12"/>
  <c r="CM76" i="12"/>
  <c r="CM84" i="12"/>
  <c r="CM92" i="12"/>
  <c r="CM57" i="12"/>
  <c r="CM65" i="12"/>
  <c r="CM22" i="12"/>
  <c r="CM30" i="12"/>
  <c r="CM168" i="12"/>
  <c r="CM176" i="12"/>
  <c r="CM184" i="12"/>
  <c r="CM141" i="12"/>
  <c r="CM149" i="12"/>
  <c r="CM157" i="12"/>
  <c r="CM106" i="12"/>
  <c r="CM114" i="12"/>
  <c r="CM122" i="12"/>
  <c r="CM71" i="12"/>
  <c r="CM79" i="12"/>
  <c r="CM87" i="12"/>
  <c r="CM95" i="12"/>
  <c r="CM52" i="12"/>
  <c r="CM60" i="12"/>
  <c r="CM17" i="12"/>
  <c r="CM25" i="12"/>
  <c r="CM33" i="12"/>
  <c r="CM177" i="12"/>
  <c r="CM150" i="12"/>
  <c r="CM123" i="12"/>
  <c r="CM96" i="12"/>
  <c r="CM185" i="12"/>
  <c r="CM18" i="12"/>
  <c r="CM107" i="12"/>
  <c r="CM80" i="12"/>
  <c r="CM53" i="12"/>
  <c r="CM26" i="12"/>
  <c r="CM115" i="12"/>
  <c r="CM88" i="12"/>
  <c r="CM169" i="12"/>
  <c r="CM61" i="12"/>
  <c r="CM142" i="12"/>
  <c r="CM34" i="12"/>
  <c r="CN6" i="12"/>
  <c r="CM7" i="12"/>
  <c r="CL99" i="12"/>
  <c r="CL8" i="12"/>
  <c r="BZ39" i="10"/>
  <c r="CK236" i="12"/>
  <c r="CK235" i="12" s="1"/>
  <c r="CS212" i="12"/>
  <c r="CT211" i="12"/>
  <c r="CL228" i="12"/>
  <c r="CM227" i="12"/>
  <c r="EK224" i="12" l="1"/>
  <c r="EJ208" i="12"/>
  <c r="EJ210" i="12" s="1"/>
  <c r="EJ226" i="12"/>
  <c r="CI6" i="16"/>
  <c r="CH7" i="16"/>
  <c r="CT212" i="12"/>
  <c r="CU211" i="12"/>
  <c r="CN162" i="12"/>
  <c r="CN166" i="12"/>
  <c r="CN170" i="12"/>
  <c r="CN174" i="12"/>
  <c r="CN178" i="12"/>
  <c r="CN182" i="12"/>
  <c r="CN163" i="12"/>
  <c r="CN167" i="12"/>
  <c r="CN171" i="12"/>
  <c r="CN175" i="12"/>
  <c r="CN179" i="12"/>
  <c r="CN183" i="12"/>
  <c r="CN187" i="12"/>
  <c r="CN136" i="12"/>
  <c r="CN140" i="12"/>
  <c r="CN144" i="12"/>
  <c r="CN148" i="12"/>
  <c r="CN152" i="12"/>
  <c r="CN156" i="12"/>
  <c r="CN101" i="12"/>
  <c r="CN105" i="12"/>
  <c r="CN109" i="12"/>
  <c r="CN113" i="12"/>
  <c r="CN164" i="12"/>
  <c r="CN172" i="12"/>
  <c r="CN180" i="12"/>
  <c r="CN186" i="12"/>
  <c r="CN138" i="12"/>
  <c r="CN143" i="12"/>
  <c r="CN149" i="12"/>
  <c r="CN154" i="12"/>
  <c r="CN100" i="12"/>
  <c r="CN106" i="12"/>
  <c r="CN111" i="12"/>
  <c r="CN116" i="12"/>
  <c r="CN120" i="12"/>
  <c r="CN124" i="12"/>
  <c r="CN77" i="12"/>
  <c r="CN81" i="12"/>
  <c r="CN85" i="12"/>
  <c r="CN89" i="12"/>
  <c r="CN93" i="12"/>
  <c r="CN97" i="12"/>
  <c r="CN54" i="12"/>
  <c r="CN58" i="12"/>
  <c r="CN62" i="12"/>
  <c r="CN66" i="12"/>
  <c r="CN19" i="12"/>
  <c r="CN23" i="12"/>
  <c r="CN27" i="12"/>
  <c r="CN31" i="12"/>
  <c r="CN35" i="12"/>
  <c r="CN165" i="12"/>
  <c r="CN173" i="12"/>
  <c r="CN181" i="12"/>
  <c r="CN139" i="12"/>
  <c r="CN145" i="12"/>
  <c r="CN150" i="12"/>
  <c r="CN155" i="12"/>
  <c r="CN102" i="12"/>
  <c r="CN107" i="12"/>
  <c r="CN112" i="12"/>
  <c r="CN117" i="12"/>
  <c r="CN121" i="12"/>
  <c r="CN125" i="12"/>
  <c r="CN78" i="12"/>
  <c r="CN82" i="12"/>
  <c r="CN86" i="12"/>
  <c r="CN90" i="12"/>
  <c r="CN94" i="12"/>
  <c r="CN51" i="12"/>
  <c r="CN55" i="12"/>
  <c r="CN59" i="12"/>
  <c r="CN63" i="12"/>
  <c r="CN67" i="12"/>
  <c r="CN12" i="12"/>
  <c r="CN16" i="12"/>
  <c r="CN20" i="12"/>
  <c r="CN24" i="12"/>
  <c r="CN28" i="12"/>
  <c r="CN32" i="12"/>
  <c r="CN36" i="12"/>
  <c r="CN168" i="12"/>
  <c r="CN176" i="12"/>
  <c r="CN184" i="12"/>
  <c r="CN130" i="12"/>
  <c r="CN135" i="12"/>
  <c r="CN141" i="12"/>
  <c r="CN146" i="12"/>
  <c r="CN151" i="12"/>
  <c r="CN157" i="12"/>
  <c r="CN103" i="12"/>
  <c r="CN108" i="12"/>
  <c r="CN114" i="12"/>
  <c r="CN118" i="12"/>
  <c r="CN122" i="12"/>
  <c r="CN126" i="12"/>
  <c r="CN71" i="12"/>
  <c r="CN75" i="12"/>
  <c r="CN79" i="12"/>
  <c r="CN83" i="12"/>
  <c r="CN87" i="12"/>
  <c r="CN91" i="12"/>
  <c r="CN95" i="12"/>
  <c r="CN52" i="12"/>
  <c r="CN56" i="12"/>
  <c r="CN60" i="12"/>
  <c r="CN64" i="12"/>
  <c r="CN13" i="12"/>
  <c r="CN17" i="12"/>
  <c r="CN21" i="12"/>
  <c r="CN25" i="12"/>
  <c r="CN29" i="12"/>
  <c r="CN33" i="12"/>
  <c r="CN37" i="12"/>
  <c r="CN153" i="12"/>
  <c r="CN115" i="12"/>
  <c r="CN88" i="12"/>
  <c r="CN61" i="12"/>
  <c r="CN18" i="12"/>
  <c r="CN34" i="12"/>
  <c r="CN169" i="12"/>
  <c r="CN137" i="12"/>
  <c r="CN119" i="12"/>
  <c r="CN76" i="12"/>
  <c r="CN92" i="12"/>
  <c r="CN65" i="12"/>
  <c r="CN22" i="12"/>
  <c r="CN177" i="12"/>
  <c r="CN142" i="12"/>
  <c r="CN104" i="12"/>
  <c r="CN123" i="12"/>
  <c r="CN80" i="12"/>
  <c r="CN96" i="12"/>
  <c r="CN53" i="12"/>
  <c r="CN26" i="12"/>
  <c r="CN185" i="12"/>
  <c r="CN84" i="12"/>
  <c r="CN30" i="12"/>
  <c r="CN147" i="12"/>
  <c r="CN110" i="12"/>
  <c r="CN57" i="12"/>
  <c r="CO6" i="12"/>
  <c r="CN127" i="12"/>
  <c r="CN7" i="12"/>
  <c r="CM99" i="12"/>
  <c r="CM228" i="12"/>
  <c r="CN227" i="12"/>
  <c r="CM8" i="12"/>
  <c r="CA39" i="10"/>
  <c r="CL236" i="12"/>
  <c r="CL235" i="12" s="1"/>
  <c r="CC38" i="10"/>
  <c r="CB37" i="10"/>
  <c r="EL224" i="12" l="1"/>
  <c r="EK208" i="12"/>
  <c r="EK210" i="12" s="1"/>
  <c r="EK226" i="12"/>
  <c r="CI7" i="16"/>
  <c r="CJ6" i="16"/>
  <c r="CV211" i="12"/>
  <c r="CU212" i="12"/>
  <c r="CC37" i="10"/>
  <c r="CD38" i="10"/>
  <c r="CO162" i="12"/>
  <c r="CO166" i="12"/>
  <c r="CO170" i="12"/>
  <c r="CO174" i="12"/>
  <c r="CO178" i="12"/>
  <c r="CO182" i="12"/>
  <c r="CO186" i="12"/>
  <c r="CO135" i="12"/>
  <c r="CO139" i="12"/>
  <c r="CO143" i="12"/>
  <c r="CO147" i="12"/>
  <c r="CO151" i="12"/>
  <c r="CO155" i="12"/>
  <c r="CO100" i="12"/>
  <c r="CO104" i="12"/>
  <c r="CO108" i="12"/>
  <c r="CO112" i="12"/>
  <c r="CO116" i="12"/>
  <c r="CO120" i="12"/>
  <c r="CO124" i="12"/>
  <c r="CO77" i="12"/>
  <c r="CO81" i="12"/>
  <c r="CO85" i="12"/>
  <c r="CO89" i="12"/>
  <c r="CO93" i="12"/>
  <c r="CO97" i="12"/>
  <c r="CO54" i="12"/>
  <c r="CO58" i="12"/>
  <c r="CO62" i="12"/>
  <c r="CO66" i="12"/>
  <c r="CO19" i="12"/>
  <c r="CO23" i="12"/>
  <c r="CO27" i="12"/>
  <c r="CO31" i="12"/>
  <c r="CO35" i="12"/>
  <c r="CO163" i="12"/>
  <c r="CO167" i="12"/>
  <c r="CO171" i="12"/>
  <c r="CO175" i="12"/>
  <c r="CO179" i="12"/>
  <c r="CO183" i="12"/>
  <c r="CO187" i="12"/>
  <c r="CO136" i="12"/>
  <c r="CO140" i="12"/>
  <c r="CO144" i="12"/>
  <c r="CO148" i="12"/>
  <c r="CO152" i="12"/>
  <c r="CO156" i="12"/>
  <c r="CO101" i="12"/>
  <c r="CO105" i="12"/>
  <c r="CO109" i="12"/>
  <c r="CO113" i="12"/>
  <c r="CO117" i="12"/>
  <c r="CO121" i="12"/>
  <c r="CO125" i="12"/>
  <c r="CO78" i="12"/>
  <c r="CO82" i="12"/>
  <c r="CO86" i="12"/>
  <c r="CO90" i="12"/>
  <c r="CO94" i="12"/>
  <c r="CO51" i="12"/>
  <c r="CO55" i="12"/>
  <c r="CO59" i="12"/>
  <c r="CO63" i="12"/>
  <c r="CO67" i="12"/>
  <c r="CO12" i="12"/>
  <c r="CO16" i="12"/>
  <c r="CO20" i="12"/>
  <c r="CO24" i="12"/>
  <c r="CO28" i="12"/>
  <c r="CO32" i="12"/>
  <c r="CO36" i="12"/>
  <c r="CO164" i="12"/>
  <c r="CO168" i="12"/>
  <c r="CO172" i="12"/>
  <c r="CO176" i="12"/>
  <c r="CO180" i="12"/>
  <c r="CO184" i="12"/>
  <c r="CO137" i="12"/>
  <c r="CO141" i="12"/>
  <c r="CO145" i="12"/>
  <c r="CO149" i="12"/>
  <c r="CO153" i="12"/>
  <c r="CO157" i="12"/>
  <c r="CO102" i="12"/>
  <c r="CO106" i="12"/>
  <c r="CO110" i="12"/>
  <c r="CO114" i="12"/>
  <c r="CO118" i="12"/>
  <c r="CO122" i="12"/>
  <c r="CO126" i="12"/>
  <c r="CO71" i="12"/>
  <c r="CO75" i="12"/>
  <c r="CO79" i="12"/>
  <c r="CO83" i="12"/>
  <c r="CO87" i="12"/>
  <c r="CO91" i="12"/>
  <c r="CO95" i="12"/>
  <c r="CO52" i="12"/>
  <c r="CO56" i="12"/>
  <c r="CO60" i="12"/>
  <c r="CO64" i="12"/>
  <c r="CO13" i="12"/>
  <c r="CO17" i="12"/>
  <c r="CO21" i="12"/>
  <c r="CO25" i="12"/>
  <c r="CO29" i="12"/>
  <c r="CO33" i="12"/>
  <c r="CO37" i="12"/>
  <c r="CO169" i="12"/>
  <c r="CO185" i="12"/>
  <c r="CO142" i="12"/>
  <c r="CO115" i="12"/>
  <c r="CO88" i="12"/>
  <c r="CO61" i="12"/>
  <c r="CO18" i="12"/>
  <c r="CO34" i="12"/>
  <c r="CO173" i="12"/>
  <c r="CO130" i="12"/>
  <c r="CO146" i="12"/>
  <c r="CO103" i="12"/>
  <c r="CO119" i="12"/>
  <c r="CO76" i="12"/>
  <c r="CO92" i="12"/>
  <c r="CO65" i="12"/>
  <c r="CO22" i="12"/>
  <c r="CO177" i="12"/>
  <c r="CO150" i="12"/>
  <c r="CO107" i="12"/>
  <c r="CO123" i="12"/>
  <c r="CO80" i="12"/>
  <c r="CO96" i="12"/>
  <c r="CO53" i="12"/>
  <c r="CO26" i="12"/>
  <c r="CO154" i="12"/>
  <c r="CO165" i="12"/>
  <c r="CO111" i="12"/>
  <c r="CO57" i="12"/>
  <c r="CO181" i="12"/>
  <c r="CO127" i="12"/>
  <c r="CO138" i="12"/>
  <c r="CP6" i="12"/>
  <c r="CO84" i="12"/>
  <c r="CO30" i="12"/>
  <c r="CO7" i="12"/>
  <c r="CN99" i="12"/>
  <c r="CN8" i="12"/>
  <c r="CB39" i="10"/>
  <c r="CM236" i="12"/>
  <c r="CM235" i="12" s="1"/>
  <c r="CN228" i="12"/>
  <c r="CO227" i="12"/>
  <c r="EM224" i="12" l="1"/>
  <c r="EL208" i="12"/>
  <c r="EL210" i="12" s="1"/>
  <c r="EL226" i="12"/>
  <c r="CJ7" i="16"/>
  <c r="CK6" i="16"/>
  <c r="CO228" i="12"/>
  <c r="CP227" i="12"/>
  <c r="CO8" i="12"/>
  <c r="CC39" i="10"/>
  <c r="CN236" i="12"/>
  <c r="CN235" i="12" s="1"/>
  <c r="CP162" i="12"/>
  <c r="CP166" i="12"/>
  <c r="CP170" i="12"/>
  <c r="CP174" i="12"/>
  <c r="CP178" i="12"/>
  <c r="CP182" i="12"/>
  <c r="CP186" i="12"/>
  <c r="CP135" i="12"/>
  <c r="CP139" i="12"/>
  <c r="CP143" i="12"/>
  <c r="CP147" i="12"/>
  <c r="CP151" i="12"/>
  <c r="CP155" i="12"/>
  <c r="CP100" i="12"/>
  <c r="CP104" i="12"/>
  <c r="CP108" i="12"/>
  <c r="CP112" i="12"/>
  <c r="CP116" i="12"/>
  <c r="CP120" i="12"/>
  <c r="CP124" i="12"/>
  <c r="CP77" i="12"/>
  <c r="CP81" i="12"/>
  <c r="CP85" i="12"/>
  <c r="CP89" i="12"/>
  <c r="CP93" i="12"/>
  <c r="CP97" i="12"/>
  <c r="CP54" i="12"/>
  <c r="CP58" i="12"/>
  <c r="CP62" i="12"/>
  <c r="CP66" i="12"/>
  <c r="CP19" i="12"/>
  <c r="CP23" i="12"/>
  <c r="CP27" i="12"/>
  <c r="CP31" i="12"/>
  <c r="CP35" i="12"/>
  <c r="CP163" i="12"/>
  <c r="CP167" i="12"/>
  <c r="CP171" i="12"/>
  <c r="CP175" i="12"/>
  <c r="CP179" i="12"/>
  <c r="CP183" i="12"/>
  <c r="CP187" i="12"/>
  <c r="CP136" i="12"/>
  <c r="CP140" i="12"/>
  <c r="CP144" i="12"/>
  <c r="CP148" i="12"/>
  <c r="CP152" i="12"/>
  <c r="CP156" i="12"/>
  <c r="CP101" i="12"/>
  <c r="CP105" i="12"/>
  <c r="CP109" i="12"/>
  <c r="CP113" i="12"/>
  <c r="CP117" i="12"/>
  <c r="CP121" i="12"/>
  <c r="CP125" i="12"/>
  <c r="CP78" i="12"/>
  <c r="CP82" i="12"/>
  <c r="CP86" i="12"/>
  <c r="CP90" i="12"/>
  <c r="CP94" i="12"/>
  <c r="CP51" i="12"/>
  <c r="CP55" i="12"/>
  <c r="CP59" i="12"/>
  <c r="CP63" i="12"/>
  <c r="CP67" i="12"/>
  <c r="CP12" i="12"/>
  <c r="CP16" i="12"/>
  <c r="CP20" i="12"/>
  <c r="CP24" i="12"/>
  <c r="CP28" i="12"/>
  <c r="CP32" i="12"/>
  <c r="CP36" i="12"/>
  <c r="CP164" i="12"/>
  <c r="CP168" i="12"/>
  <c r="CP172" i="12"/>
  <c r="CP176" i="12"/>
  <c r="CP180" i="12"/>
  <c r="CP184" i="12"/>
  <c r="CP137" i="12"/>
  <c r="CP141" i="12"/>
  <c r="CP145" i="12"/>
  <c r="CP149" i="12"/>
  <c r="CP153" i="12"/>
  <c r="CP157" i="12"/>
  <c r="CP102" i="12"/>
  <c r="CP106" i="12"/>
  <c r="CP110" i="12"/>
  <c r="CP114" i="12"/>
  <c r="CP118" i="12"/>
  <c r="CP122" i="12"/>
  <c r="CP126" i="12"/>
  <c r="CP71" i="12"/>
  <c r="CP75" i="12"/>
  <c r="CP79" i="12"/>
  <c r="CP83" i="12"/>
  <c r="CP87" i="12"/>
  <c r="CP91" i="12"/>
  <c r="CP95" i="12"/>
  <c r="CP52" i="12"/>
  <c r="CP56" i="12"/>
  <c r="CP60" i="12"/>
  <c r="CP64" i="12"/>
  <c r="CP13" i="12"/>
  <c r="CP17" i="12"/>
  <c r="CP21" i="12"/>
  <c r="CP25" i="12"/>
  <c r="CP29" i="12"/>
  <c r="CP33" i="12"/>
  <c r="CP37" i="12"/>
  <c r="CP169" i="12"/>
  <c r="CP185" i="12"/>
  <c r="CP142" i="12"/>
  <c r="CP115" i="12"/>
  <c r="CP88" i="12"/>
  <c r="CP61" i="12"/>
  <c r="CP18" i="12"/>
  <c r="CP34" i="12"/>
  <c r="CP173" i="12"/>
  <c r="CP130" i="12"/>
  <c r="CP146" i="12"/>
  <c r="CP103" i="12"/>
  <c r="CP119" i="12"/>
  <c r="CP76" i="12"/>
  <c r="CP92" i="12"/>
  <c r="CP65" i="12"/>
  <c r="CP22" i="12"/>
  <c r="CP177" i="12"/>
  <c r="CP150" i="12"/>
  <c r="CP107" i="12"/>
  <c r="CP123" i="12"/>
  <c r="CP80" i="12"/>
  <c r="CP96" i="12"/>
  <c r="CP53" i="12"/>
  <c r="CP26" i="12"/>
  <c r="CP165" i="12"/>
  <c r="CP111" i="12"/>
  <c r="CP57" i="12"/>
  <c r="CP181" i="12"/>
  <c r="CP127" i="12"/>
  <c r="CP138" i="12"/>
  <c r="CP84" i="12"/>
  <c r="CP30" i="12"/>
  <c r="CP154" i="12"/>
  <c r="CQ6" i="12"/>
  <c r="CP7" i="12"/>
  <c r="CO99" i="12"/>
  <c r="CE38" i="10"/>
  <c r="CD37" i="10"/>
  <c r="CW211" i="12"/>
  <c r="CV212" i="12"/>
  <c r="EN224" i="12" l="1"/>
  <c r="EM208" i="12"/>
  <c r="EM210" i="12" s="1"/>
  <c r="EM226" i="12"/>
  <c r="CK7" i="16"/>
  <c r="CL6" i="16"/>
  <c r="CQ162" i="12"/>
  <c r="CQ166" i="12"/>
  <c r="CQ170" i="12"/>
  <c r="CQ174" i="12"/>
  <c r="CQ178" i="12"/>
  <c r="CQ182" i="12"/>
  <c r="CQ186" i="12"/>
  <c r="CQ135" i="12"/>
  <c r="CQ139" i="12"/>
  <c r="CQ143" i="12"/>
  <c r="CQ147" i="12"/>
  <c r="CQ151" i="12"/>
  <c r="CQ155" i="12"/>
  <c r="CQ100" i="12"/>
  <c r="CQ104" i="12"/>
  <c r="CQ108" i="12"/>
  <c r="CQ112" i="12"/>
  <c r="CQ116" i="12"/>
  <c r="CQ120" i="12"/>
  <c r="CQ124" i="12"/>
  <c r="CQ77" i="12"/>
  <c r="CQ81" i="12"/>
  <c r="CQ85" i="12"/>
  <c r="CQ89" i="12"/>
  <c r="CQ93" i="12"/>
  <c r="CQ97" i="12"/>
  <c r="CQ54" i="12"/>
  <c r="CQ58" i="12"/>
  <c r="CQ62" i="12"/>
  <c r="CQ66" i="12"/>
  <c r="CQ19" i="12"/>
  <c r="CQ23" i="12"/>
  <c r="CQ27" i="12"/>
  <c r="CQ31" i="12"/>
  <c r="CQ35" i="12"/>
  <c r="CQ163" i="12"/>
  <c r="CQ167" i="12"/>
  <c r="CQ171" i="12"/>
  <c r="CQ175" i="12"/>
  <c r="CQ179" i="12"/>
  <c r="CQ183" i="12"/>
  <c r="CQ187" i="12"/>
  <c r="CQ136" i="12"/>
  <c r="CQ140" i="12"/>
  <c r="CQ144" i="12"/>
  <c r="CQ148" i="12"/>
  <c r="CQ152" i="12"/>
  <c r="CQ156" i="12"/>
  <c r="CQ101" i="12"/>
  <c r="CQ105" i="12"/>
  <c r="CQ109" i="12"/>
  <c r="CQ113" i="12"/>
  <c r="CQ117" i="12"/>
  <c r="CQ121" i="12"/>
  <c r="CQ125" i="12"/>
  <c r="CQ78" i="12"/>
  <c r="CQ82" i="12"/>
  <c r="CQ86" i="12"/>
  <c r="CQ90" i="12"/>
  <c r="CQ94" i="12"/>
  <c r="CQ51" i="12"/>
  <c r="CQ55" i="12"/>
  <c r="CQ59" i="12"/>
  <c r="CQ63" i="12"/>
  <c r="CQ67" i="12"/>
  <c r="CQ12" i="12"/>
  <c r="CQ16" i="12"/>
  <c r="CQ20" i="12"/>
  <c r="CQ24" i="12"/>
  <c r="CQ28" i="12"/>
  <c r="CQ32" i="12"/>
  <c r="CQ36" i="12"/>
  <c r="CQ164" i="12"/>
  <c r="CQ168" i="12"/>
  <c r="CQ172" i="12"/>
  <c r="CQ176" i="12"/>
  <c r="CQ180" i="12"/>
  <c r="CQ184" i="12"/>
  <c r="CQ137" i="12"/>
  <c r="CQ141" i="12"/>
  <c r="CQ145" i="12"/>
  <c r="CQ149" i="12"/>
  <c r="CQ153" i="12"/>
  <c r="CQ157" i="12"/>
  <c r="CQ102" i="12"/>
  <c r="CQ106" i="12"/>
  <c r="CQ110" i="12"/>
  <c r="CQ114" i="12"/>
  <c r="CQ118" i="12"/>
  <c r="CQ122" i="12"/>
  <c r="CQ126" i="12"/>
  <c r="CQ71" i="12"/>
  <c r="CQ75" i="12"/>
  <c r="CQ79" i="12"/>
  <c r="CQ83" i="12"/>
  <c r="CQ87" i="12"/>
  <c r="CQ91" i="12"/>
  <c r="CQ95" i="12"/>
  <c r="CQ52" i="12"/>
  <c r="CQ56" i="12"/>
  <c r="CQ60" i="12"/>
  <c r="CQ64" i="12"/>
  <c r="CQ13" i="12"/>
  <c r="CQ17" i="12"/>
  <c r="CQ21" i="12"/>
  <c r="CQ25" i="12"/>
  <c r="CQ29" i="12"/>
  <c r="CQ33" i="12"/>
  <c r="CQ37" i="12"/>
  <c r="CQ169" i="12"/>
  <c r="CQ185" i="12"/>
  <c r="CQ142" i="12"/>
  <c r="CQ115" i="12"/>
  <c r="CQ88" i="12"/>
  <c r="CQ61" i="12"/>
  <c r="CQ18" i="12"/>
  <c r="CQ34" i="12"/>
  <c r="CQ173" i="12"/>
  <c r="CQ130" i="12"/>
  <c r="CQ146" i="12"/>
  <c r="CQ103" i="12"/>
  <c r="CQ119" i="12"/>
  <c r="CQ76" i="12"/>
  <c r="CQ92" i="12"/>
  <c r="CQ65" i="12"/>
  <c r="CQ22" i="12"/>
  <c r="CQ177" i="12"/>
  <c r="CQ150" i="12"/>
  <c r="CQ107" i="12"/>
  <c r="CQ123" i="12"/>
  <c r="CQ80" i="12"/>
  <c r="CQ96" i="12"/>
  <c r="CQ53" i="12"/>
  <c r="CQ26" i="12"/>
  <c r="CQ181" i="12"/>
  <c r="CQ127" i="12"/>
  <c r="CQ138" i="12"/>
  <c r="CQ84" i="12"/>
  <c r="CQ30" i="12"/>
  <c r="CQ154" i="12"/>
  <c r="CQ57" i="12"/>
  <c r="CQ165" i="12"/>
  <c r="CQ111" i="12"/>
  <c r="CR6" i="12"/>
  <c r="CQ7" i="12"/>
  <c r="CP228" i="12"/>
  <c r="CQ227" i="12"/>
  <c r="CW212" i="12"/>
  <c r="CX211" i="12"/>
  <c r="CE37" i="10"/>
  <c r="CF38" i="10"/>
  <c r="CP99" i="12"/>
  <c r="CP8" i="12"/>
  <c r="CD39" i="10"/>
  <c r="CO236" i="12"/>
  <c r="CO235" i="12" s="1"/>
  <c r="EO224" i="12" l="1"/>
  <c r="EN208" i="12"/>
  <c r="EN210" i="12" s="1"/>
  <c r="EN226" i="12"/>
  <c r="CL7" i="16"/>
  <c r="CM6" i="16"/>
  <c r="CQ8" i="12"/>
  <c r="CE39" i="10"/>
  <c r="CP236" i="12"/>
  <c r="CP235" i="12" s="1"/>
  <c r="CG38" i="10"/>
  <c r="CF37" i="10"/>
  <c r="CR162" i="12"/>
  <c r="CR166" i="12"/>
  <c r="CR170" i="12"/>
  <c r="CR174" i="12"/>
  <c r="CR178" i="12"/>
  <c r="CR182" i="12"/>
  <c r="CR186" i="12"/>
  <c r="CR135" i="12"/>
  <c r="CR139" i="12"/>
  <c r="CR143" i="12"/>
  <c r="CR147" i="12"/>
  <c r="CR151" i="12"/>
  <c r="CR155" i="12"/>
  <c r="CR100" i="12"/>
  <c r="CR104" i="12"/>
  <c r="CR108" i="12"/>
  <c r="CR112" i="12"/>
  <c r="CR116" i="12"/>
  <c r="CR120" i="12"/>
  <c r="CR124" i="12"/>
  <c r="CR77" i="12"/>
  <c r="CR81" i="12"/>
  <c r="CR85" i="12"/>
  <c r="CR89" i="12"/>
  <c r="CR93" i="12"/>
  <c r="CR97" i="12"/>
  <c r="CR54" i="12"/>
  <c r="CR58" i="12"/>
  <c r="CR62" i="12"/>
  <c r="CR66" i="12"/>
  <c r="CR19" i="12"/>
  <c r="CR23" i="12"/>
  <c r="CR27" i="12"/>
  <c r="CR31" i="12"/>
  <c r="CR35" i="12"/>
  <c r="CR163" i="12"/>
  <c r="CR167" i="12"/>
  <c r="CR171" i="12"/>
  <c r="CR175" i="12"/>
  <c r="CR179" i="12"/>
  <c r="CR183" i="12"/>
  <c r="CR187" i="12"/>
  <c r="CR136" i="12"/>
  <c r="CR140" i="12"/>
  <c r="CR144" i="12"/>
  <c r="CR148" i="12"/>
  <c r="CR152" i="12"/>
  <c r="CR156" i="12"/>
  <c r="CR101" i="12"/>
  <c r="CR105" i="12"/>
  <c r="CR109" i="12"/>
  <c r="CR113" i="12"/>
  <c r="CR117" i="12"/>
  <c r="CR121" i="12"/>
  <c r="CR125" i="12"/>
  <c r="CR78" i="12"/>
  <c r="CR82" i="12"/>
  <c r="CR86" i="12"/>
  <c r="CR90" i="12"/>
  <c r="CR94" i="12"/>
  <c r="CR51" i="12"/>
  <c r="CR55" i="12"/>
  <c r="CR59" i="12"/>
  <c r="CR63" i="12"/>
  <c r="CR67" i="12"/>
  <c r="CR12" i="12"/>
  <c r="CR16" i="12"/>
  <c r="CR20" i="12"/>
  <c r="CR24" i="12"/>
  <c r="CR28" i="12"/>
  <c r="CR32" i="12"/>
  <c r="CR36" i="12"/>
  <c r="CR164" i="12"/>
  <c r="CR168" i="12"/>
  <c r="CR172" i="12"/>
  <c r="CR176" i="12"/>
  <c r="CR180" i="12"/>
  <c r="CR184" i="12"/>
  <c r="CR137" i="12"/>
  <c r="CR141" i="12"/>
  <c r="CR145" i="12"/>
  <c r="CR149" i="12"/>
  <c r="CR153" i="12"/>
  <c r="CR157" i="12"/>
  <c r="CR102" i="12"/>
  <c r="CR106" i="12"/>
  <c r="CR110" i="12"/>
  <c r="CR114" i="12"/>
  <c r="CR118" i="12"/>
  <c r="CR122" i="12"/>
  <c r="CR126" i="12"/>
  <c r="CR71" i="12"/>
  <c r="CR75" i="12"/>
  <c r="CR79" i="12"/>
  <c r="CR83" i="12"/>
  <c r="CR87" i="12"/>
  <c r="CR91" i="12"/>
  <c r="CR95" i="12"/>
  <c r="CR52" i="12"/>
  <c r="CR56" i="12"/>
  <c r="CR60" i="12"/>
  <c r="CR64" i="12"/>
  <c r="CR13" i="12"/>
  <c r="CR17" i="12"/>
  <c r="CR21" i="12"/>
  <c r="CR25" i="12"/>
  <c r="CR29" i="12"/>
  <c r="CR33" i="12"/>
  <c r="CR37" i="12"/>
  <c r="CR169" i="12"/>
  <c r="CR185" i="12"/>
  <c r="CR142" i="12"/>
  <c r="CR115" i="12"/>
  <c r="CR88" i="12"/>
  <c r="CR61" i="12"/>
  <c r="CR18" i="12"/>
  <c r="CR34" i="12"/>
  <c r="CR173" i="12"/>
  <c r="CR130" i="12"/>
  <c r="CR146" i="12"/>
  <c r="CR103" i="12"/>
  <c r="CR119" i="12"/>
  <c r="CR76" i="12"/>
  <c r="CR92" i="12"/>
  <c r="CR65" i="12"/>
  <c r="CR22" i="12"/>
  <c r="CR177" i="12"/>
  <c r="CR150" i="12"/>
  <c r="CR107" i="12"/>
  <c r="CR123" i="12"/>
  <c r="CR80" i="12"/>
  <c r="CR96" i="12"/>
  <c r="CR53" i="12"/>
  <c r="CR26" i="12"/>
  <c r="CR138" i="12"/>
  <c r="CR84" i="12"/>
  <c r="CR30" i="12"/>
  <c r="CR154" i="12"/>
  <c r="CR165" i="12"/>
  <c r="CR111" i="12"/>
  <c r="CR57" i="12"/>
  <c r="CS6" i="12"/>
  <c r="CR181" i="12"/>
  <c r="CR127" i="12"/>
  <c r="CR7" i="12"/>
  <c r="CQ228" i="12"/>
  <c r="CR227" i="12"/>
  <c r="CQ99" i="12"/>
  <c r="CX212" i="12"/>
  <c r="CY211" i="12"/>
  <c r="EP224" i="12" l="1"/>
  <c r="EO208" i="12"/>
  <c r="EO210" i="12" s="1"/>
  <c r="EO226" i="12"/>
  <c r="CN6" i="16"/>
  <c r="CM7" i="16"/>
  <c r="CR99" i="12"/>
  <c r="CG37" i="10"/>
  <c r="CH38" i="10"/>
  <c r="CZ211" i="12"/>
  <c r="CY212" i="12"/>
  <c r="CS165" i="12"/>
  <c r="CS169" i="12"/>
  <c r="CS173" i="12"/>
  <c r="CS177" i="12"/>
  <c r="CS181" i="12"/>
  <c r="CS185" i="12"/>
  <c r="CS130" i="12"/>
  <c r="CS138" i="12"/>
  <c r="CS142" i="12"/>
  <c r="CS146" i="12"/>
  <c r="CS150" i="12"/>
  <c r="CS154" i="12"/>
  <c r="CS103" i="12"/>
  <c r="CS107" i="12"/>
  <c r="CS111" i="12"/>
  <c r="CS115" i="12"/>
  <c r="CS119" i="12"/>
  <c r="CS123" i="12"/>
  <c r="CS127" i="12"/>
  <c r="CS76" i="12"/>
  <c r="CS80" i="12"/>
  <c r="CS84" i="12"/>
  <c r="CS88" i="12"/>
  <c r="CS92" i="12"/>
  <c r="CS96" i="12"/>
  <c r="CS53" i="12"/>
  <c r="CS57" i="12"/>
  <c r="CS61" i="12"/>
  <c r="CS65" i="12"/>
  <c r="CS18" i="12"/>
  <c r="CS22" i="12"/>
  <c r="CS26" i="12"/>
  <c r="CS30" i="12"/>
  <c r="CS34" i="12"/>
  <c r="CS162" i="12"/>
  <c r="CS166" i="12"/>
  <c r="CS170" i="12"/>
  <c r="CS174" i="12"/>
  <c r="CS178" i="12"/>
  <c r="CS182" i="12"/>
  <c r="CS186" i="12"/>
  <c r="CS135" i="12"/>
  <c r="CS139" i="12"/>
  <c r="CS143" i="12"/>
  <c r="CS147" i="12"/>
  <c r="CS151" i="12"/>
  <c r="CS155" i="12"/>
  <c r="CS100" i="12"/>
  <c r="CS104" i="12"/>
  <c r="CS108" i="12"/>
  <c r="CS112" i="12"/>
  <c r="CS116" i="12"/>
  <c r="CS120" i="12"/>
  <c r="CS124" i="12"/>
  <c r="CS77" i="12"/>
  <c r="CS81" i="12"/>
  <c r="CS85" i="12"/>
  <c r="CS89" i="12"/>
  <c r="CS93" i="12"/>
  <c r="CS97" i="12"/>
  <c r="CS54" i="12"/>
  <c r="CS58" i="12"/>
  <c r="CS62" i="12"/>
  <c r="CS66" i="12"/>
  <c r="CS19" i="12"/>
  <c r="CS23" i="12"/>
  <c r="CS27" i="12"/>
  <c r="CS31" i="12"/>
  <c r="CS35" i="12"/>
  <c r="CS163" i="12"/>
  <c r="CS167" i="12"/>
  <c r="CS171" i="12"/>
  <c r="CS175" i="12"/>
  <c r="CS179" i="12"/>
  <c r="CS183" i="12"/>
  <c r="CS187" i="12"/>
  <c r="CS136" i="12"/>
  <c r="CS140" i="12"/>
  <c r="CS144" i="12"/>
  <c r="CS148" i="12"/>
  <c r="CS152" i="12"/>
  <c r="CS156" i="12"/>
  <c r="CS101" i="12"/>
  <c r="CS105" i="12"/>
  <c r="CS109" i="12"/>
  <c r="CS113" i="12"/>
  <c r="CS117" i="12"/>
  <c r="CS121" i="12"/>
  <c r="CS125" i="12"/>
  <c r="CS78" i="12"/>
  <c r="CS82" i="12"/>
  <c r="CS86" i="12"/>
  <c r="CS90" i="12"/>
  <c r="CS94" i="12"/>
  <c r="CS51" i="12"/>
  <c r="CS55" i="12"/>
  <c r="CS59" i="12"/>
  <c r="CS63" i="12"/>
  <c r="CS67" i="12"/>
  <c r="CS12" i="12"/>
  <c r="CS16" i="12"/>
  <c r="CS20" i="12"/>
  <c r="CS24" i="12"/>
  <c r="CS28" i="12"/>
  <c r="CS32" i="12"/>
  <c r="CS36" i="12"/>
  <c r="CS168" i="12"/>
  <c r="CS184" i="12"/>
  <c r="CS141" i="12"/>
  <c r="CS157" i="12"/>
  <c r="CS114" i="12"/>
  <c r="CS71" i="12"/>
  <c r="CS87" i="12"/>
  <c r="CS60" i="12"/>
  <c r="CS17" i="12"/>
  <c r="CS33" i="12"/>
  <c r="CS172" i="12"/>
  <c r="CS145" i="12"/>
  <c r="CS102" i="12"/>
  <c r="CS118" i="12"/>
  <c r="CS75" i="12"/>
  <c r="CS91" i="12"/>
  <c r="CS64" i="12"/>
  <c r="CS21" i="12"/>
  <c r="CS37" i="12"/>
  <c r="CS176" i="12"/>
  <c r="CS149" i="12"/>
  <c r="CS106" i="12"/>
  <c r="CS122" i="12"/>
  <c r="CS79" i="12"/>
  <c r="CS95" i="12"/>
  <c r="CS52" i="12"/>
  <c r="CS25" i="12"/>
  <c r="CS153" i="12"/>
  <c r="CS164" i="12"/>
  <c r="CS110" i="12"/>
  <c r="CS56" i="12"/>
  <c r="CS180" i="12"/>
  <c r="CS126" i="12"/>
  <c r="CS13" i="12"/>
  <c r="CS137" i="12"/>
  <c r="CS83" i="12"/>
  <c r="CT6" i="12"/>
  <c r="CS29" i="12"/>
  <c r="CS7" i="12"/>
  <c r="CR228" i="12"/>
  <c r="CS227" i="12"/>
  <c r="CR8" i="12"/>
  <c r="CF39" i="10"/>
  <c r="CQ236" i="12"/>
  <c r="CQ235" i="12" s="1"/>
  <c r="EQ224" i="12" l="1"/>
  <c r="EP208" i="12"/>
  <c r="EP210" i="12" s="1"/>
  <c r="EP226" i="12"/>
  <c r="CO6" i="16"/>
  <c r="CN7" i="16"/>
  <c r="CS99" i="12"/>
  <c r="DA211" i="12"/>
  <c r="CZ212" i="12"/>
  <c r="CT164" i="12"/>
  <c r="CT168" i="12"/>
  <c r="CT172" i="12"/>
  <c r="CT176" i="12"/>
  <c r="CT180" i="12"/>
  <c r="CT184" i="12"/>
  <c r="CT137" i="12"/>
  <c r="CT141" i="12"/>
  <c r="CT145" i="12"/>
  <c r="CT149" i="12"/>
  <c r="CT153" i="12"/>
  <c r="CT157" i="12"/>
  <c r="CT102" i="12"/>
  <c r="CT106" i="12"/>
  <c r="CT110" i="12"/>
  <c r="CT114" i="12"/>
  <c r="CT118" i="12"/>
  <c r="CT122" i="12"/>
  <c r="CT126" i="12"/>
  <c r="CT71" i="12"/>
  <c r="CT75" i="12"/>
  <c r="CT79" i="12"/>
  <c r="CT83" i="12"/>
  <c r="CT87" i="12"/>
  <c r="CT91" i="12"/>
  <c r="CT95" i="12"/>
  <c r="CT52" i="12"/>
  <c r="CT56" i="12"/>
  <c r="CT60" i="12"/>
  <c r="CT64" i="12"/>
  <c r="CT13" i="12"/>
  <c r="CT17" i="12"/>
  <c r="CT21" i="12"/>
  <c r="CT25" i="12"/>
  <c r="CT29" i="12"/>
  <c r="CT33" i="12"/>
  <c r="CT37" i="12"/>
  <c r="CT165" i="12"/>
  <c r="CT169" i="12"/>
  <c r="CT173" i="12"/>
  <c r="CT177" i="12"/>
  <c r="CT181" i="12"/>
  <c r="CT185" i="12"/>
  <c r="CT130" i="12"/>
  <c r="CT138" i="12"/>
  <c r="CT142" i="12"/>
  <c r="CT146" i="12"/>
  <c r="CT150" i="12"/>
  <c r="CT154" i="12"/>
  <c r="CT103" i="12"/>
  <c r="CT107" i="12"/>
  <c r="CT111" i="12"/>
  <c r="CT115" i="12"/>
  <c r="CT119" i="12"/>
  <c r="CT123" i="12"/>
  <c r="CT127" i="12"/>
  <c r="CT76" i="12"/>
  <c r="CT80" i="12"/>
  <c r="CT84" i="12"/>
  <c r="CT88" i="12"/>
  <c r="CT92" i="12"/>
  <c r="CT96" i="12"/>
  <c r="CT53" i="12"/>
  <c r="CT57" i="12"/>
  <c r="CT61" i="12"/>
  <c r="CT65" i="12"/>
  <c r="CT18" i="12"/>
  <c r="CT22" i="12"/>
  <c r="CT26" i="12"/>
  <c r="CT30" i="12"/>
  <c r="CT34" i="12"/>
  <c r="CT162" i="12"/>
  <c r="CT166" i="12"/>
  <c r="CT170" i="12"/>
  <c r="CT174" i="12"/>
  <c r="CT178" i="12"/>
  <c r="CT182" i="12"/>
  <c r="CT186" i="12"/>
  <c r="CT135" i="12"/>
  <c r="CT139" i="12"/>
  <c r="CT143" i="12"/>
  <c r="CT147" i="12"/>
  <c r="CT151" i="12"/>
  <c r="CT155" i="12"/>
  <c r="CT100" i="12"/>
  <c r="CT104" i="12"/>
  <c r="CT108" i="12"/>
  <c r="CT112" i="12"/>
  <c r="CT116" i="12"/>
  <c r="CT120" i="12"/>
  <c r="CT124" i="12"/>
  <c r="CT77" i="12"/>
  <c r="CT81" i="12"/>
  <c r="CT85" i="12"/>
  <c r="CT89" i="12"/>
  <c r="CT93" i="12"/>
  <c r="CT97" i="12"/>
  <c r="CT54" i="12"/>
  <c r="CT58" i="12"/>
  <c r="CT62" i="12"/>
  <c r="CT66" i="12"/>
  <c r="CT19" i="12"/>
  <c r="CT23" i="12"/>
  <c r="CT27" i="12"/>
  <c r="CT31" i="12"/>
  <c r="CT35" i="12"/>
  <c r="CT167" i="12"/>
  <c r="CT183" i="12"/>
  <c r="CT140" i="12"/>
  <c r="CT156" i="12"/>
  <c r="CT113" i="12"/>
  <c r="CT86" i="12"/>
  <c r="CT59" i="12"/>
  <c r="CT16" i="12"/>
  <c r="CT32" i="12"/>
  <c r="CT171" i="12"/>
  <c r="CT187" i="12"/>
  <c r="CT144" i="12"/>
  <c r="CT101" i="12"/>
  <c r="CT117" i="12"/>
  <c r="CT90" i="12"/>
  <c r="CT63" i="12"/>
  <c r="CT20" i="12"/>
  <c r="CT36" i="12"/>
  <c r="CT175" i="12"/>
  <c r="CT148" i="12"/>
  <c r="CT105" i="12"/>
  <c r="CT121" i="12"/>
  <c r="CT78" i="12"/>
  <c r="CT94" i="12"/>
  <c r="CT51" i="12"/>
  <c r="CT67" i="12"/>
  <c r="CT24" i="12"/>
  <c r="CT163" i="12"/>
  <c r="CT109" i="12"/>
  <c r="CT55" i="12"/>
  <c r="CT179" i="12"/>
  <c r="CT125" i="12"/>
  <c r="CT12" i="12"/>
  <c r="CT136" i="12"/>
  <c r="CT82" i="12"/>
  <c r="CT28" i="12"/>
  <c r="CU6" i="12"/>
  <c r="CT152" i="12"/>
  <c r="CT7" i="12"/>
  <c r="CI38" i="10"/>
  <c r="CH37" i="10"/>
  <c r="CS228" i="12"/>
  <c r="CT227" i="12"/>
  <c r="CR236" i="12"/>
  <c r="CR235" i="12" s="1"/>
  <c r="CS8" i="12"/>
  <c r="CG39" i="10"/>
  <c r="ER224" i="12" l="1"/>
  <c r="EQ208" i="12"/>
  <c r="EQ210" i="12" s="1"/>
  <c r="EQ226" i="12"/>
  <c r="CO7" i="16"/>
  <c r="CP6" i="16"/>
  <c r="CT228" i="12"/>
  <c r="CU227" i="12"/>
  <c r="CS236" i="12"/>
  <c r="CS235" i="12" s="1"/>
  <c r="CT8" i="12"/>
  <c r="CH39" i="10"/>
  <c r="CU163" i="12"/>
  <c r="CU167" i="12"/>
  <c r="CU171" i="12"/>
  <c r="CU175" i="12"/>
  <c r="CU179" i="12"/>
  <c r="CU183" i="12"/>
  <c r="CU187" i="12"/>
  <c r="CU136" i="12"/>
  <c r="CU140" i="12"/>
  <c r="CU144" i="12"/>
  <c r="CU148" i="12"/>
  <c r="CU152" i="12"/>
  <c r="CU156" i="12"/>
  <c r="CU101" i="12"/>
  <c r="CU105" i="12"/>
  <c r="CU109" i="12"/>
  <c r="CU113" i="12"/>
  <c r="CU117" i="12"/>
  <c r="CU121" i="12"/>
  <c r="CU125" i="12"/>
  <c r="CU78" i="12"/>
  <c r="CU82" i="12"/>
  <c r="CU86" i="12"/>
  <c r="CU90" i="12"/>
  <c r="CU94" i="12"/>
  <c r="CU51" i="12"/>
  <c r="CU55" i="12"/>
  <c r="CU59" i="12"/>
  <c r="CU63" i="12"/>
  <c r="CU67" i="12"/>
  <c r="CU12" i="12"/>
  <c r="CU16" i="12"/>
  <c r="CU20" i="12"/>
  <c r="CU24" i="12"/>
  <c r="CU28" i="12"/>
  <c r="CU32" i="12"/>
  <c r="CU36" i="12"/>
  <c r="CU164" i="12"/>
  <c r="CU168" i="12"/>
  <c r="CU172" i="12"/>
  <c r="CU176" i="12"/>
  <c r="CU180" i="12"/>
  <c r="CU184" i="12"/>
  <c r="CU137" i="12"/>
  <c r="CU141" i="12"/>
  <c r="CU145" i="12"/>
  <c r="CU149" i="12"/>
  <c r="CU153" i="12"/>
  <c r="CU157" i="12"/>
  <c r="CU102" i="12"/>
  <c r="CU106" i="12"/>
  <c r="CU110" i="12"/>
  <c r="CU114" i="12"/>
  <c r="CU118" i="12"/>
  <c r="CU122" i="12"/>
  <c r="CU126" i="12"/>
  <c r="CU71" i="12"/>
  <c r="CU75" i="12"/>
  <c r="CU79" i="12"/>
  <c r="CU83" i="12"/>
  <c r="CU87" i="12"/>
  <c r="CU91" i="12"/>
  <c r="CU95" i="12"/>
  <c r="CU52" i="12"/>
  <c r="CU56" i="12"/>
  <c r="CU60" i="12"/>
  <c r="CU64" i="12"/>
  <c r="CU13" i="12"/>
  <c r="CU17" i="12"/>
  <c r="CU21" i="12"/>
  <c r="CU25" i="12"/>
  <c r="CU29" i="12"/>
  <c r="CU33" i="12"/>
  <c r="CU37" i="12"/>
  <c r="CU165" i="12"/>
  <c r="CU169" i="12"/>
  <c r="CU173" i="12"/>
  <c r="CU177" i="12"/>
  <c r="CU181" i="12"/>
  <c r="CU185" i="12"/>
  <c r="CU130" i="12"/>
  <c r="CU138" i="12"/>
  <c r="CU142" i="12"/>
  <c r="CU146" i="12"/>
  <c r="CU150" i="12"/>
  <c r="CU154" i="12"/>
  <c r="CU103" i="12"/>
  <c r="CU107" i="12"/>
  <c r="CU111" i="12"/>
  <c r="CU115" i="12"/>
  <c r="CU119" i="12"/>
  <c r="CU123" i="12"/>
  <c r="CU127" i="12"/>
  <c r="CU76" i="12"/>
  <c r="CU80" i="12"/>
  <c r="CU84" i="12"/>
  <c r="CU88" i="12"/>
  <c r="CU92" i="12"/>
  <c r="CU96" i="12"/>
  <c r="CU53" i="12"/>
  <c r="CU57" i="12"/>
  <c r="CU61" i="12"/>
  <c r="CU65" i="12"/>
  <c r="CU18" i="12"/>
  <c r="CU22" i="12"/>
  <c r="CU26" i="12"/>
  <c r="CU30" i="12"/>
  <c r="CU34" i="12"/>
  <c r="CU166" i="12"/>
  <c r="CU182" i="12"/>
  <c r="CU139" i="12"/>
  <c r="CU155" i="12"/>
  <c r="CU112" i="12"/>
  <c r="CU85" i="12"/>
  <c r="CU58" i="12"/>
  <c r="CU31" i="12"/>
  <c r="CU170" i="12"/>
  <c r="CU186" i="12"/>
  <c r="CU143" i="12"/>
  <c r="CU100" i="12"/>
  <c r="CU116" i="12"/>
  <c r="CU89" i="12"/>
  <c r="CU62" i="12"/>
  <c r="CU19" i="12"/>
  <c r="CU35" i="12"/>
  <c r="CU174" i="12"/>
  <c r="CU147" i="12"/>
  <c r="CU104" i="12"/>
  <c r="CU120" i="12"/>
  <c r="CU77" i="12"/>
  <c r="CU93" i="12"/>
  <c r="CU66" i="12"/>
  <c r="CU23" i="12"/>
  <c r="CU178" i="12"/>
  <c r="CU124" i="12"/>
  <c r="CU135" i="12"/>
  <c r="CU81" i="12"/>
  <c r="CU27" i="12"/>
  <c r="CU151" i="12"/>
  <c r="CU97" i="12"/>
  <c r="CU162" i="12"/>
  <c r="CU108" i="12"/>
  <c r="CU54" i="12"/>
  <c r="CV6" i="12"/>
  <c r="CU7" i="12"/>
  <c r="CT99" i="12"/>
  <c r="DA212" i="12"/>
  <c r="DB211" i="12"/>
  <c r="CJ38" i="10"/>
  <c r="CI37" i="10"/>
  <c r="ES224" i="12" l="1"/>
  <c r="ER208" i="12"/>
  <c r="ER210" i="12" s="1"/>
  <c r="ER226" i="12"/>
  <c r="CP7" i="16"/>
  <c r="CQ6" i="16"/>
  <c r="CJ37" i="10"/>
  <c r="CK38" i="10"/>
  <c r="CU99" i="12"/>
  <c r="CT236" i="12"/>
  <c r="CT235" i="12" s="1"/>
  <c r="CU8" i="12"/>
  <c r="CI39" i="10"/>
  <c r="CU228" i="12"/>
  <c r="CV227" i="12"/>
  <c r="DB212" i="12"/>
  <c r="DC211" i="12"/>
  <c r="CV163" i="12"/>
  <c r="CV167" i="12"/>
  <c r="CV171" i="12"/>
  <c r="CV175" i="12"/>
  <c r="CV179" i="12"/>
  <c r="CV183" i="12"/>
  <c r="CV187" i="12"/>
  <c r="CV136" i="12"/>
  <c r="CV140" i="12"/>
  <c r="CV144" i="12"/>
  <c r="CV148" i="12"/>
  <c r="CV152" i="12"/>
  <c r="CV156" i="12"/>
  <c r="CV101" i="12"/>
  <c r="CV105" i="12"/>
  <c r="CV109" i="12"/>
  <c r="CV113" i="12"/>
  <c r="CV117" i="12"/>
  <c r="CV121" i="12"/>
  <c r="CV125" i="12"/>
  <c r="CV78" i="12"/>
  <c r="CV82" i="12"/>
  <c r="CV86" i="12"/>
  <c r="CV90" i="12"/>
  <c r="CV94" i="12"/>
  <c r="CV51" i="12"/>
  <c r="CV55" i="12"/>
  <c r="CV59" i="12"/>
  <c r="CV63" i="12"/>
  <c r="CV67" i="12"/>
  <c r="CV12" i="12"/>
  <c r="CV16" i="12"/>
  <c r="CV20" i="12"/>
  <c r="CV24" i="12"/>
  <c r="CV28" i="12"/>
  <c r="CV32" i="12"/>
  <c r="CV36" i="12"/>
  <c r="CV164" i="12"/>
  <c r="CV168" i="12"/>
  <c r="CV172" i="12"/>
  <c r="CV176" i="12"/>
  <c r="CV180" i="12"/>
  <c r="CV184" i="12"/>
  <c r="CV137" i="12"/>
  <c r="CV141" i="12"/>
  <c r="CV145" i="12"/>
  <c r="CV149" i="12"/>
  <c r="CV153" i="12"/>
  <c r="CV157" i="12"/>
  <c r="CV102" i="12"/>
  <c r="CV106" i="12"/>
  <c r="CV110" i="12"/>
  <c r="CV114" i="12"/>
  <c r="CV118" i="12"/>
  <c r="CV122" i="12"/>
  <c r="CV126" i="12"/>
  <c r="CV71" i="12"/>
  <c r="CV75" i="12"/>
  <c r="CV79" i="12"/>
  <c r="CV83" i="12"/>
  <c r="CV87" i="12"/>
  <c r="CV91" i="12"/>
  <c r="CV95" i="12"/>
  <c r="CV52" i="12"/>
  <c r="CV56" i="12"/>
  <c r="CV60" i="12"/>
  <c r="CV64" i="12"/>
  <c r="CV13" i="12"/>
  <c r="CV17" i="12"/>
  <c r="CV21" i="12"/>
  <c r="CV25" i="12"/>
  <c r="CV29" i="12"/>
  <c r="CV33" i="12"/>
  <c r="CV37" i="12"/>
  <c r="CV165" i="12"/>
  <c r="CV169" i="12"/>
  <c r="CV173" i="12"/>
  <c r="CV177" i="12"/>
  <c r="CV181" i="12"/>
  <c r="CV185" i="12"/>
  <c r="CV130" i="12"/>
  <c r="CV138" i="12"/>
  <c r="CV142" i="12"/>
  <c r="CV146" i="12"/>
  <c r="CV150" i="12"/>
  <c r="CV154" i="12"/>
  <c r="CV103" i="12"/>
  <c r="CV107" i="12"/>
  <c r="CV111" i="12"/>
  <c r="CV115" i="12"/>
  <c r="CV119" i="12"/>
  <c r="CV123" i="12"/>
  <c r="CV127" i="12"/>
  <c r="CV76" i="12"/>
  <c r="CV80" i="12"/>
  <c r="CV84" i="12"/>
  <c r="CV88" i="12"/>
  <c r="CV92" i="12"/>
  <c r="CV96" i="12"/>
  <c r="CV53" i="12"/>
  <c r="CV57" i="12"/>
  <c r="CV61" i="12"/>
  <c r="CV65" i="12"/>
  <c r="CV18" i="12"/>
  <c r="CV22" i="12"/>
  <c r="CV26" i="12"/>
  <c r="CV30" i="12"/>
  <c r="CV34" i="12"/>
  <c r="CV166" i="12"/>
  <c r="CV182" i="12"/>
  <c r="CV139" i="12"/>
  <c r="CV155" i="12"/>
  <c r="CV112" i="12"/>
  <c r="CV85" i="12"/>
  <c r="CV58" i="12"/>
  <c r="CV31" i="12"/>
  <c r="CV170" i="12"/>
  <c r="CV186" i="12"/>
  <c r="CV143" i="12"/>
  <c r="CV100" i="12"/>
  <c r="CV116" i="12"/>
  <c r="CV89" i="12"/>
  <c r="CV62" i="12"/>
  <c r="CV19" i="12"/>
  <c r="CV35" i="12"/>
  <c r="CV174" i="12"/>
  <c r="CV147" i="12"/>
  <c r="CV104" i="12"/>
  <c r="CV120" i="12"/>
  <c r="CV77" i="12"/>
  <c r="CV93" i="12"/>
  <c r="CV66" i="12"/>
  <c r="CV23" i="12"/>
  <c r="CV135" i="12"/>
  <c r="CV81" i="12"/>
  <c r="CV27" i="12"/>
  <c r="CV151" i="12"/>
  <c r="CV97" i="12"/>
  <c r="CV162" i="12"/>
  <c r="CV108" i="12"/>
  <c r="CV54" i="12"/>
  <c r="CV178" i="12"/>
  <c r="CW6" i="12"/>
  <c r="CV124" i="12"/>
  <c r="CV7" i="12"/>
  <c r="ET224" i="12" l="1"/>
  <c r="ES208" i="12"/>
  <c r="ES210" i="12" s="1"/>
  <c r="ES226" i="12"/>
  <c r="CQ7" i="16"/>
  <c r="CR6" i="16"/>
  <c r="CV8" i="12"/>
  <c r="CJ39" i="10"/>
  <c r="CU236" i="12"/>
  <c r="CU235" i="12" s="1"/>
  <c r="CV99" i="12"/>
  <c r="CW163" i="12"/>
  <c r="CW167" i="12"/>
  <c r="CW171" i="12"/>
  <c r="CW175" i="12"/>
  <c r="CW179" i="12"/>
  <c r="CW183" i="12"/>
  <c r="CW187" i="12"/>
  <c r="CW136" i="12"/>
  <c r="CW140" i="12"/>
  <c r="CW144" i="12"/>
  <c r="CW148" i="12"/>
  <c r="CW152" i="12"/>
  <c r="CW156" i="12"/>
  <c r="CW101" i="12"/>
  <c r="CW105" i="12"/>
  <c r="CW109" i="12"/>
  <c r="CW113" i="12"/>
  <c r="CW117" i="12"/>
  <c r="CW121" i="12"/>
  <c r="CW125" i="12"/>
  <c r="CW78" i="12"/>
  <c r="CW82" i="12"/>
  <c r="CW86" i="12"/>
  <c r="CW90" i="12"/>
  <c r="CW94" i="12"/>
  <c r="CW51" i="12"/>
  <c r="CW55" i="12"/>
  <c r="CW59" i="12"/>
  <c r="CW63" i="12"/>
  <c r="CW67" i="12"/>
  <c r="CW12" i="12"/>
  <c r="CW16" i="12"/>
  <c r="CW20" i="12"/>
  <c r="CW24" i="12"/>
  <c r="CW28" i="12"/>
  <c r="CW32" i="12"/>
  <c r="CW36" i="12"/>
  <c r="CW164" i="12"/>
  <c r="CW168" i="12"/>
  <c r="CW172" i="12"/>
  <c r="CW176" i="12"/>
  <c r="CW180" i="12"/>
  <c r="CW184" i="12"/>
  <c r="CW137" i="12"/>
  <c r="CW141" i="12"/>
  <c r="CW145" i="12"/>
  <c r="CW149" i="12"/>
  <c r="CW153" i="12"/>
  <c r="CW157" i="12"/>
  <c r="CW102" i="12"/>
  <c r="CW106" i="12"/>
  <c r="CW110" i="12"/>
  <c r="CW114" i="12"/>
  <c r="CW118" i="12"/>
  <c r="CW122" i="12"/>
  <c r="CW126" i="12"/>
  <c r="CW71" i="12"/>
  <c r="CW75" i="12"/>
  <c r="CW79" i="12"/>
  <c r="CW83" i="12"/>
  <c r="CW87" i="12"/>
  <c r="CW91" i="12"/>
  <c r="CW95" i="12"/>
  <c r="CW52" i="12"/>
  <c r="CW56" i="12"/>
  <c r="CW60" i="12"/>
  <c r="CW64" i="12"/>
  <c r="CW13" i="12"/>
  <c r="CW17" i="12"/>
  <c r="CW21" i="12"/>
  <c r="CW25" i="12"/>
  <c r="CW29" i="12"/>
  <c r="CW33" i="12"/>
  <c r="CW37" i="12"/>
  <c r="CW165" i="12"/>
  <c r="CW169" i="12"/>
  <c r="CW173" i="12"/>
  <c r="CW177" i="12"/>
  <c r="CW181" i="12"/>
  <c r="CW185" i="12"/>
  <c r="CW130" i="12"/>
  <c r="CW138" i="12"/>
  <c r="CW142" i="12"/>
  <c r="CW146" i="12"/>
  <c r="CW150" i="12"/>
  <c r="CW154" i="12"/>
  <c r="CW103" i="12"/>
  <c r="CW107" i="12"/>
  <c r="CW111" i="12"/>
  <c r="CW115" i="12"/>
  <c r="CW119" i="12"/>
  <c r="CW123" i="12"/>
  <c r="CW127" i="12"/>
  <c r="CW76" i="12"/>
  <c r="CW80" i="12"/>
  <c r="CW84" i="12"/>
  <c r="CW88" i="12"/>
  <c r="CW92" i="12"/>
  <c r="CW96" i="12"/>
  <c r="CW53" i="12"/>
  <c r="CW57" i="12"/>
  <c r="CW61" i="12"/>
  <c r="CW65" i="12"/>
  <c r="CW18" i="12"/>
  <c r="CW22" i="12"/>
  <c r="CW26" i="12"/>
  <c r="CW30" i="12"/>
  <c r="CW34" i="12"/>
  <c r="CW166" i="12"/>
  <c r="CW182" i="12"/>
  <c r="CW139" i="12"/>
  <c r="CW155" i="12"/>
  <c r="CW112" i="12"/>
  <c r="CW85" i="12"/>
  <c r="CW58" i="12"/>
  <c r="CW31" i="12"/>
  <c r="CW170" i="12"/>
  <c r="CW186" i="12"/>
  <c r="CW143" i="12"/>
  <c r="CW100" i="12"/>
  <c r="CW116" i="12"/>
  <c r="CW89" i="12"/>
  <c r="CW62" i="12"/>
  <c r="CW19" i="12"/>
  <c r="CW35" i="12"/>
  <c r="CW174" i="12"/>
  <c r="CW147" i="12"/>
  <c r="CW104" i="12"/>
  <c r="CW120" i="12"/>
  <c r="CW77" i="12"/>
  <c r="CW93" i="12"/>
  <c r="CW66" i="12"/>
  <c r="CW23" i="12"/>
  <c r="CW151" i="12"/>
  <c r="CW97" i="12"/>
  <c r="CW162" i="12"/>
  <c r="CW108" i="12"/>
  <c r="CW54" i="12"/>
  <c r="CW178" i="12"/>
  <c r="CW124" i="12"/>
  <c r="CW81" i="12"/>
  <c r="CW27" i="12"/>
  <c r="CX6" i="12"/>
  <c r="CW135" i="12"/>
  <c r="CW7" i="12"/>
  <c r="CV228" i="12"/>
  <c r="CW227" i="12"/>
  <c r="DD211" i="12"/>
  <c r="DC212" i="12"/>
  <c r="CL38" i="10"/>
  <c r="CK37" i="10"/>
  <c r="EU224" i="12" l="1"/>
  <c r="ET208" i="12"/>
  <c r="ET210" i="12" s="1"/>
  <c r="ET226" i="12"/>
  <c r="CR7" i="16"/>
  <c r="CS6" i="16"/>
  <c r="DE211" i="12"/>
  <c r="DD212" i="12"/>
  <c r="CW228" i="12"/>
  <c r="CX227" i="12"/>
  <c r="CX163" i="12"/>
  <c r="CX167" i="12"/>
  <c r="CX171" i="12"/>
  <c r="CX175" i="12"/>
  <c r="CX179" i="12"/>
  <c r="CX183" i="12"/>
  <c r="CX187" i="12"/>
  <c r="CX136" i="12"/>
  <c r="CX140" i="12"/>
  <c r="CX144" i="12"/>
  <c r="CX148" i="12"/>
  <c r="CX152" i="12"/>
  <c r="CX156" i="12"/>
  <c r="CX101" i="12"/>
  <c r="CX105" i="12"/>
  <c r="CX109" i="12"/>
  <c r="CX113" i="12"/>
  <c r="CX117" i="12"/>
  <c r="CX121" i="12"/>
  <c r="CX125" i="12"/>
  <c r="CX78" i="12"/>
  <c r="CX82" i="12"/>
  <c r="CX86" i="12"/>
  <c r="CX90" i="12"/>
  <c r="CX94" i="12"/>
  <c r="CX51" i="12"/>
  <c r="CX55" i="12"/>
  <c r="CX59" i="12"/>
  <c r="CX63" i="12"/>
  <c r="CX67" i="12"/>
  <c r="CX12" i="12"/>
  <c r="CX16" i="12"/>
  <c r="CX20" i="12"/>
  <c r="CX24" i="12"/>
  <c r="CX28" i="12"/>
  <c r="CX32" i="12"/>
  <c r="CX36" i="12"/>
  <c r="CX164" i="12"/>
  <c r="CX168" i="12"/>
  <c r="CX172" i="12"/>
  <c r="CX176" i="12"/>
  <c r="CX180" i="12"/>
  <c r="CX184" i="12"/>
  <c r="CX137" i="12"/>
  <c r="CX141" i="12"/>
  <c r="CX145" i="12"/>
  <c r="CX149" i="12"/>
  <c r="CX153" i="12"/>
  <c r="CX157" i="12"/>
  <c r="CX102" i="12"/>
  <c r="CX106" i="12"/>
  <c r="CX110" i="12"/>
  <c r="CX114" i="12"/>
  <c r="CX118" i="12"/>
  <c r="CX122" i="12"/>
  <c r="CX126" i="12"/>
  <c r="CX71" i="12"/>
  <c r="CX75" i="12"/>
  <c r="CX79" i="12"/>
  <c r="CX83" i="12"/>
  <c r="CX87" i="12"/>
  <c r="CX91" i="12"/>
  <c r="CX95" i="12"/>
  <c r="CX52" i="12"/>
  <c r="CX56" i="12"/>
  <c r="CX60" i="12"/>
  <c r="CX64" i="12"/>
  <c r="CX13" i="12"/>
  <c r="CX17" i="12"/>
  <c r="CX21" i="12"/>
  <c r="CX25" i="12"/>
  <c r="CX29" i="12"/>
  <c r="CX33" i="12"/>
  <c r="CX37" i="12"/>
  <c r="CX165" i="12"/>
  <c r="CX169" i="12"/>
  <c r="CX173" i="12"/>
  <c r="CX177" i="12"/>
  <c r="CX181" i="12"/>
  <c r="CX185" i="12"/>
  <c r="CX130" i="12"/>
  <c r="CX138" i="12"/>
  <c r="CX142" i="12"/>
  <c r="CX146" i="12"/>
  <c r="CX150" i="12"/>
  <c r="CX154" i="12"/>
  <c r="CX103" i="12"/>
  <c r="CX107" i="12"/>
  <c r="CX111" i="12"/>
  <c r="CX115" i="12"/>
  <c r="CX119" i="12"/>
  <c r="CX123" i="12"/>
  <c r="CX127" i="12"/>
  <c r="CX76" i="12"/>
  <c r="CX80" i="12"/>
  <c r="CX84" i="12"/>
  <c r="CX88" i="12"/>
  <c r="CX92" i="12"/>
  <c r="CX96" i="12"/>
  <c r="CX53" i="12"/>
  <c r="CX57" i="12"/>
  <c r="CX61" i="12"/>
  <c r="CX65" i="12"/>
  <c r="CX18" i="12"/>
  <c r="CX22" i="12"/>
  <c r="CX26" i="12"/>
  <c r="CX30" i="12"/>
  <c r="CX34" i="12"/>
  <c r="CX166" i="12"/>
  <c r="CX182" i="12"/>
  <c r="CX139" i="12"/>
  <c r="CX155" i="12"/>
  <c r="CX112" i="12"/>
  <c r="CX85" i="12"/>
  <c r="CX58" i="12"/>
  <c r="CX31" i="12"/>
  <c r="CX170" i="12"/>
  <c r="CX186" i="12"/>
  <c r="CX143" i="12"/>
  <c r="CX100" i="12"/>
  <c r="CX116" i="12"/>
  <c r="CX89" i="12"/>
  <c r="CX62" i="12"/>
  <c r="CX19" i="12"/>
  <c r="CX35" i="12"/>
  <c r="CX174" i="12"/>
  <c r="CX147" i="12"/>
  <c r="CX104" i="12"/>
  <c r="CX120" i="12"/>
  <c r="CX77" i="12"/>
  <c r="CX93" i="12"/>
  <c r="CX66" i="12"/>
  <c r="CX23" i="12"/>
  <c r="CX162" i="12"/>
  <c r="CX108" i="12"/>
  <c r="CX54" i="12"/>
  <c r="CX178" i="12"/>
  <c r="CX124" i="12"/>
  <c r="CX135" i="12"/>
  <c r="CX81" i="12"/>
  <c r="CX27" i="12"/>
  <c r="CX151" i="12"/>
  <c r="CY6" i="12"/>
  <c r="CX97" i="12"/>
  <c r="CX7" i="12"/>
  <c r="CW99" i="12"/>
  <c r="CW8" i="12"/>
  <c r="CK39" i="10"/>
  <c r="CV236" i="12"/>
  <c r="CV235" i="12" s="1"/>
  <c r="CM38" i="10"/>
  <c r="CL37" i="10"/>
  <c r="EV224" i="12" l="1"/>
  <c r="EU208" i="12"/>
  <c r="EU210" i="12" s="1"/>
  <c r="EU226" i="12"/>
  <c r="CT6" i="16"/>
  <c r="CS7" i="16"/>
  <c r="CX228" i="12"/>
  <c r="CY227" i="12"/>
  <c r="CY163" i="12"/>
  <c r="CY167" i="12"/>
  <c r="CY171" i="12"/>
  <c r="CY175" i="12"/>
  <c r="CY179" i="12"/>
  <c r="CY183" i="12"/>
  <c r="CY187" i="12"/>
  <c r="CY136" i="12"/>
  <c r="CY140" i="12"/>
  <c r="CY144" i="12"/>
  <c r="CY148" i="12"/>
  <c r="CY152" i="12"/>
  <c r="CY156" i="12"/>
  <c r="CY101" i="12"/>
  <c r="CY105" i="12"/>
  <c r="CY109" i="12"/>
  <c r="CY113" i="12"/>
  <c r="CY117" i="12"/>
  <c r="CY121" i="12"/>
  <c r="CY125" i="12"/>
  <c r="CY78" i="12"/>
  <c r="CY82" i="12"/>
  <c r="CY86" i="12"/>
  <c r="CY90" i="12"/>
  <c r="CY94" i="12"/>
  <c r="CY51" i="12"/>
  <c r="CY55" i="12"/>
  <c r="CY59" i="12"/>
  <c r="CY63" i="12"/>
  <c r="CY67" i="12"/>
  <c r="CY12" i="12"/>
  <c r="CY16" i="12"/>
  <c r="CY20" i="12"/>
  <c r="CY24" i="12"/>
  <c r="CY28" i="12"/>
  <c r="CY32" i="12"/>
  <c r="CY36" i="12"/>
  <c r="CY164" i="12"/>
  <c r="CY168" i="12"/>
  <c r="CY172" i="12"/>
  <c r="CY176" i="12"/>
  <c r="CY180" i="12"/>
  <c r="CY184" i="12"/>
  <c r="CY137" i="12"/>
  <c r="CY141" i="12"/>
  <c r="CY145" i="12"/>
  <c r="CY149" i="12"/>
  <c r="CY153" i="12"/>
  <c r="CY157" i="12"/>
  <c r="CY102" i="12"/>
  <c r="CY106" i="12"/>
  <c r="CY110" i="12"/>
  <c r="CY114" i="12"/>
  <c r="CY118" i="12"/>
  <c r="CY122" i="12"/>
  <c r="CY126" i="12"/>
  <c r="CY71" i="12"/>
  <c r="CY75" i="12"/>
  <c r="CY79" i="12"/>
  <c r="CY83" i="12"/>
  <c r="CY87" i="12"/>
  <c r="CY91" i="12"/>
  <c r="CY95" i="12"/>
  <c r="CY52" i="12"/>
  <c r="CY56" i="12"/>
  <c r="CY60" i="12"/>
  <c r="CY64" i="12"/>
  <c r="CY13" i="12"/>
  <c r="CY17" i="12"/>
  <c r="CY21" i="12"/>
  <c r="CY25" i="12"/>
  <c r="CY29" i="12"/>
  <c r="CY33" i="12"/>
  <c r="CY37" i="12"/>
  <c r="CY165" i="12"/>
  <c r="CY169" i="12"/>
  <c r="CY173" i="12"/>
  <c r="CY177" i="12"/>
  <c r="CY181" i="12"/>
  <c r="CY185" i="12"/>
  <c r="CY130" i="12"/>
  <c r="CY138" i="12"/>
  <c r="CY142" i="12"/>
  <c r="CY146" i="12"/>
  <c r="CY150" i="12"/>
  <c r="CY154" i="12"/>
  <c r="CY103" i="12"/>
  <c r="CY107" i="12"/>
  <c r="CY111" i="12"/>
  <c r="CY115" i="12"/>
  <c r="CY119" i="12"/>
  <c r="CY123" i="12"/>
  <c r="CY127" i="12"/>
  <c r="CY76" i="12"/>
  <c r="CY80" i="12"/>
  <c r="CY84" i="12"/>
  <c r="CY88" i="12"/>
  <c r="CY92" i="12"/>
  <c r="CY96" i="12"/>
  <c r="CY53" i="12"/>
  <c r="CY57" i="12"/>
  <c r="CY61" i="12"/>
  <c r="CY65" i="12"/>
  <c r="CY18" i="12"/>
  <c r="CY22" i="12"/>
  <c r="CY26" i="12"/>
  <c r="CY30" i="12"/>
  <c r="CY34" i="12"/>
  <c r="CY166" i="12"/>
  <c r="CY182" i="12"/>
  <c r="CY139" i="12"/>
  <c r="CY155" i="12"/>
  <c r="CY112" i="12"/>
  <c r="CY85" i="12"/>
  <c r="CY58" i="12"/>
  <c r="CY31" i="12"/>
  <c r="CY170" i="12"/>
  <c r="CY186" i="12"/>
  <c r="CY143" i="12"/>
  <c r="CY100" i="12"/>
  <c r="CY116" i="12"/>
  <c r="CY89" i="12"/>
  <c r="CY62" i="12"/>
  <c r="CY19" i="12"/>
  <c r="CY35" i="12"/>
  <c r="CY174" i="12"/>
  <c r="CY147" i="12"/>
  <c r="CY104" i="12"/>
  <c r="CY120" i="12"/>
  <c r="CY77" i="12"/>
  <c r="CY93" i="12"/>
  <c r="CY66" i="12"/>
  <c r="CY23" i="12"/>
  <c r="CY178" i="12"/>
  <c r="CY124" i="12"/>
  <c r="CY135" i="12"/>
  <c r="CY81" i="12"/>
  <c r="CY27" i="12"/>
  <c r="CY151" i="12"/>
  <c r="CY97" i="12"/>
  <c r="CY162" i="12"/>
  <c r="CY108" i="12"/>
  <c r="CY54" i="12"/>
  <c r="CZ6" i="12"/>
  <c r="CY7" i="12"/>
  <c r="DE212" i="12"/>
  <c r="DF211" i="12"/>
  <c r="CX8" i="12"/>
  <c r="CL39" i="10"/>
  <c r="CW236" i="12"/>
  <c r="CW235" i="12" s="1"/>
  <c r="CM37" i="10"/>
  <c r="CN38" i="10"/>
  <c r="CX99" i="12"/>
  <c r="EW224" i="12" l="1"/>
  <c r="EV208" i="12"/>
  <c r="EV210" i="12" s="1"/>
  <c r="EV226" i="12"/>
  <c r="CT7" i="16"/>
  <c r="CU6" i="16"/>
  <c r="CN37" i="10"/>
  <c r="CO38" i="10"/>
  <c r="CY228" i="12"/>
  <c r="CZ227" i="12"/>
  <c r="CZ163" i="12"/>
  <c r="CZ167" i="12"/>
  <c r="CZ171" i="12"/>
  <c r="CZ175" i="12"/>
  <c r="CZ179" i="12"/>
  <c r="CZ183" i="12"/>
  <c r="CZ187" i="12"/>
  <c r="CZ136" i="12"/>
  <c r="CZ140" i="12"/>
  <c r="CZ144" i="12"/>
  <c r="CZ148" i="12"/>
  <c r="CZ152" i="12"/>
  <c r="CZ156" i="12"/>
  <c r="CZ101" i="12"/>
  <c r="CZ105" i="12"/>
  <c r="CZ109" i="12"/>
  <c r="CZ113" i="12"/>
  <c r="CZ117" i="12"/>
  <c r="CZ121" i="12"/>
  <c r="CZ125" i="12"/>
  <c r="CZ78" i="12"/>
  <c r="CZ82" i="12"/>
  <c r="CZ86" i="12"/>
  <c r="CZ90" i="12"/>
  <c r="CZ94" i="12"/>
  <c r="CZ51" i="12"/>
  <c r="CZ55" i="12"/>
  <c r="CZ59" i="12"/>
  <c r="CZ63" i="12"/>
  <c r="CZ67" i="12"/>
  <c r="CZ12" i="12"/>
  <c r="CZ16" i="12"/>
  <c r="CZ20" i="12"/>
  <c r="CZ24" i="12"/>
  <c r="CZ28" i="12"/>
  <c r="CZ32" i="12"/>
  <c r="CZ36" i="12"/>
  <c r="CZ164" i="12"/>
  <c r="CZ168" i="12"/>
  <c r="CZ172" i="12"/>
  <c r="CZ176" i="12"/>
  <c r="CZ180" i="12"/>
  <c r="CZ184" i="12"/>
  <c r="CZ137" i="12"/>
  <c r="CZ141" i="12"/>
  <c r="CZ145" i="12"/>
  <c r="CZ149" i="12"/>
  <c r="CZ153" i="12"/>
  <c r="CZ157" i="12"/>
  <c r="CZ102" i="12"/>
  <c r="CZ106" i="12"/>
  <c r="CZ110" i="12"/>
  <c r="CZ114" i="12"/>
  <c r="CZ118" i="12"/>
  <c r="CZ122" i="12"/>
  <c r="CZ126" i="12"/>
  <c r="CZ71" i="12"/>
  <c r="CZ75" i="12"/>
  <c r="CZ79" i="12"/>
  <c r="CZ83" i="12"/>
  <c r="CZ87" i="12"/>
  <c r="CZ91" i="12"/>
  <c r="CZ95" i="12"/>
  <c r="CZ52" i="12"/>
  <c r="CZ56" i="12"/>
  <c r="CZ60" i="12"/>
  <c r="CZ64" i="12"/>
  <c r="CZ13" i="12"/>
  <c r="CZ17" i="12"/>
  <c r="CZ21" i="12"/>
  <c r="CZ25" i="12"/>
  <c r="CZ29" i="12"/>
  <c r="CZ33" i="12"/>
  <c r="CZ37" i="12"/>
  <c r="CZ165" i="12"/>
  <c r="CZ169" i="12"/>
  <c r="CZ173" i="12"/>
  <c r="CZ177" i="12"/>
  <c r="CZ181" i="12"/>
  <c r="CZ185" i="12"/>
  <c r="CZ130" i="12"/>
  <c r="CZ138" i="12"/>
  <c r="CZ142" i="12"/>
  <c r="CZ146" i="12"/>
  <c r="CZ150" i="12"/>
  <c r="CZ154" i="12"/>
  <c r="CZ103" i="12"/>
  <c r="CZ107" i="12"/>
  <c r="CZ111" i="12"/>
  <c r="CZ115" i="12"/>
  <c r="CZ119" i="12"/>
  <c r="CZ123" i="12"/>
  <c r="CZ127" i="12"/>
  <c r="CZ76" i="12"/>
  <c r="CZ80" i="12"/>
  <c r="CZ84" i="12"/>
  <c r="CZ88" i="12"/>
  <c r="CZ92" i="12"/>
  <c r="CZ96" i="12"/>
  <c r="CZ53" i="12"/>
  <c r="CZ57" i="12"/>
  <c r="CZ61" i="12"/>
  <c r="CZ65" i="12"/>
  <c r="CZ18" i="12"/>
  <c r="CZ22" i="12"/>
  <c r="CZ26" i="12"/>
  <c r="CZ30" i="12"/>
  <c r="CZ34" i="12"/>
  <c r="CZ166" i="12"/>
  <c r="CZ182" i="12"/>
  <c r="CZ139" i="12"/>
  <c r="CZ155" i="12"/>
  <c r="CZ112" i="12"/>
  <c r="CZ85" i="12"/>
  <c r="CZ58" i="12"/>
  <c r="CZ31" i="12"/>
  <c r="CZ170" i="12"/>
  <c r="CZ186" i="12"/>
  <c r="CZ143" i="12"/>
  <c r="CZ100" i="12"/>
  <c r="CZ116" i="12"/>
  <c r="CZ89" i="12"/>
  <c r="CZ62" i="12"/>
  <c r="CZ19" i="12"/>
  <c r="CZ35" i="12"/>
  <c r="CZ174" i="12"/>
  <c r="CZ147" i="12"/>
  <c r="CZ104" i="12"/>
  <c r="CZ120" i="12"/>
  <c r="CZ77" i="12"/>
  <c r="CZ93" i="12"/>
  <c r="CZ66" i="12"/>
  <c r="CZ23" i="12"/>
  <c r="CZ135" i="12"/>
  <c r="CZ81" i="12"/>
  <c r="CZ27" i="12"/>
  <c r="CZ151" i="12"/>
  <c r="CZ97" i="12"/>
  <c r="CZ162" i="12"/>
  <c r="CZ108" i="12"/>
  <c r="CZ54" i="12"/>
  <c r="CZ124" i="12"/>
  <c r="DA6" i="12"/>
  <c r="CZ178" i="12"/>
  <c r="CZ7" i="12"/>
  <c r="DF212" i="12"/>
  <c r="DG211" i="12"/>
  <c r="CY8" i="12"/>
  <c r="CM39" i="10"/>
  <c r="CX236" i="12"/>
  <c r="CX235" i="12" s="1"/>
  <c r="CY99" i="12"/>
  <c r="EX224" i="12" l="1"/>
  <c r="EW208" i="12"/>
  <c r="EW210" i="12" s="1"/>
  <c r="EW226" i="12"/>
  <c r="CU7" i="16"/>
  <c r="CV6" i="16"/>
  <c r="CZ8" i="12"/>
  <c r="CN39" i="10"/>
  <c r="CY236" i="12"/>
  <c r="CY235" i="12" s="1"/>
  <c r="CZ228" i="12"/>
  <c r="DA227" i="12"/>
  <c r="DH211" i="12"/>
  <c r="DG212" i="12"/>
  <c r="CZ99" i="12"/>
  <c r="DA163" i="12"/>
  <c r="DA167" i="12"/>
  <c r="DA171" i="12"/>
  <c r="DA175" i="12"/>
  <c r="DA179" i="12"/>
  <c r="DA183" i="12"/>
  <c r="DA187" i="12"/>
  <c r="DA136" i="12"/>
  <c r="DA140" i="12"/>
  <c r="DA144" i="12"/>
  <c r="DA148" i="12"/>
  <c r="DA152" i="12"/>
  <c r="DA156" i="12"/>
  <c r="DA101" i="12"/>
  <c r="DA105" i="12"/>
  <c r="DA109" i="12"/>
  <c r="DA113" i="12"/>
  <c r="DA117" i="12"/>
  <c r="DA121" i="12"/>
  <c r="DA125" i="12"/>
  <c r="DA78" i="12"/>
  <c r="DA82" i="12"/>
  <c r="DA86" i="12"/>
  <c r="DA90" i="12"/>
  <c r="DA94" i="12"/>
  <c r="DA51" i="12"/>
  <c r="DA55" i="12"/>
  <c r="DA59" i="12"/>
  <c r="DA63" i="12"/>
  <c r="DA67" i="12"/>
  <c r="DA12" i="12"/>
  <c r="DA16" i="12"/>
  <c r="DA20" i="12"/>
  <c r="DA24" i="12"/>
  <c r="DA28" i="12"/>
  <c r="DA32" i="12"/>
  <c r="DA36" i="12"/>
  <c r="DA164" i="12"/>
  <c r="DA168" i="12"/>
  <c r="DA172" i="12"/>
  <c r="DA176" i="12"/>
  <c r="DA180" i="12"/>
  <c r="DA184" i="12"/>
  <c r="DA137" i="12"/>
  <c r="DA141" i="12"/>
  <c r="DA145" i="12"/>
  <c r="DA149" i="12"/>
  <c r="DA153" i="12"/>
  <c r="DA157" i="12"/>
  <c r="DA102" i="12"/>
  <c r="DA106" i="12"/>
  <c r="DA110" i="12"/>
  <c r="DA114" i="12"/>
  <c r="DA118" i="12"/>
  <c r="DA122" i="12"/>
  <c r="DA126" i="12"/>
  <c r="DA71" i="12"/>
  <c r="DA75" i="12"/>
  <c r="DA79" i="12"/>
  <c r="DA83" i="12"/>
  <c r="DA87" i="12"/>
  <c r="DA91" i="12"/>
  <c r="DA95" i="12"/>
  <c r="DA52" i="12"/>
  <c r="DA56" i="12"/>
  <c r="DA60" i="12"/>
  <c r="DA64" i="12"/>
  <c r="DA13" i="12"/>
  <c r="DA17" i="12"/>
  <c r="DA21" i="12"/>
  <c r="DA25" i="12"/>
  <c r="DA29" i="12"/>
  <c r="DA33" i="12"/>
  <c r="DA37" i="12"/>
  <c r="DA165" i="12"/>
  <c r="DA169" i="12"/>
  <c r="DA173" i="12"/>
  <c r="DA177" i="12"/>
  <c r="DA181" i="12"/>
  <c r="DA185" i="12"/>
  <c r="DA130" i="12"/>
  <c r="DA138" i="12"/>
  <c r="DA142" i="12"/>
  <c r="DA146" i="12"/>
  <c r="DA150" i="12"/>
  <c r="DA154" i="12"/>
  <c r="DA103" i="12"/>
  <c r="DA107" i="12"/>
  <c r="DA111" i="12"/>
  <c r="DA115" i="12"/>
  <c r="DA119" i="12"/>
  <c r="DA123" i="12"/>
  <c r="DA127" i="12"/>
  <c r="DA76" i="12"/>
  <c r="DA80" i="12"/>
  <c r="DA84" i="12"/>
  <c r="DA88" i="12"/>
  <c r="DA92" i="12"/>
  <c r="DA96" i="12"/>
  <c r="DA53" i="12"/>
  <c r="DA57" i="12"/>
  <c r="DA61" i="12"/>
  <c r="DA65" i="12"/>
  <c r="DA18" i="12"/>
  <c r="DA22" i="12"/>
  <c r="DA26" i="12"/>
  <c r="DA30" i="12"/>
  <c r="DA34" i="12"/>
  <c r="DA166" i="12"/>
  <c r="DA182" i="12"/>
  <c r="DA139" i="12"/>
  <c r="DA155" i="12"/>
  <c r="DA112" i="12"/>
  <c r="DA85" i="12"/>
  <c r="DA58" i="12"/>
  <c r="DA31" i="12"/>
  <c r="DA170" i="12"/>
  <c r="DA186" i="12"/>
  <c r="DA143" i="12"/>
  <c r="DA100" i="12"/>
  <c r="DA116" i="12"/>
  <c r="DA89" i="12"/>
  <c r="DA62" i="12"/>
  <c r="DA19" i="12"/>
  <c r="DA35" i="12"/>
  <c r="DA174" i="12"/>
  <c r="DA147" i="12"/>
  <c r="DA104" i="12"/>
  <c r="DA120" i="12"/>
  <c r="DA77" i="12"/>
  <c r="DA93" i="12"/>
  <c r="DA66" i="12"/>
  <c r="DA23" i="12"/>
  <c r="DA151" i="12"/>
  <c r="DA97" i="12"/>
  <c r="DA162" i="12"/>
  <c r="DA108" i="12"/>
  <c r="DA54" i="12"/>
  <c r="DA178" i="12"/>
  <c r="DA124" i="12"/>
  <c r="DA27" i="12"/>
  <c r="DB6" i="12"/>
  <c r="DA135" i="12"/>
  <c r="DA81" i="12"/>
  <c r="DA7" i="12"/>
  <c r="CO37" i="10"/>
  <c r="CP38" i="10"/>
  <c r="EY224" i="12" l="1"/>
  <c r="EX208" i="12"/>
  <c r="EX210" i="12" s="1"/>
  <c r="EX226" i="12"/>
  <c r="CW6" i="16"/>
  <c r="CV7" i="16"/>
  <c r="DA99" i="12"/>
  <c r="DI211" i="12"/>
  <c r="DH212" i="12"/>
  <c r="CQ38" i="10"/>
  <c r="CP37" i="10"/>
  <c r="DB163" i="12"/>
  <c r="DB167" i="12"/>
  <c r="DB171" i="12"/>
  <c r="DB175" i="12"/>
  <c r="DB179" i="12"/>
  <c r="DB183" i="12"/>
  <c r="DB187" i="12"/>
  <c r="DB136" i="12"/>
  <c r="DB140" i="12"/>
  <c r="DB144" i="12"/>
  <c r="DB148" i="12"/>
  <c r="DB152" i="12"/>
  <c r="DB156" i="12"/>
  <c r="DB101" i="12"/>
  <c r="DB105" i="12"/>
  <c r="DB109" i="12"/>
  <c r="DB113" i="12"/>
  <c r="DB117" i="12"/>
  <c r="DB121" i="12"/>
  <c r="DB125" i="12"/>
  <c r="DB78" i="12"/>
  <c r="DB82" i="12"/>
  <c r="DB86" i="12"/>
  <c r="DB90" i="12"/>
  <c r="DB94" i="12"/>
  <c r="DB51" i="12"/>
  <c r="DB55" i="12"/>
  <c r="DB59" i="12"/>
  <c r="DB63" i="12"/>
  <c r="DB67" i="12"/>
  <c r="DB12" i="12"/>
  <c r="DB16" i="12"/>
  <c r="DB20" i="12"/>
  <c r="DB24" i="12"/>
  <c r="DB28" i="12"/>
  <c r="DB32" i="12"/>
  <c r="DB36" i="12"/>
  <c r="DB164" i="12"/>
  <c r="DB168" i="12"/>
  <c r="DB172" i="12"/>
  <c r="DB176" i="12"/>
  <c r="DB180" i="12"/>
  <c r="DB184" i="12"/>
  <c r="DB137" i="12"/>
  <c r="DB141" i="12"/>
  <c r="DB145" i="12"/>
  <c r="DB149" i="12"/>
  <c r="DB153" i="12"/>
  <c r="DB157" i="12"/>
  <c r="DB102" i="12"/>
  <c r="DB106" i="12"/>
  <c r="DB110" i="12"/>
  <c r="DB114" i="12"/>
  <c r="DB118" i="12"/>
  <c r="DB122" i="12"/>
  <c r="DB126" i="12"/>
  <c r="DB71" i="12"/>
  <c r="DB75" i="12"/>
  <c r="DB79" i="12"/>
  <c r="DB83" i="12"/>
  <c r="DB87" i="12"/>
  <c r="DB91" i="12"/>
  <c r="DB95" i="12"/>
  <c r="DB52" i="12"/>
  <c r="DB56" i="12"/>
  <c r="DB60" i="12"/>
  <c r="DB64" i="12"/>
  <c r="DB13" i="12"/>
  <c r="DB17" i="12"/>
  <c r="DB21" i="12"/>
  <c r="DB25" i="12"/>
  <c r="DB29" i="12"/>
  <c r="DB33" i="12"/>
  <c r="DB37" i="12"/>
  <c r="DB165" i="12"/>
  <c r="DB169" i="12"/>
  <c r="DB173" i="12"/>
  <c r="DB177" i="12"/>
  <c r="DB181" i="12"/>
  <c r="DB185" i="12"/>
  <c r="DB130" i="12"/>
  <c r="DB138" i="12"/>
  <c r="DB142" i="12"/>
  <c r="DB146" i="12"/>
  <c r="DB150" i="12"/>
  <c r="DB154" i="12"/>
  <c r="DB103" i="12"/>
  <c r="DB107" i="12"/>
  <c r="DB111" i="12"/>
  <c r="DB115" i="12"/>
  <c r="DB119" i="12"/>
  <c r="DB123" i="12"/>
  <c r="DB127" i="12"/>
  <c r="DB76" i="12"/>
  <c r="DB80" i="12"/>
  <c r="DB84" i="12"/>
  <c r="DB88" i="12"/>
  <c r="DB92" i="12"/>
  <c r="DB96" i="12"/>
  <c r="DB53" i="12"/>
  <c r="DB57" i="12"/>
  <c r="DB61" i="12"/>
  <c r="DB65" i="12"/>
  <c r="DB18" i="12"/>
  <c r="DB22" i="12"/>
  <c r="DB26" i="12"/>
  <c r="DB30" i="12"/>
  <c r="DB34" i="12"/>
  <c r="DB166" i="12"/>
  <c r="DB182" i="12"/>
  <c r="DB139" i="12"/>
  <c r="DB155" i="12"/>
  <c r="DB112" i="12"/>
  <c r="DB85" i="12"/>
  <c r="DB58" i="12"/>
  <c r="DB31" i="12"/>
  <c r="DB170" i="12"/>
  <c r="DB186" i="12"/>
  <c r="DB143" i="12"/>
  <c r="DB100" i="12"/>
  <c r="DB116" i="12"/>
  <c r="DB89" i="12"/>
  <c r="DB62" i="12"/>
  <c r="DB19" i="12"/>
  <c r="DB35" i="12"/>
  <c r="DB174" i="12"/>
  <c r="DB147" i="12"/>
  <c r="DB104" i="12"/>
  <c r="DB120" i="12"/>
  <c r="DB77" i="12"/>
  <c r="DB93" i="12"/>
  <c r="DB66" i="12"/>
  <c r="DB23" i="12"/>
  <c r="DB162" i="12"/>
  <c r="DB108" i="12"/>
  <c r="DB54" i="12"/>
  <c r="DB178" i="12"/>
  <c r="DB124" i="12"/>
  <c r="DB135" i="12"/>
  <c r="DB81" i="12"/>
  <c r="DB27" i="12"/>
  <c r="DB151" i="12"/>
  <c r="DB97" i="12"/>
  <c r="DC6" i="12"/>
  <c r="DB7" i="12"/>
  <c r="DA228" i="12"/>
  <c r="DB227" i="12"/>
  <c r="DA8" i="12"/>
  <c r="CO39" i="10"/>
  <c r="CZ236" i="12"/>
  <c r="CZ235" i="12" s="1"/>
  <c r="EZ224" i="12" l="1"/>
  <c r="EY208" i="12"/>
  <c r="EY210" i="12" s="1"/>
  <c r="EY226" i="12"/>
  <c r="CW7" i="16"/>
  <c r="CX6" i="16"/>
  <c r="DB8" i="12"/>
  <c r="CP39" i="10"/>
  <c r="DA236" i="12"/>
  <c r="DA235" i="12" s="1"/>
  <c r="DC163" i="12"/>
  <c r="DC167" i="12"/>
  <c r="DC171" i="12"/>
  <c r="DC175" i="12"/>
  <c r="DC179" i="12"/>
  <c r="DC183" i="12"/>
  <c r="DC187" i="12"/>
  <c r="DC136" i="12"/>
  <c r="DC140" i="12"/>
  <c r="DC144" i="12"/>
  <c r="DC148" i="12"/>
  <c r="DC152" i="12"/>
  <c r="DC156" i="12"/>
  <c r="DC101" i="12"/>
  <c r="DC105" i="12"/>
  <c r="DC109" i="12"/>
  <c r="DC113" i="12"/>
  <c r="DC117" i="12"/>
  <c r="DC121" i="12"/>
  <c r="DC125" i="12"/>
  <c r="DC78" i="12"/>
  <c r="DC82" i="12"/>
  <c r="DC86" i="12"/>
  <c r="DC90" i="12"/>
  <c r="DC94" i="12"/>
  <c r="DC51" i="12"/>
  <c r="DC55" i="12"/>
  <c r="DC59" i="12"/>
  <c r="DC63" i="12"/>
  <c r="DC67" i="12"/>
  <c r="DC12" i="12"/>
  <c r="DC16" i="12"/>
  <c r="DC20" i="12"/>
  <c r="DC24" i="12"/>
  <c r="DC28" i="12"/>
  <c r="DC32" i="12"/>
  <c r="DC36" i="12"/>
  <c r="DC164" i="12"/>
  <c r="DC168" i="12"/>
  <c r="DC172" i="12"/>
  <c r="DC176" i="12"/>
  <c r="DC180" i="12"/>
  <c r="DC184" i="12"/>
  <c r="DC137" i="12"/>
  <c r="DC141" i="12"/>
  <c r="DC145" i="12"/>
  <c r="DC149" i="12"/>
  <c r="DC153" i="12"/>
  <c r="DC157" i="12"/>
  <c r="DC102" i="12"/>
  <c r="DC106" i="12"/>
  <c r="DC110" i="12"/>
  <c r="DC114" i="12"/>
  <c r="DC118" i="12"/>
  <c r="DC122" i="12"/>
  <c r="DC126" i="12"/>
  <c r="DC71" i="12"/>
  <c r="DC75" i="12"/>
  <c r="DC79" i="12"/>
  <c r="DC83" i="12"/>
  <c r="DC87" i="12"/>
  <c r="DC91" i="12"/>
  <c r="DC95" i="12"/>
  <c r="DC52" i="12"/>
  <c r="DC56" i="12"/>
  <c r="DC60" i="12"/>
  <c r="DC64" i="12"/>
  <c r="DC13" i="12"/>
  <c r="DC17" i="12"/>
  <c r="DC21" i="12"/>
  <c r="DC25" i="12"/>
  <c r="DC29" i="12"/>
  <c r="DC33" i="12"/>
  <c r="DC37" i="12"/>
  <c r="DC165" i="12"/>
  <c r="DC169" i="12"/>
  <c r="DC173" i="12"/>
  <c r="DC177" i="12"/>
  <c r="DC181" i="12"/>
  <c r="DC185" i="12"/>
  <c r="DC130" i="12"/>
  <c r="DC138" i="12"/>
  <c r="DC142" i="12"/>
  <c r="DC146" i="12"/>
  <c r="DC150" i="12"/>
  <c r="DC154" i="12"/>
  <c r="DC103" i="12"/>
  <c r="DC107" i="12"/>
  <c r="DC111" i="12"/>
  <c r="DC115" i="12"/>
  <c r="DC119" i="12"/>
  <c r="DC123" i="12"/>
  <c r="DC127" i="12"/>
  <c r="DC76" i="12"/>
  <c r="DC80" i="12"/>
  <c r="DC84" i="12"/>
  <c r="DC88" i="12"/>
  <c r="DC92" i="12"/>
  <c r="DC96" i="12"/>
  <c r="DC53" i="12"/>
  <c r="DC57" i="12"/>
  <c r="DC61" i="12"/>
  <c r="DC65" i="12"/>
  <c r="DC18" i="12"/>
  <c r="DC22" i="12"/>
  <c r="DC26" i="12"/>
  <c r="DC30" i="12"/>
  <c r="DC34" i="12"/>
  <c r="DC166" i="12"/>
  <c r="DC182" i="12"/>
  <c r="DC139" i="12"/>
  <c r="DC155" i="12"/>
  <c r="DC112" i="12"/>
  <c r="DC85" i="12"/>
  <c r="DC58" i="12"/>
  <c r="DC31" i="12"/>
  <c r="DC170" i="12"/>
  <c r="DC186" i="12"/>
  <c r="DC143" i="12"/>
  <c r="DC100" i="12"/>
  <c r="DC116" i="12"/>
  <c r="DC89" i="12"/>
  <c r="DC62" i="12"/>
  <c r="DC19" i="12"/>
  <c r="DC35" i="12"/>
  <c r="DC174" i="12"/>
  <c r="DC147" i="12"/>
  <c r="DC104" i="12"/>
  <c r="DC120" i="12"/>
  <c r="DC77" i="12"/>
  <c r="DC93" i="12"/>
  <c r="DC66" i="12"/>
  <c r="DC23" i="12"/>
  <c r="DC178" i="12"/>
  <c r="DC124" i="12"/>
  <c r="DC135" i="12"/>
  <c r="DC81" i="12"/>
  <c r="DC27" i="12"/>
  <c r="DC151" i="12"/>
  <c r="DC97" i="12"/>
  <c r="DC108" i="12"/>
  <c r="DC54" i="12"/>
  <c r="DC162" i="12"/>
  <c r="DD6" i="12"/>
  <c r="DC7" i="12"/>
  <c r="DB99" i="12"/>
  <c r="CR38" i="10"/>
  <c r="CQ37" i="10"/>
  <c r="DB228" i="12"/>
  <c r="DC227" i="12"/>
  <c r="DI212" i="12"/>
  <c r="DJ211" i="12"/>
  <c r="FA224" i="12" l="1"/>
  <c r="EZ208" i="12"/>
  <c r="EZ210" i="12" s="1"/>
  <c r="EZ226" i="12"/>
  <c r="CY6" i="16"/>
  <c r="CX7" i="16"/>
  <c r="DD163" i="12"/>
  <c r="DD167" i="12"/>
  <c r="DD171" i="12"/>
  <c r="DD175" i="12"/>
  <c r="DD179" i="12"/>
  <c r="DD183" i="12"/>
  <c r="DD187" i="12"/>
  <c r="DD136" i="12"/>
  <c r="DD140" i="12"/>
  <c r="DD144" i="12"/>
  <c r="DD148" i="12"/>
  <c r="DD152" i="12"/>
  <c r="DD156" i="12"/>
  <c r="DD101" i="12"/>
  <c r="DD105" i="12"/>
  <c r="DD109" i="12"/>
  <c r="DD113" i="12"/>
  <c r="DD117" i="12"/>
  <c r="DD121" i="12"/>
  <c r="DD125" i="12"/>
  <c r="DD78" i="12"/>
  <c r="DD82" i="12"/>
  <c r="DD86" i="12"/>
  <c r="DD90" i="12"/>
  <c r="DD94" i="12"/>
  <c r="DD51" i="12"/>
  <c r="DD55" i="12"/>
  <c r="DD59" i="12"/>
  <c r="DD63" i="12"/>
  <c r="DD67" i="12"/>
  <c r="DD12" i="12"/>
  <c r="DD16" i="12"/>
  <c r="DD20" i="12"/>
  <c r="DD24" i="12"/>
  <c r="DD28" i="12"/>
  <c r="DD32" i="12"/>
  <c r="DD36" i="12"/>
  <c r="DD164" i="12"/>
  <c r="DD168" i="12"/>
  <c r="DD172" i="12"/>
  <c r="DD176" i="12"/>
  <c r="DD180" i="12"/>
  <c r="DD184" i="12"/>
  <c r="DD137" i="12"/>
  <c r="DD141" i="12"/>
  <c r="DD145" i="12"/>
  <c r="DD149" i="12"/>
  <c r="DD153" i="12"/>
  <c r="DD157" i="12"/>
  <c r="DD102" i="12"/>
  <c r="DD106" i="12"/>
  <c r="DD110" i="12"/>
  <c r="DD114" i="12"/>
  <c r="DD118" i="12"/>
  <c r="DD122" i="12"/>
  <c r="DD126" i="12"/>
  <c r="DD71" i="12"/>
  <c r="DD75" i="12"/>
  <c r="DD79" i="12"/>
  <c r="DD83" i="12"/>
  <c r="DD87" i="12"/>
  <c r="DD91" i="12"/>
  <c r="DD95" i="12"/>
  <c r="DD52" i="12"/>
  <c r="DD56" i="12"/>
  <c r="DD60" i="12"/>
  <c r="DD64" i="12"/>
  <c r="DD13" i="12"/>
  <c r="DD17" i="12"/>
  <c r="DD21" i="12"/>
  <c r="DD25" i="12"/>
  <c r="DD29" i="12"/>
  <c r="DD33" i="12"/>
  <c r="DD37" i="12"/>
  <c r="DD165" i="12"/>
  <c r="DD169" i="12"/>
  <c r="DD173" i="12"/>
  <c r="DD177" i="12"/>
  <c r="DD181" i="12"/>
  <c r="DD185" i="12"/>
  <c r="DD130" i="12"/>
  <c r="DD138" i="12"/>
  <c r="DD142" i="12"/>
  <c r="DD146" i="12"/>
  <c r="DD150" i="12"/>
  <c r="DD154" i="12"/>
  <c r="DD103" i="12"/>
  <c r="DD107" i="12"/>
  <c r="DD111" i="12"/>
  <c r="DD115" i="12"/>
  <c r="DD119" i="12"/>
  <c r="DD123" i="12"/>
  <c r="DD127" i="12"/>
  <c r="DD76" i="12"/>
  <c r="DD80" i="12"/>
  <c r="DD84" i="12"/>
  <c r="DD88" i="12"/>
  <c r="DD92" i="12"/>
  <c r="DD96" i="12"/>
  <c r="DD53" i="12"/>
  <c r="DD57" i="12"/>
  <c r="DD61" i="12"/>
  <c r="DD65" i="12"/>
  <c r="DD18" i="12"/>
  <c r="DD22" i="12"/>
  <c r="DD26" i="12"/>
  <c r="DD30" i="12"/>
  <c r="DD34" i="12"/>
  <c r="DD166" i="12"/>
  <c r="DD182" i="12"/>
  <c r="DD139" i="12"/>
  <c r="DD155" i="12"/>
  <c r="DD112" i="12"/>
  <c r="DD85" i="12"/>
  <c r="DD58" i="12"/>
  <c r="DD31" i="12"/>
  <c r="DD170" i="12"/>
  <c r="DD186" i="12"/>
  <c r="DD143" i="12"/>
  <c r="DD100" i="12"/>
  <c r="DD116" i="12"/>
  <c r="DD89" i="12"/>
  <c r="DD62" i="12"/>
  <c r="DD19" i="12"/>
  <c r="DD35" i="12"/>
  <c r="DD174" i="12"/>
  <c r="DD147" i="12"/>
  <c r="DD104" i="12"/>
  <c r="DD120" i="12"/>
  <c r="DD77" i="12"/>
  <c r="DD93" i="12"/>
  <c r="DD66" i="12"/>
  <c r="DD23" i="12"/>
  <c r="DD135" i="12"/>
  <c r="DD81" i="12"/>
  <c r="DD27" i="12"/>
  <c r="DD151" i="12"/>
  <c r="DD97" i="12"/>
  <c r="DD162" i="12"/>
  <c r="DD108" i="12"/>
  <c r="DD54" i="12"/>
  <c r="DE6" i="12"/>
  <c r="DD178" i="12"/>
  <c r="DD124" i="12"/>
  <c r="DD7" i="12"/>
  <c r="DC8" i="12"/>
  <c r="CQ39" i="10"/>
  <c r="DB236" i="12"/>
  <c r="DB235" i="12" s="1"/>
  <c r="DC99" i="12"/>
  <c r="DJ212" i="12"/>
  <c r="DK211" i="12"/>
  <c r="DC228" i="12"/>
  <c r="DD227" i="12"/>
  <c r="CR37" i="10"/>
  <c r="CS38" i="10"/>
  <c r="FB224" i="12" l="1"/>
  <c r="FA208" i="12"/>
  <c r="FA210" i="12" s="1"/>
  <c r="FA226" i="12"/>
  <c r="CZ6" i="16"/>
  <c r="CY7" i="16"/>
  <c r="DD228" i="12"/>
  <c r="DE227" i="12"/>
  <c r="DD99" i="12"/>
  <c r="CS37" i="10"/>
  <c r="CT38" i="10"/>
  <c r="DL211" i="12"/>
  <c r="DK212" i="12"/>
  <c r="DD8" i="12"/>
  <c r="CR39" i="10"/>
  <c r="DC236" i="12"/>
  <c r="DC235" i="12" s="1"/>
  <c r="DE162" i="12"/>
  <c r="DE166" i="12"/>
  <c r="DE170" i="12"/>
  <c r="DE174" i="12"/>
  <c r="DE178" i="12"/>
  <c r="DE182" i="12"/>
  <c r="DE186" i="12"/>
  <c r="DE135" i="12"/>
  <c r="DE139" i="12"/>
  <c r="DE143" i="12"/>
  <c r="DE147" i="12"/>
  <c r="DE151" i="12"/>
  <c r="DE155" i="12"/>
  <c r="DE100" i="12"/>
  <c r="DE104" i="12"/>
  <c r="DE108" i="12"/>
  <c r="DE112" i="12"/>
  <c r="DE116" i="12"/>
  <c r="DE120" i="12"/>
  <c r="DE124" i="12"/>
  <c r="DE77" i="12"/>
  <c r="DE81" i="12"/>
  <c r="DE85" i="12"/>
  <c r="DE89" i="12"/>
  <c r="DE93" i="12"/>
  <c r="DE97" i="12"/>
  <c r="DE54" i="12"/>
  <c r="DE58" i="12"/>
  <c r="DE62" i="12"/>
  <c r="DE66" i="12"/>
  <c r="DE19" i="12"/>
  <c r="DE23" i="12"/>
  <c r="DE27" i="12"/>
  <c r="DE31" i="12"/>
  <c r="DE35" i="12"/>
  <c r="DE163" i="12"/>
  <c r="DE167" i="12"/>
  <c r="DE171" i="12"/>
  <c r="DE175" i="12"/>
  <c r="DE179" i="12"/>
  <c r="DE183" i="12"/>
  <c r="DE187" i="12"/>
  <c r="DE136" i="12"/>
  <c r="DE140" i="12"/>
  <c r="DE144" i="12"/>
  <c r="DE148" i="12"/>
  <c r="DE152" i="12"/>
  <c r="DE156" i="12"/>
  <c r="DE101" i="12"/>
  <c r="DE105" i="12"/>
  <c r="DE109" i="12"/>
  <c r="DE113" i="12"/>
  <c r="DE117" i="12"/>
  <c r="DE121" i="12"/>
  <c r="DE125" i="12"/>
  <c r="DE78" i="12"/>
  <c r="DE82" i="12"/>
  <c r="DE86" i="12"/>
  <c r="DE90" i="12"/>
  <c r="DE94" i="12"/>
  <c r="DE51" i="12"/>
  <c r="DE55" i="12"/>
  <c r="DE59" i="12"/>
  <c r="DE63" i="12"/>
  <c r="DE67" i="12"/>
  <c r="DE12" i="12"/>
  <c r="DE16" i="12"/>
  <c r="DE20" i="12"/>
  <c r="DE24" i="12"/>
  <c r="DE28" i="12"/>
  <c r="DE32" i="12"/>
  <c r="DE36" i="12"/>
  <c r="DE164" i="12"/>
  <c r="DE168" i="12"/>
  <c r="DE172" i="12"/>
  <c r="DE176" i="12"/>
  <c r="DE180" i="12"/>
  <c r="DE184" i="12"/>
  <c r="DE137" i="12"/>
  <c r="DE141" i="12"/>
  <c r="DE145" i="12"/>
  <c r="DE149" i="12"/>
  <c r="DE153" i="12"/>
  <c r="DE157" i="12"/>
  <c r="DE102" i="12"/>
  <c r="DE106" i="12"/>
  <c r="DE110" i="12"/>
  <c r="DE114" i="12"/>
  <c r="DE118" i="12"/>
  <c r="DE122" i="12"/>
  <c r="DE126" i="12"/>
  <c r="DE71" i="12"/>
  <c r="DE75" i="12"/>
  <c r="DE79" i="12"/>
  <c r="DE83" i="12"/>
  <c r="DE87" i="12"/>
  <c r="DE91" i="12"/>
  <c r="DE95" i="12"/>
  <c r="DE52" i="12"/>
  <c r="DE56" i="12"/>
  <c r="DE60" i="12"/>
  <c r="DE64" i="12"/>
  <c r="DE13" i="12"/>
  <c r="DE17" i="12"/>
  <c r="DE21" i="12"/>
  <c r="DE25" i="12"/>
  <c r="DE29" i="12"/>
  <c r="DE33" i="12"/>
  <c r="DE37" i="12"/>
  <c r="DE165" i="12"/>
  <c r="DE181" i="12"/>
  <c r="DE138" i="12"/>
  <c r="DE154" i="12"/>
  <c r="DE111" i="12"/>
  <c r="DE127" i="12"/>
  <c r="DE84" i="12"/>
  <c r="DE57" i="12"/>
  <c r="DE30" i="12"/>
  <c r="DE169" i="12"/>
  <c r="DE185" i="12"/>
  <c r="DE142" i="12"/>
  <c r="DE115" i="12"/>
  <c r="DE88" i="12"/>
  <c r="DE61" i="12"/>
  <c r="DE18" i="12"/>
  <c r="DE34" i="12"/>
  <c r="DE173" i="12"/>
  <c r="DE130" i="12"/>
  <c r="DE146" i="12"/>
  <c r="DE103" i="12"/>
  <c r="DE119" i="12"/>
  <c r="DE76" i="12"/>
  <c r="DE92" i="12"/>
  <c r="DE65" i="12"/>
  <c r="DE22" i="12"/>
  <c r="DE150" i="12"/>
  <c r="DE96" i="12"/>
  <c r="DE107" i="12"/>
  <c r="DE53" i="12"/>
  <c r="DE177" i="12"/>
  <c r="DE123" i="12"/>
  <c r="DF6" i="12"/>
  <c r="DE80" i="12"/>
  <c r="DE26" i="12"/>
  <c r="DE7" i="12"/>
  <c r="FC224" i="12" l="1"/>
  <c r="FB208" i="12"/>
  <c r="FB210" i="12" s="1"/>
  <c r="FB226" i="12"/>
  <c r="CZ7" i="16"/>
  <c r="DA6" i="16"/>
  <c r="DD236" i="12"/>
  <c r="DE8" i="12"/>
  <c r="CS39" i="10"/>
  <c r="DE228" i="12"/>
  <c r="DF227" i="12"/>
  <c r="DM211" i="12"/>
  <c r="DL212" i="12"/>
  <c r="DF162" i="12"/>
  <c r="DF166" i="12"/>
  <c r="DF170" i="12"/>
  <c r="DF174" i="12"/>
  <c r="DF178" i="12"/>
  <c r="DF182" i="12"/>
  <c r="DF186" i="12"/>
  <c r="DF135" i="12"/>
  <c r="DF139" i="12"/>
  <c r="DF143" i="12"/>
  <c r="DF147" i="12"/>
  <c r="DF151" i="12"/>
  <c r="DF155" i="12"/>
  <c r="DF100" i="12"/>
  <c r="DF104" i="12"/>
  <c r="DF108" i="12"/>
  <c r="DF112" i="12"/>
  <c r="DF116" i="12"/>
  <c r="DF120" i="12"/>
  <c r="DF124" i="12"/>
  <c r="DF77" i="12"/>
  <c r="DF81" i="12"/>
  <c r="DF85" i="12"/>
  <c r="DF89" i="12"/>
  <c r="DF93" i="12"/>
  <c r="DF97" i="12"/>
  <c r="DF54" i="12"/>
  <c r="DF58" i="12"/>
  <c r="DF62" i="12"/>
  <c r="DF66" i="12"/>
  <c r="DF19" i="12"/>
  <c r="DF23" i="12"/>
  <c r="DF27" i="12"/>
  <c r="DF31" i="12"/>
  <c r="DF35" i="12"/>
  <c r="DF163" i="12"/>
  <c r="DF167" i="12"/>
  <c r="DF171" i="12"/>
  <c r="DF175" i="12"/>
  <c r="DF179" i="12"/>
  <c r="DF183" i="12"/>
  <c r="DF187" i="12"/>
  <c r="DF136" i="12"/>
  <c r="DF140" i="12"/>
  <c r="DF144" i="12"/>
  <c r="DF148" i="12"/>
  <c r="DF152" i="12"/>
  <c r="DF156" i="12"/>
  <c r="DF101" i="12"/>
  <c r="DF105" i="12"/>
  <c r="DF109" i="12"/>
  <c r="DF113" i="12"/>
  <c r="DF117" i="12"/>
  <c r="DF121" i="12"/>
  <c r="DF125" i="12"/>
  <c r="DF78" i="12"/>
  <c r="DF82" i="12"/>
  <c r="DF86" i="12"/>
  <c r="DF90" i="12"/>
  <c r="DF94" i="12"/>
  <c r="DF51" i="12"/>
  <c r="DF55" i="12"/>
  <c r="DF59" i="12"/>
  <c r="DF63" i="12"/>
  <c r="DF67" i="12"/>
  <c r="DF12" i="12"/>
  <c r="DF16" i="12"/>
  <c r="DF20" i="12"/>
  <c r="DF24" i="12"/>
  <c r="DF28" i="12"/>
  <c r="DF32" i="12"/>
  <c r="DF36" i="12"/>
  <c r="DF164" i="12"/>
  <c r="DF168" i="12"/>
  <c r="DF172" i="12"/>
  <c r="DF176" i="12"/>
  <c r="DF180" i="12"/>
  <c r="DF184" i="12"/>
  <c r="DF137" i="12"/>
  <c r="DF141" i="12"/>
  <c r="DF145" i="12"/>
  <c r="DF149" i="12"/>
  <c r="DF153" i="12"/>
  <c r="DF157" i="12"/>
  <c r="DF102" i="12"/>
  <c r="DF106" i="12"/>
  <c r="DF110" i="12"/>
  <c r="DF114" i="12"/>
  <c r="DF118" i="12"/>
  <c r="DF122" i="12"/>
  <c r="DF126" i="12"/>
  <c r="DF71" i="12"/>
  <c r="DF75" i="12"/>
  <c r="DF79" i="12"/>
  <c r="DF83" i="12"/>
  <c r="DF87" i="12"/>
  <c r="DF91" i="12"/>
  <c r="DF95" i="12"/>
  <c r="DF52" i="12"/>
  <c r="DF56" i="12"/>
  <c r="DF60" i="12"/>
  <c r="DF64" i="12"/>
  <c r="DF13" i="12"/>
  <c r="DF17" i="12"/>
  <c r="DF21" i="12"/>
  <c r="DF25" i="12"/>
  <c r="DF29" i="12"/>
  <c r="DF33" i="12"/>
  <c r="DF37" i="12"/>
  <c r="DF165" i="12"/>
  <c r="DF181" i="12"/>
  <c r="DF138" i="12"/>
  <c r="DF154" i="12"/>
  <c r="DF111" i="12"/>
  <c r="DF127" i="12"/>
  <c r="DF84" i="12"/>
  <c r="DF57" i="12"/>
  <c r="DF30" i="12"/>
  <c r="DF169" i="12"/>
  <c r="DF185" i="12"/>
  <c r="DF142" i="12"/>
  <c r="DF115" i="12"/>
  <c r="DF88" i="12"/>
  <c r="DF61" i="12"/>
  <c r="DF18" i="12"/>
  <c r="DF34" i="12"/>
  <c r="DF173" i="12"/>
  <c r="DF130" i="12"/>
  <c r="DF146" i="12"/>
  <c r="DF103" i="12"/>
  <c r="DF119" i="12"/>
  <c r="DF76" i="12"/>
  <c r="DF92" i="12"/>
  <c r="DF65" i="12"/>
  <c r="DF22" i="12"/>
  <c r="DF107" i="12"/>
  <c r="DF53" i="12"/>
  <c r="DF177" i="12"/>
  <c r="DF123" i="12"/>
  <c r="DF80" i="12"/>
  <c r="DF26" i="12"/>
  <c r="DF150" i="12"/>
  <c r="DF96" i="12"/>
  <c r="DG6" i="12"/>
  <c r="DF7" i="12"/>
  <c r="DE99" i="12"/>
  <c r="CU38" i="10"/>
  <c r="CT37" i="10"/>
  <c r="FD224" i="12" l="1"/>
  <c r="FC208" i="12"/>
  <c r="FC210" i="12" s="1"/>
  <c r="FC226" i="12"/>
  <c r="DB6" i="16"/>
  <c r="DA7" i="16"/>
  <c r="CU37" i="10"/>
  <c r="CV38" i="10"/>
  <c r="DF99" i="12"/>
  <c r="DE236" i="12"/>
  <c r="DE235" i="12" s="1"/>
  <c r="DD235" i="12"/>
  <c r="DM212" i="12"/>
  <c r="DN211" i="12"/>
  <c r="DF228" i="12"/>
  <c r="DG227" i="12"/>
  <c r="DG162" i="12"/>
  <c r="DG166" i="12"/>
  <c r="DG170" i="12"/>
  <c r="DG174" i="12"/>
  <c r="DG178" i="12"/>
  <c r="DG182" i="12"/>
  <c r="DG186" i="12"/>
  <c r="DG135" i="12"/>
  <c r="DG139" i="12"/>
  <c r="DG143" i="12"/>
  <c r="DG147" i="12"/>
  <c r="DG151" i="12"/>
  <c r="DG155" i="12"/>
  <c r="DG100" i="12"/>
  <c r="DG104" i="12"/>
  <c r="DG108" i="12"/>
  <c r="DG112" i="12"/>
  <c r="DG116" i="12"/>
  <c r="DG120" i="12"/>
  <c r="DG124" i="12"/>
  <c r="DG77" i="12"/>
  <c r="DG81" i="12"/>
  <c r="DG85" i="12"/>
  <c r="DG89" i="12"/>
  <c r="DG93" i="12"/>
  <c r="DG97" i="12"/>
  <c r="DG54" i="12"/>
  <c r="DG58" i="12"/>
  <c r="DG62" i="12"/>
  <c r="DG66" i="12"/>
  <c r="DG19" i="12"/>
  <c r="DG23" i="12"/>
  <c r="DG27" i="12"/>
  <c r="DG31" i="12"/>
  <c r="DG35" i="12"/>
  <c r="DG163" i="12"/>
  <c r="DG167" i="12"/>
  <c r="DG171" i="12"/>
  <c r="DG175" i="12"/>
  <c r="DG179" i="12"/>
  <c r="DG183" i="12"/>
  <c r="DG187" i="12"/>
  <c r="DG136" i="12"/>
  <c r="DG140" i="12"/>
  <c r="DG144" i="12"/>
  <c r="DG148" i="12"/>
  <c r="DG152" i="12"/>
  <c r="DG156" i="12"/>
  <c r="DG101" i="12"/>
  <c r="DG105" i="12"/>
  <c r="DG109" i="12"/>
  <c r="DG113" i="12"/>
  <c r="DG117" i="12"/>
  <c r="DG121" i="12"/>
  <c r="DG125" i="12"/>
  <c r="DG78" i="12"/>
  <c r="DG82" i="12"/>
  <c r="DG86" i="12"/>
  <c r="DG90" i="12"/>
  <c r="DG94" i="12"/>
  <c r="DG51" i="12"/>
  <c r="DG55" i="12"/>
  <c r="DG59" i="12"/>
  <c r="DG63" i="12"/>
  <c r="DG67" i="12"/>
  <c r="DG12" i="12"/>
  <c r="DG16" i="12"/>
  <c r="DG20" i="12"/>
  <c r="DG24" i="12"/>
  <c r="DG28" i="12"/>
  <c r="DG32" i="12"/>
  <c r="DG36" i="12"/>
  <c r="DG164" i="12"/>
  <c r="DG168" i="12"/>
  <c r="DG172" i="12"/>
  <c r="DG176" i="12"/>
  <c r="DG180" i="12"/>
  <c r="DG184" i="12"/>
  <c r="DG137" i="12"/>
  <c r="DG141" i="12"/>
  <c r="DG145" i="12"/>
  <c r="DG149" i="12"/>
  <c r="DG153" i="12"/>
  <c r="DG157" i="12"/>
  <c r="DG102" i="12"/>
  <c r="DG106" i="12"/>
  <c r="DG110" i="12"/>
  <c r="DG114" i="12"/>
  <c r="DG118" i="12"/>
  <c r="DG122" i="12"/>
  <c r="DG126" i="12"/>
  <c r="DG71" i="12"/>
  <c r="DG75" i="12"/>
  <c r="DG79" i="12"/>
  <c r="DG83" i="12"/>
  <c r="DG87" i="12"/>
  <c r="DG91" i="12"/>
  <c r="DG95" i="12"/>
  <c r="DG52" i="12"/>
  <c r="DG56" i="12"/>
  <c r="DG60" i="12"/>
  <c r="DG64" i="12"/>
  <c r="DG13" i="12"/>
  <c r="DG17" i="12"/>
  <c r="DG21" i="12"/>
  <c r="DG25" i="12"/>
  <c r="DG29" i="12"/>
  <c r="DG33" i="12"/>
  <c r="DG37" i="12"/>
  <c r="DG165" i="12"/>
  <c r="DG181" i="12"/>
  <c r="DG138" i="12"/>
  <c r="DG154" i="12"/>
  <c r="DG111" i="12"/>
  <c r="DG127" i="12"/>
  <c r="DG84" i="12"/>
  <c r="DG57" i="12"/>
  <c r="DG30" i="12"/>
  <c r="DG169" i="12"/>
  <c r="DG185" i="12"/>
  <c r="DG142" i="12"/>
  <c r="DG115" i="12"/>
  <c r="DG88" i="12"/>
  <c r="DG61" i="12"/>
  <c r="DG18" i="12"/>
  <c r="DG34" i="12"/>
  <c r="DG173" i="12"/>
  <c r="DG130" i="12"/>
  <c r="DG146" i="12"/>
  <c r="DG103" i="12"/>
  <c r="DG119" i="12"/>
  <c r="DG76" i="12"/>
  <c r="DG92" i="12"/>
  <c r="DG65" i="12"/>
  <c r="DG22" i="12"/>
  <c r="DG177" i="12"/>
  <c r="DG123" i="12"/>
  <c r="DG80" i="12"/>
  <c r="DG26" i="12"/>
  <c r="DG150" i="12"/>
  <c r="DG96" i="12"/>
  <c r="DG53" i="12"/>
  <c r="DG107" i="12"/>
  <c r="DH6" i="12"/>
  <c r="DG7" i="12"/>
  <c r="DF8" i="12"/>
  <c r="CT39" i="10"/>
  <c r="FE224" i="12" l="1"/>
  <c r="FD208" i="12"/>
  <c r="FD210" i="12" s="1"/>
  <c r="FD226" i="12"/>
  <c r="DC6" i="16"/>
  <c r="DB7" i="16"/>
  <c r="DG8" i="12"/>
  <c r="CU39" i="10"/>
  <c r="DF236" i="12"/>
  <c r="DF235" i="12" s="1"/>
  <c r="DH162" i="12"/>
  <c r="DH166" i="12"/>
  <c r="DH170" i="12"/>
  <c r="DH174" i="12"/>
  <c r="DH178" i="12"/>
  <c r="DH182" i="12"/>
  <c r="DH186" i="12"/>
  <c r="DH135" i="12"/>
  <c r="DH139" i="12"/>
  <c r="DH143" i="12"/>
  <c r="DH147" i="12"/>
  <c r="DH151" i="12"/>
  <c r="DH155" i="12"/>
  <c r="DH100" i="12"/>
  <c r="DH104" i="12"/>
  <c r="DH108" i="12"/>
  <c r="DH112" i="12"/>
  <c r="DH116" i="12"/>
  <c r="DH120" i="12"/>
  <c r="DH124" i="12"/>
  <c r="DH77" i="12"/>
  <c r="DH81" i="12"/>
  <c r="DH85" i="12"/>
  <c r="DH89" i="12"/>
  <c r="DH93" i="12"/>
  <c r="DH97" i="12"/>
  <c r="DH54" i="12"/>
  <c r="DH58" i="12"/>
  <c r="DH62" i="12"/>
  <c r="DH66" i="12"/>
  <c r="DH19" i="12"/>
  <c r="DH23" i="12"/>
  <c r="DH27" i="12"/>
  <c r="DH31" i="12"/>
  <c r="DH35" i="12"/>
  <c r="DH163" i="12"/>
  <c r="DH167" i="12"/>
  <c r="DH171" i="12"/>
  <c r="DH175" i="12"/>
  <c r="DH179" i="12"/>
  <c r="DH183" i="12"/>
  <c r="DH187" i="12"/>
  <c r="DH136" i="12"/>
  <c r="DH140" i="12"/>
  <c r="DH144" i="12"/>
  <c r="DH148" i="12"/>
  <c r="DH152" i="12"/>
  <c r="DH156" i="12"/>
  <c r="DH101" i="12"/>
  <c r="DH105" i="12"/>
  <c r="DH109" i="12"/>
  <c r="DH113" i="12"/>
  <c r="DH117" i="12"/>
  <c r="DH121" i="12"/>
  <c r="DH125" i="12"/>
  <c r="DH78" i="12"/>
  <c r="DH82" i="12"/>
  <c r="DH86" i="12"/>
  <c r="DH90" i="12"/>
  <c r="DH94" i="12"/>
  <c r="DH51" i="12"/>
  <c r="DH55" i="12"/>
  <c r="DH59" i="12"/>
  <c r="DH63" i="12"/>
  <c r="DH67" i="12"/>
  <c r="DH12" i="12"/>
  <c r="DH16" i="12"/>
  <c r="DH20" i="12"/>
  <c r="DH24" i="12"/>
  <c r="DH28" i="12"/>
  <c r="DH32" i="12"/>
  <c r="DH36" i="12"/>
  <c r="DH164" i="12"/>
  <c r="DH168" i="12"/>
  <c r="DH172" i="12"/>
  <c r="DH176" i="12"/>
  <c r="DH180" i="12"/>
  <c r="DH184" i="12"/>
  <c r="DH137" i="12"/>
  <c r="DH141" i="12"/>
  <c r="DH145" i="12"/>
  <c r="DH149" i="12"/>
  <c r="DH153" i="12"/>
  <c r="DH157" i="12"/>
  <c r="DH102" i="12"/>
  <c r="DH106" i="12"/>
  <c r="DH110" i="12"/>
  <c r="DH114" i="12"/>
  <c r="DH118" i="12"/>
  <c r="DH122" i="12"/>
  <c r="DH126" i="12"/>
  <c r="DH71" i="12"/>
  <c r="DH75" i="12"/>
  <c r="DH79" i="12"/>
  <c r="DH83" i="12"/>
  <c r="DH87" i="12"/>
  <c r="DH91" i="12"/>
  <c r="DH95" i="12"/>
  <c r="DH52" i="12"/>
  <c r="DH56" i="12"/>
  <c r="DH60" i="12"/>
  <c r="DH64" i="12"/>
  <c r="DH13" i="12"/>
  <c r="DH17" i="12"/>
  <c r="DH21" i="12"/>
  <c r="DH25" i="12"/>
  <c r="DH29" i="12"/>
  <c r="DH33" i="12"/>
  <c r="DH37" i="12"/>
  <c r="DH165" i="12"/>
  <c r="DH181" i="12"/>
  <c r="DH138" i="12"/>
  <c r="DH154" i="12"/>
  <c r="DH111" i="12"/>
  <c r="DH127" i="12"/>
  <c r="DH84" i="12"/>
  <c r="DH57" i="12"/>
  <c r="DH30" i="12"/>
  <c r="DH169" i="12"/>
  <c r="DH185" i="12"/>
  <c r="DH142" i="12"/>
  <c r="DH115" i="12"/>
  <c r="DH88" i="12"/>
  <c r="DH61" i="12"/>
  <c r="DH18" i="12"/>
  <c r="DH34" i="12"/>
  <c r="DH173" i="12"/>
  <c r="DH130" i="12"/>
  <c r="DH146" i="12"/>
  <c r="DH103" i="12"/>
  <c r="DH119" i="12"/>
  <c r="DH76" i="12"/>
  <c r="DH92" i="12"/>
  <c r="DH65" i="12"/>
  <c r="DH22" i="12"/>
  <c r="DH80" i="12"/>
  <c r="DH26" i="12"/>
  <c r="DH150" i="12"/>
  <c r="DH96" i="12"/>
  <c r="DH107" i="12"/>
  <c r="DH53" i="12"/>
  <c r="DI6" i="12"/>
  <c r="DH177" i="12"/>
  <c r="DH123" i="12"/>
  <c r="DH7" i="12"/>
  <c r="DN212" i="12"/>
  <c r="DO211" i="12"/>
  <c r="CV37" i="10"/>
  <c r="CW38" i="10"/>
  <c r="DG99" i="12"/>
  <c r="DG228" i="12"/>
  <c r="DH227" i="12"/>
  <c r="FF224" i="12" l="1"/>
  <c r="FE208" i="12"/>
  <c r="FE210" i="12" s="1"/>
  <c r="FE226" i="12"/>
  <c r="DD6" i="16"/>
  <c r="DC7" i="16"/>
  <c r="CX38" i="10"/>
  <c r="CW37" i="10"/>
  <c r="DH8" i="12"/>
  <c r="CV39" i="10"/>
  <c r="DG236" i="12"/>
  <c r="DG235" i="12" s="1"/>
  <c r="DP211" i="12"/>
  <c r="DO212" i="12"/>
  <c r="DH99" i="12"/>
  <c r="DH228" i="12"/>
  <c r="DI227" i="12"/>
  <c r="DI162" i="12"/>
  <c r="DI166" i="12"/>
  <c r="DI170" i="12"/>
  <c r="DI174" i="12"/>
  <c r="DI178" i="12"/>
  <c r="DI182" i="12"/>
  <c r="DI186" i="12"/>
  <c r="DI135" i="12"/>
  <c r="DI139" i="12"/>
  <c r="DI143" i="12"/>
  <c r="DI147" i="12"/>
  <c r="DI151" i="12"/>
  <c r="DI155" i="12"/>
  <c r="DI100" i="12"/>
  <c r="DI104" i="12"/>
  <c r="DI108" i="12"/>
  <c r="DI112" i="12"/>
  <c r="DI116" i="12"/>
  <c r="DI120" i="12"/>
  <c r="DI124" i="12"/>
  <c r="DI77" i="12"/>
  <c r="DI81" i="12"/>
  <c r="DI85" i="12"/>
  <c r="DI89" i="12"/>
  <c r="DI93" i="12"/>
  <c r="DI97" i="12"/>
  <c r="DI54" i="12"/>
  <c r="DI58" i="12"/>
  <c r="DI62" i="12"/>
  <c r="DI66" i="12"/>
  <c r="DI19" i="12"/>
  <c r="DI23" i="12"/>
  <c r="DI27" i="12"/>
  <c r="DI31" i="12"/>
  <c r="DI35" i="12"/>
  <c r="DI163" i="12"/>
  <c r="DI167" i="12"/>
  <c r="DI171" i="12"/>
  <c r="DI175" i="12"/>
  <c r="DI179" i="12"/>
  <c r="DI183" i="12"/>
  <c r="DI187" i="12"/>
  <c r="DI136" i="12"/>
  <c r="DI140" i="12"/>
  <c r="DI144" i="12"/>
  <c r="DI148" i="12"/>
  <c r="DI152" i="12"/>
  <c r="DI156" i="12"/>
  <c r="DI101" i="12"/>
  <c r="DI105" i="12"/>
  <c r="DI109" i="12"/>
  <c r="DI113" i="12"/>
  <c r="DI117" i="12"/>
  <c r="DI121" i="12"/>
  <c r="DI125" i="12"/>
  <c r="DI78" i="12"/>
  <c r="DI82" i="12"/>
  <c r="DI86" i="12"/>
  <c r="DI90" i="12"/>
  <c r="DI94" i="12"/>
  <c r="DI51" i="12"/>
  <c r="DI55" i="12"/>
  <c r="DI59" i="12"/>
  <c r="DI63" i="12"/>
  <c r="DI67" i="12"/>
  <c r="DI12" i="12"/>
  <c r="DI16" i="12"/>
  <c r="DI20" i="12"/>
  <c r="DI24" i="12"/>
  <c r="DI28" i="12"/>
  <c r="DI32" i="12"/>
  <c r="DI36" i="12"/>
  <c r="DI164" i="12"/>
  <c r="DI168" i="12"/>
  <c r="DI172" i="12"/>
  <c r="DI176" i="12"/>
  <c r="DI180" i="12"/>
  <c r="DI184" i="12"/>
  <c r="DI137" i="12"/>
  <c r="DI141" i="12"/>
  <c r="DI145" i="12"/>
  <c r="DI149" i="12"/>
  <c r="DI153" i="12"/>
  <c r="DI157" i="12"/>
  <c r="DI102" i="12"/>
  <c r="DI106" i="12"/>
  <c r="DI110" i="12"/>
  <c r="DI114" i="12"/>
  <c r="DI118" i="12"/>
  <c r="DI122" i="12"/>
  <c r="DI126" i="12"/>
  <c r="DI71" i="12"/>
  <c r="DI75" i="12"/>
  <c r="DI79" i="12"/>
  <c r="DI83" i="12"/>
  <c r="DI87" i="12"/>
  <c r="DI91" i="12"/>
  <c r="DI95" i="12"/>
  <c r="DI52" i="12"/>
  <c r="DI56" i="12"/>
  <c r="DI60" i="12"/>
  <c r="DI64" i="12"/>
  <c r="DI13" i="12"/>
  <c r="DI17" i="12"/>
  <c r="DI21" i="12"/>
  <c r="DI25" i="12"/>
  <c r="DI29" i="12"/>
  <c r="DI33" i="12"/>
  <c r="DI37" i="12"/>
  <c r="DI165" i="12"/>
  <c r="DI181" i="12"/>
  <c r="DI138" i="12"/>
  <c r="DI154" i="12"/>
  <c r="DI111" i="12"/>
  <c r="DI127" i="12"/>
  <c r="DI84" i="12"/>
  <c r="DI57" i="12"/>
  <c r="DI30" i="12"/>
  <c r="DI169" i="12"/>
  <c r="DI185" i="12"/>
  <c r="DI142" i="12"/>
  <c r="DI115" i="12"/>
  <c r="DI88" i="12"/>
  <c r="DI61" i="12"/>
  <c r="DI18" i="12"/>
  <c r="DI34" i="12"/>
  <c r="DI173" i="12"/>
  <c r="DI130" i="12"/>
  <c r="DI146" i="12"/>
  <c r="DI103" i="12"/>
  <c r="DI119" i="12"/>
  <c r="DI76" i="12"/>
  <c r="DI92" i="12"/>
  <c r="DI65" i="12"/>
  <c r="DI22" i="12"/>
  <c r="DI150" i="12"/>
  <c r="DI96" i="12"/>
  <c r="DI107" i="12"/>
  <c r="DI53" i="12"/>
  <c r="DI177" i="12"/>
  <c r="DI123" i="12"/>
  <c r="DI80" i="12"/>
  <c r="DJ6" i="12"/>
  <c r="DI26" i="12"/>
  <c r="DI7" i="12"/>
  <c r="FG224" i="12" l="1"/>
  <c r="FF208" i="12"/>
  <c r="FF210" i="12" s="1"/>
  <c r="FF226" i="12"/>
  <c r="DE6" i="16"/>
  <c r="DD7" i="16"/>
  <c r="DQ211" i="12"/>
  <c r="DP212" i="12"/>
  <c r="DI8" i="12"/>
  <c r="CW39" i="10"/>
  <c r="DH236" i="12"/>
  <c r="DH235" i="12" s="1"/>
  <c r="DJ162" i="12"/>
  <c r="DJ166" i="12"/>
  <c r="DJ170" i="12"/>
  <c r="DJ174" i="12"/>
  <c r="DJ178" i="12"/>
  <c r="DJ182" i="12"/>
  <c r="DJ186" i="12"/>
  <c r="DJ135" i="12"/>
  <c r="DJ139" i="12"/>
  <c r="DJ143" i="12"/>
  <c r="DJ147" i="12"/>
  <c r="DJ151" i="12"/>
  <c r="DJ155" i="12"/>
  <c r="DJ100" i="12"/>
  <c r="DJ104" i="12"/>
  <c r="DJ108" i="12"/>
  <c r="DJ112" i="12"/>
  <c r="DJ116" i="12"/>
  <c r="DJ120" i="12"/>
  <c r="DJ124" i="12"/>
  <c r="DJ77" i="12"/>
  <c r="DJ81" i="12"/>
  <c r="DJ85" i="12"/>
  <c r="DJ89" i="12"/>
  <c r="DJ93" i="12"/>
  <c r="DJ97" i="12"/>
  <c r="DJ54" i="12"/>
  <c r="DJ58" i="12"/>
  <c r="DJ62" i="12"/>
  <c r="DJ66" i="12"/>
  <c r="DJ19" i="12"/>
  <c r="DJ23" i="12"/>
  <c r="DJ27" i="12"/>
  <c r="DJ31" i="12"/>
  <c r="DJ35" i="12"/>
  <c r="DJ163" i="12"/>
  <c r="DJ167" i="12"/>
  <c r="DJ171" i="12"/>
  <c r="DJ175" i="12"/>
  <c r="DJ179" i="12"/>
  <c r="DJ183" i="12"/>
  <c r="DJ187" i="12"/>
  <c r="DJ136" i="12"/>
  <c r="DJ140" i="12"/>
  <c r="DJ144" i="12"/>
  <c r="DJ148" i="12"/>
  <c r="DJ152" i="12"/>
  <c r="DJ156" i="12"/>
  <c r="DJ101" i="12"/>
  <c r="DJ105" i="12"/>
  <c r="DJ109" i="12"/>
  <c r="DJ113" i="12"/>
  <c r="DJ117" i="12"/>
  <c r="DJ121" i="12"/>
  <c r="DJ125" i="12"/>
  <c r="DJ78" i="12"/>
  <c r="DJ82" i="12"/>
  <c r="DJ86" i="12"/>
  <c r="DJ90" i="12"/>
  <c r="DJ94" i="12"/>
  <c r="DJ51" i="12"/>
  <c r="DJ55" i="12"/>
  <c r="DJ59" i="12"/>
  <c r="DJ63" i="12"/>
  <c r="DJ67" i="12"/>
  <c r="DJ12" i="12"/>
  <c r="DJ16" i="12"/>
  <c r="DJ20" i="12"/>
  <c r="DJ24" i="12"/>
  <c r="DJ28" i="12"/>
  <c r="DJ32" i="12"/>
  <c r="DJ36" i="12"/>
  <c r="DJ164" i="12"/>
  <c r="DJ168" i="12"/>
  <c r="DJ172" i="12"/>
  <c r="DJ176" i="12"/>
  <c r="DJ180" i="12"/>
  <c r="DJ184" i="12"/>
  <c r="DJ137" i="12"/>
  <c r="DJ141" i="12"/>
  <c r="DJ145" i="12"/>
  <c r="DJ149" i="12"/>
  <c r="DJ153" i="12"/>
  <c r="DJ157" i="12"/>
  <c r="DJ102" i="12"/>
  <c r="DJ106" i="12"/>
  <c r="DJ110" i="12"/>
  <c r="DJ114" i="12"/>
  <c r="DJ118" i="12"/>
  <c r="DJ122" i="12"/>
  <c r="DJ126" i="12"/>
  <c r="DJ71" i="12"/>
  <c r="DJ75" i="12"/>
  <c r="DJ79" i="12"/>
  <c r="DJ83" i="12"/>
  <c r="DJ87" i="12"/>
  <c r="DJ91" i="12"/>
  <c r="DJ95" i="12"/>
  <c r="DJ52" i="12"/>
  <c r="DJ56" i="12"/>
  <c r="DJ60" i="12"/>
  <c r="DJ64" i="12"/>
  <c r="DJ13" i="12"/>
  <c r="DJ17" i="12"/>
  <c r="DJ21" i="12"/>
  <c r="DJ25" i="12"/>
  <c r="DJ29" i="12"/>
  <c r="DJ33" i="12"/>
  <c r="DJ37" i="12"/>
  <c r="DJ165" i="12"/>
  <c r="DJ181" i="12"/>
  <c r="DJ138" i="12"/>
  <c r="DJ154" i="12"/>
  <c r="DJ111" i="12"/>
  <c r="DJ127" i="12"/>
  <c r="DJ84" i="12"/>
  <c r="DJ57" i="12"/>
  <c r="DJ30" i="12"/>
  <c r="DJ169" i="12"/>
  <c r="DJ185" i="12"/>
  <c r="DJ142" i="12"/>
  <c r="DJ115" i="12"/>
  <c r="DJ88" i="12"/>
  <c r="DJ61" i="12"/>
  <c r="DJ18" i="12"/>
  <c r="DJ34" i="12"/>
  <c r="DJ173" i="12"/>
  <c r="DJ130" i="12"/>
  <c r="DJ146" i="12"/>
  <c r="DJ103" i="12"/>
  <c r="DJ119" i="12"/>
  <c r="DJ76" i="12"/>
  <c r="DJ92" i="12"/>
  <c r="DJ65" i="12"/>
  <c r="DJ22" i="12"/>
  <c r="DJ107" i="12"/>
  <c r="DJ53" i="12"/>
  <c r="DJ177" i="12"/>
  <c r="DJ123" i="12"/>
  <c r="DJ80" i="12"/>
  <c r="DJ26" i="12"/>
  <c r="DJ96" i="12"/>
  <c r="DK6" i="12"/>
  <c r="DJ150" i="12"/>
  <c r="DJ7" i="12"/>
  <c r="DI228" i="12"/>
  <c r="DJ227" i="12"/>
  <c r="CY38" i="10"/>
  <c r="CX37" i="10"/>
  <c r="DI99" i="12"/>
  <c r="FH224" i="12" l="1"/>
  <c r="FG208" i="12"/>
  <c r="FG210" i="12" s="1"/>
  <c r="FG226" i="12"/>
  <c r="DF6" i="16"/>
  <c r="DE7" i="16"/>
  <c r="DJ8" i="12"/>
  <c r="CX39" i="10"/>
  <c r="DI236" i="12"/>
  <c r="DI235" i="12" s="1"/>
  <c r="CZ38" i="10"/>
  <c r="CY37" i="10"/>
  <c r="DK162" i="12"/>
  <c r="DK166" i="12"/>
  <c r="DK170" i="12"/>
  <c r="DK174" i="12"/>
  <c r="DK178" i="12"/>
  <c r="DK182" i="12"/>
  <c r="DK186" i="12"/>
  <c r="DK135" i="12"/>
  <c r="DK139" i="12"/>
  <c r="DK143" i="12"/>
  <c r="DK147" i="12"/>
  <c r="DK151" i="12"/>
  <c r="DK155" i="12"/>
  <c r="DK100" i="12"/>
  <c r="DK104" i="12"/>
  <c r="DK108" i="12"/>
  <c r="DK112" i="12"/>
  <c r="DK116" i="12"/>
  <c r="DK120" i="12"/>
  <c r="DK124" i="12"/>
  <c r="DK77" i="12"/>
  <c r="DK81" i="12"/>
  <c r="DK85" i="12"/>
  <c r="DK89" i="12"/>
  <c r="DK93" i="12"/>
  <c r="DK97" i="12"/>
  <c r="DK54" i="12"/>
  <c r="DK58" i="12"/>
  <c r="DK62" i="12"/>
  <c r="DK66" i="12"/>
  <c r="DK19" i="12"/>
  <c r="DK23" i="12"/>
  <c r="DK27" i="12"/>
  <c r="DK31" i="12"/>
  <c r="DK35" i="12"/>
  <c r="DK163" i="12"/>
  <c r="DK167" i="12"/>
  <c r="DK171" i="12"/>
  <c r="DK175" i="12"/>
  <c r="DK179" i="12"/>
  <c r="DK183" i="12"/>
  <c r="DK187" i="12"/>
  <c r="DK136" i="12"/>
  <c r="DK140" i="12"/>
  <c r="DK144" i="12"/>
  <c r="DK148" i="12"/>
  <c r="DK152" i="12"/>
  <c r="DK156" i="12"/>
  <c r="DK101" i="12"/>
  <c r="DK105" i="12"/>
  <c r="DK109" i="12"/>
  <c r="DK113" i="12"/>
  <c r="DK117" i="12"/>
  <c r="DK121" i="12"/>
  <c r="DK125" i="12"/>
  <c r="DK78" i="12"/>
  <c r="DK82" i="12"/>
  <c r="DK86" i="12"/>
  <c r="DK90" i="12"/>
  <c r="DK94" i="12"/>
  <c r="DK51" i="12"/>
  <c r="DK55" i="12"/>
  <c r="DK59" i="12"/>
  <c r="DK63" i="12"/>
  <c r="DK67" i="12"/>
  <c r="DK12" i="12"/>
  <c r="DK16" i="12"/>
  <c r="DK20" i="12"/>
  <c r="DK24" i="12"/>
  <c r="DK28" i="12"/>
  <c r="DK32" i="12"/>
  <c r="DK36" i="12"/>
  <c r="DK164" i="12"/>
  <c r="DK168" i="12"/>
  <c r="DK172" i="12"/>
  <c r="DK176" i="12"/>
  <c r="DK180" i="12"/>
  <c r="DK184" i="12"/>
  <c r="DK137" i="12"/>
  <c r="DK141" i="12"/>
  <c r="DK145" i="12"/>
  <c r="DK149" i="12"/>
  <c r="DK153" i="12"/>
  <c r="DK157" i="12"/>
  <c r="DK102" i="12"/>
  <c r="DK106" i="12"/>
  <c r="DK110" i="12"/>
  <c r="DK114" i="12"/>
  <c r="DK118" i="12"/>
  <c r="DK122" i="12"/>
  <c r="DK126" i="12"/>
  <c r="DK71" i="12"/>
  <c r="DK75" i="12"/>
  <c r="DK79" i="12"/>
  <c r="DK83" i="12"/>
  <c r="DK87" i="12"/>
  <c r="DK91" i="12"/>
  <c r="DK95" i="12"/>
  <c r="DK52" i="12"/>
  <c r="DK56" i="12"/>
  <c r="DK60" i="12"/>
  <c r="DK64" i="12"/>
  <c r="DK13" i="12"/>
  <c r="DK17" i="12"/>
  <c r="DK21" i="12"/>
  <c r="DK25" i="12"/>
  <c r="DK29" i="12"/>
  <c r="DK33" i="12"/>
  <c r="DK37" i="12"/>
  <c r="DK165" i="12"/>
  <c r="DK181" i="12"/>
  <c r="DK138" i="12"/>
  <c r="DK154" i="12"/>
  <c r="DK111" i="12"/>
  <c r="DK127" i="12"/>
  <c r="DK84" i="12"/>
  <c r="DK57" i="12"/>
  <c r="DK30" i="12"/>
  <c r="DK169" i="12"/>
  <c r="DK185" i="12"/>
  <c r="DK142" i="12"/>
  <c r="DK115" i="12"/>
  <c r="DK88" i="12"/>
  <c r="DK61" i="12"/>
  <c r="DK18" i="12"/>
  <c r="DK34" i="12"/>
  <c r="DK173" i="12"/>
  <c r="DK130" i="12"/>
  <c r="DK146" i="12"/>
  <c r="DK103" i="12"/>
  <c r="DK119" i="12"/>
  <c r="DK76" i="12"/>
  <c r="DK92" i="12"/>
  <c r="DK65" i="12"/>
  <c r="DK22" i="12"/>
  <c r="DK177" i="12"/>
  <c r="DK123" i="12"/>
  <c r="DK80" i="12"/>
  <c r="DK26" i="12"/>
  <c r="DK150" i="12"/>
  <c r="DK96" i="12"/>
  <c r="DK107" i="12"/>
  <c r="DK53" i="12"/>
  <c r="DL6" i="12"/>
  <c r="DK7" i="12"/>
  <c r="DJ228" i="12"/>
  <c r="DK227" i="12"/>
  <c r="DJ99" i="12"/>
  <c r="DQ212" i="12"/>
  <c r="DR211" i="12"/>
  <c r="FI224" i="12" l="1"/>
  <c r="FH208" i="12"/>
  <c r="FH210" i="12" s="1"/>
  <c r="FH226" i="12"/>
  <c r="DG6" i="16"/>
  <c r="DF7" i="16"/>
  <c r="DK228" i="12"/>
  <c r="DL227" i="12"/>
  <c r="DL162" i="12"/>
  <c r="DL166" i="12"/>
  <c r="DL170" i="12"/>
  <c r="DL174" i="12"/>
  <c r="DL178" i="12"/>
  <c r="DL182" i="12"/>
  <c r="DL186" i="12"/>
  <c r="DL135" i="12"/>
  <c r="DL163" i="12"/>
  <c r="DL167" i="12"/>
  <c r="DL171" i="12"/>
  <c r="DL175" i="12"/>
  <c r="DL179" i="12"/>
  <c r="DL183" i="12"/>
  <c r="DL187" i="12"/>
  <c r="DL136" i="12"/>
  <c r="DL164" i="12"/>
  <c r="DL168" i="12"/>
  <c r="DL172" i="12"/>
  <c r="DL176" i="12"/>
  <c r="DL180" i="12"/>
  <c r="DL184" i="12"/>
  <c r="DL137" i="12"/>
  <c r="DL165" i="12"/>
  <c r="DL181" i="12"/>
  <c r="DL138" i="12"/>
  <c r="DL142" i="12"/>
  <c r="DL146" i="12"/>
  <c r="DL150" i="12"/>
  <c r="DL154" i="12"/>
  <c r="DL103" i="12"/>
  <c r="DL107" i="12"/>
  <c r="DL111" i="12"/>
  <c r="DL115" i="12"/>
  <c r="DL119" i="12"/>
  <c r="DL123" i="12"/>
  <c r="DL127" i="12"/>
  <c r="DL76" i="12"/>
  <c r="DL80" i="12"/>
  <c r="DL84" i="12"/>
  <c r="DL88" i="12"/>
  <c r="DL92" i="12"/>
  <c r="DL96" i="12"/>
  <c r="DL53" i="12"/>
  <c r="DL57" i="12"/>
  <c r="DL61" i="12"/>
  <c r="DL65" i="12"/>
  <c r="DL18" i="12"/>
  <c r="DL22" i="12"/>
  <c r="DL26" i="12"/>
  <c r="DL30" i="12"/>
  <c r="DL34" i="12"/>
  <c r="DL169" i="12"/>
  <c r="DL185" i="12"/>
  <c r="DL139" i="12"/>
  <c r="DL143" i="12"/>
  <c r="DL147" i="12"/>
  <c r="DL151" i="12"/>
  <c r="DL155" i="12"/>
  <c r="DL100" i="12"/>
  <c r="DL104" i="12"/>
  <c r="DL108" i="12"/>
  <c r="DL112" i="12"/>
  <c r="DL116" i="12"/>
  <c r="DL120" i="12"/>
  <c r="DL124" i="12"/>
  <c r="DL77" i="12"/>
  <c r="DL81" i="12"/>
  <c r="DL85" i="12"/>
  <c r="DL89" i="12"/>
  <c r="DL93" i="12"/>
  <c r="DL97" i="12"/>
  <c r="DL54" i="12"/>
  <c r="DL58" i="12"/>
  <c r="DL62" i="12"/>
  <c r="DL66" i="12"/>
  <c r="DL19" i="12"/>
  <c r="DL23" i="12"/>
  <c r="DL27" i="12"/>
  <c r="DL31" i="12"/>
  <c r="DL35" i="12"/>
  <c r="DL173" i="12"/>
  <c r="DL130" i="12"/>
  <c r="DL140" i="12"/>
  <c r="DL144" i="12"/>
  <c r="DL148" i="12"/>
  <c r="DL152" i="12"/>
  <c r="DL156" i="12"/>
  <c r="DL101" i="12"/>
  <c r="DL105" i="12"/>
  <c r="DL109" i="12"/>
  <c r="DL113" i="12"/>
  <c r="DL117" i="12"/>
  <c r="DL121" i="12"/>
  <c r="DL125" i="12"/>
  <c r="DL78" i="12"/>
  <c r="DL82" i="12"/>
  <c r="DL86" i="12"/>
  <c r="DL90" i="12"/>
  <c r="DL94" i="12"/>
  <c r="DL51" i="12"/>
  <c r="DL55" i="12"/>
  <c r="DL59" i="12"/>
  <c r="DL63" i="12"/>
  <c r="DL67" i="12"/>
  <c r="DL12" i="12"/>
  <c r="DL16" i="12"/>
  <c r="DL20" i="12"/>
  <c r="DL24" i="12"/>
  <c r="DL28" i="12"/>
  <c r="DL32" i="12"/>
  <c r="DL36" i="12"/>
  <c r="DL153" i="12"/>
  <c r="DL110" i="12"/>
  <c r="DL126" i="12"/>
  <c r="DL83" i="12"/>
  <c r="DL56" i="12"/>
  <c r="DL13" i="12"/>
  <c r="DL29" i="12"/>
  <c r="DL141" i="12"/>
  <c r="DL157" i="12"/>
  <c r="DL114" i="12"/>
  <c r="DL71" i="12"/>
  <c r="DL87" i="12"/>
  <c r="DL60" i="12"/>
  <c r="DL17" i="12"/>
  <c r="DL33" i="12"/>
  <c r="DL145" i="12"/>
  <c r="DL102" i="12"/>
  <c r="DL118" i="12"/>
  <c r="DL75" i="12"/>
  <c r="DL91" i="12"/>
  <c r="DL64" i="12"/>
  <c r="DL21" i="12"/>
  <c r="DL37" i="12"/>
  <c r="DL177" i="12"/>
  <c r="DL79" i="12"/>
  <c r="DL25" i="12"/>
  <c r="DM6" i="12"/>
  <c r="DL149" i="12"/>
  <c r="DL95" i="12"/>
  <c r="DL106" i="12"/>
  <c r="DL52" i="12"/>
  <c r="DL122" i="12"/>
  <c r="DL7" i="12"/>
  <c r="DK8" i="12"/>
  <c r="CY39" i="10"/>
  <c r="DJ236" i="12"/>
  <c r="DJ235" i="12" s="1"/>
  <c r="DR212" i="12"/>
  <c r="DS211" i="12"/>
  <c r="DK99" i="12"/>
  <c r="CZ37" i="10"/>
  <c r="DA38" i="10"/>
  <c r="FJ224" i="12" l="1"/>
  <c r="FI208" i="12"/>
  <c r="FI210" i="12" s="1"/>
  <c r="FI226" i="12"/>
  <c r="DH6" i="16"/>
  <c r="DG7" i="16"/>
  <c r="DM165" i="12"/>
  <c r="DM169" i="12"/>
  <c r="DM173" i="12"/>
  <c r="DM177" i="12"/>
  <c r="DM181" i="12"/>
  <c r="DM185" i="12"/>
  <c r="DM130" i="12"/>
  <c r="DM138" i="12"/>
  <c r="DM142" i="12"/>
  <c r="DM146" i="12"/>
  <c r="DM150" i="12"/>
  <c r="DM154" i="12"/>
  <c r="DM103" i="12"/>
  <c r="DM107" i="12"/>
  <c r="DM111" i="12"/>
  <c r="DM115" i="12"/>
  <c r="DM119" i="12"/>
  <c r="DM123" i="12"/>
  <c r="DM127" i="12"/>
  <c r="DM76" i="12"/>
  <c r="DM80" i="12"/>
  <c r="DM84" i="12"/>
  <c r="DM88" i="12"/>
  <c r="DM92" i="12"/>
  <c r="DM96" i="12"/>
  <c r="DM53" i="12"/>
  <c r="DM57" i="12"/>
  <c r="DM61" i="12"/>
  <c r="DM65" i="12"/>
  <c r="DM18" i="12"/>
  <c r="DM22" i="12"/>
  <c r="DM26" i="12"/>
  <c r="DM30" i="12"/>
  <c r="DM34" i="12"/>
  <c r="DM162" i="12"/>
  <c r="DM166" i="12"/>
  <c r="DM170" i="12"/>
  <c r="DM174" i="12"/>
  <c r="DM178" i="12"/>
  <c r="DM182" i="12"/>
  <c r="DM186" i="12"/>
  <c r="DM135" i="12"/>
  <c r="DM139" i="12"/>
  <c r="DM143" i="12"/>
  <c r="DM147" i="12"/>
  <c r="DM151" i="12"/>
  <c r="DM155" i="12"/>
  <c r="DM100" i="12"/>
  <c r="DM104" i="12"/>
  <c r="DM108" i="12"/>
  <c r="DM112" i="12"/>
  <c r="DM116" i="12"/>
  <c r="DM120" i="12"/>
  <c r="DM124" i="12"/>
  <c r="DM77" i="12"/>
  <c r="DM81" i="12"/>
  <c r="DM85" i="12"/>
  <c r="DM89" i="12"/>
  <c r="DM93" i="12"/>
  <c r="DM97" i="12"/>
  <c r="DM54" i="12"/>
  <c r="DM58" i="12"/>
  <c r="DM62" i="12"/>
  <c r="DM66" i="12"/>
  <c r="DM19" i="12"/>
  <c r="DM23" i="12"/>
  <c r="DM27" i="12"/>
  <c r="DM31" i="12"/>
  <c r="DM35" i="12"/>
  <c r="DM163" i="12"/>
  <c r="DM167" i="12"/>
  <c r="DM171" i="12"/>
  <c r="DM175" i="12"/>
  <c r="DM179" i="12"/>
  <c r="DM183" i="12"/>
  <c r="DM187" i="12"/>
  <c r="DM136" i="12"/>
  <c r="DM140" i="12"/>
  <c r="DM144" i="12"/>
  <c r="DM148" i="12"/>
  <c r="DM152" i="12"/>
  <c r="DM156" i="12"/>
  <c r="DM101" i="12"/>
  <c r="DM105" i="12"/>
  <c r="DM109" i="12"/>
  <c r="DM113" i="12"/>
  <c r="DM117" i="12"/>
  <c r="DM121" i="12"/>
  <c r="DM125" i="12"/>
  <c r="DM78" i="12"/>
  <c r="DM82" i="12"/>
  <c r="DM86" i="12"/>
  <c r="DM90" i="12"/>
  <c r="DM94" i="12"/>
  <c r="DM51" i="12"/>
  <c r="DM55" i="12"/>
  <c r="DM59" i="12"/>
  <c r="DM63" i="12"/>
  <c r="DM67" i="12"/>
  <c r="DM12" i="12"/>
  <c r="DM16" i="12"/>
  <c r="DM20" i="12"/>
  <c r="DM24" i="12"/>
  <c r="DM28" i="12"/>
  <c r="DM32" i="12"/>
  <c r="DM36" i="12"/>
  <c r="DM164" i="12"/>
  <c r="DM180" i="12"/>
  <c r="DM137" i="12"/>
  <c r="DM153" i="12"/>
  <c r="DM110" i="12"/>
  <c r="DM126" i="12"/>
  <c r="DM83" i="12"/>
  <c r="DM56" i="12"/>
  <c r="DM13" i="12"/>
  <c r="DM29" i="12"/>
  <c r="DM168" i="12"/>
  <c r="DM184" i="12"/>
  <c r="DM141" i="12"/>
  <c r="DM157" i="12"/>
  <c r="DM114" i="12"/>
  <c r="DM71" i="12"/>
  <c r="DM87" i="12"/>
  <c r="DM60" i="12"/>
  <c r="DM17" i="12"/>
  <c r="DM33" i="12"/>
  <c r="DM172" i="12"/>
  <c r="DM145" i="12"/>
  <c r="DM102" i="12"/>
  <c r="DM118" i="12"/>
  <c r="DM75" i="12"/>
  <c r="DM91" i="12"/>
  <c r="DM64" i="12"/>
  <c r="DM21" i="12"/>
  <c r="DM37" i="12"/>
  <c r="DM149" i="12"/>
  <c r="DM95" i="12"/>
  <c r="DM106" i="12"/>
  <c r="DM52" i="12"/>
  <c r="DN6" i="12"/>
  <c r="DM176" i="12"/>
  <c r="DM122" i="12"/>
  <c r="DM79" i="12"/>
  <c r="DM25" i="12"/>
  <c r="DM7" i="12"/>
  <c r="DA37" i="10"/>
  <c r="DB38" i="10"/>
  <c r="DL228" i="12"/>
  <c r="DM227" i="12"/>
  <c r="DT211" i="12"/>
  <c r="DS212" i="12"/>
  <c r="DL8" i="12"/>
  <c r="CZ39" i="10"/>
  <c r="DK236" i="12"/>
  <c r="DK235" i="12" s="1"/>
  <c r="DL99" i="12"/>
  <c r="FK224" i="12" l="1"/>
  <c r="FJ208" i="12"/>
  <c r="FJ210" i="12" s="1"/>
  <c r="FJ226" i="12"/>
  <c r="DI6" i="16"/>
  <c r="DH7" i="16"/>
  <c r="DN165" i="12"/>
  <c r="DN169" i="12"/>
  <c r="DN173" i="12"/>
  <c r="DN177" i="12"/>
  <c r="DN181" i="12"/>
  <c r="DN185" i="12"/>
  <c r="DN130" i="12"/>
  <c r="DN138" i="12"/>
  <c r="DN142" i="12"/>
  <c r="DN146" i="12"/>
  <c r="DN150" i="12"/>
  <c r="DN154" i="12"/>
  <c r="DN103" i="12"/>
  <c r="DN107" i="12"/>
  <c r="DN111" i="12"/>
  <c r="DN115" i="12"/>
  <c r="DN119" i="12"/>
  <c r="DN123" i="12"/>
  <c r="DN127" i="12"/>
  <c r="DN76" i="12"/>
  <c r="DN80" i="12"/>
  <c r="DN84" i="12"/>
  <c r="DN88" i="12"/>
  <c r="DN92" i="12"/>
  <c r="DN96" i="12"/>
  <c r="DN53" i="12"/>
  <c r="DN57" i="12"/>
  <c r="DN61" i="12"/>
  <c r="DN65" i="12"/>
  <c r="DN18" i="12"/>
  <c r="DN22" i="12"/>
  <c r="DN26" i="12"/>
  <c r="DN30" i="12"/>
  <c r="DN34" i="12"/>
  <c r="DN162" i="12"/>
  <c r="DN166" i="12"/>
  <c r="DN170" i="12"/>
  <c r="DN174" i="12"/>
  <c r="DN178" i="12"/>
  <c r="DN182" i="12"/>
  <c r="DN186" i="12"/>
  <c r="DN135" i="12"/>
  <c r="DN139" i="12"/>
  <c r="DN143" i="12"/>
  <c r="DN147" i="12"/>
  <c r="DN151" i="12"/>
  <c r="DN155" i="12"/>
  <c r="DN100" i="12"/>
  <c r="DN104" i="12"/>
  <c r="DN108" i="12"/>
  <c r="DN112" i="12"/>
  <c r="DN116" i="12"/>
  <c r="DN120" i="12"/>
  <c r="DN124" i="12"/>
  <c r="DN77" i="12"/>
  <c r="DN81" i="12"/>
  <c r="DN85" i="12"/>
  <c r="DN89" i="12"/>
  <c r="DN93" i="12"/>
  <c r="DN97" i="12"/>
  <c r="DN54" i="12"/>
  <c r="DN58" i="12"/>
  <c r="DN62" i="12"/>
  <c r="DN66" i="12"/>
  <c r="DN19" i="12"/>
  <c r="DN23" i="12"/>
  <c r="DN27" i="12"/>
  <c r="DN31" i="12"/>
  <c r="DN35" i="12"/>
  <c r="DN163" i="12"/>
  <c r="DN167" i="12"/>
  <c r="DN171" i="12"/>
  <c r="DN175" i="12"/>
  <c r="DN179" i="12"/>
  <c r="DN183" i="12"/>
  <c r="DN187" i="12"/>
  <c r="DN136" i="12"/>
  <c r="DN140" i="12"/>
  <c r="DN144" i="12"/>
  <c r="DN148" i="12"/>
  <c r="DN152" i="12"/>
  <c r="DN156" i="12"/>
  <c r="DN101" i="12"/>
  <c r="DN105" i="12"/>
  <c r="DN109" i="12"/>
  <c r="DN113" i="12"/>
  <c r="DN117" i="12"/>
  <c r="DN121" i="12"/>
  <c r="DN125" i="12"/>
  <c r="DN78" i="12"/>
  <c r="DN82" i="12"/>
  <c r="DN86" i="12"/>
  <c r="DN90" i="12"/>
  <c r="DN94" i="12"/>
  <c r="DN51" i="12"/>
  <c r="DN55" i="12"/>
  <c r="DN59" i="12"/>
  <c r="DN63" i="12"/>
  <c r="DN67" i="12"/>
  <c r="DN12" i="12"/>
  <c r="DN16" i="12"/>
  <c r="DN20" i="12"/>
  <c r="DN24" i="12"/>
  <c r="DN28" i="12"/>
  <c r="DN32" i="12"/>
  <c r="DN36" i="12"/>
  <c r="DN164" i="12"/>
  <c r="DN180" i="12"/>
  <c r="DN137" i="12"/>
  <c r="DN153" i="12"/>
  <c r="DN110" i="12"/>
  <c r="DN126" i="12"/>
  <c r="DN83" i="12"/>
  <c r="DN56" i="12"/>
  <c r="DN13" i="12"/>
  <c r="DN29" i="12"/>
  <c r="DN168" i="12"/>
  <c r="DN184" i="12"/>
  <c r="DN141" i="12"/>
  <c r="DN157" i="12"/>
  <c r="DN114" i="12"/>
  <c r="DN71" i="12"/>
  <c r="DN87" i="12"/>
  <c r="DN60" i="12"/>
  <c r="DN17" i="12"/>
  <c r="DN33" i="12"/>
  <c r="DN172" i="12"/>
  <c r="DN145" i="12"/>
  <c r="DN102" i="12"/>
  <c r="DN118" i="12"/>
  <c r="DN75" i="12"/>
  <c r="DN91" i="12"/>
  <c r="DN64" i="12"/>
  <c r="DN21" i="12"/>
  <c r="DN37" i="12"/>
  <c r="DN106" i="12"/>
  <c r="DN52" i="12"/>
  <c r="DN176" i="12"/>
  <c r="DN122" i="12"/>
  <c r="DN79" i="12"/>
  <c r="DN25" i="12"/>
  <c r="DO6" i="12"/>
  <c r="DN149" i="12"/>
  <c r="DN95" i="12"/>
  <c r="DN7" i="12"/>
  <c r="DU211" i="12"/>
  <c r="DT212" i="12"/>
  <c r="DC38" i="10"/>
  <c r="DB37" i="10"/>
  <c r="DM8" i="12"/>
  <c r="DA39" i="10"/>
  <c r="DL236" i="12"/>
  <c r="DL235" i="12" s="1"/>
  <c r="DM228" i="12"/>
  <c r="DN227" i="12"/>
  <c r="DM99" i="12"/>
  <c r="FL224" i="12" l="1"/>
  <c r="FK208" i="12"/>
  <c r="FK210" i="12" s="1"/>
  <c r="FK226" i="12"/>
  <c r="DJ6" i="16"/>
  <c r="DI7" i="16"/>
  <c r="DN99" i="12"/>
  <c r="DN228" i="12"/>
  <c r="DO227" i="12"/>
  <c r="DD38" i="10"/>
  <c r="DC37" i="10"/>
  <c r="DN8" i="12"/>
  <c r="DB39" i="10"/>
  <c r="DM236" i="12"/>
  <c r="DM235" i="12" s="1"/>
  <c r="DO165" i="12"/>
  <c r="DO169" i="12"/>
  <c r="DO173" i="12"/>
  <c r="DO177" i="12"/>
  <c r="DO181" i="12"/>
  <c r="DO185" i="12"/>
  <c r="DO130" i="12"/>
  <c r="DO138" i="12"/>
  <c r="DO142" i="12"/>
  <c r="DO146" i="12"/>
  <c r="DO150" i="12"/>
  <c r="DO154" i="12"/>
  <c r="DO103" i="12"/>
  <c r="DO107" i="12"/>
  <c r="DO111" i="12"/>
  <c r="DO115" i="12"/>
  <c r="DO119" i="12"/>
  <c r="DO123" i="12"/>
  <c r="DO127" i="12"/>
  <c r="DO76" i="12"/>
  <c r="DO80" i="12"/>
  <c r="DO84" i="12"/>
  <c r="DO88" i="12"/>
  <c r="DO92" i="12"/>
  <c r="DO96" i="12"/>
  <c r="DO53" i="12"/>
  <c r="DO57" i="12"/>
  <c r="DO61" i="12"/>
  <c r="DO65" i="12"/>
  <c r="DO18" i="12"/>
  <c r="DO22" i="12"/>
  <c r="DO26" i="12"/>
  <c r="DO30" i="12"/>
  <c r="DO34" i="12"/>
  <c r="DO162" i="12"/>
  <c r="DO166" i="12"/>
  <c r="DO170" i="12"/>
  <c r="DO174" i="12"/>
  <c r="DO178" i="12"/>
  <c r="DO182" i="12"/>
  <c r="DO186" i="12"/>
  <c r="DO135" i="12"/>
  <c r="DO139" i="12"/>
  <c r="DO143" i="12"/>
  <c r="DO147" i="12"/>
  <c r="DO151" i="12"/>
  <c r="DO155" i="12"/>
  <c r="DO100" i="12"/>
  <c r="DO104" i="12"/>
  <c r="DO108" i="12"/>
  <c r="DO112" i="12"/>
  <c r="DO116" i="12"/>
  <c r="DO120" i="12"/>
  <c r="DO124" i="12"/>
  <c r="DO77" i="12"/>
  <c r="DO81" i="12"/>
  <c r="DO85" i="12"/>
  <c r="DO89" i="12"/>
  <c r="DO93" i="12"/>
  <c r="DO97" i="12"/>
  <c r="DO54" i="12"/>
  <c r="DO58" i="12"/>
  <c r="DO62" i="12"/>
  <c r="DO66" i="12"/>
  <c r="DO19" i="12"/>
  <c r="DO23" i="12"/>
  <c r="DO27" i="12"/>
  <c r="DO31" i="12"/>
  <c r="DO35" i="12"/>
  <c r="DO163" i="12"/>
  <c r="DO167" i="12"/>
  <c r="DO171" i="12"/>
  <c r="DO175" i="12"/>
  <c r="DO179" i="12"/>
  <c r="DO183" i="12"/>
  <c r="DO187" i="12"/>
  <c r="DO136" i="12"/>
  <c r="DO140" i="12"/>
  <c r="DO144" i="12"/>
  <c r="DO148" i="12"/>
  <c r="DO152" i="12"/>
  <c r="DO156" i="12"/>
  <c r="DO101" i="12"/>
  <c r="DO105" i="12"/>
  <c r="DO109" i="12"/>
  <c r="DO113" i="12"/>
  <c r="DO117" i="12"/>
  <c r="DO121" i="12"/>
  <c r="DO125" i="12"/>
  <c r="DO78" i="12"/>
  <c r="DO82" i="12"/>
  <c r="DO86" i="12"/>
  <c r="DO90" i="12"/>
  <c r="DO94" i="12"/>
  <c r="DO51" i="12"/>
  <c r="DO55" i="12"/>
  <c r="DO59" i="12"/>
  <c r="DO63" i="12"/>
  <c r="DO67" i="12"/>
  <c r="DO12" i="12"/>
  <c r="DO16" i="12"/>
  <c r="DO20" i="12"/>
  <c r="DO24" i="12"/>
  <c r="DO28" i="12"/>
  <c r="DO32" i="12"/>
  <c r="DO36" i="12"/>
  <c r="DO164" i="12"/>
  <c r="DO180" i="12"/>
  <c r="DO137" i="12"/>
  <c r="DO153" i="12"/>
  <c r="DO110" i="12"/>
  <c r="DO126" i="12"/>
  <c r="DO83" i="12"/>
  <c r="DO56" i="12"/>
  <c r="DO13" i="12"/>
  <c r="DO29" i="12"/>
  <c r="DO168" i="12"/>
  <c r="DO184" i="12"/>
  <c r="DO141" i="12"/>
  <c r="DO157" i="12"/>
  <c r="DO114" i="12"/>
  <c r="DO71" i="12"/>
  <c r="DO87" i="12"/>
  <c r="DO60" i="12"/>
  <c r="DO17" i="12"/>
  <c r="DO33" i="12"/>
  <c r="DO172" i="12"/>
  <c r="DO145" i="12"/>
  <c r="DO102" i="12"/>
  <c r="DO118" i="12"/>
  <c r="DO75" i="12"/>
  <c r="DO91" i="12"/>
  <c r="DO64" i="12"/>
  <c r="DO21" i="12"/>
  <c r="DO37" i="12"/>
  <c r="DO176" i="12"/>
  <c r="DO122" i="12"/>
  <c r="DO79" i="12"/>
  <c r="DO25" i="12"/>
  <c r="DO149" i="12"/>
  <c r="DO95" i="12"/>
  <c r="DO106" i="12"/>
  <c r="DO52" i="12"/>
  <c r="DP6" i="12"/>
  <c r="DO7" i="12"/>
  <c r="DU212" i="12"/>
  <c r="DV211" i="12"/>
  <c r="FM224" i="12" l="1"/>
  <c r="FL208" i="12"/>
  <c r="FL210" i="12" s="1"/>
  <c r="FL226" i="12"/>
  <c r="DK6" i="16"/>
  <c r="DJ7" i="16"/>
  <c r="DO99" i="12"/>
  <c r="DO8" i="12"/>
  <c r="DC39" i="10"/>
  <c r="DN236" i="12"/>
  <c r="DN235" i="12" s="1"/>
  <c r="DO228" i="12"/>
  <c r="DP227" i="12"/>
  <c r="DP165" i="12"/>
  <c r="DP169" i="12"/>
  <c r="DP173" i="12"/>
  <c r="DP177" i="12"/>
  <c r="DP181" i="12"/>
  <c r="DP185" i="12"/>
  <c r="DP130" i="12"/>
  <c r="DP138" i="12"/>
  <c r="DP142" i="12"/>
  <c r="DP146" i="12"/>
  <c r="DP150" i="12"/>
  <c r="DP154" i="12"/>
  <c r="DP103" i="12"/>
  <c r="DP107" i="12"/>
  <c r="DP111" i="12"/>
  <c r="DP115" i="12"/>
  <c r="DP119" i="12"/>
  <c r="DP123" i="12"/>
  <c r="DP127" i="12"/>
  <c r="DP76" i="12"/>
  <c r="DP80" i="12"/>
  <c r="DP84" i="12"/>
  <c r="DP88" i="12"/>
  <c r="DP92" i="12"/>
  <c r="DP96" i="12"/>
  <c r="DP53" i="12"/>
  <c r="DP57" i="12"/>
  <c r="DP61" i="12"/>
  <c r="DP65" i="12"/>
  <c r="DP18" i="12"/>
  <c r="DP22" i="12"/>
  <c r="DP26" i="12"/>
  <c r="DP30" i="12"/>
  <c r="DP34" i="12"/>
  <c r="DP162" i="12"/>
  <c r="DP166" i="12"/>
  <c r="DP170" i="12"/>
  <c r="DP174" i="12"/>
  <c r="DP178" i="12"/>
  <c r="DP182" i="12"/>
  <c r="DP186" i="12"/>
  <c r="DP135" i="12"/>
  <c r="DP139" i="12"/>
  <c r="DP143" i="12"/>
  <c r="DP147" i="12"/>
  <c r="DP151" i="12"/>
  <c r="DP155" i="12"/>
  <c r="DP100" i="12"/>
  <c r="DP104" i="12"/>
  <c r="DP108" i="12"/>
  <c r="DP112" i="12"/>
  <c r="DP116" i="12"/>
  <c r="DP120" i="12"/>
  <c r="DP124" i="12"/>
  <c r="DP77" i="12"/>
  <c r="DP81" i="12"/>
  <c r="DP85" i="12"/>
  <c r="DP89" i="12"/>
  <c r="DP93" i="12"/>
  <c r="DP97" i="12"/>
  <c r="DP54" i="12"/>
  <c r="DP58" i="12"/>
  <c r="DP62" i="12"/>
  <c r="DP66" i="12"/>
  <c r="DP19" i="12"/>
  <c r="DP23" i="12"/>
  <c r="DP27" i="12"/>
  <c r="DP31" i="12"/>
  <c r="DP35" i="12"/>
  <c r="DP163" i="12"/>
  <c r="DP167" i="12"/>
  <c r="DP171" i="12"/>
  <c r="DP175" i="12"/>
  <c r="DP179" i="12"/>
  <c r="DP183" i="12"/>
  <c r="DP187" i="12"/>
  <c r="DP136" i="12"/>
  <c r="DP140" i="12"/>
  <c r="DP144" i="12"/>
  <c r="DP148" i="12"/>
  <c r="DP152" i="12"/>
  <c r="DP156" i="12"/>
  <c r="DP101" i="12"/>
  <c r="DP105" i="12"/>
  <c r="DP109" i="12"/>
  <c r="DP113" i="12"/>
  <c r="DP117" i="12"/>
  <c r="DP121" i="12"/>
  <c r="DP125" i="12"/>
  <c r="DP78" i="12"/>
  <c r="DP82" i="12"/>
  <c r="DP86" i="12"/>
  <c r="DP90" i="12"/>
  <c r="DP94" i="12"/>
  <c r="DP51" i="12"/>
  <c r="DP55" i="12"/>
  <c r="DP59" i="12"/>
  <c r="DP63" i="12"/>
  <c r="DP67" i="12"/>
  <c r="DP12" i="12"/>
  <c r="DP16" i="12"/>
  <c r="DP20" i="12"/>
  <c r="DP24" i="12"/>
  <c r="DP28" i="12"/>
  <c r="DP32" i="12"/>
  <c r="DP36" i="12"/>
  <c r="DP164" i="12"/>
  <c r="DP180" i="12"/>
  <c r="DP137" i="12"/>
  <c r="DP153" i="12"/>
  <c r="DP110" i="12"/>
  <c r="DP126" i="12"/>
  <c r="DP83" i="12"/>
  <c r="DP56" i="12"/>
  <c r="DP13" i="12"/>
  <c r="DP29" i="12"/>
  <c r="DP168" i="12"/>
  <c r="DP184" i="12"/>
  <c r="DP141" i="12"/>
  <c r="DP157" i="12"/>
  <c r="DP114" i="12"/>
  <c r="DP71" i="12"/>
  <c r="DP87" i="12"/>
  <c r="DP60" i="12"/>
  <c r="DP17" i="12"/>
  <c r="DP33" i="12"/>
  <c r="DP172" i="12"/>
  <c r="DP145" i="12"/>
  <c r="DP102" i="12"/>
  <c r="DP118" i="12"/>
  <c r="DP75" i="12"/>
  <c r="DP91" i="12"/>
  <c r="DP64" i="12"/>
  <c r="DP21" i="12"/>
  <c r="DP37" i="12"/>
  <c r="DP79" i="12"/>
  <c r="DP25" i="12"/>
  <c r="DQ6" i="12"/>
  <c r="DP149" i="12"/>
  <c r="DP95" i="12"/>
  <c r="DP106" i="12"/>
  <c r="DP52" i="12"/>
  <c r="DP122" i="12"/>
  <c r="DP176" i="12"/>
  <c r="DP7" i="12"/>
  <c r="DV212" i="12"/>
  <c r="DW211" i="12"/>
  <c r="DD37" i="10"/>
  <c r="DE38" i="10"/>
  <c r="FN224" i="12" l="1"/>
  <c r="FM208" i="12"/>
  <c r="FM210" i="12" s="1"/>
  <c r="FM226" i="12"/>
  <c r="DK7" i="16"/>
  <c r="DL6" i="16"/>
  <c r="DQ164" i="12"/>
  <c r="DQ168" i="12"/>
  <c r="DQ172" i="12"/>
  <c r="DQ176" i="12"/>
  <c r="DQ180" i="12"/>
  <c r="DQ184" i="12"/>
  <c r="DQ137" i="12"/>
  <c r="DQ141" i="12"/>
  <c r="DQ145" i="12"/>
  <c r="DQ149" i="12"/>
  <c r="DQ153" i="12"/>
  <c r="DQ157" i="12"/>
  <c r="DQ102" i="12"/>
  <c r="DQ106" i="12"/>
  <c r="DQ110" i="12"/>
  <c r="DQ114" i="12"/>
  <c r="DQ118" i="12"/>
  <c r="DQ122" i="12"/>
  <c r="DQ126" i="12"/>
  <c r="DQ71" i="12"/>
  <c r="DQ75" i="12"/>
  <c r="DQ79" i="12"/>
  <c r="DQ83" i="12"/>
  <c r="DQ87" i="12"/>
  <c r="DQ91" i="12"/>
  <c r="DQ95" i="12"/>
  <c r="DQ52" i="12"/>
  <c r="DQ56" i="12"/>
  <c r="DQ60" i="12"/>
  <c r="DQ64" i="12"/>
  <c r="DQ13" i="12"/>
  <c r="DQ17" i="12"/>
  <c r="DQ21" i="12"/>
  <c r="DQ25" i="12"/>
  <c r="DQ29" i="12"/>
  <c r="DQ33" i="12"/>
  <c r="DQ37" i="12"/>
  <c r="DQ165" i="12"/>
  <c r="DQ169" i="12"/>
  <c r="DQ173" i="12"/>
  <c r="DQ177" i="12"/>
  <c r="DQ181" i="12"/>
  <c r="DQ185" i="12"/>
  <c r="DQ130" i="12"/>
  <c r="DQ138" i="12"/>
  <c r="DQ142" i="12"/>
  <c r="DQ146" i="12"/>
  <c r="DQ150" i="12"/>
  <c r="DQ154" i="12"/>
  <c r="DQ103" i="12"/>
  <c r="DQ107" i="12"/>
  <c r="DQ111" i="12"/>
  <c r="DQ115" i="12"/>
  <c r="DQ119" i="12"/>
  <c r="DQ123" i="12"/>
  <c r="DQ127" i="12"/>
  <c r="DQ76" i="12"/>
  <c r="DQ80" i="12"/>
  <c r="DQ84" i="12"/>
  <c r="DQ88" i="12"/>
  <c r="DQ92" i="12"/>
  <c r="DQ96" i="12"/>
  <c r="DQ53" i="12"/>
  <c r="DQ57" i="12"/>
  <c r="DQ61" i="12"/>
  <c r="DQ65" i="12"/>
  <c r="DQ18" i="12"/>
  <c r="DQ22" i="12"/>
  <c r="DQ26" i="12"/>
  <c r="DQ30" i="12"/>
  <c r="DQ34" i="12"/>
  <c r="DQ162" i="12"/>
  <c r="DQ166" i="12"/>
  <c r="DQ170" i="12"/>
  <c r="DQ174" i="12"/>
  <c r="DQ178" i="12"/>
  <c r="DQ182" i="12"/>
  <c r="DQ186" i="12"/>
  <c r="DQ135" i="12"/>
  <c r="DQ139" i="12"/>
  <c r="DQ143" i="12"/>
  <c r="DQ147" i="12"/>
  <c r="DQ151" i="12"/>
  <c r="DQ155" i="12"/>
  <c r="DQ100" i="12"/>
  <c r="DQ104" i="12"/>
  <c r="DQ108" i="12"/>
  <c r="DQ112" i="12"/>
  <c r="DQ116" i="12"/>
  <c r="DQ120" i="12"/>
  <c r="DQ124" i="12"/>
  <c r="DQ77" i="12"/>
  <c r="DQ81" i="12"/>
  <c r="DQ85" i="12"/>
  <c r="DQ89" i="12"/>
  <c r="DQ93" i="12"/>
  <c r="DQ97" i="12"/>
  <c r="DQ54" i="12"/>
  <c r="DQ58" i="12"/>
  <c r="DQ62" i="12"/>
  <c r="DQ66" i="12"/>
  <c r="DQ19" i="12"/>
  <c r="DQ23" i="12"/>
  <c r="DQ27" i="12"/>
  <c r="DQ31" i="12"/>
  <c r="DQ35" i="12"/>
  <c r="DQ163" i="12"/>
  <c r="DQ179" i="12"/>
  <c r="DQ136" i="12"/>
  <c r="DQ152" i="12"/>
  <c r="DQ109" i="12"/>
  <c r="DQ125" i="12"/>
  <c r="DQ82" i="12"/>
  <c r="DQ55" i="12"/>
  <c r="DQ12" i="12"/>
  <c r="DQ28" i="12"/>
  <c r="DQ167" i="12"/>
  <c r="DQ183" i="12"/>
  <c r="DQ140" i="12"/>
  <c r="DQ156" i="12"/>
  <c r="DQ113" i="12"/>
  <c r="DQ86" i="12"/>
  <c r="DQ59" i="12"/>
  <c r="DQ16" i="12"/>
  <c r="DQ32" i="12"/>
  <c r="DQ171" i="12"/>
  <c r="DQ187" i="12"/>
  <c r="DQ144" i="12"/>
  <c r="DQ101" i="12"/>
  <c r="DQ117" i="12"/>
  <c r="DQ90" i="12"/>
  <c r="DQ63" i="12"/>
  <c r="DQ20" i="12"/>
  <c r="DQ36" i="12"/>
  <c r="DQ148" i="12"/>
  <c r="DQ94" i="12"/>
  <c r="DQ105" i="12"/>
  <c r="DQ51" i="12"/>
  <c r="DR6" i="12"/>
  <c r="DQ175" i="12"/>
  <c r="DQ121" i="12"/>
  <c r="DQ67" i="12"/>
  <c r="DQ24" i="12"/>
  <c r="DQ78" i="12"/>
  <c r="DQ7" i="12"/>
  <c r="DP8" i="12"/>
  <c r="DD39" i="10"/>
  <c r="DO236" i="12"/>
  <c r="DO235" i="12" s="1"/>
  <c r="DX211" i="12"/>
  <c r="DW212" i="12"/>
  <c r="DP99" i="12"/>
  <c r="DE37" i="10"/>
  <c r="DF38" i="10"/>
  <c r="DP228" i="12"/>
  <c r="DQ227" i="12"/>
  <c r="FO224" i="12" l="1"/>
  <c r="FN208" i="12"/>
  <c r="FN210" i="12" s="1"/>
  <c r="FN226" i="12"/>
  <c r="DM6" i="16"/>
  <c r="DL7" i="16"/>
  <c r="DF37" i="10"/>
  <c r="DG38" i="10"/>
  <c r="DQ228" i="12"/>
  <c r="DR227" i="12"/>
  <c r="DY211" i="12"/>
  <c r="DX212" i="12"/>
  <c r="DR163" i="12"/>
  <c r="DR167" i="12"/>
  <c r="DR171" i="12"/>
  <c r="DR175" i="12"/>
  <c r="DR179" i="12"/>
  <c r="DR183" i="12"/>
  <c r="DR187" i="12"/>
  <c r="DR136" i="12"/>
  <c r="DR140" i="12"/>
  <c r="DR144" i="12"/>
  <c r="DR148" i="12"/>
  <c r="DR152" i="12"/>
  <c r="DR156" i="12"/>
  <c r="DR101" i="12"/>
  <c r="DR105" i="12"/>
  <c r="DR109" i="12"/>
  <c r="DR113" i="12"/>
  <c r="DR117" i="12"/>
  <c r="DR121" i="12"/>
  <c r="DR125" i="12"/>
  <c r="DR78" i="12"/>
  <c r="DR82" i="12"/>
  <c r="DR86" i="12"/>
  <c r="DR90" i="12"/>
  <c r="DR94" i="12"/>
  <c r="DR51" i="12"/>
  <c r="DR55" i="12"/>
  <c r="DR59" i="12"/>
  <c r="DR63" i="12"/>
  <c r="DR67" i="12"/>
  <c r="DR12" i="12"/>
  <c r="DR16" i="12"/>
  <c r="DR20" i="12"/>
  <c r="DR24" i="12"/>
  <c r="DR28" i="12"/>
  <c r="DR32" i="12"/>
  <c r="DR36" i="12"/>
  <c r="DR164" i="12"/>
  <c r="DR168" i="12"/>
  <c r="DR172" i="12"/>
  <c r="DR176" i="12"/>
  <c r="DR180" i="12"/>
  <c r="DR184" i="12"/>
  <c r="DR137" i="12"/>
  <c r="DR141" i="12"/>
  <c r="DR145" i="12"/>
  <c r="DR149" i="12"/>
  <c r="DR153" i="12"/>
  <c r="DR157" i="12"/>
  <c r="DR102" i="12"/>
  <c r="DR106" i="12"/>
  <c r="DR110" i="12"/>
  <c r="DR114" i="12"/>
  <c r="DR118" i="12"/>
  <c r="DR122" i="12"/>
  <c r="DR126" i="12"/>
  <c r="DR71" i="12"/>
  <c r="DR75" i="12"/>
  <c r="DR79" i="12"/>
  <c r="DR83" i="12"/>
  <c r="DR87" i="12"/>
  <c r="DR91" i="12"/>
  <c r="DR95" i="12"/>
  <c r="DR52" i="12"/>
  <c r="DR56" i="12"/>
  <c r="DR60" i="12"/>
  <c r="DR64" i="12"/>
  <c r="DR13" i="12"/>
  <c r="DR17" i="12"/>
  <c r="DR21" i="12"/>
  <c r="DR25" i="12"/>
  <c r="DR29" i="12"/>
  <c r="DR33" i="12"/>
  <c r="DR37" i="12"/>
  <c r="DR165" i="12"/>
  <c r="DR169" i="12"/>
  <c r="DR173" i="12"/>
  <c r="DR177" i="12"/>
  <c r="DR181" i="12"/>
  <c r="DR185" i="12"/>
  <c r="DR130" i="12"/>
  <c r="DR138" i="12"/>
  <c r="DR142" i="12"/>
  <c r="DR146" i="12"/>
  <c r="DR150" i="12"/>
  <c r="DR154" i="12"/>
  <c r="DR103" i="12"/>
  <c r="DR107" i="12"/>
  <c r="DR111" i="12"/>
  <c r="DR115" i="12"/>
  <c r="DR119" i="12"/>
  <c r="DR123" i="12"/>
  <c r="DR127" i="12"/>
  <c r="DR76" i="12"/>
  <c r="DR80" i="12"/>
  <c r="DR84" i="12"/>
  <c r="DR88" i="12"/>
  <c r="DR92" i="12"/>
  <c r="DR96" i="12"/>
  <c r="DR53" i="12"/>
  <c r="DR57" i="12"/>
  <c r="DR61" i="12"/>
  <c r="DR65" i="12"/>
  <c r="DR18" i="12"/>
  <c r="DR22" i="12"/>
  <c r="DR26" i="12"/>
  <c r="DR30" i="12"/>
  <c r="DR34" i="12"/>
  <c r="DR162" i="12"/>
  <c r="DR178" i="12"/>
  <c r="DR135" i="12"/>
  <c r="DR151" i="12"/>
  <c r="DR108" i="12"/>
  <c r="DR124" i="12"/>
  <c r="DR81" i="12"/>
  <c r="DR97" i="12"/>
  <c r="DR54" i="12"/>
  <c r="DR27" i="12"/>
  <c r="DR166" i="12"/>
  <c r="DR182" i="12"/>
  <c r="DR139" i="12"/>
  <c r="DR155" i="12"/>
  <c r="DR112" i="12"/>
  <c r="DR85" i="12"/>
  <c r="DR58" i="12"/>
  <c r="DR31" i="12"/>
  <c r="DR170" i="12"/>
  <c r="DR186" i="12"/>
  <c r="DR143" i="12"/>
  <c r="DR100" i="12"/>
  <c r="DR116" i="12"/>
  <c r="DR89" i="12"/>
  <c r="DR62" i="12"/>
  <c r="DR19" i="12"/>
  <c r="DR35" i="12"/>
  <c r="DR104" i="12"/>
  <c r="DR174" i="12"/>
  <c r="DR120" i="12"/>
  <c r="DR66" i="12"/>
  <c r="DR77" i="12"/>
  <c r="DR23" i="12"/>
  <c r="DS6" i="12"/>
  <c r="DR147" i="12"/>
  <c r="DR93" i="12"/>
  <c r="DR7" i="12"/>
  <c r="DQ99" i="12"/>
  <c r="DP236" i="12"/>
  <c r="DP235" i="12" s="1"/>
  <c r="DQ8" i="12"/>
  <c r="DE39" i="10"/>
  <c r="FP224" i="12" l="1"/>
  <c r="FO208" i="12"/>
  <c r="FO210" i="12" s="1"/>
  <c r="FO226" i="12"/>
  <c r="DM7" i="16"/>
  <c r="DN6" i="16"/>
  <c r="DY212" i="12"/>
  <c r="DZ211" i="12"/>
  <c r="DQ236" i="12"/>
  <c r="DQ235" i="12" s="1"/>
  <c r="DR8" i="12"/>
  <c r="DF39" i="10"/>
  <c r="DG37" i="10"/>
  <c r="DH38" i="10"/>
  <c r="DS163" i="12"/>
  <c r="DS167" i="12"/>
  <c r="DS171" i="12"/>
  <c r="DS175" i="12"/>
  <c r="DS179" i="12"/>
  <c r="DS183" i="12"/>
  <c r="DS187" i="12"/>
  <c r="DS136" i="12"/>
  <c r="DS140" i="12"/>
  <c r="DS144" i="12"/>
  <c r="DS148" i="12"/>
  <c r="DS152" i="12"/>
  <c r="DS156" i="12"/>
  <c r="DS101" i="12"/>
  <c r="DS105" i="12"/>
  <c r="DS109" i="12"/>
  <c r="DS113" i="12"/>
  <c r="DS117" i="12"/>
  <c r="DS121" i="12"/>
  <c r="DS125" i="12"/>
  <c r="DS78" i="12"/>
  <c r="DS82" i="12"/>
  <c r="DS86" i="12"/>
  <c r="DS90" i="12"/>
  <c r="DS94" i="12"/>
  <c r="DS51" i="12"/>
  <c r="DS55" i="12"/>
  <c r="DS59" i="12"/>
  <c r="DS63" i="12"/>
  <c r="DS67" i="12"/>
  <c r="DS12" i="12"/>
  <c r="DS16" i="12"/>
  <c r="DS20" i="12"/>
  <c r="DS24" i="12"/>
  <c r="DS28" i="12"/>
  <c r="DS32" i="12"/>
  <c r="DS36" i="12"/>
  <c r="DS164" i="12"/>
  <c r="DS168" i="12"/>
  <c r="DS172" i="12"/>
  <c r="DS176" i="12"/>
  <c r="DS180" i="12"/>
  <c r="DS184" i="12"/>
  <c r="DS137" i="12"/>
  <c r="DS141" i="12"/>
  <c r="DS145" i="12"/>
  <c r="DS149" i="12"/>
  <c r="DS153" i="12"/>
  <c r="DS157" i="12"/>
  <c r="DS102" i="12"/>
  <c r="DS106" i="12"/>
  <c r="DS110" i="12"/>
  <c r="DS114" i="12"/>
  <c r="DS118" i="12"/>
  <c r="DS122" i="12"/>
  <c r="DS126" i="12"/>
  <c r="DS71" i="12"/>
  <c r="DS75" i="12"/>
  <c r="DS79" i="12"/>
  <c r="DS83" i="12"/>
  <c r="DS87" i="12"/>
  <c r="DS91" i="12"/>
  <c r="DS95" i="12"/>
  <c r="DS52" i="12"/>
  <c r="DS56" i="12"/>
  <c r="DS60" i="12"/>
  <c r="DS64" i="12"/>
  <c r="DS13" i="12"/>
  <c r="DS17" i="12"/>
  <c r="DS21" i="12"/>
  <c r="DS25" i="12"/>
  <c r="DS29" i="12"/>
  <c r="DS33" i="12"/>
  <c r="DS37" i="12"/>
  <c r="DS165" i="12"/>
  <c r="DS169" i="12"/>
  <c r="DS173" i="12"/>
  <c r="DS177" i="12"/>
  <c r="DS181" i="12"/>
  <c r="DS185" i="12"/>
  <c r="DS130" i="12"/>
  <c r="DS138" i="12"/>
  <c r="DS142" i="12"/>
  <c r="DS146" i="12"/>
  <c r="DS150" i="12"/>
  <c r="DS154" i="12"/>
  <c r="DS103" i="12"/>
  <c r="DS107" i="12"/>
  <c r="DS111" i="12"/>
  <c r="DS115" i="12"/>
  <c r="DS119" i="12"/>
  <c r="DS123" i="12"/>
  <c r="DS127" i="12"/>
  <c r="DS76" i="12"/>
  <c r="DS80" i="12"/>
  <c r="DS84" i="12"/>
  <c r="DS88" i="12"/>
  <c r="DS92" i="12"/>
  <c r="DS96" i="12"/>
  <c r="DS53" i="12"/>
  <c r="DS57" i="12"/>
  <c r="DS61" i="12"/>
  <c r="DS65" i="12"/>
  <c r="DS18" i="12"/>
  <c r="DS22" i="12"/>
  <c r="DS26" i="12"/>
  <c r="DS30" i="12"/>
  <c r="DS34" i="12"/>
  <c r="DS162" i="12"/>
  <c r="DS178" i="12"/>
  <c r="DS135" i="12"/>
  <c r="DS151" i="12"/>
  <c r="DS108" i="12"/>
  <c r="DS124" i="12"/>
  <c r="DS81" i="12"/>
  <c r="DS97" i="12"/>
  <c r="DS54" i="12"/>
  <c r="DS27" i="12"/>
  <c r="DS166" i="12"/>
  <c r="DS182" i="12"/>
  <c r="DS139" i="12"/>
  <c r="DS155" i="12"/>
  <c r="DS112" i="12"/>
  <c r="DS85" i="12"/>
  <c r="DS58" i="12"/>
  <c r="DS31" i="12"/>
  <c r="DS170" i="12"/>
  <c r="DS186" i="12"/>
  <c r="DS143" i="12"/>
  <c r="DS100" i="12"/>
  <c r="DS116" i="12"/>
  <c r="DS89" i="12"/>
  <c r="DS62" i="12"/>
  <c r="DS19" i="12"/>
  <c r="DS35" i="12"/>
  <c r="DS174" i="12"/>
  <c r="DS120" i="12"/>
  <c r="DS66" i="12"/>
  <c r="DS77" i="12"/>
  <c r="DS23" i="12"/>
  <c r="DS147" i="12"/>
  <c r="DS93" i="12"/>
  <c r="DS104" i="12"/>
  <c r="DT6" i="12"/>
  <c r="DS7" i="12"/>
  <c r="DR99" i="12"/>
  <c r="DR228" i="12"/>
  <c r="DS227" i="12"/>
  <c r="FQ224" i="12" l="1"/>
  <c r="FP208" i="12"/>
  <c r="FP210" i="12" s="1"/>
  <c r="FP226" i="12"/>
  <c r="DN7" i="16"/>
  <c r="DO6" i="16"/>
  <c r="DS99" i="12"/>
  <c r="DS8" i="12"/>
  <c r="DG39" i="10"/>
  <c r="DR236" i="12"/>
  <c r="DR235" i="12" s="1"/>
  <c r="DZ212" i="12"/>
  <c r="EA211" i="12"/>
  <c r="DS228" i="12"/>
  <c r="DT227" i="12"/>
  <c r="DT163" i="12"/>
  <c r="DT167" i="12"/>
  <c r="DT171" i="12"/>
  <c r="DT175" i="12"/>
  <c r="DT179" i="12"/>
  <c r="DT183" i="12"/>
  <c r="DT187" i="12"/>
  <c r="DT136" i="12"/>
  <c r="DT140" i="12"/>
  <c r="DT144" i="12"/>
  <c r="DT148" i="12"/>
  <c r="DT152" i="12"/>
  <c r="DT156" i="12"/>
  <c r="DT101" i="12"/>
  <c r="DT105" i="12"/>
  <c r="DT109" i="12"/>
  <c r="DT113" i="12"/>
  <c r="DT117" i="12"/>
  <c r="DT121" i="12"/>
  <c r="DT125" i="12"/>
  <c r="DT78" i="12"/>
  <c r="DT82" i="12"/>
  <c r="DT86" i="12"/>
  <c r="DT90" i="12"/>
  <c r="DT94" i="12"/>
  <c r="DT51" i="12"/>
  <c r="DT55" i="12"/>
  <c r="DT59" i="12"/>
  <c r="DT63" i="12"/>
  <c r="DT67" i="12"/>
  <c r="DT12" i="12"/>
  <c r="DT16" i="12"/>
  <c r="DT20" i="12"/>
  <c r="DT24" i="12"/>
  <c r="DT28" i="12"/>
  <c r="DT32" i="12"/>
  <c r="DT36" i="12"/>
  <c r="DT164" i="12"/>
  <c r="DT168" i="12"/>
  <c r="DT172" i="12"/>
  <c r="DT176" i="12"/>
  <c r="DT180" i="12"/>
  <c r="DT184" i="12"/>
  <c r="DT137" i="12"/>
  <c r="DT141" i="12"/>
  <c r="DT145" i="12"/>
  <c r="DT149" i="12"/>
  <c r="DT153" i="12"/>
  <c r="DT157" i="12"/>
  <c r="DT102" i="12"/>
  <c r="DT106" i="12"/>
  <c r="DT110" i="12"/>
  <c r="DT114" i="12"/>
  <c r="DT118" i="12"/>
  <c r="DT122" i="12"/>
  <c r="DT126" i="12"/>
  <c r="DT71" i="12"/>
  <c r="DT75" i="12"/>
  <c r="DT79" i="12"/>
  <c r="DT83" i="12"/>
  <c r="DT87" i="12"/>
  <c r="DT91" i="12"/>
  <c r="DT95" i="12"/>
  <c r="DT52" i="12"/>
  <c r="DT56" i="12"/>
  <c r="DT60" i="12"/>
  <c r="DT64" i="12"/>
  <c r="DT13" i="12"/>
  <c r="DT17" i="12"/>
  <c r="DT21" i="12"/>
  <c r="DT25" i="12"/>
  <c r="DT29" i="12"/>
  <c r="DT33" i="12"/>
  <c r="DT37" i="12"/>
  <c r="DT165" i="12"/>
  <c r="DT169" i="12"/>
  <c r="DT173" i="12"/>
  <c r="DT177" i="12"/>
  <c r="DT181" i="12"/>
  <c r="DT185" i="12"/>
  <c r="DT130" i="12"/>
  <c r="DT138" i="12"/>
  <c r="DT142" i="12"/>
  <c r="DT146" i="12"/>
  <c r="DT150" i="12"/>
  <c r="DT154" i="12"/>
  <c r="DT103" i="12"/>
  <c r="DT107" i="12"/>
  <c r="DT111" i="12"/>
  <c r="DT115" i="12"/>
  <c r="DT119" i="12"/>
  <c r="DT123" i="12"/>
  <c r="DT127" i="12"/>
  <c r="DT76" i="12"/>
  <c r="DT80" i="12"/>
  <c r="DT84" i="12"/>
  <c r="DT88" i="12"/>
  <c r="DT92" i="12"/>
  <c r="DT96" i="12"/>
  <c r="DT53" i="12"/>
  <c r="DT57" i="12"/>
  <c r="DT61" i="12"/>
  <c r="DT65" i="12"/>
  <c r="DT18" i="12"/>
  <c r="DT22" i="12"/>
  <c r="DT26" i="12"/>
  <c r="DT30" i="12"/>
  <c r="DT34" i="12"/>
  <c r="DT162" i="12"/>
  <c r="DT178" i="12"/>
  <c r="DT135" i="12"/>
  <c r="DT151" i="12"/>
  <c r="DT108" i="12"/>
  <c r="DT124" i="12"/>
  <c r="DT81" i="12"/>
  <c r="DT97" i="12"/>
  <c r="DT54" i="12"/>
  <c r="DT27" i="12"/>
  <c r="DT166" i="12"/>
  <c r="DT182" i="12"/>
  <c r="DT139" i="12"/>
  <c r="DT155" i="12"/>
  <c r="DT112" i="12"/>
  <c r="DT85" i="12"/>
  <c r="DT58" i="12"/>
  <c r="DT31" i="12"/>
  <c r="DT170" i="12"/>
  <c r="DT186" i="12"/>
  <c r="DT143" i="12"/>
  <c r="DT100" i="12"/>
  <c r="DT116" i="12"/>
  <c r="DT89" i="12"/>
  <c r="DT62" i="12"/>
  <c r="DT19" i="12"/>
  <c r="DT35" i="12"/>
  <c r="DT77" i="12"/>
  <c r="DT23" i="12"/>
  <c r="DU6" i="12"/>
  <c r="DT147" i="12"/>
  <c r="DT93" i="12"/>
  <c r="DT104" i="12"/>
  <c r="DT66" i="12"/>
  <c r="DT174" i="12"/>
  <c r="DT120" i="12"/>
  <c r="DT7" i="12"/>
  <c r="DH37" i="10"/>
  <c r="DI38" i="10"/>
  <c r="FR224" i="12" l="1"/>
  <c r="FQ208" i="12"/>
  <c r="FQ210" i="12" s="1"/>
  <c r="FQ226" i="12"/>
  <c r="DT99" i="12"/>
  <c r="DP6" i="16"/>
  <c r="DO7" i="16"/>
  <c r="DU163" i="12"/>
  <c r="DU167" i="12"/>
  <c r="DU171" i="12"/>
  <c r="DU175" i="12"/>
  <c r="DU179" i="12"/>
  <c r="DU183" i="12"/>
  <c r="DU187" i="12"/>
  <c r="DU136" i="12"/>
  <c r="DU140" i="12"/>
  <c r="DU144" i="12"/>
  <c r="DU148" i="12"/>
  <c r="DU152" i="12"/>
  <c r="DU156" i="12"/>
  <c r="DU101" i="12"/>
  <c r="DU105" i="12"/>
  <c r="DU109" i="12"/>
  <c r="DU113" i="12"/>
  <c r="DU117" i="12"/>
  <c r="DU121" i="12"/>
  <c r="DU125" i="12"/>
  <c r="DU78" i="12"/>
  <c r="DU82" i="12"/>
  <c r="DU86" i="12"/>
  <c r="DU90" i="12"/>
  <c r="DU94" i="12"/>
  <c r="DU51" i="12"/>
  <c r="DU55" i="12"/>
  <c r="DU59" i="12"/>
  <c r="DU63" i="12"/>
  <c r="DU67" i="12"/>
  <c r="DU12" i="12"/>
  <c r="DU16" i="12"/>
  <c r="DU20" i="12"/>
  <c r="DU24" i="12"/>
  <c r="DU28" i="12"/>
  <c r="DU32" i="12"/>
  <c r="DU36" i="12"/>
  <c r="DU164" i="12"/>
  <c r="DU168" i="12"/>
  <c r="DU172" i="12"/>
  <c r="DU176" i="12"/>
  <c r="DU180" i="12"/>
  <c r="DU184" i="12"/>
  <c r="DU137" i="12"/>
  <c r="DU141" i="12"/>
  <c r="DU145" i="12"/>
  <c r="DU149" i="12"/>
  <c r="DU153" i="12"/>
  <c r="DU157" i="12"/>
  <c r="DU102" i="12"/>
  <c r="DU106" i="12"/>
  <c r="DU110" i="12"/>
  <c r="DU114" i="12"/>
  <c r="DU118" i="12"/>
  <c r="DU122" i="12"/>
  <c r="DU126" i="12"/>
  <c r="DU71" i="12"/>
  <c r="DU75" i="12"/>
  <c r="DU79" i="12"/>
  <c r="DU83" i="12"/>
  <c r="DU87" i="12"/>
  <c r="DU91" i="12"/>
  <c r="DU95" i="12"/>
  <c r="DU52" i="12"/>
  <c r="DU56" i="12"/>
  <c r="DU60" i="12"/>
  <c r="DU64" i="12"/>
  <c r="DU13" i="12"/>
  <c r="DU17" i="12"/>
  <c r="DU21" i="12"/>
  <c r="DU25" i="12"/>
  <c r="DU29" i="12"/>
  <c r="DU33" i="12"/>
  <c r="DU37" i="12"/>
  <c r="DU165" i="12"/>
  <c r="DU169" i="12"/>
  <c r="DU173" i="12"/>
  <c r="DU177" i="12"/>
  <c r="DU181" i="12"/>
  <c r="DU185" i="12"/>
  <c r="DU130" i="12"/>
  <c r="DU138" i="12"/>
  <c r="DU142" i="12"/>
  <c r="DU146" i="12"/>
  <c r="DU150" i="12"/>
  <c r="DU154" i="12"/>
  <c r="DU103" i="12"/>
  <c r="DU107" i="12"/>
  <c r="DU111" i="12"/>
  <c r="DU115" i="12"/>
  <c r="DU119" i="12"/>
  <c r="DU123" i="12"/>
  <c r="DU127" i="12"/>
  <c r="DU76" i="12"/>
  <c r="DU80" i="12"/>
  <c r="DU84" i="12"/>
  <c r="DU88" i="12"/>
  <c r="DU92" i="12"/>
  <c r="DU96" i="12"/>
  <c r="DU53" i="12"/>
  <c r="DU57" i="12"/>
  <c r="DU61" i="12"/>
  <c r="DU65" i="12"/>
  <c r="DU18" i="12"/>
  <c r="DU22" i="12"/>
  <c r="DU26" i="12"/>
  <c r="DU30" i="12"/>
  <c r="DU34" i="12"/>
  <c r="DU162" i="12"/>
  <c r="DU178" i="12"/>
  <c r="DU135" i="12"/>
  <c r="DU151" i="12"/>
  <c r="DU108" i="12"/>
  <c r="DU124" i="12"/>
  <c r="DU81" i="12"/>
  <c r="DU97" i="12"/>
  <c r="DU54" i="12"/>
  <c r="DU27" i="12"/>
  <c r="DU166" i="12"/>
  <c r="DU182" i="12"/>
  <c r="DU139" i="12"/>
  <c r="DU155" i="12"/>
  <c r="DU112" i="12"/>
  <c r="DU85" i="12"/>
  <c r="DU58" i="12"/>
  <c r="DU31" i="12"/>
  <c r="DU170" i="12"/>
  <c r="DU186" i="12"/>
  <c r="DU143" i="12"/>
  <c r="DU100" i="12"/>
  <c r="DU116" i="12"/>
  <c r="DU89" i="12"/>
  <c r="DU62" i="12"/>
  <c r="DU19" i="12"/>
  <c r="DU35" i="12"/>
  <c r="DU147" i="12"/>
  <c r="DU93" i="12"/>
  <c r="DU104" i="12"/>
  <c r="DV6" i="12"/>
  <c r="DU174" i="12"/>
  <c r="DU120" i="12"/>
  <c r="DU66" i="12"/>
  <c r="DU77" i="12"/>
  <c r="DU23" i="12"/>
  <c r="DU7" i="12"/>
  <c r="DI37" i="10"/>
  <c r="DJ38" i="10"/>
  <c r="DT228" i="12"/>
  <c r="DU227" i="12"/>
  <c r="EB211" i="12"/>
  <c r="EA212" i="12"/>
  <c r="DT8" i="12"/>
  <c r="DH39" i="10"/>
  <c r="DS236" i="12"/>
  <c r="DS235" i="12" s="1"/>
  <c r="FS224" i="12" l="1"/>
  <c r="FR208" i="12"/>
  <c r="FR210" i="12" s="1"/>
  <c r="FR226" i="12"/>
  <c r="DP7" i="16"/>
  <c r="DQ6" i="16"/>
  <c r="DU99" i="12"/>
  <c r="DU8" i="12"/>
  <c r="DI39" i="10"/>
  <c r="DT236" i="12"/>
  <c r="DT235" i="12" s="1"/>
  <c r="DU228" i="12"/>
  <c r="DV227" i="12"/>
  <c r="DV163" i="12"/>
  <c r="DV167" i="12"/>
  <c r="DV171" i="12"/>
  <c r="DV175" i="12"/>
  <c r="DV179" i="12"/>
  <c r="DV183" i="12"/>
  <c r="DV187" i="12"/>
  <c r="DV136" i="12"/>
  <c r="DV140" i="12"/>
  <c r="DV144" i="12"/>
  <c r="DV148" i="12"/>
  <c r="DV152" i="12"/>
  <c r="DV156" i="12"/>
  <c r="DV101" i="12"/>
  <c r="DV105" i="12"/>
  <c r="DV109" i="12"/>
  <c r="DV113" i="12"/>
  <c r="DV117" i="12"/>
  <c r="DV121" i="12"/>
  <c r="DV125" i="12"/>
  <c r="DV78" i="12"/>
  <c r="DV82" i="12"/>
  <c r="DV86" i="12"/>
  <c r="DV90" i="12"/>
  <c r="DV94" i="12"/>
  <c r="DV51" i="12"/>
  <c r="DV55" i="12"/>
  <c r="DV59" i="12"/>
  <c r="DV63" i="12"/>
  <c r="DV67" i="12"/>
  <c r="DV12" i="12"/>
  <c r="DV16" i="12"/>
  <c r="DV20" i="12"/>
  <c r="DV24" i="12"/>
  <c r="DV28" i="12"/>
  <c r="DV32" i="12"/>
  <c r="DV36" i="12"/>
  <c r="DV164" i="12"/>
  <c r="DV168" i="12"/>
  <c r="DV172" i="12"/>
  <c r="DV176" i="12"/>
  <c r="DV180" i="12"/>
  <c r="DV184" i="12"/>
  <c r="DV137" i="12"/>
  <c r="DV141" i="12"/>
  <c r="DV145" i="12"/>
  <c r="DV149" i="12"/>
  <c r="DV153" i="12"/>
  <c r="DV157" i="12"/>
  <c r="DV102" i="12"/>
  <c r="DV106" i="12"/>
  <c r="DV110" i="12"/>
  <c r="DV114" i="12"/>
  <c r="DV118" i="12"/>
  <c r="DV122" i="12"/>
  <c r="DV126" i="12"/>
  <c r="DV71" i="12"/>
  <c r="DV75" i="12"/>
  <c r="DV79" i="12"/>
  <c r="DV83" i="12"/>
  <c r="DV87" i="12"/>
  <c r="DV91" i="12"/>
  <c r="DV95" i="12"/>
  <c r="DV52" i="12"/>
  <c r="DV56" i="12"/>
  <c r="DV60" i="12"/>
  <c r="DV64" i="12"/>
  <c r="DV13" i="12"/>
  <c r="DV17" i="12"/>
  <c r="DV21" i="12"/>
  <c r="DV25" i="12"/>
  <c r="DV29" i="12"/>
  <c r="DV33" i="12"/>
  <c r="DV37" i="12"/>
  <c r="DV165" i="12"/>
  <c r="DV169" i="12"/>
  <c r="DV173" i="12"/>
  <c r="DV177" i="12"/>
  <c r="DV181" i="12"/>
  <c r="DV185" i="12"/>
  <c r="DV130" i="12"/>
  <c r="DV138" i="12"/>
  <c r="DV142" i="12"/>
  <c r="DV146" i="12"/>
  <c r="DV150" i="12"/>
  <c r="DV154" i="12"/>
  <c r="DV103" i="12"/>
  <c r="DV107" i="12"/>
  <c r="DV111" i="12"/>
  <c r="DV115" i="12"/>
  <c r="DV119" i="12"/>
  <c r="DV123" i="12"/>
  <c r="DV127" i="12"/>
  <c r="DV76" i="12"/>
  <c r="DV80" i="12"/>
  <c r="DV84" i="12"/>
  <c r="DV88" i="12"/>
  <c r="DV92" i="12"/>
  <c r="DV96" i="12"/>
  <c r="DV53" i="12"/>
  <c r="DV57" i="12"/>
  <c r="DV61" i="12"/>
  <c r="DV65" i="12"/>
  <c r="DV18" i="12"/>
  <c r="DV22" i="12"/>
  <c r="DV26" i="12"/>
  <c r="DV30" i="12"/>
  <c r="DV34" i="12"/>
  <c r="DV162" i="12"/>
  <c r="DV178" i="12"/>
  <c r="DV135" i="12"/>
  <c r="DV151" i="12"/>
  <c r="DV108" i="12"/>
  <c r="DV124" i="12"/>
  <c r="DV81" i="12"/>
  <c r="DV97" i="12"/>
  <c r="DV54" i="12"/>
  <c r="DV27" i="12"/>
  <c r="DV166" i="12"/>
  <c r="DV182" i="12"/>
  <c r="DV139" i="12"/>
  <c r="DV155" i="12"/>
  <c r="DV112" i="12"/>
  <c r="DV85" i="12"/>
  <c r="DV58" i="12"/>
  <c r="DV31" i="12"/>
  <c r="DV170" i="12"/>
  <c r="DV186" i="12"/>
  <c r="DV143" i="12"/>
  <c r="DV100" i="12"/>
  <c r="DV116" i="12"/>
  <c r="DV89" i="12"/>
  <c r="DV62" i="12"/>
  <c r="DV19" i="12"/>
  <c r="DV35" i="12"/>
  <c r="DV104" i="12"/>
  <c r="DV174" i="12"/>
  <c r="DV120" i="12"/>
  <c r="DV66" i="12"/>
  <c r="DV77" i="12"/>
  <c r="DV23" i="12"/>
  <c r="DW6" i="12"/>
  <c r="DV147" i="12"/>
  <c r="DV93" i="12"/>
  <c r="DV7" i="12"/>
  <c r="EC211" i="12"/>
  <c r="EB212" i="12"/>
  <c r="DJ37" i="10"/>
  <c r="DK38" i="10"/>
  <c r="FT224" i="12" l="1"/>
  <c r="FS208" i="12"/>
  <c r="FS210" i="12" s="1"/>
  <c r="FS226" i="12"/>
  <c r="DR6" i="16"/>
  <c r="DQ7" i="16"/>
  <c r="DK37" i="10"/>
  <c r="DL38" i="10"/>
  <c r="DV99" i="12"/>
  <c r="DV228" i="12"/>
  <c r="DW227" i="12"/>
  <c r="DW163" i="12"/>
  <c r="DW167" i="12"/>
  <c r="DW171" i="12"/>
  <c r="DW175" i="12"/>
  <c r="DW179" i="12"/>
  <c r="DW183" i="12"/>
  <c r="DW187" i="12"/>
  <c r="DW136" i="12"/>
  <c r="DW140" i="12"/>
  <c r="DW144" i="12"/>
  <c r="DW148" i="12"/>
  <c r="DW152" i="12"/>
  <c r="DW156" i="12"/>
  <c r="DW101" i="12"/>
  <c r="DW105" i="12"/>
  <c r="DW109" i="12"/>
  <c r="DW113" i="12"/>
  <c r="DW117" i="12"/>
  <c r="DW121" i="12"/>
  <c r="DW125" i="12"/>
  <c r="DW78" i="12"/>
  <c r="DW82" i="12"/>
  <c r="DW86" i="12"/>
  <c r="DW90" i="12"/>
  <c r="DW94" i="12"/>
  <c r="DW51" i="12"/>
  <c r="DW55" i="12"/>
  <c r="DW59" i="12"/>
  <c r="DW63" i="12"/>
  <c r="DW67" i="12"/>
  <c r="DW12" i="12"/>
  <c r="DW16" i="12"/>
  <c r="DW20" i="12"/>
  <c r="DW24" i="12"/>
  <c r="DW28" i="12"/>
  <c r="DW32" i="12"/>
  <c r="DW36" i="12"/>
  <c r="DW164" i="12"/>
  <c r="DW168" i="12"/>
  <c r="DW172" i="12"/>
  <c r="DW176" i="12"/>
  <c r="DW180" i="12"/>
  <c r="DW184" i="12"/>
  <c r="DW137" i="12"/>
  <c r="DW141" i="12"/>
  <c r="DW145" i="12"/>
  <c r="DW149" i="12"/>
  <c r="DW153" i="12"/>
  <c r="DW157" i="12"/>
  <c r="DW102" i="12"/>
  <c r="DW106" i="12"/>
  <c r="DW110" i="12"/>
  <c r="DW114" i="12"/>
  <c r="DW118" i="12"/>
  <c r="DW122" i="12"/>
  <c r="DW126" i="12"/>
  <c r="DW71" i="12"/>
  <c r="DW75" i="12"/>
  <c r="DW79" i="12"/>
  <c r="DW83" i="12"/>
  <c r="DW87" i="12"/>
  <c r="DW91" i="12"/>
  <c r="DW95" i="12"/>
  <c r="DW52" i="12"/>
  <c r="DW56" i="12"/>
  <c r="DW60" i="12"/>
  <c r="DW64" i="12"/>
  <c r="DW13" i="12"/>
  <c r="DW17" i="12"/>
  <c r="DW21" i="12"/>
  <c r="DW25" i="12"/>
  <c r="DW29" i="12"/>
  <c r="DW33" i="12"/>
  <c r="DW37" i="12"/>
  <c r="DW165" i="12"/>
  <c r="DW169" i="12"/>
  <c r="DW173" i="12"/>
  <c r="DW177" i="12"/>
  <c r="DW181" i="12"/>
  <c r="DW185" i="12"/>
  <c r="DW130" i="12"/>
  <c r="DW138" i="12"/>
  <c r="DW142" i="12"/>
  <c r="DW146" i="12"/>
  <c r="DW150" i="12"/>
  <c r="DW154" i="12"/>
  <c r="DW103" i="12"/>
  <c r="DW107" i="12"/>
  <c r="DW111" i="12"/>
  <c r="DW115" i="12"/>
  <c r="DW119" i="12"/>
  <c r="DW123" i="12"/>
  <c r="DW127" i="12"/>
  <c r="DW76" i="12"/>
  <c r="DW80" i="12"/>
  <c r="DW84" i="12"/>
  <c r="DW88" i="12"/>
  <c r="DW92" i="12"/>
  <c r="DW96" i="12"/>
  <c r="DW53" i="12"/>
  <c r="DW57" i="12"/>
  <c r="DW61" i="12"/>
  <c r="DW65" i="12"/>
  <c r="DW18" i="12"/>
  <c r="DW22" i="12"/>
  <c r="DW26" i="12"/>
  <c r="DW30" i="12"/>
  <c r="DW34" i="12"/>
  <c r="DW162" i="12"/>
  <c r="DW178" i="12"/>
  <c r="DW135" i="12"/>
  <c r="DW151" i="12"/>
  <c r="DW108" i="12"/>
  <c r="DW124" i="12"/>
  <c r="DW81" i="12"/>
  <c r="DW97" i="12"/>
  <c r="DW54" i="12"/>
  <c r="DW27" i="12"/>
  <c r="DW166" i="12"/>
  <c r="DW182" i="12"/>
  <c r="DW139" i="12"/>
  <c r="DW155" i="12"/>
  <c r="DW112" i="12"/>
  <c r="DW85" i="12"/>
  <c r="DW58" i="12"/>
  <c r="DW31" i="12"/>
  <c r="DW170" i="12"/>
  <c r="DW186" i="12"/>
  <c r="DW143" i="12"/>
  <c r="DW100" i="12"/>
  <c r="DW116" i="12"/>
  <c r="DW89" i="12"/>
  <c r="DW62" i="12"/>
  <c r="DW19" i="12"/>
  <c r="DW35" i="12"/>
  <c r="DW174" i="12"/>
  <c r="DW120" i="12"/>
  <c r="DW66" i="12"/>
  <c r="DW77" i="12"/>
  <c r="DW23" i="12"/>
  <c r="DW147" i="12"/>
  <c r="DW93" i="12"/>
  <c r="DW104" i="12"/>
  <c r="DX6" i="12"/>
  <c r="DW7" i="12"/>
  <c r="EC212" i="12"/>
  <c r="ED211" i="12"/>
  <c r="DV8" i="12"/>
  <c r="DJ39" i="10"/>
  <c r="DU236" i="12"/>
  <c r="DU235" i="12" s="1"/>
  <c r="FU224" i="12" l="1"/>
  <c r="FT208" i="12"/>
  <c r="FT210" i="12" s="1"/>
  <c r="FT226" i="12"/>
  <c r="DW99" i="12"/>
  <c r="DR7" i="16"/>
  <c r="DS6" i="16"/>
  <c r="DM38" i="10"/>
  <c r="DL37" i="10"/>
  <c r="ED212" i="12"/>
  <c r="EE211" i="12"/>
  <c r="DW228" i="12"/>
  <c r="DX227" i="12"/>
  <c r="DW8" i="12"/>
  <c r="DK39" i="10"/>
  <c r="DV236" i="12"/>
  <c r="DV235" i="12" s="1"/>
  <c r="DX163" i="12"/>
  <c r="DX167" i="12"/>
  <c r="DX171" i="12"/>
  <c r="DX175" i="12"/>
  <c r="DX179" i="12"/>
  <c r="DX183" i="12"/>
  <c r="DX187" i="12"/>
  <c r="DX136" i="12"/>
  <c r="DX140" i="12"/>
  <c r="DX144" i="12"/>
  <c r="DX148" i="12"/>
  <c r="DX152" i="12"/>
  <c r="DX156" i="12"/>
  <c r="DX101" i="12"/>
  <c r="DX105" i="12"/>
  <c r="DX109" i="12"/>
  <c r="DX113" i="12"/>
  <c r="DX117" i="12"/>
  <c r="DX121" i="12"/>
  <c r="DX125" i="12"/>
  <c r="DX78" i="12"/>
  <c r="DX82" i="12"/>
  <c r="DX86" i="12"/>
  <c r="DX90" i="12"/>
  <c r="DX94" i="12"/>
  <c r="DX51" i="12"/>
  <c r="DX55" i="12"/>
  <c r="DX59" i="12"/>
  <c r="DX63" i="12"/>
  <c r="DX67" i="12"/>
  <c r="DX12" i="12"/>
  <c r="DX16" i="12"/>
  <c r="DX20" i="12"/>
  <c r="DX24" i="12"/>
  <c r="DX28" i="12"/>
  <c r="DX32" i="12"/>
  <c r="DX36" i="12"/>
  <c r="DX164" i="12"/>
  <c r="DX168" i="12"/>
  <c r="DX172" i="12"/>
  <c r="DX176" i="12"/>
  <c r="DX180" i="12"/>
  <c r="DX184" i="12"/>
  <c r="DX137" i="12"/>
  <c r="DX141" i="12"/>
  <c r="DX145" i="12"/>
  <c r="DX149" i="12"/>
  <c r="DX153" i="12"/>
  <c r="DX157" i="12"/>
  <c r="DX102" i="12"/>
  <c r="DX106" i="12"/>
  <c r="DX110" i="12"/>
  <c r="DX114" i="12"/>
  <c r="DX118" i="12"/>
  <c r="DX122" i="12"/>
  <c r="DX126" i="12"/>
  <c r="DX71" i="12"/>
  <c r="DX75" i="12"/>
  <c r="DX79" i="12"/>
  <c r="DX83" i="12"/>
  <c r="DX87" i="12"/>
  <c r="DX91" i="12"/>
  <c r="DX95" i="12"/>
  <c r="DX52" i="12"/>
  <c r="DX56" i="12"/>
  <c r="DX60" i="12"/>
  <c r="DX64" i="12"/>
  <c r="DX13" i="12"/>
  <c r="DX17" i="12"/>
  <c r="DX21" i="12"/>
  <c r="DX25" i="12"/>
  <c r="DX29" i="12"/>
  <c r="DX33" i="12"/>
  <c r="DX37" i="12"/>
  <c r="DX165" i="12"/>
  <c r="DX169" i="12"/>
  <c r="DX173" i="12"/>
  <c r="DX177" i="12"/>
  <c r="DX181" i="12"/>
  <c r="DX185" i="12"/>
  <c r="DX130" i="12"/>
  <c r="DX138" i="12"/>
  <c r="DX142" i="12"/>
  <c r="DX146" i="12"/>
  <c r="DX150" i="12"/>
  <c r="DX154" i="12"/>
  <c r="DX103" i="12"/>
  <c r="DX107" i="12"/>
  <c r="DX111" i="12"/>
  <c r="DX115" i="12"/>
  <c r="DX119" i="12"/>
  <c r="DX123" i="12"/>
  <c r="DX127" i="12"/>
  <c r="DX76" i="12"/>
  <c r="DX80" i="12"/>
  <c r="DX84" i="12"/>
  <c r="DX88" i="12"/>
  <c r="DX92" i="12"/>
  <c r="DX96" i="12"/>
  <c r="DX53" i="12"/>
  <c r="DX57" i="12"/>
  <c r="DX61" i="12"/>
  <c r="DX65" i="12"/>
  <c r="DX18" i="12"/>
  <c r="DX22" i="12"/>
  <c r="DX26" i="12"/>
  <c r="DX30" i="12"/>
  <c r="DX34" i="12"/>
  <c r="DX162" i="12"/>
  <c r="DX178" i="12"/>
  <c r="DX135" i="12"/>
  <c r="DX151" i="12"/>
  <c r="DX108" i="12"/>
  <c r="DX124" i="12"/>
  <c r="DX81" i="12"/>
  <c r="DX97" i="12"/>
  <c r="DX54" i="12"/>
  <c r="DX27" i="12"/>
  <c r="DX166" i="12"/>
  <c r="DX182" i="12"/>
  <c r="DX139" i="12"/>
  <c r="DX155" i="12"/>
  <c r="DX112" i="12"/>
  <c r="DX85" i="12"/>
  <c r="DX58" i="12"/>
  <c r="DX31" i="12"/>
  <c r="DX170" i="12"/>
  <c r="DX186" i="12"/>
  <c r="DX143" i="12"/>
  <c r="DX100" i="12"/>
  <c r="DX116" i="12"/>
  <c r="DX89" i="12"/>
  <c r="DX62" i="12"/>
  <c r="DX19" i="12"/>
  <c r="DX35" i="12"/>
  <c r="DX77" i="12"/>
  <c r="DX23" i="12"/>
  <c r="DY6" i="12"/>
  <c r="DX147" i="12"/>
  <c r="DX93" i="12"/>
  <c r="DX104" i="12"/>
  <c r="DX174" i="12"/>
  <c r="DX120" i="12"/>
  <c r="DX66" i="12"/>
  <c r="DX7" i="12"/>
  <c r="FV224" i="12" l="1"/>
  <c r="FU208" i="12"/>
  <c r="FU210" i="12" s="1"/>
  <c r="FU226" i="12"/>
  <c r="DT6" i="16"/>
  <c r="DS7" i="16"/>
  <c r="DN38" i="10"/>
  <c r="DM37" i="10"/>
  <c r="DX8" i="12"/>
  <c r="DL39" i="10"/>
  <c r="DW236" i="12"/>
  <c r="DW235" i="12" s="1"/>
  <c r="EF211" i="12"/>
  <c r="EE212" i="12"/>
  <c r="DX99" i="12"/>
  <c r="DY163" i="12"/>
  <c r="DY167" i="12"/>
  <c r="DY171" i="12"/>
  <c r="DY175" i="12"/>
  <c r="DY179" i="12"/>
  <c r="DY183" i="12"/>
  <c r="DY187" i="12"/>
  <c r="DY136" i="12"/>
  <c r="DY140" i="12"/>
  <c r="DY144" i="12"/>
  <c r="DY148" i="12"/>
  <c r="DY152" i="12"/>
  <c r="DY156" i="12"/>
  <c r="DY101" i="12"/>
  <c r="DY105" i="12"/>
  <c r="DY109" i="12"/>
  <c r="DY113" i="12"/>
  <c r="DY117" i="12"/>
  <c r="DY121" i="12"/>
  <c r="DY125" i="12"/>
  <c r="DY78" i="12"/>
  <c r="DY82" i="12"/>
  <c r="DY86" i="12"/>
  <c r="DY90" i="12"/>
  <c r="DY94" i="12"/>
  <c r="DY51" i="12"/>
  <c r="DY55" i="12"/>
  <c r="DY59" i="12"/>
  <c r="DY63" i="12"/>
  <c r="DY67" i="12"/>
  <c r="DY12" i="12"/>
  <c r="DY16" i="12"/>
  <c r="DY20" i="12"/>
  <c r="DY24" i="12"/>
  <c r="DY28" i="12"/>
  <c r="DY32" i="12"/>
  <c r="DY36" i="12"/>
  <c r="DY164" i="12"/>
  <c r="DY168" i="12"/>
  <c r="DY172" i="12"/>
  <c r="DY176" i="12"/>
  <c r="DY180" i="12"/>
  <c r="DY184" i="12"/>
  <c r="DY137" i="12"/>
  <c r="DY141" i="12"/>
  <c r="DY145" i="12"/>
  <c r="DY149" i="12"/>
  <c r="DY153" i="12"/>
  <c r="DY157" i="12"/>
  <c r="DY102" i="12"/>
  <c r="DY106" i="12"/>
  <c r="DY110" i="12"/>
  <c r="DY114" i="12"/>
  <c r="DY118" i="12"/>
  <c r="DY122" i="12"/>
  <c r="DY126" i="12"/>
  <c r="DY71" i="12"/>
  <c r="DY75" i="12"/>
  <c r="DY79" i="12"/>
  <c r="DY83" i="12"/>
  <c r="DY87" i="12"/>
  <c r="DY91" i="12"/>
  <c r="DY95" i="12"/>
  <c r="DY52" i="12"/>
  <c r="DY56" i="12"/>
  <c r="DY60" i="12"/>
  <c r="DY64" i="12"/>
  <c r="DY13" i="12"/>
  <c r="DY17" i="12"/>
  <c r="DY21" i="12"/>
  <c r="DY25" i="12"/>
  <c r="DY29" i="12"/>
  <c r="DY33" i="12"/>
  <c r="DY37" i="12"/>
  <c r="DY165" i="12"/>
  <c r="DY169" i="12"/>
  <c r="DY173" i="12"/>
  <c r="DY177" i="12"/>
  <c r="DY181" i="12"/>
  <c r="DY185" i="12"/>
  <c r="DY130" i="12"/>
  <c r="DY138" i="12"/>
  <c r="DY142" i="12"/>
  <c r="DY146" i="12"/>
  <c r="DY150" i="12"/>
  <c r="DY154" i="12"/>
  <c r="DY103" i="12"/>
  <c r="DY107" i="12"/>
  <c r="DY111" i="12"/>
  <c r="DY115" i="12"/>
  <c r="DY119" i="12"/>
  <c r="DY123" i="12"/>
  <c r="DY127" i="12"/>
  <c r="DY76" i="12"/>
  <c r="DY80" i="12"/>
  <c r="DY84" i="12"/>
  <c r="DY88" i="12"/>
  <c r="DY92" i="12"/>
  <c r="DY96" i="12"/>
  <c r="DY53" i="12"/>
  <c r="DY57" i="12"/>
  <c r="DY61" i="12"/>
  <c r="DY65" i="12"/>
  <c r="DY18" i="12"/>
  <c r="DY22" i="12"/>
  <c r="DY26" i="12"/>
  <c r="DY30" i="12"/>
  <c r="DY34" i="12"/>
  <c r="DY162" i="12"/>
  <c r="DY178" i="12"/>
  <c r="DY135" i="12"/>
  <c r="DY151" i="12"/>
  <c r="DY108" i="12"/>
  <c r="DY124" i="12"/>
  <c r="DY81" i="12"/>
  <c r="DY97" i="12"/>
  <c r="DY54" i="12"/>
  <c r="DY27" i="12"/>
  <c r="DY166" i="12"/>
  <c r="DY182" i="12"/>
  <c r="DY139" i="12"/>
  <c r="DY155" i="12"/>
  <c r="DY112" i="12"/>
  <c r="DY85" i="12"/>
  <c r="DY58" i="12"/>
  <c r="DY31" i="12"/>
  <c r="DY170" i="12"/>
  <c r="DY186" i="12"/>
  <c r="DY143" i="12"/>
  <c r="DY100" i="12"/>
  <c r="DY116" i="12"/>
  <c r="DY89" i="12"/>
  <c r="DY62" i="12"/>
  <c r="DY19" i="12"/>
  <c r="DY35" i="12"/>
  <c r="DY147" i="12"/>
  <c r="DY93" i="12"/>
  <c r="DY104" i="12"/>
  <c r="DZ6" i="12"/>
  <c r="DY174" i="12"/>
  <c r="DY120" i="12"/>
  <c r="DY66" i="12"/>
  <c r="DY77" i="12"/>
  <c r="DY23" i="12"/>
  <c r="DY7" i="12"/>
  <c r="DX228" i="12"/>
  <c r="DY227" i="12"/>
  <c r="FW224" i="12" l="1"/>
  <c r="FV208" i="12"/>
  <c r="FV210" i="12" s="1"/>
  <c r="FV226" i="12"/>
  <c r="DT7" i="16"/>
  <c r="DU6" i="16"/>
  <c r="DY8" i="12"/>
  <c r="DM39" i="10"/>
  <c r="DX236" i="12"/>
  <c r="DX235" i="12" s="1"/>
  <c r="DZ163" i="12"/>
  <c r="DZ167" i="12"/>
  <c r="DZ171" i="12"/>
  <c r="DZ175" i="12"/>
  <c r="DZ179" i="12"/>
  <c r="DZ183" i="12"/>
  <c r="DZ187" i="12"/>
  <c r="DZ136" i="12"/>
  <c r="DZ140" i="12"/>
  <c r="DZ144" i="12"/>
  <c r="DZ148" i="12"/>
  <c r="DZ152" i="12"/>
  <c r="DZ156" i="12"/>
  <c r="DZ101" i="12"/>
  <c r="DZ105" i="12"/>
  <c r="DZ109" i="12"/>
  <c r="DZ113" i="12"/>
  <c r="DZ117" i="12"/>
  <c r="DZ121" i="12"/>
  <c r="DZ125" i="12"/>
  <c r="DZ78" i="12"/>
  <c r="DZ82" i="12"/>
  <c r="DZ86" i="12"/>
  <c r="DZ90" i="12"/>
  <c r="DZ94" i="12"/>
  <c r="DZ51" i="12"/>
  <c r="DZ55" i="12"/>
  <c r="DZ59" i="12"/>
  <c r="DZ63" i="12"/>
  <c r="DZ67" i="12"/>
  <c r="DZ12" i="12"/>
  <c r="DZ16" i="12"/>
  <c r="DZ20" i="12"/>
  <c r="DZ24" i="12"/>
  <c r="DZ28" i="12"/>
  <c r="DZ32" i="12"/>
  <c r="DZ36" i="12"/>
  <c r="DZ164" i="12"/>
  <c r="DZ168" i="12"/>
  <c r="DZ172" i="12"/>
  <c r="DZ176" i="12"/>
  <c r="DZ180" i="12"/>
  <c r="DZ184" i="12"/>
  <c r="DZ137" i="12"/>
  <c r="DZ141" i="12"/>
  <c r="DZ145" i="12"/>
  <c r="DZ149" i="12"/>
  <c r="DZ153" i="12"/>
  <c r="DZ157" i="12"/>
  <c r="DZ102" i="12"/>
  <c r="DZ106" i="12"/>
  <c r="DZ110" i="12"/>
  <c r="DZ114" i="12"/>
  <c r="DZ118" i="12"/>
  <c r="DZ122" i="12"/>
  <c r="DZ126" i="12"/>
  <c r="DZ71" i="12"/>
  <c r="DZ75" i="12"/>
  <c r="DZ79" i="12"/>
  <c r="DZ83" i="12"/>
  <c r="DZ87" i="12"/>
  <c r="DZ91" i="12"/>
  <c r="DZ95" i="12"/>
  <c r="DZ52" i="12"/>
  <c r="DZ56" i="12"/>
  <c r="DZ60" i="12"/>
  <c r="DZ64" i="12"/>
  <c r="DZ13" i="12"/>
  <c r="DZ17" i="12"/>
  <c r="DZ21" i="12"/>
  <c r="DZ25" i="12"/>
  <c r="DZ29" i="12"/>
  <c r="DZ33" i="12"/>
  <c r="DZ37" i="12"/>
  <c r="DZ165" i="12"/>
  <c r="DZ169" i="12"/>
  <c r="DZ173" i="12"/>
  <c r="DZ177" i="12"/>
  <c r="DZ181" i="12"/>
  <c r="DZ185" i="12"/>
  <c r="DZ130" i="12"/>
  <c r="DZ138" i="12"/>
  <c r="DZ142" i="12"/>
  <c r="DZ146" i="12"/>
  <c r="DZ150" i="12"/>
  <c r="DZ154" i="12"/>
  <c r="DZ103" i="12"/>
  <c r="DZ107" i="12"/>
  <c r="DZ111" i="12"/>
  <c r="DZ115" i="12"/>
  <c r="DZ119" i="12"/>
  <c r="DZ123" i="12"/>
  <c r="DZ127" i="12"/>
  <c r="DZ76" i="12"/>
  <c r="DZ80" i="12"/>
  <c r="DZ84" i="12"/>
  <c r="DZ88" i="12"/>
  <c r="DZ92" i="12"/>
  <c r="DZ96" i="12"/>
  <c r="DZ53" i="12"/>
  <c r="DZ57" i="12"/>
  <c r="DZ61" i="12"/>
  <c r="DZ65" i="12"/>
  <c r="DZ18" i="12"/>
  <c r="DZ22" i="12"/>
  <c r="DZ26" i="12"/>
  <c r="DZ30" i="12"/>
  <c r="DZ34" i="12"/>
  <c r="DZ162" i="12"/>
  <c r="DZ178" i="12"/>
  <c r="DZ135" i="12"/>
  <c r="DZ151" i="12"/>
  <c r="DZ108" i="12"/>
  <c r="DZ124" i="12"/>
  <c r="DZ81" i="12"/>
  <c r="DZ97" i="12"/>
  <c r="DZ54" i="12"/>
  <c r="DZ27" i="12"/>
  <c r="DZ166" i="12"/>
  <c r="DZ182" i="12"/>
  <c r="DZ139" i="12"/>
  <c r="DZ155" i="12"/>
  <c r="DZ112" i="12"/>
  <c r="DZ85" i="12"/>
  <c r="DZ58" i="12"/>
  <c r="DZ31" i="12"/>
  <c r="DZ170" i="12"/>
  <c r="DZ186" i="12"/>
  <c r="DZ143" i="12"/>
  <c r="DZ100" i="12"/>
  <c r="DZ116" i="12"/>
  <c r="DZ89" i="12"/>
  <c r="DZ62" i="12"/>
  <c r="DZ19" i="12"/>
  <c r="DZ35" i="12"/>
  <c r="DZ104" i="12"/>
  <c r="DZ174" i="12"/>
  <c r="DZ120" i="12"/>
  <c r="DZ66" i="12"/>
  <c r="DZ77" i="12"/>
  <c r="DZ23" i="12"/>
  <c r="EA6" i="12"/>
  <c r="DZ93" i="12"/>
  <c r="DZ147" i="12"/>
  <c r="DZ7" i="12"/>
  <c r="DY99" i="12"/>
  <c r="EG211" i="12"/>
  <c r="EF212" i="12"/>
  <c r="DO38" i="10"/>
  <c r="DN37" i="10"/>
  <c r="DY228" i="12"/>
  <c r="DZ227" i="12"/>
  <c r="FX224" i="12" l="1"/>
  <c r="FW208" i="12"/>
  <c r="FW210" i="12" s="1"/>
  <c r="FW226" i="12"/>
  <c r="DV6" i="16"/>
  <c r="DU7" i="16"/>
  <c r="DP38" i="10"/>
  <c r="DO37" i="10"/>
  <c r="EA163" i="12"/>
  <c r="EA167" i="12"/>
  <c r="EA171" i="12"/>
  <c r="EA175" i="12"/>
  <c r="EA179" i="12"/>
  <c r="EA183" i="12"/>
  <c r="EA187" i="12"/>
  <c r="EA136" i="12"/>
  <c r="EA140" i="12"/>
  <c r="EA144" i="12"/>
  <c r="EA148" i="12"/>
  <c r="EA152" i="12"/>
  <c r="EA156" i="12"/>
  <c r="EA101" i="12"/>
  <c r="EA105" i="12"/>
  <c r="EA109" i="12"/>
  <c r="EA113" i="12"/>
  <c r="EA117" i="12"/>
  <c r="EA121" i="12"/>
  <c r="EA125" i="12"/>
  <c r="EA78" i="12"/>
  <c r="EA82" i="12"/>
  <c r="EA86" i="12"/>
  <c r="EA90" i="12"/>
  <c r="EA94" i="12"/>
  <c r="EA51" i="12"/>
  <c r="EA55" i="12"/>
  <c r="EA59" i="12"/>
  <c r="EA63" i="12"/>
  <c r="EA67" i="12"/>
  <c r="EA12" i="12"/>
  <c r="EA16" i="12"/>
  <c r="EA20" i="12"/>
  <c r="EA24" i="12"/>
  <c r="EA28" i="12"/>
  <c r="EA32" i="12"/>
  <c r="EA36" i="12"/>
  <c r="EA164" i="12"/>
  <c r="EA168" i="12"/>
  <c r="EA172" i="12"/>
  <c r="EA176" i="12"/>
  <c r="EA180" i="12"/>
  <c r="EA184" i="12"/>
  <c r="EA137" i="12"/>
  <c r="EA141" i="12"/>
  <c r="EA145" i="12"/>
  <c r="EA149" i="12"/>
  <c r="EA153" i="12"/>
  <c r="EA157" i="12"/>
  <c r="EA102" i="12"/>
  <c r="EA106" i="12"/>
  <c r="EA110" i="12"/>
  <c r="EA114" i="12"/>
  <c r="EA118" i="12"/>
  <c r="EA122" i="12"/>
  <c r="EA126" i="12"/>
  <c r="EA71" i="12"/>
  <c r="EA75" i="12"/>
  <c r="EA79" i="12"/>
  <c r="EA83" i="12"/>
  <c r="EA87" i="12"/>
  <c r="EA91" i="12"/>
  <c r="EA95" i="12"/>
  <c r="EA52" i="12"/>
  <c r="EA56" i="12"/>
  <c r="EA60" i="12"/>
  <c r="EA64" i="12"/>
  <c r="EA13" i="12"/>
  <c r="EA17" i="12"/>
  <c r="EA21" i="12"/>
  <c r="EA25" i="12"/>
  <c r="EA29" i="12"/>
  <c r="EA33" i="12"/>
  <c r="EA37" i="12"/>
  <c r="EA165" i="12"/>
  <c r="EA169" i="12"/>
  <c r="EA173" i="12"/>
  <c r="EA177" i="12"/>
  <c r="EA181" i="12"/>
  <c r="EA185" i="12"/>
  <c r="EA130" i="12"/>
  <c r="EA138" i="12"/>
  <c r="EA142" i="12"/>
  <c r="EA146" i="12"/>
  <c r="EA150" i="12"/>
  <c r="EA154" i="12"/>
  <c r="EA103" i="12"/>
  <c r="EA107" i="12"/>
  <c r="EA111" i="12"/>
  <c r="EA115" i="12"/>
  <c r="EA119" i="12"/>
  <c r="EA123" i="12"/>
  <c r="EA127" i="12"/>
  <c r="EA76" i="12"/>
  <c r="EA80" i="12"/>
  <c r="EA84" i="12"/>
  <c r="EA88" i="12"/>
  <c r="EA92" i="12"/>
  <c r="EA96" i="12"/>
  <c r="EA53" i="12"/>
  <c r="EA57" i="12"/>
  <c r="EA61" i="12"/>
  <c r="EA65" i="12"/>
  <c r="EA18" i="12"/>
  <c r="EA22" i="12"/>
  <c r="EA26" i="12"/>
  <c r="EA30" i="12"/>
  <c r="EA34" i="12"/>
  <c r="EA162" i="12"/>
  <c r="EA178" i="12"/>
  <c r="EA135" i="12"/>
  <c r="EA151" i="12"/>
  <c r="EA108" i="12"/>
  <c r="EA124" i="12"/>
  <c r="EA81" i="12"/>
  <c r="EA97" i="12"/>
  <c r="EA54" i="12"/>
  <c r="EA27" i="12"/>
  <c r="EA166" i="12"/>
  <c r="EA182" i="12"/>
  <c r="EA139" i="12"/>
  <c r="EA155" i="12"/>
  <c r="EA112" i="12"/>
  <c r="EA85" i="12"/>
  <c r="EA58" i="12"/>
  <c r="EA31" i="12"/>
  <c r="EA170" i="12"/>
  <c r="EA186" i="12"/>
  <c r="EA143" i="12"/>
  <c r="EA100" i="12"/>
  <c r="EA116" i="12"/>
  <c r="EA89" i="12"/>
  <c r="EA62" i="12"/>
  <c r="EA19" i="12"/>
  <c r="EA35" i="12"/>
  <c r="EA174" i="12"/>
  <c r="EA120" i="12"/>
  <c r="EA66" i="12"/>
  <c r="EA77" i="12"/>
  <c r="EA23" i="12"/>
  <c r="EA147" i="12"/>
  <c r="EA93" i="12"/>
  <c r="EA104" i="12"/>
  <c r="EB6" i="12"/>
  <c r="EA7" i="12"/>
  <c r="DZ99" i="12"/>
  <c r="DZ8" i="12"/>
  <c r="DN39" i="10"/>
  <c r="DY236" i="12"/>
  <c r="DY235" i="12" s="1"/>
  <c r="DZ228" i="12"/>
  <c r="EA227" i="12"/>
  <c r="EG212" i="12"/>
  <c r="EH211" i="12"/>
  <c r="FY224" i="12" l="1"/>
  <c r="FX208" i="12"/>
  <c r="FX210" i="12" s="1"/>
  <c r="FX226" i="12"/>
  <c r="DV7" i="16"/>
  <c r="DW6" i="16"/>
  <c r="EH212" i="12"/>
  <c r="EI211" i="12"/>
  <c r="EA228" i="12"/>
  <c r="EB227" i="12"/>
  <c r="EA8" i="12"/>
  <c r="DO39" i="10"/>
  <c r="DZ236" i="12"/>
  <c r="DZ235" i="12" s="1"/>
  <c r="DP37" i="10"/>
  <c r="DQ38" i="10"/>
  <c r="EA99" i="12"/>
  <c r="EB163" i="12"/>
  <c r="EB167" i="12"/>
  <c r="EB171" i="12"/>
  <c r="EB175" i="12"/>
  <c r="EB179" i="12"/>
  <c r="EB183" i="12"/>
  <c r="EB187" i="12"/>
  <c r="EB136" i="12"/>
  <c r="EB140" i="12"/>
  <c r="EB144" i="12"/>
  <c r="EB148" i="12"/>
  <c r="EB152" i="12"/>
  <c r="EB156" i="12"/>
  <c r="EB101" i="12"/>
  <c r="EB105" i="12"/>
  <c r="EB109" i="12"/>
  <c r="EB113" i="12"/>
  <c r="EB117" i="12"/>
  <c r="EB121" i="12"/>
  <c r="EB125" i="12"/>
  <c r="EB78" i="12"/>
  <c r="EB82" i="12"/>
  <c r="EB86" i="12"/>
  <c r="EB90" i="12"/>
  <c r="EB94" i="12"/>
  <c r="EB51" i="12"/>
  <c r="EB55" i="12"/>
  <c r="EB59" i="12"/>
  <c r="EB63" i="12"/>
  <c r="EB67" i="12"/>
  <c r="EB12" i="12"/>
  <c r="EB16" i="12"/>
  <c r="EB20" i="12"/>
  <c r="EB24" i="12"/>
  <c r="EB28" i="12"/>
  <c r="EB32" i="12"/>
  <c r="EB36" i="12"/>
  <c r="EB164" i="12"/>
  <c r="EB168" i="12"/>
  <c r="EB172" i="12"/>
  <c r="EB176" i="12"/>
  <c r="EB180" i="12"/>
  <c r="EB184" i="12"/>
  <c r="EB137" i="12"/>
  <c r="EB141" i="12"/>
  <c r="EB145" i="12"/>
  <c r="EB149" i="12"/>
  <c r="EB153" i="12"/>
  <c r="EB157" i="12"/>
  <c r="EB102" i="12"/>
  <c r="EB106" i="12"/>
  <c r="EB110" i="12"/>
  <c r="EB114" i="12"/>
  <c r="EB118" i="12"/>
  <c r="EB122" i="12"/>
  <c r="EB126" i="12"/>
  <c r="EB71" i="12"/>
  <c r="EB75" i="12"/>
  <c r="EB79" i="12"/>
  <c r="EB83" i="12"/>
  <c r="EB87" i="12"/>
  <c r="EB91" i="12"/>
  <c r="EB95" i="12"/>
  <c r="EB52" i="12"/>
  <c r="EB56" i="12"/>
  <c r="EB60" i="12"/>
  <c r="EB64" i="12"/>
  <c r="EB13" i="12"/>
  <c r="EB17" i="12"/>
  <c r="EB21" i="12"/>
  <c r="EB25" i="12"/>
  <c r="EB29" i="12"/>
  <c r="EB33" i="12"/>
  <c r="EB37" i="12"/>
  <c r="EB165" i="12"/>
  <c r="EB169" i="12"/>
  <c r="EB173" i="12"/>
  <c r="EB177" i="12"/>
  <c r="EB181" i="12"/>
  <c r="EB185" i="12"/>
  <c r="EB130" i="12"/>
  <c r="EB138" i="12"/>
  <c r="EB142" i="12"/>
  <c r="EB146" i="12"/>
  <c r="EB150" i="12"/>
  <c r="EB154" i="12"/>
  <c r="EB103" i="12"/>
  <c r="EB107" i="12"/>
  <c r="EB111" i="12"/>
  <c r="EB115" i="12"/>
  <c r="EB119" i="12"/>
  <c r="EB123" i="12"/>
  <c r="EB127" i="12"/>
  <c r="EB76" i="12"/>
  <c r="EB80" i="12"/>
  <c r="EB84" i="12"/>
  <c r="EB88" i="12"/>
  <c r="EB92" i="12"/>
  <c r="EB96" i="12"/>
  <c r="EB53" i="12"/>
  <c r="EB57" i="12"/>
  <c r="EB61" i="12"/>
  <c r="EB65" i="12"/>
  <c r="EB18" i="12"/>
  <c r="EB22" i="12"/>
  <c r="EB26" i="12"/>
  <c r="EB30" i="12"/>
  <c r="EB34" i="12"/>
  <c r="EB162" i="12"/>
  <c r="EB178" i="12"/>
  <c r="EB135" i="12"/>
  <c r="EB151" i="12"/>
  <c r="EB108" i="12"/>
  <c r="EB124" i="12"/>
  <c r="EB81" i="12"/>
  <c r="EB97" i="12"/>
  <c r="EB54" i="12"/>
  <c r="EB27" i="12"/>
  <c r="EB166" i="12"/>
  <c r="EB182" i="12"/>
  <c r="EB139" i="12"/>
  <c r="EB155" i="12"/>
  <c r="EB112" i="12"/>
  <c r="EB85" i="12"/>
  <c r="EB58" i="12"/>
  <c r="EB31" i="12"/>
  <c r="EB170" i="12"/>
  <c r="EB186" i="12"/>
  <c r="EB143" i="12"/>
  <c r="EB100" i="12"/>
  <c r="EB116" i="12"/>
  <c r="EB89" i="12"/>
  <c r="EB62" i="12"/>
  <c r="EB19" i="12"/>
  <c r="EB35" i="12"/>
  <c r="EB77" i="12"/>
  <c r="EB23" i="12"/>
  <c r="EC6" i="12"/>
  <c r="EB147" i="12"/>
  <c r="EB93" i="12"/>
  <c r="EB104" i="12"/>
  <c r="EB174" i="12"/>
  <c r="EB120" i="12"/>
  <c r="EB66" i="12"/>
  <c r="EB7" i="12"/>
  <c r="FZ224" i="12" l="1"/>
  <c r="FY208" i="12"/>
  <c r="FY210" i="12" s="1"/>
  <c r="FY226" i="12"/>
  <c r="DW7" i="16"/>
  <c r="DX6" i="16"/>
  <c r="DQ37" i="10"/>
  <c r="DR38" i="10"/>
  <c r="EB228" i="12"/>
  <c r="EC227" i="12"/>
  <c r="EJ211" i="12"/>
  <c r="EI212" i="12"/>
  <c r="EC162" i="12"/>
  <c r="EC166" i="12"/>
  <c r="EC170" i="12"/>
  <c r="EC174" i="12"/>
  <c r="EC178" i="12"/>
  <c r="EC182" i="12"/>
  <c r="EC186" i="12"/>
  <c r="EC135" i="12"/>
  <c r="EC139" i="12"/>
  <c r="EC143" i="12"/>
  <c r="EC147" i="12"/>
  <c r="EC151" i="12"/>
  <c r="EC155" i="12"/>
  <c r="EC100" i="12"/>
  <c r="EC104" i="12"/>
  <c r="EC108" i="12"/>
  <c r="EC112" i="12"/>
  <c r="EC116" i="12"/>
  <c r="EC120" i="12"/>
  <c r="EC124" i="12"/>
  <c r="EC77" i="12"/>
  <c r="EC81" i="12"/>
  <c r="EC85" i="12"/>
  <c r="EC89" i="12"/>
  <c r="EC93" i="12"/>
  <c r="EC97" i="12"/>
  <c r="EC54" i="12"/>
  <c r="EC58" i="12"/>
  <c r="EC62" i="12"/>
  <c r="EC66" i="12"/>
  <c r="EC19" i="12"/>
  <c r="EC23" i="12"/>
  <c r="EC27" i="12"/>
  <c r="EC31" i="12"/>
  <c r="EC35" i="12"/>
  <c r="EC163" i="12"/>
  <c r="EC167" i="12"/>
  <c r="EC171" i="12"/>
  <c r="EC175" i="12"/>
  <c r="EC179" i="12"/>
  <c r="EC183" i="12"/>
  <c r="EC187" i="12"/>
  <c r="EC136" i="12"/>
  <c r="EC140" i="12"/>
  <c r="EC144" i="12"/>
  <c r="EC148" i="12"/>
  <c r="EC152" i="12"/>
  <c r="EC156" i="12"/>
  <c r="EC101" i="12"/>
  <c r="EC105" i="12"/>
  <c r="EC109" i="12"/>
  <c r="EC113" i="12"/>
  <c r="EC117" i="12"/>
  <c r="EC121" i="12"/>
  <c r="EC125" i="12"/>
  <c r="EC78" i="12"/>
  <c r="EC82" i="12"/>
  <c r="EC86" i="12"/>
  <c r="EC90" i="12"/>
  <c r="EC94" i="12"/>
  <c r="EC51" i="12"/>
  <c r="EC55" i="12"/>
  <c r="EC59" i="12"/>
  <c r="EC63" i="12"/>
  <c r="EC67" i="12"/>
  <c r="EC12" i="12"/>
  <c r="EC16" i="12"/>
  <c r="EC20" i="12"/>
  <c r="EC24" i="12"/>
  <c r="EC28" i="12"/>
  <c r="EC32" i="12"/>
  <c r="EC36" i="12"/>
  <c r="EC164" i="12"/>
  <c r="EC168" i="12"/>
  <c r="EC172" i="12"/>
  <c r="EC176" i="12"/>
  <c r="EC180" i="12"/>
  <c r="EC184" i="12"/>
  <c r="EC137" i="12"/>
  <c r="EC141" i="12"/>
  <c r="EC145" i="12"/>
  <c r="EC149" i="12"/>
  <c r="EC153" i="12"/>
  <c r="EC157" i="12"/>
  <c r="EC102" i="12"/>
  <c r="EC106" i="12"/>
  <c r="EC110" i="12"/>
  <c r="EC114" i="12"/>
  <c r="EC118" i="12"/>
  <c r="EC122" i="12"/>
  <c r="EC126" i="12"/>
  <c r="EC71" i="12"/>
  <c r="EC75" i="12"/>
  <c r="EC79" i="12"/>
  <c r="EC83" i="12"/>
  <c r="EC87" i="12"/>
  <c r="EC91" i="12"/>
  <c r="EC95" i="12"/>
  <c r="EC52" i="12"/>
  <c r="EC56" i="12"/>
  <c r="EC60" i="12"/>
  <c r="EC64" i="12"/>
  <c r="EC13" i="12"/>
  <c r="EC17" i="12"/>
  <c r="EC21" i="12"/>
  <c r="EC25" i="12"/>
  <c r="EC29" i="12"/>
  <c r="EC33" i="12"/>
  <c r="EC37" i="12"/>
  <c r="EC177" i="12"/>
  <c r="EC150" i="12"/>
  <c r="EC107" i="12"/>
  <c r="EC123" i="12"/>
  <c r="EC80" i="12"/>
  <c r="EC96" i="12"/>
  <c r="EC53" i="12"/>
  <c r="EC26" i="12"/>
  <c r="EC165" i="12"/>
  <c r="EC181" i="12"/>
  <c r="EC138" i="12"/>
  <c r="EC154" i="12"/>
  <c r="EC111" i="12"/>
  <c r="EC127" i="12"/>
  <c r="EC84" i="12"/>
  <c r="EC57" i="12"/>
  <c r="EC30" i="12"/>
  <c r="EC169" i="12"/>
  <c r="EC185" i="12"/>
  <c r="EC142" i="12"/>
  <c r="EC115" i="12"/>
  <c r="EC88" i="12"/>
  <c r="EC61" i="12"/>
  <c r="EC18" i="12"/>
  <c r="EC34" i="12"/>
  <c r="EC146" i="12"/>
  <c r="EC92" i="12"/>
  <c r="EC103" i="12"/>
  <c r="ED6" i="12"/>
  <c r="EC173" i="12"/>
  <c r="EC119" i="12"/>
  <c r="EC65" i="12"/>
  <c r="EC76" i="12"/>
  <c r="EC22" i="12"/>
  <c r="EC130" i="12"/>
  <c r="EC7" i="12"/>
  <c r="EB99" i="12"/>
  <c r="EB8" i="12"/>
  <c r="DP39" i="10"/>
  <c r="EA236" i="12"/>
  <c r="EA235" i="12" s="1"/>
  <c r="GA224" i="12" l="1"/>
  <c r="FZ208" i="12"/>
  <c r="FZ210" i="12" s="1"/>
  <c r="FZ226" i="12"/>
  <c r="DY6" i="16"/>
  <c r="DX7" i="16"/>
  <c r="ED165" i="12"/>
  <c r="ED169" i="12"/>
  <c r="ED173" i="12"/>
  <c r="ED177" i="12"/>
  <c r="ED181" i="12"/>
  <c r="ED185" i="12"/>
  <c r="ED130" i="12"/>
  <c r="ED138" i="12"/>
  <c r="ED142" i="12"/>
  <c r="ED146" i="12"/>
  <c r="ED150" i="12"/>
  <c r="ED154" i="12"/>
  <c r="ED103" i="12"/>
  <c r="ED107" i="12"/>
  <c r="ED111" i="12"/>
  <c r="ED115" i="12"/>
  <c r="ED119" i="12"/>
  <c r="ED123" i="12"/>
  <c r="ED127" i="12"/>
  <c r="ED76" i="12"/>
  <c r="ED80" i="12"/>
  <c r="ED84" i="12"/>
  <c r="ED88" i="12"/>
  <c r="ED92" i="12"/>
  <c r="ED96" i="12"/>
  <c r="ED53" i="12"/>
  <c r="ED57" i="12"/>
  <c r="ED61" i="12"/>
  <c r="ED65" i="12"/>
  <c r="ED18" i="12"/>
  <c r="ED22" i="12"/>
  <c r="ED26" i="12"/>
  <c r="ED30" i="12"/>
  <c r="ED34" i="12"/>
  <c r="ED162" i="12"/>
  <c r="ED166" i="12"/>
  <c r="ED170" i="12"/>
  <c r="ED174" i="12"/>
  <c r="ED178" i="12"/>
  <c r="ED182" i="12"/>
  <c r="ED186" i="12"/>
  <c r="ED135" i="12"/>
  <c r="ED139" i="12"/>
  <c r="ED143" i="12"/>
  <c r="ED147" i="12"/>
  <c r="ED151" i="12"/>
  <c r="ED155" i="12"/>
  <c r="ED100" i="12"/>
  <c r="ED104" i="12"/>
  <c r="ED108" i="12"/>
  <c r="ED112" i="12"/>
  <c r="ED116" i="12"/>
  <c r="ED120" i="12"/>
  <c r="ED124" i="12"/>
  <c r="ED77" i="12"/>
  <c r="ED81" i="12"/>
  <c r="ED85" i="12"/>
  <c r="ED89" i="12"/>
  <c r="ED93" i="12"/>
  <c r="ED97" i="12"/>
  <c r="ED54" i="12"/>
  <c r="ED58" i="12"/>
  <c r="ED62" i="12"/>
  <c r="ED66" i="12"/>
  <c r="ED19" i="12"/>
  <c r="ED23" i="12"/>
  <c r="ED27" i="12"/>
  <c r="ED31" i="12"/>
  <c r="ED35" i="12"/>
  <c r="ED163" i="12"/>
  <c r="ED167" i="12"/>
  <c r="ED171" i="12"/>
  <c r="ED175" i="12"/>
  <c r="ED179" i="12"/>
  <c r="ED183" i="12"/>
  <c r="ED187" i="12"/>
  <c r="ED136" i="12"/>
  <c r="ED140" i="12"/>
  <c r="ED144" i="12"/>
  <c r="ED148" i="12"/>
  <c r="ED152" i="12"/>
  <c r="ED156" i="12"/>
  <c r="ED101" i="12"/>
  <c r="ED105" i="12"/>
  <c r="ED109" i="12"/>
  <c r="ED113" i="12"/>
  <c r="ED117" i="12"/>
  <c r="ED121" i="12"/>
  <c r="ED125" i="12"/>
  <c r="ED78" i="12"/>
  <c r="ED82" i="12"/>
  <c r="ED86" i="12"/>
  <c r="ED90" i="12"/>
  <c r="ED94" i="12"/>
  <c r="ED51" i="12"/>
  <c r="ED55" i="12"/>
  <c r="ED59" i="12"/>
  <c r="ED63" i="12"/>
  <c r="ED67" i="12"/>
  <c r="ED12" i="12"/>
  <c r="ED16" i="12"/>
  <c r="ED20" i="12"/>
  <c r="ED24" i="12"/>
  <c r="ED28" i="12"/>
  <c r="ED32" i="12"/>
  <c r="ED36" i="12"/>
  <c r="ED176" i="12"/>
  <c r="ED149" i="12"/>
  <c r="ED106" i="12"/>
  <c r="ED122" i="12"/>
  <c r="ED79" i="12"/>
  <c r="ED95" i="12"/>
  <c r="ED52" i="12"/>
  <c r="ED25" i="12"/>
  <c r="ED164" i="12"/>
  <c r="ED180" i="12"/>
  <c r="ED137" i="12"/>
  <c r="ED153" i="12"/>
  <c r="ED110" i="12"/>
  <c r="ED126" i="12"/>
  <c r="ED83" i="12"/>
  <c r="ED56" i="12"/>
  <c r="ED13" i="12"/>
  <c r="ED29" i="12"/>
  <c r="ED168" i="12"/>
  <c r="ED184" i="12"/>
  <c r="ED141" i="12"/>
  <c r="ED157" i="12"/>
  <c r="ED114" i="12"/>
  <c r="ED71" i="12"/>
  <c r="ED87" i="12"/>
  <c r="ED60" i="12"/>
  <c r="ED17" i="12"/>
  <c r="ED33" i="12"/>
  <c r="ED102" i="12"/>
  <c r="ED172" i="12"/>
  <c r="ED118" i="12"/>
  <c r="ED64" i="12"/>
  <c r="ED75" i="12"/>
  <c r="ED21" i="12"/>
  <c r="EE6" i="12"/>
  <c r="ED37" i="12"/>
  <c r="ED145" i="12"/>
  <c r="ED91" i="12"/>
  <c r="ED7" i="12"/>
  <c r="EC99" i="12"/>
  <c r="EK211" i="12"/>
  <c r="EJ212" i="12"/>
  <c r="DS38" i="10"/>
  <c r="DR37" i="10"/>
  <c r="EB236" i="12"/>
  <c r="EB235" i="12" s="1"/>
  <c r="EC8" i="12"/>
  <c r="DQ39" i="10"/>
  <c r="EC228" i="12"/>
  <c r="ED227" i="12"/>
  <c r="GB224" i="12" l="1"/>
  <c r="GA208" i="12"/>
  <c r="GA210" i="12" s="1"/>
  <c r="GA226" i="12"/>
  <c r="DZ6" i="16"/>
  <c r="DY7" i="16"/>
  <c r="EK212" i="12"/>
  <c r="EL211" i="12"/>
  <c r="ED228" i="12"/>
  <c r="EE227" i="12"/>
  <c r="DT38" i="10"/>
  <c r="DS37" i="10"/>
  <c r="EE164" i="12"/>
  <c r="EE168" i="12"/>
  <c r="EE172" i="12"/>
  <c r="EE176" i="12"/>
  <c r="EE180" i="12"/>
  <c r="EE184" i="12"/>
  <c r="EE137" i="12"/>
  <c r="EE141" i="12"/>
  <c r="EE145" i="12"/>
  <c r="EE149" i="12"/>
  <c r="EE153" i="12"/>
  <c r="EE157" i="12"/>
  <c r="EE102" i="12"/>
  <c r="EE106" i="12"/>
  <c r="EE110" i="12"/>
  <c r="EE114" i="12"/>
  <c r="EE118" i="12"/>
  <c r="EE122" i="12"/>
  <c r="EE126" i="12"/>
  <c r="EE71" i="12"/>
  <c r="EE75" i="12"/>
  <c r="EE79" i="12"/>
  <c r="EE83" i="12"/>
  <c r="EE87" i="12"/>
  <c r="EE91" i="12"/>
  <c r="EE95" i="12"/>
  <c r="EE52" i="12"/>
  <c r="EE56" i="12"/>
  <c r="EE60" i="12"/>
  <c r="EE64" i="12"/>
  <c r="EE13" i="12"/>
  <c r="EE17" i="12"/>
  <c r="EE21" i="12"/>
  <c r="EE25" i="12"/>
  <c r="EE29" i="12"/>
  <c r="EE33" i="12"/>
  <c r="EE37" i="12"/>
  <c r="EE165" i="12"/>
  <c r="EE169" i="12"/>
  <c r="EE173" i="12"/>
  <c r="EE177" i="12"/>
  <c r="EE181" i="12"/>
  <c r="EE185" i="12"/>
  <c r="EE130" i="12"/>
  <c r="EE138" i="12"/>
  <c r="EE142" i="12"/>
  <c r="EE146" i="12"/>
  <c r="EE150" i="12"/>
  <c r="EE154" i="12"/>
  <c r="EE103" i="12"/>
  <c r="EE107" i="12"/>
  <c r="EE111" i="12"/>
  <c r="EE115" i="12"/>
  <c r="EE119" i="12"/>
  <c r="EE123" i="12"/>
  <c r="EE127" i="12"/>
  <c r="EE76" i="12"/>
  <c r="EE80" i="12"/>
  <c r="EE84" i="12"/>
  <c r="EE88" i="12"/>
  <c r="EE92" i="12"/>
  <c r="EE96" i="12"/>
  <c r="EE53" i="12"/>
  <c r="EE57" i="12"/>
  <c r="EE61" i="12"/>
  <c r="EE65" i="12"/>
  <c r="EE18" i="12"/>
  <c r="EE22" i="12"/>
  <c r="EE26" i="12"/>
  <c r="EE30" i="12"/>
  <c r="EE34" i="12"/>
  <c r="EE162" i="12"/>
  <c r="EE166" i="12"/>
  <c r="EE170" i="12"/>
  <c r="EE174" i="12"/>
  <c r="EE178" i="12"/>
  <c r="EE182" i="12"/>
  <c r="EE186" i="12"/>
  <c r="EE135" i="12"/>
  <c r="EE139" i="12"/>
  <c r="EE143" i="12"/>
  <c r="EE147" i="12"/>
  <c r="EE151" i="12"/>
  <c r="EE155" i="12"/>
  <c r="EE100" i="12"/>
  <c r="EE104" i="12"/>
  <c r="EE108" i="12"/>
  <c r="EE112" i="12"/>
  <c r="EE116" i="12"/>
  <c r="EE120" i="12"/>
  <c r="EE124" i="12"/>
  <c r="EE77" i="12"/>
  <c r="EE81" i="12"/>
  <c r="EE85" i="12"/>
  <c r="EE89" i="12"/>
  <c r="EE93" i="12"/>
  <c r="EE97" i="12"/>
  <c r="EE54" i="12"/>
  <c r="EE58" i="12"/>
  <c r="EE62" i="12"/>
  <c r="EE66" i="12"/>
  <c r="EE19" i="12"/>
  <c r="EE23" i="12"/>
  <c r="EE27" i="12"/>
  <c r="EE31" i="12"/>
  <c r="EE35" i="12"/>
  <c r="EE175" i="12"/>
  <c r="EE148" i="12"/>
  <c r="EE105" i="12"/>
  <c r="EE121" i="12"/>
  <c r="EE78" i="12"/>
  <c r="EE94" i="12"/>
  <c r="EE51" i="12"/>
  <c r="EE67" i="12"/>
  <c r="EE24" i="12"/>
  <c r="EE163" i="12"/>
  <c r="EE179" i="12"/>
  <c r="EE136" i="12"/>
  <c r="EE152" i="12"/>
  <c r="EE109" i="12"/>
  <c r="EE125" i="12"/>
  <c r="EE82" i="12"/>
  <c r="EE55" i="12"/>
  <c r="EE12" i="12"/>
  <c r="EE28" i="12"/>
  <c r="EE167" i="12"/>
  <c r="EE183" i="12"/>
  <c r="EE140" i="12"/>
  <c r="EE156" i="12"/>
  <c r="EE113" i="12"/>
  <c r="EE86" i="12"/>
  <c r="EE59" i="12"/>
  <c r="EE16" i="12"/>
  <c r="EE32" i="12"/>
  <c r="EE171" i="12"/>
  <c r="EE117" i="12"/>
  <c r="EE63" i="12"/>
  <c r="EE187" i="12"/>
  <c r="EE20" i="12"/>
  <c r="EE144" i="12"/>
  <c r="EE90" i="12"/>
  <c r="EE36" i="12"/>
  <c r="EE101" i="12"/>
  <c r="EF6" i="12"/>
  <c r="EE7" i="12"/>
  <c r="EC236" i="12"/>
  <c r="EC235" i="12" s="1"/>
  <c r="ED8" i="12"/>
  <c r="DR39" i="10"/>
  <c r="ED99" i="12"/>
  <c r="GC224" i="12" l="1"/>
  <c r="GB208" i="12"/>
  <c r="GB210" i="12" s="1"/>
  <c r="GB226" i="12"/>
  <c r="EA6" i="16"/>
  <c r="DZ7" i="16"/>
  <c r="EE228" i="12"/>
  <c r="EF227" i="12"/>
  <c r="ED236" i="12"/>
  <c r="ED235" i="12" s="1"/>
  <c r="EE8" i="12"/>
  <c r="DS39" i="10"/>
  <c r="EF164" i="12"/>
  <c r="EF168" i="12"/>
  <c r="EF172" i="12"/>
  <c r="EF176" i="12"/>
  <c r="EF180" i="12"/>
  <c r="EF184" i="12"/>
  <c r="EF137" i="12"/>
  <c r="EF141" i="12"/>
  <c r="EF145" i="12"/>
  <c r="EF149" i="12"/>
  <c r="EF153" i="12"/>
  <c r="EF157" i="12"/>
  <c r="EF102" i="12"/>
  <c r="EF106" i="12"/>
  <c r="EF110" i="12"/>
  <c r="EF114" i="12"/>
  <c r="EF118" i="12"/>
  <c r="EF122" i="12"/>
  <c r="EF126" i="12"/>
  <c r="EF71" i="12"/>
  <c r="EF75" i="12"/>
  <c r="EF79" i="12"/>
  <c r="EF83" i="12"/>
  <c r="EF87" i="12"/>
  <c r="EF91" i="12"/>
  <c r="EF95" i="12"/>
  <c r="EF52" i="12"/>
  <c r="EF56" i="12"/>
  <c r="EF60" i="12"/>
  <c r="EF64" i="12"/>
  <c r="EF13" i="12"/>
  <c r="EF17" i="12"/>
  <c r="EF21" i="12"/>
  <c r="EF25" i="12"/>
  <c r="EF29" i="12"/>
  <c r="EF33" i="12"/>
  <c r="EF37" i="12"/>
  <c r="EF165" i="12"/>
  <c r="EF169" i="12"/>
  <c r="EF173" i="12"/>
  <c r="EF177" i="12"/>
  <c r="EF181" i="12"/>
  <c r="EF185" i="12"/>
  <c r="EF130" i="12"/>
  <c r="EF138" i="12"/>
  <c r="EF142" i="12"/>
  <c r="EF146" i="12"/>
  <c r="EF150" i="12"/>
  <c r="EF154" i="12"/>
  <c r="EF103" i="12"/>
  <c r="EF107" i="12"/>
  <c r="EF111" i="12"/>
  <c r="EF115" i="12"/>
  <c r="EF119" i="12"/>
  <c r="EF123" i="12"/>
  <c r="EF127" i="12"/>
  <c r="EF76" i="12"/>
  <c r="EF80" i="12"/>
  <c r="EF84" i="12"/>
  <c r="EF88" i="12"/>
  <c r="EF92" i="12"/>
  <c r="EF96" i="12"/>
  <c r="EF53" i="12"/>
  <c r="EF57" i="12"/>
  <c r="EF61" i="12"/>
  <c r="EF65" i="12"/>
  <c r="EF18" i="12"/>
  <c r="EF22" i="12"/>
  <c r="EF26" i="12"/>
  <c r="EF30" i="12"/>
  <c r="EF34" i="12"/>
  <c r="EF162" i="12"/>
  <c r="EF166" i="12"/>
  <c r="EF170" i="12"/>
  <c r="EF174" i="12"/>
  <c r="EF178" i="12"/>
  <c r="EF182" i="12"/>
  <c r="EF186" i="12"/>
  <c r="EF135" i="12"/>
  <c r="EF139" i="12"/>
  <c r="EF143" i="12"/>
  <c r="EF147" i="12"/>
  <c r="EF151" i="12"/>
  <c r="EF155" i="12"/>
  <c r="EF100" i="12"/>
  <c r="EF104" i="12"/>
  <c r="EF108" i="12"/>
  <c r="EF112" i="12"/>
  <c r="EF116" i="12"/>
  <c r="EF120" i="12"/>
  <c r="EF124" i="12"/>
  <c r="EF77" i="12"/>
  <c r="EF81" i="12"/>
  <c r="EF85" i="12"/>
  <c r="EF89" i="12"/>
  <c r="EF93" i="12"/>
  <c r="EF97" i="12"/>
  <c r="EF54" i="12"/>
  <c r="EF58" i="12"/>
  <c r="EF62" i="12"/>
  <c r="EF66" i="12"/>
  <c r="EF19" i="12"/>
  <c r="EF23" i="12"/>
  <c r="EF27" i="12"/>
  <c r="EF31" i="12"/>
  <c r="EF35" i="12"/>
  <c r="EF175" i="12"/>
  <c r="EF148" i="12"/>
  <c r="EF105" i="12"/>
  <c r="EF121" i="12"/>
  <c r="EF78" i="12"/>
  <c r="EF94" i="12"/>
  <c r="EF51" i="12"/>
  <c r="EF67" i="12"/>
  <c r="EF24" i="12"/>
  <c r="EF163" i="12"/>
  <c r="EF179" i="12"/>
  <c r="EF136" i="12"/>
  <c r="EF152" i="12"/>
  <c r="EF109" i="12"/>
  <c r="EF125" i="12"/>
  <c r="EF82" i="12"/>
  <c r="EF55" i="12"/>
  <c r="EF12" i="12"/>
  <c r="EF28" i="12"/>
  <c r="EF167" i="12"/>
  <c r="EF183" i="12"/>
  <c r="EF140" i="12"/>
  <c r="EF156" i="12"/>
  <c r="EF113" i="12"/>
  <c r="EF86" i="12"/>
  <c r="EF59" i="12"/>
  <c r="EF16" i="12"/>
  <c r="EF32" i="12"/>
  <c r="EF187" i="12"/>
  <c r="EF20" i="12"/>
  <c r="EG6" i="12"/>
  <c r="EF144" i="12"/>
  <c r="EF90" i="12"/>
  <c r="EF36" i="12"/>
  <c r="EF101" i="12"/>
  <c r="EF117" i="12"/>
  <c r="EF63" i="12"/>
  <c r="EF171" i="12"/>
  <c r="EF7" i="12"/>
  <c r="EE99" i="12"/>
  <c r="DU38" i="10"/>
  <c r="DT37" i="10"/>
  <c r="EL212" i="12"/>
  <c r="EM211" i="12"/>
  <c r="GD224" i="12" l="1"/>
  <c r="GC208" i="12"/>
  <c r="GC210" i="12" s="1"/>
  <c r="GC226" i="12"/>
  <c r="EB6" i="16"/>
  <c r="EA7" i="16"/>
  <c r="EF99" i="12"/>
  <c r="EF228" i="12"/>
  <c r="EG227" i="12"/>
  <c r="DV38" i="10"/>
  <c r="DU37" i="10"/>
  <c r="EG164" i="12"/>
  <c r="EG168" i="12"/>
  <c r="EG172" i="12"/>
  <c r="EG176" i="12"/>
  <c r="EG180" i="12"/>
  <c r="EG184" i="12"/>
  <c r="EG137" i="12"/>
  <c r="EG141" i="12"/>
  <c r="EG145" i="12"/>
  <c r="EG149" i="12"/>
  <c r="EG153" i="12"/>
  <c r="EG157" i="12"/>
  <c r="EG102" i="12"/>
  <c r="EG106" i="12"/>
  <c r="EG110" i="12"/>
  <c r="EG114" i="12"/>
  <c r="EG118" i="12"/>
  <c r="EG122" i="12"/>
  <c r="EG126" i="12"/>
  <c r="EG71" i="12"/>
  <c r="EG75" i="12"/>
  <c r="EG79" i="12"/>
  <c r="EG83" i="12"/>
  <c r="EG87" i="12"/>
  <c r="EG91" i="12"/>
  <c r="EG95" i="12"/>
  <c r="EG52" i="12"/>
  <c r="EG56" i="12"/>
  <c r="EG60" i="12"/>
  <c r="EG64" i="12"/>
  <c r="EG13" i="12"/>
  <c r="EG17" i="12"/>
  <c r="EG21" i="12"/>
  <c r="EG25" i="12"/>
  <c r="EG29" i="12"/>
  <c r="EG33" i="12"/>
  <c r="EG37" i="12"/>
  <c r="EG165" i="12"/>
  <c r="EG169" i="12"/>
  <c r="EG173" i="12"/>
  <c r="EG177" i="12"/>
  <c r="EG181" i="12"/>
  <c r="EG185" i="12"/>
  <c r="EG130" i="12"/>
  <c r="EG138" i="12"/>
  <c r="EG142" i="12"/>
  <c r="EG146" i="12"/>
  <c r="EG150" i="12"/>
  <c r="EG154" i="12"/>
  <c r="EG103" i="12"/>
  <c r="EG107" i="12"/>
  <c r="EG111" i="12"/>
  <c r="EG115" i="12"/>
  <c r="EG119" i="12"/>
  <c r="EG123" i="12"/>
  <c r="EG127" i="12"/>
  <c r="EG76" i="12"/>
  <c r="EG80" i="12"/>
  <c r="EG84" i="12"/>
  <c r="EG88" i="12"/>
  <c r="EG92" i="12"/>
  <c r="EG96" i="12"/>
  <c r="EG53" i="12"/>
  <c r="EG57" i="12"/>
  <c r="EG61" i="12"/>
  <c r="EG65" i="12"/>
  <c r="EG18" i="12"/>
  <c r="EG22" i="12"/>
  <c r="EG26" i="12"/>
  <c r="EG30" i="12"/>
  <c r="EG34" i="12"/>
  <c r="EG162" i="12"/>
  <c r="EG166" i="12"/>
  <c r="EG170" i="12"/>
  <c r="EG174" i="12"/>
  <c r="EG178" i="12"/>
  <c r="EG182" i="12"/>
  <c r="EG186" i="12"/>
  <c r="EG135" i="12"/>
  <c r="EG139" i="12"/>
  <c r="EG143" i="12"/>
  <c r="EG147" i="12"/>
  <c r="EG151" i="12"/>
  <c r="EG155" i="12"/>
  <c r="EG100" i="12"/>
  <c r="EG104" i="12"/>
  <c r="EG108" i="12"/>
  <c r="EG112" i="12"/>
  <c r="EG116" i="12"/>
  <c r="EG120" i="12"/>
  <c r="EG124" i="12"/>
  <c r="EG77" i="12"/>
  <c r="EG81" i="12"/>
  <c r="EG85" i="12"/>
  <c r="EG89" i="12"/>
  <c r="EG93" i="12"/>
  <c r="EG97" i="12"/>
  <c r="EG54" i="12"/>
  <c r="EG58" i="12"/>
  <c r="EG62" i="12"/>
  <c r="EG66" i="12"/>
  <c r="EG19" i="12"/>
  <c r="EG23" i="12"/>
  <c r="EG27" i="12"/>
  <c r="EG31" i="12"/>
  <c r="EG35" i="12"/>
  <c r="EG175" i="12"/>
  <c r="EG148" i="12"/>
  <c r="EG105" i="12"/>
  <c r="EG121" i="12"/>
  <c r="EG78" i="12"/>
  <c r="EG94" i="12"/>
  <c r="EG51" i="12"/>
  <c r="EG67" i="12"/>
  <c r="EG24" i="12"/>
  <c r="EG163" i="12"/>
  <c r="EG179" i="12"/>
  <c r="EG136" i="12"/>
  <c r="EG152" i="12"/>
  <c r="EG109" i="12"/>
  <c r="EG125" i="12"/>
  <c r="EG82" i="12"/>
  <c r="EG55" i="12"/>
  <c r="EG12" i="12"/>
  <c r="EG28" i="12"/>
  <c r="EG167" i="12"/>
  <c r="EG183" i="12"/>
  <c r="EG140" i="12"/>
  <c r="EG156" i="12"/>
  <c r="EG113" i="12"/>
  <c r="EG86" i="12"/>
  <c r="EG59" i="12"/>
  <c r="EG16" i="12"/>
  <c r="EG32" i="12"/>
  <c r="EG144" i="12"/>
  <c r="EG90" i="12"/>
  <c r="EG36" i="12"/>
  <c r="EG101" i="12"/>
  <c r="EH6" i="12"/>
  <c r="EG171" i="12"/>
  <c r="EG117" i="12"/>
  <c r="EG63" i="12"/>
  <c r="EG20" i="12"/>
  <c r="EG187" i="12"/>
  <c r="EG7" i="12"/>
  <c r="EN211" i="12"/>
  <c r="EM212" i="12"/>
  <c r="EF8" i="12"/>
  <c r="DT39" i="10"/>
  <c r="EE236" i="12"/>
  <c r="EE235" i="12" s="1"/>
  <c r="GE224" i="12" l="1"/>
  <c r="GD208" i="12"/>
  <c r="GD210" i="12" s="1"/>
  <c r="GD226" i="12"/>
  <c r="EC6" i="16"/>
  <c r="EB7" i="16"/>
  <c r="EO211" i="12"/>
  <c r="EN212" i="12"/>
  <c r="EH164" i="12"/>
  <c r="EH168" i="12"/>
  <c r="EH172" i="12"/>
  <c r="EH176" i="12"/>
  <c r="EH180" i="12"/>
  <c r="EH184" i="12"/>
  <c r="EH137" i="12"/>
  <c r="EH141" i="12"/>
  <c r="EH145" i="12"/>
  <c r="EH149" i="12"/>
  <c r="EH153" i="12"/>
  <c r="EH157" i="12"/>
  <c r="EH102" i="12"/>
  <c r="EH106" i="12"/>
  <c r="EH110" i="12"/>
  <c r="EH114" i="12"/>
  <c r="EH118" i="12"/>
  <c r="EH122" i="12"/>
  <c r="EH126" i="12"/>
  <c r="EH71" i="12"/>
  <c r="EH75" i="12"/>
  <c r="EH79" i="12"/>
  <c r="EH83" i="12"/>
  <c r="EH87" i="12"/>
  <c r="EH91" i="12"/>
  <c r="EH95" i="12"/>
  <c r="EH52" i="12"/>
  <c r="EH56" i="12"/>
  <c r="EH60" i="12"/>
  <c r="EH64" i="12"/>
  <c r="EH13" i="12"/>
  <c r="EH17" i="12"/>
  <c r="EH21" i="12"/>
  <c r="EH25" i="12"/>
  <c r="EH29" i="12"/>
  <c r="EH33" i="12"/>
  <c r="EH37" i="12"/>
  <c r="EH165" i="12"/>
  <c r="EH169" i="12"/>
  <c r="EH173" i="12"/>
  <c r="EH177" i="12"/>
  <c r="EH181" i="12"/>
  <c r="EH185" i="12"/>
  <c r="EH130" i="12"/>
  <c r="EH138" i="12"/>
  <c r="EH142" i="12"/>
  <c r="EH146" i="12"/>
  <c r="EH150" i="12"/>
  <c r="EH154" i="12"/>
  <c r="EH103" i="12"/>
  <c r="EH107" i="12"/>
  <c r="EH111" i="12"/>
  <c r="EH115" i="12"/>
  <c r="EH119" i="12"/>
  <c r="EH123" i="12"/>
  <c r="EH127" i="12"/>
  <c r="EH76" i="12"/>
  <c r="EH80" i="12"/>
  <c r="EH84" i="12"/>
  <c r="EH88" i="12"/>
  <c r="EH92" i="12"/>
  <c r="EH96" i="12"/>
  <c r="EH53" i="12"/>
  <c r="EH57" i="12"/>
  <c r="EH61" i="12"/>
  <c r="EH65" i="12"/>
  <c r="EH18" i="12"/>
  <c r="EH22" i="12"/>
  <c r="EH26" i="12"/>
  <c r="EH30" i="12"/>
  <c r="EH34" i="12"/>
  <c r="EH162" i="12"/>
  <c r="EH166" i="12"/>
  <c r="EH170" i="12"/>
  <c r="EH174" i="12"/>
  <c r="EH178" i="12"/>
  <c r="EH182" i="12"/>
  <c r="EH186" i="12"/>
  <c r="EH135" i="12"/>
  <c r="EH139" i="12"/>
  <c r="EH143" i="12"/>
  <c r="EH147" i="12"/>
  <c r="EH151" i="12"/>
  <c r="EH155" i="12"/>
  <c r="EH100" i="12"/>
  <c r="EH104" i="12"/>
  <c r="EH108" i="12"/>
  <c r="EH112" i="12"/>
  <c r="EH116" i="12"/>
  <c r="EH120" i="12"/>
  <c r="EH124" i="12"/>
  <c r="EH77" i="12"/>
  <c r="EH81" i="12"/>
  <c r="EH85" i="12"/>
  <c r="EH89" i="12"/>
  <c r="EH93" i="12"/>
  <c r="EH97" i="12"/>
  <c r="EH54" i="12"/>
  <c r="EH58" i="12"/>
  <c r="EH62" i="12"/>
  <c r="EH66" i="12"/>
  <c r="EH19" i="12"/>
  <c r="EH23" i="12"/>
  <c r="EH27" i="12"/>
  <c r="EH31" i="12"/>
  <c r="EH35" i="12"/>
  <c r="EH175" i="12"/>
  <c r="EH148" i="12"/>
  <c r="EH105" i="12"/>
  <c r="EH121" i="12"/>
  <c r="EH78" i="12"/>
  <c r="EH94" i="12"/>
  <c r="EH51" i="12"/>
  <c r="EH67" i="12"/>
  <c r="EH24" i="12"/>
  <c r="EH163" i="12"/>
  <c r="EH179" i="12"/>
  <c r="EH136" i="12"/>
  <c r="EH152" i="12"/>
  <c r="EH109" i="12"/>
  <c r="EH125" i="12"/>
  <c r="EH82" i="12"/>
  <c r="EH55" i="12"/>
  <c r="EH12" i="12"/>
  <c r="EH28" i="12"/>
  <c r="EH167" i="12"/>
  <c r="EH183" i="12"/>
  <c r="EH140" i="12"/>
  <c r="EH156" i="12"/>
  <c r="EH113" i="12"/>
  <c r="EH86" i="12"/>
  <c r="EH59" i="12"/>
  <c r="EH16" i="12"/>
  <c r="EH32" i="12"/>
  <c r="EH101" i="12"/>
  <c r="EH171" i="12"/>
  <c r="EH117" i="12"/>
  <c r="EH63" i="12"/>
  <c r="EH187" i="12"/>
  <c r="EH20" i="12"/>
  <c r="EI6" i="12"/>
  <c r="EH144" i="12"/>
  <c r="EH90" i="12"/>
  <c r="EH36" i="12"/>
  <c r="EH7" i="12"/>
  <c r="EG99" i="12"/>
  <c r="DV37" i="10"/>
  <c r="DW38" i="10"/>
  <c r="EG8" i="12"/>
  <c r="DU39" i="10"/>
  <c r="EF236" i="12"/>
  <c r="EF235" i="12" s="1"/>
  <c r="EG228" i="12"/>
  <c r="EH227" i="12"/>
  <c r="GF224" i="12" l="1"/>
  <c r="GE208" i="12"/>
  <c r="GE210" i="12" s="1"/>
  <c r="GE226" i="12"/>
  <c r="EC7" i="16"/>
  <c r="ED6" i="16"/>
  <c r="DX38" i="10"/>
  <c r="DW37" i="10"/>
  <c r="EH228" i="12"/>
  <c r="EI227" i="12"/>
  <c r="EH8" i="12"/>
  <c r="DV39" i="10"/>
  <c r="EG236" i="12"/>
  <c r="EG235" i="12" s="1"/>
  <c r="EH99" i="12"/>
  <c r="EO212" i="12"/>
  <c r="EP211" i="12"/>
  <c r="EI164" i="12"/>
  <c r="EI168" i="12"/>
  <c r="EI172" i="12"/>
  <c r="EI176" i="12"/>
  <c r="EI180" i="12"/>
  <c r="EI184" i="12"/>
  <c r="EI137" i="12"/>
  <c r="EI141" i="12"/>
  <c r="EI145" i="12"/>
  <c r="EI149" i="12"/>
  <c r="EI153" i="12"/>
  <c r="EI157" i="12"/>
  <c r="EI165" i="12"/>
  <c r="EI169" i="12"/>
  <c r="EI173" i="12"/>
  <c r="EI177" i="12"/>
  <c r="EI181" i="12"/>
  <c r="EI185" i="12"/>
  <c r="EI130" i="12"/>
  <c r="EI138" i="12"/>
  <c r="EI142" i="12"/>
  <c r="EI146" i="12"/>
  <c r="EI150" i="12"/>
  <c r="EI154" i="12"/>
  <c r="EI103" i="12"/>
  <c r="EI107" i="12"/>
  <c r="EI111" i="12"/>
  <c r="EI115" i="12"/>
  <c r="EI119" i="12"/>
  <c r="EI162" i="12"/>
  <c r="EI166" i="12"/>
  <c r="EI170" i="12"/>
  <c r="EI174" i="12"/>
  <c r="EI178" i="12"/>
  <c r="EI182" i="12"/>
  <c r="EI186" i="12"/>
  <c r="EI135" i="12"/>
  <c r="EI139" i="12"/>
  <c r="EI143" i="12"/>
  <c r="EI147" i="12"/>
  <c r="EI151" i="12"/>
  <c r="EI155" i="12"/>
  <c r="EI100" i="12"/>
  <c r="EI104" i="12"/>
  <c r="EI175" i="12"/>
  <c r="EI148" i="12"/>
  <c r="EI102" i="12"/>
  <c r="EI109" i="12"/>
  <c r="EI114" i="12"/>
  <c r="EI120" i="12"/>
  <c r="EI124" i="12"/>
  <c r="EI77" i="12"/>
  <c r="EI81" i="12"/>
  <c r="EI85" i="12"/>
  <c r="EI89" i="12"/>
  <c r="EI93" i="12"/>
  <c r="EI97" i="12"/>
  <c r="EI54" i="12"/>
  <c r="EI58" i="12"/>
  <c r="EI62" i="12"/>
  <c r="EI66" i="12"/>
  <c r="EI19" i="12"/>
  <c r="EI23" i="12"/>
  <c r="EI27" i="12"/>
  <c r="EI31" i="12"/>
  <c r="EI35" i="12"/>
  <c r="EI163" i="12"/>
  <c r="EI179" i="12"/>
  <c r="EI136" i="12"/>
  <c r="EI152" i="12"/>
  <c r="EI105" i="12"/>
  <c r="EI110" i="12"/>
  <c r="EI116" i="12"/>
  <c r="EI121" i="12"/>
  <c r="EI125" i="12"/>
  <c r="EI78" i="12"/>
  <c r="EI82" i="12"/>
  <c r="EI86" i="12"/>
  <c r="EI90" i="12"/>
  <c r="EI94" i="12"/>
  <c r="EI51" i="12"/>
  <c r="EI55" i="12"/>
  <c r="EI59" i="12"/>
  <c r="EI63" i="12"/>
  <c r="EI67" i="12"/>
  <c r="EI12" i="12"/>
  <c r="EI16" i="12"/>
  <c r="EI20" i="12"/>
  <c r="EI24" i="12"/>
  <c r="EI28" i="12"/>
  <c r="EI32" i="12"/>
  <c r="EI36" i="12"/>
  <c r="EI167" i="12"/>
  <c r="EI183" i="12"/>
  <c r="EI140" i="12"/>
  <c r="EI156" i="12"/>
  <c r="EI106" i="12"/>
  <c r="EI112" i="12"/>
  <c r="EI117" i="12"/>
  <c r="EI122" i="12"/>
  <c r="EI126" i="12"/>
  <c r="EI71" i="12"/>
  <c r="EI75" i="12"/>
  <c r="EI79" i="12"/>
  <c r="EI83" i="12"/>
  <c r="EI87" i="12"/>
  <c r="EI91" i="12"/>
  <c r="EI95" i="12"/>
  <c r="EI52" i="12"/>
  <c r="EI56" i="12"/>
  <c r="EI60" i="12"/>
  <c r="EI64" i="12"/>
  <c r="EI13" i="12"/>
  <c r="EI17" i="12"/>
  <c r="EI21" i="12"/>
  <c r="EI25" i="12"/>
  <c r="EI29" i="12"/>
  <c r="EI33" i="12"/>
  <c r="EI37" i="12"/>
  <c r="EI171" i="12"/>
  <c r="EI108" i="12"/>
  <c r="EI127" i="12"/>
  <c r="EI84" i="12"/>
  <c r="EI57" i="12"/>
  <c r="EI30" i="12"/>
  <c r="EI187" i="12"/>
  <c r="EI113" i="12"/>
  <c r="EI88" i="12"/>
  <c r="EI61" i="12"/>
  <c r="EI18" i="12"/>
  <c r="EI34" i="12"/>
  <c r="EI144" i="12"/>
  <c r="EI118" i="12"/>
  <c r="EI76" i="12"/>
  <c r="EI92" i="12"/>
  <c r="EI65" i="12"/>
  <c r="EI22" i="12"/>
  <c r="EI101" i="12"/>
  <c r="EI53" i="12"/>
  <c r="EI123" i="12"/>
  <c r="EI80" i="12"/>
  <c r="EI26" i="12"/>
  <c r="EI96" i="12"/>
  <c r="EJ6" i="12"/>
  <c r="EI7" i="12"/>
  <c r="GG224" i="12" l="1"/>
  <c r="GF208" i="12"/>
  <c r="GF210" i="12" s="1"/>
  <c r="GF226" i="12"/>
  <c r="EE6" i="16"/>
  <c r="ED7" i="16"/>
  <c r="EP212" i="12"/>
  <c r="EQ211" i="12"/>
  <c r="EI8" i="12"/>
  <c r="DW39" i="10"/>
  <c r="EH236" i="12"/>
  <c r="EH235" i="12" s="1"/>
  <c r="EJ162" i="12"/>
  <c r="EJ166" i="12"/>
  <c r="EJ170" i="12"/>
  <c r="EJ174" i="12"/>
  <c r="EJ178" i="12"/>
  <c r="EJ182" i="12"/>
  <c r="EJ186" i="12"/>
  <c r="EJ135" i="12"/>
  <c r="EJ139" i="12"/>
  <c r="EJ143" i="12"/>
  <c r="EJ147" i="12"/>
  <c r="EJ151" i="12"/>
  <c r="EJ155" i="12"/>
  <c r="EJ100" i="12"/>
  <c r="EJ104" i="12"/>
  <c r="EJ108" i="12"/>
  <c r="EJ112" i="12"/>
  <c r="EJ116" i="12"/>
  <c r="EJ120" i="12"/>
  <c r="EJ124" i="12"/>
  <c r="EJ77" i="12"/>
  <c r="EJ81" i="12"/>
  <c r="EJ85" i="12"/>
  <c r="EJ89" i="12"/>
  <c r="EJ93" i="12"/>
  <c r="EJ97" i="12"/>
  <c r="EJ54" i="12"/>
  <c r="EJ58" i="12"/>
  <c r="EJ62" i="12"/>
  <c r="EJ66" i="12"/>
  <c r="EJ19" i="12"/>
  <c r="EJ23" i="12"/>
  <c r="EJ27" i="12"/>
  <c r="EJ31" i="12"/>
  <c r="EJ35" i="12"/>
  <c r="EJ163" i="12"/>
  <c r="EJ167" i="12"/>
  <c r="EJ171" i="12"/>
  <c r="EJ175" i="12"/>
  <c r="EJ179" i="12"/>
  <c r="EJ183" i="12"/>
  <c r="EJ187" i="12"/>
  <c r="EJ136" i="12"/>
  <c r="EJ140" i="12"/>
  <c r="EJ144" i="12"/>
  <c r="EJ148" i="12"/>
  <c r="EJ152" i="12"/>
  <c r="EJ156" i="12"/>
  <c r="EJ101" i="12"/>
  <c r="EJ105" i="12"/>
  <c r="EJ109" i="12"/>
  <c r="EJ113" i="12"/>
  <c r="EJ117" i="12"/>
  <c r="EJ121" i="12"/>
  <c r="EJ125" i="12"/>
  <c r="EJ78" i="12"/>
  <c r="EJ82" i="12"/>
  <c r="EJ86" i="12"/>
  <c r="EJ90" i="12"/>
  <c r="EJ94" i="12"/>
  <c r="EJ51" i="12"/>
  <c r="EJ55" i="12"/>
  <c r="EJ59" i="12"/>
  <c r="EJ63" i="12"/>
  <c r="EJ67" i="12"/>
  <c r="EJ12" i="12"/>
  <c r="EJ16" i="12"/>
  <c r="EJ20" i="12"/>
  <c r="EJ24" i="12"/>
  <c r="EJ28" i="12"/>
  <c r="EJ32" i="12"/>
  <c r="EJ36" i="12"/>
  <c r="EJ164" i="12"/>
  <c r="EJ168" i="12"/>
  <c r="EJ172" i="12"/>
  <c r="EJ176" i="12"/>
  <c r="EJ180" i="12"/>
  <c r="EJ184" i="12"/>
  <c r="EJ137" i="12"/>
  <c r="EJ141" i="12"/>
  <c r="EJ145" i="12"/>
  <c r="EJ149" i="12"/>
  <c r="EJ153" i="12"/>
  <c r="EJ157" i="12"/>
  <c r="EJ102" i="12"/>
  <c r="EJ106" i="12"/>
  <c r="EJ110" i="12"/>
  <c r="EJ114" i="12"/>
  <c r="EJ118" i="12"/>
  <c r="EJ122" i="12"/>
  <c r="EJ126" i="12"/>
  <c r="EJ71" i="12"/>
  <c r="EJ75" i="12"/>
  <c r="EJ79" i="12"/>
  <c r="EJ83" i="12"/>
  <c r="EJ87" i="12"/>
  <c r="EJ91" i="12"/>
  <c r="EJ95" i="12"/>
  <c r="EJ52" i="12"/>
  <c r="EJ56" i="12"/>
  <c r="EJ60" i="12"/>
  <c r="EJ64" i="12"/>
  <c r="EJ13" i="12"/>
  <c r="EJ17" i="12"/>
  <c r="EJ21" i="12"/>
  <c r="EJ25" i="12"/>
  <c r="EJ29" i="12"/>
  <c r="EJ33" i="12"/>
  <c r="EJ37" i="12"/>
  <c r="EJ165" i="12"/>
  <c r="EJ181" i="12"/>
  <c r="EJ138" i="12"/>
  <c r="EJ154" i="12"/>
  <c r="EJ111" i="12"/>
  <c r="EJ127" i="12"/>
  <c r="EJ84" i="12"/>
  <c r="EJ57" i="12"/>
  <c r="EJ30" i="12"/>
  <c r="EK6" i="12"/>
  <c r="EJ169" i="12"/>
  <c r="EJ185" i="12"/>
  <c r="EJ142" i="12"/>
  <c r="EJ115" i="12"/>
  <c r="EJ88" i="12"/>
  <c r="EJ61" i="12"/>
  <c r="EJ18" i="12"/>
  <c r="EJ34" i="12"/>
  <c r="EJ173" i="12"/>
  <c r="EJ130" i="12"/>
  <c r="EJ146" i="12"/>
  <c r="EJ103" i="12"/>
  <c r="EJ119" i="12"/>
  <c r="EJ76" i="12"/>
  <c r="EJ92" i="12"/>
  <c r="EJ65" i="12"/>
  <c r="EJ22" i="12"/>
  <c r="EJ177" i="12"/>
  <c r="EJ123" i="12"/>
  <c r="EJ80" i="12"/>
  <c r="EJ26" i="12"/>
  <c r="EJ150" i="12"/>
  <c r="EJ96" i="12"/>
  <c r="EJ107" i="12"/>
  <c r="EJ53" i="12"/>
  <c r="EJ7" i="12"/>
  <c r="EI99" i="12"/>
  <c r="EI228" i="12"/>
  <c r="EJ227" i="12"/>
  <c r="DY38" i="10"/>
  <c r="DX37" i="10"/>
  <c r="GH224" i="12" l="1"/>
  <c r="GG208" i="12"/>
  <c r="GG210" i="12" s="1"/>
  <c r="GG226" i="12"/>
  <c r="EE7" i="16"/>
  <c r="EF6" i="16"/>
  <c r="EJ99" i="12"/>
  <c r="EJ228" i="12"/>
  <c r="EK227" i="12"/>
  <c r="EK162" i="12"/>
  <c r="EK166" i="12"/>
  <c r="EK170" i="12"/>
  <c r="EK174" i="12"/>
  <c r="EK178" i="12"/>
  <c r="EK182" i="12"/>
  <c r="EK186" i="12"/>
  <c r="EK135" i="12"/>
  <c r="EK139" i="12"/>
  <c r="EK143" i="12"/>
  <c r="EK147" i="12"/>
  <c r="EK151" i="12"/>
  <c r="EK155" i="12"/>
  <c r="EK100" i="12"/>
  <c r="EK104" i="12"/>
  <c r="EK108" i="12"/>
  <c r="EK112" i="12"/>
  <c r="EK116" i="12"/>
  <c r="EK120" i="12"/>
  <c r="EK124" i="12"/>
  <c r="EK77" i="12"/>
  <c r="EK81" i="12"/>
  <c r="EK85" i="12"/>
  <c r="EK89" i="12"/>
  <c r="EK93" i="12"/>
  <c r="EK97" i="12"/>
  <c r="EK54" i="12"/>
  <c r="EK58" i="12"/>
  <c r="EK62" i="12"/>
  <c r="EK66" i="12"/>
  <c r="EK19" i="12"/>
  <c r="EK23" i="12"/>
  <c r="EK27" i="12"/>
  <c r="EK31" i="12"/>
  <c r="EK35" i="12"/>
  <c r="EK163" i="12"/>
  <c r="EK167" i="12"/>
  <c r="EK171" i="12"/>
  <c r="EK175" i="12"/>
  <c r="EK179" i="12"/>
  <c r="EK183" i="12"/>
  <c r="EK187" i="12"/>
  <c r="EK136" i="12"/>
  <c r="EK140" i="12"/>
  <c r="EK144" i="12"/>
  <c r="EK148" i="12"/>
  <c r="EK152" i="12"/>
  <c r="EK156" i="12"/>
  <c r="EK101" i="12"/>
  <c r="EK105" i="12"/>
  <c r="EK109" i="12"/>
  <c r="EK113" i="12"/>
  <c r="EK117" i="12"/>
  <c r="EK121" i="12"/>
  <c r="EK125" i="12"/>
  <c r="EK78" i="12"/>
  <c r="EK82" i="12"/>
  <c r="EK86" i="12"/>
  <c r="EK90" i="12"/>
  <c r="EK94" i="12"/>
  <c r="EK51" i="12"/>
  <c r="EK55" i="12"/>
  <c r="EK59" i="12"/>
  <c r="EK63" i="12"/>
  <c r="EK67" i="12"/>
  <c r="EK12" i="12"/>
  <c r="EK16" i="12"/>
  <c r="EK20" i="12"/>
  <c r="EK24" i="12"/>
  <c r="EK28" i="12"/>
  <c r="EK32" i="12"/>
  <c r="EK36" i="12"/>
  <c r="EK164" i="12"/>
  <c r="EK168" i="12"/>
  <c r="EK172" i="12"/>
  <c r="EK176" i="12"/>
  <c r="EK180" i="12"/>
  <c r="EK184" i="12"/>
  <c r="EK137" i="12"/>
  <c r="EK141" i="12"/>
  <c r="EK145" i="12"/>
  <c r="EK149" i="12"/>
  <c r="EK153" i="12"/>
  <c r="EK157" i="12"/>
  <c r="EK102" i="12"/>
  <c r="EK106" i="12"/>
  <c r="EK110" i="12"/>
  <c r="EK114" i="12"/>
  <c r="EK118" i="12"/>
  <c r="EK122" i="12"/>
  <c r="EK126" i="12"/>
  <c r="EK71" i="12"/>
  <c r="EK75" i="12"/>
  <c r="EK79" i="12"/>
  <c r="EK83" i="12"/>
  <c r="EK87" i="12"/>
  <c r="EK91" i="12"/>
  <c r="EK95" i="12"/>
  <c r="EK52" i="12"/>
  <c r="EK56" i="12"/>
  <c r="EK60" i="12"/>
  <c r="EK64" i="12"/>
  <c r="EK13" i="12"/>
  <c r="EK17" i="12"/>
  <c r="EK21" i="12"/>
  <c r="EK25" i="12"/>
  <c r="EK29" i="12"/>
  <c r="EK33" i="12"/>
  <c r="EK37" i="12"/>
  <c r="EK165" i="12"/>
  <c r="EK181" i="12"/>
  <c r="EK138" i="12"/>
  <c r="EK154" i="12"/>
  <c r="EK111" i="12"/>
  <c r="EK127" i="12"/>
  <c r="EK84" i="12"/>
  <c r="EK57" i="12"/>
  <c r="EK30" i="12"/>
  <c r="EK169" i="12"/>
  <c r="EK185" i="12"/>
  <c r="EK142" i="12"/>
  <c r="EK115" i="12"/>
  <c r="EK88" i="12"/>
  <c r="EK61" i="12"/>
  <c r="EK18" i="12"/>
  <c r="EK34" i="12"/>
  <c r="EL6" i="12"/>
  <c r="EK173" i="12"/>
  <c r="EK130" i="12"/>
  <c r="EK146" i="12"/>
  <c r="EK103" i="12"/>
  <c r="EK119" i="12"/>
  <c r="EK76" i="12"/>
  <c r="EK92" i="12"/>
  <c r="EK65" i="12"/>
  <c r="EK22" i="12"/>
  <c r="EK80" i="12"/>
  <c r="EK26" i="12"/>
  <c r="EK150" i="12"/>
  <c r="EK96" i="12"/>
  <c r="EK107" i="12"/>
  <c r="EK53" i="12"/>
  <c r="EK177" i="12"/>
  <c r="EK123" i="12"/>
  <c r="EK7" i="12"/>
  <c r="DY37" i="10"/>
  <c r="DZ38" i="10"/>
  <c r="EJ8" i="12"/>
  <c r="DX39" i="10"/>
  <c r="EI236" i="12"/>
  <c r="EI235" i="12" s="1"/>
  <c r="ER211" i="12"/>
  <c r="EQ212" i="12"/>
  <c r="GI224" i="12" l="1"/>
  <c r="GH208" i="12"/>
  <c r="GH210" i="12" s="1"/>
  <c r="GH226" i="12"/>
  <c r="EG6" i="16"/>
  <c r="EF7" i="16"/>
  <c r="EL162" i="12"/>
  <c r="EL166" i="12"/>
  <c r="EL170" i="12"/>
  <c r="EL174" i="12"/>
  <c r="EL178" i="12"/>
  <c r="EL182" i="12"/>
  <c r="EL186" i="12"/>
  <c r="EL135" i="12"/>
  <c r="EL139" i="12"/>
  <c r="EL143" i="12"/>
  <c r="EL147" i="12"/>
  <c r="EL151" i="12"/>
  <c r="EL155" i="12"/>
  <c r="EL100" i="12"/>
  <c r="EL104" i="12"/>
  <c r="EL108" i="12"/>
  <c r="EL112" i="12"/>
  <c r="EL116" i="12"/>
  <c r="EL120" i="12"/>
  <c r="EL124" i="12"/>
  <c r="EL77" i="12"/>
  <c r="EL81" i="12"/>
  <c r="EL85" i="12"/>
  <c r="EL89" i="12"/>
  <c r="EL93" i="12"/>
  <c r="EL97" i="12"/>
  <c r="EL54" i="12"/>
  <c r="EL58" i="12"/>
  <c r="EL62" i="12"/>
  <c r="EL66" i="12"/>
  <c r="EL19" i="12"/>
  <c r="EL23" i="12"/>
  <c r="EL27" i="12"/>
  <c r="EL31" i="12"/>
  <c r="EL35" i="12"/>
  <c r="EL163" i="12"/>
  <c r="EL167" i="12"/>
  <c r="EL171" i="12"/>
  <c r="EL175" i="12"/>
  <c r="EL179" i="12"/>
  <c r="EL183" i="12"/>
  <c r="EL187" i="12"/>
  <c r="EL136" i="12"/>
  <c r="EL140" i="12"/>
  <c r="EL144" i="12"/>
  <c r="EL148" i="12"/>
  <c r="EL152" i="12"/>
  <c r="EL156" i="12"/>
  <c r="EL101" i="12"/>
  <c r="EL105" i="12"/>
  <c r="EL109" i="12"/>
  <c r="EL113" i="12"/>
  <c r="EL117" i="12"/>
  <c r="EL121" i="12"/>
  <c r="EL125" i="12"/>
  <c r="EL78" i="12"/>
  <c r="EL82" i="12"/>
  <c r="EL86" i="12"/>
  <c r="EL90" i="12"/>
  <c r="EL94" i="12"/>
  <c r="EL51" i="12"/>
  <c r="EL55" i="12"/>
  <c r="EL59" i="12"/>
  <c r="EL63" i="12"/>
  <c r="EL67" i="12"/>
  <c r="EL12" i="12"/>
  <c r="EL16" i="12"/>
  <c r="EL20" i="12"/>
  <c r="EL24" i="12"/>
  <c r="EL28" i="12"/>
  <c r="EL32" i="12"/>
  <c r="EL36" i="12"/>
  <c r="EL164" i="12"/>
  <c r="EL168" i="12"/>
  <c r="EL172" i="12"/>
  <c r="EL176" i="12"/>
  <c r="EL180" i="12"/>
  <c r="EL184" i="12"/>
  <c r="EL137" i="12"/>
  <c r="EL141" i="12"/>
  <c r="EL145" i="12"/>
  <c r="EL149" i="12"/>
  <c r="EL153" i="12"/>
  <c r="EL157" i="12"/>
  <c r="EL102" i="12"/>
  <c r="EL106" i="12"/>
  <c r="EL110" i="12"/>
  <c r="EL114" i="12"/>
  <c r="EL118" i="12"/>
  <c r="EL122" i="12"/>
  <c r="EL126" i="12"/>
  <c r="EL71" i="12"/>
  <c r="EL75" i="12"/>
  <c r="EL79" i="12"/>
  <c r="EL83" i="12"/>
  <c r="EL87" i="12"/>
  <c r="EL91" i="12"/>
  <c r="EL95" i="12"/>
  <c r="EL52" i="12"/>
  <c r="EL56" i="12"/>
  <c r="EL60" i="12"/>
  <c r="EL64" i="12"/>
  <c r="EL13" i="12"/>
  <c r="EL17" i="12"/>
  <c r="EL21" i="12"/>
  <c r="EL25" i="12"/>
  <c r="EL29" i="12"/>
  <c r="EL33" i="12"/>
  <c r="EL37" i="12"/>
  <c r="EL165" i="12"/>
  <c r="EL181" i="12"/>
  <c r="EL138" i="12"/>
  <c r="EL154" i="12"/>
  <c r="EL111" i="12"/>
  <c r="EL127" i="12"/>
  <c r="EL84" i="12"/>
  <c r="EL57" i="12"/>
  <c r="EL30" i="12"/>
  <c r="EL169" i="12"/>
  <c r="EL185" i="12"/>
  <c r="EL142" i="12"/>
  <c r="EL115" i="12"/>
  <c r="EL88" i="12"/>
  <c r="EL61" i="12"/>
  <c r="EL18" i="12"/>
  <c r="EL34" i="12"/>
  <c r="EL173" i="12"/>
  <c r="EL130" i="12"/>
  <c r="EL146" i="12"/>
  <c r="EL103" i="12"/>
  <c r="EL119" i="12"/>
  <c r="EL76" i="12"/>
  <c r="EL92" i="12"/>
  <c r="EL65" i="12"/>
  <c r="EL22" i="12"/>
  <c r="EM6" i="12"/>
  <c r="EL150" i="12"/>
  <c r="EL96" i="12"/>
  <c r="EL107" i="12"/>
  <c r="EL53" i="12"/>
  <c r="EL177" i="12"/>
  <c r="EL123" i="12"/>
  <c r="EL80" i="12"/>
  <c r="EL26" i="12"/>
  <c r="EL7" i="12"/>
  <c r="EK8" i="12"/>
  <c r="DY39" i="10"/>
  <c r="EJ236" i="12"/>
  <c r="EJ235" i="12" s="1"/>
  <c r="ES211" i="12"/>
  <c r="ER212" i="12"/>
  <c r="DZ37" i="10"/>
  <c r="EA38" i="10"/>
  <c r="EK99" i="12"/>
  <c r="EK228" i="12"/>
  <c r="EL227" i="12"/>
  <c r="GJ224" i="12" l="1"/>
  <c r="GI208" i="12"/>
  <c r="GI210" i="12" s="1"/>
  <c r="GI226" i="12"/>
  <c r="EH6" i="16"/>
  <c r="EG7" i="16"/>
  <c r="EL8" i="12"/>
  <c r="DZ39" i="10"/>
  <c r="EK236" i="12"/>
  <c r="EK235" i="12" s="1"/>
  <c r="EM162" i="12"/>
  <c r="EM166" i="12"/>
  <c r="EM170" i="12"/>
  <c r="EM174" i="12"/>
  <c r="EM178" i="12"/>
  <c r="EM182" i="12"/>
  <c r="EM186" i="12"/>
  <c r="EM135" i="12"/>
  <c r="EM139" i="12"/>
  <c r="EM143" i="12"/>
  <c r="EM147" i="12"/>
  <c r="EM151" i="12"/>
  <c r="EM155" i="12"/>
  <c r="EM100" i="12"/>
  <c r="EM104" i="12"/>
  <c r="EM108" i="12"/>
  <c r="EM112" i="12"/>
  <c r="EM116" i="12"/>
  <c r="EM120" i="12"/>
  <c r="EM124" i="12"/>
  <c r="EM77" i="12"/>
  <c r="EM81" i="12"/>
  <c r="EM85" i="12"/>
  <c r="EM89" i="12"/>
  <c r="EM93" i="12"/>
  <c r="EM97" i="12"/>
  <c r="EM54" i="12"/>
  <c r="EM58" i="12"/>
  <c r="EM62" i="12"/>
  <c r="EM66" i="12"/>
  <c r="EM19" i="12"/>
  <c r="EM23" i="12"/>
  <c r="EM27" i="12"/>
  <c r="EM31" i="12"/>
  <c r="EM35" i="12"/>
  <c r="EM163" i="12"/>
  <c r="EM167" i="12"/>
  <c r="EM171" i="12"/>
  <c r="EM175" i="12"/>
  <c r="EM179" i="12"/>
  <c r="EM183" i="12"/>
  <c r="EM187" i="12"/>
  <c r="EM136" i="12"/>
  <c r="EM140" i="12"/>
  <c r="EM144" i="12"/>
  <c r="EM148" i="12"/>
  <c r="EM152" i="12"/>
  <c r="EM156" i="12"/>
  <c r="EM101" i="12"/>
  <c r="EM105" i="12"/>
  <c r="EM109" i="12"/>
  <c r="EM113" i="12"/>
  <c r="EM117" i="12"/>
  <c r="EM121" i="12"/>
  <c r="EM125" i="12"/>
  <c r="EM78" i="12"/>
  <c r="EM82" i="12"/>
  <c r="EM86" i="12"/>
  <c r="EM90" i="12"/>
  <c r="EM94" i="12"/>
  <c r="EM51" i="12"/>
  <c r="EM55" i="12"/>
  <c r="EM59" i="12"/>
  <c r="EM63" i="12"/>
  <c r="EM67" i="12"/>
  <c r="EM12" i="12"/>
  <c r="EM16" i="12"/>
  <c r="EM20" i="12"/>
  <c r="EM24" i="12"/>
  <c r="EM28" i="12"/>
  <c r="EM32" i="12"/>
  <c r="EM36" i="12"/>
  <c r="EM164" i="12"/>
  <c r="EM168" i="12"/>
  <c r="EM172" i="12"/>
  <c r="EM176" i="12"/>
  <c r="EM180" i="12"/>
  <c r="EM184" i="12"/>
  <c r="EM137" i="12"/>
  <c r="EM141" i="12"/>
  <c r="EM145" i="12"/>
  <c r="EM149" i="12"/>
  <c r="EM153" i="12"/>
  <c r="EM157" i="12"/>
  <c r="EM102" i="12"/>
  <c r="EM106" i="12"/>
  <c r="EM110" i="12"/>
  <c r="EM114" i="12"/>
  <c r="EM118" i="12"/>
  <c r="EM122" i="12"/>
  <c r="EM126" i="12"/>
  <c r="EM71" i="12"/>
  <c r="EM75" i="12"/>
  <c r="EM79" i="12"/>
  <c r="EM83" i="12"/>
  <c r="EM87" i="12"/>
  <c r="EM91" i="12"/>
  <c r="EM95" i="12"/>
  <c r="EM52" i="12"/>
  <c r="EM56" i="12"/>
  <c r="EM60" i="12"/>
  <c r="EM64" i="12"/>
  <c r="EM13" i="12"/>
  <c r="EM17" i="12"/>
  <c r="EM21" i="12"/>
  <c r="EM25" i="12"/>
  <c r="EM29" i="12"/>
  <c r="EM33" i="12"/>
  <c r="EM37" i="12"/>
  <c r="EM165" i="12"/>
  <c r="EM181" i="12"/>
  <c r="EM138" i="12"/>
  <c r="EM154" i="12"/>
  <c r="EM111" i="12"/>
  <c r="EM127" i="12"/>
  <c r="EM84" i="12"/>
  <c r="EM57" i="12"/>
  <c r="EM30" i="12"/>
  <c r="EM169" i="12"/>
  <c r="EM185" i="12"/>
  <c r="EM142" i="12"/>
  <c r="EM115" i="12"/>
  <c r="EM88" i="12"/>
  <c r="EM61" i="12"/>
  <c r="EM18" i="12"/>
  <c r="EM34" i="12"/>
  <c r="EM173" i="12"/>
  <c r="EM130" i="12"/>
  <c r="EM146" i="12"/>
  <c r="EM103" i="12"/>
  <c r="EM119" i="12"/>
  <c r="EM76" i="12"/>
  <c r="EM92" i="12"/>
  <c r="EM65" i="12"/>
  <c r="EM22" i="12"/>
  <c r="EM107" i="12"/>
  <c r="EM53" i="12"/>
  <c r="EM177" i="12"/>
  <c r="EM123" i="12"/>
  <c r="EM80" i="12"/>
  <c r="EM26" i="12"/>
  <c r="EM150" i="12"/>
  <c r="EM96" i="12"/>
  <c r="EN6" i="12"/>
  <c r="EM7" i="12"/>
  <c r="EL228" i="12"/>
  <c r="EM227" i="12"/>
  <c r="EA37" i="10"/>
  <c r="EB38" i="10"/>
  <c r="ES212" i="12"/>
  <c r="ET211" i="12"/>
  <c r="EL99" i="12"/>
  <c r="GK224" i="12" l="1"/>
  <c r="GJ208" i="12"/>
  <c r="GJ210" i="12" s="1"/>
  <c r="GJ226" i="12"/>
  <c r="EH7" i="16"/>
  <c r="EI6" i="16"/>
  <c r="ET212" i="12"/>
  <c r="EU211" i="12"/>
  <c r="EM228" i="12"/>
  <c r="EN227" i="12"/>
  <c r="EC38" i="10"/>
  <c r="EB37" i="10"/>
  <c r="EN162" i="12"/>
  <c r="EN166" i="12"/>
  <c r="EN170" i="12"/>
  <c r="EN174" i="12"/>
  <c r="EN178" i="12"/>
  <c r="EN182" i="12"/>
  <c r="EN186" i="12"/>
  <c r="EN135" i="12"/>
  <c r="EN139" i="12"/>
  <c r="EN143" i="12"/>
  <c r="EN147" i="12"/>
  <c r="EN151" i="12"/>
  <c r="EN155" i="12"/>
  <c r="EN100" i="12"/>
  <c r="EN104" i="12"/>
  <c r="EN108" i="12"/>
  <c r="EN112" i="12"/>
  <c r="EN116" i="12"/>
  <c r="EN120" i="12"/>
  <c r="EN124" i="12"/>
  <c r="EN77" i="12"/>
  <c r="EN81" i="12"/>
  <c r="EN85" i="12"/>
  <c r="EN89" i="12"/>
  <c r="EN93" i="12"/>
  <c r="EN97" i="12"/>
  <c r="EN54" i="12"/>
  <c r="EN58" i="12"/>
  <c r="EN62" i="12"/>
  <c r="EN66" i="12"/>
  <c r="EN19" i="12"/>
  <c r="EN23" i="12"/>
  <c r="EN27" i="12"/>
  <c r="EN31" i="12"/>
  <c r="EN35" i="12"/>
  <c r="EN163" i="12"/>
  <c r="EN167" i="12"/>
  <c r="EN171" i="12"/>
  <c r="EN175" i="12"/>
  <c r="EN179" i="12"/>
  <c r="EN183" i="12"/>
  <c r="EN187" i="12"/>
  <c r="EN136" i="12"/>
  <c r="EN140" i="12"/>
  <c r="EN144" i="12"/>
  <c r="EN148" i="12"/>
  <c r="EN152" i="12"/>
  <c r="EN156" i="12"/>
  <c r="EN101" i="12"/>
  <c r="EN105" i="12"/>
  <c r="EN109" i="12"/>
  <c r="EN113" i="12"/>
  <c r="EN117" i="12"/>
  <c r="EN121" i="12"/>
  <c r="EN125" i="12"/>
  <c r="EN78" i="12"/>
  <c r="EN82" i="12"/>
  <c r="EN86" i="12"/>
  <c r="EN90" i="12"/>
  <c r="EN94" i="12"/>
  <c r="EN51" i="12"/>
  <c r="EN55" i="12"/>
  <c r="EN59" i="12"/>
  <c r="EN63" i="12"/>
  <c r="EN67" i="12"/>
  <c r="EN12" i="12"/>
  <c r="EN16" i="12"/>
  <c r="EN20" i="12"/>
  <c r="EN24" i="12"/>
  <c r="EN28" i="12"/>
  <c r="EN32" i="12"/>
  <c r="EN36" i="12"/>
  <c r="EN164" i="12"/>
  <c r="EN168" i="12"/>
  <c r="EN172" i="12"/>
  <c r="EN176" i="12"/>
  <c r="EN180" i="12"/>
  <c r="EN184" i="12"/>
  <c r="EN137" i="12"/>
  <c r="EN141" i="12"/>
  <c r="EN145" i="12"/>
  <c r="EN149" i="12"/>
  <c r="EN153" i="12"/>
  <c r="EN157" i="12"/>
  <c r="EN102" i="12"/>
  <c r="EN106" i="12"/>
  <c r="EN110" i="12"/>
  <c r="EN114" i="12"/>
  <c r="EN118" i="12"/>
  <c r="EN122" i="12"/>
  <c r="EN126" i="12"/>
  <c r="EN71" i="12"/>
  <c r="EN75" i="12"/>
  <c r="EN79" i="12"/>
  <c r="EN83" i="12"/>
  <c r="EN87" i="12"/>
  <c r="EN91" i="12"/>
  <c r="EN95" i="12"/>
  <c r="EN52" i="12"/>
  <c r="EN56" i="12"/>
  <c r="EN60" i="12"/>
  <c r="EN64" i="12"/>
  <c r="EN13" i="12"/>
  <c r="EN17" i="12"/>
  <c r="EN21" i="12"/>
  <c r="EN25" i="12"/>
  <c r="EN29" i="12"/>
  <c r="EN33" i="12"/>
  <c r="EN37" i="12"/>
  <c r="EN165" i="12"/>
  <c r="EN181" i="12"/>
  <c r="EN138" i="12"/>
  <c r="EN154" i="12"/>
  <c r="EN111" i="12"/>
  <c r="EN127" i="12"/>
  <c r="EN84" i="12"/>
  <c r="EN57" i="12"/>
  <c r="EN30" i="12"/>
  <c r="EO6" i="12"/>
  <c r="EN169" i="12"/>
  <c r="EN185" i="12"/>
  <c r="EN142" i="12"/>
  <c r="EN115" i="12"/>
  <c r="EN88" i="12"/>
  <c r="EN61" i="12"/>
  <c r="EN18" i="12"/>
  <c r="EN34" i="12"/>
  <c r="EN173" i="12"/>
  <c r="EN130" i="12"/>
  <c r="EN146" i="12"/>
  <c r="EN103" i="12"/>
  <c r="EN119" i="12"/>
  <c r="EN76" i="12"/>
  <c r="EN92" i="12"/>
  <c r="EN65" i="12"/>
  <c r="EN22" i="12"/>
  <c r="EN177" i="12"/>
  <c r="EN123" i="12"/>
  <c r="EN80" i="12"/>
  <c r="EN26" i="12"/>
  <c r="EN150" i="12"/>
  <c r="EN96" i="12"/>
  <c r="EN107" i="12"/>
  <c r="EN53" i="12"/>
  <c r="EN7" i="12"/>
  <c r="EM8" i="12"/>
  <c r="EA39" i="10"/>
  <c r="EL236" i="12"/>
  <c r="EL235" i="12" s="1"/>
  <c r="EM99" i="12"/>
  <c r="GL224" i="12" l="1"/>
  <c r="GK208" i="12"/>
  <c r="GK210" i="12" s="1"/>
  <c r="GK226" i="12"/>
  <c r="EJ6" i="16"/>
  <c r="EI7" i="16"/>
  <c r="ED38" i="10"/>
  <c r="EC37" i="10"/>
  <c r="EN8" i="12"/>
  <c r="EB39" i="10"/>
  <c r="EM236" i="12"/>
  <c r="EM235" i="12" s="1"/>
  <c r="EN99" i="12"/>
  <c r="EN228" i="12"/>
  <c r="EO227" i="12"/>
  <c r="EV211" i="12"/>
  <c r="EU212" i="12"/>
  <c r="EO165" i="12"/>
  <c r="EO169" i="12"/>
  <c r="EO173" i="12"/>
  <c r="EO177" i="12"/>
  <c r="EO181" i="12"/>
  <c r="EO185" i="12"/>
  <c r="EO130" i="12"/>
  <c r="EO138" i="12"/>
  <c r="EO142" i="12"/>
  <c r="EO146" i="12"/>
  <c r="EO150" i="12"/>
  <c r="EO154" i="12"/>
  <c r="EO103" i="12"/>
  <c r="EO107" i="12"/>
  <c r="EO111" i="12"/>
  <c r="EO115" i="12"/>
  <c r="EO119" i="12"/>
  <c r="EO123" i="12"/>
  <c r="EO127" i="12"/>
  <c r="EO76" i="12"/>
  <c r="EO80" i="12"/>
  <c r="EO84" i="12"/>
  <c r="EO88" i="12"/>
  <c r="EO92" i="12"/>
  <c r="EO96" i="12"/>
  <c r="EO53" i="12"/>
  <c r="EO57" i="12"/>
  <c r="EO61" i="12"/>
  <c r="EO65" i="12"/>
  <c r="EO18" i="12"/>
  <c r="EO22" i="12"/>
  <c r="EO26" i="12"/>
  <c r="EO30" i="12"/>
  <c r="EO34" i="12"/>
  <c r="EO162" i="12"/>
  <c r="EO166" i="12"/>
  <c r="EO170" i="12"/>
  <c r="EO174" i="12"/>
  <c r="EO178" i="12"/>
  <c r="EO182" i="12"/>
  <c r="EO186" i="12"/>
  <c r="EO135" i="12"/>
  <c r="EO139" i="12"/>
  <c r="EO143" i="12"/>
  <c r="EO147" i="12"/>
  <c r="EO151" i="12"/>
  <c r="EO155" i="12"/>
  <c r="EO100" i="12"/>
  <c r="EO104" i="12"/>
  <c r="EO108" i="12"/>
  <c r="EO112" i="12"/>
  <c r="EO116" i="12"/>
  <c r="EO120" i="12"/>
  <c r="EO124" i="12"/>
  <c r="EO77" i="12"/>
  <c r="EO81" i="12"/>
  <c r="EO85" i="12"/>
  <c r="EO89" i="12"/>
  <c r="EO93" i="12"/>
  <c r="EO97" i="12"/>
  <c r="EO54" i="12"/>
  <c r="EO58" i="12"/>
  <c r="EO62" i="12"/>
  <c r="EO66" i="12"/>
  <c r="EO19" i="12"/>
  <c r="EO23" i="12"/>
  <c r="EO27" i="12"/>
  <c r="EO31" i="12"/>
  <c r="EO35" i="12"/>
  <c r="EO163" i="12"/>
  <c r="EO167" i="12"/>
  <c r="EO171" i="12"/>
  <c r="EO175" i="12"/>
  <c r="EO179" i="12"/>
  <c r="EO183" i="12"/>
  <c r="EO187" i="12"/>
  <c r="EO136" i="12"/>
  <c r="EO140" i="12"/>
  <c r="EO144" i="12"/>
  <c r="EO148" i="12"/>
  <c r="EO152" i="12"/>
  <c r="EO156" i="12"/>
  <c r="EO101" i="12"/>
  <c r="EO105" i="12"/>
  <c r="EO109" i="12"/>
  <c r="EO113" i="12"/>
  <c r="EO117" i="12"/>
  <c r="EO121" i="12"/>
  <c r="EO125" i="12"/>
  <c r="EO78" i="12"/>
  <c r="EO82" i="12"/>
  <c r="EO86" i="12"/>
  <c r="EO90" i="12"/>
  <c r="EO94" i="12"/>
  <c r="EO51" i="12"/>
  <c r="EO55" i="12"/>
  <c r="EO59" i="12"/>
  <c r="EO63" i="12"/>
  <c r="EO67" i="12"/>
  <c r="EO12" i="12"/>
  <c r="EO16" i="12"/>
  <c r="EO20" i="12"/>
  <c r="EO24" i="12"/>
  <c r="EO28" i="12"/>
  <c r="EO32" i="12"/>
  <c r="EO36" i="12"/>
  <c r="EO164" i="12"/>
  <c r="EO180" i="12"/>
  <c r="EO137" i="12"/>
  <c r="EO153" i="12"/>
  <c r="EO110" i="12"/>
  <c r="EO126" i="12"/>
  <c r="EO83" i="12"/>
  <c r="EO56" i="12"/>
  <c r="EO13" i="12"/>
  <c r="EO29" i="12"/>
  <c r="EO168" i="12"/>
  <c r="EO184" i="12"/>
  <c r="EO141" i="12"/>
  <c r="EO157" i="12"/>
  <c r="EO114" i="12"/>
  <c r="EO71" i="12"/>
  <c r="EO87" i="12"/>
  <c r="EO60" i="12"/>
  <c r="EO17" i="12"/>
  <c r="EO33" i="12"/>
  <c r="EP6" i="12"/>
  <c r="EO172" i="12"/>
  <c r="EO145" i="12"/>
  <c r="EO102" i="12"/>
  <c r="EO118" i="12"/>
  <c r="EO75" i="12"/>
  <c r="EO91" i="12"/>
  <c r="EO64" i="12"/>
  <c r="EO21" i="12"/>
  <c r="EO37" i="12"/>
  <c r="EO79" i="12"/>
  <c r="EO25" i="12"/>
  <c r="EO149" i="12"/>
  <c r="EO95" i="12"/>
  <c r="EO106" i="12"/>
  <c r="EO52" i="12"/>
  <c r="EO176" i="12"/>
  <c r="EO122" i="12"/>
  <c r="EO7" i="12"/>
  <c r="GM224" i="12" l="1"/>
  <c r="GL208" i="12"/>
  <c r="GL210" i="12" s="1"/>
  <c r="GL226" i="12"/>
  <c r="EJ7" i="16"/>
  <c r="EK6" i="16"/>
  <c r="EW211" i="12"/>
  <c r="EV212" i="12"/>
  <c r="EN236" i="12"/>
  <c r="EN235" i="12" s="1"/>
  <c r="EO8" i="12"/>
  <c r="EC39" i="10"/>
  <c r="EP164" i="12"/>
  <c r="EP168" i="12"/>
  <c r="EP172" i="12"/>
  <c r="EP176" i="12"/>
  <c r="EP180" i="12"/>
  <c r="EP184" i="12"/>
  <c r="EP137" i="12"/>
  <c r="EP141" i="12"/>
  <c r="EP145" i="12"/>
  <c r="EP149" i="12"/>
  <c r="EP153" i="12"/>
  <c r="EP157" i="12"/>
  <c r="EP102" i="12"/>
  <c r="EP106" i="12"/>
  <c r="EP110" i="12"/>
  <c r="EP114" i="12"/>
  <c r="EP118" i="12"/>
  <c r="EP122" i="12"/>
  <c r="EP126" i="12"/>
  <c r="EP71" i="12"/>
  <c r="EP75" i="12"/>
  <c r="EP79" i="12"/>
  <c r="EP83" i="12"/>
  <c r="EP87" i="12"/>
  <c r="EP91" i="12"/>
  <c r="EP95" i="12"/>
  <c r="EP52" i="12"/>
  <c r="EP56" i="12"/>
  <c r="EP60" i="12"/>
  <c r="EP64" i="12"/>
  <c r="EP13" i="12"/>
  <c r="EP17" i="12"/>
  <c r="EP21" i="12"/>
  <c r="EP25" i="12"/>
  <c r="EP29" i="12"/>
  <c r="EP33" i="12"/>
  <c r="EP37" i="12"/>
  <c r="EP165" i="12"/>
  <c r="EP169" i="12"/>
  <c r="EP173" i="12"/>
  <c r="EP177" i="12"/>
  <c r="EP181" i="12"/>
  <c r="EP185" i="12"/>
  <c r="EP130" i="12"/>
  <c r="EP138" i="12"/>
  <c r="EP142" i="12"/>
  <c r="EP146" i="12"/>
  <c r="EP150" i="12"/>
  <c r="EP154" i="12"/>
  <c r="EP103" i="12"/>
  <c r="EP107" i="12"/>
  <c r="EP111" i="12"/>
  <c r="EP115" i="12"/>
  <c r="EP119" i="12"/>
  <c r="EP123" i="12"/>
  <c r="EP127" i="12"/>
  <c r="EP76" i="12"/>
  <c r="EP80" i="12"/>
  <c r="EP84" i="12"/>
  <c r="EP88" i="12"/>
  <c r="EP92" i="12"/>
  <c r="EP96" i="12"/>
  <c r="EP53" i="12"/>
  <c r="EP57" i="12"/>
  <c r="EP61" i="12"/>
  <c r="EP65" i="12"/>
  <c r="EP18" i="12"/>
  <c r="EP22" i="12"/>
  <c r="EP26" i="12"/>
  <c r="EP30" i="12"/>
  <c r="EP34" i="12"/>
  <c r="EP162" i="12"/>
  <c r="EP166" i="12"/>
  <c r="EP170" i="12"/>
  <c r="EP174" i="12"/>
  <c r="EP178" i="12"/>
  <c r="EP182" i="12"/>
  <c r="EP186" i="12"/>
  <c r="EP135" i="12"/>
  <c r="EP139" i="12"/>
  <c r="EP143" i="12"/>
  <c r="EP147" i="12"/>
  <c r="EP151" i="12"/>
  <c r="EP155" i="12"/>
  <c r="EP100" i="12"/>
  <c r="EP104" i="12"/>
  <c r="EP108" i="12"/>
  <c r="EP112" i="12"/>
  <c r="EP116" i="12"/>
  <c r="EP120" i="12"/>
  <c r="EP124" i="12"/>
  <c r="EP77" i="12"/>
  <c r="EP81" i="12"/>
  <c r="EP85" i="12"/>
  <c r="EP89" i="12"/>
  <c r="EP93" i="12"/>
  <c r="EP97" i="12"/>
  <c r="EP54" i="12"/>
  <c r="EP58" i="12"/>
  <c r="EP62" i="12"/>
  <c r="EP66" i="12"/>
  <c r="EP19" i="12"/>
  <c r="EP23" i="12"/>
  <c r="EP27" i="12"/>
  <c r="EP31" i="12"/>
  <c r="EP35" i="12"/>
  <c r="EP163" i="12"/>
  <c r="EP179" i="12"/>
  <c r="EP136" i="12"/>
  <c r="EP152" i="12"/>
  <c r="EP109" i="12"/>
  <c r="EP125" i="12"/>
  <c r="EP82" i="12"/>
  <c r="EP55" i="12"/>
  <c r="EP12" i="12"/>
  <c r="EP28" i="12"/>
  <c r="EP167" i="12"/>
  <c r="EP183" i="12"/>
  <c r="EP140" i="12"/>
  <c r="EP156" i="12"/>
  <c r="EP113" i="12"/>
  <c r="EP86" i="12"/>
  <c r="EP59" i="12"/>
  <c r="EP16" i="12"/>
  <c r="EP32" i="12"/>
  <c r="EP171" i="12"/>
  <c r="EP187" i="12"/>
  <c r="EP144" i="12"/>
  <c r="EP101" i="12"/>
  <c r="EP117" i="12"/>
  <c r="EP90" i="12"/>
  <c r="EP63" i="12"/>
  <c r="EP20" i="12"/>
  <c r="EP36" i="12"/>
  <c r="EQ6" i="12"/>
  <c r="EP148" i="12"/>
  <c r="EP94" i="12"/>
  <c r="EP105" i="12"/>
  <c r="EP51" i="12"/>
  <c r="EP175" i="12"/>
  <c r="EP121" i="12"/>
  <c r="EP67" i="12"/>
  <c r="EP78" i="12"/>
  <c r="EP24" i="12"/>
  <c r="EP7" i="12"/>
  <c r="EO99" i="12"/>
  <c r="EO228" i="12"/>
  <c r="EP227" i="12"/>
  <c r="ED37" i="10"/>
  <c r="EE38" i="10"/>
  <c r="GN224" i="12" l="1"/>
  <c r="GM208" i="12"/>
  <c r="GM210" i="12" s="1"/>
  <c r="GM226" i="12"/>
  <c r="EL6" i="16"/>
  <c r="EK7" i="16"/>
  <c r="EO236" i="12"/>
  <c r="EO235" i="12" s="1"/>
  <c r="EP8" i="12"/>
  <c r="ED39" i="10"/>
  <c r="EF38" i="10"/>
  <c r="EE37" i="10"/>
  <c r="EQ163" i="12"/>
  <c r="EQ167" i="12"/>
  <c r="EQ171" i="12"/>
  <c r="EQ175" i="12"/>
  <c r="EQ179" i="12"/>
  <c r="EQ183" i="12"/>
  <c r="EQ187" i="12"/>
  <c r="EQ136" i="12"/>
  <c r="EQ140" i="12"/>
  <c r="EQ144" i="12"/>
  <c r="EQ148" i="12"/>
  <c r="EQ152" i="12"/>
  <c r="EQ156" i="12"/>
  <c r="EQ101" i="12"/>
  <c r="EQ105" i="12"/>
  <c r="EQ109" i="12"/>
  <c r="EQ113" i="12"/>
  <c r="EQ117" i="12"/>
  <c r="EQ121" i="12"/>
  <c r="EQ125" i="12"/>
  <c r="EQ78" i="12"/>
  <c r="EQ82" i="12"/>
  <c r="EQ86" i="12"/>
  <c r="EQ90" i="12"/>
  <c r="EQ94" i="12"/>
  <c r="EQ51" i="12"/>
  <c r="EQ55" i="12"/>
  <c r="EQ59" i="12"/>
  <c r="EQ63" i="12"/>
  <c r="EQ67" i="12"/>
  <c r="EQ12" i="12"/>
  <c r="EQ16" i="12"/>
  <c r="EQ20" i="12"/>
  <c r="EQ24" i="12"/>
  <c r="EQ28" i="12"/>
  <c r="EQ32" i="12"/>
  <c r="EQ36" i="12"/>
  <c r="EQ164" i="12"/>
  <c r="EQ168" i="12"/>
  <c r="EQ172" i="12"/>
  <c r="EQ176" i="12"/>
  <c r="EQ180" i="12"/>
  <c r="EQ184" i="12"/>
  <c r="EQ137" i="12"/>
  <c r="EQ141" i="12"/>
  <c r="EQ145" i="12"/>
  <c r="EQ149" i="12"/>
  <c r="EQ153" i="12"/>
  <c r="EQ157" i="12"/>
  <c r="EQ102" i="12"/>
  <c r="EQ106" i="12"/>
  <c r="EQ110" i="12"/>
  <c r="EQ114" i="12"/>
  <c r="EQ118" i="12"/>
  <c r="EQ122" i="12"/>
  <c r="EQ126" i="12"/>
  <c r="EQ71" i="12"/>
  <c r="EQ75" i="12"/>
  <c r="EQ79" i="12"/>
  <c r="EQ83" i="12"/>
  <c r="EQ87" i="12"/>
  <c r="EQ91" i="12"/>
  <c r="EQ95" i="12"/>
  <c r="EQ52" i="12"/>
  <c r="EQ56" i="12"/>
  <c r="EQ60" i="12"/>
  <c r="EQ64" i="12"/>
  <c r="EQ13" i="12"/>
  <c r="EQ17" i="12"/>
  <c r="EQ21" i="12"/>
  <c r="EQ25" i="12"/>
  <c r="EQ29" i="12"/>
  <c r="EQ33" i="12"/>
  <c r="EQ37" i="12"/>
  <c r="EQ165" i="12"/>
  <c r="EQ169" i="12"/>
  <c r="EQ173" i="12"/>
  <c r="EQ177" i="12"/>
  <c r="EQ181" i="12"/>
  <c r="EQ185" i="12"/>
  <c r="EQ130" i="12"/>
  <c r="EQ138" i="12"/>
  <c r="EQ142" i="12"/>
  <c r="EQ146" i="12"/>
  <c r="EQ150" i="12"/>
  <c r="EQ154" i="12"/>
  <c r="EQ103" i="12"/>
  <c r="EQ107" i="12"/>
  <c r="EQ111" i="12"/>
  <c r="EQ115" i="12"/>
  <c r="EQ119" i="12"/>
  <c r="EQ123" i="12"/>
  <c r="EQ127" i="12"/>
  <c r="EQ76" i="12"/>
  <c r="EQ80" i="12"/>
  <c r="EQ84" i="12"/>
  <c r="EQ88" i="12"/>
  <c r="EQ92" i="12"/>
  <c r="EQ96" i="12"/>
  <c r="EQ53" i="12"/>
  <c r="EQ57" i="12"/>
  <c r="EQ61" i="12"/>
  <c r="EQ65" i="12"/>
  <c r="EQ18" i="12"/>
  <c r="EQ22" i="12"/>
  <c r="EQ26" i="12"/>
  <c r="EQ30" i="12"/>
  <c r="EQ34" i="12"/>
  <c r="EQ162" i="12"/>
  <c r="EQ178" i="12"/>
  <c r="EQ135" i="12"/>
  <c r="EQ151" i="12"/>
  <c r="EQ108" i="12"/>
  <c r="EQ124" i="12"/>
  <c r="EQ81" i="12"/>
  <c r="EQ97" i="12"/>
  <c r="EQ54" i="12"/>
  <c r="EQ27" i="12"/>
  <c r="EQ166" i="12"/>
  <c r="EQ182" i="12"/>
  <c r="EQ139" i="12"/>
  <c r="EQ155" i="12"/>
  <c r="EQ112" i="12"/>
  <c r="EQ85" i="12"/>
  <c r="EQ58" i="12"/>
  <c r="EQ31" i="12"/>
  <c r="EQ170" i="12"/>
  <c r="EQ186" i="12"/>
  <c r="EQ143" i="12"/>
  <c r="EQ100" i="12"/>
  <c r="EQ116" i="12"/>
  <c r="EQ89" i="12"/>
  <c r="EQ62" i="12"/>
  <c r="EQ19" i="12"/>
  <c r="EQ35" i="12"/>
  <c r="EQ104" i="12"/>
  <c r="EQ174" i="12"/>
  <c r="EQ120" i="12"/>
  <c r="EQ66" i="12"/>
  <c r="EQ77" i="12"/>
  <c r="EQ23" i="12"/>
  <c r="EQ147" i="12"/>
  <c r="EQ93" i="12"/>
  <c r="ER6" i="12"/>
  <c r="EQ7" i="12"/>
  <c r="EP99" i="12"/>
  <c r="EW212" i="12"/>
  <c r="EX211" i="12"/>
  <c r="EP228" i="12"/>
  <c r="EQ227" i="12"/>
  <c r="GN208" i="12" l="1"/>
  <c r="GN210" i="12" s="1"/>
  <c r="GN226" i="12"/>
  <c r="EM6" i="16"/>
  <c r="EL7" i="16"/>
  <c r="EQ8" i="12"/>
  <c r="EP236" i="12"/>
  <c r="EP235" i="12" s="1"/>
  <c r="EE39" i="10"/>
  <c r="EX212" i="12"/>
  <c r="EY211" i="12"/>
  <c r="ER162" i="12"/>
  <c r="ER166" i="12"/>
  <c r="ER170" i="12"/>
  <c r="ER174" i="12"/>
  <c r="ER178" i="12"/>
  <c r="ER182" i="12"/>
  <c r="ER186" i="12"/>
  <c r="ER135" i="12"/>
  <c r="ER139" i="12"/>
  <c r="ER143" i="12"/>
  <c r="ER147" i="12"/>
  <c r="ER151" i="12"/>
  <c r="ER155" i="12"/>
  <c r="ER100" i="12"/>
  <c r="ER104" i="12"/>
  <c r="ER108" i="12"/>
  <c r="ER112" i="12"/>
  <c r="ER116" i="12"/>
  <c r="ER120" i="12"/>
  <c r="ER124" i="12"/>
  <c r="ER77" i="12"/>
  <c r="ER81" i="12"/>
  <c r="ER85" i="12"/>
  <c r="ER89" i="12"/>
  <c r="ER93" i="12"/>
  <c r="ER97" i="12"/>
  <c r="ER54" i="12"/>
  <c r="ER58" i="12"/>
  <c r="ER62" i="12"/>
  <c r="ER66" i="12"/>
  <c r="ER19" i="12"/>
  <c r="ER23" i="12"/>
  <c r="ER27" i="12"/>
  <c r="ER31" i="12"/>
  <c r="ER35" i="12"/>
  <c r="ER163" i="12"/>
  <c r="ER167" i="12"/>
  <c r="ER171" i="12"/>
  <c r="ER175" i="12"/>
  <c r="ER179" i="12"/>
  <c r="ER183" i="12"/>
  <c r="ER187" i="12"/>
  <c r="ER136" i="12"/>
  <c r="ER140" i="12"/>
  <c r="ER144" i="12"/>
  <c r="ER148" i="12"/>
  <c r="ER152" i="12"/>
  <c r="ER156" i="12"/>
  <c r="ER101" i="12"/>
  <c r="ER105" i="12"/>
  <c r="ER109" i="12"/>
  <c r="ER113" i="12"/>
  <c r="ER117" i="12"/>
  <c r="ER121" i="12"/>
  <c r="ER125" i="12"/>
  <c r="ER78" i="12"/>
  <c r="ER82" i="12"/>
  <c r="ER86" i="12"/>
  <c r="ER90" i="12"/>
  <c r="ER94" i="12"/>
  <c r="ER51" i="12"/>
  <c r="ER55" i="12"/>
  <c r="ER59" i="12"/>
  <c r="ER63" i="12"/>
  <c r="ER67" i="12"/>
  <c r="ER12" i="12"/>
  <c r="ER16" i="12"/>
  <c r="ER20" i="12"/>
  <c r="ER24" i="12"/>
  <c r="ER28" i="12"/>
  <c r="ER32" i="12"/>
  <c r="ER36" i="12"/>
  <c r="ER164" i="12"/>
  <c r="ER168" i="12"/>
  <c r="ER172" i="12"/>
  <c r="ER176" i="12"/>
  <c r="ER180" i="12"/>
  <c r="ER184" i="12"/>
  <c r="ER137" i="12"/>
  <c r="ER141" i="12"/>
  <c r="ER145" i="12"/>
  <c r="ER149" i="12"/>
  <c r="ER153" i="12"/>
  <c r="ER157" i="12"/>
  <c r="ER102" i="12"/>
  <c r="ER106" i="12"/>
  <c r="ER110" i="12"/>
  <c r="ER114" i="12"/>
  <c r="ER118" i="12"/>
  <c r="ER122" i="12"/>
  <c r="ER126" i="12"/>
  <c r="ER71" i="12"/>
  <c r="ER75" i="12"/>
  <c r="ER79" i="12"/>
  <c r="ER83" i="12"/>
  <c r="ER87" i="12"/>
  <c r="ER91" i="12"/>
  <c r="ER95" i="12"/>
  <c r="ER52" i="12"/>
  <c r="ER56" i="12"/>
  <c r="ER60" i="12"/>
  <c r="ER64" i="12"/>
  <c r="ER13" i="12"/>
  <c r="ER17" i="12"/>
  <c r="ER21" i="12"/>
  <c r="ER25" i="12"/>
  <c r="ER29" i="12"/>
  <c r="ER33" i="12"/>
  <c r="ER37" i="12"/>
  <c r="ER177" i="12"/>
  <c r="ER150" i="12"/>
  <c r="ER107" i="12"/>
  <c r="ER123" i="12"/>
  <c r="ER80" i="12"/>
  <c r="ER96" i="12"/>
  <c r="ER53" i="12"/>
  <c r="ER26" i="12"/>
  <c r="ES6" i="12"/>
  <c r="ER165" i="12"/>
  <c r="ER181" i="12"/>
  <c r="ER138" i="12"/>
  <c r="ER154" i="12"/>
  <c r="ER111" i="12"/>
  <c r="ER127" i="12"/>
  <c r="ER84" i="12"/>
  <c r="ER57" i="12"/>
  <c r="ER30" i="12"/>
  <c r="ER169" i="12"/>
  <c r="ER185" i="12"/>
  <c r="ER142" i="12"/>
  <c r="ER115" i="12"/>
  <c r="ER88" i="12"/>
  <c r="ER61" i="12"/>
  <c r="ER18" i="12"/>
  <c r="ER34" i="12"/>
  <c r="ER173" i="12"/>
  <c r="ER119" i="12"/>
  <c r="ER65" i="12"/>
  <c r="ER130" i="12"/>
  <c r="ER76" i="12"/>
  <c r="ER22" i="12"/>
  <c r="ER146" i="12"/>
  <c r="ER92" i="12"/>
  <c r="ER103" i="12"/>
  <c r="ER7" i="12"/>
  <c r="EQ228" i="12"/>
  <c r="ER227" i="12"/>
  <c r="EQ99" i="12"/>
  <c r="EF37" i="10"/>
  <c r="EG38" i="10"/>
  <c r="EM7" i="16" l="1"/>
  <c r="EN6" i="16"/>
  <c r="ER228" i="12"/>
  <c r="ES227" i="12"/>
  <c r="EZ211" i="12"/>
  <c r="EY212" i="12"/>
  <c r="ER99" i="12"/>
  <c r="EQ236" i="12"/>
  <c r="EQ235" i="12" s="1"/>
  <c r="ER8" i="12"/>
  <c r="EF39" i="10"/>
  <c r="EG37" i="10"/>
  <c r="EH38" i="10"/>
  <c r="ES162" i="12"/>
  <c r="ES166" i="12"/>
  <c r="ES170" i="12"/>
  <c r="ES174" i="12"/>
  <c r="ES178" i="12"/>
  <c r="ES182" i="12"/>
  <c r="ES186" i="12"/>
  <c r="ES135" i="12"/>
  <c r="ES139" i="12"/>
  <c r="ES143" i="12"/>
  <c r="ES147" i="12"/>
  <c r="ES151" i="12"/>
  <c r="ES155" i="12"/>
  <c r="ES100" i="12"/>
  <c r="ES104" i="12"/>
  <c r="ES108" i="12"/>
  <c r="ES112" i="12"/>
  <c r="ES116" i="12"/>
  <c r="ES120" i="12"/>
  <c r="ES124" i="12"/>
  <c r="ES77" i="12"/>
  <c r="ES81" i="12"/>
  <c r="ES85" i="12"/>
  <c r="ES89" i="12"/>
  <c r="ES93" i="12"/>
  <c r="ES97" i="12"/>
  <c r="ES54" i="12"/>
  <c r="ES58" i="12"/>
  <c r="ES62" i="12"/>
  <c r="ES66" i="12"/>
  <c r="ES19" i="12"/>
  <c r="ES23" i="12"/>
  <c r="ES27" i="12"/>
  <c r="ES31" i="12"/>
  <c r="ES35" i="12"/>
  <c r="ES163" i="12"/>
  <c r="ES167" i="12"/>
  <c r="ES171" i="12"/>
  <c r="ES175" i="12"/>
  <c r="ES179" i="12"/>
  <c r="ES183" i="12"/>
  <c r="ES187" i="12"/>
  <c r="ES136" i="12"/>
  <c r="ES140" i="12"/>
  <c r="ES144" i="12"/>
  <c r="ES148" i="12"/>
  <c r="ES152" i="12"/>
  <c r="ES156" i="12"/>
  <c r="ES101" i="12"/>
  <c r="ES105" i="12"/>
  <c r="ES109" i="12"/>
  <c r="ES113" i="12"/>
  <c r="ES117" i="12"/>
  <c r="ES121" i="12"/>
  <c r="ES125" i="12"/>
  <c r="ES78" i="12"/>
  <c r="ES82" i="12"/>
  <c r="ES86" i="12"/>
  <c r="ES90" i="12"/>
  <c r="ES94" i="12"/>
  <c r="ES51" i="12"/>
  <c r="ES55" i="12"/>
  <c r="ES59" i="12"/>
  <c r="ES63" i="12"/>
  <c r="ES67" i="12"/>
  <c r="ES12" i="12"/>
  <c r="ES16" i="12"/>
  <c r="ES20" i="12"/>
  <c r="ES24" i="12"/>
  <c r="ES28" i="12"/>
  <c r="ES32" i="12"/>
  <c r="ES36" i="12"/>
  <c r="ES164" i="12"/>
  <c r="ES168" i="12"/>
  <c r="ES172" i="12"/>
  <c r="ES176" i="12"/>
  <c r="ES180" i="12"/>
  <c r="ES184" i="12"/>
  <c r="ES137" i="12"/>
  <c r="ES141" i="12"/>
  <c r="ES145" i="12"/>
  <c r="ES149" i="12"/>
  <c r="ES153" i="12"/>
  <c r="ES157" i="12"/>
  <c r="ES102" i="12"/>
  <c r="ES106" i="12"/>
  <c r="ES110" i="12"/>
  <c r="ES114" i="12"/>
  <c r="ES118" i="12"/>
  <c r="ES122" i="12"/>
  <c r="ES126" i="12"/>
  <c r="ES71" i="12"/>
  <c r="ES75" i="12"/>
  <c r="ES79" i="12"/>
  <c r="ES83" i="12"/>
  <c r="ES87" i="12"/>
  <c r="ES91" i="12"/>
  <c r="ES95" i="12"/>
  <c r="ES52" i="12"/>
  <c r="ES56" i="12"/>
  <c r="ES60" i="12"/>
  <c r="ES64" i="12"/>
  <c r="ES13" i="12"/>
  <c r="ES17" i="12"/>
  <c r="ES21" i="12"/>
  <c r="ES25" i="12"/>
  <c r="ES29" i="12"/>
  <c r="ES33" i="12"/>
  <c r="ES37" i="12"/>
  <c r="ES177" i="12"/>
  <c r="ES150" i="12"/>
  <c r="ES107" i="12"/>
  <c r="ES123" i="12"/>
  <c r="ES80" i="12"/>
  <c r="ES96" i="12"/>
  <c r="ES53" i="12"/>
  <c r="ES26" i="12"/>
  <c r="ES165" i="12"/>
  <c r="ES181" i="12"/>
  <c r="ES138" i="12"/>
  <c r="ES154" i="12"/>
  <c r="ES111" i="12"/>
  <c r="ES127" i="12"/>
  <c r="ES84" i="12"/>
  <c r="ES57" i="12"/>
  <c r="ES30" i="12"/>
  <c r="ET6" i="12"/>
  <c r="ES169" i="12"/>
  <c r="ES185" i="12"/>
  <c r="ES142" i="12"/>
  <c r="ES115" i="12"/>
  <c r="ES88" i="12"/>
  <c r="ES61" i="12"/>
  <c r="ES18" i="12"/>
  <c r="ES34" i="12"/>
  <c r="ES130" i="12"/>
  <c r="ES76" i="12"/>
  <c r="ES22" i="12"/>
  <c r="ES146" i="12"/>
  <c r="ES92" i="12"/>
  <c r="ES103" i="12"/>
  <c r="ES173" i="12"/>
  <c r="ES119" i="12"/>
  <c r="ES65" i="12"/>
  <c r="ES7" i="12"/>
  <c r="EO6" i="16" l="1"/>
  <c r="EN7" i="16"/>
  <c r="ET162" i="12"/>
  <c r="ET166" i="12"/>
  <c r="ET170" i="12"/>
  <c r="ET174" i="12"/>
  <c r="ET178" i="12"/>
  <c r="ET182" i="12"/>
  <c r="ET186" i="12"/>
  <c r="ET135" i="12"/>
  <c r="ET139" i="12"/>
  <c r="ET143" i="12"/>
  <c r="ET147" i="12"/>
  <c r="ET151" i="12"/>
  <c r="ET155" i="12"/>
  <c r="ET100" i="12"/>
  <c r="ET104" i="12"/>
  <c r="ET108" i="12"/>
  <c r="ET112" i="12"/>
  <c r="ET116" i="12"/>
  <c r="ET120" i="12"/>
  <c r="ET124" i="12"/>
  <c r="ET77" i="12"/>
  <c r="ET81" i="12"/>
  <c r="ET85" i="12"/>
  <c r="ET89" i="12"/>
  <c r="ET93" i="12"/>
  <c r="ET97" i="12"/>
  <c r="ET54" i="12"/>
  <c r="ET58" i="12"/>
  <c r="ET62" i="12"/>
  <c r="ET66" i="12"/>
  <c r="ET19" i="12"/>
  <c r="ET23" i="12"/>
  <c r="ET27" i="12"/>
  <c r="ET31" i="12"/>
  <c r="ET35" i="12"/>
  <c r="ET163" i="12"/>
  <c r="ET167" i="12"/>
  <c r="ET171" i="12"/>
  <c r="ET175" i="12"/>
  <c r="ET179" i="12"/>
  <c r="ET183" i="12"/>
  <c r="ET187" i="12"/>
  <c r="ET136" i="12"/>
  <c r="ET140" i="12"/>
  <c r="ET144" i="12"/>
  <c r="ET148" i="12"/>
  <c r="ET152" i="12"/>
  <c r="ET156" i="12"/>
  <c r="ET101" i="12"/>
  <c r="ET105" i="12"/>
  <c r="ET109" i="12"/>
  <c r="ET113" i="12"/>
  <c r="ET117" i="12"/>
  <c r="ET121" i="12"/>
  <c r="ET125" i="12"/>
  <c r="ET78" i="12"/>
  <c r="ET82" i="12"/>
  <c r="ET86" i="12"/>
  <c r="ET90" i="12"/>
  <c r="ET94" i="12"/>
  <c r="ET51" i="12"/>
  <c r="ET55" i="12"/>
  <c r="ET59" i="12"/>
  <c r="ET63" i="12"/>
  <c r="ET67" i="12"/>
  <c r="ET12" i="12"/>
  <c r="ET16" i="12"/>
  <c r="ET20" i="12"/>
  <c r="ET24" i="12"/>
  <c r="ET28" i="12"/>
  <c r="ET32" i="12"/>
  <c r="ET36" i="12"/>
  <c r="ET164" i="12"/>
  <c r="ET168" i="12"/>
  <c r="ET172" i="12"/>
  <c r="ET176" i="12"/>
  <c r="ET180" i="12"/>
  <c r="ET184" i="12"/>
  <c r="ET137" i="12"/>
  <c r="ET141" i="12"/>
  <c r="ET145" i="12"/>
  <c r="ET149" i="12"/>
  <c r="ET153" i="12"/>
  <c r="ET157" i="12"/>
  <c r="ET102" i="12"/>
  <c r="ET106" i="12"/>
  <c r="ET110" i="12"/>
  <c r="ET114" i="12"/>
  <c r="ET118" i="12"/>
  <c r="ET122" i="12"/>
  <c r="ET126" i="12"/>
  <c r="ET71" i="12"/>
  <c r="ET75" i="12"/>
  <c r="ET79" i="12"/>
  <c r="ET83" i="12"/>
  <c r="ET87" i="12"/>
  <c r="ET91" i="12"/>
  <c r="ET95" i="12"/>
  <c r="ET52" i="12"/>
  <c r="ET56" i="12"/>
  <c r="ET60" i="12"/>
  <c r="ET64" i="12"/>
  <c r="ET13" i="12"/>
  <c r="ET17" i="12"/>
  <c r="ET21" i="12"/>
  <c r="ET25" i="12"/>
  <c r="ET29" i="12"/>
  <c r="ET33" i="12"/>
  <c r="ET37" i="12"/>
  <c r="ET177" i="12"/>
  <c r="ET150" i="12"/>
  <c r="ET107" i="12"/>
  <c r="ET123" i="12"/>
  <c r="ET80" i="12"/>
  <c r="ET96" i="12"/>
  <c r="ET53" i="12"/>
  <c r="ET26" i="12"/>
  <c r="ET165" i="12"/>
  <c r="ET181" i="12"/>
  <c r="ET138" i="12"/>
  <c r="ET154" i="12"/>
  <c r="ET111" i="12"/>
  <c r="ET127" i="12"/>
  <c r="ET84" i="12"/>
  <c r="ET57" i="12"/>
  <c r="ET30" i="12"/>
  <c r="ET169" i="12"/>
  <c r="ET185" i="12"/>
  <c r="ET142" i="12"/>
  <c r="ET115" i="12"/>
  <c r="ET88" i="12"/>
  <c r="ET61" i="12"/>
  <c r="ET18" i="12"/>
  <c r="ET34" i="12"/>
  <c r="EU6" i="12"/>
  <c r="ET146" i="12"/>
  <c r="ET92" i="12"/>
  <c r="ET103" i="12"/>
  <c r="ET173" i="12"/>
  <c r="ET119" i="12"/>
  <c r="ET65" i="12"/>
  <c r="ET130" i="12"/>
  <c r="ET76" i="12"/>
  <c r="ET22" i="12"/>
  <c r="ET7" i="12"/>
  <c r="ES8" i="12"/>
  <c r="EG39" i="10"/>
  <c r="ER236" i="12"/>
  <c r="ER235" i="12" s="1"/>
  <c r="ES228" i="12"/>
  <c r="ET227" i="12"/>
  <c r="ES99" i="12"/>
  <c r="EH37" i="10"/>
  <c r="EI38" i="10"/>
  <c r="FA211" i="12"/>
  <c r="EZ212" i="12"/>
  <c r="EO7" i="16" l="1"/>
  <c r="EP6" i="16"/>
  <c r="EJ38" i="10"/>
  <c r="EI37" i="10"/>
  <c r="ET99" i="12"/>
  <c r="ET8" i="12"/>
  <c r="EH39" i="10"/>
  <c r="ES236" i="12"/>
  <c r="ES235" i="12" s="1"/>
  <c r="EU162" i="12"/>
  <c r="EU166" i="12"/>
  <c r="EU170" i="12"/>
  <c r="EU174" i="12"/>
  <c r="EU178" i="12"/>
  <c r="EU182" i="12"/>
  <c r="EU186" i="12"/>
  <c r="EU135" i="12"/>
  <c r="EU139" i="12"/>
  <c r="EU143" i="12"/>
  <c r="EU147" i="12"/>
  <c r="EU151" i="12"/>
  <c r="EU155" i="12"/>
  <c r="EU100" i="12"/>
  <c r="EU104" i="12"/>
  <c r="EU108" i="12"/>
  <c r="EU112" i="12"/>
  <c r="EU116" i="12"/>
  <c r="EU120" i="12"/>
  <c r="EU124" i="12"/>
  <c r="EU77" i="12"/>
  <c r="EU81" i="12"/>
  <c r="EU85" i="12"/>
  <c r="EU89" i="12"/>
  <c r="EU93" i="12"/>
  <c r="EU97" i="12"/>
  <c r="EU54" i="12"/>
  <c r="EU58" i="12"/>
  <c r="EU62" i="12"/>
  <c r="EU66" i="12"/>
  <c r="EU19" i="12"/>
  <c r="EU23" i="12"/>
  <c r="EU27" i="12"/>
  <c r="EU31" i="12"/>
  <c r="EU35" i="12"/>
  <c r="EU163" i="12"/>
  <c r="EU167" i="12"/>
  <c r="EU171" i="12"/>
  <c r="EU175" i="12"/>
  <c r="EU179" i="12"/>
  <c r="EU183" i="12"/>
  <c r="EU187" i="12"/>
  <c r="EU136" i="12"/>
  <c r="EU140" i="12"/>
  <c r="EU144" i="12"/>
  <c r="EU148" i="12"/>
  <c r="EU152" i="12"/>
  <c r="EU156" i="12"/>
  <c r="EU101" i="12"/>
  <c r="EU105" i="12"/>
  <c r="EU109" i="12"/>
  <c r="EU113" i="12"/>
  <c r="EU117" i="12"/>
  <c r="EU121" i="12"/>
  <c r="EU125" i="12"/>
  <c r="EU78" i="12"/>
  <c r="EU82" i="12"/>
  <c r="EU86" i="12"/>
  <c r="EU90" i="12"/>
  <c r="EU94" i="12"/>
  <c r="EU51" i="12"/>
  <c r="EU55" i="12"/>
  <c r="EU59" i="12"/>
  <c r="EU63" i="12"/>
  <c r="EU67" i="12"/>
  <c r="EU12" i="12"/>
  <c r="EU16" i="12"/>
  <c r="EU20" i="12"/>
  <c r="EU24" i="12"/>
  <c r="EU28" i="12"/>
  <c r="EU32" i="12"/>
  <c r="EU36" i="12"/>
  <c r="EU164" i="12"/>
  <c r="EU168" i="12"/>
  <c r="EU172" i="12"/>
  <c r="EU176" i="12"/>
  <c r="EU180" i="12"/>
  <c r="EU184" i="12"/>
  <c r="EU137" i="12"/>
  <c r="EU141" i="12"/>
  <c r="EU145" i="12"/>
  <c r="EU149" i="12"/>
  <c r="EU153" i="12"/>
  <c r="EU157" i="12"/>
  <c r="EU102" i="12"/>
  <c r="EU106" i="12"/>
  <c r="EU110" i="12"/>
  <c r="EU114" i="12"/>
  <c r="EU118" i="12"/>
  <c r="EU122" i="12"/>
  <c r="EU126" i="12"/>
  <c r="EU71" i="12"/>
  <c r="EU75" i="12"/>
  <c r="EU79" i="12"/>
  <c r="EU83" i="12"/>
  <c r="EU87" i="12"/>
  <c r="EU91" i="12"/>
  <c r="EU95" i="12"/>
  <c r="EU52" i="12"/>
  <c r="EU56" i="12"/>
  <c r="EU60" i="12"/>
  <c r="EU64" i="12"/>
  <c r="EU13" i="12"/>
  <c r="EU17" i="12"/>
  <c r="EU21" i="12"/>
  <c r="EU25" i="12"/>
  <c r="EU29" i="12"/>
  <c r="EU33" i="12"/>
  <c r="EU37" i="12"/>
  <c r="EU177" i="12"/>
  <c r="EU150" i="12"/>
  <c r="EU107" i="12"/>
  <c r="EU123" i="12"/>
  <c r="EU80" i="12"/>
  <c r="EU96" i="12"/>
  <c r="EU53" i="12"/>
  <c r="EU26" i="12"/>
  <c r="EU165" i="12"/>
  <c r="EU181" i="12"/>
  <c r="EU138" i="12"/>
  <c r="EU154" i="12"/>
  <c r="EU111" i="12"/>
  <c r="EU127" i="12"/>
  <c r="EU84" i="12"/>
  <c r="EU57" i="12"/>
  <c r="EU30" i="12"/>
  <c r="EU169" i="12"/>
  <c r="EU185" i="12"/>
  <c r="EU142" i="12"/>
  <c r="EU115" i="12"/>
  <c r="EU88" i="12"/>
  <c r="EU61" i="12"/>
  <c r="EU18" i="12"/>
  <c r="EU34" i="12"/>
  <c r="EU103" i="12"/>
  <c r="EU173" i="12"/>
  <c r="EU119" i="12"/>
  <c r="EU65" i="12"/>
  <c r="EU130" i="12"/>
  <c r="EU76" i="12"/>
  <c r="EU22" i="12"/>
  <c r="EU146" i="12"/>
  <c r="EU92" i="12"/>
  <c r="EV6" i="12"/>
  <c r="EU7" i="12"/>
  <c r="FA212" i="12"/>
  <c r="FB211" i="12"/>
  <c r="ET228" i="12"/>
  <c r="EU227" i="12"/>
  <c r="EQ6" i="16" l="1"/>
  <c r="EP7" i="16"/>
  <c r="EU99" i="12"/>
  <c r="FB212" i="12"/>
  <c r="FC211" i="12"/>
  <c r="EU228" i="12"/>
  <c r="EV227" i="12"/>
  <c r="EV162" i="12"/>
  <c r="EV166" i="12"/>
  <c r="EV170" i="12"/>
  <c r="EV174" i="12"/>
  <c r="EV178" i="12"/>
  <c r="EV182" i="12"/>
  <c r="EV186" i="12"/>
  <c r="EV135" i="12"/>
  <c r="EV139" i="12"/>
  <c r="EV143" i="12"/>
  <c r="EV147" i="12"/>
  <c r="EV151" i="12"/>
  <c r="EV155" i="12"/>
  <c r="EV100" i="12"/>
  <c r="EV104" i="12"/>
  <c r="EV108" i="12"/>
  <c r="EV112" i="12"/>
  <c r="EV116" i="12"/>
  <c r="EV120" i="12"/>
  <c r="EV124" i="12"/>
  <c r="EV77" i="12"/>
  <c r="EV81" i="12"/>
  <c r="EV85" i="12"/>
  <c r="EV89" i="12"/>
  <c r="EV93" i="12"/>
  <c r="EV97" i="12"/>
  <c r="EV54" i="12"/>
  <c r="EV58" i="12"/>
  <c r="EV62" i="12"/>
  <c r="EV66" i="12"/>
  <c r="EV19" i="12"/>
  <c r="EV23" i="12"/>
  <c r="EV27" i="12"/>
  <c r="EV31" i="12"/>
  <c r="EV35" i="12"/>
  <c r="EV163" i="12"/>
  <c r="EV167" i="12"/>
  <c r="EV171" i="12"/>
  <c r="EV175" i="12"/>
  <c r="EV179" i="12"/>
  <c r="EV183" i="12"/>
  <c r="EV187" i="12"/>
  <c r="EV136" i="12"/>
  <c r="EV140" i="12"/>
  <c r="EV144" i="12"/>
  <c r="EV148" i="12"/>
  <c r="EV152" i="12"/>
  <c r="EV156" i="12"/>
  <c r="EV101" i="12"/>
  <c r="EV105" i="12"/>
  <c r="EV109" i="12"/>
  <c r="EV113" i="12"/>
  <c r="EV117" i="12"/>
  <c r="EV121" i="12"/>
  <c r="EV125" i="12"/>
  <c r="EV78" i="12"/>
  <c r="EV82" i="12"/>
  <c r="EV86" i="12"/>
  <c r="EV90" i="12"/>
  <c r="EV94" i="12"/>
  <c r="EV51" i="12"/>
  <c r="EV55" i="12"/>
  <c r="EV59" i="12"/>
  <c r="EV63" i="12"/>
  <c r="EV67" i="12"/>
  <c r="EV12" i="12"/>
  <c r="EV16" i="12"/>
  <c r="EV20" i="12"/>
  <c r="EV24" i="12"/>
  <c r="EV28" i="12"/>
  <c r="EV32" i="12"/>
  <c r="EV36" i="12"/>
  <c r="EV164" i="12"/>
  <c r="EV168" i="12"/>
  <c r="EV172" i="12"/>
  <c r="EV176" i="12"/>
  <c r="EV180" i="12"/>
  <c r="EV184" i="12"/>
  <c r="EV137" i="12"/>
  <c r="EV141" i="12"/>
  <c r="EV145" i="12"/>
  <c r="EV149" i="12"/>
  <c r="EV153" i="12"/>
  <c r="EV157" i="12"/>
  <c r="EV102" i="12"/>
  <c r="EV106" i="12"/>
  <c r="EV110" i="12"/>
  <c r="EV114" i="12"/>
  <c r="EV118" i="12"/>
  <c r="EV122" i="12"/>
  <c r="EV126" i="12"/>
  <c r="EV71" i="12"/>
  <c r="EV75" i="12"/>
  <c r="EV79" i="12"/>
  <c r="EV83" i="12"/>
  <c r="EV87" i="12"/>
  <c r="EV91" i="12"/>
  <c r="EV95" i="12"/>
  <c r="EV52" i="12"/>
  <c r="EV56" i="12"/>
  <c r="EV60" i="12"/>
  <c r="EV64" i="12"/>
  <c r="EV13" i="12"/>
  <c r="EV17" i="12"/>
  <c r="EV21" i="12"/>
  <c r="EV25" i="12"/>
  <c r="EV29" i="12"/>
  <c r="EV33" i="12"/>
  <c r="EV37" i="12"/>
  <c r="EV177" i="12"/>
  <c r="EV150" i="12"/>
  <c r="EV107" i="12"/>
  <c r="EV123" i="12"/>
  <c r="EV80" i="12"/>
  <c r="EV96" i="12"/>
  <c r="EV53" i="12"/>
  <c r="EV26" i="12"/>
  <c r="EW6" i="12"/>
  <c r="EV165" i="12"/>
  <c r="EV181" i="12"/>
  <c r="EV138" i="12"/>
  <c r="EV154" i="12"/>
  <c r="EV111" i="12"/>
  <c r="EV127" i="12"/>
  <c r="EV84" i="12"/>
  <c r="EV57" i="12"/>
  <c r="EV30" i="12"/>
  <c r="EV169" i="12"/>
  <c r="EV185" i="12"/>
  <c r="EV142" i="12"/>
  <c r="EV115" i="12"/>
  <c r="EV88" i="12"/>
  <c r="EV61" i="12"/>
  <c r="EV18" i="12"/>
  <c r="EV34" i="12"/>
  <c r="EV173" i="12"/>
  <c r="EV119" i="12"/>
  <c r="EV65" i="12"/>
  <c r="EV130" i="12"/>
  <c r="EV76" i="12"/>
  <c r="EV22" i="12"/>
  <c r="EV146" i="12"/>
  <c r="EV92" i="12"/>
  <c r="EV103" i="12"/>
  <c r="EV7" i="12"/>
  <c r="EU8" i="12"/>
  <c r="EI39" i="10"/>
  <c r="ET236" i="12"/>
  <c r="ET235" i="12" s="1"/>
  <c r="EJ37" i="10"/>
  <c r="EK38" i="10"/>
  <c r="ER6" i="16" l="1"/>
  <c r="EQ7" i="16"/>
  <c r="EL38" i="10"/>
  <c r="EK37" i="10"/>
  <c r="EV99" i="12"/>
  <c r="EW162" i="12"/>
  <c r="EW166" i="12"/>
  <c r="EW170" i="12"/>
  <c r="EW174" i="12"/>
  <c r="EW178" i="12"/>
  <c r="EW182" i="12"/>
  <c r="EW186" i="12"/>
  <c r="EW135" i="12"/>
  <c r="EW139" i="12"/>
  <c r="EW143" i="12"/>
  <c r="EW147" i="12"/>
  <c r="EW151" i="12"/>
  <c r="EW155" i="12"/>
  <c r="EW100" i="12"/>
  <c r="EW104" i="12"/>
  <c r="EW108" i="12"/>
  <c r="EW112" i="12"/>
  <c r="EW116" i="12"/>
  <c r="EW120" i="12"/>
  <c r="EW124" i="12"/>
  <c r="EW77" i="12"/>
  <c r="EW81" i="12"/>
  <c r="EW85" i="12"/>
  <c r="EW89" i="12"/>
  <c r="EW93" i="12"/>
  <c r="EW97" i="12"/>
  <c r="EW54" i="12"/>
  <c r="EW58" i="12"/>
  <c r="EW62" i="12"/>
  <c r="EW66" i="12"/>
  <c r="EW19" i="12"/>
  <c r="EW23" i="12"/>
  <c r="EW27" i="12"/>
  <c r="EW31" i="12"/>
  <c r="EW35" i="12"/>
  <c r="EW163" i="12"/>
  <c r="EW167" i="12"/>
  <c r="EW171" i="12"/>
  <c r="EW175" i="12"/>
  <c r="EW179" i="12"/>
  <c r="EW183" i="12"/>
  <c r="EW187" i="12"/>
  <c r="EW136" i="12"/>
  <c r="EW140" i="12"/>
  <c r="EW144" i="12"/>
  <c r="EW148" i="12"/>
  <c r="EW152" i="12"/>
  <c r="EW156" i="12"/>
  <c r="EW101" i="12"/>
  <c r="EW105" i="12"/>
  <c r="EW109" i="12"/>
  <c r="EW113" i="12"/>
  <c r="EW117" i="12"/>
  <c r="EW121" i="12"/>
  <c r="EW125" i="12"/>
  <c r="EW78" i="12"/>
  <c r="EW82" i="12"/>
  <c r="EW86" i="12"/>
  <c r="EW90" i="12"/>
  <c r="EW94" i="12"/>
  <c r="EW51" i="12"/>
  <c r="EW55" i="12"/>
  <c r="EW59" i="12"/>
  <c r="EW63" i="12"/>
  <c r="EW67" i="12"/>
  <c r="EW12" i="12"/>
  <c r="EW16" i="12"/>
  <c r="EW20" i="12"/>
  <c r="EW24" i="12"/>
  <c r="EW28" i="12"/>
  <c r="EW32" i="12"/>
  <c r="EW36" i="12"/>
  <c r="EW164" i="12"/>
  <c r="EW168" i="12"/>
  <c r="EW172" i="12"/>
  <c r="EW176" i="12"/>
  <c r="EW180" i="12"/>
  <c r="EW184" i="12"/>
  <c r="EW137" i="12"/>
  <c r="EW141" i="12"/>
  <c r="EW145" i="12"/>
  <c r="EW149" i="12"/>
  <c r="EW153" i="12"/>
  <c r="EW157" i="12"/>
  <c r="EW102" i="12"/>
  <c r="EW106" i="12"/>
  <c r="EW110" i="12"/>
  <c r="EW114" i="12"/>
  <c r="EW118" i="12"/>
  <c r="EW122" i="12"/>
  <c r="EW126" i="12"/>
  <c r="EW71" i="12"/>
  <c r="EW75" i="12"/>
  <c r="EW79" i="12"/>
  <c r="EW83" i="12"/>
  <c r="EW87" i="12"/>
  <c r="EW91" i="12"/>
  <c r="EW95" i="12"/>
  <c r="EW52" i="12"/>
  <c r="EW56" i="12"/>
  <c r="EW60" i="12"/>
  <c r="EW64" i="12"/>
  <c r="EW13" i="12"/>
  <c r="EW17" i="12"/>
  <c r="EW21" i="12"/>
  <c r="EW25" i="12"/>
  <c r="EW29" i="12"/>
  <c r="EW33" i="12"/>
  <c r="EW37" i="12"/>
  <c r="EW177" i="12"/>
  <c r="EW150" i="12"/>
  <c r="EW107" i="12"/>
  <c r="EW123" i="12"/>
  <c r="EW80" i="12"/>
  <c r="EW96" i="12"/>
  <c r="EW53" i="12"/>
  <c r="EW26" i="12"/>
  <c r="EW165" i="12"/>
  <c r="EW181" i="12"/>
  <c r="EW138" i="12"/>
  <c r="EW154" i="12"/>
  <c r="EW111" i="12"/>
  <c r="EW127" i="12"/>
  <c r="EW84" i="12"/>
  <c r="EW57" i="12"/>
  <c r="EW30" i="12"/>
  <c r="EX6" i="12"/>
  <c r="EW169" i="12"/>
  <c r="EW185" i="12"/>
  <c r="EW142" i="12"/>
  <c r="EW115" i="12"/>
  <c r="EW88" i="12"/>
  <c r="EW61" i="12"/>
  <c r="EW18" i="12"/>
  <c r="EW34" i="12"/>
  <c r="EW130" i="12"/>
  <c r="EW76" i="12"/>
  <c r="EW22" i="12"/>
  <c r="EW146" i="12"/>
  <c r="EW92" i="12"/>
  <c r="EW103" i="12"/>
  <c r="EW173" i="12"/>
  <c r="EW119" i="12"/>
  <c r="EW65" i="12"/>
  <c r="EW7" i="12"/>
  <c r="I160" i="12"/>
  <c r="G161" i="12"/>
  <c r="I161" i="12"/>
  <c r="EV228" i="12"/>
  <c r="EW227" i="12"/>
  <c r="EV8" i="12"/>
  <c r="EJ39" i="10"/>
  <c r="EU236" i="12"/>
  <c r="EU235" i="12" s="1"/>
  <c r="FD211" i="12"/>
  <c r="FC212" i="12"/>
  <c r="ES6" i="16" l="1"/>
  <c r="ER7" i="16"/>
  <c r="EW99" i="12"/>
  <c r="EL37" i="10"/>
  <c r="EM38" i="10"/>
  <c r="EW8" i="12"/>
  <c r="EK39" i="10"/>
  <c r="EV236" i="12"/>
  <c r="EV235" i="12" s="1"/>
  <c r="EW228" i="12"/>
  <c r="EX227" i="12"/>
  <c r="FE211" i="12"/>
  <c r="FD212" i="12"/>
  <c r="EX162" i="12"/>
  <c r="EX166" i="12"/>
  <c r="EX170" i="12"/>
  <c r="EX174" i="12"/>
  <c r="EX178" i="12"/>
  <c r="EX182" i="12"/>
  <c r="EX186" i="12"/>
  <c r="EX135" i="12"/>
  <c r="EX139" i="12"/>
  <c r="EX143" i="12"/>
  <c r="EX147" i="12"/>
  <c r="EX151" i="12"/>
  <c r="EX155" i="12"/>
  <c r="EX100" i="12"/>
  <c r="EX104" i="12"/>
  <c r="EX108" i="12"/>
  <c r="EX112" i="12"/>
  <c r="EX116" i="12"/>
  <c r="EX120" i="12"/>
  <c r="EX124" i="12"/>
  <c r="EX77" i="12"/>
  <c r="EX81" i="12"/>
  <c r="EX85" i="12"/>
  <c r="EX89" i="12"/>
  <c r="EX93" i="12"/>
  <c r="EX97" i="12"/>
  <c r="EX54" i="12"/>
  <c r="EX58" i="12"/>
  <c r="EX62" i="12"/>
  <c r="EX66" i="12"/>
  <c r="EX19" i="12"/>
  <c r="EX23" i="12"/>
  <c r="EX27" i="12"/>
  <c r="EX31" i="12"/>
  <c r="EX35" i="12"/>
  <c r="EX163" i="12"/>
  <c r="EX167" i="12"/>
  <c r="EX171" i="12"/>
  <c r="EX175" i="12"/>
  <c r="EX179" i="12"/>
  <c r="EX183" i="12"/>
  <c r="EX187" i="12"/>
  <c r="EX136" i="12"/>
  <c r="EX140" i="12"/>
  <c r="EX144" i="12"/>
  <c r="EX148" i="12"/>
  <c r="EX152" i="12"/>
  <c r="EX156" i="12"/>
  <c r="EX101" i="12"/>
  <c r="EX105" i="12"/>
  <c r="EX109" i="12"/>
  <c r="EX113" i="12"/>
  <c r="EX117" i="12"/>
  <c r="EX121" i="12"/>
  <c r="EX125" i="12"/>
  <c r="EX78" i="12"/>
  <c r="EX82" i="12"/>
  <c r="EX86" i="12"/>
  <c r="EX90" i="12"/>
  <c r="EX94" i="12"/>
  <c r="EX51" i="12"/>
  <c r="EX55" i="12"/>
  <c r="EX59" i="12"/>
  <c r="EX63" i="12"/>
  <c r="EX67" i="12"/>
  <c r="EX12" i="12"/>
  <c r="EX16" i="12"/>
  <c r="EX20" i="12"/>
  <c r="EX24" i="12"/>
  <c r="EX28" i="12"/>
  <c r="EX32" i="12"/>
  <c r="EX36" i="12"/>
  <c r="EX164" i="12"/>
  <c r="EX168" i="12"/>
  <c r="EX172" i="12"/>
  <c r="EX176" i="12"/>
  <c r="EX180" i="12"/>
  <c r="EX184" i="12"/>
  <c r="EX137" i="12"/>
  <c r="EX141" i="12"/>
  <c r="EX145" i="12"/>
  <c r="EX149" i="12"/>
  <c r="EX153" i="12"/>
  <c r="EX157" i="12"/>
  <c r="EX102" i="12"/>
  <c r="EX106" i="12"/>
  <c r="EX110" i="12"/>
  <c r="EX114" i="12"/>
  <c r="EX118" i="12"/>
  <c r="EX122" i="12"/>
  <c r="EX126" i="12"/>
  <c r="EX71" i="12"/>
  <c r="EX75" i="12"/>
  <c r="EX79" i="12"/>
  <c r="EX83" i="12"/>
  <c r="EX87" i="12"/>
  <c r="EX91" i="12"/>
  <c r="EX95" i="12"/>
  <c r="EX52" i="12"/>
  <c r="EX56" i="12"/>
  <c r="EX60" i="12"/>
  <c r="EX64" i="12"/>
  <c r="EX13" i="12"/>
  <c r="EX17" i="12"/>
  <c r="EX21" i="12"/>
  <c r="EX25" i="12"/>
  <c r="EX29" i="12"/>
  <c r="EX33" i="12"/>
  <c r="EX37" i="12"/>
  <c r="EX177" i="12"/>
  <c r="EX150" i="12"/>
  <c r="EX107" i="12"/>
  <c r="EX123" i="12"/>
  <c r="EX80" i="12"/>
  <c r="EX96" i="12"/>
  <c r="EX53" i="12"/>
  <c r="EX26" i="12"/>
  <c r="EX165" i="12"/>
  <c r="EX181" i="12"/>
  <c r="EX138" i="12"/>
  <c r="EX154" i="12"/>
  <c r="EX111" i="12"/>
  <c r="EX127" i="12"/>
  <c r="EX84" i="12"/>
  <c r="EX57" i="12"/>
  <c r="EX30" i="12"/>
  <c r="EX169" i="12"/>
  <c r="EX185" i="12"/>
  <c r="EX142" i="12"/>
  <c r="EX115" i="12"/>
  <c r="EX88" i="12"/>
  <c r="EX61" i="12"/>
  <c r="EX18" i="12"/>
  <c r="EX34" i="12"/>
  <c r="EY6" i="12"/>
  <c r="EX146" i="12"/>
  <c r="EX92" i="12"/>
  <c r="EX103" i="12"/>
  <c r="EX173" i="12"/>
  <c r="EX119" i="12"/>
  <c r="EX65" i="12"/>
  <c r="EX130" i="12"/>
  <c r="EX76" i="12"/>
  <c r="EX22" i="12"/>
  <c r="EX7" i="12"/>
  <c r="ET6" i="16" l="1"/>
  <c r="ES7" i="16"/>
  <c r="EM37" i="10"/>
  <c r="EN38" i="10"/>
  <c r="EY162" i="12"/>
  <c r="EY166" i="12"/>
  <c r="EY170" i="12"/>
  <c r="EY174" i="12"/>
  <c r="EY178" i="12"/>
  <c r="EY182" i="12"/>
  <c r="EY186" i="12"/>
  <c r="EY135" i="12"/>
  <c r="EY139" i="12"/>
  <c r="EY143" i="12"/>
  <c r="EY147" i="12"/>
  <c r="EY151" i="12"/>
  <c r="EY155" i="12"/>
  <c r="EY100" i="12"/>
  <c r="EY104" i="12"/>
  <c r="EY108" i="12"/>
  <c r="EY112" i="12"/>
  <c r="EY116" i="12"/>
  <c r="EY120" i="12"/>
  <c r="EY124" i="12"/>
  <c r="EY77" i="12"/>
  <c r="EY81" i="12"/>
  <c r="EY85" i="12"/>
  <c r="EY89" i="12"/>
  <c r="EY93" i="12"/>
  <c r="EY97" i="12"/>
  <c r="EY54" i="12"/>
  <c r="EY58" i="12"/>
  <c r="EY62" i="12"/>
  <c r="EY66" i="12"/>
  <c r="EY19" i="12"/>
  <c r="EY23" i="12"/>
  <c r="EY27" i="12"/>
  <c r="EY31" i="12"/>
  <c r="EY35" i="12"/>
  <c r="EY163" i="12"/>
  <c r="EY167" i="12"/>
  <c r="EY171" i="12"/>
  <c r="EY175" i="12"/>
  <c r="EY179" i="12"/>
  <c r="EY183" i="12"/>
  <c r="EY187" i="12"/>
  <c r="EY136" i="12"/>
  <c r="EY140" i="12"/>
  <c r="EY144" i="12"/>
  <c r="EY148" i="12"/>
  <c r="EY152" i="12"/>
  <c r="EY156" i="12"/>
  <c r="EY101" i="12"/>
  <c r="EY105" i="12"/>
  <c r="EY109" i="12"/>
  <c r="EY113" i="12"/>
  <c r="EY117" i="12"/>
  <c r="EY121" i="12"/>
  <c r="EY125" i="12"/>
  <c r="EY78" i="12"/>
  <c r="EY82" i="12"/>
  <c r="EY86" i="12"/>
  <c r="EY90" i="12"/>
  <c r="EY94" i="12"/>
  <c r="EY51" i="12"/>
  <c r="EY55" i="12"/>
  <c r="EY59" i="12"/>
  <c r="EY63" i="12"/>
  <c r="EY67" i="12"/>
  <c r="EY12" i="12"/>
  <c r="EY16" i="12"/>
  <c r="EY20" i="12"/>
  <c r="EY24" i="12"/>
  <c r="EY28" i="12"/>
  <c r="EY32" i="12"/>
  <c r="EY36" i="12"/>
  <c r="EY164" i="12"/>
  <c r="EY168" i="12"/>
  <c r="EY172" i="12"/>
  <c r="EY176" i="12"/>
  <c r="EY180" i="12"/>
  <c r="EY184" i="12"/>
  <c r="EY137" i="12"/>
  <c r="EY141" i="12"/>
  <c r="EY145" i="12"/>
  <c r="EY149" i="12"/>
  <c r="EY153" i="12"/>
  <c r="EY157" i="12"/>
  <c r="EY102" i="12"/>
  <c r="EY106" i="12"/>
  <c r="EY110" i="12"/>
  <c r="EY114" i="12"/>
  <c r="EY118" i="12"/>
  <c r="EY122" i="12"/>
  <c r="EY126" i="12"/>
  <c r="EY71" i="12"/>
  <c r="EY75" i="12"/>
  <c r="EY79" i="12"/>
  <c r="EY83" i="12"/>
  <c r="EY87" i="12"/>
  <c r="EY91" i="12"/>
  <c r="EY95" i="12"/>
  <c r="EY52" i="12"/>
  <c r="EY56" i="12"/>
  <c r="EY60" i="12"/>
  <c r="EY64" i="12"/>
  <c r="EY13" i="12"/>
  <c r="EY17" i="12"/>
  <c r="EY21" i="12"/>
  <c r="EY25" i="12"/>
  <c r="EY29" i="12"/>
  <c r="EY33" i="12"/>
  <c r="EY37" i="12"/>
  <c r="EY177" i="12"/>
  <c r="EY150" i="12"/>
  <c r="EY107" i="12"/>
  <c r="EY123" i="12"/>
  <c r="EY80" i="12"/>
  <c r="EY96" i="12"/>
  <c r="EY53" i="12"/>
  <c r="EY26" i="12"/>
  <c r="EY165" i="12"/>
  <c r="EY181" i="12"/>
  <c r="EY138" i="12"/>
  <c r="EY154" i="12"/>
  <c r="EY111" i="12"/>
  <c r="EY127" i="12"/>
  <c r="EY84" i="12"/>
  <c r="EY57" i="12"/>
  <c r="EY30" i="12"/>
  <c r="EY169" i="12"/>
  <c r="EY185" i="12"/>
  <c r="EY142" i="12"/>
  <c r="EY115" i="12"/>
  <c r="EY88" i="12"/>
  <c r="EY61" i="12"/>
  <c r="EY18" i="12"/>
  <c r="EY34" i="12"/>
  <c r="EY103" i="12"/>
  <c r="EY173" i="12"/>
  <c r="EY119" i="12"/>
  <c r="EY65" i="12"/>
  <c r="EY130" i="12"/>
  <c r="EY76" i="12"/>
  <c r="EY22" i="12"/>
  <c r="EY146" i="12"/>
  <c r="EY92" i="12"/>
  <c r="EZ6" i="12"/>
  <c r="EY7" i="12"/>
  <c r="EX99" i="12"/>
  <c r="EX8" i="12"/>
  <c r="EL39" i="10"/>
  <c r="EW236" i="12"/>
  <c r="EW235" i="12" s="1"/>
  <c r="FE212" i="12"/>
  <c r="FF211" i="12"/>
  <c r="EX228" i="12"/>
  <c r="EY227" i="12"/>
  <c r="EU6" i="16" l="1"/>
  <c r="ET7" i="16"/>
  <c r="EZ162" i="12"/>
  <c r="EZ166" i="12"/>
  <c r="EZ170" i="12"/>
  <c r="EZ174" i="12"/>
  <c r="EZ178" i="12"/>
  <c r="EZ182" i="12"/>
  <c r="EZ186" i="12"/>
  <c r="EZ135" i="12"/>
  <c r="EZ139" i="12"/>
  <c r="EZ143" i="12"/>
  <c r="EZ147" i="12"/>
  <c r="EZ151" i="12"/>
  <c r="EZ155" i="12"/>
  <c r="EZ100" i="12"/>
  <c r="EZ104" i="12"/>
  <c r="EZ108" i="12"/>
  <c r="EZ112" i="12"/>
  <c r="EZ116" i="12"/>
  <c r="EZ120" i="12"/>
  <c r="EZ124" i="12"/>
  <c r="EZ77" i="12"/>
  <c r="EZ81" i="12"/>
  <c r="EZ85" i="12"/>
  <c r="EZ89" i="12"/>
  <c r="EZ93" i="12"/>
  <c r="EZ97" i="12"/>
  <c r="EZ54" i="12"/>
  <c r="EZ58" i="12"/>
  <c r="EZ62" i="12"/>
  <c r="EZ66" i="12"/>
  <c r="EZ19" i="12"/>
  <c r="EZ23" i="12"/>
  <c r="EZ27" i="12"/>
  <c r="EZ31" i="12"/>
  <c r="EZ35" i="12"/>
  <c r="EZ163" i="12"/>
  <c r="EZ167" i="12"/>
  <c r="EZ171" i="12"/>
  <c r="EZ175" i="12"/>
  <c r="EZ179" i="12"/>
  <c r="EZ183" i="12"/>
  <c r="EZ187" i="12"/>
  <c r="EZ136" i="12"/>
  <c r="EZ140" i="12"/>
  <c r="EZ144" i="12"/>
  <c r="EZ148" i="12"/>
  <c r="EZ152" i="12"/>
  <c r="EZ156" i="12"/>
  <c r="EZ101" i="12"/>
  <c r="EZ105" i="12"/>
  <c r="EZ109" i="12"/>
  <c r="EZ113" i="12"/>
  <c r="EZ117" i="12"/>
  <c r="EZ121" i="12"/>
  <c r="EZ125" i="12"/>
  <c r="EZ78" i="12"/>
  <c r="EZ82" i="12"/>
  <c r="EZ86" i="12"/>
  <c r="EZ90" i="12"/>
  <c r="EZ94" i="12"/>
  <c r="EZ51" i="12"/>
  <c r="EZ55" i="12"/>
  <c r="EZ59" i="12"/>
  <c r="EZ63" i="12"/>
  <c r="EZ67" i="12"/>
  <c r="EZ12" i="12"/>
  <c r="EZ16" i="12"/>
  <c r="EZ20" i="12"/>
  <c r="EZ24" i="12"/>
  <c r="EZ28" i="12"/>
  <c r="EZ32" i="12"/>
  <c r="EZ36" i="12"/>
  <c r="EZ164" i="12"/>
  <c r="EZ168" i="12"/>
  <c r="EZ172" i="12"/>
  <c r="EZ176" i="12"/>
  <c r="EZ180" i="12"/>
  <c r="EZ184" i="12"/>
  <c r="EZ137" i="12"/>
  <c r="EZ141" i="12"/>
  <c r="EZ145" i="12"/>
  <c r="EZ149" i="12"/>
  <c r="EZ153" i="12"/>
  <c r="EZ157" i="12"/>
  <c r="EZ102" i="12"/>
  <c r="EZ106" i="12"/>
  <c r="EZ110" i="12"/>
  <c r="EZ114" i="12"/>
  <c r="EZ118" i="12"/>
  <c r="EZ122" i="12"/>
  <c r="EZ126" i="12"/>
  <c r="EZ71" i="12"/>
  <c r="EZ75" i="12"/>
  <c r="EZ79" i="12"/>
  <c r="EZ83" i="12"/>
  <c r="EZ87" i="12"/>
  <c r="EZ91" i="12"/>
  <c r="EZ95" i="12"/>
  <c r="EZ52" i="12"/>
  <c r="EZ56" i="12"/>
  <c r="EZ60" i="12"/>
  <c r="EZ64" i="12"/>
  <c r="EZ13" i="12"/>
  <c r="EZ17" i="12"/>
  <c r="EZ21" i="12"/>
  <c r="EZ25" i="12"/>
  <c r="EZ29" i="12"/>
  <c r="EZ33" i="12"/>
  <c r="EZ37" i="12"/>
  <c r="EZ177" i="12"/>
  <c r="EZ150" i="12"/>
  <c r="EZ107" i="12"/>
  <c r="EZ123" i="12"/>
  <c r="EZ80" i="12"/>
  <c r="EZ96" i="12"/>
  <c r="EZ53" i="12"/>
  <c r="EZ26" i="12"/>
  <c r="FA6" i="12"/>
  <c r="EZ165" i="12"/>
  <c r="EZ181" i="12"/>
  <c r="EZ138" i="12"/>
  <c r="EZ154" i="12"/>
  <c r="EZ111" i="12"/>
  <c r="EZ127" i="12"/>
  <c r="EZ84" i="12"/>
  <c r="EZ57" i="12"/>
  <c r="EZ30" i="12"/>
  <c r="EZ169" i="12"/>
  <c r="EZ185" i="12"/>
  <c r="EZ142" i="12"/>
  <c r="EZ115" i="12"/>
  <c r="EZ88" i="12"/>
  <c r="EZ61" i="12"/>
  <c r="EZ18" i="12"/>
  <c r="EZ34" i="12"/>
  <c r="EZ173" i="12"/>
  <c r="EZ119" i="12"/>
  <c r="EZ65" i="12"/>
  <c r="EZ130" i="12"/>
  <c r="EZ76" i="12"/>
  <c r="EZ22" i="12"/>
  <c r="EZ146" i="12"/>
  <c r="EZ92" i="12"/>
  <c r="EZ103" i="12"/>
  <c r="EZ7" i="12"/>
  <c r="FF212" i="12"/>
  <c r="FG211" i="12"/>
  <c r="EY228" i="12"/>
  <c r="EZ227" i="12"/>
  <c r="EY8" i="12"/>
  <c r="EM39" i="10"/>
  <c r="EX236" i="12"/>
  <c r="EX235" i="12" s="1"/>
  <c r="EY99" i="12"/>
  <c r="EN37" i="10"/>
  <c r="EO38" i="10"/>
  <c r="EV6" i="16" l="1"/>
  <c r="EU7" i="16"/>
  <c r="EO37" i="10"/>
  <c r="EP38" i="10"/>
  <c r="EZ228" i="12"/>
  <c r="FA227" i="12"/>
  <c r="FH211" i="12"/>
  <c r="FG212" i="12"/>
  <c r="FA165" i="12"/>
  <c r="FA169" i="12"/>
  <c r="FA173" i="12"/>
  <c r="FA177" i="12"/>
  <c r="FA181" i="12"/>
  <c r="FA185" i="12"/>
  <c r="FA130" i="12"/>
  <c r="FA138" i="12"/>
  <c r="FA142" i="12"/>
  <c r="FA146" i="12"/>
  <c r="FA150" i="12"/>
  <c r="FA154" i="12"/>
  <c r="FA103" i="12"/>
  <c r="FA107" i="12"/>
  <c r="FA111" i="12"/>
  <c r="FA115" i="12"/>
  <c r="FA119" i="12"/>
  <c r="FA123" i="12"/>
  <c r="FA127" i="12"/>
  <c r="FA76" i="12"/>
  <c r="FA80" i="12"/>
  <c r="FA84" i="12"/>
  <c r="FA88" i="12"/>
  <c r="FA92" i="12"/>
  <c r="FA96" i="12"/>
  <c r="FA53" i="12"/>
  <c r="FA57" i="12"/>
  <c r="FA61" i="12"/>
  <c r="FA65" i="12"/>
  <c r="FA18" i="12"/>
  <c r="FA22" i="12"/>
  <c r="FA26" i="12"/>
  <c r="FA30" i="12"/>
  <c r="FA34" i="12"/>
  <c r="FA162" i="12"/>
  <c r="FA166" i="12"/>
  <c r="FA170" i="12"/>
  <c r="FA174" i="12"/>
  <c r="FA178" i="12"/>
  <c r="FA182" i="12"/>
  <c r="FA186" i="12"/>
  <c r="FA135" i="12"/>
  <c r="FA139" i="12"/>
  <c r="FA143" i="12"/>
  <c r="FA147" i="12"/>
  <c r="FA151" i="12"/>
  <c r="FA155" i="12"/>
  <c r="FA100" i="12"/>
  <c r="FA104" i="12"/>
  <c r="FA108" i="12"/>
  <c r="FA112" i="12"/>
  <c r="FA116" i="12"/>
  <c r="FA120" i="12"/>
  <c r="FA124" i="12"/>
  <c r="FA77" i="12"/>
  <c r="FA81" i="12"/>
  <c r="FA85" i="12"/>
  <c r="FA89" i="12"/>
  <c r="FA93" i="12"/>
  <c r="FA97" i="12"/>
  <c r="FA54" i="12"/>
  <c r="FA58" i="12"/>
  <c r="FA62" i="12"/>
  <c r="FA66" i="12"/>
  <c r="FA19" i="12"/>
  <c r="FA23" i="12"/>
  <c r="FA27" i="12"/>
  <c r="FA31" i="12"/>
  <c r="FA35" i="12"/>
  <c r="FA163" i="12"/>
  <c r="FA167" i="12"/>
  <c r="FA171" i="12"/>
  <c r="FA175" i="12"/>
  <c r="FA179" i="12"/>
  <c r="FA183" i="12"/>
  <c r="FA187" i="12"/>
  <c r="FA136" i="12"/>
  <c r="FA140" i="12"/>
  <c r="FA144" i="12"/>
  <c r="FA148" i="12"/>
  <c r="FA152" i="12"/>
  <c r="FA156" i="12"/>
  <c r="FA101" i="12"/>
  <c r="FA105" i="12"/>
  <c r="FA109" i="12"/>
  <c r="FA113" i="12"/>
  <c r="FA117" i="12"/>
  <c r="FA121" i="12"/>
  <c r="FA125" i="12"/>
  <c r="FA78" i="12"/>
  <c r="FA82" i="12"/>
  <c r="FA86" i="12"/>
  <c r="FA90" i="12"/>
  <c r="FA94" i="12"/>
  <c r="FA51" i="12"/>
  <c r="FA55" i="12"/>
  <c r="FA59" i="12"/>
  <c r="FA63" i="12"/>
  <c r="FA67" i="12"/>
  <c r="FA12" i="12"/>
  <c r="FA16" i="12"/>
  <c r="FA20" i="12"/>
  <c r="FA24" i="12"/>
  <c r="FA28" i="12"/>
  <c r="FA32" i="12"/>
  <c r="FA36" i="12"/>
  <c r="FA176" i="12"/>
  <c r="FA149" i="12"/>
  <c r="FA106" i="12"/>
  <c r="FA122" i="12"/>
  <c r="FA79" i="12"/>
  <c r="FA95" i="12"/>
  <c r="FA52" i="12"/>
  <c r="FA25" i="12"/>
  <c r="FA164" i="12"/>
  <c r="FA180" i="12"/>
  <c r="FA137" i="12"/>
  <c r="FA153" i="12"/>
  <c r="FA110" i="12"/>
  <c r="FA126" i="12"/>
  <c r="FA83" i="12"/>
  <c r="FA56" i="12"/>
  <c r="FA13" i="12"/>
  <c r="FA29" i="12"/>
  <c r="FB6" i="12"/>
  <c r="FA168" i="12"/>
  <c r="FA184" i="12"/>
  <c r="FA141" i="12"/>
  <c r="FA157" i="12"/>
  <c r="FA114" i="12"/>
  <c r="FA71" i="12"/>
  <c r="FA87" i="12"/>
  <c r="FA60" i="12"/>
  <c r="FA17" i="12"/>
  <c r="FA33" i="12"/>
  <c r="FA75" i="12"/>
  <c r="FA21" i="12"/>
  <c r="FA145" i="12"/>
  <c r="FA91" i="12"/>
  <c r="FA37" i="12"/>
  <c r="FA102" i="12"/>
  <c r="FA172" i="12"/>
  <c r="FA118" i="12"/>
  <c r="FA64" i="12"/>
  <c r="FA7" i="12"/>
  <c r="EZ8" i="12"/>
  <c r="EN39" i="10"/>
  <c r="EY236" i="12"/>
  <c r="EY235" i="12" s="1"/>
  <c r="EZ99" i="12"/>
  <c r="EW6" i="16" l="1"/>
  <c r="EV7" i="16"/>
  <c r="FA99" i="12"/>
  <c r="EP37" i="10"/>
  <c r="EQ38" i="10"/>
  <c r="FB164" i="12"/>
  <c r="FB168" i="12"/>
  <c r="FB172" i="12"/>
  <c r="FB176" i="12"/>
  <c r="FB180" i="12"/>
  <c r="FB184" i="12"/>
  <c r="FB137" i="12"/>
  <c r="FB141" i="12"/>
  <c r="FB145" i="12"/>
  <c r="FB149" i="12"/>
  <c r="FB153" i="12"/>
  <c r="FB157" i="12"/>
  <c r="FB102" i="12"/>
  <c r="FB106" i="12"/>
  <c r="FB110" i="12"/>
  <c r="FB114" i="12"/>
  <c r="FB118" i="12"/>
  <c r="FB122" i="12"/>
  <c r="FB126" i="12"/>
  <c r="FB71" i="12"/>
  <c r="FB75" i="12"/>
  <c r="FB79" i="12"/>
  <c r="FB83" i="12"/>
  <c r="FB87" i="12"/>
  <c r="FB91" i="12"/>
  <c r="FB95" i="12"/>
  <c r="FB52" i="12"/>
  <c r="FB56" i="12"/>
  <c r="FB60" i="12"/>
  <c r="FB64" i="12"/>
  <c r="FB13" i="12"/>
  <c r="FB17" i="12"/>
  <c r="FB21" i="12"/>
  <c r="FB25" i="12"/>
  <c r="FB29" i="12"/>
  <c r="FB33" i="12"/>
  <c r="FB37" i="12"/>
  <c r="FB165" i="12"/>
  <c r="FB169" i="12"/>
  <c r="FB173" i="12"/>
  <c r="FB177" i="12"/>
  <c r="FB181" i="12"/>
  <c r="FB185" i="12"/>
  <c r="FB130" i="12"/>
  <c r="FB138" i="12"/>
  <c r="FB142" i="12"/>
  <c r="FB146" i="12"/>
  <c r="FB150" i="12"/>
  <c r="FB154" i="12"/>
  <c r="FB103" i="12"/>
  <c r="FB107" i="12"/>
  <c r="FB111" i="12"/>
  <c r="FB115" i="12"/>
  <c r="FB119" i="12"/>
  <c r="FB123" i="12"/>
  <c r="FB127" i="12"/>
  <c r="FB76" i="12"/>
  <c r="FB80" i="12"/>
  <c r="FB84" i="12"/>
  <c r="FB88" i="12"/>
  <c r="FB92" i="12"/>
  <c r="FB96" i="12"/>
  <c r="FB53" i="12"/>
  <c r="FB57" i="12"/>
  <c r="FB61" i="12"/>
  <c r="FB65" i="12"/>
  <c r="FB18" i="12"/>
  <c r="FB22" i="12"/>
  <c r="FB26" i="12"/>
  <c r="FB30" i="12"/>
  <c r="FB34" i="12"/>
  <c r="FB162" i="12"/>
  <c r="FB166" i="12"/>
  <c r="FB170" i="12"/>
  <c r="FB174" i="12"/>
  <c r="FB178" i="12"/>
  <c r="FB182" i="12"/>
  <c r="FB186" i="12"/>
  <c r="FB135" i="12"/>
  <c r="FB139" i="12"/>
  <c r="FB143" i="12"/>
  <c r="FB147" i="12"/>
  <c r="FB151" i="12"/>
  <c r="FB155" i="12"/>
  <c r="FB100" i="12"/>
  <c r="FB104" i="12"/>
  <c r="FB108" i="12"/>
  <c r="FB112" i="12"/>
  <c r="FB116" i="12"/>
  <c r="FB120" i="12"/>
  <c r="FB124" i="12"/>
  <c r="FB77" i="12"/>
  <c r="FB81" i="12"/>
  <c r="FB85" i="12"/>
  <c r="FB89" i="12"/>
  <c r="FB93" i="12"/>
  <c r="FB97" i="12"/>
  <c r="FB54" i="12"/>
  <c r="FB58" i="12"/>
  <c r="FB62" i="12"/>
  <c r="FB66" i="12"/>
  <c r="FB19" i="12"/>
  <c r="FB23" i="12"/>
  <c r="FB27" i="12"/>
  <c r="FB31" i="12"/>
  <c r="FB35" i="12"/>
  <c r="FB175" i="12"/>
  <c r="FB148" i="12"/>
  <c r="FB105" i="12"/>
  <c r="FB121" i="12"/>
  <c r="FB78" i="12"/>
  <c r="FB94" i="12"/>
  <c r="FB51" i="12"/>
  <c r="FB67" i="12"/>
  <c r="FB24" i="12"/>
  <c r="FB163" i="12"/>
  <c r="FB179" i="12"/>
  <c r="FB136" i="12"/>
  <c r="FB152" i="12"/>
  <c r="FB109" i="12"/>
  <c r="FB125" i="12"/>
  <c r="FB82" i="12"/>
  <c r="FB55" i="12"/>
  <c r="FB12" i="12"/>
  <c r="FB28" i="12"/>
  <c r="FB167" i="12"/>
  <c r="FB183" i="12"/>
  <c r="FB140" i="12"/>
  <c r="FB156" i="12"/>
  <c r="FB113" i="12"/>
  <c r="FB86" i="12"/>
  <c r="FB59" i="12"/>
  <c r="FB16" i="12"/>
  <c r="FB32" i="12"/>
  <c r="FC6" i="12"/>
  <c r="FB144" i="12"/>
  <c r="FB90" i="12"/>
  <c r="FB36" i="12"/>
  <c r="FB101" i="12"/>
  <c r="FB171" i="12"/>
  <c r="FB117" i="12"/>
  <c r="FB63" i="12"/>
  <c r="FB187" i="12"/>
  <c r="FB20" i="12"/>
  <c r="FB7" i="12"/>
  <c r="EZ236" i="12"/>
  <c r="EZ235" i="12" s="1"/>
  <c r="FA8" i="12"/>
  <c r="EO39" i="10"/>
  <c r="FI211" i="12"/>
  <c r="FH212" i="12"/>
  <c r="FA228" i="12"/>
  <c r="FB227" i="12"/>
  <c r="EW7" i="16" l="1"/>
  <c r="EX6" i="16"/>
  <c r="FA236" i="12"/>
  <c r="FA235" i="12" s="1"/>
  <c r="FB8" i="12"/>
  <c r="EP39" i="10"/>
  <c r="EQ37" i="10"/>
  <c r="ER38" i="10"/>
  <c r="FB99" i="12"/>
  <c r="FI212" i="12"/>
  <c r="FJ211" i="12"/>
  <c r="FB228" i="12"/>
  <c r="FC227" i="12"/>
  <c r="FC163" i="12"/>
  <c r="FC167" i="12"/>
  <c r="FC171" i="12"/>
  <c r="FC175" i="12"/>
  <c r="FC179" i="12"/>
  <c r="FC183" i="12"/>
  <c r="FC187" i="12"/>
  <c r="FC136" i="12"/>
  <c r="FC140" i="12"/>
  <c r="FC144" i="12"/>
  <c r="FC148" i="12"/>
  <c r="FC152" i="12"/>
  <c r="FC156" i="12"/>
  <c r="FC101" i="12"/>
  <c r="FC105" i="12"/>
  <c r="FC109" i="12"/>
  <c r="FC113" i="12"/>
  <c r="FC117" i="12"/>
  <c r="FC121" i="12"/>
  <c r="FC125" i="12"/>
  <c r="FC78" i="12"/>
  <c r="FC82" i="12"/>
  <c r="FC86" i="12"/>
  <c r="FC90" i="12"/>
  <c r="FC94" i="12"/>
  <c r="FC51" i="12"/>
  <c r="FC55" i="12"/>
  <c r="FC59" i="12"/>
  <c r="FC63" i="12"/>
  <c r="FC67" i="12"/>
  <c r="FC12" i="12"/>
  <c r="FC16" i="12"/>
  <c r="FC20" i="12"/>
  <c r="FC24" i="12"/>
  <c r="FC28" i="12"/>
  <c r="FC32" i="12"/>
  <c r="FC36" i="12"/>
  <c r="FC164" i="12"/>
  <c r="FC168" i="12"/>
  <c r="FC172" i="12"/>
  <c r="FC176" i="12"/>
  <c r="FC180" i="12"/>
  <c r="FC184" i="12"/>
  <c r="FC137" i="12"/>
  <c r="FC141" i="12"/>
  <c r="FC145" i="12"/>
  <c r="FC149" i="12"/>
  <c r="FC153" i="12"/>
  <c r="FC157" i="12"/>
  <c r="FC102" i="12"/>
  <c r="FC106" i="12"/>
  <c r="FC110" i="12"/>
  <c r="FC114" i="12"/>
  <c r="FC118" i="12"/>
  <c r="FC122" i="12"/>
  <c r="FC126" i="12"/>
  <c r="FC71" i="12"/>
  <c r="FC75" i="12"/>
  <c r="FC79" i="12"/>
  <c r="FC83" i="12"/>
  <c r="FC87" i="12"/>
  <c r="FC91" i="12"/>
  <c r="FC95" i="12"/>
  <c r="FC52" i="12"/>
  <c r="FC56" i="12"/>
  <c r="FC60" i="12"/>
  <c r="FC64" i="12"/>
  <c r="FC13" i="12"/>
  <c r="FC17" i="12"/>
  <c r="FC21" i="12"/>
  <c r="FC25" i="12"/>
  <c r="FC29" i="12"/>
  <c r="FC33" i="12"/>
  <c r="FC37" i="12"/>
  <c r="FC165" i="12"/>
  <c r="FC169" i="12"/>
  <c r="FC173" i="12"/>
  <c r="FC177" i="12"/>
  <c r="FC181" i="12"/>
  <c r="FC185" i="12"/>
  <c r="FC130" i="12"/>
  <c r="FC138" i="12"/>
  <c r="FC142" i="12"/>
  <c r="FC146" i="12"/>
  <c r="FC150" i="12"/>
  <c r="FC154" i="12"/>
  <c r="FC103" i="12"/>
  <c r="FC107" i="12"/>
  <c r="FC111" i="12"/>
  <c r="FC115" i="12"/>
  <c r="FC119" i="12"/>
  <c r="FC123" i="12"/>
  <c r="FC127" i="12"/>
  <c r="FC76" i="12"/>
  <c r="FC80" i="12"/>
  <c r="FC84" i="12"/>
  <c r="FC88" i="12"/>
  <c r="FC92" i="12"/>
  <c r="FC96" i="12"/>
  <c r="FC53" i="12"/>
  <c r="FC57" i="12"/>
  <c r="FC61" i="12"/>
  <c r="FC65" i="12"/>
  <c r="FC18" i="12"/>
  <c r="FC22" i="12"/>
  <c r="FC26" i="12"/>
  <c r="FC30" i="12"/>
  <c r="FC34" i="12"/>
  <c r="FC174" i="12"/>
  <c r="FC147" i="12"/>
  <c r="FC104" i="12"/>
  <c r="FC120" i="12"/>
  <c r="FC77" i="12"/>
  <c r="FC93" i="12"/>
  <c r="FC66" i="12"/>
  <c r="FC23" i="12"/>
  <c r="FC162" i="12"/>
  <c r="FC178" i="12"/>
  <c r="FC135" i="12"/>
  <c r="FC151" i="12"/>
  <c r="FC108" i="12"/>
  <c r="FC124" i="12"/>
  <c r="FC81" i="12"/>
  <c r="FC97" i="12"/>
  <c r="FC54" i="12"/>
  <c r="FC27" i="12"/>
  <c r="FC166" i="12"/>
  <c r="FC182" i="12"/>
  <c r="FC139" i="12"/>
  <c r="FC155" i="12"/>
  <c r="FC112" i="12"/>
  <c r="FC85" i="12"/>
  <c r="FC58" i="12"/>
  <c r="FC31" i="12"/>
  <c r="FC100" i="12"/>
  <c r="FC170" i="12"/>
  <c r="FC116" i="12"/>
  <c r="FC62" i="12"/>
  <c r="FC186" i="12"/>
  <c r="FC19" i="12"/>
  <c r="FC143" i="12"/>
  <c r="FC89" i="12"/>
  <c r="FC35" i="12"/>
  <c r="FD6" i="12"/>
  <c r="FC7" i="12"/>
  <c r="EY6" i="16" l="1"/>
  <c r="EX7" i="16"/>
  <c r="FC99" i="12"/>
  <c r="ER37" i="10"/>
  <c r="ES38" i="10"/>
  <c r="FD162" i="12"/>
  <c r="FD166" i="12"/>
  <c r="FD170" i="12"/>
  <c r="FD174" i="12"/>
  <c r="FD178" i="12"/>
  <c r="FD182" i="12"/>
  <c r="FD186" i="12"/>
  <c r="FD135" i="12"/>
  <c r="FD139" i="12"/>
  <c r="FD143" i="12"/>
  <c r="FD147" i="12"/>
  <c r="FD151" i="12"/>
  <c r="FD155" i="12"/>
  <c r="FD100" i="12"/>
  <c r="FD104" i="12"/>
  <c r="FD108" i="12"/>
  <c r="FD112" i="12"/>
  <c r="FD116" i="12"/>
  <c r="FD120" i="12"/>
  <c r="FD124" i="12"/>
  <c r="FD77" i="12"/>
  <c r="FD81" i="12"/>
  <c r="FD85" i="12"/>
  <c r="FD89" i="12"/>
  <c r="FD93" i="12"/>
  <c r="FD97" i="12"/>
  <c r="FD54" i="12"/>
  <c r="FD58" i="12"/>
  <c r="FD62" i="12"/>
  <c r="FD66" i="12"/>
  <c r="FD19" i="12"/>
  <c r="FD23" i="12"/>
  <c r="FD27" i="12"/>
  <c r="FD31" i="12"/>
  <c r="FD35" i="12"/>
  <c r="FD163" i="12"/>
  <c r="FD167" i="12"/>
  <c r="FD171" i="12"/>
  <c r="FD175" i="12"/>
  <c r="FD179" i="12"/>
  <c r="FD183" i="12"/>
  <c r="FD187" i="12"/>
  <c r="FD136" i="12"/>
  <c r="FD140" i="12"/>
  <c r="FD144" i="12"/>
  <c r="FD148" i="12"/>
  <c r="FD152" i="12"/>
  <c r="FD156" i="12"/>
  <c r="FD101" i="12"/>
  <c r="FD105" i="12"/>
  <c r="FD109" i="12"/>
  <c r="FD113" i="12"/>
  <c r="FD117" i="12"/>
  <c r="FD121" i="12"/>
  <c r="FD125" i="12"/>
  <c r="FD78" i="12"/>
  <c r="FD82" i="12"/>
  <c r="FD86" i="12"/>
  <c r="FD90" i="12"/>
  <c r="FD94" i="12"/>
  <c r="FD51" i="12"/>
  <c r="FD55" i="12"/>
  <c r="FD59" i="12"/>
  <c r="FD63" i="12"/>
  <c r="FD67" i="12"/>
  <c r="FD12" i="12"/>
  <c r="FD16" i="12"/>
  <c r="FD20" i="12"/>
  <c r="FD24" i="12"/>
  <c r="FD28" i="12"/>
  <c r="FD32" i="12"/>
  <c r="FD36" i="12"/>
  <c r="FD164" i="12"/>
  <c r="FD168" i="12"/>
  <c r="FD172" i="12"/>
  <c r="FD176" i="12"/>
  <c r="FD180" i="12"/>
  <c r="FD184" i="12"/>
  <c r="FD137" i="12"/>
  <c r="FD141" i="12"/>
  <c r="FD145" i="12"/>
  <c r="FD149" i="12"/>
  <c r="FD153" i="12"/>
  <c r="FD157" i="12"/>
  <c r="FD102" i="12"/>
  <c r="FD106" i="12"/>
  <c r="FD110" i="12"/>
  <c r="FD114" i="12"/>
  <c r="FD118" i="12"/>
  <c r="FD122" i="12"/>
  <c r="FD126" i="12"/>
  <c r="FD71" i="12"/>
  <c r="FD75" i="12"/>
  <c r="FD79" i="12"/>
  <c r="FD83" i="12"/>
  <c r="FD87" i="12"/>
  <c r="FD91" i="12"/>
  <c r="FD95" i="12"/>
  <c r="FD52" i="12"/>
  <c r="FD56" i="12"/>
  <c r="FD60" i="12"/>
  <c r="FD64" i="12"/>
  <c r="FD13" i="12"/>
  <c r="FD17" i="12"/>
  <c r="FD21" i="12"/>
  <c r="FD25" i="12"/>
  <c r="FD29" i="12"/>
  <c r="FD33" i="12"/>
  <c r="FD37" i="12"/>
  <c r="FD173" i="12"/>
  <c r="FD130" i="12"/>
  <c r="FD146" i="12"/>
  <c r="FD103" i="12"/>
  <c r="FD119" i="12"/>
  <c r="FD76" i="12"/>
  <c r="FD92" i="12"/>
  <c r="FD65" i="12"/>
  <c r="FD22" i="12"/>
  <c r="FE6" i="12"/>
  <c r="FD177" i="12"/>
  <c r="FD150" i="12"/>
  <c r="FD107" i="12"/>
  <c r="FD123" i="12"/>
  <c r="FD80" i="12"/>
  <c r="FD96" i="12"/>
  <c r="FD53" i="12"/>
  <c r="FD26" i="12"/>
  <c r="FD165" i="12"/>
  <c r="FD181" i="12"/>
  <c r="FD138" i="12"/>
  <c r="FD154" i="12"/>
  <c r="FD111" i="12"/>
  <c r="FD127" i="12"/>
  <c r="FD84" i="12"/>
  <c r="FD57" i="12"/>
  <c r="FD30" i="12"/>
  <c r="FD169" i="12"/>
  <c r="FD115" i="12"/>
  <c r="FD61" i="12"/>
  <c r="FD185" i="12"/>
  <c r="FD18" i="12"/>
  <c r="FD142" i="12"/>
  <c r="FD88" i="12"/>
  <c r="FD34" i="12"/>
  <c r="FD7" i="12"/>
  <c r="FC228" i="12"/>
  <c r="FD227" i="12"/>
  <c r="FB236" i="12"/>
  <c r="FB235" i="12" s="1"/>
  <c r="FC8" i="12"/>
  <c r="EQ39" i="10"/>
  <c r="FJ212" i="12"/>
  <c r="FK211" i="12"/>
  <c r="EY7" i="16" l="1"/>
  <c r="EZ6" i="16"/>
  <c r="FD99" i="12"/>
  <c r="FL211" i="12"/>
  <c r="FK212" i="12"/>
  <c r="FD228" i="12"/>
  <c r="FE227" i="12"/>
  <c r="FE162" i="12"/>
  <c r="FE166" i="12"/>
  <c r="FE170" i="12"/>
  <c r="FE174" i="12"/>
  <c r="FE178" i="12"/>
  <c r="FE182" i="12"/>
  <c r="FE186" i="12"/>
  <c r="FE135" i="12"/>
  <c r="FE139" i="12"/>
  <c r="FE143" i="12"/>
  <c r="FE147" i="12"/>
  <c r="FE151" i="12"/>
  <c r="FE155" i="12"/>
  <c r="FE100" i="12"/>
  <c r="FE104" i="12"/>
  <c r="FE108" i="12"/>
  <c r="FE112" i="12"/>
  <c r="FE116" i="12"/>
  <c r="FE120" i="12"/>
  <c r="FE124" i="12"/>
  <c r="FE77" i="12"/>
  <c r="FE81" i="12"/>
  <c r="FE85" i="12"/>
  <c r="FE89" i="12"/>
  <c r="FE93" i="12"/>
  <c r="FE97" i="12"/>
  <c r="FE54" i="12"/>
  <c r="FE58" i="12"/>
  <c r="FE62" i="12"/>
  <c r="FE66" i="12"/>
  <c r="FE19" i="12"/>
  <c r="FE23" i="12"/>
  <c r="FE27" i="12"/>
  <c r="FE31" i="12"/>
  <c r="FE35" i="12"/>
  <c r="FE163" i="12"/>
  <c r="FE167" i="12"/>
  <c r="FE171" i="12"/>
  <c r="FE175" i="12"/>
  <c r="FE179" i="12"/>
  <c r="FE183" i="12"/>
  <c r="FE187" i="12"/>
  <c r="FE136" i="12"/>
  <c r="FE140" i="12"/>
  <c r="FE144" i="12"/>
  <c r="FE148" i="12"/>
  <c r="FE152" i="12"/>
  <c r="FE156" i="12"/>
  <c r="FE101" i="12"/>
  <c r="FE105" i="12"/>
  <c r="FE109" i="12"/>
  <c r="FE113" i="12"/>
  <c r="FE117" i="12"/>
  <c r="FE121" i="12"/>
  <c r="FE125" i="12"/>
  <c r="FE78" i="12"/>
  <c r="FE82" i="12"/>
  <c r="FE86" i="12"/>
  <c r="FE90" i="12"/>
  <c r="FE94" i="12"/>
  <c r="FE51" i="12"/>
  <c r="FE55" i="12"/>
  <c r="FE59" i="12"/>
  <c r="FE63" i="12"/>
  <c r="FE67" i="12"/>
  <c r="FE12" i="12"/>
  <c r="FE16" i="12"/>
  <c r="FE20" i="12"/>
  <c r="FE24" i="12"/>
  <c r="FE28" i="12"/>
  <c r="FE32" i="12"/>
  <c r="FE36" i="12"/>
  <c r="FE164" i="12"/>
  <c r="FE168" i="12"/>
  <c r="FE172" i="12"/>
  <c r="FE176" i="12"/>
  <c r="FE180" i="12"/>
  <c r="FE184" i="12"/>
  <c r="FE137" i="12"/>
  <c r="FE141" i="12"/>
  <c r="FE145" i="12"/>
  <c r="FE149" i="12"/>
  <c r="FE153" i="12"/>
  <c r="FE157" i="12"/>
  <c r="FE102" i="12"/>
  <c r="FE106" i="12"/>
  <c r="FE110" i="12"/>
  <c r="FE114" i="12"/>
  <c r="FE118" i="12"/>
  <c r="FE122" i="12"/>
  <c r="FE126" i="12"/>
  <c r="FE71" i="12"/>
  <c r="FE75" i="12"/>
  <c r="FE79" i="12"/>
  <c r="FE83" i="12"/>
  <c r="FE87" i="12"/>
  <c r="FE91" i="12"/>
  <c r="FE95" i="12"/>
  <c r="FE52" i="12"/>
  <c r="FE56" i="12"/>
  <c r="FE60" i="12"/>
  <c r="FE64" i="12"/>
  <c r="FE13" i="12"/>
  <c r="FE17" i="12"/>
  <c r="FE21" i="12"/>
  <c r="FE25" i="12"/>
  <c r="FE29" i="12"/>
  <c r="FE33" i="12"/>
  <c r="FE37" i="12"/>
  <c r="FE173" i="12"/>
  <c r="FE130" i="12"/>
  <c r="FE146" i="12"/>
  <c r="FE103" i="12"/>
  <c r="FE119" i="12"/>
  <c r="FE76" i="12"/>
  <c r="FE92" i="12"/>
  <c r="FE65" i="12"/>
  <c r="FE22" i="12"/>
  <c r="FE177" i="12"/>
  <c r="FE150" i="12"/>
  <c r="FE107" i="12"/>
  <c r="FE123" i="12"/>
  <c r="FE80" i="12"/>
  <c r="FE96" i="12"/>
  <c r="FE53" i="12"/>
  <c r="FE26" i="12"/>
  <c r="FF6" i="12"/>
  <c r="FE165" i="12"/>
  <c r="FE181" i="12"/>
  <c r="FE138" i="12"/>
  <c r="FE154" i="12"/>
  <c r="FE111" i="12"/>
  <c r="FE127" i="12"/>
  <c r="FE84" i="12"/>
  <c r="FE57" i="12"/>
  <c r="FE30" i="12"/>
  <c r="FE185" i="12"/>
  <c r="FE18" i="12"/>
  <c r="FE142" i="12"/>
  <c r="FE88" i="12"/>
  <c r="FE34" i="12"/>
  <c r="FE169" i="12"/>
  <c r="FE115" i="12"/>
  <c r="FE61" i="12"/>
  <c r="FE7" i="12"/>
  <c r="FC236" i="12"/>
  <c r="FC235" i="12" s="1"/>
  <c r="FD8" i="12"/>
  <c r="ER39" i="10"/>
  <c r="ES37" i="10"/>
  <c r="ET38" i="10"/>
  <c r="FA6" i="16" l="1"/>
  <c r="EZ7" i="16"/>
  <c r="ET37" i="10"/>
  <c r="EU38" i="10"/>
  <c r="FE8" i="12"/>
  <c r="ES39" i="10"/>
  <c r="FD236" i="12"/>
  <c r="FD235" i="12" s="1"/>
  <c r="FM211" i="12"/>
  <c r="FL212" i="12"/>
  <c r="FF162" i="12"/>
  <c r="FF166" i="12"/>
  <c r="FF170" i="12"/>
  <c r="FF174" i="12"/>
  <c r="FF178" i="12"/>
  <c r="FF182" i="12"/>
  <c r="FF186" i="12"/>
  <c r="FF135" i="12"/>
  <c r="FF139" i="12"/>
  <c r="FF143" i="12"/>
  <c r="FF147" i="12"/>
  <c r="FF151" i="12"/>
  <c r="FF155" i="12"/>
  <c r="FF100" i="12"/>
  <c r="FF104" i="12"/>
  <c r="FF108" i="12"/>
  <c r="FF112" i="12"/>
  <c r="FF116" i="12"/>
  <c r="FF120" i="12"/>
  <c r="FF124" i="12"/>
  <c r="FF77" i="12"/>
  <c r="FF81" i="12"/>
  <c r="FF85" i="12"/>
  <c r="FF89" i="12"/>
  <c r="FF93" i="12"/>
  <c r="FF97" i="12"/>
  <c r="FF54" i="12"/>
  <c r="FF58" i="12"/>
  <c r="FF62" i="12"/>
  <c r="FF66" i="12"/>
  <c r="FF19" i="12"/>
  <c r="FF23" i="12"/>
  <c r="FF27" i="12"/>
  <c r="FF31" i="12"/>
  <c r="FF35" i="12"/>
  <c r="FF163" i="12"/>
  <c r="FF167" i="12"/>
  <c r="FF171" i="12"/>
  <c r="FF175" i="12"/>
  <c r="FF179" i="12"/>
  <c r="FF183" i="12"/>
  <c r="FF187" i="12"/>
  <c r="FF136" i="12"/>
  <c r="FF140" i="12"/>
  <c r="FF144" i="12"/>
  <c r="FF148" i="12"/>
  <c r="FF152" i="12"/>
  <c r="FF156" i="12"/>
  <c r="FF101" i="12"/>
  <c r="FF105" i="12"/>
  <c r="FF109" i="12"/>
  <c r="FF113" i="12"/>
  <c r="FF117" i="12"/>
  <c r="FF121" i="12"/>
  <c r="FF125" i="12"/>
  <c r="FF78" i="12"/>
  <c r="FF164" i="12"/>
  <c r="FF168" i="12"/>
  <c r="FF172" i="12"/>
  <c r="FF176" i="12"/>
  <c r="FF180" i="12"/>
  <c r="FF184" i="12"/>
  <c r="FF137" i="12"/>
  <c r="FF141" i="12"/>
  <c r="FF145" i="12"/>
  <c r="FF149" i="12"/>
  <c r="FF153" i="12"/>
  <c r="FF157" i="12"/>
  <c r="FF102" i="12"/>
  <c r="FF106" i="12"/>
  <c r="FF110" i="12"/>
  <c r="FF114" i="12"/>
  <c r="FF118" i="12"/>
  <c r="FF122" i="12"/>
  <c r="FF126" i="12"/>
  <c r="FF71" i="12"/>
  <c r="FF75" i="12"/>
  <c r="FF79" i="12"/>
  <c r="FF83" i="12"/>
  <c r="FF87" i="12"/>
  <c r="FF91" i="12"/>
  <c r="FF173" i="12"/>
  <c r="FF130" i="12"/>
  <c r="FF146" i="12"/>
  <c r="FF103" i="12"/>
  <c r="FF119" i="12"/>
  <c r="FF76" i="12"/>
  <c r="FF86" i="12"/>
  <c r="FF94" i="12"/>
  <c r="FF51" i="12"/>
  <c r="FF56" i="12"/>
  <c r="FF61" i="12"/>
  <c r="FF67" i="12"/>
  <c r="FF13" i="12"/>
  <c r="FF18" i="12"/>
  <c r="FF24" i="12"/>
  <c r="FF29" i="12"/>
  <c r="FF34" i="12"/>
  <c r="FF177" i="12"/>
  <c r="FF150" i="12"/>
  <c r="FF107" i="12"/>
  <c r="FF123" i="12"/>
  <c r="FF80" i="12"/>
  <c r="FF88" i="12"/>
  <c r="FF95" i="12"/>
  <c r="FF52" i="12"/>
  <c r="FF57" i="12"/>
  <c r="FF63" i="12"/>
  <c r="FF20" i="12"/>
  <c r="FF25" i="12"/>
  <c r="FF30" i="12"/>
  <c r="FF36" i="12"/>
  <c r="FF165" i="12"/>
  <c r="FF181" i="12"/>
  <c r="FF138" i="12"/>
  <c r="FF154" i="12"/>
  <c r="FF111" i="12"/>
  <c r="FF127" i="12"/>
  <c r="FF82" i="12"/>
  <c r="FF90" i="12"/>
  <c r="FF96" i="12"/>
  <c r="FF53" i="12"/>
  <c r="FF59" i="12"/>
  <c r="FF64" i="12"/>
  <c r="FF16" i="12"/>
  <c r="FF21" i="12"/>
  <c r="FF26" i="12"/>
  <c r="FF32" i="12"/>
  <c r="FF37" i="12"/>
  <c r="FG6" i="12"/>
  <c r="FF142" i="12"/>
  <c r="FF84" i="12"/>
  <c r="FF12" i="12"/>
  <c r="FF33" i="12"/>
  <c r="FF92" i="12"/>
  <c r="FF55" i="12"/>
  <c r="FF17" i="12"/>
  <c r="FF169" i="12"/>
  <c r="FF115" i="12"/>
  <c r="FF60" i="12"/>
  <c r="FF22" i="12"/>
  <c r="FF185" i="12"/>
  <c r="FF65" i="12"/>
  <c r="FF28" i="12"/>
  <c r="FF7" i="12"/>
  <c r="FE228" i="12"/>
  <c r="FF227" i="12"/>
  <c r="FE99" i="12"/>
  <c r="FA7" i="16" l="1"/>
  <c r="FB6" i="16"/>
  <c r="FF99" i="12"/>
  <c r="FF8" i="12"/>
  <c r="ET39" i="10"/>
  <c r="FE236" i="12"/>
  <c r="FE235" i="12" s="1"/>
  <c r="FF228" i="12"/>
  <c r="FG227" i="12"/>
  <c r="FM212" i="12"/>
  <c r="FN211" i="12"/>
  <c r="EU37" i="10"/>
  <c r="EV38" i="10"/>
  <c r="FG162" i="12"/>
  <c r="FG166" i="12"/>
  <c r="FG170" i="12"/>
  <c r="FG174" i="12"/>
  <c r="FG178" i="12"/>
  <c r="FG182" i="12"/>
  <c r="FG186" i="12"/>
  <c r="FG164" i="12"/>
  <c r="FG169" i="12"/>
  <c r="FG175" i="12"/>
  <c r="FG180" i="12"/>
  <c r="FG185" i="12"/>
  <c r="FG135" i="12"/>
  <c r="FG139" i="12"/>
  <c r="FG143" i="12"/>
  <c r="FG147" i="12"/>
  <c r="FG151" i="12"/>
  <c r="FG155" i="12"/>
  <c r="FG100" i="12"/>
  <c r="FG104" i="12"/>
  <c r="FG108" i="12"/>
  <c r="FG112" i="12"/>
  <c r="FG116" i="12"/>
  <c r="FG120" i="12"/>
  <c r="FG124" i="12"/>
  <c r="FG77" i="12"/>
  <c r="FG81" i="12"/>
  <c r="FG85" i="12"/>
  <c r="FG89" i="12"/>
  <c r="FG93" i="12"/>
  <c r="FG97" i="12"/>
  <c r="FG54" i="12"/>
  <c r="FG58" i="12"/>
  <c r="FG62" i="12"/>
  <c r="FG66" i="12"/>
  <c r="FG19" i="12"/>
  <c r="FG23" i="12"/>
  <c r="FG27" i="12"/>
  <c r="FG31" i="12"/>
  <c r="FG35" i="12"/>
  <c r="FG165" i="12"/>
  <c r="FG171" i="12"/>
  <c r="FG176" i="12"/>
  <c r="FG181" i="12"/>
  <c r="FG187" i="12"/>
  <c r="FG136" i="12"/>
  <c r="FG140" i="12"/>
  <c r="FG144" i="12"/>
  <c r="FG148" i="12"/>
  <c r="FG152" i="12"/>
  <c r="FG156" i="12"/>
  <c r="FG101" i="12"/>
  <c r="FG105" i="12"/>
  <c r="FG109" i="12"/>
  <c r="FG113" i="12"/>
  <c r="FG117" i="12"/>
  <c r="FG121" i="12"/>
  <c r="FG125" i="12"/>
  <c r="FG78" i="12"/>
  <c r="FG82" i="12"/>
  <c r="FG86" i="12"/>
  <c r="FG90" i="12"/>
  <c r="FG94" i="12"/>
  <c r="FG51" i="12"/>
  <c r="FG55" i="12"/>
  <c r="FG59" i="12"/>
  <c r="FG63" i="12"/>
  <c r="FG67" i="12"/>
  <c r="FG12" i="12"/>
  <c r="FG16" i="12"/>
  <c r="FG20" i="12"/>
  <c r="FG24" i="12"/>
  <c r="FG28" i="12"/>
  <c r="FG32" i="12"/>
  <c r="FG36" i="12"/>
  <c r="FG167" i="12"/>
  <c r="FG172" i="12"/>
  <c r="FG177" i="12"/>
  <c r="FG183" i="12"/>
  <c r="FG137" i="12"/>
  <c r="FG141" i="12"/>
  <c r="FG145" i="12"/>
  <c r="FG149" i="12"/>
  <c r="FG153" i="12"/>
  <c r="FG157" i="12"/>
  <c r="FG102" i="12"/>
  <c r="FG106" i="12"/>
  <c r="FG110" i="12"/>
  <c r="FG114" i="12"/>
  <c r="FG118" i="12"/>
  <c r="FG122" i="12"/>
  <c r="FG126" i="12"/>
  <c r="FG71" i="12"/>
  <c r="FG75" i="12"/>
  <c r="FG79" i="12"/>
  <c r="FG83" i="12"/>
  <c r="FG87" i="12"/>
  <c r="FG91" i="12"/>
  <c r="FG95" i="12"/>
  <c r="FG52" i="12"/>
  <c r="FG56" i="12"/>
  <c r="FG60" i="12"/>
  <c r="FG64" i="12"/>
  <c r="FG13" i="12"/>
  <c r="FG17" i="12"/>
  <c r="FG21" i="12"/>
  <c r="FG25" i="12"/>
  <c r="FG29" i="12"/>
  <c r="FG33" i="12"/>
  <c r="FG37" i="12"/>
  <c r="FG173" i="12"/>
  <c r="FG150" i="12"/>
  <c r="FG107" i="12"/>
  <c r="FG123" i="12"/>
  <c r="FG80" i="12"/>
  <c r="FG96" i="12"/>
  <c r="FG53" i="12"/>
  <c r="FG26" i="12"/>
  <c r="FG179" i="12"/>
  <c r="FG138" i="12"/>
  <c r="FG154" i="12"/>
  <c r="FG111" i="12"/>
  <c r="FG127" i="12"/>
  <c r="FG84" i="12"/>
  <c r="FG57" i="12"/>
  <c r="FG30" i="12"/>
  <c r="FG163" i="12"/>
  <c r="FG184" i="12"/>
  <c r="FG142" i="12"/>
  <c r="FG115" i="12"/>
  <c r="FG88" i="12"/>
  <c r="FG61" i="12"/>
  <c r="FG18" i="12"/>
  <c r="FG34" i="12"/>
  <c r="FG168" i="12"/>
  <c r="FG130" i="12"/>
  <c r="FG146" i="12"/>
  <c r="FG103" i="12"/>
  <c r="FG119" i="12"/>
  <c r="FG76" i="12"/>
  <c r="FG92" i="12"/>
  <c r="FG65" i="12"/>
  <c r="FG22" i="12"/>
  <c r="FH6" i="12"/>
  <c r="FG7" i="12"/>
  <c r="FB7" i="16" l="1"/>
  <c r="FC6" i="16"/>
  <c r="FG99" i="12"/>
  <c r="FG8" i="12"/>
  <c r="EU39" i="10"/>
  <c r="FF236" i="12"/>
  <c r="FF235" i="12" s="1"/>
  <c r="EV37" i="10"/>
  <c r="EW38" i="10"/>
  <c r="FH162" i="12"/>
  <c r="FH166" i="12"/>
  <c r="FH170" i="12"/>
  <c r="FH174" i="12"/>
  <c r="FH178" i="12"/>
  <c r="FH182" i="12"/>
  <c r="FH186" i="12"/>
  <c r="FH135" i="12"/>
  <c r="FH139" i="12"/>
  <c r="FH143" i="12"/>
  <c r="FH147" i="12"/>
  <c r="FH151" i="12"/>
  <c r="FH155" i="12"/>
  <c r="FH100" i="12"/>
  <c r="FH104" i="12"/>
  <c r="FH108" i="12"/>
  <c r="FH112" i="12"/>
  <c r="FH116" i="12"/>
  <c r="FH120" i="12"/>
  <c r="FH124" i="12"/>
  <c r="FH77" i="12"/>
  <c r="FH81" i="12"/>
  <c r="FH85" i="12"/>
  <c r="FH89" i="12"/>
  <c r="FH93" i="12"/>
  <c r="FH97" i="12"/>
  <c r="FH54" i="12"/>
  <c r="FH58" i="12"/>
  <c r="FH62" i="12"/>
  <c r="FH66" i="12"/>
  <c r="FH19" i="12"/>
  <c r="FH23" i="12"/>
  <c r="FH27" i="12"/>
  <c r="FH31" i="12"/>
  <c r="FH35" i="12"/>
  <c r="FI6" i="12"/>
  <c r="FH163" i="12"/>
  <c r="FH167" i="12"/>
  <c r="FH171" i="12"/>
  <c r="FH175" i="12"/>
  <c r="FH179" i="12"/>
  <c r="FH183" i="12"/>
  <c r="FH187" i="12"/>
  <c r="FH136" i="12"/>
  <c r="FH140" i="12"/>
  <c r="FH144" i="12"/>
  <c r="FH148" i="12"/>
  <c r="FH152" i="12"/>
  <c r="FH156" i="12"/>
  <c r="FH101" i="12"/>
  <c r="FH105" i="12"/>
  <c r="FH109" i="12"/>
  <c r="FH113" i="12"/>
  <c r="FH117" i="12"/>
  <c r="FH121" i="12"/>
  <c r="FH125" i="12"/>
  <c r="FH78" i="12"/>
  <c r="FH82" i="12"/>
  <c r="FH86" i="12"/>
  <c r="FH90" i="12"/>
  <c r="FH94" i="12"/>
  <c r="FH51" i="12"/>
  <c r="FH55" i="12"/>
  <c r="FH59" i="12"/>
  <c r="FH63" i="12"/>
  <c r="FH67" i="12"/>
  <c r="FH12" i="12"/>
  <c r="FH16" i="12"/>
  <c r="FH20" i="12"/>
  <c r="FH24" i="12"/>
  <c r="FH28" i="12"/>
  <c r="FH32" i="12"/>
  <c r="FH36" i="12"/>
  <c r="FH164" i="12"/>
  <c r="FH168" i="12"/>
  <c r="FH172" i="12"/>
  <c r="FH176" i="12"/>
  <c r="FH180" i="12"/>
  <c r="FH184" i="12"/>
  <c r="FH137" i="12"/>
  <c r="FH141" i="12"/>
  <c r="FH145" i="12"/>
  <c r="FH149" i="12"/>
  <c r="FH153" i="12"/>
  <c r="FH157" i="12"/>
  <c r="FH102" i="12"/>
  <c r="FH106" i="12"/>
  <c r="FH110" i="12"/>
  <c r="FH114" i="12"/>
  <c r="FH118" i="12"/>
  <c r="FH122" i="12"/>
  <c r="FH126" i="12"/>
  <c r="FH71" i="12"/>
  <c r="FH75" i="12"/>
  <c r="FH79" i="12"/>
  <c r="FH83" i="12"/>
  <c r="FH87" i="12"/>
  <c r="FH91" i="12"/>
  <c r="FH95" i="12"/>
  <c r="FH52" i="12"/>
  <c r="FH56" i="12"/>
  <c r="FH60" i="12"/>
  <c r="FH64" i="12"/>
  <c r="FH13" i="12"/>
  <c r="FH17" i="12"/>
  <c r="FH21" i="12"/>
  <c r="FH25" i="12"/>
  <c r="FH29" i="12"/>
  <c r="FH33" i="12"/>
  <c r="FH37" i="12"/>
  <c r="FH177" i="12"/>
  <c r="FH150" i="12"/>
  <c r="FH107" i="12"/>
  <c r="FH123" i="12"/>
  <c r="FH80" i="12"/>
  <c r="FH96" i="12"/>
  <c r="FH53" i="12"/>
  <c r="FH26" i="12"/>
  <c r="FH165" i="12"/>
  <c r="FH181" i="12"/>
  <c r="FH138" i="12"/>
  <c r="FH154" i="12"/>
  <c r="FH111" i="12"/>
  <c r="FH127" i="12"/>
  <c r="FH84" i="12"/>
  <c r="FH57" i="12"/>
  <c r="FH30" i="12"/>
  <c r="FH169" i="12"/>
  <c r="FH185" i="12"/>
  <c r="FH142" i="12"/>
  <c r="FH115" i="12"/>
  <c r="FH88" i="12"/>
  <c r="FH61" i="12"/>
  <c r="FH18" i="12"/>
  <c r="FH34" i="12"/>
  <c r="FH173" i="12"/>
  <c r="FH130" i="12"/>
  <c r="FH146" i="12"/>
  <c r="FH103" i="12"/>
  <c r="FH119" i="12"/>
  <c r="FH76" i="12"/>
  <c r="FH92" i="12"/>
  <c r="FH65" i="12"/>
  <c r="FH22" i="12"/>
  <c r="FH7" i="12"/>
  <c r="FN212" i="12"/>
  <c r="FO211" i="12"/>
  <c r="FG228" i="12"/>
  <c r="FH227" i="12"/>
  <c r="FD6" i="16" l="1"/>
  <c r="FC7" i="16"/>
  <c r="FH8" i="12"/>
  <c r="EV39" i="10"/>
  <c r="FG236" i="12"/>
  <c r="FG235" i="12" s="1"/>
  <c r="FI162" i="12"/>
  <c r="FI166" i="12"/>
  <c r="FI170" i="12"/>
  <c r="FI174" i="12"/>
  <c r="FI178" i="12"/>
  <c r="FI182" i="12"/>
  <c r="FI186" i="12"/>
  <c r="FI135" i="12"/>
  <c r="FI139" i="12"/>
  <c r="FI143" i="12"/>
  <c r="FI147" i="12"/>
  <c r="FI151" i="12"/>
  <c r="FI155" i="12"/>
  <c r="FI100" i="12"/>
  <c r="FI104" i="12"/>
  <c r="FI108" i="12"/>
  <c r="FI112" i="12"/>
  <c r="FI116" i="12"/>
  <c r="FI120" i="12"/>
  <c r="FI124" i="12"/>
  <c r="FI77" i="12"/>
  <c r="FI81" i="12"/>
  <c r="FI85" i="12"/>
  <c r="FI89" i="12"/>
  <c r="FI93" i="12"/>
  <c r="FI97" i="12"/>
  <c r="FI54" i="12"/>
  <c r="FI58" i="12"/>
  <c r="FI62" i="12"/>
  <c r="FI66" i="12"/>
  <c r="FI19" i="12"/>
  <c r="FI23" i="12"/>
  <c r="FI27" i="12"/>
  <c r="FI31" i="12"/>
  <c r="FI35" i="12"/>
  <c r="FI163" i="12"/>
  <c r="FI167" i="12"/>
  <c r="FI171" i="12"/>
  <c r="FI175" i="12"/>
  <c r="FI179" i="12"/>
  <c r="FI183" i="12"/>
  <c r="FI187" i="12"/>
  <c r="FI136" i="12"/>
  <c r="FI140" i="12"/>
  <c r="FI144" i="12"/>
  <c r="FI148" i="12"/>
  <c r="FI152" i="12"/>
  <c r="FI156" i="12"/>
  <c r="FI101" i="12"/>
  <c r="FI105" i="12"/>
  <c r="FI109" i="12"/>
  <c r="FI113" i="12"/>
  <c r="FI117" i="12"/>
  <c r="FI121" i="12"/>
  <c r="FI125" i="12"/>
  <c r="FI78" i="12"/>
  <c r="FI82" i="12"/>
  <c r="FI86" i="12"/>
  <c r="FI90" i="12"/>
  <c r="FI94" i="12"/>
  <c r="FI51" i="12"/>
  <c r="FI55" i="12"/>
  <c r="FI59" i="12"/>
  <c r="FI63" i="12"/>
  <c r="FI67" i="12"/>
  <c r="FI12" i="12"/>
  <c r="FI16" i="12"/>
  <c r="FI20" i="12"/>
  <c r="FI24" i="12"/>
  <c r="FI28" i="12"/>
  <c r="FI32" i="12"/>
  <c r="FI36" i="12"/>
  <c r="FJ6" i="12"/>
  <c r="FI164" i="12"/>
  <c r="FI168" i="12"/>
  <c r="FI172" i="12"/>
  <c r="FI176" i="12"/>
  <c r="FI180" i="12"/>
  <c r="FI184" i="12"/>
  <c r="FI137" i="12"/>
  <c r="FI141" i="12"/>
  <c r="FI145" i="12"/>
  <c r="FI149" i="12"/>
  <c r="FI153" i="12"/>
  <c r="FI157" i="12"/>
  <c r="FI102" i="12"/>
  <c r="FI106" i="12"/>
  <c r="FI110" i="12"/>
  <c r="FI114" i="12"/>
  <c r="FI118" i="12"/>
  <c r="FI122" i="12"/>
  <c r="FI126" i="12"/>
  <c r="FI71" i="12"/>
  <c r="FI75" i="12"/>
  <c r="FI79" i="12"/>
  <c r="FI83" i="12"/>
  <c r="FI87" i="12"/>
  <c r="FI91" i="12"/>
  <c r="FI95" i="12"/>
  <c r="FI52" i="12"/>
  <c r="FI56" i="12"/>
  <c r="FI60" i="12"/>
  <c r="FI64" i="12"/>
  <c r="FI13" i="12"/>
  <c r="FI17" i="12"/>
  <c r="FI21" i="12"/>
  <c r="FI25" i="12"/>
  <c r="FI29" i="12"/>
  <c r="FI33" i="12"/>
  <c r="FI37" i="12"/>
  <c r="FI177" i="12"/>
  <c r="FI150" i="12"/>
  <c r="FI107" i="12"/>
  <c r="FI123" i="12"/>
  <c r="FI80" i="12"/>
  <c r="FI96" i="12"/>
  <c r="FI53" i="12"/>
  <c r="FI26" i="12"/>
  <c r="FI165" i="12"/>
  <c r="FI181" i="12"/>
  <c r="FI138" i="12"/>
  <c r="FI154" i="12"/>
  <c r="FI111" i="12"/>
  <c r="FI127" i="12"/>
  <c r="FI84" i="12"/>
  <c r="FI57" i="12"/>
  <c r="FI30" i="12"/>
  <c r="FI169" i="12"/>
  <c r="FI185" i="12"/>
  <c r="FI142" i="12"/>
  <c r="FI115" i="12"/>
  <c r="FI88" i="12"/>
  <c r="FI61" i="12"/>
  <c r="FI18" i="12"/>
  <c r="FI34" i="12"/>
  <c r="FI173" i="12"/>
  <c r="FI130" i="12"/>
  <c r="FI146" i="12"/>
  <c r="FI103" i="12"/>
  <c r="FI119" i="12"/>
  <c r="FI76" i="12"/>
  <c r="FI92" i="12"/>
  <c r="FI65" i="12"/>
  <c r="FI22" i="12"/>
  <c r="FI7" i="12"/>
  <c r="FH99" i="12"/>
  <c r="FH228" i="12"/>
  <c r="FI227" i="12"/>
  <c r="FO212" i="12"/>
  <c r="FP211" i="12"/>
  <c r="EX38" i="10"/>
  <c r="EW37" i="10"/>
  <c r="FE6" i="16" l="1"/>
  <c r="FD7" i="16"/>
  <c r="FP212" i="12"/>
  <c r="FQ211" i="12"/>
  <c r="FI228" i="12"/>
  <c r="FJ227" i="12"/>
  <c r="FI99" i="12"/>
  <c r="EY38" i="10"/>
  <c r="EX37" i="10"/>
  <c r="FI8" i="12"/>
  <c r="EW39" i="10"/>
  <c r="FH236" i="12"/>
  <c r="FH235" i="12" s="1"/>
  <c r="FJ162" i="12"/>
  <c r="FJ166" i="12"/>
  <c r="FJ170" i="12"/>
  <c r="FJ174" i="12"/>
  <c r="FJ178" i="12"/>
  <c r="FJ182" i="12"/>
  <c r="FJ186" i="12"/>
  <c r="FJ135" i="12"/>
  <c r="FJ139" i="12"/>
  <c r="FJ143" i="12"/>
  <c r="FJ147" i="12"/>
  <c r="FJ151" i="12"/>
  <c r="FJ155" i="12"/>
  <c r="FJ100" i="12"/>
  <c r="FJ104" i="12"/>
  <c r="FJ108" i="12"/>
  <c r="FJ112" i="12"/>
  <c r="FJ116" i="12"/>
  <c r="FJ120" i="12"/>
  <c r="FJ124" i="12"/>
  <c r="FJ77" i="12"/>
  <c r="FJ81" i="12"/>
  <c r="FJ85" i="12"/>
  <c r="FJ89" i="12"/>
  <c r="FJ93" i="12"/>
  <c r="FJ97" i="12"/>
  <c r="FJ54" i="12"/>
  <c r="FJ58" i="12"/>
  <c r="FJ62" i="12"/>
  <c r="FJ66" i="12"/>
  <c r="FJ19" i="12"/>
  <c r="FJ23" i="12"/>
  <c r="FJ27" i="12"/>
  <c r="FJ31" i="12"/>
  <c r="FJ35" i="12"/>
  <c r="FJ163" i="12"/>
  <c r="FJ167" i="12"/>
  <c r="FJ171" i="12"/>
  <c r="FJ175" i="12"/>
  <c r="FJ179" i="12"/>
  <c r="FJ183" i="12"/>
  <c r="FJ187" i="12"/>
  <c r="FJ136" i="12"/>
  <c r="FJ140" i="12"/>
  <c r="FJ144" i="12"/>
  <c r="FJ148" i="12"/>
  <c r="FJ152" i="12"/>
  <c r="FJ156" i="12"/>
  <c r="FJ101" i="12"/>
  <c r="FJ105" i="12"/>
  <c r="FJ109" i="12"/>
  <c r="FJ113" i="12"/>
  <c r="FJ117" i="12"/>
  <c r="FJ121" i="12"/>
  <c r="FJ125" i="12"/>
  <c r="FJ78" i="12"/>
  <c r="FJ82" i="12"/>
  <c r="FJ86" i="12"/>
  <c r="FJ90" i="12"/>
  <c r="FJ94" i="12"/>
  <c r="FJ51" i="12"/>
  <c r="FJ55" i="12"/>
  <c r="FJ59" i="12"/>
  <c r="FJ63" i="12"/>
  <c r="FJ67" i="12"/>
  <c r="FJ12" i="12"/>
  <c r="FJ16" i="12"/>
  <c r="FJ20" i="12"/>
  <c r="FJ24" i="12"/>
  <c r="FJ28" i="12"/>
  <c r="FJ32" i="12"/>
  <c r="FJ36" i="12"/>
  <c r="FJ164" i="12"/>
  <c r="FJ168" i="12"/>
  <c r="FJ172" i="12"/>
  <c r="FJ176" i="12"/>
  <c r="FJ180" i="12"/>
  <c r="FJ184" i="12"/>
  <c r="FJ137" i="12"/>
  <c r="FJ141" i="12"/>
  <c r="FJ145" i="12"/>
  <c r="FJ149" i="12"/>
  <c r="FJ153" i="12"/>
  <c r="FJ157" i="12"/>
  <c r="FJ102" i="12"/>
  <c r="FJ106" i="12"/>
  <c r="FJ110" i="12"/>
  <c r="FJ114" i="12"/>
  <c r="FJ118" i="12"/>
  <c r="FJ122" i="12"/>
  <c r="FJ126" i="12"/>
  <c r="FJ71" i="12"/>
  <c r="FJ75" i="12"/>
  <c r="FJ79" i="12"/>
  <c r="FJ83" i="12"/>
  <c r="FJ87" i="12"/>
  <c r="FJ91" i="12"/>
  <c r="FJ95" i="12"/>
  <c r="FJ52" i="12"/>
  <c r="FJ56" i="12"/>
  <c r="FJ60" i="12"/>
  <c r="FJ64" i="12"/>
  <c r="FJ13" i="12"/>
  <c r="FJ17" i="12"/>
  <c r="FJ21" i="12"/>
  <c r="FJ25" i="12"/>
  <c r="FJ29" i="12"/>
  <c r="FJ33" i="12"/>
  <c r="FJ37" i="12"/>
  <c r="FK6" i="12"/>
  <c r="FJ177" i="12"/>
  <c r="FJ150" i="12"/>
  <c r="FJ107" i="12"/>
  <c r="FJ123" i="12"/>
  <c r="FJ80" i="12"/>
  <c r="FJ96" i="12"/>
  <c r="FJ53" i="12"/>
  <c r="FJ26" i="12"/>
  <c r="FJ165" i="12"/>
  <c r="FJ181" i="12"/>
  <c r="FJ138" i="12"/>
  <c r="FJ154" i="12"/>
  <c r="FJ111" i="12"/>
  <c r="FJ127" i="12"/>
  <c r="FJ84" i="12"/>
  <c r="FJ57" i="12"/>
  <c r="FJ30" i="12"/>
  <c r="FJ169" i="12"/>
  <c r="FJ185" i="12"/>
  <c r="FJ142" i="12"/>
  <c r="FJ115" i="12"/>
  <c r="FJ88" i="12"/>
  <c r="FJ61" i="12"/>
  <c r="FJ18" i="12"/>
  <c r="FJ34" i="12"/>
  <c r="FJ173" i="12"/>
  <c r="FJ130" i="12"/>
  <c r="FJ146" i="12"/>
  <c r="FJ103" i="12"/>
  <c r="FJ119" i="12"/>
  <c r="FJ76" i="12"/>
  <c r="FJ92" i="12"/>
  <c r="FJ65" i="12"/>
  <c r="FJ22" i="12"/>
  <c r="FJ7" i="12"/>
  <c r="FF6" i="16" l="1"/>
  <c r="FE7" i="16"/>
  <c r="FJ99" i="12"/>
  <c r="EY37" i="10"/>
  <c r="EZ38" i="10"/>
  <c r="FJ8" i="12"/>
  <c r="EX39" i="10"/>
  <c r="FI236" i="12"/>
  <c r="FI235" i="12" s="1"/>
  <c r="FJ228" i="12"/>
  <c r="FK227" i="12"/>
  <c r="FQ212" i="12"/>
  <c r="FR211" i="12"/>
  <c r="FK162" i="12"/>
  <c r="FK166" i="12"/>
  <c r="FK170" i="12"/>
  <c r="FK174" i="12"/>
  <c r="FK178" i="12"/>
  <c r="FK182" i="12"/>
  <c r="FK186" i="12"/>
  <c r="FK135" i="12"/>
  <c r="FK139" i="12"/>
  <c r="FK143" i="12"/>
  <c r="FK147" i="12"/>
  <c r="FK151" i="12"/>
  <c r="FK155" i="12"/>
  <c r="FK100" i="12"/>
  <c r="FK104" i="12"/>
  <c r="FK108" i="12"/>
  <c r="FK112" i="12"/>
  <c r="FK116" i="12"/>
  <c r="FK120" i="12"/>
  <c r="FK124" i="12"/>
  <c r="FK77" i="12"/>
  <c r="FK81" i="12"/>
  <c r="FK85" i="12"/>
  <c r="FK89" i="12"/>
  <c r="FK93" i="12"/>
  <c r="FK97" i="12"/>
  <c r="FK54" i="12"/>
  <c r="FK58" i="12"/>
  <c r="FK62" i="12"/>
  <c r="FK66" i="12"/>
  <c r="FK19" i="12"/>
  <c r="FK23" i="12"/>
  <c r="FK27" i="12"/>
  <c r="FK31" i="12"/>
  <c r="FK35" i="12"/>
  <c r="FK163" i="12"/>
  <c r="FK167" i="12"/>
  <c r="FK171" i="12"/>
  <c r="FK175" i="12"/>
  <c r="FK179" i="12"/>
  <c r="FK183" i="12"/>
  <c r="FK187" i="12"/>
  <c r="FK136" i="12"/>
  <c r="FK140" i="12"/>
  <c r="FK144" i="12"/>
  <c r="FK148" i="12"/>
  <c r="FK152" i="12"/>
  <c r="FK156" i="12"/>
  <c r="FK101" i="12"/>
  <c r="FK105" i="12"/>
  <c r="FK109" i="12"/>
  <c r="FK113" i="12"/>
  <c r="FK117" i="12"/>
  <c r="FK121" i="12"/>
  <c r="FK125" i="12"/>
  <c r="FK78" i="12"/>
  <c r="FK82" i="12"/>
  <c r="FK86" i="12"/>
  <c r="FK90" i="12"/>
  <c r="FK94" i="12"/>
  <c r="FK51" i="12"/>
  <c r="FK55" i="12"/>
  <c r="FK59" i="12"/>
  <c r="FK63" i="12"/>
  <c r="FK67" i="12"/>
  <c r="FK12" i="12"/>
  <c r="FK16" i="12"/>
  <c r="FK20" i="12"/>
  <c r="FK24" i="12"/>
  <c r="FK28" i="12"/>
  <c r="FK32" i="12"/>
  <c r="FK36" i="12"/>
  <c r="FK164" i="12"/>
  <c r="FK168" i="12"/>
  <c r="FK172" i="12"/>
  <c r="FK176" i="12"/>
  <c r="FK180" i="12"/>
  <c r="FK184" i="12"/>
  <c r="FK137" i="12"/>
  <c r="FK141" i="12"/>
  <c r="FK145" i="12"/>
  <c r="FK149" i="12"/>
  <c r="FK153" i="12"/>
  <c r="FK157" i="12"/>
  <c r="FK102" i="12"/>
  <c r="FK106" i="12"/>
  <c r="FK110" i="12"/>
  <c r="FK114" i="12"/>
  <c r="FK118" i="12"/>
  <c r="FK122" i="12"/>
  <c r="FK126" i="12"/>
  <c r="FK71" i="12"/>
  <c r="FK75" i="12"/>
  <c r="FK79" i="12"/>
  <c r="FK83" i="12"/>
  <c r="FK87" i="12"/>
  <c r="FK91" i="12"/>
  <c r="FK95" i="12"/>
  <c r="FK52" i="12"/>
  <c r="FK56" i="12"/>
  <c r="FK60" i="12"/>
  <c r="FK64" i="12"/>
  <c r="FK13" i="12"/>
  <c r="FK17" i="12"/>
  <c r="FK21" i="12"/>
  <c r="FK25" i="12"/>
  <c r="FK29" i="12"/>
  <c r="FK33" i="12"/>
  <c r="FK37" i="12"/>
  <c r="FK177" i="12"/>
  <c r="FK150" i="12"/>
  <c r="FK107" i="12"/>
  <c r="FK123" i="12"/>
  <c r="FK80" i="12"/>
  <c r="FK96" i="12"/>
  <c r="FK53" i="12"/>
  <c r="FK26" i="12"/>
  <c r="FK165" i="12"/>
  <c r="FK181" i="12"/>
  <c r="FK138" i="12"/>
  <c r="FK154" i="12"/>
  <c r="FK111" i="12"/>
  <c r="FK127" i="12"/>
  <c r="FK84" i="12"/>
  <c r="FK57" i="12"/>
  <c r="FK30" i="12"/>
  <c r="FK169" i="12"/>
  <c r="FK185" i="12"/>
  <c r="FK142" i="12"/>
  <c r="FK115" i="12"/>
  <c r="FK88" i="12"/>
  <c r="FK61" i="12"/>
  <c r="FK18" i="12"/>
  <c r="FK34" i="12"/>
  <c r="FK173" i="12"/>
  <c r="FK130" i="12"/>
  <c r="FK146" i="12"/>
  <c r="FK103" i="12"/>
  <c r="FK119" i="12"/>
  <c r="FK76" i="12"/>
  <c r="FK92" i="12"/>
  <c r="FK65" i="12"/>
  <c r="FK22" i="12"/>
  <c r="FL6" i="12"/>
  <c r="FK7" i="12"/>
  <c r="FG6" i="16" l="1"/>
  <c r="FF7" i="16"/>
  <c r="FK8" i="12"/>
  <c r="EY39" i="10"/>
  <c r="FJ236" i="12"/>
  <c r="FJ235" i="12" s="1"/>
  <c r="FK99" i="12"/>
  <c r="FR212" i="12"/>
  <c r="FS211" i="12"/>
  <c r="FA38" i="10"/>
  <c r="EZ37" i="10"/>
  <c r="FL162" i="12"/>
  <c r="FL166" i="12"/>
  <c r="FL170" i="12"/>
  <c r="FL174" i="12"/>
  <c r="FL178" i="12"/>
  <c r="FL182" i="12"/>
  <c r="FL186" i="12"/>
  <c r="FL135" i="12"/>
  <c r="FL139" i="12"/>
  <c r="FL143" i="12"/>
  <c r="FL147" i="12"/>
  <c r="FL151" i="12"/>
  <c r="FL155" i="12"/>
  <c r="FL100" i="12"/>
  <c r="FL104" i="12"/>
  <c r="FL108" i="12"/>
  <c r="FL112" i="12"/>
  <c r="FL116" i="12"/>
  <c r="FL120" i="12"/>
  <c r="FL124" i="12"/>
  <c r="FL77" i="12"/>
  <c r="FL81" i="12"/>
  <c r="FL85" i="12"/>
  <c r="FL89" i="12"/>
  <c r="FL93" i="12"/>
  <c r="FL97" i="12"/>
  <c r="FL54" i="12"/>
  <c r="FL58" i="12"/>
  <c r="FL62" i="12"/>
  <c r="FL66" i="12"/>
  <c r="FL19" i="12"/>
  <c r="FL23" i="12"/>
  <c r="FL27" i="12"/>
  <c r="FL31" i="12"/>
  <c r="FL35" i="12"/>
  <c r="FM6" i="12"/>
  <c r="FL163" i="12"/>
  <c r="FL167" i="12"/>
  <c r="FL171" i="12"/>
  <c r="FL175" i="12"/>
  <c r="FL179" i="12"/>
  <c r="FL183" i="12"/>
  <c r="FL187" i="12"/>
  <c r="FL136" i="12"/>
  <c r="FL140" i="12"/>
  <c r="FL144" i="12"/>
  <c r="FL148" i="12"/>
  <c r="FL152" i="12"/>
  <c r="FL156" i="12"/>
  <c r="FL101" i="12"/>
  <c r="FL105" i="12"/>
  <c r="FL109" i="12"/>
  <c r="FL113" i="12"/>
  <c r="FL117" i="12"/>
  <c r="FL121" i="12"/>
  <c r="FL125" i="12"/>
  <c r="FL78" i="12"/>
  <c r="FL82" i="12"/>
  <c r="FL86" i="12"/>
  <c r="FL90" i="12"/>
  <c r="FL94" i="12"/>
  <c r="FL51" i="12"/>
  <c r="FL55" i="12"/>
  <c r="FL59" i="12"/>
  <c r="FL63" i="12"/>
  <c r="FL67" i="12"/>
  <c r="FL12" i="12"/>
  <c r="FL16" i="12"/>
  <c r="FL20" i="12"/>
  <c r="FL24" i="12"/>
  <c r="FL28" i="12"/>
  <c r="FL32" i="12"/>
  <c r="FL36" i="12"/>
  <c r="FL164" i="12"/>
  <c r="FL168" i="12"/>
  <c r="FL172" i="12"/>
  <c r="FL176" i="12"/>
  <c r="FL180" i="12"/>
  <c r="FL184" i="12"/>
  <c r="FL137" i="12"/>
  <c r="FL141" i="12"/>
  <c r="FL145" i="12"/>
  <c r="FL149" i="12"/>
  <c r="FL153" i="12"/>
  <c r="FL157" i="12"/>
  <c r="FL102" i="12"/>
  <c r="FL106" i="12"/>
  <c r="FL110" i="12"/>
  <c r="FL114" i="12"/>
  <c r="FL118" i="12"/>
  <c r="FL122" i="12"/>
  <c r="FL126" i="12"/>
  <c r="FL71" i="12"/>
  <c r="FL75" i="12"/>
  <c r="FL79" i="12"/>
  <c r="FL83" i="12"/>
  <c r="FL87" i="12"/>
  <c r="FL91" i="12"/>
  <c r="FL95" i="12"/>
  <c r="FL52" i="12"/>
  <c r="FL56" i="12"/>
  <c r="FL60" i="12"/>
  <c r="FL64" i="12"/>
  <c r="FL13" i="12"/>
  <c r="FL17" i="12"/>
  <c r="FL21" i="12"/>
  <c r="FL25" i="12"/>
  <c r="FL29" i="12"/>
  <c r="FL33" i="12"/>
  <c r="FL37" i="12"/>
  <c r="FL177" i="12"/>
  <c r="FL150" i="12"/>
  <c r="FL107" i="12"/>
  <c r="FL123" i="12"/>
  <c r="FL80" i="12"/>
  <c r="FL96" i="12"/>
  <c r="FL53" i="12"/>
  <c r="FL26" i="12"/>
  <c r="FL165" i="12"/>
  <c r="FL181" i="12"/>
  <c r="FL138" i="12"/>
  <c r="FL154" i="12"/>
  <c r="FL111" i="12"/>
  <c r="FL127" i="12"/>
  <c r="FL84" i="12"/>
  <c r="FL57" i="12"/>
  <c r="FL30" i="12"/>
  <c r="FL169" i="12"/>
  <c r="FL185" i="12"/>
  <c r="FL142" i="12"/>
  <c r="FL115" i="12"/>
  <c r="FL88" i="12"/>
  <c r="FL61" i="12"/>
  <c r="FL18" i="12"/>
  <c r="FL34" i="12"/>
  <c r="FL173" i="12"/>
  <c r="FL130" i="12"/>
  <c r="FL146" i="12"/>
  <c r="FL103" i="12"/>
  <c r="FL119" i="12"/>
  <c r="FL76" i="12"/>
  <c r="FL92" i="12"/>
  <c r="FL65" i="12"/>
  <c r="FL22" i="12"/>
  <c r="FL7" i="12"/>
  <c r="FK228" i="12"/>
  <c r="FL227" i="12"/>
  <c r="FH6" i="16" l="1"/>
  <c r="FG7" i="16"/>
  <c r="FL228" i="12"/>
  <c r="FM227" i="12"/>
  <c r="FA37" i="10"/>
  <c r="FB38" i="10"/>
  <c r="FL8" i="12"/>
  <c r="EZ39" i="10"/>
  <c r="FK236" i="12"/>
  <c r="FK235" i="12" s="1"/>
  <c r="FM165" i="12"/>
  <c r="FM169" i="12"/>
  <c r="FM173" i="12"/>
  <c r="FM177" i="12"/>
  <c r="FM181" i="12"/>
  <c r="FM185" i="12"/>
  <c r="FM130" i="12"/>
  <c r="FM138" i="12"/>
  <c r="FM142" i="12"/>
  <c r="FM146" i="12"/>
  <c r="FM150" i="12"/>
  <c r="FM154" i="12"/>
  <c r="FM103" i="12"/>
  <c r="FM107" i="12"/>
  <c r="FM111" i="12"/>
  <c r="FM115" i="12"/>
  <c r="FM119" i="12"/>
  <c r="FM123" i="12"/>
  <c r="FM127" i="12"/>
  <c r="FM76" i="12"/>
  <c r="FM80" i="12"/>
  <c r="FM84" i="12"/>
  <c r="FM88" i="12"/>
  <c r="FM92" i="12"/>
  <c r="FM96" i="12"/>
  <c r="FM53" i="12"/>
  <c r="FM57" i="12"/>
  <c r="FM61" i="12"/>
  <c r="FM65" i="12"/>
  <c r="FM18" i="12"/>
  <c r="FM22" i="12"/>
  <c r="FM26" i="12"/>
  <c r="FM30" i="12"/>
  <c r="FM34" i="12"/>
  <c r="FM162" i="12"/>
  <c r="FM166" i="12"/>
  <c r="FM170" i="12"/>
  <c r="FM174" i="12"/>
  <c r="FM178" i="12"/>
  <c r="FM182" i="12"/>
  <c r="FM186" i="12"/>
  <c r="FM135" i="12"/>
  <c r="FM139" i="12"/>
  <c r="FM143" i="12"/>
  <c r="FM147" i="12"/>
  <c r="FM151" i="12"/>
  <c r="FM155" i="12"/>
  <c r="FM100" i="12"/>
  <c r="FM104" i="12"/>
  <c r="FM108" i="12"/>
  <c r="FM112" i="12"/>
  <c r="FM116" i="12"/>
  <c r="FM120" i="12"/>
  <c r="FM124" i="12"/>
  <c r="FM77" i="12"/>
  <c r="FM81" i="12"/>
  <c r="FM85" i="12"/>
  <c r="FM89" i="12"/>
  <c r="FM93" i="12"/>
  <c r="FM97" i="12"/>
  <c r="FM54" i="12"/>
  <c r="FM58" i="12"/>
  <c r="FM62" i="12"/>
  <c r="FM66" i="12"/>
  <c r="FM19" i="12"/>
  <c r="FM23" i="12"/>
  <c r="FM27" i="12"/>
  <c r="FM31" i="12"/>
  <c r="FM35" i="12"/>
  <c r="FN6" i="12"/>
  <c r="FM163" i="12"/>
  <c r="FM167" i="12"/>
  <c r="FM171" i="12"/>
  <c r="FM175" i="12"/>
  <c r="FM179" i="12"/>
  <c r="FM183" i="12"/>
  <c r="FM187" i="12"/>
  <c r="FM136" i="12"/>
  <c r="FM140" i="12"/>
  <c r="FM144" i="12"/>
  <c r="FM148" i="12"/>
  <c r="FM152" i="12"/>
  <c r="FM156" i="12"/>
  <c r="FM101" i="12"/>
  <c r="FM105" i="12"/>
  <c r="FM109" i="12"/>
  <c r="FM113" i="12"/>
  <c r="FM117" i="12"/>
  <c r="FM121" i="12"/>
  <c r="FM125" i="12"/>
  <c r="FM78" i="12"/>
  <c r="FM82" i="12"/>
  <c r="FM86" i="12"/>
  <c r="FM90" i="12"/>
  <c r="FM94" i="12"/>
  <c r="FM51" i="12"/>
  <c r="FM55" i="12"/>
  <c r="FM59" i="12"/>
  <c r="FM63" i="12"/>
  <c r="FM67" i="12"/>
  <c r="FM12" i="12"/>
  <c r="FM16" i="12"/>
  <c r="FM20" i="12"/>
  <c r="FM24" i="12"/>
  <c r="FM28" i="12"/>
  <c r="FM32" i="12"/>
  <c r="FM36" i="12"/>
  <c r="FM176" i="12"/>
  <c r="FM149" i="12"/>
  <c r="FM106" i="12"/>
  <c r="FM122" i="12"/>
  <c r="FM79" i="12"/>
  <c r="FM95" i="12"/>
  <c r="FM52" i="12"/>
  <c r="FM25" i="12"/>
  <c r="FM164" i="12"/>
  <c r="FM180" i="12"/>
  <c r="FM137" i="12"/>
  <c r="FM153" i="12"/>
  <c r="FM110" i="12"/>
  <c r="FM126" i="12"/>
  <c r="FM83" i="12"/>
  <c r="FM56" i="12"/>
  <c r="FM13" i="12"/>
  <c r="FM29" i="12"/>
  <c r="FM168" i="12"/>
  <c r="FM184" i="12"/>
  <c r="FM141" i="12"/>
  <c r="FM157" i="12"/>
  <c r="FM114" i="12"/>
  <c r="FM71" i="12"/>
  <c r="FM87" i="12"/>
  <c r="FM60" i="12"/>
  <c r="FM17" i="12"/>
  <c r="FM33" i="12"/>
  <c r="FM172" i="12"/>
  <c r="FM145" i="12"/>
  <c r="FM102" i="12"/>
  <c r="FM118" i="12"/>
  <c r="FM75" i="12"/>
  <c r="FM91" i="12"/>
  <c r="FM64" i="12"/>
  <c r="FM21" i="12"/>
  <c r="FM37" i="12"/>
  <c r="FM7" i="12"/>
  <c r="FL99" i="12"/>
  <c r="FS212" i="12"/>
  <c r="FT211" i="12"/>
  <c r="FI6" i="16" l="1"/>
  <c r="FH7" i="16"/>
  <c r="FM99" i="12"/>
  <c r="FL236" i="12"/>
  <c r="FL235" i="12" s="1"/>
  <c r="FM8" i="12"/>
  <c r="FA39" i="10"/>
  <c r="FM228" i="12"/>
  <c r="FN227" i="12"/>
  <c r="FN164" i="12"/>
  <c r="FN168" i="12"/>
  <c r="FN172" i="12"/>
  <c r="FN176" i="12"/>
  <c r="FN180" i="12"/>
  <c r="FN184" i="12"/>
  <c r="FN137" i="12"/>
  <c r="FN141" i="12"/>
  <c r="FN145" i="12"/>
  <c r="FN149" i="12"/>
  <c r="FN153" i="12"/>
  <c r="FN157" i="12"/>
  <c r="FN102" i="12"/>
  <c r="FN106" i="12"/>
  <c r="FN110" i="12"/>
  <c r="FN114" i="12"/>
  <c r="FN118" i="12"/>
  <c r="FN122" i="12"/>
  <c r="FN126" i="12"/>
  <c r="FN71" i="12"/>
  <c r="FN75" i="12"/>
  <c r="FN79" i="12"/>
  <c r="FN83" i="12"/>
  <c r="FN87" i="12"/>
  <c r="FN91" i="12"/>
  <c r="FN95" i="12"/>
  <c r="FN52" i="12"/>
  <c r="FN56" i="12"/>
  <c r="FN60" i="12"/>
  <c r="FN64" i="12"/>
  <c r="FN13" i="12"/>
  <c r="FN17" i="12"/>
  <c r="FN21" i="12"/>
  <c r="FN25" i="12"/>
  <c r="FN29" i="12"/>
  <c r="FN33" i="12"/>
  <c r="FN37" i="12"/>
  <c r="FN165" i="12"/>
  <c r="FN169" i="12"/>
  <c r="FN173" i="12"/>
  <c r="FN177" i="12"/>
  <c r="FN181" i="12"/>
  <c r="FN185" i="12"/>
  <c r="FN130" i="12"/>
  <c r="FN138" i="12"/>
  <c r="FN142" i="12"/>
  <c r="FN146" i="12"/>
  <c r="FN150" i="12"/>
  <c r="FN154" i="12"/>
  <c r="FN103" i="12"/>
  <c r="FN107" i="12"/>
  <c r="FN111" i="12"/>
  <c r="FN115" i="12"/>
  <c r="FN119" i="12"/>
  <c r="FN123" i="12"/>
  <c r="FN127" i="12"/>
  <c r="FN76" i="12"/>
  <c r="FN80" i="12"/>
  <c r="FN84" i="12"/>
  <c r="FN88" i="12"/>
  <c r="FN92" i="12"/>
  <c r="FN96" i="12"/>
  <c r="FN53" i="12"/>
  <c r="FN57" i="12"/>
  <c r="FN61" i="12"/>
  <c r="FN65" i="12"/>
  <c r="FN18" i="12"/>
  <c r="FN22" i="12"/>
  <c r="FN26" i="12"/>
  <c r="FN30" i="12"/>
  <c r="FN34" i="12"/>
  <c r="FN162" i="12"/>
  <c r="FN166" i="12"/>
  <c r="FN170" i="12"/>
  <c r="FN174" i="12"/>
  <c r="FN178" i="12"/>
  <c r="FN182" i="12"/>
  <c r="FN186" i="12"/>
  <c r="FN135" i="12"/>
  <c r="FN139" i="12"/>
  <c r="FN143" i="12"/>
  <c r="FN147" i="12"/>
  <c r="FN151" i="12"/>
  <c r="FN155" i="12"/>
  <c r="FN100" i="12"/>
  <c r="FN104" i="12"/>
  <c r="FN108" i="12"/>
  <c r="FN112" i="12"/>
  <c r="FN116" i="12"/>
  <c r="FN120" i="12"/>
  <c r="FN124" i="12"/>
  <c r="FN77" i="12"/>
  <c r="FN81" i="12"/>
  <c r="FN85" i="12"/>
  <c r="FN89" i="12"/>
  <c r="FN93" i="12"/>
  <c r="FN97" i="12"/>
  <c r="FN54" i="12"/>
  <c r="FN58" i="12"/>
  <c r="FN62" i="12"/>
  <c r="FN66" i="12"/>
  <c r="FN19" i="12"/>
  <c r="FN23" i="12"/>
  <c r="FN27" i="12"/>
  <c r="FN31" i="12"/>
  <c r="FN35" i="12"/>
  <c r="FN175" i="12"/>
  <c r="FN148" i="12"/>
  <c r="FN105" i="12"/>
  <c r="FN121" i="12"/>
  <c r="FN78" i="12"/>
  <c r="FN94" i="12"/>
  <c r="FN51" i="12"/>
  <c r="FN67" i="12"/>
  <c r="FN24" i="12"/>
  <c r="FN163" i="12"/>
  <c r="FN179" i="12"/>
  <c r="FN136" i="12"/>
  <c r="FN152" i="12"/>
  <c r="FN109" i="12"/>
  <c r="FN125" i="12"/>
  <c r="FN82" i="12"/>
  <c r="FN55" i="12"/>
  <c r="FN12" i="12"/>
  <c r="FN28" i="12"/>
  <c r="FN167" i="12"/>
  <c r="FN183" i="12"/>
  <c r="FN140" i="12"/>
  <c r="FN156" i="12"/>
  <c r="FN113" i="12"/>
  <c r="FN86" i="12"/>
  <c r="FN171" i="12"/>
  <c r="FN187" i="12"/>
  <c r="FN144" i="12"/>
  <c r="FN101" i="12"/>
  <c r="FN117" i="12"/>
  <c r="FN59" i="12"/>
  <c r="FN32" i="12"/>
  <c r="FN90" i="12"/>
  <c r="FN63" i="12"/>
  <c r="FN36" i="12"/>
  <c r="FN16" i="12"/>
  <c r="FN20" i="12"/>
  <c r="FO6" i="12"/>
  <c r="FN7" i="12"/>
  <c r="FT212" i="12"/>
  <c r="FU211" i="12"/>
  <c r="FB37" i="10"/>
  <c r="FC38" i="10"/>
  <c r="FJ6" i="16" l="1"/>
  <c r="FI7" i="16"/>
  <c r="FM236" i="12"/>
  <c r="FM235" i="12" s="1"/>
  <c r="FN8" i="12"/>
  <c r="FB39" i="10"/>
  <c r="FU212" i="12"/>
  <c r="FV211" i="12"/>
  <c r="FD38" i="10"/>
  <c r="FC37" i="10"/>
  <c r="FO163" i="12"/>
  <c r="FO167" i="12"/>
  <c r="FO171" i="12"/>
  <c r="FO175" i="12"/>
  <c r="FO179" i="12"/>
  <c r="FO183" i="12"/>
  <c r="FO187" i="12"/>
  <c r="FO136" i="12"/>
  <c r="FO140" i="12"/>
  <c r="FO144" i="12"/>
  <c r="FO148" i="12"/>
  <c r="FO152" i="12"/>
  <c r="FO156" i="12"/>
  <c r="FO101" i="12"/>
  <c r="FO105" i="12"/>
  <c r="FO109" i="12"/>
  <c r="FO113" i="12"/>
  <c r="FO117" i="12"/>
  <c r="FO121" i="12"/>
  <c r="FO125" i="12"/>
  <c r="FO78" i="12"/>
  <c r="FO82" i="12"/>
  <c r="FO86" i="12"/>
  <c r="FO90" i="12"/>
  <c r="FO94" i="12"/>
  <c r="FO51" i="12"/>
  <c r="FO55" i="12"/>
  <c r="FO59" i="12"/>
  <c r="FO63" i="12"/>
  <c r="FO67" i="12"/>
  <c r="FO12" i="12"/>
  <c r="FO16" i="12"/>
  <c r="FO20" i="12"/>
  <c r="FO24" i="12"/>
  <c r="FO28" i="12"/>
  <c r="FO32" i="12"/>
  <c r="FO36" i="12"/>
  <c r="FO164" i="12"/>
  <c r="FO168" i="12"/>
  <c r="FO172" i="12"/>
  <c r="FO176" i="12"/>
  <c r="FO180" i="12"/>
  <c r="FO184" i="12"/>
  <c r="FO137" i="12"/>
  <c r="FO141" i="12"/>
  <c r="FO145" i="12"/>
  <c r="FO149" i="12"/>
  <c r="FO153" i="12"/>
  <c r="FO157" i="12"/>
  <c r="FO102" i="12"/>
  <c r="FO106" i="12"/>
  <c r="FO110" i="12"/>
  <c r="FO114" i="12"/>
  <c r="FO118" i="12"/>
  <c r="FO122" i="12"/>
  <c r="FO126" i="12"/>
  <c r="FO71" i="12"/>
  <c r="FO75" i="12"/>
  <c r="FO79" i="12"/>
  <c r="FO83" i="12"/>
  <c r="FO87" i="12"/>
  <c r="FO91" i="12"/>
  <c r="FO95" i="12"/>
  <c r="FO52" i="12"/>
  <c r="FO56" i="12"/>
  <c r="FO60" i="12"/>
  <c r="FO64" i="12"/>
  <c r="FO13" i="12"/>
  <c r="FO17" i="12"/>
  <c r="FO21" i="12"/>
  <c r="FO25" i="12"/>
  <c r="FO29" i="12"/>
  <c r="FO33" i="12"/>
  <c r="FO37" i="12"/>
  <c r="FO165" i="12"/>
  <c r="FO169" i="12"/>
  <c r="FO173" i="12"/>
  <c r="FO177" i="12"/>
  <c r="FO181" i="12"/>
  <c r="FO185" i="12"/>
  <c r="FO130" i="12"/>
  <c r="FO138" i="12"/>
  <c r="FO142" i="12"/>
  <c r="FO146" i="12"/>
  <c r="FO150" i="12"/>
  <c r="FO154" i="12"/>
  <c r="FO103" i="12"/>
  <c r="FO107" i="12"/>
  <c r="FO111" i="12"/>
  <c r="FO115" i="12"/>
  <c r="FO119" i="12"/>
  <c r="FO123" i="12"/>
  <c r="FO127" i="12"/>
  <c r="FO76" i="12"/>
  <c r="FO80" i="12"/>
  <c r="FO84" i="12"/>
  <c r="FO88" i="12"/>
  <c r="FO92" i="12"/>
  <c r="FO96" i="12"/>
  <c r="FO53" i="12"/>
  <c r="FO57" i="12"/>
  <c r="FO61" i="12"/>
  <c r="FO65" i="12"/>
  <c r="FO18" i="12"/>
  <c r="FO22" i="12"/>
  <c r="FO26" i="12"/>
  <c r="FO30" i="12"/>
  <c r="FO34" i="12"/>
  <c r="FO170" i="12"/>
  <c r="FO186" i="12"/>
  <c r="FO143" i="12"/>
  <c r="FO100" i="12"/>
  <c r="FO116" i="12"/>
  <c r="FO89" i="12"/>
  <c r="FO62" i="12"/>
  <c r="FO19" i="12"/>
  <c r="FO35" i="12"/>
  <c r="FO174" i="12"/>
  <c r="FO147" i="12"/>
  <c r="FO104" i="12"/>
  <c r="FO120" i="12"/>
  <c r="FO77" i="12"/>
  <c r="FO93" i="12"/>
  <c r="FO66" i="12"/>
  <c r="FO23" i="12"/>
  <c r="FO162" i="12"/>
  <c r="FO178" i="12"/>
  <c r="FO135" i="12"/>
  <c r="FO151" i="12"/>
  <c r="FO108" i="12"/>
  <c r="FO124" i="12"/>
  <c r="FO81" i="12"/>
  <c r="FO97" i="12"/>
  <c r="FO54" i="12"/>
  <c r="FO27" i="12"/>
  <c r="FO166" i="12"/>
  <c r="FO182" i="12"/>
  <c r="FO139" i="12"/>
  <c r="FO155" i="12"/>
  <c r="FO112" i="12"/>
  <c r="FO85" i="12"/>
  <c r="FO58" i="12"/>
  <c r="FO31" i="12"/>
  <c r="FP6" i="12"/>
  <c r="FO7" i="12"/>
  <c r="FN99" i="12"/>
  <c r="FN228" i="12"/>
  <c r="FO227" i="12"/>
  <c r="FK6" i="16" l="1"/>
  <c r="FJ7" i="16"/>
  <c r="FE38" i="10"/>
  <c r="FD37" i="10"/>
  <c r="FO99" i="12"/>
  <c r="FP164" i="12"/>
  <c r="FP168" i="12"/>
  <c r="FP172" i="12"/>
  <c r="FP176" i="12"/>
  <c r="FP180" i="12"/>
  <c r="FP184" i="12"/>
  <c r="FP137" i="12"/>
  <c r="FP141" i="12"/>
  <c r="FP145" i="12"/>
  <c r="FP149" i="12"/>
  <c r="FP153" i="12"/>
  <c r="FP157" i="12"/>
  <c r="FP102" i="12"/>
  <c r="FP106" i="12"/>
  <c r="FP110" i="12"/>
  <c r="FP114" i="12"/>
  <c r="FP118" i="12"/>
  <c r="FP122" i="12"/>
  <c r="FP126" i="12"/>
  <c r="FP71" i="12"/>
  <c r="FP75" i="12"/>
  <c r="FP79" i="12"/>
  <c r="FP83" i="12"/>
  <c r="FP87" i="12"/>
  <c r="FP91" i="12"/>
  <c r="FP95" i="12"/>
  <c r="FP52" i="12"/>
  <c r="FP56" i="12"/>
  <c r="FP60" i="12"/>
  <c r="FP64" i="12"/>
  <c r="FP13" i="12"/>
  <c r="FP17" i="12"/>
  <c r="FP21" i="12"/>
  <c r="FP25" i="12"/>
  <c r="FP29" i="12"/>
  <c r="FP33" i="12"/>
  <c r="FP37" i="12"/>
  <c r="FP165" i="12"/>
  <c r="FP169" i="12"/>
  <c r="FP173" i="12"/>
  <c r="FP177" i="12"/>
  <c r="FP181" i="12"/>
  <c r="FP185" i="12"/>
  <c r="FP130" i="12"/>
  <c r="FP138" i="12"/>
  <c r="FP142" i="12"/>
  <c r="FP146" i="12"/>
  <c r="FP150" i="12"/>
  <c r="FP154" i="12"/>
  <c r="FP103" i="12"/>
  <c r="FP107" i="12"/>
  <c r="FP111" i="12"/>
  <c r="FP115" i="12"/>
  <c r="FP119" i="12"/>
  <c r="FP123" i="12"/>
  <c r="FP127" i="12"/>
  <c r="FP76" i="12"/>
  <c r="FP80" i="12"/>
  <c r="FP84" i="12"/>
  <c r="FP88" i="12"/>
  <c r="FP92" i="12"/>
  <c r="FP96" i="12"/>
  <c r="FP53" i="12"/>
  <c r="FP57" i="12"/>
  <c r="FP61" i="12"/>
  <c r="FP65" i="12"/>
  <c r="FP18" i="12"/>
  <c r="FP22" i="12"/>
  <c r="FP26" i="12"/>
  <c r="FP30" i="12"/>
  <c r="FP34" i="12"/>
  <c r="FP162" i="12"/>
  <c r="FP166" i="12"/>
  <c r="FP170" i="12"/>
  <c r="FP174" i="12"/>
  <c r="FP178" i="12"/>
  <c r="FP182" i="12"/>
  <c r="FP186" i="12"/>
  <c r="FP135" i="12"/>
  <c r="FP139" i="12"/>
  <c r="FP143" i="12"/>
  <c r="FP147" i="12"/>
  <c r="FP151" i="12"/>
  <c r="FP155" i="12"/>
  <c r="FP100" i="12"/>
  <c r="FP104" i="12"/>
  <c r="FP108" i="12"/>
  <c r="FP112" i="12"/>
  <c r="FP116" i="12"/>
  <c r="FP120" i="12"/>
  <c r="FP124" i="12"/>
  <c r="FP77" i="12"/>
  <c r="FP81" i="12"/>
  <c r="FP85" i="12"/>
  <c r="FP89" i="12"/>
  <c r="FP93" i="12"/>
  <c r="FP97" i="12"/>
  <c r="FP54" i="12"/>
  <c r="FP58" i="12"/>
  <c r="FP62" i="12"/>
  <c r="FP66" i="12"/>
  <c r="FP19" i="12"/>
  <c r="FP23" i="12"/>
  <c r="FP27" i="12"/>
  <c r="FP31" i="12"/>
  <c r="FP35" i="12"/>
  <c r="FP171" i="12"/>
  <c r="FP187" i="12"/>
  <c r="FP144" i="12"/>
  <c r="FP101" i="12"/>
  <c r="FP117" i="12"/>
  <c r="FP90" i="12"/>
  <c r="FP63" i="12"/>
  <c r="FP20" i="12"/>
  <c r="FP36" i="12"/>
  <c r="FP175" i="12"/>
  <c r="FP148" i="12"/>
  <c r="FP105" i="12"/>
  <c r="FP121" i="12"/>
  <c r="FP78" i="12"/>
  <c r="FP94" i="12"/>
  <c r="FP51" i="12"/>
  <c r="FP67" i="12"/>
  <c r="FP24" i="12"/>
  <c r="FP163" i="12"/>
  <c r="FP179" i="12"/>
  <c r="FP136" i="12"/>
  <c r="FP152" i="12"/>
  <c r="FP109" i="12"/>
  <c r="FP125" i="12"/>
  <c r="FP82" i="12"/>
  <c r="FP55" i="12"/>
  <c r="FP12" i="12"/>
  <c r="FP28" i="12"/>
  <c r="FP167" i="12"/>
  <c r="FP183" i="12"/>
  <c r="FP140" i="12"/>
  <c r="FP156" i="12"/>
  <c r="FP113" i="12"/>
  <c r="FP86" i="12"/>
  <c r="FP59" i="12"/>
  <c r="FP16" i="12"/>
  <c r="FP32" i="12"/>
  <c r="FQ6" i="12"/>
  <c r="FP7" i="12"/>
  <c r="FO8" i="12"/>
  <c r="FN236" i="12"/>
  <c r="FN235" i="12" s="1"/>
  <c r="FC39" i="10"/>
  <c r="FP227" i="12"/>
  <c r="FO228" i="12"/>
  <c r="FV212" i="12"/>
  <c r="FW211" i="12"/>
  <c r="FL6" i="16" l="1"/>
  <c r="FK7" i="16"/>
  <c r="FQ227" i="12"/>
  <c r="FP228" i="12"/>
  <c r="FP99" i="12"/>
  <c r="FX211" i="12"/>
  <c r="FW212" i="12"/>
  <c r="FF38" i="10"/>
  <c r="FE37" i="10"/>
  <c r="FO236" i="12"/>
  <c r="FO235" i="12" s="1"/>
  <c r="FP8" i="12"/>
  <c r="FD39" i="10"/>
  <c r="FQ165" i="12"/>
  <c r="FQ169" i="12"/>
  <c r="FQ173" i="12"/>
  <c r="FQ177" i="12"/>
  <c r="FQ181" i="12"/>
  <c r="FQ185" i="12"/>
  <c r="FQ130" i="12"/>
  <c r="FQ138" i="12"/>
  <c r="FQ142" i="12"/>
  <c r="FQ146" i="12"/>
  <c r="FQ150" i="12"/>
  <c r="FQ154" i="12"/>
  <c r="FQ103" i="12"/>
  <c r="FQ107" i="12"/>
  <c r="FQ111" i="12"/>
  <c r="FQ115" i="12"/>
  <c r="FQ119" i="12"/>
  <c r="FQ123" i="12"/>
  <c r="FQ127" i="12"/>
  <c r="FQ76" i="12"/>
  <c r="FQ80" i="12"/>
  <c r="FQ84" i="12"/>
  <c r="FQ88" i="12"/>
  <c r="FQ92" i="12"/>
  <c r="FQ96" i="12"/>
  <c r="FQ53" i="12"/>
  <c r="FQ57" i="12"/>
  <c r="FQ61" i="12"/>
  <c r="FQ65" i="12"/>
  <c r="FQ18" i="12"/>
  <c r="FQ22" i="12"/>
  <c r="FQ26" i="12"/>
  <c r="FQ30" i="12"/>
  <c r="FQ34" i="12"/>
  <c r="FQ162" i="12"/>
  <c r="FQ166" i="12"/>
  <c r="FQ170" i="12"/>
  <c r="FQ174" i="12"/>
  <c r="FQ178" i="12"/>
  <c r="FQ182" i="12"/>
  <c r="FQ186" i="12"/>
  <c r="FQ135" i="12"/>
  <c r="FQ139" i="12"/>
  <c r="FQ143" i="12"/>
  <c r="FQ147" i="12"/>
  <c r="FQ151" i="12"/>
  <c r="FQ155" i="12"/>
  <c r="FQ100" i="12"/>
  <c r="FQ104" i="12"/>
  <c r="FQ108" i="12"/>
  <c r="FQ112" i="12"/>
  <c r="FQ116" i="12"/>
  <c r="FQ120" i="12"/>
  <c r="FQ124" i="12"/>
  <c r="FQ77" i="12"/>
  <c r="FQ81" i="12"/>
  <c r="FQ85" i="12"/>
  <c r="FQ89" i="12"/>
  <c r="FQ93" i="12"/>
  <c r="FQ97" i="12"/>
  <c r="FQ54" i="12"/>
  <c r="FQ58" i="12"/>
  <c r="FQ62" i="12"/>
  <c r="FQ66" i="12"/>
  <c r="FQ19" i="12"/>
  <c r="FQ23" i="12"/>
  <c r="FQ27" i="12"/>
  <c r="FQ31" i="12"/>
  <c r="FQ35" i="12"/>
  <c r="FR6" i="12"/>
  <c r="FQ163" i="12"/>
  <c r="FQ167" i="12"/>
  <c r="FQ171" i="12"/>
  <c r="FQ175" i="12"/>
  <c r="FQ179" i="12"/>
  <c r="FQ183" i="12"/>
  <c r="FQ187" i="12"/>
  <c r="FQ136" i="12"/>
  <c r="FQ140" i="12"/>
  <c r="FQ144" i="12"/>
  <c r="FQ148" i="12"/>
  <c r="FQ152" i="12"/>
  <c r="FQ156" i="12"/>
  <c r="FQ101" i="12"/>
  <c r="FQ105" i="12"/>
  <c r="FQ109" i="12"/>
  <c r="FQ113" i="12"/>
  <c r="FQ117" i="12"/>
  <c r="FQ121" i="12"/>
  <c r="FQ125" i="12"/>
  <c r="FQ78" i="12"/>
  <c r="FQ82" i="12"/>
  <c r="FQ86" i="12"/>
  <c r="FQ90" i="12"/>
  <c r="FQ94" i="12"/>
  <c r="FQ51" i="12"/>
  <c r="FQ55" i="12"/>
  <c r="FQ59" i="12"/>
  <c r="FQ63" i="12"/>
  <c r="FQ67" i="12"/>
  <c r="FQ12" i="12"/>
  <c r="FQ16" i="12"/>
  <c r="FQ20" i="12"/>
  <c r="FQ24" i="12"/>
  <c r="FQ28" i="12"/>
  <c r="FQ32" i="12"/>
  <c r="FQ36" i="12"/>
  <c r="FQ172" i="12"/>
  <c r="FQ145" i="12"/>
  <c r="FQ102" i="12"/>
  <c r="FQ118" i="12"/>
  <c r="FQ75" i="12"/>
  <c r="FQ91" i="12"/>
  <c r="FQ64" i="12"/>
  <c r="FQ21" i="12"/>
  <c r="FQ37" i="12"/>
  <c r="FQ176" i="12"/>
  <c r="FQ149" i="12"/>
  <c r="FQ106" i="12"/>
  <c r="FQ122" i="12"/>
  <c r="FQ79" i="12"/>
  <c r="FQ95" i="12"/>
  <c r="FQ52" i="12"/>
  <c r="FQ25" i="12"/>
  <c r="FQ164" i="12"/>
  <c r="FQ180" i="12"/>
  <c r="FQ137" i="12"/>
  <c r="FQ153" i="12"/>
  <c r="FQ110" i="12"/>
  <c r="FQ126" i="12"/>
  <c r="FQ83" i="12"/>
  <c r="FQ56" i="12"/>
  <c r="FQ13" i="12"/>
  <c r="FQ29" i="12"/>
  <c r="FQ168" i="12"/>
  <c r="FQ184" i="12"/>
  <c r="FQ141" i="12"/>
  <c r="FQ157" i="12"/>
  <c r="FQ114" i="12"/>
  <c r="FQ71" i="12"/>
  <c r="FQ87" i="12"/>
  <c r="FQ60" i="12"/>
  <c r="FQ17" i="12"/>
  <c r="FQ33" i="12"/>
  <c r="FQ7" i="12"/>
  <c r="FM6" i="16" l="1"/>
  <c r="FL7" i="16"/>
  <c r="FQ8" i="12"/>
  <c r="FE39" i="10"/>
  <c r="FP236" i="12"/>
  <c r="FY211" i="12"/>
  <c r="FX212" i="12"/>
  <c r="FR162" i="12"/>
  <c r="FR166" i="12"/>
  <c r="FR170" i="12"/>
  <c r="FR174" i="12"/>
  <c r="FR178" i="12"/>
  <c r="FR182" i="12"/>
  <c r="FR186" i="12"/>
  <c r="FR135" i="12"/>
  <c r="FR139" i="12"/>
  <c r="FR143" i="12"/>
  <c r="FR147" i="12"/>
  <c r="FR151" i="12"/>
  <c r="FR155" i="12"/>
  <c r="FR100" i="12"/>
  <c r="FR104" i="12"/>
  <c r="FR108" i="12"/>
  <c r="FR112" i="12"/>
  <c r="FR116" i="12"/>
  <c r="FR120" i="12"/>
  <c r="FR124" i="12"/>
  <c r="FR77" i="12"/>
  <c r="FR81" i="12"/>
  <c r="FR85" i="12"/>
  <c r="FR89" i="12"/>
  <c r="FR93" i="12"/>
  <c r="FR97" i="12"/>
  <c r="FR54" i="12"/>
  <c r="FR58" i="12"/>
  <c r="FR62" i="12"/>
  <c r="FR66" i="12"/>
  <c r="FR19" i="12"/>
  <c r="FR23" i="12"/>
  <c r="FR27" i="12"/>
  <c r="FR31" i="12"/>
  <c r="FR35" i="12"/>
  <c r="FR163" i="12"/>
  <c r="FR167" i="12"/>
  <c r="FR171" i="12"/>
  <c r="FR175" i="12"/>
  <c r="FR179" i="12"/>
  <c r="FR183" i="12"/>
  <c r="FR187" i="12"/>
  <c r="FR136" i="12"/>
  <c r="FR140" i="12"/>
  <c r="FR144" i="12"/>
  <c r="FR148" i="12"/>
  <c r="FR152" i="12"/>
  <c r="FR156" i="12"/>
  <c r="FR101" i="12"/>
  <c r="FR105" i="12"/>
  <c r="FR109" i="12"/>
  <c r="FR113" i="12"/>
  <c r="FR117" i="12"/>
  <c r="FR121" i="12"/>
  <c r="FR125" i="12"/>
  <c r="FR78" i="12"/>
  <c r="FR82" i="12"/>
  <c r="FR86" i="12"/>
  <c r="FR90" i="12"/>
  <c r="FR94" i="12"/>
  <c r="FR51" i="12"/>
  <c r="FR55" i="12"/>
  <c r="FR59" i="12"/>
  <c r="FR63" i="12"/>
  <c r="FR67" i="12"/>
  <c r="FR12" i="12"/>
  <c r="FR16" i="12"/>
  <c r="FR20" i="12"/>
  <c r="FR24" i="12"/>
  <c r="FR28" i="12"/>
  <c r="FR32" i="12"/>
  <c r="FR36" i="12"/>
  <c r="FR164" i="12"/>
  <c r="FR168" i="12"/>
  <c r="FR172" i="12"/>
  <c r="FR176" i="12"/>
  <c r="FR180" i="12"/>
  <c r="FR184" i="12"/>
  <c r="FR137" i="12"/>
  <c r="FR141" i="12"/>
  <c r="FR145" i="12"/>
  <c r="FR149" i="12"/>
  <c r="FR153" i="12"/>
  <c r="FR157" i="12"/>
  <c r="FR102" i="12"/>
  <c r="FR106" i="12"/>
  <c r="FR110" i="12"/>
  <c r="FR114" i="12"/>
  <c r="FR118" i="12"/>
  <c r="FR122" i="12"/>
  <c r="FR126" i="12"/>
  <c r="FR71" i="12"/>
  <c r="FR75" i="12"/>
  <c r="FR79" i="12"/>
  <c r="FR83" i="12"/>
  <c r="FR87" i="12"/>
  <c r="FR91" i="12"/>
  <c r="FR95" i="12"/>
  <c r="FR52" i="12"/>
  <c r="FR56" i="12"/>
  <c r="FR60" i="12"/>
  <c r="FR64" i="12"/>
  <c r="FR13" i="12"/>
  <c r="FR17" i="12"/>
  <c r="FR21" i="12"/>
  <c r="FR25" i="12"/>
  <c r="FR29" i="12"/>
  <c r="FR33" i="12"/>
  <c r="FR37" i="12"/>
  <c r="FR173" i="12"/>
  <c r="FR130" i="12"/>
  <c r="FR146" i="12"/>
  <c r="FR103" i="12"/>
  <c r="FR119" i="12"/>
  <c r="FR76" i="12"/>
  <c r="FR92" i="12"/>
  <c r="FR65" i="12"/>
  <c r="FR22" i="12"/>
  <c r="FR177" i="12"/>
  <c r="FR150" i="12"/>
  <c r="FR107" i="12"/>
  <c r="FR123" i="12"/>
  <c r="FR80" i="12"/>
  <c r="FR96" i="12"/>
  <c r="FR53" i="12"/>
  <c r="FR26" i="12"/>
  <c r="FR165" i="12"/>
  <c r="FR181" i="12"/>
  <c r="FR138" i="12"/>
  <c r="FR154" i="12"/>
  <c r="FR111" i="12"/>
  <c r="FR127" i="12"/>
  <c r="FR84" i="12"/>
  <c r="FR57" i="12"/>
  <c r="FR30" i="12"/>
  <c r="FR169" i="12"/>
  <c r="FR185" i="12"/>
  <c r="FR142" i="12"/>
  <c r="FR115" i="12"/>
  <c r="FR88" i="12"/>
  <c r="FR61" i="12"/>
  <c r="FR18" i="12"/>
  <c r="FR34" i="12"/>
  <c r="FS6" i="12"/>
  <c r="FR7" i="12"/>
  <c r="FQ99" i="12"/>
  <c r="FF37" i="10"/>
  <c r="FG38" i="10"/>
  <c r="FR227" i="12"/>
  <c r="FQ228" i="12"/>
  <c r="FN6" i="16" l="1"/>
  <c r="FM7" i="16"/>
  <c r="FR99" i="12"/>
  <c r="FZ211" i="12"/>
  <c r="FY212" i="12"/>
  <c r="FQ236" i="12"/>
  <c r="FQ235" i="12" s="1"/>
  <c r="FP235" i="12"/>
  <c r="FS227" i="12"/>
  <c r="FR228" i="12"/>
  <c r="FS163" i="12"/>
  <c r="FS167" i="12"/>
  <c r="FS171" i="12"/>
  <c r="FS175" i="12"/>
  <c r="FS179" i="12"/>
  <c r="FS183" i="12"/>
  <c r="FS187" i="12"/>
  <c r="FS136" i="12"/>
  <c r="FS140" i="12"/>
  <c r="FS144" i="12"/>
  <c r="FS148" i="12"/>
  <c r="FS152" i="12"/>
  <c r="FS156" i="12"/>
  <c r="FS101" i="12"/>
  <c r="FS105" i="12"/>
  <c r="FS109" i="12"/>
  <c r="FS113" i="12"/>
  <c r="FS117" i="12"/>
  <c r="FS121" i="12"/>
  <c r="FS125" i="12"/>
  <c r="FS78" i="12"/>
  <c r="FS82" i="12"/>
  <c r="FS86" i="12"/>
  <c r="FS90" i="12"/>
  <c r="FS94" i="12"/>
  <c r="FS51" i="12"/>
  <c r="FS55" i="12"/>
  <c r="FS59" i="12"/>
  <c r="FS63" i="12"/>
  <c r="FS67" i="12"/>
  <c r="FS12" i="12"/>
  <c r="FS16" i="12"/>
  <c r="FS20" i="12"/>
  <c r="FS24" i="12"/>
  <c r="FS28" i="12"/>
  <c r="FS32" i="12"/>
  <c r="FS36" i="12"/>
  <c r="FS164" i="12"/>
  <c r="FS168" i="12"/>
  <c r="FS172" i="12"/>
  <c r="FS176" i="12"/>
  <c r="FS180" i="12"/>
  <c r="FS184" i="12"/>
  <c r="FS137" i="12"/>
  <c r="FS141" i="12"/>
  <c r="FS145" i="12"/>
  <c r="FS149" i="12"/>
  <c r="FS153" i="12"/>
  <c r="FS157" i="12"/>
  <c r="FS102" i="12"/>
  <c r="FS106" i="12"/>
  <c r="FS110" i="12"/>
  <c r="FS114" i="12"/>
  <c r="FS118" i="12"/>
  <c r="FS122" i="12"/>
  <c r="FS126" i="12"/>
  <c r="FS71" i="12"/>
  <c r="FS75" i="12"/>
  <c r="FS79" i="12"/>
  <c r="FS83" i="12"/>
  <c r="FS87" i="12"/>
  <c r="FS91" i="12"/>
  <c r="FS95" i="12"/>
  <c r="FS52" i="12"/>
  <c r="FS56" i="12"/>
  <c r="FS60" i="12"/>
  <c r="FS64" i="12"/>
  <c r="FS13" i="12"/>
  <c r="FS17" i="12"/>
  <c r="FS21" i="12"/>
  <c r="FS25" i="12"/>
  <c r="FS29" i="12"/>
  <c r="FS33" i="12"/>
  <c r="FS37" i="12"/>
  <c r="FS165" i="12"/>
  <c r="FS169" i="12"/>
  <c r="FS173" i="12"/>
  <c r="FS177" i="12"/>
  <c r="FS181" i="12"/>
  <c r="FS185" i="12"/>
  <c r="FS130" i="12"/>
  <c r="FS138" i="12"/>
  <c r="FS142" i="12"/>
  <c r="FS146" i="12"/>
  <c r="FS150" i="12"/>
  <c r="FS154" i="12"/>
  <c r="FS103" i="12"/>
  <c r="FS107" i="12"/>
  <c r="FS111" i="12"/>
  <c r="FS115" i="12"/>
  <c r="FS119" i="12"/>
  <c r="FS123" i="12"/>
  <c r="FS127" i="12"/>
  <c r="FS76" i="12"/>
  <c r="FS80" i="12"/>
  <c r="FS84" i="12"/>
  <c r="FS88" i="12"/>
  <c r="FS92" i="12"/>
  <c r="FS96" i="12"/>
  <c r="FS53" i="12"/>
  <c r="FS57" i="12"/>
  <c r="FS61" i="12"/>
  <c r="FS65" i="12"/>
  <c r="FS18" i="12"/>
  <c r="FS22" i="12"/>
  <c r="FS26" i="12"/>
  <c r="FS30" i="12"/>
  <c r="FS34" i="12"/>
  <c r="FS174" i="12"/>
  <c r="FS147" i="12"/>
  <c r="FS104" i="12"/>
  <c r="FS120" i="12"/>
  <c r="FS77" i="12"/>
  <c r="FS93" i="12"/>
  <c r="FS66" i="12"/>
  <c r="FS23" i="12"/>
  <c r="FS162" i="12"/>
  <c r="FS178" i="12"/>
  <c r="FS135" i="12"/>
  <c r="FS151" i="12"/>
  <c r="FS108" i="12"/>
  <c r="FS124" i="12"/>
  <c r="FS81" i="12"/>
  <c r="FS97" i="12"/>
  <c r="FS54" i="12"/>
  <c r="FS27" i="12"/>
  <c r="FS166" i="12"/>
  <c r="FS182" i="12"/>
  <c r="FS139" i="12"/>
  <c r="FS155" i="12"/>
  <c r="FS112" i="12"/>
  <c r="FS85" i="12"/>
  <c r="FS58" i="12"/>
  <c r="FS31" i="12"/>
  <c r="FS170" i="12"/>
  <c r="FS186" i="12"/>
  <c r="FS143" i="12"/>
  <c r="FS100" i="12"/>
  <c r="FS116" i="12"/>
  <c r="FS89" i="12"/>
  <c r="FS62" i="12"/>
  <c r="FS19" i="12"/>
  <c r="FS35" i="12"/>
  <c r="FT6" i="12"/>
  <c r="FS7" i="12"/>
  <c r="FR8" i="12"/>
  <c r="FF39" i="10"/>
  <c r="FH38" i="10"/>
  <c r="FG37" i="10"/>
  <c r="FO6" i="16" l="1"/>
  <c r="FN7" i="16"/>
  <c r="FT227" i="12"/>
  <c r="FS228" i="12"/>
  <c r="GA211" i="12"/>
  <c r="FZ212" i="12"/>
  <c r="FI38" i="10"/>
  <c r="FH37" i="10"/>
  <c r="FS8" i="12"/>
  <c r="FG39" i="10"/>
  <c r="FR236" i="12"/>
  <c r="FR235" i="12" s="1"/>
  <c r="FT164" i="12"/>
  <c r="FT168" i="12"/>
  <c r="FT172" i="12"/>
  <c r="FT176" i="12"/>
  <c r="FT180" i="12"/>
  <c r="FT184" i="12"/>
  <c r="FT137" i="12"/>
  <c r="FT141" i="12"/>
  <c r="FT145" i="12"/>
  <c r="FT149" i="12"/>
  <c r="FT153" i="12"/>
  <c r="FT157" i="12"/>
  <c r="FT102" i="12"/>
  <c r="FT106" i="12"/>
  <c r="FT110" i="12"/>
  <c r="FT114" i="12"/>
  <c r="FT118" i="12"/>
  <c r="FT122" i="12"/>
  <c r="FT126" i="12"/>
  <c r="FT71" i="12"/>
  <c r="FT75" i="12"/>
  <c r="FT79" i="12"/>
  <c r="FT83" i="12"/>
  <c r="FT87" i="12"/>
  <c r="FT91" i="12"/>
  <c r="FT95" i="12"/>
  <c r="FT52" i="12"/>
  <c r="FT56" i="12"/>
  <c r="FT60" i="12"/>
  <c r="FT64" i="12"/>
  <c r="FT13" i="12"/>
  <c r="FT17" i="12"/>
  <c r="FT21" i="12"/>
  <c r="FT25" i="12"/>
  <c r="FT29" i="12"/>
  <c r="FT33" i="12"/>
  <c r="FT37" i="12"/>
  <c r="FT165" i="12"/>
  <c r="FT169" i="12"/>
  <c r="FT173" i="12"/>
  <c r="FT177" i="12"/>
  <c r="FT181" i="12"/>
  <c r="FT185" i="12"/>
  <c r="FT130" i="12"/>
  <c r="FT138" i="12"/>
  <c r="FT142" i="12"/>
  <c r="FT146" i="12"/>
  <c r="FT150" i="12"/>
  <c r="FT154" i="12"/>
  <c r="FT103" i="12"/>
  <c r="FT107" i="12"/>
  <c r="FT111" i="12"/>
  <c r="FT115" i="12"/>
  <c r="FT119" i="12"/>
  <c r="FT123" i="12"/>
  <c r="FT127" i="12"/>
  <c r="FT76" i="12"/>
  <c r="FT80" i="12"/>
  <c r="FT84" i="12"/>
  <c r="FT88" i="12"/>
  <c r="FT92" i="12"/>
  <c r="FT96" i="12"/>
  <c r="FT53" i="12"/>
  <c r="FT57" i="12"/>
  <c r="FT61" i="12"/>
  <c r="FT65" i="12"/>
  <c r="FT18" i="12"/>
  <c r="FT22" i="12"/>
  <c r="FT26" i="12"/>
  <c r="FT30" i="12"/>
  <c r="FT34" i="12"/>
  <c r="FT162" i="12"/>
  <c r="FT166" i="12"/>
  <c r="FT170" i="12"/>
  <c r="FT174" i="12"/>
  <c r="FT178" i="12"/>
  <c r="FT182" i="12"/>
  <c r="FT186" i="12"/>
  <c r="FT135" i="12"/>
  <c r="FT139" i="12"/>
  <c r="FT143" i="12"/>
  <c r="FT147" i="12"/>
  <c r="FT151" i="12"/>
  <c r="FT155" i="12"/>
  <c r="FT100" i="12"/>
  <c r="FT104" i="12"/>
  <c r="FT108" i="12"/>
  <c r="FT112" i="12"/>
  <c r="FT116" i="12"/>
  <c r="FT120" i="12"/>
  <c r="FT124" i="12"/>
  <c r="FT77" i="12"/>
  <c r="FT81" i="12"/>
  <c r="FT85" i="12"/>
  <c r="FT89" i="12"/>
  <c r="FT93" i="12"/>
  <c r="FT97" i="12"/>
  <c r="FT54" i="12"/>
  <c r="FT58" i="12"/>
  <c r="FT62" i="12"/>
  <c r="FT66" i="12"/>
  <c r="FT19" i="12"/>
  <c r="FT23" i="12"/>
  <c r="FT27" i="12"/>
  <c r="FT31" i="12"/>
  <c r="FT35" i="12"/>
  <c r="FT175" i="12"/>
  <c r="FT148" i="12"/>
  <c r="FT105" i="12"/>
  <c r="FT121" i="12"/>
  <c r="FT78" i="12"/>
  <c r="FT94" i="12"/>
  <c r="FT51" i="12"/>
  <c r="FT67" i="12"/>
  <c r="FT24" i="12"/>
  <c r="FT163" i="12"/>
  <c r="FT179" i="12"/>
  <c r="FT136" i="12"/>
  <c r="FT152" i="12"/>
  <c r="FT109" i="12"/>
  <c r="FT125" i="12"/>
  <c r="FT82" i="12"/>
  <c r="FT55" i="12"/>
  <c r="FT12" i="12"/>
  <c r="FT28" i="12"/>
  <c r="FT167" i="12"/>
  <c r="FT183" i="12"/>
  <c r="FT140" i="12"/>
  <c r="FT156" i="12"/>
  <c r="FT113" i="12"/>
  <c r="FT86" i="12"/>
  <c r="FT59" i="12"/>
  <c r="FT16" i="12"/>
  <c r="FT32" i="12"/>
  <c r="FT171" i="12"/>
  <c r="FT187" i="12"/>
  <c r="FT144" i="12"/>
  <c r="FT101" i="12"/>
  <c r="FT117" i="12"/>
  <c r="FT90" i="12"/>
  <c r="FT63" i="12"/>
  <c r="FT20" i="12"/>
  <c r="FT36" i="12"/>
  <c r="FU6" i="12"/>
  <c r="FT7" i="12"/>
  <c r="FS99" i="12"/>
  <c r="FO7" i="16" l="1"/>
  <c r="FP6" i="16"/>
  <c r="FT99" i="12"/>
  <c r="FI37" i="10"/>
  <c r="FJ38" i="10"/>
  <c r="GB211" i="12"/>
  <c r="GA212" i="12"/>
  <c r="FT8" i="12"/>
  <c r="FH39" i="10"/>
  <c r="FS236" i="12"/>
  <c r="FS235" i="12" s="1"/>
  <c r="FU165" i="12"/>
  <c r="FU169" i="12"/>
  <c r="FU173" i="12"/>
  <c r="FU177" i="12"/>
  <c r="FU181" i="12"/>
  <c r="FU185" i="12"/>
  <c r="FU130" i="12"/>
  <c r="FU138" i="12"/>
  <c r="FU142" i="12"/>
  <c r="FU146" i="12"/>
  <c r="FU150" i="12"/>
  <c r="FU154" i="12"/>
  <c r="FU103" i="12"/>
  <c r="FU107" i="12"/>
  <c r="FU111" i="12"/>
  <c r="FU115" i="12"/>
  <c r="FU119" i="12"/>
  <c r="FU123" i="12"/>
  <c r="FU127" i="12"/>
  <c r="FU76" i="12"/>
  <c r="FU80" i="12"/>
  <c r="FU84" i="12"/>
  <c r="FU88" i="12"/>
  <c r="FU92" i="12"/>
  <c r="FU96" i="12"/>
  <c r="FU53" i="12"/>
  <c r="FU57" i="12"/>
  <c r="FU61" i="12"/>
  <c r="FU65" i="12"/>
  <c r="FU18" i="12"/>
  <c r="FU22" i="12"/>
  <c r="FU26" i="12"/>
  <c r="FU30" i="12"/>
  <c r="FU34" i="12"/>
  <c r="FU162" i="12"/>
  <c r="FU166" i="12"/>
  <c r="FU170" i="12"/>
  <c r="FU174" i="12"/>
  <c r="FU178" i="12"/>
  <c r="FU182" i="12"/>
  <c r="FU186" i="12"/>
  <c r="FU135" i="12"/>
  <c r="FU139" i="12"/>
  <c r="FU143" i="12"/>
  <c r="FU147" i="12"/>
  <c r="FU151" i="12"/>
  <c r="FU155" i="12"/>
  <c r="FU100" i="12"/>
  <c r="FU104" i="12"/>
  <c r="FU108" i="12"/>
  <c r="FU112" i="12"/>
  <c r="FU116" i="12"/>
  <c r="FU120" i="12"/>
  <c r="FU124" i="12"/>
  <c r="FU77" i="12"/>
  <c r="FU81" i="12"/>
  <c r="FU85" i="12"/>
  <c r="FU89" i="12"/>
  <c r="FU93" i="12"/>
  <c r="FU97" i="12"/>
  <c r="FU54" i="12"/>
  <c r="FU58" i="12"/>
  <c r="FU62" i="12"/>
  <c r="FU66" i="12"/>
  <c r="FU19" i="12"/>
  <c r="FU23" i="12"/>
  <c r="FU27" i="12"/>
  <c r="FU31" i="12"/>
  <c r="FU35" i="12"/>
  <c r="FV6" i="12"/>
  <c r="FU163" i="12"/>
  <c r="FU167" i="12"/>
  <c r="FU171" i="12"/>
  <c r="FU175" i="12"/>
  <c r="FU179" i="12"/>
  <c r="FU183" i="12"/>
  <c r="FU187" i="12"/>
  <c r="FU136" i="12"/>
  <c r="FU140" i="12"/>
  <c r="FU144" i="12"/>
  <c r="FU148" i="12"/>
  <c r="FU152" i="12"/>
  <c r="FU156" i="12"/>
  <c r="FU101" i="12"/>
  <c r="FU105" i="12"/>
  <c r="FU109" i="12"/>
  <c r="FU113" i="12"/>
  <c r="FU117" i="12"/>
  <c r="FU121" i="12"/>
  <c r="FU125" i="12"/>
  <c r="FU78" i="12"/>
  <c r="FU82" i="12"/>
  <c r="FU86" i="12"/>
  <c r="FU90" i="12"/>
  <c r="FU94" i="12"/>
  <c r="FU51" i="12"/>
  <c r="FU55" i="12"/>
  <c r="FU59" i="12"/>
  <c r="FU63" i="12"/>
  <c r="FU67" i="12"/>
  <c r="FU12" i="12"/>
  <c r="FU16" i="12"/>
  <c r="FU20" i="12"/>
  <c r="FU24" i="12"/>
  <c r="FU28" i="12"/>
  <c r="FU32" i="12"/>
  <c r="FU36" i="12"/>
  <c r="FU176" i="12"/>
  <c r="FU149" i="12"/>
  <c r="FU106" i="12"/>
  <c r="FU122" i="12"/>
  <c r="FU79" i="12"/>
  <c r="FU95" i="12"/>
  <c r="FU52" i="12"/>
  <c r="FU25" i="12"/>
  <c r="FU164" i="12"/>
  <c r="FU180" i="12"/>
  <c r="FU137" i="12"/>
  <c r="FU153" i="12"/>
  <c r="FU110" i="12"/>
  <c r="FU126" i="12"/>
  <c r="FU83" i="12"/>
  <c r="FU56" i="12"/>
  <c r="FU13" i="12"/>
  <c r="FU29" i="12"/>
  <c r="FU168" i="12"/>
  <c r="FU184" i="12"/>
  <c r="FU141" i="12"/>
  <c r="FU157" i="12"/>
  <c r="FU114" i="12"/>
  <c r="FU71" i="12"/>
  <c r="FU87" i="12"/>
  <c r="FU60" i="12"/>
  <c r="FU17" i="12"/>
  <c r="FU33" i="12"/>
  <c r="FU172" i="12"/>
  <c r="FU145" i="12"/>
  <c r="FU102" i="12"/>
  <c r="FU118" i="12"/>
  <c r="FU75" i="12"/>
  <c r="FU91" i="12"/>
  <c r="FU64" i="12"/>
  <c r="FU21" i="12"/>
  <c r="FU37" i="12"/>
  <c r="FU7" i="12"/>
  <c r="FU227" i="12"/>
  <c r="FT228" i="12"/>
  <c r="FP7" i="16" l="1"/>
  <c r="FQ6" i="16"/>
  <c r="FV162" i="12"/>
  <c r="FV166" i="12"/>
  <c r="FV170" i="12"/>
  <c r="FV174" i="12"/>
  <c r="FV178" i="12"/>
  <c r="FV182" i="12"/>
  <c r="FV186" i="12"/>
  <c r="FV135" i="12"/>
  <c r="FV139" i="12"/>
  <c r="FV143" i="12"/>
  <c r="FV147" i="12"/>
  <c r="FV151" i="12"/>
  <c r="FV155" i="12"/>
  <c r="FV100" i="12"/>
  <c r="FV104" i="12"/>
  <c r="FV108" i="12"/>
  <c r="FV112" i="12"/>
  <c r="FV116" i="12"/>
  <c r="FV120" i="12"/>
  <c r="FV124" i="12"/>
  <c r="FV77" i="12"/>
  <c r="FV81" i="12"/>
  <c r="FV85" i="12"/>
  <c r="FV89" i="12"/>
  <c r="FV93" i="12"/>
  <c r="FV97" i="12"/>
  <c r="FV54" i="12"/>
  <c r="FV58" i="12"/>
  <c r="FV62" i="12"/>
  <c r="FV66" i="12"/>
  <c r="FV19" i="12"/>
  <c r="FV23" i="12"/>
  <c r="FV27" i="12"/>
  <c r="FV31" i="12"/>
  <c r="FV35" i="12"/>
  <c r="FV163" i="12"/>
  <c r="FV167" i="12"/>
  <c r="FV171" i="12"/>
  <c r="FV175" i="12"/>
  <c r="FV179" i="12"/>
  <c r="FV183" i="12"/>
  <c r="FV187" i="12"/>
  <c r="FV136" i="12"/>
  <c r="FV140" i="12"/>
  <c r="FV144" i="12"/>
  <c r="FV148" i="12"/>
  <c r="FV152" i="12"/>
  <c r="FV156" i="12"/>
  <c r="FV101" i="12"/>
  <c r="FV105" i="12"/>
  <c r="FV109" i="12"/>
  <c r="FV113" i="12"/>
  <c r="FV117" i="12"/>
  <c r="FV121" i="12"/>
  <c r="FV125" i="12"/>
  <c r="FV78" i="12"/>
  <c r="FV82" i="12"/>
  <c r="FV86" i="12"/>
  <c r="FV90" i="12"/>
  <c r="FV94" i="12"/>
  <c r="FV51" i="12"/>
  <c r="FV55" i="12"/>
  <c r="FV59" i="12"/>
  <c r="FV63" i="12"/>
  <c r="FV67" i="12"/>
  <c r="FV12" i="12"/>
  <c r="FV16" i="12"/>
  <c r="FV20" i="12"/>
  <c r="FV24" i="12"/>
  <c r="FV28" i="12"/>
  <c r="FV32" i="12"/>
  <c r="FV36" i="12"/>
  <c r="FV164" i="12"/>
  <c r="FV168" i="12"/>
  <c r="FV172" i="12"/>
  <c r="FV176" i="12"/>
  <c r="FV180" i="12"/>
  <c r="FV184" i="12"/>
  <c r="FV137" i="12"/>
  <c r="FV141" i="12"/>
  <c r="FV145" i="12"/>
  <c r="FV149" i="12"/>
  <c r="FV153" i="12"/>
  <c r="FV157" i="12"/>
  <c r="FV102" i="12"/>
  <c r="FV106" i="12"/>
  <c r="FV110" i="12"/>
  <c r="FV114" i="12"/>
  <c r="FV118" i="12"/>
  <c r="FV122" i="12"/>
  <c r="FV126" i="12"/>
  <c r="FV71" i="12"/>
  <c r="FV75" i="12"/>
  <c r="FV79" i="12"/>
  <c r="FV83" i="12"/>
  <c r="FV87" i="12"/>
  <c r="FV91" i="12"/>
  <c r="FV95" i="12"/>
  <c r="FV52" i="12"/>
  <c r="FV56" i="12"/>
  <c r="FV60" i="12"/>
  <c r="FV64" i="12"/>
  <c r="FV13" i="12"/>
  <c r="FV17" i="12"/>
  <c r="FV21" i="12"/>
  <c r="FV25" i="12"/>
  <c r="FV29" i="12"/>
  <c r="FV33" i="12"/>
  <c r="FV37" i="12"/>
  <c r="FV177" i="12"/>
  <c r="FV150" i="12"/>
  <c r="FV107" i="12"/>
  <c r="FV123" i="12"/>
  <c r="FV80" i="12"/>
  <c r="FV96" i="12"/>
  <c r="FV53" i="12"/>
  <c r="FV26" i="12"/>
  <c r="FV165" i="12"/>
  <c r="FV181" i="12"/>
  <c r="FV138" i="12"/>
  <c r="FV154" i="12"/>
  <c r="FV111" i="12"/>
  <c r="FV127" i="12"/>
  <c r="FV84" i="12"/>
  <c r="FV57" i="12"/>
  <c r="FV30" i="12"/>
  <c r="FV169" i="12"/>
  <c r="FV185" i="12"/>
  <c r="FV142" i="12"/>
  <c r="FV115" i="12"/>
  <c r="FV88" i="12"/>
  <c r="FV61" i="12"/>
  <c r="FV18" i="12"/>
  <c r="FV34" i="12"/>
  <c r="FV173" i="12"/>
  <c r="FV130" i="12"/>
  <c r="FV146" i="12"/>
  <c r="FV103" i="12"/>
  <c r="FV119" i="12"/>
  <c r="FV76" i="12"/>
  <c r="FV92" i="12"/>
  <c r="FV65" i="12"/>
  <c r="FV22" i="12"/>
  <c r="FW6" i="12"/>
  <c r="FV7" i="12"/>
  <c r="FU99" i="12"/>
  <c r="FU8" i="12"/>
  <c r="FI39" i="10"/>
  <c r="FT236" i="12"/>
  <c r="FT235" i="12" s="1"/>
  <c r="FV227" i="12"/>
  <c r="FU228" i="12"/>
  <c r="GC211" i="12"/>
  <c r="GB212" i="12"/>
  <c r="FK38" i="10"/>
  <c r="FJ37" i="10"/>
  <c r="FR6" i="16" l="1"/>
  <c r="FQ7" i="16"/>
  <c r="GC212" i="12"/>
  <c r="GD211" i="12"/>
  <c r="FV8" i="12"/>
  <c r="FJ39" i="10"/>
  <c r="FU236" i="12"/>
  <c r="FU235" i="12" s="1"/>
  <c r="FW163" i="12"/>
  <c r="FW167" i="12"/>
  <c r="FW171" i="12"/>
  <c r="FW175" i="12"/>
  <c r="FW179" i="12"/>
  <c r="FW183" i="12"/>
  <c r="FW187" i="12"/>
  <c r="FW136" i="12"/>
  <c r="FW140" i="12"/>
  <c r="FW144" i="12"/>
  <c r="FW148" i="12"/>
  <c r="FW152" i="12"/>
  <c r="FW156" i="12"/>
  <c r="FW101" i="12"/>
  <c r="FW105" i="12"/>
  <c r="FW109" i="12"/>
  <c r="FW113" i="12"/>
  <c r="FW117" i="12"/>
  <c r="FW121" i="12"/>
  <c r="FW125" i="12"/>
  <c r="FW78" i="12"/>
  <c r="FW82" i="12"/>
  <c r="FW86" i="12"/>
  <c r="FW90" i="12"/>
  <c r="FW94" i="12"/>
  <c r="FW51" i="12"/>
  <c r="FW55" i="12"/>
  <c r="FW59" i="12"/>
  <c r="FW63" i="12"/>
  <c r="FW67" i="12"/>
  <c r="FW12" i="12"/>
  <c r="FW16" i="12"/>
  <c r="FW20" i="12"/>
  <c r="FW24" i="12"/>
  <c r="FW28" i="12"/>
  <c r="FW32" i="12"/>
  <c r="FW36" i="12"/>
  <c r="FW164" i="12"/>
  <c r="FW168" i="12"/>
  <c r="FW172" i="12"/>
  <c r="FW176" i="12"/>
  <c r="FW180" i="12"/>
  <c r="FW184" i="12"/>
  <c r="FW137" i="12"/>
  <c r="FW141" i="12"/>
  <c r="FW145" i="12"/>
  <c r="FW149" i="12"/>
  <c r="FW153" i="12"/>
  <c r="FW157" i="12"/>
  <c r="FW102" i="12"/>
  <c r="FW106" i="12"/>
  <c r="FW110" i="12"/>
  <c r="FW114" i="12"/>
  <c r="FW118" i="12"/>
  <c r="FW122" i="12"/>
  <c r="FW126" i="12"/>
  <c r="FW71" i="12"/>
  <c r="FW75" i="12"/>
  <c r="FW79" i="12"/>
  <c r="FW83" i="12"/>
  <c r="FW87" i="12"/>
  <c r="FW91" i="12"/>
  <c r="FW95" i="12"/>
  <c r="FW52" i="12"/>
  <c r="FW56" i="12"/>
  <c r="FW60" i="12"/>
  <c r="FW64" i="12"/>
  <c r="FW13" i="12"/>
  <c r="FW17" i="12"/>
  <c r="FW21" i="12"/>
  <c r="FW25" i="12"/>
  <c r="FW29" i="12"/>
  <c r="FW33" i="12"/>
  <c r="FW37" i="12"/>
  <c r="FW165" i="12"/>
  <c r="FW169" i="12"/>
  <c r="FW173" i="12"/>
  <c r="FW177" i="12"/>
  <c r="FW181" i="12"/>
  <c r="FW185" i="12"/>
  <c r="FW130" i="12"/>
  <c r="FW138" i="12"/>
  <c r="FW142" i="12"/>
  <c r="FW146" i="12"/>
  <c r="FW150" i="12"/>
  <c r="FW154" i="12"/>
  <c r="FW103" i="12"/>
  <c r="FW107" i="12"/>
  <c r="FW111" i="12"/>
  <c r="FW115" i="12"/>
  <c r="FW119" i="12"/>
  <c r="FW123" i="12"/>
  <c r="FW127" i="12"/>
  <c r="FW76" i="12"/>
  <c r="FW80" i="12"/>
  <c r="FW84" i="12"/>
  <c r="FW88" i="12"/>
  <c r="FW92" i="12"/>
  <c r="FW96" i="12"/>
  <c r="FW53" i="12"/>
  <c r="FW57" i="12"/>
  <c r="FW61" i="12"/>
  <c r="FW65" i="12"/>
  <c r="FW18" i="12"/>
  <c r="FW22" i="12"/>
  <c r="FW26" i="12"/>
  <c r="FW30" i="12"/>
  <c r="FW34" i="12"/>
  <c r="FW162" i="12"/>
  <c r="FW178" i="12"/>
  <c r="FW135" i="12"/>
  <c r="FW151" i="12"/>
  <c r="FW108" i="12"/>
  <c r="FW124" i="12"/>
  <c r="FW81" i="12"/>
  <c r="FW97" i="12"/>
  <c r="FW54" i="12"/>
  <c r="FW27" i="12"/>
  <c r="FW166" i="12"/>
  <c r="FW182" i="12"/>
  <c r="FW139" i="12"/>
  <c r="FW155" i="12"/>
  <c r="FW112" i="12"/>
  <c r="FW85" i="12"/>
  <c r="FW58" i="12"/>
  <c r="FW31" i="12"/>
  <c r="FW170" i="12"/>
  <c r="FW186" i="12"/>
  <c r="FW143" i="12"/>
  <c r="FW100" i="12"/>
  <c r="FW116" i="12"/>
  <c r="FW89" i="12"/>
  <c r="FW62" i="12"/>
  <c r="FW19" i="12"/>
  <c r="FW35" i="12"/>
  <c r="FW174" i="12"/>
  <c r="FW147" i="12"/>
  <c r="FW104" i="12"/>
  <c r="FW120" i="12"/>
  <c r="FW77" i="12"/>
  <c r="FW93" i="12"/>
  <c r="FW66" i="12"/>
  <c r="FW23" i="12"/>
  <c r="FX6" i="12"/>
  <c r="FW7" i="12"/>
  <c r="FK37" i="10"/>
  <c r="FL38" i="10"/>
  <c r="FV99" i="12"/>
  <c r="FW227" i="12"/>
  <c r="FV228" i="12"/>
  <c r="FS6" i="16" l="1"/>
  <c r="FR7" i="16"/>
  <c r="FW99" i="12"/>
  <c r="GD212" i="12"/>
  <c r="GE211" i="12"/>
  <c r="FW8" i="12"/>
  <c r="FK39" i="10"/>
  <c r="FV236" i="12"/>
  <c r="FV235" i="12" s="1"/>
  <c r="FW228" i="12"/>
  <c r="FX227" i="12"/>
  <c r="FX164" i="12"/>
  <c r="FX168" i="12"/>
  <c r="FX172" i="12"/>
  <c r="FX176" i="12"/>
  <c r="FX180" i="12"/>
  <c r="FX184" i="12"/>
  <c r="FX137" i="12"/>
  <c r="FX141" i="12"/>
  <c r="FX145" i="12"/>
  <c r="FX149" i="12"/>
  <c r="FX153" i="12"/>
  <c r="FX157" i="12"/>
  <c r="FX102" i="12"/>
  <c r="FX106" i="12"/>
  <c r="FX110" i="12"/>
  <c r="FX114" i="12"/>
  <c r="FX118" i="12"/>
  <c r="FX122" i="12"/>
  <c r="FX126" i="12"/>
  <c r="FX71" i="12"/>
  <c r="FX75" i="12"/>
  <c r="FX79" i="12"/>
  <c r="FX83" i="12"/>
  <c r="FX87" i="12"/>
  <c r="FX91" i="12"/>
  <c r="FX95" i="12"/>
  <c r="FX52" i="12"/>
  <c r="FX56" i="12"/>
  <c r="FX60" i="12"/>
  <c r="FX64" i="12"/>
  <c r="FX13" i="12"/>
  <c r="FX17" i="12"/>
  <c r="FX21" i="12"/>
  <c r="FX25" i="12"/>
  <c r="FX29" i="12"/>
  <c r="FX33" i="12"/>
  <c r="FX37" i="12"/>
  <c r="FX165" i="12"/>
  <c r="FX169" i="12"/>
  <c r="FX173" i="12"/>
  <c r="FX177" i="12"/>
  <c r="FX181" i="12"/>
  <c r="FX185" i="12"/>
  <c r="FX130" i="12"/>
  <c r="FX138" i="12"/>
  <c r="FX142" i="12"/>
  <c r="FX146" i="12"/>
  <c r="FX150" i="12"/>
  <c r="FX154" i="12"/>
  <c r="FX103" i="12"/>
  <c r="FX107" i="12"/>
  <c r="FX111" i="12"/>
  <c r="FX115" i="12"/>
  <c r="FX119" i="12"/>
  <c r="FX123" i="12"/>
  <c r="FX127" i="12"/>
  <c r="FX76" i="12"/>
  <c r="FX80" i="12"/>
  <c r="FX84" i="12"/>
  <c r="FX88" i="12"/>
  <c r="FX92" i="12"/>
  <c r="FX96" i="12"/>
  <c r="FX53" i="12"/>
  <c r="FX57" i="12"/>
  <c r="FX61" i="12"/>
  <c r="FX65" i="12"/>
  <c r="FX18" i="12"/>
  <c r="FX22" i="12"/>
  <c r="FX26" i="12"/>
  <c r="FX30" i="12"/>
  <c r="FX34" i="12"/>
  <c r="FX162" i="12"/>
  <c r="FX166" i="12"/>
  <c r="FX170" i="12"/>
  <c r="FX174" i="12"/>
  <c r="FX178" i="12"/>
  <c r="FX182" i="12"/>
  <c r="FX186" i="12"/>
  <c r="FX135" i="12"/>
  <c r="FX139" i="12"/>
  <c r="FX143" i="12"/>
  <c r="FX147" i="12"/>
  <c r="FX151" i="12"/>
  <c r="FX155" i="12"/>
  <c r="FX100" i="12"/>
  <c r="FX104" i="12"/>
  <c r="FX108" i="12"/>
  <c r="FX112" i="12"/>
  <c r="FX116" i="12"/>
  <c r="FX120" i="12"/>
  <c r="FX124" i="12"/>
  <c r="FX77" i="12"/>
  <c r="FX81" i="12"/>
  <c r="FX85" i="12"/>
  <c r="FX89" i="12"/>
  <c r="FX93" i="12"/>
  <c r="FX97" i="12"/>
  <c r="FX54" i="12"/>
  <c r="FX58" i="12"/>
  <c r="FX62" i="12"/>
  <c r="FX66" i="12"/>
  <c r="FX19" i="12"/>
  <c r="FX23" i="12"/>
  <c r="FX27" i="12"/>
  <c r="FX31" i="12"/>
  <c r="FX35" i="12"/>
  <c r="FX163" i="12"/>
  <c r="FX179" i="12"/>
  <c r="FX136" i="12"/>
  <c r="FX152" i="12"/>
  <c r="FX109" i="12"/>
  <c r="FX125" i="12"/>
  <c r="FX82" i="12"/>
  <c r="FX55" i="12"/>
  <c r="FX12" i="12"/>
  <c r="FX28" i="12"/>
  <c r="FX167" i="12"/>
  <c r="FX183" i="12"/>
  <c r="FX140" i="12"/>
  <c r="FX156" i="12"/>
  <c r="FX113" i="12"/>
  <c r="FX86" i="12"/>
  <c r="FX59" i="12"/>
  <c r="FX16" i="12"/>
  <c r="FX32" i="12"/>
  <c r="FX171" i="12"/>
  <c r="FX187" i="12"/>
  <c r="FX144" i="12"/>
  <c r="FX101" i="12"/>
  <c r="FX117" i="12"/>
  <c r="FX90" i="12"/>
  <c r="FX63" i="12"/>
  <c r="FX20" i="12"/>
  <c r="FX36" i="12"/>
  <c r="FX175" i="12"/>
  <c r="FX148" i="12"/>
  <c r="FX105" i="12"/>
  <c r="FX121" i="12"/>
  <c r="FX78" i="12"/>
  <c r="FX94" i="12"/>
  <c r="FX51" i="12"/>
  <c r="FX67" i="12"/>
  <c r="FX24" i="12"/>
  <c r="FY6" i="12"/>
  <c r="FX7" i="12"/>
  <c r="FL37" i="10"/>
  <c r="FM38" i="10"/>
  <c r="FS7" i="16" l="1"/>
  <c r="FT6" i="16"/>
  <c r="FY165" i="12"/>
  <c r="FY169" i="12"/>
  <c r="FY173" i="12"/>
  <c r="FY177" i="12"/>
  <c r="FY181" i="12"/>
  <c r="FY185" i="12"/>
  <c r="FY130" i="12"/>
  <c r="FY138" i="12"/>
  <c r="FY142" i="12"/>
  <c r="FY146" i="12"/>
  <c r="FY150" i="12"/>
  <c r="FY154" i="12"/>
  <c r="FY103" i="12"/>
  <c r="FY107" i="12"/>
  <c r="FY111" i="12"/>
  <c r="FY115" i="12"/>
  <c r="FY119" i="12"/>
  <c r="FY123" i="12"/>
  <c r="FY127" i="12"/>
  <c r="FY76" i="12"/>
  <c r="FY80" i="12"/>
  <c r="FY84" i="12"/>
  <c r="FY88" i="12"/>
  <c r="FY92" i="12"/>
  <c r="FY96" i="12"/>
  <c r="FY53" i="12"/>
  <c r="FY57" i="12"/>
  <c r="FY61" i="12"/>
  <c r="FY65" i="12"/>
  <c r="FY18" i="12"/>
  <c r="FY22" i="12"/>
  <c r="FY26" i="12"/>
  <c r="FY30" i="12"/>
  <c r="FY34" i="12"/>
  <c r="FY162" i="12"/>
  <c r="FY166" i="12"/>
  <c r="FY170" i="12"/>
  <c r="FY174" i="12"/>
  <c r="FY178" i="12"/>
  <c r="FY182" i="12"/>
  <c r="FY186" i="12"/>
  <c r="FY135" i="12"/>
  <c r="FY139" i="12"/>
  <c r="FY143" i="12"/>
  <c r="FY147" i="12"/>
  <c r="FY151" i="12"/>
  <c r="FY155" i="12"/>
  <c r="FY100" i="12"/>
  <c r="FY104" i="12"/>
  <c r="FY108" i="12"/>
  <c r="FY112" i="12"/>
  <c r="FY116" i="12"/>
  <c r="FY120" i="12"/>
  <c r="FY124" i="12"/>
  <c r="FY77" i="12"/>
  <c r="FY81" i="12"/>
  <c r="FY85" i="12"/>
  <c r="FY89" i="12"/>
  <c r="FY93" i="12"/>
  <c r="FY97" i="12"/>
  <c r="FY54" i="12"/>
  <c r="FY58" i="12"/>
  <c r="FY62" i="12"/>
  <c r="FY66" i="12"/>
  <c r="FY19" i="12"/>
  <c r="FY23" i="12"/>
  <c r="FY27" i="12"/>
  <c r="FY31" i="12"/>
  <c r="FY35" i="12"/>
  <c r="FZ6" i="12"/>
  <c r="FY163" i="12"/>
  <c r="FY167" i="12"/>
  <c r="FY171" i="12"/>
  <c r="FY175" i="12"/>
  <c r="FY179" i="12"/>
  <c r="FY183" i="12"/>
  <c r="FY187" i="12"/>
  <c r="FY136" i="12"/>
  <c r="FY140" i="12"/>
  <c r="FY144" i="12"/>
  <c r="FY148" i="12"/>
  <c r="FY152" i="12"/>
  <c r="FY156" i="12"/>
  <c r="FY101" i="12"/>
  <c r="FY105" i="12"/>
  <c r="FY109" i="12"/>
  <c r="FY113" i="12"/>
  <c r="FY117" i="12"/>
  <c r="FY121" i="12"/>
  <c r="FY125" i="12"/>
  <c r="FY78" i="12"/>
  <c r="FY82" i="12"/>
  <c r="FY86" i="12"/>
  <c r="FY90" i="12"/>
  <c r="FY94" i="12"/>
  <c r="FY51" i="12"/>
  <c r="FY55" i="12"/>
  <c r="FY59" i="12"/>
  <c r="FY63" i="12"/>
  <c r="FY67" i="12"/>
  <c r="FY12" i="12"/>
  <c r="FY16" i="12"/>
  <c r="FY20" i="12"/>
  <c r="FY24" i="12"/>
  <c r="FY28" i="12"/>
  <c r="FY32" i="12"/>
  <c r="FY36" i="12"/>
  <c r="FY164" i="12"/>
  <c r="FY180" i="12"/>
  <c r="FY137" i="12"/>
  <c r="FY153" i="12"/>
  <c r="FY110" i="12"/>
  <c r="FY126" i="12"/>
  <c r="FY83" i="12"/>
  <c r="FY56" i="12"/>
  <c r="FY13" i="12"/>
  <c r="FY29" i="12"/>
  <c r="FY168" i="12"/>
  <c r="FY184" i="12"/>
  <c r="FY141" i="12"/>
  <c r="FY157" i="12"/>
  <c r="FY114" i="12"/>
  <c r="FY71" i="12"/>
  <c r="FY87" i="12"/>
  <c r="FY60" i="12"/>
  <c r="FY17" i="12"/>
  <c r="FY33" i="12"/>
  <c r="FY172" i="12"/>
  <c r="FY145" i="12"/>
  <c r="FY102" i="12"/>
  <c r="FY118" i="12"/>
  <c r="FY75" i="12"/>
  <c r="FY91" i="12"/>
  <c r="FY64" i="12"/>
  <c r="FY21" i="12"/>
  <c r="FY37" i="12"/>
  <c r="FY176" i="12"/>
  <c r="FY149" i="12"/>
  <c r="FY106" i="12"/>
  <c r="FY122" i="12"/>
  <c r="FY79" i="12"/>
  <c r="FY95" i="12"/>
  <c r="FY52" i="12"/>
  <c r="FY25" i="12"/>
  <c r="FY7" i="12"/>
  <c r="FM37" i="10"/>
  <c r="FN38" i="10"/>
  <c r="FX99" i="12"/>
  <c r="FX228" i="12"/>
  <c r="FY227" i="12"/>
  <c r="FX8" i="12"/>
  <c r="FL39" i="10"/>
  <c r="FW236" i="12"/>
  <c r="FW235" i="12" s="1"/>
  <c r="GF211" i="12"/>
  <c r="GE212" i="12"/>
  <c r="FU6" i="16" l="1"/>
  <c r="FT7" i="16"/>
  <c r="GG211" i="12"/>
  <c r="GF212" i="12"/>
  <c r="FY228" i="12"/>
  <c r="FZ227" i="12"/>
  <c r="FO38" i="10"/>
  <c r="FN37" i="10"/>
  <c r="FX236" i="12"/>
  <c r="FY8" i="12"/>
  <c r="FM39" i="10"/>
  <c r="FZ162" i="12"/>
  <c r="FZ166" i="12"/>
  <c r="FZ170" i="12"/>
  <c r="FZ174" i="12"/>
  <c r="FZ178" i="12"/>
  <c r="FZ182" i="12"/>
  <c r="FZ186" i="12"/>
  <c r="FZ135" i="12"/>
  <c r="FZ139" i="12"/>
  <c r="FZ143" i="12"/>
  <c r="FZ147" i="12"/>
  <c r="FZ151" i="12"/>
  <c r="FZ155" i="12"/>
  <c r="FZ100" i="12"/>
  <c r="FZ104" i="12"/>
  <c r="FZ108" i="12"/>
  <c r="FZ112" i="12"/>
  <c r="FZ116" i="12"/>
  <c r="FZ120" i="12"/>
  <c r="FZ124" i="12"/>
  <c r="FZ77" i="12"/>
  <c r="FZ81" i="12"/>
  <c r="FZ85" i="12"/>
  <c r="FZ89" i="12"/>
  <c r="FZ93" i="12"/>
  <c r="FZ97" i="12"/>
  <c r="FZ54" i="12"/>
  <c r="FZ58" i="12"/>
  <c r="FZ62" i="12"/>
  <c r="FZ66" i="12"/>
  <c r="FZ19" i="12"/>
  <c r="FZ23" i="12"/>
  <c r="FZ27" i="12"/>
  <c r="FZ31" i="12"/>
  <c r="FZ35" i="12"/>
  <c r="FZ163" i="12"/>
  <c r="FZ167" i="12"/>
  <c r="FZ171" i="12"/>
  <c r="FZ175" i="12"/>
  <c r="FZ179" i="12"/>
  <c r="FZ183" i="12"/>
  <c r="FZ187" i="12"/>
  <c r="FZ136" i="12"/>
  <c r="FZ140" i="12"/>
  <c r="FZ144" i="12"/>
  <c r="FZ148" i="12"/>
  <c r="FZ152" i="12"/>
  <c r="FZ156" i="12"/>
  <c r="FZ101" i="12"/>
  <c r="FZ105" i="12"/>
  <c r="FZ109" i="12"/>
  <c r="FZ113" i="12"/>
  <c r="FZ117" i="12"/>
  <c r="FZ121" i="12"/>
  <c r="FZ125" i="12"/>
  <c r="FZ78" i="12"/>
  <c r="FZ82" i="12"/>
  <c r="FZ86" i="12"/>
  <c r="FZ90" i="12"/>
  <c r="FZ94" i="12"/>
  <c r="FZ51" i="12"/>
  <c r="FZ55" i="12"/>
  <c r="FZ59" i="12"/>
  <c r="FZ63" i="12"/>
  <c r="FZ67" i="12"/>
  <c r="FZ12" i="12"/>
  <c r="FZ16" i="12"/>
  <c r="FZ20" i="12"/>
  <c r="FZ24" i="12"/>
  <c r="FZ28" i="12"/>
  <c r="FZ32" i="12"/>
  <c r="FZ36" i="12"/>
  <c r="FZ164" i="12"/>
  <c r="FZ168" i="12"/>
  <c r="FZ172" i="12"/>
  <c r="FZ176" i="12"/>
  <c r="FZ180" i="12"/>
  <c r="FZ184" i="12"/>
  <c r="FZ137" i="12"/>
  <c r="FZ141" i="12"/>
  <c r="FZ145" i="12"/>
  <c r="FZ149" i="12"/>
  <c r="FZ153" i="12"/>
  <c r="FZ157" i="12"/>
  <c r="FZ102" i="12"/>
  <c r="FZ106" i="12"/>
  <c r="FZ110" i="12"/>
  <c r="FZ114" i="12"/>
  <c r="FZ118" i="12"/>
  <c r="FZ122" i="12"/>
  <c r="FZ126" i="12"/>
  <c r="FZ71" i="12"/>
  <c r="FZ75" i="12"/>
  <c r="FZ79" i="12"/>
  <c r="FZ83" i="12"/>
  <c r="FZ87" i="12"/>
  <c r="FZ91" i="12"/>
  <c r="FZ95" i="12"/>
  <c r="FZ52" i="12"/>
  <c r="FZ56" i="12"/>
  <c r="FZ60" i="12"/>
  <c r="FZ64" i="12"/>
  <c r="FZ13" i="12"/>
  <c r="FZ17" i="12"/>
  <c r="FZ21" i="12"/>
  <c r="FZ25" i="12"/>
  <c r="FZ29" i="12"/>
  <c r="FZ33" i="12"/>
  <c r="FZ37" i="12"/>
  <c r="FZ165" i="12"/>
  <c r="FZ181" i="12"/>
  <c r="FZ138" i="12"/>
  <c r="FZ154" i="12"/>
  <c r="FZ111" i="12"/>
  <c r="FZ127" i="12"/>
  <c r="FZ84" i="12"/>
  <c r="FZ57" i="12"/>
  <c r="FZ30" i="12"/>
  <c r="FZ169" i="12"/>
  <c r="FZ185" i="12"/>
  <c r="FZ142" i="12"/>
  <c r="FZ115" i="12"/>
  <c r="FZ88" i="12"/>
  <c r="FZ61" i="12"/>
  <c r="FZ18" i="12"/>
  <c r="FZ34" i="12"/>
  <c r="FZ173" i="12"/>
  <c r="FZ130" i="12"/>
  <c r="FZ146" i="12"/>
  <c r="FZ103" i="12"/>
  <c r="FZ119" i="12"/>
  <c r="FZ76" i="12"/>
  <c r="FZ92" i="12"/>
  <c r="FZ65" i="12"/>
  <c r="FZ22" i="12"/>
  <c r="FZ177" i="12"/>
  <c r="FZ150" i="12"/>
  <c r="FZ107" i="12"/>
  <c r="FZ123" i="12"/>
  <c r="FZ80" i="12"/>
  <c r="FZ96" i="12"/>
  <c r="FZ53" i="12"/>
  <c r="FZ26" i="12"/>
  <c r="GA6" i="12"/>
  <c r="FZ7" i="12"/>
  <c r="FY99" i="12"/>
  <c r="FV6" i="16" l="1"/>
  <c r="FU7" i="16"/>
  <c r="FZ8" i="12"/>
  <c r="FN39" i="10"/>
  <c r="FZ228" i="12"/>
  <c r="GA227" i="12"/>
  <c r="FZ99" i="12"/>
  <c r="FY236" i="12"/>
  <c r="FY235" i="12" s="1"/>
  <c r="FX235" i="12"/>
  <c r="FO37" i="10"/>
  <c r="FP38" i="10"/>
  <c r="GA163" i="12"/>
  <c r="GA167" i="12"/>
  <c r="GA171" i="12"/>
  <c r="GA175" i="12"/>
  <c r="GA179" i="12"/>
  <c r="GA183" i="12"/>
  <c r="GA187" i="12"/>
  <c r="GA136" i="12"/>
  <c r="GA140" i="12"/>
  <c r="GA144" i="12"/>
  <c r="GA148" i="12"/>
  <c r="GA152" i="12"/>
  <c r="GA156" i="12"/>
  <c r="GA101" i="12"/>
  <c r="GA105" i="12"/>
  <c r="GA109" i="12"/>
  <c r="GA113" i="12"/>
  <c r="GA117" i="12"/>
  <c r="GA121" i="12"/>
  <c r="GA125" i="12"/>
  <c r="GA78" i="12"/>
  <c r="GA82" i="12"/>
  <c r="GA86" i="12"/>
  <c r="GA90" i="12"/>
  <c r="GA94" i="12"/>
  <c r="GA51" i="12"/>
  <c r="GA55" i="12"/>
  <c r="GA59" i="12"/>
  <c r="GA63" i="12"/>
  <c r="GA67" i="12"/>
  <c r="GA12" i="12"/>
  <c r="GA16" i="12"/>
  <c r="GA20" i="12"/>
  <c r="GA24" i="12"/>
  <c r="GA28" i="12"/>
  <c r="GA32" i="12"/>
  <c r="GA36" i="12"/>
  <c r="GA164" i="12"/>
  <c r="GA168" i="12"/>
  <c r="GA172" i="12"/>
  <c r="GA176" i="12"/>
  <c r="GA180" i="12"/>
  <c r="GA184" i="12"/>
  <c r="GA137" i="12"/>
  <c r="GA141" i="12"/>
  <c r="GA145" i="12"/>
  <c r="GA149" i="12"/>
  <c r="GA153" i="12"/>
  <c r="GA157" i="12"/>
  <c r="GA102" i="12"/>
  <c r="GA106" i="12"/>
  <c r="GA110" i="12"/>
  <c r="GA114" i="12"/>
  <c r="GA118" i="12"/>
  <c r="GA122" i="12"/>
  <c r="GA126" i="12"/>
  <c r="GA71" i="12"/>
  <c r="GA75" i="12"/>
  <c r="GA79" i="12"/>
  <c r="GA83" i="12"/>
  <c r="GA87" i="12"/>
  <c r="GA91" i="12"/>
  <c r="GA95" i="12"/>
  <c r="GA52" i="12"/>
  <c r="GA56" i="12"/>
  <c r="GA60" i="12"/>
  <c r="GA64" i="12"/>
  <c r="GA13" i="12"/>
  <c r="GA17" i="12"/>
  <c r="GA21" i="12"/>
  <c r="GA25" i="12"/>
  <c r="GA29" i="12"/>
  <c r="GA33" i="12"/>
  <c r="GA37" i="12"/>
  <c r="GA165" i="12"/>
  <c r="GA169" i="12"/>
  <c r="GA173" i="12"/>
  <c r="GA177" i="12"/>
  <c r="GA181" i="12"/>
  <c r="GA185" i="12"/>
  <c r="GA130" i="12"/>
  <c r="GA138" i="12"/>
  <c r="GA142" i="12"/>
  <c r="GA146" i="12"/>
  <c r="GA150" i="12"/>
  <c r="GA154" i="12"/>
  <c r="GA103" i="12"/>
  <c r="GA107" i="12"/>
  <c r="GA111" i="12"/>
  <c r="GA115" i="12"/>
  <c r="GA119" i="12"/>
  <c r="GA123" i="12"/>
  <c r="GA127" i="12"/>
  <c r="GA76" i="12"/>
  <c r="GA80" i="12"/>
  <c r="GA84" i="12"/>
  <c r="GA88" i="12"/>
  <c r="GA92" i="12"/>
  <c r="GA96" i="12"/>
  <c r="GA53" i="12"/>
  <c r="GA57" i="12"/>
  <c r="GA61" i="12"/>
  <c r="GA65" i="12"/>
  <c r="GA18" i="12"/>
  <c r="GA22" i="12"/>
  <c r="GA26" i="12"/>
  <c r="GA30" i="12"/>
  <c r="GA34" i="12"/>
  <c r="GA166" i="12"/>
  <c r="GA182" i="12"/>
  <c r="GA139" i="12"/>
  <c r="GA155" i="12"/>
  <c r="GA112" i="12"/>
  <c r="GA85" i="12"/>
  <c r="GA58" i="12"/>
  <c r="GA31" i="12"/>
  <c r="GA170" i="12"/>
  <c r="GA186" i="12"/>
  <c r="GA143" i="12"/>
  <c r="GA100" i="12"/>
  <c r="GA116" i="12"/>
  <c r="GA89" i="12"/>
  <c r="GA62" i="12"/>
  <c r="GA19" i="12"/>
  <c r="GA35" i="12"/>
  <c r="GA174" i="12"/>
  <c r="GA147" i="12"/>
  <c r="GA104" i="12"/>
  <c r="GA120" i="12"/>
  <c r="GA77" i="12"/>
  <c r="GA93" i="12"/>
  <c r="GA66" i="12"/>
  <c r="GA23" i="12"/>
  <c r="GA162" i="12"/>
  <c r="GA178" i="12"/>
  <c r="GA135" i="12"/>
  <c r="GA151" i="12"/>
  <c r="GA108" i="12"/>
  <c r="GA124" i="12"/>
  <c r="GA81" i="12"/>
  <c r="GA97" i="12"/>
  <c r="GA54" i="12"/>
  <c r="GA27" i="12"/>
  <c r="GB6" i="12"/>
  <c r="GA7" i="12"/>
  <c r="GH211" i="12"/>
  <c r="GG212" i="12"/>
  <c r="FW6" i="16" l="1"/>
  <c r="FV7" i="16"/>
  <c r="GA8" i="12"/>
  <c r="FO39" i="10"/>
  <c r="FZ236" i="12"/>
  <c r="FZ235" i="12" s="1"/>
  <c r="GA228" i="12"/>
  <c r="GB227" i="12"/>
  <c r="GA99" i="12"/>
  <c r="GI211" i="12"/>
  <c r="GH212" i="12"/>
  <c r="GB164" i="12"/>
  <c r="GB168" i="12"/>
  <c r="GB172" i="12"/>
  <c r="GB176" i="12"/>
  <c r="GB180" i="12"/>
  <c r="GB184" i="12"/>
  <c r="GB137" i="12"/>
  <c r="GB141" i="12"/>
  <c r="GB145" i="12"/>
  <c r="GB149" i="12"/>
  <c r="GB153" i="12"/>
  <c r="GB157" i="12"/>
  <c r="GB102" i="12"/>
  <c r="GB106" i="12"/>
  <c r="GB110" i="12"/>
  <c r="GB114" i="12"/>
  <c r="GB118" i="12"/>
  <c r="GB122" i="12"/>
  <c r="GB126" i="12"/>
  <c r="GB71" i="12"/>
  <c r="GB75" i="12"/>
  <c r="GB79" i="12"/>
  <c r="GB83" i="12"/>
  <c r="GB87" i="12"/>
  <c r="GB91" i="12"/>
  <c r="GB95" i="12"/>
  <c r="GB52" i="12"/>
  <c r="GB56" i="12"/>
  <c r="GB60" i="12"/>
  <c r="GB64" i="12"/>
  <c r="GB13" i="12"/>
  <c r="GB17" i="12"/>
  <c r="GB21" i="12"/>
  <c r="GB25" i="12"/>
  <c r="GB29" i="12"/>
  <c r="GB33" i="12"/>
  <c r="GB37" i="12"/>
  <c r="GB165" i="12"/>
  <c r="GB169" i="12"/>
  <c r="GB173" i="12"/>
  <c r="GB177" i="12"/>
  <c r="GB181" i="12"/>
  <c r="GB185" i="12"/>
  <c r="GB130" i="12"/>
  <c r="GB138" i="12"/>
  <c r="GB142" i="12"/>
  <c r="GB146" i="12"/>
  <c r="GB150" i="12"/>
  <c r="GB154" i="12"/>
  <c r="GB103" i="12"/>
  <c r="GB107" i="12"/>
  <c r="GB111" i="12"/>
  <c r="GB115" i="12"/>
  <c r="GB119" i="12"/>
  <c r="GB123" i="12"/>
  <c r="GB127" i="12"/>
  <c r="GB76" i="12"/>
  <c r="GB80" i="12"/>
  <c r="GB84" i="12"/>
  <c r="GB88" i="12"/>
  <c r="GB92" i="12"/>
  <c r="GB96" i="12"/>
  <c r="GB53" i="12"/>
  <c r="GB57" i="12"/>
  <c r="GB61" i="12"/>
  <c r="GB65" i="12"/>
  <c r="GB18" i="12"/>
  <c r="GB22" i="12"/>
  <c r="GB26" i="12"/>
  <c r="GB30" i="12"/>
  <c r="GB34" i="12"/>
  <c r="GB162" i="12"/>
  <c r="GB166" i="12"/>
  <c r="GB170" i="12"/>
  <c r="GB174" i="12"/>
  <c r="GB178" i="12"/>
  <c r="GB182" i="12"/>
  <c r="GB186" i="12"/>
  <c r="GB135" i="12"/>
  <c r="GB139" i="12"/>
  <c r="GB143" i="12"/>
  <c r="GB147" i="12"/>
  <c r="GB151" i="12"/>
  <c r="GB155" i="12"/>
  <c r="GB100" i="12"/>
  <c r="GB104" i="12"/>
  <c r="GB108" i="12"/>
  <c r="GB112" i="12"/>
  <c r="GB116" i="12"/>
  <c r="GB120" i="12"/>
  <c r="GB124" i="12"/>
  <c r="GB77" i="12"/>
  <c r="GB81" i="12"/>
  <c r="GB85" i="12"/>
  <c r="GB89" i="12"/>
  <c r="GB93" i="12"/>
  <c r="GB97" i="12"/>
  <c r="GB54" i="12"/>
  <c r="GB58" i="12"/>
  <c r="GB62" i="12"/>
  <c r="GB66" i="12"/>
  <c r="GB19" i="12"/>
  <c r="GB23" i="12"/>
  <c r="GB27" i="12"/>
  <c r="GB31" i="12"/>
  <c r="GB35" i="12"/>
  <c r="GB167" i="12"/>
  <c r="GB183" i="12"/>
  <c r="GB140" i="12"/>
  <c r="GB156" i="12"/>
  <c r="GB113" i="12"/>
  <c r="GB86" i="12"/>
  <c r="GB59" i="12"/>
  <c r="GB16" i="12"/>
  <c r="GB32" i="12"/>
  <c r="GB171" i="12"/>
  <c r="GB187" i="12"/>
  <c r="GB144" i="12"/>
  <c r="GB101" i="12"/>
  <c r="GB117" i="12"/>
  <c r="GB90" i="12"/>
  <c r="GB63" i="12"/>
  <c r="GB20" i="12"/>
  <c r="GB36" i="12"/>
  <c r="GB175" i="12"/>
  <c r="GB148" i="12"/>
  <c r="GB105" i="12"/>
  <c r="GB121" i="12"/>
  <c r="GB78" i="12"/>
  <c r="GB94" i="12"/>
  <c r="GB51" i="12"/>
  <c r="GB67" i="12"/>
  <c r="GB24" i="12"/>
  <c r="GB163" i="12"/>
  <c r="GB179" i="12"/>
  <c r="GB136" i="12"/>
  <c r="GB152" i="12"/>
  <c r="GB109" i="12"/>
  <c r="GB125" i="12"/>
  <c r="GB82" i="12"/>
  <c r="GB55" i="12"/>
  <c r="GB12" i="12"/>
  <c r="GB28" i="12"/>
  <c r="GC6" i="12"/>
  <c r="GB7" i="12"/>
  <c r="FQ38" i="10"/>
  <c r="FP37" i="10"/>
  <c r="FX6" i="16" l="1"/>
  <c r="FW7" i="16"/>
  <c r="GB99" i="12"/>
  <c r="GC227" i="12"/>
  <c r="GB228" i="12"/>
  <c r="FQ37" i="10"/>
  <c r="FR38" i="10"/>
  <c r="GJ211" i="12"/>
  <c r="GI212" i="12"/>
  <c r="GC165" i="12"/>
  <c r="GC169" i="12"/>
  <c r="GC173" i="12"/>
  <c r="GC177" i="12"/>
  <c r="GC181" i="12"/>
  <c r="GC185" i="12"/>
  <c r="GC130" i="12"/>
  <c r="GC138" i="12"/>
  <c r="GC142" i="12"/>
  <c r="GC146" i="12"/>
  <c r="GC150" i="12"/>
  <c r="GC154" i="12"/>
  <c r="GC103" i="12"/>
  <c r="GC107" i="12"/>
  <c r="GC111" i="12"/>
  <c r="GC115" i="12"/>
  <c r="GC119" i="12"/>
  <c r="GC123" i="12"/>
  <c r="GC127" i="12"/>
  <c r="GC76" i="12"/>
  <c r="GC80" i="12"/>
  <c r="GC84" i="12"/>
  <c r="GC88" i="12"/>
  <c r="GC92" i="12"/>
  <c r="GC96" i="12"/>
  <c r="GC53" i="12"/>
  <c r="GC57" i="12"/>
  <c r="GC61" i="12"/>
  <c r="GC65" i="12"/>
  <c r="GC18" i="12"/>
  <c r="GC22" i="12"/>
  <c r="GC26" i="12"/>
  <c r="GC30" i="12"/>
  <c r="GC34" i="12"/>
  <c r="GC162" i="12"/>
  <c r="GC166" i="12"/>
  <c r="GC170" i="12"/>
  <c r="GC174" i="12"/>
  <c r="GC178" i="12"/>
  <c r="GC182" i="12"/>
  <c r="GC186" i="12"/>
  <c r="GC135" i="12"/>
  <c r="GC139" i="12"/>
  <c r="GC143" i="12"/>
  <c r="GC147" i="12"/>
  <c r="GC151" i="12"/>
  <c r="GC155" i="12"/>
  <c r="GC100" i="12"/>
  <c r="GC104" i="12"/>
  <c r="GC108" i="12"/>
  <c r="GC112" i="12"/>
  <c r="GC116" i="12"/>
  <c r="GC120" i="12"/>
  <c r="GC124" i="12"/>
  <c r="GC77" i="12"/>
  <c r="GC81" i="12"/>
  <c r="GC85" i="12"/>
  <c r="GC89" i="12"/>
  <c r="GC93" i="12"/>
  <c r="GC97" i="12"/>
  <c r="GC54" i="12"/>
  <c r="GC58" i="12"/>
  <c r="GC62" i="12"/>
  <c r="GC66" i="12"/>
  <c r="GC19" i="12"/>
  <c r="GC23" i="12"/>
  <c r="GC27" i="12"/>
  <c r="GC31" i="12"/>
  <c r="GC35" i="12"/>
  <c r="GD6" i="12"/>
  <c r="GC163" i="12"/>
  <c r="GC167" i="12"/>
  <c r="GC171" i="12"/>
  <c r="GC175" i="12"/>
  <c r="GC179" i="12"/>
  <c r="GC183" i="12"/>
  <c r="GC187" i="12"/>
  <c r="GC136" i="12"/>
  <c r="GC140" i="12"/>
  <c r="GC144" i="12"/>
  <c r="GC148" i="12"/>
  <c r="GC152" i="12"/>
  <c r="GC156" i="12"/>
  <c r="GC101" i="12"/>
  <c r="GC105" i="12"/>
  <c r="GC109" i="12"/>
  <c r="GC113" i="12"/>
  <c r="GC117" i="12"/>
  <c r="GC121" i="12"/>
  <c r="GC125" i="12"/>
  <c r="GC78" i="12"/>
  <c r="GC82" i="12"/>
  <c r="GC86" i="12"/>
  <c r="GC90" i="12"/>
  <c r="GC94" i="12"/>
  <c r="GC51" i="12"/>
  <c r="GC55" i="12"/>
  <c r="GC59" i="12"/>
  <c r="GC63" i="12"/>
  <c r="GC67" i="12"/>
  <c r="GC12" i="12"/>
  <c r="GC16" i="12"/>
  <c r="GC20" i="12"/>
  <c r="GC24" i="12"/>
  <c r="GC28" i="12"/>
  <c r="GC32" i="12"/>
  <c r="GC36" i="12"/>
  <c r="GC168" i="12"/>
  <c r="GC184" i="12"/>
  <c r="GC141" i="12"/>
  <c r="GC157" i="12"/>
  <c r="GC114" i="12"/>
  <c r="GC71" i="12"/>
  <c r="GC87" i="12"/>
  <c r="GC60" i="12"/>
  <c r="GC17" i="12"/>
  <c r="GC33" i="12"/>
  <c r="GC172" i="12"/>
  <c r="GC145" i="12"/>
  <c r="GC102" i="12"/>
  <c r="GC118" i="12"/>
  <c r="GC75" i="12"/>
  <c r="GC91" i="12"/>
  <c r="GC64" i="12"/>
  <c r="GC21" i="12"/>
  <c r="GC37" i="12"/>
  <c r="GC176" i="12"/>
  <c r="GC149" i="12"/>
  <c r="GC106" i="12"/>
  <c r="GC122" i="12"/>
  <c r="GC79" i="12"/>
  <c r="GC95" i="12"/>
  <c r="GC52" i="12"/>
  <c r="GC25" i="12"/>
  <c r="GC164" i="12"/>
  <c r="GC180" i="12"/>
  <c r="GC137" i="12"/>
  <c r="GC153" i="12"/>
  <c r="GC110" i="12"/>
  <c r="GC126" i="12"/>
  <c r="GC83" i="12"/>
  <c r="GC56" i="12"/>
  <c r="GC13" i="12"/>
  <c r="GC29" i="12"/>
  <c r="GC7" i="12"/>
  <c r="GB8" i="12"/>
  <c r="FP39" i="10"/>
  <c r="GA236" i="12"/>
  <c r="GA235" i="12" s="1"/>
  <c r="FY6" i="16" l="1"/>
  <c r="FX7" i="16"/>
  <c r="GC8" i="12"/>
  <c r="FQ39" i="10"/>
  <c r="GB236" i="12"/>
  <c r="GB235" i="12" s="1"/>
  <c r="FS38" i="10"/>
  <c r="FR37" i="10"/>
  <c r="GK211" i="12"/>
  <c r="GJ212" i="12"/>
  <c r="GD227" i="12"/>
  <c r="GC228" i="12"/>
  <c r="GD162" i="12"/>
  <c r="GD166" i="12"/>
  <c r="GD170" i="12"/>
  <c r="GD174" i="12"/>
  <c r="GD178" i="12"/>
  <c r="GD182" i="12"/>
  <c r="GD186" i="12"/>
  <c r="GD135" i="12"/>
  <c r="GD139" i="12"/>
  <c r="GD143" i="12"/>
  <c r="GD147" i="12"/>
  <c r="GD151" i="12"/>
  <c r="GD155" i="12"/>
  <c r="GD100" i="12"/>
  <c r="GD104" i="12"/>
  <c r="GD108" i="12"/>
  <c r="GD112" i="12"/>
  <c r="GD116" i="12"/>
  <c r="GD120" i="12"/>
  <c r="GD124" i="12"/>
  <c r="GD77" i="12"/>
  <c r="GD81" i="12"/>
  <c r="GD85" i="12"/>
  <c r="GD89" i="12"/>
  <c r="GD93" i="12"/>
  <c r="GD97" i="12"/>
  <c r="GD54" i="12"/>
  <c r="GD58" i="12"/>
  <c r="GD62" i="12"/>
  <c r="GD66" i="12"/>
  <c r="GD19" i="12"/>
  <c r="GD23" i="12"/>
  <c r="GD27" i="12"/>
  <c r="GD31" i="12"/>
  <c r="GD35" i="12"/>
  <c r="GD163" i="12"/>
  <c r="GD167" i="12"/>
  <c r="GD171" i="12"/>
  <c r="GD175" i="12"/>
  <c r="GD179" i="12"/>
  <c r="GD183" i="12"/>
  <c r="GD187" i="12"/>
  <c r="GD136" i="12"/>
  <c r="GD140" i="12"/>
  <c r="GD144" i="12"/>
  <c r="GD148" i="12"/>
  <c r="GD152" i="12"/>
  <c r="GD156" i="12"/>
  <c r="GD101" i="12"/>
  <c r="GD105" i="12"/>
  <c r="GD109" i="12"/>
  <c r="GD113" i="12"/>
  <c r="GD117" i="12"/>
  <c r="GD121" i="12"/>
  <c r="GD125" i="12"/>
  <c r="GD78" i="12"/>
  <c r="GD82" i="12"/>
  <c r="GD86" i="12"/>
  <c r="GD90" i="12"/>
  <c r="GD94" i="12"/>
  <c r="GD51" i="12"/>
  <c r="GD55" i="12"/>
  <c r="GD59" i="12"/>
  <c r="GD63" i="12"/>
  <c r="GD67" i="12"/>
  <c r="GD12" i="12"/>
  <c r="GD16" i="12"/>
  <c r="GD20" i="12"/>
  <c r="GD24" i="12"/>
  <c r="GD28" i="12"/>
  <c r="GD32" i="12"/>
  <c r="GD36" i="12"/>
  <c r="GD164" i="12"/>
  <c r="GD168" i="12"/>
  <c r="GD172" i="12"/>
  <c r="GD176" i="12"/>
  <c r="GD180" i="12"/>
  <c r="GD184" i="12"/>
  <c r="GD137" i="12"/>
  <c r="GD141" i="12"/>
  <c r="GD145" i="12"/>
  <c r="GD149" i="12"/>
  <c r="GD153" i="12"/>
  <c r="GD157" i="12"/>
  <c r="GD102" i="12"/>
  <c r="GD106" i="12"/>
  <c r="GD110" i="12"/>
  <c r="GD114" i="12"/>
  <c r="GD118" i="12"/>
  <c r="GD122" i="12"/>
  <c r="GD126" i="12"/>
  <c r="GD71" i="12"/>
  <c r="GD75" i="12"/>
  <c r="GD79" i="12"/>
  <c r="GD83" i="12"/>
  <c r="GD87" i="12"/>
  <c r="GD91" i="12"/>
  <c r="GD95" i="12"/>
  <c r="GD52" i="12"/>
  <c r="GD56" i="12"/>
  <c r="GD60" i="12"/>
  <c r="GD64" i="12"/>
  <c r="GD13" i="12"/>
  <c r="GD17" i="12"/>
  <c r="GD21" i="12"/>
  <c r="GD25" i="12"/>
  <c r="GD29" i="12"/>
  <c r="GD33" i="12"/>
  <c r="GD37" i="12"/>
  <c r="GD169" i="12"/>
  <c r="GD185" i="12"/>
  <c r="GD142" i="12"/>
  <c r="GD115" i="12"/>
  <c r="GD88" i="12"/>
  <c r="GD61" i="12"/>
  <c r="GD18" i="12"/>
  <c r="GD34" i="12"/>
  <c r="GD173" i="12"/>
  <c r="GD130" i="12"/>
  <c r="GD146" i="12"/>
  <c r="GD103" i="12"/>
  <c r="GD119" i="12"/>
  <c r="GD76" i="12"/>
  <c r="GD92" i="12"/>
  <c r="GD65" i="12"/>
  <c r="GD22" i="12"/>
  <c r="GD177" i="12"/>
  <c r="GD150" i="12"/>
  <c r="GD107" i="12"/>
  <c r="GD123" i="12"/>
  <c r="GD80" i="12"/>
  <c r="GD96" i="12"/>
  <c r="GD53" i="12"/>
  <c r="GD26" i="12"/>
  <c r="GD165" i="12"/>
  <c r="GD181" i="12"/>
  <c r="GD138" i="12"/>
  <c r="GD154" i="12"/>
  <c r="GD111" i="12"/>
  <c r="GD127" i="12"/>
  <c r="GD84" i="12"/>
  <c r="GD57" i="12"/>
  <c r="GD30" i="12"/>
  <c r="GE6" i="12"/>
  <c r="GD7" i="12"/>
  <c r="GC99" i="12"/>
  <c r="FZ6" i="16" l="1"/>
  <c r="FY7" i="16"/>
  <c r="FS37" i="10"/>
  <c r="FT38" i="10"/>
  <c r="GD99" i="12"/>
  <c r="GD8" i="12"/>
  <c r="FR39" i="10"/>
  <c r="GC236" i="12"/>
  <c r="GC235" i="12" s="1"/>
  <c r="GE163" i="12"/>
  <c r="GE167" i="12"/>
  <c r="GE171" i="12"/>
  <c r="GE175" i="12"/>
  <c r="GE179" i="12"/>
  <c r="GE183" i="12"/>
  <c r="GE187" i="12"/>
  <c r="GE136" i="12"/>
  <c r="GE140" i="12"/>
  <c r="GE144" i="12"/>
  <c r="GE148" i="12"/>
  <c r="GE152" i="12"/>
  <c r="GE156" i="12"/>
  <c r="GE101" i="12"/>
  <c r="GE105" i="12"/>
  <c r="GE109" i="12"/>
  <c r="GE113" i="12"/>
  <c r="GE117" i="12"/>
  <c r="GE121" i="12"/>
  <c r="GE125" i="12"/>
  <c r="GE78" i="12"/>
  <c r="GE82" i="12"/>
  <c r="GE86" i="12"/>
  <c r="GE90" i="12"/>
  <c r="GE94" i="12"/>
  <c r="GE51" i="12"/>
  <c r="GE55" i="12"/>
  <c r="GE59" i="12"/>
  <c r="GE63" i="12"/>
  <c r="GE67" i="12"/>
  <c r="GE12" i="12"/>
  <c r="GE16" i="12"/>
  <c r="GE20" i="12"/>
  <c r="GE24" i="12"/>
  <c r="GE28" i="12"/>
  <c r="GE32" i="12"/>
  <c r="GE36" i="12"/>
  <c r="GE164" i="12"/>
  <c r="GE168" i="12"/>
  <c r="GE172" i="12"/>
  <c r="GE176" i="12"/>
  <c r="GE180" i="12"/>
  <c r="GE184" i="12"/>
  <c r="GE137" i="12"/>
  <c r="GE141" i="12"/>
  <c r="GE145" i="12"/>
  <c r="GE149" i="12"/>
  <c r="GE153" i="12"/>
  <c r="GE157" i="12"/>
  <c r="GE102" i="12"/>
  <c r="GE106" i="12"/>
  <c r="GE110" i="12"/>
  <c r="GE114" i="12"/>
  <c r="GE118" i="12"/>
  <c r="GE122" i="12"/>
  <c r="GE126" i="12"/>
  <c r="GE71" i="12"/>
  <c r="GE75" i="12"/>
  <c r="GE79" i="12"/>
  <c r="GE83" i="12"/>
  <c r="GE87" i="12"/>
  <c r="GE91" i="12"/>
  <c r="GE95" i="12"/>
  <c r="GE52" i="12"/>
  <c r="GE56" i="12"/>
  <c r="GE60" i="12"/>
  <c r="GE64" i="12"/>
  <c r="GE13" i="12"/>
  <c r="GE17" i="12"/>
  <c r="GE21" i="12"/>
  <c r="GE25" i="12"/>
  <c r="GE29" i="12"/>
  <c r="GE33" i="12"/>
  <c r="GE37" i="12"/>
  <c r="GE165" i="12"/>
  <c r="GE169" i="12"/>
  <c r="GE173" i="12"/>
  <c r="GE177" i="12"/>
  <c r="GE181" i="12"/>
  <c r="GE185" i="12"/>
  <c r="GE130" i="12"/>
  <c r="GE138" i="12"/>
  <c r="GE142" i="12"/>
  <c r="GE146" i="12"/>
  <c r="GE150" i="12"/>
  <c r="GE154" i="12"/>
  <c r="GE103" i="12"/>
  <c r="GE107" i="12"/>
  <c r="GE111" i="12"/>
  <c r="GE115" i="12"/>
  <c r="GE119" i="12"/>
  <c r="GE123" i="12"/>
  <c r="GE127" i="12"/>
  <c r="GE76" i="12"/>
  <c r="GE80" i="12"/>
  <c r="GE84" i="12"/>
  <c r="GE88" i="12"/>
  <c r="GE92" i="12"/>
  <c r="GE96" i="12"/>
  <c r="GE53" i="12"/>
  <c r="GE57" i="12"/>
  <c r="GE61" i="12"/>
  <c r="GE65" i="12"/>
  <c r="GE18" i="12"/>
  <c r="GE22" i="12"/>
  <c r="GE26" i="12"/>
  <c r="GE30" i="12"/>
  <c r="GE34" i="12"/>
  <c r="GE170" i="12"/>
  <c r="GE186" i="12"/>
  <c r="GE143" i="12"/>
  <c r="GE100" i="12"/>
  <c r="GE116" i="12"/>
  <c r="GE89" i="12"/>
  <c r="GE62" i="12"/>
  <c r="GE19" i="12"/>
  <c r="GE35" i="12"/>
  <c r="GE174" i="12"/>
  <c r="GE147" i="12"/>
  <c r="GE104" i="12"/>
  <c r="GE120" i="12"/>
  <c r="GE77" i="12"/>
  <c r="GE93" i="12"/>
  <c r="GE66" i="12"/>
  <c r="GE23" i="12"/>
  <c r="GE162" i="12"/>
  <c r="GE178" i="12"/>
  <c r="GE135" i="12"/>
  <c r="GE151" i="12"/>
  <c r="GE108" i="12"/>
  <c r="GE124" i="12"/>
  <c r="GE81" i="12"/>
  <c r="GE97" i="12"/>
  <c r="GE54" i="12"/>
  <c r="GE27" i="12"/>
  <c r="GE166" i="12"/>
  <c r="GE182" i="12"/>
  <c r="GE139" i="12"/>
  <c r="GE155" i="12"/>
  <c r="GE112" i="12"/>
  <c r="GE85" i="12"/>
  <c r="GE58" i="12"/>
  <c r="GE31" i="12"/>
  <c r="GF6" i="12"/>
  <c r="GE7" i="12"/>
  <c r="GE227" i="12"/>
  <c r="GD228" i="12"/>
  <c r="GK212" i="12"/>
  <c r="GL211" i="12"/>
  <c r="FZ7" i="16" l="1"/>
  <c r="GA6" i="16"/>
  <c r="GE228" i="12"/>
  <c r="GF227" i="12"/>
  <c r="GE8" i="12"/>
  <c r="FS39" i="10"/>
  <c r="GD236" i="12"/>
  <c r="GD235" i="12" s="1"/>
  <c r="GL212" i="12"/>
  <c r="GM211" i="12"/>
  <c r="GE99" i="12"/>
  <c r="FU38" i="10"/>
  <c r="FT37" i="10"/>
  <c r="GF164" i="12"/>
  <c r="GF168" i="12"/>
  <c r="GF172" i="12"/>
  <c r="GF176" i="12"/>
  <c r="GF180" i="12"/>
  <c r="GF184" i="12"/>
  <c r="GF137" i="12"/>
  <c r="GF141" i="12"/>
  <c r="GF145" i="12"/>
  <c r="GF149" i="12"/>
  <c r="GF153" i="12"/>
  <c r="GF157" i="12"/>
  <c r="GF102" i="12"/>
  <c r="GF106" i="12"/>
  <c r="GF110" i="12"/>
  <c r="GF114" i="12"/>
  <c r="GF118" i="12"/>
  <c r="GF122" i="12"/>
  <c r="GF126" i="12"/>
  <c r="GF71" i="12"/>
  <c r="GF75" i="12"/>
  <c r="GF79" i="12"/>
  <c r="GF83" i="12"/>
  <c r="GF87" i="12"/>
  <c r="GF91" i="12"/>
  <c r="GF95" i="12"/>
  <c r="GF52" i="12"/>
  <c r="GF56" i="12"/>
  <c r="GF60" i="12"/>
  <c r="GF64" i="12"/>
  <c r="GF13" i="12"/>
  <c r="GF17" i="12"/>
  <c r="GF21" i="12"/>
  <c r="GF25" i="12"/>
  <c r="GF29" i="12"/>
  <c r="GF33" i="12"/>
  <c r="GF37" i="12"/>
  <c r="GF165" i="12"/>
  <c r="GF169" i="12"/>
  <c r="GF173" i="12"/>
  <c r="GF177" i="12"/>
  <c r="GF181" i="12"/>
  <c r="GF185" i="12"/>
  <c r="GF130" i="12"/>
  <c r="GF138" i="12"/>
  <c r="GF142" i="12"/>
  <c r="GF146" i="12"/>
  <c r="GF150" i="12"/>
  <c r="GF154" i="12"/>
  <c r="GF103" i="12"/>
  <c r="GF107" i="12"/>
  <c r="GF111" i="12"/>
  <c r="GF115" i="12"/>
  <c r="GF119" i="12"/>
  <c r="GF123" i="12"/>
  <c r="GF127" i="12"/>
  <c r="GF76" i="12"/>
  <c r="GF80" i="12"/>
  <c r="GF84" i="12"/>
  <c r="GF88" i="12"/>
  <c r="GF92" i="12"/>
  <c r="GF96" i="12"/>
  <c r="GF53" i="12"/>
  <c r="GF57" i="12"/>
  <c r="GF61" i="12"/>
  <c r="GF65" i="12"/>
  <c r="GF18" i="12"/>
  <c r="GF22" i="12"/>
  <c r="GF26" i="12"/>
  <c r="GF30" i="12"/>
  <c r="GF34" i="12"/>
  <c r="GF162" i="12"/>
  <c r="GF166" i="12"/>
  <c r="GF170" i="12"/>
  <c r="GF174" i="12"/>
  <c r="GF178" i="12"/>
  <c r="GF182" i="12"/>
  <c r="GF186" i="12"/>
  <c r="GF135" i="12"/>
  <c r="GF139" i="12"/>
  <c r="GF143" i="12"/>
  <c r="GF147" i="12"/>
  <c r="GF151" i="12"/>
  <c r="GF155" i="12"/>
  <c r="GF100" i="12"/>
  <c r="GF104" i="12"/>
  <c r="GF108" i="12"/>
  <c r="GF112" i="12"/>
  <c r="GF116" i="12"/>
  <c r="GF120" i="12"/>
  <c r="GF124" i="12"/>
  <c r="GF77" i="12"/>
  <c r="GF81" i="12"/>
  <c r="GF85" i="12"/>
  <c r="GF89" i="12"/>
  <c r="GF93" i="12"/>
  <c r="GF97" i="12"/>
  <c r="GF54" i="12"/>
  <c r="GF58" i="12"/>
  <c r="GF62" i="12"/>
  <c r="GF66" i="12"/>
  <c r="GF19" i="12"/>
  <c r="GF23" i="12"/>
  <c r="GF27" i="12"/>
  <c r="GF31" i="12"/>
  <c r="GF35" i="12"/>
  <c r="GF171" i="12"/>
  <c r="GF187" i="12"/>
  <c r="GF144" i="12"/>
  <c r="GF101" i="12"/>
  <c r="GF117" i="12"/>
  <c r="GF90" i="12"/>
  <c r="GF63" i="12"/>
  <c r="GF20" i="12"/>
  <c r="GF36" i="12"/>
  <c r="GF175" i="12"/>
  <c r="GF148" i="12"/>
  <c r="GF105" i="12"/>
  <c r="GF121" i="12"/>
  <c r="GF78" i="12"/>
  <c r="GF94" i="12"/>
  <c r="GF51" i="12"/>
  <c r="GF67" i="12"/>
  <c r="GF24" i="12"/>
  <c r="GF163" i="12"/>
  <c r="GF179" i="12"/>
  <c r="GF136" i="12"/>
  <c r="GF152" i="12"/>
  <c r="GF109" i="12"/>
  <c r="GF125" i="12"/>
  <c r="GF82" i="12"/>
  <c r="GF55" i="12"/>
  <c r="GF12" i="12"/>
  <c r="GF28" i="12"/>
  <c r="GF167" i="12"/>
  <c r="GF183" i="12"/>
  <c r="GF140" i="12"/>
  <c r="GF156" i="12"/>
  <c r="GF113" i="12"/>
  <c r="GF86" i="12"/>
  <c r="GF59" i="12"/>
  <c r="GF16" i="12"/>
  <c r="GF32" i="12"/>
  <c r="GG6" i="12"/>
  <c r="GF7" i="12"/>
  <c r="GB6" i="16" l="1"/>
  <c r="GA7" i="16"/>
  <c r="GF99" i="12"/>
  <c r="FV38" i="10"/>
  <c r="FU37" i="10"/>
  <c r="GF8" i="12"/>
  <c r="FT39" i="10"/>
  <c r="GE236" i="12"/>
  <c r="GE235" i="12" s="1"/>
  <c r="GN211" i="12"/>
  <c r="GN212" i="12" s="1"/>
  <c r="GM212" i="12"/>
  <c r="GF228" i="12"/>
  <c r="GG227" i="12"/>
  <c r="GG165" i="12"/>
  <c r="GG169" i="12"/>
  <c r="GG173" i="12"/>
  <c r="GG177" i="12"/>
  <c r="GG181" i="12"/>
  <c r="GG185" i="12"/>
  <c r="GG130" i="12"/>
  <c r="GG138" i="12"/>
  <c r="GG142" i="12"/>
  <c r="GG146" i="12"/>
  <c r="GG150" i="12"/>
  <c r="GG154" i="12"/>
  <c r="GG103" i="12"/>
  <c r="GG107" i="12"/>
  <c r="GG111" i="12"/>
  <c r="GG115" i="12"/>
  <c r="GG119" i="12"/>
  <c r="GG123" i="12"/>
  <c r="GG127" i="12"/>
  <c r="GG76" i="12"/>
  <c r="GG80" i="12"/>
  <c r="GG84" i="12"/>
  <c r="GG88" i="12"/>
  <c r="GG92" i="12"/>
  <c r="GG96" i="12"/>
  <c r="GG53" i="12"/>
  <c r="GG57" i="12"/>
  <c r="GG61" i="12"/>
  <c r="GG65" i="12"/>
  <c r="GG18" i="12"/>
  <c r="GG22" i="12"/>
  <c r="GG26" i="12"/>
  <c r="GG30" i="12"/>
  <c r="GG34" i="12"/>
  <c r="GG162" i="12"/>
  <c r="GG166" i="12"/>
  <c r="GG170" i="12"/>
  <c r="GG174" i="12"/>
  <c r="GG178" i="12"/>
  <c r="GG182" i="12"/>
  <c r="GG186" i="12"/>
  <c r="GG135" i="12"/>
  <c r="GG139" i="12"/>
  <c r="GG143" i="12"/>
  <c r="GG147" i="12"/>
  <c r="GG151" i="12"/>
  <c r="GG155" i="12"/>
  <c r="GG100" i="12"/>
  <c r="GG104" i="12"/>
  <c r="GG108" i="12"/>
  <c r="GG112" i="12"/>
  <c r="GG116" i="12"/>
  <c r="GG120" i="12"/>
  <c r="GG124" i="12"/>
  <c r="GG77" i="12"/>
  <c r="GG81" i="12"/>
  <c r="GG85" i="12"/>
  <c r="GG89" i="12"/>
  <c r="GG93" i="12"/>
  <c r="GG97" i="12"/>
  <c r="GG54" i="12"/>
  <c r="GG58" i="12"/>
  <c r="GG62" i="12"/>
  <c r="GG66" i="12"/>
  <c r="GG19" i="12"/>
  <c r="GG23" i="12"/>
  <c r="GG27" i="12"/>
  <c r="GG31" i="12"/>
  <c r="GG35" i="12"/>
  <c r="GH6" i="12"/>
  <c r="GG163" i="12"/>
  <c r="GG167" i="12"/>
  <c r="GG171" i="12"/>
  <c r="GG175" i="12"/>
  <c r="GG179" i="12"/>
  <c r="GG183" i="12"/>
  <c r="GG187" i="12"/>
  <c r="GG136" i="12"/>
  <c r="GG140" i="12"/>
  <c r="GG144" i="12"/>
  <c r="GG148" i="12"/>
  <c r="GG152" i="12"/>
  <c r="GG156" i="12"/>
  <c r="GG101" i="12"/>
  <c r="GG105" i="12"/>
  <c r="GG109" i="12"/>
  <c r="GG113" i="12"/>
  <c r="GG117" i="12"/>
  <c r="GG121" i="12"/>
  <c r="GG125" i="12"/>
  <c r="GG78" i="12"/>
  <c r="GG82" i="12"/>
  <c r="GG86" i="12"/>
  <c r="GG90" i="12"/>
  <c r="GG94" i="12"/>
  <c r="GG51" i="12"/>
  <c r="GG55" i="12"/>
  <c r="GG59" i="12"/>
  <c r="GG63" i="12"/>
  <c r="GG67" i="12"/>
  <c r="GG12" i="12"/>
  <c r="GG16" i="12"/>
  <c r="GG20" i="12"/>
  <c r="GG24" i="12"/>
  <c r="GG28" i="12"/>
  <c r="GG32" i="12"/>
  <c r="GG36" i="12"/>
  <c r="GG172" i="12"/>
  <c r="GG145" i="12"/>
  <c r="GG102" i="12"/>
  <c r="GG118" i="12"/>
  <c r="GG75" i="12"/>
  <c r="GG91" i="12"/>
  <c r="GG64" i="12"/>
  <c r="GG21" i="12"/>
  <c r="GG37" i="12"/>
  <c r="GG176" i="12"/>
  <c r="GG149" i="12"/>
  <c r="GG106" i="12"/>
  <c r="GG122" i="12"/>
  <c r="GG79" i="12"/>
  <c r="GG95" i="12"/>
  <c r="GG52" i="12"/>
  <c r="GG25" i="12"/>
  <c r="GG164" i="12"/>
  <c r="GG180" i="12"/>
  <c r="GG137" i="12"/>
  <c r="GG153" i="12"/>
  <c r="GG110" i="12"/>
  <c r="GG126" i="12"/>
  <c r="GG83" i="12"/>
  <c r="GG56" i="12"/>
  <c r="GG13" i="12"/>
  <c r="GG29" i="12"/>
  <c r="GG168" i="12"/>
  <c r="GG184" i="12"/>
  <c r="GG141" i="12"/>
  <c r="GG157" i="12"/>
  <c r="GG114" i="12"/>
  <c r="GG71" i="12"/>
  <c r="GG87" i="12"/>
  <c r="GG60" i="12"/>
  <c r="GG17" i="12"/>
  <c r="GG33" i="12"/>
  <c r="GG7" i="12"/>
  <c r="GB7" i="16" l="1"/>
  <c r="GC6" i="16"/>
  <c r="GG228" i="12"/>
  <c r="GH227" i="12"/>
  <c r="GG8" i="12"/>
  <c r="FU39" i="10"/>
  <c r="GF236" i="12"/>
  <c r="GF235" i="12" s="1"/>
  <c r="GH162" i="12"/>
  <c r="GH166" i="12"/>
  <c r="GH170" i="12"/>
  <c r="GH174" i="12"/>
  <c r="GH178" i="12"/>
  <c r="GH182" i="12"/>
  <c r="GH186" i="12"/>
  <c r="GH135" i="12"/>
  <c r="GH139" i="12"/>
  <c r="GH143" i="12"/>
  <c r="GH147" i="12"/>
  <c r="GH151" i="12"/>
  <c r="GH155" i="12"/>
  <c r="GH100" i="12"/>
  <c r="GH104" i="12"/>
  <c r="GH108" i="12"/>
  <c r="GH112" i="12"/>
  <c r="GH116" i="12"/>
  <c r="GH120" i="12"/>
  <c r="GH124" i="12"/>
  <c r="GH77" i="12"/>
  <c r="GH81" i="12"/>
  <c r="GH85" i="12"/>
  <c r="GH89" i="12"/>
  <c r="GH93" i="12"/>
  <c r="GH97" i="12"/>
  <c r="GH54" i="12"/>
  <c r="GH58" i="12"/>
  <c r="GH62" i="12"/>
  <c r="GH66" i="12"/>
  <c r="GH19" i="12"/>
  <c r="GH23" i="12"/>
  <c r="GH27" i="12"/>
  <c r="GH31" i="12"/>
  <c r="GH35" i="12"/>
  <c r="GH163" i="12"/>
  <c r="GH167" i="12"/>
  <c r="GH171" i="12"/>
  <c r="GH175" i="12"/>
  <c r="GH179" i="12"/>
  <c r="GH183" i="12"/>
  <c r="GH187" i="12"/>
  <c r="GH136" i="12"/>
  <c r="GH140" i="12"/>
  <c r="GH144" i="12"/>
  <c r="GH148" i="12"/>
  <c r="GH152" i="12"/>
  <c r="GH156" i="12"/>
  <c r="GH101" i="12"/>
  <c r="GH105" i="12"/>
  <c r="GH109" i="12"/>
  <c r="GH113" i="12"/>
  <c r="GH117" i="12"/>
  <c r="GH121" i="12"/>
  <c r="GH125" i="12"/>
  <c r="GH78" i="12"/>
  <c r="GH82" i="12"/>
  <c r="GH86" i="12"/>
  <c r="GH90" i="12"/>
  <c r="GH94" i="12"/>
  <c r="GH51" i="12"/>
  <c r="GH55" i="12"/>
  <c r="GH59" i="12"/>
  <c r="GH63" i="12"/>
  <c r="GH67" i="12"/>
  <c r="GH12" i="12"/>
  <c r="GH16" i="12"/>
  <c r="GH20" i="12"/>
  <c r="GH24" i="12"/>
  <c r="GH28" i="12"/>
  <c r="GH32" i="12"/>
  <c r="GH36" i="12"/>
  <c r="GH164" i="12"/>
  <c r="GH168" i="12"/>
  <c r="GH172" i="12"/>
  <c r="GH176" i="12"/>
  <c r="GH180" i="12"/>
  <c r="GH184" i="12"/>
  <c r="GH137" i="12"/>
  <c r="GH141" i="12"/>
  <c r="GH145" i="12"/>
  <c r="GH149" i="12"/>
  <c r="GH153" i="12"/>
  <c r="GH157" i="12"/>
  <c r="GH102" i="12"/>
  <c r="GH106" i="12"/>
  <c r="GH110" i="12"/>
  <c r="GH114" i="12"/>
  <c r="GH118" i="12"/>
  <c r="GH122" i="12"/>
  <c r="GH126" i="12"/>
  <c r="GH71" i="12"/>
  <c r="GH75" i="12"/>
  <c r="GH79" i="12"/>
  <c r="GH83" i="12"/>
  <c r="GH87" i="12"/>
  <c r="GH91" i="12"/>
  <c r="GH95" i="12"/>
  <c r="GH52" i="12"/>
  <c r="GH56" i="12"/>
  <c r="GH60" i="12"/>
  <c r="GH64" i="12"/>
  <c r="GH13" i="12"/>
  <c r="GH17" i="12"/>
  <c r="GH21" i="12"/>
  <c r="GH25" i="12"/>
  <c r="GH29" i="12"/>
  <c r="GH33" i="12"/>
  <c r="GH37" i="12"/>
  <c r="GH173" i="12"/>
  <c r="GH130" i="12"/>
  <c r="GH146" i="12"/>
  <c r="GH103" i="12"/>
  <c r="GH119" i="12"/>
  <c r="GH76" i="12"/>
  <c r="GH92" i="12"/>
  <c r="GH65" i="12"/>
  <c r="GH22" i="12"/>
  <c r="GH177" i="12"/>
  <c r="GH150" i="12"/>
  <c r="GH107" i="12"/>
  <c r="GH123" i="12"/>
  <c r="GH80" i="12"/>
  <c r="GH96" i="12"/>
  <c r="GH53" i="12"/>
  <c r="GH26" i="12"/>
  <c r="GH165" i="12"/>
  <c r="GH181" i="12"/>
  <c r="GH138" i="12"/>
  <c r="GH154" i="12"/>
  <c r="GH111" i="12"/>
  <c r="GH127" i="12"/>
  <c r="GH84" i="12"/>
  <c r="GH57" i="12"/>
  <c r="GH30" i="12"/>
  <c r="GH169" i="12"/>
  <c r="GH185" i="12"/>
  <c r="GH142" i="12"/>
  <c r="GH115" i="12"/>
  <c r="GH88" i="12"/>
  <c r="GH61" i="12"/>
  <c r="GH18" i="12"/>
  <c r="GH34" i="12"/>
  <c r="GI6" i="12"/>
  <c r="GH7" i="12"/>
  <c r="GG99" i="12"/>
  <c r="FW38" i="10"/>
  <c r="FV37" i="10"/>
  <c r="GD6" i="16" l="1"/>
  <c r="GC7" i="16"/>
  <c r="GH8" i="12"/>
  <c r="FV39" i="10"/>
  <c r="GG236" i="12"/>
  <c r="GG235" i="12" s="1"/>
  <c r="FW37" i="10"/>
  <c r="FX38" i="10"/>
  <c r="GH99" i="12"/>
  <c r="GH228" i="12"/>
  <c r="GI227" i="12"/>
  <c r="GI163" i="12"/>
  <c r="GI167" i="12"/>
  <c r="GI171" i="12"/>
  <c r="GI175" i="12"/>
  <c r="GI179" i="12"/>
  <c r="GI183" i="12"/>
  <c r="GI187" i="12"/>
  <c r="GI136" i="12"/>
  <c r="GI140" i="12"/>
  <c r="GI144" i="12"/>
  <c r="GI148" i="12"/>
  <c r="GI152" i="12"/>
  <c r="GI156" i="12"/>
  <c r="GI101" i="12"/>
  <c r="GI105" i="12"/>
  <c r="GI109" i="12"/>
  <c r="GI113" i="12"/>
  <c r="GI117" i="12"/>
  <c r="GI121" i="12"/>
  <c r="GI125" i="12"/>
  <c r="GI78" i="12"/>
  <c r="GI82" i="12"/>
  <c r="GI86" i="12"/>
  <c r="GI90" i="12"/>
  <c r="GI94" i="12"/>
  <c r="GI51" i="12"/>
  <c r="GI55" i="12"/>
  <c r="GI59" i="12"/>
  <c r="GI63" i="12"/>
  <c r="GI67" i="12"/>
  <c r="GI12" i="12"/>
  <c r="GI16" i="12"/>
  <c r="GI20" i="12"/>
  <c r="GI24" i="12"/>
  <c r="GI28" i="12"/>
  <c r="GI32" i="12"/>
  <c r="GI36" i="12"/>
  <c r="GI164" i="12"/>
  <c r="GI168" i="12"/>
  <c r="GI172" i="12"/>
  <c r="GI176" i="12"/>
  <c r="GI180" i="12"/>
  <c r="GI184" i="12"/>
  <c r="GI137" i="12"/>
  <c r="GI141" i="12"/>
  <c r="GI145" i="12"/>
  <c r="GI149" i="12"/>
  <c r="GI153" i="12"/>
  <c r="GI157" i="12"/>
  <c r="GI102" i="12"/>
  <c r="GI106" i="12"/>
  <c r="GI110" i="12"/>
  <c r="GI114" i="12"/>
  <c r="GI118" i="12"/>
  <c r="GI122" i="12"/>
  <c r="GI126" i="12"/>
  <c r="GI71" i="12"/>
  <c r="GI75" i="12"/>
  <c r="GI79" i="12"/>
  <c r="GI83" i="12"/>
  <c r="GI87" i="12"/>
  <c r="GI91" i="12"/>
  <c r="GI95" i="12"/>
  <c r="GI52" i="12"/>
  <c r="GI56" i="12"/>
  <c r="GI60" i="12"/>
  <c r="GI64" i="12"/>
  <c r="GI13" i="12"/>
  <c r="GI17" i="12"/>
  <c r="GI21" i="12"/>
  <c r="GI25" i="12"/>
  <c r="GI29" i="12"/>
  <c r="GI33" i="12"/>
  <c r="GI37" i="12"/>
  <c r="GI165" i="12"/>
  <c r="GI169" i="12"/>
  <c r="GI173" i="12"/>
  <c r="GI177" i="12"/>
  <c r="GI181" i="12"/>
  <c r="GI185" i="12"/>
  <c r="GI130" i="12"/>
  <c r="GI138" i="12"/>
  <c r="GI142" i="12"/>
  <c r="GI146" i="12"/>
  <c r="GI150" i="12"/>
  <c r="GI154" i="12"/>
  <c r="GI103" i="12"/>
  <c r="GI107" i="12"/>
  <c r="GI111" i="12"/>
  <c r="GI115" i="12"/>
  <c r="GI119" i="12"/>
  <c r="GI123" i="12"/>
  <c r="GI127" i="12"/>
  <c r="GI76" i="12"/>
  <c r="GI80" i="12"/>
  <c r="GI84" i="12"/>
  <c r="GI88" i="12"/>
  <c r="GI92" i="12"/>
  <c r="GI96" i="12"/>
  <c r="GI53" i="12"/>
  <c r="GI57" i="12"/>
  <c r="GI61" i="12"/>
  <c r="GI65" i="12"/>
  <c r="GI18" i="12"/>
  <c r="GI22" i="12"/>
  <c r="GI26" i="12"/>
  <c r="GI30" i="12"/>
  <c r="GI34" i="12"/>
  <c r="GI174" i="12"/>
  <c r="GI147" i="12"/>
  <c r="GI104" i="12"/>
  <c r="GI120" i="12"/>
  <c r="GI77" i="12"/>
  <c r="GI93" i="12"/>
  <c r="GI66" i="12"/>
  <c r="GI23" i="12"/>
  <c r="GI162" i="12"/>
  <c r="GI178" i="12"/>
  <c r="GI135" i="12"/>
  <c r="GI151" i="12"/>
  <c r="GI108" i="12"/>
  <c r="GI124" i="12"/>
  <c r="GI81" i="12"/>
  <c r="GI97" i="12"/>
  <c r="GI54" i="12"/>
  <c r="GI27" i="12"/>
  <c r="GI166" i="12"/>
  <c r="GI182" i="12"/>
  <c r="GI139" i="12"/>
  <c r="GI155" i="12"/>
  <c r="GI112" i="12"/>
  <c r="GI85" i="12"/>
  <c r="GI58" i="12"/>
  <c r="GI31" i="12"/>
  <c r="GI170" i="12"/>
  <c r="GI186" i="12"/>
  <c r="GI143" i="12"/>
  <c r="GI100" i="12"/>
  <c r="GI116" i="12"/>
  <c r="GI89" i="12"/>
  <c r="GI62" i="12"/>
  <c r="GI19" i="12"/>
  <c r="GI35" i="12"/>
  <c r="GJ6" i="12"/>
  <c r="GI7" i="12"/>
  <c r="GE6" i="16" l="1"/>
  <c r="GD7" i="16"/>
  <c r="GI8" i="12"/>
  <c r="FW39" i="10"/>
  <c r="GH236" i="12"/>
  <c r="GH235" i="12" s="1"/>
  <c r="GJ164" i="12"/>
  <c r="GJ168" i="12"/>
  <c r="GJ172" i="12"/>
  <c r="GJ176" i="12"/>
  <c r="GJ180" i="12"/>
  <c r="GJ184" i="12"/>
  <c r="GJ137" i="12"/>
  <c r="GJ141" i="12"/>
  <c r="GJ145" i="12"/>
  <c r="GJ149" i="12"/>
  <c r="GJ153" i="12"/>
  <c r="GJ157" i="12"/>
  <c r="GJ102" i="12"/>
  <c r="GJ106" i="12"/>
  <c r="GJ110" i="12"/>
  <c r="GJ114" i="12"/>
  <c r="GJ118" i="12"/>
  <c r="GJ122" i="12"/>
  <c r="GJ126" i="12"/>
  <c r="GJ71" i="12"/>
  <c r="GJ75" i="12"/>
  <c r="GJ79" i="12"/>
  <c r="GJ83" i="12"/>
  <c r="GJ87" i="12"/>
  <c r="GJ91" i="12"/>
  <c r="GJ95" i="12"/>
  <c r="GJ52" i="12"/>
  <c r="GJ56" i="12"/>
  <c r="GJ60" i="12"/>
  <c r="GJ64" i="12"/>
  <c r="GJ13" i="12"/>
  <c r="GJ17" i="12"/>
  <c r="GJ21" i="12"/>
  <c r="GJ25" i="12"/>
  <c r="GJ29" i="12"/>
  <c r="GJ33" i="12"/>
  <c r="GJ37" i="12"/>
  <c r="GJ165" i="12"/>
  <c r="GJ169" i="12"/>
  <c r="GJ173" i="12"/>
  <c r="GJ177" i="12"/>
  <c r="GJ181" i="12"/>
  <c r="GJ185" i="12"/>
  <c r="GJ130" i="12"/>
  <c r="GJ138" i="12"/>
  <c r="GJ142" i="12"/>
  <c r="GJ146" i="12"/>
  <c r="GJ150" i="12"/>
  <c r="GJ154" i="12"/>
  <c r="GJ103" i="12"/>
  <c r="GJ107" i="12"/>
  <c r="GJ111" i="12"/>
  <c r="GJ115" i="12"/>
  <c r="GJ119" i="12"/>
  <c r="GJ123" i="12"/>
  <c r="GJ127" i="12"/>
  <c r="GJ76" i="12"/>
  <c r="GJ80" i="12"/>
  <c r="GJ84" i="12"/>
  <c r="GJ88" i="12"/>
  <c r="GJ92" i="12"/>
  <c r="GJ96" i="12"/>
  <c r="GJ53" i="12"/>
  <c r="GJ57" i="12"/>
  <c r="GJ61" i="12"/>
  <c r="GJ65" i="12"/>
  <c r="GJ18" i="12"/>
  <c r="GJ22" i="12"/>
  <c r="GJ26" i="12"/>
  <c r="GJ30" i="12"/>
  <c r="GJ34" i="12"/>
  <c r="GJ162" i="12"/>
  <c r="GJ166" i="12"/>
  <c r="GJ170" i="12"/>
  <c r="GJ174" i="12"/>
  <c r="GJ178" i="12"/>
  <c r="GJ182" i="12"/>
  <c r="GJ186" i="12"/>
  <c r="GJ135" i="12"/>
  <c r="GJ139" i="12"/>
  <c r="GJ143" i="12"/>
  <c r="GJ147" i="12"/>
  <c r="GJ151" i="12"/>
  <c r="GJ155" i="12"/>
  <c r="GJ100" i="12"/>
  <c r="GJ104" i="12"/>
  <c r="GJ108" i="12"/>
  <c r="GJ112" i="12"/>
  <c r="GJ116" i="12"/>
  <c r="GJ120" i="12"/>
  <c r="GJ124" i="12"/>
  <c r="GJ77" i="12"/>
  <c r="GJ81" i="12"/>
  <c r="GJ85" i="12"/>
  <c r="GJ89" i="12"/>
  <c r="GJ93" i="12"/>
  <c r="GJ97" i="12"/>
  <c r="GJ54" i="12"/>
  <c r="GJ58" i="12"/>
  <c r="GJ62" i="12"/>
  <c r="GJ66" i="12"/>
  <c r="GJ19" i="12"/>
  <c r="GJ23" i="12"/>
  <c r="GJ27" i="12"/>
  <c r="GJ31" i="12"/>
  <c r="GJ35" i="12"/>
  <c r="GJ175" i="12"/>
  <c r="GJ148" i="12"/>
  <c r="GJ105" i="12"/>
  <c r="GJ121" i="12"/>
  <c r="GJ78" i="12"/>
  <c r="GJ94" i="12"/>
  <c r="GJ51" i="12"/>
  <c r="GJ67" i="12"/>
  <c r="GJ24" i="12"/>
  <c r="GJ163" i="12"/>
  <c r="GJ179" i="12"/>
  <c r="GJ136" i="12"/>
  <c r="GJ152" i="12"/>
  <c r="GJ109" i="12"/>
  <c r="GJ125" i="12"/>
  <c r="GJ82" i="12"/>
  <c r="GJ55" i="12"/>
  <c r="GJ12" i="12"/>
  <c r="GJ28" i="12"/>
  <c r="GJ167" i="12"/>
  <c r="GJ183" i="12"/>
  <c r="GJ140" i="12"/>
  <c r="GJ156" i="12"/>
  <c r="GJ113" i="12"/>
  <c r="GJ86" i="12"/>
  <c r="GJ59" i="12"/>
  <c r="GJ16" i="12"/>
  <c r="GJ32" i="12"/>
  <c r="GJ171" i="12"/>
  <c r="GJ187" i="12"/>
  <c r="GJ144" i="12"/>
  <c r="GJ101" i="12"/>
  <c r="GJ117" i="12"/>
  <c r="GJ90" i="12"/>
  <c r="GJ63" i="12"/>
  <c r="GJ20" i="12"/>
  <c r="GJ36" i="12"/>
  <c r="GK6" i="12"/>
  <c r="GJ7" i="12"/>
  <c r="GI99" i="12"/>
  <c r="GI228" i="12"/>
  <c r="GJ227" i="12"/>
  <c r="FX37" i="10"/>
  <c r="FY38" i="10"/>
  <c r="GE7" i="16" l="1"/>
  <c r="GF6" i="16"/>
  <c r="GJ99" i="12"/>
  <c r="GJ8" i="12"/>
  <c r="FX39" i="10"/>
  <c r="GI236" i="12"/>
  <c r="GI235" i="12" s="1"/>
  <c r="FY37" i="10"/>
  <c r="FZ38" i="10"/>
  <c r="GK227" i="12"/>
  <c r="GJ228" i="12"/>
  <c r="GK165" i="12"/>
  <c r="GK169" i="12"/>
  <c r="GK173" i="12"/>
  <c r="GK177" i="12"/>
  <c r="GK181" i="12"/>
  <c r="GK185" i="12"/>
  <c r="GK130" i="12"/>
  <c r="GK138" i="12"/>
  <c r="GK142" i="12"/>
  <c r="GK146" i="12"/>
  <c r="GK150" i="12"/>
  <c r="GK154" i="12"/>
  <c r="GK103" i="12"/>
  <c r="GK107" i="12"/>
  <c r="GK111" i="12"/>
  <c r="GK115" i="12"/>
  <c r="GK119" i="12"/>
  <c r="GK123" i="12"/>
  <c r="GK127" i="12"/>
  <c r="GK76" i="12"/>
  <c r="GK80" i="12"/>
  <c r="GK84" i="12"/>
  <c r="GK88" i="12"/>
  <c r="GK92" i="12"/>
  <c r="GK96" i="12"/>
  <c r="GK53" i="12"/>
  <c r="GK57" i="12"/>
  <c r="GK61" i="12"/>
  <c r="GK65" i="12"/>
  <c r="GK18" i="12"/>
  <c r="GK22" i="12"/>
  <c r="GK26" i="12"/>
  <c r="GK30" i="12"/>
  <c r="GK34" i="12"/>
  <c r="GK162" i="12"/>
  <c r="GK166" i="12"/>
  <c r="GK170" i="12"/>
  <c r="GK174" i="12"/>
  <c r="GK178" i="12"/>
  <c r="GK182" i="12"/>
  <c r="GK186" i="12"/>
  <c r="GK135" i="12"/>
  <c r="GK139" i="12"/>
  <c r="GK143" i="12"/>
  <c r="GK147" i="12"/>
  <c r="GK151" i="12"/>
  <c r="GK155" i="12"/>
  <c r="GK100" i="12"/>
  <c r="GK104" i="12"/>
  <c r="GK108" i="12"/>
  <c r="GK112" i="12"/>
  <c r="GK116" i="12"/>
  <c r="GK120" i="12"/>
  <c r="GK124" i="12"/>
  <c r="GK77" i="12"/>
  <c r="GK81" i="12"/>
  <c r="GK85" i="12"/>
  <c r="GK89" i="12"/>
  <c r="GK93" i="12"/>
  <c r="GK97" i="12"/>
  <c r="GK54" i="12"/>
  <c r="GK58" i="12"/>
  <c r="GK62" i="12"/>
  <c r="GK66" i="12"/>
  <c r="GK19" i="12"/>
  <c r="GK23" i="12"/>
  <c r="GK27" i="12"/>
  <c r="GK31" i="12"/>
  <c r="GK35" i="12"/>
  <c r="GL6" i="12"/>
  <c r="GK163" i="12"/>
  <c r="GK167" i="12"/>
  <c r="GK171" i="12"/>
  <c r="GK175" i="12"/>
  <c r="GK179" i="12"/>
  <c r="GK183" i="12"/>
  <c r="GK187" i="12"/>
  <c r="GK136" i="12"/>
  <c r="GK140" i="12"/>
  <c r="GK144" i="12"/>
  <c r="GK148" i="12"/>
  <c r="GK152" i="12"/>
  <c r="GK156" i="12"/>
  <c r="GK101" i="12"/>
  <c r="GK105" i="12"/>
  <c r="GK109" i="12"/>
  <c r="GK113" i="12"/>
  <c r="GK117" i="12"/>
  <c r="GK121" i="12"/>
  <c r="GK125" i="12"/>
  <c r="GK78" i="12"/>
  <c r="GK82" i="12"/>
  <c r="GK86" i="12"/>
  <c r="GK90" i="12"/>
  <c r="GK94" i="12"/>
  <c r="GK51" i="12"/>
  <c r="GK55" i="12"/>
  <c r="GK59" i="12"/>
  <c r="GK63" i="12"/>
  <c r="GK67" i="12"/>
  <c r="GK12" i="12"/>
  <c r="GK16" i="12"/>
  <c r="GK20" i="12"/>
  <c r="GK24" i="12"/>
  <c r="GK28" i="12"/>
  <c r="GK32" i="12"/>
  <c r="GK36" i="12"/>
  <c r="GK176" i="12"/>
  <c r="GK149" i="12"/>
  <c r="GK106" i="12"/>
  <c r="GK122" i="12"/>
  <c r="GK79" i="12"/>
  <c r="GK95" i="12"/>
  <c r="GK52" i="12"/>
  <c r="GK25" i="12"/>
  <c r="GK164" i="12"/>
  <c r="GK180" i="12"/>
  <c r="GK137" i="12"/>
  <c r="GK153" i="12"/>
  <c r="GK110" i="12"/>
  <c r="GK126" i="12"/>
  <c r="GK83" i="12"/>
  <c r="GK56" i="12"/>
  <c r="GK13" i="12"/>
  <c r="GK29" i="12"/>
  <c r="GK168" i="12"/>
  <c r="GK184" i="12"/>
  <c r="GK141" i="12"/>
  <c r="GK157" i="12"/>
  <c r="GK114" i="12"/>
  <c r="GK71" i="12"/>
  <c r="GK87" i="12"/>
  <c r="GK60" i="12"/>
  <c r="GK17" i="12"/>
  <c r="GK33" i="12"/>
  <c r="GK172" i="12"/>
  <c r="GK145" i="12"/>
  <c r="GK102" i="12"/>
  <c r="GK118" i="12"/>
  <c r="GK75" i="12"/>
  <c r="GK91" i="12"/>
  <c r="GK64" i="12"/>
  <c r="GK21" i="12"/>
  <c r="GK37" i="12"/>
  <c r="GK7" i="12"/>
  <c r="GG6" i="16" l="1"/>
  <c r="GF7" i="16"/>
  <c r="GL227" i="12"/>
  <c r="GK228" i="12"/>
  <c r="GL162" i="12"/>
  <c r="GL166" i="12"/>
  <c r="GL170" i="12"/>
  <c r="GL174" i="12"/>
  <c r="GL178" i="12"/>
  <c r="GL182" i="12"/>
  <c r="GL186" i="12"/>
  <c r="GL135" i="12"/>
  <c r="GL139" i="12"/>
  <c r="GL143" i="12"/>
  <c r="GL147" i="12"/>
  <c r="GL151" i="12"/>
  <c r="GL155" i="12"/>
  <c r="GL100" i="12"/>
  <c r="GL104" i="12"/>
  <c r="GL108" i="12"/>
  <c r="GL112" i="12"/>
  <c r="GL116" i="12"/>
  <c r="GL120" i="12"/>
  <c r="GL124" i="12"/>
  <c r="GL77" i="12"/>
  <c r="GL81" i="12"/>
  <c r="GL85" i="12"/>
  <c r="GL89" i="12"/>
  <c r="GL93" i="12"/>
  <c r="GL97" i="12"/>
  <c r="GL54" i="12"/>
  <c r="GL58" i="12"/>
  <c r="GL62" i="12"/>
  <c r="GL66" i="12"/>
  <c r="GL19" i="12"/>
  <c r="GL23" i="12"/>
  <c r="GL27" i="12"/>
  <c r="GL31" i="12"/>
  <c r="GL35" i="12"/>
  <c r="GL163" i="12"/>
  <c r="GL167" i="12"/>
  <c r="GL171" i="12"/>
  <c r="GL175" i="12"/>
  <c r="GL179" i="12"/>
  <c r="GL183" i="12"/>
  <c r="GL187" i="12"/>
  <c r="GL136" i="12"/>
  <c r="GL140" i="12"/>
  <c r="GL144" i="12"/>
  <c r="GL148" i="12"/>
  <c r="GL152" i="12"/>
  <c r="GL156" i="12"/>
  <c r="GL101" i="12"/>
  <c r="GL105" i="12"/>
  <c r="GL109" i="12"/>
  <c r="GL113" i="12"/>
  <c r="GL117" i="12"/>
  <c r="GL121" i="12"/>
  <c r="GL125" i="12"/>
  <c r="GL78" i="12"/>
  <c r="GL82" i="12"/>
  <c r="GL86" i="12"/>
  <c r="GL90" i="12"/>
  <c r="GL94" i="12"/>
  <c r="GL51" i="12"/>
  <c r="GL55" i="12"/>
  <c r="GL59" i="12"/>
  <c r="GL63" i="12"/>
  <c r="GL67" i="12"/>
  <c r="GL12" i="12"/>
  <c r="GL16" i="12"/>
  <c r="GL20" i="12"/>
  <c r="GL24" i="12"/>
  <c r="GL28" i="12"/>
  <c r="GL32" i="12"/>
  <c r="GL36" i="12"/>
  <c r="GL164" i="12"/>
  <c r="GL168" i="12"/>
  <c r="GL172" i="12"/>
  <c r="GL176" i="12"/>
  <c r="GL180" i="12"/>
  <c r="GL184" i="12"/>
  <c r="GL137" i="12"/>
  <c r="GL141" i="12"/>
  <c r="GL145" i="12"/>
  <c r="GL149" i="12"/>
  <c r="GL153" i="12"/>
  <c r="GL157" i="12"/>
  <c r="GL102" i="12"/>
  <c r="GL106" i="12"/>
  <c r="GL110" i="12"/>
  <c r="GL114" i="12"/>
  <c r="GL118" i="12"/>
  <c r="GL122" i="12"/>
  <c r="GL126" i="12"/>
  <c r="GL71" i="12"/>
  <c r="GL75" i="12"/>
  <c r="GL79" i="12"/>
  <c r="GL83" i="12"/>
  <c r="GL87" i="12"/>
  <c r="GL91" i="12"/>
  <c r="GL95" i="12"/>
  <c r="GL52" i="12"/>
  <c r="GL56" i="12"/>
  <c r="GL60" i="12"/>
  <c r="GL64" i="12"/>
  <c r="GL13" i="12"/>
  <c r="GL17" i="12"/>
  <c r="GL21" i="12"/>
  <c r="GL25" i="12"/>
  <c r="GL29" i="12"/>
  <c r="GL33" i="12"/>
  <c r="GL37" i="12"/>
  <c r="GL177" i="12"/>
  <c r="GL150" i="12"/>
  <c r="GL107" i="12"/>
  <c r="GL123" i="12"/>
  <c r="GL80" i="12"/>
  <c r="GL96" i="12"/>
  <c r="GL53" i="12"/>
  <c r="GL26" i="12"/>
  <c r="GL165" i="12"/>
  <c r="GL181" i="12"/>
  <c r="GL138" i="12"/>
  <c r="GL154" i="12"/>
  <c r="GL111" i="12"/>
  <c r="GL127" i="12"/>
  <c r="GL84" i="12"/>
  <c r="GL57" i="12"/>
  <c r="GL30" i="12"/>
  <c r="GL169" i="12"/>
  <c r="GL185" i="12"/>
  <c r="GL142" i="12"/>
  <c r="GL115" i="12"/>
  <c r="GL88" i="12"/>
  <c r="GL61" i="12"/>
  <c r="GL18" i="12"/>
  <c r="GL34" i="12"/>
  <c r="GL173" i="12"/>
  <c r="GL130" i="12"/>
  <c r="GL146" i="12"/>
  <c r="GL103" i="12"/>
  <c r="GL119" i="12"/>
  <c r="GL76" i="12"/>
  <c r="GL92" i="12"/>
  <c r="GL65" i="12"/>
  <c r="GL22" i="12"/>
  <c r="GM6" i="12"/>
  <c r="GL7" i="12"/>
  <c r="GK99" i="12"/>
  <c r="GA38" i="10"/>
  <c r="FZ37" i="10"/>
  <c r="GJ236" i="12"/>
  <c r="GJ235" i="12" s="1"/>
  <c r="GK8" i="12"/>
  <c r="FY39" i="10"/>
  <c r="GG7" i="16" l="1"/>
  <c r="GH6" i="16"/>
  <c r="GH7" i="16" s="1"/>
  <c r="GM163" i="12"/>
  <c r="GM167" i="12"/>
  <c r="GM171" i="12"/>
  <c r="GM175" i="12"/>
  <c r="GM179" i="12"/>
  <c r="GM183" i="12"/>
  <c r="GM187" i="12"/>
  <c r="GM136" i="12"/>
  <c r="GM140" i="12"/>
  <c r="GM144" i="12"/>
  <c r="GM148" i="12"/>
  <c r="GM152" i="12"/>
  <c r="GM156" i="12"/>
  <c r="GM101" i="12"/>
  <c r="GM105" i="12"/>
  <c r="GM109" i="12"/>
  <c r="GM113" i="12"/>
  <c r="GM117" i="12"/>
  <c r="GM121" i="12"/>
  <c r="GM125" i="12"/>
  <c r="GM78" i="12"/>
  <c r="GM82" i="12"/>
  <c r="GM86" i="12"/>
  <c r="GM90" i="12"/>
  <c r="GM94" i="12"/>
  <c r="GM51" i="12"/>
  <c r="GM55" i="12"/>
  <c r="GM59" i="12"/>
  <c r="GM63" i="12"/>
  <c r="GM67" i="12"/>
  <c r="GM12" i="12"/>
  <c r="GM16" i="12"/>
  <c r="GM20" i="12"/>
  <c r="GM24" i="12"/>
  <c r="GM28" i="12"/>
  <c r="GM32" i="12"/>
  <c r="GM36" i="12"/>
  <c r="GM164" i="12"/>
  <c r="GM168" i="12"/>
  <c r="GM172" i="12"/>
  <c r="GM176" i="12"/>
  <c r="GM180" i="12"/>
  <c r="GM184" i="12"/>
  <c r="GM137" i="12"/>
  <c r="GM141" i="12"/>
  <c r="GM145" i="12"/>
  <c r="GM149" i="12"/>
  <c r="GM153" i="12"/>
  <c r="GM157" i="12"/>
  <c r="GM102" i="12"/>
  <c r="GM106" i="12"/>
  <c r="GM110" i="12"/>
  <c r="GM114" i="12"/>
  <c r="GM118" i="12"/>
  <c r="GM122" i="12"/>
  <c r="GM126" i="12"/>
  <c r="GM71" i="12"/>
  <c r="GM75" i="12"/>
  <c r="GM79" i="12"/>
  <c r="GM83" i="12"/>
  <c r="GM87" i="12"/>
  <c r="GM91" i="12"/>
  <c r="GM95" i="12"/>
  <c r="GM52" i="12"/>
  <c r="GM56" i="12"/>
  <c r="GM60" i="12"/>
  <c r="GM64" i="12"/>
  <c r="GM13" i="12"/>
  <c r="GM17" i="12"/>
  <c r="GM21" i="12"/>
  <c r="GM25" i="12"/>
  <c r="GM29" i="12"/>
  <c r="GM33" i="12"/>
  <c r="GM37" i="12"/>
  <c r="GM165" i="12"/>
  <c r="GM169" i="12"/>
  <c r="GM173" i="12"/>
  <c r="GM177" i="12"/>
  <c r="GM181" i="12"/>
  <c r="GM185" i="12"/>
  <c r="GM130" i="12"/>
  <c r="GM138" i="12"/>
  <c r="GM142" i="12"/>
  <c r="GM146" i="12"/>
  <c r="GM150" i="12"/>
  <c r="GM154" i="12"/>
  <c r="GM103" i="12"/>
  <c r="GM107" i="12"/>
  <c r="GM111" i="12"/>
  <c r="GM115" i="12"/>
  <c r="GM119" i="12"/>
  <c r="GM123" i="12"/>
  <c r="GM127" i="12"/>
  <c r="GM76" i="12"/>
  <c r="GM80" i="12"/>
  <c r="GM84" i="12"/>
  <c r="GM88" i="12"/>
  <c r="GM92" i="12"/>
  <c r="GM96" i="12"/>
  <c r="GM53" i="12"/>
  <c r="GM57" i="12"/>
  <c r="GM61" i="12"/>
  <c r="GM65" i="12"/>
  <c r="GM18" i="12"/>
  <c r="GM22" i="12"/>
  <c r="GM26" i="12"/>
  <c r="GM30" i="12"/>
  <c r="GM34" i="12"/>
  <c r="GM162" i="12"/>
  <c r="GM178" i="12"/>
  <c r="GM135" i="12"/>
  <c r="GM151" i="12"/>
  <c r="GM108" i="12"/>
  <c r="GM124" i="12"/>
  <c r="GM81" i="12"/>
  <c r="GM97" i="12"/>
  <c r="GM54" i="12"/>
  <c r="GM27" i="12"/>
  <c r="GM166" i="12"/>
  <c r="GM182" i="12"/>
  <c r="GM139" i="12"/>
  <c r="GM155" i="12"/>
  <c r="GM112" i="12"/>
  <c r="GM85" i="12"/>
  <c r="GM58" i="12"/>
  <c r="GM31" i="12"/>
  <c r="GM170" i="12"/>
  <c r="GM186" i="12"/>
  <c r="GM143" i="12"/>
  <c r="GM100" i="12"/>
  <c r="GM116" i="12"/>
  <c r="GM89" i="12"/>
  <c r="GM62" i="12"/>
  <c r="GM19" i="12"/>
  <c r="GM35" i="12"/>
  <c r="GM174" i="12"/>
  <c r="GM147" i="12"/>
  <c r="GM104" i="12"/>
  <c r="GM120" i="12"/>
  <c r="GM77" i="12"/>
  <c r="GM93" i="12"/>
  <c r="GM66" i="12"/>
  <c r="GM23" i="12"/>
  <c r="GN6" i="12"/>
  <c r="GM7" i="12"/>
  <c r="GL8" i="12"/>
  <c r="GK236" i="12"/>
  <c r="GK235" i="12" s="1"/>
  <c r="FZ39" i="10"/>
  <c r="GB38" i="10"/>
  <c r="GA37" i="10"/>
  <c r="GM227" i="12"/>
  <c r="GL228" i="12"/>
  <c r="GL99" i="12"/>
  <c r="GM228" i="12" l="1"/>
  <c r="GN227" i="12"/>
  <c r="GN228" i="12" s="1"/>
  <c r="GB37" i="10"/>
  <c r="GC38" i="10"/>
  <c r="GC37" i="10" s="1"/>
  <c r="GN164" i="12"/>
  <c r="N164" i="12" s="1"/>
  <c r="GN168" i="12"/>
  <c r="N168" i="12" s="1"/>
  <c r="GN172" i="12"/>
  <c r="N172" i="12" s="1"/>
  <c r="GN176" i="12"/>
  <c r="N176" i="12" s="1"/>
  <c r="GN180" i="12"/>
  <c r="N180" i="12" s="1"/>
  <c r="GN184" i="12"/>
  <c r="N184" i="12" s="1"/>
  <c r="GN137" i="12"/>
  <c r="N137" i="12" s="1"/>
  <c r="O137" i="12" s="1"/>
  <c r="GN141" i="12"/>
  <c r="N141" i="12" s="1"/>
  <c r="O141" i="12" s="1"/>
  <c r="GN145" i="12"/>
  <c r="N145" i="12" s="1"/>
  <c r="O145" i="12" s="1"/>
  <c r="GN149" i="12"/>
  <c r="N149" i="12" s="1"/>
  <c r="O149" i="12" s="1"/>
  <c r="GN153" i="12"/>
  <c r="N153" i="12" s="1"/>
  <c r="O153" i="12" s="1"/>
  <c r="GN157" i="12"/>
  <c r="GN102" i="12"/>
  <c r="N102" i="12" s="1"/>
  <c r="GN106" i="12"/>
  <c r="N106" i="12" s="1"/>
  <c r="GN110" i="12"/>
  <c r="N110" i="12" s="1"/>
  <c r="GN114" i="12"/>
  <c r="N114" i="12" s="1"/>
  <c r="GN118" i="12"/>
  <c r="N118" i="12" s="1"/>
  <c r="GN122" i="12"/>
  <c r="N122" i="12" s="1"/>
  <c r="GN126" i="12"/>
  <c r="N126" i="12" s="1"/>
  <c r="GN71" i="12"/>
  <c r="N71" i="12" s="1"/>
  <c r="O71" i="12" s="1"/>
  <c r="GN75" i="12"/>
  <c r="N75" i="12" s="1"/>
  <c r="O75" i="12" s="1"/>
  <c r="GN79" i="12"/>
  <c r="N79" i="12" s="1"/>
  <c r="GN83" i="12"/>
  <c r="N83" i="12" s="1"/>
  <c r="GN87" i="12"/>
  <c r="N87" i="12" s="1"/>
  <c r="GN91" i="12"/>
  <c r="N91" i="12" s="1"/>
  <c r="GN95" i="12"/>
  <c r="N95" i="12" s="1"/>
  <c r="GN52" i="12"/>
  <c r="N52" i="12" s="1"/>
  <c r="GN56" i="12"/>
  <c r="N56" i="12" s="1"/>
  <c r="GN60" i="12"/>
  <c r="N60" i="12" s="1"/>
  <c r="GN64" i="12"/>
  <c r="N64" i="12" s="1"/>
  <c r="GN13" i="12"/>
  <c r="N13" i="12" s="1"/>
  <c r="GN17" i="12"/>
  <c r="N17" i="12" s="1"/>
  <c r="GN21" i="12"/>
  <c r="N21" i="12" s="1"/>
  <c r="GN25" i="12"/>
  <c r="N25" i="12" s="1"/>
  <c r="GN29" i="12"/>
  <c r="N29" i="12" s="1"/>
  <c r="GN33" i="12"/>
  <c r="N33" i="12" s="1"/>
  <c r="GN37" i="12"/>
  <c r="N37" i="12" s="1"/>
  <c r="GN165" i="12"/>
  <c r="N165" i="12" s="1"/>
  <c r="GN169" i="12"/>
  <c r="N169" i="12" s="1"/>
  <c r="GN173" i="12"/>
  <c r="N173" i="12" s="1"/>
  <c r="GN177" i="12"/>
  <c r="N177" i="12" s="1"/>
  <c r="GN181" i="12"/>
  <c r="N181" i="12" s="1"/>
  <c r="GN185" i="12"/>
  <c r="N185" i="12" s="1"/>
  <c r="GN130" i="12"/>
  <c r="N130" i="12" s="1"/>
  <c r="GN138" i="12"/>
  <c r="N138" i="12" s="1"/>
  <c r="O138" i="12" s="1"/>
  <c r="GN142" i="12"/>
  <c r="N142" i="12" s="1"/>
  <c r="O142" i="12" s="1"/>
  <c r="GN146" i="12"/>
  <c r="N146" i="12" s="1"/>
  <c r="O146" i="12" s="1"/>
  <c r="GN150" i="12"/>
  <c r="N150" i="12" s="1"/>
  <c r="O150" i="12" s="1"/>
  <c r="GN154" i="12"/>
  <c r="N154" i="12" s="1"/>
  <c r="O154" i="12" s="1"/>
  <c r="GN103" i="12"/>
  <c r="N103" i="12" s="1"/>
  <c r="GN107" i="12"/>
  <c r="N107" i="12" s="1"/>
  <c r="GN111" i="12"/>
  <c r="N111" i="12" s="1"/>
  <c r="GN115" i="12"/>
  <c r="N115" i="12" s="1"/>
  <c r="GN119" i="12"/>
  <c r="N119" i="12" s="1"/>
  <c r="GN123" i="12"/>
  <c r="N123" i="12" s="1"/>
  <c r="GN127" i="12"/>
  <c r="N127" i="12" s="1"/>
  <c r="GN76" i="12"/>
  <c r="N76" i="12" s="1"/>
  <c r="GN80" i="12"/>
  <c r="N80" i="12" s="1"/>
  <c r="GN84" i="12"/>
  <c r="N84" i="12" s="1"/>
  <c r="GN88" i="12"/>
  <c r="N88" i="12" s="1"/>
  <c r="GN92" i="12"/>
  <c r="N92" i="12" s="1"/>
  <c r="GN96" i="12"/>
  <c r="N96" i="12" s="1"/>
  <c r="GN53" i="12"/>
  <c r="N53" i="12" s="1"/>
  <c r="GN57" i="12"/>
  <c r="N57" i="12" s="1"/>
  <c r="GN61" i="12"/>
  <c r="N61" i="12" s="1"/>
  <c r="GN65" i="12"/>
  <c r="N65" i="12" s="1"/>
  <c r="GN18" i="12"/>
  <c r="N18" i="12" s="1"/>
  <c r="GN22" i="12"/>
  <c r="N22" i="12" s="1"/>
  <c r="GN26" i="12"/>
  <c r="N26" i="12" s="1"/>
  <c r="GN30" i="12"/>
  <c r="N30" i="12" s="1"/>
  <c r="GN34" i="12"/>
  <c r="N34" i="12" s="1"/>
  <c r="GN162" i="12"/>
  <c r="N162" i="12" s="1"/>
  <c r="GN166" i="12"/>
  <c r="N166" i="12" s="1"/>
  <c r="GN170" i="12"/>
  <c r="N170" i="12" s="1"/>
  <c r="GN174" i="12"/>
  <c r="N174" i="12" s="1"/>
  <c r="GN178" i="12"/>
  <c r="N178" i="12" s="1"/>
  <c r="GN182" i="12"/>
  <c r="N182" i="12" s="1"/>
  <c r="GN186" i="12"/>
  <c r="N186" i="12" s="1"/>
  <c r="GN135" i="12"/>
  <c r="N135" i="12" s="1"/>
  <c r="O135" i="12" s="1"/>
  <c r="GN139" i="12"/>
  <c r="N139" i="12" s="1"/>
  <c r="O139" i="12" s="1"/>
  <c r="GN143" i="12"/>
  <c r="N143" i="12" s="1"/>
  <c r="O143" i="12" s="1"/>
  <c r="GN147" i="12"/>
  <c r="N147" i="12" s="1"/>
  <c r="O147" i="12" s="1"/>
  <c r="GN151" i="12"/>
  <c r="N151" i="12" s="1"/>
  <c r="O151" i="12" s="1"/>
  <c r="GN155" i="12"/>
  <c r="N155" i="12" s="1"/>
  <c r="O155" i="12" s="1"/>
  <c r="GN100" i="12"/>
  <c r="GN104" i="12"/>
  <c r="N104" i="12" s="1"/>
  <c r="GN108" i="12"/>
  <c r="N108" i="12" s="1"/>
  <c r="GN112" i="12"/>
  <c r="N112" i="12" s="1"/>
  <c r="GN116" i="12"/>
  <c r="N116" i="12" s="1"/>
  <c r="GN120" i="12"/>
  <c r="N120" i="12" s="1"/>
  <c r="GN124" i="12"/>
  <c r="N124" i="12" s="1"/>
  <c r="GN77" i="12"/>
  <c r="N77" i="12" s="1"/>
  <c r="GN81" i="12"/>
  <c r="N81" i="12" s="1"/>
  <c r="GN85" i="12"/>
  <c r="N85" i="12" s="1"/>
  <c r="GN89" i="12"/>
  <c r="N89" i="12" s="1"/>
  <c r="GN93" i="12"/>
  <c r="N93" i="12" s="1"/>
  <c r="GN97" i="12"/>
  <c r="N97" i="12" s="1"/>
  <c r="GN54" i="12"/>
  <c r="N54" i="12" s="1"/>
  <c r="GN58" i="12"/>
  <c r="N58" i="12" s="1"/>
  <c r="GN62" i="12"/>
  <c r="N62" i="12" s="1"/>
  <c r="GN66" i="12"/>
  <c r="N66" i="12" s="1"/>
  <c r="GN19" i="12"/>
  <c r="N19" i="12" s="1"/>
  <c r="GN23" i="12"/>
  <c r="N23" i="12" s="1"/>
  <c r="GN27" i="12"/>
  <c r="N27" i="12" s="1"/>
  <c r="GN31" i="12"/>
  <c r="N31" i="12" s="1"/>
  <c r="GN35" i="12"/>
  <c r="N35" i="12" s="1"/>
  <c r="GN163" i="12"/>
  <c r="N163" i="12" s="1"/>
  <c r="GN179" i="12"/>
  <c r="N179" i="12" s="1"/>
  <c r="GN136" i="12"/>
  <c r="N136" i="12" s="1"/>
  <c r="O136" i="12" s="1"/>
  <c r="GN152" i="12"/>
  <c r="N152" i="12" s="1"/>
  <c r="O152" i="12" s="1"/>
  <c r="GN109" i="12"/>
  <c r="N109" i="12" s="1"/>
  <c r="GN125" i="12"/>
  <c r="N125" i="12" s="1"/>
  <c r="GN82" i="12"/>
  <c r="N82" i="12" s="1"/>
  <c r="GN55" i="12"/>
  <c r="N55" i="12" s="1"/>
  <c r="GN12" i="12"/>
  <c r="N12" i="12" s="1"/>
  <c r="GN28" i="12"/>
  <c r="N28" i="12" s="1"/>
  <c r="GN167" i="12"/>
  <c r="N167" i="12" s="1"/>
  <c r="GN183" i="12"/>
  <c r="N183" i="12" s="1"/>
  <c r="GN171" i="12"/>
  <c r="N171" i="12" s="1"/>
  <c r="GN187" i="12"/>
  <c r="N187" i="12" s="1"/>
  <c r="GN144" i="12"/>
  <c r="N144" i="12" s="1"/>
  <c r="O144" i="12" s="1"/>
  <c r="GN101" i="12"/>
  <c r="N101" i="12" s="1"/>
  <c r="O101" i="12" s="1"/>
  <c r="GN117" i="12"/>
  <c r="N117" i="12" s="1"/>
  <c r="GN90" i="12"/>
  <c r="N90" i="12" s="1"/>
  <c r="GN63" i="12"/>
  <c r="N63" i="12" s="1"/>
  <c r="GN20" i="12"/>
  <c r="N20" i="12" s="1"/>
  <c r="GN175" i="12"/>
  <c r="N175" i="12" s="1"/>
  <c r="GN148" i="12"/>
  <c r="N148" i="12" s="1"/>
  <c r="O148" i="12" s="1"/>
  <c r="GN105" i="12"/>
  <c r="N105" i="12" s="1"/>
  <c r="GN121" i="12"/>
  <c r="N121" i="12" s="1"/>
  <c r="GN78" i="12"/>
  <c r="N78" i="12" s="1"/>
  <c r="GN94" i="12"/>
  <c r="N94" i="12" s="1"/>
  <c r="GN51" i="12"/>
  <c r="N51" i="12" s="1"/>
  <c r="GN67" i="12"/>
  <c r="N67" i="12" s="1"/>
  <c r="GN24" i="12"/>
  <c r="N24" i="12" s="1"/>
  <c r="GN140" i="12"/>
  <c r="N140" i="12" s="1"/>
  <c r="O140" i="12" s="1"/>
  <c r="GN86" i="12"/>
  <c r="N86" i="12" s="1"/>
  <c r="GN32" i="12"/>
  <c r="N32" i="12" s="1"/>
  <c r="GN156" i="12"/>
  <c r="N156" i="12" s="1"/>
  <c r="O156" i="12" s="1"/>
  <c r="GN36" i="12"/>
  <c r="N36" i="12" s="1"/>
  <c r="GN113" i="12"/>
  <c r="N113" i="12" s="1"/>
  <c r="GN59" i="12"/>
  <c r="N59" i="12" s="1"/>
  <c r="GN16" i="12"/>
  <c r="N16" i="12" s="1"/>
  <c r="GN7" i="12"/>
  <c r="I74" i="12"/>
  <c r="I43" i="12"/>
  <c r="I46" i="12"/>
  <c r="G101" i="12"/>
  <c r="G73" i="12"/>
  <c r="I75" i="12"/>
  <c r="I131" i="12"/>
  <c r="G131" i="12"/>
  <c r="G75" i="12"/>
  <c r="G99" i="12"/>
  <c r="I45" i="12"/>
  <c r="I73" i="12"/>
  <c r="G103" i="12"/>
  <c r="I102" i="12"/>
  <c r="I72" i="12"/>
  <c r="G100" i="12"/>
  <c r="I41" i="12"/>
  <c r="I103" i="12"/>
  <c r="I99" i="12"/>
  <c r="I100" i="12"/>
  <c r="I101" i="12"/>
  <c r="G102" i="12"/>
  <c r="GM8" i="12"/>
  <c r="GA39" i="10"/>
  <c r="GL236" i="12"/>
  <c r="GL235" i="12" s="1"/>
  <c r="GM99" i="12"/>
  <c r="N157" i="12" l="1"/>
  <c r="O157" i="12" s="1"/>
  <c r="GN8" i="12"/>
  <c r="GB39" i="10"/>
  <c r="GM236" i="12"/>
  <c r="GM235" i="12" s="1"/>
  <c r="GN99" i="12"/>
  <c r="N99" i="12" s="1"/>
  <c r="N100" i="12"/>
  <c r="O100" i="12" s="1"/>
  <c r="O130" i="12"/>
  <c r="C11" i="17" l="1"/>
  <c r="O99" i="12"/>
  <c r="GC39" i="10"/>
  <c r="GN236" i="12"/>
  <c r="GN235" i="12" s="1"/>
  <c r="E81" i="19" l="1"/>
  <c r="C99" i="19" s="1"/>
  <c r="H99" i="19" s="1"/>
  <c r="G99" i="19" s="1"/>
  <c r="Q11" i="13"/>
  <c r="C98" i="19"/>
  <c r="G22" i="19" l="1"/>
  <c r="C100" i="19"/>
  <c r="H100" i="19" s="1"/>
  <c r="G100" i="19" s="1"/>
  <c r="H23" i="19"/>
  <c r="Q12" i="13" s="1"/>
  <c r="C120" i="19"/>
  <c r="C123" i="19" s="1"/>
  <c r="E93" i="19"/>
  <c r="E142" i="19" s="1"/>
  <c r="H26" i="19"/>
  <c r="Q16" i="13" s="1"/>
  <c r="H98" i="19"/>
  <c r="G98" i="19" s="1"/>
  <c r="F86" i="19"/>
  <c r="H123" i="19" l="1"/>
  <c r="G123" i="19" s="1"/>
  <c r="C119" i="19"/>
  <c r="H120" i="19"/>
  <c r="G120" i="19" s="1"/>
  <c r="C121" i="19"/>
  <c r="E47" i="19"/>
  <c r="E148" i="19"/>
  <c r="E149" i="19"/>
  <c r="E147" i="19"/>
  <c r="Q10" i="13"/>
  <c r="C122" i="19"/>
  <c r="C102" i="19"/>
  <c r="C55" i="19" s="1"/>
  <c r="H27" i="19"/>
  <c r="E27" i="19" s="1"/>
  <c r="C57" i="19"/>
  <c r="C67" i="19"/>
  <c r="D10" i="12"/>
  <c r="G26" i="19"/>
  <c r="G23" i="19"/>
  <c r="D11" i="12"/>
  <c r="E127" i="19"/>
  <c r="E128" i="19"/>
  <c r="E126" i="19"/>
  <c r="E123" i="19"/>
  <c r="E105" i="19"/>
  <c r="E112" i="19"/>
  <c r="E99" i="19"/>
  <c r="E114" i="19"/>
  <c r="E106" i="19"/>
  <c r="E107" i="19"/>
  <c r="E108" i="19"/>
  <c r="E109" i="19"/>
  <c r="E113" i="19"/>
  <c r="E110" i="19"/>
  <c r="E116" i="19"/>
  <c r="E100" i="19"/>
  <c r="E98" i="19"/>
  <c r="E36" i="19"/>
  <c r="E49" i="19"/>
  <c r="E73" i="19"/>
  <c r="E66" i="19"/>
  <c r="E72" i="19"/>
  <c r="E71" i="19"/>
  <c r="E95" i="19"/>
  <c r="E56" i="19"/>
  <c r="E26" i="19"/>
  <c r="E25" i="19"/>
  <c r="E24" i="19"/>
  <c r="E23" i="19"/>
  <c r="E22" i="19"/>
  <c r="F93" i="19"/>
  <c r="F142" i="19" s="1"/>
  <c r="H101" i="19"/>
  <c r="G101" i="19" s="1"/>
  <c r="H121" i="19" l="1"/>
  <c r="E121" i="19" s="1"/>
  <c r="E120" i="19"/>
  <c r="H122" i="19"/>
  <c r="G122" i="19" s="1"/>
  <c r="F47" i="19"/>
  <c r="F148" i="19"/>
  <c r="F149" i="19"/>
  <c r="F147" i="19"/>
  <c r="D27" i="19"/>
  <c r="D6" i="19" s="1"/>
  <c r="F122" i="19"/>
  <c r="G27" i="19"/>
  <c r="G6" i="19" s="1"/>
  <c r="H6" i="19"/>
  <c r="E6" i="19" s="1"/>
  <c r="C65" i="19"/>
  <c r="C64" i="19" s="1"/>
  <c r="D14" i="12"/>
  <c r="E10" i="12"/>
  <c r="P10" i="12"/>
  <c r="R10" i="12"/>
  <c r="Q10" i="12"/>
  <c r="S10" i="12"/>
  <c r="T10" i="12"/>
  <c r="U10" i="12"/>
  <c r="V10" i="12"/>
  <c r="W10" i="12"/>
  <c r="X10" i="12"/>
  <c r="Y10" i="12"/>
  <c r="Z10" i="12"/>
  <c r="AA10" i="12"/>
  <c r="AB10" i="12"/>
  <c r="AC10" i="12"/>
  <c r="AD10" i="12"/>
  <c r="AE10" i="12"/>
  <c r="AF10" i="12"/>
  <c r="AG10" i="12"/>
  <c r="AH10" i="12"/>
  <c r="AI10" i="12"/>
  <c r="AJ10" i="12"/>
  <c r="AK10" i="12"/>
  <c r="AL10" i="12"/>
  <c r="AM10" i="12"/>
  <c r="AN10" i="12"/>
  <c r="AO10" i="12"/>
  <c r="AP10" i="12"/>
  <c r="AQ10" i="12"/>
  <c r="AR10" i="12"/>
  <c r="AS10" i="12"/>
  <c r="AT10" i="12"/>
  <c r="AU10" i="12"/>
  <c r="AV10" i="12"/>
  <c r="AW10" i="12"/>
  <c r="AX10" i="12"/>
  <c r="AY10" i="12"/>
  <c r="AZ10" i="12"/>
  <c r="BA10" i="12"/>
  <c r="BB10" i="12"/>
  <c r="BC10" i="12"/>
  <c r="BD10" i="12"/>
  <c r="BE10" i="12"/>
  <c r="BF10" i="12"/>
  <c r="BG10" i="12"/>
  <c r="BH10" i="12"/>
  <c r="BI10" i="12"/>
  <c r="BJ10" i="12"/>
  <c r="BK10" i="12"/>
  <c r="BL10" i="12"/>
  <c r="BM10" i="12"/>
  <c r="BN10" i="12"/>
  <c r="BO10" i="12"/>
  <c r="BP10" i="12"/>
  <c r="BQ10" i="12"/>
  <c r="BR10" i="12"/>
  <c r="BS10" i="12"/>
  <c r="BT10" i="12"/>
  <c r="BU10" i="12"/>
  <c r="BV10" i="12"/>
  <c r="BW10" i="12"/>
  <c r="BX10" i="12"/>
  <c r="BY10" i="12"/>
  <c r="BZ10" i="12"/>
  <c r="CA10" i="12"/>
  <c r="CB10" i="12"/>
  <c r="CC10" i="12"/>
  <c r="CD10" i="12"/>
  <c r="CE10" i="12"/>
  <c r="CF10" i="12"/>
  <c r="CG10" i="12"/>
  <c r="CH10" i="12"/>
  <c r="CI10" i="12"/>
  <c r="CJ10" i="12"/>
  <c r="CK10" i="12"/>
  <c r="CL10" i="12"/>
  <c r="CM10" i="12"/>
  <c r="CN10" i="12"/>
  <c r="CO10" i="12"/>
  <c r="CP10" i="12"/>
  <c r="CQ10" i="12"/>
  <c r="CR10" i="12"/>
  <c r="CS10" i="12"/>
  <c r="CT10" i="12"/>
  <c r="CU10" i="12"/>
  <c r="CV10" i="12"/>
  <c r="CW10" i="12"/>
  <c r="CX10" i="12"/>
  <c r="CY10" i="12"/>
  <c r="CZ10" i="12"/>
  <c r="DA10" i="12"/>
  <c r="DB10" i="12"/>
  <c r="DC10" i="12"/>
  <c r="DD10" i="12"/>
  <c r="DE10" i="12"/>
  <c r="DF10" i="12"/>
  <c r="DG10" i="12"/>
  <c r="DH10" i="12"/>
  <c r="DI10" i="12"/>
  <c r="DJ10" i="12"/>
  <c r="DK10" i="12"/>
  <c r="DL10" i="12"/>
  <c r="DM10" i="12"/>
  <c r="DN10" i="12"/>
  <c r="DO10" i="12"/>
  <c r="DP10" i="12"/>
  <c r="DQ10" i="12"/>
  <c r="DR10" i="12"/>
  <c r="DS10" i="12"/>
  <c r="DT10" i="12"/>
  <c r="DU10" i="12"/>
  <c r="DV10" i="12"/>
  <c r="DW10" i="12"/>
  <c r="DX10" i="12"/>
  <c r="DY10" i="12"/>
  <c r="DZ10" i="12"/>
  <c r="EA10" i="12"/>
  <c r="EB10" i="12"/>
  <c r="EC10" i="12"/>
  <c r="ED10" i="12"/>
  <c r="EE10" i="12"/>
  <c r="EF10" i="12"/>
  <c r="EG10" i="12"/>
  <c r="EH10" i="12"/>
  <c r="EI10" i="12"/>
  <c r="EJ10" i="12"/>
  <c r="EK10" i="12"/>
  <c r="EL10" i="12"/>
  <c r="EM10" i="12"/>
  <c r="EN10" i="12"/>
  <c r="EO10" i="12"/>
  <c r="EP10" i="12"/>
  <c r="EQ10" i="12"/>
  <c r="ER10" i="12"/>
  <c r="ES10" i="12"/>
  <c r="ET10" i="12"/>
  <c r="EU10" i="12"/>
  <c r="EV10" i="12"/>
  <c r="EW10" i="12"/>
  <c r="EX10" i="12"/>
  <c r="EY10" i="12"/>
  <c r="EZ10" i="12"/>
  <c r="FA10" i="12"/>
  <c r="FB10" i="12"/>
  <c r="FC10" i="12"/>
  <c r="FD10" i="12"/>
  <c r="FE10" i="12"/>
  <c r="FF10" i="12"/>
  <c r="FG10" i="12"/>
  <c r="FH10" i="12"/>
  <c r="FI10" i="12"/>
  <c r="FJ10" i="12"/>
  <c r="FK10" i="12"/>
  <c r="FL10" i="12"/>
  <c r="FM10" i="12"/>
  <c r="FN10" i="12"/>
  <c r="FO10" i="12"/>
  <c r="FP10" i="12"/>
  <c r="FQ10" i="12"/>
  <c r="FR10" i="12"/>
  <c r="FS10" i="12"/>
  <c r="FT10" i="12"/>
  <c r="FU10" i="12"/>
  <c r="FV10" i="12"/>
  <c r="FW10" i="12"/>
  <c r="FX10" i="12"/>
  <c r="FY10" i="12"/>
  <c r="FZ10" i="12"/>
  <c r="GA10" i="12"/>
  <c r="GB10" i="12"/>
  <c r="GC10" i="12"/>
  <c r="GD10" i="12"/>
  <c r="GE10" i="12"/>
  <c r="GF10" i="12"/>
  <c r="GG10" i="12"/>
  <c r="GH10" i="12"/>
  <c r="GI10" i="12"/>
  <c r="GJ10" i="12"/>
  <c r="GK10" i="12"/>
  <c r="GL10" i="12"/>
  <c r="GM10" i="12"/>
  <c r="GN10" i="12"/>
  <c r="E11" i="12"/>
  <c r="R11" i="12"/>
  <c r="P11" i="12"/>
  <c r="Q11" i="12"/>
  <c r="S11" i="12"/>
  <c r="T11" i="12"/>
  <c r="U11" i="12"/>
  <c r="V11" i="12"/>
  <c r="W11" i="12"/>
  <c r="X11" i="12"/>
  <c r="Y11" i="12"/>
  <c r="Z11" i="12"/>
  <c r="AA11" i="12"/>
  <c r="AB11" i="12"/>
  <c r="AC11" i="12"/>
  <c r="AD11" i="12"/>
  <c r="AE11" i="12"/>
  <c r="AF11" i="12"/>
  <c r="AG11" i="12"/>
  <c r="AH11" i="12"/>
  <c r="AI11" i="12"/>
  <c r="AJ11" i="12"/>
  <c r="AK11" i="12"/>
  <c r="AL11" i="12"/>
  <c r="AM11" i="12"/>
  <c r="AN11" i="12"/>
  <c r="AO11" i="12"/>
  <c r="AP11" i="12"/>
  <c r="AQ11" i="12"/>
  <c r="AR11" i="12"/>
  <c r="AS11" i="12"/>
  <c r="AT11" i="12"/>
  <c r="AU11" i="12"/>
  <c r="AV11" i="12"/>
  <c r="AW11" i="12"/>
  <c r="AX11" i="12"/>
  <c r="AY11" i="12"/>
  <c r="AZ11" i="12"/>
  <c r="BA11" i="12"/>
  <c r="BB11" i="12"/>
  <c r="BC11" i="12"/>
  <c r="BD11" i="12"/>
  <c r="BE11" i="12"/>
  <c r="BF11" i="12"/>
  <c r="BG11" i="12"/>
  <c r="BH11" i="12"/>
  <c r="BI11" i="12"/>
  <c r="BJ11" i="12"/>
  <c r="BK11" i="12"/>
  <c r="BL11" i="12"/>
  <c r="BM11" i="12"/>
  <c r="BN11" i="12"/>
  <c r="BO11" i="12"/>
  <c r="BP11" i="12"/>
  <c r="BQ11" i="12"/>
  <c r="BR11" i="12"/>
  <c r="BS11" i="12"/>
  <c r="BT11" i="12"/>
  <c r="BU11" i="12"/>
  <c r="BV11" i="12"/>
  <c r="BW11" i="12"/>
  <c r="BX11" i="12"/>
  <c r="BY11" i="12"/>
  <c r="BZ11" i="12"/>
  <c r="CA11" i="12"/>
  <c r="CB11" i="12"/>
  <c r="CC11" i="12"/>
  <c r="CD11" i="12"/>
  <c r="CE11" i="12"/>
  <c r="CF11" i="12"/>
  <c r="CG11" i="12"/>
  <c r="CH11" i="12"/>
  <c r="CI11" i="12"/>
  <c r="CJ11" i="12"/>
  <c r="CK11" i="12"/>
  <c r="CL11" i="12"/>
  <c r="CM11" i="12"/>
  <c r="CN11" i="12"/>
  <c r="CO11" i="12"/>
  <c r="CP11" i="12"/>
  <c r="CQ11" i="12"/>
  <c r="CR11" i="12"/>
  <c r="CS11" i="12"/>
  <c r="CT11" i="12"/>
  <c r="CU11" i="12"/>
  <c r="CV11" i="12"/>
  <c r="CW11" i="12"/>
  <c r="CX11" i="12"/>
  <c r="CY11" i="12"/>
  <c r="CZ11" i="12"/>
  <c r="DA11" i="12"/>
  <c r="DB11" i="12"/>
  <c r="DC11" i="12"/>
  <c r="DD11" i="12"/>
  <c r="DE11" i="12"/>
  <c r="DF11" i="12"/>
  <c r="DG11" i="12"/>
  <c r="DH11" i="12"/>
  <c r="DI11" i="12"/>
  <c r="DJ11" i="12"/>
  <c r="DK11" i="12"/>
  <c r="DL11" i="12"/>
  <c r="DM11" i="12"/>
  <c r="DN11" i="12"/>
  <c r="DO11" i="12"/>
  <c r="DP11" i="12"/>
  <c r="DQ11" i="12"/>
  <c r="DR11" i="12"/>
  <c r="DS11" i="12"/>
  <c r="DT11" i="12"/>
  <c r="DU11" i="12"/>
  <c r="DV11" i="12"/>
  <c r="DW11" i="12"/>
  <c r="DX11" i="12"/>
  <c r="DY11" i="12"/>
  <c r="DZ11" i="12"/>
  <c r="EA11" i="12"/>
  <c r="EB11" i="12"/>
  <c r="EC11" i="12"/>
  <c r="ED11" i="12"/>
  <c r="EE11" i="12"/>
  <c r="EF11" i="12"/>
  <c r="EG11" i="12"/>
  <c r="EH11" i="12"/>
  <c r="EI11" i="12"/>
  <c r="EJ11" i="12"/>
  <c r="EK11" i="12"/>
  <c r="EL11" i="12"/>
  <c r="EM11" i="12"/>
  <c r="EN11" i="12"/>
  <c r="EO11" i="12"/>
  <c r="EP11" i="12"/>
  <c r="EQ11" i="12"/>
  <c r="ER11" i="12"/>
  <c r="ES11" i="12"/>
  <c r="ET11" i="12"/>
  <c r="EU11" i="12"/>
  <c r="EV11" i="12"/>
  <c r="EW11" i="12"/>
  <c r="EX11" i="12"/>
  <c r="EY11" i="12"/>
  <c r="EZ11" i="12"/>
  <c r="FA11" i="12"/>
  <c r="FB11" i="12"/>
  <c r="FC11" i="12"/>
  <c r="FD11" i="12"/>
  <c r="FE11" i="12"/>
  <c r="FF11" i="12"/>
  <c r="FG11" i="12"/>
  <c r="FH11" i="12"/>
  <c r="FI11" i="12"/>
  <c r="FJ11" i="12"/>
  <c r="FK11" i="12"/>
  <c r="FL11" i="12"/>
  <c r="FM11" i="12"/>
  <c r="FN11" i="12"/>
  <c r="FO11" i="12"/>
  <c r="FP11" i="12"/>
  <c r="FQ11" i="12"/>
  <c r="FR11" i="12"/>
  <c r="FS11" i="12"/>
  <c r="FT11" i="12"/>
  <c r="FU11" i="12"/>
  <c r="FV11" i="12"/>
  <c r="FW11" i="12"/>
  <c r="FX11" i="12"/>
  <c r="FY11" i="12"/>
  <c r="FZ11" i="12"/>
  <c r="GA11" i="12"/>
  <c r="GB11" i="12"/>
  <c r="GC11" i="12"/>
  <c r="GD11" i="12"/>
  <c r="GE11" i="12"/>
  <c r="GF11" i="12"/>
  <c r="GG11" i="12"/>
  <c r="GH11" i="12"/>
  <c r="GI11" i="12"/>
  <c r="GJ11" i="12"/>
  <c r="GK11" i="12"/>
  <c r="GL11" i="12"/>
  <c r="GM11" i="12"/>
  <c r="GN11" i="12"/>
  <c r="F121" i="19"/>
  <c r="F127" i="19"/>
  <c r="F128" i="19"/>
  <c r="F126" i="19"/>
  <c r="F120" i="19"/>
  <c r="F123" i="19"/>
  <c r="F105" i="19"/>
  <c r="F112" i="19"/>
  <c r="F114" i="19"/>
  <c r="F106" i="19"/>
  <c r="F107" i="19"/>
  <c r="F108" i="19"/>
  <c r="F109" i="19"/>
  <c r="F113" i="19"/>
  <c r="F110" i="19"/>
  <c r="F116" i="19"/>
  <c r="C130" i="19"/>
  <c r="F100" i="19"/>
  <c r="F99" i="19"/>
  <c r="F98" i="19"/>
  <c r="F101" i="19"/>
  <c r="E101" i="19"/>
  <c r="F36" i="19"/>
  <c r="F49" i="19"/>
  <c r="F73" i="19"/>
  <c r="F72" i="19"/>
  <c r="F66" i="19"/>
  <c r="F71" i="19"/>
  <c r="F95" i="19"/>
  <c r="F56" i="19"/>
  <c r="F25" i="19"/>
  <c r="F24" i="19"/>
  <c r="F22" i="19"/>
  <c r="F27" i="19"/>
  <c r="F23" i="19"/>
  <c r="F26" i="19"/>
  <c r="H102" i="19"/>
  <c r="G102" i="19" s="1"/>
  <c r="H124" i="19" l="1"/>
  <c r="E122" i="19"/>
  <c r="G121" i="19"/>
  <c r="H136" i="19"/>
  <c r="H135" i="19"/>
  <c r="F6" i="19"/>
  <c r="N11" i="12"/>
  <c r="N10" i="12"/>
  <c r="E14" i="12"/>
  <c r="P14" i="12"/>
  <c r="Q14" i="12"/>
  <c r="R14" i="12"/>
  <c r="S14" i="12"/>
  <c r="T14" i="12"/>
  <c r="U14" i="12"/>
  <c r="V14" i="12"/>
  <c r="W14" i="12"/>
  <c r="X14" i="12"/>
  <c r="Y14" i="12"/>
  <c r="Z14" i="12"/>
  <c r="AA14" i="12"/>
  <c r="AB14" i="12"/>
  <c r="AC14" i="12"/>
  <c r="AD14" i="12"/>
  <c r="AE14" i="12"/>
  <c r="AF14" i="12"/>
  <c r="AG14" i="12"/>
  <c r="AH14" i="12"/>
  <c r="AI14" i="12"/>
  <c r="AJ14" i="12"/>
  <c r="AK14" i="12"/>
  <c r="AL14" i="12"/>
  <c r="AM14" i="12"/>
  <c r="AN14" i="12"/>
  <c r="AO14" i="12"/>
  <c r="AP14" i="12"/>
  <c r="AQ14" i="12"/>
  <c r="AR14" i="12"/>
  <c r="AS14" i="12"/>
  <c r="AT14" i="12"/>
  <c r="AU14" i="12"/>
  <c r="AV14" i="12"/>
  <c r="AW14" i="12"/>
  <c r="AX14" i="12"/>
  <c r="AY14" i="12"/>
  <c r="AZ14" i="12"/>
  <c r="BA14" i="12"/>
  <c r="BB14" i="12"/>
  <c r="BC14" i="12"/>
  <c r="BD14" i="12"/>
  <c r="BE14" i="12"/>
  <c r="BF14" i="12"/>
  <c r="BG14" i="12"/>
  <c r="BH14" i="12"/>
  <c r="BI14" i="12"/>
  <c r="BJ14" i="12"/>
  <c r="BK14" i="12"/>
  <c r="BL14" i="12"/>
  <c r="BM14" i="12"/>
  <c r="BN14" i="12"/>
  <c r="BO14" i="12"/>
  <c r="BP14" i="12"/>
  <c r="BQ14" i="12"/>
  <c r="BR14" i="12"/>
  <c r="BS14" i="12"/>
  <c r="BT14" i="12"/>
  <c r="BU14" i="12"/>
  <c r="BV14" i="12"/>
  <c r="BW14" i="12"/>
  <c r="BX14" i="12"/>
  <c r="BY14" i="12"/>
  <c r="BZ14" i="12"/>
  <c r="CA14" i="12"/>
  <c r="CB14" i="12"/>
  <c r="CC14" i="12"/>
  <c r="CD14" i="12"/>
  <c r="CE14" i="12"/>
  <c r="CF14" i="12"/>
  <c r="CG14" i="12"/>
  <c r="CH14" i="12"/>
  <c r="CI14" i="12"/>
  <c r="CJ14" i="12"/>
  <c r="CK14" i="12"/>
  <c r="CL14" i="12"/>
  <c r="CM14" i="12"/>
  <c r="CN14" i="12"/>
  <c r="CO14" i="12"/>
  <c r="CP14" i="12"/>
  <c r="CQ14" i="12"/>
  <c r="CR14" i="12"/>
  <c r="CS14" i="12"/>
  <c r="CT14" i="12"/>
  <c r="CU14" i="12"/>
  <c r="CV14" i="12"/>
  <c r="CW14" i="12"/>
  <c r="CX14" i="12"/>
  <c r="CY14" i="12"/>
  <c r="CZ14" i="12"/>
  <c r="DA14" i="12"/>
  <c r="DB14" i="12"/>
  <c r="DC14" i="12"/>
  <c r="DD14" i="12"/>
  <c r="DE14" i="12"/>
  <c r="DF14" i="12"/>
  <c r="DG14" i="12"/>
  <c r="DH14" i="12"/>
  <c r="DI14" i="12"/>
  <c r="DJ14" i="12"/>
  <c r="DK14" i="12"/>
  <c r="DL14" i="12"/>
  <c r="DM14" i="12"/>
  <c r="DN14" i="12"/>
  <c r="DO14" i="12"/>
  <c r="DP14" i="12"/>
  <c r="DQ14" i="12"/>
  <c r="DR14" i="12"/>
  <c r="DS14" i="12"/>
  <c r="DT14" i="12"/>
  <c r="DU14" i="12"/>
  <c r="DV14" i="12"/>
  <c r="DW14" i="12"/>
  <c r="DX14" i="12"/>
  <c r="DY14" i="12"/>
  <c r="DZ14" i="12"/>
  <c r="EA14" i="12"/>
  <c r="EB14" i="12"/>
  <c r="EC14" i="12"/>
  <c r="ED14" i="12"/>
  <c r="EE14" i="12"/>
  <c r="EF14" i="12"/>
  <c r="EG14" i="12"/>
  <c r="EH14" i="12"/>
  <c r="EI14" i="12"/>
  <c r="EJ14" i="12"/>
  <c r="EK14" i="12"/>
  <c r="EL14" i="12"/>
  <c r="EM14" i="12"/>
  <c r="EN14" i="12"/>
  <c r="EO14" i="12"/>
  <c r="EP14" i="12"/>
  <c r="EQ14" i="12"/>
  <c r="ER14" i="12"/>
  <c r="ES14" i="12"/>
  <c r="ET14" i="12"/>
  <c r="EU14" i="12"/>
  <c r="EV14" i="12"/>
  <c r="EW14" i="12"/>
  <c r="EX14" i="12"/>
  <c r="EY14" i="12"/>
  <c r="EZ14" i="12"/>
  <c r="FA14" i="12"/>
  <c r="FB14" i="12"/>
  <c r="FC14" i="12"/>
  <c r="FD14" i="12"/>
  <c r="FE14" i="12"/>
  <c r="FF14" i="12"/>
  <c r="FG14" i="12"/>
  <c r="FH14" i="12"/>
  <c r="FI14" i="12"/>
  <c r="FJ14" i="12"/>
  <c r="FK14" i="12"/>
  <c r="FL14" i="12"/>
  <c r="FM14" i="12"/>
  <c r="FN14" i="12"/>
  <c r="FO14" i="12"/>
  <c r="FP14" i="12"/>
  <c r="FQ14" i="12"/>
  <c r="FR14" i="12"/>
  <c r="FS14" i="12"/>
  <c r="FT14" i="12"/>
  <c r="FU14" i="12"/>
  <c r="FV14" i="12"/>
  <c r="FW14" i="12"/>
  <c r="FX14" i="12"/>
  <c r="FY14" i="12"/>
  <c r="FZ14" i="12"/>
  <c r="GA14" i="12"/>
  <c r="GB14" i="12"/>
  <c r="GC14" i="12"/>
  <c r="GD14" i="12"/>
  <c r="GE14" i="12"/>
  <c r="GF14" i="12"/>
  <c r="GG14" i="12"/>
  <c r="GH14" i="12"/>
  <c r="GI14" i="12"/>
  <c r="GJ14" i="12"/>
  <c r="GK14" i="12"/>
  <c r="GL14" i="12"/>
  <c r="GM14" i="12"/>
  <c r="GN14" i="12"/>
  <c r="F102" i="19"/>
  <c r="E102" i="19"/>
  <c r="D102" i="19"/>
  <c r="H55" i="19"/>
  <c r="H65" i="19"/>
  <c r="C74" i="19"/>
  <c r="G124" i="19" l="1"/>
  <c r="F124" i="19"/>
  <c r="E124" i="19"/>
  <c r="H119" i="19"/>
  <c r="G135" i="19"/>
  <c r="F135" i="19"/>
  <c r="E135" i="19"/>
  <c r="F136" i="19"/>
  <c r="G136" i="19"/>
  <c r="E136" i="19"/>
  <c r="H137" i="19"/>
  <c r="C141" i="19"/>
  <c r="H141" i="19" s="1"/>
  <c r="G55" i="19"/>
  <c r="N14" i="12"/>
  <c r="F65" i="19"/>
  <c r="E65" i="19"/>
  <c r="F55" i="19"/>
  <c r="E55" i="19"/>
  <c r="G65" i="19"/>
  <c r="D55" i="19"/>
  <c r="D65" i="19"/>
  <c r="D119" i="19" l="1"/>
  <c r="H130" i="19"/>
  <c r="F119" i="19"/>
  <c r="G119" i="19"/>
  <c r="G67" i="19" s="1"/>
  <c r="E119" i="19"/>
  <c r="H67" i="19"/>
  <c r="C144" i="19"/>
  <c r="G141" i="19"/>
  <c r="F141" i="19"/>
  <c r="E141" i="19"/>
  <c r="H140" i="19"/>
  <c r="H35" i="19" s="1"/>
  <c r="G137" i="19"/>
  <c r="F137" i="19"/>
  <c r="E137" i="19"/>
  <c r="D70" i="12"/>
  <c r="E67" i="19" l="1"/>
  <c r="F67" i="19"/>
  <c r="D72" i="12"/>
  <c r="I105" i="19"/>
  <c r="H57" i="19"/>
  <c r="G130" i="19"/>
  <c r="D130" i="19"/>
  <c r="D57" i="19"/>
  <c r="D67" i="19"/>
  <c r="G35" i="19"/>
  <c r="U16" i="13"/>
  <c r="D45" i="12" s="1"/>
  <c r="E35" i="19"/>
  <c r="F35" i="19"/>
  <c r="G140" i="19"/>
  <c r="F140" i="19"/>
  <c r="E140" i="19"/>
  <c r="E70" i="12"/>
  <c r="R70" i="12"/>
  <c r="P70" i="12"/>
  <c r="S70" i="12"/>
  <c r="Q70" i="12"/>
  <c r="T70" i="12"/>
  <c r="U70" i="12"/>
  <c r="V70" i="12"/>
  <c r="W70" i="12"/>
  <c r="X70" i="12"/>
  <c r="Y70" i="12"/>
  <c r="Z70" i="12"/>
  <c r="AA70" i="12"/>
  <c r="AB70" i="12"/>
  <c r="AC70" i="12"/>
  <c r="AD70" i="12"/>
  <c r="AE70" i="12"/>
  <c r="AF70" i="12"/>
  <c r="AG70" i="12"/>
  <c r="AH70" i="12"/>
  <c r="AI70" i="12"/>
  <c r="AJ70" i="12"/>
  <c r="AK70" i="12"/>
  <c r="AL70" i="12"/>
  <c r="AM70" i="12"/>
  <c r="AN70" i="12"/>
  <c r="AO70" i="12"/>
  <c r="AP70" i="12"/>
  <c r="AQ70" i="12"/>
  <c r="AR70" i="12"/>
  <c r="AS70" i="12"/>
  <c r="AT70" i="12"/>
  <c r="AU70" i="12"/>
  <c r="AV70" i="12"/>
  <c r="AW70" i="12"/>
  <c r="AX70" i="12"/>
  <c r="AY70" i="12"/>
  <c r="AZ70" i="12"/>
  <c r="BA70" i="12"/>
  <c r="BB70" i="12"/>
  <c r="BC70" i="12"/>
  <c r="BD70" i="12"/>
  <c r="BE70" i="12"/>
  <c r="BF70" i="12"/>
  <c r="BG70" i="12"/>
  <c r="BH70" i="12"/>
  <c r="BI70" i="12"/>
  <c r="BJ70" i="12"/>
  <c r="BK70" i="12"/>
  <c r="BL70" i="12"/>
  <c r="BM70" i="12"/>
  <c r="BN70" i="12"/>
  <c r="BO70" i="12"/>
  <c r="BP70" i="12"/>
  <c r="BQ70" i="12"/>
  <c r="BR70" i="12"/>
  <c r="BS70" i="12"/>
  <c r="BT70" i="12"/>
  <c r="BU70" i="12"/>
  <c r="BV70" i="12"/>
  <c r="BW70" i="12"/>
  <c r="BX70" i="12"/>
  <c r="BY70" i="12"/>
  <c r="BZ70" i="12"/>
  <c r="CA70" i="12"/>
  <c r="CB70" i="12"/>
  <c r="CC70" i="12"/>
  <c r="CD70" i="12"/>
  <c r="CE70" i="12"/>
  <c r="CF70" i="12"/>
  <c r="CG70" i="12"/>
  <c r="CH70" i="12"/>
  <c r="CI70" i="12"/>
  <c r="CJ70" i="12"/>
  <c r="CK70" i="12"/>
  <c r="CL70" i="12"/>
  <c r="CM70" i="12"/>
  <c r="CN70" i="12"/>
  <c r="CO70" i="12"/>
  <c r="CP70" i="12"/>
  <c r="CQ70" i="12"/>
  <c r="CR70" i="12"/>
  <c r="CS70" i="12"/>
  <c r="CT70" i="12"/>
  <c r="CU70" i="12"/>
  <c r="CV70" i="12"/>
  <c r="CW70" i="12"/>
  <c r="CX70" i="12"/>
  <c r="CY70" i="12"/>
  <c r="CZ70" i="12"/>
  <c r="DA70" i="12"/>
  <c r="DB70" i="12"/>
  <c r="DC70" i="12"/>
  <c r="DD70" i="12"/>
  <c r="DE70" i="12"/>
  <c r="DF70" i="12"/>
  <c r="DG70" i="12"/>
  <c r="DH70" i="12"/>
  <c r="DI70" i="12"/>
  <c r="DJ70" i="12"/>
  <c r="DK70" i="12"/>
  <c r="DL70" i="12"/>
  <c r="DM70" i="12"/>
  <c r="DN70" i="12"/>
  <c r="DO70" i="12"/>
  <c r="DP70" i="12"/>
  <c r="DQ70" i="12"/>
  <c r="DR70" i="12"/>
  <c r="DS70" i="12"/>
  <c r="DT70" i="12"/>
  <c r="DU70" i="12"/>
  <c r="DV70" i="12"/>
  <c r="DW70" i="12"/>
  <c r="DX70" i="12"/>
  <c r="DY70" i="12"/>
  <c r="DZ70" i="12"/>
  <c r="EA70" i="12"/>
  <c r="EB70" i="12"/>
  <c r="EC70" i="12"/>
  <c r="ED70" i="12"/>
  <c r="EE70" i="12"/>
  <c r="EF70" i="12"/>
  <c r="EG70" i="12"/>
  <c r="EH70" i="12"/>
  <c r="EI70" i="12"/>
  <c r="EJ70" i="12"/>
  <c r="EK70" i="12"/>
  <c r="EL70" i="12"/>
  <c r="EM70" i="12"/>
  <c r="EN70" i="12"/>
  <c r="EO70" i="12"/>
  <c r="EP70" i="12"/>
  <c r="EQ70" i="12"/>
  <c r="ER70" i="12"/>
  <c r="ES70" i="12"/>
  <c r="ET70" i="12"/>
  <c r="EU70" i="12"/>
  <c r="EV70" i="12"/>
  <c r="EW70" i="12"/>
  <c r="EX70" i="12"/>
  <c r="EY70" i="12"/>
  <c r="EZ70" i="12"/>
  <c r="FA70" i="12"/>
  <c r="FB70" i="12"/>
  <c r="FC70" i="12"/>
  <c r="FD70" i="12"/>
  <c r="FE70" i="12"/>
  <c r="FF70" i="12"/>
  <c r="FG70" i="12"/>
  <c r="FH70" i="12"/>
  <c r="FI70" i="12"/>
  <c r="FJ70" i="12"/>
  <c r="FK70" i="12"/>
  <c r="FL70" i="12"/>
  <c r="FM70" i="12"/>
  <c r="FN70" i="12"/>
  <c r="FO70" i="12"/>
  <c r="FP70" i="12"/>
  <c r="FQ70" i="12"/>
  <c r="FR70" i="12"/>
  <c r="FS70" i="12"/>
  <c r="FT70" i="12"/>
  <c r="FU70" i="12"/>
  <c r="FV70" i="12"/>
  <c r="FW70" i="12"/>
  <c r="FX70" i="12"/>
  <c r="FY70" i="12"/>
  <c r="FZ70" i="12"/>
  <c r="GA70" i="12"/>
  <c r="GB70" i="12"/>
  <c r="GC70" i="12"/>
  <c r="GD70" i="12"/>
  <c r="GE70" i="12"/>
  <c r="GF70" i="12"/>
  <c r="GG70" i="12"/>
  <c r="GH70" i="12"/>
  <c r="GI70" i="12"/>
  <c r="GJ70" i="12"/>
  <c r="GK70" i="12"/>
  <c r="GL70" i="12"/>
  <c r="GM70" i="12"/>
  <c r="GN70" i="12"/>
  <c r="G57" i="19" l="1"/>
  <c r="F57" i="19"/>
  <c r="E57" i="19"/>
  <c r="AH72" i="12"/>
  <c r="R72" i="12"/>
  <c r="DA72" i="12"/>
  <c r="BI72" i="12"/>
  <c r="EP72" i="12"/>
  <c r="FX72" i="12"/>
  <c r="FC72" i="12"/>
  <c r="GK72" i="12"/>
  <c r="EJ72" i="12"/>
  <c r="FV72" i="12"/>
  <c r="FB72" i="12"/>
  <c r="AP72" i="12"/>
  <c r="CU72" i="12"/>
  <c r="CC72" i="12"/>
  <c r="AY72" i="12"/>
  <c r="DG72" i="12"/>
  <c r="EU72" i="12"/>
  <c r="BD72" i="12"/>
  <c r="BX72" i="12"/>
  <c r="BP72" i="12"/>
  <c r="AW72" i="12"/>
  <c r="X72" i="12"/>
  <c r="AG72" i="12"/>
  <c r="EQ72" i="12"/>
  <c r="DJ72" i="12"/>
  <c r="DL72" i="12"/>
  <c r="DB72" i="12"/>
  <c r="P72" i="12"/>
  <c r="CP72" i="12"/>
  <c r="BH72" i="12"/>
  <c r="CV72" i="12"/>
  <c r="ES72" i="12"/>
  <c r="CY72" i="12"/>
  <c r="FL72" i="12"/>
  <c r="DN72" i="12"/>
  <c r="GE72" i="12"/>
  <c r="DK72" i="12"/>
  <c r="EL72" i="12"/>
  <c r="CL72" i="12"/>
  <c r="BJ72" i="12"/>
  <c r="FW72" i="12"/>
  <c r="GM72" i="12"/>
  <c r="DY72" i="12"/>
  <c r="CG72" i="12"/>
  <c r="T72" i="12"/>
  <c r="BL72" i="12"/>
  <c r="AZ72" i="12"/>
  <c r="CZ72" i="12"/>
  <c r="BC72" i="12"/>
  <c r="AN72" i="12"/>
  <c r="GL72" i="12"/>
  <c r="ET72" i="12"/>
  <c r="AQ72" i="12"/>
  <c r="GF72" i="12"/>
  <c r="E72" i="12"/>
  <c r="CT72" i="12"/>
  <c r="DU72" i="12"/>
  <c r="AV72" i="12"/>
  <c r="DH72" i="12"/>
  <c r="GG72" i="12"/>
  <c r="EM72" i="12"/>
  <c r="CR72" i="12"/>
  <c r="GD72" i="12"/>
  <c r="CB72" i="12"/>
  <c r="DZ72" i="12"/>
  <c r="AX72" i="12"/>
  <c r="CX72" i="12"/>
  <c r="FG72" i="12"/>
  <c r="AF72" i="12"/>
  <c r="FJ72" i="12"/>
  <c r="EI72" i="12"/>
  <c r="FH72" i="12"/>
  <c r="BY72" i="12"/>
  <c r="CQ72" i="12"/>
  <c r="BU72" i="12"/>
  <c r="FM72" i="12"/>
  <c r="CI72" i="12"/>
  <c r="AS72" i="12"/>
  <c r="EF72" i="12"/>
  <c r="CW72" i="12"/>
  <c r="BB72" i="12"/>
  <c r="DI72" i="12"/>
  <c r="GN72" i="12"/>
  <c r="BV72" i="12"/>
  <c r="BR72" i="12"/>
  <c r="CD72" i="12"/>
  <c r="DM72" i="12"/>
  <c r="FA72" i="12"/>
  <c r="V72" i="12"/>
  <c r="EA72" i="12"/>
  <c r="Z72" i="12"/>
  <c r="FT72" i="12"/>
  <c r="CO72" i="12"/>
  <c r="DT72" i="12"/>
  <c r="Y72" i="12"/>
  <c r="AE72" i="12"/>
  <c r="FO72" i="12"/>
  <c r="AK72" i="12"/>
  <c r="BK72" i="12"/>
  <c r="AJ72" i="12"/>
  <c r="BS72" i="12"/>
  <c r="FZ72" i="12"/>
  <c r="FS72" i="12"/>
  <c r="CH72" i="12"/>
  <c r="FU72" i="12"/>
  <c r="FY72" i="12"/>
  <c r="ER72" i="12"/>
  <c r="FN72" i="12"/>
  <c r="CN72" i="12"/>
  <c r="EH72" i="12"/>
  <c r="BT72" i="12"/>
  <c r="EN72" i="12"/>
  <c r="CM72" i="12"/>
  <c r="FR72" i="12"/>
  <c r="CF72" i="12"/>
  <c r="DS72" i="12"/>
  <c r="AU72" i="12"/>
  <c r="AD72" i="12"/>
  <c r="FI72" i="12"/>
  <c r="EX72" i="12"/>
  <c r="EK72" i="12"/>
  <c r="DW72" i="12"/>
  <c r="Q72" i="12"/>
  <c r="W72" i="12"/>
  <c r="S72" i="12"/>
  <c r="U72" i="12"/>
  <c r="FQ72" i="12"/>
  <c r="CE72" i="12"/>
  <c r="BG72" i="12"/>
  <c r="BA72" i="12"/>
  <c r="AL72" i="12"/>
  <c r="GA72" i="12"/>
  <c r="DX72" i="12"/>
  <c r="DV72" i="12"/>
  <c r="DQ72" i="12"/>
  <c r="AI72" i="12"/>
  <c r="FF72" i="12"/>
  <c r="FP72" i="12"/>
  <c r="EZ72" i="12"/>
  <c r="DE72" i="12"/>
  <c r="AT72" i="12"/>
  <c r="GB72" i="12"/>
  <c r="AC72" i="12"/>
  <c r="ED72" i="12"/>
  <c r="DD72" i="12"/>
  <c r="DR72" i="12"/>
  <c r="CS72" i="12"/>
  <c r="DC72" i="12"/>
  <c r="EV72" i="12"/>
  <c r="EY72" i="12"/>
  <c r="DF72" i="12"/>
  <c r="CK72" i="12"/>
  <c r="CA72" i="12"/>
  <c r="EO72" i="12"/>
  <c r="BF72" i="12"/>
  <c r="FE72" i="12"/>
  <c r="BZ72" i="12"/>
  <c r="AO72" i="12"/>
  <c r="GI72" i="12"/>
  <c r="CJ72" i="12"/>
  <c r="EB72" i="12"/>
  <c r="AA72" i="12"/>
  <c r="GC72" i="12"/>
  <c r="GJ72" i="12"/>
  <c r="AR72" i="12"/>
  <c r="EE72" i="12"/>
  <c r="AM72" i="12"/>
  <c r="BN72" i="12"/>
  <c r="EW72" i="12"/>
  <c r="BE72" i="12"/>
  <c r="DP72" i="12"/>
  <c r="AB72" i="12"/>
  <c r="FD72" i="12"/>
  <c r="FK72" i="12"/>
  <c r="EC72" i="12"/>
  <c r="EG72" i="12"/>
  <c r="BQ72" i="12"/>
  <c r="DO72" i="12"/>
  <c r="BO72" i="12"/>
  <c r="BW72" i="12"/>
  <c r="BM72" i="12"/>
  <c r="GH72" i="12"/>
  <c r="E45" i="12"/>
  <c r="R45" i="12"/>
  <c r="S45" i="12"/>
  <c r="Q45" i="12"/>
  <c r="P45" i="12"/>
  <c r="T45" i="12"/>
  <c r="U45" i="12"/>
  <c r="V45" i="12"/>
  <c r="W45" i="12"/>
  <c r="X45" i="12"/>
  <c r="Y45" i="12"/>
  <c r="Z45" i="12"/>
  <c r="AA45" i="12"/>
  <c r="AB45" i="12"/>
  <c r="AC45" i="12"/>
  <c r="AD45" i="12"/>
  <c r="AE45" i="12"/>
  <c r="AF45" i="12"/>
  <c r="AG45" i="12"/>
  <c r="AH45" i="12"/>
  <c r="AI45" i="12"/>
  <c r="AJ45" i="12"/>
  <c r="AK45" i="12"/>
  <c r="AL45" i="12"/>
  <c r="AM45" i="12"/>
  <c r="AN45" i="12"/>
  <c r="AO45" i="12"/>
  <c r="AP45" i="12"/>
  <c r="AQ45" i="12"/>
  <c r="AR45" i="12"/>
  <c r="AS45" i="12"/>
  <c r="AT45" i="12"/>
  <c r="AU45" i="12"/>
  <c r="AV45" i="12"/>
  <c r="AW45" i="12"/>
  <c r="AX45" i="12"/>
  <c r="AY45" i="12"/>
  <c r="AZ45" i="12"/>
  <c r="BA45" i="12"/>
  <c r="BB45" i="12"/>
  <c r="BC45" i="12"/>
  <c r="BD45" i="12"/>
  <c r="BE45" i="12"/>
  <c r="BF45" i="12"/>
  <c r="BG45" i="12"/>
  <c r="BH45" i="12"/>
  <c r="BI45" i="12"/>
  <c r="BJ45" i="12"/>
  <c r="BK45" i="12"/>
  <c r="BL45" i="12"/>
  <c r="BM45" i="12"/>
  <c r="BN45" i="12"/>
  <c r="BO45" i="12"/>
  <c r="BP45" i="12"/>
  <c r="BQ45" i="12"/>
  <c r="BR45" i="12"/>
  <c r="BS45" i="12"/>
  <c r="BT45" i="12"/>
  <c r="BU45" i="12"/>
  <c r="BV45" i="12"/>
  <c r="BW45" i="12"/>
  <c r="BX45" i="12"/>
  <c r="BY45" i="12"/>
  <c r="BZ45" i="12"/>
  <c r="CA45" i="12"/>
  <c r="CB45" i="12"/>
  <c r="CC45" i="12"/>
  <c r="CD45" i="12"/>
  <c r="CE45" i="12"/>
  <c r="CF45" i="12"/>
  <c r="CG45" i="12"/>
  <c r="CH45" i="12"/>
  <c r="CI45" i="12"/>
  <c r="CJ45" i="12"/>
  <c r="CK45" i="12"/>
  <c r="CL45" i="12"/>
  <c r="CM45" i="12"/>
  <c r="CN45" i="12"/>
  <c r="CO45" i="12"/>
  <c r="CP45" i="12"/>
  <c r="CQ45" i="12"/>
  <c r="CR45" i="12"/>
  <c r="CS45" i="12"/>
  <c r="CT45" i="12"/>
  <c r="CU45" i="12"/>
  <c r="CV45" i="12"/>
  <c r="CW45" i="12"/>
  <c r="CX45" i="12"/>
  <c r="CY45" i="12"/>
  <c r="CZ45" i="12"/>
  <c r="DA45" i="12"/>
  <c r="DB45" i="12"/>
  <c r="DC45" i="12"/>
  <c r="DD45" i="12"/>
  <c r="DE45" i="12"/>
  <c r="DF45" i="12"/>
  <c r="DG45" i="12"/>
  <c r="DH45" i="12"/>
  <c r="DI45" i="12"/>
  <c r="DJ45" i="12"/>
  <c r="DK45" i="12"/>
  <c r="DL45" i="12"/>
  <c r="DM45" i="12"/>
  <c r="DN45" i="12"/>
  <c r="DO45" i="12"/>
  <c r="DP45" i="12"/>
  <c r="DQ45" i="12"/>
  <c r="DR45" i="12"/>
  <c r="DS45" i="12"/>
  <c r="DT45" i="12"/>
  <c r="DU45" i="12"/>
  <c r="DV45" i="12"/>
  <c r="DW45" i="12"/>
  <c r="DX45" i="12"/>
  <c r="DY45" i="12"/>
  <c r="DZ45" i="12"/>
  <c r="EA45" i="12"/>
  <c r="EB45" i="12"/>
  <c r="EC45" i="12"/>
  <c r="ED45" i="12"/>
  <c r="EE45" i="12"/>
  <c r="EF45" i="12"/>
  <c r="EG45" i="12"/>
  <c r="EH45" i="12"/>
  <c r="EI45" i="12"/>
  <c r="EJ45" i="12"/>
  <c r="EK45" i="12"/>
  <c r="EL45" i="12"/>
  <c r="EM45" i="12"/>
  <c r="EN45" i="12"/>
  <c r="EO45" i="12"/>
  <c r="EP45" i="12"/>
  <c r="EQ45" i="12"/>
  <c r="ER45" i="12"/>
  <c r="ES45" i="12"/>
  <c r="ET45" i="12"/>
  <c r="EU45" i="12"/>
  <c r="EV45" i="12"/>
  <c r="EW45" i="12"/>
  <c r="EX45" i="12"/>
  <c r="EY45" i="12"/>
  <c r="EZ45" i="12"/>
  <c r="FA45" i="12"/>
  <c r="FB45" i="12"/>
  <c r="FC45" i="12"/>
  <c r="FD45" i="12"/>
  <c r="FE45" i="12"/>
  <c r="FF45" i="12"/>
  <c r="FG45" i="12"/>
  <c r="FH45" i="12"/>
  <c r="FI45" i="12"/>
  <c r="FJ45" i="12"/>
  <c r="FK45" i="12"/>
  <c r="FL45" i="12"/>
  <c r="FM45" i="12"/>
  <c r="FN45" i="12"/>
  <c r="FO45" i="12"/>
  <c r="FP45" i="12"/>
  <c r="FQ45" i="12"/>
  <c r="FR45" i="12"/>
  <c r="FS45" i="12"/>
  <c r="FT45" i="12"/>
  <c r="FU45" i="12"/>
  <c r="FV45" i="12"/>
  <c r="FW45" i="12"/>
  <c r="FX45" i="12"/>
  <c r="FY45" i="12"/>
  <c r="FZ45" i="12"/>
  <c r="GA45" i="12"/>
  <c r="GB45" i="12"/>
  <c r="GC45" i="12"/>
  <c r="GD45" i="12"/>
  <c r="GE45" i="12"/>
  <c r="GF45" i="12"/>
  <c r="GG45" i="12"/>
  <c r="GH45" i="12"/>
  <c r="GI45" i="12"/>
  <c r="GJ45" i="12"/>
  <c r="GK45" i="12"/>
  <c r="GL45" i="12"/>
  <c r="GM45" i="12"/>
  <c r="GN45" i="12"/>
  <c r="E46" i="12"/>
  <c r="P46" i="12"/>
  <c r="Q46" i="12"/>
  <c r="R46" i="12"/>
  <c r="S46" i="12"/>
  <c r="T46" i="12"/>
  <c r="U46" i="12"/>
  <c r="V46" i="12"/>
  <c r="W46" i="12"/>
  <c r="X46" i="12"/>
  <c r="Y46" i="12"/>
  <c r="Z46" i="12"/>
  <c r="AA46" i="12"/>
  <c r="AB46" i="12"/>
  <c r="AC46" i="12"/>
  <c r="AD46" i="12"/>
  <c r="AE46" i="12"/>
  <c r="AF46" i="12"/>
  <c r="AG46" i="12"/>
  <c r="AH46" i="12"/>
  <c r="AI46" i="12"/>
  <c r="AJ46" i="12"/>
  <c r="AK46" i="12"/>
  <c r="AL46" i="12"/>
  <c r="AM46" i="12"/>
  <c r="AN46" i="12"/>
  <c r="AO46" i="12"/>
  <c r="AP46" i="12"/>
  <c r="AQ46" i="12"/>
  <c r="AR46" i="12"/>
  <c r="AS46" i="12"/>
  <c r="AT46" i="12"/>
  <c r="AU46" i="12"/>
  <c r="AV46" i="12"/>
  <c r="AW46" i="12"/>
  <c r="AX46" i="12"/>
  <c r="AY46" i="12"/>
  <c r="AZ46" i="12"/>
  <c r="BA46" i="12"/>
  <c r="BB46" i="12"/>
  <c r="BC46" i="12"/>
  <c r="BD46" i="12"/>
  <c r="BE46" i="12"/>
  <c r="BF46" i="12"/>
  <c r="BG46" i="12"/>
  <c r="BH46" i="12"/>
  <c r="BI46" i="12"/>
  <c r="BJ46" i="12"/>
  <c r="BK46" i="12"/>
  <c r="BL46" i="12"/>
  <c r="BM46" i="12"/>
  <c r="BN46" i="12"/>
  <c r="BO46" i="12"/>
  <c r="BP46" i="12"/>
  <c r="BQ46" i="12"/>
  <c r="BR46" i="12"/>
  <c r="BS46" i="12"/>
  <c r="BT46" i="12"/>
  <c r="BU46" i="12"/>
  <c r="BV46" i="12"/>
  <c r="BW46" i="12"/>
  <c r="BX46" i="12"/>
  <c r="BY46" i="12"/>
  <c r="BZ46" i="12"/>
  <c r="CA46" i="12"/>
  <c r="CB46" i="12"/>
  <c r="CC46" i="12"/>
  <c r="CD46" i="12"/>
  <c r="CE46" i="12"/>
  <c r="CF46" i="12"/>
  <c r="CG46" i="12"/>
  <c r="CH46" i="12"/>
  <c r="CI46" i="12"/>
  <c r="CJ46" i="12"/>
  <c r="CK46" i="12"/>
  <c r="CL46" i="12"/>
  <c r="CM46" i="12"/>
  <c r="CN46" i="12"/>
  <c r="CO46" i="12"/>
  <c r="CP46" i="12"/>
  <c r="CQ46" i="12"/>
  <c r="CR46" i="12"/>
  <c r="CS46" i="12"/>
  <c r="CT46" i="12"/>
  <c r="CU46" i="12"/>
  <c r="CV46" i="12"/>
  <c r="CW46" i="12"/>
  <c r="CX46" i="12"/>
  <c r="CY46" i="12"/>
  <c r="CZ46" i="12"/>
  <c r="DA46" i="12"/>
  <c r="DB46" i="12"/>
  <c r="DC46" i="12"/>
  <c r="DD46" i="12"/>
  <c r="DE46" i="12"/>
  <c r="DF46" i="12"/>
  <c r="DG46" i="12"/>
  <c r="DH46" i="12"/>
  <c r="DI46" i="12"/>
  <c r="DJ46" i="12"/>
  <c r="DK46" i="12"/>
  <c r="DL46" i="12"/>
  <c r="DM46" i="12"/>
  <c r="DN46" i="12"/>
  <c r="DO46" i="12"/>
  <c r="DP46" i="12"/>
  <c r="DQ46" i="12"/>
  <c r="DR46" i="12"/>
  <c r="DS46" i="12"/>
  <c r="DT46" i="12"/>
  <c r="DU46" i="12"/>
  <c r="DV46" i="12"/>
  <c r="DW46" i="12"/>
  <c r="DX46" i="12"/>
  <c r="DY46" i="12"/>
  <c r="DZ46" i="12"/>
  <c r="EA46" i="12"/>
  <c r="EB46" i="12"/>
  <c r="EC46" i="12"/>
  <c r="ED46" i="12"/>
  <c r="EE46" i="12"/>
  <c r="EF46" i="12"/>
  <c r="EG46" i="12"/>
  <c r="EH46" i="12"/>
  <c r="EI46" i="12"/>
  <c r="EJ46" i="12"/>
  <c r="EK46" i="12"/>
  <c r="EL46" i="12"/>
  <c r="EM46" i="12"/>
  <c r="EN46" i="12"/>
  <c r="EO46" i="12"/>
  <c r="EP46" i="12"/>
  <c r="EQ46" i="12"/>
  <c r="ER46" i="12"/>
  <c r="ES46" i="12"/>
  <c r="ET46" i="12"/>
  <c r="EU46" i="12"/>
  <c r="EV46" i="12"/>
  <c r="EW46" i="12"/>
  <c r="EX46" i="12"/>
  <c r="EY46" i="12"/>
  <c r="EZ46" i="12"/>
  <c r="FA46" i="12"/>
  <c r="FB46" i="12"/>
  <c r="FC46" i="12"/>
  <c r="FD46" i="12"/>
  <c r="FE46" i="12"/>
  <c r="FF46" i="12"/>
  <c r="FG46" i="12"/>
  <c r="FH46" i="12"/>
  <c r="FI46" i="12"/>
  <c r="FJ46" i="12"/>
  <c r="FK46" i="12"/>
  <c r="FL46" i="12"/>
  <c r="FM46" i="12"/>
  <c r="FN46" i="12"/>
  <c r="FO46" i="12"/>
  <c r="FP46" i="12"/>
  <c r="FQ46" i="12"/>
  <c r="FR46" i="12"/>
  <c r="FS46" i="12"/>
  <c r="FT46" i="12"/>
  <c r="FU46" i="12"/>
  <c r="FV46" i="12"/>
  <c r="FW46" i="12"/>
  <c r="FX46" i="12"/>
  <c r="FY46" i="12"/>
  <c r="FZ46" i="12"/>
  <c r="GA46" i="12"/>
  <c r="GB46" i="12"/>
  <c r="GC46" i="12"/>
  <c r="GD46" i="12"/>
  <c r="GE46" i="12"/>
  <c r="GF46" i="12"/>
  <c r="GG46" i="12"/>
  <c r="GH46" i="12"/>
  <c r="GI46" i="12"/>
  <c r="GJ46" i="12"/>
  <c r="GK46" i="12"/>
  <c r="GL46" i="12"/>
  <c r="GM46" i="12"/>
  <c r="GN46" i="12"/>
  <c r="N70" i="12"/>
  <c r="O70" i="12" s="1"/>
  <c r="N72" i="12" l="1"/>
  <c r="O72" i="12" s="1"/>
  <c r="N45" i="12"/>
  <c r="O45" i="12" s="1"/>
  <c r="N46" i="12"/>
  <c r="O46" i="12" s="1"/>
  <c r="D49" i="12"/>
  <c r="D50" i="12"/>
  <c r="D15" i="12" l="1"/>
  <c r="E49" i="12"/>
  <c r="R49" i="12"/>
  <c r="S49" i="12"/>
  <c r="P49" i="12"/>
  <c r="Q49" i="12"/>
  <c r="T49" i="12"/>
  <c r="U49" i="12"/>
  <c r="V49" i="12"/>
  <c r="W49" i="12"/>
  <c r="X49" i="12"/>
  <c r="Y49" i="12"/>
  <c r="Z49" i="12"/>
  <c r="AA49" i="12"/>
  <c r="AB49" i="12"/>
  <c r="AC49" i="12"/>
  <c r="AD49" i="12"/>
  <c r="AE49" i="12"/>
  <c r="AF49" i="12"/>
  <c r="AG49" i="12"/>
  <c r="AH49" i="12"/>
  <c r="AI49" i="12"/>
  <c r="AJ49" i="12"/>
  <c r="AK49" i="12"/>
  <c r="AL49" i="12"/>
  <c r="AM49" i="12"/>
  <c r="AN49" i="12"/>
  <c r="AO49" i="12"/>
  <c r="AP49" i="12"/>
  <c r="AQ49" i="12"/>
  <c r="AR49" i="12"/>
  <c r="AS49" i="12"/>
  <c r="AT49" i="12"/>
  <c r="AU49" i="12"/>
  <c r="AV49" i="12"/>
  <c r="AW49" i="12"/>
  <c r="AX49" i="12"/>
  <c r="AY49" i="12"/>
  <c r="AZ49" i="12"/>
  <c r="BA49" i="12"/>
  <c r="BB49" i="12"/>
  <c r="BC49" i="12"/>
  <c r="BD49" i="12"/>
  <c r="BE49" i="12"/>
  <c r="BF49" i="12"/>
  <c r="BG49" i="12"/>
  <c r="BH49" i="12"/>
  <c r="BI49" i="12"/>
  <c r="BJ49" i="12"/>
  <c r="BK49" i="12"/>
  <c r="BL49" i="12"/>
  <c r="BM49" i="12"/>
  <c r="BN49" i="12"/>
  <c r="BO49" i="12"/>
  <c r="BP49" i="12"/>
  <c r="BQ49" i="12"/>
  <c r="BR49" i="12"/>
  <c r="BS49" i="12"/>
  <c r="BT49" i="12"/>
  <c r="BU49" i="12"/>
  <c r="BV49" i="12"/>
  <c r="BW49" i="12"/>
  <c r="BX49" i="12"/>
  <c r="BY49" i="12"/>
  <c r="BZ49" i="12"/>
  <c r="CA49" i="12"/>
  <c r="CB49" i="12"/>
  <c r="CC49" i="12"/>
  <c r="CD49" i="12"/>
  <c r="CE49" i="12"/>
  <c r="CF49" i="12"/>
  <c r="CG49" i="12"/>
  <c r="CH49" i="12"/>
  <c r="CI49" i="12"/>
  <c r="CJ49" i="12"/>
  <c r="CK49" i="12"/>
  <c r="CL49" i="12"/>
  <c r="CM49" i="12"/>
  <c r="CN49" i="12"/>
  <c r="CO49" i="12"/>
  <c r="CP49" i="12"/>
  <c r="CQ49" i="12"/>
  <c r="CR49" i="12"/>
  <c r="CS49" i="12"/>
  <c r="CT49" i="12"/>
  <c r="CU49" i="12"/>
  <c r="CV49" i="12"/>
  <c r="CW49" i="12"/>
  <c r="CX49" i="12"/>
  <c r="CY49" i="12"/>
  <c r="CZ49" i="12"/>
  <c r="DA49" i="12"/>
  <c r="DB49" i="12"/>
  <c r="DC49" i="12"/>
  <c r="DD49" i="12"/>
  <c r="DE49" i="12"/>
  <c r="DF49" i="12"/>
  <c r="DG49" i="12"/>
  <c r="DH49" i="12"/>
  <c r="DI49" i="12"/>
  <c r="DJ49" i="12"/>
  <c r="DK49" i="12"/>
  <c r="DL49" i="12"/>
  <c r="DM49" i="12"/>
  <c r="DN49" i="12"/>
  <c r="DO49" i="12"/>
  <c r="DP49" i="12"/>
  <c r="DQ49" i="12"/>
  <c r="DR49" i="12"/>
  <c r="DS49" i="12"/>
  <c r="DT49" i="12"/>
  <c r="DU49" i="12"/>
  <c r="DV49" i="12"/>
  <c r="DW49" i="12"/>
  <c r="DX49" i="12"/>
  <c r="DY49" i="12"/>
  <c r="DZ49" i="12"/>
  <c r="EA49" i="12"/>
  <c r="EB49" i="12"/>
  <c r="EC49" i="12"/>
  <c r="ED49" i="12"/>
  <c r="EE49" i="12"/>
  <c r="EF49" i="12"/>
  <c r="EG49" i="12"/>
  <c r="EH49" i="12"/>
  <c r="EI49" i="12"/>
  <c r="EJ49" i="12"/>
  <c r="EK49" i="12"/>
  <c r="EL49" i="12"/>
  <c r="EM49" i="12"/>
  <c r="EN49" i="12"/>
  <c r="EO49" i="12"/>
  <c r="EP49" i="12"/>
  <c r="EQ49" i="12"/>
  <c r="ER49" i="12"/>
  <c r="ES49" i="12"/>
  <c r="ET49" i="12"/>
  <c r="EU49" i="12"/>
  <c r="EV49" i="12"/>
  <c r="EW49" i="12"/>
  <c r="EX49" i="12"/>
  <c r="EY49" i="12"/>
  <c r="EZ49" i="12"/>
  <c r="FA49" i="12"/>
  <c r="FB49" i="12"/>
  <c r="FC49" i="12"/>
  <c r="FD49" i="12"/>
  <c r="FE49" i="12"/>
  <c r="FF49" i="12"/>
  <c r="FG49" i="12"/>
  <c r="FH49" i="12"/>
  <c r="FI49" i="12"/>
  <c r="FJ49" i="12"/>
  <c r="FK49" i="12"/>
  <c r="FL49" i="12"/>
  <c r="FM49" i="12"/>
  <c r="FN49" i="12"/>
  <c r="FO49" i="12"/>
  <c r="FP49" i="12"/>
  <c r="FQ49" i="12"/>
  <c r="FR49" i="12"/>
  <c r="FS49" i="12"/>
  <c r="FT49" i="12"/>
  <c r="FU49" i="12"/>
  <c r="FV49" i="12"/>
  <c r="FW49" i="12"/>
  <c r="FX49" i="12"/>
  <c r="FY49" i="12"/>
  <c r="FZ49" i="12"/>
  <c r="GA49" i="12"/>
  <c r="GB49" i="12"/>
  <c r="GC49" i="12"/>
  <c r="GD49" i="12"/>
  <c r="GE49" i="12"/>
  <c r="GF49" i="12"/>
  <c r="GG49" i="12"/>
  <c r="GH49" i="12"/>
  <c r="GI49" i="12"/>
  <c r="GJ49" i="12"/>
  <c r="GK49" i="12"/>
  <c r="GL49" i="12"/>
  <c r="GM49" i="12"/>
  <c r="GN49" i="12"/>
  <c r="E50" i="12"/>
  <c r="R50" i="12"/>
  <c r="S50" i="12"/>
  <c r="P50" i="12"/>
  <c r="Q50" i="12"/>
  <c r="T50" i="12"/>
  <c r="U50" i="12"/>
  <c r="V50" i="12"/>
  <c r="W50" i="12"/>
  <c r="X50" i="12"/>
  <c r="Y50" i="12"/>
  <c r="Z50" i="12"/>
  <c r="AA50" i="12"/>
  <c r="AB50" i="12"/>
  <c r="AC50" i="12"/>
  <c r="AD50" i="12"/>
  <c r="AE50" i="12"/>
  <c r="AF50" i="12"/>
  <c r="AG50" i="12"/>
  <c r="AH50" i="12"/>
  <c r="AI50" i="12"/>
  <c r="AJ50" i="12"/>
  <c r="AK50" i="12"/>
  <c r="AL50" i="12"/>
  <c r="AM50" i="12"/>
  <c r="AN50" i="12"/>
  <c r="AO50" i="12"/>
  <c r="AP50" i="12"/>
  <c r="AQ50" i="12"/>
  <c r="AR50" i="12"/>
  <c r="AS50" i="12"/>
  <c r="AT50" i="12"/>
  <c r="AU50" i="12"/>
  <c r="AV50" i="12"/>
  <c r="AW50" i="12"/>
  <c r="AX50" i="12"/>
  <c r="AY50" i="12"/>
  <c r="AZ50" i="12"/>
  <c r="BA50" i="12"/>
  <c r="BB50" i="12"/>
  <c r="BC50" i="12"/>
  <c r="BD50" i="12"/>
  <c r="BE50" i="12"/>
  <c r="BF50" i="12"/>
  <c r="BG50" i="12"/>
  <c r="BH50" i="12"/>
  <c r="BI50" i="12"/>
  <c r="BJ50" i="12"/>
  <c r="BK50" i="12"/>
  <c r="BL50" i="12"/>
  <c r="BM50" i="12"/>
  <c r="BN50" i="12"/>
  <c r="BO50" i="12"/>
  <c r="BP50" i="12"/>
  <c r="BQ50" i="12"/>
  <c r="BR50" i="12"/>
  <c r="BS50" i="12"/>
  <c r="BT50" i="12"/>
  <c r="BU50" i="12"/>
  <c r="BV50" i="12"/>
  <c r="BW50" i="12"/>
  <c r="BX50" i="12"/>
  <c r="BY50" i="12"/>
  <c r="BZ50" i="12"/>
  <c r="CA50" i="12"/>
  <c r="CB50" i="12"/>
  <c r="CC50" i="12"/>
  <c r="CD50" i="12"/>
  <c r="CE50" i="12"/>
  <c r="CF50" i="12"/>
  <c r="CG50" i="12"/>
  <c r="CH50" i="12"/>
  <c r="CI50" i="12"/>
  <c r="CJ50" i="12"/>
  <c r="CK50" i="12"/>
  <c r="CL50" i="12"/>
  <c r="CM50" i="12"/>
  <c r="CN50" i="12"/>
  <c r="CO50" i="12"/>
  <c r="CP50" i="12"/>
  <c r="CQ50" i="12"/>
  <c r="CR50" i="12"/>
  <c r="CS50" i="12"/>
  <c r="CT50" i="12"/>
  <c r="CU50" i="12"/>
  <c r="CV50" i="12"/>
  <c r="CW50" i="12"/>
  <c r="CX50" i="12"/>
  <c r="CY50" i="12"/>
  <c r="CZ50" i="12"/>
  <c r="DA50" i="12"/>
  <c r="DB50" i="12"/>
  <c r="DC50" i="12"/>
  <c r="DD50" i="12"/>
  <c r="DE50" i="12"/>
  <c r="DF50" i="12"/>
  <c r="DG50" i="12"/>
  <c r="DH50" i="12"/>
  <c r="DI50" i="12"/>
  <c r="DJ50" i="12"/>
  <c r="DK50" i="12"/>
  <c r="DL50" i="12"/>
  <c r="DM50" i="12"/>
  <c r="DN50" i="12"/>
  <c r="DO50" i="12"/>
  <c r="DP50" i="12"/>
  <c r="DQ50" i="12"/>
  <c r="DR50" i="12"/>
  <c r="DS50" i="12"/>
  <c r="DT50" i="12"/>
  <c r="DU50" i="12"/>
  <c r="DV50" i="12"/>
  <c r="DW50" i="12"/>
  <c r="DX50" i="12"/>
  <c r="DY50" i="12"/>
  <c r="DZ50" i="12"/>
  <c r="EA50" i="12"/>
  <c r="EB50" i="12"/>
  <c r="EC50" i="12"/>
  <c r="ED50" i="12"/>
  <c r="EE50" i="12"/>
  <c r="EF50" i="12"/>
  <c r="EG50" i="12"/>
  <c r="EH50" i="12"/>
  <c r="EI50" i="12"/>
  <c r="EJ50" i="12"/>
  <c r="EK50" i="12"/>
  <c r="EL50" i="12"/>
  <c r="EM50" i="12"/>
  <c r="EN50" i="12"/>
  <c r="EO50" i="12"/>
  <c r="EP50" i="12"/>
  <c r="EQ50" i="12"/>
  <c r="ER50" i="12"/>
  <c r="ES50" i="12"/>
  <c r="ET50" i="12"/>
  <c r="EU50" i="12"/>
  <c r="EV50" i="12"/>
  <c r="EW50" i="12"/>
  <c r="EX50" i="12"/>
  <c r="EY50" i="12"/>
  <c r="EZ50" i="12"/>
  <c r="FA50" i="12"/>
  <c r="FB50" i="12"/>
  <c r="FC50" i="12"/>
  <c r="FD50" i="12"/>
  <c r="FE50" i="12"/>
  <c r="FF50" i="12"/>
  <c r="FG50" i="12"/>
  <c r="FH50" i="12"/>
  <c r="FI50" i="12"/>
  <c r="FJ50" i="12"/>
  <c r="FK50" i="12"/>
  <c r="FL50" i="12"/>
  <c r="FM50" i="12"/>
  <c r="FN50" i="12"/>
  <c r="FO50" i="12"/>
  <c r="FP50" i="12"/>
  <c r="FQ50" i="12"/>
  <c r="FR50" i="12"/>
  <c r="FS50" i="12"/>
  <c r="FT50" i="12"/>
  <c r="FU50" i="12"/>
  <c r="FV50" i="12"/>
  <c r="FW50" i="12"/>
  <c r="FX50" i="12"/>
  <c r="FY50" i="12"/>
  <c r="FZ50" i="12"/>
  <c r="GA50" i="12"/>
  <c r="GB50" i="12"/>
  <c r="GC50" i="12"/>
  <c r="GD50" i="12"/>
  <c r="GE50" i="12"/>
  <c r="GF50" i="12"/>
  <c r="GG50" i="12"/>
  <c r="GH50" i="12"/>
  <c r="GI50" i="12"/>
  <c r="GJ50" i="12"/>
  <c r="GK50" i="12"/>
  <c r="GL50" i="12"/>
  <c r="GM50" i="12"/>
  <c r="GN50" i="12"/>
  <c r="D26" i="10" l="1"/>
  <c r="F9" i="13"/>
  <c r="D9" i="12"/>
  <c r="O10" i="13"/>
  <c r="E15" i="12"/>
  <c r="F9" i="12" s="1"/>
  <c r="R15" i="12"/>
  <c r="R9" i="12" s="1"/>
  <c r="P15" i="12"/>
  <c r="P9" i="12" s="1"/>
  <c r="S15" i="12"/>
  <c r="S9" i="12" s="1"/>
  <c r="Q15" i="12"/>
  <c r="Q9" i="12" s="1"/>
  <c r="T15" i="12"/>
  <c r="T9" i="12" s="1"/>
  <c r="U15" i="12"/>
  <c r="U9" i="12" s="1"/>
  <c r="V15" i="12"/>
  <c r="V9" i="12" s="1"/>
  <c r="W15" i="12"/>
  <c r="W9" i="12" s="1"/>
  <c r="X15" i="12"/>
  <c r="X9" i="12" s="1"/>
  <c r="Y15" i="12"/>
  <c r="Y9" i="12" s="1"/>
  <c r="Z15" i="12"/>
  <c r="Z9" i="12" s="1"/>
  <c r="AA15" i="12"/>
  <c r="AA9" i="12" s="1"/>
  <c r="AB15" i="12"/>
  <c r="AB9" i="12" s="1"/>
  <c r="AC15" i="12"/>
  <c r="AC9" i="12" s="1"/>
  <c r="AD15" i="12"/>
  <c r="AD9" i="12" s="1"/>
  <c r="AE15" i="12"/>
  <c r="AE9" i="12" s="1"/>
  <c r="AF15" i="12"/>
  <c r="AF9" i="12" s="1"/>
  <c r="AG15" i="12"/>
  <c r="AG9" i="12" s="1"/>
  <c r="AH15" i="12"/>
  <c r="AH9" i="12" s="1"/>
  <c r="AI15" i="12"/>
  <c r="AI9" i="12" s="1"/>
  <c r="AJ15" i="12"/>
  <c r="AJ9" i="12" s="1"/>
  <c r="AK15" i="12"/>
  <c r="AK9" i="12" s="1"/>
  <c r="AL15" i="12"/>
  <c r="AL9" i="12" s="1"/>
  <c r="AM15" i="12"/>
  <c r="AM9" i="12" s="1"/>
  <c r="AN15" i="12"/>
  <c r="AN9" i="12" s="1"/>
  <c r="AO15" i="12"/>
  <c r="AO9" i="12" s="1"/>
  <c r="AP15" i="12"/>
  <c r="AP9" i="12" s="1"/>
  <c r="AQ15" i="12"/>
  <c r="AQ9" i="12" s="1"/>
  <c r="AR15" i="12"/>
  <c r="AR9" i="12" s="1"/>
  <c r="AS15" i="12"/>
  <c r="AS9" i="12" s="1"/>
  <c r="AT15" i="12"/>
  <c r="AT9" i="12" s="1"/>
  <c r="AU15" i="12"/>
  <c r="AU9" i="12" s="1"/>
  <c r="AV15" i="12"/>
  <c r="AV9" i="12" s="1"/>
  <c r="AW15" i="12"/>
  <c r="AW9" i="12" s="1"/>
  <c r="AX15" i="12"/>
  <c r="AX9" i="12" s="1"/>
  <c r="AY15" i="12"/>
  <c r="AY9" i="12" s="1"/>
  <c r="AZ15" i="12"/>
  <c r="AZ9" i="12" s="1"/>
  <c r="BA15" i="12"/>
  <c r="BA9" i="12" s="1"/>
  <c r="BB15" i="12"/>
  <c r="BB9" i="12" s="1"/>
  <c r="BC15" i="12"/>
  <c r="BC9" i="12" s="1"/>
  <c r="BD15" i="12"/>
  <c r="BD9" i="12" s="1"/>
  <c r="BE15" i="12"/>
  <c r="BE9" i="12" s="1"/>
  <c r="BF15" i="12"/>
  <c r="BF9" i="12" s="1"/>
  <c r="BG15" i="12"/>
  <c r="BG9" i="12" s="1"/>
  <c r="BH15" i="12"/>
  <c r="BH9" i="12" s="1"/>
  <c r="BI15" i="12"/>
  <c r="BI9" i="12" s="1"/>
  <c r="BJ15" i="12"/>
  <c r="BJ9" i="12" s="1"/>
  <c r="BK15" i="12"/>
  <c r="BK9" i="12" s="1"/>
  <c r="BL15" i="12"/>
  <c r="BL9" i="12" s="1"/>
  <c r="BM15" i="12"/>
  <c r="BM9" i="12" s="1"/>
  <c r="BN15" i="12"/>
  <c r="BN9" i="12" s="1"/>
  <c r="BO15" i="12"/>
  <c r="BO9" i="12" s="1"/>
  <c r="BP15" i="12"/>
  <c r="BP9" i="12" s="1"/>
  <c r="BQ15" i="12"/>
  <c r="BQ9" i="12" s="1"/>
  <c r="BR15" i="12"/>
  <c r="BR9" i="12" s="1"/>
  <c r="BS15" i="12"/>
  <c r="BS9" i="12" s="1"/>
  <c r="BT15" i="12"/>
  <c r="BT9" i="12" s="1"/>
  <c r="BU15" i="12"/>
  <c r="BU9" i="12" s="1"/>
  <c r="BV15" i="12"/>
  <c r="BV9" i="12" s="1"/>
  <c r="BW15" i="12"/>
  <c r="BW9" i="12" s="1"/>
  <c r="BX15" i="12"/>
  <c r="BX9" i="12" s="1"/>
  <c r="BY15" i="12"/>
  <c r="BY9" i="12" s="1"/>
  <c r="BZ15" i="12"/>
  <c r="BZ9" i="12" s="1"/>
  <c r="CA15" i="12"/>
  <c r="CA9" i="12" s="1"/>
  <c r="CB15" i="12"/>
  <c r="CB9" i="12" s="1"/>
  <c r="CC15" i="12"/>
  <c r="CC9" i="12" s="1"/>
  <c r="CD15" i="12"/>
  <c r="CD9" i="12" s="1"/>
  <c r="CE15" i="12"/>
  <c r="CE9" i="12" s="1"/>
  <c r="CF15" i="12"/>
  <c r="CF9" i="12" s="1"/>
  <c r="CG15" i="12"/>
  <c r="CG9" i="12" s="1"/>
  <c r="CH15" i="12"/>
  <c r="CH9" i="12" s="1"/>
  <c r="CI15" i="12"/>
  <c r="CI9" i="12" s="1"/>
  <c r="CJ15" i="12"/>
  <c r="CJ9" i="12" s="1"/>
  <c r="CK15" i="12"/>
  <c r="CK9" i="12" s="1"/>
  <c r="CL15" i="12"/>
  <c r="CL9" i="12" s="1"/>
  <c r="CM15" i="12"/>
  <c r="CM9" i="12" s="1"/>
  <c r="CN15" i="12"/>
  <c r="CN9" i="12" s="1"/>
  <c r="CO15" i="12"/>
  <c r="CO9" i="12" s="1"/>
  <c r="CP15" i="12"/>
  <c r="CP9" i="12" s="1"/>
  <c r="CQ15" i="12"/>
  <c r="CQ9" i="12" s="1"/>
  <c r="CR15" i="12"/>
  <c r="CR9" i="12" s="1"/>
  <c r="CS15" i="12"/>
  <c r="CS9" i="12" s="1"/>
  <c r="CT15" i="12"/>
  <c r="CT9" i="12" s="1"/>
  <c r="CU15" i="12"/>
  <c r="CU9" i="12" s="1"/>
  <c r="CV15" i="12"/>
  <c r="CV9" i="12" s="1"/>
  <c r="CW15" i="12"/>
  <c r="CW9" i="12" s="1"/>
  <c r="CX15" i="12"/>
  <c r="CX9" i="12" s="1"/>
  <c r="CY15" i="12"/>
  <c r="CY9" i="12" s="1"/>
  <c r="CZ15" i="12"/>
  <c r="CZ9" i="12" s="1"/>
  <c r="DA15" i="12"/>
  <c r="DA9" i="12" s="1"/>
  <c r="DB15" i="12"/>
  <c r="DB9" i="12" s="1"/>
  <c r="DC15" i="12"/>
  <c r="DC9" i="12" s="1"/>
  <c r="DD15" i="12"/>
  <c r="DD9" i="12" s="1"/>
  <c r="DE15" i="12"/>
  <c r="DE9" i="12" s="1"/>
  <c r="DF15" i="12"/>
  <c r="DF9" i="12" s="1"/>
  <c r="DG15" i="12"/>
  <c r="DG9" i="12" s="1"/>
  <c r="DH15" i="12"/>
  <c r="DH9" i="12" s="1"/>
  <c r="DI15" i="12"/>
  <c r="DI9" i="12" s="1"/>
  <c r="DJ15" i="12"/>
  <c r="DJ9" i="12" s="1"/>
  <c r="DK15" i="12"/>
  <c r="DK9" i="12" s="1"/>
  <c r="DL15" i="12"/>
  <c r="DL9" i="12" s="1"/>
  <c r="DM15" i="12"/>
  <c r="DM9" i="12" s="1"/>
  <c r="DN15" i="12"/>
  <c r="DN9" i="12" s="1"/>
  <c r="DO15" i="12"/>
  <c r="DO9" i="12" s="1"/>
  <c r="DP15" i="12"/>
  <c r="DP9" i="12" s="1"/>
  <c r="DQ15" i="12"/>
  <c r="DQ9" i="12" s="1"/>
  <c r="DR15" i="12"/>
  <c r="DR9" i="12" s="1"/>
  <c r="DS15" i="12"/>
  <c r="DS9" i="12" s="1"/>
  <c r="DT15" i="12"/>
  <c r="DT9" i="12" s="1"/>
  <c r="DU15" i="12"/>
  <c r="DU9" i="12" s="1"/>
  <c r="DV15" i="12"/>
  <c r="DV9" i="12" s="1"/>
  <c r="DW15" i="12"/>
  <c r="DW9" i="12" s="1"/>
  <c r="DX15" i="12"/>
  <c r="DX9" i="12" s="1"/>
  <c r="DY15" i="12"/>
  <c r="DY9" i="12" s="1"/>
  <c r="DZ15" i="12"/>
  <c r="DZ9" i="12" s="1"/>
  <c r="EA15" i="12"/>
  <c r="EA9" i="12" s="1"/>
  <c r="EB15" i="12"/>
  <c r="EB9" i="12" s="1"/>
  <c r="EC15" i="12"/>
  <c r="EC9" i="12" s="1"/>
  <c r="ED15" i="12"/>
  <c r="ED9" i="12" s="1"/>
  <c r="EE15" i="12"/>
  <c r="EE9" i="12" s="1"/>
  <c r="EF15" i="12"/>
  <c r="EF9" i="12" s="1"/>
  <c r="EG15" i="12"/>
  <c r="EG9" i="12" s="1"/>
  <c r="EH15" i="12"/>
  <c r="EH9" i="12" s="1"/>
  <c r="EI15" i="12"/>
  <c r="EI9" i="12" s="1"/>
  <c r="EJ15" i="12"/>
  <c r="EJ9" i="12" s="1"/>
  <c r="EK15" i="12"/>
  <c r="EK9" i="12" s="1"/>
  <c r="EL15" i="12"/>
  <c r="EL9" i="12" s="1"/>
  <c r="EM15" i="12"/>
  <c r="EM9" i="12" s="1"/>
  <c r="EN15" i="12"/>
  <c r="EN9" i="12" s="1"/>
  <c r="EO15" i="12"/>
  <c r="EO9" i="12" s="1"/>
  <c r="EP15" i="12"/>
  <c r="EP9" i="12" s="1"/>
  <c r="EQ15" i="12"/>
  <c r="EQ9" i="12" s="1"/>
  <c r="ER15" i="12"/>
  <c r="ER9" i="12" s="1"/>
  <c r="ES15" i="12"/>
  <c r="ES9" i="12" s="1"/>
  <c r="ET15" i="12"/>
  <c r="ET9" i="12" s="1"/>
  <c r="EU15" i="12"/>
  <c r="EU9" i="12" s="1"/>
  <c r="EV15" i="12"/>
  <c r="EV9" i="12" s="1"/>
  <c r="EW15" i="12"/>
  <c r="EW9" i="12" s="1"/>
  <c r="EX15" i="12"/>
  <c r="EX9" i="12" s="1"/>
  <c r="EY15" i="12"/>
  <c r="EY9" i="12" s="1"/>
  <c r="EZ15" i="12"/>
  <c r="EZ9" i="12" s="1"/>
  <c r="FA15" i="12"/>
  <c r="FA9" i="12" s="1"/>
  <c r="FB15" i="12"/>
  <c r="FB9" i="12" s="1"/>
  <c r="FC15" i="12"/>
  <c r="FC9" i="12" s="1"/>
  <c r="FD15" i="12"/>
  <c r="FD9" i="12" s="1"/>
  <c r="FE15" i="12"/>
  <c r="FE9" i="12" s="1"/>
  <c r="FF15" i="12"/>
  <c r="FF9" i="12" s="1"/>
  <c r="FG15" i="12"/>
  <c r="FG9" i="12" s="1"/>
  <c r="FH15" i="12"/>
  <c r="FH9" i="12" s="1"/>
  <c r="FI15" i="12"/>
  <c r="FI9" i="12" s="1"/>
  <c r="FJ15" i="12"/>
  <c r="FJ9" i="12" s="1"/>
  <c r="FK15" i="12"/>
  <c r="FK9" i="12" s="1"/>
  <c r="FL15" i="12"/>
  <c r="FL9" i="12" s="1"/>
  <c r="FM15" i="12"/>
  <c r="FM9" i="12" s="1"/>
  <c r="FN15" i="12"/>
  <c r="FN9" i="12" s="1"/>
  <c r="FO15" i="12"/>
  <c r="FO9" i="12" s="1"/>
  <c r="FP15" i="12"/>
  <c r="FP9" i="12" s="1"/>
  <c r="FQ15" i="12"/>
  <c r="FQ9" i="12" s="1"/>
  <c r="FR15" i="12"/>
  <c r="FR9" i="12" s="1"/>
  <c r="FS15" i="12"/>
  <c r="FS9" i="12" s="1"/>
  <c r="FT15" i="12"/>
  <c r="FT9" i="12" s="1"/>
  <c r="FU15" i="12"/>
  <c r="FU9" i="12" s="1"/>
  <c r="FV15" i="12"/>
  <c r="FV9" i="12" s="1"/>
  <c r="FW15" i="12"/>
  <c r="FW9" i="12" s="1"/>
  <c r="FX15" i="12"/>
  <c r="FX9" i="12" s="1"/>
  <c r="FY15" i="12"/>
  <c r="FY9" i="12" s="1"/>
  <c r="FZ15" i="12"/>
  <c r="FZ9" i="12" s="1"/>
  <c r="GA15" i="12"/>
  <c r="GA9" i="12" s="1"/>
  <c r="GB15" i="12"/>
  <c r="GB9" i="12" s="1"/>
  <c r="GC15" i="12"/>
  <c r="GC9" i="12" s="1"/>
  <c r="GD15" i="12"/>
  <c r="GD9" i="12" s="1"/>
  <c r="GE15" i="12"/>
  <c r="GE9" i="12" s="1"/>
  <c r="GF15" i="12"/>
  <c r="GF9" i="12" s="1"/>
  <c r="GG15" i="12"/>
  <c r="GG9" i="12" s="1"/>
  <c r="GH15" i="12"/>
  <c r="GH9" i="12" s="1"/>
  <c r="GI15" i="12"/>
  <c r="GI9" i="12" s="1"/>
  <c r="GJ15" i="12"/>
  <c r="GJ9" i="12" s="1"/>
  <c r="GK15" i="12"/>
  <c r="GK9" i="12" s="1"/>
  <c r="GL15" i="12"/>
  <c r="GL9" i="12" s="1"/>
  <c r="GM15" i="12"/>
  <c r="GM9" i="12" s="1"/>
  <c r="GN15" i="12"/>
  <c r="N50" i="12"/>
  <c r="N49" i="12"/>
  <c r="G9" i="12" l="1"/>
  <c r="H9" i="12"/>
  <c r="P197" i="13"/>
  <c r="N197" i="13" s="1"/>
  <c r="F27" i="13" s="1"/>
  <c r="D197" i="13"/>
  <c r="M197" i="13" s="1"/>
  <c r="D27" i="13" s="1"/>
  <c r="O11" i="13"/>
  <c r="O12" i="13" s="1"/>
  <c r="H9" i="13"/>
  <c r="G9" i="13"/>
  <c r="H17" i="8"/>
  <c r="N15" i="12"/>
  <c r="GN9" i="12"/>
  <c r="N9" i="12" l="1"/>
  <c r="C8" i="17" s="1"/>
  <c r="P198" i="13"/>
  <c r="N198" i="13" s="1"/>
  <c r="F28" i="13" s="1"/>
  <c r="H28" i="13" s="1"/>
  <c r="D198" i="13"/>
  <c r="M198" i="13" s="1"/>
  <c r="D28" i="13" s="1"/>
  <c r="O13" i="13"/>
  <c r="J17" i="8"/>
  <c r="I17" i="8"/>
  <c r="H27" i="13"/>
  <c r="G27" i="13"/>
  <c r="J9" i="12"/>
  <c r="I9" i="12"/>
  <c r="O14" i="13" l="1"/>
  <c r="G28" i="13"/>
  <c r="O16" i="13" l="1"/>
  <c r="O17" i="13" s="1"/>
  <c r="D248" i="13" l="1"/>
  <c r="D315" i="13"/>
  <c r="D227" i="13"/>
  <c r="D343" i="13"/>
  <c r="D304" i="13"/>
  <c r="D289" i="13"/>
  <c r="D275" i="13"/>
  <c r="D300" i="13"/>
  <c r="D231" i="13"/>
  <c r="D305" i="13"/>
  <c r="D240" i="13"/>
  <c r="D302" i="13"/>
  <c r="D249" i="13"/>
  <c r="D308" i="13"/>
  <c r="D298" i="13"/>
  <c r="D291" i="13"/>
  <c r="D265" i="13"/>
  <c r="D258" i="13"/>
  <c r="D230" i="13"/>
  <c r="D327" i="13"/>
  <c r="D280" i="13"/>
  <c r="D263" i="13"/>
  <c r="D309" i="13"/>
  <c r="D242" i="13"/>
  <c r="D301" i="13"/>
  <c r="D297" i="13"/>
  <c r="D268" i="13"/>
  <c r="D331" i="13"/>
  <c r="D325" i="13"/>
  <c r="D222" i="13"/>
  <c r="D204" i="13"/>
  <c r="D335" i="13"/>
  <c r="D253" i="13"/>
  <c r="D336" i="13"/>
  <c r="D225" i="13"/>
  <c r="D218" i="13"/>
  <c r="D216" i="13"/>
  <c r="D209" i="13"/>
  <c r="D201" i="13"/>
  <c r="D311" i="13"/>
  <c r="D254" i="13"/>
  <c r="D210" i="13"/>
  <c r="D314" i="13"/>
  <c r="D273" i="13"/>
  <c r="D262" i="13"/>
  <c r="D200" i="13"/>
  <c r="D264" i="13"/>
  <c r="D322" i="13"/>
  <c r="D202" i="13"/>
  <c r="D292" i="13"/>
  <c r="D342" i="13"/>
  <c r="D316" i="13"/>
  <c r="D199" i="13"/>
  <c r="M199" i="13" s="1"/>
  <c r="D29" i="13" s="1"/>
  <c r="D319" i="13"/>
  <c r="D223" i="13"/>
  <c r="P199" i="13"/>
  <c r="N199" i="13" s="1"/>
  <c r="F29" i="13" s="1"/>
  <c r="D290" i="13"/>
  <c r="D270" i="13"/>
  <c r="D267" i="13"/>
  <c r="D293" i="13"/>
  <c r="D329" i="13"/>
  <c r="D328" i="13"/>
  <c r="D296" i="13"/>
  <c r="D250" i="13"/>
  <c r="D344" i="13"/>
  <c r="D252" i="13"/>
  <c r="D246" i="13"/>
  <c r="D278" i="13"/>
  <c r="D312" i="13"/>
  <c r="D237" i="13"/>
  <c r="D294" i="13"/>
  <c r="D251" i="13"/>
  <c r="D274" i="13"/>
  <c r="D257" i="13"/>
  <c r="D332" i="13"/>
  <c r="D241" i="13"/>
  <c r="D214" i="13"/>
  <c r="D207" i="13"/>
  <c r="D310" i="13"/>
  <c r="D224" i="13"/>
  <c r="D288" i="13"/>
  <c r="D330" i="13"/>
  <c r="D221" i="13"/>
  <c r="D337" i="13"/>
  <c r="D306" i="13"/>
  <c r="D307" i="13"/>
  <c r="D244" i="13"/>
  <c r="D228" i="13"/>
  <c r="D345" i="13"/>
  <c r="D279" i="13"/>
  <c r="D277" i="13"/>
  <c r="D220" i="13"/>
  <c r="D272" i="13"/>
  <c r="D261" i="13"/>
  <c r="D259" i="13"/>
  <c r="D317" i="13"/>
  <c r="D333" i="13"/>
  <c r="D323" i="13"/>
  <c r="D243" i="13"/>
  <c r="D260" i="13"/>
  <c r="D212" i="13"/>
  <c r="D338" i="13"/>
  <c r="D239" i="13"/>
  <c r="D234" i="13"/>
  <c r="D303" i="13"/>
  <c r="D208" i="13"/>
  <c r="D219" i="13"/>
  <c r="D284" i="13"/>
  <c r="D226" i="13"/>
  <c r="D321" i="13"/>
  <c r="D320" i="13"/>
  <c r="D326" i="13"/>
  <c r="O43" i="13"/>
  <c r="P220" i="13" s="1"/>
  <c r="D205" i="13"/>
  <c r="D235" i="13"/>
  <c r="D236" i="13"/>
  <c r="D324" i="13"/>
  <c r="D206" i="13"/>
  <c r="D232" i="13"/>
  <c r="D255" i="13"/>
  <c r="D233" i="13"/>
  <c r="D203" i="13"/>
  <c r="D238" i="13"/>
  <c r="D318" i="13"/>
  <c r="D217" i="13"/>
  <c r="D334" i="13"/>
  <c r="D256" i="13"/>
  <c r="D229" i="13"/>
  <c r="D339" i="13"/>
  <c r="D285" i="13"/>
  <c r="D282" i="13"/>
  <c r="D340" i="13"/>
  <c r="D346" i="13"/>
  <c r="D283" i="13"/>
  <c r="D211" i="13"/>
  <c r="D269" i="13"/>
  <c r="D281" i="13"/>
  <c r="D276" i="13"/>
  <c r="D287" i="13"/>
  <c r="D295" i="13"/>
  <c r="D313" i="13"/>
  <c r="D245" i="13"/>
  <c r="D286" i="13"/>
  <c r="D213" i="13"/>
  <c r="D266" i="13"/>
  <c r="D299" i="13"/>
  <c r="D247" i="13"/>
  <c r="D215" i="13"/>
  <c r="D341" i="13"/>
  <c r="D271" i="13"/>
  <c r="S22" i="13"/>
  <c r="P200" i="13" l="1"/>
  <c r="N200" i="13" s="1"/>
  <c r="F30" i="13" s="1"/>
  <c r="P201" i="13"/>
  <c r="P283" i="13"/>
  <c r="P311" i="13"/>
  <c r="P203" i="13"/>
  <c r="P202" i="13"/>
  <c r="G29" i="13"/>
  <c r="H29" i="13"/>
  <c r="P224" i="13"/>
  <c r="P273" i="13"/>
  <c r="P341" i="13"/>
  <c r="P321" i="13"/>
  <c r="P206" i="13"/>
  <c r="P259" i="13"/>
  <c r="P230" i="13"/>
  <c r="P261" i="13"/>
  <c r="P216" i="13"/>
  <c r="P232" i="13"/>
  <c r="P308" i="13"/>
  <c r="P234" i="13"/>
  <c r="P337" i="13"/>
  <c r="P329" i="13"/>
  <c r="P346" i="13"/>
  <c r="P291" i="13"/>
  <c r="P212" i="13"/>
  <c r="P242" i="13"/>
  <c r="P304" i="13"/>
  <c r="P219" i="13"/>
  <c r="P300" i="13"/>
  <c r="P306" i="13"/>
  <c r="P254" i="13"/>
  <c r="P320" i="13"/>
  <c r="P249" i="13"/>
  <c r="P334" i="13"/>
  <c r="P228" i="13"/>
  <c r="P309" i="13"/>
  <c r="P315" i="13"/>
  <c r="P284" i="13"/>
  <c r="P236" i="13"/>
  <c r="P252" i="13"/>
  <c r="P296" i="13"/>
  <c r="P323" i="13"/>
  <c r="P328" i="13"/>
  <c r="P239" i="13"/>
  <c r="P289" i="13"/>
  <c r="P285" i="13"/>
  <c r="P312" i="13"/>
  <c r="P322" i="13"/>
  <c r="P262" i="13"/>
  <c r="P277" i="13"/>
  <c r="P310" i="13"/>
  <c r="P214" i="13"/>
  <c r="P256" i="13"/>
  <c r="P270" i="13"/>
  <c r="P327" i="13"/>
  <c r="P258" i="13"/>
  <c r="P295" i="13"/>
  <c r="P345" i="13"/>
  <c r="P336" i="13"/>
  <c r="P333" i="13"/>
  <c r="P210" i="13"/>
  <c r="P301" i="13"/>
  <c r="P264" i="13"/>
  <c r="P217" i="13"/>
  <c r="P344" i="13"/>
  <c r="P272" i="13"/>
  <c r="P314" i="13"/>
  <c r="P319" i="13"/>
  <c r="P260" i="13"/>
  <c r="P215" i="13"/>
  <c r="P204" i="13"/>
  <c r="P238" i="13"/>
  <c r="P339" i="13"/>
  <c r="P211" i="13"/>
  <c r="P340" i="13"/>
  <c r="P247" i="13"/>
  <c r="P281" i="13"/>
  <c r="P292" i="13"/>
  <c r="P325" i="13"/>
  <c r="P342" i="13"/>
  <c r="P302" i="13"/>
  <c r="P278" i="13"/>
  <c r="P209" i="13"/>
  <c r="P318" i="13"/>
  <c r="P251" i="13"/>
  <c r="P240" i="13"/>
  <c r="P244" i="13"/>
  <c r="P255" i="13"/>
  <c r="P299" i="13"/>
  <c r="P250" i="13"/>
  <c r="P313" i="13"/>
  <c r="P223" i="13"/>
  <c r="P265" i="13"/>
  <c r="P330" i="13"/>
  <c r="P229" i="13"/>
  <c r="P231" i="13"/>
  <c r="P324" i="13"/>
  <c r="P245" i="13"/>
  <c r="P290" i="13"/>
  <c r="P288" i="13"/>
  <c r="P326" i="13"/>
  <c r="P276" i="13"/>
  <c r="P243" i="13"/>
  <c r="P303" i="13"/>
  <c r="P297" i="13"/>
  <c r="P263" i="13"/>
  <c r="P282" i="13"/>
  <c r="P293" i="13"/>
  <c r="P205" i="13"/>
  <c r="P279" i="13"/>
  <c r="P307" i="13"/>
  <c r="P226" i="13"/>
  <c r="P287" i="13"/>
  <c r="P294" i="13"/>
  <c r="P233" i="13"/>
  <c r="P280" i="13"/>
  <c r="P207" i="13"/>
  <c r="P335" i="13"/>
  <c r="P317" i="13"/>
  <c r="P218" i="13"/>
  <c r="P221" i="13"/>
  <c r="P274" i="13"/>
  <c r="P208" i="13"/>
  <c r="P237" i="13"/>
  <c r="P271" i="13"/>
  <c r="P257" i="13"/>
  <c r="P268" i="13"/>
  <c r="P331" i="13"/>
  <c r="P305" i="13"/>
  <c r="P338" i="13"/>
  <c r="P266" i="13"/>
  <c r="P225" i="13"/>
  <c r="P246" i="13"/>
  <c r="P267" i="13"/>
  <c r="P248" i="13"/>
  <c r="P235" i="13"/>
  <c r="P222" i="13"/>
  <c r="P298" i="13"/>
  <c r="P275" i="13"/>
  <c r="P343" i="13"/>
  <c r="P269" i="13"/>
  <c r="P253" i="13"/>
  <c r="P316" i="13"/>
  <c r="P286" i="13"/>
  <c r="P227" i="13"/>
  <c r="P213" i="13"/>
  <c r="P332" i="13"/>
  <c r="P241" i="13"/>
  <c r="H30" i="13" l="1"/>
  <c r="G30" i="13"/>
  <c r="O41" i="5" l="1"/>
  <c r="Q41" i="5" l="1"/>
  <c r="S20" i="13"/>
  <c r="S41" i="5" l="1"/>
  <c r="S21" i="13"/>
  <c r="U41" i="5" l="1"/>
  <c r="W41" i="5" l="1"/>
  <c r="Y41" i="5" l="1"/>
  <c r="AC41" i="5" l="1"/>
  <c r="AA41" i="5"/>
  <c r="E29" i="13" l="1"/>
  <c r="E86" i="10" l="1"/>
  <c r="E98" i="10"/>
  <c r="P270" i="12" l="1"/>
  <c r="C40" i="8" l="1"/>
  <c r="D202" i="12" s="1"/>
  <c r="P202" i="12" s="1"/>
  <c r="H134" i="19" l="1"/>
  <c r="F134" i="19" l="1"/>
  <c r="G134" i="19"/>
  <c r="E134" i="19"/>
  <c r="H138" i="19"/>
  <c r="G138" i="19" l="1"/>
  <c r="E138" i="19"/>
  <c r="F138" i="19"/>
  <c r="H133" i="19"/>
  <c r="G133" i="19" l="1"/>
  <c r="F133" i="19"/>
  <c r="D133" i="19"/>
  <c r="H144" i="19"/>
  <c r="H69" i="19" s="1"/>
  <c r="E133" i="19"/>
  <c r="I144" i="19" l="1"/>
  <c r="D74" i="12"/>
  <c r="F144" i="19"/>
  <c r="D144" i="19"/>
  <c r="E144" i="19"/>
  <c r="G144" i="19"/>
  <c r="E74" i="12" l="1"/>
  <c r="S74" i="12"/>
  <c r="Q74" i="12"/>
  <c r="R74" i="12"/>
  <c r="P74" i="12"/>
  <c r="T74" i="12"/>
  <c r="U74" i="12"/>
  <c r="V74" i="12"/>
  <c r="W74" i="12"/>
  <c r="X74" i="12"/>
  <c r="Y74" i="12"/>
  <c r="Z74" i="12"/>
  <c r="AA74" i="12"/>
  <c r="AB74" i="12"/>
  <c r="AC74" i="12"/>
  <c r="AD74" i="12"/>
  <c r="AE74" i="12"/>
  <c r="AF74" i="12"/>
  <c r="AG74" i="12"/>
  <c r="AH74" i="12"/>
  <c r="AI74" i="12"/>
  <c r="AJ74" i="12"/>
  <c r="AK74" i="12"/>
  <c r="AL74" i="12"/>
  <c r="AM74" i="12"/>
  <c r="AN74" i="12"/>
  <c r="AO74" i="12"/>
  <c r="AP74" i="12"/>
  <c r="AQ74" i="12"/>
  <c r="AR74" i="12"/>
  <c r="AS74" i="12"/>
  <c r="AT74" i="12"/>
  <c r="AU74" i="12"/>
  <c r="AV74" i="12"/>
  <c r="AW74" i="12"/>
  <c r="AX74" i="12"/>
  <c r="AY74" i="12"/>
  <c r="AZ74" i="12"/>
  <c r="BA74" i="12"/>
  <c r="BB74" i="12"/>
  <c r="BC74" i="12"/>
  <c r="BD74" i="12"/>
  <c r="BE74" i="12"/>
  <c r="BF74" i="12"/>
  <c r="BG74" i="12"/>
  <c r="BH74" i="12"/>
  <c r="BI74" i="12"/>
  <c r="BJ74" i="12"/>
  <c r="BK74" i="12"/>
  <c r="BL74" i="12"/>
  <c r="BM74" i="12"/>
  <c r="BN74" i="12"/>
  <c r="BO74" i="12"/>
  <c r="BP74" i="12"/>
  <c r="BQ74" i="12"/>
  <c r="BR74" i="12"/>
  <c r="BS74" i="12"/>
  <c r="BT74" i="12"/>
  <c r="BU74" i="12"/>
  <c r="BV74" i="12"/>
  <c r="BW74" i="12"/>
  <c r="BX74" i="12"/>
  <c r="BY74" i="12"/>
  <c r="BZ74" i="12"/>
  <c r="CA74" i="12"/>
  <c r="CB74" i="12"/>
  <c r="CC74" i="12"/>
  <c r="CD74" i="12"/>
  <c r="CE74" i="12"/>
  <c r="CF74" i="12"/>
  <c r="CG74" i="12"/>
  <c r="CH74" i="12"/>
  <c r="CI74" i="12"/>
  <c r="CJ74" i="12"/>
  <c r="CK74" i="12"/>
  <c r="CL74" i="12"/>
  <c r="CM74" i="12"/>
  <c r="CN74" i="12"/>
  <c r="CO74" i="12"/>
  <c r="CP74" i="12"/>
  <c r="CQ74" i="12"/>
  <c r="CR74" i="12"/>
  <c r="CS74" i="12"/>
  <c r="CT74" i="12"/>
  <c r="CU74" i="12"/>
  <c r="CV74" i="12"/>
  <c r="CW74" i="12"/>
  <c r="CX74" i="12"/>
  <c r="CY74" i="12"/>
  <c r="CZ74" i="12"/>
  <c r="DA74" i="12"/>
  <c r="DB74" i="12"/>
  <c r="DC74" i="12"/>
  <c r="DD74" i="12"/>
  <c r="DE74" i="12"/>
  <c r="DF74" i="12"/>
  <c r="DG74" i="12"/>
  <c r="DH74" i="12"/>
  <c r="DI74" i="12"/>
  <c r="DJ74" i="12"/>
  <c r="DK74" i="12"/>
  <c r="DL74" i="12"/>
  <c r="DM74" i="12"/>
  <c r="DN74" i="12"/>
  <c r="DO74" i="12"/>
  <c r="DP74" i="12"/>
  <c r="DQ74" i="12"/>
  <c r="DR74" i="12"/>
  <c r="DS74" i="12"/>
  <c r="DT74" i="12"/>
  <c r="DU74" i="12"/>
  <c r="DV74" i="12"/>
  <c r="DW74" i="12"/>
  <c r="DX74" i="12"/>
  <c r="DY74" i="12"/>
  <c r="DZ74" i="12"/>
  <c r="EA74" i="12"/>
  <c r="EB74" i="12"/>
  <c r="EC74" i="12"/>
  <c r="ED74" i="12"/>
  <c r="EE74" i="12"/>
  <c r="EF74" i="12"/>
  <c r="EG74" i="12"/>
  <c r="EH74" i="12"/>
  <c r="EI74" i="12"/>
  <c r="EJ74" i="12"/>
  <c r="EK74" i="12"/>
  <c r="EL74" i="12"/>
  <c r="EM74" i="12"/>
  <c r="EN74" i="12"/>
  <c r="EO74" i="12"/>
  <c r="EP74" i="12"/>
  <c r="EQ74" i="12"/>
  <c r="ER74" i="12"/>
  <c r="ES74" i="12"/>
  <c r="ET74" i="12"/>
  <c r="EU74" i="12"/>
  <c r="EV74" i="12"/>
  <c r="EW74" i="12"/>
  <c r="EX74" i="12"/>
  <c r="EY74" i="12"/>
  <c r="EZ74" i="12"/>
  <c r="FA74" i="12"/>
  <c r="FB74" i="12"/>
  <c r="FC74" i="12"/>
  <c r="FD74" i="12"/>
  <c r="FE74" i="12"/>
  <c r="FF74" i="12"/>
  <c r="FG74" i="12"/>
  <c r="FH74" i="12"/>
  <c r="FI74" i="12"/>
  <c r="FJ74" i="12"/>
  <c r="FK74" i="12"/>
  <c r="FL74" i="12"/>
  <c r="FM74" i="12"/>
  <c r="FN74" i="12"/>
  <c r="FO74" i="12"/>
  <c r="FP74" i="12"/>
  <c r="FQ74" i="12"/>
  <c r="FR74" i="12"/>
  <c r="FS74" i="12"/>
  <c r="FT74" i="12"/>
  <c r="FU74" i="12"/>
  <c r="FV74" i="12"/>
  <c r="FW74" i="12"/>
  <c r="FX74" i="12"/>
  <c r="FY74" i="12"/>
  <c r="FZ74" i="12"/>
  <c r="GA74" i="12"/>
  <c r="GB74" i="12"/>
  <c r="GC74" i="12"/>
  <c r="GD74" i="12"/>
  <c r="GE74" i="12"/>
  <c r="GF74" i="12"/>
  <c r="GG74" i="12"/>
  <c r="GH74" i="12"/>
  <c r="GI74" i="12"/>
  <c r="GJ74" i="12"/>
  <c r="GK74" i="12"/>
  <c r="GL74" i="12"/>
  <c r="GM74" i="12"/>
  <c r="GN74" i="12"/>
  <c r="H59" i="19"/>
  <c r="H64" i="19"/>
  <c r="N74" i="12" l="1"/>
  <c r="O74" i="12" s="1"/>
  <c r="H74" i="19"/>
  <c r="E64" i="19"/>
  <c r="G64" i="19"/>
  <c r="F64" i="19"/>
  <c r="D64" i="19"/>
  <c r="H38" i="19"/>
  <c r="D73" i="12" l="1"/>
  <c r="Y10" i="13"/>
  <c r="F61" i="19"/>
  <c r="H30" i="19"/>
  <c r="H51" i="19"/>
  <c r="AG15" i="13" s="1"/>
  <c r="D134" i="12" s="1"/>
  <c r="H50" i="19"/>
  <c r="AG14" i="13" s="1"/>
  <c r="H48" i="19"/>
  <c r="AG12" i="13" s="1"/>
  <c r="D131" i="12" s="1"/>
  <c r="E61" i="19"/>
  <c r="H37" i="19"/>
  <c r="H33" i="19"/>
  <c r="H34" i="19"/>
  <c r="H32" i="19"/>
  <c r="G61" i="19"/>
  <c r="H31" i="19"/>
  <c r="D74" i="19"/>
  <c r="G74" i="19"/>
  <c r="G9" i="19" s="1"/>
  <c r="F74" i="19"/>
  <c r="F9" i="19" s="1"/>
  <c r="E74" i="19"/>
  <c r="E9" i="19" s="1"/>
  <c r="E134" i="12" l="1"/>
  <c r="R134" i="12"/>
  <c r="P134" i="12"/>
  <c r="S134" i="12"/>
  <c r="Q134" i="12"/>
  <c r="T134" i="12"/>
  <c r="U134" i="12"/>
  <c r="V134" i="12"/>
  <c r="W134" i="12"/>
  <c r="X134" i="12"/>
  <c r="Y134" i="12"/>
  <c r="Z134" i="12"/>
  <c r="AA134" i="12"/>
  <c r="AB134" i="12"/>
  <c r="AC134" i="12"/>
  <c r="AD134" i="12"/>
  <c r="AE134" i="12"/>
  <c r="AF134" i="12"/>
  <c r="AG134" i="12"/>
  <c r="AH134" i="12"/>
  <c r="AI134" i="12"/>
  <c r="AJ134" i="12"/>
  <c r="AK134" i="12"/>
  <c r="AL134" i="12"/>
  <c r="AM134" i="12"/>
  <c r="AN134" i="12"/>
  <c r="AO134" i="12"/>
  <c r="AP134" i="12"/>
  <c r="AQ134" i="12"/>
  <c r="AR134" i="12"/>
  <c r="AS134" i="12"/>
  <c r="AT134" i="12"/>
  <c r="AU134" i="12"/>
  <c r="AV134" i="12"/>
  <c r="AW134" i="12"/>
  <c r="AX134" i="12"/>
  <c r="AY134" i="12"/>
  <c r="AZ134" i="12"/>
  <c r="BA134" i="12"/>
  <c r="BB134" i="12"/>
  <c r="BC134" i="12"/>
  <c r="BD134" i="12"/>
  <c r="BE134" i="12"/>
  <c r="BF134" i="12"/>
  <c r="BG134" i="12"/>
  <c r="BH134" i="12"/>
  <c r="BI134" i="12"/>
  <c r="BJ134" i="12"/>
  <c r="BK134" i="12"/>
  <c r="BL134" i="12"/>
  <c r="BM134" i="12"/>
  <c r="BN134" i="12"/>
  <c r="BO134" i="12"/>
  <c r="BP134" i="12"/>
  <c r="BQ134" i="12"/>
  <c r="BR134" i="12"/>
  <c r="BS134" i="12"/>
  <c r="BT134" i="12"/>
  <c r="BU134" i="12"/>
  <c r="BV134" i="12"/>
  <c r="BW134" i="12"/>
  <c r="BX134" i="12"/>
  <c r="BY134" i="12"/>
  <c r="BZ134" i="12"/>
  <c r="CA134" i="12"/>
  <c r="CB134" i="12"/>
  <c r="CC134" i="12"/>
  <c r="CD134" i="12"/>
  <c r="CE134" i="12"/>
  <c r="CF134" i="12"/>
  <c r="CG134" i="12"/>
  <c r="CH134" i="12"/>
  <c r="CI134" i="12"/>
  <c r="CJ134" i="12"/>
  <c r="CK134" i="12"/>
  <c r="CL134" i="12"/>
  <c r="CM134" i="12"/>
  <c r="CN134" i="12"/>
  <c r="CO134" i="12"/>
  <c r="CP134" i="12"/>
  <c r="CQ134" i="12"/>
  <c r="CR134" i="12"/>
  <c r="CS134" i="12"/>
  <c r="CT134" i="12"/>
  <c r="CU134" i="12"/>
  <c r="CV134" i="12"/>
  <c r="CW134" i="12"/>
  <c r="CX134" i="12"/>
  <c r="CY134" i="12"/>
  <c r="CZ134" i="12"/>
  <c r="DA134" i="12"/>
  <c r="DB134" i="12"/>
  <c r="DC134" i="12"/>
  <c r="DD134" i="12"/>
  <c r="DE134" i="12"/>
  <c r="DF134" i="12"/>
  <c r="DG134" i="12"/>
  <c r="DH134" i="12"/>
  <c r="DI134" i="12"/>
  <c r="DJ134" i="12"/>
  <c r="DK134" i="12"/>
  <c r="DL134" i="12"/>
  <c r="DM134" i="12"/>
  <c r="DN134" i="12"/>
  <c r="DO134" i="12"/>
  <c r="DP134" i="12"/>
  <c r="DQ134" i="12"/>
  <c r="DR134" i="12"/>
  <c r="DS134" i="12"/>
  <c r="DT134" i="12"/>
  <c r="DU134" i="12"/>
  <c r="DV134" i="12"/>
  <c r="DW134" i="12"/>
  <c r="DX134" i="12"/>
  <c r="DY134" i="12"/>
  <c r="DZ134" i="12"/>
  <c r="EA134" i="12"/>
  <c r="EB134" i="12"/>
  <c r="EC134" i="12"/>
  <c r="ED134" i="12"/>
  <c r="EE134" i="12"/>
  <c r="EF134" i="12"/>
  <c r="EG134" i="12"/>
  <c r="EH134" i="12"/>
  <c r="EI134" i="12"/>
  <c r="EJ134" i="12"/>
  <c r="EK134" i="12"/>
  <c r="EL134" i="12"/>
  <c r="EM134" i="12"/>
  <c r="EN134" i="12"/>
  <c r="EO134" i="12"/>
  <c r="EP134" i="12"/>
  <c r="EQ134" i="12"/>
  <c r="ER134" i="12"/>
  <c r="ES134" i="12"/>
  <c r="ET134" i="12"/>
  <c r="EU134" i="12"/>
  <c r="EV134" i="12"/>
  <c r="EW134" i="12"/>
  <c r="EX134" i="12"/>
  <c r="EY134" i="12"/>
  <c r="EZ134" i="12"/>
  <c r="FA134" i="12"/>
  <c r="FB134" i="12"/>
  <c r="FC134" i="12"/>
  <c r="FD134" i="12"/>
  <c r="FE134" i="12"/>
  <c r="FF134" i="12"/>
  <c r="FG134" i="12"/>
  <c r="FH134" i="12"/>
  <c r="FI134" i="12"/>
  <c r="FJ134" i="12"/>
  <c r="FK134" i="12"/>
  <c r="FL134" i="12"/>
  <c r="FM134" i="12"/>
  <c r="FN134" i="12"/>
  <c r="FO134" i="12"/>
  <c r="FP134" i="12"/>
  <c r="FQ134" i="12"/>
  <c r="FR134" i="12"/>
  <c r="FS134" i="12"/>
  <c r="FT134" i="12"/>
  <c r="FU134" i="12"/>
  <c r="FV134" i="12"/>
  <c r="FW134" i="12"/>
  <c r="FX134" i="12"/>
  <c r="FY134" i="12"/>
  <c r="FZ134" i="12"/>
  <c r="GA134" i="12"/>
  <c r="GB134" i="12"/>
  <c r="GC134" i="12"/>
  <c r="GD134" i="12"/>
  <c r="GE134" i="12"/>
  <c r="GF134" i="12"/>
  <c r="GG134" i="12"/>
  <c r="GH134" i="12"/>
  <c r="GI134" i="12"/>
  <c r="GJ134" i="12"/>
  <c r="GK134" i="12"/>
  <c r="GL134" i="12"/>
  <c r="GM134" i="12"/>
  <c r="GN134" i="12"/>
  <c r="E131" i="12"/>
  <c r="R131" i="12"/>
  <c r="Q131" i="12"/>
  <c r="S131" i="12"/>
  <c r="P131" i="12"/>
  <c r="T131" i="12"/>
  <c r="U131" i="12"/>
  <c r="V131" i="12"/>
  <c r="W131" i="12"/>
  <c r="X131" i="12"/>
  <c r="Y131" i="12"/>
  <c r="Z131" i="12"/>
  <c r="AA131" i="12"/>
  <c r="AB131" i="12"/>
  <c r="AC131" i="12"/>
  <c r="AD131" i="12"/>
  <c r="AE131" i="12"/>
  <c r="AF131" i="12"/>
  <c r="AG131" i="12"/>
  <c r="AH131" i="12"/>
  <c r="AI131" i="12"/>
  <c r="AJ131" i="12"/>
  <c r="AK131" i="12"/>
  <c r="AL131" i="12"/>
  <c r="AM131" i="12"/>
  <c r="AN131" i="12"/>
  <c r="AO131" i="12"/>
  <c r="AP131" i="12"/>
  <c r="AQ131" i="12"/>
  <c r="AR131" i="12"/>
  <c r="AS131" i="12"/>
  <c r="AT131" i="12"/>
  <c r="AU131" i="12"/>
  <c r="AV131" i="12"/>
  <c r="AW131" i="12"/>
  <c r="AX131" i="12"/>
  <c r="AY131" i="12"/>
  <c r="AZ131" i="12"/>
  <c r="BA131" i="12"/>
  <c r="BB131" i="12"/>
  <c r="BC131" i="12"/>
  <c r="BD131" i="12"/>
  <c r="BE131" i="12"/>
  <c r="BF131" i="12"/>
  <c r="BG131" i="12"/>
  <c r="BH131" i="12"/>
  <c r="BI131" i="12"/>
  <c r="BJ131" i="12"/>
  <c r="BK131" i="12"/>
  <c r="BL131" i="12"/>
  <c r="BM131" i="12"/>
  <c r="BN131" i="12"/>
  <c r="BO131" i="12"/>
  <c r="BP131" i="12"/>
  <c r="BQ131" i="12"/>
  <c r="BR131" i="12"/>
  <c r="BS131" i="12"/>
  <c r="BT131" i="12"/>
  <c r="BU131" i="12"/>
  <c r="BV131" i="12"/>
  <c r="BW131" i="12"/>
  <c r="BX131" i="12"/>
  <c r="BY131" i="12"/>
  <c r="BZ131" i="12"/>
  <c r="CA131" i="12"/>
  <c r="CB131" i="12"/>
  <c r="CC131" i="12"/>
  <c r="CD131" i="12"/>
  <c r="CE131" i="12"/>
  <c r="CF131" i="12"/>
  <c r="CG131" i="12"/>
  <c r="CH131" i="12"/>
  <c r="CI131" i="12"/>
  <c r="CJ131" i="12"/>
  <c r="CK131" i="12"/>
  <c r="CL131" i="12"/>
  <c r="CM131" i="12"/>
  <c r="CN131" i="12"/>
  <c r="CO131" i="12"/>
  <c r="CP131" i="12"/>
  <c r="CQ131" i="12"/>
  <c r="CR131" i="12"/>
  <c r="CS131" i="12"/>
  <c r="CT131" i="12"/>
  <c r="CU131" i="12"/>
  <c r="CV131" i="12"/>
  <c r="CW131" i="12"/>
  <c r="CX131" i="12"/>
  <c r="CY131" i="12"/>
  <c r="CZ131" i="12"/>
  <c r="DA131" i="12"/>
  <c r="DB131" i="12"/>
  <c r="DC131" i="12"/>
  <c r="DD131" i="12"/>
  <c r="DE131" i="12"/>
  <c r="DF131" i="12"/>
  <c r="DG131" i="12"/>
  <c r="DH131" i="12"/>
  <c r="DI131" i="12"/>
  <c r="DJ131" i="12"/>
  <c r="DK131" i="12"/>
  <c r="DL131" i="12"/>
  <c r="DM131" i="12"/>
  <c r="DN131" i="12"/>
  <c r="DO131" i="12"/>
  <c r="DP131" i="12"/>
  <c r="DQ131" i="12"/>
  <c r="DR131" i="12"/>
  <c r="DS131" i="12"/>
  <c r="DT131" i="12"/>
  <c r="DU131" i="12"/>
  <c r="DV131" i="12"/>
  <c r="DW131" i="12"/>
  <c r="DX131" i="12"/>
  <c r="DY131" i="12"/>
  <c r="DZ131" i="12"/>
  <c r="EA131" i="12"/>
  <c r="EB131" i="12"/>
  <c r="EC131" i="12"/>
  <c r="ED131" i="12"/>
  <c r="EE131" i="12"/>
  <c r="EF131" i="12"/>
  <c r="EG131" i="12"/>
  <c r="EH131" i="12"/>
  <c r="EI131" i="12"/>
  <c r="EJ131" i="12"/>
  <c r="EK131" i="12"/>
  <c r="EL131" i="12"/>
  <c r="EM131" i="12"/>
  <c r="EN131" i="12"/>
  <c r="EO131" i="12"/>
  <c r="EP131" i="12"/>
  <c r="EQ131" i="12"/>
  <c r="ER131" i="12"/>
  <c r="ES131" i="12"/>
  <c r="ET131" i="12"/>
  <c r="EU131" i="12"/>
  <c r="EV131" i="12"/>
  <c r="EW131" i="12"/>
  <c r="EX131" i="12"/>
  <c r="EY131" i="12"/>
  <c r="EZ131" i="12"/>
  <c r="FA131" i="12"/>
  <c r="FB131" i="12"/>
  <c r="FC131" i="12"/>
  <c r="FD131" i="12"/>
  <c r="FE131" i="12"/>
  <c r="FF131" i="12"/>
  <c r="FG131" i="12"/>
  <c r="FH131" i="12"/>
  <c r="FI131" i="12"/>
  <c r="FJ131" i="12"/>
  <c r="FK131" i="12"/>
  <c r="FL131" i="12"/>
  <c r="FM131" i="12"/>
  <c r="FN131" i="12"/>
  <c r="FO131" i="12"/>
  <c r="FP131" i="12"/>
  <c r="FQ131" i="12"/>
  <c r="FR131" i="12"/>
  <c r="FS131" i="12"/>
  <c r="FT131" i="12"/>
  <c r="FU131" i="12"/>
  <c r="FV131" i="12"/>
  <c r="FW131" i="12"/>
  <c r="FX131" i="12"/>
  <c r="FY131" i="12"/>
  <c r="FZ131" i="12"/>
  <c r="GA131" i="12"/>
  <c r="GB131" i="12"/>
  <c r="GC131" i="12"/>
  <c r="GD131" i="12"/>
  <c r="GE131" i="12"/>
  <c r="GF131" i="12"/>
  <c r="GG131" i="12"/>
  <c r="GH131" i="12"/>
  <c r="GI131" i="12"/>
  <c r="GJ131" i="12"/>
  <c r="GK131" i="12"/>
  <c r="GL131" i="12"/>
  <c r="GM131" i="12"/>
  <c r="GN131" i="12"/>
  <c r="G38" i="19"/>
  <c r="E38" i="19"/>
  <c r="F38" i="19"/>
  <c r="U19" i="13"/>
  <c r="G31" i="19"/>
  <c r="U12" i="13"/>
  <c r="D41" i="12" s="1"/>
  <c r="E31" i="19"/>
  <c r="F31" i="19"/>
  <c r="F37" i="19"/>
  <c r="E37" i="19"/>
  <c r="U18" i="13"/>
  <c r="G51" i="19"/>
  <c r="F51" i="19"/>
  <c r="E51" i="19"/>
  <c r="G32" i="19"/>
  <c r="F32" i="19"/>
  <c r="E32" i="19"/>
  <c r="U13" i="13"/>
  <c r="F33" i="19"/>
  <c r="E33" i="19"/>
  <c r="U14" i="13"/>
  <c r="G33" i="19"/>
  <c r="G50" i="19"/>
  <c r="E50" i="19"/>
  <c r="F50" i="19"/>
  <c r="D69" i="12"/>
  <c r="F11" i="13"/>
  <c r="I9" i="19" s="1"/>
  <c r="G34" i="19"/>
  <c r="E34" i="19"/>
  <c r="F34" i="19"/>
  <c r="U15" i="13"/>
  <c r="D44" i="12" s="1"/>
  <c r="F48" i="19"/>
  <c r="G48" i="19"/>
  <c r="E48" i="19"/>
  <c r="H52" i="19"/>
  <c r="U11" i="13"/>
  <c r="E30" i="19"/>
  <c r="F30" i="19"/>
  <c r="G30" i="19"/>
  <c r="H39" i="19"/>
  <c r="H42" i="19" s="1"/>
  <c r="E73" i="12"/>
  <c r="F69" i="12" s="1"/>
  <c r="R73" i="12"/>
  <c r="R69" i="12" s="1"/>
  <c r="Q73" i="12"/>
  <c r="Q69" i="12" s="1"/>
  <c r="P73" i="12"/>
  <c r="P69" i="12" s="1"/>
  <c r="S73" i="12"/>
  <c r="S69" i="12" s="1"/>
  <c r="T73" i="12"/>
  <c r="T69" i="12" s="1"/>
  <c r="U73" i="12"/>
  <c r="U69" i="12" s="1"/>
  <c r="V73" i="12"/>
  <c r="V69" i="12" s="1"/>
  <c r="W73" i="12"/>
  <c r="W69" i="12" s="1"/>
  <c r="X73" i="12"/>
  <c r="X69" i="12" s="1"/>
  <c r="Y73" i="12"/>
  <c r="Y69" i="12" s="1"/>
  <c r="Z73" i="12"/>
  <c r="Z69" i="12" s="1"/>
  <c r="AA73" i="12"/>
  <c r="AA69" i="12" s="1"/>
  <c r="AB73" i="12"/>
  <c r="AB69" i="12" s="1"/>
  <c r="AC73" i="12"/>
  <c r="AC69" i="12" s="1"/>
  <c r="AD73" i="12"/>
  <c r="AD69" i="12" s="1"/>
  <c r="AE73" i="12"/>
  <c r="AE69" i="12" s="1"/>
  <c r="AF73" i="12"/>
  <c r="AF69" i="12" s="1"/>
  <c r="AG73" i="12"/>
  <c r="AG69" i="12" s="1"/>
  <c r="AH73" i="12"/>
  <c r="AH69" i="12" s="1"/>
  <c r="AI73" i="12"/>
  <c r="AI69" i="12" s="1"/>
  <c r="AJ73" i="12"/>
  <c r="AJ69" i="12" s="1"/>
  <c r="AK73" i="12"/>
  <c r="AK69" i="12" s="1"/>
  <c r="AL73" i="12"/>
  <c r="AL69" i="12" s="1"/>
  <c r="AM73" i="12"/>
  <c r="AM69" i="12" s="1"/>
  <c r="AN73" i="12"/>
  <c r="AN69" i="12" s="1"/>
  <c r="AO73" i="12"/>
  <c r="AO69" i="12" s="1"/>
  <c r="AP73" i="12"/>
  <c r="AP69" i="12" s="1"/>
  <c r="AQ73" i="12"/>
  <c r="AQ69" i="12" s="1"/>
  <c r="AR73" i="12"/>
  <c r="AR69" i="12" s="1"/>
  <c r="AS73" i="12"/>
  <c r="AS69" i="12" s="1"/>
  <c r="AT73" i="12"/>
  <c r="AT69" i="12" s="1"/>
  <c r="AU73" i="12"/>
  <c r="AU69" i="12" s="1"/>
  <c r="AV73" i="12"/>
  <c r="AV69" i="12" s="1"/>
  <c r="AW73" i="12"/>
  <c r="AW69" i="12" s="1"/>
  <c r="AX73" i="12"/>
  <c r="AX69" i="12" s="1"/>
  <c r="AY73" i="12"/>
  <c r="AY69" i="12" s="1"/>
  <c r="AZ73" i="12"/>
  <c r="AZ69" i="12" s="1"/>
  <c r="BA73" i="12"/>
  <c r="BA69" i="12" s="1"/>
  <c r="BB73" i="12"/>
  <c r="BB69" i="12" s="1"/>
  <c r="BC73" i="12"/>
  <c r="BC69" i="12" s="1"/>
  <c r="BD73" i="12"/>
  <c r="BD69" i="12" s="1"/>
  <c r="BE73" i="12"/>
  <c r="BE69" i="12" s="1"/>
  <c r="BF73" i="12"/>
  <c r="BF69" i="12" s="1"/>
  <c r="BG73" i="12"/>
  <c r="BG69" i="12" s="1"/>
  <c r="BH73" i="12"/>
  <c r="BH69" i="12" s="1"/>
  <c r="BI73" i="12"/>
  <c r="BI69" i="12" s="1"/>
  <c r="BJ73" i="12"/>
  <c r="BJ69" i="12" s="1"/>
  <c r="BK73" i="12"/>
  <c r="BK69" i="12" s="1"/>
  <c r="BL73" i="12"/>
  <c r="BL69" i="12" s="1"/>
  <c r="BM73" i="12"/>
  <c r="BM69" i="12" s="1"/>
  <c r="BN73" i="12"/>
  <c r="BN69" i="12" s="1"/>
  <c r="BO73" i="12"/>
  <c r="BO69" i="12" s="1"/>
  <c r="BP73" i="12"/>
  <c r="BP69" i="12" s="1"/>
  <c r="BQ73" i="12"/>
  <c r="BQ69" i="12" s="1"/>
  <c r="BR73" i="12"/>
  <c r="BR69" i="12" s="1"/>
  <c r="BS73" i="12"/>
  <c r="BS69" i="12" s="1"/>
  <c r="BT73" i="12"/>
  <c r="BT69" i="12" s="1"/>
  <c r="BU73" i="12"/>
  <c r="BU69" i="12" s="1"/>
  <c r="BV73" i="12"/>
  <c r="BV69" i="12" s="1"/>
  <c r="BW73" i="12"/>
  <c r="BW69" i="12" s="1"/>
  <c r="BX73" i="12"/>
  <c r="BX69" i="12" s="1"/>
  <c r="BY73" i="12"/>
  <c r="BY69" i="12" s="1"/>
  <c r="BZ73" i="12"/>
  <c r="BZ69" i="12" s="1"/>
  <c r="CA73" i="12"/>
  <c r="CA69" i="12" s="1"/>
  <c r="CB73" i="12"/>
  <c r="CB69" i="12" s="1"/>
  <c r="CC73" i="12"/>
  <c r="CC69" i="12" s="1"/>
  <c r="CD73" i="12"/>
  <c r="CD69" i="12" s="1"/>
  <c r="CE73" i="12"/>
  <c r="CE69" i="12" s="1"/>
  <c r="CF73" i="12"/>
  <c r="CF69" i="12" s="1"/>
  <c r="CG73" i="12"/>
  <c r="CG69" i="12" s="1"/>
  <c r="CH73" i="12"/>
  <c r="CH69" i="12" s="1"/>
  <c r="CI73" i="12"/>
  <c r="CI69" i="12" s="1"/>
  <c r="CJ73" i="12"/>
  <c r="CJ69" i="12" s="1"/>
  <c r="CK73" i="12"/>
  <c r="CK69" i="12" s="1"/>
  <c r="CL73" i="12"/>
  <c r="CL69" i="12" s="1"/>
  <c r="CM73" i="12"/>
  <c r="CM69" i="12" s="1"/>
  <c r="CN73" i="12"/>
  <c r="CN69" i="12" s="1"/>
  <c r="CO73" i="12"/>
  <c r="CO69" i="12" s="1"/>
  <c r="CP73" i="12"/>
  <c r="CP69" i="12" s="1"/>
  <c r="CQ73" i="12"/>
  <c r="CQ69" i="12" s="1"/>
  <c r="CR73" i="12"/>
  <c r="CR69" i="12" s="1"/>
  <c r="CS73" i="12"/>
  <c r="CS69" i="12" s="1"/>
  <c r="CT73" i="12"/>
  <c r="CT69" i="12" s="1"/>
  <c r="CU73" i="12"/>
  <c r="CU69" i="12" s="1"/>
  <c r="CV73" i="12"/>
  <c r="CV69" i="12" s="1"/>
  <c r="CW73" i="12"/>
  <c r="CW69" i="12" s="1"/>
  <c r="CX73" i="12"/>
  <c r="CX69" i="12" s="1"/>
  <c r="CY73" i="12"/>
  <c r="CY69" i="12" s="1"/>
  <c r="CZ73" i="12"/>
  <c r="CZ69" i="12" s="1"/>
  <c r="DA73" i="12"/>
  <c r="DA69" i="12" s="1"/>
  <c r="DB73" i="12"/>
  <c r="DB69" i="12" s="1"/>
  <c r="DC73" i="12"/>
  <c r="DC69" i="12" s="1"/>
  <c r="DD73" i="12"/>
  <c r="DD69" i="12" s="1"/>
  <c r="DE73" i="12"/>
  <c r="DE69" i="12" s="1"/>
  <c r="DF73" i="12"/>
  <c r="DF69" i="12" s="1"/>
  <c r="DG73" i="12"/>
  <c r="DG69" i="12" s="1"/>
  <c r="DH73" i="12"/>
  <c r="DH69" i="12" s="1"/>
  <c r="DI73" i="12"/>
  <c r="DI69" i="12" s="1"/>
  <c r="DJ73" i="12"/>
  <c r="DJ69" i="12" s="1"/>
  <c r="DK73" i="12"/>
  <c r="DK69" i="12" s="1"/>
  <c r="DL73" i="12"/>
  <c r="DL69" i="12" s="1"/>
  <c r="DM73" i="12"/>
  <c r="DM69" i="12" s="1"/>
  <c r="DN73" i="12"/>
  <c r="DN69" i="12" s="1"/>
  <c r="DO73" i="12"/>
  <c r="DO69" i="12" s="1"/>
  <c r="DP73" i="12"/>
  <c r="DP69" i="12" s="1"/>
  <c r="DQ73" i="12"/>
  <c r="DQ69" i="12" s="1"/>
  <c r="DR73" i="12"/>
  <c r="DR69" i="12" s="1"/>
  <c r="DS73" i="12"/>
  <c r="DS69" i="12" s="1"/>
  <c r="DT73" i="12"/>
  <c r="DT69" i="12" s="1"/>
  <c r="DU73" i="12"/>
  <c r="DU69" i="12" s="1"/>
  <c r="DV73" i="12"/>
  <c r="DV69" i="12" s="1"/>
  <c r="DW73" i="12"/>
  <c r="DW69" i="12" s="1"/>
  <c r="DX73" i="12"/>
  <c r="DX69" i="12" s="1"/>
  <c r="DY73" i="12"/>
  <c r="DY69" i="12" s="1"/>
  <c r="DZ73" i="12"/>
  <c r="DZ69" i="12" s="1"/>
  <c r="EA73" i="12"/>
  <c r="EA69" i="12" s="1"/>
  <c r="EB73" i="12"/>
  <c r="EB69" i="12" s="1"/>
  <c r="EC73" i="12"/>
  <c r="EC69" i="12" s="1"/>
  <c r="ED73" i="12"/>
  <c r="ED69" i="12" s="1"/>
  <c r="EE73" i="12"/>
  <c r="EE69" i="12" s="1"/>
  <c r="EF73" i="12"/>
  <c r="EF69" i="12" s="1"/>
  <c r="EG73" i="12"/>
  <c r="EG69" i="12" s="1"/>
  <c r="EH73" i="12"/>
  <c r="EH69" i="12" s="1"/>
  <c r="EI73" i="12"/>
  <c r="EI69" i="12" s="1"/>
  <c r="EJ73" i="12"/>
  <c r="EJ69" i="12" s="1"/>
  <c r="EK73" i="12"/>
  <c r="EK69" i="12" s="1"/>
  <c r="EL73" i="12"/>
  <c r="EL69" i="12" s="1"/>
  <c r="EM73" i="12"/>
  <c r="EM69" i="12" s="1"/>
  <c r="EN73" i="12"/>
  <c r="EN69" i="12" s="1"/>
  <c r="EO73" i="12"/>
  <c r="EO69" i="12" s="1"/>
  <c r="EP73" i="12"/>
  <c r="EP69" i="12" s="1"/>
  <c r="EQ73" i="12"/>
  <c r="EQ69" i="12" s="1"/>
  <c r="ER73" i="12"/>
  <c r="ER69" i="12" s="1"/>
  <c r="ES73" i="12"/>
  <c r="ES69" i="12" s="1"/>
  <c r="ET73" i="12"/>
  <c r="ET69" i="12" s="1"/>
  <c r="EU73" i="12"/>
  <c r="EU69" i="12" s="1"/>
  <c r="EV73" i="12"/>
  <c r="EV69" i="12" s="1"/>
  <c r="EW73" i="12"/>
  <c r="EW69" i="12" s="1"/>
  <c r="EX73" i="12"/>
  <c r="EX69" i="12" s="1"/>
  <c r="EY73" i="12"/>
  <c r="EY69" i="12" s="1"/>
  <c r="EZ73" i="12"/>
  <c r="EZ69" i="12" s="1"/>
  <c r="FA73" i="12"/>
  <c r="FA69" i="12" s="1"/>
  <c r="FB73" i="12"/>
  <c r="FB69" i="12" s="1"/>
  <c r="FC73" i="12"/>
  <c r="FC69" i="12" s="1"/>
  <c r="FD73" i="12"/>
  <c r="FD69" i="12" s="1"/>
  <c r="FE73" i="12"/>
  <c r="FE69" i="12" s="1"/>
  <c r="FF73" i="12"/>
  <c r="FF69" i="12" s="1"/>
  <c r="FG73" i="12"/>
  <c r="FG69" i="12" s="1"/>
  <c r="FH73" i="12"/>
  <c r="FH69" i="12" s="1"/>
  <c r="FI73" i="12"/>
  <c r="FI69" i="12" s="1"/>
  <c r="FJ73" i="12"/>
  <c r="FJ69" i="12" s="1"/>
  <c r="FK73" i="12"/>
  <c r="FK69" i="12" s="1"/>
  <c r="FL73" i="12"/>
  <c r="FL69" i="12" s="1"/>
  <c r="FM73" i="12"/>
  <c r="FM69" i="12" s="1"/>
  <c r="FN73" i="12"/>
  <c r="FN69" i="12" s="1"/>
  <c r="FO73" i="12"/>
  <c r="FO69" i="12" s="1"/>
  <c r="FP73" i="12"/>
  <c r="FP69" i="12" s="1"/>
  <c r="FQ73" i="12"/>
  <c r="FQ69" i="12" s="1"/>
  <c r="FR73" i="12"/>
  <c r="FR69" i="12" s="1"/>
  <c r="FS73" i="12"/>
  <c r="FS69" i="12" s="1"/>
  <c r="FT73" i="12"/>
  <c r="FT69" i="12" s="1"/>
  <c r="FU73" i="12"/>
  <c r="FU69" i="12" s="1"/>
  <c r="FV73" i="12"/>
  <c r="FV69" i="12" s="1"/>
  <c r="FW73" i="12"/>
  <c r="FW69" i="12" s="1"/>
  <c r="FX73" i="12"/>
  <c r="FX69" i="12" s="1"/>
  <c r="FY73" i="12"/>
  <c r="FY69" i="12" s="1"/>
  <c r="FZ73" i="12"/>
  <c r="FZ69" i="12" s="1"/>
  <c r="GA73" i="12"/>
  <c r="GA69" i="12" s="1"/>
  <c r="GB73" i="12"/>
  <c r="GB69" i="12" s="1"/>
  <c r="GC73" i="12"/>
  <c r="GC69" i="12" s="1"/>
  <c r="GD73" i="12"/>
  <c r="GD69" i="12" s="1"/>
  <c r="GE73" i="12"/>
  <c r="GE69" i="12" s="1"/>
  <c r="GF73" i="12"/>
  <c r="GF69" i="12" s="1"/>
  <c r="GG73" i="12"/>
  <c r="GG69" i="12" s="1"/>
  <c r="GH73" i="12"/>
  <c r="GH69" i="12" s="1"/>
  <c r="GI73" i="12"/>
  <c r="GI69" i="12" s="1"/>
  <c r="GJ73" i="12"/>
  <c r="GJ69" i="12" s="1"/>
  <c r="GK73" i="12"/>
  <c r="GK69" i="12" s="1"/>
  <c r="GL73" i="12"/>
  <c r="GL69" i="12" s="1"/>
  <c r="GM73" i="12"/>
  <c r="GM69" i="12" s="1"/>
  <c r="GN73" i="12"/>
  <c r="E44" i="12" l="1"/>
  <c r="CD44" i="12"/>
  <c r="CE44" i="12"/>
  <c r="CF44" i="12"/>
  <c r="DF44" i="12"/>
  <c r="EQ44" i="12"/>
  <c r="P44" i="12"/>
  <c r="R44" i="12"/>
  <c r="EI44" i="12"/>
  <c r="ER44" i="12"/>
  <c r="FS44" i="12"/>
  <c r="FT44" i="12"/>
  <c r="FU44" i="12"/>
  <c r="FV44" i="12"/>
  <c r="AS44" i="12"/>
  <c r="AT44" i="12"/>
  <c r="DG44" i="12"/>
  <c r="AU44" i="12"/>
  <c r="CC44" i="12"/>
  <c r="DI44" i="12"/>
  <c r="ES44" i="12"/>
  <c r="Q44" i="12"/>
  <c r="AV44" i="12"/>
  <c r="DH44" i="12"/>
  <c r="S44" i="12"/>
  <c r="FN44" i="12"/>
  <c r="AC44" i="12"/>
  <c r="CL44" i="12"/>
  <c r="EU44" i="12"/>
  <c r="BS44" i="12"/>
  <c r="AF44" i="12"/>
  <c r="CB44" i="12"/>
  <c r="ED44" i="12"/>
  <c r="GL44" i="12"/>
  <c r="BI44" i="12"/>
  <c r="DK44" i="12"/>
  <c r="AP44" i="12"/>
  <c r="GG44" i="12"/>
  <c r="AJ44" i="12"/>
  <c r="FB44" i="12"/>
  <c r="Y44" i="12"/>
  <c r="FO44" i="12"/>
  <c r="FK44" i="12"/>
  <c r="EO44" i="12"/>
  <c r="FM44" i="12"/>
  <c r="DY44" i="12"/>
  <c r="AX44" i="12"/>
  <c r="EE44" i="12"/>
  <c r="DS44" i="12"/>
  <c r="EC44" i="12"/>
  <c r="CO44" i="12"/>
  <c r="U44" i="12"/>
  <c r="DB44" i="12"/>
  <c r="CV44" i="12"/>
  <c r="CZ44" i="12"/>
  <c r="DU44" i="12"/>
  <c r="AO44" i="12"/>
  <c r="CA44" i="12"/>
  <c r="FE44" i="12"/>
  <c r="CK44" i="12"/>
  <c r="ET44" i="12"/>
  <c r="BE44" i="12"/>
  <c r="AH44" i="12"/>
  <c r="GK44" i="12"/>
  <c r="BH44" i="12"/>
  <c r="AM44" i="12"/>
  <c r="GF44" i="12"/>
  <c r="CY44" i="12"/>
  <c r="FA44" i="12"/>
  <c r="CG44" i="12"/>
  <c r="GH44" i="12"/>
  <c r="EM44" i="12"/>
  <c r="DX44" i="12"/>
  <c r="FZ44" i="12"/>
  <c r="EP44" i="12"/>
  <c r="DR44" i="12"/>
  <c r="EG44" i="12"/>
  <c r="DL44" i="12"/>
  <c r="EL44" i="12"/>
  <c r="DD44" i="12"/>
  <c r="CI44" i="12"/>
  <c r="AE44" i="12"/>
  <c r="GI44" i="12"/>
  <c r="FL44" i="12"/>
  <c r="AD44" i="12"/>
  <c r="FP44" i="12"/>
  <c r="EF44" i="12"/>
  <c r="DC44" i="12"/>
  <c r="CX44" i="12"/>
  <c r="BQ44" i="12"/>
  <c r="CH44" i="12"/>
  <c r="GA44" i="12"/>
  <c r="FJ44" i="12"/>
  <c r="EX44" i="12"/>
  <c r="CW44" i="12"/>
  <c r="BL44" i="12"/>
  <c r="FW44" i="12"/>
  <c r="BZ44" i="12"/>
  <c r="AB44" i="12"/>
  <c r="BP44" i="12"/>
  <c r="EB44" i="12"/>
  <c r="DJ44" i="12"/>
  <c r="GE44" i="12"/>
  <c r="X44" i="12"/>
  <c r="EN44" i="12"/>
  <c r="BO44" i="12"/>
  <c r="AW44" i="12"/>
  <c r="CU44" i="12"/>
  <c r="BJ44" i="12"/>
  <c r="AZ44" i="12"/>
  <c r="Z44" i="12"/>
  <c r="DZ44" i="12"/>
  <c r="CT44" i="12"/>
  <c r="EY44" i="12"/>
  <c r="BX44" i="12"/>
  <c r="DV44" i="12"/>
  <c r="AL44" i="12"/>
  <c r="CN44" i="12"/>
  <c r="EW44" i="12"/>
  <c r="T44" i="12"/>
  <c r="BF44" i="12"/>
  <c r="BD44" i="12"/>
  <c r="BC44" i="12"/>
  <c r="AA44" i="12"/>
  <c r="CJ44" i="12"/>
  <c r="DQ44" i="12"/>
  <c r="FF44" i="12"/>
  <c r="GJ44" i="12"/>
  <c r="BG44" i="12"/>
  <c r="BY44" i="12"/>
  <c r="EJ44" i="12"/>
  <c r="EZ44" i="12"/>
  <c r="DA44" i="12"/>
  <c r="DO44" i="12"/>
  <c r="DN44" i="12"/>
  <c r="BN44" i="12"/>
  <c r="DW44" i="12"/>
  <c r="AN44" i="12"/>
  <c r="CS44" i="12"/>
  <c r="FQ44" i="12"/>
  <c r="CM44" i="12"/>
  <c r="FR44" i="12"/>
  <c r="BW44" i="12"/>
  <c r="GM44" i="12"/>
  <c r="BA44" i="12"/>
  <c r="BU44" i="12"/>
  <c r="BT44" i="12"/>
  <c r="AY44" i="12"/>
  <c r="V44" i="12"/>
  <c r="DT44" i="12"/>
  <c r="FX44" i="12"/>
  <c r="GN44" i="12"/>
  <c r="BK44" i="12"/>
  <c r="DM44" i="12"/>
  <c r="EH44" i="12"/>
  <c r="FI44" i="12"/>
  <c r="GC44" i="12"/>
  <c r="GB44" i="12"/>
  <c r="FD44" i="12"/>
  <c r="AR44" i="12"/>
  <c r="FG44" i="12"/>
  <c r="EA44" i="12"/>
  <c r="BR44" i="12"/>
  <c r="EK44" i="12"/>
  <c r="CQ44" i="12"/>
  <c r="W44" i="12"/>
  <c r="AG44" i="12"/>
  <c r="AI44" i="12"/>
  <c r="FY44" i="12"/>
  <c r="GD44" i="12"/>
  <c r="CR44" i="12"/>
  <c r="AK44" i="12"/>
  <c r="EV44" i="12"/>
  <c r="FH44" i="12"/>
  <c r="BV44" i="12"/>
  <c r="DE44" i="12"/>
  <c r="FC44" i="12"/>
  <c r="DP44" i="12"/>
  <c r="AQ44" i="12"/>
  <c r="CP44" i="12"/>
  <c r="BM44" i="12"/>
  <c r="BB44" i="12"/>
  <c r="N131" i="12"/>
  <c r="O131" i="12" s="1"/>
  <c r="N134" i="12"/>
  <c r="O134" i="12" s="1"/>
  <c r="G52" i="19"/>
  <c r="G11" i="19" s="1"/>
  <c r="D42" i="12"/>
  <c r="D40" i="12"/>
  <c r="U10" i="13"/>
  <c r="F52" i="19"/>
  <c r="E52" i="19"/>
  <c r="H11" i="19"/>
  <c r="D133" i="12"/>
  <c r="D47" i="12"/>
  <c r="D43" i="12"/>
  <c r="D33" i="10"/>
  <c r="H11" i="13"/>
  <c r="G11" i="13"/>
  <c r="H19" i="8"/>
  <c r="F39" i="19"/>
  <c r="G39" i="19"/>
  <c r="G8" i="19" s="1"/>
  <c r="H8" i="19"/>
  <c r="E39" i="19"/>
  <c r="H43" i="19"/>
  <c r="N73" i="12"/>
  <c r="O73" i="12" s="1"/>
  <c r="GN69" i="12"/>
  <c r="AS41" i="12"/>
  <c r="FZ41" i="12"/>
  <c r="FT41" i="12"/>
  <c r="CY41" i="12"/>
  <c r="BF41" i="12"/>
  <c r="CA41" i="12"/>
  <c r="BD41" i="12"/>
  <c r="EM41" i="12"/>
  <c r="AZ41" i="12"/>
  <c r="BU41" i="12"/>
  <c r="BM41" i="12"/>
  <c r="BC41" i="12"/>
  <c r="FD41" i="12"/>
  <c r="ED41" i="12"/>
  <c r="CP41" i="12"/>
  <c r="EF41" i="12"/>
  <c r="CJ41" i="12"/>
  <c r="CC41" i="12"/>
  <c r="AJ41" i="12"/>
  <c r="BE41" i="12"/>
  <c r="CU41" i="12"/>
  <c r="DG41" i="12"/>
  <c r="AC41" i="12"/>
  <c r="FS41" i="12"/>
  <c r="BG41" i="12"/>
  <c r="AI41" i="12"/>
  <c r="BY41" i="12"/>
  <c r="EW41" i="12"/>
  <c r="AY41" i="12"/>
  <c r="EC41" i="12"/>
  <c r="CO41" i="12"/>
  <c r="BO41" i="12"/>
  <c r="DK41" i="12"/>
  <c r="CI41" i="12"/>
  <c r="AK41" i="12"/>
  <c r="GJ41" i="12"/>
  <c r="GD41" i="12"/>
  <c r="GE41" i="12"/>
  <c r="AG41" i="12"/>
  <c r="GB41" i="12"/>
  <c r="EZ41" i="12"/>
  <c r="FV41" i="12"/>
  <c r="DO41" i="12"/>
  <c r="EB41" i="12"/>
  <c r="DL41" i="12"/>
  <c r="CN41" i="12"/>
  <c r="EG41" i="12"/>
  <c r="X41" i="12"/>
  <c r="AQ41" i="12"/>
  <c r="FN41" i="12"/>
  <c r="E41" i="12"/>
  <c r="DV41" i="12"/>
  <c r="EA41" i="12"/>
  <c r="FH41" i="12"/>
  <c r="DQ41" i="12"/>
  <c r="FF41" i="12"/>
  <c r="EI41" i="12"/>
  <c r="FW41" i="12"/>
  <c r="AX41" i="12"/>
  <c r="CM41" i="12"/>
  <c r="BR41" i="12"/>
  <c r="DJ41" i="12"/>
  <c r="EV41" i="12"/>
  <c r="ER41" i="12"/>
  <c r="BH41" i="12"/>
  <c r="AP41" i="12"/>
  <c r="AR41" i="12"/>
  <c r="EL41" i="12"/>
  <c r="EJ41" i="12"/>
  <c r="BV41" i="12"/>
  <c r="DB41" i="12"/>
  <c r="BJ41" i="12"/>
  <c r="FR41" i="12"/>
  <c r="AV41" i="12"/>
  <c r="AA41" i="12"/>
  <c r="FA41" i="12"/>
  <c r="W41" i="12"/>
  <c r="CH41" i="12"/>
  <c r="CZ41" i="12"/>
  <c r="DF41" i="12"/>
  <c r="P41" i="12"/>
  <c r="GL41" i="12"/>
  <c r="EX41" i="12"/>
  <c r="DP41" i="12"/>
  <c r="DN41" i="12"/>
  <c r="GA41" i="12"/>
  <c r="FU41" i="12"/>
  <c r="R41" i="12"/>
  <c r="BW41" i="12"/>
  <c r="Z41" i="12"/>
  <c r="BP41" i="12"/>
  <c r="GM41" i="12"/>
  <c r="CD41" i="12"/>
  <c r="DZ41" i="12"/>
  <c r="CF41" i="12"/>
  <c r="DE41" i="12"/>
  <c r="CT41" i="12"/>
  <c r="CR41" i="12"/>
  <c r="FE41" i="12"/>
  <c r="EK41" i="12"/>
  <c r="BS41" i="12"/>
  <c r="FX41" i="12"/>
  <c r="Y41" i="12"/>
  <c r="FY41" i="12"/>
  <c r="EH41" i="12"/>
  <c r="FQ41" i="12"/>
  <c r="AL41" i="12"/>
  <c r="DC41" i="12"/>
  <c r="GK41" i="12"/>
  <c r="FJ41" i="12"/>
  <c r="BX41" i="12"/>
  <c r="BT41" i="12"/>
  <c r="ET41" i="12"/>
  <c r="U41" i="12"/>
  <c r="CL41" i="12"/>
  <c r="BQ41" i="12"/>
  <c r="DI41" i="12"/>
  <c r="CG41" i="12"/>
  <c r="FP41" i="12"/>
  <c r="CV41" i="12"/>
  <c r="BB41" i="12"/>
  <c r="AE41" i="12"/>
  <c r="DM41" i="12"/>
  <c r="FG41" i="12"/>
  <c r="CS41" i="12"/>
  <c r="CK41" i="12"/>
  <c r="EY41" i="12"/>
  <c r="DH41" i="12"/>
  <c r="AO41" i="12"/>
  <c r="DX41" i="12"/>
  <c r="AH41" i="12"/>
  <c r="AF41" i="12"/>
  <c r="BN41" i="12"/>
  <c r="GC41" i="12"/>
  <c r="AD41" i="12"/>
  <c r="CQ41" i="12"/>
  <c r="AN41" i="12"/>
  <c r="FC41" i="12"/>
  <c r="AW41" i="12"/>
  <c r="GH41" i="12"/>
  <c r="DY41" i="12"/>
  <c r="BL41" i="12"/>
  <c r="AU41" i="12"/>
  <c r="EE41" i="12"/>
  <c r="FO41" i="12"/>
  <c r="FM41" i="12"/>
  <c r="BZ41" i="12"/>
  <c r="EU41" i="12"/>
  <c r="BI41" i="12"/>
  <c r="EQ41" i="12"/>
  <c r="S41" i="12"/>
  <c r="DD41" i="12"/>
  <c r="EN41" i="12"/>
  <c r="DS41" i="12"/>
  <c r="DU41" i="12"/>
  <c r="DR41" i="12"/>
  <c r="T41" i="12"/>
  <c r="CE41" i="12"/>
  <c r="GI41" i="12"/>
  <c r="FB41" i="12"/>
  <c r="AM41" i="12"/>
  <c r="CB41" i="12"/>
  <c r="CW41" i="12"/>
  <c r="AT41" i="12"/>
  <c r="ES41" i="12"/>
  <c r="GN41" i="12"/>
  <c r="EP41" i="12"/>
  <c r="AB41" i="12"/>
  <c r="Q41" i="12"/>
  <c r="DA41" i="12"/>
  <c r="BK41" i="12"/>
  <c r="FL41" i="12"/>
  <c r="DT41" i="12"/>
  <c r="FI41" i="12"/>
  <c r="GF41" i="12"/>
  <c r="CX41" i="12"/>
  <c r="DW41" i="12"/>
  <c r="GG41" i="12"/>
  <c r="V41" i="12"/>
  <c r="FK41" i="12"/>
  <c r="BA41" i="12"/>
  <c r="EO41" i="12"/>
  <c r="D132" i="12"/>
  <c r="AG10" i="13"/>
  <c r="N69" i="12"/>
  <c r="D48" i="12"/>
  <c r="G69" i="12"/>
  <c r="H69" i="12"/>
  <c r="N44" i="12" l="1"/>
  <c r="O44" i="12" s="1"/>
  <c r="C10" i="17"/>
  <c r="O69" i="12"/>
  <c r="D21" i="10"/>
  <c r="G8" i="8"/>
  <c r="DB48" i="12"/>
  <c r="EH48" i="12"/>
  <c r="BY48" i="12"/>
  <c r="AF48" i="12"/>
  <c r="FB48" i="12"/>
  <c r="GM48" i="12"/>
  <c r="FJ48" i="12"/>
  <c r="CM48" i="12"/>
  <c r="FZ48" i="12"/>
  <c r="FU48" i="12"/>
  <c r="AL48" i="12"/>
  <c r="AJ48" i="12"/>
  <c r="CT48" i="12"/>
  <c r="BN48" i="12"/>
  <c r="FA48" i="12"/>
  <c r="AT48" i="12"/>
  <c r="GC48" i="12"/>
  <c r="AX48" i="12"/>
  <c r="DO48" i="12"/>
  <c r="GH48" i="12"/>
  <c r="CR48" i="12"/>
  <c r="DC48" i="12"/>
  <c r="AY48" i="12"/>
  <c r="DG48" i="12"/>
  <c r="CO48" i="12"/>
  <c r="R48" i="12"/>
  <c r="CU48" i="12"/>
  <c r="BO48" i="12"/>
  <c r="CL48" i="12"/>
  <c r="BW48" i="12"/>
  <c r="V48" i="12"/>
  <c r="BT48" i="12"/>
  <c r="BM48" i="12"/>
  <c r="BE48" i="12"/>
  <c r="GK48" i="12"/>
  <c r="CK48" i="12"/>
  <c r="DV48" i="12"/>
  <c r="EU48" i="12"/>
  <c r="EJ48" i="12"/>
  <c r="CB48" i="12"/>
  <c r="BX48" i="12"/>
  <c r="BF48" i="12"/>
  <c r="X48" i="12"/>
  <c r="AG48" i="12"/>
  <c r="W48" i="12"/>
  <c r="BD48" i="12"/>
  <c r="FE48" i="12"/>
  <c r="CD48" i="12"/>
  <c r="BP48" i="12"/>
  <c r="FI48" i="12"/>
  <c r="FM48" i="12"/>
  <c r="CE48" i="12"/>
  <c r="BR48" i="12"/>
  <c r="FD48" i="12"/>
  <c r="CZ48" i="12"/>
  <c r="DU48" i="12"/>
  <c r="BA48" i="12"/>
  <c r="DR48" i="12"/>
  <c r="EK48" i="12"/>
  <c r="FW48" i="12"/>
  <c r="BV48" i="12"/>
  <c r="FT48" i="12"/>
  <c r="CJ48" i="12"/>
  <c r="EE48" i="12"/>
  <c r="AN48" i="12"/>
  <c r="GJ48" i="12"/>
  <c r="DD48" i="12"/>
  <c r="DZ48" i="12"/>
  <c r="GD48" i="12"/>
  <c r="GB48" i="12"/>
  <c r="AB48" i="12"/>
  <c r="CN48" i="12"/>
  <c r="AP48" i="12"/>
  <c r="FR48" i="12"/>
  <c r="EG48" i="12"/>
  <c r="EI48" i="12"/>
  <c r="DW48" i="12"/>
  <c r="CV48" i="12"/>
  <c r="EO48" i="12"/>
  <c r="CH48" i="12"/>
  <c r="Q48" i="12"/>
  <c r="AQ48" i="12"/>
  <c r="EV48" i="12"/>
  <c r="GL48" i="12"/>
  <c r="CC48" i="12"/>
  <c r="EA48" i="12"/>
  <c r="FO48" i="12"/>
  <c r="CA48" i="12"/>
  <c r="DH48" i="12"/>
  <c r="EP48" i="12"/>
  <c r="EY48" i="12"/>
  <c r="EW48" i="12"/>
  <c r="AU48" i="12"/>
  <c r="EX48" i="12"/>
  <c r="BK48" i="12"/>
  <c r="CW48" i="12"/>
  <c r="DE48" i="12"/>
  <c r="FX48" i="12"/>
  <c r="EB48" i="12"/>
  <c r="AE48" i="12"/>
  <c r="BQ48" i="12"/>
  <c r="AI48" i="12"/>
  <c r="EC48" i="12"/>
  <c r="CQ48" i="12"/>
  <c r="CG48" i="12"/>
  <c r="BU48" i="12"/>
  <c r="BI48" i="12"/>
  <c r="DF48" i="12"/>
  <c r="BG48" i="12"/>
  <c r="GE48" i="12"/>
  <c r="AA48" i="12"/>
  <c r="AW48" i="12"/>
  <c r="DA48" i="12"/>
  <c r="EM48" i="12"/>
  <c r="BL48" i="12"/>
  <c r="AR48" i="12"/>
  <c r="CI48" i="12"/>
  <c r="EQ48" i="12"/>
  <c r="BH48" i="12"/>
  <c r="DI48" i="12"/>
  <c r="FC48" i="12"/>
  <c r="T48" i="12"/>
  <c r="FV48" i="12"/>
  <c r="FG48" i="12"/>
  <c r="E48" i="12"/>
  <c r="ET48" i="12"/>
  <c r="GI48" i="12"/>
  <c r="AD48" i="12"/>
  <c r="FL48" i="12"/>
  <c r="AS48" i="12"/>
  <c r="BC48" i="12"/>
  <c r="AH48" i="12"/>
  <c r="U48" i="12"/>
  <c r="GN48" i="12"/>
  <c r="GG48" i="12"/>
  <c r="S48" i="12"/>
  <c r="DK48" i="12"/>
  <c r="CY48" i="12"/>
  <c r="FY48" i="12"/>
  <c r="GA48" i="12"/>
  <c r="AO48" i="12"/>
  <c r="DJ48" i="12"/>
  <c r="ED48" i="12"/>
  <c r="FP48" i="12"/>
  <c r="CP48" i="12"/>
  <c r="BJ48" i="12"/>
  <c r="DP48" i="12"/>
  <c r="AK48" i="12"/>
  <c r="FQ48" i="12"/>
  <c r="DQ48" i="12"/>
  <c r="FN48" i="12"/>
  <c r="BB48" i="12"/>
  <c r="FK48" i="12"/>
  <c r="FF48" i="12"/>
  <c r="DN48" i="12"/>
  <c r="CF48" i="12"/>
  <c r="FS48" i="12"/>
  <c r="DX48" i="12"/>
  <c r="AZ48" i="12"/>
  <c r="AV48" i="12"/>
  <c r="ES48" i="12"/>
  <c r="DS48" i="12"/>
  <c r="GF48" i="12"/>
  <c r="DT48" i="12"/>
  <c r="EZ48" i="12"/>
  <c r="CS48" i="12"/>
  <c r="BS48" i="12"/>
  <c r="EL48" i="12"/>
  <c r="DY48" i="12"/>
  <c r="DM48" i="12"/>
  <c r="EN48" i="12"/>
  <c r="EF48" i="12"/>
  <c r="P48" i="12"/>
  <c r="ER48" i="12"/>
  <c r="Z48" i="12"/>
  <c r="AC48" i="12"/>
  <c r="Y48" i="12"/>
  <c r="DL48" i="12"/>
  <c r="BZ48" i="12"/>
  <c r="CX48" i="12"/>
  <c r="AM48" i="12"/>
  <c r="FH48" i="12"/>
  <c r="W43" i="12"/>
  <c r="GM43" i="12"/>
  <c r="T43" i="12"/>
  <c r="EV43" i="12"/>
  <c r="FQ43" i="12"/>
  <c r="CE43" i="12"/>
  <c r="CB43" i="12"/>
  <c r="Q43" i="12"/>
  <c r="AP43" i="12"/>
  <c r="FH43" i="12"/>
  <c r="EY43" i="12"/>
  <c r="GB43" i="12"/>
  <c r="BQ43" i="12"/>
  <c r="FG43" i="12"/>
  <c r="EN43" i="12"/>
  <c r="DB43" i="12"/>
  <c r="FV43" i="12"/>
  <c r="EU43" i="12"/>
  <c r="FP43" i="12"/>
  <c r="AI43" i="12"/>
  <c r="FY43" i="12"/>
  <c r="GG43" i="12"/>
  <c r="E43" i="12"/>
  <c r="EK43" i="12"/>
  <c r="EC43" i="12"/>
  <c r="DC43" i="12"/>
  <c r="CT43" i="12"/>
  <c r="EH43" i="12"/>
  <c r="BL43" i="12"/>
  <c r="DW43" i="12"/>
  <c r="ER43" i="12"/>
  <c r="DZ43" i="12"/>
  <c r="DN43" i="12"/>
  <c r="DG43" i="12"/>
  <c r="GF43" i="12"/>
  <c r="BR43" i="12"/>
  <c r="V43" i="12"/>
  <c r="DY43" i="12"/>
  <c r="CX43" i="12"/>
  <c r="BH43" i="12"/>
  <c r="BG43" i="12"/>
  <c r="FS43" i="12"/>
  <c r="CI43" i="12"/>
  <c r="FK43" i="12"/>
  <c r="DH43" i="12"/>
  <c r="BX43" i="12"/>
  <c r="FC43" i="12"/>
  <c r="CQ43" i="12"/>
  <c r="FI43" i="12"/>
  <c r="CK43" i="12"/>
  <c r="AD43" i="12"/>
  <c r="FN43" i="12"/>
  <c r="EJ43" i="12"/>
  <c r="DP43" i="12"/>
  <c r="AY43" i="12"/>
  <c r="EM43" i="12"/>
  <c r="ET43" i="12"/>
  <c r="AZ43" i="12"/>
  <c r="DR43" i="12"/>
  <c r="CA43" i="12"/>
  <c r="S43" i="12"/>
  <c r="CZ43" i="12"/>
  <c r="BT43" i="12"/>
  <c r="DO43" i="12"/>
  <c r="BO43" i="12"/>
  <c r="DF43" i="12"/>
  <c r="EE43" i="12"/>
  <c r="EL43" i="12"/>
  <c r="CR43" i="12"/>
  <c r="AN43" i="12"/>
  <c r="CV43" i="12"/>
  <c r="EG43" i="12"/>
  <c r="BK43" i="12"/>
  <c r="CJ43" i="12"/>
  <c r="CD43" i="12"/>
  <c r="AK43" i="12"/>
  <c r="AT43" i="12"/>
  <c r="AW43" i="12"/>
  <c r="BU43" i="12"/>
  <c r="AS43" i="12"/>
  <c r="AG43" i="12"/>
  <c r="AR43" i="12"/>
  <c r="AJ43" i="12"/>
  <c r="BC43" i="12"/>
  <c r="FO43" i="12"/>
  <c r="AH43" i="12"/>
  <c r="Z43" i="12"/>
  <c r="AA43" i="12"/>
  <c r="FA43" i="12"/>
  <c r="DU43" i="12"/>
  <c r="X43" i="12"/>
  <c r="GK43" i="12"/>
  <c r="BF43" i="12"/>
  <c r="EF43" i="12"/>
  <c r="CS43" i="12"/>
  <c r="DV43" i="12"/>
  <c r="GC43" i="12"/>
  <c r="DE43" i="12"/>
  <c r="CO43" i="12"/>
  <c r="CU43" i="12"/>
  <c r="FE43" i="12"/>
  <c r="AE43" i="12"/>
  <c r="DK43" i="12"/>
  <c r="EP43" i="12"/>
  <c r="CH43" i="12"/>
  <c r="FJ43" i="12"/>
  <c r="FF43" i="12"/>
  <c r="FR43" i="12"/>
  <c r="GD43" i="12"/>
  <c r="DA43" i="12"/>
  <c r="DJ43" i="12"/>
  <c r="BJ43" i="12"/>
  <c r="AO43" i="12"/>
  <c r="DQ43" i="12"/>
  <c r="FX43" i="12"/>
  <c r="FB43" i="12"/>
  <c r="EI43" i="12"/>
  <c r="DD43" i="12"/>
  <c r="AU43" i="12"/>
  <c r="GL43" i="12"/>
  <c r="FM43" i="12"/>
  <c r="BW43" i="12"/>
  <c r="BE43" i="12"/>
  <c r="CC43" i="12"/>
  <c r="EQ43" i="12"/>
  <c r="CY43" i="12"/>
  <c r="DL43" i="12"/>
  <c r="EO43" i="12"/>
  <c r="BI43" i="12"/>
  <c r="FD43" i="12"/>
  <c r="AX43" i="12"/>
  <c r="FW43" i="12"/>
  <c r="DM43" i="12"/>
  <c r="GJ43" i="12"/>
  <c r="FT43" i="12"/>
  <c r="CN43" i="12"/>
  <c r="DT43" i="12"/>
  <c r="BP43" i="12"/>
  <c r="FZ43" i="12"/>
  <c r="AQ43" i="12"/>
  <c r="CP43" i="12"/>
  <c r="EX43" i="12"/>
  <c r="BD43" i="12"/>
  <c r="CF43" i="12"/>
  <c r="AF43" i="12"/>
  <c r="AL43" i="12"/>
  <c r="P43" i="12"/>
  <c r="GA43" i="12"/>
  <c r="BS43" i="12"/>
  <c r="DI43" i="12"/>
  <c r="DX43" i="12"/>
  <c r="BB43" i="12"/>
  <c r="BZ43" i="12"/>
  <c r="CW43" i="12"/>
  <c r="R43" i="12"/>
  <c r="CG43" i="12"/>
  <c r="EZ43" i="12"/>
  <c r="BV43" i="12"/>
  <c r="EW43" i="12"/>
  <c r="EB43" i="12"/>
  <c r="AB43" i="12"/>
  <c r="FU43" i="12"/>
  <c r="CM43" i="12"/>
  <c r="U43" i="12"/>
  <c r="AM43" i="12"/>
  <c r="GE43" i="12"/>
  <c r="CL43" i="12"/>
  <c r="AC43" i="12"/>
  <c r="BN43" i="12"/>
  <c r="GH43" i="12"/>
  <c r="EA43" i="12"/>
  <c r="ED43" i="12"/>
  <c r="BA43" i="12"/>
  <c r="AV43" i="12"/>
  <c r="ES43" i="12"/>
  <c r="BM43" i="12"/>
  <c r="BY43" i="12"/>
  <c r="GI43" i="12"/>
  <c r="GN43" i="12"/>
  <c r="FL43" i="12"/>
  <c r="DS43" i="12"/>
  <c r="Y43" i="12"/>
  <c r="J69" i="12"/>
  <c r="I69" i="12"/>
  <c r="Z132" i="12"/>
  <c r="AV132" i="12"/>
  <c r="BR132" i="12"/>
  <c r="CN132" i="12"/>
  <c r="DJ132" i="12"/>
  <c r="EF132" i="12"/>
  <c r="FB132" i="12"/>
  <c r="FX132" i="12"/>
  <c r="AH132" i="12"/>
  <c r="CA132" i="12"/>
  <c r="BF132" i="12"/>
  <c r="E132" i="12"/>
  <c r="CC132" i="12"/>
  <c r="CD132" i="12"/>
  <c r="FN132" i="12"/>
  <c r="ES132" i="12"/>
  <c r="AN132" i="12"/>
  <c r="DC132" i="12"/>
  <c r="AA132" i="12"/>
  <c r="AW132" i="12"/>
  <c r="BS132" i="12"/>
  <c r="CO132" i="12"/>
  <c r="DK132" i="12"/>
  <c r="EG132" i="12"/>
  <c r="FC132" i="12"/>
  <c r="FY132" i="12"/>
  <c r="DP132" i="12"/>
  <c r="GE132" i="12"/>
  <c r="FJ132" i="12"/>
  <c r="DS132" i="12"/>
  <c r="FL132" i="12"/>
  <c r="CY132" i="12"/>
  <c r="DV132" i="12"/>
  <c r="DW132" i="12"/>
  <c r="DB132" i="12"/>
  <c r="DY132" i="12"/>
  <c r="AB132" i="12"/>
  <c r="AX132" i="12"/>
  <c r="BT132" i="12"/>
  <c r="CP132" i="12"/>
  <c r="DL132" i="12"/>
  <c r="EH132" i="12"/>
  <c r="FD132" i="12"/>
  <c r="FZ132" i="12"/>
  <c r="BX132" i="12"/>
  <c r="FI132" i="12"/>
  <c r="BZ132" i="12"/>
  <c r="FK132" i="12"/>
  <c r="DT132" i="12"/>
  <c r="AK132" i="12"/>
  <c r="AL132" i="12"/>
  <c r="FO132" i="12"/>
  <c r="FP132" i="12"/>
  <c r="EU132" i="12"/>
  <c r="AC132" i="12"/>
  <c r="AY132" i="12"/>
  <c r="BU132" i="12"/>
  <c r="CQ132" i="12"/>
  <c r="DM132" i="12"/>
  <c r="EI132" i="12"/>
  <c r="FE132" i="12"/>
  <c r="GA132" i="12"/>
  <c r="AF132" i="12"/>
  <c r="GD132" i="12"/>
  <c r="BD132" i="12"/>
  <c r="AI132" i="12"/>
  <c r="CB132" i="12"/>
  <c r="BG132" i="12"/>
  <c r="CZ132" i="12"/>
  <c r="CE132" i="12"/>
  <c r="ET132" i="12"/>
  <c r="AO132" i="12"/>
  <c r="AD132" i="12"/>
  <c r="AZ132" i="12"/>
  <c r="BV132" i="12"/>
  <c r="CR132" i="12"/>
  <c r="DN132" i="12"/>
  <c r="EJ132" i="12"/>
  <c r="FF132" i="12"/>
  <c r="GB132" i="12"/>
  <c r="BB132" i="12"/>
  <c r="FH132" i="12"/>
  <c r="DR132" i="12"/>
  <c r="CW132" i="12"/>
  <c r="AJ132" i="12"/>
  <c r="GH132" i="12"/>
  <c r="DU132" i="12"/>
  <c r="ER132" i="12"/>
  <c r="BI132" i="12"/>
  <c r="Q132" i="12"/>
  <c r="CG132" i="12"/>
  <c r="AE132" i="12"/>
  <c r="BA132" i="12"/>
  <c r="BW132" i="12"/>
  <c r="CS132" i="12"/>
  <c r="DO132" i="12"/>
  <c r="EK132" i="12"/>
  <c r="FG132" i="12"/>
  <c r="GC132" i="12"/>
  <c r="CT132" i="12"/>
  <c r="EM132" i="12"/>
  <c r="GF132" i="12"/>
  <c r="BE132" i="12"/>
  <c r="EP132" i="12"/>
  <c r="BH132" i="12"/>
  <c r="P132" i="12"/>
  <c r="GL132" i="12"/>
  <c r="BK132" i="12"/>
  <c r="EL132" i="12"/>
  <c r="EN132" i="12"/>
  <c r="EQ132" i="12"/>
  <c r="BJ132" i="12"/>
  <c r="GM132" i="12"/>
  <c r="AG132" i="12"/>
  <c r="BC132" i="12"/>
  <c r="BY132" i="12"/>
  <c r="CU132" i="12"/>
  <c r="DQ132" i="12"/>
  <c r="CV132" i="12"/>
  <c r="EO132" i="12"/>
  <c r="CX132" i="12"/>
  <c r="FM132" i="12"/>
  <c r="R132" i="12"/>
  <c r="GJ132" i="12"/>
  <c r="DA132" i="12"/>
  <c r="DX132" i="12"/>
  <c r="S132" i="12"/>
  <c r="GK132" i="12"/>
  <c r="GG132" i="12"/>
  <c r="GI132" i="12"/>
  <c r="AM132" i="12"/>
  <c r="CF132" i="12"/>
  <c r="FQ132" i="12"/>
  <c r="T132" i="12"/>
  <c r="AP132" i="12"/>
  <c r="BL132" i="12"/>
  <c r="CH132" i="12"/>
  <c r="DD132" i="12"/>
  <c r="DZ132" i="12"/>
  <c r="EV132" i="12"/>
  <c r="FR132" i="12"/>
  <c r="GN132" i="12"/>
  <c r="U132" i="12"/>
  <c r="AQ132" i="12"/>
  <c r="CI132" i="12"/>
  <c r="DE132" i="12"/>
  <c r="EA132" i="12"/>
  <c r="FS132" i="12"/>
  <c r="V132" i="12"/>
  <c r="AR132" i="12"/>
  <c r="CJ132" i="12"/>
  <c r="DF132" i="12"/>
  <c r="EB132" i="12"/>
  <c r="FT132" i="12"/>
  <c r="BM132" i="12"/>
  <c r="EW132" i="12"/>
  <c r="BN132" i="12"/>
  <c r="EX132" i="12"/>
  <c r="CM132" i="12"/>
  <c r="DH132" i="12"/>
  <c r="EE132" i="12"/>
  <c r="EY132" i="12"/>
  <c r="BO132" i="12"/>
  <c r="CK132" i="12"/>
  <c r="DG132" i="12"/>
  <c r="W132" i="12"/>
  <c r="X132" i="12"/>
  <c r="BQ132" i="12"/>
  <c r="DI132" i="12"/>
  <c r="ED132" i="12"/>
  <c r="FU132" i="12"/>
  <c r="AT132" i="12"/>
  <c r="EC132" i="12"/>
  <c r="EZ132" i="12"/>
  <c r="FA132" i="12"/>
  <c r="FW132" i="12"/>
  <c r="Y132" i="12"/>
  <c r="AS132" i="12"/>
  <c r="CL132" i="12"/>
  <c r="FV132" i="12"/>
  <c r="AU132" i="12"/>
  <c r="BP132" i="12"/>
  <c r="AD47" i="12"/>
  <c r="CK47" i="12"/>
  <c r="CH47" i="12"/>
  <c r="AZ47" i="12"/>
  <c r="EV47" i="12"/>
  <c r="BR47" i="12"/>
  <c r="AV47" i="12"/>
  <c r="AO47" i="12"/>
  <c r="FG47" i="12"/>
  <c r="BU47" i="12"/>
  <c r="EB47" i="12"/>
  <c r="EI47" i="12"/>
  <c r="DX47" i="12"/>
  <c r="GB47" i="12"/>
  <c r="BO47" i="12"/>
  <c r="FQ47" i="12"/>
  <c r="DW47" i="12"/>
  <c r="E47" i="12"/>
  <c r="GF47" i="12"/>
  <c r="DE47" i="12"/>
  <c r="EM47" i="12"/>
  <c r="BZ47" i="12"/>
  <c r="CJ47" i="12"/>
  <c r="FE47" i="12"/>
  <c r="GG47" i="12"/>
  <c r="BE47" i="12"/>
  <c r="ET47" i="12"/>
  <c r="Z47" i="12"/>
  <c r="AA47" i="12"/>
  <c r="EG47" i="12"/>
  <c r="AM47" i="12"/>
  <c r="EZ47" i="12"/>
  <c r="EL47" i="12"/>
  <c r="GI47" i="12"/>
  <c r="GN47" i="12"/>
  <c r="FC47" i="12"/>
  <c r="CR47" i="12"/>
  <c r="BM47" i="12"/>
  <c r="EH47" i="12"/>
  <c r="AK47" i="12"/>
  <c r="T47" i="12"/>
  <c r="DZ47" i="12"/>
  <c r="CC47" i="12"/>
  <c r="FT47" i="12"/>
  <c r="EF47" i="12"/>
  <c r="CY47" i="12"/>
  <c r="CV47" i="12"/>
  <c r="DA47" i="12"/>
  <c r="EE47" i="12"/>
  <c r="AI47" i="12"/>
  <c r="DL47" i="12"/>
  <c r="BT47" i="12"/>
  <c r="FN47" i="12"/>
  <c r="BK47" i="12"/>
  <c r="FB47" i="12"/>
  <c r="FW47" i="12"/>
  <c r="DF47" i="12"/>
  <c r="CO47" i="12"/>
  <c r="GE47" i="12"/>
  <c r="CI47" i="12"/>
  <c r="FK47" i="12"/>
  <c r="GD47" i="12"/>
  <c r="AQ47" i="12"/>
  <c r="CW47" i="12"/>
  <c r="FR47" i="12"/>
  <c r="AE47" i="12"/>
  <c r="CX47" i="12"/>
  <c r="EQ47" i="12"/>
  <c r="S47" i="12"/>
  <c r="AH47" i="12"/>
  <c r="DH47" i="12"/>
  <c r="BJ47" i="12"/>
  <c r="EO47" i="12"/>
  <c r="AJ47" i="12"/>
  <c r="GL47" i="12"/>
  <c r="DB47" i="12"/>
  <c r="AL47" i="12"/>
  <c r="EW47" i="12"/>
  <c r="ES47" i="12"/>
  <c r="BH47" i="12"/>
  <c r="CD47" i="12"/>
  <c r="FI47" i="12"/>
  <c r="AF47" i="12"/>
  <c r="FX47" i="12"/>
  <c r="Y47" i="12"/>
  <c r="FM47" i="12"/>
  <c r="FY47" i="12"/>
  <c r="EA47" i="12"/>
  <c r="DI47" i="12"/>
  <c r="DN47" i="12"/>
  <c r="X47" i="12"/>
  <c r="DM47" i="12"/>
  <c r="GJ47" i="12"/>
  <c r="AS47" i="12"/>
  <c r="EC47" i="12"/>
  <c r="BQ47" i="12"/>
  <c r="CZ47" i="12"/>
  <c r="W47" i="12"/>
  <c r="EK47" i="12"/>
  <c r="DJ47" i="12"/>
  <c r="BL47" i="12"/>
  <c r="CQ47" i="12"/>
  <c r="Q47" i="12"/>
  <c r="BW47" i="12"/>
  <c r="AG47" i="12"/>
  <c r="CU47" i="12"/>
  <c r="FF47" i="12"/>
  <c r="AN47" i="12"/>
  <c r="CB47" i="12"/>
  <c r="FH47" i="12"/>
  <c r="CF47" i="12"/>
  <c r="CM47" i="12"/>
  <c r="FV47" i="12"/>
  <c r="DV47" i="12"/>
  <c r="DS47" i="12"/>
  <c r="FJ47" i="12"/>
  <c r="DP47" i="12"/>
  <c r="DY47" i="12"/>
  <c r="BV47" i="12"/>
  <c r="DU47" i="12"/>
  <c r="V47" i="12"/>
  <c r="EP47" i="12"/>
  <c r="EN47" i="12"/>
  <c r="FZ47" i="12"/>
  <c r="EY47" i="12"/>
  <c r="EX47" i="12"/>
  <c r="U47" i="12"/>
  <c r="BD47" i="12"/>
  <c r="CP47" i="12"/>
  <c r="GC47" i="12"/>
  <c r="AP47" i="12"/>
  <c r="CL47" i="12"/>
  <c r="AX47" i="12"/>
  <c r="ER47" i="12"/>
  <c r="BB47" i="12"/>
  <c r="BN47" i="12"/>
  <c r="P47" i="12"/>
  <c r="BI47" i="12"/>
  <c r="BG47" i="12"/>
  <c r="AW47" i="12"/>
  <c r="FU47" i="12"/>
  <c r="DT47" i="12"/>
  <c r="ED47" i="12"/>
  <c r="FL47" i="12"/>
  <c r="CS47" i="12"/>
  <c r="DK47" i="12"/>
  <c r="DC47" i="12"/>
  <c r="FO47" i="12"/>
  <c r="CE47" i="12"/>
  <c r="CN47" i="12"/>
  <c r="AY47" i="12"/>
  <c r="GH47" i="12"/>
  <c r="BA47" i="12"/>
  <c r="DR47" i="12"/>
  <c r="R47" i="12"/>
  <c r="GA47" i="12"/>
  <c r="CA47" i="12"/>
  <c r="FS47" i="12"/>
  <c r="BF47" i="12"/>
  <c r="FP47" i="12"/>
  <c r="AC47" i="12"/>
  <c r="CT47" i="12"/>
  <c r="AT47" i="12"/>
  <c r="DG47" i="12"/>
  <c r="DO47" i="12"/>
  <c r="FD47" i="12"/>
  <c r="AR47" i="12"/>
  <c r="DD47" i="12"/>
  <c r="EJ47" i="12"/>
  <c r="BY47" i="12"/>
  <c r="AU47" i="12"/>
  <c r="BX47" i="12"/>
  <c r="DQ47" i="12"/>
  <c r="BC47" i="12"/>
  <c r="FA47" i="12"/>
  <c r="GM47" i="12"/>
  <c r="GK47" i="12"/>
  <c r="CG47" i="12"/>
  <c r="EU47" i="12"/>
  <c r="BS47" i="12"/>
  <c r="AB47" i="12"/>
  <c r="BP47" i="12"/>
  <c r="AD133" i="12"/>
  <c r="AA133" i="12"/>
  <c r="EX133" i="12"/>
  <c r="EX129" i="12" s="1"/>
  <c r="GE133" i="12"/>
  <c r="GE129" i="12" s="1"/>
  <c r="FA133" i="12"/>
  <c r="CE133" i="12"/>
  <c r="CE129" i="12" s="1"/>
  <c r="BM133" i="12"/>
  <c r="BC133" i="12"/>
  <c r="BC129" i="12" s="1"/>
  <c r="BV133" i="12"/>
  <c r="BV129" i="12" s="1"/>
  <c r="EE133" i="12"/>
  <c r="EE129" i="12" s="1"/>
  <c r="GB133" i="12"/>
  <c r="GB129" i="12" s="1"/>
  <c r="CO133" i="12"/>
  <c r="CO129" i="12" s="1"/>
  <c r="DL133" i="12"/>
  <c r="DL129" i="12" s="1"/>
  <c r="FU133" i="12"/>
  <c r="BP133" i="12"/>
  <c r="FM133" i="12"/>
  <c r="FM129" i="12" s="1"/>
  <c r="P133" i="12"/>
  <c r="EW133" i="12"/>
  <c r="DS133" i="12"/>
  <c r="DS129" i="12" s="1"/>
  <c r="CY133" i="12"/>
  <c r="CY129" i="12" s="1"/>
  <c r="DX133" i="12"/>
  <c r="FQ133" i="12"/>
  <c r="DY133" i="12"/>
  <c r="AN133" i="12"/>
  <c r="DO133" i="12"/>
  <c r="BS133" i="12"/>
  <c r="EF133" i="12"/>
  <c r="EF129" i="12" s="1"/>
  <c r="AK133" i="12"/>
  <c r="AK129" i="12" s="1"/>
  <c r="BO133" i="12"/>
  <c r="BO129" i="12" s="1"/>
  <c r="AI133" i="12"/>
  <c r="GN133" i="12"/>
  <c r="GN129" i="12" s="1"/>
  <c r="S133" i="12"/>
  <c r="S129" i="12" s="1"/>
  <c r="AV133" i="12"/>
  <c r="Y133" i="12"/>
  <c r="Y129" i="12" s="1"/>
  <c r="Z133" i="12"/>
  <c r="Z129" i="12" s="1"/>
  <c r="AB133" i="12"/>
  <c r="EV133" i="12"/>
  <c r="FZ133" i="12"/>
  <c r="EZ133" i="12"/>
  <c r="CD133" i="12"/>
  <c r="CD129" i="12" s="1"/>
  <c r="EK133" i="12"/>
  <c r="EK129" i="12" s="1"/>
  <c r="CS133" i="12"/>
  <c r="CS129" i="12" s="1"/>
  <c r="BU133" i="12"/>
  <c r="BU129" i="12" s="1"/>
  <c r="EJ133" i="12"/>
  <c r="EJ129" i="12" s="1"/>
  <c r="GD133" i="12"/>
  <c r="FV133" i="12"/>
  <c r="FV129" i="12" s="1"/>
  <c r="EI133" i="12"/>
  <c r="EC133" i="12"/>
  <c r="EN133" i="12"/>
  <c r="EG133" i="12"/>
  <c r="EU133" i="12"/>
  <c r="EU129" i="12" s="1"/>
  <c r="DQ133" i="12"/>
  <c r="DQ129" i="12" s="1"/>
  <c r="CX133" i="12"/>
  <c r="CX129" i="12" s="1"/>
  <c r="CA133" i="12"/>
  <c r="CA129" i="12" s="1"/>
  <c r="DD133" i="12"/>
  <c r="DD129" i="12" s="1"/>
  <c r="BB133" i="12"/>
  <c r="BB129" i="12" s="1"/>
  <c r="AM133" i="12"/>
  <c r="AM129" i="12" s="1"/>
  <c r="CV133" i="12"/>
  <c r="CQ133" i="12"/>
  <c r="GC133" i="12"/>
  <c r="GC129" i="12" s="1"/>
  <c r="DM133" i="12"/>
  <c r="DM129" i="12" s="1"/>
  <c r="Q133" i="12"/>
  <c r="BW133" i="12"/>
  <c r="BW129" i="12" s="1"/>
  <c r="EO133" i="12"/>
  <c r="EO129" i="12" s="1"/>
  <c r="FN133" i="12"/>
  <c r="FT133" i="12"/>
  <c r="FS133" i="12"/>
  <c r="GK133" i="12"/>
  <c r="ES133" i="12"/>
  <c r="DP133" i="12"/>
  <c r="DP129" i="12" s="1"/>
  <c r="EY133" i="12"/>
  <c r="EY129" i="12" s="1"/>
  <c r="BZ133" i="12"/>
  <c r="BL133" i="12"/>
  <c r="BL129" i="12" s="1"/>
  <c r="BA133" i="12"/>
  <c r="BA129" i="12" s="1"/>
  <c r="BT133" i="12"/>
  <c r="BT129" i="12" s="1"/>
  <c r="EQ133" i="12"/>
  <c r="AY133" i="12"/>
  <c r="AY129" i="12" s="1"/>
  <c r="BI133" i="12"/>
  <c r="BI129" i="12" s="1"/>
  <c r="FO133" i="12"/>
  <c r="FO129" i="12" s="1"/>
  <c r="ED133" i="12"/>
  <c r="FJ133" i="12"/>
  <c r="AH133" i="12"/>
  <c r="CN133" i="12"/>
  <c r="CN129" i="12" s="1"/>
  <c r="AU133" i="12"/>
  <c r="AU129" i="12" s="1"/>
  <c r="EB133" i="12"/>
  <c r="GL133" i="12"/>
  <c r="GL129" i="12" s="1"/>
  <c r="GJ133" i="12"/>
  <c r="ER133" i="12"/>
  <c r="FX133" i="12"/>
  <c r="CW133" i="12"/>
  <c r="BY133" i="12"/>
  <c r="BY129" i="12" s="1"/>
  <c r="FP133" i="12"/>
  <c r="AZ133" i="12"/>
  <c r="AZ129" i="12" s="1"/>
  <c r="AL133" i="12"/>
  <c r="AL129" i="12" s="1"/>
  <c r="BR133" i="12"/>
  <c r="DN133" i="12"/>
  <c r="DN129" i="12" s="1"/>
  <c r="AX133" i="12"/>
  <c r="AX129" i="12" s="1"/>
  <c r="ET133" i="12"/>
  <c r="ET129" i="12" s="1"/>
  <c r="AW133" i="12"/>
  <c r="AW129" i="12" s="1"/>
  <c r="CJ133" i="12"/>
  <c r="CJ129" i="12" s="1"/>
  <c r="FY133" i="12"/>
  <c r="FY129" i="12" s="1"/>
  <c r="AT133" i="12"/>
  <c r="DA133" i="12"/>
  <c r="GI133" i="12"/>
  <c r="CK133" i="12"/>
  <c r="FI133" i="12"/>
  <c r="CM133" i="12"/>
  <c r="CM129" i="12" s="1"/>
  <c r="AS133" i="12"/>
  <c r="GH133" i="12"/>
  <c r="EP133" i="12"/>
  <c r="FW133" i="12"/>
  <c r="CR133" i="12"/>
  <c r="DR133" i="12"/>
  <c r="DC133" i="12"/>
  <c r="CL133" i="12"/>
  <c r="AC133" i="12"/>
  <c r="AC129" i="12" s="1"/>
  <c r="AJ133" i="12"/>
  <c r="AJ129" i="12" s="1"/>
  <c r="BX133" i="12"/>
  <c r="GA133" i="12"/>
  <c r="GA129" i="12" s="1"/>
  <c r="DB133" i="12"/>
  <c r="DB129" i="12" s="1"/>
  <c r="BH133" i="12"/>
  <c r="BH129" i="12" s="1"/>
  <c r="GM133" i="12"/>
  <c r="R133" i="12"/>
  <c r="R129" i="12" s="1"/>
  <c r="EH133" i="12"/>
  <c r="FH133" i="12"/>
  <c r="BQ133" i="12"/>
  <c r="BQ129" i="12" s="1"/>
  <c r="CP133" i="12"/>
  <c r="DH133" i="12"/>
  <c r="DH129" i="12" s="1"/>
  <c r="DK133" i="12"/>
  <c r="X133" i="12"/>
  <c r="X129" i="12" s="1"/>
  <c r="FL133" i="12"/>
  <c r="DW133" i="12"/>
  <c r="DW129" i="12" s="1"/>
  <c r="DJ133" i="12"/>
  <c r="CI133" i="12"/>
  <c r="CI129" i="12" s="1"/>
  <c r="EM133" i="12"/>
  <c r="EM129" i="12" s="1"/>
  <c r="BG133" i="12"/>
  <c r="AR133" i="12"/>
  <c r="AG133" i="12"/>
  <c r="AG129" i="12" s="1"/>
  <c r="FK133" i="12"/>
  <c r="FK129" i="12" s="1"/>
  <c r="FG133" i="12"/>
  <c r="FG129" i="12" s="1"/>
  <c r="CH133" i="12"/>
  <c r="CH129" i="12" s="1"/>
  <c r="BF133" i="12"/>
  <c r="BF129" i="12" s="1"/>
  <c r="CC133" i="12"/>
  <c r="CC129" i="12" s="1"/>
  <c r="W133" i="12"/>
  <c r="W129" i="12" s="1"/>
  <c r="GG133" i="12"/>
  <c r="GG129" i="12" s="1"/>
  <c r="DI133" i="12"/>
  <c r="BN133" i="12"/>
  <c r="BE133" i="12"/>
  <c r="AQ133" i="12"/>
  <c r="AQ129" i="12" s="1"/>
  <c r="E133" i="12"/>
  <c r="DV133" i="12"/>
  <c r="DV129" i="12" s="1"/>
  <c r="DF133" i="12"/>
  <c r="AF133" i="12"/>
  <c r="FE133" i="12"/>
  <c r="CG133" i="12"/>
  <c r="BK133" i="12"/>
  <c r="FB133" i="12"/>
  <c r="T133" i="12"/>
  <c r="DU133" i="12"/>
  <c r="CZ133" i="12"/>
  <c r="FR133" i="12"/>
  <c r="FR129" i="12" s="1"/>
  <c r="AO133" i="12"/>
  <c r="AO129" i="12" s="1"/>
  <c r="BJ133" i="12"/>
  <c r="GF133" i="12"/>
  <c r="GF129" i="12" s="1"/>
  <c r="EA133" i="12"/>
  <c r="EA129" i="12" s="1"/>
  <c r="EL133" i="12"/>
  <c r="EL129" i="12" s="1"/>
  <c r="DT133" i="12"/>
  <c r="DT129" i="12" s="1"/>
  <c r="BD133" i="12"/>
  <c r="FF133" i="12"/>
  <c r="FF129" i="12" s="1"/>
  <c r="DE133" i="12"/>
  <c r="DE129" i="12" s="1"/>
  <c r="DG133" i="12"/>
  <c r="DG129" i="12" s="1"/>
  <c r="CT133" i="12"/>
  <c r="CT129" i="12" s="1"/>
  <c r="U133" i="12"/>
  <c r="U129" i="12" s="1"/>
  <c r="FD133" i="12"/>
  <c r="DZ133" i="12"/>
  <c r="AP133" i="12"/>
  <c r="V133" i="12"/>
  <c r="AE133" i="12"/>
  <c r="AE129" i="12" s="1"/>
  <c r="FC133" i="12"/>
  <c r="CF133" i="12"/>
  <c r="CU133" i="12"/>
  <c r="CU129" i="12" s="1"/>
  <c r="CB133" i="12"/>
  <c r="AK12" i="13"/>
  <c r="F43" i="19"/>
  <c r="G43" i="19"/>
  <c r="E43" i="19"/>
  <c r="F11" i="19"/>
  <c r="E11" i="19"/>
  <c r="D129" i="12"/>
  <c r="F13" i="13"/>
  <c r="I11" i="19" s="1"/>
  <c r="AK11" i="13"/>
  <c r="F42" i="19"/>
  <c r="G42" i="19"/>
  <c r="H44" i="19"/>
  <c r="E42" i="19"/>
  <c r="E8" i="19"/>
  <c r="F8" i="19"/>
  <c r="F10" i="13"/>
  <c r="I8" i="19" s="1"/>
  <c r="D39" i="12"/>
  <c r="S10" i="13"/>
  <c r="AB40" i="12"/>
  <c r="FB40" i="12"/>
  <c r="DF40" i="12"/>
  <c r="FV40" i="12"/>
  <c r="W40" i="12"/>
  <c r="DW40" i="12"/>
  <c r="EL40" i="12"/>
  <c r="CB40" i="12"/>
  <c r="EU40" i="12"/>
  <c r="DR40" i="12"/>
  <c r="AV40" i="12"/>
  <c r="T40" i="12"/>
  <c r="AT40" i="12"/>
  <c r="DG40" i="12"/>
  <c r="U40" i="12"/>
  <c r="EA40" i="12"/>
  <c r="AM40" i="12"/>
  <c r="DP40" i="12"/>
  <c r="FK40" i="12"/>
  <c r="AO40" i="12"/>
  <c r="BD40" i="12"/>
  <c r="BQ40" i="12"/>
  <c r="EX40" i="12"/>
  <c r="R40" i="12"/>
  <c r="CM40" i="12"/>
  <c r="DH40" i="12"/>
  <c r="FD40" i="12"/>
  <c r="AA40" i="12"/>
  <c r="DM40" i="12"/>
  <c r="FN40" i="12"/>
  <c r="CT40" i="12"/>
  <c r="CW40" i="12"/>
  <c r="GL40" i="12"/>
  <c r="CU40" i="12"/>
  <c r="BM40" i="12"/>
  <c r="EW40" i="12"/>
  <c r="CA40" i="12"/>
  <c r="AW40" i="12"/>
  <c r="AY40" i="12"/>
  <c r="FC40" i="12"/>
  <c r="EE40" i="12"/>
  <c r="FU40" i="12"/>
  <c r="DV40" i="12"/>
  <c r="BX40" i="12"/>
  <c r="BE40" i="12"/>
  <c r="DX40" i="12"/>
  <c r="GB40" i="12"/>
  <c r="DI40" i="12"/>
  <c r="CG40" i="12"/>
  <c r="BY40" i="12"/>
  <c r="DB40" i="12"/>
  <c r="GC40" i="12"/>
  <c r="DJ40" i="12"/>
  <c r="AK40" i="12"/>
  <c r="FA40" i="12"/>
  <c r="AX40" i="12"/>
  <c r="BU40" i="12"/>
  <c r="BP40" i="12"/>
  <c r="BH40" i="12"/>
  <c r="BB40" i="12"/>
  <c r="AI40" i="12"/>
  <c r="AN40" i="12"/>
  <c r="FF40" i="12"/>
  <c r="EJ40" i="12"/>
  <c r="GE40" i="12"/>
  <c r="Q40" i="12"/>
  <c r="BJ40" i="12"/>
  <c r="CC40" i="12"/>
  <c r="BN40" i="12"/>
  <c r="CK40" i="12"/>
  <c r="EC40" i="12"/>
  <c r="FT40" i="12"/>
  <c r="S40" i="12"/>
  <c r="AF40" i="12"/>
  <c r="FJ40" i="12"/>
  <c r="GK40" i="12"/>
  <c r="BV40" i="12"/>
  <c r="GN40" i="12"/>
  <c r="DK40" i="12"/>
  <c r="CO40" i="12"/>
  <c r="DD40" i="12"/>
  <c r="EK40" i="12"/>
  <c r="AQ40" i="12"/>
  <c r="CP40" i="12"/>
  <c r="BT40" i="12"/>
  <c r="BO40" i="12"/>
  <c r="FM40" i="12"/>
  <c r="EV40" i="12"/>
  <c r="CV40" i="12"/>
  <c r="ES40" i="12"/>
  <c r="DN40" i="12"/>
  <c r="BG40" i="12"/>
  <c r="E40" i="12"/>
  <c r="AZ40" i="12"/>
  <c r="DZ40" i="12"/>
  <c r="EQ40" i="12"/>
  <c r="EO40" i="12"/>
  <c r="AC40" i="12"/>
  <c r="EB40" i="12"/>
  <c r="FE40" i="12"/>
  <c r="DU40" i="12"/>
  <c r="BL40" i="12"/>
  <c r="AH40" i="12"/>
  <c r="DA40" i="12"/>
  <c r="CR40" i="12"/>
  <c r="GM40" i="12"/>
  <c r="EM40" i="12"/>
  <c r="ER40" i="12"/>
  <c r="EZ40" i="12"/>
  <c r="CD40" i="12"/>
  <c r="BF40" i="12"/>
  <c r="FG40" i="12"/>
  <c r="BR40" i="12"/>
  <c r="BI40" i="12"/>
  <c r="GH40" i="12"/>
  <c r="DT40" i="12"/>
  <c r="AU40" i="12"/>
  <c r="EY40" i="12"/>
  <c r="AR40" i="12"/>
  <c r="EI40" i="12"/>
  <c r="CL40" i="12"/>
  <c r="AS40" i="12"/>
  <c r="FO40" i="12"/>
  <c r="DL40" i="12"/>
  <c r="FP40" i="12"/>
  <c r="BC40" i="12"/>
  <c r="FS40" i="12"/>
  <c r="AP40" i="12"/>
  <c r="CQ40" i="12"/>
  <c r="GA40" i="12"/>
  <c r="CI40" i="12"/>
  <c r="DY40" i="12"/>
  <c r="BZ40" i="12"/>
  <c r="GJ40" i="12"/>
  <c r="CS40" i="12"/>
  <c r="CX40" i="12"/>
  <c r="EH40" i="12"/>
  <c r="ET40" i="12"/>
  <c r="GG40" i="12"/>
  <c r="AL40" i="12"/>
  <c r="V40" i="12"/>
  <c r="FR40" i="12"/>
  <c r="CF40" i="12"/>
  <c r="DS40" i="12"/>
  <c r="CZ40" i="12"/>
  <c r="FX40" i="12"/>
  <c r="FL40" i="12"/>
  <c r="EN40" i="12"/>
  <c r="AD40" i="12"/>
  <c r="CN40" i="12"/>
  <c r="EP40" i="12"/>
  <c r="Y40" i="12"/>
  <c r="FI40" i="12"/>
  <c r="GF40" i="12"/>
  <c r="AG40" i="12"/>
  <c r="FW40" i="12"/>
  <c r="DO40" i="12"/>
  <c r="DQ40" i="12"/>
  <c r="GD40" i="12"/>
  <c r="BS40" i="12"/>
  <c r="GI40" i="12"/>
  <c r="CJ40" i="12"/>
  <c r="DE40" i="12"/>
  <c r="EG40" i="12"/>
  <c r="P40" i="12"/>
  <c r="EF40" i="12"/>
  <c r="CE40" i="12"/>
  <c r="DC40" i="12"/>
  <c r="AJ40" i="12"/>
  <c r="CY40" i="12"/>
  <c r="ED40" i="12"/>
  <c r="Z40" i="12"/>
  <c r="FH40" i="12"/>
  <c r="BA40" i="12"/>
  <c r="AE40" i="12"/>
  <c r="FQ40" i="12"/>
  <c r="BK40" i="12"/>
  <c r="FZ40" i="12"/>
  <c r="FY40" i="12"/>
  <c r="BW40" i="12"/>
  <c r="X40" i="12"/>
  <c r="CH40" i="12"/>
  <c r="N41" i="12"/>
  <c r="O41" i="12" s="1"/>
  <c r="I19" i="8"/>
  <c r="J19" i="8"/>
  <c r="BA42" i="12"/>
  <c r="EL42" i="12"/>
  <c r="CD42" i="12"/>
  <c r="CY42" i="12"/>
  <c r="BY42" i="12"/>
  <c r="V42" i="12"/>
  <c r="FX42" i="12"/>
  <c r="DJ42" i="12"/>
  <c r="BL42" i="12"/>
  <c r="BJ42" i="12"/>
  <c r="AC42" i="12"/>
  <c r="AT42" i="12"/>
  <c r="AB42" i="12"/>
  <c r="GG42" i="12"/>
  <c r="FK42" i="12"/>
  <c r="DO42" i="12"/>
  <c r="EF42" i="12"/>
  <c r="BR42" i="12"/>
  <c r="AP42" i="12"/>
  <c r="EW42" i="12"/>
  <c r="AN42" i="12"/>
  <c r="FL42" i="12"/>
  <c r="BH42" i="12"/>
  <c r="CI42" i="12"/>
  <c r="EM42" i="12"/>
  <c r="DQ42" i="12"/>
  <c r="BP42" i="12"/>
  <c r="GH42" i="12"/>
  <c r="FG42" i="12"/>
  <c r="BO42" i="12"/>
  <c r="EX42" i="12"/>
  <c r="GI42" i="12"/>
  <c r="CQ42" i="12"/>
  <c r="GB42" i="12"/>
  <c r="BD42" i="12"/>
  <c r="FE42" i="12"/>
  <c r="CN42" i="12"/>
  <c r="Z42" i="12"/>
  <c r="T42" i="12"/>
  <c r="BM42" i="12"/>
  <c r="R42" i="12"/>
  <c r="EJ42" i="12"/>
  <c r="CT42" i="12"/>
  <c r="CM42" i="12"/>
  <c r="FM42" i="12"/>
  <c r="CS42" i="12"/>
  <c r="BT42" i="12"/>
  <c r="AL42" i="12"/>
  <c r="AV42" i="12"/>
  <c r="DH42" i="12"/>
  <c r="AF42" i="12"/>
  <c r="FC42" i="12"/>
  <c r="EK42" i="12"/>
  <c r="FZ42" i="12"/>
  <c r="DR42" i="12"/>
  <c r="FQ42" i="12"/>
  <c r="EA42" i="12"/>
  <c r="E42" i="12"/>
  <c r="CP42" i="12"/>
  <c r="CL42" i="12"/>
  <c r="AQ42" i="12"/>
  <c r="DK42" i="12"/>
  <c r="BW42" i="12"/>
  <c r="EO42" i="12"/>
  <c r="P42" i="12"/>
  <c r="BN42" i="12"/>
  <c r="CC42" i="12"/>
  <c r="GM42" i="12"/>
  <c r="DY42" i="12"/>
  <c r="GK42" i="12"/>
  <c r="BQ42" i="12"/>
  <c r="CR42" i="12"/>
  <c r="AE42" i="12"/>
  <c r="DN42" i="12"/>
  <c r="FI42" i="12"/>
  <c r="EU42" i="12"/>
  <c r="DC42" i="12"/>
  <c r="EH42" i="12"/>
  <c r="FT42" i="12"/>
  <c r="FA42" i="12"/>
  <c r="DG42" i="12"/>
  <c r="CB42" i="12"/>
  <c r="BU42" i="12"/>
  <c r="EN42" i="12"/>
  <c r="GC42" i="12"/>
  <c r="DM42" i="12"/>
  <c r="FJ42" i="12"/>
  <c r="AJ42" i="12"/>
  <c r="CG42" i="12"/>
  <c r="BK42" i="12"/>
  <c r="GF42" i="12"/>
  <c r="EE42" i="12"/>
  <c r="CK42" i="12"/>
  <c r="FO42" i="12"/>
  <c r="AX42" i="12"/>
  <c r="AZ42" i="12"/>
  <c r="AG42" i="12"/>
  <c r="BX42" i="12"/>
  <c r="BG42" i="12"/>
  <c r="FD42" i="12"/>
  <c r="BC42" i="12"/>
  <c r="BZ42" i="12"/>
  <c r="FV42" i="12"/>
  <c r="AO42" i="12"/>
  <c r="CV42" i="12"/>
  <c r="CX42" i="12"/>
  <c r="DU42" i="12"/>
  <c r="DP42" i="12"/>
  <c r="EZ42" i="12"/>
  <c r="FU42" i="12"/>
  <c r="Q42" i="12"/>
  <c r="AH42" i="12"/>
  <c r="EB42" i="12"/>
  <c r="BE42" i="12"/>
  <c r="FN42" i="12"/>
  <c r="FY42" i="12"/>
  <c r="BS42" i="12"/>
  <c r="GJ42" i="12"/>
  <c r="ER42" i="12"/>
  <c r="AD42" i="12"/>
  <c r="DL42" i="12"/>
  <c r="BB42" i="12"/>
  <c r="DT42" i="12"/>
  <c r="FF42" i="12"/>
  <c r="FW42" i="12"/>
  <c r="ED42" i="12"/>
  <c r="EY42" i="12"/>
  <c r="AK42" i="12"/>
  <c r="EC42" i="12"/>
  <c r="CA42" i="12"/>
  <c r="DI42" i="12"/>
  <c r="U42" i="12"/>
  <c r="EQ42" i="12"/>
  <c r="BF42" i="12"/>
  <c r="CW42" i="12"/>
  <c r="FH42" i="12"/>
  <c r="AA42" i="12"/>
  <c r="AU42" i="12"/>
  <c r="CO42" i="12"/>
  <c r="W42" i="12"/>
  <c r="GN42" i="12"/>
  <c r="GL42" i="12"/>
  <c r="DW42" i="12"/>
  <c r="CZ42" i="12"/>
  <c r="AR42" i="12"/>
  <c r="Y42" i="12"/>
  <c r="AW42" i="12"/>
  <c r="EV42" i="12"/>
  <c r="ES42" i="12"/>
  <c r="CU42" i="12"/>
  <c r="CF42" i="12"/>
  <c r="DZ42" i="12"/>
  <c r="DA42" i="12"/>
  <c r="GE42" i="12"/>
  <c r="DD42" i="12"/>
  <c r="CE42" i="12"/>
  <c r="DV42" i="12"/>
  <c r="BV42" i="12"/>
  <c r="DF42" i="12"/>
  <c r="DB42" i="12"/>
  <c r="AY42" i="12"/>
  <c r="EG42" i="12"/>
  <c r="CH42" i="12"/>
  <c r="BI42" i="12"/>
  <c r="X42" i="12"/>
  <c r="AM42" i="12"/>
  <c r="AI42" i="12"/>
  <c r="ET42" i="12"/>
  <c r="DX42" i="12"/>
  <c r="EP42" i="12"/>
  <c r="S42" i="12"/>
  <c r="AS42" i="12"/>
  <c r="CJ42" i="12"/>
  <c r="GD42" i="12"/>
  <c r="EI42" i="12"/>
  <c r="DS42" i="12"/>
  <c r="FB42" i="12"/>
  <c r="GA42" i="12"/>
  <c r="FS42" i="12"/>
  <c r="DE42" i="12"/>
  <c r="FP42" i="12"/>
  <c r="FR42" i="12"/>
  <c r="BR129" i="12" l="1"/>
  <c r="CB129" i="12"/>
  <c r="EG129" i="12"/>
  <c r="N132" i="12"/>
  <c r="DU129" i="12"/>
  <c r="CF129" i="12"/>
  <c r="BG129" i="12"/>
  <c r="BS129" i="12"/>
  <c r="FC129" i="12"/>
  <c r="CW129" i="12"/>
  <c r="GK129" i="12"/>
  <c r="AN129" i="12"/>
  <c r="AA129" i="12"/>
  <c r="V129" i="12"/>
  <c r="CG129" i="12"/>
  <c r="DJ129" i="12"/>
  <c r="FW129" i="12"/>
  <c r="FX129" i="12"/>
  <c r="FS129" i="12"/>
  <c r="GD129" i="12"/>
  <c r="DY129" i="12"/>
  <c r="AD129" i="12"/>
  <c r="BM129" i="12"/>
  <c r="CZ129" i="12"/>
  <c r="BZ129" i="12"/>
  <c r="AR129" i="12"/>
  <c r="CL129" i="12"/>
  <c r="EN129" i="12"/>
  <c r="FA129" i="12"/>
  <c r="T129" i="12"/>
  <c r="DC129" i="12"/>
  <c r="FP129" i="12"/>
  <c r="EC129" i="12"/>
  <c r="FB129" i="12"/>
  <c r="DR129" i="12"/>
  <c r="ES129" i="12"/>
  <c r="EI129" i="12"/>
  <c r="DO129" i="12"/>
  <c r="BK129" i="12"/>
  <c r="CR129" i="12"/>
  <c r="AP129" i="12"/>
  <c r="FE129" i="12"/>
  <c r="EP129" i="12"/>
  <c r="ER129" i="12"/>
  <c r="FT129" i="12"/>
  <c r="FQ129" i="12"/>
  <c r="DZ129" i="12"/>
  <c r="AF129" i="12"/>
  <c r="FL129" i="12"/>
  <c r="GH129" i="12"/>
  <c r="GJ129" i="12"/>
  <c r="FN129" i="12"/>
  <c r="DX129" i="12"/>
  <c r="EQ129" i="12"/>
  <c r="BJ129" i="12"/>
  <c r="DF129" i="12"/>
  <c r="GM129" i="12"/>
  <c r="AV129" i="12"/>
  <c r="BX129" i="12"/>
  <c r="AI129" i="12"/>
  <c r="FD129" i="12"/>
  <c r="AS129" i="12"/>
  <c r="DK129" i="12"/>
  <c r="EB129" i="12"/>
  <c r="FI129" i="12"/>
  <c r="Q129" i="12"/>
  <c r="EW129" i="12"/>
  <c r="CP129" i="12"/>
  <c r="CK129" i="12"/>
  <c r="EZ129" i="12"/>
  <c r="BE129" i="12"/>
  <c r="GI129" i="12"/>
  <c r="AH129" i="12"/>
  <c r="FZ129" i="12"/>
  <c r="BN129" i="12"/>
  <c r="FH129" i="12"/>
  <c r="DA129" i="12"/>
  <c r="FJ129" i="12"/>
  <c r="CQ129" i="12"/>
  <c r="EV129" i="12"/>
  <c r="BP129" i="12"/>
  <c r="BD129" i="12"/>
  <c r="DI129" i="12"/>
  <c r="EH129" i="12"/>
  <c r="AT129" i="12"/>
  <c r="ED129" i="12"/>
  <c r="CV129" i="12"/>
  <c r="AB129" i="12"/>
  <c r="FU129" i="12"/>
  <c r="DT39" i="12"/>
  <c r="FD39" i="12"/>
  <c r="CZ39" i="12"/>
  <c r="N133" i="12"/>
  <c r="BS39" i="12"/>
  <c r="FE39" i="12"/>
  <c r="DS39" i="12"/>
  <c r="AA39" i="12"/>
  <c r="X39" i="12"/>
  <c r="W39" i="12"/>
  <c r="Z39" i="12"/>
  <c r="EH39" i="12"/>
  <c r="FA39" i="12"/>
  <c r="CH39" i="12"/>
  <c r="F39" i="12"/>
  <c r="H39" i="12" s="1"/>
  <c r="FZ39" i="12"/>
  <c r="CG39" i="12"/>
  <c r="CL39" i="12"/>
  <c r="FT39" i="12"/>
  <c r="GD39" i="12"/>
  <c r="DW39" i="12"/>
  <c r="AN39" i="12"/>
  <c r="ED39" i="12"/>
  <c r="BY39" i="12"/>
  <c r="CY39" i="12"/>
  <c r="BC39" i="12"/>
  <c r="DA39" i="12"/>
  <c r="BB39" i="12"/>
  <c r="AZ39" i="12"/>
  <c r="GH39" i="12"/>
  <c r="AJ39" i="12"/>
  <c r="FL39" i="12"/>
  <c r="AH39" i="12"/>
  <c r="DD39" i="12"/>
  <c r="BH39" i="12"/>
  <c r="CA39" i="12"/>
  <c r="ET39" i="12"/>
  <c r="DC39" i="12"/>
  <c r="DL39" i="12"/>
  <c r="EW39" i="12"/>
  <c r="BW39" i="12"/>
  <c r="DQ39" i="12"/>
  <c r="CX39" i="12"/>
  <c r="BI39" i="12"/>
  <c r="BG39" i="12"/>
  <c r="CK39" i="12"/>
  <c r="DI39" i="12"/>
  <c r="DH39" i="12"/>
  <c r="FV39" i="12"/>
  <c r="FY39" i="12"/>
  <c r="DO39" i="12"/>
  <c r="CS39" i="12"/>
  <c r="BR39" i="12"/>
  <c r="DN39" i="12"/>
  <c r="BN39" i="12"/>
  <c r="GB39" i="12"/>
  <c r="CM39" i="12"/>
  <c r="DF39" i="12"/>
  <c r="FW39" i="12"/>
  <c r="GJ39" i="12"/>
  <c r="FG39" i="12"/>
  <c r="ES39" i="12"/>
  <c r="CC39" i="12"/>
  <c r="DX39" i="12"/>
  <c r="R39" i="12"/>
  <c r="FB39" i="12"/>
  <c r="BK39" i="12"/>
  <c r="AG39" i="12"/>
  <c r="BZ39" i="12"/>
  <c r="BF39" i="12"/>
  <c r="CV39" i="12"/>
  <c r="BJ39" i="12"/>
  <c r="BE39" i="12"/>
  <c r="EX39" i="12"/>
  <c r="AB39" i="12"/>
  <c r="D161" i="12"/>
  <c r="FQ39" i="12"/>
  <c r="GF39" i="12"/>
  <c r="DY39" i="12"/>
  <c r="CD39" i="12"/>
  <c r="EV39" i="12"/>
  <c r="Q39" i="12"/>
  <c r="BX39" i="12"/>
  <c r="BQ39" i="12"/>
  <c r="S11" i="13"/>
  <c r="S12" i="13" s="1"/>
  <c r="AE39" i="12"/>
  <c r="FI39" i="12"/>
  <c r="CI39" i="12"/>
  <c r="EZ39" i="12"/>
  <c r="FM39" i="12"/>
  <c r="GE39" i="12"/>
  <c r="DV39" i="12"/>
  <c r="BD39" i="12"/>
  <c r="P129" i="12"/>
  <c r="O132" i="12"/>
  <c r="BA39" i="12"/>
  <c r="Y39" i="12"/>
  <c r="GA39" i="12"/>
  <c r="ER39" i="12"/>
  <c r="BO39" i="12"/>
  <c r="EJ39" i="12"/>
  <c r="FU39" i="12"/>
  <c r="AO39" i="12"/>
  <c r="EC39" i="12"/>
  <c r="FH39" i="12"/>
  <c r="EP39" i="12"/>
  <c r="CQ39" i="12"/>
  <c r="EM39" i="12"/>
  <c r="BT39" i="12"/>
  <c r="FF39" i="12"/>
  <c r="EE39" i="12"/>
  <c r="FK39" i="12"/>
  <c r="H10" i="13"/>
  <c r="G10" i="13"/>
  <c r="H18" i="8"/>
  <c r="CN39" i="12"/>
  <c r="AP39" i="12"/>
  <c r="GM39" i="12"/>
  <c r="CP39" i="12"/>
  <c r="FC39" i="12"/>
  <c r="DP39" i="12"/>
  <c r="AD39" i="12"/>
  <c r="FS39" i="12"/>
  <c r="CR39" i="12"/>
  <c r="AQ39" i="12"/>
  <c r="AI39" i="12"/>
  <c r="AY39" i="12"/>
  <c r="AM39" i="12"/>
  <c r="EN39" i="12"/>
  <c r="EK39" i="12"/>
  <c r="AW39" i="12"/>
  <c r="EA39" i="12"/>
  <c r="FP39" i="12"/>
  <c r="U39" i="12"/>
  <c r="F129" i="12"/>
  <c r="FX39" i="12"/>
  <c r="BL39" i="12"/>
  <c r="CO39" i="12"/>
  <c r="BP39" i="12"/>
  <c r="DG39" i="12"/>
  <c r="N47" i="12"/>
  <c r="O47" i="12" s="1"/>
  <c r="CE39" i="12"/>
  <c r="FO39" i="12"/>
  <c r="DU39" i="12"/>
  <c r="DK39" i="12"/>
  <c r="BU39" i="12"/>
  <c r="BM39" i="12"/>
  <c r="AT39" i="12"/>
  <c r="G44" i="19"/>
  <c r="G10" i="19" s="1"/>
  <c r="E44" i="19"/>
  <c r="F44" i="19"/>
  <c r="H10" i="19"/>
  <c r="AS39" i="12"/>
  <c r="GN39" i="12"/>
  <c r="AX39" i="12"/>
  <c r="CU39" i="12"/>
  <c r="T39" i="12"/>
  <c r="EB39" i="12"/>
  <c r="BV39" i="12"/>
  <c r="GL39" i="12"/>
  <c r="AV39" i="12"/>
  <c r="O133" i="12"/>
  <c r="EG39" i="12"/>
  <c r="FR39" i="12"/>
  <c r="EI39" i="12"/>
  <c r="AC39" i="12"/>
  <c r="GK39" i="12"/>
  <c r="AK39" i="12"/>
  <c r="CW39" i="12"/>
  <c r="DR39" i="12"/>
  <c r="D160" i="12"/>
  <c r="AK10" i="13"/>
  <c r="N43" i="12"/>
  <c r="O43" i="12" s="1"/>
  <c r="EF39" i="12"/>
  <c r="DE39" i="12"/>
  <c r="V39" i="12"/>
  <c r="AR39" i="12"/>
  <c r="EO39" i="12"/>
  <c r="FJ39" i="12"/>
  <c r="DJ39" i="12"/>
  <c r="CT39" i="12"/>
  <c r="EU39" i="12"/>
  <c r="N40" i="12"/>
  <c r="O40" i="12" s="1"/>
  <c r="P39" i="12"/>
  <c r="N42" i="12"/>
  <c r="O42" i="12" s="1"/>
  <c r="CJ39" i="12"/>
  <c r="AL39" i="12"/>
  <c r="EY39" i="12"/>
  <c r="EQ39" i="12"/>
  <c r="AF39" i="12"/>
  <c r="GC39" i="12"/>
  <c r="FN39" i="12"/>
  <c r="CB39" i="12"/>
  <c r="H13" i="13"/>
  <c r="H21" i="8"/>
  <c r="G13" i="13"/>
  <c r="D72" i="23"/>
  <c r="CF39" i="12"/>
  <c r="GI39" i="12"/>
  <c r="GG39" i="12"/>
  <c r="AU39" i="12"/>
  <c r="DZ39" i="12"/>
  <c r="S39" i="12"/>
  <c r="DB39" i="12"/>
  <c r="DM39" i="12"/>
  <c r="EL39" i="12"/>
  <c r="N48" i="12"/>
  <c r="O48" i="12" s="1"/>
  <c r="G39" i="12" l="1"/>
  <c r="S13" i="13"/>
  <c r="F10" i="19"/>
  <c r="E10" i="19"/>
  <c r="H7" i="19"/>
  <c r="AJ161" i="12"/>
  <c r="EI161" i="12"/>
  <c r="BW161" i="12"/>
  <c r="AS161" i="12"/>
  <c r="ER161" i="12"/>
  <c r="BG161" i="12"/>
  <c r="BC161" i="12"/>
  <c r="P161" i="12"/>
  <c r="BM161" i="12"/>
  <c r="CW161" i="12"/>
  <c r="U161" i="12"/>
  <c r="BR161" i="12"/>
  <c r="EK161" i="12"/>
  <c r="GA161" i="12"/>
  <c r="AC161" i="12"/>
  <c r="W161" i="12"/>
  <c r="GN161" i="12"/>
  <c r="GK161" i="12"/>
  <c r="DV161" i="12"/>
  <c r="AK161" i="12"/>
  <c r="FY161" i="12"/>
  <c r="FL161" i="12"/>
  <c r="DK161" i="12"/>
  <c r="CX161" i="12"/>
  <c r="CS161" i="12"/>
  <c r="FF161" i="12"/>
  <c r="EG161" i="12"/>
  <c r="FJ161" i="12"/>
  <c r="BQ161" i="12"/>
  <c r="FR161" i="12"/>
  <c r="GM161" i="12"/>
  <c r="FO161" i="12"/>
  <c r="CZ161" i="12"/>
  <c r="E161" i="12"/>
  <c r="EL161" i="12"/>
  <c r="AQ161" i="12"/>
  <c r="GG161" i="12"/>
  <c r="Z161" i="12"/>
  <c r="DT161" i="12"/>
  <c r="BD161" i="12"/>
  <c r="AY161" i="12"/>
  <c r="CA161" i="12"/>
  <c r="DP161" i="12"/>
  <c r="FV161" i="12"/>
  <c r="EV161" i="12"/>
  <c r="FQ161" i="12"/>
  <c r="GL161" i="12"/>
  <c r="ES161" i="12"/>
  <c r="CD161" i="12"/>
  <c r="DI161" i="12"/>
  <c r="AN161" i="12"/>
  <c r="FW161" i="12"/>
  <c r="FD161" i="12"/>
  <c r="CV161" i="12"/>
  <c r="DJ161" i="12"/>
  <c r="GF161" i="12"/>
  <c r="AG161" i="12"/>
  <c r="BV161" i="12"/>
  <c r="EZ161" i="12"/>
  <c r="DZ161" i="12"/>
  <c r="EU161" i="12"/>
  <c r="FP161" i="12"/>
  <c r="DW161" i="12"/>
  <c r="BH161" i="12"/>
  <c r="CN161" i="12"/>
  <c r="FA161" i="12"/>
  <c r="FH161" i="12"/>
  <c r="DS161" i="12"/>
  <c r="AE161" i="12"/>
  <c r="EX161" i="12"/>
  <c r="GE161" i="12"/>
  <c r="EM161" i="12"/>
  <c r="CO161" i="12"/>
  <c r="AB161" i="12"/>
  <c r="ED161" i="12"/>
  <c r="DD161" i="12"/>
  <c r="DY161" i="12"/>
  <c r="ET161" i="12"/>
  <c r="DA161" i="12"/>
  <c r="AL161" i="12"/>
  <c r="GH161" i="12"/>
  <c r="BB161" i="12"/>
  <c r="EP161" i="12"/>
  <c r="EB161" i="12"/>
  <c r="AW161" i="12"/>
  <c r="FZ161" i="12"/>
  <c r="FI161" i="12"/>
  <c r="DH161" i="12"/>
  <c r="FS161" i="12"/>
  <c r="CH161" i="12"/>
  <c r="DC161" i="12"/>
  <c r="DX161" i="12"/>
  <c r="CE161" i="12"/>
  <c r="R161" i="12"/>
  <c r="Q161" i="12"/>
  <c r="GD161" i="12"/>
  <c r="DU161" i="12"/>
  <c r="BA161" i="12"/>
  <c r="CQ161" i="12"/>
  <c r="EF161" i="12"/>
  <c r="DO161" i="12"/>
  <c r="CL161" i="12"/>
  <c r="EW161" i="12"/>
  <c r="BL161" i="12"/>
  <c r="CG161" i="12"/>
  <c r="DB161" i="12"/>
  <c r="BI161" i="12"/>
  <c r="Y161" i="12"/>
  <c r="EH161" i="12"/>
  <c r="CI161" i="12"/>
  <c r="CU161" i="12"/>
  <c r="EO161" i="12"/>
  <c r="CM161" i="12"/>
  <c r="BY161" i="12"/>
  <c r="GB161" i="12"/>
  <c r="CR161" i="12"/>
  <c r="BE161" i="12"/>
  <c r="BZ161" i="12"/>
  <c r="BU161" i="12"/>
  <c r="BP161" i="12"/>
  <c r="EA161" i="12"/>
  <c r="AP161" i="12"/>
  <c r="BK161" i="12"/>
  <c r="CF161" i="12"/>
  <c r="AM161" i="12"/>
  <c r="DN161" i="12"/>
  <c r="FT161" i="12"/>
  <c r="FE161" i="12"/>
  <c r="FB161" i="12"/>
  <c r="DL161" i="12"/>
  <c r="AF161" i="12"/>
  <c r="AA161" i="12"/>
  <c r="AT161" i="12"/>
  <c r="DE161" i="12"/>
  <c r="T161" i="12"/>
  <c r="AO161" i="12"/>
  <c r="BJ161" i="12"/>
  <c r="S161" i="12"/>
  <c r="X161" i="12"/>
  <c r="AU161" i="12"/>
  <c r="BT161" i="12"/>
  <c r="FG161" i="12"/>
  <c r="EN161" i="12"/>
  <c r="EJ161" i="12"/>
  <c r="FX161" i="12"/>
  <c r="DM161" i="12"/>
  <c r="FU161" i="12"/>
  <c r="DF161" i="12"/>
  <c r="GI161" i="12"/>
  <c r="CB161" i="12"/>
  <c r="AV161" i="12"/>
  <c r="EC161" i="12"/>
  <c r="BN161" i="12"/>
  <c r="EQ161" i="12"/>
  <c r="CT161" i="12"/>
  <c r="GC161" i="12"/>
  <c r="FC161" i="12"/>
  <c r="AX161" i="12"/>
  <c r="CP161" i="12"/>
  <c r="DR161" i="12"/>
  <c r="BS161" i="12"/>
  <c r="EY161" i="12"/>
  <c r="CJ161" i="12"/>
  <c r="FM161" i="12"/>
  <c r="BF161" i="12"/>
  <c r="BX161" i="12"/>
  <c r="EE161" i="12"/>
  <c r="AH161" i="12"/>
  <c r="FK161" i="12"/>
  <c r="GJ161" i="12"/>
  <c r="AD161" i="12"/>
  <c r="CK161" i="12"/>
  <c r="V161" i="12"/>
  <c r="CY161" i="12"/>
  <c r="DQ161" i="12"/>
  <c r="AZ161" i="12"/>
  <c r="AI161" i="12"/>
  <c r="CC161" i="12"/>
  <c r="BO161" i="12"/>
  <c r="FN161" i="12"/>
  <c r="AR161" i="12"/>
  <c r="DG161" i="12"/>
  <c r="H129" i="12"/>
  <c r="G129" i="12"/>
  <c r="I39" i="12"/>
  <c r="J39" i="12"/>
  <c r="AG160" i="12"/>
  <c r="BW160" i="12"/>
  <c r="FC160" i="12"/>
  <c r="BP160" i="12"/>
  <c r="CT160" i="12"/>
  <c r="GA160" i="12"/>
  <c r="BM160" i="12"/>
  <c r="DZ160" i="12"/>
  <c r="Q160" i="12"/>
  <c r="AL160" i="12"/>
  <c r="BG160" i="12"/>
  <c r="AJ160" i="12"/>
  <c r="AR160" i="12"/>
  <c r="GL160" i="12"/>
  <c r="AT160" i="12"/>
  <c r="ES160" i="12"/>
  <c r="ES159" i="12" s="1"/>
  <c r="ES188" i="12" s="1"/>
  <c r="FU160" i="12"/>
  <c r="BV160" i="12"/>
  <c r="AC160" i="12"/>
  <c r="X160" i="12"/>
  <c r="BA160" i="12"/>
  <c r="FZ160" i="12"/>
  <c r="FZ159" i="12" s="1"/>
  <c r="FZ188" i="12" s="1"/>
  <c r="AQ160" i="12"/>
  <c r="ET160" i="12"/>
  <c r="S160" i="12"/>
  <c r="AK160" i="12"/>
  <c r="AK159" i="12" s="1"/>
  <c r="AK188" i="12" s="1"/>
  <c r="FV160" i="12"/>
  <c r="BC160" i="12"/>
  <c r="EV160" i="12"/>
  <c r="CL160" i="12"/>
  <c r="EI160" i="12"/>
  <c r="BZ160" i="12"/>
  <c r="CF160" i="12"/>
  <c r="FA160" i="12"/>
  <c r="FA159" i="12" s="1"/>
  <c r="FA188" i="12" s="1"/>
  <c r="CZ160" i="12"/>
  <c r="CK160" i="12"/>
  <c r="CR160" i="12"/>
  <c r="EH160" i="12"/>
  <c r="FB160" i="12"/>
  <c r="U160" i="12"/>
  <c r="BJ160" i="12"/>
  <c r="E160" i="12"/>
  <c r="EJ160" i="12"/>
  <c r="GN160" i="12"/>
  <c r="AZ160" i="12"/>
  <c r="DR160" i="12"/>
  <c r="BL160" i="12"/>
  <c r="EG160" i="12"/>
  <c r="CX160" i="12"/>
  <c r="CJ160" i="12"/>
  <c r="BU160" i="12"/>
  <c r="CP160" i="12"/>
  <c r="BN160" i="12"/>
  <c r="EW160" i="12"/>
  <c r="AN160" i="12"/>
  <c r="FG160" i="12"/>
  <c r="Z160" i="12"/>
  <c r="GG160" i="12"/>
  <c r="FK160" i="12"/>
  <c r="CQ160" i="12"/>
  <c r="BD160" i="12"/>
  <c r="AY160" i="12"/>
  <c r="AY159" i="12" s="1"/>
  <c r="AY188" i="12" s="1"/>
  <c r="FO160" i="12"/>
  <c r="EA160" i="12"/>
  <c r="DL160" i="12"/>
  <c r="BQ160" i="12"/>
  <c r="AX160" i="12"/>
  <c r="BB160" i="12"/>
  <c r="GM160" i="12"/>
  <c r="P160" i="12"/>
  <c r="GE160" i="12"/>
  <c r="ED160" i="12"/>
  <c r="FQ160" i="12"/>
  <c r="FR160" i="12"/>
  <c r="CV160" i="12"/>
  <c r="AA160" i="12"/>
  <c r="CH160" i="12"/>
  <c r="BT160" i="12"/>
  <c r="FE160" i="12"/>
  <c r="EY160" i="12"/>
  <c r="FW160" i="12"/>
  <c r="EU160" i="12"/>
  <c r="FI160" i="12"/>
  <c r="FY160" i="12"/>
  <c r="EN160" i="12"/>
  <c r="CO160" i="12"/>
  <c r="EB160" i="12"/>
  <c r="DI160" i="12"/>
  <c r="FP160" i="12"/>
  <c r="GH160" i="12"/>
  <c r="DU160" i="12"/>
  <c r="DM160" i="12"/>
  <c r="EC160" i="12"/>
  <c r="EC159" i="12" s="1"/>
  <c r="EC188" i="12" s="1"/>
  <c r="DG160" i="12"/>
  <c r="V160" i="12"/>
  <c r="V159" i="12" s="1"/>
  <c r="V188" i="12" s="1"/>
  <c r="EE160" i="12"/>
  <c r="DY160" i="12"/>
  <c r="EM160" i="12"/>
  <c r="AO160" i="12"/>
  <c r="AP160" i="12"/>
  <c r="FF160" i="12"/>
  <c r="AH160" i="12"/>
  <c r="DK160" i="12"/>
  <c r="AB160" i="12"/>
  <c r="BO160" i="12"/>
  <c r="CM160" i="12"/>
  <c r="DC160" i="12"/>
  <c r="DQ160" i="12"/>
  <c r="R160" i="12"/>
  <c r="DB160" i="12"/>
  <c r="FH160" i="12"/>
  <c r="EO160" i="12"/>
  <c r="GJ160" i="12"/>
  <c r="BX160" i="12"/>
  <c r="W160" i="12"/>
  <c r="CS160" i="12"/>
  <c r="AU160" i="12"/>
  <c r="CG160" i="12"/>
  <c r="GF160" i="12"/>
  <c r="CU160" i="12"/>
  <c r="BS160" i="12"/>
  <c r="DX160" i="12"/>
  <c r="FT160" i="12"/>
  <c r="GD160" i="12"/>
  <c r="BK160" i="12"/>
  <c r="FJ160" i="12"/>
  <c r="BY160" i="12"/>
  <c r="BY159" i="12" s="1"/>
  <c r="BY188" i="12" s="1"/>
  <c r="T160" i="12"/>
  <c r="DD160" i="12"/>
  <c r="DS160" i="12"/>
  <c r="AF160" i="12"/>
  <c r="DP160" i="12"/>
  <c r="EX160" i="12"/>
  <c r="AW160" i="12"/>
  <c r="AW159" i="12" s="1"/>
  <c r="AW188" i="12" s="1"/>
  <c r="GK160" i="12"/>
  <c r="FN160" i="12"/>
  <c r="GI160" i="12"/>
  <c r="FL160" i="12"/>
  <c r="CW160" i="12"/>
  <c r="AD160" i="12"/>
  <c r="Y160" i="12"/>
  <c r="DJ160" i="12"/>
  <c r="FX160" i="12"/>
  <c r="FS160" i="12"/>
  <c r="DV160" i="12"/>
  <c r="DV159" i="12" s="1"/>
  <c r="DV188" i="12" s="1"/>
  <c r="EQ160" i="12"/>
  <c r="BE160" i="12"/>
  <c r="DF160" i="12"/>
  <c r="EL160" i="12"/>
  <c r="EF160" i="12"/>
  <c r="CE160" i="12"/>
  <c r="FD160" i="12"/>
  <c r="DO160" i="12"/>
  <c r="DW160" i="12"/>
  <c r="DW159" i="12" s="1"/>
  <c r="DW188" i="12" s="1"/>
  <c r="ER160" i="12"/>
  <c r="FM160" i="12"/>
  <c r="EP160" i="12"/>
  <c r="CA160" i="12"/>
  <c r="CA159" i="12" s="1"/>
  <c r="CA188" i="12" s="1"/>
  <c r="DN160" i="12"/>
  <c r="DA160" i="12"/>
  <c r="DT160" i="12"/>
  <c r="DT159" i="12" s="1"/>
  <c r="DT188" i="12" s="1"/>
  <c r="BR160" i="12"/>
  <c r="AI160" i="12"/>
  <c r="AS160" i="12"/>
  <c r="DE160" i="12"/>
  <c r="AE160" i="12"/>
  <c r="BI160" i="12"/>
  <c r="BI159" i="12" s="1"/>
  <c r="BI188" i="12" s="1"/>
  <c r="EZ160" i="12"/>
  <c r="AM160" i="12"/>
  <c r="DH160" i="12"/>
  <c r="CD160" i="12"/>
  <c r="CD159" i="12" s="1"/>
  <c r="CD188" i="12" s="1"/>
  <c r="GB160" i="12"/>
  <c r="GC160" i="12"/>
  <c r="BH160" i="12"/>
  <c r="CY160" i="12"/>
  <c r="CB160" i="12"/>
  <c r="EK160" i="12"/>
  <c r="CC160" i="12"/>
  <c r="CN160" i="12"/>
  <c r="BF160" i="12"/>
  <c r="AV160" i="12"/>
  <c r="AV159" i="12" s="1"/>
  <c r="AV188" i="12" s="1"/>
  <c r="CI160" i="12"/>
  <c r="D159" i="12"/>
  <c r="D188" i="12" s="1"/>
  <c r="D27" i="10"/>
  <c r="F14" i="13"/>
  <c r="I10" i="19" s="1"/>
  <c r="F21" i="13"/>
  <c r="J21" i="8"/>
  <c r="I21" i="8"/>
  <c r="N129" i="12"/>
  <c r="N39" i="12"/>
  <c r="J18" i="8"/>
  <c r="I18" i="8"/>
  <c r="DP159" i="12" l="1"/>
  <c r="DP188" i="12" s="1"/>
  <c r="CY159" i="12"/>
  <c r="CY188" i="12" s="1"/>
  <c r="CY189" i="12" s="1"/>
  <c r="CY190" i="12" s="1"/>
  <c r="T159" i="12"/>
  <c r="T188" i="12" s="1"/>
  <c r="CM159" i="12"/>
  <c r="CM188" i="12" s="1"/>
  <c r="CM189" i="12" s="1"/>
  <c r="CM190" i="12" s="1"/>
  <c r="BH159" i="12"/>
  <c r="BH188" i="12" s="1"/>
  <c r="DH159" i="12"/>
  <c r="DH188" i="12" s="1"/>
  <c r="DH189" i="12" s="1"/>
  <c r="DH190" i="12" s="1"/>
  <c r="C9" i="17"/>
  <c r="O39" i="12"/>
  <c r="C12" i="17"/>
  <c r="O129" i="12"/>
  <c r="CE159" i="12"/>
  <c r="CE188" i="12" s="1"/>
  <c r="DC159" i="12"/>
  <c r="DC188" i="12" s="1"/>
  <c r="DC189" i="12" s="1"/>
  <c r="DC190" i="12" s="1"/>
  <c r="BJ159" i="12"/>
  <c r="BJ188" i="12" s="1"/>
  <c r="BJ189" i="12" s="1"/>
  <c r="BJ190" i="12" s="1"/>
  <c r="GB159" i="12"/>
  <c r="GB188" i="12" s="1"/>
  <c r="GB189" i="12" s="1"/>
  <c r="GB190" i="12" s="1"/>
  <c r="FB159" i="12"/>
  <c r="FB188" i="12" s="1"/>
  <c r="Y159" i="12"/>
  <c r="DZ159" i="12"/>
  <c r="DZ188" i="12" s="1"/>
  <c r="DZ189" i="12" s="1"/>
  <c r="DZ190" i="12" s="1"/>
  <c r="FM159" i="12"/>
  <c r="GJ159" i="12"/>
  <c r="GJ188" i="12" s="1"/>
  <c r="GJ189" i="12" s="1"/>
  <c r="GJ190" i="12" s="1"/>
  <c r="GN159" i="12"/>
  <c r="GN188" i="12" s="1"/>
  <c r="DN159" i="12"/>
  <c r="EP159" i="12"/>
  <c r="EP188" i="12" s="1"/>
  <c r="EP189" i="12" s="1"/>
  <c r="EP190" i="12" s="1"/>
  <c r="BD159" i="12"/>
  <c r="BB159" i="12"/>
  <c r="CB159" i="12"/>
  <c r="DF159" i="12"/>
  <c r="EU159" i="12"/>
  <c r="W159" i="12"/>
  <c r="BL159" i="12"/>
  <c r="FP159" i="12"/>
  <c r="FE159" i="12"/>
  <c r="GK159" i="12"/>
  <c r="DB159" i="12"/>
  <c r="S14" i="13"/>
  <c r="S16" i="13" s="1"/>
  <c r="AC159" i="12"/>
  <c r="AM159" i="12"/>
  <c r="FK159" i="12"/>
  <c r="EZ159" i="12"/>
  <c r="GG159" i="12"/>
  <c r="EW159" i="12"/>
  <c r="GH159" i="12"/>
  <c r="BO159" i="12"/>
  <c r="AH159" i="12"/>
  <c r="AH188" i="12" s="1"/>
  <c r="AH245" i="12" s="1"/>
  <c r="FT159" i="12"/>
  <c r="CF159" i="12"/>
  <c r="AL159" i="12"/>
  <c r="AD159" i="12"/>
  <c r="CG159" i="12"/>
  <c r="CL159" i="12"/>
  <c r="GA159" i="12"/>
  <c r="GI159" i="12"/>
  <c r="EL159" i="12"/>
  <c r="BK159" i="12"/>
  <c r="DO159" i="12"/>
  <c r="FX159" i="12"/>
  <c r="EK159" i="12"/>
  <c r="EE159" i="12"/>
  <c r="DA159" i="12"/>
  <c r="GL159" i="12"/>
  <c r="AI159" i="12"/>
  <c r="BA159" i="12"/>
  <c r="U159" i="12"/>
  <c r="CQ159" i="12"/>
  <c r="DD159" i="12"/>
  <c r="EQ159" i="12"/>
  <c r="EN159" i="12"/>
  <c r="EF159" i="12"/>
  <c r="DJ159" i="12"/>
  <c r="GF159" i="12"/>
  <c r="CV159" i="12"/>
  <c r="AP159" i="12"/>
  <c r="AP188" i="12" s="1"/>
  <c r="BR159" i="12"/>
  <c r="F159" i="12"/>
  <c r="G159" i="12" s="1"/>
  <c r="CZ159" i="12"/>
  <c r="CW159" i="12"/>
  <c r="CW188" i="12" s="1"/>
  <c r="BU159" i="12"/>
  <c r="BM159" i="12"/>
  <c r="ED159" i="12"/>
  <c r="FO159" i="12"/>
  <c r="EJ159" i="12"/>
  <c r="FD159" i="12"/>
  <c r="BT159" i="12"/>
  <c r="DU159" i="12"/>
  <c r="GM159" i="12"/>
  <c r="BZ159" i="12"/>
  <c r="DY159" i="12"/>
  <c r="Q159" i="12"/>
  <c r="AA159" i="12"/>
  <c r="FR159" i="12"/>
  <c r="CP159" i="12"/>
  <c r="BE159" i="12"/>
  <c r="BG159" i="12"/>
  <c r="AU159" i="12"/>
  <c r="AB159" i="12"/>
  <c r="CR159" i="12"/>
  <c r="AN159" i="12"/>
  <c r="FL159" i="12"/>
  <c r="DG159" i="12"/>
  <c r="BC159" i="12"/>
  <c r="FJ159" i="12"/>
  <c r="FW159" i="12"/>
  <c r="DX159" i="12"/>
  <c r="AS159" i="12"/>
  <c r="AS188" i="12" s="1"/>
  <c r="GE159" i="12"/>
  <c r="FV159" i="12"/>
  <c r="AE159" i="12"/>
  <c r="CS159" i="12"/>
  <c r="BF159" i="12"/>
  <c r="FN159" i="12"/>
  <c r="EG159" i="12"/>
  <c r="EY159" i="12"/>
  <c r="FF159" i="12"/>
  <c r="AO159" i="12"/>
  <c r="AO188" i="12" s="1"/>
  <c r="S159" i="12"/>
  <c r="FC159" i="12"/>
  <c r="FC188" i="12" s="1"/>
  <c r="DM159" i="12"/>
  <c r="DR159" i="12"/>
  <c r="AG159" i="12"/>
  <c r="DK159" i="12"/>
  <c r="EM159" i="12"/>
  <c r="CI159" i="12"/>
  <c r="ER159" i="12"/>
  <c r="EX159" i="12"/>
  <c r="AX159" i="12"/>
  <c r="BX159" i="12"/>
  <c r="GD159" i="12"/>
  <c r="DI159" i="12"/>
  <c r="AF159" i="12"/>
  <c r="R159" i="12"/>
  <c r="BQ159" i="12"/>
  <c r="CO159" i="12"/>
  <c r="EA159" i="12"/>
  <c r="X159" i="12"/>
  <c r="DW189" i="12"/>
  <c r="DW190" i="12" s="1"/>
  <c r="DP189" i="12"/>
  <c r="DP190" i="12" s="1"/>
  <c r="FZ189" i="12"/>
  <c r="FZ190" i="12" s="1"/>
  <c r="BH189" i="12"/>
  <c r="BH190" i="12" s="1"/>
  <c r="DS159" i="12"/>
  <c r="DS188" i="12" s="1"/>
  <c r="DQ159" i="12"/>
  <c r="DQ188" i="12" s="1"/>
  <c r="GC159" i="12"/>
  <c r="GC188" i="12" s="1"/>
  <c r="T245" i="12"/>
  <c r="FY159" i="12"/>
  <c r="FY188" i="12" s="1"/>
  <c r="AY189" i="12"/>
  <c r="AY190" i="12" s="1"/>
  <c r="DL159" i="12"/>
  <c r="DL188" i="12" s="1"/>
  <c r="CD189" i="12"/>
  <c r="CD190" i="12" s="1"/>
  <c r="BY189" i="12"/>
  <c r="BY190" i="12" s="1"/>
  <c r="FI159" i="12"/>
  <c r="FI188" i="12" s="1"/>
  <c r="FB189" i="12"/>
  <c r="FB190" i="12" s="1"/>
  <c r="EH159" i="12"/>
  <c r="EH188" i="12" s="1"/>
  <c r="ES189" i="12"/>
  <c r="ES190" i="12" s="1"/>
  <c r="CK159" i="12"/>
  <c r="CK188" i="12" s="1"/>
  <c r="EB159" i="12"/>
  <c r="EB188" i="12" s="1"/>
  <c r="AT159" i="12"/>
  <c r="AT188" i="12" s="1"/>
  <c r="Z159" i="12"/>
  <c r="Z188" i="12" s="1"/>
  <c r="BI189" i="12"/>
  <c r="BI190" i="12" s="1"/>
  <c r="DV189" i="12"/>
  <c r="DV190" i="12" s="1"/>
  <c r="FU159" i="12"/>
  <c r="FU188" i="12" s="1"/>
  <c r="FS159" i="12"/>
  <c r="FS188" i="12" s="1"/>
  <c r="FA189" i="12"/>
  <c r="FA190" i="12" s="1"/>
  <c r="AJ159" i="12"/>
  <c r="AJ188" i="12" s="1"/>
  <c r="BV159" i="12"/>
  <c r="BV188" i="12" s="1"/>
  <c r="DE159" i="12"/>
  <c r="DE188" i="12" s="1"/>
  <c r="CH159" i="12"/>
  <c r="CH188" i="12" s="1"/>
  <c r="CU159" i="12"/>
  <c r="CU188" i="12" s="1"/>
  <c r="BN159" i="12"/>
  <c r="BN188" i="12" s="1"/>
  <c r="EI159" i="12"/>
  <c r="EI188" i="12" s="1"/>
  <c r="FG159" i="12"/>
  <c r="FG188" i="12" s="1"/>
  <c r="DT189" i="12"/>
  <c r="DT190" i="12" s="1"/>
  <c r="V245" i="12"/>
  <c r="FQ159" i="12"/>
  <c r="FQ188" i="12" s="1"/>
  <c r="EV159" i="12"/>
  <c r="EV188" i="12" s="1"/>
  <c r="CJ159" i="12"/>
  <c r="CJ188" i="12" s="1"/>
  <c r="N161" i="12"/>
  <c r="F8" i="13"/>
  <c r="E194" i="12" s="1"/>
  <c r="G21" i="13"/>
  <c r="H21" i="13"/>
  <c r="AV189" i="12"/>
  <c r="AV190" i="12" s="1"/>
  <c r="EC189" i="12"/>
  <c r="EC190" i="12" s="1"/>
  <c r="CX159" i="12"/>
  <c r="CX188" i="12" s="1"/>
  <c r="CT159" i="12"/>
  <c r="CT188" i="12" s="1"/>
  <c r="I129" i="12"/>
  <c r="J129" i="12"/>
  <c r="BS159" i="12"/>
  <c r="BS188" i="12" s="1"/>
  <c r="CA189" i="12"/>
  <c r="CA190" i="12" s="1"/>
  <c r="P159" i="12"/>
  <c r="N160" i="12"/>
  <c r="AK245" i="12"/>
  <c r="BP159" i="12"/>
  <c r="BP188" i="12" s="1"/>
  <c r="G14" i="13"/>
  <c r="H22" i="8"/>
  <c r="H14" i="13"/>
  <c r="CN159" i="12"/>
  <c r="CN188" i="12" s="1"/>
  <c r="AR159" i="12"/>
  <c r="AR188" i="12" s="1"/>
  <c r="CC159" i="12"/>
  <c r="CC188" i="12" s="1"/>
  <c r="AW189" i="12"/>
  <c r="AW190" i="12" s="1"/>
  <c r="EO159" i="12"/>
  <c r="EO188" i="12" s="1"/>
  <c r="ET159" i="12"/>
  <c r="ET188" i="12" s="1"/>
  <c r="G7" i="19"/>
  <c r="F7" i="19"/>
  <c r="E7" i="19"/>
  <c r="FH159" i="12"/>
  <c r="FH188" i="12" s="1"/>
  <c r="AZ159" i="12"/>
  <c r="AZ188" i="12" s="1"/>
  <c r="AQ159" i="12"/>
  <c r="AQ188" i="12" s="1"/>
  <c r="BW159" i="12"/>
  <c r="BW188" i="12" s="1"/>
  <c r="BE188" i="12" l="1"/>
  <c r="BE189" i="12" s="1"/>
  <c r="BE190" i="12" s="1"/>
  <c r="AA188" i="12"/>
  <c r="AA245" i="12" s="1"/>
  <c r="AU188" i="12"/>
  <c r="AU189" i="12" s="1"/>
  <c r="AU190" i="12" s="1"/>
  <c r="BG188" i="12"/>
  <c r="BG189" i="12" s="1"/>
  <c r="BG190" i="12" s="1"/>
  <c r="GF188" i="12"/>
  <c r="GF189" i="12" s="1"/>
  <c r="GF190" i="12" s="1"/>
  <c r="DJ188" i="12"/>
  <c r="DJ189" i="12" s="1"/>
  <c r="DJ190" i="12" s="1"/>
  <c r="FR188" i="12"/>
  <c r="FR189" i="12" s="1"/>
  <c r="FR190" i="12" s="1"/>
  <c r="EG188" i="12"/>
  <c r="EG189" i="12" s="1"/>
  <c r="EG190" i="12" s="1"/>
  <c r="EN188" i="12"/>
  <c r="EN189" i="12" s="1"/>
  <c r="EN190" i="12" s="1"/>
  <c r="EQ188" i="12"/>
  <c r="EQ189" i="12" s="1"/>
  <c r="EQ190" i="12" s="1"/>
  <c r="BQ188" i="12"/>
  <c r="BQ189" i="12" s="1"/>
  <c r="BQ190" i="12" s="1"/>
  <c r="AF188" i="12"/>
  <c r="AF245" i="12" s="1"/>
  <c r="U188" i="12"/>
  <c r="U245" i="12" s="1"/>
  <c r="DI188" i="12"/>
  <c r="DI189" i="12" s="1"/>
  <c r="DI190" i="12" s="1"/>
  <c r="BA188" i="12"/>
  <c r="BA189" i="12" s="1"/>
  <c r="BA190" i="12" s="1"/>
  <c r="GD188" i="12"/>
  <c r="GD189" i="12" s="1"/>
  <c r="GD190" i="12" s="1"/>
  <c r="GE188" i="12"/>
  <c r="GE189" i="12" s="1"/>
  <c r="GE190" i="12" s="1"/>
  <c r="BT188" i="12"/>
  <c r="BT189" i="12" s="1"/>
  <c r="BT190" i="12" s="1"/>
  <c r="AI188" i="12"/>
  <c r="AI245" i="12" s="1"/>
  <c r="EZ188" i="12"/>
  <c r="EZ189" i="12" s="1"/>
  <c r="EZ190" i="12" s="1"/>
  <c r="Y188" i="12"/>
  <c r="Y245" i="12" s="1"/>
  <c r="BX188" i="12"/>
  <c r="BX189" i="12" s="1"/>
  <c r="BX190" i="12" s="1"/>
  <c r="FD188" i="12"/>
  <c r="FD189" i="12" s="1"/>
  <c r="FD190" i="12" s="1"/>
  <c r="GL188" i="12"/>
  <c r="GL189" i="12" s="1"/>
  <c r="GL190" i="12" s="1"/>
  <c r="FK188" i="12"/>
  <c r="FK189" i="12" s="1"/>
  <c r="FK190" i="12" s="1"/>
  <c r="CG188" i="12"/>
  <c r="CG189" i="12" s="1"/>
  <c r="CG190" i="12" s="1"/>
  <c r="AD188" i="12"/>
  <c r="AD245" i="12" s="1"/>
  <c r="FF188" i="12"/>
  <c r="FF189" i="12" s="1"/>
  <c r="FF190" i="12" s="1"/>
  <c r="BB188" i="12"/>
  <c r="BB189" i="12" s="1"/>
  <c r="BB190" i="12" s="1"/>
  <c r="X188" i="12"/>
  <c r="X245" i="12" s="1"/>
  <c r="CF188" i="12"/>
  <c r="CF189" i="12" s="1"/>
  <c r="CF190" i="12" s="1"/>
  <c r="EA188" i="12"/>
  <c r="EA189" i="12" s="1"/>
  <c r="EA190" i="12" s="1"/>
  <c r="FT188" i="12"/>
  <c r="FT189" i="12" s="1"/>
  <c r="FT190" i="12" s="1"/>
  <c r="FN188" i="12"/>
  <c r="FN189" i="12" s="1"/>
  <c r="FN190" i="12" s="1"/>
  <c r="Q188" i="12"/>
  <c r="Q245" i="12" s="1"/>
  <c r="DN188" i="12"/>
  <c r="DN189" i="12" s="1"/>
  <c r="DN190" i="12" s="1"/>
  <c r="DY188" i="12"/>
  <c r="DY189" i="12" s="1"/>
  <c r="DY190" i="12" s="1"/>
  <c r="R188" i="12"/>
  <c r="R245" i="12" s="1"/>
  <c r="BZ188" i="12"/>
  <c r="BZ189" i="12" s="1"/>
  <c r="BZ190" i="12" s="1"/>
  <c r="GH188" i="12"/>
  <c r="GH189" i="12" s="1"/>
  <c r="GH190" i="12" s="1"/>
  <c r="AE188" i="12"/>
  <c r="AE245" i="12" s="1"/>
  <c r="EW188" i="12"/>
  <c r="EW189" i="12" s="1"/>
  <c r="EW190" i="12" s="1"/>
  <c r="FV188" i="12"/>
  <c r="FV189" i="12" s="1"/>
  <c r="FV190" i="12" s="1"/>
  <c r="GG188" i="12"/>
  <c r="GG189" i="12" s="1"/>
  <c r="GG190" i="12" s="1"/>
  <c r="AM188" i="12"/>
  <c r="AM245" i="12" s="1"/>
  <c r="AC188" i="12"/>
  <c r="AC245" i="12" s="1"/>
  <c r="BC188" i="12"/>
  <c r="BC189" i="12" s="1"/>
  <c r="BC190" i="12" s="1"/>
  <c r="FX188" i="12"/>
  <c r="FX189" i="12" s="1"/>
  <c r="FX190" i="12" s="1"/>
  <c r="DB188" i="12"/>
  <c r="DB189" i="12" s="1"/>
  <c r="DB190" i="12" s="1"/>
  <c r="DG188" i="12"/>
  <c r="DG189" i="12" s="1"/>
  <c r="DG190" i="12" s="1"/>
  <c r="GK188" i="12"/>
  <c r="GK189" i="12" s="1"/>
  <c r="GK190" i="12" s="1"/>
  <c r="DK188" i="12"/>
  <c r="DK189" i="12" s="1"/>
  <c r="DK190" i="12" s="1"/>
  <c r="FL188" i="12"/>
  <c r="FL189" i="12" s="1"/>
  <c r="FL190" i="12" s="1"/>
  <c r="BK188" i="12"/>
  <c r="BK189" i="12" s="1"/>
  <c r="BK190" i="12" s="1"/>
  <c r="FE188" i="12"/>
  <c r="FE189" i="12" s="1"/>
  <c r="FE190" i="12" s="1"/>
  <c r="CL188" i="12"/>
  <c r="CL189" i="12" s="1"/>
  <c r="CL190" i="12" s="1"/>
  <c r="S188" i="12"/>
  <c r="S245" i="12" s="1"/>
  <c r="CV188" i="12"/>
  <c r="CV189" i="12" s="1"/>
  <c r="CV190" i="12" s="1"/>
  <c r="DF188" i="12"/>
  <c r="DF189" i="12" s="1"/>
  <c r="DF190" i="12" s="1"/>
  <c r="CB188" i="12"/>
  <c r="CB189" i="12" s="1"/>
  <c r="CB190" i="12" s="1"/>
  <c r="CP188" i="12"/>
  <c r="CP189" i="12" s="1"/>
  <c r="CP190" i="12" s="1"/>
  <c r="AL188" i="12"/>
  <c r="AL245" i="12" s="1"/>
  <c r="EY188" i="12"/>
  <c r="EY189" i="12" s="1"/>
  <c r="EY190" i="12" s="1"/>
  <c r="EF188" i="12"/>
  <c r="EF189" i="12" s="1"/>
  <c r="EF190" i="12" s="1"/>
  <c r="BD188" i="12"/>
  <c r="BD189" i="12" s="1"/>
  <c r="BD190" i="12" s="1"/>
  <c r="CO188" i="12"/>
  <c r="CO189" i="12" s="1"/>
  <c r="CO190" i="12" s="1"/>
  <c r="BF188" i="12"/>
  <c r="BF189" i="12" s="1"/>
  <c r="BF190" i="12" s="1"/>
  <c r="DD188" i="12"/>
  <c r="DD189" i="12" s="1"/>
  <c r="DD190" i="12" s="1"/>
  <c r="BO188" i="12"/>
  <c r="BO189" i="12" s="1"/>
  <c r="BO190" i="12" s="1"/>
  <c r="CS188" i="12"/>
  <c r="CS189" i="12" s="1"/>
  <c r="CS190" i="12" s="1"/>
  <c r="CQ188" i="12"/>
  <c r="CQ189" i="12" s="1"/>
  <c r="CQ190" i="12" s="1"/>
  <c r="GM188" i="12"/>
  <c r="GM189" i="12" s="1"/>
  <c r="GM190" i="12" s="1"/>
  <c r="FM188" i="12"/>
  <c r="FM189" i="12" s="1"/>
  <c r="FM190" i="12" s="1"/>
  <c r="DU188" i="12"/>
  <c r="DU189" i="12" s="1"/>
  <c r="DU190" i="12" s="1"/>
  <c r="AX188" i="12"/>
  <c r="AX189" i="12" s="1"/>
  <c r="AX190" i="12" s="1"/>
  <c r="DX188" i="12"/>
  <c r="DX189" i="12" s="1"/>
  <c r="DX190" i="12" s="1"/>
  <c r="EJ188" i="12"/>
  <c r="EJ189" i="12" s="1"/>
  <c r="EJ190" i="12" s="1"/>
  <c r="DA188" i="12"/>
  <c r="DA189" i="12" s="1"/>
  <c r="DA190" i="12" s="1"/>
  <c r="EX188" i="12"/>
  <c r="EX189" i="12" s="1"/>
  <c r="EX190" i="12" s="1"/>
  <c r="FW188" i="12"/>
  <c r="FW189" i="12" s="1"/>
  <c r="FW190" i="12" s="1"/>
  <c r="FO188" i="12"/>
  <c r="FO189" i="12" s="1"/>
  <c r="FO190" i="12" s="1"/>
  <c r="EE188" i="12"/>
  <c r="EE189" i="12" s="1"/>
  <c r="EE190" i="12" s="1"/>
  <c r="ER188" i="12"/>
  <c r="ER189" i="12" s="1"/>
  <c r="ER190" i="12" s="1"/>
  <c r="FJ188" i="12"/>
  <c r="FJ189" i="12" s="1"/>
  <c r="FJ190" i="12" s="1"/>
  <c r="ED188" i="12"/>
  <c r="ED189" i="12" s="1"/>
  <c r="ED190" i="12" s="1"/>
  <c r="EK188" i="12"/>
  <c r="EK189" i="12" s="1"/>
  <c r="EK190" i="12" s="1"/>
  <c r="CI188" i="12"/>
  <c r="CI189" i="12" s="1"/>
  <c r="CI190" i="12" s="1"/>
  <c r="BM188" i="12"/>
  <c r="BM189" i="12" s="1"/>
  <c r="BM190" i="12" s="1"/>
  <c r="EM188" i="12"/>
  <c r="EM189" i="12" s="1"/>
  <c r="EM190" i="12" s="1"/>
  <c r="BU188" i="12"/>
  <c r="BU189" i="12" s="1"/>
  <c r="BU190" i="12" s="1"/>
  <c r="DO188" i="12"/>
  <c r="DO189" i="12" s="1"/>
  <c r="DO190" i="12" s="1"/>
  <c r="AG188" i="12"/>
  <c r="AG245" i="12" s="1"/>
  <c r="AN188" i="12"/>
  <c r="AN245" i="12" s="1"/>
  <c r="CZ188" i="12"/>
  <c r="CZ189" i="12" s="1"/>
  <c r="CZ190" i="12" s="1"/>
  <c r="EL188" i="12"/>
  <c r="EL189" i="12" s="1"/>
  <c r="EL190" i="12" s="1"/>
  <c r="FP188" i="12"/>
  <c r="FP189" i="12" s="1"/>
  <c r="FP190" i="12" s="1"/>
  <c r="GI188" i="12"/>
  <c r="GI189" i="12" s="1"/>
  <c r="GI190" i="12" s="1"/>
  <c r="BL188" i="12"/>
  <c r="BL189" i="12" s="1"/>
  <c r="BL190" i="12" s="1"/>
  <c r="EU188" i="12"/>
  <c r="EU189" i="12" s="1"/>
  <c r="EU190" i="12" s="1"/>
  <c r="DR188" i="12"/>
  <c r="DR189" i="12" s="1"/>
  <c r="DR190" i="12" s="1"/>
  <c r="CR188" i="12"/>
  <c r="CR189" i="12" s="1"/>
  <c r="CR190" i="12" s="1"/>
  <c r="DM188" i="12"/>
  <c r="DM189" i="12" s="1"/>
  <c r="DM190" i="12" s="1"/>
  <c r="AB188" i="12"/>
  <c r="AB245" i="12" s="1"/>
  <c r="BR188" i="12"/>
  <c r="BR189" i="12" s="1"/>
  <c r="BR190" i="12" s="1"/>
  <c r="GA188" i="12"/>
  <c r="GA189" i="12" s="1"/>
  <c r="GA190" i="12" s="1"/>
  <c r="W188" i="12"/>
  <c r="W245" i="12" s="1"/>
  <c r="H159" i="12"/>
  <c r="J159" i="12" s="1"/>
  <c r="S17" i="13"/>
  <c r="CW189" i="12"/>
  <c r="CW190" i="12" s="1"/>
  <c r="FC189" i="12"/>
  <c r="FC190" i="12" s="1"/>
  <c r="P188" i="12"/>
  <c r="N159" i="12"/>
  <c r="G8" i="13"/>
  <c r="H8" i="13"/>
  <c r="DE189" i="12"/>
  <c r="DE190" i="12" s="1"/>
  <c r="FI189" i="12"/>
  <c r="FI190" i="12" s="1"/>
  <c r="FY189" i="12"/>
  <c r="FY190" i="12" s="1"/>
  <c r="EB189" i="12"/>
  <c r="EB190" i="12" s="1"/>
  <c r="CK189" i="12"/>
  <c r="CK190" i="12" s="1"/>
  <c r="CC189" i="12"/>
  <c r="CC190" i="12" s="1"/>
  <c r="CJ189" i="12"/>
  <c r="CJ190" i="12" s="1"/>
  <c r="GN189" i="12"/>
  <c r="GN190" i="12" s="1"/>
  <c r="BS189" i="12"/>
  <c r="BS190" i="12" s="1"/>
  <c r="CT189" i="12"/>
  <c r="CT190" i="12" s="1"/>
  <c r="I22" i="8"/>
  <c r="J22" i="8"/>
  <c r="CU189" i="12"/>
  <c r="CU190" i="12" s="1"/>
  <c r="BP189" i="12"/>
  <c r="BP190" i="12" s="1"/>
  <c r="BV189" i="12"/>
  <c r="BV190" i="12" s="1"/>
  <c r="CN189" i="12"/>
  <c r="CN190" i="12" s="1"/>
  <c r="FU189" i="12"/>
  <c r="FU190" i="12" s="1"/>
  <c r="FH189" i="12"/>
  <c r="FH190" i="12" s="1"/>
  <c r="EI189" i="12"/>
  <c r="EI190" i="12" s="1"/>
  <c r="EV189" i="12"/>
  <c r="EV190" i="12" s="1"/>
  <c r="FG189" i="12"/>
  <c r="FG190" i="12" s="1"/>
  <c r="CH189" i="12"/>
  <c r="CH190" i="12" s="1"/>
  <c r="Z245" i="12"/>
  <c r="AO189" i="12"/>
  <c r="AO190" i="12" s="1"/>
  <c r="DQ189" i="12"/>
  <c r="DQ190" i="12" s="1"/>
  <c r="BW189" i="12"/>
  <c r="BW190" i="12" s="1"/>
  <c r="AS189" i="12"/>
  <c r="AS190" i="12" s="1"/>
  <c r="AZ189" i="12"/>
  <c r="AZ190" i="12" s="1"/>
  <c r="ET189" i="12"/>
  <c r="ET190" i="12" s="1"/>
  <c r="FQ189" i="12"/>
  <c r="FQ190" i="12" s="1"/>
  <c r="AP189" i="12"/>
  <c r="AP190" i="12" s="1"/>
  <c r="DS189" i="12"/>
  <c r="DS190" i="12" s="1"/>
  <c r="CE189" i="12"/>
  <c r="CE190" i="12" s="1"/>
  <c r="FS189" i="12"/>
  <c r="FS190" i="12" s="1"/>
  <c r="GC189" i="12"/>
  <c r="GC190" i="12" s="1"/>
  <c r="EH189" i="12"/>
  <c r="EH190" i="12" s="1"/>
  <c r="EO189" i="12"/>
  <c r="EO190" i="12" s="1"/>
  <c r="DL189" i="12"/>
  <c r="DL190" i="12" s="1"/>
  <c r="BN189" i="12"/>
  <c r="BN190" i="12" s="1"/>
  <c r="CX189" i="12"/>
  <c r="CX190" i="12" s="1"/>
  <c r="C13" i="17" l="1"/>
  <c r="O159" i="12"/>
  <c r="I159" i="12"/>
  <c r="C16" i="8" s="1"/>
  <c r="C17" i="8" s="1"/>
  <c r="H6" i="5" s="1"/>
  <c r="S18" i="13"/>
  <c r="AR189" i="12"/>
  <c r="AR190" i="12" s="1"/>
  <c r="AJ245" i="12"/>
  <c r="AQ189" i="12"/>
  <c r="AQ190" i="12" s="1"/>
  <c r="AT189" i="12"/>
  <c r="AT190" i="12" s="1"/>
  <c r="P263" i="12"/>
  <c r="P245" i="12"/>
  <c r="N188" i="12"/>
  <c r="O188" i="12" s="1"/>
  <c r="F6" i="5" l="1"/>
  <c r="F7" i="5" s="1"/>
  <c r="P234" i="12"/>
  <c r="P233" i="12" s="1"/>
  <c r="X5" i="5"/>
  <c r="R5" i="5"/>
  <c r="Z5" i="5"/>
  <c r="V5" i="5"/>
  <c r="L5" i="5"/>
  <c r="T5" i="5"/>
  <c r="P5" i="5"/>
  <c r="AB5" i="5"/>
  <c r="C21" i="8"/>
  <c r="H34" i="8" s="1"/>
  <c r="J5" i="5"/>
  <c r="N5" i="5"/>
  <c r="H5" i="5"/>
  <c r="S19" i="13"/>
  <c r="F297" i="13" s="1"/>
  <c r="H8" i="5"/>
  <c r="H9" i="5" s="1"/>
  <c r="H10" i="5" s="1"/>
  <c r="J6" i="5"/>
  <c r="P267" i="12"/>
  <c r="P268" i="12"/>
  <c r="N268" i="12" s="1"/>
  <c r="P269" i="12"/>
  <c r="N269" i="12" s="1"/>
  <c r="Q263" i="12"/>
  <c r="F209" i="13" l="1"/>
  <c r="G6" i="5"/>
  <c r="F211" i="13"/>
  <c r="F206" i="13"/>
  <c r="F208" i="13"/>
  <c r="Q234" i="12"/>
  <c r="Q233" i="12" s="1"/>
  <c r="P333" i="12" s="1"/>
  <c r="F204" i="13"/>
  <c r="F207" i="13"/>
  <c r="F205" i="13"/>
  <c r="F210" i="13"/>
  <c r="F233" i="13"/>
  <c r="C22" i="8"/>
  <c r="F279" i="13"/>
  <c r="F328" i="13"/>
  <c r="F287" i="13"/>
  <c r="R234" i="12"/>
  <c r="R233" i="12" s="1"/>
  <c r="R239" i="12" s="1"/>
  <c r="R244" i="12" s="1"/>
  <c r="F212" i="13"/>
  <c r="F300" i="13"/>
  <c r="F303" i="13"/>
  <c r="F266" i="13"/>
  <c r="F200" i="13"/>
  <c r="F215" i="13"/>
  <c r="F274" i="13"/>
  <c r="F227" i="13"/>
  <c r="F292" i="13"/>
  <c r="F271" i="13"/>
  <c r="F262" i="13"/>
  <c r="F340" i="13"/>
  <c r="F202" i="13"/>
  <c r="F213" i="13"/>
  <c r="F282" i="13"/>
  <c r="F341" i="13"/>
  <c r="F218" i="13"/>
  <c r="F232" i="13"/>
  <c r="F283" i="13"/>
  <c r="F281" i="13"/>
  <c r="F296" i="13"/>
  <c r="F319" i="13"/>
  <c r="F221" i="13"/>
  <c r="F238" i="13"/>
  <c r="F339" i="13"/>
  <c r="F239" i="13"/>
  <c r="F294" i="13"/>
  <c r="F289" i="13"/>
  <c r="F267" i="13"/>
  <c r="F250" i="13"/>
  <c r="F331" i="13"/>
  <c r="F276" i="13"/>
  <c r="F231" i="13"/>
  <c r="F234" i="13"/>
  <c r="F314" i="13"/>
  <c r="F301" i="13"/>
  <c r="F247" i="13"/>
  <c r="F214" i="13"/>
  <c r="F253" i="13"/>
  <c r="F345" i="13"/>
  <c r="F216" i="13"/>
  <c r="F302" i="13"/>
  <c r="F236" i="13"/>
  <c r="F284" i="13"/>
  <c r="F342" i="13"/>
  <c r="F228" i="13"/>
  <c r="F291" i="13"/>
  <c r="F272" i="13"/>
  <c r="S43" i="13"/>
  <c r="Q211" i="13" s="1"/>
  <c r="F203" i="13"/>
  <c r="F201" i="13"/>
  <c r="F240" i="13"/>
  <c r="F254" i="13"/>
  <c r="F223" i="13"/>
  <c r="F305" i="13"/>
  <c r="F306" i="13"/>
  <c r="F261" i="13"/>
  <c r="F309" i="13"/>
  <c r="F343" i="13"/>
  <c r="F242" i="13"/>
  <c r="F258" i="13"/>
  <c r="F298" i="13"/>
  <c r="F199" i="13"/>
  <c r="F295" i="13"/>
  <c r="F270" i="13"/>
  <c r="F246" i="13"/>
  <c r="F337" i="13"/>
  <c r="F235" i="13"/>
  <c r="F329" i="13"/>
  <c r="F293" i="13"/>
  <c r="F344" i="13"/>
  <c r="F249" i="13"/>
  <c r="F338" i="13"/>
  <c r="F257" i="13"/>
  <c r="F248" i="13"/>
  <c r="F336" i="13"/>
  <c r="F330" i="13"/>
  <c r="F241" i="13"/>
  <c r="F315" i="13"/>
  <c r="F198" i="13"/>
  <c r="F226" i="13"/>
  <c r="F220" i="13"/>
  <c r="F308" i="13"/>
  <c r="F197" i="13"/>
  <c r="F325" i="13"/>
  <c r="F225" i="13"/>
  <c r="F269" i="13"/>
  <c r="F322" i="13"/>
  <c r="F288" i="13"/>
  <c r="F320" i="13"/>
  <c r="F268" i="13"/>
  <c r="F222" i="13"/>
  <c r="F317" i="13"/>
  <c r="F252" i="13"/>
  <c r="F327" i="13"/>
  <c r="F299" i="13"/>
  <c r="F217" i="13"/>
  <c r="F318" i="13"/>
  <c r="F275" i="13"/>
  <c r="F324" i="13"/>
  <c r="F219" i="13"/>
  <c r="F332" i="13"/>
  <c r="F323" i="13"/>
  <c r="F245" i="13"/>
  <c r="F255" i="13"/>
  <c r="F243" i="13"/>
  <c r="F334" i="13"/>
  <c r="F264" i="13"/>
  <c r="F333" i="13"/>
  <c r="F256" i="13"/>
  <c r="F307" i="13"/>
  <c r="F244" i="13"/>
  <c r="F251" i="13"/>
  <c r="F285" i="13"/>
  <c r="F278" i="13"/>
  <c r="F259" i="13"/>
  <c r="F304" i="13"/>
  <c r="F260" i="13"/>
  <c r="F312" i="13"/>
  <c r="F280" i="13"/>
  <c r="F346" i="13"/>
  <c r="F286" i="13"/>
  <c r="F335" i="13"/>
  <c r="F311" i="13"/>
  <c r="F326" i="13"/>
  <c r="F316" i="13"/>
  <c r="F263" i="13"/>
  <c r="F230" i="13"/>
  <c r="F290" i="13"/>
  <c r="F310" i="13"/>
  <c r="F277" i="13"/>
  <c r="F321" i="13"/>
  <c r="F265" i="13"/>
  <c r="F237" i="13"/>
  <c r="F224" i="13"/>
  <c r="F229" i="13"/>
  <c r="F313" i="13"/>
  <c r="F273" i="13"/>
  <c r="R263" i="12"/>
  <c r="Q271" i="12"/>
  <c r="N267" i="12"/>
  <c r="N264" i="12" s="1"/>
  <c r="C38" i="17" s="1"/>
  <c r="P264" i="12"/>
  <c r="E35" i="8"/>
  <c r="P238" i="12"/>
  <c r="Q238" i="12" s="1"/>
  <c r="J8" i="5"/>
  <c r="J9" i="5" s="1"/>
  <c r="J10" i="5" s="1"/>
  <c r="L6" i="5"/>
  <c r="H69" i="5"/>
  <c r="H21" i="5"/>
  <c r="H27" i="5"/>
  <c r="H14" i="5"/>
  <c r="H20" i="5" s="1"/>
  <c r="H51" i="5"/>
  <c r="H57" i="5"/>
  <c r="H63" i="5"/>
  <c r="F8" i="5"/>
  <c r="G7" i="5"/>
  <c r="Q212" i="13" l="1"/>
  <c r="Q208" i="13"/>
  <c r="P332" i="12"/>
  <c r="P331" i="12"/>
  <c r="P337" i="12"/>
  <c r="P338" i="12"/>
  <c r="P334" i="12"/>
  <c r="Q239" i="12"/>
  <c r="Q244" i="12" s="1"/>
  <c r="P335" i="12"/>
  <c r="P336" i="12"/>
  <c r="P329" i="12"/>
  <c r="P330" i="12"/>
  <c r="S234" i="12"/>
  <c r="Q304" i="13"/>
  <c r="Q322" i="13"/>
  <c r="Q243" i="13"/>
  <c r="Q206" i="13"/>
  <c r="Q210" i="13"/>
  <c r="Q256" i="13"/>
  <c r="Q207" i="13"/>
  <c r="Q204" i="13"/>
  <c r="Q205" i="13"/>
  <c r="Q209" i="13"/>
  <c r="Q247" i="13"/>
  <c r="Q250" i="13"/>
  <c r="Q317" i="13"/>
  <c r="Q297" i="13"/>
  <c r="Q340" i="13"/>
  <c r="Q283" i="13"/>
  <c r="Q218" i="13"/>
  <c r="Q316" i="13"/>
  <c r="Q246" i="13"/>
  <c r="Q203" i="13"/>
  <c r="N203" i="13" s="1"/>
  <c r="Q331" i="13"/>
  <c r="Q310" i="13"/>
  <c r="Q346" i="13"/>
  <c r="Q214" i="13"/>
  <c r="Q273" i="13"/>
  <c r="Q293" i="13"/>
  <c r="Q220" i="13"/>
  <c r="Q231" i="13"/>
  <c r="Q253" i="13"/>
  <c r="Q224" i="13"/>
  <c r="Q267" i="13"/>
  <c r="Q324" i="13"/>
  <c r="Q227" i="13"/>
  <c r="Q292" i="13"/>
  <c r="Q239" i="13"/>
  <c r="Q223" i="13"/>
  <c r="Q342" i="13"/>
  <c r="Q198" i="13"/>
  <c r="Q298" i="13"/>
  <c r="Q233" i="13"/>
  <c r="Q296" i="13"/>
  <c r="Q219" i="13"/>
  <c r="Q251" i="13"/>
  <c r="Q254" i="13"/>
  <c r="Q289" i="13"/>
  <c r="Q320" i="13"/>
  <c r="Q312" i="13"/>
  <c r="Q309" i="13"/>
  <c r="Q201" i="13"/>
  <c r="N201" i="13" s="1"/>
  <c r="F31" i="13" s="1"/>
  <c r="H31" i="13" s="1"/>
  <c r="Q306" i="13"/>
  <c r="Q323" i="13"/>
  <c r="Q199" i="13"/>
  <c r="Q265" i="13"/>
  <c r="Q307" i="13"/>
  <c r="Q344" i="13"/>
  <c r="Q326" i="13"/>
  <c r="Q252" i="13"/>
  <c r="Q294" i="13"/>
  <c r="Q261" i="13"/>
  <c r="Q285" i="13"/>
  <c r="Q249" i="13"/>
  <c r="Q229" i="13"/>
  <c r="Q338" i="13"/>
  <c r="Q295" i="13"/>
  <c r="Q235" i="13"/>
  <c r="Q225" i="13"/>
  <c r="Q302" i="13"/>
  <c r="Q232" i="13"/>
  <c r="Q333" i="13"/>
  <c r="Q279" i="13"/>
  <c r="Q343" i="13"/>
  <c r="Q303" i="13"/>
  <c r="Q275" i="13"/>
  <c r="Q238" i="13"/>
  <c r="Q222" i="13"/>
  <c r="Q300" i="13"/>
  <c r="Q276" i="13"/>
  <c r="Q305" i="13"/>
  <c r="Q274" i="13"/>
  <c r="Q216" i="13"/>
  <c r="Q318" i="13"/>
  <c r="Q200" i="13"/>
  <c r="Q215" i="13"/>
  <c r="Q282" i="13"/>
  <c r="Q260" i="13"/>
  <c r="Q278" i="13"/>
  <c r="Q269" i="13"/>
  <c r="Q314" i="13"/>
  <c r="Q301" i="13"/>
  <c r="Q242" i="13"/>
  <c r="Q284" i="13"/>
  <c r="W10" i="13"/>
  <c r="Q241" i="13"/>
  <c r="Q272" i="13"/>
  <c r="Q327" i="13"/>
  <c r="Q299" i="13"/>
  <c r="Q228" i="13"/>
  <c r="Q237" i="13"/>
  <c r="Q202" i="13"/>
  <c r="N202" i="13" s="1"/>
  <c r="Q213" i="13"/>
  <c r="Q277" i="13"/>
  <c r="Q266" i="13"/>
  <c r="Q271" i="13"/>
  <c r="Q287" i="13"/>
  <c r="Q217" i="13"/>
  <c r="Q336" i="13"/>
  <c r="Q264" i="13"/>
  <c r="Q248" i="13"/>
  <c r="Q341" i="13"/>
  <c r="Q332" i="13"/>
  <c r="Q234" i="13"/>
  <c r="Q337" i="13"/>
  <c r="Q263" i="13"/>
  <c r="Q244" i="13"/>
  <c r="Q315" i="13"/>
  <c r="Q258" i="13"/>
  <c r="Q255" i="13"/>
  <c r="Q329" i="13"/>
  <c r="Q345" i="13"/>
  <c r="Q313" i="13"/>
  <c r="Q245" i="13"/>
  <c r="Q328" i="13"/>
  <c r="Q280" i="13"/>
  <c r="Q291" i="13"/>
  <c r="Q230" i="13"/>
  <c r="Q319" i="13"/>
  <c r="Q286" i="13"/>
  <c r="Q226" i="13"/>
  <c r="Q339" i="13"/>
  <c r="Q270" i="13"/>
  <c r="Q311" i="13"/>
  <c r="Q221" i="13"/>
  <c r="Q240" i="13"/>
  <c r="Q308" i="13"/>
  <c r="Q281" i="13"/>
  <c r="Q259" i="13"/>
  <c r="Q236" i="13"/>
  <c r="Q321" i="13"/>
  <c r="Q325" i="13"/>
  <c r="Q288" i="13"/>
  <c r="Q197" i="13"/>
  <c r="Q335" i="13"/>
  <c r="Q330" i="13"/>
  <c r="Q257" i="13"/>
  <c r="Q290" i="13"/>
  <c r="Q268" i="13"/>
  <c r="Q334" i="13"/>
  <c r="Q262" i="13"/>
  <c r="Q335" i="12"/>
  <c r="Q338" i="12"/>
  <c r="Q237" i="12"/>
  <c r="R238" i="12"/>
  <c r="S263" i="12"/>
  <c r="T263" i="12" s="1"/>
  <c r="U263" i="12" s="1"/>
  <c r="V263" i="12" s="1"/>
  <c r="W263" i="12" s="1"/>
  <c r="X263" i="12" s="1"/>
  <c r="Y263" i="12" s="1"/>
  <c r="Z263" i="12" s="1"/>
  <c r="AA263" i="12" s="1"/>
  <c r="AB263" i="12" s="1"/>
  <c r="AC263" i="12" s="1"/>
  <c r="AD263" i="12" s="1"/>
  <c r="AE263" i="12" s="1"/>
  <c r="AF263" i="12" s="1"/>
  <c r="AG263" i="12" s="1"/>
  <c r="AH263" i="12" s="1"/>
  <c r="AI263" i="12" s="1"/>
  <c r="AJ263" i="12" s="1"/>
  <c r="AK263" i="12" s="1"/>
  <c r="AL263" i="12" s="1"/>
  <c r="AM263" i="12" s="1"/>
  <c r="AN263" i="12" s="1"/>
  <c r="AO263" i="12" s="1"/>
  <c r="AP263" i="12" s="1"/>
  <c r="AQ263" i="12" s="1"/>
  <c r="AR263" i="12" s="1"/>
  <c r="AS263" i="12" s="1"/>
  <c r="AT263" i="12" s="1"/>
  <c r="AU263" i="12" s="1"/>
  <c r="AV263" i="12" s="1"/>
  <c r="AW263" i="12" s="1"/>
  <c r="AX263" i="12" s="1"/>
  <c r="AY263" i="12" s="1"/>
  <c r="AZ263" i="12" s="1"/>
  <c r="BA263" i="12" s="1"/>
  <c r="BB263" i="12" s="1"/>
  <c r="BC263" i="12" s="1"/>
  <c r="BD263" i="12" s="1"/>
  <c r="BE263" i="12" s="1"/>
  <c r="BF263" i="12" s="1"/>
  <c r="BG263" i="12" s="1"/>
  <c r="BH263" i="12" s="1"/>
  <c r="BI263" i="12" s="1"/>
  <c r="BJ263" i="12" s="1"/>
  <c r="BK263" i="12" s="1"/>
  <c r="BL263" i="12" s="1"/>
  <c r="BM263" i="12" s="1"/>
  <c r="BN263" i="12" s="1"/>
  <c r="BO263" i="12" s="1"/>
  <c r="BP263" i="12" s="1"/>
  <c r="BQ263" i="12" s="1"/>
  <c r="BR263" i="12" s="1"/>
  <c r="BS263" i="12" s="1"/>
  <c r="BT263" i="12" s="1"/>
  <c r="BU263" i="12" s="1"/>
  <c r="BV263" i="12" s="1"/>
  <c r="BW263" i="12" s="1"/>
  <c r="BX263" i="12" s="1"/>
  <c r="BY263" i="12" s="1"/>
  <c r="BZ263" i="12" s="1"/>
  <c r="CA263" i="12" s="1"/>
  <c r="CB263" i="12" s="1"/>
  <c r="CC263" i="12" s="1"/>
  <c r="CD263" i="12" s="1"/>
  <c r="CE263" i="12" s="1"/>
  <c r="CF263" i="12" s="1"/>
  <c r="CG263" i="12" s="1"/>
  <c r="CH263" i="12" s="1"/>
  <c r="CI263" i="12" s="1"/>
  <c r="CJ263" i="12" s="1"/>
  <c r="CK263" i="12" s="1"/>
  <c r="CL263" i="12" s="1"/>
  <c r="CM263" i="12" s="1"/>
  <c r="CN263" i="12" s="1"/>
  <c r="CO263" i="12" s="1"/>
  <c r="CP263" i="12" s="1"/>
  <c r="CQ263" i="12" s="1"/>
  <c r="CR263" i="12" s="1"/>
  <c r="CS263" i="12" s="1"/>
  <c r="CT263" i="12" s="1"/>
  <c r="CU263" i="12" s="1"/>
  <c r="CV263" i="12" s="1"/>
  <c r="CW263" i="12" s="1"/>
  <c r="CX263" i="12" s="1"/>
  <c r="CY263" i="12" s="1"/>
  <c r="CZ263" i="12" s="1"/>
  <c r="DA263" i="12" s="1"/>
  <c r="DB263" i="12" s="1"/>
  <c r="DC263" i="12" s="1"/>
  <c r="DD263" i="12" s="1"/>
  <c r="DE263" i="12" s="1"/>
  <c r="DF263" i="12" s="1"/>
  <c r="DG263" i="12" s="1"/>
  <c r="DH263" i="12" s="1"/>
  <c r="DI263" i="12" s="1"/>
  <c r="DJ263" i="12" s="1"/>
  <c r="DK263" i="12" s="1"/>
  <c r="DL263" i="12" s="1"/>
  <c r="DM263" i="12" s="1"/>
  <c r="DN263" i="12" s="1"/>
  <c r="DO263" i="12" s="1"/>
  <c r="DP263" i="12" s="1"/>
  <c r="DQ263" i="12" s="1"/>
  <c r="DR263" i="12" s="1"/>
  <c r="DS263" i="12" s="1"/>
  <c r="DT263" i="12" s="1"/>
  <c r="DU263" i="12" s="1"/>
  <c r="DV263" i="12" s="1"/>
  <c r="DW263" i="12" s="1"/>
  <c r="DX263" i="12" s="1"/>
  <c r="DY263" i="12" s="1"/>
  <c r="DZ263" i="12" s="1"/>
  <c r="EA263" i="12" s="1"/>
  <c r="EB263" i="12" s="1"/>
  <c r="EC263" i="12" s="1"/>
  <c r="ED263" i="12" s="1"/>
  <c r="EE263" i="12" s="1"/>
  <c r="EF263" i="12" s="1"/>
  <c r="EG263" i="12" s="1"/>
  <c r="EH263" i="12" s="1"/>
  <c r="EI263" i="12" s="1"/>
  <c r="EJ263" i="12" s="1"/>
  <c r="EK263" i="12" s="1"/>
  <c r="EL263" i="12" s="1"/>
  <c r="EM263" i="12" s="1"/>
  <c r="EN263" i="12" s="1"/>
  <c r="EO263" i="12" s="1"/>
  <c r="EP263" i="12" s="1"/>
  <c r="EQ263" i="12" s="1"/>
  <c r="ER263" i="12" s="1"/>
  <c r="ES263" i="12" s="1"/>
  <c r="ET263" i="12" s="1"/>
  <c r="EU263" i="12" s="1"/>
  <c r="EV263" i="12" s="1"/>
  <c r="EW263" i="12" s="1"/>
  <c r="EX263" i="12" s="1"/>
  <c r="EY263" i="12" s="1"/>
  <c r="EZ263" i="12" s="1"/>
  <c r="FA263" i="12" s="1"/>
  <c r="FB263" i="12" s="1"/>
  <c r="FC263" i="12" s="1"/>
  <c r="FD263" i="12" s="1"/>
  <c r="FE263" i="12" s="1"/>
  <c r="FF263" i="12" s="1"/>
  <c r="FG263" i="12" s="1"/>
  <c r="FH263" i="12" s="1"/>
  <c r="FI263" i="12" s="1"/>
  <c r="FJ263" i="12" s="1"/>
  <c r="FK263" i="12" s="1"/>
  <c r="FL263" i="12" s="1"/>
  <c r="FM263" i="12" s="1"/>
  <c r="FN263" i="12" s="1"/>
  <c r="FO263" i="12" s="1"/>
  <c r="FP263" i="12" s="1"/>
  <c r="FQ263" i="12" s="1"/>
  <c r="FR263" i="12" s="1"/>
  <c r="FS263" i="12" s="1"/>
  <c r="FT263" i="12" s="1"/>
  <c r="FU263" i="12" s="1"/>
  <c r="FV263" i="12" s="1"/>
  <c r="FW263" i="12" s="1"/>
  <c r="FX263" i="12" s="1"/>
  <c r="FY263" i="12" s="1"/>
  <c r="FZ263" i="12" s="1"/>
  <c r="GA263" i="12" s="1"/>
  <c r="GB263" i="12" s="1"/>
  <c r="GC263" i="12" s="1"/>
  <c r="GD263" i="12" s="1"/>
  <c r="GE263" i="12" s="1"/>
  <c r="GF263" i="12" s="1"/>
  <c r="GG263" i="12" s="1"/>
  <c r="GH263" i="12" s="1"/>
  <c r="GI263" i="12" s="1"/>
  <c r="GJ263" i="12" s="1"/>
  <c r="GK263" i="12" s="1"/>
  <c r="GL263" i="12" s="1"/>
  <c r="GM263" i="12" s="1"/>
  <c r="GN263" i="12" s="1"/>
  <c r="Q336" i="12"/>
  <c r="Q256" i="12"/>
  <c r="Q257" i="12" s="1"/>
  <c r="Q258" i="12" s="1"/>
  <c r="Q332" i="12"/>
  <c r="Q333" i="12"/>
  <c r="Q337" i="12"/>
  <c r="Q330" i="12"/>
  <c r="Q331" i="12"/>
  <c r="Q334" i="12"/>
  <c r="Q329" i="12"/>
  <c r="F9" i="5"/>
  <c r="G8" i="5"/>
  <c r="H37" i="5"/>
  <c r="H35" i="5"/>
  <c r="I20" i="5" s="1"/>
  <c r="H39" i="5"/>
  <c r="H38" i="5"/>
  <c r="L8" i="5"/>
  <c r="L9" i="5" s="1"/>
  <c r="L10" i="5" s="1"/>
  <c r="N6" i="5"/>
  <c r="J14" i="5"/>
  <c r="J51" i="5"/>
  <c r="J21" i="5"/>
  <c r="J69" i="5"/>
  <c r="J63" i="5"/>
  <c r="J27" i="5"/>
  <c r="J57" i="5"/>
  <c r="P282" i="12"/>
  <c r="P283" i="12"/>
  <c r="Q270" i="12"/>
  <c r="T234" i="12"/>
  <c r="S233" i="12"/>
  <c r="S239" i="12" s="1"/>
  <c r="G31" i="13" l="1"/>
  <c r="F32" i="13"/>
  <c r="E32" i="13"/>
  <c r="F33" i="13"/>
  <c r="E33" i="13"/>
  <c r="W11" i="13"/>
  <c r="I51" i="5"/>
  <c r="I63" i="5"/>
  <c r="I21" i="5"/>
  <c r="R332" i="12"/>
  <c r="R330" i="12"/>
  <c r="R329" i="12"/>
  <c r="R334" i="12"/>
  <c r="I27" i="5"/>
  <c r="R336" i="12"/>
  <c r="R337" i="12"/>
  <c r="R335" i="12"/>
  <c r="R333" i="12"/>
  <c r="R338" i="12"/>
  <c r="R331" i="12"/>
  <c r="R256" i="12"/>
  <c r="N263" i="12"/>
  <c r="R237" i="12"/>
  <c r="S238" i="12"/>
  <c r="I57" i="5"/>
  <c r="S244" i="12"/>
  <c r="I69" i="5"/>
  <c r="Q280" i="12"/>
  <c r="T233" i="12"/>
  <c r="S333" i="12" s="1"/>
  <c r="U234" i="12"/>
  <c r="Q282" i="12"/>
  <c r="Q189" i="12" s="1"/>
  <c r="Q190" i="12" s="1"/>
  <c r="Q341" i="12" s="1"/>
  <c r="P189" i="12"/>
  <c r="J39" i="5"/>
  <c r="K39" i="5" s="1"/>
  <c r="J38" i="5"/>
  <c r="K38" i="5" s="1"/>
  <c r="J15" i="5"/>
  <c r="J20" i="5"/>
  <c r="J37" i="5" s="1"/>
  <c r="P6" i="5"/>
  <c r="N8" i="5"/>
  <c r="N9" i="5" s="1"/>
  <c r="N10" i="5" s="1"/>
  <c r="L14" i="5"/>
  <c r="L21" i="5"/>
  <c r="L57" i="5"/>
  <c r="L63" i="5"/>
  <c r="L51" i="5"/>
  <c r="L69" i="5"/>
  <c r="L27" i="5"/>
  <c r="H92" i="5"/>
  <c r="I92" i="5" s="1"/>
  <c r="I34" i="5"/>
  <c r="V18" i="23" s="1"/>
  <c r="I84" i="5"/>
  <c r="H45" i="5"/>
  <c r="H77" i="5"/>
  <c r="I77" i="5" s="1"/>
  <c r="U20" i="23"/>
  <c r="I80" i="5"/>
  <c r="I33" i="5"/>
  <c r="V17" i="23" s="1"/>
  <c r="I35" i="5"/>
  <c r="H81" i="5"/>
  <c r="H85" i="5" s="1"/>
  <c r="I85" i="5" s="1"/>
  <c r="I83" i="5"/>
  <c r="H87" i="5"/>
  <c r="H42" i="5"/>
  <c r="I42" i="5" s="1"/>
  <c r="G9" i="5"/>
  <c r="F10" i="5"/>
  <c r="W12" i="13" l="1"/>
  <c r="G33" i="13"/>
  <c r="H33" i="13"/>
  <c r="H32" i="13"/>
  <c r="G32" i="13"/>
  <c r="R257" i="12"/>
  <c r="R280" i="12" s="1"/>
  <c r="Q348" i="12"/>
  <c r="Q343" i="12"/>
  <c r="S330" i="12"/>
  <c r="Q344" i="12"/>
  <c r="Q346" i="12"/>
  <c r="T238" i="12"/>
  <c r="S237" i="12"/>
  <c r="S314" i="12"/>
  <c r="S313" i="12" s="1"/>
  <c r="H43" i="5"/>
  <c r="H16" i="5" s="1"/>
  <c r="T239" i="12"/>
  <c r="S256" i="12"/>
  <c r="S257" i="12" s="1"/>
  <c r="S280" i="12" s="1"/>
  <c r="S337" i="12"/>
  <c r="S338" i="12"/>
  <c r="S335" i="12"/>
  <c r="S332" i="12"/>
  <c r="S329" i="12"/>
  <c r="S331" i="12"/>
  <c r="S336" i="12"/>
  <c r="S334" i="12"/>
  <c r="S316" i="12"/>
  <c r="S317" i="12" s="1"/>
  <c r="S318" i="12" s="1"/>
  <c r="Q347" i="12"/>
  <c r="Q350" i="12"/>
  <c r="Q349" i="12"/>
  <c r="Q345" i="12"/>
  <c r="Q342" i="12"/>
  <c r="F11" i="5"/>
  <c r="G10" i="5"/>
  <c r="J42" i="5"/>
  <c r="K37" i="5"/>
  <c r="H75" i="5"/>
  <c r="I75" i="5" s="1"/>
  <c r="H47" i="5"/>
  <c r="J47" i="5" s="1"/>
  <c r="L39" i="5"/>
  <c r="M39" i="5" s="1"/>
  <c r="L38" i="5"/>
  <c r="M38" i="5" s="1"/>
  <c r="L15" i="5"/>
  <c r="L20" i="5"/>
  <c r="L37" i="5" s="1"/>
  <c r="N63" i="5"/>
  <c r="N27" i="5"/>
  <c r="N57" i="5"/>
  <c r="N14" i="5"/>
  <c r="N69" i="5"/>
  <c r="N21" i="5"/>
  <c r="N51" i="5"/>
  <c r="R6" i="5"/>
  <c r="P8" i="5"/>
  <c r="P9" i="5" s="1"/>
  <c r="P10" i="5" s="1"/>
  <c r="J35" i="5"/>
  <c r="K20" i="5" s="1"/>
  <c r="P190" i="12"/>
  <c r="Q286" i="12"/>
  <c r="Q340" i="12" s="1"/>
  <c r="U233" i="12"/>
  <c r="U239" i="12" s="1"/>
  <c r="V234" i="12"/>
  <c r="W13" i="13" l="1"/>
  <c r="W14" i="13" s="1"/>
  <c r="T335" i="12"/>
  <c r="T332" i="12"/>
  <c r="T331" i="12"/>
  <c r="S258" i="12"/>
  <c r="T333" i="12"/>
  <c r="T329" i="12"/>
  <c r="T330" i="12"/>
  <c r="T334" i="12"/>
  <c r="T336" i="12"/>
  <c r="T337" i="12"/>
  <c r="T338" i="12"/>
  <c r="I43" i="5"/>
  <c r="K42" i="5"/>
  <c r="R258" i="12"/>
  <c r="H76" i="5"/>
  <c r="H78" i="5" s="1"/>
  <c r="U244" i="12"/>
  <c r="U316" i="12" s="1"/>
  <c r="U317" i="12" s="1"/>
  <c r="U318" i="12" s="1"/>
  <c r="P347" i="12"/>
  <c r="P346" i="12"/>
  <c r="P342" i="12"/>
  <c r="P350" i="12"/>
  <c r="P349" i="12"/>
  <c r="P344" i="12"/>
  <c r="P343" i="12"/>
  <c r="P341" i="12"/>
  <c r="P345" i="12"/>
  <c r="P348" i="12"/>
  <c r="K63" i="5"/>
  <c r="K69" i="5"/>
  <c r="K57" i="5"/>
  <c r="K27" i="5"/>
  <c r="K21" i="5"/>
  <c r="K51" i="5"/>
  <c r="T244" i="12"/>
  <c r="U238" i="12"/>
  <c r="T314" i="12"/>
  <c r="T313" i="12" s="1"/>
  <c r="T237" i="12"/>
  <c r="V233" i="12"/>
  <c r="V239" i="12" s="1"/>
  <c r="W234" i="12"/>
  <c r="T256" i="12"/>
  <c r="P286" i="12"/>
  <c r="J92" i="5"/>
  <c r="K35" i="5"/>
  <c r="K33" i="5"/>
  <c r="K34" i="5"/>
  <c r="K84" i="5"/>
  <c r="V20" i="23"/>
  <c r="J77" i="5"/>
  <c r="K77" i="5" s="1"/>
  <c r="K83" i="5"/>
  <c r="J81" i="5"/>
  <c r="J85" i="5" s="1"/>
  <c r="K85" i="5" s="1"/>
  <c r="K80" i="5"/>
  <c r="J87" i="5"/>
  <c r="J43" i="5"/>
  <c r="P63" i="5"/>
  <c r="P14" i="5"/>
  <c r="P69" i="5"/>
  <c r="P21" i="5"/>
  <c r="P51" i="5"/>
  <c r="P57" i="5"/>
  <c r="P27" i="5"/>
  <c r="R8" i="5"/>
  <c r="R9" i="5" s="1"/>
  <c r="R10" i="5" s="1"/>
  <c r="T6" i="5"/>
  <c r="N38" i="5"/>
  <c r="O38" i="5" s="1"/>
  <c r="N20" i="5"/>
  <c r="N37" i="5" s="1"/>
  <c r="N15" i="5"/>
  <c r="N39" i="5"/>
  <c r="O39" i="5" s="1"/>
  <c r="L35" i="5"/>
  <c r="L47" i="5"/>
  <c r="J45" i="5"/>
  <c r="L42" i="5"/>
  <c r="M37" i="5"/>
  <c r="G11" i="5"/>
  <c r="F12" i="5"/>
  <c r="W16" i="13" l="1"/>
  <c r="I76" i="5"/>
  <c r="U330" i="12"/>
  <c r="U329" i="12"/>
  <c r="U337" i="12"/>
  <c r="U333" i="12"/>
  <c r="U336" i="12"/>
  <c r="U335" i="12"/>
  <c r="U331" i="12"/>
  <c r="U334" i="12"/>
  <c r="U256" i="12"/>
  <c r="U257" i="12" s="1"/>
  <c r="U280" i="12" s="1"/>
  <c r="U332" i="12"/>
  <c r="M27" i="5"/>
  <c r="M51" i="5"/>
  <c r="M63" i="5"/>
  <c r="M69" i="5"/>
  <c r="M57" i="5"/>
  <c r="M21" i="5"/>
  <c r="M20" i="5"/>
  <c r="M42" i="5"/>
  <c r="U338" i="12"/>
  <c r="T316" i="12"/>
  <c r="T317" i="12" s="1"/>
  <c r="T318" i="12" s="1"/>
  <c r="V244" i="12"/>
  <c r="V316" i="12" s="1"/>
  <c r="V317" i="12" s="1"/>
  <c r="V318" i="12" s="1"/>
  <c r="T320" i="12"/>
  <c r="U314" i="12"/>
  <c r="U313" i="12" s="1"/>
  <c r="U237" i="12"/>
  <c r="V238" i="12"/>
  <c r="F13" i="5"/>
  <c r="G12" i="5"/>
  <c r="N42" i="5"/>
  <c r="O37" i="5"/>
  <c r="H86" i="5"/>
  <c r="I78" i="5"/>
  <c r="J75" i="5"/>
  <c r="K45" i="5"/>
  <c r="N47" i="5"/>
  <c r="L45" i="5"/>
  <c r="M34" i="5"/>
  <c r="W20" i="23"/>
  <c r="M83" i="5"/>
  <c r="L87" i="5"/>
  <c r="L77" i="5"/>
  <c r="M77" i="5" s="1"/>
  <c r="L92" i="5"/>
  <c r="M92" i="5" s="1"/>
  <c r="L81" i="5"/>
  <c r="L85" i="5" s="1"/>
  <c r="M85" i="5" s="1"/>
  <c r="M33" i="5"/>
  <c r="M80" i="5"/>
  <c r="M84" i="5"/>
  <c r="J31" i="8"/>
  <c r="M35" i="5"/>
  <c r="L43" i="5"/>
  <c r="N35" i="5"/>
  <c r="O20" i="5" s="1"/>
  <c r="T8" i="5"/>
  <c r="T9" i="5" s="1"/>
  <c r="T10" i="5" s="1"/>
  <c r="V6" i="5"/>
  <c r="R51" i="5"/>
  <c r="R14" i="5"/>
  <c r="R57" i="5"/>
  <c r="R21" i="5"/>
  <c r="R63" i="5"/>
  <c r="R69" i="5"/>
  <c r="R27" i="5"/>
  <c r="P39" i="5"/>
  <c r="Q39" i="5" s="1"/>
  <c r="P38" i="5"/>
  <c r="Q38" i="5" s="1"/>
  <c r="P20" i="5"/>
  <c r="P35" i="5" s="1"/>
  <c r="Q27" i="5" s="1"/>
  <c r="P15" i="5"/>
  <c r="K43" i="5"/>
  <c r="J16" i="5"/>
  <c r="J17" i="5" s="1"/>
  <c r="P340" i="12"/>
  <c r="T257" i="12"/>
  <c r="T258" i="12" s="1"/>
  <c r="W233" i="12"/>
  <c r="W239" i="12" s="1"/>
  <c r="X234" i="12"/>
  <c r="W17" i="13" l="1"/>
  <c r="I236" i="13" s="1"/>
  <c r="Q63" i="5"/>
  <c r="Q51" i="5"/>
  <c r="P37" i="5"/>
  <c r="P42" i="5" s="1"/>
  <c r="Q42" i="5" s="1"/>
  <c r="Q21" i="5"/>
  <c r="Q69" i="5"/>
  <c r="Q57" i="5"/>
  <c r="V334" i="12"/>
  <c r="U258" i="12"/>
  <c r="T280" i="12"/>
  <c r="K75" i="5"/>
  <c r="J76" i="5"/>
  <c r="K76" i="5" s="1"/>
  <c r="V338" i="12"/>
  <c r="V337" i="12"/>
  <c r="V335" i="12"/>
  <c r="V329" i="12"/>
  <c r="V333" i="12"/>
  <c r="V256" i="12"/>
  <c r="V257" i="12" s="1"/>
  <c r="V280" i="12" s="1"/>
  <c r="O63" i="5"/>
  <c r="O27" i="5"/>
  <c r="O51" i="5"/>
  <c r="O57" i="5"/>
  <c r="O69" i="5"/>
  <c r="O21" i="5"/>
  <c r="V336" i="12"/>
  <c r="V332" i="12"/>
  <c r="V330" i="12"/>
  <c r="V331" i="12"/>
  <c r="M45" i="5"/>
  <c r="L75" i="5"/>
  <c r="M75" i="5" s="1"/>
  <c r="O42" i="5"/>
  <c r="W244" i="12"/>
  <c r="W238" i="12"/>
  <c r="V237" i="12"/>
  <c r="V314" i="12"/>
  <c r="V313" i="12" s="1"/>
  <c r="U320" i="12"/>
  <c r="X233" i="12"/>
  <c r="X239" i="12" s="1"/>
  <c r="Y234" i="12"/>
  <c r="Q20" i="5"/>
  <c r="Q33" i="5"/>
  <c r="P92" i="5"/>
  <c r="Q92" i="5" s="1"/>
  <c r="Q34" i="5"/>
  <c r="Q83" i="5"/>
  <c r="Q84" i="5"/>
  <c r="P81" i="5"/>
  <c r="P85" i="5" s="1"/>
  <c r="Q85" i="5" s="1"/>
  <c r="P77" i="5"/>
  <c r="Q77" i="5" s="1"/>
  <c r="Q80" i="5"/>
  <c r="Q35" i="5"/>
  <c r="Y20" i="23"/>
  <c r="P87" i="5"/>
  <c r="R39" i="5"/>
  <c r="S39" i="5" s="1"/>
  <c r="R38" i="5"/>
  <c r="S38" i="5" s="1"/>
  <c r="R20" i="5"/>
  <c r="R15" i="5"/>
  <c r="X6" i="5"/>
  <c r="V8" i="5"/>
  <c r="V9" i="5" s="1"/>
  <c r="V10" i="5" s="1"/>
  <c r="T63" i="5"/>
  <c r="T14" i="5"/>
  <c r="T69" i="5"/>
  <c r="T27" i="5"/>
  <c r="T57" i="5"/>
  <c r="T21" i="5"/>
  <c r="T51" i="5"/>
  <c r="O34" i="5"/>
  <c r="X20" i="23"/>
  <c r="N77" i="5"/>
  <c r="O77" i="5" s="1"/>
  <c r="O83" i="5"/>
  <c r="N81" i="5"/>
  <c r="N85" i="5" s="1"/>
  <c r="O85" i="5" s="1"/>
  <c r="O80" i="5"/>
  <c r="N92" i="5"/>
  <c r="O92" i="5" s="1"/>
  <c r="O84" i="5"/>
  <c r="O33" i="5"/>
  <c r="N87" i="5"/>
  <c r="O35" i="5"/>
  <c r="N43" i="5"/>
  <c r="L16" i="5"/>
  <c r="L17" i="5" s="1"/>
  <c r="M43" i="5"/>
  <c r="P47" i="5"/>
  <c r="N45" i="5"/>
  <c r="U21" i="23"/>
  <c r="H89" i="5"/>
  <c r="I86" i="5"/>
  <c r="G13" i="5"/>
  <c r="F14" i="5"/>
  <c r="I219" i="13" l="1"/>
  <c r="I214" i="13"/>
  <c r="I216" i="13"/>
  <c r="I217" i="13"/>
  <c r="I215" i="13"/>
  <c r="I218" i="13"/>
  <c r="I207" i="13"/>
  <c r="I276" i="13"/>
  <c r="I311" i="13"/>
  <c r="I321" i="13"/>
  <c r="I318" i="13"/>
  <c r="I287" i="13"/>
  <c r="I245" i="13"/>
  <c r="I337" i="13"/>
  <c r="I213" i="13"/>
  <c r="I255" i="13"/>
  <c r="I260" i="13"/>
  <c r="I323" i="13"/>
  <c r="I240" i="13"/>
  <c r="I336" i="13"/>
  <c r="I234" i="13"/>
  <c r="I237" i="13"/>
  <c r="I264" i="13"/>
  <c r="I298" i="13"/>
  <c r="I229" i="13"/>
  <c r="I273" i="13"/>
  <c r="I281" i="13"/>
  <c r="I317" i="13"/>
  <c r="I252" i="13"/>
  <c r="I230" i="13"/>
  <c r="I220" i="13"/>
  <c r="I344" i="13"/>
  <c r="I313" i="13"/>
  <c r="I331" i="13"/>
  <c r="I208" i="13"/>
  <c r="I231" i="13"/>
  <c r="I340" i="13"/>
  <c r="I280" i="13"/>
  <c r="I269" i="13"/>
  <c r="I330" i="13"/>
  <c r="I253" i="13"/>
  <c r="I289" i="13"/>
  <c r="I310" i="13"/>
  <c r="I307" i="13"/>
  <c r="I248" i="13"/>
  <c r="I292" i="13"/>
  <c r="I232" i="13"/>
  <c r="I316" i="13"/>
  <c r="I251" i="13"/>
  <c r="I279" i="13"/>
  <c r="I265" i="13"/>
  <c r="I343" i="13"/>
  <c r="W43" i="13"/>
  <c r="R215" i="13" s="1"/>
  <c r="I324" i="13"/>
  <c r="I334" i="13"/>
  <c r="I235" i="13"/>
  <c r="I322" i="13"/>
  <c r="I302" i="13"/>
  <c r="I200" i="13"/>
  <c r="I225" i="13"/>
  <c r="I335" i="13"/>
  <c r="I293" i="13"/>
  <c r="I202" i="13"/>
  <c r="I284" i="13"/>
  <c r="I267" i="13"/>
  <c r="I263" i="13"/>
  <c r="I261" i="13"/>
  <c r="I204" i="13"/>
  <c r="I327" i="13"/>
  <c r="I246" i="13"/>
  <c r="I201" i="13"/>
  <c r="I282" i="13"/>
  <c r="I227" i="13"/>
  <c r="I338" i="13"/>
  <c r="I212" i="13"/>
  <c r="I254" i="13"/>
  <c r="I301" i="13"/>
  <c r="I291" i="13"/>
  <c r="I314" i="13"/>
  <c r="I226" i="13"/>
  <c r="I209" i="13"/>
  <c r="I259" i="13"/>
  <c r="I294" i="13"/>
  <c r="I299" i="13"/>
  <c r="I303" i="13"/>
  <c r="I295" i="13"/>
  <c r="I342" i="13"/>
  <c r="I250" i="13"/>
  <c r="I270" i="13"/>
  <c r="I272" i="13"/>
  <c r="I278" i="13"/>
  <c r="I257" i="13"/>
  <c r="I304" i="13"/>
  <c r="I223" i="13"/>
  <c r="I341" i="13"/>
  <c r="I326" i="13"/>
  <c r="I243" i="13"/>
  <c r="I247" i="13"/>
  <c r="I242" i="13"/>
  <c r="I256" i="13"/>
  <c r="I197" i="13"/>
  <c r="I312" i="13"/>
  <c r="I288" i="13"/>
  <c r="I296" i="13"/>
  <c r="I328" i="13"/>
  <c r="I300" i="13"/>
  <c r="I283" i="13"/>
  <c r="I205" i="13"/>
  <c r="I345" i="13"/>
  <c r="I285" i="13"/>
  <c r="I198" i="13"/>
  <c r="I241" i="13"/>
  <c r="I325" i="13"/>
  <c r="I271" i="13"/>
  <c r="I306" i="13"/>
  <c r="I329" i="13"/>
  <c r="I274" i="13"/>
  <c r="I222" i="13"/>
  <c r="I320" i="13"/>
  <c r="I305" i="13"/>
  <c r="I297" i="13"/>
  <c r="I277" i="13"/>
  <c r="I346" i="13"/>
  <c r="I211" i="13"/>
  <c r="I309" i="13"/>
  <c r="I258" i="13"/>
  <c r="I233" i="13"/>
  <c r="I244" i="13"/>
  <c r="I238" i="13"/>
  <c r="I286" i="13"/>
  <c r="I224" i="13"/>
  <c r="I206" i="13"/>
  <c r="I275" i="13"/>
  <c r="I221" i="13"/>
  <c r="I262" i="13"/>
  <c r="I332" i="13"/>
  <c r="I266" i="13"/>
  <c r="I268" i="13"/>
  <c r="I199" i="13"/>
  <c r="I315" i="13"/>
  <c r="I339" i="13"/>
  <c r="I249" i="13"/>
  <c r="I319" i="13"/>
  <c r="I228" i="13"/>
  <c r="I333" i="13"/>
  <c r="I203" i="13"/>
  <c r="I210" i="13"/>
  <c r="I290" i="13"/>
  <c r="I239" i="13"/>
  <c r="I308" i="13"/>
  <c r="R214" i="13"/>
  <c r="R217" i="13"/>
  <c r="R219" i="13"/>
  <c r="R243" i="13"/>
  <c r="W332" i="12"/>
  <c r="R37" i="5"/>
  <c r="S37" i="5" s="1"/>
  <c r="R220" i="13"/>
  <c r="J78" i="5"/>
  <c r="K78" i="5" s="1"/>
  <c r="Q37" i="5"/>
  <c r="P43" i="5"/>
  <c r="P16" i="5" s="1"/>
  <c r="W333" i="12"/>
  <c r="W334" i="12"/>
  <c r="W336" i="12"/>
  <c r="L76" i="5"/>
  <c r="L78" i="5" s="1"/>
  <c r="W338" i="12"/>
  <c r="O45" i="5"/>
  <c r="N75" i="5"/>
  <c r="W337" i="12"/>
  <c r="W329" i="12"/>
  <c r="W335" i="12"/>
  <c r="W331" i="12"/>
  <c r="W330" i="12"/>
  <c r="V258" i="12"/>
  <c r="W316" i="12"/>
  <c r="W317" i="12" s="1"/>
  <c r="W318" i="12" s="1"/>
  <c r="V320" i="12"/>
  <c r="X244" i="12"/>
  <c r="X316" i="12" s="1"/>
  <c r="X317" i="12" s="1"/>
  <c r="X318" i="12" s="1"/>
  <c r="X238" i="12"/>
  <c r="W237" i="12"/>
  <c r="W314" i="12"/>
  <c r="W313" i="12" s="1"/>
  <c r="F15" i="5"/>
  <c r="G14" i="5"/>
  <c r="H90" i="5"/>
  <c r="I90" i="5" s="1"/>
  <c r="I89" i="5"/>
  <c r="R47" i="5"/>
  <c r="P45" i="5"/>
  <c r="O43" i="5"/>
  <c r="N16" i="5"/>
  <c r="N17" i="5" s="1"/>
  <c r="T38" i="5"/>
  <c r="U38" i="5" s="1"/>
  <c r="T39" i="5"/>
  <c r="U39" i="5" s="1"/>
  <c r="T20" i="5"/>
  <c r="T15" i="5"/>
  <c r="V57" i="5"/>
  <c r="V69" i="5"/>
  <c r="V51" i="5"/>
  <c r="V63" i="5"/>
  <c r="V27" i="5"/>
  <c r="V14" i="5"/>
  <c r="V21" i="5"/>
  <c r="Z6" i="5"/>
  <c r="X8" i="5"/>
  <c r="X9" i="5" s="1"/>
  <c r="X10" i="5" s="1"/>
  <c r="R35" i="5"/>
  <c r="S20" i="5" s="1"/>
  <c r="Y233" i="12"/>
  <c r="Y239" i="12" s="1"/>
  <c r="Z234" i="12"/>
  <c r="W256" i="12"/>
  <c r="R205" i="13" l="1"/>
  <c r="R289" i="13"/>
  <c r="R323" i="13"/>
  <c r="R292" i="13"/>
  <c r="R225" i="13"/>
  <c r="R319" i="13"/>
  <c r="R312" i="13"/>
  <c r="R310" i="13"/>
  <c r="R274" i="13"/>
  <c r="R313" i="13"/>
  <c r="R316" i="13"/>
  <c r="R336" i="13"/>
  <c r="R236" i="13"/>
  <c r="R222" i="13"/>
  <c r="R267" i="13"/>
  <c r="R210" i="13"/>
  <c r="R224" i="13"/>
  <c r="R209" i="13"/>
  <c r="R249" i="13"/>
  <c r="R227" i="13"/>
  <c r="R238" i="13"/>
  <c r="R242" i="13"/>
  <c r="R237" i="13"/>
  <c r="R304" i="13"/>
  <c r="R244" i="13"/>
  <c r="R272" i="13"/>
  <c r="R324" i="13"/>
  <c r="R256" i="13"/>
  <c r="R334" i="13"/>
  <c r="R201" i="13"/>
  <c r="R208" i="13"/>
  <c r="R332" i="13"/>
  <c r="R233" i="13"/>
  <c r="R266" i="13"/>
  <c r="R239" i="13"/>
  <c r="R278" i="13"/>
  <c r="R305" i="13"/>
  <c r="R251" i="13"/>
  <c r="R271" i="13"/>
  <c r="R318" i="13"/>
  <c r="R255" i="13"/>
  <c r="R259" i="13"/>
  <c r="R280" i="13"/>
  <c r="R326" i="13"/>
  <c r="R307" i="13"/>
  <c r="R213" i="13"/>
  <c r="R263" i="13"/>
  <c r="R221" i="13"/>
  <c r="R264" i="13"/>
  <c r="R297" i="13"/>
  <c r="R300" i="13"/>
  <c r="R235" i="13"/>
  <c r="R248" i="13"/>
  <c r="R198" i="13"/>
  <c r="R247" i="13"/>
  <c r="R246" i="13"/>
  <c r="R206" i="13"/>
  <c r="R234" i="13"/>
  <c r="R241" i="13"/>
  <c r="R343" i="13"/>
  <c r="R254" i="13"/>
  <c r="R294" i="13"/>
  <c r="R309" i="13"/>
  <c r="R322" i="13"/>
  <c r="R344" i="13"/>
  <c r="R269" i="13"/>
  <c r="R223" i="13"/>
  <c r="R340" i="13"/>
  <c r="R229" i="13"/>
  <c r="R346" i="13"/>
  <c r="R335" i="13"/>
  <c r="R284" i="13"/>
  <c r="R276" i="13"/>
  <c r="R262" i="13"/>
  <c r="R277" i="13"/>
  <c r="R200" i="13"/>
  <c r="R212" i="13"/>
  <c r="R315" i="13"/>
  <c r="R306" i="13"/>
  <c r="R342" i="13"/>
  <c r="R333" i="13"/>
  <c r="R245" i="13"/>
  <c r="R207" i="13"/>
  <c r="R327" i="13"/>
  <c r="R199" i="13"/>
  <c r="R202" i="13"/>
  <c r="R232" i="13"/>
  <c r="R275" i="13"/>
  <c r="R230" i="13"/>
  <c r="R337" i="13"/>
  <c r="R301" i="13"/>
  <c r="R211" i="13"/>
  <c r="R311" i="13"/>
  <c r="R279" i="13"/>
  <c r="R268" i="13"/>
  <c r="R299" i="13"/>
  <c r="R216" i="13"/>
  <c r="R296" i="13"/>
  <c r="R303" i="13"/>
  <c r="R273" i="13"/>
  <c r="R253" i="13"/>
  <c r="R283" i="13"/>
  <c r="R287" i="13"/>
  <c r="R204" i="13"/>
  <c r="R339" i="13"/>
  <c r="R321" i="13"/>
  <c r="R226" i="13"/>
  <c r="R288" i="13"/>
  <c r="R345" i="13"/>
  <c r="R328" i="13"/>
  <c r="R295" i="13"/>
  <c r="R286" i="13"/>
  <c r="R218" i="13"/>
  <c r="R203" i="13"/>
  <c r="R265" i="13"/>
  <c r="R329" i="13"/>
  <c r="R291" i="13"/>
  <c r="R270" i="13"/>
  <c r="R197" i="13"/>
  <c r="R293" i="13"/>
  <c r="R314" i="13"/>
  <c r="R330" i="13"/>
  <c r="R231" i="13"/>
  <c r="R282" i="13"/>
  <c r="R261" i="13"/>
  <c r="R325" i="13"/>
  <c r="R285" i="13"/>
  <c r="R228" i="13"/>
  <c r="AA10" i="13"/>
  <c r="AA11" i="13" s="1"/>
  <c r="R240" i="13"/>
  <c r="R258" i="13"/>
  <c r="R338" i="13"/>
  <c r="R341" i="13"/>
  <c r="R320" i="13"/>
  <c r="R281" i="13"/>
  <c r="R331" i="13"/>
  <c r="R308" i="13"/>
  <c r="R250" i="13"/>
  <c r="R298" i="13"/>
  <c r="R257" i="13"/>
  <c r="R252" i="13"/>
  <c r="R317" i="13"/>
  <c r="R302" i="13"/>
  <c r="R290" i="13"/>
  <c r="R260" i="13"/>
  <c r="J86" i="5"/>
  <c r="J89" i="5" s="1"/>
  <c r="T37" i="5"/>
  <c r="U37" i="5" s="1"/>
  <c r="R42" i="5"/>
  <c r="R43" i="5" s="1"/>
  <c r="X336" i="12"/>
  <c r="X337" i="12"/>
  <c r="X330" i="12"/>
  <c r="M76" i="5"/>
  <c r="Q43" i="5"/>
  <c r="X338" i="12"/>
  <c r="P17" i="5"/>
  <c r="X332" i="12"/>
  <c r="X335" i="12"/>
  <c r="X329" i="12"/>
  <c r="X334" i="12"/>
  <c r="H91" i="5"/>
  <c r="H93" i="5" s="1"/>
  <c r="O75" i="5"/>
  <c r="N76" i="5"/>
  <c r="O76" i="5" s="1"/>
  <c r="X333" i="12"/>
  <c r="X331" i="12"/>
  <c r="S63" i="5"/>
  <c r="S57" i="5"/>
  <c r="S69" i="5"/>
  <c r="S51" i="5"/>
  <c r="S21" i="5"/>
  <c r="S27" i="5"/>
  <c r="Y244" i="12"/>
  <c r="W320" i="12"/>
  <c r="Y238" i="12"/>
  <c r="X237" i="12"/>
  <c r="X314" i="12"/>
  <c r="X313" i="12" s="1"/>
  <c r="W257" i="12"/>
  <c r="W258" i="12" s="1"/>
  <c r="Z233" i="12"/>
  <c r="Y330" i="12" s="1"/>
  <c r="AA234" i="12"/>
  <c r="X256" i="12"/>
  <c r="Z20" i="23"/>
  <c r="S34" i="5"/>
  <c r="S35" i="5"/>
  <c r="S33" i="5"/>
  <c r="S84" i="5"/>
  <c r="S83" i="5"/>
  <c r="S80" i="5"/>
  <c r="R81" i="5"/>
  <c r="R85" i="5" s="1"/>
  <c r="S85" i="5" s="1"/>
  <c r="R77" i="5"/>
  <c r="S77" i="5" s="1"/>
  <c r="R92" i="5"/>
  <c r="S92" i="5" s="1"/>
  <c r="R87" i="5"/>
  <c r="X27" i="5"/>
  <c r="X69" i="5"/>
  <c r="X51" i="5"/>
  <c r="X63" i="5"/>
  <c r="X14" i="5"/>
  <c r="X57" i="5"/>
  <c r="X21" i="5"/>
  <c r="AB6" i="5"/>
  <c r="AB8" i="5" s="1"/>
  <c r="AB9" i="5" s="1"/>
  <c r="AB10" i="5" s="1"/>
  <c r="Z8" i="5"/>
  <c r="Z9" i="5" s="1"/>
  <c r="Z10" i="5" s="1"/>
  <c r="V38" i="5"/>
  <c r="W38" i="5" s="1"/>
  <c r="V15" i="5"/>
  <c r="V20" i="5"/>
  <c r="V39" i="5"/>
  <c r="W39" i="5" s="1"/>
  <c r="T35" i="5"/>
  <c r="U20" i="5" s="1"/>
  <c r="L86" i="5"/>
  <c r="M78" i="5"/>
  <c r="P75" i="5"/>
  <c r="Q45" i="5"/>
  <c r="T47" i="5"/>
  <c r="R45" i="5"/>
  <c r="G15" i="5"/>
  <c r="F16" i="5"/>
  <c r="K86" i="5" l="1"/>
  <c r="V21" i="23"/>
  <c r="AA12" i="13"/>
  <c r="J197" i="13" s="1"/>
  <c r="V37" i="5"/>
  <c r="W37" i="5" s="1"/>
  <c r="S42" i="5"/>
  <c r="T42" i="5"/>
  <c r="U42" i="5" s="1"/>
  <c r="Y335" i="12"/>
  <c r="Y329" i="12"/>
  <c r="J259" i="13"/>
  <c r="J308" i="13"/>
  <c r="J239" i="13"/>
  <c r="J322" i="13"/>
  <c r="J321" i="13"/>
  <c r="J260" i="13"/>
  <c r="J335" i="13"/>
  <c r="Y331" i="12"/>
  <c r="J202" i="13"/>
  <c r="J333" i="13"/>
  <c r="J227" i="13"/>
  <c r="J220" i="13"/>
  <c r="J287" i="13"/>
  <c r="J275" i="13"/>
  <c r="J234" i="13"/>
  <c r="J340" i="13"/>
  <c r="J309" i="13"/>
  <c r="J237" i="13"/>
  <c r="J274" i="13"/>
  <c r="J240" i="13"/>
  <c r="J316" i="13"/>
  <c r="J236" i="13"/>
  <c r="J242" i="13"/>
  <c r="J269" i="13"/>
  <c r="J291" i="13"/>
  <c r="J341" i="13"/>
  <c r="I91" i="5"/>
  <c r="N78" i="5"/>
  <c r="N86" i="5" s="1"/>
  <c r="Y316" i="12"/>
  <c r="Y317" i="12" s="1"/>
  <c r="Y318" i="12" s="1"/>
  <c r="S45" i="5"/>
  <c r="R75" i="5"/>
  <c r="S75" i="5" s="1"/>
  <c r="I93" i="5"/>
  <c r="H94" i="5"/>
  <c r="I94" i="5" s="1"/>
  <c r="Z239" i="12"/>
  <c r="Z244" i="12" s="1"/>
  <c r="Z316" i="12" s="1"/>
  <c r="Z317" i="12" s="1"/>
  <c r="Z318" i="12" s="1"/>
  <c r="Y332" i="12"/>
  <c r="Y336" i="12"/>
  <c r="Y338" i="12"/>
  <c r="Y337" i="12"/>
  <c r="Y333" i="12"/>
  <c r="Y256" i="12"/>
  <c r="Y334" i="12"/>
  <c r="W280" i="12"/>
  <c r="U63" i="5"/>
  <c r="U69" i="5"/>
  <c r="U21" i="5"/>
  <c r="U27" i="5"/>
  <c r="U51" i="5"/>
  <c r="U57" i="5"/>
  <c r="Q75" i="5"/>
  <c r="P76" i="5"/>
  <c r="X320" i="12"/>
  <c r="Z238" i="12"/>
  <c r="Y314" i="12"/>
  <c r="Y313" i="12" s="1"/>
  <c r="Y237" i="12"/>
  <c r="F17" i="5"/>
  <c r="G17" i="5" s="1"/>
  <c r="G16" i="5"/>
  <c r="V47" i="5"/>
  <c r="T45" i="5"/>
  <c r="W21" i="23"/>
  <c r="M86" i="5"/>
  <c r="L89" i="5"/>
  <c r="U34" i="5"/>
  <c r="U83" i="5"/>
  <c r="T77" i="5"/>
  <c r="U77" i="5" s="1"/>
  <c r="T87" i="5"/>
  <c r="T81" i="5"/>
  <c r="T85" i="5" s="1"/>
  <c r="U85" i="5" s="1"/>
  <c r="U33" i="5"/>
  <c r="U84" i="5"/>
  <c r="U80" i="5"/>
  <c r="U35" i="5"/>
  <c r="T92" i="5"/>
  <c r="U92" i="5" s="1"/>
  <c r="V35" i="5"/>
  <c r="W20" i="5" s="1"/>
  <c r="Z21" i="5"/>
  <c r="Z63" i="5"/>
  <c r="Z14" i="5"/>
  <c r="Z69" i="5"/>
  <c r="Z57" i="5"/>
  <c r="Z27" i="5"/>
  <c r="Z51" i="5"/>
  <c r="AB57" i="5"/>
  <c r="AB27" i="5"/>
  <c r="AB51" i="5"/>
  <c r="AB14" i="5"/>
  <c r="AB69" i="5"/>
  <c r="AB63" i="5"/>
  <c r="AB21" i="5"/>
  <c r="X38" i="5"/>
  <c r="Y38" i="5" s="1"/>
  <c r="X15" i="5"/>
  <c r="X20" i="5"/>
  <c r="X39" i="5"/>
  <c r="Y39" i="5" s="1"/>
  <c r="R16" i="5"/>
  <c r="R17" i="5" s="1"/>
  <c r="S43" i="5"/>
  <c r="J90" i="5"/>
  <c r="J91" i="5" s="1"/>
  <c r="K89" i="5"/>
  <c r="X257" i="12"/>
  <c r="AA233" i="12"/>
  <c r="AA239" i="12" s="1"/>
  <c r="AB234" i="12"/>
  <c r="J277" i="13" l="1"/>
  <c r="J317" i="13"/>
  <c r="J244" i="13"/>
  <c r="J312" i="13"/>
  <c r="J267" i="13"/>
  <c r="J276" i="13"/>
  <c r="J271" i="13"/>
  <c r="J249" i="13"/>
  <c r="J225" i="13"/>
  <c r="J243" i="13"/>
  <c r="J223" i="13"/>
  <c r="J199" i="13"/>
  <c r="J306" i="13"/>
  <c r="J216" i="13"/>
  <c r="J298" i="13"/>
  <c r="J292" i="13"/>
  <c r="J209" i="13"/>
  <c r="J246" i="13"/>
  <c r="J200" i="13"/>
  <c r="J222" i="13"/>
  <c r="J280" i="13"/>
  <c r="J245" i="13"/>
  <c r="V42" i="5"/>
  <c r="J325" i="13"/>
  <c r="J212" i="13"/>
  <c r="J318" i="13"/>
  <c r="J214" i="13"/>
  <c r="J262" i="13"/>
  <c r="J247" i="13"/>
  <c r="J252" i="13"/>
  <c r="J255" i="13"/>
  <c r="J279" i="13"/>
  <c r="J343" i="13"/>
  <c r="J241" i="13"/>
  <c r="J268" i="13"/>
  <c r="J314" i="13"/>
  <c r="J310" i="13"/>
  <c r="J295" i="13"/>
  <c r="J265" i="13"/>
  <c r="J323" i="13"/>
  <c r="J264" i="13"/>
  <c r="J250" i="13"/>
  <c r="J330" i="13"/>
  <c r="J337" i="13"/>
  <c r="J327" i="13"/>
  <c r="J319" i="13"/>
  <c r="J211" i="13"/>
  <c r="J226" i="13"/>
  <c r="J254" i="13"/>
  <c r="J272" i="13"/>
  <c r="J300" i="13"/>
  <c r="J294" i="13"/>
  <c r="J238" i="13"/>
  <c r="J285" i="13"/>
  <c r="J203" i="13"/>
  <c r="J205" i="13"/>
  <c r="J293" i="13"/>
  <c r="J221" i="13"/>
  <c r="J297" i="13"/>
  <c r="AA43" i="13"/>
  <c r="AU258" i="13" s="1"/>
  <c r="J230" i="13"/>
  <c r="J251" i="13"/>
  <c r="J232" i="13"/>
  <c r="J273" i="13"/>
  <c r="J326" i="13"/>
  <c r="J307" i="13"/>
  <c r="J198" i="13"/>
  <c r="J204" i="13"/>
  <c r="J286" i="13"/>
  <c r="J290" i="13"/>
  <c r="J283" i="13"/>
  <c r="J284" i="13"/>
  <c r="J311" i="13"/>
  <c r="J282" i="13"/>
  <c r="J256" i="13"/>
  <c r="J302" i="13"/>
  <c r="J329" i="13"/>
  <c r="J305" i="13"/>
  <c r="J210" i="13"/>
  <c r="J224" i="13"/>
  <c r="J253" i="13"/>
  <c r="J213" i="13"/>
  <c r="J258" i="13"/>
  <c r="J342" i="13"/>
  <c r="J346" i="13"/>
  <c r="J304" i="13"/>
  <c r="J289" i="13"/>
  <c r="AU263" i="13"/>
  <c r="J296" i="13"/>
  <c r="J345" i="13"/>
  <c r="J336" i="13"/>
  <c r="J320" i="13"/>
  <c r="J338" i="13"/>
  <c r="J263" i="13"/>
  <c r="J344" i="13"/>
  <c r="J334" i="13"/>
  <c r="J332" i="13"/>
  <c r="J270" i="13"/>
  <c r="J248" i="13"/>
  <c r="J303" i="13"/>
  <c r="J215" i="13"/>
  <c r="J299" i="13"/>
  <c r="J288" i="13"/>
  <c r="J206" i="13"/>
  <c r="J301" i="13"/>
  <c r="J331" i="13"/>
  <c r="J328" i="13"/>
  <c r="J315" i="13"/>
  <c r="AU323" i="13"/>
  <c r="X37" i="5"/>
  <c r="X42" i="5" s="1"/>
  <c r="J313" i="13"/>
  <c r="J324" i="13"/>
  <c r="J201" i="13"/>
  <c r="J257" i="13"/>
  <c r="J228" i="13"/>
  <c r="J281" i="13"/>
  <c r="J339" i="13"/>
  <c r="J261" i="13"/>
  <c r="J217" i="13"/>
  <c r="J207" i="13"/>
  <c r="J266" i="13"/>
  <c r="J235" i="13"/>
  <c r="J218" i="13"/>
  <c r="J208" i="13"/>
  <c r="J219" i="13"/>
  <c r="J229" i="13"/>
  <c r="J233" i="13"/>
  <c r="J231" i="13"/>
  <c r="J278" i="13"/>
  <c r="T43" i="5"/>
  <c r="T16" i="5" s="1"/>
  <c r="T17" i="5" s="1"/>
  <c r="AU225" i="13"/>
  <c r="AU221" i="13"/>
  <c r="R76" i="5"/>
  <c r="S76" i="5" s="1"/>
  <c r="O78" i="5"/>
  <c r="Z333" i="12"/>
  <c r="Z330" i="12"/>
  <c r="Z256" i="12"/>
  <c r="Z257" i="12" s="1"/>
  <c r="Z280" i="12" s="1"/>
  <c r="U22" i="23"/>
  <c r="U30" i="23" s="1"/>
  <c r="U31" i="23" s="1"/>
  <c r="AU233" i="13"/>
  <c r="AU286" i="13"/>
  <c r="AU197" i="13"/>
  <c r="Z335" i="12"/>
  <c r="Z336" i="12"/>
  <c r="Z331" i="12"/>
  <c r="Z329" i="12"/>
  <c r="Z337" i="12"/>
  <c r="Z334" i="12"/>
  <c r="W42" i="5"/>
  <c r="W69" i="5"/>
  <c r="W51" i="5"/>
  <c r="W21" i="5"/>
  <c r="W27" i="5"/>
  <c r="W63" i="5"/>
  <c r="W57" i="5"/>
  <c r="X280" i="12"/>
  <c r="X258" i="12"/>
  <c r="Y320" i="12"/>
  <c r="Y257" i="12"/>
  <c r="Y280" i="12" s="1"/>
  <c r="P78" i="5"/>
  <c r="Q76" i="5"/>
  <c r="Z338" i="12"/>
  <c r="Z332" i="12"/>
  <c r="AA244" i="12"/>
  <c r="AA316" i="12" s="1"/>
  <c r="AA317" i="12" s="1"/>
  <c r="AA318" i="12" s="1"/>
  <c r="AA238" i="12"/>
  <c r="Z237" i="12"/>
  <c r="Z314" i="12"/>
  <c r="Z313" i="12" s="1"/>
  <c r="AB233" i="12"/>
  <c r="AA331" i="12" s="1"/>
  <c r="AC234" i="12"/>
  <c r="K91" i="5"/>
  <c r="J93" i="5"/>
  <c r="K92" i="5"/>
  <c r="K90" i="5"/>
  <c r="X35" i="5"/>
  <c r="Y20" i="5" s="1"/>
  <c r="AB15" i="5"/>
  <c r="AB20" i="5"/>
  <c r="Z39" i="5"/>
  <c r="Z15" i="5"/>
  <c r="Z20" i="5"/>
  <c r="Z38" i="5"/>
  <c r="W34" i="5"/>
  <c r="W80" i="5"/>
  <c r="W35" i="5"/>
  <c r="W33" i="5"/>
  <c r="V77" i="5"/>
  <c r="W77" i="5" s="1"/>
  <c r="W83" i="5"/>
  <c r="V92" i="5"/>
  <c r="W92" i="5" s="1"/>
  <c r="V81" i="5"/>
  <c r="V85" i="5" s="1"/>
  <c r="W85" i="5" s="1"/>
  <c r="V87" i="5"/>
  <c r="W84" i="5"/>
  <c r="V43" i="5"/>
  <c r="X21" i="23"/>
  <c r="O86" i="5"/>
  <c r="N89" i="5"/>
  <c r="L90" i="5"/>
  <c r="M90" i="5" s="1"/>
  <c r="M89" i="5"/>
  <c r="T75" i="5"/>
  <c r="U75" i="5" s="1"/>
  <c r="U45" i="5"/>
  <c r="V45" i="5"/>
  <c r="X47" i="5"/>
  <c r="AU262" i="13" l="1"/>
  <c r="AU253" i="13"/>
  <c r="AU289" i="13"/>
  <c r="AU242" i="13"/>
  <c r="AU290" i="13"/>
  <c r="AU326" i="13"/>
  <c r="AU206" i="13"/>
  <c r="AU321" i="13"/>
  <c r="AU224" i="13"/>
  <c r="AU222" i="13"/>
  <c r="AU282" i="13"/>
  <c r="AU226" i="13"/>
  <c r="AE10" i="13"/>
  <c r="AU333" i="13"/>
  <c r="AU300" i="13"/>
  <c r="AU223" i="13"/>
  <c r="AU337" i="13"/>
  <c r="AU306" i="13"/>
  <c r="AU204" i="13"/>
  <c r="AU322" i="13"/>
  <c r="AU335" i="13"/>
  <c r="AU296" i="13"/>
  <c r="AU272" i="13"/>
  <c r="AU332" i="13"/>
  <c r="AU264" i="13"/>
  <c r="AU269" i="13"/>
  <c r="AU247" i="13"/>
  <c r="AU231" i="13"/>
  <c r="AU336" i="13"/>
  <c r="AU330" i="13"/>
  <c r="AU271" i="13"/>
  <c r="AU239" i="13"/>
  <c r="AU343" i="13"/>
  <c r="AU227" i="13"/>
  <c r="AU265" i="13"/>
  <c r="AU205" i="13"/>
  <c r="AU280" i="13"/>
  <c r="AU208" i="13"/>
  <c r="AU345" i="13"/>
  <c r="AU207" i="13"/>
  <c r="AU314" i="13"/>
  <c r="AU298" i="13"/>
  <c r="AU294" i="13"/>
  <c r="AU256" i="13"/>
  <c r="AU288" i="13"/>
  <c r="AU324" i="13"/>
  <c r="AU331" i="13"/>
  <c r="AU273" i="13"/>
  <c r="AU236" i="13"/>
  <c r="AU338" i="13"/>
  <c r="AU217" i="13"/>
  <c r="AU340" i="13"/>
  <c r="AU328" i="13"/>
  <c r="AU245" i="13"/>
  <c r="AU213" i="13"/>
  <c r="AU341" i="13"/>
  <c r="AU229" i="13"/>
  <c r="AU238" i="13"/>
  <c r="AU198" i="13"/>
  <c r="AU244" i="13"/>
  <c r="AU309" i="13"/>
  <c r="AU311" i="13"/>
  <c r="AU281" i="13"/>
  <c r="AU287" i="13"/>
  <c r="AU310" i="13"/>
  <c r="AU220" i="13"/>
  <c r="AU203" i="13"/>
  <c r="AU275" i="13"/>
  <c r="AU316" i="13"/>
  <c r="AU305" i="13"/>
  <c r="AU313" i="13"/>
  <c r="AU211" i="13"/>
  <c r="AU299" i="13"/>
  <c r="AU201" i="13"/>
  <c r="AU218" i="13"/>
  <c r="AU251" i="13"/>
  <c r="AU228" i="13"/>
  <c r="AU339" i="13"/>
  <c r="AU249" i="13"/>
  <c r="AU260" i="13"/>
  <c r="AU261" i="13"/>
  <c r="AU346" i="13"/>
  <c r="AU285" i="13"/>
  <c r="AU216" i="13"/>
  <c r="AU317" i="13"/>
  <c r="AU284" i="13"/>
  <c r="AU344" i="13"/>
  <c r="AU243" i="13"/>
  <c r="AU277" i="13"/>
  <c r="AU295" i="13"/>
  <c r="AU199" i="13"/>
  <c r="AU235" i="13"/>
  <c r="AU268" i="13"/>
  <c r="AU240" i="13"/>
  <c r="AU279" i="13"/>
  <c r="AU293" i="13"/>
  <c r="AU312" i="13"/>
  <c r="AU234" i="13"/>
  <c r="AU276" i="13"/>
  <c r="AU232" i="13"/>
  <c r="AU307" i="13"/>
  <c r="AU255" i="13"/>
  <c r="AU304" i="13"/>
  <c r="AU325" i="13"/>
  <c r="AU297" i="13"/>
  <c r="AU212" i="13"/>
  <c r="AU267" i="13"/>
  <c r="AU319" i="13"/>
  <c r="AU292" i="13"/>
  <c r="AU334" i="13"/>
  <c r="AU230" i="13"/>
  <c r="AU209" i="13"/>
  <c r="AU252" i="13"/>
  <c r="AU219" i="13"/>
  <c r="AU266" i="13"/>
  <c r="AU315" i="13"/>
  <c r="AU283" i="13"/>
  <c r="AU200" i="13"/>
  <c r="AU257" i="13"/>
  <c r="AU254" i="13"/>
  <c r="AU259" i="13"/>
  <c r="AU210" i="13"/>
  <c r="AU308" i="13"/>
  <c r="AU246" i="13"/>
  <c r="AU278" i="13"/>
  <c r="AU241" i="13"/>
  <c r="AU320" i="13"/>
  <c r="AU215" i="13"/>
  <c r="AU327" i="13"/>
  <c r="AU202" i="13"/>
  <c r="AU301" i="13"/>
  <c r="AU248" i="13"/>
  <c r="AU237" i="13"/>
  <c r="AU302" i="13"/>
  <c r="AU291" i="13"/>
  <c r="AU303" i="13"/>
  <c r="AU270" i="13"/>
  <c r="AU318" i="13"/>
  <c r="AU214" i="13"/>
  <c r="AU329" i="13"/>
  <c r="AU274" i="13"/>
  <c r="AU250" i="13"/>
  <c r="AU342" i="13"/>
  <c r="Y37" i="5"/>
  <c r="Z37" i="5"/>
  <c r="Z42" i="5" s="1"/>
  <c r="U43" i="5"/>
  <c r="L22" i="23"/>
  <c r="L24" i="23" s="1"/>
  <c r="R78" i="5"/>
  <c r="S78" i="5" s="1"/>
  <c r="U23" i="23"/>
  <c r="L91" i="5"/>
  <c r="M91" i="5" s="1"/>
  <c r="AE11" i="13"/>
  <c r="AA337" i="12"/>
  <c r="T76" i="5"/>
  <c r="T78" i="5" s="1"/>
  <c r="Y42" i="5"/>
  <c r="Z258" i="12"/>
  <c r="AB239" i="12"/>
  <c r="AB244" i="12" s="1"/>
  <c r="AB316" i="12" s="1"/>
  <c r="AB317" i="12" s="1"/>
  <c r="AB318" i="12" s="1"/>
  <c r="AA256" i="12"/>
  <c r="AA257" i="12" s="1"/>
  <c r="AA280" i="12" s="1"/>
  <c r="AA334" i="12"/>
  <c r="AA333" i="12"/>
  <c r="AA332" i="12"/>
  <c r="AA335" i="12"/>
  <c r="AA336" i="12"/>
  <c r="Y63" i="5"/>
  <c r="Y51" i="5"/>
  <c r="Y21" i="5"/>
  <c r="Y57" i="5"/>
  <c r="Y69" i="5"/>
  <c r="Y27" i="5"/>
  <c r="AA329" i="12"/>
  <c r="AA338" i="12"/>
  <c r="AA330" i="12"/>
  <c r="P86" i="5"/>
  <c r="Q78" i="5"/>
  <c r="Y258" i="12"/>
  <c r="Z320" i="12"/>
  <c r="AB238" i="12"/>
  <c r="AA314" i="12"/>
  <c r="AA313" i="12" s="1"/>
  <c r="AA237" i="12"/>
  <c r="X45" i="5"/>
  <c r="Z47" i="5"/>
  <c r="V75" i="5"/>
  <c r="W75" i="5" s="1"/>
  <c r="W45" i="5"/>
  <c r="N90" i="5"/>
  <c r="O90" i="5" s="1"/>
  <c r="O89" i="5"/>
  <c r="W43" i="5"/>
  <c r="V16" i="5"/>
  <c r="V17" i="5" s="1"/>
  <c r="AA38" i="5"/>
  <c r="AB38" i="5"/>
  <c r="AC38" i="5" s="1"/>
  <c r="Z35" i="5"/>
  <c r="AA20" i="5" s="1"/>
  <c r="AA39" i="5"/>
  <c r="AB39" i="5"/>
  <c r="AC39" i="5" s="1"/>
  <c r="AB35" i="5"/>
  <c r="AC20" i="5" s="1"/>
  <c r="Y34" i="5"/>
  <c r="X87" i="5"/>
  <c r="Y35" i="5"/>
  <c r="X81" i="5"/>
  <c r="X85" i="5" s="1"/>
  <c r="Y85" i="5" s="1"/>
  <c r="Y33" i="5"/>
  <c r="X92" i="5"/>
  <c r="Y92" i="5" s="1"/>
  <c r="X77" i="5"/>
  <c r="Y77" i="5" s="1"/>
  <c r="Y80" i="5"/>
  <c r="Y83" i="5"/>
  <c r="Y84" i="5"/>
  <c r="X43" i="5"/>
  <c r="J94" i="5"/>
  <c r="K93" i="5"/>
  <c r="AC233" i="12"/>
  <c r="AC239" i="12" s="1"/>
  <c r="AD234" i="12"/>
  <c r="AB37" i="5" l="1"/>
  <c r="AB42" i="5" s="1"/>
  <c r="AC42" i="5" s="1"/>
  <c r="AA37" i="5"/>
  <c r="R86" i="5"/>
  <c r="R89" i="5" s="1"/>
  <c r="AB337" i="12"/>
  <c r="AB329" i="12"/>
  <c r="AB333" i="12"/>
  <c r="L93" i="5"/>
  <c r="L94" i="5" s="1"/>
  <c r="AE12" i="13"/>
  <c r="U76" i="5"/>
  <c r="AB332" i="12"/>
  <c r="AB256" i="12"/>
  <c r="AB257" i="12" s="1"/>
  <c r="AB280" i="12" s="1"/>
  <c r="AB338" i="12"/>
  <c r="AA42" i="5"/>
  <c r="AB330" i="12"/>
  <c r="AB334" i="12"/>
  <c r="AB336" i="12"/>
  <c r="N91" i="5"/>
  <c r="O91" i="5" s="1"/>
  <c r="AA258" i="12"/>
  <c r="AC27" i="5"/>
  <c r="AC51" i="5"/>
  <c r="AC57" i="5"/>
  <c r="AC69" i="5"/>
  <c r="AC21" i="5"/>
  <c r="AC63" i="5"/>
  <c r="Y45" i="5"/>
  <c r="X75" i="5"/>
  <c r="Y75" i="5" s="1"/>
  <c r="Y21" i="23"/>
  <c r="P89" i="5"/>
  <c r="Q86" i="5"/>
  <c r="AA63" i="5"/>
  <c r="AA27" i="5"/>
  <c r="AA57" i="5"/>
  <c r="AA21" i="5"/>
  <c r="AA69" i="5"/>
  <c r="AA51" i="5"/>
  <c r="AB335" i="12"/>
  <c r="V76" i="5"/>
  <c r="V78" i="5" s="1"/>
  <c r="AB331" i="12"/>
  <c r="AC244" i="12"/>
  <c r="AC316" i="12" s="1"/>
  <c r="AC317" i="12" s="1"/>
  <c r="AC318" i="12" s="1"/>
  <c r="AA320" i="12"/>
  <c r="AC238" i="12"/>
  <c r="AB314" i="12"/>
  <c r="AB313" i="12" s="1"/>
  <c r="AB237" i="12"/>
  <c r="AD233" i="12"/>
  <c r="AC338" i="12" s="1"/>
  <c r="AE234" i="12"/>
  <c r="V22" i="23"/>
  <c r="K94" i="5"/>
  <c r="Y43" i="5"/>
  <c r="X16" i="5"/>
  <c r="X17" i="5" s="1"/>
  <c r="AC34" i="5"/>
  <c r="AC33" i="5"/>
  <c r="AB87" i="5"/>
  <c r="AC84" i="5"/>
  <c r="AC80" i="5"/>
  <c r="AB92" i="5"/>
  <c r="AC92" i="5" s="1"/>
  <c r="AC35" i="5"/>
  <c r="AC83" i="5"/>
  <c r="AB77" i="5"/>
  <c r="AC77" i="5" s="1"/>
  <c r="AB81" i="5"/>
  <c r="AB85" i="5" s="1"/>
  <c r="AC85" i="5" s="1"/>
  <c r="AA34" i="5"/>
  <c r="Z87" i="5"/>
  <c r="AA80" i="5"/>
  <c r="Z81" i="5"/>
  <c r="Z85" i="5" s="1"/>
  <c r="AA85" i="5" s="1"/>
  <c r="AA84" i="5"/>
  <c r="Z77" i="5"/>
  <c r="AA77" i="5" s="1"/>
  <c r="Z92" i="5"/>
  <c r="AA92" i="5" s="1"/>
  <c r="AA35" i="5"/>
  <c r="AA33" i="5"/>
  <c r="AA83" i="5"/>
  <c r="Z43" i="5"/>
  <c r="U78" i="5"/>
  <c r="T86" i="5"/>
  <c r="Z45" i="5"/>
  <c r="AB47" i="5"/>
  <c r="AB45" i="5" s="1"/>
  <c r="AC37" i="5"/>
  <c r="S86" i="5" l="1"/>
  <c r="Z21" i="23"/>
  <c r="M93" i="5"/>
  <c r="AE13" i="13"/>
  <c r="AC256" i="12"/>
  <c r="AC257" i="12" s="1"/>
  <c r="AC280" i="12" s="1"/>
  <c r="AC336" i="12"/>
  <c r="AC334" i="12"/>
  <c r="N93" i="5"/>
  <c r="O93" i="5" s="1"/>
  <c r="AB43" i="5"/>
  <c r="AB16" i="5" s="1"/>
  <c r="W76" i="5"/>
  <c r="AC331" i="12"/>
  <c r="AD239" i="12"/>
  <c r="AD244" i="12" s="1"/>
  <c r="AD316" i="12" s="1"/>
  <c r="AD317" i="12" s="1"/>
  <c r="AD318" i="12" s="1"/>
  <c r="AC329" i="12"/>
  <c r="AC335" i="12"/>
  <c r="AC333" i="12"/>
  <c r="AC330" i="12"/>
  <c r="AC337" i="12"/>
  <c r="AC332" i="12"/>
  <c r="X76" i="5"/>
  <c r="Y76" i="5" s="1"/>
  <c r="AB258" i="12"/>
  <c r="P90" i="5"/>
  <c r="Q90" i="5" s="1"/>
  <c r="Q89" i="5"/>
  <c r="AB320" i="12"/>
  <c r="AD238" i="12"/>
  <c r="AC314" i="12"/>
  <c r="AC313" i="12" s="1"/>
  <c r="AC237" i="12"/>
  <c r="AB75" i="5"/>
  <c r="AC75" i="5" s="1"/>
  <c r="AC45" i="5"/>
  <c r="Z75" i="5"/>
  <c r="AA75" i="5" s="1"/>
  <c r="AA45" i="5"/>
  <c r="W22" i="23"/>
  <c r="J32" i="8"/>
  <c r="H36" i="8"/>
  <c r="H37" i="8" s="1"/>
  <c r="H39" i="8" s="1"/>
  <c r="M94" i="5"/>
  <c r="U86" i="5"/>
  <c r="T89" i="5"/>
  <c r="V86" i="5"/>
  <c r="W78" i="5"/>
  <c r="Z16" i="5"/>
  <c r="Z17" i="5" s="1"/>
  <c r="AA43" i="5"/>
  <c r="R90" i="5"/>
  <c r="S90" i="5" s="1"/>
  <c r="S89" i="5"/>
  <c r="M22" i="23"/>
  <c r="V23" i="23"/>
  <c r="V30" i="23"/>
  <c r="V31" i="23" s="1"/>
  <c r="AE233" i="12"/>
  <c r="AE239" i="12" s="1"/>
  <c r="AF234" i="12"/>
  <c r="N94" i="5" l="1"/>
  <c r="O94" i="5" s="1"/>
  <c r="AE14" i="13"/>
  <c r="K283" i="13" s="1"/>
  <c r="AD256" i="12"/>
  <c r="AD257" i="12" s="1"/>
  <c r="AD280" i="12" s="1"/>
  <c r="P91" i="5"/>
  <c r="P93" i="5" s="1"/>
  <c r="Q93" i="5" s="1"/>
  <c r="AD330" i="12"/>
  <c r="AC43" i="5"/>
  <c r="R91" i="5"/>
  <c r="S91" i="5" s="1"/>
  <c r="X78" i="5"/>
  <c r="X86" i="5" s="1"/>
  <c r="AB17" i="5"/>
  <c r="AD336" i="12"/>
  <c r="AD331" i="12"/>
  <c r="AD334" i="12"/>
  <c r="AD337" i="12"/>
  <c r="AD332" i="12"/>
  <c r="AD329" i="12"/>
  <c r="AD335" i="12"/>
  <c r="AD338" i="12"/>
  <c r="Z76" i="5"/>
  <c r="Z78" i="5" s="1"/>
  <c r="AB76" i="5"/>
  <c r="AC76" i="5" s="1"/>
  <c r="AC258" i="12"/>
  <c r="M24" i="23"/>
  <c r="AD333" i="12"/>
  <c r="AE244" i="12"/>
  <c r="AE316" i="12" s="1"/>
  <c r="AE317" i="12" s="1"/>
  <c r="AE318" i="12" s="1"/>
  <c r="GH249" i="12"/>
  <c r="GH250" i="12" s="1"/>
  <c r="GH277" i="12" s="1"/>
  <c r="DL249" i="12"/>
  <c r="DL250" i="12" s="1"/>
  <c r="DL277" i="12" s="1"/>
  <c r="CY249" i="12"/>
  <c r="CY250" i="12" s="1"/>
  <c r="CY277" i="12" s="1"/>
  <c r="AS249" i="12"/>
  <c r="AS250" i="12" s="1"/>
  <c r="AS277" i="12" s="1"/>
  <c r="AL249" i="12"/>
  <c r="AL250" i="12" s="1"/>
  <c r="AL277" i="12" s="1"/>
  <c r="ET249" i="12"/>
  <c r="ET250" i="12" s="1"/>
  <c r="ET277" i="12" s="1"/>
  <c r="DT249" i="12"/>
  <c r="DT250" i="12" s="1"/>
  <c r="DT277" i="12" s="1"/>
  <c r="CD249" i="12"/>
  <c r="CD250" i="12" s="1"/>
  <c r="CD277" i="12" s="1"/>
  <c r="BY249" i="12"/>
  <c r="BY250" i="12" s="1"/>
  <c r="BY277" i="12" s="1"/>
  <c r="DS249" i="12"/>
  <c r="DS250" i="12" s="1"/>
  <c r="DS277" i="12" s="1"/>
  <c r="DX249" i="12"/>
  <c r="DX250" i="12" s="1"/>
  <c r="DX277" i="12" s="1"/>
  <c r="GJ249" i="12"/>
  <c r="GJ250" i="12" s="1"/>
  <c r="GJ277" i="12" s="1"/>
  <c r="FJ249" i="12"/>
  <c r="FJ250" i="12" s="1"/>
  <c r="FJ277" i="12" s="1"/>
  <c r="CF249" i="12"/>
  <c r="CF250" i="12" s="1"/>
  <c r="CF277" i="12" s="1"/>
  <c r="CJ249" i="12"/>
  <c r="CJ250" i="12" s="1"/>
  <c r="CJ277" i="12" s="1"/>
  <c r="FC249" i="12"/>
  <c r="FC250" i="12" s="1"/>
  <c r="FC277" i="12" s="1"/>
  <c r="AI249" i="12"/>
  <c r="AI250" i="12" s="1"/>
  <c r="AI277" i="12" s="1"/>
  <c r="CC249" i="12"/>
  <c r="CC250" i="12" s="1"/>
  <c r="CC277" i="12" s="1"/>
  <c r="FH249" i="12"/>
  <c r="FH250" i="12" s="1"/>
  <c r="FH277" i="12" s="1"/>
  <c r="Q249" i="12"/>
  <c r="AQ249" i="12"/>
  <c r="AQ250" i="12" s="1"/>
  <c r="AQ277" i="12" s="1"/>
  <c r="EA249" i="12"/>
  <c r="EA250" i="12" s="1"/>
  <c r="EA277" i="12" s="1"/>
  <c r="BZ249" i="12"/>
  <c r="BZ250" i="12" s="1"/>
  <c r="BZ277" i="12" s="1"/>
  <c r="DB249" i="12"/>
  <c r="DB250" i="12" s="1"/>
  <c r="DB277" i="12" s="1"/>
  <c r="DZ249" i="12"/>
  <c r="DZ250" i="12" s="1"/>
  <c r="DZ277" i="12" s="1"/>
  <c r="FU249" i="12"/>
  <c r="FU250" i="12" s="1"/>
  <c r="FU277" i="12" s="1"/>
  <c r="FV249" i="12"/>
  <c r="FV250" i="12" s="1"/>
  <c r="FV277" i="12" s="1"/>
  <c r="BX249" i="12"/>
  <c r="BX250" i="12" s="1"/>
  <c r="BX277" i="12" s="1"/>
  <c r="CE249" i="12"/>
  <c r="CE250" i="12" s="1"/>
  <c r="CE277" i="12" s="1"/>
  <c r="CO249" i="12"/>
  <c r="CO250" i="12" s="1"/>
  <c r="CO277" i="12" s="1"/>
  <c r="BG249" i="12"/>
  <c r="BG250" i="12" s="1"/>
  <c r="BG277" i="12" s="1"/>
  <c r="DW249" i="12"/>
  <c r="DW250" i="12" s="1"/>
  <c r="DW277" i="12" s="1"/>
  <c r="AJ249" i="12"/>
  <c r="AJ250" i="12" s="1"/>
  <c r="AJ277" i="12" s="1"/>
  <c r="CV249" i="12"/>
  <c r="CV250" i="12" s="1"/>
  <c r="CV277" i="12" s="1"/>
  <c r="BH249" i="12"/>
  <c r="BU249" i="12"/>
  <c r="BU250" i="12" s="1"/>
  <c r="BU277" i="12" s="1"/>
  <c r="FP249" i="12"/>
  <c r="FP250" i="12" s="1"/>
  <c r="FP277" i="12" s="1"/>
  <c r="AW249" i="12"/>
  <c r="AW250" i="12" s="1"/>
  <c r="AW277" i="12" s="1"/>
  <c r="CH249" i="12"/>
  <c r="CH250" i="12" s="1"/>
  <c r="CH277" i="12" s="1"/>
  <c r="FB249" i="12"/>
  <c r="FB250" i="12" s="1"/>
  <c r="FB277" i="12" s="1"/>
  <c r="GF249" i="12"/>
  <c r="GF250" i="12" s="1"/>
  <c r="GF277" i="12" s="1"/>
  <c r="AN249" i="12"/>
  <c r="AN250" i="12" s="1"/>
  <c r="AN277" i="12" s="1"/>
  <c r="CU249" i="12"/>
  <c r="CU250" i="12" s="1"/>
  <c r="CU277" i="12" s="1"/>
  <c r="EK249" i="12"/>
  <c r="EK250" i="12" s="1"/>
  <c r="EK277" i="12" s="1"/>
  <c r="T249" i="12"/>
  <c r="T250" i="12" s="1"/>
  <c r="T277" i="12" s="1"/>
  <c r="BT249" i="12"/>
  <c r="BT250" i="12" s="1"/>
  <c r="BT277" i="12" s="1"/>
  <c r="CK249" i="12"/>
  <c r="CK250" i="12" s="1"/>
  <c r="CK277" i="12" s="1"/>
  <c r="DF249" i="12"/>
  <c r="DF250" i="12" s="1"/>
  <c r="DF277" i="12" s="1"/>
  <c r="AM249" i="12"/>
  <c r="AM250" i="12" s="1"/>
  <c r="AM277" i="12" s="1"/>
  <c r="FN249" i="12"/>
  <c r="FN250" i="12" s="1"/>
  <c r="FN277" i="12" s="1"/>
  <c r="CB249" i="12"/>
  <c r="CB250" i="12" s="1"/>
  <c r="CB277" i="12" s="1"/>
  <c r="GB249" i="12"/>
  <c r="GB250" i="12" s="1"/>
  <c r="GB277" i="12" s="1"/>
  <c r="DV249" i="12"/>
  <c r="DV250" i="12" s="1"/>
  <c r="DV277" i="12" s="1"/>
  <c r="EL249" i="12"/>
  <c r="EL250" i="12" s="1"/>
  <c r="EL277" i="12" s="1"/>
  <c r="X249" i="12"/>
  <c r="X250" i="12" s="1"/>
  <c r="X277" i="12" s="1"/>
  <c r="FR249" i="12"/>
  <c r="FR250" i="12" s="1"/>
  <c r="FR277" i="12" s="1"/>
  <c r="AH249" i="12"/>
  <c r="AH250" i="12" s="1"/>
  <c r="AH277" i="12" s="1"/>
  <c r="AZ249" i="12"/>
  <c r="AZ250" i="12" s="1"/>
  <c r="AZ277" i="12" s="1"/>
  <c r="AT249" i="12"/>
  <c r="AT250" i="12" s="1"/>
  <c r="AT277" i="12" s="1"/>
  <c r="EN249" i="12"/>
  <c r="EN250" i="12" s="1"/>
  <c r="EN277" i="12" s="1"/>
  <c r="BP249" i="12"/>
  <c r="BP250" i="12" s="1"/>
  <c r="BP277" i="12" s="1"/>
  <c r="CQ249" i="12"/>
  <c r="CQ250" i="12" s="1"/>
  <c r="CQ277" i="12" s="1"/>
  <c r="DI249" i="12"/>
  <c r="DI250" i="12" s="1"/>
  <c r="DI277" i="12" s="1"/>
  <c r="AC249" i="12"/>
  <c r="AC250" i="12" s="1"/>
  <c r="AC277" i="12" s="1"/>
  <c r="DR249" i="12"/>
  <c r="DR250" i="12" s="1"/>
  <c r="DR277" i="12" s="1"/>
  <c r="FY249" i="12"/>
  <c r="FY250" i="12" s="1"/>
  <c r="FY277" i="12" s="1"/>
  <c r="FS249" i="12"/>
  <c r="FS250" i="12" s="1"/>
  <c r="FS277" i="12" s="1"/>
  <c r="GD249" i="12"/>
  <c r="GD250" i="12" s="1"/>
  <c r="GD277" i="12" s="1"/>
  <c r="BN249" i="12"/>
  <c r="BN250" i="12" s="1"/>
  <c r="BN277" i="12" s="1"/>
  <c r="AG249" i="12"/>
  <c r="AG250" i="12" s="1"/>
  <c r="AG277" i="12" s="1"/>
  <c r="AD249" i="12"/>
  <c r="AD250" i="12" s="1"/>
  <c r="AD277" i="12" s="1"/>
  <c r="EC249" i="12"/>
  <c r="EC250" i="12" s="1"/>
  <c r="EC277" i="12" s="1"/>
  <c r="DN249" i="12"/>
  <c r="DN250" i="12" s="1"/>
  <c r="DN277" i="12" s="1"/>
  <c r="EH249" i="12"/>
  <c r="EH250" i="12" s="1"/>
  <c r="EH277" i="12" s="1"/>
  <c r="GG249" i="12"/>
  <c r="GG250" i="12" s="1"/>
  <c r="GG277" i="12" s="1"/>
  <c r="GC249" i="12"/>
  <c r="GC250" i="12" s="1"/>
  <c r="GC277" i="12" s="1"/>
  <c r="S249" i="12"/>
  <c r="S250" i="12" s="1"/>
  <c r="S277" i="12" s="1"/>
  <c r="DP249" i="12"/>
  <c r="DP250" i="12" s="1"/>
  <c r="DP277" i="12" s="1"/>
  <c r="FT249" i="12"/>
  <c r="FT250" i="12" s="1"/>
  <c r="FT277" i="12" s="1"/>
  <c r="BI249" i="12"/>
  <c r="CM249" i="12"/>
  <c r="CM250" i="12" s="1"/>
  <c r="CM277" i="12" s="1"/>
  <c r="BR249" i="12"/>
  <c r="BR250" i="12" s="1"/>
  <c r="BR277" i="12" s="1"/>
  <c r="CT249" i="12"/>
  <c r="CT250" i="12" s="1"/>
  <c r="CT277" i="12" s="1"/>
  <c r="FW249" i="12"/>
  <c r="FW250" i="12" s="1"/>
  <c r="FW277" i="12" s="1"/>
  <c r="DA249" i="12"/>
  <c r="DA250" i="12" s="1"/>
  <c r="DA277" i="12" s="1"/>
  <c r="AP249" i="12"/>
  <c r="AP250" i="12" s="1"/>
  <c r="AP277" i="12" s="1"/>
  <c r="EW249" i="12"/>
  <c r="EW250" i="12" s="1"/>
  <c r="EW277" i="12" s="1"/>
  <c r="Y249" i="12"/>
  <c r="Y250" i="12" s="1"/>
  <c r="Y277" i="12" s="1"/>
  <c r="GM249" i="12"/>
  <c r="GM250" i="12" s="1"/>
  <c r="GM277" i="12" s="1"/>
  <c r="FA249" i="12"/>
  <c r="FA250" i="12" s="1"/>
  <c r="FA277" i="12" s="1"/>
  <c r="DE249" i="12"/>
  <c r="DE250" i="12" s="1"/>
  <c r="DE277" i="12" s="1"/>
  <c r="EF249" i="12"/>
  <c r="EF250" i="12" s="1"/>
  <c r="EF277" i="12" s="1"/>
  <c r="DQ249" i="12"/>
  <c r="DQ250" i="12" s="1"/>
  <c r="DQ277" i="12" s="1"/>
  <c r="BV249" i="12"/>
  <c r="BV250" i="12" s="1"/>
  <c r="BV277" i="12" s="1"/>
  <c r="EB249" i="12"/>
  <c r="EB250" i="12" s="1"/>
  <c r="EB277" i="12" s="1"/>
  <c r="AR249" i="12"/>
  <c r="AR250" i="12" s="1"/>
  <c r="AR277" i="12" s="1"/>
  <c r="FZ249" i="12"/>
  <c r="FZ250" i="12" s="1"/>
  <c r="FZ277" i="12" s="1"/>
  <c r="EY249" i="12"/>
  <c r="EY250" i="12" s="1"/>
  <c r="EY277" i="12" s="1"/>
  <c r="FI249" i="12"/>
  <c r="FI250" i="12" s="1"/>
  <c r="FI277" i="12" s="1"/>
  <c r="GA249" i="12"/>
  <c r="GA250" i="12" s="1"/>
  <c r="GA277" i="12" s="1"/>
  <c r="AF249" i="12"/>
  <c r="AF250" i="12" s="1"/>
  <c r="AF277" i="12" s="1"/>
  <c r="DU249" i="12"/>
  <c r="DU250" i="12" s="1"/>
  <c r="DU277" i="12" s="1"/>
  <c r="FE249" i="12"/>
  <c r="FE250" i="12" s="1"/>
  <c r="FE277" i="12" s="1"/>
  <c r="DC249" i="12"/>
  <c r="DC250" i="12" s="1"/>
  <c r="DC277" i="12" s="1"/>
  <c r="EO249" i="12"/>
  <c r="EO250" i="12" s="1"/>
  <c r="EO277" i="12" s="1"/>
  <c r="AV249" i="12"/>
  <c r="AV250" i="12" s="1"/>
  <c r="AV277" i="12" s="1"/>
  <c r="EJ249" i="12"/>
  <c r="EJ250" i="12" s="1"/>
  <c r="EJ277" i="12" s="1"/>
  <c r="FX249" i="12"/>
  <c r="FX250" i="12" s="1"/>
  <c r="FX277" i="12" s="1"/>
  <c r="EP249" i="12"/>
  <c r="EP250" i="12" s="1"/>
  <c r="EP277" i="12" s="1"/>
  <c r="FD249" i="12"/>
  <c r="FD250" i="12" s="1"/>
  <c r="FD277" i="12" s="1"/>
  <c r="CS249" i="12"/>
  <c r="CS250" i="12" s="1"/>
  <c r="CS277" i="12" s="1"/>
  <c r="CW249" i="12"/>
  <c r="CW250" i="12" s="1"/>
  <c r="CW277" i="12" s="1"/>
  <c r="DK249" i="12"/>
  <c r="DK250" i="12" s="1"/>
  <c r="DK277" i="12" s="1"/>
  <c r="EZ249" i="12"/>
  <c r="EZ250" i="12" s="1"/>
  <c r="EZ277" i="12" s="1"/>
  <c r="W249" i="12"/>
  <c r="W250" i="12" s="1"/>
  <c r="W277" i="12" s="1"/>
  <c r="BC249" i="12"/>
  <c r="BC250" i="12" s="1"/>
  <c r="BC277" i="12" s="1"/>
  <c r="GE249" i="12"/>
  <c r="GE250" i="12" s="1"/>
  <c r="GE277" i="12" s="1"/>
  <c r="EM249" i="12"/>
  <c r="EM250" i="12" s="1"/>
  <c r="EM277" i="12" s="1"/>
  <c r="GK249" i="12"/>
  <c r="GK250" i="12" s="1"/>
  <c r="GK277" i="12" s="1"/>
  <c r="ES249" i="12"/>
  <c r="ES250" i="12" s="1"/>
  <c r="ES277" i="12" s="1"/>
  <c r="EU249" i="12"/>
  <c r="EU250" i="12" s="1"/>
  <c r="EU277" i="12" s="1"/>
  <c r="BW249" i="12"/>
  <c r="BW250" i="12" s="1"/>
  <c r="BW277" i="12" s="1"/>
  <c r="BL249" i="12"/>
  <c r="BL250" i="12" s="1"/>
  <c r="BL277" i="12" s="1"/>
  <c r="BM249" i="12"/>
  <c r="BM250" i="12" s="1"/>
  <c r="BM277" i="12" s="1"/>
  <c r="EE249" i="12"/>
  <c r="EE250" i="12" s="1"/>
  <c r="EE277" i="12" s="1"/>
  <c r="AU249" i="12"/>
  <c r="AU250" i="12" s="1"/>
  <c r="AU277" i="12" s="1"/>
  <c r="Z249" i="12"/>
  <c r="Z250" i="12" s="1"/>
  <c r="Z277" i="12" s="1"/>
  <c r="FL249" i="12"/>
  <c r="FL250" i="12" s="1"/>
  <c r="FL277" i="12" s="1"/>
  <c r="AE249" i="12"/>
  <c r="AE250" i="12" s="1"/>
  <c r="AE277" i="12" s="1"/>
  <c r="CI249" i="12"/>
  <c r="CI250" i="12" s="1"/>
  <c r="CI277" i="12" s="1"/>
  <c r="R249" i="12"/>
  <c r="R250" i="12" s="1"/>
  <c r="R277" i="12" s="1"/>
  <c r="CZ249" i="12"/>
  <c r="CZ250" i="12" s="1"/>
  <c r="CZ277" i="12" s="1"/>
  <c r="BQ249" i="12"/>
  <c r="BQ250" i="12" s="1"/>
  <c r="BQ277" i="12" s="1"/>
  <c r="DO249" i="12"/>
  <c r="DO250" i="12" s="1"/>
  <c r="DO277" i="12" s="1"/>
  <c r="FM249" i="12"/>
  <c r="FM250" i="12" s="1"/>
  <c r="FM277" i="12" s="1"/>
  <c r="GN249" i="12"/>
  <c r="BK249" i="12"/>
  <c r="BK250" i="12" s="1"/>
  <c r="BK277" i="12" s="1"/>
  <c r="AK249" i="12"/>
  <c r="AK250" i="12" s="1"/>
  <c r="AK277" i="12" s="1"/>
  <c r="BJ249" i="12"/>
  <c r="DD249" i="12"/>
  <c r="DD250" i="12" s="1"/>
  <c r="DD277" i="12" s="1"/>
  <c r="BD249" i="12"/>
  <c r="BD250" i="12" s="1"/>
  <c r="BD277" i="12" s="1"/>
  <c r="DY249" i="12"/>
  <c r="DY250" i="12" s="1"/>
  <c r="DY277" i="12" s="1"/>
  <c r="CP249" i="12"/>
  <c r="CP250" i="12" s="1"/>
  <c r="CP277" i="12" s="1"/>
  <c r="FQ249" i="12"/>
  <c r="FQ250" i="12" s="1"/>
  <c r="FQ277" i="12" s="1"/>
  <c r="GL249" i="12"/>
  <c r="GL250" i="12" s="1"/>
  <c r="GL277" i="12" s="1"/>
  <c r="CG249" i="12"/>
  <c r="CG250" i="12" s="1"/>
  <c r="CG277" i="12" s="1"/>
  <c r="AO249" i="12"/>
  <c r="AO250" i="12" s="1"/>
  <c r="AO277" i="12" s="1"/>
  <c r="FK249" i="12"/>
  <c r="FK250" i="12" s="1"/>
  <c r="FK277" i="12" s="1"/>
  <c r="BA249" i="12"/>
  <c r="BA250" i="12" s="1"/>
  <c r="BA277" i="12" s="1"/>
  <c r="U249" i="12"/>
  <c r="U250" i="12" s="1"/>
  <c r="U277" i="12" s="1"/>
  <c r="CR249" i="12"/>
  <c r="CR250" i="12" s="1"/>
  <c r="CR277" i="12" s="1"/>
  <c r="BF249" i="12"/>
  <c r="BF250" i="12" s="1"/>
  <c r="BF277" i="12" s="1"/>
  <c r="EG249" i="12"/>
  <c r="EG250" i="12" s="1"/>
  <c r="EG277" i="12" s="1"/>
  <c r="EQ249" i="12"/>
  <c r="EQ250" i="12" s="1"/>
  <c r="EQ277" i="12" s="1"/>
  <c r="CX249" i="12"/>
  <c r="CX250" i="12" s="1"/>
  <c r="CX277" i="12" s="1"/>
  <c r="ER249" i="12"/>
  <c r="ER250" i="12" s="1"/>
  <c r="ER277" i="12" s="1"/>
  <c r="AY249" i="12"/>
  <c r="AY250" i="12" s="1"/>
  <c r="AY277" i="12" s="1"/>
  <c r="AX249" i="12"/>
  <c r="AX250" i="12" s="1"/>
  <c r="AX277" i="12" s="1"/>
  <c r="CL249" i="12"/>
  <c r="CL250" i="12" s="1"/>
  <c r="CL277" i="12" s="1"/>
  <c r="AA249" i="12"/>
  <c r="AA250" i="12" s="1"/>
  <c r="AA277" i="12" s="1"/>
  <c r="DH249" i="12"/>
  <c r="DH250" i="12" s="1"/>
  <c r="DH277" i="12" s="1"/>
  <c r="BE249" i="12"/>
  <c r="BE250" i="12" s="1"/>
  <c r="BE277" i="12" s="1"/>
  <c r="EI249" i="12"/>
  <c r="EI250" i="12" s="1"/>
  <c r="EI277" i="12" s="1"/>
  <c r="FO249" i="12"/>
  <c r="FO250" i="12" s="1"/>
  <c r="FO277" i="12" s="1"/>
  <c r="EV249" i="12"/>
  <c r="EV250" i="12" s="1"/>
  <c r="EV277" i="12" s="1"/>
  <c r="FG249" i="12"/>
  <c r="FG250" i="12" s="1"/>
  <c r="FG277" i="12" s="1"/>
  <c r="V249" i="12"/>
  <c r="V250" i="12" s="1"/>
  <c r="V277" i="12" s="1"/>
  <c r="AB249" i="12"/>
  <c r="AB250" i="12" s="1"/>
  <c r="AB277" i="12" s="1"/>
  <c r="BS249" i="12"/>
  <c r="BS250" i="12" s="1"/>
  <c r="BS277" i="12" s="1"/>
  <c r="BB249" i="12"/>
  <c r="BB250" i="12" s="1"/>
  <c r="BB277" i="12" s="1"/>
  <c r="CN249" i="12"/>
  <c r="CN250" i="12" s="1"/>
  <c r="CN277" i="12" s="1"/>
  <c r="CA249" i="12"/>
  <c r="CA250" i="12" s="1"/>
  <c r="CA277" i="12" s="1"/>
  <c r="FF249" i="12"/>
  <c r="FF250" i="12" s="1"/>
  <c r="FF277" i="12" s="1"/>
  <c r="DJ249" i="12"/>
  <c r="DJ250" i="12" s="1"/>
  <c r="DJ277" i="12" s="1"/>
  <c r="DM249" i="12"/>
  <c r="DM250" i="12" s="1"/>
  <c r="DM277" i="12" s="1"/>
  <c r="BO249" i="12"/>
  <c r="BO250" i="12" s="1"/>
  <c r="BO277" i="12" s="1"/>
  <c r="EX249" i="12"/>
  <c r="EX250" i="12" s="1"/>
  <c r="EX277" i="12" s="1"/>
  <c r="ED249" i="12"/>
  <c r="ED250" i="12" s="1"/>
  <c r="ED277" i="12" s="1"/>
  <c r="GI249" i="12"/>
  <c r="GI250" i="12" s="1"/>
  <c r="GI277" i="12" s="1"/>
  <c r="DG249" i="12"/>
  <c r="DG250" i="12" s="1"/>
  <c r="DG277" i="12" s="1"/>
  <c r="AC320" i="12"/>
  <c r="AE238" i="12"/>
  <c r="AD237" i="12"/>
  <c r="AD314" i="12"/>
  <c r="AD313" i="12" s="1"/>
  <c r="AF233" i="12"/>
  <c r="AF239" i="12" s="1"/>
  <c r="AG234" i="12"/>
  <c r="W86" i="5"/>
  <c r="V89" i="5"/>
  <c r="U89" i="5"/>
  <c r="T90" i="5"/>
  <c r="U90" i="5" s="1"/>
  <c r="U11" i="23"/>
  <c r="H46" i="8"/>
  <c r="S315" i="12"/>
  <c r="S319" i="12" s="1"/>
  <c r="T315" i="12" s="1"/>
  <c r="T319" i="12" s="1"/>
  <c r="U315" i="12" s="1"/>
  <c r="U319" i="12" s="1"/>
  <c r="V315" i="12" s="1"/>
  <c r="V319" i="12" s="1"/>
  <c r="W315" i="12" s="1"/>
  <c r="W319" i="12" s="1"/>
  <c r="X315" i="12" s="1"/>
  <c r="X319" i="12" s="1"/>
  <c r="Y315" i="12" s="1"/>
  <c r="Y319" i="12" s="1"/>
  <c r="Z315" i="12" s="1"/>
  <c r="Z319" i="12" s="1"/>
  <c r="AA315" i="12" s="1"/>
  <c r="AA319" i="12" s="1"/>
  <c r="AB315" i="12" s="1"/>
  <c r="AB319" i="12" s="1"/>
  <c r="AC315" i="12" s="1"/>
  <c r="AC319" i="12" s="1"/>
  <c r="AD315" i="12" s="1"/>
  <c r="AD319" i="12" s="1"/>
  <c r="AE315" i="12" s="1"/>
  <c r="H47" i="8"/>
  <c r="H48" i="8" s="1"/>
  <c r="H45" i="8"/>
  <c r="W30" i="23"/>
  <c r="W31" i="23" s="1"/>
  <c r="W23" i="23"/>
  <c r="N22" i="23"/>
  <c r="N24" i="23" s="1"/>
  <c r="Z8" i="23" s="1"/>
  <c r="U8" i="23"/>
  <c r="AD259" i="12" l="1"/>
  <c r="X22" i="23"/>
  <c r="X23" i="23" s="1"/>
  <c r="K344" i="13"/>
  <c r="K346" i="13"/>
  <c r="K207" i="13"/>
  <c r="K282" i="13"/>
  <c r="K254" i="13"/>
  <c r="K206" i="13"/>
  <c r="K340" i="13"/>
  <c r="K228" i="13"/>
  <c r="K226" i="13"/>
  <c r="K227" i="13"/>
  <c r="K225" i="13"/>
  <c r="K345" i="13"/>
  <c r="K213" i="13"/>
  <c r="K198" i="13"/>
  <c r="K317" i="13"/>
  <c r="K265" i="13"/>
  <c r="K212" i="13"/>
  <c r="K330" i="13"/>
  <c r="K204" i="13"/>
  <c r="K285" i="13"/>
  <c r="K242" i="13"/>
  <c r="K248" i="13"/>
  <c r="K291" i="13"/>
  <c r="K334" i="13"/>
  <c r="K203" i="13"/>
  <c r="K202" i="13"/>
  <c r="K275" i="13"/>
  <c r="K343" i="13"/>
  <c r="K279" i="13"/>
  <c r="K333" i="13"/>
  <c r="K293" i="13"/>
  <c r="K300" i="13"/>
  <c r="K280" i="13"/>
  <c r="K262" i="13"/>
  <c r="K331" i="13"/>
  <c r="K323" i="13"/>
  <c r="K229" i="13"/>
  <c r="K301" i="13"/>
  <c r="K337" i="13"/>
  <c r="K199" i="13"/>
  <c r="AV282" i="13"/>
  <c r="AV299" i="13"/>
  <c r="K257" i="13"/>
  <c r="K233" i="13"/>
  <c r="K209" i="13"/>
  <c r="K201" i="13"/>
  <c r="K314" i="13"/>
  <c r="K322" i="13"/>
  <c r="K266" i="13"/>
  <c r="K215" i="13"/>
  <c r="K217" i="13"/>
  <c r="K289" i="13"/>
  <c r="K320" i="13"/>
  <c r="K197" i="13"/>
  <c r="K286" i="13"/>
  <c r="K239" i="13"/>
  <c r="K326" i="13"/>
  <c r="K287" i="13"/>
  <c r="K221" i="13"/>
  <c r="K294" i="13"/>
  <c r="K264" i="13"/>
  <c r="K223" i="13"/>
  <c r="K313" i="13"/>
  <c r="K208" i="13"/>
  <c r="K211" i="13"/>
  <c r="K276" i="13"/>
  <c r="K277" i="13"/>
  <c r="K307" i="13"/>
  <c r="K325" i="13"/>
  <c r="K269" i="13"/>
  <c r="K220" i="13"/>
  <c r="K236" i="13"/>
  <c r="K290" i="13"/>
  <c r="K205" i="13"/>
  <c r="K243" i="13"/>
  <c r="K339" i="13"/>
  <c r="K336" i="13"/>
  <c r="K327" i="13"/>
  <c r="AV229" i="13"/>
  <c r="K230" i="13"/>
  <c r="K247" i="13"/>
  <c r="AV259" i="13"/>
  <c r="K268" i="13"/>
  <c r="K304" i="13"/>
  <c r="K253" i="13"/>
  <c r="K306" i="13"/>
  <c r="K321" i="13"/>
  <c r="K311" i="13"/>
  <c r="K274" i="13"/>
  <c r="K200" i="13"/>
  <c r="K210" i="13"/>
  <c r="K332" i="13"/>
  <c r="K272" i="13"/>
  <c r="K338" i="13"/>
  <c r="K295" i="13"/>
  <c r="K249" i="13"/>
  <c r="K292" i="13"/>
  <c r="K267" i="13"/>
  <c r="K284" i="13"/>
  <c r="K315" i="13"/>
  <c r="K238" i="13"/>
  <c r="K278" i="13"/>
  <c r="K342" i="13"/>
  <c r="AV338" i="13"/>
  <c r="AV307" i="13"/>
  <c r="AV329" i="13"/>
  <c r="K240" i="13"/>
  <c r="K308" i="13"/>
  <c r="K263" i="13"/>
  <c r="K235" i="13"/>
  <c r="K216" i="13"/>
  <c r="K252" i="13"/>
  <c r="K273" i="13"/>
  <c r="K316" i="13"/>
  <c r="K297" i="13"/>
  <c r="K261" i="13"/>
  <c r="AE43" i="13"/>
  <c r="AV221" i="13" s="1"/>
  <c r="K222" i="13"/>
  <c r="K298" i="13"/>
  <c r="K329" i="13"/>
  <c r="K271" i="13"/>
  <c r="K341" i="13"/>
  <c r="K251" i="13"/>
  <c r="K219" i="13"/>
  <c r="K241" i="13"/>
  <c r="K303" i="13"/>
  <c r="K328" i="13"/>
  <c r="K244" i="13"/>
  <c r="K255" i="13"/>
  <c r="K335" i="13"/>
  <c r="K302" i="13"/>
  <c r="K309" i="13"/>
  <c r="K318" i="13"/>
  <c r="K305" i="13"/>
  <c r="K281" i="13"/>
  <c r="K296" i="13"/>
  <c r="K245" i="13"/>
  <c r="K319" i="13"/>
  <c r="K288" i="13"/>
  <c r="K310" i="13"/>
  <c r="K324" i="13"/>
  <c r="K250" i="13"/>
  <c r="K270" i="13"/>
  <c r="K224" i="13"/>
  <c r="AV197" i="13"/>
  <c r="K260" i="13"/>
  <c r="K258" i="13"/>
  <c r="K234" i="13"/>
  <c r="K259" i="13"/>
  <c r="K299" i="13"/>
  <c r="K312" i="13"/>
  <c r="K237" i="13"/>
  <c r="K246" i="13"/>
  <c r="K256" i="13"/>
  <c r="K231" i="13"/>
  <c r="K214" i="13"/>
  <c r="K218" i="13"/>
  <c r="K232" i="13"/>
  <c r="Q91" i="5"/>
  <c r="Y78" i="5"/>
  <c r="R93" i="5"/>
  <c r="S93" i="5" s="1"/>
  <c r="AE337" i="12"/>
  <c r="AE330" i="12"/>
  <c r="AE338" i="12"/>
  <c r="AA76" i="5"/>
  <c r="AE329" i="12"/>
  <c r="AE333" i="12"/>
  <c r="AE334" i="12"/>
  <c r="AD258" i="12"/>
  <c r="AD260" i="12" s="1"/>
  <c r="T91" i="5"/>
  <c r="U91" i="5" s="1"/>
  <c r="AE319" i="12"/>
  <c r="AF315" i="12" s="1"/>
  <c r="AE332" i="12"/>
  <c r="AB78" i="5"/>
  <c r="AC78" i="5" s="1"/>
  <c r="AE331" i="12"/>
  <c r="AE335" i="12"/>
  <c r="AE336" i="12"/>
  <c r="S259" i="12"/>
  <c r="T259" i="12"/>
  <c r="U259" i="12"/>
  <c r="V259" i="12"/>
  <c r="W259" i="12"/>
  <c r="X259" i="12"/>
  <c r="Z259" i="12"/>
  <c r="Y259" i="12"/>
  <c r="AA259" i="12"/>
  <c r="AB259" i="12"/>
  <c r="AC259" i="12"/>
  <c r="P94" i="5"/>
  <c r="Q259" i="12"/>
  <c r="R259" i="12"/>
  <c r="AF244" i="12"/>
  <c r="AF316" i="12" s="1"/>
  <c r="AF317" i="12" s="1"/>
  <c r="AF318" i="12" s="1"/>
  <c r="AD320" i="12"/>
  <c r="AF238" i="12"/>
  <c r="AE237" i="12"/>
  <c r="AE314" i="12"/>
  <c r="AE313" i="12" s="1"/>
  <c r="BJ250" i="12"/>
  <c r="BJ277" i="12" s="1"/>
  <c r="GN250" i="12"/>
  <c r="GN277" i="12" s="1"/>
  <c r="BI250" i="12"/>
  <c r="BI277" i="12" s="1"/>
  <c r="BH250" i="12"/>
  <c r="BH277" i="12" s="1"/>
  <c r="N249" i="12"/>
  <c r="C31" i="17" s="1"/>
  <c r="Q250" i="12"/>
  <c r="V90" i="5"/>
  <c r="W90" i="5" s="1"/>
  <c r="W89" i="5"/>
  <c r="Z86" i="5"/>
  <c r="AA78" i="5"/>
  <c r="Y86" i="5"/>
  <c r="X89" i="5"/>
  <c r="AG233" i="12"/>
  <c r="AG239" i="12" s="1"/>
  <c r="AH234" i="12"/>
  <c r="AE256" i="12"/>
  <c r="AV306" i="13" l="1"/>
  <c r="AV198" i="13"/>
  <c r="AV231" i="13"/>
  <c r="AV243" i="13"/>
  <c r="AV216" i="13"/>
  <c r="AV251" i="13"/>
  <c r="AV276" i="13"/>
  <c r="AV272" i="13"/>
  <c r="AV345" i="13"/>
  <c r="AV330" i="13"/>
  <c r="AV313" i="13"/>
  <c r="AV273" i="13"/>
  <c r="AV239" i="13"/>
  <c r="AV262" i="13"/>
  <c r="AV227" i="13"/>
  <c r="AV225" i="13"/>
  <c r="AV268" i="13"/>
  <c r="AV325" i="13"/>
  <c r="AV226" i="13"/>
  <c r="AV228" i="13"/>
  <c r="AV249" i="13"/>
  <c r="AV220" i="13"/>
  <c r="AV314" i="13"/>
  <c r="AV240" i="13"/>
  <c r="AV223" i="13"/>
  <c r="AV322" i="13"/>
  <c r="AV291" i="13"/>
  <c r="AV204" i="13"/>
  <c r="AV199" i="13"/>
  <c r="AV302" i="13"/>
  <c r="AV339" i="13"/>
  <c r="AV286" i="13"/>
  <c r="AV343" i="13"/>
  <c r="AV346" i="13"/>
  <c r="AV331" i="13"/>
  <c r="AV255" i="13"/>
  <c r="AV327" i="13"/>
  <c r="AV237" i="13"/>
  <c r="AV265" i="13"/>
  <c r="AV211" i="13"/>
  <c r="AV244" i="13"/>
  <c r="AV217" i="13"/>
  <c r="AV261" i="13"/>
  <c r="AV285" i="13"/>
  <c r="AV340" i="13"/>
  <c r="AV321" i="13"/>
  <c r="AV304" i="13"/>
  <c r="AV280" i="13"/>
  <c r="AV266" i="13"/>
  <c r="AV310" i="13"/>
  <c r="AV326" i="13"/>
  <c r="AV290" i="13"/>
  <c r="AV253" i="13"/>
  <c r="AV278" i="13"/>
  <c r="AV230" i="13"/>
  <c r="AV336" i="13"/>
  <c r="AV281" i="13"/>
  <c r="AV297" i="13"/>
  <c r="AV213" i="13"/>
  <c r="AV288" i="13"/>
  <c r="AV224" i="13"/>
  <c r="AV208" i="13"/>
  <c r="AV210" i="13"/>
  <c r="AV202" i="13"/>
  <c r="AV214" i="13"/>
  <c r="AV245" i="13"/>
  <c r="AV317" i="13"/>
  <c r="AV320" i="13"/>
  <c r="AV264" i="13"/>
  <c r="AV207" i="13"/>
  <c r="AV337" i="13"/>
  <c r="AV301" i="13"/>
  <c r="AV309" i="13"/>
  <c r="AV246" i="13"/>
  <c r="AV232" i="13"/>
  <c r="AV324" i="13"/>
  <c r="AV258" i="13"/>
  <c r="AV252" i="13"/>
  <c r="AV298" i="13"/>
  <c r="AV263" i="13"/>
  <c r="AV303" i="13"/>
  <c r="AV308" i="13"/>
  <c r="AV203" i="13"/>
  <c r="AV294" i="13"/>
  <c r="AV236" i="13"/>
  <c r="AV332" i="13"/>
  <c r="AV334" i="13"/>
  <c r="AV248" i="13"/>
  <c r="AV328" i="13"/>
  <c r="AV305" i="13"/>
  <c r="AV279" i="13"/>
  <c r="AV247" i="13"/>
  <c r="AV335" i="13"/>
  <c r="AV293" i="13"/>
  <c r="AV257" i="13"/>
  <c r="AV270" i="13"/>
  <c r="AV233" i="13"/>
  <c r="AV319" i="13"/>
  <c r="AV267" i="13"/>
  <c r="AV269" i="13"/>
  <c r="AI10" i="13"/>
  <c r="AV235" i="13"/>
  <c r="AV287" i="13"/>
  <c r="AV250" i="13"/>
  <c r="AV271" i="13"/>
  <c r="AV283" i="13"/>
  <c r="AV212" i="13"/>
  <c r="AV315" i="13"/>
  <c r="AV254" i="13"/>
  <c r="AV333" i="13"/>
  <c r="AV277" i="13"/>
  <c r="AV296" i="13"/>
  <c r="AV300" i="13"/>
  <c r="AV200" i="13"/>
  <c r="AV344" i="13"/>
  <c r="AV219" i="13"/>
  <c r="R94" i="5"/>
  <c r="Z22" i="23" s="1"/>
  <c r="Z23" i="23" s="1"/>
  <c r="AV242" i="13"/>
  <c r="AV201" i="13"/>
  <c r="AV284" i="13"/>
  <c r="AV342" i="13"/>
  <c r="AV275" i="13"/>
  <c r="AV260" i="13"/>
  <c r="AV289" i="13"/>
  <c r="AV209" i="13"/>
  <c r="AV256" i="13"/>
  <c r="AV318" i="13"/>
  <c r="AV222" i="13"/>
  <c r="AV206" i="13"/>
  <c r="AV234" i="13"/>
  <c r="AV312" i="13"/>
  <c r="AV274" i="13"/>
  <c r="AV316" i="13"/>
  <c r="AV218" i="13"/>
  <c r="AV292" i="13"/>
  <c r="AV295" i="13"/>
  <c r="AV205" i="13"/>
  <c r="AV241" i="13"/>
  <c r="AV323" i="13"/>
  <c r="AV341" i="13"/>
  <c r="AV215" i="13"/>
  <c r="AV238" i="13"/>
  <c r="AV311" i="13"/>
  <c r="T93" i="5"/>
  <c r="U93" i="5" s="1"/>
  <c r="AF256" i="12"/>
  <c r="AF257" i="12" s="1"/>
  <c r="AF280" i="12" s="1"/>
  <c r="AF337" i="12"/>
  <c r="AF332" i="12"/>
  <c r="AF338" i="12"/>
  <c r="AF319" i="12"/>
  <c r="AG315" i="12" s="1"/>
  <c r="V91" i="5"/>
  <c r="V93" i="5" s="1"/>
  <c r="AF331" i="12"/>
  <c r="AF329" i="12"/>
  <c r="AF336" i="12"/>
  <c r="AF330" i="12"/>
  <c r="AF334" i="12"/>
  <c r="AF333" i="12"/>
  <c r="AF335" i="12"/>
  <c r="T260" i="12"/>
  <c r="S260" i="12"/>
  <c r="Q94" i="5"/>
  <c r="Y22" i="23"/>
  <c r="Y23" i="23" s="1"/>
  <c r="AA260" i="12"/>
  <c r="Y260" i="12"/>
  <c r="X260" i="12"/>
  <c r="AB86" i="5"/>
  <c r="AB89" i="5" s="1"/>
  <c r="Z260" i="12"/>
  <c r="W260" i="12"/>
  <c r="AB260" i="12"/>
  <c r="R262" i="12"/>
  <c r="R260" i="12"/>
  <c r="V260" i="12"/>
  <c r="AC260" i="12"/>
  <c r="U260" i="12"/>
  <c r="AG244" i="12"/>
  <c r="AG316" i="12" s="1"/>
  <c r="AG317" i="12" s="1"/>
  <c r="AG318" i="12" s="1"/>
  <c r="Q277" i="12"/>
  <c r="N277" i="12" s="1"/>
  <c r="N250" i="12"/>
  <c r="C32" i="17" s="1"/>
  <c r="AE320" i="12"/>
  <c r="AG238" i="12"/>
  <c r="AF237" i="12"/>
  <c r="AF314" i="12"/>
  <c r="AF313" i="12" s="1"/>
  <c r="Q260" i="12"/>
  <c r="AE257" i="12"/>
  <c r="AE280" i="12" s="1"/>
  <c r="AE259" i="12"/>
  <c r="AH233" i="12"/>
  <c r="AH239" i="12" s="1"/>
  <c r="AI234" i="12"/>
  <c r="X90" i="5"/>
  <c r="Y90" i="5" s="1"/>
  <c r="Y89" i="5"/>
  <c r="AA86" i="5"/>
  <c r="Z89" i="5"/>
  <c r="S94" i="5" l="1"/>
  <c r="X91" i="5"/>
  <c r="Y91" i="5" s="1"/>
  <c r="AI11" i="13"/>
  <c r="AI12" i="13" s="1"/>
  <c r="L330" i="13" s="1"/>
  <c r="M330" i="13" s="1"/>
  <c r="D161" i="13" s="1"/>
  <c r="T94" i="5"/>
  <c r="U94" i="5" s="1"/>
  <c r="AG333" i="12"/>
  <c r="AG330" i="12"/>
  <c r="AG319" i="12"/>
  <c r="AH315" i="12" s="1"/>
  <c r="W91" i="5"/>
  <c r="AF259" i="12"/>
  <c r="AE258" i="12"/>
  <c r="AE260" i="12" s="1"/>
  <c r="AF258" i="12"/>
  <c r="AG338" i="12"/>
  <c r="AG331" i="12"/>
  <c r="AG332" i="12"/>
  <c r="AG334" i="12"/>
  <c r="AG336" i="12"/>
  <c r="AG337" i="12"/>
  <c r="AG335" i="12"/>
  <c r="R271" i="12"/>
  <c r="R272" i="12"/>
  <c r="AC86" i="5"/>
  <c r="S262" i="12"/>
  <c r="AG329" i="12"/>
  <c r="AH244" i="12"/>
  <c r="AH316" i="12" s="1"/>
  <c r="AH317" i="12" s="1"/>
  <c r="AH318" i="12" s="1"/>
  <c r="AF320" i="12"/>
  <c r="AH238" i="12"/>
  <c r="AG314" i="12"/>
  <c r="AG313" i="12" s="1"/>
  <c r="AG237" i="12"/>
  <c r="V94" i="5"/>
  <c r="W94" i="5" s="1"/>
  <c r="W93" i="5"/>
  <c r="Z90" i="5"/>
  <c r="AA90" i="5" s="1"/>
  <c r="AA89" i="5"/>
  <c r="AC89" i="5"/>
  <c r="AB90" i="5"/>
  <c r="AC90" i="5" s="1"/>
  <c r="AI233" i="12"/>
  <c r="AI239" i="12" s="1"/>
  <c r="AJ234" i="12"/>
  <c r="AG256" i="12"/>
  <c r="X93" i="5" l="1"/>
  <c r="Y93" i="5" s="1"/>
  <c r="L325" i="13"/>
  <c r="M325" i="13" s="1"/>
  <c r="D156" i="13" s="1"/>
  <c r="L255" i="13"/>
  <c r="M255" i="13" s="1"/>
  <c r="D86" i="13" s="1"/>
  <c r="L267" i="13"/>
  <c r="M267" i="13" s="1"/>
  <c r="D98" i="13" s="1"/>
  <c r="L274" i="13"/>
  <c r="M274" i="13" s="1"/>
  <c r="D105" i="13" s="1"/>
  <c r="L313" i="13"/>
  <c r="M313" i="13" s="1"/>
  <c r="D144" i="13" s="1"/>
  <c r="L319" i="13"/>
  <c r="M319" i="13" s="1"/>
  <c r="D150" i="13" s="1"/>
  <c r="L283" i="13"/>
  <c r="M283" i="13" s="1"/>
  <c r="D114" i="13" s="1"/>
  <c r="L199" i="13"/>
  <c r="L204" i="13"/>
  <c r="M204" i="13" s="1"/>
  <c r="D34" i="13" s="1"/>
  <c r="L320" i="13"/>
  <c r="M320" i="13" s="1"/>
  <c r="D151" i="13" s="1"/>
  <c r="AI43" i="13"/>
  <c r="AW308" i="13" s="1"/>
  <c r="N308" i="13" s="1"/>
  <c r="F139" i="13" s="1"/>
  <c r="H139" i="13" s="1"/>
  <c r="L263" i="13"/>
  <c r="M263" i="13" s="1"/>
  <c r="D94" i="13" s="1"/>
  <c r="L287" i="13"/>
  <c r="M287" i="13" s="1"/>
  <c r="D118" i="13" s="1"/>
  <c r="L297" i="13"/>
  <c r="M297" i="13" s="1"/>
  <c r="D128" i="13" s="1"/>
  <c r="L232" i="13"/>
  <c r="M232" i="13" s="1"/>
  <c r="D63" i="13" s="1"/>
  <c r="L312" i="13"/>
  <c r="M312" i="13" s="1"/>
  <c r="D143" i="13" s="1"/>
  <c r="L328" i="13"/>
  <c r="M328" i="13" s="1"/>
  <c r="D159" i="13" s="1"/>
  <c r="L210" i="13"/>
  <c r="M210" i="13" s="1"/>
  <c r="D40" i="13" s="1"/>
  <c r="L337" i="13"/>
  <c r="M337" i="13" s="1"/>
  <c r="D168" i="13" s="1"/>
  <c r="L209" i="13"/>
  <c r="M209" i="13" s="1"/>
  <c r="D39" i="13" s="1"/>
  <c r="L296" i="13"/>
  <c r="M296" i="13" s="1"/>
  <c r="D127" i="13" s="1"/>
  <c r="L299" i="13"/>
  <c r="M299" i="13" s="1"/>
  <c r="D130" i="13" s="1"/>
  <c r="L219" i="13"/>
  <c r="M219" i="13" s="1"/>
  <c r="D50" i="13" s="1"/>
  <c r="L228" i="13"/>
  <c r="M228" i="13" s="1"/>
  <c r="D59" i="13" s="1"/>
  <c r="L304" i="13"/>
  <c r="M304" i="13" s="1"/>
  <c r="D135" i="13" s="1"/>
  <c r="L231" i="13"/>
  <c r="M231" i="13" s="1"/>
  <c r="D62" i="13" s="1"/>
  <c r="L223" i="13"/>
  <c r="M223" i="13" s="1"/>
  <c r="D54" i="13" s="1"/>
  <c r="L220" i="13"/>
  <c r="M220" i="13" s="1"/>
  <c r="D51" i="13" s="1"/>
  <c r="L334" i="13"/>
  <c r="M334" i="13" s="1"/>
  <c r="D165" i="13" s="1"/>
  <c r="L290" i="13"/>
  <c r="M290" i="13" s="1"/>
  <c r="D121" i="13" s="1"/>
  <c r="L308" i="13"/>
  <c r="M308" i="13" s="1"/>
  <c r="D139" i="13" s="1"/>
  <c r="L261" i="13"/>
  <c r="M261" i="13" s="1"/>
  <c r="D92" i="13" s="1"/>
  <c r="L345" i="13"/>
  <c r="M345" i="13" s="1"/>
  <c r="D176" i="13" s="1"/>
  <c r="L270" i="13"/>
  <c r="M270" i="13" s="1"/>
  <c r="D101" i="13" s="1"/>
  <c r="L294" i="13"/>
  <c r="M294" i="13" s="1"/>
  <c r="D125" i="13" s="1"/>
  <c r="L282" i="13"/>
  <c r="M282" i="13" s="1"/>
  <c r="D113" i="13" s="1"/>
  <c r="L280" i="13"/>
  <c r="M280" i="13" s="1"/>
  <c r="D111" i="13" s="1"/>
  <c r="L226" i="13"/>
  <c r="M226" i="13" s="1"/>
  <c r="D57" i="13" s="1"/>
  <c r="L211" i="13"/>
  <c r="M211" i="13" s="1"/>
  <c r="D41" i="13" s="1"/>
  <c r="AW331" i="13"/>
  <c r="N331" i="13" s="1"/>
  <c r="F162" i="13" s="1"/>
  <c r="H162" i="13" s="1"/>
  <c r="AW269" i="13"/>
  <c r="N269" i="13" s="1"/>
  <c r="F100" i="13" s="1"/>
  <c r="H100" i="13" s="1"/>
  <c r="L240" i="13"/>
  <c r="M240" i="13" s="1"/>
  <c r="D71" i="13" s="1"/>
  <c r="L278" i="13"/>
  <c r="M278" i="13" s="1"/>
  <c r="D109" i="13" s="1"/>
  <c r="L293" i="13"/>
  <c r="M293" i="13" s="1"/>
  <c r="D124" i="13" s="1"/>
  <c r="L248" i="13"/>
  <c r="M248" i="13" s="1"/>
  <c r="D79" i="13" s="1"/>
  <c r="L200" i="13"/>
  <c r="M200" i="13" s="1"/>
  <c r="D30" i="13" s="1"/>
  <c r="L224" i="13"/>
  <c r="M224" i="13" s="1"/>
  <c r="D55" i="13" s="1"/>
  <c r="L237" i="13"/>
  <c r="M237" i="13" s="1"/>
  <c r="D68" i="13" s="1"/>
  <c r="L253" i="13"/>
  <c r="M253" i="13" s="1"/>
  <c r="D84" i="13" s="1"/>
  <c r="L205" i="13"/>
  <c r="M205" i="13" s="1"/>
  <c r="D35" i="13" s="1"/>
  <c r="L235" i="13"/>
  <c r="M235" i="13" s="1"/>
  <c r="D66" i="13" s="1"/>
  <c r="L323" i="13"/>
  <c r="M323" i="13" s="1"/>
  <c r="D154" i="13" s="1"/>
  <c r="L212" i="13"/>
  <c r="M212" i="13" s="1"/>
  <c r="D42" i="13" s="1"/>
  <c r="L276" i="13"/>
  <c r="M276" i="13" s="1"/>
  <c r="D107" i="13" s="1"/>
  <c r="L264" i="13"/>
  <c r="M264" i="13" s="1"/>
  <c r="D95" i="13" s="1"/>
  <c r="L229" i="13"/>
  <c r="M229" i="13" s="1"/>
  <c r="D60" i="13" s="1"/>
  <c r="L251" i="13"/>
  <c r="M251" i="13" s="1"/>
  <c r="D82" i="13" s="1"/>
  <c r="L285" i="13"/>
  <c r="M285" i="13" s="1"/>
  <c r="D116" i="13" s="1"/>
  <c r="L291" i="13"/>
  <c r="M291" i="13" s="1"/>
  <c r="D122" i="13" s="1"/>
  <c r="X94" i="5"/>
  <c r="Y94" i="5" s="1"/>
  <c r="L245" i="13"/>
  <c r="M245" i="13" s="1"/>
  <c r="D76" i="13" s="1"/>
  <c r="L302" i="13"/>
  <c r="M302" i="13" s="1"/>
  <c r="D133" i="13" s="1"/>
  <c r="L333" i="13"/>
  <c r="M333" i="13" s="1"/>
  <c r="D164" i="13" s="1"/>
  <c r="L207" i="13"/>
  <c r="M207" i="13" s="1"/>
  <c r="D37" i="13" s="1"/>
  <c r="L271" i="13"/>
  <c r="M271" i="13" s="1"/>
  <c r="D102" i="13" s="1"/>
  <c r="L217" i="13"/>
  <c r="M217" i="13" s="1"/>
  <c r="D48" i="13" s="1"/>
  <c r="L305" i="13"/>
  <c r="M305" i="13" s="1"/>
  <c r="D136" i="13" s="1"/>
  <c r="L239" i="13"/>
  <c r="M239" i="13" s="1"/>
  <c r="D70" i="13" s="1"/>
  <c r="L343" i="13"/>
  <c r="M343" i="13" s="1"/>
  <c r="D174" i="13" s="1"/>
  <c r="L230" i="13"/>
  <c r="M230" i="13" s="1"/>
  <c r="D61" i="13" s="1"/>
  <c r="L341" i="13"/>
  <c r="M341" i="13" s="1"/>
  <c r="D172" i="13" s="1"/>
  <c r="L225" i="13"/>
  <c r="M225" i="13" s="1"/>
  <c r="D56" i="13" s="1"/>
  <c r="L234" i="13"/>
  <c r="M234" i="13" s="1"/>
  <c r="D65" i="13" s="1"/>
  <c r="L306" i="13"/>
  <c r="M306" i="13" s="1"/>
  <c r="D137" i="13" s="1"/>
  <c r="L340" i="13"/>
  <c r="M340" i="13" s="1"/>
  <c r="D171" i="13" s="1"/>
  <c r="L311" i="13"/>
  <c r="M311" i="13" s="1"/>
  <c r="D142" i="13" s="1"/>
  <c r="L288" i="13"/>
  <c r="M288" i="13" s="1"/>
  <c r="D119" i="13" s="1"/>
  <c r="L203" i="13"/>
  <c r="M203" i="13" s="1"/>
  <c r="D33" i="13" s="1"/>
  <c r="L201" i="13"/>
  <c r="M201" i="13" s="1"/>
  <c r="D31" i="13" s="1"/>
  <c r="L198" i="13"/>
  <c r="L281" i="13"/>
  <c r="M281" i="13" s="1"/>
  <c r="D112" i="13" s="1"/>
  <c r="L249" i="13"/>
  <c r="M249" i="13" s="1"/>
  <c r="D80" i="13" s="1"/>
  <c r="L208" i="13"/>
  <c r="M208" i="13" s="1"/>
  <c r="D38" i="13" s="1"/>
  <c r="L258" i="13"/>
  <c r="M258" i="13" s="1"/>
  <c r="D89" i="13" s="1"/>
  <c r="L214" i="13"/>
  <c r="M214" i="13" s="1"/>
  <c r="D45" i="13" s="1"/>
  <c r="L295" i="13"/>
  <c r="M295" i="13" s="1"/>
  <c r="D126" i="13" s="1"/>
  <c r="L233" i="13"/>
  <c r="M233" i="13" s="1"/>
  <c r="D64" i="13" s="1"/>
  <c r="L335" i="13"/>
  <c r="M335" i="13" s="1"/>
  <c r="D166" i="13" s="1"/>
  <c r="L216" i="13"/>
  <c r="M216" i="13" s="1"/>
  <c r="D47" i="13" s="1"/>
  <c r="L284" i="13"/>
  <c r="M284" i="13" s="1"/>
  <c r="D115" i="13" s="1"/>
  <c r="L218" i="13"/>
  <c r="M218" i="13" s="1"/>
  <c r="D49" i="13" s="1"/>
  <c r="L272" i="13"/>
  <c r="M272" i="13" s="1"/>
  <c r="D103" i="13" s="1"/>
  <c r="L277" i="13"/>
  <c r="M277" i="13" s="1"/>
  <c r="D108" i="13" s="1"/>
  <c r="L221" i="13"/>
  <c r="M221" i="13" s="1"/>
  <c r="D52" i="13" s="1"/>
  <c r="L257" i="13"/>
  <c r="M257" i="13" s="1"/>
  <c r="D88" i="13" s="1"/>
  <c r="L336" i="13"/>
  <c r="M336" i="13" s="1"/>
  <c r="D167" i="13" s="1"/>
  <c r="L298" i="13"/>
  <c r="M298" i="13" s="1"/>
  <c r="D129" i="13" s="1"/>
  <c r="L318" i="13"/>
  <c r="M318" i="13" s="1"/>
  <c r="D149" i="13" s="1"/>
  <c r="L279" i="13"/>
  <c r="M279" i="13" s="1"/>
  <c r="D110" i="13" s="1"/>
  <c r="L268" i="13"/>
  <c r="M268" i="13" s="1"/>
  <c r="D99" i="13" s="1"/>
  <c r="L273" i="13"/>
  <c r="M273" i="13" s="1"/>
  <c r="D104" i="13" s="1"/>
  <c r="L316" i="13"/>
  <c r="M316" i="13" s="1"/>
  <c r="D147" i="13" s="1"/>
  <c r="L266" i="13"/>
  <c r="M266" i="13" s="1"/>
  <c r="D97" i="13" s="1"/>
  <c r="L301" i="13"/>
  <c r="M301" i="13" s="1"/>
  <c r="D132" i="13" s="1"/>
  <c r="L259" i="13"/>
  <c r="M259" i="13" s="1"/>
  <c r="D90" i="13" s="1"/>
  <c r="L213" i="13"/>
  <c r="M213" i="13" s="1"/>
  <c r="D44" i="13" s="1"/>
  <c r="L303" i="13"/>
  <c r="M303" i="13" s="1"/>
  <c r="D134" i="13" s="1"/>
  <c r="L292" i="13"/>
  <c r="M292" i="13" s="1"/>
  <c r="D123" i="13" s="1"/>
  <c r="L300" i="13"/>
  <c r="M300" i="13" s="1"/>
  <c r="D131" i="13" s="1"/>
  <c r="L309" i="13"/>
  <c r="M309" i="13" s="1"/>
  <c r="D140" i="13" s="1"/>
  <c r="L250" i="13"/>
  <c r="M250" i="13" s="1"/>
  <c r="D81" i="13" s="1"/>
  <c r="L244" i="13"/>
  <c r="M244" i="13" s="1"/>
  <c r="D75" i="13" s="1"/>
  <c r="L338" i="13"/>
  <c r="M338" i="13" s="1"/>
  <c r="D169" i="13" s="1"/>
  <c r="L332" i="13"/>
  <c r="M332" i="13" s="1"/>
  <c r="D163" i="13" s="1"/>
  <c r="L262" i="13"/>
  <c r="M262" i="13" s="1"/>
  <c r="D93" i="13" s="1"/>
  <c r="L326" i="13"/>
  <c r="M326" i="13" s="1"/>
  <c r="D157" i="13" s="1"/>
  <c r="L227" i="13"/>
  <c r="M227" i="13" s="1"/>
  <c r="D58" i="13" s="1"/>
  <c r="L339" i="13"/>
  <c r="M339" i="13" s="1"/>
  <c r="D170" i="13" s="1"/>
  <c r="L286" i="13"/>
  <c r="M286" i="13" s="1"/>
  <c r="D117" i="13" s="1"/>
  <c r="L269" i="13"/>
  <c r="M269" i="13" s="1"/>
  <c r="D100" i="13" s="1"/>
  <c r="L215" i="13"/>
  <c r="M215" i="13" s="1"/>
  <c r="D46" i="13" s="1"/>
  <c r="L310" i="13"/>
  <c r="M310" i="13" s="1"/>
  <c r="D141" i="13" s="1"/>
  <c r="L238" i="13"/>
  <c r="M238" i="13" s="1"/>
  <c r="D69" i="13" s="1"/>
  <c r="L222" i="13"/>
  <c r="M222" i="13" s="1"/>
  <c r="D53" i="13" s="1"/>
  <c r="AH319" i="12"/>
  <c r="AI315" i="12" s="1"/>
  <c r="L206" i="13"/>
  <c r="M206" i="13" s="1"/>
  <c r="D36" i="13" s="1"/>
  <c r="L342" i="13"/>
  <c r="M342" i="13" s="1"/>
  <c r="D173" i="13" s="1"/>
  <c r="L254" i="13"/>
  <c r="M254" i="13" s="1"/>
  <c r="D85" i="13" s="1"/>
  <c r="L275" i="13"/>
  <c r="M275" i="13" s="1"/>
  <c r="D106" i="13" s="1"/>
  <c r="L321" i="13"/>
  <c r="M321" i="13" s="1"/>
  <c r="D152" i="13" s="1"/>
  <c r="L197" i="13"/>
  <c r="L243" i="13"/>
  <c r="M243" i="13" s="1"/>
  <c r="D74" i="13" s="1"/>
  <c r="L314" i="13"/>
  <c r="M314" i="13" s="1"/>
  <c r="D145" i="13" s="1"/>
  <c r="L265" i="13"/>
  <c r="M265" i="13" s="1"/>
  <c r="D96" i="13" s="1"/>
  <c r="L247" i="13"/>
  <c r="M247" i="13" s="1"/>
  <c r="D78" i="13" s="1"/>
  <c r="L241" i="13"/>
  <c r="M241" i="13" s="1"/>
  <c r="D72" i="13" s="1"/>
  <c r="L317" i="13"/>
  <c r="M317" i="13" s="1"/>
  <c r="D148" i="13" s="1"/>
  <c r="L260" i="13"/>
  <c r="M260" i="13" s="1"/>
  <c r="D91" i="13" s="1"/>
  <c r="L324" i="13"/>
  <c r="M324" i="13" s="1"/>
  <c r="D155" i="13" s="1"/>
  <c r="L344" i="13"/>
  <c r="M344" i="13" s="1"/>
  <c r="D175" i="13" s="1"/>
  <c r="L202" i="13"/>
  <c r="M202" i="13" s="1"/>
  <c r="D32" i="13" s="1"/>
  <c r="L289" i="13"/>
  <c r="M289" i="13" s="1"/>
  <c r="D120" i="13" s="1"/>
  <c r="L315" i="13"/>
  <c r="M315" i="13" s="1"/>
  <c r="D146" i="13" s="1"/>
  <c r="L327" i="13"/>
  <c r="M327" i="13" s="1"/>
  <c r="D158" i="13" s="1"/>
  <c r="L322" i="13"/>
  <c r="M322" i="13" s="1"/>
  <c r="D153" i="13" s="1"/>
  <c r="AW233" i="13"/>
  <c r="N233" i="13" s="1"/>
  <c r="L236" i="13"/>
  <c r="M236" i="13" s="1"/>
  <c r="D67" i="13" s="1"/>
  <c r="L246" i="13"/>
  <c r="M246" i="13" s="1"/>
  <c r="D77" i="13" s="1"/>
  <c r="L242" i="13"/>
  <c r="M242" i="13" s="1"/>
  <c r="D73" i="13" s="1"/>
  <c r="L331" i="13"/>
  <c r="M331" i="13" s="1"/>
  <c r="D162" i="13" s="1"/>
  <c r="L256" i="13"/>
  <c r="M256" i="13" s="1"/>
  <c r="D87" i="13" s="1"/>
  <c r="L346" i="13"/>
  <c r="M346" i="13" s="1"/>
  <c r="D177" i="13" s="1"/>
  <c r="L329" i="13"/>
  <c r="M329" i="13" s="1"/>
  <c r="D160" i="13" s="1"/>
  <c r="L307" i="13"/>
  <c r="M307" i="13" s="1"/>
  <c r="D138" i="13" s="1"/>
  <c r="L252" i="13"/>
  <c r="M252" i="13" s="1"/>
  <c r="D83" i="13" s="1"/>
  <c r="AF260" i="12"/>
  <c r="AH334" i="12"/>
  <c r="AH338" i="12"/>
  <c r="AH332" i="12"/>
  <c r="AH329" i="12"/>
  <c r="AB91" i="5"/>
  <c r="AB93" i="5" s="1"/>
  <c r="AC93" i="5" s="1"/>
  <c r="Z91" i="5"/>
  <c r="Z93" i="5" s="1"/>
  <c r="AA93" i="5" s="1"/>
  <c r="S272" i="12"/>
  <c r="S271" i="12"/>
  <c r="T262" i="12"/>
  <c r="AH336" i="12"/>
  <c r="AH331" i="12"/>
  <c r="AH337" i="12"/>
  <c r="R270" i="12"/>
  <c r="AH330" i="12"/>
  <c r="AH333" i="12"/>
  <c r="AH256" i="12"/>
  <c r="AH335" i="12"/>
  <c r="AI244" i="12"/>
  <c r="AI316" i="12" s="1"/>
  <c r="AI317" i="12" s="1"/>
  <c r="AI318" i="12" s="1"/>
  <c r="AG320" i="12"/>
  <c r="AI238" i="12"/>
  <c r="AH237" i="12"/>
  <c r="AH314" i="12"/>
  <c r="AH313" i="12" s="1"/>
  <c r="AG257" i="12"/>
  <c r="AG280" i="12" s="1"/>
  <c r="AG259" i="12"/>
  <c r="AJ233" i="12"/>
  <c r="AJ239" i="12" s="1"/>
  <c r="AK234" i="12"/>
  <c r="AW232" i="13" l="1"/>
  <c r="N232" i="13" s="1"/>
  <c r="F63" i="13" s="1"/>
  <c r="G63" i="13" s="1"/>
  <c r="AW278" i="13"/>
  <c r="N278" i="13" s="1"/>
  <c r="F109" i="13" s="1"/>
  <c r="H109" i="13" s="1"/>
  <c r="AW198" i="13"/>
  <c r="AW215" i="13"/>
  <c r="N215" i="13" s="1"/>
  <c r="F46" i="13" s="1"/>
  <c r="AW219" i="13"/>
  <c r="N219" i="13" s="1"/>
  <c r="F50" i="13" s="1"/>
  <c r="AW257" i="13"/>
  <c r="N257" i="13" s="1"/>
  <c r="F88" i="13" s="1"/>
  <c r="G88" i="13" s="1"/>
  <c r="AW339" i="13"/>
  <c r="N339" i="13" s="1"/>
  <c r="F170" i="13" s="1"/>
  <c r="G170" i="13" s="1"/>
  <c r="AW273" i="13"/>
  <c r="N273" i="13" s="1"/>
  <c r="F104" i="13" s="1"/>
  <c r="G104" i="13" s="1"/>
  <c r="AW221" i="13"/>
  <c r="N221" i="13" s="1"/>
  <c r="F52" i="13" s="1"/>
  <c r="G52" i="13" s="1"/>
  <c r="AW344" i="13"/>
  <c r="N344" i="13" s="1"/>
  <c r="F175" i="13" s="1"/>
  <c r="H175" i="13" s="1"/>
  <c r="AW305" i="13"/>
  <c r="N305" i="13" s="1"/>
  <c r="F136" i="13" s="1"/>
  <c r="G136" i="13" s="1"/>
  <c r="AW218" i="13"/>
  <c r="N218" i="13" s="1"/>
  <c r="F49" i="13" s="1"/>
  <c r="G49" i="13" s="1"/>
  <c r="AW248" i="13"/>
  <c r="N248" i="13" s="1"/>
  <c r="F79" i="13" s="1"/>
  <c r="G79" i="13" s="1"/>
  <c r="AW279" i="13"/>
  <c r="N279" i="13" s="1"/>
  <c r="F110" i="13" s="1"/>
  <c r="H110" i="13" s="1"/>
  <c r="AW217" i="13"/>
  <c r="N217" i="13" s="1"/>
  <c r="F48" i="13" s="1"/>
  <c r="H48" i="13" s="1"/>
  <c r="AW231" i="13"/>
  <c r="N231" i="13" s="1"/>
  <c r="F62" i="13" s="1"/>
  <c r="H62" i="13" s="1"/>
  <c r="AW343" i="13"/>
  <c r="N343" i="13" s="1"/>
  <c r="F174" i="13" s="1"/>
  <c r="G174" i="13" s="1"/>
  <c r="AW264" i="13"/>
  <c r="N264" i="13" s="1"/>
  <c r="F95" i="13" s="1"/>
  <c r="H95" i="13" s="1"/>
  <c r="AW228" i="13"/>
  <c r="N228" i="13" s="1"/>
  <c r="F59" i="13" s="1"/>
  <c r="G59" i="13" s="1"/>
  <c r="AW329" i="13"/>
  <c r="N329" i="13" s="1"/>
  <c r="F160" i="13" s="1"/>
  <c r="G160" i="13" s="1"/>
  <c r="AW283" i="13"/>
  <c r="N283" i="13" s="1"/>
  <c r="F114" i="13" s="1"/>
  <c r="G114" i="13" s="1"/>
  <c r="AW336" i="13"/>
  <c r="N336" i="13" s="1"/>
  <c r="F167" i="13" s="1"/>
  <c r="H167" i="13" s="1"/>
  <c r="AW289" i="13"/>
  <c r="N289" i="13" s="1"/>
  <c r="F120" i="13" s="1"/>
  <c r="G120" i="13" s="1"/>
  <c r="AW313" i="13"/>
  <c r="N313" i="13" s="1"/>
  <c r="F144" i="13" s="1"/>
  <c r="H144" i="13" s="1"/>
  <c r="AW346" i="13"/>
  <c r="N346" i="13" s="1"/>
  <c r="F177" i="13" s="1"/>
  <c r="G177" i="13" s="1"/>
  <c r="AW311" i="13"/>
  <c r="N311" i="13" s="1"/>
  <c r="F142" i="13" s="1"/>
  <c r="H142" i="13" s="1"/>
  <c r="AW281" i="13"/>
  <c r="N281" i="13" s="1"/>
  <c r="F112" i="13" s="1"/>
  <c r="G112" i="13" s="1"/>
  <c r="AW290" i="13"/>
  <c r="N290" i="13" s="1"/>
  <c r="F121" i="13" s="1"/>
  <c r="H121" i="13" s="1"/>
  <c r="AW246" i="13"/>
  <c r="N246" i="13" s="1"/>
  <c r="F77" i="13" s="1"/>
  <c r="G77" i="13" s="1"/>
  <c r="AW328" i="13"/>
  <c r="N328" i="13" s="1"/>
  <c r="F159" i="13" s="1"/>
  <c r="H159" i="13" s="1"/>
  <c r="AW276" i="13"/>
  <c r="N276" i="13" s="1"/>
  <c r="F107" i="13" s="1"/>
  <c r="H107" i="13" s="1"/>
  <c r="AW318" i="13"/>
  <c r="N318" i="13" s="1"/>
  <c r="F149" i="13" s="1"/>
  <c r="H149" i="13" s="1"/>
  <c r="AW297" i="13"/>
  <c r="N297" i="13" s="1"/>
  <c r="F128" i="13" s="1"/>
  <c r="H128" i="13" s="1"/>
  <c r="AW285" i="13"/>
  <c r="N285" i="13" s="1"/>
  <c r="F116" i="13" s="1"/>
  <c r="H116" i="13" s="1"/>
  <c r="AW277" i="13"/>
  <c r="N277" i="13" s="1"/>
  <c r="F108" i="13" s="1"/>
  <c r="H108" i="13" s="1"/>
  <c r="AW245" i="13"/>
  <c r="N245" i="13" s="1"/>
  <c r="F76" i="13" s="1"/>
  <c r="H76" i="13" s="1"/>
  <c r="AW200" i="13"/>
  <c r="AW256" i="13"/>
  <c r="N256" i="13" s="1"/>
  <c r="F87" i="13" s="1"/>
  <c r="G87" i="13" s="1"/>
  <c r="AW229" i="13"/>
  <c r="N229" i="13" s="1"/>
  <c r="F60" i="13" s="1"/>
  <c r="G60" i="13" s="1"/>
  <c r="AW209" i="13"/>
  <c r="N209" i="13" s="1"/>
  <c r="F39" i="13" s="1"/>
  <c r="G39" i="13" s="1"/>
  <c r="AW345" i="13"/>
  <c r="N345" i="13" s="1"/>
  <c r="F176" i="13" s="1"/>
  <c r="G176" i="13" s="1"/>
  <c r="AW274" i="13"/>
  <c r="N274" i="13" s="1"/>
  <c r="F105" i="13" s="1"/>
  <c r="H105" i="13" s="1"/>
  <c r="AW208" i="13"/>
  <c r="N208" i="13" s="1"/>
  <c r="F38" i="13" s="1"/>
  <c r="H38" i="13" s="1"/>
  <c r="AW314" i="13"/>
  <c r="N314" i="13" s="1"/>
  <c r="F145" i="13" s="1"/>
  <c r="H145" i="13" s="1"/>
  <c r="AW309" i="13"/>
  <c r="N309" i="13" s="1"/>
  <c r="F140" i="13" s="1"/>
  <c r="G140" i="13" s="1"/>
  <c r="AW240" i="13"/>
  <c r="N240" i="13" s="1"/>
  <c r="F71" i="13" s="1"/>
  <c r="G71" i="13" s="1"/>
  <c r="AW303" i="13"/>
  <c r="N303" i="13" s="1"/>
  <c r="F134" i="13" s="1"/>
  <c r="H134" i="13" s="1"/>
  <c r="AW252" i="13"/>
  <c r="N252" i="13" s="1"/>
  <c r="F83" i="13" s="1"/>
  <c r="H83" i="13" s="1"/>
  <c r="AW234" i="13"/>
  <c r="N234" i="13" s="1"/>
  <c r="F65" i="13" s="1"/>
  <c r="H65" i="13" s="1"/>
  <c r="AW236" i="13"/>
  <c r="N236" i="13" s="1"/>
  <c r="F67" i="13" s="1"/>
  <c r="H67" i="13" s="1"/>
  <c r="AW286" i="13"/>
  <c r="N286" i="13" s="1"/>
  <c r="F117" i="13" s="1"/>
  <c r="G117" i="13" s="1"/>
  <c r="AW288" i="13"/>
  <c r="N288" i="13" s="1"/>
  <c r="F119" i="13" s="1"/>
  <c r="G119" i="13" s="1"/>
  <c r="AW335" i="13"/>
  <c r="N335" i="13" s="1"/>
  <c r="F166" i="13" s="1"/>
  <c r="H166" i="13" s="1"/>
  <c r="AW265" i="13"/>
  <c r="N265" i="13" s="1"/>
  <c r="F96" i="13" s="1"/>
  <c r="H96" i="13" s="1"/>
  <c r="AW247" i="13"/>
  <c r="N247" i="13" s="1"/>
  <c r="F78" i="13" s="1"/>
  <c r="G78" i="13" s="1"/>
  <c r="AW230" i="13"/>
  <c r="N230" i="13" s="1"/>
  <c r="F61" i="13" s="1"/>
  <c r="H61" i="13" s="1"/>
  <c r="AW295" i="13"/>
  <c r="N295" i="13" s="1"/>
  <c r="F126" i="13" s="1"/>
  <c r="H126" i="13" s="1"/>
  <c r="AW294" i="13"/>
  <c r="N294" i="13" s="1"/>
  <c r="F125" i="13" s="1"/>
  <c r="G125" i="13" s="1"/>
  <c r="AW224" i="13"/>
  <c r="N224" i="13" s="1"/>
  <c r="F55" i="13" s="1"/>
  <c r="H55" i="13" s="1"/>
  <c r="AW220" i="13"/>
  <c r="N220" i="13" s="1"/>
  <c r="F51" i="13" s="1"/>
  <c r="AW341" i="13"/>
  <c r="N341" i="13" s="1"/>
  <c r="F172" i="13" s="1"/>
  <c r="G172" i="13" s="1"/>
  <c r="AW334" i="13"/>
  <c r="N334" i="13" s="1"/>
  <c r="F165" i="13" s="1"/>
  <c r="H165" i="13" s="1"/>
  <c r="AW293" i="13"/>
  <c r="N293" i="13" s="1"/>
  <c r="F124" i="13" s="1"/>
  <c r="H124" i="13" s="1"/>
  <c r="AW330" i="13"/>
  <c r="N330" i="13" s="1"/>
  <c r="F161" i="13" s="1"/>
  <c r="H161" i="13" s="1"/>
  <c r="AW222" i="13"/>
  <c r="N222" i="13" s="1"/>
  <c r="F53" i="13" s="1"/>
  <c r="H53" i="13" s="1"/>
  <c r="AW323" i="13"/>
  <c r="N323" i="13" s="1"/>
  <c r="F154" i="13" s="1"/>
  <c r="H154" i="13" s="1"/>
  <c r="AW304" i="13"/>
  <c r="N304" i="13" s="1"/>
  <c r="F135" i="13" s="1"/>
  <c r="H135" i="13" s="1"/>
  <c r="AW211" i="13"/>
  <c r="N211" i="13" s="1"/>
  <c r="F41" i="13" s="1"/>
  <c r="H41" i="13" s="1"/>
  <c r="AW320" i="13"/>
  <c r="N320" i="13" s="1"/>
  <c r="F151" i="13" s="1"/>
  <c r="G151" i="13" s="1"/>
  <c r="AW205" i="13"/>
  <c r="N205" i="13" s="1"/>
  <c r="F35" i="13" s="1"/>
  <c r="G35" i="13" s="1"/>
  <c r="AW241" i="13"/>
  <c r="N241" i="13" s="1"/>
  <c r="F72" i="13" s="1"/>
  <c r="H72" i="13" s="1"/>
  <c r="AW207" i="13"/>
  <c r="N207" i="13" s="1"/>
  <c r="F37" i="13" s="1"/>
  <c r="H37" i="13" s="1"/>
  <c r="AW292" i="13"/>
  <c r="N292" i="13" s="1"/>
  <c r="F123" i="13" s="1"/>
  <c r="G123" i="13" s="1"/>
  <c r="AW223" i="13"/>
  <c r="N223" i="13" s="1"/>
  <c r="F54" i="13" s="1"/>
  <c r="H54" i="13" s="1"/>
  <c r="AW338" i="13"/>
  <c r="N338" i="13" s="1"/>
  <c r="F169" i="13" s="1"/>
  <c r="G169" i="13" s="1"/>
  <c r="AW259" i="13"/>
  <c r="N259" i="13" s="1"/>
  <c r="F90" i="13" s="1"/>
  <c r="G90" i="13" s="1"/>
  <c r="AW332" i="13"/>
  <c r="N332" i="13" s="1"/>
  <c r="F163" i="13" s="1"/>
  <c r="G163" i="13" s="1"/>
  <c r="AW280" i="13"/>
  <c r="N280" i="13" s="1"/>
  <c r="F111" i="13" s="1"/>
  <c r="H111" i="13" s="1"/>
  <c r="AW237" i="13"/>
  <c r="N237" i="13" s="1"/>
  <c r="F68" i="13" s="1"/>
  <c r="G68" i="13" s="1"/>
  <c r="AW287" i="13"/>
  <c r="N287" i="13" s="1"/>
  <c r="F118" i="13" s="1"/>
  <c r="G118" i="13" s="1"/>
  <c r="AW300" i="13"/>
  <c r="N300" i="13" s="1"/>
  <c r="F131" i="13" s="1"/>
  <c r="G131" i="13" s="1"/>
  <c r="AW260" i="13"/>
  <c r="N260" i="13" s="1"/>
  <c r="F91" i="13" s="1"/>
  <c r="G91" i="13" s="1"/>
  <c r="AW342" i="13"/>
  <c r="N342" i="13" s="1"/>
  <c r="F173" i="13" s="1"/>
  <c r="H173" i="13" s="1"/>
  <c r="AW244" i="13"/>
  <c r="N244" i="13" s="1"/>
  <c r="F75" i="13" s="1"/>
  <c r="H75" i="13" s="1"/>
  <c r="AW321" i="13"/>
  <c r="N321" i="13" s="1"/>
  <c r="F152" i="13" s="1"/>
  <c r="H152" i="13" s="1"/>
  <c r="AW275" i="13"/>
  <c r="N275" i="13" s="1"/>
  <c r="F106" i="13" s="1"/>
  <c r="G106" i="13" s="1"/>
  <c r="AW296" i="13"/>
  <c r="N296" i="13" s="1"/>
  <c r="F127" i="13" s="1"/>
  <c r="G127" i="13" s="1"/>
  <c r="AW199" i="13"/>
  <c r="AW316" i="13"/>
  <c r="N316" i="13" s="1"/>
  <c r="F147" i="13" s="1"/>
  <c r="H147" i="13" s="1"/>
  <c r="AW212" i="13"/>
  <c r="N212" i="13" s="1"/>
  <c r="F42" i="13" s="1"/>
  <c r="H42" i="13" s="1"/>
  <c r="AW213" i="13"/>
  <c r="N213" i="13" s="1"/>
  <c r="F44" i="13" s="1"/>
  <c r="AW258" i="13"/>
  <c r="N258" i="13" s="1"/>
  <c r="F89" i="13" s="1"/>
  <c r="G89" i="13" s="1"/>
  <c r="AW267" i="13"/>
  <c r="N267" i="13" s="1"/>
  <c r="F98" i="13" s="1"/>
  <c r="G98" i="13" s="1"/>
  <c r="AW298" i="13"/>
  <c r="N298" i="13" s="1"/>
  <c r="F129" i="13" s="1"/>
  <c r="H129" i="13" s="1"/>
  <c r="AW319" i="13"/>
  <c r="N319" i="13" s="1"/>
  <c r="F150" i="13" s="1"/>
  <c r="H150" i="13" s="1"/>
  <c r="AW322" i="13"/>
  <c r="N322" i="13" s="1"/>
  <c r="F153" i="13" s="1"/>
  <c r="G153" i="13" s="1"/>
  <c r="AW271" i="13"/>
  <c r="N271" i="13" s="1"/>
  <c r="F102" i="13" s="1"/>
  <c r="H102" i="13" s="1"/>
  <c r="AW226" i="13"/>
  <c r="N226" i="13" s="1"/>
  <c r="F57" i="13" s="1"/>
  <c r="H57" i="13" s="1"/>
  <c r="AW306" i="13"/>
  <c r="N306" i="13" s="1"/>
  <c r="F137" i="13" s="1"/>
  <c r="H137" i="13" s="1"/>
  <c r="AW253" i="13"/>
  <c r="N253" i="13" s="1"/>
  <c r="F84" i="13" s="1"/>
  <c r="G84" i="13" s="1"/>
  <c r="AW206" i="13"/>
  <c r="N206" i="13" s="1"/>
  <c r="F36" i="13" s="1"/>
  <c r="G36" i="13" s="1"/>
  <c r="AW203" i="13"/>
  <c r="AW216" i="13"/>
  <c r="N216" i="13" s="1"/>
  <c r="F47" i="13" s="1"/>
  <c r="G47" i="13" s="1"/>
  <c r="AW325" i="13"/>
  <c r="N325" i="13" s="1"/>
  <c r="F156" i="13" s="1"/>
  <c r="G156" i="13" s="1"/>
  <c r="AW270" i="13"/>
  <c r="N270" i="13" s="1"/>
  <c r="F101" i="13" s="1"/>
  <c r="G101" i="13" s="1"/>
  <c r="AW235" i="13"/>
  <c r="N235" i="13" s="1"/>
  <c r="F66" i="13" s="1"/>
  <c r="H66" i="13" s="1"/>
  <c r="AW272" i="13"/>
  <c r="N272" i="13" s="1"/>
  <c r="F103" i="13" s="1"/>
  <c r="G103" i="13" s="1"/>
  <c r="AW324" i="13"/>
  <c r="N324" i="13" s="1"/>
  <c r="F155" i="13" s="1"/>
  <c r="G155" i="13" s="1"/>
  <c r="AW282" i="13"/>
  <c r="N282" i="13" s="1"/>
  <c r="F113" i="13" s="1"/>
  <c r="H113" i="13" s="1"/>
  <c r="AW302" i="13"/>
  <c r="N302" i="13" s="1"/>
  <c r="F133" i="13" s="1"/>
  <c r="G133" i="13" s="1"/>
  <c r="AW266" i="13"/>
  <c r="N266" i="13" s="1"/>
  <c r="F97" i="13" s="1"/>
  <c r="H97" i="13" s="1"/>
  <c r="AW268" i="13"/>
  <c r="N268" i="13" s="1"/>
  <c r="F99" i="13" s="1"/>
  <c r="H99" i="13" s="1"/>
  <c r="AW214" i="13"/>
  <c r="N214" i="13" s="1"/>
  <c r="F45" i="13" s="1"/>
  <c r="G45" i="13" s="1"/>
  <c r="AW301" i="13"/>
  <c r="N301" i="13" s="1"/>
  <c r="F132" i="13" s="1"/>
  <c r="G132" i="13" s="1"/>
  <c r="AW307" i="13"/>
  <c r="N307" i="13" s="1"/>
  <c r="F138" i="13" s="1"/>
  <c r="G138" i="13" s="1"/>
  <c r="AW340" i="13"/>
  <c r="N340" i="13" s="1"/>
  <c r="F171" i="13" s="1"/>
  <c r="G171" i="13" s="1"/>
  <c r="AW312" i="13"/>
  <c r="N312" i="13" s="1"/>
  <c r="F143" i="13" s="1"/>
  <c r="G143" i="13" s="1"/>
  <c r="AW299" i="13"/>
  <c r="N299" i="13" s="1"/>
  <c r="F130" i="13" s="1"/>
  <c r="H130" i="13" s="1"/>
  <c r="AW326" i="13"/>
  <c r="N326" i="13" s="1"/>
  <c r="F157" i="13" s="1"/>
  <c r="G157" i="13" s="1"/>
  <c r="AW210" i="13"/>
  <c r="N210" i="13" s="1"/>
  <c r="F40" i="13" s="1"/>
  <c r="G40" i="13" s="1"/>
  <c r="AW291" i="13"/>
  <c r="N291" i="13" s="1"/>
  <c r="F122" i="13" s="1"/>
  <c r="H122" i="13" s="1"/>
  <c r="AW201" i="13"/>
  <c r="G139" i="13"/>
  <c r="AW262" i="13"/>
  <c r="N262" i="13" s="1"/>
  <c r="F93" i="13" s="1"/>
  <c r="H93" i="13" s="1"/>
  <c r="AW317" i="13"/>
  <c r="N317" i="13" s="1"/>
  <c r="F148" i="13" s="1"/>
  <c r="G148" i="13" s="1"/>
  <c r="AW227" i="13"/>
  <c r="N227" i="13" s="1"/>
  <c r="F58" i="13" s="1"/>
  <c r="G58" i="13" s="1"/>
  <c r="AW333" i="13"/>
  <c r="N333" i="13" s="1"/>
  <c r="F164" i="13" s="1"/>
  <c r="H164" i="13" s="1"/>
  <c r="AW327" i="13"/>
  <c r="N327" i="13" s="1"/>
  <c r="F158" i="13" s="1"/>
  <c r="G158" i="13" s="1"/>
  <c r="AW251" i="13"/>
  <c r="N251" i="13" s="1"/>
  <c r="F82" i="13" s="1"/>
  <c r="G82" i="13" s="1"/>
  <c r="AW238" i="13"/>
  <c r="N238" i="13" s="1"/>
  <c r="F69" i="13" s="1"/>
  <c r="H69" i="13" s="1"/>
  <c r="AW242" i="13"/>
  <c r="N242" i="13" s="1"/>
  <c r="F73" i="13" s="1"/>
  <c r="G73" i="13" s="1"/>
  <c r="AW243" i="13"/>
  <c r="N243" i="13" s="1"/>
  <c r="F74" i="13" s="1"/>
  <c r="H74" i="13" s="1"/>
  <c r="AW284" i="13"/>
  <c r="N284" i="13" s="1"/>
  <c r="F115" i="13" s="1"/>
  <c r="G115" i="13" s="1"/>
  <c r="AW204" i="13"/>
  <c r="N204" i="13" s="1"/>
  <c r="F34" i="13" s="1"/>
  <c r="G34" i="13" s="1"/>
  <c r="AW315" i="13"/>
  <c r="N315" i="13" s="1"/>
  <c r="F146" i="13" s="1"/>
  <c r="H146" i="13" s="1"/>
  <c r="AW250" i="13"/>
  <c r="N250" i="13" s="1"/>
  <c r="F81" i="13" s="1"/>
  <c r="G81" i="13" s="1"/>
  <c r="AW254" i="13"/>
  <c r="N254" i="13" s="1"/>
  <c r="F85" i="13" s="1"/>
  <c r="H85" i="13" s="1"/>
  <c r="AW310" i="13"/>
  <c r="N310" i="13" s="1"/>
  <c r="F141" i="13" s="1"/>
  <c r="G141" i="13" s="1"/>
  <c r="AW202" i="13"/>
  <c r="AW225" i="13"/>
  <c r="N225" i="13" s="1"/>
  <c r="F56" i="13" s="1"/>
  <c r="G56" i="13" s="1"/>
  <c r="AW261" i="13"/>
  <c r="N261" i="13" s="1"/>
  <c r="F92" i="13" s="1"/>
  <c r="G92" i="13" s="1"/>
  <c r="AW337" i="13"/>
  <c r="N337" i="13" s="1"/>
  <c r="F168" i="13" s="1"/>
  <c r="G168" i="13" s="1"/>
  <c r="AW255" i="13"/>
  <c r="N255" i="13" s="1"/>
  <c r="F86" i="13" s="1"/>
  <c r="H86" i="13" s="1"/>
  <c r="AW197" i="13"/>
  <c r="AW263" i="13"/>
  <c r="N263" i="13" s="1"/>
  <c r="F94" i="13" s="1"/>
  <c r="H94" i="13" s="1"/>
  <c r="AW239" i="13"/>
  <c r="N239" i="13" s="1"/>
  <c r="F70" i="13" s="1"/>
  <c r="G70" i="13" s="1"/>
  <c r="AW249" i="13"/>
  <c r="N249" i="13" s="1"/>
  <c r="F80" i="13" s="1"/>
  <c r="G80" i="13" s="1"/>
  <c r="G162" i="13"/>
  <c r="G100" i="13"/>
  <c r="G62" i="13"/>
  <c r="H63" i="13"/>
  <c r="G46" i="13"/>
  <c r="H46" i="13"/>
  <c r="G48" i="13"/>
  <c r="AA91" i="5"/>
  <c r="AI319" i="12"/>
  <c r="AJ315" i="12" s="1"/>
  <c r="F64" i="13"/>
  <c r="AC91" i="5"/>
  <c r="Z94" i="5"/>
  <c r="AA94" i="5" s="1"/>
  <c r="S270" i="12"/>
  <c r="S282" i="12" s="1"/>
  <c r="S189" i="12" s="1"/>
  <c r="S190" i="12" s="1"/>
  <c r="S347" i="12" s="1"/>
  <c r="AI337" i="12"/>
  <c r="AI333" i="12"/>
  <c r="AH257" i="12"/>
  <c r="AH280" i="12" s="1"/>
  <c r="AI332" i="12"/>
  <c r="AI256" i="12"/>
  <c r="AI259" i="12" s="1"/>
  <c r="AH259" i="12"/>
  <c r="AI329" i="12"/>
  <c r="AG258" i="12"/>
  <c r="AG260" i="12" s="1"/>
  <c r="R282" i="12"/>
  <c r="AI338" i="12"/>
  <c r="AI331" i="12"/>
  <c r="AH320" i="12"/>
  <c r="T272" i="12"/>
  <c r="T271" i="12"/>
  <c r="U262" i="12"/>
  <c r="AI335" i="12"/>
  <c r="AI330" i="12"/>
  <c r="AI336" i="12"/>
  <c r="AB94" i="5"/>
  <c r="AC94" i="5" s="1"/>
  <c r="AI334" i="12"/>
  <c r="AJ244" i="12"/>
  <c r="AJ316" i="12" s="1"/>
  <c r="AJ317" i="12" s="1"/>
  <c r="AJ318" i="12" s="1"/>
  <c r="AJ238" i="12"/>
  <c r="AI314" i="12"/>
  <c r="AI313" i="12" s="1"/>
  <c r="AI237" i="12"/>
  <c r="AK233" i="12"/>
  <c r="AK239" i="12" s="1"/>
  <c r="AL234" i="12"/>
  <c r="G109" i="13" l="1"/>
  <c r="H88" i="13"/>
  <c r="H170" i="13"/>
  <c r="H136" i="13"/>
  <c r="G175" i="13"/>
  <c r="H104" i="13"/>
  <c r="G110" i="13"/>
  <c r="G128" i="13"/>
  <c r="H59" i="13"/>
  <c r="H79" i="13"/>
  <c r="H52" i="13"/>
  <c r="H49" i="13"/>
  <c r="G95" i="13"/>
  <c r="H174" i="13"/>
  <c r="G144" i="13"/>
  <c r="G154" i="13"/>
  <c r="G41" i="13"/>
  <c r="H177" i="13"/>
  <c r="H77" i="13"/>
  <c r="G142" i="13"/>
  <c r="G149" i="13"/>
  <c r="G159" i="13"/>
  <c r="H120" i="13"/>
  <c r="G121" i="13"/>
  <c r="G72" i="13"/>
  <c r="H163" i="13"/>
  <c r="H112" i="13"/>
  <c r="H78" i="13"/>
  <c r="H114" i="13"/>
  <c r="G42" i="13"/>
  <c r="G167" i="13"/>
  <c r="H119" i="13"/>
  <c r="H117" i="13"/>
  <c r="H160" i="13"/>
  <c r="H60" i="13"/>
  <c r="H87" i="13"/>
  <c r="H84" i="13"/>
  <c r="G111" i="13"/>
  <c r="H132" i="13"/>
  <c r="G165" i="13"/>
  <c r="G124" i="13"/>
  <c r="G105" i="13"/>
  <c r="G126" i="13"/>
  <c r="H125" i="13"/>
  <c r="G107" i="13"/>
  <c r="G113" i="13"/>
  <c r="H73" i="13"/>
  <c r="G55" i="13"/>
  <c r="G122" i="13"/>
  <c r="H39" i="13"/>
  <c r="H176" i="13"/>
  <c r="G96" i="13"/>
  <c r="G38" i="13"/>
  <c r="G76" i="13"/>
  <c r="G108" i="13"/>
  <c r="G53" i="13"/>
  <c r="G161" i="13"/>
  <c r="H172" i="13"/>
  <c r="G116" i="13"/>
  <c r="G146" i="13"/>
  <c r="G150" i="13"/>
  <c r="H34" i="13"/>
  <c r="G54" i="13"/>
  <c r="G145" i="13"/>
  <c r="H98" i="13"/>
  <c r="H171" i="13"/>
  <c r="G37" i="13"/>
  <c r="H71" i="13"/>
  <c r="H151" i="13"/>
  <c r="G166" i="13"/>
  <c r="G147" i="13"/>
  <c r="H133" i="13"/>
  <c r="G99" i="13"/>
  <c r="G83" i="13"/>
  <c r="G134" i="13"/>
  <c r="H81" i="13"/>
  <c r="H115" i="13"/>
  <c r="G135" i="13"/>
  <c r="G85" i="13"/>
  <c r="H127" i="13"/>
  <c r="G74" i="13"/>
  <c r="G67" i="13"/>
  <c r="H141" i="13"/>
  <c r="H140" i="13"/>
  <c r="H138" i="13"/>
  <c r="H118" i="13"/>
  <c r="H123" i="13"/>
  <c r="H40" i="13"/>
  <c r="G57" i="13"/>
  <c r="G86" i="13"/>
  <c r="H92" i="13"/>
  <c r="H89" i="13"/>
  <c r="H35" i="13"/>
  <c r="G93" i="13"/>
  <c r="H168" i="13"/>
  <c r="H45" i="13"/>
  <c r="H80" i="13"/>
  <c r="H169" i="13"/>
  <c r="H90" i="13"/>
  <c r="H153" i="13"/>
  <c r="H91" i="13"/>
  <c r="G97" i="13"/>
  <c r="G129" i="13"/>
  <c r="H143" i="13"/>
  <c r="G66" i="13"/>
  <c r="H82" i="13"/>
  <c r="G75" i="13"/>
  <c r="H36" i="13"/>
  <c r="H158" i="13"/>
  <c r="G94" i="13"/>
  <c r="H156" i="13"/>
  <c r="G173" i="13"/>
  <c r="G102" i="13"/>
  <c r="H106" i="13"/>
  <c r="H131" i="13"/>
  <c r="H103" i="13"/>
  <c r="G152" i="13"/>
  <c r="G69" i="13"/>
  <c r="G164" i="13"/>
  <c r="G130" i="13"/>
  <c r="H47" i="13"/>
  <c r="H155" i="13"/>
  <c r="H58" i="13"/>
  <c r="H148" i="13"/>
  <c r="H68" i="13"/>
  <c r="H56" i="13"/>
  <c r="H101" i="13"/>
  <c r="H157" i="13"/>
  <c r="H70" i="13"/>
  <c r="G137" i="13"/>
  <c r="H44" i="13"/>
  <c r="G44" i="13"/>
  <c r="H51" i="13"/>
  <c r="G51" i="13"/>
  <c r="H50" i="13"/>
  <c r="G50" i="13"/>
  <c r="G65" i="13"/>
  <c r="G61" i="13"/>
  <c r="S341" i="12"/>
  <c r="S344" i="12"/>
  <c r="H64" i="13"/>
  <c r="G64" i="13"/>
  <c r="S343" i="12"/>
  <c r="S350" i="12"/>
  <c r="S348" i="12"/>
  <c r="AJ319" i="12"/>
  <c r="AK315" i="12" s="1"/>
  <c r="S342" i="12"/>
  <c r="S349" i="12"/>
  <c r="S345" i="12"/>
  <c r="S346" i="12"/>
  <c r="AJ338" i="12"/>
  <c r="AJ331" i="12"/>
  <c r="AJ336" i="12"/>
  <c r="S286" i="12"/>
  <c r="S340" i="12" s="1"/>
  <c r="AJ330" i="12"/>
  <c r="AJ332" i="12"/>
  <c r="AJ333" i="12"/>
  <c r="AJ337" i="12"/>
  <c r="AJ334" i="12"/>
  <c r="AJ329" i="12"/>
  <c r="AJ256" i="12"/>
  <c r="AJ257" i="12" s="1"/>
  <c r="AJ280" i="12" s="1"/>
  <c r="AJ335" i="12"/>
  <c r="T270" i="12"/>
  <c r="U271" i="12"/>
  <c r="U272" i="12"/>
  <c r="V262" i="12"/>
  <c r="R189" i="12"/>
  <c r="AI320" i="12"/>
  <c r="AI257" i="12"/>
  <c r="AI280" i="12" s="1"/>
  <c r="AH258" i="12"/>
  <c r="AH260" i="12" s="1"/>
  <c r="AK244" i="12"/>
  <c r="AK316" i="12" s="1"/>
  <c r="AK317" i="12" s="1"/>
  <c r="AK318" i="12" s="1"/>
  <c r="AK238" i="12"/>
  <c r="AJ237" i="12"/>
  <c r="AJ314" i="12"/>
  <c r="AJ313" i="12" s="1"/>
  <c r="AL233" i="12"/>
  <c r="AL239" i="12" s="1"/>
  <c r="AM234" i="12"/>
  <c r="AK319" i="12" l="1"/>
  <c r="AL315" i="12" s="1"/>
  <c r="AJ259" i="12"/>
  <c r="AK333" i="12"/>
  <c r="AK330" i="12"/>
  <c r="AK338" i="12"/>
  <c r="AJ258" i="12"/>
  <c r="AK331" i="12"/>
  <c r="AK332" i="12"/>
  <c r="AK337" i="12"/>
  <c r="AK335" i="12"/>
  <c r="AK336" i="12"/>
  <c r="AK256" i="12"/>
  <c r="AK257" i="12" s="1"/>
  <c r="AK280" i="12" s="1"/>
  <c r="AK334" i="12"/>
  <c r="AJ320" i="12"/>
  <c r="AK329" i="12"/>
  <c r="V271" i="12"/>
  <c r="V272" i="12"/>
  <c r="W262" i="12"/>
  <c r="U270" i="12"/>
  <c r="U282" i="12" s="1"/>
  <c r="U189" i="12" s="1"/>
  <c r="U190" i="12" s="1"/>
  <c r="T282" i="12"/>
  <c r="R190" i="12"/>
  <c r="AI258" i="12"/>
  <c r="AI260" i="12" s="1"/>
  <c r="AL244" i="12"/>
  <c r="AL316" i="12" s="1"/>
  <c r="AL317" i="12" s="1"/>
  <c r="AL318" i="12" s="1"/>
  <c r="AL319" i="12" s="1"/>
  <c r="AM315" i="12" s="1"/>
  <c r="AL238" i="12"/>
  <c r="AK237" i="12"/>
  <c r="AK314" i="12"/>
  <c r="AK313" i="12" s="1"/>
  <c r="AM233" i="12"/>
  <c r="AM239" i="12" s="1"/>
  <c r="AN234" i="12"/>
  <c r="AL330" i="12" l="1"/>
  <c r="AL332" i="12"/>
  <c r="AL336" i="12"/>
  <c r="AL335" i="12"/>
  <c r="AL331" i="12"/>
  <c r="AL337" i="12"/>
  <c r="AL256" i="12"/>
  <c r="AL257" i="12" s="1"/>
  <c r="AL280" i="12" s="1"/>
  <c r="AJ260" i="12"/>
  <c r="AL333" i="12"/>
  <c r="AL334" i="12"/>
  <c r="AL329" i="12"/>
  <c r="AK259" i="12"/>
  <c r="AK258" i="12"/>
  <c r="AK260" i="12" s="1"/>
  <c r="R286" i="12"/>
  <c r="R346" i="12"/>
  <c r="R344" i="12"/>
  <c r="R348" i="12"/>
  <c r="R350" i="12"/>
  <c r="R345" i="12"/>
  <c r="R343" i="12"/>
  <c r="R341" i="12"/>
  <c r="R349" i="12"/>
  <c r="R342" i="12"/>
  <c r="R347" i="12"/>
  <c r="AK320" i="12"/>
  <c r="T189" i="12"/>
  <c r="U345" i="12"/>
  <c r="U342" i="12"/>
  <c r="U341" i="12"/>
  <c r="U344" i="12"/>
  <c r="U348" i="12"/>
  <c r="U346" i="12"/>
  <c r="U343" i="12"/>
  <c r="U349" i="12"/>
  <c r="U347" i="12"/>
  <c r="U350" i="12"/>
  <c r="U286" i="12"/>
  <c r="U340" i="12" s="1"/>
  <c r="W272" i="12"/>
  <c r="W271" i="12"/>
  <c r="X262" i="12"/>
  <c r="V270" i="12"/>
  <c r="V282" i="12" s="1"/>
  <c r="V189" i="12" s="1"/>
  <c r="V190" i="12" s="1"/>
  <c r="AL338" i="12"/>
  <c r="AM244" i="12"/>
  <c r="AM316" i="12" s="1"/>
  <c r="AM317" i="12" s="1"/>
  <c r="AM318" i="12" s="1"/>
  <c r="AM319" i="12" s="1"/>
  <c r="AN315" i="12" s="1"/>
  <c r="AM238" i="12"/>
  <c r="AL314" i="12"/>
  <c r="AL313" i="12" s="1"/>
  <c r="AL320" i="12" s="1"/>
  <c r="AL237" i="12"/>
  <c r="AN233" i="12"/>
  <c r="AN239" i="12" s="1"/>
  <c r="AO234" i="12"/>
  <c r="AL259" i="12" l="1"/>
  <c r="AL258" i="12"/>
  <c r="AL260" i="12" s="1"/>
  <c r="W270" i="12"/>
  <c r="W282" i="12" s="1"/>
  <c r="W189" i="12" s="1"/>
  <c r="W190" i="12" s="1"/>
  <c r="V350" i="12"/>
  <c r="V346" i="12"/>
  <c r="V344" i="12"/>
  <c r="V347" i="12"/>
  <c r="V349" i="12"/>
  <c r="V348" i="12"/>
  <c r="V341" i="12"/>
  <c r="V342" i="12"/>
  <c r="V345" i="12"/>
  <c r="V343" i="12"/>
  <c r="V286" i="12"/>
  <c r="V340" i="12" s="1"/>
  <c r="X271" i="12"/>
  <c r="X272" i="12"/>
  <c r="Y262" i="12"/>
  <c r="T190" i="12"/>
  <c r="AM256" i="12"/>
  <c r="AM334" i="12"/>
  <c r="AM338" i="12"/>
  <c r="AM329" i="12"/>
  <c r="AM331" i="12"/>
  <c r="AM335" i="12"/>
  <c r="AM336" i="12"/>
  <c r="AM332" i="12"/>
  <c r="AM333" i="12"/>
  <c r="R340" i="12"/>
  <c r="AM337" i="12"/>
  <c r="AM330" i="12"/>
  <c r="AN244" i="12"/>
  <c r="AN316" i="12" s="1"/>
  <c r="AN317" i="12" s="1"/>
  <c r="AN318" i="12" s="1"/>
  <c r="AN319" i="12" s="1"/>
  <c r="AO315" i="12" s="1"/>
  <c r="AN238" i="12"/>
  <c r="AM237" i="12"/>
  <c r="AM314" i="12"/>
  <c r="AM313" i="12" s="1"/>
  <c r="AO233" i="12"/>
  <c r="AO239" i="12" s="1"/>
  <c r="AP234" i="12"/>
  <c r="AN335" i="12"/>
  <c r="AN333" i="12" l="1"/>
  <c r="AN336" i="12"/>
  <c r="AN332" i="12"/>
  <c r="AN256" i="12"/>
  <c r="AN257" i="12" s="1"/>
  <c r="AN280" i="12" s="1"/>
  <c r="AN337" i="12"/>
  <c r="AN329" i="12"/>
  <c r="X270" i="12"/>
  <c r="X282" i="12" s="1"/>
  <c r="X189" i="12" s="1"/>
  <c r="X190" i="12" s="1"/>
  <c r="X345" i="12" s="1"/>
  <c r="AM257" i="12"/>
  <c r="AM280" i="12" s="1"/>
  <c r="Y271" i="12"/>
  <c r="Y272" i="12"/>
  <c r="Z262" i="12"/>
  <c r="AN330" i="12"/>
  <c r="AN334" i="12"/>
  <c r="X286" i="12"/>
  <c r="X340" i="12" s="1"/>
  <c r="X346" i="12"/>
  <c r="X342" i="12"/>
  <c r="X349" i="12"/>
  <c r="X341" i="12"/>
  <c r="X350" i="12"/>
  <c r="X344" i="12"/>
  <c r="X347" i="12"/>
  <c r="X348" i="12"/>
  <c r="AN338" i="12"/>
  <c r="AM259" i="12"/>
  <c r="AM320" i="12"/>
  <c r="T346" i="12"/>
  <c r="T348" i="12"/>
  <c r="T349" i="12"/>
  <c r="T350" i="12"/>
  <c r="T342" i="12"/>
  <c r="T345" i="12"/>
  <c r="T347" i="12"/>
  <c r="T341" i="12"/>
  <c r="T343" i="12"/>
  <c r="T286" i="12"/>
  <c r="T344" i="12"/>
  <c r="W350" i="12"/>
  <c r="W341" i="12"/>
  <c r="W345" i="12"/>
  <c r="W348" i="12"/>
  <c r="W349" i="12"/>
  <c r="W347" i="12"/>
  <c r="W343" i="12"/>
  <c r="W344" i="12"/>
  <c r="W342" i="12"/>
  <c r="W346" i="12"/>
  <c r="W286" i="12"/>
  <c r="W340" i="12" s="1"/>
  <c r="AN331" i="12"/>
  <c r="AO244" i="12"/>
  <c r="AO316" i="12" s="1"/>
  <c r="AO317" i="12" s="1"/>
  <c r="AO318" i="12" s="1"/>
  <c r="AO319" i="12" s="1"/>
  <c r="AP315" i="12" s="1"/>
  <c r="AO238" i="12"/>
  <c r="AN314" i="12"/>
  <c r="AN313" i="12" s="1"/>
  <c r="AN320" i="12" s="1"/>
  <c r="AN237" i="12"/>
  <c r="AP233" i="12"/>
  <c r="AP239" i="12" s="1"/>
  <c r="AQ234" i="12"/>
  <c r="AO336" i="12"/>
  <c r="AO256" i="12"/>
  <c r="AO338" i="12"/>
  <c r="AO333" i="12"/>
  <c r="AO334" i="12"/>
  <c r="AO346" i="12" s="1"/>
  <c r="AN259" i="12" l="1"/>
  <c r="AO345" i="12"/>
  <c r="AO348" i="12"/>
  <c r="X343" i="12"/>
  <c r="AO332" i="12"/>
  <c r="AO344" i="12" s="1"/>
  <c r="AN258" i="12"/>
  <c r="Y270" i="12"/>
  <c r="Y282" i="12" s="1"/>
  <c r="Y189" i="12" s="1"/>
  <c r="Y190" i="12" s="1"/>
  <c r="AO350" i="12"/>
  <c r="AM258" i="12"/>
  <c r="AM260" i="12" s="1"/>
  <c r="AO331" i="12"/>
  <c r="AO343" i="12" s="1"/>
  <c r="AO335" i="12"/>
  <c r="AO347" i="12" s="1"/>
  <c r="AO330" i="12"/>
  <c r="AO342" i="12" s="1"/>
  <c r="T340" i="12"/>
  <c r="Z272" i="12"/>
  <c r="Z271" i="12"/>
  <c r="AA262" i="12"/>
  <c r="AO337" i="12"/>
  <c r="AO349" i="12" s="1"/>
  <c r="AO329" i="12"/>
  <c r="AO341" i="12" s="1"/>
  <c r="AP244" i="12"/>
  <c r="AP316" i="12" s="1"/>
  <c r="AP317" i="12" s="1"/>
  <c r="AP318" i="12" s="1"/>
  <c r="AP319" i="12" s="1"/>
  <c r="AQ315" i="12" s="1"/>
  <c r="AP238" i="12"/>
  <c r="AO314" i="12"/>
  <c r="AO313" i="12" s="1"/>
  <c r="AO320" i="12" s="1"/>
  <c r="AO237" i="12"/>
  <c r="AO257" i="12"/>
  <c r="AO280" i="12" s="1"/>
  <c r="AO259" i="12"/>
  <c r="AQ233" i="12"/>
  <c r="AQ239" i="12" s="1"/>
  <c r="AR234" i="12"/>
  <c r="AN260" i="12" l="1"/>
  <c r="Z270" i="12"/>
  <c r="Z282" i="12" s="1"/>
  <c r="Z189" i="12" s="1"/>
  <c r="AO258" i="12"/>
  <c r="AO286" i="12" s="1"/>
  <c r="AO340" i="12" s="1"/>
  <c r="AP336" i="12"/>
  <c r="AP348" i="12" s="1"/>
  <c r="AP337" i="12"/>
  <c r="AP349" i="12" s="1"/>
  <c r="AP333" i="12"/>
  <c r="AP345" i="12" s="1"/>
  <c r="AP331" i="12"/>
  <c r="AP343" i="12" s="1"/>
  <c r="AP338" i="12"/>
  <c r="AP350" i="12" s="1"/>
  <c r="AP332" i="12"/>
  <c r="AP344" i="12" s="1"/>
  <c r="AP256" i="12"/>
  <c r="AP257" i="12" s="1"/>
  <c r="AP280" i="12" s="1"/>
  <c r="AP335" i="12"/>
  <c r="AP347" i="12" s="1"/>
  <c r="AP334" i="12"/>
  <c r="AP346" i="12" s="1"/>
  <c r="AP330" i="12"/>
  <c r="AP342" i="12" s="1"/>
  <c r="Y286" i="12"/>
  <c r="Y347" i="12"/>
  <c r="Y343" i="12"/>
  <c r="Y341" i="12"/>
  <c r="Y342" i="12"/>
  <c r="Y348" i="12"/>
  <c r="Y346" i="12"/>
  <c r="Y345" i="12"/>
  <c r="Y349" i="12"/>
  <c r="Y350" i="12"/>
  <c r="Y344" i="12"/>
  <c r="AA271" i="12"/>
  <c r="AA272" i="12"/>
  <c r="AB262" i="12"/>
  <c r="AP329" i="12"/>
  <c r="AP341" i="12" s="1"/>
  <c r="AQ238" i="12"/>
  <c r="AQ244" i="12" s="1"/>
  <c r="AQ316" i="12" s="1"/>
  <c r="AQ317" i="12" s="1"/>
  <c r="AQ318" i="12" s="1"/>
  <c r="AQ319" i="12" s="1"/>
  <c r="AR315" i="12" s="1"/>
  <c r="AP314" i="12"/>
  <c r="AP313" i="12" s="1"/>
  <c r="AP320" i="12" s="1"/>
  <c r="AP237" i="12"/>
  <c r="AR233" i="12"/>
  <c r="AR239" i="12" s="1"/>
  <c r="AS234" i="12"/>
  <c r="AO260" i="12" l="1"/>
  <c r="AP259" i="12"/>
  <c r="AQ332" i="12"/>
  <c r="AQ344" i="12" s="1"/>
  <c r="AQ333" i="12"/>
  <c r="AQ345" i="12" s="1"/>
  <c r="AQ336" i="12"/>
  <c r="AQ348" i="12" s="1"/>
  <c r="AP258" i="12"/>
  <c r="AP286" i="12" s="1"/>
  <c r="AP340" i="12" s="1"/>
  <c r="AQ329" i="12"/>
  <c r="AQ341" i="12" s="1"/>
  <c r="Z190" i="12"/>
  <c r="AB272" i="12"/>
  <c r="AB271" i="12"/>
  <c r="AC262" i="12"/>
  <c r="AA270" i="12"/>
  <c r="AA282" i="12" s="1"/>
  <c r="AA189" i="12" s="1"/>
  <c r="AA190" i="12" s="1"/>
  <c r="AQ330" i="12"/>
  <c r="AQ342" i="12" s="1"/>
  <c r="AQ335" i="12"/>
  <c r="AQ347" i="12" s="1"/>
  <c r="AQ256" i="12"/>
  <c r="AQ259" i="12" s="1"/>
  <c r="AQ337" i="12"/>
  <c r="AQ349" i="12" s="1"/>
  <c r="Y340" i="12"/>
  <c r="AQ331" i="12"/>
  <c r="AQ343" i="12" s="1"/>
  <c r="AQ334" i="12"/>
  <c r="AQ346" i="12" s="1"/>
  <c r="AR238" i="12"/>
  <c r="AR244" i="12" s="1"/>
  <c r="AR316" i="12" s="1"/>
  <c r="AR317" i="12" s="1"/>
  <c r="AR318" i="12" s="1"/>
  <c r="AR319" i="12" s="1"/>
  <c r="AS315" i="12" s="1"/>
  <c r="AQ237" i="12"/>
  <c r="AQ314" i="12"/>
  <c r="AQ313" i="12" s="1"/>
  <c r="AQ320" i="12" s="1"/>
  <c r="AS233" i="12"/>
  <c r="AS239" i="12" s="1"/>
  <c r="AT234" i="12"/>
  <c r="AQ338" i="12"/>
  <c r="AQ350" i="12" s="1"/>
  <c r="AP260" i="12" l="1"/>
  <c r="AB270" i="12"/>
  <c r="AB282" i="12" s="1"/>
  <c r="AB189" i="12" s="1"/>
  <c r="AB190" i="12" s="1"/>
  <c r="AB342" i="12" s="1"/>
  <c r="AR331" i="12"/>
  <c r="AR343" i="12" s="1"/>
  <c r="AR256" i="12"/>
  <c r="AR257" i="12" s="1"/>
  <c r="AR280" i="12" s="1"/>
  <c r="AR329" i="12"/>
  <c r="AR341" i="12" s="1"/>
  <c r="AR337" i="12"/>
  <c r="AR349" i="12" s="1"/>
  <c r="AR334" i="12"/>
  <c r="AR346" i="12" s="1"/>
  <c r="AR335" i="12"/>
  <c r="AR347" i="12" s="1"/>
  <c r="AR336" i="12"/>
  <c r="AR348" i="12" s="1"/>
  <c r="AR338" i="12"/>
  <c r="AR350" i="12" s="1"/>
  <c r="AR332" i="12"/>
  <c r="AR344" i="12" s="1"/>
  <c r="AR330" i="12"/>
  <c r="AR342" i="12" s="1"/>
  <c r="AQ257" i="12"/>
  <c r="AQ280" i="12" s="1"/>
  <c r="AA349" i="12"/>
  <c r="AA344" i="12"/>
  <c r="AA343" i="12"/>
  <c r="AA347" i="12"/>
  <c r="AA346" i="12"/>
  <c r="AA350" i="12"/>
  <c r="AA341" i="12"/>
  <c r="AA342" i="12"/>
  <c r="AA345" i="12"/>
  <c r="AA348" i="12"/>
  <c r="AA286" i="12"/>
  <c r="AA340" i="12" s="1"/>
  <c r="AC271" i="12"/>
  <c r="AC272" i="12"/>
  <c r="AD262" i="12"/>
  <c r="Z286" i="12"/>
  <c r="Z342" i="12"/>
  <c r="Z343" i="12"/>
  <c r="Z341" i="12"/>
  <c r="Z350" i="12"/>
  <c r="Z349" i="12"/>
  <c r="Z347" i="12"/>
  <c r="Z345" i="12"/>
  <c r="Z348" i="12"/>
  <c r="Z346" i="12"/>
  <c r="Z344" i="12"/>
  <c r="AS238" i="12"/>
  <c r="AS244" i="12" s="1"/>
  <c r="AS316" i="12" s="1"/>
  <c r="AS317" i="12" s="1"/>
  <c r="AS318" i="12" s="1"/>
  <c r="AS319" i="12" s="1"/>
  <c r="AT315" i="12" s="1"/>
  <c r="AR237" i="12"/>
  <c r="AR314" i="12"/>
  <c r="AR313" i="12" s="1"/>
  <c r="AR320" i="12" s="1"/>
  <c r="AT233" i="12"/>
  <c r="AT239" i="12" s="1"/>
  <c r="AU234" i="12"/>
  <c r="AR333" i="12"/>
  <c r="AR345" i="12" s="1"/>
  <c r="AR259" i="12" l="1"/>
  <c r="AB286" i="12"/>
  <c r="AB340" i="12" s="1"/>
  <c r="AB343" i="12"/>
  <c r="AB347" i="12"/>
  <c r="AB350" i="12"/>
  <c r="AB341" i="12"/>
  <c r="AB344" i="12"/>
  <c r="AB348" i="12"/>
  <c r="AB346" i="12"/>
  <c r="AB345" i="12"/>
  <c r="AB349" i="12"/>
  <c r="AR258" i="12"/>
  <c r="AR286" i="12" s="1"/>
  <c r="AR340" i="12" s="1"/>
  <c r="AS334" i="12"/>
  <c r="AS346" i="12" s="1"/>
  <c r="AS336" i="12"/>
  <c r="AS348" i="12" s="1"/>
  <c r="AS329" i="12"/>
  <c r="AS341" i="12" s="1"/>
  <c r="AS333" i="12"/>
  <c r="AS345" i="12" s="1"/>
  <c r="AS337" i="12"/>
  <c r="AS349" i="12" s="1"/>
  <c r="AS330" i="12"/>
  <c r="AS342" i="12" s="1"/>
  <c r="Z340" i="12"/>
  <c r="AS338" i="12"/>
  <c r="AS350" i="12" s="1"/>
  <c r="AS335" i="12"/>
  <c r="AS347" i="12" s="1"/>
  <c r="AS332" i="12"/>
  <c r="AS344" i="12" s="1"/>
  <c r="AQ258" i="12"/>
  <c r="AS331" i="12"/>
  <c r="AS343" i="12" s="1"/>
  <c r="AS256" i="12"/>
  <c r="AS257" i="12" s="1"/>
  <c r="AS280" i="12" s="1"/>
  <c r="AC270" i="12"/>
  <c r="AC282" i="12" s="1"/>
  <c r="AC189" i="12" s="1"/>
  <c r="AD272" i="12"/>
  <c r="AD271" i="12"/>
  <c r="AE262" i="12"/>
  <c r="AT238" i="12"/>
  <c r="AT244" i="12" s="1"/>
  <c r="AT316" i="12" s="1"/>
  <c r="AT317" i="12" s="1"/>
  <c r="AT318" i="12" s="1"/>
  <c r="AT319" i="12" s="1"/>
  <c r="AU315" i="12" s="1"/>
  <c r="AS314" i="12"/>
  <c r="AS313" i="12" s="1"/>
  <c r="AS320" i="12" s="1"/>
  <c r="AS237" i="12"/>
  <c r="AU233" i="12"/>
  <c r="AU239" i="12" s="1"/>
  <c r="AV234" i="12"/>
  <c r="AR260" i="12" l="1"/>
  <c r="AS258" i="12"/>
  <c r="AS286" i="12" s="1"/>
  <c r="AS340" i="12" s="1"/>
  <c r="AT335" i="12"/>
  <c r="AT347" i="12" s="1"/>
  <c r="AS259" i="12"/>
  <c r="AD270" i="12"/>
  <c r="AD282" i="12" s="1"/>
  <c r="AD189" i="12" s="1"/>
  <c r="AD190" i="12" s="1"/>
  <c r="AD341" i="12" s="1"/>
  <c r="AC190" i="12"/>
  <c r="AQ286" i="12"/>
  <c r="AQ340" i="12" s="1"/>
  <c r="AQ260" i="12"/>
  <c r="AT331" i="12"/>
  <c r="AT343" i="12" s="1"/>
  <c r="AT334" i="12"/>
  <c r="AT346" i="12" s="1"/>
  <c r="AT338" i="12"/>
  <c r="AT350" i="12" s="1"/>
  <c r="AT332" i="12"/>
  <c r="AT344" i="12" s="1"/>
  <c r="AT256" i="12"/>
  <c r="AT257" i="12" s="1"/>
  <c r="AT280" i="12" s="1"/>
  <c r="AT330" i="12"/>
  <c r="AT342" i="12" s="1"/>
  <c r="AT336" i="12"/>
  <c r="AT348" i="12" s="1"/>
  <c r="AT333" i="12"/>
  <c r="AT345" i="12" s="1"/>
  <c r="AT337" i="12"/>
  <c r="AT349" i="12" s="1"/>
  <c r="AF262" i="12"/>
  <c r="AE271" i="12"/>
  <c r="AE272" i="12"/>
  <c r="AU238" i="12"/>
  <c r="AU244" i="12" s="1"/>
  <c r="AU316" i="12" s="1"/>
  <c r="AU317" i="12" s="1"/>
  <c r="AU318" i="12" s="1"/>
  <c r="AU319" i="12" s="1"/>
  <c r="AV315" i="12" s="1"/>
  <c r="AT314" i="12"/>
  <c r="AT313" i="12" s="1"/>
  <c r="AT320" i="12" s="1"/>
  <c r="AT237" i="12"/>
  <c r="AV233" i="12"/>
  <c r="AV239" i="12" s="1"/>
  <c r="AW234" i="12"/>
  <c r="AT329" i="12"/>
  <c r="AT341" i="12" s="1"/>
  <c r="AD349" i="12" l="1"/>
  <c r="AD343" i="12"/>
  <c r="AS260" i="12"/>
  <c r="AU337" i="12"/>
  <c r="AU349" i="12" s="1"/>
  <c r="AU334" i="12"/>
  <c r="AU346" i="12" s="1"/>
  <c r="AU333" i="12"/>
  <c r="AU345" i="12" s="1"/>
  <c r="AU336" i="12"/>
  <c r="AU348" i="12" s="1"/>
  <c r="AU332" i="12"/>
  <c r="AU344" i="12" s="1"/>
  <c r="AU338" i="12"/>
  <c r="AU350" i="12" s="1"/>
  <c r="AD286" i="12"/>
  <c r="AD340" i="12" s="1"/>
  <c r="AD342" i="12"/>
  <c r="AD350" i="12"/>
  <c r="AD347" i="12"/>
  <c r="AD345" i="12"/>
  <c r="AD344" i="12"/>
  <c r="AT259" i="12"/>
  <c r="AE270" i="12"/>
  <c r="AE282" i="12" s="1"/>
  <c r="AE189" i="12" s="1"/>
  <c r="AE190" i="12" s="1"/>
  <c r="AE349" i="12" s="1"/>
  <c r="AD346" i="12"/>
  <c r="AD348" i="12"/>
  <c r="AU329" i="12"/>
  <c r="AU341" i="12" s="1"/>
  <c r="AU330" i="12"/>
  <c r="AU342" i="12" s="1"/>
  <c r="AU256" i="12"/>
  <c r="AU257" i="12" s="1"/>
  <c r="AU280" i="12" s="1"/>
  <c r="AT258" i="12"/>
  <c r="AT286" i="12" s="1"/>
  <c r="AT340" i="12" s="1"/>
  <c r="AC346" i="12"/>
  <c r="AC343" i="12"/>
  <c r="AC348" i="12"/>
  <c r="AC350" i="12"/>
  <c r="AC341" i="12"/>
  <c r="AC347" i="12"/>
  <c r="AC344" i="12"/>
  <c r="AC349" i="12"/>
  <c r="AC345" i="12"/>
  <c r="AC342" i="12"/>
  <c r="AC286" i="12"/>
  <c r="AU335" i="12"/>
  <c r="AU347" i="12" s="1"/>
  <c r="AF272" i="12"/>
  <c r="AF271" i="12"/>
  <c r="AG262" i="12"/>
  <c r="AV238" i="12"/>
  <c r="AV244" i="12" s="1"/>
  <c r="AV316" i="12" s="1"/>
  <c r="AV317" i="12" s="1"/>
  <c r="AV318" i="12" s="1"/>
  <c r="AV319" i="12" s="1"/>
  <c r="AW315" i="12" s="1"/>
  <c r="AU314" i="12"/>
  <c r="AU313" i="12" s="1"/>
  <c r="AU320" i="12" s="1"/>
  <c r="AU237" i="12"/>
  <c r="AW233" i="12"/>
  <c r="AW239" i="12" s="1"/>
  <c r="AX234" i="12"/>
  <c r="AU331" i="12"/>
  <c r="AU343" i="12" s="1"/>
  <c r="AF270" i="12" l="1"/>
  <c r="AF282" i="12" s="1"/>
  <c r="AF189" i="12" s="1"/>
  <c r="AF190" i="12" s="1"/>
  <c r="AF343" i="12" s="1"/>
  <c r="AE348" i="12"/>
  <c r="AE343" i="12"/>
  <c r="AE344" i="12"/>
  <c r="AE341" i="12"/>
  <c r="AE286" i="12"/>
  <c r="AE340" i="12" s="1"/>
  <c r="AE347" i="12"/>
  <c r="AE342" i="12"/>
  <c r="AE350" i="12"/>
  <c r="AE346" i="12"/>
  <c r="AE345" i="12"/>
  <c r="AU259" i="12"/>
  <c r="AU258" i="12"/>
  <c r="AU286" i="12" s="1"/>
  <c r="AU340" i="12" s="1"/>
  <c r="AT260" i="12"/>
  <c r="AV337" i="12"/>
  <c r="AV349" i="12" s="1"/>
  <c r="AV336" i="12"/>
  <c r="AV348" i="12" s="1"/>
  <c r="AV338" i="12"/>
  <c r="AV350" i="12" s="1"/>
  <c r="AV256" i="12"/>
  <c r="AV259" i="12" s="1"/>
  <c r="AV331" i="12"/>
  <c r="AV343" i="12" s="1"/>
  <c r="AV329" i="12"/>
  <c r="AV341" i="12" s="1"/>
  <c r="AV334" i="12"/>
  <c r="AV346" i="12" s="1"/>
  <c r="AV335" i="12"/>
  <c r="AV347" i="12" s="1"/>
  <c r="AV330" i="12"/>
  <c r="AV342" i="12" s="1"/>
  <c r="AV332" i="12"/>
  <c r="AV344" i="12" s="1"/>
  <c r="AV333" i="12"/>
  <c r="AV345" i="12" s="1"/>
  <c r="AC340" i="12"/>
  <c r="AH262" i="12"/>
  <c r="AG271" i="12"/>
  <c r="AG272" i="12"/>
  <c r="AW238" i="12"/>
  <c r="AW244" i="12" s="1"/>
  <c r="AW316" i="12" s="1"/>
  <c r="AW317" i="12" s="1"/>
  <c r="AW318" i="12" s="1"/>
  <c r="AW319" i="12" s="1"/>
  <c r="AX315" i="12" s="1"/>
  <c r="AV314" i="12"/>
  <c r="AV313" i="12" s="1"/>
  <c r="AV320" i="12" s="1"/>
  <c r="AV237" i="12"/>
  <c r="AX233" i="12"/>
  <c r="AX239" i="12" s="1"/>
  <c r="AY234" i="12"/>
  <c r="AU260" i="12" l="1"/>
  <c r="AW338" i="12"/>
  <c r="AW350" i="12" s="1"/>
  <c r="AW333" i="12"/>
  <c r="AW345" i="12" s="1"/>
  <c r="AW334" i="12"/>
  <c r="AW346" i="12" s="1"/>
  <c r="AW331" i="12"/>
  <c r="AW343" i="12" s="1"/>
  <c r="AW256" i="12"/>
  <c r="AW257" i="12" s="1"/>
  <c r="AW280" i="12" s="1"/>
  <c r="AW336" i="12"/>
  <c r="AW348" i="12" s="1"/>
  <c r="AV257" i="12"/>
  <c r="AV280" i="12" s="1"/>
  <c r="AF344" i="12"/>
  <c r="AF341" i="12"/>
  <c r="AF349" i="12"/>
  <c r="AF286" i="12"/>
  <c r="AF340" i="12" s="1"/>
  <c r="AF346" i="12"/>
  <c r="AF345" i="12"/>
  <c r="AG270" i="12"/>
  <c r="AG282" i="12" s="1"/>
  <c r="AG189" i="12" s="1"/>
  <c r="AG190" i="12" s="1"/>
  <c r="AG348" i="12" s="1"/>
  <c r="AF347" i="12"/>
  <c r="AF350" i="12"/>
  <c r="AF342" i="12"/>
  <c r="AF348" i="12"/>
  <c r="AW335" i="12"/>
  <c r="AW347" i="12" s="1"/>
  <c r="AW332" i="12"/>
  <c r="AW344" i="12" s="1"/>
  <c r="AW330" i="12"/>
  <c r="AW342" i="12" s="1"/>
  <c r="AW329" i="12"/>
  <c r="AW341" i="12" s="1"/>
  <c r="AW337" i="12"/>
  <c r="AW349" i="12" s="1"/>
  <c r="AH272" i="12"/>
  <c r="AH271" i="12"/>
  <c r="AI262" i="12"/>
  <c r="AX238" i="12"/>
  <c r="AX244" i="12" s="1"/>
  <c r="AX316" i="12" s="1"/>
  <c r="AX317" i="12" s="1"/>
  <c r="AX318" i="12" s="1"/>
  <c r="AX319" i="12" s="1"/>
  <c r="AY315" i="12" s="1"/>
  <c r="AW314" i="12"/>
  <c r="AW313" i="12" s="1"/>
  <c r="AW320" i="12" s="1"/>
  <c r="AW237" i="12"/>
  <c r="AY233" i="12"/>
  <c r="AY239" i="12" s="1"/>
  <c r="AZ234" i="12"/>
  <c r="AW259" i="12" l="1"/>
  <c r="AH270" i="12"/>
  <c r="AH282" i="12" s="1"/>
  <c r="AH189" i="12" s="1"/>
  <c r="AH190" i="12" s="1"/>
  <c r="AH286" i="12" s="1"/>
  <c r="AW258" i="12"/>
  <c r="AW286" i="12" s="1"/>
  <c r="AW340" i="12" s="1"/>
  <c r="AX332" i="12"/>
  <c r="AX344" i="12" s="1"/>
  <c r="AG286" i="12"/>
  <c r="AG340" i="12" s="1"/>
  <c r="AX330" i="12"/>
  <c r="AX342" i="12" s="1"/>
  <c r="AX256" i="12"/>
  <c r="AX257" i="12" s="1"/>
  <c r="AX280" i="12" s="1"/>
  <c r="AX338" i="12"/>
  <c r="AX350" i="12" s="1"/>
  <c r="AG349" i="12"/>
  <c r="AG342" i="12"/>
  <c r="AX336" i="12"/>
  <c r="AX348" i="12" s="1"/>
  <c r="AG344" i="12"/>
  <c r="AG343" i="12"/>
  <c r="AX335" i="12"/>
  <c r="AX347" i="12" s="1"/>
  <c r="AX333" i="12"/>
  <c r="AX345" i="12" s="1"/>
  <c r="AX334" i="12"/>
  <c r="AX346" i="12" s="1"/>
  <c r="AG350" i="12"/>
  <c r="AG347" i="12"/>
  <c r="AG345" i="12"/>
  <c r="AX329" i="12"/>
  <c r="AX341" i="12" s="1"/>
  <c r="AG346" i="12"/>
  <c r="AV258" i="12"/>
  <c r="AG341" i="12"/>
  <c r="AX331" i="12"/>
  <c r="AX343" i="12" s="1"/>
  <c r="AX337" i="12"/>
  <c r="AX349" i="12" s="1"/>
  <c r="AJ262" i="12"/>
  <c r="AI271" i="12"/>
  <c r="AI272" i="12"/>
  <c r="AY238" i="12"/>
  <c r="AY244" i="12" s="1"/>
  <c r="AY316" i="12" s="1"/>
  <c r="AY317" i="12" s="1"/>
  <c r="AY318" i="12" s="1"/>
  <c r="AY319" i="12" s="1"/>
  <c r="AZ315" i="12" s="1"/>
  <c r="AX237" i="12"/>
  <c r="AX314" i="12"/>
  <c r="AX313" i="12" s="1"/>
  <c r="AX320" i="12" s="1"/>
  <c r="AX259" i="12"/>
  <c r="AZ233" i="12"/>
  <c r="AZ239" i="12" s="1"/>
  <c r="BA234" i="12"/>
  <c r="AW260" i="12" l="1"/>
  <c r="AY329" i="12"/>
  <c r="AY341" i="12" s="1"/>
  <c r="AY337" i="12"/>
  <c r="AY349" i="12" s="1"/>
  <c r="AY334" i="12"/>
  <c r="AY346" i="12" s="1"/>
  <c r="AY338" i="12"/>
  <c r="AY350" i="12" s="1"/>
  <c r="AH344" i="12"/>
  <c r="AY336" i="12"/>
  <c r="AY348" i="12" s="1"/>
  <c r="AH346" i="12"/>
  <c r="AY331" i="12"/>
  <c r="AY343" i="12" s="1"/>
  <c r="AY333" i="12"/>
  <c r="AY345" i="12" s="1"/>
  <c r="AH345" i="12"/>
  <c r="AV286" i="12"/>
  <c r="AV340" i="12" s="1"/>
  <c r="AV260" i="12"/>
  <c r="AH347" i="12"/>
  <c r="AH348" i="12"/>
  <c r="AH349" i="12"/>
  <c r="AH343" i="12"/>
  <c r="AH350" i="12"/>
  <c r="AH342" i="12"/>
  <c r="AY332" i="12"/>
  <c r="AY344" i="12" s="1"/>
  <c r="AH341" i="12"/>
  <c r="AH340" i="12"/>
  <c r="AX258" i="12"/>
  <c r="AX286" i="12" s="1"/>
  <c r="AX340" i="12" s="1"/>
  <c r="AY330" i="12"/>
  <c r="AY342" i="12" s="1"/>
  <c r="AY335" i="12"/>
  <c r="AY347" i="12" s="1"/>
  <c r="AY256" i="12"/>
  <c r="AY259" i="12" s="1"/>
  <c r="AI270" i="12"/>
  <c r="AI282" i="12" s="1"/>
  <c r="AI189" i="12" s="1"/>
  <c r="AJ271" i="12"/>
  <c r="AK262" i="12"/>
  <c r="AJ272" i="12"/>
  <c r="AZ238" i="12"/>
  <c r="AZ244" i="12" s="1"/>
  <c r="AZ316" i="12" s="1"/>
  <c r="AZ317" i="12" s="1"/>
  <c r="AZ318" i="12" s="1"/>
  <c r="AZ319" i="12" s="1"/>
  <c r="BA315" i="12" s="1"/>
  <c r="AY237" i="12"/>
  <c r="AY314" i="12"/>
  <c r="AY313" i="12" s="1"/>
  <c r="AY320" i="12" s="1"/>
  <c r="BA233" i="12"/>
  <c r="BA239" i="12" s="1"/>
  <c r="BB234" i="12"/>
  <c r="AZ256" i="12" l="1"/>
  <c r="AZ259" i="12" s="1"/>
  <c r="AZ338" i="12"/>
  <c r="AZ350" i="12" s="1"/>
  <c r="AZ329" i="12"/>
  <c r="AZ341" i="12" s="1"/>
  <c r="AZ332" i="12"/>
  <c r="AZ344" i="12" s="1"/>
  <c r="AZ337" i="12"/>
  <c r="AZ349" i="12" s="1"/>
  <c r="AY257" i="12"/>
  <c r="AY280" i="12" s="1"/>
  <c r="AJ270" i="12"/>
  <c r="AJ282" i="12" s="1"/>
  <c r="AJ189" i="12" s="1"/>
  <c r="AJ190" i="12" s="1"/>
  <c r="AJ346" i="12" s="1"/>
  <c r="AZ336" i="12"/>
  <c r="AZ348" i="12" s="1"/>
  <c r="AI190" i="12"/>
  <c r="AZ335" i="12"/>
  <c r="AZ347" i="12" s="1"/>
  <c r="AZ331" i="12"/>
  <c r="AZ343" i="12" s="1"/>
  <c r="AZ333" i="12"/>
  <c r="AZ345" i="12" s="1"/>
  <c r="AZ334" i="12"/>
  <c r="AZ346" i="12" s="1"/>
  <c r="AX260" i="12"/>
  <c r="AL262" i="12"/>
  <c r="AK271" i="12"/>
  <c r="AK272" i="12"/>
  <c r="AJ347" i="12"/>
  <c r="AJ341" i="12"/>
  <c r="AJ344" i="12"/>
  <c r="BA238" i="12"/>
  <c r="BA244" i="12" s="1"/>
  <c r="BA316" i="12" s="1"/>
  <c r="BA317" i="12" s="1"/>
  <c r="BA318" i="12" s="1"/>
  <c r="BA319" i="12" s="1"/>
  <c r="BB315" i="12" s="1"/>
  <c r="AZ314" i="12"/>
  <c r="AZ313" i="12" s="1"/>
  <c r="AZ320" i="12" s="1"/>
  <c r="AZ237" i="12"/>
  <c r="BB233" i="12"/>
  <c r="BB239" i="12" s="1"/>
  <c r="BC234" i="12"/>
  <c r="AZ330" i="12"/>
  <c r="AZ342" i="12" s="1"/>
  <c r="AY258" i="12" l="1"/>
  <c r="AY286" i="12" s="1"/>
  <c r="AY340" i="12" s="1"/>
  <c r="BA330" i="12"/>
  <c r="BA342" i="12" s="1"/>
  <c r="BA332" i="12"/>
  <c r="BA344" i="12" s="1"/>
  <c r="BA335" i="12"/>
  <c r="BA347" i="12" s="1"/>
  <c r="BA331" i="12"/>
  <c r="BA343" i="12" s="1"/>
  <c r="BA333" i="12"/>
  <c r="BA345" i="12" s="1"/>
  <c r="BA338" i="12"/>
  <c r="BA334" i="12"/>
  <c r="BA336" i="12"/>
  <c r="BA337" i="12"/>
  <c r="BA349" i="12" s="1"/>
  <c r="BA329" i="12"/>
  <c r="BA350" i="12"/>
  <c r="BA341" i="12"/>
  <c r="BA348" i="12"/>
  <c r="AZ257" i="12"/>
  <c r="AZ280" i="12" s="1"/>
  <c r="BA346" i="12"/>
  <c r="AJ345" i="12"/>
  <c r="AJ348" i="12"/>
  <c r="AJ343" i="12"/>
  <c r="AJ350" i="12"/>
  <c r="AJ349" i="12"/>
  <c r="AJ286" i="12"/>
  <c r="AJ340" i="12" s="1"/>
  <c r="AJ342" i="12"/>
  <c r="AY260" i="12"/>
  <c r="AK270" i="12"/>
  <c r="AK282" i="12" s="1"/>
  <c r="AK189" i="12" s="1"/>
  <c r="AK190" i="12" s="1"/>
  <c r="AK349" i="12" s="1"/>
  <c r="AI286" i="12"/>
  <c r="AI340" i="12" s="1"/>
  <c r="AI349" i="12"/>
  <c r="AI345" i="12"/>
  <c r="AI347" i="12"/>
  <c r="AI342" i="12"/>
  <c r="AI343" i="12"/>
  <c r="AI346" i="12"/>
  <c r="AI350" i="12"/>
  <c r="AI348" i="12"/>
  <c r="AI341" i="12"/>
  <c r="AI344" i="12"/>
  <c r="AM262" i="12"/>
  <c r="AL271" i="12"/>
  <c r="AL272" i="12"/>
  <c r="BB238" i="12"/>
  <c r="BB244" i="12" s="1"/>
  <c r="BB316" i="12" s="1"/>
  <c r="BB317" i="12" s="1"/>
  <c r="BB318" i="12" s="1"/>
  <c r="BB319" i="12" s="1"/>
  <c r="BC315" i="12" s="1"/>
  <c r="BA314" i="12"/>
  <c r="BA313" i="12" s="1"/>
  <c r="BA320" i="12" s="1"/>
  <c r="BA237" i="12"/>
  <c r="BC233" i="12"/>
  <c r="BC239" i="12" s="1"/>
  <c r="BD234" i="12"/>
  <c r="BA256" i="12"/>
  <c r="AZ258" i="12" l="1"/>
  <c r="AZ286" i="12" s="1"/>
  <c r="AZ340" i="12" s="1"/>
  <c r="BB332" i="12"/>
  <c r="BB344" i="12" s="1"/>
  <c r="BB336" i="12"/>
  <c r="BB348" i="12" s="1"/>
  <c r="BB330" i="12"/>
  <c r="BB342" i="12" s="1"/>
  <c r="BB256" i="12"/>
  <c r="BB257" i="12" s="1"/>
  <c r="BB280" i="12" s="1"/>
  <c r="BB338" i="12"/>
  <c r="BB350" i="12" s="1"/>
  <c r="BB334" i="12"/>
  <c r="BB346" i="12" s="1"/>
  <c r="BB337" i="12"/>
  <c r="BB349" i="12" s="1"/>
  <c r="BB335" i="12"/>
  <c r="BB347" i="12" s="1"/>
  <c r="BB333" i="12"/>
  <c r="BB345" i="12" s="1"/>
  <c r="BB331" i="12"/>
  <c r="BB343" i="12" s="1"/>
  <c r="AK350" i="12"/>
  <c r="AK348" i="12"/>
  <c r="AK345" i="12"/>
  <c r="AK343" i="12"/>
  <c r="AK344" i="12"/>
  <c r="AK342" i="12"/>
  <c r="AK347" i="12"/>
  <c r="AK346" i="12"/>
  <c r="AK286" i="12"/>
  <c r="AK340" i="12" s="1"/>
  <c r="AK341" i="12"/>
  <c r="BB329" i="12"/>
  <c r="BB341" i="12" s="1"/>
  <c r="AL270" i="12"/>
  <c r="AL282" i="12" s="1"/>
  <c r="AL189" i="12" s="1"/>
  <c r="AL190" i="12" s="1"/>
  <c r="AL344" i="12" s="1"/>
  <c r="AN262" i="12"/>
  <c r="AM271" i="12"/>
  <c r="AM272" i="12"/>
  <c r="BC238" i="12"/>
  <c r="BC244" i="12" s="1"/>
  <c r="BC316" i="12" s="1"/>
  <c r="BC317" i="12" s="1"/>
  <c r="BC318" i="12" s="1"/>
  <c r="BC319" i="12" s="1"/>
  <c r="BD315" i="12" s="1"/>
  <c r="BB237" i="12"/>
  <c r="BB314" i="12"/>
  <c r="BB313" i="12" s="1"/>
  <c r="BB320" i="12" s="1"/>
  <c r="BA257" i="12"/>
  <c r="BA280" i="12" s="1"/>
  <c r="BA259" i="12"/>
  <c r="BD233" i="12"/>
  <c r="BD239" i="12" s="1"/>
  <c r="BE234" i="12"/>
  <c r="BB259" i="12" l="1"/>
  <c r="AZ260" i="12"/>
  <c r="BC331" i="12"/>
  <c r="BC343" i="12" s="1"/>
  <c r="BC329" i="12"/>
  <c r="BC341" i="12" s="1"/>
  <c r="BC338" i="12"/>
  <c r="BC350" i="12" s="1"/>
  <c r="BC336" i="12"/>
  <c r="BC348" i="12" s="1"/>
  <c r="BC256" i="12"/>
  <c r="BC257" i="12" s="1"/>
  <c r="BC280" i="12" s="1"/>
  <c r="BC337" i="12"/>
  <c r="BC349" i="12" s="1"/>
  <c r="BC330" i="12"/>
  <c r="BC342" i="12" s="1"/>
  <c r="BC334" i="12"/>
  <c r="BC346" i="12" s="1"/>
  <c r="BC332" i="12"/>
  <c r="BC344" i="12" s="1"/>
  <c r="AL286" i="12"/>
  <c r="AL340" i="12" s="1"/>
  <c r="AL350" i="12"/>
  <c r="AL345" i="12"/>
  <c r="AL342" i="12"/>
  <c r="AL346" i="12"/>
  <c r="AL349" i="12"/>
  <c r="AL341" i="12"/>
  <c r="AL347" i="12"/>
  <c r="AL348" i="12"/>
  <c r="AL343" i="12"/>
  <c r="BA258" i="12"/>
  <c r="BA286" i="12" s="1"/>
  <c r="BA340" i="12" s="1"/>
  <c r="BB258" i="12"/>
  <c r="BB286" i="12" s="1"/>
  <c r="BB340" i="12" s="1"/>
  <c r="AM270" i="12"/>
  <c r="AM282" i="12" s="1"/>
  <c r="AM189" i="12" s="1"/>
  <c r="AM190" i="12" s="1"/>
  <c r="AM286" i="12" s="1"/>
  <c r="AM340" i="12" s="1"/>
  <c r="BC335" i="12"/>
  <c r="BC347" i="12" s="1"/>
  <c r="BC333" i="12"/>
  <c r="BC345" i="12" s="1"/>
  <c r="AO262" i="12"/>
  <c r="AN272" i="12"/>
  <c r="AN271" i="12"/>
  <c r="BD238" i="12"/>
  <c r="BD244" i="12" s="1"/>
  <c r="BD316" i="12" s="1"/>
  <c r="BD317" i="12" s="1"/>
  <c r="BD318" i="12" s="1"/>
  <c r="BD319" i="12" s="1"/>
  <c r="BE315" i="12" s="1"/>
  <c r="BC314" i="12"/>
  <c r="BC313" i="12" s="1"/>
  <c r="BC320" i="12" s="1"/>
  <c r="BC237" i="12"/>
  <c r="BE233" i="12"/>
  <c r="BE239" i="12" s="1"/>
  <c r="BF234" i="12"/>
  <c r="BD332" i="12" l="1"/>
  <c r="BD344" i="12" s="1"/>
  <c r="BD337" i="12"/>
  <c r="BD349" i="12" s="1"/>
  <c r="BD331" i="12"/>
  <c r="BD343" i="12" s="1"/>
  <c r="BD329" i="12"/>
  <c r="BD341" i="12" s="1"/>
  <c r="BC259" i="12"/>
  <c r="BD334" i="12"/>
  <c r="BD346" i="12" s="1"/>
  <c r="BD336" i="12"/>
  <c r="BD348" i="12" s="1"/>
  <c r="BD335" i="12"/>
  <c r="BD347" i="12" s="1"/>
  <c r="BD333" i="12"/>
  <c r="AM350" i="12"/>
  <c r="AM349" i="12"/>
  <c r="AM341" i="12"/>
  <c r="BD256" i="12"/>
  <c r="BD257" i="12" s="1"/>
  <c r="BD280" i="12" s="1"/>
  <c r="BD338" i="12"/>
  <c r="BD350" i="12" s="1"/>
  <c r="AM346" i="12"/>
  <c r="AM342" i="12"/>
  <c r="AM343" i="12"/>
  <c r="BD345" i="12"/>
  <c r="AM347" i="12"/>
  <c r="AM345" i="12"/>
  <c r="AM348" i="12"/>
  <c r="AM344" i="12"/>
  <c r="BB260" i="12"/>
  <c r="BA260" i="12"/>
  <c r="AN270" i="12"/>
  <c r="AN282" i="12" s="1"/>
  <c r="AN189" i="12" s="1"/>
  <c r="AN190" i="12" s="1"/>
  <c r="AN346" i="12" s="1"/>
  <c r="AO272" i="12"/>
  <c r="AP262" i="12"/>
  <c r="AO271" i="12"/>
  <c r="BD330" i="12"/>
  <c r="BD342" i="12" s="1"/>
  <c r="BC258" i="12"/>
  <c r="BC286" i="12" s="1"/>
  <c r="BC340" i="12" s="1"/>
  <c r="BE238" i="12"/>
  <c r="BE244" i="12" s="1"/>
  <c r="BE316" i="12" s="1"/>
  <c r="BE317" i="12" s="1"/>
  <c r="BE318" i="12" s="1"/>
  <c r="BE319" i="12" s="1"/>
  <c r="BF315" i="12" s="1"/>
  <c r="BD314" i="12"/>
  <c r="BD313" i="12" s="1"/>
  <c r="BD320" i="12" s="1"/>
  <c r="BD237" i="12"/>
  <c r="BF233" i="12"/>
  <c r="BF239" i="12" s="1"/>
  <c r="BG234" i="12"/>
  <c r="AO270" i="12" l="1"/>
  <c r="AO282" i="12" s="1"/>
  <c r="AO245" i="12" s="1"/>
  <c r="BD259" i="12"/>
  <c r="BE332" i="12"/>
  <c r="BE344" i="12" s="1"/>
  <c r="N189" i="12"/>
  <c r="AN348" i="12"/>
  <c r="AN344" i="12"/>
  <c r="AN345" i="12"/>
  <c r="AN347" i="12"/>
  <c r="AN341" i="12"/>
  <c r="AN349" i="12"/>
  <c r="AN350" i="12"/>
  <c r="AN343" i="12"/>
  <c r="AN342" i="12"/>
  <c r="BC260" i="12"/>
  <c r="BD258" i="12"/>
  <c r="BD286" i="12" s="1"/>
  <c r="BD340" i="12" s="1"/>
  <c r="BE334" i="12"/>
  <c r="BE346" i="12" s="1"/>
  <c r="BE337" i="12"/>
  <c r="BE349" i="12" s="1"/>
  <c r="BE333" i="12"/>
  <c r="BE345" i="12" s="1"/>
  <c r="BE329" i="12"/>
  <c r="BE341" i="12" s="1"/>
  <c r="C14" i="17"/>
  <c r="D189" i="12"/>
  <c r="F25" i="13"/>
  <c r="H16" i="19" s="1"/>
  <c r="BE330" i="12"/>
  <c r="BE342" i="12" s="1"/>
  <c r="AN286" i="12"/>
  <c r="AN340" i="12" s="1"/>
  <c r="N190" i="12"/>
  <c r="BE338" i="12"/>
  <c r="BE350" i="12" s="1"/>
  <c r="BE256" i="12"/>
  <c r="BE257" i="12" s="1"/>
  <c r="BE280" i="12" s="1"/>
  <c r="AP271" i="12"/>
  <c r="AQ262" i="12"/>
  <c r="AP272" i="12"/>
  <c r="BE331" i="12"/>
  <c r="BE343" i="12" s="1"/>
  <c r="BE335" i="12"/>
  <c r="BE347" i="12" s="1"/>
  <c r="BE336" i="12"/>
  <c r="BE348" i="12" s="1"/>
  <c r="BF238" i="12"/>
  <c r="BF244" i="12" s="1"/>
  <c r="BF316" i="12" s="1"/>
  <c r="BF317" i="12" s="1"/>
  <c r="BF318" i="12" s="1"/>
  <c r="BF319" i="12" s="1"/>
  <c r="BG315" i="12" s="1"/>
  <c r="BE237" i="12"/>
  <c r="BE314" i="12"/>
  <c r="BE313" i="12" s="1"/>
  <c r="BE320" i="12" s="1"/>
  <c r="BG233" i="12"/>
  <c r="BG239" i="12" s="1"/>
  <c r="BH234" i="12"/>
  <c r="BD260" i="12" l="1"/>
  <c r="BF335" i="12"/>
  <c r="BF347" i="12" s="1"/>
  <c r="BE259" i="12"/>
  <c r="BE258" i="12"/>
  <c r="BE286" i="12" s="1"/>
  <c r="BE340" i="12" s="1"/>
  <c r="AQ272" i="12"/>
  <c r="AR262" i="12"/>
  <c r="AQ271" i="12"/>
  <c r="AP270" i="12"/>
  <c r="AP282" i="12" s="1"/>
  <c r="AP245" i="12" s="1"/>
  <c r="C33" i="8"/>
  <c r="D190" i="12"/>
  <c r="BF329" i="12"/>
  <c r="BF341" i="12" s="1"/>
  <c r="BF338" i="12"/>
  <c r="BF350" i="12" s="1"/>
  <c r="BF337" i="12"/>
  <c r="BF349" i="12" s="1"/>
  <c r="BF333" i="12"/>
  <c r="BF345" i="12" s="1"/>
  <c r="BF330" i="12"/>
  <c r="BF342" i="12" s="1"/>
  <c r="BF331" i="12"/>
  <c r="BF343" i="12" s="1"/>
  <c r="BF332" i="12"/>
  <c r="BF344" i="12" s="1"/>
  <c r="BF334" i="12"/>
  <c r="BF346" i="12" s="1"/>
  <c r="BF336" i="12"/>
  <c r="BF348" i="12" s="1"/>
  <c r="BG238" i="12"/>
  <c r="BG244" i="12" s="1"/>
  <c r="BG316" i="12" s="1"/>
  <c r="BG317" i="12" s="1"/>
  <c r="BG318" i="12" s="1"/>
  <c r="BG319" i="12" s="1"/>
  <c r="BH315" i="12" s="1"/>
  <c r="BF237" i="12"/>
  <c r="BF314" i="12"/>
  <c r="BF313" i="12" s="1"/>
  <c r="BF320" i="12" s="1"/>
  <c r="BH233" i="12"/>
  <c r="BH239" i="12" s="1"/>
  <c r="BI234" i="12"/>
  <c r="BF256" i="12"/>
  <c r="AQ270" i="12" l="1"/>
  <c r="AQ282" i="12" s="1"/>
  <c r="AQ245" i="12" s="1"/>
  <c r="BE260" i="12"/>
  <c r="BG329" i="12"/>
  <c r="BG341" i="12" s="1"/>
  <c r="BG335" i="12"/>
  <c r="BG347" i="12" s="1"/>
  <c r="BG338" i="12"/>
  <c r="BG350" i="12" s="1"/>
  <c r="BG332" i="12"/>
  <c r="BG344" i="12" s="1"/>
  <c r="BG333" i="12"/>
  <c r="BG345" i="12" s="1"/>
  <c r="BG256" i="12"/>
  <c r="BG330" i="12"/>
  <c r="BG342" i="12" s="1"/>
  <c r="BG336" i="12"/>
  <c r="BG348" i="12" s="1"/>
  <c r="BG331" i="12"/>
  <c r="BG343" i="12" s="1"/>
  <c r="C51" i="8"/>
  <c r="D217" i="12" s="1"/>
  <c r="C36" i="8"/>
  <c r="AS262" i="12"/>
  <c r="AR272" i="12"/>
  <c r="AR271" i="12"/>
  <c r="BG334" i="12"/>
  <c r="BG346" i="12" s="1"/>
  <c r="BG337" i="12"/>
  <c r="BG349" i="12" s="1"/>
  <c r="BH238" i="12"/>
  <c r="BH244" i="12" s="1"/>
  <c r="BH316" i="12" s="1"/>
  <c r="BH317" i="12" s="1"/>
  <c r="BH318" i="12" s="1"/>
  <c r="BH319" i="12" s="1"/>
  <c r="BI315" i="12" s="1"/>
  <c r="BG237" i="12"/>
  <c r="BG314" i="12"/>
  <c r="BG313" i="12" s="1"/>
  <c r="BG320" i="12" s="1"/>
  <c r="BF257" i="12"/>
  <c r="BF280" i="12" s="1"/>
  <c r="BF259" i="12"/>
  <c r="BI233" i="12"/>
  <c r="BI239" i="12" s="1"/>
  <c r="BJ234" i="12"/>
  <c r="AR270" i="12" l="1"/>
  <c r="AR282" i="12" s="1"/>
  <c r="AR245" i="12" s="1"/>
  <c r="BF258" i="12"/>
  <c r="BF286" i="12" s="1"/>
  <c r="BF340" i="12" s="1"/>
  <c r="BG257" i="12"/>
  <c r="BG280" i="12" s="1"/>
  <c r="BG259" i="12"/>
  <c r="BH336" i="12"/>
  <c r="BH348" i="12" s="1"/>
  <c r="BH330" i="12"/>
  <c r="BH342" i="12" s="1"/>
  <c r="AT262" i="12"/>
  <c r="AS272" i="12"/>
  <c r="AS271" i="12"/>
  <c r="BH331" i="12"/>
  <c r="BH343" i="12" s="1"/>
  <c r="H15" i="8"/>
  <c r="D197" i="12"/>
  <c r="P217" i="12"/>
  <c r="BH332" i="12"/>
  <c r="BH344" i="12" s="1"/>
  <c r="BH338" i="12"/>
  <c r="BH350" i="12" s="1"/>
  <c r="BH329" i="12"/>
  <c r="BH341" i="12" s="1"/>
  <c r="BH337" i="12"/>
  <c r="BH349" i="12" s="1"/>
  <c r="BH335" i="12"/>
  <c r="BH347" i="12" s="1"/>
  <c r="BH334" i="12"/>
  <c r="BH346" i="12" s="1"/>
  <c r="BH256" i="12"/>
  <c r="BH257" i="12" s="1"/>
  <c r="BH333" i="12"/>
  <c r="BH345" i="12" s="1"/>
  <c r="BI238" i="12"/>
  <c r="BI244" i="12" s="1"/>
  <c r="BI316" i="12" s="1"/>
  <c r="BI317" i="12" s="1"/>
  <c r="BI318" i="12" s="1"/>
  <c r="BI319" i="12" s="1"/>
  <c r="BJ315" i="12" s="1"/>
  <c r="BH314" i="12"/>
  <c r="BH313" i="12" s="1"/>
  <c r="BH320" i="12" s="1"/>
  <c r="BH237" i="12"/>
  <c r="BJ233" i="12"/>
  <c r="BJ239" i="12" s="1"/>
  <c r="BK234" i="12"/>
  <c r="BF260" i="12" l="1"/>
  <c r="AS270" i="12"/>
  <c r="AS282" i="12" s="1"/>
  <c r="AS245" i="12" s="1"/>
  <c r="BG258" i="12"/>
  <c r="BI337" i="12"/>
  <c r="BI349" i="12" s="1"/>
  <c r="BI336" i="12"/>
  <c r="BI348" i="12" s="1"/>
  <c r="BI331" i="12"/>
  <c r="BI343" i="12" s="1"/>
  <c r="BI329" i="12"/>
  <c r="BI341" i="12" s="1"/>
  <c r="BI333" i="12"/>
  <c r="BI335" i="12"/>
  <c r="BI347" i="12" s="1"/>
  <c r="BI338" i="12"/>
  <c r="BI350" i="12" s="1"/>
  <c r="BI256" i="12"/>
  <c r="BI257" i="12" s="1"/>
  <c r="BI280" i="12" s="1"/>
  <c r="BH280" i="12"/>
  <c r="BH258" i="12"/>
  <c r="BH286" i="12" s="1"/>
  <c r="BH340" i="12" s="1"/>
  <c r="C20" i="17"/>
  <c r="P197" i="12"/>
  <c r="J15" i="8"/>
  <c r="G6" i="8"/>
  <c r="G28" i="8"/>
  <c r="I15" i="8"/>
  <c r="BI345" i="12"/>
  <c r="AU262" i="12"/>
  <c r="AT272" i="12"/>
  <c r="AT271" i="12"/>
  <c r="BH259" i="12"/>
  <c r="BI332" i="12"/>
  <c r="BI344" i="12" s="1"/>
  <c r="BI330" i="12"/>
  <c r="BI342" i="12" s="1"/>
  <c r="BI334" i="12"/>
  <c r="BI346" i="12" s="1"/>
  <c r="BJ238" i="12"/>
  <c r="BJ244" i="12" s="1"/>
  <c r="BJ316" i="12" s="1"/>
  <c r="BJ317" i="12" s="1"/>
  <c r="BJ318" i="12" s="1"/>
  <c r="BJ319" i="12" s="1"/>
  <c r="BK315" i="12" s="1"/>
  <c r="BI314" i="12"/>
  <c r="BI313" i="12" s="1"/>
  <c r="BI320" i="12" s="1"/>
  <c r="BI237" i="12"/>
  <c r="BK233" i="12"/>
  <c r="BK239" i="12" s="1"/>
  <c r="BL234" i="12"/>
  <c r="BH260" i="12" l="1"/>
  <c r="BJ333" i="12"/>
  <c r="BJ345" i="12" s="1"/>
  <c r="BJ256" i="12"/>
  <c r="BJ257" i="12" s="1"/>
  <c r="BJ280" i="12" s="1"/>
  <c r="BJ335" i="12"/>
  <c r="BJ347" i="12" s="1"/>
  <c r="BJ337" i="12"/>
  <c r="BJ349" i="12" s="1"/>
  <c r="AT270" i="12"/>
  <c r="AT282" i="12" s="1"/>
  <c r="AT245" i="12" s="1"/>
  <c r="BI259" i="12"/>
  <c r="BG286" i="12"/>
  <c r="BG340" i="12" s="1"/>
  <c r="BG260" i="12"/>
  <c r="BJ336" i="12"/>
  <c r="BJ348" i="12" s="1"/>
  <c r="BJ332" i="12"/>
  <c r="BJ344" i="12" s="1"/>
  <c r="BJ331" i="12"/>
  <c r="BJ343" i="12" s="1"/>
  <c r="BJ334" i="12"/>
  <c r="BJ346" i="12" s="1"/>
  <c r="AV262" i="12"/>
  <c r="AU271" i="12"/>
  <c r="AU272" i="12"/>
  <c r="H28" i="8"/>
  <c r="D70" i="23"/>
  <c r="BJ330" i="12"/>
  <c r="BJ342" i="12" s="1"/>
  <c r="P198" i="12"/>
  <c r="P199" i="12" s="1"/>
  <c r="Q197" i="12" s="1"/>
  <c r="BJ338" i="12"/>
  <c r="BJ350" i="12" s="1"/>
  <c r="BI258" i="12"/>
  <c r="BI286" i="12" s="1"/>
  <c r="BI340" i="12" s="1"/>
  <c r="BK238" i="12"/>
  <c r="BK244" i="12" s="1"/>
  <c r="BK316" i="12" s="1"/>
  <c r="BK317" i="12" s="1"/>
  <c r="BK318" i="12" s="1"/>
  <c r="BK319" i="12" s="1"/>
  <c r="BL315" i="12" s="1"/>
  <c r="BJ237" i="12"/>
  <c r="BJ314" i="12"/>
  <c r="BJ313" i="12" s="1"/>
  <c r="BJ320" i="12" s="1"/>
  <c r="BL233" i="12"/>
  <c r="BL239" i="12" s="1"/>
  <c r="BM234" i="12"/>
  <c r="BJ329" i="12"/>
  <c r="BJ341" i="12" s="1"/>
  <c r="BJ259" i="12" l="1"/>
  <c r="BK337" i="12"/>
  <c r="BK349" i="12" s="1"/>
  <c r="BK338" i="12"/>
  <c r="BK350" i="12" s="1"/>
  <c r="BI260" i="12"/>
  <c r="BK333" i="12"/>
  <c r="BK345" i="12" s="1"/>
  <c r="BK334" i="12"/>
  <c r="BK346" i="12" s="1"/>
  <c r="BK332" i="12"/>
  <c r="BK344" i="12" s="1"/>
  <c r="BJ258" i="12"/>
  <c r="BJ286" i="12" s="1"/>
  <c r="BJ340" i="12" s="1"/>
  <c r="BK331" i="12"/>
  <c r="BK343" i="12" s="1"/>
  <c r="BK335" i="12"/>
  <c r="BK347" i="12" s="1"/>
  <c r="BK336" i="12"/>
  <c r="BK348" i="12" s="1"/>
  <c r="BK329" i="12"/>
  <c r="BK341" i="12" s="1"/>
  <c r="BK330" i="12"/>
  <c r="BK342" i="12" s="1"/>
  <c r="BK256" i="12"/>
  <c r="P196" i="12"/>
  <c r="C124" i="8"/>
  <c r="P203" i="12"/>
  <c r="P218" i="12" s="1"/>
  <c r="P287" i="12"/>
  <c r="P200" i="12"/>
  <c r="Q198" i="12"/>
  <c r="Q200" i="12" s="1"/>
  <c r="AU270" i="12"/>
  <c r="AU282" i="12" s="1"/>
  <c r="AU245" i="12" s="1"/>
  <c r="AV272" i="12"/>
  <c r="AW262" i="12"/>
  <c r="AV271" i="12"/>
  <c r="BL238" i="12"/>
  <c r="BL244" i="12" s="1"/>
  <c r="BL316" i="12" s="1"/>
  <c r="BL317" i="12" s="1"/>
  <c r="BL318" i="12" s="1"/>
  <c r="BL319" i="12" s="1"/>
  <c r="BM315" i="12" s="1"/>
  <c r="BK237" i="12"/>
  <c r="BK314" i="12"/>
  <c r="BK313" i="12" s="1"/>
  <c r="BK320" i="12" s="1"/>
  <c r="BM233" i="12"/>
  <c r="BM239" i="12" s="1"/>
  <c r="BN234" i="12"/>
  <c r="BL330" i="12" l="1"/>
  <c r="BL342" i="12" s="1"/>
  <c r="BJ260" i="12"/>
  <c r="BL336" i="12"/>
  <c r="BL348" i="12" s="1"/>
  <c r="BL337" i="12"/>
  <c r="BL349" i="12" s="1"/>
  <c r="BL333" i="12"/>
  <c r="BL345" i="12" s="1"/>
  <c r="BK259" i="12"/>
  <c r="BK257" i="12"/>
  <c r="BK280" i="12" s="1"/>
  <c r="AV270" i="12"/>
  <c r="AV282" i="12" s="1"/>
  <c r="AV245" i="12" s="1"/>
  <c r="AX262" i="12"/>
  <c r="AW272" i="12"/>
  <c r="AW271" i="12"/>
  <c r="Q199" i="12"/>
  <c r="R197" i="12" s="1"/>
  <c r="Q196" i="12"/>
  <c r="D124" i="8"/>
  <c r="P229" i="12"/>
  <c r="P216" i="12" s="1"/>
  <c r="P219" i="12"/>
  <c r="Q217" i="12" s="1"/>
  <c r="P213" i="12"/>
  <c r="P205" i="12" s="1"/>
  <c r="P204" i="12"/>
  <c r="Q202" i="12" s="1"/>
  <c r="Q203" i="12" s="1"/>
  <c r="BL329" i="12"/>
  <c r="BL341" i="12" s="1"/>
  <c r="BL338" i="12"/>
  <c r="BL350" i="12" s="1"/>
  <c r="BL334" i="12"/>
  <c r="BL346" i="12" s="1"/>
  <c r="BL331" i="12"/>
  <c r="BL343" i="12" s="1"/>
  <c r="BL335" i="12"/>
  <c r="BL347" i="12" s="1"/>
  <c r="BL332" i="12"/>
  <c r="BL344" i="12" s="1"/>
  <c r="BL256" i="12"/>
  <c r="BL257" i="12" s="1"/>
  <c r="BL280" i="12" s="1"/>
  <c r="P288" i="12"/>
  <c r="E42" i="10"/>
  <c r="BM238" i="12"/>
  <c r="BM244" i="12" s="1"/>
  <c r="BM316" i="12" s="1"/>
  <c r="BM317" i="12" s="1"/>
  <c r="BM318" i="12" s="1"/>
  <c r="BM319" i="12" s="1"/>
  <c r="BN315" i="12" s="1"/>
  <c r="BL314" i="12"/>
  <c r="BL313" i="12" s="1"/>
  <c r="BL320" i="12" s="1"/>
  <c r="BL237" i="12"/>
  <c r="BN233" i="12"/>
  <c r="BN239" i="12" s="1"/>
  <c r="BO234" i="12"/>
  <c r="AW270" i="12" l="1"/>
  <c r="AW282" i="12" s="1"/>
  <c r="AW245" i="12" s="1"/>
  <c r="BM256" i="12"/>
  <c r="BM257" i="12" s="1"/>
  <c r="BM280" i="12" s="1"/>
  <c r="BM331" i="12"/>
  <c r="BM343" i="12" s="1"/>
  <c r="BM335" i="12"/>
  <c r="BM347" i="12" s="1"/>
  <c r="C125" i="8"/>
  <c r="P221" i="12"/>
  <c r="C126" i="8"/>
  <c r="BL258" i="12"/>
  <c r="BL286" i="12" s="1"/>
  <c r="BL340" i="12" s="1"/>
  <c r="BK258" i="12"/>
  <c r="Q213" i="12"/>
  <c r="Q275" i="12" s="1"/>
  <c r="Q218" i="12"/>
  <c r="Q219" i="12" s="1"/>
  <c r="R217" i="12" s="1"/>
  <c r="BM336" i="12"/>
  <c r="BM348" i="12" s="1"/>
  <c r="BM334" i="12"/>
  <c r="BM346" i="12" s="1"/>
  <c r="BM332" i="12"/>
  <c r="BM344" i="12" s="1"/>
  <c r="C123" i="8"/>
  <c r="P220" i="12"/>
  <c r="P222" i="12" s="1"/>
  <c r="BL259" i="12"/>
  <c r="P201" i="12"/>
  <c r="Q204" i="12"/>
  <c r="R202" i="12" s="1"/>
  <c r="P206" i="12"/>
  <c r="BM337" i="12"/>
  <c r="BM349" i="12" s="1"/>
  <c r="AX272" i="12"/>
  <c r="AX271" i="12"/>
  <c r="AY262" i="12"/>
  <c r="BM330" i="12"/>
  <c r="BM342" i="12" s="1"/>
  <c r="E51" i="10"/>
  <c r="E49" i="10"/>
  <c r="E43" i="10"/>
  <c r="BM333" i="12"/>
  <c r="BM345" i="12" s="1"/>
  <c r="R198" i="12"/>
  <c r="BM329" i="12"/>
  <c r="BM341" i="12" s="1"/>
  <c r="P191" i="12"/>
  <c r="P193" i="12" s="1"/>
  <c r="BN238" i="12"/>
  <c r="BN244" i="12" s="1"/>
  <c r="BN316" i="12" s="1"/>
  <c r="BN317" i="12" s="1"/>
  <c r="BN318" i="12" s="1"/>
  <c r="BN319" i="12" s="1"/>
  <c r="BO315" i="12" s="1"/>
  <c r="BM314" i="12"/>
  <c r="BM313" i="12" s="1"/>
  <c r="BM320" i="12" s="1"/>
  <c r="BM237" i="12"/>
  <c r="BO233" i="12"/>
  <c r="BO239" i="12" s="1"/>
  <c r="BP234" i="12"/>
  <c r="BM338" i="12"/>
  <c r="BM350" i="12" s="1"/>
  <c r="BN336" i="12"/>
  <c r="BN348" i="12" s="1"/>
  <c r="BM259" i="12" l="1"/>
  <c r="BM258" i="12"/>
  <c r="BM286" i="12" s="1"/>
  <c r="BM340" i="12" s="1"/>
  <c r="BK286" i="12"/>
  <c r="BK340" i="12" s="1"/>
  <c r="BK260" i="12"/>
  <c r="E124" i="8"/>
  <c r="R196" i="12"/>
  <c r="R203" i="12"/>
  <c r="R200" i="12"/>
  <c r="R199" i="12"/>
  <c r="S197" i="12" s="1"/>
  <c r="Q230" i="12"/>
  <c r="BL260" i="12"/>
  <c r="AX270" i="12"/>
  <c r="AX282" i="12" s="1"/>
  <c r="AX245" i="12" s="1"/>
  <c r="Q229" i="12"/>
  <c r="BN334" i="12"/>
  <c r="BN346" i="12" s="1"/>
  <c r="Q214" i="12"/>
  <c r="D125" i="8" s="1"/>
  <c r="BN337" i="12"/>
  <c r="BN349" i="12" s="1"/>
  <c r="AY271" i="12"/>
  <c r="AY272" i="12"/>
  <c r="AZ262" i="12"/>
  <c r="R204" i="12"/>
  <c r="S202" i="12" s="1"/>
  <c r="BN329" i="12"/>
  <c r="BN341" i="12" s="1"/>
  <c r="BN331" i="12"/>
  <c r="BN343" i="12" s="1"/>
  <c r="BN338" i="12"/>
  <c r="BN350" i="12" s="1"/>
  <c r="BN332" i="12"/>
  <c r="BN344" i="12" s="1"/>
  <c r="BN330" i="12"/>
  <c r="BN342" i="12" s="1"/>
  <c r="BN335" i="12"/>
  <c r="BN347" i="12" s="1"/>
  <c r="BN333" i="12"/>
  <c r="BN345" i="12" s="1"/>
  <c r="BO238" i="12"/>
  <c r="BO244" i="12" s="1"/>
  <c r="BO316" i="12" s="1"/>
  <c r="BO317" i="12" s="1"/>
  <c r="BO318" i="12" s="1"/>
  <c r="BO319" i="12" s="1"/>
  <c r="BP315" i="12" s="1"/>
  <c r="BN237" i="12"/>
  <c r="BN314" i="12"/>
  <c r="BN313" i="12" s="1"/>
  <c r="BN320" i="12" s="1"/>
  <c r="BP233" i="12"/>
  <c r="BP239" i="12" s="1"/>
  <c r="BQ234" i="12"/>
  <c r="BN256" i="12"/>
  <c r="BM260" i="12" l="1"/>
  <c r="Q221" i="12"/>
  <c r="Q251" i="12" s="1"/>
  <c r="BO338" i="12"/>
  <c r="BO350" i="12" s="1"/>
  <c r="Q201" i="12"/>
  <c r="Q205" i="12"/>
  <c r="Q252" i="12" s="1"/>
  <c r="AY270" i="12"/>
  <c r="AY282" i="12" s="1"/>
  <c r="AY245" i="12" s="1"/>
  <c r="D126" i="8"/>
  <c r="D123" i="8" s="1"/>
  <c r="AZ271" i="12"/>
  <c r="AZ272" i="12"/>
  <c r="BA262" i="12"/>
  <c r="Q242" i="12"/>
  <c r="S198" i="12"/>
  <c r="S199" i="12" s="1"/>
  <c r="T197" i="12" s="1"/>
  <c r="BO335" i="12"/>
  <c r="BO347" i="12" s="1"/>
  <c r="Q241" i="12"/>
  <c r="R213" i="12"/>
  <c r="R275" i="12" s="1"/>
  <c r="BO334" i="12"/>
  <c r="BO346" i="12" s="1"/>
  <c r="BO333" i="12"/>
  <c r="BO345" i="12" s="1"/>
  <c r="BO256" i="12"/>
  <c r="BO257" i="12" s="1"/>
  <c r="BO280" i="12" s="1"/>
  <c r="BO337" i="12"/>
  <c r="BO349" i="12" s="1"/>
  <c r="Q191" i="12"/>
  <c r="Q276" i="12"/>
  <c r="R218" i="12"/>
  <c r="BO329" i="12"/>
  <c r="BO341" i="12" s="1"/>
  <c r="BO331" i="12"/>
  <c r="BO343" i="12" s="1"/>
  <c r="Q216" i="12"/>
  <c r="BO336" i="12"/>
  <c r="BO348" i="12" s="1"/>
  <c r="BO332" i="12"/>
  <c r="BO344" i="12" s="1"/>
  <c r="BO330" i="12"/>
  <c r="BO342" i="12" s="1"/>
  <c r="BP238" i="12"/>
  <c r="BP244" i="12" s="1"/>
  <c r="BP316" i="12" s="1"/>
  <c r="BP317" i="12" s="1"/>
  <c r="BP318" i="12" s="1"/>
  <c r="BP319" i="12" s="1"/>
  <c r="BQ315" i="12" s="1"/>
  <c r="BO237" i="12"/>
  <c r="BO314" i="12"/>
  <c r="BO313" i="12" s="1"/>
  <c r="BO320" i="12" s="1"/>
  <c r="BN257" i="12"/>
  <c r="BN280" i="12" s="1"/>
  <c r="BN259" i="12"/>
  <c r="BQ233" i="12"/>
  <c r="BQ239" i="12" s="1"/>
  <c r="BR234" i="12"/>
  <c r="Q206" i="12" l="1"/>
  <c r="R214" i="12" s="1"/>
  <c r="R241" i="12" s="1"/>
  <c r="BP334" i="12"/>
  <c r="BP346" i="12" s="1"/>
  <c r="BP333" i="12"/>
  <c r="BP345" i="12" s="1"/>
  <c r="BP332" i="12"/>
  <c r="BP256" i="12"/>
  <c r="BP338" i="12"/>
  <c r="BP350" i="12" s="1"/>
  <c r="BP330" i="12"/>
  <c r="BP342" i="12" s="1"/>
  <c r="BP331" i="12"/>
  <c r="BP343" i="12" s="1"/>
  <c r="BP337" i="12"/>
  <c r="BP349" i="12" s="1"/>
  <c r="BP335" i="12"/>
  <c r="BP347" i="12" s="1"/>
  <c r="BP329" i="12"/>
  <c r="BP341" i="12" s="1"/>
  <c r="BP336" i="12"/>
  <c r="BP348" i="12" s="1"/>
  <c r="T198" i="12"/>
  <c r="T199" i="12" s="1"/>
  <c r="U197" i="12" s="1"/>
  <c r="S196" i="12"/>
  <c r="F124" i="8"/>
  <c r="S203" i="12"/>
  <c r="S200" i="12"/>
  <c r="T200" i="12"/>
  <c r="BP344" i="12"/>
  <c r="R229" i="12"/>
  <c r="R219" i="12"/>
  <c r="S217" i="12" s="1"/>
  <c r="Q274" i="12"/>
  <c r="Q253" i="12"/>
  <c r="Q240" i="12"/>
  <c r="BB262" i="12"/>
  <c r="BA271" i="12"/>
  <c r="BA272" i="12"/>
  <c r="AZ270" i="12"/>
  <c r="AZ282" i="12" s="1"/>
  <c r="AZ245" i="12" s="1"/>
  <c r="BN258" i="12"/>
  <c r="BN286" i="12" s="1"/>
  <c r="BN340" i="12" s="1"/>
  <c r="BO259" i="12"/>
  <c r="BO258" i="12"/>
  <c r="BO286" i="12" s="1"/>
  <c r="BO340" i="12" s="1"/>
  <c r="BQ238" i="12"/>
  <c r="BQ244" i="12" s="1"/>
  <c r="BQ316" i="12" s="1"/>
  <c r="BQ317" i="12" s="1"/>
  <c r="BQ318" i="12" s="1"/>
  <c r="BQ319" i="12" s="1"/>
  <c r="BR315" i="12" s="1"/>
  <c r="BP237" i="12"/>
  <c r="BP314" i="12"/>
  <c r="BP313" i="12" s="1"/>
  <c r="BP320" i="12" s="1"/>
  <c r="BP257" i="12"/>
  <c r="BP280" i="12" s="1"/>
  <c r="BP259" i="12"/>
  <c r="BR233" i="12"/>
  <c r="BR239" i="12" s="1"/>
  <c r="BS234" i="12"/>
  <c r="R201" i="12" l="1"/>
  <c r="E125" i="8"/>
  <c r="R205" i="12"/>
  <c r="R252" i="12" s="1"/>
  <c r="BQ256" i="12"/>
  <c r="BQ257" i="12" s="1"/>
  <c r="BQ280" i="12" s="1"/>
  <c r="BQ332" i="12"/>
  <c r="BQ344" i="12" s="1"/>
  <c r="BQ337" i="12"/>
  <c r="BQ349" i="12" s="1"/>
  <c r="BQ333" i="12"/>
  <c r="BQ345" i="12" s="1"/>
  <c r="BQ330" i="12"/>
  <c r="BQ342" i="12" s="1"/>
  <c r="BQ329" i="12"/>
  <c r="BQ341" i="12" s="1"/>
  <c r="BQ335" i="12"/>
  <c r="BQ347" i="12" s="1"/>
  <c r="BN260" i="12"/>
  <c r="BQ331" i="12"/>
  <c r="BQ343" i="12" s="1"/>
  <c r="BQ338" i="12"/>
  <c r="BQ350" i="12" s="1"/>
  <c r="BQ336" i="12"/>
  <c r="BQ348" i="12" s="1"/>
  <c r="BO260" i="12"/>
  <c r="U198" i="12"/>
  <c r="U199" i="12" s="1"/>
  <c r="V197" i="12" s="1"/>
  <c r="R276" i="12"/>
  <c r="R191" i="12"/>
  <c r="BP258" i="12"/>
  <c r="BP286" i="12" s="1"/>
  <c r="BP340" i="12" s="1"/>
  <c r="S213" i="12"/>
  <c r="S275" i="12" s="1"/>
  <c r="S204" i="12"/>
  <c r="T202" i="12" s="1"/>
  <c r="S218" i="12"/>
  <c r="BQ334" i="12"/>
  <c r="BQ346" i="12" s="1"/>
  <c r="BA270" i="12"/>
  <c r="BA282" i="12" s="1"/>
  <c r="BA245" i="12" s="1"/>
  <c r="BC262" i="12"/>
  <c r="BB272" i="12"/>
  <c r="BB271" i="12"/>
  <c r="G124" i="8"/>
  <c r="T196" i="12"/>
  <c r="Q246" i="12"/>
  <c r="Q192" i="12"/>
  <c r="Q193" i="12" s="1"/>
  <c r="Q220" i="12"/>
  <c r="Q222" i="12" s="1"/>
  <c r="BR238" i="12"/>
  <c r="BR244" i="12" s="1"/>
  <c r="BR316" i="12" s="1"/>
  <c r="BR317" i="12" s="1"/>
  <c r="BR318" i="12" s="1"/>
  <c r="BR319" i="12" s="1"/>
  <c r="BS315" i="12" s="1"/>
  <c r="BQ314" i="12"/>
  <c r="BQ313" i="12" s="1"/>
  <c r="BQ320" i="12" s="1"/>
  <c r="BQ237" i="12"/>
  <c r="BS233" i="12"/>
  <c r="BS239" i="12" s="1"/>
  <c r="BT234" i="12"/>
  <c r="BQ259" i="12" l="1"/>
  <c r="R206" i="12"/>
  <c r="S214" i="12" s="1"/>
  <c r="S241" i="12" s="1"/>
  <c r="BR332" i="12"/>
  <c r="BR344" i="12" s="1"/>
  <c r="BR335" i="12"/>
  <c r="BR347" i="12" s="1"/>
  <c r="BR330" i="12"/>
  <c r="BR342" i="12" s="1"/>
  <c r="BR333" i="12"/>
  <c r="BR345" i="12" s="1"/>
  <c r="BR337" i="12"/>
  <c r="BR349" i="12" s="1"/>
  <c r="BR338" i="12"/>
  <c r="BR350" i="12" s="1"/>
  <c r="BR329" i="12"/>
  <c r="BR341" i="12" s="1"/>
  <c r="BB270" i="12"/>
  <c r="BB282" i="12" s="1"/>
  <c r="BB245" i="12" s="1"/>
  <c r="BP260" i="12"/>
  <c r="BR331" i="12"/>
  <c r="BR343" i="12" s="1"/>
  <c r="BR336" i="12"/>
  <c r="BR348" i="12" s="1"/>
  <c r="BR334" i="12"/>
  <c r="BR346" i="12" s="1"/>
  <c r="BQ258" i="12"/>
  <c r="BQ286" i="12" s="1"/>
  <c r="BQ340" i="12" s="1"/>
  <c r="S229" i="12"/>
  <c r="R274" i="12"/>
  <c r="S219" i="12"/>
  <c r="T217" i="12" s="1"/>
  <c r="Q287" i="12"/>
  <c r="BD262" i="12"/>
  <c r="BC271" i="12"/>
  <c r="BC272" i="12"/>
  <c r="T203" i="12"/>
  <c r="V198" i="12"/>
  <c r="R230" i="12"/>
  <c r="H124" i="8"/>
  <c r="U196" i="12"/>
  <c r="U200" i="12"/>
  <c r="BS238" i="12"/>
  <c r="BS244" i="12" s="1"/>
  <c r="BS316" i="12" s="1"/>
  <c r="BS317" i="12" s="1"/>
  <c r="BS318" i="12" s="1"/>
  <c r="BS319" i="12" s="1"/>
  <c r="BT315" i="12" s="1"/>
  <c r="BR237" i="12"/>
  <c r="BR314" i="12"/>
  <c r="BR313" i="12" s="1"/>
  <c r="BR320" i="12" s="1"/>
  <c r="BT233" i="12"/>
  <c r="BT239" i="12" s="1"/>
  <c r="BU234" i="12"/>
  <c r="BR256" i="12"/>
  <c r="BQ260" i="12" l="1"/>
  <c r="S201" i="12"/>
  <c r="F125" i="8"/>
  <c r="S205" i="12"/>
  <c r="BS256" i="12"/>
  <c r="BS257" i="12" s="1"/>
  <c r="BS280" i="12" s="1"/>
  <c r="BS333" i="12"/>
  <c r="BS345" i="12" s="1"/>
  <c r="BS334" i="12"/>
  <c r="BS346" i="12" s="1"/>
  <c r="BS338" i="12"/>
  <c r="BS350" i="12" s="1"/>
  <c r="BS330" i="12"/>
  <c r="BS342" i="12" s="1"/>
  <c r="BS335" i="12"/>
  <c r="BS347" i="12" s="1"/>
  <c r="T213" i="12"/>
  <c r="T275" i="12" s="1"/>
  <c r="T218" i="12"/>
  <c r="V200" i="12"/>
  <c r="BC270" i="12"/>
  <c r="BC282" i="12" s="1"/>
  <c r="BC245" i="12" s="1"/>
  <c r="BE262" i="12"/>
  <c r="BD272" i="12"/>
  <c r="BD271" i="12"/>
  <c r="BD270" i="12" s="1"/>
  <c r="BD282" i="12" s="1"/>
  <c r="BD245" i="12" s="1"/>
  <c r="Q288" i="12"/>
  <c r="F42" i="10"/>
  <c r="V196" i="12"/>
  <c r="I124" i="8"/>
  <c r="T219" i="12"/>
  <c r="U217" i="12" s="1"/>
  <c r="T204" i="12"/>
  <c r="U202" i="12" s="1"/>
  <c r="S191" i="12"/>
  <c r="S276" i="12"/>
  <c r="BS337" i="12"/>
  <c r="BS349" i="12" s="1"/>
  <c r="BS332" i="12"/>
  <c r="BS344" i="12" s="1"/>
  <c r="R242" i="12"/>
  <c r="R240" i="12" s="1"/>
  <c r="R192" i="12" s="1"/>
  <c r="R193" i="12" s="1"/>
  <c r="E126" i="8"/>
  <c r="R216" i="12"/>
  <c r="R221" i="12"/>
  <c r="BS329" i="12"/>
  <c r="BS341" i="12" s="1"/>
  <c r="BS331" i="12"/>
  <c r="BS343" i="12" s="1"/>
  <c r="V199" i="12"/>
  <c r="W197" i="12" s="1"/>
  <c r="BT238" i="12"/>
  <c r="BT244" i="12" s="1"/>
  <c r="BT316" i="12" s="1"/>
  <c r="BT317" i="12" s="1"/>
  <c r="BT318" i="12" s="1"/>
  <c r="BT319" i="12" s="1"/>
  <c r="BU315" i="12" s="1"/>
  <c r="BS314" i="12"/>
  <c r="BS313" i="12" s="1"/>
  <c r="BS320" i="12" s="1"/>
  <c r="BS237" i="12"/>
  <c r="BR257" i="12"/>
  <c r="BR280" i="12" s="1"/>
  <c r="BR259" i="12"/>
  <c r="BU233" i="12"/>
  <c r="BU239" i="12" s="1"/>
  <c r="BV234" i="12"/>
  <c r="BS336" i="12"/>
  <c r="BS348" i="12" s="1"/>
  <c r="BS259" i="12" l="1"/>
  <c r="S252" i="12"/>
  <c r="S206" i="12"/>
  <c r="T214" i="12" s="1"/>
  <c r="T205" i="12" s="1"/>
  <c r="T252" i="12" s="1"/>
  <c r="BS258" i="12"/>
  <c r="BS286" i="12" s="1"/>
  <c r="BS340" i="12" s="1"/>
  <c r="BT330" i="12"/>
  <c r="BT342" i="12" s="1"/>
  <c r="BT331" i="12"/>
  <c r="BT343" i="12" s="1"/>
  <c r="BT336" i="12"/>
  <c r="BT348" i="12" s="1"/>
  <c r="BT333" i="12"/>
  <c r="BT345" i="12" s="1"/>
  <c r="BT334" i="12"/>
  <c r="BT346" i="12" s="1"/>
  <c r="BT335" i="12"/>
  <c r="BT347" i="12" s="1"/>
  <c r="BT337" i="12"/>
  <c r="BT349" i="12" s="1"/>
  <c r="BT332" i="12"/>
  <c r="BT344" i="12" s="1"/>
  <c r="BT256" i="12"/>
  <c r="BT257" i="12" s="1"/>
  <c r="BT280" i="12" s="1"/>
  <c r="S274" i="12"/>
  <c r="BE271" i="12"/>
  <c r="BE272" i="12"/>
  <c r="BF262" i="12"/>
  <c r="T229" i="12"/>
  <c r="W198" i="12"/>
  <c r="W199" i="12" s="1"/>
  <c r="X197" i="12" s="1"/>
  <c r="F49" i="10"/>
  <c r="F43" i="10"/>
  <c r="F51" i="10"/>
  <c r="U203" i="12"/>
  <c r="R246" i="12"/>
  <c r="BR258" i="12"/>
  <c r="BR286" i="12" s="1"/>
  <c r="BR340" i="12" s="1"/>
  <c r="R251" i="12"/>
  <c r="R220" i="12"/>
  <c r="R222" i="12" s="1"/>
  <c r="E123" i="8"/>
  <c r="BT329" i="12"/>
  <c r="BT341" i="12" s="1"/>
  <c r="BT338" i="12"/>
  <c r="BT350" i="12" s="1"/>
  <c r="BU238" i="12"/>
  <c r="BU244" i="12" s="1"/>
  <c r="BU316" i="12" s="1"/>
  <c r="BU317" i="12" s="1"/>
  <c r="BU318" i="12" s="1"/>
  <c r="BU319" i="12" s="1"/>
  <c r="BV315" i="12" s="1"/>
  <c r="BT237" i="12"/>
  <c r="BT314" i="12"/>
  <c r="BT313" i="12" s="1"/>
  <c r="BT320" i="12" s="1"/>
  <c r="BV233" i="12"/>
  <c r="BV239" i="12" s="1"/>
  <c r="BW234" i="12"/>
  <c r="BS260" i="12" l="1"/>
  <c r="T201" i="12"/>
  <c r="T241" i="12"/>
  <c r="G125" i="8"/>
  <c r="T206" i="12"/>
  <c r="U214" i="12" s="1"/>
  <c r="BT259" i="12"/>
  <c r="BU338" i="12"/>
  <c r="BU350" i="12" s="1"/>
  <c r="BU335" i="12"/>
  <c r="BU347" i="12" s="1"/>
  <c r="BU256" i="12"/>
  <c r="BU336" i="12"/>
  <c r="BU348" i="12" s="1"/>
  <c r="BU333" i="12"/>
  <c r="BU345" i="12" s="1"/>
  <c r="BT258" i="12"/>
  <c r="BT286" i="12" s="1"/>
  <c r="BT340" i="12" s="1"/>
  <c r="BU330" i="12"/>
  <c r="BU342" i="12" s="1"/>
  <c r="BU337" i="12"/>
  <c r="BU349" i="12" s="1"/>
  <c r="BU334" i="12"/>
  <c r="BU346" i="12" s="1"/>
  <c r="X198" i="12"/>
  <c r="X199" i="12" s="1"/>
  <c r="Y197" i="12" s="1"/>
  <c r="BU331" i="12"/>
  <c r="BU343" i="12" s="1"/>
  <c r="BU332" i="12"/>
  <c r="BU344" i="12" s="1"/>
  <c r="R253" i="12"/>
  <c r="R287" i="12" s="1"/>
  <c r="J124" i="8"/>
  <c r="W196" i="12"/>
  <c r="W200" i="12"/>
  <c r="T191" i="12"/>
  <c r="T276" i="12"/>
  <c r="BG262" i="12"/>
  <c r="BF272" i="12"/>
  <c r="BF271" i="12"/>
  <c r="BE270" i="12"/>
  <c r="BE282" i="12" s="1"/>
  <c r="BE245" i="12" s="1"/>
  <c r="U218" i="12"/>
  <c r="U213" i="12"/>
  <c r="U275" i="12" s="1"/>
  <c r="S230" i="12"/>
  <c r="S221" i="12" s="1"/>
  <c r="BR260" i="12"/>
  <c r="BU329" i="12"/>
  <c r="BU341" i="12" s="1"/>
  <c r="U204" i="12"/>
  <c r="V202" i="12" s="1"/>
  <c r="BV238" i="12"/>
  <c r="BV244" i="12" s="1"/>
  <c r="BV316" i="12" s="1"/>
  <c r="BV317" i="12" s="1"/>
  <c r="BV318" i="12" s="1"/>
  <c r="BV319" i="12" s="1"/>
  <c r="BW315" i="12" s="1"/>
  <c r="BU314" i="12"/>
  <c r="BU313" i="12" s="1"/>
  <c r="BU320" i="12" s="1"/>
  <c r="BU237" i="12"/>
  <c r="BU257" i="12"/>
  <c r="BU280" i="12" s="1"/>
  <c r="BU259" i="12"/>
  <c r="BW233" i="12"/>
  <c r="BW239" i="12" s="1"/>
  <c r="BX234" i="12"/>
  <c r="BT260" i="12" l="1"/>
  <c r="BF270" i="12"/>
  <c r="BF282" i="12" s="1"/>
  <c r="BF245" i="12" s="1"/>
  <c r="R288" i="12"/>
  <c r="G42" i="10"/>
  <c r="S242" i="12"/>
  <c r="S240" i="12" s="1"/>
  <c r="S192" i="12" s="1"/>
  <c r="S193" i="12" s="1"/>
  <c r="S216" i="12"/>
  <c r="F126" i="8"/>
  <c r="U229" i="12"/>
  <c r="U219" i="12"/>
  <c r="V217" i="12" s="1"/>
  <c r="U201" i="12"/>
  <c r="S251" i="12"/>
  <c r="BU258" i="12"/>
  <c r="BU286" i="12" s="1"/>
  <c r="BU340" i="12" s="1"/>
  <c r="BV338" i="12"/>
  <c r="BV350" i="12" s="1"/>
  <c r="H125" i="8"/>
  <c r="BV333" i="12"/>
  <c r="BV345" i="12" s="1"/>
  <c r="U241" i="12"/>
  <c r="BV335" i="12"/>
  <c r="BV347" i="12" s="1"/>
  <c r="Y198" i="12"/>
  <c r="Y199" i="12" s="1"/>
  <c r="Z197" i="12" s="1"/>
  <c r="BV332" i="12"/>
  <c r="BV344" i="12" s="1"/>
  <c r="BV331" i="12"/>
  <c r="BV343" i="12" s="1"/>
  <c r="BV329" i="12"/>
  <c r="BV341" i="12" s="1"/>
  <c r="K124" i="8"/>
  <c r="X196" i="12"/>
  <c r="X200" i="12"/>
  <c r="U205" i="12"/>
  <c r="BV330" i="12"/>
  <c r="BV342" i="12" s="1"/>
  <c r="BG272" i="12"/>
  <c r="BG271" i="12"/>
  <c r="BH262" i="12"/>
  <c r="BV336" i="12"/>
  <c r="BV348" i="12" s="1"/>
  <c r="BV334" i="12"/>
  <c r="BV346" i="12" s="1"/>
  <c r="BV337" i="12"/>
  <c r="BV349" i="12" s="1"/>
  <c r="V203" i="12"/>
  <c r="V204" i="12" s="1"/>
  <c r="W202" i="12" s="1"/>
  <c r="T274" i="12"/>
  <c r="BW238" i="12"/>
  <c r="BW244" i="12" s="1"/>
  <c r="BW316" i="12" s="1"/>
  <c r="BW317" i="12" s="1"/>
  <c r="BW318" i="12" s="1"/>
  <c r="BW319" i="12" s="1"/>
  <c r="BX315" i="12" s="1"/>
  <c r="BV314" i="12"/>
  <c r="BV313" i="12" s="1"/>
  <c r="BV320" i="12" s="1"/>
  <c r="BV237" i="12"/>
  <c r="BX233" i="12"/>
  <c r="BX239" i="12" s="1"/>
  <c r="BY234" i="12"/>
  <c r="BV256" i="12"/>
  <c r="S220" i="12" l="1"/>
  <c r="S222" i="12" s="1"/>
  <c r="T230" i="12" s="1"/>
  <c r="T221" i="12" s="1"/>
  <c r="BW335" i="12"/>
  <c r="BW347" i="12" s="1"/>
  <c r="BW256" i="12"/>
  <c r="BW257" i="12" s="1"/>
  <c r="BW280" i="12" s="1"/>
  <c r="BW330" i="12"/>
  <c r="BW342" i="12" s="1"/>
  <c r="BW329" i="12"/>
  <c r="BW341" i="12" s="1"/>
  <c r="BG270" i="12"/>
  <c r="BG282" i="12" s="1"/>
  <c r="BG245" i="12" s="1"/>
  <c r="W203" i="12"/>
  <c r="W213" i="12" s="1"/>
  <c r="W275" i="12" s="1"/>
  <c r="U252" i="12"/>
  <c r="U206" i="12"/>
  <c r="S253" i="12"/>
  <c r="BH271" i="12"/>
  <c r="BI262" i="12"/>
  <c r="BH272" i="12"/>
  <c r="U191" i="12"/>
  <c r="U276" i="12"/>
  <c r="F123" i="8"/>
  <c r="S246" i="12"/>
  <c r="BW336" i="12"/>
  <c r="BW348" i="12" s="1"/>
  <c r="BW338" i="12"/>
  <c r="BW350" i="12" s="1"/>
  <c r="Y196" i="12"/>
  <c r="L124" i="8"/>
  <c r="Y200" i="12"/>
  <c r="V218" i="12"/>
  <c r="V219" i="12" s="1"/>
  <c r="W217" i="12" s="1"/>
  <c r="V213" i="12"/>
  <c r="V275" i="12" s="1"/>
  <c r="G51" i="10"/>
  <c r="G49" i="10"/>
  <c r="G43" i="10"/>
  <c r="BU260" i="12"/>
  <c r="BW333" i="12"/>
  <c r="BW345" i="12" s="1"/>
  <c r="BW331" i="12"/>
  <c r="BW343" i="12" s="1"/>
  <c r="Z198" i="12"/>
  <c r="BW332" i="12"/>
  <c r="BW344" i="12" s="1"/>
  <c r="BW334" i="12"/>
  <c r="BW346" i="12" s="1"/>
  <c r="BX238" i="12"/>
  <c r="BX244" i="12" s="1"/>
  <c r="BX316" i="12" s="1"/>
  <c r="BX317" i="12" s="1"/>
  <c r="BX318" i="12" s="1"/>
  <c r="BX319" i="12" s="1"/>
  <c r="BY315" i="12" s="1"/>
  <c r="BW237" i="12"/>
  <c r="BW314" i="12"/>
  <c r="BW313" i="12" s="1"/>
  <c r="BW320" i="12" s="1"/>
  <c r="BV257" i="12"/>
  <c r="BV280" i="12" s="1"/>
  <c r="BV259" i="12"/>
  <c r="BY233" i="12"/>
  <c r="BY239" i="12" s="1"/>
  <c r="BZ234" i="12"/>
  <c r="BW337" i="12"/>
  <c r="BW349" i="12" s="1"/>
  <c r="BW259" i="12" l="1"/>
  <c r="BV258" i="12"/>
  <c r="BV286" i="12" s="1"/>
  <c r="BV340" i="12" s="1"/>
  <c r="BX256" i="12"/>
  <c r="BX336" i="12"/>
  <c r="BW258" i="12"/>
  <c r="BW286" i="12" s="1"/>
  <c r="BW340" i="12" s="1"/>
  <c r="BX333" i="12"/>
  <c r="BX345" i="12" s="1"/>
  <c r="BX335" i="12"/>
  <c r="BX347" i="12" s="1"/>
  <c r="BX337" i="12"/>
  <c r="BX349" i="12" s="1"/>
  <c r="BX332" i="12"/>
  <c r="BX344" i="12" s="1"/>
  <c r="BX338" i="12"/>
  <c r="BX350" i="12" s="1"/>
  <c r="BX329" i="12"/>
  <c r="BX341" i="12" s="1"/>
  <c r="BX334" i="12"/>
  <c r="BX346" i="12" s="1"/>
  <c r="BX330" i="12"/>
  <c r="BX342" i="12" s="1"/>
  <c r="BX331" i="12"/>
  <c r="BX343" i="12" s="1"/>
  <c r="T251" i="12"/>
  <c r="BX348" i="12"/>
  <c r="S287" i="12"/>
  <c r="T242" i="12"/>
  <c r="T240" i="12" s="1"/>
  <c r="T220" i="12" s="1"/>
  <c r="T222" i="12" s="1"/>
  <c r="G126" i="8"/>
  <c r="G123" i="8" s="1"/>
  <c r="T216" i="12"/>
  <c r="U274" i="12"/>
  <c r="BJ262" i="12"/>
  <c r="BI272" i="12"/>
  <c r="BI271" i="12"/>
  <c r="M124" i="8"/>
  <c r="Z196" i="12"/>
  <c r="Z200" i="12"/>
  <c r="V214" i="12"/>
  <c r="V205" i="12" s="1"/>
  <c r="V252" i="12" s="1"/>
  <c r="Z199" i="12"/>
  <c r="AA197" i="12" s="1"/>
  <c r="BH270" i="12"/>
  <c r="BH282" i="12" s="1"/>
  <c r="BH245" i="12" s="1"/>
  <c r="W218" i="12"/>
  <c r="W229" i="12" s="1"/>
  <c r="V229" i="12"/>
  <c r="W204" i="12"/>
  <c r="X202" i="12" s="1"/>
  <c r="BY238" i="12"/>
  <c r="BY244" i="12" s="1"/>
  <c r="BY316" i="12" s="1"/>
  <c r="BY317" i="12" s="1"/>
  <c r="BY318" i="12" s="1"/>
  <c r="BY319" i="12" s="1"/>
  <c r="BZ315" i="12" s="1"/>
  <c r="BX314" i="12"/>
  <c r="BX313" i="12" s="1"/>
  <c r="BX320" i="12" s="1"/>
  <c r="BX237" i="12"/>
  <c r="BX257" i="12"/>
  <c r="BX280" i="12" s="1"/>
  <c r="BX259" i="12"/>
  <c r="BZ233" i="12"/>
  <c r="BZ239" i="12" s="1"/>
  <c r="CA234" i="12"/>
  <c r="I125" i="8" l="1"/>
  <c r="BV260" i="12"/>
  <c r="BY256" i="12"/>
  <c r="BY257" i="12" s="1"/>
  <c r="BY280" i="12" s="1"/>
  <c r="V201" i="12"/>
  <c r="BW260" i="12"/>
  <c r="BY333" i="12"/>
  <c r="BY345" i="12" s="1"/>
  <c r="BY334" i="12"/>
  <c r="BY346" i="12" s="1"/>
  <c r="U230" i="12"/>
  <c r="T192" i="12"/>
  <c r="T193" i="12" s="1"/>
  <c r="AA198" i="12"/>
  <c r="AA199" i="12" s="1"/>
  <c r="AB197" i="12" s="1"/>
  <c r="V206" i="12"/>
  <c r="BY332" i="12"/>
  <c r="BY344" i="12" s="1"/>
  <c r="BY329" i="12"/>
  <c r="BY341" i="12" s="1"/>
  <c r="BY338" i="12"/>
  <c r="BY350" i="12" s="1"/>
  <c r="X203" i="12"/>
  <c r="BY335" i="12"/>
  <c r="BY347" i="12" s="1"/>
  <c r="BY337" i="12"/>
  <c r="BY349" i="12" s="1"/>
  <c r="T253" i="12"/>
  <c r="BJ272" i="12"/>
  <c r="BK262" i="12"/>
  <c r="BJ271" i="12"/>
  <c r="BX258" i="12"/>
  <c r="BX286" i="12" s="1"/>
  <c r="BX340" i="12" s="1"/>
  <c r="T246" i="12"/>
  <c r="H42" i="10"/>
  <c r="S288" i="12"/>
  <c r="BY330" i="12"/>
  <c r="BY342" i="12" s="1"/>
  <c r="W276" i="12"/>
  <c r="W274" i="12" s="1"/>
  <c r="W191" i="12"/>
  <c r="V241" i="12"/>
  <c r="BY331" i="12"/>
  <c r="BY343" i="12" s="1"/>
  <c r="BY336" i="12"/>
  <c r="BY348" i="12" s="1"/>
  <c r="V191" i="12"/>
  <c r="V276" i="12"/>
  <c r="BI270" i="12"/>
  <c r="BI282" i="12" s="1"/>
  <c r="BI245" i="12" s="1"/>
  <c r="W219" i="12"/>
  <c r="X217" i="12" s="1"/>
  <c r="BZ244" i="12"/>
  <c r="BZ316" i="12" s="1"/>
  <c r="BZ317" i="12" s="1"/>
  <c r="BZ318" i="12" s="1"/>
  <c r="BZ319" i="12" s="1"/>
  <c r="CA315" i="12" s="1"/>
  <c r="BZ238" i="12"/>
  <c r="BY314" i="12"/>
  <c r="BY313" i="12" s="1"/>
  <c r="BY320" i="12" s="1"/>
  <c r="BY237" i="12"/>
  <c r="CA233" i="12"/>
  <c r="CA239" i="12" s="1"/>
  <c r="CB234" i="12"/>
  <c r="BY259" i="12" l="1"/>
  <c r="BZ330" i="12"/>
  <c r="BZ342" i="12" s="1"/>
  <c r="BY258" i="12"/>
  <c r="BY286" i="12" s="1"/>
  <c r="BY340" i="12" s="1"/>
  <c r="BZ335" i="12"/>
  <c r="BZ334" i="12"/>
  <c r="BZ346" i="12" s="1"/>
  <c r="BZ329" i="12"/>
  <c r="BZ341" i="12" s="1"/>
  <c r="BZ331" i="12"/>
  <c r="BZ343" i="12" s="1"/>
  <c r="BJ270" i="12"/>
  <c r="BJ282" i="12" s="1"/>
  <c r="BJ245" i="12" s="1"/>
  <c r="BZ332" i="12"/>
  <c r="BZ344" i="12" s="1"/>
  <c r="BZ336" i="12"/>
  <c r="BZ348" i="12" s="1"/>
  <c r="BZ337" i="12"/>
  <c r="BZ349" i="12" s="1"/>
  <c r="BZ333" i="12"/>
  <c r="BZ345" i="12" s="1"/>
  <c r="BZ338" i="12"/>
  <c r="BZ350" i="12" s="1"/>
  <c r="BK271" i="12"/>
  <c r="BK272" i="12"/>
  <c r="BL262" i="12"/>
  <c r="BX260" i="12"/>
  <c r="T287" i="12"/>
  <c r="V274" i="12"/>
  <c r="X218" i="12"/>
  <c r="X213" i="12"/>
  <c r="X275" i="12" s="1"/>
  <c r="BZ347" i="12"/>
  <c r="X204" i="12"/>
  <c r="Y202" i="12" s="1"/>
  <c r="W214" i="12"/>
  <c r="AB198" i="12"/>
  <c r="AB199" i="12" s="1"/>
  <c r="AC197" i="12" s="1"/>
  <c r="N124" i="8"/>
  <c r="AA196" i="12"/>
  <c r="AA200" i="12"/>
  <c r="H51" i="10"/>
  <c r="H49" i="10"/>
  <c r="H43" i="10"/>
  <c r="U242" i="12"/>
  <c r="U240" i="12" s="1"/>
  <c r="H126" i="8"/>
  <c r="H123" i="8" s="1"/>
  <c r="U216" i="12"/>
  <c r="U221" i="12"/>
  <c r="CA244" i="12"/>
  <c r="CA316" i="12" s="1"/>
  <c r="CA317" i="12" s="1"/>
  <c r="CA318" i="12" s="1"/>
  <c r="CA319" i="12" s="1"/>
  <c r="CB315" i="12" s="1"/>
  <c r="CA238" i="12"/>
  <c r="BZ314" i="12"/>
  <c r="BZ313" i="12" s="1"/>
  <c r="BZ320" i="12" s="1"/>
  <c r="BZ237" i="12"/>
  <c r="CB233" i="12"/>
  <c r="CB239" i="12" s="1"/>
  <c r="CC234" i="12"/>
  <c r="BZ256" i="12"/>
  <c r="BY260" i="12" l="1"/>
  <c r="CA332" i="12"/>
  <c r="CA344" i="12" s="1"/>
  <c r="CA334" i="12"/>
  <c r="CA346" i="12" s="1"/>
  <c r="CA335" i="12"/>
  <c r="CA347" i="12" s="1"/>
  <c r="CA336" i="12"/>
  <c r="CA348" i="12" s="1"/>
  <c r="CA330" i="12"/>
  <c r="CA342" i="12" s="1"/>
  <c r="CA338" i="12"/>
  <c r="CA350" i="12" s="1"/>
  <c r="CA337" i="12"/>
  <c r="CA349" i="12" s="1"/>
  <c r="CA331" i="12"/>
  <c r="CA343" i="12" s="1"/>
  <c r="CA329" i="12"/>
  <c r="CA341" i="12" s="1"/>
  <c r="CA333" i="12"/>
  <c r="CA345" i="12" s="1"/>
  <c r="AC198" i="12"/>
  <c r="AC199" i="12" s="1"/>
  <c r="AD197" i="12" s="1"/>
  <c r="W241" i="12"/>
  <c r="W201" i="12"/>
  <c r="J125" i="8"/>
  <c r="U246" i="12"/>
  <c r="W205" i="12"/>
  <c r="W252" i="12" s="1"/>
  <c r="U192" i="12"/>
  <c r="U193" i="12" s="1"/>
  <c r="Y203" i="12"/>
  <c r="X229" i="12"/>
  <c r="U251" i="12"/>
  <c r="U220" i="12"/>
  <c r="U222" i="12" s="1"/>
  <c r="X219" i="12"/>
  <c r="Y217" i="12" s="1"/>
  <c r="AB196" i="12"/>
  <c r="O124" i="8"/>
  <c r="AB200" i="12"/>
  <c r="BM262" i="12"/>
  <c r="BL272" i="12"/>
  <c r="BL271" i="12"/>
  <c r="T288" i="12"/>
  <c r="I42" i="10"/>
  <c r="BK270" i="12"/>
  <c r="BK282" i="12" s="1"/>
  <c r="BK245" i="12" s="1"/>
  <c r="CB244" i="12"/>
  <c r="CB316" i="12" s="1"/>
  <c r="CB317" i="12" s="1"/>
  <c r="CB318" i="12" s="1"/>
  <c r="CB319" i="12" s="1"/>
  <c r="CC315" i="12" s="1"/>
  <c r="CB238" i="12"/>
  <c r="CA237" i="12"/>
  <c r="CA314" i="12"/>
  <c r="CA313" i="12" s="1"/>
  <c r="CA320" i="12" s="1"/>
  <c r="BZ257" i="12"/>
  <c r="BZ280" i="12" s="1"/>
  <c r="BZ259" i="12"/>
  <c r="CC233" i="12"/>
  <c r="CC239" i="12" s="1"/>
  <c r="CD234" i="12"/>
  <c r="CA256" i="12"/>
  <c r="CB337" i="12" l="1"/>
  <c r="CB349" i="12" s="1"/>
  <c r="CB333" i="12"/>
  <c r="CB345" i="12" s="1"/>
  <c r="CB330" i="12"/>
  <c r="CB342" i="12" s="1"/>
  <c r="CB332" i="12"/>
  <c r="CB344" i="12" s="1"/>
  <c r="CB334" i="12"/>
  <c r="CB346" i="12" s="1"/>
  <c r="CB335" i="12"/>
  <c r="CB347" i="12" s="1"/>
  <c r="BZ258" i="12"/>
  <c r="BZ286" i="12" s="1"/>
  <c r="BZ340" i="12" s="1"/>
  <c r="CB336" i="12"/>
  <c r="CB348" i="12" s="1"/>
  <c r="CB329" i="12"/>
  <c r="CB341" i="12" s="1"/>
  <c r="CB256" i="12"/>
  <c r="CB257" i="12" s="1"/>
  <c r="CB280" i="12" s="1"/>
  <c r="CB331" i="12"/>
  <c r="CB343" i="12" s="1"/>
  <c r="V230" i="12"/>
  <c r="V221" i="12" s="1"/>
  <c r="I51" i="10"/>
  <c r="I49" i="10"/>
  <c r="I43" i="10"/>
  <c r="U253" i="12"/>
  <c r="U287" i="12" s="1"/>
  <c r="BM272" i="12"/>
  <c r="BM271" i="12"/>
  <c r="BN262" i="12"/>
  <c r="BL270" i="12"/>
  <c r="BL282" i="12" s="1"/>
  <c r="BL245" i="12" s="1"/>
  <c r="Y218" i="12"/>
  <c r="Y219" i="12" s="1"/>
  <c r="Z217" i="12" s="1"/>
  <c r="Y213" i="12"/>
  <c r="Y275" i="12" s="1"/>
  <c r="Y204" i="12"/>
  <c r="Z202" i="12" s="1"/>
  <c r="X276" i="12"/>
  <c r="X274" i="12" s="1"/>
  <c r="X191" i="12"/>
  <c r="AD198" i="12"/>
  <c r="W206" i="12"/>
  <c r="P124" i="8"/>
  <c r="AC196" i="12"/>
  <c r="AC200" i="12"/>
  <c r="CC244" i="12"/>
  <c r="CC316" i="12" s="1"/>
  <c r="CC317" i="12" s="1"/>
  <c r="CC318" i="12" s="1"/>
  <c r="CC319" i="12" s="1"/>
  <c r="CD315" i="12" s="1"/>
  <c r="CC238" i="12"/>
  <c r="CB237" i="12"/>
  <c r="CB314" i="12"/>
  <c r="CB313" i="12" s="1"/>
  <c r="CB320" i="12" s="1"/>
  <c r="CA257" i="12"/>
  <c r="CA280" i="12" s="1"/>
  <c r="CA259" i="12"/>
  <c r="CD233" i="12"/>
  <c r="CD239" i="12" s="1"/>
  <c r="CE234" i="12"/>
  <c r="CB338" i="12"/>
  <c r="CB350" i="12" s="1"/>
  <c r="BZ260" i="12"/>
  <c r="BZ262" i="12"/>
  <c r="CB259" i="12" l="1"/>
  <c r="CC256" i="12"/>
  <c r="CC257" i="12" s="1"/>
  <c r="CC280" i="12" s="1"/>
  <c r="CC338" i="12"/>
  <c r="CC350" i="12" s="1"/>
  <c r="CC336" i="12"/>
  <c r="CC348" i="12" s="1"/>
  <c r="CC329" i="12"/>
  <c r="CC341" i="12" s="1"/>
  <c r="CC333" i="12"/>
  <c r="CC345" i="12" s="1"/>
  <c r="CC335" i="12"/>
  <c r="CC347" i="12" s="1"/>
  <c r="CC331" i="12"/>
  <c r="CC343" i="12" s="1"/>
  <c r="CB258" i="12"/>
  <c r="CB286" i="12" s="1"/>
  <c r="CB340" i="12" s="1"/>
  <c r="BM270" i="12"/>
  <c r="BM282" i="12" s="1"/>
  <c r="BM245" i="12" s="1"/>
  <c r="CC334" i="12"/>
  <c r="CC346" i="12" s="1"/>
  <c r="J42" i="10"/>
  <c r="U288" i="12"/>
  <c r="BO262" i="12"/>
  <c r="BN272" i="12"/>
  <c r="BN271" i="12"/>
  <c r="BN270" i="12" s="1"/>
  <c r="BN282" i="12" s="1"/>
  <c r="BN245" i="12" s="1"/>
  <c r="CA258" i="12"/>
  <c r="CA286" i="12" s="1"/>
  <c r="CA340" i="12" s="1"/>
  <c r="Q124" i="8"/>
  <c r="AD196" i="12"/>
  <c r="AD200" i="12"/>
  <c r="X214" i="12"/>
  <c r="X205" i="12" s="1"/>
  <c r="X252" i="12" s="1"/>
  <c r="Z203" i="12"/>
  <c r="Z204" i="12" s="1"/>
  <c r="AA202" i="12" s="1"/>
  <c r="AD199" i="12"/>
  <c r="AE197" i="12" s="1"/>
  <c r="V251" i="12"/>
  <c r="V253" i="12" s="1"/>
  <c r="Y229" i="12"/>
  <c r="V242" i="12"/>
  <c r="V240" i="12" s="1"/>
  <c r="V246" i="12" s="1"/>
  <c r="V216" i="12"/>
  <c r="I126" i="8"/>
  <c r="I123" i="8" s="1"/>
  <c r="CC332" i="12"/>
  <c r="CC344" i="12" s="1"/>
  <c r="CC337" i="12"/>
  <c r="CC349" i="12" s="1"/>
  <c r="CD244" i="12"/>
  <c r="CD316" i="12" s="1"/>
  <c r="CD317" i="12" s="1"/>
  <c r="CD318" i="12" s="1"/>
  <c r="CD319" i="12" s="1"/>
  <c r="CE315" i="12" s="1"/>
  <c r="CD238" i="12"/>
  <c r="CC237" i="12"/>
  <c r="CC314" i="12"/>
  <c r="CC313" i="12" s="1"/>
  <c r="CC320" i="12" s="1"/>
  <c r="BZ271" i="12"/>
  <c r="BZ272" i="12"/>
  <c r="CE233" i="12"/>
  <c r="CE239" i="12" s="1"/>
  <c r="CF234" i="12"/>
  <c r="CC330" i="12"/>
  <c r="CC342" i="12" s="1"/>
  <c r="CA262" i="12"/>
  <c r="CC259" i="12" l="1"/>
  <c r="CB262" i="12"/>
  <c r="CD334" i="12"/>
  <c r="CD346" i="12" s="1"/>
  <c r="CD256" i="12"/>
  <c r="CD257" i="12" s="1"/>
  <c r="CD280" i="12" s="1"/>
  <c r="CD335" i="12"/>
  <c r="CD347" i="12" s="1"/>
  <c r="CD330" i="12"/>
  <c r="CD342" i="12" s="1"/>
  <c r="CD333" i="12"/>
  <c r="CD345" i="12" s="1"/>
  <c r="CB260" i="12"/>
  <c r="CD338" i="12"/>
  <c r="CD350" i="12" s="1"/>
  <c r="CD331" i="12"/>
  <c r="CD343" i="12" s="1"/>
  <c r="V287" i="12"/>
  <c r="K42" i="10" s="1"/>
  <c r="CD329" i="12"/>
  <c r="CD341" i="12" s="1"/>
  <c r="CD332" i="12"/>
  <c r="CD344" i="12" s="1"/>
  <c r="CD337" i="12"/>
  <c r="CD349" i="12" s="1"/>
  <c r="CD336" i="12"/>
  <c r="CD348" i="12" s="1"/>
  <c r="CA260" i="12"/>
  <c r="AA203" i="12"/>
  <c r="AA213" i="12" s="1"/>
  <c r="AA275" i="12" s="1"/>
  <c r="AE198" i="12"/>
  <c r="X241" i="12"/>
  <c r="K125" i="8"/>
  <c r="X206" i="12"/>
  <c r="X201" i="12"/>
  <c r="CC258" i="12"/>
  <c r="CC286" i="12" s="1"/>
  <c r="CC340" i="12" s="1"/>
  <c r="BZ270" i="12"/>
  <c r="BZ282" i="12" s="1"/>
  <c r="BZ245" i="12" s="1"/>
  <c r="Z218" i="12"/>
  <c r="Z213" i="12"/>
  <c r="Z275" i="12" s="1"/>
  <c r="Y276" i="12"/>
  <c r="Y274" i="12" s="1"/>
  <c r="Y191" i="12"/>
  <c r="BO272" i="12"/>
  <c r="BO271" i="12"/>
  <c r="BP262" i="12"/>
  <c r="V192" i="12"/>
  <c r="V193" i="12" s="1"/>
  <c r="V220" i="12"/>
  <c r="V222" i="12" s="1"/>
  <c r="J49" i="10"/>
  <c r="J51" i="10"/>
  <c r="J43" i="10"/>
  <c r="CE244" i="12"/>
  <c r="CE316" i="12" s="1"/>
  <c r="CE317" i="12" s="1"/>
  <c r="CE318" i="12" s="1"/>
  <c r="CE319" i="12" s="1"/>
  <c r="CF315" i="12" s="1"/>
  <c r="CE238" i="12"/>
  <c r="CD237" i="12"/>
  <c r="CD314" i="12"/>
  <c r="CD313" i="12" s="1"/>
  <c r="CD320" i="12" s="1"/>
  <c r="CA272" i="12"/>
  <c r="CA271" i="12"/>
  <c r="CF233" i="12"/>
  <c r="CF239" i="12" s="1"/>
  <c r="CG234" i="12"/>
  <c r="CC262" i="12" l="1"/>
  <c r="CC272" i="12" s="1"/>
  <c r="CD259" i="12"/>
  <c r="CB272" i="12"/>
  <c r="CB271" i="12"/>
  <c r="BO270" i="12"/>
  <c r="BO282" i="12" s="1"/>
  <c r="BO245" i="12" s="1"/>
  <c r="CA270" i="12"/>
  <c r="CA282" i="12" s="1"/>
  <c r="CA245" i="12" s="1"/>
  <c r="V288" i="12"/>
  <c r="CD258" i="12"/>
  <c r="CD286" i="12" s="1"/>
  <c r="CD340" i="12" s="1"/>
  <c r="CE332" i="12"/>
  <c r="CE344" i="12" s="1"/>
  <c r="CE335" i="12"/>
  <c r="CE347" i="12" s="1"/>
  <c r="CE256" i="12"/>
  <c r="CE338" i="12"/>
  <c r="CE350" i="12" s="1"/>
  <c r="CE331" i="12"/>
  <c r="CE343" i="12" s="1"/>
  <c r="CE336" i="12"/>
  <c r="CE348" i="12" s="1"/>
  <c r="CE329" i="12"/>
  <c r="CE341" i="12" s="1"/>
  <c r="CE330" i="12"/>
  <c r="CE342" i="12" s="1"/>
  <c r="CE337" i="12"/>
  <c r="CE349" i="12" s="1"/>
  <c r="CC260" i="12"/>
  <c r="CE334" i="12"/>
  <c r="CE346" i="12" s="1"/>
  <c r="CE333" i="12"/>
  <c r="CE345" i="12" s="1"/>
  <c r="Z229" i="12"/>
  <c r="Z219" i="12"/>
  <c r="AA217" i="12" s="1"/>
  <c r="AA218" i="12" s="1"/>
  <c r="W230" i="12"/>
  <c r="AE196" i="12"/>
  <c r="R124" i="8"/>
  <c r="AE200" i="12"/>
  <c r="K49" i="10"/>
  <c r="K51" i="10"/>
  <c r="K43" i="10"/>
  <c r="BP271" i="12"/>
  <c r="BQ262" i="12"/>
  <c r="BP272" i="12"/>
  <c r="AE199" i="12"/>
  <c r="AF197" i="12" s="1"/>
  <c r="Y214" i="12"/>
  <c r="Y205" i="12" s="1"/>
  <c r="Y252" i="12" s="1"/>
  <c r="AA204" i="12"/>
  <c r="AB202" i="12" s="1"/>
  <c r="CF244" i="12"/>
  <c r="CF316" i="12" s="1"/>
  <c r="CF317" i="12" s="1"/>
  <c r="CF318" i="12" s="1"/>
  <c r="CF319" i="12" s="1"/>
  <c r="CG315" i="12" s="1"/>
  <c r="CF238" i="12"/>
  <c r="CE237" i="12"/>
  <c r="CE314" i="12"/>
  <c r="CE313" i="12" s="1"/>
  <c r="CE320" i="12" s="1"/>
  <c r="CE257" i="12"/>
  <c r="CE280" i="12" s="1"/>
  <c r="CE259" i="12"/>
  <c r="CG233" i="12"/>
  <c r="CG239" i="12" s="1"/>
  <c r="CH234" i="12"/>
  <c r="CD262" i="12" l="1"/>
  <c r="CD272" i="12" s="1"/>
  <c r="CC271" i="12"/>
  <c r="CC270" i="12" s="1"/>
  <c r="CC282" i="12" s="1"/>
  <c r="CC245" i="12" s="1"/>
  <c r="CB270" i="12"/>
  <c r="CB282" i="12" s="1"/>
  <c r="CB245" i="12" s="1"/>
  <c r="CD260" i="12"/>
  <c r="CE258" i="12"/>
  <c r="CE286" i="12" s="1"/>
  <c r="CE340" i="12" s="1"/>
  <c r="Y241" i="12"/>
  <c r="Y206" i="12"/>
  <c r="Y201" i="12"/>
  <c r="L125" i="8"/>
  <c r="AB203" i="12"/>
  <c r="AB204" i="12" s="1"/>
  <c r="AC202" i="12" s="1"/>
  <c r="W242" i="12"/>
  <c r="W240" i="12" s="1"/>
  <c r="W246" i="12" s="1"/>
  <c r="W216" i="12"/>
  <c r="J126" i="8"/>
  <c r="J123" i="8" s="1"/>
  <c r="CF329" i="12"/>
  <c r="CF341" i="12" s="1"/>
  <c r="CF334" i="12"/>
  <c r="CF346" i="12" s="1"/>
  <c r="AA229" i="12"/>
  <c r="CF337" i="12"/>
  <c r="CF349" i="12" s="1"/>
  <c r="CF256" i="12"/>
  <c r="CF257" i="12" s="1"/>
  <c r="CF335" i="12"/>
  <c r="CF347" i="12" s="1"/>
  <c r="AA219" i="12"/>
  <c r="AB217" i="12" s="1"/>
  <c r="AF198" i="12"/>
  <c r="AF199" i="12" s="1"/>
  <c r="AG197" i="12" s="1"/>
  <c r="W221" i="12"/>
  <c r="CF333" i="12"/>
  <c r="CF345" i="12" s="1"/>
  <c r="CF255" i="12"/>
  <c r="Z191" i="12"/>
  <c r="Z276" i="12"/>
  <c r="Z274" i="12" s="1"/>
  <c r="CF331" i="12"/>
  <c r="CF343" i="12" s="1"/>
  <c r="CF338" i="12"/>
  <c r="CF350" i="12" s="1"/>
  <c r="BQ272" i="12"/>
  <c r="BQ271" i="12"/>
  <c r="BR262" i="12"/>
  <c r="CF336" i="12"/>
  <c r="CF348" i="12" s="1"/>
  <c r="CF330" i="12"/>
  <c r="CF342" i="12" s="1"/>
  <c r="BP270" i="12"/>
  <c r="BP282" i="12" s="1"/>
  <c r="BP245" i="12" s="1"/>
  <c r="CG244" i="12"/>
  <c r="CG316" i="12" s="1"/>
  <c r="CG317" i="12" s="1"/>
  <c r="CG318" i="12" s="1"/>
  <c r="CG319" i="12" s="1"/>
  <c r="CH315" i="12" s="1"/>
  <c r="CG238" i="12"/>
  <c r="CF237" i="12"/>
  <c r="CF314" i="12"/>
  <c r="CF313" i="12" s="1"/>
  <c r="CF320" i="12" s="1"/>
  <c r="CH233" i="12"/>
  <c r="CH239" i="12" s="1"/>
  <c r="CI234" i="12"/>
  <c r="CF332" i="12"/>
  <c r="CF344" i="12" s="1"/>
  <c r="CE262" i="12" l="1"/>
  <c r="CD271" i="12"/>
  <c r="CD270" i="12" s="1"/>
  <c r="CD282" i="12" s="1"/>
  <c r="CD245" i="12" s="1"/>
  <c r="CE260" i="12"/>
  <c r="CF259" i="12"/>
  <c r="CF262" i="12" s="1"/>
  <c r="BQ270" i="12"/>
  <c r="BQ282" i="12" s="1"/>
  <c r="BQ245" i="12" s="1"/>
  <c r="CF280" i="12"/>
  <c r="CF258" i="12"/>
  <c r="CF286" i="12" s="1"/>
  <c r="CF340" i="12" s="1"/>
  <c r="CG334" i="12"/>
  <c r="CG338" i="12"/>
  <c r="CG350" i="12" s="1"/>
  <c r="CG332" i="12"/>
  <c r="CG344" i="12" s="1"/>
  <c r="CG337" i="12"/>
  <c r="CG329" i="12"/>
  <c r="CG341" i="12" s="1"/>
  <c r="CG336" i="12"/>
  <c r="CG348" i="12" s="1"/>
  <c r="CG330" i="12"/>
  <c r="CG342" i="12" s="1"/>
  <c r="CG256" i="12"/>
  <c r="CG333" i="12"/>
  <c r="CG345" i="12" s="1"/>
  <c r="CG335" i="12"/>
  <c r="CG347" i="12" s="1"/>
  <c r="W192" i="12"/>
  <c r="W193" i="12" s="1"/>
  <c r="AB218" i="12"/>
  <c r="AB219" i="12" s="1"/>
  <c r="AC217" i="12" s="1"/>
  <c r="AB213" i="12"/>
  <c r="AB275" i="12" s="1"/>
  <c r="AC203" i="12"/>
  <c r="AC213" i="12" s="1"/>
  <c r="AC275" i="12" s="1"/>
  <c r="CG346" i="12"/>
  <c r="AA276" i="12"/>
  <c r="AA274" i="12" s="1"/>
  <c r="AA191" i="12"/>
  <c r="Z214" i="12"/>
  <c r="Z205" i="12" s="1"/>
  <c r="Z252" i="12" s="1"/>
  <c r="W251" i="12"/>
  <c r="W253" i="12" s="1"/>
  <c r="W287" i="12" s="1"/>
  <c r="W220" i="12"/>
  <c r="W222" i="12" s="1"/>
  <c r="AG198" i="12"/>
  <c r="AG199" i="12" s="1"/>
  <c r="AH197" i="12" s="1"/>
  <c r="BS262" i="12"/>
  <c r="BR271" i="12"/>
  <c r="BR272" i="12"/>
  <c r="AF196" i="12"/>
  <c r="S124" i="8"/>
  <c r="AF200" i="12"/>
  <c r="CG349" i="12"/>
  <c r="CG331" i="12"/>
  <c r="CG343" i="12" s="1"/>
  <c r="CH244" i="12"/>
  <c r="CH316" i="12" s="1"/>
  <c r="CH317" i="12" s="1"/>
  <c r="CH318" i="12" s="1"/>
  <c r="CH319" i="12" s="1"/>
  <c r="CI315" i="12" s="1"/>
  <c r="CH238" i="12"/>
  <c r="CG314" i="12"/>
  <c r="CG313" i="12" s="1"/>
  <c r="CG320" i="12" s="1"/>
  <c r="CG237" i="12"/>
  <c r="CE272" i="12"/>
  <c r="CE271" i="12"/>
  <c r="CG257" i="12"/>
  <c r="CG280" i="12" s="1"/>
  <c r="CG259" i="12"/>
  <c r="CI233" i="12"/>
  <c r="CI239" i="12" s="1"/>
  <c r="CJ234" i="12"/>
  <c r="CE270" i="12" l="1"/>
  <c r="CE282" i="12" s="1"/>
  <c r="CE245" i="12" s="1"/>
  <c r="CF260" i="12"/>
  <c r="CH330" i="12"/>
  <c r="CH342" i="12" s="1"/>
  <c r="CH334" i="12"/>
  <c r="CH346" i="12" s="1"/>
  <c r="CG258" i="12"/>
  <c r="CG260" i="12" s="1"/>
  <c r="CH335" i="12"/>
  <c r="CH347" i="12" s="1"/>
  <c r="CH256" i="12"/>
  <c r="CH259" i="12" s="1"/>
  <c r="CH331" i="12"/>
  <c r="CH332" i="12"/>
  <c r="CH344" i="12" s="1"/>
  <c r="CH338" i="12"/>
  <c r="CH350" i="12" s="1"/>
  <c r="CH337" i="12"/>
  <c r="CH349" i="12" s="1"/>
  <c r="CH329" i="12"/>
  <c r="CH341" i="12" s="1"/>
  <c r="CH336" i="12"/>
  <c r="CH348" i="12" s="1"/>
  <c r="CH343" i="12"/>
  <c r="L42" i="10"/>
  <c r="W288" i="12"/>
  <c r="Z241" i="12"/>
  <c r="Z206" i="12"/>
  <c r="Z201" i="12"/>
  <c r="M125" i="8"/>
  <c r="X230" i="12"/>
  <c r="X221" i="12" s="1"/>
  <c r="AC204" i="12"/>
  <c r="AD202" i="12" s="1"/>
  <c r="AB229" i="12"/>
  <c r="BR270" i="12"/>
  <c r="BR282" i="12" s="1"/>
  <c r="BR245" i="12" s="1"/>
  <c r="BT262" i="12"/>
  <c r="BS271" i="12"/>
  <c r="BS272" i="12"/>
  <c r="AH198" i="12"/>
  <c r="AH199" i="12" s="1"/>
  <c r="AI197" i="12" s="1"/>
  <c r="AC218" i="12"/>
  <c r="AC219" i="12" s="1"/>
  <c r="AD217" i="12" s="1"/>
  <c r="CG262" i="12"/>
  <c r="CG272" i="12" s="1"/>
  <c r="T124" i="8"/>
  <c r="AG196" i="12"/>
  <c r="AG200" i="12"/>
  <c r="CI244" i="12"/>
  <c r="CI316" i="12" s="1"/>
  <c r="CI317" i="12" s="1"/>
  <c r="CI318" i="12" s="1"/>
  <c r="CI319" i="12" s="1"/>
  <c r="CJ315" i="12" s="1"/>
  <c r="CI238" i="12"/>
  <c r="CH314" i="12"/>
  <c r="CH313" i="12" s="1"/>
  <c r="CH320" i="12" s="1"/>
  <c r="CH237" i="12"/>
  <c r="CJ233" i="12"/>
  <c r="CJ239" i="12" s="1"/>
  <c r="CK234" i="12"/>
  <c r="CH333" i="12"/>
  <c r="CH345" i="12" s="1"/>
  <c r="CG271" i="12"/>
  <c r="CF271" i="12"/>
  <c r="CF272" i="12"/>
  <c r="CH257" i="12" l="1"/>
  <c r="CH280" i="12" s="1"/>
  <c r="CG286" i="12"/>
  <c r="CG340" i="12" s="1"/>
  <c r="CI335" i="12"/>
  <c r="CI347" i="12" s="1"/>
  <c r="CI332" i="12"/>
  <c r="CI344" i="12" s="1"/>
  <c r="CI330" i="12"/>
  <c r="CI342" i="12" s="1"/>
  <c r="CI333" i="12"/>
  <c r="CI345" i="12" s="1"/>
  <c r="CI337" i="12"/>
  <c r="CI349" i="12" s="1"/>
  <c r="CI329" i="12"/>
  <c r="CI341" i="12" s="1"/>
  <c r="CI338" i="12"/>
  <c r="CI350" i="12" s="1"/>
  <c r="CI336" i="12"/>
  <c r="CI348" i="12" s="1"/>
  <c r="AC229" i="12"/>
  <c r="AC191" i="12" s="1"/>
  <c r="CI334" i="12"/>
  <c r="CI346" i="12" s="1"/>
  <c r="BS270" i="12"/>
  <c r="BS282" i="12" s="1"/>
  <c r="BS245" i="12" s="1"/>
  <c r="CF270" i="12"/>
  <c r="CF282" i="12" s="1"/>
  <c r="CF245" i="12" s="1"/>
  <c r="CI331" i="12"/>
  <c r="CI343" i="12" s="1"/>
  <c r="CI256" i="12"/>
  <c r="CI259" i="12" s="1"/>
  <c r="CG270" i="12"/>
  <c r="CG282" i="12" s="1"/>
  <c r="CG245" i="12" s="1"/>
  <c r="AB191" i="12"/>
  <c r="AB276" i="12"/>
  <c r="AB274" i="12" s="1"/>
  <c r="BU262" i="12"/>
  <c r="BT271" i="12"/>
  <c r="BT272" i="12"/>
  <c r="X251" i="12"/>
  <c r="X253" i="12" s="1"/>
  <c r="CH262" i="12"/>
  <c r="CH272" i="12" s="1"/>
  <c r="AI198" i="12"/>
  <c r="AI199" i="12" s="1"/>
  <c r="AJ197" i="12" s="1"/>
  <c r="U124" i="8"/>
  <c r="AH196" i="12"/>
  <c r="AH200" i="12"/>
  <c r="AD203" i="12"/>
  <c r="X242" i="12"/>
  <c r="X240" i="12" s="1"/>
  <c r="X246" i="12" s="1"/>
  <c r="K126" i="8"/>
  <c r="K123" i="8" s="1"/>
  <c r="X216" i="12"/>
  <c r="AA214" i="12"/>
  <c r="L49" i="10"/>
  <c r="L51" i="10"/>
  <c r="L43" i="10"/>
  <c r="CJ244" i="12"/>
  <c r="CJ316" i="12" s="1"/>
  <c r="CJ317" i="12" s="1"/>
  <c r="CJ318" i="12" s="1"/>
  <c r="CJ319" i="12" s="1"/>
  <c r="CK315" i="12" s="1"/>
  <c r="CJ238" i="12"/>
  <c r="CI237" i="12"/>
  <c r="CI314" i="12"/>
  <c r="CI313" i="12" s="1"/>
  <c r="CI320" i="12" s="1"/>
  <c r="CK233" i="12"/>
  <c r="CK239" i="12" s="1"/>
  <c r="CL234" i="12"/>
  <c r="CH258" i="12" l="1"/>
  <c r="CH260" i="12" s="1"/>
  <c r="CJ332" i="12"/>
  <c r="CJ344" i="12" s="1"/>
  <c r="AC276" i="12"/>
  <c r="AC274" i="12" s="1"/>
  <c r="CI257" i="12"/>
  <c r="CI280" i="12" s="1"/>
  <c r="X220" i="12"/>
  <c r="X222" i="12" s="1"/>
  <c r="CJ331" i="12"/>
  <c r="CJ343" i="12" s="1"/>
  <c r="CH271" i="12"/>
  <c r="CH270" i="12" s="1"/>
  <c r="CH282" i="12" s="1"/>
  <c r="CH245" i="12" s="1"/>
  <c r="CJ338" i="12"/>
  <c r="CJ350" i="12" s="1"/>
  <c r="CJ337" i="12"/>
  <c r="CJ349" i="12" s="1"/>
  <c r="X192" i="12"/>
  <c r="X193" i="12" s="1"/>
  <c r="CJ333" i="12"/>
  <c r="CJ345" i="12" s="1"/>
  <c r="CJ330" i="12"/>
  <c r="CJ342" i="12" s="1"/>
  <c r="CJ336" i="12"/>
  <c r="CJ348" i="12" s="1"/>
  <c r="CJ329" i="12"/>
  <c r="CJ341" i="12" s="1"/>
  <c r="CJ335" i="12"/>
  <c r="CJ347" i="12" s="1"/>
  <c r="CJ256" i="12"/>
  <c r="CJ257" i="12" s="1"/>
  <c r="CJ280" i="12" s="1"/>
  <c r="AJ198" i="12"/>
  <c r="AJ199" i="12" s="1"/>
  <c r="AK197" i="12" s="1"/>
  <c r="Y230" i="12"/>
  <c r="AA241" i="12"/>
  <c r="AA201" i="12"/>
  <c r="N125" i="8"/>
  <c r="AA205" i="12"/>
  <c r="AA252" i="12" s="1"/>
  <c r="AD218" i="12"/>
  <c r="AD213" i="12"/>
  <c r="AD275" i="12" s="1"/>
  <c r="AD204" i="12"/>
  <c r="AE202" i="12" s="1"/>
  <c r="AI196" i="12"/>
  <c r="V124" i="8"/>
  <c r="AI200" i="12"/>
  <c r="X287" i="12"/>
  <c r="CI262" i="12"/>
  <c r="CI272" i="12" s="1"/>
  <c r="BU271" i="12"/>
  <c r="BU272" i="12"/>
  <c r="BV262" i="12"/>
  <c r="BT270" i="12"/>
  <c r="BT282" i="12" s="1"/>
  <c r="BT245" i="12" s="1"/>
  <c r="CK244" i="12"/>
  <c r="CK316" i="12" s="1"/>
  <c r="CK317" i="12" s="1"/>
  <c r="CK318" i="12" s="1"/>
  <c r="CK319" i="12" s="1"/>
  <c r="CL315" i="12" s="1"/>
  <c r="CK238" i="12"/>
  <c r="CJ314" i="12"/>
  <c r="CJ313" i="12" s="1"/>
  <c r="CJ320" i="12" s="1"/>
  <c r="CJ237" i="12"/>
  <c r="CL233" i="12"/>
  <c r="CL239" i="12" s="1"/>
  <c r="CM234" i="12"/>
  <c r="CJ334" i="12"/>
  <c r="CJ346" i="12" s="1"/>
  <c r="CH286" i="12" l="1"/>
  <c r="CH340" i="12" s="1"/>
  <c r="CK330" i="12"/>
  <c r="CK342" i="12" s="1"/>
  <c r="CJ259" i="12"/>
  <c r="CJ262" i="12" s="1"/>
  <c r="CJ272" i="12" s="1"/>
  <c r="CI271" i="12"/>
  <c r="CI270" i="12" s="1"/>
  <c r="CI282" i="12" s="1"/>
  <c r="CI245" i="12" s="1"/>
  <c r="CK338" i="12"/>
  <c r="CK350" i="12" s="1"/>
  <c r="CK334" i="12"/>
  <c r="CK346" i="12" s="1"/>
  <c r="CI258" i="12"/>
  <c r="CK336" i="12"/>
  <c r="CK348" i="12" s="1"/>
  <c r="CK331" i="12"/>
  <c r="CK343" i="12" s="1"/>
  <c r="CK335" i="12"/>
  <c r="CK347" i="12" s="1"/>
  <c r="CK333" i="12"/>
  <c r="CK345" i="12" s="1"/>
  <c r="CK332" i="12"/>
  <c r="CK344" i="12" s="1"/>
  <c r="CK256" i="12"/>
  <c r="CK257" i="12" s="1"/>
  <c r="CK280" i="12" s="1"/>
  <c r="CK337" i="12"/>
  <c r="CK349" i="12" s="1"/>
  <c r="CK329" i="12"/>
  <c r="CK341" i="12" s="1"/>
  <c r="AD219" i="12"/>
  <c r="AE217" i="12" s="1"/>
  <c r="AD229" i="12"/>
  <c r="AE203" i="12"/>
  <c r="CJ258" i="12"/>
  <c r="Y242" i="12"/>
  <c r="Y240" i="12" s="1"/>
  <c r="Y246" i="12" s="1"/>
  <c r="Y216" i="12"/>
  <c r="L126" i="8"/>
  <c r="L123" i="8" s="1"/>
  <c r="AA206" i="12"/>
  <c r="BU270" i="12"/>
  <c r="BU282" i="12" s="1"/>
  <c r="BU245" i="12" s="1"/>
  <c r="Y221" i="12"/>
  <c r="M42" i="10"/>
  <c r="X288" i="12"/>
  <c r="AK198" i="12"/>
  <c r="AK199" i="12" s="1"/>
  <c r="AL197" i="12" s="1"/>
  <c r="BW262" i="12"/>
  <c r="BV272" i="12"/>
  <c r="BV271" i="12"/>
  <c r="W124" i="8"/>
  <c r="AJ196" i="12"/>
  <c r="AJ200" i="12"/>
  <c r="CL244" i="12"/>
  <c r="CL316" i="12" s="1"/>
  <c r="CL317" i="12" s="1"/>
  <c r="CL318" i="12" s="1"/>
  <c r="CL319" i="12" s="1"/>
  <c r="CM315" i="12" s="1"/>
  <c r="CL238" i="12"/>
  <c r="CK237" i="12"/>
  <c r="CK314" i="12"/>
  <c r="CK313" i="12" s="1"/>
  <c r="CK320" i="12" s="1"/>
  <c r="CM233" i="12"/>
  <c r="CM239" i="12" s="1"/>
  <c r="CN234" i="12"/>
  <c r="CJ271" i="12" l="1"/>
  <c r="CJ270" i="12" s="1"/>
  <c r="CJ282" i="12" s="1"/>
  <c r="CJ245" i="12" s="1"/>
  <c r="CK259" i="12"/>
  <c r="CK262" i="12" s="1"/>
  <c r="CK272" i="12" s="1"/>
  <c r="CL256" i="12"/>
  <c r="CL259" i="12" s="1"/>
  <c r="BV270" i="12"/>
  <c r="BV282" i="12" s="1"/>
  <c r="BV245" i="12" s="1"/>
  <c r="CI260" i="12"/>
  <c r="CI286" i="12"/>
  <c r="CI340" i="12" s="1"/>
  <c r="CK258" i="12"/>
  <c r="Y192" i="12"/>
  <c r="Y193" i="12" s="1"/>
  <c r="M43" i="10"/>
  <c r="M51" i="10"/>
  <c r="M49" i="10"/>
  <c r="Y251" i="12"/>
  <c r="Y253" i="12" s="1"/>
  <c r="Y287" i="12" s="1"/>
  <c r="Y220" i="12"/>
  <c r="Y222" i="12" s="1"/>
  <c r="CK286" i="12"/>
  <c r="CK340" i="12" s="1"/>
  <c r="AB214" i="12"/>
  <c r="AB205" i="12" s="1"/>
  <c r="AB252" i="12" s="1"/>
  <c r="CL337" i="12"/>
  <c r="CL349" i="12" s="1"/>
  <c r="CL333" i="12"/>
  <c r="CL345" i="12" s="1"/>
  <c r="CL336" i="12"/>
  <c r="CL348" i="12" s="1"/>
  <c r="BW272" i="12"/>
  <c r="BW271" i="12"/>
  <c r="BX262" i="12"/>
  <c r="CL335" i="12"/>
  <c r="CL347" i="12" s="1"/>
  <c r="AE218" i="12"/>
  <c r="AE219" i="12" s="1"/>
  <c r="AF217" i="12" s="1"/>
  <c r="AE213" i="12"/>
  <c r="AE275" i="12" s="1"/>
  <c r="AE204" i="12"/>
  <c r="AF202" i="12" s="1"/>
  <c r="AD191" i="12"/>
  <c r="AD276" i="12"/>
  <c r="AD274" i="12" s="1"/>
  <c r="AL198" i="12"/>
  <c r="AL199" i="12" s="1"/>
  <c r="AM197" i="12" s="1"/>
  <c r="CJ260" i="12"/>
  <c r="CJ286" i="12"/>
  <c r="CJ340" i="12" s="1"/>
  <c r="CL331" i="12"/>
  <c r="CL343" i="12" s="1"/>
  <c r="CL329" i="12"/>
  <c r="CL341" i="12" s="1"/>
  <c r="CL338" i="12"/>
  <c r="CL350" i="12" s="1"/>
  <c r="X124" i="8"/>
  <c r="AK196" i="12"/>
  <c r="AK200" i="12"/>
  <c r="CL332" i="12"/>
  <c r="CL344" i="12" s="1"/>
  <c r="CL334" i="12"/>
  <c r="CL346" i="12" s="1"/>
  <c r="CL330" i="12"/>
  <c r="CL342" i="12" s="1"/>
  <c r="CM244" i="12"/>
  <c r="CM316" i="12" s="1"/>
  <c r="CM317" i="12" s="1"/>
  <c r="CM318" i="12" s="1"/>
  <c r="CM319" i="12" s="1"/>
  <c r="CN315" i="12" s="1"/>
  <c r="CM238" i="12"/>
  <c r="CL314" i="12"/>
  <c r="CL313" i="12" s="1"/>
  <c r="CL320" i="12" s="1"/>
  <c r="CL237" i="12"/>
  <c r="CN233" i="12"/>
  <c r="CN239" i="12" s="1"/>
  <c r="CO234" i="12"/>
  <c r="CL262" i="12" l="1"/>
  <c r="CL271" i="12" s="1"/>
  <c r="CK260" i="12"/>
  <c r="CK271" i="12"/>
  <c r="CL257" i="12"/>
  <c r="CL280" i="12" s="1"/>
  <c r="BW270" i="12"/>
  <c r="BW282" i="12" s="1"/>
  <c r="BW245" i="12" s="1"/>
  <c r="CM337" i="12"/>
  <c r="CM349" i="12" s="1"/>
  <c r="CM335" i="12"/>
  <c r="CM347" i="12" s="1"/>
  <c r="CM338" i="12"/>
  <c r="CM350" i="12" s="1"/>
  <c r="CM334" i="12"/>
  <c r="CM346" i="12" s="1"/>
  <c r="CM336" i="12"/>
  <c r="CM348" i="12" s="1"/>
  <c r="N42" i="10"/>
  <c r="Y288" i="12"/>
  <c r="BX271" i="12"/>
  <c r="BY262" i="12"/>
  <c r="BX272" i="12"/>
  <c r="AM198" i="12"/>
  <c r="AM199" i="12" s="1"/>
  <c r="AN197" i="12" s="1"/>
  <c r="AB241" i="12"/>
  <c r="O125" i="8"/>
  <c r="AB206" i="12"/>
  <c r="AB201" i="12"/>
  <c r="Y124" i="8"/>
  <c r="AL196" i="12"/>
  <c r="AL200" i="12"/>
  <c r="Z230" i="12"/>
  <c r="Z221" i="12" s="1"/>
  <c r="CK270" i="12"/>
  <c r="CK282" i="12" s="1"/>
  <c r="CK245" i="12" s="1"/>
  <c r="AE229" i="12"/>
  <c r="CM329" i="12"/>
  <c r="CM341" i="12" s="1"/>
  <c r="CM333" i="12"/>
  <c r="CM345" i="12" s="1"/>
  <c r="CM332" i="12"/>
  <c r="CM344" i="12" s="1"/>
  <c r="AF203" i="12"/>
  <c r="AF204" i="12" s="1"/>
  <c r="AG202" i="12" s="1"/>
  <c r="CM256" i="12"/>
  <c r="CM330" i="12"/>
  <c r="CM342" i="12" s="1"/>
  <c r="CM331" i="12"/>
  <c r="CM343" i="12" s="1"/>
  <c r="CN244" i="12"/>
  <c r="CN316" i="12" s="1"/>
  <c r="CN317" i="12" s="1"/>
  <c r="CN318" i="12" s="1"/>
  <c r="CN319" i="12" s="1"/>
  <c r="CO315" i="12" s="1"/>
  <c r="CN238" i="12"/>
  <c r="CM314" i="12"/>
  <c r="CM313" i="12" s="1"/>
  <c r="CM320" i="12" s="1"/>
  <c r="CM237" i="12"/>
  <c r="CM259" i="12"/>
  <c r="CM257" i="12"/>
  <c r="CM280" i="12" s="1"/>
  <c r="CO233" i="12"/>
  <c r="CO239" i="12" s="1"/>
  <c r="CP234" i="12"/>
  <c r="CL272" i="12" l="1"/>
  <c r="CL270" i="12" s="1"/>
  <c r="CL282" i="12" s="1"/>
  <c r="CL245" i="12" s="1"/>
  <c r="CM262" i="12"/>
  <c r="CM271" i="12" s="1"/>
  <c r="CL258" i="12"/>
  <c r="CL260" i="12" s="1"/>
  <c r="CN338" i="12"/>
  <c r="CN350" i="12" s="1"/>
  <c r="CN337" i="12"/>
  <c r="CN349" i="12" s="1"/>
  <c r="CN332" i="12"/>
  <c r="CN344" i="12" s="1"/>
  <c r="CN331" i="12"/>
  <c r="CN343" i="12" s="1"/>
  <c r="CN333" i="12"/>
  <c r="CN345" i="12" s="1"/>
  <c r="CM258" i="12"/>
  <c r="CM260" i="12" s="1"/>
  <c r="CN334" i="12"/>
  <c r="CN346" i="12" s="1"/>
  <c r="CN256" i="12"/>
  <c r="CN257" i="12" s="1"/>
  <c r="CN280" i="12" s="1"/>
  <c r="CN330" i="12"/>
  <c r="CN342" i="12" s="1"/>
  <c r="CN329" i="12"/>
  <c r="CN341" i="12" s="1"/>
  <c r="CN336" i="12"/>
  <c r="CN348" i="12" s="1"/>
  <c r="CN335" i="12"/>
  <c r="CN347" i="12" s="1"/>
  <c r="AG203" i="12"/>
  <c r="AG204" i="12" s="1"/>
  <c r="AH202" i="12" s="1"/>
  <c r="Z251" i="12"/>
  <c r="Z253" i="12" s="1"/>
  <c r="Z242" i="12"/>
  <c r="Z240" i="12" s="1"/>
  <c r="Z246" i="12" s="1"/>
  <c r="Z216" i="12"/>
  <c r="M126" i="8"/>
  <c r="M123" i="8" s="1"/>
  <c r="Z124" i="8"/>
  <c r="AM196" i="12"/>
  <c r="AM200" i="12"/>
  <c r="BX270" i="12"/>
  <c r="BX282" i="12" s="1"/>
  <c r="BX245" i="12" s="1"/>
  <c r="AC214" i="12"/>
  <c r="BY271" i="12"/>
  <c r="BY272" i="12"/>
  <c r="AN198" i="12"/>
  <c r="AN199" i="12" s="1"/>
  <c r="AO197" i="12" s="1"/>
  <c r="AF218" i="12"/>
  <c r="AF213" i="12"/>
  <c r="AF275" i="12" s="1"/>
  <c r="N43" i="10"/>
  <c r="N51" i="10"/>
  <c r="N49" i="10"/>
  <c r="AE191" i="12"/>
  <c r="AE276" i="12"/>
  <c r="AE274" i="12" s="1"/>
  <c r="CO244" i="12"/>
  <c r="CO316" i="12" s="1"/>
  <c r="CO317" i="12" s="1"/>
  <c r="CO318" i="12" s="1"/>
  <c r="CO319" i="12" s="1"/>
  <c r="CP315" i="12" s="1"/>
  <c r="CO238" i="12"/>
  <c r="CN237" i="12"/>
  <c r="CN314" i="12"/>
  <c r="CN313" i="12" s="1"/>
  <c r="CN320" i="12" s="1"/>
  <c r="CP233" i="12"/>
  <c r="CP239" i="12" s="1"/>
  <c r="CQ234" i="12"/>
  <c r="CL286" i="12" l="1"/>
  <c r="CL340" i="12" s="1"/>
  <c r="CM272" i="12"/>
  <c r="CM270" i="12" s="1"/>
  <c r="CM282" i="12" s="1"/>
  <c r="CM245" i="12" s="1"/>
  <c r="CN259" i="12"/>
  <c r="CN262" i="12" s="1"/>
  <c r="CN272" i="12" s="1"/>
  <c r="CM286" i="12"/>
  <c r="CM340" i="12" s="1"/>
  <c r="Z287" i="12"/>
  <c r="Z288" i="12" s="1"/>
  <c r="CO330" i="12"/>
  <c r="CO342" i="12" s="1"/>
  <c r="CO329" i="12"/>
  <c r="CO341" i="12" s="1"/>
  <c r="CO336" i="12"/>
  <c r="CO348" i="12" s="1"/>
  <c r="CN258" i="12"/>
  <c r="CO331" i="12"/>
  <c r="CO343" i="12" s="1"/>
  <c r="CO337" i="12"/>
  <c r="CO349" i="12" s="1"/>
  <c r="CO335" i="12"/>
  <c r="CO347" i="12" s="1"/>
  <c r="CO256" i="12"/>
  <c r="CO257" i="12" s="1"/>
  <c r="CO280" i="12" s="1"/>
  <c r="CO333" i="12"/>
  <c r="CO345" i="12" s="1"/>
  <c r="AG213" i="12"/>
  <c r="AG275" i="12" s="1"/>
  <c r="AH203" i="12"/>
  <c r="AH213" i="12" s="1"/>
  <c r="AH275" i="12" s="1"/>
  <c r="CN286" i="12"/>
  <c r="CN340" i="12" s="1"/>
  <c r="AF229" i="12"/>
  <c r="AF219" i="12"/>
  <c r="AG217" i="12" s="1"/>
  <c r="Z192" i="12"/>
  <c r="Z193" i="12" s="1"/>
  <c r="Z220" i="12"/>
  <c r="Z222" i="12" s="1"/>
  <c r="AN196" i="12"/>
  <c r="AA124" i="8"/>
  <c r="AN200" i="12"/>
  <c r="BY270" i="12"/>
  <c r="BY282" i="12" s="1"/>
  <c r="BY245" i="12" s="1"/>
  <c r="CO334" i="12"/>
  <c r="CO346" i="12" s="1"/>
  <c r="AC241" i="12"/>
  <c r="P125" i="8"/>
  <c r="AC201" i="12"/>
  <c r="AO198" i="12"/>
  <c r="AO199" i="12" s="1"/>
  <c r="AP197" i="12" s="1"/>
  <c r="CO338" i="12"/>
  <c r="CO350" i="12" s="1"/>
  <c r="CO332" i="12"/>
  <c r="CO344" i="12" s="1"/>
  <c r="AC205" i="12"/>
  <c r="AC252" i="12" s="1"/>
  <c r="CP244" i="12"/>
  <c r="CP316" i="12" s="1"/>
  <c r="CP317" i="12" s="1"/>
  <c r="CP318" i="12" s="1"/>
  <c r="CP319" i="12" s="1"/>
  <c r="CQ315" i="12" s="1"/>
  <c r="CP238" i="12"/>
  <c r="CO237" i="12"/>
  <c r="CO314" i="12"/>
  <c r="CO313" i="12" s="1"/>
  <c r="CO320" i="12" s="1"/>
  <c r="CQ233" i="12"/>
  <c r="CQ239" i="12" s="1"/>
  <c r="CR234" i="12"/>
  <c r="CN271" i="12" l="1"/>
  <c r="CN270" i="12" s="1"/>
  <c r="CN282" i="12" s="1"/>
  <c r="CN245" i="12" s="1"/>
  <c r="CN260" i="12"/>
  <c r="CO259" i="12"/>
  <c r="CO262" i="12" s="1"/>
  <c r="CO272" i="12" s="1"/>
  <c r="O42" i="10"/>
  <c r="O43" i="10" s="1"/>
  <c r="CP329" i="12"/>
  <c r="CP341" i="12" s="1"/>
  <c r="CP337" i="12"/>
  <c r="CP349" i="12" s="1"/>
  <c r="CP330" i="12"/>
  <c r="CP342" i="12" s="1"/>
  <c r="CP332" i="12"/>
  <c r="CP344" i="12" s="1"/>
  <c r="CP333" i="12"/>
  <c r="CP345" i="12" s="1"/>
  <c r="CP331" i="12"/>
  <c r="CP343" i="12" s="1"/>
  <c r="CP334" i="12"/>
  <c r="CP346" i="12" s="1"/>
  <c r="CP256" i="12"/>
  <c r="CP257" i="12" s="1"/>
  <c r="CP280" i="12" s="1"/>
  <c r="CP335" i="12"/>
  <c r="CP347" i="12" s="1"/>
  <c r="CP336" i="12"/>
  <c r="CP348" i="12" s="1"/>
  <c r="CP338" i="12"/>
  <c r="CP350" i="12" s="1"/>
  <c r="AA230" i="12"/>
  <c r="AA221" i="12" s="1"/>
  <c r="AB124" i="8"/>
  <c r="AO196" i="12"/>
  <c r="AO200" i="12"/>
  <c r="AF276" i="12"/>
  <c r="AF274" i="12" s="1"/>
  <c r="AF191" i="12"/>
  <c r="AP198" i="12"/>
  <c r="AP199" i="12" s="1"/>
  <c r="AQ197" i="12" s="1"/>
  <c r="AG218" i="12"/>
  <c r="AH204" i="12"/>
  <c r="AI202" i="12" s="1"/>
  <c r="AC206" i="12"/>
  <c r="CO258" i="12"/>
  <c r="CQ244" i="12"/>
  <c r="CQ316" i="12" s="1"/>
  <c r="CQ317" i="12" s="1"/>
  <c r="CQ318" i="12" s="1"/>
  <c r="CQ319" i="12" s="1"/>
  <c r="CR315" i="12" s="1"/>
  <c r="CQ238" i="12"/>
  <c r="CP237" i="12"/>
  <c r="CP314" i="12"/>
  <c r="CP313" i="12" s="1"/>
  <c r="CP320" i="12" s="1"/>
  <c r="CR233" i="12"/>
  <c r="CR239" i="12" s="1"/>
  <c r="CS234" i="12"/>
  <c r="O51" i="10" l="1"/>
  <c r="O49" i="10"/>
  <c r="CO271" i="12"/>
  <c r="CO270" i="12" s="1"/>
  <c r="CO282" i="12" s="1"/>
  <c r="CO245" i="12" s="1"/>
  <c r="CP259" i="12"/>
  <c r="CP262" i="12" s="1"/>
  <c r="CP271" i="12" s="1"/>
  <c r="CP258" i="12"/>
  <c r="AQ198" i="12"/>
  <c r="AQ199" i="12" s="1"/>
  <c r="AR197" i="12" s="1"/>
  <c r="AG229" i="12"/>
  <c r="CO260" i="12"/>
  <c r="CO286" i="12"/>
  <c r="CO340" i="12" s="1"/>
  <c r="AA251" i="12"/>
  <c r="AA253" i="12" s="1"/>
  <c r="AP196" i="12"/>
  <c r="AC124" i="8"/>
  <c r="AP200" i="12"/>
  <c r="CQ335" i="12"/>
  <c r="CQ347" i="12" s="1"/>
  <c r="CQ336" i="12"/>
  <c r="CQ348" i="12" s="1"/>
  <c r="CQ337" i="12"/>
  <c r="CQ349" i="12" s="1"/>
  <c r="AD214" i="12"/>
  <c r="AD205" i="12" s="1"/>
  <c r="AD252" i="12" s="1"/>
  <c r="AI203" i="12"/>
  <c r="CQ334" i="12"/>
  <c r="CQ346" i="12" s="1"/>
  <c r="AA242" i="12"/>
  <c r="AA240" i="12" s="1"/>
  <c r="AA246" i="12" s="1"/>
  <c r="AA216" i="12"/>
  <c r="N126" i="8"/>
  <c r="N123" i="8" s="1"/>
  <c r="AG219" i="12"/>
  <c r="AH217" i="12" s="1"/>
  <c r="CQ329" i="12"/>
  <c r="CQ341" i="12" s="1"/>
  <c r="CQ332" i="12"/>
  <c r="CQ344" i="12" s="1"/>
  <c r="CQ256" i="12"/>
  <c r="CQ259" i="12" s="1"/>
  <c r="CQ338" i="12"/>
  <c r="CQ350" i="12" s="1"/>
  <c r="CQ331" i="12"/>
  <c r="CQ343" i="12" s="1"/>
  <c r="CQ330" i="12"/>
  <c r="CQ342" i="12" s="1"/>
  <c r="CQ333" i="12"/>
  <c r="CQ345" i="12" s="1"/>
  <c r="CR244" i="12"/>
  <c r="CR316" i="12" s="1"/>
  <c r="CR317" i="12" s="1"/>
  <c r="CR318" i="12" s="1"/>
  <c r="CR319" i="12" s="1"/>
  <c r="CS315" i="12" s="1"/>
  <c r="CR238" i="12"/>
  <c r="CQ237" i="12"/>
  <c r="CQ314" i="12"/>
  <c r="CQ313" i="12" s="1"/>
  <c r="CQ320" i="12" s="1"/>
  <c r="CS233" i="12"/>
  <c r="CS239" i="12" s="1"/>
  <c r="CT234" i="12"/>
  <c r="CQ262" i="12" l="1"/>
  <c r="CQ271" i="12" s="1"/>
  <c r="CP260" i="12"/>
  <c r="CP286" i="12"/>
  <c r="CP340" i="12" s="1"/>
  <c r="CP272" i="12"/>
  <c r="CP270" i="12" s="1"/>
  <c r="CP282" i="12" s="1"/>
  <c r="CP245" i="12" s="1"/>
  <c r="CQ257" i="12"/>
  <c r="CQ280" i="12" s="1"/>
  <c r="CR338" i="12"/>
  <c r="CR350" i="12" s="1"/>
  <c r="CR336" i="12"/>
  <c r="CR348" i="12" s="1"/>
  <c r="CR335" i="12"/>
  <c r="CR347" i="12" s="1"/>
  <c r="CR333" i="12"/>
  <c r="CR345" i="12" s="1"/>
  <c r="CR331" i="12"/>
  <c r="CR343" i="12" s="1"/>
  <c r="CR334" i="12"/>
  <c r="CR346" i="12" s="1"/>
  <c r="AA220" i="12"/>
  <c r="AA222" i="12" s="1"/>
  <c r="AB230" i="12" s="1"/>
  <c r="AB221" i="12" s="1"/>
  <c r="CR330" i="12"/>
  <c r="CR342" i="12" s="1"/>
  <c r="CR332" i="12"/>
  <c r="CR344" i="12" s="1"/>
  <c r="CR329" i="12"/>
  <c r="CR341" i="12" s="1"/>
  <c r="CR337" i="12"/>
  <c r="CR349" i="12" s="1"/>
  <c r="CR256" i="12"/>
  <c r="CR257" i="12" s="1"/>
  <c r="AR198" i="12"/>
  <c r="AR199" i="12" s="1"/>
  <c r="AS197" i="12" s="1"/>
  <c r="AH218" i="12"/>
  <c r="AH219" i="12" s="1"/>
  <c r="AI217" i="12" s="1"/>
  <c r="AI213" i="12"/>
  <c r="AI275" i="12" s="1"/>
  <c r="AA287" i="12"/>
  <c r="AI204" i="12"/>
  <c r="AJ202" i="12" s="1"/>
  <c r="AD124" i="8"/>
  <c r="AQ196" i="12"/>
  <c r="AQ200" i="12"/>
  <c r="AG191" i="12"/>
  <c r="AG276" i="12"/>
  <c r="AG274" i="12" s="1"/>
  <c r="AA192" i="12"/>
  <c r="AA193" i="12" s="1"/>
  <c r="AD241" i="12"/>
  <c r="Q125" i="8"/>
  <c r="AD201" i="12"/>
  <c r="AD206" i="12"/>
  <c r="CS244" i="12"/>
  <c r="CS316" i="12" s="1"/>
  <c r="CS317" i="12" s="1"/>
  <c r="CS318" i="12" s="1"/>
  <c r="CS319" i="12" s="1"/>
  <c r="CT315" i="12" s="1"/>
  <c r="CS238" i="12"/>
  <c r="CR314" i="12"/>
  <c r="CR313" i="12" s="1"/>
  <c r="CR320" i="12" s="1"/>
  <c r="CR237" i="12"/>
  <c r="CT233" i="12"/>
  <c r="CT239" i="12" s="1"/>
  <c r="CU234" i="12"/>
  <c r="CQ272" i="12" l="1"/>
  <c r="CQ270" i="12" s="1"/>
  <c r="CQ282" i="12" s="1"/>
  <c r="CQ245" i="12" s="1"/>
  <c r="CR259" i="12"/>
  <c r="CR262" i="12" s="1"/>
  <c r="CR271" i="12" s="1"/>
  <c r="CQ258" i="12"/>
  <c r="CS333" i="12"/>
  <c r="CS345" i="12" s="1"/>
  <c r="CS256" i="12"/>
  <c r="CS259" i="12" s="1"/>
  <c r="CS338" i="12"/>
  <c r="CS350" i="12" s="1"/>
  <c r="CS330" i="12"/>
  <c r="CS342" i="12" s="1"/>
  <c r="CS337" i="12"/>
  <c r="CS349" i="12" s="1"/>
  <c r="CS335" i="12"/>
  <c r="CS347" i="12" s="1"/>
  <c r="CS331" i="12"/>
  <c r="CS343" i="12" s="1"/>
  <c r="CS336" i="12"/>
  <c r="CS348" i="12" s="1"/>
  <c r="CS332" i="12"/>
  <c r="CS344" i="12" s="1"/>
  <c r="CS329" i="12"/>
  <c r="CS341" i="12" s="1"/>
  <c r="CS334" i="12"/>
  <c r="CS346" i="12" s="1"/>
  <c r="AI218" i="12"/>
  <c r="AI229" i="12" s="1"/>
  <c r="AA288" i="12"/>
  <c r="P42" i="10"/>
  <c r="AB242" i="12"/>
  <c r="AB240" i="12" s="1"/>
  <c r="AB246" i="12" s="1"/>
  <c r="O126" i="8"/>
  <c r="O123" i="8" s="1"/>
  <c r="AB216" i="12"/>
  <c r="AE214" i="12"/>
  <c r="AE205" i="12" s="1"/>
  <c r="AE252" i="12" s="1"/>
  <c r="AS198" i="12"/>
  <c r="AS199" i="12" s="1"/>
  <c r="AT197" i="12" s="1"/>
  <c r="AR196" i="12"/>
  <c r="AE124" i="8"/>
  <c r="AR200" i="12"/>
  <c r="AH229" i="12"/>
  <c r="AJ203" i="12"/>
  <c r="AB251" i="12"/>
  <c r="AB253" i="12" s="1"/>
  <c r="CT244" i="12"/>
  <c r="CT316" i="12" s="1"/>
  <c r="CT317" i="12" s="1"/>
  <c r="CT318" i="12" s="1"/>
  <c r="CT319" i="12" s="1"/>
  <c r="CU315" i="12" s="1"/>
  <c r="CT238" i="12"/>
  <c r="CS237" i="12"/>
  <c r="CS314" i="12"/>
  <c r="CS313" i="12" s="1"/>
  <c r="CS320" i="12" s="1"/>
  <c r="CU233" i="12"/>
  <c r="CU239" i="12" s="1"/>
  <c r="CV234" i="12"/>
  <c r="CT331" i="12"/>
  <c r="CT343" i="12" s="1"/>
  <c r="CT256" i="12"/>
  <c r="CR258" i="12"/>
  <c r="CR280" i="12"/>
  <c r="AB287" i="12" l="1"/>
  <c r="Q42" i="10" s="1"/>
  <c r="CR272" i="12"/>
  <c r="CR270" i="12" s="1"/>
  <c r="CR282" i="12" s="1"/>
  <c r="CR245" i="12" s="1"/>
  <c r="CS262" i="12"/>
  <c r="CS272" i="12" s="1"/>
  <c r="CT330" i="12"/>
  <c r="CT342" i="12" s="1"/>
  <c r="CQ260" i="12"/>
  <c r="CQ286" i="12"/>
  <c r="CQ340" i="12" s="1"/>
  <c r="CS257" i="12"/>
  <c r="CS258" i="12" s="1"/>
  <c r="CT336" i="12"/>
  <c r="CT348" i="12" s="1"/>
  <c r="CT333" i="12"/>
  <c r="CT345" i="12" s="1"/>
  <c r="CT334" i="12"/>
  <c r="CT346" i="12" s="1"/>
  <c r="CT329" i="12"/>
  <c r="CT341" i="12" s="1"/>
  <c r="AB192" i="12"/>
  <c r="AB193" i="12" s="1"/>
  <c r="AT198" i="12"/>
  <c r="AT199" i="12" s="1"/>
  <c r="AU197" i="12" s="1"/>
  <c r="AS196" i="12"/>
  <c r="AF124" i="8"/>
  <c r="AS200" i="12"/>
  <c r="AI191" i="12"/>
  <c r="AI276" i="12"/>
  <c r="AI274" i="12" s="1"/>
  <c r="AE241" i="12"/>
  <c r="R125" i="8"/>
  <c r="AE206" i="12"/>
  <c r="AE201" i="12"/>
  <c r="AB220" i="12"/>
  <c r="AB222" i="12" s="1"/>
  <c r="AJ213" i="12"/>
  <c r="AJ275" i="12" s="1"/>
  <c r="AJ204" i="12"/>
  <c r="AK202" i="12" s="1"/>
  <c r="P43" i="10"/>
  <c r="P49" i="10"/>
  <c r="P51" i="10"/>
  <c r="AH276" i="12"/>
  <c r="AH274" i="12" s="1"/>
  <c r="AH191" i="12"/>
  <c r="CT335" i="12"/>
  <c r="CT347" i="12" s="1"/>
  <c r="CR260" i="12"/>
  <c r="CR286" i="12"/>
  <c r="CR340" i="12" s="1"/>
  <c r="CT338" i="12"/>
  <c r="CT350" i="12" s="1"/>
  <c r="CT332" i="12"/>
  <c r="CT344" i="12" s="1"/>
  <c r="CT337" i="12"/>
  <c r="CT349" i="12" s="1"/>
  <c r="AI219" i="12"/>
  <c r="AJ217" i="12" s="1"/>
  <c r="CU244" i="12"/>
  <c r="CU316" i="12" s="1"/>
  <c r="CU317" i="12" s="1"/>
  <c r="CU318" i="12" s="1"/>
  <c r="CU319" i="12" s="1"/>
  <c r="CV315" i="12" s="1"/>
  <c r="CU238" i="12"/>
  <c r="CT314" i="12"/>
  <c r="CT313" i="12" s="1"/>
  <c r="CT320" i="12" s="1"/>
  <c r="CT237" i="12"/>
  <c r="CT259" i="12"/>
  <c r="CT257" i="12"/>
  <c r="CT280" i="12" s="1"/>
  <c r="CV233" i="12"/>
  <c r="CV239" i="12" s="1"/>
  <c r="CW234" i="12"/>
  <c r="AB288" i="12" l="1"/>
  <c r="CT262" i="12"/>
  <c r="CT271" i="12" s="1"/>
  <c r="CS271" i="12"/>
  <c r="CS270" i="12" s="1"/>
  <c r="CS282" i="12" s="1"/>
  <c r="CS245" i="12" s="1"/>
  <c r="CS280" i="12"/>
  <c r="CU338" i="12"/>
  <c r="CU350" i="12" s="1"/>
  <c r="CU337" i="12"/>
  <c r="CU330" i="12"/>
  <c r="CU342" i="12" s="1"/>
  <c r="CU331" i="12"/>
  <c r="CU343" i="12" s="1"/>
  <c r="CU256" i="12"/>
  <c r="CT258" i="12"/>
  <c r="CU332" i="12"/>
  <c r="CU344" i="12" s="1"/>
  <c r="CU329" i="12"/>
  <c r="CU341" i="12" s="1"/>
  <c r="CU335" i="12"/>
  <c r="CU347" i="12" s="1"/>
  <c r="CU334" i="12"/>
  <c r="CU346" i="12" s="1"/>
  <c r="CU336" i="12"/>
  <c r="CU348" i="12" s="1"/>
  <c r="CU333" i="12"/>
  <c r="CU345" i="12" s="1"/>
  <c r="AJ218" i="12"/>
  <c r="AC230" i="12"/>
  <c r="AC221" i="12" s="1"/>
  <c r="CU349" i="12"/>
  <c r="AF214" i="12"/>
  <c r="AF205" i="12" s="1"/>
  <c r="AF252" i="12" s="1"/>
  <c r="CT260" i="12"/>
  <c r="CT286" i="12"/>
  <c r="CT340" i="12" s="1"/>
  <c r="Q43" i="10"/>
  <c r="Q49" i="10"/>
  <c r="Q51" i="10"/>
  <c r="AU198" i="12"/>
  <c r="AU199" i="12" s="1"/>
  <c r="AV197" i="12" s="1"/>
  <c r="CS260" i="12"/>
  <c r="CS286" i="12"/>
  <c r="CS340" i="12" s="1"/>
  <c r="AK203" i="12"/>
  <c r="AT196" i="12"/>
  <c r="AG124" i="8"/>
  <c r="AT200" i="12"/>
  <c r="CV244" i="12"/>
  <c r="CV316" i="12" s="1"/>
  <c r="CV317" i="12" s="1"/>
  <c r="CV318" i="12" s="1"/>
  <c r="CV319" i="12" s="1"/>
  <c r="CW315" i="12" s="1"/>
  <c r="CV238" i="12"/>
  <c r="CU237" i="12"/>
  <c r="CU314" i="12"/>
  <c r="CU313" i="12" s="1"/>
  <c r="CU320" i="12" s="1"/>
  <c r="CU257" i="12"/>
  <c r="CU280" i="12" s="1"/>
  <c r="CU259" i="12"/>
  <c r="CW233" i="12"/>
  <c r="CW239" i="12" s="1"/>
  <c r="CX234" i="12"/>
  <c r="CT272" i="12" l="1"/>
  <c r="CT270" i="12" s="1"/>
  <c r="CT282" i="12" s="1"/>
  <c r="CT245" i="12" s="1"/>
  <c r="CU262" i="12"/>
  <c r="CU272" i="12" s="1"/>
  <c r="CU258" i="12"/>
  <c r="CU286" i="12" s="1"/>
  <c r="CU340" i="12" s="1"/>
  <c r="AV198" i="12"/>
  <c r="AV199" i="12" s="1"/>
  <c r="AW197" i="12" s="1"/>
  <c r="CV332" i="12"/>
  <c r="CV344" i="12" s="1"/>
  <c r="AH124" i="8"/>
  <c r="AU196" i="12"/>
  <c r="AU200" i="12"/>
  <c r="CV333" i="12"/>
  <c r="CV345" i="12" s="1"/>
  <c r="CV337" i="12"/>
  <c r="CV349" i="12" s="1"/>
  <c r="AC242" i="12"/>
  <c r="AC240" i="12" s="1"/>
  <c r="AC246" i="12" s="1"/>
  <c r="AC216" i="12"/>
  <c r="P126" i="8"/>
  <c r="P123" i="8" s="1"/>
  <c r="AF241" i="12"/>
  <c r="S125" i="8"/>
  <c r="AF206" i="12"/>
  <c r="AF201" i="12"/>
  <c r="CV335" i="12"/>
  <c r="CV347" i="12" s="1"/>
  <c r="CV331" i="12"/>
  <c r="CV343" i="12" s="1"/>
  <c r="AK213" i="12"/>
  <c r="AK275" i="12" s="1"/>
  <c r="CV334" i="12"/>
  <c r="CV346" i="12" s="1"/>
  <c r="CV330" i="12"/>
  <c r="CV342" i="12" s="1"/>
  <c r="AK204" i="12"/>
  <c r="AL202" i="12" s="1"/>
  <c r="CV336" i="12"/>
  <c r="CV348" i="12" s="1"/>
  <c r="AJ229" i="12"/>
  <c r="CV256" i="12"/>
  <c r="AC251" i="12"/>
  <c r="AC253" i="12" s="1"/>
  <c r="CV338" i="12"/>
  <c r="CV350" i="12" s="1"/>
  <c r="CV329" i="12"/>
  <c r="CV341" i="12" s="1"/>
  <c r="AJ219" i="12"/>
  <c r="AK217" i="12" s="1"/>
  <c r="AK218" i="12" s="1"/>
  <c r="AK229" i="12" s="1"/>
  <c r="CW244" i="12"/>
  <c r="CW316" i="12" s="1"/>
  <c r="CW317" i="12" s="1"/>
  <c r="CW318" i="12" s="1"/>
  <c r="CW319" i="12" s="1"/>
  <c r="CX315" i="12" s="1"/>
  <c r="CW238" i="12"/>
  <c r="CV314" i="12"/>
  <c r="CV313" i="12" s="1"/>
  <c r="CV320" i="12" s="1"/>
  <c r="CV237" i="12"/>
  <c r="CX233" i="12"/>
  <c r="CX239" i="12" s="1"/>
  <c r="CY234" i="12"/>
  <c r="CW329" i="12"/>
  <c r="CU271" i="12" l="1"/>
  <c r="CU270" i="12" s="1"/>
  <c r="CU282" i="12" s="1"/>
  <c r="CU245" i="12" s="1"/>
  <c r="CW341" i="12"/>
  <c r="CU260" i="12"/>
  <c r="CW332" i="12"/>
  <c r="CW344" i="12" s="1"/>
  <c r="CW338" i="12"/>
  <c r="CW350" i="12" s="1"/>
  <c r="CW330" i="12"/>
  <c r="CW342" i="12" s="1"/>
  <c r="AC220" i="12"/>
  <c r="AC222" i="12" s="1"/>
  <c r="AD230" i="12" s="1"/>
  <c r="AD221" i="12" s="1"/>
  <c r="AC192" i="12"/>
  <c r="AC193" i="12" s="1"/>
  <c r="CW256" i="12"/>
  <c r="CW259" i="12" s="1"/>
  <c r="CW333" i="12"/>
  <c r="CW345" i="12" s="1"/>
  <c r="CW334" i="12"/>
  <c r="CW346" i="12" s="1"/>
  <c r="AW198" i="12"/>
  <c r="AW199" i="12" s="1"/>
  <c r="AX197" i="12" s="1"/>
  <c r="AJ191" i="12"/>
  <c r="AJ276" i="12"/>
  <c r="AJ274" i="12" s="1"/>
  <c r="AG214" i="12"/>
  <c r="AG205" i="12" s="1"/>
  <c r="AG252" i="12" s="1"/>
  <c r="AK191" i="12"/>
  <c r="AK276" i="12"/>
  <c r="AK274" i="12" s="1"/>
  <c r="CV257" i="12"/>
  <c r="CV280" i="12" s="1"/>
  <c r="CV259" i="12"/>
  <c r="CV262" i="12" s="1"/>
  <c r="CV272" i="12" s="1"/>
  <c r="AL203" i="12"/>
  <c r="AL204" i="12" s="1"/>
  <c r="AM202" i="12" s="1"/>
  <c r="CW335" i="12"/>
  <c r="CW347" i="12" s="1"/>
  <c r="CW336" i="12"/>
  <c r="CW348" i="12" s="1"/>
  <c r="AK219" i="12"/>
  <c r="AL217" i="12" s="1"/>
  <c r="AV196" i="12"/>
  <c r="AI124" i="8"/>
  <c r="AV200" i="12"/>
  <c r="AC287" i="12"/>
  <c r="CW331" i="12"/>
  <c r="CW343" i="12" s="1"/>
  <c r="CW337" i="12"/>
  <c r="CW349" i="12" s="1"/>
  <c r="CX244" i="12"/>
  <c r="CX316" i="12" s="1"/>
  <c r="CX317" i="12" s="1"/>
  <c r="CX318" i="12" s="1"/>
  <c r="CX319" i="12" s="1"/>
  <c r="CY315" i="12" s="1"/>
  <c r="CX238" i="12"/>
  <c r="CW314" i="12"/>
  <c r="CW313" i="12" s="1"/>
  <c r="CW320" i="12" s="1"/>
  <c r="CW237" i="12"/>
  <c r="CY233" i="12"/>
  <c r="CY239" i="12" s="1"/>
  <c r="CZ234" i="12"/>
  <c r="CW257" i="12" l="1"/>
  <c r="CW280" i="12" s="1"/>
  <c r="CV271" i="12"/>
  <c r="CV270" i="12" s="1"/>
  <c r="CV282" i="12" s="1"/>
  <c r="CV245" i="12" s="1"/>
  <c r="CW262" i="12"/>
  <c r="CW271" i="12" s="1"/>
  <c r="AM203" i="12"/>
  <c r="AM213" i="12" s="1"/>
  <c r="AM275" i="12" s="1"/>
  <c r="CX335" i="12"/>
  <c r="CX347" i="12" s="1"/>
  <c r="CX337" i="12"/>
  <c r="CX349" i="12" s="1"/>
  <c r="CX256" i="12"/>
  <c r="AX198" i="12"/>
  <c r="AL218" i="12"/>
  <c r="AL213" i="12"/>
  <c r="AL275" i="12" s="1"/>
  <c r="AD242" i="12"/>
  <c r="AD240" i="12" s="1"/>
  <c r="AD246" i="12" s="1"/>
  <c r="AD216" i="12"/>
  <c r="Q126" i="8"/>
  <c r="Q123" i="8" s="1"/>
  <c r="CX333" i="12"/>
  <c r="CX345" i="12" s="1"/>
  <c r="R42" i="10"/>
  <c r="AC288" i="12"/>
  <c r="CX334" i="12"/>
  <c r="CX346" i="12" s="1"/>
  <c r="CX338" i="12"/>
  <c r="CX350" i="12" s="1"/>
  <c r="CX329" i="12"/>
  <c r="CX341" i="12" s="1"/>
  <c r="AW196" i="12"/>
  <c r="AJ124" i="8"/>
  <c r="AW200" i="12"/>
  <c r="AD251" i="12"/>
  <c r="AD253" i="12" s="1"/>
  <c r="CX331" i="12"/>
  <c r="CX343" i="12" s="1"/>
  <c r="CX330" i="12"/>
  <c r="CX342" i="12" s="1"/>
  <c r="AG241" i="12"/>
  <c r="T125" i="8"/>
  <c r="AG206" i="12"/>
  <c r="AG201" i="12"/>
  <c r="CX336" i="12"/>
  <c r="CX348" i="12" s="1"/>
  <c r="CV258" i="12"/>
  <c r="CY244" i="12"/>
  <c r="CY316" i="12" s="1"/>
  <c r="CY317" i="12" s="1"/>
  <c r="CY318" i="12" s="1"/>
  <c r="CY319" i="12" s="1"/>
  <c r="CZ315" i="12" s="1"/>
  <c r="CY238" i="12"/>
  <c r="CX237" i="12"/>
  <c r="CX314" i="12"/>
  <c r="CX313" i="12" s="1"/>
  <c r="CX320" i="12" s="1"/>
  <c r="CX259" i="12"/>
  <c r="CX257" i="12"/>
  <c r="CX280" i="12" s="1"/>
  <c r="CZ233" i="12"/>
  <c r="CZ239" i="12" s="1"/>
  <c r="DA234" i="12"/>
  <c r="CX332" i="12"/>
  <c r="CX344" i="12" s="1"/>
  <c r="CW258" i="12" l="1"/>
  <c r="CW260" i="12" s="1"/>
  <c r="CX262" i="12"/>
  <c r="CX271" i="12" s="1"/>
  <c r="AD287" i="12"/>
  <c r="AD288" i="12" s="1"/>
  <c r="CW272" i="12"/>
  <c r="CW270" i="12" s="1"/>
  <c r="CW282" i="12" s="1"/>
  <c r="CW245" i="12" s="1"/>
  <c r="CY332" i="12"/>
  <c r="CY344" i="12" s="1"/>
  <c r="CY334" i="12"/>
  <c r="CY346" i="12" s="1"/>
  <c r="CY330" i="12"/>
  <c r="AD192" i="12"/>
  <c r="AD193" i="12" s="1"/>
  <c r="CY338" i="12"/>
  <c r="CY350" i="12" s="1"/>
  <c r="CY337" i="12"/>
  <c r="CY349" i="12" s="1"/>
  <c r="CY331" i="12"/>
  <c r="CY343" i="12" s="1"/>
  <c r="CY335" i="12"/>
  <c r="CY347" i="12" s="1"/>
  <c r="CY333" i="12"/>
  <c r="CY345" i="12" s="1"/>
  <c r="AH214" i="12"/>
  <c r="AH205" i="12" s="1"/>
  <c r="AH252" i="12" s="1"/>
  <c r="CY342" i="12"/>
  <c r="AL229" i="12"/>
  <c r="R49" i="10"/>
  <c r="R43" i="10"/>
  <c r="R51" i="10"/>
  <c r="AD220" i="12"/>
  <c r="AD222" i="12" s="1"/>
  <c r="AX196" i="12"/>
  <c r="AK124" i="8"/>
  <c r="AX200" i="12"/>
  <c r="AX199" i="12"/>
  <c r="AY197" i="12" s="1"/>
  <c r="AL219" i="12"/>
  <c r="AM217" i="12" s="1"/>
  <c r="AM218" i="12" s="1"/>
  <c r="CX258" i="12"/>
  <c r="CY329" i="12"/>
  <c r="CY341" i="12" s="1"/>
  <c r="CY336" i="12"/>
  <c r="CY348" i="12" s="1"/>
  <c r="CV260" i="12"/>
  <c r="CV286" i="12"/>
  <c r="CV340" i="12" s="1"/>
  <c r="AM204" i="12"/>
  <c r="AN202" i="12" s="1"/>
  <c r="CZ244" i="12"/>
  <c r="CZ316" i="12" s="1"/>
  <c r="CZ317" i="12" s="1"/>
  <c r="CZ318" i="12" s="1"/>
  <c r="CZ319" i="12" s="1"/>
  <c r="DA315" i="12" s="1"/>
  <c r="CZ238" i="12"/>
  <c r="CY237" i="12"/>
  <c r="CY314" i="12"/>
  <c r="CY313" i="12" s="1"/>
  <c r="CY320" i="12" s="1"/>
  <c r="DA233" i="12"/>
  <c r="DA239" i="12" s="1"/>
  <c r="DB234" i="12"/>
  <c r="CY256" i="12"/>
  <c r="CW286" i="12" l="1"/>
  <c r="CW340" i="12" s="1"/>
  <c r="CX272" i="12"/>
  <c r="CX270" i="12" s="1"/>
  <c r="CX282" i="12" s="1"/>
  <c r="CX245" i="12" s="1"/>
  <c r="S42" i="10"/>
  <c r="S49" i="10" s="1"/>
  <c r="CZ336" i="12"/>
  <c r="CZ348" i="12" s="1"/>
  <c r="CZ333" i="12"/>
  <c r="CZ345" i="12" s="1"/>
  <c r="AE230" i="12"/>
  <c r="AN203" i="12"/>
  <c r="CZ330" i="12"/>
  <c r="CZ342" i="12" s="1"/>
  <c r="AL276" i="12"/>
  <c r="AL274" i="12" s="1"/>
  <c r="AL191" i="12"/>
  <c r="CZ334" i="12"/>
  <c r="CZ346" i="12" s="1"/>
  <c r="CZ335" i="12"/>
  <c r="CZ347" i="12" s="1"/>
  <c r="CX260" i="12"/>
  <c r="CX286" i="12"/>
  <c r="CX340" i="12" s="1"/>
  <c r="AH241" i="12"/>
  <c r="AH201" i="12"/>
  <c r="AH206" i="12"/>
  <c r="U125" i="8"/>
  <c r="CZ338" i="12"/>
  <c r="CZ350" i="12" s="1"/>
  <c r="CZ332" i="12"/>
  <c r="CZ344" i="12" s="1"/>
  <c r="AM219" i="12"/>
  <c r="AN217" i="12" s="1"/>
  <c r="AM229" i="12"/>
  <c r="CZ329" i="12"/>
  <c r="CZ341" i="12" s="1"/>
  <c r="CZ337" i="12"/>
  <c r="CZ349" i="12" s="1"/>
  <c r="CZ256" i="12"/>
  <c r="CZ259" i="12" s="1"/>
  <c r="CZ331" i="12"/>
  <c r="CZ343" i="12" s="1"/>
  <c r="AY198" i="12"/>
  <c r="AY199" i="12" s="1"/>
  <c r="AZ197" i="12" s="1"/>
  <c r="DA244" i="12"/>
  <c r="DA316" i="12" s="1"/>
  <c r="DA317" i="12" s="1"/>
  <c r="DA318" i="12" s="1"/>
  <c r="DA319" i="12" s="1"/>
  <c r="DB315" i="12" s="1"/>
  <c r="DA238" i="12"/>
  <c r="CZ237" i="12"/>
  <c r="CZ314" i="12"/>
  <c r="CZ313" i="12" s="1"/>
  <c r="CZ320" i="12" s="1"/>
  <c r="CY257" i="12"/>
  <c r="CY280" i="12" s="1"/>
  <c r="CY259" i="12"/>
  <c r="CY262" i="12" s="1"/>
  <c r="DB233" i="12"/>
  <c r="DB239" i="12" s="1"/>
  <c r="DC234" i="12"/>
  <c r="DA337" i="12" l="1"/>
  <c r="DA349" i="12" s="1"/>
  <c r="S43" i="10"/>
  <c r="S51" i="10"/>
  <c r="CZ257" i="12"/>
  <c r="CZ280" i="12" s="1"/>
  <c r="CY258" i="12"/>
  <c r="CY260" i="12" s="1"/>
  <c r="DA335" i="12"/>
  <c r="DA347" i="12" s="1"/>
  <c r="DA333" i="12"/>
  <c r="DA345" i="12" s="1"/>
  <c r="DA331" i="12"/>
  <c r="DA343" i="12" s="1"/>
  <c r="DA332" i="12"/>
  <c r="DA344" i="12" s="1"/>
  <c r="DA330" i="12"/>
  <c r="DA342" i="12" s="1"/>
  <c r="DA338" i="12"/>
  <c r="CZ262" i="12"/>
  <c r="AZ198" i="12"/>
  <c r="AZ199" i="12" s="1"/>
  <c r="BA197" i="12" s="1"/>
  <c r="AI214" i="12"/>
  <c r="DA336" i="12"/>
  <c r="DA348" i="12" s="1"/>
  <c r="AN218" i="12"/>
  <c r="AN219" i="12" s="1"/>
  <c r="AO217" i="12" s="1"/>
  <c r="AN213" i="12"/>
  <c r="AN275" i="12" s="1"/>
  <c r="DA350" i="12"/>
  <c r="DA329" i="12"/>
  <c r="DA341" i="12" s="1"/>
  <c r="DA334" i="12"/>
  <c r="DA346" i="12" s="1"/>
  <c r="AN204" i="12"/>
  <c r="AO202" i="12" s="1"/>
  <c r="AE242" i="12"/>
  <c r="AE240" i="12" s="1"/>
  <c r="AE246" i="12" s="1"/>
  <c r="AE216" i="12"/>
  <c r="R126" i="8"/>
  <c r="R123" i="8" s="1"/>
  <c r="AL124" i="8"/>
  <c r="AY196" i="12"/>
  <c r="AY200" i="12"/>
  <c r="AE221" i="12"/>
  <c r="DA256" i="12"/>
  <c r="DA257" i="12" s="1"/>
  <c r="DA280" i="12" s="1"/>
  <c r="AM191" i="12"/>
  <c r="AM276" i="12"/>
  <c r="AM274" i="12" s="1"/>
  <c r="DB244" i="12"/>
  <c r="DB316" i="12" s="1"/>
  <c r="DB317" i="12" s="1"/>
  <c r="DB318" i="12" s="1"/>
  <c r="DB319" i="12" s="1"/>
  <c r="DC315" i="12" s="1"/>
  <c r="DB238" i="12"/>
  <c r="DA314" i="12"/>
  <c r="DA313" i="12" s="1"/>
  <c r="DA320" i="12" s="1"/>
  <c r="DA237" i="12"/>
  <c r="DC233" i="12"/>
  <c r="DC239" i="12" s="1"/>
  <c r="DD234" i="12"/>
  <c r="CY272" i="12"/>
  <c r="CY271" i="12"/>
  <c r="CZ272" i="12"/>
  <c r="CZ271" i="12"/>
  <c r="CZ258" i="12" l="1"/>
  <c r="CZ260" i="12" s="1"/>
  <c r="CY286" i="12"/>
  <c r="CY340" i="12" s="1"/>
  <c r="CY270" i="12"/>
  <c r="CY282" i="12" s="1"/>
  <c r="CY245" i="12" s="1"/>
  <c r="DB256" i="12"/>
  <c r="DB259" i="12" s="1"/>
  <c r="CZ270" i="12"/>
  <c r="CZ282" i="12" s="1"/>
  <c r="CZ245" i="12" s="1"/>
  <c r="DA259" i="12"/>
  <c r="DA262" i="12" s="1"/>
  <c r="DA272" i="12" s="1"/>
  <c r="AE192" i="12"/>
  <c r="AE193" i="12" s="1"/>
  <c r="DA258" i="12"/>
  <c r="AO203" i="12"/>
  <c r="DB334" i="12"/>
  <c r="DB346" i="12" s="1"/>
  <c r="DB333" i="12"/>
  <c r="DB345" i="12" s="1"/>
  <c r="AE251" i="12"/>
  <c r="AE253" i="12" s="1"/>
  <c r="AE287" i="12" s="1"/>
  <c r="AE220" i="12"/>
  <c r="AE222" i="12" s="1"/>
  <c r="AI241" i="12"/>
  <c r="V125" i="8"/>
  <c r="AI201" i="12"/>
  <c r="AN229" i="12"/>
  <c r="DB335" i="12"/>
  <c r="DB347" i="12" s="1"/>
  <c r="AI205" i="12"/>
  <c r="AI252" i="12" s="1"/>
  <c r="DB338" i="12"/>
  <c r="DB350" i="12" s="1"/>
  <c r="DB329" i="12"/>
  <c r="DB341" i="12" s="1"/>
  <c r="DB336" i="12"/>
  <c r="DB348" i="12" s="1"/>
  <c r="BA198" i="12"/>
  <c r="BA199" i="12" s="1"/>
  <c r="BB197" i="12" s="1"/>
  <c r="DB330" i="12"/>
  <c r="DB342" i="12" s="1"/>
  <c r="DB332" i="12"/>
  <c r="DB344" i="12" s="1"/>
  <c r="DB331" i="12"/>
  <c r="DB343" i="12" s="1"/>
  <c r="AM124" i="8"/>
  <c r="AZ196" i="12"/>
  <c r="AZ200" i="12"/>
  <c r="DC244" i="12"/>
  <c r="DC316" i="12" s="1"/>
  <c r="DC317" i="12" s="1"/>
  <c r="DC318" i="12" s="1"/>
  <c r="DC319" i="12" s="1"/>
  <c r="DD315" i="12" s="1"/>
  <c r="DC238" i="12"/>
  <c r="DB237" i="12"/>
  <c r="DB314" i="12"/>
  <c r="DB313" i="12" s="1"/>
  <c r="DB320" i="12" s="1"/>
  <c r="DD233" i="12"/>
  <c r="DD239" i="12" s="1"/>
  <c r="DE234" i="12"/>
  <c r="DB337" i="12"/>
  <c r="DB349" i="12" s="1"/>
  <c r="DA271" i="12" l="1"/>
  <c r="DA270" i="12" s="1"/>
  <c r="DA282" i="12" s="1"/>
  <c r="DA245" i="12" s="1"/>
  <c r="DB257" i="12"/>
  <c r="CZ286" i="12"/>
  <c r="CZ340" i="12" s="1"/>
  <c r="DB262" i="12"/>
  <c r="DB271" i="12" s="1"/>
  <c r="DC336" i="12"/>
  <c r="DC348" i="12" s="1"/>
  <c r="DC337" i="12"/>
  <c r="DC349" i="12" s="1"/>
  <c r="DC256" i="12"/>
  <c r="DC259" i="12" s="1"/>
  <c r="DC333" i="12"/>
  <c r="DC345" i="12" s="1"/>
  <c r="DC334" i="12"/>
  <c r="DC346" i="12" s="1"/>
  <c r="DC338" i="12"/>
  <c r="DC350" i="12" s="1"/>
  <c r="AI206" i="12"/>
  <c r="DC331" i="12"/>
  <c r="DC343" i="12" s="1"/>
  <c r="DC332" i="12"/>
  <c r="DC344" i="12" s="1"/>
  <c r="DC335" i="12"/>
  <c r="DC347" i="12" s="1"/>
  <c r="DC330" i="12"/>
  <c r="DC342" i="12" s="1"/>
  <c r="DC329" i="12"/>
  <c r="DC341" i="12" s="1"/>
  <c r="T42" i="10"/>
  <c r="AE288" i="12"/>
  <c r="AJ214" i="12"/>
  <c r="AJ205" i="12" s="1"/>
  <c r="AJ252" i="12" s="1"/>
  <c r="AO218" i="12"/>
  <c r="AO213" i="12"/>
  <c r="AO275" i="12" s="1"/>
  <c r="AN276" i="12"/>
  <c r="AN274" i="12" s="1"/>
  <c r="AN191" i="12"/>
  <c r="AO204" i="12"/>
  <c r="AP202" i="12" s="1"/>
  <c r="BA196" i="12"/>
  <c r="AN124" i="8"/>
  <c r="BA200" i="12"/>
  <c r="DA260" i="12"/>
  <c r="DA286" i="12"/>
  <c r="DA340" i="12" s="1"/>
  <c r="AF230" i="12"/>
  <c r="BB198" i="12"/>
  <c r="BB199" i="12" s="1"/>
  <c r="BC197" i="12" s="1"/>
  <c r="DD244" i="12"/>
  <c r="DD316" i="12" s="1"/>
  <c r="DD317" i="12" s="1"/>
  <c r="DD318" i="12" s="1"/>
  <c r="DD319" i="12" s="1"/>
  <c r="DE315" i="12" s="1"/>
  <c r="DD238" i="12"/>
  <c r="DC314" i="12"/>
  <c r="DC313" i="12" s="1"/>
  <c r="DC320" i="12" s="1"/>
  <c r="DC237" i="12"/>
  <c r="DE233" i="12"/>
  <c r="DE239" i="12" s="1"/>
  <c r="DF234" i="12"/>
  <c r="DB258" i="12"/>
  <c r="DB280" i="12"/>
  <c r="DB272" i="12" l="1"/>
  <c r="DB270" i="12" s="1"/>
  <c r="DB282" i="12" s="1"/>
  <c r="DB245" i="12" s="1"/>
  <c r="DC262" i="12"/>
  <c r="DC272" i="12" s="1"/>
  <c r="DC257" i="12"/>
  <c r="DC280" i="12" s="1"/>
  <c r="DD336" i="12"/>
  <c r="DD348" i="12" s="1"/>
  <c r="DD334" i="12"/>
  <c r="DD346" i="12" s="1"/>
  <c r="DD338" i="12"/>
  <c r="DD350" i="12" s="1"/>
  <c r="DD337" i="12"/>
  <c r="DD349" i="12" s="1"/>
  <c r="DD332" i="12"/>
  <c r="DD344" i="12" s="1"/>
  <c r="DD331" i="12"/>
  <c r="DD343" i="12" s="1"/>
  <c r="DD335" i="12"/>
  <c r="DD347" i="12" s="1"/>
  <c r="DD329" i="12"/>
  <c r="DD341" i="12" s="1"/>
  <c r="DD333" i="12"/>
  <c r="DD345" i="12" s="1"/>
  <c r="DD330" i="12"/>
  <c r="DD342" i="12" s="1"/>
  <c r="DC258" i="12"/>
  <c r="DC286" i="12" s="1"/>
  <c r="DC340" i="12" s="1"/>
  <c r="BC198" i="12"/>
  <c r="DB260" i="12"/>
  <c r="DB286" i="12"/>
  <c r="DB340" i="12" s="1"/>
  <c r="AP203" i="12"/>
  <c r="AP204" i="12" s="1"/>
  <c r="AQ202" i="12" s="1"/>
  <c r="AO229" i="12"/>
  <c r="AO219" i="12"/>
  <c r="AP217" i="12" s="1"/>
  <c r="AJ241" i="12"/>
  <c r="W125" i="8"/>
  <c r="AJ201" i="12"/>
  <c r="AJ206" i="12"/>
  <c r="AF242" i="12"/>
  <c r="AF240" i="12" s="1"/>
  <c r="AF246" i="12" s="1"/>
  <c r="S126" i="8"/>
  <c r="S123" i="8" s="1"/>
  <c r="AF216" i="12"/>
  <c r="BB196" i="12"/>
  <c r="AO124" i="8"/>
  <c r="BB200" i="12"/>
  <c r="AF221" i="12"/>
  <c r="T51" i="10"/>
  <c r="T49" i="10"/>
  <c r="T43" i="10"/>
  <c r="DE244" i="12"/>
  <c r="DE316" i="12" s="1"/>
  <c r="DE317" i="12" s="1"/>
  <c r="DE318" i="12" s="1"/>
  <c r="DE319" i="12" s="1"/>
  <c r="DF315" i="12" s="1"/>
  <c r="DE238" i="12"/>
  <c r="DD237" i="12"/>
  <c r="DD314" i="12"/>
  <c r="DD313" i="12" s="1"/>
  <c r="DD320" i="12" s="1"/>
  <c r="DF233" i="12"/>
  <c r="DF239" i="12" s="1"/>
  <c r="DG234" i="12"/>
  <c r="DD256" i="12"/>
  <c r="DC271" i="12" l="1"/>
  <c r="DC270" i="12" s="1"/>
  <c r="DC282" i="12" s="1"/>
  <c r="DC245" i="12" s="1"/>
  <c r="DE337" i="12"/>
  <c r="DE349" i="12" s="1"/>
  <c r="DE331" i="12"/>
  <c r="DE343" i="12" s="1"/>
  <c r="DE333" i="12"/>
  <c r="DE345" i="12" s="1"/>
  <c r="DE329" i="12"/>
  <c r="DE341" i="12" s="1"/>
  <c r="DC260" i="12"/>
  <c r="DE335" i="12"/>
  <c r="DE347" i="12" s="1"/>
  <c r="DE336" i="12"/>
  <c r="DE348" i="12" s="1"/>
  <c r="DE338" i="12"/>
  <c r="DE350" i="12" s="1"/>
  <c r="DE334" i="12"/>
  <c r="DE346" i="12" s="1"/>
  <c r="DE332" i="12"/>
  <c r="DE344" i="12" s="1"/>
  <c r="DE330" i="12"/>
  <c r="DE342" i="12" s="1"/>
  <c r="AF192" i="12"/>
  <c r="AF193" i="12" s="1"/>
  <c r="AF251" i="12"/>
  <c r="AF253" i="12" s="1"/>
  <c r="AF287" i="12" s="1"/>
  <c r="AF220" i="12"/>
  <c r="AF222" i="12" s="1"/>
  <c r="AQ203" i="12"/>
  <c r="AQ213" i="12" s="1"/>
  <c r="AQ275" i="12" s="1"/>
  <c r="AO191" i="12"/>
  <c r="AO276" i="12"/>
  <c r="AO274" i="12" s="1"/>
  <c r="AK214" i="12"/>
  <c r="AK205" i="12" s="1"/>
  <c r="AK252" i="12" s="1"/>
  <c r="AP218" i="12"/>
  <c r="AP213" i="12"/>
  <c r="AP275" i="12" s="1"/>
  <c r="AP124" i="8"/>
  <c r="BC196" i="12"/>
  <c r="BC200" i="12"/>
  <c r="BC199" i="12"/>
  <c r="BD197" i="12" s="1"/>
  <c r="DF244" i="12"/>
  <c r="DF316" i="12" s="1"/>
  <c r="DF317" i="12" s="1"/>
  <c r="DF318" i="12" s="1"/>
  <c r="DF319" i="12" s="1"/>
  <c r="DG315" i="12" s="1"/>
  <c r="DF238" i="12"/>
  <c r="DE314" i="12"/>
  <c r="DE313" i="12" s="1"/>
  <c r="DE320" i="12" s="1"/>
  <c r="DE237" i="12"/>
  <c r="DD259" i="12"/>
  <c r="DD262" i="12" s="1"/>
  <c r="DD257" i="12"/>
  <c r="DD280" i="12" s="1"/>
  <c r="DG233" i="12"/>
  <c r="DG239" i="12" s="1"/>
  <c r="DH234" i="12"/>
  <c r="DE256" i="12"/>
  <c r="DF256" i="12" l="1"/>
  <c r="DF257" i="12" s="1"/>
  <c r="DF280" i="12" s="1"/>
  <c r="DF335" i="12"/>
  <c r="DF347" i="12" s="1"/>
  <c r="DF338" i="12"/>
  <c r="DF350" i="12" s="1"/>
  <c r="DF334" i="12"/>
  <c r="DF346" i="12" s="1"/>
  <c r="DF329" i="12"/>
  <c r="DF341" i="12" s="1"/>
  <c r="DD258" i="12"/>
  <c r="DD260" i="12" s="1"/>
  <c r="U42" i="10"/>
  <c r="AF288" i="12"/>
  <c r="DF330" i="12"/>
  <c r="DF342" i="12" s="1"/>
  <c r="AK241" i="12"/>
  <c r="AK206" i="12"/>
  <c r="AK201" i="12"/>
  <c r="X125" i="8"/>
  <c r="AP229" i="12"/>
  <c r="AQ204" i="12"/>
  <c r="AR202" i="12" s="1"/>
  <c r="AP219" i="12"/>
  <c r="AQ217" i="12" s="1"/>
  <c r="AQ218" i="12" s="1"/>
  <c r="AQ229" i="12" s="1"/>
  <c r="AG230" i="12"/>
  <c r="AG221" i="12" s="1"/>
  <c r="DF337" i="12"/>
  <c r="DF349" i="12" s="1"/>
  <c r="DF336" i="12"/>
  <c r="DF348" i="12" s="1"/>
  <c r="DF332" i="12"/>
  <c r="DF344" i="12" s="1"/>
  <c r="BD198" i="12"/>
  <c r="BD199" i="12" s="1"/>
  <c r="BE197" i="12" s="1"/>
  <c r="DF331" i="12"/>
  <c r="DF343" i="12" s="1"/>
  <c r="DF333" i="12"/>
  <c r="DF345" i="12" s="1"/>
  <c r="DG244" i="12"/>
  <c r="DG316" i="12" s="1"/>
  <c r="DG317" i="12" s="1"/>
  <c r="DG318" i="12" s="1"/>
  <c r="DG319" i="12" s="1"/>
  <c r="DH315" i="12" s="1"/>
  <c r="DG238" i="12"/>
  <c r="DF237" i="12"/>
  <c r="DF314" i="12"/>
  <c r="DF313" i="12" s="1"/>
  <c r="DF320" i="12" s="1"/>
  <c r="DE259" i="12"/>
  <c r="DE262" i="12" s="1"/>
  <c r="DE257" i="12"/>
  <c r="DE280" i="12" s="1"/>
  <c r="DH233" i="12"/>
  <c r="DH239" i="12" s="1"/>
  <c r="DI234" i="12"/>
  <c r="DD271" i="12"/>
  <c r="DD272" i="12"/>
  <c r="DF259" i="12" l="1"/>
  <c r="DF262" i="12" s="1"/>
  <c r="DF271" i="12" s="1"/>
  <c r="DG256" i="12"/>
  <c r="DG257" i="12" s="1"/>
  <c r="DG280" i="12" s="1"/>
  <c r="DD286" i="12"/>
  <c r="DD340" i="12" s="1"/>
  <c r="DG337" i="12"/>
  <c r="DG349" i="12" s="1"/>
  <c r="DG330" i="12"/>
  <c r="DG342" i="12" s="1"/>
  <c r="DG331" i="12"/>
  <c r="DG343" i="12" s="1"/>
  <c r="DG329" i="12"/>
  <c r="DG341" i="12" s="1"/>
  <c r="DG332" i="12"/>
  <c r="DG338" i="12"/>
  <c r="DG350" i="12" s="1"/>
  <c r="DG336" i="12"/>
  <c r="DG335" i="12"/>
  <c r="DG347" i="12" s="1"/>
  <c r="DG344" i="12"/>
  <c r="DG348" i="12"/>
  <c r="AQ191" i="12"/>
  <c r="AQ276" i="12"/>
  <c r="AQ274" i="12" s="1"/>
  <c r="DD270" i="12"/>
  <c r="DD282" i="12" s="1"/>
  <c r="DD245" i="12" s="1"/>
  <c r="AL214" i="12"/>
  <c r="AL205" i="12" s="1"/>
  <c r="AL252" i="12" s="1"/>
  <c r="BE198" i="12"/>
  <c r="BE199" i="12" s="1"/>
  <c r="BF197" i="12" s="1"/>
  <c r="AP276" i="12"/>
  <c r="AP274" i="12" s="1"/>
  <c r="AP191" i="12"/>
  <c r="DG333" i="12"/>
  <c r="DG345" i="12" s="1"/>
  <c r="DE258" i="12"/>
  <c r="AG242" i="12"/>
  <c r="AG240" i="12" s="1"/>
  <c r="AG246" i="12" s="1"/>
  <c r="AG216" i="12"/>
  <c r="T126" i="8"/>
  <c r="T123" i="8" s="1"/>
  <c r="AG251" i="12"/>
  <c r="AG253" i="12" s="1"/>
  <c r="AR203" i="12"/>
  <c r="BD196" i="12"/>
  <c r="AQ124" i="8"/>
  <c r="BD200" i="12"/>
  <c r="AQ219" i="12"/>
  <c r="AR217" i="12" s="1"/>
  <c r="DF258" i="12"/>
  <c r="U43" i="10"/>
  <c r="U51" i="10"/>
  <c r="U49" i="10"/>
  <c r="DH244" i="12"/>
  <c r="DH316" i="12" s="1"/>
  <c r="DH317" i="12" s="1"/>
  <c r="DH318" i="12" s="1"/>
  <c r="DH319" i="12" s="1"/>
  <c r="DI315" i="12" s="1"/>
  <c r="DH238" i="12"/>
  <c r="DG237" i="12"/>
  <c r="DG314" i="12"/>
  <c r="DG313" i="12" s="1"/>
  <c r="DG320" i="12" s="1"/>
  <c r="DI233" i="12"/>
  <c r="DI239" i="12" s="1"/>
  <c r="DJ234" i="12"/>
  <c r="DG334" i="12"/>
  <c r="DG346" i="12" s="1"/>
  <c r="DE272" i="12"/>
  <c r="DE271" i="12"/>
  <c r="DG259" i="12" l="1"/>
  <c r="DG262" i="12" s="1"/>
  <c r="DH337" i="12"/>
  <c r="DH349" i="12" s="1"/>
  <c r="DH256" i="12"/>
  <c r="DH259" i="12" s="1"/>
  <c r="DH331" i="12"/>
  <c r="DH343" i="12" s="1"/>
  <c r="DH334" i="12"/>
  <c r="DH346" i="12" s="1"/>
  <c r="DH329" i="12"/>
  <c r="DH341" i="12" s="1"/>
  <c r="DH332" i="12"/>
  <c r="DH344" i="12" s="1"/>
  <c r="DH330" i="12"/>
  <c r="DH342" i="12" s="1"/>
  <c r="DF272" i="12"/>
  <c r="DF270" i="12" s="1"/>
  <c r="DF282" i="12" s="1"/>
  <c r="DF245" i="12" s="1"/>
  <c r="DE270" i="12"/>
  <c r="DE282" i="12" s="1"/>
  <c r="DE245" i="12" s="1"/>
  <c r="DG258" i="12"/>
  <c r="DH338" i="12"/>
  <c r="DH350" i="12" s="1"/>
  <c r="AG287" i="12"/>
  <c r="DH333" i="12"/>
  <c r="DH345" i="12" s="1"/>
  <c r="DH336" i="12"/>
  <c r="DH348" i="12" s="1"/>
  <c r="DH335" i="12"/>
  <c r="DH347" i="12" s="1"/>
  <c r="BF198" i="12"/>
  <c r="BF199" i="12" s="1"/>
  <c r="BG197" i="12" s="1"/>
  <c r="DG286" i="12"/>
  <c r="DG340" i="12" s="1"/>
  <c r="AG220" i="12"/>
  <c r="AG222" i="12" s="1"/>
  <c r="V42" i="10"/>
  <c r="AG288" i="12"/>
  <c r="AG192" i="12"/>
  <c r="AG193" i="12" s="1"/>
  <c r="DE260" i="12"/>
  <c r="DE286" i="12"/>
  <c r="DE340" i="12" s="1"/>
  <c r="DF260" i="12"/>
  <c r="DF286" i="12"/>
  <c r="DF340" i="12" s="1"/>
  <c r="AL241" i="12"/>
  <c r="Y125" i="8"/>
  <c r="AL201" i="12"/>
  <c r="AL206" i="12"/>
  <c r="BE196" i="12"/>
  <c r="AR124" i="8"/>
  <c r="BE200" i="12"/>
  <c r="AR218" i="12"/>
  <c r="AR219" i="12" s="1"/>
  <c r="AS217" i="12" s="1"/>
  <c r="AR213" i="12"/>
  <c r="AR275" i="12" s="1"/>
  <c r="AR204" i="12"/>
  <c r="AS202" i="12" s="1"/>
  <c r="DI244" i="12"/>
  <c r="DI316" i="12" s="1"/>
  <c r="DI317" i="12" s="1"/>
  <c r="DI318" i="12" s="1"/>
  <c r="DI319" i="12" s="1"/>
  <c r="DJ315" i="12" s="1"/>
  <c r="DI238" i="12"/>
  <c r="DH314" i="12"/>
  <c r="DH313" i="12" s="1"/>
  <c r="DH320" i="12" s="1"/>
  <c r="DH237" i="12"/>
  <c r="DJ233" i="12"/>
  <c r="DJ239" i="12" s="1"/>
  <c r="DK234" i="12"/>
  <c r="DG272" i="12" l="1"/>
  <c r="DG271" i="12"/>
  <c r="DG260" i="12"/>
  <c r="DH262" i="12"/>
  <c r="DH271" i="12" s="1"/>
  <c r="DH257" i="12"/>
  <c r="DH280" i="12" s="1"/>
  <c r="DI337" i="12"/>
  <c r="DI349" i="12" s="1"/>
  <c r="DI334" i="12"/>
  <c r="DI346" i="12" s="1"/>
  <c r="DI329" i="12"/>
  <c r="DI341" i="12" s="1"/>
  <c r="DI335" i="12"/>
  <c r="DI347" i="12" s="1"/>
  <c r="DI336" i="12"/>
  <c r="DI348" i="12" s="1"/>
  <c r="DI333" i="12"/>
  <c r="DI345" i="12" s="1"/>
  <c r="DI332" i="12"/>
  <c r="DI344" i="12" s="1"/>
  <c r="DI338" i="12"/>
  <c r="DI350" i="12" s="1"/>
  <c r="DI331" i="12"/>
  <c r="DI343" i="12" s="1"/>
  <c r="DI330" i="12"/>
  <c r="DI342" i="12" s="1"/>
  <c r="AS203" i="12"/>
  <c r="AM214" i="12"/>
  <c r="AM205" i="12" s="1"/>
  <c r="AM252" i="12" s="1"/>
  <c r="V43" i="10"/>
  <c r="V51" i="10"/>
  <c r="V49" i="10"/>
  <c r="AH230" i="12"/>
  <c r="AH221" i="12" s="1"/>
  <c r="AR229" i="12"/>
  <c r="BG198" i="12"/>
  <c r="AS124" i="8"/>
  <c r="BF196" i="12"/>
  <c r="BF200" i="12"/>
  <c r="DJ244" i="12"/>
  <c r="DJ316" i="12" s="1"/>
  <c r="DJ317" i="12" s="1"/>
  <c r="DJ318" i="12" s="1"/>
  <c r="DJ319" i="12" s="1"/>
  <c r="DK315" i="12" s="1"/>
  <c r="DJ238" i="12"/>
  <c r="DI314" i="12"/>
  <c r="DI313" i="12" s="1"/>
  <c r="DI320" i="12" s="1"/>
  <c r="DI237" i="12"/>
  <c r="DK233" i="12"/>
  <c r="DK239" i="12" s="1"/>
  <c r="DL234" i="12"/>
  <c r="DI256" i="12"/>
  <c r="DG270" i="12" l="1"/>
  <c r="DG282" i="12" s="1"/>
  <c r="DG245" i="12" s="1"/>
  <c r="DH258" i="12"/>
  <c r="DH286" i="12" s="1"/>
  <c r="DH340" i="12" s="1"/>
  <c r="DH272" i="12"/>
  <c r="DH270" i="12" s="1"/>
  <c r="DH282" i="12" s="1"/>
  <c r="DH245" i="12" s="1"/>
  <c r="DJ335" i="12"/>
  <c r="DJ347" i="12" s="1"/>
  <c r="DJ334" i="12"/>
  <c r="DJ346" i="12" s="1"/>
  <c r="DJ331" i="12"/>
  <c r="DJ343" i="12" s="1"/>
  <c r="DJ338" i="12"/>
  <c r="DJ350" i="12" s="1"/>
  <c r="DJ329" i="12"/>
  <c r="DJ341" i="12" s="1"/>
  <c r="DJ332" i="12"/>
  <c r="DJ344" i="12" s="1"/>
  <c r="AH242" i="12"/>
  <c r="AH240" i="12" s="1"/>
  <c r="AH246" i="12" s="1"/>
  <c r="U126" i="8"/>
  <c r="U123" i="8" s="1"/>
  <c r="AH216" i="12"/>
  <c r="BG196" i="12"/>
  <c r="AT124" i="8"/>
  <c r="BG200" i="12"/>
  <c r="AH251" i="12"/>
  <c r="AH253" i="12" s="1"/>
  <c r="BG199" i="12"/>
  <c r="BH197" i="12" s="1"/>
  <c r="DJ337" i="12"/>
  <c r="DJ349" i="12" s="1"/>
  <c r="AS218" i="12"/>
  <c r="AS213" i="12"/>
  <c r="AS275" i="12" s="1"/>
  <c r="AR191" i="12"/>
  <c r="AR276" i="12"/>
  <c r="AR274" i="12" s="1"/>
  <c r="AS204" i="12"/>
  <c r="AT202" i="12" s="1"/>
  <c r="DJ333" i="12"/>
  <c r="DJ345" i="12" s="1"/>
  <c r="DJ330" i="12"/>
  <c r="DJ342" i="12" s="1"/>
  <c r="DJ336" i="12"/>
  <c r="DJ348" i="12" s="1"/>
  <c r="AM241" i="12"/>
  <c r="Z125" i="8"/>
  <c r="AM201" i="12"/>
  <c r="AM206" i="12"/>
  <c r="DK244" i="12"/>
  <c r="DK316" i="12" s="1"/>
  <c r="DK317" i="12" s="1"/>
  <c r="DK318" i="12" s="1"/>
  <c r="DK319" i="12" s="1"/>
  <c r="DL315" i="12" s="1"/>
  <c r="DK238" i="12"/>
  <c r="DJ314" i="12"/>
  <c r="DJ313" i="12" s="1"/>
  <c r="DJ320" i="12" s="1"/>
  <c r="DJ237" i="12"/>
  <c r="DI257" i="12"/>
  <c r="DI280" i="12" s="1"/>
  <c r="DI259" i="12"/>
  <c r="DI262" i="12" s="1"/>
  <c r="DL233" i="12"/>
  <c r="DL239" i="12" s="1"/>
  <c r="DM234" i="12"/>
  <c r="DJ256" i="12"/>
  <c r="DH260" i="12" l="1"/>
  <c r="DI258" i="12"/>
  <c r="DI260" i="12" s="1"/>
  <c r="AH220" i="12"/>
  <c r="AH222" i="12" s="1"/>
  <c r="AI230" i="12" s="1"/>
  <c r="AI221" i="12" s="1"/>
  <c r="DK334" i="12"/>
  <c r="DK346" i="12" s="1"/>
  <c r="DK330" i="12"/>
  <c r="DK342" i="12" s="1"/>
  <c r="DK336" i="12"/>
  <c r="DK348" i="12" s="1"/>
  <c r="DK338" i="12"/>
  <c r="DK350" i="12" s="1"/>
  <c r="DK335" i="12"/>
  <c r="DK347" i="12" s="1"/>
  <c r="DK331" i="12"/>
  <c r="DK343" i="12" s="1"/>
  <c r="DK256" i="12"/>
  <c r="DK257" i="12" s="1"/>
  <c r="DK280" i="12" s="1"/>
  <c r="DK333" i="12"/>
  <c r="DK345" i="12" s="1"/>
  <c r="DK329" i="12"/>
  <c r="DK341" i="12" s="1"/>
  <c r="DK337" i="12"/>
  <c r="DK349" i="12" s="1"/>
  <c r="DK332" i="12"/>
  <c r="DK344" i="12" s="1"/>
  <c r="AS219" i="12"/>
  <c r="AT217" i="12" s="1"/>
  <c r="AS229" i="12"/>
  <c r="AN214" i="12"/>
  <c r="AN205" i="12" s="1"/>
  <c r="AN252" i="12" s="1"/>
  <c r="AH287" i="12"/>
  <c r="AH192" i="12"/>
  <c r="AH193" i="12" s="1"/>
  <c r="BH198" i="12"/>
  <c r="BH199" i="12" s="1"/>
  <c r="BI197" i="12" s="1"/>
  <c r="AT203" i="12"/>
  <c r="AT204" i="12" s="1"/>
  <c r="AU202" i="12" s="1"/>
  <c r="DL244" i="12"/>
  <c r="DL316" i="12" s="1"/>
  <c r="DL317" i="12" s="1"/>
  <c r="DL318" i="12" s="1"/>
  <c r="DL319" i="12" s="1"/>
  <c r="DM315" i="12" s="1"/>
  <c r="DL238" i="12"/>
  <c r="DK237" i="12"/>
  <c r="DK314" i="12"/>
  <c r="DK313" i="12" s="1"/>
  <c r="DK320" i="12" s="1"/>
  <c r="DJ257" i="12"/>
  <c r="DJ280" i="12" s="1"/>
  <c r="DJ259" i="12"/>
  <c r="DJ262" i="12" s="1"/>
  <c r="DM233" i="12"/>
  <c r="DM239" i="12" s="1"/>
  <c r="DN234" i="12"/>
  <c r="DI271" i="12"/>
  <c r="DI272" i="12"/>
  <c r="DL332" i="12" l="1"/>
  <c r="DL344" i="12" s="1"/>
  <c r="DL333" i="12"/>
  <c r="DL336" i="12"/>
  <c r="DL334" i="12"/>
  <c r="DL346" i="12" s="1"/>
  <c r="DL337" i="12"/>
  <c r="DL345" i="12"/>
  <c r="DL348" i="12"/>
  <c r="DI286" i="12"/>
  <c r="DI340" i="12" s="1"/>
  <c r="DL335" i="12"/>
  <c r="DL347" i="12" s="1"/>
  <c r="DL338" i="12"/>
  <c r="DL350" i="12" s="1"/>
  <c r="DL349" i="12"/>
  <c r="DL256" i="12"/>
  <c r="DL259" i="12" s="1"/>
  <c r="DJ258" i="12"/>
  <c r="DL329" i="12"/>
  <c r="DL341" i="12" s="1"/>
  <c r="DL330" i="12"/>
  <c r="DL342" i="12" s="1"/>
  <c r="DL331" i="12"/>
  <c r="DL343" i="12" s="1"/>
  <c r="DK259" i="12"/>
  <c r="DK262" i="12" s="1"/>
  <c r="DK271" i="12" s="1"/>
  <c r="AU203" i="12"/>
  <c r="AU213" i="12" s="1"/>
  <c r="AU275" i="12" s="1"/>
  <c r="W42" i="10"/>
  <c r="AH288" i="12"/>
  <c r="BH196" i="12"/>
  <c r="AU124" i="8"/>
  <c r="BH200" i="12"/>
  <c r="AI242" i="12"/>
  <c r="AI240" i="12" s="1"/>
  <c r="AI246" i="12" s="1"/>
  <c r="AI216" i="12"/>
  <c r="V126" i="8"/>
  <c r="V123" i="8" s="1"/>
  <c r="DI270" i="12"/>
  <c r="DI282" i="12" s="1"/>
  <c r="DI245" i="12" s="1"/>
  <c r="AI251" i="12"/>
  <c r="AI253" i="12" s="1"/>
  <c r="BI198" i="12"/>
  <c r="BI199" i="12" s="1"/>
  <c r="BJ197" i="12" s="1"/>
  <c r="AS191" i="12"/>
  <c r="AS276" i="12"/>
  <c r="AS274" i="12" s="1"/>
  <c r="AT218" i="12"/>
  <c r="AT219" i="12" s="1"/>
  <c r="AU217" i="12" s="1"/>
  <c r="AT213" i="12"/>
  <c r="AT275" i="12" s="1"/>
  <c r="AN241" i="12"/>
  <c r="AN206" i="12"/>
  <c r="AN201" i="12"/>
  <c r="AA125" i="8"/>
  <c r="DJ260" i="12"/>
  <c r="DJ286" i="12"/>
  <c r="DJ340" i="12" s="1"/>
  <c r="DK258" i="12"/>
  <c r="DM244" i="12"/>
  <c r="DM316" i="12" s="1"/>
  <c r="DM317" i="12" s="1"/>
  <c r="DM318" i="12" s="1"/>
  <c r="DM319" i="12" s="1"/>
  <c r="DN315" i="12" s="1"/>
  <c r="DM238" i="12"/>
  <c r="DL237" i="12"/>
  <c r="DL314" i="12"/>
  <c r="DL313" i="12" s="1"/>
  <c r="DL320" i="12" s="1"/>
  <c r="DN233" i="12"/>
  <c r="DN239" i="12" s="1"/>
  <c r="DO234" i="12"/>
  <c r="DJ271" i="12"/>
  <c r="DJ272" i="12"/>
  <c r="DL257" i="12" l="1"/>
  <c r="DL280" i="12" s="1"/>
  <c r="DM335" i="12"/>
  <c r="DM347" i="12" s="1"/>
  <c r="DM330" i="12"/>
  <c r="DM342" i="12" s="1"/>
  <c r="AI220" i="12"/>
  <c r="AI222" i="12" s="1"/>
  <c r="AJ230" i="12" s="1"/>
  <c r="DM337" i="12"/>
  <c r="DM349" i="12" s="1"/>
  <c r="DM256" i="12"/>
  <c r="DM259" i="12" s="1"/>
  <c r="DM334" i="12"/>
  <c r="DM346" i="12" s="1"/>
  <c r="DM329" i="12"/>
  <c r="DM341" i="12" s="1"/>
  <c r="DM336" i="12"/>
  <c r="DM348" i="12" s="1"/>
  <c r="DM332" i="12"/>
  <c r="DM344" i="12" s="1"/>
  <c r="AI287" i="12"/>
  <c r="X42" i="10" s="1"/>
  <c r="DM333" i="12"/>
  <c r="DM345" i="12" s="1"/>
  <c r="DK260" i="12"/>
  <c r="DK286" i="12"/>
  <c r="DK340" i="12" s="1"/>
  <c r="DM331" i="12"/>
  <c r="DM343" i="12" s="1"/>
  <c r="AV124" i="8"/>
  <c r="BI196" i="12"/>
  <c r="BI200" i="12"/>
  <c r="DL262" i="12"/>
  <c r="DL271" i="12" s="1"/>
  <c r="BJ198" i="12"/>
  <c r="BJ199" i="12" s="1"/>
  <c r="BK197" i="12" s="1"/>
  <c r="AI288" i="12"/>
  <c r="AT229" i="12"/>
  <c r="W51" i="10"/>
  <c r="W49" i="10"/>
  <c r="W43" i="10"/>
  <c r="AO214" i="12"/>
  <c r="AI192" i="12"/>
  <c r="AI193" i="12" s="1"/>
  <c r="DK272" i="12"/>
  <c r="DK270" i="12" s="1"/>
  <c r="DK282" i="12" s="1"/>
  <c r="DK245" i="12" s="1"/>
  <c r="DJ270" i="12"/>
  <c r="DJ282" i="12" s="1"/>
  <c r="DJ245" i="12" s="1"/>
  <c r="AU218" i="12"/>
  <c r="AU229" i="12" s="1"/>
  <c r="DM338" i="12"/>
  <c r="DM350" i="12" s="1"/>
  <c r="AU204" i="12"/>
  <c r="AV202" i="12" s="1"/>
  <c r="DN244" i="12"/>
  <c r="DN316" i="12" s="1"/>
  <c r="DN317" i="12" s="1"/>
  <c r="DN318" i="12" s="1"/>
  <c r="DN319" i="12" s="1"/>
  <c r="DO315" i="12" s="1"/>
  <c r="DN238" i="12"/>
  <c r="DM237" i="12"/>
  <c r="DM314" i="12"/>
  <c r="DM313" i="12" s="1"/>
  <c r="DM320" i="12" s="1"/>
  <c r="DO233" i="12"/>
  <c r="DO239" i="12" s="1"/>
  <c r="DP234" i="12"/>
  <c r="DM257" i="12" l="1"/>
  <c r="DM258" i="12" s="1"/>
  <c r="DL258" i="12"/>
  <c r="DL260" i="12" s="1"/>
  <c r="DN329" i="12"/>
  <c r="DN341" i="12" s="1"/>
  <c r="DN336" i="12"/>
  <c r="DN348" i="12" s="1"/>
  <c r="DN333" i="12"/>
  <c r="DN345" i="12" s="1"/>
  <c r="DN256" i="12"/>
  <c r="DN259" i="12" s="1"/>
  <c r="DN332" i="12"/>
  <c r="DN344" i="12" s="1"/>
  <c r="DN338" i="12"/>
  <c r="DN350" i="12" s="1"/>
  <c r="DN335" i="12"/>
  <c r="DN347" i="12" s="1"/>
  <c r="DN334" i="12"/>
  <c r="DN346" i="12" s="1"/>
  <c r="DN331" i="12"/>
  <c r="DN343" i="12" s="1"/>
  <c r="DL272" i="12"/>
  <c r="DL270" i="12" s="1"/>
  <c r="DL282" i="12" s="1"/>
  <c r="DL245" i="12" s="1"/>
  <c r="AV203" i="12"/>
  <c r="BJ200" i="12"/>
  <c r="AW124" i="8"/>
  <c r="BJ196" i="12"/>
  <c r="X43" i="10"/>
  <c r="X51" i="10"/>
  <c r="X49" i="10"/>
  <c r="BK198" i="12"/>
  <c r="BK199" i="12" s="1"/>
  <c r="BL197" i="12" s="1"/>
  <c r="AJ242" i="12"/>
  <c r="AJ240" i="12" s="1"/>
  <c r="AJ246" i="12" s="1"/>
  <c r="W126" i="8"/>
  <c r="W123" i="8" s="1"/>
  <c r="AJ216" i="12"/>
  <c r="DN337" i="12"/>
  <c r="DN349" i="12" s="1"/>
  <c r="AJ221" i="12"/>
  <c r="AT276" i="12"/>
  <c r="AT274" i="12" s="1"/>
  <c r="AT191" i="12"/>
  <c r="AU191" i="12"/>
  <c r="AU276" i="12"/>
  <c r="AU274" i="12" s="1"/>
  <c r="DM262" i="12"/>
  <c r="DM272" i="12" s="1"/>
  <c r="AO241" i="12"/>
  <c r="AB125" i="8"/>
  <c r="AO201" i="12"/>
  <c r="AU219" i="12"/>
  <c r="AV217" i="12" s="1"/>
  <c r="DN330" i="12"/>
  <c r="DN342" i="12" s="1"/>
  <c r="AO205" i="12"/>
  <c r="AO252" i="12" s="1"/>
  <c r="DO244" i="12"/>
  <c r="DO316" i="12" s="1"/>
  <c r="DO317" i="12" s="1"/>
  <c r="DO318" i="12" s="1"/>
  <c r="DO319" i="12" s="1"/>
  <c r="DP315" i="12" s="1"/>
  <c r="DO238" i="12"/>
  <c r="DN314" i="12"/>
  <c r="DN313" i="12" s="1"/>
  <c r="DN320" i="12" s="1"/>
  <c r="DN237" i="12"/>
  <c r="DP233" i="12"/>
  <c r="DP239" i="12" s="1"/>
  <c r="DQ234" i="12"/>
  <c r="DM280" i="12" l="1"/>
  <c r="DL286" i="12"/>
  <c r="DL340" i="12" s="1"/>
  <c r="DN257" i="12"/>
  <c r="DN280" i="12" s="1"/>
  <c r="DO336" i="12"/>
  <c r="DO348" i="12" s="1"/>
  <c r="DO338" i="12"/>
  <c r="DO350" i="12" s="1"/>
  <c r="DM271" i="12"/>
  <c r="DM270" i="12" s="1"/>
  <c r="DM282" i="12" s="1"/>
  <c r="DM245" i="12" s="1"/>
  <c r="DO332" i="12"/>
  <c r="DO344" i="12" s="1"/>
  <c r="DN262" i="12"/>
  <c r="DN272" i="12" s="1"/>
  <c r="DO330" i="12"/>
  <c r="DO342" i="12" s="1"/>
  <c r="AJ192" i="12"/>
  <c r="AJ193" i="12" s="1"/>
  <c r="BL198" i="12"/>
  <c r="BK200" i="12"/>
  <c r="BK196" i="12"/>
  <c r="AX124" i="8"/>
  <c r="DO333" i="12"/>
  <c r="DO345" i="12" s="1"/>
  <c r="DO331" i="12"/>
  <c r="DO343" i="12" s="1"/>
  <c r="DM260" i="12"/>
  <c r="DM286" i="12"/>
  <c r="DM340" i="12" s="1"/>
  <c r="AV218" i="12"/>
  <c r="AV219" i="12" s="1"/>
  <c r="AW217" i="12" s="1"/>
  <c r="AV213" i="12"/>
  <c r="AV275" i="12" s="1"/>
  <c r="DO337" i="12"/>
  <c r="DO349" i="12" s="1"/>
  <c r="AO206" i="12"/>
  <c r="DO329" i="12"/>
  <c r="DO341" i="12" s="1"/>
  <c r="AV204" i="12"/>
  <c r="AW202" i="12" s="1"/>
  <c r="DO256" i="12"/>
  <c r="DO335" i="12"/>
  <c r="DO347" i="12" s="1"/>
  <c r="DO334" i="12"/>
  <c r="DO346" i="12" s="1"/>
  <c r="AJ251" i="12"/>
  <c r="AJ253" i="12" s="1"/>
  <c r="AJ287" i="12" s="1"/>
  <c r="AJ220" i="12"/>
  <c r="AJ222" i="12" s="1"/>
  <c r="DP244" i="12"/>
  <c r="DP316" i="12" s="1"/>
  <c r="DP317" i="12" s="1"/>
  <c r="DP318" i="12" s="1"/>
  <c r="DP319" i="12" s="1"/>
  <c r="DQ315" i="12" s="1"/>
  <c r="DP238" i="12"/>
  <c r="DO237" i="12"/>
  <c r="DO314" i="12"/>
  <c r="DO313" i="12" s="1"/>
  <c r="DO320" i="12" s="1"/>
  <c r="DQ233" i="12"/>
  <c r="DQ239" i="12" s="1"/>
  <c r="DR234" i="12"/>
  <c r="DN258" i="12" l="1"/>
  <c r="DN260" i="12" s="1"/>
  <c r="DP334" i="12"/>
  <c r="DP346" i="12" s="1"/>
  <c r="DP329" i="12"/>
  <c r="DP341" i="12" s="1"/>
  <c r="DP331" i="12"/>
  <c r="DP330" i="12"/>
  <c r="DP342" i="12" s="1"/>
  <c r="DP333" i="12"/>
  <c r="DP345" i="12" s="1"/>
  <c r="DP332" i="12"/>
  <c r="DP344" i="12" s="1"/>
  <c r="DP256" i="12"/>
  <c r="DP257" i="12" s="1"/>
  <c r="DP280" i="12" s="1"/>
  <c r="DP338" i="12"/>
  <c r="DP350" i="12" s="1"/>
  <c r="DP336" i="12"/>
  <c r="DP348" i="12" s="1"/>
  <c r="DP337" i="12"/>
  <c r="DP349" i="12" s="1"/>
  <c r="DN271" i="12"/>
  <c r="DN270" i="12" s="1"/>
  <c r="DN282" i="12" s="1"/>
  <c r="DN245" i="12" s="1"/>
  <c r="DP335" i="12"/>
  <c r="DP347" i="12" s="1"/>
  <c r="AJ288" i="12"/>
  <c r="Y42" i="10"/>
  <c r="DO257" i="12"/>
  <c r="DO280" i="12" s="1"/>
  <c r="DO259" i="12"/>
  <c r="DO262" i="12" s="1"/>
  <c r="DO271" i="12" s="1"/>
  <c r="AK230" i="12"/>
  <c r="DP343" i="12"/>
  <c r="AP214" i="12"/>
  <c r="AP205" i="12" s="1"/>
  <c r="AP252" i="12" s="1"/>
  <c r="BL200" i="12"/>
  <c r="BL196" i="12"/>
  <c r="AY124" i="8"/>
  <c r="AV229" i="12"/>
  <c r="BL199" i="12"/>
  <c r="BM197" i="12" s="1"/>
  <c r="AW203" i="12"/>
  <c r="AW204" i="12" s="1"/>
  <c r="AX202" i="12" s="1"/>
  <c r="DQ244" i="12"/>
  <c r="DQ316" i="12" s="1"/>
  <c r="DQ317" i="12" s="1"/>
  <c r="DQ318" i="12" s="1"/>
  <c r="DQ319" i="12" s="1"/>
  <c r="DR315" i="12" s="1"/>
  <c r="DQ238" i="12"/>
  <c r="DP237" i="12"/>
  <c r="DP314" i="12"/>
  <c r="DP313" i="12" s="1"/>
  <c r="DP320" i="12" s="1"/>
  <c r="DR233" i="12"/>
  <c r="DR239" i="12" s="1"/>
  <c r="DS234" i="12"/>
  <c r="DN286" i="12" l="1"/>
  <c r="DN340" i="12" s="1"/>
  <c r="DP259" i="12"/>
  <c r="DP262" i="12" s="1"/>
  <c r="DP271" i="12" s="1"/>
  <c r="DO272" i="12"/>
  <c r="DO270" i="12" s="1"/>
  <c r="DO282" i="12" s="1"/>
  <c r="DO245" i="12" s="1"/>
  <c r="DQ336" i="12"/>
  <c r="DQ348" i="12" s="1"/>
  <c r="DQ331" i="12"/>
  <c r="DQ343" i="12" s="1"/>
  <c r="DQ329" i="12"/>
  <c r="DQ341" i="12" s="1"/>
  <c r="DQ334" i="12"/>
  <c r="DQ346" i="12" s="1"/>
  <c r="DQ338" i="12"/>
  <c r="DQ350" i="12" s="1"/>
  <c r="DQ332" i="12"/>
  <c r="DQ344" i="12" s="1"/>
  <c r="DQ333" i="12"/>
  <c r="DQ345" i="12" s="1"/>
  <c r="DQ335" i="12"/>
  <c r="DQ347" i="12" s="1"/>
  <c r="DQ337" i="12"/>
  <c r="DQ349" i="12" s="1"/>
  <c r="DQ330" i="12"/>
  <c r="DQ342" i="12" s="1"/>
  <c r="DP258" i="12"/>
  <c r="DP286" i="12" s="1"/>
  <c r="DP340" i="12" s="1"/>
  <c r="AX203" i="12"/>
  <c r="AX213" i="12" s="1"/>
  <c r="AX275" i="12" s="1"/>
  <c r="AP241" i="12"/>
  <c r="AP206" i="12"/>
  <c r="AP201" i="12"/>
  <c r="AC125" i="8"/>
  <c r="AK242" i="12"/>
  <c r="AK240" i="12" s="1"/>
  <c r="AK246" i="12" s="1"/>
  <c r="AK216" i="12"/>
  <c r="X126" i="8"/>
  <c r="X123" i="8" s="1"/>
  <c r="AK221" i="12"/>
  <c r="Y49" i="10"/>
  <c r="Y51" i="10"/>
  <c r="Y43" i="10"/>
  <c r="AV276" i="12"/>
  <c r="AV274" i="12" s="1"/>
  <c r="AV191" i="12"/>
  <c r="AW218" i="12"/>
  <c r="AW213" i="12"/>
  <c r="AW275" i="12" s="1"/>
  <c r="BM198" i="12"/>
  <c r="DO258" i="12"/>
  <c r="DR244" i="12"/>
  <c r="DR316" i="12" s="1"/>
  <c r="DR317" i="12" s="1"/>
  <c r="DR318" i="12" s="1"/>
  <c r="DR319" i="12" s="1"/>
  <c r="DS315" i="12" s="1"/>
  <c r="DR238" i="12"/>
  <c r="DQ237" i="12"/>
  <c r="DQ314" i="12"/>
  <c r="DQ313" i="12" s="1"/>
  <c r="DQ320" i="12" s="1"/>
  <c r="DS233" i="12"/>
  <c r="DS239" i="12" s="1"/>
  <c r="DT234" i="12"/>
  <c r="DQ256" i="12"/>
  <c r="DP260" i="12" l="1"/>
  <c r="DR335" i="12"/>
  <c r="DR347" i="12" s="1"/>
  <c r="AK251" i="12"/>
  <c r="AK253" i="12" s="1"/>
  <c r="AK287" i="12" s="1"/>
  <c r="AK220" i="12"/>
  <c r="AK222" i="12" s="1"/>
  <c r="DR256" i="12"/>
  <c r="DR257" i="12" s="1"/>
  <c r="DR280" i="12" s="1"/>
  <c r="DR329" i="12"/>
  <c r="DR341" i="12" s="1"/>
  <c r="DR333" i="12"/>
  <c r="DR345" i="12" s="1"/>
  <c r="DR338" i="12"/>
  <c r="DR350" i="12" s="1"/>
  <c r="DP272" i="12"/>
  <c r="DP270" i="12" s="1"/>
  <c r="DP282" i="12" s="1"/>
  <c r="DP245" i="12" s="1"/>
  <c r="BM200" i="12"/>
  <c r="AZ124" i="8"/>
  <c r="BM196" i="12"/>
  <c r="DO260" i="12"/>
  <c r="DO286" i="12"/>
  <c r="DO340" i="12" s="1"/>
  <c r="DR330" i="12"/>
  <c r="DR342" i="12" s="1"/>
  <c r="DR332" i="12"/>
  <c r="DR344" i="12" s="1"/>
  <c r="BM199" i="12"/>
  <c r="BN197" i="12" s="1"/>
  <c r="AQ214" i="12"/>
  <c r="DR331" i="12"/>
  <c r="DR343" i="12" s="1"/>
  <c r="AW229" i="12"/>
  <c r="AW219" i="12"/>
  <c r="AX217" i="12" s="1"/>
  <c r="AX218" i="12" s="1"/>
  <c r="AK192" i="12"/>
  <c r="AK193" i="12" s="1"/>
  <c r="DR336" i="12"/>
  <c r="DR348" i="12" s="1"/>
  <c r="DR334" i="12"/>
  <c r="DR346" i="12" s="1"/>
  <c r="DR337" i="12"/>
  <c r="DR349" i="12" s="1"/>
  <c r="AX204" i="12"/>
  <c r="AY202" i="12" s="1"/>
  <c r="DS244" i="12"/>
  <c r="DS316" i="12" s="1"/>
  <c r="DS317" i="12" s="1"/>
  <c r="DS318" i="12" s="1"/>
  <c r="DS319" i="12" s="1"/>
  <c r="DT315" i="12" s="1"/>
  <c r="DS238" i="12"/>
  <c r="DR314" i="12"/>
  <c r="DR313" i="12" s="1"/>
  <c r="DR320" i="12" s="1"/>
  <c r="DR237" i="12"/>
  <c r="DQ257" i="12"/>
  <c r="DQ280" i="12" s="1"/>
  <c r="DQ259" i="12"/>
  <c r="DQ262" i="12" s="1"/>
  <c r="DT233" i="12"/>
  <c r="DT239" i="12" s="1"/>
  <c r="DU234" i="12"/>
  <c r="DR259" i="12" l="1"/>
  <c r="DR262" i="12" s="1"/>
  <c r="DR272" i="12" s="1"/>
  <c r="DQ258" i="12"/>
  <c r="DQ260" i="12" s="1"/>
  <c r="DR258" i="12"/>
  <c r="DS336" i="12"/>
  <c r="DS348" i="12" s="1"/>
  <c r="DS332" i="12"/>
  <c r="DS344" i="12" s="1"/>
  <c r="AK288" i="12"/>
  <c r="Z42" i="10"/>
  <c r="AX219" i="12"/>
  <c r="AY217" i="12" s="1"/>
  <c r="DS329" i="12"/>
  <c r="DS341" i="12" s="1"/>
  <c r="DS330" i="12"/>
  <c r="DS342" i="12" s="1"/>
  <c r="DS334" i="12"/>
  <c r="DS346" i="12" s="1"/>
  <c r="AY203" i="12"/>
  <c r="AY204" i="12" s="1"/>
  <c r="AZ202" i="12" s="1"/>
  <c r="AW276" i="12"/>
  <c r="AW274" i="12" s="1"/>
  <c r="AW191" i="12"/>
  <c r="AX229" i="12"/>
  <c r="DS338" i="12"/>
  <c r="DS350" i="12" s="1"/>
  <c r="AQ241" i="12"/>
  <c r="AD125" i="8"/>
  <c r="AQ201" i="12"/>
  <c r="AL230" i="12"/>
  <c r="DS337" i="12"/>
  <c r="DS349" i="12" s="1"/>
  <c r="DS331" i="12"/>
  <c r="DS343" i="12" s="1"/>
  <c r="DS335" i="12"/>
  <c r="DS347" i="12" s="1"/>
  <c r="DS256" i="12"/>
  <c r="DS257" i="12" s="1"/>
  <c r="DS280" i="12" s="1"/>
  <c r="AQ205" i="12"/>
  <c r="AQ252" i="12" s="1"/>
  <c r="DS333" i="12"/>
  <c r="DS345" i="12" s="1"/>
  <c r="BN198" i="12"/>
  <c r="BN199" i="12" s="1"/>
  <c r="BO197" i="12" s="1"/>
  <c r="DT244" i="12"/>
  <c r="DT316" i="12" s="1"/>
  <c r="DT317" i="12" s="1"/>
  <c r="DT318" i="12" s="1"/>
  <c r="DT319" i="12" s="1"/>
  <c r="DU315" i="12" s="1"/>
  <c r="DT238" i="12"/>
  <c r="DS237" i="12"/>
  <c r="DS314" i="12"/>
  <c r="DS313" i="12" s="1"/>
  <c r="DS320" i="12" s="1"/>
  <c r="DU233" i="12"/>
  <c r="DU239" i="12" s="1"/>
  <c r="DV234" i="12"/>
  <c r="DQ271" i="12"/>
  <c r="DQ272" i="12"/>
  <c r="DT331" i="12" l="1"/>
  <c r="DT343" i="12" s="1"/>
  <c r="DR260" i="12"/>
  <c r="DQ286" i="12"/>
  <c r="DQ340" i="12" s="1"/>
  <c r="DR286" i="12"/>
  <c r="DR340" i="12" s="1"/>
  <c r="DT334" i="12"/>
  <c r="DT330" i="12"/>
  <c r="DT342" i="12" s="1"/>
  <c r="DT329" i="12"/>
  <c r="DT341" i="12" s="1"/>
  <c r="DT256" i="12"/>
  <c r="DT333" i="12"/>
  <c r="DT345" i="12" s="1"/>
  <c r="DT335" i="12"/>
  <c r="DT347" i="12" s="1"/>
  <c r="DR271" i="12"/>
  <c r="DR270" i="12" s="1"/>
  <c r="DR282" i="12" s="1"/>
  <c r="DR245" i="12" s="1"/>
  <c r="DT338" i="12"/>
  <c r="DT350" i="12" s="1"/>
  <c r="DT337" i="12"/>
  <c r="DT349" i="12" s="1"/>
  <c r="DT332" i="12"/>
  <c r="DT344" i="12" s="1"/>
  <c r="DT336" i="12"/>
  <c r="DT348" i="12" s="1"/>
  <c r="AZ203" i="12"/>
  <c r="AZ213" i="12" s="1"/>
  <c r="AZ275" i="12" s="1"/>
  <c r="DQ270" i="12"/>
  <c r="DQ282" i="12" s="1"/>
  <c r="DQ245" i="12" s="1"/>
  <c r="AX191" i="12"/>
  <c r="AX276" i="12"/>
  <c r="AX274" i="12" s="1"/>
  <c r="DT346" i="12"/>
  <c r="AY218" i="12"/>
  <c r="AY219" i="12" s="1"/>
  <c r="AZ217" i="12" s="1"/>
  <c r="AY213" i="12"/>
  <c r="AY275" i="12" s="1"/>
  <c r="AL242" i="12"/>
  <c r="AL240" i="12" s="1"/>
  <c r="AL246" i="12" s="1"/>
  <c r="Y126" i="8"/>
  <c r="Y123" i="8" s="1"/>
  <c r="AL216" i="12"/>
  <c r="BO198" i="12"/>
  <c r="BO199" i="12" s="1"/>
  <c r="BP197" i="12" s="1"/>
  <c r="BN200" i="12"/>
  <c r="BN196" i="12"/>
  <c r="BA124" i="8"/>
  <c r="AL221" i="12"/>
  <c r="Z51" i="10"/>
  <c r="Z43" i="10"/>
  <c r="Z49" i="10"/>
  <c r="DS259" i="12"/>
  <c r="DS262" i="12" s="1"/>
  <c r="AQ206" i="12"/>
  <c r="DS258" i="12"/>
  <c r="DS286" i="12" s="1"/>
  <c r="DS340" i="12" s="1"/>
  <c r="DS325" i="12" s="1"/>
  <c r="DU244" i="12"/>
  <c r="DU316" i="12" s="1"/>
  <c r="DU317" i="12" s="1"/>
  <c r="DU318" i="12" s="1"/>
  <c r="DU319" i="12" s="1"/>
  <c r="DV315" i="12" s="1"/>
  <c r="DU238" i="12"/>
  <c r="DT314" i="12"/>
  <c r="DT313" i="12" s="1"/>
  <c r="DT320" i="12" s="1"/>
  <c r="DT237" i="12"/>
  <c r="DT257" i="12"/>
  <c r="DT280" i="12" s="1"/>
  <c r="DT259" i="12"/>
  <c r="DV233" i="12"/>
  <c r="DV239" i="12" s="1"/>
  <c r="DW234" i="12"/>
  <c r="DU335" i="12" l="1"/>
  <c r="DU347" i="12" s="1"/>
  <c r="DU332" i="12"/>
  <c r="DU344" i="12" s="1"/>
  <c r="DU337" i="12"/>
  <c r="DU349" i="12" s="1"/>
  <c r="DU334" i="12"/>
  <c r="DU346" i="12" s="1"/>
  <c r="DU330" i="12"/>
  <c r="DU342" i="12" s="1"/>
  <c r="DU336" i="12"/>
  <c r="DU348" i="12" s="1"/>
  <c r="DU331" i="12"/>
  <c r="DU343" i="12" s="1"/>
  <c r="DS260" i="12"/>
  <c r="DU329" i="12"/>
  <c r="DU341" i="12" s="1"/>
  <c r="AL192" i="12"/>
  <c r="AL193" i="12" s="1"/>
  <c r="DU338" i="12"/>
  <c r="DU350" i="12" s="1"/>
  <c r="DU333" i="12"/>
  <c r="DU345" i="12" s="1"/>
  <c r="BO200" i="12"/>
  <c r="BO196" i="12"/>
  <c r="BB124" i="8"/>
  <c r="BP198" i="12"/>
  <c r="BP199" i="12" s="1"/>
  <c r="BQ197" i="12" s="1"/>
  <c r="AR214" i="12"/>
  <c r="AR205" i="12" s="1"/>
  <c r="AR252" i="12" s="1"/>
  <c r="AL251" i="12"/>
  <c r="AL253" i="12" s="1"/>
  <c r="AL287" i="12" s="1"/>
  <c r="AL220" i="12"/>
  <c r="AL222" i="12" s="1"/>
  <c r="AY229" i="12"/>
  <c r="DT262" i="12"/>
  <c r="DT272" i="12" s="1"/>
  <c r="DT258" i="12"/>
  <c r="AZ218" i="12"/>
  <c r="AZ229" i="12" s="1"/>
  <c r="AZ204" i="12"/>
  <c r="BA202" i="12" s="1"/>
  <c r="DV244" i="12"/>
  <c r="DV316" i="12" s="1"/>
  <c r="DV317" i="12" s="1"/>
  <c r="DV318" i="12" s="1"/>
  <c r="DV319" i="12" s="1"/>
  <c r="DW315" i="12" s="1"/>
  <c r="DV238" i="12"/>
  <c r="DU237" i="12"/>
  <c r="DU314" i="12"/>
  <c r="DU313" i="12" s="1"/>
  <c r="DU320" i="12" s="1"/>
  <c r="DS271" i="12"/>
  <c r="DS272" i="12"/>
  <c r="DW233" i="12"/>
  <c r="DW239" i="12" s="1"/>
  <c r="DX234" i="12"/>
  <c r="DU256" i="12"/>
  <c r="DS270" i="12" l="1"/>
  <c r="DS282" i="12" s="1"/>
  <c r="DS245" i="12" s="1"/>
  <c r="AA42" i="10"/>
  <c r="AL288" i="12"/>
  <c r="AY276" i="12"/>
  <c r="AY274" i="12" s="1"/>
  <c r="AY191" i="12"/>
  <c r="DV332" i="12"/>
  <c r="DV344" i="12" s="1"/>
  <c r="DV338" i="12"/>
  <c r="DV350" i="12" s="1"/>
  <c r="AM230" i="12"/>
  <c r="AM221" i="12" s="1"/>
  <c r="BQ198" i="12"/>
  <c r="BQ199" i="12" s="1"/>
  <c r="BR197" i="12" s="1"/>
  <c r="DV256" i="12"/>
  <c r="DV257" i="12" s="1"/>
  <c r="DV280" i="12" s="1"/>
  <c r="BA203" i="12"/>
  <c r="BA204" i="12" s="1"/>
  <c r="BB202" i="12" s="1"/>
  <c r="DV333" i="12"/>
  <c r="DV345" i="12" s="1"/>
  <c r="DV336" i="12"/>
  <c r="DV348" i="12" s="1"/>
  <c r="DV335" i="12"/>
  <c r="DV347" i="12" s="1"/>
  <c r="AZ191" i="12"/>
  <c r="AZ276" i="12"/>
  <c r="AZ274" i="12" s="1"/>
  <c r="DT271" i="12"/>
  <c r="DT270" i="12" s="1"/>
  <c r="DT282" i="12" s="1"/>
  <c r="DT245" i="12" s="1"/>
  <c r="DV334" i="12"/>
  <c r="DV346" i="12" s="1"/>
  <c r="AR201" i="12"/>
  <c r="AR241" i="12"/>
  <c r="AE125" i="8"/>
  <c r="AR206" i="12"/>
  <c r="BP200" i="12"/>
  <c r="BC124" i="8"/>
  <c r="BP196" i="12"/>
  <c r="DV330" i="12"/>
  <c r="DV342" i="12" s="1"/>
  <c r="DV337" i="12"/>
  <c r="DV349" i="12" s="1"/>
  <c r="DV331" i="12"/>
  <c r="DV343" i="12" s="1"/>
  <c r="DT260" i="12"/>
  <c r="DT286" i="12"/>
  <c r="DT340" i="12" s="1"/>
  <c r="AZ219" i="12"/>
  <c r="BA217" i="12" s="1"/>
  <c r="DW244" i="12"/>
  <c r="DW316" i="12" s="1"/>
  <c r="DW317" i="12" s="1"/>
  <c r="DW318" i="12" s="1"/>
  <c r="DW319" i="12" s="1"/>
  <c r="DX315" i="12" s="1"/>
  <c r="DW238" i="12"/>
  <c r="DV314" i="12"/>
  <c r="DV313" i="12" s="1"/>
  <c r="DV320" i="12" s="1"/>
  <c r="DV237" i="12"/>
  <c r="DU259" i="12"/>
  <c r="DU262" i="12" s="1"/>
  <c r="DU257" i="12"/>
  <c r="DU280" i="12" s="1"/>
  <c r="DX233" i="12"/>
  <c r="DX239" i="12" s="1"/>
  <c r="DY234" i="12"/>
  <c r="DV329" i="12"/>
  <c r="DV341" i="12" s="1"/>
  <c r="DU258" i="12" l="1"/>
  <c r="DU260" i="12" s="1"/>
  <c r="DW331" i="12"/>
  <c r="DW343" i="12" s="1"/>
  <c r="DW256" i="12"/>
  <c r="DW257" i="12" s="1"/>
  <c r="DW280" i="12" s="1"/>
  <c r="DW337" i="12"/>
  <c r="DW349" i="12" s="1"/>
  <c r="DW333" i="12"/>
  <c r="DW345" i="12" s="1"/>
  <c r="DW330" i="12"/>
  <c r="DW342" i="12" s="1"/>
  <c r="DW336" i="12"/>
  <c r="DW348" i="12" s="1"/>
  <c r="DW329" i="12"/>
  <c r="BA218" i="12"/>
  <c r="BA219" i="12" s="1"/>
  <c r="BB217" i="12" s="1"/>
  <c r="BA213" i="12"/>
  <c r="BA275" i="12" s="1"/>
  <c r="DW341" i="12"/>
  <c r="BB203" i="12"/>
  <c r="DV259" i="12"/>
  <c r="DV262" i="12" s="1"/>
  <c r="DV272" i="12" s="1"/>
  <c r="DW334" i="12"/>
  <c r="DW346" i="12" s="1"/>
  <c r="DV258" i="12"/>
  <c r="AM251" i="12"/>
  <c r="AM253" i="12" s="1"/>
  <c r="DW335" i="12"/>
  <c r="DW347" i="12" s="1"/>
  <c r="AS214" i="12"/>
  <c r="AS205" i="12" s="1"/>
  <c r="AS252" i="12" s="1"/>
  <c r="BQ200" i="12"/>
  <c r="BD124" i="8"/>
  <c r="BQ196" i="12"/>
  <c r="AM242" i="12"/>
  <c r="AM240" i="12" s="1"/>
  <c r="AM246" i="12" s="1"/>
  <c r="AM216" i="12"/>
  <c r="Z126" i="8"/>
  <c r="Z123" i="8" s="1"/>
  <c r="BR198" i="12"/>
  <c r="BR199" i="12" s="1"/>
  <c r="BS197" i="12" s="1"/>
  <c r="DW338" i="12"/>
  <c r="DW350" i="12" s="1"/>
  <c r="DW332" i="12"/>
  <c r="DW344" i="12" s="1"/>
  <c r="AA51" i="10"/>
  <c r="AA49" i="10"/>
  <c r="AA43" i="10"/>
  <c r="DX244" i="12"/>
  <c r="DX316" i="12" s="1"/>
  <c r="DX317" i="12" s="1"/>
  <c r="DX318" i="12" s="1"/>
  <c r="DX319" i="12" s="1"/>
  <c r="DY315" i="12" s="1"/>
  <c r="DX238" i="12"/>
  <c r="DW237" i="12"/>
  <c r="DW314" i="12"/>
  <c r="DW313" i="12" s="1"/>
  <c r="DW320" i="12" s="1"/>
  <c r="DY233" i="12"/>
  <c r="DY239" i="12" s="1"/>
  <c r="DZ234" i="12"/>
  <c r="DU272" i="12"/>
  <c r="DU271" i="12"/>
  <c r="AM220" i="12" l="1"/>
  <c r="AM222" i="12" s="1"/>
  <c r="AN230" i="12" s="1"/>
  <c r="DW259" i="12"/>
  <c r="DW262" i="12" s="1"/>
  <c r="DU286" i="12"/>
  <c r="DU340" i="12" s="1"/>
  <c r="DU270" i="12"/>
  <c r="DU282" i="12" s="1"/>
  <c r="DU245" i="12" s="1"/>
  <c r="DW258" i="12"/>
  <c r="DV271" i="12"/>
  <c r="DV270" i="12" s="1"/>
  <c r="DV282" i="12" s="1"/>
  <c r="DV245" i="12" s="1"/>
  <c r="AS201" i="12"/>
  <c r="AS241" i="12"/>
  <c r="AF125" i="8"/>
  <c r="AS206" i="12"/>
  <c r="BB218" i="12"/>
  <c r="BB219" i="12" s="1"/>
  <c r="BC217" i="12" s="1"/>
  <c r="DX336" i="12"/>
  <c r="DX348" i="12" s="1"/>
  <c r="BA229" i="12"/>
  <c r="BB204" i="12"/>
  <c r="BC202" i="12" s="1"/>
  <c r="DX338" i="12"/>
  <c r="DX350" i="12" s="1"/>
  <c r="BR200" i="12"/>
  <c r="BE124" i="8"/>
  <c r="BR196" i="12"/>
  <c r="DX329" i="12"/>
  <c r="DX341" i="12" s="1"/>
  <c r="AM192" i="12"/>
  <c r="AM193" i="12" s="1"/>
  <c r="DX337" i="12"/>
  <c r="DX349" i="12" s="1"/>
  <c r="DX256" i="12"/>
  <c r="DX257" i="12" s="1"/>
  <c r="DX333" i="12"/>
  <c r="DX345" i="12" s="1"/>
  <c r="DX335" i="12"/>
  <c r="DX347" i="12" s="1"/>
  <c r="BB213" i="12"/>
  <c r="BB275" i="12" s="1"/>
  <c r="DV260" i="12"/>
  <c r="DV286" i="12"/>
  <c r="DV340" i="12" s="1"/>
  <c r="BS198" i="12"/>
  <c r="BS199" i="12" s="1"/>
  <c r="BT197" i="12" s="1"/>
  <c r="DX332" i="12"/>
  <c r="DX344" i="12" s="1"/>
  <c r="AM287" i="12"/>
  <c r="DX334" i="12"/>
  <c r="DX346" i="12" s="1"/>
  <c r="DX330" i="12"/>
  <c r="DX342" i="12" s="1"/>
  <c r="DX331" i="12"/>
  <c r="DX343" i="12" s="1"/>
  <c r="DY244" i="12"/>
  <c r="DY316" i="12" s="1"/>
  <c r="DY317" i="12" s="1"/>
  <c r="DY318" i="12" s="1"/>
  <c r="DY319" i="12" s="1"/>
  <c r="DZ315" i="12" s="1"/>
  <c r="DY238" i="12"/>
  <c r="DX237" i="12"/>
  <c r="DX314" i="12"/>
  <c r="DX313" i="12" s="1"/>
  <c r="DX320" i="12" s="1"/>
  <c r="DZ233" i="12"/>
  <c r="DZ239" i="12" s="1"/>
  <c r="EA234" i="12"/>
  <c r="DW272" i="12" l="1"/>
  <c r="DW271" i="12"/>
  <c r="DW260" i="12"/>
  <c r="DW286" i="12"/>
  <c r="DW340" i="12" s="1"/>
  <c r="BB229" i="12"/>
  <c r="BB191" i="12" s="1"/>
  <c r="DX259" i="12"/>
  <c r="DX262" i="12" s="1"/>
  <c r="DX271" i="12" s="1"/>
  <c r="DX280" i="12"/>
  <c r="DX258" i="12"/>
  <c r="BT198" i="12"/>
  <c r="BT199" i="12" s="1"/>
  <c r="BU197" i="12" s="1"/>
  <c r="BS200" i="12"/>
  <c r="BS196" i="12"/>
  <c r="BF124" i="8"/>
  <c r="BA191" i="12"/>
  <c r="BA276" i="12"/>
  <c r="BA274" i="12" s="1"/>
  <c r="DY337" i="12"/>
  <c r="DY349" i="12" s="1"/>
  <c r="DY338" i="12"/>
  <c r="DY350" i="12" s="1"/>
  <c r="DY331" i="12"/>
  <c r="DY343" i="12" s="1"/>
  <c r="AN242" i="12"/>
  <c r="AN240" i="12" s="1"/>
  <c r="AN246" i="12" s="1"/>
  <c r="AN216" i="12"/>
  <c r="AA126" i="8"/>
  <c r="AA123" i="8" s="1"/>
  <c r="DY334" i="12"/>
  <c r="DY346" i="12" s="1"/>
  <c r="DY330" i="12"/>
  <c r="DY342" i="12" s="1"/>
  <c r="AN221" i="12"/>
  <c r="AT214" i="12"/>
  <c r="DY336" i="12"/>
  <c r="DY348" i="12" s="1"/>
  <c r="DY256" i="12"/>
  <c r="DY257" i="12" s="1"/>
  <c r="DY280" i="12" s="1"/>
  <c r="DY329" i="12"/>
  <c r="DY341" i="12" s="1"/>
  <c r="DY332" i="12"/>
  <c r="DY344" i="12" s="1"/>
  <c r="AB42" i="10"/>
  <c r="AM288" i="12"/>
  <c r="DY335" i="12"/>
  <c r="DY347" i="12" s="1"/>
  <c r="BC203" i="12"/>
  <c r="DY333" i="12"/>
  <c r="DY345" i="12" s="1"/>
  <c r="DZ244" i="12"/>
  <c r="DZ316" i="12" s="1"/>
  <c r="DZ317" i="12" s="1"/>
  <c r="DZ318" i="12" s="1"/>
  <c r="DZ319" i="12" s="1"/>
  <c r="EA315" i="12" s="1"/>
  <c r="DZ238" i="12"/>
  <c r="DY314" i="12"/>
  <c r="DY313" i="12" s="1"/>
  <c r="DY320" i="12" s="1"/>
  <c r="DY237" i="12"/>
  <c r="EA233" i="12"/>
  <c r="EA239" i="12" s="1"/>
  <c r="EB234" i="12"/>
  <c r="DX272" i="12" l="1"/>
  <c r="DX270" i="12" s="1"/>
  <c r="DX282" i="12" s="1"/>
  <c r="DX245" i="12" s="1"/>
  <c r="DW270" i="12"/>
  <c r="DW282" i="12" s="1"/>
  <c r="DW245" i="12" s="1"/>
  <c r="BB276" i="12"/>
  <c r="BB274" i="12" s="1"/>
  <c r="DZ334" i="12"/>
  <c r="DZ346" i="12" s="1"/>
  <c r="DZ337" i="12"/>
  <c r="DZ349" i="12" s="1"/>
  <c r="DZ329" i="12"/>
  <c r="DZ341" i="12" s="1"/>
  <c r="DZ330" i="12"/>
  <c r="DZ342" i="12" s="1"/>
  <c r="DZ335" i="12"/>
  <c r="DZ347" i="12" s="1"/>
  <c r="DZ331" i="12"/>
  <c r="DZ343" i="12" s="1"/>
  <c r="DZ332" i="12"/>
  <c r="DZ344" i="12" s="1"/>
  <c r="DZ338" i="12"/>
  <c r="DZ350" i="12" s="1"/>
  <c r="DZ336" i="12"/>
  <c r="DZ348" i="12" s="1"/>
  <c r="DZ333" i="12"/>
  <c r="DZ345" i="12" s="1"/>
  <c r="DZ256" i="12"/>
  <c r="DZ259" i="12" s="1"/>
  <c r="BC218" i="12"/>
  <c r="BC213" i="12"/>
  <c r="BC275" i="12" s="1"/>
  <c r="BC204" i="12"/>
  <c r="BD202" i="12" s="1"/>
  <c r="AT201" i="12"/>
  <c r="AT241" i="12"/>
  <c r="AG125" i="8"/>
  <c r="AB43" i="10"/>
  <c r="AB51" i="10"/>
  <c r="AB49" i="10"/>
  <c r="AT205" i="12"/>
  <c r="AT252" i="12" s="1"/>
  <c r="DY259" i="12"/>
  <c r="DY262" i="12" s="1"/>
  <c r="DY272" i="12" s="1"/>
  <c r="DY258" i="12"/>
  <c r="BU198" i="12"/>
  <c r="AN192" i="12"/>
  <c r="AN193" i="12" s="1"/>
  <c r="BT200" i="12"/>
  <c r="BG124" i="8"/>
  <c r="BT196" i="12"/>
  <c r="AN251" i="12"/>
  <c r="AN253" i="12" s="1"/>
  <c r="AN287" i="12" s="1"/>
  <c r="AN220" i="12"/>
  <c r="AN222" i="12" s="1"/>
  <c r="DX260" i="12"/>
  <c r="DX286" i="12"/>
  <c r="DX340" i="12" s="1"/>
  <c r="EA244" i="12"/>
  <c r="EA316" i="12" s="1"/>
  <c r="EA317" i="12" s="1"/>
  <c r="EA318" i="12" s="1"/>
  <c r="EA319" i="12" s="1"/>
  <c r="EB315" i="12" s="1"/>
  <c r="EA238" i="12"/>
  <c r="DZ237" i="12"/>
  <c r="DZ314" i="12"/>
  <c r="DZ313" i="12" s="1"/>
  <c r="DZ320" i="12" s="1"/>
  <c r="EB233" i="12"/>
  <c r="EB239" i="12" s="1"/>
  <c r="EC234" i="12"/>
  <c r="DZ257" i="12" l="1"/>
  <c r="DZ280" i="12" s="1"/>
  <c r="EA335" i="12"/>
  <c r="EA347" i="12" s="1"/>
  <c r="EA256" i="12"/>
  <c r="EA259" i="12" s="1"/>
  <c r="EA334" i="12"/>
  <c r="EA346" i="12" s="1"/>
  <c r="EA330" i="12"/>
  <c r="EA342" i="12" s="1"/>
  <c r="EA332" i="12"/>
  <c r="EA344" i="12" s="1"/>
  <c r="EA333" i="12"/>
  <c r="EA345" i="12" s="1"/>
  <c r="EA337" i="12"/>
  <c r="EA349" i="12" s="1"/>
  <c r="EA329" i="12"/>
  <c r="EA341" i="12" s="1"/>
  <c r="EA336" i="12"/>
  <c r="EA348" i="12" s="1"/>
  <c r="EA338" i="12"/>
  <c r="EA350" i="12" s="1"/>
  <c r="BU200" i="12"/>
  <c r="BH124" i="8"/>
  <c r="BU196" i="12"/>
  <c r="DY271" i="12"/>
  <c r="DY270" i="12" s="1"/>
  <c r="DY282" i="12" s="1"/>
  <c r="DY245" i="12" s="1"/>
  <c r="AC42" i="10"/>
  <c r="AN288" i="12"/>
  <c r="DY260" i="12"/>
  <c r="DY286" i="12"/>
  <c r="DY340" i="12" s="1"/>
  <c r="AT206" i="12"/>
  <c r="BD203" i="12"/>
  <c r="BD204" i="12" s="1"/>
  <c r="BE202" i="12" s="1"/>
  <c r="BC219" i="12"/>
  <c r="BD217" i="12" s="1"/>
  <c r="BC229" i="12"/>
  <c r="AO230" i="12"/>
  <c r="AO221" i="12" s="1"/>
  <c r="DZ262" i="12"/>
  <c r="DZ272" i="12" s="1"/>
  <c r="BU199" i="12"/>
  <c r="BV197" i="12" s="1"/>
  <c r="EB244" i="12"/>
  <c r="EB316" i="12" s="1"/>
  <c r="EB317" i="12" s="1"/>
  <c r="EB318" i="12" s="1"/>
  <c r="EB319" i="12" s="1"/>
  <c r="EC315" i="12" s="1"/>
  <c r="EB238" i="12"/>
  <c r="EA237" i="12"/>
  <c r="EA314" i="12"/>
  <c r="EA313" i="12" s="1"/>
  <c r="EA320" i="12" s="1"/>
  <c r="EC233" i="12"/>
  <c r="EC239" i="12" s="1"/>
  <c r="ED234" i="12"/>
  <c r="EA331" i="12"/>
  <c r="EA343" i="12" s="1"/>
  <c r="EB256" i="12"/>
  <c r="EB334" i="12"/>
  <c r="EB336" i="12"/>
  <c r="EB348" i="12" s="1"/>
  <c r="EB333" i="12"/>
  <c r="EB345" i="12" s="1"/>
  <c r="EB331" i="12"/>
  <c r="DZ258" i="12" l="1"/>
  <c r="DZ260" i="12" s="1"/>
  <c r="EA262" i="12"/>
  <c r="EA271" i="12" s="1"/>
  <c r="EB346" i="12"/>
  <c r="EA257" i="12"/>
  <c r="EA280" i="12" s="1"/>
  <c r="EB343" i="12"/>
  <c r="EB338" i="12"/>
  <c r="EB350" i="12" s="1"/>
  <c r="EB330" i="12"/>
  <c r="EB342" i="12" s="1"/>
  <c r="AO251" i="12"/>
  <c r="AO253" i="12" s="1"/>
  <c r="BE203" i="12"/>
  <c r="BE213" i="12" s="1"/>
  <c r="BE275" i="12" s="1"/>
  <c r="AU214" i="12"/>
  <c r="AU205" i="12" s="1"/>
  <c r="AU252" i="12" s="1"/>
  <c r="BD218" i="12"/>
  <c r="BD219" i="12" s="1"/>
  <c r="BE217" i="12" s="1"/>
  <c r="BD213" i="12"/>
  <c r="BD275" i="12" s="1"/>
  <c r="EB329" i="12"/>
  <c r="EB341" i="12" s="1"/>
  <c r="AC43" i="10"/>
  <c r="AC51" i="10"/>
  <c r="AC49" i="10"/>
  <c r="BC276" i="12"/>
  <c r="BC274" i="12" s="1"/>
  <c r="BC191" i="12"/>
  <c r="BV198" i="12"/>
  <c r="BV199" i="12" s="1"/>
  <c r="BW197" i="12" s="1"/>
  <c r="DZ271" i="12"/>
  <c r="DZ270" i="12" s="1"/>
  <c r="DZ282" i="12" s="1"/>
  <c r="DZ245" i="12" s="1"/>
  <c r="AO242" i="12"/>
  <c r="AO240" i="12" s="1"/>
  <c r="AO246" i="12" s="1"/>
  <c r="AB126" i="8"/>
  <c r="AB123" i="8" s="1"/>
  <c r="AO216" i="12"/>
  <c r="EB335" i="12"/>
  <c r="EB347" i="12" s="1"/>
  <c r="EB332" i="12"/>
  <c r="EB344" i="12" s="1"/>
  <c r="EC244" i="12"/>
  <c r="EC316" i="12" s="1"/>
  <c r="EC317" i="12" s="1"/>
  <c r="EC318" i="12" s="1"/>
  <c r="EC319" i="12" s="1"/>
  <c r="ED315" i="12" s="1"/>
  <c r="EC238" i="12"/>
  <c r="EB314" i="12"/>
  <c r="EB313" i="12" s="1"/>
  <c r="EB320" i="12" s="1"/>
  <c r="EB237" i="12"/>
  <c r="EB257" i="12"/>
  <c r="EB280" i="12" s="1"/>
  <c r="EB259" i="12"/>
  <c r="ED233" i="12"/>
  <c r="ED239" i="12" s="1"/>
  <c r="EE234" i="12"/>
  <c r="EB337" i="12"/>
  <c r="EB349" i="12" s="1"/>
  <c r="EC329" i="12"/>
  <c r="EC333" i="12"/>
  <c r="EC345" i="12" s="1"/>
  <c r="EC335" i="12"/>
  <c r="EC338" i="12"/>
  <c r="EC350" i="12" s="1"/>
  <c r="EC330" i="12"/>
  <c r="EC332" i="12"/>
  <c r="EC344" i="12" s="1"/>
  <c r="EC336" i="12"/>
  <c r="EC348" i="12" s="1"/>
  <c r="EC331" i="12"/>
  <c r="EC343" i="12" s="1"/>
  <c r="EC337" i="12"/>
  <c r="EA272" i="12" l="1"/>
  <c r="EA270" i="12" s="1"/>
  <c r="EA282" i="12" s="1"/>
  <c r="EA245" i="12" s="1"/>
  <c r="EB262" i="12"/>
  <c r="EB271" i="12" s="1"/>
  <c r="DZ286" i="12"/>
  <c r="DZ340" i="12" s="1"/>
  <c r="EC342" i="12"/>
  <c r="EA258" i="12"/>
  <c r="EC349" i="12"/>
  <c r="AO287" i="12"/>
  <c r="EC334" i="12"/>
  <c r="EC346" i="12" s="1"/>
  <c r="EC347" i="12"/>
  <c r="AO192" i="12"/>
  <c r="AO193" i="12" s="1"/>
  <c r="BD229" i="12"/>
  <c r="EC341" i="12"/>
  <c r="AU201" i="12"/>
  <c r="AU241" i="12"/>
  <c r="AU206" i="12"/>
  <c r="AH125" i="8"/>
  <c r="BE218" i="12"/>
  <c r="BE204" i="12"/>
  <c r="BF202" i="12" s="1"/>
  <c r="AD42" i="10"/>
  <c r="AO288" i="12"/>
  <c r="EB258" i="12"/>
  <c r="BW198" i="12"/>
  <c r="AO220" i="12"/>
  <c r="AO222" i="12" s="1"/>
  <c r="BV200" i="12"/>
  <c r="BI124" i="8"/>
  <c r="BV196" i="12"/>
  <c r="ED244" i="12"/>
  <c r="ED316" i="12" s="1"/>
  <c r="ED317" i="12" s="1"/>
  <c r="ED318" i="12" s="1"/>
  <c r="ED319" i="12" s="1"/>
  <c r="EE315" i="12" s="1"/>
  <c r="ED238" i="12"/>
  <c r="EC237" i="12"/>
  <c r="EC314" i="12"/>
  <c r="EC313" i="12" s="1"/>
  <c r="EC320" i="12" s="1"/>
  <c r="EE233" i="12"/>
  <c r="EE239" i="12" s="1"/>
  <c r="EF234" i="12"/>
  <c r="EC256" i="12"/>
  <c r="EB272" i="12" l="1"/>
  <c r="EB270" i="12" s="1"/>
  <c r="EB282" i="12" s="1"/>
  <c r="EB245" i="12" s="1"/>
  <c r="ED335" i="12"/>
  <c r="ED347" i="12" s="1"/>
  <c r="ED337" i="12"/>
  <c r="ED349" i="12" s="1"/>
  <c r="ED332" i="12"/>
  <c r="ED344" i="12" s="1"/>
  <c r="EA260" i="12"/>
  <c r="EA286" i="12"/>
  <c r="EA340" i="12" s="1"/>
  <c r="BF203" i="12"/>
  <c r="ED331" i="12"/>
  <c r="ED343" i="12" s="1"/>
  <c r="ED333" i="12"/>
  <c r="ED345" i="12" s="1"/>
  <c r="ED329" i="12"/>
  <c r="ED341" i="12" s="1"/>
  <c r="ED334" i="12"/>
  <c r="ED346" i="12" s="1"/>
  <c r="AV214" i="12"/>
  <c r="AV205" i="12" s="1"/>
  <c r="AV252" i="12" s="1"/>
  <c r="AD51" i="10"/>
  <c r="AD43" i="10"/>
  <c r="AD49" i="10"/>
  <c r="EB260" i="12"/>
  <c r="EB286" i="12"/>
  <c r="EB340" i="12" s="1"/>
  <c r="ED338" i="12"/>
  <c r="ED350" i="12" s="1"/>
  <c r="ED336" i="12"/>
  <c r="ED348" i="12" s="1"/>
  <c r="BD276" i="12"/>
  <c r="BD274" i="12" s="1"/>
  <c r="BD191" i="12"/>
  <c r="AP230" i="12"/>
  <c r="AP221" i="12" s="1"/>
  <c r="BE229" i="12"/>
  <c r="BE219" i="12"/>
  <c r="BF217" i="12" s="1"/>
  <c r="BW200" i="12"/>
  <c r="BJ124" i="8"/>
  <c r="BW196" i="12"/>
  <c r="ED330" i="12"/>
  <c r="ED342" i="12" s="1"/>
  <c r="BW199" i="12"/>
  <c r="BX197" i="12" s="1"/>
  <c r="EE244" i="12"/>
  <c r="EE316" i="12" s="1"/>
  <c r="EE317" i="12" s="1"/>
  <c r="EE318" i="12" s="1"/>
  <c r="EE319" i="12" s="1"/>
  <c r="EF315" i="12" s="1"/>
  <c r="EE238" i="12"/>
  <c r="ED237" i="12"/>
  <c r="ED314" i="12"/>
  <c r="ED313" i="12" s="1"/>
  <c r="ED320" i="12" s="1"/>
  <c r="EC257" i="12"/>
  <c r="EC280" i="12" s="1"/>
  <c r="EC259" i="12"/>
  <c r="EC262" i="12" s="1"/>
  <c r="EF233" i="12"/>
  <c r="EF239" i="12" s="1"/>
  <c r="EG234" i="12"/>
  <c r="ED256" i="12"/>
  <c r="EE332" i="12" l="1"/>
  <c r="EE344" i="12" s="1"/>
  <c r="EE338" i="12"/>
  <c r="EE350" i="12" s="1"/>
  <c r="EE337" i="12"/>
  <c r="EE349" i="12" s="1"/>
  <c r="EE335" i="12"/>
  <c r="EE347" i="12" s="1"/>
  <c r="EE256" i="12"/>
  <c r="EE259" i="12" s="1"/>
  <c r="EE331" i="12"/>
  <c r="EE343" i="12" s="1"/>
  <c r="EE333" i="12"/>
  <c r="EE345" i="12" s="1"/>
  <c r="EE336" i="12"/>
  <c r="EC258" i="12"/>
  <c r="EC286" i="12" s="1"/>
  <c r="EC340" i="12" s="1"/>
  <c r="EE330" i="12"/>
  <c r="EE342" i="12" s="1"/>
  <c r="EE329" i="12"/>
  <c r="EE341" i="12" s="1"/>
  <c r="BX198" i="12"/>
  <c r="BX199" i="12" s="1"/>
  <c r="BY197" i="12" s="1"/>
  <c r="AV201" i="12"/>
  <c r="AV241" i="12"/>
  <c r="AV206" i="12"/>
  <c r="AI125" i="8"/>
  <c r="EE348" i="12"/>
  <c r="AP251" i="12"/>
  <c r="AP253" i="12" s="1"/>
  <c r="BF218" i="12"/>
  <c r="BF219" i="12" s="1"/>
  <c r="BG217" i="12" s="1"/>
  <c r="BF213" i="12"/>
  <c r="BF275" i="12" s="1"/>
  <c r="EC260" i="12"/>
  <c r="BE191" i="12"/>
  <c r="BE276" i="12"/>
  <c r="BE274" i="12" s="1"/>
  <c r="AP242" i="12"/>
  <c r="AP240" i="12" s="1"/>
  <c r="AP246" i="12" s="1"/>
  <c r="AP216" i="12"/>
  <c r="AC126" i="8"/>
  <c r="AC123" i="8" s="1"/>
  <c r="BF204" i="12"/>
  <c r="BG202" i="12" s="1"/>
  <c r="EF244" i="12"/>
  <c r="EF316" i="12" s="1"/>
  <c r="EF317" i="12" s="1"/>
  <c r="EF318" i="12" s="1"/>
  <c r="EF319" i="12" s="1"/>
  <c r="EG315" i="12" s="1"/>
  <c r="EF238" i="12"/>
  <c r="EE314" i="12"/>
  <c r="EE313" i="12" s="1"/>
  <c r="EE320" i="12" s="1"/>
  <c r="EE237" i="12"/>
  <c r="ED259" i="12"/>
  <c r="ED262" i="12" s="1"/>
  <c r="ED257" i="12"/>
  <c r="ED280" i="12" s="1"/>
  <c r="EG233" i="12"/>
  <c r="EG239" i="12" s="1"/>
  <c r="EH234" i="12"/>
  <c r="EE334" i="12"/>
  <c r="EE346" i="12" s="1"/>
  <c r="EC271" i="12"/>
  <c r="EC272" i="12"/>
  <c r="EE257" i="12" l="1"/>
  <c r="EE280" i="12" s="1"/>
  <c r="EF333" i="12"/>
  <c r="EF345" i="12" s="1"/>
  <c r="EF337" i="12"/>
  <c r="EF349" i="12" s="1"/>
  <c r="EF331" i="12"/>
  <c r="EF343" i="12" s="1"/>
  <c r="AP220" i="12"/>
  <c r="AP222" i="12" s="1"/>
  <c r="AQ230" i="12" s="1"/>
  <c r="ED258" i="12"/>
  <c r="ED260" i="12" s="1"/>
  <c r="EC270" i="12"/>
  <c r="EC282" i="12" s="1"/>
  <c r="EC245" i="12" s="1"/>
  <c r="EF332" i="12"/>
  <c r="EF344" i="12" s="1"/>
  <c r="AW214" i="12"/>
  <c r="AW205" i="12" s="1"/>
  <c r="AW252" i="12" s="1"/>
  <c r="BF229" i="12"/>
  <c r="BG203" i="12"/>
  <c r="EF335" i="12"/>
  <c r="EF347" i="12" s="1"/>
  <c r="EF256" i="12"/>
  <c r="EE262" i="12"/>
  <c r="EE272" i="12" s="1"/>
  <c r="AP287" i="12"/>
  <c r="EF330" i="12"/>
  <c r="EF342" i="12" s="1"/>
  <c r="AP192" i="12"/>
  <c r="AP193" i="12" s="1"/>
  <c r="BY198" i="12"/>
  <c r="BY199" i="12" s="1"/>
  <c r="BZ197" i="12" s="1"/>
  <c r="EF329" i="12"/>
  <c r="EF341" i="12" s="1"/>
  <c r="EF336" i="12"/>
  <c r="EF348" i="12" s="1"/>
  <c r="EF338" i="12"/>
  <c r="EF350" i="12" s="1"/>
  <c r="EF334" i="12"/>
  <c r="EF346" i="12" s="1"/>
  <c r="BX200" i="12"/>
  <c r="BK124" i="8"/>
  <c r="BX196" i="12"/>
  <c r="EG244" i="12"/>
  <c r="EG316" i="12" s="1"/>
  <c r="EG317" i="12" s="1"/>
  <c r="EG318" i="12" s="1"/>
  <c r="EG319" i="12" s="1"/>
  <c r="EH315" i="12" s="1"/>
  <c r="EG238" i="12"/>
  <c r="EF314" i="12"/>
  <c r="EF313" i="12" s="1"/>
  <c r="EF320" i="12" s="1"/>
  <c r="EF237" i="12"/>
  <c r="EH233" i="12"/>
  <c r="EH239" i="12" s="1"/>
  <c r="EI234" i="12"/>
  <c r="EG334" i="12"/>
  <c r="EG336" i="12"/>
  <c r="EG338" i="12"/>
  <c r="EG329" i="12"/>
  <c r="ED272" i="12"/>
  <c r="ED271" i="12"/>
  <c r="EE258" i="12" l="1"/>
  <c r="EE260" i="12" s="1"/>
  <c r="EG256" i="12"/>
  <c r="EG259" i="12" s="1"/>
  <c r="EG331" i="12"/>
  <c r="EG343" i="12" s="1"/>
  <c r="EG337" i="12"/>
  <c r="EG349" i="12" s="1"/>
  <c r="EG335" i="12"/>
  <c r="EG347" i="12" s="1"/>
  <c r="EG330" i="12"/>
  <c r="EG342" i="12" s="1"/>
  <c r="ED286" i="12"/>
  <c r="ED340" i="12" s="1"/>
  <c r="EG346" i="12"/>
  <c r="EG333" i="12"/>
  <c r="EG345" i="12" s="1"/>
  <c r="EG341" i="12"/>
  <c r="EG350" i="12"/>
  <c r="EG348" i="12"/>
  <c r="EG332" i="12"/>
  <c r="EG344" i="12" s="1"/>
  <c r="EE271" i="12"/>
  <c r="EE270" i="12" s="1"/>
  <c r="EE282" i="12" s="1"/>
  <c r="EE245" i="12" s="1"/>
  <c r="ED270" i="12"/>
  <c r="ED282" i="12" s="1"/>
  <c r="ED245" i="12" s="1"/>
  <c r="BG218" i="12"/>
  <c r="BG213" i="12"/>
  <c r="BG275" i="12" s="1"/>
  <c r="BG204" i="12"/>
  <c r="BH202" i="12" s="1"/>
  <c r="BF276" i="12"/>
  <c r="BF274" i="12" s="1"/>
  <c r="BF191" i="12"/>
  <c r="AW201" i="12"/>
  <c r="AW241" i="12"/>
  <c r="AW206" i="12"/>
  <c r="AJ125" i="8"/>
  <c r="BY200" i="12"/>
  <c r="BY196" i="12"/>
  <c r="BL124" i="8"/>
  <c r="EF259" i="12"/>
  <c r="EF262" i="12" s="1"/>
  <c r="EF272" i="12" s="1"/>
  <c r="AQ242" i="12"/>
  <c r="AQ240" i="12" s="1"/>
  <c r="AQ246" i="12" s="1"/>
  <c r="AQ216" i="12"/>
  <c r="AD126" i="8"/>
  <c r="AD123" i="8" s="1"/>
  <c r="BZ198" i="12"/>
  <c r="BZ199" i="12" s="1"/>
  <c r="CA197" i="12" s="1"/>
  <c r="AQ221" i="12"/>
  <c r="EF257" i="12"/>
  <c r="EF280" i="12" s="1"/>
  <c r="AE42" i="10"/>
  <c r="AP288" i="12"/>
  <c r="EH244" i="12"/>
  <c r="EH316" i="12" s="1"/>
  <c r="EH317" i="12" s="1"/>
  <c r="EH318" i="12" s="1"/>
  <c r="EH319" i="12" s="1"/>
  <c r="EI315" i="12" s="1"/>
  <c r="EH238" i="12"/>
  <c r="EG237" i="12"/>
  <c r="EG314" i="12"/>
  <c r="EG313" i="12" s="1"/>
  <c r="EG320" i="12" s="1"/>
  <c r="EI233" i="12"/>
  <c r="EI239" i="12" s="1"/>
  <c r="EJ234" i="12"/>
  <c r="EE286" i="12" l="1"/>
  <c r="EE340" i="12" s="1"/>
  <c r="EG257" i="12"/>
  <c r="EG280" i="12" s="1"/>
  <c r="EH338" i="12"/>
  <c r="EH350" i="12" s="1"/>
  <c r="EH337" i="12"/>
  <c r="EH349" i="12" s="1"/>
  <c r="EH331" i="12"/>
  <c r="EH343" i="12" s="1"/>
  <c r="EH333" i="12"/>
  <c r="EH345" i="12" s="1"/>
  <c r="EH335" i="12"/>
  <c r="EH347" i="12" s="1"/>
  <c r="EH334" i="12"/>
  <c r="EH346" i="12" s="1"/>
  <c r="AQ192" i="12"/>
  <c r="AQ193" i="12" s="1"/>
  <c r="EH330" i="12"/>
  <c r="EH342" i="12" s="1"/>
  <c r="EH329" i="12"/>
  <c r="EH341" i="12" s="1"/>
  <c r="EH332" i="12"/>
  <c r="EH344" i="12" s="1"/>
  <c r="EH336" i="12"/>
  <c r="EH348" i="12" s="1"/>
  <c r="AX214" i="12"/>
  <c r="AX205" i="12" s="1"/>
  <c r="AX252" i="12" s="1"/>
  <c r="CA198" i="12"/>
  <c r="CA199" i="12" s="1"/>
  <c r="CB197" i="12" s="1"/>
  <c r="BG219" i="12"/>
  <c r="BH217" i="12" s="1"/>
  <c r="BG229" i="12"/>
  <c r="BZ200" i="12"/>
  <c r="BZ196" i="12"/>
  <c r="BM124" i="8"/>
  <c r="BH203" i="12"/>
  <c r="BH204" i="12" s="1"/>
  <c r="BI202" i="12" s="1"/>
  <c r="EG262" i="12"/>
  <c r="EG272" i="12" s="1"/>
  <c r="EF271" i="12"/>
  <c r="EF270" i="12" s="1"/>
  <c r="EF282" i="12" s="1"/>
  <c r="EF245" i="12" s="1"/>
  <c r="AE49" i="10"/>
  <c r="AE51" i="10"/>
  <c r="AE43" i="10"/>
  <c r="AQ251" i="12"/>
  <c r="AQ253" i="12" s="1"/>
  <c r="AQ287" i="12" s="1"/>
  <c r="AQ220" i="12"/>
  <c r="AQ222" i="12" s="1"/>
  <c r="EF258" i="12"/>
  <c r="EI244" i="12"/>
  <c r="EI316" i="12" s="1"/>
  <c r="EI317" i="12" s="1"/>
  <c r="EI318" i="12" s="1"/>
  <c r="EI319" i="12" s="1"/>
  <c r="EJ315" i="12" s="1"/>
  <c r="EI238" i="12"/>
  <c r="EH314" i="12"/>
  <c r="EH313" i="12" s="1"/>
  <c r="EH320" i="12" s="1"/>
  <c r="EH237" i="12"/>
  <c r="EJ233" i="12"/>
  <c r="EJ239" i="12" s="1"/>
  <c r="EK234" i="12"/>
  <c r="EH256" i="12"/>
  <c r="EG258" i="12" l="1"/>
  <c r="EG271" i="12"/>
  <c r="EG270" i="12" s="1"/>
  <c r="EG282" i="12" s="1"/>
  <c r="EG245" i="12" s="1"/>
  <c r="BH218" i="12"/>
  <c r="BH219" i="12" s="1"/>
  <c r="BI217" i="12" s="1"/>
  <c r="BH213" i="12"/>
  <c r="BH275" i="12" s="1"/>
  <c r="EI332" i="12"/>
  <c r="EI344" i="12" s="1"/>
  <c r="BI203" i="12"/>
  <c r="EF260" i="12"/>
  <c r="EF286" i="12"/>
  <c r="EF340" i="12" s="1"/>
  <c r="EI331" i="12"/>
  <c r="EI343" i="12" s="1"/>
  <c r="BG276" i="12"/>
  <c r="BG274" i="12" s="1"/>
  <c r="BG191" i="12"/>
  <c r="EI256" i="12"/>
  <c r="EI257" i="12" s="1"/>
  <c r="EI280" i="12" s="1"/>
  <c r="EI335" i="12"/>
  <c r="EI347" i="12" s="1"/>
  <c r="AQ288" i="12"/>
  <c r="AF42" i="10"/>
  <c r="EI337" i="12"/>
  <c r="EI349" i="12" s="1"/>
  <c r="EI334" i="12"/>
  <c r="EI346" i="12" s="1"/>
  <c r="EI338" i="12"/>
  <c r="EI350" i="12" s="1"/>
  <c r="CB198" i="12"/>
  <c r="CB199" i="12" s="1"/>
  <c r="CC197" i="12" s="1"/>
  <c r="EI333" i="12"/>
  <c r="EI345" i="12" s="1"/>
  <c r="EI336" i="12"/>
  <c r="EI348" i="12" s="1"/>
  <c r="CA200" i="12"/>
  <c r="BN124" i="8"/>
  <c r="CA196" i="12"/>
  <c r="EI330" i="12"/>
  <c r="EI342" i="12" s="1"/>
  <c r="AR230" i="12"/>
  <c r="AR221" i="12" s="1"/>
  <c r="EI329" i="12"/>
  <c r="EI341" i="12" s="1"/>
  <c r="AX201" i="12"/>
  <c r="AX241" i="12"/>
  <c r="AX206" i="12"/>
  <c r="AK125" i="8"/>
  <c r="EJ244" i="12"/>
  <c r="EJ316" i="12" s="1"/>
  <c r="EJ317" i="12" s="1"/>
  <c r="EJ318" i="12" s="1"/>
  <c r="EJ319" i="12" s="1"/>
  <c r="EK315" i="12" s="1"/>
  <c r="EJ238" i="12"/>
  <c r="EI237" i="12"/>
  <c r="EI314" i="12"/>
  <c r="EI313" i="12" s="1"/>
  <c r="EI320" i="12" s="1"/>
  <c r="EH257" i="12"/>
  <c r="EH280" i="12" s="1"/>
  <c r="EH259" i="12"/>
  <c r="EH262" i="12" s="1"/>
  <c r="EK233" i="12"/>
  <c r="EK239" i="12" s="1"/>
  <c r="EL234" i="12"/>
  <c r="EG260" i="12" l="1"/>
  <c r="EG286" i="12"/>
  <c r="EG340" i="12" s="1"/>
  <c r="EJ338" i="12"/>
  <c r="EJ350" i="12" s="1"/>
  <c r="EJ330" i="12"/>
  <c r="EJ342" i="12" s="1"/>
  <c r="EH258" i="12"/>
  <c r="EH260" i="12" s="1"/>
  <c r="EJ336" i="12"/>
  <c r="EJ348" i="12" s="1"/>
  <c r="EJ332" i="12"/>
  <c r="EJ344" i="12" s="1"/>
  <c r="EJ331" i="12"/>
  <c r="EJ343" i="12" s="1"/>
  <c r="EJ335" i="12"/>
  <c r="EJ347" i="12" s="1"/>
  <c r="EJ337" i="12"/>
  <c r="EJ349" i="12" s="1"/>
  <c r="EJ329" i="12"/>
  <c r="EJ341" i="12" s="1"/>
  <c r="EJ333" i="12"/>
  <c r="EJ345" i="12" s="1"/>
  <c r="EJ256" i="12"/>
  <c r="EJ259" i="12" s="1"/>
  <c r="EJ334" i="12"/>
  <c r="EJ346" i="12" s="1"/>
  <c r="AF51" i="10"/>
  <c r="AF43" i="10"/>
  <c r="AF49" i="10"/>
  <c r="AR242" i="12"/>
  <c r="AR240" i="12" s="1"/>
  <c r="AR246" i="12" s="1"/>
  <c r="AE126" i="8"/>
  <c r="AE123" i="8" s="1"/>
  <c r="AR216" i="12"/>
  <c r="AR251" i="12"/>
  <c r="AR253" i="12" s="1"/>
  <c r="BH229" i="12"/>
  <c r="BI218" i="12"/>
  <c r="CC198" i="12"/>
  <c r="CC199" i="12" s="1"/>
  <c r="CD197" i="12" s="1"/>
  <c r="CB200" i="12"/>
  <c r="BO124" i="8"/>
  <c r="CB196" i="12"/>
  <c r="AY214" i="12"/>
  <c r="AY205" i="12" s="1"/>
  <c r="AY252" i="12" s="1"/>
  <c r="BI204" i="12"/>
  <c r="BJ202" i="12" s="1"/>
  <c r="EI258" i="12"/>
  <c r="EI259" i="12"/>
  <c r="EI262" i="12" s="1"/>
  <c r="EI272" i="12" s="1"/>
  <c r="BI213" i="12"/>
  <c r="BI275" i="12" s="1"/>
  <c r="EK244" i="12"/>
  <c r="EK316" i="12" s="1"/>
  <c r="EK317" i="12" s="1"/>
  <c r="EK318" i="12" s="1"/>
  <c r="EK319" i="12" s="1"/>
  <c r="EL315" i="12" s="1"/>
  <c r="EK238" i="12"/>
  <c r="EJ314" i="12"/>
  <c r="EJ313" i="12" s="1"/>
  <c r="EJ320" i="12" s="1"/>
  <c r="EJ237" i="12"/>
  <c r="EL233" i="12"/>
  <c r="EL239" i="12" s="1"/>
  <c r="EM234" i="12"/>
  <c r="EH272" i="12"/>
  <c r="EH271" i="12"/>
  <c r="EH286" i="12" l="1"/>
  <c r="EH340" i="12" s="1"/>
  <c r="AR220" i="12"/>
  <c r="AR222" i="12" s="1"/>
  <c r="AS230" i="12" s="1"/>
  <c r="EJ257" i="12"/>
  <c r="EJ280" i="12" s="1"/>
  <c r="EK332" i="12"/>
  <c r="EK344" i="12" s="1"/>
  <c r="EK337" i="12"/>
  <c r="EK349" i="12" s="1"/>
  <c r="EK338" i="12"/>
  <c r="EK350" i="12" s="1"/>
  <c r="EK335" i="12"/>
  <c r="EK347" i="12" s="1"/>
  <c r="EK336" i="12"/>
  <c r="EK348" i="12" s="1"/>
  <c r="BI229" i="12"/>
  <c r="EI260" i="12"/>
  <c r="EI286" i="12"/>
  <c r="EI340" i="12" s="1"/>
  <c r="EJ262" i="12"/>
  <c r="EJ271" i="12" s="1"/>
  <c r="CD198" i="12"/>
  <c r="CD199" i="12" s="1"/>
  <c r="CE197" i="12" s="1"/>
  <c r="BH191" i="12"/>
  <c r="BH276" i="12"/>
  <c r="BH274" i="12" s="1"/>
  <c r="BJ203" i="12"/>
  <c r="BJ204" i="12" s="1"/>
  <c r="BK202" i="12" s="1"/>
  <c r="BI219" i="12"/>
  <c r="BJ217" i="12" s="1"/>
  <c r="AR192" i="12"/>
  <c r="AR193" i="12" s="1"/>
  <c r="EK330" i="12"/>
  <c r="EK342" i="12" s="1"/>
  <c r="AY201" i="12"/>
  <c r="AY241" i="12"/>
  <c r="AL125" i="8"/>
  <c r="AY206" i="12"/>
  <c r="EI271" i="12"/>
  <c r="EI270" i="12" s="1"/>
  <c r="EI282" i="12" s="1"/>
  <c r="EI245" i="12" s="1"/>
  <c r="EK333" i="12"/>
  <c r="EK345" i="12" s="1"/>
  <c r="EK256" i="12"/>
  <c r="EK257" i="12" s="1"/>
  <c r="EK280" i="12" s="1"/>
  <c r="EH270" i="12"/>
  <c r="EH282" i="12" s="1"/>
  <c r="EH245" i="12" s="1"/>
  <c r="AR287" i="12"/>
  <c r="EK334" i="12"/>
  <c r="EK346" i="12" s="1"/>
  <c r="EK331" i="12"/>
  <c r="EK343" i="12" s="1"/>
  <c r="EK329" i="12"/>
  <c r="EK341" i="12" s="1"/>
  <c r="CC200" i="12"/>
  <c r="BP124" i="8"/>
  <c r="CC196" i="12"/>
  <c r="EL244" i="12"/>
  <c r="EL316" i="12" s="1"/>
  <c r="EL317" i="12" s="1"/>
  <c r="EL318" i="12" s="1"/>
  <c r="EL319" i="12" s="1"/>
  <c r="EM315" i="12" s="1"/>
  <c r="EL238" i="12"/>
  <c r="EK314" i="12"/>
  <c r="EK313" i="12" s="1"/>
  <c r="EK320" i="12" s="1"/>
  <c r="EK237" i="12"/>
  <c r="EM233" i="12"/>
  <c r="EM239" i="12" s="1"/>
  <c r="EN234" i="12"/>
  <c r="EJ258" i="12" l="1"/>
  <c r="EL336" i="12"/>
  <c r="EL348" i="12" s="1"/>
  <c r="EL330" i="12"/>
  <c r="EL342" i="12" s="1"/>
  <c r="EJ272" i="12"/>
  <c r="EJ270" i="12" s="1"/>
  <c r="EJ282" i="12" s="1"/>
  <c r="EJ245" i="12" s="1"/>
  <c r="EL329" i="12"/>
  <c r="EL341" i="12" s="1"/>
  <c r="EL335" i="12"/>
  <c r="EL347" i="12" s="1"/>
  <c r="EL331" i="12"/>
  <c r="EL343" i="12" s="1"/>
  <c r="EL334" i="12"/>
  <c r="EL346" i="12" s="1"/>
  <c r="EL332" i="12"/>
  <c r="EL344" i="12" s="1"/>
  <c r="EL333" i="12"/>
  <c r="EL345" i="12" s="1"/>
  <c r="EL338" i="12"/>
  <c r="EL350" i="12" s="1"/>
  <c r="EL337" i="12"/>
  <c r="EL349" i="12" s="1"/>
  <c r="CE198" i="12"/>
  <c r="CE199" i="12" s="1"/>
  <c r="CF197" i="12" s="1"/>
  <c r="BJ218" i="12"/>
  <c r="BJ219" i="12" s="1"/>
  <c r="BK217" i="12" s="1"/>
  <c r="BJ213" i="12"/>
  <c r="BJ275" i="12" s="1"/>
  <c r="BK203" i="12"/>
  <c r="BK204" i="12" s="1"/>
  <c r="BL202" i="12" s="1"/>
  <c r="CD200" i="12"/>
  <c r="BQ124" i="8"/>
  <c r="CD196" i="12"/>
  <c r="AZ214" i="12"/>
  <c r="AZ205" i="12" s="1"/>
  <c r="AZ252" i="12" s="1"/>
  <c r="BI191" i="12"/>
  <c r="BI276" i="12"/>
  <c r="BI274" i="12" s="1"/>
  <c r="AG42" i="10"/>
  <c r="AR288" i="12"/>
  <c r="EK259" i="12"/>
  <c r="EK262" i="12" s="1"/>
  <c r="EK271" i="12" s="1"/>
  <c r="EK258" i="12"/>
  <c r="AS242" i="12"/>
  <c r="AS240" i="12" s="1"/>
  <c r="AS246" i="12" s="1"/>
  <c r="AS216" i="12"/>
  <c r="AF126" i="8"/>
  <c r="AF123" i="8" s="1"/>
  <c r="AS221" i="12"/>
  <c r="EM244" i="12"/>
  <c r="EM316" i="12" s="1"/>
  <c r="EM317" i="12" s="1"/>
  <c r="EM318" i="12" s="1"/>
  <c r="EM319" i="12" s="1"/>
  <c r="EN315" i="12" s="1"/>
  <c r="EM238" i="12"/>
  <c r="EL314" i="12"/>
  <c r="EL313" i="12" s="1"/>
  <c r="EL320" i="12" s="1"/>
  <c r="EL237" i="12"/>
  <c r="EN233" i="12"/>
  <c r="EN239" i="12" s="1"/>
  <c r="EO234" i="12"/>
  <c r="EL256" i="12"/>
  <c r="EK272" i="12" l="1"/>
  <c r="EJ260" i="12"/>
  <c r="EJ286" i="12"/>
  <c r="EJ340" i="12" s="1"/>
  <c r="EM337" i="12"/>
  <c r="EM349" i="12" s="1"/>
  <c r="EM335" i="12"/>
  <c r="EM347" i="12" s="1"/>
  <c r="EM331" i="12"/>
  <c r="EM343" i="12" s="1"/>
  <c r="EM336" i="12"/>
  <c r="EM348" i="12" s="1"/>
  <c r="EM334" i="12"/>
  <c r="EM346" i="12" s="1"/>
  <c r="EM256" i="12"/>
  <c r="EM259" i="12" s="1"/>
  <c r="EM333" i="12"/>
  <c r="EM345" i="12" s="1"/>
  <c r="EM330" i="12"/>
  <c r="EM342" i="12" s="1"/>
  <c r="EM332" i="12"/>
  <c r="EM344" i="12" s="1"/>
  <c r="EM329" i="12"/>
  <c r="EM341" i="12" s="1"/>
  <c r="EM338" i="12"/>
  <c r="EM350" i="12" s="1"/>
  <c r="AZ201" i="12"/>
  <c r="AZ241" i="12"/>
  <c r="AZ206" i="12"/>
  <c r="AM125" i="8"/>
  <c r="BK218" i="12"/>
  <c r="BK219" i="12" s="1"/>
  <c r="BL217" i="12" s="1"/>
  <c r="BL203" i="12"/>
  <c r="BL213" i="12" s="1"/>
  <c r="BL275" i="12" s="1"/>
  <c r="EK270" i="12"/>
  <c r="EK282" i="12" s="1"/>
  <c r="EK245" i="12" s="1"/>
  <c r="AS251" i="12"/>
  <c r="AS253" i="12" s="1"/>
  <c r="AS287" i="12" s="1"/>
  <c r="AS220" i="12"/>
  <c r="AS222" i="12" s="1"/>
  <c r="BK213" i="12"/>
  <c r="BK275" i="12" s="1"/>
  <c r="BJ229" i="12"/>
  <c r="EK260" i="12"/>
  <c r="EK286" i="12"/>
  <c r="EK340" i="12" s="1"/>
  <c r="CF198" i="12"/>
  <c r="CF199" i="12" s="1"/>
  <c r="CG197" i="12" s="1"/>
  <c r="AG51" i="10"/>
  <c r="AG49" i="10"/>
  <c r="AG43" i="10"/>
  <c r="CE200" i="12"/>
  <c r="CE196" i="12"/>
  <c r="BR124" i="8"/>
  <c r="AS192" i="12"/>
  <c r="AS193" i="12" s="1"/>
  <c r="EN244" i="12"/>
  <c r="EN316" i="12" s="1"/>
  <c r="EN317" i="12" s="1"/>
  <c r="EN318" i="12" s="1"/>
  <c r="EN319" i="12" s="1"/>
  <c r="EO315" i="12" s="1"/>
  <c r="EN238" i="12"/>
  <c r="EM237" i="12"/>
  <c r="EM314" i="12"/>
  <c r="EM313" i="12" s="1"/>
  <c r="EM320" i="12" s="1"/>
  <c r="EL257" i="12"/>
  <c r="EL280" i="12" s="1"/>
  <c r="EL259" i="12"/>
  <c r="EL262" i="12" s="1"/>
  <c r="EO233" i="12"/>
  <c r="EO239" i="12" s="1"/>
  <c r="EP234" i="12"/>
  <c r="BK229" i="12" l="1"/>
  <c r="BK191" i="12" s="1"/>
  <c r="EN337" i="12"/>
  <c r="EN349" i="12" s="1"/>
  <c r="EN329" i="12"/>
  <c r="EN341" i="12" s="1"/>
  <c r="EN338" i="12"/>
  <c r="EN350" i="12" s="1"/>
  <c r="EN332" i="12"/>
  <c r="EN344" i="12" s="1"/>
  <c r="EM257" i="12"/>
  <c r="EM280" i="12" s="1"/>
  <c r="EN331" i="12"/>
  <c r="EN343" i="12" s="1"/>
  <c r="EN330" i="12"/>
  <c r="EN342" i="12" s="1"/>
  <c r="EN335" i="12"/>
  <c r="EN347" i="12" s="1"/>
  <c r="EN336" i="12"/>
  <c r="EN348" i="12" s="1"/>
  <c r="EN256" i="12"/>
  <c r="EN257" i="12" s="1"/>
  <c r="EN334" i="12"/>
  <c r="EN346" i="12" s="1"/>
  <c r="EN333" i="12"/>
  <c r="EN345" i="12" s="1"/>
  <c r="AH42" i="10"/>
  <c r="AS288" i="12"/>
  <c r="BJ191" i="12"/>
  <c r="BJ276" i="12"/>
  <c r="BJ274" i="12" s="1"/>
  <c r="AT230" i="12"/>
  <c r="AT221" i="12" s="1"/>
  <c r="BL204" i="12"/>
  <c r="BM202" i="12" s="1"/>
  <c r="BL229" i="12"/>
  <c r="CG198" i="12"/>
  <c r="CG199" i="12" s="1"/>
  <c r="CH197" i="12" s="1"/>
  <c r="CF200" i="12"/>
  <c r="BS124" i="8"/>
  <c r="CF196" i="12"/>
  <c r="BA214" i="12"/>
  <c r="BA205" i="12" s="1"/>
  <c r="BA252" i="12" s="1"/>
  <c r="EL258" i="12"/>
  <c r="BL218" i="12"/>
  <c r="BL219" i="12" s="1"/>
  <c r="BM217" i="12" s="1"/>
  <c r="EM262" i="12"/>
  <c r="EM271" i="12" s="1"/>
  <c r="EO244" i="12"/>
  <c r="EO316" i="12" s="1"/>
  <c r="EO317" i="12" s="1"/>
  <c r="EO318" i="12" s="1"/>
  <c r="EO319" i="12" s="1"/>
  <c r="EP315" i="12" s="1"/>
  <c r="EO238" i="12"/>
  <c r="EN314" i="12"/>
  <c r="EN313" i="12" s="1"/>
  <c r="EN320" i="12" s="1"/>
  <c r="EN237" i="12"/>
  <c r="EP233" i="12"/>
  <c r="EP239" i="12" s="1"/>
  <c r="EQ234" i="12"/>
  <c r="EL272" i="12"/>
  <c r="EL271" i="12"/>
  <c r="BK276" i="12" l="1"/>
  <c r="BK274" i="12" s="1"/>
  <c r="EL270" i="12"/>
  <c r="EL282" i="12" s="1"/>
  <c r="EL245" i="12" s="1"/>
  <c r="EM258" i="12"/>
  <c r="EM260" i="12" s="1"/>
  <c r="EN259" i="12"/>
  <c r="EN262" i="12" s="1"/>
  <c r="EN272" i="12" s="1"/>
  <c r="EO335" i="12"/>
  <c r="EO347" i="12" s="1"/>
  <c r="EO334" i="12"/>
  <c r="EO346" i="12" s="1"/>
  <c r="EN280" i="12"/>
  <c r="EN258" i="12"/>
  <c r="EN286" i="12" s="1"/>
  <c r="EN340" i="12" s="1"/>
  <c r="EO336" i="12"/>
  <c r="EO348" i="12" s="1"/>
  <c r="EO337" i="12"/>
  <c r="EO349" i="12" s="1"/>
  <c r="EO330" i="12"/>
  <c r="EO342" i="12" s="1"/>
  <c r="EO329" i="12"/>
  <c r="EO341" i="12" s="1"/>
  <c r="EO338" i="12"/>
  <c r="EO350" i="12" s="1"/>
  <c r="EO332" i="12"/>
  <c r="EO344" i="12" s="1"/>
  <c r="EO256" i="12"/>
  <c r="EO257" i="12" s="1"/>
  <c r="EO280" i="12" s="1"/>
  <c r="CH198" i="12"/>
  <c r="CH199" i="12" s="1"/>
  <c r="CI197" i="12" s="1"/>
  <c r="AT251" i="12"/>
  <c r="AT253" i="12" s="1"/>
  <c r="CG200" i="12"/>
  <c r="CG196" i="12"/>
  <c r="BT124" i="8"/>
  <c r="BL276" i="12"/>
  <c r="BL274" i="12" s="1"/>
  <c r="BL191" i="12"/>
  <c r="BM203" i="12"/>
  <c r="BM204" i="12" s="1"/>
  <c r="BN202" i="12" s="1"/>
  <c r="EM272" i="12"/>
  <c r="EM270" i="12" s="1"/>
  <c r="EM282" i="12" s="1"/>
  <c r="EM245" i="12" s="1"/>
  <c r="AT242" i="12"/>
  <c r="AT240" i="12" s="1"/>
  <c r="AT246" i="12" s="1"/>
  <c r="AG126" i="8"/>
  <c r="AG123" i="8" s="1"/>
  <c r="AT216" i="12"/>
  <c r="EL260" i="12"/>
  <c r="EL286" i="12"/>
  <c r="EL340" i="12" s="1"/>
  <c r="BA201" i="12"/>
  <c r="BA241" i="12"/>
  <c r="AN125" i="8"/>
  <c r="BA206" i="12"/>
  <c r="EO331" i="12"/>
  <c r="EO343" i="12" s="1"/>
  <c r="AH43" i="10"/>
  <c r="AH49" i="10"/>
  <c r="AH51" i="10"/>
  <c r="EP244" i="12"/>
  <c r="EP316" i="12" s="1"/>
  <c r="EP317" i="12" s="1"/>
  <c r="EP318" i="12" s="1"/>
  <c r="EP319" i="12" s="1"/>
  <c r="EQ315" i="12" s="1"/>
  <c r="EP238" i="12"/>
  <c r="EO237" i="12"/>
  <c r="EO314" i="12"/>
  <c r="EO313" i="12" s="1"/>
  <c r="EO320" i="12" s="1"/>
  <c r="EQ233" i="12"/>
  <c r="EQ239" i="12" s="1"/>
  <c r="ER234" i="12"/>
  <c r="EO333" i="12"/>
  <c r="EO345" i="12" s="1"/>
  <c r="EM286" i="12" l="1"/>
  <c r="EM340" i="12" s="1"/>
  <c r="EN260" i="12"/>
  <c r="EO259" i="12"/>
  <c r="EO262" i="12" s="1"/>
  <c r="EN271" i="12"/>
  <c r="EN270" i="12" s="1"/>
  <c r="EN282" i="12" s="1"/>
  <c r="EN245" i="12" s="1"/>
  <c r="EO258" i="12"/>
  <c r="AT220" i="12"/>
  <c r="AT222" i="12" s="1"/>
  <c r="BM218" i="12"/>
  <c r="BM213" i="12"/>
  <c r="BM275" i="12" s="1"/>
  <c r="EP329" i="12"/>
  <c r="EP341" i="12" s="1"/>
  <c r="BN203" i="12"/>
  <c r="BN213" i="12" s="1"/>
  <c r="BN275" i="12" s="1"/>
  <c r="EP337" i="12"/>
  <c r="EP349" i="12" s="1"/>
  <c r="EP333" i="12"/>
  <c r="EP345" i="12" s="1"/>
  <c r="BB214" i="12"/>
  <c r="EP336" i="12"/>
  <c r="EP348" i="12" s="1"/>
  <c r="CI198" i="12"/>
  <c r="AT192" i="12"/>
  <c r="AT193" i="12" s="1"/>
  <c r="AU230" i="12"/>
  <c r="AU221" i="12" s="1"/>
  <c r="EP338" i="12"/>
  <c r="EP350" i="12" s="1"/>
  <c r="EP256" i="12"/>
  <c r="EP257" i="12" s="1"/>
  <c r="EP280" i="12" s="1"/>
  <c r="AT287" i="12"/>
  <c r="EP334" i="12"/>
  <c r="EP346" i="12" s="1"/>
  <c r="EP330" i="12"/>
  <c r="EP342" i="12" s="1"/>
  <c r="EP332" i="12"/>
  <c r="EP344" i="12" s="1"/>
  <c r="CH200" i="12"/>
  <c r="CH196" i="12"/>
  <c r="BU124" i="8"/>
  <c r="EP335" i="12"/>
  <c r="EP347" i="12" s="1"/>
  <c r="EQ244" i="12"/>
  <c r="EQ316" i="12" s="1"/>
  <c r="EQ317" i="12" s="1"/>
  <c r="EQ318" i="12" s="1"/>
  <c r="EQ319" i="12" s="1"/>
  <c r="ER315" i="12" s="1"/>
  <c r="EQ238" i="12"/>
  <c r="EP314" i="12"/>
  <c r="EP313" i="12" s="1"/>
  <c r="EP320" i="12" s="1"/>
  <c r="EP237" i="12"/>
  <c r="ER233" i="12"/>
  <c r="ER239" i="12" s="1"/>
  <c r="ES234" i="12"/>
  <c r="EP331" i="12"/>
  <c r="EP343" i="12" s="1"/>
  <c r="EQ335" i="12"/>
  <c r="EQ331" i="12"/>
  <c r="EQ333" i="12"/>
  <c r="EQ334" i="12"/>
  <c r="EQ337" i="12"/>
  <c r="EQ349" i="12" s="1"/>
  <c r="EO260" i="12" l="1"/>
  <c r="EO286" i="12"/>
  <c r="EO340" i="12" s="1"/>
  <c r="EQ343" i="12"/>
  <c r="EQ346" i="12"/>
  <c r="EO272" i="12"/>
  <c r="EO271" i="12"/>
  <c r="EP259" i="12"/>
  <c r="EP262" i="12" s="1"/>
  <c r="EQ330" i="12"/>
  <c r="EQ342" i="12" s="1"/>
  <c r="EP258" i="12"/>
  <c r="EP286" i="12" s="1"/>
  <c r="EP340" i="12" s="1"/>
  <c r="EQ336" i="12"/>
  <c r="EQ348" i="12" s="1"/>
  <c r="EQ332" i="12"/>
  <c r="EQ344" i="12" s="1"/>
  <c r="EQ338" i="12"/>
  <c r="EQ350" i="12" s="1"/>
  <c r="EQ329" i="12"/>
  <c r="EQ341" i="12" s="1"/>
  <c r="EQ256" i="12"/>
  <c r="EQ257" i="12" s="1"/>
  <c r="EQ280" i="12" s="1"/>
  <c r="CI200" i="12"/>
  <c r="BV124" i="8"/>
  <c r="CI196" i="12"/>
  <c r="CI199" i="12"/>
  <c r="CJ197" i="12" s="1"/>
  <c r="BB201" i="12"/>
  <c r="BB241" i="12"/>
  <c r="AO125" i="8"/>
  <c r="AT288" i="12"/>
  <c r="AI42" i="10"/>
  <c r="BN204" i="12"/>
  <c r="BO202" i="12" s="1"/>
  <c r="BB205" i="12"/>
  <c r="BB252" i="12" s="1"/>
  <c r="EQ345" i="12"/>
  <c r="BM219" i="12"/>
  <c r="BN217" i="12" s="1"/>
  <c r="BN218" i="12" s="1"/>
  <c r="BM229" i="12"/>
  <c r="AU251" i="12"/>
  <c r="AU253" i="12" s="1"/>
  <c r="EQ347" i="12"/>
  <c r="AU242" i="12"/>
  <c r="AU240" i="12" s="1"/>
  <c r="AU246" i="12" s="1"/>
  <c r="AU216" i="12"/>
  <c r="AH126" i="8"/>
  <c r="AH123" i="8" s="1"/>
  <c r="ER244" i="12"/>
  <c r="ER316" i="12" s="1"/>
  <c r="ER317" i="12" s="1"/>
  <c r="ER318" i="12" s="1"/>
  <c r="ER319" i="12" s="1"/>
  <c r="ES315" i="12" s="1"/>
  <c r="ER238" i="12"/>
  <c r="EQ237" i="12"/>
  <c r="EQ314" i="12"/>
  <c r="EQ313" i="12" s="1"/>
  <c r="EQ320" i="12" s="1"/>
  <c r="ES233" i="12"/>
  <c r="ES239" i="12" s="1"/>
  <c r="ET234" i="12"/>
  <c r="EP271" i="12"/>
  <c r="EP272" i="12"/>
  <c r="ER256" i="12" l="1"/>
  <c r="ER257" i="12" s="1"/>
  <c r="ER280" i="12" s="1"/>
  <c r="ER330" i="12"/>
  <c r="ER342" i="12" s="1"/>
  <c r="ER331" i="12"/>
  <c r="ER343" i="12" s="1"/>
  <c r="EQ259" i="12"/>
  <c r="EQ262" i="12" s="1"/>
  <c r="EQ271" i="12" s="1"/>
  <c r="ER335" i="12"/>
  <c r="ER347" i="12" s="1"/>
  <c r="EO270" i="12"/>
  <c r="EO282" i="12" s="1"/>
  <c r="EO245" i="12" s="1"/>
  <c r="AU287" i="12"/>
  <c r="AU288" i="12" s="1"/>
  <c r="EP260" i="12"/>
  <c r="AU192" i="12"/>
  <c r="AU193" i="12" s="1"/>
  <c r="AI43" i="10"/>
  <c r="AI51" i="10"/>
  <c r="AI49" i="10"/>
  <c r="BB206" i="12"/>
  <c r="EP270" i="12"/>
  <c r="EP282" i="12" s="1"/>
  <c r="EP245" i="12" s="1"/>
  <c r="BM276" i="12"/>
  <c r="BM274" i="12" s="1"/>
  <c r="BM191" i="12"/>
  <c r="ER332" i="12"/>
  <c r="ER344" i="12" s="1"/>
  <c r="BN219" i="12"/>
  <c r="BO217" i="12" s="1"/>
  <c r="ER336" i="12"/>
  <c r="ER348" i="12" s="1"/>
  <c r="EQ258" i="12"/>
  <c r="BO203" i="12"/>
  <c r="BO204" i="12" s="1"/>
  <c r="BP202" i="12" s="1"/>
  <c r="AU220" i="12"/>
  <c r="AU222" i="12" s="1"/>
  <c r="ER329" i="12"/>
  <c r="ER341" i="12" s="1"/>
  <c r="ER334" i="12"/>
  <c r="ER346" i="12" s="1"/>
  <c r="CJ198" i="12"/>
  <c r="CJ199" i="12" s="1"/>
  <c r="CK197" i="12" s="1"/>
  <c r="ER337" i="12"/>
  <c r="ER349" i="12" s="1"/>
  <c r="ER333" i="12"/>
  <c r="ER345" i="12" s="1"/>
  <c r="ER338" i="12"/>
  <c r="ER350" i="12" s="1"/>
  <c r="BN229" i="12"/>
  <c r="ES244" i="12"/>
  <c r="ES316" i="12" s="1"/>
  <c r="ES317" i="12" s="1"/>
  <c r="ES318" i="12" s="1"/>
  <c r="ES319" i="12" s="1"/>
  <c r="ET315" i="12" s="1"/>
  <c r="ES238" i="12"/>
  <c r="ER314" i="12"/>
  <c r="ER313" i="12" s="1"/>
  <c r="ER320" i="12" s="1"/>
  <c r="ER237" i="12"/>
  <c r="ET233" i="12"/>
  <c r="ET239" i="12" s="1"/>
  <c r="EU234" i="12"/>
  <c r="EQ272" i="12" l="1"/>
  <c r="EQ270" i="12" s="1"/>
  <c r="EQ282" i="12" s="1"/>
  <c r="EQ245" i="12" s="1"/>
  <c r="AJ42" i="10"/>
  <c r="AJ43" i="10" s="1"/>
  <c r="ER259" i="12"/>
  <c r="ER262" i="12" s="1"/>
  <c r="ER272" i="12" s="1"/>
  <c r="ES331" i="12"/>
  <c r="ES343" i="12" s="1"/>
  <c r="ES336" i="12"/>
  <c r="ES348" i="12" s="1"/>
  <c r="ES256" i="12"/>
  <c r="ES257" i="12" s="1"/>
  <c r="ES280" i="12" s="1"/>
  <c r="ES334" i="12"/>
  <c r="ES346" i="12" s="1"/>
  <c r="ES333" i="12"/>
  <c r="ES345" i="12" s="1"/>
  <c r="ES330" i="12"/>
  <c r="ES342" i="12" s="1"/>
  <c r="ES337" i="12"/>
  <c r="ES338" i="12"/>
  <c r="ES350" i="12" s="1"/>
  <c r="ES329" i="12"/>
  <c r="ES341" i="12" s="1"/>
  <c r="ES349" i="12"/>
  <c r="ES335" i="12"/>
  <c r="ES347" i="12" s="1"/>
  <c r="BP203" i="12"/>
  <c r="BP213" i="12" s="1"/>
  <c r="BP275" i="12" s="1"/>
  <c r="EQ260" i="12"/>
  <c r="EQ286" i="12"/>
  <c r="EQ340" i="12" s="1"/>
  <c r="BN276" i="12"/>
  <c r="BN274" i="12" s="1"/>
  <c r="BN191" i="12"/>
  <c r="BO218" i="12"/>
  <c r="BO219" i="12" s="1"/>
  <c r="BP217" i="12" s="1"/>
  <c r="BO213" i="12"/>
  <c r="BO275" i="12" s="1"/>
  <c r="BC214" i="12"/>
  <c r="BC205" i="12" s="1"/>
  <c r="BC252" i="12" s="1"/>
  <c r="CK198" i="12"/>
  <c r="CK199" i="12" s="1"/>
  <c r="CL197" i="12" s="1"/>
  <c r="CJ200" i="12"/>
  <c r="BW124" i="8"/>
  <c r="CJ196" i="12"/>
  <c r="ER258" i="12"/>
  <c r="AV230" i="12"/>
  <c r="AV221" i="12" s="1"/>
  <c r="ET244" i="12"/>
  <c r="ET316" i="12" s="1"/>
  <c r="ET317" i="12" s="1"/>
  <c r="ET318" i="12" s="1"/>
  <c r="ET319" i="12" s="1"/>
  <c r="EU315" i="12" s="1"/>
  <c r="ET238" i="12"/>
  <c r="ES237" i="12"/>
  <c r="ES314" i="12"/>
  <c r="ES313" i="12" s="1"/>
  <c r="ES320" i="12" s="1"/>
  <c r="EU233" i="12"/>
  <c r="EU239" i="12" s="1"/>
  <c r="EV234" i="12"/>
  <c r="ES332" i="12"/>
  <c r="ES344" i="12" s="1"/>
  <c r="ER271" i="12"/>
  <c r="AJ49" i="10" l="1"/>
  <c r="AJ51" i="10"/>
  <c r="ES259" i="12"/>
  <c r="ES262" i="12" s="1"/>
  <c r="ET256" i="12"/>
  <c r="ET257" i="12" s="1"/>
  <c r="ET280" i="12" s="1"/>
  <c r="ET332" i="12"/>
  <c r="ET344" i="12" s="1"/>
  <c r="ET337" i="12"/>
  <c r="ET349" i="12" s="1"/>
  <c r="ET335" i="12"/>
  <c r="ET347" i="12" s="1"/>
  <c r="ET338" i="12"/>
  <c r="ET350" i="12" s="1"/>
  <c r="ET329" i="12"/>
  <c r="ET341" i="12" s="1"/>
  <c r="ET331" i="12"/>
  <c r="ET343" i="12" s="1"/>
  <c r="ET330" i="12"/>
  <c r="ET342" i="12" s="1"/>
  <c r="ET334" i="12"/>
  <c r="ET346" i="12" s="1"/>
  <c r="ET336" i="12"/>
  <c r="ET348" i="12" s="1"/>
  <c r="ET333" i="12"/>
  <c r="ET345" i="12" s="1"/>
  <c r="CL198" i="12"/>
  <c r="CL199" i="12" s="1"/>
  <c r="CM197" i="12" s="1"/>
  <c r="AV251" i="12"/>
  <c r="AV253" i="12" s="1"/>
  <c r="BC201" i="12"/>
  <c r="BC241" i="12"/>
  <c r="AP125" i="8"/>
  <c r="BC206" i="12"/>
  <c r="BO229" i="12"/>
  <c r="CK200" i="12"/>
  <c r="CK196" i="12"/>
  <c r="BX124" i="8"/>
  <c r="AV242" i="12"/>
  <c r="AV240" i="12" s="1"/>
  <c r="AV246" i="12" s="1"/>
  <c r="AV216" i="12"/>
  <c r="AI126" i="8"/>
  <c r="AI123" i="8" s="1"/>
  <c r="BP218" i="12"/>
  <c r="BP219" i="12" s="1"/>
  <c r="BQ217" i="12" s="1"/>
  <c r="ER270" i="12"/>
  <c r="ER282" i="12" s="1"/>
  <c r="ER245" i="12" s="1"/>
  <c r="ER260" i="12"/>
  <c r="ER286" i="12"/>
  <c r="ER340" i="12" s="1"/>
  <c r="ES258" i="12"/>
  <c r="BP204" i="12"/>
  <c r="BQ202" i="12" s="1"/>
  <c r="EU244" i="12"/>
  <c r="EU316" i="12" s="1"/>
  <c r="EU317" i="12" s="1"/>
  <c r="EU318" i="12" s="1"/>
  <c r="EU319" i="12" s="1"/>
  <c r="EV315" i="12" s="1"/>
  <c r="EU238" i="12"/>
  <c r="ET237" i="12"/>
  <c r="ET314" i="12"/>
  <c r="ET313" i="12" s="1"/>
  <c r="ET320" i="12" s="1"/>
  <c r="EV233" i="12"/>
  <c r="EV239" i="12" s="1"/>
  <c r="EW234" i="12"/>
  <c r="ES272" i="12"/>
  <c r="ES271" i="12"/>
  <c r="ET259" i="12" l="1"/>
  <c r="ET262" i="12" s="1"/>
  <c r="ET271" i="12" s="1"/>
  <c r="EU333" i="12"/>
  <c r="EU345" i="12" s="1"/>
  <c r="EU332" i="12"/>
  <c r="EU344" i="12" s="1"/>
  <c r="EU329" i="12"/>
  <c r="EU341" i="12" s="1"/>
  <c r="EU330" i="12"/>
  <c r="EU342" i="12" s="1"/>
  <c r="EU338" i="12"/>
  <c r="EU350" i="12" s="1"/>
  <c r="EU331" i="12"/>
  <c r="EU343" i="12" s="1"/>
  <c r="ET258" i="12"/>
  <c r="EU334" i="12"/>
  <c r="EU346" i="12" s="1"/>
  <c r="EU335" i="12"/>
  <c r="EU347" i="12" s="1"/>
  <c r="EU256" i="12"/>
  <c r="EU257" i="12" s="1"/>
  <c r="EU280" i="12" s="1"/>
  <c r="EU337" i="12"/>
  <c r="EU349" i="12" s="1"/>
  <c r="ES270" i="12"/>
  <c r="ES282" i="12" s="1"/>
  <c r="ES245" i="12" s="1"/>
  <c r="AV220" i="12"/>
  <c r="AV222" i="12" s="1"/>
  <c r="AW230" i="12" s="1"/>
  <c r="AW221" i="12" s="1"/>
  <c r="BP229" i="12"/>
  <c r="BP276" i="12" s="1"/>
  <c r="BP274" i="12" s="1"/>
  <c r="BO276" i="12"/>
  <c r="BO274" i="12" s="1"/>
  <c r="BO191" i="12"/>
  <c r="BQ203" i="12"/>
  <c r="BQ204" i="12" s="1"/>
  <c r="BR202" i="12" s="1"/>
  <c r="BD214" i="12"/>
  <c r="AV287" i="12"/>
  <c r="AV192" i="12"/>
  <c r="AV193" i="12" s="1"/>
  <c r="CM198" i="12"/>
  <c r="CM199" i="12" s="1"/>
  <c r="CN197" i="12" s="1"/>
  <c r="ES260" i="12"/>
  <c r="ES286" i="12"/>
  <c r="ES340" i="12" s="1"/>
  <c r="EU336" i="12"/>
  <c r="EU348" i="12" s="1"/>
  <c r="CL200" i="12"/>
  <c r="BY124" i="8"/>
  <c r="CL196" i="12"/>
  <c r="EV244" i="12"/>
  <c r="EV316" i="12" s="1"/>
  <c r="EV317" i="12" s="1"/>
  <c r="EV318" i="12" s="1"/>
  <c r="EV319" i="12" s="1"/>
  <c r="EW315" i="12" s="1"/>
  <c r="EV238" i="12"/>
  <c r="EU314" i="12"/>
  <c r="EU313" i="12" s="1"/>
  <c r="EU320" i="12" s="1"/>
  <c r="EU237" i="12"/>
  <c r="EW233" i="12"/>
  <c r="EW239" i="12" s="1"/>
  <c r="EX234" i="12"/>
  <c r="ET272" i="12" l="1"/>
  <c r="ET270" i="12" s="1"/>
  <c r="ET282" i="12" s="1"/>
  <c r="ET245" i="12" s="1"/>
  <c r="BP191" i="12"/>
  <c r="EV338" i="12"/>
  <c r="EV350" i="12" s="1"/>
  <c r="EV331" i="12"/>
  <c r="EV343" i="12" s="1"/>
  <c r="ET260" i="12"/>
  <c r="EV335" i="12"/>
  <c r="EV347" i="12" s="1"/>
  <c r="EV256" i="12"/>
  <c r="EV336" i="12"/>
  <c r="EV348" i="12" s="1"/>
  <c r="EV334" i="12"/>
  <c r="EV346" i="12" s="1"/>
  <c r="EV330" i="12"/>
  <c r="EV342" i="12" s="1"/>
  <c r="EV332" i="12"/>
  <c r="EV344" i="12" s="1"/>
  <c r="EU259" i="12"/>
  <c r="EU262" i="12" s="1"/>
  <c r="EU271" i="12" s="1"/>
  <c r="ET286" i="12"/>
  <c r="ET340" i="12" s="1"/>
  <c r="EU258" i="12"/>
  <c r="EV337" i="12"/>
  <c r="EV349" i="12" s="1"/>
  <c r="EV329" i="12"/>
  <c r="EV341" i="12" s="1"/>
  <c r="CN198" i="12"/>
  <c r="CN199" i="12" s="1"/>
  <c r="CO197" i="12" s="1"/>
  <c r="CM200" i="12"/>
  <c r="BZ124" i="8"/>
  <c r="CM196" i="12"/>
  <c r="BD201" i="12"/>
  <c r="BD241" i="12"/>
  <c r="AQ125" i="8"/>
  <c r="AW251" i="12"/>
  <c r="AW253" i="12" s="1"/>
  <c r="BQ218" i="12"/>
  <c r="BQ213" i="12"/>
  <c r="BQ275" i="12" s="1"/>
  <c r="AV288" i="12"/>
  <c r="AK42" i="10"/>
  <c r="BR203" i="12"/>
  <c r="BR213" i="12" s="1"/>
  <c r="BR275" i="12" s="1"/>
  <c r="AW242" i="12"/>
  <c r="AW240" i="12" s="1"/>
  <c r="AW246" i="12" s="1"/>
  <c r="AW216" i="12"/>
  <c r="AJ126" i="8"/>
  <c r="AJ123" i="8" s="1"/>
  <c r="BD205" i="12"/>
  <c r="BD252" i="12" s="1"/>
  <c r="EW244" i="12"/>
  <c r="EW316" i="12" s="1"/>
  <c r="EW317" i="12" s="1"/>
  <c r="EW318" i="12" s="1"/>
  <c r="EW319" i="12" s="1"/>
  <c r="EX315" i="12" s="1"/>
  <c r="EW238" i="12"/>
  <c r="EV237" i="12"/>
  <c r="EV314" i="12"/>
  <c r="EV313" i="12" s="1"/>
  <c r="EV320" i="12" s="1"/>
  <c r="EV259" i="12"/>
  <c r="EV257" i="12"/>
  <c r="EV280" i="12" s="1"/>
  <c r="EX233" i="12"/>
  <c r="EX239" i="12" s="1"/>
  <c r="EY234" i="12"/>
  <c r="EV333" i="12"/>
  <c r="EV345" i="12" s="1"/>
  <c r="EW331" i="12" l="1"/>
  <c r="EW343" i="12" s="1"/>
  <c r="EW336" i="12"/>
  <c r="EW348" i="12" s="1"/>
  <c r="EW333" i="12"/>
  <c r="EW345" i="12" s="1"/>
  <c r="EW335" i="12"/>
  <c r="EW347" i="12" s="1"/>
  <c r="EW329" i="12"/>
  <c r="EW341" i="12" s="1"/>
  <c r="EU272" i="12"/>
  <c r="EU270" i="12" s="1"/>
  <c r="EU282" i="12" s="1"/>
  <c r="EU245" i="12" s="1"/>
  <c r="EW256" i="12"/>
  <c r="EW337" i="12"/>
  <c r="EW349" i="12" s="1"/>
  <c r="EW330" i="12"/>
  <c r="EW342" i="12" s="1"/>
  <c r="EV262" i="12"/>
  <c r="EU260" i="12"/>
  <c r="EW334" i="12"/>
  <c r="EW346" i="12" s="1"/>
  <c r="EV258" i="12"/>
  <c r="EV260" i="12" s="1"/>
  <c r="EU286" i="12"/>
  <c r="EU340" i="12" s="1"/>
  <c r="EW332" i="12"/>
  <c r="EW344" i="12" s="1"/>
  <c r="BD206" i="12"/>
  <c r="BE214" i="12" s="1"/>
  <c r="AW220" i="12"/>
  <c r="AW222" i="12" s="1"/>
  <c r="AX230" i="12" s="1"/>
  <c r="AX221" i="12" s="1"/>
  <c r="EW338" i="12"/>
  <c r="EW350" i="12" s="1"/>
  <c r="AK49" i="10"/>
  <c r="AK51" i="10"/>
  <c r="AK43" i="10"/>
  <c r="BR204" i="12"/>
  <c r="BS202" i="12" s="1"/>
  <c r="BQ219" i="12"/>
  <c r="BR217" i="12" s="1"/>
  <c r="BR218" i="12" s="1"/>
  <c r="BQ229" i="12"/>
  <c r="AW287" i="12"/>
  <c r="CO198" i="12"/>
  <c r="CO199" i="12" s="1"/>
  <c r="CP197" i="12" s="1"/>
  <c r="AW192" i="12"/>
  <c r="AW193" i="12" s="1"/>
  <c r="CN200" i="12"/>
  <c r="CN196" i="12"/>
  <c r="CA124" i="8"/>
  <c r="EX244" i="12"/>
  <c r="EX316" i="12" s="1"/>
  <c r="EX317" i="12" s="1"/>
  <c r="EX318" i="12" s="1"/>
  <c r="EX319" i="12" s="1"/>
  <c r="EY315" i="12" s="1"/>
  <c r="EX238" i="12"/>
  <c r="EW237" i="12"/>
  <c r="EW314" i="12"/>
  <c r="EW313" i="12" s="1"/>
  <c r="EW320" i="12" s="1"/>
  <c r="EW257" i="12"/>
  <c r="EW280" i="12" s="1"/>
  <c r="EW259" i="12"/>
  <c r="EW262" i="12" s="1"/>
  <c r="EY233" i="12"/>
  <c r="EY239" i="12" s="1"/>
  <c r="EZ234" i="12"/>
  <c r="EV271" i="12"/>
  <c r="EV272" i="12"/>
  <c r="EX338" i="12" l="1"/>
  <c r="EX350" i="12" s="1"/>
  <c r="EX331" i="12"/>
  <c r="EX343" i="12" s="1"/>
  <c r="EX330" i="12"/>
  <c r="EX342" i="12" s="1"/>
  <c r="EX333" i="12"/>
  <c r="EX345" i="12" s="1"/>
  <c r="EV286" i="12"/>
  <c r="EV340" i="12" s="1"/>
  <c r="EW258" i="12"/>
  <c r="EW286" i="12" s="1"/>
  <c r="EW340" i="12" s="1"/>
  <c r="EX337" i="12"/>
  <c r="EX349" i="12" s="1"/>
  <c r="EX329" i="12"/>
  <c r="EX341" i="12" s="1"/>
  <c r="EX256" i="12"/>
  <c r="EX259" i="12" s="1"/>
  <c r="EX262" i="12" s="1"/>
  <c r="EX335" i="12"/>
  <c r="EX347" i="12" s="1"/>
  <c r="EX332" i="12"/>
  <c r="EX344" i="12" s="1"/>
  <c r="EX336" i="12"/>
  <c r="EX348" i="12" s="1"/>
  <c r="EX334" i="12"/>
  <c r="EX346" i="12" s="1"/>
  <c r="BE205" i="12"/>
  <c r="BE252" i="12" s="1"/>
  <c r="AX251" i="12"/>
  <c r="AX253" i="12" s="1"/>
  <c r="BS203" i="12"/>
  <c r="BQ191" i="12"/>
  <c r="BQ276" i="12"/>
  <c r="BQ274" i="12" s="1"/>
  <c r="CP198" i="12"/>
  <c r="CP199" i="12" s="1"/>
  <c r="CQ197" i="12" s="1"/>
  <c r="EV270" i="12"/>
  <c r="EV282" i="12" s="1"/>
  <c r="EV245" i="12" s="1"/>
  <c r="AX242" i="12"/>
  <c r="AX240" i="12" s="1"/>
  <c r="AX246" i="12" s="1"/>
  <c r="AX287" i="12" s="1"/>
  <c r="AK126" i="8"/>
  <c r="AK123" i="8" s="1"/>
  <c r="AX216" i="12"/>
  <c r="BR219" i="12"/>
  <c r="BS217" i="12" s="1"/>
  <c r="BR229" i="12"/>
  <c r="AW288" i="12"/>
  <c r="AL42" i="10"/>
  <c r="BE201" i="12"/>
  <c r="BE241" i="12"/>
  <c r="AR125" i="8"/>
  <c r="CO200" i="12"/>
  <c r="CO196" i="12"/>
  <c r="CB124" i="8"/>
  <c r="EY244" i="12"/>
  <c r="EY316" i="12" s="1"/>
  <c r="EY317" i="12" s="1"/>
  <c r="EY318" i="12" s="1"/>
  <c r="EY319" i="12" s="1"/>
  <c r="EZ315" i="12" s="1"/>
  <c r="EY238" i="12"/>
  <c r="EX314" i="12"/>
  <c r="EX313" i="12" s="1"/>
  <c r="EX320" i="12" s="1"/>
  <c r="EX237" i="12"/>
  <c r="EX257" i="12"/>
  <c r="EX280" i="12" s="1"/>
  <c r="EZ233" i="12"/>
  <c r="EZ239" i="12" s="1"/>
  <c r="FA234" i="12"/>
  <c r="EW272" i="12"/>
  <c r="EW271" i="12"/>
  <c r="EW260" i="12" l="1"/>
  <c r="EY329" i="12"/>
  <c r="EY341" i="12" s="1"/>
  <c r="EY331" i="12"/>
  <c r="EY343" i="12" s="1"/>
  <c r="EY334" i="12"/>
  <c r="EY346" i="12" s="1"/>
  <c r="EY256" i="12"/>
  <c r="EY257" i="12" s="1"/>
  <c r="EY335" i="12"/>
  <c r="EY347" i="12" s="1"/>
  <c r="EY338" i="12"/>
  <c r="EY350" i="12" s="1"/>
  <c r="EY336" i="12"/>
  <c r="EY348" i="12" s="1"/>
  <c r="EY330" i="12"/>
  <c r="EY342" i="12" s="1"/>
  <c r="EW270" i="12"/>
  <c r="EW282" i="12" s="1"/>
  <c r="EW245" i="12" s="1"/>
  <c r="EY332" i="12"/>
  <c r="EY344" i="12" s="1"/>
  <c r="BE206" i="12"/>
  <c r="BF214" i="12" s="1"/>
  <c r="BF205" i="12" s="1"/>
  <c r="BF252" i="12" s="1"/>
  <c r="EY333" i="12"/>
  <c r="EY345" i="12" s="1"/>
  <c r="AX192" i="12"/>
  <c r="AX193" i="12" s="1"/>
  <c r="AL43" i="10"/>
  <c r="AL49" i="10"/>
  <c r="AL51" i="10"/>
  <c r="BR276" i="12"/>
  <c r="BR274" i="12" s="1"/>
  <c r="BR191" i="12"/>
  <c r="AX288" i="12"/>
  <c r="AM42" i="10"/>
  <c r="BS218" i="12"/>
  <c r="BS213" i="12"/>
  <c r="BS275" i="12" s="1"/>
  <c r="EX258" i="12"/>
  <c r="BS204" i="12"/>
  <c r="BT202" i="12" s="1"/>
  <c r="CQ198" i="12"/>
  <c r="AX220" i="12"/>
  <c r="AX222" i="12" s="1"/>
  <c r="CP200" i="12"/>
  <c r="CC124" i="8"/>
  <c r="CP196" i="12"/>
  <c r="EY337" i="12"/>
  <c r="EY349" i="12" s="1"/>
  <c r="EZ244" i="12"/>
  <c r="EZ316" i="12" s="1"/>
  <c r="EZ317" i="12" s="1"/>
  <c r="EZ318" i="12" s="1"/>
  <c r="EZ319" i="12" s="1"/>
  <c r="FA315" i="12" s="1"/>
  <c r="EZ238" i="12"/>
  <c r="EY314" i="12"/>
  <c r="EY313" i="12" s="1"/>
  <c r="EY320" i="12" s="1"/>
  <c r="EY237" i="12"/>
  <c r="FA233" i="12"/>
  <c r="FA239" i="12" s="1"/>
  <c r="FB234" i="12"/>
  <c r="EZ335" i="12"/>
  <c r="EZ331" i="12"/>
  <c r="EZ343" i="12" s="1"/>
  <c r="EZ329" i="12"/>
  <c r="EX271" i="12"/>
  <c r="EX272" i="12"/>
  <c r="EZ341" i="12" l="1"/>
  <c r="EZ334" i="12"/>
  <c r="EZ346" i="12" s="1"/>
  <c r="EZ332" i="12"/>
  <c r="EZ344" i="12" s="1"/>
  <c r="EZ256" i="12"/>
  <c r="EZ259" i="12" s="1"/>
  <c r="EZ347" i="12"/>
  <c r="EY259" i="12"/>
  <c r="EY262" i="12" s="1"/>
  <c r="EY271" i="12" s="1"/>
  <c r="EY280" i="12"/>
  <c r="EY258" i="12"/>
  <c r="EZ333" i="12"/>
  <c r="EZ345" i="12" s="1"/>
  <c r="EZ337" i="12"/>
  <c r="EZ349" i="12" s="1"/>
  <c r="EZ336" i="12"/>
  <c r="EZ348" i="12" s="1"/>
  <c r="EZ330" i="12"/>
  <c r="EZ342" i="12" s="1"/>
  <c r="EZ338" i="12"/>
  <c r="EZ350" i="12" s="1"/>
  <c r="EX260" i="12"/>
  <c r="EX286" i="12"/>
  <c r="EX340" i="12" s="1"/>
  <c r="BS229" i="12"/>
  <c r="EX270" i="12"/>
  <c r="EX282" i="12" s="1"/>
  <c r="EX245" i="12" s="1"/>
  <c r="BS219" i="12"/>
  <c r="BT217" i="12" s="1"/>
  <c r="AM43" i="10"/>
  <c r="AM49" i="10"/>
  <c r="AM51" i="10"/>
  <c r="BF201" i="12"/>
  <c r="BF241" i="12"/>
  <c r="BF206" i="12"/>
  <c r="AS125" i="8"/>
  <c r="BT203" i="12"/>
  <c r="BT204" i="12" s="1"/>
  <c r="BU202" i="12" s="1"/>
  <c r="CQ200" i="12"/>
  <c r="CD124" i="8"/>
  <c r="CQ196" i="12"/>
  <c r="AY230" i="12"/>
  <c r="AY221" i="12" s="1"/>
  <c r="EY286" i="12"/>
  <c r="EY340" i="12" s="1"/>
  <c r="CQ199" i="12"/>
  <c r="CR197" i="12" s="1"/>
  <c r="FA244" i="12"/>
  <c r="FA316" i="12" s="1"/>
  <c r="FA317" i="12" s="1"/>
  <c r="FA318" i="12" s="1"/>
  <c r="FA319" i="12" s="1"/>
  <c r="FB315" i="12" s="1"/>
  <c r="FA238" i="12"/>
  <c r="EZ314" i="12"/>
  <c r="EZ313" i="12" s="1"/>
  <c r="EZ320" i="12" s="1"/>
  <c r="EZ237" i="12"/>
  <c r="FB233" i="12"/>
  <c r="FB239" i="12" s="1"/>
  <c r="FC234" i="12"/>
  <c r="EY272" i="12"/>
  <c r="EZ257" i="12" l="1"/>
  <c r="EZ280" i="12" s="1"/>
  <c r="EZ262" i="12"/>
  <c r="EZ272" i="12" s="1"/>
  <c r="FA333" i="12"/>
  <c r="FA345" i="12" s="1"/>
  <c r="FA336" i="12"/>
  <c r="FA348" i="12" s="1"/>
  <c r="FA329" i="12"/>
  <c r="FA341" i="12" s="1"/>
  <c r="EY260" i="12"/>
  <c r="FA338" i="12"/>
  <c r="FA350" i="12" s="1"/>
  <c r="FA335" i="12"/>
  <c r="FA347" i="12" s="1"/>
  <c r="FA330" i="12"/>
  <c r="FA342" i="12" s="1"/>
  <c r="FA331" i="12"/>
  <c r="FA343" i="12" s="1"/>
  <c r="FA332" i="12"/>
  <c r="FA344" i="12" s="1"/>
  <c r="FA334" i="12"/>
  <c r="FA346" i="12" s="1"/>
  <c r="FA337" i="12"/>
  <c r="FA349" i="12" s="1"/>
  <c r="EY270" i="12"/>
  <c r="EY282" i="12" s="1"/>
  <c r="EY245" i="12" s="1"/>
  <c r="EZ258" i="12"/>
  <c r="EZ260" i="12" s="1"/>
  <c r="BT218" i="12"/>
  <c r="BT219" i="12" s="1"/>
  <c r="BU217" i="12" s="1"/>
  <c r="BT213" i="12"/>
  <c r="BT275" i="12" s="1"/>
  <c r="BG214" i="12"/>
  <c r="BG205" i="12" s="1"/>
  <c r="BG252" i="12" s="1"/>
  <c r="BU203" i="12"/>
  <c r="CR198" i="12"/>
  <c r="CR199" i="12" s="1"/>
  <c r="CS197" i="12" s="1"/>
  <c r="AY251" i="12"/>
  <c r="AY253" i="12" s="1"/>
  <c r="AY242" i="12"/>
  <c r="AY240" i="12" s="1"/>
  <c r="AY246" i="12" s="1"/>
  <c r="AL126" i="8"/>
  <c r="AL123" i="8" s="1"/>
  <c r="AY216" i="12"/>
  <c r="BS191" i="12"/>
  <c r="BS276" i="12"/>
  <c r="BS274" i="12" s="1"/>
  <c r="FB244" i="12"/>
  <c r="FB316" i="12" s="1"/>
  <c r="FB317" i="12" s="1"/>
  <c r="FB318" i="12" s="1"/>
  <c r="FB319" i="12" s="1"/>
  <c r="FC315" i="12" s="1"/>
  <c r="FB238" i="12"/>
  <c r="FA314" i="12"/>
  <c r="FA313" i="12" s="1"/>
  <c r="FA320" i="12" s="1"/>
  <c r="FA237" i="12"/>
  <c r="FC233" i="12"/>
  <c r="FC239" i="12" s="1"/>
  <c r="FD234" i="12"/>
  <c r="FA256" i="12"/>
  <c r="EZ271" i="12" l="1"/>
  <c r="EZ286" i="12"/>
  <c r="EZ340" i="12" s="1"/>
  <c r="AY287" i="12"/>
  <c r="AN42" i="10" s="1"/>
  <c r="EZ270" i="12"/>
  <c r="EZ282" i="12" s="1"/>
  <c r="EZ245" i="12" s="1"/>
  <c r="BU218" i="12"/>
  <c r="BU229" i="12" s="1"/>
  <c r="FB337" i="12"/>
  <c r="FB349" i="12" s="1"/>
  <c r="BT229" i="12"/>
  <c r="AY220" i="12"/>
  <c r="AY222" i="12" s="1"/>
  <c r="FB333" i="12"/>
  <c r="FB345" i="12" s="1"/>
  <c r="FB332" i="12"/>
  <c r="FB344" i="12" s="1"/>
  <c r="CR200" i="12"/>
  <c r="CE124" i="8"/>
  <c r="CR196" i="12"/>
  <c r="BU204" i="12"/>
  <c r="BV202" i="12" s="1"/>
  <c r="FB334" i="12"/>
  <c r="FB346" i="12" s="1"/>
  <c r="FB330" i="12"/>
  <c r="FB342" i="12" s="1"/>
  <c r="FB335" i="12"/>
  <c r="FB347" i="12" s="1"/>
  <c r="BU213" i="12"/>
  <c r="BU275" i="12" s="1"/>
  <c r="FB338" i="12"/>
  <c r="FB350" i="12" s="1"/>
  <c r="FB331" i="12"/>
  <c r="FB343" i="12" s="1"/>
  <c r="BG201" i="12"/>
  <c r="BG241" i="12"/>
  <c r="BG206" i="12"/>
  <c r="AT125" i="8"/>
  <c r="FB336" i="12"/>
  <c r="FB348" i="12" s="1"/>
  <c r="AY192" i="12"/>
  <c r="AY193" i="12" s="1"/>
  <c r="CS198" i="12"/>
  <c r="FB329" i="12"/>
  <c r="FB341" i="12" s="1"/>
  <c r="FC244" i="12"/>
  <c r="FC316" i="12" s="1"/>
  <c r="FC317" i="12" s="1"/>
  <c r="FC318" i="12" s="1"/>
  <c r="FC319" i="12" s="1"/>
  <c r="FD315" i="12" s="1"/>
  <c r="FC238" i="12"/>
  <c r="FB314" i="12"/>
  <c r="FB313" i="12" s="1"/>
  <c r="FB320" i="12" s="1"/>
  <c r="FB237" i="12"/>
  <c r="FA257" i="12"/>
  <c r="FA280" i="12" s="1"/>
  <c r="FA259" i="12"/>
  <c r="FA262" i="12" s="1"/>
  <c r="FD233" i="12"/>
  <c r="FD239" i="12" s="1"/>
  <c r="FE234" i="12"/>
  <c r="FB256" i="12"/>
  <c r="BU219" i="12" l="1"/>
  <c r="BV217" i="12" s="1"/>
  <c r="FC256" i="12"/>
  <c r="FC259" i="12" s="1"/>
  <c r="FC333" i="12"/>
  <c r="FC345" i="12" s="1"/>
  <c r="FC329" i="12"/>
  <c r="AY288" i="12"/>
  <c r="FA258" i="12"/>
  <c r="FA286" i="12" s="1"/>
  <c r="FA340" i="12" s="1"/>
  <c r="FC337" i="12"/>
  <c r="FC349" i="12" s="1"/>
  <c r="FC334" i="12"/>
  <c r="FC346" i="12" s="1"/>
  <c r="FC331" i="12"/>
  <c r="FC343" i="12" s="1"/>
  <c r="FC330" i="12"/>
  <c r="FC342" i="12" s="1"/>
  <c r="FC338" i="12"/>
  <c r="FC350" i="12" s="1"/>
  <c r="FC335" i="12"/>
  <c r="FC347" i="12" s="1"/>
  <c r="FC336" i="12"/>
  <c r="FC348" i="12" s="1"/>
  <c r="FC332" i="12"/>
  <c r="FC344" i="12" s="1"/>
  <c r="CS200" i="12"/>
  <c r="CF124" i="8"/>
  <c r="CS196" i="12"/>
  <c r="BH214" i="12"/>
  <c r="BT276" i="12"/>
  <c r="BT274" i="12" s="1"/>
  <c r="BT191" i="12"/>
  <c r="FC341" i="12"/>
  <c r="BU191" i="12"/>
  <c r="BU276" i="12"/>
  <c r="BU274" i="12" s="1"/>
  <c r="CS199" i="12"/>
  <c r="CT197" i="12" s="1"/>
  <c r="AZ230" i="12"/>
  <c r="BV203" i="12"/>
  <c r="AN43" i="10"/>
  <c r="AN49" i="10"/>
  <c r="AN51" i="10"/>
  <c r="FD244" i="12"/>
  <c r="FD316" i="12" s="1"/>
  <c r="FD317" i="12" s="1"/>
  <c r="FD318" i="12" s="1"/>
  <c r="FD319" i="12" s="1"/>
  <c r="FE315" i="12" s="1"/>
  <c r="FD238" i="12"/>
  <c r="FC314" i="12"/>
  <c r="FC313" i="12" s="1"/>
  <c r="FC320" i="12" s="1"/>
  <c r="FC237" i="12"/>
  <c r="FB257" i="12"/>
  <c r="FB280" i="12" s="1"/>
  <c r="FB259" i="12"/>
  <c r="FB262" i="12" s="1"/>
  <c r="FE233" i="12"/>
  <c r="FE239" i="12" s="1"/>
  <c r="FF234" i="12"/>
  <c r="FA271" i="12"/>
  <c r="FA272" i="12"/>
  <c r="FC257" i="12" l="1"/>
  <c r="FC280" i="12" s="1"/>
  <c r="FA260" i="12"/>
  <c r="FD337" i="12"/>
  <c r="FD349" i="12" s="1"/>
  <c r="FB258" i="12"/>
  <c r="FB260" i="12" s="1"/>
  <c r="FD334" i="12"/>
  <c r="FD346" i="12" s="1"/>
  <c r="FD330" i="12"/>
  <c r="FD342" i="12" s="1"/>
  <c r="FD331" i="12"/>
  <c r="FD343" i="12" s="1"/>
  <c r="FD329" i="12"/>
  <c r="FD341" i="12" s="1"/>
  <c r="FD338" i="12"/>
  <c r="FD350" i="12" s="1"/>
  <c r="FD332" i="12"/>
  <c r="FD344" i="12" s="1"/>
  <c r="FD335" i="12"/>
  <c r="FD347" i="12" s="1"/>
  <c r="FD336" i="12"/>
  <c r="FD348" i="12" s="1"/>
  <c r="FD333" i="12"/>
  <c r="FD345" i="12" s="1"/>
  <c r="FC262" i="12"/>
  <c r="CT198" i="12"/>
  <c r="CT199" i="12" s="1"/>
  <c r="CU197" i="12" s="1"/>
  <c r="FA270" i="12"/>
  <c r="FA282" i="12" s="1"/>
  <c r="FA245" i="12" s="1"/>
  <c r="BH201" i="12"/>
  <c r="BH241" i="12"/>
  <c r="AU125" i="8"/>
  <c r="BV218" i="12"/>
  <c r="BV213" i="12"/>
  <c r="BV275" i="12" s="1"/>
  <c r="AZ242" i="12"/>
  <c r="AZ240" i="12" s="1"/>
  <c r="AZ246" i="12" s="1"/>
  <c r="AZ216" i="12"/>
  <c r="AM126" i="8"/>
  <c r="AM123" i="8" s="1"/>
  <c r="BV204" i="12"/>
  <c r="BW202" i="12" s="1"/>
  <c r="AZ221" i="12"/>
  <c r="FE244" i="12"/>
  <c r="FE316" i="12" s="1"/>
  <c r="FE317" i="12" s="1"/>
  <c r="FE318" i="12" s="1"/>
  <c r="FE319" i="12" s="1"/>
  <c r="FF315" i="12" s="1"/>
  <c r="FE238" i="12"/>
  <c r="FD314" i="12"/>
  <c r="FD313" i="12" s="1"/>
  <c r="FD320" i="12" s="1"/>
  <c r="FD237" i="12"/>
  <c r="FF233" i="12"/>
  <c r="FF239" i="12" s="1"/>
  <c r="FG234" i="12"/>
  <c r="FD256" i="12"/>
  <c r="FE338" i="12"/>
  <c r="FE350" i="12" s="1"/>
  <c r="FE337" i="12"/>
  <c r="FE329" i="12"/>
  <c r="FE341" i="12" s="1"/>
  <c r="FB271" i="12"/>
  <c r="FB272" i="12"/>
  <c r="FC272" i="12"/>
  <c r="FC271" i="12"/>
  <c r="FC258" i="12" l="1"/>
  <c r="FC286" i="12" s="1"/>
  <c r="FC340" i="12" s="1"/>
  <c r="FC270" i="12"/>
  <c r="FC282" i="12" s="1"/>
  <c r="FC245" i="12" s="1"/>
  <c r="FE331" i="12"/>
  <c r="FE343" i="12" s="1"/>
  <c r="FE336" i="12"/>
  <c r="FE348" i="12" s="1"/>
  <c r="FB286" i="12"/>
  <c r="FB340" i="12" s="1"/>
  <c r="FE349" i="12"/>
  <c r="FE335" i="12"/>
  <c r="FE347" i="12" s="1"/>
  <c r="FE332" i="12"/>
  <c r="FE344" i="12" s="1"/>
  <c r="FE333" i="12"/>
  <c r="FE345" i="12" s="1"/>
  <c r="AZ192" i="12"/>
  <c r="AZ193" i="12" s="1"/>
  <c r="FE330" i="12"/>
  <c r="FE342" i="12" s="1"/>
  <c r="BV219" i="12"/>
  <c r="BW217" i="12" s="1"/>
  <c r="BV229" i="12"/>
  <c r="AZ251" i="12"/>
  <c r="AZ253" i="12" s="1"/>
  <c r="AZ287" i="12" s="1"/>
  <c r="AZ220" i="12"/>
  <c r="AZ222" i="12" s="1"/>
  <c r="FE334" i="12"/>
  <c r="FE346" i="12" s="1"/>
  <c r="CU198" i="12"/>
  <c r="CU199" i="12" s="1"/>
  <c r="CV197" i="12" s="1"/>
  <c r="FB270" i="12"/>
  <c r="FB282" i="12" s="1"/>
  <c r="FB245" i="12" s="1"/>
  <c r="FE256" i="12"/>
  <c r="FE259" i="12" s="1"/>
  <c r="BW203" i="12"/>
  <c r="CT200" i="12"/>
  <c r="CT196" i="12"/>
  <c r="CG124" i="8"/>
  <c r="FF244" i="12"/>
  <c r="FF316" i="12" s="1"/>
  <c r="FF317" i="12" s="1"/>
  <c r="FF318" i="12" s="1"/>
  <c r="FF319" i="12" s="1"/>
  <c r="FG315" i="12" s="1"/>
  <c r="FF238" i="12"/>
  <c r="FE237" i="12"/>
  <c r="FE314" i="12"/>
  <c r="FE313" i="12" s="1"/>
  <c r="FE320" i="12" s="1"/>
  <c r="FD257" i="12"/>
  <c r="FD280" i="12" s="1"/>
  <c r="FD259" i="12"/>
  <c r="FD262" i="12" s="1"/>
  <c r="FG233" i="12"/>
  <c r="FG239" i="12" s="1"/>
  <c r="FH234" i="12"/>
  <c r="FC260" i="12" l="1"/>
  <c r="FF333" i="12"/>
  <c r="FF345" i="12" s="1"/>
  <c r="FF334" i="12"/>
  <c r="FF346" i="12" s="1"/>
  <c r="FF330" i="12"/>
  <c r="FF342" i="12" s="1"/>
  <c r="FF337" i="12"/>
  <c r="FF349" i="12" s="1"/>
  <c r="FF332" i="12"/>
  <c r="FF344" i="12" s="1"/>
  <c r="FF256" i="12"/>
  <c r="FF335" i="12"/>
  <c r="FF347" i="12" s="1"/>
  <c r="FF331" i="12"/>
  <c r="FF343" i="12" s="1"/>
  <c r="FF329" i="12"/>
  <c r="FF341" i="12" s="1"/>
  <c r="FF338" i="12"/>
  <c r="FF350" i="12" s="1"/>
  <c r="FE262" i="12"/>
  <c r="FD258" i="12"/>
  <c r="AZ288" i="12"/>
  <c r="AO42" i="10"/>
  <c r="BW218" i="12"/>
  <c r="BW213" i="12"/>
  <c r="BW275" i="12" s="1"/>
  <c r="FD260" i="12"/>
  <c r="FD286" i="12"/>
  <c r="FD340" i="12" s="1"/>
  <c r="CV198" i="12"/>
  <c r="CV199" i="12" s="1"/>
  <c r="CW197" i="12" s="1"/>
  <c r="BW204" i="12"/>
  <c r="BX202" i="12" s="1"/>
  <c r="FE257" i="12"/>
  <c r="FE280" i="12" s="1"/>
  <c r="BV191" i="12"/>
  <c r="BV276" i="12"/>
  <c r="BV274" i="12" s="1"/>
  <c r="CU200" i="12"/>
  <c r="CU196" i="12"/>
  <c r="CH124" i="8"/>
  <c r="BA230" i="12"/>
  <c r="BA221" i="12" s="1"/>
  <c r="FG244" i="12"/>
  <c r="FG316" i="12" s="1"/>
  <c r="FG317" i="12" s="1"/>
  <c r="FG318" i="12" s="1"/>
  <c r="FG319" i="12" s="1"/>
  <c r="FH315" i="12" s="1"/>
  <c r="FG238" i="12"/>
  <c r="FF314" i="12"/>
  <c r="FF313" i="12" s="1"/>
  <c r="FF320" i="12" s="1"/>
  <c r="FF237" i="12"/>
  <c r="FF259" i="12"/>
  <c r="FF257" i="12"/>
  <c r="FF280" i="12" s="1"/>
  <c r="FH233" i="12"/>
  <c r="FH239" i="12" s="1"/>
  <c r="FI234" i="12"/>
  <c r="FF336" i="12"/>
  <c r="FF348" i="12" s="1"/>
  <c r="FD272" i="12"/>
  <c r="FD271" i="12"/>
  <c r="FE272" i="12"/>
  <c r="FE271" i="12"/>
  <c r="FE270" i="12" l="1"/>
  <c r="FE282" i="12" s="1"/>
  <c r="FE245" i="12" s="1"/>
  <c r="FD270" i="12"/>
  <c r="FD282" i="12" s="1"/>
  <c r="FD245" i="12" s="1"/>
  <c r="FF262" i="12"/>
  <c r="BA251" i="12"/>
  <c r="BA253" i="12" s="1"/>
  <c r="FF258" i="12"/>
  <c r="BX203" i="12"/>
  <c r="BW229" i="12"/>
  <c r="FG334" i="12"/>
  <c r="FG346" i="12" s="1"/>
  <c r="CV200" i="12"/>
  <c r="CV196" i="12"/>
  <c r="CI124" i="8"/>
  <c r="FG336" i="12"/>
  <c r="FG348" i="12" s="1"/>
  <c r="FG332" i="12"/>
  <c r="FG344" i="12" s="1"/>
  <c r="FG330" i="12"/>
  <c r="FG342" i="12" s="1"/>
  <c r="BW219" i="12"/>
  <c r="BX217" i="12" s="1"/>
  <c r="FG331" i="12"/>
  <c r="FG343" i="12" s="1"/>
  <c r="FE258" i="12"/>
  <c r="FG335" i="12"/>
  <c r="FG347" i="12" s="1"/>
  <c r="FG337" i="12"/>
  <c r="FG349" i="12" s="1"/>
  <c r="AO49" i="10"/>
  <c r="AO43" i="10"/>
  <c r="AO51" i="10"/>
  <c r="CW198" i="12"/>
  <c r="CW199" i="12" s="1"/>
  <c r="CX197" i="12" s="1"/>
  <c r="FG329" i="12"/>
  <c r="FG341" i="12" s="1"/>
  <c r="FG338" i="12"/>
  <c r="FG350" i="12" s="1"/>
  <c r="BA242" i="12"/>
  <c r="BA240" i="12" s="1"/>
  <c r="BA246" i="12" s="1"/>
  <c r="BA216" i="12"/>
  <c r="AN126" i="8"/>
  <c r="AN123" i="8" s="1"/>
  <c r="FG333" i="12"/>
  <c r="FG345" i="12" s="1"/>
  <c r="FG256" i="12"/>
  <c r="FG259" i="12" s="1"/>
  <c r="FH244" i="12"/>
  <c r="FH316" i="12" s="1"/>
  <c r="FH317" i="12" s="1"/>
  <c r="FH318" i="12" s="1"/>
  <c r="FH319" i="12" s="1"/>
  <c r="FI315" i="12" s="1"/>
  <c r="FH238" i="12"/>
  <c r="FG314" i="12"/>
  <c r="FG313" i="12" s="1"/>
  <c r="FG320" i="12" s="1"/>
  <c r="FG237" i="12"/>
  <c r="FI233" i="12"/>
  <c r="FI239" i="12" s="1"/>
  <c r="FJ234" i="12"/>
  <c r="FF272" i="12"/>
  <c r="FF271" i="12"/>
  <c r="BA287" i="12" l="1"/>
  <c r="AP42" i="10" s="1"/>
  <c r="FG262" i="12"/>
  <c r="FG271" i="12" s="1"/>
  <c r="FF270" i="12"/>
  <c r="FF282" i="12" s="1"/>
  <c r="FF245" i="12" s="1"/>
  <c r="FH333" i="12"/>
  <c r="FH345" i="12" s="1"/>
  <c r="FH336" i="12"/>
  <c r="FH348" i="12" s="1"/>
  <c r="FG257" i="12"/>
  <c r="FG280" i="12" s="1"/>
  <c r="FH337" i="12"/>
  <c r="FH349" i="12" s="1"/>
  <c r="FH335" i="12"/>
  <c r="FH347" i="12" s="1"/>
  <c r="CW200" i="12"/>
  <c r="CW196" i="12"/>
  <c r="CJ124" i="8"/>
  <c r="BW191" i="12"/>
  <c r="BW276" i="12"/>
  <c r="BW274" i="12" s="1"/>
  <c r="BX218" i="12"/>
  <c r="BX213" i="12"/>
  <c r="BX275" i="12" s="1"/>
  <c r="BA192" i="12"/>
  <c r="BA193" i="12" s="1"/>
  <c r="FH330" i="12"/>
  <c r="FH342" i="12" s="1"/>
  <c r="BX204" i="12"/>
  <c r="BY202" i="12" s="1"/>
  <c r="FH334" i="12"/>
  <c r="FH346" i="12" s="1"/>
  <c r="FF260" i="12"/>
  <c r="FF286" i="12"/>
  <c r="FF340" i="12" s="1"/>
  <c r="FE260" i="12"/>
  <c r="FE286" i="12"/>
  <c r="FE340" i="12" s="1"/>
  <c r="BA220" i="12"/>
  <c r="BA222" i="12" s="1"/>
  <c r="CX198" i="12"/>
  <c r="CX199" i="12" s="1"/>
  <c r="CY197" i="12" s="1"/>
  <c r="FH329" i="12"/>
  <c r="FH341" i="12" s="1"/>
  <c r="FH338" i="12"/>
  <c r="FH350" i="12" s="1"/>
  <c r="FH331" i="12"/>
  <c r="FH343" i="12" s="1"/>
  <c r="FH256" i="12"/>
  <c r="FH259" i="12" s="1"/>
  <c r="FI244" i="12"/>
  <c r="FI316" i="12" s="1"/>
  <c r="FI317" i="12" s="1"/>
  <c r="FI318" i="12" s="1"/>
  <c r="FI319" i="12" s="1"/>
  <c r="FJ315" i="12" s="1"/>
  <c r="FI238" i="12"/>
  <c r="FH314" i="12"/>
  <c r="FH313" i="12" s="1"/>
  <c r="FH320" i="12" s="1"/>
  <c r="FH237" i="12"/>
  <c r="FJ233" i="12"/>
  <c r="FJ239" i="12" s="1"/>
  <c r="FK234" i="12"/>
  <c r="FH332" i="12"/>
  <c r="FH344" i="12" s="1"/>
  <c r="BA288" i="12" l="1"/>
  <c r="FG272" i="12"/>
  <c r="FG270" i="12" s="1"/>
  <c r="FG282" i="12" s="1"/>
  <c r="FG245" i="12" s="1"/>
  <c r="FH262" i="12"/>
  <c r="FH272" i="12" s="1"/>
  <c r="FG258" i="12"/>
  <c r="FG260" i="12" s="1"/>
  <c r="FI334" i="12"/>
  <c r="FI346" i="12" s="1"/>
  <c r="FI329" i="12"/>
  <c r="FI341" i="12" s="1"/>
  <c r="FI331" i="12"/>
  <c r="FI343" i="12" s="1"/>
  <c r="FI332" i="12"/>
  <c r="FI344" i="12" s="1"/>
  <c r="FI336" i="12"/>
  <c r="FI348" i="12" s="1"/>
  <c r="FI333" i="12"/>
  <c r="FI345" i="12" s="1"/>
  <c r="BX229" i="12"/>
  <c r="AP51" i="10"/>
  <c r="AP43" i="10"/>
  <c r="AP49" i="10"/>
  <c r="FH257" i="12"/>
  <c r="FH280" i="12" s="1"/>
  <c r="FI337" i="12"/>
  <c r="FI349" i="12" s="1"/>
  <c r="BY203" i="12"/>
  <c r="CY198" i="12"/>
  <c r="CY199" i="12" s="1"/>
  <c r="CZ197" i="12" s="1"/>
  <c r="BB230" i="12"/>
  <c r="BB221" i="12" s="1"/>
  <c r="FI256" i="12"/>
  <c r="FI259" i="12" s="1"/>
  <c r="CX200" i="12"/>
  <c r="CX196" i="12"/>
  <c r="CK124" i="8"/>
  <c r="FI338" i="12"/>
  <c r="FI350" i="12" s="1"/>
  <c r="FI330" i="12"/>
  <c r="FI342" i="12" s="1"/>
  <c r="FI335" i="12"/>
  <c r="FI347" i="12" s="1"/>
  <c r="BX219" i="12"/>
  <c r="BY217" i="12" s="1"/>
  <c r="FJ244" i="12"/>
  <c r="FJ316" i="12" s="1"/>
  <c r="FJ317" i="12" s="1"/>
  <c r="FJ318" i="12" s="1"/>
  <c r="FJ319" i="12" s="1"/>
  <c r="FK315" i="12" s="1"/>
  <c r="FJ238" i="12"/>
  <c r="FI314" i="12"/>
  <c r="FI313" i="12" s="1"/>
  <c r="FI320" i="12" s="1"/>
  <c r="FI237" i="12"/>
  <c r="FK233" i="12"/>
  <c r="FK239" i="12" s="1"/>
  <c r="FL234" i="12"/>
  <c r="FJ333" i="12" l="1"/>
  <c r="FJ345" i="12" s="1"/>
  <c r="FI262" i="12"/>
  <c r="FI271" i="12" s="1"/>
  <c r="FG286" i="12"/>
  <c r="FG340" i="12" s="1"/>
  <c r="FH271" i="12"/>
  <c r="FH270" i="12" s="1"/>
  <c r="FH282" i="12" s="1"/>
  <c r="FH245" i="12" s="1"/>
  <c r="FH258" i="12"/>
  <c r="FH260" i="12" s="1"/>
  <c r="FJ331" i="12"/>
  <c r="FJ343" i="12" s="1"/>
  <c r="FJ329" i="12"/>
  <c r="FJ341" i="12" s="1"/>
  <c r="FJ332" i="12"/>
  <c r="FJ344" i="12" s="1"/>
  <c r="FJ334" i="12"/>
  <c r="FJ346" i="12" s="1"/>
  <c r="FJ330" i="12"/>
  <c r="FJ342" i="12" s="1"/>
  <c r="BB251" i="12"/>
  <c r="BB253" i="12" s="1"/>
  <c r="BY218" i="12"/>
  <c r="BY213" i="12"/>
  <c r="BY275" i="12" s="1"/>
  <c r="FJ336" i="12"/>
  <c r="FJ348" i="12" s="1"/>
  <c r="BY204" i="12"/>
  <c r="BZ202" i="12" s="1"/>
  <c r="FJ337" i="12"/>
  <c r="FJ349" i="12" s="1"/>
  <c r="BY219" i="12"/>
  <c r="BZ217" i="12" s="1"/>
  <c r="CY200" i="12"/>
  <c r="CY196" i="12"/>
  <c r="CL124" i="8"/>
  <c r="FJ338" i="12"/>
  <c r="FJ350" i="12" s="1"/>
  <c r="FI257" i="12"/>
  <c r="FI280" i="12" s="1"/>
  <c r="BX191" i="12"/>
  <c r="BX276" i="12"/>
  <c r="BX274" i="12" s="1"/>
  <c r="CZ198" i="12"/>
  <c r="CZ199" i="12" s="1"/>
  <c r="DA197" i="12" s="1"/>
  <c r="BB242" i="12"/>
  <c r="BB240" i="12" s="1"/>
  <c r="BB246" i="12" s="1"/>
  <c r="AO126" i="8"/>
  <c r="AO123" i="8" s="1"/>
  <c r="BB216" i="12"/>
  <c r="FJ335" i="12"/>
  <c r="FJ347" i="12" s="1"/>
  <c r="FK244" i="12"/>
  <c r="FK316" i="12" s="1"/>
  <c r="FK317" i="12" s="1"/>
  <c r="FK318" i="12" s="1"/>
  <c r="FK319" i="12" s="1"/>
  <c r="FL315" i="12" s="1"/>
  <c r="FK238" i="12"/>
  <c r="FJ314" i="12"/>
  <c r="FJ313" i="12" s="1"/>
  <c r="FJ320" i="12" s="1"/>
  <c r="FJ237" i="12"/>
  <c r="FL233" i="12"/>
  <c r="FL239" i="12" s="1"/>
  <c r="FM234" i="12"/>
  <c r="FJ256" i="12"/>
  <c r="FH286" i="12" l="1"/>
  <c r="FH340" i="12" s="1"/>
  <c r="FI272" i="12"/>
  <c r="FI270" i="12" s="1"/>
  <c r="FI282" i="12" s="1"/>
  <c r="FI245" i="12" s="1"/>
  <c r="FK338" i="12"/>
  <c r="FK350" i="12" s="1"/>
  <c r="FK333" i="12"/>
  <c r="FK345" i="12" s="1"/>
  <c r="FK331" i="12"/>
  <c r="FK343" i="12" s="1"/>
  <c r="FK334" i="12"/>
  <c r="FK337" i="12"/>
  <c r="FK349" i="12" s="1"/>
  <c r="FK256" i="12"/>
  <c r="FK335" i="12"/>
  <c r="FK347" i="12" s="1"/>
  <c r="FK330" i="12"/>
  <c r="FK342" i="12" s="1"/>
  <c r="FK329" i="12"/>
  <c r="BB287" i="12"/>
  <c r="FK336" i="12"/>
  <c r="FK348" i="12" s="1"/>
  <c r="FK341" i="12"/>
  <c r="FK332" i="12"/>
  <c r="FK344" i="12" s="1"/>
  <c r="FK346" i="12"/>
  <c r="FI258" i="12"/>
  <c r="FI260" i="12" s="1"/>
  <c r="BB192" i="12"/>
  <c r="BB193" i="12" s="1"/>
  <c r="AQ42" i="10"/>
  <c r="BB288" i="12"/>
  <c r="BY229" i="12"/>
  <c r="DA198" i="12"/>
  <c r="DA199" i="12" s="1"/>
  <c r="DB197" i="12" s="1"/>
  <c r="BB220" i="12"/>
  <c r="BB222" i="12" s="1"/>
  <c r="BZ203" i="12"/>
  <c r="CZ200" i="12"/>
  <c r="CZ196" i="12"/>
  <c r="CM124" i="8"/>
  <c r="FL244" i="12"/>
  <c r="FL316" i="12" s="1"/>
  <c r="FL317" i="12" s="1"/>
  <c r="FL318" i="12" s="1"/>
  <c r="FL319" i="12" s="1"/>
  <c r="FM315" i="12" s="1"/>
  <c r="FL238" i="12"/>
  <c r="FK237" i="12"/>
  <c r="FK314" i="12"/>
  <c r="FK313" i="12" s="1"/>
  <c r="FK320" i="12" s="1"/>
  <c r="FK257" i="12"/>
  <c r="FK280" i="12" s="1"/>
  <c r="FK259" i="12"/>
  <c r="FJ259" i="12"/>
  <c r="FJ262" i="12" s="1"/>
  <c r="FJ257" i="12"/>
  <c r="FJ280" i="12" s="1"/>
  <c r="FM233" i="12"/>
  <c r="FM239" i="12" s="1"/>
  <c r="FN234" i="12"/>
  <c r="FL338" i="12" l="1"/>
  <c r="FL350" i="12" s="1"/>
  <c r="FL329" i="12"/>
  <c r="FL341" i="12" s="1"/>
  <c r="FI286" i="12"/>
  <c r="FI340" i="12" s="1"/>
  <c r="FL334" i="12"/>
  <c r="FL346" i="12" s="1"/>
  <c r="FL333" i="12"/>
  <c r="FL345" i="12" s="1"/>
  <c r="FL337" i="12"/>
  <c r="FL349" i="12" s="1"/>
  <c r="FL332" i="12"/>
  <c r="FL344" i="12" s="1"/>
  <c r="FL335" i="12"/>
  <c r="FL347" i="12" s="1"/>
  <c r="FL256" i="12"/>
  <c r="FL257" i="12" s="1"/>
  <c r="FL280" i="12" s="1"/>
  <c r="FL330" i="12"/>
  <c r="FL342" i="12" s="1"/>
  <c r="FL336" i="12"/>
  <c r="FL348" i="12" s="1"/>
  <c r="FL331" i="12"/>
  <c r="FL343" i="12" s="1"/>
  <c r="FJ258" i="12"/>
  <c r="FJ286" i="12" s="1"/>
  <c r="FJ340" i="12" s="1"/>
  <c r="FK258" i="12"/>
  <c r="FK260" i="12" s="1"/>
  <c r="BZ218" i="12"/>
  <c r="BZ213" i="12"/>
  <c r="BZ275" i="12" s="1"/>
  <c r="AQ49" i="10"/>
  <c r="AQ51" i="10"/>
  <c r="AQ43" i="10"/>
  <c r="DA200" i="12"/>
  <c r="DA196" i="12"/>
  <c r="CN124" i="8"/>
  <c r="BC230" i="12"/>
  <c r="BC221" i="12" s="1"/>
  <c r="BY276" i="12"/>
  <c r="BY274" i="12" s="1"/>
  <c r="BY191" i="12"/>
  <c r="BZ204" i="12"/>
  <c r="CA202" i="12" s="1"/>
  <c r="DB198" i="12"/>
  <c r="FK262" i="12"/>
  <c r="FK272" i="12" s="1"/>
  <c r="FM244" i="12"/>
  <c r="FM316" i="12" s="1"/>
  <c r="FM317" i="12" s="1"/>
  <c r="FM318" i="12" s="1"/>
  <c r="FM319" i="12" s="1"/>
  <c r="FN315" i="12" s="1"/>
  <c r="FM238" i="12"/>
  <c r="FL237" i="12"/>
  <c r="FL314" i="12"/>
  <c r="FL313" i="12" s="1"/>
  <c r="FL320" i="12" s="1"/>
  <c r="FN233" i="12"/>
  <c r="FN239" i="12" s="1"/>
  <c r="FO234" i="12"/>
  <c r="FJ271" i="12"/>
  <c r="FJ272" i="12"/>
  <c r="FL259" i="12" l="1"/>
  <c r="FL262" i="12" s="1"/>
  <c r="FK286" i="12"/>
  <c r="FK340" i="12" s="1"/>
  <c r="FJ260" i="12"/>
  <c r="FL258" i="12"/>
  <c r="FK271" i="12"/>
  <c r="FK270" i="12" s="1"/>
  <c r="FK282" i="12" s="1"/>
  <c r="FK245" i="12" s="1"/>
  <c r="BC251" i="12"/>
  <c r="BC253" i="12" s="1"/>
  <c r="BC242" i="12"/>
  <c r="BC240" i="12" s="1"/>
  <c r="BC246" i="12" s="1"/>
  <c r="AP126" i="8"/>
  <c r="AP123" i="8" s="1"/>
  <c r="BC216" i="12"/>
  <c r="FM335" i="12"/>
  <c r="FM347" i="12" s="1"/>
  <c r="FM332" i="12"/>
  <c r="FM344" i="12" s="1"/>
  <c r="FM331" i="12"/>
  <c r="FM343" i="12" s="1"/>
  <c r="DB200" i="12"/>
  <c r="CO124" i="8"/>
  <c r="DB196" i="12"/>
  <c r="FJ270" i="12"/>
  <c r="FJ282" i="12" s="1"/>
  <c r="FJ245" i="12" s="1"/>
  <c r="FM256" i="12"/>
  <c r="FM257" i="12" s="1"/>
  <c r="FM280" i="12" s="1"/>
  <c r="FM338" i="12"/>
  <c r="FM350" i="12" s="1"/>
  <c r="FM337" i="12"/>
  <c r="FM349" i="12" s="1"/>
  <c r="FM329" i="12"/>
  <c r="FM341" i="12" s="1"/>
  <c r="FM336" i="12"/>
  <c r="FM348" i="12" s="1"/>
  <c r="DB199" i="12"/>
  <c r="DC197" i="12" s="1"/>
  <c r="FM334" i="12"/>
  <c r="FM346" i="12" s="1"/>
  <c r="BZ219" i="12"/>
  <c r="CA217" i="12" s="1"/>
  <c r="BZ229" i="12"/>
  <c r="FM330" i="12"/>
  <c r="FM342" i="12" s="1"/>
  <c r="FM333" i="12"/>
  <c r="FM345" i="12" s="1"/>
  <c r="CA203" i="12"/>
  <c r="CA204" i="12" s="1"/>
  <c r="CB202" i="12" s="1"/>
  <c r="FN244" i="12"/>
  <c r="FN316" i="12" s="1"/>
  <c r="FN317" i="12" s="1"/>
  <c r="FN318" i="12" s="1"/>
  <c r="FN319" i="12" s="1"/>
  <c r="FO315" i="12" s="1"/>
  <c r="FN238" i="12"/>
  <c r="FM314" i="12"/>
  <c r="FM313" i="12" s="1"/>
  <c r="FM320" i="12" s="1"/>
  <c r="FM237" i="12"/>
  <c r="FO233" i="12"/>
  <c r="FO239" i="12" s="1"/>
  <c r="FP234" i="12"/>
  <c r="FL271" i="12" l="1"/>
  <c r="FL272" i="12"/>
  <c r="FL260" i="12"/>
  <c r="FN330" i="12"/>
  <c r="FN342" i="12" s="1"/>
  <c r="FN334" i="12"/>
  <c r="FN346" i="12" s="1"/>
  <c r="FN338" i="12"/>
  <c r="FN350" i="12" s="1"/>
  <c r="FN335" i="12"/>
  <c r="FN347" i="12" s="1"/>
  <c r="BC287" i="12"/>
  <c r="FL286" i="12"/>
  <c r="FL340" i="12" s="1"/>
  <c r="CB203" i="12"/>
  <c r="CB213" i="12" s="1"/>
  <c r="CB275" i="12" s="1"/>
  <c r="CA218" i="12"/>
  <c r="CA213" i="12"/>
  <c r="CA275" i="12" s="1"/>
  <c r="BZ276" i="12"/>
  <c r="BZ274" i="12" s="1"/>
  <c r="BZ191" i="12"/>
  <c r="AR42" i="10"/>
  <c r="BC288" i="12"/>
  <c r="BC192" i="12"/>
  <c r="BC193" i="12" s="1"/>
  <c r="CA219" i="12"/>
  <c r="CB217" i="12" s="1"/>
  <c r="FN331" i="12"/>
  <c r="FN343" i="12" s="1"/>
  <c r="DC198" i="12"/>
  <c r="DC199" i="12" s="1"/>
  <c r="DD197" i="12" s="1"/>
  <c r="FN332" i="12"/>
  <c r="FN344" i="12" s="1"/>
  <c r="FN333" i="12"/>
  <c r="FN345" i="12" s="1"/>
  <c r="FN337" i="12"/>
  <c r="FN349" i="12" s="1"/>
  <c r="FN329" i="12"/>
  <c r="FN341" i="12" s="1"/>
  <c r="BC220" i="12"/>
  <c r="BC222" i="12" s="1"/>
  <c r="FM258" i="12"/>
  <c r="FM259" i="12"/>
  <c r="FM262" i="12" s="1"/>
  <c r="FM272" i="12" s="1"/>
  <c r="FN336" i="12"/>
  <c r="FN348" i="12" s="1"/>
  <c r="FO244" i="12"/>
  <c r="FO316" i="12" s="1"/>
  <c r="FO317" i="12" s="1"/>
  <c r="FO318" i="12" s="1"/>
  <c r="FO319" i="12" s="1"/>
  <c r="FP315" i="12" s="1"/>
  <c r="FO238" i="12"/>
  <c r="FN237" i="12"/>
  <c r="FN314" i="12"/>
  <c r="FN313" i="12" s="1"/>
  <c r="FN320" i="12" s="1"/>
  <c r="FP233" i="12"/>
  <c r="FP239" i="12" s="1"/>
  <c r="FQ234" i="12"/>
  <c r="FN256" i="12"/>
  <c r="FL270" i="12" l="1"/>
  <c r="FL282" i="12" s="1"/>
  <c r="FL245" i="12" s="1"/>
  <c r="FO256" i="12"/>
  <c r="FO259" i="12" s="1"/>
  <c r="FO332" i="12"/>
  <c r="FO344" i="12" s="1"/>
  <c r="FO331" i="12"/>
  <c r="FO343" i="12" s="1"/>
  <c r="FO330" i="12"/>
  <c r="FO342" i="12" s="1"/>
  <c r="FM271" i="12"/>
  <c r="FM270" i="12" s="1"/>
  <c r="FM282" i="12" s="1"/>
  <c r="FM245" i="12" s="1"/>
  <c r="DD198" i="12"/>
  <c r="DD199" i="12" s="1"/>
  <c r="DE197" i="12" s="1"/>
  <c r="FO338" i="12"/>
  <c r="FO350" i="12" s="1"/>
  <c r="DC200" i="12"/>
  <c r="DC196" i="12"/>
  <c r="CP124" i="8"/>
  <c r="FO334" i="12"/>
  <c r="FO346" i="12" s="1"/>
  <c r="AR43" i="10"/>
  <c r="AR49" i="10"/>
  <c r="AR51" i="10"/>
  <c r="CA229" i="12"/>
  <c r="FO333" i="12"/>
  <c r="FO345" i="12" s="1"/>
  <c r="FM260" i="12"/>
  <c r="FM286" i="12"/>
  <c r="FM340" i="12" s="1"/>
  <c r="CB218" i="12"/>
  <c r="CB219" i="12" s="1"/>
  <c r="CC217" i="12" s="1"/>
  <c r="FO337" i="12"/>
  <c r="FO349" i="12" s="1"/>
  <c r="BD230" i="12"/>
  <c r="BD221" i="12" s="1"/>
  <c r="CB204" i="12"/>
  <c r="CC202" i="12" s="1"/>
  <c r="FO335" i="12"/>
  <c r="FO347" i="12" s="1"/>
  <c r="FO329" i="12"/>
  <c r="FO341" i="12" s="1"/>
  <c r="FO336" i="12"/>
  <c r="FO348" i="12" s="1"/>
  <c r="FP244" i="12"/>
  <c r="FP316" i="12" s="1"/>
  <c r="FP317" i="12" s="1"/>
  <c r="FP318" i="12" s="1"/>
  <c r="FP319" i="12" s="1"/>
  <c r="FQ315" i="12" s="1"/>
  <c r="FP238" i="12"/>
  <c r="FO314" i="12"/>
  <c r="FO313" i="12" s="1"/>
  <c r="FO320" i="12" s="1"/>
  <c r="FO237" i="12"/>
  <c r="FN259" i="12"/>
  <c r="FN262" i="12" s="1"/>
  <c r="FN257" i="12"/>
  <c r="FN280" i="12" s="1"/>
  <c r="FQ233" i="12"/>
  <c r="FQ239" i="12" s="1"/>
  <c r="FR234" i="12"/>
  <c r="FO257" i="12" l="1"/>
  <c r="FO258" i="12" s="1"/>
  <c r="FP332" i="12"/>
  <c r="FP344" i="12" s="1"/>
  <c r="FP256" i="12"/>
  <c r="FP257" i="12" s="1"/>
  <c r="FP280" i="12" s="1"/>
  <c r="FP338" i="12"/>
  <c r="FP350" i="12" s="1"/>
  <c r="FP336" i="12"/>
  <c r="FP348" i="12" s="1"/>
  <c r="FP337" i="12"/>
  <c r="FP349" i="12" s="1"/>
  <c r="FN258" i="12"/>
  <c r="FN286" i="12" s="1"/>
  <c r="FN340" i="12" s="1"/>
  <c r="CB229" i="12"/>
  <c r="CB276" i="12" s="1"/>
  <c r="CB274" i="12" s="1"/>
  <c r="BD251" i="12"/>
  <c r="BD253" i="12" s="1"/>
  <c r="FP333" i="12"/>
  <c r="FP345" i="12" s="1"/>
  <c r="CC203" i="12"/>
  <c r="BD242" i="12"/>
  <c r="BD240" i="12" s="1"/>
  <c r="BD246" i="12" s="1"/>
  <c r="BD287" i="12" s="1"/>
  <c r="AQ126" i="8"/>
  <c r="AQ123" i="8" s="1"/>
  <c r="BD216" i="12"/>
  <c r="FO262" i="12"/>
  <c r="FO271" i="12" s="1"/>
  <c r="FP335" i="12"/>
  <c r="FP347" i="12" s="1"/>
  <c r="FP329" i="12"/>
  <c r="FP341" i="12" s="1"/>
  <c r="FP330" i="12"/>
  <c r="FP342" i="12" s="1"/>
  <c r="DE198" i="12"/>
  <c r="DE199" i="12" s="1"/>
  <c r="DF197" i="12" s="1"/>
  <c r="CA191" i="12"/>
  <c r="CA276" i="12"/>
  <c r="CA274" i="12" s="1"/>
  <c r="FP331" i="12"/>
  <c r="FP343" i="12" s="1"/>
  <c r="FP334" i="12"/>
  <c r="FP346" i="12" s="1"/>
  <c r="DD200" i="12"/>
  <c r="DD196" i="12"/>
  <c r="CQ124" i="8"/>
  <c r="FQ244" i="12"/>
  <c r="FQ316" i="12" s="1"/>
  <c r="FQ317" i="12" s="1"/>
  <c r="FQ318" i="12" s="1"/>
  <c r="FQ319" i="12" s="1"/>
  <c r="FR315" i="12" s="1"/>
  <c r="FQ238" i="12"/>
  <c r="FP314" i="12"/>
  <c r="FP313" i="12" s="1"/>
  <c r="FP320" i="12" s="1"/>
  <c r="FP237" i="12"/>
  <c r="FR233" i="12"/>
  <c r="FR239" i="12" s="1"/>
  <c r="FS234" i="12"/>
  <c r="FN271" i="12"/>
  <c r="FN272" i="12"/>
  <c r="FP259" i="12" l="1"/>
  <c r="FP262" i="12" s="1"/>
  <c r="FP271" i="12" s="1"/>
  <c r="FQ335" i="12"/>
  <c r="FQ347" i="12" s="1"/>
  <c r="FQ338" i="12"/>
  <c r="FQ350" i="12" s="1"/>
  <c r="FQ256" i="12"/>
  <c r="FQ329" i="12"/>
  <c r="FO280" i="12"/>
  <c r="FQ336" i="12"/>
  <c r="FQ330" i="12"/>
  <c r="FN260" i="12"/>
  <c r="FQ331" i="12"/>
  <c r="FQ343" i="12" s="1"/>
  <c r="FQ348" i="12"/>
  <c r="CB191" i="12"/>
  <c r="FQ337" i="12"/>
  <c r="FQ349" i="12" s="1"/>
  <c r="FQ334" i="12"/>
  <c r="FQ346" i="12" s="1"/>
  <c r="FQ333" i="12"/>
  <c r="FQ332" i="12"/>
  <c r="FQ344" i="12" s="1"/>
  <c r="FO272" i="12"/>
  <c r="FO270" i="12" s="1"/>
  <c r="FO282" i="12" s="1"/>
  <c r="FO245" i="12" s="1"/>
  <c r="BD192" i="12"/>
  <c r="BD193" i="12" s="1"/>
  <c r="FQ341" i="12"/>
  <c r="FN270" i="12"/>
  <c r="FN282" i="12" s="1"/>
  <c r="FN245" i="12" s="1"/>
  <c r="FQ345" i="12"/>
  <c r="FQ342" i="12"/>
  <c r="CC218" i="12"/>
  <c r="CC213" i="12"/>
  <c r="CC275" i="12" s="1"/>
  <c r="BD288" i="12"/>
  <c r="AS42" i="10"/>
  <c r="CC204" i="12"/>
  <c r="CD202" i="12" s="1"/>
  <c r="FP258" i="12"/>
  <c r="DF198" i="12"/>
  <c r="DF199" i="12" s="1"/>
  <c r="DG197" i="12" s="1"/>
  <c r="BD220" i="12"/>
  <c r="BD222" i="12" s="1"/>
  <c r="FO260" i="12"/>
  <c r="FO286" i="12"/>
  <c r="FO340" i="12" s="1"/>
  <c r="DE200" i="12"/>
  <c r="CR124" i="8"/>
  <c r="DE196" i="12"/>
  <c r="FR244" i="12"/>
  <c r="FR316" i="12" s="1"/>
  <c r="FR317" i="12" s="1"/>
  <c r="FR318" i="12" s="1"/>
  <c r="FR319" i="12" s="1"/>
  <c r="FS315" i="12" s="1"/>
  <c r="FR238" i="12"/>
  <c r="FQ314" i="12"/>
  <c r="FQ313" i="12" s="1"/>
  <c r="FQ320" i="12" s="1"/>
  <c r="FQ237" i="12"/>
  <c r="FQ259" i="12"/>
  <c r="FQ257" i="12"/>
  <c r="FQ280" i="12" s="1"/>
  <c r="FS233" i="12"/>
  <c r="FS239" i="12" s="1"/>
  <c r="FT234" i="12"/>
  <c r="FR330" i="12" l="1"/>
  <c r="FR342" i="12" s="1"/>
  <c r="FR338" i="12"/>
  <c r="FR350" i="12" s="1"/>
  <c r="FR333" i="12"/>
  <c r="FR345" i="12" s="1"/>
  <c r="FR335" i="12"/>
  <c r="FR347" i="12" s="1"/>
  <c r="FR332" i="12"/>
  <c r="FR344" i="12" s="1"/>
  <c r="FR337" i="12"/>
  <c r="FR349" i="12" s="1"/>
  <c r="FR329" i="12"/>
  <c r="FR341" i="12" s="1"/>
  <c r="FQ258" i="12"/>
  <c r="FQ286" i="12" s="1"/>
  <c r="FQ340" i="12" s="1"/>
  <c r="FR256" i="12"/>
  <c r="FR257" i="12" s="1"/>
  <c r="FR280" i="12" s="1"/>
  <c r="FR334" i="12"/>
  <c r="FR346" i="12" s="1"/>
  <c r="FR331" i="12"/>
  <c r="FR343" i="12" s="1"/>
  <c r="FQ262" i="12"/>
  <c r="FQ272" i="12" s="1"/>
  <c r="FP272" i="12"/>
  <c r="FP270" i="12" s="1"/>
  <c r="FP282" i="12" s="1"/>
  <c r="FP245" i="12" s="1"/>
  <c r="BE230" i="12"/>
  <c r="CD203" i="12"/>
  <c r="DF200" i="12"/>
  <c r="DF196" i="12"/>
  <c r="CS124" i="8"/>
  <c r="DG198" i="12"/>
  <c r="DG199" i="12" s="1"/>
  <c r="DH197" i="12" s="1"/>
  <c r="AS43" i="10"/>
  <c r="AS49" i="10"/>
  <c r="AS51" i="10"/>
  <c r="FP260" i="12"/>
  <c r="FP286" i="12"/>
  <c r="FP340" i="12" s="1"/>
  <c r="CC229" i="12"/>
  <c r="CC219" i="12"/>
  <c r="CD217" i="12" s="1"/>
  <c r="FS244" i="12"/>
  <c r="FS316" i="12" s="1"/>
  <c r="FS317" i="12" s="1"/>
  <c r="FS318" i="12" s="1"/>
  <c r="FS319" i="12" s="1"/>
  <c r="FT315" i="12" s="1"/>
  <c r="FS238" i="12"/>
  <c r="FR314" i="12"/>
  <c r="FR313" i="12" s="1"/>
  <c r="FR320" i="12" s="1"/>
  <c r="FR237" i="12"/>
  <c r="FT233" i="12"/>
  <c r="FT239" i="12" s="1"/>
  <c r="FU234" i="12"/>
  <c r="FR336" i="12"/>
  <c r="FR348" i="12" s="1"/>
  <c r="FQ271" i="12" l="1"/>
  <c r="FQ270" i="12" s="1"/>
  <c r="FQ282" i="12" s="1"/>
  <c r="FQ245" i="12" s="1"/>
  <c r="FQ260" i="12"/>
  <c r="FR259" i="12"/>
  <c r="FR262" i="12" s="1"/>
  <c r="FR258" i="12"/>
  <c r="FS337" i="12"/>
  <c r="FS349" i="12" s="1"/>
  <c r="FS335" i="12"/>
  <c r="FS347" i="12" s="1"/>
  <c r="DG200" i="12"/>
  <c r="CT124" i="8"/>
  <c r="DG196" i="12"/>
  <c r="CD218" i="12"/>
  <c r="CD213" i="12"/>
  <c r="CD275" i="12" s="1"/>
  <c r="DH198" i="12"/>
  <c r="DH199" i="12" s="1"/>
  <c r="DI197" i="12" s="1"/>
  <c r="FS338" i="12"/>
  <c r="FS350" i="12" s="1"/>
  <c r="FS336" i="12"/>
  <c r="FS348" i="12" s="1"/>
  <c r="FS329" i="12"/>
  <c r="FS341" i="12" s="1"/>
  <c r="CD204" i="12"/>
  <c r="CE202" i="12" s="1"/>
  <c r="FR260" i="12"/>
  <c r="FR286" i="12"/>
  <c r="FR340" i="12" s="1"/>
  <c r="FS256" i="12"/>
  <c r="FS257" i="12" s="1"/>
  <c r="FS280" i="12" s="1"/>
  <c r="FS331" i="12"/>
  <c r="FS343" i="12" s="1"/>
  <c r="FS334" i="12"/>
  <c r="FS346" i="12" s="1"/>
  <c r="FS332" i="12"/>
  <c r="FS344" i="12" s="1"/>
  <c r="BE242" i="12"/>
  <c r="BE240" i="12" s="1"/>
  <c r="BE246" i="12" s="1"/>
  <c r="BE216" i="12"/>
  <c r="AR126" i="8"/>
  <c r="AR123" i="8" s="1"/>
  <c r="CC276" i="12"/>
  <c r="CC274" i="12" s="1"/>
  <c r="CC191" i="12"/>
  <c r="FS330" i="12"/>
  <c r="FS342" i="12" s="1"/>
  <c r="FS333" i="12"/>
  <c r="FS345" i="12" s="1"/>
  <c r="BE221" i="12"/>
  <c r="FT244" i="12"/>
  <c r="FT316" i="12" s="1"/>
  <c r="FT317" i="12" s="1"/>
  <c r="FT318" i="12" s="1"/>
  <c r="FT319" i="12" s="1"/>
  <c r="FU315" i="12" s="1"/>
  <c r="FT238" i="12"/>
  <c r="FS314" i="12"/>
  <c r="FS313" i="12" s="1"/>
  <c r="FS320" i="12" s="1"/>
  <c r="FS237" i="12"/>
  <c r="FU233" i="12"/>
  <c r="FU239" i="12" s="1"/>
  <c r="FV234" i="12"/>
  <c r="FT338" i="12" l="1"/>
  <c r="FT350" i="12" s="1"/>
  <c r="FR271" i="12"/>
  <c r="FR272" i="12"/>
  <c r="FT334" i="12"/>
  <c r="FT346" i="12" s="1"/>
  <c r="FT333" i="12"/>
  <c r="FT345" i="12" s="1"/>
  <c r="FT331" i="12"/>
  <c r="FT343" i="12" s="1"/>
  <c r="FT330" i="12"/>
  <c r="FT342" i="12" s="1"/>
  <c r="FT335" i="12"/>
  <c r="FT347" i="12" s="1"/>
  <c r="FS259" i="12"/>
  <c r="FS262" i="12" s="1"/>
  <c r="FS272" i="12" s="1"/>
  <c r="BE192" i="12"/>
  <c r="BE193" i="12" s="1"/>
  <c r="FS258" i="12"/>
  <c r="FS286" i="12" s="1"/>
  <c r="FS340" i="12" s="1"/>
  <c r="FT256" i="12"/>
  <c r="FT259" i="12" s="1"/>
  <c r="FT262" i="12" s="1"/>
  <c r="CE203" i="12"/>
  <c r="BE251" i="12"/>
  <c r="BE253" i="12" s="1"/>
  <c r="BE287" i="12" s="1"/>
  <c r="BE220" i="12"/>
  <c r="BE222" i="12" s="1"/>
  <c r="FT336" i="12"/>
  <c r="FT348" i="12" s="1"/>
  <c r="CD229" i="12"/>
  <c r="DI198" i="12"/>
  <c r="DI199" i="12" s="1"/>
  <c r="DJ197" i="12" s="1"/>
  <c r="FT329" i="12"/>
  <c r="FT341" i="12" s="1"/>
  <c r="DH200" i="12"/>
  <c r="CU124" i="8"/>
  <c r="DH196" i="12"/>
  <c r="CD219" i="12"/>
  <c r="CE217" i="12" s="1"/>
  <c r="FT332" i="12"/>
  <c r="FT344" i="12" s="1"/>
  <c r="FT337" i="12"/>
  <c r="FT349" i="12" s="1"/>
  <c r="FU244" i="12"/>
  <c r="FU316" i="12" s="1"/>
  <c r="FU317" i="12" s="1"/>
  <c r="FU318" i="12" s="1"/>
  <c r="FU319" i="12" s="1"/>
  <c r="FV315" i="12" s="1"/>
  <c r="FU238" i="12"/>
  <c r="FT237" i="12"/>
  <c r="FT314" i="12"/>
  <c r="FT313" i="12" s="1"/>
  <c r="FT320" i="12" s="1"/>
  <c r="FV233" i="12"/>
  <c r="FV239" i="12" s="1"/>
  <c r="FW234" i="12"/>
  <c r="FR270" i="12" l="1"/>
  <c r="FR282" i="12" s="1"/>
  <c r="FR245" i="12" s="1"/>
  <c r="FS271" i="12"/>
  <c r="FS270" i="12" s="1"/>
  <c r="FS282" i="12" s="1"/>
  <c r="FS245" i="12" s="1"/>
  <c r="FS260" i="12"/>
  <c r="FU256" i="12"/>
  <c r="FU257" i="12" s="1"/>
  <c r="FU280" i="12" s="1"/>
  <c r="FT257" i="12"/>
  <c r="FU338" i="12"/>
  <c r="FU350" i="12" s="1"/>
  <c r="FU336" i="12"/>
  <c r="FU348" i="12" s="1"/>
  <c r="FU332" i="12"/>
  <c r="FU344" i="12" s="1"/>
  <c r="FU329" i="12"/>
  <c r="FU341" i="12" s="1"/>
  <c r="DJ198" i="12"/>
  <c r="DJ199" i="12" s="1"/>
  <c r="DK197" i="12" s="1"/>
  <c r="BF230" i="12"/>
  <c r="BF221" i="12" s="1"/>
  <c r="CD191" i="12"/>
  <c r="CD276" i="12"/>
  <c r="CD274" i="12" s="1"/>
  <c r="FU335" i="12"/>
  <c r="FU347" i="12" s="1"/>
  <c r="FU331" i="12"/>
  <c r="FU343" i="12" s="1"/>
  <c r="AT42" i="10"/>
  <c r="BE288" i="12"/>
  <c r="CE218" i="12"/>
  <c r="CE219" i="12" s="1"/>
  <c r="CF217" i="12" s="1"/>
  <c r="CE213" i="12"/>
  <c r="CE275" i="12" s="1"/>
  <c r="DI200" i="12"/>
  <c r="DI196" i="12"/>
  <c r="CV124" i="8"/>
  <c r="FU334" i="12"/>
  <c r="FU346" i="12" s="1"/>
  <c r="FU337" i="12"/>
  <c r="FU349" i="12" s="1"/>
  <c r="FU333" i="12"/>
  <c r="FU345" i="12" s="1"/>
  <c r="CE204" i="12"/>
  <c r="CF202" i="12" s="1"/>
  <c r="FU330" i="12"/>
  <c r="FU342" i="12" s="1"/>
  <c r="FV244" i="12"/>
  <c r="FV316" i="12" s="1"/>
  <c r="FV317" i="12" s="1"/>
  <c r="FV318" i="12" s="1"/>
  <c r="FV319" i="12" s="1"/>
  <c r="FW315" i="12" s="1"/>
  <c r="FV238" i="12"/>
  <c r="FU237" i="12"/>
  <c r="FU314" i="12"/>
  <c r="FU313" i="12" s="1"/>
  <c r="FU320" i="12" s="1"/>
  <c r="FW233" i="12"/>
  <c r="FW239" i="12" s="1"/>
  <c r="FX234" i="12"/>
  <c r="FT272" i="12"/>
  <c r="FT271" i="12"/>
  <c r="FU258" i="12" l="1"/>
  <c r="FU259" i="12"/>
  <c r="FU262" i="12" s="1"/>
  <c r="FV256" i="12"/>
  <c r="FV257" i="12" s="1"/>
  <c r="FV280" i="12" s="1"/>
  <c r="FV337" i="12"/>
  <c r="FV349" i="12" s="1"/>
  <c r="FV334" i="12"/>
  <c r="FV346" i="12" s="1"/>
  <c r="FV333" i="12"/>
  <c r="FV345" i="12" s="1"/>
  <c r="FV330" i="12"/>
  <c r="FV342" i="12" s="1"/>
  <c r="FV329" i="12"/>
  <c r="FV341" i="12" s="1"/>
  <c r="FV338" i="12"/>
  <c r="FV350" i="12" s="1"/>
  <c r="FV335" i="12"/>
  <c r="FV347" i="12" s="1"/>
  <c r="FV331" i="12"/>
  <c r="FV343" i="12" s="1"/>
  <c r="FT280" i="12"/>
  <c r="FT258" i="12"/>
  <c r="FV336" i="12"/>
  <c r="FV348" i="12" s="1"/>
  <c r="DK198" i="12"/>
  <c r="DK199" i="12" s="1"/>
  <c r="DL197" i="12" s="1"/>
  <c r="DJ200" i="12"/>
  <c r="DJ196" i="12"/>
  <c r="CW124" i="8"/>
  <c r="BF251" i="12"/>
  <c r="BF253" i="12" s="1"/>
  <c r="CE229" i="12"/>
  <c r="AT51" i="10"/>
  <c r="AT49" i="10"/>
  <c r="AT43" i="10"/>
  <c r="CF203" i="12"/>
  <c r="CF204" i="12" s="1"/>
  <c r="CG202" i="12" s="1"/>
  <c r="BF242" i="12"/>
  <c r="BF240" i="12" s="1"/>
  <c r="BF246" i="12" s="1"/>
  <c r="AS126" i="8"/>
  <c r="AS123" i="8" s="1"/>
  <c r="BF216" i="12"/>
  <c r="FT270" i="12"/>
  <c r="FT282" i="12" s="1"/>
  <c r="FT245" i="12" s="1"/>
  <c r="FW244" i="12"/>
  <c r="FW316" i="12" s="1"/>
  <c r="FW317" i="12" s="1"/>
  <c r="FW318" i="12" s="1"/>
  <c r="FW319" i="12" s="1"/>
  <c r="FX315" i="12" s="1"/>
  <c r="FW238" i="12"/>
  <c r="FV237" i="12"/>
  <c r="FV314" i="12"/>
  <c r="FV313" i="12" s="1"/>
  <c r="FV320" i="12" s="1"/>
  <c r="FX233" i="12"/>
  <c r="FX239" i="12" s="1"/>
  <c r="FY234" i="12"/>
  <c r="FV332" i="12"/>
  <c r="FV344" i="12" s="1"/>
  <c r="FU272" i="12"/>
  <c r="FU271" i="12"/>
  <c r="FU260" i="12" l="1"/>
  <c r="FU286" i="12"/>
  <c r="FU340" i="12" s="1"/>
  <c r="FV259" i="12"/>
  <c r="FV262" i="12" s="1"/>
  <c r="FV271" i="12" s="1"/>
  <c r="FV258" i="12"/>
  <c r="FU270" i="12"/>
  <c r="FU282" i="12" s="1"/>
  <c r="FU245" i="12" s="1"/>
  <c r="FT260" i="12"/>
  <c r="FT286" i="12"/>
  <c r="FT340" i="12" s="1"/>
  <c r="BF220" i="12"/>
  <c r="BF222" i="12" s="1"/>
  <c r="BG230" i="12" s="1"/>
  <c r="BF287" i="12"/>
  <c r="CG203" i="12"/>
  <c r="CG213" i="12" s="1"/>
  <c r="CG275" i="12" s="1"/>
  <c r="FW335" i="12"/>
  <c r="FW347" i="12" s="1"/>
  <c r="FW336" i="12"/>
  <c r="FW348" i="12" s="1"/>
  <c r="BF192" i="12"/>
  <c r="BF193" i="12" s="1"/>
  <c r="DL198" i="12"/>
  <c r="DL199" i="12" s="1"/>
  <c r="DM197" i="12" s="1"/>
  <c r="FW330" i="12"/>
  <c r="FW342" i="12" s="1"/>
  <c r="FW337" i="12"/>
  <c r="FW349" i="12" s="1"/>
  <c r="FW329" i="12"/>
  <c r="FW341" i="12" s="1"/>
  <c r="FW334" i="12"/>
  <c r="FW346" i="12" s="1"/>
  <c r="DK200" i="12"/>
  <c r="DK196" i="12"/>
  <c r="CX124" i="8"/>
  <c r="FV286" i="12"/>
  <c r="FV340" i="12" s="1"/>
  <c r="CE276" i="12"/>
  <c r="CE274" i="12" s="1"/>
  <c r="CE191" i="12"/>
  <c r="FW256" i="12"/>
  <c r="FW259" i="12" s="1"/>
  <c r="FW333" i="12"/>
  <c r="FW345" i="12" s="1"/>
  <c r="FW331" i="12"/>
  <c r="FW343" i="12" s="1"/>
  <c r="FW338" i="12"/>
  <c r="FW350" i="12" s="1"/>
  <c r="FW332" i="12"/>
  <c r="FW344" i="12" s="1"/>
  <c r="CF218" i="12"/>
  <c r="CF213" i="12"/>
  <c r="CF275" i="12" s="1"/>
  <c r="FX244" i="12"/>
  <c r="FX316" i="12" s="1"/>
  <c r="FX317" i="12" s="1"/>
  <c r="FX318" i="12" s="1"/>
  <c r="FX319" i="12" s="1"/>
  <c r="FY315" i="12" s="1"/>
  <c r="FX238" i="12"/>
  <c r="FW314" i="12"/>
  <c r="FW313" i="12" s="1"/>
  <c r="FW320" i="12" s="1"/>
  <c r="FW237" i="12"/>
  <c r="FY233" i="12"/>
  <c r="FY239" i="12" s="1"/>
  <c r="FZ234" i="12"/>
  <c r="FV260" i="12" l="1"/>
  <c r="FV272" i="12"/>
  <c r="FV270" i="12" s="1"/>
  <c r="FV282" i="12" s="1"/>
  <c r="FV245" i="12" s="1"/>
  <c r="FX338" i="12"/>
  <c r="FX350" i="12" s="1"/>
  <c r="FX331" i="12"/>
  <c r="FX343" i="12" s="1"/>
  <c r="FX332" i="12"/>
  <c r="FX344" i="12" s="1"/>
  <c r="FW262" i="12"/>
  <c r="FW271" i="12" s="1"/>
  <c r="FX336" i="12"/>
  <c r="FX348" i="12" s="1"/>
  <c r="FX337" i="12"/>
  <c r="FX349" i="12" s="1"/>
  <c r="BG221" i="12"/>
  <c r="BG251" i="12" s="1"/>
  <c r="BG253" i="12" s="1"/>
  <c r="FW257" i="12"/>
  <c r="FW280" i="12" s="1"/>
  <c r="CF219" i="12"/>
  <c r="CG217" i="12" s="1"/>
  <c r="CG218" i="12" s="1"/>
  <c r="CF229" i="12"/>
  <c r="CG204" i="12"/>
  <c r="CH202" i="12" s="1"/>
  <c r="AU42" i="10"/>
  <c r="BF288" i="12"/>
  <c r="BG242" i="12"/>
  <c r="BG240" i="12" s="1"/>
  <c r="BG246" i="12" s="1"/>
  <c r="AT126" i="8"/>
  <c r="AT123" i="8" s="1"/>
  <c r="BG216" i="12"/>
  <c r="DL200" i="12"/>
  <c r="DL196" i="12"/>
  <c r="CY124" i="8"/>
  <c r="FX335" i="12"/>
  <c r="FX347" i="12" s="1"/>
  <c r="FX329" i="12"/>
  <c r="FX341" i="12" s="1"/>
  <c r="DM198" i="12"/>
  <c r="DM199" i="12" s="1"/>
  <c r="DN197" i="12" s="1"/>
  <c r="FX333" i="12"/>
  <c r="FX345" i="12" s="1"/>
  <c r="FX334" i="12"/>
  <c r="FX346" i="12" s="1"/>
  <c r="FX256" i="12"/>
  <c r="FX257" i="12" s="1"/>
  <c r="FX280" i="12" s="1"/>
  <c r="FY244" i="12"/>
  <c r="FY316" i="12" s="1"/>
  <c r="FY317" i="12" s="1"/>
  <c r="FY318" i="12" s="1"/>
  <c r="FY319" i="12" s="1"/>
  <c r="FZ315" i="12" s="1"/>
  <c r="FY238" i="12"/>
  <c r="FX314" i="12"/>
  <c r="FX313" i="12" s="1"/>
  <c r="FX320" i="12" s="1"/>
  <c r="FX237" i="12"/>
  <c r="FZ233" i="12"/>
  <c r="FZ239" i="12" s="1"/>
  <c r="GA234" i="12"/>
  <c r="FX330" i="12"/>
  <c r="FX342" i="12" s="1"/>
  <c r="FY336" i="12"/>
  <c r="FY348" i="12" s="1"/>
  <c r="FY333" i="12"/>
  <c r="FY338" i="12"/>
  <c r="FY334" i="12"/>
  <c r="FY331" i="12"/>
  <c r="FY343" i="12" s="1"/>
  <c r="FY329" i="12"/>
  <c r="FY332" i="12"/>
  <c r="FY344" i="12" s="1"/>
  <c r="FY335" i="12"/>
  <c r="FY330" i="12"/>
  <c r="FY342" i="12" s="1"/>
  <c r="FY337" i="12"/>
  <c r="FY349" i="12" s="1"/>
  <c r="FY350" i="12" l="1"/>
  <c r="FW272" i="12"/>
  <c r="FW270" i="12" s="1"/>
  <c r="FW282" i="12" s="1"/>
  <c r="FW245" i="12" s="1"/>
  <c r="BG287" i="12"/>
  <c r="AV42" i="10" s="1"/>
  <c r="FW258" i="12"/>
  <c r="FW260" i="12" s="1"/>
  <c r="FY256" i="12"/>
  <c r="FY257" i="12" s="1"/>
  <c r="FY280" i="12" s="1"/>
  <c r="FY347" i="12"/>
  <c r="FY341" i="12"/>
  <c r="AU51" i="10"/>
  <c r="AU43" i="10"/>
  <c r="AU49" i="10"/>
  <c r="CH203" i="12"/>
  <c r="CG219" i="12"/>
  <c r="CH217" i="12" s="1"/>
  <c r="BG220" i="12"/>
  <c r="BG222" i="12" s="1"/>
  <c r="FY345" i="12"/>
  <c r="CG229" i="12"/>
  <c r="BG192" i="12"/>
  <c r="BG193" i="12" s="1"/>
  <c r="FY346" i="12"/>
  <c r="CF276" i="12"/>
  <c r="CF274" i="12" s="1"/>
  <c r="CF191" i="12"/>
  <c r="FX258" i="12"/>
  <c r="DN198" i="12"/>
  <c r="DM200" i="12"/>
  <c r="DM196" i="12"/>
  <c r="CZ124" i="8"/>
  <c r="FX259" i="12"/>
  <c r="FX262" i="12" s="1"/>
  <c r="FX271" i="12" s="1"/>
  <c r="FZ244" i="12"/>
  <c r="FZ316" i="12" s="1"/>
  <c r="FZ317" i="12" s="1"/>
  <c r="FZ318" i="12" s="1"/>
  <c r="FZ319" i="12" s="1"/>
  <c r="GA315" i="12" s="1"/>
  <c r="FZ238" i="12"/>
  <c r="FY314" i="12"/>
  <c r="FY313" i="12" s="1"/>
  <c r="FY320" i="12" s="1"/>
  <c r="FY237" i="12"/>
  <c r="FY259" i="12"/>
  <c r="GA233" i="12"/>
  <c r="GA239" i="12" s="1"/>
  <c r="GB234" i="12"/>
  <c r="FX272" i="12"/>
  <c r="FW286" i="12" l="1"/>
  <c r="FW340" i="12" s="1"/>
  <c r="BG288" i="12"/>
  <c r="FZ329" i="12"/>
  <c r="FZ341" i="12" s="1"/>
  <c r="FY258" i="12"/>
  <c r="FY260" i="12" s="1"/>
  <c r="FZ331" i="12"/>
  <c r="FZ343" i="12" s="1"/>
  <c r="FZ335" i="12"/>
  <c r="FZ347" i="12" s="1"/>
  <c r="FY262" i="12"/>
  <c r="FX270" i="12"/>
  <c r="FX282" i="12" s="1"/>
  <c r="FX245" i="12" s="1"/>
  <c r="FZ256" i="12"/>
  <c r="FZ257" i="12" s="1"/>
  <c r="FZ280" i="12" s="1"/>
  <c r="FZ338" i="12"/>
  <c r="FZ350" i="12" s="1"/>
  <c r="CG191" i="12"/>
  <c r="CG276" i="12"/>
  <c r="CG274" i="12" s="1"/>
  <c r="BH230" i="12"/>
  <c r="CH218" i="12"/>
  <c r="CH213" i="12"/>
  <c r="CH275" i="12" s="1"/>
  <c r="DN200" i="12"/>
  <c r="DN196" i="12"/>
  <c r="DA124" i="8"/>
  <c r="FZ333" i="12"/>
  <c r="FZ345" i="12" s="1"/>
  <c r="DN199" i="12"/>
  <c r="DO197" i="12" s="1"/>
  <c r="FZ336" i="12"/>
  <c r="FZ348" i="12" s="1"/>
  <c r="FZ337" i="12"/>
  <c r="FZ349" i="12" s="1"/>
  <c r="FZ334" i="12"/>
  <c r="FZ346" i="12" s="1"/>
  <c r="AV51" i="10"/>
  <c r="AV49" i="10"/>
  <c r="AV43" i="10"/>
  <c r="CH204" i="12"/>
  <c r="CI202" i="12" s="1"/>
  <c r="FZ330" i="12"/>
  <c r="FZ342" i="12" s="1"/>
  <c r="FZ332" i="12"/>
  <c r="FZ344" i="12" s="1"/>
  <c r="FX260" i="12"/>
  <c r="FX286" i="12"/>
  <c r="FX340" i="12" s="1"/>
  <c r="GA244" i="12"/>
  <c r="GA316" i="12" s="1"/>
  <c r="GA317" i="12" s="1"/>
  <c r="GA318" i="12" s="1"/>
  <c r="GA319" i="12" s="1"/>
  <c r="GB315" i="12" s="1"/>
  <c r="GA238" i="12"/>
  <c r="FZ237" i="12"/>
  <c r="FZ314" i="12"/>
  <c r="FZ313" i="12" s="1"/>
  <c r="FZ320" i="12" s="1"/>
  <c r="GB233" i="12"/>
  <c r="GB239" i="12" s="1"/>
  <c r="GC234" i="12"/>
  <c r="FY272" i="12"/>
  <c r="FY271" i="12"/>
  <c r="FY286" i="12" l="1"/>
  <c r="FY340" i="12" s="1"/>
  <c r="FZ259" i="12"/>
  <c r="FZ262" i="12" s="1"/>
  <c r="FZ272" i="12" s="1"/>
  <c r="GA337" i="12"/>
  <c r="GA349" i="12" s="1"/>
  <c r="GA329" i="12"/>
  <c r="GA341" i="12" s="1"/>
  <c r="GA256" i="12"/>
  <c r="GA257" i="12" s="1"/>
  <c r="GA280" i="12" s="1"/>
  <c r="FY270" i="12"/>
  <c r="FY282" i="12" s="1"/>
  <c r="FY245" i="12" s="1"/>
  <c r="GA333" i="12"/>
  <c r="GA345" i="12" s="1"/>
  <c r="FZ258" i="12"/>
  <c r="FZ286" i="12" s="1"/>
  <c r="FZ340" i="12" s="1"/>
  <c r="GA332" i="12"/>
  <c r="GA344" i="12" s="1"/>
  <c r="GA334" i="12"/>
  <c r="GA346" i="12" s="1"/>
  <c r="GA335" i="12"/>
  <c r="GA347" i="12" s="1"/>
  <c r="GA338" i="12"/>
  <c r="GA350" i="12" s="1"/>
  <c r="GA331" i="12"/>
  <c r="GA343" i="12" s="1"/>
  <c r="GA336" i="12"/>
  <c r="GA348" i="12" s="1"/>
  <c r="GA330" i="12"/>
  <c r="GA342" i="12" s="1"/>
  <c r="CH229" i="12"/>
  <c r="CH219" i="12"/>
  <c r="CI217" i="12" s="1"/>
  <c r="BH242" i="12"/>
  <c r="BH240" i="12" s="1"/>
  <c r="BH246" i="12" s="1"/>
  <c r="BH216" i="12"/>
  <c r="AU126" i="8"/>
  <c r="AU123" i="8" s="1"/>
  <c r="CI203" i="12"/>
  <c r="CI204" i="12" s="1"/>
  <c r="CJ202" i="12" s="1"/>
  <c r="DO198" i="12"/>
  <c r="DO199" i="12" s="1"/>
  <c r="DP197" i="12" s="1"/>
  <c r="BH221" i="12"/>
  <c r="GB244" i="12"/>
  <c r="GB316" i="12" s="1"/>
  <c r="GB317" i="12" s="1"/>
  <c r="GB318" i="12" s="1"/>
  <c r="GB319" i="12" s="1"/>
  <c r="GC315" i="12" s="1"/>
  <c r="GB238" i="12"/>
  <c r="GA237" i="12"/>
  <c r="GA314" i="12"/>
  <c r="GA313" i="12" s="1"/>
  <c r="GA320" i="12" s="1"/>
  <c r="GC233" i="12"/>
  <c r="GC239" i="12" s="1"/>
  <c r="GD234" i="12"/>
  <c r="FZ271" i="12" l="1"/>
  <c r="FZ270" i="12" s="1"/>
  <c r="FZ282" i="12" s="1"/>
  <c r="FZ245" i="12" s="1"/>
  <c r="FZ260" i="12"/>
  <c r="GA259" i="12"/>
  <c r="GA262" i="12" s="1"/>
  <c r="GA258" i="12"/>
  <c r="GA286" i="12" s="1"/>
  <c r="GA340" i="12" s="1"/>
  <c r="DP198" i="12"/>
  <c r="DP199" i="12" s="1"/>
  <c r="DQ197" i="12" s="1"/>
  <c r="CJ203" i="12"/>
  <c r="CJ213" i="12" s="1"/>
  <c r="CJ275" i="12" s="1"/>
  <c r="BH251" i="12"/>
  <c r="BH220" i="12"/>
  <c r="BH222" i="12" s="1"/>
  <c r="BH205" i="12"/>
  <c r="GB330" i="12"/>
  <c r="GB342" i="12" s="1"/>
  <c r="CH191" i="12"/>
  <c r="CH276" i="12"/>
  <c r="CH274" i="12" s="1"/>
  <c r="CI218" i="12"/>
  <c r="CI219" i="12" s="1"/>
  <c r="CJ217" i="12" s="1"/>
  <c r="CI213" i="12"/>
  <c r="CI275" i="12" s="1"/>
  <c r="GB338" i="12"/>
  <c r="GB350" i="12" s="1"/>
  <c r="GB332" i="12"/>
  <c r="GB344" i="12" s="1"/>
  <c r="GB336" i="12"/>
  <c r="GB348" i="12" s="1"/>
  <c r="GB333" i="12"/>
  <c r="GB345" i="12" s="1"/>
  <c r="GB337" i="12"/>
  <c r="GB349" i="12" s="1"/>
  <c r="GB329" i="12"/>
  <c r="GB341" i="12" s="1"/>
  <c r="BH192" i="12"/>
  <c r="BH193" i="12" s="1"/>
  <c r="GB335" i="12"/>
  <c r="GB347" i="12" s="1"/>
  <c r="GB334" i="12"/>
  <c r="GB346" i="12" s="1"/>
  <c r="DO200" i="12"/>
  <c r="DO196" i="12"/>
  <c r="DB124" i="8"/>
  <c r="GB331" i="12"/>
  <c r="GB343" i="12" s="1"/>
  <c r="GB256" i="12"/>
  <c r="GB257" i="12" s="1"/>
  <c r="GB280" i="12" s="1"/>
  <c r="GC244" i="12"/>
  <c r="GC316" i="12" s="1"/>
  <c r="GC317" i="12" s="1"/>
  <c r="GC318" i="12" s="1"/>
  <c r="GC319" i="12" s="1"/>
  <c r="GD315" i="12" s="1"/>
  <c r="GC238" i="12"/>
  <c r="GB237" i="12"/>
  <c r="GB314" i="12"/>
  <c r="GB313" i="12" s="1"/>
  <c r="GB320" i="12" s="1"/>
  <c r="GD233" i="12"/>
  <c r="GD239" i="12" s="1"/>
  <c r="GE234" i="12"/>
  <c r="GA272" i="12"/>
  <c r="GA271" i="12"/>
  <c r="GC338" i="12" l="1"/>
  <c r="GA260" i="12"/>
  <c r="GC256" i="12"/>
  <c r="GC257" i="12" s="1"/>
  <c r="GC280" i="12" s="1"/>
  <c r="GC332" i="12"/>
  <c r="GC344" i="12" s="1"/>
  <c r="GC330" i="12"/>
  <c r="GC342" i="12" s="1"/>
  <c r="GC335" i="12"/>
  <c r="GC347" i="12" s="1"/>
  <c r="GC334" i="12"/>
  <c r="GC346" i="12" s="1"/>
  <c r="GC333" i="12"/>
  <c r="GC345" i="12" s="1"/>
  <c r="GA270" i="12"/>
  <c r="GA282" i="12" s="1"/>
  <c r="GA245" i="12" s="1"/>
  <c r="GC329" i="12"/>
  <c r="GC341" i="12" s="1"/>
  <c r="GC331" i="12"/>
  <c r="GC343" i="12" s="1"/>
  <c r="GC337" i="12"/>
  <c r="GC349" i="12" s="1"/>
  <c r="GC336" i="12"/>
  <c r="GC348" i="12" s="1"/>
  <c r="BH252" i="12"/>
  <c r="BH253" i="12" s="1"/>
  <c r="BH287" i="12" s="1"/>
  <c r="BH206" i="12"/>
  <c r="GB258" i="12"/>
  <c r="CJ218" i="12"/>
  <c r="CJ229" i="12" s="1"/>
  <c r="GB259" i="12"/>
  <c r="GB262" i="12" s="1"/>
  <c r="GB272" i="12" s="1"/>
  <c r="CJ204" i="12"/>
  <c r="CK202" i="12" s="1"/>
  <c r="CI229" i="12"/>
  <c r="GC350" i="12"/>
  <c r="DQ198" i="12"/>
  <c r="BI230" i="12"/>
  <c r="DP200" i="12"/>
  <c r="DC124" i="8"/>
  <c r="DP196" i="12"/>
  <c r="GD244" i="12"/>
  <c r="GD316" i="12" s="1"/>
  <c r="GD317" i="12" s="1"/>
  <c r="GD318" i="12" s="1"/>
  <c r="GD319" i="12" s="1"/>
  <c r="GE315" i="12" s="1"/>
  <c r="GD238" i="12"/>
  <c r="GC237" i="12"/>
  <c r="GC314" i="12"/>
  <c r="GC313" i="12" s="1"/>
  <c r="GC320" i="12" s="1"/>
  <c r="GE233" i="12"/>
  <c r="GE239" i="12" s="1"/>
  <c r="GF234" i="12"/>
  <c r="GC259" i="12" l="1"/>
  <c r="GC262" i="12" s="1"/>
  <c r="GD333" i="12"/>
  <c r="GD345" i="12" s="1"/>
  <c r="GD330" i="12"/>
  <c r="GD342" i="12" s="1"/>
  <c r="GD329" i="12"/>
  <c r="GD341" i="12" s="1"/>
  <c r="GD336" i="12"/>
  <c r="GD348" i="12" s="1"/>
  <c r="GC258" i="12"/>
  <c r="AW42" i="10"/>
  <c r="BH288" i="12"/>
  <c r="CI276" i="12"/>
  <c r="CI274" i="12" s="1"/>
  <c r="CI191" i="12"/>
  <c r="CK203" i="12"/>
  <c r="CK204" i="12" s="1"/>
  <c r="CL202" i="12" s="1"/>
  <c r="CJ276" i="12"/>
  <c r="CJ274" i="12" s="1"/>
  <c r="CJ191" i="12"/>
  <c r="GB271" i="12"/>
  <c r="GB270" i="12" s="1"/>
  <c r="GB282" i="12" s="1"/>
  <c r="GB245" i="12" s="1"/>
  <c r="GB260" i="12"/>
  <c r="GB286" i="12"/>
  <c r="GB340" i="12" s="1"/>
  <c r="DQ200" i="12"/>
  <c r="DQ196" i="12"/>
  <c r="DD124" i="8"/>
  <c r="GD338" i="12"/>
  <c r="GD350" i="12" s="1"/>
  <c r="BI242" i="12"/>
  <c r="BI216" i="12"/>
  <c r="AV126" i="8"/>
  <c r="GD335" i="12"/>
  <c r="GD347" i="12" s="1"/>
  <c r="BI214" i="12"/>
  <c r="BI205" i="12" s="1"/>
  <c r="BI252" i="12" s="1"/>
  <c r="GD331" i="12"/>
  <c r="GD343" i="12" s="1"/>
  <c r="GD337" i="12"/>
  <c r="GD349" i="12" s="1"/>
  <c r="GD334" i="12"/>
  <c r="GD346" i="12" s="1"/>
  <c r="BI221" i="12"/>
  <c r="GD256" i="12"/>
  <c r="GD259" i="12" s="1"/>
  <c r="GD332" i="12"/>
  <c r="GD344" i="12" s="1"/>
  <c r="DQ199" i="12"/>
  <c r="DR197" i="12" s="1"/>
  <c r="CJ219" i="12"/>
  <c r="CK217" i="12" s="1"/>
  <c r="GE244" i="12"/>
  <c r="GE316" i="12" s="1"/>
  <c r="GE317" i="12" s="1"/>
  <c r="GE318" i="12" s="1"/>
  <c r="GE319" i="12" s="1"/>
  <c r="GF315" i="12" s="1"/>
  <c r="GE238" i="12"/>
  <c r="GD237" i="12"/>
  <c r="GD314" i="12"/>
  <c r="GD313" i="12" s="1"/>
  <c r="GD320" i="12" s="1"/>
  <c r="GD257" i="12"/>
  <c r="GD280" i="12" s="1"/>
  <c r="GF233" i="12"/>
  <c r="GF239" i="12" s="1"/>
  <c r="GG234" i="12"/>
  <c r="GC272" i="12" l="1"/>
  <c r="GC271" i="12"/>
  <c r="GD262" i="12"/>
  <c r="GC260" i="12"/>
  <c r="GC286" i="12"/>
  <c r="GC340" i="12" s="1"/>
  <c r="GE330" i="12"/>
  <c r="GE342" i="12" s="1"/>
  <c r="GE335" i="12"/>
  <c r="GE347" i="12" s="1"/>
  <c r="GE256" i="12"/>
  <c r="GE257" i="12" s="1"/>
  <c r="GE280" i="12" s="1"/>
  <c r="GE337" i="12"/>
  <c r="GE336" i="12"/>
  <c r="GE348" i="12" s="1"/>
  <c r="GE334" i="12"/>
  <c r="GE346" i="12" s="1"/>
  <c r="GE329" i="12"/>
  <c r="GE341" i="12" s="1"/>
  <c r="GE338" i="12"/>
  <c r="GE350" i="12" s="1"/>
  <c r="GE332" i="12"/>
  <c r="GE344" i="12" s="1"/>
  <c r="GE333" i="12"/>
  <c r="GE345" i="12" s="1"/>
  <c r="GE331" i="12"/>
  <c r="GE343" i="12" s="1"/>
  <c r="BI251" i="12"/>
  <c r="BI253" i="12" s="1"/>
  <c r="DR198" i="12"/>
  <c r="DR199" i="12" s="1"/>
  <c r="DS197" i="12" s="1"/>
  <c r="GE349" i="12"/>
  <c r="BI201" i="12"/>
  <c r="BI241" i="12"/>
  <c r="BI240" i="12" s="1"/>
  <c r="BI246" i="12" s="1"/>
  <c r="BI206" i="12"/>
  <c r="AV125" i="8"/>
  <c r="AV123" i="8" s="1"/>
  <c r="CL203" i="12"/>
  <c r="CK218" i="12"/>
  <c r="CK213" i="12"/>
  <c r="CK275" i="12" s="1"/>
  <c r="GD258" i="12"/>
  <c r="AW43" i="10"/>
  <c r="AW51" i="10"/>
  <c r="AW49" i="10"/>
  <c r="GF244" i="12"/>
  <c r="GF316" i="12" s="1"/>
  <c r="GF317" i="12" s="1"/>
  <c r="GF318" i="12" s="1"/>
  <c r="GF319" i="12" s="1"/>
  <c r="GG315" i="12" s="1"/>
  <c r="GF238" i="12"/>
  <c r="GE237" i="12"/>
  <c r="GE314" i="12"/>
  <c r="GE313" i="12" s="1"/>
  <c r="GE320" i="12" s="1"/>
  <c r="GG233" i="12"/>
  <c r="GG239" i="12" s="1"/>
  <c r="GH234" i="12"/>
  <c r="GD271" i="12"/>
  <c r="GD272" i="12"/>
  <c r="GC270" i="12" l="1"/>
  <c r="GC282" i="12" s="1"/>
  <c r="GC245" i="12" s="1"/>
  <c r="BI287" i="12"/>
  <c r="BI288" i="12" s="1"/>
  <c r="GE259" i="12"/>
  <c r="GE262" i="12" s="1"/>
  <c r="GE272" i="12" s="1"/>
  <c r="GF329" i="12"/>
  <c r="GF341" i="12" s="1"/>
  <c r="GF333" i="12"/>
  <c r="GF345" i="12" s="1"/>
  <c r="GF334" i="12"/>
  <c r="GF346" i="12" s="1"/>
  <c r="GF336" i="12"/>
  <c r="GF348" i="12" s="1"/>
  <c r="GF337" i="12"/>
  <c r="GF349" i="12" s="1"/>
  <c r="GF335" i="12"/>
  <c r="GF347" i="12" s="1"/>
  <c r="GF338" i="12"/>
  <c r="GF350" i="12" s="1"/>
  <c r="GF331" i="12"/>
  <c r="GF343" i="12" s="1"/>
  <c r="GF332" i="12"/>
  <c r="GF344" i="12" s="1"/>
  <c r="GE258" i="12"/>
  <c r="GD270" i="12"/>
  <c r="GD282" i="12" s="1"/>
  <c r="GD245" i="12" s="1"/>
  <c r="CK229" i="12"/>
  <c r="CL204" i="12"/>
  <c r="CM202" i="12" s="1"/>
  <c r="DS198" i="12"/>
  <c r="DS199" i="12" s="1"/>
  <c r="DT197" i="12" s="1"/>
  <c r="CL213" i="12"/>
  <c r="CL275" i="12" s="1"/>
  <c r="DR200" i="12"/>
  <c r="DE124" i="8"/>
  <c r="DR196" i="12"/>
  <c r="BJ214" i="12"/>
  <c r="BJ205" i="12" s="1"/>
  <c r="BJ252" i="12" s="1"/>
  <c r="CK219" i="12"/>
  <c r="CL217" i="12" s="1"/>
  <c r="CL218" i="12" s="1"/>
  <c r="BI220" i="12"/>
  <c r="BI222" i="12" s="1"/>
  <c r="BI192" i="12"/>
  <c r="BI193" i="12" s="1"/>
  <c r="GF330" i="12"/>
  <c r="GF342" i="12" s="1"/>
  <c r="GF256" i="12"/>
  <c r="GD260" i="12"/>
  <c r="GD286" i="12"/>
  <c r="GD340" i="12" s="1"/>
  <c r="GG244" i="12"/>
  <c r="GG316" i="12" s="1"/>
  <c r="GG317" i="12" s="1"/>
  <c r="GG318" i="12" s="1"/>
  <c r="GG319" i="12" s="1"/>
  <c r="GH315" i="12" s="1"/>
  <c r="GG238" i="12"/>
  <c r="GF237" i="12"/>
  <c r="GF314" i="12"/>
  <c r="GF313" i="12" s="1"/>
  <c r="GF320" i="12" s="1"/>
  <c r="GH233" i="12"/>
  <c r="GH239" i="12" s="1"/>
  <c r="GI234" i="12"/>
  <c r="GE271" i="12" l="1"/>
  <c r="GE270" i="12" s="1"/>
  <c r="GE282" i="12" s="1"/>
  <c r="GE245" i="12" s="1"/>
  <c r="AX42" i="10"/>
  <c r="AX51" i="10" s="1"/>
  <c r="GE260" i="12"/>
  <c r="GG337" i="12"/>
  <c r="GG349" i="12" s="1"/>
  <c r="GG329" i="12"/>
  <c r="GG341" i="12" s="1"/>
  <c r="GG332" i="12"/>
  <c r="GG344" i="12" s="1"/>
  <c r="GG331" i="12"/>
  <c r="GG343" i="12" s="1"/>
  <c r="GG335" i="12"/>
  <c r="GG347" i="12" s="1"/>
  <c r="GG336" i="12"/>
  <c r="GG348" i="12" s="1"/>
  <c r="GG338" i="12"/>
  <c r="GG350" i="12" s="1"/>
  <c r="GG330" i="12"/>
  <c r="GG342" i="12" s="1"/>
  <c r="GG334" i="12"/>
  <c r="GG346" i="12" s="1"/>
  <c r="GE286" i="12"/>
  <c r="GE340" i="12" s="1"/>
  <c r="GG333" i="12"/>
  <c r="GG345" i="12" s="1"/>
  <c r="GF259" i="12"/>
  <c r="GF262" i="12" s="1"/>
  <c r="GF272" i="12" s="1"/>
  <c r="GF257" i="12"/>
  <c r="GF280" i="12" s="1"/>
  <c r="BJ230" i="12"/>
  <c r="BJ221" i="12" s="1"/>
  <c r="CL219" i="12"/>
  <c r="CM217" i="12" s="1"/>
  <c r="CK191" i="12"/>
  <c r="CK276" i="12"/>
  <c r="CK274" i="12" s="1"/>
  <c r="DS200" i="12"/>
  <c r="DF124" i="8"/>
  <c r="DS196" i="12"/>
  <c r="CM203" i="12"/>
  <c r="CM204" i="12" s="1"/>
  <c r="CN202" i="12" s="1"/>
  <c r="BJ201" i="12"/>
  <c r="BJ241" i="12"/>
  <c r="AW125" i="8"/>
  <c r="BJ206" i="12"/>
  <c r="BK214" i="12" s="1"/>
  <c r="CL229" i="12"/>
  <c r="DT198" i="12"/>
  <c r="DT199" i="12" s="1"/>
  <c r="DU197" i="12" s="1"/>
  <c r="GH244" i="12"/>
  <c r="GH316" i="12" s="1"/>
  <c r="GH317" i="12" s="1"/>
  <c r="GH318" i="12" s="1"/>
  <c r="GH319" i="12" s="1"/>
  <c r="GI315" i="12" s="1"/>
  <c r="GH238" i="12"/>
  <c r="GG314" i="12"/>
  <c r="GG313" i="12" s="1"/>
  <c r="GG320" i="12" s="1"/>
  <c r="GG237" i="12"/>
  <c r="GI233" i="12"/>
  <c r="GI239" i="12" s="1"/>
  <c r="GJ234" i="12"/>
  <c r="GG256" i="12"/>
  <c r="GH333" i="12" l="1"/>
  <c r="GH345" i="12" s="1"/>
  <c r="AX49" i="10"/>
  <c r="AX43" i="10"/>
  <c r="GH338" i="12"/>
  <c r="GH350" i="12" s="1"/>
  <c r="GH335" i="12"/>
  <c r="GH347" i="12" s="1"/>
  <c r="GH256" i="12"/>
  <c r="GH259" i="12" s="1"/>
  <c r="GH334" i="12"/>
  <c r="GH346" i="12" s="1"/>
  <c r="GH330" i="12"/>
  <c r="GH342" i="12" s="1"/>
  <c r="GH332" i="12"/>
  <c r="GH344" i="12" s="1"/>
  <c r="GH331" i="12"/>
  <c r="GH343" i="12" s="1"/>
  <c r="GH336" i="12"/>
  <c r="GH348" i="12" s="1"/>
  <c r="GF271" i="12"/>
  <c r="GF270" i="12" s="1"/>
  <c r="GF282" i="12" s="1"/>
  <c r="GF245" i="12" s="1"/>
  <c r="GH337" i="12"/>
  <c r="GH349" i="12" s="1"/>
  <c r="GF258" i="12"/>
  <c r="CN203" i="12"/>
  <c r="CN213" i="12" s="1"/>
  <c r="CN275" i="12" s="1"/>
  <c r="DU198" i="12"/>
  <c r="DU199" i="12" s="1"/>
  <c r="DV197" i="12" s="1"/>
  <c r="CL276" i="12"/>
  <c r="CL274" i="12" s="1"/>
  <c r="CL191" i="12"/>
  <c r="BK205" i="12"/>
  <c r="BK252" i="12" s="1"/>
  <c r="BK241" i="12"/>
  <c r="BK201" i="12"/>
  <c r="AX125" i="8"/>
  <c r="BJ242" i="12"/>
  <c r="BJ240" i="12" s="1"/>
  <c r="BJ246" i="12" s="1"/>
  <c r="BJ216" i="12"/>
  <c r="AW126" i="8"/>
  <c r="AW123" i="8" s="1"/>
  <c r="DT200" i="12"/>
  <c r="DG124" i="8"/>
  <c r="DT196" i="12"/>
  <c r="BJ251" i="12"/>
  <c r="BJ253" i="12" s="1"/>
  <c r="GH329" i="12"/>
  <c r="GH341" i="12" s="1"/>
  <c r="CM218" i="12"/>
  <c r="CM219" i="12" s="1"/>
  <c r="CN217" i="12" s="1"/>
  <c r="CM213" i="12"/>
  <c r="CM275" i="12" s="1"/>
  <c r="GI244" i="12"/>
  <c r="GI316" i="12" s="1"/>
  <c r="GI317" i="12" s="1"/>
  <c r="GI318" i="12" s="1"/>
  <c r="GI319" i="12" s="1"/>
  <c r="GJ315" i="12" s="1"/>
  <c r="GI238" i="12"/>
  <c r="GH237" i="12"/>
  <c r="GH314" i="12"/>
  <c r="GH313" i="12" s="1"/>
  <c r="GH320" i="12" s="1"/>
  <c r="GG259" i="12"/>
  <c r="GG262" i="12" s="1"/>
  <c r="GG257" i="12"/>
  <c r="GG280" i="12" s="1"/>
  <c r="GJ233" i="12"/>
  <c r="GJ239" i="12" s="1"/>
  <c r="GK234" i="12"/>
  <c r="GH257" i="12" l="1"/>
  <c r="GH280" i="12" s="1"/>
  <c r="GI334" i="12"/>
  <c r="GI346" i="12" s="1"/>
  <c r="GI338" i="12"/>
  <c r="GI350" i="12" s="1"/>
  <c r="GI335" i="12"/>
  <c r="GI347" i="12" s="1"/>
  <c r="GI332" i="12"/>
  <c r="GI344" i="12" s="1"/>
  <c r="GI331" i="12"/>
  <c r="GI343" i="12" s="1"/>
  <c r="GI329" i="12"/>
  <c r="GG258" i="12"/>
  <c r="GG260" i="12" s="1"/>
  <c r="GI336" i="12"/>
  <c r="GI348" i="12" s="1"/>
  <c r="GI256" i="12"/>
  <c r="GI259" i="12" s="1"/>
  <c r="GI333" i="12"/>
  <c r="GI345" i="12" s="1"/>
  <c r="GI337" i="12"/>
  <c r="GI349" i="12" s="1"/>
  <c r="GI341" i="12"/>
  <c r="BJ287" i="12"/>
  <c r="BJ288" i="12" s="1"/>
  <c r="GF286" i="12"/>
  <c r="GF340" i="12" s="1"/>
  <c r="GF260" i="12"/>
  <c r="GH262" i="12"/>
  <c r="GH272" i="12" s="1"/>
  <c r="BJ192" i="12"/>
  <c r="BJ193" i="12" s="1"/>
  <c r="BK206" i="12"/>
  <c r="DV198" i="12"/>
  <c r="DU200" i="12"/>
  <c r="DH124" i="8"/>
  <c r="DU196" i="12"/>
  <c r="CM229" i="12"/>
  <c r="BJ220" i="12"/>
  <c r="BJ222" i="12" s="1"/>
  <c r="CN218" i="12"/>
  <c r="CN229" i="12" s="1"/>
  <c r="CN204" i="12"/>
  <c r="CO202" i="12" s="1"/>
  <c r="GJ244" i="12"/>
  <c r="GJ316" i="12" s="1"/>
  <c r="GJ317" i="12" s="1"/>
  <c r="GJ318" i="12" s="1"/>
  <c r="GJ319" i="12" s="1"/>
  <c r="GK315" i="12" s="1"/>
  <c r="GJ238" i="12"/>
  <c r="GI237" i="12"/>
  <c r="GI314" i="12"/>
  <c r="GI313" i="12" s="1"/>
  <c r="GI320" i="12" s="1"/>
  <c r="GK233" i="12"/>
  <c r="GK239" i="12" s="1"/>
  <c r="GL234" i="12"/>
  <c r="GI330" i="12"/>
  <c r="GI342" i="12" s="1"/>
  <c r="GG271" i="12"/>
  <c r="GG272" i="12"/>
  <c r="GH258" i="12" l="1"/>
  <c r="GH286" i="12" s="1"/>
  <c r="GH340" i="12" s="1"/>
  <c r="AY42" i="10"/>
  <c r="GI257" i="12"/>
  <c r="GI280" i="12" s="1"/>
  <c r="GH271" i="12"/>
  <c r="GH270" i="12" s="1"/>
  <c r="GH282" i="12" s="1"/>
  <c r="GH245" i="12" s="1"/>
  <c r="GG286" i="12"/>
  <c r="GG340" i="12" s="1"/>
  <c r="GJ332" i="12"/>
  <c r="GJ344" i="12" s="1"/>
  <c r="GJ329" i="12"/>
  <c r="GJ341" i="12" s="1"/>
  <c r="GJ331" i="12"/>
  <c r="GJ343" i="12" s="1"/>
  <c r="GJ334" i="12"/>
  <c r="GJ346" i="12" s="1"/>
  <c r="GJ335" i="12"/>
  <c r="GJ347" i="12" s="1"/>
  <c r="GJ256" i="12"/>
  <c r="GJ257" i="12" s="1"/>
  <c r="GJ280" i="12" s="1"/>
  <c r="GH260" i="12"/>
  <c r="GI262" i="12"/>
  <c r="GI271" i="12" s="1"/>
  <c r="CM276" i="12"/>
  <c r="CM274" i="12" s="1"/>
  <c r="CM191" i="12"/>
  <c r="AY49" i="10"/>
  <c r="AY51" i="10"/>
  <c r="AY43" i="10"/>
  <c r="BK230" i="12"/>
  <c r="BK221" i="12" s="1"/>
  <c r="DV200" i="12"/>
  <c r="DI124" i="8"/>
  <c r="DV196" i="12"/>
  <c r="GJ330" i="12"/>
  <c r="GJ342" i="12" s="1"/>
  <c r="BL214" i="12"/>
  <c r="BL205" i="12" s="1"/>
  <c r="BL252" i="12" s="1"/>
  <c r="DV199" i="12"/>
  <c r="DW197" i="12" s="1"/>
  <c r="CN191" i="12"/>
  <c r="CN276" i="12"/>
  <c r="CN274" i="12" s="1"/>
  <c r="GG270" i="12"/>
  <c r="GG282" i="12" s="1"/>
  <c r="GG245" i="12" s="1"/>
  <c r="CO203" i="12"/>
  <c r="GJ333" i="12"/>
  <c r="GJ345" i="12" s="1"/>
  <c r="GJ336" i="12"/>
  <c r="GJ348" i="12" s="1"/>
  <c r="GJ338" i="12"/>
  <c r="GJ350" i="12" s="1"/>
  <c r="GJ337" i="12"/>
  <c r="GJ349" i="12" s="1"/>
  <c r="CN219" i="12"/>
  <c r="CO217" i="12" s="1"/>
  <c r="GK244" i="12"/>
  <c r="GK316" i="12" s="1"/>
  <c r="GK317" i="12" s="1"/>
  <c r="GK318" i="12" s="1"/>
  <c r="GK319" i="12" s="1"/>
  <c r="GL315" i="12" s="1"/>
  <c r="GK238" i="12"/>
  <c r="GJ314" i="12"/>
  <c r="GJ313" i="12" s="1"/>
  <c r="GJ320" i="12" s="1"/>
  <c r="GJ237" i="12"/>
  <c r="GL233" i="12"/>
  <c r="GL239" i="12" s="1"/>
  <c r="GM234" i="12"/>
  <c r="GI272" i="12"/>
  <c r="GJ259" i="12" l="1"/>
  <c r="GJ262" i="12" s="1"/>
  <c r="GJ272" i="12" s="1"/>
  <c r="GI258" i="12"/>
  <c r="GI286" i="12" s="1"/>
  <c r="GI340" i="12" s="1"/>
  <c r="GK331" i="12"/>
  <c r="GK343" i="12" s="1"/>
  <c r="GK329" i="12"/>
  <c r="GK341" i="12" s="1"/>
  <c r="GK336" i="12"/>
  <c r="GK333" i="12"/>
  <c r="GK330" i="12"/>
  <c r="GK342" i="12" s="1"/>
  <c r="GK338" i="12"/>
  <c r="GK337" i="12"/>
  <c r="GK349" i="12" s="1"/>
  <c r="GK334" i="12"/>
  <c r="GK346" i="12" s="1"/>
  <c r="GK335" i="12"/>
  <c r="GK347" i="12" s="1"/>
  <c r="GK332" i="12"/>
  <c r="GK344" i="12" s="1"/>
  <c r="GK256" i="12"/>
  <c r="GK259" i="12" s="1"/>
  <c r="GK345" i="12"/>
  <c r="GJ258" i="12"/>
  <c r="GJ286" i="12" s="1"/>
  <c r="GJ340" i="12" s="1"/>
  <c r="GK348" i="12"/>
  <c r="GI270" i="12"/>
  <c r="GI282" i="12" s="1"/>
  <c r="GI245" i="12" s="1"/>
  <c r="DW198" i="12"/>
  <c r="DW199" i="12" s="1"/>
  <c r="DX197" i="12" s="1"/>
  <c r="GK350" i="12"/>
  <c r="AY125" i="8"/>
  <c r="BL241" i="12"/>
  <c r="BL201" i="12"/>
  <c r="BL206" i="12"/>
  <c r="BK251" i="12"/>
  <c r="BK253" i="12" s="1"/>
  <c r="CO218" i="12"/>
  <c r="CO219" i="12" s="1"/>
  <c r="CP217" i="12" s="1"/>
  <c r="CO213" i="12"/>
  <c r="CO275" i="12" s="1"/>
  <c r="BK242" i="12"/>
  <c r="BK240" i="12" s="1"/>
  <c r="BK246" i="12" s="1"/>
  <c r="AX126" i="8"/>
  <c r="AX123" i="8" s="1"/>
  <c r="BK216" i="12"/>
  <c r="CO204" i="12"/>
  <c r="CP202" i="12" s="1"/>
  <c r="GL244" i="12"/>
  <c r="GL316" i="12" s="1"/>
  <c r="GL317" i="12" s="1"/>
  <c r="GL318" i="12" s="1"/>
  <c r="GL319" i="12" s="1"/>
  <c r="GM315" i="12" s="1"/>
  <c r="GL238" i="12"/>
  <c r="GK314" i="12"/>
  <c r="GK313" i="12" s="1"/>
  <c r="GK320" i="12" s="1"/>
  <c r="GK237" i="12"/>
  <c r="GM233" i="12"/>
  <c r="GM239" i="12" s="1"/>
  <c r="GN234" i="12"/>
  <c r="GN233" i="12" s="1"/>
  <c r="GN239" i="12" s="1"/>
  <c r="GJ271" i="12" l="1"/>
  <c r="GJ270" i="12" s="1"/>
  <c r="GJ282" i="12" s="1"/>
  <c r="GJ245" i="12" s="1"/>
  <c r="GK262" i="12"/>
  <c r="GK272" i="12" s="1"/>
  <c r="GI260" i="12"/>
  <c r="GL256" i="12"/>
  <c r="GL257" i="12" s="1"/>
  <c r="GL280" i="12" s="1"/>
  <c r="GL334" i="12"/>
  <c r="GL346" i="12" s="1"/>
  <c r="GL335" i="12"/>
  <c r="GL347" i="12" s="1"/>
  <c r="GK257" i="12"/>
  <c r="GK280" i="12" s="1"/>
  <c r="GJ260" i="12"/>
  <c r="GL332" i="12"/>
  <c r="GL344" i="12" s="1"/>
  <c r="GL337" i="12"/>
  <c r="GL349" i="12" s="1"/>
  <c r="GL338" i="12"/>
  <c r="GL350" i="12" s="1"/>
  <c r="GL329" i="12"/>
  <c r="GL341" i="12" s="1"/>
  <c r="GL333" i="12"/>
  <c r="GL345" i="12" s="1"/>
  <c r="BK220" i="12"/>
  <c r="BK222" i="12" s="1"/>
  <c r="BL230" i="12" s="1"/>
  <c r="BL221" i="12" s="1"/>
  <c r="CO229" i="12"/>
  <c r="BM214" i="12"/>
  <c r="BM205" i="12" s="1"/>
  <c r="BM252" i="12" s="1"/>
  <c r="BK287" i="12"/>
  <c r="GL330" i="12"/>
  <c r="GL342" i="12" s="1"/>
  <c r="GL336" i="12"/>
  <c r="GL348" i="12" s="1"/>
  <c r="CP203" i="12"/>
  <c r="BK192" i="12"/>
  <c r="BK193" i="12" s="1"/>
  <c r="DX198" i="12"/>
  <c r="DX199" i="12" s="1"/>
  <c r="DY197" i="12" s="1"/>
  <c r="N239" i="12"/>
  <c r="C25" i="17" s="1"/>
  <c r="GL331" i="12"/>
  <c r="GL343" i="12" s="1"/>
  <c r="DW200" i="12"/>
  <c r="DJ124" i="8"/>
  <c r="DW196" i="12"/>
  <c r="GN244" i="12"/>
  <c r="GM244" i="12"/>
  <c r="GM316" i="12" s="1"/>
  <c r="GM317" i="12" s="1"/>
  <c r="GM318" i="12" s="1"/>
  <c r="GM319" i="12" s="1"/>
  <c r="GN315" i="12" s="1"/>
  <c r="GM238" i="12"/>
  <c r="GL237" i="12"/>
  <c r="GL314" i="12"/>
  <c r="GL313" i="12" s="1"/>
  <c r="GL320" i="12" s="1"/>
  <c r="GL259" i="12"/>
  <c r="GN256" i="12"/>
  <c r="GN337" i="12"/>
  <c r="GN334" i="12"/>
  <c r="GN331" i="12"/>
  <c r="GN338" i="12"/>
  <c r="GN330" i="12"/>
  <c r="GN335" i="12"/>
  <c r="GN329" i="12"/>
  <c r="GN336" i="12"/>
  <c r="GN332" i="12"/>
  <c r="GN333" i="12"/>
  <c r="GM330" i="12"/>
  <c r="GM333" i="12"/>
  <c r="GM256" i="12"/>
  <c r="GM336" i="12"/>
  <c r="GM332" i="12"/>
  <c r="GM337" i="12"/>
  <c r="GM335" i="12"/>
  <c r="GM334" i="12"/>
  <c r="GM331" i="12"/>
  <c r="GM338" i="12"/>
  <c r="GM350" i="12" s="1"/>
  <c r="GM329" i="12"/>
  <c r="GM341" i="12" s="1"/>
  <c r="GM346" i="12" l="1"/>
  <c r="GM347" i="12"/>
  <c r="GK271" i="12"/>
  <c r="GK270" i="12" s="1"/>
  <c r="GK282" i="12" s="1"/>
  <c r="GK245" i="12" s="1"/>
  <c r="GL262" i="12"/>
  <c r="GL272" i="12" s="1"/>
  <c r="GM344" i="12"/>
  <c r="GK258" i="12"/>
  <c r="GM349" i="12"/>
  <c r="GM345" i="12"/>
  <c r="BL251" i="12"/>
  <c r="BL253" i="12" s="1"/>
  <c r="DX200" i="12"/>
  <c r="DX196" i="12"/>
  <c r="DK124" i="8"/>
  <c r="CP218" i="12"/>
  <c r="CP213" i="12"/>
  <c r="CP275" i="12" s="1"/>
  <c r="GL258" i="12"/>
  <c r="DY198" i="12"/>
  <c r="DY199" i="12" s="1"/>
  <c r="DZ197" i="12" s="1"/>
  <c r="AZ42" i="10"/>
  <c r="BK288" i="12"/>
  <c r="BL242" i="12"/>
  <c r="BL240" i="12" s="1"/>
  <c r="BL246" i="12" s="1"/>
  <c r="BL287" i="12" s="1"/>
  <c r="BL216" i="12"/>
  <c r="AY126" i="8"/>
  <c r="AY123" i="8" s="1"/>
  <c r="BM201" i="12"/>
  <c r="BM241" i="12"/>
  <c r="BM206" i="12"/>
  <c r="AZ125" i="8"/>
  <c r="CO276" i="12"/>
  <c r="CO274" i="12" s="1"/>
  <c r="CO191" i="12"/>
  <c r="GM343" i="12"/>
  <c r="CP204" i="12"/>
  <c r="CQ202" i="12" s="1"/>
  <c r="GN350" i="12"/>
  <c r="GM348" i="12"/>
  <c r="GM342" i="12"/>
  <c r="GN344" i="12"/>
  <c r="GN347" i="12"/>
  <c r="GN343" i="12"/>
  <c r="GN348" i="12"/>
  <c r="GN341" i="12"/>
  <c r="GN342" i="12"/>
  <c r="GN346" i="12"/>
  <c r="GN345" i="12"/>
  <c r="GN349" i="12"/>
  <c r="N256" i="12"/>
  <c r="C45" i="17" s="1"/>
  <c r="C27" i="8"/>
  <c r="GN316" i="12"/>
  <c r="GN317" i="12" s="1"/>
  <c r="GN318" i="12" s="1"/>
  <c r="GN319" i="12" s="1"/>
  <c r="N244" i="12"/>
  <c r="C27" i="17" s="1"/>
  <c r="GN238" i="12"/>
  <c r="GM314" i="12"/>
  <c r="GM313" i="12" s="1"/>
  <c r="GM320" i="12" s="1"/>
  <c r="GM237" i="12"/>
  <c r="GM257" i="12"/>
  <c r="GM280" i="12" s="1"/>
  <c r="GM259" i="12"/>
  <c r="GN259" i="12"/>
  <c r="GN257" i="12"/>
  <c r="GN258" i="12" s="1"/>
  <c r="GN286" i="12" s="1"/>
  <c r="GL271" i="12" l="1"/>
  <c r="GL270" i="12" s="1"/>
  <c r="GL282" i="12" s="1"/>
  <c r="GL245" i="12" s="1"/>
  <c r="GM262" i="12"/>
  <c r="GN262" i="12" s="1"/>
  <c r="GK260" i="12"/>
  <c r="GK286" i="12"/>
  <c r="GK340" i="12" s="1"/>
  <c r="DZ198" i="12"/>
  <c r="DZ199" i="12" s="1"/>
  <c r="EA197" i="12" s="1"/>
  <c r="GN340" i="12"/>
  <c r="M346" i="12"/>
  <c r="N346" i="12"/>
  <c r="BL192" i="12"/>
  <c r="BL193" i="12" s="1"/>
  <c r="GM258" i="12"/>
  <c r="N258" i="12" s="1"/>
  <c r="C47" i="17" s="1"/>
  <c r="BL288" i="12"/>
  <c r="BA42" i="10"/>
  <c r="AZ49" i="10"/>
  <c r="AZ51" i="10"/>
  <c r="AZ43" i="10"/>
  <c r="N348" i="12"/>
  <c r="M348" i="12"/>
  <c r="GL260" i="12"/>
  <c r="GL286" i="12"/>
  <c r="GL340" i="12" s="1"/>
  <c r="CP219" i="12"/>
  <c r="CQ217" i="12" s="1"/>
  <c r="CP229" i="12"/>
  <c r="N341" i="12"/>
  <c r="G55" i="8" s="1"/>
  <c r="M341" i="12"/>
  <c r="H55" i="8" s="1"/>
  <c r="DY200" i="12"/>
  <c r="DY196" i="12"/>
  <c r="DL124" i="8"/>
  <c r="N343" i="12"/>
  <c r="G56" i="8" s="1"/>
  <c r="M343" i="12"/>
  <c r="H56" i="8" s="1"/>
  <c r="N342" i="12"/>
  <c r="M342" i="12"/>
  <c r="M347" i="12"/>
  <c r="H58" i="8" s="1"/>
  <c r="N347" i="12"/>
  <c r="G58" i="8" s="1"/>
  <c r="N344" i="12"/>
  <c r="M344" i="12"/>
  <c r="CQ203" i="12"/>
  <c r="M349" i="12"/>
  <c r="N349" i="12"/>
  <c r="BL220" i="12"/>
  <c r="BL222" i="12" s="1"/>
  <c r="M350" i="12"/>
  <c r="H59" i="8" s="1"/>
  <c r="N350" i="12"/>
  <c r="G59" i="8" s="1"/>
  <c r="BN214" i="12"/>
  <c r="N345" i="12"/>
  <c r="G57" i="8" s="1"/>
  <c r="M345" i="12"/>
  <c r="H57" i="8" s="1"/>
  <c r="GN260" i="12"/>
  <c r="GN280" i="12"/>
  <c r="N257" i="12"/>
  <c r="N259" i="12"/>
  <c r="C48" i="17" s="1"/>
  <c r="O22" i="23"/>
  <c r="G30" i="8"/>
  <c r="H30" i="8" s="1"/>
  <c r="GN314" i="12"/>
  <c r="GN313" i="12" s="1"/>
  <c r="GN237" i="12"/>
  <c r="GM271" i="12"/>
  <c r="GM272" i="12"/>
  <c r="GN271" i="12" l="1"/>
  <c r="N271" i="12" s="1"/>
  <c r="GN272" i="12"/>
  <c r="N272" i="12" s="1"/>
  <c r="CQ218" i="12"/>
  <c r="CQ219" i="12" s="1"/>
  <c r="CR217" i="12" s="1"/>
  <c r="CQ213" i="12"/>
  <c r="CQ275" i="12" s="1"/>
  <c r="CQ204" i="12"/>
  <c r="CR202" i="12" s="1"/>
  <c r="BA51" i="10"/>
  <c r="BA43" i="10"/>
  <c r="BA49" i="10"/>
  <c r="GM260" i="12"/>
  <c r="N260" i="12" s="1"/>
  <c r="C49" i="17" s="1"/>
  <c r="GM286" i="12"/>
  <c r="GM340" i="12" s="1"/>
  <c r="BN201" i="12"/>
  <c r="BN241" i="12"/>
  <c r="BA125" i="8"/>
  <c r="BN205" i="12"/>
  <c r="BN252" i="12" s="1"/>
  <c r="H286" i="12"/>
  <c r="BM230" i="12"/>
  <c r="BM221" i="12" s="1"/>
  <c r="CP191" i="12"/>
  <c r="CP276" i="12"/>
  <c r="CP274" i="12" s="1"/>
  <c r="EA198" i="12"/>
  <c r="EA199" i="12" s="1"/>
  <c r="EB197" i="12" s="1"/>
  <c r="GM270" i="12"/>
  <c r="GM282" i="12" s="1"/>
  <c r="GM245" i="12" s="1"/>
  <c r="DZ200" i="12"/>
  <c r="DM124" i="8"/>
  <c r="DZ196" i="12"/>
  <c r="AD306" i="12"/>
  <c r="AB307" i="12"/>
  <c r="AA307" i="12"/>
  <c r="U306" i="12"/>
  <c r="S306" i="12"/>
  <c r="Y307" i="12"/>
  <c r="U307" i="12"/>
  <c r="S307" i="12"/>
  <c r="T306" i="12"/>
  <c r="AA306" i="12"/>
  <c r="AF306" i="12"/>
  <c r="Y306" i="12"/>
  <c r="Z307" i="12"/>
  <c r="AB306" i="12"/>
  <c r="V307" i="12"/>
  <c r="X306" i="12"/>
  <c r="AG306" i="12"/>
  <c r="AE307" i="12"/>
  <c r="AG307" i="12"/>
  <c r="W306" i="12"/>
  <c r="Z306" i="12"/>
  <c r="W307" i="12"/>
  <c r="AC307" i="12"/>
  <c r="AD307" i="12"/>
  <c r="AC306" i="12"/>
  <c r="AF307" i="12"/>
  <c r="AE306" i="12"/>
  <c r="X307" i="12"/>
  <c r="V306" i="12"/>
  <c r="T307" i="12"/>
  <c r="GN320" i="12"/>
  <c r="S323" i="12"/>
  <c r="U323" i="12"/>
  <c r="T323" i="12"/>
  <c r="V323" i="12"/>
  <c r="W323" i="12"/>
  <c r="Y323" i="12"/>
  <c r="X323" i="12"/>
  <c r="AA323" i="12"/>
  <c r="Z323" i="12"/>
  <c r="AC323" i="12"/>
  <c r="AB323" i="12"/>
  <c r="AF323" i="12"/>
  <c r="AD323" i="12"/>
  <c r="AE323" i="12"/>
  <c r="AG323" i="12"/>
  <c r="O24" i="23"/>
  <c r="Z10" i="23" s="1"/>
  <c r="F22" i="23"/>
  <c r="C29" i="8"/>
  <c r="C30" i="8" s="1"/>
  <c r="C46" i="17"/>
  <c r="N280" i="12"/>
  <c r="GN270" i="12" l="1"/>
  <c r="GN282" i="12" s="1"/>
  <c r="BN206" i="12"/>
  <c r="BO214" i="12" s="1"/>
  <c r="EB198" i="12"/>
  <c r="EB199" i="12" s="1"/>
  <c r="EC197" i="12" s="1"/>
  <c r="AD324" i="12"/>
  <c r="EA200" i="12"/>
  <c r="EA196" i="12"/>
  <c r="DN124" i="8"/>
  <c r="CR203" i="12"/>
  <c r="CR204" i="12" s="1"/>
  <c r="CS202" i="12" s="1"/>
  <c r="G286" i="12"/>
  <c r="J5" i="8" s="1"/>
  <c r="BM251" i="12"/>
  <c r="BM253" i="12" s="1"/>
  <c r="CQ229" i="12"/>
  <c r="AD308" i="12"/>
  <c r="BM242" i="12"/>
  <c r="BM240" i="12" s="1"/>
  <c r="BM246" i="12" s="1"/>
  <c r="BM216" i="12"/>
  <c r="AZ126" i="8"/>
  <c r="AZ123" i="8" s="1"/>
  <c r="F286" i="12"/>
  <c r="I5" i="8" s="1"/>
  <c r="C52" i="17"/>
  <c r="H5" i="8"/>
  <c r="G32" i="8"/>
  <c r="H32" i="8" s="1"/>
  <c r="G31" i="8"/>
  <c r="H31" i="8" s="1"/>
  <c r="V324" i="12"/>
  <c r="V308" i="12"/>
  <c r="AE324" i="12"/>
  <c r="AE308" i="12"/>
  <c r="AC308" i="12"/>
  <c r="AC324" i="12"/>
  <c r="Z324" i="12"/>
  <c r="Z308" i="12"/>
  <c r="W308" i="12"/>
  <c r="W324" i="12"/>
  <c r="AG308" i="12"/>
  <c r="AG324" i="12"/>
  <c r="X324" i="12"/>
  <c r="X308" i="12"/>
  <c r="AB324" i="12"/>
  <c r="AB308" i="12"/>
  <c r="Y308" i="12"/>
  <c r="Y324" i="12"/>
  <c r="AF324" i="12"/>
  <c r="AF308" i="12"/>
  <c r="AA308" i="12"/>
  <c r="AA324" i="12"/>
  <c r="T308" i="12"/>
  <c r="T324" i="12"/>
  <c r="S324" i="12"/>
  <c r="S308" i="12"/>
  <c r="U324" i="12"/>
  <c r="U308" i="12"/>
  <c r="N270" i="12" l="1"/>
  <c r="C39" i="17" s="1"/>
  <c r="BM220" i="12"/>
  <c r="BM222" i="12" s="1"/>
  <c r="BN230" i="12" s="1"/>
  <c r="BN221" i="12" s="1"/>
  <c r="H49" i="8"/>
  <c r="H50" i="8"/>
  <c r="CR218" i="12"/>
  <c r="CR213" i="12"/>
  <c r="CR275" i="12" s="1"/>
  <c r="CS203" i="12"/>
  <c r="CS204" i="12" s="1"/>
  <c r="CT202" i="12" s="1"/>
  <c r="BO201" i="12"/>
  <c r="BO241" i="12"/>
  <c r="BB125" i="8"/>
  <c r="H2" i="19"/>
  <c r="H2" i="13"/>
  <c r="BO205" i="12"/>
  <c r="BO252" i="12" s="1"/>
  <c r="BM192" i="12"/>
  <c r="BM193" i="12" s="1"/>
  <c r="BM287" i="12"/>
  <c r="EC198" i="12"/>
  <c r="CQ191" i="12"/>
  <c r="CQ276" i="12"/>
  <c r="CQ274" i="12" s="1"/>
  <c r="EB200" i="12"/>
  <c r="DO124" i="8"/>
  <c r="EB196" i="12"/>
  <c r="GN245" i="12"/>
  <c r="N245" i="12" s="1"/>
  <c r="N282" i="12"/>
  <c r="CS213" i="12" l="1"/>
  <c r="CS275" i="12" s="1"/>
  <c r="BN251" i="12"/>
  <c r="BN253" i="12" s="1"/>
  <c r="BN220" i="12"/>
  <c r="BN222" i="12" s="1"/>
  <c r="BO206" i="12"/>
  <c r="BB42" i="10"/>
  <c r="BM288" i="12"/>
  <c r="BN242" i="12"/>
  <c r="BN240" i="12" s="1"/>
  <c r="BN246" i="12" s="1"/>
  <c r="BA126" i="8"/>
  <c r="BA123" i="8" s="1"/>
  <c r="BN216" i="12"/>
  <c r="CT203" i="12"/>
  <c r="CT204" i="12" s="1"/>
  <c r="CU202" i="12" s="1"/>
  <c r="EC200" i="12"/>
  <c r="DP124" i="8"/>
  <c r="EC196" i="12"/>
  <c r="CR219" i="12"/>
  <c r="CS217" i="12" s="1"/>
  <c r="CS218" i="12" s="1"/>
  <c r="CR229" i="12"/>
  <c r="EC199" i="12"/>
  <c r="ED197" i="12" s="1"/>
  <c r="BN287" i="12" l="1"/>
  <c r="BN288" i="12" s="1"/>
  <c r="CT213" i="12"/>
  <c r="CT275" i="12" s="1"/>
  <c r="CU203" i="12"/>
  <c r="CR191" i="12"/>
  <c r="CR276" i="12"/>
  <c r="CR274" i="12" s="1"/>
  <c r="BP214" i="12"/>
  <c r="BB43" i="10"/>
  <c r="BB49" i="10"/>
  <c r="BB51" i="10"/>
  <c r="CS219" i="12"/>
  <c r="CT217" i="12" s="1"/>
  <c r="BO230" i="12"/>
  <c r="BN192" i="12"/>
  <c r="BN193" i="12" s="1"/>
  <c r="ED198" i="12"/>
  <c r="ED199" i="12" s="1"/>
  <c r="EE197" i="12" s="1"/>
  <c r="CS229" i="12"/>
  <c r="BC42" i="10" l="1"/>
  <c r="BC49" i="10" s="1"/>
  <c r="EE198" i="12"/>
  <c r="EE199" i="12" s="1"/>
  <c r="EF197" i="12" s="1"/>
  <c r="BP201" i="12"/>
  <c r="BP241" i="12"/>
  <c r="BC125" i="8"/>
  <c r="CU204" i="12"/>
  <c r="CV202" i="12" s="1"/>
  <c r="ED200" i="12"/>
  <c r="DQ124" i="8"/>
  <c r="ED196" i="12"/>
  <c r="BP205" i="12"/>
  <c r="BP252" i="12" s="1"/>
  <c r="CS191" i="12"/>
  <c r="CS276" i="12"/>
  <c r="CS274" i="12" s="1"/>
  <c r="CT218" i="12"/>
  <c r="BO242" i="12"/>
  <c r="BO240" i="12" s="1"/>
  <c r="BO246" i="12" s="1"/>
  <c r="BB126" i="8"/>
  <c r="BB123" i="8" s="1"/>
  <c r="BO216" i="12"/>
  <c r="BO221" i="12"/>
  <c r="CU213" i="12"/>
  <c r="CU275" i="12" s="1"/>
  <c r="BC43" i="10" l="1"/>
  <c r="BC51" i="10"/>
  <c r="BO251" i="12"/>
  <c r="BO253" i="12" s="1"/>
  <c r="BO287" i="12" s="1"/>
  <c r="BO220" i="12"/>
  <c r="BO222" i="12" s="1"/>
  <c r="BO192" i="12"/>
  <c r="BO193" i="12" s="1"/>
  <c r="CT229" i="12"/>
  <c r="CV203" i="12"/>
  <c r="BP206" i="12"/>
  <c r="CT219" i="12"/>
  <c r="CU217" i="12" s="1"/>
  <c r="EF198" i="12"/>
  <c r="EE200" i="12"/>
  <c r="DR124" i="8"/>
  <c r="EE196" i="12"/>
  <c r="EF200" i="12" l="1"/>
  <c r="DS124" i="8"/>
  <c r="EF196" i="12"/>
  <c r="BD42" i="10"/>
  <c r="BO288" i="12"/>
  <c r="EF199" i="12"/>
  <c r="EG197" i="12" s="1"/>
  <c r="CV213" i="12"/>
  <c r="CV275" i="12" s="1"/>
  <c r="CT191" i="12"/>
  <c r="CT276" i="12"/>
  <c r="CT274" i="12" s="1"/>
  <c r="BP230" i="12"/>
  <c r="BP221" i="12" s="1"/>
  <c r="BQ214" i="12"/>
  <c r="BQ205" i="12" s="1"/>
  <c r="BQ252" i="12" s="1"/>
  <c r="CU218" i="12"/>
  <c r="CU219" i="12" s="1"/>
  <c r="CV217" i="12" s="1"/>
  <c r="CV204" i="12"/>
  <c r="CW202" i="12" s="1"/>
  <c r="BP251" i="12" l="1"/>
  <c r="BP253" i="12" s="1"/>
  <c r="BP220" i="12"/>
  <c r="BP222" i="12" s="1"/>
  <c r="EG198" i="12"/>
  <c r="EG199" i="12" s="1"/>
  <c r="EH197" i="12" s="1"/>
  <c r="BQ201" i="12"/>
  <c r="BQ241" i="12"/>
  <c r="BD125" i="8"/>
  <c r="BQ206" i="12"/>
  <c r="BP242" i="12"/>
  <c r="BP240" i="12" s="1"/>
  <c r="BP246" i="12" s="1"/>
  <c r="BC126" i="8"/>
  <c r="BC123" i="8" s="1"/>
  <c r="BP216" i="12"/>
  <c r="BD51" i="10"/>
  <c r="BD43" i="10"/>
  <c r="BD49" i="10"/>
  <c r="CW203" i="12"/>
  <c r="CW204" i="12" s="1"/>
  <c r="CX202" i="12" s="1"/>
  <c r="CV218" i="12"/>
  <c r="CV229" i="12" s="1"/>
  <c r="CU229" i="12"/>
  <c r="BP287" i="12" l="1"/>
  <c r="BE42" i="10" s="1"/>
  <c r="BQ230" i="12"/>
  <c r="BQ221" i="12" s="1"/>
  <c r="CX203" i="12"/>
  <c r="CX204" i="12" s="1"/>
  <c r="CY202" i="12" s="1"/>
  <c r="BP192" i="12"/>
  <c r="BP193" i="12" s="1"/>
  <c r="BR214" i="12"/>
  <c r="BR205" i="12" s="1"/>
  <c r="BR252" i="12" s="1"/>
  <c r="EH198" i="12"/>
  <c r="EH199" i="12" s="1"/>
  <c r="EI197" i="12" s="1"/>
  <c r="CU191" i="12"/>
  <c r="CU276" i="12"/>
  <c r="CU274" i="12" s="1"/>
  <c r="EG200" i="12"/>
  <c r="EG196" i="12"/>
  <c r="DT124" i="8"/>
  <c r="CV191" i="12"/>
  <c r="CV276" i="12"/>
  <c r="CV274" i="12" s="1"/>
  <c r="CW213" i="12"/>
  <c r="CW275" i="12" s="1"/>
  <c r="CV219" i="12"/>
  <c r="CW217" i="12" s="1"/>
  <c r="BP288" i="12" l="1"/>
  <c r="CY203" i="12"/>
  <c r="CY213" i="12" s="1"/>
  <c r="CY275" i="12" s="1"/>
  <c r="EI198" i="12"/>
  <c r="BE43" i="10"/>
  <c r="BE49" i="10"/>
  <c r="BE51" i="10"/>
  <c r="BQ242" i="12"/>
  <c r="BQ240" i="12" s="1"/>
  <c r="BQ246" i="12" s="1"/>
  <c r="BQ216" i="12"/>
  <c r="BD126" i="8"/>
  <c r="BD123" i="8" s="1"/>
  <c r="BQ251" i="12"/>
  <c r="BQ253" i="12" s="1"/>
  <c r="BQ220" i="12"/>
  <c r="BQ222" i="12" s="1"/>
  <c r="EH200" i="12"/>
  <c r="EH196" i="12"/>
  <c r="DU124" i="8"/>
  <c r="BR201" i="12"/>
  <c r="BR241" i="12"/>
  <c r="BE125" i="8"/>
  <c r="BR206" i="12"/>
  <c r="CW218" i="12"/>
  <c r="CW219" i="12" s="1"/>
  <c r="CX217" i="12" s="1"/>
  <c r="CX213" i="12"/>
  <c r="CX275" i="12" s="1"/>
  <c r="CX218" i="12" l="1"/>
  <c r="CX229" i="12" s="1"/>
  <c r="BR230" i="12"/>
  <c r="CW229" i="12"/>
  <c r="EI200" i="12"/>
  <c r="DV124" i="8"/>
  <c r="EI196" i="12"/>
  <c r="BQ287" i="12"/>
  <c r="EI199" i="12"/>
  <c r="EJ197" i="12" s="1"/>
  <c r="BS214" i="12"/>
  <c r="BQ192" i="12"/>
  <c r="BQ193" i="12" s="1"/>
  <c r="CY204" i="12"/>
  <c r="CZ202" i="12" s="1"/>
  <c r="BS201" i="12" l="1"/>
  <c r="BS241" i="12"/>
  <c r="BF125" i="8"/>
  <c r="BF42" i="10"/>
  <c r="BQ288" i="12"/>
  <c r="CZ203" i="12"/>
  <c r="BR242" i="12"/>
  <c r="BR240" i="12" s="1"/>
  <c r="BR246" i="12" s="1"/>
  <c r="BE126" i="8"/>
  <c r="BE123" i="8" s="1"/>
  <c r="BR216" i="12"/>
  <c r="BR221" i="12"/>
  <c r="EJ198" i="12"/>
  <c r="EJ199" i="12" s="1"/>
  <c r="EK197" i="12" s="1"/>
  <c r="CW191" i="12"/>
  <c r="CW276" i="12"/>
  <c r="CW274" i="12" s="1"/>
  <c r="BS205" i="12"/>
  <c r="BS252" i="12" s="1"/>
  <c r="CX276" i="12"/>
  <c r="CX274" i="12" s="1"/>
  <c r="CX191" i="12"/>
  <c r="CX219" i="12"/>
  <c r="CY217" i="12" s="1"/>
  <c r="BS206" i="12" l="1"/>
  <c r="BT214" i="12" s="1"/>
  <c r="BT205" i="12" s="1"/>
  <c r="BT252" i="12" s="1"/>
  <c r="EK198" i="12"/>
  <c r="EK199" i="12" s="1"/>
  <c r="EL197" i="12" s="1"/>
  <c r="EJ200" i="12"/>
  <c r="DW124" i="8"/>
  <c r="EJ196" i="12"/>
  <c r="BR251" i="12"/>
  <c r="BR253" i="12" s="1"/>
  <c r="BR287" i="12" s="1"/>
  <c r="BR220" i="12"/>
  <c r="BR222" i="12" s="1"/>
  <c r="BR192" i="12"/>
  <c r="BR193" i="12" s="1"/>
  <c r="CZ213" i="12"/>
  <c r="CZ275" i="12" s="1"/>
  <c r="CZ204" i="12"/>
  <c r="DA202" i="12" s="1"/>
  <c r="BF43" i="10"/>
  <c r="BF49" i="10"/>
  <c r="BF51" i="10"/>
  <c r="CY218" i="12"/>
  <c r="BG42" i="10" l="1"/>
  <c r="BR288" i="12"/>
  <c r="BS230" i="12"/>
  <c r="DA203" i="12"/>
  <c r="CY229" i="12"/>
  <c r="CY219" i="12"/>
  <c r="CZ217" i="12" s="1"/>
  <c r="EL198" i="12"/>
  <c r="EL199" i="12" s="1"/>
  <c r="EM197" i="12" s="1"/>
  <c r="EK200" i="12"/>
  <c r="EK196" i="12"/>
  <c r="DX124" i="8"/>
  <c r="BT201" i="12"/>
  <c r="BT241" i="12"/>
  <c r="BG125" i="8"/>
  <c r="BT206" i="12"/>
  <c r="BU214" i="12" l="1"/>
  <c r="BU205" i="12" s="1"/>
  <c r="BU252" i="12" s="1"/>
  <c r="EL200" i="12"/>
  <c r="EL196" i="12"/>
  <c r="DY124" i="8"/>
  <c r="CY276" i="12"/>
  <c r="CY274" i="12" s="1"/>
  <c r="CY191" i="12"/>
  <c r="BS242" i="12"/>
  <c r="BS240" i="12" s="1"/>
  <c r="BS246" i="12" s="1"/>
  <c r="BS216" i="12"/>
  <c r="BF126" i="8"/>
  <c r="BF123" i="8" s="1"/>
  <c r="BS221" i="12"/>
  <c r="CZ218" i="12"/>
  <c r="DA213" i="12"/>
  <c r="DA275" i="12" s="1"/>
  <c r="DA204" i="12"/>
  <c r="DB202" i="12" s="1"/>
  <c r="EM198" i="12"/>
  <c r="EM199" i="12" s="1"/>
  <c r="EN197" i="12" s="1"/>
  <c r="BG51" i="10"/>
  <c r="BG49" i="10"/>
  <c r="BG43" i="10"/>
  <c r="CZ229" i="12" l="1"/>
  <c r="CZ219" i="12"/>
  <c r="DA217" i="12" s="1"/>
  <c r="BS251" i="12"/>
  <c r="BS253" i="12" s="1"/>
  <c r="BS287" i="12" s="1"/>
  <c r="BS220" i="12"/>
  <c r="BS222" i="12" s="1"/>
  <c r="BS192" i="12"/>
  <c r="BS193" i="12" s="1"/>
  <c r="EN198" i="12"/>
  <c r="EN199" i="12" s="1"/>
  <c r="EO197" i="12" s="1"/>
  <c r="DB203" i="12"/>
  <c r="EM200" i="12"/>
  <c r="EM196" i="12"/>
  <c r="DZ124" i="8"/>
  <c r="BU201" i="12"/>
  <c r="BU241" i="12"/>
  <c r="BU206" i="12"/>
  <c r="BH125" i="8"/>
  <c r="DB213" i="12" l="1"/>
  <c r="DB275" i="12" s="1"/>
  <c r="DB204" i="12"/>
  <c r="DC202" i="12" s="1"/>
  <c r="CZ191" i="12"/>
  <c r="CZ276" i="12"/>
  <c r="CZ274" i="12" s="1"/>
  <c r="BS288" i="12"/>
  <c r="BH42" i="10"/>
  <c r="EO198" i="12"/>
  <c r="EO199" i="12" s="1"/>
  <c r="EP197" i="12" s="1"/>
  <c r="DA218" i="12"/>
  <c r="BV214" i="12"/>
  <c r="BV205" i="12" s="1"/>
  <c r="BV252" i="12" s="1"/>
  <c r="EN200" i="12"/>
  <c r="EN196" i="12"/>
  <c r="EA124" i="8"/>
  <c r="BT230" i="12"/>
  <c r="BT221" i="12" s="1"/>
  <c r="DC203" i="12" l="1"/>
  <c r="DA229" i="12"/>
  <c r="BH49" i="10"/>
  <c r="BH43" i="10"/>
  <c r="BH51" i="10"/>
  <c r="EP198" i="12"/>
  <c r="EP199" i="12" s="1"/>
  <c r="EQ197" i="12" s="1"/>
  <c r="BT251" i="12"/>
  <c r="BT253" i="12" s="1"/>
  <c r="BT220" i="12"/>
  <c r="BT222" i="12" s="1"/>
  <c r="BV201" i="12"/>
  <c r="BV241" i="12"/>
  <c r="BI125" i="8"/>
  <c r="BV206" i="12"/>
  <c r="DA219" i="12"/>
  <c r="DB217" i="12" s="1"/>
  <c r="EO200" i="12"/>
  <c r="EB124" i="8"/>
  <c r="EO196" i="12"/>
  <c r="BT242" i="12"/>
  <c r="BT240" i="12" s="1"/>
  <c r="BT246" i="12" s="1"/>
  <c r="BT216" i="12"/>
  <c r="BG126" i="8"/>
  <c r="BG123" i="8" s="1"/>
  <c r="BU230" i="12" l="1"/>
  <c r="EQ198" i="12"/>
  <c r="EQ199" i="12" s="1"/>
  <c r="ER197" i="12" s="1"/>
  <c r="DB218" i="12"/>
  <c r="BT287" i="12"/>
  <c r="BT192" i="12"/>
  <c r="BT193" i="12" s="1"/>
  <c r="BW214" i="12"/>
  <c r="BW205" i="12" s="1"/>
  <c r="BW252" i="12" s="1"/>
  <c r="EP200" i="12"/>
  <c r="EC124" i="8"/>
  <c r="EP196" i="12"/>
  <c r="DA191" i="12"/>
  <c r="DA276" i="12"/>
  <c r="DA274" i="12" s="1"/>
  <c r="DC213" i="12"/>
  <c r="DC275" i="12" s="1"/>
  <c r="DC204" i="12"/>
  <c r="DD202" i="12" s="1"/>
  <c r="DB229" i="12" l="1"/>
  <c r="DB219" i="12"/>
  <c r="DC217" i="12" s="1"/>
  <c r="BU242" i="12"/>
  <c r="BU240" i="12" s="1"/>
  <c r="BU246" i="12" s="1"/>
  <c r="BU216" i="12"/>
  <c r="BH126" i="8"/>
  <c r="BH123" i="8" s="1"/>
  <c r="BW241" i="12"/>
  <c r="BW206" i="12"/>
  <c r="BW201" i="12"/>
  <c r="BJ125" i="8"/>
  <c r="BT288" i="12"/>
  <c r="BI42" i="10"/>
  <c r="DD203" i="12"/>
  <c r="DD204" i="12" s="1"/>
  <c r="DE202" i="12" s="1"/>
  <c r="BU221" i="12"/>
  <c r="ER198" i="12"/>
  <c r="ER199" i="12" s="1"/>
  <c r="ES197" i="12" s="1"/>
  <c r="EQ200" i="12"/>
  <c r="EQ196" i="12"/>
  <c r="ED124" i="8"/>
  <c r="DE203" i="12" l="1"/>
  <c r="DE213" i="12" s="1"/>
  <c r="DE275" i="12" s="1"/>
  <c r="ES198" i="12"/>
  <c r="ES199" i="12" s="1"/>
  <c r="ET197" i="12" s="1"/>
  <c r="BU251" i="12"/>
  <c r="BU253" i="12" s="1"/>
  <c r="BU287" i="12" s="1"/>
  <c r="BU220" i="12"/>
  <c r="BU222" i="12" s="1"/>
  <c r="DD213" i="12"/>
  <c r="DD275" i="12" s="1"/>
  <c r="BI43" i="10"/>
  <c r="BI51" i="10"/>
  <c r="BI49" i="10"/>
  <c r="BX214" i="12"/>
  <c r="BX205" i="12" s="1"/>
  <c r="BX252" i="12" s="1"/>
  <c r="ER200" i="12"/>
  <c r="ER196" i="12"/>
  <c r="EE124" i="8"/>
  <c r="BU192" i="12"/>
  <c r="BU193" i="12" s="1"/>
  <c r="DC218" i="12"/>
  <c r="DC219" i="12" s="1"/>
  <c r="DD217" i="12" s="1"/>
  <c r="DD218" i="12" s="1"/>
  <c r="DB191" i="12"/>
  <c r="DB276" i="12"/>
  <c r="DB274" i="12" s="1"/>
  <c r="BX201" i="12" l="1"/>
  <c r="BX241" i="12"/>
  <c r="BK125" i="8"/>
  <c r="BX206" i="12"/>
  <c r="DD219" i="12"/>
  <c r="DE217" i="12" s="1"/>
  <c r="DE218" i="12" s="1"/>
  <c r="DE229" i="12" s="1"/>
  <c r="BU288" i="12"/>
  <c r="BJ42" i="10"/>
  <c r="BV230" i="12"/>
  <c r="BV221" i="12" s="1"/>
  <c r="DD229" i="12"/>
  <c r="DC229" i="12"/>
  <c r="ET198" i="12"/>
  <c r="ES200" i="12"/>
  <c r="ES196" i="12"/>
  <c r="EF124" i="8"/>
  <c r="DE204" i="12"/>
  <c r="DF202" i="12" s="1"/>
  <c r="BV251" i="12" l="1"/>
  <c r="BV253" i="12" s="1"/>
  <c r="BV220" i="12"/>
  <c r="BV222" i="12" s="1"/>
  <c r="BV242" i="12"/>
  <c r="BV240" i="12" s="1"/>
  <c r="BV246" i="12" s="1"/>
  <c r="BV216" i="12"/>
  <c r="BI126" i="8"/>
  <c r="BI123" i="8" s="1"/>
  <c r="ET200" i="12"/>
  <c r="ET196" i="12"/>
  <c r="EG124" i="8"/>
  <c r="ET199" i="12"/>
  <c r="EU197" i="12" s="1"/>
  <c r="DE191" i="12"/>
  <c r="DE276" i="12"/>
  <c r="DE274" i="12" s="1"/>
  <c r="BY214" i="12"/>
  <c r="BY205" i="12" s="1"/>
  <c r="BY252" i="12" s="1"/>
  <c r="DF203" i="12"/>
  <c r="DF204" i="12" s="1"/>
  <c r="DG202" i="12" s="1"/>
  <c r="BJ49" i="10"/>
  <c r="BJ43" i="10"/>
  <c r="BJ51" i="10"/>
  <c r="DE219" i="12"/>
  <c r="DF217" i="12" s="1"/>
  <c r="DC276" i="12"/>
  <c r="DC274" i="12" s="1"/>
  <c r="DC191" i="12"/>
  <c r="DD191" i="12"/>
  <c r="DD276" i="12"/>
  <c r="DD274" i="12" s="1"/>
  <c r="BV287" i="12" l="1"/>
  <c r="BV288" i="12" s="1"/>
  <c r="DG203" i="12"/>
  <c r="DG213" i="12" s="1"/>
  <c r="DG275" i="12" s="1"/>
  <c r="BY201" i="12"/>
  <c r="BY241" i="12"/>
  <c r="BL125" i="8"/>
  <c r="BY206" i="12"/>
  <c r="EU198" i="12"/>
  <c r="BW230" i="12"/>
  <c r="BW221" i="12" s="1"/>
  <c r="DF218" i="12"/>
  <c r="DF219" i="12" s="1"/>
  <c r="DG217" i="12" s="1"/>
  <c r="DF213" i="12"/>
  <c r="DF275" i="12" s="1"/>
  <c r="BV192" i="12"/>
  <c r="BV193" i="12" s="1"/>
  <c r="BK42" i="10" l="1"/>
  <c r="BK51" i="10" s="1"/>
  <c r="EU200" i="12"/>
  <c r="EH124" i="8"/>
  <c r="EU196" i="12"/>
  <c r="EU199" i="12"/>
  <c r="EV197" i="12" s="1"/>
  <c r="BZ214" i="12"/>
  <c r="DF229" i="12"/>
  <c r="BW251" i="12"/>
  <c r="BW253" i="12" s="1"/>
  <c r="BW220" i="12"/>
  <c r="BW222" i="12" s="1"/>
  <c r="DG218" i="12"/>
  <c r="DG219" i="12" s="1"/>
  <c r="DH217" i="12" s="1"/>
  <c r="BW242" i="12"/>
  <c r="BW240" i="12" s="1"/>
  <c r="BW246" i="12" s="1"/>
  <c r="BJ126" i="8"/>
  <c r="BJ123" i="8" s="1"/>
  <c r="BW216" i="12"/>
  <c r="DG204" i="12"/>
  <c r="DH202" i="12" s="1"/>
  <c r="BK43" i="10" l="1"/>
  <c r="BK49" i="10"/>
  <c r="DG229" i="12"/>
  <c r="DG276" i="12" s="1"/>
  <c r="DG274" i="12" s="1"/>
  <c r="EV198" i="12"/>
  <c r="EV199" i="12" s="1"/>
  <c r="EW197" i="12" s="1"/>
  <c r="DF276" i="12"/>
  <c r="DF274" i="12" s="1"/>
  <c r="DF191" i="12"/>
  <c r="BZ201" i="12"/>
  <c r="BZ241" i="12"/>
  <c r="BM125" i="8"/>
  <c r="BX230" i="12"/>
  <c r="BX221" i="12" s="1"/>
  <c r="DH203" i="12"/>
  <c r="BZ205" i="12"/>
  <c r="BZ252" i="12" s="1"/>
  <c r="BW287" i="12"/>
  <c r="BW192" i="12"/>
  <c r="BW193" i="12" s="1"/>
  <c r="DG191" i="12" l="1"/>
  <c r="BZ206" i="12"/>
  <c r="CA214" i="12" s="1"/>
  <c r="CA205" i="12" s="1"/>
  <c r="CA252" i="12" s="1"/>
  <c r="BX251" i="12"/>
  <c r="BX253" i="12" s="1"/>
  <c r="BX220" i="12"/>
  <c r="BX222" i="12" s="1"/>
  <c r="DH218" i="12"/>
  <c r="DH213" i="12"/>
  <c r="DH275" i="12" s="1"/>
  <c r="DH204" i="12"/>
  <c r="DI202" i="12" s="1"/>
  <c r="BW288" i="12"/>
  <c r="BL42" i="10"/>
  <c r="EW198" i="12"/>
  <c r="EW199" i="12" s="1"/>
  <c r="EX197" i="12" s="1"/>
  <c r="BX242" i="12"/>
  <c r="BX240" i="12" s="1"/>
  <c r="BX246" i="12" s="1"/>
  <c r="BX216" i="12"/>
  <c r="BK126" i="8"/>
  <c r="BK123" i="8" s="1"/>
  <c r="EV200" i="12"/>
  <c r="EI124" i="8"/>
  <c r="EV196" i="12"/>
  <c r="BX287" i="12" l="1"/>
  <c r="BX288" i="12" s="1"/>
  <c r="DI203" i="12"/>
  <c r="DI204" i="12" s="1"/>
  <c r="DJ202" i="12" s="1"/>
  <c r="EX198" i="12"/>
  <c r="EX199" i="12" s="1"/>
  <c r="EY197" i="12" s="1"/>
  <c r="DH219" i="12"/>
  <c r="DI217" i="12" s="1"/>
  <c r="DH229" i="12"/>
  <c r="BL43" i="10"/>
  <c r="BL49" i="10"/>
  <c r="BL51" i="10"/>
  <c r="BY230" i="12"/>
  <c r="BY221" i="12" s="1"/>
  <c r="CA201" i="12"/>
  <c r="CA241" i="12"/>
  <c r="BN125" i="8"/>
  <c r="CA206" i="12"/>
  <c r="BX192" i="12"/>
  <c r="BX193" i="12" s="1"/>
  <c r="EW200" i="12"/>
  <c r="EW196" i="12"/>
  <c r="EJ124" i="8"/>
  <c r="BM42" i="10" l="1"/>
  <c r="BM51" i="10" s="1"/>
  <c r="EY198" i="12"/>
  <c r="DJ203" i="12"/>
  <c r="DJ204" i="12" s="1"/>
  <c r="DK202" i="12" s="1"/>
  <c r="EX200" i="12"/>
  <c r="EK124" i="8"/>
  <c r="EX196" i="12"/>
  <c r="CB214" i="12"/>
  <c r="BY251" i="12"/>
  <c r="BY253" i="12" s="1"/>
  <c r="BY220" i="12"/>
  <c r="BY222" i="12" s="1"/>
  <c r="BY242" i="12"/>
  <c r="BY240" i="12" s="1"/>
  <c r="BY246" i="12" s="1"/>
  <c r="BL126" i="8"/>
  <c r="BL123" i="8" s="1"/>
  <c r="BY216" i="12"/>
  <c r="DH191" i="12"/>
  <c r="DH276" i="12"/>
  <c r="DH274" i="12" s="1"/>
  <c r="DI218" i="12"/>
  <c r="DI213" i="12"/>
  <c r="DI275" i="12" s="1"/>
  <c r="DJ213" i="12" l="1"/>
  <c r="DJ275" i="12" s="1"/>
  <c r="BM43" i="10"/>
  <c r="BM49" i="10"/>
  <c r="DK203" i="12"/>
  <c r="DK213" i="12" s="1"/>
  <c r="DK275" i="12" s="1"/>
  <c r="BZ230" i="12"/>
  <c r="BZ221" i="12" s="1"/>
  <c r="DI229" i="12"/>
  <c r="EY200" i="12"/>
  <c r="EL124" i="8"/>
  <c r="EY196" i="12"/>
  <c r="CB201" i="12"/>
  <c r="CB241" i="12"/>
  <c r="BO125" i="8"/>
  <c r="DI219" i="12"/>
  <c r="DJ217" i="12" s="1"/>
  <c r="EY199" i="12"/>
  <c r="EZ197" i="12" s="1"/>
  <c r="CB205" i="12"/>
  <c r="CB252" i="12" s="1"/>
  <c r="BY287" i="12"/>
  <c r="BY192" i="12"/>
  <c r="BY193" i="12" s="1"/>
  <c r="CB206" i="12" l="1"/>
  <c r="CC214" i="12" s="1"/>
  <c r="CC205" i="12" s="1"/>
  <c r="CC252" i="12" s="1"/>
  <c r="BY288" i="12"/>
  <c r="BN42" i="10"/>
  <c r="DI191" i="12"/>
  <c r="DI276" i="12"/>
  <c r="DI274" i="12" s="1"/>
  <c r="DJ218" i="12"/>
  <c r="DJ219" i="12" s="1"/>
  <c r="DK217" i="12" s="1"/>
  <c r="BZ251" i="12"/>
  <c r="BZ253" i="12" s="1"/>
  <c r="BZ220" i="12"/>
  <c r="BZ222" i="12" s="1"/>
  <c r="BZ242" i="12"/>
  <c r="BZ240" i="12" s="1"/>
  <c r="BZ246" i="12" s="1"/>
  <c r="BZ216" i="12"/>
  <c r="BM126" i="8"/>
  <c r="BM123" i="8" s="1"/>
  <c r="EZ198" i="12"/>
  <c r="EZ199" i="12" s="1"/>
  <c r="FA197" i="12" s="1"/>
  <c r="DK204" i="12"/>
  <c r="DL202" i="12" s="1"/>
  <c r="BZ287" i="12" l="1"/>
  <c r="BO42" i="10" s="1"/>
  <c r="DK218" i="12"/>
  <c r="DL203" i="12"/>
  <c r="DL204" i="12" s="1"/>
  <c r="DM202" i="12" s="1"/>
  <c r="EZ200" i="12"/>
  <c r="EM124" i="8"/>
  <c r="EZ196" i="12"/>
  <c r="CA230" i="12"/>
  <c r="CA221" i="12" s="1"/>
  <c r="BZ192" i="12"/>
  <c r="BZ193" i="12" s="1"/>
  <c r="CC201" i="12"/>
  <c r="CC241" i="12"/>
  <c r="CC206" i="12"/>
  <c r="BP125" i="8"/>
  <c r="FA198" i="12"/>
  <c r="FA199" i="12" s="1"/>
  <c r="FB197" i="12" s="1"/>
  <c r="DJ229" i="12"/>
  <c r="BN51" i="10"/>
  <c r="BN43" i="10"/>
  <c r="BN49" i="10"/>
  <c r="BZ288" i="12" l="1"/>
  <c r="DM203" i="12"/>
  <c r="DM213" i="12" s="1"/>
  <c r="DM275" i="12" s="1"/>
  <c r="FB198" i="12"/>
  <c r="FB199" i="12" s="1"/>
  <c r="FC197" i="12" s="1"/>
  <c r="CA251" i="12"/>
  <c r="CA253" i="12" s="1"/>
  <c r="CA220" i="12"/>
  <c r="CA222" i="12" s="1"/>
  <c r="BO43" i="10"/>
  <c r="BO51" i="10"/>
  <c r="BO49" i="10"/>
  <c r="FA200" i="12"/>
  <c r="FA196" i="12"/>
  <c r="EN124" i="8"/>
  <c r="CD214" i="12"/>
  <c r="CD205" i="12" s="1"/>
  <c r="CD252" i="12" s="1"/>
  <c r="CA242" i="12"/>
  <c r="CA240" i="12" s="1"/>
  <c r="CA246" i="12" s="1"/>
  <c r="CA216" i="12"/>
  <c r="BN126" i="8"/>
  <c r="BN123" i="8" s="1"/>
  <c r="DL213" i="12"/>
  <c r="DL275" i="12" s="1"/>
  <c r="DJ276" i="12"/>
  <c r="DJ274" i="12" s="1"/>
  <c r="DJ191" i="12"/>
  <c r="DK229" i="12"/>
  <c r="DK219" i="12"/>
  <c r="DL217" i="12" s="1"/>
  <c r="DL218" i="12" s="1"/>
  <c r="DL229" i="12" l="1"/>
  <c r="FC198" i="12"/>
  <c r="FC199" i="12" s="1"/>
  <c r="FD197" i="12" s="1"/>
  <c r="CD201" i="12"/>
  <c r="CD241" i="12"/>
  <c r="BQ125" i="8"/>
  <c r="CD206" i="12"/>
  <c r="DL219" i="12"/>
  <c r="DM217" i="12" s="1"/>
  <c r="DK276" i="12"/>
  <c r="DK274" i="12" s="1"/>
  <c r="DK191" i="12"/>
  <c r="CB230" i="12"/>
  <c r="FB200" i="12"/>
  <c r="FB196" i="12"/>
  <c r="EO124" i="8"/>
  <c r="CA287" i="12"/>
  <c r="CA192" i="12"/>
  <c r="CA193" i="12" s="1"/>
  <c r="DM204" i="12"/>
  <c r="DN202" i="12" s="1"/>
  <c r="CB242" i="12" l="1"/>
  <c r="CB240" i="12" s="1"/>
  <c r="CB246" i="12" s="1"/>
  <c r="CB216" i="12"/>
  <c r="BO126" i="8"/>
  <c r="BO123" i="8" s="1"/>
  <c r="CA288" i="12"/>
  <c r="BP42" i="10"/>
  <c r="DN203" i="12"/>
  <c r="DM218" i="12"/>
  <c r="CB221" i="12"/>
  <c r="CE214" i="12"/>
  <c r="FD198" i="12"/>
  <c r="FD199" i="12" s="1"/>
  <c r="FE197" i="12" s="1"/>
  <c r="FC200" i="12"/>
  <c r="FC196" i="12"/>
  <c r="EP124" i="8"/>
  <c r="DL191" i="12"/>
  <c r="DL276" i="12"/>
  <c r="DL274" i="12" s="1"/>
  <c r="CE201" i="12" l="1"/>
  <c r="CE241" i="12"/>
  <c r="BR125" i="8"/>
  <c r="FE198" i="12"/>
  <c r="BP43" i="10"/>
  <c r="BP51" i="10"/>
  <c r="BP49" i="10"/>
  <c r="FD200" i="12"/>
  <c r="FD196" i="12"/>
  <c r="EQ124" i="8"/>
  <c r="CE205" i="12"/>
  <c r="CE252" i="12" s="1"/>
  <c r="CB251" i="12"/>
  <c r="CB253" i="12" s="1"/>
  <c r="CB287" i="12" s="1"/>
  <c r="CB220" i="12"/>
  <c r="CB222" i="12" s="1"/>
  <c r="DM229" i="12"/>
  <c r="DM219" i="12"/>
  <c r="DN217" i="12" s="1"/>
  <c r="DN218" i="12" s="1"/>
  <c r="DN229" i="12" s="1"/>
  <c r="DN213" i="12"/>
  <c r="DN275" i="12" s="1"/>
  <c r="DN204" i="12"/>
  <c r="DO202" i="12" s="1"/>
  <c r="CB192" i="12"/>
  <c r="CB193" i="12" s="1"/>
  <c r="CB288" i="12" l="1"/>
  <c r="BQ42" i="10"/>
  <c r="DN276" i="12"/>
  <c r="DN274" i="12" s="1"/>
  <c r="DN191" i="12"/>
  <c r="FE200" i="12"/>
  <c r="FE196" i="12"/>
  <c r="ER124" i="8"/>
  <c r="DN219" i="12"/>
  <c r="DO217" i="12" s="1"/>
  <c r="CC230" i="12"/>
  <c r="DO203" i="12"/>
  <c r="FE199" i="12"/>
  <c r="FF197" i="12" s="1"/>
  <c r="CE206" i="12"/>
  <c r="DM191" i="12"/>
  <c r="DM276" i="12"/>
  <c r="DM274" i="12" s="1"/>
  <c r="DO218" i="12" l="1"/>
  <c r="DO219" i="12" s="1"/>
  <c r="DP217" i="12" s="1"/>
  <c r="DO213" i="12"/>
  <c r="DO275" i="12" s="1"/>
  <c r="CC242" i="12"/>
  <c r="CC240" i="12" s="1"/>
  <c r="CC246" i="12" s="1"/>
  <c r="BP126" i="8"/>
  <c r="BP123" i="8" s="1"/>
  <c r="CC216" i="12"/>
  <c r="BQ49" i="10"/>
  <c r="BQ43" i="10"/>
  <c r="BQ51" i="10"/>
  <c r="FF198" i="12"/>
  <c r="DO204" i="12"/>
  <c r="DP202" i="12" s="1"/>
  <c r="CC221" i="12"/>
  <c r="CF214" i="12"/>
  <c r="CF205" i="12" s="1"/>
  <c r="CF252" i="12" s="1"/>
  <c r="FF200" i="12" l="1"/>
  <c r="ES124" i="8"/>
  <c r="FF196" i="12"/>
  <c r="CC192" i="12"/>
  <c r="CC193" i="12" s="1"/>
  <c r="CF201" i="12"/>
  <c r="CF241" i="12"/>
  <c r="BS125" i="8"/>
  <c r="CF206" i="12"/>
  <c r="CC251" i="12"/>
  <c r="CC253" i="12" s="1"/>
  <c r="CC287" i="12" s="1"/>
  <c r="CC220" i="12"/>
  <c r="CC222" i="12" s="1"/>
  <c r="DP203" i="12"/>
  <c r="FF199" i="12"/>
  <c r="FG197" i="12" s="1"/>
  <c r="DO229" i="12"/>
  <c r="CC288" i="12" l="1"/>
  <c r="BR42" i="10"/>
  <c r="DP218" i="12"/>
  <c r="DP213" i="12"/>
  <c r="DP275" i="12" s="1"/>
  <c r="DP204" i="12"/>
  <c r="DQ202" i="12" s="1"/>
  <c r="CD230" i="12"/>
  <c r="CD221" i="12" s="1"/>
  <c r="DO191" i="12"/>
  <c r="DO276" i="12"/>
  <c r="DO274" i="12" s="1"/>
  <c r="FG198" i="12"/>
  <c r="FG199" i="12" s="1"/>
  <c r="FH197" i="12" s="1"/>
  <c r="CG214" i="12"/>
  <c r="CG205" i="12" s="1"/>
  <c r="CG252" i="12" s="1"/>
  <c r="FH198" i="12" l="1"/>
  <c r="FH199" i="12" s="1"/>
  <c r="FI197" i="12" s="1"/>
  <c r="CD251" i="12"/>
  <c r="CD253" i="12" s="1"/>
  <c r="CD220" i="12"/>
  <c r="CD222" i="12" s="1"/>
  <c r="DP229" i="12"/>
  <c r="DP219" i="12"/>
  <c r="DQ217" i="12" s="1"/>
  <c r="CG241" i="12"/>
  <c r="BT125" i="8"/>
  <c r="CG206" i="12"/>
  <c r="CG201" i="12"/>
  <c r="CD242" i="12"/>
  <c r="CD240" i="12" s="1"/>
  <c r="CD246" i="12" s="1"/>
  <c r="BQ126" i="8"/>
  <c r="BQ123" i="8" s="1"/>
  <c r="CD216" i="12"/>
  <c r="FG200" i="12"/>
  <c r="ET124" i="8"/>
  <c r="FG196" i="12"/>
  <c r="DQ203" i="12"/>
  <c r="BR43" i="10"/>
  <c r="BR49" i="10"/>
  <c r="BR51" i="10"/>
  <c r="DQ218" i="12" l="1"/>
  <c r="DQ213" i="12"/>
  <c r="DQ275" i="12" s="1"/>
  <c r="DQ204" i="12"/>
  <c r="DR202" i="12" s="1"/>
  <c r="FI198" i="12"/>
  <c r="FI199" i="12" s="1"/>
  <c r="FJ197" i="12" s="1"/>
  <c r="CD192" i="12"/>
  <c r="CD193" i="12" s="1"/>
  <c r="CH214" i="12"/>
  <c r="CH205" i="12" s="1"/>
  <c r="CH252" i="12" s="1"/>
  <c r="DP191" i="12"/>
  <c r="DP276" i="12"/>
  <c r="DP274" i="12" s="1"/>
  <c r="CE230" i="12"/>
  <c r="CE221" i="12" s="1"/>
  <c r="CD287" i="12"/>
  <c r="FH200" i="12"/>
  <c r="EU124" i="8"/>
  <c r="FH196" i="12"/>
  <c r="CE251" i="12" l="1"/>
  <c r="CE253" i="12" s="1"/>
  <c r="CE220" i="12"/>
  <c r="CE222" i="12" s="1"/>
  <c r="CD288" i="12"/>
  <c r="BS42" i="10"/>
  <c r="CE242" i="12"/>
  <c r="CE240" i="12" s="1"/>
  <c r="CE246" i="12" s="1"/>
  <c r="BR126" i="8"/>
  <c r="BR123" i="8" s="1"/>
  <c r="CE216" i="12"/>
  <c r="CH201" i="12"/>
  <c r="CH241" i="12"/>
  <c r="BU125" i="8"/>
  <c r="CH206" i="12"/>
  <c r="DR203" i="12"/>
  <c r="DR204" i="12" s="1"/>
  <c r="DS202" i="12" s="1"/>
  <c r="FI200" i="12"/>
  <c r="FI196" i="12"/>
  <c r="EV124" i="8"/>
  <c r="DQ229" i="12"/>
  <c r="DQ219" i="12"/>
  <c r="DR217" i="12" s="1"/>
  <c r="FJ198" i="12"/>
  <c r="DS203" i="12" l="1"/>
  <c r="DS213" i="12" s="1"/>
  <c r="DS275" i="12" s="1"/>
  <c r="CE192" i="12"/>
  <c r="CE193" i="12" s="1"/>
  <c r="CI214" i="12"/>
  <c r="FJ200" i="12"/>
  <c r="EW124" i="8"/>
  <c r="FJ196" i="12"/>
  <c r="FJ199" i="12"/>
  <c r="FK197" i="12" s="1"/>
  <c r="CF230" i="12"/>
  <c r="CF221" i="12" s="1"/>
  <c r="DR218" i="12"/>
  <c r="DR213" i="12"/>
  <c r="DR275" i="12" s="1"/>
  <c r="BS49" i="10"/>
  <c r="BS43" i="10"/>
  <c r="BS51" i="10"/>
  <c r="DQ276" i="12"/>
  <c r="DQ274" i="12" s="1"/>
  <c r="DQ191" i="12"/>
  <c r="CE287" i="12"/>
  <c r="DR229" i="12" l="1"/>
  <c r="CF242" i="12"/>
  <c r="CF240" i="12" s="1"/>
  <c r="CF246" i="12" s="1"/>
  <c r="BS126" i="8"/>
  <c r="BS123" i="8" s="1"/>
  <c r="CF216" i="12"/>
  <c r="CF251" i="12"/>
  <c r="CF253" i="12" s="1"/>
  <c r="CF220" i="12"/>
  <c r="CF222" i="12" s="1"/>
  <c r="FK198" i="12"/>
  <c r="FK199" i="12" s="1"/>
  <c r="FL197" i="12" s="1"/>
  <c r="CE288" i="12"/>
  <c r="BT42" i="10"/>
  <c r="CI241" i="12"/>
  <c r="BV125" i="8"/>
  <c r="CI201" i="12"/>
  <c r="CI205" i="12"/>
  <c r="CI252" i="12" s="1"/>
  <c r="DR219" i="12"/>
  <c r="DS217" i="12" s="1"/>
  <c r="DS218" i="12" s="1"/>
  <c r="DS229" i="12" s="1"/>
  <c r="DS204" i="12"/>
  <c r="DT202" i="12" s="1"/>
  <c r="DS276" i="12" l="1"/>
  <c r="DS274" i="12" s="1"/>
  <c r="DS191" i="12"/>
  <c r="FK200" i="12"/>
  <c r="FK196" i="12"/>
  <c r="EX124" i="8"/>
  <c r="DT203" i="12"/>
  <c r="DR276" i="12"/>
  <c r="DR274" i="12" s="1"/>
  <c r="DR191" i="12"/>
  <c r="CG230" i="12"/>
  <c r="CG221" i="12" s="1"/>
  <c r="DS219" i="12"/>
  <c r="DT217" i="12" s="1"/>
  <c r="BT49" i="10"/>
  <c r="BT43" i="10"/>
  <c r="BT51" i="10"/>
  <c r="FL198" i="12"/>
  <c r="CF287" i="12"/>
  <c r="CF192" i="12"/>
  <c r="CF193" i="12" s="1"/>
  <c r="CI206" i="12"/>
  <c r="CG251" i="12" l="1"/>
  <c r="CG253" i="12" s="1"/>
  <c r="CG220" i="12"/>
  <c r="CG222" i="12" s="1"/>
  <c r="FL200" i="12"/>
  <c r="FL196" i="12"/>
  <c r="EY124" i="8"/>
  <c r="CG242" i="12"/>
  <c r="CG240" i="12" s="1"/>
  <c r="CG246" i="12" s="1"/>
  <c r="CG216" i="12"/>
  <c r="BT126" i="8"/>
  <c r="BT123" i="8" s="1"/>
  <c r="DT218" i="12"/>
  <c r="DT213" i="12"/>
  <c r="DT275" i="12" s="1"/>
  <c r="DT204" i="12"/>
  <c r="DU202" i="12" s="1"/>
  <c r="CJ214" i="12"/>
  <c r="CJ205" i="12" s="1"/>
  <c r="CJ252" i="12" s="1"/>
  <c r="CF288" i="12"/>
  <c r="BU42" i="10"/>
  <c r="FL199" i="12"/>
  <c r="FM197" i="12" s="1"/>
  <c r="CG287" i="12" l="1"/>
  <c r="BV42" i="10" s="1"/>
  <c r="DU203" i="12"/>
  <c r="CJ241" i="12"/>
  <c r="BW125" i="8"/>
  <c r="CJ206" i="12"/>
  <c r="CJ201" i="12"/>
  <c r="DT229" i="12"/>
  <c r="DT219" i="12"/>
  <c r="DU217" i="12" s="1"/>
  <c r="CG192" i="12"/>
  <c r="CG193" i="12" s="1"/>
  <c r="BU51" i="10"/>
  <c r="BU49" i="10"/>
  <c r="BU43" i="10"/>
  <c r="CH230" i="12"/>
  <c r="FM198" i="12"/>
  <c r="FM199" i="12" s="1"/>
  <c r="FN197" i="12" s="1"/>
  <c r="CG288" i="12" l="1"/>
  <c r="DT191" i="12"/>
  <c r="DT276" i="12"/>
  <c r="DT274" i="12" s="1"/>
  <c r="BV51" i="10"/>
  <c r="BV43" i="10"/>
  <c r="BV49" i="10"/>
  <c r="CH242" i="12"/>
  <c r="CH240" i="12" s="1"/>
  <c r="CH246" i="12" s="1"/>
  <c r="CH216" i="12"/>
  <c r="BU126" i="8"/>
  <c r="BU123" i="8" s="1"/>
  <c r="CH221" i="12"/>
  <c r="DU218" i="12"/>
  <c r="DU219" i="12" s="1"/>
  <c r="DV217" i="12" s="1"/>
  <c r="DU213" i="12"/>
  <c r="DU275" i="12" s="1"/>
  <c r="CK214" i="12"/>
  <c r="FN198" i="12"/>
  <c r="FM200" i="12"/>
  <c r="FM196" i="12"/>
  <c r="EZ124" i="8"/>
  <c r="DU204" i="12"/>
  <c r="DV202" i="12" s="1"/>
  <c r="CK241" i="12" l="1"/>
  <c r="BX125" i="8"/>
  <c r="CK201" i="12"/>
  <c r="CH192" i="12"/>
  <c r="CH193" i="12" s="1"/>
  <c r="DV203" i="12"/>
  <c r="DV204" i="12" s="1"/>
  <c r="DW202" i="12" s="1"/>
  <c r="FN200" i="12"/>
  <c r="FN196" i="12"/>
  <c r="FA124" i="8"/>
  <c r="DU229" i="12"/>
  <c r="CH251" i="12"/>
  <c r="CH253" i="12" s="1"/>
  <c r="CH287" i="12" s="1"/>
  <c r="CH220" i="12"/>
  <c r="CH222" i="12" s="1"/>
  <c r="FN199" i="12"/>
  <c r="FO197" i="12" s="1"/>
  <c r="CK205" i="12"/>
  <c r="CK252" i="12" s="1"/>
  <c r="DW203" i="12" l="1"/>
  <c r="DW213" i="12" s="1"/>
  <c r="DW275" i="12" s="1"/>
  <c r="DU276" i="12"/>
  <c r="DU274" i="12" s="1"/>
  <c r="DU191" i="12"/>
  <c r="DV218" i="12"/>
  <c r="DV213" i="12"/>
  <c r="DV275" i="12" s="1"/>
  <c r="FO198" i="12"/>
  <c r="FO199" i="12" s="1"/>
  <c r="FP197" i="12" s="1"/>
  <c r="CH288" i="12"/>
  <c r="BW42" i="10"/>
  <c r="CK206" i="12"/>
  <c r="CI230" i="12"/>
  <c r="CI221" i="12" s="1"/>
  <c r="CI251" i="12" l="1"/>
  <c r="CI253" i="12" s="1"/>
  <c r="CI220" i="12"/>
  <c r="CI222" i="12" s="1"/>
  <c r="CL214" i="12"/>
  <c r="FP198" i="12"/>
  <c r="FP199" i="12" s="1"/>
  <c r="FQ197" i="12" s="1"/>
  <c r="BW49" i="10"/>
  <c r="BW51" i="10"/>
  <c r="BW43" i="10"/>
  <c r="CI242" i="12"/>
  <c r="CI240" i="12" s="1"/>
  <c r="CI246" i="12" s="1"/>
  <c r="CI216" i="12"/>
  <c r="BV126" i="8"/>
  <c r="BV123" i="8" s="1"/>
  <c r="FO200" i="12"/>
  <c r="FO196" i="12"/>
  <c r="FB124" i="8"/>
  <c r="DV219" i="12"/>
  <c r="DW217" i="12" s="1"/>
  <c r="DW218" i="12" s="1"/>
  <c r="DV229" i="12"/>
  <c r="DW204" i="12"/>
  <c r="DX202" i="12" s="1"/>
  <c r="CI287" i="12" l="1"/>
  <c r="CI288" i="12" s="1"/>
  <c r="CI192" i="12"/>
  <c r="CI193" i="12" s="1"/>
  <c r="DX203" i="12"/>
  <c r="CJ230" i="12"/>
  <c r="FQ198" i="12"/>
  <c r="FQ199" i="12" s="1"/>
  <c r="FR197" i="12" s="1"/>
  <c r="DV276" i="12"/>
  <c r="DV274" i="12" s="1"/>
  <c r="DV191" i="12"/>
  <c r="FP200" i="12"/>
  <c r="FP196" i="12"/>
  <c r="FC124" i="8"/>
  <c r="DW219" i="12"/>
  <c r="DX217" i="12" s="1"/>
  <c r="CL241" i="12"/>
  <c r="BY125" i="8"/>
  <c r="CL201" i="12"/>
  <c r="CL205" i="12"/>
  <c r="CL252" i="12" s="1"/>
  <c r="DW229" i="12"/>
  <c r="BX42" i="10" l="1"/>
  <c r="BX43" i="10" s="1"/>
  <c r="FR198" i="12"/>
  <c r="FR199" i="12" s="1"/>
  <c r="FS197" i="12" s="1"/>
  <c r="DX218" i="12"/>
  <c r="DX219" i="12" s="1"/>
  <c r="DY217" i="12" s="1"/>
  <c r="DX213" i="12"/>
  <c r="DX275" i="12" s="1"/>
  <c r="CJ242" i="12"/>
  <c r="CJ240" i="12" s="1"/>
  <c r="CJ246" i="12" s="1"/>
  <c r="CJ216" i="12"/>
  <c r="BW126" i="8"/>
  <c r="BW123" i="8" s="1"/>
  <c r="DW276" i="12"/>
  <c r="DW274" i="12" s="1"/>
  <c r="DW191" i="12"/>
  <c r="FQ200" i="12"/>
  <c r="FQ196" i="12"/>
  <c r="FD124" i="8"/>
  <c r="CJ221" i="12"/>
  <c r="DX204" i="12"/>
  <c r="DY202" i="12" s="1"/>
  <c r="CL206" i="12"/>
  <c r="BX49" i="10" l="1"/>
  <c r="BX51" i="10"/>
  <c r="CJ251" i="12"/>
  <c r="CJ253" i="12" s="1"/>
  <c r="CJ220" i="12"/>
  <c r="CJ222" i="12" s="1"/>
  <c r="CJ287" i="12"/>
  <c r="CJ192" i="12"/>
  <c r="CJ193" i="12" s="1"/>
  <c r="DX229" i="12"/>
  <c r="DY203" i="12"/>
  <c r="FS198" i="12"/>
  <c r="FS199" i="12" s="1"/>
  <c r="FT197" i="12" s="1"/>
  <c r="CM214" i="12"/>
  <c r="FR200" i="12"/>
  <c r="FE124" i="8"/>
  <c r="FR196" i="12"/>
  <c r="CM241" i="12" l="1"/>
  <c r="BZ125" i="8"/>
  <c r="CM201" i="12"/>
  <c r="FT198" i="12"/>
  <c r="FT199" i="12" s="1"/>
  <c r="FU197" i="12" s="1"/>
  <c r="CK230" i="12"/>
  <c r="CK221" i="12" s="1"/>
  <c r="CM205" i="12"/>
  <c r="CM252" i="12" s="1"/>
  <c r="FS200" i="12"/>
  <c r="FS196" i="12"/>
  <c r="FF124" i="8"/>
  <c r="DY218" i="12"/>
  <c r="DY213" i="12"/>
  <c r="DY275" i="12" s="1"/>
  <c r="DY204" i="12"/>
  <c r="DZ202" i="12" s="1"/>
  <c r="DX276" i="12"/>
  <c r="DX274" i="12" s="1"/>
  <c r="DX191" i="12"/>
  <c r="CJ288" i="12"/>
  <c r="BY42" i="10"/>
  <c r="DZ203" i="12" l="1"/>
  <c r="DY229" i="12"/>
  <c r="DY219" i="12"/>
  <c r="DZ217" i="12" s="1"/>
  <c r="FU198" i="12"/>
  <c r="FU199" i="12" s="1"/>
  <c r="FV197" i="12" s="1"/>
  <c r="CK251" i="12"/>
  <c r="CK253" i="12" s="1"/>
  <c r="CK220" i="12"/>
  <c r="CK222" i="12" s="1"/>
  <c r="CK242" i="12"/>
  <c r="CK240" i="12" s="1"/>
  <c r="CK246" i="12" s="1"/>
  <c r="CK216" i="12"/>
  <c r="BX126" i="8"/>
  <c r="BX123" i="8" s="1"/>
  <c r="FT200" i="12"/>
  <c r="FT196" i="12"/>
  <c r="FG124" i="8"/>
  <c r="CM206" i="12"/>
  <c r="BY49" i="10"/>
  <c r="BY51" i="10"/>
  <c r="BY43" i="10"/>
  <c r="CK287" i="12" l="1"/>
  <c r="BZ42" i="10" s="1"/>
  <c r="CL230" i="12"/>
  <c r="CL221" i="12" s="1"/>
  <c r="CK192" i="12"/>
  <c r="CK193" i="12" s="1"/>
  <c r="CN214" i="12"/>
  <c r="DZ218" i="12"/>
  <c r="DZ213" i="12"/>
  <c r="DZ275" i="12" s="1"/>
  <c r="FV198" i="12"/>
  <c r="FV199" i="12" s="1"/>
  <c r="FW197" i="12" s="1"/>
  <c r="FU200" i="12"/>
  <c r="FU196" i="12"/>
  <c r="FH124" i="8"/>
  <c r="DY191" i="12"/>
  <c r="DY276" i="12"/>
  <c r="DY274" i="12" s="1"/>
  <c r="DZ204" i="12"/>
  <c r="EA202" i="12" s="1"/>
  <c r="CK288" i="12" l="1"/>
  <c r="CL251" i="12"/>
  <c r="CL253" i="12" s="1"/>
  <c r="CL220" i="12"/>
  <c r="CL222" i="12" s="1"/>
  <c r="FW198" i="12"/>
  <c r="DZ229" i="12"/>
  <c r="CN241" i="12"/>
  <c r="CA125" i="8"/>
  <c r="CN201" i="12"/>
  <c r="CN205" i="12"/>
  <c r="CN252" i="12" s="1"/>
  <c r="DZ219" i="12"/>
  <c r="EA217" i="12" s="1"/>
  <c r="FV200" i="12"/>
  <c r="FI124" i="8"/>
  <c r="FV196" i="12"/>
  <c r="BZ43" i="10"/>
  <c r="BZ51" i="10"/>
  <c r="BZ49" i="10"/>
  <c r="EA203" i="12"/>
  <c r="CL242" i="12"/>
  <c r="CL240" i="12" s="1"/>
  <c r="CL246" i="12" s="1"/>
  <c r="CL216" i="12"/>
  <c r="BY126" i="8"/>
  <c r="BY123" i="8" s="1"/>
  <c r="CL287" i="12" l="1"/>
  <c r="CL288" i="12" s="1"/>
  <c r="CN206" i="12"/>
  <c r="DZ191" i="12"/>
  <c r="DZ276" i="12"/>
  <c r="DZ274" i="12" s="1"/>
  <c r="FW200" i="12"/>
  <c r="FW196" i="12"/>
  <c r="FJ124" i="8"/>
  <c r="EA218" i="12"/>
  <c r="EA213" i="12"/>
  <c r="EA275" i="12" s="1"/>
  <c r="CM230" i="12"/>
  <c r="CM221" i="12" s="1"/>
  <c r="CL192" i="12"/>
  <c r="CL193" i="12" s="1"/>
  <c r="EA204" i="12"/>
  <c r="EB202" i="12" s="1"/>
  <c r="FW199" i="12"/>
  <c r="FX197" i="12" s="1"/>
  <c r="CA42" i="10" l="1"/>
  <c r="CA43" i="10" s="1"/>
  <c r="CM251" i="12"/>
  <c r="CM253" i="12" s="1"/>
  <c r="CM220" i="12"/>
  <c r="CM222" i="12" s="1"/>
  <c r="EA229" i="12"/>
  <c r="CO214" i="12"/>
  <c r="CM242" i="12"/>
  <c r="CM240" i="12" s="1"/>
  <c r="CM246" i="12" s="1"/>
  <c r="BZ126" i="8"/>
  <c r="BZ123" i="8" s="1"/>
  <c r="CM216" i="12"/>
  <c r="EA219" i="12"/>
  <c r="EB217" i="12" s="1"/>
  <c r="FX198" i="12"/>
  <c r="FX199" i="12" s="1"/>
  <c r="FY197" i="12" s="1"/>
  <c r="EB203" i="12"/>
  <c r="EB204" i="12" s="1"/>
  <c r="EC202" i="12" s="1"/>
  <c r="CA49" i="10" l="1"/>
  <c r="CA51" i="10"/>
  <c r="FY198" i="12"/>
  <c r="CM192" i="12"/>
  <c r="CM193" i="12" s="1"/>
  <c r="CO201" i="12"/>
  <c r="CO241" i="12"/>
  <c r="CB125" i="8"/>
  <c r="EC203" i="12"/>
  <c r="EC213" i="12" s="1"/>
  <c r="EC275" i="12" s="1"/>
  <c r="CO205" i="12"/>
  <c r="CO252" i="12" s="1"/>
  <c r="EA276" i="12"/>
  <c r="EA274" i="12" s="1"/>
  <c r="EA191" i="12"/>
  <c r="CN230" i="12"/>
  <c r="CN221" i="12" s="1"/>
  <c r="FX200" i="12"/>
  <c r="FK124" i="8"/>
  <c r="FX196" i="12"/>
  <c r="EB218" i="12"/>
  <c r="EB213" i="12"/>
  <c r="EB275" i="12" s="1"/>
  <c r="CM287" i="12"/>
  <c r="CN251" i="12" l="1"/>
  <c r="CN253" i="12" s="1"/>
  <c r="CN220" i="12"/>
  <c r="CN222" i="12" s="1"/>
  <c r="EB229" i="12"/>
  <c r="EB219" i="12"/>
  <c r="EC217" i="12" s="1"/>
  <c r="EC218" i="12" s="1"/>
  <c r="EC204" i="12"/>
  <c r="ED202" i="12" s="1"/>
  <c r="FY200" i="12"/>
  <c r="FY196" i="12"/>
  <c r="FL124" i="8"/>
  <c r="CN242" i="12"/>
  <c r="CN240" i="12" s="1"/>
  <c r="CN246" i="12" s="1"/>
  <c r="CA126" i="8"/>
  <c r="CA123" i="8" s="1"/>
  <c r="CN216" i="12"/>
  <c r="CM288" i="12"/>
  <c r="CB42" i="10"/>
  <c r="CO206" i="12"/>
  <c r="FY199" i="12"/>
  <c r="FZ197" i="12" s="1"/>
  <c r="CN287" i="12" l="1"/>
  <c r="CC42" i="10" s="1"/>
  <c r="EC229" i="12"/>
  <c r="CN192" i="12"/>
  <c r="CN193" i="12" s="1"/>
  <c r="ED203" i="12"/>
  <c r="CO230" i="12"/>
  <c r="EB191" i="12"/>
  <c r="EB276" i="12"/>
  <c r="EB274" i="12" s="1"/>
  <c r="EC219" i="12"/>
  <c r="ED217" i="12" s="1"/>
  <c r="FZ198" i="12"/>
  <c r="CP214" i="12"/>
  <c r="CP205" i="12" s="1"/>
  <c r="CP252" i="12" s="1"/>
  <c r="CB49" i="10"/>
  <c r="CB51" i="10"/>
  <c r="CB43" i="10"/>
  <c r="CN288" i="12" l="1"/>
  <c r="CO242" i="12"/>
  <c r="CO240" i="12" s="1"/>
  <c r="CO246" i="12" s="1"/>
  <c r="CO216" i="12"/>
  <c r="CB126" i="8"/>
  <c r="CB123" i="8" s="1"/>
  <c r="CC51" i="10"/>
  <c r="CC49" i="10"/>
  <c r="CC43" i="10"/>
  <c r="ED218" i="12"/>
  <c r="ED213" i="12"/>
  <c r="ED275" i="12" s="1"/>
  <c r="FZ200" i="12"/>
  <c r="FM124" i="8"/>
  <c r="FZ196" i="12"/>
  <c r="CP201" i="12"/>
  <c r="CP241" i="12"/>
  <c r="CC125" i="8"/>
  <c r="CP206" i="12"/>
  <c r="FZ199" i="12"/>
  <c r="GA197" i="12" s="1"/>
  <c r="CO221" i="12"/>
  <c r="ED204" i="12"/>
  <c r="EE202" i="12" s="1"/>
  <c r="EC276" i="12"/>
  <c r="EC274" i="12" s="1"/>
  <c r="EC191" i="12"/>
  <c r="ED229" i="12" l="1"/>
  <c r="CQ214" i="12"/>
  <c r="CQ205" i="12" s="1"/>
  <c r="CQ252" i="12" s="1"/>
  <c r="EE203" i="12"/>
  <c r="CO251" i="12"/>
  <c r="CO253" i="12" s="1"/>
  <c r="CO287" i="12" s="1"/>
  <c r="CO220" i="12"/>
  <c r="CO222" i="12" s="1"/>
  <c r="GA198" i="12"/>
  <c r="GA199" i="12" s="1"/>
  <c r="GB197" i="12" s="1"/>
  <c r="CO192" i="12"/>
  <c r="CO193" i="12" s="1"/>
  <c r="ED219" i="12"/>
  <c r="EE217" i="12" s="1"/>
  <c r="CD42" i="10" l="1"/>
  <c r="CO288" i="12"/>
  <c r="GB198" i="12"/>
  <c r="GA200" i="12"/>
  <c r="GA196" i="12"/>
  <c r="FN124" i="8"/>
  <c r="EE218" i="12"/>
  <c r="EE213" i="12"/>
  <c r="EE275" i="12" s="1"/>
  <c r="CP230" i="12"/>
  <c r="EE204" i="12"/>
  <c r="EF202" i="12" s="1"/>
  <c r="CQ241" i="12"/>
  <c r="CD125" i="8"/>
  <c r="CQ206" i="12"/>
  <c r="CQ201" i="12"/>
  <c r="ED276" i="12"/>
  <c r="ED274" i="12" s="1"/>
  <c r="ED191" i="12"/>
  <c r="CR214" i="12" l="1"/>
  <c r="CR205" i="12" s="1"/>
  <c r="CR252" i="12" s="1"/>
  <c r="CP242" i="12"/>
  <c r="CP240" i="12" s="1"/>
  <c r="CP246" i="12" s="1"/>
  <c r="CP216" i="12"/>
  <c r="CC126" i="8"/>
  <c r="CC123" i="8" s="1"/>
  <c r="EF203" i="12"/>
  <c r="EE229" i="12"/>
  <c r="EE219" i="12"/>
  <c r="EF217" i="12" s="1"/>
  <c r="GB200" i="12"/>
  <c r="FO124" i="8"/>
  <c r="GB196" i="12"/>
  <c r="CP221" i="12"/>
  <c r="GB199" i="12"/>
  <c r="GC197" i="12" s="1"/>
  <c r="CD49" i="10"/>
  <c r="CD43" i="10"/>
  <c r="CD51" i="10"/>
  <c r="EE276" i="12" l="1"/>
  <c r="EE274" i="12" s="1"/>
  <c r="EE191" i="12"/>
  <c r="CP251" i="12"/>
  <c r="CP253" i="12" s="1"/>
  <c r="CP287" i="12" s="1"/>
  <c r="CP220" i="12"/>
  <c r="CP222" i="12" s="1"/>
  <c r="EF218" i="12"/>
  <c r="EF219" i="12" s="1"/>
  <c r="EG217" i="12" s="1"/>
  <c r="EF213" i="12"/>
  <c r="EF275" i="12" s="1"/>
  <c r="CP192" i="12"/>
  <c r="CP193" i="12" s="1"/>
  <c r="GC198" i="12"/>
  <c r="GC199" i="12" s="1"/>
  <c r="GD197" i="12" s="1"/>
  <c r="EF204" i="12"/>
  <c r="EG202" i="12" s="1"/>
  <c r="CR241" i="12"/>
  <c r="CR201" i="12"/>
  <c r="CR206" i="12"/>
  <c r="CE125" i="8"/>
  <c r="CP288" i="12" l="1"/>
  <c r="CE42" i="10"/>
  <c r="GD198" i="12"/>
  <c r="GD199" i="12" s="1"/>
  <c r="GE197" i="12" s="1"/>
  <c r="CS214" i="12"/>
  <c r="GC200" i="12"/>
  <c r="GC196" i="12"/>
  <c r="FP124" i="8"/>
  <c r="EF229" i="12"/>
  <c r="EG203" i="12"/>
  <c r="CQ230" i="12"/>
  <c r="GE198" i="12" l="1"/>
  <c r="GE199" i="12" s="1"/>
  <c r="GF197" i="12" s="1"/>
  <c r="EG218" i="12"/>
  <c r="EG213" i="12"/>
  <c r="EG275" i="12" s="1"/>
  <c r="CQ242" i="12"/>
  <c r="CQ240" i="12" s="1"/>
  <c r="CQ246" i="12" s="1"/>
  <c r="CQ216" i="12"/>
  <c r="CD126" i="8"/>
  <c r="CD123" i="8" s="1"/>
  <c r="CQ221" i="12"/>
  <c r="CS201" i="12"/>
  <c r="CS241" i="12"/>
  <c r="CF125" i="8"/>
  <c r="EG204" i="12"/>
  <c r="EH202" i="12" s="1"/>
  <c r="EF276" i="12"/>
  <c r="EF274" i="12" s="1"/>
  <c r="EF191" i="12"/>
  <c r="CS205" i="12"/>
  <c r="CS252" i="12" s="1"/>
  <c r="GD200" i="12"/>
  <c r="FQ124" i="8"/>
  <c r="GD196" i="12"/>
  <c r="CE49" i="10"/>
  <c r="CE43" i="10"/>
  <c r="CE51" i="10"/>
  <c r="GF198" i="12" l="1"/>
  <c r="GF199" i="12" s="1"/>
  <c r="GG197" i="12" s="1"/>
  <c r="EH203" i="12"/>
  <c r="EH204" i="12" s="1"/>
  <c r="EI202" i="12" s="1"/>
  <c r="CS206" i="12"/>
  <c r="CQ251" i="12"/>
  <c r="CQ253" i="12" s="1"/>
  <c r="CQ287" i="12" s="1"/>
  <c r="CQ220" i="12"/>
  <c r="CQ222" i="12" s="1"/>
  <c r="CQ192" i="12"/>
  <c r="CQ193" i="12" s="1"/>
  <c r="EG229" i="12"/>
  <c r="EG219" i="12"/>
  <c r="EH217" i="12" s="1"/>
  <c r="GE200" i="12"/>
  <c r="FR124" i="8"/>
  <c r="GE196" i="12"/>
  <c r="CQ288" i="12" l="1"/>
  <c r="CF42" i="10"/>
  <c r="EG276" i="12"/>
  <c r="EG274" i="12" s="1"/>
  <c r="EG191" i="12"/>
  <c r="EI203" i="12"/>
  <c r="EI213" i="12" s="1"/>
  <c r="EI275" i="12" s="1"/>
  <c r="CR230" i="12"/>
  <c r="CR221" i="12" s="1"/>
  <c r="CT214" i="12"/>
  <c r="CT205" i="12" s="1"/>
  <c r="CT252" i="12" s="1"/>
  <c r="GG198" i="12"/>
  <c r="GG199" i="12" s="1"/>
  <c r="GH197" i="12" s="1"/>
  <c r="EH218" i="12"/>
  <c r="EH219" i="12" s="1"/>
  <c r="EI217" i="12" s="1"/>
  <c r="EH213" i="12"/>
  <c r="EH275" i="12" s="1"/>
  <c r="GF200" i="12"/>
  <c r="GF196" i="12"/>
  <c r="FS124" i="8"/>
  <c r="GH198" i="12" l="1"/>
  <c r="GH199" i="12" s="1"/>
  <c r="GI197" i="12" s="1"/>
  <c r="GG200" i="12"/>
  <c r="FT124" i="8"/>
  <c r="GG196" i="12"/>
  <c r="CT241" i="12"/>
  <c r="CT201" i="12"/>
  <c r="CT206" i="12"/>
  <c r="CU214" i="12" s="1"/>
  <c r="CG125" i="8"/>
  <c r="CR242" i="12"/>
  <c r="CR240" i="12" s="1"/>
  <c r="CR246" i="12" s="1"/>
  <c r="CR216" i="12"/>
  <c r="CE126" i="8"/>
  <c r="CE123" i="8" s="1"/>
  <c r="CF51" i="10"/>
  <c r="CF43" i="10"/>
  <c r="CF49" i="10"/>
  <c r="EH229" i="12"/>
  <c r="CR251" i="12"/>
  <c r="CR253" i="12" s="1"/>
  <c r="CR220" i="12"/>
  <c r="CR222" i="12" s="1"/>
  <c r="EI218" i="12"/>
  <c r="EI204" i="12"/>
  <c r="EJ202" i="12" s="1"/>
  <c r="CR287" i="12" l="1"/>
  <c r="CR288" i="12" s="1"/>
  <c r="CU205" i="12"/>
  <c r="CU252" i="12" s="1"/>
  <c r="CU241" i="12"/>
  <c r="CU201" i="12"/>
  <c r="CH125" i="8"/>
  <c r="EJ203" i="12"/>
  <c r="GI198" i="12"/>
  <c r="CR192" i="12"/>
  <c r="CR193" i="12" s="1"/>
  <c r="GH200" i="12"/>
  <c r="FU124" i="8"/>
  <c r="GH196" i="12"/>
  <c r="CS230" i="12"/>
  <c r="CS221" i="12" s="1"/>
  <c r="EH191" i="12"/>
  <c r="EH276" i="12"/>
  <c r="EH274" i="12" s="1"/>
  <c r="EI229" i="12"/>
  <c r="EI219" i="12"/>
  <c r="EJ217" i="12" s="1"/>
  <c r="CG42" i="10" l="1"/>
  <c r="CG51" i="10" s="1"/>
  <c r="CU206" i="12"/>
  <c r="CV214" i="12" s="1"/>
  <c r="CV241" i="12" s="1"/>
  <c r="GI200" i="12"/>
  <c r="GI196" i="12"/>
  <c r="FV124" i="8"/>
  <c r="EJ218" i="12"/>
  <c r="EJ219" i="12" s="1"/>
  <c r="EK217" i="12" s="1"/>
  <c r="EJ213" i="12"/>
  <c r="EJ275" i="12" s="1"/>
  <c r="EJ204" i="12"/>
  <c r="EK202" i="12" s="1"/>
  <c r="GI199" i="12"/>
  <c r="GJ197" i="12" s="1"/>
  <c r="EI191" i="12"/>
  <c r="EI276" i="12"/>
  <c r="EI274" i="12" s="1"/>
  <c r="CS251" i="12"/>
  <c r="CS253" i="12" s="1"/>
  <c r="CS220" i="12"/>
  <c r="CS222" i="12" s="1"/>
  <c r="CS242" i="12"/>
  <c r="CS240" i="12" s="1"/>
  <c r="CS246" i="12" s="1"/>
  <c r="CF126" i="8"/>
  <c r="CF123" i="8" s="1"/>
  <c r="CS216" i="12"/>
  <c r="CV201" i="12" l="1"/>
  <c r="CI125" i="8"/>
  <c r="CV205" i="12"/>
  <c r="CV252" i="12" s="1"/>
  <c r="CG43" i="10"/>
  <c r="CG49" i="10"/>
  <c r="CS287" i="12"/>
  <c r="CS288" i="12" s="1"/>
  <c r="GJ198" i="12"/>
  <c r="GJ199" i="12" s="1"/>
  <c r="GK197" i="12" s="1"/>
  <c r="EJ229" i="12"/>
  <c r="CS192" i="12"/>
  <c r="CS193" i="12" s="1"/>
  <c r="CT230" i="12"/>
  <c r="CT221" i="12" s="1"/>
  <c r="EK203" i="12"/>
  <c r="EK204" i="12" s="1"/>
  <c r="EL202" i="12" s="1"/>
  <c r="CH42" i="10" l="1"/>
  <c r="CH51" i="10" s="1"/>
  <c r="CV206" i="12"/>
  <c r="CW214" i="12" s="1"/>
  <c r="CW241" i="12" s="1"/>
  <c r="EL203" i="12"/>
  <c r="EL213" i="12" s="1"/>
  <c r="EL275" i="12" s="1"/>
  <c r="CT251" i="12"/>
  <c r="CT253" i="12" s="1"/>
  <c r="CT220" i="12"/>
  <c r="CT222" i="12" s="1"/>
  <c r="EK218" i="12"/>
  <c r="EK213" i="12"/>
  <c r="EK275" i="12" s="1"/>
  <c r="CT242" i="12"/>
  <c r="CT240" i="12" s="1"/>
  <c r="CT246" i="12" s="1"/>
  <c r="CG126" i="8"/>
  <c r="CG123" i="8" s="1"/>
  <c r="CT216" i="12"/>
  <c r="GJ200" i="12"/>
  <c r="GJ196" i="12"/>
  <c r="FW124" i="8"/>
  <c r="EJ191" i="12"/>
  <c r="EJ276" i="12"/>
  <c r="EJ274" i="12" s="1"/>
  <c r="GK198" i="12"/>
  <c r="GK199" i="12" s="1"/>
  <c r="GL197" i="12" s="1"/>
  <c r="CH43" i="10" l="1"/>
  <c r="CH49" i="10"/>
  <c r="CT287" i="12"/>
  <c r="CI42" i="10" s="1"/>
  <c r="CW205" i="12"/>
  <c r="CW252" i="12" s="1"/>
  <c r="CW201" i="12"/>
  <c r="CJ125" i="8"/>
  <c r="CT192" i="12"/>
  <c r="CT193" i="12" s="1"/>
  <c r="EK219" i="12"/>
  <c r="EL217" i="12" s="1"/>
  <c r="EK229" i="12"/>
  <c r="CU230" i="12"/>
  <c r="GL198" i="12"/>
  <c r="GK200" i="12"/>
  <c r="GK196" i="12"/>
  <c r="FX124" i="8"/>
  <c r="EL204" i="12"/>
  <c r="EM202" i="12" s="1"/>
  <c r="CT288" i="12" l="1"/>
  <c r="CW206" i="12"/>
  <c r="CX214" i="12" s="1"/>
  <c r="CX205" i="12" s="1"/>
  <c r="CX252" i="12" s="1"/>
  <c r="CU242" i="12"/>
  <c r="CU240" i="12" s="1"/>
  <c r="CU246" i="12" s="1"/>
  <c r="CU216" i="12"/>
  <c r="CH126" i="8"/>
  <c r="CH123" i="8" s="1"/>
  <c r="CI43" i="10"/>
  <c r="CI49" i="10"/>
  <c r="CI51" i="10"/>
  <c r="CU221" i="12"/>
  <c r="EM203" i="12"/>
  <c r="GL200" i="12"/>
  <c r="GL196" i="12"/>
  <c r="FY124" i="8"/>
  <c r="EK191" i="12"/>
  <c r="EK276" i="12"/>
  <c r="EK274" i="12" s="1"/>
  <c r="EL218" i="12"/>
  <c r="EL219" i="12" s="1"/>
  <c r="EM217" i="12" s="1"/>
  <c r="GL199" i="12"/>
  <c r="GM197" i="12" s="1"/>
  <c r="CX241" i="12" l="1"/>
  <c r="CX206" i="12"/>
  <c r="CY214" i="12" s="1"/>
  <c r="CY205" i="12" s="1"/>
  <c r="CY252" i="12" s="1"/>
  <c r="CX201" i="12"/>
  <c r="CK125" i="8"/>
  <c r="CU251" i="12"/>
  <c r="CU253" i="12" s="1"/>
  <c r="CU287" i="12" s="1"/>
  <c r="CU220" i="12"/>
  <c r="CU222" i="12" s="1"/>
  <c r="EM218" i="12"/>
  <c r="EM219" i="12" s="1"/>
  <c r="EN217" i="12" s="1"/>
  <c r="EM213" i="12"/>
  <c r="EM275" i="12" s="1"/>
  <c r="EM204" i="12"/>
  <c r="EN202" i="12" s="1"/>
  <c r="EL229" i="12"/>
  <c r="CU192" i="12"/>
  <c r="CU193" i="12" s="1"/>
  <c r="GM198" i="12"/>
  <c r="CL125" i="8" l="1"/>
  <c r="CY206" i="12"/>
  <c r="CZ214" i="12" s="1"/>
  <c r="CZ205" i="12" s="1"/>
  <c r="CZ252" i="12" s="1"/>
  <c r="CY241" i="12"/>
  <c r="CY201" i="12"/>
  <c r="EM229" i="12"/>
  <c r="EM191" i="12" s="1"/>
  <c r="EL191" i="12"/>
  <c r="EL276" i="12"/>
  <c r="EL274" i="12" s="1"/>
  <c r="EN203" i="12"/>
  <c r="EN204" i="12" s="1"/>
  <c r="EO202" i="12" s="1"/>
  <c r="CV230" i="12"/>
  <c r="CV221" i="12" s="1"/>
  <c r="GM200" i="12"/>
  <c r="GM196" i="12"/>
  <c r="FZ124" i="8"/>
  <c r="CU288" i="12"/>
  <c r="CJ42" i="10"/>
  <c r="GM199" i="12"/>
  <c r="GN197" i="12" s="1"/>
  <c r="EM276" i="12" l="1"/>
  <c r="EM274" i="12" s="1"/>
  <c r="CV251" i="12"/>
  <c r="CV253" i="12" s="1"/>
  <c r="CV220" i="12"/>
  <c r="CV222" i="12" s="1"/>
  <c r="EO203" i="12"/>
  <c r="EO213" i="12" s="1"/>
  <c r="EO275" i="12" s="1"/>
  <c r="CZ201" i="12"/>
  <c r="CZ241" i="12"/>
  <c r="CZ206" i="12"/>
  <c r="CM125" i="8"/>
  <c r="CJ49" i="10"/>
  <c r="CJ51" i="10"/>
  <c r="CJ43" i="10"/>
  <c r="CV242" i="12"/>
  <c r="CV240" i="12" s="1"/>
  <c r="CV246" i="12" s="1"/>
  <c r="CV216" i="12"/>
  <c r="CI126" i="8"/>
  <c r="CI123" i="8" s="1"/>
  <c r="EN218" i="12"/>
  <c r="EN213" i="12"/>
  <c r="EN275" i="12" s="1"/>
  <c r="GN198" i="12"/>
  <c r="CV287" i="12" l="1"/>
  <c r="CV288" i="12" s="1"/>
  <c r="GN200" i="12"/>
  <c r="GN196" i="12"/>
  <c r="GA124" i="8"/>
  <c r="EN219" i="12"/>
  <c r="EO217" i="12" s="1"/>
  <c r="EN229" i="12"/>
  <c r="CV192" i="12"/>
  <c r="CV193" i="12" s="1"/>
  <c r="CW230" i="12"/>
  <c r="CW221" i="12" s="1"/>
  <c r="DA214" i="12"/>
  <c r="DA205" i="12" s="1"/>
  <c r="DA252" i="12" s="1"/>
  <c r="EO204" i="12"/>
  <c r="EP202" i="12" s="1"/>
  <c r="GN199" i="12"/>
  <c r="CK42" i="10" l="1"/>
  <c r="CK49" i="10" s="1"/>
  <c r="CW251" i="12"/>
  <c r="CW253" i="12" s="1"/>
  <c r="CW220" i="12"/>
  <c r="CW222" i="12" s="1"/>
  <c r="CW242" i="12"/>
  <c r="CW240" i="12" s="1"/>
  <c r="CW246" i="12" s="1"/>
  <c r="CW216" i="12"/>
  <c r="CJ126" i="8"/>
  <c r="CJ123" i="8" s="1"/>
  <c r="EP203" i="12"/>
  <c r="EN276" i="12"/>
  <c r="EN274" i="12" s="1"/>
  <c r="EN191" i="12"/>
  <c r="B124" i="8"/>
  <c r="DA201" i="12"/>
  <c r="DA241" i="12"/>
  <c r="CN125" i="8"/>
  <c r="DA206" i="12"/>
  <c r="EO218" i="12"/>
  <c r="EO219" i="12" s="1"/>
  <c r="EP217" i="12" s="1"/>
  <c r="CK43" i="10" l="1"/>
  <c r="CK51" i="10"/>
  <c r="CW287" i="12"/>
  <c r="CW288" i="12" s="1"/>
  <c r="CW192" i="12"/>
  <c r="CW193" i="12" s="1"/>
  <c r="EP218" i="12"/>
  <c r="EP219" i="12" s="1"/>
  <c r="EQ217" i="12" s="1"/>
  <c r="EP213" i="12"/>
  <c r="EP275" i="12" s="1"/>
  <c r="CX230" i="12"/>
  <c r="CX221" i="12" s="1"/>
  <c r="DB214" i="12"/>
  <c r="EP204" i="12"/>
  <c r="EQ202" i="12" s="1"/>
  <c r="EO229" i="12"/>
  <c r="EP229" i="12" l="1"/>
  <c r="EP191" i="12" s="1"/>
  <c r="CL42" i="10"/>
  <c r="CL49" i="10" s="1"/>
  <c r="DB201" i="12"/>
  <c r="DB241" i="12"/>
  <c r="CO125" i="8"/>
  <c r="EQ203" i="12"/>
  <c r="CX251" i="12"/>
  <c r="CX253" i="12" s="1"/>
  <c r="CX220" i="12"/>
  <c r="CX222" i="12" s="1"/>
  <c r="EO276" i="12"/>
  <c r="EO274" i="12" s="1"/>
  <c r="EO191" i="12"/>
  <c r="DB205" i="12"/>
  <c r="DB252" i="12" s="1"/>
  <c r="CX242" i="12"/>
  <c r="CX240" i="12" s="1"/>
  <c r="CX246" i="12" s="1"/>
  <c r="CX287" i="12" s="1"/>
  <c r="CK126" i="8"/>
  <c r="CK123" i="8" s="1"/>
  <c r="CX216" i="12"/>
  <c r="CL51" i="10" l="1"/>
  <c r="CL43" i="10"/>
  <c r="EP276" i="12"/>
  <c r="EP274" i="12" s="1"/>
  <c r="CX192" i="12"/>
  <c r="CX193" i="12" s="1"/>
  <c r="CY230" i="12"/>
  <c r="EQ218" i="12"/>
  <c r="EQ213" i="12"/>
  <c r="EQ275" i="12" s="1"/>
  <c r="EQ204" i="12"/>
  <c r="ER202" i="12" s="1"/>
  <c r="CX288" i="12"/>
  <c r="CM42" i="10"/>
  <c r="DB206" i="12"/>
  <c r="DC214" i="12" l="1"/>
  <c r="CY242" i="12"/>
  <c r="CY240" i="12" s="1"/>
  <c r="CY246" i="12" s="1"/>
  <c r="CL126" i="8"/>
  <c r="CL123" i="8" s="1"/>
  <c r="CY216" i="12"/>
  <c r="CM51" i="10"/>
  <c r="CM43" i="10"/>
  <c r="CM49" i="10"/>
  <c r="ER203" i="12"/>
  <c r="ER204" i="12" s="1"/>
  <c r="ES202" i="12" s="1"/>
  <c r="EQ219" i="12"/>
  <c r="ER217" i="12" s="1"/>
  <c r="EQ229" i="12"/>
  <c r="CY221" i="12"/>
  <c r="ES203" i="12" l="1"/>
  <c r="ES204" i="12" s="1"/>
  <c r="ET202" i="12" s="1"/>
  <c r="CY251" i="12"/>
  <c r="CY253" i="12" s="1"/>
  <c r="CY287" i="12" s="1"/>
  <c r="CY220" i="12"/>
  <c r="CY222" i="12" s="1"/>
  <c r="DC201" i="12"/>
  <c r="DC241" i="12"/>
  <c r="CP125" i="8"/>
  <c r="EQ276" i="12"/>
  <c r="EQ274" i="12" s="1"/>
  <c r="EQ191" i="12"/>
  <c r="ER218" i="12"/>
  <c r="ER219" i="12" s="1"/>
  <c r="ES217" i="12" s="1"/>
  <c r="ER213" i="12"/>
  <c r="ER275" i="12" s="1"/>
  <c r="CY192" i="12"/>
  <c r="CY193" i="12" s="1"/>
  <c r="DC205" i="12"/>
  <c r="DC252" i="12" s="1"/>
  <c r="ES213" i="12" l="1"/>
  <c r="ES275" i="12" s="1"/>
  <c r="ET203" i="12"/>
  <c r="ET204" i="12" s="1"/>
  <c r="EU202" i="12" s="1"/>
  <c r="CZ230" i="12"/>
  <c r="DC206" i="12"/>
  <c r="CN42" i="10"/>
  <c r="CY288" i="12"/>
  <c r="ER229" i="12"/>
  <c r="ES218" i="12"/>
  <c r="ET213" i="12" l="1"/>
  <c r="ET275" i="12" s="1"/>
  <c r="ER191" i="12"/>
  <c r="ER276" i="12"/>
  <c r="ER274" i="12" s="1"/>
  <c r="DD214" i="12"/>
  <c r="DD205" i="12" s="1"/>
  <c r="DD252" i="12" s="1"/>
  <c r="EU203" i="12"/>
  <c r="EU204" i="12" s="1"/>
  <c r="EV202" i="12" s="1"/>
  <c r="ES229" i="12"/>
  <c r="CN51" i="10"/>
  <c r="CN43" i="10"/>
  <c r="CN49" i="10"/>
  <c r="CZ242" i="12"/>
  <c r="CZ240" i="12" s="1"/>
  <c r="CZ246" i="12" s="1"/>
  <c r="CZ216" i="12"/>
  <c r="CM126" i="8"/>
  <c r="CM123" i="8" s="1"/>
  <c r="CZ221" i="12"/>
  <c r="EU213" i="12"/>
  <c r="EU275" i="12" s="1"/>
  <c r="ES219" i="12"/>
  <c r="ET217" i="12" s="1"/>
  <c r="CZ251" i="12" l="1"/>
  <c r="CZ253" i="12" s="1"/>
  <c r="CZ287" i="12" s="1"/>
  <c r="CZ220" i="12"/>
  <c r="CZ222" i="12" s="1"/>
  <c r="CZ192" i="12"/>
  <c r="CZ193" i="12" s="1"/>
  <c r="EV203" i="12"/>
  <c r="EV213" i="12" s="1"/>
  <c r="EV275" i="12" s="1"/>
  <c r="ES276" i="12"/>
  <c r="ES274" i="12" s="1"/>
  <c r="ES191" i="12"/>
  <c r="DD201" i="12"/>
  <c r="DD241" i="12"/>
  <c r="DD206" i="12"/>
  <c r="CQ125" i="8"/>
  <c r="ET218" i="12"/>
  <c r="ET219" i="12" s="1"/>
  <c r="EU217" i="12" s="1"/>
  <c r="ET229" i="12" l="1"/>
  <c r="EV204" i="12"/>
  <c r="EW202" i="12" s="1"/>
  <c r="DA230" i="12"/>
  <c r="DA221" i="12" s="1"/>
  <c r="EU218" i="12"/>
  <c r="DE214" i="12"/>
  <c r="DE205" i="12" s="1"/>
  <c r="DE252" i="12" s="1"/>
  <c r="CO42" i="10"/>
  <c r="CZ288" i="12"/>
  <c r="DA251" i="12" l="1"/>
  <c r="DA253" i="12" s="1"/>
  <c r="DA220" i="12"/>
  <c r="DA222" i="12" s="1"/>
  <c r="EU229" i="12"/>
  <c r="CO51" i="10"/>
  <c r="CO49" i="10"/>
  <c r="CO43" i="10"/>
  <c r="DE201" i="12"/>
  <c r="DE241" i="12"/>
  <c r="DE206" i="12"/>
  <c r="CR125" i="8"/>
  <c r="DA242" i="12"/>
  <c r="DA240" i="12" s="1"/>
  <c r="DA246" i="12" s="1"/>
  <c r="CN126" i="8"/>
  <c r="CN123" i="8" s="1"/>
  <c r="DA216" i="12"/>
  <c r="EW203" i="12"/>
  <c r="ET191" i="12"/>
  <c r="ET276" i="12"/>
  <c r="ET274" i="12" s="1"/>
  <c r="EU219" i="12"/>
  <c r="EV217" i="12" s="1"/>
  <c r="DA287" i="12" l="1"/>
  <c r="CP42" i="10" s="1"/>
  <c r="EW213" i="12"/>
  <c r="EW275" i="12" s="1"/>
  <c r="EW204" i="12"/>
  <c r="EX202" i="12" s="1"/>
  <c r="DA192" i="12"/>
  <c r="DA193" i="12" s="1"/>
  <c r="DF214" i="12"/>
  <c r="DF205" i="12" s="1"/>
  <c r="DF252" i="12" s="1"/>
  <c r="EU191" i="12"/>
  <c r="EU276" i="12"/>
  <c r="EU274" i="12" s="1"/>
  <c r="DB230" i="12"/>
  <c r="DB221" i="12" s="1"/>
  <c r="EV218" i="12"/>
  <c r="EV219" i="12" s="1"/>
  <c r="EW217" i="12" s="1"/>
  <c r="DA288" i="12" l="1"/>
  <c r="EW218" i="12"/>
  <c r="EW229" i="12" s="1"/>
  <c r="DB251" i="12"/>
  <c r="DB253" i="12" s="1"/>
  <c r="DB220" i="12"/>
  <c r="DB222" i="12" s="1"/>
  <c r="EV229" i="12"/>
  <c r="CP49" i="10"/>
  <c r="CP51" i="10"/>
  <c r="CP43" i="10"/>
  <c r="DF201" i="12"/>
  <c r="DF241" i="12"/>
  <c r="CS125" i="8"/>
  <c r="DF206" i="12"/>
  <c r="DB242" i="12"/>
  <c r="DB240" i="12" s="1"/>
  <c r="DB246" i="12" s="1"/>
  <c r="DB216" i="12"/>
  <c r="CO126" i="8"/>
  <c r="CO123" i="8" s="1"/>
  <c r="EX203" i="12"/>
  <c r="EX204" i="12" s="1"/>
  <c r="EY202" i="12" s="1"/>
  <c r="DB287" i="12" l="1"/>
  <c r="DB288" i="12" s="1"/>
  <c r="DG214" i="12"/>
  <c r="DG205" i="12" s="1"/>
  <c r="DG252" i="12" s="1"/>
  <c r="DB192" i="12"/>
  <c r="DB193" i="12" s="1"/>
  <c r="EV276" i="12"/>
  <c r="EV274" i="12" s="1"/>
  <c r="EV191" i="12"/>
  <c r="EW191" i="12"/>
  <c r="EW276" i="12"/>
  <c r="EW274" i="12" s="1"/>
  <c r="EY203" i="12"/>
  <c r="EY213" i="12" s="1"/>
  <c r="EY275" i="12" s="1"/>
  <c r="DC230" i="12"/>
  <c r="DC221" i="12" s="1"/>
  <c r="EX213" i="12"/>
  <c r="EX275" i="12" s="1"/>
  <c r="EW219" i="12"/>
  <c r="EX217" i="12" s="1"/>
  <c r="CQ42" i="10" l="1"/>
  <c r="CQ51" i="10" s="1"/>
  <c r="DC251" i="12"/>
  <c r="DC253" i="12" s="1"/>
  <c r="DC220" i="12"/>
  <c r="DC222" i="12" s="1"/>
  <c r="EY204" i="12"/>
  <c r="EZ202" i="12" s="1"/>
  <c r="DC242" i="12"/>
  <c r="DC240" i="12" s="1"/>
  <c r="DC246" i="12" s="1"/>
  <c r="CP126" i="8"/>
  <c r="CP123" i="8" s="1"/>
  <c r="DC216" i="12"/>
  <c r="DG201" i="12"/>
  <c r="DG241" i="12"/>
  <c r="CT125" i="8"/>
  <c r="DG206" i="12"/>
  <c r="EX218" i="12"/>
  <c r="CQ49" i="10" l="1"/>
  <c r="CQ43" i="10"/>
  <c r="DC287" i="12"/>
  <c r="CR42" i="10" s="1"/>
  <c r="EX229" i="12"/>
  <c r="EZ203" i="12"/>
  <c r="DD230" i="12"/>
  <c r="DD221" i="12" s="1"/>
  <c r="DH214" i="12"/>
  <c r="DC192" i="12"/>
  <c r="DC193" i="12" s="1"/>
  <c r="EX219" i="12"/>
  <c r="EY217" i="12" s="1"/>
  <c r="DC288" i="12" l="1"/>
  <c r="DH201" i="12"/>
  <c r="DH241" i="12"/>
  <c r="CU125" i="8"/>
  <c r="DH205" i="12"/>
  <c r="DH252" i="12" s="1"/>
  <c r="EX276" i="12"/>
  <c r="EX274" i="12" s="1"/>
  <c r="EX191" i="12"/>
  <c r="EY218" i="12"/>
  <c r="EY219" i="12" s="1"/>
  <c r="EZ217" i="12" s="1"/>
  <c r="EZ213" i="12"/>
  <c r="EZ275" i="12" s="1"/>
  <c r="CR51" i="10"/>
  <c r="CR43" i="10"/>
  <c r="CR49" i="10"/>
  <c r="DD251" i="12"/>
  <c r="DD253" i="12" s="1"/>
  <c r="DD220" i="12"/>
  <c r="DD222" i="12" s="1"/>
  <c r="DD242" i="12"/>
  <c r="DD240" i="12" s="1"/>
  <c r="DD246" i="12" s="1"/>
  <c r="DD216" i="12"/>
  <c r="CQ126" i="8"/>
  <c r="CQ123" i="8" s="1"/>
  <c r="EZ204" i="12"/>
  <c r="FA202" i="12" s="1"/>
  <c r="EZ218" i="12" l="1"/>
  <c r="EZ229" i="12" s="1"/>
  <c r="DD287" i="12"/>
  <c r="DE230" i="12"/>
  <c r="DE221" i="12" s="1"/>
  <c r="DH206" i="12"/>
  <c r="FA203" i="12"/>
  <c r="DD192" i="12"/>
  <c r="DD193" i="12" s="1"/>
  <c r="EY229" i="12"/>
  <c r="FA213" i="12" l="1"/>
  <c r="FA275" i="12" s="1"/>
  <c r="EY191" i="12"/>
  <c r="EY276" i="12"/>
  <c r="EY274" i="12" s="1"/>
  <c r="DE251" i="12"/>
  <c r="DE253" i="12" s="1"/>
  <c r="DE220" i="12"/>
  <c r="DE222" i="12" s="1"/>
  <c r="EZ191" i="12"/>
  <c r="EZ276" i="12"/>
  <c r="EZ274" i="12" s="1"/>
  <c r="FA204" i="12"/>
  <c r="FB202" i="12" s="1"/>
  <c r="DI214" i="12"/>
  <c r="DI205" i="12" s="1"/>
  <c r="DI252" i="12" s="1"/>
  <c r="DE242" i="12"/>
  <c r="DE240" i="12" s="1"/>
  <c r="DE246" i="12" s="1"/>
  <c r="DE216" i="12"/>
  <c r="CR126" i="8"/>
  <c r="CR123" i="8" s="1"/>
  <c r="DD288" i="12"/>
  <c r="CS42" i="10"/>
  <c r="EZ219" i="12"/>
  <c r="FA217" i="12" s="1"/>
  <c r="FA218" i="12" s="1"/>
  <c r="DE287" i="12" l="1"/>
  <c r="DE288" i="12"/>
  <c r="CT42" i="10"/>
  <c r="CS49" i="10"/>
  <c r="CS43" i="10"/>
  <c r="CS51" i="10"/>
  <c r="DE192" i="12"/>
  <c r="DE193" i="12" s="1"/>
  <c r="FB203" i="12"/>
  <c r="FB204" i="12" s="1"/>
  <c r="FC202" i="12" s="1"/>
  <c r="FA219" i="12"/>
  <c r="FB217" i="12" s="1"/>
  <c r="DI201" i="12"/>
  <c r="DI241" i="12"/>
  <c r="DI206" i="12"/>
  <c r="CV125" i="8"/>
  <c r="DF230" i="12"/>
  <c r="DF221" i="12" s="1"/>
  <c r="FA229" i="12"/>
  <c r="FC203" i="12" l="1"/>
  <c r="FC213" i="12" s="1"/>
  <c r="FC275" i="12" s="1"/>
  <c r="DJ214" i="12"/>
  <c r="DJ205" i="12" s="1"/>
  <c r="DJ252" i="12" s="1"/>
  <c r="FA276" i="12"/>
  <c r="FA274" i="12" s="1"/>
  <c r="FA191" i="12"/>
  <c r="DF251" i="12"/>
  <c r="DF253" i="12" s="1"/>
  <c r="DF220" i="12"/>
  <c r="DF222" i="12" s="1"/>
  <c r="DF242" i="12"/>
  <c r="DF240" i="12" s="1"/>
  <c r="DF246" i="12" s="1"/>
  <c r="CS126" i="8"/>
  <c r="CS123" i="8" s="1"/>
  <c r="DF216" i="12"/>
  <c r="FB218" i="12"/>
  <c r="FB219" i="12" s="1"/>
  <c r="FC217" i="12" s="1"/>
  <c r="FB213" i="12"/>
  <c r="FB275" i="12" s="1"/>
  <c r="CT49" i="10"/>
  <c r="CT43" i="10"/>
  <c r="CT51" i="10"/>
  <c r="DF287" i="12" l="1"/>
  <c r="CU42" i="10" s="1"/>
  <c r="DF288" i="12"/>
  <c r="FC218" i="12"/>
  <c r="FC229" i="12" s="1"/>
  <c r="FB229" i="12"/>
  <c r="DF192" i="12"/>
  <c r="DF193" i="12" s="1"/>
  <c r="FC204" i="12"/>
  <c r="FD202" i="12" s="1"/>
  <c r="DG230" i="12"/>
  <c r="DG221" i="12" s="1"/>
  <c r="DJ201" i="12"/>
  <c r="DJ241" i="12"/>
  <c r="CW125" i="8"/>
  <c r="DJ206" i="12"/>
  <c r="FC191" i="12" l="1"/>
  <c r="FC276" i="12"/>
  <c r="FC274" i="12" s="1"/>
  <c r="DG242" i="12"/>
  <c r="DG240" i="12" s="1"/>
  <c r="DG246" i="12" s="1"/>
  <c r="DG216" i="12"/>
  <c r="CT126" i="8"/>
  <c r="CT123" i="8" s="1"/>
  <c r="FB276" i="12"/>
  <c r="FB274" i="12" s="1"/>
  <c r="FB191" i="12"/>
  <c r="DK214" i="12"/>
  <c r="DK205" i="12" s="1"/>
  <c r="DK252" i="12" s="1"/>
  <c r="DG251" i="12"/>
  <c r="DG253" i="12" s="1"/>
  <c r="DG220" i="12"/>
  <c r="DG222" i="12" s="1"/>
  <c r="FD203" i="12"/>
  <c r="CU51" i="10"/>
  <c r="CU43" i="10"/>
  <c r="CU49" i="10"/>
  <c r="FC219" i="12"/>
  <c r="FD217" i="12" s="1"/>
  <c r="DG287" i="12" l="1"/>
  <c r="DG288" i="12" s="1"/>
  <c r="DK201" i="12"/>
  <c r="DK241" i="12"/>
  <c r="CX125" i="8"/>
  <c r="DK206" i="12"/>
  <c r="DG192" i="12"/>
  <c r="DG193" i="12" s="1"/>
  <c r="FD218" i="12"/>
  <c r="FD219" i="12" s="1"/>
  <c r="FE217" i="12" s="1"/>
  <c r="FD213" i="12"/>
  <c r="FD275" i="12" s="1"/>
  <c r="FD204" i="12"/>
  <c r="FE202" i="12" s="1"/>
  <c r="DH230" i="12"/>
  <c r="DH221" i="12" s="1"/>
  <c r="CV42" i="10" l="1"/>
  <c r="CV49" i="10" s="1"/>
  <c r="DH251" i="12"/>
  <c r="DH253" i="12" s="1"/>
  <c r="DH220" i="12"/>
  <c r="DH222" i="12" s="1"/>
  <c r="DH242" i="12"/>
  <c r="DH240" i="12" s="1"/>
  <c r="DH246" i="12" s="1"/>
  <c r="CU126" i="8"/>
  <c r="CU123" i="8" s="1"/>
  <c r="DH216" i="12"/>
  <c r="FE203" i="12"/>
  <c r="FE204" i="12" s="1"/>
  <c r="FF202" i="12" s="1"/>
  <c r="DL214" i="12"/>
  <c r="DL205" i="12" s="1"/>
  <c r="DL252" i="12" s="1"/>
  <c r="FD229" i="12"/>
  <c r="DH287" i="12" l="1"/>
  <c r="CW42" i="10" s="1"/>
  <c r="CV51" i="10"/>
  <c r="CV43" i="10"/>
  <c r="FF203" i="12"/>
  <c r="FF213" i="12" s="1"/>
  <c r="FF275" i="12" s="1"/>
  <c r="DI230" i="12"/>
  <c r="DI221" i="12" s="1"/>
  <c r="FD276" i="12"/>
  <c r="FD274" i="12" s="1"/>
  <c r="FD191" i="12"/>
  <c r="DL201" i="12"/>
  <c r="DL241" i="12"/>
  <c r="DL206" i="12"/>
  <c r="CY125" i="8"/>
  <c r="FE218" i="12"/>
  <c r="FE213" i="12"/>
  <c r="FE275" i="12" s="1"/>
  <c r="DH192" i="12"/>
  <c r="DH193" i="12" s="1"/>
  <c r="DH288" i="12" l="1"/>
  <c r="CW43" i="10"/>
  <c r="CW49" i="10"/>
  <c r="CW51" i="10"/>
  <c r="FE219" i="12"/>
  <c r="FF217" i="12" s="1"/>
  <c r="FE229" i="12"/>
  <c r="DM214" i="12"/>
  <c r="DM205" i="12" s="1"/>
  <c r="DM252" i="12" s="1"/>
  <c r="DI251" i="12"/>
  <c r="DI253" i="12" s="1"/>
  <c r="DI220" i="12"/>
  <c r="DI222" i="12" s="1"/>
  <c r="DI242" i="12"/>
  <c r="DI240" i="12" s="1"/>
  <c r="DI246" i="12" s="1"/>
  <c r="CV126" i="8"/>
  <c r="CV123" i="8" s="1"/>
  <c r="DI216" i="12"/>
  <c r="FF204" i="12"/>
  <c r="FG202" i="12" s="1"/>
  <c r="DI287" i="12" l="1"/>
  <c r="CX42" i="10" s="1"/>
  <c r="DJ230" i="12"/>
  <c r="DJ221" i="12" s="1"/>
  <c r="DM201" i="12"/>
  <c r="DM241" i="12"/>
  <c r="DM206" i="12"/>
  <c r="CZ125" i="8"/>
  <c r="DI192" i="12"/>
  <c r="DI193" i="12" s="1"/>
  <c r="FE191" i="12"/>
  <c r="FE276" i="12"/>
  <c r="FE274" i="12" s="1"/>
  <c r="FG203" i="12"/>
  <c r="FF218" i="12"/>
  <c r="FF219" i="12" s="1"/>
  <c r="FG217" i="12" s="1"/>
  <c r="DI288" i="12" l="1"/>
  <c r="CX43" i="10"/>
  <c r="CX49" i="10"/>
  <c r="CX51" i="10"/>
  <c r="FG218" i="12"/>
  <c r="FG213" i="12"/>
  <c r="FG275" i="12" s="1"/>
  <c r="FF229" i="12"/>
  <c r="FG204" i="12"/>
  <c r="FH202" i="12" s="1"/>
  <c r="DN214" i="12"/>
  <c r="DN205" i="12" s="1"/>
  <c r="DN252" i="12" s="1"/>
  <c r="DJ251" i="12"/>
  <c r="DJ253" i="12" s="1"/>
  <c r="DJ220" i="12"/>
  <c r="DJ222" i="12" s="1"/>
  <c r="DJ242" i="12"/>
  <c r="DJ240" i="12" s="1"/>
  <c r="DJ246" i="12" s="1"/>
  <c r="DJ216" i="12"/>
  <c r="CW126" i="8"/>
  <c r="CW123" i="8" s="1"/>
  <c r="DJ287" i="12" l="1"/>
  <c r="CY42" i="10" s="1"/>
  <c r="FF191" i="12"/>
  <c r="FF276" i="12"/>
  <c r="FF274" i="12" s="1"/>
  <c r="DK230" i="12"/>
  <c r="DN201" i="12"/>
  <c r="DN241" i="12"/>
  <c r="DN206" i="12"/>
  <c r="DA125" i="8"/>
  <c r="DJ192" i="12"/>
  <c r="DJ193" i="12" s="1"/>
  <c r="FH203" i="12"/>
  <c r="FG229" i="12"/>
  <c r="FG219" i="12"/>
  <c r="FH217" i="12" s="1"/>
  <c r="DJ288" i="12" l="1"/>
  <c r="FH218" i="12"/>
  <c r="FH219" i="12" s="1"/>
  <c r="FI217" i="12" s="1"/>
  <c r="FH213" i="12"/>
  <c r="FH275" i="12" s="1"/>
  <c r="DK242" i="12"/>
  <c r="DK240" i="12" s="1"/>
  <c r="DK246" i="12" s="1"/>
  <c r="CX126" i="8"/>
  <c r="CX123" i="8" s="1"/>
  <c r="DK216" i="12"/>
  <c r="DK221" i="12"/>
  <c r="FG191" i="12"/>
  <c r="FG276" i="12"/>
  <c r="FG274" i="12" s="1"/>
  <c r="FH204" i="12"/>
  <c r="FI202" i="12" s="1"/>
  <c r="DO214" i="12"/>
  <c r="DO205" i="12" s="1"/>
  <c r="DO252" i="12" s="1"/>
  <c r="CY43" i="10"/>
  <c r="CY51" i="10"/>
  <c r="CY49" i="10"/>
  <c r="DK251" i="12" l="1"/>
  <c r="DK253" i="12" s="1"/>
  <c r="DK287" i="12" s="1"/>
  <c r="DK220" i="12"/>
  <c r="DK222" i="12" s="1"/>
  <c r="DO201" i="12"/>
  <c r="DO241" i="12"/>
  <c r="DO206" i="12"/>
  <c r="DB125" i="8"/>
  <c r="FI203" i="12"/>
  <c r="FI204" i="12" s="1"/>
  <c r="FJ202" i="12" s="1"/>
  <c r="DK192" i="12"/>
  <c r="DK193" i="12" s="1"/>
  <c r="FH229" i="12"/>
  <c r="FJ203" i="12" l="1"/>
  <c r="FJ213" i="12" s="1"/>
  <c r="FJ275" i="12" s="1"/>
  <c r="FH276" i="12"/>
  <c r="FH274" i="12" s="1"/>
  <c r="FH191" i="12"/>
  <c r="FI218" i="12"/>
  <c r="FI213" i="12"/>
  <c r="FI275" i="12" s="1"/>
  <c r="DP214" i="12"/>
  <c r="DP205" i="12" s="1"/>
  <c r="DP252" i="12" s="1"/>
  <c r="DK288" i="12"/>
  <c r="CZ42" i="10"/>
  <c r="DL230" i="12"/>
  <c r="DL221" i="12" s="1"/>
  <c r="CZ43" i="10" l="1"/>
  <c r="CZ49" i="10"/>
  <c r="CZ51" i="10"/>
  <c r="DL251" i="12"/>
  <c r="DL253" i="12" s="1"/>
  <c r="DL220" i="12"/>
  <c r="DL222" i="12" s="1"/>
  <c r="DL242" i="12"/>
  <c r="DL240" i="12" s="1"/>
  <c r="DL246" i="12" s="1"/>
  <c r="CY126" i="8"/>
  <c r="CY123" i="8" s="1"/>
  <c r="DL216" i="12"/>
  <c r="DP201" i="12"/>
  <c r="DP241" i="12"/>
  <c r="DC125" i="8"/>
  <c r="DP206" i="12"/>
  <c r="FI219" i="12"/>
  <c r="FJ217" i="12" s="1"/>
  <c r="FI229" i="12"/>
  <c r="FJ204" i="12"/>
  <c r="FK202" i="12" s="1"/>
  <c r="DL192" i="12" l="1"/>
  <c r="DL193" i="12" s="1"/>
  <c r="FI191" i="12"/>
  <c r="FI276" i="12"/>
  <c r="FI274" i="12" s="1"/>
  <c r="DQ214" i="12"/>
  <c r="FJ218" i="12"/>
  <c r="DM230" i="12"/>
  <c r="DM221" i="12" s="1"/>
  <c r="DL287" i="12"/>
  <c r="FK203" i="12"/>
  <c r="DM251" i="12" l="1"/>
  <c r="DM253" i="12" s="1"/>
  <c r="DM220" i="12"/>
  <c r="DM222" i="12" s="1"/>
  <c r="DA42" i="10"/>
  <c r="DL288" i="12"/>
  <c r="FK213" i="12"/>
  <c r="FK275" i="12" s="1"/>
  <c r="FK204" i="12"/>
  <c r="FL202" i="12" s="1"/>
  <c r="DM242" i="12"/>
  <c r="DM240" i="12" s="1"/>
  <c r="DM246" i="12" s="1"/>
  <c r="CZ126" i="8"/>
  <c r="CZ123" i="8" s="1"/>
  <c r="DM216" i="12"/>
  <c r="FJ229" i="12"/>
  <c r="FJ219" i="12"/>
  <c r="FK217" i="12" s="1"/>
  <c r="DQ201" i="12"/>
  <c r="DQ241" i="12"/>
  <c r="DD125" i="8"/>
  <c r="DQ205" i="12"/>
  <c r="DQ252" i="12" s="1"/>
  <c r="FL203" i="12" l="1"/>
  <c r="FK218" i="12"/>
  <c r="DN230" i="12"/>
  <c r="DN221" i="12" s="1"/>
  <c r="FJ276" i="12"/>
  <c r="FJ274" i="12" s="1"/>
  <c r="FJ191" i="12"/>
  <c r="DM192" i="12"/>
  <c r="DM193" i="12" s="1"/>
  <c r="DA43" i="10"/>
  <c r="DA49" i="10"/>
  <c r="DA51" i="10"/>
  <c r="DQ206" i="12"/>
  <c r="DM287" i="12"/>
  <c r="DR214" i="12" l="1"/>
  <c r="DB42" i="10"/>
  <c r="DM288" i="12"/>
  <c r="DN251" i="12"/>
  <c r="DN253" i="12" s="1"/>
  <c r="DN220" i="12"/>
  <c r="DN222" i="12" s="1"/>
  <c r="DN242" i="12"/>
  <c r="DN240" i="12" s="1"/>
  <c r="DN246" i="12" s="1"/>
  <c r="DN216" i="12"/>
  <c r="DA126" i="8"/>
  <c r="DA123" i="8" s="1"/>
  <c r="FK229" i="12"/>
  <c r="FK219" i="12"/>
  <c r="FL217" i="12" s="1"/>
  <c r="FL218" i="12" s="1"/>
  <c r="FL213" i="12"/>
  <c r="FL275" i="12" s="1"/>
  <c r="FL204" i="12"/>
  <c r="FM202" i="12" s="1"/>
  <c r="DN287" i="12" l="1"/>
  <c r="DN288" i="12" s="1"/>
  <c r="FK191" i="12"/>
  <c r="FK276" i="12"/>
  <c r="FK274" i="12" s="1"/>
  <c r="FL229" i="12"/>
  <c r="DO230" i="12"/>
  <c r="FL219" i="12"/>
  <c r="FM217" i="12" s="1"/>
  <c r="DN192" i="12"/>
  <c r="DN193" i="12" s="1"/>
  <c r="DB49" i="10"/>
  <c r="DB51" i="10"/>
  <c r="DB43" i="10"/>
  <c r="DR201" i="12"/>
  <c r="DR241" i="12"/>
  <c r="DE125" i="8"/>
  <c r="DR205" i="12"/>
  <c r="DR252" i="12" s="1"/>
  <c r="FM203" i="12"/>
  <c r="FM204" i="12" s="1"/>
  <c r="FN202" i="12" s="1"/>
  <c r="DC42" i="10" l="1"/>
  <c r="DC43" i="10" s="1"/>
  <c r="FN203" i="12"/>
  <c r="FN213" i="12" s="1"/>
  <c r="FN275" i="12" s="1"/>
  <c r="DO242" i="12"/>
  <c r="DO240" i="12" s="1"/>
  <c r="DO246" i="12" s="1"/>
  <c r="DB126" i="8"/>
  <c r="DB123" i="8" s="1"/>
  <c r="DO216" i="12"/>
  <c r="DO221" i="12"/>
  <c r="DR206" i="12"/>
  <c r="FL276" i="12"/>
  <c r="FL274" i="12" s="1"/>
  <c r="FL191" i="12"/>
  <c r="FM218" i="12"/>
  <c r="FM213" i="12"/>
  <c r="FM275" i="12" s="1"/>
  <c r="DC51" i="10" l="1"/>
  <c r="DC49" i="10"/>
  <c r="FM229" i="12"/>
  <c r="DO251" i="12"/>
  <c r="DO253" i="12" s="1"/>
  <c r="DO287" i="12" s="1"/>
  <c r="DO220" i="12"/>
  <c r="DO222" i="12" s="1"/>
  <c r="DS214" i="12"/>
  <c r="DS205" i="12" s="1"/>
  <c r="DS252" i="12" s="1"/>
  <c r="DO192" i="12"/>
  <c r="DO193" i="12" s="1"/>
  <c r="FM219" i="12"/>
  <c r="FN217" i="12" s="1"/>
  <c r="FN218" i="12" s="1"/>
  <c r="FN204" i="12"/>
  <c r="FO202" i="12" s="1"/>
  <c r="FN229" i="12" l="1"/>
  <c r="DS201" i="12"/>
  <c r="DS241" i="12"/>
  <c r="DS206" i="12"/>
  <c r="DF125" i="8"/>
  <c r="DO288" i="12"/>
  <c r="DD42" i="10"/>
  <c r="FO203" i="12"/>
  <c r="FN219" i="12"/>
  <c r="FO217" i="12" s="1"/>
  <c r="DP230" i="12"/>
  <c r="FM276" i="12"/>
  <c r="FM274" i="12" s="1"/>
  <c r="FM191" i="12"/>
  <c r="DD43" i="10" l="1"/>
  <c r="DD51" i="10"/>
  <c r="DD49" i="10"/>
  <c r="DP242" i="12"/>
  <c r="DP240" i="12" s="1"/>
  <c r="DP246" i="12" s="1"/>
  <c r="DC126" i="8"/>
  <c r="DC123" i="8" s="1"/>
  <c r="DP216" i="12"/>
  <c r="FO218" i="12"/>
  <c r="FO219" i="12" s="1"/>
  <c r="FP217" i="12" s="1"/>
  <c r="FO213" i="12"/>
  <c r="FO275" i="12" s="1"/>
  <c r="DP221" i="12"/>
  <c r="FO204" i="12"/>
  <c r="FP202" i="12" s="1"/>
  <c r="DT214" i="12"/>
  <c r="FN191" i="12"/>
  <c r="FN276" i="12"/>
  <c r="FN274" i="12" s="1"/>
  <c r="DT201" i="12" l="1"/>
  <c r="DT241" i="12"/>
  <c r="DG125" i="8"/>
  <c r="DP251" i="12"/>
  <c r="DP253" i="12" s="1"/>
  <c r="DP287" i="12" s="1"/>
  <c r="DP220" i="12"/>
  <c r="DP222" i="12" s="1"/>
  <c r="DT205" i="12"/>
  <c r="DT252" i="12" s="1"/>
  <c r="FP203" i="12"/>
  <c r="FO229" i="12"/>
  <c r="DP192" i="12"/>
  <c r="DP193" i="12" s="1"/>
  <c r="DP288" i="12" l="1"/>
  <c r="DE42" i="10"/>
  <c r="DQ230" i="12"/>
  <c r="DQ221" i="12" s="1"/>
  <c r="DT206" i="12"/>
  <c r="FO276" i="12"/>
  <c r="FO274" i="12" s="1"/>
  <c r="FO191" i="12"/>
  <c r="FP218" i="12"/>
  <c r="FP213" i="12"/>
  <c r="FP275" i="12" s="1"/>
  <c r="FP204" i="12"/>
  <c r="FQ202" i="12" s="1"/>
  <c r="FQ203" i="12" l="1"/>
  <c r="DU214" i="12"/>
  <c r="DQ251" i="12"/>
  <c r="DQ253" i="12" s="1"/>
  <c r="DQ220" i="12"/>
  <c r="DQ222" i="12" s="1"/>
  <c r="FP219" i="12"/>
  <c r="FQ217" i="12" s="1"/>
  <c r="FP229" i="12"/>
  <c r="DQ242" i="12"/>
  <c r="DQ240" i="12" s="1"/>
  <c r="DQ246" i="12" s="1"/>
  <c r="DQ216" i="12"/>
  <c r="DD126" i="8"/>
  <c r="DD123" i="8" s="1"/>
  <c r="DE49" i="10"/>
  <c r="DE51" i="10"/>
  <c r="DE43" i="10"/>
  <c r="DQ287" i="12" l="1"/>
  <c r="DQ288" i="12" s="1"/>
  <c r="DQ192" i="12"/>
  <c r="DQ193" i="12" s="1"/>
  <c r="FP276" i="12"/>
  <c r="FP274" i="12" s="1"/>
  <c r="FP191" i="12"/>
  <c r="DR230" i="12"/>
  <c r="DR221" i="12" s="1"/>
  <c r="DU201" i="12"/>
  <c r="DU241" i="12"/>
  <c r="DH125" i="8"/>
  <c r="DU205" i="12"/>
  <c r="DU252" i="12" s="1"/>
  <c r="FQ218" i="12"/>
  <c r="FQ213" i="12"/>
  <c r="FQ275" i="12" s="1"/>
  <c r="FQ204" i="12"/>
  <c r="FR202" i="12" s="1"/>
  <c r="DF42" i="10" l="1"/>
  <c r="DF51" i="10" s="1"/>
  <c r="FQ229" i="12"/>
  <c r="DR251" i="12"/>
  <c r="DR253" i="12" s="1"/>
  <c r="DR220" i="12"/>
  <c r="DR222" i="12" s="1"/>
  <c r="DU206" i="12"/>
  <c r="DR242" i="12"/>
  <c r="DR240" i="12" s="1"/>
  <c r="DR246" i="12" s="1"/>
  <c r="DE126" i="8"/>
  <c r="DE123" i="8" s="1"/>
  <c r="DR216" i="12"/>
  <c r="FQ219" i="12"/>
  <c r="FR217" i="12" s="1"/>
  <c r="FR203" i="12"/>
  <c r="FR204" i="12" s="1"/>
  <c r="FS202" i="12" s="1"/>
  <c r="DF43" i="10" l="1"/>
  <c r="DR287" i="12"/>
  <c r="DG42" i="10" s="1"/>
  <c r="DF49" i="10"/>
  <c r="FS203" i="12"/>
  <c r="FS213" i="12" s="1"/>
  <c r="FS275" i="12" s="1"/>
  <c r="DR192" i="12"/>
  <c r="DR193" i="12" s="1"/>
  <c r="DS230" i="12"/>
  <c r="DS221" i="12" s="1"/>
  <c r="FR218" i="12"/>
  <c r="FR219" i="12" s="1"/>
  <c r="FS217" i="12" s="1"/>
  <c r="FR213" i="12"/>
  <c r="FR275" i="12" s="1"/>
  <c r="DV214" i="12"/>
  <c r="FQ276" i="12"/>
  <c r="FQ274" i="12" s="1"/>
  <c r="FQ191" i="12"/>
  <c r="DR288" i="12" l="1"/>
  <c r="FR229" i="12"/>
  <c r="DV201" i="12"/>
  <c r="DV241" i="12"/>
  <c r="DI125" i="8"/>
  <c r="DG51" i="10"/>
  <c r="DG43" i="10"/>
  <c r="DG49" i="10"/>
  <c r="DV205" i="12"/>
  <c r="DV252" i="12" s="1"/>
  <c r="DS251" i="12"/>
  <c r="DS253" i="12" s="1"/>
  <c r="DS220" i="12"/>
  <c r="DS222" i="12" s="1"/>
  <c r="DS242" i="12"/>
  <c r="DS240" i="12" s="1"/>
  <c r="DS246" i="12" s="1"/>
  <c r="DS216" i="12"/>
  <c r="DF126" i="8"/>
  <c r="DF123" i="8" s="1"/>
  <c r="FS218" i="12"/>
  <c r="FS204" i="12"/>
  <c r="FT202" i="12" s="1"/>
  <c r="DT230" i="12" l="1"/>
  <c r="DT221" i="12" s="1"/>
  <c r="DS287" i="12"/>
  <c r="DS192" i="12"/>
  <c r="DS193" i="12" s="1"/>
  <c r="DV206" i="12"/>
  <c r="FT203" i="12"/>
  <c r="FR276" i="12"/>
  <c r="FR274" i="12" s="1"/>
  <c r="FR191" i="12"/>
  <c r="FS229" i="12"/>
  <c r="FS219" i="12"/>
  <c r="FT217" i="12" s="1"/>
  <c r="FT218" i="12" l="1"/>
  <c r="FT219" i="12" s="1"/>
  <c r="FU217" i="12" s="1"/>
  <c r="FT213" i="12"/>
  <c r="FT275" i="12" s="1"/>
  <c r="FS191" i="12"/>
  <c r="FS276" i="12"/>
  <c r="FS274" i="12" s="1"/>
  <c r="DT251" i="12"/>
  <c r="DT253" i="12" s="1"/>
  <c r="DT220" i="12"/>
  <c r="DT222" i="12" s="1"/>
  <c r="FT204" i="12"/>
  <c r="FU202" i="12" s="1"/>
  <c r="DW214" i="12"/>
  <c r="DS288" i="12"/>
  <c r="DH42" i="10"/>
  <c r="DT242" i="12"/>
  <c r="DT240" i="12" s="1"/>
  <c r="DT246" i="12" s="1"/>
  <c r="DT287" i="12" s="1"/>
  <c r="DG126" i="8"/>
  <c r="DG123" i="8" s="1"/>
  <c r="DT216" i="12"/>
  <c r="FU203" i="12" l="1"/>
  <c r="DH43" i="10"/>
  <c r="DH51" i="10"/>
  <c r="DH49" i="10"/>
  <c r="DT192" i="12"/>
  <c r="DT193" i="12" s="1"/>
  <c r="DU230" i="12"/>
  <c r="DU221" i="12" s="1"/>
  <c r="DT288" i="12"/>
  <c r="DI42" i="10"/>
  <c r="DW201" i="12"/>
  <c r="DW241" i="12"/>
  <c r="DJ125" i="8"/>
  <c r="DW205" i="12"/>
  <c r="DW252" i="12" s="1"/>
  <c r="FT229" i="12"/>
  <c r="DU251" i="12" l="1"/>
  <c r="DU253" i="12" s="1"/>
  <c r="DU220" i="12"/>
  <c r="DU222" i="12" s="1"/>
  <c r="FT191" i="12"/>
  <c r="FT276" i="12"/>
  <c r="FT274" i="12" s="1"/>
  <c r="DW206" i="12"/>
  <c r="FU218" i="12"/>
  <c r="FU213" i="12"/>
  <c r="FU275" i="12" s="1"/>
  <c r="DI49" i="10"/>
  <c r="DI51" i="10"/>
  <c r="DI43" i="10"/>
  <c r="DU242" i="12"/>
  <c r="DU240" i="12" s="1"/>
  <c r="DU246" i="12" s="1"/>
  <c r="DH126" i="8"/>
  <c r="DH123" i="8" s="1"/>
  <c r="DU216" i="12"/>
  <c r="FU204" i="12"/>
  <c r="FV202" i="12" s="1"/>
  <c r="FU219" i="12" l="1"/>
  <c r="FV217" i="12" s="1"/>
  <c r="FU229" i="12"/>
  <c r="DX214" i="12"/>
  <c r="DU192" i="12"/>
  <c r="DU193" i="12" s="1"/>
  <c r="DV230" i="12"/>
  <c r="DV221" i="12" s="1"/>
  <c r="FV203" i="12"/>
  <c r="DU287" i="12"/>
  <c r="FV218" i="12" l="1"/>
  <c r="FV213" i="12"/>
  <c r="FV275" i="12" s="1"/>
  <c r="DV251" i="12"/>
  <c r="DV253" i="12" s="1"/>
  <c r="DV220" i="12"/>
  <c r="DV222" i="12" s="1"/>
  <c r="DU288" i="12"/>
  <c r="DJ42" i="10"/>
  <c r="DX201" i="12"/>
  <c r="DX241" i="12"/>
  <c r="DK125" i="8"/>
  <c r="FV204" i="12"/>
  <c r="FW202" i="12" s="1"/>
  <c r="DV242" i="12"/>
  <c r="DV240" i="12" s="1"/>
  <c r="DV246" i="12" s="1"/>
  <c r="DI126" i="8"/>
  <c r="DI123" i="8" s="1"/>
  <c r="DV216" i="12"/>
  <c r="DX205" i="12"/>
  <c r="DX252" i="12" s="1"/>
  <c r="FU276" i="12"/>
  <c r="FU274" i="12" s="1"/>
  <c r="FU191" i="12"/>
  <c r="DV287" i="12" l="1"/>
  <c r="DV288" i="12" s="1"/>
  <c r="DJ51" i="10"/>
  <c r="DJ43" i="10"/>
  <c r="DJ49" i="10"/>
  <c r="DX206" i="12"/>
  <c r="DV192" i="12"/>
  <c r="DV193" i="12" s="1"/>
  <c r="FW203" i="12"/>
  <c r="FW204" i="12" s="1"/>
  <c r="FX202" i="12" s="1"/>
  <c r="DW230" i="12"/>
  <c r="FV229" i="12"/>
  <c r="FV219" i="12"/>
  <c r="FW217" i="12" s="1"/>
  <c r="DK42" i="10" l="1"/>
  <c r="DK51" i="10" s="1"/>
  <c r="FV191" i="12"/>
  <c r="FV276" i="12"/>
  <c r="FV274" i="12" s="1"/>
  <c r="FX203" i="12"/>
  <c r="FX204" i="12" s="1"/>
  <c r="FY202" i="12" s="1"/>
  <c r="FW218" i="12"/>
  <c r="FW213" i="12"/>
  <c r="FW275" i="12" s="1"/>
  <c r="DY214" i="12"/>
  <c r="DY205" i="12" s="1"/>
  <c r="DY252" i="12" s="1"/>
  <c r="DW242" i="12"/>
  <c r="DW240" i="12" s="1"/>
  <c r="DW246" i="12" s="1"/>
  <c r="DW216" i="12"/>
  <c r="DJ126" i="8"/>
  <c r="DJ123" i="8" s="1"/>
  <c r="DW221" i="12"/>
  <c r="DK49" i="10" l="1"/>
  <c r="DK43" i="10"/>
  <c r="FX213" i="12"/>
  <c r="FX275" i="12" s="1"/>
  <c r="FY203" i="12"/>
  <c r="FY213" i="12" s="1"/>
  <c r="FY275" i="12" s="1"/>
  <c r="DW192" i="12"/>
  <c r="DW193" i="12" s="1"/>
  <c r="DW251" i="12"/>
  <c r="DW253" i="12" s="1"/>
  <c r="DW287" i="12" s="1"/>
  <c r="DW220" i="12"/>
  <c r="DW222" i="12" s="1"/>
  <c r="FW229" i="12"/>
  <c r="DY201" i="12"/>
  <c r="DY241" i="12"/>
  <c r="DL125" i="8"/>
  <c r="DY206" i="12"/>
  <c r="FW219" i="12"/>
  <c r="FX217" i="12" s="1"/>
  <c r="FX218" i="12" s="1"/>
  <c r="DL42" i="10" l="1"/>
  <c r="DW288" i="12"/>
  <c r="FX219" i="12"/>
  <c r="FY217" i="12" s="1"/>
  <c r="FY218" i="12" s="1"/>
  <c r="DZ214" i="12"/>
  <c r="DZ205" i="12" s="1"/>
  <c r="DZ252" i="12" s="1"/>
  <c r="FW276" i="12"/>
  <c r="FW274" i="12" s="1"/>
  <c r="FW191" i="12"/>
  <c r="FX229" i="12"/>
  <c r="DX230" i="12"/>
  <c r="DX221" i="12" s="1"/>
  <c r="FY204" i="12"/>
  <c r="FZ202" i="12" s="1"/>
  <c r="FX191" i="12" l="1"/>
  <c r="FX276" i="12"/>
  <c r="FX274" i="12" s="1"/>
  <c r="DX251" i="12"/>
  <c r="DX253" i="12" s="1"/>
  <c r="DX220" i="12"/>
  <c r="DX222" i="12" s="1"/>
  <c r="DX242" i="12"/>
  <c r="DX240" i="12" s="1"/>
  <c r="DX246" i="12" s="1"/>
  <c r="DK126" i="8"/>
  <c r="DK123" i="8" s="1"/>
  <c r="DX216" i="12"/>
  <c r="FZ203" i="12"/>
  <c r="DZ201" i="12"/>
  <c r="DZ241" i="12"/>
  <c r="DZ206" i="12"/>
  <c r="DM125" i="8"/>
  <c r="FY219" i="12"/>
  <c r="FZ217" i="12" s="1"/>
  <c r="FY229" i="12"/>
  <c r="DL51" i="10"/>
  <c r="DL49" i="10"/>
  <c r="DL43" i="10"/>
  <c r="DX287" i="12" l="1"/>
  <c r="DM42" i="10" s="1"/>
  <c r="DX192" i="12"/>
  <c r="DX193" i="12" s="1"/>
  <c r="FZ218" i="12"/>
  <c r="FZ219" i="12" s="1"/>
  <c r="GA217" i="12" s="1"/>
  <c r="FZ213" i="12"/>
  <c r="FZ275" i="12" s="1"/>
  <c r="DY230" i="12"/>
  <c r="FY191" i="12"/>
  <c r="FY276" i="12"/>
  <c r="FY274" i="12" s="1"/>
  <c r="EA214" i="12"/>
  <c r="FZ204" i="12"/>
  <c r="GA202" i="12" s="1"/>
  <c r="DX288" i="12" l="1"/>
  <c r="GA203" i="12"/>
  <c r="DY242" i="12"/>
  <c r="DY240" i="12" s="1"/>
  <c r="DY246" i="12" s="1"/>
  <c r="DL126" i="8"/>
  <c r="DL123" i="8" s="1"/>
  <c r="DY216" i="12"/>
  <c r="DM51" i="10"/>
  <c r="DM49" i="10"/>
  <c r="DM43" i="10"/>
  <c r="EA201" i="12"/>
  <c r="EA241" i="12"/>
  <c r="DN125" i="8"/>
  <c r="EA205" i="12"/>
  <c r="EA252" i="12" s="1"/>
  <c r="DY221" i="12"/>
  <c r="FZ229" i="12"/>
  <c r="DY192" i="12" l="1"/>
  <c r="DY193" i="12" s="1"/>
  <c r="DY251" i="12"/>
  <c r="DY253" i="12" s="1"/>
  <c r="DY287" i="12" s="1"/>
  <c r="DY220" i="12"/>
  <c r="DY222" i="12" s="1"/>
  <c r="FZ191" i="12"/>
  <c r="FZ276" i="12"/>
  <c r="FZ274" i="12" s="1"/>
  <c r="EA206" i="12"/>
  <c r="GA218" i="12"/>
  <c r="GA213" i="12"/>
  <c r="GA275" i="12" s="1"/>
  <c r="GA204" i="12"/>
  <c r="GB202" i="12" s="1"/>
  <c r="GB203" i="12" l="1"/>
  <c r="EB214" i="12"/>
  <c r="EB205" i="12" s="1"/>
  <c r="EB252" i="12" s="1"/>
  <c r="DY288" i="12"/>
  <c r="DN42" i="10"/>
  <c r="GA219" i="12"/>
  <c r="GB217" i="12" s="1"/>
  <c r="GA229" i="12"/>
  <c r="DZ230" i="12"/>
  <c r="DZ221" i="12" s="1"/>
  <c r="DZ251" i="12" l="1"/>
  <c r="DZ253" i="12" s="1"/>
  <c r="DZ220" i="12"/>
  <c r="DZ222" i="12" s="1"/>
  <c r="DZ242" i="12"/>
  <c r="DZ240" i="12" s="1"/>
  <c r="DZ246" i="12" s="1"/>
  <c r="DM126" i="8"/>
  <c r="DM123" i="8" s="1"/>
  <c r="DZ216" i="12"/>
  <c r="GA276" i="12"/>
  <c r="GA274" i="12" s="1"/>
  <c r="GA191" i="12"/>
  <c r="DN49" i="10"/>
  <c r="DN51" i="10"/>
  <c r="DN43" i="10"/>
  <c r="EB201" i="12"/>
  <c r="EB241" i="12"/>
  <c r="EB206" i="12"/>
  <c r="DO125" i="8"/>
  <c r="GB218" i="12"/>
  <c r="GB219" i="12" s="1"/>
  <c r="GC217" i="12" s="1"/>
  <c r="GB213" i="12"/>
  <c r="GB275" i="12" s="1"/>
  <c r="GB204" i="12"/>
  <c r="GC202" i="12" s="1"/>
  <c r="DZ287" i="12" l="1"/>
  <c r="DZ288" i="12" s="1"/>
  <c r="GC203" i="12"/>
  <c r="GC204" i="12" s="1"/>
  <c r="GD202" i="12" s="1"/>
  <c r="DZ192" i="12"/>
  <c r="DZ193" i="12" s="1"/>
  <c r="EC214" i="12"/>
  <c r="EA230" i="12"/>
  <c r="EA221" i="12" s="1"/>
  <c r="GB229" i="12"/>
  <c r="DO42" i="10" l="1"/>
  <c r="DO43" i="10" s="1"/>
  <c r="GD203" i="12"/>
  <c r="GD213" i="12" s="1"/>
  <c r="GD275" i="12" s="1"/>
  <c r="EA251" i="12"/>
  <c r="EA253" i="12" s="1"/>
  <c r="EA220" i="12"/>
  <c r="EA222" i="12" s="1"/>
  <c r="GB191" i="12"/>
  <c r="GB276" i="12"/>
  <c r="GB274" i="12" s="1"/>
  <c r="EC201" i="12"/>
  <c r="EC241" i="12"/>
  <c r="DP125" i="8"/>
  <c r="EA242" i="12"/>
  <c r="EA240" i="12" s="1"/>
  <c r="EA246" i="12" s="1"/>
  <c r="DN126" i="8"/>
  <c r="DN123" i="8" s="1"/>
  <c r="EA216" i="12"/>
  <c r="EC205" i="12"/>
  <c r="EC252" i="12" s="1"/>
  <c r="GC218" i="12"/>
  <c r="GC213" i="12"/>
  <c r="GC275" i="12" s="1"/>
  <c r="DO51" i="10" l="1"/>
  <c r="DO49" i="10"/>
  <c r="EA287" i="12"/>
  <c r="EA288" i="12" s="1"/>
  <c r="EA192" i="12"/>
  <c r="EA193" i="12" s="1"/>
  <c r="EC206" i="12"/>
  <c r="EB230" i="12"/>
  <c r="EB221" i="12" s="1"/>
  <c r="GC219" i="12"/>
  <c r="GD217" i="12" s="1"/>
  <c r="GD218" i="12" s="1"/>
  <c r="GC229" i="12"/>
  <c r="GD204" i="12"/>
  <c r="GE202" i="12" s="1"/>
  <c r="DP42" i="10" l="1"/>
  <c r="DP51" i="10" s="1"/>
  <c r="GD229" i="12"/>
  <c r="EB251" i="12"/>
  <c r="EB253" i="12" s="1"/>
  <c r="EB220" i="12"/>
  <c r="EB222" i="12" s="1"/>
  <c r="GE203" i="12"/>
  <c r="GE204" i="12" s="1"/>
  <c r="GF202" i="12" s="1"/>
  <c r="GC191" i="12"/>
  <c r="GC276" i="12"/>
  <c r="GC274" i="12" s="1"/>
  <c r="GD219" i="12"/>
  <c r="GE217" i="12" s="1"/>
  <c r="EB242" i="12"/>
  <c r="EB240" i="12" s="1"/>
  <c r="EB246" i="12" s="1"/>
  <c r="DO126" i="8"/>
  <c r="DO123" i="8" s="1"/>
  <c r="EB216" i="12"/>
  <c r="ED214" i="12"/>
  <c r="DP43" i="10" l="1"/>
  <c r="DP49" i="10"/>
  <c r="EB287" i="12"/>
  <c r="EB288" i="12" s="1"/>
  <c r="GF203" i="12"/>
  <c r="GF213" i="12" s="1"/>
  <c r="GF275" i="12" s="1"/>
  <c r="ED201" i="12"/>
  <c r="ED241" i="12"/>
  <c r="DQ125" i="8"/>
  <c r="EC230" i="12"/>
  <c r="EC221" i="12" s="1"/>
  <c r="ED205" i="12"/>
  <c r="ED252" i="12" s="1"/>
  <c r="EB192" i="12"/>
  <c r="EB193" i="12" s="1"/>
  <c r="GE218" i="12"/>
  <c r="GE219" i="12" s="1"/>
  <c r="GF217" i="12" s="1"/>
  <c r="GE213" i="12"/>
  <c r="GE275" i="12" s="1"/>
  <c r="GD276" i="12"/>
  <c r="GD274" i="12" s="1"/>
  <c r="GD191" i="12"/>
  <c r="DQ42" i="10" l="1"/>
  <c r="DQ49" i="10" s="1"/>
  <c r="EC251" i="12"/>
  <c r="EC253" i="12" s="1"/>
  <c r="EC220" i="12"/>
  <c r="EC222" i="12" s="1"/>
  <c r="GE229" i="12"/>
  <c r="GF218" i="12"/>
  <c r="GF229" i="12" s="1"/>
  <c r="EC242" i="12"/>
  <c r="EC240" i="12" s="1"/>
  <c r="EC246" i="12" s="1"/>
  <c r="DP126" i="8"/>
  <c r="DP123" i="8" s="1"/>
  <c r="EC216" i="12"/>
  <c r="ED206" i="12"/>
  <c r="GF204" i="12"/>
  <c r="GG202" i="12" s="1"/>
  <c r="DQ51" i="10" l="1"/>
  <c r="DQ43" i="10"/>
  <c r="GF191" i="12"/>
  <c r="GF276" i="12"/>
  <c r="GF274" i="12" s="1"/>
  <c r="EE214" i="12"/>
  <c r="EE205" i="12" s="1"/>
  <c r="EE252" i="12" s="1"/>
  <c r="EC192" i="12"/>
  <c r="EC193" i="12" s="1"/>
  <c r="GG203" i="12"/>
  <c r="GG204" i="12" s="1"/>
  <c r="GH202" i="12" s="1"/>
  <c r="EC287" i="12"/>
  <c r="GE276" i="12"/>
  <c r="GE274" i="12" s="1"/>
  <c r="GE191" i="12"/>
  <c r="ED230" i="12"/>
  <c r="ED221" i="12" s="1"/>
  <c r="GF219" i="12"/>
  <c r="GG217" i="12" s="1"/>
  <c r="EC288" i="12" l="1"/>
  <c r="DR42" i="10"/>
  <c r="ED242" i="12"/>
  <c r="ED240" i="12" s="1"/>
  <c r="ED246" i="12" s="1"/>
  <c r="DQ126" i="8"/>
  <c r="DQ123" i="8" s="1"/>
  <c r="ED216" i="12"/>
  <c r="GH203" i="12"/>
  <c r="GH213" i="12" s="1"/>
  <c r="GH275" i="12" s="1"/>
  <c r="ED251" i="12"/>
  <c r="ED253" i="12" s="1"/>
  <c r="ED220" i="12"/>
  <c r="ED222" i="12" s="1"/>
  <c r="GG218" i="12"/>
  <c r="GG213" i="12"/>
  <c r="GG275" i="12" s="1"/>
  <c r="EE201" i="12"/>
  <c r="EE241" i="12"/>
  <c r="DR125" i="8"/>
  <c r="EE206" i="12"/>
  <c r="GG229" i="12" l="1"/>
  <c r="EF214" i="12"/>
  <c r="EF205" i="12" s="1"/>
  <c r="EF252" i="12" s="1"/>
  <c r="ED192" i="12"/>
  <c r="ED193" i="12" s="1"/>
  <c r="EE230" i="12"/>
  <c r="EE221" i="12" s="1"/>
  <c r="GG219" i="12"/>
  <c r="GH217" i="12" s="1"/>
  <c r="GH218" i="12" s="1"/>
  <c r="GH204" i="12"/>
  <c r="GI202" i="12" s="1"/>
  <c r="ED287" i="12"/>
  <c r="DR49" i="10"/>
  <c r="DR43" i="10"/>
  <c r="DR51" i="10"/>
  <c r="ED288" i="12" l="1"/>
  <c r="DS42" i="10"/>
  <c r="EE251" i="12"/>
  <c r="EE253" i="12" s="1"/>
  <c r="EE220" i="12"/>
  <c r="EE222" i="12" s="1"/>
  <c r="GH219" i="12"/>
  <c r="GI217" i="12" s="1"/>
  <c r="EE242" i="12"/>
  <c r="EE240" i="12" s="1"/>
  <c r="EE246" i="12" s="1"/>
  <c r="EE216" i="12"/>
  <c r="DR126" i="8"/>
  <c r="DR123" i="8" s="1"/>
  <c r="GI203" i="12"/>
  <c r="EF201" i="12"/>
  <c r="EF241" i="12"/>
  <c r="DS125" i="8"/>
  <c r="EF206" i="12"/>
  <c r="GG276" i="12"/>
  <c r="GG274" i="12" s="1"/>
  <c r="GG191" i="12"/>
  <c r="GH229" i="12"/>
  <c r="EE192" i="12" l="1"/>
  <c r="EE193" i="12" s="1"/>
  <c r="EG214" i="12"/>
  <c r="EG205" i="12" s="1"/>
  <c r="EG252" i="12" s="1"/>
  <c r="GI218" i="12"/>
  <c r="GI213" i="12"/>
  <c r="GI275" i="12" s="1"/>
  <c r="GI204" i="12"/>
  <c r="GJ202" i="12" s="1"/>
  <c r="DS51" i="10"/>
  <c r="DS49" i="10"/>
  <c r="DS43" i="10"/>
  <c r="EF230" i="12"/>
  <c r="EF221" i="12" s="1"/>
  <c r="EE287" i="12"/>
  <c r="GH276" i="12"/>
  <c r="GH274" i="12" s="1"/>
  <c r="GH191" i="12"/>
  <c r="GJ203" i="12" l="1"/>
  <c r="GI229" i="12"/>
  <c r="DT42" i="10"/>
  <c r="EE288" i="12"/>
  <c r="EF251" i="12"/>
  <c r="EF253" i="12" s="1"/>
  <c r="EF220" i="12"/>
  <c r="EF222" i="12" s="1"/>
  <c r="EF242" i="12"/>
  <c r="EF240" i="12" s="1"/>
  <c r="EF246" i="12" s="1"/>
  <c r="DS126" i="8"/>
  <c r="DS123" i="8" s="1"/>
  <c r="EF216" i="12"/>
  <c r="EG201" i="12"/>
  <c r="EG241" i="12"/>
  <c r="EG206" i="12"/>
  <c r="DT125" i="8"/>
  <c r="GI219" i="12"/>
  <c r="GJ217" i="12" s="1"/>
  <c r="EF287" i="12" l="1"/>
  <c r="DU42" i="10" s="1"/>
  <c r="EH214" i="12"/>
  <c r="EG230" i="12"/>
  <c r="GI276" i="12"/>
  <c r="GI274" i="12" s="1"/>
  <c r="GI191" i="12"/>
  <c r="DT49" i="10"/>
  <c r="DT51" i="10"/>
  <c r="DT43" i="10"/>
  <c r="GJ218" i="12"/>
  <c r="GJ219" i="12" s="1"/>
  <c r="GK217" i="12" s="1"/>
  <c r="GJ213" i="12"/>
  <c r="GJ275" i="12" s="1"/>
  <c r="EF192" i="12"/>
  <c r="EF193" i="12" s="1"/>
  <c r="GJ204" i="12"/>
  <c r="GK202" i="12" s="1"/>
  <c r="EF288" i="12" l="1"/>
  <c r="GK203" i="12"/>
  <c r="GJ229" i="12"/>
  <c r="EH201" i="12"/>
  <c r="EH241" i="12"/>
  <c r="DU125" i="8"/>
  <c r="DU43" i="10"/>
  <c r="DU49" i="10"/>
  <c r="DU51" i="10"/>
  <c r="EG242" i="12"/>
  <c r="EG240" i="12" s="1"/>
  <c r="EG246" i="12" s="1"/>
  <c r="DT126" i="8"/>
  <c r="DT123" i="8" s="1"/>
  <c r="EG216" i="12"/>
  <c r="EG221" i="12"/>
  <c r="EH205" i="12"/>
  <c r="EH252" i="12" s="1"/>
  <c r="EH206" i="12" l="1"/>
  <c r="EI214" i="12" s="1"/>
  <c r="EI205" i="12" s="1"/>
  <c r="EI252" i="12" s="1"/>
  <c r="EG192" i="12"/>
  <c r="EG193" i="12" s="1"/>
  <c r="GJ276" i="12"/>
  <c r="GJ274" i="12" s="1"/>
  <c r="GJ191" i="12"/>
  <c r="EG251" i="12"/>
  <c r="EG253" i="12" s="1"/>
  <c r="EG287" i="12" s="1"/>
  <c r="EG220" i="12"/>
  <c r="EG222" i="12" s="1"/>
  <c r="GK218" i="12"/>
  <c r="GK213" i="12"/>
  <c r="GK275" i="12" s="1"/>
  <c r="GK204" i="12"/>
  <c r="GL202" i="12" s="1"/>
  <c r="GK219" i="12" l="1"/>
  <c r="GL217" i="12" s="1"/>
  <c r="GK229" i="12"/>
  <c r="GL203" i="12"/>
  <c r="GL204" i="12" s="1"/>
  <c r="GM202" i="12" s="1"/>
  <c r="EH230" i="12"/>
  <c r="DV42" i="10"/>
  <c r="EG288" i="12"/>
  <c r="EI201" i="12"/>
  <c r="EI241" i="12"/>
  <c r="EI206" i="12"/>
  <c r="DV125" i="8"/>
  <c r="GM203" i="12" l="1"/>
  <c r="GM213" i="12" s="1"/>
  <c r="GM275" i="12" s="1"/>
  <c r="EJ214" i="12"/>
  <c r="EJ205" i="12" s="1"/>
  <c r="EJ252" i="12" s="1"/>
  <c r="DV51" i="10"/>
  <c r="DV43" i="10"/>
  <c r="DV49" i="10"/>
  <c r="GL218" i="12"/>
  <c r="GL219" i="12" s="1"/>
  <c r="GM217" i="12" s="1"/>
  <c r="GL213" i="12"/>
  <c r="GL275" i="12" s="1"/>
  <c r="EH242" i="12"/>
  <c r="EH240" i="12" s="1"/>
  <c r="EH246" i="12" s="1"/>
  <c r="EH216" i="12"/>
  <c r="DU126" i="8"/>
  <c r="DU123" i="8" s="1"/>
  <c r="EH221" i="12"/>
  <c r="GK276" i="12"/>
  <c r="GK274" i="12" s="1"/>
  <c r="GK191" i="12"/>
  <c r="EH192" i="12" l="1"/>
  <c r="EH193" i="12" s="1"/>
  <c r="EH251" i="12"/>
  <c r="EH253" i="12" s="1"/>
  <c r="EH287" i="12" s="1"/>
  <c r="EH220" i="12"/>
  <c r="EH222" i="12" s="1"/>
  <c r="GL229" i="12"/>
  <c r="GM218" i="12"/>
  <c r="EJ201" i="12"/>
  <c r="EJ241" i="12"/>
  <c r="EJ206" i="12"/>
  <c r="DW125" i="8"/>
  <c r="GM204" i="12"/>
  <c r="GN202" i="12" s="1"/>
  <c r="GL191" i="12" l="1"/>
  <c r="GL276" i="12"/>
  <c r="GL274" i="12" s="1"/>
  <c r="EK214" i="12"/>
  <c r="EK205" i="12" s="1"/>
  <c r="EK252" i="12" s="1"/>
  <c r="DW42" i="10"/>
  <c r="EH288" i="12"/>
  <c r="EI230" i="12"/>
  <c r="GN203" i="12"/>
  <c r="GM229" i="12"/>
  <c r="GM219" i="12"/>
  <c r="GN217" i="12" s="1"/>
  <c r="GM191" i="12" l="1"/>
  <c r="GM276" i="12"/>
  <c r="GM274" i="12" s="1"/>
  <c r="GN218" i="12"/>
  <c r="GN219" i="12" s="1"/>
  <c r="GN213" i="12"/>
  <c r="GN275" i="12" s="1"/>
  <c r="DW43" i="10"/>
  <c r="DW49" i="10"/>
  <c r="DW51" i="10"/>
  <c r="GN204" i="12"/>
  <c r="EI242" i="12"/>
  <c r="EI240" i="12" s="1"/>
  <c r="EI246" i="12" s="1"/>
  <c r="DV126" i="8"/>
  <c r="DV123" i="8" s="1"/>
  <c r="EI216" i="12"/>
  <c r="EI221" i="12"/>
  <c r="EK201" i="12"/>
  <c r="EK241" i="12"/>
  <c r="DX125" i="8"/>
  <c r="EK206" i="12"/>
  <c r="EI251" i="12" l="1"/>
  <c r="EI253" i="12" s="1"/>
  <c r="EI287" i="12" s="1"/>
  <c r="EI220" i="12"/>
  <c r="EI222" i="12" s="1"/>
  <c r="N275" i="12"/>
  <c r="EI192" i="12"/>
  <c r="EI193" i="12" s="1"/>
  <c r="GN229" i="12"/>
  <c r="EL214" i="12"/>
  <c r="EL201" i="12" l="1"/>
  <c r="EL241" i="12"/>
  <c r="DY125" i="8"/>
  <c r="GN191" i="12"/>
  <c r="GN276" i="12"/>
  <c r="DX42" i="10"/>
  <c r="EI288" i="12"/>
  <c r="EL205" i="12"/>
  <c r="EL252" i="12" s="1"/>
  <c r="EJ230" i="12"/>
  <c r="N191" i="12" l="1"/>
  <c r="DX49" i="10"/>
  <c r="DX51" i="10"/>
  <c r="DX43" i="10"/>
  <c r="EJ242" i="12"/>
  <c r="EJ240" i="12" s="1"/>
  <c r="EJ246" i="12" s="1"/>
  <c r="DW126" i="8"/>
  <c r="DW123" i="8" s="1"/>
  <c r="EJ216" i="12"/>
  <c r="EJ221" i="12"/>
  <c r="N276" i="12"/>
  <c r="GN274" i="12"/>
  <c r="N274" i="12" s="1"/>
  <c r="C40" i="17" s="1"/>
  <c r="EL206" i="12"/>
  <c r="EM214" i="12" l="1"/>
  <c r="EJ251" i="12"/>
  <c r="EJ253" i="12" s="1"/>
  <c r="EJ287" i="12" s="1"/>
  <c r="EJ220" i="12"/>
  <c r="EJ222" i="12" s="1"/>
  <c r="EJ192" i="12"/>
  <c r="EJ193" i="12" s="1"/>
  <c r="F23" i="13"/>
  <c r="H17" i="19" s="1"/>
  <c r="D191" i="12"/>
  <c r="C15" i="17"/>
  <c r="G17" i="19" l="1"/>
  <c r="E17" i="19"/>
  <c r="F17" i="19"/>
  <c r="DY42" i="10"/>
  <c r="EJ288" i="12"/>
  <c r="EM201" i="12"/>
  <c r="EM241" i="12"/>
  <c r="DZ125" i="8"/>
  <c r="EM205" i="12"/>
  <c r="EM252" i="12" s="1"/>
  <c r="EK230" i="12"/>
  <c r="EK242" i="12" l="1"/>
  <c r="EK240" i="12" s="1"/>
  <c r="EK246" i="12" s="1"/>
  <c r="DX126" i="8"/>
  <c r="DX123" i="8" s="1"/>
  <c r="EK216" i="12"/>
  <c r="EK221" i="12"/>
  <c r="EM206" i="12"/>
  <c r="DY43" i="10"/>
  <c r="DY49" i="10"/>
  <c r="DY51" i="10"/>
  <c r="EN214" i="12" l="1"/>
  <c r="EN205" i="12" s="1"/>
  <c r="EN252" i="12" s="1"/>
  <c r="EK251" i="12"/>
  <c r="EK253" i="12" s="1"/>
  <c r="EK287" i="12" s="1"/>
  <c r="EK220" i="12"/>
  <c r="EK222" i="12" s="1"/>
  <c r="EK192" i="12"/>
  <c r="EK193" i="12" s="1"/>
  <c r="DZ42" i="10" l="1"/>
  <c r="EK288" i="12"/>
  <c r="EL230" i="12"/>
  <c r="EL221" i="12" s="1"/>
  <c r="EN201" i="12"/>
  <c r="EN241" i="12"/>
  <c r="EA125" i="8"/>
  <c r="EN206" i="12"/>
  <c r="EO214" i="12" l="1"/>
  <c r="EL251" i="12"/>
  <c r="EL253" i="12" s="1"/>
  <c r="EL220" i="12"/>
  <c r="EL222" i="12" s="1"/>
  <c r="EL242" i="12"/>
  <c r="EL240" i="12" s="1"/>
  <c r="EL246" i="12" s="1"/>
  <c r="DY126" i="8"/>
  <c r="DY123" i="8" s="1"/>
  <c r="EL216" i="12"/>
  <c r="DZ49" i="10"/>
  <c r="DZ51" i="10"/>
  <c r="DZ43" i="10"/>
  <c r="EL287" i="12" l="1"/>
  <c r="EL288" i="12" s="1"/>
  <c r="EL192" i="12"/>
  <c r="EL193" i="12" s="1"/>
  <c r="EO201" i="12"/>
  <c r="EO241" i="12"/>
  <c r="EB125" i="8"/>
  <c r="EM230" i="12"/>
  <c r="EM221" i="12" s="1"/>
  <c r="EO205" i="12"/>
  <c r="EO252" i="12" s="1"/>
  <c r="EA42" i="10" l="1"/>
  <c r="EA49" i="10" s="1"/>
  <c r="EM251" i="12"/>
  <c r="EM253" i="12" s="1"/>
  <c r="EM220" i="12"/>
  <c r="EM222" i="12" s="1"/>
  <c r="EM242" i="12"/>
  <c r="EM240" i="12" s="1"/>
  <c r="EM246" i="12" s="1"/>
  <c r="DZ126" i="8"/>
  <c r="DZ123" i="8" s="1"/>
  <c r="EM216" i="12"/>
  <c r="EO206" i="12"/>
  <c r="EA51" i="10" l="1"/>
  <c r="EA43" i="10"/>
  <c r="EP214" i="12"/>
  <c r="EN230" i="12"/>
  <c r="EN221" i="12" s="1"/>
  <c r="EM192" i="12"/>
  <c r="EM193" i="12" s="1"/>
  <c r="EM287" i="12"/>
  <c r="EN242" i="12" l="1"/>
  <c r="EN240" i="12" s="1"/>
  <c r="EN246" i="12" s="1"/>
  <c r="EA126" i="8"/>
  <c r="EA123" i="8" s="1"/>
  <c r="EN216" i="12"/>
  <c r="EB42" i="10"/>
  <c r="EM288" i="12"/>
  <c r="EP201" i="12"/>
  <c r="EP241" i="12"/>
  <c r="EC125" i="8"/>
  <c r="EN251" i="12"/>
  <c r="EN253" i="12" s="1"/>
  <c r="EN220" i="12"/>
  <c r="EN222" i="12" s="1"/>
  <c r="EP205" i="12"/>
  <c r="EP252" i="12" s="1"/>
  <c r="EP206" i="12" l="1"/>
  <c r="EQ214" i="12" s="1"/>
  <c r="EQ205" i="12" s="1"/>
  <c r="EQ252" i="12" s="1"/>
  <c r="EO230" i="12"/>
  <c r="EO221" i="12" s="1"/>
  <c r="EB51" i="10"/>
  <c r="EB43" i="10"/>
  <c r="EB49" i="10"/>
  <c r="EN287" i="12"/>
  <c r="EN192" i="12"/>
  <c r="EN193" i="12" s="1"/>
  <c r="EC42" i="10" l="1"/>
  <c r="EN288" i="12"/>
  <c r="EO251" i="12"/>
  <c r="EO253" i="12" s="1"/>
  <c r="EO220" i="12"/>
  <c r="EO222" i="12" s="1"/>
  <c r="EO242" i="12"/>
  <c r="EO240" i="12" s="1"/>
  <c r="EO246" i="12" s="1"/>
  <c r="EO216" i="12"/>
  <c r="EB126" i="8"/>
  <c r="EB123" i="8" s="1"/>
  <c r="EQ201" i="12"/>
  <c r="EQ241" i="12"/>
  <c r="ED125" i="8"/>
  <c r="EQ206" i="12"/>
  <c r="EO287" i="12" l="1"/>
  <c r="EO288" i="12" s="1"/>
  <c r="ER214" i="12"/>
  <c r="ER205" i="12" s="1"/>
  <c r="ER252" i="12" s="1"/>
  <c r="EP230" i="12"/>
  <c r="EP221" i="12" s="1"/>
  <c r="EO192" i="12"/>
  <c r="EO193" i="12" s="1"/>
  <c r="EC51" i="10"/>
  <c r="EC49" i="10"/>
  <c r="EC43" i="10"/>
  <c r="ED42" i="10" l="1"/>
  <c r="ED43" i="10" s="1"/>
  <c r="EP251" i="12"/>
  <c r="EP253" i="12" s="1"/>
  <c r="EP220" i="12"/>
  <c r="EP222" i="12" s="1"/>
  <c r="EP242" i="12"/>
  <c r="EP240" i="12" s="1"/>
  <c r="EP246" i="12" s="1"/>
  <c r="EP216" i="12"/>
  <c r="EC126" i="8"/>
  <c r="EC123" i="8" s="1"/>
  <c r="ER201" i="12"/>
  <c r="ER241" i="12"/>
  <c r="ER206" i="12"/>
  <c r="EE125" i="8"/>
  <c r="ED51" i="10" l="1"/>
  <c r="ED49" i="10"/>
  <c r="ES214" i="12"/>
  <c r="ES205" i="12" s="1"/>
  <c r="ES252" i="12" s="1"/>
  <c r="EP192" i="12"/>
  <c r="EP193" i="12" s="1"/>
  <c r="EP287" i="12"/>
  <c r="EQ230" i="12"/>
  <c r="EQ221" i="12" s="1"/>
  <c r="EQ251" i="12" l="1"/>
  <c r="EQ253" i="12" s="1"/>
  <c r="EQ220" i="12"/>
  <c r="EQ222" i="12" s="1"/>
  <c r="EQ242" i="12"/>
  <c r="EQ240" i="12" s="1"/>
  <c r="EQ246" i="12" s="1"/>
  <c r="EQ216" i="12"/>
  <c r="ED126" i="8"/>
  <c r="ED123" i="8" s="1"/>
  <c r="EP288" i="12"/>
  <c r="EE42" i="10"/>
  <c r="ES201" i="12"/>
  <c r="ES241" i="12"/>
  <c r="ES206" i="12"/>
  <c r="EF125" i="8"/>
  <c r="ET214" i="12" l="1"/>
  <c r="ET205" i="12" s="1"/>
  <c r="ET252" i="12" s="1"/>
  <c r="ER230" i="12"/>
  <c r="ER221" i="12" s="1"/>
  <c r="EE49" i="10"/>
  <c r="EE43" i="10"/>
  <c r="EE51" i="10"/>
  <c r="EQ192" i="12"/>
  <c r="EQ193" i="12" s="1"/>
  <c r="EQ287" i="12"/>
  <c r="EQ288" i="12" l="1"/>
  <c r="EF42" i="10"/>
  <c r="ER251" i="12"/>
  <c r="ER253" i="12" s="1"/>
  <c r="ER220" i="12"/>
  <c r="ER222" i="12" s="1"/>
  <c r="ER242" i="12"/>
  <c r="ER240" i="12" s="1"/>
  <c r="ER246" i="12" s="1"/>
  <c r="ER216" i="12"/>
  <c r="EE126" i="8"/>
  <c r="EE123" i="8" s="1"/>
  <c r="ET201" i="12"/>
  <c r="ET241" i="12"/>
  <c r="EG125" i="8"/>
  <c r="ET206" i="12"/>
  <c r="ER287" i="12" l="1"/>
  <c r="EG42" i="10" s="1"/>
  <c r="EU214" i="12"/>
  <c r="EU205" i="12" s="1"/>
  <c r="EU252" i="12" s="1"/>
  <c r="ES230" i="12"/>
  <c r="ES221" i="12" s="1"/>
  <c r="ER192" i="12"/>
  <c r="ER193" i="12" s="1"/>
  <c r="EF49" i="10"/>
  <c r="EF51" i="10"/>
  <c r="EF43" i="10"/>
  <c r="ER288" i="12" l="1"/>
  <c r="EG43" i="10"/>
  <c r="EG49" i="10"/>
  <c r="EG51" i="10"/>
  <c r="ES251" i="12"/>
  <c r="ES253" i="12" s="1"/>
  <c r="ES220" i="12"/>
  <c r="ES222" i="12" s="1"/>
  <c r="ES242" i="12"/>
  <c r="ES240" i="12" s="1"/>
  <c r="ES246" i="12" s="1"/>
  <c r="EF126" i="8"/>
  <c r="EF123" i="8" s="1"/>
  <c r="ES216" i="12"/>
  <c r="EU201" i="12"/>
  <c r="EU241" i="12"/>
  <c r="EU206" i="12"/>
  <c r="EH125" i="8"/>
  <c r="ES287" i="12" l="1"/>
  <c r="EH42" i="10" s="1"/>
  <c r="EV214" i="12"/>
  <c r="EV205" i="12" s="1"/>
  <c r="EV252" i="12" s="1"/>
  <c r="ES192" i="12"/>
  <c r="ES193" i="12" s="1"/>
  <c r="ET230" i="12"/>
  <c r="ES288" i="12" l="1"/>
  <c r="ET242" i="12"/>
  <c r="ET240" i="12" s="1"/>
  <c r="ET246" i="12" s="1"/>
  <c r="EG126" i="8"/>
  <c r="EG123" i="8" s="1"/>
  <c r="ET216" i="12"/>
  <c r="ET221" i="12"/>
  <c r="EV201" i="12"/>
  <c r="EV241" i="12"/>
  <c r="EI125" i="8"/>
  <c r="EV206" i="12"/>
  <c r="EH49" i="10"/>
  <c r="EH51" i="10"/>
  <c r="EH43" i="10"/>
  <c r="EW214" i="12" l="1"/>
  <c r="EW205" i="12" s="1"/>
  <c r="EW252" i="12" s="1"/>
  <c r="ET251" i="12"/>
  <c r="ET253" i="12" s="1"/>
  <c r="ET287" i="12" s="1"/>
  <c r="ET220" i="12"/>
  <c r="ET222" i="12" s="1"/>
  <c r="ET192" i="12"/>
  <c r="ET193" i="12" s="1"/>
  <c r="EU230" i="12" l="1"/>
  <c r="EI42" i="10"/>
  <c r="ET288" i="12"/>
  <c r="EW201" i="12"/>
  <c r="EW241" i="12"/>
  <c r="EW206" i="12"/>
  <c r="EJ125" i="8"/>
  <c r="EX214" i="12" l="1"/>
  <c r="EX205" i="12" s="1"/>
  <c r="EX252" i="12" s="1"/>
  <c r="EI43" i="10"/>
  <c r="EI51" i="10"/>
  <c r="EI49" i="10"/>
  <c r="EU242" i="12"/>
  <c r="EU240" i="12" s="1"/>
  <c r="EU246" i="12" s="1"/>
  <c r="EU216" i="12"/>
  <c r="EH126" i="8"/>
  <c r="EH123" i="8" s="1"/>
  <c r="EU221" i="12"/>
  <c r="EU251" i="12" l="1"/>
  <c r="EU253" i="12" s="1"/>
  <c r="EU287" i="12" s="1"/>
  <c r="EU220" i="12"/>
  <c r="EU222" i="12" s="1"/>
  <c r="EU192" i="12"/>
  <c r="EU193" i="12" s="1"/>
  <c r="EX201" i="12"/>
  <c r="EX241" i="12"/>
  <c r="EX206" i="12"/>
  <c r="EK125" i="8"/>
  <c r="EV230" i="12" l="1"/>
  <c r="EV221" i="12" s="1"/>
  <c r="EY214" i="12"/>
  <c r="EY205" i="12" s="1"/>
  <c r="EY252" i="12" s="1"/>
  <c r="EJ42" i="10"/>
  <c r="EU288" i="12"/>
  <c r="EJ49" i="10" l="1"/>
  <c r="EJ43" i="10"/>
  <c r="EJ51" i="10"/>
  <c r="EV251" i="12"/>
  <c r="EV253" i="12" s="1"/>
  <c r="EV220" i="12"/>
  <c r="EV222" i="12" s="1"/>
  <c r="EY201" i="12"/>
  <c r="EY241" i="12"/>
  <c r="EL125" i="8"/>
  <c r="EY206" i="12"/>
  <c r="EV242" i="12"/>
  <c r="EV240" i="12" s="1"/>
  <c r="EV246" i="12" s="1"/>
  <c r="EI126" i="8"/>
  <c r="EI123" i="8" s="1"/>
  <c r="EV216" i="12"/>
  <c r="EV287" i="12" l="1"/>
  <c r="EZ214" i="12"/>
  <c r="EV192" i="12"/>
  <c r="EV193" i="12" s="1"/>
  <c r="EW230" i="12"/>
  <c r="EW221" i="12" s="1"/>
  <c r="EW251" i="12" l="1"/>
  <c r="EW253" i="12" s="1"/>
  <c r="EW220" i="12"/>
  <c r="EW222" i="12" s="1"/>
  <c r="EW242" i="12"/>
  <c r="EW240" i="12" s="1"/>
  <c r="EW246" i="12" s="1"/>
  <c r="EW216" i="12"/>
  <c r="EJ126" i="8"/>
  <c r="EJ123" i="8" s="1"/>
  <c r="EZ201" i="12"/>
  <c r="EZ241" i="12"/>
  <c r="EM125" i="8"/>
  <c r="EZ205" i="12"/>
  <c r="EZ252" i="12" s="1"/>
  <c r="EV288" i="12"/>
  <c r="EK42" i="10"/>
  <c r="EW287" i="12" l="1"/>
  <c r="EL42" i="10" s="1"/>
  <c r="EW192" i="12"/>
  <c r="EW193" i="12" s="1"/>
  <c r="EK51" i="10"/>
  <c r="EK43" i="10"/>
  <c r="EK49" i="10"/>
  <c r="EZ206" i="12"/>
  <c r="EX230" i="12"/>
  <c r="EW288" i="12" l="1"/>
  <c r="FA214" i="12"/>
  <c r="FA205" i="12" s="1"/>
  <c r="FA252" i="12" s="1"/>
  <c r="EX242" i="12"/>
  <c r="EX240" i="12" s="1"/>
  <c r="EX246" i="12" s="1"/>
  <c r="EK126" i="8"/>
  <c r="EK123" i="8" s="1"/>
  <c r="EX216" i="12"/>
  <c r="EL51" i="10"/>
  <c r="EL49" i="10"/>
  <c r="EL43" i="10"/>
  <c r="EX221" i="12"/>
  <c r="EX192" i="12" l="1"/>
  <c r="EX193" i="12" s="1"/>
  <c r="EX251" i="12"/>
  <c r="EX253" i="12" s="1"/>
  <c r="EX287" i="12" s="1"/>
  <c r="EX220" i="12"/>
  <c r="EX222" i="12" s="1"/>
  <c r="FA201" i="12"/>
  <c r="FA241" i="12"/>
  <c r="EN125" i="8"/>
  <c r="FA206" i="12"/>
  <c r="FB214" i="12" l="1"/>
  <c r="EM42" i="10"/>
  <c r="EX288" i="12"/>
  <c r="EY230" i="12"/>
  <c r="EY221" i="12" s="1"/>
  <c r="EY251" i="12" l="1"/>
  <c r="EY253" i="12" s="1"/>
  <c r="EY220" i="12"/>
  <c r="EY222" i="12" s="1"/>
  <c r="EY242" i="12"/>
  <c r="EY240" i="12" s="1"/>
  <c r="EY246" i="12" s="1"/>
  <c r="EL126" i="8"/>
  <c r="EL123" i="8" s="1"/>
  <c r="EY216" i="12"/>
  <c r="FB201" i="12"/>
  <c r="FB241" i="12"/>
  <c r="EO125" i="8"/>
  <c r="EM43" i="10"/>
  <c r="EM51" i="10"/>
  <c r="EM49" i="10"/>
  <c r="FB205" i="12"/>
  <c r="FB252" i="12" s="1"/>
  <c r="EY287" i="12" l="1"/>
  <c r="EY288" i="12" s="1"/>
  <c r="FB206" i="12"/>
  <c r="EZ230" i="12"/>
  <c r="EZ221" i="12" s="1"/>
  <c r="EY192" i="12"/>
  <c r="EY193" i="12" s="1"/>
  <c r="EN42" i="10" l="1"/>
  <c r="EN51" i="10" s="1"/>
  <c r="EZ251" i="12"/>
  <c r="EZ253" i="12" s="1"/>
  <c r="EZ220" i="12"/>
  <c r="EZ222" i="12" s="1"/>
  <c r="EZ242" i="12"/>
  <c r="EZ240" i="12" s="1"/>
  <c r="EZ246" i="12" s="1"/>
  <c r="EM126" i="8"/>
  <c r="EM123" i="8" s="1"/>
  <c r="EZ216" i="12"/>
  <c r="FC214" i="12"/>
  <c r="EN43" i="10" l="1"/>
  <c r="EN49" i="10"/>
  <c r="FC201" i="12"/>
  <c r="FC241" i="12"/>
  <c r="EP125" i="8"/>
  <c r="FC205" i="12"/>
  <c r="FC252" i="12" s="1"/>
  <c r="EZ192" i="12"/>
  <c r="EZ193" i="12" s="1"/>
  <c r="FA230" i="12"/>
  <c r="FA221" i="12" s="1"/>
  <c r="EZ287" i="12"/>
  <c r="FC206" i="12" l="1"/>
  <c r="FA251" i="12"/>
  <c r="FA253" i="12" s="1"/>
  <c r="FA220" i="12"/>
  <c r="FA222" i="12" s="1"/>
  <c r="EO42" i="10"/>
  <c r="EZ288" i="12"/>
  <c r="FA242" i="12"/>
  <c r="FA240" i="12" s="1"/>
  <c r="FA246" i="12" s="1"/>
  <c r="EN126" i="8"/>
  <c r="EN123" i="8" s="1"/>
  <c r="FA216" i="12"/>
  <c r="EO51" i="10" l="1"/>
  <c r="EO43" i="10"/>
  <c r="EO49" i="10"/>
  <c r="FA192" i="12"/>
  <c r="FA193" i="12" s="1"/>
  <c r="FB230" i="12"/>
  <c r="FB221" i="12" s="1"/>
  <c r="FA287" i="12"/>
  <c r="FD214" i="12"/>
  <c r="FD201" i="12" l="1"/>
  <c r="FD241" i="12"/>
  <c r="EQ125" i="8"/>
  <c r="FD205" i="12"/>
  <c r="FD252" i="12" s="1"/>
  <c r="FB242" i="12"/>
  <c r="FB240" i="12" s="1"/>
  <c r="FB246" i="12" s="1"/>
  <c r="FB216" i="12"/>
  <c r="EO126" i="8"/>
  <c r="EO123" i="8" s="1"/>
  <c r="FA288" i="12"/>
  <c r="EP42" i="10"/>
  <c r="FB251" i="12"/>
  <c r="FB253" i="12" s="1"/>
  <c r="FB220" i="12"/>
  <c r="FB222" i="12" s="1"/>
  <c r="EP51" i="10" l="1"/>
  <c r="EP43" i="10"/>
  <c r="EP49" i="10"/>
  <c r="FB192" i="12"/>
  <c r="FB193" i="12" s="1"/>
  <c r="FC230" i="12"/>
  <c r="FB287" i="12"/>
  <c r="FD206" i="12"/>
  <c r="FB288" i="12" l="1"/>
  <c r="EQ42" i="10"/>
  <c r="FE214" i="12"/>
  <c r="FE205" i="12" s="1"/>
  <c r="FE252" i="12" s="1"/>
  <c r="FC242" i="12"/>
  <c r="FC240" i="12" s="1"/>
  <c r="FC246" i="12" s="1"/>
  <c r="FC216" i="12"/>
  <c r="EP126" i="8"/>
  <c r="EP123" i="8" s="1"/>
  <c r="FC221" i="12"/>
  <c r="FC251" i="12" l="1"/>
  <c r="FC253" i="12" s="1"/>
  <c r="FC287" i="12" s="1"/>
  <c r="FC220" i="12"/>
  <c r="FC222" i="12" s="1"/>
  <c r="FC192" i="12"/>
  <c r="FC193" i="12" s="1"/>
  <c r="FE201" i="12"/>
  <c r="FE241" i="12"/>
  <c r="ER125" i="8"/>
  <c r="FE206" i="12"/>
  <c r="EQ49" i="10"/>
  <c r="EQ43" i="10"/>
  <c r="EQ51" i="10"/>
  <c r="FD230" i="12" l="1"/>
  <c r="FF214" i="12"/>
  <c r="FC288" i="12"/>
  <c r="ER42" i="10"/>
  <c r="FD242" i="12" l="1"/>
  <c r="FD240" i="12" s="1"/>
  <c r="FD246" i="12" s="1"/>
  <c r="FD216" i="12"/>
  <c r="EQ126" i="8"/>
  <c r="EQ123" i="8" s="1"/>
  <c r="ER49" i="10"/>
  <c r="ER51" i="10"/>
  <c r="ER43" i="10"/>
  <c r="FF201" i="12"/>
  <c r="FF241" i="12"/>
  <c r="ES125" i="8"/>
  <c r="FF205" i="12"/>
  <c r="FF252" i="12" s="1"/>
  <c r="FD221" i="12"/>
  <c r="FD251" i="12" l="1"/>
  <c r="FD253" i="12" s="1"/>
  <c r="FD287" i="12" s="1"/>
  <c r="FD220" i="12"/>
  <c r="FD222" i="12" s="1"/>
  <c r="FF206" i="12"/>
  <c r="FD192" i="12"/>
  <c r="FD193" i="12" s="1"/>
  <c r="FD288" i="12" l="1"/>
  <c r="ES42" i="10"/>
  <c r="FG214" i="12"/>
  <c r="FG205" i="12" s="1"/>
  <c r="FG252" i="12" s="1"/>
  <c r="FE230" i="12"/>
  <c r="FE221" i="12" s="1"/>
  <c r="FE251" i="12" l="1"/>
  <c r="FE253" i="12" s="1"/>
  <c r="FE220" i="12"/>
  <c r="FE222" i="12" s="1"/>
  <c r="FE242" i="12"/>
  <c r="FE240" i="12" s="1"/>
  <c r="FE246" i="12" s="1"/>
  <c r="FE216" i="12"/>
  <c r="ER126" i="8"/>
  <c r="ER123" i="8" s="1"/>
  <c r="FG201" i="12"/>
  <c r="FG241" i="12"/>
  <c r="FG206" i="12"/>
  <c r="ET125" i="8"/>
  <c r="ES43" i="10"/>
  <c r="ES51" i="10"/>
  <c r="ES49" i="10"/>
  <c r="FH214" i="12" l="1"/>
  <c r="FF230" i="12"/>
  <c r="FF221" i="12" s="1"/>
  <c r="FE192" i="12"/>
  <c r="FE193" i="12" s="1"/>
  <c r="FE287" i="12"/>
  <c r="FH201" i="12" l="1"/>
  <c r="FH241" i="12"/>
  <c r="EU125" i="8"/>
  <c r="ET42" i="10"/>
  <c r="FE288" i="12"/>
  <c r="FF251" i="12"/>
  <c r="FF253" i="12" s="1"/>
  <c r="FF220" i="12"/>
  <c r="FF222" i="12" s="1"/>
  <c r="FF242" i="12"/>
  <c r="FF240" i="12" s="1"/>
  <c r="FF246" i="12" s="1"/>
  <c r="FF216" i="12"/>
  <c r="ES126" i="8"/>
  <c r="ES123" i="8" s="1"/>
  <c r="FH205" i="12"/>
  <c r="FH252" i="12" s="1"/>
  <c r="FF192" i="12" l="1"/>
  <c r="FF193" i="12" s="1"/>
  <c r="FF287" i="12"/>
  <c r="ET51" i="10"/>
  <c r="ET49" i="10"/>
  <c r="ET43" i="10"/>
  <c r="FH206" i="12"/>
  <c r="FG230" i="12"/>
  <c r="FG242" i="12" l="1"/>
  <c r="FG240" i="12" s="1"/>
  <c r="FG246" i="12" s="1"/>
  <c r="ET126" i="8"/>
  <c r="ET123" i="8" s="1"/>
  <c r="FG216" i="12"/>
  <c r="FG221" i="12"/>
  <c r="FI214" i="12"/>
  <c r="FI205" i="12" s="1"/>
  <c r="FI252" i="12" s="1"/>
  <c r="FF288" i="12"/>
  <c r="EU42" i="10"/>
  <c r="EU43" i="10" l="1"/>
  <c r="EU51" i="10"/>
  <c r="EU49" i="10"/>
  <c r="FG251" i="12"/>
  <c r="FG253" i="12" s="1"/>
  <c r="FG287" i="12" s="1"/>
  <c r="FG220" i="12"/>
  <c r="FG222" i="12" s="1"/>
  <c r="FI201" i="12"/>
  <c r="FI241" i="12"/>
  <c r="EV125" i="8"/>
  <c r="FI206" i="12"/>
  <c r="FG192" i="12"/>
  <c r="FG193" i="12" s="1"/>
  <c r="FG288" i="12" l="1"/>
  <c r="EV42" i="10"/>
  <c r="FJ214" i="12"/>
  <c r="FJ205" i="12" s="1"/>
  <c r="FJ252" i="12" s="1"/>
  <c r="FH230" i="12"/>
  <c r="EV49" i="10" l="1"/>
  <c r="EV43" i="10"/>
  <c r="EV51" i="10"/>
  <c r="FH242" i="12"/>
  <c r="FH240" i="12" s="1"/>
  <c r="FH246" i="12" s="1"/>
  <c r="FH216" i="12"/>
  <c r="EU126" i="8"/>
  <c r="EU123" i="8" s="1"/>
  <c r="FH221" i="12"/>
  <c r="FJ201" i="12"/>
  <c r="FJ241" i="12"/>
  <c r="EW125" i="8"/>
  <c r="FJ206" i="12"/>
  <c r="FK214" i="12" l="1"/>
  <c r="FH251" i="12"/>
  <c r="FH253" i="12" s="1"/>
  <c r="FH287" i="12" s="1"/>
  <c r="FH220" i="12"/>
  <c r="FH222" i="12" s="1"/>
  <c r="FH192" i="12"/>
  <c r="FH193" i="12" s="1"/>
  <c r="FH288" i="12" l="1"/>
  <c r="EW42" i="10"/>
  <c r="FI230" i="12"/>
  <c r="FK201" i="12"/>
  <c r="FK241" i="12"/>
  <c r="EX125" i="8"/>
  <c r="FK205" i="12"/>
  <c r="FK252" i="12" s="1"/>
  <c r="FI242" i="12" l="1"/>
  <c r="FI240" i="12" s="1"/>
  <c r="FI246" i="12" s="1"/>
  <c r="FI216" i="12"/>
  <c r="EV126" i="8"/>
  <c r="EV123" i="8" s="1"/>
  <c r="FK206" i="12"/>
  <c r="FI221" i="12"/>
  <c r="EW43" i="10"/>
  <c r="EW49" i="10"/>
  <c r="EW51" i="10"/>
  <c r="FI251" i="12" l="1"/>
  <c r="FI253" i="12" s="1"/>
  <c r="FI287" i="12" s="1"/>
  <c r="FI220" i="12"/>
  <c r="FI222" i="12" s="1"/>
  <c r="FL214" i="12"/>
  <c r="FI192" i="12"/>
  <c r="FI193" i="12" s="1"/>
  <c r="FL201" i="12" l="1"/>
  <c r="FL241" i="12"/>
  <c r="EY125" i="8"/>
  <c r="FL205" i="12"/>
  <c r="FL252" i="12" s="1"/>
  <c r="FJ230" i="12"/>
  <c r="FJ221" i="12" s="1"/>
  <c r="FI288" i="12"/>
  <c r="EX42" i="10"/>
  <c r="FJ251" i="12" l="1"/>
  <c r="FJ253" i="12" s="1"/>
  <c r="FJ220" i="12"/>
  <c r="FJ222" i="12" s="1"/>
  <c r="EX51" i="10"/>
  <c r="EX49" i="10"/>
  <c r="EX43" i="10"/>
  <c r="FJ242" i="12"/>
  <c r="FJ240" i="12" s="1"/>
  <c r="FJ246" i="12" s="1"/>
  <c r="FJ216" i="12"/>
  <c r="EW126" i="8"/>
  <c r="EW123" i="8" s="1"/>
  <c r="FL206" i="12"/>
  <c r="FJ287" i="12" l="1"/>
  <c r="EY42" i="10" s="1"/>
  <c r="FM214" i="12"/>
  <c r="FJ192" i="12"/>
  <c r="FJ193" i="12" s="1"/>
  <c r="FK230" i="12"/>
  <c r="FK221" i="12" s="1"/>
  <c r="FJ288" i="12" l="1"/>
  <c r="FK251" i="12"/>
  <c r="FK253" i="12" s="1"/>
  <c r="FK220" i="12"/>
  <c r="FK222" i="12" s="1"/>
  <c r="FK242" i="12"/>
  <c r="FK240" i="12" s="1"/>
  <c r="FK246" i="12" s="1"/>
  <c r="FK216" i="12"/>
  <c r="EX126" i="8"/>
  <c r="EX123" i="8" s="1"/>
  <c r="FM201" i="12"/>
  <c r="FM241" i="12"/>
  <c r="EZ125" i="8"/>
  <c r="FM205" i="12"/>
  <c r="FM252" i="12" s="1"/>
  <c r="EY49" i="10"/>
  <c r="EY43" i="10"/>
  <c r="EY51" i="10"/>
  <c r="FL230" i="12" l="1"/>
  <c r="FL221" i="12" s="1"/>
  <c r="FM206" i="12"/>
  <c r="FK192" i="12"/>
  <c r="FK193" i="12" s="1"/>
  <c r="FK287" i="12"/>
  <c r="FL251" i="12" l="1"/>
  <c r="FL253" i="12" s="1"/>
  <c r="FL220" i="12"/>
  <c r="FL222" i="12" s="1"/>
  <c r="EZ42" i="10"/>
  <c r="FK288" i="12"/>
  <c r="FN214" i="12"/>
  <c r="FL242" i="12"/>
  <c r="FL240" i="12" s="1"/>
  <c r="FL246" i="12" s="1"/>
  <c r="EY126" i="8"/>
  <c r="EY123" i="8" s="1"/>
  <c r="FL216" i="12"/>
  <c r="FN201" i="12" l="1"/>
  <c r="FN241" i="12"/>
  <c r="FA125" i="8"/>
  <c r="FL192" i="12"/>
  <c r="FL193" i="12" s="1"/>
  <c r="FN205" i="12"/>
  <c r="FN252" i="12" s="1"/>
  <c r="FM230" i="12"/>
  <c r="FM221" i="12" s="1"/>
  <c r="EZ43" i="10"/>
  <c r="EZ49" i="10"/>
  <c r="EZ51" i="10"/>
  <c r="FL287" i="12"/>
  <c r="FM251" i="12" l="1"/>
  <c r="FM253" i="12" s="1"/>
  <c r="FM220" i="12"/>
  <c r="FM222" i="12" s="1"/>
  <c r="FL288" i="12"/>
  <c r="FA42" i="10"/>
  <c r="FM242" i="12"/>
  <c r="FM240" i="12" s="1"/>
  <c r="FM246" i="12" s="1"/>
  <c r="FM216" i="12"/>
  <c r="EZ126" i="8"/>
  <c r="EZ123" i="8" s="1"/>
  <c r="FN206" i="12"/>
  <c r="FM287" i="12" l="1"/>
  <c r="FM288" i="12" s="1"/>
  <c r="FM192" i="12"/>
  <c r="FM193" i="12" s="1"/>
  <c r="FA43" i="10"/>
  <c r="FA49" i="10"/>
  <c r="FA51" i="10"/>
  <c r="FO214" i="12"/>
  <c r="FO205" i="12" s="1"/>
  <c r="FO252" i="12" s="1"/>
  <c r="FN230" i="12"/>
  <c r="FN221" i="12" s="1"/>
  <c r="FB42" i="10" l="1"/>
  <c r="FB43" i="10" s="1"/>
  <c r="FN251" i="12"/>
  <c r="FN253" i="12" s="1"/>
  <c r="FN220" i="12"/>
  <c r="FN222" i="12" s="1"/>
  <c r="FN242" i="12"/>
  <c r="FN240" i="12" s="1"/>
  <c r="FN246" i="12" s="1"/>
  <c r="FA126" i="8"/>
  <c r="FA123" i="8" s="1"/>
  <c r="FN216" i="12"/>
  <c r="FO201" i="12"/>
  <c r="FO241" i="12"/>
  <c r="FB125" i="8"/>
  <c r="FO206" i="12"/>
  <c r="FB49" i="10" l="1"/>
  <c r="FB51" i="10"/>
  <c r="FO230" i="12"/>
  <c r="FO221" i="12" s="1"/>
  <c r="FP214" i="12"/>
  <c r="FP205" i="12" s="1"/>
  <c r="FP252" i="12" s="1"/>
  <c r="FN192" i="12"/>
  <c r="FN193" i="12" s="1"/>
  <c r="FN287" i="12"/>
  <c r="FN288" i="12" l="1"/>
  <c r="FC42" i="10"/>
  <c r="FP201" i="12"/>
  <c r="FP241" i="12"/>
  <c r="FC125" i="8"/>
  <c r="FP206" i="12"/>
  <c r="FO251" i="12"/>
  <c r="FO253" i="12" s="1"/>
  <c r="FO220" i="12"/>
  <c r="FO222" i="12" s="1"/>
  <c r="FO242" i="12"/>
  <c r="FO240" i="12" s="1"/>
  <c r="FO246" i="12" s="1"/>
  <c r="FB126" i="8"/>
  <c r="FB123" i="8" s="1"/>
  <c r="FO216" i="12"/>
  <c r="FO192" i="12" l="1"/>
  <c r="FO193" i="12" s="1"/>
  <c r="FP230" i="12"/>
  <c r="FQ214" i="12"/>
  <c r="FQ205" i="12" s="1"/>
  <c r="FQ252" i="12" s="1"/>
  <c r="FO287" i="12"/>
  <c r="FC49" i="10"/>
  <c r="FC43" i="10"/>
  <c r="FC51" i="10"/>
  <c r="FO288" i="12" l="1"/>
  <c r="FD42" i="10"/>
  <c r="FQ241" i="12"/>
  <c r="FD125" i="8"/>
  <c r="FQ201" i="12"/>
  <c r="FQ206" i="12"/>
  <c r="FP242" i="12"/>
  <c r="FP240" i="12" s="1"/>
  <c r="FP246" i="12" s="1"/>
  <c r="FC126" i="8"/>
  <c r="FC123" i="8" s="1"/>
  <c r="FP216" i="12"/>
  <c r="FP221" i="12"/>
  <c r="FR214" i="12" l="1"/>
  <c r="FR205" i="12" s="1"/>
  <c r="FR252" i="12" s="1"/>
  <c r="FP251" i="12"/>
  <c r="FP253" i="12" s="1"/>
  <c r="FP287" i="12" s="1"/>
  <c r="FP220" i="12"/>
  <c r="FP222" i="12" s="1"/>
  <c r="FD43" i="10"/>
  <c r="FD51" i="10"/>
  <c r="FD49" i="10"/>
  <c r="FP192" i="12"/>
  <c r="FP193" i="12" s="1"/>
  <c r="FQ230" i="12" l="1"/>
  <c r="FP288" i="12"/>
  <c r="FE42" i="10"/>
  <c r="FR201" i="12"/>
  <c r="FR241" i="12"/>
  <c r="FR206" i="12"/>
  <c r="FE125" i="8"/>
  <c r="FS214" i="12" l="1"/>
  <c r="FS205" i="12" s="1"/>
  <c r="FS252" i="12" s="1"/>
  <c r="FQ242" i="12"/>
  <c r="FQ240" i="12" s="1"/>
  <c r="FQ246" i="12" s="1"/>
  <c r="FQ216" i="12"/>
  <c r="FD126" i="8"/>
  <c r="FD123" i="8" s="1"/>
  <c r="FE51" i="10"/>
  <c r="FE43" i="10"/>
  <c r="FE49" i="10"/>
  <c r="FQ221" i="12"/>
  <c r="FQ251" i="12" l="1"/>
  <c r="FQ253" i="12" s="1"/>
  <c r="FQ287" i="12" s="1"/>
  <c r="FQ220" i="12"/>
  <c r="FQ222" i="12" s="1"/>
  <c r="FQ192" i="12"/>
  <c r="FQ193" i="12" s="1"/>
  <c r="FS201" i="12"/>
  <c r="FS241" i="12"/>
  <c r="FS206" i="12"/>
  <c r="FF125" i="8"/>
  <c r="FF42" i="10" l="1"/>
  <c r="FQ288" i="12"/>
  <c r="FT214" i="12"/>
  <c r="FT205" i="12" s="1"/>
  <c r="FT252" i="12" s="1"/>
  <c r="FR230" i="12"/>
  <c r="FR221" i="12" s="1"/>
  <c r="FR251" i="12" l="1"/>
  <c r="FR253" i="12" s="1"/>
  <c r="FR220" i="12"/>
  <c r="FR222" i="12" s="1"/>
  <c r="FR242" i="12"/>
  <c r="FR240" i="12" s="1"/>
  <c r="FR246" i="12" s="1"/>
  <c r="FE126" i="8"/>
  <c r="FE123" i="8" s="1"/>
  <c r="FR216" i="12"/>
  <c r="FT201" i="12"/>
  <c r="FT241" i="12"/>
  <c r="FG125" i="8"/>
  <c r="FT206" i="12"/>
  <c r="FF49" i="10"/>
  <c r="FF43" i="10"/>
  <c r="FF51" i="10"/>
  <c r="FU214" i="12" l="1"/>
  <c r="FS230" i="12"/>
  <c r="FR192" i="12"/>
  <c r="FR193" i="12" s="1"/>
  <c r="FR287" i="12"/>
  <c r="FG42" i="10" l="1"/>
  <c r="FR288" i="12"/>
  <c r="FU201" i="12"/>
  <c r="FU241" i="12"/>
  <c r="FH125" i="8"/>
  <c r="FS216" i="12"/>
  <c r="FS242" i="12"/>
  <c r="FS240" i="12" s="1"/>
  <c r="FF126" i="8"/>
  <c r="FF123" i="8" s="1"/>
  <c r="FS221" i="12"/>
  <c r="FU205" i="12"/>
  <c r="FU252" i="12" s="1"/>
  <c r="FS251" i="12" l="1"/>
  <c r="FS253" i="12" s="1"/>
  <c r="FS220" i="12"/>
  <c r="FS222" i="12" s="1"/>
  <c r="FS192" i="12"/>
  <c r="FS193" i="12" s="1"/>
  <c r="FS246" i="12"/>
  <c r="FU206" i="12"/>
  <c r="FG43" i="10"/>
  <c r="FG49" i="10"/>
  <c r="FG51" i="10"/>
  <c r="FS287" i="12" l="1"/>
  <c r="FS288" i="12" s="1"/>
  <c r="FV214" i="12"/>
  <c r="FV205" i="12" s="1"/>
  <c r="FV252" i="12" s="1"/>
  <c r="FT230" i="12"/>
  <c r="FH42" i="10" l="1"/>
  <c r="FH51" i="10" s="1"/>
  <c r="FT242" i="12"/>
  <c r="FT240" i="12" s="1"/>
  <c r="FT246" i="12" s="1"/>
  <c r="FT216" i="12"/>
  <c r="FG126" i="8"/>
  <c r="FG123" i="8" s="1"/>
  <c r="FT221" i="12"/>
  <c r="FV241" i="12"/>
  <c r="FV206" i="12"/>
  <c r="FI125" i="8"/>
  <c r="FV201" i="12"/>
  <c r="FH43" i="10" l="1"/>
  <c r="FH49" i="10"/>
  <c r="FW214" i="12"/>
  <c r="FW205" i="12" s="1"/>
  <c r="FW252" i="12" s="1"/>
  <c r="FT251" i="12"/>
  <c r="FT253" i="12" s="1"/>
  <c r="FT287" i="12" s="1"/>
  <c r="FT220" i="12"/>
  <c r="FT222" i="12" s="1"/>
  <c r="FT192" i="12"/>
  <c r="FT193" i="12" s="1"/>
  <c r="FI42" i="10" l="1"/>
  <c r="FT288" i="12"/>
  <c r="FU230" i="12"/>
  <c r="FU221" i="12" s="1"/>
  <c r="FW201" i="12"/>
  <c r="FW241" i="12"/>
  <c r="FJ125" i="8"/>
  <c r="FW206" i="12"/>
  <c r="FX214" i="12" l="1"/>
  <c r="FX205" i="12" s="1"/>
  <c r="FX252" i="12" s="1"/>
  <c r="FU251" i="12"/>
  <c r="FU253" i="12" s="1"/>
  <c r="FU220" i="12"/>
  <c r="FU222" i="12" s="1"/>
  <c r="FU242" i="12"/>
  <c r="FU240" i="12" s="1"/>
  <c r="FU246" i="12" s="1"/>
  <c r="FU216" i="12"/>
  <c r="FH126" i="8"/>
  <c r="FH123" i="8" s="1"/>
  <c r="FI51" i="10"/>
  <c r="FI43" i="10"/>
  <c r="FI49" i="10"/>
  <c r="FU287" i="12" l="1"/>
  <c r="FU288" i="12" s="1"/>
  <c r="FV230" i="12"/>
  <c r="FV221" i="12" s="1"/>
  <c r="FU192" i="12"/>
  <c r="FU193" i="12" s="1"/>
  <c r="FX201" i="12"/>
  <c r="FX241" i="12"/>
  <c r="FX206" i="12"/>
  <c r="FK125" i="8"/>
  <c r="FJ42" i="10" l="1"/>
  <c r="FJ51" i="10" s="1"/>
  <c r="FV251" i="12"/>
  <c r="FV253" i="12" s="1"/>
  <c r="FV220" i="12"/>
  <c r="FV222" i="12" s="1"/>
  <c r="FY214" i="12"/>
  <c r="FV242" i="12"/>
  <c r="FV240" i="12" s="1"/>
  <c r="FV246" i="12" s="1"/>
  <c r="FV216" i="12"/>
  <c r="FI126" i="8"/>
  <c r="FI123" i="8" s="1"/>
  <c r="FJ49" i="10" l="1"/>
  <c r="FJ43" i="10"/>
  <c r="FV287" i="12"/>
  <c r="FK42" i="10" s="1"/>
  <c r="FV192" i="12"/>
  <c r="FV193" i="12" s="1"/>
  <c r="FY201" i="12"/>
  <c r="FY241" i="12"/>
  <c r="FL125" i="8"/>
  <c r="FY205" i="12"/>
  <c r="FY252" i="12" s="1"/>
  <c r="FW230" i="12"/>
  <c r="FW221" i="12" s="1"/>
  <c r="FV288" i="12" l="1"/>
  <c r="FW251" i="12"/>
  <c r="FW253" i="12" s="1"/>
  <c r="FW220" i="12"/>
  <c r="FW222" i="12" s="1"/>
  <c r="FY206" i="12"/>
  <c r="FW242" i="12"/>
  <c r="FW240" i="12" s="1"/>
  <c r="FW246" i="12" s="1"/>
  <c r="FJ126" i="8"/>
  <c r="FJ123" i="8" s="1"/>
  <c r="FW216" i="12"/>
  <c r="FK49" i="10"/>
  <c r="FK43" i="10"/>
  <c r="FK51" i="10"/>
  <c r="FX230" i="12" l="1"/>
  <c r="FW192" i="12"/>
  <c r="FW193" i="12" s="1"/>
  <c r="FZ214" i="12"/>
  <c r="FZ205" i="12" s="1"/>
  <c r="FZ252" i="12" s="1"/>
  <c r="FW287" i="12"/>
  <c r="FX242" i="12" l="1"/>
  <c r="FX240" i="12" s="1"/>
  <c r="FX246" i="12" s="1"/>
  <c r="FX216" i="12"/>
  <c r="FK126" i="8"/>
  <c r="FK123" i="8" s="1"/>
  <c r="FL42" i="10"/>
  <c r="FW288" i="12"/>
  <c r="FZ241" i="12"/>
  <c r="FZ206" i="12"/>
  <c r="FM125" i="8"/>
  <c r="FZ201" i="12"/>
  <c r="FX221" i="12"/>
  <c r="GA214" i="12" l="1"/>
  <c r="FX251" i="12"/>
  <c r="FX253" i="12" s="1"/>
  <c r="FX287" i="12" s="1"/>
  <c r="FX220" i="12"/>
  <c r="FX222" i="12" s="1"/>
  <c r="FL43" i="10"/>
  <c r="FL49" i="10"/>
  <c r="FL51" i="10"/>
  <c r="FX192" i="12"/>
  <c r="FX193" i="12" s="1"/>
  <c r="FY230" i="12" l="1"/>
  <c r="GA201" i="12"/>
  <c r="GA241" i="12"/>
  <c r="FN125" i="8"/>
  <c r="FM42" i="10"/>
  <c r="FX288" i="12"/>
  <c r="GA205" i="12"/>
  <c r="GA252" i="12" s="1"/>
  <c r="GA206" i="12" l="1"/>
  <c r="FM49" i="10"/>
  <c r="FM51" i="10"/>
  <c r="FM43" i="10"/>
  <c r="FY242" i="12"/>
  <c r="FY240" i="12" s="1"/>
  <c r="FY246" i="12" s="1"/>
  <c r="FL126" i="8"/>
  <c r="FL123" i="8" s="1"/>
  <c r="FY216" i="12"/>
  <c r="FY221" i="12"/>
  <c r="FY251" i="12" l="1"/>
  <c r="FY253" i="12" s="1"/>
  <c r="FY287" i="12" s="1"/>
  <c r="FY220" i="12"/>
  <c r="FY222" i="12" s="1"/>
  <c r="FY192" i="12"/>
  <c r="FY193" i="12" s="1"/>
  <c r="GB214" i="12"/>
  <c r="GB201" i="12" l="1"/>
  <c r="GB241" i="12"/>
  <c r="FO125" i="8"/>
  <c r="GB205" i="12"/>
  <c r="GB252" i="12" s="1"/>
  <c r="FY288" i="12"/>
  <c r="FN42" i="10"/>
  <c r="FZ230" i="12"/>
  <c r="FZ221" i="12" s="1"/>
  <c r="FN51" i="10" l="1"/>
  <c r="FN43" i="10"/>
  <c r="FN49" i="10"/>
  <c r="FZ251" i="12"/>
  <c r="FZ253" i="12" s="1"/>
  <c r="FZ220" i="12"/>
  <c r="FZ222" i="12" s="1"/>
  <c r="FZ242" i="12"/>
  <c r="FZ240" i="12" s="1"/>
  <c r="FZ246" i="12" s="1"/>
  <c r="FM126" i="8"/>
  <c r="FM123" i="8" s="1"/>
  <c r="FZ216" i="12"/>
  <c r="GB206" i="12"/>
  <c r="GC214" i="12" l="1"/>
  <c r="GA230" i="12"/>
  <c r="GA221" i="12" s="1"/>
  <c r="FZ192" i="12"/>
  <c r="FZ193" i="12" s="1"/>
  <c r="FZ287" i="12"/>
  <c r="FZ288" i="12" l="1"/>
  <c r="FO42" i="10"/>
  <c r="GA251" i="12"/>
  <c r="GA253" i="12" s="1"/>
  <c r="GA220" i="12"/>
  <c r="GA222" i="12" s="1"/>
  <c r="GA242" i="12"/>
  <c r="GA240" i="12" s="1"/>
  <c r="GA246" i="12" s="1"/>
  <c r="GA216" i="12"/>
  <c r="FN126" i="8"/>
  <c r="FN123" i="8" s="1"/>
  <c r="GC201" i="12"/>
  <c r="GC241" i="12"/>
  <c r="FP125" i="8"/>
  <c r="GC205" i="12"/>
  <c r="GC252" i="12" s="1"/>
  <c r="GA192" i="12" l="1"/>
  <c r="GA193" i="12" s="1"/>
  <c r="GC206" i="12"/>
  <c r="FO43" i="10"/>
  <c r="FO49" i="10"/>
  <c r="FO51" i="10"/>
  <c r="GB230" i="12"/>
  <c r="GA287" i="12"/>
  <c r="GB242" i="12" l="1"/>
  <c r="GB240" i="12" s="1"/>
  <c r="GB246" i="12" s="1"/>
  <c r="FO126" i="8"/>
  <c r="FO123" i="8" s="1"/>
  <c r="GB216" i="12"/>
  <c r="FP42" i="10"/>
  <c r="GA288" i="12"/>
  <c r="GB221" i="12"/>
  <c r="GD214" i="12"/>
  <c r="GD205" i="12" s="1"/>
  <c r="GD252" i="12" s="1"/>
  <c r="GD201" i="12" l="1"/>
  <c r="GD241" i="12"/>
  <c r="FQ125" i="8"/>
  <c r="GD206" i="12"/>
  <c r="GB251" i="12"/>
  <c r="GB253" i="12" s="1"/>
  <c r="GB287" i="12" s="1"/>
  <c r="GB220" i="12"/>
  <c r="GB222" i="12" s="1"/>
  <c r="FP51" i="10"/>
  <c r="FP43" i="10"/>
  <c r="FP49" i="10"/>
  <c r="GB192" i="12"/>
  <c r="GB193" i="12" s="1"/>
  <c r="GB288" i="12" l="1"/>
  <c r="FQ42" i="10"/>
  <c r="GC230" i="12"/>
  <c r="GE214" i="12"/>
  <c r="GE205" i="12" s="1"/>
  <c r="GE252" i="12" s="1"/>
  <c r="FQ43" i="10" l="1"/>
  <c r="FQ49" i="10"/>
  <c r="FQ51" i="10"/>
  <c r="GE201" i="12"/>
  <c r="GE241" i="12"/>
  <c r="FR125" i="8"/>
  <c r="GE206" i="12"/>
  <c r="GC242" i="12"/>
  <c r="GC240" i="12" s="1"/>
  <c r="GC246" i="12" s="1"/>
  <c r="FP126" i="8"/>
  <c r="FP123" i="8" s="1"/>
  <c r="GC216" i="12"/>
  <c r="GC221" i="12"/>
  <c r="GF214" i="12" l="1"/>
  <c r="GC251" i="12"/>
  <c r="GC253" i="12" s="1"/>
  <c r="GC287" i="12" s="1"/>
  <c r="GC220" i="12"/>
  <c r="GC222" i="12" s="1"/>
  <c r="GC192" i="12"/>
  <c r="GC193" i="12" s="1"/>
  <c r="GD230" i="12" l="1"/>
  <c r="GF201" i="12"/>
  <c r="GF241" i="12"/>
  <c r="FS125" i="8"/>
  <c r="FR42" i="10"/>
  <c r="GC288" i="12"/>
  <c r="GF205" i="12"/>
  <c r="GF252" i="12" s="1"/>
  <c r="GF206" i="12" l="1"/>
  <c r="GD242" i="12"/>
  <c r="GD240" i="12" s="1"/>
  <c r="GD246" i="12" s="1"/>
  <c r="FQ126" i="8"/>
  <c r="FQ123" i="8" s="1"/>
  <c r="GD216" i="12"/>
  <c r="FR43" i="10"/>
  <c r="FR49" i="10"/>
  <c r="FR51" i="10"/>
  <c r="GD221" i="12"/>
  <c r="GD251" i="12" l="1"/>
  <c r="GD253" i="12" s="1"/>
  <c r="GD287" i="12" s="1"/>
  <c r="GD220" i="12"/>
  <c r="GD222" i="12" s="1"/>
  <c r="GD192" i="12"/>
  <c r="GD193" i="12" s="1"/>
  <c r="GG214" i="12"/>
  <c r="GG205" i="12" s="1"/>
  <c r="GG252" i="12" s="1"/>
  <c r="FS42" i="10" l="1"/>
  <c r="GD288" i="12"/>
  <c r="GE230" i="12"/>
  <c r="GE221" i="12" s="1"/>
  <c r="GG201" i="12"/>
  <c r="GG241" i="12"/>
  <c r="GG206" i="12"/>
  <c r="FT125" i="8"/>
  <c r="GH214" i="12" l="1"/>
  <c r="GH205" i="12" s="1"/>
  <c r="GH252" i="12" s="1"/>
  <c r="GE251" i="12"/>
  <c r="GE253" i="12" s="1"/>
  <c r="GE220" i="12"/>
  <c r="GE222" i="12" s="1"/>
  <c r="GE242" i="12"/>
  <c r="GE240" i="12" s="1"/>
  <c r="GE246" i="12" s="1"/>
  <c r="FR126" i="8"/>
  <c r="FR123" i="8" s="1"/>
  <c r="GE216" i="12"/>
  <c r="FS51" i="10"/>
  <c r="FS43" i="10"/>
  <c r="FS49" i="10"/>
  <c r="GF230" i="12" l="1"/>
  <c r="GF221" i="12" s="1"/>
  <c r="GE192" i="12"/>
  <c r="GE193" i="12" s="1"/>
  <c r="GE287" i="12"/>
  <c r="GH201" i="12"/>
  <c r="GH241" i="12"/>
  <c r="FU125" i="8"/>
  <c r="GH206" i="12"/>
  <c r="GI214" i="12" l="1"/>
  <c r="GI205" i="12" s="1"/>
  <c r="GI252" i="12" s="1"/>
  <c r="FT42" i="10"/>
  <c r="GE288" i="12"/>
  <c r="GF251" i="12"/>
  <c r="GF253" i="12" s="1"/>
  <c r="GF220" i="12"/>
  <c r="GF222" i="12" s="1"/>
  <c r="GF242" i="12"/>
  <c r="GF240" i="12" s="1"/>
  <c r="GF246" i="12" s="1"/>
  <c r="GF216" i="12"/>
  <c r="FS126" i="8"/>
  <c r="FS123" i="8" s="1"/>
  <c r="GF192" i="12" l="1"/>
  <c r="GF193" i="12" s="1"/>
  <c r="GG230" i="12"/>
  <c r="GF287" i="12"/>
  <c r="FT43" i="10"/>
  <c r="FT51" i="10"/>
  <c r="FT49" i="10"/>
  <c r="GI201" i="12"/>
  <c r="GI241" i="12"/>
  <c r="GI206" i="12"/>
  <c r="FV125" i="8"/>
  <c r="GJ214" i="12" l="1"/>
  <c r="GF288" i="12"/>
  <c r="FU42" i="10"/>
  <c r="GG242" i="12"/>
  <c r="GG240" i="12" s="1"/>
  <c r="GG246" i="12" s="1"/>
  <c r="FT126" i="8"/>
  <c r="FT123" i="8" s="1"/>
  <c r="GG216" i="12"/>
  <c r="GG221" i="12"/>
  <c r="GG192" i="12" l="1"/>
  <c r="GG193" i="12" s="1"/>
  <c r="GJ201" i="12"/>
  <c r="GJ241" i="12"/>
  <c r="FW125" i="8"/>
  <c r="GG251" i="12"/>
  <c r="GG253" i="12" s="1"/>
  <c r="GG287" i="12" s="1"/>
  <c r="GG220" i="12"/>
  <c r="GG222" i="12" s="1"/>
  <c r="FU51" i="10"/>
  <c r="FU43" i="10"/>
  <c r="FU49" i="10"/>
  <c r="GJ205" i="12"/>
  <c r="GJ252" i="12" s="1"/>
  <c r="GJ206" i="12" l="1"/>
  <c r="GH230" i="12"/>
  <c r="GH221" i="12" s="1"/>
  <c r="FV42" i="10"/>
  <c r="GG288" i="12"/>
  <c r="FV43" i="10" l="1"/>
  <c r="FV51" i="10"/>
  <c r="FV49" i="10"/>
  <c r="GH251" i="12"/>
  <c r="GH253" i="12" s="1"/>
  <c r="GH220" i="12"/>
  <c r="GH222" i="12" s="1"/>
  <c r="GH242" i="12"/>
  <c r="GH240" i="12" s="1"/>
  <c r="GH246" i="12" s="1"/>
  <c r="FU126" i="8"/>
  <c r="FU123" i="8" s="1"/>
  <c r="GH216" i="12"/>
  <c r="GK214" i="12"/>
  <c r="GI230" i="12" l="1"/>
  <c r="GH192" i="12"/>
  <c r="GH193" i="12" s="1"/>
  <c r="GK201" i="12"/>
  <c r="GK241" i="12"/>
  <c r="FX125" i="8"/>
  <c r="GK205" i="12"/>
  <c r="GK252" i="12" s="1"/>
  <c r="GH287" i="12"/>
  <c r="GH288" i="12" l="1"/>
  <c r="FW42" i="10"/>
  <c r="GI242" i="12"/>
  <c r="GI240" i="12" s="1"/>
  <c r="GI246" i="12" s="1"/>
  <c r="GI216" i="12"/>
  <c r="FV126" i="8"/>
  <c r="FV123" i="8" s="1"/>
  <c r="GK206" i="12"/>
  <c r="GI221" i="12"/>
  <c r="GI251" i="12" l="1"/>
  <c r="GI253" i="12" s="1"/>
  <c r="GI287" i="12" s="1"/>
  <c r="GI220" i="12"/>
  <c r="GI222" i="12" s="1"/>
  <c r="GI192" i="12"/>
  <c r="GI193" i="12" s="1"/>
  <c r="GL214" i="12"/>
  <c r="FW51" i="10"/>
  <c r="FW49" i="10"/>
  <c r="FW43" i="10"/>
  <c r="GI288" i="12" l="1"/>
  <c r="FX42" i="10"/>
  <c r="GL201" i="12"/>
  <c r="GL241" i="12"/>
  <c r="FY125" i="8"/>
  <c r="GJ230" i="12"/>
  <c r="GJ221" i="12" s="1"/>
  <c r="GL205" i="12"/>
  <c r="GL252" i="12" s="1"/>
  <c r="GJ251" i="12" l="1"/>
  <c r="GJ253" i="12" s="1"/>
  <c r="GJ220" i="12"/>
  <c r="GJ222" i="12" s="1"/>
  <c r="GJ242" i="12"/>
  <c r="GJ240" i="12" s="1"/>
  <c r="GJ246" i="12" s="1"/>
  <c r="FW126" i="8"/>
  <c r="FW123" i="8" s="1"/>
  <c r="GJ216" i="12"/>
  <c r="GL206" i="12"/>
  <c r="FX49" i="10"/>
  <c r="FX43" i="10"/>
  <c r="FX51" i="10"/>
  <c r="GM214" i="12" l="1"/>
  <c r="GM205" i="12" s="1"/>
  <c r="GM252" i="12" s="1"/>
  <c r="GK230" i="12"/>
  <c r="GJ192" i="12"/>
  <c r="GJ193" i="12" s="1"/>
  <c r="GJ287" i="12"/>
  <c r="FY42" i="10" l="1"/>
  <c r="GJ288" i="12"/>
  <c r="GK242" i="12"/>
  <c r="GK240" i="12" s="1"/>
  <c r="GK246" i="12" s="1"/>
  <c r="GK216" i="12"/>
  <c r="FX126" i="8"/>
  <c r="FX123" i="8" s="1"/>
  <c r="GK221" i="12"/>
  <c r="GM201" i="12"/>
  <c r="GM241" i="12"/>
  <c r="FZ125" i="8"/>
  <c r="GM206" i="12"/>
  <c r="GN214" i="12" l="1"/>
  <c r="GK251" i="12"/>
  <c r="GK253" i="12" s="1"/>
  <c r="GK287" i="12" s="1"/>
  <c r="GK220" i="12"/>
  <c r="GK222" i="12" s="1"/>
  <c r="GK192" i="12"/>
  <c r="GK193" i="12" s="1"/>
  <c r="FY43" i="10"/>
  <c r="FY51" i="10"/>
  <c r="FY49" i="10"/>
  <c r="GL230" i="12" l="1"/>
  <c r="GL221" i="12" s="1"/>
  <c r="GN201" i="12"/>
  <c r="D214" i="12"/>
  <c r="GN241" i="12"/>
  <c r="GA125" i="8"/>
  <c r="FZ42" i="10"/>
  <c r="GK288" i="12"/>
  <c r="GN205" i="12"/>
  <c r="GN252" i="12" s="1"/>
  <c r="N252" i="12" s="1"/>
  <c r="C34" i="17" s="1"/>
  <c r="B125" i="8" l="1"/>
  <c r="FZ49" i="10"/>
  <c r="FZ51" i="10"/>
  <c r="FZ43" i="10"/>
  <c r="GN206" i="12"/>
  <c r="GL251" i="12"/>
  <c r="GL253" i="12" s="1"/>
  <c r="GL220" i="12"/>
  <c r="GL222" i="12" s="1"/>
  <c r="D215" i="12"/>
  <c r="GL242" i="12"/>
  <c r="GL240" i="12" s="1"/>
  <c r="GL246" i="12" s="1"/>
  <c r="FY126" i="8"/>
  <c r="FY123" i="8" s="1"/>
  <c r="GL216" i="12"/>
  <c r="C21" i="17" l="1"/>
  <c r="C41" i="8"/>
  <c r="GL287" i="12"/>
  <c r="GL288" i="12" s="1"/>
  <c r="GL192" i="12"/>
  <c r="GL193" i="12" s="1"/>
  <c r="GM230" i="12"/>
  <c r="GM221" i="12" s="1"/>
  <c r="H14" i="8" l="1"/>
  <c r="C42" i="8"/>
  <c r="GA42" i="10"/>
  <c r="GA49" i="10" s="1"/>
  <c r="GM242" i="12"/>
  <c r="GM240" i="12" s="1"/>
  <c r="GM246" i="12" s="1"/>
  <c r="FZ126" i="8"/>
  <c r="FZ123" i="8" s="1"/>
  <c r="GM216" i="12"/>
  <c r="GM251" i="12"/>
  <c r="GM253" i="12" s="1"/>
  <c r="GM220" i="12"/>
  <c r="GM222" i="12" s="1"/>
  <c r="GA43" i="10" l="1"/>
  <c r="GA51" i="10"/>
  <c r="J14" i="8"/>
  <c r="I14" i="8"/>
  <c r="GM287" i="12"/>
  <c r="GM288" i="12" s="1"/>
  <c r="GN230" i="12"/>
  <c r="GN221" i="12" s="1"/>
  <c r="GM192" i="12"/>
  <c r="GM193" i="12" s="1"/>
  <c r="GB42" i="10" l="1"/>
  <c r="GB43" i="10" s="1"/>
  <c r="GN251" i="12"/>
  <c r="GN220" i="12"/>
  <c r="GN222" i="12" s="1"/>
  <c r="D230" i="12"/>
  <c r="GN242" i="12"/>
  <c r="GN240" i="12" s="1"/>
  <c r="GA126" i="8"/>
  <c r="GN216" i="12"/>
  <c r="GB51" i="10" l="1"/>
  <c r="GB49" i="10"/>
  <c r="B126" i="8"/>
  <c r="GA123" i="8"/>
  <c r="D231" i="12"/>
  <c r="C22" i="17" s="1"/>
  <c r="GN246" i="12"/>
  <c r="N240" i="12"/>
  <c r="C26" i="17" s="1"/>
  <c r="GN192" i="12"/>
  <c r="GN253" i="12"/>
  <c r="N253" i="12" s="1"/>
  <c r="C35" i="17" s="1"/>
  <c r="N251" i="12"/>
  <c r="C33" i="17" s="1"/>
  <c r="N192" i="12" l="1"/>
  <c r="GN193" i="12"/>
  <c r="N246" i="12"/>
  <c r="C28" i="17" s="1"/>
  <c r="GN287" i="12"/>
  <c r="E10" i="17" l="1"/>
  <c r="Q17" i="17"/>
  <c r="I16" i="17"/>
  <c r="F16" i="17"/>
  <c r="I14" i="17"/>
  <c r="L11" i="17"/>
  <c r="S11" i="17"/>
  <c r="T12" i="17"/>
  <c r="Q15" i="17"/>
  <c r="J10" i="17"/>
  <c r="J14" i="17"/>
  <c r="H14" i="17"/>
  <c r="K18" i="23" s="1"/>
  <c r="P8" i="17"/>
  <c r="N13" i="17"/>
  <c r="L15" i="17"/>
  <c r="G9" i="17"/>
  <c r="M12" i="17"/>
  <c r="R8" i="17"/>
  <c r="O16" i="17"/>
  <c r="J15" i="17"/>
  <c r="N11" i="17"/>
  <c r="H12" i="17"/>
  <c r="K17" i="23" s="1"/>
  <c r="M9" i="17"/>
  <c r="K9" i="17"/>
  <c r="P16" i="17"/>
  <c r="J12" i="17"/>
  <c r="I8" i="17"/>
  <c r="L8" i="17"/>
  <c r="P13" i="17"/>
  <c r="G10" i="17"/>
  <c r="F11" i="17"/>
  <c r="Q13" i="17"/>
  <c r="F8" i="17"/>
  <c r="H11" i="17"/>
  <c r="E13" i="17"/>
  <c r="J16" i="17"/>
  <c r="R9" i="17"/>
  <c r="M13" i="17"/>
  <c r="O17" i="17"/>
  <c r="K13" i="17"/>
  <c r="Q8" i="17"/>
  <c r="R13" i="17"/>
  <c r="K10" i="17"/>
  <c r="O10" i="17"/>
  <c r="K14" i="17"/>
  <c r="H15" i="17"/>
  <c r="J13" i="17"/>
  <c r="M17" i="17"/>
  <c r="O15" i="17"/>
  <c r="R16" i="17"/>
  <c r="S12" i="17"/>
  <c r="E17" i="17"/>
  <c r="L17" i="17"/>
  <c r="G17" i="17"/>
  <c r="N12" i="17"/>
  <c r="O12" i="17"/>
  <c r="G11" i="17"/>
  <c r="M8" i="17"/>
  <c r="J17" i="17"/>
  <c r="G12" i="17"/>
  <c r="J17" i="23" s="1"/>
  <c r="Q12" i="17"/>
  <c r="S10" i="17"/>
  <c r="O11" i="17"/>
  <c r="H8" i="17"/>
  <c r="F15" i="17"/>
  <c r="P10" i="17"/>
  <c r="F17" i="17"/>
  <c r="P9" i="17"/>
  <c r="G16" i="17"/>
  <c r="E11" i="17"/>
  <c r="M11" i="17"/>
  <c r="L14" i="17"/>
  <c r="P17" i="17"/>
  <c r="M15" i="17"/>
  <c r="Q9" i="17"/>
  <c r="F12" i="17"/>
  <c r="I17" i="23" s="1"/>
  <c r="Q10" i="17"/>
  <c r="F10" i="17"/>
  <c r="K11" i="17"/>
  <c r="I13" i="17"/>
  <c r="E9" i="17"/>
  <c r="T9" i="17"/>
  <c r="N9" i="17"/>
  <c r="F14" i="17"/>
  <c r="I18" i="23" s="1"/>
  <c r="P12" i="17"/>
  <c r="O9" i="17"/>
  <c r="S13" i="17"/>
  <c r="F13" i="17"/>
  <c r="L12" i="17"/>
  <c r="E12" i="17"/>
  <c r="G14" i="17"/>
  <c r="J18" i="23" s="1"/>
  <c r="K17" i="17"/>
  <c r="I15" i="17"/>
  <c r="E16" i="17"/>
  <c r="N10" i="17"/>
  <c r="H9" i="17"/>
  <c r="S16" i="17"/>
  <c r="E15" i="17"/>
  <c r="Q11" i="17"/>
  <c r="T8" i="17"/>
  <c r="N17" i="17"/>
  <c r="J9" i="17"/>
  <c r="T17" i="17"/>
  <c r="P11" i="17"/>
  <c r="S17" i="17"/>
  <c r="R10" i="17"/>
  <c r="H13" i="17"/>
  <c r="I17" i="17"/>
  <c r="N16" i="17"/>
  <c r="R11" i="17"/>
  <c r="I9" i="17"/>
  <c r="I11" i="17"/>
  <c r="I10" i="17"/>
  <c r="F9" i="17"/>
  <c r="J8" i="17"/>
  <c r="T10" i="17"/>
  <c r="G15" i="17"/>
  <c r="K12" i="17"/>
  <c r="H16" i="17"/>
  <c r="R15" i="17"/>
  <c r="I12" i="17"/>
  <c r="R17" i="17"/>
  <c r="L9" i="17"/>
  <c r="M10" i="17"/>
  <c r="K16" i="17"/>
  <c r="L10" i="17"/>
  <c r="N8" i="17"/>
  <c r="H10" i="17"/>
  <c r="G13" i="17"/>
  <c r="P15" i="17"/>
  <c r="T11" i="17"/>
  <c r="K15" i="17"/>
  <c r="L13" i="17"/>
  <c r="R12" i="17"/>
  <c r="H17" i="17"/>
  <c r="T15" i="17"/>
  <c r="M16" i="17"/>
  <c r="E8" i="17"/>
  <c r="E14" i="17"/>
  <c r="N15" i="17"/>
  <c r="G8" i="17"/>
  <c r="S8" i="17"/>
  <c r="O8" i="17"/>
  <c r="T13" i="17"/>
  <c r="T16" i="17"/>
  <c r="S15" i="17"/>
  <c r="J11" i="17"/>
  <c r="K8" i="17"/>
  <c r="O13" i="17"/>
  <c r="S9" i="17"/>
  <c r="Q16" i="17"/>
  <c r="L16" i="17"/>
  <c r="N193" i="12"/>
  <c r="F24" i="13"/>
  <c r="H18" i="19" s="1"/>
  <c r="C16" i="17"/>
  <c r="D192" i="12"/>
  <c r="D194" i="12" s="1"/>
  <c r="F22" i="13"/>
  <c r="G287" i="12"/>
  <c r="J6" i="8" s="1"/>
  <c r="F287" i="12"/>
  <c r="I6" i="8" s="1"/>
  <c r="H287" i="12"/>
  <c r="GC42" i="10"/>
  <c r="GN288" i="12"/>
  <c r="F15" i="13" l="1"/>
  <c r="G18" i="19"/>
  <c r="G19" i="19" s="1"/>
  <c r="F18" i="19"/>
  <c r="E18" i="19"/>
  <c r="H19" i="19"/>
  <c r="I19" i="23"/>
  <c r="J19" i="23"/>
  <c r="I16" i="23"/>
  <c r="F288" i="12"/>
  <c r="H288" i="12"/>
  <c r="C54" i="17" s="1"/>
  <c r="G288" i="12"/>
  <c r="F23" i="10"/>
  <c r="C42" i="10"/>
  <c r="D42" i="10"/>
  <c r="GC49" i="10"/>
  <c r="GC43" i="10"/>
  <c r="GC51" i="10"/>
  <c r="D51" i="10" s="1"/>
  <c r="J16" i="23"/>
  <c r="H6" i="8"/>
  <c r="C53" i="17"/>
  <c r="D16" i="17"/>
  <c r="F202" i="12"/>
  <c r="C17" i="17"/>
  <c r="D17" i="17" s="1"/>
  <c r="F213" i="12"/>
  <c r="D193" i="12"/>
  <c r="F229" i="12"/>
  <c r="C34" i="8"/>
  <c r="F217" i="12"/>
  <c r="F197" i="12"/>
  <c r="F214" i="12"/>
  <c r="F230" i="12"/>
  <c r="H16" i="23"/>
  <c r="D9" i="17"/>
  <c r="D13" i="17"/>
  <c r="H19" i="23"/>
  <c r="D15" i="17"/>
  <c r="K16" i="23"/>
  <c r="D8" i="17"/>
  <c r="H15" i="23"/>
  <c r="H18" i="23"/>
  <c r="F18" i="23" s="1"/>
  <c r="D63" i="23" s="1"/>
  <c r="D14" i="17"/>
  <c r="D11" i="17"/>
  <c r="F19" i="13"/>
  <c r="H22" i="13"/>
  <c r="G22" i="13"/>
  <c r="D12" i="17"/>
  <c r="H17" i="23"/>
  <c r="F17" i="23" s="1"/>
  <c r="D62" i="23" s="1"/>
  <c r="K19" i="23"/>
  <c r="H3" i="13"/>
  <c r="H3" i="19"/>
  <c r="D10" i="17"/>
  <c r="F7" i="13" l="1"/>
  <c r="H23" i="8"/>
  <c r="I20" i="23"/>
  <c r="I24" i="23" s="1"/>
  <c r="F19" i="19"/>
  <c r="E19" i="19"/>
  <c r="C52" i="8"/>
  <c r="C53" i="8" s="1"/>
  <c r="C39" i="8"/>
  <c r="J20" i="23"/>
  <c r="J24" i="23" s="1"/>
  <c r="E22" i="13"/>
  <c r="E55" i="13"/>
  <c r="E44" i="13"/>
  <c r="E61" i="13"/>
  <c r="E65" i="13"/>
  <c r="E64" i="13"/>
  <c r="E51" i="13"/>
  <c r="E50" i="13"/>
  <c r="F215" i="12"/>
  <c r="F15" i="23"/>
  <c r="D60" i="23" s="1"/>
  <c r="H20" i="23"/>
  <c r="K20" i="23"/>
  <c r="K24" i="23" s="1"/>
  <c r="D49" i="10"/>
  <c r="H12" i="19"/>
  <c r="H15" i="13"/>
  <c r="G15" i="13"/>
  <c r="F19" i="23"/>
  <c r="D64" i="23" s="1"/>
  <c r="D43" i="10"/>
  <c r="D44" i="10" s="1"/>
  <c r="D23" i="10"/>
  <c r="F16" i="23"/>
  <c r="D61" i="23" s="1"/>
  <c r="H19" i="13"/>
  <c r="E140" i="13"/>
  <c r="E78" i="13"/>
  <c r="E60" i="13"/>
  <c r="E166" i="13"/>
  <c r="E162" i="13"/>
  <c r="E79" i="13"/>
  <c r="E34" i="13"/>
  <c r="E131" i="13"/>
  <c r="E68" i="13"/>
  <c r="E120" i="13"/>
  <c r="E139" i="13"/>
  <c r="E108" i="13"/>
  <c r="E88" i="13"/>
  <c r="E114" i="13"/>
  <c r="E36" i="13"/>
  <c r="E118" i="13"/>
  <c r="E56" i="13"/>
  <c r="E53" i="13"/>
  <c r="E98" i="13"/>
  <c r="E169" i="13"/>
  <c r="E144" i="13"/>
  <c r="E107" i="13"/>
  <c r="E62" i="13"/>
  <c r="E167" i="13"/>
  <c r="E80" i="13"/>
  <c r="E66" i="13"/>
  <c r="E76" i="13"/>
  <c r="E48" i="13"/>
  <c r="E154" i="13"/>
  <c r="E142" i="13"/>
  <c r="E151" i="13"/>
  <c r="E168" i="13"/>
  <c r="E97" i="13"/>
  <c r="E126" i="13"/>
  <c r="E42" i="13"/>
  <c r="E149" i="13"/>
  <c r="E176" i="13"/>
  <c r="E58" i="13"/>
  <c r="E147" i="13"/>
  <c r="E145" i="13"/>
  <c r="E115" i="13"/>
  <c r="E49" i="13"/>
  <c r="E170" i="13"/>
  <c r="E171" i="13"/>
  <c r="E84" i="13"/>
  <c r="E158" i="13"/>
  <c r="E136" i="13"/>
  <c r="E106" i="13"/>
  <c r="E41" i="13"/>
  <c r="E95" i="13"/>
  <c r="E122" i="13"/>
  <c r="E85" i="13"/>
  <c r="E87" i="13"/>
  <c r="E99" i="13"/>
  <c r="E91" i="13"/>
  <c r="E52" i="13"/>
  <c r="E110" i="13"/>
  <c r="E134" i="13"/>
  <c r="E135" i="13"/>
  <c r="E103" i="13"/>
  <c r="E111" i="13"/>
  <c r="E119" i="13"/>
  <c r="E27" i="13"/>
  <c r="G19" i="13"/>
  <c r="E82" i="13"/>
  <c r="E129" i="13"/>
  <c r="E157" i="13"/>
  <c r="E75" i="13"/>
  <c r="E72" i="13"/>
  <c r="E132" i="13"/>
  <c r="E63" i="13"/>
  <c r="E28" i="13"/>
  <c r="E90" i="13"/>
  <c r="E150" i="13"/>
  <c r="E128" i="13"/>
  <c r="E146" i="13"/>
  <c r="E59" i="13"/>
  <c r="E57" i="13"/>
  <c r="E30" i="13"/>
  <c r="E101" i="13"/>
  <c r="E96" i="13"/>
  <c r="E161" i="13"/>
  <c r="E77" i="13"/>
  <c r="E173" i="13"/>
  <c r="E177" i="13"/>
  <c r="E113" i="13"/>
  <c r="E81" i="13"/>
  <c r="E38" i="13"/>
  <c r="E143" i="13"/>
  <c r="E159" i="13"/>
  <c r="E86" i="13"/>
  <c r="E93" i="13"/>
  <c r="E153" i="13"/>
  <c r="E133" i="13"/>
  <c r="E37" i="13"/>
  <c r="E123" i="13"/>
  <c r="E163" i="13"/>
  <c r="E172" i="13"/>
  <c r="E94" i="13"/>
  <c r="E141" i="13"/>
  <c r="E130" i="13"/>
  <c r="E46" i="13"/>
  <c r="E69" i="13"/>
  <c r="E116" i="13"/>
  <c r="E104" i="13"/>
  <c r="E155" i="13"/>
  <c r="E138" i="13"/>
  <c r="E102" i="13"/>
  <c r="E39" i="13"/>
  <c r="E164" i="13"/>
  <c r="E70" i="13"/>
  <c r="E74" i="13"/>
  <c r="E127" i="13"/>
  <c r="E109" i="13"/>
  <c r="E31" i="13"/>
  <c r="E100" i="13"/>
  <c r="E54" i="13"/>
  <c r="E160" i="13"/>
  <c r="E105" i="13"/>
  <c r="E165" i="13"/>
  <c r="E40" i="13"/>
  <c r="E175" i="13"/>
  <c r="E137" i="13"/>
  <c r="E92" i="13"/>
  <c r="E148" i="13"/>
  <c r="E121" i="13"/>
  <c r="E45" i="13"/>
  <c r="E124" i="13"/>
  <c r="E117" i="13"/>
  <c r="E73" i="13"/>
  <c r="E71" i="13"/>
  <c r="E112" i="13"/>
  <c r="E47" i="13"/>
  <c r="E125" i="13"/>
  <c r="E152" i="13"/>
  <c r="E35" i="13"/>
  <c r="E89" i="13"/>
  <c r="E156" i="13"/>
  <c r="E174" i="13"/>
  <c r="E67" i="13"/>
  <c r="E83" i="13"/>
  <c r="F231" i="12"/>
  <c r="H13" i="8" l="1"/>
  <c r="H12" i="8" s="1"/>
  <c r="C50" i="8"/>
  <c r="C35" i="8" s="1"/>
  <c r="C21" i="10"/>
  <c r="D28" i="10"/>
  <c r="D25" i="10" s="1"/>
  <c r="D32" i="10" s="1"/>
  <c r="G7" i="13"/>
  <c r="H7" i="13"/>
  <c r="H13" i="19"/>
  <c r="H16" i="8"/>
  <c r="J23" i="8"/>
  <c r="I23" i="8"/>
  <c r="H24" i="23"/>
  <c r="F24" i="23" s="1"/>
  <c r="F20" i="23"/>
  <c r="D65" i="23"/>
  <c r="H14" i="19" l="1"/>
  <c r="I13" i="19"/>
  <c r="P8" i="23"/>
  <c r="F16" i="8"/>
  <c r="F15" i="8"/>
  <c r="F13" i="8"/>
  <c r="I13" i="8"/>
  <c r="F14" i="8"/>
  <c r="G27" i="8"/>
  <c r="H27" i="8" s="1"/>
  <c r="J13" i="8"/>
  <c r="G5" i="8"/>
  <c r="J16" i="8"/>
  <c r="I16" i="8"/>
  <c r="E13" i="19"/>
  <c r="D13" i="19"/>
  <c r="F13" i="19"/>
  <c r="G13" i="19"/>
  <c r="C33" i="10"/>
  <c r="D34" i="10"/>
  <c r="C32" i="10"/>
  <c r="D6" i="10" s="1"/>
  <c r="BK10" i="10"/>
  <c r="I12" i="8"/>
  <c r="J12" i="8"/>
  <c r="BK11" i="10" l="1"/>
  <c r="G7" i="8"/>
  <c r="D22" i="10"/>
  <c r="C22" i="10" s="1"/>
  <c r="C34" i="10"/>
  <c r="C47" i="10"/>
  <c r="D7" i="10"/>
  <c r="C84" i="10"/>
  <c r="C85" i="10" s="1"/>
  <c r="D9" i="10"/>
  <c r="C59" i="10"/>
  <c r="D14" i="10" l="1"/>
  <c r="D10" i="10"/>
  <c r="D15" i="10" s="1"/>
  <c r="C66" i="10"/>
  <c r="C48" i="10"/>
  <c r="E64" i="10"/>
  <c r="F64" i="10"/>
  <c r="G64" i="10"/>
  <c r="H64" i="10"/>
  <c r="I64" i="10"/>
  <c r="J64" i="10"/>
  <c r="K64" i="10"/>
  <c r="L64" i="10"/>
  <c r="M64" i="10"/>
  <c r="N64" i="10"/>
  <c r="O64" i="10"/>
  <c r="P64" i="10"/>
  <c r="Q64" i="10"/>
  <c r="R64" i="10"/>
  <c r="S64" i="10"/>
  <c r="T64" i="10"/>
  <c r="U64" i="10"/>
  <c r="V64" i="10"/>
  <c r="W64" i="10"/>
  <c r="X64" i="10"/>
  <c r="Y64" i="10"/>
  <c r="Z64" i="10"/>
  <c r="AA64" i="10"/>
  <c r="AB64" i="10"/>
  <c r="AC64" i="10"/>
  <c r="AD64" i="10"/>
  <c r="AE64" i="10"/>
  <c r="AF64" i="10"/>
  <c r="AG64" i="10"/>
  <c r="AH64" i="10"/>
  <c r="AI64" i="10"/>
  <c r="AJ64" i="10"/>
  <c r="AK64" i="10"/>
  <c r="AL64" i="10"/>
  <c r="AM64" i="10"/>
  <c r="AN64" i="10"/>
  <c r="AO64" i="10"/>
  <c r="AP64" i="10"/>
  <c r="AQ64" i="10"/>
  <c r="AR64" i="10"/>
  <c r="AS64" i="10"/>
  <c r="AT64" i="10"/>
  <c r="AU64" i="10"/>
  <c r="AV64" i="10"/>
  <c r="AW64" i="10"/>
  <c r="AX64" i="10"/>
  <c r="AY64" i="10"/>
  <c r="AZ64" i="10"/>
  <c r="BA64" i="10"/>
  <c r="BB64" i="10"/>
  <c r="BC64" i="10"/>
  <c r="BD64" i="10"/>
  <c r="BE64" i="10"/>
  <c r="BF64" i="10"/>
  <c r="BG64" i="10"/>
  <c r="BH64" i="10"/>
  <c r="BI64" i="10"/>
  <c r="BJ64" i="10"/>
  <c r="BK64" i="10"/>
  <c r="BL64" i="10"/>
  <c r="BM64" i="10"/>
  <c r="BN64" i="10"/>
  <c r="BO64" i="10"/>
  <c r="BP64" i="10"/>
  <c r="BQ64" i="10"/>
  <c r="BR64" i="10"/>
  <c r="BS64" i="10"/>
  <c r="BT64" i="10"/>
  <c r="BU64" i="10"/>
  <c r="BV64" i="10"/>
  <c r="BW64" i="10"/>
  <c r="BX64" i="10"/>
  <c r="BY64" i="10"/>
  <c r="BZ64" i="10"/>
  <c r="CA64" i="10"/>
  <c r="CB64" i="10"/>
  <c r="CC64" i="10"/>
  <c r="CD64" i="10"/>
  <c r="CE64" i="10"/>
  <c r="CF64" i="10"/>
  <c r="CG64" i="10"/>
  <c r="CH64" i="10"/>
  <c r="CI64" i="10"/>
  <c r="CJ64" i="10"/>
  <c r="CK64" i="10"/>
  <c r="CL64" i="10"/>
  <c r="CM64" i="10"/>
  <c r="CN64" i="10"/>
  <c r="CO64" i="10"/>
  <c r="CP64" i="10"/>
  <c r="CQ64" i="10"/>
  <c r="CR64" i="10"/>
  <c r="CS64" i="10"/>
  <c r="CT64" i="10"/>
  <c r="CU64" i="10"/>
  <c r="CV64" i="10"/>
  <c r="CW64" i="10"/>
  <c r="CX64" i="10"/>
  <c r="CY64" i="10"/>
  <c r="CZ64" i="10"/>
  <c r="DA64" i="10"/>
  <c r="DB64" i="10"/>
  <c r="DC64" i="10"/>
  <c r="DD64" i="10"/>
  <c r="DE64" i="10"/>
  <c r="DF64" i="10"/>
  <c r="DG64" i="10"/>
  <c r="DH64" i="10"/>
  <c r="DI64" i="10"/>
  <c r="DJ64" i="10"/>
  <c r="DK64" i="10"/>
  <c r="DL64" i="10"/>
  <c r="DM64" i="10"/>
  <c r="DN64" i="10"/>
  <c r="DO64" i="10"/>
  <c r="DP64" i="10"/>
  <c r="DQ64" i="10"/>
  <c r="DR64" i="10"/>
  <c r="DS64" i="10"/>
  <c r="DT64" i="10"/>
  <c r="DU64" i="10"/>
  <c r="DV64" i="10"/>
  <c r="DW64" i="10"/>
  <c r="DX64" i="10"/>
  <c r="DY64" i="10"/>
  <c r="DZ64" i="10"/>
  <c r="EA64" i="10"/>
  <c r="EB64" i="10"/>
  <c r="EC64" i="10"/>
  <c r="ED64" i="10"/>
  <c r="EE64" i="10"/>
  <c r="EF64" i="10"/>
  <c r="EG64" i="10"/>
  <c r="EH64" i="10"/>
  <c r="EI64" i="10"/>
  <c r="EJ64" i="10"/>
  <c r="EK64" i="10"/>
  <c r="EL64" i="10"/>
  <c r="EM64" i="10"/>
  <c r="EN64" i="10"/>
  <c r="EO64" i="10"/>
  <c r="EP64" i="10"/>
  <c r="EQ64" i="10"/>
  <c r="ER64" i="10"/>
  <c r="ES64" i="10"/>
  <c r="ET64" i="10"/>
  <c r="EU64" i="10"/>
  <c r="EV64" i="10"/>
  <c r="EW64" i="10"/>
  <c r="EX64" i="10"/>
  <c r="EY64" i="10"/>
  <c r="EZ64" i="10"/>
  <c r="FA64" i="10"/>
  <c r="FB64" i="10"/>
  <c r="FC64" i="10"/>
  <c r="FD64" i="10"/>
  <c r="FE64" i="10"/>
  <c r="FF64" i="10"/>
  <c r="FG64" i="10"/>
  <c r="FH64" i="10"/>
  <c r="FI64" i="10"/>
  <c r="FJ64" i="10"/>
  <c r="FK64" i="10"/>
  <c r="FL64" i="10"/>
  <c r="FM64" i="10"/>
  <c r="FN64" i="10"/>
  <c r="FO64" i="10"/>
  <c r="FP64" i="10"/>
  <c r="FQ64" i="10"/>
  <c r="FR64" i="10"/>
  <c r="FS64" i="10"/>
  <c r="FT64" i="10"/>
  <c r="FU64" i="10"/>
  <c r="FV64" i="10"/>
  <c r="FW64" i="10"/>
  <c r="FX64" i="10"/>
  <c r="FY64" i="10"/>
  <c r="FZ64" i="10"/>
  <c r="GA64" i="10"/>
  <c r="GB64" i="10"/>
  <c r="GC64" i="10"/>
  <c r="E47" i="10"/>
  <c r="F47" i="10"/>
  <c r="G47" i="10"/>
  <c r="H47" i="10"/>
  <c r="I47" i="10"/>
  <c r="J47" i="10"/>
  <c r="K47" i="10"/>
  <c r="L47" i="10"/>
  <c r="M47" i="10"/>
  <c r="N47" i="10"/>
  <c r="O47" i="10"/>
  <c r="P47" i="10"/>
  <c r="Q47" i="10"/>
  <c r="R47" i="10"/>
  <c r="S47" i="10"/>
  <c r="T47" i="10"/>
  <c r="U47" i="10"/>
  <c r="V47" i="10"/>
  <c r="W47" i="10"/>
  <c r="X47" i="10"/>
  <c r="Y47" i="10"/>
  <c r="Z47" i="10"/>
  <c r="AA47" i="10"/>
  <c r="AB47" i="10"/>
  <c r="AC47" i="10"/>
  <c r="AD47" i="10"/>
  <c r="AE47" i="10"/>
  <c r="AF47" i="10"/>
  <c r="AG47" i="10"/>
  <c r="AH47" i="10"/>
  <c r="AI47" i="10"/>
  <c r="AJ47" i="10"/>
  <c r="AK47" i="10"/>
  <c r="AL47" i="10"/>
  <c r="AM47" i="10"/>
  <c r="AN47" i="10"/>
  <c r="AO47" i="10"/>
  <c r="AP47" i="10"/>
  <c r="AQ47" i="10"/>
  <c r="AR47" i="10"/>
  <c r="AS47" i="10"/>
  <c r="AT47" i="10"/>
  <c r="AU47" i="10"/>
  <c r="AV47" i="10"/>
  <c r="AW47" i="10"/>
  <c r="AX47" i="10"/>
  <c r="AY47" i="10"/>
  <c r="AZ47" i="10"/>
  <c r="BA47" i="10"/>
  <c r="BB47" i="10"/>
  <c r="BC47" i="10"/>
  <c r="BD47" i="10"/>
  <c r="BE47" i="10"/>
  <c r="BF47" i="10"/>
  <c r="BG47" i="10"/>
  <c r="BH47" i="10"/>
  <c r="BI47" i="10"/>
  <c r="BJ47" i="10"/>
  <c r="BK47" i="10"/>
  <c r="BL47" i="10"/>
  <c r="BM47" i="10"/>
  <c r="BN47" i="10"/>
  <c r="BO47" i="10"/>
  <c r="BP47" i="10"/>
  <c r="BQ47" i="10"/>
  <c r="BR47" i="10"/>
  <c r="BS47" i="10"/>
  <c r="BT47" i="10"/>
  <c r="BU47" i="10"/>
  <c r="BV47" i="10"/>
  <c r="BW47" i="10"/>
  <c r="BX47" i="10"/>
  <c r="BY47" i="10"/>
  <c r="BZ47" i="10"/>
  <c r="CA47" i="10"/>
  <c r="CB47" i="10"/>
  <c r="CC47" i="10"/>
  <c r="CD47" i="10"/>
  <c r="CE47" i="10"/>
  <c r="CF47" i="10"/>
  <c r="CG47" i="10"/>
  <c r="CH47" i="10"/>
  <c r="CI47" i="10"/>
  <c r="CJ47" i="10"/>
  <c r="CK47" i="10"/>
  <c r="CL47" i="10"/>
  <c r="CM47" i="10"/>
  <c r="CN47" i="10"/>
  <c r="CO47" i="10"/>
  <c r="CP47" i="10"/>
  <c r="CQ47" i="10"/>
  <c r="CR47" i="10"/>
  <c r="CS47" i="10"/>
  <c r="CT47" i="10"/>
  <c r="CU47" i="10"/>
  <c r="CV47" i="10"/>
  <c r="CW47" i="10"/>
  <c r="CX47" i="10"/>
  <c r="CY47" i="10"/>
  <c r="CZ47" i="10"/>
  <c r="DA47" i="10"/>
  <c r="DB47" i="10"/>
  <c r="DC47" i="10"/>
  <c r="DD47" i="10"/>
  <c r="DE47" i="10"/>
  <c r="DF47" i="10"/>
  <c r="DG47" i="10"/>
  <c r="DH47" i="10"/>
  <c r="DI47" i="10"/>
  <c r="DJ47" i="10"/>
  <c r="DK47" i="10"/>
  <c r="DL47" i="10"/>
  <c r="DM47" i="10"/>
  <c r="DN47" i="10"/>
  <c r="DO47" i="10"/>
  <c r="DP47" i="10"/>
  <c r="DQ47" i="10"/>
  <c r="DR47" i="10"/>
  <c r="DS47" i="10"/>
  <c r="DT47" i="10"/>
  <c r="DU47" i="10"/>
  <c r="DV47" i="10"/>
  <c r="DW47" i="10"/>
  <c r="DX47" i="10"/>
  <c r="DY47" i="10"/>
  <c r="DZ47" i="10"/>
  <c r="EA47" i="10"/>
  <c r="EB47" i="10"/>
  <c r="EC47" i="10"/>
  <c r="ED47" i="10"/>
  <c r="EE47" i="10"/>
  <c r="EF47" i="10"/>
  <c r="EG47" i="10"/>
  <c r="EH47" i="10"/>
  <c r="EI47" i="10"/>
  <c r="EJ47" i="10"/>
  <c r="EK47" i="10"/>
  <c r="EL47" i="10"/>
  <c r="EM47" i="10"/>
  <c r="EN47" i="10"/>
  <c r="EO47" i="10"/>
  <c r="EP47" i="10"/>
  <c r="EQ47" i="10"/>
  <c r="ER47" i="10"/>
  <c r="ES47" i="10"/>
  <c r="ET47" i="10"/>
  <c r="EU47" i="10"/>
  <c r="EV47" i="10"/>
  <c r="EW47" i="10"/>
  <c r="EX47" i="10"/>
  <c r="EY47" i="10"/>
  <c r="EZ47" i="10"/>
  <c r="FA47" i="10"/>
  <c r="FB47" i="10"/>
  <c r="FC47" i="10"/>
  <c r="FD47" i="10"/>
  <c r="FE47" i="10"/>
  <c r="FF47" i="10"/>
  <c r="FG47" i="10"/>
  <c r="FH47" i="10"/>
  <c r="FI47" i="10"/>
  <c r="FJ47" i="10"/>
  <c r="FK47" i="10"/>
  <c r="FL47" i="10"/>
  <c r="FM47" i="10"/>
  <c r="FN47" i="10"/>
  <c r="FO47" i="10"/>
  <c r="FP47" i="10"/>
  <c r="FQ47" i="10"/>
  <c r="FR47" i="10"/>
  <c r="FS47" i="10"/>
  <c r="FT47" i="10"/>
  <c r="FU47" i="10"/>
  <c r="FV47" i="10"/>
  <c r="FW47" i="10"/>
  <c r="FX47" i="10"/>
  <c r="FY47" i="10"/>
  <c r="FZ47" i="10"/>
  <c r="GA47" i="10"/>
  <c r="GB47" i="10"/>
  <c r="GC47" i="10"/>
  <c r="D73" i="23"/>
  <c r="Q89" i="10" l="1"/>
  <c r="Q57" i="10"/>
  <c r="CZ57" i="10"/>
  <c r="CZ89" i="10"/>
  <c r="ES57" i="10"/>
  <c r="ES89" i="10"/>
  <c r="EP57" i="10"/>
  <c r="EP89" i="10"/>
  <c r="FN57" i="10"/>
  <c r="FN89" i="10"/>
  <c r="BE57" i="10"/>
  <c r="BE89" i="10"/>
  <c r="FO89" i="10"/>
  <c r="FO57" i="10"/>
  <c r="EQ57" i="10"/>
  <c r="EQ89" i="10"/>
  <c r="BG89" i="10"/>
  <c r="BG57" i="10"/>
  <c r="CX57" i="10"/>
  <c r="CX89" i="10"/>
  <c r="AM57" i="10"/>
  <c r="AM89" i="10"/>
  <c r="AI57" i="10"/>
  <c r="AI89" i="10"/>
  <c r="AH57" i="10"/>
  <c r="AH89" i="10"/>
  <c r="BC57" i="10"/>
  <c r="BC89" i="10"/>
  <c r="AG89" i="10"/>
  <c r="AG57" i="10"/>
  <c r="K89" i="10"/>
  <c r="K57" i="10"/>
  <c r="M89" i="10"/>
  <c r="M57" i="10"/>
  <c r="FJ89" i="10"/>
  <c r="FJ57" i="10"/>
  <c r="EL57" i="10"/>
  <c r="EL89" i="10"/>
  <c r="GC89" i="10"/>
  <c r="GC57" i="10"/>
  <c r="FG89" i="10"/>
  <c r="FG57" i="10"/>
  <c r="EK57" i="10"/>
  <c r="EK89" i="10"/>
  <c r="DO57" i="10"/>
  <c r="DO89" i="10"/>
  <c r="CS57" i="10"/>
  <c r="CS89" i="10"/>
  <c r="BW89" i="10"/>
  <c r="BW57" i="10"/>
  <c r="BA89" i="10"/>
  <c r="BA57" i="10"/>
  <c r="AE57" i="10"/>
  <c r="AE89" i="10"/>
  <c r="I89" i="10"/>
  <c r="I57" i="10"/>
  <c r="BH57" i="10"/>
  <c r="BH89" i="10"/>
  <c r="FM57" i="10"/>
  <c r="FM89" i="10"/>
  <c r="O57" i="10"/>
  <c r="O89" i="10"/>
  <c r="CB57" i="10"/>
  <c r="CB89" i="10"/>
  <c r="CT57" i="10"/>
  <c r="CT89" i="10"/>
  <c r="GB89" i="10"/>
  <c r="GB57" i="10"/>
  <c r="FF89" i="10"/>
  <c r="FF57" i="10"/>
  <c r="EJ57" i="10"/>
  <c r="EJ89" i="10"/>
  <c r="DN89" i="10"/>
  <c r="DN57" i="10"/>
  <c r="CR89" i="10"/>
  <c r="CR57" i="10"/>
  <c r="BV89" i="10"/>
  <c r="BV57" i="10"/>
  <c r="AZ89" i="10"/>
  <c r="AZ57" i="10"/>
  <c r="AD89" i="10"/>
  <c r="AD57" i="10"/>
  <c r="H57" i="10"/>
  <c r="H89" i="10"/>
  <c r="DA89" i="10"/>
  <c r="DA57" i="10"/>
  <c r="P89" i="10"/>
  <c r="P57" i="10"/>
  <c r="CC89" i="10"/>
  <c r="CC57" i="10"/>
  <c r="BF57" i="10"/>
  <c r="BF89" i="10"/>
  <c r="FK57" i="10"/>
  <c r="FK89" i="10"/>
  <c r="DR57" i="10"/>
  <c r="DR89" i="10"/>
  <c r="CU57" i="10"/>
  <c r="CU89" i="10"/>
  <c r="DP89" i="10"/>
  <c r="DP57" i="10"/>
  <c r="AJ57" i="10"/>
  <c r="AJ89" i="10"/>
  <c r="BY57" i="10"/>
  <c r="BY89" i="10"/>
  <c r="FH57" i="10"/>
  <c r="FH89" i="10"/>
  <c r="AC57" i="10"/>
  <c r="AC89" i="10"/>
  <c r="CD57" i="10"/>
  <c r="CD89" i="10"/>
  <c r="EM57" i="10"/>
  <c r="EM89" i="10"/>
  <c r="BX57" i="10"/>
  <c r="BX89" i="10"/>
  <c r="DM57" i="10"/>
  <c r="DM89" i="10"/>
  <c r="AX57" i="10"/>
  <c r="AX89" i="10"/>
  <c r="DK57" i="10"/>
  <c r="DK89" i="10"/>
  <c r="FX89" i="10"/>
  <c r="FX57" i="10"/>
  <c r="CE89" i="10"/>
  <c r="CE57" i="10"/>
  <c r="FI57" i="10"/>
  <c r="FI89" i="10"/>
  <c r="AF57" i="10"/>
  <c r="AF89" i="10"/>
  <c r="GA57" i="10"/>
  <c r="GA89" i="10"/>
  <c r="BT57" i="10"/>
  <c r="BT89" i="10"/>
  <c r="BS89" i="10"/>
  <c r="BS57" i="10"/>
  <c r="CN57" i="10"/>
  <c r="CN89" i="10"/>
  <c r="DW57" i="10"/>
  <c r="DW89" i="10"/>
  <c r="CY57" i="10"/>
  <c r="CY89" i="10"/>
  <c r="CQ89" i="10"/>
  <c r="CQ57" i="10"/>
  <c r="DL57" i="10"/>
  <c r="DL89" i="10"/>
  <c r="EG57" i="10"/>
  <c r="EG89" i="10"/>
  <c r="CM57" i="10"/>
  <c r="CM89" i="10"/>
  <c r="EZ57" i="10"/>
  <c r="EZ89" i="10"/>
  <c r="BP57" i="10"/>
  <c r="BP89" i="10"/>
  <c r="AL89" i="10"/>
  <c r="AL57" i="10"/>
  <c r="DU89" i="10"/>
  <c r="DU57" i="10"/>
  <c r="AB57" i="10"/>
  <c r="AB89" i="10"/>
  <c r="FY57" i="10"/>
  <c r="FY89" i="10"/>
  <c r="FB89" i="10"/>
  <c r="FB57" i="10"/>
  <c r="AU89" i="10"/>
  <c r="AU57" i="10"/>
  <c r="ED89" i="10"/>
  <c r="ED57" i="10"/>
  <c r="CL57" i="10"/>
  <c r="CL89" i="10"/>
  <c r="AT57" i="10"/>
  <c r="AT89" i="10"/>
  <c r="EC57" i="10"/>
  <c r="EC89" i="10"/>
  <c r="BO57" i="10"/>
  <c r="BO89" i="10"/>
  <c r="DT89" i="10"/>
  <c r="DT57" i="10"/>
  <c r="CW57" i="10"/>
  <c r="CW89" i="10"/>
  <c r="BZ57" i="10"/>
  <c r="BZ89" i="10"/>
  <c r="J57" i="10"/>
  <c r="J89" i="10"/>
  <c r="AY89" i="10"/>
  <c r="AY57" i="10"/>
  <c r="FD89" i="10"/>
  <c r="FD57" i="10"/>
  <c r="E57" i="10"/>
  <c r="E89" i="10"/>
  <c r="D47" i="10"/>
  <c r="DJ89" i="10"/>
  <c r="DJ57" i="10"/>
  <c r="Z57" i="10"/>
  <c r="Z89" i="10"/>
  <c r="EE89" i="10"/>
  <c r="EE57" i="10"/>
  <c r="Y57" i="10"/>
  <c r="Y89" i="10"/>
  <c r="FV57" i="10"/>
  <c r="FV89" i="10"/>
  <c r="DH57" i="10"/>
  <c r="DH89" i="10"/>
  <c r="X57" i="10"/>
  <c r="X89" i="10"/>
  <c r="FU57" i="10"/>
  <c r="FU89" i="10"/>
  <c r="EY89" i="10"/>
  <c r="EY57" i="10"/>
  <c r="DG57" i="10"/>
  <c r="DG89" i="10"/>
  <c r="CK89" i="10"/>
  <c r="CK57" i="10"/>
  <c r="AS89" i="10"/>
  <c r="AS57" i="10"/>
  <c r="W57" i="10"/>
  <c r="W89" i="10"/>
  <c r="FT57" i="10"/>
  <c r="FT89" i="10"/>
  <c r="EX89" i="10"/>
  <c r="EX57" i="10"/>
  <c r="EB89" i="10"/>
  <c r="EB57" i="10"/>
  <c r="DF57" i="10"/>
  <c r="DF89" i="10"/>
  <c r="CJ57" i="10"/>
  <c r="CJ89" i="10"/>
  <c r="BN57" i="10"/>
  <c r="BN89" i="10"/>
  <c r="AR57" i="10"/>
  <c r="AR89" i="10"/>
  <c r="V57" i="10"/>
  <c r="V89" i="10"/>
  <c r="E70" i="10"/>
  <c r="D64" i="10"/>
  <c r="E67" i="10"/>
  <c r="F63" i="10" s="1"/>
  <c r="D20" i="10"/>
  <c r="N57" i="10"/>
  <c r="N89" i="10"/>
  <c r="DS57" i="10"/>
  <c r="DS89" i="10"/>
  <c r="CV89" i="10"/>
  <c r="CV57" i="10"/>
  <c r="FE89" i="10"/>
  <c r="FE57" i="10"/>
  <c r="F89" i="10"/>
  <c r="F57" i="10"/>
  <c r="FC57" i="10"/>
  <c r="FC89" i="10"/>
  <c r="DI57" i="10"/>
  <c r="DI89" i="10"/>
  <c r="FS57" i="10"/>
  <c r="FS89" i="10"/>
  <c r="EW57" i="10"/>
  <c r="EW89" i="10"/>
  <c r="EA57" i="10"/>
  <c r="EA89" i="10"/>
  <c r="DE89" i="10"/>
  <c r="DE57" i="10"/>
  <c r="CI57" i="10"/>
  <c r="CI89" i="10"/>
  <c r="BM89" i="10"/>
  <c r="BM57" i="10"/>
  <c r="AQ57" i="10"/>
  <c r="AQ89" i="10"/>
  <c r="U57" i="10"/>
  <c r="U89" i="10"/>
  <c r="E48" i="10"/>
  <c r="F48" i="10"/>
  <c r="F95" i="10" s="1"/>
  <c r="G48" i="10"/>
  <c r="G95" i="10" s="1"/>
  <c r="H48" i="10"/>
  <c r="H95" i="10" s="1"/>
  <c r="I48" i="10"/>
  <c r="I95" i="10" s="1"/>
  <c r="J48" i="10"/>
  <c r="J95" i="10" s="1"/>
  <c r="K48" i="10"/>
  <c r="K95" i="10" s="1"/>
  <c r="L48" i="10"/>
  <c r="L95" i="10" s="1"/>
  <c r="M48" i="10"/>
  <c r="M95" i="10" s="1"/>
  <c r="N48" i="10"/>
  <c r="N95" i="10" s="1"/>
  <c r="O48" i="10"/>
  <c r="O95" i="10" s="1"/>
  <c r="P48" i="10"/>
  <c r="P95" i="10" s="1"/>
  <c r="Q48" i="10"/>
  <c r="Q95" i="10" s="1"/>
  <c r="R48" i="10"/>
  <c r="R95" i="10" s="1"/>
  <c r="S48" i="10"/>
  <c r="S95" i="10" s="1"/>
  <c r="T48" i="10"/>
  <c r="T95" i="10" s="1"/>
  <c r="U48" i="10"/>
  <c r="U95" i="10" s="1"/>
  <c r="V48" i="10"/>
  <c r="V95" i="10" s="1"/>
  <c r="W48" i="10"/>
  <c r="W95" i="10" s="1"/>
  <c r="X48" i="10"/>
  <c r="X95" i="10" s="1"/>
  <c r="Y48" i="10"/>
  <c r="Y95" i="10" s="1"/>
  <c r="Z48" i="10"/>
  <c r="Z95" i="10" s="1"/>
  <c r="AA48" i="10"/>
  <c r="AA95" i="10" s="1"/>
  <c r="AB48" i="10"/>
  <c r="AB95" i="10" s="1"/>
  <c r="AC48" i="10"/>
  <c r="AC95" i="10" s="1"/>
  <c r="AD48" i="10"/>
  <c r="AD95" i="10" s="1"/>
  <c r="AE48" i="10"/>
  <c r="AE95" i="10" s="1"/>
  <c r="AF48" i="10"/>
  <c r="AF95" i="10" s="1"/>
  <c r="AG48" i="10"/>
  <c r="AG95" i="10" s="1"/>
  <c r="AH48" i="10"/>
  <c r="AH95" i="10" s="1"/>
  <c r="AI48" i="10"/>
  <c r="AI95" i="10" s="1"/>
  <c r="AJ48" i="10"/>
  <c r="AJ95" i="10" s="1"/>
  <c r="AK48" i="10"/>
  <c r="AK95" i="10" s="1"/>
  <c r="AL48" i="10"/>
  <c r="AL95" i="10" s="1"/>
  <c r="AM48" i="10"/>
  <c r="AM95" i="10" s="1"/>
  <c r="AN48" i="10"/>
  <c r="AN95" i="10" s="1"/>
  <c r="AO48" i="10"/>
  <c r="AO95" i="10" s="1"/>
  <c r="AP48" i="10"/>
  <c r="AP95" i="10" s="1"/>
  <c r="AQ48" i="10"/>
  <c r="AQ95" i="10" s="1"/>
  <c r="AR48" i="10"/>
  <c r="AR95" i="10" s="1"/>
  <c r="AS48" i="10"/>
  <c r="AS95" i="10" s="1"/>
  <c r="AT48" i="10"/>
  <c r="AT95" i="10" s="1"/>
  <c r="AU48" i="10"/>
  <c r="AU95" i="10" s="1"/>
  <c r="AV48" i="10"/>
  <c r="AV95" i="10" s="1"/>
  <c r="AW48" i="10"/>
  <c r="AW95" i="10" s="1"/>
  <c r="AX48" i="10"/>
  <c r="AX95" i="10" s="1"/>
  <c r="AY48" i="10"/>
  <c r="AY95" i="10" s="1"/>
  <c r="AZ48" i="10"/>
  <c r="AZ95" i="10" s="1"/>
  <c r="BA48" i="10"/>
  <c r="BA95" i="10" s="1"/>
  <c r="BB48" i="10"/>
  <c r="BB95" i="10" s="1"/>
  <c r="BC48" i="10"/>
  <c r="BC95" i="10" s="1"/>
  <c r="BD48" i="10"/>
  <c r="BD95" i="10" s="1"/>
  <c r="BE48" i="10"/>
  <c r="BE95" i="10" s="1"/>
  <c r="BF48" i="10"/>
  <c r="BF95" i="10" s="1"/>
  <c r="BG48" i="10"/>
  <c r="BG95" i="10" s="1"/>
  <c r="BH48" i="10"/>
  <c r="BH95" i="10" s="1"/>
  <c r="BI48" i="10"/>
  <c r="BI95" i="10" s="1"/>
  <c r="BJ48" i="10"/>
  <c r="BJ95" i="10" s="1"/>
  <c r="BK48" i="10"/>
  <c r="BK95" i="10" s="1"/>
  <c r="BL48" i="10"/>
  <c r="BL95" i="10" s="1"/>
  <c r="BM48" i="10"/>
  <c r="BM95" i="10" s="1"/>
  <c r="BN48" i="10"/>
  <c r="BN95" i="10" s="1"/>
  <c r="BO48" i="10"/>
  <c r="BO95" i="10" s="1"/>
  <c r="BP48" i="10"/>
  <c r="BP95" i="10" s="1"/>
  <c r="BQ48" i="10"/>
  <c r="BQ95" i="10" s="1"/>
  <c r="BR48" i="10"/>
  <c r="BR95" i="10" s="1"/>
  <c r="BS48" i="10"/>
  <c r="BS95" i="10" s="1"/>
  <c r="BT48" i="10"/>
  <c r="BT95" i="10" s="1"/>
  <c r="BU48" i="10"/>
  <c r="BU95" i="10" s="1"/>
  <c r="BV48" i="10"/>
  <c r="BV95" i="10" s="1"/>
  <c r="BW48" i="10"/>
  <c r="BW95" i="10" s="1"/>
  <c r="BX48" i="10"/>
  <c r="BX95" i="10" s="1"/>
  <c r="BY48" i="10"/>
  <c r="BY95" i="10" s="1"/>
  <c r="BZ48" i="10"/>
  <c r="BZ95" i="10" s="1"/>
  <c r="CA48" i="10"/>
  <c r="CA95" i="10" s="1"/>
  <c r="CB48" i="10"/>
  <c r="CB95" i="10" s="1"/>
  <c r="CC48" i="10"/>
  <c r="CC95" i="10" s="1"/>
  <c r="CD48" i="10"/>
  <c r="CD95" i="10" s="1"/>
  <c r="CE48" i="10"/>
  <c r="CE95" i="10" s="1"/>
  <c r="CF48" i="10"/>
  <c r="CF95" i="10" s="1"/>
  <c r="CG48" i="10"/>
  <c r="CG95" i="10" s="1"/>
  <c r="CH48" i="10"/>
  <c r="CH95" i="10" s="1"/>
  <c r="CI48" i="10"/>
  <c r="CI95" i="10" s="1"/>
  <c r="CJ48" i="10"/>
  <c r="CJ95" i="10" s="1"/>
  <c r="CK48" i="10"/>
  <c r="CK95" i="10" s="1"/>
  <c r="CL48" i="10"/>
  <c r="CL95" i="10" s="1"/>
  <c r="CM48" i="10"/>
  <c r="CM95" i="10" s="1"/>
  <c r="CN48" i="10"/>
  <c r="CN95" i="10" s="1"/>
  <c r="CO48" i="10"/>
  <c r="CO95" i="10" s="1"/>
  <c r="CP48" i="10"/>
  <c r="CP95" i="10" s="1"/>
  <c r="CQ48" i="10"/>
  <c r="CQ95" i="10" s="1"/>
  <c r="CR48" i="10"/>
  <c r="CR95" i="10" s="1"/>
  <c r="CS48" i="10"/>
  <c r="CS95" i="10" s="1"/>
  <c r="CT48" i="10"/>
  <c r="CT95" i="10" s="1"/>
  <c r="CU48" i="10"/>
  <c r="CU95" i="10" s="1"/>
  <c r="CV48" i="10"/>
  <c r="CV95" i="10" s="1"/>
  <c r="CW48" i="10"/>
  <c r="CW95" i="10" s="1"/>
  <c r="CX48" i="10"/>
  <c r="CX95" i="10" s="1"/>
  <c r="CY48" i="10"/>
  <c r="CY95" i="10" s="1"/>
  <c r="CZ48" i="10"/>
  <c r="CZ95" i="10" s="1"/>
  <c r="DA48" i="10"/>
  <c r="DA95" i="10" s="1"/>
  <c r="DB48" i="10"/>
  <c r="DB95" i="10" s="1"/>
  <c r="DC48" i="10"/>
  <c r="DC95" i="10" s="1"/>
  <c r="DD48" i="10"/>
  <c r="DD95" i="10" s="1"/>
  <c r="DE48" i="10"/>
  <c r="DE95" i="10" s="1"/>
  <c r="DF48" i="10"/>
  <c r="DF95" i="10" s="1"/>
  <c r="DG48" i="10"/>
  <c r="DG95" i="10" s="1"/>
  <c r="DH48" i="10"/>
  <c r="DH95" i="10" s="1"/>
  <c r="DI48" i="10"/>
  <c r="DI95" i="10" s="1"/>
  <c r="DJ48" i="10"/>
  <c r="DJ95" i="10" s="1"/>
  <c r="DK48" i="10"/>
  <c r="DK95" i="10" s="1"/>
  <c r="DL48" i="10"/>
  <c r="DL95" i="10" s="1"/>
  <c r="DM48" i="10"/>
  <c r="DM95" i="10" s="1"/>
  <c r="DN48" i="10"/>
  <c r="DN95" i="10" s="1"/>
  <c r="DO48" i="10"/>
  <c r="DO95" i="10" s="1"/>
  <c r="DP48" i="10"/>
  <c r="DP95" i="10" s="1"/>
  <c r="DQ48" i="10"/>
  <c r="DQ95" i="10" s="1"/>
  <c r="DR48" i="10"/>
  <c r="DR95" i="10" s="1"/>
  <c r="DS48" i="10"/>
  <c r="DS95" i="10" s="1"/>
  <c r="DT48" i="10"/>
  <c r="DT95" i="10" s="1"/>
  <c r="DU48" i="10"/>
  <c r="DU95" i="10" s="1"/>
  <c r="DV48" i="10"/>
  <c r="DV95" i="10" s="1"/>
  <c r="DW48" i="10"/>
  <c r="DW95" i="10" s="1"/>
  <c r="DX48" i="10"/>
  <c r="DX95" i="10" s="1"/>
  <c r="DY48" i="10"/>
  <c r="DY95" i="10" s="1"/>
  <c r="DZ48" i="10"/>
  <c r="DZ95" i="10" s="1"/>
  <c r="EA48" i="10"/>
  <c r="EA95" i="10" s="1"/>
  <c r="EB48" i="10"/>
  <c r="EB95" i="10" s="1"/>
  <c r="EC48" i="10"/>
  <c r="EC95" i="10" s="1"/>
  <c r="ED48" i="10"/>
  <c r="ED95" i="10" s="1"/>
  <c r="EE48" i="10"/>
  <c r="EE95" i="10" s="1"/>
  <c r="EF48" i="10"/>
  <c r="EF95" i="10" s="1"/>
  <c r="EG48" i="10"/>
  <c r="EG95" i="10" s="1"/>
  <c r="EH48" i="10"/>
  <c r="EH95" i="10" s="1"/>
  <c r="EI48" i="10"/>
  <c r="EI95" i="10" s="1"/>
  <c r="EJ48" i="10"/>
  <c r="EJ95" i="10" s="1"/>
  <c r="EK48" i="10"/>
  <c r="EK95" i="10" s="1"/>
  <c r="EL48" i="10"/>
  <c r="EL95" i="10" s="1"/>
  <c r="EM48" i="10"/>
  <c r="EM95" i="10" s="1"/>
  <c r="EN48" i="10"/>
  <c r="EN95" i="10" s="1"/>
  <c r="EO48" i="10"/>
  <c r="EO95" i="10" s="1"/>
  <c r="EP48" i="10"/>
  <c r="EP95" i="10" s="1"/>
  <c r="EQ48" i="10"/>
  <c r="EQ95" i="10" s="1"/>
  <c r="ER48" i="10"/>
  <c r="ER95" i="10" s="1"/>
  <c r="ES48" i="10"/>
  <c r="ES95" i="10" s="1"/>
  <c r="ET48" i="10"/>
  <c r="ET95" i="10" s="1"/>
  <c r="EU48" i="10"/>
  <c r="EU95" i="10" s="1"/>
  <c r="EV48" i="10"/>
  <c r="EV95" i="10" s="1"/>
  <c r="EW48" i="10"/>
  <c r="EW95" i="10" s="1"/>
  <c r="EX48" i="10"/>
  <c r="EX95" i="10" s="1"/>
  <c r="EY48" i="10"/>
  <c r="EY95" i="10" s="1"/>
  <c r="EZ48" i="10"/>
  <c r="EZ95" i="10" s="1"/>
  <c r="FA48" i="10"/>
  <c r="FA95" i="10" s="1"/>
  <c r="FB48" i="10"/>
  <c r="FB95" i="10" s="1"/>
  <c r="FC48" i="10"/>
  <c r="FC95" i="10" s="1"/>
  <c r="FD48" i="10"/>
  <c r="FD95" i="10" s="1"/>
  <c r="FE48" i="10"/>
  <c r="FE95" i="10" s="1"/>
  <c r="FF48" i="10"/>
  <c r="FF95" i="10" s="1"/>
  <c r="FG48" i="10"/>
  <c r="FG95" i="10" s="1"/>
  <c r="FH48" i="10"/>
  <c r="FH95" i="10" s="1"/>
  <c r="FI48" i="10"/>
  <c r="FI95" i="10" s="1"/>
  <c r="FJ48" i="10"/>
  <c r="FJ95" i="10" s="1"/>
  <c r="FK48" i="10"/>
  <c r="FK95" i="10" s="1"/>
  <c r="FL48" i="10"/>
  <c r="FL95" i="10" s="1"/>
  <c r="FM48" i="10"/>
  <c r="FM95" i="10" s="1"/>
  <c r="FN48" i="10"/>
  <c r="FN95" i="10" s="1"/>
  <c r="FO48" i="10"/>
  <c r="FO95" i="10" s="1"/>
  <c r="FP48" i="10"/>
  <c r="FP95" i="10" s="1"/>
  <c r="FQ48" i="10"/>
  <c r="FQ95" i="10" s="1"/>
  <c r="FR48" i="10"/>
  <c r="FR95" i="10" s="1"/>
  <c r="FS48" i="10"/>
  <c r="FS95" i="10" s="1"/>
  <c r="FT48" i="10"/>
  <c r="FT95" i="10" s="1"/>
  <c r="FU48" i="10"/>
  <c r="FU95" i="10" s="1"/>
  <c r="FV48" i="10"/>
  <c r="FV95" i="10" s="1"/>
  <c r="FW48" i="10"/>
  <c r="FW95" i="10" s="1"/>
  <c r="FX48" i="10"/>
  <c r="FX95" i="10" s="1"/>
  <c r="FY48" i="10"/>
  <c r="FY95" i="10" s="1"/>
  <c r="FZ48" i="10"/>
  <c r="FZ95" i="10" s="1"/>
  <c r="GA48" i="10"/>
  <c r="GA95" i="10" s="1"/>
  <c r="GB48" i="10"/>
  <c r="GB95" i="10" s="1"/>
  <c r="GC48" i="10"/>
  <c r="GC95" i="10" s="1"/>
  <c r="DV57" i="10"/>
  <c r="DV89" i="10"/>
  <c r="BD89" i="10"/>
  <c r="BD57" i="10"/>
  <c r="DQ57" i="10"/>
  <c r="DQ89" i="10"/>
  <c r="BB89" i="10"/>
  <c r="BB57" i="10"/>
  <c r="BU57" i="10"/>
  <c r="BU89" i="10"/>
  <c r="FZ89" i="10"/>
  <c r="FZ57" i="10"/>
  <c r="AW57" i="10"/>
  <c r="AW89" i="10"/>
  <c r="EF89" i="10"/>
  <c r="EF57" i="10"/>
  <c r="AV89" i="10"/>
  <c r="AV57" i="10"/>
  <c r="FW57" i="10"/>
  <c r="FW89" i="10"/>
  <c r="BQ89" i="10"/>
  <c r="BQ57" i="10"/>
  <c r="EV57" i="10"/>
  <c r="EV89" i="10"/>
  <c r="AP89" i="10"/>
  <c r="AP57" i="10"/>
  <c r="ER57" i="10"/>
  <c r="ER89" i="10"/>
  <c r="AK89" i="10"/>
  <c r="AK57" i="10"/>
  <c r="FL57" i="10"/>
  <c r="FL89" i="10"/>
  <c r="CA89" i="10"/>
  <c r="CA57" i="10"/>
  <c r="EN89" i="10"/>
  <c r="EN57" i="10"/>
  <c r="EI57" i="10"/>
  <c r="EI89" i="10"/>
  <c r="CP57" i="10"/>
  <c r="CP89" i="10"/>
  <c r="CO89" i="10"/>
  <c r="CO57" i="10"/>
  <c r="BR57" i="10"/>
  <c r="BR89" i="10"/>
  <c r="DZ57" i="10"/>
  <c r="DZ89" i="10"/>
  <c r="DD89" i="10"/>
  <c r="DD57" i="10"/>
  <c r="BL89" i="10"/>
  <c r="BL57" i="10"/>
  <c r="T89" i="10"/>
  <c r="T57" i="10"/>
  <c r="DY57" i="10"/>
  <c r="DY89" i="10"/>
  <c r="BK89" i="10"/>
  <c r="BK57" i="10"/>
  <c r="BI57" i="10"/>
  <c r="BI89" i="10"/>
  <c r="EO89" i="10"/>
  <c r="EO57" i="10"/>
  <c r="L89" i="10"/>
  <c r="L57" i="10"/>
  <c r="G89" i="10"/>
  <c r="G57" i="10"/>
  <c r="EH57" i="10"/>
  <c r="EH89" i="10"/>
  <c r="AA89" i="10"/>
  <c r="AA57" i="10"/>
  <c r="FA57" i="10"/>
  <c r="FA89" i="10"/>
  <c r="FR89" i="10"/>
  <c r="FR57" i="10"/>
  <c r="CH89" i="10"/>
  <c r="CH57" i="10"/>
  <c r="FQ89" i="10"/>
  <c r="FQ57" i="10"/>
  <c r="EU89" i="10"/>
  <c r="EU57" i="10"/>
  <c r="DC57" i="10"/>
  <c r="DC89" i="10"/>
  <c r="CG89" i="10"/>
  <c r="CG57" i="10"/>
  <c r="AO89" i="10"/>
  <c r="AO57" i="10"/>
  <c r="S89" i="10"/>
  <c r="S57" i="10"/>
  <c r="FP57" i="10"/>
  <c r="FP89" i="10"/>
  <c r="ET89" i="10"/>
  <c r="ET57" i="10"/>
  <c r="DX57" i="10"/>
  <c r="DX89" i="10"/>
  <c r="DB57" i="10"/>
  <c r="DB89" i="10"/>
  <c r="CF57" i="10"/>
  <c r="CF89" i="10"/>
  <c r="BJ57" i="10"/>
  <c r="BJ89" i="10"/>
  <c r="AN57" i="10"/>
  <c r="AN89" i="10"/>
  <c r="R57" i="10"/>
  <c r="R89" i="10"/>
  <c r="D16" i="10"/>
  <c r="G9" i="8" l="1"/>
  <c r="C20" i="10"/>
  <c r="F65" i="10"/>
  <c r="F66" i="10" s="1"/>
  <c r="D48" i="10"/>
  <c r="E95" i="10"/>
  <c r="E92" i="10"/>
  <c r="D89" i="10"/>
  <c r="E60" i="10"/>
  <c r="F56" i="10" s="1"/>
  <c r="D57" i="10"/>
  <c r="E69" i="10"/>
  <c r="F67" i="10" l="1"/>
  <c r="G63" i="10" s="1"/>
  <c r="F73" i="10"/>
  <c r="F70" i="10"/>
  <c r="F58" i="10"/>
  <c r="D71" i="23"/>
  <c r="F9" i="8"/>
  <c r="F8" i="8"/>
  <c r="F7" i="8"/>
  <c r="D95" i="10"/>
  <c r="E99" i="10"/>
  <c r="F59" i="10" l="1"/>
  <c r="F96" i="10"/>
  <c r="G65" i="10"/>
  <c r="G66" i="10" l="1"/>
  <c r="F72" i="10"/>
  <c r="F69" i="10"/>
  <c r="F60" i="10"/>
  <c r="G56" i="10" s="1"/>
  <c r="F90" i="10" l="1"/>
  <c r="F74" i="10"/>
  <c r="F76" i="10" s="1"/>
  <c r="G58" i="10"/>
  <c r="G59" i="10" s="1"/>
  <c r="G73" i="10"/>
  <c r="G70" i="10"/>
  <c r="G67" i="10"/>
  <c r="H63" i="10" s="1"/>
  <c r="G96" i="10" l="1"/>
  <c r="H65" i="10"/>
  <c r="H66" i="10" s="1"/>
  <c r="G60" i="10"/>
  <c r="H56" i="10" s="1"/>
  <c r="G72" i="10"/>
  <c r="G69" i="10"/>
  <c r="F78" i="10"/>
  <c r="F82" i="10" s="1"/>
  <c r="F80" i="10" l="1"/>
  <c r="F79" i="10"/>
  <c r="G90" i="10"/>
  <c r="G74" i="10"/>
  <c r="G76" i="10" s="1"/>
  <c r="H58" i="10"/>
  <c r="H59" i="10" s="1"/>
  <c r="F85" i="10"/>
  <c r="F84" i="10"/>
  <c r="H73" i="10"/>
  <c r="H70" i="10"/>
  <c r="H67" i="10"/>
  <c r="I63" i="10" s="1"/>
  <c r="I65" i="10" l="1"/>
  <c r="I66" i="10" s="1"/>
  <c r="H72" i="10"/>
  <c r="H69" i="10"/>
  <c r="H96" i="10"/>
  <c r="F91" i="10"/>
  <c r="F86" i="10"/>
  <c r="F98" i="10"/>
  <c r="H60" i="10"/>
  <c r="I56" i="10" s="1"/>
  <c r="G78" i="10"/>
  <c r="G82" i="10" s="1"/>
  <c r="Q281" i="12"/>
  <c r="F97" i="10"/>
  <c r="F99" i="10" l="1"/>
  <c r="I58" i="10"/>
  <c r="I59" i="10" s="1"/>
  <c r="F92" i="10"/>
  <c r="Q279" i="12"/>
  <c r="G80" i="10"/>
  <c r="G79" i="10"/>
  <c r="H74" i="10"/>
  <c r="H76" i="10" s="1"/>
  <c r="H90" i="10"/>
  <c r="I67" i="10"/>
  <c r="J63" i="10" s="1"/>
  <c r="G84" i="10"/>
  <c r="G85" i="10"/>
  <c r="I73" i="10"/>
  <c r="I70" i="10"/>
  <c r="I60" i="10" l="1"/>
  <c r="J56" i="10" s="1"/>
  <c r="J58" i="10" s="1"/>
  <c r="J59" i="10" s="1"/>
  <c r="J60" i="10" s="1"/>
  <c r="K56" i="10" s="1"/>
  <c r="G98" i="10"/>
  <c r="J65" i="10"/>
  <c r="J66" i="10" s="1"/>
  <c r="H78" i="10"/>
  <c r="H82" i="10" s="1"/>
  <c r="G97" i="10"/>
  <c r="R281" i="12"/>
  <c r="Q283" i="12"/>
  <c r="G86" i="10"/>
  <c r="G91" i="10"/>
  <c r="I96" i="10"/>
  <c r="I72" i="10"/>
  <c r="I69" i="10"/>
  <c r="K58" i="10" l="1"/>
  <c r="K59" i="10" s="1"/>
  <c r="I74" i="10"/>
  <c r="I76" i="10" s="1"/>
  <c r="I90" i="10"/>
  <c r="G92" i="10"/>
  <c r="R279" i="12"/>
  <c r="G99" i="10"/>
  <c r="J72" i="10"/>
  <c r="J69" i="10"/>
  <c r="H85" i="10"/>
  <c r="H84" i="10"/>
  <c r="H79" i="10"/>
  <c r="H80" i="10"/>
  <c r="J73" i="10"/>
  <c r="J70" i="10"/>
  <c r="J67" i="10"/>
  <c r="K63" i="10" s="1"/>
  <c r="K60" i="10" l="1"/>
  <c r="L56" i="10" s="1"/>
  <c r="L58" i="10" s="1"/>
  <c r="L59" i="10" s="1"/>
  <c r="K65" i="10"/>
  <c r="K66" i="10" s="1"/>
  <c r="H91" i="10"/>
  <c r="H86" i="10"/>
  <c r="I78" i="10"/>
  <c r="R283" i="12"/>
  <c r="J96" i="10"/>
  <c r="S281" i="12"/>
  <c r="K72" i="10"/>
  <c r="K69" i="10"/>
  <c r="H98" i="10"/>
  <c r="J74" i="10"/>
  <c r="J76" i="10" s="1"/>
  <c r="J90" i="10"/>
  <c r="H97" i="10"/>
  <c r="L60" i="10" l="1"/>
  <c r="M56" i="10" s="1"/>
  <c r="H99" i="10"/>
  <c r="J78" i="10"/>
  <c r="J82" i="10" s="1"/>
  <c r="I80" i="10"/>
  <c r="I79" i="10"/>
  <c r="L72" i="10"/>
  <c r="L69" i="10"/>
  <c r="I82" i="10"/>
  <c r="K90" i="10"/>
  <c r="H92" i="10"/>
  <c r="K67" i="10"/>
  <c r="L63" i="10" s="1"/>
  <c r="S279" i="12"/>
  <c r="K73" i="10"/>
  <c r="K96" i="10" s="1"/>
  <c r="K70" i="10"/>
  <c r="L90" i="10" l="1"/>
  <c r="J85" i="10"/>
  <c r="J98" i="10" s="1"/>
  <c r="J84" i="10"/>
  <c r="I84" i="10"/>
  <c r="I85" i="10"/>
  <c r="L65" i="10"/>
  <c r="L66" i="10" s="1"/>
  <c r="K74" i="10"/>
  <c r="K76" i="10" s="1"/>
  <c r="T281" i="12"/>
  <c r="S283" i="12"/>
  <c r="I97" i="10"/>
  <c r="J79" i="10"/>
  <c r="J97" i="10" s="1"/>
  <c r="J80" i="10"/>
  <c r="U281" i="12" s="1"/>
  <c r="U279" i="12" s="1"/>
  <c r="U283" i="12" s="1"/>
  <c r="M58" i="10"/>
  <c r="M59" i="10" s="1"/>
  <c r="J99" i="10" l="1"/>
  <c r="M72" i="10"/>
  <c r="M69" i="10"/>
  <c r="M60" i="10"/>
  <c r="N56" i="10" s="1"/>
  <c r="T279" i="12"/>
  <c r="K78" i="10"/>
  <c r="K82" i="10" s="1"/>
  <c r="L73" i="10"/>
  <c r="L70" i="10"/>
  <c r="L67" i="10"/>
  <c r="M63" i="10" s="1"/>
  <c r="I98" i="10"/>
  <c r="I99" i="10" s="1"/>
  <c r="I86" i="10"/>
  <c r="I91" i="10"/>
  <c r="J86" i="10"/>
  <c r="J91" i="10"/>
  <c r="J92" i="10" s="1"/>
  <c r="K85" i="10" l="1"/>
  <c r="K84" i="10"/>
  <c r="L96" i="10"/>
  <c r="L74" i="10"/>
  <c r="L76" i="10" s="1"/>
  <c r="K80" i="10"/>
  <c r="V281" i="12" s="1"/>
  <c r="K79" i="10"/>
  <c r="T283" i="12"/>
  <c r="I92" i="10"/>
  <c r="M65" i="10"/>
  <c r="M66" i="10" s="1"/>
  <c r="N58" i="10"/>
  <c r="M90" i="10"/>
  <c r="M67" i="10" l="1"/>
  <c r="N63" i="10" s="1"/>
  <c r="N65" i="10" s="1"/>
  <c r="N66" i="10" s="1"/>
  <c r="M73" i="10"/>
  <c r="M70" i="10"/>
  <c r="K97" i="10"/>
  <c r="V279" i="12"/>
  <c r="L78" i="10"/>
  <c r="L82" i="10" s="1"/>
  <c r="N59" i="10"/>
  <c r="K86" i="10"/>
  <c r="K91" i="10"/>
  <c r="K98" i="10"/>
  <c r="K99" i="10" l="1"/>
  <c r="L84" i="10"/>
  <c r="L85" i="10"/>
  <c r="L98" i="10" s="1"/>
  <c r="V283" i="12"/>
  <c r="N67" i="10"/>
  <c r="O63" i="10" s="1"/>
  <c r="N73" i="10"/>
  <c r="N96" i="10" s="1"/>
  <c r="N70" i="10"/>
  <c r="K92" i="10"/>
  <c r="N72" i="10"/>
  <c r="N69" i="10"/>
  <c r="L79" i="10"/>
  <c r="L97" i="10" s="1"/>
  <c r="L80" i="10"/>
  <c r="W281" i="12" s="1"/>
  <c r="W279" i="12" s="1"/>
  <c r="W283" i="12" s="1"/>
  <c r="M96" i="10"/>
  <c r="M74" i="10"/>
  <c r="M76" i="10" s="1"/>
  <c r="N60" i="10"/>
  <c r="O56" i="10" s="1"/>
  <c r="L99" i="10" l="1"/>
  <c r="O58" i="10"/>
  <c r="O59" i="10" s="1"/>
  <c r="N74" i="10"/>
  <c r="N76" i="10" s="1"/>
  <c r="N90" i="10"/>
  <c r="M78" i="10"/>
  <c r="M82" i="10" s="1"/>
  <c r="O65" i="10"/>
  <c r="O66" i="10" s="1"/>
  <c r="L86" i="10"/>
  <c r="L91" i="10"/>
  <c r="M84" i="10" l="1"/>
  <c r="M85" i="10"/>
  <c r="M98" i="10" s="1"/>
  <c r="O73" i="10"/>
  <c r="O96" i="10" s="1"/>
  <c r="O70" i="10"/>
  <c r="N78" i="10"/>
  <c r="L92" i="10"/>
  <c r="O67" i="10"/>
  <c r="P63" i="10" s="1"/>
  <c r="M80" i="10"/>
  <c r="X281" i="12" s="1"/>
  <c r="X279" i="12" s="1"/>
  <c r="X283" i="12" s="1"/>
  <c r="M79" i="10"/>
  <c r="M97" i="10" s="1"/>
  <c r="O72" i="10"/>
  <c r="O69" i="10"/>
  <c r="O60" i="10"/>
  <c r="P56" i="10" s="1"/>
  <c r="P58" i="10" l="1"/>
  <c r="P59" i="10" s="1"/>
  <c r="O74" i="10"/>
  <c r="O76" i="10" s="1"/>
  <c r="O90" i="10"/>
  <c r="N80" i="10"/>
  <c r="Y281" i="12" s="1"/>
  <c r="Y279" i="12" s="1"/>
  <c r="Y283" i="12" s="1"/>
  <c r="N79" i="10"/>
  <c r="N97" i="10" s="1"/>
  <c r="P65" i="10"/>
  <c r="N82" i="10"/>
  <c r="M99" i="10"/>
  <c r="M86" i="10"/>
  <c r="M91" i="10"/>
  <c r="M92" i="10" s="1"/>
  <c r="P66" i="10" l="1"/>
  <c r="O78" i="10"/>
  <c r="O82" i="10" s="1"/>
  <c r="N84" i="10"/>
  <c r="N85" i="10"/>
  <c r="N98" i="10" s="1"/>
  <c r="N99" i="10" s="1"/>
  <c r="P72" i="10"/>
  <c r="P69" i="10"/>
  <c r="P60" i="10"/>
  <c r="Q56" i="10" s="1"/>
  <c r="P90" i="10" l="1"/>
  <c r="O80" i="10"/>
  <c r="Z281" i="12" s="1"/>
  <c r="Z279" i="12" s="1"/>
  <c r="Z283" i="12" s="1"/>
  <c r="O79" i="10"/>
  <c r="O97" i="10" s="1"/>
  <c r="O84" i="10"/>
  <c r="O85" i="10"/>
  <c r="O98" i="10" s="1"/>
  <c r="Q58" i="10"/>
  <c r="Q59" i="10" s="1"/>
  <c r="N91" i="10"/>
  <c r="N92" i="10" s="1"/>
  <c r="N86" i="10"/>
  <c r="P73" i="10"/>
  <c r="P96" i="10" s="1"/>
  <c r="P70" i="10"/>
  <c r="P67" i="10"/>
  <c r="Q63" i="10" s="1"/>
  <c r="O99" i="10" l="1"/>
  <c r="Q72" i="10"/>
  <c r="Q69" i="10"/>
  <c r="Q65" i="10"/>
  <c r="Q66" i="10" s="1"/>
  <c r="Q60" i="10"/>
  <c r="R56" i="10" s="1"/>
  <c r="O86" i="10"/>
  <c r="O91" i="10"/>
  <c r="O92" i="10" s="1"/>
  <c r="P74" i="10"/>
  <c r="P76" i="10" s="1"/>
  <c r="P78" i="10" l="1"/>
  <c r="P82" i="10" s="1"/>
  <c r="R58" i="10"/>
  <c r="R59" i="10" s="1"/>
  <c r="Q67" i="10"/>
  <c r="R63" i="10" s="1"/>
  <c r="Q73" i="10"/>
  <c r="Q96" i="10" s="1"/>
  <c r="Q70" i="10"/>
  <c r="Q90" i="10"/>
  <c r="Q74" i="10" l="1"/>
  <c r="Q76" i="10" s="1"/>
  <c r="Q78" i="10" s="1"/>
  <c r="Q82" i="10" s="1"/>
  <c r="R72" i="10"/>
  <c r="R69" i="10"/>
  <c r="R65" i="10"/>
  <c r="R66" i="10" s="1"/>
  <c r="R60" i="10"/>
  <c r="S56" i="10" s="1"/>
  <c r="P84" i="10"/>
  <c r="P85" i="10"/>
  <c r="P98" i="10" s="1"/>
  <c r="P80" i="10"/>
  <c r="AA281" i="12" s="1"/>
  <c r="AA279" i="12" s="1"/>
  <c r="AA283" i="12" s="1"/>
  <c r="P79" i="10"/>
  <c r="P97" i="10" s="1"/>
  <c r="R73" i="10" l="1"/>
  <c r="R96" i="10" s="1"/>
  <c r="R70" i="10"/>
  <c r="R67" i="10"/>
  <c r="S63" i="10" s="1"/>
  <c r="P91" i="10"/>
  <c r="P92" i="10" s="1"/>
  <c r="P86" i="10"/>
  <c r="Q80" i="10"/>
  <c r="AB281" i="12" s="1"/>
  <c r="AB279" i="12" s="1"/>
  <c r="AB283" i="12" s="1"/>
  <c r="Q79" i="10"/>
  <c r="Q97" i="10" s="1"/>
  <c r="Q84" i="10"/>
  <c r="Q85" i="10"/>
  <c r="Q98" i="10" s="1"/>
  <c r="S58" i="10"/>
  <c r="S59" i="10" s="1"/>
  <c r="P99" i="10"/>
  <c r="R90" i="10"/>
  <c r="R74" i="10" l="1"/>
  <c r="R76" i="10" s="1"/>
  <c r="R78" i="10" s="1"/>
  <c r="Q99" i="10"/>
  <c r="S60" i="10"/>
  <c r="T56" i="10" s="1"/>
  <c r="S72" i="10"/>
  <c r="S69" i="10"/>
  <c r="Q91" i="10"/>
  <c r="Q92" i="10" s="1"/>
  <c r="Q86" i="10"/>
  <c r="S65" i="10"/>
  <c r="S66" i="10" s="1"/>
  <c r="S73" i="10" l="1"/>
  <c r="S96" i="10" s="1"/>
  <c r="S70" i="10"/>
  <c r="S67" i="10"/>
  <c r="T63" i="10" s="1"/>
  <c r="R80" i="10"/>
  <c r="AC281" i="12" s="1"/>
  <c r="AC279" i="12" s="1"/>
  <c r="AC283" i="12" s="1"/>
  <c r="R79" i="10"/>
  <c r="R97" i="10" s="1"/>
  <c r="R82" i="10"/>
  <c r="S90" i="10"/>
  <c r="T58" i="10"/>
  <c r="T59" i="10" s="1"/>
  <c r="S74" i="10" l="1"/>
  <c r="S76" i="10" s="1"/>
  <c r="S78" i="10" s="1"/>
  <c r="T60" i="10"/>
  <c r="U56" i="10" s="1"/>
  <c r="T72" i="10"/>
  <c r="T69" i="10"/>
  <c r="R85" i="10"/>
  <c r="R98" i="10" s="1"/>
  <c r="R99" i="10" s="1"/>
  <c r="R84" i="10"/>
  <c r="T65" i="10"/>
  <c r="T66" i="10" s="1"/>
  <c r="T73" i="10" l="1"/>
  <c r="T96" i="10" s="1"/>
  <c r="T70" i="10"/>
  <c r="T67" i="10"/>
  <c r="U63" i="10" s="1"/>
  <c r="S80" i="10"/>
  <c r="AD281" i="12" s="1"/>
  <c r="AD279" i="12" s="1"/>
  <c r="AD283" i="12" s="1"/>
  <c r="S79" i="10"/>
  <c r="S97" i="10" s="1"/>
  <c r="S82" i="10"/>
  <c r="R91" i="10"/>
  <c r="R92" i="10" s="1"/>
  <c r="R86" i="10"/>
  <c r="T90" i="10"/>
  <c r="U58" i="10"/>
  <c r="T74" i="10" l="1"/>
  <c r="T76" i="10" s="1"/>
  <c r="T78" i="10" s="1"/>
  <c r="T82" i="10" s="1"/>
  <c r="U59" i="10"/>
  <c r="S84" i="10"/>
  <c r="S85" i="10"/>
  <c r="S98" i="10" s="1"/>
  <c r="S99" i="10" s="1"/>
  <c r="U65" i="10"/>
  <c r="U66" i="10" s="1"/>
  <c r="U73" i="10" l="1"/>
  <c r="U96" i="10" s="1"/>
  <c r="U70" i="10"/>
  <c r="U67" i="10"/>
  <c r="V63" i="10" s="1"/>
  <c r="T84" i="10"/>
  <c r="T85" i="10"/>
  <c r="T98" i="10" s="1"/>
  <c r="T80" i="10"/>
  <c r="AE281" i="12" s="1"/>
  <c r="AE279" i="12" s="1"/>
  <c r="AE283" i="12" s="1"/>
  <c r="T79" i="10"/>
  <c r="T97" i="10" s="1"/>
  <c r="S86" i="10"/>
  <c r="S91" i="10"/>
  <c r="S92" i="10" s="1"/>
  <c r="U72" i="10"/>
  <c r="U69" i="10"/>
  <c r="U60" i="10"/>
  <c r="V56" i="10" s="1"/>
  <c r="T99" i="10" l="1"/>
  <c r="V58" i="10"/>
  <c r="V59" i="10" s="1"/>
  <c r="U74" i="10"/>
  <c r="U76" i="10" s="1"/>
  <c r="U90" i="10"/>
  <c r="T91" i="10"/>
  <c r="T92" i="10" s="1"/>
  <c r="T86" i="10"/>
  <c r="V65" i="10"/>
  <c r="V66" i="10" s="1"/>
  <c r="V60" i="10" l="1"/>
  <c r="W56" i="10" s="1"/>
  <c r="W58" i="10" s="1"/>
  <c r="W59" i="10" s="1"/>
  <c r="V73" i="10"/>
  <c r="V96" i="10" s="1"/>
  <c r="V70" i="10"/>
  <c r="V67" i="10"/>
  <c r="W63" i="10" s="1"/>
  <c r="U78" i="10"/>
  <c r="U82" i="10" s="1"/>
  <c r="V72" i="10"/>
  <c r="V69" i="10"/>
  <c r="V90" i="10" l="1"/>
  <c r="V74" i="10"/>
  <c r="V76" i="10" s="1"/>
  <c r="U85" i="10"/>
  <c r="U98" i="10" s="1"/>
  <c r="U84" i="10"/>
  <c r="U80" i="10"/>
  <c r="AF281" i="12" s="1"/>
  <c r="AF279" i="12" s="1"/>
  <c r="AF283" i="12" s="1"/>
  <c r="U79" i="10"/>
  <c r="U97" i="10" s="1"/>
  <c r="W65" i="10"/>
  <c r="W66" i="10" s="1"/>
  <c r="W72" i="10"/>
  <c r="W69" i="10"/>
  <c r="W60" i="10"/>
  <c r="X56" i="10" s="1"/>
  <c r="U99" i="10" l="1"/>
  <c r="W67" i="10"/>
  <c r="X63" i="10" s="1"/>
  <c r="W73" i="10"/>
  <c r="W96" i="10" s="1"/>
  <c r="W70" i="10"/>
  <c r="X58" i="10"/>
  <c r="X59" i="10" s="1"/>
  <c r="W90" i="10"/>
  <c r="U86" i="10"/>
  <c r="U91" i="10"/>
  <c r="U92" i="10" s="1"/>
  <c r="V78" i="10"/>
  <c r="V82" i="10" s="1"/>
  <c r="W74" i="10" l="1"/>
  <c r="W76" i="10" s="1"/>
  <c r="W78" i="10" s="1"/>
  <c r="W82" i="10" s="1"/>
  <c r="X72" i="10"/>
  <c r="X69" i="10"/>
  <c r="V84" i="10"/>
  <c r="V85" i="10"/>
  <c r="V98" i="10" s="1"/>
  <c r="V79" i="10"/>
  <c r="V97" i="10" s="1"/>
  <c r="V80" i="10"/>
  <c r="AG281" i="12" s="1"/>
  <c r="AG279" i="12" s="1"/>
  <c r="AG283" i="12" s="1"/>
  <c r="X60" i="10"/>
  <c r="Y56" i="10" s="1"/>
  <c r="X65" i="10"/>
  <c r="X66" i="10" s="1"/>
  <c r="V99" i="10" l="1"/>
  <c r="X73" i="10"/>
  <c r="X96" i="10" s="1"/>
  <c r="X70" i="10"/>
  <c r="Y58" i="10"/>
  <c r="Y59" i="10" s="1"/>
  <c r="W85" i="10"/>
  <c r="W98" i="10" s="1"/>
  <c r="W84" i="10"/>
  <c r="W79" i="10"/>
  <c r="W97" i="10" s="1"/>
  <c r="W80" i="10"/>
  <c r="AH281" i="12" s="1"/>
  <c r="AH279" i="12" s="1"/>
  <c r="AH283" i="12" s="1"/>
  <c r="X67" i="10"/>
  <c r="Y63" i="10" s="1"/>
  <c r="V86" i="10"/>
  <c r="V91" i="10"/>
  <c r="V92" i="10" s="1"/>
  <c r="X90" i="10"/>
  <c r="X74" i="10" l="1"/>
  <c r="X76" i="10" s="1"/>
  <c r="X78" i="10" s="1"/>
  <c r="X82" i="10" s="1"/>
  <c r="W99" i="10"/>
  <c r="Y65" i="10"/>
  <c r="Y66" i="10" s="1"/>
  <c r="W91" i="10"/>
  <c r="W92" i="10" s="1"/>
  <c r="W86" i="10"/>
  <c r="Y72" i="10"/>
  <c r="Y69" i="10"/>
  <c r="Y60" i="10"/>
  <c r="Z56" i="10" s="1"/>
  <c r="Y67" i="10" l="1"/>
  <c r="Z63" i="10" s="1"/>
  <c r="Z65" i="10" s="1"/>
  <c r="Z66" i="10" s="1"/>
  <c r="Z58" i="10"/>
  <c r="Z59" i="10" s="1"/>
  <c r="Y90" i="10"/>
  <c r="X85" i="10"/>
  <c r="X98" i="10" s="1"/>
  <c r="X84" i="10"/>
  <c r="X80" i="10"/>
  <c r="AI281" i="12" s="1"/>
  <c r="AI279" i="12" s="1"/>
  <c r="AI283" i="12" s="1"/>
  <c r="X79" i="10"/>
  <c r="X97" i="10" s="1"/>
  <c r="Y73" i="10"/>
  <c r="Y96" i="10" s="1"/>
  <c r="Y70" i="10"/>
  <c r="Y74" i="10" l="1"/>
  <c r="Y76" i="10" s="1"/>
  <c r="X99" i="10"/>
  <c r="Z60" i="10"/>
  <c r="AA56" i="10" s="1"/>
  <c r="Z73" i="10"/>
  <c r="Z96" i="10" s="1"/>
  <c r="Z70" i="10"/>
  <c r="X86" i="10"/>
  <c r="X91" i="10"/>
  <c r="X92" i="10" s="1"/>
  <c r="Z72" i="10"/>
  <c r="Z69" i="10"/>
  <c r="Z67" i="10"/>
  <c r="AA63" i="10" s="1"/>
  <c r="Y78" i="10" l="1"/>
  <c r="Y82" i="10" s="1"/>
  <c r="AA65" i="10"/>
  <c r="Z90" i="10"/>
  <c r="Z74" i="10"/>
  <c r="Z76" i="10" s="1"/>
  <c r="AA58" i="10"/>
  <c r="AA59" i="10" s="1"/>
  <c r="AA72" i="10" l="1"/>
  <c r="AA69" i="10"/>
  <c r="Z78" i="10"/>
  <c r="Z82" i="10" s="1"/>
  <c r="AA66" i="10"/>
  <c r="AA60" i="10"/>
  <c r="AB56" i="10" s="1"/>
  <c r="Y85" i="10"/>
  <c r="Y98" i="10" s="1"/>
  <c r="Y84" i="10"/>
  <c r="Y80" i="10"/>
  <c r="AJ281" i="12" s="1"/>
  <c r="AJ279" i="12" s="1"/>
  <c r="AJ283" i="12" s="1"/>
  <c r="Y79" i="10"/>
  <c r="Y97" i="10" s="1"/>
  <c r="Y99" i="10" s="1"/>
  <c r="AB58" i="10" l="1"/>
  <c r="AB59" i="10" s="1"/>
  <c r="Y86" i="10"/>
  <c r="Y91" i="10"/>
  <c r="Y92" i="10" s="1"/>
  <c r="AA73" i="10"/>
  <c r="AA96" i="10" s="1"/>
  <c r="AA70" i="10"/>
  <c r="Z85" i="10"/>
  <c r="Z98" i="10" s="1"/>
  <c r="Z84" i="10"/>
  <c r="Z80" i="10"/>
  <c r="AK281" i="12" s="1"/>
  <c r="AK279" i="12" s="1"/>
  <c r="AK283" i="12" s="1"/>
  <c r="Z79" i="10"/>
  <c r="Z97" i="10" s="1"/>
  <c r="AA90" i="10"/>
  <c r="AA67" i="10"/>
  <c r="AB63" i="10" s="1"/>
  <c r="AA74" i="10" l="1"/>
  <c r="AA76" i="10" s="1"/>
  <c r="AA78" i="10" s="1"/>
  <c r="AA82" i="10" s="1"/>
  <c r="Z99" i="10"/>
  <c r="AB60" i="10"/>
  <c r="AC56" i="10" s="1"/>
  <c r="AB65" i="10"/>
  <c r="AB66" i="10" s="1"/>
  <c r="AB67" i="10" s="1"/>
  <c r="AC63" i="10" s="1"/>
  <c r="Z86" i="10"/>
  <c r="Z91" i="10"/>
  <c r="Z92" i="10" s="1"/>
  <c r="AB72" i="10"/>
  <c r="AB69" i="10"/>
  <c r="AC65" i="10" l="1"/>
  <c r="AC66" i="10" s="1"/>
  <c r="AC67" i="10" s="1"/>
  <c r="AD63" i="10" s="1"/>
  <c r="AB90" i="10"/>
  <c r="AB73" i="10"/>
  <c r="AB96" i="10" s="1"/>
  <c r="AB70" i="10"/>
  <c r="AC58" i="10"/>
  <c r="AC59" i="10" s="1"/>
  <c r="AA84" i="10"/>
  <c r="AA85" i="10"/>
  <c r="AA98" i="10" s="1"/>
  <c r="AA80" i="10"/>
  <c r="AL281" i="12" s="1"/>
  <c r="AL279" i="12" s="1"/>
  <c r="AL283" i="12" s="1"/>
  <c r="AA79" i="10"/>
  <c r="AA97" i="10" s="1"/>
  <c r="AA99" i="10" l="1"/>
  <c r="AC72" i="10"/>
  <c r="AC69" i="10"/>
  <c r="AD65" i="10"/>
  <c r="AD66" i="10" s="1"/>
  <c r="AA91" i="10"/>
  <c r="AA92" i="10" s="1"/>
  <c r="AA86" i="10"/>
  <c r="AC60" i="10"/>
  <c r="AD56" i="10" s="1"/>
  <c r="AB74" i="10"/>
  <c r="AB76" i="10" s="1"/>
  <c r="AC73" i="10"/>
  <c r="AC96" i="10" s="1"/>
  <c r="AC70" i="10"/>
  <c r="AB78" i="10" l="1"/>
  <c r="AB82" i="10" s="1"/>
  <c r="AD73" i="10"/>
  <c r="AD96" i="10" s="1"/>
  <c r="AD70" i="10"/>
  <c r="AD58" i="10"/>
  <c r="AD67" i="10"/>
  <c r="AE63" i="10" s="1"/>
  <c r="AC90" i="10"/>
  <c r="AC74" i="10"/>
  <c r="AC76" i="10" s="1"/>
  <c r="AE65" i="10" l="1"/>
  <c r="AE66" i="10" s="1"/>
  <c r="AC78" i="10"/>
  <c r="AC82" i="10" s="1"/>
  <c r="AD59" i="10"/>
  <c r="AB84" i="10"/>
  <c r="AB85" i="10"/>
  <c r="AB98" i="10" s="1"/>
  <c r="AB80" i="10"/>
  <c r="AM281" i="12" s="1"/>
  <c r="AM279" i="12" s="1"/>
  <c r="AM283" i="12" s="1"/>
  <c r="AB79" i="10"/>
  <c r="AB97" i="10" s="1"/>
  <c r="AE73" i="10" l="1"/>
  <c r="AE96" i="10" s="1"/>
  <c r="AE70" i="10"/>
  <c r="AB99" i="10"/>
  <c r="AB86" i="10"/>
  <c r="AB91" i="10"/>
  <c r="AB92" i="10" s="1"/>
  <c r="AD72" i="10"/>
  <c r="AD69" i="10"/>
  <c r="AC84" i="10"/>
  <c r="AC85" i="10"/>
  <c r="AC98" i="10" s="1"/>
  <c r="AC80" i="10"/>
  <c r="AN281" i="12" s="1"/>
  <c r="AN279" i="12" s="1"/>
  <c r="AN283" i="12" s="1"/>
  <c r="AC79" i="10"/>
  <c r="AC97" i="10" s="1"/>
  <c r="AC99" i="10" s="1"/>
  <c r="AE67" i="10"/>
  <c r="AF63" i="10" s="1"/>
  <c r="AD60" i="10"/>
  <c r="AE56" i="10" s="1"/>
  <c r="AF65" i="10" l="1"/>
  <c r="AF66" i="10" s="1"/>
  <c r="AE58" i="10"/>
  <c r="AE59" i="10" s="1"/>
  <c r="AC91" i="10"/>
  <c r="AC92" i="10" s="1"/>
  <c r="AC86" i="10"/>
  <c r="AD90" i="10"/>
  <c r="AD74" i="10"/>
  <c r="AD76" i="10" s="1"/>
  <c r="AF73" i="10" l="1"/>
  <c r="AF96" i="10" s="1"/>
  <c r="AF70" i="10"/>
  <c r="AD78" i="10"/>
  <c r="AD82" i="10"/>
  <c r="AE60" i="10"/>
  <c r="AF56" i="10" s="1"/>
  <c r="AF67" i="10"/>
  <c r="AG63" i="10" s="1"/>
  <c r="AE72" i="10"/>
  <c r="AE69" i="10"/>
  <c r="AG65" i="10" l="1"/>
  <c r="AG66" i="10" s="1"/>
  <c r="AE74" i="10"/>
  <c r="AE76" i="10" s="1"/>
  <c r="AE90" i="10"/>
  <c r="AF58" i="10"/>
  <c r="AF59" i="10" s="1"/>
  <c r="AD84" i="10"/>
  <c r="AD85" i="10"/>
  <c r="AD98" i="10" s="1"/>
  <c r="AD80" i="10"/>
  <c r="AO281" i="12" s="1"/>
  <c r="AO279" i="12" s="1"/>
  <c r="AO283" i="12" s="1"/>
  <c r="AD79" i="10"/>
  <c r="AD97" i="10" s="1"/>
  <c r="AD99" i="10" l="1"/>
  <c r="AF72" i="10"/>
  <c r="AF69" i="10"/>
  <c r="AD86" i="10"/>
  <c r="AD91" i="10"/>
  <c r="AD92" i="10" s="1"/>
  <c r="AE78" i="10"/>
  <c r="AE82" i="10" s="1"/>
  <c r="AG67" i="10"/>
  <c r="AH63" i="10" s="1"/>
  <c r="AF60" i="10"/>
  <c r="AG56" i="10" s="1"/>
  <c r="AG73" i="10"/>
  <c r="AG96" i="10" s="1"/>
  <c r="AG70" i="10"/>
  <c r="AE85" i="10" l="1"/>
  <c r="AE98" i="10" s="1"/>
  <c r="AE84" i="10"/>
  <c r="AG58" i="10"/>
  <c r="AG59" i="10" s="1"/>
  <c r="AH65" i="10"/>
  <c r="AH66" i="10" s="1"/>
  <c r="AE79" i="10"/>
  <c r="AE97" i="10" s="1"/>
  <c r="AE80" i="10"/>
  <c r="AP281" i="12" s="1"/>
  <c r="AP279" i="12" s="1"/>
  <c r="AP283" i="12" s="1"/>
  <c r="AF90" i="10"/>
  <c r="AF74" i="10"/>
  <c r="AF76" i="10" s="1"/>
  <c r="AE99" i="10" l="1"/>
  <c r="AH73" i="10"/>
  <c r="AH96" i="10" s="1"/>
  <c r="AH70" i="10"/>
  <c r="AH67" i="10"/>
  <c r="AI63" i="10" s="1"/>
  <c r="AG60" i="10"/>
  <c r="AH56" i="10" s="1"/>
  <c r="AF78" i="10"/>
  <c r="AF82" i="10" s="1"/>
  <c r="AG72" i="10"/>
  <c r="AG69" i="10"/>
  <c r="AE86" i="10"/>
  <c r="AE91" i="10"/>
  <c r="AE92" i="10" s="1"/>
  <c r="AG74" i="10" l="1"/>
  <c r="AG76" i="10" s="1"/>
  <c r="AG90" i="10"/>
  <c r="AF85" i="10"/>
  <c r="AF98" i="10" s="1"/>
  <c r="AF84" i="10"/>
  <c r="AF79" i="10"/>
  <c r="AF97" i="10" s="1"/>
  <c r="AF80" i="10"/>
  <c r="AQ281" i="12" s="1"/>
  <c r="AQ279" i="12" s="1"/>
  <c r="AQ283" i="12" s="1"/>
  <c r="AH58" i="10"/>
  <c r="AH59" i="10" s="1"/>
  <c r="AI65" i="10"/>
  <c r="AI66" i="10" s="1"/>
  <c r="AF99" i="10" l="1"/>
  <c r="AH72" i="10"/>
  <c r="AH69" i="10"/>
  <c r="AI67" i="10"/>
  <c r="AJ63" i="10" s="1"/>
  <c r="AF91" i="10"/>
  <c r="AF92" i="10" s="1"/>
  <c r="AF86" i="10"/>
  <c r="AI73" i="10"/>
  <c r="AI96" i="10" s="1"/>
  <c r="AI70" i="10"/>
  <c r="AH60" i="10"/>
  <c r="AI56" i="10" s="1"/>
  <c r="AG78" i="10"/>
  <c r="AG79" i="10" l="1"/>
  <c r="AG97" i="10" s="1"/>
  <c r="AG80" i="10"/>
  <c r="AR281" i="12" s="1"/>
  <c r="AR279" i="12" s="1"/>
  <c r="AR283" i="12" s="1"/>
  <c r="AG82" i="10"/>
  <c r="AI58" i="10"/>
  <c r="AI59" i="10" s="1"/>
  <c r="AJ65" i="10"/>
  <c r="AH90" i="10"/>
  <c r="AH74" i="10"/>
  <c r="AH76" i="10" s="1"/>
  <c r="AJ66" i="10" l="1"/>
  <c r="AI60" i="10"/>
  <c r="AJ56" i="10" s="1"/>
  <c r="AI72" i="10"/>
  <c r="AI69" i="10"/>
  <c r="AG85" i="10"/>
  <c r="AG98" i="10" s="1"/>
  <c r="AG99" i="10" s="1"/>
  <c r="AG84" i="10"/>
  <c r="AH78" i="10"/>
  <c r="AH82" i="10" s="1"/>
  <c r="AH84" i="10" l="1"/>
  <c r="AH85" i="10"/>
  <c r="AH98" i="10" s="1"/>
  <c r="AJ73" i="10"/>
  <c r="AJ96" i="10" s="1"/>
  <c r="AJ70" i="10"/>
  <c r="AH79" i="10"/>
  <c r="AH97" i="10" s="1"/>
  <c r="AH80" i="10"/>
  <c r="AS281" i="12" s="1"/>
  <c r="AS279" i="12" s="1"/>
  <c r="AS283" i="12" s="1"/>
  <c r="AG91" i="10"/>
  <c r="AG92" i="10" s="1"/>
  <c r="AG86" i="10"/>
  <c r="AI74" i="10"/>
  <c r="AI76" i="10" s="1"/>
  <c r="AI90" i="10"/>
  <c r="AJ58" i="10"/>
  <c r="AJ59" i="10" s="1"/>
  <c r="AJ67" i="10"/>
  <c r="AK63" i="10" s="1"/>
  <c r="AH99" i="10" l="1"/>
  <c r="AJ60" i="10"/>
  <c r="AK56" i="10" s="1"/>
  <c r="AK65" i="10"/>
  <c r="AK66" i="10" s="1"/>
  <c r="AI78" i="10"/>
  <c r="AI82" i="10" s="1"/>
  <c r="AJ72" i="10"/>
  <c r="AJ69" i="10"/>
  <c r="AH86" i="10"/>
  <c r="AH91" i="10"/>
  <c r="AH92" i="10" s="1"/>
  <c r="AJ74" i="10" l="1"/>
  <c r="AJ76" i="10" s="1"/>
  <c r="AJ90" i="10"/>
  <c r="AI85" i="10"/>
  <c r="AI98" i="10" s="1"/>
  <c r="AI84" i="10"/>
  <c r="AI80" i="10"/>
  <c r="AT281" i="12" s="1"/>
  <c r="AT279" i="12" s="1"/>
  <c r="AT283" i="12" s="1"/>
  <c r="AI79" i="10"/>
  <c r="AI97" i="10" s="1"/>
  <c r="AK73" i="10"/>
  <c r="AK96" i="10" s="1"/>
  <c r="AK70" i="10"/>
  <c r="AK67" i="10"/>
  <c r="AL63" i="10" s="1"/>
  <c r="AK58" i="10"/>
  <c r="AK59" i="10" s="1"/>
  <c r="AI99" i="10" l="1"/>
  <c r="AK60" i="10"/>
  <c r="AL56" i="10" s="1"/>
  <c r="AL65" i="10"/>
  <c r="AL66" i="10" s="1"/>
  <c r="AK72" i="10"/>
  <c r="AK69" i="10"/>
  <c r="AI86" i="10"/>
  <c r="AI91" i="10"/>
  <c r="AI92" i="10" s="1"/>
  <c r="AJ78" i="10"/>
  <c r="AJ82" i="10" s="1"/>
  <c r="AL67" i="10" l="1"/>
  <c r="AM63" i="10" s="1"/>
  <c r="AM65" i="10" s="1"/>
  <c r="AJ85" i="10"/>
  <c r="AJ98" i="10" s="1"/>
  <c r="AJ84" i="10"/>
  <c r="AJ80" i="10"/>
  <c r="AU281" i="12" s="1"/>
  <c r="AU279" i="12" s="1"/>
  <c r="AU283" i="12" s="1"/>
  <c r="AJ79" i="10"/>
  <c r="AJ97" i="10" s="1"/>
  <c r="AK90" i="10"/>
  <c r="AK74" i="10"/>
  <c r="AK76" i="10" s="1"/>
  <c r="AL73" i="10"/>
  <c r="AL96" i="10" s="1"/>
  <c r="AL70" i="10"/>
  <c r="AL58" i="10"/>
  <c r="AL59" i="10" s="1"/>
  <c r="AJ99" i="10" l="1"/>
  <c r="AL72" i="10"/>
  <c r="AL69" i="10"/>
  <c r="AM66" i="10"/>
  <c r="AK78" i="10"/>
  <c r="AK82" i="10" s="1"/>
  <c r="AJ91" i="10"/>
  <c r="AJ92" i="10" s="1"/>
  <c r="AJ86" i="10"/>
  <c r="AL60" i="10"/>
  <c r="AM56" i="10" s="1"/>
  <c r="AM73" i="10" l="1"/>
  <c r="AM96" i="10" s="1"/>
  <c r="AM70" i="10"/>
  <c r="AM58" i="10"/>
  <c r="AM59" i="10" s="1"/>
  <c r="AK85" i="10"/>
  <c r="AK98" i="10" s="1"/>
  <c r="AK84" i="10"/>
  <c r="AK79" i="10"/>
  <c r="AK97" i="10" s="1"/>
  <c r="AK80" i="10"/>
  <c r="AV281" i="12" s="1"/>
  <c r="AV279" i="12" s="1"/>
  <c r="AV283" i="12" s="1"/>
  <c r="AL90" i="10"/>
  <c r="AL74" i="10"/>
  <c r="AL76" i="10" s="1"/>
  <c r="AM67" i="10"/>
  <c r="AN63" i="10" s="1"/>
  <c r="AK99" i="10" l="1"/>
  <c r="AL78" i="10"/>
  <c r="AL82" i="10" s="1"/>
  <c r="AK86" i="10"/>
  <c r="AK91" i="10"/>
  <c r="AK92" i="10" s="1"/>
  <c r="AM60" i="10"/>
  <c r="AN56" i="10" s="1"/>
  <c r="AN65" i="10"/>
  <c r="AN66" i="10" s="1"/>
  <c r="AM72" i="10"/>
  <c r="AM69" i="10"/>
  <c r="AN73" i="10" l="1"/>
  <c r="AN96" i="10" s="1"/>
  <c r="AN70" i="10"/>
  <c r="AM90" i="10"/>
  <c r="AM74" i="10"/>
  <c r="AM76" i="10" s="1"/>
  <c r="AL84" i="10"/>
  <c r="AL85" i="10"/>
  <c r="AL98" i="10" s="1"/>
  <c r="AN67" i="10"/>
  <c r="AO63" i="10" s="1"/>
  <c r="AN58" i="10"/>
  <c r="AL79" i="10"/>
  <c r="AL97" i="10" s="1"/>
  <c r="AL99" i="10" s="1"/>
  <c r="AL80" i="10"/>
  <c r="AW281" i="12" s="1"/>
  <c r="AW279" i="12" s="1"/>
  <c r="AW283" i="12" s="1"/>
  <c r="AN59" i="10" l="1"/>
  <c r="AL86" i="10"/>
  <c r="AL91" i="10"/>
  <c r="AL92" i="10" s="1"/>
  <c r="AO65" i="10"/>
  <c r="AO66" i="10" s="1"/>
  <c r="AM78" i="10"/>
  <c r="AM82" i="10" s="1"/>
  <c r="AM85" i="10" l="1"/>
  <c r="AM98" i="10" s="1"/>
  <c r="AM84" i="10"/>
  <c r="AM79" i="10"/>
  <c r="AM97" i="10" s="1"/>
  <c r="AM80" i="10"/>
  <c r="AX281" i="12" s="1"/>
  <c r="AX279" i="12" s="1"/>
  <c r="AX283" i="12" s="1"/>
  <c r="AO67" i="10"/>
  <c r="AP63" i="10" s="1"/>
  <c r="AN72" i="10"/>
  <c r="AN69" i="10"/>
  <c r="AO73" i="10"/>
  <c r="AO96" i="10" s="1"/>
  <c r="AO70" i="10"/>
  <c r="AN60" i="10"/>
  <c r="AO56" i="10" s="1"/>
  <c r="AO58" i="10" l="1"/>
  <c r="AO59" i="10" s="1"/>
  <c r="AN90" i="10"/>
  <c r="AN74" i="10"/>
  <c r="AN76" i="10" s="1"/>
  <c r="AP65" i="10"/>
  <c r="AP66" i="10" s="1"/>
  <c r="AM86" i="10"/>
  <c r="AM91" i="10"/>
  <c r="AM92" i="10" s="1"/>
  <c r="AM99" i="10"/>
  <c r="AP67" i="10" l="1"/>
  <c r="AQ63" i="10" s="1"/>
  <c r="AN78" i="10"/>
  <c r="AN82" i="10" s="1"/>
  <c r="AP73" i="10"/>
  <c r="AP96" i="10" s="1"/>
  <c r="AP70" i="10"/>
  <c r="AO60" i="10"/>
  <c r="AP56" i="10" s="1"/>
  <c r="AO72" i="10"/>
  <c r="AO69" i="10"/>
  <c r="AO74" i="10" l="1"/>
  <c r="AO76" i="10" s="1"/>
  <c r="AO90" i="10"/>
  <c r="AP58" i="10"/>
  <c r="AP59" i="10" s="1"/>
  <c r="AN84" i="10"/>
  <c r="AN85" i="10"/>
  <c r="AN98" i="10" s="1"/>
  <c r="AN79" i="10"/>
  <c r="AN97" i="10" s="1"/>
  <c r="AN80" i="10"/>
  <c r="AY281" i="12" s="1"/>
  <c r="AY279" i="12" s="1"/>
  <c r="AY283" i="12" s="1"/>
  <c r="AQ65" i="10"/>
  <c r="AQ66" i="10" s="1"/>
  <c r="AN99" i="10" l="1"/>
  <c r="AQ73" i="10"/>
  <c r="AQ96" i="10" s="1"/>
  <c r="AQ70" i="10"/>
  <c r="AQ67" i="10"/>
  <c r="AR63" i="10" s="1"/>
  <c r="AP60" i="10"/>
  <c r="AQ56" i="10" s="1"/>
  <c r="AN86" i="10"/>
  <c r="AN91" i="10"/>
  <c r="AN92" i="10" s="1"/>
  <c r="AP72" i="10"/>
  <c r="AP69" i="10"/>
  <c r="AO78" i="10"/>
  <c r="AO82" i="10" s="1"/>
  <c r="AO80" i="10" l="1"/>
  <c r="AZ281" i="12" s="1"/>
  <c r="AZ279" i="12" s="1"/>
  <c r="AZ283" i="12" s="1"/>
  <c r="AO79" i="10"/>
  <c r="AO97" i="10" s="1"/>
  <c r="AO85" i="10"/>
  <c r="AO98" i="10" s="1"/>
  <c r="AO84" i="10"/>
  <c r="AP90" i="10"/>
  <c r="AP74" i="10"/>
  <c r="AP76" i="10" s="1"/>
  <c r="AQ58" i="10"/>
  <c r="AQ59" i="10" s="1"/>
  <c r="AR65" i="10"/>
  <c r="AR66" i="10" s="1"/>
  <c r="AR73" i="10" l="1"/>
  <c r="AR96" i="10" s="1"/>
  <c r="AR70" i="10"/>
  <c r="AQ60" i="10"/>
  <c r="AR56" i="10" s="1"/>
  <c r="AQ72" i="10"/>
  <c r="AQ69" i="10"/>
  <c r="AP78" i="10"/>
  <c r="AO91" i="10"/>
  <c r="AO92" i="10" s="1"/>
  <c r="AO86" i="10"/>
  <c r="AO99" i="10"/>
  <c r="AR67" i="10"/>
  <c r="AS63" i="10" s="1"/>
  <c r="AS65" i="10" l="1"/>
  <c r="AS66" i="10" s="1"/>
  <c r="AS67" i="10" s="1"/>
  <c r="AT63" i="10" s="1"/>
  <c r="AP80" i="10"/>
  <c r="BA281" i="12" s="1"/>
  <c r="BA279" i="12" s="1"/>
  <c r="BA283" i="12" s="1"/>
  <c r="AP79" i="10"/>
  <c r="AP97" i="10" s="1"/>
  <c r="AP82" i="10"/>
  <c r="AQ74" i="10"/>
  <c r="AQ76" i="10" s="1"/>
  <c r="AQ90" i="10"/>
  <c r="AR58" i="10"/>
  <c r="AR59" i="10" s="1"/>
  <c r="AT65" i="10" l="1"/>
  <c r="AT66" i="10" s="1"/>
  <c r="AR60" i="10"/>
  <c r="AS56" i="10" s="1"/>
  <c r="AP85" i="10"/>
  <c r="AP98" i="10" s="1"/>
  <c r="AP99" i="10" s="1"/>
  <c r="AP84" i="10"/>
  <c r="AR72" i="10"/>
  <c r="AR69" i="10"/>
  <c r="AQ78" i="10"/>
  <c r="AQ82" i="10" s="1"/>
  <c r="AS73" i="10"/>
  <c r="AS96" i="10" s="1"/>
  <c r="AS70" i="10"/>
  <c r="AR74" i="10" l="1"/>
  <c r="AR76" i="10" s="1"/>
  <c r="AR90" i="10"/>
  <c r="AQ79" i="10"/>
  <c r="AQ97" i="10" s="1"/>
  <c r="AQ80" i="10"/>
  <c r="BB281" i="12" s="1"/>
  <c r="BB279" i="12" s="1"/>
  <c r="BB283" i="12" s="1"/>
  <c r="AS58" i="10"/>
  <c r="AS59" i="10" s="1"/>
  <c r="AT67" i="10"/>
  <c r="AU63" i="10" s="1"/>
  <c r="AQ85" i="10"/>
  <c r="AQ98" i="10" s="1"/>
  <c r="AQ84" i="10"/>
  <c r="AP91" i="10"/>
  <c r="AP92" i="10" s="1"/>
  <c r="AP86" i="10"/>
  <c r="AT73" i="10"/>
  <c r="AT96" i="10" s="1"/>
  <c r="AT70" i="10"/>
  <c r="AS72" i="10" l="1"/>
  <c r="AS69" i="10"/>
  <c r="AQ86" i="10"/>
  <c r="AQ91" i="10"/>
  <c r="AQ92" i="10" s="1"/>
  <c r="AU65" i="10"/>
  <c r="AU66" i="10" s="1"/>
  <c r="AS60" i="10"/>
  <c r="AT56" i="10" s="1"/>
  <c r="AR78" i="10"/>
  <c r="AR82" i="10" s="1"/>
  <c r="AQ99" i="10"/>
  <c r="AU73" i="10" l="1"/>
  <c r="AU96" i="10" s="1"/>
  <c r="AU70" i="10"/>
  <c r="AR84" i="10"/>
  <c r="AR85" i="10"/>
  <c r="AR98" i="10" s="1"/>
  <c r="AR79" i="10"/>
  <c r="AR97" i="10" s="1"/>
  <c r="AR80" i="10"/>
  <c r="BC281" i="12" s="1"/>
  <c r="BC279" i="12" s="1"/>
  <c r="BC283" i="12" s="1"/>
  <c r="AT58" i="10"/>
  <c r="AT59" i="10" s="1"/>
  <c r="AU67" i="10"/>
  <c r="AV63" i="10" s="1"/>
  <c r="AS74" i="10"/>
  <c r="AS76" i="10" s="1"/>
  <c r="AS90" i="10"/>
  <c r="AT72" i="10" l="1"/>
  <c r="AT69" i="10"/>
  <c r="AT60" i="10"/>
  <c r="AU56" i="10" s="1"/>
  <c r="AS78" i="10"/>
  <c r="AS82" i="10" s="1"/>
  <c r="AV65" i="10"/>
  <c r="AV66" i="10" s="1"/>
  <c r="AR99" i="10"/>
  <c r="AR91" i="10"/>
  <c r="AR92" i="10" s="1"/>
  <c r="AR86" i="10"/>
  <c r="AV73" i="10" l="1"/>
  <c r="AV96" i="10" s="1"/>
  <c r="AV70" i="10"/>
  <c r="AV67" i="10"/>
  <c r="AW63" i="10" s="1"/>
  <c r="AS84" i="10"/>
  <c r="AS85" i="10"/>
  <c r="AS98" i="10" s="1"/>
  <c r="AS79" i="10"/>
  <c r="AS97" i="10" s="1"/>
  <c r="AS80" i="10"/>
  <c r="BD281" i="12" s="1"/>
  <c r="BD279" i="12" s="1"/>
  <c r="BD283" i="12" s="1"/>
  <c r="AU58" i="10"/>
  <c r="AT90" i="10"/>
  <c r="AT74" i="10"/>
  <c r="AT76" i="10" s="1"/>
  <c r="AS99" i="10" l="1"/>
  <c r="AU59" i="10"/>
  <c r="AU60" i="10" s="1"/>
  <c r="AV56" i="10" s="1"/>
  <c r="AV58" i="10" s="1"/>
  <c r="AV59" i="10" s="1"/>
  <c r="AT78" i="10"/>
  <c r="AT82" i="10" s="1"/>
  <c r="AS91" i="10"/>
  <c r="AS92" i="10" s="1"/>
  <c r="AS86" i="10"/>
  <c r="AW65" i="10"/>
  <c r="AW66" i="10" s="1"/>
  <c r="AU69" i="10" l="1"/>
  <c r="AU72" i="10"/>
  <c r="AU90" i="10" s="1"/>
  <c r="AW67" i="10"/>
  <c r="AX63" i="10" s="1"/>
  <c r="AW73" i="10"/>
  <c r="AW96" i="10" s="1"/>
  <c r="AW70" i="10"/>
  <c r="AT84" i="10"/>
  <c r="AT85" i="10"/>
  <c r="AT98" i="10" s="1"/>
  <c r="AT80" i="10"/>
  <c r="BE281" i="12" s="1"/>
  <c r="BE279" i="12" s="1"/>
  <c r="BE283" i="12" s="1"/>
  <c r="AT79" i="10"/>
  <c r="AT97" i="10" s="1"/>
  <c r="AV60" i="10"/>
  <c r="AW56" i="10" s="1"/>
  <c r="AV72" i="10"/>
  <c r="AV69" i="10"/>
  <c r="AT99" i="10" l="1"/>
  <c r="AU74" i="10"/>
  <c r="AU76" i="10" s="1"/>
  <c r="AU78" i="10" s="1"/>
  <c r="AV90" i="10"/>
  <c r="AV74" i="10"/>
  <c r="AV76" i="10" s="1"/>
  <c r="AW58" i="10"/>
  <c r="AW59" i="10" s="1"/>
  <c r="AT86" i="10"/>
  <c r="AT91" i="10"/>
  <c r="AT92" i="10" s="1"/>
  <c r="AX65" i="10"/>
  <c r="AX66" i="10" s="1"/>
  <c r="AX73" i="10" l="1"/>
  <c r="AX96" i="10" s="1"/>
  <c r="AX70" i="10"/>
  <c r="AX67" i="10"/>
  <c r="AY63" i="10" s="1"/>
  <c r="AU80" i="10"/>
  <c r="BF281" i="12" s="1"/>
  <c r="BF279" i="12" s="1"/>
  <c r="BF283" i="12" s="1"/>
  <c r="AU79" i="10"/>
  <c r="AU97" i="10" s="1"/>
  <c r="AU82" i="10"/>
  <c r="AV78" i="10"/>
  <c r="AV82" i="10" s="1"/>
  <c r="AW72" i="10"/>
  <c r="AW69" i="10"/>
  <c r="AW60" i="10"/>
  <c r="AX56" i="10" s="1"/>
  <c r="AV84" i="10" l="1"/>
  <c r="AV85" i="10"/>
  <c r="AV98" i="10" s="1"/>
  <c r="AX58" i="10"/>
  <c r="AX59" i="10" s="1"/>
  <c r="AW74" i="10"/>
  <c r="AW76" i="10" s="1"/>
  <c r="AW90" i="10"/>
  <c r="AV79" i="10"/>
  <c r="AV97" i="10" s="1"/>
  <c r="AV80" i="10"/>
  <c r="BG281" i="12" s="1"/>
  <c r="BG279" i="12" s="1"/>
  <c r="BG283" i="12" s="1"/>
  <c r="AU85" i="10"/>
  <c r="AU98" i="10" s="1"/>
  <c r="AU99" i="10" s="1"/>
  <c r="AU84" i="10"/>
  <c r="AY65" i="10"/>
  <c r="AY66" i="10" s="1"/>
  <c r="AY73" i="10" l="1"/>
  <c r="AY96" i="10" s="1"/>
  <c r="AY70" i="10"/>
  <c r="AU91" i="10"/>
  <c r="AU92" i="10" s="1"/>
  <c r="AU86" i="10"/>
  <c r="AW78" i="10"/>
  <c r="AW82" i="10" s="1"/>
  <c r="AY67" i="10"/>
  <c r="AZ63" i="10" s="1"/>
  <c r="AX60" i="10"/>
  <c r="AY56" i="10" s="1"/>
  <c r="AV99" i="10"/>
  <c r="AX72" i="10"/>
  <c r="AX69" i="10"/>
  <c r="AV86" i="10"/>
  <c r="AV91" i="10"/>
  <c r="AV92" i="10" s="1"/>
  <c r="AZ65" i="10" l="1"/>
  <c r="AZ66" i="10" s="1"/>
  <c r="AX90" i="10"/>
  <c r="AX74" i="10"/>
  <c r="AX76" i="10" s="1"/>
  <c r="AY58" i="10"/>
  <c r="AY59" i="10" s="1"/>
  <c r="AW85" i="10"/>
  <c r="AW98" i="10" s="1"/>
  <c r="AW84" i="10"/>
  <c r="AW79" i="10"/>
  <c r="AW97" i="10" s="1"/>
  <c r="AW80" i="10"/>
  <c r="BH281" i="12" s="1"/>
  <c r="BH279" i="12" s="1"/>
  <c r="BH283" i="12" s="1"/>
  <c r="AW99" i="10" l="1"/>
  <c r="AY60" i="10"/>
  <c r="AZ56" i="10" s="1"/>
  <c r="AY72" i="10"/>
  <c r="AY69" i="10"/>
  <c r="AZ67" i="10"/>
  <c r="BA63" i="10" s="1"/>
  <c r="AW86" i="10"/>
  <c r="AW91" i="10"/>
  <c r="AW92" i="10" s="1"/>
  <c r="AX78" i="10"/>
  <c r="AZ73" i="10"/>
  <c r="AZ96" i="10" s="1"/>
  <c r="AZ70" i="10"/>
  <c r="AX79" i="10" l="1"/>
  <c r="AX97" i="10" s="1"/>
  <c r="AX80" i="10"/>
  <c r="BI281" i="12" s="1"/>
  <c r="BI279" i="12" s="1"/>
  <c r="BI283" i="12" s="1"/>
  <c r="AX82" i="10"/>
  <c r="BA65" i="10"/>
  <c r="BA66" i="10" s="1"/>
  <c r="AY74" i="10"/>
  <c r="AY76" i="10" s="1"/>
  <c r="AY90" i="10"/>
  <c r="AZ58" i="10"/>
  <c r="AZ59" i="10" s="1"/>
  <c r="AZ72" i="10" l="1"/>
  <c r="AZ69" i="10"/>
  <c r="AY78" i="10"/>
  <c r="AY82" i="10" s="1"/>
  <c r="BA67" i="10"/>
  <c r="BB63" i="10" s="1"/>
  <c r="BA73" i="10"/>
  <c r="BA96" i="10" s="1"/>
  <c r="BA70" i="10"/>
  <c r="AX84" i="10"/>
  <c r="AX85" i="10"/>
  <c r="AX98" i="10" s="1"/>
  <c r="AX99" i="10" s="1"/>
  <c r="AZ60" i="10"/>
  <c r="BA56" i="10" s="1"/>
  <c r="BA58" i="10" l="1"/>
  <c r="BA59" i="10" s="1"/>
  <c r="BA60" i="10" s="1"/>
  <c r="BB56" i="10" s="1"/>
  <c r="AX86" i="10"/>
  <c r="AX91" i="10"/>
  <c r="AX92" i="10" s="1"/>
  <c r="BB65" i="10"/>
  <c r="BB66" i="10" s="1"/>
  <c r="AY84" i="10"/>
  <c r="AY85" i="10"/>
  <c r="AY98" i="10" s="1"/>
  <c r="AY79" i="10"/>
  <c r="AY97" i="10" s="1"/>
  <c r="AY80" i="10"/>
  <c r="BJ281" i="12" s="1"/>
  <c r="BJ279" i="12" s="1"/>
  <c r="BJ283" i="12" s="1"/>
  <c r="AZ90" i="10"/>
  <c r="AZ74" i="10"/>
  <c r="AZ76" i="10" s="1"/>
  <c r="AY99" i="10" l="1"/>
  <c r="BB58" i="10"/>
  <c r="BB59" i="10" s="1"/>
  <c r="AZ78" i="10"/>
  <c r="AZ82" i="10" s="1"/>
  <c r="AY86" i="10"/>
  <c r="AY91" i="10"/>
  <c r="AY92" i="10" s="1"/>
  <c r="BB73" i="10"/>
  <c r="BB96" i="10" s="1"/>
  <c r="BB70" i="10"/>
  <c r="BB67" i="10"/>
  <c r="BC63" i="10" s="1"/>
  <c r="BA72" i="10"/>
  <c r="BA69" i="10"/>
  <c r="BC65" i="10" l="1"/>
  <c r="BC66" i="10" s="1"/>
  <c r="BA90" i="10"/>
  <c r="BA74" i="10"/>
  <c r="BA76" i="10" s="1"/>
  <c r="AZ84" i="10"/>
  <c r="AZ85" i="10"/>
  <c r="AZ98" i="10" s="1"/>
  <c r="AZ79" i="10"/>
  <c r="AZ97" i="10" s="1"/>
  <c r="AZ80" i="10"/>
  <c r="BK281" i="12" s="1"/>
  <c r="BK279" i="12" s="1"/>
  <c r="BK283" i="12" s="1"/>
  <c r="BB72" i="10"/>
  <c r="BB69" i="10"/>
  <c r="BB60" i="10"/>
  <c r="BC56" i="10" s="1"/>
  <c r="AZ99" i="10" l="1"/>
  <c r="BC67" i="10"/>
  <c r="BD63" i="10" s="1"/>
  <c r="BD65" i="10" s="1"/>
  <c r="BD66" i="10" s="1"/>
  <c r="BB90" i="10"/>
  <c r="BB74" i="10"/>
  <c r="BB76" i="10" s="1"/>
  <c r="AZ91" i="10"/>
  <c r="AZ92" i="10" s="1"/>
  <c r="AZ86" i="10"/>
  <c r="BC58" i="10"/>
  <c r="BC59" i="10" s="1"/>
  <c r="BC60" i="10" s="1"/>
  <c r="BD56" i="10" s="1"/>
  <c r="BA78" i="10"/>
  <c r="BA82" i="10" s="1"/>
  <c r="BC73" i="10"/>
  <c r="BC96" i="10" s="1"/>
  <c r="BC70" i="10"/>
  <c r="BD58" i="10" l="1"/>
  <c r="BD59" i="10" s="1"/>
  <c r="BD60" i="10" s="1"/>
  <c r="BE56" i="10" s="1"/>
  <c r="BC72" i="10"/>
  <c r="BC69" i="10"/>
  <c r="BD67" i="10"/>
  <c r="BE63" i="10" s="1"/>
  <c r="BA85" i="10"/>
  <c r="BA98" i="10" s="1"/>
  <c r="BA84" i="10"/>
  <c r="BA80" i="10"/>
  <c r="BL281" i="12" s="1"/>
  <c r="BL279" i="12" s="1"/>
  <c r="BL283" i="12" s="1"/>
  <c r="BA79" i="10"/>
  <c r="BA97" i="10" s="1"/>
  <c r="BD73" i="10"/>
  <c r="BD96" i="10" s="1"/>
  <c r="BD70" i="10"/>
  <c r="BB78" i="10"/>
  <c r="BB82" i="10" s="1"/>
  <c r="BA99" i="10" l="1"/>
  <c r="BB85" i="10"/>
  <c r="BB98" i="10" s="1"/>
  <c r="BB84" i="10"/>
  <c r="BA91" i="10"/>
  <c r="BA92" i="10" s="1"/>
  <c r="BA86" i="10"/>
  <c r="BE58" i="10"/>
  <c r="BE59" i="10" s="1"/>
  <c r="BB79" i="10"/>
  <c r="BB97" i="10" s="1"/>
  <c r="BB80" i="10"/>
  <c r="BM281" i="12" s="1"/>
  <c r="BM279" i="12" s="1"/>
  <c r="BM283" i="12" s="1"/>
  <c r="BE65" i="10"/>
  <c r="BC74" i="10"/>
  <c r="BC76" i="10" s="1"/>
  <c r="BC90" i="10"/>
  <c r="BD72" i="10"/>
  <c r="BD69" i="10"/>
  <c r="BB99" i="10" l="1"/>
  <c r="BE66" i="10"/>
  <c r="BC78" i="10"/>
  <c r="BC82" i="10" s="1"/>
  <c r="BE72" i="10"/>
  <c r="BE69" i="10"/>
  <c r="BD90" i="10"/>
  <c r="BD74" i="10"/>
  <c r="BD76" i="10" s="1"/>
  <c r="BE60" i="10"/>
  <c r="BF56" i="10" s="1"/>
  <c r="BB91" i="10"/>
  <c r="BB92" i="10" s="1"/>
  <c r="BB86" i="10"/>
  <c r="BF58" i="10" l="1"/>
  <c r="BF59" i="10" s="1"/>
  <c r="BD78" i="10"/>
  <c r="BE90" i="10"/>
  <c r="BC85" i="10"/>
  <c r="BC98" i="10" s="1"/>
  <c r="BC84" i="10"/>
  <c r="BC80" i="10"/>
  <c r="BN281" i="12" s="1"/>
  <c r="BN279" i="12" s="1"/>
  <c r="BN283" i="12" s="1"/>
  <c r="BC79" i="10"/>
  <c r="BC97" i="10" s="1"/>
  <c r="BE73" i="10"/>
  <c r="BE96" i="10" s="1"/>
  <c r="BE70" i="10"/>
  <c r="BE67" i="10"/>
  <c r="BF63" i="10" s="1"/>
  <c r="BC99" i="10" l="1"/>
  <c r="BF72" i="10"/>
  <c r="BF69" i="10"/>
  <c r="BE74" i="10"/>
  <c r="BE76" i="10" s="1"/>
  <c r="BD79" i="10"/>
  <c r="BD97" i="10" s="1"/>
  <c r="BD80" i="10"/>
  <c r="BO281" i="12" s="1"/>
  <c r="BO279" i="12" s="1"/>
  <c r="BO283" i="12" s="1"/>
  <c r="BF60" i="10"/>
  <c r="BG56" i="10" s="1"/>
  <c r="BF65" i="10"/>
  <c r="BF66" i="10" s="1"/>
  <c r="BC91" i="10"/>
  <c r="BC92" i="10" s="1"/>
  <c r="BC86" i="10"/>
  <c r="BD82" i="10"/>
  <c r="BD85" i="10" l="1"/>
  <c r="BD98" i="10" s="1"/>
  <c r="BD99" i="10" s="1"/>
  <c r="BD84" i="10"/>
  <c r="BF73" i="10"/>
  <c r="BF96" i="10" s="1"/>
  <c r="BF70" i="10"/>
  <c r="BG58" i="10"/>
  <c r="BG59" i="10" s="1"/>
  <c r="BF67" i="10"/>
  <c r="BG63" i="10" s="1"/>
  <c r="BE78" i="10"/>
  <c r="BE82" i="10" s="1"/>
  <c r="BF90" i="10"/>
  <c r="BF74" i="10" l="1"/>
  <c r="BF76" i="10" s="1"/>
  <c r="BF78" i="10" s="1"/>
  <c r="BF82" i="10" s="1"/>
  <c r="BE85" i="10"/>
  <c r="BE98" i="10" s="1"/>
  <c r="BE84" i="10"/>
  <c r="BE80" i="10"/>
  <c r="BP281" i="12" s="1"/>
  <c r="BP279" i="12" s="1"/>
  <c r="BP283" i="12" s="1"/>
  <c r="BE79" i="10"/>
  <c r="BE97" i="10" s="1"/>
  <c r="BG65" i="10"/>
  <c r="BG66" i="10" s="1"/>
  <c r="BG72" i="10"/>
  <c r="BG69" i="10"/>
  <c r="BG60" i="10"/>
  <c r="BH56" i="10" s="1"/>
  <c r="BD86" i="10"/>
  <c r="BD91" i="10"/>
  <c r="BD92" i="10" s="1"/>
  <c r="BE99" i="10" l="1"/>
  <c r="BG90" i="10"/>
  <c r="BG73" i="10"/>
  <c r="BG96" i="10" s="1"/>
  <c r="BG70" i="10"/>
  <c r="BH58" i="10"/>
  <c r="BH59" i="10" s="1"/>
  <c r="BG67" i="10"/>
  <c r="BH63" i="10" s="1"/>
  <c r="BE91" i="10"/>
  <c r="BE92" i="10" s="1"/>
  <c r="BE86" i="10"/>
  <c r="BF84" i="10"/>
  <c r="BF85" i="10"/>
  <c r="BF98" i="10" s="1"/>
  <c r="BF80" i="10"/>
  <c r="BQ281" i="12" s="1"/>
  <c r="BQ279" i="12" s="1"/>
  <c r="BQ283" i="12" s="1"/>
  <c r="BF79" i="10"/>
  <c r="BF97" i="10" s="1"/>
  <c r="BF99" i="10" l="1"/>
  <c r="BF91" i="10"/>
  <c r="BF92" i="10" s="1"/>
  <c r="BF86" i="10"/>
  <c r="BH65" i="10"/>
  <c r="BH66" i="10" s="1"/>
  <c r="BH60" i="10"/>
  <c r="BI56" i="10" s="1"/>
  <c r="BH72" i="10"/>
  <c r="BH69" i="10"/>
  <c r="BG74" i="10"/>
  <c r="BG76" i="10" s="1"/>
  <c r="BI58" i="10" l="1"/>
  <c r="BI59" i="10" s="1"/>
  <c r="BG78" i="10"/>
  <c r="BG82" i="10" s="1"/>
  <c r="BH90" i="10"/>
  <c r="BH73" i="10"/>
  <c r="BH96" i="10" s="1"/>
  <c r="BH70" i="10"/>
  <c r="BH67" i="10"/>
  <c r="BI63" i="10" s="1"/>
  <c r="BI65" i="10" l="1"/>
  <c r="BI66" i="10" s="1"/>
  <c r="BI67" i="10" s="1"/>
  <c r="BJ63" i="10" s="1"/>
  <c r="BH74" i="10"/>
  <c r="BH76" i="10" s="1"/>
  <c r="BG84" i="10"/>
  <c r="BG85" i="10"/>
  <c r="BG98" i="10" s="1"/>
  <c r="BG80" i="10"/>
  <c r="BR281" i="12" s="1"/>
  <c r="BR279" i="12" s="1"/>
  <c r="BR283" i="12" s="1"/>
  <c r="BG79" i="10"/>
  <c r="BG97" i="10" s="1"/>
  <c r="BI72" i="10"/>
  <c r="BI69" i="10"/>
  <c r="BI60" i="10"/>
  <c r="BJ56" i="10" s="1"/>
  <c r="BG99" i="10" l="1"/>
  <c r="BJ58" i="10"/>
  <c r="BJ59" i="10" s="1"/>
  <c r="BI90" i="10"/>
  <c r="BG86" i="10"/>
  <c r="BG91" i="10"/>
  <c r="BG92" i="10" s="1"/>
  <c r="BJ65" i="10"/>
  <c r="BJ66" i="10" s="1"/>
  <c r="BH78" i="10"/>
  <c r="BH82" i="10" s="1"/>
  <c r="BI73" i="10"/>
  <c r="BI96" i="10" s="1"/>
  <c r="BI70" i="10"/>
  <c r="BJ72" i="10" l="1"/>
  <c r="BJ69" i="10"/>
  <c r="BJ73" i="10"/>
  <c r="BJ96" i="10" s="1"/>
  <c r="BJ70" i="10"/>
  <c r="BJ67" i="10"/>
  <c r="BK63" i="10" s="1"/>
  <c r="BH84" i="10"/>
  <c r="BH85" i="10"/>
  <c r="BH98" i="10" s="1"/>
  <c r="BH80" i="10"/>
  <c r="BS281" i="12" s="1"/>
  <c r="BS279" i="12" s="1"/>
  <c r="BS283" i="12" s="1"/>
  <c r="BH79" i="10"/>
  <c r="BH97" i="10" s="1"/>
  <c r="BH99" i="10" s="1"/>
  <c r="BI74" i="10"/>
  <c r="BI76" i="10" s="1"/>
  <c r="BJ60" i="10"/>
  <c r="BK56" i="10" s="1"/>
  <c r="BI78" i="10" l="1"/>
  <c r="BI82" i="10" s="1"/>
  <c r="BK58" i="10"/>
  <c r="BK59" i="10" s="1"/>
  <c r="BK65" i="10"/>
  <c r="BK66" i="10" s="1"/>
  <c r="BH86" i="10"/>
  <c r="BH91" i="10"/>
  <c r="BH92" i="10" s="1"/>
  <c r="BJ74" i="10"/>
  <c r="BJ76" i="10" s="1"/>
  <c r="BJ90" i="10"/>
  <c r="BK73" i="10" l="1"/>
  <c r="BK96" i="10" s="1"/>
  <c r="BK70" i="10"/>
  <c r="BJ78" i="10"/>
  <c r="BJ82" i="10" s="1"/>
  <c r="BK67" i="10"/>
  <c r="BL63" i="10" s="1"/>
  <c r="BK60" i="10"/>
  <c r="BL56" i="10" s="1"/>
  <c r="BI84" i="10"/>
  <c r="BI85" i="10"/>
  <c r="BI98" i="10" s="1"/>
  <c r="BK72" i="10"/>
  <c r="BK69" i="10"/>
  <c r="BI80" i="10"/>
  <c r="BT281" i="12" s="1"/>
  <c r="BT279" i="12" s="1"/>
  <c r="BT283" i="12" s="1"/>
  <c r="BI79" i="10"/>
  <c r="BI97" i="10" s="1"/>
  <c r="BI99" i="10" s="1"/>
  <c r="BI86" i="10" l="1"/>
  <c r="BI91" i="10"/>
  <c r="BI92" i="10" s="1"/>
  <c r="BK90" i="10"/>
  <c r="BK74" i="10"/>
  <c r="BK76" i="10" s="1"/>
  <c r="BL58" i="10"/>
  <c r="BL59" i="10" s="1"/>
  <c r="BL65" i="10"/>
  <c r="BL66" i="10" s="1"/>
  <c r="BJ85" i="10"/>
  <c r="BJ98" i="10" s="1"/>
  <c r="BJ84" i="10"/>
  <c r="BJ79" i="10"/>
  <c r="BJ97" i="10" s="1"/>
  <c r="BJ80" i="10"/>
  <c r="BU281" i="12" s="1"/>
  <c r="BU279" i="12" s="1"/>
  <c r="BU283" i="12" s="1"/>
  <c r="BJ99" i="10" l="1"/>
  <c r="BL73" i="10"/>
  <c r="BL96" i="10" s="1"/>
  <c r="BL70" i="10"/>
  <c r="BJ86" i="10"/>
  <c r="BJ91" i="10"/>
  <c r="BJ92" i="10" s="1"/>
  <c r="BL67" i="10"/>
  <c r="BM63" i="10" s="1"/>
  <c r="BL72" i="10"/>
  <c r="BL69" i="10"/>
  <c r="BL60" i="10"/>
  <c r="BM56" i="10" s="1"/>
  <c r="BK78" i="10"/>
  <c r="BK82" i="10" s="1"/>
  <c r="BM58" i="10" l="1"/>
  <c r="BM59" i="10" s="1"/>
  <c r="BM60" i="10" s="1"/>
  <c r="BN56" i="10" s="1"/>
  <c r="BK85" i="10"/>
  <c r="BK98" i="10" s="1"/>
  <c r="BK84" i="10"/>
  <c r="BL90" i="10"/>
  <c r="BL74" i="10"/>
  <c r="BL76" i="10" s="1"/>
  <c r="BK79" i="10"/>
  <c r="BK97" i="10" s="1"/>
  <c r="BK80" i="10"/>
  <c r="BV281" i="12" s="1"/>
  <c r="BV279" i="12" s="1"/>
  <c r="BV283" i="12" s="1"/>
  <c r="BM65" i="10"/>
  <c r="BM66" i="10" s="1"/>
  <c r="BN58" i="10" l="1"/>
  <c r="BN59" i="10" s="1"/>
  <c r="BM67" i="10"/>
  <c r="BN63" i="10" s="1"/>
  <c r="BK99" i="10"/>
  <c r="BM73" i="10"/>
  <c r="BM96" i="10" s="1"/>
  <c r="BM70" i="10"/>
  <c r="BL78" i="10"/>
  <c r="BK91" i="10"/>
  <c r="BK92" i="10" s="1"/>
  <c r="BK86" i="10"/>
  <c r="BM72" i="10"/>
  <c r="BM69" i="10"/>
  <c r="BL80" i="10" l="1"/>
  <c r="BW281" i="12" s="1"/>
  <c r="BW279" i="12" s="1"/>
  <c r="BW283" i="12" s="1"/>
  <c r="BL79" i="10"/>
  <c r="BL97" i="10" s="1"/>
  <c r="BM74" i="10"/>
  <c r="BM76" i="10" s="1"/>
  <c r="BM90" i="10"/>
  <c r="BN65" i="10"/>
  <c r="BN66" i="10" s="1"/>
  <c r="BL82" i="10"/>
  <c r="BN72" i="10"/>
  <c r="BN69" i="10"/>
  <c r="BN60" i="10"/>
  <c r="BO56" i="10" s="1"/>
  <c r="BO58" i="10" l="1"/>
  <c r="BO59" i="10" s="1"/>
  <c r="BN90" i="10"/>
  <c r="BM78" i="10"/>
  <c r="BM82" i="10" s="1"/>
  <c r="BL85" i="10"/>
  <c r="BL98" i="10" s="1"/>
  <c r="BL84" i="10"/>
  <c r="BN67" i="10"/>
  <c r="BO63" i="10" s="1"/>
  <c r="BL99" i="10"/>
  <c r="BN73" i="10"/>
  <c r="BN96" i="10" s="1"/>
  <c r="BN70" i="10"/>
  <c r="BL91" i="10" l="1"/>
  <c r="BL92" i="10" s="1"/>
  <c r="BL86" i="10"/>
  <c r="BM80" i="10"/>
  <c r="BX281" i="12" s="1"/>
  <c r="BX279" i="12" s="1"/>
  <c r="BX283" i="12" s="1"/>
  <c r="BM79" i="10"/>
  <c r="BM97" i="10" s="1"/>
  <c r="BN74" i="10"/>
  <c r="BN76" i="10" s="1"/>
  <c r="BO65" i="10"/>
  <c r="BO66" i="10" s="1"/>
  <c r="BM85" i="10"/>
  <c r="BM98" i="10" s="1"/>
  <c r="BM84" i="10"/>
  <c r="BO72" i="10"/>
  <c r="BO69" i="10"/>
  <c r="BO60" i="10"/>
  <c r="BP56" i="10" s="1"/>
  <c r="BP58" i="10" l="1"/>
  <c r="BP59" i="10" s="1"/>
  <c r="BM91" i="10"/>
  <c r="BM92" i="10" s="1"/>
  <c r="BM86" i="10"/>
  <c r="BN78" i="10"/>
  <c r="BN82" i="10" s="1"/>
  <c r="BO90" i="10"/>
  <c r="BO67" i="10"/>
  <c r="BP63" i="10" s="1"/>
  <c r="BM99" i="10"/>
  <c r="BO73" i="10"/>
  <c r="BO96" i="10" s="1"/>
  <c r="BO70" i="10"/>
  <c r="BN84" i="10" l="1"/>
  <c r="BN85" i="10"/>
  <c r="BN98" i="10" s="1"/>
  <c r="BO74" i="10"/>
  <c r="BO76" i="10" s="1"/>
  <c r="BN80" i="10"/>
  <c r="BY281" i="12" s="1"/>
  <c r="BY279" i="12" s="1"/>
  <c r="BY283" i="12" s="1"/>
  <c r="BN79" i="10"/>
  <c r="BN97" i="10" s="1"/>
  <c r="BP65" i="10"/>
  <c r="BP66" i="10" s="1"/>
  <c r="BP72" i="10"/>
  <c r="BP69" i="10"/>
  <c r="BP60" i="10"/>
  <c r="BQ56" i="10" s="1"/>
  <c r="BN99" i="10" l="1"/>
  <c r="BQ58" i="10"/>
  <c r="BQ59" i="10" s="1"/>
  <c r="BP67" i="10"/>
  <c r="BQ63" i="10" s="1"/>
  <c r="BP73" i="10"/>
  <c r="BP96" i="10" s="1"/>
  <c r="BP70" i="10"/>
  <c r="BP90" i="10"/>
  <c r="BP74" i="10"/>
  <c r="BP76" i="10" s="1"/>
  <c r="BO78" i="10"/>
  <c r="BO82" i="10" s="1"/>
  <c r="BN91" i="10"/>
  <c r="BN92" i="10" s="1"/>
  <c r="BN86" i="10"/>
  <c r="BQ60" i="10" l="1"/>
  <c r="BR56" i="10" s="1"/>
  <c r="BR58" i="10" s="1"/>
  <c r="BR59" i="10" s="1"/>
  <c r="BO84" i="10"/>
  <c r="BO85" i="10"/>
  <c r="BO98" i="10" s="1"/>
  <c r="BQ65" i="10"/>
  <c r="BQ66" i="10" s="1"/>
  <c r="BP78" i="10"/>
  <c r="BP82" i="10" s="1"/>
  <c r="BO80" i="10"/>
  <c r="BZ281" i="12" s="1"/>
  <c r="BZ279" i="12" s="1"/>
  <c r="BZ283" i="12" s="1"/>
  <c r="BO79" i="10"/>
  <c r="BO97" i="10" s="1"/>
  <c r="BO99" i="10" s="1"/>
  <c r="BQ72" i="10"/>
  <c r="BQ69" i="10"/>
  <c r="BR72" i="10" l="1"/>
  <c r="BR69" i="10"/>
  <c r="BR60" i="10"/>
  <c r="BS56" i="10" s="1"/>
  <c r="BP85" i="10"/>
  <c r="BP98" i="10" s="1"/>
  <c r="BP84" i="10"/>
  <c r="BP80" i="10"/>
  <c r="CA281" i="12" s="1"/>
  <c r="CA279" i="12" s="1"/>
  <c r="CA283" i="12" s="1"/>
  <c r="BP79" i="10"/>
  <c r="BP97" i="10" s="1"/>
  <c r="BP99" i="10" s="1"/>
  <c r="BQ90" i="10"/>
  <c r="BQ73" i="10"/>
  <c r="BQ96" i="10" s="1"/>
  <c r="BQ70" i="10"/>
  <c r="BQ67" i="10"/>
  <c r="BR63" i="10" s="1"/>
  <c r="BO91" i="10"/>
  <c r="BO92" i="10" s="1"/>
  <c r="BO86" i="10"/>
  <c r="BR65" i="10" l="1"/>
  <c r="BR66" i="10" s="1"/>
  <c r="BR67" i="10" s="1"/>
  <c r="BS63" i="10" s="1"/>
  <c r="BQ74" i="10"/>
  <c r="BQ76" i="10" s="1"/>
  <c r="BP86" i="10"/>
  <c r="BP91" i="10"/>
  <c r="BP92" i="10" s="1"/>
  <c r="BS58" i="10"/>
  <c r="BS59" i="10" s="1"/>
  <c r="BR90" i="10"/>
  <c r="BS65" i="10" l="1"/>
  <c r="BS66" i="10" s="1"/>
  <c r="BS60" i="10"/>
  <c r="BT56" i="10" s="1"/>
  <c r="BS72" i="10"/>
  <c r="BS69" i="10"/>
  <c r="BQ78" i="10"/>
  <c r="BQ82" i="10" s="1"/>
  <c r="BR73" i="10"/>
  <c r="BR70" i="10"/>
  <c r="BS67" i="10" l="1"/>
  <c r="BT63" i="10" s="1"/>
  <c r="BT65" i="10" s="1"/>
  <c r="BT66" i="10" s="1"/>
  <c r="BQ84" i="10"/>
  <c r="BQ85" i="10"/>
  <c r="BQ98" i="10" s="1"/>
  <c r="BR96" i="10"/>
  <c r="BR74" i="10"/>
  <c r="BR76" i="10" s="1"/>
  <c r="BS90" i="10"/>
  <c r="BQ79" i="10"/>
  <c r="BQ97" i="10" s="1"/>
  <c r="BQ80" i="10"/>
  <c r="CB281" i="12" s="1"/>
  <c r="CB279" i="12" s="1"/>
  <c r="CB283" i="12" s="1"/>
  <c r="BT58" i="10"/>
  <c r="BT59" i="10" s="1"/>
  <c r="BS73" i="10"/>
  <c r="BS96" i="10" s="1"/>
  <c r="BS70" i="10"/>
  <c r="BT60" i="10" l="1"/>
  <c r="BU56" i="10" s="1"/>
  <c r="BT72" i="10"/>
  <c r="BT69" i="10"/>
  <c r="BT67" i="10"/>
  <c r="BU63" i="10" s="1"/>
  <c r="BT73" i="10"/>
  <c r="BT96" i="10" s="1"/>
  <c r="BT70" i="10"/>
  <c r="BS74" i="10"/>
  <c r="BS76" i="10" s="1"/>
  <c r="BR78" i="10"/>
  <c r="BQ99" i="10"/>
  <c r="BQ91" i="10"/>
  <c r="BQ92" i="10" s="1"/>
  <c r="BQ86" i="10"/>
  <c r="BR80" i="10" l="1"/>
  <c r="CC281" i="12" s="1"/>
  <c r="CC279" i="12" s="1"/>
  <c r="CC283" i="12" s="1"/>
  <c r="BR79" i="10"/>
  <c r="BR97" i="10" s="1"/>
  <c r="BR82" i="10"/>
  <c r="BS78" i="10"/>
  <c r="BS82" i="10" s="1"/>
  <c r="BU65" i="10"/>
  <c r="BU66" i="10" s="1"/>
  <c r="BT74" i="10"/>
  <c r="BT76" i="10" s="1"/>
  <c r="BT90" i="10"/>
  <c r="BU58" i="10"/>
  <c r="BU59" i="10" l="1"/>
  <c r="BU67" i="10"/>
  <c r="BV63" i="10" s="1"/>
  <c r="BT78" i="10"/>
  <c r="BT82" i="10" s="1"/>
  <c r="BS79" i="10"/>
  <c r="BS97" i="10" s="1"/>
  <c r="BS80" i="10"/>
  <c r="CD281" i="12" s="1"/>
  <c r="CD279" i="12" s="1"/>
  <c r="CD283" i="12" s="1"/>
  <c r="BU73" i="10"/>
  <c r="BU96" i="10" s="1"/>
  <c r="BU70" i="10"/>
  <c r="BS85" i="10"/>
  <c r="BS98" i="10" s="1"/>
  <c r="BS84" i="10"/>
  <c r="BR84" i="10"/>
  <c r="BR85" i="10"/>
  <c r="BR98" i="10" s="1"/>
  <c r="BR99" i="10" s="1"/>
  <c r="BS99" i="10" l="1"/>
  <c r="BS86" i="10"/>
  <c r="BS91" i="10"/>
  <c r="BS92" i="10" s="1"/>
  <c r="BR86" i="10"/>
  <c r="BR91" i="10"/>
  <c r="BR92" i="10" s="1"/>
  <c r="BT85" i="10"/>
  <c r="BT98" i="10" s="1"/>
  <c r="BT84" i="10"/>
  <c r="BT79" i="10"/>
  <c r="BT97" i="10" s="1"/>
  <c r="BT80" i="10"/>
  <c r="CE281" i="12" s="1"/>
  <c r="CE279" i="12" s="1"/>
  <c r="CE283" i="12" s="1"/>
  <c r="BV65" i="10"/>
  <c r="BV66" i="10" s="1"/>
  <c r="BU72" i="10"/>
  <c r="BU69" i="10"/>
  <c r="BU60" i="10"/>
  <c r="BV56" i="10" s="1"/>
  <c r="BT99" i="10" l="1"/>
  <c r="BV58" i="10"/>
  <c r="BV59" i="10" s="1"/>
  <c r="BU74" i="10"/>
  <c r="BU76" i="10" s="1"/>
  <c r="BU90" i="10"/>
  <c r="BV73" i="10"/>
  <c r="BV96" i="10" s="1"/>
  <c r="BV70" i="10"/>
  <c r="BV67" i="10"/>
  <c r="BW63" i="10" s="1"/>
  <c r="BT91" i="10"/>
  <c r="BT92" i="10" s="1"/>
  <c r="BT86" i="10"/>
  <c r="BU78" i="10" l="1"/>
  <c r="BU82" i="10" s="1"/>
  <c r="BW65" i="10"/>
  <c r="BW66" i="10" s="1"/>
  <c r="BV72" i="10"/>
  <c r="BV69" i="10"/>
  <c r="BV60" i="10"/>
  <c r="BW56" i="10" s="1"/>
  <c r="BV74" i="10" l="1"/>
  <c r="BV76" i="10" s="1"/>
  <c r="BV90" i="10"/>
  <c r="BW58" i="10"/>
  <c r="BW59" i="10" s="1"/>
  <c r="BW73" i="10"/>
  <c r="BW96" i="10" s="1"/>
  <c r="BW70" i="10"/>
  <c r="BW67" i="10"/>
  <c r="BX63" i="10" s="1"/>
  <c r="BU84" i="10"/>
  <c r="BU85" i="10"/>
  <c r="BU98" i="10" s="1"/>
  <c r="BU79" i="10"/>
  <c r="BU97" i="10" s="1"/>
  <c r="BU80" i="10"/>
  <c r="CF281" i="12" s="1"/>
  <c r="CF279" i="12" s="1"/>
  <c r="CF283" i="12" s="1"/>
  <c r="BU99" i="10" l="1"/>
  <c r="BW72" i="10"/>
  <c r="BW69" i="10"/>
  <c r="BU91" i="10"/>
  <c r="BU92" i="10" s="1"/>
  <c r="BU86" i="10"/>
  <c r="BW60" i="10"/>
  <c r="BX56" i="10" s="1"/>
  <c r="BX65" i="10"/>
  <c r="BX66" i="10" s="1"/>
  <c r="BV78" i="10"/>
  <c r="BV82" i="10" s="1"/>
  <c r="BX73" i="10" l="1"/>
  <c r="BX96" i="10" s="1"/>
  <c r="BX70" i="10"/>
  <c r="BV85" i="10"/>
  <c r="BV98" i="10" s="1"/>
  <c r="BV84" i="10"/>
  <c r="BV80" i="10"/>
  <c r="CG281" i="12" s="1"/>
  <c r="CG279" i="12" s="1"/>
  <c r="CG283" i="12" s="1"/>
  <c r="BV79" i="10"/>
  <c r="BV97" i="10" s="1"/>
  <c r="BX67" i="10"/>
  <c r="BY63" i="10" s="1"/>
  <c r="BX58" i="10"/>
  <c r="BX59" i="10" s="1"/>
  <c r="BW74" i="10"/>
  <c r="BW76" i="10" s="1"/>
  <c r="BW90" i="10"/>
  <c r="BV99" i="10" l="1"/>
  <c r="BW78" i="10"/>
  <c r="BW82" i="10" s="1"/>
  <c r="BX60" i="10"/>
  <c r="BY56" i="10" s="1"/>
  <c r="BY65" i="10"/>
  <c r="BY66" i="10" s="1"/>
  <c r="BX72" i="10"/>
  <c r="BX69" i="10"/>
  <c r="BV86" i="10"/>
  <c r="BV91" i="10"/>
  <c r="BV92" i="10" s="1"/>
  <c r="BX90" i="10" l="1"/>
  <c r="BX74" i="10"/>
  <c r="BX76" i="10" s="1"/>
  <c r="BY73" i="10"/>
  <c r="BY96" i="10" s="1"/>
  <c r="BY70" i="10"/>
  <c r="BY67" i="10"/>
  <c r="BZ63" i="10" s="1"/>
  <c r="BY58" i="10"/>
  <c r="BY59" i="10" s="1"/>
  <c r="BW85" i="10"/>
  <c r="BW98" i="10" s="1"/>
  <c r="BW84" i="10"/>
  <c r="BW80" i="10"/>
  <c r="CH281" i="12" s="1"/>
  <c r="CH279" i="12" s="1"/>
  <c r="CH283" i="12" s="1"/>
  <c r="BW79" i="10"/>
  <c r="BW97" i="10" s="1"/>
  <c r="BW99" i="10" l="1"/>
  <c r="BW91" i="10"/>
  <c r="BW92" i="10" s="1"/>
  <c r="BW86" i="10"/>
  <c r="BY60" i="10"/>
  <c r="BZ56" i="10" s="1"/>
  <c r="BY72" i="10"/>
  <c r="BY69" i="10"/>
  <c r="BZ65" i="10"/>
  <c r="BZ66" i="10" s="1"/>
  <c r="BX78" i="10"/>
  <c r="BX82" i="10" s="1"/>
  <c r="BX85" i="10" l="1"/>
  <c r="BX98" i="10" s="1"/>
  <c r="BX84" i="10"/>
  <c r="BX79" i="10"/>
  <c r="BX97" i="10" s="1"/>
  <c r="BX80" i="10"/>
  <c r="CI281" i="12" s="1"/>
  <c r="CI279" i="12" s="1"/>
  <c r="CI283" i="12" s="1"/>
  <c r="BZ67" i="10"/>
  <c r="CA63" i="10" s="1"/>
  <c r="BZ73" i="10"/>
  <c r="BZ96" i="10" s="1"/>
  <c r="BZ70" i="10"/>
  <c r="BY74" i="10"/>
  <c r="BY76" i="10" s="1"/>
  <c r="BY90" i="10"/>
  <c r="BZ58" i="10"/>
  <c r="BZ59" i="10" s="1"/>
  <c r="BZ60" i="10" l="1"/>
  <c r="CA56" i="10" s="1"/>
  <c r="BY78" i="10"/>
  <c r="BY82" i="10" s="1"/>
  <c r="CA65" i="10"/>
  <c r="CA66" i="10" s="1"/>
  <c r="BZ72" i="10"/>
  <c r="BZ69" i="10"/>
  <c r="BX86" i="10"/>
  <c r="BX91" i="10"/>
  <c r="BX92" i="10" s="1"/>
  <c r="BX99" i="10"/>
  <c r="BZ74" i="10" l="1"/>
  <c r="BZ76" i="10" s="1"/>
  <c r="BZ90" i="10"/>
  <c r="CA67" i="10"/>
  <c r="CB63" i="10" s="1"/>
  <c r="CA73" i="10"/>
  <c r="CA96" i="10" s="1"/>
  <c r="CA70" i="10"/>
  <c r="BY84" i="10"/>
  <c r="BY85" i="10"/>
  <c r="BY98" i="10" s="1"/>
  <c r="BY80" i="10"/>
  <c r="CJ281" i="12" s="1"/>
  <c r="CJ279" i="12" s="1"/>
  <c r="CJ283" i="12" s="1"/>
  <c r="BY79" i="10"/>
  <c r="BY97" i="10" s="1"/>
  <c r="BY99" i="10" s="1"/>
  <c r="CA58" i="10"/>
  <c r="CA59" i="10" s="1"/>
  <c r="CA72" i="10" l="1"/>
  <c r="CA69" i="10"/>
  <c r="CA60" i="10"/>
  <c r="CB56" i="10" s="1"/>
  <c r="BY91" i="10"/>
  <c r="BY92" i="10" s="1"/>
  <c r="BY86" i="10"/>
  <c r="CB65" i="10"/>
  <c r="BZ78" i="10"/>
  <c r="BZ79" i="10" l="1"/>
  <c r="BZ97" i="10" s="1"/>
  <c r="BZ80" i="10"/>
  <c r="CK281" i="12" s="1"/>
  <c r="CK279" i="12" s="1"/>
  <c r="CK283" i="12" s="1"/>
  <c r="BZ82" i="10"/>
  <c r="CB66" i="10"/>
  <c r="CB58" i="10"/>
  <c r="CB59" i="10" s="1"/>
  <c r="CA90" i="10"/>
  <c r="CA74" i="10"/>
  <c r="CA76" i="10" s="1"/>
  <c r="CB72" i="10" l="1"/>
  <c r="CB69" i="10"/>
  <c r="CB60" i="10"/>
  <c r="CC56" i="10" s="1"/>
  <c r="CA78" i="10"/>
  <c r="CA82" i="10" s="1"/>
  <c r="CB73" i="10"/>
  <c r="CB96" i="10" s="1"/>
  <c r="CB70" i="10"/>
  <c r="BZ84" i="10"/>
  <c r="BZ85" i="10"/>
  <c r="BZ98" i="10" s="1"/>
  <c r="BZ99" i="10" s="1"/>
  <c r="CB67" i="10"/>
  <c r="CC63" i="10" s="1"/>
  <c r="CC65" i="10" l="1"/>
  <c r="CC66" i="10" s="1"/>
  <c r="CC67" i="10" s="1"/>
  <c r="CD63" i="10" s="1"/>
  <c r="BZ91" i="10"/>
  <c r="BZ92" i="10" s="1"/>
  <c r="BZ86" i="10"/>
  <c r="CA84" i="10"/>
  <c r="CA85" i="10"/>
  <c r="CA98" i="10" s="1"/>
  <c r="CA79" i="10"/>
  <c r="CA97" i="10" s="1"/>
  <c r="CA80" i="10"/>
  <c r="CL281" i="12" s="1"/>
  <c r="CL279" i="12" s="1"/>
  <c r="CL283" i="12" s="1"/>
  <c r="CC58" i="10"/>
  <c r="CC59" i="10" s="1"/>
  <c r="CB90" i="10"/>
  <c r="CB74" i="10"/>
  <c r="CB76" i="10" s="1"/>
  <c r="CA99" i="10" l="1"/>
  <c r="CC60" i="10"/>
  <c r="CD56" i="10" s="1"/>
  <c r="CD58" i="10" s="1"/>
  <c r="CD59" i="10" s="1"/>
  <c r="CB78" i="10"/>
  <c r="CB82" i="10" s="1"/>
  <c r="CA91" i="10"/>
  <c r="CA92" i="10" s="1"/>
  <c r="CA86" i="10"/>
  <c r="CD65" i="10"/>
  <c r="CD66" i="10" s="1"/>
  <c r="CC72" i="10"/>
  <c r="CC69" i="10"/>
  <c r="CC73" i="10"/>
  <c r="CC96" i="10" s="1"/>
  <c r="CC70" i="10"/>
  <c r="CD60" i="10" l="1"/>
  <c r="CE56" i="10" s="1"/>
  <c r="CE58" i="10" s="1"/>
  <c r="CE59" i="10" s="1"/>
  <c r="CE60" i="10" s="1"/>
  <c r="CF56" i="10" s="1"/>
  <c r="CC90" i="10"/>
  <c r="CC74" i="10"/>
  <c r="CC76" i="10" s="1"/>
  <c r="CD73" i="10"/>
  <c r="CD96" i="10" s="1"/>
  <c r="CD70" i="10"/>
  <c r="CD67" i="10"/>
  <c r="CE63" i="10" s="1"/>
  <c r="CB84" i="10"/>
  <c r="CB85" i="10"/>
  <c r="CB98" i="10" s="1"/>
  <c r="CB79" i="10"/>
  <c r="CB97" i="10" s="1"/>
  <c r="CB80" i="10"/>
  <c r="CM281" i="12" s="1"/>
  <c r="CM279" i="12" s="1"/>
  <c r="CM283" i="12" s="1"/>
  <c r="CD72" i="10"/>
  <c r="CD69" i="10"/>
  <c r="CF58" i="10" l="1"/>
  <c r="CF59" i="10" s="1"/>
  <c r="CD74" i="10"/>
  <c r="CD76" i="10" s="1"/>
  <c r="CD90" i="10"/>
  <c r="CB86" i="10"/>
  <c r="CB91" i="10"/>
  <c r="CB92" i="10" s="1"/>
  <c r="CE65" i="10"/>
  <c r="CE66" i="10" s="1"/>
  <c r="CE67" i="10" s="1"/>
  <c r="CF63" i="10" s="1"/>
  <c r="CB99" i="10"/>
  <c r="CE72" i="10"/>
  <c r="CE69" i="10"/>
  <c r="CC78" i="10"/>
  <c r="CC82" i="10" s="1"/>
  <c r="CF65" i="10" l="1"/>
  <c r="CF66" i="10" s="1"/>
  <c r="CC85" i="10"/>
  <c r="CC98" i="10" s="1"/>
  <c r="CC84" i="10"/>
  <c r="CE90" i="10"/>
  <c r="CD78" i="10"/>
  <c r="CD82" i="10" s="1"/>
  <c r="CC79" i="10"/>
  <c r="CC97" i="10" s="1"/>
  <c r="CC80" i="10"/>
  <c r="CN281" i="12" s="1"/>
  <c r="CN279" i="12" s="1"/>
  <c r="CN283" i="12" s="1"/>
  <c r="CE73" i="10"/>
  <c r="CE96" i="10" s="1"/>
  <c r="CE70" i="10"/>
  <c r="CF72" i="10"/>
  <c r="CF69" i="10"/>
  <c r="CF60" i="10"/>
  <c r="CG56" i="10" s="1"/>
  <c r="CC99" i="10" l="1"/>
  <c r="CF90" i="10"/>
  <c r="CD85" i="10"/>
  <c r="CD98" i="10" s="1"/>
  <c r="CD84" i="10"/>
  <c r="CD80" i="10"/>
  <c r="CO281" i="12" s="1"/>
  <c r="CO279" i="12" s="1"/>
  <c r="CO283" i="12" s="1"/>
  <c r="CD79" i="10"/>
  <c r="CD97" i="10" s="1"/>
  <c r="CC91" i="10"/>
  <c r="CC92" i="10" s="1"/>
  <c r="CC86" i="10"/>
  <c r="CG58" i="10"/>
  <c r="CG59" i="10" s="1"/>
  <c r="CE74" i="10"/>
  <c r="CE76" i="10" s="1"/>
  <c r="CF73" i="10"/>
  <c r="CF96" i="10" s="1"/>
  <c r="CF70" i="10"/>
  <c r="CF67" i="10"/>
  <c r="CG63" i="10" s="1"/>
  <c r="CD99" i="10" l="1"/>
  <c r="CE78" i="10"/>
  <c r="CE82" i="10" s="1"/>
  <c r="CG60" i="10"/>
  <c r="CH56" i="10" s="1"/>
  <c r="CG72" i="10"/>
  <c r="CG69" i="10"/>
  <c r="CD91" i="10"/>
  <c r="CD92" i="10" s="1"/>
  <c r="CD86" i="10"/>
  <c r="CG65" i="10"/>
  <c r="CG66" i="10" s="1"/>
  <c r="CF74" i="10"/>
  <c r="CF76" i="10" s="1"/>
  <c r="CG73" i="10" l="1"/>
  <c r="CG96" i="10" s="1"/>
  <c r="CG70" i="10"/>
  <c r="CF78" i="10"/>
  <c r="CF82" i="10" s="1"/>
  <c r="CG67" i="10"/>
  <c r="CH63" i="10" s="1"/>
  <c r="CG90" i="10"/>
  <c r="CH58" i="10"/>
  <c r="CH59" i="10" s="1"/>
  <c r="CE84" i="10"/>
  <c r="CE85" i="10"/>
  <c r="CE98" i="10" s="1"/>
  <c r="CE79" i="10"/>
  <c r="CE97" i="10" s="1"/>
  <c r="CE80" i="10"/>
  <c r="CP281" i="12" s="1"/>
  <c r="CP279" i="12" s="1"/>
  <c r="CP283" i="12" s="1"/>
  <c r="CG74" i="10" l="1"/>
  <c r="CG76" i="10" s="1"/>
  <c r="CG78" i="10" s="1"/>
  <c r="CE99" i="10"/>
  <c r="CH72" i="10"/>
  <c r="CH69" i="10"/>
  <c r="CE91" i="10"/>
  <c r="CE92" i="10" s="1"/>
  <c r="CE86" i="10"/>
  <c r="CH60" i="10"/>
  <c r="CI56" i="10" s="1"/>
  <c r="CH65" i="10"/>
  <c r="CH66" i="10" s="1"/>
  <c r="CF84" i="10"/>
  <c r="CF85" i="10"/>
  <c r="CF98" i="10" s="1"/>
  <c r="CF79" i="10"/>
  <c r="CF97" i="10" s="1"/>
  <c r="CF80" i="10"/>
  <c r="CQ281" i="12" s="1"/>
  <c r="CQ279" i="12" s="1"/>
  <c r="CQ283" i="12" s="1"/>
  <c r="CF99" i="10" l="1"/>
  <c r="CH73" i="10"/>
  <c r="CH96" i="10" s="1"/>
  <c r="CH70" i="10"/>
  <c r="CF86" i="10"/>
  <c r="CF91" i="10"/>
  <c r="CF92" i="10" s="1"/>
  <c r="CH67" i="10"/>
  <c r="CI63" i="10" s="1"/>
  <c r="CI58" i="10"/>
  <c r="CI59" i="10" s="1"/>
  <c r="CG80" i="10"/>
  <c r="CR281" i="12" s="1"/>
  <c r="CR279" i="12" s="1"/>
  <c r="CR283" i="12" s="1"/>
  <c r="CG79" i="10"/>
  <c r="CG97" i="10" s="1"/>
  <c r="CG82" i="10"/>
  <c r="CH90" i="10"/>
  <c r="CH74" i="10" l="1"/>
  <c r="CH76" i="10" s="1"/>
  <c r="CH78" i="10" s="1"/>
  <c r="CH82" i="10" s="1"/>
  <c r="CI72" i="10"/>
  <c r="CI69" i="10"/>
  <c r="CG84" i="10"/>
  <c r="CG85" i="10"/>
  <c r="CG98" i="10" s="1"/>
  <c r="CG99" i="10" s="1"/>
  <c r="CI60" i="10"/>
  <c r="CJ56" i="10" s="1"/>
  <c r="CI65" i="10"/>
  <c r="CI66" i="10" s="1"/>
  <c r="CI73" i="10" l="1"/>
  <c r="CI96" i="10" s="1"/>
  <c r="CI70" i="10"/>
  <c r="CI67" i="10"/>
  <c r="CJ63" i="10" s="1"/>
  <c r="CJ58" i="10"/>
  <c r="CJ59" i="10" s="1"/>
  <c r="CG86" i="10"/>
  <c r="CG91" i="10"/>
  <c r="CG92" i="10" s="1"/>
  <c r="CH85" i="10"/>
  <c r="CH98" i="10" s="1"/>
  <c r="CH84" i="10"/>
  <c r="CH79" i="10"/>
  <c r="CH97" i="10" s="1"/>
  <c r="CH80" i="10"/>
  <c r="CS281" i="12" s="1"/>
  <c r="CS279" i="12" s="1"/>
  <c r="CS283" i="12" s="1"/>
  <c r="CI90" i="10"/>
  <c r="CI74" i="10" l="1"/>
  <c r="CI76" i="10" s="1"/>
  <c r="CI78" i="10" s="1"/>
  <c r="CI82" i="10" s="1"/>
  <c r="CH99" i="10"/>
  <c r="CH91" i="10"/>
  <c r="CH92" i="10" s="1"/>
  <c r="CH86" i="10"/>
  <c r="CJ72" i="10"/>
  <c r="CJ69" i="10"/>
  <c r="CJ60" i="10"/>
  <c r="CK56" i="10" s="1"/>
  <c r="CJ65" i="10"/>
  <c r="CJ66" i="10" l="1"/>
  <c r="CK58" i="10"/>
  <c r="CK59" i="10" s="1"/>
  <c r="CJ90" i="10"/>
  <c r="CI85" i="10"/>
  <c r="CI98" i="10" s="1"/>
  <c r="CI84" i="10"/>
  <c r="CI80" i="10"/>
  <c r="CT281" i="12" s="1"/>
  <c r="CT279" i="12" s="1"/>
  <c r="CT283" i="12" s="1"/>
  <c r="CI79" i="10"/>
  <c r="CI97" i="10" s="1"/>
  <c r="CI99" i="10" l="1"/>
  <c r="CI91" i="10"/>
  <c r="CI92" i="10" s="1"/>
  <c r="CI86" i="10"/>
  <c r="CK60" i="10"/>
  <c r="CL56" i="10" s="1"/>
  <c r="CK72" i="10"/>
  <c r="CK69" i="10"/>
  <c r="CJ73" i="10"/>
  <c r="CJ70" i="10"/>
  <c r="CJ67" i="10"/>
  <c r="CK63" i="10" s="1"/>
  <c r="CJ96" i="10" l="1"/>
  <c r="CJ74" i="10"/>
  <c r="CJ76" i="10" s="1"/>
  <c r="CK90" i="10"/>
  <c r="CK65" i="10"/>
  <c r="CK66" i="10" s="1"/>
  <c r="CL58" i="10"/>
  <c r="CL59" i="10" s="1"/>
  <c r="CL72" i="10" l="1"/>
  <c r="CL69" i="10"/>
  <c r="CL60" i="10"/>
  <c r="CM56" i="10" s="1"/>
  <c r="CK73" i="10"/>
  <c r="CK70" i="10"/>
  <c r="CK67" i="10"/>
  <c r="CL63" i="10" s="1"/>
  <c r="CJ78" i="10"/>
  <c r="CJ82" i="10" s="1"/>
  <c r="CJ80" i="10" l="1"/>
  <c r="CU281" i="12" s="1"/>
  <c r="CU279" i="12" s="1"/>
  <c r="CU283" i="12" s="1"/>
  <c r="CJ79" i="10"/>
  <c r="CJ97" i="10" s="1"/>
  <c r="CK96" i="10"/>
  <c r="CK74" i="10"/>
  <c r="CK76" i="10" s="1"/>
  <c r="CJ84" i="10"/>
  <c r="CJ85" i="10"/>
  <c r="CJ98" i="10" s="1"/>
  <c r="CL65" i="10"/>
  <c r="CL66" i="10" s="1"/>
  <c r="CM58" i="10"/>
  <c r="CM59" i="10" s="1"/>
  <c r="CL90" i="10"/>
  <c r="CJ99" i="10" l="1"/>
  <c r="CM60" i="10"/>
  <c r="CN56" i="10" s="1"/>
  <c r="CN58" i="10" s="1"/>
  <c r="CN59" i="10" s="1"/>
  <c r="CL73" i="10"/>
  <c r="CL70" i="10"/>
  <c r="CL67" i="10"/>
  <c r="CM63" i="10" s="1"/>
  <c r="CJ86" i="10"/>
  <c r="CJ91" i="10"/>
  <c r="CJ92" i="10" s="1"/>
  <c r="CM72" i="10"/>
  <c r="CM69" i="10"/>
  <c r="CK78" i="10"/>
  <c r="CK82" i="10" s="1"/>
  <c r="CN72" i="10" l="1"/>
  <c r="CN69" i="10"/>
  <c r="CK84" i="10"/>
  <c r="CK85" i="10"/>
  <c r="CK98" i="10" s="1"/>
  <c r="CK80" i="10"/>
  <c r="CV281" i="12" s="1"/>
  <c r="CV279" i="12" s="1"/>
  <c r="CV283" i="12" s="1"/>
  <c r="CK79" i="10"/>
  <c r="CK97" i="10" s="1"/>
  <c r="CM90" i="10"/>
  <c r="CN60" i="10"/>
  <c r="CO56" i="10" s="1"/>
  <c r="CM65" i="10"/>
  <c r="CM66" i="10" s="1"/>
  <c r="CL96" i="10"/>
  <c r="CL74" i="10"/>
  <c r="CL76" i="10" s="1"/>
  <c r="CK99" i="10" l="1"/>
  <c r="CM67" i="10"/>
  <c r="CN63" i="10" s="1"/>
  <c r="CO58" i="10"/>
  <c r="CO59" i="10" s="1"/>
  <c r="CM73" i="10"/>
  <c r="CM70" i="10"/>
  <c r="CL78" i="10"/>
  <c r="CL82" i="10" s="1"/>
  <c r="CK86" i="10"/>
  <c r="CK91" i="10"/>
  <c r="CK92" i="10" s="1"/>
  <c r="CN90" i="10"/>
  <c r="CL85" i="10" l="1"/>
  <c r="CL98" i="10" s="1"/>
  <c r="CL84" i="10"/>
  <c r="CL80" i="10"/>
  <c r="CW281" i="12" s="1"/>
  <c r="CW279" i="12" s="1"/>
  <c r="CW283" i="12" s="1"/>
  <c r="CL79" i="10"/>
  <c r="CL97" i="10" s="1"/>
  <c r="CM96" i="10"/>
  <c r="CM74" i="10"/>
  <c r="CM76" i="10" s="1"/>
  <c r="CO60" i="10"/>
  <c r="CP56" i="10" s="1"/>
  <c r="CO72" i="10"/>
  <c r="CO69" i="10"/>
  <c r="CN65" i="10"/>
  <c r="CN66" i="10" s="1"/>
  <c r="CN73" i="10" l="1"/>
  <c r="CN70" i="10"/>
  <c r="CP58" i="10"/>
  <c r="CP59" i="10" s="1"/>
  <c r="CN67" i="10"/>
  <c r="CO63" i="10" s="1"/>
  <c r="CO90" i="10"/>
  <c r="CM78" i="10"/>
  <c r="CM82" i="10" s="1"/>
  <c r="CL91" i="10"/>
  <c r="CL92" i="10" s="1"/>
  <c r="CL86" i="10"/>
  <c r="CL99" i="10"/>
  <c r="CM84" i="10" l="1"/>
  <c r="CM85" i="10"/>
  <c r="CM98" i="10" s="1"/>
  <c r="CM79" i="10"/>
  <c r="CM97" i="10" s="1"/>
  <c r="CM80" i="10"/>
  <c r="CX281" i="12" s="1"/>
  <c r="CX279" i="12" s="1"/>
  <c r="CX283" i="12" s="1"/>
  <c r="CO65" i="10"/>
  <c r="CO66" i="10" s="1"/>
  <c r="CP60" i="10"/>
  <c r="CQ56" i="10" s="1"/>
  <c r="CP72" i="10"/>
  <c r="CP69" i="10"/>
  <c r="CN96" i="10"/>
  <c r="CN74" i="10"/>
  <c r="CN76" i="10" s="1"/>
  <c r="CM99" i="10" l="1"/>
  <c r="CP90" i="10"/>
  <c r="CO67" i="10"/>
  <c r="CP63" i="10" s="1"/>
  <c r="CN78" i="10"/>
  <c r="CO73" i="10"/>
  <c r="CO70" i="10"/>
  <c r="CQ58" i="10"/>
  <c r="CQ59" i="10" s="1"/>
  <c r="CM91" i="10"/>
  <c r="CM92" i="10" s="1"/>
  <c r="CM86" i="10"/>
  <c r="CQ60" i="10" l="1"/>
  <c r="CR56" i="10" s="1"/>
  <c r="CN80" i="10"/>
  <c r="CY281" i="12" s="1"/>
  <c r="CY279" i="12" s="1"/>
  <c r="CY283" i="12" s="1"/>
  <c r="CN79" i="10"/>
  <c r="CN97" i="10" s="1"/>
  <c r="CQ72" i="10"/>
  <c r="CQ69" i="10"/>
  <c r="CO96" i="10"/>
  <c r="CO74" i="10"/>
  <c r="CO76" i="10" s="1"/>
  <c r="CN82" i="10"/>
  <c r="CP65" i="10"/>
  <c r="CP66" i="10" s="1"/>
  <c r="CP73" i="10" l="1"/>
  <c r="CP70" i="10"/>
  <c r="CN85" i="10"/>
  <c r="CN98" i="10" s="1"/>
  <c r="CN99" i="10" s="1"/>
  <c r="CN84" i="10"/>
  <c r="CO78" i="10"/>
  <c r="CO82" i="10" s="1"/>
  <c r="CQ90" i="10"/>
  <c r="CP67" i="10"/>
  <c r="CQ63" i="10" s="1"/>
  <c r="CR58" i="10"/>
  <c r="CR59" i="10" s="1"/>
  <c r="CR72" i="10" l="1"/>
  <c r="CR69" i="10"/>
  <c r="CR60" i="10"/>
  <c r="CS56" i="10" s="1"/>
  <c r="CN91" i="10"/>
  <c r="CN92" i="10" s="1"/>
  <c r="CN86" i="10"/>
  <c r="CO85" i="10"/>
  <c r="CO98" i="10" s="1"/>
  <c r="CO84" i="10"/>
  <c r="CQ65" i="10"/>
  <c r="CQ66" i="10" s="1"/>
  <c r="CO80" i="10"/>
  <c r="CZ281" i="12" s="1"/>
  <c r="CZ279" i="12" s="1"/>
  <c r="CZ283" i="12" s="1"/>
  <c r="CO79" i="10"/>
  <c r="CO97" i="10" s="1"/>
  <c r="CP96" i="10"/>
  <c r="CP74" i="10"/>
  <c r="CP76" i="10" s="1"/>
  <c r="CQ73" i="10" l="1"/>
  <c r="CQ70" i="10"/>
  <c r="CQ67" i="10"/>
  <c r="CR63" i="10" s="1"/>
  <c r="CP78" i="10"/>
  <c r="CP82" i="10" s="1"/>
  <c r="CO99" i="10"/>
  <c r="CO91" i="10"/>
  <c r="CO92" i="10" s="1"/>
  <c r="CO86" i="10"/>
  <c r="CS58" i="10"/>
  <c r="CS59" i="10" s="1"/>
  <c r="CS60" i="10" s="1"/>
  <c r="CT56" i="10" s="1"/>
  <c r="CR90" i="10"/>
  <c r="CT58" i="10" l="1"/>
  <c r="CT59" i="10" s="1"/>
  <c r="CS72" i="10"/>
  <c r="CS69" i="10"/>
  <c r="CP84" i="10"/>
  <c r="CP85" i="10"/>
  <c r="CP98" i="10" s="1"/>
  <c r="CP79" i="10"/>
  <c r="CP97" i="10" s="1"/>
  <c r="CP80" i="10"/>
  <c r="DA281" i="12" s="1"/>
  <c r="DA279" i="12" s="1"/>
  <c r="DA283" i="12" s="1"/>
  <c r="CR65" i="10"/>
  <c r="CR66" i="10" s="1"/>
  <c r="CQ96" i="10"/>
  <c r="CQ74" i="10"/>
  <c r="CQ76" i="10" s="1"/>
  <c r="CR73" i="10" l="1"/>
  <c r="CR70" i="10"/>
  <c r="CQ78" i="10"/>
  <c r="CQ82" i="10" s="1"/>
  <c r="CR67" i="10"/>
  <c r="CS63" i="10" s="1"/>
  <c r="CS90" i="10"/>
  <c r="CP99" i="10"/>
  <c r="CP91" i="10"/>
  <c r="CP92" i="10" s="1"/>
  <c r="CP86" i="10"/>
  <c r="CT60" i="10"/>
  <c r="CU56" i="10" s="1"/>
  <c r="CT72" i="10"/>
  <c r="CT69" i="10"/>
  <c r="CT90" i="10" l="1"/>
  <c r="CQ80" i="10"/>
  <c r="DB281" i="12" s="1"/>
  <c r="DB279" i="12" s="1"/>
  <c r="DB283" i="12" s="1"/>
  <c r="CQ79" i="10"/>
  <c r="CQ97" i="10" s="1"/>
  <c r="CS65" i="10"/>
  <c r="CS66" i="10" s="1"/>
  <c r="CQ84" i="10"/>
  <c r="CQ85" i="10"/>
  <c r="CQ98" i="10" s="1"/>
  <c r="CU58" i="10"/>
  <c r="CU59" i="10" s="1"/>
  <c r="CR96" i="10"/>
  <c r="CR74" i="10"/>
  <c r="CR76" i="10" s="1"/>
  <c r="CU72" i="10" l="1"/>
  <c r="CU69" i="10"/>
  <c r="CR78" i="10"/>
  <c r="CR82" i="10" s="1"/>
  <c r="CU60" i="10"/>
  <c r="CV56" i="10" s="1"/>
  <c r="CS73" i="10"/>
  <c r="CS70" i="10"/>
  <c r="CQ91" i="10"/>
  <c r="CQ92" i="10" s="1"/>
  <c r="CQ86" i="10"/>
  <c r="CS67" i="10"/>
  <c r="CT63" i="10" s="1"/>
  <c r="CQ99" i="10"/>
  <c r="CT65" i="10" l="1"/>
  <c r="CT66" i="10" s="1"/>
  <c r="CT67" i="10" s="1"/>
  <c r="CU63" i="10" s="1"/>
  <c r="CS96" i="10"/>
  <c r="CS74" i="10"/>
  <c r="CS76" i="10" s="1"/>
  <c r="CV58" i="10"/>
  <c r="CV59" i="10" s="1"/>
  <c r="CR84" i="10"/>
  <c r="CR85" i="10"/>
  <c r="CR98" i="10" s="1"/>
  <c r="CR80" i="10"/>
  <c r="DC281" i="12" s="1"/>
  <c r="DC279" i="12" s="1"/>
  <c r="DC283" i="12" s="1"/>
  <c r="CR79" i="10"/>
  <c r="CR97" i="10" s="1"/>
  <c r="CR99" i="10" s="1"/>
  <c r="CU90" i="10"/>
  <c r="CR86" i="10" l="1"/>
  <c r="CR91" i="10"/>
  <c r="CR92" i="10" s="1"/>
  <c r="CV60" i="10"/>
  <c r="CW56" i="10" s="1"/>
  <c r="CV72" i="10"/>
  <c r="CV69" i="10"/>
  <c r="CS78" i="10"/>
  <c r="CS82" i="10" s="1"/>
  <c r="CU65" i="10"/>
  <c r="CU66" i="10" s="1"/>
  <c r="CT73" i="10"/>
  <c r="CT70" i="10"/>
  <c r="CU67" i="10" l="1"/>
  <c r="CV63" i="10" s="1"/>
  <c r="CS84" i="10"/>
  <c r="CS85" i="10"/>
  <c r="CS98" i="10" s="1"/>
  <c r="CT96" i="10"/>
  <c r="CT74" i="10"/>
  <c r="CT76" i="10" s="1"/>
  <c r="CW58" i="10"/>
  <c r="CW59" i="10" s="1"/>
  <c r="CU73" i="10"/>
  <c r="CU70" i="10"/>
  <c r="CS79" i="10"/>
  <c r="CS97" i="10" s="1"/>
  <c r="CS80" i="10"/>
  <c r="DD281" i="12" s="1"/>
  <c r="DD279" i="12" s="1"/>
  <c r="DD283" i="12" s="1"/>
  <c r="CV90" i="10"/>
  <c r="CS99" i="10" l="1"/>
  <c r="CW72" i="10"/>
  <c r="CW69" i="10"/>
  <c r="CS91" i="10"/>
  <c r="CS92" i="10" s="1"/>
  <c r="CS86" i="10"/>
  <c r="CU96" i="10"/>
  <c r="CU74" i="10"/>
  <c r="CU76" i="10" s="1"/>
  <c r="CW60" i="10"/>
  <c r="CX56" i="10" s="1"/>
  <c r="CT78" i="10"/>
  <c r="CT82" i="10" s="1"/>
  <c r="CV65" i="10"/>
  <c r="CV66" i="10" s="1"/>
  <c r="CT85" i="10" l="1"/>
  <c r="CT98" i="10" s="1"/>
  <c r="CT84" i="10"/>
  <c r="CT79" i="10"/>
  <c r="CT97" i="10" s="1"/>
  <c r="CT80" i="10"/>
  <c r="DE281" i="12" s="1"/>
  <c r="DE279" i="12" s="1"/>
  <c r="DE283" i="12" s="1"/>
  <c r="CU78" i="10"/>
  <c r="CU82" i="10" s="1"/>
  <c r="CV73" i="10"/>
  <c r="CV70" i="10"/>
  <c r="CV67" i="10"/>
  <c r="CW63" i="10" s="1"/>
  <c r="CX58" i="10"/>
  <c r="CX59" i="10" s="1"/>
  <c r="CW90" i="10"/>
  <c r="CT99" i="10" l="1"/>
  <c r="CX72" i="10"/>
  <c r="CX69" i="10"/>
  <c r="CX60" i="10"/>
  <c r="CY56" i="10" s="1"/>
  <c r="CW65" i="10"/>
  <c r="CW66" i="10" s="1"/>
  <c r="CV96" i="10"/>
  <c r="CV74" i="10"/>
  <c r="CV76" i="10" s="1"/>
  <c r="CU85" i="10"/>
  <c r="CU98" i="10" s="1"/>
  <c r="CU84" i="10"/>
  <c r="CU80" i="10"/>
  <c r="DF281" i="12" s="1"/>
  <c r="DF279" i="12" s="1"/>
  <c r="DF283" i="12" s="1"/>
  <c r="CU79" i="10"/>
  <c r="CU97" i="10" s="1"/>
  <c r="CT91" i="10"/>
  <c r="CT92" i="10" s="1"/>
  <c r="CT86" i="10"/>
  <c r="CU99" i="10" l="1"/>
  <c r="CW67" i="10"/>
  <c r="CX63" i="10" s="1"/>
  <c r="CX65" i="10" s="1"/>
  <c r="CX66" i="10" s="1"/>
  <c r="CU86" i="10"/>
  <c r="CU91" i="10"/>
  <c r="CU92" i="10" s="1"/>
  <c r="CV78" i="10"/>
  <c r="CW73" i="10"/>
  <c r="CW70" i="10"/>
  <c r="CY58" i="10"/>
  <c r="CX90" i="10"/>
  <c r="CX73" i="10" l="1"/>
  <c r="CX70" i="10"/>
  <c r="CY59" i="10"/>
  <c r="CV80" i="10"/>
  <c r="DG281" i="12" s="1"/>
  <c r="DG279" i="12" s="1"/>
  <c r="DG283" i="12" s="1"/>
  <c r="CV79" i="10"/>
  <c r="CV97" i="10" s="1"/>
  <c r="CW96" i="10"/>
  <c r="CW74" i="10"/>
  <c r="CW76" i="10" s="1"/>
  <c r="CX67" i="10"/>
  <c r="CY63" i="10" s="1"/>
  <c r="CV82" i="10"/>
  <c r="CY65" i="10" l="1"/>
  <c r="CY66" i="10" s="1"/>
  <c r="CW78" i="10"/>
  <c r="CW82" i="10" s="1"/>
  <c r="CV85" i="10"/>
  <c r="CV98" i="10" s="1"/>
  <c r="CV99" i="10" s="1"/>
  <c r="CV84" i="10"/>
  <c r="CY72" i="10"/>
  <c r="CY69" i="10"/>
  <c r="CY60" i="10"/>
  <c r="CZ56" i="10" s="1"/>
  <c r="CX96" i="10"/>
  <c r="CX74" i="10"/>
  <c r="CX76" i="10" s="1"/>
  <c r="CZ58" i="10" l="1"/>
  <c r="CZ59" i="10" s="1"/>
  <c r="CV91" i="10"/>
  <c r="CV92" i="10" s="1"/>
  <c r="CV86" i="10"/>
  <c r="CY73" i="10"/>
  <c r="CY96" i="10" s="1"/>
  <c r="CY70" i="10"/>
  <c r="CX78" i="10"/>
  <c r="CX82" i="10" s="1"/>
  <c r="CY90" i="10"/>
  <c r="CW85" i="10"/>
  <c r="CW98" i="10" s="1"/>
  <c r="CW84" i="10"/>
  <c r="CW80" i="10"/>
  <c r="DH281" i="12" s="1"/>
  <c r="DH279" i="12" s="1"/>
  <c r="DH283" i="12" s="1"/>
  <c r="CW79" i="10"/>
  <c r="CW97" i="10" s="1"/>
  <c r="CY67" i="10"/>
  <c r="CZ63" i="10" s="1"/>
  <c r="CY74" i="10" l="1"/>
  <c r="CY76" i="10" s="1"/>
  <c r="CY78" i="10" s="1"/>
  <c r="CY82" i="10" s="1"/>
  <c r="CW99" i="10"/>
  <c r="CZ65" i="10"/>
  <c r="CW86" i="10"/>
  <c r="CW91" i="10"/>
  <c r="CW92" i="10" s="1"/>
  <c r="CX80" i="10"/>
  <c r="DI281" i="12" s="1"/>
  <c r="DI279" i="12" s="1"/>
  <c r="DI283" i="12" s="1"/>
  <c r="CX79" i="10"/>
  <c r="CX97" i="10" s="1"/>
  <c r="CX84" i="10"/>
  <c r="CX85" i="10"/>
  <c r="CX98" i="10" s="1"/>
  <c r="CZ60" i="10"/>
  <c r="DA56" i="10" s="1"/>
  <c r="CZ72" i="10"/>
  <c r="CZ69" i="10"/>
  <c r="CX99" i="10" l="1"/>
  <c r="DA58" i="10"/>
  <c r="DA59" i="10" s="1"/>
  <c r="CX91" i="10"/>
  <c r="CX92" i="10" s="1"/>
  <c r="CX86" i="10"/>
  <c r="CY84" i="10"/>
  <c r="CY85" i="10"/>
  <c r="CY98" i="10" s="1"/>
  <c r="CZ66" i="10"/>
  <c r="CZ90" i="10"/>
  <c r="CY80" i="10"/>
  <c r="DJ281" i="12" s="1"/>
  <c r="DJ279" i="12" s="1"/>
  <c r="DJ283" i="12" s="1"/>
  <c r="CY79" i="10"/>
  <c r="CY97" i="10" s="1"/>
  <c r="CY99" i="10" s="1"/>
  <c r="CZ73" i="10" l="1"/>
  <c r="CZ70" i="10"/>
  <c r="CY86" i="10"/>
  <c r="CY91" i="10"/>
  <c r="CY92" i="10" s="1"/>
  <c r="DA72" i="10"/>
  <c r="DA69" i="10"/>
  <c r="DA60" i="10"/>
  <c r="DB56" i="10" s="1"/>
  <c r="CZ67" i="10"/>
  <c r="DA63" i="10" s="1"/>
  <c r="DA65" i="10" l="1"/>
  <c r="DA66" i="10" s="1"/>
  <c r="DB58" i="10"/>
  <c r="DB59" i="10" s="1"/>
  <c r="DA90" i="10"/>
  <c r="CZ96" i="10"/>
  <c r="CZ74" i="10"/>
  <c r="CZ76" i="10" s="1"/>
  <c r="CZ78" i="10" l="1"/>
  <c r="CZ82" i="10" s="1"/>
  <c r="DB60" i="10"/>
  <c r="DC56" i="10" s="1"/>
  <c r="DA67" i="10"/>
  <c r="DB63" i="10" s="1"/>
  <c r="DB72" i="10"/>
  <c r="DB69" i="10"/>
  <c r="DA73" i="10"/>
  <c r="DA70" i="10"/>
  <c r="DC58" i="10" l="1"/>
  <c r="DC59" i="10" s="1"/>
  <c r="DA96" i="10"/>
  <c r="DA74" i="10"/>
  <c r="DA76" i="10" s="1"/>
  <c r="DB90" i="10"/>
  <c r="DB65" i="10"/>
  <c r="CZ85" i="10"/>
  <c r="CZ98" i="10" s="1"/>
  <c r="CZ84" i="10"/>
  <c r="CZ80" i="10"/>
  <c r="DK281" i="12" s="1"/>
  <c r="DK279" i="12" s="1"/>
  <c r="DK283" i="12" s="1"/>
  <c r="CZ79" i="10"/>
  <c r="CZ97" i="10" s="1"/>
  <c r="CZ99" i="10" s="1"/>
  <c r="CZ91" i="10" l="1"/>
  <c r="CZ92" i="10" s="1"/>
  <c r="CZ86" i="10"/>
  <c r="DA78" i="10"/>
  <c r="DA82" i="10" s="1"/>
  <c r="DB66" i="10"/>
  <c r="DC72" i="10"/>
  <c r="DC69" i="10"/>
  <c r="DC60" i="10"/>
  <c r="DD56" i="10" s="1"/>
  <c r="DC90" i="10" l="1"/>
  <c r="DB73" i="10"/>
  <c r="DB70" i="10"/>
  <c r="DD58" i="10"/>
  <c r="DD59" i="10" s="1"/>
  <c r="DA85" i="10"/>
  <c r="DA98" i="10" s="1"/>
  <c r="DA84" i="10"/>
  <c r="DA80" i="10"/>
  <c r="DL281" i="12" s="1"/>
  <c r="DL279" i="12" s="1"/>
  <c r="DL283" i="12" s="1"/>
  <c r="DA79" i="10"/>
  <c r="DA97" i="10" s="1"/>
  <c r="DB67" i="10"/>
  <c r="DC63" i="10" s="1"/>
  <c r="DA99" i="10" l="1"/>
  <c r="DC65" i="10"/>
  <c r="DC66" i="10" s="1"/>
  <c r="DD72" i="10"/>
  <c r="DD69" i="10"/>
  <c r="DB96" i="10"/>
  <c r="DB74" i="10"/>
  <c r="DB76" i="10" s="1"/>
  <c r="DA91" i="10"/>
  <c r="DA92" i="10" s="1"/>
  <c r="DA86" i="10"/>
  <c r="DD60" i="10"/>
  <c r="DE56" i="10" s="1"/>
  <c r="DE58" i="10" l="1"/>
  <c r="DE59" i="10" s="1"/>
  <c r="DE60" i="10" s="1"/>
  <c r="DF56" i="10" s="1"/>
  <c r="DD90" i="10"/>
  <c r="DB78" i="10"/>
  <c r="DB82" i="10" s="1"/>
  <c r="DC67" i="10"/>
  <c r="DD63" i="10" s="1"/>
  <c r="DC73" i="10"/>
  <c r="DC70" i="10"/>
  <c r="DF58" i="10" l="1"/>
  <c r="DF59" i="10" s="1"/>
  <c r="DC96" i="10"/>
  <c r="DC74" i="10"/>
  <c r="DC76" i="10" s="1"/>
  <c r="DB85" i="10"/>
  <c r="DB98" i="10" s="1"/>
  <c r="DB84" i="10"/>
  <c r="DB80" i="10"/>
  <c r="DM281" i="12" s="1"/>
  <c r="DM279" i="12" s="1"/>
  <c r="DM283" i="12" s="1"/>
  <c r="DB79" i="10"/>
  <c r="DB97" i="10" s="1"/>
  <c r="DB99" i="10" s="1"/>
  <c r="DD65" i="10"/>
  <c r="DD66" i="10" s="1"/>
  <c r="DE72" i="10"/>
  <c r="DE69" i="10"/>
  <c r="DE90" i="10" l="1"/>
  <c r="DD73" i="10"/>
  <c r="DD70" i="10"/>
  <c r="DC78" i="10"/>
  <c r="DC82" i="10" s="1"/>
  <c r="DD67" i="10"/>
  <c r="DE63" i="10" s="1"/>
  <c r="DB91" i="10"/>
  <c r="DB92" i="10" s="1"/>
  <c r="DB86" i="10"/>
  <c r="DF72" i="10"/>
  <c r="DF69" i="10"/>
  <c r="DF60" i="10"/>
  <c r="DG56" i="10" s="1"/>
  <c r="DF90" i="10" l="1"/>
  <c r="DE65" i="10"/>
  <c r="DE66" i="10" s="1"/>
  <c r="DD96" i="10"/>
  <c r="DD74" i="10"/>
  <c r="DD76" i="10" s="1"/>
  <c r="DG58" i="10"/>
  <c r="DG59" i="10" s="1"/>
  <c r="DC79" i="10"/>
  <c r="DC97" i="10" s="1"/>
  <c r="DC80" i="10"/>
  <c r="DN281" i="12" s="1"/>
  <c r="DN279" i="12" s="1"/>
  <c r="DN283" i="12" s="1"/>
  <c r="DC84" i="10"/>
  <c r="DC85" i="10"/>
  <c r="DC98" i="10" s="1"/>
  <c r="DC86" i="10" l="1"/>
  <c r="DC91" i="10"/>
  <c r="DC92" i="10" s="1"/>
  <c r="DC99" i="10"/>
  <c r="DG60" i="10"/>
  <c r="DH56" i="10" s="1"/>
  <c r="DD78" i="10"/>
  <c r="DD82" i="10" s="1"/>
  <c r="DG72" i="10"/>
  <c r="DG69" i="10"/>
  <c r="DE67" i="10"/>
  <c r="DF63" i="10" s="1"/>
  <c r="DE73" i="10"/>
  <c r="DE70" i="10"/>
  <c r="DE96" i="10" l="1"/>
  <c r="DE74" i="10"/>
  <c r="DE76" i="10" s="1"/>
  <c r="DD84" i="10"/>
  <c r="DD85" i="10"/>
  <c r="DD98" i="10" s="1"/>
  <c r="DF65" i="10"/>
  <c r="DF66" i="10" s="1"/>
  <c r="DG90" i="10"/>
  <c r="DD80" i="10"/>
  <c r="DO281" i="12" s="1"/>
  <c r="DO279" i="12" s="1"/>
  <c r="DO283" i="12" s="1"/>
  <c r="DD79" i="10"/>
  <c r="DD97" i="10" s="1"/>
  <c r="DH58" i="10"/>
  <c r="DH59" i="10" s="1"/>
  <c r="DD99" i="10" l="1"/>
  <c r="DH72" i="10"/>
  <c r="DH69" i="10"/>
  <c r="DH60" i="10"/>
  <c r="DI56" i="10" s="1"/>
  <c r="DF67" i="10"/>
  <c r="DG63" i="10" s="1"/>
  <c r="DF73" i="10"/>
  <c r="DF70" i="10"/>
  <c r="DD91" i="10"/>
  <c r="DD92" i="10" s="1"/>
  <c r="DD86" i="10"/>
  <c r="DE78" i="10"/>
  <c r="DE82" i="10" s="1"/>
  <c r="DE85" i="10" l="1"/>
  <c r="DE98" i="10" s="1"/>
  <c r="DE84" i="10"/>
  <c r="DE79" i="10"/>
  <c r="DE97" i="10" s="1"/>
  <c r="DE80" i="10"/>
  <c r="DP281" i="12" s="1"/>
  <c r="DP279" i="12" s="1"/>
  <c r="DP283" i="12" s="1"/>
  <c r="DF96" i="10"/>
  <c r="DF74" i="10"/>
  <c r="DF76" i="10" s="1"/>
  <c r="DG65" i="10"/>
  <c r="DG66" i="10" s="1"/>
  <c r="DI58" i="10"/>
  <c r="DI59" i="10" s="1"/>
  <c r="DH90" i="10"/>
  <c r="DG73" i="10" l="1"/>
  <c r="DG70" i="10"/>
  <c r="DI72" i="10"/>
  <c r="DI69" i="10"/>
  <c r="DG67" i="10"/>
  <c r="DH63" i="10" s="1"/>
  <c r="DF78" i="10"/>
  <c r="DF82" i="10" s="1"/>
  <c r="DE91" i="10"/>
  <c r="DE92" i="10" s="1"/>
  <c r="DE86" i="10"/>
  <c r="DI60" i="10"/>
  <c r="DJ56" i="10" s="1"/>
  <c r="DE99" i="10"/>
  <c r="DF85" i="10" l="1"/>
  <c r="DF98" i="10" s="1"/>
  <c r="DF84" i="10"/>
  <c r="DJ58" i="10"/>
  <c r="DJ59" i="10" s="1"/>
  <c r="DF79" i="10"/>
  <c r="DF97" i="10" s="1"/>
  <c r="DF80" i="10"/>
  <c r="DQ281" i="12" s="1"/>
  <c r="DQ279" i="12" s="1"/>
  <c r="DQ283" i="12" s="1"/>
  <c r="DH65" i="10"/>
  <c r="DH66" i="10" s="1"/>
  <c r="DI90" i="10"/>
  <c r="DG96" i="10"/>
  <c r="DG74" i="10"/>
  <c r="DG76" i="10" s="1"/>
  <c r="DF99" i="10" l="1"/>
  <c r="DG78" i="10"/>
  <c r="DG82" i="10" s="1"/>
  <c r="DH67" i="10"/>
  <c r="DI63" i="10" s="1"/>
  <c r="DJ60" i="10"/>
  <c r="DK56" i="10" s="1"/>
  <c r="DH73" i="10"/>
  <c r="DH70" i="10"/>
  <c r="DJ72" i="10"/>
  <c r="DJ69" i="10"/>
  <c r="DF86" i="10"/>
  <c r="DF91" i="10"/>
  <c r="DF92" i="10" s="1"/>
  <c r="DH96" i="10" l="1"/>
  <c r="DH74" i="10"/>
  <c r="DH76" i="10" s="1"/>
  <c r="DJ90" i="10"/>
  <c r="DK58" i="10"/>
  <c r="DK59" i="10" s="1"/>
  <c r="DI65" i="10"/>
  <c r="DI66" i="10" s="1"/>
  <c r="DG84" i="10"/>
  <c r="DG85" i="10"/>
  <c r="DG98" i="10" s="1"/>
  <c r="DG80" i="10"/>
  <c r="DR281" i="12" s="1"/>
  <c r="DR279" i="12" s="1"/>
  <c r="DR283" i="12" s="1"/>
  <c r="DG79" i="10"/>
  <c r="DG97" i="10" s="1"/>
  <c r="DG99" i="10" l="1"/>
  <c r="DG91" i="10"/>
  <c r="DG92" i="10" s="1"/>
  <c r="DG86" i="10"/>
  <c r="DI73" i="10"/>
  <c r="DI70" i="10"/>
  <c r="DI67" i="10"/>
  <c r="DJ63" i="10" s="1"/>
  <c r="DH78" i="10"/>
  <c r="DH82" i="10" s="1"/>
  <c r="DK72" i="10"/>
  <c r="DK69" i="10"/>
  <c r="DK60" i="10"/>
  <c r="DL56" i="10" s="1"/>
  <c r="DH85" i="10" l="1"/>
  <c r="DH98" i="10" s="1"/>
  <c r="DH84" i="10"/>
  <c r="DL58" i="10"/>
  <c r="DK90" i="10"/>
  <c r="DH79" i="10"/>
  <c r="DH97" i="10" s="1"/>
  <c r="DH80" i="10"/>
  <c r="DS281" i="12" s="1"/>
  <c r="DS279" i="12" s="1"/>
  <c r="DS283" i="12" s="1"/>
  <c r="DJ65" i="10"/>
  <c r="DJ66" i="10" s="1"/>
  <c r="DI96" i="10"/>
  <c r="DI74" i="10"/>
  <c r="DI76" i="10" s="1"/>
  <c r="DH99" i="10" l="1"/>
  <c r="DI78" i="10"/>
  <c r="DL59" i="10"/>
  <c r="DH86" i="10"/>
  <c r="DH91" i="10"/>
  <c r="DH92" i="10" s="1"/>
  <c r="DJ73" i="10"/>
  <c r="DJ70" i="10"/>
  <c r="DJ67" i="10"/>
  <c r="DK63" i="10" s="1"/>
  <c r="DK65" i="10" l="1"/>
  <c r="DK66" i="10" s="1"/>
  <c r="DJ96" i="10"/>
  <c r="DJ74" i="10"/>
  <c r="DJ76" i="10" s="1"/>
  <c r="DL72" i="10"/>
  <c r="DL69" i="10"/>
  <c r="DI80" i="10"/>
  <c r="DT281" i="12" s="1"/>
  <c r="DT279" i="12" s="1"/>
  <c r="DT283" i="12" s="1"/>
  <c r="DI79" i="10"/>
  <c r="DI97" i="10" s="1"/>
  <c r="DI82" i="10"/>
  <c r="DL60" i="10"/>
  <c r="DM56" i="10" s="1"/>
  <c r="DI85" i="10" l="1"/>
  <c r="DI98" i="10" s="1"/>
  <c r="DI99" i="10" s="1"/>
  <c r="DI84" i="10"/>
  <c r="DJ78" i="10"/>
  <c r="DJ82" i="10" s="1"/>
  <c r="DM58" i="10"/>
  <c r="DM59" i="10" s="1"/>
  <c r="DK73" i="10"/>
  <c r="DK70" i="10"/>
  <c r="DL90" i="10"/>
  <c r="DK67" i="10"/>
  <c r="DL63" i="10" s="1"/>
  <c r="DM72" i="10" l="1"/>
  <c r="DM69" i="10"/>
  <c r="DJ85" i="10"/>
  <c r="DJ98" i="10" s="1"/>
  <c r="DJ84" i="10"/>
  <c r="DK96" i="10"/>
  <c r="DK74" i="10"/>
  <c r="DK76" i="10" s="1"/>
  <c r="DL65" i="10"/>
  <c r="DL66" i="10" s="1"/>
  <c r="DM60" i="10"/>
  <c r="DN56" i="10" s="1"/>
  <c r="DI86" i="10"/>
  <c r="DI91" i="10"/>
  <c r="DI92" i="10" s="1"/>
  <c r="DJ80" i="10"/>
  <c r="DU281" i="12" s="1"/>
  <c r="DU279" i="12" s="1"/>
  <c r="DU283" i="12" s="1"/>
  <c r="DJ79" i="10"/>
  <c r="DJ97" i="10" s="1"/>
  <c r="DL73" i="10" l="1"/>
  <c r="DL70" i="10"/>
  <c r="DK78" i="10"/>
  <c r="DK82" i="10" s="1"/>
  <c r="DJ91" i="10"/>
  <c r="DJ92" i="10" s="1"/>
  <c r="DJ86" i="10"/>
  <c r="DN58" i="10"/>
  <c r="DN59" i="10" s="1"/>
  <c r="DL67" i="10"/>
  <c r="DM63" i="10" s="1"/>
  <c r="DJ99" i="10"/>
  <c r="DM90" i="10"/>
  <c r="DM65" i="10" l="1"/>
  <c r="DM66" i="10" s="1"/>
  <c r="DM67" i="10" s="1"/>
  <c r="DN63" i="10" s="1"/>
  <c r="DN72" i="10"/>
  <c r="DN69" i="10"/>
  <c r="DN60" i="10"/>
  <c r="DO56" i="10" s="1"/>
  <c r="DK85" i="10"/>
  <c r="DK98" i="10" s="1"/>
  <c r="DK84" i="10"/>
  <c r="DK80" i="10"/>
  <c r="DV281" i="12" s="1"/>
  <c r="DV279" i="12" s="1"/>
  <c r="DV283" i="12" s="1"/>
  <c r="DK79" i="10"/>
  <c r="DK97" i="10" s="1"/>
  <c r="DL96" i="10"/>
  <c r="DL74" i="10"/>
  <c r="DL76" i="10" s="1"/>
  <c r="DK99" i="10" l="1"/>
  <c r="DN65" i="10"/>
  <c r="DN66" i="10" s="1"/>
  <c r="DL78" i="10"/>
  <c r="DN90" i="10"/>
  <c r="DK86" i="10"/>
  <c r="DK91" i="10"/>
  <c r="DK92" i="10" s="1"/>
  <c r="DO58" i="10"/>
  <c r="DM73" i="10"/>
  <c r="DM70" i="10"/>
  <c r="DM96" i="10" l="1"/>
  <c r="DM74" i="10"/>
  <c r="DM76" i="10" s="1"/>
  <c r="DO59" i="10"/>
  <c r="DL80" i="10"/>
  <c r="DW281" i="12" s="1"/>
  <c r="DW279" i="12" s="1"/>
  <c r="DW283" i="12" s="1"/>
  <c r="DL79" i="10"/>
  <c r="DL97" i="10" s="1"/>
  <c r="DL82" i="10"/>
  <c r="DN73" i="10"/>
  <c r="DN70" i="10"/>
  <c r="DN67" i="10"/>
  <c r="DO63" i="10" s="1"/>
  <c r="DO65" i="10" l="1"/>
  <c r="DO66" i="10" s="1"/>
  <c r="DN96" i="10"/>
  <c r="DN74" i="10"/>
  <c r="DN76" i="10" s="1"/>
  <c r="DL84" i="10"/>
  <c r="DL85" i="10"/>
  <c r="DL98" i="10" s="1"/>
  <c r="DL99" i="10" s="1"/>
  <c r="DO72" i="10"/>
  <c r="DO69" i="10"/>
  <c r="DM78" i="10"/>
  <c r="DM82" i="10" s="1"/>
  <c r="DO60" i="10"/>
  <c r="DP56" i="10" s="1"/>
  <c r="DO73" i="10" l="1"/>
  <c r="DO96" i="10" s="1"/>
  <c r="DO70" i="10"/>
  <c r="DP58" i="10"/>
  <c r="DP59" i="10" s="1"/>
  <c r="DM80" i="10"/>
  <c r="DX281" i="12" s="1"/>
  <c r="DX279" i="12" s="1"/>
  <c r="DX283" i="12" s="1"/>
  <c r="DM79" i="10"/>
  <c r="DM97" i="10" s="1"/>
  <c r="DN78" i="10"/>
  <c r="DN82" i="10" s="1"/>
  <c r="DM85" i="10"/>
  <c r="DM98" i="10" s="1"/>
  <c r="DM84" i="10"/>
  <c r="DO90" i="10"/>
  <c r="DL91" i="10"/>
  <c r="DL92" i="10" s="1"/>
  <c r="DL86" i="10"/>
  <c r="DO67" i="10"/>
  <c r="DP63" i="10" s="1"/>
  <c r="DO74" i="10" l="1"/>
  <c r="DO76" i="10" s="1"/>
  <c r="DO78" i="10" s="1"/>
  <c r="DO82" i="10" s="1"/>
  <c r="DN84" i="10"/>
  <c r="DN85" i="10"/>
  <c r="DN98" i="10" s="1"/>
  <c r="DP65" i="10"/>
  <c r="DP66" i="10" s="1"/>
  <c r="DN79" i="10"/>
  <c r="DN97" i="10" s="1"/>
  <c r="DN80" i="10"/>
  <c r="DY281" i="12" s="1"/>
  <c r="DY279" i="12" s="1"/>
  <c r="DY283" i="12" s="1"/>
  <c r="DM99" i="10"/>
  <c r="DM91" i="10"/>
  <c r="DM92" i="10" s="1"/>
  <c r="DM86" i="10"/>
  <c r="DP72" i="10"/>
  <c r="DP69" i="10"/>
  <c r="DP60" i="10"/>
  <c r="DQ56" i="10" s="1"/>
  <c r="DQ58" i="10" l="1"/>
  <c r="DQ59" i="10" s="1"/>
  <c r="DP90" i="10"/>
  <c r="DP73" i="10"/>
  <c r="DP96" i="10" s="1"/>
  <c r="DP70" i="10"/>
  <c r="DP67" i="10"/>
  <c r="DQ63" i="10" s="1"/>
  <c r="DN99" i="10"/>
  <c r="DN91" i="10"/>
  <c r="DN92" i="10" s="1"/>
  <c r="DN86" i="10"/>
  <c r="DO84" i="10"/>
  <c r="DO85" i="10"/>
  <c r="DO98" i="10" s="1"/>
  <c r="DO80" i="10"/>
  <c r="DZ281" i="12" s="1"/>
  <c r="DZ279" i="12" s="1"/>
  <c r="DZ283" i="12" s="1"/>
  <c r="DO79" i="10"/>
  <c r="DO97" i="10" s="1"/>
  <c r="DO99" i="10" l="1"/>
  <c r="DP74" i="10"/>
  <c r="DP76" i="10" s="1"/>
  <c r="DP78" i="10" s="1"/>
  <c r="DP82" i="10" s="1"/>
  <c r="DQ72" i="10"/>
  <c r="DQ69" i="10"/>
  <c r="DQ60" i="10"/>
  <c r="DR56" i="10" s="1"/>
  <c r="DO86" i="10"/>
  <c r="DO91" i="10"/>
  <c r="DO92" i="10" s="1"/>
  <c r="DQ65" i="10"/>
  <c r="DQ66" i="10" s="1"/>
  <c r="DP84" i="10" l="1"/>
  <c r="DP85" i="10"/>
  <c r="DP98" i="10" s="1"/>
  <c r="DP79" i="10"/>
  <c r="DP97" i="10" s="1"/>
  <c r="DP80" i="10"/>
  <c r="EA281" i="12" s="1"/>
  <c r="EA279" i="12" s="1"/>
  <c r="EA283" i="12" s="1"/>
  <c r="DQ67" i="10"/>
  <c r="DR63" i="10" s="1"/>
  <c r="DQ73" i="10"/>
  <c r="DQ96" i="10" s="1"/>
  <c r="DQ70" i="10"/>
  <c r="DR58" i="10"/>
  <c r="DR59" i="10" s="1"/>
  <c r="DQ90" i="10"/>
  <c r="DQ74" i="10"/>
  <c r="DQ76" i="10" s="1"/>
  <c r="DP99" i="10" l="1"/>
  <c r="DR72" i="10"/>
  <c r="DR69" i="10"/>
  <c r="DQ78" i="10"/>
  <c r="DQ82" i="10" s="1"/>
  <c r="DR60" i="10"/>
  <c r="DS56" i="10" s="1"/>
  <c r="DR65" i="10"/>
  <c r="DR66" i="10" s="1"/>
  <c r="DP91" i="10"/>
  <c r="DP92" i="10" s="1"/>
  <c r="DP86" i="10"/>
  <c r="DR73" i="10" l="1"/>
  <c r="DR96" i="10" s="1"/>
  <c r="DR70" i="10"/>
  <c r="DR67" i="10"/>
  <c r="DS63" i="10" s="1"/>
  <c r="DS58" i="10"/>
  <c r="DS59" i="10" s="1"/>
  <c r="DQ85" i="10"/>
  <c r="DQ98" i="10" s="1"/>
  <c r="DQ84" i="10"/>
  <c r="DQ80" i="10"/>
  <c r="EB281" i="12" s="1"/>
  <c r="EB279" i="12" s="1"/>
  <c r="EB283" i="12" s="1"/>
  <c r="DQ79" i="10"/>
  <c r="DQ97" i="10" s="1"/>
  <c r="DQ99" i="10" s="1"/>
  <c r="DR90" i="10"/>
  <c r="DR74" i="10" l="1"/>
  <c r="DR76" i="10" s="1"/>
  <c r="DR78" i="10" s="1"/>
  <c r="DQ86" i="10"/>
  <c r="DQ91" i="10"/>
  <c r="DQ92" i="10" s="1"/>
  <c r="DS72" i="10"/>
  <c r="DS69" i="10"/>
  <c r="DS60" i="10"/>
  <c r="DT56" i="10" s="1"/>
  <c r="DS65" i="10"/>
  <c r="DS66" i="10" s="1"/>
  <c r="DR82" i="10" l="1"/>
  <c r="DR85" i="10" s="1"/>
  <c r="DR98" i="10" s="1"/>
  <c r="DS73" i="10"/>
  <c r="DS96" i="10" s="1"/>
  <c r="DS70" i="10"/>
  <c r="DS67" i="10"/>
  <c r="DT63" i="10" s="1"/>
  <c r="DT58" i="10"/>
  <c r="DT59" i="10" s="1"/>
  <c r="DS90" i="10"/>
  <c r="DR80" i="10"/>
  <c r="EC281" i="12" s="1"/>
  <c r="EC279" i="12" s="1"/>
  <c r="EC283" i="12" s="1"/>
  <c r="DR79" i="10"/>
  <c r="DR97" i="10" s="1"/>
  <c r="DR84" i="10" l="1"/>
  <c r="DR91" i="10" s="1"/>
  <c r="DR92" i="10" s="1"/>
  <c r="DS74" i="10"/>
  <c r="DS76" i="10" s="1"/>
  <c r="DR99" i="10"/>
  <c r="DS78" i="10"/>
  <c r="DS82" i="10" s="1"/>
  <c r="DT60" i="10"/>
  <c r="DU56" i="10" s="1"/>
  <c r="DT72" i="10"/>
  <c r="DT69" i="10"/>
  <c r="DT65" i="10"/>
  <c r="DT66" i="10" s="1"/>
  <c r="DR86" i="10" l="1"/>
  <c r="DT67" i="10"/>
  <c r="DU63" i="10" s="1"/>
  <c r="DT90" i="10"/>
  <c r="DS80" i="10"/>
  <c r="ED281" i="12" s="1"/>
  <c r="ED279" i="12" s="1"/>
  <c r="ED283" i="12" s="1"/>
  <c r="DS79" i="10"/>
  <c r="DS97" i="10" s="1"/>
  <c r="DT73" i="10"/>
  <c r="DT96" i="10" s="1"/>
  <c r="DT70" i="10"/>
  <c r="DU58" i="10"/>
  <c r="DU59" i="10" s="1"/>
  <c r="DS85" i="10"/>
  <c r="DS98" i="10" s="1"/>
  <c r="DS84" i="10"/>
  <c r="DS99" i="10" l="1"/>
  <c r="DU72" i="10"/>
  <c r="DU69" i="10"/>
  <c r="DU60" i="10"/>
  <c r="DV56" i="10" s="1"/>
  <c r="DS86" i="10"/>
  <c r="DS91" i="10"/>
  <c r="DS92" i="10" s="1"/>
  <c r="DT74" i="10"/>
  <c r="DT76" i="10" s="1"/>
  <c r="DU65" i="10"/>
  <c r="DU66" i="10" s="1"/>
  <c r="DU67" i="10" l="1"/>
  <c r="DV63" i="10" s="1"/>
  <c r="DT78" i="10"/>
  <c r="DT82" i="10" s="1"/>
  <c r="DU73" i="10"/>
  <c r="DU96" i="10" s="1"/>
  <c r="DU70" i="10"/>
  <c r="DV58" i="10"/>
  <c r="DV59" i="10" s="1"/>
  <c r="DU90" i="10"/>
  <c r="DU74" i="10" l="1"/>
  <c r="DU76" i="10" s="1"/>
  <c r="DU78" i="10" s="1"/>
  <c r="DU82" i="10" s="1"/>
  <c r="DV72" i="10"/>
  <c r="DV69" i="10"/>
  <c r="DV60" i="10"/>
  <c r="DW56" i="10" s="1"/>
  <c r="DT85" i="10"/>
  <c r="DT98" i="10" s="1"/>
  <c r="DT84" i="10"/>
  <c r="DT79" i="10"/>
  <c r="DT97" i="10" s="1"/>
  <c r="DT80" i="10"/>
  <c r="EE281" i="12" s="1"/>
  <c r="EE279" i="12" s="1"/>
  <c r="EE283" i="12" s="1"/>
  <c r="DV65" i="10"/>
  <c r="DV66" i="10" s="1"/>
  <c r="DT99" i="10" l="1"/>
  <c r="DV73" i="10"/>
  <c r="DV96" i="10" s="1"/>
  <c r="DV70" i="10"/>
  <c r="DV67" i="10"/>
  <c r="DW63" i="10" s="1"/>
  <c r="DT91" i="10"/>
  <c r="DT92" i="10" s="1"/>
  <c r="DT86" i="10"/>
  <c r="DW58" i="10"/>
  <c r="DW59" i="10" s="1"/>
  <c r="DV90" i="10"/>
  <c r="DU85" i="10"/>
  <c r="DU98" i="10" s="1"/>
  <c r="DU84" i="10"/>
  <c r="DU79" i="10"/>
  <c r="DU97" i="10" s="1"/>
  <c r="DU80" i="10"/>
  <c r="EF281" i="12" s="1"/>
  <c r="EF279" i="12" s="1"/>
  <c r="EF283" i="12" s="1"/>
  <c r="DV74" i="10" l="1"/>
  <c r="DV76" i="10" s="1"/>
  <c r="DV78" i="10" s="1"/>
  <c r="DV82" i="10" s="1"/>
  <c r="DU99" i="10"/>
  <c r="DU86" i="10"/>
  <c r="DU91" i="10"/>
  <c r="DU92" i="10" s="1"/>
  <c r="DW60" i="10"/>
  <c r="DX56" i="10" s="1"/>
  <c r="DW72" i="10"/>
  <c r="DW69" i="10"/>
  <c r="DW65" i="10"/>
  <c r="DW66" i="10" s="1"/>
  <c r="DW67" i="10" l="1"/>
  <c r="DX63" i="10" s="1"/>
  <c r="DW73" i="10"/>
  <c r="DW96" i="10" s="1"/>
  <c r="DW70" i="10"/>
  <c r="DV84" i="10"/>
  <c r="DV85" i="10"/>
  <c r="DV98" i="10" s="1"/>
  <c r="DW90" i="10"/>
  <c r="DX58" i="10"/>
  <c r="DX59" i="10" s="1"/>
  <c r="DV79" i="10"/>
  <c r="DV97" i="10" s="1"/>
  <c r="DV99" i="10" s="1"/>
  <c r="DV80" i="10"/>
  <c r="EG281" i="12" s="1"/>
  <c r="EG279" i="12" s="1"/>
  <c r="EG283" i="12" s="1"/>
  <c r="DW74" i="10" l="1"/>
  <c r="DW76" i="10" s="1"/>
  <c r="DW78" i="10" s="1"/>
  <c r="DW82" i="10" s="1"/>
  <c r="DX60" i="10"/>
  <c r="DY56" i="10" s="1"/>
  <c r="DX72" i="10"/>
  <c r="DX69" i="10"/>
  <c r="DV91" i="10"/>
  <c r="DV92" i="10" s="1"/>
  <c r="DV86" i="10"/>
  <c r="DX65" i="10"/>
  <c r="DX66" i="10" s="1"/>
  <c r="DX67" i="10" s="1"/>
  <c r="DY63" i="10" s="1"/>
  <c r="DY65" i="10" l="1"/>
  <c r="DY66" i="10" s="1"/>
  <c r="DX73" i="10"/>
  <c r="DX96" i="10" s="1"/>
  <c r="DX70" i="10"/>
  <c r="DW85" i="10"/>
  <c r="DW98" i="10" s="1"/>
  <c r="DW84" i="10"/>
  <c r="DW79" i="10"/>
  <c r="DW97" i="10" s="1"/>
  <c r="DW80" i="10"/>
  <c r="EH281" i="12" s="1"/>
  <c r="EH279" i="12" s="1"/>
  <c r="EH283" i="12" s="1"/>
  <c r="DX90" i="10"/>
  <c r="DY58" i="10"/>
  <c r="DY59" i="10" s="1"/>
  <c r="DX74" i="10" l="1"/>
  <c r="DX76" i="10" s="1"/>
  <c r="DX78" i="10" s="1"/>
  <c r="DX82" i="10" s="1"/>
  <c r="DW99" i="10"/>
  <c r="DY72" i="10"/>
  <c r="DY69" i="10"/>
  <c r="DW91" i="10"/>
  <c r="DW92" i="10" s="1"/>
  <c r="DW86" i="10"/>
  <c r="DY60" i="10"/>
  <c r="DZ56" i="10" s="1"/>
  <c r="DY73" i="10"/>
  <c r="DY96" i="10" s="1"/>
  <c r="DY70" i="10"/>
  <c r="DY67" i="10"/>
  <c r="DZ63" i="10" s="1"/>
  <c r="DZ65" i="10" l="1"/>
  <c r="DZ66" i="10" s="1"/>
  <c r="DX85" i="10"/>
  <c r="DX98" i="10" s="1"/>
  <c r="DX84" i="10"/>
  <c r="DX80" i="10"/>
  <c r="EI281" i="12" s="1"/>
  <c r="EI279" i="12" s="1"/>
  <c r="EI283" i="12" s="1"/>
  <c r="DX79" i="10"/>
  <c r="DX97" i="10" s="1"/>
  <c r="DZ58" i="10"/>
  <c r="DZ59" i="10" s="1"/>
  <c r="DY74" i="10"/>
  <c r="DY76" i="10" s="1"/>
  <c r="DY90" i="10"/>
  <c r="DX99" i="10" l="1"/>
  <c r="DZ72" i="10"/>
  <c r="DZ69" i="10"/>
  <c r="DY78" i="10"/>
  <c r="DY82" i="10" s="1"/>
  <c r="DZ60" i="10"/>
  <c r="EA56" i="10" s="1"/>
  <c r="DX86" i="10"/>
  <c r="DX91" i="10"/>
  <c r="DX92" i="10" s="1"/>
  <c r="DZ73" i="10"/>
  <c r="DZ96" i="10" s="1"/>
  <c r="DZ70" i="10"/>
  <c r="DZ67" i="10"/>
  <c r="EA63" i="10" s="1"/>
  <c r="EA65" i="10" l="1"/>
  <c r="EA66" i="10" s="1"/>
  <c r="EA58" i="10"/>
  <c r="EA59" i="10" s="1"/>
  <c r="DY85" i="10"/>
  <c r="DY98" i="10" s="1"/>
  <c r="DY84" i="10"/>
  <c r="DY80" i="10"/>
  <c r="EJ281" i="12" s="1"/>
  <c r="EJ279" i="12" s="1"/>
  <c r="EJ283" i="12" s="1"/>
  <c r="DY79" i="10"/>
  <c r="DY97" i="10" s="1"/>
  <c r="DZ74" i="10"/>
  <c r="DZ76" i="10" s="1"/>
  <c r="DZ90" i="10"/>
  <c r="DY99" i="10" l="1"/>
  <c r="EA72" i="10"/>
  <c r="EA69" i="10"/>
  <c r="DZ78" i="10"/>
  <c r="DZ82" i="10" s="1"/>
  <c r="DY86" i="10"/>
  <c r="DY91" i="10"/>
  <c r="DY92" i="10" s="1"/>
  <c r="EA60" i="10"/>
  <c r="EB56" i="10" s="1"/>
  <c r="EA73" i="10"/>
  <c r="EA96" i="10" s="1"/>
  <c r="EA70" i="10"/>
  <c r="EA67" i="10"/>
  <c r="EB63" i="10" s="1"/>
  <c r="EB65" i="10" l="1"/>
  <c r="EB66" i="10" s="1"/>
  <c r="EB58" i="10"/>
  <c r="EB59" i="10" s="1"/>
  <c r="DZ85" i="10"/>
  <c r="DZ98" i="10" s="1"/>
  <c r="DZ84" i="10"/>
  <c r="DZ79" i="10"/>
  <c r="DZ97" i="10" s="1"/>
  <c r="DZ80" i="10"/>
  <c r="EK281" i="12" s="1"/>
  <c r="EK279" i="12" s="1"/>
  <c r="EK283" i="12" s="1"/>
  <c r="EA90" i="10"/>
  <c r="EA74" i="10"/>
  <c r="EA76" i="10" s="1"/>
  <c r="DZ99" i="10" l="1"/>
  <c r="EB73" i="10"/>
  <c r="EB96" i="10" s="1"/>
  <c r="EB70" i="10"/>
  <c r="EB67" i="10"/>
  <c r="EC63" i="10" s="1"/>
  <c r="EA78" i="10"/>
  <c r="EA82" i="10" s="1"/>
  <c r="EB72" i="10"/>
  <c r="EB69" i="10"/>
  <c r="DZ91" i="10"/>
  <c r="DZ92" i="10" s="1"/>
  <c r="DZ86" i="10"/>
  <c r="EB60" i="10"/>
  <c r="EC56" i="10" s="1"/>
  <c r="EC58" i="10" l="1"/>
  <c r="EC59" i="10" s="1"/>
  <c r="EB74" i="10"/>
  <c r="EB76" i="10" s="1"/>
  <c r="EB90" i="10"/>
  <c r="EA84" i="10"/>
  <c r="EA85" i="10"/>
  <c r="EA98" i="10" s="1"/>
  <c r="EA80" i="10"/>
  <c r="EL281" i="12" s="1"/>
  <c r="EL279" i="12" s="1"/>
  <c r="EL283" i="12" s="1"/>
  <c r="EA79" i="10"/>
  <c r="EA97" i="10" s="1"/>
  <c r="EC65" i="10"/>
  <c r="EC66" i="10" s="1"/>
  <c r="EA99" i="10" l="1"/>
  <c r="EC67" i="10"/>
  <c r="ED63" i="10" s="1"/>
  <c r="EA86" i="10"/>
  <c r="EA91" i="10"/>
  <c r="EA92" i="10" s="1"/>
  <c r="EB78" i="10"/>
  <c r="EB82" i="10" s="1"/>
  <c r="EC73" i="10"/>
  <c r="EC96" i="10" s="1"/>
  <c r="EC70" i="10"/>
  <c r="EC72" i="10"/>
  <c r="EC69" i="10"/>
  <c r="EC60" i="10"/>
  <c r="ED56" i="10" s="1"/>
  <c r="ED58" i="10" l="1"/>
  <c r="ED59" i="10" s="1"/>
  <c r="EC90" i="10"/>
  <c r="EC74" i="10"/>
  <c r="EC76" i="10" s="1"/>
  <c r="EB79" i="10"/>
  <c r="EB97" i="10" s="1"/>
  <c r="EB80" i="10"/>
  <c r="EM281" i="12" s="1"/>
  <c r="EM279" i="12" s="1"/>
  <c r="EM283" i="12" s="1"/>
  <c r="EB84" i="10"/>
  <c r="EB85" i="10"/>
  <c r="EB98" i="10" s="1"/>
  <c r="ED65" i="10"/>
  <c r="ED66" i="10" s="1"/>
  <c r="ED60" i="10" l="1"/>
  <c r="EE56" i="10" s="1"/>
  <c r="EE58" i="10" s="1"/>
  <c r="EE59" i="10" s="1"/>
  <c r="ED73" i="10"/>
  <c r="ED96" i="10" s="1"/>
  <c r="ED70" i="10"/>
  <c r="EB91" i="10"/>
  <c r="EB92" i="10" s="1"/>
  <c r="EB86" i="10"/>
  <c r="EC78" i="10"/>
  <c r="EC82" i="10" s="1"/>
  <c r="ED67" i="10"/>
  <c r="EE63" i="10" s="1"/>
  <c r="EB99" i="10"/>
  <c r="ED72" i="10"/>
  <c r="ED69" i="10"/>
  <c r="EE65" i="10" l="1"/>
  <c r="EE66" i="10" s="1"/>
  <c r="ED74" i="10"/>
  <c r="ED76" i="10" s="1"/>
  <c r="ED90" i="10"/>
  <c r="EE60" i="10"/>
  <c r="EF56" i="10" s="1"/>
  <c r="EE72" i="10"/>
  <c r="EE69" i="10"/>
  <c r="EC85" i="10"/>
  <c r="EC98" i="10" s="1"/>
  <c r="EC84" i="10"/>
  <c r="EC79" i="10"/>
  <c r="EC97" i="10" s="1"/>
  <c r="EC80" i="10"/>
  <c r="EN281" i="12" s="1"/>
  <c r="EN279" i="12" s="1"/>
  <c r="EN283" i="12" s="1"/>
  <c r="EC99" i="10" l="1"/>
  <c r="ED78" i="10"/>
  <c r="ED82" i="10" s="1"/>
  <c r="EC86" i="10"/>
  <c r="EC91" i="10"/>
  <c r="EC92" i="10" s="1"/>
  <c r="EE90" i="10"/>
  <c r="EE67" i="10"/>
  <c r="EF63" i="10" s="1"/>
  <c r="EF58" i="10"/>
  <c r="EF59" i="10" s="1"/>
  <c r="EE73" i="10"/>
  <c r="EE96" i="10" s="1"/>
  <c r="EE70" i="10"/>
  <c r="EF60" i="10" l="1"/>
  <c r="EG56" i="10" s="1"/>
  <c r="EE74" i="10"/>
  <c r="EE76" i="10" s="1"/>
  <c r="ED79" i="10"/>
  <c r="ED97" i="10" s="1"/>
  <c r="ED80" i="10"/>
  <c r="EO281" i="12" s="1"/>
  <c r="EO279" i="12" s="1"/>
  <c r="EO283" i="12" s="1"/>
  <c r="EF72" i="10"/>
  <c r="EF69" i="10"/>
  <c r="EF65" i="10"/>
  <c r="EF66" i="10" s="1"/>
  <c r="ED84" i="10"/>
  <c r="ED85" i="10"/>
  <c r="ED98" i="10" s="1"/>
  <c r="ED91" i="10" l="1"/>
  <c r="ED92" i="10" s="1"/>
  <c r="ED86" i="10"/>
  <c r="EF67" i="10"/>
  <c r="EG63" i="10" s="1"/>
  <c r="EF90" i="10"/>
  <c r="EF73" i="10"/>
  <c r="EF96" i="10" s="1"/>
  <c r="EF70" i="10"/>
  <c r="ED99" i="10"/>
  <c r="EE78" i="10"/>
  <c r="EE82" i="10" s="1"/>
  <c r="EG58" i="10"/>
  <c r="EG59" i="10" s="1"/>
  <c r="EG72" i="10" l="1"/>
  <c r="EG69" i="10"/>
  <c r="EE84" i="10"/>
  <c r="EE85" i="10"/>
  <c r="EE98" i="10" s="1"/>
  <c r="EE79" i="10"/>
  <c r="EE97" i="10" s="1"/>
  <c r="EE80" i="10"/>
  <c r="EP281" i="12" s="1"/>
  <c r="EP279" i="12" s="1"/>
  <c r="EP283" i="12" s="1"/>
  <c r="EG60" i="10"/>
  <c r="EH56" i="10" s="1"/>
  <c r="EF74" i="10"/>
  <c r="EF76" i="10" s="1"/>
  <c r="EG65" i="10"/>
  <c r="EG66" i="10" s="1"/>
  <c r="EE99" i="10" l="1"/>
  <c r="EG73" i="10"/>
  <c r="EG96" i="10" s="1"/>
  <c r="EG70" i="10"/>
  <c r="EG67" i="10"/>
  <c r="EH63" i="10" s="1"/>
  <c r="EF78" i="10"/>
  <c r="EF82" i="10" s="1"/>
  <c r="EH58" i="10"/>
  <c r="EH59" i="10" s="1"/>
  <c r="EH60" i="10" s="1"/>
  <c r="EI56" i="10" s="1"/>
  <c r="EE86" i="10"/>
  <c r="EE91" i="10"/>
  <c r="EE92" i="10" s="1"/>
  <c r="EG90" i="10"/>
  <c r="EG74" i="10" l="1"/>
  <c r="EG76" i="10" s="1"/>
  <c r="EG78" i="10" s="1"/>
  <c r="EG82" i="10" s="1"/>
  <c r="EI58" i="10"/>
  <c r="EI59" i="10" s="1"/>
  <c r="EF85" i="10"/>
  <c r="EF98" i="10" s="1"/>
  <c r="EF84" i="10"/>
  <c r="EH72" i="10"/>
  <c r="EH69" i="10"/>
  <c r="EF80" i="10"/>
  <c r="EQ281" i="12" s="1"/>
  <c r="EQ279" i="12" s="1"/>
  <c r="EQ283" i="12" s="1"/>
  <c r="EF79" i="10"/>
  <c r="EF97" i="10" s="1"/>
  <c r="EH65" i="10"/>
  <c r="EH66" i="10" s="1"/>
  <c r="EF99" i="10" l="1"/>
  <c r="EI72" i="10"/>
  <c r="EI69" i="10"/>
  <c r="EI60" i="10"/>
  <c r="EJ56" i="10" s="1"/>
  <c r="EH67" i="10"/>
  <c r="EI63" i="10" s="1"/>
  <c r="EG85" i="10"/>
  <c r="EG98" i="10" s="1"/>
  <c r="EG84" i="10"/>
  <c r="EH73" i="10"/>
  <c r="EH96" i="10" s="1"/>
  <c r="EH70" i="10"/>
  <c r="EH90" i="10"/>
  <c r="EF91" i="10"/>
  <c r="EF92" i="10" s="1"/>
  <c r="EF86" i="10"/>
  <c r="EG79" i="10"/>
  <c r="EG97" i="10" s="1"/>
  <c r="EG80" i="10"/>
  <c r="ER281" i="12" s="1"/>
  <c r="ER279" i="12" s="1"/>
  <c r="ER283" i="12" s="1"/>
  <c r="EH74" i="10" l="1"/>
  <c r="EH76" i="10" s="1"/>
  <c r="EH78" i="10" s="1"/>
  <c r="EH82" i="10" s="1"/>
  <c r="EG99" i="10"/>
  <c r="EG86" i="10"/>
  <c r="EG91" i="10"/>
  <c r="EG92" i="10" s="1"/>
  <c r="EI65" i="10"/>
  <c r="EI66" i="10" s="1"/>
  <c r="EJ58" i="10"/>
  <c r="EJ59" i="10" s="1"/>
  <c r="EI90" i="10"/>
  <c r="EI67" i="10" l="1"/>
  <c r="EJ63" i="10" s="1"/>
  <c r="EJ65" i="10" s="1"/>
  <c r="EJ66" i="10" s="1"/>
  <c r="EJ67" i="10" s="1"/>
  <c r="EK63" i="10" s="1"/>
  <c r="EJ72" i="10"/>
  <c r="EJ69" i="10"/>
  <c r="EJ60" i="10"/>
  <c r="EK56" i="10" s="1"/>
  <c r="EI73" i="10"/>
  <c r="EI70" i="10"/>
  <c r="EH84" i="10"/>
  <c r="EH85" i="10"/>
  <c r="EH98" i="10" s="1"/>
  <c r="EH79" i="10"/>
  <c r="EH97" i="10" s="1"/>
  <c r="EH80" i="10"/>
  <c r="ES281" i="12" s="1"/>
  <c r="ES279" i="12" s="1"/>
  <c r="ES283" i="12" s="1"/>
  <c r="EH99" i="10" l="1"/>
  <c r="EK65" i="10"/>
  <c r="EK66" i="10" s="1"/>
  <c r="EI96" i="10"/>
  <c r="EI74" i="10"/>
  <c r="EI76" i="10" s="1"/>
  <c r="EH91" i="10"/>
  <c r="EH92" i="10" s="1"/>
  <c r="EH86" i="10"/>
  <c r="EK58" i="10"/>
  <c r="EK59" i="10" s="1"/>
  <c r="EJ73" i="10"/>
  <c r="EJ96" i="10" s="1"/>
  <c r="EJ70" i="10"/>
  <c r="EJ90" i="10"/>
  <c r="EJ74" i="10" l="1"/>
  <c r="EJ76" i="10" s="1"/>
  <c r="EJ78" i="10" s="1"/>
  <c r="EJ82" i="10" s="1"/>
  <c r="EK72" i="10"/>
  <c r="EK69" i="10"/>
  <c r="EK60" i="10"/>
  <c r="EL56" i="10" s="1"/>
  <c r="EI78" i="10"/>
  <c r="EK73" i="10"/>
  <c r="EK96" i="10" s="1"/>
  <c r="EK70" i="10"/>
  <c r="EK67" i="10"/>
  <c r="EL63" i="10" s="1"/>
  <c r="EI79" i="10" l="1"/>
  <c r="EI97" i="10" s="1"/>
  <c r="EI80" i="10"/>
  <c r="ET281" i="12" s="1"/>
  <c r="ET279" i="12" s="1"/>
  <c r="ET283" i="12" s="1"/>
  <c r="EL65" i="10"/>
  <c r="EL66" i="10" s="1"/>
  <c r="EI82" i="10"/>
  <c r="EL58" i="10"/>
  <c r="EL59" i="10" s="1"/>
  <c r="EK90" i="10"/>
  <c r="EK74" i="10"/>
  <c r="EK76" i="10" s="1"/>
  <c r="EJ84" i="10"/>
  <c r="EJ85" i="10"/>
  <c r="EJ98" i="10" s="1"/>
  <c r="EJ80" i="10"/>
  <c r="EU281" i="12" s="1"/>
  <c r="EU279" i="12" s="1"/>
  <c r="EU283" i="12" s="1"/>
  <c r="EJ79" i="10"/>
  <c r="EJ97" i="10" s="1"/>
  <c r="EJ99" i="10" l="1"/>
  <c r="EJ91" i="10"/>
  <c r="EJ92" i="10" s="1"/>
  <c r="EJ86" i="10"/>
  <c r="EL60" i="10"/>
  <c r="EM56" i="10" s="1"/>
  <c r="EI84" i="10"/>
  <c r="EI85" i="10"/>
  <c r="EI98" i="10" s="1"/>
  <c r="EI99" i="10" s="1"/>
  <c r="EL67" i="10"/>
  <c r="EM63" i="10" s="1"/>
  <c r="EK78" i="10"/>
  <c r="EL73" i="10"/>
  <c r="EL96" i="10" s="1"/>
  <c r="EL70" i="10"/>
  <c r="EL72" i="10"/>
  <c r="EL69" i="10"/>
  <c r="EK80" i="10" l="1"/>
  <c r="EV281" i="12" s="1"/>
  <c r="EV279" i="12" s="1"/>
  <c r="EV283" i="12" s="1"/>
  <c r="EK79" i="10"/>
  <c r="EK97" i="10" s="1"/>
  <c r="EL90" i="10"/>
  <c r="EL74" i="10"/>
  <c r="EL76" i="10" s="1"/>
  <c r="EK82" i="10"/>
  <c r="EM65" i="10"/>
  <c r="EI86" i="10"/>
  <c r="EI91" i="10"/>
  <c r="EI92" i="10" s="1"/>
  <c r="EM58" i="10"/>
  <c r="EM59" i="10" s="1"/>
  <c r="EM72" i="10" l="1"/>
  <c r="EM69" i="10"/>
  <c r="EM60" i="10"/>
  <c r="EN56" i="10" s="1"/>
  <c r="EK84" i="10"/>
  <c r="EK85" i="10"/>
  <c r="EK98" i="10" s="1"/>
  <c r="EM66" i="10"/>
  <c r="EK99" i="10"/>
  <c r="EL78" i="10"/>
  <c r="EL82" i="10" s="1"/>
  <c r="EL84" i="10" l="1"/>
  <c r="EL85" i="10"/>
  <c r="EL98" i="10" s="1"/>
  <c r="EL80" i="10"/>
  <c r="EW281" i="12" s="1"/>
  <c r="EW279" i="12" s="1"/>
  <c r="EW283" i="12" s="1"/>
  <c r="EL79" i="10"/>
  <c r="EL97" i="10" s="1"/>
  <c r="EM73" i="10"/>
  <c r="EM96" i="10" s="1"/>
  <c r="EM70" i="10"/>
  <c r="EK86" i="10"/>
  <c r="EK91" i="10"/>
  <c r="EK92" i="10" s="1"/>
  <c r="EN58" i="10"/>
  <c r="EN59" i="10" s="1"/>
  <c r="EM90" i="10"/>
  <c r="EM67" i="10"/>
  <c r="EN63" i="10" s="1"/>
  <c r="EM74" i="10" l="1"/>
  <c r="EM76" i="10" s="1"/>
  <c r="EM78" i="10" s="1"/>
  <c r="EL99" i="10"/>
  <c r="EN72" i="10"/>
  <c r="EN69" i="10"/>
  <c r="EN65" i="10"/>
  <c r="EN66" i="10" s="1"/>
  <c r="EN60" i="10"/>
  <c r="EO56" i="10" s="1"/>
  <c r="EL91" i="10"/>
  <c r="EL92" i="10" s="1"/>
  <c r="EL86" i="10"/>
  <c r="EM80" i="10" l="1"/>
  <c r="EX281" i="12" s="1"/>
  <c r="EX279" i="12" s="1"/>
  <c r="EX283" i="12" s="1"/>
  <c r="EM79" i="10"/>
  <c r="EM97" i="10" s="1"/>
  <c r="EO58" i="10"/>
  <c r="EO59" i="10" s="1"/>
  <c r="EN67" i="10"/>
  <c r="EO63" i="10" s="1"/>
  <c r="EM82" i="10"/>
  <c r="EN73" i="10"/>
  <c r="EN96" i="10" s="1"/>
  <c r="EN70" i="10"/>
  <c r="EN90" i="10"/>
  <c r="EN74" i="10" l="1"/>
  <c r="EN76" i="10" s="1"/>
  <c r="EN78" i="10" s="1"/>
  <c r="EN82" i="10" s="1"/>
  <c r="EO65" i="10"/>
  <c r="EO66" i="10" s="1"/>
  <c r="EO72" i="10"/>
  <c r="EO69" i="10"/>
  <c r="EM84" i="10"/>
  <c r="EM85" i="10"/>
  <c r="EM98" i="10" s="1"/>
  <c r="EM99" i="10" s="1"/>
  <c r="EO60" i="10"/>
  <c r="EP56" i="10" s="1"/>
  <c r="EM86" i="10" l="1"/>
  <c r="EM91" i="10"/>
  <c r="EM92" i="10" s="1"/>
  <c r="EN80" i="10"/>
  <c r="EY281" i="12" s="1"/>
  <c r="EY279" i="12" s="1"/>
  <c r="EY283" i="12" s="1"/>
  <c r="EN79" i="10"/>
  <c r="EN97" i="10" s="1"/>
  <c r="EO90" i="10"/>
  <c r="EO67" i="10"/>
  <c r="EP63" i="10" s="1"/>
  <c r="EP58" i="10"/>
  <c r="EP59" i="10" s="1"/>
  <c r="EN84" i="10"/>
  <c r="EN85" i="10"/>
  <c r="EN98" i="10" s="1"/>
  <c r="EO73" i="10"/>
  <c r="EO96" i="10" s="1"/>
  <c r="EO70" i="10"/>
  <c r="EP60" i="10" l="1"/>
  <c r="EQ56" i="10" s="1"/>
  <c r="EP72" i="10"/>
  <c r="EP69" i="10"/>
  <c r="EO74" i="10"/>
  <c r="EO76" i="10" s="1"/>
  <c r="EP65" i="10"/>
  <c r="EP66" i="10" s="1"/>
  <c r="EN99" i="10"/>
  <c r="EN86" i="10"/>
  <c r="EN91" i="10"/>
  <c r="EN92" i="10" s="1"/>
  <c r="EP67" i="10" l="1"/>
  <c r="EQ63" i="10" s="1"/>
  <c r="EP73" i="10"/>
  <c r="EP96" i="10" s="1"/>
  <c r="EP70" i="10"/>
  <c r="EO78" i="10"/>
  <c r="EO82" i="10" s="1"/>
  <c r="EP74" i="10"/>
  <c r="EP76" i="10" s="1"/>
  <c r="EP90" i="10"/>
  <c r="EQ58" i="10"/>
  <c r="EQ59" i="10" s="1"/>
  <c r="EQ60" i="10" l="1"/>
  <c r="ER56" i="10" s="1"/>
  <c r="EP78" i="10"/>
  <c r="EP82" i="10" s="1"/>
  <c r="EO85" i="10"/>
  <c r="EO98" i="10" s="1"/>
  <c r="EO84" i="10"/>
  <c r="EO79" i="10"/>
  <c r="EO97" i="10" s="1"/>
  <c r="EO80" i="10"/>
  <c r="EZ281" i="12" s="1"/>
  <c r="EZ279" i="12" s="1"/>
  <c r="EZ283" i="12" s="1"/>
  <c r="EQ72" i="10"/>
  <c r="EQ69" i="10"/>
  <c r="EQ65" i="10"/>
  <c r="EQ66" i="10" s="1"/>
  <c r="EO99" i="10" l="1"/>
  <c r="EQ73" i="10"/>
  <c r="EQ96" i="10" s="1"/>
  <c r="EQ70" i="10"/>
  <c r="EQ90" i="10"/>
  <c r="EO91" i="10"/>
  <c r="EO92" i="10" s="1"/>
  <c r="EO86" i="10"/>
  <c r="EQ67" i="10"/>
  <c r="ER63" i="10" s="1"/>
  <c r="EP84" i="10"/>
  <c r="EP85" i="10"/>
  <c r="EP98" i="10" s="1"/>
  <c r="EP79" i="10"/>
  <c r="EP97" i="10" s="1"/>
  <c r="EP80" i="10"/>
  <c r="FA281" i="12" s="1"/>
  <c r="FA279" i="12" s="1"/>
  <c r="FA283" i="12" s="1"/>
  <c r="ER58" i="10"/>
  <c r="ER59" i="10" s="1"/>
  <c r="EQ74" i="10" l="1"/>
  <c r="EQ76" i="10" s="1"/>
  <c r="EQ78" i="10" s="1"/>
  <c r="EQ82" i="10" s="1"/>
  <c r="EP99" i="10"/>
  <c r="ER72" i="10"/>
  <c r="ER69" i="10"/>
  <c r="ER60" i="10"/>
  <c r="ES56" i="10" s="1"/>
  <c r="EP91" i="10"/>
  <c r="EP92" i="10" s="1"/>
  <c r="EP86" i="10"/>
  <c r="ER65" i="10"/>
  <c r="ER66" i="10" s="1"/>
  <c r="ER73" i="10" l="1"/>
  <c r="ER96" i="10" s="1"/>
  <c r="ER70" i="10"/>
  <c r="EQ85" i="10"/>
  <c r="EQ98" i="10" s="1"/>
  <c r="EQ84" i="10"/>
  <c r="EQ79" i="10"/>
  <c r="EQ97" i="10" s="1"/>
  <c r="EQ80" i="10"/>
  <c r="FB281" i="12" s="1"/>
  <c r="FB279" i="12" s="1"/>
  <c r="FB283" i="12" s="1"/>
  <c r="ER67" i="10"/>
  <c r="ES63" i="10" s="1"/>
  <c r="ES58" i="10"/>
  <c r="ES59" i="10" s="1"/>
  <c r="ES60" i="10" s="1"/>
  <c r="ET56" i="10" s="1"/>
  <c r="ER90" i="10"/>
  <c r="ER74" i="10" l="1"/>
  <c r="ER76" i="10" s="1"/>
  <c r="ER78" i="10" s="1"/>
  <c r="ET58" i="10"/>
  <c r="ET59" i="10" s="1"/>
  <c r="ET60" i="10" s="1"/>
  <c r="EU56" i="10" s="1"/>
  <c r="ES72" i="10"/>
  <c r="ES69" i="10"/>
  <c r="ES65" i="10"/>
  <c r="ES66" i="10" s="1"/>
  <c r="EQ86" i="10"/>
  <c r="EQ91" i="10"/>
  <c r="EQ92" i="10" s="1"/>
  <c r="EQ99" i="10"/>
  <c r="EU58" i="10" l="1"/>
  <c r="EU59" i="10" s="1"/>
  <c r="EU60" i="10" s="1"/>
  <c r="EV56" i="10" s="1"/>
  <c r="ER80" i="10"/>
  <c r="FC281" i="12" s="1"/>
  <c r="FC279" i="12" s="1"/>
  <c r="FC283" i="12" s="1"/>
  <c r="ER79" i="10"/>
  <c r="ER97" i="10" s="1"/>
  <c r="ES67" i="10"/>
  <c r="ET63" i="10" s="1"/>
  <c r="ES90" i="10"/>
  <c r="ES73" i="10"/>
  <c r="ES96" i="10" s="1"/>
  <c r="ES70" i="10"/>
  <c r="ER82" i="10"/>
  <c r="ET72" i="10"/>
  <c r="ET69" i="10"/>
  <c r="EV58" i="10" l="1"/>
  <c r="EV59" i="10" s="1"/>
  <c r="ET90" i="10"/>
  <c r="ES74" i="10"/>
  <c r="ES76" i="10" s="1"/>
  <c r="ET65" i="10"/>
  <c r="ET66" i="10" s="1"/>
  <c r="ER84" i="10"/>
  <c r="ER85" i="10"/>
  <c r="ER98" i="10" s="1"/>
  <c r="ER99" i="10" s="1"/>
  <c r="EU72" i="10"/>
  <c r="EU69" i="10"/>
  <c r="ET73" i="10" l="1"/>
  <c r="ET70" i="10"/>
  <c r="EU90" i="10"/>
  <c r="ER86" i="10"/>
  <c r="ER91" i="10"/>
  <c r="ER92" i="10" s="1"/>
  <c r="ET67" i="10"/>
  <c r="EU63" i="10" s="1"/>
  <c r="ES78" i="10"/>
  <c r="EV72" i="10"/>
  <c r="EV69" i="10"/>
  <c r="EV60" i="10"/>
  <c r="EW56" i="10" s="1"/>
  <c r="EW58" i="10" l="1"/>
  <c r="EW59" i="10" s="1"/>
  <c r="ES80" i="10"/>
  <c r="FD281" i="12" s="1"/>
  <c r="FD279" i="12" s="1"/>
  <c r="FD283" i="12" s="1"/>
  <c r="ES79" i="10"/>
  <c r="ES97" i="10" s="1"/>
  <c r="EV90" i="10"/>
  <c r="ES82" i="10"/>
  <c r="EU65" i="10"/>
  <c r="EU66" i="10" s="1"/>
  <c r="ET96" i="10"/>
  <c r="ET74" i="10"/>
  <c r="ET76" i="10" s="1"/>
  <c r="EU73" i="10" l="1"/>
  <c r="EU70" i="10"/>
  <c r="ET78" i="10"/>
  <c r="ET82" i="10"/>
  <c r="EU67" i="10"/>
  <c r="EV63" i="10" s="1"/>
  <c r="ES84" i="10"/>
  <c r="ES85" i="10"/>
  <c r="ES98" i="10" s="1"/>
  <c r="ES99" i="10" s="1"/>
  <c r="EW72" i="10"/>
  <c r="EW69" i="10"/>
  <c r="EW60" i="10"/>
  <c r="EX56" i="10" s="1"/>
  <c r="ES91" i="10" l="1"/>
  <c r="ES92" i="10" s="1"/>
  <c r="ES86" i="10"/>
  <c r="EU96" i="10"/>
  <c r="EU74" i="10"/>
  <c r="EU76" i="10" s="1"/>
  <c r="EX58" i="10"/>
  <c r="EX59" i="10" s="1"/>
  <c r="EW90" i="10"/>
  <c r="EV65" i="10"/>
  <c r="EV66" i="10" s="1"/>
  <c r="ET84" i="10"/>
  <c r="ET85" i="10"/>
  <c r="ET98" i="10" s="1"/>
  <c r="ET79" i="10"/>
  <c r="ET97" i="10" s="1"/>
  <c r="ET80" i="10"/>
  <c r="FE281" i="12" s="1"/>
  <c r="FE279" i="12" s="1"/>
  <c r="FE283" i="12" s="1"/>
  <c r="ET99" i="10" l="1"/>
  <c r="EV67" i="10"/>
  <c r="EW63" i="10" s="1"/>
  <c r="EV73" i="10"/>
  <c r="EV70" i="10"/>
  <c r="EX60" i="10"/>
  <c r="EY56" i="10" s="1"/>
  <c r="ET91" i="10"/>
  <c r="ET92" i="10" s="1"/>
  <c r="ET86" i="10"/>
  <c r="EX72" i="10"/>
  <c r="EX69" i="10"/>
  <c r="EU78" i="10"/>
  <c r="EU82" i="10" s="1"/>
  <c r="EU85" i="10" l="1"/>
  <c r="EU98" i="10" s="1"/>
  <c r="EU84" i="10"/>
  <c r="EU80" i="10"/>
  <c r="FF281" i="12" s="1"/>
  <c r="FF279" i="12" s="1"/>
  <c r="FF283" i="12" s="1"/>
  <c r="EU79" i="10"/>
  <c r="EU97" i="10" s="1"/>
  <c r="EY58" i="10"/>
  <c r="EY59" i="10" s="1"/>
  <c r="EV96" i="10"/>
  <c r="EV74" i="10"/>
  <c r="EV76" i="10" s="1"/>
  <c r="EX90" i="10"/>
  <c r="EW65" i="10"/>
  <c r="EU99" i="10" l="1"/>
  <c r="EW66" i="10"/>
  <c r="EY60" i="10"/>
  <c r="EZ56" i="10" s="1"/>
  <c r="EV78" i="10"/>
  <c r="EY72" i="10"/>
  <c r="EY69" i="10"/>
  <c r="EU86" i="10"/>
  <c r="EU91" i="10"/>
  <c r="EU92" i="10" s="1"/>
  <c r="EV79" i="10" l="1"/>
  <c r="EV97" i="10" s="1"/>
  <c r="EV80" i="10"/>
  <c r="FG281" i="12" s="1"/>
  <c r="FG279" i="12" s="1"/>
  <c r="FG283" i="12" s="1"/>
  <c r="EY90" i="10"/>
  <c r="EV82" i="10"/>
  <c r="EZ58" i="10"/>
  <c r="EZ59" i="10" s="1"/>
  <c r="EW73" i="10"/>
  <c r="EW70" i="10"/>
  <c r="EW67" i="10"/>
  <c r="EX63" i="10" s="1"/>
  <c r="EX65" i="10" l="1"/>
  <c r="EX66" i="10" s="1"/>
  <c r="EW96" i="10"/>
  <c r="EW74" i="10"/>
  <c r="EW76" i="10" s="1"/>
  <c r="EV85" i="10"/>
  <c r="EV98" i="10" s="1"/>
  <c r="EV99" i="10" s="1"/>
  <c r="EV84" i="10"/>
  <c r="EZ72" i="10"/>
  <c r="EZ69" i="10"/>
  <c r="EZ60" i="10"/>
  <c r="FA56" i="10" s="1"/>
  <c r="EZ90" i="10" l="1"/>
  <c r="FA58" i="10"/>
  <c r="FA59" i="10" s="1"/>
  <c r="EV86" i="10"/>
  <c r="EV91" i="10"/>
  <c r="EV92" i="10" s="1"/>
  <c r="EW78" i="10"/>
  <c r="EW82" i="10" s="1"/>
  <c r="EX67" i="10"/>
  <c r="EY63" i="10" s="1"/>
  <c r="EX73" i="10"/>
  <c r="EX70" i="10"/>
  <c r="EW85" i="10" l="1"/>
  <c r="EW98" i="10" s="1"/>
  <c r="EW84" i="10"/>
  <c r="EX96" i="10"/>
  <c r="EX74" i="10"/>
  <c r="EX76" i="10" s="1"/>
  <c r="EY65" i="10"/>
  <c r="EY66" i="10" s="1"/>
  <c r="EW80" i="10"/>
  <c r="FH281" i="12" s="1"/>
  <c r="FH279" i="12" s="1"/>
  <c r="FH283" i="12" s="1"/>
  <c r="EW79" i="10"/>
  <c r="EW97" i="10" s="1"/>
  <c r="FA72" i="10"/>
  <c r="FA69" i="10"/>
  <c r="FA60" i="10"/>
  <c r="FB56" i="10" s="1"/>
  <c r="EW99" i="10" l="1"/>
  <c r="FB58" i="10"/>
  <c r="FA90" i="10"/>
  <c r="EY67" i="10"/>
  <c r="EZ63" i="10" s="1"/>
  <c r="EW91" i="10"/>
  <c r="EW92" i="10" s="1"/>
  <c r="EW86" i="10"/>
  <c r="EY73" i="10"/>
  <c r="EY70" i="10"/>
  <c r="EX78" i="10"/>
  <c r="EX82" i="10" s="1"/>
  <c r="EZ65" i="10" l="1"/>
  <c r="EZ66" i="10" s="1"/>
  <c r="EX85" i="10"/>
  <c r="EX98" i="10" s="1"/>
  <c r="EX84" i="10"/>
  <c r="EX79" i="10"/>
  <c r="EX97" i="10" s="1"/>
  <c r="EX80" i="10"/>
  <c r="FI281" i="12" s="1"/>
  <c r="FI279" i="12" s="1"/>
  <c r="FI283" i="12" s="1"/>
  <c r="EY96" i="10"/>
  <c r="EY74" i="10"/>
  <c r="EY76" i="10" s="1"/>
  <c r="FB59" i="10"/>
  <c r="EX99" i="10" l="1"/>
  <c r="FB72" i="10"/>
  <c r="FB69" i="10"/>
  <c r="EX86" i="10"/>
  <c r="EX91" i="10"/>
  <c r="EX92" i="10" s="1"/>
  <c r="EZ67" i="10"/>
  <c r="FA63" i="10" s="1"/>
  <c r="EY78" i="10"/>
  <c r="EY82" i="10" s="1"/>
  <c r="EZ73" i="10"/>
  <c r="EZ70" i="10"/>
  <c r="FB60" i="10"/>
  <c r="FC56" i="10" s="1"/>
  <c r="EY84" i="10" l="1"/>
  <c r="EY85" i="10"/>
  <c r="EY98" i="10" s="1"/>
  <c r="FC58" i="10"/>
  <c r="FC59" i="10" s="1"/>
  <c r="EZ96" i="10"/>
  <c r="EZ74" i="10"/>
  <c r="EZ76" i="10" s="1"/>
  <c r="EY79" i="10"/>
  <c r="EY97" i="10" s="1"/>
  <c r="EY80" i="10"/>
  <c r="FJ281" i="12" s="1"/>
  <c r="FJ279" i="12" s="1"/>
  <c r="FJ283" i="12" s="1"/>
  <c r="FA65" i="10"/>
  <c r="FA66" i="10" s="1"/>
  <c r="FB90" i="10"/>
  <c r="FA73" i="10" l="1"/>
  <c r="FA70" i="10"/>
  <c r="FA67" i="10"/>
  <c r="FB63" i="10" s="1"/>
  <c r="FC72" i="10"/>
  <c r="FC69" i="10"/>
  <c r="EZ78" i="10"/>
  <c r="EZ82" i="10" s="1"/>
  <c r="FC60" i="10"/>
  <c r="FD56" i="10" s="1"/>
  <c r="EY99" i="10"/>
  <c r="EY86" i="10"/>
  <c r="EY91" i="10"/>
  <c r="EY92" i="10" s="1"/>
  <c r="FD58" i="10" l="1"/>
  <c r="FD59" i="10" s="1"/>
  <c r="FD60" i="10" s="1"/>
  <c r="FE56" i="10" s="1"/>
  <c r="EZ85" i="10"/>
  <c r="EZ98" i="10" s="1"/>
  <c r="EZ84" i="10"/>
  <c r="EZ80" i="10"/>
  <c r="FK281" i="12" s="1"/>
  <c r="FK279" i="12" s="1"/>
  <c r="FK283" i="12" s="1"/>
  <c r="EZ79" i="10"/>
  <c r="EZ97" i="10" s="1"/>
  <c r="FC90" i="10"/>
  <c r="FB65" i="10"/>
  <c r="FB66" i="10" s="1"/>
  <c r="FA96" i="10"/>
  <c r="FA74" i="10"/>
  <c r="FA76" i="10" s="1"/>
  <c r="EZ99" i="10" l="1"/>
  <c r="FE58" i="10"/>
  <c r="FE59" i="10" s="1"/>
  <c r="FB73" i="10"/>
  <c r="FB70" i="10"/>
  <c r="FB67" i="10"/>
  <c r="FC63" i="10" s="1"/>
  <c r="EZ86" i="10"/>
  <c r="EZ91" i="10"/>
  <c r="EZ92" i="10" s="1"/>
  <c r="FA78" i="10"/>
  <c r="FD72" i="10"/>
  <c r="FD69" i="10"/>
  <c r="FD90" i="10" l="1"/>
  <c r="FA79" i="10"/>
  <c r="FA97" i="10" s="1"/>
  <c r="FA80" i="10"/>
  <c r="FL281" i="12" s="1"/>
  <c r="FL279" i="12" s="1"/>
  <c r="FL283" i="12" s="1"/>
  <c r="FA82" i="10"/>
  <c r="FC65" i="10"/>
  <c r="FC66" i="10" s="1"/>
  <c r="FB96" i="10"/>
  <c r="FB74" i="10"/>
  <c r="FB76" i="10" s="1"/>
  <c r="FE60" i="10"/>
  <c r="FF56" i="10" s="1"/>
  <c r="FE72" i="10"/>
  <c r="FE69" i="10"/>
  <c r="FB78" i="10" l="1"/>
  <c r="FB82" i="10" s="1"/>
  <c r="FC67" i="10"/>
  <c r="FD63" i="10" s="1"/>
  <c r="FC73" i="10"/>
  <c r="FC70" i="10"/>
  <c r="FA84" i="10"/>
  <c r="FA85" i="10"/>
  <c r="FA98" i="10" s="1"/>
  <c r="FA99" i="10" s="1"/>
  <c r="FE90" i="10"/>
  <c r="FF58" i="10"/>
  <c r="FF59" i="10" s="1"/>
  <c r="FF72" i="10" l="1"/>
  <c r="FF69" i="10"/>
  <c r="FF60" i="10"/>
  <c r="FG56" i="10" s="1"/>
  <c r="FA91" i="10"/>
  <c r="FA92" i="10" s="1"/>
  <c r="FA86" i="10"/>
  <c r="FC96" i="10"/>
  <c r="FC74" i="10"/>
  <c r="FC76" i="10" s="1"/>
  <c r="FD65" i="10"/>
  <c r="FD66" i="10" s="1"/>
  <c r="FB85" i="10"/>
  <c r="FB98" i="10" s="1"/>
  <c r="FB84" i="10"/>
  <c r="FB79" i="10"/>
  <c r="FB97" i="10" s="1"/>
  <c r="FB80" i="10"/>
  <c r="FM281" i="12" s="1"/>
  <c r="FM279" i="12" s="1"/>
  <c r="FM283" i="12" s="1"/>
  <c r="FB99" i="10" l="1"/>
  <c r="FB86" i="10"/>
  <c r="FB91" i="10"/>
  <c r="FB92" i="10" s="1"/>
  <c r="FC78" i="10"/>
  <c r="FC82" i="10" s="1"/>
  <c r="FD73" i="10"/>
  <c r="FD70" i="10"/>
  <c r="FD67" i="10"/>
  <c r="FE63" i="10" s="1"/>
  <c r="FG58" i="10"/>
  <c r="FG59" i="10" s="1"/>
  <c r="FF90" i="10"/>
  <c r="FG72" i="10" l="1"/>
  <c r="FG69" i="10"/>
  <c r="FG60" i="10"/>
  <c r="FH56" i="10" s="1"/>
  <c r="FE65" i="10"/>
  <c r="FE66" i="10" s="1"/>
  <c r="FD96" i="10"/>
  <c r="FD74" i="10"/>
  <c r="FD76" i="10" s="1"/>
  <c r="FC84" i="10"/>
  <c r="FC85" i="10"/>
  <c r="FC98" i="10" s="1"/>
  <c r="FC79" i="10"/>
  <c r="FC97" i="10" s="1"/>
  <c r="FC80" i="10"/>
  <c r="FN281" i="12" s="1"/>
  <c r="FN279" i="12" s="1"/>
  <c r="FN283" i="12" s="1"/>
  <c r="FC99" i="10" l="1"/>
  <c r="FE73" i="10"/>
  <c r="FE70" i="10"/>
  <c r="FE67" i="10"/>
  <c r="FF63" i="10" s="1"/>
  <c r="FD78" i="10"/>
  <c r="FD82" i="10" s="1"/>
  <c r="FC91" i="10"/>
  <c r="FC92" i="10" s="1"/>
  <c r="FC86" i="10"/>
  <c r="FH58" i="10"/>
  <c r="FH59" i="10" s="1"/>
  <c r="FG90" i="10"/>
  <c r="FH72" i="10" l="1"/>
  <c r="FH69" i="10"/>
  <c r="FH60" i="10"/>
  <c r="FI56" i="10" s="1"/>
  <c r="FD84" i="10"/>
  <c r="FD85" i="10"/>
  <c r="FD98" i="10" s="1"/>
  <c r="FD80" i="10"/>
  <c r="FO281" i="12" s="1"/>
  <c r="FO279" i="12" s="1"/>
  <c r="FO283" i="12" s="1"/>
  <c r="FD79" i="10"/>
  <c r="FD97" i="10" s="1"/>
  <c r="FD99" i="10" s="1"/>
  <c r="FF65" i="10"/>
  <c r="FF66" i="10" s="1"/>
  <c r="FE96" i="10"/>
  <c r="FE74" i="10"/>
  <c r="FE76" i="10" s="1"/>
  <c r="FF73" i="10" l="1"/>
  <c r="FF70" i="10"/>
  <c r="FE78" i="10"/>
  <c r="FE82" i="10" s="1"/>
  <c r="FF67" i="10"/>
  <c r="FG63" i="10" s="1"/>
  <c r="FD91" i="10"/>
  <c r="FD92" i="10" s="1"/>
  <c r="FD86" i="10"/>
  <c r="FI58" i="10"/>
  <c r="FI59" i="10" s="1"/>
  <c r="FH90" i="10"/>
  <c r="FI60" i="10" l="1"/>
  <c r="FJ56" i="10" s="1"/>
  <c r="FI72" i="10"/>
  <c r="FI69" i="10"/>
  <c r="FG65" i="10"/>
  <c r="FG66" i="10" s="1"/>
  <c r="FE84" i="10"/>
  <c r="FE85" i="10"/>
  <c r="FE98" i="10" s="1"/>
  <c r="FE80" i="10"/>
  <c r="FP281" i="12" s="1"/>
  <c r="FP279" i="12" s="1"/>
  <c r="FP283" i="12" s="1"/>
  <c r="FE79" i="10"/>
  <c r="FE97" i="10" s="1"/>
  <c r="FF96" i="10"/>
  <c r="FF74" i="10"/>
  <c r="FF76" i="10" s="1"/>
  <c r="FE99" i="10" l="1"/>
  <c r="FF78" i="10"/>
  <c r="FE86" i="10"/>
  <c r="FE91" i="10"/>
  <c r="FE92" i="10" s="1"/>
  <c r="FG67" i="10"/>
  <c r="FH63" i="10" s="1"/>
  <c r="FG73" i="10"/>
  <c r="FG70" i="10"/>
  <c r="FI90" i="10"/>
  <c r="FJ58" i="10"/>
  <c r="FJ59" i="10" s="1"/>
  <c r="FH65" i="10" l="1"/>
  <c r="FH66" i="10" s="1"/>
  <c r="FJ72" i="10"/>
  <c r="FJ69" i="10"/>
  <c r="FJ60" i="10"/>
  <c r="FK56" i="10" s="1"/>
  <c r="FG96" i="10"/>
  <c r="FG74" i="10"/>
  <c r="FG76" i="10" s="1"/>
  <c r="FF80" i="10"/>
  <c r="FQ281" i="12" s="1"/>
  <c r="FQ279" i="12" s="1"/>
  <c r="FQ283" i="12" s="1"/>
  <c r="FF79" i="10"/>
  <c r="FF97" i="10" s="1"/>
  <c r="FF82" i="10"/>
  <c r="FG78" i="10" l="1"/>
  <c r="FG82" i="10" s="1"/>
  <c r="FF84" i="10"/>
  <c r="FF85" i="10"/>
  <c r="FF98" i="10" s="1"/>
  <c r="FF99" i="10" s="1"/>
  <c r="FK58" i="10"/>
  <c r="FK59" i="10" s="1"/>
  <c r="FJ90" i="10"/>
  <c r="FH73" i="10"/>
  <c r="FH70" i="10"/>
  <c r="FH67" i="10"/>
  <c r="FI63" i="10" s="1"/>
  <c r="FK72" i="10" l="1"/>
  <c r="FK69" i="10"/>
  <c r="FG84" i="10"/>
  <c r="FG85" i="10"/>
  <c r="FG98" i="10" s="1"/>
  <c r="FI65" i="10"/>
  <c r="FI66" i="10" s="1"/>
  <c r="FH96" i="10"/>
  <c r="FH74" i="10"/>
  <c r="FH76" i="10" s="1"/>
  <c r="FK60" i="10"/>
  <c r="FL56" i="10" s="1"/>
  <c r="FF86" i="10"/>
  <c r="FF91" i="10"/>
  <c r="FF92" i="10" s="1"/>
  <c r="FG79" i="10"/>
  <c r="FG97" i="10" s="1"/>
  <c r="FG80" i="10"/>
  <c r="FR281" i="12" s="1"/>
  <c r="FR279" i="12" s="1"/>
  <c r="FR283" i="12" s="1"/>
  <c r="FL58" i="10" l="1"/>
  <c r="FL59" i="10" s="1"/>
  <c r="FL60" i="10" s="1"/>
  <c r="FM56" i="10" s="1"/>
  <c r="FH78" i="10"/>
  <c r="FI73" i="10"/>
  <c r="FI70" i="10"/>
  <c r="FI67" i="10"/>
  <c r="FJ63" i="10" s="1"/>
  <c r="FG99" i="10"/>
  <c r="FG86" i="10"/>
  <c r="FG91" i="10"/>
  <c r="FG92" i="10" s="1"/>
  <c r="FK90" i="10"/>
  <c r="FM58" i="10" l="1"/>
  <c r="FM59" i="10" s="1"/>
  <c r="FH80" i="10"/>
  <c r="FS281" i="12" s="1"/>
  <c r="FS279" i="12" s="1"/>
  <c r="FS283" i="12" s="1"/>
  <c r="FH79" i="10"/>
  <c r="FH97" i="10" s="1"/>
  <c r="FJ65" i="10"/>
  <c r="FI96" i="10"/>
  <c r="FI74" i="10"/>
  <c r="FI76" i="10" s="1"/>
  <c r="FH82" i="10"/>
  <c r="FL72" i="10"/>
  <c r="FL69" i="10"/>
  <c r="FM60" i="10" l="1"/>
  <c r="FN56" i="10" s="1"/>
  <c r="FN58" i="10" s="1"/>
  <c r="FN59" i="10" s="1"/>
  <c r="FH84" i="10"/>
  <c r="FH85" i="10"/>
  <c r="FH98" i="10" s="1"/>
  <c r="FH99" i="10" s="1"/>
  <c r="FL90" i="10"/>
  <c r="FJ66" i="10"/>
  <c r="FI78" i="10"/>
  <c r="FI82" i="10" s="1"/>
  <c r="FM72" i="10"/>
  <c r="FM69" i="10"/>
  <c r="FN72" i="10" l="1"/>
  <c r="FN69" i="10"/>
  <c r="FN60" i="10"/>
  <c r="FO56" i="10" s="1"/>
  <c r="FM90" i="10"/>
  <c r="FI85" i="10"/>
  <c r="FI98" i="10" s="1"/>
  <c r="FI84" i="10"/>
  <c r="FI79" i="10"/>
  <c r="FI97" i="10" s="1"/>
  <c r="FI80" i="10"/>
  <c r="FT281" i="12" s="1"/>
  <c r="FT279" i="12" s="1"/>
  <c r="FT283" i="12" s="1"/>
  <c r="FJ73" i="10"/>
  <c r="FJ70" i="10"/>
  <c r="FH91" i="10"/>
  <c r="FH92" i="10" s="1"/>
  <c r="FH86" i="10"/>
  <c r="FJ67" i="10"/>
  <c r="FK63" i="10" s="1"/>
  <c r="FK65" i="10" l="1"/>
  <c r="FK66" i="10" s="1"/>
  <c r="FJ96" i="10"/>
  <c r="FJ74" i="10"/>
  <c r="FJ76" i="10" s="1"/>
  <c r="FI99" i="10"/>
  <c r="FI86" i="10"/>
  <c r="FI91" i="10"/>
  <c r="FI92" i="10" s="1"/>
  <c r="FO58" i="10"/>
  <c r="FO59" i="10" s="1"/>
  <c r="FN90" i="10"/>
  <c r="FO60" i="10" l="1"/>
  <c r="FP56" i="10" s="1"/>
  <c r="FO72" i="10"/>
  <c r="FO69" i="10"/>
  <c r="FK67" i="10"/>
  <c r="FL63" i="10" s="1"/>
  <c r="FJ78" i="10"/>
  <c r="FJ82" i="10" s="1"/>
  <c r="FK73" i="10"/>
  <c r="FK70" i="10"/>
  <c r="FJ85" i="10" l="1"/>
  <c r="FJ98" i="10" s="1"/>
  <c r="FJ84" i="10"/>
  <c r="FK96" i="10"/>
  <c r="FK74" i="10"/>
  <c r="FK76" i="10" s="1"/>
  <c r="FJ80" i="10"/>
  <c r="FU281" i="12" s="1"/>
  <c r="FU279" i="12" s="1"/>
  <c r="FU283" i="12" s="1"/>
  <c r="FJ79" i="10"/>
  <c r="FJ97" i="10" s="1"/>
  <c r="FL65" i="10"/>
  <c r="FL66" i="10" s="1"/>
  <c r="FO90" i="10"/>
  <c r="FP58" i="10"/>
  <c r="FP59" i="10" s="1"/>
  <c r="FJ99" i="10" l="1"/>
  <c r="FP60" i="10"/>
  <c r="FQ56" i="10" s="1"/>
  <c r="FL67" i="10"/>
  <c r="FM63" i="10" s="1"/>
  <c r="FP72" i="10"/>
  <c r="FP69" i="10"/>
  <c r="FL73" i="10"/>
  <c r="FL70" i="10"/>
  <c r="FK78" i="10"/>
  <c r="FK82" i="10" s="1"/>
  <c r="FJ91" i="10"/>
  <c r="FJ92" i="10" s="1"/>
  <c r="FJ86" i="10"/>
  <c r="FK84" i="10" l="1"/>
  <c r="FK85" i="10"/>
  <c r="FK98" i="10" s="1"/>
  <c r="FK80" i="10"/>
  <c r="FV281" i="12" s="1"/>
  <c r="FV279" i="12" s="1"/>
  <c r="FV283" i="12" s="1"/>
  <c r="FK79" i="10"/>
  <c r="FK97" i="10" s="1"/>
  <c r="FL96" i="10"/>
  <c r="FL74" i="10"/>
  <c r="FL76" i="10" s="1"/>
  <c r="FP90" i="10"/>
  <c r="FM65" i="10"/>
  <c r="FM66" i="10" s="1"/>
  <c r="FQ58" i="10"/>
  <c r="FQ59" i="10" s="1"/>
  <c r="FK99" i="10" l="1"/>
  <c r="FM73" i="10"/>
  <c r="FM70" i="10"/>
  <c r="FM67" i="10"/>
  <c r="FN63" i="10" s="1"/>
  <c r="FL78" i="10"/>
  <c r="FL82" i="10" s="1"/>
  <c r="FQ72" i="10"/>
  <c r="FQ69" i="10"/>
  <c r="FQ60" i="10"/>
  <c r="FR56" i="10" s="1"/>
  <c r="FK86" i="10"/>
  <c r="FK91" i="10"/>
  <c r="FK92" i="10" s="1"/>
  <c r="FR58" i="10" l="1"/>
  <c r="FR59" i="10" s="1"/>
  <c r="FQ90" i="10"/>
  <c r="FL84" i="10"/>
  <c r="FL85" i="10"/>
  <c r="FL98" i="10" s="1"/>
  <c r="FL79" i="10"/>
  <c r="FL97" i="10" s="1"/>
  <c r="FL80" i="10"/>
  <c r="FW281" i="12" s="1"/>
  <c r="FW279" i="12" s="1"/>
  <c r="FW283" i="12" s="1"/>
  <c r="FN65" i="10"/>
  <c r="FN66" i="10" s="1"/>
  <c r="FM96" i="10"/>
  <c r="FM74" i="10"/>
  <c r="FM76" i="10" s="1"/>
  <c r="FL99" i="10" l="1"/>
  <c r="FM78" i="10"/>
  <c r="FM82" i="10" s="1"/>
  <c r="FN67" i="10"/>
  <c r="FO63" i="10" s="1"/>
  <c r="FN73" i="10"/>
  <c r="FN70" i="10"/>
  <c r="FL91" i="10"/>
  <c r="FL92" i="10" s="1"/>
  <c r="FL86" i="10"/>
  <c r="FR72" i="10"/>
  <c r="FR69" i="10"/>
  <c r="FR60" i="10"/>
  <c r="FS56" i="10" s="1"/>
  <c r="FS58" i="10" l="1"/>
  <c r="FS59" i="10" s="1"/>
  <c r="FR90" i="10"/>
  <c r="FO65" i="10"/>
  <c r="FM85" i="10"/>
  <c r="FM98" i="10" s="1"/>
  <c r="FM84" i="10"/>
  <c r="FN96" i="10"/>
  <c r="FN74" i="10"/>
  <c r="FN76" i="10" s="1"/>
  <c r="FM80" i="10"/>
  <c r="FX281" i="12" s="1"/>
  <c r="FX279" i="12" s="1"/>
  <c r="FX283" i="12" s="1"/>
  <c r="FM79" i="10"/>
  <c r="FM97" i="10" s="1"/>
  <c r="FM99" i="10" l="1"/>
  <c r="FN78" i="10"/>
  <c r="FN82" i="10" s="1"/>
  <c r="FO66" i="10"/>
  <c r="FM91" i="10"/>
  <c r="FM92" i="10" s="1"/>
  <c r="FM86" i="10"/>
  <c r="FS72" i="10"/>
  <c r="FS69" i="10"/>
  <c r="FS60" i="10"/>
  <c r="FT56" i="10" s="1"/>
  <c r="FT58" i="10" l="1"/>
  <c r="FT59" i="10" s="1"/>
  <c r="FT60" i="10" s="1"/>
  <c r="FU56" i="10" s="1"/>
  <c r="FS90" i="10"/>
  <c r="FO73" i="10"/>
  <c r="FO70" i="10"/>
  <c r="FN85" i="10"/>
  <c r="FN98" i="10" s="1"/>
  <c r="FN84" i="10"/>
  <c r="FN79" i="10"/>
  <c r="FN97" i="10" s="1"/>
  <c r="FN99" i="10" s="1"/>
  <c r="FN80" i="10"/>
  <c r="FY281" i="12" s="1"/>
  <c r="FY279" i="12" s="1"/>
  <c r="FY283" i="12" s="1"/>
  <c r="FO67" i="10"/>
  <c r="FP63" i="10" s="1"/>
  <c r="FU58" i="10" l="1"/>
  <c r="FU59" i="10" s="1"/>
  <c r="FN86" i="10"/>
  <c r="FN91" i="10"/>
  <c r="FN92" i="10" s="1"/>
  <c r="FO96" i="10"/>
  <c r="FO74" i="10"/>
  <c r="FO76" i="10" s="1"/>
  <c r="FP65" i="10"/>
  <c r="FP66" i="10" s="1"/>
  <c r="FT72" i="10"/>
  <c r="FT69" i="10"/>
  <c r="FP73" i="10" l="1"/>
  <c r="FP70" i="10"/>
  <c r="FP67" i="10"/>
  <c r="FQ63" i="10" s="1"/>
  <c r="FO78" i="10"/>
  <c r="FT90" i="10"/>
  <c r="FU72" i="10"/>
  <c r="FU69" i="10"/>
  <c r="FU60" i="10"/>
  <c r="FV56" i="10" s="1"/>
  <c r="FU90" i="10" l="1"/>
  <c r="FV58" i="10"/>
  <c r="FV59" i="10" s="1"/>
  <c r="FO79" i="10"/>
  <c r="FO97" i="10" s="1"/>
  <c r="FO80" i="10"/>
  <c r="FZ281" i="12" s="1"/>
  <c r="FZ279" i="12" s="1"/>
  <c r="FZ283" i="12" s="1"/>
  <c r="FO82" i="10"/>
  <c r="FQ65" i="10"/>
  <c r="FQ66" i="10" s="1"/>
  <c r="FP96" i="10"/>
  <c r="FP74" i="10"/>
  <c r="FP76" i="10" s="1"/>
  <c r="FP78" i="10" l="1"/>
  <c r="FP82" i="10" s="1"/>
  <c r="FQ67" i="10"/>
  <c r="FR63" i="10" s="1"/>
  <c r="FV60" i="10"/>
  <c r="FW56" i="10" s="1"/>
  <c r="FQ73" i="10"/>
  <c r="FQ70" i="10"/>
  <c r="FO84" i="10"/>
  <c r="FO85" i="10"/>
  <c r="FO98" i="10" s="1"/>
  <c r="FO99" i="10" s="1"/>
  <c r="FV72" i="10"/>
  <c r="FV69" i="10"/>
  <c r="FP85" i="10" l="1"/>
  <c r="FP98" i="10" s="1"/>
  <c r="FP84" i="10"/>
  <c r="FV90" i="10"/>
  <c r="FO86" i="10"/>
  <c r="FO91" i="10"/>
  <c r="FO92" i="10" s="1"/>
  <c r="FQ96" i="10"/>
  <c r="FQ74" i="10"/>
  <c r="FQ76" i="10" s="1"/>
  <c r="FW58" i="10"/>
  <c r="FW59" i="10" s="1"/>
  <c r="FR65" i="10"/>
  <c r="FR66" i="10" s="1"/>
  <c r="FP79" i="10"/>
  <c r="FP97" i="10" s="1"/>
  <c r="FP80" i="10"/>
  <c r="GA281" i="12" s="1"/>
  <c r="GA279" i="12" s="1"/>
  <c r="GA283" i="12" s="1"/>
  <c r="FR73" i="10" l="1"/>
  <c r="FR70" i="10"/>
  <c r="FQ78" i="10"/>
  <c r="FQ82" i="10" s="1"/>
  <c r="FP99" i="10"/>
  <c r="FW72" i="10"/>
  <c r="FW69" i="10"/>
  <c r="FR67" i="10"/>
  <c r="FS63" i="10" s="1"/>
  <c r="FW60" i="10"/>
  <c r="FX56" i="10" s="1"/>
  <c r="FP91" i="10"/>
  <c r="FP92" i="10" s="1"/>
  <c r="FP86" i="10"/>
  <c r="FR96" i="10" l="1"/>
  <c r="FR74" i="10"/>
  <c r="FR76" i="10" s="1"/>
  <c r="FS65" i="10"/>
  <c r="FS66" i="10" s="1"/>
  <c r="FW90" i="10"/>
  <c r="FX58" i="10"/>
  <c r="FX59" i="10" s="1"/>
  <c r="FQ84" i="10"/>
  <c r="FQ85" i="10"/>
  <c r="FQ98" i="10" s="1"/>
  <c r="FQ80" i="10"/>
  <c r="GB281" i="12" s="1"/>
  <c r="GB279" i="12" s="1"/>
  <c r="GB283" i="12" s="1"/>
  <c r="FQ79" i="10"/>
  <c r="FQ97" i="10" s="1"/>
  <c r="FQ99" i="10" l="1"/>
  <c r="FX60" i="10"/>
  <c r="FY56" i="10" s="1"/>
  <c r="FX72" i="10"/>
  <c r="FX69" i="10"/>
  <c r="FQ91" i="10"/>
  <c r="FQ92" i="10" s="1"/>
  <c r="FQ86" i="10"/>
  <c r="FS73" i="10"/>
  <c r="FS70" i="10"/>
  <c r="FS67" i="10"/>
  <c r="FT63" i="10" s="1"/>
  <c r="FR78" i="10"/>
  <c r="FR82" i="10" s="1"/>
  <c r="FR84" i="10" l="1"/>
  <c r="FR85" i="10"/>
  <c r="FR98" i="10" s="1"/>
  <c r="FR79" i="10"/>
  <c r="FR97" i="10" s="1"/>
  <c r="FR80" i="10"/>
  <c r="GC281" i="12" s="1"/>
  <c r="GC279" i="12" s="1"/>
  <c r="GC283" i="12" s="1"/>
  <c r="FY58" i="10"/>
  <c r="FY59" i="10" s="1"/>
  <c r="FT65" i="10"/>
  <c r="FT66" i="10" s="1"/>
  <c r="FS96" i="10"/>
  <c r="FS74" i="10"/>
  <c r="FS76" i="10" s="1"/>
  <c r="FX90" i="10"/>
  <c r="FR99" i="10" l="1"/>
  <c r="FS78" i="10"/>
  <c r="FS82" i="10" s="1"/>
  <c r="FT67" i="10"/>
  <c r="FU63" i="10" s="1"/>
  <c r="FY60" i="10"/>
  <c r="FZ56" i="10" s="1"/>
  <c r="FT73" i="10"/>
  <c r="FT70" i="10"/>
  <c r="FY72" i="10"/>
  <c r="FY69" i="10"/>
  <c r="FR86" i="10"/>
  <c r="FR91" i="10"/>
  <c r="FR92" i="10" s="1"/>
  <c r="FY90" i="10" l="1"/>
  <c r="FT96" i="10"/>
  <c r="FT74" i="10"/>
  <c r="FT76" i="10" s="1"/>
  <c r="FZ58" i="10"/>
  <c r="FU65" i="10"/>
  <c r="FU66" i="10" s="1"/>
  <c r="FS84" i="10"/>
  <c r="FS85" i="10"/>
  <c r="FS98" i="10" s="1"/>
  <c r="FS80" i="10"/>
  <c r="GD281" i="12" s="1"/>
  <c r="GD279" i="12" s="1"/>
  <c r="GD283" i="12" s="1"/>
  <c r="FS79" i="10"/>
  <c r="FS97" i="10" s="1"/>
  <c r="FS99" i="10" l="1"/>
  <c r="FU67" i="10"/>
  <c r="FV63" i="10" s="1"/>
  <c r="FV65" i="10" s="1"/>
  <c r="FV66" i="10" s="1"/>
  <c r="FS86" i="10"/>
  <c r="FS91" i="10"/>
  <c r="FS92" i="10" s="1"/>
  <c r="FU73" i="10"/>
  <c r="FU70" i="10"/>
  <c r="FZ59" i="10"/>
  <c r="FT78" i="10"/>
  <c r="FV67" i="10" l="1"/>
  <c r="FW63" i="10" s="1"/>
  <c r="FW65" i="10" s="1"/>
  <c r="FW66" i="10" s="1"/>
  <c r="FT79" i="10"/>
  <c r="FT97" i="10" s="1"/>
  <c r="FT80" i="10"/>
  <c r="GE281" i="12" s="1"/>
  <c r="GE279" i="12" s="1"/>
  <c r="GE283" i="12" s="1"/>
  <c r="FT82" i="10"/>
  <c r="FZ72" i="10"/>
  <c r="FZ69" i="10"/>
  <c r="FU96" i="10"/>
  <c r="FU74" i="10"/>
  <c r="FU76" i="10" s="1"/>
  <c r="FV73" i="10"/>
  <c r="FV70" i="10"/>
  <c r="FZ60" i="10"/>
  <c r="GA56" i="10" s="1"/>
  <c r="FW73" i="10" l="1"/>
  <c r="FW70" i="10"/>
  <c r="FU78" i="10"/>
  <c r="FZ90" i="10"/>
  <c r="FW67" i="10"/>
  <c r="FX63" i="10" s="1"/>
  <c r="GA58" i="10"/>
  <c r="GA59" i="10" s="1"/>
  <c r="FV96" i="10"/>
  <c r="FV74" i="10"/>
  <c r="FV76" i="10" s="1"/>
  <c r="FT85" i="10"/>
  <c r="FT98" i="10" s="1"/>
  <c r="FT99" i="10" s="1"/>
  <c r="FT84" i="10"/>
  <c r="FT86" i="10" l="1"/>
  <c r="FT91" i="10"/>
  <c r="FT92" i="10" s="1"/>
  <c r="FV78" i="10"/>
  <c r="FX65" i="10"/>
  <c r="FX66" i="10" s="1"/>
  <c r="GA72" i="10"/>
  <c r="GA69" i="10"/>
  <c r="GA60" i="10"/>
  <c r="GB56" i="10" s="1"/>
  <c r="FU80" i="10"/>
  <c r="GF281" i="12" s="1"/>
  <c r="GF279" i="12" s="1"/>
  <c r="GF283" i="12" s="1"/>
  <c r="FU79" i="10"/>
  <c r="FU97" i="10" s="1"/>
  <c r="FU82" i="10"/>
  <c r="FW96" i="10"/>
  <c r="FW74" i="10"/>
  <c r="FW76" i="10" s="1"/>
  <c r="FW78" i="10" l="1"/>
  <c r="FW82" i="10" s="1"/>
  <c r="GB58" i="10"/>
  <c r="GB59" i="10" s="1"/>
  <c r="GA90" i="10"/>
  <c r="FU84" i="10"/>
  <c r="FU85" i="10"/>
  <c r="FU98" i="10" s="1"/>
  <c r="FU99" i="10" s="1"/>
  <c r="FX73" i="10"/>
  <c r="FX70" i="10"/>
  <c r="FX67" i="10"/>
  <c r="FY63" i="10" s="1"/>
  <c r="FV80" i="10"/>
  <c r="GG281" i="12" s="1"/>
  <c r="GG279" i="12" s="1"/>
  <c r="GG283" i="12" s="1"/>
  <c r="FV79" i="10"/>
  <c r="FV97" i="10" s="1"/>
  <c r="FV82" i="10"/>
  <c r="GB60" i="10" l="1"/>
  <c r="GC56" i="10" s="1"/>
  <c r="GC58" i="10" s="1"/>
  <c r="D58" i="10" s="1"/>
  <c r="FY65" i="10"/>
  <c r="FV84" i="10"/>
  <c r="FV85" i="10"/>
  <c r="FV98" i="10" s="1"/>
  <c r="FV99" i="10" s="1"/>
  <c r="FX96" i="10"/>
  <c r="FX74" i="10"/>
  <c r="FX76" i="10" s="1"/>
  <c r="FU86" i="10"/>
  <c r="FU91" i="10"/>
  <c r="FU92" i="10" s="1"/>
  <c r="GB72" i="10"/>
  <c r="GB69" i="10"/>
  <c r="FW84" i="10"/>
  <c r="FW85" i="10"/>
  <c r="FW98" i="10" s="1"/>
  <c r="FW80" i="10"/>
  <c r="GH281" i="12" s="1"/>
  <c r="GH279" i="12" s="1"/>
  <c r="GH283" i="12" s="1"/>
  <c r="FW79" i="10"/>
  <c r="FW97" i="10" s="1"/>
  <c r="FW99" i="10" l="1"/>
  <c r="GC59" i="10"/>
  <c r="GC60" i="10" s="1"/>
  <c r="FW91" i="10"/>
  <c r="FW92" i="10" s="1"/>
  <c r="FW86" i="10"/>
  <c r="FY66" i="10"/>
  <c r="GB90" i="10"/>
  <c r="FV86" i="10"/>
  <c r="FV91" i="10"/>
  <c r="FV92" i="10" s="1"/>
  <c r="FX78" i="10"/>
  <c r="FX82" i="10" s="1"/>
  <c r="D59" i="10" l="1"/>
  <c r="D60" i="10" s="1"/>
  <c r="GC69" i="10"/>
  <c r="GC72" i="10"/>
  <c r="D69" i="10"/>
  <c r="C69" i="10"/>
  <c r="FX84" i="10"/>
  <c r="FX85" i="10"/>
  <c r="FX98" i="10" s="1"/>
  <c r="FX79" i="10"/>
  <c r="FX97" i="10" s="1"/>
  <c r="FX80" i="10"/>
  <c r="GI281" i="12" s="1"/>
  <c r="GI279" i="12" s="1"/>
  <c r="GI283" i="12" s="1"/>
  <c r="GC90" i="10"/>
  <c r="D72" i="10"/>
  <c r="FY73" i="10"/>
  <c r="FY70" i="10"/>
  <c r="FY67" i="10"/>
  <c r="FZ63" i="10" s="1"/>
  <c r="FX99" i="10" l="1"/>
  <c r="FZ65" i="10"/>
  <c r="FZ66" i="10" s="1"/>
  <c r="FY96" i="10"/>
  <c r="FY74" i="10"/>
  <c r="FY76" i="10" s="1"/>
  <c r="D90" i="10"/>
  <c r="FX91" i="10"/>
  <c r="FX92" i="10" s="1"/>
  <c r="FX86" i="10"/>
  <c r="FZ67" i="10" l="1"/>
  <c r="GA63" i="10" s="1"/>
  <c r="GA65" i="10" s="1"/>
  <c r="GA66" i="10" s="1"/>
  <c r="FY78" i="10"/>
  <c r="FY82" i="10" s="1"/>
  <c r="FZ73" i="10"/>
  <c r="FZ70" i="10"/>
  <c r="GA67" i="10" l="1"/>
  <c r="GB63" i="10" s="1"/>
  <c r="GB65" i="10" s="1"/>
  <c r="GB66" i="10" s="1"/>
  <c r="FZ96" i="10"/>
  <c r="FZ74" i="10"/>
  <c r="FZ76" i="10" s="1"/>
  <c r="GA73" i="10"/>
  <c r="GA70" i="10"/>
  <c r="FY84" i="10"/>
  <c r="FY85" i="10"/>
  <c r="FY98" i="10" s="1"/>
  <c r="FY80" i="10"/>
  <c r="GJ281" i="12" s="1"/>
  <c r="GJ279" i="12" s="1"/>
  <c r="GJ283" i="12" s="1"/>
  <c r="FY79" i="10"/>
  <c r="FY97" i="10" s="1"/>
  <c r="FY99" i="10" l="1"/>
  <c r="FY86" i="10"/>
  <c r="FY91" i="10"/>
  <c r="FY92" i="10" s="1"/>
  <c r="GA96" i="10"/>
  <c r="GA74" i="10"/>
  <c r="GA76" i="10" s="1"/>
  <c r="GB67" i="10"/>
  <c r="GC63" i="10" s="1"/>
  <c r="GB73" i="10"/>
  <c r="GB70" i="10"/>
  <c r="FZ78" i="10"/>
  <c r="GC65" i="10" l="1"/>
  <c r="D65" i="10" s="1"/>
  <c r="FZ79" i="10"/>
  <c r="FZ97" i="10" s="1"/>
  <c r="FZ80" i="10"/>
  <c r="GK281" i="12" s="1"/>
  <c r="GK279" i="12" s="1"/>
  <c r="GK283" i="12" s="1"/>
  <c r="FZ82" i="10"/>
  <c r="GB96" i="10"/>
  <c r="GB74" i="10"/>
  <c r="GB76" i="10" s="1"/>
  <c r="GA78" i="10"/>
  <c r="GA82" i="10" s="1"/>
  <c r="GC66" i="10" l="1"/>
  <c r="GC67" i="10" s="1"/>
  <c r="FZ84" i="10"/>
  <c r="FZ85" i="10"/>
  <c r="FZ98" i="10" s="1"/>
  <c r="FZ99" i="10" s="1"/>
  <c r="GB78" i="10"/>
  <c r="GB82" i="10" s="1"/>
  <c r="GA84" i="10"/>
  <c r="GA85" i="10"/>
  <c r="GA98" i="10" s="1"/>
  <c r="GA79" i="10"/>
  <c r="GA97" i="10" s="1"/>
  <c r="GA80" i="10"/>
  <c r="GL281" i="12" s="1"/>
  <c r="GL279" i="12" s="1"/>
  <c r="GL283" i="12" s="1"/>
  <c r="D66" i="10" l="1"/>
  <c r="D67" i="10" s="1"/>
  <c r="GC70" i="10"/>
  <c r="C70" i="10" s="1"/>
  <c r="GC73" i="10"/>
  <c r="GC96" i="10" s="1"/>
  <c r="GA99" i="10"/>
  <c r="GA86" i="10"/>
  <c r="GA91" i="10"/>
  <c r="GA92" i="10" s="1"/>
  <c r="GB84" i="10"/>
  <c r="GB85" i="10"/>
  <c r="GB98" i="10" s="1"/>
  <c r="GB80" i="10"/>
  <c r="GM281" i="12" s="1"/>
  <c r="GM279" i="12" s="1"/>
  <c r="GM283" i="12" s="1"/>
  <c r="GB79" i="10"/>
  <c r="GB97" i="10" s="1"/>
  <c r="FZ91" i="10"/>
  <c r="FZ92" i="10" s="1"/>
  <c r="FZ86" i="10"/>
  <c r="D70" i="10" l="1"/>
  <c r="GC74" i="10"/>
  <c r="GC76" i="10" s="1"/>
  <c r="D76" i="10" s="1"/>
  <c r="D73" i="10"/>
  <c r="D74" i="10" s="1"/>
  <c r="GB86" i="10"/>
  <c r="GB91" i="10"/>
  <c r="GB92" i="10" s="1"/>
  <c r="GC78" i="10"/>
  <c r="GC82" i="10" s="1"/>
  <c r="D96" i="10"/>
  <c r="GB99" i="10"/>
  <c r="GC85" i="10" l="1"/>
  <c r="GC84" i="10"/>
  <c r="D82" i="10"/>
  <c r="GC80" i="10"/>
  <c r="GC79" i="10"/>
  <c r="D78" i="10"/>
  <c r="GC97" i="10" l="1"/>
  <c r="D79" i="10"/>
  <c r="GN281" i="12"/>
  <c r="D80" i="10"/>
  <c r="GC86" i="10"/>
  <c r="GC91" i="10"/>
  <c r="D84" i="10"/>
  <c r="GC98" i="10"/>
  <c r="D98" i="10" s="1"/>
  <c r="D85" i="10"/>
  <c r="GN279" i="12" l="1"/>
  <c r="N281" i="12"/>
  <c r="M281" i="12" s="1"/>
  <c r="D86" i="10"/>
  <c r="D91" i="10"/>
  <c r="GC92" i="10"/>
  <c r="D97" i="10"/>
  <c r="GC99" i="10"/>
  <c r="D92" i="10" l="1"/>
  <c r="G22" i="10"/>
  <c r="C92" i="10"/>
  <c r="F22" i="10" s="1"/>
  <c r="E32" i="10"/>
  <c r="D99" i="10"/>
  <c r="E20" i="10"/>
  <c r="H9" i="8" s="1"/>
  <c r="C99" i="10"/>
  <c r="F20" i="10" s="1"/>
  <c r="I9" i="8" s="1"/>
  <c r="G20" i="10"/>
  <c r="J9" i="8" s="1"/>
  <c r="GN283" i="12"/>
  <c r="N279" i="12"/>
  <c r="C41" i="17" s="1"/>
  <c r="N283" i="12" l="1"/>
  <c r="I20" i="17" a="1"/>
  <c r="I20" i="17" s="1"/>
  <c r="L27" i="23" s="1"/>
  <c r="S34" i="17" a="1"/>
  <c r="S34" i="17" s="1"/>
  <c r="O33" i="17" a="1"/>
  <c r="O33" i="17" s="1"/>
  <c r="O47" i="17" a="1"/>
  <c r="O47" i="17" s="1"/>
  <c r="F54" i="17" a="1"/>
  <c r="F54" i="17" s="1"/>
  <c r="J39" i="17" a="1"/>
  <c r="J39" i="17" s="1"/>
  <c r="T25" i="17" a="1"/>
  <c r="T25" i="17" s="1"/>
  <c r="M28" i="17" a="1"/>
  <c r="M28" i="17" s="1"/>
  <c r="T52" i="17" a="1"/>
  <c r="T52" i="17" s="1"/>
  <c r="M53" i="17" a="1"/>
  <c r="M53" i="17" s="1"/>
  <c r="I21" i="17" a="1"/>
  <c r="I21" i="17" s="1"/>
  <c r="N38" i="17" a="1"/>
  <c r="N38" i="17" s="1"/>
  <c r="E41" i="17" a="1"/>
  <c r="E41" i="17" s="1"/>
  <c r="P45" i="17" a="1"/>
  <c r="P45" i="17" s="1"/>
  <c r="M40" i="17" a="1"/>
  <c r="M40" i="17" s="1"/>
  <c r="E45" i="17" a="1"/>
  <c r="E45" i="17" s="1"/>
  <c r="S39" i="17" a="1"/>
  <c r="S39" i="17" s="1"/>
  <c r="H45" i="17" a="1"/>
  <c r="H45" i="17" s="1"/>
  <c r="L39" i="17" a="1"/>
  <c r="L39" i="17" s="1"/>
  <c r="R48" i="17" a="1"/>
  <c r="R48" i="17" s="1"/>
  <c r="N31" i="17" a="1"/>
  <c r="N31" i="17" s="1"/>
  <c r="M41" i="17" a="1"/>
  <c r="M41" i="17" s="1"/>
  <c r="G53" i="17" a="1"/>
  <c r="G53" i="17" s="1"/>
  <c r="Q33" i="17" a="1"/>
  <c r="Q33" i="17" s="1"/>
  <c r="N27" i="17" a="1"/>
  <c r="N27" i="17" s="1"/>
  <c r="Z26" i="23" s="1"/>
  <c r="J34" i="17" a="1"/>
  <c r="J34" i="17" s="1"/>
  <c r="R28" i="17" a="1"/>
  <c r="R28" i="17" s="1"/>
  <c r="Q26" i="17" a="1"/>
  <c r="Q26" i="17" s="1"/>
  <c r="F41" i="17" a="1"/>
  <c r="F41" i="17" s="1"/>
  <c r="E47" i="17" a="1"/>
  <c r="E47" i="17" s="1"/>
  <c r="F52" i="17" a="1"/>
  <c r="F52" i="17" s="1"/>
  <c r="H27" i="17" a="1"/>
  <c r="H27" i="17" s="1"/>
  <c r="R52" i="17" a="1"/>
  <c r="R52" i="17" s="1"/>
  <c r="E52" i="17" a="1"/>
  <c r="E52" i="17" s="1"/>
  <c r="O21" i="17" a="1"/>
  <c r="O21" i="17" s="1"/>
  <c r="Q28" i="17" a="1"/>
  <c r="Q28" i="17" s="1"/>
  <c r="E38" i="17" a="1"/>
  <c r="E38" i="17" s="1"/>
  <c r="N48" i="17" a="1"/>
  <c r="N48" i="17" s="1"/>
  <c r="K28" i="17" a="1"/>
  <c r="K28" i="17" s="1"/>
  <c r="W27" i="23" s="1"/>
  <c r="Q52" i="17" a="1"/>
  <c r="Q52" i="17" s="1"/>
  <c r="S46" i="17" a="1"/>
  <c r="S46" i="17" s="1"/>
  <c r="H31" i="17" a="1"/>
  <c r="H31" i="17" s="1"/>
  <c r="O28" i="17" a="1"/>
  <c r="O28" i="17" s="1"/>
  <c r="N20" i="17" a="1"/>
  <c r="N20" i="17" s="1"/>
  <c r="G40" i="17" a="1"/>
  <c r="G40" i="17" s="1"/>
  <c r="Q31" i="17" a="1"/>
  <c r="Q31" i="17" s="1"/>
  <c r="R49" i="17" a="1"/>
  <c r="R49" i="17" s="1"/>
  <c r="N32" i="17" a="1"/>
  <c r="N32" i="17" s="1"/>
  <c r="M49" i="17" a="1"/>
  <c r="M49" i="17" s="1"/>
  <c r="H41" i="17" a="1"/>
  <c r="H41" i="17" s="1"/>
  <c r="M34" i="17" a="1"/>
  <c r="M34" i="17" s="1"/>
  <c r="F26" i="17" a="1"/>
  <c r="F26" i="17" s="1"/>
  <c r="T48" i="17" a="1"/>
  <c r="T48" i="17" s="1"/>
  <c r="J53" i="17" a="1"/>
  <c r="J53" i="17" s="1"/>
  <c r="G52" i="17" a="1"/>
  <c r="G52" i="17" s="1"/>
  <c r="M20" i="17" a="1"/>
  <c r="M20" i="17" s="1"/>
  <c r="I49" i="17" a="1"/>
  <c r="I49" i="17" s="1"/>
  <c r="H40" i="17" a="1"/>
  <c r="H40" i="17" s="1"/>
  <c r="T21" i="17" a="1"/>
  <c r="T21" i="17" s="1"/>
  <c r="Q20" i="17" a="1"/>
  <c r="Q20" i="17" s="1"/>
  <c r="Q47" i="17" a="1"/>
  <c r="Q47" i="17" s="1"/>
  <c r="P28" i="17" a="1"/>
  <c r="P28" i="17" s="1"/>
  <c r="M46" i="17" a="1"/>
  <c r="M46" i="17" s="1"/>
  <c r="G45" i="17" a="1"/>
  <c r="G45" i="17" s="1"/>
  <c r="H47" i="17" a="1"/>
  <c r="H47" i="17" s="1"/>
  <c r="T28" i="17" a="1"/>
  <c r="T28" i="17" s="1"/>
  <c r="O25" i="17" a="1"/>
  <c r="O25" i="17" s="1"/>
  <c r="K39" i="17" a="1"/>
  <c r="K39" i="17" s="1"/>
  <c r="E22" i="17" a="1"/>
  <c r="E22" i="17" s="1"/>
  <c r="J38" i="17" a="1"/>
  <c r="J38" i="17" s="1"/>
  <c r="L45" i="17" a="1"/>
  <c r="L45" i="17" s="1"/>
  <c r="J27" i="17" a="1"/>
  <c r="J27" i="17" s="1"/>
  <c r="V26" i="23" s="1"/>
  <c r="Q34" i="17" a="1"/>
  <c r="Q34" i="17" s="1"/>
  <c r="N25" i="17" a="1"/>
  <c r="N25" i="17" s="1"/>
  <c r="E28" i="17" a="1"/>
  <c r="E28" i="17" s="1"/>
  <c r="I52" i="17" a="1"/>
  <c r="I52" i="17" s="1"/>
  <c r="E31" i="17" a="1"/>
  <c r="E31" i="17" s="1"/>
  <c r="G34" i="17" a="1"/>
  <c r="G34" i="17" s="1"/>
  <c r="S45" i="17" a="1"/>
  <c r="S45" i="17" s="1"/>
  <c r="S52" i="17" a="1"/>
  <c r="S52" i="17" s="1"/>
  <c r="I34" i="17" a="1"/>
  <c r="I34" i="17" s="1"/>
  <c r="I41" i="17" a="1"/>
  <c r="I41" i="17" s="1"/>
  <c r="Q48" i="17" a="1"/>
  <c r="Q48" i="17" s="1"/>
  <c r="R47" i="17" a="1"/>
  <c r="R47" i="17" s="1"/>
  <c r="S53" i="17" a="1"/>
  <c r="S53" i="17" s="1"/>
  <c r="Q38" i="17" a="1"/>
  <c r="Q38" i="17" s="1"/>
  <c r="Q22" i="17" a="1"/>
  <c r="Q22" i="17" s="1"/>
  <c r="N35" i="17" a="1"/>
  <c r="N35" i="17" s="1"/>
  <c r="G26" i="17" a="1"/>
  <c r="G26" i="17" s="1"/>
  <c r="O53" i="17" a="1"/>
  <c r="O53" i="17" s="1"/>
  <c r="Q45" i="17" a="1"/>
  <c r="Q45" i="17" s="1"/>
  <c r="M54" i="17" a="1"/>
  <c r="M54" i="17" s="1"/>
  <c r="T32" i="17" a="1"/>
  <c r="T32" i="17" s="1"/>
  <c r="G38" i="17" a="1"/>
  <c r="G38" i="17" s="1"/>
  <c r="E20" i="17" a="1"/>
  <c r="E20" i="17" s="1"/>
  <c r="F48" i="17" a="1"/>
  <c r="F48" i="17" s="1"/>
  <c r="H35" i="17" a="1"/>
  <c r="H35" i="17" s="1"/>
  <c r="P40" i="17" a="1"/>
  <c r="P40" i="17" s="1"/>
  <c r="T33" i="17" a="1"/>
  <c r="T33" i="17" s="1"/>
  <c r="I47" i="17" a="1"/>
  <c r="I47" i="17" s="1"/>
  <c r="L49" i="17" a="1"/>
  <c r="L49" i="17" s="1"/>
  <c r="O22" i="17" a="1"/>
  <c r="O22" i="17" s="1"/>
  <c r="L35" i="17" a="1"/>
  <c r="L35" i="17" s="1"/>
  <c r="G33" i="17" a="1"/>
  <c r="G33" i="17" s="1"/>
  <c r="E54" i="17" a="1"/>
  <c r="E54" i="17" s="1"/>
  <c r="N39" i="17" a="1"/>
  <c r="N39" i="17" s="1"/>
  <c r="I32" i="17" a="1"/>
  <c r="I32" i="17" s="1"/>
  <c r="O27" i="17" a="1"/>
  <c r="O27" i="17" s="1"/>
  <c r="R20" i="17" a="1"/>
  <c r="R20" i="17" s="1"/>
  <c r="N41" i="17" a="1"/>
  <c r="N41" i="17" s="1"/>
  <c r="S31" i="17" a="1"/>
  <c r="S31" i="17" s="1"/>
  <c r="H34" i="17" a="1"/>
  <c r="H34" i="17" s="1"/>
  <c r="I33" i="17" a="1"/>
  <c r="I33" i="17" s="1"/>
  <c r="T39" i="17" a="1"/>
  <c r="T39" i="17" s="1"/>
  <c r="Q49" i="17" a="1"/>
  <c r="Q49" i="17" s="1"/>
  <c r="I54" i="17" a="1"/>
  <c r="I54" i="17" s="1"/>
  <c r="M25" i="17" a="1"/>
  <c r="M25" i="17" s="1"/>
  <c r="T47" i="17" a="1"/>
  <c r="T47" i="17" s="1"/>
  <c r="E40" i="17" a="1"/>
  <c r="E40" i="17" s="1"/>
  <c r="M35" i="17" a="1"/>
  <c r="M35" i="17" s="1"/>
  <c r="S33" i="17" a="1"/>
  <c r="S33" i="17" s="1"/>
  <c r="Q40" i="17" a="1"/>
  <c r="Q40" i="17" s="1"/>
  <c r="F39" i="17" a="1"/>
  <c r="F39" i="17" s="1"/>
  <c r="K25" i="17" a="1"/>
  <c r="K25" i="17" s="1"/>
  <c r="P39" i="17" a="1"/>
  <c r="P39" i="17" s="1"/>
  <c r="S20" i="17" a="1"/>
  <c r="S20" i="17" s="1"/>
  <c r="M52" i="17" a="1"/>
  <c r="M52" i="17" s="1"/>
  <c r="T40" i="17" a="1"/>
  <c r="T40" i="17" s="1"/>
  <c r="R40" i="17" a="1"/>
  <c r="R40" i="17" s="1"/>
  <c r="K40" i="17" a="1"/>
  <c r="K40" i="17" s="1"/>
  <c r="H52" i="17" a="1"/>
  <c r="H52" i="17" s="1"/>
  <c r="T26" i="17" a="1"/>
  <c r="T26" i="17" s="1"/>
  <c r="M38" i="17" a="1"/>
  <c r="M38" i="17" s="1"/>
  <c r="F25" i="17" a="1"/>
  <c r="F25" i="17" s="1"/>
  <c r="T54" i="17" a="1"/>
  <c r="T54" i="17" s="1"/>
  <c r="L20" i="17" a="1"/>
  <c r="L20" i="17" s="1"/>
  <c r="O27" i="23" s="1"/>
  <c r="F49" i="17" a="1"/>
  <c r="F49" i="17" s="1"/>
  <c r="I40" i="17" a="1"/>
  <c r="I40" i="17" s="1"/>
  <c r="I31" i="17" a="1"/>
  <c r="I31" i="17" s="1"/>
  <c r="F45" i="17" a="1"/>
  <c r="F45" i="17" s="1"/>
  <c r="R34" i="17" a="1"/>
  <c r="R34" i="17" s="1"/>
  <c r="O48" i="17" a="1"/>
  <c r="O48" i="17" s="1"/>
  <c r="S26" i="17" a="1"/>
  <c r="S26" i="17" s="1"/>
  <c r="G39" i="17" a="1"/>
  <c r="G39" i="17" s="1"/>
  <c r="M26" i="17" a="1"/>
  <c r="M26" i="17" s="1"/>
  <c r="Y25" i="23" s="1"/>
  <c r="E32" i="17" a="1"/>
  <c r="E32" i="17" s="1"/>
  <c r="J40" i="17" a="1"/>
  <c r="J40" i="17" s="1"/>
  <c r="P41" i="17" a="1"/>
  <c r="P41" i="17" s="1"/>
  <c r="N52" i="17" a="1"/>
  <c r="N52" i="17" s="1"/>
  <c r="F40" i="17" a="1"/>
  <c r="F40" i="17" s="1"/>
  <c r="P32" i="17" a="1"/>
  <c r="P32" i="17" s="1"/>
  <c r="R33" i="17" a="1"/>
  <c r="R33" i="17" s="1"/>
  <c r="K20" i="17" a="1"/>
  <c r="K20" i="17" s="1"/>
  <c r="N27" i="23" s="1"/>
  <c r="R22" i="17" a="1"/>
  <c r="R22" i="17" s="1"/>
  <c r="O35" i="17" a="1"/>
  <c r="O35" i="17" s="1"/>
  <c r="O45" i="17" a="1"/>
  <c r="O45" i="17" s="1"/>
  <c r="H26" i="17" a="1"/>
  <c r="H26" i="17" s="1"/>
  <c r="N54" i="17" a="1"/>
  <c r="N54" i="17" s="1"/>
  <c r="S47" i="17" a="1"/>
  <c r="S47" i="17" s="1"/>
  <c r="M45" i="17" a="1"/>
  <c r="M45" i="17" s="1"/>
  <c r="L26" i="17" a="1"/>
  <c r="L26" i="17" s="1"/>
  <c r="X25" i="23" s="1"/>
  <c r="I28" i="17" a="1"/>
  <c r="I28" i="17" s="1"/>
  <c r="U27" i="23" s="1"/>
  <c r="J31" i="17" a="1"/>
  <c r="J31" i="17" s="1"/>
  <c r="P26" i="17" a="1"/>
  <c r="P26" i="17" s="1"/>
  <c r="J49" i="17" a="1"/>
  <c r="J49" i="17" s="1"/>
  <c r="L38" i="17" a="1"/>
  <c r="L38" i="17" s="1"/>
  <c r="O54" i="17" a="1"/>
  <c r="O54" i="17" s="1"/>
  <c r="S27" i="17" a="1"/>
  <c r="S27" i="17" s="1"/>
  <c r="L53" i="17" a="1"/>
  <c r="L53" i="17" s="1"/>
  <c r="H46" i="17" a="1"/>
  <c r="H46" i="17" s="1"/>
  <c r="S32" i="17" a="1"/>
  <c r="S32" i="17" s="1"/>
  <c r="G47" i="17" a="1"/>
  <c r="G47" i="17" s="1"/>
  <c r="R39" i="17" a="1"/>
  <c r="R39" i="17" s="1"/>
  <c r="K33" i="17" a="1"/>
  <c r="K33" i="17" s="1"/>
  <c r="I39" i="17" a="1"/>
  <c r="I39" i="17" s="1"/>
  <c r="I45" i="17" a="1"/>
  <c r="I45" i="17" s="1"/>
  <c r="F53" i="17" a="1"/>
  <c r="F53" i="17" s="1"/>
  <c r="Q41" i="17" a="1"/>
  <c r="Q41" i="17" s="1"/>
  <c r="N53" i="17" a="1"/>
  <c r="N53" i="17" s="1"/>
  <c r="P35" i="17" a="1"/>
  <c r="P35" i="17" s="1"/>
  <c r="F38" i="17" a="1"/>
  <c r="F38" i="17" s="1"/>
  <c r="O52" i="17" a="1"/>
  <c r="O52" i="17" s="1"/>
  <c r="P22" i="17" a="1"/>
  <c r="P22" i="17" s="1"/>
  <c r="I38" i="17" a="1"/>
  <c r="I38" i="17" s="1"/>
  <c r="G22" i="17" a="1"/>
  <c r="G22" i="17" s="1"/>
  <c r="E46" i="17" a="1"/>
  <c r="E46" i="17" s="1"/>
  <c r="Q27" i="17" a="1"/>
  <c r="Q27" i="17" s="1"/>
  <c r="K47" i="17" a="1"/>
  <c r="K47" i="17" s="1"/>
  <c r="L21" i="17" a="1"/>
  <c r="L21" i="17" s="1"/>
  <c r="L34" i="17" a="1"/>
  <c r="L34" i="17" s="1"/>
  <c r="J45" i="17" a="1"/>
  <c r="J45" i="17" s="1"/>
  <c r="K41" i="17" a="1"/>
  <c r="K41" i="17" s="1"/>
  <c r="Q32" i="17" a="1"/>
  <c r="Q32" i="17" s="1"/>
  <c r="L32" i="17" a="1"/>
  <c r="L32" i="17" s="1"/>
  <c r="Q35" i="17" a="1"/>
  <c r="Q35" i="17" s="1"/>
  <c r="F33" i="17" a="1"/>
  <c r="F33" i="17" s="1"/>
  <c r="N49" i="17" a="1"/>
  <c r="N49" i="17" s="1"/>
  <c r="L25" i="17" a="1"/>
  <c r="L25" i="17" s="1"/>
  <c r="J47" i="17" a="1"/>
  <c r="J47" i="17" s="1"/>
  <c r="H48" i="17" a="1"/>
  <c r="H48" i="17" s="1"/>
  <c r="E33" i="17" a="1"/>
  <c r="E33" i="17" s="1"/>
  <c r="H38" i="17" a="1"/>
  <c r="H38" i="17" s="1"/>
  <c r="K35" i="17" a="1"/>
  <c r="K35" i="17" s="1"/>
  <c r="L27" i="17" a="1"/>
  <c r="L27" i="17" s="1"/>
  <c r="X26" i="23" s="1"/>
  <c r="L40" i="17" a="1"/>
  <c r="L40" i="17" s="1"/>
  <c r="N46" i="17" a="1"/>
  <c r="N46" i="17" s="1"/>
  <c r="J35" i="17" a="1"/>
  <c r="J35" i="17" s="1"/>
  <c r="R38" i="17" a="1"/>
  <c r="R38" i="17" s="1"/>
  <c r="F22" i="17" a="1"/>
  <c r="F22" i="17" s="1"/>
  <c r="J52" i="17" a="1"/>
  <c r="J52" i="17" s="1"/>
  <c r="J41" i="17" a="1"/>
  <c r="J41" i="17" s="1"/>
  <c r="T49" i="17" a="1"/>
  <c r="T49" i="17" s="1"/>
  <c r="R54" i="17" a="1"/>
  <c r="R54" i="17" s="1"/>
  <c r="T35" i="17" a="1"/>
  <c r="T35" i="17" s="1"/>
  <c r="I26" i="17" a="1"/>
  <c r="I26" i="17" s="1"/>
  <c r="U25" i="23" s="1"/>
  <c r="P20" i="17" a="1"/>
  <c r="P20" i="17" s="1"/>
  <c r="N22" i="17" a="1"/>
  <c r="N22" i="17" s="1"/>
  <c r="T46" i="17" a="1"/>
  <c r="T46" i="17" s="1"/>
  <c r="R45" i="17" a="1"/>
  <c r="R45" i="17" s="1"/>
  <c r="O38" i="17" a="1"/>
  <c r="O38" i="17" s="1"/>
  <c r="G25" i="17" a="1"/>
  <c r="G25" i="17" s="1"/>
  <c r="S22" i="17" a="1"/>
  <c r="S22" i="17" s="1"/>
  <c r="F21" i="17" a="1"/>
  <c r="F21" i="17" s="1"/>
  <c r="L28" i="17" a="1"/>
  <c r="L28" i="17" s="1"/>
  <c r="H49" i="17" a="1"/>
  <c r="H49" i="17" s="1"/>
  <c r="T45" i="17" a="1"/>
  <c r="T45" i="17" s="1"/>
  <c r="L22" i="17" a="1"/>
  <c r="L22" i="17" s="1"/>
  <c r="P54" i="17" a="1"/>
  <c r="P54" i="17" s="1"/>
  <c r="M39" i="17" a="1"/>
  <c r="M39" i="17" s="1"/>
  <c r="S48" i="17" a="1"/>
  <c r="S48" i="17" s="1"/>
  <c r="E53" i="17" a="1"/>
  <c r="E53" i="17" s="1"/>
  <c r="I53" i="17" a="1"/>
  <c r="I53" i="17" s="1"/>
  <c r="N40" i="17" a="1"/>
  <c r="N40" i="17" s="1"/>
  <c r="O31" i="17" a="1"/>
  <c r="O31" i="17" s="1"/>
  <c r="T53" i="17" a="1"/>
  <c r="T53" i="17" s="1"/>
  <c r="E34" i="17" a="1"/>
  <c r="E34" i="17" s="1"/>
  <c r="I22" i="17" a="1"/>
  <c r="I22" i="17" s="1"/>
  <c r="M47" i="17" a="1"/>
  <c r="M47" i="17" s="1"/>
  <c r="R26" i="17" a="1"/>
  <c r="R26" i="17" s="1"/>
  <c r="K32" i="17" a="1"/>
  <c r="K32" i="17" s="1"/>
  <c r="G41" i="17" a="1"/>
  <c r="G41" i="17" s="1"/>
  <c r="F46" i="17" a="1"/>
  <c r="F46" i="17" s="1"/>
  <c r="F35" i="17" a="1"/>
  <c r="F35" i="17" s="1"/>
  <c r="Q39" i="17" a="1"/>
  <c r="Q39" i="17" s="1"/>
  <c r="L41" i="17" a="1"/>
  <c r="L41" i="17" s="1"/>
  <c r="H20" i="17" a="1"/>
  <c r="H20" i="17" s="1"/>
  <c r="K27" i="23" s="1"/>
  <c r="L48" i="17" a="1"/>
  <c r="L48" i="17" s="1"/>
  <c r="T31" i="17" a="1"/>
  <c r="T31" i="17" s="1"/>
  <c r="O39" i="17" a="1"/>
  <c r="O39" i="17" s="1"/>
  <c r="P27" i="17" a="1"/>
  <c r="P27" i="17" s="1"/>
  <c r="T34" i="17" a="1"/>
  <c r="T34" i="17" s="1"/>
  <c r="T38" i="17" a="1"/>
  <c r="T38" i="17" s="1"/>
  <c r="Q54" i="17" a="1"/>
  <c r="Q54" i="17" s="1"/>
  <c r="N28" i="17" a="1"/>
  <c r="N28" i="17" s="1"/>
  <c r="J48" i="17" a="1"/>
  <c r="J48" i="17" s="1"/>
  <c r="P48" i="17" a="1"/>
  <c r="P48" i="17" s="1"/>
  <c r="K34" i="17" a="1"/>
  <c r="K34" i="17" s="1"/>
  <c r="G46" i="17" a="1"/>
  <c r="G46" i="17" s="1"/>
  <c r="H39" i="17" a="1"/>
  <c r="H39" i="17" s="1"/>
  <c r="O26" i="17" a="1"/>
  <c r="O26" i="17" s="1"/>
  <c r="P46" i="17" a="1"/>
  <c r="P46" i="17" s="1"/>
  <c r="R27" i="17" a="1"/>
  <c r="R27" i="17" s="1"/>
  <c r="P49" i="17" a="1"/>
  <c r="P49" i="17" s="1"/>
  <c r="I25" i="17" a="1"/>
  <c r="I25" i="17" s="1"/>
  <c r="F47" i="17" a="1"/>
  <c r="F47" i="17" s="1"/>
  <c r="K27" i="17" a="1"/>
  <c r="K27" i="17" s="1"/>
  <c r="W26" i="23" s="1"/>
  <c r="P52" i="17" a="1"/>
  <c r="P52" i="17" s="1"/>
  <c r="R35" i="17" a="1"/>
  <c r="R35" i="17" s="1"/>
  <c r="M21" i="17" a="1"/>
  <c r="M21" i="17" s="1"/>
  <c r="Q25" i="17" a="1"/>
  <c r="Q25" i="17" s="1"/>
  <c r="S54" i="17" a="1"/>
  <c r="S54" i="17" s="1"/>
  <c r="H21" i="17" a="1"/>
  <c r="H21" i="17" s="1"/>
  <c r="H54" i="17" a="1"/>
  <c r="H54" i="17" s="1"/>
  <c r="R31" i="17" a="1"/>
  <c r="R31" i="17" s="1"/>
  <c r="K22" i="17" a="1"/>
  <c r="K22" i="17" s="1"/>
  <c r="N47" i="17" a="1"/>
  <c r="N47" i="17" s="1"/>
  <c r="M22" i="17" a="1"/>
  <c r="M22" i="17" s="1"/>
  <c r="I35" i="17" a="1"/>
  <c r="I35" i="17" s="1"/>
  <c r="S21" i="17" a="1"/>
  <c r="S21" i="17" s="1"/>
  <c r="T22" i="17" a="1"/>
  <c r="T22" i="17" s="1"/>
  <c r="H32" i="17" a="1"/>
  <c r="H32" i="17" s="1"/>
  <c r="L31" i="17" a="1"/>
  <c r="L31" i="17" s="1"/>
  <c r="T41" i="17" a="1"/>
  <c r="T41" i="17" s="1"/>
  <c r="R46" i="17" a="1"/>
  <c r="R46" i="17" s="1"/>
  <c r="K53" i="17" a="1"/>
  <c r="K53" i="17" s="1"/>
  <c r="G31" i="17" a="1"/>
  <c r="G31" i="17" s="1"/>
  <c r="G27" i="17" a="1"/>
  <c r="G27" i="17" s="1"/>
  <c r="L54" i="17" a="1"/>
  <c r="L54" i="17" s="1"/>
  <c r="R21" i="17" a="1"/>
  <c r="R21" i="17" s="1"/>
  <c r="J46" i="17" a="1"/>
  <c r="J46" i="17" s="1"/>
  <c r="M31" i="17" a="1"/>
  <c r="M31" i="17" s="1"/>
  <c r="I27" i="17" a="1"/>
  <c r="I27" i="17" s="1"/>
  <c r="U26" i="23" s="1"/>
  <c r="J20" i="17" a="1"/>
  <c r="J20" i="17" s="1"/>
  <c r="M27" i="23" s="1"/>
  <c r="F31" i="17" a="1"/>
  <c r="F31" i="17" s="1"/>
  <c r="L47" i="17" a="1"/>
  <c r="L47" i="17" s="1"/>
  <c r="S49" i="17" a="1"/>
  <c r="S49" i="17" s="1"/>
  <c r="J26" i="17" a="1"/>
  <c r="J26" i="17" s="1"/>
  <c r="V25" i="23" s="1"/>
  <c r="E27" i="17" a="1"/>
  <c r="E27" i="17" s="1"/>
  <c r="M32" i="17" a="1"/>
  <c r="M32" i="17" s="1"/>
  <c r="P34" i="17" a="1"/>
  <c r="P34" i="17" s="1"/>
  <c r="Q21" i="17" a="1"/>
  <c r="Q21" i="17" s="1"/>
  <c r="E25" i="17" a="1"/>
  <c r="E25" i="17" s="1"/>
  <c r="O40" i="17" a="1"/>
  <c r="O40" i="17" s="1"/>
  <c r="M27" i="17" a="1"/>
  <c r="M27" i="17" s="1"/>
  <c r="Y26" i="23" s="1"/>
  <c r="F34" i="17" a="1"/>
  <c r="F34" i="17" s="1"/>
  <c r="O46" i="17" a="1"/>
  <c r="O46" i="17" s="1"/>
  <c r="N21" i="17" a="1"/>
  <c r="N21" i="17" s="1"/>
  <c r="M33" i="17" a="1"/>
  <c r="M33" i="17" s="1"/>
  <c r="H53" i="17" a="1"/>
  <c r="H53" i="17" s="1"/>
  <c r="R53" i="17" a="1"/>
  <c r="R53" i="17" s="1"/>
  <c r="I48" i="17" a="1"/>
  <c r="I48" i="17" s="1"/>
  <c r="L46" i="17" a="1"/>
  <c r="L46" i="17" s="1"/>
  <c r="I46" i="17" a="1"/>
  <c r="I46" i="17" s="1"/>
  <c r="K48" i="17" a="1"/>
  <c r="K48" i="17" s="1"/>
  <c r="P31" i="17" a="1"/>
  <c r="P31" i="17" s="1"/>
  <c r="J21" i="17" a="1"/>
  <c r="J21" i="17" s="1"/>
  <c r="N26" i="17" a="1"/>
  <c r="N26" i="17" s="1"/>
  <c r="Z25" i="23" s="1"/>
  <c r="K38" i="17" a="1"/>
  <c r="K38" i="17" s="1"/>
  <c r="Q46" i="17" a="1"/>
  <c r="Q46" i="17" s="1"/>
  <c r="S38" i="17" a="1"/>
  <c r="S38" i="17" s="1"/>
  <c r="M48" i="17" a="1"/>
  <c r="M48" i="17" s="1"/>
  <c r="J32" i="17" a="1"/>
  <c r="J32" i="17" s="1"/>
  <c r="K26" i="17" a="1"/>
  <c r="K26" i="17" s="1"/>
  <c r="W25" i="23" s="1"/>
  <c r="F27" i="17" a="1"/>
  <c r="F27" i="17" s="1"/>
  <c r="J25" i="17" a="1"/>
  <c r="J25" i="17" s="1"/>
  <c r="F32" i="17" a="1"/>
  <c r="F32" i="17" s="1"/>
  <c r="E49" i="17" a="1"/>
  <c r="E49" i="17" s="1"/>
  <c r="J33" i="17" a="1"/>
  <c r="J33" i="17" s="1"/>
  <c r="K52" i="17" a="1"/>
  <c r="K52" i="17" s="1"/>
  <c r="O34" i="17" a="1"/>
  <c r="O34" i="17" s="1"/>
  <c r="K54" i="17" a="1"/>
  <c r="K54" i="17" s="1"/>
  <c r="O32" i="17" a="1"/>
  <c r="O32" i="17" s="1"/>
  <c r="E39" i="17" a="1"/>
  <c r="E39" i="17" s="1"/>
  <c r="O41" i="17" a="1"/>
  <c r="O41" i="17" s="1"/>
  <c r="G54" i="17" a="1"/>
  <c r="G54" i="17" s="1"/>
  <c r="P53" i="17" a="1"/>
  <c r="P53" i="17" s="1"/>
  <c r="N34" i="17" a="1"/>
  <c r="N34" i="17" s="1"/>
  <c r="G21" i="17" a="1"/>
  <c r="G21" i="17" s="1"/>
  <c r="S41" i="17" a="1"/>
  <c r="S41" i="17" s="1"/>
  <c r="H25" i="17" a="1"/>
  <c r="H25" i="17" s="1"/>
  <c r="J22" i="17" a="1"/>
  <c r="J22" i="17" s="1"/>
  <c r="K46" i="17" a="1"/>
  <c r="K46" i="17" s="1"/>
  <c r="G49" i="17" a="1"/>
  <c r="G49" i="17" s="1"/>
  <c r="E26" i="17" a="1"/>
  <c r="E26" i="17" s="1"/>
  <c r="E21" i="17" a="1"/>
  <c r="E21" i="17" s="1"/>
  <c r="F20" i="17" a="1"/>
  <c r="F20" i="17" s="1"/>
  <c r="I27" i="23" s="1"/>
  <c r="J54" i="17" a="1"/>
  <c r="J54" i="17" s="1"/>
  <c r="P25" i="17" a="1"/>
  <c r="P25" i="17" s="1"/>
  <c r="G28" i="17" a="1"/>
  <c r="G28" i="17" s="1"/>
  <c r="H33" i="17" a="1"/>
  <c r="H33" i="17" s="1"/>
  <c r="P38" i="17" a="1"/>
  <c r="P38" i="17" s="1"/>
  <c r="O49" i="17" a="1"/>
  <c r="O49" i="17" s="1"/>
  <c r="F28" i="17" a="1"/>
  <c r="F28" i="17" s="1"/>
  <c r="K31" i="17" a="1"/>
  <c r="K31" i="17" s="1"/>
  <c r="T20" i="17" a="1"/>
  <c r="T20" i="17" s="1"/>
  <c r="L52" i="17" a="1"/>
  <c r="L52" i="17" s="1"/>
  <c r="N45" i="17" a="1"/>
  <c r="N45" i="17" s="1"/>
  <c r="N33" i="17" a="1"/>
  <c r="N33" i="17" s="1"/>
  <c r="S40" i="17" a="1"/>
  <c r="S40" i="17" s="1"/>
  <c r="P21" i="17" a="1"/>
  <c r="P21" i="17" s="1"/>
  <c r="R41" i="17" a="1"/>
  <c r="R41" i="17" s="1"/>
  <c r="H22" i="17" a="1"/>
  <c r="H22" i="17" s="1"/>
  <c r="P33" i="17" a="1"/>
  <c r="P33" i="17" s="1"/>
  <c r="K21" i="17" a="1"/>
  <c r="K21" i="17" s="1"/>
  <c r="H28" i="17" a="1"/>
  <c r="H28" i="17" s="1"/>
  <c r="L33" i="17" a="1"/>
  <c r="L33" i="17" s="1"/>
  <c r="E48" i="17" a="1"/>
  <c r="E48" i="17" s="1"/>
  <c r="G20" i="17" a="1"/>
  <c r="G20" i="17" s="1"/>
  <c r="J27" i="23" s="1"/>
  <c r="P47" i="17" a="1"/>
  <c r="P47" i="17" s="1"/>
  <c r="R25" i="17" a="1"/>
  <c r="R25" i="17" s="1"/>
  <c r="G35" i="17" a="1"/>
  <c r="G35" i="17" s="1"/>
  <c r="S35" i="17" a="1"/>
  <c r="S35" i="17" s="1"/>
  <c r="J28" i="17" a="1"/>
  <c r="J28" i="17" s="1"/>
  <c r="V27" i="23" s="1"/>
  <c r="G32" i="17" a="1"/>
  <c r="G32" i="17" s="1"/>
  <c r="R32" i="17" a="1"/>
  <c r="R32" i="17" s="1"/>
  <c r="Q53" i="17" a="1"/>
  <c r="Q53" i="17" s="1"/>
  <c r="K45" i="17" a="1"/>
  <c r="K45" i="17" s="1"/>
  <c r="T27" i="17" a="1"/>
  <c r="T27" i="17" s="1"/>
  <c r="O20" i="17" a="1"/>
  <c r="O20" i="17" s="1"/>
  <c r="E35" i="17" a="1"/>
  <c r="E35" i="17" s="1"/>
  <c r="G48" i="17" a="1"/>
  <c r="G48" i="17" s="1"/>
  <c r="K49" i="17" a="1"/>
  <c r="K49" i="17" s="1"/>
  <c r="S28" i="17" a="1"/>
  <c r="S28" i="17" s="1"/>
  <c r="S25" i="17" a="1"/>
  <c r="S25" i="17" s="1"/>
  <c r="F21" i="10"/>
  <c r="I7" i="8"/>
  <c r="I8" i="8" s="1"/>
  <c r="F32" i="10"/>
  <c r="F33" i="10" s="1"/>
  <c r="F34" i="10" s="1"/>
  <c r="G21" i="10"/>
  <c r="J7" i="8"/>
  <c r="J8" i="8" s="1"/>
  <c r="G32" i="10"/>
  <c r="G33" i="10" s="1"/>
  <c r="G34" i="10" s="1"/>
  <c r="C42" i="17"/>
  <c r="E33" i="10"/>
  <c r="E34" i="10"/>
  <c r="P42" i="17" l="1"/>
  <c r="K42" i="17"/>
  <c r="I42" i="17"/>
  <c r="T42" i="17"/>
  <c r="D35" i="17"/>
  <c r="F42" i="17"/>
  <c r="D41" i="17"/>
  <c r="D39" i="17"/>
  <c r="Q42" i="17"/>
  <c r="H8" i="8"/>
  <c r="E21" i="10"/>
  <c r="D49" i="17"/>
  <c r="L29" i="23"/>
  <c r="L33" i="23"/>
  <c r="D54" i="17"/>
  <c r="D25" i="17"/>
  <c r="D34" i="17"/>
  <c r="D45" i="17"/>
  <c r="E22" i="10"/>
  <c r="E23" i="10" s="1"/>
  <c r="H7" i="8"/>
  <c r="D48" i="17"/>
  <c r="H34" i="23"/>
  <c r="H28" i="23"/>
  <c r="D21" i="17"/>
  <c r="D38" i="17"/>
  <c r="E42" i="17"/>
  <c r="D32" i="17"/>
  <c r="O34" i="23"/>
  <c r="O28" i="23"/>
  <c r="N28" i="23"/>
  <c r="N34" i="23"/>
  <c r="S42" i="17"/>
  <c r="D27" i="17"/>
  <c r="L42" i="17"/>
  <c r="D52" i="17"/>
  <c r="N42" i="17"/>
  <c r="D26" i="17"/>
  <c r="M29" i="23"/>
  <c r="M33" i="23"/>
  <c r="N29" i="23"/>
  <c r="N33" i="23"/>
  <c r="D53" i="17"/>
  <c r="I33" i="23"/>
  <c r="I29" i="23"/>
  <c r="D31" i="17"/>
  <c r="L28" i="23"/>
  <c r="L34" i="23"/>
  <c r="K29" i="23"/>
  <c r="K33" i="23"/>
  <c r="R42" i="17"/>
  <c r="D46" i="17"/>
  <c r="J33" i="23"/>
  <c r="J29" i="23"/>
  <c r="D40" i="17"/>
  <c r="D28" i="17"/>
  <c r="J28" i="23"/>
  <c r="J34" i="23"/>
  <c r="M28" i="23"/>
  <c r="M34" i="23"/>
  <c r="K28" i="23"/>
  <c r="K34" i="23"/>
  <c r="D47" i="17"/>
  <c r="O29" i="23"/>
  <c r="O33" i="23"/>
  <c r="H27" i="23"/>
  <c r="D20" i="17"/>
  <c r="G42" i="17"/>
  <c r="H42" i="17"/>
  <c r="J42" i="17"/>
  <c r="I28" i="23"/>
  <c r="I34" i="23"/>
  <c r="D33" i="17"/>
  <c r="H29" i="23"/>
  <c r="H33" i="23"/>
  <c r="D22" i="17"/>
  <c r="M42" i="17"/>
  <c r="O42" i="17"/>
  <c r="O30" i="23" l="1"/>
  <c r="L30" i="23"/>
  <c r="I30" i="23"/>
  <c r="J30" i="23"/>
  <c r="F28" i="23"/>
  <c r="P10" i="23" s="1"/>
  <c r="M30" i="23"/>
  <c r="N30" i="23"/>
  <c r="K30" i="23"/>
  <c r="D42" i="17"/>
  <c r="F29" i="23"/>
  <c r="H30" i="23"/>
  <c r="F27" i="23"/>
  <c r="D67" i="23" l="1"/>
  <c r="P7" i="23"/>
  <c r="D68" i="23"/>
  <c r="F30" i="23"/>
  <c r="D66" i="2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<sst xmlns="http://schemas.openxmlformats.org/spreadsheetml/2006/main" count="1393" uniqueCount="588">
  <si>
    <t xml:space="preserve">Reserve for Replacement </t>
  </si>
  <si>
    <t xml:space="preserve">EBITDA </t>
  </si>
  <si>
    <t xml:space="preserve">Insurance </t>
  </si>
  <si>
    <t xml:space="preserve">Fixed Expenses </t>
  </si>
  <si>
    <t>INCOME BEFORE FIXED EXPENSES</t>
  </si>
  <si>
    <t xml:space="preserve">Management Fee </t>
  </si>
  <si>
    <t xml:space="preserve">GROSS OPERATING PROFIT </t>
  </si>
  <si>
    <t>Total Undistributed Expenses</t>
  </si>
  <si>
    <t xml:space="preserve">Utilities </t>
  </si>
  <si>
    <t xml:space="preserve">Prop. Op. &amp; Maintenance </t>
  </si>
  <si>
    <t xml:space="preserve">Sales &amp; Marketing </t>
  </si>
  <si>
    <t>Information and Telecommunications Systems</t>
  </si>
  <si>
    <t xml:space="preserve">Admin. &amp; General </t>
  </si>
  <si>
    <t xml:space="preserve">Undistributed Expenses </t>
  </si>
  <si>
    <t xml:space="preserve">DEPARTMENTAL PROFIT </t>
  </si>
  <si>
    <t xml:space="preserve">Total Departmental Expenses </t>
  </si>
  <si>
    <t xml:space="preserve">Other Operated Departments </t>
  </si>
  <si>
    <t xml:space="preserve">Food &amp; Beverage </t>
  </si>
  <si>
    <t xml:space="preserve">Rooms </t>
  </si>
  <si>
    <t xml:space="preserve">Departmental Expenses </t>
  </si>
  <si>
    <t xml:space="preserve">Total Revenue </t>
  </si>
  <si>
    <t xml:space="preserve">Departmental Revenues </t>
  </si>
  <si>
    <t>TRevPAR Growth</t>
  </si>
  <si>
    <t>TRevPAR</t>
  </si>
  <si>
    <t xml:space="preserve">RevPAR Growth </t>
  </si>
  <si>
    <t xml:space="preserve">RevPAR </t>
  </si>
  <si>
    <t xml:space="preserve">ADR Growth </t>
  </si>
  <si>
    <t xml:space="preserve">ADR </t>
  </si>
  <si>
    <t xml:space="preserve">Occupancy </t>
  </si>
  <si>
    <t xml:space="preserve">Occupied Rooms </t>
  </si>
  <si>
    <t xml:space="preserve">Available Rooms </t>
  </si>
  <si>
    <t xml:space="preserve">Days </t>
  </si>
  <si>
    <t>Month</t>
  </si>
  <si>
    <t>Year</t>
  </si>
  <si>
    <t>Inflation</t>
  </si>
  <si>
    <t>Custom</t>
  </si>
  <si>
    <t>Static</t>
  </si>
  <si>
    <t>Custom Growth (Input Growth For Each Year)</t>
  </si>
  <si>
    <t>Growth Method (Select Method Below)</t>
  </si>
  <si>
    <t>$/Per Occupied Room</t>
  </si>
  <si>
    <t>% Fixed</t>
  </si>
  <si>
    <t>% Variable</t>
  </si>
  <si>
    <t>Summary</t>
  </si>
  <si>
    <t>General Info and Timing</t>
  </si>
  <si>
    <t>Cash Outflow</t>
  </si>
  <si>
    <t>Profit</t>
  </si>
  <si>
    <t>IRR</t>
  </si>
  <si>
    <t>MOIC</t>
  </si>
  <si>
    <t xml:space="preserve">Property </t>
  </si>
  <si>
    <t>Limited Partner</t>
  </si>
  <si>
    <t>Address</t>
  </si>
  <si>
    <t>Version</t>
  </si>
  <si>
    <t>Total</t>
  </si>
  <si>
    <t>Rooms / Keys</t>
  </si>
  <si>
    <t>Cap Rate on Yr 1 NOI</t>
  </si>
  <si>
    <t>Discount Rate</t>
  </si>
  <si>
    <t>Property Metrics</t>
  </si>
  <si>
    <t>Per Key</t>
  </si>
  <si>
    <t>Exit</t>
  </si>
  <si>
    <t>Loan Amount</t>
  </si>
  <si>
    <t>Sale Price</t>
  </si>
  <si>
    <t>LTV</t>
  </si>
  <si>
    <t>Net Sales Proceeds - (Unlevered)</t>
  </si>
  <si>
    <t>Interest Rate</t>
  </si>
  <si>
    <t>Net Sales Proceeds - (Levered)</t>
  </si>
  <si>
    <t>Loan Fees</t>
  </si>
  <si>
    <t>Amortization Period (Years)</t>
  </si>
  <si>
    <t>Loan Disbursal Amount</t>
  </si>
  <si>
    <t>Loan Balance Repayment</t>
  </si>
  <si>
    <t>Exit Assumptions</t>
  </si>
  <si>
    <t>Exit Cap Rate</t>
  </si>
  <si>
    <t>Custom Input</t>
  </si>
  <si>
    <t>Levered Cash Flow</t>
  </si>
  <si>
    <t>Unlevered Cash Flow</t>
  </si>
  <si>
    <t>Debt</t>
  </si>
  <si>
    <t>Year Ending</t>
  </si>
  <si>
    <t>Total Fixed Expenses</t>
  </si>
  <si>
    <t>Sponsor Distribution Calcs</t>
  </si>
  <si>
    <t>Limited Partner Distribution Calcs</t>
  </si>
  <si>
    <t>Money Available for Further Distribution</t>
  </si>
  <si>
    <t>Ending Balance</t>
  </si>
  <si>
    <t>Proceeds Avilable for Distribution</t>
  </si>
  <si>
    <t>Accrued Interest</t>
  </si>
  <si>
    <t>Beginning Balance</t>
  </si>
  <si>
    <t>Sponsor Cash Flow in Tier 1</t>
  </si>
  <si>
    <t>LP Cash Flow in Tier 1</t>
  </si>
  <si>
    <t>Capital Contribution</t>
  </si>
  <si>
    <t>Beginning Principal</t>
  </si>
  <si>
    <t>Total Partnership Cash Flow</t>
  </si>
  <si>
    <t>Hurdle</t>
  </si>
  <si>
    <t>GP Share of Tier 2 Profits</t>
  </si>
  <si>
    <t>LP Share of Tier 2 Profits</t>
  </si>
  <si>
    <t>GP Share of Tier 1 Profits</t>
  </si>
  <si>
    <t>LP Share of Tier 1 Profits</t>
  </si>
  <si>
    <t>Equity Split</t>
  </si>
  <si>
    <t>Promote Structure</t>
  </si>
  <si>
    <t>Waterfall</t>
  </si>
  <si>
    <t>Operating Cash Flow</t>
  </si>
  <si>
    <t>N/A</t>
  </si>
  <si>
    <t>PEAK</t>
  </si>
  <si>
    <t>START MONTH</t>
  </si>
  <si>
    <t>Peak Month</t>
  </si>
  <si>
    <t>Steepness</t>
  </si>
  <si>
    <t>NOI</t>
  </si>
  <si>
    <t>Budget Summary</t>
  </si>
  <si>
    <t>%</t>
  </si>
  <si>
    <t>Per Unit</t>
  </si>
  <si>
    <t>Budget Inputs</t>
  </si>
  <si>
    <t>Total Pre Interest Reserve</t>
  </si>
  <si>
    <t>Soft Costs</t>
  </si>
  <si>
    <t>Hard Costs</t>
  </si>
  <si>
    <t xml:space="preserve">Land Purchase </t>
  </si>
  <si>
    <t>Interest Reserve + Loan Fees</t>
  </si>
  <si>
    <t>Budget Detail</t>
  </si>
  <si>
    <t>Total Pre-Interest Reserve</t>
  </si>
  <si>
    <t>Steady Growth</t>
  </si>
  <si>
    <t>Bell Curve</t>
  </si>
  <si>
    <t>Straight Line</t>
  </si>
  <si>
    <t>DO NOT ERASE</t>
  </si>
  <si>
    <t>Total Levered Cash Flow</t>
  </si>
  <si>
    <t>EM</t>
  </si>
  <si>
    <t>Net Cash Flow</t>
  </si>
  <si>
    <t>Total Debt with Interest Reserve</t>
  </si>
  <si>
    <t>Interest Accrued</t>
  </si>
  <si>
    <t>Total Interest Accrued</t>
  </si>
  <si>
    <t>Actual Interest Rate</t>
  </si>
  <si>
    <t>Floor</t>
  </si>
  <si>
    <t>Basis Points Above Curve</t>
  </si>
  <si>
    <t>Insert Floating Rate Projection in the blue cells</t>
  </si>
  <si>
    <t>Ceiling</t>
  </si>
  <si>
    <t>Interest Rate Details</t>
  </si>
  <si>
    <t>Cumulative Balance</t>
  </si>
  <si>
    <t>Debt w/ Interest Reserve &amp; Fees</t>
  </si>
  <si>
    <t>Debt Funded</t>
  </si>
  <si>
    <t>Debt Pre-Interest Reserve</t>
  </si>
  <si>
    <t>Cumulative Costs</t>
  </si>
  <si>
    <t>Equity Required</t>
  </si>
  <si>
    <t>Equity</t>
  </si>
  <si>
    <t>Draw Schedule</t>
  </si>
  <si>
    <t>Interest Reserve</t>
  </si>
  <si>
    <t>Total Construction Costs - Pre-Interest Reserve &amp; Fees</t>
  </si>
  <si>
    <t>Flat (9)</t>
  </si>
  <si>
    <t>Moderate (5)</t>
  </si>
  <si>
    <t>Standard Deviation</t>
  </si>
  <si>
    <t>Bell Curve Growth Method</t>
  </si>
  <si>
    <t>Total Time</t>
  </si>
  <si>
    <t>End Date</t>
  </si>
  <si>
    <t>End Month</t>
  </si>
  <si>
    <t>Start Date</t>
  </si>
  <si>
    <t>Start Month</t>
  </si>
  <si>
    <t>Budget</t>
  </si>
  <si>
    <t>Line Item</t>
  </si>
  <si>
    <t>Construction Cash Flow</t>
  </si>
  <si>
    <t>Monthly Cash Flow</t>
  </si>
  <si>
    <t>Remaining</t>
  </si>
  <si>
    <t>Allocation</t>
  </si>
  <si>
    <t>End date</t>
  </si>
  <si>
    <t>Custom Budget Cash Flow Worksheet</t>
  </si>
  <si>
    <t>Hotel Operating Cash Flow</t>
  </si>
  <si>
    <t>Debt Payments</t>
  </si>
  <si>
    <t>CFAF</t>
  </si>
  <si>
    <t>Dial-In Loan Fee/Closing Costs</t>
  </si>
  <si>
    <t>Loan Fee (% of Loan)</t>
  </si>
  <si>
    <t xml:space="preserve">Equity </t>
  </si>
  <si>
    <t>LTC with Interest Reserve</t>
  </si>
  <si>
    <t>LTC Control</t>
  </si>
  <si>
    <t xml:space="preserve">Total Project Costs </t>
  </si>
  <si>
    <t>Total Project Costs Pre-Interest Reserve</t>
  </si>
  <si>
    <t>Year 1 Occupancy</t>
  </si>
  <si>
    <t>Occ. %</t>
  </si>
  <si>
    <t>Total Rooms</t>
  </si>
  <si>
    <t>Value at refi</t>
  </si>
  <si>
    <t>x</t>
  </si>
  <si>
    <t xml:space="preserve">Sale </t>
  </si>
  <si>
    <t>Sale Expenses</t>
  </si>
  <si>
    <t>Net Proceeds</t>
  </si>
  <si>
    <t>Debt Repayment</t>
  </si>
  <si>
    <t>Levered Proceeds</t>
  </si>
  <si>
    <t>Operation Start Date</t>
  </si>
  <si>
    <t>Interest Only Period (Months)</t>
  </si>
  <si>
    <t>I/O Payments (Monthly)</t>
  </si>
  <si>
    <t>Amortization Payments (monthly)</t>
  </si>
  <si>
    <t>Hold Period From Operating Start Date</t>
  </si>
  <si>
    <t>Construction Financing</t>
  </si>
  <si>
    <t>Seasonality Adjustments</t>
  </si>
  <si>
    <t>Refinance</t>
  </si>
  <si>
    <t>Construction Loan Repayment</t>
  </si>
  <si>
    <t>Fees</t>
  </si>
  <si>
    <t>FF&amp;E &amp; OS&amp;E</t>
  </si>
  <si>
    <t>Timing</t>
  </si>
  <si>
    <t>Exit Date</t>
  </si>
  <si>
    <t>Development Completion</t>
  </si>
  <si>
    <t xml:space="preserve">Returns </t>
  </si>
  <si>
    <t>Unlevered Returns</t>
  </si>
  <si>
    <t>Levered Returns</t>
  </si>
  <si>
    <t>Sources &amp; Uses</t>
  </si>
  <si>
    <t>Sources</t>
  </si>
  <si>
    <t>Uses</t>
  </si>
  <si>
    <t>Development Costs</t>
  </si>
  <si>
    <t>Total Equity</t>
  </si>
  <si>
    <t>Net Unlevered Proceeds From Sale</t>
  </si>
  <si>
    <t>Refinancing Assumptions @ Stabilization</t>
  </si>
  <si>
    <t>Error Check</t>
  </si>
  <si>
    <t>Annual Cash Flow</t>
  </si>
  <si>
    <t>Refinance Net Proceeds</t>
  </si>
  <si>
    <t>Total Investment Period</t>
  </si>
  <si>
    <r>
      <rPr>
        <sz val="9"/>
        <color rgb="FFFFFFFF"/>
        <rFont val="Calibri"/>
        <family val="2"/>
        <scheme val="minor"/>
      </rPr>
      <t xml:space="preserve">% </t>
    </r>
  </si>
  <si>
    <t>Total Debt</t>
  </si>
  <si>
    <t>MEZZ DEBT</t>
  </si>
  <si>
    <t>Mezz Repayment</t>
  </si>
  <si>
    <t>Senior Construction Loan Repayment</t>
  </si>
  <si>
    <t>Mezz Debt</t>
  </si>
  <si>
    <t xml:space="preserve">Mezz Debt </t>
  </si>
  <si>
    <t xml:space="preserve">Senior Debt </t>
  </si>
  <si>
    <t>On</t>
  </si>
  <si>
    <t>Off</t>
  </si>
  <si>
    <t>Loan</t>
  </si>
  <si>
    <t>Date</t>
  </si>
  <si>
    <t>Perm Debt Payments</t>
  </si>
  <si>
    <t>ETC</t>
  </si>
  <si>
    <t>Min DSCR</t>
  </si>
  <si>
    <t>Debt Yield</t>
  </si>
  <si>
    <t>Interest Payments Before Refi</t>
  </si>
  <si>
    <t>NOI for Perm</t>
  </si>
  <si>
    <t>DSCR</t>
  </si>
  <si>
    <t>Beg Bal</t>
  </si>
  <si>
    <t>Pmt</t>
  </si>
  <si>
    <t>Int</t>
  </si>
  <si>
    <t>Princ</t>
  </si>
  <si>
    <t>End Bal</t>
  </si>
  <si>
    <t>Balance</t>
  </si>
  <si>
    <t xml:space="preserve">Loan Year </t>
  </si>
  <si>
    <t>Amortization Table for Debt Tield</t>
  </si>
  <si>
    <t>Average Debt Yield</t>
  </si>
  <si>
    <t>Percent of Available Operating Cash Flow to Pay Int.</t>
  </si>
  <si>
    <t>Unlevered</t>
  </si>
  <si>
    <t>ACTUAL</t>
  </si>
  <si>
    <t>Sensitivity Matrix - Hold Period Impact on Unlevered Returns</t>
  </si>
  <si>
    <t>Const Loan Interest Payments</t>
  </si>
  <si>
    <t>v3</t>
  </si>
  <si>
    <t>Unit
SQM /#keys</t>
  </si>
  <si>
    <t>Rooms</t>
  </si>
  <si>
    <t>GLA</t>
  </si>
  <si>
    <t>Total BUA</t>
  </si>
  <si>
    <t>SQM</t>
  </si>
  <si>
    <t>SAR/SQM</t>
  </si>
  <si>
    <t>SAR</t>
  </si>
  <si>
    <t>Land Acquisition</t>
  </si>
  <si>
    <t>Brokerage Fee%</t>
  </si>
  <si>
    <t xml:space="preserve">Taxes, </t>
  </si>
  <si>
    <t>Land</t>
  </si>
  <si>
    <t>Development Cost</t>
  </si>
  <si>
    <t>Pre-openings</t>
  </si>
  <si>
    <t>Financing Cost</t>
  </si>
  <si>
    <t>Total Project Cost</t>
  </si>
  <si>
    <t xml:space="preserve">Total Hard Cost </t>
  </si>
  <si>
    <t>Details: Development Cost</t>
  </si>
  <si>
    <t>Infrastructure &amp; Parking</t>
  </si>
  <si>
    <t>Enabling Works</t>
  </si>
  <si>
    <t>Parking</t>
  </si>
  <si>
    <t>Landscaping Works</t>
  </si>
  <si>
    <t>Contingency On Construction</t>
  </si>
  <si>
    <t>Podium &amp; Amenities</t>
  </si>
  <si>
    <t>Revenue</t>
  </si>
  <si>
    <t>Core &amp; Shell , Double Hight in Lobby</t>
  </si>
  <si>
    <t>Façade</t>
  </si>
  <si>
    <t>Fit out Works</t>
  </si>
  <si>
    <t>MEP Works</t>
  </si>
  <si>
    <t>FF&amp;E (Furniture, Fixtures &amp; Equipment)</t>
  </si>
  <si>
    <t>Kitchen, Laundry, &amp; other Equipments</t>
  </si>
  <si>
    <t>OS&amp;E per Key (Operating Supplies &amp; Equipment)</t>
  </si>
  <si>
    <t xml:space="preserve">Core &amp; Shell </t>
  </si>
  <si>
    <t>\]</t>
  </si>
  <si>
    <t>Total Room Cost</t>
  </si>
  <si>
    <t>FF&amp;E Cost per Key (Furniture, Fixtures &amp; Equipment)</t>
  </si>
  <si>
    <t>Soft Cost &amp; infrastcuture allocation</t>
  </si>
  <si>
    <t>Design</t>
  </si>
  <si>
    <t>PMC</t>
  </si>
  <si>
    <t>supervision</t>
  </si>
  <si>
    <t>Consultant (MEP, IT, Structural, ..etc)</t>
  </si>
  <si>
    <t>FFE Procurement Agent, % of FF&amp;E and OS&amp;E</t>
  </si>
  <si>
    <t xml:space="preserve"> </t>
  </si>
  <si>
    <t>Brand Operator's Technical Asssistance</t>
  </si>
  <si>
    <t>Insurance</t>
  </si>
  <si>
    <t>Total Soft Cost</t>
  </si>
  <si>
    <t>Total Hard Cost</t>
  </si>
  <si>
    <t>Total Furniture Cost</t>
  </si>
  <si>
    <t>Rooms, # of keys</t>
  </si>
  <si>
    <t>Developer's Fee</t>
  </si>
  <si>
    <t>Development Fee</t>
  </si>
  <si>
    <t>Mobilization &amp; Working Capital, # months</t>
  </si>
  <si>
    <t>Pre-opening Budget, X SAR/ key</t>
  </si>
  <si>
    <t xml:space="preserve">Marketing </t>
  </si>
  <si>
    <t>Grand opening</t>
  </si>
  <si>
    <t>Total Pre-Openings</t>
  </si>
  <si>
    <t xml:space="preserve">Fund Management </t>
  </si>
  <si>
    <t>Loan Arrangement Fee</t>
  </si>
  <si>
    <t>Occupancy</t>
  </si>
  <si>
    <t>Project IRR</t>
  </si>
  <si>
    <t>Equity IRR</t>
  </si>
  <si>
    <t>Fan Zone</t>
  </si>
  <si>
    <t>License Fees</t>
  </si>
  <si>
    <t>Adjusted Gross Operating Profit (AGOP)</t>
  </si>
  <si>
    <t>Fund Management Fee</t>
  </si>
  <si>
    <t>Interest</t>
  </si>
  <si>
    <t>EV</t>
  </si>
  <si>
    <t>SR/Per Occupied Room</t>
  </si>
  <si>
    <t>Other expenses</t>
  </si>
  <si>
    <t>Other expenses 2</t>
  </si>
  <si>
    <t>Incentive Management Fees (IMF)</t>
  </si>
  <si>
    <t>SR</t>
  </si>
  <si>
    <t>Asset management Consultancy Fee</t>
  </si>
  <si>
    <t>NET OPERATING INCOME, AFTER A.M FEE</t>
  </si>
  <si>
    <t>Pre-opening Budget</t>
  </si>
  <si>
    <t>SR/G.sqm</t>
  </si>
  <si>
    <t>NET OPERATING INCOME, BEFORE A.M</t>
  </si>
  <si>
    <t>Go to Row 221 in the 'MonthlyCF' sheet to input SIBOR curve forecast manually</t>
  </si>
  <si>
    <t>SIBOR CURVE or Other Interest Rate</t>
  </si>
  <si>
    <t>Go to Row 206 in the 'CF' sheet to input SIBOR curve forecast manually</t>
  </si>
  <si>
    <t>Per G.SQM</t>
  </si>
  <si>
    <t>NOI at refi</t>
  </si>
  <si>
    <t>BUA, G.SQM</t>
  </si>
  <si>
    <t>Operation Metrics</t>
  </si>
  <si>
    <t>Revenue drivers</t>
  </si>
  <si>
    <t>ADR, stable</t>
  </si>
  <si>
    <t>Occupancy rate, stable</t>
  </si>
  <si>
    <t>Other revenue</t>
  </si>
  <si>
    <t>Revenue &amp; NOI</t>
  </si>
  <si>
    <t xml:space="preserve">Revenue </t>
  </si>
  <si>
    <t>Refi Cap Rate</t>
  </si>
  <si>
    <t>Appraisal</t>
  </si>
  <si>
    <t>Total cost</t>
  </si>
  <si>
    <t>Space Program Summary</t>
  </si>
  <si>
    <t>Podium</t>
  </si>
  <si>
    <t>Landscape</t>
  </si>
  <si>
    <t>Number of keys</t>
  </si>
  <si>
    <t>BUA</t>
  </si>
  <si>
    <t>FL</t>
  </si>
  <si>
    <t>Construction Gurantor's fee, GMP</t>
  </si>
  <si>
    <t>Development Gurantor's fee</t>
  </si>
  <si>
    <t>FAR</t>
  </si>
  <si>
    <t>Operator</t>
  </si>
  <si>
    <t>IHG</t>
  </si>
  <si>
    <t>SAR/BUA</t>
  </si>
  <si>
    <t>Development Estimator</t>
  </si>
  <si>
    <t>SAR/Unit SQM</t>
  </si>
  <si>
    <t>SAR/GLA</t>
  </si>
  <si>
    <t>Total SAR</t>
  </si>
  <si>
    <t>Unit
. SQM</t>
  </si>
  <si>
    <t>Total parking &amp; Infra cost</t>
  </si>
  <si>
    <t>Podium Construction Cost</t>
  </si>
  <si>
    <t>Podium Furniture</t>
  </si>
  <si>
    <t>Rooms Construction Cost</t>
  </si>
  <si>
    <t>Koushan Dual Hotel</t>
  </si>
  <si>
    <t>King Abdullah Sport City, Jeddah</t>
  </si>
  <si>
    <t>Land / Business Development</t>
  </si>
  <si>
    <t>PROFIT &amp; LOSS STATEMENT:  Summary Report</t>
  </si>
  <si>
    <t>Combined - IHG</t>
  </si>
  <si>
    <t>Summary P&amp;L</t>
  </si>
  <si>
    <t>Hotel Room Count</t>
  </si>
  <si>
    <t>Available Rooms</t>
  </si>
  <si>
    <t>Occupied Rooms</t>
  </si>
  <si>
    <t>Average Daily Rate (ADR)</t>
  </si>
  <si>
    <t>Change from Previous Year</t>
  </si>
  <si>
    <t>RevPAR</t>
  </si>
  <si>
    <t>Amount</t>
  </si>
  <si>
    <t>Percent</t>
  </si>
  <si>
    <t>Food &amp; Beverage</t>
  </si>
  <si>
    <t>Other Operating Department</t>
  </si>
  <si>
    <t>Shop Rental</t>
  </si>
  <si>
    <t xml:space="preserve">  Total Revenue</t>
  </si>
  <si>
    <t>Departmental Expenses</t>
  </si>
  <si>
    <t>Leisure</t>
  </si>
  <si>
    <t>OOD2</t>
  </si>
  <si>
    <t>OOD3</t>
  </si>
  <si>
    <t xml:space="preserve">  Total Expenses</t>
  </si>
  <si>
    <t>Gross Operating Incom</t>
  </si>
  <si>
    <t>Undistributed Operating Expense</t>
  </si>
  <si>
    <t>Overhead expenses</t>
  </si>
  <si>
    <t>Admin &amp; General</t>
  </si>
  <si>
    <t>Sales &amp; Marketing</t>
  </si>
  <si>
    <t>Marketing contribution</t>
  </si>
  <si>
    <t xml:space="preserve">Property Maintenance </t>
  </si>
  <si>
    <t>Utilities</t>
  </si>
  <si>
    <t xml:space="preserve">  Total Undistributed</t>
  </si>
  <si>
    <t>Gross Operating Profit</t>
  </si>
  <si>
    <t>Rent &amp; Insurance</t>
  </si>
  <si>
    <t>Net Operating Profit (NOP)</t>
  </si>
  <si>
    <t>Tore PAR</t>
  </si>
  <si>
    <t>GOPPAR</t>
  </si>
  <si>
    <t>Operator's Fees / Per Av.Key</t>
  </si>
  <si>
    <t>Operator's Cost / Per Av. Key</t>
  </si>
  <si>
    <t>NOPPAR</t>
  </si>
  <si>
    <t>Marketing Fees</t>
  </si>
  <si>
    <t xml:space="preserve">Reservation Fees </t>
  </si>
  <si>
    <t>IT Fees</t>
  </si>
  <si>
    <t xml:space="preserve">Service charge fees </t>
  </si>
  <si>
    <t>Loyalty Fees</t>
  </si>
  <si>
    <t>Gross Up Fees</t>
  </si>
  <si>
    <t>Total Cost</t>
  </si>
  <si>
    <t>© 2024 Direct Hotel Solution LLC. All Rights Reserved. Propriety and confidential.</t>
  </si>
  <si>
    <t>Land Rent, X% share in revenue</t>
  </si>
  <si>
    <t>Taxes, 5%</t>
  </si>
  <si>
    <r>
      <t xml:space="preserve">NOI </t>
    </r>
    <r>
      <rPr>
        <i/>
        <sz val="9"/>
        <color theme="1"/>
        <rFont val="Calibri"/>
        <family val="2"/>
        <scheme val="minor"/>
      </rPr>
      <t>(Including A.M Expenses)</t>
    </r>
  </si>
  <si>
    <t>100K USD /Br</t>
  </si>
  <si>
    <t xml:space="preserve">Acquisition / Land &amp; Business Development </t>
  </si>
  <si>
    <t>Development Budget</t>
  </si>
  <si>
    <t>Koushan</t>
  </si>
  <si>
    <t>Limited Partners</t>
  </si>
  <si>
    <t>EPC Contractor</t>
  </si>
  <si>
    <t>LP Investors</t>
  </si>
  <si>
    <t>EPC Contractors</t>
  </si>
  <si>
    <t>Koushan Shares</t>
  </si>
  <si>
    <t>Land Acquisition &amp; Business Dev</t>
  </si>
  <si>
    <t>CC Procurement &amp; techniqal qualificaiton</t>
  </si>
  <si>
    <t>Required parking</t>
  </si>
  <si>
    <t>Note</t>
  </si>
  <si>
    <t>42 sqm / bay * 50% of room#</t>
  </si>
  <si>
    <t>One basement underground</t>
  </si>
  <si>
    <t>Parking Land &amp; BUA</t>
  </si>
  <si>
    <t>SQM Per Key</t>
  </si>
  <si>
    <t xml:space="preserve">Buildings: </t>
  </si>
  <si>
    <t xml:space="preserve">Parking: </t>
  </si>
  <si>
    <t>Additional Cash</t>
  </si>
  <si>
    <t>GP (Koushan)</t>
  </si>
  <si>
    <t>LP (Capital / Strategic Investors)</t>
  </si>
  <si>
    <t>Total Equity Contribution</t>
  </si>
  <si>
    <t>Total Cash proceeds</t>
  </si>
  <si>
    <t>Tier 1 Hurdle &gt;&gt;</t>
  </si>
  <si>
    <t>Equity Contribution</t>
  </si>
  <si>
    <t>LP Equity Contribution</t>
  </si>
  <si>
    <t>Total Cash Flow for Distribution</t>
  </si>
  <si>
    <t>Koushan Equity Contribution</t>
  </si>
  <si>
    <t>LP Distribution</t>
  </si>
  <si>
    <t>GP Distribution</t>
  </si>
  <si>
    <t>Total Distribution</t>
  </si>
  <si>
    <t>LP Distribution Tier 2</t>
  </si>
  <si>
    <t>Tier 2: performance bonus for profit exceeding the</t>
  </si>
  <si>
    <t>Total LP</t>
  </si>
  <si>
    <t>Contribution</t>
  </si>
  <si>
    <t>Tier 1 distribution</t>
  </si>
  <si>
    <t xml:space="preserve">Tier 2 distribution </t>
  </si>
  <si>
    <t>Total GP (Koushan)</t>
  </si>
  <si>
    <t>GP Performance bonus exceeding the hurdle rate is</t>
  </si>
  <si>
    <t xml:space="preserve">Fan Zone </t>
  </si>
  <si>
    <t>Hard Cost</t>
  </si>
  <si>
    <t>Soft Cost</t>
  </si>
  <si>
    <t>Development fee</t>
  </si>
  <si>
    <t xml:space="preserve">Hard Cost breakdown: </t>
  </si>
  <si>
    <t>SAR/U.SQM</t>
  </si>
  <si>
    <t>Unit
.SQM</t>
  </si>
  <si>
    <t>Façade/ Glazing</t>
  </si>
  <si>
    <t>Valuation</t>
  </si>
  <si>
    <t>Professional Cost: LDD, FDD, &amp; B.DD</t>
  </si>
  <si>
    <t>Development Fee &amp; Expenses</t>
  </si>
  <si>
    <t xml:space="preserve">Screen </t>
  </si>
  <si>
    <t xml:space="preserve">Remaining area landscaping </t>
  </si>
  <si>
    <t xml:space="preserve">Project Establishment </t>
  </si>
  <si>
    <t>Fund cost</t>
  </si>
  <si>
    <t>Fund Subscription</t>
  </si>
  <si>
    <t>Referral fee</t>
  </si>
  <si>
    <t>Deal Structuring Fee</t>
  </si>
  <si>
    <t>Performance Bonus</t>
  </si>
  <si>
    <t>Fund Mgt Fee</t>
  </si>
  <si>
    <t>Fund fixed costs</t>
  </si>
  <si>
    <t>Set Up : One time fee</t>
  </si>
  <si>
    <t>Fund Manager</t>
  </si>
  <si>
    <t>Money Available for Further Distribution After P.Bonus</t>
  </si>
  <si>
    <t>Sales on Exit, % of exit fee</t>
  </si>
  <si>
    <t>Fund Size</t>
  </si>
  <si>
    <t xml:space="preserve">Total Investmnet Cost </t>
  </si>
  <si>
    <t>Total Levered Cash Flow, After Fund Mgt Fee</t>
  </si>
  <si>
    <t>Equity Shares Split</t>
  </si>
  <si>
    <t>Preferred rate</t>
  </si>
  <si>
    <t>Koushan (GP)</t>
  </si>
  <si>
    <t>Loan Fee</t>
  </si>
  <si>
    <t>Total Construction Costs - Pre-Interest Reserve &amp; Fees &amp; Fund Mgt Fee</t>
  </si>
  <si>
    <t>Total Fund Management Expenses accounted for as project expenses</t>
  </si>
  <si>
    <t>Refinancing Fee</t>
  </si>
  <si>
    <t>Mezz Debt Financing Fee</t>
  </si>
  <si>
    <t>Senior Debt Financing Fee</t>
  </si>
  <si>
    <t>Already accounted for in the loan expenses</t>
  </si>
  <si>
    <t>Already accounted for in the exit sales expenses and levered IRR</t>
  </si>
  <si>
    <t>Total Fund Management Return</t>
  </si>
  <si>
    <t>Annual Fund Mgt Fee</t>
  </si>
  <si>
    <t>Fund Mgt Return On Exit</t>
  </si>
  <si>
    <t xml:space="preserve">Financing Arrangement Fee: </t>
  </si>
  <si>
    <t>Peak Year Exit</t>
  </si>
  <si>
    <t>FCF</t>
  </si>
  <si>
    <t>Date:</t>
  </si>
  <si>
    <t>Net Profit Margin</t>
  </si>
  <si>
    <t>Free Cash Flow</t>
  </si>
  <si>
    <t>EV/EBITDA</t>
  </si>
  <si>
    <t>KASC Dual Hotel, Jeddah</t>
  </si>
  <si>
    <t>Exit Year</t>
  </si>
  <si>
    <t>Koushan Hospitality Fund</t>
  </si>
  <si>
    <t>7 July 2025</t>
  </si>
  <si>
    <t>Project Overview</t>
  </si>
  <si>
    <t>Address &amp; Location</t>
  </si>
  <si>
    <t>Property Stats</t>
  </si>
  <si>
    <t>Number of Rooms</t>
  </si>
  <si>
    <t>IHG: Kimpton, &amp; EVEN</t>
  </si>
  <si>
    <t>Land Size, sqm</t>
  </si>
  <si>
    <t>Total BUA, sqm</t>
  </si>
  <si>
    <t>Leasehold, # of years</t>
  </si>
  <si>
    <t>Key Income Drivers</t>
  </si>
  <si>
    <t>Occupancy rate</t>
  </si>
  <si>
    <t>EBITDA</t>
  </si>
  <si>
    <t>EBITDAR</t>
  </si>
  <si>
    <t>Project Performance Forecast</t>
  </si>
  <si>
    <t>Sales Exit &amp; Valuation</t>
  </si>
  <si>
    <t>Target Exit Cap Rate</t>
  </si>
  <si>
    <t>Financing terms</t>
  </si>
  <si>
    <t>LTC</t>
  </si>
  <si>
    <t>Interest rate</t>
  </si>
  <si>
    <t>Loan Expenses</t>
  </si>
  <si>
    <t>Acquisition</t>
  </si>
  <si>
    <t>Fan Zone, SAR'Mn</t>
  </si>
  <si>
    <t>Screen ads, SAR, Mn</t>
  </si>
  <si>
    <t>ADR, SAR</t>
  </si>
  <si>
    <t>Mez</t>
  </si>
  <si>
    <t>Senior Dbt</t>
  </si>
  <si>
    <t>Development State &gt;&gt;</t>
  </si>
  <si>
    <t>Operational Phase &gt;&gt;</t>
  </si>
  <si>
    <t>Exit &gt;&gt;</t>
  </si>
  <si>
    <t>Project Free Cash Flow</t>
  </si>
  <si>
    <t>Capital Stack</t>
  </si>
  <si>
    <t>Construction Debt</t>
  </si>
  <si>
    <t>Total Fund</t>
  </si>
  <si>
    <t>Fund Investor</t>
  </si>
  <si>
    <t>Refinance Loan</t>
  </si>
  <si>
    <t>Year of operation</t>
  </si>
  <si>
    <t>3rd</t>
  </si>
  <si>
    <t>Cap rate</t>
  </si>
  <si>
    <t>Refinance Amount</t>
  </si>
  <si>
    <t>Exit Value</t>
  </si>
  <si>
    <t>Mezz Debt, SAR'Mn</t>
  </si>
  <si>
    <t>Construction Loan, SAR'Mn</t>
  </si>
  <si>
    <t xml:space="preserve">Const Loan Interest </t>
  </si>
  <si>
    <t>Refi Debt Service</t>
  </si>
  <si>
    <t>Limited Partners Shares</t>
  </si>
  <si>
    <t xml:space="preserve">Total Limited Partners: </t>
  </si>
  <si>
    <t>Legal &amp; Professional fees (Due diligence)</t>
  </si>
  <si>
    <t>Loan Repayments</t>
  </si>
  <si>
    <t>Construction Loan</t>
  </si>
  <si>
    <t>A</t>
  </si>
  <si>
    <t>B</t>
  </si>
  <si>
    <t>i</t>
  </si>
  <si>
    <t>Total Investment Cost</t>
  </si>
  <si>
    <t xml:space="preserve">Hard Cost </t>
  </si>
  <si>
    <t>Financing &gt;&gt;</t>
  </si>
  <si>
    <t>Refinancing &gt;&gt;</t>
  </si>
  <si>
    <t>Development Start Date</t>
  </si>
  <si>
    <t>Contracting</t>
  </si>
  <si>
    <t>Pre-opening Mobilization</t>
  </si>
  <si>
    <t>Operation Start</t>
  </si>
  <si>
    <t>Mobilization</t>
  </si>
  <si>
    <t>Operation &gt;&gt;</t>
  </si>
  <si>
    <t>Construction &gt;&gt;</t>
  </si>
  <si>
    <t xml:space="preserve">Land &amp; Business Development </t>
  </si>
  <si>
    <t>L</t>
  </si>
  <si>
    <t>S</t>
  </si>
  <si>
    <t>H</t>
  </si>
  <si>
    <t>Turnkey</t>
  </si>
  <si>
    <t xml:space="preserve">Screen &amp; Media Façade </t>
  </si>
  <si>
    <t>Contingency</t>
  </si>
  <si>
    <t xml:space="preserve">For one tower, estimation by "Media Façade company", expecting qoutation by mid august. </t>
  </si>
  <si>
    <t xml:space="preserve">Currently seeking feasiblity study and contracting by mid-august to start the study which will be finalized in 8 weeks, by end of October. </t>
  </si>
  <si>
    <t>F</t>
  </si>
  <si>
    <t>Based on qoutation provided by Dr Mohd and Marwan</t>
  </si>
  <si>
    <t xml:space="preserve">Based on qoutation received By Façade Media fro 32M on x SQM for One Tower. </t>
  </si>
  <si>
    <t>Fan-Zone</t>
  </si>
  <si>
    <t>Media Façade</t>
  </si>
  <si>
    <t xml:space="preserve">Media Façade </t>
  </si>
  <si>
    <t xml:space="preserve">2025.7.31 </t>
  </si>
  <si>
    <t>2025.7.20</t>
  </si>
  <si>
    <t>Finalized budget for Façade to be 1,575 SAR at 35K sqm based on input from Mohd and Marwan, and its inlcuded on each building, for total HC at 403Mn</t>
  </si>
  <si>
    <t xml:space="preserve">Updated Media Façade budget based on input from Sabrina to inlcude two towers are 30Mn for Media Façade, and Fan Zone, for total HC at 406M, which needed an adjustment for other buildings. </t>
  </si>
  <si>
    <t>2025.08.01</t>
  </si>
  <si>
    <t xml:space="preserve">Update FS proforma based input updated. </t>
  </si>
  <si>
    <t>FF&amp;E</t>
  </si>
  <si>
    <t>Kimpton - IHG</t>
  </si>
  <si>
    <t>EVEN - IHG</t>
  </si>
  <si>
    <t>2025.08.04</t>
  </si>
  <si>
    <t xml:space="preserve">Added additional 30Mn for curtain wall as a provision for total EPC contract; as per a conversation with Marwan, and in order to update ZFP for their total cost estimation report. </t>
  </si>
  <si>
    <t>Koushan KASC Hotel</t>
  </si>
  <si>
    <t>Refi Loan Amount</t>
  </si>
  <si>
    <t>All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</si>
</sst>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5" formatCode="&quot;$&quot;#,##0_);\(&quot;$&quot;#,##0\)"/>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0.0%"/>
    <numFmt numFmtId="165" formatCode="_(* #,##0_);_(* \(#,##0\);_(* &quot;-&quot;??_);_(@_)"/>
    <numFmt numFmtId="166" formatCode="&quot;$&quot;#,##0.00"/>
    <numFmt numFmtId="167" formatCode="General\ &quot;Actual&quot;"/>
    <numFmt numFmtId="168" formatCode="&quot;Year&quot;\ General"/>
    <numFmt numFmtId="169" formatCode="General\ &quot;Years&quot;"/>
    <numFmt numFmtId="170" formatCode="_(* #,##0.00_);_(* \(#,##0.00\);_(* &quot;-&quot;_);_(@_)"/>
    <numFmt numFmtId="171" formatCode="0.00%\ &quot;of Gross Revenue&quot;"/>
    <numFmt numFmtId="172" formatCode="#.#0\x"/>
    <numFmt numFmtId="173" formatCode="&quot;$&quot;#,##0"/>
    <numFmt numFmtId="174" formatCode="mmm\ yy"/>
    <numFmt numFmtId="175" formatCode="0.00\x"/>
    <numFmt numFmtId="176" formatCode="m/yyyy"/>
    <numFmt numFmtId="177" formatCode="&quot;Month&quot;\ General"/>
    <numFmt numFmtId="178" formatCode="&quot;Year&quot;\ #"/>
    <numFmt numFmtId="179" formatCode="_([$SAR]\ * #,##0.00_);_([$SAR]\ * \(#,##0.00\);_([$SAR]\ * &quot;-&quot;??_);_(@_)"/>
    <numFmt numFmtId="180" formatCode="0.00%\ &quot;of AGOP&quot;"/>
    <numFmt numFmtId="181" formatCode="0.00%\ &quot;of NOI&quot;"/>
    <numFmt numFmtId="182" formatCode="_([$SAR]\ * #,##0_);_([$SAR]\ * \(#,##0\);_([$SAR]\ * &quot;-&quot;??_);_(@_)"/>
    <numFmt numFmtId="183" formatCode="&quot;SIBOR +&quot;General&quot; bps&quot;"/>
    <numFmt numFmtId="184" formatCode="0%\ \o\f\ \C\C"/>
    <numFmt numFmtId="185" formatCode="&quot;Issued: &quot;[$-409]mmmm\ d\,\ yyyy;@"/>
    <numFmt numFmtId="186" formatCode="&quot;Year &quot;0"/>
    <numFmt numFmtId="187" formatCode="####"/>
    <numFmt numFmtId="188" formatCode="#,##0;[Red]\(#,##0\)"/>
    <numFmt numFmtId="189" formatCode="0.00%\ &quot;of Revenue&quot;"/>
    <numFmt numFmtId="190" formatCode="_(* #,##0_);_(* \(#,##0\);_(* &quot;-&quot;??_);_(@_)\ &quot;/&quot;"/>
  </numFmts>
  <fonts count="96" x14ac:knownFonts="1">
    <font>
      <sz val="11"/>
      <color theme="1"/>
      <name val="Calibri"/>
      <family val="2"/>
      <scheme val="minor"/>
    </font>
    <font>
      <sz val="11"/>
      <color theme="1"/>
      <name val="Calibri"/>
      <family val="2"/>
      <scheme val="minor"/>
    </font>
    <font>
      <sz val="11"/>
      <color theme="1"/>
      <name val="Calibri"/>
      <family val="2"/>
      <charset val="204"/>
      <scheme val="minor"/>
    </font>
    <font>
      <sz val="11"/>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u/>
      <sz val="15"/>
      <color theme="1"/>
      <name val="Calibri"/>
      <family val="2"/>
      <scheme val="minor"/>
    </font>
    <font>
      <sz val="11"/>
      <color rgb="FF0000FF"/>
      <name val="Calibri"/>
      <family val="2"/>
      <scheme val="minor"/>
    </font>
    <font>
      <b/>
      <u/>
      <sz val="11"/>
      <color theme="1"/>
      <name val="Calibri"/>
      <family val="2"/>
      <scheme val="minor"/>
    </font>
    <font>
      <i/>
      <sz val="11"/>
      <color theme="0"/>
      <name val="Calibri"/>
      <family val="2"/>
      <scheme val="minor"/>
    </font>
    <font>
      <i/>
      <sz val="11"/>
      <name val="Calibri"/>
      <family val="2"/>
      <scheme val="minor"/>
    </font>
    <font>
      <sz val="12"/>
      <color theme="0"/>
      <name val="Calibri"/>
      <family val="2"/>
      <scheme val="minor"/>
    </font>
    <font>
      <sz val="9"/>
      <color theme="0"/>
      <name val="Calibri"/>
      <family val="2"/>
      <scheme val="minor"/>
    </font>
    <font>
      <sz val="9"/>
      <color theme="1"/>
      <name val="Calibri"/>
      <family val="2"/>
      <scheme val="minor"/>
    </font>
    <font>
      <sz val="11"/>
      <color theme="1"/>
      <name val="Tw Cen MT"/>
      <family val="2"/>
    </font>
    <font>
      <sz val="11"/>
      <color theme="0"/>
      <name val="Tw Cen MT"/>
      <family val="2"/>
    </font>
    <font>
      <b/>
      <sz val="11"/>
      <color theme="0"/>
      <name val="Tw Cen MT"/>
      <family val="2"/>
    </font>
    <font>
      <sz val="11"/>
      <color rgb="FF000099"/>
      <name val="Calibri"/>
      <family val="2"/>
      <scheme val="minor"/>
    </font>
    <font>
      <b/>
      <sz val="11"/>
      <name val="Calibri"/>
      <family val="2"/>
      <scheme val="minor"/>
    </font>
    <font>
      <sz val="9"/>
      <color rgb="FF0000FF"/>
      <name val="Calibri"/>
      <family val="2"/>
      <scheme val="minor"/>
    </font>
    <font>
      <sz val="9"/>
      <name val="Calibri"/>
      <family val="2"/>
      <scheme val="minor"/>
    </font>
    <font>
      <sz val="9"/>
      <color rgb="FF000000"/>
      <name val="Calibri"/>
      <family val="2"/>
      <scheme val="minor"/>
    </font>
    <font>
      <sz val="9"/>
      <color rgb="FFFFFFFF"/>
      <name val="Calibri"/>
      <family val="2"/>
      <scheme val="minor"/>
    </font>
    <font>
      <b/>
      <sz val="9"/>
      <color theme="1"/>
      <name val="Calibri"/>
      <family val="2"/>
      <scheme val="minor"/>
    </font>
    <font>
      <sz val="8"/>
      <color theme="1"/>
      <name val="Calibri"/>
      <family val="2"/>
      <scheme val="minor"/>
    </font>
    <font>
      <sz val="8"/>
      <color rgb="FF0000FF"/>
      <name val="Calibri"/>
      <family val="2"/>
      <scheme val="minor"/>
    </font>
    <font>
      <u/>
      <sz val="9"/>
      <color theme="1"/>
      <name val="Calibri"/>
      <family val="2"/>
      <scheme val="minor"/>
    </font>
    <font>
      <u/>
      <sz val="9"/>
      <name val="Calibri"/>
      <family val="2"/>
      <scheme val="minor"/>
    </font>
    <font>
      <b/>
      <sz val="9"/>
      <name val="Calibri"/>
      <family val="2"/>
      <scheme val="minor"/>
    </font>
    <font>
      <b/>
      <u/>
      <sz val="12"/>
      <color theme="1"/>
      <name val="Calibri"/>
      <family val="2"/>
      <scheme val="minor"/>
    </font>
    <font>
      <sz val="11"/>
      <color theme="9" tint="-0.499984740745262"/>
      <name val="Calibri"/>
      <family val="2"/>
      <scheme val="minor"/>
    </font>
    <font>
      <sz val="11"/>
      <color rgb="FF0000CC"/>
      <name val="Calibri"/>
      <family val="2"/>
      <scheme val="minor"/>
    </font>
    <font>
      <i/>
      <sz val="11"/>
      <color theme="1"/>
      <name val="Calibri"/>
      <family val="2"/>
      <scheme val="minor"/>
    </font>
    <font>
      <sz val="11"/>
      <color rgb="FF00B050"/>
      <name val="Calibri"/>
      <family val="2"/>
      <scheme val="minor"/>
    </font>
    <font>
      <b/>
      <sz val="11"/>
      <color rgb="FF0000CC"/>
      <name val="Calibri"/>
      <family val="2"/>
      <scheme val="minor"/>
    </font>
    <font>
      <b/>
      <u/>
      <sz val="15"/>
      <name val="Calibri"/>
      <family val="2"/>
      <scheme val="minor"/>
    </font>
    <font>
      <b/>
      <sz val="11"/>
      <color rgb="FF000099"/>
      <name val="Calibri"/>
      <family val="2"/>
      <scheme val="minor"/>
    </font>
    <font>
      <b/>
      <u val="singleAccounting"/>
      <sz val="11"/>
      <color theme="1"/>
      <name val="Calibri"/>
      <family val="2"/>
      <scheme val="minor"/>
    </font>
    <font>
      <b/>
      <sz val="11"/>
      <color rgb="FF0000FF"/>
      <name val="Calibri"/>
      <family val="2"/>
      <scheme val="minor"/>
    </font>
    <font>
      <sz val="12"/>
      <name val="Calibri"/>
      <family val="2"/>
      <scheme val="minor"/>
    </font>
    <font>
      <b/>
      <sz val="12"/>
      <color theme="0"/>
      <name val="Arial Narrow"/>
      <family val="2"/>
    </font>
    <font>
      <sz val="11"/>
      <name val="Arial Narrow"/>
      <family val="2"/>
    </font>
    <font>
      <b/>
      <sz val="11"/>
      <name val="Arial Narrow"/>
      <family val="2"/>
    </font>
    <font>
      <sz val="11"/>
      <color theme="1"/>
      <name val="Arial Narrow"/>
      <family val="2"/>
    </font>
    <font>
      <b/>
      <sz val="12"/>
      <name val="Arial Narrow"/>
      <family val="2"/>
    </font>
    <font>
      <b/>
      <sz val="11"/>
      <color theme="1"/>
      <name val="Arial Narrow"/>
      <family val="2"/>
    </font>
    <font>
      <b/>
      <sz val="10"/>
      <color theme="0"/>
      <name val="Arial Narrow"/>
      <family val="2"/>
    </font>
    <font>
      <sz val="12"/>
      <name val="Arial Narrow"/>
      <family val="2"/>
    </font>
    <font>
      <i/>
      <sz val="11"/>
      <color theme="1"/>
      <name val="Arial Narrow"/>
      <family val="2"/>
    </font>
    <font>
      <b/>
      <i/>
      <sz val="11"/>
      <color rgb="FF0000FF"/>
      <name val="Calibri"/>
      <family val="2"/>
      <scheme val="minor"/>
    </font>
    <font>
      <sz val="10"/>
      <name val="Arial"/>
      <family val="2"/>
    </font>
    <font>
      <b/>
      <sz val="10"/>
      <name val="Arial"/>
      <family val="2"/>
    </font>
    <font>
      <b/>
      <i/>
      <sz val="11"/>
      <color theme="1"/>
      <name val="Calibri"/>
      <family val="2"/>
      <scheme val="minor"/>
    </font>
    <font>
      <b/>
      <sz val="9"/>
      <color rgb="FF0000FF"/>
      <name val="Calibri"/>
      <family val="2"/>
      <scheme val="minor"/>
    </font>
    <font>
      <b/>
      <u/>
      <sz val="15"/>
      <color rgb="FFC00000"/>
      <name val="Calibri"/>
      <family val="2"/>
      <scheme val="minor"/>
    </font>
    <font>
      <b/>
      <u/>
      <sz val="11"/>
      <color rgb="FFC00000"/>
      <name val="Calibri"/>
      <family val="2"/>
      <scheme val="minor"/>
    </font>
    <font>
      <sz val="11"/>
      <color rgb="FFC00000"/>
      <name val="Calibri"/>
      <family val="2"/>
      <scheme val="minor"/>
    </font>
    <font>
      <b/>
      <i/>
      <sz val="11"/>
      <name val="Calibri"/>
      <family val="2"/>
      <scheme val="minor"/>
    </font>
    <font>
      <b/>
      <u/>
      <sz val="24"/>
      <color rgb="FFC00000"/>
      <name val="Calibri"/>
      <family val="2"/>
      <scheme val="minor"/>
    </font>
    <font>
      <u val="singleAccounting"/>
      <sz val="11"/>
      <name val="Calibri"/>
      <family val="2"/>
      <scheme val="minor"/>
    </font>
    <font>
      <b/>
      <u/>
      <sz val="9"/>
      <color theme="1"/>
      <name val="Calibri"/>
      <family val="2"/>
      <scheme val="minor"/>
    </font>
    <font>
      <b/>
      <u/>
      <sz val="10"/>
      <color theme="1"/>
      <name val="Calibri"/>
      <family val="2"/>
      <scheme val="minor"/>
    </font>
    <font>
      <b/>
      <u/>
      <sz val="10"/>
      <name val="Calibri"/>
      <family val="2"/>
      <scheme val="minor"/>
    </font>
    <font>
      <b/>
      <u val="singleAccounting"/>
      <sz val="11"/>
      <name val="Calibri"/>
      <family val="2"/>
      <scheme val="minor"/>
    </font>
    <font>
      <b/>
      <u/>
      <sz val="11"/>
      <name val="Calibri"/>
      <family val="2"/>
      <scheme val="minor"/>
    </font>
    <font>
      <sz val="10"/>
      <color indexed="9"/>
      <name val="Arial"/>
      <family val="2"/>
    </font>
    <font>
      <b/>
      <sz val="14"/>
      <color indexed="9"/>
      <name val="Arial"/>
      <family val="2"/>
    </font>
    <font>
      <b/>
      <sz val="12"/>
      <name val="Arial"/>
      <family val="2"/>
    </font>
    <font>
      <b/>
      <sz val="16"/>
      <name val="Arial"/>
      <family val="2"/>
    </font>
    <font>
      <b/>
      <sz val="12"/>
      <color indexed="9"/>
      <name val="Arial"/>
      <family val="2"/>
    </font>
    <font>
      <b/>
      <sz val="10"/>
      <color indexed="9"/>
      <name val="Arial"/>
      <family val="2"/>
    </font>
    <font>
      <sz val="10"/>
      <color indexed="8"/>
      <name val="Arial"/>
      <family val="2"/>
    </font>
    <font>
      <i/>
      <sz val="10"/>
      <name val="Arial"/>
      <family val="2"/>
    </font>
    <font>
      <i/>
      <sz val="9"/>
      <color theme="1"/>
      <name val="Calibri"/>
      <family val="2"/>
      <scheme val="minor"/>
    </font>
    <font>
      <b/>
      <sz val="11"/>
      <color rgb="FFFF0000"/>
      <name val="Calibri"/>
      <family val="2"/>
      <scheme val="minor"/>
    </font>
    <font>
      <sz val="11"/>
      <color rgb="FFC00000"/>
      <name val="Tw Cen MT"/>
      <family val="2"/>
    </font>
    <font>
      <u/>
      <sz val="11"/>
      <color theme="1"/>
      <name val="Calibri"/>
      <family val="2"/>
      <scheme val="minor"/>
    </font>
    <font>
      <sz val="14"/>
      <color theme="1"/>
      <name val="Calibri"/>
      <family val="2"/>
      <scheme val="minor"/>
    </font>
    <font>
      <u/>
      <sz val="20"/>
      <color rgb="FFC00000"/>
      <name val="Calibri"/>
      <family val="2"/>
      <scheme val="minor"/>
    </font>
    <font>
      <b/>
      <sz val="11"/>
      <color rgb="FFC00000"/>
      <name val="Calibri"/>
      <family val="2"/>
      <scheme val="minor"/>
    </font>
    <font>
      <sz val="11"/>
      <color rgb="FF3136F7"/>
      <name val="Arial Narrow"/>
      <family val="2"/>
    </font>
    <font>
      <b/>
      <sz val="11"/>
      <color rgb="FF3136F7"/>
      <name val="Arial Narrow"/>
      <family val="2"/>
    </font>
    <font>
      <b/>
      <sz val="11"/>
      <color rgb="FF388600"/>
      <name val="Calibri"/>
      <family val="2"/>
      <scheme val="minor"/>
    </font>
    <font>
      <i/>
      <sz val="11"/>
      <color theme="1" tint="0.249977111117893"/>
      <name val="Calibri"/>
      <family val="2"/>
      <scheme val="minor"/>
    </font>
    <font>
      <b/>
      <i/>
      <sz val="11"/>
      <color theme="1" tint="0.249977111117893"/>
      <name val="Calibri"/>
      <family val="2"/>
      <scheme val="minor"/>
    </font>
    <font>
      <sz val="11"/>
      <color rgb="FFFFD1D1"/>
      <name val="Calibri"/>
      <family val="2"/>
      <scheme val="minor"/>
    </font>
    <font>
      <sz val="11"/>
      <name val="Tw Cen MT"/>
      <family val="2"/>
    </font>
    <font>
      <b/>
      <sz val="11"/>
      <color theme="0"/>
      <name val="Arial Narrow"/>
      <family val="2"/>
    </font>
    <font>
      <sz val="11"/>
      <color theme="0"/>
      <name val="Arial Narrow"/>
      <family val="2"/>
    </font>
    <font>
      <sz val="11"/>
      <color rgb="FFFF0000"/>
      <name val="Arial Narrow"/>
      <family val="2"/>
    </font>
    <font>
      <sz val="11"/>
      <color rgb="FFC00000"/>
      <name val="Arial Narrow"/>
      <family val="2"/>
    </font>
    <font>
      <sz val="11"/>
      <color theme="0" tint="-0.499984740745262"/>
      <name val="Calibri"/>
      <family val="2"/>
      <scheme val="minor"/>
    </font>
    <font>
      <b/>
      <u/>
      <sz val="11"/>
      <color rgb="FF0000FF"/>
      <name val="Calibri"/>
      <family val="2"/>
      <scheme val="minor"/>
    </font>
    <font>
      <i/>
      <sz val="11"/>
      <color rgb="FFFF0000"/>
      <name val="Calibri"/>
      <family val="2"/>
      <scheme val="minor"/>
    </font>
  </fonts>
  <fills count="32">
    <fill>
      <patternFill patternType="none"/>
    </fill>
    <fill>
      <patternFill patternType="gray125"/>
    </fill>
    <fill>
      <patternFill patternType="solid">
        <fgColor theme="0"/>
        <bgColor indexed="64"/>
      </patternFill>
    </fill>
    <fill>
      <patternFill patternType="solid">
        <fgColor rgb="FFE0E1E7"/>
      </patternFill>
    </fill>
    <fill>
      <patternFill patternType="solid">
        <fgColor theme="6" tint="-0.499984740745262"/>
        <bgColor indexed="64"/>
      </patternFill>
    </fill>
    <fill>
      <patternFill patternType="solid">
        <fgColor theme="2"/>
        <bgColor indexed="64"/>
      </patternFill>
    </fill>
    <fill>
      <patternFill patternType="solid">
        <fgColor theme="4" tint="0.79998168889431442"/>
        <bgColor indexed="6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49998474074526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theme="1" tint="4.9989318521683403E-2"/>
        <bgColor rgb="FF134F5C"/>
      </patternFill>
    </fill>
    <fill>
      <patternFill patternType="solid">
        <fgColor theme="0" tint="-0.499984740745262"/>
        <bgColor indexed="64"/>
      </patternFill>
    </fill>
    <fill>
      <patternFill patternType="solid">
        <fgColor rgb="FFC00000"/>
        <bgColor indexed="64"/>
      </patternFill>
    </fill>
    <fill>
      <patternFill patternType="solid">
        <fgColor theme="7" tint="0.79998168889431442"/>
        <bgColor indexed="64"/>
      </patternFill>
    </fill>
    <fill>
      <patternFill patternType="solid">
        <fgColor rgb="FFFFD1D1"/>
        <bgColor indexed="64"/>
      </patternFill>
    </fill>
    <fill>
      <patternFill patternType="solid">
        <fgColor rgb="FFFFFF00"/>
        <bgColor indexed="64"/>
      </patternFill>
    </fill>
    <fill>
      <patternFill patternType="solid">
        <fgColor theme="9" tint="-0.249977111117893"/>
        <bgColor indexed="64"/>
      </patternFill>
    </fill>
    <fill>
      <patternFill patternType="solid">
        <fgColor indexed="22"/>
        <bgColor indexed="64"/>
      </patternFill>
    </fill>
    <fill>
      <patternFill patternType="solid">
        <fgColor theme="3" tint="0.59999389629810485"/>
        <bgColor indexed="64"/>
      </patternFill>
    </fill>
    <fill>
      <patternFill patternType="solid">
        <fgColor rgb="FFE7E6E6"/>
        <bgColor indexed="64"/>
      </patternFill>
    </fill>
    <fill>
      <patternFill patternType="solid">
        <fgColor theme="3" tint="-0.499984740745262"/>
        <bgColor indexed="64"/>
      </patternFill>
    </fill>
    <fill>
      <patternFill patternType="solid">
        <fgColor theme="1" tint="0.499984740745262"/>
        <bgColor indexed="64"/>
      </patternFill>
    </fill>
    <fill>
      <patternFill patternType="solid">
        <fgColor rgb="FFFFB3B3"/>
        <bgColor indexed="64"/>
      </patternFill>
    </fill>
    <fill>
      <patternFill patternType="solid">
        <fgColor rgb="FFFF7474"/>
        <bgColor indexed="64"/>
      </patternFill>
    </fill>
    <fill>
      <patternFill patternType="solid">
        <fgColor theme="3" tint="0.499984740745262"/>
        <bgColor indexed="64"/>
      </patternFill>
    </fill>
    <fill>
      <patternFill patternType="solid">
        <fgColor theme="5" tint="0.39997558519241921"/>
        <bgColor indexed="64"/>
      </patternFill>
    </fill>
    <fill>
      <patternFill patternType="solid">
        <fgColor theme="3" tint="0.749992370372631"/>
        <bgColor indexed="64"/>
      </patternFill>
    </fill>
    <fill>
      <patternFill patternType="solid">
        <fgColor theme="5" tint="0.59999389629810485"/>
        <bgColor indexed="64"/>
      </patternFill>
    </fill>
  </fills>
  <borders count="90">
    <border>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rgb="FF385778"/>
      </left>
      <right/>
      <top style="thin">
        <color rgb="FF8B96AD"/>
      </top>
      <bottom style="thin">
        <color rgb="FF8B96AD"/>
      </bottom>
      <diagonal/>
    </border>
    <border>
      <left style="thin">
        <color indexed="64"/>
      </left>
      <right/>
      <top style="thin">
        <color rgb="FF8B96AD"/>
      </top>
      <bottom style="thin">
        <color rgb="FF8B96AD"/>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rgb="FFE0E1E7"/>
      </left>
      <right style="thin">
        <color rgb="FFE0E1E7"/>
      </right>
      <top/>
      <bottom/>
      <diagonal/>
    </border>
    <border>
      <left style="thin">
        <color rgb="FF385778"/>
      </left>
      <right style="thin">
        <color rgb="FFE0E1E7"/>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
      <left style="thin">
        <color indexed="64"/>
      </left>
      <right style="thin">
        <color rgb="FFE0E1E7"/>
      </right>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style="thin">
        <color rgb="FFE0E1E7"/>
      </left>
      <right style="medium">
        <color indexed="64"/>
      </right>
      <top/>
      <bottom/>
      <diagonal/>
    </border>
    <border>
      <left/>
      <right style="medium">
        <color indexed="64"/>
      </right>
      <top style="thin">
        <color indexed="64"/>
      </top>
      <bottom/>
      <diagonal/>
    </border>
    <border>
      <left style="medium">
        <color indexed="64"/>
      </left>
      <right/>
      <top/>
      <bottom style="thin">
        <color rgb="FFFFFFFF"/>
      </bottom>
      <diagonal/>
    </border>
    <border>
      <left style="medium">
        <color indexed="64"/>
      </left>
      <right/>
      <top style="thin">
        <color rgb="FFFFFFFF"/>
      </top>
      <bottom style="thin">
        <color rgb="FFFFFFFF"/>
      </bottom>
      <diagonal/>
    </border>
    <border>
      <left style="medium">
        <color indexed="64"/>
      </left>
      <right/>
      <top style="thin">
        <color rgb="FFFFFFFF"/>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top style="thin">
        <color rgb="FF8B96AD"/>
      </top>
      <bottom style="thin">
        <color rgb="FF8B96AD"/>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style="medium">
        <color indexed="64"/>
      </right>
      <top style="medium">
        <color indexed="64"/>
      </top>
      <bottom style="medium">
        <color indexed="64"/>
      </bottom>
      <diagonal/>
    </border>
    <border>
      <left style="medium">
        <color indexed="64"/>
      </left>
      <right style="dotted">
        <color indexed="64"/>
      </right>
      <top style="thin">
        <color indexed="64"/>
      </top>
      <bottom style="thin">
        <color indexed="64"/>
      </bottom>
      <diagonal/>
    </border>
    <border>
      <left style="dotted">
        <color indexed="64"/>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style="dotted">
        <color indexed="64"/>
      </right>
      <top style="hair">
        <color indexed="64"/>
      </top>
      <bottom style="medium">
        <color indexed="64"/>
      </bottom>
      <diagonal/>
    </border>
    <border>
      <left style="dotted">
        <color indexed="64"/>
      </left>
      <right style="medium">
        <color indexed="64"/>
      </right>
      <top style="hair">
        <color indexed="64"/>
      </top>
      <bottom style="medium">
        <color indexed="64"/>
      </bottom>
      <diagonal/>
    </border>
    <border>
      <left/>
      <right style="medium">
        <color indexed="64"/>
      </right>
      <top style="dotted">
        <color indexed="64"/>
      </top>
      <bottom style="dotted">
        <color indexed="64"/>
      </bottom>
      <diagonal/>
    </border>
    <border>
      <left/>
      <right/>
      <top style="dotted">
        <color indexed="64"/>
      </top>
      <bottom style="dotted">
        <color indexed="64"/>
      </bottom>
      <diagonal/>
    </border>
    <border>
      <left style="thin">
        <color auto="1"/>
      </left>
      <right/>
      <top style="dotted">
        <color auto="1"/>
      </top>
      <bottom/>
      <diagonal/>
    </border>
    <border>
      <left/>
      <right style="thin">
        <color indexed="64"/>
      </right>
      <top style="dotted">
        <color auto="1"/>
      </top>
      <bottom/>
      <diagonal/>
    </border>
    <border>
      <left style="thin">
        <color auto="1"/>
      </left>
      <right/>
      <top/>
      <bottom style="dotted">
        <color auto="1"/>
      </bottom>
      <diagonal/>
    </border>
    <border>
      <left/>
      <right style="thin">
        <color indexed="64"/>
      </right>
      <top/>
      <bottom style="dotted">
        <color auto="1"/>
      </bottom>
      <diagonal/>
    </border>
    <border>
      <left style="thin">
        <color indexed="64"/>
      </left>
      <right/>
      <top style="dotted">
        <color auto="1"/>
      </top>
      <bottom style="thin">
        <color indexed="64"/>
      </bottom>
      <diagonal/>
    </border>
    <border>
      <left/>
      <right style="thin">
        <color indexed="64"/>
      </right>
      <top style="dotted">
        <color auto="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rgb="FF8B96AD"/>
      </top>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9"/>
      </left>
      <right/>
      <top style="thin">
        <color indexed="64"/>
      </top>
      <bottom style="thin">
        <color indexed="64"/>
      </bottom>
      <diagonal/>
    </border>
    <border>
      <left/>
      <right style="thin">
        <color indexed="9"/>
      </right>
      <top style="thin">
        <color indexed="64"/>
      </top>
      <bottom style="thin">
        <color indexed="64"/>
      </bottom>
      <diagonal/>
    </border>
    <border>
      <left style="thin">
        <color auto="1"/>
      </left>
      <right/>
      <top style="thin">
        <color auto="1"/>
      </top>
      <bottom style="thin">
        <color auto="1"/>
      </bottom>
      <diagonal/>
    </border>
    <border>
      <left style="thick">
        <color theme="2"/>
      </left>
      <right/>
      <top style="thick">
        <color theme="2"/>
      </top>
      <bottom/>
      <diagonal/>
    </border>
    <border>
      <left/>
      <right/>
      <top style="thick">
        <color theme="2"/>
      </top>
      <bottom/>
      <diagonal/>
    </border>
    <border>
      <left/>
      <right style="thick">
        <color theme="2"/>
      </right>
      <top style="thick">
        <color theme="2"/>
      </top>
      <bottom/>
      <diagonal/>
    </border>
    <border>
      <left style="thick">
        <color theme="2"/>
      </left>
      <right/>
      <top/>
      <bottom/>
      <diagonal/>
    </border>
    <border>
      <left/>
      <right style="thick">
        <color theme="2"/>
      </right>
      <top/>
      <bottom/>
      <diagonal/>
    </border>
    <border>
      <left style="thick">
        <color theme="2"/>
      </left>
      <right/>
      <top/>
      <bottom style="thick">
        <color theme="2"/>
      </bottom>
      <diagonal/>
    </border>
    <border>
      <left/>
      <right/>
      <top/>
      <bottom style="thick">
        <color theme="2"/>
      </bottom>
      <diagonal/>
    </border>
    <border>
      <left/>
      <right style="thick">
        <color theme="2"/>
      </right>
      <top/>
      <bottom style="thick">
        <color theme="2"/>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right/>
      <top/>
      <bottom style="hair">
        <color theme="0" tint="-0.34998626667073579"/>
      </bottom>
      <diagonal/>
    </border>
    <border>
      <left/>
      <right/>
      <top/>
      <bottom style="hair">
        <color indexed="64"/>
      </bottom>
      <diagonal/>
    </border>
  </borders>
  <cellStyleXfs count="11">
    <xf numFmtId="0" fontId="0" fillId="0" borderId="0"/>
    <xf numFmtId="9" fontId="1"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5" fillId="0" borderId="0" applyNumberFormat="0" applyFill="0" applyBorder="0" applyAlignment="0" applyProtection="0"/>
    <xf numFmtId="43" fontId="1" fillId="0" borderId="0" applyFont="0" applyFill="0" applyBorder="0" applyAlignment="0" applyProtection="0"/>
    <xf numFmtId="0" fontId="52" fillId="0" borderId="0"/>
    <xf numFmtId="0" fontId="45" fillId="0" borderId="0"/>
    <xf numFmtId="43" fontId="45" fillId="0" borderId="0" applyFont="0" applyFill="0" applyBorder="0" applyAlignment="0" applyProtection="0"/>
    <xf numFmtId="9" fontId="45" fillId="0" borderId="0" applyFont="0" applyFill="0" applyBorder="0" applyAlignment="0" applyProtection="0"/>
  </cellStyleXfs>
  <cellXfs count="1388">
    <xf numFmtId="0" fontId="0" fillId="0" borderId="0" xfId="0"/>
    <xf numFmtId="0" fontId="0" fillId="5" borderId="0" xfId="0" applyFill="1"/>
    <xf numFmtId="0" fontId="8" fillId="5" borderId="0" xfId="0" applyFont="1" applyFill="1"/>
    <xf numFmtId="0" fontId="8" fillId="5" borderId="0" xfId="0" applyFont="1" applyFill="1" applyAlignment="1">
      <alignment horizontal="right"/>
    </xf>
    <xf numFmtId="0" fontId="0" fillId="2" borderId="24" xfId="0" applyFill="1" applyBorder="1"/>
    <xf numFmtId="0" fontId="0" fillId="2" borderId="8" xfId="0" applyFill="1" applyBorder="1" applyAlignment="1">
      <alignment horizontal="left" indent="1"/>
    </xf>
    <xf numFmtId="0" fontId="9" fillId="2" borderId="9" xfId="0" applyFont="1" applyFill="1" applyBorder="1" applyAlignment="1">
      <alignment horizontal="right"/>
    </xf>
    <xf numFmtId="0" fontId="0" fillId="2" borderId="0" xfId="0" applyFill="1"/>
    <xf numFmtId="0" fontId="0" fillId="2" borderId="15" xfId="0" applyFill="1" applyBorder="1"/>
    <xf numFmtId="0" fontId="0" fillId="2" borderId="0" xfId="0" applyFill="1" applyAlignment="1">
      <alignment horizontal="left" indent="1"/>
    </xf>
    <xf numFmtId="0" fontId="10" fillId="2" borderId="8" xfId="0" applyFont="1" applyFill="1" applyBorder="1"/>
    <xf numFmtId="169" fontId="9" fillId="2" borderId="45" xfId="0" applyNumberFormat="1" applyFont="1" applyFill="1" applyBorder="1" applyAlignment="1">
      <alignment horizontal="right"/>
    </xf>
    <xf numFmtId="0" fontId="0" fillId="2" borderId="14" xfId="0" applyFill="1" applyBorder="1" applyAlignment="1">
      <alignment horizontal="left" indent="1"/>
    </xf>
    <xf numFmtId="0" fontId="0" fillId="2" borderId="13" xfId="0" applyFill="1" applyBorder="1" applyAlignment="1">
      <alignment horizontal="left" indent="1"/>
    </xf>
    <xf numFmtId="0" fontId="0" fillId="2" borderId="15" xfId="0" applyFill="1" applyBorder="1" applyAlignment="1">
      <alignment horizontal="left" indent="1"/>
    </xf>
    <xf numFmtId="0" fontId="0" fillId="2" borderId="7" xfId="0" applyFill="1" applyBorder="1"/>
    <xf numFmtId="9" fontId="0" fillId="5" borderId="0" xfId="0" applyNumberFormat="1" applyFill="1"/>
    <xf numFmtId="10" fontId="0" fillId="2" borderId="0" xfId="1" applyNumberFormat="1" applyFont="1" applyFill="1" applyAlignment="1">
      <alignment horizontal="center"/>
    </xf>
    <xf numFmtId="41" fontId="0" fillId="2" borderId="9" xfId="0" applyNumberFormat="1" applyFill="1" applyBorder="1"/>
    <xf numFmtId="41" fontId="0" fillId="2" borderId="0" xfId="0" applyNumberFormat="1" applyFill="1"/>
    <xf numFmtId="41" fontId="6" fillId="2" borderId="9" xfId="0" applyNumberFormat="1" applyFont="1" applyFill="1" applyBorder="1"/>
    <xf numFmtId="41" fontId="6" fillId="2" borderId="0" xfId="0" applyNumberFormat="1" applyFont="1" applyFill="1"/>
    <xf numFmtId="41" fontId="0" fillId="2" borderId="12" xfId="0" applyNumberFormat="1" applyFill="1" applyBorder="1"/>
    <xf numFmtId="41" fontId="0" fillId="2" borderId="13" xfId="0" applyNumberFormat="1" applyFill="1" applyBorder="1"/>
    <xf numFmtId="41" fontId="0" fillId="2" borderId="6" xfId="0" applyNumberFormat="1" applyFill="1" applyBorder="1"/>
    <xf numFmtId="41" fontId="0" fillId="2" borderId="7" xfId="0" applyNumberFormat="1" applyFill="1" applyBorder="1"/>
    <xf numFmtId="0" fontId="0" fillId="2" borderId="13" xfId="0" applyFill="1" applyBorder="1"/>
    <xf numFmtId="41" fontId="12" fillId="2" borderId="6" xfId="5" applyNumberFormat="1" applyFont="1" applyFill="1" applyBorder="1"/>
    <xf numFmtId="41" fontId="12" fillId="2" borderId="7" xfId="5" applyNumberFormat="1" applyFont="1" applyFill="1" applyBorder="1"/>
    <xf numFmtId="164" fontId="0" fillId="2" borderId="7" xfId="0" applyNumberFormat="1" applyFill="1" applyBorder="1"/>
    <xf numFmtId="41" fontId="12" fillId="2" borderId="12" xfId="5" applyNumberFormat="1" applyFont="1" applyFill="1" applyBorder="1"/>
    <xf numFmtId="41" fontId="12" fillId="2" borderId="13" xfId="5" applyNumberFormat="1" applyFont="1" applyFill="1" applyBorder="1"/>
    <xf numFmtId="0" fontId="0" fillId="2" borderId="14" xfId="0" applyFill="1" applyBorder="1"/>
    <xf numFmtId="9" fontId="0" fillId="2" borderId="13" xfId="1" applyFont="1" applyFill="1" applyBorder="1"/>
    <xf numFmtId="41" fontId="12" fillId="2" borderId="1" xfId="5" applyNumberFormat="1" applyFont="1" applyFill="1" applyBorder="1"/>
    <xf numFmtId="41" fontId="12" fillId="2" borderId="2" xfId="5" applyNumberFormat="1" applyFont="1" applyFill="1" applyBorder="1"/>
    <xf numFmtId="0" fontId="6" fillId="2" borderId="2" xfId="0" applyFont="1" applyFill="1" applyBorder="1" applyAlignment="1">
      <alignment horizontal="left"/>
    </xf>
    <xf numFmtId="0" fontId="6" fillId="2" borderId="3" xfId="0" applyFont="1" applyFill="1" applyBorder="1" applyAlignment="1">
      <alignment horizontal="left"/>
    </xf>
    <xf numFmtId="0" fontId="0" fillId="2" borderId="7" xfId="0" applyFill="1" applyBorder="1" applyAlignment="1">
      <alignment horizontal="left" indent="1"/>
    </xf>
    <xf numFmtId="41" fontId="12" fillId="2" borderId="0" xfId="5" applyNumberFormat="1" applyFont="1" applyFill="1"/>
    <xf numFmtId="0" fontId="0" fillId="2" borderId="2" xfId="0" applyFill="1" applyBorder="1"/>
    <xf numFmtId="0" fontId="6" fillId="2" borderId="2" xfId="0" applyFont="1" applyFill="1" applyBorder="1"/>
    <xf numFmtId="0" fontId="6" fillId="2" borderId="3" xfId="0" applyFont="1" applyFill="1" applyBorder="1"/>
    <xf numFmtId="164" fontId="3" fillId="2" borderId="18" xfId="0" applyNumberFormat="1" applyFont="1" applyFill="1" applyBorder="1" applyAlignment="1">
      <alignment horizontal="center"/>
    </xf>
    <xf numFmtId="164" fontId="9" fillId="5" borderId="0" xfId="1" applyNumberFormat="1" applyFont="1" applyFill="1" applyAlignment="1">
      <alignment horizontal="center"/>
    </xf>
    <xf numFmtId="164" fontId="9" fillId="2" borderId="21" xfId="1" applyNumberFormat="1" applyFont="1" applyFill="1" applyBorder="1" applyAlignment="1">
      <alignment horizontal="center"/>
    </xf>
    <xf numFmtId="0" fontId="0" fillId="2" borderId="27" xfId="0" applyFill="1" applyBorder="1" applyAlignment="1">
      <alignment horizontal="left" indent="1"/>
    </xf>
    <xf numFmtId="164" fontId="9" fillId="2" borderId="18" xfId="0" applyNumberFormat="1" applyFont="1" applyFill="1" applyBorder="1" applyAlignment="1">
      <alignment horizontal="center"/>
    </xf>
    <xf numFmtId="0" fontId="6" fillId="2" borderId="23" xfId="0" applyFont="1" applyFill="1" applyBorder="1"/>
    <xf numFmtId="0" fontId="0" fillId="2" borderId="49" xfId="0" applyFill="1" applyBorder="1" applyAlignment="1">
      <alignment horizontal="left" indent="1"/>
    </xf>
    <xf numFmtId="164" fontId="0" fillId="2" borderId="21" xfId="0" applyNumberFormat="1" applyFill="1" applyBorder="1" applyAlignment="1">
      <alignment horizontal="center"/>
    </xf>
    <xf numFmtId="0" fontId="0" fillId="2" borderId="49" xfId="0" applyFill="1" applyBorder="1" applyAlignment="1">
      <alignment horizontal="left" wrapText="1" indent="1"/>
    </xf>
    <xf numFmtId="0" fontId="0" fillId="2" borderId="27" xfId="0" applyFill="1" applyBorder="1" applyAlignment="1">
      <alignment horizontal="left" wrapText="1" indent="1"/>
    </xf>
    <xf numFmtId="0" fontId="0" fillId="2" borderId="31" xfId="0" applyFill="1" applyBorder="1"/>
    <xf numFmtId="0" fontId="0" fillId="2" borderId="39" xfId="0" applyFill="1" applyBorder="1" applyAlignment="1">
      <alignment wrapText="1"/>
    </xf>
    <xf numFmtId="0" fontId="7" fillId="5" borderId="0" xfId="0" applyFont="1" applyFill="1"/>
    <xf numFmtId="0" fontId="10" fillId="5" borderId="0" xfId="0" applyFont="1" applyFill="1"/>
    <xf numFmtId="41" fontId="6" fillId="5" borderId="0" xfId="0" applyNumberFormat="1" applyFont="1" applyFill="1" applyAlignment="1">
      <alignment horizontal="center"/>
    </xf>
    <xf numFmtId="170" fontId="6" fillId="5" borderId="0" xfId="0" applyNumberFormat="1" applyFont="1" applyFill="1" applyAlignment="1">
      <alignment horizontal="center"/>
    </xf>
    <xf numFmtId="0" fontId="6" fillId="5" borderId="0" xfId="0" applyFont="1" applyFill="1"/>
    <xf numFmtId="41" fontId="12" fillId="2" borderId="9" xfId="5" applyNumberFormat="1" applyFont="1" applyFill="1" applyBorder="1"/>
    <xf numFmtId="0" fontId="6" fillId="2" borderId="0" xfId="0" applyFont="1" applyFill="1"/>
    <xf numFmtId="0" fontId="6" fillId="5" borderId="14" xfId="0" applyFont="1" applyFill="1" applyBorder="1" applyAlignment="1">
      <alignment horizontal="center"/>
    </xf>
    <xf numFmtId="0" fontId="6" fillId="5" borderId="13" xfId="0" applyFont="1" applyFill="1" applyBorder="1" applyAlignment="1">
      <alignment horizontal="center"/>
    </xf>
    <xf numFmtId="0" fontId="6" fillId="5" borderId="12" xfId="0" applyFont="1" applyFill="1" applyBorder="1" applyAlignment="1">
      <alignment horizontal="center"/>
    </xf>
    <xf numFmtId="0" fontId="6" fillId="5" borderId="8" xfId="0" applyFont="1" applyFill="1" applyBorder="1" applyAlignment="1">
      <alignment horizontal="center"/>
    </xf>
    <xf numFmtId="0" fontId="6" fillId="5" borderId="15" xfId="0" applyFont="1" applyFill="1" applyBorder="1" applyAlignment="1">
      <alignment horizontal="center"/>
    </xf>
    <xf numFmtId="0" fontId="0" fillId="9" borderId="0" xfId="0" applyFill="1"/>
    <xf numFmtId="0" fontId="19" fillId="2" borderId="0" xfId="0" applyFont="1" applyFill="1"/>
    <xf numFmtId="3" fontId="19" fillId="2" borderId="0" xfId="0" applyNumberFormat="1" applyFont="1" applyFill="1" applyAlignment="1">
      <alignment horizontal="center"/>
    </xf>
    <xf numFmtId="0" fontId="16" fillId="2" borderId="3" xfId="0" applyFont="1" applyFill="1" applyBorder="1" applyAlignment="1">
      <alignment horizontal="left" indent="1"/>
    </xf>
    <xf numFmtId="0" fontId="3" fillId="2" borderId="8" xfId="0" applyFont="1" applyFill="1" applyBorder="1" applyAlignment="1">
      <alignment horizontal="left" indent="1"/>
    </xf>
    <xf numFmtId="14" fontId="3" fillId="5" borderId="27" xfId="0" applyNumberFormat="1" applyFont="1" applyFill="1" applyBorder="1" applyAlignment="1">
      <alignment horizontal="left"/>
    </xf>
    <xf numFmtId="14" fontId="3" fillId="5" borderId="0" xfId="0" applyNumberFormat="1" applyFont="1" applyFill="1" applyAlignment="1">
      <alignment horizontal="center"/>
    </xf>
    <xf numFmtId="0" fontId="3" fillId="5" borderId="0" xfId="0" applyFont="1" applyFill="1" applyAlignment="1">
      <alignment horizontal="center"/>
    </xf>
    <xf numFmtId="10" fontId="0" fillId="5" borderId="0" xfId="1" applyNumberFormat="1" applyFont="1" applyFill="1" applyBorder="1" applyAlignment="1">
      <alignment horizontal="center"/>
    </xf>
    <xf numFmtId="10" fontId="0" fillId="5" borderId="18" xfId="1" applyNumberFormat="1" applyFont="1" applyFill="1" applyBorder="1" applyAlignment="1">
      <alignment horizontal="center"/>
    </xf>
    <xf numFmtId="0" fontId="9" fillId="5" borderId="0" xfId="0" applyFont="1" applyFill="1" applyAlignment="1">
      <alignment horizontal="center"/>
    </xf>
    <xf numFmtId="0" fontId="3" fillId="2" borderId="14" xfId="0" applyFont="1" applyFill="1" applyBorder="1" applyAlignment="1">
      <alignment horizontal="left" indent="1"/>
    </xf>
    <xf numFmtId="41" fontId="3" fillId="2" borderId="9" xfId="0" applyNumberFormat="1" applyFont="1" applyFill="1" applyBorder="1"/>
    <xf numFmtId="0" fontId="9" fillId="5" borderId="9" xfId="0" applyFont="1" applyFill="1" applyBorder="1" applyAlignment="1">
      <alignment horizontal="right"/>
    </xf>
    <xf numFmtId="0" fontId="9" fillId="5" borderId="48" xfId="0" applyFont="1" applyFill="1" applyBorder="1" applyAlignment="1">
      <alignment horizontal="right"/>
    </xf>
    <xf numFmtId="0" fontId="9" fillId="5" borderId="48" xfId="0" applyFont="1" applyFill="1" applyBorder="1"/>
    <xf numFmtId="0" fontId="9" fillId="2" borderId="12" xfId="0" applyFont="1" applyFill="1" applyBorder="1" applyAlignment="1">
      <alignment horizontal="right"/>
    </xf>
    <xf numFmtId="3" fontId="9" fillId="2" borderId="6" xfId="0" applyNumberFormat="1" applyFont="1" applyFill="1" applyBorder="1" applyAlignment="1">
      <alignment horizontal="right"/>
    </xf>
    <xf numFmtId="0" fontId="3" fillId="2" borderId="62" xfId="0" applyFont="1" applyFill="1" applyBorder="1" applyAlignment="1">
      <alignment horizontal="left" indent="1"/>
    </xf>
    <xf numFmtId="0" fontId="3" fillId="2" borderId="64" xfId="0" applyFont="1" applyFill="1" applyBorder="1" applyAlignment="1">
      <alignment horizontal="left" indent="1"/>
    </xf>
    <xf numFmtId="41" fontId="3" fillId="2" borderId="65" xfId="0" applyNumberFormat="1" applyFont="1" applyFill="1" applyBorder="1"/>
    <xf numFmtId="0" fontId="3" fillId="2" borderId="66" xfId="0" applyFont="1" applyFill="1" applyBorder="1" applyAlignment="1">
      <alignment horizontal="left" indent="1"/>
    </xf>
    <xf numFmtId="41" fontId="3" fillId="2" borderId="67" xfId="0" applyNumberFormat="1" applyFont="1" applyFill="1" applyBorder="1"/>
    <xf numFmtId="0" fontId="16" fillId="2" borderId="8" xfId="0" applyFont="1" applyFill="1" applyBorder="1"/>
    <xf numFmtId="0" fontId="16" fillId="2" borderId="3" xfId="0" applyFont="1" applyFill="1" applyBorder="1"/>
    <xf numFmtId="0" fontId="16" fillId="2" borderId="15" xfId="0" applyFont="1" applyFill="1" applyBorder="1"/>
    <xf numFmtId="4" fontId="0" fillId="2" borderId="9" xfId="1" applyNumberFormat="1" applyFont="1" applyFill="1" applyBorder="1" applyAlignment="1">
      <alignment horizontal="center"/>
    </xf>
    <xf numFmtId="41" fontId="0" fillId="2" borderId="13" xfId="0" applyNumberFormat="1" applyFill="1" applyBorder="1" applyAlignment="1">
      <alignment horizontal="center"/>
    </xf>
    <xf numFmtId="41" fontId="0" fillId="2" borderId="0" xfId="0" applyNumberFormat="1" applyFill="1" applyAlignment="1">
      <alignment horizontal="center"/>
    </xf>
    <xf numFmtId="41" fontId="0" fillId="2" borderId="2" xfId="0" applyNumberFormat="1" applyFill="1" applyBorder="1"/>
    <xf numFmtId="41" fontId="0" fillId="2" borderId="2" xfId="0" applyNumberFormat="1" applyFill="1" applyBorder="1" applyAlignment="1">
      <alignment horizontal="center"/>
    </xf>
    <xf numFmtId="41" fontId="0" fillId="2" borderId="1" xfId="0" applyNumberFormat="1" applyFill="1" applyBorder="1"/>
    <xf numFmtId="0" fontId="16" fillId="5" borderId="0" xfId="0" applyFont="1" applyFill="1"/>
    <xf numFmtId="5" fontId="0" fillId="2" borderId="0" xfId="0" applyNumberFormat="1" applyFill="1"/>
    <xf numFmtId="5" fontId="0" fillId="2" borderId="7" xfId="0" applyNumberFormat="1" applyFill="1" applyBorder="1"/>
    <xf numFmtId="0" fontId="0" fillId="2" borderId="0" xfId="0" applyFill="1" applyAlignment="1">
      <alignment horizontal="center"/>
    </xf>
    <xf numFmtId="0" fontId="0" fillId="2" borderId="7" xfId="0" applyFill="1" applyBorder="1" applyAlignment="1">
      <alignment horizontal="center"/>
    </xf>
    <xf numFmtId="41" fontId="0" fillId="2" borderId="14" xfId="0" applyNumberFormat="1" applyFill="1" applyBorder="1" applyAlignment="1">
      <alignment horizontal="left" indent="1"/>
    </xf>
    <xf numFmtId="41" fontId="0" fillId="2" borderId="8" xfId="0" applyNumberFormat="1" applyFill="1" applyBorder="1" applyAlignment="1">
      <alignment horizontal="left" indent="1"/>
    </xf>
    <xf numFmtId="41" fontId="0" fillId="2" borderId="3" xfId="0" applyNumberFormat="1" applyFill="1" applyBorder="1" applyAlignment="1">
      <alignment horizontal="left" indent="1"/>
    </xf>
    <xf numFmtId="0" fontId="0" fillId="2" borderId="2" xfId="0" applyFill="1" applyBorder="1" applyAlignment="1">
      <alignment horizontal="center"/>
    </xf>
    <xf numFmtId="0" fontId="16" fillId="2" borderId="15" xfId="0" applyFont="1" applyFill="1" applyBorder="1" applyAlignment="1">
      <alignment horizontal="left" indent="1"/>
    </xf>
    <xf numFmtId="0" fontId="6" fillId="2" borderId="44" xfId="0" applyFont="1" applyFill="1" applyBorder="1"/>
    <xf numFmtId="169" fontId="6" fillId="2" borderId="45" xfId="0" applyNumberFormat="1" applyFont="1" applyFill="1" applyBorder="1"/>
    <xf numFmtId="0" fontId="7" fillId="10" borderId="0" xfId="0" applyFont="1" applyFill="1"/>
    <xf numFmtId="0" fontId="15" fillId="5" borderId="0" xfId="2" applyFont="1" applyFill="1" applyAlignment="1">
      <alignment vertical="center"/>
    </xf>
    <xf numFmtId="0" fontId="1" fillId="5" borderId="0" xfId="0" applyFont="1" applyFill="1" applyAlignment="1">
      <alignment vertical="center"/>
    </xf>
    <xf numFmtId="0" fontId="15" fillId="5" borderId="0" xfId="2" applyFont="1" applyFill="1" applyAlignment="1">
      <alignment horizontal="left" vertical="center" wrapText="1"/>
    </xf>
    <xf numFmtId="0" fontId="8" fillId="5" borderId="0" xfId="0" applyFont="1" applyFill="1" applyAlignment="1">
      <alignment horizontal="left" vertical="center"/>
    </xf>
    <xf numFmtId="0" fontId="15" fillId="5" borderId="0" xfId="0" applyFont="1" applyFill="1" applyAlignment="1">
      <alignment horizontal="left" vertical="center"/>
    </xf>
    <xf numFmtId="14" fontId="15" fillId="5" borderId="0" xfId="0" applyNumberFormat="1" applyFont="1" applyFill="1" applyAlignment="1">
      <alignment horizontal="left" vertical="center"/>
    </xf>
    <xf numFmtId="14" fontId="15" fillId="5" borderId="0" xfId="2" applyNumberFormat="1" applyFont="1" applyFill="1" applyAlignment="1">
      <alignment horizontal="left" vertical="center" wrapText="1"/>
    </xf>
    <xf numFmtId="0" fontId="8" fillId="5" borderId="0" xfId="2" applyFont="1" applyFill="1" applyAlignment="1">
      <alignment horizontal="right" vertical="center"/>
    </xf>
    <xf numFmtId="0" fontId="14" fillId="7" borderId="25" xfId="2" applyFont="1" applyFill="1" applyBorder="1" applyAlignment="1">
      <alignment vertical="center" wrapText="1"/>
    </xf>
    <xf numFmtId="0" fontId="14" fillId="4" borderId="25" xfId="2" applyFont="1" applyFill="1" applyBorder="1" applyAlignment="1">
      <alignment vertical="center"/>
    </xf>
    <xf numFmtId="0" fontId="14" fillId="4" borderId="25" xfId="2" applyFont="1" applyFill="1" applyBorder="1" applyAlignment="1">
      <alignment vertical="center" wrapText="1"/>
    </xf>
    <xf numFmtId="0" fontId="1" fillId="0" borderId="0" xfId="0" applyFont="1" applyAlignment="1">
      <alignment vertical="center"/>
    </xf>
    <xf numFmtId="0" fontId="14" fillId="7" borderId="0" xfId="2" applyFont="1" applyFill="1" applyAlignment="1">
      <alignment vertical="center" wrapText="1"/>
    </xf>
    <xf numFmtId="0" fontId="14" fillId="4" borderId="0" xfId="2" applyFont="1" applyFill="1" applyAlignment="1">
      <alignment vertical="center"/>
    </xf>
    <xf numFmtId="0" fontId="14" fillId="4" borderId="0" xfId="2" applyFont="1" applyFill="1" applyAlignment="1">
      <alignment vertical="center" wrapText="1"/>
    </xf>
    <xf numFmtId="167" fontId="15" fillId="7" borderId="0" xfId="2" applyNumberFormat="1" applyFont="1" applyFill="1" applyAlignment="1">
      <alignment horizontal="centerContinuous" vertical="top" wrapText="1"/>
    </xf>
    <xf numFmtId="177" fontId="22" fillId="2" borderId="0" xfId="2" applyNumberFormat="1" applyFont="1" applyFill="1" applyAlignment="1">
      <alignment horizontal="left" vertical="center" wrapText="1"/>
    </xf>
    <xf numFmtId="9" fontId="21" fillId="2" borderId="0" xfId="2" applyNumberFormat="1" applyFont="1" applyFill="1" applyAlignment="1">
      <alignment horizontal="center" vertical="center" wrapText="1"/>
    </xf>
    <xf numFmtId="176" fontId="22" fillId="2" borderId="0" xfId="2" applyNumberFormat="1" applyFont="1" applyFill="1" applyAlignment="1">
      <alignment horizontal="left" vertical="center" wrapText="1"/>
    </xf>
    <xf numFmtId="3" fontId="22" fillId="2" borderId="0" xfId="2" applyNumberFormat="1" applyFont="1" applyFill="1" applyAlignment="1">
      <alignment vertical="center" wrapText="1"/>
    </xf>
    <xf numFmtId="0" fontId="15" fillId="2" borderId="27" xfId="2" applyFont="1" applyFill="1" applyBorder="1" applyAlignment="1">
      <alignment vertical="center" wrapText="1"/>
    </xf>
    <xf numFmtId="0" fontId="22" fillId="7" borderId="0" xfId="2" applyFont="1" applyFill="1" applyAlignment="1">
      <alignment horizontal="centerContinuous" vertical="top" wrapText="1"/>
    </xf>
    <xf numFmtId="0" fontId="15" fillId="7" borderId="0" xfId="2" applyFont="1" applyFill="1" applyAlignment="1">
      <alignment horizontal="center" vertical="top"/>
    </xf>
    <xf numFmtId="177" fontId="15" fillId="2" borderId="0" xfId="2" applyNumberFormat="1" applyFont="1" applyFill="1" applyAlignment="1">
      <alignment horizontal="left" vertical="center" wrapText="1"/>
    </xf>
    <xf numFmtId="0" fontId="21" fillId="7" borderId="0" xfId="2" applyFont="1" applyFill="1" applyAlignment="1">
      <alignment horizontal="center" vertical="center" wrapText="1"/>
    </xf>
    <xf numFmtId="0" fontId="15" fillId="7" borderId="0" xfId="2" applyFont="1" applyFill="1" applyAlignment="1">
      <alignment horizontal="centerContinuous" vertical="top" wrapText="1"/>
    </xf>
    <xf numFmtId="0" fontId="15" fillId="2" borderId="27" xfId="2" applyFont="1" applyFill="1" applyBorder="1" applyAlignment="1">
      <alignment horizontal="left" vertical="center" wrapText="1"/>
    </xf>
    <xf numFmtId="0" fontId="15" fillId="2" borderId="28" xfId="2" applyFont="1" applyFill="1" applyBorder="1" applyAlignment="1">
      <alignment horizontal="left" vertical="center" wrapText="1"/>
    </xf>
    <xf numFmtId="177" fontId="15" fillId="2" borderId="7" xfId="2" applyNumberFormat="1" applyFont="1" applyFill="1" applyBorder="1" applyAlignment="1">
      <alignment horizontal="left" vertical="center" wrapText="1"/>
    </xf>
    <xf numFmtId="0" fontId="15" fillId="7" borderId="0" xfId="2" applyFont="1" applyFill="1" applyAlignment="1">
      <alignment horizontal="right" vertical="center" wrapText="1"/>
    </xf>
    <xf numFmtId="0" fontId="15" fillId="4" borderId="0" xfId="2" applyFont="1" applyFill="1" applyAlignment="1">
      <alignment vertical="center" wrapText="1"/>
    </xf>
    <xf numFmtId="0" fontId="25" fillId="3" borderId="27" xfId="2" applyFont="1" applyFill="1" applyBorder="1" applyAlignment="1">
      <alignment vertical="center"/>
    </xf>
    <xf numFmtId="0" fontId="15" fillId="7" borderId="0" xfId="2" applyFont="1" applyFill="1" applyAlignment="1">
      <alignment horizontal="left" vertical="top" wrapText="1"/>
    </xf>
    <xf numFmtId="0" fontId="25" fillId="3" borderId="0" xfId="2" applyFont="1" applyFill="1" applyAlignment="1">
      <alignment vertical="center"/>
    </xf>
    <xf numFmtId="0" fontId="15" fillId="3" borderId="19" xfId="2" applyFont="1" applyFill="1" applyBorder="1" applyAlignment="1">
      <alignment horizontal="right" vertical="center" wrapText="1"/>
    </xf>
    <xf numFmtId="0" fontId="15" fillId="3" borderId="10" xfId="2" applyFont="1" applyFill="1" applyBorder="1" applyAlignment="1">
      <alignment horizontal="left" vertical="center" wrapText="1"/>
    </xf>
    <xf numFmtId="0" fontId="15" fillId="3" borderId="11" xfId="2" applyFont="1" applyFill="1" applyBorder="1" applyAlignment="1">
      <alignment horizontal="right" vertical="center" wrapText="1"/>
    </xf>
    <xf numFmtId="0" fontId="15" fillId="3" borderId="30" xfId="2" applyFont="1" applyFill="1" applyBorder="1" applyAlignment="1">
      <alignment horizontal="left" vertical="center" wrapText="1"/>
    </xf>
    <xf numFmtId="0" fontId="15" fillId="2" borderId="27" xfId="2" applyFont="1" applyFill="1" applyBorder="1" applyAlignment="1">
      <alignment horizontal="left" vertical="center"/>
    </xf>
    <xf numFmtId="164" fontId="22" fillId="7" borderId="0" xfId="3" applyNumberFormat="1" applyFont="1" applyFill="1" applyBorder="1" applyAlignment="1">
      <alignment horizontal="right" vertical="top" wrapText="1"/>
    </xf>
    <xf numFmtId="0" fontId="15" fillId="2" borderId="0" xfId="2" applyFont="1" applyFill="1" applyAlignment="1">
      <alignment horizontal="left" vertical="center"/>
    </xf>
    <xf numFmtId="165" fontId="22" fillId="2" borderId="8" xfId="2" applyNumberFormat="1" applyFont="1" applyFill="1" applyBorder="1" applyAlignment="1">
      <alignment horizontal="right" vertical="center" wrapText="1"/>
    </xf>
    <xf numFmtId="164" fontId="22" fillId="2" borderId="0" xfId="3" applyNumberFormat="1" applyFont="1" applyFill="1" applyBorder="1" applyAlignment="1">
      <alignment horizontal="right" vertical="center" wrapText="1"/>
    </xf>
    <xf numFmtId="164" fontId="22" fillId="2" borderId="18" xfId="3" applyNumberFormat="1" applyFont="1" applyFill="1" applyBorder="1" applyAlignment="1">
      <alignment horizontal="right" vertical="center" wrapText="1"/>
    </xf>
    <xf numFmtId="41" fontId="22" fillId="2" borderId="8" xfId="2" applyNumberFormat="1" applyFont="1" applyFill="1" applyBorder="1" applyAlignment="1">
      <alignment horizontal="right" vertical="center" wrapText="1"/>
    </xf>
    <xf numFmtId="41" fontId="22" fillId="2" borderId="0" xfId="2" applyNumberFormat="1" applyFont="1" applyFill="1" applyAlignment="1">
      <alignment horizontal="right" vertical="center" wrapText="1"/>
    </xf>
    <xf numFmtId="0" fontId="1" fillId="2" borderId="27" xfId="0" applyFont="1" applyFill="1" applyBorder="1" applyAlignment="1">
      <alignment vertical="center"/>
    </xf>
    <xf numFmtId="0" fontId="1" fillId="7" borderId="0" xfId="0" applyFont="1" applyFill="1" applyAlignment="1">
      <alignment vertical="center"/>
    </xf>
    <xf numFmtId="0" fontId="1" fillId="2" borderId="0" xfId="0" applyFont="1" applyFill="1" applyAlignment="1">
      <alignment vertical="center"/>
    </xf>
    <xf numFmtId="0" fontId="26" fillId="5" borderId="22" xfId="2" applyFont="1" applyFill="1" applyBorder="1" applyAlignment="1">
      <alignment horizontal="centerContinuous" vertical="center"/>
    </xf>
    <xf numFmtId="0" fontId="26" fillId="5" borderId="13" xfId="2" applyFont="1" applyFill="1" applyBorder="1" applyAlignment="1">
      <alignment horizontal="centerContinuous" vertical="center"/>
    </xf>
    <xf numFmtId="170" fontId="21" fillId="2" borderId="14" xfId="2" applyNumberFormat="1" applyFont="1" applyFill="1" applyBorder="1" applyAlignment="1">
      <alignment horizontal="right" vertical="center" wrapText="1"/>
    </xf>
    <xf numFmtId="164" fontId="22" fillId="2" borderId="13" xfId="3" applyNumberFormat="1" applyFont="1" applyFill="1" applyBorder="1" applyAlignment="1">
      <alignment horizontal="right" vertical="center" wrapText="1"/>
    </xf>
    <xf numFmtId="170" fontId="22" fillId="5" borderId="13" xfId="2" applyNumberFormat="1" applyFont="1" applyFill="1" applyBorder="1" applyAlignment="1">
      <alignment horizontal="right" vertical="center" wrapText="1"/>
    </xf>
    <xf numFmtId="164" fontId="22" fillId="5" borderId="13" xfId="3" applyNumberFormat="1" applyFont="1" applyFill="1" applyBorder="1" applyAlignment="1">
      <alignment horizontal="right" vertical="center" wrapText="1"/>
    </xf>
    <xf numFmtId="164" fontId="22" fillId="5" borderId="31" xfId="3" applyNumberFormat="1" applyFont="1" applyFill="1" applyBorder="1" applyAlignment="1">
      <alignment horizontal="right" vertical="center" wrapText="1"/>
    </xf>
    <xf numFmtId="0" fontId="26" fillId="5" borderId="17" xfId="2" applyFont="1" applyFill="1" applyBorder="1" applyAlignment="1">
      <alignment horizontal="center" vertical="center"/>
    </xf>
    <xf numFmtId="0" fontId="26" fillId="5" borderId="0" xfId="2" applyFont="1" applyFill="1" applyAlignment="1">
      <alignment horizontal="center" vertical="center"/>
    </xf>
    <xf numFmtId="10" fontId="27" fillId="6" borderId="7" xfId="2" applyNumberFormat="1" applyFont="1" applyFill="1" applyBorder="1" applyAlignment="1">
      <alignment horizontal="center" vertical="center"/>
    </xf>
    <xf numFmtId="10" fontId="22" fillId="7" borderId="15" xfId="2" applyNumberFormat="1" applyFont="1" applyFill="1" applyBorder="1" applyAlignment="1">
      <alignment horizontal="right" vertical="center" wrapText="1"/>
    </xf>
    <xf numFmtId="164" fontId="22" fillId="7" borderId="7" xfId="3" applyNumberFormat="1" applyFont="1" applyFill="1" applyBorder="1" applyAlignment="1">
      <alignment horizontal="right" vertical="center" wrapText="1"/>
    </xf>
    <xf numFmtId="10" fontId="22" fillId="5" borderId="7" xfId="2" applyNumberFormat="1" applyFont="1" applyFill="1" applyBorder="1" applyAlignment="1">
      <alignment horizontal="right" vertical="center" wrapText="1"/>
    </xf>
    <xf numFmtId="164" fontId="22" fillId="5" borderId="7" xfId="3" applyNumberFormat="1" applyFont="1" applyFill="1" applyBorder="1" applyAlignment="1">
      <alignment horizontal="right" vertical="center" wrapText="1"/>
    </xf>
    <xf numFmtId="164" fontId="22" fillId="5" borderId="29" xfId="3" applyNumberFormat="1" applyFont="1" applyFill="1" applyBorder="1" applyAlignment="1">
      <alignment horizontal="right" vertical="center" wrapText="1"/>
    </xf>
    <xf numFmtId="0" fontId="27" fillId="6" borderId="16" xfId="2" applyFont="1" applyFill="1" applyBorder="1" applyAlignment="1">
      <alignment horizontal="center" vertical="center"/>
    </xf>
    <xf numFmtId="0" fontId="27" fillId="6" borderId="0" xfId="2" applyFont="1" applyFill="1" applyAlignment="1">
      <alignment horizontal="center" vertical="center"/>
    </xf>
    <xf numFmtId="0" fontId="26" fillId="5" borderId="7" xfId="2" applyFont="1" applyFill="1" applyBorder="1" applyAlignment="1">
      <alignment horizontal="left" vertical="center"/>
    </xf>
    <xf numFmtId="10" fontId="21" fillId="7" borderId="15" xfId="2" applyNumberFormat="1" applyFont="1" applyFill="1" applyBorder="1" applyAlignment="1">
      <alignment horizontal="right" vertical="center" wrapText="1"/>
    </xf>
    <xf numFmtId="164" fontId="21" fillId="7" borderId="7" xfId="3" applyNumberFormat="1" applyFont="1" applyFill="1" applyBorder="1" applyAlignment="1">
      <alignment horizontal="right" vertical="center" wrapText="1"/>
    </xf>
    <xf numFmtId="10" fontId="21" fillId="6" borderId="7" xfId="2" applyNumberFormat="1" applyFont="1" applyFill="1" applyBorder="1" applyAlignment="1">
      <alignment horizontal="right" vertical="center" wrapText="1"/>
    </xf>
    <xf numFmtId="164" fontId="21" fillId="6" borderId="7" xfId="3" applyNumberFormat="1" applyFont="1" applyFill="1" applyBorder="1" applyAlignment="1">
      <alignment horizontal="right" vertical="center" wrapText="1"/>
    </xf>
    <xf numFmtId="164" fontId="21" fillId="6" borderId="29" xfId="3" applyNumberFormat="1" applyFont="1" applyFill="1" applyBorder="1" applyAlignment="1">
      <alignment horizontal="right" vertical="center" wrapText="1"/>
    </xf>
    <xf numFmtId="0" fontId="1" fillId="2" borderId="28" xfId="0" applyFont="1" applyFill="1" applyBorder="1" applyAlignment="1">
      <alignment vertical="center"/>
    </xf>
    <xf numFmtId="0" fontId="1" fillId="7" borderId="7" xfId="0" applyFont="1" applyFill="1" applyBorder="1" applyAlignment="1">
      <alignment vertical="center"/>
    </xf>
    <xf numFmtId="0" fontId="27" fillId="2" borderId="7" xfId="2" applyFont="1" applyFill="1" applyBorder="1" applyAlignment="1">
      <alignment horizontal="center" vertical="center"/>
    </xf>
    <xf numFmtId="0" fontId="26" fillId="2" borderId="7" xfId="2" applyFont="1" applyFill="1" applyBorder="1" applyAlignment="1">
      <alignment horizontal="left" vertical="center"/>
    </xf>
    <xf numFmtId="10" fontId="21" fillId="2" borderId="15" xfId="2" applyNumberFormat="1" applyFont="1" applyFill="1" applyBorder="1" applyAlignment="1">
      <alignment horizontal="right" vertical="center" wrapText="1"/>
    </xf>
    <xf numFmtId="164" fontId="21" fillId="2" borderId="7" xfId="3" applyNumberFormat="1" applyFont="1" applyFill="1" applyBorder="1" applyAlignment="1">
      <alignment horizontal="right" vertical="center" wrapText="1"/>
    </xf>
    <xf numFmtId="10" fontId="21" fillId="2" borderId="7" xfId="2" applyNumberFormat="1" applyFont="1" applyFill="1" applyBorder="1" applyAlignment="1">
      <alignment horizontal="right" vertical="center" wrapText="1"/>
    </xf>
    <xf numFmtId="164" fontId="21" fillId="2" borderId="29" xfId="3" applyNumberFormat="1" applyFont="1" applyFill="1" applyBorder="1" applyAlignment="1">
      <alignment horizontal="right" vertical="center" wrapText="1"/>
    </xf>
    <xf numFmtId="0" fontId="26" fillId="5" borderId="22" xfId="2" applyFont="1" applyFill="1" applyBorder="1" applyAlignment="1">
      <alignment horizontal="center" vertical="center"/>
    </xf>
    <xf numFmtId="0" fontId="26" fillId="5" borderId="13" xfId="2" applyFont="1" applyFill="1" applyBorder="1" applyAlignment="1">
      <alignment horizontal="center" vertical="center"/>
    </xf>
    <xf numFmtId="0" fontId="26" fillId="5" borderId="13" xfId="2" applyFont="1" applyFill="1" applyBorder="1" applyAlignment="1">
      <alignment horizontal="left" vertical="center"/>
    </xf>
    <xf numFmtId="164" fontId="29" fillId="7" borderId="0" xfId="3" applyNumberFormat="1" applyFont="1" applyFill="1" applyBorder="1" applyAlignment="1">
      <alignment horizontal="right" vertical="top" wrapText="1"/>
    </xf>
    <xf numFmtId="0" fontId="28" fillId="2" borderId="0" xfId="2" applyFont="1" applyFill="1" applyAlignment="1">
      <alignment horizontal="left" vertical="center"/>
    </xf>
    <xf numFmtId="0" fontId="25" fillId="3" borderId="32" xfId="2" applyFont="1" applyFill="1" applyBorder="1" applyAlignment="1">
      <alignment vertical="center"/>
    </xf>
    <xf numFmtId="0" fontId="25" fillId="3" borderId="0" xfId="2" applyFont="1" applyFill="1" applyAlignment="1">
      <alignment horizontal="center" vertical="center"/>
    </xf>
    <xf numFmtId="41" fontId="21" fillId="3" borderId="8" xfId="2" applyNumberFormat="1" applyFont="1" applyFill="1" applyBorder="1" applyAlignment="1">
      <alignment horizontal="right" vertical="center" wrapText="1"/>
    </xf>
    <xf numFmtId="0" fontId="15" fillId="3" borderId="0" xfId="2" applyFont="1" applyFill="1" applyAlignment="1">
      <alignment horizontal="left" vertical="center" wrapText="1"/>
    </xf>
    <xf numFmtId="0" fontId="15" fillId="3" borderId="18" xfId="2" applyFont="1" applyFill="1" applyBorder="1" applyAlignment="1">
      <alignment horizontal="left" vertical="center" wrapText="1"/>
    </xf>
    <xf numFmtId="0" fontId="15" fillId="2" borderId="33" xfId="2" applyFont="1" applyFill="1" applyBorder="1" applyAlignment="1">
      <alignment horizontal="left" vertical="center"/>
    </xf>
    <xf numFmtId="9" fontId="21" fillId="5" borderId="0" xfId="2" applyNumberFormat="1" applyFont="1" applyFill="1" applyAlignment="1">
      <alignment horizontal="center" vertical="center"/>
    </xf>
    <xf numFmtId="9" fontId="15" fillId="5" borderId="0" xfId="2" applyNumberFormat="1" applyFont="1" applyFill="1" applyAlignment="1">
      <alignment horizontal="center" vertical="center"/>
    </xf>
    <xf numFmtId="41" fontId="21" fillId="2" borderId="8" xfId="2" applyNumberFormat="1" applyFont="1" applyFill="1" applyBorder="1" applyAlignment="1">
      <alignment horizontal="right" vertical="center" wrapText="1"/>
    </xf>
    <xf numFmtId="0" fontId="15" fillId="2" borderId="34" xfId="2" applyFont="1" applyFill="1" applyBorder="1" applyAlignment="1">
      <alignment horizontal="left" vertical="center"/>
    </xf>
    <xf numFmtId="0" fontId="25" fillId="2" borderId="35" xfId="2" applyFont="1" applyFill="1" applyBorder="1" applyAlignment="1">
      <alignment vertical="center"/>
    </xf>
    <xf numFmtId="164" fontId="30" fillId="7" borderId="2" xfId="3" applyNumberFormat="1" applyFont="1" applyFill="1" applyBorder="1" applyAlignment="1">
      <alignment horizontal="right" vertical="top" wrapText="1"/>
    </xf>
    <xf numFmtId="0" fontId="25" fillId="2" borderId="2" xfId="2" applyFont="1" applyFill="1" applyBorder="1" applyAlignment="1">
      <alignment vertical="center"/>
    </xf>
    <xf numFmtId="41" fontId="30" fillId="2" borderId="3" xfId="2" applyNumberFormat="1" applyFont="1" applyFill="1" applyBorder="1" applyAlignment="1">
      <alignment horizontal="right" vertical="center" wrapText="1"/>
    </xf>
    <xf numFmtId="164" fontId="30" fillId="2" borderId="2" xfId="3" applyNumberFormat="1" applyFont="1" applyFill="1" applyBorder="1" applyAlignment="1">
      <alignment horizontal="right" vertical="center" wrapText="1"/>
    </xf>
    <xf numFmtId="164" fontId="30" fillId="2" borderId="36" xfId="3" applyNumberFormat="1" applyFont="1" applyFill="1" applyBorder="1" applyAlignment="1">
      <alignment horizontal="right" vertical="center" wrapText="1"/>
    </xf>
    <xf numFmtId="41" fontId="21" fillId="3" borderId="19" xfId="2" applyNumberFormat="1" applyFont="1" applyFill="1" applyBorder="1" applyAlignment="1">
      <alignment horizontal="right" vertical="center" wrapText="1"/>
    </xf>
    <xf numFmtId="41" fontId="21" fillId="3" borderId="11" xfId="2" applyNumberFormat="1" applyFont="1" applyFill="1" applyBorder="1" applyAlignment="1">
      <alignment horizontal="right" vertical="center" wrapText="1"/>
    </xf>
    <xf numFmtId="10" fontId="22" fillId="5" borderId="15" xfId="2" applyNumberFormat="1" applyFont="1" applyFill="1" applyBorder="1" applyAlignment="1">
      <alignment horizontal="right" vertical="center" wrapText="1"/>
    </xf>
    <xf numFmtId="0" fontId="15" fillId="2" borderId="37" xfId="2" applyFont="1" applyFill="1" applyBorder="1" applyAlignment="1">
      <alignment horizontal="left" vertical="center"/>
    </xf>
    <xf numFmtId="43" fontId="15" fillId="5" borderId="0" xfId="2" applyNumberFormat="1" applyFont="1" applyFill="1" applyAlignment="1">
      <alignment horizontal="left" vertical="center" wrapText="1"/>
    </xf>
    <xf numFmtId="0" fontId="27" fillId="2" borderId="0" xfId="2" applyFont="1" applyFill="1" applyAlignment="1">
      <alignment horizontal="center" vertical="center"/>
    </xf>
    <xf numFmtId="0" fontId="26" fillId="2" borderId="0" xfId="2" applyFont="1" applyFill="1" applyAlignment="1">
      <alignment horizontal="left" vertical="center"/>
    </xf>
    <xf numFmtId="164" fontId="30" fillId="7" borderId="0" xfId="3" applyNumberFormat="1" applyFont="1" applyFill="1" applyBorder="1" applyAlignment="1">
      <alignment horizontal="right" vertical="top" wrapText="1"/>
    </xf>
    <xf numFmtId="0" fontId="25" fillId="2" borderId="0" xfId="2" applyFont="1" applyFill="1" applyAlignment="1">
      <alignment vertical="center"/>
    </xf>
    <xf numFmtId="0" fontId="25" fillId="2" borderId="7" xfId="2" applyFont="1" applyFill="1" applyBorder="1" applyAlignment="1">
      <alignment vertical="center"/>
    </xf>
    <xf numFmtId="0" fontId="15" fillId="2" borderId="38" xfId="2" applyFont="1" applyFill="1" applyBorder="1" applyAlignment="1">
      <alignment horizontal="left" vertical="center"/>
    </xf>
    <xf numFmtId="171" fontId="21" fillId="6" borderId="3" xfId="2" applyNumberFormat="1" applyFont="1" applyFill="1" applyBorder="1" applyAlignment="1">
      <alignment horizontal="center" vertical="center"/>
    </xf>
    <xf numFmtId="165" fontId="22" fillId="2" borderId="5" xfId="2" applyNumberFormat="1" applyFont="1" applyFill="1" applyBorder="1" applyAlignment="1">
      <alignment horizontal="right" vertical="center" wrapText="1"/>
    </xf>
    <xf numFmtId="165" fontId="22" fillId="2" borderId="4" xfId="2" applyNumberFormat="1" applyFont="1" applyFill="1" applyBorder="1" applyAlignment="1">
      <alignment horizontal="right" vertical="center" wrapText="1"/>
    </xf>
    <xf numFmtId="0" fontId="25" fillId="2" borderId="13" xfId="2" applyFont="1" applyFill="1" applyBorder="1" applyAlignment="1">
      <alignment vertical="center"/>
    </xf>
    <xf numFmtId="0" fontId="21" fillId="3" borderId="8" xfId="2" applyFont="1" applyFill="1" applyBorder="1" applyAlignment="1">
      <alignment horizontal="right" vertical="center" wrapText="1"/>
    </xf>
    <xf numFmtId="0" fontId="25" fillId="2" borderId="39" xfId="2" applyFont="1" applyFill="1" applyBorder="1" applyAlignment="1">
      <alignment vertical="center"/>
    </xf>
    <xf numFmtId="164" fontId="30" fillId="2" borderId="13" xfId="3" applyNumberFormat="1" applyFont="1" applyFill="1" applyBorder="1" applyAlignment="1">
      <alignment horizontal="right" vertical="center" wrapText="1"/>
    </xf>
    <xf numFmtId="41" fontId="22" fillId="2" borderId="14" xfId="2" applyNumberFormat="1" applyFont="1" applyFill="1" applyBorder="1" applyAlignment="1">
      <alignment horizontal="right" vertical="center" wrapText="1"/>
    </xf>
    <xf numFmtId="164" fontId="22" fillId="2" borderId="12" xfId="3" applyNumberFormat="1" applyFont="1" applyFill="1" applyBorder="1" applyAlignment="1">
      <alignment horizontal="right" vertical="center" wrapText="1"/>
    </xf>
    <xf numFmtId="164" fontId="22" fillId="2" borderId="31" xfId="3" applyNumberFormat="1" applyFont="1" applyFill="1" applyBorder="1" applyAlignment="1">
      <alignment horizontal="right" vertical="center" wrapText="1"/>
    </xf>
    <xf numFmtId="0" fontId="15" fillId="2" borderId="28" xfId="2" applyFont="1" applyFill="1" applyBorder="1" applyAlignment="1">
      <alignment horizontal="left" vertical="center"/>
    </xf>
    <xf numFmtId="164" fontId="21" fillId="6" borderId="9" xfId="3" applyNumberFormat="1" applyFont="1" applyFill="1" applyBorder="1" applyAlignment="1">
      <alignment horizontal="right" vertical="center" wrapText="1"/>
    </xf>
    <xf numFmtId="41" fontId="21" fillId="2" borderId="15" xfId="2" applyNumberFormat="1" applyFont="1" applyFill="1" applyBorder="1" applyAlignment="1">
      <alignment horizontal="right" vertical="center" wrapText="1"/>
    </xf>
    <xf numFmtId="164" fontId="21" fillId="6" borderId="6" xfId="3" applyNumberFormat="1" applyFont="1" applyFill="1" applyBorder="1" applyAlignment="1">
      <alignment horizontal="right" vertical="center" wrapText="1"/>
    </xf>
    <xf numFmtId="0" fontId="25" fillId="2" borderId="40" xfId="2" applyFont="1" applyFill="1" applyBorder="1" applyAlignment="1">
      <alignment vertical="center"/>
    </xf>
    <xf numFmtId="164" fontId="30" fillId="7" borderId="41" xfId="3" applyNumberFormat="1" applyFont="1" applyFill="1" applyBorder="1" applyAlignment="1">
      <alignment horizontal="right" vertical="top" wrapText="1"/>
    </xf>
    <xf numFmtId="43" fontId="15" fillId="5" borderId="0" xfId="2" applyNumberFormat="1" applyFont="1" applyFill="1" applyAlignment="1">
      <alignment vertical="center" wrapText="1"/>
    </xf>
    <xf numFmtId="0" fontId="15" fillId="5" borderId="0" xfId="2" applyFont="1" applyFill="1" applyAlignment="1">
      <alignment vertical="center" wrapText="1"/>
    </xf>
    <xf numFmtId="0" fontId="15" fillId="2" borderId="0" xfId="2" applyFont="1" applyFill="1" applyAlignment="1">
      <alignment horizontal="left" vertical="center" wrapText="1"/>
    </xf>
    <xf numFmtId="0" fontId="15" fillId="2" borderId="0" xfId="2" applyFont="1" applyFill="1" applyAlignment="1">
      <alignment vertical="center"/>
    </xf>
    <xf numFmtId="43" fontId="15" fillId="2" borderId="0" xfId="2" applyNumberFormat="1" applyFont="1" applyFill="1" applyAlignment="1">
      <alignment vertical="center" wrapText="1"/>
    </xf>
    <xf numFmtId="165" fontId="0" fillId="5" borderId="0" xfId="0" applyNumberFormat="1" applyFill="1"/>
    <xf numFmtId="0" fontId="31" fillId="5" borderId="0" xfId="0" applyFont="1" applyFill="1"/>
    <xf numFmtId="0" fontId="7" fillId="10" borderId="25" xfId="0" applyFont="1" applyFill="1" applyBorder="1"/>
    <xf numFmtId="0" fontId="7" fillId="10" borderId="25" xfId="0" applyFont="1" applyFill="1" applyBorder="1" applyAlignment="1">
      <alignment horizontal="center"/>
    </xf>
    <xf numFmtId="0" fontId="7" fillId="10" borderId="20" xfId="0" applyFont="1" applyFill="1" applyBorder="1" applyAlignment="1">
      <alignment horizontal="center"/>
    </xf>
    <xf numFmtId="0" fontId="7" fillId="10" borderId="0" xfId="0" applyFont="1" applyFill="1" applyAlignment="1">
      <alignment horizontal="center"/>
    </xf>
    <xf numFmtId="0" fontId="7" fillId="10" borderId="18" xfId="0" applyFont="1" applyFill="1" applyBorder="1" applyAlignment="1">
      <alignment horizontal="center"/>
    </xf>
    <xf numFmtId="0" fontId="7" fillId="10" borderId="27" xfId="0" applyFont="1" applyFill="1" applyBorder="1"/>
    <xf numFmtId="0" fontId="7" fillId="10" borderId="7" xfId="0" applyFont="1" applyFill="1" applyBorder="1" applyAlignment="1">
      <alignment horizontal="center"/>
    </xf>
    <xf numFmtId="41" fontId="6" fillId="2" borderId="39" xfId="0" applyNumberFormat="1" applyFont="1" applyFill="1" applyBorder="1"/>
    <xf numFmtId="41" fontId="6" fillId="2" borderId="13" xfId="0" applyNumberFormat="1" applyFont="1" applyFill="1" applyBorder="1"/>
    <xf numFmtId="37" fontId="6" fillId="2" borderId="8" xfId="0" applyNumberFormat="1" applyFont="1" applyFill="1" applyBorder="1" applyAlignment="1">
      <alignment horizontal="center"/>
    </xf>
    <xf numFmtId="176" fontId="0" fillId="2" borderId="9" xfId="0" applyNumberFormat="1" applyFill="1" applyBorder="1" applyAlignment="1">
      <alignment horizontal="center"/>
    </xf>
    <xf numFmtId="0" fontId="6" fillId="2" borderId="0" xfId="0" applyFont="1" applyFill="1" applyAlignment="1">
      <alignment horizontal="center"/>
    </xf>
    <xf numFmtId="176" fontId="0" fillId="2" borderId="0" xfId="0" applyNumberFormat="1" applyFill="1" applyAlignment="1">
      <alignment horizontal="center"/>
    </xf>
    <xf numFmtId="0" fontId="0" fillId="2" borderId="8" xfId="0" applyFill="1" applyBorder="1" applyAlignment="1">
      <alignment horizontal="center"/>
    </xf>
    <xf numFmtId="41" fontId="6" fillId="2" borderId="31" xfId="0" applyNumberFormat="1" applyFont="1" applyFill="1" applyBorder="1"/>
    <xf numFmtId="41" fontId="0" fillId="2" borderId="27" xfId="0" applyNumberFormat="1" applyFill="1" applyBorder="1"/>
    <xf numFmtId="0" fontId="33" fillId="6" borderId="8" xfId="0" applyFont="1" applyFill="1" applyBorder="1" applyAlignment="1">
      <alignment horizontal="center"/>
    </xf>
    <xf numFmtId="0" fontId="33" fillId="6" borderId="0" xfId="0" applyFont="1" applyFill="1" applyAlignment="1">
      <alignment horizontal="center"/>
    </xf>
    <xf numFmtId="0" fontId="33" fillId="2" borderId="0" xfId="0" applyFont="1" applyFill="1" applyAlignment="1">
      <alignment horizontal="center"/>
    </xf>
    <xf numFmtId="2" fontId="33" fillId="6" borderId="0" xfId="0" applyNumberFormat="1" applyFont="1" applyFill="1" applyAlignment="1">
      <alignment horizontal="center"/>
    </xf>
    <xf numFmtId="2" fontId="0" fillId="2" borderId="0" xfId="0" applyNumberFormat="1" applyFill="1" applyAlignment="1">
      <alignment horizontal="center"/>
    </xf>
    <xf numFmtId="41" fontId="0" fillId="2" borderId="18" xfId="0" applyNumberFormat="1" applyFill="1" applyBorder="1" applyAlignment="1">
      <alignment horizontal="center"/>
    </xf>
    <xf numFmtId="0" fontId="33" fillId="2" borderId="8" xfId="0" applyFont="1" applyFill="1" applyBorder="1" applyAlignment="1">
      <alignment horizontal="center"/>
    </xf>
    <xf numFmtId="2" fontId="33" fillId="2" borderId="0" xfId="0" applyNumberFormat="1" applyFont="1" applyFill="1" applyAlignment="1">
      <alignment horizontal="center"/>
    </xf>
    <xf numFmtId="41" fontId="6" fillId="2" borderId="27" xfId="0" applyNumberFormat="1" applyFont="1" applyFill="1" applyBorder="1"/>
    <xf numFmtId="0" fontId="6" fillId="2" borderId="8" xfId="0" applyFont="1" applyFill="1" applyBorder="1" applyAlignment="1">
      <alignment horizontal="center"/>
    </xf>
    <xf numFmtId="41" fontId="6" fillId="2" borderId="18" xfId="0" applyNumberFormat="1" applyFont="1" applyFill="1" applyBorder="1"/>
    <xf numFmtId="165" fontId="0" fillId="2" borderId="0" xfId="0" applyNumberFormat="1" applyFill="1" applyAlignment="1">
      <alignment horizontal="center"/>
    </xf>
    <xf numFmtId="0" fontId="33" fillId="2" borderId="7" xfId="0" applyFont="1" applyFill="1" applyBorder="1" applyAlignment="1">
      <alignment horizontal="center"/>
    </xf>
    <xf numFmtId="2" fontId="0" fillId="2" borderId="7" xfId="0" applyNumberFormat="1" applyFill="1" applyBorder="1" applyAlignment="1">
      <alignment horizontal="center"/>
    </xf>
    <xf numFmtId="41" fontId="0" fillId="2" borderId="7" xfId="0" applyNumberFormat="1" applyFill="1" applyBorder="1" applyAlignment="1">
      <alignment horizontal="center"/>
    </xf>
    <xf numFmtId="41" fontId="0" fillId="2" borderId="29" xfId="0" applyNumberFormat="1" applyFill="1" applyBorder="1" applyAlignment="1">
      <alignment horizontal="center"/>
    </xf>
    <xf numFmtId="0" fontId="33" fillId="2" borderId="13" xfId="0" applyFont="1" applyFill="1" applyBorder="1" applyAlignment="1">
      <alignment horizontal="center"/>
    </xf>
    <xf numFmtId="176" fontId="0" fillId="2" borderId="13" xfId="0" applyNumberFormat="1" applyFill="1" applyBorder="1" applyAlignment="1">
      <alignment horizontal="center"/>
    </xf>
    <xf numFmtId="0" fontId="0" fillId="2" borderId="13" xfId="0" applyFill="1" applyBorder="1" applyAlignment="1">
      <alignment horizontal="center"/>
    </xf>
    <xf numFmtId="2" fontId="33" fillId="2" borderId="13" xfId="0" applyNumberFormat="1" applyFont="1" applyFill="1" applyBorder="1" applyAlignment="1">
      <alignment horizontal="center"/>
    </xf>
    <xf numFmtId="2" fontId="0" fillId="2" borderId="13" xfId="0" applyNumberFormat="1" applyFill="1" applyBorder="1" applyAlignment="1">
      <alignment horizontal="center"/>
    </xf>
    <xf numFmtId="41" fontId="6" fillId="2" borderId="12" xfId="0" applyNumberFormat="1" applyFont="1" applyFill="1" applyBorder="1"/>
    <xf numFmtId="41" fontId="6" fillId="2" borderId="13" xfId="0" applyNumberFormat="1" applyFont="1" applyFill="1" applyBorder="1" applyAlignment="1">
      <alignment horizontal="center"/>
    </xf>
    <xf numFmtId="41" fontId="0" fillId="2" borderId="39" xfId="0" applyNumberFormat="1" applyFill="1" applyBorder="1" applyAlignment="1">
      <alignment horizontal="left" indent="1"/>
    </xf>
    <xf numFmtId="41" fontId="0" fillId="2" borderId="31" xfId="0" applyNumberFormat="1" applyFill="1" applyBorder="1" applyAlignment="1">
      <alignment horizontal="center"/>
    </xf>
    <xf numFmtId="41" fontId="0" fillId="2" borderId="28" xfId="0" applyNumberFormat="1" applyFill="1" applyBorder="1" applyAlignment="1">
      <alignment horizontal="left" indent="1"/>
    </xf>
    <xf numFmtId="176" fontId="0" fillId="2" borderId="7" xfId="0" applyNumberFormat="1" applyFill="1" applyBorder="1" applyAlignment="1">
      <alignment horizontal="center"/>
    </xf>
    <xf numFmtId="2" fontId="33" fillId="2" borderId="7" xfId="0" applyNumberFormat="1" applyFont="1" applyFill="1" applyBorder="1" applyAlignment="1">
      <alignment horizontal="center"/>
    </xf>
    <xf numFmtId="41" fontId="6" fillId="2" borderId="40" xfId="0" applyNumberFormat="1" applyFont="1" applyFill="1" applyBorder="1"/>
    <xf numFmtId="41" fontId="0" fillId="2" borderId="41" xfId="0" applyNumberFormat="1" applyFill="1" applyBorder="1"/>
    <xf numFmtId="0" fontId="33" fillId="2" borderId="41" xfId="0" applyFont="1" applyFill="1" applyBorder="1" applyAlignment="1">
      <alignment horizontal="center"/>
    </xf>
    <xf numFmtId="176" fontId="0" fillId="2" borderId="41" xfId="0" applyNumberFormat="1" applyFill="1" applyBorder="1" applyAlignment="1">
      <alignment horizontal="center"/>
    </xf>
    <xf numFmtId="0" fontId="0" fillId="2" borderId="41" xfId="0" applyFill="1" applyBorder="1" applyAlignment="1">
      <alignment horizontal="center"/>
    </xf>
    <xf numFmtId="2" fontId="33" fillId="2" borderId="41" xfId="0" applyNumberFormat="1" applyFont="1" applyFill="1" applyBorder="1" applyAlignment="1">
      <alignment horizontal="center"/>
    </xf>
    <xf numFmtId="2" fontId="0" fillId="2" borderId="41" xfId="0" applyNumberFormat="1" applyFill="1" applyBorder="1" applyAlignment="1">
      <alignment horizontal="center"/>
    </xf>
    <xf numFmtId="41" fontId="6" fillId="2" borderId="42" xfId="0" applyNumberFormat="1" applyFont="1" applyFill="1" applyBorder="1"/>
    <xf numFmtId="41" fontId="6" fillId="2" borderId="50" xfId="0" applyNumberFormat="1" applyFont="1" applyFill="1" applyBorder="1"/>
    <xf numFmtId="41" fontId="6" fillId="2" borderId="50" xfId="0" applyNumberFormat="1" applyFont="1" applyFill="1" applyBorder="1" applyAlignment="1">
      <alignment horizontal="center"/>
    </xf>
    <xf numFmtId="41" fontId="6" fillId="2" borderId="41" xfId="0" applyNumberFormat="1" applyFont="1" applyFill="1" applyBorder="1" applyAlignment="1">
      <alignment horizontal="center"/>
    </xf>
    <xf numFmtId="41" fontId="6" fillId="2" borderId="43" xfId="0" applyNumberFormat="1" applyFont="1" applyFill="1" applyBorder="1" applyAlignment="1">
      <alignment horizontal="center"/>
    </xf>
    <xf numFmtId="41" fontId="0" fillId="9" borderId="0" xfId="0" applyNumberFormat="1" applyFill="1"/>
    <xf numFmtId="0" fontId="33" fillId="9" borderId="0" xfId="0" applyFont="1" applyFill="1" applyAlignment="1">
      <alignment horizontal="center"/>
    </xf>
    <xf numFmtId="176" fontId="0" fillId="9" borderId="0" xfId="0" applyNumberFormat="1" applyFill="1" applyAlignment="1">
      <alignment horizontal="center"/>
    </xf>
    <xf numFmtId="0" fontId="0" fillId="9" borderId="0" xfId="0" applyFill="1" applyAlignment="1">
      <alignment horizontal="center"/>
    </xf>
    <xf numFmtId="2" fontId="33" fillId="9" borderId="0" xfId="0" applyNumberFormat="1" applyFont="1" applyFill="1" applyAlignment="1">
      <alignment horizontal="center"/>
    </xf>
    <xf numFmtId="2" fontId="0" fillId="9" borderId="0" xfId="0" applyNumberFormat="1" applyFill="1" applyAlignment="1">
      <alignment horizontal="center"/>
    </xf>
    <xf numFmtId="41" fontId="0" fillId="9" borderId="0" xfId="0" applyNumberFormat="1" applyFill="1" applyAlignment="1">
      <alignment horizontal="center"/>
    </xf>
    <xf numFmtId="0" fontId="6" fillId="5" borderId="27" xfId="0" applyFont="1" applyFill="1" applyBorder="1"/>
    <xf numFmtId="5" fontId="0" fillId="5" borderId="0" xfId="0" applyNumberFormat="1" applyFill="1"/>
    <xf numFmtId="14" fontId="0" fillId="5" borderId="0" xfId="0" applyNumberFormat="1" applyFill="1" applyAlignment="1">
      <alignment horizontal="center"/>
    </xf>
    <xf numFmtId="2" fontId="0" fillId="5" borderId="0" xfId="0" applyNumberFormat="1" applyFill="1"/>
    <xf numFmtId="41" fontId="34" fillId="5" borderId="0" xfId="0" applyNumberFormat="1" applyFont="1" applyFill="1" applyAlignment="1">
      <alignment horizontal="center"/>
    </xf>
    <xf numFmtId="41" fontId="34" fillId="5" borderId="18" xfId="0" applyNumberFormat="1" applyFont="1" applyFill="1" applyBorder="1" applyAlignment="1">
      <alignment horizontal="center"/>
    </xf>
    <xf numFmtId="0" fontId="0" fillId="2" borderId="39" xfId="0" applyFill="1" applyBorder="1"/>
    <xf numFmtId="5" fontId="0" fillId="2" borderId="13" xfId="0" applyNumberFormat="1" applyFill="1" applyBorder="1"/>
    <xf numFmtId="10" fontId="0" fillId="2" borderId="13" xfId="1" applyNumberFormat="1" applyFont="1" applyFill="1" applyBorder="1" applyAlignment="1">
      <alignment horizontal="center"/>
    </xf>
    <xf numFmtId="0" fontId="0" fillId="2" borderId="27" xfId="0" applyFill="1" applyBorder="1"/>
    <xf numFmtId="14" fontId="0" fillId="2" borderId="0" xfId="0" applyNumberFormat="1" applyFill="1" applyAlignment="1">
      <alignment horizontal="center"/>
    </xf>
    <xf numFmtId="0" fontId="0" fillId="2" borderId="28" xfId="0" applyFill="1" applyBorder="1"/>
    <xf numFmtId="14" fontId="0" fillId="2" borderId="7" xfId="0" applyNumberFormat="1" applyFill="1" applyBorder="1" applyAlignment="1">
      <alignment horizontal="center"/>
    </xf>
    <xf numFmtId="2" fontId="0" fillId="2" borderId="13" xfId="0" applyNumberFormat="1" applyFill="1" applyBorder="1"/>
    <xf numFmtId="2" fontId="0" fillId="2" borderId="0" xfId="0" applyNumberFormat="1" applyFill="1"/>
    <xf numFmtId="41" fontId="33" fillId="2" borderId="0" xfId="0" applyNumberFormat="1" applyFont="1" applyFill="1" applyAlignment="1">
      <alignment horizontal="center"/>
    </xf>
    <xf numFmtId="14" fontId="0" fillId="2" borderId="13" xfId="0" applyNumberFormat="1" applyFill="1" applyBorder="1" applyAlignment="1">
      <alignment horizontal="center"/>
    </xf>
    <xf numFmtId="10" fontId="0" fillId="2" borderId="31" xfId="1" applyNumberFormat="1" applyFont="1" applyFill="1" applyBorder="1" applyAlignment="1">
      <alignment horizontal="center"/>
    </xf>
    <xf numFmtId="0" fontId="6" fillId="2" borderId="27" xfId="0" applyFont="1" applyFill="1" applyBorder="1"/>
    <xf numFmtId="10" fontId="33" fillId="12" borderId="0" xfId="1" applyNumberFormat="1" applyFont="1" applyFill="1" applyAlignment="1">
      <alignment horizontal="center"/>
    </xf>
    <xf numFmtId="10" fontId="35" fillId="2" borderId="0" xfId="1" applyNumberFormat="1" applyFont="1" applyFill="1" applyAlignment="1">
      <alignment horizontal="center"/>
    </xf>
    <xf numFmtId="10" fontId="3" fillId="2" borderId="0" xfId="1" applyNumberFormat="1" applyFont="1" applyFill="1" applyAlignment="1">
      <alignment horizontal="center"/>
    </xf>
    <xf numFmtId="10" fontId="3" fillId="2" borderId="18" xfId="1" applyNumberFormat="1" applyFont="1" applyFill="1" applyBorder="1" applyAlignment="1">
      <alignment horizontal="center"/>
    </xf>
    <xf numFmtId="10" fontId="0" fillId="2" borderId="18" xfId="1" applyNumberFormat="1" applyFont="1" applyFill="1" applyBorder="1" applyAlignment="1">
      <alignment horizontal="center"/>
    </xf>
    <xf numFmtId="0" fontId="0" fillId="2" borderId="35" xfId="0" applyFill="1" applyBorder="1"/>
    <xf numFmtId="5" fontId="0" fillId="2" borderId="2" xfId="0" applyNumberFormat="1" applyFill="1" applyBorder="1"/>
    <xf numFmtId="14" fontId="0" fillId="2" borderId="2" xfId="0" applyNumberFormat="1" applyFill="1" applyBorder="1" applyAlignment="1">
      <alignment horizontal="center"/>
    </xf>
    <xf numFmtId="2" fontId="6" fillId="2" borderId="2" xfId="0" applyNumberFormat="1" applyFont="1" applyFill="1" applyBorder="1"/>
    <xf numFmtId="10" fontId="6" fillId="2" borderId="2" xfId="1" applyNumberFormat="1" applyFont="1" applyFill="1" applyBorder="1" applyAlignment="1">
      <alignment horizontal="center"/>
    </xf>
    <xf numFmtId="10" fontId="6" fillId="2" borderId="36" xfId="1" applyNumberFormat="1" applyFont="1" applyFill="1" applyBorder="1" applyAlignment="1">
      <alignment horizontal="center"/>
    </xf>
    <xf numFmtId="0" fontId="6" fillId="2" borderId="40" xfId="0" applyFont="1" applyFill="1" applyBorder="1"/>
    <xf numFmtId="41" fontId="6" fillId="2" borderId="41" xfId="0" applyNumberFormat="1" applyFont="1" applyFill="1" applyBorder="1"/>
    <xf numFmtId="10" fontId="0" fillId="2" borderId="41" xfId="0" applyNumberFormat="1" applyFill="1" applyBorder="1" applyAlignment="1">
      <alignment horizontal="center"/>
    </xf>
    <xf numFmtId="2" fontId="0" fillId="2" borderId="41" xfId="0" applyNumberFormat="1" applyFill="1" applyBorder="1"/>
    <xf numFmtId="0" fontId="0" fillId="2" borderId="41" xfId="0" applyFill="1" applyBorder="1"/>
    <xf numFmtId="41" fontId="0" fillId="5" borderId="0" xfId="0" applyNumberFormat="1" applyFill="1" applyAlignment="1">
      <alignment horizontal="center"/>
    </xf>
    <xf numFmtId="41" fontId="7" fillId="5" borderId="0" xfId="0" applyNumberFormat="1" applyFont="1" applyFill="1"/>
    <xf numFmtId="0" fontId="7" fillId="5" borderId="0" xfId="0" applyFont="1" applyFill="1" applyAlignment="1">
      <alignment horizontal="center"/>
    </xf>
    <xf numFmtId="176" fontId="7" fillId="5" borderId="0" xfId="0" applyNumberFormat="1" applyFont="1" applyFill="1" applyAlignment="1">
      <alignment horizontal="center"/>
    </xf>
    <xf numFmtId="2" fontId="7" fillId="5" borderId="0" xfId="0" applyNumberFormat="1" applyFont="1" applyFill="1" applyAlignment="1">
      <alignment horizontal="center"/>
    </xf>
    <xf numFmtId="41" fontId="7" fillId="5" borderId="0" xfId="0" applyNumberFormat="1" applyFont="1" applyFill="1" applyAlignment="1">
      <alignment horizontal="center"/>
    </xf>
    <xf numFmtId="41" fontId="4" fillId="5" borderId="27" xfId="0" applyNumberFormat="1" applyFont="1" applyFill="1" applyBorder="1"/>
    <xf numFmtId="0" fontId="0" fillId="5" borderId="0" xfId="0" applyFill="1" applyAlignment="1">
      <alignment horizontal="center"/>
    </xf>
    <xf numFmtId="0" fontId="0" fillId="2" borderId="40" xfId="0" applyFill="1" applyBorder="1"/>
    <xf numFmtId="41" fontId="0" fillId="2" borderId="41" xfId="0" applyNumberFormat="1" applyFill="1" applyBorder="1" applyAlignment="1">
      <alignment horizontal="center"/>
    </xf>
    <xf numFmtId="41" fontId="0" fillId="2" borderId="43" xfId="0" applyNumberFormat="1" applyFill="1" applyBorder="1" applyAlignment="1">
      <alignment horizontal="center"/>
    </xf>
    <xf numFmtId="41" fontId="0" fillId="5" borderId="0" xfId="0" applyNumberFormat="1" applyFill="1"/>
    <xf numFmtId="0" fontId="36" fillId="2" borderId="41" xfId="0" applyFont="1" applyFill="1" applyBorder="1" applyAlignment="1">
      <alignment horizontal="center"/>
    </xf>
    <xf numFmtId="176" fontId="6" fillId="2" borderId="41" xfId="0" applyNumberFormat="1" applyFont="1" applyFill="1" applyBorder="1" applyAlignment="1">
      <alignment horizontal="center"/>
    </xf>
    <xf numFmtId="0" fontId="6" fillId="2" borderId="41" xfId="0" applyFont="1" applyFill="1" applyBorder="1" applyAlignment="1">
      <alignment horizontal="center"/>
    </xf>
    <xf numFmtId="2" fontId="36" fillId="2" borderId="41" xfId="0" applyNumberFormat="1" applyFont="1" applyFill="1" applyBorder="1" applyAlignment="1">
      <alignment horizontal="center"/>
    </xf>
    <xf numFmtId="2" fontId="6" fillId="2" borderId="41" xfId="0" applyNumberFormat="1" applyFont="1" applyFill="1" applyBorder="1" applyAlignment="1">
      <alignment horizontal="center"/>
    </xf>
    <xf numFmtId="0" fontId="0" fillId="2" borderId="23" xfId="0" applyFill="1" applyBorder="1"/>
    <xf numFmtId="5" fontId="0" fillId="2" borderId="25" xfId="0" applyNumberFormat="1" applyFill="1" applyBorder="1"/>
    <xf numFmtId="14" fontId="0" fillId="2" borderId="25" xfId="0" applyNumberFormat="1" applyFill="1" applyBorder="1" applyAlignment="1">
      <alignment horizontal="center"/>
    </xf>
    <xf numFmtId="2" fontId="0" fillId="2" borderId="25" xfId="0" applyNumberFormat="1" applyFill="1" applyBorder="1"/>
    <xf numFmtId="41" fontId="0" fillId="2" borderId="25" xfId="0" applyNumberFormat="1" applyFill="1" applyBorder="1"/>
    <xf numFmtId="41" fontId="0" fillId="2" borderId="25" xfId="0" applyNumberFormat="1" applyFill="1" applyBorder="1" applyAlignment="1">
      <alignment horizontal="center"/>
    </xf>
    <xf numFmtId="41" fontId="0" fillId="2" borderId="20" xfId="0" applyNumberFormat="1" applyFill="1" applyBorder="1" applyAlignment="1">
      <alignment horizontal="center"/>
    </xf>
    <xf numFmtId="5" fontId="6" fillId="2" borderId="41" xfId="0" applyNumberFormat="1" applyFont="1" applyFill="1" applyBorder="1"/>
    <xf numFmtId="14" fontId="6" fillId="2" borderId="41" xfId="0" applyNumberFormat="1" applyFont="1" applyFill="1" applyBorder="1" applyAlignment="1">
      <alignment horizontal="center"/>
    </xf>
    <xf numFmtId="2" fontId="6" fillId="2" borderId="41" xfId="0" applyNumberFormat="1" applyFont="1" applyFill="1" applyBorder="1"/>
    <xf numFmtId="0" fontId="0" fillId="2" borderId="3" xfId="0" applyFill="1" applyBorder="1" applyAlignment="1">
      <alignment horizontal="left" indent="1"/>
    </xf>
    <xf numFmtId="10" fontId="3" fillId="2" borderId="2" xfId="1" applyNumberFormat="1" applyFont="1" applyFill="1" applyBorder="1" applyAlignment="1">
      <alignment horizontal="center"/>
    </xf>
    <xf numFmtId="175" fontId="0" fillId="2" borderId="2" xfId="0" applyNumberFormat="1" applyFill="1" applyBorder="1" applyAlignment="1">
      <alignment horizontal="center"/>
    </xf>
    <xf numFmtId="41" fontId="3" fillId="2" borderId="2" xfId="0" applyNumberFormat="1" applyFont="1" applyFill="1" applyBorder="1" applyAlignment="1">
      <alignment horizontal="center"/>
    </xf>
    <xf numFmtId="176" fontId="0" fillId="2" borderId="2" xfId="0" applyNumberFormat="1" applyFill="1" applyBorder="1" applyAlignment="1">
      <alignment horizontal="center"/>
    </xf>
    <xf numFmtId="2" fontId="33" fillId="2" borderId="2" xfId="0" applyNumberFormat="1" applyFont="1" applyFill="1" applyBorder="1" applyAlignment="1">
      <alignment horizontal="center"/>
    </xf>
    <xf numFmtId="2" fontId="0" fillId="2" borderId="2" xfId="0" applyNumberFormat="1" applyFill="1" applyBorder="1" applyAlignment="1">
      <alignment horizontal="center"/>
    </xf>
    <xf numFmtId="41" fontId="0" fillId="2" borderId="1" xfId="0" applyNumberFormat="1" applyFill="1" applyBorder="1" applyAlignment="1">
      <alignment horizontal="center"/>
    </xf>
    <xf numFmtId="2" fontId="0" fillId="2" borderId="2" xfId="0" applyNumberFormat="1" applyFill="1" applyBorder="1"/>
    <xf numFmtId="43" fontId="0" fillId="2" borderId="2" xfId="0" applyNumberFormat="1" applyFill="1" applyBorder="1"/>
    <xf numFmtId="0" fontId="0" fillId="5" borderId="0" xfId="0" applyFill="1" applyAlignment="1">
      <alignment horizontal="left" indent="1"/>
    </xf>
    <xf numFmtId="43" fontId="0" fillId="5" borderId="0" xfId="0" applyNumberFormat="1" applyFill="1"/>
    <xf numFmtId="0" fontId="0" fillId="9" borderId="14" xfId="0" applyFill="1" applyBorder="1"/>
    <xf numFmtId="5" fontId="0" fillId="9" borderId="12" xfId="0" applyNumberFormat="1" applyFill="1" applyBorder="1"/>
    <xf numFmtId="1" fontId="0" fillId="5" borderId="0" xfId="0" applyNumberFormat="1" applyFill="1" applyAlignment="1">
      <alignment horizontal="center"/>
    </xf>
    <xf numFmtId="0" fontId="0" fillId="9" borderId="8" xfId="0" applyFill="1" applyBorder="1"/>
    <xf numFmtId="0" fontId="9" fillId="9" borderId="9" xfId="0" applyFont="1" applyFill="1" applyBorder="1"/>
    <xf numFmtId="3" fontId="0" fillId="5" borderId="0" xfId="0" applyNumberFormat="1" applyFill="1" applyAlignment="1">
      <alignment horizontal="center"/>
    </xf>
    <xf numFmtId="0" fontId="0" fillId="5" borderId="0" xfId="0" applyFill="1" applyAlignment="1">
      <alignment horizontal="left"/>
    </xf>
    <xf numFmtId="0" fontId="0" fillId="9" borderId="15" xfId="0" applyFill="1" applyBorder="1"/>
    <xf numFmtId="0" fontId="0" fillId="9" borderId="6" xfId="0" applyFill="1" applyBorder="1"/>
    <xf numFmtId="0" fontId="0" fillId="5" borderId="14" xfId="0" applyFill="1" applyBorder="1"/>
    <xf numFmtId="0" fontId="0" fillId="5" borderId="13" xfId="0" applyFill="1" applyBorder="1" applyAlignment="1">
      <alignment horizontal="centerContinuous"/>
    </xf>
    <xf numFmtId="0" fontId="0" fillId="5" borderId="12" xfId="0" applyFill="1" applyBorder="1" applyAlignment="1">
      <alignment horizontal="centerContinuous"/>
    </xf>
    <xf numFmtId="0" fontId="0" fillId="5" borderId="8" xfId="0" applyFill="1" applyBorder="1"/>
    <xf numFmtId="0" fontId="0" fillId="5" borderId="8" xfId="0" applyFill="1" applyBorder="1" applyAlignment="1">
      <alignment horizontal="centerContinuous"/>
    </xf>
    <xf numFmtId="0" fontId="0" fillId="5" borderId="9" xfId="0" applyFill="1" applyBorder="1" applyAlignment="1">
      <alignment horizontal="center"/>
    </xf>
    <xf numFmtId="41" fontId="0" fillId="5" borderId="8" xfId="0" applyNumberFormat="1" applyFill="1" applyBorder="1" applyAlignment="1">
      <alignment horizontal="centerContinuous"/>
    </xf>
    <xf numFmtId="41" fontId="0" fillId="5" borderId="15" xfId="0" applyNumberFormat="1" applyFill="1" applyBorder="1" applyAlignment="1">
      <alignment horizontal="centerContinuous"/>
    </xf>
    <xf numFmtId="0" fontId="0" fillId="5" borderId="7" xfId="0" applyFill="1" applyBorder="1" applyAlignment="1">
      <alignment horizontal="center"/>
    </xf>
    <xf numFmtId="0" fontId="0" fillId="5" borderId="6" xfId="0" applyFill="1" applyBorder="1" applyAlignment="1">
      <alignment horizontal="center"/>
    </xf>
    <xf numFmtId="0" fontId="7" fillId="10" borderId="23" xfId="0" applyFont="1" applyFill="1" applyBorder="1"/>
    <xf numFmtId="0" fontId="7" fillId="10" borderId="28" xfId="0" applyFont="1" applyFill="1" applyBorder="1"/>
    <xf numFmtId="176" fontId="7" fillId="10" borderId="7" xfId="0" applyNumberFormat="1" applyFont="1" applyFill="1" applyBorder="1" applyAlignment="1">
      <alignment horizontal="center"/>
    </xf>
    <xf numFmtId="176" fontId="7" fillId="10" borderId="29" xfId="0" applyNumberFormat="1" applyFont="1" applyFill="1" applyBorder="1" applyAlignment="1">
      <alignment horizontal="center"/>
    </xf>
    <xf numFmtId="0" fontId="3" fillId="8" borderId="0" xfId="0" applyFont="1" applyFill="1" applyAlignment="1">
      <alignment horizontal="center"/>
    </xf>
    <xf numFmtId="0" fontId="0" fillId="8" borderId="0" xfId="0" applyFill="1" applyAlignment="1">
      <alignment horizontal="center"/>
    </xf>
    <xf numFmtId="41" fontId="0" fillId="8" borderId="61" xfId="0" applyNumberFormat="1" applyFill="1" applyBorder="1" applyAlignment="1">
      <alignment horizontal="center"/>
    </xf>
    <xf numFmtId="41" fontId="0" fillId="8" borderId="60" xfId="0" applyNumberFormat="1" applyFill="1" applyBorder="1" applyAlignment="1">
      <alignment horizontal="center"/>
    </xf>
    <xf numFmtId="0" fontId="3" fillId="2" borderId="0" xfId="0" applyFont="1" applyFill="1" applyAlignment="1">
      <alignment horizontal="center"/>
    </xf>
    <xf numFmtId="176" fontId="3" fillId="2" borderId="0" xfId="0" applyNumberFormat="1" applyFont="1" applyFill="1" applyAlignment="1">
      <alignment horizontal="center"/>
    </xf>
    <xf numFmtId="41" fontId="33" fillId="6" borderId="61" xfId="0" applyNumberFormat="1" applyFont="1" applyFill="1" applyBorder="1" applyAlignment="1">
      <alignment horizontal="center"/>
    </xf>
    <xf numFmtId="41" fontId="33" fillId="6" borderId="60" xfId="0" applyNumberFormat="1" applyFont="1" applyFill="1" applyBorder="1" applyAlignment="1">
      <alignment horizontal="center"/>
    </xf>
    <xf numFmtId="0" fontId="0" fillId="2" borderId="49" xfId="0" applyFill="1" applyBorder="1"/>
    <xf numFmtId="0" fontId="0" fillId="2" borderId="50" xfId="0" applyFill="1" applyBorder="1"/>
    <xf numFmtId="0" fontId="0" fillId="2" borderId="21" xfId="0" applyFill="1" applyBorder="1"/>
    <xf numFmtId="37" fontId="6" fillId="9" borderId="0" xfId="0" applyNumberFormat="1" applyFont="1" applyFill="1"/>
    <xf numFmtId="41" fontId="20" fillId="9" borderId="0" xfId="0" applyNumberFormat="1" applyFont="1" applyFill="1"/>
    <xf numFmtId="41" fontId="20" fillId="9" borderId="0" xfId="0" applyNumberFormat="1" applyFont="1" applyFill="1" applyAlignment="1">
      <alignment horizontal="center"/>
    </xf>
    <xf numFmtId="37" fontId="6" fillId="2" borderId="14" xfId="0" applyNumberFormat="1" applyFont="1" applyFill="1" applyBorder="1"/>
    <xf numFmtId="37" fontId="0" fillId="2" borderId="13" xfId="0" applyNumberFormat="1" applyFill="1" applyBorder="1"/>
    <xf numFmtId="37" fontId="6" fillId="2" borderId="0" xfId="0" applyNumberFormat="1" applyFont="1" applyFill="1"/>
    <xf numFmtId="41" fontId="6" fillId="2" borderId="0" xfId="0" applyNumberFormat="1" applyFont="1" applyFill="1" applyAlignment="1">
      <alignment horizontal="center"/>
    </xf>
    <xf numFmtId="37" fontId="6" fillId="2" borderId="8" xfId="0" applyNumberFormat="1" applyFont="1" applyFill="1" applyBorder="1"/>
    <xf numFmtId="37" fontId="0" fillId="2" borderId="0" xfId="0" applyNumberFormat="1" applyFill="1"/>
    <xf numFmtId="37" fontId="6" fillId="9" borderId="13" xfId="0" applyNumberFormat="1" applyFont="1" applyFill="1" applyBorder="1"/>
    <xf numFmtId="0" fontId="0" fillId="9" borderId="13" xfId="0" applyFill="1" applyBorder="1"/>
    <xf numFmtId="0" fontId="0" fillId="9" borderId="13" xfId="0" applyFill="1" applyBorder="1" applyAlignment="1">
      <alignment horizontal="center"/>
    </xf>
    <xf numFmtId="41" fontId="6" fillId="9" borderId="13" xfId="0" applyNumberFormat="1" applyFont="1" applyFill="1" applyBorder="1"/>
    <xf numFmtId="41" fontId="6" fillId="9" borderId="0" xfId="0" applyNumberFormat="1" applyFont="1" applyFill="1"/>
    <xf numFmtId="0" fontId="13" fillId="5" borderId="0" xfId="0" applyFont="1" applyFill="1"/>
    <xf numFmtId="0" fontId="8" fillId="5" borderId="0" xfId="0" applyFont="1" applyFill="1" applyAlignment="1">
      <alignment horizontal="right" vertical="center"/>
    </xf>
    <xf numFmtId="41" fontId="20" fillId="5" borderId="0" xfId="0" applyNumberFormat="1" applyFont="1" applyFill="1" applyAlignment="1">
      <alignment horizontal="center"/>
    </xf>
    <xf numFmtId="41" fontId="0" fillId="5" borderId="12" xfId="0" applyNumberFormat="1" applyFill="1" applyBorder="1" applyAlignment="1">
      <alignment horizontal="center"/>
    </xf>
    <xf numFmtId="41" fontId="6" fillId="5" borderId="9" xfId="0" applyNumberFormat="1" applyFont="1" applyFill="1" applyBorder="1"/>
    <xf numFmtId="41" fontId="6" fillId="5" borderId="13" xfId="0" applyNumberFormat="1" applyFont="1" applyFill="1" applyBorder="1"/>
    <xf numFmtId="41" fontId="6" fillId="5" borderId="0" xfId="0" applyNumberFormat="1" applyFont="1" applyFill="1"/>
    <xf numFmtId="37" fontId="6" fillId="5" borderId="0" xfId="0" applyNumberFormat="1" applyFont="1" applyFill="1"/>
    <xf numFmtId="41" fontId="20" fillId="5" borderId="0" xfId="0" applyNumberFormat="1" applyFont="1" applyFill="1"/>
    <xf numFmtId="0" fontId="37" fillId="5" borderId="0" xfId="0" applyFont="1" applyFill="1"/>
    <xf numFmtId="0" fontId="4" fillId="5" borderId="0" xfId="0" applyFont="1" applyFill="1"/>
    <xf numFmtId="10" fontId="9" fillId="5" borderId="0" xfId="0" applyNumberFormat="1" applyFont="1" applyFill="1"/>
    <xf numFmtId="8" fontId="0" fillId="5" borderId="0" xfId="0" applyNumberFormat="1" applyFill="1"/>
    <xf numFmtId="172" fontId="0" fillId="2" borderId="26" xfId="0" applyNumberFormat="1" applyFill="1" applyBorder="1" applyAlignment="1">
      <alignment horizontal="center" vertical="center"/>
    </xf>
    <xf numFmtId="10" fontId="0" fillId="2" borderId="7" xfId="0" applyNumberFormat="1" applyFill="1" applyBorder="1" applyAlignment="1">
      <alignment horizontal="center" vertical="center"/>
    </xf>
    <xf numFmtId="172" fontId="0" fillId="2" borderId="6" xfId="0" applyNumberFormat="1" applyFill="1" applyBorder="1" applyAlignment="1">
      <alignment horizontal="center" vertical="center"/>
    </xf>
    <xf numFmtId="0" fontId="0" fillId="2" borderId="8" xfId="0" applyFill="1" applyBorder="1"/>
    <xf numFmtId="3" fontId="0" fillId="2" borderId="0" xfId="0" applyNumberFormat="1" applyFill="1" applyAlignment="1">
      <alignment horizontal="center"/>
    </xf>
    <xf numFmtId="4" fontId="0" fillId="2" borderId="9" xfId="0" applyNumberFormat="1" applyFill="1" applyBorder="1" applyAlignment="1">
      <alignment horizontal="center"/>
    </xf>
    <xf numFmtId="0" fontId="0" fillId="2" borderId="44" xfId="0" applyFill="1" applyBorder="1" applyAlignment="1">
      <alignment horizontal="left" indent="1"/>
    </xf>
    <xf numFmtId="174" fontId="0" fillId="2" borderId="45" xfId="0" applyNumberFormat="1" applyFill="1" applyBorder="1" applyAlignment="1">
      <alignment horizontal="right"/>
    </xf>
    <xf numFmtId="0" fontId="0" fillId="5" borderId="8" xfId="0" applyFill="1" applyBorder="1" applyAlignment="1">
      <alignment horizontal="left" indent="2"/>
    </xf>
    <xf numFmtId="0" fontId="0" fillId="5" borderId="47" xfId="0" applyFill="1" applyBorder="1" applyAlignment="1">
      <alignment horizontal="left" indent="2"/>
    </xf>
    <xf numFmtId="3" fontId="0" fillId="2" borderId="0" xfId="0" applyNumberFormat="1" applyFill="1" applyAlignment="1">
      <alignment horizontal="center" vertical="center"/>
    </xf>
    <xf numFmtId="0" fontId="0" fillId="2" borderId="44" xfId="0" applyFill="1" applyBorder="1"/>
    <xf numFmtId="0" fontId="0" fillId="2" borderId="44" xfId="0" applyFill="1" applyBorder="1" applyAlignment="1">
      <alignment horizontal="left"/>
    </xf>
    <xf numFmtId="170" fontId="0" fillId="5" borderId="0" xfId="0" applyNumberFormat="1" applyFill="1" applyAlignment="1">
      <alignment horizontal="center"/>
    </xf>
    <xf numFmtId="174" fontId="0" fillId="2" borderId="26" xfId="0" applyNumberFormat="1" applyFill="1" applyBorder="1" applyAlignment="1">
      <alignment horizontal="right"/>
    </xf>
    <xf numFmtId="3" fontId="0" fillId="2" borderId="7" xfId="0" applyNumberFormat="1" applyFill="1" applyBorder="1" applyAlignment="1">
      <alignment horizontal="center" vertical="center"/>
    </xf>
    <xf numFmtId="3" fontId="0" fillId="2" borderId="7" xfId="0" applyNumberFormat="1" applyFill="1" applyBorder="1" applyAlignment="1">
      <alignment horizontal="center"/>
    </xf>
    <xf numFmtId="4" fontId="0" fillId="2" borderId="6" xfId="0" applyNumberFormat="1" applyFill="1" applyBorder="1" applyAlignment="1">
      <alignment horizontal="center"/>
    </xf>
    <xf numFmtId="173" fontId="0" fillId="5" borderId="0" xfId="0" applyNumberFormat="1" applyFill="1"/>
    <xf numFmtId="0" fontId="0" fillId="2" borderId="9" xfId="0" applyFill="1" applyBorder="1"/>
    <xf numFmtId="6" fontId="0" fillId="5" borderId="0" xfId="0" applyNumberFormat="1" applyFill="1"/>
    <xf numFmtId="41" fontId="3" fillId="2" borderId="12" xfId="0" applyNumberFormat="1" applyFont="1" applyFill="1" applyBorder="1"/>
    <xf numFmtId="10" fontId="0" fillId="2" borderId="9" xfId="1" applyNumberFormat="1" applyFont="1" applyFill="1" applyBorder="1"/>
    <xf numFmtId="37" fontId="33" fillId="6" borderId="9" xfId="0" applyNumberFormat="1" applyFont="1" applyFill="1" applyBorder="1"/>
    <xf numFmtId="0" fontId="0" fillId="2" borderId="3" xfId="0" applyFill="1" applyBorder="1"/>
    <xf numFmtId="0" fontId="19" fillId="2" borderId="1" xfId="0" applyFont="1" applyFill="1" applyBorder="1" applyAlignment="1">
      <alignment horizontal="right"/>
    </xf>
    <xf numFmtId="10" fontId="19" fillId="2" borderId="9" xfId="0" applyNumberFormat="1" applyFont="1" applyFill="1" applyBorder="1"/>
    <xf numFmtId="10" fontId="19" fillId="2" borderId="6" xfId="0" applyNumberFormat="1" applyFont="1" applyFill="1" applyBorder="1"/>
    <xf numFmtId="0" fontId="7" fillId="5" borderId="0" xfId="0" applyFont="1" applyFill="1" applyAlignment="1">
      <alignment horizontal="right"/>
    </xf>
    <xf numFmtId="0" fontId="6" fillId="2" borderId="46" xfId="0" applyFont="1" applyFill="1" applyBorder="1"/>
    <xf numFmtId="165" fontId="6" fillId="2" borderId="46" xfId="0" applyNumberFormat="1" applyFont="1" applyFill="1" applyBorder="1" applyAlignment="1">
      <alignment horizontal="right"/>
    </xf>
    <xf numFmtId="165" fontId="6" fillId="2" borderId="46" xfId="0" applyNumberFormat="1" applyFont="1" applyFill="1" applyBorder="1"/>
    <xf numFmtId="43" fontId="6" fillId="2" borderId="45" xfId="0" applyNumberFormat="1" applyFont="1" applyFill="1" applyBorder="1"/>
    <xf numFmtId="43" fontId="6" fillId="5" borderId="0" xfId="0" applyNumberFormat="1" applyFont="1" applyFill="1"/>
    <xf numFmtId="0" fontId="0" fillId="2" borderId="25" xfId="0" applyFill="1" applyBorder="1"/>
    <xf numFmtId="0" fontId="0" fillId="2" borderId="20" xfId="0" applyFill="1" applyBorder="1"/>
    <xf numFmtId="3" fontId="0" fillId="2" borderId="51" xfId="0" applyNumberFormat="1" applyFill="1" applyBorder="1" applyAlignment="1">
      <alignment horizontal="right"/>
    </xf>
    <xf numFmtId="3" fontId="0" fillId="2" borderId="51" xfId="0" applyNumberFormat="1" applyFill="1" applyBorder="1"/>
    <xf numFmtId="0" fontId="0" fillId="5" borderId="0" xfId="0" applyFill="1" applyAlignment="1">
      <alignment vertical="center"/>
    </xf>
    <xf numFmtId="0" fontId="0" fillId="2" borderId="0" xfId="0" applyFill="1" applyAlignment="1">
      <alignment vertical="center"/>
    </xf>
    <xf numFmtId="0" fontId="0" fillId="11" borderId="23" xfId="0" applyFill="1" applyBorder="1" applyAlignment="1">
      <alignment vertical="center"/>
    </xf>
    <xf numFmtId="0" fontId="0" fillId="11" borderId="25" xfId="0" applyFill="1" applyBorder="1" applyAlignment="1">
      <alignment vertical="center"/>
    </xf>
    <xf numFmtId="0" fontId="6" fillId="11" borderId="25" xfId="0" applyFont="1" applyFill="1" applyBorder="1" applyAlignment="1">
      <alignment vertical="center"/>
    </xf>
    <xf numFmtId="0" fontId="0" fillId="11" borderId="20" xfId="0" applyFill="1" applyBorder="1" applyAlignment="1">
      <alignment vertical="center"/>
    </xf>
    <xf numFmtId="0" fontId="0" fillId="2" borderId="53" xfId="0" applyFill="1" applyBorder="1"/>
    <xf numFmtId="0" fontId="0" fillId="2" borderId="51" xfId="0" applyFill="1" applyBorder="1"/>
    <xf numFmtId="0" fontId="0" fillId="11" borderId="27" xfId="0" applyFill="1" applyBorder="1"/>
    <xf numFmtId="0" fontId="0" fillId="11" borderId="0" xfId="0" applyFill="1"/>
    <xf numFmtId="0" fontId="20" fillId="2" borderId="23" xfId="0" applyFont="1" applyFill="1" applyBorder="1"/>
    <xf numFmtId="3" fontId="6" fillId="0" borderId="54" xfId="0" applyNumberFormat="1" applyFont="1" applyBorder="1" applyAlignment="1">
      <alignment horizontal="center"/>
    </xf>
    <xf numFmtId="0" fontId="38" fillId="6" borderId="44" xfId="0" applyFont="1" applyFill="1" applyBorder="1"/>
    <xf numFmtId="0" fontId="0" fillId="11" borderId="18" xfId="0" applyFill="1" applyBorder="1"/>
    <xf numFmtId="0" fontId="3" fillId="2" borderId="55" xfId="0" applyFont="1" applyFill="1" applyBorder="1"/>
    <xf numFmtId="3" fontId="19" fillId="6" borderId="56" xfId="0" applyNumberFormat="1" applyFont="1" applyFill="1" applyBorder="1" applyAlignment="1">
      <alignment horizontal="center"/>
    </xf>
    <xf numFmtId="0" fontId="19" fillId="6" borderId="53" xfId="0" applyFont="1" applyFill="1" applyBorder="1"/>
    <xf numFmtId="0" fontId="19" fillId="6" borderId="57" xfId="0" applyFont="1" applyFill="1" applyBorder="1"/>
    <xf numFmtId="43" fontId="0" fillId="2" borderId="0" xfId="0" applyNumberFormat="1" applyFill="1"/>
    <xf numFmtId="43" fontId="0" fillId="2" borderId="18" xfId="0" applyNumberFormat="1" applyFill="1" applyBorder="1"/>
    <xf numFmtId="37" fontId="6" fillId="2" borderId="46" xfId="0" applyNumberFormat="1" applyFont="1" applyFill="1" applyBorder="1"/>
    <xf numFmtId="0" fontId="10" fillId="2" borderId="27" xfId="0" applyFont="1" applyFill="1" applyBorder="1"/>
    <xf numFmtId="164" fontId="10" fillId="2" borderId="0" xfId="1" applyNumberFormat="1" applyFont="1" applyFill="1" applyBorder="1"/>
    <xf numFmtId="37" fontId="10" fillId="2" borderId="0" xfId="0" applyNumberFormat="1" applyFont="1" applyFill="1"/>
    <xf numFmtId="165" fontId="39" fillId="2" borderId="0" xfId="0" applyNumberFormat="1" applyFont="1" applyFill="1"/>
    <xf numFmtId="43" fontId="39" fillId="5" borderId="0" xfId="0" applyNumberFormat="1" applyFont="1" applyFill="1"/>
    <xf numFmtId="0" fontId="0" fillId="11" borderId="0" xfId="0" applyFill="1" applyAlignment="1">
      <alignment vertical="center"/>
    </xf>
    <xf numFmtId="0" fontId="0" fillId="11" borderId="18" xfId="0" applyFill="1" applyBorder="1" applyAlignment="1">
      <alignment vertical="center"/>
    </xf>
    <xf numFmtId="37" fontId="0" fillId="2" borderId="27" xfId="0" applyNumberFormat="1" applyFill="1" applyBorder="1"/>
    <xf numFmtId="164" fontId="0" fillId="2" borderId="0" xfId="1" applyNumberFormat="1" applyFont="1" applyFill="1" applyBorder="1"/>
    <xf numFmtId="165" fontId="0" fillId="2" borderId="0" xfId="0" applyNumberFormat="1" applyFill="1"/>
    <xf numFmtId="0" fontId="19" fillId="6" borderId="58" xfId="0" applyFont="1" applyFill="1" applyBorder="1"/>
    <xf numFmtId="3" fontId="19" fillId="6" borderId="59" xfId="0" applyNumberFormat="1" applyFont="1" applyFill="1" applyBorder="1" applyAlignment="1">
      <alignment horizontal="center"/>
    </xf>
    <xf numFmtId="0" fontId="19" fillId="11" borderId="0" xfId="0" applyFont="1" applyFill="1"/>
    <xf numFmtId="3" fontId="19" fillId="11" borderId="0" xfId="0" applyNumberFormat="1" applyFont="1" applyFill="1" applyAlignment="1">
      <alignment horizontal="center"/>
    </xf>
    <xf numFmtId="0" fontId="0" fillId="11" borderId="49" xfId="0" applyFill="1" applyBorder="1"/>
    <xf numFmtId="0" fontId="0" fillId="11" borderId="50" xfId="0" applyFill="1" applyBorder="1"/>
    <xf numFmtId="0" fontId="0" fillId="11" borderId="21" xfId="0" applyFill="1" applyBorder="1"/>
    <xf numFmtId="37" fontId="0" fillId="2" borderId="49" xfId="0" applyNumberFormat="1" applyFill="1" applyBorder="1"/>
    <xf numFmtId="164" fontId="0" fillId="2" borderId="50" xfId="1" applyNumberFormat="1" applyFont="1" applyFill="1" applyBorder="1"/>
    <xf numFmtId="37" fontId="0" fillId="2" borderId="50" xfId="0" applyNumberFormat="1" applyFill="1" applyBorder="1"/>
    <xf numFmtId="165" fontId="0" fillId="2" borderId="50" xfId="0" applyNumberFormat="1" applyFill="1" applyBorder="1"/>
    <xf numFmtId="43" fontId="0" fillId="2" borderId="21" xfId="0" applyNumberFormat="1" applyFill="1" applyBorder="1"/>
    <xf numFmtId="3" fontId="0" fillId="2" borderId="0" xfId="0" applyNumberFormat="1" applyFill="1"/>
    <xf numFmtId="1" fontId="0" fillId="2" borderId="0" xfId="0" applyNumberFormat="1" applyFill="1"/>
    <xf numFmtId="0" fontId="0" fillId="2" borderId="12" xfId="0" applyFill="1" applyBorder="1"/>
    <xf numFmtId="9" fontId="0" fillId="5" borderId="0" xfId="1" applyFont="1" applyFill="1"/>
    <xf numFmtId="10" fontId="0" fillId="5" borderId="0" xfId="0" applyNumberFormat="1" applyFill="1"/>
    <xf numFmtId="168" fontId="41" fillId="5" borderId="0" xfId="0" applyNumberFormat="1" applyFont="1" applyFill="1"/>
    <xf numFmtId="41" fontId="3" fillId="5" borderId="0" xfId="0" applyNumberFormat="1" applyFont="1" applyFill="1"/>
    <xf numFmtId="174" fontId="0" fillId="5" borderId="0" xfId="0" applyNumberFormat="1" applyFill="1"/>
    <xf numFmtId="10" fontId="19" fillId="2" borderId="1" xfId="0" applyNumberFormat="1" applyFont="1" applyFill="1" applyBorder="1"/>
    <xf numFmtId="10" fontId="0" fillId="2" borderId="9" xfId="0" applyNumberFormat="1" applyFill="1" applyBorder="1"/>
    <xf numFmtId="0" fontId="0" fillId="5" borderId="2" xfId="0" applyFill="1" applyBorder="1" applyAlignment="1">
      <alignment horizontal="center"/>
    </xf>
    <xf numFmtId="0" fontId="0" fillId="5" borderId="1" xfId="0" applyFill="1" applyBorder="1" applyAlignment="1">
      <alignment horizontal="center"/>
    </xf>
    <xf numFmtId="0" fontId="0" fillId="5" borderId="8" xfId="0" applyFill="1" applyBorder="1" applyAlignment="1">
      <alignment horizontal="center"/>
    </xf>
    <xf numFmtId="3" fontId="0" fillId="5" borderId="9" xfId="0" applyNumberFormat="1" applyFill="1" applyBorder="1" applyAlignment="1">
      <alignment horizontal="center"/>
    </xf>
    <xf numFmtId="0" fontId="0" fillId="5" borderId="15" xfId="0" applyFill="1" applyBorder="1" applyAlignment="1">
      <alignment horizontal="center"/>
    </xf>
    <xf numFmtId="175" fontId="0" fillId="5" borderId="7" xfId="0" applyNumberFormat="1" applyFill="1" applyBorder="1" applyAlignment="1">
      <alignment horizontal="center"/>
    </xf>
    <xf numFmtId="175" fontId="0" fillId="5" borderId="6" xfId="0" applyNumberFormat="1" applyFill="1" applyBorder="1" applyAlignment="1">
      <alignment horizontal="center"/>
    </xf>
    <xf numFmtId="37" fontId="0" fillId="5" borderId="0" xfId="0" applyNumberFormat="1" applyFill="1" applyAlignment="1">
      <alignment horizontal="center"/>
    </xf>
    <xf numFmtId="0" fontId="0" fillId="5" borderId="8" xfId="0" applyFill="1" applyBorder="1" applyAlignment="1">
      <alignment horizontal="right"/>
    </xf>
    <xf numFmtId="37" fontId="0" fillId="5" borderId="9" xfId="0" applyNumberFormat="1" applyFill="1" applyBorder="1" applyAlignment="1">
      <alignment horizontal="center"/>
    </xf>
    <xf numFmtId="164" fontId="0" fillId="5" borderId="7" xfId="1" applyNumberFormat="1" applyFont="1" applyFill="1" applyBorder="1" applyAlignment="1">
      <alignment horizontal="center"/>
    </xf>
    <xf numFmtId="164" fontId="0" fillId="5" borderId="6" xfId="1" applyNumberFormat="1" applyFont="1" applyFill="1" applyBorder="1" applyAlignment="1">
      <alignment horizontal="center"/>
    </xf>
    <xf numFmtId="0" fontId="0" fillId="5" borderId="13" xfId="0" applyFill="1" applyBorder="1" applyAlignment="1">
      <alignment horizontal="center"/>
    </xf>
    <xf numFmtId="0" fontId="0" fillId="5" borderId="12" xfId="0" applyFill="1" applyBorder="1" applyAlignment="1">
      <alignment horizontal="center"/>
    </xf>
    <xf numFmtId="0" fontId="0" fillId="5" borderId="9" xfId="0" applyFill="1" applyBorder="1"/>
    <xf numFmtId="37" fontId="0" fillId="5" borderId="13" xfId="0" applyNumberFormat="1" applyFill="1" applyBorder="1" applyAlignment="1">
      <alignment horizontal="center"/>
    </xf>
    <xf numFmtId="37" fontId="0" fillId="5" borderId="12" xfId="0" applyNumberFormat="1" applyFill="1" applyBorder="1" applyAlignment="1">
      <alignment horizontal="center"/>
    </xf>
    <xf numFmtId="41" fontId="0" fillId="5" borderId="9" xfId="0" applyNumberFormat="1" applyFill="1" applyBorder="1" applyAlignment="1">
      <alignment horizontal="center"/>
    </xf>
    <xf numFmtId="37" fontId="0" fillId="5" borderId="7" xfId="0" applyNumberFormat="1" applyFill="1" applyBorder="1" applyAlignment="1">
      <alignment horizontal="center"/>
    </xf>
    <xf numFmtId="37" fontId="0" fillId="5" borderId="6" xfId="0" applyNumberFormat="1" applyFill="1" applyBorder="1" applyAlignment="1">
      <alignment horizontal="center"/>
    </xf>
    <xf numFmtId="0" fontId="0" fillId="5" borderId="14" xfId="0" applyFill="1" applyBorder="1" applyAlignment="1">
      <alignment horizontal="left"/>
    </xf>
    <xf numFmtId="0" fontId="0" fillId="5" borderId="15" xfId="0" applyFill="1" applyBorder="1" applyAlignment="1">
      <alignment horizontal="left"/>
    </xf>
    <xf numFmtId="0" fontId="0" fillId="5" borderId="8" xfId="0" applyFill="1" applyBorder="1" applyAlignment="1">
      <alignment horizontal="left"/>
    </xf>
    <xf numFmtId="0" fontId="6" fillId="5" borderId="8" xfId="0" applyFont="1" applyFill="1" applyBorder="1" applyAlignment="1">
      <alignment horizontal="left"/>
    </xf>
    <xf numFmtId="0" fontId="0" fillId="5" borderId="3" xfId="0" applyFill="1" applyBorder="1" applyAlignment="1">
      <alignment horizontal="left"/>
    </xf>
    <xf numFmtId="164" fontId="3" fillId="2" borderId="0" xfId="1" applyNumberFormat="1" applyFont="1" applyFill="1" applyBorder="1" applyAlignment="1">
      <alignment horizontal="center"/>
    </xf>
    <xf numFmtId="164" fontId="3" fillId="2" borderId="7" xfId="1" applyNumberFormat="1" applyFont="1" applyFill="1" applyBorder="1" applyAlignment="1">
      <alignment horizontal="center"/>
    </xf>
    <xf numFmtId="164" fontId="0" fillId="5" borderId="0" xfId="1" applyNumberFormat="1" applyFont="1" applyFill="1" applyBorder="1" applyAlignment="1">
      <alignment horizontal="center"/>
    </xf>
    <xf numFmtId="10" fontId="0" fillId="5" borderId="0" xfId="1" applyNumberFormat="1" applyFont="1" applyFill="1" applyAlignment="1">
      <alignment horizontal="center"/>
    </xf>
    <xf numFmtId="43" fontId="0" fillId="5" borderId="0" xfId="0" applyNumberFormat="1" applyFill="1" applyAlignment="1">
      <alignment horizontal="center"/>
    </xf>
    <xf numFmtId="41" fontId="0" fillId="5" borderId="18" xfId="0" applyNumberFormat="1" applyFill="1" applyBorder="1" applyAlignment="1">
      <alignment horizontal="center"/>
    </xf>
    <xf numFmtId="0" fontId="6" fillId="5" borderId="44" xfId="0" applyFont="1" applyFill="1" applyBorder="1"/>
    <xf numFmtId="41" fontId="0" fillId="5" borderId="46" xfId="0" applyNumberFormat="1" applyFill="1" applyBorder="1"/>
    <xf numFmtId="41" fontId="0" fillId="5" borderId="45" xfId="0" applyNumberFormat="1" applyFill="1" applyBorder="1"/>
    <xf numFmtId="178" fontId="9" fillId="2" borderId="8" xfId="0" applyNumberFormat="1" applyFont="1" applyFill="1" applyBorder="1" applyAlignment="1">
      <alignment horizontal="center"/>
    </xf>
    <xf numFmtId="178" fontId="9" fillId="2" borderId="15" xfId="0" applyNumberFormat="1" applyFont="1" applyFill="1" applyBorder="1" applyAlignment="1">
      <alignment horizontal="center"/>
    </xf>
    <xf numFmtId="0" fontId="7" fillId="5" borderId="0" xfId="0" applyFont="1" applyFill="1" applyAlignment="1">
      <alignment horizontal="left"/>
    </xf>
    <xf numFmtId="164" fontId="3" fillId="5" borderId="0" xfId="1" applyNumberFormat="1" applyFont="1" applyFill="1" applyBorder="1" applyAlignment="1">
      <alignment horizontal="center"/>
    </xf>
    <xf numFmtId="172" fontId="0" fillId="5" borderId="0" xfId="0" applyNumberFormat="1" applyFill="1" applyAlignment="1">
      <alignment horizontal="center" vertical="center"/>
    </xf>
    <xf numFmtId="175" fontId="3" fillId="2" borderId="9" xfId="1" applyNumberFormat="1" applyFont="1" applyFill="1" applyBorder="1" applyAlignment="1">
      <alignment horizontal="center"/>
    </xf>
    <xf numFmtId="175" fontId="3" fillId="2" borderId="6" xfId="1" applyNumberFormat="1" applyFont="1" applyFill="1" applyBorder="1" applyAlignment="1">
      <alignment horizontal="center"/>
    </xf>
    <xf numFmtId="173" fontId="0" fillId="2" borderId="0" xfId="0" applyNumberFormat="1" applyFill="1"/>
    <xf numFmtId="2" fontId="3" fillId="2" borderId="9" xfId="0" applyNumberFormat="1" applyFont="1" applyFill="1" applyBorder="1" applyAlignment="1">
      <alignment horizontal="right"/>
    </xf>
    <xf numFmtId="43" fontId="15" fillId="5" borderId="0" xfId="6" applyFont="1" applyFill="1" applyAlignment="1">
      <alignment horizontal="left" vertical="center" wrapText="1"/>
    </xf>
    <xf numFmtId="43" fontId="15" fillId="7" borderId="0" xfId="6" applyFont="1" applyFill="1" applyAlignment="1">
      <alignment horizontal="centerContinuous" vertical="top" wrapText="1"/>
    </xf>
    <xf numFmtId="43" fontId="1" fillId="0" borderId="0" xfId="6" applyFont="1" applyAlignment="1">
      <alignment vertical="center"/>
    </xf>
    <xf numFmtId="0" fontId="0" fillId="13" borderId="0" xfId="0" applyFill="1"/>
    <xf numFmtId="0" fontId="0" fillId="13" borderId="0" xfId="0" applyFill="1" applyAlignment="1">
      <alignment horizontal="right"/>
    </xf>
    <xf numFmtId="165" fontId="0" fillId="13" borderId="0" xfId="0" applyNumberFormat="1" applyFill="1"/>
    <xf numFmtId="165" fontId="6" fillId="13" borderId="0" xfId="0" applyNumberFormat="1" applyFont="1" applyFill="1"/>
    <xf numFmtId="165" fontId="0" fillId="13" borderId="0" xfId="6" applyNumberFormat="1" applyFont="1" applyFill="1" applyAlignment="1">
      <alignment horizontal="right"/>
    </xf>
    <xf numFmtId="0" fontId="34" fillId="13" borderId="0" xfId="0" applyFont="1" applyFill="1"/>
    <xf numFmtId="0" fontId="12" fillId="13" borderId="0" xfId="0" applyFont="1" applyFill="1" applyAlignment="1">
      <alignment horizontal="left" indent="1"/>
    </xf>
    <xf numFmtId="0" fontId="12" fillId="13" borderId="0" xfId="0" applyFont="1" applyFill="1" applyAlignment="1">
      <alignment horizontal="left"/>
    </xf>
    <xf numFmtId="0" fontId="12" fillId="13" borderId="0" xfId="0" applyFont="1" applyFill="1" applyAlignment="1">
      <alignment horizontal="right"/>
    </xf>
    <xf numFmtId="165" fontId="12" fillId="13" borderId="0" xfId="6" applyNumberFormat="1" applyFont="1" applyFill="1" applyAlignment="1">
      <alignment horizontal="right"/>
    </xf>
    <xf numFmtId="37" fontId="42" fillId="14" borderId="0" xfId="0" applyNumberFormat="1" applyFont="1" applyFill="1" applyAlignment="1">
      <alignment horizontal="center" vertical="center"/>
    </xf>
    <xf numFmtId="37" fontId="48" fillId="14" borderId="0" xfId="0" applyNumberFormat="1" applyFont="1" applyFill="1" applyAlignment="1">
      <alignment horizontal="center" vertical="center" wrapText="1"/>
    </xf>
    <xf numFmtId="37" fontId="42" fillId="14" borderId="0" xfId="0" applyNumberFormat="1" applyFont="1" applyFill="1" applyAlignment="1">
      <alignment horizontal="right" vertical="center"/>
    </xf>
    <xf numFmtId="165" fontId="0" fillId="13" borderId="0" xfId="6" applyNumberFormat="1" applyFont="1" applyFill="1"/>
    <xf numFmtId="165" fontId="12" fillId="13" borderId="0" xfId="0" applyNumberFormat="1" applyFont="1" applyFill="1" applyAlignment="1">
      <alignment horizontal="right"/>
    </xf>
    <xf numFmtId="37" fontId="46" fillId="13" borderId="0" xfId="0" applyNumberFormat="1" applyFont="1" applyFill="1" applyAlignment="1">
      <alignment horizontal="left" vertical="center" wrapText="1"/>
    </xf>
    <xf numFmtId="37" fontId="46" fillId="13" borderId="0" xfId="0" applyNumberFormat="1" applyFont="1" applyFill="1" applyAlignment="1">
      <alignment horizontal="right" vertical="center" wrapText="1"/>
    </xf>
    <xf numFmtId="43" fontId="34" fillId="13" borderId="0" xfId="0" applyNumberFormat="1" applyFont="1" applyFill="1"/>
    <xf numFmtId="165" fontId="6" fillId="13" borderId="0" xfId="6" applyNumberFormat="1" applyFont="1" applyFill="1" applyAlignment="1">
      <alignment horizontal="right"/>
    </xf>
    <xf numFmtId="0" fontId="45" fillId="13" borderId="0" xfId="0" applyFont="1" applyFill="1"/>
    <xf numFmtId="165" fontId="40" fillId="13" borderId="0" xfId="6" applyNumberFormat="1" applyFont="1" applyFill="1" applyBorder="1" applyAlignment="1">
      <alignment horizontal="right"/>
    </xf>
    <xf numFmtId="165" fontId="47" fillId="13" borderId="0" xfId="6" applyNumberFormat="1" applyFont="1" applyFill="1" applyBorder="1" applyAlignment="1">
      <alignment horizontal="right"/>
    </xf>
    <xf numFmtId="165" fontId="0" fillId="13" borderId="0" xfId="6" applyNumberFormat="1" applyFont="1" applyFill="1" applyBorder="1" applyAlignment="1">
      <alignment horizontal="right"/>
    </xf>
    <xf numFmtId="3" fontId="0" fillId="0" borderId="0" xfId="0" applyNumberFormat="1"/>
    <xf numFmtId="165" fontId="0" fillId="0" borderId="0" xfId="6" applyNumberFormat="1" applyFont="1"/>
    <xf numFmtId="165" fontId="45" fillId="13" borderId="0" xfId="6" applyNumberFormat="1" applyFont="1" applyFill="1" applyAlignment="1">
      <alignment horizontal="right"/>
    </xf>
    <xf numFmtId="165" fontId="44" fillId="13" borderId="0" xfId="0" applyNumberFormat="1" applyFont="1" applyFill="1" applyAlignment="1">
      <alignment horizontal="right" vertical="center"/>
    </xf>
    <xf numFmtId="37" fontId="49" fillId="13" borderId="0" xfId="0" applyNumberFormat="1" applyFont="1" applyFill="1" applyAlignment="1">
      <alignment horizontal="left" vertical="center" wrapText="1" indent="1"/>
    </xf>
    <xf numFmtId="164" fontId="40" fillId="13" borderId="0" xfId="0" applyNumberFormat="1" applyFont="1" applyFill="1"/>
    <xf numFmtId="165" fontId="43" fillId="13" borderId="0" xfId="6" applyNumberFormat="1" applyFont="1" applyFill="1" applyAlignment="1">
      <alignment horizontal="right"/>
    </xf>
    <xf numFmtId="165" fontId="43" fillId="13" borderId="0" xfId="6" applyNumberFormat="1" applyFont="1" applyFill="1" applyBorder="1" applyAlignment="1">
      <alignment horizontal="right" vertical="center"/>
    </xf>
    <xf numFmtId="0" fontId="52" fillId="0" borderId="0" xfId="0" applyFont="1" applyAlignment="1">
      <alignment horizontal="left"/>
    </xf>
    <xf numFmtId="3" fontId="52" fillId="0" borderId="0" xfId="0" applyNumberFormat="1" applyFont="1"/>
    <xf numFmtId="164" fontId="0" fillId="0" borderId="0" xfId="0" applyNumberFormat="1"/>
    <xf numFmtId="165" fontId="52" fillId="0" borderId="0" xfId="6" applyNumberFormat="1" applyFont="1"/>
    <xf numFmtId="0" fontId="52" fillId="0" borderId="7" xfId="0" applyFont="1" applyBorder="1" applyAlignment="1">
      <alignment horizontal="left"/>
    </xf>
    <xf numFmtId="3" fontId="52" fillId="0" borderId="7" xfId="0" applyNumberFormat="1" applyFont="1" applyBorder="1"/>
    <xf numFmtId="164" fontId="0" fillId="0" borderId="7" xfId="0" applyNumberFormat="1" applyBorder="1"/>
    <xf numFmtId="0" fontId="53" fillId="9" borderId="0" xfId="0" applyFont="1" applyFill="1" applyAlignment="1">
      <alignment horizontal="left"/>
    </xf>
    <xf numFmtId="3" fontId="53" fillId="9" borderId="0" xfId="0" applyNumberFormat="1" applyFont="1" applyFill="1"/>
    <xf numFmtId="164" fontId="6" fillId="9" borderId="0" xfId="0" applyNumberFormat="1" applyFont="1" applyFill="1"/>
    <xf numFmtId="37" fontId="19" fillId="6" borderId="53" xfId="0" applyNumberFormat="1" applyFont="1" applyFill="1" applyBorder="1"/>
    <xf numFmtId="165" fontId="15" fillId="5" borderId="0" xfId="6" applyNumberFormat="1" applyFont="1" applyFill="1" applyAlignment="1">
      <alignment horizontal="left" vertical="center" wrapText="1"/>
    </xf>
    <xf numFmtId="165" fontId="15" fillId="2" borderId="27" xfId="6" applyNumberFormat="1" applyFont="1" applyFill="1" applyBorder="1" applyAlignment="1">
      <alignment vertical="center" wrapText="1"/>
    </xf>
    <xf numFmtId="165" fontId="15" fillId="7" borderId="0" xfId="6" applyNumberFormat="1" applyFont="1" applyFill="1" applyAlignment="1">
      <alignment horizontal="centerContinuous" vertical="top" wrapText="1"/>
    </xf>
    <xf numFmtId="165" fontId="22" fillId="2" borderId="0" xfId="6" applyNumberFormat="1" applyFont="1" applyFill="1" applyAlignment="1">
      <alignment vertical="center" wrapText="1"/>
    </xf>
    <xf numFmtId="165" fontId="1" fillId="0" borderId="0" xfId="6" applyNumberFormat="1" applyFont="1" applyAlignment="1">
      <alignment vertical="center"/>
    </xf>
    <xf numFmtId="43" fontId="15" fillId="2" borderId="27" xfId="6" applyFont="1" applyFill="1" applyBorder="1" applyAlignment="1">
      <alignment horizontal="left" vertical="center" wrapText="1"/>
    </xf>
    <xf numFmtId="9" fontId="15" fillId="5" borderId="0" xfId="0" applyNumberFormat="1" applyFont="1" applyFill="1" applyAlignment="1">
      <alignment horizontal="left" vertical="center"/>
    </xf>
    <xf numFmtId="177" fontId="25" fillId="2" borderId="0" xfId="2" applyNumberFormat="1" applyFont="1" applyFill="1" applyAlignment="1">
      <alignment horizontal="left" vertical="center" wrapText="1"/>
    </xf>
    <xf numFmtId="9" fontId="55" fillId="2" borderId="0" xfId="2" applyNumberFormat="1" applyFont="1" applyFill="1" applyAlignment="1">
      <alignment horizontal="center" vertical="center" wrapText="1"/>
    </xf>
    <xf numFmtId="165" fontId="22" fillId="2" borderId="8" xfId="6" applyNumberFormat="1" applyFont="1" applyFill="1" applyBorder="1" applyAlignment="1">
      <alignment horizontal="right" vertical="center" wrapText="1"/>
    </xf>
    <xf numFmtId="9" fontId="14" fillId="4" borderId="25" xfId="2" applyNumberFormat="1" applyFont="1" applyFill="1" applyBorder="1" applyAlignment="1">
      <alignment vertical="center" wrapText="1"/>
    </xf>
    <xf numFmtId="164" fontId="22" fillId="6" borderId="6" xfId="3" applyNumberFormat="1" applyFont="1" applyFill="1" applyBorder="1" applyAlignment="1">
      <alignment horizontal="right" vertical="center" wrapText="1"/>
    </xf>
    <xf numFmtId="41" fontId="22" fillId="2" borderId="15" xfId="2" applyNumberFormat="1" applyFont="1" applyFill="1" applyBorder="1" applyAlignment="1">
      <alignment horizontal="right" vertical="center" wrapText="1"/>
    </xf>
    <xf numFmtId="10" fontId="21" fillId="6" borderId="9" xfId="3" applyNumberFormat="1" applyFont="1" applyFill="1" applyBorder="1" applyAlignment="1">
      <alignment horizontal="right" vertical="center" wrapText="1"/>
    </xf>
    <xf numFmtId="10" fontId="22" fillId="6" borderId="9" xfId="3" applyNumberFormat="1" applyFont="1" applyFill="1" applyBorder="1" applyAlignment="1">
      <alignment horizontal="right" vertical="center" wrapText="1"/>
    </xf>
    <xf numFmtId="10" fontId="22" fillId="6" borderId="6" xfId="3" applyNumberFormat="1" applyFont="1" applyFill="1" applyBorder="1" applyAlignment="1">
      <alignment horizontal="right" vertical="center" wrapText="1"/>
    </xf>
    <xf numFmtId="10" fontId="22" fillId="2" borderId="15" xfId="2" applyNumberFormat="1" applyFont="1" applyFill="1" applyBorder="1" applyAlignment="1">
      <alignment horizontal="right" vertical="center" wrapText="1"/>
    </xf>
    <xf numFmtId="164" fontId="21" fillId="5" borderId="0" xfId="2" applyNumberFormat="1" applyFont="1" applyFill="1" applyAlignment="1">
      <alignment horizontal="center" vertical="center"/>
    </xf>
    <xf numFmtId="164" fontId="22" fillId="2" borderId="2" xfId="3" applyNumberFormat="1" applyFont="1" applyFill="1" applyBorder="1" applyAlignment="1">
      <alignment horizontal="right" vertical="center" wrapText="1"/>
    </xf>
    <xf numFmtId="164" fontId="22" fillId="2" borderId="36" xfId="3" applyNumberFormat="1" applyFont="1" applyFill="1" applyBorder="1" applyAlignment="1">
      <alignment horizontal="right" vertical="center" wrapText="1"/>
    </xf>
    <xf numFmtId="0" fontId="15" fillId="2" borderId="35" xfId="2" applyFont="1" applyFill="1" applyBorder="1" applyAlignment="1">
      <alignment horizontal="left" vertical="center"/>
    </xf>
    <xf numFmtId="164" fontId="22" fillId="7" borderId="2" xfId="3" applyNumberFormat="1" applyFont="1" applyFill="1" applyBorder="1" applyAlignment="1">
      <alignment horizontal="right" vertical="top" wrapText="1"/>
    </xf>
    <xf numFmtId="0" fontId="15" fillId="2" borderId="2" xfId="2" applyFont="1" applyFill="1" applyBorder="1" applyAlignment="1">
      <alignment horizontal="left" vertical="center"/>
    </xf>
    <xf numFmtId="41" fontId="22" fillId="2" borderId="3" xfId="2" applyNumberFormat="1" applyFont="1" applyFill="1" applyBorder="1" applyAlignment="1">
      <alignment horizontal="right" vertical="center" wrapText="1"/>
    </xf>
    <xf numFmtId="180" fontId="21" fillId="6" borderId="3" xfId="2" applyNumberFormat="1" applyFont="1" applyFill="1" applyBorder="1" applyAlignment="1">
      <alignment horizontal="center" vertical="center"/>
    </xf>
    <xf numFmtId="0" fontId="15" fillId="16" borderId="27" xfId="2" applyFont="1" applyFill="1" applyBorder="1" applyAlignment="1">
      <alignment vertical="center" wrapText="1"/>
    </xf>
    <xf numFmtId="0" fontId="24" fillId="16" borderId="8" xfId="2" applyFont="1" applyFill="1" applyBorder="1" applyAlignment="1">
      <alignment horizontal="center" vertical="center" wrapText="1"/>
    </xf>
    <xf numFmtId="0" fontId="15" fillId="16" borderId="0" xfId="2" applyFont="1" applyFill="1" applyAlignment="1">
      <alignment horizontal="center" vertical="center" wrapText="1"/>
    </xf>
    <xf numFmtId="0" fontId="14" fillId="16" borderId="23" xfId="2" applyFont="1" applyFill="1" applyBorder="1" applyAlignment="1">
      <alignment vertical="center" wrapText="1"/>
    </xf>
    <xf numFmtId="0" fontId="14" fillId="16" borderId="27" xfId="2" applyFont="1" applyFill="1" applyBorder="1" applyAlignment="1">
      <alignment vertical="center" wrapText="1"/>
    </xf>
    <xf numFmtId="168" fontId="14" fillId="16" borderId="24" xfId="2" applyNumberFormat="1" applyFont="1" applyFill="1" applyBorder="1" applyAlignment="1">
      <alignment horizontal="center" vertical="center" wrapText="1"/>
    </xf>
    <xf numFmtId="168" fontId="14" fillId="16" borderId="25" xfId="2" applyNumberFormat="1" applyFont="1" applyFill="1" applyBorder="1" applyAlignment="1">
      <alignment horizontal="centerContinuous" vertical="center" wrapText="1"/>
    </xf>
    <xf numFmtId="168" fontId="14" fillId="16" borderId="20" xfId="2" applyNumberFormat="1" applyFont="1" applyFill="1" applyBorder="1" applyAlignment="1">
      <alignment horizontal="centerContinuous" vertical="center" wrapText="1"/>
    </xf>
    <xf numFmtId="168" fontId="14" fillId="16" borderId="8" xfId="2" applyNumberFormat="1" applyFont="1" applyFill="1" applyBorder="1" applyAlignment="1">
      <alignment horizontal="center" vertical="center" wrapText="1"/>
    </xf>
    <xf numFmtId="168" fontId="14" fillId="16" borderId="0" xfId="2" applyNumberFormat="1" applyFont="1" applyFill="1" applyAlignment="1">
      <alignment horizontal="centerContinuous" vertical="center" wrapText="1"/>
    </xf>
    <xf numFmtId="168" fontId="14" fillId="16" borderId="18" xfId="2" applyNumberFormat="1" applyFont="1" applyFill="1" applyBorder="1" applyAlignment="1">
      <alignment horizontal="centerContinuous" vertical="center" wrapText="1"/>
    </xf>
    <xf numFmtId="0" fontId="14" fillId="16" borderId="8" xfId="2" applyFont="1" applyFill="1" applyBorder="1" applyAlignment="1">
      <alignment horizontal="center" vertical="center" wrapText="1"/>
    </xf>
    <xf numFmtId="0" fontId="14" fillId="16" borderId="0" xfId="2" applyFont="1" applyFill="1" applyAlignment="1">
      <alignment horizontal="centerContinuous" vertical="center" wrapText="1"/>
    </xf>
    <xf numFmtId="0" fontId="14" fillId="16" borderId="18" xfId="2" applyFont="1" applyFill="1" applyBorder="1" applyAlignment="1">
      <alignment horizontal="centerContinuous" vertical="center" wrapText="1"/>
    </xf>
    <xf numFmtId="0" fontId="25" fillId="8" borderId="40" xfId="2" applyFont="1" applyFill="1" applyBorder="1" applyAlignment="1">
      <alignment vertical="center"/>
    </xf>
    <xf numFmtId="165" fontId="22" fillId="2" borderId="69" xfId="2" applyNumberFormat="1" applyFont="1" applyFill="1" applyBorder="1" applyAlignment="1">
      <alignment horizontal="right" vertical="center" wrapText="1"/>
    </xf>
    <xf numFmtId="0" fontId="25" fillId="8" borderId="41" xfId="2" applyFont="1" applyFill="1" applyBorder="1" applyAlignment="1">
      <alignment vertical="center"/>
    </xf>
    <xf numFmtId="41" fontId="30" fillId="8" borderId="22" xfId="2" applyNumberFormat="1" applyFont="1" applyFill="1" applyBorder="1" applyAlignment="1">
      <alignment horizontal="right" vertical="center" wrapText="1"/>
    </xf>
    <xf numFmtId="164" fontId="30" fillId="8" borderId="41" xfId="3" applyNumberFormat="1" applyFont="1" applyFill="1" applyBorder="1" applyAlignment="1">
      <alignment horizontal="right" vertical="center" wrapText="1"/>
    </xf>
    <xf numFmtId="164" fontId="30" fillId="8" borderId="43" xfId="3" applyNumberFormat="1" applyFont="1" applyFill="1" applyBorder="1" applyAlignment="1">
      <alignment horizontal="right" vertical="center" wrapText="1"/>
    </xf>
    <xf numFmtId="0" fontId="22" fillId="2" borderId="8" xfId="2" applyFont="1" applyFill="1" applyBorder="1" applyAlignment="1">
      <alignment horizontal="right" vertical="top" wrapText="1"/>
    </xf>
    <xf numFmtId="0" fontId="23" fillId="2" borderId="8" xfId="2" applyFont="1" applyFill="1" applyBorder="1" applyAlignment="1">
      <alignment horizontal="right" vertical="center" wrapText="1"/>
    </xf>
    <xf numFmtId="3" fontId="22" fillId="2" borderId="8" xfId="2" applyNumberFormat="1" applyFont="1" applyFill="1" applyBorder="1" applyAlignment="1">
      <alignment horizontal="right" vertical="center" wrapText="1"/>
    </xf>
    <xf numFmtId="164" fontId="22" fillId="2" borderId="8" xfId="2" applyNumberFormat="1" applyFont="1" applyFill="1" applyBorder="1" applyAlignment="1">
      <alignment horizontal="right" vertical="center" wrapText="1"/>
    </xf>
    <xf numFmtId="10" fontId="22" fillId="2" borderId="8" xfId="3" applyNumberFormat="1" applyFont="1" applyFill="1" applyBorder="1" applyAlignment="1">
      <alignment horizontal="right" vertical="center" wrapText="1"/>
    </xf>
    <xf numFmtId="43" fontId="22" fillId="2" borderId="8" xfId="6" applyFont="1" applyFill="1" applyBorder="1" applyAlignment="1">
      <alignment horizontal="right" vertical="center" wrapText="1"/>
    </xf>
    <xf numFmtId="10" fontId="22" fillId="2" borderId="15" xfId="3" applyNumberFormat="1" applyFont="1" applyFill="1" applyBorder="1" applyAlignment="1">
      <alignment horizontal="right" vertical="center" wrapText="1"/>
    </xf>
    <xf numFmtId="0" fontId="22" fillId="2" borderId="0" xfId="2" applyFont="1" applyFill="1" applyAlignment="1">
      <alignment horizontal="right" vertical="center" wrapText="1"/>
    </xf>
    <xf numFmtId="0" fontId="22" fillId="2" borderId="18" xfId="2" applyFont="1" applyFill="1" applyBorder="1" applyAlignment="1">
      <alignment horizontal="right" vertical="center" wrapText="1"/>
    </xf>
    <xf numFmtId="0" fontId="15" fillId="2" borderId="0" xfId="2" applyFont="1" applyFill="1" applyAlignment="1">
      <alignment horizontal="right" vertical="center" wrapText="1"/>
    </xf>
    <xf numFmtId="0" fontId="15" fillId="2" borderId="18" xfId="2" applyFont="1" applyFill="1" applyBorder="1" applyAlignment="1">
      <alignment horizontal="right" vertical="center" wrapText="1"/>
    </xf>
    <xf numFmtId="179" fontId="15" fillId="2" borderId="0" xfId="2" applyNumberFormat="1" applyFont="1" applyFill="1" applyAlignment="1">
      <alignment horizontal="right" vertical="center" wrapText="1"/>
    </xf>
    <xf numFmtId="179" fontId="22" fillId="2" borderId="8" xfId="4" applyNumberFormat="1" applyFont="1" applyFill="1" applyBorder="1" applyAlignment="1">
      <alignment horizontal="right" vertical="center" wrapText="1"/>
    </xf>
    <xf numFmtId="166" fontId="15" fillId="2" borderId="0" xfId="2" applyNumberFormat="1" applyFont="1" applyFill="1" applyAlignment="1">
      <alignment horizontal="right" vertical="center" wrapText="1"/>
    </xf>
    <xf numFmtId="10" fontId="21" fillId="2" borderId="8" xfId="3" applyNumberFormat="1" applyFont="1" applyFill="1" applyBorder="1" applyAlignment="1">
      <alignment horizontal="right" vertical="center" wrapText="1"/>
    </xf>
    <xf numFmtId="165" fontId="15" fillId="2" borderId="0" xfId="6" applyNumberFormat="1" applyFont="1" applyFill="1" applyAlignment="1">
      <alignment horizontal="right" vertical="center" wrapText="1"/>
    </xf>
    <xf numFmtId="165" fontId="15" fillId="2" borderId="18" xfId="6" applyNumberFormat="1" applyFont="1" applyFill="1" applyBorder="1" applyAlignment="1">
      <alignment horizontal="right" vertical="center" wrapText="1"/>
    </xf>
    <xf numFmtId="43" fontId="15" fillId="2" borderId="0" xfId="6" applyFont="1" applyFill="1" applyAlignment="1">
      <alignment horizontal="right" vertical="center" wrapText="1"/>
    </xf>
    <xf numFmtId="43" fontId="15" fillId="2" borderId="18" xfId="6" applyFont="1" applyFill="1" applyBorder="1" applyAlignment="1">
      <alignment horizontal="right" vertical="center" wrapText="1"/>
    </xf>
    <xf numFmtId="0" fontId="15" fillId="2" borderId="7" xfId="2" applyFont="1" applyFill="1" applyBorder="1" applyAlignment="1">
      <alignment horizontal="right" vertical="center" wrapText="1"/>
    </xf>
    <xf numFmtId="0" fontId="15" fillId="2" borderId="29" xfId="2" applyFont="1" applyFill="1" applyBorder="1" applyAlignment="1">
      <alignment horizontal="right" vertical="center" wrapText="1"/>
    </xf>
    <xf numFmtId="179" fontId="21" fillId="2" borderId="0" xfId="2" applyNumberFormat="1" applyFont="1" applyFill="1" applyAlignment="1">
      <alignment horizontal="right" vertical="center" wrapText="1"/>
    </xf>
    <xf numFmtId="165" fontId="0" fillId="2" borderId="0" xfId="6" applyNumberFormat="1" applyFont="1" applyFill="1" applyAlignment="1">
      <alignment horizontal="center"/>
    </xf>
    <xf numFmtId="165" fontId="0" fillId="2" borderId="9" xfId="6" applyNumberFormat="1" applyFont="1" applyFill="1" applyBorder="1" applyAlignment="1">
      <alignment horizontal="center"/>
    </xf>
    <xf numFmtId="165" fontId="0" fillId="2" borderId="7" xfId="6" applyNumberFormat="1" applyFont="1" applyFill="1" applyBorder="1" applyAlignment="1">
      <alignment horizontal="center"/>
    </xf>
    <xf numFmtId="165" fontId="0" fillId="2" borderId="6" xfId="6" applyNumberFormat="1" applyFont="1" applyFill="1" applyBorder="1" applyAlignment="1">
      <alignment horizontal="center"/>
    </xf>
    <xf numFmtId="165" fontId="0" fillId="2" borderId="18" xfId="0" applyNumberFormat="1" applyFill="1" applyBorder="1"/>
    <xf numFmtId="165" fontId="39" fillId="2" borderId="18" xfId="6" applyNumberFormat="1" applyFont="1" applyFill="1" applyBorder="1"/>
    <xf numFmtId="0" fontId="7" fillId="16" borderId="44" xfId="0" applyFont="1" applyFill="1" applyBorder="1"/>
    <xf numFmtId="0" fontId="7" fillId="16" borderId="46" xfId="0" applyFont="1" applyFill="1" applyBorder="1" applyAlignment="1">
      <alignment horizontal="right"/>
    </xf>
    <xf numFmtId="0" fontId="7" fillId="16" borderId="45" xfId="0" applyFont="1" applyFill="1" applyBorder="1" applyAlignment="1">
      <alignment horizontal="right"/>
    </xf>
    <xf numFmtId="0" fontId="4" fillId="16" borderId="46" xfId="0" applyFont="1" applyFill="1" applyBorder="1"/>
    <xf numFmtId="0" fontId="7" fillId="16" borderId="46" xfId="0" applyFont="1" applyFill="1" applyBorder="1"/>
    <xf numFmtId="0" fontId="0" fillId="16" borderId="46" xfId="0" applyFill="1" applyBorder="1"/>
    <xf numFmtId="0" fontId="0" fillId="16" borderId="45" xfId="0" applyFill="1" applyBorder="1"/>
    <xf numFmtId="0" fontId="56" fillId="5" borderId="0" xfId="0" applyFont="1" applyFill="1" applyAlignment="1">
      <alignment horizontal="left" vertical="center"/>
    </xf>
    <xf numFmtId="0" fontId="57" fillId="5" borderId="0" xfId="0" applyFont="1" applyFill="1" applyAlignment="1">
      <alignment horizontal="left" vertical="center"/>
    </xf>
    <xf numFmtId="165" fontId="6" fillId="2" borderId="45" xfId="0" applyNumberFormat="1" applyFont="1" applyFill="1" applyBorder="1"/>
    <xf numFmtId="165" fontId="0" fillId="2" borderId="52" xfId="0" applyNumberFormat="1" applyFill="1" applyBorder="1"/>
    <xf numFmtId="0" fontId="4" fillId="16" borderId="23" xfId="0" applyFont="1" applyFill="1" applyBorder="1"/>
    <xf numFmtId="0" fontId="7" fillId="16" borderId="20" xfId="0" applyFont="1" applyFill="1" applyBorder="1"/>
    <xf numFmtId="10" fontId="9" fillId="2" borderId="63" xfId="1" applyNumberFormat="1" applyFont="1" applyFill="1" applyBorder="1"/>
    <xf numFmtId="41" fontId="4" fillId="16" borderId="23" xfId="0" applyNumberFormat="1" applyFont="1" applyFill="1" applyBorder="1"/>
    <xf numFmtId="41" fontId="7" fillId="16" borderId="25" xfId="0" applyNumberFormat="1" applyFont="1" applyFill="1" applyBorder="1"/>
    <xf numFmtId="0" fontId="7" fillId="16" borderId="25" xfId="0" applyFont="1" applyFill="1" applyBorder="1" applyAlignment="1">
      <alignment horizontal="center"/>
    </xf>
    <xf numFmtId="176" fontId="7" fillId="16" borderId="25" xfId="0" applyNumberFormat="1" applyFont="1" applyFill="1" applyBorder="1" applyAlignment="1">
      <alignment horizontal="center"/>
    </xf>
    <xf numFmtId="2" fontId="7" fillId="16" borderId="25" xfId="0" applyNumberFormat="1" applyFont="1" applyFill="1" applyBorder="1" applyAlignment="1">
      <alignment horizontal="center"/>
    </xf>
    <xf numFmtId="41" fontId="7" fillId="16" borderId="25" xfId="0" applyNumberFormat="1" applyFont="1" applyFill="1" applyBorder="1" applyAlignment="1">
      <alignment horizontal="center"/>
    </xf>
    <xf numFmtId="41" fontId="7" fillId="16" borderId="20" xfId="0" applyNumberFormat="1" applyFont="1" applyFill="1" applyBorder="1" applyAlignment="1">
      <alignment horizontal="center"/>
    </xf>
    <xf numFmtId="41" fontId="0" fillId="17" borderId="0" xfId="0" applyNumberFormat="1" applyFill="1" applyAlignment="1">
      <alignment horizontal="center"/>
    </xf>
    <xf numFmtId="0" fontId="9" fillId="17" borderId="0" xfId="0" applyFont="1" applyFill="1" applyAlignment="1">
      <alignment horizontal="center"/>
    </xf>
    <xf numFmtId="181" fontId="21" fillId="6" borderId="14" xfId="2" applyNumberFormat="1" applyFont="1" applyFill="1" applyBorder="1" applyAlignment="1">
      <alignment horizontal="center" vertical="center"/>
    </xf>
    <xf numFmtId="165" fontId="9" fillId="9" borderId="9" xfId="6" applyNumberFormat="1" applyFont="1" applyFill="1" applyBorder="1"/>
    <xf numFmtId="0" fontId="4" fillId="16" borderId="3" xfId="0" applyFont="1" applyFill="1" applyBorder="1"/>
    <xf numFmtId="0" fontId="0" fillId="16" borderId="2" xfId="0" applyFill="1" applyBorder="1"/>
    <xf numFmtId="0" fontId="0" fillId="16" borderId="1" xfId="0" applyFill="1" applyBorder="1"/>
    <xf numFmtId="0" fontId="0" fillId="8" borderId="8" xfId="0" applyFill="1" applyBorder="1" applyAlignment="1">
      <alignment horizontal="center"/>
    </xf>
    <xf numFmtId="0" fontId="0" fillId="8" borderId="0" xfId="0" applyFill="1" applyAlignment="1">
      <alignment horizontal="centerContinuous"/>
    </xf>
    <xf numFmtId="0" fontId="0" fillId="8" borderId="9" xfId="0" applyFill="1" applyBorder="1" applyAlignment="1">
      <alignment horizontal="centerContinuous"/>
    </xf>
    <xf numFmtId="0" fontId="0" fillId="8" borderId="15" xfId="0" applyFill="1" applyBorder="1" applyAlignment="1">
      <alignment horizontal="center"/>
    </xf>
    <xf numFmtId="0" fontId="0" fillId="8" borderId="7" xfId="0" applyFill="1" applyBorder="1" applyAlignment="1">
      <alignment horizontal="centerContinuous"/>
    </xf>
    <xf numFmtId="0" fontId="0" fillId="8" borderId="6" xfId="0" applyFill="1" applyBorder="1" applyAlignment="1">
      <alignment horizontal="center"/>
    </xf>
    <xf numFmtId="165" fontId="0" fillId="2" borderId="6" xfId="6" applyNumberFormat="1" applyFont="1" applyFill="1" applyBorder="1"/>
    <xf numFmtId="165" fontId="0" fillId="2" borderId="9" xfId="6" applyNumberFormat="1" applyFont="1" applyFill="1" applyBorder="1"/>
    <xf numFmtId="183" fontId="19" fillId="2" borderId="9" xfId="0" applyNumberFormat="1" applyFont="1" applyFill="1" applyBorder="1" applyAlignment="1">
      <alignment horizontal="right"/>
    </xf>
    <xf numFmtId="10" fontId="33" fillId="17" borderId="0" xfId="1" applyNumberFormat="1" applyFont="1" applyFill="1" applyAlignment="1">
      <alignment horizontal="center"/>
    </xf>
    <xf numFmtId="10" fontId="36" fillId="12" borderId="0" xfId="1" applyNumberFormat="1" applyFont="1" applyFill="1" applyAlignment="1">
      <alignment horizontal="center"/>
    </xf>
    <xf numFmtId="10" fontId="6" fillId="2" borderId="68" xfId="1" applyNumberFormat="1" applyFont="1" applyFill="1" applyBorder="1" applyAlignment="1">
      <alignment horizontal="center"/>
    </xf>
    <xf numFmtId="10" fontId="38" fillId="6" borderId="68" xfId="0" applyNumberFormat="1" applyFont="1" applyFill="1" applyBorder="1" applyAlignment="1">
      <alignment horizontal="center"/>
    </xf>
    <xf numFmtId="0" fontId="0" fillId="18" borderId="14" xfId="0" applyFill="1" applyBorder="1"/>
    <xf numFmtId="0" fontId="40" fillId="18" borderId="12" xfId="0" applyFont="1" applyFill="1" applyBorder="1" applyAlignment="1">
      <alignment horizontal="center"/>
    </xf>
    <xf numFmtId="0" fontId="0" fillId="18" borderId="12" xfId="0" applyFill="1" applyBorder="1"/>
    <xf numFmtId="0" fontId="4" fillId="16" borderId="44" xfId="0" applyFont="1" applyFill="1" applyBorder="1"/>
    <xf numFmtId="0" fontId="4" fillId="16" borderId="46" xfId="0" applyFont="1" applyFill="1" applyBorder="1" applyAlignment="1">
      <alignment horizontal="center"/>
    </xf>
    <xf numFmtId="0" fontId="4" fillId="16" borderId="45" xfId="0" applyFont="1" applyFill="1" applyBorder="1" applyAlignment="1">
      <alignment horizontal="center"/>
    </xf>
    <xf numFmtId="164" fontId="9" fillId="2" borderId="12" xfId="1" applyNumberFormat="1" applyFont="1" applyFill="1" applyBorder="1"/>
    <xf numFmtId="43" fontId="0" fillId="5" borderId="0" xfId="6" applyFont="1" applyFill="1"/>
    <xf numFmtId="165" fontId="0" fillId="2" borderId="13" xfId="6" applyNumberFormat="1" applyFont="1" applyFill="1" applyBorder="1"/>
    <xf numFmtId="165" fontId="0" fillId="2" borderId="0" xfId="6" applyNumberFormat="1" applyFont="1" applyFill="1"/>
    <xf numFmtId="165" fontId="9" fillId="5" borderId="9" xfId="6" applyNumberFormat="1" applyFont="1" applyFill="1" applyBorder="1" applyAlignment="1">
      <alignment horizontal="right"/>
    </xf>
    <xf numFmtId="0" fontId="4" fillId="16" borderId="25" xfId="0" applyFont="1" applyFill="1" applyBorder="1" applyAlignment="1">
      <alignment horizontal="center"/>
    </xf>
    <xf numFmtId="0" fontId="20" fillId="2" borderId="3" xfId="0" applyFont="1" applyFill="1" applyBorder="1"/>
    <xf numFmtId="0" fontId="0" fillId="6" borderId="1" xfId="0" applyFill="1" applyBorder="1"/>
    <xf numFmtId="170" fontId="0" fillId="2" borderId="0" xfId="0" applyNumberFormat="1" applyFill="1" applyAlignment="1">
      <alignment horizontal="center"/>
    </xf>
    <xf numFmtId="165" fontId="0" fillId="2" borderId="18" xfId="6" applyNumberFormat="1" applyFont="1" applyFill="1" applyBorder="1" applyAlignment="1">
      <alignment horizontal="center"/>
    </xf>
    <xf numFmtId="165" fontId="9" fillId="2" borderId="9" xfId="6" applyNumberFormat="1" applyFont="1" applyFill="1" applyBorder="1" applyAlignment="1">
      <alignment horizontal="right"/>
    </xf>
    <xf numFmtId="0" fontId="4" fillId="16" borderId="44" xfId="0" applyFont="1" applyFill="1" applyBorder="1" applyAlignment="1">
      <alignment horizontal="center"/>
    </xf>
    <xf numFmtId="0" fontId="10" fillId="2" borderId="9" xfId="0" applyFont="1" applyFill="1" applyBorder="1"/>
    <xf numFmtId="179" fontId="22" fillId="2" borderId="0" xfId="2" applyNumberFormat="1" applyFont="1" applyFill="1" applyAlignment="1">
      <alignment horizontal="right" vertical="center" wrapText="1"/>
    </xf>
    <xf numFmtId="43" fontId="21" fillId="5" borderId="0" xfId="6" applyFont="1" applyFill="1" applyAlignment="1">
      <alignment horizontal="right" vertical="center"/>
    </xf>
    <xf numFmtId="0" fontId="10" fillId="2" borderId="8" xfId="0" applyFont="1" applyFill="1" applyBorder="1" applyAlignment="1">
      <alignment horizontal="left" indent="3"/>
    </xf>
    <xf numFmtId="0" fontId="0" fillId="2" borderId="8" xfId="0" applyFill="1" applyBorder="1" applyAlignment="1">
      <alignment horizontal="left" indent="4"/>
    </xf>
    <xf numFmtId="0" fontId="0" fillId="2" borderId="15" xfId="0" applyFill="1" applyBorder="1" applyAlignment="1">
      <alignment horizontal="left" indent="4"/>
    </xf>
    <xf numFmtId="182" fontId="3" fillId="2" borderId="9" xfId="6" applyNumberFormat="1" applyFont="1" applyFill="1" applyBorder="1" applyAlignment="1">
      <alignment horizontal="right" indent="1"/>
    </xf>
    <xf numFmtId="10" fontId="9" fillId="2" borderId="9" xfId="1" applyNumberFormat="1" applyFont="1" applyFill="1" applyBorder="1" applyAlignment="1">
      <alignment horizontal="right" indent="2"/>
    </xf>
    <xf numFmtId="9" fontId="9" fillId="2" borderId="9" xfId="0" applyNumberFormat="1" applyFont="1" applyFill="1" applyBorder="1" applyAlignment="1">
      <alignment horizontal="right" indent="2"/>
    </xf>
    <xf numFmtId="10" fontId="9" fillId="2" borderId="9" xfId="0" applyNumberFormat="1" applyFont="1" applyFill="1" applyBorder="1" applyAlignment="1">
      <alignment horizontal="right" indent="2"/>
    </xf>
    <xf numFmtId="0" fontId="9" fillId="2" borderId="9" xfId="0" applyFont="1" applyFill="1" applyBorder="1" applyAlignment="1">
      <alignment horizontal="right" indent="2"/>
    </xf>
    <xf numFmtId="165" fontId="0" fillId="2" borderId="9" xfId="6" applyNumberFormat="1" applyFont="1" applyFill="1" applyBorder="1" applyAlignment="1">
      <alignment horizontal="right" indent="1"/>
    </xf>
    <xf numFmtId="165" fontId="0" fillId="2" borderId="6" xfId="6" applyNumberFormat="1" applyFont="1" applyFill="1" applyBorder="1" applyAlignment="1">
      <alignment horizontal="right" indent="1"/>
    </xf>
    <xf numFmtId="0" fontId="10" fillId="9" borderId="44" xfId="0" applyFont="1" applyFill="1" applyBorder="1"/>
    <xf numFmtId="0" fontId="0" fillId="9" borderId="46" xfId="0" applyFill="1" applyBorder="1"/>
    <xf numFmtId="3" fontId="0" fillId="9" borderId="46" xfId="0" applyNumberFormat="1" applyFill="1" applyBorder="1" applyAlignment="1">
      <alignment horizontal="center"/>
    </xf>
    <xf numFmtId="39" fontId="0" fillId="9" borderId="45" xfId="0" applyNumberFormat="1" applyFill="1" applyBorder="1" applyAlignment="1">
      <alignment horizontal="center"/>
    </xf>
    <xf numFmtId="4" fontId="0" fillId="9" borderId="45" xfId="0" applyNumberFormat="1" applyFill="1" applyBorder="1" applyAlignment="1">
      <alignment horizontal="center"/>
    </xf>
    <xf numFmtId="0" fontId="6" fillId="2" borderId="8" xfId="0" applyFont="1" applyFill="1" applyBorder="1" applyAlignment="1">
      <alignment horizontal="left" indent="1"/>
    </xf>
    <xf numFmtId="0" fontId="6" fillId="2" borderId="0" xfId="0" applyFont="1" applyFill="1" applyAlignment="1">
      <alignment horizontal="left" indent="1"/>
    </xf>
    <xf numFmtId="41" fontId="59" fillId="2" borderId="0" xfId="5" applyNumberFormat="1" applyFont="1" applyFill="1"/>
    <xf numFmtId="41" fontId="12" fillId="19" borderId="7" xfId="5" applyNumberFormat="1" applyFont="1" applyFill="1" applyBorder="1"/>
    <xf numFmtId="164" fontId="0" fillId="19" borderId="13" xfId="0" applyNumberFormat="1" applyFill="1" applyBorder="1"/>
    <xf numFmtId="164" fontId="0" fillId="19" borderId="7" xfId="0" applyNumberFormat="1" applyFill="1" applyBorder="1"/>
    <xf numFmtId="0" fontId="0" fillId="2" borderId="46" xfId="0" applyFill="1" applyBorder="1" applyAlignment="1">
      <alignment horizontal="left" indent="1"/>
    </xf>
    <xf numFmtId="164" fontId="3" fillId="2" borderId="21" xfId="0" applyNumberFormat="1" applyFont="1" applyFill="1" applyBorder="1" applyAlignment="1">
      <alignment horizontal="center"/>
    </xf>
    <xf numFmtId="0" fontId="0" fillId="2" borderId="50" xfId="0" applyFill="1" applyBorder="1" applyAlignment="1">
      <alignment horizontal="left" indent="1"/>
    </xf>
    <xf numFmtId="0" fontId="0" fillId="2" borderId="0" xfId="0" applyFill="1" applyAlignment="1">
      <alignment horizontal="left" wrapText="1" indent="1"/>
    </xf>
    <xf numFmtId="0" fontId="6" fillId="2" borderId="49" xfId="0" applyFont="1" applyFill="1" applyBorder="1"/>
    <xf numFmtId="0" fontId="0" fillId="2" borderId="50" xfId="0" applyFill="1" applyBorder="1" applyAlignment="1">
      <alignment horizontal="left" wrapText="1" indent="1"/>
    </xf>
    <xf numFmtId="0" fontId="0" fillId="2" borderId="13" xfId="0" applyFill="1" applyBorder="1" applyAlignment="1">
      <alignment wrapText="1"/>
    </xf>
    <xf numFmtId="0" fontId="4" fillId="16" borderId="23" xfId="0" applyFont="1" applyFill="1" applyBorder="1" applyAlignment="1">
      <alignment wrapText="1"/>
    </xf>
    <xf numFmtId="0" fontId="4" fillId="16" borderId="25" xfId="0" applyFont="1" applyFill="1" applyBorder="1" applyAlignment="1">
      <alignment wrapText="1"/>
    </xf>
    <xf numFmtId="0" fontId="4" fillId="16" borderId="46" xfId="0" applyFont="1" applyFill="1" applyBorder="1" applyAlignment="1">
      <alignment horizontal="right"/>
    </xf>
    <xf numFmtId="0" fontId="3" fillId="18" borderId="8" xfId="0" applyFont="1" applyFill="1" applyBorder="1"/>
    <xf numFmtId="0" fontId="3" fillId="18" borderId="0" xfId="0" applyFont="1" applyFill="1"/>
    <xf numFmtId="168" fontId="12" fillId="18" borderId="0" xfId="5" applyNumberFormat="1" applyFont="1" applyFill="1" applyBorder="1"/>
    <xf numFmtId="168" fontId="12" fillId="18" borderId="9" xfId="5" applyNumberFormat="1" applyFont="1" applyFill="1" applyBorder="1"/>
    <xf numFmtId="0" fontId="12" fillId="18" borderId="0" xfId="5" applyFont="1" applyFill="1" applyBorder="1"/>
    <xf numFmtId="0" fontId="12" fillId="18" borderId="15" xfId="5" applyFont="1" applyFill="1" applyBorder="1"/>
    <xf numFmtId="0" fontId="12" fillId="18" borderId="7" xfId="5" applyFont="1" applyFill="1" applyBorder="1"/>
    <xf numFmtId="174" fontId="12" fillId="18" borderId="7" xfId="5" applyNumberFormat="1" applyFont="1" applyFill="1" applyBorder="1"/>
    <xf numFmtId="174" fontId="12" fillId="18" borderId="6" xfId="5" applyNumberFormat="1" applyFont="1" applyFill="1" applyBorder="1"/>
    <xf numFmtId="0" fontId="7" fillId="16" borderId="14" xfId="0" applyFont="1" applyFill="1" applyBorder="1"/>
    <xf numFmtId="0" fontId="7" fillId="16" borderId="13" xfId="0" applyFont="1" applyFill="1" applyBorder="1"/>
    <xf numFmtId="168" fontId="11" fillId="16" borderId="13" xfId="5" applyNumberFormat="1" applyFont="1" applyFill="1" applyBorder="1"/>
    <xf numFmtId="168" fontId="11" fillId="16" borderId="12" xfId="5" applyNumberFormat="1" applyFont="1" applyFill="1" applyBorder="1"/>
    <xf numFmtId="165" fontId="0" fillId="13" borderId="0" xfId="0" applyNumberFormat="1" applyFill="1" applyAlignment="1">
      <alignment horizontal="right"/>
    </xf>
    <xf numFmtId="10" fontId="7" fillId="16" borderId="25" xfId="1" applyNumberFormat="1" applyFont="1" applyFill="1" applyBorder="1" applyAlignment="1">
      <alignment horizontal="center"/>
    </xf>
    <xf numFmtId="165" fontId="25" fillId="3" borderId="0" xfId="6" applyNumberFormat="1" applyFont="1" applyFill="1" applyAlignment="1">
      <alignment horizontal="center" vertical="center"/>
    </xf>
    <xf numFmtId="165" fontId="21" fillId="5" borderId="0" xfId="6" applyNumberFormat="1" applyFont="1" applyFill="1" applyAlignment="1">
      <alignment horizontal="center" vertical="center"/>
    </xf>
    <xf numFmtId="41" fontId="18" fillId="16" borderId="14" xfId="0" applyNumberFormat="1" applyFont="1" applyFill="1" applyBorder="1"/>
    <xf numFmtId="0" fontId="17" fillId="16" borderId="13" xfId="0" applyFont="1" applyFill="1" applyBorder="1"/>
    <xf numFmtId="0" fontId="17" fillId="16" borderId="13" xfId="0" applyFont="1" applyFill="1" applyBorder="1" applyAlignment="1">
      <alignment horizontal="center"/>
    </xf>
    <xf numFmtId="168" fontId="17" fillId="16" borderId="13" xfId="0" applyNumberFormat="1" applyFont="1" applyFill="1" applyBorder="1" applyAlignment="1">
      <alignment horizontal="center"/>
    </xf>
    <xf numFmtId="168" fontId="17" fillId="16" borderId="12" xfId="0" applyNumberFormat="1" applyFont="1" applyFill="1" applyBorder="1" applyAlignment="1">
      <alignment horizontal="center"/>
    </xf>
    <xf numFmtId="41" fontId="18" fillId="16" borderId="8" xfId="0" applyNumberFormat="1" applyFont="1" applyFill="1" applyBorder="1"/>
    <xf numFmtId="0" fontId="17" fillId="16" borderId="0" xfId="0" applyFont="1" applyFill="1"/>
    <xf numFmtId="0" fontId="17" fillId="16" borderId="0" xfId="0" applyFont="1" applyFill="1" applyAlignment="1">
      <alignment horizontal="center"/>
    </xf>
    <xf numFmtId="0" fontId="17" fillId="16" borderId="9" xfId="0" applyFont="1" applyFill="1" applyBorder="1" applyAlignment="1">
      <alignment horizontal="center"/>
    </xf>
    <xf numFmtId="0" fontId="17" fillId="16" borderId="12" xfId="0" applyFont="1" applyFill="1" applyBorder="1" applyAlignment="1">
      <alignment horizontal="center"/>
    </xf>
    <xf numFmtId="0" fontId="60" fillId="5" borderId="0" xfId="0" applyFont="1" applyFill="1"/>
    <xf numFmtId="0" fontId="37" fillId="5" borderId="0" xfId="0" applyFont="1" applyFill="1" applyAlignment="1">
      <alignment horizontal="right"/>
    </xf>
    <xf numFmtId="14" fontId="4" fillId="16" borderId="20" xfId="0" applyNumberFormat="1" applyFont="1" applyFill="1" applyBorder="1" applyAlignment="1">
      <alignment horizontal="right" indent="2"/>
    </xf>
    <xf numFmtId="3" fontId="38" fillId="6" borderId="56" xfId="0" applyNumberFormat="1" applyFont="1" applyFill="1" applyBorder="1" applyAlignment="1">
      <alignment horizontal="center"/>
    </xf>
    <xf numFmtId="0" fontId="4" fillId="16" borderId="45" xfId="0" applyFont="1" applyFill="1" applyBorder="1" applyAlignment="1">
      <alignment horizontal="right"/>
    </xf>
    <xf numFmtId="9" fontId="9" fillId="2" borderId="51" xfId="1" applyFont="1" applyFill="1" applyBorder="1"/>
    <xf numFmtId="10" fontId="40" fillId="2" borderId="51" xfId="1" applyNumberFormat="1" applyFont="1" applyFill="1" applyBorder="1"/>
    <xf numFmtId="165" fontId="9" fillId="2" borderId="52" xfId="0" applyNumberFormat="1" applyFont="1" applyFill="1" applyBorder="1"/>
    <xf numFmtId="0" fontId="0" fillId="2" borderId="70" xfId="0" applyFill="1" applyBorder="1"/>
    <xf numFmtId="10" fontId="40" fillId="2" borderId="71" xfId="1" applyNumberFormat="1" applyFont="1" applyFill="1" applyBorder="1"/>
    <xf numFmtId="3" fontId="0" fillId="2" borderId="71" xfId="0" applyNumberFormat="1" applyFill="1" applyBorder="1" applyAlignment="1">
      <alignment horizontal="right"/>
    </xf>
    <xf numFmtId="3" fontId="0" fillId="2" borderId="71" xfId="0" applyNumberFormat="1" applyFill="1" applyBorder="1"/>
    <xf numFmtId="165" fontId="0" fillId="2" borderId="72" xfId="0" applyNumberFormat="1" applyFill="1" applyBorder="1"/>
    <xf numFmtId="0" fontId="6" fillId="2" borderId="41" xfId="0" applyFont="1" applyFill="1" applyBorder="1"/>
    <xf numFmtId="3" fontId="6" fillId="2" borderId="41" xfId="0" applyNumberFormat="1" applyFont="1" applyFill="1" applyBorder="1" applyAlignment="1">
      <alignment horizontal="right"/>
    </xf>
    <xf numFmtId="3" fontId="6" fillId="2" borderId="41" xfId="0" applyNumberFormat="1" applyFont="1" applyFill="1" applyBorder="1"/>
    <xf numFmtId="165" fontId="6" fillId="2" borderId="43" xfId="0" applyNumberFormat="1" applyFont="1" applyFill="1" applyBorder="1"/>
    <xf numFmtId="165" fontId="0" fillId="2" borderId="51" xfId="6" applyNumberFormat="1" applyFont="1" applyFill="1" applyBorder="1"/>
    <xf numFmtId="165" fontId="0" fillId="2" borderId="71" xfId="6" applyNumberFormat="1" applyFont="1" applyFill="1" applyBorder="1"/>
    <xf numFmtId="0" fontId="0" fillId="2" borderId="73" xfId="0" applyFill="1" applyBorder="1"/>
    <xf numFmtId="0" fontId="0" fillId="2" borderId="74" xfId="0" applyFill="1" applyBorder="1"/>
    <xf numFmtId="3" fontId="0" fillId="2" borderId="74" xfId="0" applyNumberFormat="1" applyFill="1" applyBorder="1" applyAlignment="1">
      <alignment horizontal="right"/>
    </xf>
    <xf numFmtId="3" fontId="0" fillId="2" borderId="74" xfId="0" applyNumberFormat="1" applyFill="1" applyBorder="1"/>
    <xf numFmtId="165" fontId="0" fillId="2" borderId="75" xfId="0" applyNumberFormat="1" applyFill="1" applyBorder="1"/>
    <xf numFmtId="10" fontId="40" fillId="2" borderId="41" xfId="1" applyNumberFormat="1" applyFont="1" applyFill="1" applyBorder="1"/>
    <xf numFmtId="165" fontId="6" fillId="2" borderId="41" xfId="6" applyNumberFormat="1" applyFont="1" applyFill="1" applyBorder="1"/>
    <xf numFmtId="3" fontId="40" fillId="2" borderId="51" xfId="0" applyNumberFormat="1" applyFont="1" applyFill="1" applyBorder="1" applyAlignment="1">
      <alignment horizontal="right"/>
    </xf>
    <xf numFmtId="3" fontId="40" fillId="2" borderId="71" xfId="0" applyNumberFormat="1" applyFont="1" applyFill="1" applyBorder="1"/>
    <xf numFmtId="10" fontId="40" fillId="2" borderId="74" xfId="1" applyNumberFormat="1" applyFont="1" applyFill="1" applyBorder="1"/>
    <xf numFmtId="165" fontId="0" fillId="2" borderId="74" xfId="6" applyNumberFormat="1" applyFont="1" applyFill="1" applyBorder="1"/>
    <xf numFmtId="3" fontId="0" fillId="2" borderId="0" xfId="0" applyNumberFormat="1" applyFill="1" applyAlignment="1">
      <alignment horizontal="right"/>
    </xf>
    <xf numFmtId="0" fontId="7" fillId="16" borderId="23" xfId="0" applyFont="1" applyFill="1" applyBorder="1"/>
    <xf numFmtId="0" fontId="7" fillId="16" borderId="25" xfId="0" applyFont="1" applyFill="1" applyBorder="1" applyAlignment="1">
      <alignment horizontal="right"/>
    </xf>
    <xf numFmtId="0" fontId="7" fillId="16" borderId="20" xfId="0" applyFont="1" applyFill="1" applyBorder="1" applyAlignment="1">
      <alignment horizontal="right"/>
    </xf>
    <xf numFmtId="165" fontId="40" fillId="2" borderId="51" xfId="6" applyNumberFormat="1" applyFont="1" applyFill="1" applyBorder="1"/>
    <xf numFmtId="165" fontId="40" fillId="2" borderId="71" xfId="6" applyNumberFormat="1" applyFont="1" applyFill="1" applyBorder="1"/>
    <xf numFmtId="165" fontId="20" fillId="2" borderId="41" xfId="6" applyNumberFormat="1" applyFont="1" applyFill="1" applyBorder="1"/>
    <xf numFmtId="165" fontId="3" fillId="2" borderId="51" xfId="6" applyNumberFormat="1" applyFont="1" applyFill="1" applyBorder="1"/>
    <xf numFmtId="0" fontId="0" fillId="2" borderId="53" xfId="0" applyFill="1" applyBorder="1" applyAlignment="1">
      <alignment horizontal="left" indent="1"/>
    </xf>
    <xf numFmtId="0" fontId="0" fillId="2" borderId="53" xfId="0" applyFill="1" applyBorder="1" applyAlignment="1">
      <alignment horizontal="left" indent="2"/>
    </xf>
    <xf numFmtId="165" fontId="3" fillId="2" borderId="0" xfId="6" applyNumberFormat="1" applyFont="1" applyFill="1" applyBorder="1"/>
    <xf numFmtId="165" fontId="0" fillId="2" borderId="0" xfId="6" applyNumberFormat="1" applyFont="1" applyFill="1" applyBorder="1"/>
    <xf numFmtId="0" fontId="0" fillId="2" borderId="70" xfId="0" applyFill="1" applyBorder="1" applyAlignment="1">
      <alignment horizontal="left" indent="1"/>
    </xf>
    <xf numFmtId="0" fontId="6" fillId="2" borderId="40" xfId="0" applyFont="1" applyFill="1" applyBorder="1" applyAlignment="1">
      <alignment horizontal="left" indent="1"/>
    </xf>
    <xf numFmtId="165" fontId="12" fillId="2" borderId="51" xfId="6" applyNumberFormat="1" applyFont="1" applyFill="1" applyBorder="1"/>
    <xf numFmtId="3" fontId="51" fillId="2" borderId="51" xfId="0" applyNumberFormat="1" applyFont="1" applyFill="1" applyBorder="1" applyAlignment="1">
      <alignment horizontal="right"/>
    </xf>
    <xf numFmtId="3" fontId="34" fillId="2" borderId="71" xfId="0" applyNumberFormat="1" applyFont="1" applyFill="1" applyBorder="1" applyAlignment="1">
      <alignment horizontal="right"/>
    </xf>
    <xf numFmtId="165" fontId="59" fillId="2" borderId="41" xfId="6" applyNumberFormat="1" applyFont="1" applyFill="1" applyBorder="1"/>
    <xf numFmtId="3" fontId="54" fillId="2" borderId="41" xfId="0" applyNumberFormat="1" applyFont="1" applyFill="1" applyBorder="1" applyAlignment="1">
      <alignment horizontal="right"/>
    </xf>
    <xf numFmtId="184" fontId="51" fillId="2" borderId="71" xfId="1" applyNumberFormat="1" applyFont="1" applyFill="1" applyBorder="1"/>
    <xf numFmtId="3" fontId="40" fillId="2" borderId="51" xfId="0" applyNumberFormat="1" applyFont="1" applyFill="1" applyBorder="1"/>
    <xf numFmtId="0" fontId="10" fillId="2" borderId="53" xfId="0" applyFont="1" applyFill="1" applyBorder="1" applyAlignment="1">
      <alignment horizontal="left" indent="1"/>
    </xf>
    <xf numFmtId="165" fontId="39" fillId="2" borderId="52" xfId="0" applyNumberFormat="1" applyFont="1" applyFill="1" applyBorder="1"/>
    <xf numFmtId="165" fontId="39" fillId="2" borderId="51" xfId="6" applyNumberFormat="1" applyFont="1" applyFill="1" applyBorder="1"/>
    <xf numFmtId="0" fontId="0" fillId="2" borderId="70" xfId="0" applyFill="1" applyBorder="1" applyAlignment="1">
      <alignment horizontal="left" indent="2"/>
    </xf>
    <xf numFmtId="0" fontId="39" fillId="2" borderId="73" xfId="0" applyFont="1" applyFill="1" applyBorder="1" applyAlignment="1">
      <alignment horizontal="left" indent="1"/>
    </xf>
    <xf numFmtId="165" fontId="61" fillId="2" borderId="74" xfId="6" applyNumberFormat="1" applyFont="1" applyFill="1" applyBorder="1"/>
    <xf numFmtId="165" fontId="39" fillId="2" borderId="74" xfId="6" applyNumberFormat="1" applyFont="1" applyFill="1" applyBorder="1"/>
    <xf numFmtId="165" fontId="39" fillId="2" borderId="75" xfId="0" applyNumberFormat="1" applyFont="1" applyFill="1" applyBorder="1"/>
    <xf numFmtId="9" fontId="40" fillId="2" borderId="51" xfId="1" applyFont="1" applyFill="1" applyBorder="1"/>
    <xf numFmtId="0" fontId="0" fillId="2" borderId="73" xfId="0" applyFill="1" applyBorder="1" applyAlignment="1">
      <alignment horizontal="left" indent="2"/>
    </xf>
    <xf numFmtId="0" fontId="6" fillId="2" borderId="40" xfId="0" applyFont="1" applyFill="1" applyBorder="1" applyAlignment="1">
      <alignment horizontal="left" indent="2"/>
    </xf>
    <xf numFmtId="9" fontId="40" fillId="2" borderId="41" xfId="1" applyFont="1" applyFill="1" applyBorder="1"/>
    <xf numFmtId="10" fontId="40" fillId="2" borderId="51" xfId="1" applyNumberFormat="1" applyFont="1" applyFill="1" applyBorder="1" applyAlignment="1">
      <alignment horizontal="right"/>
    </xf>
    <xf numFmtId="165" fontId="40" fillId="2" borderId="74" xfId="6" applyNumberFormat="1" applyFont="1" applyFill="1" applyBorder="1"/>
    <xf numFmtId="165" fontId="40" fillId="2" borderId="75" xfId="0" applyNumberFormat="1" applyFont="1" applyFill="1" applyBorder="1"/>
    <xf numFmtId="0" fontId="25" fillId="5" borderId="0" xfId="2" applyFont="1" applyFill="1" applyAlignment="1">
      <alignment horizontal="left" vertical="center" wrapText="1"/>
    </xf>
    <xf numFmtId="0" fontId="25" fillId="2" borderId="0" xfId="2" applyFont="1" applyFill="1" applyAlignment="1">
      <alignment horizontal="left" vertical="center"/>
    </xf>
    <xf numFmtId="0" fontId="6" fillId="0" borderId="0" xfId="0" applyFont="1" applyAlignment="1">
      <alignment vertical="center"/>
    </xf>
    <xf numFmtId="0" fontId="62" fillId="5" borderId="0" xfId="2" applyFont="1" applyFill="1" applyAlignment="1">
      <alignment horizontal="left" vertical="center" wrapText="1"/>
    </xf>
    <xf numFmtId="0" fontId="10" fillId="0" borderId="0" xfId="0" applyFont="1" applyAlignment="1">
      <alignment vertical="center"/>
    </xf>
    <xf numFmtId="0" fontId="63" fillId="2" borderId="27" xfId="2" applyFont="1" applyFill="1" applyBorder="1" applyAlignment="1">
      <alignment horizontal="left" vertical="center"/>
    </xf>
    <xf numFmtId="164" fontId="64" fillId="7" borderId="0" xfId="2" applyNumberFormat="1" applyFont="1" applyFill="1" applyAlignment="1">
      <alignment horizontal="right" vertical="top" wrapText="1"/>
    </xf>
    <xf numFmtId="0" fontId="63" fillId="2" borderId="0" xfId="2" applyFont="1" applyFill="1" applyAlignment="1">
      <alignment horizontal="left" vertical="center"/>
    </xf>
    <xf numFmtId="165" fontId="64" fillId="2" borderId="8" xfId="2" applyNumberFormat="1" applyFont="1" applyFill="1" applyBorder="1" applyAlignment="1">
      <alignment horizontal="right" vertical="center" wrapText="1"/>
    </xf>
    <xf numFmtId="164" fontId="64" fillId="2" borderId="0" xfId="2" applyNumberFormat="1" applyFont="1" applyFill="1" applyAlignment="1">
      <alignment horizontal="right" vertical="center" wrapText="1"/>
    </xf>
    <xf numFmtId="164" fontId="64" fillId="2" borderId="18" xfId="2" applyNumberFormat="1" applyFont="1" applyFill="1" applyBorder="1" applyAlignment="1">
      <alignment horizontal="right" vertical="center" wrapText="1"/>
    </xf>
    <xf numFmtId="0" fontId="25" fillId="2" borderId="34" xfId="2" applyFont="1" applyFill="1" applyBorder="1" applyAlignment="1">
      <alignment horizontal="left" vertical="center"/>
    </xf>
    <xf numFmtId="41" fontId="30" fillId="2" borderId="8" xfId="2" applyNumberFormat="1" applyFont="1" applyFill="1" applyBorder="1" applyAlignment="1">
      <alignment horizontal="right" vertical="center" wrapText="1"/>
    </xf>
    <xf numFmtId="164" fontId="30" fillId="2" borderId="0" xfId="3" applyNumberFormat="1" applyFont="1" applyFill="1" applyBorder="1" applyAlignment="1">
      <alignment horizontal="right" vertical="center" wrapText="1"/>
    </xf>
    <xf numFmtId="164" fontId="30" fillId="2" borderId="18" xfId="3" applyNumberFormat="1" applyFont="1" applyFill="1" applyBorder="1" applyAlignment="1">
      <alignment horizontal="right" vertical="center" wrapText="1"/>
    </xf>
    <xf numFmtId="0" fontId="0" fillId="8" borderId="0" xfId="0" applyFill="1"/>
    <xf numFmtId="3" fontId="65" fillId="2" borderId="74" xfId="0" applyNumberFormat="1" applyFont="1" applyFill="1" applyBorder="1" applyAlignment="1">
      <alignment horizontal="right"/>
    </xf>
    <xf numFmtId="165" fontId="66" fillId="2" borderId="51" xfId="6" applyNumberFormat="1" applyFont="1" applyFill="1" applyBorder="1"/>
    <xf numFmtId="43" fontId="10" fillId="2" borderId="51" xfId="6" applyFont="1" applyFill="1" applyBorder="1" applyAlignment="1">
      <alignment horizontal="right"/>
    </xf>
    <xf numFmtId="165" fontId="10" fillId="2" borderId="51" xfId="6" applyNumberFormat="1" applyFont="1" applyFill="1" applyBorder="1"/>
    <xf numFmtId="0" fontId="10" fillId="2" borderId="53" xfId="0" applyFont="1" applyFill="1" applyBorder="1" applyAlignment="1">
      <alignment horizontal="left"/>
    </xf>
    <xf numFmtId="0" fontId="67" fillId="0" borderId="0" xfId="0" applyFont="1"/>
    <xf numFmtId="0" fontId="68" fillId="20" borderId="0" xfId="0" applyFont="1" applyFill="1"/>
    <xf numFmtId="0" fontId="0" fillId="20" borderId="0" xfId="0" applyFill="1"/>
    <xf numFmtId="0" fontId="52" fillId="0" borderId="0" xfId="0" applyFont="1"/>
    <xf numFmtId="185" fontId="69" fillId="0" borderId="0" xfId="0" applyNumberFormat="1" applyFont="1" applyAlignment="1">
      <alignment horizontal="left"/>
    </xf>
    <xf numFmtId="0" fontId="70" fillId="0" borderId="0" xfId="0" applyFont="1"/>
    <xf numFmtId="0" fontId="53" fillId="0" borderId="0" xfId="0" applyFont="1"/>
    <xf numFmtId="0" fontId="71" fillId="20" borderId="3" xfId="0" applyFont="1" applyFill="1" applyBorder="1"/>
    <xf numFmtId="0" fontId="0" fillId="20" borderId="2" xfId="0" applyFill="1" applyBorder="1"/>
    <xf numFmtId="186" fontId="72" fillId="20" borderId="76" xfId="0" applyNumberFormat="1" applyFont="1" applyFill="1" applyBorder="1" applyAlignment="1">
      <alignment horizontal="center"/>
    </xf>
    <xf numFmtId="186" fontId="72" fillId="20" borderId="77" xfId="0" applyNumberFormat="1" applyFont="1" applyFill="1" applyBorder="1" applyAlignment="1">
      <alignment horizontal="center"/>
    </xf>
    <xf numFmtId="186" fontId="72" fillId="20" borderId="2" xfId="0" applyNumberFormat="1" applyFont="1" applyFill="1" applyBorder="1" applyAlignment="1">
      <alignment horizontal="center"/>
    </xf>
    <xf numFmtId="0" fontId="73" fillId="21" borderId="3" xfId="0" applyFont="1" applyFill="1" applyBorder="1"/>
    <xf numFmtId="0" fontId="73" fillId="21" borderId="2" xfId="0" applyFont="1" applyFill="1" applyBorder="1"/>
    <xf numFmtId="187" fontId="73" fillId="21" borderId="1" xfId="0" applyNumberFormat="1" applyFont="1" applyFill="1" applyBorder="1" applyAlignment="1">
      <alignment horizontal="center" vertical="center"/>
    </xf>
    <xf numFmtId="187" fontId="73" fillId="21" borderId="2" xfId="0" applyNumberFormat="1" applyFont="1" applyFill="1" applyBorder="1" applyAlignment="1">
      <alignment horizontal="center" vertical="center"/>
    </xf>
    <xf numFmtId="0" fontId="72" fillId="0" borderId="0" xfId="0" applyFont="1" applyAlignment="1">
      <alignment horizontal="left"/>
    </xf>
    <xf numFmtId="0" fontId="67" fillId="0" borderId="0" xfId="0" applyFont="1" applyAlignment="1">
      <alignment horizontal="center"/>
    </xf>
    <xf numFmtId="43" fontId="0" fillId="0" borderId="0" xfId="6" applyFont="1"/>
    <xf numFmtId="164" fontId="0" fillId="0" borderId="0" xfId="1" applyNumberFormat="1" applyFont="1"/>
    <xf numFmtId="9" fontId="0" fillId="0" borderId="0" xfId="1" applyFont="1"/>
    <xf numFmtId="0" fontId="74" fillId="0" borderId="0" xfId="0" applyFont="1"/>
    <xf numFmtId="164" fontId="74" fillId="0" borderId="0" xfId="1" applyNumberFormat="1" applyFont="1"/>
    <xf numFmtId="0" fontId="74" fillId="0" borderId="7" xfId="0" applyFont="1" applyBorder="1"/>
    <xf numFmtId="0" fontId="0" fillId="0" borderId="2" xfId="0" applyBorder="1"/>
    <xf numFmtId="0" fontId="0" fillId="0" borderId="2" xfId="0" applyBorder="1" applyAlignment="1">
      <alignment horizontal="center"/>
    </xf>
    <xf numFmtId="0" fontId="53" fillId="0" borderId="0" xfId="0" applyFont="1" applyAlignment="1">
      <alignment horizontal="left"/>
    </xf>
    <xf numFmtId="0" fontId="52" fillId="9" borderId="2" xfId="0" applyFont="1" applyFill="1" applyBorder="1" applyAlignment="1">
      <alignment horizontal="left"/>
    </xf>
    <xf numFmtId="3" fontId="53" fillId="9" borderId="2" xfId="0" applyNumberFormat="1" applyFont="1" applyFill="1" applyBorder="1"/>
    <xf numFmtId="164" fontId="6" fillId="9" borderId="2" xfId="0" applyNumberFormat="1" applyFont="1" applyFill="1" applyBorder="1"/>
    <xf numFmtId="164" fontId="0" fillId="19" borderId="0" xfId="0" applyNumberFormat="1" applyFill="1"/>
    <xf numFmtId="3" fontId="0" fillId="19" borderId="0" xfId="0" applyNumberFormat="1" applyFill="1"/>
    <xf numFmtId="2" fontId="0" fillId="0" borderId="0" xfId="0" applyNumberFormat="1"/>
    <xf numFmtId="0" fontId="52" fillId="0" borderId="2" xfId="0" applyFont="1" applyBorder="1" applyAlignment="1">
      <alignment horizontal="left"/>
    </xf>
    <xf numFmtId="3" fontId="52" fillId="0" borderId="2" xfId="0" applyNumberFormat="1" applyFont="1" applyBorder="1"/>
    <xf numFmtId="164" fontId="0" fillId="0" borderId="2" xfId="0" applyNumberFormat="1" applyBorder="1"/>
    <xf numFmtId="164" fontId="0" fillId="19" borderId="2" xfId="0" applyNumberFormat="1" applyFill="1" applyBorder="1"/>
    <xf numFmtId="165" fontId="0" fillId="19" borderId="2" xfId="6" applyNumberFormat="1" applyFont="1" applyFill="1" applyBorder="1"/>
    <xf numFmtId="3" fontId="6" fillId="9" borderId="0" xfId="6" applyNumberFormat="1" applyFont="1" applyFill="1"/>
    <xf numFmtId="165" fontId="0" fillId="19" borderId="0" xfId="6" applyNumberFormat="1" applyFont="1" applyFill="1"/>
    <xf numFmtId="165" fontId="0" fillId="19" borderId="7" xfId="6" applyNumberFormat="1" applyFont="1" applyFill="1" applyBorder="1"/>
    <xf numFmtId="0" fontId="53" fillId="0" borderId="7" xfId="0" applyFont="1" applyBorder="1" applyAlignment="1">
      <alignment horizontal="left"/>
    </xf>
    <xf numFmtId="3" fontId="6" fillId="9" borderId="2" xfId="6" applyNumberFormat="1" applyFont="1" applyFill="1" applyBorder="1"/>
    <xf numFmtId="0" fontId="53" fillId="0" borderId="2" xfId="0" applyFont="1" applyBorder="1" applyAlignment="1">
      <alignment horizontal="left"/>
    </xf>
    <xf numFmtId="164" fontId="0" fillId="0" borderId="13" xfId="0" applyNumberFormat="1" applyBorder="1"/>
    <xf numFmtId="0" fontId="53" fillId="9" borderId="7" xfId="0" applyFont="1" applyFill="1" applyBorder="1"/>
    <xf numFmtId="0" fontId="52" fillId="9" borderId="7" xfId="0" applyFont="1" applyFill="1" applyBorder="1"/>
    <xf numFmtId="3" fontId="53" fillId="9" borderId="7" xfId="0" applyNumberFormat="1" applyFont="1" applyFill="1" applyBorder="1"/>
    <xf numFmtId="164" fontId="6" fillId="9" borderId="7" xfId="0" applyNumberFormat="1" applyFont="1" applyFill="1" applyBorder="1"/>
    <xf numFmtId="10" fontId="6" fillId="9" borderId="7" xfId="0" applyNumberFormat="1" applyFont="1" applyFill="1" applyBorder="1"/>
    <xf numFmtId="0" fontId="53" fillId="9" borderId="0" xfId="0" applyFont="1" applyFill="1"/>
    <xf numFmtId="0" fontId="52" fillId="9" borderId="0" xfId="0" applyFont="1" applyFill="1"/>
    <xf numFmtId="3" fontId="6" fillId="9" borderId="0" xfId="6" applyNumberFormat="1" applyFont="1" applyFill="1" applyBorder="1"/>
    <xf numFmtId="0" fontId="53" fillId="22" borderId="0" xfId="0" applyFont="1" applyFill="1"/>
    <xf numFmtId="1" fontId="53" fillId="22" borderId="0" xfId="0" applyNumberFormat="1" applyFont="1" applyFill="1"/>
    <xf numFmtId="188" fontId="52" fillId="2" borderId="0" xfId="6" applyNumberFormat="1" applyFont="1" applyFill="1" applyBorder="1"/>
    <xf numFmtId="0" fontId="52" fillId="2" borderId="0" xfId="0" applyFont="1" applyFill="1"/>
    <xf numFmtId="165" fontId="53" fillId="19" borderId="0" xfId="6" applyNumberFormat="1" applyFont="1" applyFill="1"/>
    <xf numFmtId="165" fontId="67" fillId="0" borderId="0" xfId="6" applyNumberFormat="1" applyFont="1"/>
    <xf numFmtId="165" fontId="52" fillId="19" borderId="0" xfId="6" applyNumberFormat="1" applyFont="1" applyFill="1"/>
    <xf numFmtId="165" fontId="72" fillId="0" borderId="0" xfId="6" applyNumberFormat="1" applyFont="1"/>
    <xf numFmtId="165" fontId="53" fillId="0" borderId="0" xfId="6" applyNumberFormat="1" applyFont="1"/>
    <xf numFmtId="43" fontId="52" fillId="0" borderId="0" xfId="0" applyNumberFormat="1" applyFont="1"/>
    <xf numFmtId="0" fontId="6" fillId="0" borderId="0" xfId="0" applyFont="1"/>
    <xf numFmtId="3" fontId="53" fillId="19" borderId="2" xfId="0" applyNumberFormat="1" applyFont="1" applyFill="1" applyBorder="1"/>
    <xf numFmtId="3" fontId="53" fillId="19" borderId="7" xfId="0" applyNumberFormat="1" applyFont="1" applyFill="1" applyBorder="1"/>
    <xf numFmtId="164" fontId="55" fillId="2" borderId="0" xfId="3" applyNumberFormat="1" applyFont="1" applyFill="1" applyBorder="1" applyAlignment="1">
      <alignment horizontal="right" vertical="center" wrapText="1"/>
    </xf>
    <xf numFmtId="0" fontId="25" fillId="2" borderId="27" xfId="2" applyFont="1" applyFill="1" applyBorder="1" applyAlignment="1">
      <alignment horizontal="left" vertical="center"/>
    </xf>
    <xf numFmtId="189" fontId="21" fillId="6" borderId="14" xfId="2" applyNumberFormat="1" applyFont="1" applyFill="1" applyBorder="1" applyAlignment="1">
      <alignment horizontal="center" vertical="center"/>
    </xf>
    <xf numFmtId="165" fontId="40" fillId="2" borderId="52" xfId="0" applyNumberFormat="1" applyFont="1" applyFill="1" applyBorder="1"/>
    <xf numFmtId="41" fontId="76" fillId="2" borderId="41" xfId="0" applyNumberFormat="1" applyFont="1" applyFill="1" applyBorder="1"/>
    <xf numFmtId="0" fontId="7" fillId="16" borderId="25" xfId="0" applyFont="1" applyFill="1" applyBorder="1"/>
    <xf numFmtId="0" fontId="32" fillId="16" borderId="25" xfId="0" applyFont="1" applyFill="1" applyBorder="1" applyAlignment="1">
      <alignment horizontal="center"/>
    </xf>
    <xf numFmtId="0" fontId="7" fillId="16" borderId="20" xfId="0" applyFont="1" applyFill="1" applyBorder="1" applyAlignment="1">
      <alignment horizontal="center"/>
    </xf>
    <xf numFmtId="0" fontId="4" fillId="16" borderId="27" xfId="0" applyFont="1" applyFill="1" applyBorder="1"/>
    <xf numFmtId="0" fontId="7" fillId="16" borderId="0" xfId="0" applyFont="1" applyFill="1"/>
    <xf numFmtId="0" fontId="7" fillId="16" borderId="0" xfId="0" applyFont="1" applyFill="1" applyAlignment="1">
      <alignment horizontal="center"/>
    </xf>
    <xf numFmtId="0" fontId="7" fillId="16" borderId="18" xfId="0" applyFont="1" applyFill="1" applyBorder="1" applyAlignment="1">
      <alignment horizontal="center"/>
    </xf>
    <xf numFmtId="0" fontId="7" fillId="16" borderId="27" xfId="0" applyFont="1" applyFill="1" applyBorder="1"/>
    <xf numFmtId="0" fontId="7" fillId="16" borderId="7" xfId="0" applyFont="1" applyFill="1" applyBorder="1" applyAlignment="1">
      <alignment horizontal="center"/>
    </xf>
    <xf numFmtId="0" fontId="7" fillId="16" borderId="7" xfId="0" applyFont="1" applyFill="1" applyBorder="1" applyAlignment="1">
      <alignment horizontal="center" wrapText="1"/>
    </xf>
    <xf numFmtId="176" fontId="7" fillId="16" borderId="0" xfId="0" applyNumberFormat="1" applyFont="1" applyFill="1" applyAlignment="1">
      <alignment horizontal="center"/>
    </xf>
    <xf numFmtId="176" fontId="7" fillId="16" borderId="18" xfId="0" applyNumberFormat="1" applyFont="1" applyFill="1" applyBorder="1" applyAlignment="1">
      <alignment horizontal="center"/>
    </xf>
    <xf numFmtId="41" fontId="4" fillId="16" borderId="27" xfId="0" applyNumberFormat="1" applyFont="1" applyFill="1" applyBorder="1"/>
    <xf numFmtId="41" fontId="7" fillId="16" borderId="0" xfId="0" applyNumberFormat="1" applyFont="1" applyFill="1"/>
    <xf numFmtId="2" fontId="7" fillId="16" borderId="0" xfId="0" applyNumberFormat="1" applyFont="1" applyFill="1" applyAlignment="1">
      <alignment horizontal="center"/>
    </xf>
    <xf numFmtId="41" fontId="7" fillId="16" borderId="0" xfId="0" applyNumberFormat="1" applyFont="1" applyFill="1" applyAlignment="1">
      <alignment horizontal="center"/>
    </xf>
    <xf numFmtId="41" fontId="7" fillId="16" borderId="18" xfId="0" applyNumberFormat="1" applyFont="1" applyFill="1" applyBorder="1" applyAlignment="1">
      <alignment horizontal="center"/>
    </xf>
    <xf numFmtId="41" fontId="58" fillId="2" borderId="13" xfId="0" applyNumberFormat="1" applyFont="1" applyFill="1" applyBorder="1"/>
    <xf numFmtId="41" fontId="58" fillId="2" borderId="0" xfId="0" applyNumberFormat="1" applyFont="1" applyFill="1"/>
    <xf numFmtId="41" fontId="58" fillId="2" borderId="2" xfId="0" applyNumberFormat="1" applyFont="1" applyFill="1" applyBorder="1"/>
    <xf numFmtId="0" fontId="58" fillId="5" borderId="0" xfId="0" applyFont="1" applyFill="1"/>
    <xf numFmtId="0" fontId="77" fillId="16" borderId="13" xfId="0" applyFont="1" applyFill="1" applyBorder="1" applyAlignment="1">
      <alignment horizontal="center"/>
    </xf>
    <xf numFmtId="41" fontId="58" fillId="2" borderId="7" xfId="0" applyNumberFormat="1" applyFont="1" applyFill="1" applyBorder="1"/>
    <xf numFmtId="165" fontId="0" fillId="5" borderId="0" xfId="6" applyNumberFormat="1" applyFont="1" applyFill="1"/>
    <xf numFmtId="164" fontId="9" fillId="2" borderId="9" xfId="0" applyNumberFormat="1" applyFont="1" applyFill="1" applyBorder="1" applyAlignment="1">
      <alignment horizontal="right"/>
    </xf>
    <xf numFmtId="0" fontId="4" fillId="16" borderId="49" xfId="0" applyFont="1" applyFill="1" applyBorder="1"/>
    <xf numFmtId="0" fontId="0" fillId="16" borderId="50" xfId="0" applyFill="1" applyBorder="1"/>
    <xf numFmtId="0" fontId="4" fillId="16" borderId="50" xfId="0" applyFont="1" applyFill="1" applyBorder="1" applyAlignment="1">
      <alignment horizontal="center"/>
    </xf>
    <xf numFmtId="0" fontId="4" fillId="16" borderId="21" xfId="0" applyFont="1" applyFill="1" applyBorder="1" applyAlignment="1">
      <alignment horizontal="center"/>
    </xf>
    <xf numFmtId="10" fontId="0" fillId="2" borderId="13" xfId="0" applyNumberFormat="1" applyFill="1" applyBorder="1" applyAlignment="1">
      <alignment horizontal="center" vertical="center"/>
    </xf>
    <xf numFmtId="172" fontId="0" fillId="2" borderId="12" xfId="0" applyNumberFormat="1" applyFill="1" applyBorder="1" applyAlignment="1">
      <alignment horizontal="center" vertical="center"/>
    </xf>
    <xf numFmtId="10" fontId="0" fillId="2" borderId="0" xfId="0" applyNumberFormat="1" applyFill="1" applyAlignment="1">
      <alignment horizontal="center"/>
    </xf>
    <xf numFmtId="172" fontId="0" fillId="2" borderId="9" xfId="0" applyNumberFormat="1" applyFill="1" applyBorder="1" applyAlignment="1">
      <alignment horizontal="center"/>
    </xf>
    <xf numFmtId="164" fontId="78" fillId="2" borderId="0" xfId="1" applyNumberFormat="1" applyFont="1" applyFill="1" applyBorder="1" applyAlignment="1">
      <alignment vertical="center"/>
    </xf>
    <xf numFmtId="164" fontId="0" fillId="2" borderId="0" xfId="1" applyNumberFormat="1" applyFont="1" applyFill="1" applyBorder="1" applyAlignment="1">
      <alignment vertical="center"/>
    </xf>
    <xf numFmtId="0" fontId="4" fillId="16" borderId="25" xfId="0" applyFont="1" applyFill="1" applyBorder="1" applyAlignment="1">
      <alignment horizontal="right"/>
    </xf>
    <xf numFmtId="0" fontId="0" fillId="2" borderId="6" xfId="0" applyFill="1" applyBorder="1"/>
    <xf numFmtId="0" fontId="10" fillId="2" borderId="0" xfId="0" applyFont="1" applyFill="1"/>
    <xf numFmtId="0" fontId="4" fillId="16" borderId="25" xfId="0" applyFont="1" applyFill="1" applyBorder="1"/>
    <xf numFmtId="0" fontId="20" fillId="2" borderId="2" xfId="0" applyFont="1" applyFill="1" applyBorder="1"/>
    <xf numFmtId="0" fontId="3" fillId="2" borderId="0" xfId="0" applyFont="1" applyFill="1" applyAlignment="1">
      <alignment horizontal="left" indent="1"/>
    </xf>
    <xf numFmtId="0" fontId="4" fillId="16" borderId="2" xfId="0" applyFont="1" applyFill="1" applyBorder="1"/>
    <xf numFmtId="0" fontId="0" fillId="8" borderId="7" xfId="0" applyFill="1" applyBorder="1" applyAlignment="1">
      <alignment horizontal="center"/>
    </xf>
    <xf numFmtId="178" fontId="9" fillId="2" borderId="0" xfId="0" applyNumberFormat="1" applyFont="1" applyFill="1" applyAlignment="1">
      <alignment horizontal="center"/>
    </xf>
    <xf numFmtId="178" fontId="9" fillId="2" borderId="7" xfId="0" applyNumberFormat="1" applyFont="1" applyFill="1" applyBorder="1" applyAlignment="1">
      <alignment horizontal="center"/>
    </xf>
    <xf numFmtId="9" fontId="0" fillId="2" borderId="0" xfId="1" applyFont="1" applyFill="1" applyBorder="1"/>
    <xf numFmtId="9" fontId="0" fillId="2" borderId="0" xfId="1" applyFont="1" applyFill="1" applyBorder="1" applyAlignment="1">
      <alignment horizontal="left" indent="1"/>
    </xf>
    <xf numFmtId="0" fontId="0" fillId="23" borderId="0" xfId="0" applyFill="1"/>
    <xf numFmtId="9" fontId="4" fillId="16" borderId="50" xfId="1" applyFont="1" applyFill="1" applyBorder="1"/>
    <xf numFmtId="9" fontId="10" fillId="9" borderId="46" xfId="1" applyFont="1" applyFill="1" applyBorder="1"/>
    <xf numFmtId="0" fontId="0" fillId="8" borderId="0" xfId="0" applyFill="1" applyAlignment="1">
      <alignment horizontal="right"/>
    </xf>
    <xf numFmtId="0" fontId="79" fillId="8" borderId="0" xfId="0" applyFont="1" applyFill="1"/>
    <xf numFmtId="0" fontId="80" fillId="8" borderId="0" xfId="0" applyFont="1" applyFill="1"/>
    <xf numFmtId="0" fontId="7" fillId="16" borderId="25" xfId="0" applyFont="1" applyFill="1" applyBorder="1" applyAlignment="1">
      <alignment horizontal="left"/>
    </xf>
    <xf numFmtId="0" fontId="7" fillId="16" borderId="25" xfId="0" applyFont="1" applyFill="1" applyBorder="1" applyAlignment="1">
      <alignment horizontal="right" indent="1"/>
    </xf>
    <xf numFmtId="43" fontId="0" fillId="2" borderId="71" xfId="6" applyFont="1" applyFill="1" applyBorder="1"/>
    <xf numFmtId="0" fontId="0" fillId="13" borderId="0" xfId="0" applyFill="1" applyAlignment="1">
      <alignment vertical="center"/>
    </xf>
    <xf numFmtId="165" fontId="4" fillId="16" borderId="45" xfId="6" applyNumberFormat="1" applyFont="1" applyFill="1" applyBorder="1" applyAlignment="1">
      <alignment horizontal="right"/>
    </xf>
    <xf numFmtId="0" fontId="4" fillId="16" borderId="20" xfId="0" applyFont="1" applyFill="1" applyBorder="1" applyAlignment="1">
      <alignment horizontal="right"/>
    </xf>
    <xf numFmtId="164" fontId="0" fillId="2" borderId="50" xfId="1" applyNumberFormat="1" applyFont="1" applyFill="1" applyBorder="1" applyAlignment="1">
      <alignment vertical="center"/>
    </xf>
    <xf numFmtId="41" fontId="0" fillId="2" borderId="50" xfId="0" applyNumberFormat="1" applyFill="1" applyBorder="1" applyAlignment="1">
      <alignment vertical="center"/>
    </xf>
    <xf numFmtId="164" fontId="0" fillId="2" borderId="50" xfId="0" applyNumberFormat="1" applyFill="1" applyBorder="1" applyAlignment="1">
      <alignment vertical="center"/>
    </xf>
    <xf numFmtId="172" fontId="0" fillId="2" borderId="21" xfId="0" applyNumberFormat="1" applyFill="1" applyBorder="1" applyAlignment="1">
      <alignment vertical="center"/>
    </xf>
    <xf numFmtId="165" fontId="6" fillId="5" borderId="0" xfId="0" applyNumberFormat="1" applyFont="1" applyFill="1"/>
    <xf numFmtId="0" fontId="78" fillId="2" borderId="27" xfId="0" applyFont="1" applyFill="1" applyBorder="1"/>
    <xf numFmtId="41" fontId="78" fillId="2" borderId="0" xfId="0" applyNumberFormat="1" applyFont="1" applyFill="1" applyAlignment="1">
      <alignment vertical="center"/>
    </xf>
    <xf numFmtId="41" fontId="0" fillId="2" borderId="0" xfId="0" applyNumberFormat="1" applyFill="1" applyAlignment="1">
      <alignment vertical="center"/>
    </xf>
    <xf numFmtId="164" fontId="0" fillId="2" borderId="0" xfId="0" applyNumberFormat="1" applyFill="1" applyAlignment="1">
      <alignment vertical="center"/>
    </xf>
    <xf numFmtId="172" fontId="0" fillId="2" borderId="18" xfId="0" applyNumberFormat="1" applyFill="1" applyBorder="1" applyAlignment="1">
      <alignment vertical="center"/>
    </xf>
    <xf numFmtId="9" fontId="6" fillId="2" borderId="7" xfId="1" applyFont="1" applyFill="1" applyBorder="1"/>
    <xf numFmtId="182" fontId="20" fillId="2" borderId="9" xfId="6" applyNumberFormat="1" applyFont="1" applyFill="1" applyBorder="1" applyAlignment="1">
      <alignment horizontal="right" indent="1"/>
    </xf>
    <xf numFmtId="0" fontId="20" fillId="2" borderId="8" xfId="0" applyFont="1" applyFill="1" applyBorder="1" applyAlignment="1">
      <alignment horizontal="left" indent="1"/>
    </xf>
    <xf numFmtId="0" fontId="20" fillId="2" borderId="0" xfId="0" applyFont="1" applyFill="1" applyAlignment="1">
      <alignment horizontal="left" indent="1"/>
    </xf>
    <xf numFmtId="165" fontId="0" fillId="2" borderId="7" xfId="6" applyNumberFormat="1" applyFont="1" applyFill="1" applyBorder="1"/>
    <xf numFmtId="165" fontId="6" fillId="2" borderId="2" xfId="6" applyNumberFormat="1" applyFont="1" applyFill="1" applyBorder="1" applyAlignment="1">
      <alignment horizontal="left"/>
    </xf>
    <xf numFmtId="41" fontId="59" fillId="2" borderId="7" xfId="5" applyNumberFormat="1" applyFont="1" applyFill="1" applyBorder="1"/>
    <xf numFmtId="43" fontId="0" fillId="9" borderId="13" xfId="6" applyFont="1" applyFill="1" applyBorder="1" applyAlignment="1">
      <alignment horizontal="left" indent="1"/>
    </xf>
    <xf numFmtId="41" fontId="0" fillId="9" borderId="0" xfId="0" applyNumberFormat="1" applyFill="1" applyAlignment="1">
      <alignment horizontal="left" indent="1"/>
    </xf>
    <xf numFmtId="41" fontId="6" fillId="9" borderId="2" xfId="0" applyNumberFormat="1" applyFont="1" applyFill="1" applyBorder="1" applyAlignment="1">
      <alignment horizontal="left" indent="1"/>
    </xf>
    <xf numFmtId="164" fontId="6" fillId="2" borderId="2" xfId="0" applyNumberFormat="1" applyFont="1" applyFill="1" applyBorder="1"/>
    <xf numFmtId="43" fontId="0" fillId="2" borderId="2" xfId="6" applyFont="1" applyFill="1" applyBorder="1"/>
    <xf numFmtId="0" fontId="43" fillId="2" borderId="0" xfId="7" applyFont="1" applyFill="1"/>
    <xf numFmtId="9" fontId="43" fillId="2" borderId="0" xfId="7" applyNumberFormat="1" applyFont="1" applyFill="1"/>
    <xf numFmtId="41" fontId="6" fillId="9" borderId="0" xfId="0" applyNumberFormat="1" applyFont="1" applyFill="1" applyAlignment="1">
      <alignment horizontal="left" indent="1"/>
    </xf>
    <xf numFmtId="0" fontId="44" fillId="8" borderId="0" xfId="7" applyFont="1" applyFill="1"/>
    <xf numFmtId="0" fontId="44" fillId="8" borderId="0" xfId="7" applyFont="1" applyFill="1" applyAlignment="1">
      <alignment horizontal="right"/>
    </xf>
    <xf numFmtId="9" fontId="83" fillId="8" borderId="0" xfId="1" applyFont="1" applyFill="1"/>
    <xf numFmtId="9" fontId="82" fillId="2" borderId="0" xfId="1" applyFont="1" applyFill="1"/>
    <xf numFmtId="0" fontId="44" fillId="2" borderId="13" xfId="7" applyFont="1" applyFill="1" applyBorder="1"/>
    <xf numFmtId="165" fontId="44" fillId="2" borderId="13" xfId="6" applyNumberFormat="1" applyFont="1" applyFill="1" applyBorder="1"/>
    <xf numFmtId="165" fontId="43" fillId="2" borderId="0" xfId="6" applyNumberFormat="1" applyFont="1" applyFill="1"/>
    <xf numFmtId="164" fontId="84" fillId="2" borderId="0" xfId="0" applyNumberFormat="1" applyFont="1" applyFill="1" applyAlignment="1">
      <alignment horizontal="left" indent="1"/>
    </xf>
    <xf numFmtId="0" fontId="43" fillId="2" borderId="13" xfId="7" applyFont="1" applyFill="1" applyBorder="1"/>
    <xf numFmtId="9" fontId="82" fillId="9" borderId="0" xfId="1" applyFont="1" applyFill="1"/>
    <xf numFmtId="165" fontId="43" fillId="9" borderId="0" xfId="6" applyNumberFormat="1" applyFont="1" applyFill="1"/>
    <xf numFmtId="165" fontId="44" fillId="9" borderId="13" xfId="1" applyNumberFormat="1" applyFont="1" applyFill="1" applyBorder="1"/>
    <xf numFmtId="164" fontId="0" fillId="2" borderId="0" xfId="0" applyNumberFormat="1" applyFill="1"/>
    <xf numFmtId="41" fontId="0" fillId="9" borderId="13" xfId="0" applyNumberFormat="1" applyFill="1" applyBorder="1"/>
    <xf numFmtId="165" fontId="0" fillId="2" borderId="13" xfId="0" applyNumberFormat="1" applyFill="1" applyBorder="1"/>
    <xf numFmtId="0" fontId="44" fillId="18" borderId="0" xfId="7" applyFont="1" applyFill="1"/>
    <xf numFmtId="0" fontId="43" fillId="18" borderId="0" xfId="7" applyFont="1" applyFill="1"/>
    <xf numFmtId="165" fontId="44" fillId="18" borderId="0" xfId="1" applyNumberFormat="1" applyFont="1" applyFill="1"/>
    <xf numFmtId="165" fontId="43" fillId="18" borderId="0" xfId="6" applyNumberFormat="1" applyFont="1" applyFill="1"/>
    <xf numFmtId="0" fontId="6" fillId="18" borderId="3" xfId="0" applyFont="1" applyFill="1" applyBorder="1" applyAlignment="1">
      <alignment horizontal="left"/>
    </xf>
    <xf numFmtId="43" fontId="6" fillId="18" borderId="2" xfId="0" applyNumberFormat="1" applyFont="1" applyFill="1" applyBorder="1" applyAlignment="1">
      <alignment horizontal="left"/>
    </xf>
    <xf numFmtId="43" fontId="6" fillId="18" borderId="2" xfId="6" applyFont="1" applyFill="1" applyBorder="1" applyAlignment="1">
      <alignment horizontal="left"/>
    </xf>
    <xf numFmtId="43" fontId="0" fillId="18" borderId="2" xfId="6" applyFont="1" applyFill="1" applyBorder="1"/>
    <xf numFmtId="43" fontId="12" fillId="18" borderId="2" xfId="6" applyFont="1" applyFill="1" applyBorder="1"/>
    <xf numFmtId="0" fontId="7" fillId="15" borderId="14" xfId="0" applyFont="1" applyFill="1" applyBorder="1"/>
    <xf numFmtId="164" fontId="7" fillId="15" borderId="13" xfId="0" applyNumberFormat="1" applyFont="1" applyFill="1" applyBorder="1"/>
    <xf numFmtId="0" fontId="7" fillId="15" borderId="13" xfId="0" applyFont="1" applyFill="1" applyBorder="1"/>
    <xf numFmtId="168" fontId="11" fillId="15" borderId="13" xfId="5" applyNumberFormat="1" applyFont="1" applyFill="1" applyBorder="1"/>
    <xf numFmtId="168" fontId="11" fillId="15" borderId="12" xfId="5" applyNumberFormat="1" applyFont="1" applyFill="1" applyBorder="1"/>
    <xf numFmtId="10" fontId="0" fillId="19" borderId="2" xfId="0" applyNumberFormat="1" applyFill="1" applyBorder="1"/>
    <xf numFmtId="164" fontId="3" fillId="2" borderId="45" xfId="1" applyNumberFormat="1" applyFont="1" applyFill="1" applyBorder="1" applyAlignment="1">
      <alignment horizontal="center"/>
    </xf>
    <xf numFmtId="165" fontId="7" fillId="16" borderId="25" xfId="6" applyNumberFormat="1" applyFont="1" applyFill="1" applyBorder="1" applyAlignment="1">
      <alignment horizontal="center"/>
    </xf>
    <xf numFmtId="41" fontId="58" fillId="2" borderId="9" xfId="0" applyNumberFormat="1" applyFont="1" applyFill="1" applyBorder="1"/>
    <xf numFmtId="41" fontId="58" fillId="2" borderId="6" xfId="0" applyNumberFormat="1" applyFont="1" applyFill="1" applyBorder="1"/>
    <xf numFmtId="0" fontId="0" fillId="9" borderId="23" xfId="0" applyFill="1" applyBorder="1"/>
    <xf numFmtId="0" fontId="0" fillId="9" borderId="25" xfId="0" applyFill="1" applyBorder="1"/>
    <xf numFmtId="3" fontId="40" fillId="9" borderId="74" xfId="0" applyNumberFormat="1" applyFont="1" applyFill="1" applyBorder="1" applyAlignment="1">
      <alignment horizontal="right"/>
    </xf>
    <xf numFmtId="3" fontId="0" fillId="9" borderId="74" xfId="0" applyNumberFormat="1" applyFill="1" applyBorder="1"/>
    <xf numFmtId="165" fontId="0" fillId="9" borderId="75" xfId="0" applyNumberFormat="1" applyFill="1" applyBorder="1"/>
    <xf numFmtId="0" fontId="0" fillId="9" borderId="53" xfId="0" applyFill="1" applyBorder="1"/>
    <xf numFmtId="0" fontId="40" fillId="9" borderId="51" xfId="0" applyFont="1" applyFill="1" applyBorder="1"/>
    <xf numFmtId="3" fontId="0" fillId="9" borderId="51" xfId="0" applyNumberFormat="1" applyFill="1" applyBorder="1" applyAlignment="1">
      <alignment horizontal="right"/>
    </xf>
    <xf numFmtId="3" fontId="0" fillId="9" borderId="51" xfId="0" applyNumberFormat="1" applyFill="1" applyBorder="1"/>
    <xf numFmtId="165" fontId="0" fillId="9" borderId="52" xfId="0" applyNumberFormat="1" applyFill="1" applyBorder="1"/>
    <xf numFmtId="0" fontId="10" fillId="9" borderId="53" xfId="0" applyFont="1" applyFill="1" applyBorder="1"/>
    <xf numFmtId="165" fontId="0" fillId="9" borderId="51" xfId="6" applyNumberFormat="1" applyFont="1" applyFill="1" applyBorder="1"/>
    <xf numFmtId="0" fontId="0" fillId="9" borderId="53" xfId="0" applyFill="1" applyBorder="1" applyAlignment="1">
      <alignment horizontal="left" indent="1"/>
    </xf>
    <xf numFmtId="165" fontId="0" fillId="9" borderId="51" xfId="6" applyNumberFormat="1" applyFont="1" applyFill="1" applyBorder="1" applyAlignment="1">
      <alignment horizontal="right"/>
    </xf>
    <xf numFmtId="3" fontId="9" fillId="9" borderId="51" xfId="0" applyNumberFormat="1" applyFont="1" applyFill="1" applyBorder="1"/>
    <xf numFmtId="43" fontId="0" fillId="9" borderId="51" xfId="6" applyFont="1" applyFill="1" applyBorder="1"/>
    <xf numFmtId="0" fontId="10" fillId="9" borderId="53" xfId="0" applyFont="1" applyFill="1" applyBorder="1" applyAlignment="1">
      <alignment vertical="center"/>
    </xf>
    <xf numFmtId="0" fontId="40" fillId="9" borderId="51" xfId="0" applyFont="1" applyFill="1" applyBorder="1" applyAlignment="1">
      <alignment vertical="center"/>
    </xf>
    <xf numFmtId="3" fontId="78" fillId="9" borderId="51" xfId="0" applyNumberFormat="1" applyFont="1" applyFill="1" applyBorder="1" applyAlignment="1">
      <alignment horizontal="right" vertical="center"/>
    </xf>
    <xf numFmtId="3" fontId="0" fillId="9" borderId="51" xfId="0" applyNumberFormat="1" applyFill="1" applyBorder="1" applyAlignment="1">
      <alignment vertical="center"/>
    </xf>
    <xf numFmtId="0" fontId="0" fillId="9" borderId="70" xfId="0" applyFill="1" applyBorder="1"/>
    <xf numFmtId="43" fontId="0" fillId="9" borderId="71" xfId="6" applyFont="1" applyFill="1" applyBorder="1"/>
    <xf numFmtId="3" fontId="0" fillId="9" borderId="71" xfId="0" applyNumberFormat="1" applyFill="1" applyBorder="1" applyAlignment="1">
      <alignment horizontal="right"/>
    </xf>
    <xf numFmtId="3" fontId="0" fillId="9" borderId="71" xfId="0" applyNumberFormat="1" applyFill="1" applyBorder="1"/>
    <xf numFmtId="165" fontId="0" fillId="9" borderId="72" xfId="0" applyNumberFormat="1" applyFill="1" applyBorder="1"/>
    <xf numFmtId="0" fontId="0" fillId="9" borderId="71" xfId="0" applyFill="1" applyBorder="1"/>
    <xf numFmtId="3" fontId="40" fillId="9" borderId="71" xfId="0" applyNumberFormat="1" applyFont="1" applyFill="1" applyBorder="1"/>
    <xf numFmtId="0" fontId="6" fillId="9" borderId="40" xfId="0" applyFont="1" applyFill="1" applyBorder="1"/>
    <xf numFmtId="0" fontId="6" fillId="9" borderId="41" xfId="0" applyFont="1" applyFill="1" applyBorder="1"/>
    <xf numFmtId="3" fontId="6" fillId="9" borderId="41" xfId="0" applyNumberFormat="1" applyFont="1" applyFill="1" applyBorder="1" applyAlignment="1">
      <alignment horizontal="right"/>
    </xf>
    <xf numFmtId="3" fontId="6" fillId="9" borderId="41" xfId="0" applyNumberFormat="1" applyFont="1" applyFill="1" applyBorder="1"/>
    <xf numFmtId="165" fontId="6" fillId="9" borderId="43" xfId="0" applyNumberFormat="1" applyFont="1" applyFill="1" applyBorder="1"/>
    <xf numFmtId="0" fontId="34" fillId="9" borderId="53" xfId="0" applyFont="1" applyFill="1" applyBorder="1"/>
    <xf numFmtId="43" fontId="34" fillId="9" borderId="51" xfId="6" applyFont="1" applyFill="1" applyBorder="1"/>
    <xf numFmtId="3" fontId="34" fillId="9" borderId="51" xfId="0" applyNumberFormat="1" applyFont="1" applyFill="1" applyBorder="1" applyAlignment="1">
      <alignment horizontal="right"/>
    </xf>
    <xf numFmtId="3" fontId="34" fillId="9" borderId="51" xfId="0" applyNumberFormat="1" applyFont="1" applyFill="1" applyBorder="1"/>
    <xf numFmtId="165" fontId="34" fillId="9" borderId="52" xfId="0" applyNumberFormat="1" applyFont="1" applyFill="1" applyBorder="1"/>
    <xf numFmtId="0" fontId="34" fillId="9" borderId="49" xfId="0" applyFont="1" applyFill="1" applyBorder="1"/>
    <xf numFmtId="43" fontId="34" fillId="9" borderId="50" xfId="6" applyFont="1" applyFill="1" applyBorder="1"/>
    <xf numFmtId="3" fontId="34" fillId="9" borderId="50" xfId="0" applyNumberFormat="1" applyFont="1" applyFill="1" applyBorder="1" applyAlignment="1">
      <alignment horizontal="right"/>
    </xf>
    <xf numFmtId="3" fontId="34" fillId="9" borderId="50" xfId="0" applyNumberFormat="1" applyFont="1" applyFill="1" applyBorder="1"/>
    <xf numFmtId="165" fontId="34" fillId="9" borderId="21" xfId="0" applyNumberFormat="1" applyFont="1" applyFill="1" applyBorder="1"/>
    <xf numFmtId="0" fontId="85" fillId="2" borderId="53" xfId="0" applyFont="1" applyFill="1" applyBorder="1" applyAlignment="1">
      <alignment horizontal="left" indent="2"/>
    </xf>
    <xf numFmtId="10" fontId="86" fillId="2" borderId="51" xfId="1" applyNumberFormat="1" applyFont="1" applyFill="1" applyBorder="1"/>
    <xf numFmtId="3" fontId="85" fillId="2" borderId="51" xfId="0" applyNumberFormat="1" applyFont="1" applyFill="1" applyBorder="1" applyAlignment="1">
      <alignment horizontal="right"/>
    </xf>
    <xf numFmtId="165" fontId="85" fillId="2" borderId="51" xfId="6" applyNumberFormat="1" applyFont="1" applyFill="1" applyBorder="1"/>
    <xf numFmtId="3" fontId="85" fillId="2" borderId="51" xfId="0" applyNumberFormat="1" applyFont="1" applyFill="1" applyBorder="1"/>
    <xf numFmtId="165" fontId="85" fillId="2" borderId="52" xfId="0" applyNumberFormat="1" applyFont="1" applyFill="1" applyBorder="1"/>
    <xf numFmtId="3" fontId="85" fillId="2" borderId="71" xfId="0" applyNumberFormat="1" applyFont="1" applyFill="1" applyBorder="1"/>
    <xf numFmtId="165" fontId="85" fillId="2" borderId="72" xfId="0" applyNumberFormat="1" applyFont="1" applyFill="1" applyBorder="1"/>
    <xf numFmtId="43" fontId="0" fillId="2" borderId="72" xfId="6" applyFont="1" applyFill="1" applyBorder="1"/>
    <xf numFmtId="3" fontId="6" fillId="2" borderId="74" xfId="0" applyNumberFormat="1" applyFont="1" applyFill="1" applyBorder="1" applyAlignment="1">
      <alignment horizontal="right"/>
    </xf>
    <xf numFmtId="3" fontId="6" fillId="2" borderId="51" xfId="0" applyNumberFormat="1" applyFont="1" applyFill="1" applyBorder="1" applyAlignment="1">
      <alignment horizontal="right"/>
    </xf>
    <xf numFmtId="3" fontId="6" fillId="2" borderId="71" xfId="0" applyNumberFormat="1" applyFont="1" applyFill="1" applyBorder="1" applyAlignment="1">
      <alignment horizontal="right"/>
    </xf>
    <xf numFmtId="9" fontId="12" fillId="13" borderId="0" xfId="1" applyFont="1" applyFill="1" applyAlignment="1">
      <alignment horizontal="right"/>
    </xf>
    <xf numFmtId="43" fontId="19" fillId="6" borderId="56" xfId="6" applyFont="1" applyFill="1" applyBorder="1" applyAlignment="1">
      <alignment horizontal="center"/>
    </xf>
    <xf numFmtId="164" fontId="0" fillId="8" borderId="0" xfId="0" applyNumberFormat="1" applyFill="1"/>
    <xf numFmtId="0" fontId="13" fillId="23" borderId="0" xfId="0" applyFont="1" applyFill="1"/>
    <xf numFmtId="164" fontId="0" fillId="23" borderId="0" xfId="0" applyNumberFormat="1" applyFill="1"/>
    <xf numFmtId="0" fontId="22" fillId="2" borderId="27" xfId="2" applyFont="1" applyFill="1" applyBorder="1" applyAlignment="1">
      <alignment horizontal="left" vertical="center"/>
    </xf>
    <xf numFmtId="41" fontId="30" fillId="19" borderId="22" xfId="2" applyNumberFormat="1" applyFont="1" applyFill="1" applyBorder="1" applyAlignment="1">
      <alignment horizontal="right" vertical="center" wrapText="1"/>
    </xf>
    <xf numFmtId="164" fontId="22" fillId="19" borderId="8" xfId="2" applyNumberFormat="1" applyFont="1" applyFill="1" applyBorder="1" applyAlignment="1">
      <alignment horizontal="right" vertical="center" wrapText="1"/>
    </xf>
    <xf numFmtId="179" fontId="22" fillId="19" borderId="8" xfId="4" applyNumberFormat="1" applyFont="1" applyFill="1" applyBorder="1" applyAlignment="1">
      <alignment horizontal="right" vertical="center" wrapText="1"/>
    </xf>
    <xf numFmtId="41" fontId="55" fillId="2" borderId="8" xfId="2" applyNumberFormat="1" applyFont="1" applyFill="1" applyBorder="1" applyAlignment="1">
      <alignment horizontal="right" vertical="center" wrapText="1"/>
    </xf>
    <xf numFmtId="10" fontId="40" fillId="2" borderId="0" xfId="1" applyNumberFormat="1" applyFont="1" applyFill="1" applyBorder="1"/>
    <xf numFmtId="0" fontId="6" fillId="2" borderId="23" xfId="0" applyFont="1" applyFill="1" applyBorder="1" applyAlignment="1">
      <alignment vertical="center"/>
    </xf>
    <xf numFmtId="0" fontId="6" fillId="2" borderId="25" xfId="0" applyFont="1" applyFill="1" applyBorder="1" applyAlignment="1">
      <alignment vertical="center"/>
    </xf>
    <xf numFmtId="37" fontId="6" fillId="2" borderId="25" xfId="0" applyNumberFormat="1" applyFont="1" applyFill="1" applyBorder="1" applyAlignment="1">
      <alignment horizontal="right" vertical="center"/>
    </xf>
    <xf numFmtId="165" fontId="6" fillId="2" borderId="25" xfId="0" applyNumberFormat="1" applyFont="1" applyFill="1" applyBorder="1"/>
    <xf numFmtId="165" fontId="6" fillId="2" borderId="20" xfId="0" applyNumberFormat="1" applyFont="1" applyFill="1" applyBorder="1"/>
    <xf numFmtId="37" fontId="0" fillId="2" borderId="0" xfId="0" applyNumberFormat="1" applyFill="1" applyAlignment="1">
      <alignment horizontal="right"/>
    </xf>
    <xf numFmtId="3" fontId="0" fillId="2" borderId="25" xfId="0" applyNumberFormat="1" applyFill="1" applyBorder="1" applyAlignment="1">
      <alignment horizontal="right"/>
    </xf>
    <xf numFmtId="3" fontId="0" fillId="2" borderId="25" xfId="0" applyNumberFormat="1" applyFill="1" applyBorder="1"/>
    <xf numFmtId="165" fontId="0" fillId="2" borderId="20" xfId="0" applyNumberFormat="1" applyFill="1" applyBorder="1"/>
    <xf numFmtId="3" fontId="0" fillId="2" borderId="50" xfId="0" applyNumberFormat="1" applyFill="1" applyBorder="1" applyAlignment="1">
      <alignment horizontal="right"/>
    </xf>
    <xf numFmtId="3" fontId="0" fillId="2" borderId="50" xfId="0" applyNumberFormat="1" applyFill="1" applyBorder="1"/>
    <xf numFmtId="165" fontId="0" fillId="2" borderId="21" xfId="0" applyNumberFormat="1" applyFill="1" applyBorder="1"/>
    <xf numFmtId="165" fontId="3" fillId="2" borderId="9" xfId="6" applyNumberFormat="1" applyFont="1" applyFill="1" applyBorder="1" applyAlignment="1">
      <alignment horizontal="right" indent="2"/>
    </xf>
    <xf numFmtId="165" fontId="0" fillId="5" borderId="0" xfId="6" applyNumberFormat="1" applyFont="1" applyFill="1" applyAlignment="1">
      <alignment horizontal="right" indent="1"/>
    </xf>
    <xf numFmtId="165" fontId="6" fillId="2" borderId="0" xfId="6" applyNumberFormat="1" applyFont="1" applyFill="1" applyAlignment="1">
      <alignment horizontal="right" indent="1"/>
    </xf>
    <xf numFmtId="165" fontId="3" fillId="2" borderId="6" xfId="6" applyNumberFormat="1" applyFont="1" applyFill="1" applyBorder="1" applyAlignment="1">
      <alignment horizontal="right" indent="2"/>
    </xf>
    <xf numFmtId="41" fontId="0" fillId="2" borderId="3" xfId="0" applyNumberFormat="1" applyFill="1" applyBorder="1"/>
    <xf numFmtId="164" fontId="0" fillId="2" borderId="2" xfId="0" applyNumberFormat="1" applyFill="1" applyBorder="1"/>
    <xf numFmtId="165" fontId="0" fillId="2" borderId="2" xfId="0" applyNumberFormat="1" applyFill="1" applyBorder="1"/>
    <xf numFmtId="9" fontId="0" fillId="2" borderId="0" xfId="0" applyNumberFormat="1" applyFill="1"/>
    <xf numFmtId="9" fontId="40" fillId="2" borderId="0" xfId="0" applyNumberFormat="1" applyFont="1" applyFill="1"/>
    <xf numFmtId="41" fontId="87" fillId="16" borderId="25" xfId="0" applyNumberFormat="1" applyFont="1" applyFill="1" applyBorder="1" applyAlignment="1">
      <alignment horizontal="center"/>
    </xf>
    <xf numFmtId="41" fontId="87" fillId="16" borderId="20" xfId="0" applyNumberFormat="1" applyFont="1" applyFill="1" applyBorder="1" applyAlignment="1">
      <alignment horizontal="center"/>
    </xf>
    <xf numFmtId="10" fontId="9" fillId="2" borderId="0" xfId="1" applyNumberFormat="1" applyFont="1" applyFill="1" applyBorder="1"/>
    <xf numFmtId="43" fontId="9" fillId="2" borderId="0" xfId="6" applyFont="1" applyFill="1" applyBorder="1"/>
    <xf numFmtId="0" fontId="0" fillId="2" borderId="18" xfId="0" applyFill="1" applyBorder="1"/>
    <xf numFmtId="165" fontId="9" fillId="2" borderId="0" xfId="6" applyNumberFormat="1" applyFont="1" applyFill="1" applyBorder="1"/>
    <xf numFmtId="164" fontId="9" fillId="2" borderId="0" xfId="1" applyNumberFormat="1" applyFont="1" applyFill="1" applyBorder="1"/>
    <xf numFmtId="9" fontId="40" fillId="2" borderId="0" xfId="1" applyFont="1" applyFill="1" applyBorder="1"/>
    <xf numFmtId="0" fontId="78" fillId="8" borderId="27" xfId="0" applyFont="1" applyFill="1" applyBorder="1"/>
    <xf numFmtId="5" fontId="0" fillId="8" borderId="0" xfId="0" applyNumberFormat="1" applyFill="1"/>
    <xf numFmtId="14" fontId="0" fillId="8" borderId="0" xfId="0" applyNumberFormat="1" applyFill="1" applyAlignment="1">
      <alignment horizontal="center"/>
    </xf>
    <xf numFmtId="2" fontId="0" fillId="8" borderId="0" xfId="0" applyNumberFormat="1" applyFill="1"/>
    <xf numFmtId="41" fontId="0" fillId="8" borderId="0" xfId="0" applyNumberFormat="1" applyFill="1" applyAlignment="1">
      <alignment horizontal="center"/>
    </xf>
    <xf numFmtId="41" fontId="0" fillId="8" borderId="0" xfId="0" applyNumberFormat="1" applyFill="1"/>
    <xf numFmtId="0" fontId="16" fillId="2" borderId="14" xfId="0" applyFont="1" applyFill="1" applyBorder="1"/>
    <xf numFmtId="0" fontId="88" fillId="16" borderId="13" xfId="0" applyFont="1" applyFill="1" applyBorder="1" applyAlignment="1">
      <alignment horizontal="center"/>
    </xf>
    <xf numFmtId="41" fontId="3" fillId="2" borderId="0" xfId="0" applyNumberFormat="1" applyFont="1" applyFill="1"/>
    <xf numFmtId="41" fontId="3" fillId="2" borderId="7" xfId="0" applyNumberFormat="1" applyFont="1" applyFill="1" applyBorder="1"/>
    <xf numFmtId="0" fontId="3" fillId="9" borderId="0" xfId="0" applyFont="1" applyFill="1"/>
    <xf numFmtId="41" fontId="3" fillId="2" borderId="2" xfId="0" applyNumberFormat="1" applyFont="1" applyFill="1" applyBorder="1"/>
    <xf numFmtId="164" fontId="0" fillId="2" borderId="46" xfId="0" applyNumberFormat="1" applyFill="1" applyBorder="1"/>
    <xf numFmtId="164" fontId="9" fillId="2" borderId="45" xfId="0" applyNumberFormat="1" applyFont="1" applyFill="1" applyBorder="1" applyAlignment="1">
      <alignment horizontal="center"/>
    </xf>
    <xf numFmtId="0" fontId="8" fillId="5" borderId="0" xfId="0" applyFont="1" applyFill="1" applyAlignment="1">
      <alignment horizontal="right" indent="2"/>
    </xf>
    <xf numFmtId="0" fontId="6" fillId="5" borderId="49" xfId="0" applyFont="1" applyFill="1" applyBorder="1"/>
    <xf numFmtId="165" fontId="6" fillId="5" borderId="50" xfId="0" applyNumberFormat="1" applyFont="1" applyFill="1" applyBorder="1"/>
    <xf numFmtId="41" fontId="6" fillId="5" borderId="50" xfId="0" applyNumberFormat="1" applyFont="1" applyFill="1" applyBorder="1"/>
    <xf numFmtId="10" fontId="6" fillId="5" borderId="50" xfId="0" applyNumberFormat="1" applyFont="1" applyFill="1" applyBorder="1"/>
    <xf numFmtId="0" fontId="6" fillId="5" borderId="21" xfId="0" applyFont="1" applyFill="1" applyBorder="1"/>
    <xf numFmtId="164" fontId="1" fillId="2" borderId="25" xfId="1" applyNumberFormat="1" applyFont="1" applyFill="1" applyBorder="1" applyAlignment="1">
      <alignment vertical="center"/>
    </xf>
    <xf numFmtId="41" fontId="0" fillId="2" borderId="25" xfId="0" applyNumberFormat="1" applyFill="1" applyBorder="1" applyAlignment="1">
      <alignment vertical="center"/>
    </xf>
    <xf numFmtId="164" fontId="0" fillId="2" borderId="25" xfId="0" applyNumberFormat="1" applyFill="1" applyBorder="1" applyAlignment="1">
      <alignment vertical="center"/>
    </xf>
    <xf numFmtId="172" fontId="0" fillId="2" borderId="20" xfId="0" applyNumberFormat="1" applyFill="1" applyBorder="1" applyAlignment="1">
      <alignment vertical="center"/>
    </xf>
    <xf numFmtId="0" fontId="33" fillId="2" borderId="2" xfId="0" applyFont="1" applyFill="1" applyBorder="1" applyAlignment="1">
      <alignment horizontal="center"/>
    </xf>
    <xf numFmtId="41" fontId="6" fillId="2" borderId="35" xfId="0" applyNumberFormat="1" applyFont="1" applyFill="1" applyBorder="1"/>
    <xf numFmtId="41" fontId="6" fillId="19" borderId="12" xfId="0" applyNumberFormat="1" applyFont="1" applyFill="1" applyBorder="1"/>
    <xf numFmtId="0" fontId="45" fillId="0" borderId="0" xfId="8"/>
    <xf numFmtId="0" fontId="45" fillId="0" borderId="79" xfId="8" applyBorder="1"/>
    <xf numFmtId="0" fontId="45" fillId="0" borderId="80" xfId="8" applyBorder="1"/>
    <xf numFmtId="0" fontId="45" fillId="0" borderId="81" xfId="8" applyBorder="1"/>
    <xf numFmtId="0" fontId="45" fillId="0" borderId="82" xfId="8" applyBorder="1"/>
    <xf numFmtId="0" fontId="47" fillId="0" borderId="0" xfId="8" applyFont="1"/>
    <xf numFmtId="0" fontId="45" fillId="0" borderId="0" xfId="8" applyAlignment="1">
      <alignment horizontal="center"/>
    </xf>
    <xf numFmtId="0" fontId="45" fillId="0" borderId="83" xfId="8" applyBorder="1"/>
    <xf numFmtId="0" fontId="47" fillId="0" borderId="0" xfId="8" applyFont="1" applyAlignment="1">
      <alignment horizontal="right"/>
    </xf>
    <xf numFmtId="0" fontId="45" fillId="0" borderId="13" xfId="8" applyBorder="1"/>
    <xf numFmtId="165" fontId="0" fillId="0" borderId="13" xfId="9" applyNumberFormat="1" applyFont="1" applyBorder="1"/>
    <xf numFmtId="5" fontId="0" fillId="0" borderId="0" xfId="9" applyNumberFormat="1" applyFont="1" applyAlignment="1">
      <alignment horizontal="right"/>
    </xf>
    <xf numFmtId="165" fontId="0" fillId="0" borderId="0" xfId="9" applyNumberFormat="1" applyFont="1"/>
    <xf numFmtId="164" fontId="0" fillId="0" borderId="0" xfId="10" applyNumberFormat="1" applyFont="1" applyAlignment="1">
      <alignment horizontal="right"/>
    </xf>
    <xf numFmtId="190" fontId="45" fillId="0" borderId="0" xfId="8" applyNumberFormat="1"/>
    <xf numFmtId="165" fontId="43" fillId="0" borderId="0" xfId="9" applyNumberFormat="1" applyFont="1"/>
    <xf numFmtId="10" fontId="0" fillId="0" borderId="0" xfId="10" applyNumberFormat="1" applyFont="1" applyAlignment="1">
      <alignment horizontal="right"/>
    </xf>
    <xf numFmtId="37" fontId="45" fillId="0" borderId="0" xfId="8" applyNumberFormat="1"/>
    <xf numFmtId="165" fontId="45" fillId="0" borderId="0" xfId="8" applyNumberFormat="1"/>
    <xf numFmtId="164" fontId="45" fillId="0" borderId="0" xfId="8" applyNumberFormat="1" applyAlignment="1">
      <alignment horizontal="right"/>
    </xf>
    <xf numFmtId="164" fontId="0" fillId="0" borderId="0" xfId="10" applyNumberFormat="1" applyFont="1"/>
    <xf numFmtId="0" fontId="91" fillId="0" borderId="0" xfId="8" applyFont="1"/>
    <xf numFmtId="175" fontId="45" fillId="0" borderId="0" xfId="8" applyNumberFormat="1"/>
    <xf numFmtId="0" fontId="45" fillId="0" borderId="84" xfId="8" applyBorder="1"/>
    <xf numFmtId="0" fontId="45" fillId="0" borderId="85" xfId="8" applyBorder="1"/>
    <xf numFmtId="0" fontId="45" fillId="0" borderId="86" xfId="8" applyBorder="1"/>
    <xf numFmtId="0" fontId="89" fillId="16" borderId="0" xfId="8" applyFont="1" applyFill="1"/>
    <xf numFmtId="0" fontId="90" fillId="16" borderId="0" xfId="8" applyFont="1" applyFill="1"/>
    <xf numFmtId="0" fontId="89" fillId="16" borderId="0" xfId="8" applyFont="1" applyFill="1" applyAlignment="1">
      <alignment horizontal="left"/>
    </xf>
    <xf numFmtId="43" fontId="45" fillId="0" borderId="0" xfId="6" applyFont="1"/>
    <xf numFmtId="165" fontId="45" fillId="0" borderId="0" xfId="6" applyNumberFormat="1" applyFont="1"/>
    <xf numFmtId="0" fontId="45" fillId="0" borderId="0" xfId="6" applyNumberFormat="1" applyFont="1"/>
    <xf numFmtId="14" fontId="45" fillId="0" borderId="0" xfId="8" quotePrefix="1" applyNumberFormat="1" applyAlignment="1">
      <alignment horizontal="right"/>
    </xf>
    <xf numFmtId="0" fontId="45" fillId="0" borderId="13" xfId="8" applyBorder="1" applyAlignment="1">
      <alignment horizontal="right"/>
    </xf>
    <xf numFmtId="0" fontId="45" fillId="0" borderId="0" xfId="8" applyAlignment="1">
      <alignment horizontal="right"/>
    </xf>
    <xf numFmtId="165" fontId="0" fillId="0" borderId="0" xfId="6" applyNumberFormat="1" applyFont="1" applyAlignment="1">
      <alignment horizontal="right"/>
    </xf>
    <xf numFmtId="3" fontId="45" fillId="0" borderId="13" xfId="8" applyNumberFormat="1" applyBorder="1" applyAlignment="1">
      <alignment horizontal="right"/>
    </xf>
    <xf numFmtId="0" fontId="89" fillId="16" borderId="0" xfId="8" applyFont="1" applyFill="1" applyAlignment="1">
      <alignment horizontal="centerContinuous"/>
    </xf>
    <xf numFmtId="0" fontId="45" fillId="16" borderId="0" xfId="8" applyFill="1" applyAlignment="1">
      <alignment horizontal="centerContinuous"/>
    </xf>
    <xf numFmtId="165" fontId="45" fillId="0" borderId="0" xfId="6" applyNumberFormat="1" applyFont="1" applyAlignment="1">
      <alignment horizontal="right"/>
    </xf>
    <xf numFmtId="9" fontId="45" fillId="0" borderId="0" xfId="1" applyFont="1"/>
    <xf numFmtId="165" fontId="47" fillId="0" borderId="0" xfId="6" applyNumberFormat="1" applyFont="1"/>
    <xf numFmtId="0" fontId="45" fillId="0" borderId="0" xfId="8" applyAlignment="1">
      <alignment horizontal="left" indent="1"/>
    </xf>
    <xf numFmtId="9" fontId="0" fillId="0" borderId="0" xfId="1" applyFont="1" applyAlignment="1">
      <alignment horizontal="right"/>
    </xf>
    <xf numFmtId="183" fontId="3" fillId="2" borderId="0" xfId="0" applyNumberFormat="1" applyFont="1" applyFill="1" applyAlignment="1">
      <alignment horizontal="left"/>
    </xf>
    <xf numFmtId="41" fontId="45" fillId="0" borderId="0" xfId="8" applyNumberFormat="1"/>
    <xf numFmtId="0" fontId="90" fillId="24" borderId="0" xfId="8" applyFont="1" applyFill="1"/>
    <xf numFmtId="41" fontId="47" fillId="8" borderId="13" xfId="8" applyNumberFormat="1" applyFont="1" applyFill="1" applyBorder="1"/>
    <xf numFmtId="0" fontId="47" fillId="8" borderId="13" xfId="8" applyFont="1" applyFill="1" applyBorder="1"/>
    <xf numFmtId="41" fontId="45" fillId="8" borderId="0" xfId="8" applyNumberFormat="1" applyFill="1"/>
    <xf numFmtId="165" fontId="6" fillId="8" borderId="0" xfId="6" applyNumberFormat="1" applyFont="1" applyFill="1"/>
    <xf numFmtId="41" fontId="47" fillId="0" borderId="0" xfId="8" applyNumberFormat="1" applyFont="1"/>
    <xf numFmtId="165" fontId="45" fillId="0" borderId="13" xfId="8" applyNumberFormat="1" applyBorder="1"/>
    <xf numFmtId="0" fontId="90" fillId="25" borderId="0" xfId="8" applyFont="1" applyFill="1"/>
    <xf numFmtId="0" fontId="89" fillId="25" borderId="0" xfId="8" applyFont="1" applyFill="1"/>
    <xf numFmtId="0" fontId="44" fillId="22" borderId="0" xfId="8" applyFont="1" applyFill="1"/>
    <xf numFmtId="165" fontId="0" fillId="0" borderId="13" xfId="9" applyNumberFormat="1" applyFont="1" applyBorder="1" applyAlignment="1">
      <alignment horizontal="right"/>
    </xf>
    <xf numFmtId="9" fontId="43" fillId="0" borderId="0" xfId="1" applyFont="1"/>
    <xf numFmtId="0" fontId="92" fillId="0" borderId="0" xfId="8" applyFont="1"/>
    <xf numFmtId="37" fontId="92" fillId="0" borderId="0" xfId="8" applyNumberFormat="1" applyFont="1"/>
    <xf numFmtId="43" fontId="92" fillId="0" borderId="0" xfId="6" applyFont="1"/>
    <xf numFmtId="0" fontId="45" fillId="9" borderId="0" xfId="8" applyFill="1"/>
    <xf numFmtId="165" fontId="45" fillId="9" borderId="0" xfId="6" applyNumberFormat="1" applyFont="1" applyFill="1"/>
    <xf numFmtId="9" fontId="45" fillId="9" borderId="0" xfId="1" applyFont="1" applyFill="1"/>
    <xf numFmtId="43" fontId="92" fillId="9" borderId="0" xfId="6" applyFont="1" applyFill="1"/>
    <xf numFmtId="43" fontId="45" fillId="9" borderId="0" xfId="6" applyFont="1" applyFill="1"/>
    <xf numFmtId="165" fontId="19" fillId="6" borderId="56" xfId="6" applyNumberFormat="1" applyFont="1" applyFill="1" applyBorder="1" applyAlignment="1">
      <alignment horizontal="center"/>
    </xf>
    <xf numFmtId="43" fontId="12" fillId="13" borderId="0" xfId="6" applyFont="1" applyFill="1" applyAlignment="1">
      <alignment horizontal="right"/>
    </xf>
    <xf numFmtId="41" fontId="20" fillId="2" borderId="41" xfId="0" applyNumberFormat="1" applyFont="1" applyFill="1" applyBorder="1"/>
    <xf numFmtId="3" fontId="0" fillId="5" borderId="0" xfId="0" applyNumberFormat="1" applyFill="1"/>
    <xf numFmtId="3" fontId="0" fillId="9" borderId="46" xfId="0" applyNumberFormat="1" applyFill="1" applyBorder="1"/>
    <xf numFmtId="0" fontId="50" fillId="0" borderId="0" xfId="8" applyFont="1"/>
    <xf numFmtId="165" fontId="50" fillId="0" borderId="0" xfId="6" applyNumberFormat="1" applyFont="1" applyAlignment="1">
      <alignment horizontal="right"/>
    </xf>
    <xf numFmtId="9" fontId="50" fillId="0" borderId="0" xfId="1" applyFont="1" applyAlignment="1">
      <alignment horizontal="right"/>
    </xf>
    <xf numFmtId="43" fontId="50" fillId="0" borderId="0" xfId="6" applyFont="1" applyAlignment="1">
      <alignment horizontal="right"/>
    </xf>
    <xf numFmtId="165" fontId="50" fillId="9" borderId="0" xfId="6" applyNumberFormat="1" applyFont="1" applyFill="1" applyAlignment="1">
      <alignment horizontal="right"/>
    </xf>
    <xf numFmtId="9" fontId="50" fillId="9" borderId="0" xfId="1" applyFont="1" applyFill="1" applyAlignment="1">
      <alignment horizontal="right"/>
    </xf>
    <xf numFmtId="43" fontId="50" fillId="9" borderId="0" xfId="6" applyFont="1" applyFill="1" applyAlignment="1">
      <alignment horizontal="right"/>
    </xf>
    <xf numFmtId="0" fontId="44" fillId="26" borderId="0" xfId="8" applyFont="1" applyFill="1"/>
    <xf numFmtId="0" fontId="43" fillId="26" borderId="0" xfId="8" applyFont="1" applyFill="1"/>
    <xf numFmtId="0" fontId="44" fillId="27" borderId="0" xfId="8" applyFont="1" applyFill="1"/>
    <xf numFmtId="165" fontId="0" fillId="2" borderId="52" xfId="6" applyNumberFormat="1" applyFont="1" applyFill="1" applyBorder="1"/>
    <xf numFmtId="165" fontId="0" fillId="2" borderId="25" xfId="6" applyNumberFormat="1" applyFont="1" applyFill="1" applyBorder="1" applyAlignment="1">
      <alignment horizontal="center" vertical="center"/>
    </xf>
    <xf numFmtId="165" fontId="0" fillId="2" borderId="7" xfId="6" applyNumberFormat="1" applyFont="1" applyFill="1" applyBorder="1" applyAlignment="1">
      <alignment horizontal="center" vertical="center"/>
    </xf>
    <xf numFmtId="165" fontId="58" fillId="2" borderId="13" xfId="6" applyNumberFormat="1" applyFont="1" applyFill="1" applyBorder="1" applyAlignment="1">
      <alignment horizontal="center" vertical="center"/>
    </xf>
    <xf numFmtId="165" fontId="3" fillId="2" borderId="13" xfId="6" applyNumberFormat="1" applyFont="1" applyFill="1" applyBorder="1" applyAlignment="1">
      <alignment horizontal="center" vertical="center"/>
    </xf>
    <xf numFmtId="165" fontId="58" fillId="2" borderId="0" xfId="6" applyNumberFormat="1" applyFont="1" applyFill="1" applyAlignment="1">
      <alignment horizontal="center" vertical="center"/>
    </xf>
    <xf numFmtId="165" fontId="3" fillId="2" borderId="0" xfId="6" applyNumberFormat="1" applyFont="1" applyFill="1" applyAlignment="1">
      <alignment horizontal="center" vertical="center"/>
    </xf>
    <xf numFmtId="165" fontId="81" fillId="2" borderId="7" xfId="6" applyNumberFormat="1" applyFont="1" applyFill="1" applyBorder="1" applyAlignment="1">
      <alignment horizontal="center" vertical="center"/>
    </xf>
    <xf numFmtId="165" fontId="40" fillId="2" borderId="51" xfId="6" applyNumberFormat="1" applyFont="1" applyFill="1" applyBorder="1" applyAlignment="1">
      <alignment horizontal="right"/>
    </xf>
    <xf numFmtId="165" fontId="0" fillId="2" borderId="51" xfId="6" applyNumberFormat="1" applyFont="1" applyFill="1" applyBorder="1" applyAlignment="1">
      <alignment horizontal="right"/>
    </xf>
    <xf numFmtId="0" fontId="0" fillId="29" borderId="0" xfId="0" applyFill="1"/>
    <xf numFmtId="0" fontId="0" fillId="28" borderId="87" xfId="0" applyFill="1" applyBorder="1"/>
    <xf numFmtId="0" fontId="0" fillId="0" borderId="87" xfId="0" applyBorder="1"/>
    <xf numFmtId="0" fontId="0" fillId="29" borderId="87" xfId="0" applyFill="1" applyBorder="1"/>
    <xf numFmtId="0" fontId="7" fillId="28" borderId="87" xfId="0" applyFont="1" applyFill="1" applyBorder="1"/>
    <xf numFmtId="0" fontId="7" fillId="29" borderId="87" xfId="0" applyFont="1" applyFill="1" applyBorder="1"/>
    <xf numFmtId="0" fontId="7" fillId="29" borderId="0" xfId="0" applyFont="1" applyFill="1"/>
    <xf numFmtId="17" fontId="0" fillId="30" borderId="87" xfId="0" applyNumberFormat="1" applyFill="1" applyBorder="1"/>
    <xf numFmtId="17" fontId="0" fillId="31" borderId="87" xfId="0" applyNumberFormat="1" applyFill="1" applyBorder="1"/>
    <xf numFmtId="0" fontId="0" fillId="0" borderId="88" xfId="0" applyBorder="1"/>
    <xf numFmtId="0" fontId="93" fillId="30" borderId="87" xfId="0" applyFont="1" applyFill="1" applyBorder="1"/>
    <xf numFmtId="0" fontId="93" fillId="31" borderId="87" xfId="0" applyFont="1" applyFill="1" applyBorder="1"/>
    <xf numFmtId="0" fontId="0" fillId="2" borderId="57" xfId="0" applyFill="1" applyBorder="1" applyAlignment="1">
      <alignment horizontal="left" indent="2"/>
    </xf>
    <xf numFmtId="3" fontId="0" fillId="2" borderId="89" xfId="0" applyNumberFormat="1" applyFill="1" applyBorder="1" applyAlignment="1">
      <alignment horizontal="right"/>
    </xf>
    <xf numFmtId="3" fontId="6" fillId="2" borderId="0" xfId="0" applyNumberFormat="1" applyFont="1" applyFill="1" applyAlignment="1">
      <alignment horizontal="right"/>
    </xf>
    <xf numFmtId="165" fontId="6" fillId="2" borderId="51" xfId="6" applyNumberFormat="1" applyFont="1" applyFill="1" applyBorder="1"/>
    <xf numFmtId="3" fontId="6" fillId="2" borderId="51" xfId="0" applyNumberFormat="1" applyFont="1" applyFill="1" applyBorder="1"/>
    <xf numFmtId="165" fontId="6" fillId="2" borderId="18" xfId="0" applyNumberFormat="1" applyFont="1" applyFill="1" applyBorder="1"/>
    <xf numFmtId="0" fontId="65" fillId="2" borderId="74" xfId="0" applyFont="1" applyFill="1" applyBorder="1" applyAlignment="1">
      <alignment horizontal="right"/>
    </xf>
    <xf numFmtId="43" fontId="0" fillId="2" borderId="51" xfId="6" applyFont="1" applyFill="1" applyBorder="1"/>
    <xf numFmtId="3" fontId="94" fillId="2" borderId="51" xfId="0" applyNumberFormat="1" applyFont="1" applyFill="1" applyBorder="1" applyAlignment="1">
      <alignment horizontal="right"/>
    </xf>
    <xf numFmtId="43" fontId="0" fillId="2" borderId="51" xfId="6" applyFont="1" applyFill="1" applyBorder="1" applyAlignment="1">
      <alignment horizontal="right"/>
    </xf>
    <xf numFmtId="43" fontId="40" fillId="2" borderId="51" xfId="6" applyFont="1" applyFill="1" applyBorder="1"/>
    <xf numFmtId="43" fontId="0" fillId="13" borderId="0" xfId="6" applyFont="1" applyFill="1"/>
    <xf numFmtId="165" fontId="6" fillId="2" borderId="52" xfId="0" applyNumberFormat="1" applyFont="1" applyFill="1" applyBorder="1"/>
    <xf numFmtId="165" fontId="1" fillId="2" borderId="51" xfId="6" applyNumberFormat="1" applyFont="1" applyFill="1" applyBorder="1"/>
    <xf numFmtId="37" fontId="3" fillId="6" borderId="53" xfId="0" applyNumberFormat="1" applyFont="1" applyFill="1" applyBorder="1"/>
    <xf numFmtId="165" fontId="3" fillId="6" borderId="56" xfId="6" applyNumberFormat="1" applyFont="1" applyFill="1" applyBorder="1" applyAlignment="1">
      <alignment horizontal="center"/>
    </xf>
    <xf numFmtId="0" fontId="6" fillId="8" borderId="40" xfId="0" applyFont="1" applyFill="1" applyBorder="1"/>
    <xf numFmtId="165" fontId="6" fillId="8" borderId="41" xfId="0" applyNumberFormat="1" applyFont="1" applyFill="1" applyBorder="1"/>
    <xf numFmtId="165" fontId="6" fillId="8" borderId="41" xfId="0" applyNumberFormat="1" applyFont="1" applyFill="1" applyBorder="1" applyAlignment="1">
      <alignment horizontal="right"/>
    </xf>
    <xf numFmtId="165" fontId="47" fillId="8" borderId="41" xfId="6" applyNumberFormat="1" applyFont="1" applyFill="1" applyBorder="1" applyAlignment="1">
      <alignment horizontal="right"/>
    </xf>
    <xf numFmtId="165" fontId="3" fillId="8" borderId="41" xfId="6" applyNumberFormat="1" applyFont="1" applyFill="1" applyBorder="1"/>
    <xf numFmtId="3" fontId="6" fillId="8" borderId="41" xfId="0" applyNumberFormat="1" applyFont="1" applyFill="1" applyBorder="1" applyAlignment="1">
      <alignment horizontal="right"/>
    </xf>
    <xf numFmtId="165" fontId="6" fillId="8" borderId="41" xfId="6" applyNumberFormat="1" applyFont="1" applyFill="1" applyBorder="1"/>
    <xf numFmtId="3" fontId="6" fillId="8" borderId="41" xfId="0" applyNumberFormat="1" applyFont="1" applyFill="1" applyBorder="1"/>
    <xf numFmtId="165" fontId="6" fillId="8" borderId="43" xfId="0" applyNumberFormat="1" applyFont="1" applyFill="1" applyBorder="1"/>
    <xf numFmtId="0" fontId="71" fillId="20" borderId="78" xfId="0" applyFont="1" applyFill="1" applyBorder="1"/>
    <xf numFmtId="187" fontId="73" fillId="21" borderId="3" xfId="0" applyNumberFormat="1" applyFont="1" applyFill="1" applyBorder="1" applyAlignment="1">
      <alignment horizontal="center" vertical="center"/>
    </xf>
    <xf numFmtId="3" fontId="70" fillId="0" borderId="0" xfId="0" applyNumberFormat="1" applyFont="1"/>
    <xf numFmtId="188" fontId="52" fillId="0" borderId="0" xfId="6" applyNumberFormat="1" applyFont="1" applyFill="1" applyBorder="1"/>
    <xf numFmtId="164" fontId="0" fillId="19" borderId="0" xfId="1" applyNumberFormat="1" applyFont="1" applyFill="1"/>
    <xf numFmtId="3" fontId="53" fillId="19" borderId="0" xfId="0" applyNumberFormat="1" applyFont="1" applyFill="1"/>
    <xf numFmtId="3" fontId="52" fillId="19" borderId="2" xfId="0" applyNumberFormat="1" applyFont="1" applyFill="1" applyBorder="1"/>
    <xf numFmtId="165" fontId="9" fillId="2" borderId="9" xfId="6" applyNumberFormat="1" applyFont="1" applyFill="1" applyBorder="1" applyAlignment="1">
      <alignment horizontal="right" indent="2"/>
    </xf>
    <xf numFmtId="165" fontId="64" fillId="19" borderId="8" xfId="2" applyNumberFormat="1" applyFont="1" applyFill="1" applyBorder="1" applyAlignment="1">
      <alignment horizontal="right" vertical="center" wrapText="1"/>
    </xf>
    <xf numFmtId="165" fontId="22" fillId="19" borderId="8" xfId="2" applyNumberFormat="1" applyFont="1" applyFill="1" applyBorder="1" applyAlignment="1">
      <alignment horizontal="right" vertical="center" wrapText="1"/>
    </xf>
    <xf numFmtId="164" fontId="9" fillId="2" borderId="6" xfId="0" applyNumberFormat="1" applyFont="1" applyFill="1" applyBorder="1" applyAlignment="1">
      <alignment horizontal="right"/>
    </xf>
    <xf numFmtId="41" fontId="30" fillId="19" borderId="3" xfId="2" applyNumberFormat="1" applyFont="1" applyFill="1" applyBorder="1" applyAlignment="1">
      <alignment horizontal="right" vertical="center" wrapText="1"/>
    </xf>
    <xf numFmtId="41" fontId="30" fillId="19" borderId="8" xfId="2" applyNumberFormat="1" applyFont="1" applyFill="1" applyBorder="1" applyAlignment="1">
      <alignment horizontal="right" vertical="center" wrapText="1"/>
    </xf>
    <xf numFmtId="165" fontId="10" fillId="2" borderId="51" xfId="6" applyNumberFormat="1" applyFont="1" applyFill="1" applyBorder="1" applyAlignment="1">
      <alignment horizontal="right"/>
    </xf>
    <xf numFmtId="165" fontId="10" fillId="2" borderId="52" xfId="6" applyNumberFormat="1" applyFont="1" applyFill="1" applyBorder="1"/>
    <xf numFmtId="165" fontId="0" fillId="2" borderId="18" xfId="6" applyNumberFormat="1" applyFont="1" applyFill="1" applyBorder="1"/>
    <xf numFmtId="165" fontId="6" fillId="8" borderId="41" xfId="6" applyNumberFormat="1" applyFont="1" applyFill="1" applyBorder="1" applyAlignment="1">
      <alignment horizontal="right"/>
    </xf>
    <xf numFmtId="165" fontId="6" fillId="8" borderId="43" xfId="6" applyNumberFormat="1" applyFont="1" applyFill="1" applyBorder="1" applyAlignment="1">
      <alignment horizontal="right"/>
    </xf>
    <xf numFmtId="43" fontId="6" fillId="2" borderId="41" xfId="6" applyFont="1" applyFill="1" applyBorder="1"/>
    <xf numFmtId="0" fontId="0" fillId="26" borderId="8" xfId="0" applyFill="1" applyBorder="1" applyAlignment="1">
      <alignment horizontal="left" indent="1"/>
    </xf>
    <xf numFmtId="0" fontId="0" fillId="26" borderId="0" xfId="0" applyFill="1" applyAlignment="1">
      <alignment horizontal="left" indent="1"/>
    </xf>
    <xf numFmtId="173" fontId="0" fillId="26" borderId="0" xfId="0" applyNumberFormat="1" applyFill="1"/>
    <xf numFmtId="182" fontId="3" fillId="26" borderId="9" xfId="6" applyNumberFormat="1" applyFont="1" applyFill="1" applyBorder="1" applyAlignment="1">
      <alignment horizontal="right" indent="2"/>
    </xf>
    <xf numFmtId="164" fontId="0" fillId="2" borderId="6" xfId="1" applyNumberFormat="1" applyFont="1" applyFill="1" applyBorder="1" applyAlignment="1">
      <alignment horizontal="right"/>
    </xf>
    <xf numFmtId="0" fontId="0" fillId="26" borderId="14" xfId="0" applyFill="1" applyBorder="1" applyAlignment="1">
      <alignment horizontal="left" indent="1"/>
    </xf>
    <xf numFmtId="0" fontId="0" fillId="26" borderId="13" xfId="0" applyFill="1" applyBorder="1" applyAlignment="1">
      <alignment horizontal="left" indent="1"/>
    </xf>
    <xf numFmtId="0" fontId="0" fillId="26" borderId="13" xfId="0" applyFill="1" applyBorder="1"/>
    <xf numFmtId="175" fontId="0" fillId="26" borderId="12" xfId="0" applyNumberFormat="1" applyFill="1" applyBorder="1" applyAlignment="1">
      <alignment horizontal="right"/>
    </xf>
    <xf numFmtId="37" fontId="0" fillId="13" borderId="0" xfId="0" applyNumberFormat="1" applyFill="1"/>
    <xf numFmtId="165" fontId="6" fillId="9" borderId="46" xfId="6" applyNumberFormat="1" applyFont="1" applyFill="1" applyBorder="1"/>
    <xf numFmtId="41" fontId="6" fillId="26" borderId="13" xfId="0" applyNumberFormat="1" applyFont="1" applyFill="1" applyBorder="1"/>
    <xf numFmtId="10" fontId="6" fillId="0" borderId="25" xfId="0" applyNumberFormat="1" applyFont="1" applyBorder="1" applyAlignment="1">
      <alignment horizontal="center" vertical="center"/>
    </xf>
    <xf numFmtId="10" fontId="6" fillId="0" borderId="7" xfId="0" applyNumberFormat="1" applyFont="1" applyBorder="1" applyAlignment="1">
      <alignment horizontal="center" vertical="center"/>
    </xf>
    <xf numFmtId="165" fontId="95" fillId="2" borderId="52" xfId="0" applyNumberFormat="1" applyFont="1" applyFill="1" applyBorder="1"/>
    <xf numFmtId="3" fontId="0" fillId="9" borderId="51" xfId="0" applyNumberFormat="1" applyFill="1" applyBorder="1" applyAlignment="1">
      <alignment horizontal="left" vertical="center" wrapText="1"/>
    </xf>
    <xf numFmtId="3" fontId="0" fillId="9" borderId="52" xfId="0" applyNumberFormat="1" applyFill="1" applyBorder="1" applyAlignment="1">
      <alignment horizontal="left" vertical="center" wrapText="1"/>
    </xf>
    <xf numFmtId="3" fontId="6" fillId="9" borderId="7" xfId="6" applyNumberFormat="1" applyFont="1" applyFill="1" applyBorder="1" applyAlignment="1">
      <alignment horizontal="right"/>
    </xf>
    <xf numFmtId="3" fontId="0" fillId="5" borderId="0" xfId="0" applyNumberFormat="1" applyFill="1" applyAlignment="1">
      <alignment horizontal="center"/>
    </xf>
    <xf numFmtId="3" fontId="0" fillId="19" borderId="0" xfId="0" applyNumberFormat="1" applyFill="1" applyAlignment="1">
      <alignment horizontal="center"/>
    </xf>
    <xf numFmtId="0" fontId="0" fillId="0" borderId="2" xfId="0" applyBorder="1" applyAlignment="1">
      <alignment horizontal="center"/>
    </xf>
    <xf numFmtId="165" fontId="0" fillId="19" borderId="0" xfId="6" applyNumberFormat="1" applyFont="1" applyFill="1" applyAlignment="1">
      <alignment horizontal="center"/>
    </xf>
    <xf numFmtId="165" fontId="6" fillId="9" borderId="2" xfId="6" applyNumberFormat="1" applyFont="1" applyFill="1" applyBorder="1" applyAlignment="1">
      <alignment horizontal="center"/>
    </xf>
    <xf numFmtId="1" fontId="0" fillId="19" borderId="0" xfId="1" applyNumberFormat="1" applyFont="1" applyFill="1" applyAlignment="1">
      <alignment horizontal="center"/>
    </xf>
    <xf numFmtId="186" fontId="72" fillId="20" borderId="76" xfId="0" applyNumberFormat="1" applyFont="1" applyFill="1" applyBorder="1" applyAlignment="1">
      <alignment horizontal="center"/>
    </xf>
    <xf numFmtId="186" fontId="72" fillId="20" borderId="2" xfId="0" applyNumberFormat="1" applyFont="1" applyFill="1" applyBorder="1" applyAlignment="1">
      <alignment horizontal="center"/>
    </xf>
    <xf numFmtId="10" fontId="0" fillId="19" borderId="0" xfId="1" applyNumberFormat="1" applyFont="1" applyFill="1" applyAlignment="1">
      <alignment horizontal="center"/>
    </xf>
  </cellXfs>
  <cellStyles count="11">
    <cellStyle name="A3 297 x 420 mm 2" xfId="7" xr:uid="{08C62B86-2D1F-49A9-A2B3-B8C84C93D064}"/>
    <cellStyle name="Comma" xfId="6" builtinId="3"/>
    <cellStyle name="Comma 2" xfId="9" xr:uid="{36719B09-4B44-43CC-9E3A-AC94C8A45694}"/>
    <cellStyle name="Currency 2" xfId="4" xr:uid="{8F638FDB-91D4-4334-97BB-BFA2B09BCF71}"/>
    <cellStyle name="Explanatory Text" xfId="5" builtinId="53"/>
    <cellStyle name="Normal" xfId="0" builtinId="0"/>
    <cellStyle name="Normal 2" xfId="2" xr:uid="{45A73FFA-77A0-444B-B338-1C10D358C28B}"/>
    <cellStyle name="Normal 3" xfId="8" xr:uid="{815F86F1-3239-4610-8B04-19EBF5B4BB57}"/>
    <cellStyle name="Percent" xfId="1" builtinId="5"/>
    <cellStyle name="Percent 2" xfId="3" xr:uid="{2BEEDC3C-0DAB-4177-8557-1E64C151C44E}"/>
    <cellStyle name="Percent 3" xfId="10" xr:uid="{96FE89A5-11F7-48B2-ABCE-0A870E7D2938}"/>
  </cellStyles>
  <dxfs count="52">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ont>
        <b/>
        <i val="0"/>
        <u/>
      </font>
    </dxf>
    <dxf>
      <font>
        <b/>
        <i val="0"/>
        <u/>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ill>
        <patternFill>
          <bgColor rgb="FFFF0000"/>
        </patternFill>
      </fill>
    </dxf>
    <dxf>
      <font>
        <color theme="1"/>
      </font>
      <fill>
        <patternFill>
          <bgColor theme="1"/>
        </patternFill>
      </fill>
    </dxf>
    <dxf>
      <font>
        <color theme="1"/>
      </font>
      <fill>
        <patternFill>
          <bgColor theme="1"/>
        </patternFill>
      </fill>
    </dxf>
    <dxf>
      <fill>
        <patternFill>
          <bgColor rgb="FFFF0000"/>
        </patternFill>
      </fill>
    </dxf>
    <dxf>
      <font>
        <color theme="1"/>
      </font>
      <fill>
        <patternFill>
          <bgColor theme="1"/>
        </patternFill>
      </fill>
    </dxf>
    <dxf>
      <fill>
        <patternFill>
          <bgColor rgb="FFFF0000"/>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2"/>
      </font>
      <fill>
        <patternFill>
          <bgColor theme="2"/>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0"/>
      </font>
    </dxf>
    <dxf>
      <font>
        <color theme="0"/>
      </font>
    </dxf>
    <dxf>
      <font>
        <color theme="0"/>
      </font>
      <fill>
        <patternFill>
          <bgColor rgb="FFFF0000"/>
        </patternFill>
      </fill>
    </dxf>
    <dxf>
      <numFmt numFmtId="14" formatCode="0.00%"/>
    </dxf>
    <dxf>
      <numFmt numFmtId="175" formatCode="0.00\x"/>
    </dxf>
    <dxf>
      <font>
        <color theme="0"/>
      </font>
      <fill>
        <patternFill>
          <bgColor rgb="FFFF0000"/>
        </patternFill>
      </fill>
    </dxf>
    <dxf>
      <font>
        <color theme="2"/>
      </font>
      <fill>
        <patternFill>
          <bgColor theme="2"/>
        </patternFill>
      </fill>
    </dxf>
  </dxfs>
  <tableStyles count="0" defaultTableStyle="TableStyleMedium2" defaultPivotStyle="PivotStyleLight16"/>
  <colors>
    <mruColors>
      <color rgb="FFFFB3B3"/>
      <color rgb="FFA50021"/>
      <color rgb="FF0000FF"/>
      <color rgb="FFFFD1D1"/>
      <color rgb="FFE7E6E6"/>
      <color rgb="FF004661"/>
      <color rgb="FFD0E98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Ex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C00000"/>
            </a:solidFill>
            <a:ln>
              <a:noFill/>
            </a:ln>
            <a:effectLst/>
          </c:spPr>
          <c:invertIfNegative val="0"/>
          <c:dPt>
            <c:idx val="7"/>
            <c:invertIfNegative val="0"/>
            <c:bubble3D val="0"/>
            <c:spPr>
              <a:solidFill>
                <a:srgbClr val="A50021"/>
              </a:solidFill>
              <a:ln>
                <a:noFill/>
              </a:ln>
              <a:effectLst/>
            </c:spPr>
            <c:extLst>
              <c:ext xmlns:c16="http://schemas.microsoft.com/office/drawing/2014/chart" uri="{C3380CC4-5D6E-409C-BE32-E72D297353CC}">
                <c16:uniqueId val="{00000000-50FA-4F41-A78E-F720CB8359E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DASHBOARD!$H$13:$O$13</c:f>
              <c:numCache>
                <c:formatCode>General</c:formatCode>
                <c:ptCount val="8"/>
                <c:pt idx="0">
                  <c:v>2025</c:v>
                </c:pt>
                <c:pt idx="1">
                  <c:v>2026</c:v>
                </c:pt>
                <c:pt idx="2">
                  <c:v>2027</c:v>
                </c:pt>
                <c:pt idx="3">
                  <c:v>2028</c:v>
                </c:pt>
                <c:pt idx="4">
                  <c:v>2029</c:v>
                </c:pt>
                <c:pt idx="5">
                  <c:v>2030</c:v>
                </c:pt>
                <c:pt idx="6">
                  <c:v>2031</c:v>
                </c:pt>
                <c:pt idx="7">
                  <c:v>2032</c:v>
                </c:pt>
              </c:numCache>
            </c:numRef>
          </c:cat>
          <c:val>
            <c:numRef>
              <c:f>DASHBOARD!$H$24:$O$24</c:f>
              <c:numCache>
                <c:formatCode>_(* #,##0_);_(* \(#,##0\);_(* "-"_);_(@_)</c:formatCode>
                <c:ptCount val="8"/>
                <c:pt idx="0">
                  <c:v>-11.919593055779437</c:v>
                </c:pt>
                <c:pt idx="1">
                  <c:v>-266.63368978704443</c:v>
                </c:pt>
                <c:pt idx="2">
                  <c:v>-62.917410321665443</c:v>
                </c:pt>
                <c:pt idx="3">
                  <c:v>-2.1488554197982115</c:v>
                </c:pt>
                <c:pt idx="4">
                  <c:v>52.634763060447114</c:v>
                </c:pt>
                <c:pt idx="5">
                  <c:v>64.246296725101189</c:v>
                </c:pt>
                <c:pt idx="6">
                  <c:v>81.561183415815336</c:v>
                </c:pt>
                <c:pt idx="7">
                  <c:v>802.62801540949113</c:v>
                </c:pt>
              </c:numCache>
            </c:numRef>
          </c:val>
          <c:extLst>
            <c:ext xmlns:c16="http://schemas.microsoft.com/office/drawing/2014/chart" uri="{C3380CC4-5D6E-409C-BE32-E72D297353CC}">
              <c16:uniqueId val="{00000000-FDDE-44BA-9597-3ACBF593DC5F}"/>
            </c:ext>
          </c:extLst>
        </c:ser>
        <c:dLbls>
          <c:showLegendKey val="0"/>
          <c:showVal val="0"/>
          <c:showCatName val="0"/>
          <c:showSerName val="0"/>
          <c:showPercent val="0"/>
          <c:showBubbleSize val="0"/>
        </c:dLbls>
        <c:gapWidth val="30"/>
        <c:overlap val="-28"/>
        <c:axId val="214298463"/>
        <c:axId val="214299903"/>
      </c:barChart>
      <c:catAx>
        <c:axId val="21429846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214299903"/>
        <c:crosses val="autoZero"/>
        <c:auto val="1"/>
        <c:lblAlgn val="ctr"/>
        <c:lblOffset val="100"/>
        <c:noMultiLvlLbl val="0"/>
      </c:catAx>
      <c:valAx>
        <c:axId val="214299903"/>
        <c:scaling>
          <c:orientation val="minMax"/>
        </c:scaling>
        <c:delete val="1"/>
        <c:axPos val="l"/>
        <c:numFmt formatCode="_(* #,##0_);_(* \(#,##0\);_(* &quot;-&quot;_);_(@_)" sourceLinked="1"/>
        <c:majorTickMark val="none"/>
        <c:minorTickMark val="none"/>
        <c:tickLblPos val="nextTo"/>
        <c:crossAx val="21429846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Narrow" panose="020B060602020203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0" normalizeH="0" baseline="0">
                <a:solidFill>
                  <a:schemeClr val="tx1">
                    <a:lumMod val="65000"/>
                    <a:lumOff val="35000"/>
                  </a:schemeClr>
                </a:solidFill>
                <a:latin typeface="+mj-lt"/>
                <a:ea typeface="+mj-ea"/>
                <a:cs typeface="+mj-cs"/>
              </a:defRPr>
            </a:pPr>
            <a:r>
              <a:rPr lang="en-US" sz="1400" b="1"/>
              <a:t>Capital Outflow During Development</a:t>
            </a:r>
          </a:p>
        </c:rich>
      </c:tx>
      <c:overlay val="0"/>
      <c:spPr>
        <a:noFill/>
        <a:ln>
          <a:noFill/>
        </a:ln>
        <a:effectLst/>
      </c:spPr>
      <c:txPr>
        <a:bodyPr rot="0" spcFirstLastPara="1" vertOverflow="ellipsis" vert="horz" wrap="square" anchor="ctr" anchorCtr="1"/>
        <a:lstStyle/>
        <a:p>
          <a:pPr>
            <a:defRPr sz="14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stacked"/>
        <c:varyColors val="0"/>
        <c:ser>
          <c:idx val="0"/>
          <c:order val="0"/>
          <c:tx>
            <c:strRef>
              <c:f>Summary!$B$124</c:f>
              <c:strCache>
                <c:ptCount val="1"/>
                <c:pt idx="0">
                  <c:v> Equity - 161.7 MM </c:v>
                </c:pt>
              </c:strCache>
            </c:strRef>
          </c:tx>
          <c:spPr>
            <a:solidFill>
              <a:schemeClr val="accent2"/>
            </a:solidFill>
            <a:ln>
              <a:noFill/>
            </a:ln>
            <a:effectLst/>
          </c:spPr>
          <c:invertIfNegative val="0"/>
          <c:cat>
            <c:strRef>
              <c:f>Summary!$C$123:$GA$123</c:f>
              <c:strCache>
                <c:ptCount val="51"/>
                <c:pt idx="0">
                  <c:v>Jan 26</c:v>
                </c:pt>
                <c:pt idx="1">
                  <c:v>Feb 26</c:v>
                </c:pt>
                <c:pt idx="2">
                  <c:v>Mar 26</c:v>
                </c:pt>
                <c:pt idx="3">
                  <c:v>Apr 26</c:v>
                </c:pt>
                <c:pt idx="4">
                  <c:v>May 26</c:v>
                </c:pt>
                <c:pt idx="5">
                  <c:v>Jun 26</c:v>
                </c:pt>
                <c:pt idx="6">
                  <c:v>Jul 26</c:v>
                </c:pt>
                <c:pt idx="7">
                  <c:v>Aug 26</c:v>
                </c:pt>
                <c:pt idx="8">
                  <c:v>Sep 26</c:v>
                </c:pt>
                <c:pt idx="9">
                  <c:v>Oct 26</c:v>
                </c:pt>
                <c:pt idx="10">
                  <c:v>Nov 26</c:v>
                </c:pt>
                <c:pt idx="11">
                  <c:v>Dec 26</c:v>
                </c:pt>
                <c:pt idx="12">
                  <c:v>Jan 27</c:v>
                </c:pt>
                <c:pt idx="13">
                  <c:v>Feb 27</c:v>
                </c:pt>
                <c:pt idx="14">
                  <c:v>Mar 27</c:v>
                </c:pt>
                <c:pt idx="15">
                  <c:v>Apr 27</c:v>
                </c:pt>
                <c:pt idx="16">
                  <c:v>May 27</c:v>
                </c:pt>
                <c:pt idx="17">
                  <c:v>Jun 27</c:v>
                </c:pt>
                <c:pt idx="18">
                  <c:v>Jul 27</c:v>
                </c:pt>
                <c:pt idx="19">
                  <c:v>Aug 27</c:v>
                </c:pt>
                <c:pt idx="20">
                  <c:v>Sep 27</c:v>
                </c:pt>
                <c:pt idx="21">
                  <c:v>Oct 27</c:v>
                </c:pt>
                <c:pt idx="22">
                  <c:v>Nov 27</c:v>
                </c:pt>
                <c:pt idx="23">
                  <c:v>Dec 27</c:v>
                </c:pt>
                <c:pt idx="24">
                  <c:v>Jan 28</c:v>
                </c:pt>
                <c:pt idx="25">
                  <c:v>Feb 28</c:v>
                </c:pt>
                <c:pt idx="26">
                  <c:v>Mar 28</c:v>
                </c:pt>
                <c:pt idx="27">
                  <c:v>Apr 28</c:v>
                </c:pt>
                <c:pt idx="28">
                  <c:v>May 28</c:v>
                </c:pt>
                <c:pt idx="29">
                  <c:v>Jun 28</c:v>
                </c:pt>
                <c:pt idx="30">
                  <c:v>Jul 28</c:v>
                </c:pt>
                <c:pt idx="31">
                  <c:v>Aug 28</c:v>
                </c:pt>
                <c:pt idx="32">
                  <c:v>Sep 28</c:v>
                </c:pt>
                <c:pt idx="33">
                  <c:v>Oct 28</c:v>
                </c:pt>
                <c:pt idx="34">
                  <c:v>Nov 28</c:v>
                </c:pt>
                <c:pt idx="35">
                  <c:v>Dec 28</c:v>
                </c:pt>
                <c:pt idx="36">
                  <c:v>Jan 29</c:v>
                </c:pt>
                <c:pt idx="37">
                  <c:v>Feb 29</c:v>
                </c:pt>
                <c:pt idx="38">
                  <c:v>Mar 29</c:v>
                </c:pt>
                <c:pt idx="39">
                  <c:v>Apr 29</c:v>
                </c:pt>
                <c:pt idx="40">
                  <c:v>May 29</c:v>
                </c:pt>
                <c:pt idx="41">
                  <c:v>Jun 29</c:v>
                </c:pt>
                <c:pt idx="42">
                  <c:v>Jul 29</c:v>
                </c:pt>
                <c:pt idx="43">
                  <c:v>Aug 29</c:v>
                </c:pt>
                <c:pt idx="44">
                  <c:v>Sep 29</c:v>
                </c:pt>
                <c:pt idx="45">
                  <c:v>Oct 29</c:v>
                </c:pt>
                <c:pt idx="46">
                  <c:v>Nov 29</c:v>
                </c:pt>
                <c:pt idx="47">
                  <c:v>Dec 29</c:v>
                </c:pt>
                <c:pt idx="48">
                  <c:v>Jan 30</c:v>
                </c:pt>
                <c:pt idx="49">
                  <c:v>Feb 30</c:v>
                </c:pt>
                <c:pt idx="50">
                  <c:v>Mar 30</c:v>
                </c:pt>
              </c:strCache>
            </c:strRef>
          </c:cat>
          <c:val>
            <c:numRef>
              <c:f>Summary!$C$124:$GA$124</c:f>
              <c:numCache>
                <c:formatCode>_(* #,##0_);_(* \(#,##0\);_(* "-"_);_(@_)</c:formatCode>
                <c:ptCount val="181"/>
                <c:pt idx="0">
                  <c:v>11919593.055779437</c:v>
                </c:pt>
                <c:pt idx="1">
                  <c:v>4047304.3314319733</c:v>
                </c:pt>
                <c:pt idx="2">
                  <c:v>4408131.0589997172</c:v>
                </c:pt>
                <c:pt idx="3">
                  <c:v>4768342.5301141627</c:v>
                </c:pt>
                <c:pt idx="4">
                  <c:v>2925595.0161827197</c:v>
                </c:pt>
                <c:pt idx="5">
                  <c:v>76508431.006988153</c:v>
                </c:pt>
                <c:pt idx="6">
                  <c:v>57105382.592858389</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numCache>
            </c:numRef>
          </c:val>
          <c:extLst>
            <c:ext xmlns:c16="http://schemas.microsoft.com/office/drawing/2014/chart" uri="{C3380CC4-5D6E-409C-BE32-E72D297353CC}">
              <c16:uniqueId val="{00000000-CFAB-4241-9507-236B91D08213}"/>
            </c:ext>
          </c:extLst>
        </c:ser>
        <c:ser>
          <c:idx val="1"/>
          <c:order val="1"/>
          <c:tx>
            <c:strRef>
              <c:f>Summary!$B$125</c:f>
              <c:strCache>
                <c:ptCount val="1"/>
                <c:pt idx="0">
                  <c:v> Mezz Debt - .0 MM </c:v>
                </c:pt>
              </c:strCache>
            </c:strRef>
          </c:tx>
          <c:spPr>
            <a:solidFill>
              <a:schemeClr val="accent4"/>
            </a:solidFill>
            <a:ln>
              <a:noFill/>
            </a:ln>
            <a:effectLst/>
          </c:spPr>
          <c:invertIfNegative val="0"/>
          <c:cat>
            <c:strRef>
              <c:f>Summary!$C$123:$GA$123</c:f>
              <c:strCache>
                <c:ptCount val="51"/>
                <c:pt idx="0">
                  <c:v>Jan 26</c:v>
                </c:pt>
                <c:pt idx="1">
                  <c:v>Feb 26</c:v>
                </c:pt>
                <c:pt idx="2">
                  <c:v>Mar 26</c:v>
                </c:pt>
                <c:pt idx="3">
                  <c:v>Apr 26</c:v>
                </c:pt>
                <c:pt idx="4">
                  <c:v>May 26</c:v>
                </c:pt>
                <c:pt idx="5">
                  <c:v>Jun 26</c:v>
                </c:pt>
                <c:pt idx="6">
                  <c:v>Jul 26</c:v>
                </c:pt>
                <c:pt idx="7">
                  <c:v>Aug 26</c:v>
                </c:pt>
                <c:pt idx="8">
                  <c:v>Sep 26</c:v>
                </c:pt>
                <c:pt idx="9">
                  <c:v>Oct 26</c:v>
                </c:pt>
                <c:pt idx="10">
                  <c:v>Nov 26</c:v>
                </c:pt>
                <c:pt idx="11">
                  <c:v>Dec 26</c:v>
                </c:pt>
                <c:pt idx="12">
                  <c:v>Jan 27</c:v>
                </c:pt>
                <c:pt idx="13">
                  <c:v>Feb 27</c:v>
                </c:pt>
                <c:pt idx="14">
                  <c:v>Mar 27</c:v>
                </c:pt>
                <c:pt idx="15">
                  <c:v>Apr 27</c:v>
                </c:pt>
                <c:pt idx="16">
                  <c:v>May 27</c:v>
                </c:pt>
                <c:pt idx="17">
                  <c:v>Jun 27</c:v>
                </c:pt>
                <c:pt idx="18">
                  <c:v>Jul 27</c:v>
                </c:pt>
                <c:pt idx="19">
                  <c:v>Aug 27</c:v>
                </c:pt>
                <c:pt idx="20">
                  <c:v>Sep 27</c:v>
                </c:pt>
                <c:pt idx="21">
                  <c:v>Oct 27</c:v>
                </c:pt>
                <c:pt idx="22">
                  <c:v>Nov 27</c:v>
                </c:pt>
                <c:pt idx="23">
                  <c:v>Dec 27</c:v>
                </c:pt>
                <c:pt idx="24">
                  <c:v>Jan 28</c:v>
                </c:pt>
                <c:pt idx="25">
                  <c:v>Feb 28</c:v>
                </c:pt>
                <c:pt idx="26">
                  <c:v>Mar 28</c:v>
                </c:pt>
                <c:pt idx="27">
                  <c:v>Apr 28</c:v>
                </c:pt>
                <c:pt idx="28">
                  <c:v>May 28</c:v>
                </c:pt>
                <c:pt idx="29">
                  <c:v>Jun 28</c:v>
                </c:pt>
                <c:pt idx="30">
                  <c:v>Jul 28</c:v>
                </c:pt>
                <c:pt idx="31">
                  <c:v>Aug 28</c:v>
                </c:pt>
                <c:pt idx="32">
                  <c:v>Sep 28</c:v>
                </c:pt>
                <c:pt idx="33">
                  <c:v>Oct 28</c:v>
                </c:pt>
                <c:pt idx="34">
                  <c:v>Nov 28</c:v>
                </c:pt>
                <c:pt idx="35">
                  <c:v>Dec 28</c:v>
                </c:pt>
                <c:pt idx="36">
                  <c:v>Jan 29</c:v>
                </c:pt>
                <c:pt idx="37">
                  <c:v>Feb 29</c:v>
                </c:pt>
                <c:pt idx="38">
                  <c:v>Mar 29</c:v>
                </c:pt>
                <c:pt idx="39">
                  <c:v>Apr 29</c:v>
                </c:pt>
                <c:pt idx="40">
                  <c:v>May 29</c:v>
                </c:pt>
                <c:pt idx="41">
                  <c:v>Jun 29</c:v>
                </c:pt>
                <c:pt idx="42">
                  <c:v>Jul 29</c:v>
                </c:pt>
                <c:pt idx="43">
                  <c:v>Aug 29</c:v>
                </c:pt>
                <c:pt idx="44">
                  <c:v>Sep 29</c:v>
                </c:pt>
                <c:pt idx="45">
                  <c:v>Oct 29</c:v>
                </c:pt>
                <c:pt idx="46">
                  <c:v>Nov 29</c:v>
                </c:pt>
                <c:pt idx="47">
                  <c:v>Dec 29</c:v>
                </c:pt>
                <c:pt idx="48">
                  <c:v>Jan 30</c:v>
                </c:pt>
                <c:pt idx="49">
                  <c:v>Feb 30</c:v>
                </c:pt>
                <c:pt idx="50">
                  <c:v>Mar 30</c:v>
                </c:pt>
              </c:strCache>
            </c:strRef>
          </c:cat>
          <c:val>
            <c:numRef>
              <c:f>Summary!$C$125:$GA$125</c:f>
              <c:numCache>
                <c:formatCode>_(* #,##0_);_(* \(#,##0\);_(* "-"_);_(@_)</c:formatCode>
                <c:ptCount val="1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numCache>
            </c:numRef>
          </c:val>
          <c:extLst>
            <c:ext xmlns:c16="http://schemas.microsoft.com/office/drawing/2014/chart" uri="{C3380CC4-5D6E-409C-BE32-E72D297353CC}">
              <c16:uniqueId val="{00000001-CFAB-4241-9507-236B91D08213}"/>
            </c:ext>
          </c:extLst>
        </c:ser>
        <c:ser>
          <c:idx val="2"/>
          <c:order val="2"/>
          <c:tx>
            <c:strRef>
              <c:f>Summary!$B$126</c:f>
              <c:strCache>
                <c:ptCount val="1"/>
                <c:pt idx="0">
                  <c:v> Senior Debt - 208.0 MM </c:v>
                </c:pt>
              </c:strCache>
            </c:strRef>
          </c:tx>
          <c:spPr>
            <a:solidFill>
              <a:schemeClr val="accent6"/>
            </a:solidFill>
            <a:ln>
              <a:noFill/>
            </a:ln>
            <a:effectLst/>
          </c:spPr>
          <c:invertIfNegative val="0"/>
          <c:cat>
            <c:strRef>
              <c:f>Summary!$C$123:$GA$123</c:f>
              <c:strCache>
                <c:ptCount val="51"/>
                <c:pt idx="0">
                  <c:v>Jan 26</c:v>
                </c:pt>
                <c:pt idx="1">
                  <c:v>Feb 26</c:v>
                </c:pt>
                <c:pt idx="2">
                  <c:v>Mar 26</c:v>
                </c:pt>
                <c:pt idx="3">
                  <c:v>Apr 26</c:v>
                </c:pt>
                <c:pt idx="4">
                  <c:v>May 26</c:v>
                </c:pt>
                <c:pt idx="5">
                  <c:v>Jun 26</c:v>
                </c:pt>
                <c:pt idx="6">
                  <c:v>Jul 26</c:v>
                </c:pt>
                <c:pt idx="7">
                  <c:v>Aug 26</c:v>
                </c:pt>
                <c:pt idx="8">
                  <c:v>Sep 26</c:v>
                </c:pt>
                <c:pt idx="9">
                  <c:v>Oct 26</c:v>
                </c:pt>
                <c:pt idx="10">
                  <c:v>Nov 26</c:v>
                </c:pt>
                <c:pt idx="11">
                  <c:v>Dec 26</c:v>
                </c:pt>
                <c:pt idx="12">
                  <c:v>Jan 27</c:v>
                </c:pt>
                <c:pt idx="13">
                  <c:v>Feb 27</c:v>
                </c:pt>
                <c:pt idx="14">
                  <c:v>Mar 27</c:v>
                </c:pt>
                <c:pt idx="15">
                  <c:v>Apr 27</c:v>
                </c:pt>
                <c:pt idx="16">
                  <c:v>May 27</c:v>
                </c:pt>
                <c:pt idx="17">
                  <c:v>Jun 27</c:v>
                </c:pt>
                <c:pt idx="18">
                  <c:v>Jul 27</c:v>
                </c:pt>
                <c:pt idx="19">
                  <c:v>Aug 27</c:v>
                </c:pt>
                <c:pt idx="20">
                  <c:v>Sep 27</c:v>
                </c:pt>
                <c:pt idx="21">
                  <c:v>Oct 27</c:v>
                </c:pt>
                <c:pt idx="22">
                  <c:v>Nov 27</c:v>
                </c:pt>
                <c:pt idx="23">
                  <c:v>Dec 27</c:v>
                </c:pt>
                <c:pt idx="24">
                  <c:v>Jan 28</c:v>
                </c:pt>
                <c:pt idx="25">
                  <c:v>Feb 28</c:v>
                </c:pt>
                <c:pt idx="26">
                  <c:v>Mar 28</c:v>
                </c:pt>
                <c:pt idx="27">
                  <c:v>Apr 28</c:v>
                </c:pt>
                <c:pt idx="28">
                  <c:v>May 28</c:v>
                </c:pt>
                <c:pt idx="29">
                  <c:v>Jun 28</c:v>
                </c:pt>
                <c:pt idx="30">
                  <c:v>Jul 28</c:v>
                </c:pt>
                <c:pt idx="31">
                  <c:v>Aug 28</c:v>
                </c:pt>
                <c:pt idx="32">
                  <c:v>Sep 28</c:v>
                </c:pt>
                <c:pt idx="33">
                  <c:v>Oct 28</c:v>
                </c:pt>
                <c:pt idx="34">
                  <c:v>Nov 28</c:v>
                </c:pt>
                <c:pt idx="35">
                  <c:v>Dec 28</c:v>
                </c:pt>
                <c:pt idx="36">
                  <c:v>Jan 29</c:v>
                </c:pt>
                <c:pt idx="37">
                  <c:v>Feb 29</c:v>
                </c:pt>
                <c:pt idx="38">
                  <c:v>Mar 29</c:v>
                </c:pt>
                <c:pt idx="39">
                  <c:v>Apr 29</c:v>
                </c:pt>
                <c:pt idx="40">
                  <c:v>May 29</c:v>
                </c:pt>
                <c:pt idx="41">
                  <c:v>Jun 29</c:v>
                </c:pt>
                <c:pt idx="42">
                  <c:v>Jul 29</c:v>
                </c:pt>
                <c:pt idx="43">
                  <c:v>Aug 29</c:v>
                </c:pt>
                <c:pt idx="44">
                  <c:v>Sep 29</c:v>
                </c:pt>
                <c:pt idx="45">
                  <c:v>Oct 29</c:v>
                </c:pt>
                <c:pt idx="46">
                  <c:v>Nov 29</c:v>
                </c:pt>
                <c:pt idx="47">
                  <c:v>Dec 29</c:v>
                </c:pt>
                <c:pt idx="48">
                  <c:v>Jan 30</c:v>
                </c:pt>
                <c:pt idx="49">
                  <c:v>Feb 30</c:v>
                </c:pt>
                <c:pt idx="50">
                  <c:v>Mar 30</c:v>
                </c:pt>
              </c:strCache>
            </c:strRef>
          </c:cat>
          <c:val>
            <c:numRef>
              <c:f>Summary!$C$126:$GA$126</c:f>
              <c:numCache>
                <c:formatCode>_(* #,##0_);_(* \(#,##0\);_(* "-"_);_(@_)</c:formatCode>
                <c:ptCount val="181"/>
                <c:pt idx="0">
                  <c:v>0</c:v>
                </c:pt>
                <c:pt idx="1">
                  <c:v>0</c:v>
                </c:pt>
                <c:pt idx="2">
                  <c:v>0</c:v>
                </c:pt>
                <c:pt idx="3">
                  <c:v>0</c:v>
                </c:pt>
                <c:pt idx="4">
                  <c:v>0</c:v>
                </c:pt>
                <c:pt idx="5">
                  <c:v>0</c:v>
                </c:pt>
                <c:pt idx="6">
                  <c:v>26303065.307255536</c:v>
                </c:pt>
                <c:pt idx="7">
                  <c:v>78026878.78443715</c:v>
                </c:pt>
                <c:pt idx="8">
                  <c:v>2441808.6255362011</c:v>
                </c:pt>
                <c:pt idx="9">
                  <c:v>2485691.7198465168</c:v>
                </c:pt>
                <c:pt idx="10">
                  <c:v>2523945.0906532737</c:v>
                </c:pt>
                <c:pt idx="11">
                  <c:v>2532483.7131057037</c:v>
                </c:pt>
                <c:pt idx="12">
                  <c:v>2556630.0096349851</c:v>
                </c:pt>
                <c:pt idx="13">
                  <c:v>2573439.4415482231</c:v>
                </c:pt>
                <c:pt idx="14">
                  <c:v>2582862.0862427149</c:v>
                </c:pt>
                <c:pt idx="15">
                  <c:v>2585122.0244181738</c:v>
                </c:pt>
                <c:pt idx="16">
                  <c:v>2580702.526547954</c:v>
                </c:pt>
                <c:pt idx="17">
                  <c:v>2570315.8792453841</c:v>
                </c:pt>
                <c:pt idx="18">
                  <c:v>2554860.3968314813</c:v>
                </c:pt>
                <c:pt idx="19">
                  <c:v>2535368.2632521712</c:v>
                </c:pt>
                <c:pt idx="20">
                  <c:v>2790537.5762051553</c:v>
                </c:pt>
                <c:pt idx="21">
                  <c:v>10050482.034473605</c:v>
                </c:pt>
                <c:pt idx="22">
                  <c:v>10441418.069987323</c:v>
                </c:pt>
                <c:pt idx="23">
                  <c:v>10715576.608748537</c:v>
                </c:pt>
                <c:pt idx="24">
                  <c:v>10936725.414164716</c:v>
                </c:pt>
                <c:pt idx="25">
                  <c:v>1071236.3183673031</c:v>
                </c:pt>
                <c:pt idx="26">
                  <c:v>1077619.1014309085</c:v>
                </c:pt>
                <c:pt idx="27">
                  <c:v>1084039.915243601</c:v>
                </c:pt>
                <c:pt idx="28">
                  <c:v>1084039.915243601</c:v>
                </c:pt>
                <c:pt idx="29">
                  <c:v>1084039.915243601</c:v>
                </c:pt>
                <c:pt idx="30">
                  <c:v>1084039.915243601</c:v>
                </c:pt>
                <c:pt idx="31">
                  <c:v>1084039.915243601</c:v>
                </c:pt>
                <c:pt idx="32">
                  <c:v>1084039.915243601</c:v>
                </c:pt>
                <c:pt idx="33">
                  <c:v>1084039.915243601</c:v>
                </c:pt>
                <c:pt idx="34">
                  <c:v>1084039.915243601</c:v>
                </c:pt>
                <c:pt idx="35">
                  <c:v>1084039.915243601</c:v>
                </c:pt>
                <c:pt idx="36">
                  <c:v>1084039.915243601</c:v>
                </c:pt>
                <c:pt idx="37">
                  <c:v>1084039.915243601</c:v>
                </c:pt>
                <c:pt idx="38">
                  <c:v>1084039.915243601</c:v>
                </c:pt>
                <c:pt idx="39">
                  <c:v>1084039.915243601</c:v>
                </c:pt>
                <c:pt idx="40">
                  <c:v>1084039.915243601</c:v>
                </c:pt>
                <c:pt idx="41">
                  <c:v>1084039.915243601</c:v>
                </c:pt>
                <c:pt idx="42">
                  <c:v>1084039.915243601</c:v>
                </c:pt>
                <c:pt idx="43">
                  <c:v>1084039.915243601</c:v>
                </c:pt>
                <c:pt idx="44">
                  <c:v>1084039.915243601</c:v>
                </c:pt>
                <c:pt idx="45">
                  <c:v>1084039.915243601</c:v>
                </c:pt>
                <c:pt idx="46">
                  <c:v>1084039.915243601</c:v>
                </c:pt>
                <c:pt idx="47">
                  <c:v>1084039.915243601</c:v>
                </c:pt>
                <c:pt idx="48">
                  <c:v>1084039.915243601</c:v>
                </c:pt>
                <c:pt idx="49">
                  <c:v>1084039.915243601</c:v>
                </c:pt>
                <c:pt idx="50">
                  <c:v>1084039.915243601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numCache>
            </c:numRef>
          </c:val>
          <c:extLst>
            <c:ext xmlns:c16="http://schemas.microsoft.com/office/drawing/2014/chart" uri="{C3380CC4-5D6E-409C-BE32-E72D297353CC}">
              <c16:uniqueId val="{00000002-CFAB-4241-9507-236B91D08213}"/>
            </c:ext>
          </c:extLst>
        </c:ser>
        <c:dLbls>
          <c:showLegendKey val="0"/>
          <c:showVal val="0"/>
          <c:showCatName val="0"/>
          <c:showSerName val="0"/>
          <c:showPercent val="0"/>
          <c:showBubbleSize val="0"/>
        </c:dLbls>
        <c:gapWidth val="150"/>
        <c:overlap val="100"/>
        <c:axId val="710080704"/>
        <c:axId val="1529466384"/>
      </c:barChart>
      <c:dateAx>
        <c:axId val="710080704"/>
        <c:scaling>
          <c:orientation val="minMax"/>
        </c:scaling>
        <c:delete val="0"/>
        <c:axPos val="b"/>
        <c:numFmt formatCode="mmm\ 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1529466384"/>
        <c:crosses val="autoZero"/>
        <c:auto val="1"/>
        <c:lblOffset val="100"/>
        <c:baseTimeUnit val="months"/>
      </c:dateAx>
      <c:valAx>
        <c:axId val="152946638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00807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0"/>
    <c:dispBlanksAs val="zero"/>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val">
        <cx:f>_xlchart.v1.3</cx:f>
      </cx:numDim>
    </cx:data>
  </cx:chartData>
  <cx:chart>
    <cx:plotArea>
      <cx:plotAreaRegion>
        <cx:series layoutId="waterfall" uniqueId="{63EF4023-D19A-47CC-83C0-7E86F44203D9}">
          <cx:spPr>
            <a:solidFill>
              <a:srgbClr val="C00000"/>
            </a:solidFill>
          </cx:spPr>
          <cx:dataLabels pos="outEnd">
            <cx:txPr>
              <a:bodyPr spcFirstLastPara="1" vertOverflow="ellipsis" horzOverflow="overflow" wrap="square" lIns="0" tIns="0" rIns="0" bIns="0" anchor="ctr" anchorCtr="1"/>
              <a:lstStyle/>
              <a:p>
                <a:pPr algn="ctr" rtl="0">
                  <a:defRPr sz="1400" b="1">
                    <a:solidFill>
                      <a:sysClr val="windowText" lastClr="000000"/>
                    </a:solidFill>
                    <a:latin typeface="Arial Narrow" panose="020B0606020202030204" pitchFamily="34" charset="0"/>
                    <a:ea typeface="Arial Narrow" panose="020B0606020202030204" pitchFamily="34" charset="0"/>
                    <a:cs typeface="Arial Narrow" panose="020B0606020202030204" pitchFamily="34" charset="0"/>
                  </a:defRPr>
                </a:pPr>
                <a:endParaRPr lang="en-US" sz="1400" b="1" i="0" u="none" strike="noStrike" baseline="0">
                  <a:solidFill>
                    <a:sysClr val="windowText" lastClr="000000"/>
                  </a:solidFill>
                  <a:latin typeface="Arial Narrow" panose="020B0606020202030204" pitchFamily="34" charset="0"/>
                </a:endParaRPr>
              </a:p>
            </cx:txPr>
            <cx:visibility seriesName="0" categoryName="0" value="1"/>
            <cx:dataLabel idx="3">
              <cx:txPr>
                <a:bodyPr spcFirstLastPara="1" vertOverflow="ellipsis" horzOverflow="overflow" wrap="square" lIns="0" tIns="0" rIns="0" bIns="0" anchor="ctr" anchorCtr="1"/>
                <a:lstStyle/>
                <a:p>
                  <a:pPr algn="ctr" rtl="0">
                    <a:defRPr>
                      <a:solidFill>
                        <a:schemeClr val="bg1"/>
                      </a:solidFill>
                    </a:defRPr>
                  </a:pPr>
                  <a:r>
                    <a:rPr lang="en-US" sz="1200" b="1" i="0" u="none" strike="noStrike" baseline="0">
                      <a:solidFill>
                        <a:schemeClr val="bg1"/>
                      </a:solidFill>
                      <a:latin typeface="Calibri" panose="020F0502020204030204"/>
                    </a:rPr>
                    <a:t> (329)</a:t>
                  </a:r>
                </a:p>
              </cx:txPr>
            </cx:dataLabel>
          </cx:dataLabels>
          <cx:dataId val="0"/>
          <cx:layoutPr>
            <cx:subtotals/>
          </cx:layoutPr>
        </cx:series>
      </cx:plotAreaRegion>
      <cx:axis id="0">
        <cx:catScaling gapWidth="1"/>
        <cx:tickLabels/>
        <cx:txPr>
          <a:bodyPr spcFirstLastPara="1" vertOverflow="ellipsis" horzOverflow="overflow" wrap="square" lIns="0" tIns="0" rIns="0" bIns="0" anchor="ctr" anchorCtr="1"/>
          <a:lstStyle/>
          <a:p>
            <a:pPr algn="ctr" rtl="0">
              <a:defRPr sz="1200" b="1">
                <a:latin typeface="Arial Narrow" panose="020B0606020202030204" pitchFamily="34" charset="0"/>
                <a:ea typeface="Arial Narrow" panose="020B0606020202030204" pitchFamily="34" charset="0"/>
                <a:cs typeface="Arial Narrow" panose="020B0606020202030204" pitchFamily="34" charset="0"/>
              </a:defRPr>
            </a:pPr>
            <a:endParaRPr lang="en-US" sz="1200" b="1" i="0" u="none" strike="noStrike" baseline="0">
              <a:solidFill>
                <a:sysClr val="windowText" lastClr="000000">
                  <a:lumMod val="65000"/>
                  <a:lumOff val="35000"/>
                </a:sysClr>
              </a:solidFill>
              <a:latin typeface="Arial Narrow" panose="020B0606020202030204" pitchFamily="34" charset="0"/>
            </a:endParaRPr>
          </a:p>
        </cx:txPr>
      </cx:axis>
      <cx:axis id="1" hidden="1">
        <cx:valScaling/>
        <cx:tickLabels/>
      </cx:axis>
    </cx:plotArea>
  </cx:chart>
  <cx:spPr>
    <a:ln>
      <a:no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plotArea>
      <cx:plotAreaRegion>
        <cx:series layoutId="waterfall" uniqueId="{D600D172-2745-48B7-8D40-88A8D1655196}">
          <cx:spPr>
            <a:solidFill>
              <a:srgbClr val="C00000"/>
            </a:solidFill>
          </cx:spPr>
          <cx:dataLabels pos="outEnd">
            <cx:txPr>
              <a:bodyPr spcFirstLastPara="1" vertOverflow="ellipsis" horzOverflow="overflow" wrap="square" lIns="0" tIns="0" rIns="0" bIns="0" anchor="ctr" anchorCtr="1"/>
              <a:lstStyle/>
              <a:p>
                <a:pPr algn="ctr" rtl="0">
                  <a:defRPr sz="1600" b="1">
                    <a:solidFill>
                      <a:sysClr val="windowText" lastClr="000000"/>
                    </a:solidFill>
                    <a:latin typeface="Arial Narrow" panose="020B0606020202030204" pitchFamily="34" charset="0"/>
                    <a:ea typeface="Arial Narrow" panose="020B0606020202030204" pitchFamily="34" charset="0"/>
                    <a:cs typeface="Arial Narrow" panose="020B0606020202030204" pitchFamily="34" charset="0"/>
                  </a:defRPr>
                </a:pPr>
                <a:endParaRPr lang="en-US" sz="1600" b="1" i="0" u="none" strike="noStrike" baseline="0">
                  <a:solidFill>
                    <a:sysClr val="windowText" lastClr="000000"/>
                  </a:solidFill>
                  <a:latin typeface="Arial Narrow" panose="020B0606020202030204" pitchFamily="34" charset="0"/>
                </a:endParaRPr>
              </a:p>
            </cx:txPr>
            <cx:visibility seriesName="0" categoryName="0" value="1"/>
          </cx:dataLabels>
          <cx:dataId val="0"/>
          <cx:layoutPr>
            <cx:subtotals/>
          </cx:layoutPr>
        </cx:series>
      </cx:plotAreaRegion>
      <cx:axis id="0">
        <cx:catScaling gapWidth="1"/>
        <cx:tickLabels/>
        <cx:txPr>
          <a:bodyPr spcFirstLastPara="1" vertOverflow="ellipsis" horzOverflow="overflow" wrap="square" lIns="0" tIns="0" rIns="0" bIns="0" anchor="ctr" anchorCtr="1"/>
          <a:lstStyle/>
          <a:p>
            <a:pPr algn="ctr" rtl="0">
              <a:defRPr sz="1200" b="1">
                <a:latin typeface="Arial Narrow" panose="020B0606020202030204" pitchFamily="34" charset="0"/>
                <a:ea typeface="Arial Narrow" panose="020B0606020202030204" pitchFamily="34" charset="0"/>
                <a:cs typeface="Arial Narrow" panose="020B0606020202030204" pitchFamily="34" charset="0"/>
              </a:defRPr>
            </a:pPr>
            <a:endParaRPr lang="en-US" sz="1200" b="1" i="0" u="none" strike="noStrike" baseline="0">
              <a:solidFill>
                <a:sysClr val="windowText" lastClr="000000">
                  <a:lumMod val="65000"/>
                  <a:lumOff val="35000"/>
                </a:sysClr>
              </a:solidFill>
              <a:latin typeface="Arial Narrow" panose="020B0606020202030204" pitchFamily="34" charset="0"/>
            </a:endParaRPr>
          </a:p>
        </cx:txPr>
      </cx:axis>
      <cx:axis id="1" hidden="1">
        <cx:valScaling/>
        <cx:tickLabels/>
      </cx:axis>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microsoft.com/office/2014/relationships/chartEx" Target="../charts/chartEx1.xml"/><Relationship Id="rId2" Type="http://schemas.openxmlformats.org/officeDocument/2006/relationships/chart" Target="../charts/chart1.xml"/><Relationship Id="rId1" Type="http://schemas.openxmlformats.org/officeDocument/2006/relationships/image" Target="../media/image1.png"/><Relationship Id="rId4" Type="http://schemas.microsoft.com/office/2014/relationships/chartEx" Target="../charts/chartEx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2</xdr:col>
      <xdr:colOff>11339</xdr:colOff>
      <xdr:row>1</xdr:row>
      <xdr:rowOff>113394</xdr:rowOff>
    </xdr:from>
    <xdr:to>
      <xdr:col>3</xdr:col>
      <xdr:colOff>56697</xdr:colOff>
      <xdr:row>3</xdr:row>
      <xdr:rowOff>98896</xdr:rowOff>
    </xdr:to>
    <xdr:pic>
      <xdr:nvPicPr>
        <xdr:cNvPr id="11" name="Image 4">
          <a:extLst>
            <a:ext uri="{FF2B5EF4-FFF2-40B4-BE49-F238E27FC236}">
              <a16:creationId xmlns:a16="http://schemas.microsoft.com/office/drawing/2014/main" id="{F71FD3A9-0507-3A98-6AEA-4CBCC7476A90}"/>
            </a:ext>
          </a:extLst>
        </xdr:cNvPr>
        <xdr:cNvPicPr>
          <a:picLocks noChangeAspect="1"/>
        </xdr:cNvPicPr>
      </xdr:nvPicPr>
      <xdr:blipFill>
        <a:blip xmlns:r="http://schemas.openxmlformats.org/officeDocument/2006/relationships" r:embed="rId1"/>
        <a:stretch>
          <a:fillRect/>
        </a:stretch>
      </xdr:blipFill>
      <xdr:spPr>
        <a:xfrm>
          <a:off x="464910" y="328840"/>
          <a:ext cx="759733" cy="405056"/>
        </a:xfrm>
        <a:prstGeom prst="rect">
          <a:avLst/>
        </a:prstGeom>
      </xdr:spPr>
    </xdr:pic>
    <xdr:clientData/>
  </xdr:twoCellAnchor>
  <xdr:twoCellAnchor>
    <xdr:from>
      <xdr:col>2</xdr:col>
      <xdr:colOff>21544</xdr:colOff>
      <xdr:row>38</xdr:row>
      <xdr:rowOff>17461</xdr:rowOff>
    </xdr:from>
    <xdr:to>
      <xdr:col>7</xdr:col>
      <xdr:colOff>861785</xdr:colOff>
      <xdr:row>51</xdr:row>
      <xdr:rowOff>90715</xdr:rowOff>
    </xdr:to>
    <xdr:graphicFrame macro="">
      <xdr:nvGraphicFramePr>
        <xdr:cNvPr id="12" name="Chart 11">
          <a:extLst>
            <a:ext uri="{FF2B5EF4-FFF2-40B4-BE49-F238E27FC236}">
              <a16:creationId xmlns:a16="http://schemas.microsoft.com/office/drawing/2014/main" id="{5460DBFF-8DCA-E9C7-573C-ED913C324C0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49893</xdr:colOff>
      <xdr:row>38</xdr:row>
      <xdr:rowOff>51480</xdr:rowOff>
    </xdr:from>
    <xdr:to>
      <xdr:col>15</xdr:col>
      <xdr:colOff>929821</xdr:colOff>
      <xdr:row>51</xdr:row>
      <xdr:rowOff>124732</xdr:rowOff>
    </xdr:to>
    <mc:AlternateContent xmlns:mc="http://schemas.openxmlformats.org/markup-compatibility/2006">
      <mc:Choice xmlns:cx1="http://schemas.microsoft.com/office/drawing/2015/9/8/chartex" Requires="cx1">
        <xdr:graphicFrame macro="">
          <xdr:nvGraphicFramePr>
            <xdr:cNvPr id="19" name="Chart 18">
              <a:extLst>
                <a:ext uri="{FF2B5EF4-FFF2-40B4-BE49-F238E27FC236}">
                  <a16:creationId xmlns:a16="http://schemas.microsoft.com/office/drawing/2014/main" id="{12FDCE67-EF64-0156-10B7-AC7CA6DF96A5}"/>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6244318" y="6941230"/>
              <a:ext cx="4851853" cy="2384652"/>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17</xdr:col>
      <xdr:colOff>38553</xdr:colOff>
      <xdr:row>38</xdr:row>
      <xdr:rowOff>170089</xdr:rowOff>
    </xdr:from>
    <xdr:to>
      <xdr:col>25</xdr:col>
      <xdr:colOff>657678</xdr:colOff>
      <xdr:row>51</xdr:row>
      <xdr:rowOff>152627</xdr:rowOff>
    </xdr:to>
    <mc:AlternateContent xmlns:mc="http://schemas.openxmlformats.org/markup-compatibility/2006">
      <mc:Choice xmlns:cx1="http://schemas.microsoft.com/office/drawing/2015/9/8/chartex" Requires="cx1">
        <xdr:graphicFrame macro="">
          <xdr:nvGraphicFramePr>
            <xdr:cNvPr id="20" name="Chart 19">
              <a:extLst>
                <a:ext uri="{FF2B5EF4-FFF2-40B4-BE49-F238E27FC236}">
                  <a16:creationId xmlns:a16="http://schemas.microsoft.com/office/drawing/2014/main" id="{51B4A3AA-D740-C925-1329-506D255AF80E}"/>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1909878" y="7059839"/>
              <a:ext cx="6146800" cy="229393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47625</xdr:colOff>
      <xdr:row>5</xdr:row>
      <xdr:rowOff>142875</xdr:rowOff>
    </xdr:from>
    <xdr:to>
      <xdr:col>0</xdr:col>
      <xdr:colOff>650875</xdr:colOff>
      <xdr:row>8</xdr:row>
      <xdr:rowOff>95250</xdr:rowOff>
    </xdr:to>
    <xdr:cxnSp macro="">
      <xdr:nvCxnSpPr>
        <xdr:cNvPr id="2" name="Straight Arrow Connector 1">
          <a:extLst>
            <a:ext uri="{FF2B5EF4-FFF2-40B4-BE49-F238E27FC236}">
              <a16:creationId xmlns:a16="http://schemas.microsoft.com/office/drawing/2014/main" id="{E1BA91F5-B971-4152-AA17-130E1861E6BC}"/>
            </a:ext>
          </a:extLst>
        </xdr:cNvPr>
        <xdr:cNvCxnSpPr/>
      </xdr:nvCxnSpPr>
      <xdr:spPr>
        <a:xfrm flipH="1">
          <a:off x="47625" y="1162050"/>
          <a:ext cx="603250" cy="495300"/>
        </a:xfrm>
        <a:prstGeom prst="straightConnector1">
          <a:avLst/>
        </a:prstGeom>
        <a:ln w="571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47625</xdr:colOff>
      <xdr:row>5</xdr:row>
      <xdr:rowOff>142875</xdr:rowOff>
    </xdr:from>
    <xdr:to>
      <xdr:col>0</xdr:col>
      <xdr:colOff>650875</xdr:colOff>
      <xdr:row>8</xdr:row>
      <xdr:rowOff>95250</xdr:rowOff>
    </xdr:to>
    <xdr:cxnSp macro="">
      <xdr:nvCxnSpPr>
        <xdr:cNvPr id="3" name="Straight Arrow Connector 2">
          <a:extLst>
            <a:ext uri="{FF2B5EF4-FFF2-40B4-BE49-F238E27FC236}">
              <a16:creationId xmlns:a16="http://schemas.microsoft.com/office/drawing/2014/main" id="{7A70E8ED-F4AE-4C95-AA08-3E7B76829248}"/>
            </a:ext>
          </a:extLst>
        </xdr:cNvPr>
        <xdr:cNvCxnSpPr/>
      </xdr:nvCxnSpPr>
      <xdr:spPr>
        <a:xfrm flipH="1">
          <a:off x="47625" y="1114425"/>
          <a:ext cx="603250" cy="495300"/>
        </a:xfrm>
        <a:prstGeom prst="straightConnector1">
          <a:avLst/>
        </a:prstGeom>
        <a:ln w="5715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91109</xdr:colOff>
      <xdr:row>33</xdr:row>
      <xdr:rowOff>0</xdr:rowOff>
    </xdr:from>
    <xdr:to>
      <xdr:col>10</xdr:col>
      <xdr:colOff>725</xdr:colOff>
      <xdr:row>59</xdr:row>
      <xdr:rowOff>13607</xdr:rowOff>
    </xdr:to>
    <xdr:graphicFrame macro="">
      <xdr:nvGraphicFramePr>
        <xdr:cNvPr id="4" name="Chart 3">
          <a:extLst>
            <a:ext uri="{FF2B5EF4-FFF2-40B4-BE49-F238E27FC236}">
              <a16:creationId xmlns:a16="http://schemas.microsoft.com/office/drawing/2014/main" id="{B8E9FEB8-9FE6-4D93-8B7B-173D06CA42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16565</xdr:colOff>
      <xdr:row>23</xdr:row>
      <xdr:rowOff>99390</xdr:rowOff>
    </xdr:from>
    <xdr:to>
      <xdr:col>8</xdr:col>
      <xdr:colOff>82826</xdr:colOff>
      <xdr:row>32</xdr:row>
      <xdr:rowOff>41412</xdr:rowOff>
    </xdr:to>
    <xdr:sp macro="" textlink="">
      <xdr:nvSpPr>
        <xdr:cNvPr id="2" name="Rectangle 1">
          <a:extLst>
            <a:ext uri="{FF2B5EF4-FFF2-40B4-BE49-F238E27FC236}">
              <a16:creationId xmlns:a16="http://schemas.microsoft.com/office/drawing/2014/main" id="{00F54345-CE22-C5BC-9ABC-B768C1A9FB05}"/>
            </a:ext>
          </a:extLst>
        </xdr:cNvPr>
        <xdr:cNvSpPr/>
      </xdr:nvSpPr>
      <xdr:spPr>
        <a:xfrm>
          <a:off x="11363739" y="4638260"/>
          <a:ext cx="66261" cy="1681369"/>
        </a:xfrm>
        <a:prstGeom prst="rect">
          <a:avLst/>
        </a:prstGeom>
        <a:solidFill>
          <a:srgbClr val="E7E6E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1028700</xdr:colOff>
      <xdr:row>2</xdr:row>
      <xdr:rowOff>0</xdr:rowOff>
    </xdr:from>
    <xdr:to>
      <xdr:col>20</xdr:col>
      <xdr:colOff>219075</xdr:colOff>
      <xdr:row>4</xdr:row>
      <xdr:rowOff>95022</xdr:rowOff>
    </xdr:to>
    <xdr:pic>
      <xdr:nvPicPr>
        <xdr:cNvPr id="2" name="Image 4">
          <a:extLst>
            <a:ext uri="{FF2B5EF4-FFF2-40B4-BE49-F238E27FC236}">
              <a16:creationId xmlns:a16="http://schemas.microsoft.com/office/drawing/2014/main" id="{282AEE0C-0EB9-4DB9-BE15-09D4991E46EE}"/>
            </a:ext>
          </a:extLst>
        </xdr:cNvPr>
        <xdr:cNvPicPr>
          <a:picLocks noChangeAspect="1"/>
        </xdr:cNvPicPr>
      </xdr:nvPicPr>
      <xdr:blipFill>
        <a:blip xmlns:r="http://schemas.openxmlformats.org/officeDocument/2006/relationships" r:embed="rId1"/>
        <a:stretch>
          <a:fillRect/>
        </a:stretch>
      </xdr:blipFill>
      <xdr:spPr>
        <a:xfrm>
          <a:off x="13439775" y="438150"/>
          <a:ext cx="1285875" cy="68557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647700</xdr:colOff>
          <xdr:row>2</xdr:row>
          <xdr:rowOff>9525</xdr:rowOff>
        </xdr:from>
        <xdr:to>
          <xdr:col>9</xdr:col>
          <xdr:colOff>962025</xdr:colOff>
          <xdr:row>3</xdr:row>
          <xdr:rowOff>266700</xdr:rowOff>
        </xdr:to>
        <xdr:pic>
          <xdr:nvPicPr>
            <xdr:cNvPr id="3" name="Picture 2">
              <a:extLst>
                <a:ext uri="{FF2B5EF4-FFF2-40B4-BE49-F238E27FC236}">
                  <a16:creationId xmlns:a16="http://schemas.microsoft.com/office/drawing/2014/main" id="{1FE69C56-34BB-215D-B0A7-0B4B2B0999DB}"/>
                </a:ext>
              </a:extLst>
            </xdr:cNvPr>
            <xdr:cNvPicPr>
              <a:picLocks noChangeAspect="1" noChangeArrowheads="1"/>
              <a:extLst>
                <a:ext uri="{84589F7E-364E-4C9E-8A38-B11213B215E9}">
                  <a14:cameraTool cellRange="Budget!$G$2:$H$3" spid="_x0000_s3091"/>
                </a:ext>
              </a:extLst>
            </xdr:cNvPicPr>
          </xdr:nvPicPr>
          <xdr:blipFill>
            <a:blip xmlns:r="http://schemas.openxmlformats.org/officeDocument/2006/relationships" r:embed="rId2"/>
            <a:srcRect/>
            <a:stretch>
              <a:fillRect/>
            </a:stretch>
          </xdr:blipFill>
          <xdr:spPr bwMode="auto">
            <a:xfrm>
              <a:off x="9858375" y="447675"/>
              <a:ext cx="2409825" cy="44767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235324</xdr:colOff>
          <xdr:row>0</xdr:row>
          <xdr:rowOff>67235</xdr:rowOff>
        </xdr:from>
        <xdr:to>
          <xdr:col>20</xdr:col>
          <xdr:colOff>213472</xdr:colOff>
          <xdr:row>2</xdr:row>
          <xdr:rowOff>77881</xdr:rowOff>
        </xdr:to>
        <xdr:pic>
          <xdr:nvPicPr>
            <xdr:cNvPr id="2" name="Picture 1">
              <a:extLst>
                <a:ext uri="{FF2B5EF4-FFF2-40B4-BE49-F238E27FC236}">
                  <a16:creationId xmlns:a16="http://schemas.microsoft.com/office/drawing/2014/main" id="{ED7487F2-4856-4404-B4A8-02B5B3407B99}"/>
                </a:ext>
              </a:extLst>
            </xdr:cNvPr>
            <xdr:cNvPicPr>
              <a:picLocks noChangeAspect="1" noChangeArrowheads="1"/>
              <a:extLst>
                <a:ext uri="{84589F7E-364E-4C9E-8A38-B11213B215E9}">
                  <a14:cameraTool cellRange="Budget!$G$2:$H$3" spid="_x0000_s12303"/>
                </a:ext>
              </a:extLst>
            </xdr:cNvPicPr>
          </xdr:nvPicPr>
          <xdr:blipFill>
            <a:blip xmlns:r="http://schemas.openxmlformats.org/officeDocument/2006/relationships" r:embed="rId1"/>
            <a:srcRect/>
            <a:stretch>
              <a:fillRect/>
            </a:stretch>
          </xdr:blipFill>
          <xdr:spPr bwMode="auto">
            <a:xfrm>
              <a:off x="10992971" y="67235"/>
              <a:ext cx="2409825" cy="44767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63503</xdr:colOff>
      <xdr:row>7</xdr:row>
      <xdr:rowOff>0</xdr:rowOff>
    </xdr:from>
    <xdr:to>
      <xdr:col>0</xdr:col>
      <xdr:colOff>539750</xdr:colOff>
      <xdr:row>8</xdr:row>
      <xdr:rowOff>47625</xdr:rowOff>
    </xdr:to>
    <xdr:cxnSp macro="">
      <xdr:nvCxnSpPr>
        <xdr:cNvPr id="2" name="Straight Arrow Connector 1">
          <a:extLst>
            <a:ext uri="{FF2B5EF4-FFF2-40B4-BE49-F238E27FC236}">
              <a16:creationId xmlns:a16="http://schemas.microsoft.com/office/drawing/2014/main" id="{2A1B12E3-3AB2-4C09-864D-447804FDD186}"/>
            </a:ext>
          </a:extLst>
        </xdr:cNvPr>
        <xdr:cNvCxnSpPr/>
      </xdr:nvCxnSpPr>
      <xdr:spPr>
        <a:xfrm flipH="1">
          <a:off x="63503" y="1333500"/>
          <a:ext cx="476247" cy="228600"/>
        </a:xfrm>
        <a:prstGeom prst="straightConnector1">
          <a:avLst/>
        </a:prstGeom>
        <a:ln w="571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31</xdr:col>
      <xdr:colOff>465118</xdr:colOff>
      <xdr:row>2</xdr:row>
      <xdr:rowOff>285750</xdr:rowOff>
    </xdr:from>
    <xdr:to>
      <xdr:col>39</xdr:col>
      <xdr:colOff>219697</xdr:colOff>
      <xdr:row>48</xdr:row>
      <xdr:rowOff>66262</xdr:rowOff>
    </xdr:to>
    <xdr:pic>
      <xdr:nvPicPr>
        <xdr:cNvPr id="2" name="Picture 1">
          <a:extLst>
            <a:ext uri="{FF2B5EF4-FFF2-40B4-BE49-F238E27FC236}">
              <a16:creationId xmlns:a16="http://schemas.microsoft.com/office/drawing/2014/main" id="{6A3B0A86-A3F8-419A-8132-386EB80987D0}"/>
            </a:ext>
          </a:extLst>
        </xdr:cNvPr>
        <xdr:cNvPicPr>
          <a:picLocks noChangeAspect="1"/>
        </xdr:cNvPicPr>
      </xdr:nvPicPr>
      <xdr:blipFill rotWithShape="1">
        <a:blip xmlns:r="http://schemas.openxmlformats.org/officeDocument/2006/relationships" r:embed="rId1"/>
        <a:srcRect r="39286" b="9222"/>
        <a:stretch>
          <a:fillRect/>
        </a:stretch>
      </xdr:blipFill>
      <xdr:spPr>
        <a:xfrm>
          <a:off x="29163943" y="809625"/>
          <a:ext cx="4631378" cy="696976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1037397</xdr:colOff>
          <xdr:row>6</xdr:row>
          <xdr:rowOff>66675</xdr:rowOff>
        </xdr:from>
        <xdr:to>
          <xdr:col>16</xdr:col>
          <xdr:colOff>162339</xdr:colOff>
          <xdr:row>36</xdr:row>
          <xdr:rowOff>100082</xdr:rowOff>
        </xdr:to>
        <xdr:pic>
          <xdr:nvPicPr>
            <xdr:cNvPr id="8" name="Picture 7">
              <a:extLst>
                <a:ext uri="{FF2B5EF4-FFF2-40B4-BE49-F238E27FC236}">
                  <a16:creationId xmlns:a16="http://schemas.microsoft.com/office/drawing/2014/main" id="{FAFFA255-E193-E924-B864-3CC7079DC6A3}"/>
                </a:ext>
              </a:extLst>
            </xdr:cNvPr>
            <xdr:cNvPicPr>
              <a:picLocks noChangeAspect="1" noChangeArrowheads="1"/>
              <a:extLst>
                <a:ext uri="{84589F7E-364E-4C9E-8A38-B11213B215E9}">
                  <a14:cameraTool cellRange="Summary!$E$4:$J$23" spid="_x0000_s24599"/>
                </a:ext>
              </a:extLst>
            </xdr:cNvPicPr>
          </xdr:nvPicPr>
          <xdr:blipFill>
            <a:blip xmlns:r="http://schemas.openxmlformats.org/officeDocument/2006/relationships" r:embed="rId2"/>
            <a:srcRect/>
            <a:stretch>
              <a:fillRect/>
            </a:stretch>
          </xdr:blipFill>
          <xdr:spPr bwMode="auto">
            <a:xfrm>
              <a:off x="10857672" y="1419225"/>
              <a:ext cx="9011892" cy="391643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1030594</xdr:colOff>
          <xdr:row>109</xdr:row>
          <xdr:rowOff>68567</xdr:rowOff>
        </xdr:from>
        <xdr:to>
          <xdr:col>11</xdr:col>
          <xdr:colOff>828853</xdr:colOff>
          <xdr:row>112</xdr:row>
          <xdr:rowOff>56419</xdr:rowOff>
        </xdr:to>
        <xdr:pic>
          <xdr:nvPicPr>
            <xdr:cNvPr id="5" name="Picture 4">
              <a:extLst>
                <a:ext uri="{FF2B5EF4-FFF2-40B4-BE49-F238E27FC236}">
                  <a16:creationId xmlns:a16="http://schemas.microsoft.com/office/drawing/2014/main" id="{8664268A-7A13-8495-A3A5-262CD1E35968}"/>
                </a:ext>
              </a:extLst>
            </xdr:cNvPr>
            <xdr:cNvPicPr>
              <a:picLocks noChangeAspect="1" noChangeArrowheads="1"/>
              <a:extLst>
                <a:ext uri="{84589F7E-364E-4C9E-8A38-B11213B215E9}">
                  <a14:cameraTool cellRange="$G$2:$H$3" spid="_x0000_s24600"/>
                </a:ext>
              </a:extLst>
            </xdr:cNvPicPr>
          </xdr:nvPicPr>
          <xdr:blipFill>
            <a:blip xmlns:r="http://schemas.openxmlformats.org/officeDocument/2006/relationships" r:embed="rId3"/>
            <a:srcRect/>
            <a:stretch>
              <a:fillRect/>
            </a:stretch>
          </xdr:blipFill>
          <xdr:spPr bwMode="auto">
            <a:xfrm>
              <a:off x="11331201" y="14873138"/>
              <a:ext cx="2326013" cy="58974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oneCellAnchor>
        <xdr:from>
          <xdr:col>9</xdr:col>
          <xdr:colOff>1030594</xdr:colOff>
          <xdr:row>148</xdr:row>
          <xdr:rowOff>68567</xdr:rowOff>
        </xdr:from>
        <xdr:ext cx="2190750" cy="585107"/>
        <xdr:pic>
          <xdr:nvPicPr>
            <xdr:cNvPr id="3" name="Picture 2">
              <a:extLst>
                <a:ext uri="{FF2B5EF4-FFF2-40B4-BE49-F238E27FC236}">
                  <a16:creationId xmlns:a16="http://schemas.microsoft.com/office/drawing/2014/main" id="{B2327772-F988-4BDE-8F79-26FBFC69667C}"/>
                </a:ext>
              </a:extLst>
            </xdr:cNvPr>
            <xdr:cNvPicPr>
              <a:picLocks noChangeAspect="1" noChangeArrowheads="1"/>
              <a:extLst>
                <a:ext uri="{84589F7E-364E-4C9E-8A38-B11213B215E9}">
                  <a14:cameraTool cellRange="$G$2:$H$3" spid="_x0000_s24601"/>
                </a:ext>
              </a:extLst>
            </xdr:cNvPicPr>
          </xdr:nvPicPr>
          <xdr:blipFill>
            <a:blip xmlns:r="http://schemas.openxmlformats.org/officeDocument/2006/relationships" r:embed="rId3"/>
            <a:srcRect/>
            <a:stretch>
              <a:fillRect/>
            </a:stretch>
          </xdr:blipFill>
          <xdr:spPr bwMode="auto">
            <a:xfrm>
              <a:off x="10841344" y="29228674"/>
              <a:ext cx="2190750" cy="585107"/>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9</xdr:col>
          <xdr:colOff>1030594</xdr:colOff>
          <xdr:row>137</xdr:row>
          <xdr:rowOff>68567</xdr:rowOff>
        </xdr:from>
        <xdr:ext cx="2190750" cy="585107"/>
        <xdr:pic>
          <xdr:nvPicPr>
            <xdr:cNvPr id="4" name="Picture 3">
              <a:extLst>
                <a:ext uri="{FF2B5EF4-FFF2-40B4-BE49-F238E27FC236}">
                  <a16:creationId xmlns:a16="http://schemas.microsoft.com/office/drawing/2014/main" id="{BE48CC39-6F85-44F0-959F-1E3B3F290290}"/>
                </a:ext>
              </a:extLst>
            </xdr:cNvPr>
            <xdr:cNvPicPr>
              <a:picLocks noChangeAspect="1" noChangeArrowheads="1"/>
              <a:extLst>
                <a:ext uri="{84589F7E-364E-4C9E-8A38-B11213B215E9}">
                  <a14:cameraTool cellRange="$G$2:$H$3" spid="_x0000_s24602"/>
                </a:ext>
              </a:extLst>
            </xdr:cNvPicPr>
          </xdr:nvPicPr>
          <xdr:blipFill>
            <a:blip xmlns:r="http://schemas.openxmlformats.org/officeDocument/2006/relationships" r:embed="rId3"/>
            <a:srcRect/>
            <a:stretch>
              <a:fillRect/>
            </a:stretch>
          </xdr:blipFill>
          <xdr:spPr bwMode="auto">
            <a:xfrm>
              <a:off x="10841344" y="22411496"/>
              <a:ext cx="2190750" cy="585107"/>
            </a:xfrm>
            <a:prstGeom prst="rect">
              <a:avLst/>
            </a:prstGeom>
            <a:noFill/>
            <a:extLst>
              <a:ext uri="{909E8E84-426E-40DD-AFC4-6F175D3DCCD1}">
                <a14:hiddenFill>
                  <a:solidFill>
                    <a:srgbClr val="FFFFFF"/>
                  </a:solidFill>
                </a14:hiddenFill>
              </a:ext>
            </a:extLst>
          </xdr:spPr>
        </xdr:pic>
        <xdr:clientData/>
      </xdr:one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16933</xdr:colOff>
      <xdr:row>85</xdr:row>
      <xdr:rowOff>88899</xdr:rowOff>
    </xdr:from>
    <xdr:to>
      <xdr:col>17</xdr:col>
      <xdr:colOff>0</xdr:colOff>
      <xdr:row>100</xdr:row>
      <xdr:rowOff>71965</xdr:rowOff>
    </xdr:to>
    <xdr:sp macro="" textlink="">
      <xdr:nvSpPr>
        <xdr:cNvPr id="2" name="TextBox 1">
          <a:extLst>
            <a:ext uri="{FF2B5EF4-FFF2-40B4-BE49-F238E27FC236}">
              <a16:creationId xmlns:a16="http://schemas.microsoft.com/office/drawing/2014/main" id="{9AE30C39-187E-462B-8FE4-6B9CC9E67F2F}"/>
            </a:ext>
          </a:extLst>
        </xdr:cNvPr>
        <xdr:cNvSpPr txBox="1"/>
      </xdr:nvSpPr>
      <xdr:spPr>
        <a:xfrm>
          <a:off x="162983" y="10810874"/>
          <a:ext cx="11809942" cy="24468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400" b="0" i="0" u="none" strike="noStrike">
              <a:solidFill>
                <a:schemeClr val="dk1"/>
              </a:solidFill>
              <a:effectLst/>
              <a:latin typeface="Arial" pitchFamily="34" charset="0"/>
              <a:ea typeface="+mn-ea"/>
              <a:cs typeface="Arial" pitchFamily="34" charset="0"/>
            </a:rPr>
            <a:t>This document and all information contained in it were prepared by Direct Hotel Solution ("DHS”) for information and discussion purposes only.  The financial projections and conclusions contained herein are based in whole or in part on estimates and/or assumptions that are inherently uncertain due to market conditions and variables outside the control of DHS.  No warranty or guaranty, either express or implied, is made as to the accuracy, completeness, reliability or reasonableness of any of the information contained herein, or as to any conclusions which may be made based thereon.  These projections were prepared for the purposes of discussions regarding your hotel and are not intended to, and do not, constitute an earnings claim.  No reference to the information provided may be published in any document or communicated to third parties without DHS’s prior written consent.  Neither DHS nor any company, director, officer or employee within DHS shall have any liability for any loss or damage connected in any way with the use of or reliance on the information provided.</a:t>
          </a:r>
          <a:br>
            <a:rPr lang="en-US" sz="800" b="0" i="0" u="none" strike="noStrike">
              <a:solidFill>
                <a:schemeClr val="dk1"/>
              </a:solidFill>
              <a:effectLst/>
              <a:latin typeface="+mn-lt"/>
              <a:ea typeface="+mn-ea"/>
              <a:cs typeface="+mn-cs"/>
            </a:rPr>
          </a:br>
          <a:br>
            <a:rPr lang="en-US" sz="800" b="0" i="0" u="none" strike="noStrike">
              <a:solidFill>
                <a:schemeClr val="dk1"/>
              </a:solidFill>
              <a:effectLst/>
              <a:latin typeface="+mn-lt"/>
              <a:ea typeface="+mn-ea"/>
              <a:cs typeface="+mn-cs"/>
            </a:rPr>
          </a:br>
          <a:br>
            <a:rPr lang="en-US" sz="800" b="0" i="0" u="none" strike="noStrike">
              <a:solidFill>
                <a:schemeClr val="dk1"/>
              </a:solidFill>
              <a:effectLst/>
              <a:latin typeface="+mn-lt"/>
              <a:ea typeface="+mn-ea"/>
              <a:cs typeface="+mn-cs"/>
            </a:rPr>
          </a:br>
          <a:endParaRPr lang="en-US" sz="8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16933</xdr:colOff>
      <xdr:row>85</xdr:row>
      <xdr:rowOff>88899</xdr:rowOff>
    </xdr:from>
    <xdr:to>
      <xdr:col>17</xdr:col>
      <xdr:colOff>0</xdr:colOff>
      <xdr:row>100</xdr:row>
      <xdr:rowOff>71965</xdr:rowOff>
    </xdr:to>
    <xdr:sp macro="" textlink="">
      <xdr:nvSpPr>
        <xdr:cNvPr id="2" name="TextBox 1">
          <a:extLst>
            <a:ext uri="{FF2B5EF4-FFF2-40B4-BE49-F238E27FC236}">
              <a16:creationId xmlns:a16="http://schemas.microsoft.com/office/drawing/2014/main" id="{00C239AE-5562-440F-855F-904A203D13C2}"/>
            </a:ext>
          </a:extLst>
        </xdr:cNvPr>
        <xdr:cNvSpPr txBox="1"/>
      </xdr:nvSpPr>
      <xdr:spPr>
        <a:xfrm>
          <a:off x="162983" y="10963274"/>
          <a:ext cx="11600392" cy="24468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400" b="0" i="0" u="none" strike="noStrike">
              <a:solidFill>
                <a:schemeClr val="dk1"/>
              </a:solidFill>
              <a:effectLst/>
              <a:latin typeface="Arial" pitchFamily="34" charset="0"/>
              <a:ea typeface="+mn-ea"/>
              <a:cs typeface="Arial" pitchFamily="34" charset="0"/>
            </a:rPr>
            <a:t>This document and all information contained in it were prepared by Direct Hotel Solution ("DHS”) for information and discussion purposes only.  The financial projections and conclusions contained herein are based in whole or in part on estimates and/or assumptions that are inherently uncertain due to market conditions and variables outside the control of DHS.  No warranty or guaranty, either express or implied, is made as to the accuracy, completeness, reliability or reasonableness of any of the information contained herein, or as to any conclusions which may be made based thereon.  These projections were prepared for the purposes of discussions regarding your hotel and are not intended to, and do not, constitute an earnings claim.  No reference to the information provided may be published in any document or communicated to third parties without DHS’s prior written consent.  Neither DHS nor any company, director, officer or employee within DHS shall have any liability for any loss or damage connected in any way with the use of or reliance on the information provided.</a:t>
          </a:r>
          <a:br>
            <a:rPr lang="en-US" sz="800" b="0" i="0" u="none" strike="noStrike">
              <a:solidFill>
                <a:schemeClr val="dk1"/>
              </a:solidFill>
              <a:effectLst/>
              <a:latin typeface="+mn-lt"/>
              <a:ea typeface="+mn-ea"/>
              <a:cs typeface="+mn-cs"/>
            </a:rPr>
          </a:br>
          <a:br>
            <a:rPr lang="en-US" sz="800" b="0" i="0" u="none" strike="noStrike">
              <a:solidFill>
                <a:schemeClr val="dk1"/>
              </a:solidFill>
              <a:effectLst/>
              <a:latin typeface="+mn-lt"/>
              <a:ea typeface="+mn-ea"/>
              <a:cs typeface="+mn-cs"/>
            </a:rPr>
          </a:br>
          <a:br>
            <a:rPr lang="en-US" sz="800" b="0" i="0" u="none" strike="noStrike">
              <a:solidFill>
                <a:schemeClr val="dk1"/>
              </a:solidFill>
              <a:effectLst/>
              <a:latin typeface="+mn-lt"/>
              <a:ea typeface="+mn-ea"/>
              <a:cs typeface="+mn-cs"/>
            </a:rPr>
          </a:br>
          <a:endParaRPr lang="en-US" sz="800" b="1"/>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16933</xdr:colOff>
      <xdr:row>85</xdr:row>
      <xdr:rowOff>88899</xdr:rowOff>
    </xdr:from>
    <xdr:to>
      <xdr:col>17</xdr:col>
      <xdr:colOff>0</xdr:colOff>
      <xdr:row>100</xdr:row>
      <xdr:rowOff>71965</xdr:rowOff>
    </xdr:to>
    <xdr:sp macro="" textlink="">
      <xdr:nvSpPr>
        <xdr:cNvPr id="2" name="TextBox 1">
          <a:extLst>
            <a:ext uri="{FF2B5EF4-FFF2-40B4-BE49-F238E27FC236}">
              <a16:creationId xmlns:a16="http://schemas.microsoft.com/office/drawing/2014/main" id="{E1AE73CE-073E-430B-90DF-8DBE37F08E7B}"/>
            </a:ext>
          </a:extLst>
        </xdr:cNvPr>
        <xdr:cNvSpPr txBox="1"/>
      </xdr:nvSpPr>
      <xdr:spPr>
        <a:xfrm>
          <a:off x="162983" y="10963274"/>
          <a:ext cx="11600392" cy="24468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400" b="0" i="0" u="none" strike="noStrike">
              <a:solidFill>
                <a:schemeClr val="dk1"/>
              </a:solidFill>
              <a:effectLst/>
              <a:latin typeface="Arial" pitchFamily="34" charset="0"/>
              <a:ea typeface="+mn-ea"/>
              <a:cs typeface="Arial" pitchFamily="34" charset="0"/>
            </a:rPr>
            <a:t>This document and all information contained in it were prepared by Direct Hotel Solution ("DHS”) for information and discussion purposes only.  The financial projections and conclusions contained herein are based in whole or in part on estimates and/or assumptions that are inherently uncertain due to market conditions and variables outside the control of DHS.  No warranty or guaranty, either express or implied, is made as to the accuracy, completeness, reliability or reasonableness of any of the information contained herein, or as to any conclusions which may be made based thereon.  These projections were prepared for the purposes of discussions regarding your hotel and are not intended to, and do not, constitute an earnings claim.  No reference to the information provided may be published in any document or communicated to third parties without DHS’s prior written consent.  Neither DHS nor any company, director, officer or employee within DHS shall have any liability for any loss or damage connected in any way with the use of or reliance on the information provided.</a:t>
          </a:r>
          <a:br>
            <a:rPr lang="en-US" sz="800" b="0" i="0" u="none" strike="noStrike">
              <a:solidFill>
                <a:schemeClr val="dk1"/>
              </a:solidFill>
              <a:effectLst/>
              <a:latin typeface="+mn-lt"/>
              <a:ea typeface="+mn-ea"/>
              <a:cs typeface="+mn-cs"/>
            </a:rPr>
          </a:br>
          <a:br>
            <a:rPr lang="en-US" sz="800" b="0" i="0" u="none" strike="noStrike">
              <a:solidFill>
                <a:schemeClr val="dk1"/>
              </a:solidFill>
              <a:effectLst/>
              <a:latin typeface="+mn-lt"/>
              <a:ea typeface="+mn-ea"/>
              <a:cs typeface="+mn-cs"/>
            </a:rPr>
          </a:br>
          <a:br>
            <a:rPr lang="en-US" sz="800" b="0" i="0" u="none" strike="noStrike">
              <a:solidFill>
                <a:schemeClr val="dk1"/>
              </a:solidFill>
              <a:effectLst/>
              <a:latin typeface="+mn-lt"/>
              <a:ea typeface="+mn-ea"/>
              <a:cs typeface="+mn-cs"/>
            </a:rPr>
          </a:br>
          <a:endParaRPr lang="en-US" sz="800" b="1"/>
        </a:p>
      </xdr:txBody>
    </xdr:sp>
    <xdr:clientData/>
  </xdr:twoCellAnchor>
</xdr:wsDr>
</file>

<file path=xl/theme/theme1.xml><?xml version="1.0" encoding="utf-8"?>
<a:theme xmlns:a="http://schemas.openxmlformats.org/drawingml/2006/main" name="Office 2013 - 2022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DF480-E802-472F-9153-13C34F3507B2}">
  <sheetPr>
    <tabColor rgb="FFC00000"/>
    <pageSetUpPr fitToPage="1"/>
  </sheetPr>
  <dimension ref="B1:AC73"/>
  <sheetViews>
    <sheetView showGridLines="0" topLeftCell="A21" zoomScale="84" zoomScaleNormal="84" workbookViewId="0">
      <selection activeCell="N17" sqref="N17"/>
    </sheetView>
  </sheetViews>
  <sheetFormatPr defaultColWidth="9.1328125" defaultRowHeight="14" x14ac:dyDescent="0.6"/>
  <cols>
    <col min="1" max="2" width="3.40625" style="1214" customWidth="1"/>
    <col min="3" max="5" width="10.7265625" style="1214" customWidth="1"/>
    <col min="6" max="6" width="12.40625" style="1214" customWidth="1"/>
    <col min="7" max="7" width="14" style="1214" customWidth="1"/>
    <col min="8" max="8" width="13.40625" style="1214" customWidth="1"/>
    <col min="9" max="9" width="9.86328125" style="1214" customWidth="1"/>
    <col min="10" max="10" width="12" style="1214" bestFit="1" customWidth="1"/>
    <col min="11" max="11" width="9.86328125" style="1214" customWidth="1"/>
    <col min="12" max="12" width="8.86328125" style="1214" customWidth="1"/>
    <col min="13" max="14" width="9.86328125" style="1214" customWidth="1"/>
    <col min="15" max="15" width="6.40625" style="1214" customWidth="1"/>
    <col min="16" max="16" width="15.26953125" style="1214" bestFit="1" customWidth="1"/>
    <col min="17" max="17" width="9.1328125" style="1214" customWidth="1"/>
    <col min="18" max="18" width="9.40625" style="1214" customWidth="1"/>
    <col min="19" max="19" width="9.1328125" style="1214" customWidth="1"/>
    <col min="20" max="20" width="7.86328125" style="1214" customWidth="1"/>
    <col min="21" max="21" width="11.40625" style="1214" bestFit="1" customWidth="1"/>
    <col min="22" max="22" width="10.86328125" style="1214" bestFit="1" customWidth="1"/>
    <col min="23" max="23" width="11" style="1214" bestFit="1" customWidth="1"/>
    <col min="24" max="25" width="9.7265625" style="1214" customWidth="1"/>
    <col min="26" max="26" width="9.86328125" style="1214" customWidth="1"/>
    <col min="27" max="28" width="3.40625" style="1214" customWidth="1"/>
    <col min="29" max="16384" width="9.1328125" style="1214"/>
  </cols>
  <sheetData>
    <row r="1" spans="2:29" ht="14.75" thickBot="1" x14ac:dyDescent="0.75"/>
    <row r="2" spans="2:29" ht="14.75" thickTop="1" x14ac:dyDescent="0.6">
      <c r="B2" s="1215"/>
      <c r="C2" s="1216"/>
      <c r="D2" s="1216"/>
      <c r="E2" s="1216"/>
      <c r="F2" s="1216"/>
      <c r="G2" s="1216"/>
      <c r="H2" s="1216"/>
      <c r="I2" s="1216"/>
      <c r="J2" s="1216"/>
      <c r="K2" s="1216"/>
      <c r="L2" s="1216"/>
      <c r="M2" s="1216"/>
      <c r="N2" s="1216"/>
      <c r="O2" s="1216"/>
      <c r="P2" s="1216"/>
      <c r="Q2" s="1216"/>
      <c r="R2" s="1216"/>
      <c r="S2" s="1216"/>
      <c r="T2" s="1216"/>
      <c r="U2" s="1216"/>
      <c r="V2" s="1216"/>
      <c r="W2" s="1216"/>
      <c r="X2" s="1216"/>
      <c r="Y2" s="1216"/>
      <c r="Z2" s="1216"/>
      <c r="AA2" s="1217"/>
    </row>
    <row r="3" spans="2:29" x14ac:dyDescent="0.6">
      <c r="B3" s="1218"/>
      <c r="E3" s="1219" t="s">
        <v>493</v>
      </c>
      <c r="H3" s="1219" t="s">
        <v>495</v>
      </c>
      <c r="L3" s="1219" t="s">
        <v>494</v>
      </c>
      <c r="M3" s="1245">
        <f>+X13</f>
        <v>2032</v>
      </c>
      <c r="P3" s="1219"/>
      <c r="T3" s="1220"/>
      <c r="Y3" s="1219" t="s">
        <v>489</v>
      </c>
      <c r="Z3" s="1246" t="s">
        <v>496</v>
      </c>
      <c r="AA3" s="1221"/>
    </row>
    <row r="4" spans="2:29" x14ac:dyDescent="0.6">
      <c r="B4" s="1218"/>
      <c r="AA4" s="1221"/>
    </row>
    <row r="5" spans="2:29" x14ac:dyDescent="0.6">
      <c r="B5" s="1218"/>
      <c r="C5" s="1240" t="s">
        <v>497</v>
      </c>
      <c r="D5" s="1241"/>
      <c r="E5" s="1241"/>
      <c r="F5" s="1241"/>
      <c r="G5" s="1241"/>
      <c r="H5" s="1242"/>
      <c r="I5" s="1241"/>
      <c r="J5" s="1241"/>
      <c r="K5" s="1241"/>
      <c r="L5" s="1241"/>
      <c r="M5" s="1241"/>
      <c r="N5" s="1240"/>
      <c r="O5" s="1241"/>
      <c r="P5" s="1241"/>
      <c r="Q5" s="1241"/>
      <c r="R5" s="1241"/>
      <c r="S5" s="1242"/>
      <c r="T5" s="1241"/>
      <c r="U5" s="1241"/>
      <c r="V5" s="1241"/>
      <c r="W5" s="1241"/>
      <c r="X5" s="1240"/>
      <c r="Y5" s="1241"/>
      <c r="Z5" s="1241"/>
      <c r="AA5" s="1221"/>
    </row>
    <row r="6" spans="2:29" x14ac:dyDescent="0.6">
      <c r="B6" s="1218"/>
      <c r="C6" s="1219" t="s">
        <v>498</v>
      </c>
      <c r="H6" s="1219" t="s">
        <v>499</v>
      </c>
      <c r="M6" s="1219" t="s">
        <v>512</v>
      </c>
      <c r="R6" s="1219" t="s">
        <v>530</v>
      </c>
      <c r="U6" s="1222"/>
      <c r="V6" s="1222"/>
      <c r="W6" s="1219" t="s">
        <v>510</v>
      </c>
      <c r="X6" s="1222"/>
      <c r="Y6" s="1222"/>
      <c r="Z6" s="1222"/>
      <c r="AA6" s="1221"/>
    </row>
    <row r="7" spans="2:29" ht="14.75" x14ac:dyDescent="0.75">
      <c r="B7" s="1218"/>
      <c r="C7" s="1223" t="s">
        <v>48</v>
      </c>
      <c r="D7" s="1223"/>
      <c r="E7" s="1223"/>
      <c r="F7" s="1247" t="s">
        <v>353</v>
      </c>
      <c r="H7" s="1223" t="s">
        <v>502</v>
      </c>
      <c r="I7" s="1223"/>
      <c r="J7" s="1250"/>
      <c r="K7" s="1250">
        <v>15000</v>
      </c>
      <c r="M7" s="1223" t="s">
        <v>537</v>
      </c>
      <c r="N7" s="1223"/>
      <c r="O7" s="1223"/>
      <c r="P7" s="1266">
        <f>+F29</f>
        <v>192.77716814436903</v>
      </c>
      <c r="R7" s="1223" t="s">
        <v>531</v>
      </c>
      <c r="S7" s="1223"/>
      <c r="T7" s="1223"/>
      <c r="U7" s="1270" t="s">
        <v>532</v>
      </c>
      <c r="V7" s="1226"/>
      <c r="W7" s="1224" t="s">
        <v>494</v>
      </c>
      <c r="X7" s="1224"/>
      <c r="Y7" s="1224"/>
      <c r="Z7" s="1270" t="str">
        <f>+U7</f>
        <v>3rd</v>
      </c>
      <c r="AA7" s="1221"/>
    </row>
    <row r="8" spans="2:29" ht="14.75" x14ac:dyDescent="0.75">
      <c r="B8" s="1218"/>
      <c r="C8" s="1214" t="s">
        <v>50</v>
      </c>
      <c r="E8" s="1225"/>
      <c r="F8" s="1225" t="s">
        <v>354</v>
      </c>
      <c r="H8" s="1214" t="s">
        <v>503</v>
      </c>
      <c r="J8" s="1248"/>
      <c r="K8" s="1248">
        <v>48800</v>
      </c>
      <c r="M8" s="1256" t="s">
        <v>513</v>
      </c>
      <c r="P8" s="1257">
        <f>+Summary!C50</f>
        <v>0.52947153251761259</v>
      </c>
      <c r="R8" s="1214" t="s">
        <v>507</v>
      </c>
      <c r="U8" s="1259">
        <f>+W22</f>
        <v>81.561183415815336</v>
      </c>
      <c r="V8" s="1226"/>
      <c r="W8" s="1214" t="s">
        <v>103</v>
      </c>
      <c r="Z8" s="1259">
        <f>+N24</f>
        <v>81.561183415815336</v>
      </c>
      <c r="AA8" s="1221"/>
    </row>
    <row r="9" spans="2:29" ht="14.75" x14ac:dyDescent="0.75">
      <c r="B9" s="1218"/>
      <c r="C9" s="1214" t="s">
        <v>53</v>
      </c>
      <c r="E9" s="1227"/>
      <c r="F9" s="1249">
        <v>585</v>
      </c>
      <c r="H9" s="1214" t="s">
        <v>500</v>
      </c>
      <c r="K9" s="1214">
        <v>585</v>
      </c>
      <c r="M9" s="1256" t="s">
        <v>514</v>
      </c>
      <c r="P9" s="1258">
        <f>+Summary!C55</f>
        <v>250</v>
      </c>
      <c r="R9" s="1214" t="s">
        <v>533</v>
      </c>
      <c r="U9" s="924">
        <v>0.1</v>
      </c>
      <c r="V9" s="1226"/>
      <c r="W9" s="1214" t="s">
        <v>511</v>
      </c>
      <c r="Z9" s="924">
        <v>0.1</v>
      </c>
      <c r="AA9" s="1221"/>
    </row>
    <row r="10" spans="2:29" ht="14.75" x14ac:dyDescent="0.75">
      <c r="B10" s="1218"/>
      <c r="C10" s="1214" t="s">
        <v>341</v>
      </c>
      <c r="E10" s="1230"/>
      <c r="F10" s="1230" t="s">
        <v>501</v>
      </c>
      <c r="H10" s="1214" t="s">
        <v>504</v>
      </c>
      <c r="K10" s="1214">
        <v>35</v>
      </c>
      <c r="M10" s="1214" t="s">
        <v>536</v>
      </c>
      <c r="O10" s="1228"/>
      <c r="P10" s="1244">
        <f>+F28</f>
        <v>0</v>
      </c>
      <c r="R10" s="1214" t="s">
        <v>61</v>
      </c>
      <c r="U10" s="1271">
        <v>0.6</v>
      </c>
      <c r="V10" s="1229"/>
      <c r="W10" s="1229" t="s">
        <v>535</v>
      </c>
      <c r="X10" s="1229"/>
      <c r="Y10" s="1229"/>
      <c r="Z10" s="1229">
        <f>+O24</f>
        <v>802.62801540949113</v>
      </c>
      <c r="AA10" s="1221"/>
    </row>
    <row r="11" spans="2:29" ht="14.75" x14ac:dyDescent="0.75">
      <c r="B11" s="1218"/>
      <c r="M11" s="1256" t="s">
        <v>513</v>
      </c>
      <c r="P11" s="1258">
        <f>+P9</f>
        <v>250</v>
      </c>
      <c r="R11" s="1214" t="s">
        <v>534</v>
      </c>
      <c r="U11" s="1231">
        <f>+Summary!H39/1000000</f>
        <v>489.36710049489193</v>
      </c>
      <c r="V11" s="1231"/>
      <c r="W11" s="1231"/>
      <c r="X11" s="1231"/>
      <c r="Y11" s="1231"/>
      <c r="Z11" s="1231"/>
      <c r="AA11" s="1221"/>
    </row>
    <row r="12" spans="2:29" x14ac:dyDescent="0.6">
      <c r="B12" s="1218"/>
      <c r="AA12" s="1221"/>
    </row>
    <row r="13" spans="2:29" x14ac:dyDescent="0.6">
      <c r="B13" s="1218"/>
      <c r="C13" s="1240" t="s">
        <v>491</v>
      </c>
      <c r="D13" s="1241"/>
      <c r="E13" s="1241"/>
      <c r="F13" s="1241" t="s">
        <v>52</v>
      </c>
      <c r="G13" s="1241"/>
      <c r="H13" s="1241">
        <f>+AnnualCF!E6+2025</f>
        <v>2025</v>
      </c>
      <c r="I13" s="1241">
        <f>+AnnualCF!F6+2025</f>
        <v>2026</v>
      </c>
      <c r="J13" s="1241">
        <f>+AnnualCF!G6+2025</f>
        <v>2027</v>
      </c>
      <c r="K13" s="1241">
        <f>+AnnualCF!H6+2025</f>
        <v>2028</v>
      </c>
      <c r="L13" s="1241">
        <f>+AnnualCF!I6+2025</f>
        <v>2029</v>
      </c>
      <c r="M13" s="1241">
        <f>+AnnualCF!J6+2025</f>
        <v>2030</v>
      </c>
      <c r="N13" s="1241">
        <f>+AnnualCF!K6+2025</f>
        <v>2031</v>
      </c>
      <c r="O13" s="1241">
        <f>+AnnualCF!L6+2025</f>
        <v>2032</v>
      </c>
      <c r="R13" s="1240" t="s">
        <v>509</v>
      </c>
      <c r="S13" s="1241"/>
      <c r="T13" s="1241"/>
      <c r="U13" s="1240">
        <f>+AnnualCF!I6+2025</f>
        <v>2029</v>
      </c>
      <c r="V13" s="1240">
        <f>+AnnualCF!J6+2025</f>
        <v>2030</v>
      </c>
      <c r="W13" s="1240">
        <f>+AnnualCF!K6+2025</f>
        <v>2031</v>
      </c>
      <c r="X13" s="1240">
        <f>+AnnualCF!L6+2025</f>
        <v>2032</v>
      </c>
      <c r="Y13" s="1240">
        <f>+AnnualCF!M6+2025</f>
        <v>2033</v>
      </c>
      <c r="Z13" s="1240">
        <f>+AnnualCF!N6+2025</f>
        <v>2034</v>
      </c>
      <c r="AA13" s="1221"/>
    </row>
    <row r="14" spans="2:29" x14ac:dyDescent="0.6">
      <c r="B14" s="1218"/>
      <c r="C14" s="1260" t="s">
        <v>522</v>
      </c>
      <c r="D14" s="1260"/>
      <c r="E14" s="1260"/>
      <c r="F14" s="1260"/>
      <c r="G14" s="1260"/>
      <c r="H14" s="1260"/>
      <c r="I14" s="1260"/>
      <c r="J14" s="1260"/>
      <c r="K14" s="1260"/>
      <c r="L14" s="1268" t="s">
        <v>523</v>
      </c>
      <c r="M14" s="1267"/>
      <c r="N14" s="1267"/>
      <c r="O14" s="1269" t="s">
        <v>524</v>
      </c>
      <c r="R14" s="1219" t="s">
        <v>505</v>
      </c>
      <c r="X14" s="1275" t="s">
        <v>524</v>
      </c>
      <c r="Y14" s="1275"/>
      <c r="Z14" s="1275"/>
      <c r="AA14" s="1221"/>
      <c r="AC14" s="1232"/>
    </row>
    <row r="15" spans="2:29" x14ac:dyDescent="0.6">
      <c r="B15" s="1218"/>
      <c r="C15" s="1259" t="s">
        <v>516</v>
      </c>
      <c r="E15" s="1243"/>
      <c r="F15" s="1243">
        <f t="shared" ref="F15:F20" si="0">SUM(H15:K15)</f>
        <v>10.179999985834955</v>
      </c>
      <c r="G15" s="1243"/>
      <c r="H15" s="1243">
        <f>(+AnnualCF!E8)/1000000</f>
        <v>10.179999985834955</v>
      </c>
      <c r="I15" s="1243">
        <v>0</v>
      </c>
      <c r="J15" s="1243">
        <v>0</v>
      </c>
      <c r="K15" s="1243">
        <v>0</v>
      </c>
      <c r="L15" s="1243"/>
      <c r="M15" s="1243"/>
      <c r="N15" s="1243"/>
      <c r="R15" s="1285" t="s">
        <v>519</v>
      </c>
      <c r="S15" s="1285"/>
      <c r="T15" s="1285"/>
      <c r="U15" s="1286">
        <f>+PL!H12</f>
        <v>867.9205434553478</v>
      </c>
      <c r="V15" s="1286">
        <f>+PL!J12</f>
        <v>922.16557742130703</v>
      </c>
      <c r="W15" s="1286">
        <f>+PL!L12</f>
        <v>1084.9006793191847</v>
      </c>
      <c r="X15" s="1289">
        <f>+PL!N12</f>
        <v>1106.5986929055684</v>
      </c>
      <c r="Y15" s="1289">
        <f>+PL!P12</f>
        <v>1128.7306667636799</v>
      </c>
      <c r="Z15" s="1289">
        <f>+PL!R12</f>
        <v>1151.3052800989535</v>
      </c>
      <c r="AA15" s="1221"/>
    </row>
    <row r="16" spans="2:29" x14ac:dyDescent="0.6">
      <c r="B16" s="1218"/>
      <c r="C16" s="1259" t="s">
        <v>251</v>
      </c>
      <c r="E16" s="1243"/>
      <c r="F16" s="1243">
        <f t="shared" si="0"/>
        <v>279.56361400306116</v>
      </c>
      <c r="G16" s="1243"/>
      <c r="H16" s="1243">
        <f>(SUM(AnnualCF!E9:E11, AnnualCF!E13))/1000000</f>
        <v>0</v>
      </c>
      <c r="I16" s="1243">
        <f>(SUM(AnnualCF!F9:F11, AnnualCF!F13))/1000000</f>
        <v>257.05118700306116</v>
      </c>
      <c r="J16" s="1243">
        <f>(SUM(AnnualCF!G9:G11, AnnualCF!G13))/1000000</f>
        <v>22.512426999999999</v>
      </c>
      <c r="K16" s="1243">
        <f>(SUM(AnnualCF!H9:H11, AnnualCF!H13))/1000000</f>
        <v>0</v>
      </c>
      <c r="L16" s="1243"/>
      <c r="M16" s="1243"/>
      <c r="N16" s="1243"/>
      <c r="R16" s="1285" t="s">
        <v>506</v>
      </c>
      <c r="S16" s="1285"/>
      <c r="T16" s="1285"/>
      <c r="U16" s="1287">
        <f>+PL!H11</f>
        <v>0.6</v>
      </c>
      <c r="V16" s="1287">
        <f>+PL!J11</f>
        <v>0.67</v>
      </c>
      <c r="W16" s="1287">
        <f>+PL!L11</f>
        <v>0.68872029036412596</v>
      </c>
      <c r="X16" s="1290">
        <f>+PL!N11</f>
        <v>0.68872029036412596</v>
      </c>
      <c r="Y16" s="1290">
        <f>+PL!P11</f>
        <v>0.68872029036412596</v>
      </c>
      <c r="Z16" s="1290">
        <f>+PL!R11</f>
        <v>0.68872029036412596</v>
      </c>
      <c r="AA16" s="1221"/>
    </row>
    <row r="17" spans="2:27" x14ac:dyDescent="0.6">
      <c r="B17" s="1218"/>
      <c r="C17" s="1259" t="str">
        <f>+AnnualCF!B12</f>
        <v>Pre-opening Budget</v>
      </c>
      <c r="E17" s="1243"/>
      <c r="F17" s="1243">
        <f t="shared" si="0"/>
        <v>28.175000000000004</v>
      </c>
      <c r="G17" s="1243"/>
      <c r="H17" s="1243">
        <f>(+AnnualCF!E12)/1000000</f>
        <v>0</v>
      </c>
      <c r="I17" s="1243">
        <f>(+AnnualCF!F12)/1000000</f>
        <v>0</v>
      </c>
      <c r="J17" s="1243">
        <f>(+AnnualCF!G12)/1000000</f>
        <v>28.175000000000004</v>
      </c>
      <c r="K17" s="1243">
        <f>(+AnnualCF!H12)/1000000</f>
        <v>0</v>
      </c>
      <c r="L17" s="1243"/>
      <c r="M17" s="1243"/>
      <c r="N17" s="1243"/>
      <c r="O17" s="1233"/>
      <c r="R17" s="1285" t="s">
        <v>517</v>
      </c>
      <c r="S17" s="1285"/>
      <c r="T17" s="1285"/>
      <c r="U17" s="1288">
        <f>+PL!H33/1000000</f>
        <v>0</v>
      </c>
      <c r="V17" s="1288">
        <f>+PL!I33/1000000</f>
        <v>0</v>
      </c>
      <c r="W17" s="1288">
        <f>+PL!J33/1000000</f>
        <v>0</v>
      </c>
      <c r="X17" s="1291">
        <f>+PL!L33/1000000</f>
        <v>0</v>
      </c>
      <c r="Y17" s="1291">
        <f>+PL!N33/1000000</f>
        <v>0</v>
      </c>
      <c r="Z17" s="1291">
        <f>+PL!P33/1000000</f>
        <v>0</v>
      </c>
      <c r="AA17" s="1221"/>
    </row>
    <row r="18" spans="2:27" x14ac:dyDescent="0.6">
      <c r="B18" s="1218"/>
      <c r="C18" s="1259" t="s">
        <v>463</v>
      </c>
      <c r="E18" s="1243"/>
      <c r="F18" s="1243">
        <f t="shared" si="0"/>
        <v>5.4469451958129289</v>
      </c>
      <c r="G18" s="1243"/>
      <c r="H18" s="1243">
        <f>(+AnnualCF!E14)/1000000</f>
        <v>1.7395930699444806</v>
      </c>
      <c r="I18" s="1243">
        <f>(+AnnualCF!F14)/1000000</f>
        <v>1.3955739106220602</v>
      </c>
      <c r="J18" s="1243">
        <f>(+AnnualCF!G14)/1000000</f>
        <v>2.3117782152463882</v>
      </c>
      <c r="K18" s="1243">
        <f>(+AnnualCF!H14)/1000000</f>
        <v>0</v>
      </c>
      <c r="L18" s="1243"/>
      <c r="M18" s="1243"/>
      <c r="N18" s="1243"/>
      <c r="O18" s="1233"/>
      <c r="R18" s="1285" t="s">
        <v>518</v>
      </c>
      <c r="S18" s="1285"/>
      <c r="T18" s="1285"/>
      <c r="U18" s="1288">
        <f>+PL!H34/1000000</f>
        <v>0</v>
      </c>
      <c r="V18" s="1288">
        <f>+PL!I34/1000000</f>
        <v>0</v>
      </c>
      <c r="W18" s="1288">
        <f>+PL!J34/1000000</f>
        <v>0</v>
      </c>
      <c r="X18" s="1291">
        <f>+PL!L34/1000000</f>
        <v>0</v>
      </c>
      <c r="Y18" s="1291">
        <f>+PL!N34/1000000</f>
        <v>0</v>
      </c>
      <c r="Z18" s="1291">
        <f>+PL!P34/1000000</f>
        <v>0</v>
      </c>
      <c r="AA18" s="1221"/>
    </row>
    <row r="19" spans="2:27" x14ac:dyDescent="0.6">
      <c r="B19" s="1218"/>
      <c r="C19" s="1259" t="s">
        <v>515</v>
      </c>
      <c r="E19" s="1243"/>
      <c r="F19" s="1243">
        <f t="shared" si="0"/>
        <v>20.253989399578487</v>
      </c>
      <c r="G19" s="1243"/>
      <c r="H19" s="1243">
        <f>(+AnnualCF!E15+AnnualCF!E16)/1000000</f>
        <v>0</v>
      </c>
      <c r="I19" s="1243">
        <f>(+AnnualCF!F15+AnnualCF!F16)/1000000</f>
        <v>8.1869288733612287</v>
      </c>
      <c r="J19" s="1243">
        <f>(+AnnualCF!G15+AnnualCF!G16)/1000000</f>
        <v>9.9182051064190482</v>
      </c>
      <c r="K19" s="1243">
        <f>(+AnnualCF!H15+AnnualCF!H16)/1000000</f>
        <v>2.1488554197982115</v>
      </c>
      <c r="L19" s="1243"/>
      <c r="M19" s="1243"/>
      <c r="N19" s="1243"/>
      <c r="U19" s="1253"/>
      <c r="V19" s="1253"/>
      <c r="X19" s="1275"/>
      <c r="Y19" s="1275"/>
      <c r="Z19" s="1275"/>
      <c r="AA19" s="1221"/>
    </row>
    <row r="20" spans="2:27" x14ac:dyDescent="0.6">
      <c r="B20" s="1218"/>
      <c r="C20" s="1261" t="str">
        <f>+AnnualCF!B17</f>
        <v xml:space="preserve">Total Investmnet Cost </v>
      </c>
      <c r="D20" s="1262"/>
      <c r="E20" s="1261"/>
      <c r="F20" s="1261">
        <f t="shared" si="0"/>
        <v>-343.61954858428754</v>
      </c>
      <c r="G20" s="1261"/>
      <c r="H20" s="1261">
        <f>-SUM(H15:H19)</f>
        <v>-11.919593055779437</v>
      </c>
      <c r="I20" s="1261">
        <f t="shared" ref="I20:K20" si="1">-SUM(I15:I19)</f>
        <v>-266.63368978704443</v>
      </c>
      <c r="J20" s="1261">
        <f t="shared" si="1"/>
        <v>-62.917410321665443</v>
      </c>
      <c r="K20" s="1261">
        <f t="shared" si="1"/>
        <v>-2.1488554197982115</v>
      </c>
      <c r="L20" s="1265"/>
      <c r="M20" s="1265"/>
      <c r="N20" s="1265"/>
      <c r="O20" s="1231"/>
      <c r="R20" s="1214" t="s">
        <v>263</v>
      </c>
      <c r="U20" s="1244">
        <f>(+PL!H35)/1000000</f>
        <v>178.78337685806093</v>
      </c>
      <c r="V20" s="1244">
        <f>(+PL!J35)/1000000</f>
        <v>209.86612874568593</v>
      </c>
      <c r="W20" s="1244">
        <f>(+PL!L35)/1000000</f>
        <v>243.04979452630252</v>
      </c>
      <c r="X20" s="1276">
        <f>(+PL!N35)/1000000</f>
        <v>249.34803265906228</v>
      </c>
      <c r="Y20" s="1276">
        <f>(+PL!P35)/1000000</f>
        <v>254.41873132734241</v>
      </c>
      <c r="Z20" s="1276">
        <f>(+PL!R35)/1000000</f>
        <v>260.30910759335256</v>
      </c>
      <c r="AA20" s="1221"/>
    </row>
    <row r="21" spans="2:27" x14ac:dyDescent="0.6">
      <c r="B21" s="1218"/>
      <c r="O21" s="1244"/>
      <c r="R21" s="1214" t="s">
        <v>508</v>
      </c>
      <c r="U21" s="1244">
        <f>+PL!H86/1000000</f>
        <v>62.437792715148142</v>
      </c>
      <c r="V21" s="1244">
        <f>+PL!J86/1000000</f>
        <v>78.062795496535628</v>
      </c>
      <c r="W21" s="1244">
        <f>+PL!L86/1000000</f>
        <v>100.60498134853485</v>
      </c>
      <c r="X21" s="1276">
        <f>+PL!N86/1000000</f>
        <v>102.00171215751116</v>
      </c>
      <c r="Y21" s="1276">
        <f>+PL!P86/1000000</f>
        <v>103.35291268280675</v>
      </c>
      <c r="Z21" s="1276">
        <f>+PL!R86/1000000</f>
        <v>105.050988146929</v>
      </c>
      <c r="AA21" s="1221"/>
    </row>
    <row r="22" spans="2:27" ht="14.75" x14ac:dyDescent="0.75">
      <c r="B22" s="1218"/>
      <c r="C22" s="1214" t="str">
        <f>+AnnualCF!B25</f>
        <v>NOI</v>
      </c>
      <c r="F22" s="1244">
        <f>SUM(H22:O22)</f>
        <v>1001.0702586108548</v>
      </c>
      <c r="L22" s="1263">
        <f>+U22</f>
        <v>52.634763060447114</v>
      </c>
      <c r="M22" s="1263">
        <f>+V22</f>
        <v>64.246296725101189</v>
      </c>
      <c r="N22" s="1263">
        <f>+W22</f>
        <v>81.561183415815336</v>
      </c>
      <c r="O22" s="1264">
        <f>+Summary!C27/1000000</f>
        <v>802.62801540949113</v>
      </c>
      <c r="R22" s="1214" t="s">
        <v>1</v>
      </c>
      <c r="U22" s="1244">
        <f>+PL!H94/1000000</f>
        <v>52.634763060447114</v>
      </c>
      <c r="V22" s="1244">
        <f>+PL!J94/1000000</f>
        <v>64.246296725101189</v>
      </c>
      <c r="W22" s="1244">
        <f>+PL!L94/1000000</f>
        <v>81.561183415815336</v>
      </c>
      <c r="X22" s="1276">
        <f>+PL!N94/1000000</f>
        <v>80.262801540949127</v>
      </c>
      <c r="Y22" s="1276">
        <f>+PL!P94/1000000</f>
        <v>81.228902714426752</v>
      </c>
      <c r="Z22" s="1276">
        <f>+PL!R94/1000000</f>
        <v>82.469505436911462</v>
      </c>
      <c r="AA22" s="1221"/>
    </row>
    <row r="23" spans="2:27" x14ac:dyDescent="0.6">
      <c r="B23" s="1218"/>
      <c r="C23" s="1214" t="s">
        <v>304</v>
      </c>
      <c r="R23" s="1214" t="s">
        <v>490</v>
      </c>
      <c r="U23" s="1254">
        <f>+U22/U20</f>
        <v>0.29440524049523192</v>
      </c>
      <c r="V23" s="1254">
        <f t="shared" ref="V23:Z23" si="2">+V22/V20</f>
        <v>0.306129898660085</v>
      </c>
      <c r="W23" s="1254">
        <f t="shared" si="2"/>
        <v>0.33557396571667908</v>
      </c>
      <c r="X23" s="1277">
        <f t="shared" si="2"/>
        <v>0.3218906549412956</v>
      </c>
      <c r="Y23" s="1277">
        <f t="shared" si="2"/>
        <v>0.31927249338381192</v>
      </c>
      <c r="Z23" s="1277">
        <f t="shared" si="2"/>
        <v>0.31681375346168433</v>
      </c>
      <c r="AA23" s="1221"/>
    </row>
    <row r="24" spans="2:27" x14ac:dyDescent="0.6">
      <c r="B24" s="1218"/>
      <c r="C24" s="1262" t="s">
        <v>488</v>
      </c>
      <c r="D24" s="1262"/>
      <c r="E24" s="1261"/>
      <c r="F24" s="1261">
        <f>SUM(H24:O24)</f>
        <v>657.45071002656732</v>
      </c>
      <c r="G24" s="1261"/>
      <c r="H24" s="1261">
        <f t="shared" ref="H24:O24" si="3">SUM(H20:H22)</f>
        <v>-11.919593055779437</v>
      </c>
      <c r="I24" s="1261">
        <f t="shared" si="3"/>
        <v>-266.63368978704443</v>
      </c>
      <c r="J24" s="1261">
        <f t="shared" si="3"/>
        <v>-62.917410321665443</v>
      </c>
      <c r="K24" s="1261">
        <f t="shared" si="3"/>
        <v>-2.1488554197982115</v>
      </c>
      <c r="L24" s="1261">
        <f t="shared" si="3"/>
        <v>52.634763060447114</v>
      </c>
      <c r="M24" s="1261">
        <f t="shared" si="3"/>
        <v>64.246296725101189</v>
      </c>
      <c r="N24" s="1261">
        <f t="shared" si="3"/>
        <v>81.561183415815336</v>
      </c>
      <c r="O24" s="1261">
        <f t="shared" si="3"/>
        <v>802.62801540949113</v>
      </c>
      <c r="U24" s="1231"/>
      <c r="V24" s="1231"/>
      <c r="W24" s="1231"/>
      <c r="X24" s="1277"/>
      <c r="Y24" s="1277"/>
      <c r="Z24" s="1277"/>
      <c r="AA24" s="1221"/>
    </row>
    <row r="25" spans="2:27" ht="14.75" x14ac:dyDescent="0.75">
      <c r="B25" s="1218"/>
      <c r="O25" s="1234"/>
      <c r="R25" s="1272" t="s">
        <v>538</v>
      </c>
      <c r="S25" s="1272"/>
      <c r="T25" s="1272"/>
      <c r="U25" s="1273">
        <f>+AnnualCF!I26/1000000</f>
        <v>-13.008478982923215</v>
      </c>
      <c r="V25" s="1273">
        <f>+AnnualCF!J26/1000000</f>
        <v>-2.1680798304872018</v>
      </c>
      <c r="W25" s="1274">
        <f>+AnnualCF!K26/1000000</f>
        <v>0</v>
      </c>
      <c r="X25" s="1278">
        <f>+AnnualCF!L26/1000000</f>
        <v>0</v>
      </c>
      <c r="Y25" s="1278">
        <f>+AnnualCF!M26/1000000</f>
        <v>0</v>
      </c>
      <c r="Z25" s="1278">
        <f>+AnnualCF!N26/1000000</f>
        <v>0</v>
      </c>
      <c r="AA25" s="1221"/>
    </row>
    <row r="26" spans="2:27" x14ac:dyDescent="0.6">
      <c r="B26" s="1218"/>
      <c r="C26" s="1240" t="s">
        <v>196</v>
      </c>
      <c r="D26" s="1241"/>
      <c r="E26" s="1241"/>
      <c r="F26" s="1241"/>
      <c r="G26" s="1241"/>
      <c r="H26" s="1241"/>
      <c r="I26" s="1241"/>
      <c r="J26" s="1241"/>
      <c r="K26" s="1241"/>
      <c r="L26" s="1241"/>
      <c r="M26" s="1241"/>
      <c r="N26" s="1241"/>
      <c r="O26" s="1241"/>
      <c r="R26" s="1214" t="s">
        <v>539</v>
      </c>
      <c r="S26" s="1235"/>
      <c r="U26" s="1231">
        <f>+AnnualCF!I27/1000000</f>
        <v>0</v>
      </c>
      <c r="V26" s="1231">
        <f>+AnnualCF!J27/1000000</f>
        <v>-38.281271603421445</v>
      </c>
      <c r="W26" s="1231">
        <f>+AnnualCF!K27/1000000</f>
        <v>-4.6766468959064413</v>
      </c>
      <c r="X26" s="1279">
        <f>+AnnualCF!L27/1000000</f>
        <v>0</v>
      </c>
      <c r="Y26" s="1279">
        <f>+AnnualCF!M27/1000000</f>
        <v>0</v>
      </c>
      <c r="Z26" s="1279">
        <f>+AnnualCF!N27/1000000</f>
        <v>0</v>
      </c>
      <c r="AA26" s="1221"/>
    </row>
    <row r="27" spans="2:27" x14ac:dyDescent="0.6">
      <c r="B27" s="1218"/>
      <c r="C27" s="1259" t="s">
        <v>137</v>
      </c>
      <c r="E27" s="1259"/>
      <c r="F27" s="1244">
        <f t="shared" ref="F27:F29" si="4">SUM(H27:K27)</f>
        <v>161.68277959235459</v>
      </c>
      <c r="G27" s="1259"/>
      <c r="H27" s="1259">
        <f>+AnnualCF!E20/1000000</f>
        <v>11.919593055779437</v>
      </c>
      <c r="I27" s="1259">
        <f>+AnnualCF!F20/1000000</f>
        <v>149.76318653657515</v>
      </c>
      <c r="J27" s="1259">
        <f>+AnnualCF!G20/1000000</f>
        <v>0</v>
      </c>
      <c r="K27" s="1259">
        <f>+AnnualCF!H20/1000000</f>
        <v>0</v>
      </c>
      <c r="L27" s="1259">
        <f>+AnnualCF!I20/1000000</f>
        <v>0</v>
      </c>
      <c r="M27" s="1259">
        <f>+AnnualCF!J20/1000000</f>
        <v>0</v>
      </c>
      <c r="N27" s="1259">
        <f>+AnnualCF!K20/1000000</f>
        <v>0</v>
      </c>
      <c r="O27" s="1259">
        <f>+AnnualCF!L20/1000000</f>
        <v>0</v>
      </c>
      <c r="R27" s="1214" t="s">
        <v>491</v>
      </c>
      <c r="U27" s="1231">
        <f>+AnnualCF!I28/1000000</f>
        <v>59.337736441341256</v>
      </c>
      <c r="V27" s="1231">
        <f>+AnnualCF!J28/1000000</f>
        <v>37.219941790618094</v>
      </c>
      <c r="W27" s="1231">
        <f>+AnnualCF!K28/1000000</f>
        <v>3.5066484378561831</v>
      </c>
      <c r="X27" s="1279"/>
      <c r="Y27" s="1279"/>
      <c r="Z27" s="1279"/>
      <c r="AA27" s="1221"/>
    </row>
    <row r="28" spans="2:27" x14ac:dyDescent="0.6">
      <c r="B28" s="1218"/>
      <c r="C28" s="1259" t="s">
        <v>211</v>
      </c>
      <c r="E28" s="1259"/>
      <c r="F28" s="1244">
        <f t="shared" si="4"/>
        <v>0</v>
      </c>
      <c r="G28" s="1259"/>
      <c r="H28" s="1259">
        <f>+AnnualCF!E21/1000000</f>
        <v>0</v>
      </c>
      <c r="I28" s="1259">
        <f>+AnnualCF!F21/1000000</f>
        <v>0</v>
      </c>
      <c r="J28" s="1259">
        <f>+AnnualCF!G21/1000000</f>
        <v>0</v>
      </c>
      <c r="K28" s="1259">
        <f>+AnnualCF!H21/1000000</f>
        <v>0</v>
      </c>
      <c r="L28" s="1259">
        <f>+AnnualCF!I21/1000000</f>
        <v>0</v>
      </c>
      <c r="M28" s="1259">
        <f>+AnnualCF!J21/1000000</f>
        <v>0</v>
      </c>
      <c r="N28" s="1259">
        <f>+AnnualCF!K21/1000000</f>
        <v>0</v>
      </c>
      <c r="O28" s="1259">
        <f>+AnnualCF!L21/1000000</f>
        <v>0</v>
      </c>
      <c r="X28" s="1279"/>
      <c r="Y28" s="1279"/>
      <c r="Z28" s="1279"/>
      <c r="AA28" s="1221"/>
    </row>
    <row r="29" spans="2:27" ht="14.75" x14ac:dyDescent="0.75">
      <c r="B29" s="1218"/>
      <c r="C29" s="1214" t="s">
        <v>527</v>
      </c>
      <c r="F29" s="1244">
        <f t="shared" si="4"/>
        <v>192.77716814436903</v>
      </c>
      <c r="H29" s="1244">
        <f>+AnnualCF!E22/1000000</f>
        <v>0</v>
      </c>
      <c r="I29" s="1244">
        <f>+AnnualCF!F22/1000000</f>
        <v>116.87050325046937</v>
      </c>
      <c r="J29" s="1244">
        <f>+AnnualCF!G22/1000000</f>
        <v>62.917410321665443</v>
      </c>
      <c r="K29" s="1244">
        <f>+AnnualCF!H22/1000000</f>
        <v>12.989254572234225</v>
      </c>
      <c r="L29" s="1244">
        <f>+AnnualCF!I22/1000000</f>
        <v>13.008478982923215</v>
      </c>
      <c r="M29" s="1244">
        <f>+AnnualCF!J22/1000000</f>
        <v>2.1680798304872018</v>
      </c>
      <c r="N29" s="1244">
        <f>+AnnualCF!K22/1000000</f>
        <v>0</v>
      </c>
      <c r="O29" s="1244">
        <f>+AnnualCF!L22/1000000</f>
        <v>0</v>
      </c>
      <c r="U29" s="1226"/>
      <c r="V29" s="1226"/>
      <c r="W29" s="1226"/>
      <c r="X29" s="1279"/>
      <c r="Y29" s="1279"/>
      <c r="Z29" s="1279"/>
      <c r="AA29" s="1221"/>
    </row>
    <row r="30" spans="2:27" x14ac:dyDescent="0.6">
      <c r="B30" s="1218"/>
      <c r="C30" s="1223" t="s">
        <v>52</v>
      </c>
      <c r="D30" s="1223"/>
      <c r="E30" s="1223"/>
      <c r="F30" s="1266">
        <f>SUM(F27:F29)</f>
        <v>354.45994773672362</v>
      </c>
      <c r="G30" s="1223"/>
      <c r="H30" s="1266">
        <f t="shared" ref="H30:O30" si="5">SUM(H27:H29)</f>
        <v>11.919593055779437</v>
      </c>
      <c r="I30" s="1266">
        <f t="shared" si="5"/>
        <v>266.63368978704455</v>
      </c>
      <c r="J30" s="1266">
        <f t="shared" si="5"/>
        <v>62.917410321665443</v>
      </c>
      <c r="K30" s="1266">
        <f t="shared" si="5"/>
        <v>12.989254572234225</v>
      </c>
      <c r="L30" s="1266">
        <f t="shared" si="5"/>
        <v>13.008478982923215</v>
      </c>
      <c r="M30" s="1266">
        <f t="shared" si="5"/>
        <v>2.1680798304872018</v>
      </c>
      <c r="N30" s="1266">
        <f t="shared" si="5"/>
        <v>0</v>
      </c>
      <c r="O30" s="1266">
        <f t="shared" si="5"/>
        <v>0</v>
      </c>
      <c r="R30" s="1219" t="s">
        <v>305</v>
      </c>
      <c r="S30" s="1219"/>
      <c r="T30" s="1219"/>
      <c r="U30" s="1255">
        <f>+U22/$Z$9</f>
        <v>526.34763060447108</v>
      </c>
      <c r="V30" s="1255">
        <f>+V22/$Z$9</f>
        <v>642.46296725101183</v>
      </c>
      <c r="W30" s="1255">
        <f>+W22/$Z$9</f>
        <v>815.61183415815333</v>
      </c>
      <c r="X30" s="1279"/>
      <c r="Y30" s="1279"/>
      <c r="Z30" s="1279"/>
      <c r="AA30" s="1221"/>
    </row>
    <row r="31" spans="2:27" ht="14.75" x14ac:dyDescent="0.75">
      <c r="B31" s="1218"/>
      <c r="L31" s="1234"/>
      <c r="M31" s="1244"/>
      <c r="R31" s="1214" t="s">
        <v>492</v>
      </c>
      <c r="U31" s="1236">
        <f>+U30/U22</f>
        <v>9.9999999999999982</v>
      </c>
      <c r="V31" s="1236">
        <f t="shared" ref="V31:W31" si="6">+V30/V22</f>
        <v>10</v>
      </c>
      <c r="W31" s="1236">
        <f t="shared" si="6"/>
        <v>10</v>
      </c>
      <c r="X31" s="1279"/>
      <c r="Y31" s="1279"/>
      <c r="Z31" s="1279"/>
      <c r="AA31" s="1221"/>
    </row>
    <row r="32" spans="2:27" x14ac:dyDescent="0.6">
      <c r="B32" s="1218"/>
      <c r="C32" s="1292" t="s">
        <v>543</v>
      </c>
      <c r="D32" s="1293"/>
      <c r="E32" s="1293"/>
      <c r="F32" s="1293"/>
      <c r="G32" s="1293"/>
      <c r="H32" s="1293"/>
      <c r="I32" s="1293"/>
      <c r="J32" s="1292" t="s">
        <v>550</v>
      </c>
      <c r="K32" s="1292"/>
      <c r="L32" s="1292"/>
      <c r="M32" s="1294" t="s">
        <v>551</v>
      </c>
      <c r="N32" s="1294"/>
      <c r="O32" s="1294"/>
      <c r="U32" s="1236"/>
      <c r="V32" s="1236"/>
      <c r="W32" s="1236"/>
      <c r="X32" s="1236"/>
      <c r="Y32" s="1236"/>
      <c r="Z32" s="1236"/>
      <c r="AA32" s="1221"/>
    </row>
    <row r="33" spans="2:27" x14ac:dyDescent="0.6">
      <c r="B33" s="1218"/>
      <c r="C33" s="1214" t="s">
        <v>544</v>
      </c>
      <c r="H33" s="1259">
        <f>-+AnnualCF!E22/1000000</f>
        <v>0</v>
      </c>
      <c r="I33" s="1259">
        <f>-+AnnualCF!F22/1000000</f>
        <v>-116.87050325046937</v>
      </c>
      <c r="J33" s="1259">
        <f>-+AnnualCF!G22/1000000</f>
        <v>-62.917410321665443</v>
      </c>
      <c r="K33" s="1259">
        <f>-+AnnualCF!H22/1000000</f>
        <v>-12.989254572234225</v>
      </c>
      <c r="L33" s="1259">
        <f>+AnnualCF!I22/1000000</f>
        <v>13.008478982923215</v>
      </c>
      <c r="M33" s="1259">
        <f>+AnnualCF!J22/1000000++AnnualCF!J33/1000000</f>
        <v>185.18888873766386</v>
      </c>
      <c r="N33" s="1259">
        <f>+AnnualCF!K22/1000000</f>
        <v>0</v>
      </c>
      <c r="O33" s="1259">
        <f>+AnnualCF!L22/1000000</f>
        <v>0</v>
      </c>
      <c r="U33" s="1236"/>
      <c r="V33" s="1236"/>
      <c r="W33" s="1236"/>
      <c r="X33" s="1236"/>
      <c r="Y33" s="1236"/>
      <c r="Z33" s="1236"/>
      <c r="AA33" s="1221"/>
    </row>
    <row r="34" spans="2:27" x14ac:dyDescent="0.6">
      <c r="B34" s="1218"/>
      <c r="C34" s="1214" t="s">
        <v>211</v>
      </c>
      <c r="H34" s="1259">
        <f>-+AnnualCF!E21/1000000</f>
        <v>0</v>
      </c>
      <c r="I34" s="1259">
        <f>-+AnnualCF!F21/1000000</f>
        <v>0</v>
      </c>
      <c r="J34" s="1259">
        <f>-+AnnualCF!G21/1000000</f>
        <v>0</v>
      </c>
      <c r="K34" s="1259">
        <f>+AnnualCF!H21/1000000</f>
        <v>0</v>
      </c>
      <c r="L34" s="1259">
        <f>+AnnualCF!I21/1000000</f>
        <v>0</v>
      </c>
      <c r="M34" s="1259">
        <f>+AnnualCF!J21/1000000++AnnualCF!J34/1000000</f>
        <v>0</v>
      </c>
      <c r="N34" s="1259">
        <f>+AnnualCF!K21/1000000</f>
        <v>0</v>
      </c>
      <c r="O34" s="1259">
        <f>+AnnualCF!L21/1000000</f>
        <v>0</v>
      </c>
      <c r="U34" s="1236"/>
      <c r="V34" s="1236"/>
      <c r="W34" s="1236"/>
      <c r="X34" s="1236"/>
      <c r="Y34" s="1236"/>
      <c r="Z34" s="1236"/>
      <c r="AA34" s="1221"/>
    </row>
    <row r="35" spans="2:27" ht="14.75" x14ac:dyDescent="0.75">
      <c r="B35" s="1218"/>
      <c r="C35" s="1214" t="s">
        <v>185</v>
      </c>
      <c r="L35" s="1234"/>
      <c r="M35" s="1259"/>
      <c r="U35" s="1236"/>
      <c r="V35" s="1236"/>
      <c r="W35" s="1236"/>
      <c r="X35" s="1236"/>
      <c r="Y35" s="1236"/>
      <c r="Z35" s="1236"/>
      <c r="AA35" s="1221"/>
    </row>
    <row r="36" spans="2:27" ht="14.75" x14ac:dyDescent="0.75">
      <c r="B36" s="1218"/>
      <c r="L36" s="1234"/>
      <c r="M36" s="1259"/>
      <c r="U36" s="1236"/>
      <c r="V36" s="1236"/>
      <c r="W36" s="1236"/>
      <c r="X36" s="1236"/>
      <c r="Y36" s="1236"/>
      <c r="Z36" s="1236"/>
      <c r="AA36" s="1221"/>
    </row>
    <row r="37" spans="2:27" ht="14.75" x14ac:dyDescent="0.75">
      <c r="B37" s="1218"/>
      <c r="L37" s="1234"/>
      <c r="U37" s="1236"/>
      <c r="V37" s="1236"/>
      <c r="W37" s="1236"/>
      <c r="X37" s="1236"/>
      <c r="Y37" s="1236"/>
      <c r="Z37" s="1236"/>
      <c r="AA37" s="1221"/>
    </row>
    <row r="38" spans="2:27" x14ac:dyDescent="0.6">
      <c r="B38" s="1218"/>
      <c r="C38" s="1251" t="s">
        <v>525</v>
      </c>
      <c r="D38" s="1251"/>
      <c r="E38" s="1251"/>
      <c r="F38" s="1251"/>
      <c r="G38" s="1251"/>
      <c r="H38" s="1251"/>
      <c r="J38" s="1251" t="s">
        <v>526</v>
      </c>
      <c r="K38" s="1251"/>
      <c r="L38" s="1251"/>
      <c r="M38" s="1251"/>
      <c r="N38" s="1251"/>
      <c r="O38" s="1251"/>
      <c r="P38" s="1251"/>
      <c r="R38" s="1251" t="s">
        <v>94</v>
      </c>
      <c r="S38" s="1252"/>
      <c r="T38" s="1252"/>
      <c r="U38" s="1252"/>
      <c r="V38" s="1252"/>
      <c r="W38" s="1252"/>
      <c r="X38" s="1252"/>
      <c r="Y38" s="1252"/>
      <c r="Z38" s="1252"/>
      <c r="AA38" s="1221"/>
    </row>
    <row r="39" spans="2:27" x14ac:dyDescent="0.6">
      <c r="B39" s="1218"/>
      <c r="C39" s="1219"/>
      <c r="AA39" s="1221"/>
    </row>
    <row r="40" spans="2:27" x14ac:dyDescent="0.6">
      <c r="B40" s="1218"/>
      <c r="AA40" s="1221"/>
    </row>
    <row r="41" spans="2:27" x14ac:dyDescent="0.6">
      <c r="B41" s="1218"/>
      <c r="AA41" s="1221"/>
    </row>
    <row r="42" spans="2:27" x14ac:dyDescent="0.6">
      <c r="B42" s="1218"/>
      <c r="AA42" s="1221"/>
    </row>
    <row r="43" spans="2:27" x14ac:dyDescent="0.6">
      <c r="B43" s="1218"/>
      <c r="AA43" s="1221"/>
    </row>
    <row r="44" spans="2:27" x14ac:dyDescent="0.6">
      <c r="B44" s="1218"/>
      <c r="AA44" s="1221"/>
    </row>
    <row r="45" spans="2:27" x14ac:dyDescent="0.6">
      <c r="B45" s="1218"/>
      <c r="AA45" s="1221"/>
    </row>
    <row r="46" spans="2:27" x14ac:dyDescent="0.6">
      <c r="B46" s="1218"/>
      <c r="AA46" s="1221"/>
    </row>
    <row r="47" spans="2:27" x14ac:dyDescent="0.6">
      <c r="B47" s="1218"/>
      <c r="AA47" s="1221"/>
    </row>
    <row r="48" spans="2:27" x14ac:dyDescent="0.6">
      <c r="B48" s="1218"/>
      <c r="AA48" s="1221"/>
    </row>
    <row r="49" spans="2:27" x14ac:dyDescent="0.6">
      <c r="B49" s="1218"/>
      <c r="AA49" s="1221"/>
    </row>
    <row r="50" spans="2:27" x14ac:dyDescent="0.6">
      <c r="B50" s="1218"/>
      <c r="AA50" s="1221"/>
    </row>
    <row r="51" spans="2:27" x14ac:dyDescent="0.6">
      <c r="B51" s="1218"/>
      <c r="AA51" s="1221"/>
    </row>
    <row r="52" spans="2:27" ht="14.75" thickBot="1" x14ac:dyDescent="0.75">
      <c r="B52" s="1237"/>
      <c r="C52" s="1238"/>
      <c r="D52" s="1238"/>
      <c r="E52" s="1238"/>
      <c r="F52" s="1238"/>
      <c r="G52" s="1238"/>
      <c r="H52" s="1238"/>
      <c r="I52" s="1238"/>
      <c r="J52" s="1238"/>
      <c r="K52" s="1238"/>
      <c r="L52" s="1238"/>
      <c r="M52" s="1238"/>
      <c r="N52" s="1238"/>
      <c r="O52" s="1238"/>
      <c r="P52" s="1238"/>
      <c r="Q52" s="1238"/>
      <c r="R52" s="1238"/>
      <c r="S52" s="1238"/>
      <c r="T52" s="1238"/>
      <c r="U52" s="1238"/>
      <c r="V52" s="1238"/>
      <c r="W52" s="1238"/>
      <c r="X52" s="1238"/>
      <c r="Y52" s="1238"/>
      <c r="Z52" s="1238"/>
      <c r="AA52" s="1239"/>
    </row>
    <row r="53" spans="2:27" ht="14.75" thickTop="1" x14ac:dyDescent="0.6"/>
    <row r="59" spans="2:27" x14ac:dyDescent="0.6">
      <c r="C59" s="1214" t="s">
        <v>197</v>
      </c>
    </row>
    <row r="60" spans="2:27" x14ac:dyDescent="0.6">
      <c r="C60" s="1259" t="str">
        <f>+C15</f>
        <v>Acquisition</v>
      </c>
      <c r="D60" s="1232">
        <f>+F15</f>
        <v>10.179999985834955</v>
      </c>
    </row>
    <row r="61" spans="2:27" x14ac:dyDescent="0.6">
      <c r="C61" s="1259" t="str">
        <f>+C16</f>
        <v>Development Cost</v>
      </c>
      <c r="D61" s="1232">
        <f t="shared" ref="D61:D64" si="7">+F16</f>
        <v>279.56361400306116</v>
      </c>
    </row>
    <row r="62" spans="2:27" x14ac:dyDescent="0.6">
      <c r="C62" s="1259" t="str">
        <f>+C17</f>
        <v>Pre-opening Budget</v>
      </c>
      <c r="D62" s="1232">
        <f t="shared" si="7"/>
        <v>28.175000000000004</v>
      </c>
    </row>
    <row r="63" spans="2:27" x14ac:dyDescent="0.6">
      <c r="C63" s="1259" t="str">
        <f>+C18</f>
        <v>Fund Mgt Fee</v>
      </c>
      <c r="D63" s="1232">
        <f t="shared" si="7"/>
        <v>5.4469451958129289</v>
      </c>
    </row>
    <row r="64" spans="2:27" x14ac:dyDescent="0.6">
      <c r="C64" s="1259" t="str">
        <f>+C19</f>
        <v>Loan Expenses</v>
      </c>
      <c r="D64" s="1232">
        <f t="shared" si="7"/>
        <v>20.253989399578487</v>
      </c>
    </row>
    <row r="65" spans="3:4" x14ac:dyDescent="0.6">
      <c r="C65" s="1259" t="s">
        <v>528</v>
      </c>
      <c r="D65" s="1232">
        <f>SUM(D60:D64)</f>
        <v>343.61954858428754</v>
      </c>
    </row>
    <row r="66" spans="3:4" x14ac:dyDescent="0.6">
      <c r="C66" s="1259" t="str">
        <f>+C27</f>
        <v>Equity</v>
      </c>
      <c r="D66" s="1232">
        <f>+-F27</f>
        <v>-161.68277959235459</v>
      </c>
    </row>
    <row r="67" spans="3:4" x14ac:dyDescent="0.6">
      <c r="C67" s="1259" t="str">
        <f>+C28</f>
        <v>Mezz Debt</v>
      </c>
      <c r="D67" s="1232">
        <f>+-F28</f>
        <v>0</v>
      </c>
    </row>
    <row r="68" spans="3:4" x14ac:dyDescent="0.6">
      <c r="C68" s="1259" t="str">
        <f>+C29</f>
        <v>Construction Debt</v>
      </c>
      <c r="D68" s="1232">
        <f>+-F29</f>
        <v>-192.77716814436903</v>
      </c>
    </row>
    <row r="70" spans="3:4" x14ac:dyDescent="0.6">
      <c r="C70" s="1214" t="s">
        <v>199</v>
      </c>
      <c r="D70" s="1244">
        <f>+Summary!G28/1000000</f>
        <v>161.68277959235456</v>
      </c>
    </row>
    <row r="71" spans="3:4" x14ac:dyDescent="0.6">
      <c r="C71" s="1214" t="s">
        <v>407</v>
      </c>
      <c r="D71" s="1244">
        <f>+Summary!G9/1000000</f>
        <v>-116.13017785984066</v>
      </c>
    </row>
    <row r="72" spans="3:4" x14ac:dyDescent="0.6">
      <c r="C72" s="1214" t="s">
        <v>409</v>
      </c>
      <c r="D72" s="1244">
        <f>+Summary!G8/1000000</f>
        <v>-45.98</v>
      </c>
    </row>
    <row r="73" spans="3:4" x14ac:dyDescent="0.6">
      <c r="C73" s="1214" t="s">
        <v>529</v>
      </c>
      <c r="D73" s="1244">
        <f>+Summary!G7/1000000</f>
        <v>0</v>
      </c>
    </row>
  </sheetData>
  <pageMargins left="0.25" right="0.25" top="0.75" bottom="0.75" header="0.3" footer="0.3"/>
  <pageSetup scale="5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86EFD-6168-4C6C-A65B-18DC653AF352}">
  <dimension ref="A5:C8"/>
  <sheetViews>
    <sheetView workbookViewId="0">
      <selection activeCell="C11" sqref="C11"/>
    </sheetView>
  </sheetViews>
  <sheetFormatPr defaultRowHeight="14.75" x14ac:dyDescent="0.75"/>
  <cols>
    <col min="2" max="2" width="12.26953125" customWidth="1"/>
    <col min="3" max="3" width="178.26953125" bestFit="1" customWidth="1"/>
  </cols>
  <sheetData>
    <row r="5" spans="1:3" x14ac:dyDescent="0.75">
      <c r="A5">
        <v>11</v>
      </c>
      <c r="B5" t="s">
        <v>575</v>
      </c>
      <c r="C5" t="s">
        <v>576</v>
      </c>
    </row>
    <row r="6" spans="1:3" x14ac:dyDescent="0.75">
      <c r="A6">
        <v>12</v>
      </c>
      <c r="B6" t="s">
        <v>574</v>
      </c>
      <c r="C6" t="s">
        <v>577</v>
      </c>
    </row>
    <row r="7" spans="1:3" x14ac:dyDescent="0.75">
      <c r="A7">
        <v>13</v>
      </c>
      <c r="B7" t="s">
        <v>578</v>
      </c>
      <c r="C7" t="s">
        <v>579</v>
      </c>
    </row>
    <row r="8" spans="1:3" x14ac:dyDescent="0.75">
      <c r="A8">
        <v>14</v>
      </c>
      <c r="B8" t="s">
        <v>583</v>
      </c>
      <c r="C8" t="s">
        <v>584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5CD92-8EF5-4E7A-9A02-0E5F7BAFA7BB}">
  <sheetPr>
    <tabColor theme="1" tint="4.9989318521683403E-2"/>
    <pageSetUpPr fitToPage="1"/>
  </sheetPr>
  <dimension ref="A1:T99"/>
  <sheetViews>
    <sheetView showGridLines="0" zoomScaleNormal="100" workbookViewId="0">
      <pane xSplit="3" ySplit="11" topLeftCell="D33" activePane="bottomRight" state="frozen"/>
      <selection activeCell="H52" sqref="H52"/>
      <selection pane="topRight" activeCell="H52" sqref="H52"/>
      <selection pane="bottomLeft" activeCell="H52" sqref="H52"/>
      <selection pane="bottomRight" activeCell="H52" sqref="H52"/>
    </sheetView>
  </sheetViews>
  <sheetFormatPr defaultColWidth="6.7265625" defaultRowHeight="13" x14ac:dyDescent="0.6"/>
  <cols>
    <col min="1" max="1" width="2" style="904" customWidth="1"/>
    <col min="2" max="2" width="2" style="907" customWidth="1"/>
    <col min="3" max="3" width="32.7265625" style="907" bestFit="1" customWidth="1"/>
    <col min="4" max="4" width="11.1328125" style="907" bestFit="1" customWidth="1"/>
    <col min="5" max="5" width="7.7265625" style="907" customWidth="1"/>
    <col min="6" max="6" width="14.1328125" style="907" bestFit="1" customWidth="1"/>
    <col min="7" max="7" width="7.7265625" style="907" customWidth="1"/>
    <col min="8" max="8" width="11.1328125" style="907" bestFit="1" customWidth="1"/>
    <col min="9" max="9" width="7.7265625" style="907" customWidth="1"/>
    <col min="10" max="10" width="11.1328125" style="907" bestFit="1" customWidth="1"/>
    <col min="11" max="11" width="7.7265625" style="907" customWidth="1"/>
    <col min="12" max="12" width="11.1328125" style="907" bestFit="1" customWidth="1"/>
    <col min="13" max="13" width="7.26953125" style="907" bestFit="1" customWidth="1"/>
    <col min="14" max="14" width="7.7265625" style="907" customWidth="1"/>
    <col min="15" max="15" width="12" style="907" bestFit="1" customWidth="1"/>
    <col min="16" max="16" width="7.7265625" style="907" customWidth="1"/>
    <col min="17" max="17" width="10.40625" style="907" bestFit="1" customWidth="1"/>
    <col min="18" max="19" width="6.7265625" style="907"/>
    <col min="20" max="20" width="10.1328125" style="907" bestFit="1" customWidth="1"/>
    <col min="21" max="16384" width="6.7265625" style="907"/>
  </cols>
  <sheetData>
    <row r="1" spans="1:17" ht="18" x14ac:dyDescent="0.8">
      <c r="A1" s="904">
        <v>1</v>
      </c>
      <c r="B1" s="905" t="s">
        <v>356</v>
      </c>
      <c r="C1" s="906"/>
      <c r="D1" s="906"/>
      <c r="E1" s="906"/>
      <c r="F1" s="906"/>
      <c r="G1" s="906"/>
      <c r="H1" s="906"/>
      <c r="I1" s="906"/>
      <c r="J1" s="906"/>
      <c r="K1" s="906"/>
      <c r="L1" s="906"/>
      <c r="M1" s="906"/>
      <c r="N1" s="906"/>
      <c r="O1" s="906"/>
      <c r="P1" s="906"/>
      <c r="Q1" s="906"/>
    </row>
    <row r="2" spans="1:17" ht="15.5" x14ac:dyDescent="0.7">
      <c r="A2" s="904">
        <v>1</v>
      </c>
      <c r="B2" s="908"/>
      <c r="C2" s="908"/>
    </row>
    <row r="3" spans="1:17" x14ac:dyDescent="0.6">
      <c r="A3" s="904">
        <v>1</v>
      </c>
    </row>
    <row r="4" spans="1:17" ht="20.5" x14ac:dyDescent="0.9">
      <c r="A4" s="904">
        <v>1</v>
      </c>
      <c r="B4" s="909" t="s">
        <v>357</v>
      </c>
      <c r="D4" s="909"/>
      <c r="E4" s="909"/>
      <c r="F4" s="909"/>
      <c r="G4" s="909"/>
      <c r="H4" s="909"/>
      <c r="I4" s="909"/>
      <c r="J4" s="909"/>
      <c r="K4" s="909"/>
      <c r="L4" s="909"/>
      <c r="M4" s="909"/>
      <c r="N4" s="909"/>
      <c r="O4" s="909"/>
      <c r="P4" s="909"/>
      <c r="Q4" s="909"/>
    </row>
    <row r="5" spans="1:17" ht="14.65" hidden="1" customHeight="1" x14ac:dyDescent="0.6">
      <c r="A5" s="904">
        <v>1</v>
      </c>
      <c r="B5" s="613"/>
      <c r="C5" s="613"/>
      <c r="E5" s="907">
        <v>0</v>
      </c>
      <c r="G5" s="907">
        <v>0</v>
      </c>
      <c r="I5" s="907">
        <v>0</v>
      </c>
      <c r="K5" s="907">
        <v>0</v>
      </c>
      <c r="M5" s="907">
        <v>0</v>
      </c>
    </row>
    <row r="6" spans="1:17" x14ac:dyDescent="0.6">
      <c r="C6" s="910"/>
      <c r="D6" s="910"/>
      <c r="E6" s="910"/>
      <c r="F6" s="910"/>
      <c r="G6" s="910"/>
      <c r="H6" s="910"/>
      <c r="I6" s="910"/>
      <c r="J6" s="910"/>
      <c r="K6" s="910"/>
      <c r="L6" s="910"/>
      <c r="M6" s="910"/>
      <c r="N6" s="910"/>
      <c r="O6" s="910"/>
      <c r="P6" s="910"/>
      <c r="Q6" s="910"/>
    </row>
    <row r="7" spans="1:17" ht="4.5" customHeight="1" x14ac:dyDescent="0.75">
      <c r="A7" s="904">
        <v>1</v>
      </c>
      <c r="B7"/>
      <c r="D7" s="907">
        <v>366</v>
      </c>
      <c r="F7" s="907">
        <v>365</v>
      </c>
      <c r="H7" s="907">
        <v>365</v>
      </c>
      <c r="J7" s="907">
        <v>365</v>
      </c>
      <c r="L7" s="907">
        <v>366</v>
      </c>
    </row>
    <row r="8" spans="1:17" ht="15.75" x14ac:dyDescent="0.75">
      <c r="A8" s="904">
        <v>1</v>
      </c>
      <c r="B8" s="1342" t="s">
        <v>358</v>
      </c>
      <c r="C8" s="912"/>
      <c r="D8" s="913">
        <v>1</v>
      </c>
      <c r="E8" s="914"/>
      <c r="F8" s="913">
        <v>2</v>
      </c>
      <c r="G8" s="914"/>
      <c r="H8" s="913">
        <v>3</v>
      </c>
      <c r="I8" s="914"/>
      <c r="J8" s="913">
        <v>4</v>
      </c>
      <c r="K8" s="914"/>
      <c r="L8" s="913">
        <v>5</v>
      </c>
      <c r="M8" s="914"/>
      <c r="N8" s="1385" t="s">
        <v>52</v>
      </c>
      <c r="O8" s="1386"/>
      <c r="P8" s="915"/>
      <c r="Q8" s="915"/>
    </row>
    <row r="9" spans="1:17" x14ac:dyDescent="0.6">
      <c r="A9" s="904">
        <v>1</v>
      </c>
      <c r="B9" s="916" t="s">
        <v>75</v>
      </c>
      <c r="C9" s="917"/>
      <c r="D9" s="1343">
        <v>2029</v>
      </c>
      <c r="E9" s="918"/>
      <c r="F9" s="1343">
        <v>2030</v>
      </c>
      <c r="G9" s="918"/>
      <c r="H9" s="1343">
        <v>2031</v>
      </c>
      <c r="I9" s="918"/>
      <c r="J9" s="1343">
        <v>2032</v>
      </c>
      <c r="K9" s="918"/>
      <c r="L9" s="1343">
        <v>2033</v>
      </c>
      <c r="M9" s="918"/>
      <c r="N9" s="919"/>
      <c r="O9" s="919"/>
      <c r="P9" s="919"/>
      <c r="Q9" s="919"/>
    </row>
    <row r="10" spans="1:17" ht="6" customHeight="1" x14ac:dyDescent="0.75">
      <c r="A10" s="904">
        <v>1</v>
      </c>
      <c r="B10" s="920"/>
      <c r="C10"/>
      <c r="D10" s="921"/>
      <c r="E10" s="921"/>
      <c r="F10" s="921"/>
      <c r="G10" s="921"/>
      <c r="H10" s="921"/>
      <c r="I10" s="921"/>
      <c r="J10" s="921"/>
      <c r="K10" s="921"/>
      <c r="L10" s="921"/>
      <c r="M10" s="921"/>
      <c r="N10" s="921"/>
      <c r="O10" s="921"/>
      <c r="P10" s="921"/>
      <c r="Q10" s="921"/>
    </row>
    <row r="11" spans="1:17" ht="14.75" x14ac:dyDescent="0.75">
      <c r="A11" s="904">
        <v>1</v>
      </c>
      <c r="B11" t="s">
        <v>281</v>
      </c>
      <c r="C11"/>
      <c r="D11" s="922"/>
      <c r="E11" s="605"/>
      <c r="F11" s="922"/>
      <c r="G11" s="605"/>
      <c r="H11" s="922"/>
      <c r="I11" s="605"/>
      <c r="J11" s="922"/>
      <c r="K11" s="605"/>
      <c r="L11" s="922"/>
      <c r="M11" s="605"/>
      <c r="N11" s="605"/>
      <c r="O11" s="605"/>
      <c r="P11" s="605"/>
      <c r="Q11" s="605"/>
    </row>
    <row r="12" spans="1:17" ht="14.75" x14ac:dyDescent="0.75">
      <c r="A12" s="904">
        <v>1</v>
      </c>
      <c r="B12" t="s">
        <v>359</v>
      </c>
      <c r="C12"/>
      <c r="D12" s="605">
        <v>585</v>
      </c>
      <c r="E12" s="605"/>
      <c r="F12" s="605">
        <v>585</v>
      </c>
      <c r="G12" s="605"/>
      <c r="H12" s="605">
        <v>585</v>
      </c>
      <c r="I12" s="605"/>
      <c r="J12" s="605">
        <v>585</v>
      </c>
      <c r="K12" s="605"/>
      <c r="L12" s="605">
        <v>585</v>
      </c>
      <c r="M12" s="605"/>
      <c r="N12" s="1380">
        <v>585</v>
      </c>
      <c r="O12" s="1380"/>
      <c r="P12" s="605"/>
      <c r="Q12" s="605"/>
    </row>
    <row r="13" spans="1:17" ht="14.75" x14ac:dyDescent="0.75">
      <c r="A13" s="904">
        <v>1</v>
      </c>
      <c r="B13" t="s">
        <v>360</v>
      </c>
      <c r="C13"/>
      <c r="D13" s="605">
        <f>Kimpton!D13+EVEN!D13</f>
        <v>213525</v>
      </c>
      <c r="E13" s="605"/>
      <c r="F13" s="605">
        <f>Kimpton!F13+EVEN!F13</f>
        <v>213525</v>
      </c>
      <c r="G13" s="605"/>
      <c r="H13" s="605">
        <f>Kimpton!H13+EVEN!H13</f>
        <v>213525</v>
      </c>
      <c r="I13" s="605"/>
      <c r="J13" s="605">
        <f>Kimpton!J13+EVEN!J13</f>
        <v>214110</v>
      </c>
      <c r="K13" s="605"/>
      <c r="L13" s="605">
        <f>Kimpton!L13+EVEN!L13</f>
        <v>213525</v>
      </c>
      <c r="M13" s="605"/>
      <c r="N13" s="1380">
        <f>SUM(D13:L13)</f>
        <v>1068210</v>
      </c>
      <c r="O13" s="1380"/>
      <c r="P13" s="605"/>
      <c r="Q13" s="605"/>
    </row>
    <row r="14" spans="1:17" ht="14.75" x14ac:dyDescent="0.75">
      <c r="A14" s="904">
        <v>1</v>
      </c>
      <c r="B14" t="s">
        <v>361</v>
      </c>
      <c r="C14"/>
      <c r="D14" s="605">
        <f>Kimpton!D14+EVEN!D14</f>
        <v>131164</v>
      </c>
      <c r="E14" s="605"/>
      <c r="F14" s="605">
        <f>Kimpton!F14+EVEN!F14</f>
        <v>139706</v>
      </c>
      <c r="G14" s="605"/>
      <c r="H14" s="605">
        <f>Kimpton!H14+EVEN!H14</f>
        <v>147059</v>
      </c>
      <c r="I14" s="605"/>
      <c r="J14" s="605">
        <f>Kimpton!J14+EVEN!J14</f>
        <v>147461</v>
      </c>
      <c r="K14" s="605"/>
      <c r="L14" s="605">
        <f>Kimpton!L14+EVEN!L14</f>
        <v>147059</v>
      </c>
      <c r="M14" s="605"/>
      <c r="N14" s="1380">
        <f>SUM(D14:L14)</f>
        <v>712449</v>
      </c>
      <c r="O14" s="1380"/>
      <c r="P14" s="605"/>
      <c r="Q14" s="605"/>
    </row>
    <row r="15" spans="1:17" ht="14.75" x14ac:dyDescent="0.75">
      <c r="A15" s="904">
        <v>1</v>
      </c>
      <c r="B15" t="s">
        <v>297</v>
      </c>
      <c r="C15"/>
      <c r="D15" s="923">
        <f>D14/D13</f>
        <v>0.61427935838894743</v>
      </c>
      <c r="E15" s="923"/>
      <c r="F15" s="923">
        <f t="shared" ref="F15:L15" si="0">F14/F13</f>
        <v>0.65428404168130194</v>
      </c>
      <c r="G15" s="923"/>
      <c r="H15" s="1346">
        <f t="shared" si="0"/>
        <v>0.68872029036412596</v>
      </c>
      <c r="I15" s="923"/>
      <c r="J15" s="923">
        <f t="shared" si="0"/>
        <v>0.68871608051935918</v>
      </c>
      <c r="K15" s="923"/>
      <c r="L15" s="923">
        <f t="shared" si="0"/>
        <v>0.68872029036412596</v>
      </c>
      <c r="M15" s="924"/>
      <c r="N15" s="1387">
        <f>N14/N13</f>
        <v>0.66695593563063438</v>
      </c>
      <c r="O15" s="1387"/>
      <c r="P15" s="924"/>
      <c r="Q15" s="924"/>
    </row>
    <row r="16" spans="1:17" ht="14.75" x14ac:dyDescent="0.75">
      <c r="A16" s="904">
        <v>1</v>
      </c>
      <c r="B16" t="s">
        <v>362</v>
      </c>
      <c r="C16"/>
      <c r="D16" s="606">
        <f>D22/D14</f>
        <v>1002.4295614650362</v>
      </c>
      <c r="E16" s="606"/>
      <c r="F16" s="606">
        <f>F22/F14</f>
        <v>1050.2079295091121</v>
      </c>
      <c r="G16" s="606"/>
      <c r="H16" s="943">
        <f>H22/H14</f>
        <v>1084.9006793191847</v>
      </c>
      <c r="I16" s="606"/>
      <c r="J16" s="606">
        <f>J22/J14</f>
        <v>1108.8837590956252</v>
      </c>
      <c r="K16" s="606"/>
      <c r="L16" s="606">
        <f>L22/L14</f>
        <v>1133.3831659402008</v>
      </c>
      <c r="M16" s="606"/>
      <c r="N16" s="1384">
        <f>(N22)/N14</f>
        <v>1077.8859006048153</v>
      </c>
      <c r="O16" s="1384"/>
      <c r="P16" s="606"/>
      <c r="Q16" s="606"/>
    </row>
    <row r="17" spans="1:18" ht="14.75" x14ac:dyDescent="0.75">
      <c r="A17" s="904">
        <v>1</v>
      </c>
      <c r="B17" s="925"/>
      <c r="C17" s="925" t="s">
        <v>363</v>
      </c>
      <c r="D17" s="926"/>
      <c r="E17" s="926"/>
      <c r="F17" s="926">
        <f>F16/D16-1</f>
        <v>4.7662568903343638E-2</v>
      </c>
      <c r="G17" s="926"/>
      <c r="H17" s="926">
        <f>H16/F16-1</f>
        <v>3.3034172410304263E-2</v>
      </c>
      <c r="I17" s="926"/>
      <c r="J17" s="926">
        <f>J16/H16-1</f>
        <v>2.210624459327537E-2</v>
      </c>
      <c r="K17" s="926"/>
      <c r="L17" s="926">
        <f>L16/J16-1</f>
        <v>2.2093755674225557E-2</v>
      </c>
      <c r="M17" s="926"/>
      <c r="N17" s="1379"/>
      <c r="O17" s="1379"/>
      <c r="P17" s="926"/>
      <c r="Q17" s="926"/>
    </row>
    <row r="18" spans="1:18" ht="14.75" x14ac:dyDescent="0.75">
      <c r="A18" s="904">
        <v>1</v>
      </c>
      <c r="B18" t="s">
        <v>364</v>
      </c>
      <c r="C18"/>
      <c r="D18" s="605">
        <f>D22/D13</f>
        <v>615.77178784685634</v>
      </c>
      <c r="E18" s="605"/>
      <c r="F18" s="605">
        <f>F22/F13</f>
        <v>687.13428872497366</v>
      </c>
      <c r="G18" s="605"/>
      <c r="H18" s="605">
        <f>H22/H13</f>
        <v>747.19311087694655</v>
      </c>
      <c r="I18" s="605"/>
      <c r="J18" s="605">
        <f>J22/J13</f>
        <v>763.70607631591236</v>
      </c>
      <c r="K18" s="605"/>
      <c r="L18" s="605">
        <f>L22/L13</f>
        <v>780.58398314014755</v>
      </c>
      <c r="M18" s="605"/>
      <c r="N18" s="1380">
        <f>(N22)/N13</f>
        <v>718.90239934095359</v>
      </c>
      <c r="O18" s="1380"/>
      <c r="P18" s="605"/>
      <c r="Q18" s="605"/>
    </row>
    <row r="19" spans="1:18" ht="14.75" x14ac:dyDescent="0.75">
      <c r="A19" s="904">
        <v>1</v>
      </c>
      <c r="B19" s="927"/>
      <c r="C19" s="927" t="s">
        <v>363</v>
      </c>
      <c r="D19" s="926"/>
      <c r="E19" s="926"/>
      <c r="F19" s="926">
        <f>F18/D18-1</f>
        <v>0.11589115040110487</v>
      </c>
      <c r="G19" s="926"/>
      <c r="H19" s="926">
        <f>H18/F18-1</f>
        <v>8.7404781186827707E-2</v>
      </c>
      <c r="I19" s="926"/>
      <c r="J19" s="926">
        <f>J18/H18-1</f>
        <v>2.2099996906536301E-2</v>
      </c>
      <c r="K19" s="926"/>
      <c r="L19" s="926">
        <f>L18/J18-1</f>
        <v>2.2100003322814477E-2</v>
      </c>
      <c r="M19" s="926"/>
      <c r="N19" s="1379"/>
      <c r="O19" s="1379"/>
      <c r="P19" s="926"/>
      <c r="Q19" s="926"/>
    </row>
    <row r="20" spans="1:18" ht="14.75" x14ac:dyDescent="0.75">
      <c r="A20" s="904">
        <v>1</v>
      </c>
      <c r="B20" s="928"/>
      <c r="C20" s="928"/>
      <c r="D20" s="929" t="s">
        <v>365</v>
      </c>
      <c r="E20" s="929" t="s">
        <v>366</v>
      </c>
      <c r="F20" s="929" t="s">
        <v>365</v>
      </c>
      <c r="G20" s="929" t="s">
        <v>366</v>
      </c>
      <c r="H20" s="929" t="s">
        <v>365</v>
      </c>
      <c r="I20" s="929" t="s">
        <v>366</v>
      </c>
      <c r="J20" s="929" t="s">
        <v>365</v>
      </c>
      <c r="K20" s="929" t="s">
        <v>366</v>
      </c>
      <c r="L20" s="929" t="s">
        <v>365</v>
      </c>
      <c r="M20" s="929" t="s">
        <v>366</v>
      </c>
      <c r="N20" s="1381"/>
      <c r="O20" s="1381"/>
      <c r="P20" s="929"/>
      <c r="Q20" s="929"/>
    </row>
    <row r="21" spans="1:18" x14ac:dyDescent="0.6">
      <c r="A21" s="904">
        <v>1</v>
      </c>
      <c r="B21" s="930" t="s">
        <v>263</v>
      </c>
      <c r="C21" s="930"/>
      <c r="D21" s="613"/>
      <c r="E21" s="613"/>
      <c r="F21" s="613"/>
      <c r="G21" s="613"/>
      <c r="H21" s="613"/>
      <c r="I21" s="613"/>
      <c r="J21" s="613"/>
      <c r="K21" s="613"/>
      <c r="L21" s="613"/>
      <c r="M21" s="613"/>
      <c r="N21" s="613"/>
      <c r="O21" s="613"/>
      <c r="P21" s="613"/>
      <c r="Q21" s="613"/>
    </row>
    <row r="22" spans="1:18" ht="14.75" x14ac:dyDescent="0.75">
      <c r="A22" s="904">
        <v>1</v>
      </c>
      <c r="B22"/>
      <c r="C22" s="907" t="s">
        <v>241</v>
      </c>
      <c r="D22" s="605">
        <f>Kimpton!D22+EVEN!D22</f>
        <v>131482671</v>
      </c>
      <c r="E22" s="923">
        <f>D22/D28</f>
        <v>0.68089224216730126</v>
      </c>
      <c r="F22" s="605">
        <f>Kimpton!F22+EVEN!F22</f>
        <v>146720349</v>
      </c>
      <c r="G22" s="923">
        <f>F22/F28</f>
        <v>0.68561226641913409</v>
      </c>
      <c r="H22" s="935">
        <f>Kimpton!H22+EVEN!H22</f>
        <v>159544409</v>
      </c>
      <c r="I22" s="923">
        <f>H22/H28</f>
        <v>0.68790143263177528</v>
      </c>
      <c r="J22" s="605">
        <f>Kimpton!J22+EVEN!J22</f>
        <v>163517108</v>
      </c>
      <c r="K22" s="923">
        <f>J22/J28</f>
        <v>0.68790143315473462</v>
      </c>
      <c r="L22" s="605">
        <f>Kimpton!L22+EVEN!L22</f>
        <v>166674195</v>
      </c>
      <c r="M22" s="923">
        <f>L22/L28</f>
        <v>0.68790143529764514</v>
      </c>
      <c r="N22" s="1382">
        <f>D22+F22+H22+J22+L22</f>
        <v>767938732</v>
      </c>
      <c r="O22" s="1382"/>
      <c r="P22" s="923"/>
      <c r="Q22" s="923"/>
    </row>
    <row r="23" spans="1:18" ht="14.75" x14ac:dyDescent="0.75">
      <c r="A23" s="904" t="e">
        <v>#REF!</v>
      </c>
      <c r="B23"/>
      <c r="C23" s="907" t="s">
        <v>367</v>
      </c>
      <c r="D23" s="605">
        <f>Kimpton!D23+EVEN!D23</f>
        <v>58080048</v>
      </c>
      <c r="E23" s="923">
        <f>D23/D28</f>
        <v>0.30077160592443758</v>
      </c>
      <c r="F23" s="605">
        <f>Kimpton!F23+EVEN!F23</f>
        <v>63416776</v>
      </c>
      <c r="G23" s="923">
        <f>F23/F28</f>
        <v>0.29634144015261676</v>
      </c>
      <c r="H23" s="935">
        <f>Kimpton!H23+EVEN!H23</f>
        <v>68229776</v>
      </c>
      <c r="I23" s="923">
        <f>H23/H28</f>
        <v>0.29418367558430153</v>
      </c>
      <c r="J23" s="605">
        <f>Kimpton!J23+EVEN!J23</f>
        <v>69928716</v>
      </c>
      <c r="K23" s="923">
        <f>J23/J28</f>
        <v>0.2941836762124635</v>
      </c>
      <c r="L23" s="605">
        <f>Kimpton!L23+EVEN!L23</f>
        <v>71278856</v>
      </c>
      <c r="M23" s="923">
        <f>L23/L28</f>
        <v>0.29418367581600835</v>
      </c>
      <c r="N23" s="1382">
        <f>D23+F23+H23+J23+L23</f>
        <v>330934172</v>
      </c>
      <c r="O23" s="1382"/>
      <c r="P23" s="923"/>
      <c r="Q23" s="923"/>
      <c r="R23" s="907">
        <f>+H23/H22</f>
        <v>0.42765382019748494</v>
      </c>
    </row>
    <row r="24" spans="1:18" ht="14.75" x14ac:dyDescent="0.75">
      <c r="A24" s="904" t="e">
        <v>#REF!</v>
      </c>
      <c r="B24"/>
      <c r="C24" s="907" t="s">
        <v>368</v>
      </c>
      <c r="D24" s="605">
        <f>Kimpton!D24+EVEN!D24</f>
        <v>3540775</v>
      </c>
      <c r="E24" s="923">
        <f>D24/D28</f>
        <v>1.8336151908261173E-2</v>
      </c>
      <c r="F24" s="605">
        <f>Kimpton!F24+EVEN!F24</f>
        <v>3861889</v>
      </c>
      <c r="G24" s="923">
        <f>F24/F28</f>
        <v>1.804629342824916E-2</v>
      </c>
      <c r="H24" s="935">
        <f>Kimpton!H24+EVEN!H24</f>
        <v>4154986</v>
      </c>
      <c r="I24" s="923">
        <f>H24/H28</f>
        <v>1.791489178392312E-2</v>
      </c>
      <c r="J24" s="605">
        <f>Kimpton!J24+EVEN!J24</f>
        <v>4258446</v>
      </c>
      <c r="K24" s="923">
        <f>J24/J28</f>
        <v>1.7914890632801841E-2</v>
      </c>
      <c r="L24" s="605">
        <f>Kimpton!L24+EVEN!L24</f>
        <v>4340665</v>
      </c>
      <c r="M24" s="923">
        <f>L24/L28</f>
        <v>1.7914888886346521E-2</v>
      </c>
      <c r="N24" s="1382">
        <f t="shared" ref="N24:N27" si="1">D24+F24+H24+J24+L24</f>
        <v>20156761</v>
      </c>
      <c r="O24" s="1382"/>
      <c r="P24" s="923"/>
      <c r="Q24" s="923"/>
    </row>
    <row r="25" spans="1:18" ht="14.65" hidden="1" customHeight="1" x14ac:dyDescent="0.75">
      <c r="A25" s="904" t="e">
        <v>#REF!</v>
      </c>
      <c r="B25"/>
      <c r="D25" s="605"/>
      <c r="E25" s="923">
        <v>0</v>
      </c>
      <c r="F25" s="605"/>
      <c r="G25" s="923">
        <v>0</v>
      </c>
      <c r="H25" s="605"/>
      <c r="I25" s="923">
        <v>0</v>
      </c>
      <c r="J25" s="605"/>
      <c r="K25" s="923">
        <v>0</v>
      </c>
      <c r="L25" s="605"/>
      <c r="M25" s="923">
        <v>0</v>
      </c>
      <c r="N25" s="1382">
        <f t="shared" si="1"/>
        <v>0</v>
      </c>
      <c r="O25" s="1382"/>
      <c r="P25" s="923"/>
      <c r="Q25" s="923"/>
    </row>
    <row r="26" spans="1:18" ht="14.65" hidden="1" customHeight="1" x14ac:dyDescent="0.75">
      <c r="A26" s="904" t="e">
        <v>#REF!</v>
      </c>
      <c r="B26"/>
      <c r="D26" s="605"/>
      <c r="E26" s="923">
        <v>0</v>
      </c>
      <c r="F26" s="605"/>
      <c r="G26" s="923">
        <v>0</v>
      </c>
      <c r="H26" s="605"/>
      <c r="I26" s="923">
        <v>0</v>
      </c>
      <c r="J26" s="605"/>
      <c r="K26" s="923">
        <v>0</v>
      </c>
      <c r="L26" s="605"/>
      <c r="M26" s="923">
        <v>0</v>
      </c>
      <c r="N26" s="1382">
        <f t="shared" si="1"/>
        <v>0</v>
      </c>
      <c r="O26" s="1382"/>
      <c r="P26" s="923"/>
      <c r="Q26" s="923"/>
    </row>
    <row r="27" spans="1:18" ht="14.75" x14ac:dyDescent="0.75">
      <c r="B27"/>
      <c r="C27" s="907" t="s">
        <v>369</v>
      </c>
      <c r="D27" s="605">
        <f>Kimpton!D27+EVEN!D27</f>
        <v>0</v>
      </c>
      <c r="E27" s="923">
        <f>D27/D28</f>
        <v>0</v>
      </c>
      <c r="F27" s="605">
        <f>Kimpton!F27+EVEN!F27</f>
        <v>0</v>
      </c>
      <c r="G27" s="923">
        <f>F27/F28</f>
        <v>0</v>
      </c>
      <c r="H27" s="605">
        <f>Kimpton!H27+EVEN!H27</f>
        <v>0</v>
      </c>
      <c r="I27" s="923">
        <f>H27/H28</f>
        <v>0</v>
      </c>
      <c r="J27" s="605">
        <f>Kimpton!J27+EVEN!J27</f>
        <v>0</v>
      </c>
      <c r="K27" s="923">
        <f>J27/J28</f>
        <v>0</v>
      </c>
      <c r="L27" s="605">
        <f>Kimpton!L27+EVEN!L27</f>
        <v>0</v>
      </c>
      <c r="M27" s="923">
        <f>L27/L28</f>
        <v>0</v>
      </c>
      <c r="N27" s="1382">
        <f t="shared" si="1"/>
        <v>0</v>
      </c>
      <c r="O27" s="1382"/>
      <c r="P27" s="923"/>
      <c r="Q27" s="923"/>
    </row>
    <row r="28" spans="1:18" ht="14.75" x14ac:dyDescent="0.75">
      <c r="A28" s="904">
        <v>1</v>
      </c>
      <c r="B28" s="928"/>
      <c r="C28" s="931" t="s">
        <v>370</v>
      </c>
      <c r="D28" s="932">
        <f>SUM(D22:D27)</f>
        <v>193103494</v>
      </c>
      <c r="E28" s="933">
        <v>1</v>
      </c>
      <c r="F28" s="932">
        <f>SUM(F22:F27)</f>
        <v>213999014</v>
      </c>
      <c r="G28" s="933">
        <v>1</v>
      </c>
      <c r="H28" s="968">
        <f>SUM(H22:H27)</f>
        <v>231929171</v>
      </c>
      <c r="I28" s="933">
        <v>1</v>
      </c>
      <c r="J28" s="932">
        <f>SUM(J22:J27)</f>
        <v>237704270</v>
      </c>
      <c r="K28" s="933">
        <v>0.99999999999999989</v>
      </c>
      <c r="L28" s="932">
        <f>SUM(L22:L27)</f>
        <v>242293716</v>
      </c>
      <c r="M28" s="933">
        <v>1</v>
      </c>
      <c r="N28" s="1383">
        <f>SUM(N22:O27)</f>
        <v>1119029665</v>
      </c>
      <c r="O28" s="1383"/>
      <c r="P28" s="933"/>
      <c r="Q28" s="933"/>
    </row>
    <row r="29" spans="1:18" ht="14.75" x14ac:dyDescent="0.75">
      <c r="A29" s="904">
        <v>1</v>
      </c>
      <c r="B29" s="930" t="s">
        <v>371</v>
      </c>
      <c r="C29" s="930"/>
      <c r="D29" s="614"/>
      <c r="E29" s="615"/>
      <c r="F29" s="614"/>
      <c r="G29" s="615"/>
      <c r="H29" s="614"/>
      <c r="I29" s="615"/>
      <c r="J29" s="614"/>
      <c r="K29" s="615"/>
      <c r="L29" s="614"/>
      <c r="M29" s="615"/>
      <c r="N29" s="615"/>
      <c r="O29" s="615"/>
      <c r="P29" s="615"/>
      <c r="Q29" s="615"/>
    </row>
    <row r="30" spans="1:18" ht="14.75" x14ac:dyDescent="0.75">
      <c r="A30" s="904" t="e">
        <v>#REF!</v>
      </c>
      <c r="B30"/>
      <c r="C30" s="907" t="s">
        <v>241</v>
      </c>
      <c r="D30" s="605">
        <f>Kimpton!D30+EVEN!D30</f>
        <v>27032524</v>
      </c>
      <c r="E30" s="615">
        <f>D30/D22</f>
        <v>0.20559761825951953</v>
      </c>
      <c r="F30" s="605">
        <f>Kimpton!F30+EVEN!F30</f>
        <v>28789800</v>
      </c>
      <c r="G30" s="615">
        <f>F30/F22</f>
        <v>0.19622227043639326</v>
      </c>
      <c r="H30" s="605">
        <f>Kimpton!H30+EVEN!H30</f>
        <v>30392636</v>
      </c>
      <c r="I30" s="615">
        <f>H30/H22</f>
        <v>0.19049640279152621</v>
      </c>
      <c r="J30" s="605">
        <f>Kimpton!J30+EVEN!J30</f>
        <v>31117548</v>
      </c>
      <c r="K30" s="615">
        <f>J30/J22</f>
        <v>0.19030148209323761</v>
      </c>
      <c r="L30" s="605">
        <f>Kimpton!L30+EVEN!L30</f>
        <v>31750834</v>
      </c>
      <c r="M30" s="615">
        <f>L30/L22</f>
        <v>0.19049639927764464</v>
      </c>
      <c r="N30" s="934"/>
      <c r="O30" s="935">
        <f>D30+F30+H30+J30+L30</f>
        <v>149083342</v>
      </c>
      <c r="P30" s="936"/>
      <c r="Q30" s="615"/>
    </row>
    <row r="31" spans="1:18" ht="14.75" x14ac:dyDescent="0.75">
      <c r="A31" s="904" t="e">
        <v>#REF!</v>
      </c>
      <c r="B31"/>
      <c r="C31" s="907" t="s">
        <v>367</v>
      </c>
      <c r="D31" s="605">
        <f>Kimpton!D31+EVEN!D31</f>
        <v>35072046</v>
      </c>
      <c r="E31" s="615">
        <f>D31/D23</f>
        <v>0.60385704226690717</v>
      </c>
      <c r="F31" s="605">
        <f>Kimpton!F31+EVEN!F31</f>
        <v>37379618</v>
      </c>
      <c r="G31" s="615">
        <f>F31/F23</f>
        <v>0.58942791415318874</v>
      </c>
      <c r="H31" s="605">
        <f>Kimpton!H31+EVEN!H31</f>
        <v>39484275</v>
      </c>
      <c r="I31" s="615">
        <f>H31/H23</f>
        <v>0.57869565627769315</v>
      </c>
      <c r="J31" s="605">
        <f>Kimpton!J31+EVEN!J31</f>
        <v>40428484</v>
      </c>
      <c r="K31" s="615">
        <f>J31/J23</f>
        <v>0.57813851465541</v>
      </c>
      <c r="L31" s="605">
        <f>Kimpton!L31+EVEN!L31</f>
        <v>41248764</v>
      </c>
      <c r="M31" s="615">
        <f>L31/L23</f>
        <v>0.57869565134434819</v>
      </c>
      <c r="N31" s="934"/>
      <c r="O31" s="935">
        <f t="shared" ref="O31:O33" si="2">D31+F31+H31+J31+L31</f>
        <v>193613187</v>
      </c>
      <c r="P31" s="615"/>
      <c r="Q31" s="615"/>
    </row>
    <row r="32" spans="1:18" ht="14.65" hidden="1" customHeight="1" x14ac:dyDescent="0.75">
      <c r="A32" s="904" t="e">
        <v>#REF!</v>
      </c>
      <c r="B32"/>
      <c r="C32" s="907" t="s">
        <v>372</v>
      </c>
      <c r="D32" s="605">
        <v>0</v>
      </c>
      <c r="E32" s="615">
        <v>0</v>
      </c>
      <c r="F32" s="605">
        <v>0</v>
      </c>
      <c r="G32" s="615">
        <v>0</v>
      </c>
      <c r="H32" s="605">
        <v>0</v>
      </c>
      <c r="I32" s="615">
        <v>0</v>
      </c>
      <c r="J32" s="605">
        <v>0</v>
      </c>
      <c r="K32" s="615">
        <v>0</v>
      </c>
      <c r="L32" s="605">
        <v>0</v>
      </c>
      <c r="M32" s="615">
        <v>0</v>
      </c>
      <c r="N32" s="934"/>
      <c r="O32" s="935">
        <f t="shared" si="2"/>
        <v>0</v>
      </c>
      <c r="P32" s="615"/>
      <c r="Q32" s="615"/>
    </row>
    <row r="33" spans="1:17" ht="14.75" x14ac:dyDescent="0.75">
      <c r="A33" s="904" t="e">
        <v>#REF!</v>
      </c>
      <c r="B33"/>
      <c r="C33" s="907" t="s">
        <v>368</v>
      </c>
      <c r="D33" s="605">
        <f>Kimpton!D33+EVEN!D33</f>
        <v>1950917</v>
      </c>
      <c r="E33" s="615">
        <f>D33/D24</f>
        <v>0.55098587173711966</v>
      </c>
      <c r="F33" s="605">
        <f>Kimpton!F33+EVEN!F33</f>
        <v>2087844</v>
      </c>
      <c r="G33" s="615">
        <f>F33/F24</f>
        <v>0.54062765656910383</v>
      </c>
      <c r="H33" s="605">
        <f>Kimpton!H33+EVEN!H33</f>
        <v>2211356</v>
      </c>
      <c r="I33" s="615">
        <f>H33/H24</f>
        <v>0.53221743707439684</v>
      </c>
      <c r="J33" s="605">
        <f>Kimpton!J33+EVEN!J33</f>
        <v>2264561</v>
      </c>
      <c r="K33" s="615">
        <f>J33/J24</f>
        <v>0.53178107694684873</v>
      </c>
      <c r="L33" s="605">
        <f>Kimpton!L33+EVEN!L33</f>
        <v>2310179</v>
      </c>
      <c r="M33" s="615">
        <f>L33/L24</f>
        <v>0.53221775926038983</v>
      </c>
      <c r="N33" s="934"/>
      <c r="O33" s="935">
        <f t="shared" si="2"/>
        <v>10824857</v>
      </c>
      <c r="P33" s="615"/>
      <c r="Q33" s="615"/>
    </row>
    <row r="34" spans="1:17" ht="14.65" hidden="1" customHeight="1" x14ac:dyDescent="0.75">
      <c r="A34" s="904" t="e">
        <v>#REF!</v>
      </c>
      <c r="B34"/>
      <c r="C34" s="907" t="s">
        <v>373</v>
      </c>
      <c r="D34" s="605"/>
      <c r="E34" s="615">
        <v>0</v>
      </c>
      <c r="F34" s="605"/>
      <c r="G34" s="615">
        <v>0</v>
      </c>
      <c r="H34" s="605"/>
      <c r="I34" s="615">
        <v>0</v>
      </c>
      <c r="J34" s="605"/>
      <c r="K34" s="615">
        <v>0</v>
      </c>
      <c r="L34" s="605"/>
      <c r="M34" s="615">
        <v>0</v>
      </c>
      <c r="N34" s="615"/>
      <c r="O34" s="615"/>
      <c r="P34" s="615"/>
      <c r="Q34" s="615"/>
    </row>
    <row r="35" spans="1:17" ht="14.65" hidden="1" customHeight="1" x14ac:dyDescent="0.75">
      <c r="A35" s="904" t="e">
        <v>#REF!</v>
      </c>
      <c r="B35"/>
      <c r="C35" s="907" t="s">
        <v>374</v>
      </c>
      <c r="D35" s="605"/>
      <c r="E35" s="615">
        <v>0</v>
      </c>
      <c r="F35" s="605"/>
      <c r="G35" s="615">
        <v>0</v>
      </c>
      <c r="H35" s="605"/>
      <c r="I35" s="615">
        <v>0</v>
      </c>
      <c r="J35" s="605"/>
      <c r="K35" s="615">
        <v>0</v>
      </c>
      <c r="L35" s="605"/>
      <c r="M35" s="615">
        <v>0</v>
      </c>
      <c r="N35" s="615"/>
      <c r="O35" s="615"/>
      <c r="P35" s="615"/>
      <c r="Q35" s="615"/>
    </row>
    <row r="36" spans="1:17" ht="14.75" x14ac:dyDescent="0.75">
      <c r="A36" s="904">
        <v>1</v>
      </c>
      <c r="B36" s="928"/>
      <c r="C36" s="937" t="s">
        <v>375</v>
      </c>
      <c r="D36" s="938">
        <f>SUM(D30:D35)</f>
        <v>64055487</v>
      </c>
      <c r="E36" s="939">
        <f>D36/D28</f>
        <v>0.33171583627585732</v>
      </c>
      <c r="F36" s="938">
        <f>SUM(F30:F35)</f>
        <v>68257262</v>
      </c>
      <c r="G36" s="939">
        <f>F36/F28</f>
        <v>0.3189606378279855</v>
      </c>
      <c r="H36" s="938">
        <f>SUM(H30:H35)</f>
        <v>72088267</v>
      </c>
      <c r="I36" s="939">
        <f>H36/H28</f>
        <v>0.31082018139063672</v>
      </c>
      <c r="J36" s="938">
        <f>SUM(J30:J35)</f>
        <v>73810593</v>
      </c>
      <c r="K36" s="939">
        <f>J36/J28</f>
        <v>0.31051437569884632</v>
      </c>
      <c r="L36" s="938">
        <f>SUM(L30:L35)</f>
        <v>75309777</v>
      </c>
      <c r="M36" s="939">
        <f>L36/L28</f>
        <v>0.31082018239383474</v>
      </c>
      <c r="N36" s="940"/>
      <c r="O36" s="941">
        <f>D36+F36+H36+J36+L36</f>
        <v>353521386</v>
      </c>
      <c r="P36" s="939"/>
      <c r="Q36" s="939"/>
    </row>
    <row r="37" spans="1:17" ht="14.75" x14ac:dyDescent="0.75">
      <c r="A37" s="904">
        <v>1</v>
      </c>
      <c r="B37" s="620" t="s">
        <v>376</v>
      </c>
      <c r="C37" s="620"/>
      <c r="D37" s="621">
        <f>D28-D36</f>
        <v>129048007</v>
      </c>
      <c r="E37" s="622">
        <f>D37/D28</f>
        <v>0.66828416372414268</v>
      </c>
      <c r="F37" s="621">
        <f>F28-F36</f>
        <v>145741752</v>
      </c>
      <c r="G37" s="622">
        <f>F37/F28</f>
        <v>0.68103936217201444</v>
      </c>
      <c r="H37" s="1347">
        <f>H28-H36</f>
        <v>159840904</v>
      </c>
      <c r="I37" s="622">
        <f>H37/H28</f>
        <v>0.68917981860936328</v>
      </c>
      <c r="J37" s="621">
        <f>J28-J36</f>
        <v>163893677</v>
      </c>
      <c r="K37" s="622">
        <f>J37/J28</f>
        <v>0.68948562430115368</v>
      </c>
      <c r="L37" s="621">
        <f>L28-L36</f>
        <v>166983939</v>
      </c>
      <c r="M37" s="622">
        <f>L37/L28</f>
        <v>0.6891798176061652</v>
      </c>
      <c r="N37" s="622"/>
      <c r="O37" s="942">
        <f>D37+F37+H37+J37+L37</f>
        <v>765508279</v>
      </c>
      <c r="P37" s="622"/>
      <c r="Q37" s="622"/>
    </row>
    <row r="38" spans="1:17" ht="6.75" customHeight="1" x14ac:dyDescent="0.75">
      <c r="A38" s="904">
        <v>1</v>
      </c>
      <c r="B38" s="930"/>
      <c r="C38" s="613"/>
      <c r="D38" s="614"/>
      <c r="E38" s="615"/>
      <c r="F38" s="614"/>
      <c r="G38" s="615"/>
      <c r="H38" s="614"/>
      <c r="I38" s="615"/>
      <c r="J38" s="614"/>
      <c r="K38" s="615"/>
      <c r="L38" s="614"/>
      <c r="M38" s="615"/>
      <c r="N38" s="615"/>
      <c r="O38" s="615"/>
      <c r="P38" s="615"/>
      <c r="Q38" s="615"/>
    </row>
    <row r="39" spans="1:17" ht="14.75" x14ac:dyDescent="0.75">
      <c r="A39" s="904">
        <v>1</v>
      </c>
      <c r="B39" s="930" t="s">
        <v>377</v>
      </c>
      <c r="C39" s="930"/>
      <c r="D39" s="614"/>
      <c r="E39" s="615"/>
      <c r="F39" s="614"/>
      <c r="G39" s="615"/>
      <c r="H39" s="614"/>
      <c r="I39" s="615"/>
      <c r="J39" s="614"/>
      <c r="K39" s="615"/>
      <c r="L39" s="614"/>
      <c r="M39" s="615"/>
      <c r="N39" s="615"/>
      <c r="O39" s="615"/>
      <c r="P39" s="615"/>
      <c r="Q39" s="615"/>
    </row>
    <row r="40" spans="1:17" ht="14.65" customHeight="1" x14ac:dyDescent="0.75">
      <c r="A40" s="904" t="e">
        <v>#REF!</v>
      </c>
      <c r="B40"/>
      <c r="C40" s="613" t="s">
        <v>378</v>
      </c>
      <c r="D40" s="605"/>
      <c r="E40" s="615">
        <f>D40/D28</f>
        <v>0</v>
      </c>
      <c r="F40" s="605"/>
      <c r="G40" s="615">
        <f>F40/$F$28</f>
        <v>0</v>
      </c>
      <c r="H40" s="605"/>
      <c r="I40" s="615">
        <f>H40/$F$28</f>
        <v>0</v>
      </c>
      <c r="J40" s="605"/>
      <c r="K40" s="615">
        <f t="shared" ref="K40:K45" si="3">J40/$F$28</f>
        <v>0</v>
      </c>
      <c r="L40" s="605"/>
      <c r="M40" s="615">
        <f t="shared" ref="M40:M45" si="4">L40/$F$28</f>
        <v>0</v>
      </c>
      <c r="N40" s="615"/>
      <c r="O40" s="615"/>
      <c r="P40" s="615"/>
      <c r="Q40" s="615"/>
    </row>
    <row r="41" spans="1:17" ht="14.65" customHeight="1" x14ac:dyDescent="0.75">
      <c r="A41" s="904" t="e">
        <v>#REF!</v>
      </c>
      <c r="B41"/>
      <c r="C41" s="613" t="s">
        <v>379</v>
      </c>
      <c r="D41" s="605">
        <f>Kimpton!D41+EVEN!D41</f>
        <v>24442571</v>
      </c>
      <c r="E41" s="615">
        <f>D41/D28</f>
        <v>0.12657756984966828</v>
      </c>
      <c r="F41" s="605">
        <f>Kimpton!F41+EVEN!F41</f>
        <v>26482094</v>
      </c>
      <c r="G41" s="615">
        <f t="shared" ref="G41:G45" si="5">F41/$F$28</f>
        <v>0.12374867297285772</v>
      </c>
      <c r="H41" s="605">
        <f>Kimpton!H41+EVEN!H41</f>
        <v>28266865</v>
      </c>
      <c r="I41" s="615">
        <f t="shared" ref="I41:I45" si="6">H41/$F$28</f>
        <v>0.1320887628014959</v>
      </c>
      <c r="J41" s="605">
        <f>Kimpton!J41+EVEN!J41</f>
        <v>28950489</v>
      </c>
      <c r="K41" s="615">
        <f t="shared" si="3"/>
        <v>0.13528328219306654</v>
      </c>
      <c r="L41" s="605">
        <f>Kimpton!L41+EVEN!L41</f>
        <v>29530066</v>
      </c>
      <c r="M41" s="615">
        <f t="shared" si="4"/>
        <v>0.13799159840988801</v>
      </c>
      <c r="N41" s="615"/>
      <c r="O41" s="615"/>
      <c r="P41" s="615"/>
      <c r="Q41" s="615"/>
    </row>
    <row r="42" spans="1:17" ht="14.65" customHeight="1" x14ac:dyDescent="0.75">
      <c r="A42" s="904" t="e">
        <v>#REF!</v>
      </c>
      <c r="B42"/>
      <c r="C42" s="613" t="s">
        <v>380</v>
      </c>
      <c r="D42" s="605">
        <f>Kimpton!D42+EVEN!D42</f>
        <v>8315599</v>
      </c>
      <c r="E42" s="615">
        <f>D42/D28</f>
        <v>4.3062913196174481E-2</v>
      </c>
      <c r="F42" s="605">
        <f>Kimpton!F42+EVEN!F42</f>
        <v>8942372</v>
      </c>
      <c r="G42" s="615">
        <f t="shared" si="5"/>
        <v>4.1786977579251837E-2</v>
      </c>
      <c r="H42" s="605">
        <f>Kimpton!H42+EVEN!H42</f>
        <v>9494696</v>
      </c>
      <c r="I42" s="615">
        <f t="shared" si="6"/>
        <v>4.436794274201656E-2</v>
      </c>
      <c r="J42" s="605">
        <f>Kimpton!J42+EVEN!J42</f>
        <v>9721951</v>
      </c>
      <c r="K42" s="615">
        <f t="shared" si="3"/>
        <v>4.5429886887235843E-2</v>
      </c>
      <c r="L42" s="605">
        <f>Kimpton!L42+EVEN!L42</f>
        <v>9918999</v>
      </c>
      <c r="M42" s="615">
        <f t="shared" si="4"/>
        <v>4.6350676176479956E-2</v>
      </c>
      <c r="N42" s="615"/>
      <c r="O42" s="615"/>
      <c r="P42" s="615"/>
      <c r="Q42" s="615"/>
    </row>
    <row r="43" spans="1:17" ht="14.65" customHeight="1" x14ac:dyDescent="0.75">
      <c r="B43"/>
      <c r="C43" s="613" t="s">
        <v>381</v>
      </c>
      <c r="D43" s="605">
        <f>Kimpton!D43+EVEN!D43</f>
        <v>2629653</v>
      </c>
      <c r="E43" s="615">
        <f>D43/D28</f>
        <v>1.3617842668346539E-2</v>
      </c>
      <c r="F43" s="605">
        <f>Kimpton!F43+EVEN!F43</f>
        <v>2934407</v>
      </c>
      <c r="G43" s="615">
        <f t="shared" si="5"/>
        <v>1.3712245421841057E-2</v>
      </c>
      <c r="H43" s="605">
        <f>Kimpton!H43+EVEN!H43</f>
        <v>3190888</v>
      </c>
      <c r="I43" s="615">
        <f t="shared" si="6"/>
        <v>1.49107602897647E-2</v>
      </c>
      <c r="J43" s="605">
        <f>Kimpton!J43+EVEN!J43</f>
        <v>3270342</v>
      </c>
      <c r="K43" s="615">
        <f t="shared" si="3"/>
        <v>1.5282042374270005E-2</v>
      </c>
      <c r="L43" s="605">
        <f>Kimpton!L43+EVEN!L43</f>
        <v>3333484</v>
      </c>
      <c r="M43" s="615">
        <f t="shared" si="4"/>
        <v>1.5577099808506594E-2</v>
      </c>
      <c r="N43" s="615"/>
      <c r="O43" s="615"/>
      <c r="P43" s="615"/>
      <c r="Q43" s="615"/>
    </row>
    <row r="44" spans="1:17" ht="14.65" customHeight="1" x14ac:dyDescent="0.75">
      <c r="A44" s="904" t="e">
        <v>#REF!</v>
      </c>
      <c r="B44"/>
      <c r="C44" s="613" t="s">
        <v>382</v>
      </c>
      <c r="D44" s="605">
        <f>Kimpton!D44+EVEN!D44</f>
        <v>8620203</v>
      </c>
      <c r="E44" s="615">
        <f>D44/D28</f>
        <v>4.464032639409414E-2</v>
      </c>
      <c r="F44" s="605">
        <f>Kimpton!F44+EVEN!F44</f>
        <v>9251078</v>
      </c>
      <c r="G44" s="615">
        <f t="shared" si="5"/>
        <v>4.3229535627673496E-2</v>
      </c>
      <c r="H44" s="605">
        <f>Kimpton!H44+EVEN!H44</f>
        <v>9813763</v>
      </c>
      <c r="I44" s="615">
        <f t="shared" si="6"/>
        <v>4.5858916901364788E-2</v>
      </c>
      <c r="J44" s="605">
        <f>Kimpton!J44+EVEN!J44</f>
        <v>10048190</v>
      </c>
      <c r="K44" s="615">
        <f t="shared" si="3"/>
        <v>4.6954375219691431E-2</v>
      </c>
      <c r="L44" s="605">
        <f>Kimpton!L44+EVEN!L44</f>
        <v>10252325</v>
      </c>
      <c r="M44" s="615">
        <f t="shared" si="4"/>
        <v>4.7908281483951133E-2</v>
      </c>
      <c r="N44" s="615"/>
      <c r="O44" s="615"/>
      <c r="P44" s="615"/>
      <c r="Q44" s="615"/>
    </row>
    <row r="45" spans="1:17" ht="14.65" customHeight="1" x14ac:dyDescent="0.75">
      <c r="A45" s="904" t="e">
        <v>#REF!</v>
      </c>
      <c r="B45"/>
      <c r="C45" s="613" t="s">
        <v>383</v>
      </c>
      <c r="D45" s="605">
        <f>Kimpton!D45+EVEN!D45</f>
        <v>7506197</v>
      </c>
      <c r="E45" s="619">
        <f>D45/D28</f>
        <v>3.8871368117243905E-2</v>
      </c>
      <c r="F45" s="605">
        <f>Kimpton!F45+EVEN!F45</f>
        <v>8046373</v>
      </c>
      <c r="G45" s="619">
        <f t="shared" si="5"/>
        <v>3.7600047073114082E-2</v>
      </c>
      <c r="H45" s="605">
        <f>Kimpton!H45+EVEN!H45</f>
        <v>8528453</v>
      </c>
      <c r="I45" s="619">
        <f t="shared" si="6"/>
        <v>3.9852767732845726E-2</v>
      </c>
      <c r="J45" s="605">
        <f>Kimpton!J45+EVEN!J45</f>
        <v>8731832</v>
      </c>
      <c r="K45" s="619">
        <f t="shared" si="3"/>
        <v>4.0803141270548099E-2</v>
      </c>
      <c r="L45" s="605">
        <f>Kimpton!L45+EVEN!L45</f>
        <v>8909575</v>
      </c>
      <c r="M45" s="619">
        <f t="shared" si="4"/>
        <v>4.1633719863774697E-2</v>
      </c>
      <c r="N45" s="615"/>
      <c r="O45" s="615"/>
      <c r="P45" s="615"/>
      <c r="Q45" s="615"/>
    </row>
    <row r="46" spans="1:17" ht="14.75" x14ac:dyDescent="0.75">
      <c r="A46" s="904">
        <v>1</v>
      </c>
      <c r="B46" s="928"/>
      <c r="C46" s="937" t="s">
        <v>384</v>
      </c>
      <c r="D46" s="938">
        <f>SUM(D41:D45)</f>
        <v>51514223</v>
      </c>
      <c r="E46" s="939">
        <f>D46/D28</f>
        <v>0.26677002022552737</v>
      </c>
      <c r="F46" s="938">
        <f>SUM(F41:F45)</f>
        <v>55656324</v>
      </c>
      <c r="G46" s="939">
        <f>F46/F28</f>
        <v>0.26007747867473818</v>
      </c>
      <c r="H46" s="1348">
        <f>SUM(H41:H45)</f>
        <v>59294665</v>
      </c>
      <c r="I46" s="939">
        <f>H46/H28</f>
        <v>0.25565850446643473</v>
      </c>
      <c r="J46" s="938">
        <f>SUM(J41:J45)</f>
        <v>60722804</v>
      </c>
      <c r="K46" s="939">
        <f>J46/J28</f>
        <v>0.25545525118248824</v>
      </c>
      <c r="L46" s="938">
        <f>SUM(L41:L45)</f>
        <v>61944449</v>
      </c>
      <c r="M46" s="939">
        <f>L46/L28</f>
        <v>0.25565850416029773</v>
      </c>
      <c r="N46" s="940"/>
      <c r="O46" s="941">
        <f t="shared" ref="O46:O52" si="7">D46+F46+H46+J46+L46</f>
        <v>289132465</v>
      </c>
      <c r="P46" s="939"/>
      <c r="Q46" s="939"/>
    </row>
    <row r="47" spans="1:17" ht="14.75" x14ac:dyDescent="0.75">
      <c r="A47" s="904">
        <v>1</v>
      </c>
      <c r="B47" s="620" t="s">
        <v>385</v>
      </c>
      <c r="C47" s="620"/>
      <c r="D47" s="621">
        <f>D37-D46</f>
        <v>77533784</v>
      </c>
      <c r="E47" s="622">
        <f>D47/D28</f>
        <v>0.40151414349861531</v>
      </c>
      <c r="F47" s="621">
        <f>F37-F46</f>
        <v>90085428</v>
      </c>
      <c r="G47" s="622">
        <f>F47/F28</f>
        <v>0.42096188349727631</v>
      </c>
      <c r="H47" s="621">
        <f>H37-H46</f>
        <v>100546239</v>
      </c>
      <c r="I47" s="622">
        <f>H47/H28</f>
        <v>0.43352131414292855</v>
      </c>
      <c r="J47" s="621">
        <f>J37-J46</f>
        <v>103170873</v>
      </c>
      <c r="K47" s="622">
        <f>J47/J28</f>
        <v>0.43403037311866549</v>
      </c>
      <c r="L47" s="621">
        <f>L37-L46</f>
        <v>105039490</v>
      </c>
      <c r="M47" s="622">
        <f>L47/L28</f>
        <v>0.43352131344586747</v>
      </c>
      <c r="N47" s="622"/>
      <c r="O47" s="942">
        <f t="shared" si="7"/>
        <v>476375814</v>
      </c>
      <c r="P47" s="622">
        <f>O47/N28</f>
        <v>0.42570436593385574</v>
      </c>
      <c r="Q47" s="622"/>
    </row>
    <row r="48" spans="1:17" ht="15" customHeight="1" x14ac:dyDescent="0.75">
      <c r="A48" s="904">
        <v>1</v>
      </c>
      <c r="B48" s="613" t="s">
        <v>386</v>
      </c>
      <c r="C48" s="613"/>
      <c r="D48" s="614">
        <f>Kimpton!D48+EVEN!D48</f>
        <v>300000</v>
      </c>
      <c r="E48" s="615">
        <f>D48/D28</f>
        <v>1.5535710607079952E-3</v>
      </c>
      <c r="F48" s="614">
        <f>Kimpton!F48+EVEN!F48</f>
        <v>316000</v>
      </c>
      <c r="G48" s="615">
        <f>F48/F28</f>
        <v>1.4766423176136691E-3</v>
      </c>
      <c r="H48" s="614">
        <f>Kimpton!H48+EVEN!H48</f>
        <v>330000</v>
      </c>
      <c r="I48" s="615">
        <f>H48/H28</f>
        <v>1.4228481849745413E-3</v>
      </c>
      <c r="J48" s="614">
        <f>Kimpton!J48+EVEN!J48</f>
        <v>348000</v>
      </c>
      <c r="K48" s="615">
        <f>J48/J28</f>
        <v>1.4640039911777774E-3</v>
      </c>
      <c r="L48" s="614">
        <f>Kimpton!L48+EVEN!L48</f>
        <v>364000</v>
      </c>
      <c r="M48" s="615">
        <f>L48/L28</f>
        <v>1.5023088753981552E-3</v>
      </c>
      <c r="N48" s="934"/>
      <c r="O48" s="943">
        <f t="shared" si="7"/>
        <v>1658000</v>
      </c>
      <c r="P48" s="615"/>
      <c r="Q48" s="615"/>
    </row>
    <row r="49" spans="2:20" ht="15" customHeight="1" x14ac:dyDescent="0.75">
      <c r="B49" s="617" t="s">
        <v>580</v>
      </c>
      <c r="C49" s="617"/>
      <c r="D49" s="618">
        <f>Kimpton!D49+EVEN!D49</f>
        <v>1931034.94</v>
      </c>
      <c r="E49" s="619">
        <f>D49/D28</f>
        <v>0.01</v>
      </c>
      <c r="F49" s="618">
        <f>Kimpton!F49+EVEN!F49</f>
        <v>4279980.28</v>
      </c>
      <c r="G49" s="619">
        <f>F49/F28</f>
        <v>0.02</v>
      </c>
      <c r="H49" s="618">
        <f>Kimpton!H49+EVEN!H49</f>
        <v>6957875.1299999999</v>
      </c>
      <c r="I49" s="619">
        <f>H49/H28</f>
        <v>0.03</v>
      </c>
      <c r="J49" s="618">
        <f>Kimpton!J49+EVEN!J49</f>
        <v>9508170.8000000007</v>
      </c>
      <c r="K49" s="619">
        <f>J49/J28</f>
        <v>0.04</v>
      </c>
      <c r="L49" s="618">
        <f>Kimpton!L49+EVEN!L49</f>
        <v>9691748.6400000006</v>
      </c>
      <c r="M49" s="619">
        <f>L49/L28</f>
        <v>0.04</v>
      </c>
      <c r="N49" s="779"/>
      <c r="O49" s="944">
        <f t="shared" si="7"/>
        <v>32368809.790000003</v>
      </c>
      <c r="P49" s="619"/>
      <c r="Q49" s="619"/>
    </row>
    <row r="50" spans="2:20" ht="15" customHeight="1" x14ac:dyDescent="0.75">
      <c r="B50" s="617" t="s">
        <v>301</v>
      </c>
      <c r="C50" s="945"/>
      <c r="D50" s="618">
        <f>Kimpton!D50+EVEN!D50</f>
        <v>2413793.6750000003</v>
      </c>
      <c r="E50" s="619">
        <f>D50/D28</f>
        <v>1.2500000000000001E-2</v>
      </c>
      <c r="F50" s="618">
        <f>Kimpton!F50+EVEN!F50</f>
        <v>2674987.6749999998</v>
      </c>
      <c r="G50" s="619">
        <f>F50/F28</f>
        <v>1.2499999999999999E-2</v>
      </c>
      <c r="H50" s="618">
        <f>Kimpton!H50+EVEN!H50</f>
        <v>3478937.5649999999</v>
      </c>
      <c r="I50" s="619">
        <f>H50/H28</f>
        <v>1.4999999999999999E-2</v>
      </c>
      <c r="J50" s="618">
        <f>Kimpton!J50+EVEN!J50</f>
        <v>4159824.7250000001</v>
      </c>
      <c r="K50" s="619">
        <f>J50/J28</f>
        <v>1.7500000000000002E-2</v>
      </c>
      <c r="L50" s="618">
        <f>Kimpton!L50+EVEN!L50</f>
        <v>4240140.03</v>
      </c>
      <c r="M50" s="619">
        <f>L50/L28</f>
        <v>1.7500000000000002E-2</v>
      </c>
      <c r="N50" s="779"/>
      <c r="O50" s="944">
        <f t="shared" si="7"/>
        <v>16967683.669999998</v>
      </c>
      <c r="P50" s="619">
        <f>O50/N28</f>
        <v>1.516285421262715E-2</v>
      </c>
      <c r="Q50" s="619"/>
    </row>
    <row r="51" spans="2:20" ht="14.75" x14ac:dyDescent="0.75">
      <c r="B51" s="620" t="s">
        <v>302</v>
      </c>
      <c r="C51" s="620"/>
      <c r="D51" s="621">
        <f>D47-D50</f>
        <v>75119990.325000003</v>
      </c>
      <c r="E51" s="622">
        <f>D51/D28</f>
        <v>0.38901414349861535</v>
      </c>
      <c r="F51" s="621">
        <f>F47-F50</f>
        <v>87410440.325000003</v>
      </c>
      <c r="G51" s="622">
        <f>F51/F28</f>
        <v>0.4084618834972763</v>
      </c>
      <c r="H51" s="1347">
        <f>H47-H50</f>
        <v>97067301.435000002</v>
      </c>
      <c r="I51" s="622">
        <f>H51/H28</f>
        <v>0.41852131414292859</v>
      </c>
      <c r="J51" s="621">
        <f>J47-J50</f>
        <v>99011048.275000006</v>
      </c>
      <c r="K51" s="622">
        <f>J51/J28</f>
        <v>0.41653037311866548</v>
      </c>
      <c r="L51" s="621">
        <f>L47-L50</f>
        <v>100799349.97</v>
      </c>
      <c r="M51" s="622">
        <f>L51/L28</f>
        <v>0.41602131344586751</v>
      </c>
      <c r="N51" s="622"/>
      <c r="O51" s="946">
        <f t="shared" si="7"/>
        <v>459408130.33000004</v>
      </c>
      <c r="P51" s="622"/>
      <c r="Q51" s="622"/>
    </row>
    <row r="52" spans="2:20" ht="15" customHeight="1" x14ac:dyDescent="0.75">
      <c r="B52" s="937" t="s">
        <v>309</v>
      </c>
      <c r="C52" s="947"/>
      <c r="D52" s="938">
        <f>D51*5%</f>
        <v>3755999.5162500003</v>
      </c>
      <c r="E52" s="939">
        <f>D52/D28</f>
        <v>1.9450707174930765E-2</v>
      </c>
      <c r="F52" s="938">
        <f>F51*6%</f>
        <v>5244626.4194999998</v>
      </c>
      <c r="G52" s="939">
        <v>2.838954748247291E-2</v>
      </c>
      <c r="H52" s="1348">
        <f>H51*6%</f>
        <v>5824038.0861</v>
      </c>
      <c r="I52" s="939">
        <v>3.4548810405480461E-2</v>
      </c>
      <c r="J52" s="938">
        <f>J51*6%</f>
        <v>5940662.8964999998</v>
      </c>
      <c r="K52" s="939">
        <v>3.3640879696859687E-2</v>
      </c>
      <c r="L52" s="938">
        <f>L51*6%</f>
        <v>6047960.9981999993</v>
      </c>
      <c r="M52" s="939">
        <v>3.3781567085233215E-2</v>
      </c>
      <c r="N52" s="940"/>
      <c r="O52" s="944">
        <f t="shared" si="7"/>
        <v>26813287.916549999</v>
      </c>
      <c r="P52" s="939"/>
      <c r="Q52" s="939"/>
    </row>
    <row r="53" spans="2:20" ht="15" customHeight="1" x14ac:dyDescent="0.75">
      <c r="B53" s="930"/>
      <c r="C53" s="930"/>
      <c r="D53" s="614"/>
      <c r="E53" s="948"/>
      <c r="F53" s="614"/>
      <c r="G53" s="948"/>
      <c r="H53" s="614"/>
      <c r="I53" s="948"/>
      <c r="J53" s="614"/>
      <c r="K53" s="948"/>
      <c r="L53" s="614"/>
      <c r="M53" s="948"/>
      <c r="N53" s="615"/>
      <c r="O53" s="615"/>
      <c r="P53" s="615"/>
      <c r="Q53" s="615"/>
      <c r="T53" s="614"/>
    </row>
    <row r="54" spans="2:20" ht="6.75" customHeight="1" x14ac:dyDescent="0.75">
      <c r="B54" s="930"/>
      <c r="C54" s="930"/>
      <c r="D54" s="614"/>
      <c r="E54" s="615"/>
      <c r="F54" s="614"/>
      <c r="G54" s="615"/>
      <c r="H54" s="614"/>
      <c r="I54" s="615"/>
      <c r="J54" s="614"/>
      <c r="K54" s="615"/>
      <c r="L54" s="614"/>
      <c r="M54" s="615"/>
      <c r="N54" s="615"/>
      <c r="O54" s="615"/>
      <c r="P54" s="615"/>
      <c r="Q54" s="615"/>
    </row>
    <row r="55" spans="2:20" ht="14.75" x14ac:dyDescent="0.75">
      <c r="B55" s="949" t="s">
        <v>387</v>
      </c>
      <c r="C55" s="950"/>
      <c r="D55" s="951">
        <f>D51-D52-D48-D49</f>
        <v>69132955.868750006</v>
      </c>
      <c r="E55" s="952">
        <f>D55/D28</f>
        <v>0.35800986526297657</v>
      </c>
      <c r="F55" s="951">
        <f>F51-F52-F48-F49</f>
        <v>77569833.625500008</v>
      </c>
      <c r="G55" s="952">
        <f>F55/F28</f>
        <v>0.36247752816982609</v>
      </c>
      <c r="H55" s="969">
        <f>H51-H52-H48-H49</f>
        <v>83955388.21890001</v>
      </c>
      <c r="I55" s="952">
        <f>H55/H28</f>
        <v>0.36198718710937838</v>
      </c>
      <c r="J55" s="951">
        <f>J51-J52-J48-J49</f>
        <v>83214214.578500003</v>
      </c>
      <c r="K55" s="952">
        <f>J55/J28</f>
        <v>0.35007454674036775</v>
      </c>
      <c r="L55" s="951">
        <f>L51-L52-L48-L49</f>
        <v>84695640.331799999</v>
      </c>
      <c r="M55" s="952">
        <f>L55/L28</f>
        <v>0.3495577257637173</v>
      </c>
      <c r="N55" s="1378">
        <f>D55+F55+H55+J55+L55</f>
        <v>398568032.62345004</v>
      </c>
      <c r="O55" s="1378"/>
      <c r="P55" s="953">
        <f>N55/N28</f>
        <v>0.35617289254208467</v>
      </c>
      <c r="Q55" s="952"/>
    </row>
    <row r="56" spans="2:20" ht="14.75" x14ac:dyDescent="0.75">
      <c r="B56" s="954" t="s">
        <v>388</v>
      </c>
      <c r="C56" s="955"/>
      <c r="D56" s="621">
        <f>D28/D13</f>
        <v>904.36011708230888</v>
      </c>
      <c r="E56" s="622"/>
      <c r="F56" s="621">
        <f>F28/F13</f>
        <v>1002.2199461421379</v>
      </c>
      <c r="G56" s="622"/>
      <c r="H56" s="621">
        <f>H28/H13</f>
        <v>1086.192113335675</v>
      </c>
      <c r="I56" s="622"/>
      <c r="J56" s="621">
        <f>J28/J13</f>
        <v>1110.196954836299</v>
      </c>
      <c r="K56" s="622"/>
      <c r="L56" s="621">
        <f>L28/L13</f>
        <v>1134.7323076923076</v>
      </c>
      <c r="M56" s="622"/>
      <c r="N56" s="622"/>
      <c r="O56" s="956">
        <f>AVERAGE(D56:L56)</f>
        <v>1047.5402878177458</v>
      </c>
      <c r="P56" s="622"/>
      <c r="Q56" s="622"/>
    </row>
    <row r="57" spans="2:20" ht="14.75" x14ac:dyDescent="0.75">
      <c r="B57" s="954" t="s">
        <v>389</v>
      </c>
      <c r="C57" s="955"/>
      <c r="D57" s="621">
        <f>D47/D13</f>
        <v>363.11337782461072</v>
      </c>
      <c r="E57" s="622"/>
      <c r="F57" s="621">
        <f>F47/F13</f>
        <v>421.89639620653321</v>
      </c>
      <c r="G57" s="622"/>
      <c r="H57" s="621">
        <f>H47/H13</f>
        <v>470.88743238496664</v>
      </c>
      <c r="I57" s="622"/>
      <c r="J57" s="621">
        <f>J47/J13</f>
        <v>481.85919854280507</v>
      </c>
      <c r="K57" s="622"/>
      <c r="L57" s="621">
        <f>L47/L13</f>
        <v>491.93064044022947</v>
      </c>
      <c r="M57" s="622"/>
      <c r="N57" s="622"/>
      <c r="O57" s="956">
        <f t="shared" ref="O57:O59" si="8">AVERAGE(D57:L57)</f>
        <v>445.93740907982902</v>
      </c>
      <c r="P57" s="622"/>
      <c r="Q57" s="622"/>
    </row>
    <row r="58" spans="2:20" ht="14.75" x14ac:dyDescent="0.75">
      <c r="B58" s="954" t="s">
        <v>390</v>
      </c>
      <c r="C58" s="955"/>
      <c r="D58" s="621">
        <f>D67/D13</f>
        <v>28.894945281582952</v>
      </c>
      <c r="E58" s="622"/>
      <c r="F58" s="621">
        <f>F67/F13</f>
        <v>37.089868139562114</v>
      </c>
      <c r="G58" s="622"/>
      <c r="H58" s="621">
        <f>H67/H13</f>
        <v>43.568554741131017</v>
      </c>
      <c r="I58" s="622"/>
      <c r="J58" s="621">
        <f>J67/J13</f>
        <v>47.174291819625431</v>
      </c>
      <c r="K58" s="622"/>
      <c r="L58" s="621">
        <f>L67/L13</f>
        <v>48.182184887952232</v>
      </c>
      <c r="M58" s="622"/>
      <c r="N58" s="622"/>
      <c r="O58" s="956">
        <f t="shared" si="8"/>
        <v>40.981968973970751</v>
      </c>
      <c r="P58" s="622"/>
      <c r="Q58" s="622"/>
    </row>
    <row r="59" spans="2:20" ht="14.75" x14ac:dyDescent="0.75">
      <c r="B59" s="954" t="s">
        <v>391</v>
      </c>
      <c r="C59" s="955"/>
      <c r="D59" s="621">
        <f>D77/D13</f>
        <v>28.664073005502868</v>
      </c>
      <c r="E59" s="622"/>
      <c r="F59" s="621">
        <f>F77/F13</f>
        <v>31.768341793700973</v>
      </c>
      <c r="G59" s="622"/>
      <c r="H59" s="621">
        <f>H77/H13</f>
        <v>34.38090055731179</v>
      </c>
      <c r="I59" s="622"/>
      <c r="J59" s="621">
        <f>J77/J13</f>
        <v>35.094083405726032</v>
      </c>
      <c r="K59" s="622"/>
      <c r="L59" s="621">
        <f>L77/L13</f>
        <v>35.833403500761037</v>
      </c>
      <c r="M59" s="622"/>
      <c r="N59" s="622"/>
      <c r="O59" s="956">
        <f t="shared" si="8"/>
        <v>33.148160452600543</v>
      </c>
      <c r="P59" s="622"/>
      <c r="Q59" s="622"/>
    </row>
    <row r="60" spans="2:20" ht="12.4" hidden="1" customHeight="1" x14ac:dyDescent="0.6">
      <c r="H60" s="614"/>
    </row>
    <row r="61" spans="2:20" hidden="1" x14ac:dyDescent="0.6"/>
    <row r="62" spans="2:20" hidden="1" x14ac:dyDescent="0.6">
      <c r="C62" s="957" t="s">
        <v>392</v>
      </c>
      <c r="O62" s="958">
        <f>N55/N13</f>
        <v>373.11767594709846</v>
      </c>
    </row>
    <row r="63" spans="2:20" hidden="1" x14ac:dyDescent="0.6"/>
    <row r="64" spans="2:20" hidden="1" x14ac:dyDescent="0.6">
      <c r="E64" s="959"/>
      <c r="F64" s="960"/>
      <c r="G64" s="959"/>
      <c r="H64" s="960"/>
      <c r="I64" s="959"/>
      <c r="J64" s="960"/>
      <c r="K64" s="959"/>
      <c r="L64" s="960"/>
      <c r="M64" s="959"/>
      <c r="N64" s="959"/>
      <c r="O64" s="959"/>
      <c r="P64" s="959"/>
      <c r="Q64" s="959"/>
    </row>
    <row r="65" spans="1:15" hidden="1" x14ac:dyDescent="0.6"/>
    <row r="66" spans="1:15" hidden="1" x14ac:dyDescent="0.6"/>
    <row r="67" spans="1:15" hidden="1" x14ac:dyDescent="0.6">
      <c r="D67" s="614">
        <f>D50+D52</f>
        <v>6169793.1912500001</v>
      </c>
      <c r="E67" s="614"/>
      <c r="F67" s="614">
        <f t="shared" ref="F67:L67" si="9">F50+F52</f>
        <v>7919614.0944999997</v>
      </c>
      <c r="G67" s="614"/>
      <c r="H67" s="614">
        <f t="shared" si="9"/>
        <v>9302975.6511000004</v>
      </c>
      <c r="I67" s="614"/>
      <c r="J67" s="614">
        <f t="shared" si="9"/>
        <v>10100487.6215</v>
      </c>
      <c r="K67" s="614"/>
      <c r="L67" s="614">
        <f t="shared" si="9"/>
        <v>10288101.028200001</v>
      </c>
      <c r="O67" s="961">
        <f>SUM(D67:L67)</f>
        <v>43780971.586549997</v>
      </c>
    </row>
    <row r="68" spans="1:15" hidden="1" x14ac:dyDescent="0.6">
      <c r="O68" s="616"/>
    </row>
    <row r="69" spans="1:15" s="616" customFormat="1" hidden="1" x14ac:dyDescent="0.6">
      <c r="A69" s="962"/>
      <c r="B69" s="616" t="s">
        <v>393</v>
      </c>
      <c r="D69" s="616">
        <f>Kimpton!D69+EVEN!D69</f>
        <v>2629653.42</v>
      </c>
      <c r="F69" s="616">
        <f>Kimpton!F69+EVEN!F69</f>
        <v>2934406.98</v>
      </c>
      <c r="H69" s="616">
        <f>Kimpton!H69+EVEN!H69</f>
        <v>3190888.1799999997</v>
      </c>
      <c r="J69" s="616">
        <f>Kimpton!J69+EVEN!J69</f>
        <v>3270342.16</v>
      </c>
      <c r="L69" s="616">
        <f>Kimpton!L69+EVEN!L69</f>
        <v>3333483.9</v>
      </c>
      <c r="O69" s="616">
        <f>SUM(D69:L69)</f>
        <v>15358774.640000001</v>
      </c>
    </row>
    <row r="70" spans="1:15" s="616" customFormat="1" hidden="1" x14ac:dyDescent="0.6">
      <c r="A70" s="962"/>
      <c r="B70" s="616" t="s">
        <v>394</v>
      </c>
      <c r="D70" s="963">
        <f>Kimpton!D70+EVEN!D70</f>
        <v>1314826.71</v>
      </c>
      <c r="E70" s="963"/>
      <c r="F70" s="963">
        <f>Kimpton!F70+EVEN!F70</f>
        <v>1467203.49</v>
      </c>
      <c r="G70" s="963"/>
      <c r="H70" s="963">
        <f>Kimpton!H70+EVEN!H70</f>
        <v>1595444.0899999999</v>
      </c>
      <c r="I70" s="963"/>
      <c r="J70" s="963">
        <f>Kimpton!J70+EVEN!J70</f>
        <v>1635171.08</v>
      </c>
      <c r="K70" s="963"/>
      <c r="L70" s="963">
        <f>Kimpton!L70+EVEN!L70</f>
        <v>1666741.95</v>
      </c>
      <c r="O70" s="616">
        <f t="shared" ref="O70:O73" si="10">SUM(D70:L70)</f>
        <v>7679387.3200000003</v>
      </c>
    </row>
    <row r="71" spans="1:15" s="616" customFormat="1" hidden="1" x14ac:dyDescent="0.6">
      <c r="A71" s="962"/>
      <c r="B71" s="616" t="s">
        <v>395</v>
      </c>
      <c r="D71" s="616">
        <f>Kimpton!D71+EVEN!D71</f>
        <v>401000</v>
      </c>
      <c r="F71" s="616">
        <f>Kimpton!F71+EVEN!F71</f>
        <v>401000</v>
      </c>
      <c r="H71" s="616">
        <f>Kimpton!H71+EVEN!H71</f>
        <v>401000</v>
      </c>
      <c r="J71" s="616">
        <f>Kimpton!J71+EVEN!J71</f>
        <v>401000</v>
      </c>
      <c r="L71" s="616">
        <f>Kimpton!L71+EVEN!L71</f>
        <v>401000</v>
      </c>
      <c r="O71" s="616">
        <f t="shared" si="10"/>
        <v>2005000</v>
      </c>
    </row>
    <row r="72" spans="1:15" s="616" customFormat="1" hidden="1" x14ac:dyDescent="0.6">
      <c r="A72" s="962"/>
      <c r="B72" s="616" t="s">
        <v>396</v>
      </c>
      <c r="O72" s="616">
        <f t="shared" si="10"/>
        <v>0</v>
      </c>
    </row>
    <row r="73" spans="1:15" s="616" customFormat="1" hidden="1" x14ac:dyDescent="0.6">
      <c r="A73" s="962"/>
      <c r="B73" s="616" t="s">
        <v>397</v>
      </c>
      <c r="D73" s="616">
        <f>D22*1.35%</f>
        <v>1775016.0585000003</v>
      </c>
      <c r="F73" s="616">
        <f>F22*1.35%</f>
        <v>1980724.7115000002</v>
      </c>
      <c r="H73" s="616">
        <f>H22*1.35%</f>
        <v>2153849.5215000003</v>
      </c>
      <c r="J73" s="616">
        <f>J22*1.35%</f>
        <v>2207480.9580000001</v>
      </c>
      <c r="L73" s="616">
        <f>L22*1.35%</f>
        <v>2250101.6325000003</v>
      </c>
      <c r="O73" s="616">
        <f t="shared" si="10"/>
        <v>10367172.882000001</v>
      </c>
    </row>
    <row r="74" spans="1:15" s="616" customFormat="1" hidden="1" x14ac:dyDescent="0.6">
      <c r="A74" s="962"/>
      <c r="B74" s="616" t="s">
        <v>398</v>
      </c>
      <c r="O74" s="616">
        <f>SUM(D74:L74)</f>
        <v>0</v>
      </c>
    </row>
    <row r="75" spans="1:15" s="616" customFormat="1" hidden="1" x14ac:dyDescent="0.6">
      <c r="A75" s="962"/>
    </row>
    <row r="76" spans="1:15" s="616" customFormat="1" hidden="1" x14ac:dyDescent="0.6">
      <c r="A76" s="962"/>
    </row>
    <row r="77" spans="1:15" s="965" customFormat="1" hidden="1" x14ac:dyDescent="0.6">
      <c r="A77" s="964"/>
      <c r="B77" s="965" t="s">
        <v>399</v>
      </c>
      <c r="D77" s="965">
        <f>SUM(D69:D74)</f>
        <v>6120496.1885000002</v>
      </c>
      <c r="F77" s="965">
        <f t="shared" ref="F77:L77" si="11">SUM(F69:F74)</f>
        <v>6783335.1814999999</v>
      </c>
      <c r="H77" s="965">
        <f t="shared" si="11"/>
        <v>7341181.7915000003</v>
      </c>
      <c r="J77" s="965">
        <f t="shared" si="11"/>
        <v>7513994.1980000008</v>
      </c>
      <c r="L77" s="965">
        <f t="shared" si="11"/>
        <v>7651327.4824999999</v>
      </c>
      <c r="O77" s="961">
        <f>SUM(O69:O76)</f>
        <v>35410334.842</v>
      </c>
    </row>
    <row r="78" spans="1:15" hidden="1" x14ac:dyDescent="0.6"/>
    <row r="80" spans="1:15" x14ac:dyDescent="0.6">
      <c r="D80" s="614"/>
    </row>
    <row r="81" spans="6:17" x14ac:dyDescent="0.6">
      <c r="F81" s="966"/>
    </row>
    <row r="84" spans="6:17" x14ac:dyDescent="0.6">
      <c r="Q84" s="966"/>
    </row>
    <row r="99" spans="3:3" ht="14.75" x14ac:dyDescent="0.75">
      <c r="C99" s="967" t="s">
        <v>400</v>
      </c>
    </row>
  </sheetData>
  <mergeCells count="18">
    <mergeCell ref="N16:O16"/>
    <mergeCell ref="N8:O8"/>
    <mergeCell ref="N12:O12"/>
    <mergeCell ref="N13:O13"/>
    <mergeCell ref="N14:O14"/>
    <mergeCell ref="N15:O15"/>
    <mergeCell ref="N55:O55"/>
    <mergeCell ref="N17:O17"/>
    <mergeCell ref="N18:O18"/>
    <mergeCell ref="N19:O19"/>
    <mergeCell ref="N20:O20"/>
    <mergeCell ref="N22:O22"/>
    <mergeCell ref="N23:O23"/>
    <mergeCell ref="N24:O24"/>
    <mergeCell ref="N25:O25"/>
    <mergeCell ref="N26:O26"/>
    <mergeCell ref="N27:O27"/>
    <mergeCell ref="N28:O28"/>
  </mergeCells>
  <pageMargins left="0.45" right="0.45" top="0.25" bottom="0.25" header="0.3" footer="0.3"/>
  <pageSetup paperSize="9" scale="74" orientation="landscape" r:id="rId1"/>
  <rowBreaks count="1" manualBreakCount="1">
    <brk id="55" max="17"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DEC24-78D6-4373-B81D-CCA72B972E47}">
  <sheetPr>
    <tabColor theme="1" tint="4.9989318521683403E-2"/>
    <pageSetUpPr fitToPage="1"/>
  </sheetPr>
  <dimension ref="A1:T99"/>
  <sheetViews>
    <sheetView showGridLines="0" zoomScaleNormal="100" workbookViewId="0">
      <pane xSplit="3" ySplit="11" topLeftCell="D12" activePane="bottomRight" state="frozen"/>
      <selection activeCell="H52" sqref="H52"/>
      <selection pane="topRight" activeCell="H52" sqref="H52"/>
      <selection pane="bottomLeft" activeCell="H52" sqref="H52"/>
      <selection pane="bottomRight" activeCell="H52" sqref="H52"/>
    </sheetView>
  </sheetViews>
  <sheetFormatPr defaultColWidth="6.7265625" defaultRowHeight="13" x14ac:dyDescent="0.6"/>
  <cols>
    <col min="1" max="1" width="2" style="904" customWidth="1"/>
    <col min="2" max="2" width="2" style="907" customWidth="1"/>
    <col min="3" max="3" width="32.7265625" style="907" bestFit="1" customWidth="1"/>
    <col min="4" max="4" width="11.1328125" style="907" bestFit="1" customWidth="1"/>
    <col min="5" max="5" width="7.7265625" style="907" customWidth="1"/>
    <col min="6" max="6" width="11.1328125" style="907" bestFit="1" customWidth="1"/>
    <col min="7" max="7" width="7.7265625" style="907" customWidth="1"/>
    <col min="8" max="8" width="11.1328125" style="907" bestFit="1" customWidth="1"/>
    <col min="9" max="9" width="7.7265625" style="907" customWidth="1"/>
    <col min="10" max="10" width="11.1328125" style="907" bestFit="1" customWidth="1"/>
    <col min="11" max="11" width="7.7265625" style="907" customWidth="1"/>
    <col min="12" max="12" width="11.1328125" style="907" bestFit="1" customWidth="1"/>
    <col min="13" max="13" width="7.26953125" style="907" bestFit="1" customWidth="1"/>
    <col min="14" max="14" width="7.7265625" style="907" customWidth="1"/>
    <col min="15" max="15" width="12" style="907" bestFit="1" customWidth="1"/>
    <col min="16" max="16" width="7.7265625" style="907" customWidth="1"/>
    <col min="17" max="17" width="10.40625" style="907" bestFit="1" customWidth="1"/>
    <col min="18" max="19" width="6.7265625" style="907"/>
    <col min="20" max="20" width="9.1328125" style="907" bestFit="1" customWidth="1"/>
    <col min="21" max="16384" width="6.7265625" style="907"/>
  </cols>
  <sheetData>
    <row r="1" spans="1:17" ht="18" x14ac:dyDescent="0.8">
      <c r="A1" s="904">
        <v>1</v>
      </c>
      <c r="B1" s="905" t="s">
        <v>356</v>
      </c>
      <c r="C1" s="906"/>
      <c r="D1" s="906"/>
      <c r="E1" s="906"/>
      <c r="F1" s="906"/>
      <c r="G1" s="906"/>
      <c r="H1" s="906"/>
      <c r="I1" s="906"/>
      <c r="J1" s="906"/>
      <c r="K1" s="906"/>
      <c r="L1" s="906"/>
      <c r="M1" s="906"/>
      <c r="N1" s="906"/>
      <c r="O1" s="906"/>
      <c r="P1" s="906"/>
      <c r="Q1" s="906"/>
    </row>
    <row r="2" spans="1:17" ht="15.5" x14ac:dyDescent="0.7">
      <c r="A2" s="904">
        <v>1</v>
      </c>
      <c r="B2" s="908"/>
      <c r="C2" s="908"/>
    </row>
    <row r="3" spans="1:17" x14ac:dyDescent="0.6">
      <c r="A3" s="904">
        <v>1</v>
      </c>
    </row>
    <row r="4" spans="1:17" ht="20.5" x14ac:dyDescent="0.9">
      <c r="A4" s="904">
        <v>1</v>
      </c>
      <c r="B4" s="909" t="s">
        <v>581</v>
      </c>
      <c r="D4" s="909"/>
      <c r="E4" s="909"/>
      <c r="F4" s="909"/>
      <c r="G4" s="909"/>
      <c r="H4" s="909"/>
      <c r="I4" s="909"/>
      <c r="J4" s="909"/>
      <c r="K4" s="909"/>
      <c r="L4" s="909"/>
      <c r="M4" s="909"/>
      <c r="N4" s="909"/>
      <c r="O4" s="909"/>
      <c r="P4" s="909"/>
      <c r="Q4" s="909"/>
    </row>
    <row r="5" spans="1:17" ht="14.65" hidden="1" customHeight="1" x14ac:dyDescent="0.6">
      <c r="A5" s="904">
        <v>1</v>
      </c>
      <c r="B5" s="613"/>
      <c r="C5" s="613"/>
      <c r="E5" s="907">
        <v>0</v>
      </c>
      <c r="G5" s="907">
        <v>0</v>
      </c>
      <c r="I5" s="907">
        <v>0</v>
      </c>
      <c r="K5" s="907">
        <v>0</v>
      </c>
      <c r="M5" s="907">
        <v>0</v>
      </c>
    </row>
    <row r="6" spans="1:17" x14ac:dyDescent="0.6">
      <c r="C6" s="910"/>
      <c r="D6" s="910"/>
      <c r="E6" s="910"/>
      <c r="F6" s="910"/>
      <c r="G6" s="910"/>
      <c r="H6" s="910"/>
      <c r="I6" s="910"/>
      <c r="J6" s="910"/>
      <c r="K6" s="910"/>
      <c r="L6" s="910"/>
      <c r="M6" s="910"/>
      <c r="N6" s="910"/>
      <c r="O6" s="910"/>
      <c r="P6" s="910"/>
      <c r="Q6" s="910"/>
    </row>
    <row r="7" spans="1:17" ht="4.5" customHeight="1" x14ac:dyDescent="0.75">
      <c r="A7" s="904">
        <v>1</v>
      </c>
      <c r="B7"/>
      <c r="D7" s="907">
        <v>366</v>
      </c>
      <c r="F7" s="907">
        <v>365</v>
      </c>
      <c r="H7" s="907">
        <v>365</v>
      </c>
      <c r="J7" s="907">
        <v>365</v>
      </c>
      <c r="L7" s="907">
        <v>366</v>
      </c>
    </row>
    <row r="8" spans="1:17" ht="15.75" x14ac:dyDescent="0.75">
      <c r="A8" s="904">
        <v>1</v>
      </c>
      <c r="B8" s="911" t="s">
        <v>358</v>
      </c>
      <c r="C8" s="912"/>
      <c r="D8" s="913">
        <v>1</v>
      </c>
      <c r="E8" s="914"/>
      <c r="F8" s="913">
        <v>2</v>
      </c>
      <c r="G8" s="914"/>
      <c r="H8" s="913">
        <v>3</v>
      </c>
      <c r="I8" s="914"/>
      <c r="J8" s="913">
        <v>4</v>
      </c>
      <c r="K8" s="914"/>
      <c r="L8" s="913">
        <v>5</v>
      </c>
      <c r="M8" s="914"/>
      <c r="N8" s="1385" t="s">
        <v>52</v>
      </c>
      <c r="O8" s="1386"/>
      <c r="P8" s="915"/>
      <c r="Q8" s="915"/>
    </row>
    <row r="9" spans="1:17" x14ac:dyDescent="0.6">
      <c r="A9" s="904">
        <v>1</v>
      </c>
      <c r="B9" s="916" t="s">
        <v>75</v>
      </c>
      <c r="C9" s="917"/>
      <c r="D9" s="1343">
        <v>2029</v>
      </c>
      <c r="E9" s="918"/>
      <c r="F9" s="1343">
        <v>2030</v>
      </c>
      <c r="G9" s="918"/>
      <c r="H9" s="1343">
        <v>2031</v>
      </c>
      <c r="I9" s="918"/>
      <c r="J9" s="1343">
        <v>2032</v>
      </c>
      <c r="K9" s="918"/>
      <c r="L9" s="1343">
        <v>2033</v>
      </c>
      <c r="M9" s="918"/>
      <c r="N9" s="919"/>
      <c r="O9" s="919"/>
      <c r="P9" s="919"/>
      <c r="Q9" s="919"/>
    </row>
    <row r="10" spans="1:17" ht="6" customHeight="1" x14ac:dyDescent="0.75">
      <c r="A10" s="904">
        <v>1</v>
      </c>
      <c r="B10" s="920"/>
      <c r="C10"/>
      <c r="D10" s="921"/>
      <c r="E10" s="921"/>
      <c r="F10" s="921"/>
      <c r="G10" s="921"/>
      <c r="H10" s="921"/>
      <c r="I10" s="921"/>
      <c r="J10" s="921"/>
      <c r="K10" s="921"/>
      <c r="L10" s="921"/>
      <c r="M10" s="921"/>
      <c r="N10" s="921"/>
      <c r="O10" s="921"/>
      <c r="P10" s="921"/>
      <c r="Q10" s="921"/>
    </row>
    <row r="11" spans="1:17" ht="14.75" x14ac:dyDescent="0.75">
      <c r="A11" s="904">
        <v>1</v>
      </c>
      <c r="B11" t="s">
        <v>281</v>
      </c>
      <c r="C11"/>
      <c r="D11" s="922"/>
      <c r="E11" s="605"/>
      <c r="F11" s="922"/>
      <c r="G11" s="605"/>
      <c r="H11" s="922"/>
      <c r="I11" s="605"/>
      <c r="J11" s="922"/>
      <c r="K11" s="605"/>
      <c r="L11" s="922"/>
      <c r="M11" s="605"/>
      <c r="N11" s="605"/>
      <c r="O11" s="605"/>
      <c r="P11" s="605"/>
      <c r="Q11" s="605"/>
    </row>
    <row r="12" spans="1:17" ht="14.75" x14ac:dyDescent="0.75">
      <c r="A12" s="904">
        <v>1</v>
      </c>
      <c r="B12" t="s">
        <v>359</v>
      </c>
      <c r="C12"/>
      <c r="D12" s="605">
        <v>330</v>
      </c>
      <c r="E12" s="605"/>
      <c r="F12" s="605">
        <v>330</v>
      </c>
      <c r="G12" s="605"/>
      <c r="H12" s="605">
        <v>330</v>
      </c>
      <c r="I12" s="605"/>
      <c r="J12" s="605">
        <v>330</v>
      </c>
      <c r="K12" s="605"/>
      <c r="L12" s="605">
        <v>330</v>
      </c>
      <c r="M12" s="605"/>
      <c r="N12" s="1380">
        <v>330</v>
      </c>
      <c r="O12" s="1380"/>
      <c r="P12" s="605"/>
      <c r="Q12" s="605"/>
    </row>
    <row r="13" spans="1:17" ht="14.75" x14ac:dyDescent="0.75">
      <c r="A13" s="904">
        <v>1</v>
      </c>
      <c r="B13" t="s">
        <v>360</v>
      </c>
      <c r="C13"/>
      <c r="D13" s="605">
        <v>120450</v>
      </c>
      <c r="E13" s="605"/>
      <c r="F13" s="605">
        <v>120450</v>
      </c>
      <c r="G13" s="605"/>
      <c r="H13" s="605">
        <v>120450</v>
      </c>
      <c r="I13" s="605"/>
      <c r="J13" s="605">
        <v>120780</v>
      </c>
      <c r="K13" s="605"/>
      <c r="L13" s="605">
        <v>120450</v>
      </c>
      <c r="M13" s="605"/>
      <c r="N13" s="1380">
        <f>SUM(D13:L13)</f>
        <v>602580</v>
      </c>
      <c r="O13" s="1380"/>
      <c r="P13" s="605"/>
      <c r="Q13" s="605"/>
    </row>
    <row r="14" spans="1:17" ht="14.75" x14ac:dyDescent="0.75">
      <c r="A14" s="904">
        <v>1</v>
      </c>
      <c r="B14" t="s">
        <v>361</v>
      </c>
      <c r="C14"/>
      <c r="D14" s="605">
        <v>72364</v>
      </c>
      <c r="E14" s="605"/>
      <c r="F14" s="605">
        <v>77811</v>
      </c>
      <c r="G14" s="605"/>
      <c r="H14" s="605">
        <v>81906</v>
      </c>
      <c r="I14" s="605"/>
      <c r="J14" s="605">
        <v>82130</v>
      </c>
      <c r="K14" s="605"/>
      <c r="L14" s="605">
        <v>81906</v>
      </c>
      <c r="M14" s="605"/>
      <c r="N14" s="1380">
        <f>SUM(D14:L14)</f>
        <v>396117</v>
      </c>
      <c r="O14" s="1380"/>
      <c r="P14" s="605"/>
      <c r="Q14" s="605"/>
    </row>
    <row r="15" spans="1:17" ht="14.75" x14ac:dyDescent="0.75">
      <c r="A15" s="904">
        <v>1</v>
      </c>
      <c r="B15" t="s">
        <v>297</v>
      </c>
      <c r="C15"/>
      <c r="D15" s="923">
        <f>D14/D13</f>
        <v>0.60078040680780409</v>
      </c>
      <c r="E15" s="923"/>
      <c r="F15" s="923">
        <f t="shared" ref="F15:L15" si="0">F14/F13</f>
        <v>0.64600249066002491</v>
      </c>
      <c r="G15" s="923"/>
      <c r="H15" s="923">
        <f t="shared" si="0"/>
        <v>0.68</v>
      </c>
      <c r="I15" s="923"/>
      <c r="J15" s="923">
        <f t="shared" si="0"/>
        <v>0.67999668819340953</v>
      </c>
      <c r="K15" s="923"/>
      <c r="L15" s="923">
        <f t="shared" si="0"/>
        <v>0.68</v>
      </c>
      <c r="M15" s="924"/>
      <c r="N15" s="1387">
        <f>N14/N13</f>
        <v>0.65736831624016723</v>
      </c>
      <c r="O15" s="1387"/>
      <c r="P15" s="924"/>
      <c r="Q15" s="924"/>
    </row>
    <row r="16" spans="1:17" ht="14.75" x14ac:dyDescent="0.75">
      <c r="A16" s="904">
        <v>1</v>
      </c>
      <c r="B16" t="s">
        <v>362</v>
      </c>
      <c r="C16"/>
      <c r="D16" s="606">
        <v>1185.71</v>
      </c>
      <c r="E16" s="606"/>
      <c r="F16" s="606">
        <v>1235.3599999999999</v>
      </c>
      <c r="G16" s="606"/>
      <c r="H16" s="606">
        <v>1274.8900000000001</v>
      </c>
      <c r="I16" s="606"/>
      <c r="J16" s="606">
        <v>1303.07</v>
      </c>
      <c r="K16" s="606"/>
      <c r="L16" s="606">
        <v>1331.86</v>
      </c>
      <c r="M16" s="606"/>
      <c r="N16" s="1384">
        <f>(N22)/N14</f>
        <v>1268.4298073548978</v>
      </c>
      <c r="O16" s="1384"/>
      <c r="P16" s="606"/>
      <c r="Q16" s="606"/>
    </row>
    <row r="17" spans="1:17" ht="14.75" x14ac:dyDescent="0.75">
      <c r="A17" s="904">
        <v>1</v>
      </c>
      <c r="B17" s="925"/>
      <c r="C17" s="925" t="s">
        <v>363</v>
      </c>
      <c r="D17" s="926"/>
      <c r="E17" s="926"/>
      <c r="F17" s="926">
        <f>F16/D16-1</f>
        <v>4.1873645326428788E-2</v>
      </c>
      <c r="G17" s="926"/>
      <c r="H17" s="926">
        <f>H16/F16-1</f>
        <v>3.1998769589431486E-2</v>
      </c>
      <c r="I17" s="926"/>
      <c r="J17" s="926">
        <f>J16/H16-1</f>
        <v>2.2103867784671438E-2</v>
      </c>
      <c r="K17" s="926"/>
      <c r="L17" s="926">
        <f>L16/J16-1</f>
        <v>2.2093978067179831E-2</v>
      </c>
      <c r="M17" s="926"/>
      <c r="N17" s="1379"/>
      <c r="O17" s="1379"/>
      <c r="P17" s="926"/>
      <c r="Q17" s="926"/>
    </row>
    <row r="18" spans="1:17" ht="14.75" x14ac:dyDescent="0.75">
      <c r="A18" s="904">
        <v>1</v>
      </c>
      <c r="B18" t="s">
        <v>364</v>
      </c>
      <c r="C18"/>
      <c r="D18" s="605">
        <f>D22/D13</f>
        <v>712.26418430884189</v>
      </c>
      <c r="E18" s="605"/>
      <c r="F18" s="605">
        <f>F22/F13</f>
        <v>798.0422332918223</v>
      </c>
      <c r="G18" s="605"/>
      <c r="H18" s="605">
        <f>H22/H13</f>
        <v>866.92587795765883</v>
      </c>
      <c r="I18" s="605"/>
      <c r="J18" s="605">
        <f>J22/J13</f>
        <v>886.08493955952974</v>
      </c>
      <c r="K18" s="605"/>
      <c r="L18" s="605">
        <f>L22/L13</f>
        <v>905.66742216687419</v>
      </c>
      <c r="M18" s="605"/>
      <c r="N18" s="1380">
        <f>(N22)/N13</f>
        <v>833.82556672972885</v>
      </c>
      <c r="O18" s="1380"/>
      <c r="P18" s="605"/>
      <c r="Q18" s="605"/>
    </row>
    <row r="19" spans="1:17" ht="14.75" x14ac:dyDescent="0.75">
      <c r="A19" s="904">
        <v>1</v>
      </c>
      <c r="B19" s="927"/>
      <c r="C19" s="927" t="s">
        <v>363</v>
      </c>
      <c r="D19" s="926"/>
      <c r="E19" s="926"/>
      <c r="F19" s="926">
        <f>F18/D18-1</f>
        <v>0.12043010286445432</v>
      </c>
      <c r="G19" s="926"/>
      <c r="H19" s="926">
        <f>H18/F18-1</f>
        <v>8.6315788553821715E-2</v>
      </c>
      <c r="I19" s="926"/>
      <c r="J19" s="926">
        <f>J18/H18-1</f>
        <v>2.2099999652803737E-2</v>
      </c>
      <c r="K19" s="926"/>
      <c r="L19" s="926">
        <f>L18/J18-1</f>
        <v>2.2100006142840911E-2</v>
      </c>
      <c r="M19" s="926"/>
      <c r="N19" s="1379"/>
      <c r="O19" s="1379"/>
      <c r="P19" s="926"/>
      <c r="Q19" s="926"/>
    </row>
    <row r="20" spans="1:17" ht="14.75" x14ac:dyDescent="0.75">
      <c r="A20" s="904">
        <v>1</v>
      </c>
      <c r="B20" s="928"/>
      <c r="C20" s="928"/>
      <c r="D20" s="929" t="s">
        <v>365</v>
      </c>
      <c r="E20" s="929" t="s">
        <v>366</v>
      </c>
      <c r="F20" s="929" t="s">
        <v>365</v>
      </c>
      <c r="G20" s="929" t="s">
        <v>366</v>
      </c>
      <c r="H20" s="929" t="s">
        <v>365</v>
      </c>
      <c r="I20" s="929" t="s">
        <v>366</v>
      </c>
      <c r="J20" s="929" t="s">
        <v>365</v>
      </c>
      <c r="K20" s="929" t="s">
        <v>366</v>
      </c>
      <c r="L20" s="929" t="s">
        <v>365</v>
      </c>
      <c r="M20" s="929" t="s">
        <v>366</v>
      </c>
      <c r="N20" s="1381"/>
      <c r="O20" s="1381"/>
      <c r="P20" s="929"/>
      <c r="Q20" s="929"/>
    </row>
    <row r="21" spans="1:17" x14ac:dyDescent="0.6">
      <c r="A21" s="904">
        <v>1</v>
      </c>
      <c r="B21" s="930" t="s">
        <v>263</v>
      </c>
      <c r="C21" s="930"/>
      <c r="D21" s="613"/>
      <c r="E21" s="613"/>
      <c r="F21" s="613"/>
      <c r="G21" s="613"/>
      <c r="H21" s="613"/>
      <c r="I21" s="613"/>
      <c r="J21" s="613"/>
      <c r="K21" s="613"/>
      <c r="L21" s="613"/>
      <c r="M21" s="613"/>
      <c r="N21" s="613"/>
      <c r="O21" s="613"/>
      <c r="P21" s="613"/>
      <c r="Q21" s="613"/>
    </row>
    <row r="22" spans="1:17" ht="14.75" x14ac:dyDescent="0.75">
      <c r="A22" s="904">
        <v>1</v>
      </c>
      <c r="B22"/>
      <c r="C22" s="907" t="s">
        <v>241</v>
      </c>
      <c r="D22" s="605">
        <v>85792221</v>
      </c>
      <c r="E22" s="923">
        <f>D22/D28</f>
        <v>0.66922074495032036</v>
      </c>
      <c r="F22" s="605">
        <v>96124187</v>
      </c>
      <c r="G22" s="923">
        <f>F22/F28</f>
        <v>0.67347521242393582</v>
      </c>
      <c r="H22" s="605">
        <v>104421222</v>
      </c>
      <c r="I22" s="923">
        <f>H22/H28</f>
        <v>0.67559140810733198</v>
      </c>
      <c r="J22" s="605">
        <v>107021339</v>
      </c>
      <c r="K22" s="923">
        <f>J22/J28</f>
        <v>0.67559140874121015</v>
      </c>
      <c r="L22" s="605">
        <v>109087641</v>
      </c>
      <c r="M22" s="923">
        <f>L22/L28</f>
        <v>0.67559141042346693</v>
      </c>
      <c r="N22" s="1382">
        <f>D22+F22+H22+J22+L22</f>
        <v>502446610</v>
      </c>
      <c r="O22" s="1382"/>
      <c r="P22" s="923"/>
      <c r="Q22" s="923"/>
    </row>
    <row r="23" spans="1:17" ht="14.75" x14ac:dyDescent="0.75">
      <c r="A23" s="904" t="e">
        <v>#REF!</v>
      </c>
      <c r="B23"/>
      <c r="C23" s="907" t="s">
        <v>367</v>
      </c>
      <c r="D23" s="605">
        <v>40140786</v>
      </c>
      <c r="E23" s="923">
        <f>D23/D28</f>
        <v>0.31311751108310149</v>
      </c>
      <c r="F23" s="605">
        <v>44116018</v>
      </c>
      <c r="G23" s="923">
        <f>F23/F28</f>
        <v>0.30909020425679312</v>
      </c>
      <c r="H23" s="605">
        <v>47464192</v>
      </c>
      <c r="I23" s="923">
        <f>H23/H28</f>
        <v>0.30708700486149032</v>
      </c>
      <c r="J23" s="605">
        <v>48646063</v>
      </c>
      <c r="K23" s="923">
        <f>J23/J28</f>
        <v>0.30708700282551743</v>
      </c>
      <c r="L23" s="605">
        <v>49585291</v>
      </c>
      <c r="M23" s="923">
        <f>L23/L28</f>
        <v>0.30708700248590071</v>
      </c>
      <c r="N23" s="1382">
        <f>D23+F23+H23+J23+L23</f>
        <v>229952350</v>
      </c>
      <c r="O23" s="1382"/>
      <c r="P23" s="923"/>
      <c r="Q23" s="923"/>
    </row>
    <row r="24" spans="1:17" ht="14.75" x14ac:dyDescent="0.75">
      <c r="A24" s="904" t="e">
        <v>#REF!</v>
      </c>
      <c r="B24"/>
      <c r="C24" s="907" t="s">
        <v>368</v>
      </c>
      <c r="D24" s="605">
        <v>2264186</v>
      </c>
      <c r="E24" s="923">
        <f>D24/D28</f>
        <v>1.7661743966578113E-2</v>
      </c>
      <c r="F24" s="605">
        <v>2488414</v>
      </c>
      <c r="G24" s="923">
        <f>F24/F28</f>
        <v>1.7434583319271099E-2</v>
      </c>
      <c r="H24" s="605">
        <v>2677271</v>
      </c>
      <c r="I24" s="923">
        <f>H24/H28</f>
        <v>1.7321587031177674E-2</v>
      </c>
      <c r="J24" s="605">
        <v>2743936</v>
      </c>
      <c r="K24" s="923">
        <f>J24/J28</f>
        <v>1.7321588433272372E-2</v>
      </c>
      <c r="L24" s="605">
        <v>2796914</v>
      </c>
      <c r="M24" s="923">
        <f>L24/L28</f>
        <v>1.732158709063239E-2</v>
      </c>
      <c r="N24" s="1382">
        <f t="shared" ref="N24:N27" si="1">D24+F24+H24+J24+L24</f>
        <v>12970721</v>
      </c>
      <c r="O24" s="1382"/>
      <c r="P24" s="923"/>
      <c r="Q24" s="923"/>
    </row>
    <row r="25" spans="1:17" ht="14.65" hidden="1" customHeight="1" x14ac:dyDescent="0.75">
      <c r="A25" s="904" t="e">
        <v>#REF!</v>
      </c>
      <c r="B25"/>
      <c r="D25" s="605"/>
      <c r="E25" s="923">
        <v>0</v>
      </c>
      <c r="F25" s="605"/>
      <c r="G25" s="923">
        <v>0</v>
      </c>
      <c r="H25" s="605"/>
      <c r="I25" s="923">
        <v>0</v>
      </c>
      <c r="J25" s="605"/>
      <c r="K25" s="923">
        <v>0</v>
      </c>
      <c r="L25" s="605"/>
      <c r="M25" s="923">
        <v>0</v>
      </c>
      <c r="N25" s="1382">
        <f t="shared" si="1"/>
        <v>0</v>
      </c>
      <c r="O25" s="1382"/>
      <c r="P25" s="923"/>
      <c r="Q25" s="923"/>
    </row>
    <row r="26" spans="1:17" ht="14.65" hidden="1" customHeight="1" x14ac:dyDescent="0.75">
      <c r="A26" s="904" t="e">
        <v>#REF!</v>
      </c>
      <c r="B26"/>
      <c r="D26" s="605"/>
      <c r="E26" s="923">
        <v>0</v>
      </c>
      <c r="F26" s="605"/>
      <c r="G26" s="923">
        <v>0</v>
      </c>
      <c r="H26" s="605"/>
      <c r="I26" s="923">
        <v>0</v>
      </c>
      <c r="J26" s="605"/>
      <c r="K26" s="923">
        <v>0</v>
      </c>
      <c r="L26" s="605"/>
      <c r="M26" s="923">
        <v>0</v>
      </c>
      <c r="N26" s="1382">
        <f t="shared" si="1"/>
        <v>0</v>
      </c>
      <c r="O26" s="1382"/>
      <c r="P26" s="923"/>
      <c r="Q26" s="923"/>
    </row>
    <row r="27" spans="1:17" ht="14.75" x14ac:dyDescent="0.75">
      <c r="B27"/>
      <c r="C27" s="907" t="s">
        <v>369</v>
      </c>
      <c r="D27" s="605">
        <v>0</v>
      </c>
      <c r="E27" s="923">
        <f>D27/D28</f>
        <v>0</v>
      </c>
      <c r="F27" s="605">
        <v>0</v>
      </c>
      <c r="G27" s="923">
        <f>F27/F28</f>
        <v>0</v>
      </c>
      <c r="H27" s="605">
        <v>0</v>
      </c>
      <c r="I27" s="923">
        <f>H27/H28</f>
        <v>0</v>
      </c>
      <c r="J27" s="605">
        <v>0</v>
      </c>
      <c r="K27" s="923">
        <f>J27/J28</f>
        <v>0</v>
      </c>
      <c r="L27" s="605">
        <v>0</v>
      </c>
      <c r="M27" s="923">
        <f>L27/L28</f>
        <v>0</v>
      </c>
      <c r="N27" s="1382">
        <f t="shared" si="1"/>
        <v>0</v>
      </c>
      <c r="O27" s="1382"/>
      <c r="P27" s="923"/>
      <c r="Q27" s="923"/>
    </row>
    <row r="28" spans="1:17" ht="14.75" x14ac:dyDescent="0.75">
      <c r="A28" s="904">
        <v>1</v>
      </c>
      <c r="B28" s="928"/>
      <c r="C28" s="931" t="s">
        <v>370</v>
      </c>
      <c r="D28" s="932">
        <f>SUM(D22:D27)</f>
        <v>128197193</v>
      </c>
      <c r="E28" s="933">
        <v>1</v>
      </c>
      <c r="F28" s="932">
        <f>SUM(F22:F27)</f>
        <v>142728619</v>
      </c>
      <c r="G28" s="933">
        <v>1</v>
      </c>
      <c r="H28" s="932">
        <f>SUM(H22:H27)</f>
        <v>154562685</v>
      </c>
      <c r="I28" s="933">
        <v>1</v>
      </c>
      <c r="J28" s="932">
        <f>SUM(J22:J27)</f>
        <v>158411338</v>
      </c>
      <c r="K28" s="933">
        <v>0.99999999999999989</v>
      </c>
      <c r="L28" s="932">
        <f>SUM(L22:L27)</f>
        <v>161469846</v>
      </c>
      <c r="M28" s="933">
        <v>1</v>
      </c>
      <c r="N28" s="1383">
        <f>SUM(N22:O27)</f>
        <v>745369681</v>
      </c>
      <c r="O28" s="1383"/>
      <c r="P28" s="933"/>
      <c r="Q28" s="933"/>
    </row>
    <row r="29" spans="1:17" ht="14.75" x14ac:dyDescent="0.75">
      <c r="A29" s="904">
        <v>1</v>
      </c>
      <c r="B29" s="930" t="s">
        <v>371</v>
      </c>
      <c r="C29" s="930"/>
      <c r="D29" s="614"/>
      <c r="E29" s="615"/>
      <c r="F29" s="614"/>
      <c r="G29" s="615"/>
      <c r="H29" s="614"/>
      <c r="I29" s="615"/>
      <c r="J29" s="614"/>
      <c r="K29" s="615"/>
      <c r="L29" s="614"/>
      <c r="M29" s="615"/>
      <c r="N29" s="615"/>
      <c r="O29" s="615"/>
      <c r="P29" s="615"/>
      <c r="Q29" s="615"/>
    </row>
    <row r="30" spans="1:17" ht="14.75" x14ac:dyDescent="0.75">
      <c r="A30" s="904" t="e">
        <v>#REF!</v>
      </c>
      <c r="B30"/>
      <c r="C30" s="907" t="s">
        <v>241</v>
      </c>
      <c r="D30" s="605">
        <v>19047771</v>
      </c>
      <c r="E30" s="615">
        <f>D30/D22</f>
        <v>0.22202212249523182</v>
      </c>
      <c r="F30" s="605">
        <v>20348278</v>
      </c>
      <c r="G30" s="615">
        <f>F30/F22</f>
        <v>0.2116873872753795</v>
      </c>
      <c r="H30" s="605">
        <v>21470803</v>
      </c>
      <c r="I30" s="615">
        <f>H30/H22</f>
        <v>0.2056172355462379</v>
      </c>
      <c r="J30" s="605">
        <v>21982457</v>
      </c>
      <c r="K30" s="615">
        <f>J30/J22</f>
        <v>0.20540255995115142</v>
      </c>
      <c r="L30" s="605">
        <v>22430299</v>
      </c>
      <c r="M30" s="615">
        <f>L30/L22</f>
        <v>0.20561723394495257</v>
      </c>
      <c r="N30" s="934"/>
      <c r="O30" s="935">
        <f>D30+F30+H30+J30+L30</f>
        <v>105279608</v>
      </c>
      <c r="P30" s="936"/>
      <c r="Q30" s="615"/>
    </row>
    <row r="31" spans="1:17" ht="14.75" x14ac:dyDescent="0.75">
      <c r="A31" s="904" t="e">
        <v>#REF!</v>
      </c>
      <c r="B31"/>
      <c r="C31" s="907" t="s">
        <v>367</v>
      </c>
      <c r="D31" s="605">
        <v>25196010</v>
      </c>
      <c r="E31" s="615">
        <f>D31/D23</f>
        <v>0.62769099738106771</v>
      </c>
      <c r="F31" s="605">
        <v>26957209</v>
      </c>
      <c r="G31" s="615">
        <f>F31/F23</f>
        <v>0.61105263398886089</v>
      </c>
      <c r="H31" s="605">
        <v>28478515</v>
      </c>
      <c r="I31" s="615">
        <f>H31/H23</f>
        <v>0.59999999578629715</v>
      </c>
      <c r="J31" s="605">
        <v>29159726</v>
      </c>
      <c r="K31" s="615">
        <f>J31/J23</f>
        <v>0.59942622694872549</v>
      </c>
      <c r="L31" s="605">
        <v>29751175</v>
      </c>
      <c r="M31" s="615">
        <f>L31/L23</f>
        <v>0.60000000806690834</v>
      </c>
      <c r="N31" s="934"/>
      <c r="O31" s="935">
        <f t="shared" ref="O31:O33" si="2">D31+F31+H31+J31+L31</f>
        <v>139542635</v>
      </c>
      <c r="P31" s="615"/>
      <c r="Q31" s="615"/>
    </row>
    <row r="32" spans="1:17" ht="14.65" hidden="1" customHeight="1" x14ac:dyDescent="0.75">
      <c r="A32" s="904" t="e">
        <v>#REF!</v>
      </c>
      <c r="B32"/>
      <c r="C32" s="907" t="s">
        <v>372</v>
      </c>
      <c r="D32" s="605">
        <v>0</v>
      </c>
      <c r="E32" s="615">
        <v>0</v>
      </c>
      <c r="F32" s="605">
        <v>0</v>
      </c>
      <c r="G32" s="615">
        <v>0</v>
      </c>
      <c r="H32" s="605">
        <v>0</v>
      </c>
      <c r="I32" s="615">
        <v>0</v>
      </c>
      <c r="J32" s="605">
        <v>0</v>
      </c>
      <c r="K32" s="615">
        <v>0</v>
      </c>
      <c r="L32" s="605">
        <v>0</v>
      </c>
      <c r="M32" s="615">
        <v>0</v>
      </c>
      <c r="N32" s="934"/>
      <c r="O32" s="935">
        <f t="shared" si="2"/>
        <v>0</v>
      </c>
      <c r="P32" s="615"/>
      <c r="Q32" s="615"/>
    </row>
    <row r="33" spans="1:17" ht="14.75" x14ac:dyDescent="0.75">
      <c r="A33" s="904" t="e">
        <v>#REF!</v>
      </c>
      <c r="B33"/>
      <c r="C33" s="907" t="s">
        <v>368</v>
      </c>
      <c r="D33" s="605">
        <v>1278144</v>
      </c>
      <c r="E33" s="615">
        <f>D33/D24</f>
        <v>0.56450485958309082</v>
      </c>
      <c r="F33" s="605">
        <v>1383034</v>
      </c>
      <c r="G33" s="615">
        <f>F33/F24</f>
        <v>0.5557893501644019</v>
      </c>
      <c r="H33" s="605">
        <v>1472499</v>
      </c>
      <c r="I33" s="615">
        <f>H33/H24</f>
        <v>0.54999998132426642</v>
      </c>
      <c r="J33" s="605">
        <v>1508340</v>
      </c>
      <c r="K33" s="615">
        <f>J33/J24</f>
        <v>0.54969940989877319</v>
      </c>
      <c r="L33" s="605">
        <v>1538303</v>
      </c>
      <c r="M33" s="615">
        <f>L33/L24</f>
        <v>0.55000010726107418</v>
      </c>
      <c r="N33" s="934"/>
      <c r="O33" s="935">
        <f t="shared" si="2"/>
        <v>7180320</v>
      </c>
      <c r="P33" s="615"/>
      <c r="Q33" s="615"/>
    </row>
    <row r="34" spans="1:17" ht="14.65" hidden="1" customHeight="1" x14ac:dyDescent="0.75">
      <c r="A34" s="904" t="e">
        <v>#REF!</v>
      </c>
      <c r="B34"/>
      <c r="C34" s="907" t="s">
        <v>373</v>
      </c>
      <c r="D34" s="605"/>
      <c r="E34" s="615">
        <v>0</v>
      </c>
      <c r="F34" s="605"/>
      <c r="G34" s="615">
        <v>0</v>
      </c>
      <c r="H34" s="605"/>
      <c r="I34" s="615">
        <v>0</v>
      </c>
      <c r="J34" s="605"/>
      <c r="K34" s="615">
        <v>0</v>
      </c>
      <c r="L34" s="605"/>
      <c r="M34" s="615">
        <v>0</v>
      </c>
      <c r="N34" s="615"/>
      <c r="O34" s="615"/>
      <c r="P34" s="615"/>
      <c r="Q34" s="615"/>
    </row>
    <row r="35" spans="1:17" ht="14.65" hidden="1" customHeight="1" x14ac:dyDescent="0.75">
      <c r="A35" s="904" t="e">
        <v>#REF!</v>
      </c>
      <c r="B35"/>
      <c r="C35" s="907" t="s">
        <v>374</v>
      </c>
      <c r="D35" s="605"/>
      <c r="E35" s="615">
        <v>0</v>
      </c>
      <c r="F35" s="605"/>
      <c r="G35" s="615">
        <v>0</v>
      </c>
      <c r="H35" s="605"/>
      <c r="I35" s="615">
        <v>0</v>
      </c>
      <c r="J35" s="605"/>
      <c r="K35" s="615">
        <v>0</v>
      </c>
      <c r="L35" s="605"/>
      <c r="M35" s="615">
        <v>0</v>
      </c>
      <c r="N35" s="615"/>
      <c r="O35" s="615"/>
      <c r="P35" s="615"/>
      <c r="Q35" s="615"/>
    </row>
    <row r="36" spans="1:17" ht="14.75" x14ac:dyDescent="0.75">
      <c r="A36" s="904">
        <v>1</v>
      </c>
      <c r="B36" s="928"/>
      <c r="C36" s="937" t="s">
        <v>375</v>
      </c>
      <c r="D36" s="938">
        <f>SUM(D30:D35)</f>
        <v>45521925</v>
      </c>
      <c r="E36" s="939">
        <f>D36/D28</f>
        <v>0.35509299333878552</v>
      </c>
      <c r="F36" s="938">
        <f>SUM(F30:F35)</f>
        <v>48688521</v>
      </c>
      <c r="G36" s="939">
        <f>F36/F28</f>
        <v>0.34112654729742742</v>
      </c>
      <c r="H36" s="938">
        <f>SUM(H30:H35)</f>
        <v>51421817</v>
      </c>
      <c r="I36" s="939">
        <f>H36/H28</f>
        <v>0.332692311860395</v>
      </c>
      <c r="J36" s="938">
        <f>SUM(J30:J35)</f>
        <v>52650523</v>
      </c>
      <c r="K36" s="939">
        <f>J36/J28</f>
        <v>0.33236587522542105</v>
      </c>
      <c r="L36" s="938">
        <f>SUM(L30:L35)</f>
        <v>53719777</v>
      </c>
      <c r="M36" s="939">
        <f>L36/L28</f>
        <v>0.33269231581480546</v>
      </c>
      <c r="N36" s="940"/>
      <c r="O36" s="941">
        <f>D36+F36+H36+J36+L36</f>
        <v>252002563</v>
      </c>
      <c r="P36" s="939"/>
      <c r="Q36" s="939"/>
    </row>
    <row r="37" spans="1:17" ht="14.75" x14ac:dyDescent="0.75">
      <c r="A37" s="904">
        <v>1</v>
      </c>
      <c r="B37" s="620" t="s">
        <v>376</v>
      </c>
      <c r="C37" s="620"/>
      <c r="D37" s="621">
        <f>D28-D36</f>
        <v>82675268</v>
      </c>
      <c r="E37" s="622">
        <f>D37/D28</f>
        <v>0.64490700666121448</v>
      </c>
      <c r="F37" s="621">
        <f>F28-F36</f>
        <v>94040098</v>
      </c>
      <c r="G37" s="622">
        <f>F37/F28</f>
        <v>0.65887345270257258</v>
      </c>
      <c r="H37" s="621">
        <f>H28-H36</f>
        <v>103140868</v>
      </c>
      <c r="I37" s="622">
        <f>H37/H28</f>
        <v>0.66730768813960495</v>
      </c>
      <c r="J37" s="621">
        <f>J28-J36</f>
        <v>105760815</v>
      </c>
      <c r="K37" s="622">
        <f>J37/J28</f>
        <v>0.66763412477457895</v>
      </c>
      <c r="L37" s="621">
        <f>L28-L36</f>
        <v>107750069</v>
      </c>
      <c r="M37" s="622">
        <f>L37/L28</f>
        <v>0.66730768418519459</v>
      </c>
      <c r="N37" s="622"/>
      <c r="O37" s="942">
        <f>D37+F37+H37+J37+L37</f>
        <v>493367118</v>
      </c>
      <c r="P37" s="622"/>
      <c r="Q37" s="622"/>
    </row>
    <row r="38" spans="1:17" ht="6.75" customHeight="1" x14ac:dyDescent="0.75">
      <c r="A38" s="904">
        <v>1</v>
      </c>
      <c r="B38" s="930"/>
      <c r="C38" s="613"/>
      <c r="D38" s="614"/>
      <c r="E38" s="615"/>
      <c r="F38" s="614"/>
      <c r="G38" s="615"/>
      <c r="H38" s="614"/>
      <c r="I38" s="615"/>
      <c r="J38" s="614"/>
      <c r="K38" s="615"/>
      <c r="L38" s="614"/>
      <c r="M38" s="615"/>
      <c r="N38" s="615"/>
      <c r="O38" s="615"/>
      <c r="P38" s="615"/>
      <c r="Q38" s="615"/>
    </row>
    <row r="39" spans="1:17" ht="14.75" x14ac:dyDescent="0.75">
      <c r="A39" s="904">
        <v>1</v>
      </c>
      <c r="B39" s="930" t="s">
        <v>377</v>
      </c>
      <c r="C39" s="930"/>
      <c r="D39" s="614"/>
      <c r="E39" s="615"/>
      <c r="F39" s="614"/>
      <c r="G39" s="615"/>
      <c r="H39" s="614"/>
      <c r="I39" s="615"/>
      <c r="J39" s="614"/>
      <c r="K39" s="615"/>
      <c r="L39" s="614"/>
      <c r="M39" s="615"/>
      <c r="N39" s="615"/>
      <c r="O39" s="615"/>
      <c r="P39" s="615"/>
      <c r="Q39" s="615"/>
    </row>
    <row r="40" spans="1:17" ht="14.65" customHeight="1" x14ac:dyDescent="0.75">
      <c r="A40" s="904" t="e">
        <v>#REF!</v>
      </c>
      <c r="B40"/>
      <c r="C40" s="613" t="s">
        <v>378</v>
      </c>
      <c r="D40" s="605"/>
      <c r="E40" s="615">
        <f>D40/D28</f>
        <v>0</v>
      </c>
      <c r="F40" s="605"/>
      <c r="G40" s="615">
        <f>F40/$F$28</f>
        <v>0</v>
      </c>
      <c r="H40" s="605"/>
      <c r="I40" s="615">
        <f>H40/$F$28</f>
        <v>0</v>
      </c>
      <c r="J40" s="605"/>
      <c r="K40" s="615">
        <f t="shared" ref="K40:K45" si="3">J40/$F$28</f>
        <v>0</v>
      </c>
      <c r="L40" s="605"/>
      <c r="M40" s="615">
        <f t="shared" ref="M40:M45" si="4">L40/$F$28</f>
        <v>0</v>
      </c>
      <c r="N40" s="615"/>
      <c r="O40" s="615"/>
      <c r="P40" s="615"/>
      <c r="Q40" s="615"/>
    </row>
    <row r="41" spans="1:17" ht="14.65" customHeight="1" x14ac:dyDescent="0.75">
      <c r="A41" s="904" t="e">
        <v>#REF!</v>
      </c>
      <c r="B41"/>
      <c r="C41" s="613" t="s">
        <v>379</v>
      </c>
      <c r="D41" s="605">
        <v>17134437</v>
      </c>
      <c r="E41" s="615">
        <f>D41/D28</f>
        <v>0.13365688123920155</v>
      </c>
      <c r="F41" s="605">
        <v>18515407</v>
      </c>
      <c r="G41" s="615">
        <f t="shared" ref="G41:G45" si="5">F41/$F$28</f>
        <v>0.12972455790383566</v>
      </c>
      <c r="H41" s="605">
        <v>19668274</v>
      </c>
      <c r="I41" s="615">
        <f t="shared" ref="I41:I45" si="6">H41/$F$28</f>
        <v>0.13780189381640412</v>
      </c>
      <c r="J41" s="605">
        <v>20140026</v>
      </c>
      <c r="K41" s="615">
        <f t="shared" si="3"/>
        <v>0.1411071314296119</v>
      </c>
      <c r="L41" s="605">
        <v>20547218</v>
      </c>
      <c r="M41" s="615">
        <f t="shared" si="4"/>
        <v>0.14396004209919525</v>
      </c>
      <c r="N41" s="615"/>
      <c r="O41" s="615"/>
      <c r="P41" s="615"/>
      <c r="Q41" s="615"/>
    </row>
    <row r="42" spans="1:17" ht="14.65" customHeight="1" x14ac:dyDescent="0.75">
      <c r="A42" s="904" t="e">
        <v>#REF!</v>
      </c>
      <c r="B42"/>
      <c r="C42" s="613" t="s">
        <v>380</v>
      </c>
      <c r="D42" s="605">
        <v>5487741</v>
      </c>
      <c r="E42" s="615">
        <f>D42/D28</f>
        <v>4.2807029323957198E-2</v>
      </c>
      <c r="F42" s="605">
        <v>5903530</v>
      </c>
      <c r="G42" s="615">
        <f t="shared" si="5"/>
        <v>4.1361921956240603E-2</v>
      </c>
      <c r="H42" s="605">
        <v>6252516</v>
      </c>
      <c r="I42" s="615">
        <f t="shared" si="6"/>
        <v>4.3807023733621359E-2</v>
      </c>
      <c r="J42" s="605">
        <v>6401593</v>
      </c>
      <c r="K42" s="615">
        <f t="shared" si="3"/>
        <v>4.485150241662466E-2</v>
      </c>
      <c r="L42" s="605">
        <v>6531931</v>
      </c>
      <c r="M42" s="615">
        <f t="shared" si="4"/>
        <v>4.5764689981341443E-2</v>
      </c>
      <c r="N42" s="615"/>
      <c r="O42" s="615"/>
      <c r="P42" s="615"/>
      <c r="Q42" s="615"/>
    </row>
    <row r="43" spans="1:17" ht="14.65" customHeight="1" x14ac:dyDescent="0.75">
      <c r="B43"/>
      <c r="C43" s="613" t="s">
        <v>381</v>
      </c>
      <c r="D43" s="605">
        <v>1715844</v>
      </c>
      <c r="E43" s="615">
        <f>D43/D28</f>
        <v>1.3384411622803629E-2</v>
      </c>
      <c r="F43" s="605">
        <v>1922484</v>
      </c>
      <c r="G43" s="615">
        <f t="shared" si="5"/>
        <v>1.3469506070117584E-2</v>
      </c>
      <c r="H43" s="605">
        <v>2088424</v>
      </c>
      <c r="I43" s="615">
        <f t="shared" si="6"/>
        <v>1.4632132046341737E-2</v>
      </c>
      <c r="J43" s="605">
        <v>2140427</v>
      </c>
      <c r="K43" s="615">
        <f t="shared" si="3"/>
        <v>1.4996480838926915E-2</v>
      </c>
      <c r="L43" s="605">
        <v>2181753</v>
      </c>
      <c r="M43" s="615">
        <f t="shared" si="4"/>
        <v>1.5286023330751908E-2</v>
      </c>
      <c r="N43" s="615"/>
      <c r="O43" s="615"/>
      <c r="P43" s="615"/>
      <c r="Q43" s="615"/>
    </row>
    <row r="44" spans="1:17" ht="14.65" customHeight="1" x14ac:dyDescent="0.75">
      <c r="A44" s="904" t="e">
        <v>#REF!</v>
      </c>
      <c r="B44"/>
      <c r="C44" s="613" t="s">
        <v>382</v>
      </c>
      <c r="D44" s="605">
        <v>5417776</v>
      </c>
      <c r="E44" s="615">
        <f>D44/D28</f>
        <v>4.2261268544312044E-2</v>
      </c>
      <c r="F44" s="605">
        <v>5798037</v>
      </c>
      <c r="G44" s="615">
        <f t="shared" si="5"/>
        <v>4.0622805998003809E-2</v>
      </c>
      <c r="H44" s="605">
        <v>6119477</v>
      </c>
      <c r="I44" s="615">
        <f t="shared" si="6"/>
        <v>4.287491214358348E-2</v>
      </c>
      <c r="J44" s="605">
        <v>6264356</v>
      </c>
      <c r="K44" s="615">
        <f t="shared" si="3"/>
        <v>4.3889978365165852E-2</v>
      </c>
      <c r="L44" s="605">
        <v>6392947</v>
      </c>
      <c r="M44" s="615">
        <f t="shared" si="4"/>
        <v>4.4790925917947824E-2</v>
      </c>
      <c r="N44" s="615"/>
      <c r="O44" s="615"/>
      <c r="P44" s="615"/>
      <c r="Q44" s="615"/>
    </row>
    <row r="45" spans="1:17" ht="14.65" customHeight="1" x14ac:dyDescent="0.75">
      <c r="A45" s="904" t="e">
        <v>#REF!</v>
      </c>
      <c r="B45"/>
      <c r="C45" s="613" t="s">
        <v>383</v>
      </c>
      <c r="D45" s="605">
        <v>5257694</v>
      </c>
      <c r="E45" s="619">
        <f>D45/D28</f>
        <v>4.1012551655479693E-2</v>
      </c>
      <c r="F45" s="605">
        <v>5596617</v>
      </c>
      <c r="G45" s="619">
        <f t="shared" si="5"/>
        <v>3.9211596379279755E-2</v>
      </c>
      <c r="H45" s="605">
        <v>5885560</v>
      </c>
      <c r="I45" s="619">
        <f t="shared" si="6"/>
        <v>4.1236018685222475E-2</v>
      </c>
      <c r="J45" s="605">
        <v>6023871</v>
      </c>
      <c r="K45" s="619">
        <f t="shared" si="3"/>
        <v>4.2205067506468345E-2</v>
      </c>
      <c r="L45" s="605">
        <v>6148576</v>
      </c>
      <c r="M45" s="619">
        <f t="shared" si="4"/>
        <v>4.3078788564471435E-2</v>
      </c>
      <c r="N45" s="615"/>
      <c r="O45" s="615"/>
      <c r="P45" s="615"/>
      <c r="Q45" s="615"/>
    </row>
    <row r="46" spans="1:17" ht="14.75" x14ac:dyDescent="0.75">
      <c r="A46" s="904">
        <v>1</v>
      </c>
      <c r="B46" s="928"/>
      <c r="C46" s="937" t="s">
        <v>384</v>
      </c>
      <c r="D46" s="938">
        <f>SUM(D41:D45)</f>
        <v>35013492</v>
      </c>
      <c r="E46" s="939">
        <f>D46/D28</f>
        <v>0.27312214238575411</v>
      </c>
      <c r="F46" s="938">
        <f>SUM(F41:F45)</f>
        <v>37736075</v>
      </c>
      <c r="G46" s="939">
        <f>F46/F28</f>
        <v>0.26439038830747741</v>
      </c>
      <c r="H46" s="938">
        <f>SUM(H41:H45)</f>
        <v>40014251</v>
      </c>
      <c r="I46" s="939">
        <f>H46/H28</f>
        <v>0.25888687816208678</v>
      </c>
      <c r="J46" s="938">
        <f>SUM(J41:J45)</f>
        <v>40970273</v>
      </c>
      <c r="K46" s="939">
        <f>J46/J28</f>
        <v>0.25863220093501138</v>
      </c>
      <c r="L46" s="938">
        <f>SUM(L41:L45)</f>
        <v>41802425</v>
      </c>
      <c r="M46" s="939">
        <f>L46/L28</f>
        <v>0.25888688219842609</v>
      </c>
      <c r="N46" s="940"/>
      <c r="O46" s="941">
        <f t="shared" ref="O46:O52" si="7">D46+F46+H46+J46+L46</f>
        <v>195536516</v>
      </c>
      <c r="P46" s="939"/>
      <c r="Q46" s="939"/>
    </row>
    <row r="47" spans="1:17" ht="14.75" x14ac:dyDescent="0.75">
      <c r="A47" s="904">
        <v>1</v>
      </c>
      <c r="B47" s="620" t="s">
        <v>385</v>
      </c>
      <c r="C47" s="620"/>
      <c r="D47" s="621">
        <f>D37-D46</f>
        <v>47661776</v>
      </c>
      <c r="E47" s="622">
        <f>D47/D28</f>
        <v>0.37178486427546037</v>
      </c>
      <c r="F47" s="621">
        <f>F37-F46</f>
        <v>56304023</v>
      </c>
      <c r="G47" s="622">
        <f>F47/F28</f>
        <v>0.39448306439509512</v>
      </c>
      <c r="H47" s="621">
        <f>H37-H46</f>
        <v>63126617</v>
      </c>
      <c r="I47" s="622">
        <f>H47/H28</f>
        <v>0.40842080997751817</v>
      </c>
      <c r="J47" s="621">
        <f>J37-J46</f>
        <v>64790542</v>
      </c>
      <c r="K47" s="622">
        <f>J47/J28</f>
        <v>0.40900192383956757</v>
      </c>
      <c r="L47" s="621">
        <f>L37-L46</f>
        <v>65947644</v>
      </c>
      <c r="M47" s="622">
        <f>L47/L28</f>
        <v>0.4084208019867685</v>
      </c>
      <c r="N47" s="622"/>
      <c r="O47" s="942">
        <f t="shared" si="7"/>
        <v>297830602</v>
      </c>
      <c r="P47" s="622">
        <f>O47/N28</f>
        <v>0.39957434490818794</v>
      </c>
      <c r="Q47" s="622"/>
    </row>
    <row r="48" spans="1:17" ht="15" customHeight="1" x14ac:dyDescent="0.75">
      <c r="A48" s="904">
        <v>1</v>
      </c>
      <c r="B48" s="613" t="s">
        <v>386</v>
      </c>
      <c r="C48" s="613"/>
      <c r="D48" s="614">
        <v>150000</v>
      </c>
      <c r="E48" s="615">
        <f>D48/D28</f>
        <v>1.170072421164479E-3</v>
      </c>
      <c r="F48" s="614">
        <v>158000</v>
      </c>
      <c r="G48" s="615">
        <f>F48/F28</f>
        <v>1.1069959277052908E-3</v>
      </c>
      <c r="H48" s="614">
        <v>165000</v>
      </c>
      <c r="I48" s="615">
        <f>H48/H28</f>
        <v>1.0675280388665609E-3</v>
      </c>
      <c r="J48" s="614">
        <v>174000</v>
      </c>
      <c r="K48" s="615">
        <f>J48/J28</f>
        <v>1.0984062264533111E-3</v>
      </c>
      <c r="L48" s="614">
        <v>182000</v>
      </c>
      <c r="M48" s="615">
        <f>L48/L28</f>
        <v>1.1271454361825551E-3</v>
      </c>
      <c r="N48" s="934"/>
      <c r="O48" s="943">
        <f t="shared" si="7"/>
        <v>829000</v>
      </c>
      <c r="P48" s="615"/>
      <c r="Q48" s="615"/>
    </row>
    <row r="49" spans="2:20" ht="15" customHeight="1" x14ac:dyDescent="0.75">
      <c r="B49" s="617" t="s">
        <v>580</v>
      </c>
      <c r="C49" s="617"/>
      <c r="D49" s="618">
        <f>D28*1%</f>
        <v>1281971.93</v>
      </c>
      <c r="E49" s="619">
        <f>D49/D28</f>
        <v>0.01</v>
      </c>
      <c r="F49" s="618">
        <f>F28*2%</f>
        <v>2854572.38</v>
      </c>
      <c r="G49" s="619">
        <f>F49/F28</f>
        <v>0.02</v>
      </c>
      <c r="H49" s="618">
        <f>H28*3%</f>
        <v>4636880.55</v>
      </c>
      <c r="I49" s="619">
        <f>H49/H28</f>
        <v>0.03</v>
      </c>
      <c r="J49" s="618">
        <f>J28*4%</f>
        <v>6336453.5200000005</v>
      </c>
      <c r="K49" s="619">
        <f>J49/J28</f>
        <v>0.04</v>
      </c>
      <c r="L49" s="618">
        <f>L28*4%</f>
        <v>6458793.8399999999</v>
      </c>
      <c r="M49" s="619">
        <f>L49/L28</f>
        <v>0.04</v>
      </c>
      <c r="N49" s="779"/>
      <c r="O49" s="944">
        <f t="shared" si="7"/>
        <v>21568672.219999999</v>
      </c>
      <c r="P49" s="619"/>
      <c r="Q49" s="619"/>
      <c r="T49" s="614"/>
    </row>
    <row r="50" spans="2:20" ht="15" customHeight="1" x14ac:dyDescent="0.75">
      <c r="B50" s="617" t="s">
        <v>301</v>
      </c>
      <c r="C50" s="945"/>
      <c r="D50" s="618">
        <f>D28*1.25%</f>
        <v>1602464.9125000001</v>
      </c>
      <c r="E50" s="619">
        <f>D50/D28</f>
        <v>1.2500000000000001E-2</v>
      </c>
      <c r="F50" s="618">
        <f>F28*1.25%</f>
        <v>1784107.7375</v>
      </c>
      <c r="G50" s="619">
        <f>F50/F28</f>
        <v>1.2500000000000001E-2</v>
      </c>
      <c r="H50" s="618">
        <f>H28*1.5%</f>
        <v>2318440.2749999999</v>
      </c>
      <c r="I50" s="619">
        <f>H50/H28</f>
        <v>1.4999999999999999E-2</v>
      </c>
      <c r="J50" s="618">
        <f>J28*1.75%</f>
        <v>2772198.415</v>
      </c>
      <c r="K50" s="619">
        <f>J50/J28</f>
        <v>1.7500000000000002E-2</v>
      </c>
      <c r="L50" s="618">
        <f>L28*1.75%</f>
        <v>2825722.3050000002</v>
      </c>
      <c r="M50" s="619">
        <f>L50/L28</f>
        <v>1.7500000000000002E-2</v>
      </c>
      <c r="N50" s="779"/>
      <c r="O50" s="944">
        <f t="shared" si="7"/>
        <v>11302933.645</v>
      </c>
      <c r="P50" s="619"/>
      <c r="Q50" s="619"/>
    </row>
    <row r="51" spans="2:20" ht="14.75" x14ac:dyDescent="0.75">
      <c r="B51" s="620" t="s">
        <v>302</v>
      </c>
      <c r="C51" s="620"/>
      <c r="D51" s="621">
        <f>D47-D50</f>
        <v>46059311.087499999</v>
      </c>
      <c r="E51" s="622">
        <f>D51/D28</f>
        <v>0.35928486427546036</v>
      </c>
      <c r="F51" s="621">
        <f>F47-F50</f>
        <v>54519915.262500003</v>
      </c>
      <c r="G51" s="622">
        <f>F51/F28</f>
        <v>0.38198306439509516</v>
      </c>
      <c r="H51" s="621">
        <f>H47-H50</f>
        <v>60808176.725000001</v>
      </c>
      <c r="I51" s="622">
        <f>H51/H28</f>
        <v>0.39342080997751822</v>
      </c>
      <c r="J51" s="621">
        <f>J47-J50</f>
        <v>62018343.585000001</v>
      </c>
      <c r="K51" s="622">
        <f>J51/J28</f>
        <v>0.39150192383956761</v>
      </c>
      <c r="L51" s="621">
        <f>L47-L50</f>
        <v>63121921.695</v>
      </c>
      <c r="M51" s="622">
        <f>L51/L28</f>
        <v>0.39092080198676848</v>
      </c>
      <c r="N51" s="622"/>
      <c r="O51" s="946">
        <f t="shared" si="7"/>
        <v>286527668.35500002</v>
      </c>
      <c r="P51" s="622"/>
      <c r="Q51" s="622"/>
    </row>
    <row r="52" spans="2:20" ht="15" customHeight="1" x14ac:dyDescent="0.75">
      <c r="B52" s="937" t="s">
        <v>309</v>
      </c>
      <c r="C52" s="947"/>
      <c r="D52" s="938">
        <f>D51*5%</f>
        <v>2302965.5543749998</v>
      </c>
      <c r="E52" s="939">
        <f>D52/D28</f>
        <v>1.7964243213773018E-2</v>
      </c>
      <c r="F52" s="938">
        <f>F51*5%</f>
        <v>2725995.7631250005</v>
      </c>
      <c r="G52" s="939">
        <v>2.838954748247291E-2</v>
      </c>
      <c r="H52" s="938">
        <f>H51*6%</f>
        <v>3648490.6034999997</v>
      </c>
      <c r="I52" s="939">
        <v>3.4548810405480461E-2</v>
      </c>
      <c r="J52" s="938">
        <f>J51*6%</f>
        <v>3721100.6151000001</v>
      </c>
      <c r="K52" s="939">
        <v>3.3640879696859687E-2</v>
      </c>
      <c r="L52" s="938">
        <f>L51*6%</f>
        <v>3787315.3016999997</v>
      </c>
      <c r="M52" s="939">
        <v>3.3781567085233215E-2</v>
      </c>
      <c r="N52" s="940"/>
      <c r="O52" s="944">
        <f t="shared" si="7"/>
        <v>16185867.8378</v>
      </c>
      <c r="P52" s="939"/>
      <c r="Q52" s="939"/>
    </row>
    <row r="53" spans="2:20" ht="15" customHeight="1" x14ac:dyDescent="0.75">
      <c r="B53" s="930"/>
      <c r="C53" s="930"/>
      <c r="D53" s="614"/>
      <c r="E53" s="948"/>
      <c r="F53" s="614"/>
      <c r="G53" s="948"/>
      <c r="H53" s="614"/>
      <c r="I53" s="948"/>
      <c r="J53" s="614"/>
      <c r="K53" s="948"/>
      <c r="L53" s="614"/>
      <c r="M53" s="948"/>
      <c r="N53" s="615"/>
      <c r="O53" s="615"/>
      <c r="P53" s="615"/>
      <c r="Q53" s="615"/>
    </row>
    <row r="54" spans="2:20" ht="6.75" customHeight="1" x14ac:dyDescent="0.75">
      <c r="B54" s="930"/>
      <c r="C54" s="930"/>
      <c r="D54" s="614"/>
      <c r="E54" s="615"/>
      <c r="F54" s="614"/>
      <c r="G54" s="615"/>
      <c r="H54" s="614"/>
      <c r="I54" s="615"/>
      <c r="J54" s="614"/>
      <c r="K54" s="615"/>
      <c r="L54" s="614"/>
      <c r="M54" s="615"/>
      <c r="N54" s="615"/>
      <c r="O54" s="615"/>
      <c r="P54" s="615"/>
      <c r="Q54" s="615"/>
    </row>
    <row r="55" spans="2:20" ht="14.75" x14ac:dyDescent="0.75">
      <c r="B55" s="949" t="s">
        <v>387</v>
      </c>
      <c r="C55" s="950"/>
      <c r="D55" s="951">
        <f>D51-D52-D48-D49</f>
        <v>42324373.603124999</v>
      </c>
      <c r="E55" s="952">
        <f>D55/D28</f>
        <v>0.3301505486405229</v>
      </c>
      <c r="F55" s="951">
        <f>F51-F52-F48-F49</f>
        <v>48781347.119374998</v>
      </c>
      <c r="G55" s="952">
        <f>F55/F28</f>
        <v>0.34177691524763509</v>
      </c>
      <c r="H55" s="951">
        <f>H51-H52-H48-H49</f>
        <v>52357805.571500003</v>
      </c>
      <c r="I55" s="952">
        <f>H55/H28</f>
        <v>0.33874803334000053</v>
      </c>
      <c r="J55" s="951">
        <f>J51-J52-J48-J49</f>
        <v>51786789.449899994</v>
      </c>
      <c r="K55" s="952">
        <f>J55/J28</f>
        <v>0.32691340218274018</v>
      </c>
      <c r="L55" s="951">
        <f>L51-L52-L48-L49</f>
        <v>52693812.553299993</v>
      </c>
      <c r="M55" s="952">
        <f>L55/L28</f>
        <v>0.32633840843137979</v>
      </c>
      <c r="N55" s="1378">
        <f>D55+F55+H55+J55+L55</f>
        <v>247944128.29719999</v>
      </c>
      <c r="O55" s="1378"/>
      <c r="P55" s="953">
        <f>N55/N28</f>
        <v>0.33264584623908255</v>
      </c>
      <c r="Q55" s="952"/>
    </row>
    <row r="56" spans="2:20" ht="14.75" x14ac:dyDescent="0.75">
      <c r="B56" s="954" t="s">
        <v>388</v>
      </c>
      <c r="C56" s="955"/>
      <c r="D56" s="621">
        <f>D28/D13</f>
        <v>1064.3187463677875</v>
      </c>
      <c r="E56" s="622"/>
      <c r="F56" s="621">
        <f>F28/F13</f>
        <v>1184.9615525114154</v>
      </c>
      <c r="G56" s="622"/>
      <c r="H56" s="621">
        <f>H28/H13</f>
        <v>1283.2103362391033</v>
      </c>
      <c r="I56" s="622"/>
      <c r="J56" s="621">
        <f>J28/J13</f>
        <v>1311.5692829938732</v>
      </c>
      <c r="K56" s="622"/>
      <c r="L56" s="621">
        <f>L28/L13</f>
        <v>1340.5549688667497</v>
      </c>
      <c r="M56" s="622"/>
      <c r="N56" s="622"/>
      <c r="O56" s="956">
        <f>AVERAGE(D56:L56)</f>
        <v>1236.9229773957859</v>
      </c>
      <c r="P56" s="622"/>
      <c r="Q56" s="622"/>
    </row>
    <row r="57" spans="2:20" ht="14.75" x14ac:dyDescent="0.75">
      <c r="B57" s="954" t="s">
        <v>389</v>
      </c>
      <c r="C57" s="955"/>
      <c r="D57" s="621">
        <f>D47/D13</f>
        <v>395.69760066417598</v>
      </c>
      <c r="E57" s="622"/>
      <c r="F57" s="621">
        <f>F47/F13</f>
        <v>467.44726442507266</v>
      </c>
      <c r="G57" s="622"/>
      <c r="H57" s="621">
        <f>H47/H13</f>
        <v>524.0898048982981</v>
      </c>
      <c r="I57" s="622"/>
      <c r="J57" s="621">
        <f>J47/J13</f>
        <v>536.43435999337635</v>
      </c>
      <c r="K57" s="622"/>
      <c r="L57" s="621">
        <f>L47/L13</f>
        <v>547.51053549190533</v>
      </c>
      <c r="M57" s="622"/>
      <c r="N57" s="622"/>
      <c r="O57" s="956">
        <f t="shared" ref="O57:O59" si="8">AVERAGE(D57:L57)</f>
        <v>494.23591309456572</v>
      </c>
      <c r="P57" s="622"/>
      <c r="Q57" s="622"/>
    </row>
    <row r="58" spans="2:20" ht="14.75" x14ac:dyDescent="0.75">
      <c r="B58" s="954" t="s">
        <v>390</v>
      </c>
      <c r="C58" s="955"/>
      <c r="D58" s="621">
        <f>D67/D13</f>
        <v>32.423665146326279</v>
      </c>
      <c r="E58" s="622"/>
      <c r="F58" s="621">
        <f>F67/F13</f>
        <v>37.443781657326696</v>
      </c>
      <c r="G58" s="622"/>
      <c r="H58" s="621">
        <f>H67/H13</f>
        <v>49.538654034869239</v>
      </c>
      <c r="I58" s="622"/>
      <c r="J58" s="621">
        <f>J67/J13</f>
        <v>53.761376304851794</v>
      </c>
      <c r="K58" s="622"/>
      <c r="L58" s="621">
        <f>L67/L13</f>
        <v>54.902761367372349</v>
      </c>
      <c r="M58" s="622"/>
      <c r="N58" s="622"/>
      <c r="O58" s="956">
        <f t="shared" si="8"/>
        <v>45.614047702149279</v>
      </c>
      <c r="P58" s="622"/>
      <c r="Q58" s="622"/>
    </row>
    <row r="59" spans="2:20" ht="14.75" x14ac:dyDescent="0.75">
      <c r="B59" s="954" t="s">
        <v>391</v>
      </c>
      <c r="C59" s="955"/>
      <c r="D59" s="621">
        <f>D77/D13</f>
        <v>32.859789236197592</v>
      </c>
      <c r="E59" s="622"/>
      <c r="F59" s="621">
        <f>F77/F13</f>
        <v>36.591134366957242</v>
      </c>
      <c r="G59" s="622"/>
      <c r="H59" s="621">
        <f>H77/H13</f>
        <v>39.587572909921136</v>
      </c>
      <c r="I59" s="622"/>
      <c r="J59" s="621">
        <f>J77/J13</f>
        <v>40.415865594469288</v>
      </c>
      <c r="K59" s="622"/>
      <c r="L59" s="621">
        <f>L77/L13</f>
        <v>41.272830083021994</v>
      </c>
      <c r="M59" s="622"/>
      <c r="N59" s="622"/>
      <c r="O59" s="956">
        <f t="shared" si="8"/>
        <v>38.145438438113452</v>
      </c>
      <c r="P59" s="622"/>
      <c r="Q59" s="622"/>
    </row>
    <row r="60" spans="2:20" ht="12.4" customHeight="1" x14ac:dyDescent="0.6">
      <c r="H60" s="614"/>
    </row>
    <row r="61" spans="2:20" hidden="1" x14ac:dyDescent="0.6"/>
    <row r="62" spans="2:20" hidden="1" x14ac:dyDescent="0.6">
      <c r="C62" s="957" t="s">
        <v>392</v>
      </c>
      <c r="O62" s="958">
        <f>N55/N13</f>
        <v>411.4708890059411</v>
      </c>
    </row>
    <row r="63" spans="2:20" hidden="1" x14ac:dyDescent="0.6"/>
    <row r="64" spans="2:20" hidden="1" x14ac:dyDescent="0.6">
      <c r="E64" s="959"/>
      <c r="F64" s="960"/>
      <c r="G64" s="959"/>
      <c r="H64" s="960"/>
      <c r="I64" s="959"/>
      <c r="J64" s="960"/>
      <c r="K64" s="959"/>
      <c r="L64" s="960"/>
      <c r="M64" s="959"/>
      <c r="N64" s="959"/>
      <c r="O64" s="959"/>
      <c r="P64" s="959"/>
      <c r="Q64" s="959"/>
    </row>
    <row r="65" spans="1:15" hidden="1" x14ac:dyDescent="0.6"/>
    <row r="66" spans="1:15" hidden="1" x14ac:dyDescent="0.6"/>
    <row r="67" spans="1:15" hidden="1" x14ac:dyDescent="0.6">
      <c r="D67" s="614">
        <f>D50+D52</f>
        <v>3905430.4668749999</v>
      </c>
      <c r="E67" s="614"/>
      <c r="F67" s="614">
        <f t="shared" ref="F67:L67" si="9">F50+F52</f>
        <v>4510103.5006250003</v>
      </c>
      <c r="G67" s="614"/>
      <c r="H67" s="614">
        <f t="shared" si="9"/>
        <v>5966930.8784999996</v>
      </c>
      <c r="I67" s="614"/>
      <c r="J67" s="614">
        <f t="shared" si="9"/>
        <v>6493299.0301000001</v>
      </c>
      <c r="K67" s="614"/>
      <c r="L67" s="614">
        <f t="shared" si="9"/>
        <v>6613037.6066999994</v>
      </c>
      <c r="O67" s="961">
        <f>SUM(D67:L67)</f>
        <v>27488801.482799999</v>
      </c>
    </row>
    <row r="68" spans="1:15" hidden="1" x14ac:dyDescent="0.6">
      <c r="O68" s="616"/>
    </row>
    <row r="69" spans="1:15" s="616" customFormat="1" hidden="1" x14ac:dyDescent="0.6">
      <c r="A69" s="962"/>
      <c r="B69" s="616" t="s">
        <v>393</v>
      </c>
      <c r="D69" s="616">
        <f>D22*2%</f>
        <v>1715844.42</v>
      </c>
      <c r="F69" s="616">
        <f>F22*2%</f>
        <v>1922483.74</v>
      </c>
      <c r="H69" s="616">
        <f>H22*2%</f>
        <v>2088424.44</v>
      </c>
      <c r="J69" s="616">
        <f>J22*2%</f>
        <v>2140426.7800000003</v>
      </c>
      <c r="L69" s="616">
        <f>L22*2%</f>
        <v>2181752.8199999998</v>
      </c>
      <c r="O69" s="616">
        <f>SUM(D69:L69)</f>
        <v>10048932.199999999</v>
      </c>
    </row>
    <row r="70" spans="1:15" s="616" customFormat="1" hidden="1" x14ac:dyDescent="0.6">
      <c r="A70" s="962"/>
      <c r="B70" s="616" t="s">
        <v>394</v>
      </c>
      <c r="D70" s="963">
        <f>D22*1%</f>
        <v>857922.21</v>
      </c>
      <c r="E70" s="963"/>
      <c r="F70" s="963">
        <f>F22*1%</f>
        <v>961241.87</v>
      </c>
      <c r="G70" s="963"/>
      <c r="H70" s="963">
        <f>H22*1%</f>
        <v>1044212.22</v>
      </c>
      <c r="I70" s="963"/>
      <c r="J70" s="963">
        <f>J22*1%</f>
        <v>1070213.3900000001</v>
      </c>
      <c r="K70" s="963"/>
      <c r="L70" s="963">
        <f>L22*1%</f>
        <v>1090876.4099999999</v>
      </c>
      <c r="O70" s="616">
        <f t="shared" ref="O70:O73" si="10">SUM(D70:L70)</f>
        <v>5024466.0999999996</v>
      </c>
    </row>
    <row r="71" spans="1:15" s="616" customFormat="1" hidden="1" x14ac:dyDescent="0.6">
      <c r="A71" s="962"/>
      <c r="B71" s="616" t="s">
        <v>395</v>
      </c>
      <c r="D71" s="616">
        <v>226000</v>
      </c>
      <c r="F71" s="616">
        <v>226000</v>
      </c>
      <c r="H71" s="616">
        <v>226000</v>
      </c>
      <c r="J71" s="616">
        <v>226000</v>
      </c>
      <c r="L71" s="616">
        <v>226000</v>
      </c>
      <c r="O71" s="616">
        <f t="shared" si="10"/>
        <v>1130000</v>
      </c>
    </row>
    <row r="72" spans="1:15" s="616" customFormat="1" hidden="1" x14ac:dyDescent="0.6">
      <c r="A72" s="962"/>
      <c r="B72" s="616" t="s">
        <v>396</v>
      </c>
      <c r="O72" s="616">
        <f t="shared" si="10"/>
        <v>0</v>
      </c>
    </row>
    <row r="73" spans="1:15" s="616" customFormat="1" hidden="1" x14ac:dyDescent="0.6">
      <c r="A73" s="962"/>
      <c r="B73" s="616" t="s">
        <v>397</v>
      </c>
      <c r="D73" s="616">
        <f>D22*1.35%</f>
        <v>1158194.9835000001</v>
      </c>
      <c r="F73" s="616">
        <f t="shared" ref="F73:L73" si="11">F22*1.35%</f>
        <v>1297676.5245000001</v>
      </c>
      <c r="H73" s="616">
        <f t="shared" si="11"/>
        <v>1409686.4970000002</v>
      </c>
      <c r="J73" s="616">
        <f t="shared" si="11"/>
        <v>1444788.0765000002</v>
      </c>
      <c r="L73" s="616">
        <f t="shared" si="11"/>
        <v>1472683.1535000002</v>
      </c>
      <c r="O73" s="616">
        <f t="shared" si="10"/>
        <v>6783029.2350000013</v>
      </c>
    </row>
    <row r="74" spans="1:15" s="616" customFormat="1" hidden="1" x14ac:dyDescent="0.6">
      <c r="A74" s="962"/>
      <c r="B74" s="616" t="s">
        <v>398</v>
      </c>
      <c r="O74" s="616">
        <f>SUM(D74:L74)</f>
        <v>0</v>
      </c>
    </row>
    <row r="75" spans="1:15" s="616" customFormat="1" hidden="1" x14ac:dyDescent="0.6">
      <c r="A75" s="962"/>
    </row>
    <row r="76" spans="1:15" s="616" customFormat="1" hidden="1" x14ac:dyDescent="0.6">
      <c r="A76" s="962"/>
    </row>
    <row r="77" spans="1:15" s="965" customFormat="1" hidden="1" x14ac:dyDescent="0.6">
      <c r="A77" s="964"/>
      <c r="B77" s="965" t="s">
        <v>399</v>
      </c>
      <c r="D77" s="965">
        <f>SUM(D69:D74)</f>
        <v>3957961.6135</v>
      </c>
      <c r="F77" s="965">
        <f t="shared" ref="F77:L77" si="12">SUM(F69:F74)</f>
        <v>4407402.1344999997</v>
      </c>
      <c r="H77" s="965">
        <f t="shared" si="12"/>
        <v>4768323.1570000006</v>
      </c>
      <c r="J77" s="965">
        <f t="shared" si="12"/>
        <v>4881428.2465000004</v>
      </c>
      <c r="L77" s="965">
        <f t="shared" si="12"/>
        <v>4971312.3834999995</v>
      </c>
      <c r="O77" s="961">
        <f>SUM(O69:O76)</f>
        <v>22986427.535</v>
      </c>
    </row>
    <row r="78" spans="1:15" hidden="1" x14ac:dyDescent="0.6"/>
    <row r="80" spans="1:15" x14ac:dyDescent="0.6">
      <c r="D80" s="614"/>
    </row>
    <row r="84" spans="17:17" x14ac:dyDescent="0.6">
      <c r="Q84" s="966"/>
    </row>
    <row r="99" spans="3:3" ht="14.75" x14ac:dyDescent="0.75">
      <c r="C99" s="967" t="s">
        <v>400</v>
      </c>
    </row>
  </sheetData>
  <mergeCells count="18">
    <mergeCell ref="N16:O16"/>
    <mergeCell ref="N8:O8"/>
    <mergeCell ref="N12:O12"/>
    <mergeCell ref="N13:O13"/>
    <mergeCell ref="N14:O14"/>
    <mergeCell ref="N15:O15"/>
    <mergeCell ref="N55:O55"/>
    <mergeCell ref="N17:O17"/>
    <mergeCell ref="N18:O18"/>
    <mergeCell ref="N19:O19"/>
    <mergeCell ref="N20:O20"/>
    <mergeCell ref="N22:O22"/>
    <mergeCell ref="N23:O23"/>
    <mergeCell ref="N24:O24"/>
    <mergeCell ref="N25:O25"/>
    <mergeCell ref="N26:O26"/>
    <mergeCell ref="N27:O27"/>
    <mergeCell ref="N28:O28"/>
  </mergeCells>
  <pageMargins left="0.45" right="0.45" top="0.25" bottom="0.25" header="0.3" footer="0.3"/>
  <pageSetup paperSize="9" scale="73" orientation="landscape" r:id="rId1"/>
  <rowBreaks count="1" manualBreakCount="1">
    <brk id="55" max="1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1A635-030A-4EEF-8711-F59C2C05A6D7}">
  <sheetPr>
    <tabColor theme="1" tint="4.9989318521683403E-2"/>
    <pageSetUpPr fitToPage="1"/>
  </sheetPr>
  <dimension ref="A1:Q99"/>
  <sheetViews>
    <sheetView showGridLines="0" zoomScaleNormal="100" workbookViewId="0">
      <pane xSplit="3" ySplit="11" topLeftCell="D12" activePane="bottomRight" state="frozen"/>
      <selection activeCell="H52" sqref="H52"/>
      <selection pane="topRight" activeCell="H52" sqref="H52"/>
      <selection pane="bottomLeft" activeCell="H52" sqref="H52"/>
      <selection pane="bottomRight" activeCell="H52" sqref="H52"/>
    </sheetView>
  </sheetViews>
  <sheetFormatPr defaultColWidth="6.7265625" defaultRowHeight="13" x14ac:dyDescent="0.6"/>
  <cols>
    <col min="1" max="1" width="2" style="904" customWidth="1"/>
    <col min="2" max="2" width="2" style="907" customWidth="1"/>
    <col min="3" max="3" width="32.7265625" style="907" bestFit="1" customWidth="1"/>
    <col min="4" max="4" width="11.1328125" style="907" bestFit="1" customWidth="1"/>
    <col min="5" max="5" width="7.7265625" style="907" customWidth="1"/>
    <col min="6" max="6" width="11.1328125" style="907" bestFit="1" customWidth="1"/>
    <col min="7" max="7" width="7.7265625" style="907" customWidth="1"/>
    <col min="8" max="8" width="11.1328125" style="907" bestFit="1" customWidth="1"/>
    <col min="9" max="9" width="7.7265625" style="907" customWidth="1"/>
    <col min="10" max="10" width="11.1328125" style="907" bestFit="1" customWidth="1"/>
    <col min="11" max="11" width="7.7265625" style="907" customWidth="1"/>
    <col min="12" max="12" width="11.1328125" style="907" bestFit="1" customWidth="1"/>
    <col min="13" max="13" width="7.26953125" style="907" bestFit="1" customWidth="1"/>
    <col min="14" max="14" width="7.7265625" style="907" customWidth="1"/>
    <col min="15" max="15" width="12" style="907" bestFit="1" customWidth="1"/>
    <col min="16" max="16" width="7.7265625" style="907" customWidth="1"/>
    <col min="17" max="17" width="10.40625" style="907" bestFit="1" customWidth="1"/>
    <col min="18" max="16384" width="6.7265625" style="907"/>
  </cols>
  <sheetData>
    <row r="1" spans="1:17" ht="18" x14ac:dyDescent="0.8">
      <c r="A1" s="904">
        <v>1</v>
      </c>
      <c r="B1" s="905" t="s">
        <v>356</v>
      </c>
      <c r="C1" s="906"/>
      <c r="D1" s="906"/>
      <c r="E1" s="906"/>
      <c r="F1" s="906"/>
      <c r="G1" s="906"/>
      <c r="H1" s="906"/>
      <c r="I1" s="906"/>
      <c r="J1" s="906"/>
      <c r="K1" s="906"/>
      <c r="L1" s="906"/>
      <c r="M1" s="906"/>
      <c r="N1" s="906"/>
      <c r="O1" s="906"/>
      <c r="P1" s="906"/>
      <c r="Q1" s="906"/>
    </row>
    <row r="2" spans="1:17" ht="15.5" x14ac:dyDescent="0.7">
      <c r="A2" s="904">
        <v>1</v>
      </c>
      <c r="B2" s="908"/>
      <c r="C2" s="908"/>
    </row>
    <row r="3" spans="1:17" x14ac:dyDescent="0.6">
      <c r="A3" s="904">
        <v>1</v>
      </c>
      <c r="F3" s="614"/>
    </row>
    <row r="4" spans="1:17" ht="20.5" x14ac:dyDescent="0.9">
      <c r="A4" s="904">
        <v>1</v>
      </c>
      <c r="B4" s="909" t="s">
        <v>582</v>
      </c>
      <c r="D4" s="909"/>
      <c r="E4" s="909"/>
      <c r="F4" s="1344"/>
      <c r="G4" s="909"/>
      <c r="H4" s="909"/>
      <c r="I4" s="909"/>
      <c r="J4" s="909"/>
      <c r="K4" s="909"/>
      <c r="L4" s="909"/>
      <c r="M4" s="909"/>
      <c r="N4" s="909"/>
      <c r="O4" s="909"/>
      <c r="P4" s="909"/>
      <c r="Q4" s="909"/>
    </row>
    <row r="5" spans="1:17" ht="14.65" hidden="1" customHeight="1" x14ac:dyDescent="0.6">
      <c r="A5" s="904">
        <v>1</v>
      </c>
      <c r="B5" s="613"/>
      <c r="C5" s="613"/>
      <c r="E5" s="907">
        <v>0</v>
      </c>
      <c r="G5" s="907">
        <v>0</v>
      </c>
      <c r="I5" s="907">
        <v>0</v>
      </c>
      <c r="K5" s="907">
        <v>0</v>
      </c>
      <c r="M5" s="907">
        <v>0</v>
      </c>
    </row>
    <row r="6" spans="1:17" x14ac:dyDescent="0.6">
      <c r="C6" s="910"/>
      <c r="D6" s="910"/>
      <c r="E6" s="910"/>
      <c r="F6" s="910"/>
      <c r="G6" s="910"/>
      <c r="H6" s="910"/>
      <c r="I6" s="910"/>
      <c r="J6" s="910"/>
      <c r="K6" s="910"/>
      <c r="L6" s="910"/>
      <c r="M6" s="910"/>
      <c r="N6" s="910"/>
      <c r="O6" s="910"/>
      <c r="P6" s="910"/>
      <c r="Q6" s="910"/>
    </row>
    <row r="7" spans="1:17" ht="4.5" customHeight="1" x14ac:dyDescent="0.75">
      <c r="A7" s="904">
        <v>1</v>
      </c>
      <c r="B7"/>
      <c r="D7" s="907">
        <v>366</v>
      </c>
      <c r="F7" s="907">
        <v>365</v>
      </c>
      <c r="H7" s="907">
        <v>365</v>
      </c>
      <c r="J7" s="907">
        <v>365</v>
      </c>
      <c r="L7" s="907">
        <v>366</v>
      </c>
    </row>
    <row r="8" spans="1:17" ht="15.75" x14ac:dyDescent="0.75">
      <c r="A8" s="904">
        <v>1</v>
      </c>
      <c r="B8" s="911" t="s">
        <v>358</v>
      </c>
      <c r="C8" s="912"/>
      <c r="D8" s="913">
        <v>1</v>
      </c>
      <c r="E8" s="914"/>
      <c r="F8" s="913">
        <v>2</v>
      </c>
      <c r="G8" s="914"/>
      <c r="H8" s="913">
        <v>3</v>
      </c>
      <c r="I8" s="914"/>
      <c r="J8" s="913">
        <v>4</v>
      </c>
      <c r="K8" s="914"/>
      <c r="L8" s="913">
        <v>5</v>
      </c>
      <c r="M8" s="914"/>
      <c r="N8" s="1385" t="s">
        <v>52</v>
      </c>
      <c r="O8" s="1386"/>
      <c r="P8" s="915"/>
      <c r="Q8" s="915"/>
    </row>
    <row r="9" spans="1:17" x14ac:dyDescent="0.6">
      <c r="A9" s="904">
        <v>1</v>
      </c>
      <c r="B9" s="916" t="s">
        <v>75</v>
      </c>
      <c r="C9" s="917"/>
      <c r="D9" s="1343">
        <v>2029</v>
      </c>
      <c r="E9" s="918"/>
      <c r="F9" s="1343">
        <v>2030</v>
      </c>
      <c r="G9" s="918"/>
      <c r="H9" s="1343">
        <v>2031</v>
      </c>
      <c r="I9" s="918"/>
      <c r="J9" s="1343">
        <v>2032</v>
      </c>
      <c r="K9" s="918"/>
      <c r="L9" s="1343">
        <v>2033</v>
      </c>
      <c r="M9" s="918"/>
      <c r="N9" s="919"/>
      <c r="O9" s="919"/>
      <c r="P9" s="919"/>
      <c r="Q9" s="919"/>
    </row>
    <row r="10" spans="1:17" ht="6" customHeight="1" x14ac:dyDescent="0.75">
      <c r="A10" s="904">
        <v>1</v>
      </c>
      <c r="B10" s="920"/>
      <c r="C10"/>
      <c r="D10" s="921"/>
      <c r="E10" s="921"/>
      <c r="F10" s="921"/>
      <c r="G10" s="921"/>
      <c r="H10" s="921"/>
      <c r="I10" s="921"/>
      <c r="J10" s="921"/>
      <c r="K10" s="921"/>
      <c r="L10" s="921"/>
      <c r="M10" s="921"/>
      <c r="N10" s="921"/>
      <c r="O10" s="921"/>
      <c r="P10" s="921"/>
      <c r="Q10" s="921"/>
    </row>
    <row r="11" spans="1:17" ht="14.75" x14ac:dyDescent="0.75">
      <c r="A11" s="904">
        <v>1</v>
      </c>
      <c r="B11" t="s">
        <v>281</v>
      </c>
      <c r="C11"/>
      <c r="D11" s="922"/>
      <c r="E11" s="605"/>
      <c r="F11" s="922"/>
      <c r="G11" s="605"/>
      <c r="H11" s="922"/>
      <c r="I11" s="605"/>
      <c r="J11" s="922"/>
      <c r="K11" s="605"/>
      <c r="L11" s="922"/>
      <c r="M11" s="605"/>
      <c r="N11" s="605"/>
      <c r="O11" s="605"/>
      <c r="P11" s="605"/>
      <c r="Q11" s="605"/>
    </row>
    <row r="12" spans="1:17" ht="14.75" x14ac:dyDescent="0.75">
      <c r="A12" s="904">
        <v>1</v>
      </c>
      <c r="B12" t="s">
        <v>359</v>
      </c>
      <c r="C12"/>
      <c r="D12" s="605">
        <v>255</v>
      </c>
      <c r="E12" s="605"/>
      <c r="F12" s="605">
        <v>255</v>
      </c>
      <c r="G12" s="605"/>
      <c r="H12" s="605">
        <v>255</v>
      </c>
      <c r="I12" s="605"/>
      <c r="J12" s="605">
        <v>255</v>
      </c>
      <c r="K12" s="605"/>
      <c r="L12" s="605">
        <v>255</v>
      </c>
      <c r="M12" s="605"/>
      <c r="N12" s="1380">
        <v>255</v>
      </c>
      <c r="O12" s="1380"/>
      <c r="P12" s="605"/>
      <c r="Q12" s="605"/>
    </row>
    <row r="13" spans="1:17" ht="14.75" x14ac:dyDescent="0.75">
      <c r="A13" s="904">
        <v>1</v>
      </c>
      <c r="B13" t="s">
        <v>360</v>
      </c>
      <c r="C13"/>
      <c r="D13" s="605">
        <v>93075</v>
      </c>
      <c r="E13" s="605"/>
      <c r="F13" s="605">
        <v>93075</v>
      </c>
      <c r="G13" s="605"/>
      <c r="H13" s="605">
        <v>93075</v>
      </c>
      <c r="I13" s="605"/>
      <c r="J13" s="605">
        <v>93330</v>
      </c>
      <c r="K13" s="605"/>
      <c r="L13" s="605">
        <v>93075</v>
      </c>
      <c r="M13" s="605"/>
      <c r="N13" s="1380">
        <f>SUM(D13:L13)</f>
        <v>465630</v>
      </c>
      <c r="O13" s="1380"/>
      <c r="P13" s="605"/>
      <c r="Q13" s="605"/>
    </row>
    <row r="14" spans="1:17" ht="14.75" x14ac:dyDescent="0.75">
      <c r="A14" s="904">
        <v>1</v>
      </c>
      <c r="B14" t="s">
        <v>361</v>
      </c>
      <c r="C14"/>
      <c r="D14" s="605">
        <v>58800</v>
      </c>
      <c r="E14" s="605"/>
      <c r="F14" s="605">
        <v>61895</v>
      </c>
      <c r="G14" s="605"/>
      <c r="H14" s="605">
        <v>65153</v>
      </c>
      <c r="I14" s="605"/>
      <c r="J14" s="605">
        <v>65331</v>
      </c>
      <c r="K14" s="605"/>
      <c r="L14" s="605">
        <v>65153</v>
      </c>
      <c r="M14" s="605"/>
      <c r="N14" s="1380">
        <f>SUM(D14:L14)</f>
        <v>316332</v>
      </c>
      <c r="O14" s="1380"/>
      <c r="P14" s="605"/>
      <c r="Q14" s="605"/>
    </row>
    <row r="15" spans="1:17" ht="14.75" x14ac:dyDescent="0.75">
      <c r="A15" s="904">
        <v>1</v>
      </c>
      <c r="B15" t="s">
        <v>297</v>
      </c>
      <c r="C15"/>
      <c r="D15" s="923">
        <f>D14/D13</f>
        <v>0.63174858984689763</v>
      </c>
      <c r="E15" s="923"/>
      <c r="F15" s="923">
        <f t="shared" ref="F15:L15" si="0">F14/F13</f>
        <v>0.66500134300295466</v>
      </c>
      <c r="G15" s="923"/>
      <c r="H15" s="923">
        <f t="shared" si="0"/>
        <v>0.70000537201181845</v>
      </c>
      <c r="I15" s="923"/>
      <c r="J15" s="923">
        <f t="shared" si="0"/>
        <v>0.7</v>
      </c>
      <c r="K15" s="923"/>
      <c r="L15" s="923">
        <f t="shared" si="0"/>
        <v>0.70000537201181845</v>
      </c>
      <c r="M15" s="924"/>
      <c r="N15" s="1387">
        <f>N14/N13</f>
        <v>0.67936344307712127</v>
      </c>
      <c r="O15" s="1387"/>
      <c r="P15" s="924"/>
      <c r="Q15" s="924"/>
    </row>
    <row r="16" spans="1:17" ht="14.75" x14ac:dyDescent="0.75">
      <c r="A16" s="904">
        <v>1</v>
      </c>
      <c r="B16" t="s">
        <v>362</v>
      </c>
      <c r="C16"/>
      <c r="D16" s="606">
        <v>777.05</v>
      </c>
      <c r="E16" s="606"/>
      <c r="F16" s="606">
        <v>817.45</v>
      </c>
      <c r="G16" s="606"/>
      <c r="H16" s="606">
        <v>846.06</v>
      </c>
      <c r="I16" s="606"/>
      <c r="J16" s="606">
        <v>864.76</v>
      </c>
      <c r="K16" s="606"/>
      <c r="L16" s="606">
        <v>883.87</v>
      </c>
      <c r="M16" s="606"/>
      <c r="N16" s="1384">
        <f>(N22)/N14</f>
        <v>839.28316452334889</v>
      </c>
      <c r="O16" s="1384"/>
      <c r="P16" s="606"/>
      <c r="Q16" s="606"/>
    </row>
    <row r="17" spans="1:17" ht="14.75" x14ac:dyDescent="0.75">
      <c r="A17" s="904">
        <v>1</v>
      </c>
      <c r="B17" s="925"/>
      <c r="C17" s="925" t="s">
        <v>363</v>
      </c>
      <c r="D17" s="926"/>
      <c r="E17" s="926"/>
      <c r="F17" s="926">
        <f>F16/D16-1</f>
        <v>5.199150633807359E-2</v>
      </c>
      <c r="G17" s="926"/>
      <c r="H17" s="926">
        <f>H16/F16-1</f>
        <v>3.4999082512691793E-2</v>
      </c>
      <c r="I17" s="926"/>
      <c r="J17" s="926">
        <f>J16/H16-1</f>
        <v>2.2102451362787656E-2</v>
      </c>
      <c r="K17" s="926"/>
      <c r="L17" s="926">
        <f>L16/J16-1</f>
        <v>2.2098616957306083E-2</v>
      </c>
      <c r="M17" s="926"/>
      <c r="N17" s="1379"/>
      <c r="O17" s="1379"/>
      <c r="P17" s="926"/>
      <c r="Q17" s="926"/>
    </row>
    <row r="18" spans="1:17" ht="14.75" x14ac:dyDescent="0.75">
      <c r="A18" s="904">
        <v>1</v>
      </c>
      <c r="B18" t="s">
        <v>364</v>
      </c>
      <c r="C18"/>
      <c r="D18" s="605">
        <f>D22/D13</f>
        <v>490.8992747784045</v>
      </c>
      <c r="E18" s="605"/>
      <c r="F18" s="605">
        <f>F22/F13</f>
        <v>543.60636046199306</v>
      </c>
      <c r="G18" s="605"/>
      <c r="H18" s="605">
        <f>H22/H13</f>
        <v>592.24482406661298</v>
      </c>
      <c r="I18" s="605"/>
      <c r="J18" s="605">
        <f>J22/J13</f>
        <v>605.3334297653488</v>
      </c>
      <c r="K18" s="605"/>
      <c r="L18" s="605">
        <f>L22/L13</f>
        <v>618.71129734085412</v>
      </c>
      <c r="M18" s="605"/>
      <c r="N18" s="1380">
        <f>(N22)/N13</f>
        <v>570.17830036724433</v>
      </c>
      <c r="O18" s="1380"/>
      <c r="P18" s="605"/>
      <c r="Q18" s="605"/>
    </row>
    <row r="19" spans="1:17" ht="14.75" x14ac:dyDescent="0.75">
      <c r="A19" s="904">
        <v>1</v>
      </c>
      <c r="B19" s="927"/>
      <c r="C19" s="927" t="s">
        <v>363</v>
      </c>
      <c r="D19" s="926"/>
      <c r="E19" s="926"/>
      <c r="F19" s="926">
        <f>F18/D18-1</f>
        <v>0.10736843257179585</v>
      </c>
      <c r="G19" s="926"/>
      <c r="H19" s="926">
        <f>H18/F18-1</f>
        <v>8.9473683794434766E-2</v>
      </c>
      <c r="I19" s="926"/>
      <c r="J19" s="926">
        <f>J18/H18-1</f>
        <v>2.209999170421395E-2</v>
      </c>
      <c r="K19" s="926"/>
      <c r="L19" s="926">
        <f>L18/J18-1</f>
        <v>2.2099997980767672E-2</v>
      </c>
      <c r="M19" s="926"/>
      <c r="N19" s="1379"/>
      <c r="O19" s="1379"/>
      <c r="P19" s="926"/>
      <c r="Q19" s="926"/>
    </row>
    <row r="20" spans="1:17" ht="14.75" x14ac:dyDescent="0.75">
      <c r="A20" s="904">
        <v>1</v>
      </c>
      <c r="B20" s="928"/>
      <c r="C20" s="928"/>
      <c r="D20" s="929" t="s">
        <v>365</v>
      </c>
      <c r="E20" s="929" t="s">
        <v>366</v>
      </c>
      <c r="F20" s="929" t="s">
        <v>365</v>
      </c>
      <c r="G20" s="929" t="s">
        <v>366</v>
      </c>
      <c r="H20" s="929" t="s">
        <v>365</v>
      </c>
      <c r="I20" s="929" t="s">
        <v>366</v>
      </c>
      <c r="J20" s="929" t="s">
        <v>365</v>
      </c>
      <c r="K20" s="929" t="s">
        <v>366</v>
      </c>
      <c r="L20" s="929" t="s">
        <v>365</v>
      </c>
      <c r="M20" s="929" t="s">
        <v>366</v>
      </c>
      <c r="N20" s="1381"/>
      <c r="O20" s="1381"/>
      <c r="P20" s="929"/>
      <c r="Q20" s="929"/>
    </row>
    <row r="21" spans="1:17" x14ac:dyDescent="0.6">
      <c r="A21" s="904">
        <v>1</v>
      </c>
      <c r="B21" s="930" t="s">
        <v>263</v>
      </c>
      <c r="C21" s="930"/>
      <c r="D21" s="613"/>
      <c r="E21" s="613"/>
      <c r="F21" s="613"/>
      <c r="G21" s="613"/>
      <c r="H21" s="613"/>
      <c r="I21" s="613"/>
      <c r="J21" s="613"/>
      <c r="K21" s="613"/>
      <c r="L21" s="613"/>
      <c r="M21" s="613"/>
      <c r="N21" s="613"/>
      <c r="O21" s="613"/>
      <c r="P21" s="613"/>
      <c r="Q21" s="613"/>
    </row>
    <row r="22" spans="1:17" ht="14.75" x14ac:dyDescent="0.75">
      <c r="A22" s="904">
        <v>1</v>
      </c>
      <c r="B22"/>
      <c r="C22" s="907" t="s">
        <v>241</v>
      </c>
      <c r="D22" s="605">
        <v>45690450</v>
      </c>
      <c r="E22" s="923">
        <f>D22/D28</f>
        <v>0.70394475260576006</v>
      </c>
      <c r="F22" s="605">
        <v>50596162</v>
      </c>
      <c r="G22" s="923">
        <f>F22/F28</f>
        <v>0.70991836091269034</v>
      </c>
      <c r="H22" s="605">
        <v>55123187</v>
      </c>
      <c r="I22" s="923">
        <f>H22/H28</f>
        <v>0.71249438678137711</v>
      </c>
      <c r="J22" s="605">
        <v>56495769</v>
      </c>
      <c r="K22" s="923">
        <f>J22/J28</f>
        <v>0.71249438726770753</v>
      </c>
      <c r="L22" s="605">
        <v>57586554</v>
      </c>
      <c r="M22" s="923">
        <f>L22/L28</f>
        <v>0.71249439058040653</v>
      </c>
      <c r="N22" s="1382">
        <f>D22+F22+H22+J22+L22</f>
        <v>265492122</v>
      </c>
      <c r="O22" s="1382"/>
      <c r="P22" s="923"/>
      <c r="Q22" s="923"/>
    </row>
    <row r="23" spans="1:17" ht="14.75" x14ac:dyDescent="0.75">
      <c r="A23" s="904" t="e">
        <v>#REF!</v>
      </c>
      <c r="B23"/>
      <c r="C23" s="907" t="s">
        <v>367</v>
      </c>
      <c r="D23" s="605">
        <v>17939262</v>
      </c>
      <c r="E23" s="923">
        <f>D23/D28</f>
        <v>0.27638706448546496</v>
      </c>
      <c r="F23" s="605">
        <v>19300758</v>
      </c>
      <c r="G23" s="923">
        <f>F23/F28</f>
        <v>0.2708103133145256</v>
      </c>
      <c r="H23" s="605">
        <v>20765584</v>
      </c>
      <c r="I23" s="923">
        <f>H23/H28</f>
        <v>0.26840541781876975</v>
      </c>
      <c r="J23" s="605">
        <v>21282653</v>
      </c>
      <c r="K23" s="923">
        <f>J23/J28</f>
        <v>0.26840542357545816</v>
      </c>
      <c r="L23" s="605">
        <v>21693565</v>
      </c>
      <c r="M23" s="923">
        <f>L23/L28</f>
        <v>0.26840542280393154</v>
      </c>
      <c r="N23" s="1382">
        <f>D23+F23+H23+J23+L23</f>
        <v>100981822</v>
      </c>
      <c r="O23" s="1382"/>
      <c r="P23" s="923"/>
      <c r="Q23" s="923"/>
    </row>
    <row r="24" spans="1:17" ht="14.75" x14ac:dyDescent="0.75">
      <c r="A24" s="904" t="e">
        <v>#REF!</v>
      </c>
      <c r="B24"/>
      <c r="C24" s="907" t="s">
        <v>368</v>
      </c>
      <c r="D24" s="605">
        <v>1276589</v>
      </c>
      <c r="E24" s="923">
        <f>D24/D28</f>
        <v>1.9668182908774912E-2</v>
      </c>
      <c r="F24" s="605">
        <v>1373475</v>
      </c>
      <c r="G24" s="923">
        <f>F24/F28</f>
        <v>1.9271325772784058E-2</v>
      </c>
      <c r="H24" s="605">
        <v>1477715</v>
      </c>
      <c r="I24" s="923">
        <f>H24/H28</f>
        <v>1.9100195399853109E-2</v>
      </c>
      <c r="J24" s="605">
        <v>1514510</v>
      </c>
      <c r="K24" s="923">
        <f>J24/J28</f>
        <v>1.9100189156834306E-2</v>
      </c>
      <c r="L24" s="605">
        <v>1543751</v>
      </c>
      <c r="M24" s="923">
        <f>L24/L28</f>
        <v>1.9100186615661933E-2</v>
      </c>
      <c r="N24" s="1382">
        <f t="shared" ref="N24:N27" si="1">D24+F24+H24+J24+L24</f>
        <v>7186040</v>
      </c>
      <c r="O24" s="1382"/>
      <c r="P24" s="923"/>
      <c r="Q24" s="923"/>
    </row>
    <row r="25" spans="1:17" ht="14.65" hidden="1" customHeight="1" x14ac:dyDescent="0.75">
      <c r="A25" s="904" t="e">
        <v>#REF!</v>
      </c>
      <c r="B25"/>
      <c r="D25" s="605"/>
      <c r="E25" s="923">
        <v>0</v>
      </c>
      <c r="F25" s="605"/>
      <c r="G25" s="923">
        <v>0</v>
      </c>
      <c r="H25" s="605"/>
      <c r="I25" s="923">
        <v>0</v>
      </c>
      <c r="J25" s="605"/>
      <c r="K25" s="923">
        <v>0</v>
      </c>
      <c r="L25" s="605"/>
      <c r="M25" s="923">
        <v>0</v>
      </c>
      <c r="N25" s="1382">
        <f t="shared" si="1"/>
        <v>0</v>
      </c>
      <c r="O25" s="1382"/>
      <c r="P25" s="923"/>
      <c r="Q25" s="923"/>
    </row>
    <row r="26" spans="1:17" ht="14.65" hidden="1" customHeight="1" x14ac:dyDescent="0.75">
      <c r="A26" s="904" t="e">
        <v>#REF!</v>
      </c>
      <c r="B26"/>
      <c r="D26" s="605"/>
      <c r="E26" s="923">
        <v>0</v>
      </c>
      <c r="F26" s="605"/>
      <c r="G26" s="923">
        <v>0</v>
      </c>
      <c r="H26" s="605"/>
      <c r="I26" s="923">
        <v>0</v>
      </c>
      <c r="J26" s="605"/>
      <c r="K26" s="923">
        <v>0</v>
      </c>
      <c r="L26" s="605"/>
      <c r="M26" s="923">
        <v>0</v>
      </c>
      <c r="N26" s="1382">
        <f t="shared" si="1"/>
        <v>0</v>
      </c>
      <c r="O26" s="1382"/>
      <c r="P26" s="923"/>
      <c r="Q26" s="923"/>
    </row>
    <row r="27" spans="1:17" ht="14.75" x14ac:dyDescent="0.75">
      <c r="B27"/>
      <c r="C27" s="907" t="s">
        <v>369</v>
      </c>
      <c r="D27" s="605">
        <v>0</v>
      </c>
      <c r="E27" s="923">
        <f>D27/D28</f>
        <v>0</v>
      </c>
      <c r="F27" s="605">
        <v>0</v>
      </c>
      <c r="G27" s="923">
        <f>F27/F28</f>
        <v>0</v>
      </c>
      <c r="H27" s="605">
        <v>0</v>
      </c>
      <c r="I27" s="923">
        <f>H27/H28</f>
        <v>0</v>
      </c>
      <c r="J27" s="605">
        <v>0</v>
      </c>
      <c r="K27" s="923">
        <f>J27/J28</f>
        <v>0</v>
      </c>
      <c r="L27" s="605">
        <v>0</v>
      </c>
      <c r="M27" s="923">
        <f>L27/L28</f>
        <v>0</v>
      </c>
      <c r="N27" s="1382">
        <f t="shared" si="1"/>
        <v>0</v>
      </c>
      <c r="O27" s="1382"/>
      <c r="P27" s="923"/>
      <c r="Q27" s="923"/>
    </row>
    <row r="28" spans="1:17" ht="14.75" x14ac:dyDescent="0.75">
      <c r="A28" s="904">
        <v>1</v>
      </c>
      <c r="B28" s="928"/>
      <c r="C28" s="931" t="s">
        <v>370</v>
      </c>
      <c r="D28" s="932">
        <f>SUM(D22:D27)</f>
        <v>64906301</v>
      </c>
      <c r="E28" s="933">
        <v>1</v>
      </c>
      <c r="F28" s="932">
        <f>SUM(F22:F27)</f>
        <v>71270395</v>
      </c>
      <c r="G28" s="933">
        <v>1</v>
      </c>
      <c r="H28" s="932">
        <f>SUM(H22:H27)</f>
        <v>77366486</v>
      </c>
      <c r="I28" s="933">
        <v>1</v>
      </c>
      <c r="J28" s="932">
        <f>SUM(J22:J27)</f>
        <v>79292932</v>
      </c>
      <c r="K28" s="933">
        <v>0.99999999999999989</v>
      </c>
      <c r="L28" s="932">
        <f>SUM(L22:L27)</f>
        <v>80823870</v>
      </c>
      <c r="M28" s="933">
        <v>1</v>
      </c>
      <c r="N28" s="1383">
        <f>SUM(N22:O27)</f>
        <v>373659984</v>
      </c>
      <c r="O28" s="1383"/>
      <c r="P28" s="933"/>
      <c r="Q28" s="933"/>
    </row>
    <row r="29" spans="1:17" ht="14.75" x14ac:dyDescent="0.75">
      <c r="A29" s="904">
        <v>1</v>
      </c>
      <c r="B29" s="930" t="s">
        <v>371</v>
      </c>
      <c r="C29" s="930"/>
      <c r="D29" s="614"/>
      <c r="E29" s="615"/>
      <c r="F29" s="614"/>
      <c r="G29" s="615"/>
      <c r="H29" s="614"/>
      <c r="I29" s="615"/>
      <c r="J29" s="614"/>
      <c r="K29" s="615"/>
      <c r="L29" s="614"/>
      <c r="M29" s="615"/>
      <c r="N29" s="615"/>
      <c r="O29" s="615"/>
      <c r="P29" s="615"/>
      <c r="Q29" s="615"/>
    </row>
    <row r="30" spans="1:17" ht="14.75" x14ac:dyDescent="0.75">
      <c r="A30" s="904" t="e">
        <v>#REF!</v>
      </c>
      <c r="B30"/>
      <c r="C30" s="907" t="s">
        <v>241</v>
      </c>
      <c r="D30" s="605">
        <v>7984753</v>
      </c>
      <c r="E30" s="615">
        <f>D30/D22</f>
        <v>0.1747575915754824</v>
      </c>
      <c r="F30" s="605">
        <v>8441522</v>
      </c>
      <c r="G30" s="615">
        <f>F30/F22</f>
        <v>0.16684115289218973</v>
      </c>
      <c r="H30" s="605">
        <v>8921833</v>
      </c>
      <c r="I30" s="615">
        <f>H30/H22</f>
        <v>0.16185263381088616</v>
      </c>
      <c r="J30" s="605">
        <v>9135091</v>
      </c>
      <c r="K30" s="615">
        <f>J30/J22</f>
        <v>0.16169513508170852</v>
      </c>
      <c r="L30" s="605">
        <v>9320535</v>
      </c>
      <c r="M30" s="615">
        <f>L30/L22</f>
        <v>0.16185262622243379</v>
      </c>
      <c r="N30" s="934"/>
      <c r="O30" s="935">
        <f>D30+F30+H30+J30+L30</f>
        <v>43803734</v>
      </c>
      <c r="P30" s="936"/>
      <c r="Q30" s="615"/>
    </row>
    <row r="31" spans="1:17" ht="14.75" x14ac:dyDescent="0.75">
      <c r="A31" s="904" t="e">
        <v>#REF!</v>
      </c>
      <c r="B31"/>
      <c r="C31" s="907" t="s">
        <v>367</v>
      </c>
      <c r="D31" s="605">
        <v>9876036</v>
      </c>
      <c r="E31" s="615">
        <f>D31/D23</f>
        <v>0.55052632599936391</v>
      </c>
      <c r="F31" s="605">
        <v>10422409</v>
      </c>
      <c r="G31" s="615">
        <f>F31/F23</f>
        <v>0.53999998342034028</v>
      </c>
      <c r="H31" s="605">
        <v>11005760</v>
      </c>
      <c r="I31" s="615">
        <f>H31/H23</f>
        <v>0.5300000231151698</v>
      </c>
      <c r="J31" s="605">
        <v>11268758</v>
      </c>
      <c r="K31" s="615">
        <f>J31/J23</f>
        <v>0.52948088755664058</v>
      </c>
      <c r="L31" s="605">
        <v>11497589</v>
      </c>
      <c r="M31" s="615">
        <f>L31/L23</f>
        <v>0.52999997925652143</v>
      </c>
      <c r="N31" s="934"/>
      <c r="O31" s="935">
        <f t="shared" ref="O31:O33" si="2">D31+F31+H31+J31+L31</f>
        <v>54070552</v>
      </c>
      <c r="P31" s="615"/>
      <c r="Q31" s="615"/>
    </row>
    <row r="32" spans="1:17" ht="14.65" hidden="1" customHeight="1" x14ac:dyDescent="0.75">
      <c r="A32" s="904" t="e">
        <v>#REF!</v>
      </c>
      <c r="B32"/>
      <c r="C32" s="907" t="s">
        <v>372</v>
      </c>
      <c r="D32" s="605">
        <v>0</v>
      </c>
      <c r="E32" s="615">
        <v>0</v>
      </c>
      <c r="F32" s="605">
        <v>0</v>
      </c>
      <c r="G32" s="615">
        <v>0</v>
      </c>
      <c r="H32" s="605">
        <v>0</v>
      </c>
      <c r="I32" s="615">
        <v>0</v>
      </c>
      <c r="J32" s="605">
        <v>0</v>
      </c>
      <c r="K32" s="615">
        <v>0</v>
      </c>
      <c r="L32" s="605">
        <v>0</v>
      </c>
      <c r="M32" s="615">
        <v>0</v>
      </c>
      <c r="N32" s="934"/>
      <c r="O32" s="935">
        <f t="shared" si="2"/>
        <v>0</v>
      </c>
      <c r="P32" s="615"/>
      <c r="Q32" s="615"/>
    </row>
    <row r="33" spans="1:17" ht="14.75" x14ac:dyDescent="0.75">
      <c r="A33" s="904" t="e">
        <v>#REF!</v>
      </c>
      <c r="B33"/>
      <c r="C33" s="907" t="s">
        <v>368</v>
      </c>
      <c r="D33" s="605">
        <v>672773</v>
      </c>
      <c r="E33" s="615">
        <f>D33/D24</f>
        <v>0.52700830102719043</v>
      </c>
      <c r="F33" s="605">
        <v>704810</v>
      </c>
      <c r="G33" s="615">
        <f>F33/F24</f>
        <v>0.51315823003695005</v>
      </c>
      <c r="H33" s="605">
        <v>738857</v>
      </c>
      <c r="I33" s="615">
        <f>H33/H24</f>
        <v>0.49999966163976139</v>
      </c>
      <c r="J33" s="605">
        <v>756221</v>
      </c>
      <c r="K33" s="615">
        <f>J33/J24</f>
        <v>0.49931727093251282</v>
      </c>
      <c r="L33" s="605">
        <v>771876</v>
      </c>
      <c r="M33" s="615">
        <f>L33/L24</f>
        <v>0.5000003238864299</v>
      </c>
      <c r="N33" s="934"/>
      <c r="O33" s="935">
        <f t="shared" si="2"/>
        <v>3644537</v>
      </c>
      <c r="P33" s="615"/>
      <c r="Q33" s="615"/>
    </row>
    <row r="34" spans="1:17" ht="14.65" hidden="1" customHeight="1" x14ac:dyDescent="0.75">
      <c r="A34" s="904" t="e">
        <v>#REF!</v>
      </c>
      <c r="B34"/>
      <c r="C34" s="907" t="s">
        <v>373</v>
      </c>
      <c r="D34" s="605"/>
      <c r="E34" s="615">
        <v>0</v>
      </c>
      <c r="F34" s="605"/>
      <c r="G34" s="615">
        <v>0</v>
      </c>
      <c r="H34" s="605"/>
      <c r="I34" s="615">
        <v>0</v>
      </c>
      <c r="J34" s="605"/>
      <c r="K34" s="615">
        <v>0</v>
      </c>
      <c r="L34" s="605"/>
      <c r="M34" s="615">
        <v>0</v>
      </c>
      <c r="N34" s="615"/>
      <c r="O34" s="615"/>
      <c r="P34" s="615"/>
      <c r="Q34" s="615"/>
    </row>
    <row r="35" spans="1:17" ht="14.65" hidden="1" customHeight="1" x14ac:dyDescent="0.75">
      <c r="A35" s="904" t="e">
        <v>#REF!</v>
      </c>
      <c r="B35"/>
      <c r="C35" s="907" t="s">
        <v>374</v>
      </c>
      <c r="D35" s="605"/>
      <c r="E35" s="615">
        <v>0</v>
      </c>
      <c r="F35" s="605"/>
      <c r="G35" s="615">
        <v>0</v>
      </c>
      <c r="H35" s="605"/>
      <c r="I35" s="615">
        <v>0</v>
      </c>
      <c r="J35" s="605"/>
      <c r="K35" s="615">
        <v>0</v>
      </c>
      <c r="L35" s="605"/>
      <c r="M35" s="615">
        <v>0</v>
      </c>
      <c r="N35" s="615"/>
      <c r="O35" s="615"/>
      <c r="P35" s="615"/>
      <c r="Q35" s="615"/>
    </row>
    <row r="36" spans="1:17" ht="14.75" x14ac:dyDescent="0.75">
      <c r="A36" s="904">
        <v>1</v>
      </c>
      <c r="B36" s="928"/>
      <c r="C36" s="937" t="s">
        <v>375</v>
      </c>
      <c r="D36" s="938">
        <f>SUM(D30:D35)</f>
        <v>18533562</v>
      </c>
      <c r="E36" s="939">
        <f>D36/D28</f>
        <v>0.28554334039155921</v>
      </c>
      <c r="F36" s="938">
        <f>SUM(F30:F35)</f>
        <v>19568741</v>
      </c>
      <c r="G36" s="939">
        <f>F36/F28</f>
        <v>0.27457040191793519</v>
      </c>
      <c r="H36" s="938">
        <f>SUM(H30:H35)</f>
        <v>20666450</v>
      </c>
      <c r="I36" s="939">
        <f>H36/H28</f>
        <v>0.26712406196140276</v>
      </c>
      <c r="J36" s="938">
        <f>SUM(J30:J35)</f>
        <v>21160070</v>
      </c>
      <c r="K36" s="939">
        <f>J36/J28</f>
        <v>0.26685947241804603</v>
      </c>
      <c r="L36" s="938">
        <f>SUM(L30:L35)</f>
        <v>21590000</v>
      </c>
      <c r="M36" s="939">
        <f>L36/L28</f>
        <v>0.26712405629673514</v>
      </c>
      <c r="N36" s="940"/>
      <c r="O36" s="941">
        <f>D36+F36+H36+J36+L36</f>
        <v>101518823</v>
      </c>
      <c r="P36" s="939"/>
      <c r="Q36" s="939"/>
    </row>
    <row r="37" spans="1:17" ht="14.75" x14ac:dyDescent="0.75">
      <c r="A37" s="904">
        <v>1</v>
      </c>
      <c r="B37" s="620" t="s">
        <v>376</v>
      </c>
      <c r="C37" s="620"/>
      <c r="D37" s="621">
        <f>D28-D36</f>
        <v>46372739</v>
      </c>
      <c r="E37" s="622">
        <f>D37/D28</f>
        <v>0.71445665960844074</v>
      </c>
      <c r="F37" s="621">
        <f>F28-F36</f>
        <v>51701654</v>
      </c>
      <c r="G37" s="622">
        <f>F37/F28</f>
        <v>0.72542959808206475</v>
      </c>
      <c r="H37" s="621">
        <f>H28-H36</f>
        <v>56700036</v>
      </c>
      <c r="I37" s="622">
        <f>H37/H28</f>
        <v>0.73287593803859719</v>
      </c>
      <c r="J37" s="621">
        <f>J28-J36</f>
        <v>58132862</v>
      </c>
      <c r="K37" s="622">
        <f>J37/J28</f>
        <v>0.73314052758195392</v>
      </c>
      <c r="L37" s="621">
        <f>L28-L36</f>
        <v>59233870</v>
      </c>
      <c r="M37" s="622">
        <f>L37/L28</f>
        <v>0.73287594370326492</v>
      </c>
      <c r="N37" s="622"/>
      <c r="O37" s="942">
        <f>D37+F37+H37+J37+L37</f>
        <v>272141161</v>
      </c>
      <c r="P37" s="622"/>
      <c r="Q37" s="622"/>
    </row>
    <row r="38" spans="1:17" ht="6.75" customHeight="1" x14ac:dyDescent="0.75">
      <c r="A38" s="904">
        <v>1</v>
      </c>
      <c r="B38" s="930"/>
      <c r="C38" s="613"/>
      <c r="D38" s="614"/>
      <c r="E38" s="615"/>
      <c r="F38" s="614"/>
      <c r="G38" s="615"/>
      <c r="H38" s="614"/>
      <c r="I38" s="615"/>
      <c r="J38" s="614"/>
      <c r="K38" s="615"/>
      <c r="L38" s="614"/>
      <c r="M38" s="615"/>
      <c r="N38" s="615"/>
      <c r="O38" s="615"/>
      <c r="P38" s="615"/>
      <c r="Q38" s="615"/>
    </row>
    <row r="39" spans="1:17" ht="14.75" x14ac:dyDescent="0.75">
      <c r="A39" s="904">
        <v>1</v>
      </c>
      <c r="B39" s="930" t="s">
        <v>377</v>
      </c>
      <c r="C39" s="930"/>
      <c r="D39" s="614"/>
      <c r="E39" s="615"/>
      <c r="F39" s="614"/>
      <c r="G39" s="615"/>
      <c r="H39" s="614"/>
      <c r="I39" s="615"/>
      <c r="J39" s="614"/>
      <c r="K39" s="615"/>
      <c r="L39" s="614"/>
      <c r="M39" s="615"/>
      <c r="N39" s="615"/>
      <c r="O39" s="615"/>
      <c r="P39" s="615"/>
      <c r="Q39" s="615"/>
    </row>
    <row r="40" spans="1:17" ht="14.65" customHeight="1" x14ac:dyDescent="0.75">
      <c r="A40" s="904" t="e">
        <v>#REF!</v>
      </c>
      <c r="B40"/>
      <c r="C40" s="613" t="s">
        <v>378</v>
      </c>
      <c r="D40" s="605"/>
      <c r="E40" s="615">
        <f>D40/D28</f>
        <v>0</v>
      </c>
      <c r="F40" s="605"/>
      <c r="G40" s="615">
        <f>F40/$F$28</f>
        <v>0</v>
      </c>
      <c r="H40" s="605"/>
      <c r="I40" s="615">
        <f>H40/$F$28</f>
        <v>0</v>
      </c>
      <c r="J40" s="605"/>
      <c r="K40" s="615">
        <f t="shared" ref="K40:K45" si="3">J40/$F$28</f>
        <v>0</v>
      </c>
      <c r="L40" s="605"/>
      <c r="M40" s="615">
        <f t="shared" ref="M40:M45" si="4">L40/$F$28</f>
        <v>0</v>
      </c>
      <c r="N40" s="615"/>
      <c r="O40" s="615"/>
      <c r="P40" s="615"/>
      <c r="Q40" s="615"/>
    </row>
    <row r="41" spans="1:17" ht="14.65" customHeight="1" x14ac:dyDescent="0.75">
      <c r="A41" s="904" t="e">
        <v>#REF!</v>
      </c>
      <c r="B41"/>
      <c r="C41" s="613" t="s">
        <v>379</v>
      </c>
      <c r="D41" s="605">
        <v>7308134</v>
      </c>
      <c r="E41" s="615">
        <f>D41/D28</f>
        <v>0.11259513926082461</v>
      </c>
      <c r="F41" s="605">
        <v>7966687</v>
      </c>
      <c r="G41" s="615">
        <f t="shared" ref="G41:G45" si="5">F41/$F$28</f>
        <v>0.11178115401212523</v>
      </c>
      <c r="H41" s="605">
        <v>8598591</v>
      </c>
      <c r="I41" s="615">
        <f t="shared" ref="I41:I45" si="6">H41/$F$28</f>
        <v>0.12064744414563719</v>
      </c>
      <c r="J41" s="605">
        <v>8810463</v>
      </c>
      <c r="K41" s="615">
        <f t="shared" si="3"/>
        <v>0.12362023530247027</v>
      </c>
      <c r="L41" s="605">
        <v>8982848</v>
      </c>
      <c r="M41" s="615">
        <f t="shared" si="4"/>
        <v>0.12603898154345855</v>
      </c>
      <c r="N41" s="615"/>
      <c r="O41" s="615"/>
      <c r="P41" s="615"/>
      <c r="Q41" s="615"/>
    </row>
    <row r="42" spans="1:17" ht="14.65" customHeight="1" x14ac:dyDescent="0.75">
      <c r="A42" s="904" t="e">
        <v>#REF!</v>
      </c>
      <c r="B42"/>
      <c r="C42" s="613" t="s">
        <v>380</v>
      </c>
      <c r="D42" s="605">
        <v>2827858</v>
      </c>
      <c r="E42" s="615">
        <f>D42/D28</f>
        <v>4.3568312420083841E-2</v>
      </c>
      <c r="F42" s="605">
        <v>3038842</v>
      </c>
      <c r="G42" s="615">
        <f t="shared" si="5"/>
        <v>4.2638209034761211E-2</v>
      </c>
      <c r="H42" s="605">
        <v>3242180</v>
      </c>
      <c r="I42" s="615">
        <f t="shared" si="6"/>
        <v>4.5491259028380575E-2</v>
      </c>
      <c r="J42" s="605">
        <v>3320358</v>
      </c>
      <c r="K42" s="615">
        <f t="shared" si="3"/>
        <v>4.658818012724638E-2</v>
      </c>
      <c r="L42" s="605">
        <v>3387068</v>
      </c>
      <c r="M42" s="615">
        <f t="shared" si="4"/>
        <v>4.7524192899450042E-2</v>
      </c>
      <c r="N42" s="615"/>
      <c r="O42" s="615"/>
      <c r="P42" s="615"/>
      <c r="Q42" s="615"/>
    </row>
    <row r="43" spans="1:17" ht="14.65" customHeight="1" x14ac:dyDescent="0.75">
      <c r="B43"/>
      <c r="C43" s="613" t="s">
        <v>381</v>
      </c>
      <c r="D43" s="605">
        <v>913809</v>
      </c>
      <c r="E43" s="615">
        <f>D43/D28</f>
        <v>1.4078895052115202E-2</v>
      </c>
      <c r="F43" s="605">
        <v>1011923</v>
      </c>
      <c r="G43" s="615">
        <f t="shared" si="5"/>
        <v>1.4198363850796673E-2</v>
      </c>
      <c r="H43" s="605">
        <v>1102464</v>
      </c>
      <c r="I43" s="615">
        <f t="shared" si="6"/>
        <v>1.5468751085215678E-2</v>
      </c>
      <c r="J43" s="605">
        <v>1129915</v>
      </c>
      <c r="K43" s="615">
        <f t="shared" si="3"/>
        <v>1.5853918025850705E-2</v>
      </c>
      <c r="L43" s="605">
        <v>1151731</v>
      </c>
      <c r="M43" s="615">
        <f t="shared" si="4"/>
        <v>1.6160019879221939E-2</v>
      </c>
      <c r="N43" s="615"/>
      <c r="O43" s="615"/>
      <c r="P43" s="615"/>
      <c r="Q43" s="615"/>
    </row>
    <row r="44" spans="1:17" ht="14.65" customHeight="1" x14ac:dyDescent="0.75">
      <c r="A44" s="904" t="e">
        <v>#REF!</v>
      </c>
      <c r="B44"/>
      <c r="C44" s="613" t="s">
        <v>382</v>
      </c>
      <c r="D44" s="605">
        <v>3202427</v>
      </c>
      <c r="E44" s="615">
        <f>D44/D28</f>
        <v>4.9339231332871672E-2</v>
      </c>
      <c r="F44" s="605">
        <v>3453041</v>
      </c>
      <c r="G44" s="615">
        <f t="shared" si="5"/>
        <v>4.8449864772041745E-2</v>
      </c>
      <c r="H44" s="605">
        <v>3694286</v>
      </c>
      <c r="I44" s="615">
        <f t="shared" si="6"/>
        <v>5.1834790588714992E-2</v>
      </c>
      <c r="J44" s="605">
        <v>3783834</v>
      </c>
      <c r="K44" s="615">
        <f t="shared" si="3"/>
        <v>5.3091244969247046E-2</v>
      </c>
      <c r="L44" s="605">
        <v>3859378</v>
      </c>
      <c r="M44" s="615">
        <f t="shared" si="4"/>
        <v>5.4151208226080411E-2</v>
      </c>
      <c r="N44" s="615"/>
      <c r="O44" s="615"/>
      <c r="P44" s="615"/>
      <c r="Q44" s="615"/>
    </row>
    <row r="45" spans="1:17" ht="14.65" customHeight="1" x14ac:dyDescent="0.75">
      <c r="A45" s="904" t="e">
        <v>#REF!</v>
      </c>
      <c r="B45"/>
      <c r="C45" s="613" t="s">
        <v>383</v>
      </c>
      <c r="D45" s="605">
        <v>2248503</v>
      </c>
      <c r="E45" s="619">
        <f>D45/D28</f>
        <v>3.4642291508801278E-2</v>
      </c>
      <c r="F45" s="605">
        <v>2449756</v>
      </c>
      <c r="G45" s="619">
        <f t="shared" si="5"/>
        <v>3.4372701315882985E-2</v>
      </c>
      <c r="H45" s="605">
        <v>2642893</v>
      </c>
      <c r="I45" s="619">
        <f t="shared" si="6"/>
        <v>3.7082620350287102E-2</v>
      </c>
      <c r="J45" s="605">
        <v>2707961</v>
      </c>
      <c r="K45" s="619">
        <f t="shared" si="3"/>
        <v>3.7995594103273876E-2</v>
      </c>
      <c r="L45" s="605">
        <v>2760999</v>
      </c>
      <c r="M45" s="619">
        <f t="shared" si="4"/>
        <v>3.8739774067479207E-2</v>
      </c>
      <c r="N45" s="615"/>
      <c r="O45" s="615"/>
      <c r="P45" s="615"/>
      <c r="Q45" s="615"/>
    </row>
    <row r="46" spans="1:17" ht="14.75" x14ac:dyDescent="0.75">
      <c r="A46" s="904">
        <v>1</v>
      </c>
      <c r="B46" s="928"/>
      <c r="C46" s="937" t="s">
        <v>384</v>
      </c>
      <c r="D46" s="938">
        <f>SUM(D41:D45)</f>
        <v>16500731</v>
      </c>
      <c r="E46" s="939">
        <f>D46/D28</f>
        <v>0.25422386957469661</v>
      </c>
      <c r="F46" s="938">
        <f>SUM(F41:F45)</f>
        <v>17920249</v>
      </c>
      <c r="G46" s="939">
        <f>F46/F28</f>
        <v>0.25144029298560783</v>
      </c>
      <c r="H46" s="938">
        <f>SUM(H41:H45)</f>
        <v>19280414</v>
      </c>
      <c r="I46" s="939">
        <f>H46/H28</f>
        <v>0.24920886286602187</v>
      </c>
      <c r="J46" s="938">
        <f>SUM(J41:J45)</f>
        <v>19752531</v>
      </c>
      <c r="K46" s="939">
        <f>J46/J28</f>
        <v>0.2491083442342629</v>
      </c>
      <c r="L46" s="938">
        <f>SUM(L41:L45)</f>
        <v>20142024</v>
      </c>
      <c r="M46" s="939">
        <f>L46/L28</f>
        <v>0.24920885377055071</v>
      </c>
      <c r="N46" s="940"/>
      <c r="O46" s="941">
        <f t="shared" ref="O46:O52" si="7">D46+F46+H46+J46+L46</f>
        <v>93595949</v>
      </c>
      <c r="P46" s="939"/>
      <c r="Q46" s="939"/>
    </row>
    <row r="47" spans="1:17" ht="14.75" x14ac:dyDescent="0.75">
      <c r="A47" s="904">
        <v>1</v>
      </c>
      <c r="B47" s="620" t="s">
        <v>385</v>
      </c>
      <c r="C47" s="620"/>
      <c r="D47" s="621">
        <f>D37-D46</f>
        <v>29872008</v>
      </c>
      <c r="E47" s="622">
        <f>D47/D28</f>
        <v>0.46023279003374418</v>
      </c>
      <c r="F47" s="621">
        <f>F37-F46</f>
        <v>33781405</v>
      </c>
      <c r="G47" s="622">
        <f>F47/F28</f>
        <v>0.47398930509645693</v>
      </c>
      <c r="H47" s="621">
        <f>H37-H46</f>
        <v>37419622</v>
      </c>
      <c r="I47" s="622">
        <f>H47/H28</f>
        <v>0.48366707517257534</v>
      </c>
      <c r="J47" s="621">
        <f>J37-J46</f>
        <v>38380331</v>
      </c>
      <c r="K47" s="622">
        <f>J47/J28</f>
        <v>0.48403218334769105</v>
      </c>
      <c r="L47" s="621">
        <f>L37-L46</f>
        <v>39091846</v>
      </c>
      <c r="M47" s="622">
        <f>L47/L28</f>
        <v>0.48366708993271418</v>
      </c>
      <c r="N47" s="622"/>
      <c r="O47" s="942">
        <f t="shared" si="7"/>
        <v>178545212</v>
      </c>
      <c r="P47" s="622">
        <f>O47/N28</f>
        <v>0.47782802452831019</v>
      </c>
      <c r="Q47" s="622"/>
    </row>
    <row r="48" spans="1:17" ht="15" customHeight="1" x14ac:dyDescent="0.75">
      <c r="A48" s="904">
        <v>1</v>
      </c>
      <c r="B48" s="613" t="s">
        <v>386</v>
      </c>
      <c r="C48" s="613"/>
      <c r="D48" s="614">
        <v>150000</v>
      </c>
      <c r="E48" s="615">
        <f>D48/D28</f>
        <v>2.3110237016896094E-3</v>
      </c>
      <c r="F48" s="614">
        <v>158000</v>
      </c>
      <c r="G48" s="615">
        <f>F48/F28</f>
        <v>2.2169092790912692E-3</v>
      </c>
      <c r="H48" s="614">
        <v>165000</v>
      </c>
      <c r="I48" s="615">
        <f>H48/H28</f>
        <v>2.1327064020976731E-3</v>
      </c>
      <c r="J48" s="614">
        <v>174000</v>
      </c>
      <c r="K48" s="615">
        <f>J48/J28</f>
        <v>2.1943948295416798E-3</v>
      </c>
      <c r="L48" s="614">
        <v>182000</v>
      </c>
      <c r="M48" s="615">
        <f>L48/L28</f>
        <v>2.2518100160262063E-3</v>
      </c>
      <c r="N48" s="934"/>
      <c r="O48" s="943">
        <f t="shared" si="7"/>
        <v>829000</v>
      </c>
      <c r="P48" s="615"/>
      <c r="Q48" s="615"/>
    </row>
    <row r="49" spans="2:17" ht="15" customHeight="1" x14ac:dyDescent="0.75">
      <c r="B49" s="617" t="s">
        <v>580</v>
      </c>
      <c r="C49" s="617"/>
      <c r="D49" s="618">
        <f>D28*1%</f>
        <v>649063.01</v>
      </c>
      <c r="E49" s="619">
        <f>D49/D28</f>
        <v>0.01</v>
      </c>
      <c r="F49" s="618">
        <f>F28*2%</f>
        <v>1425407.9000000001</v>
      </c>
      <c r="G49" s="619">
        <f>F49/F28</f>
        <v>0.02</v>
      </c>
      <c r="H49" s="618">
        <f>H28*3%</f>
        <v>2320994.58</v>
      </c>
      <c r="I49" s="619">
        <f>H49/H28</f>
        <v>3.0000000000000002E-2</v>
      </c>
      <c r="J49" s="618">
        <f>J28*4%</f>
        <v>3171717.2800000003</v>
      </c>
      <c r="K49" s="619">
        <f>J49/J28</f>
        <v>0.04</v>
      </c>
      <c r="L49" s="618">
        <f>L28*4%</f>
        <v>3232954.8000000003</v>
      </c>
      <c r="M49" s="619">
        <f>L49/L28</f>
        <v>0.04</v>
      </c>
      <c r="N49" s="779"/>
      <c r="O49" s="944">
        <f t="shared" si="7"/>
        <v>10800137.57</v>
      </c>
      <c r="P49" s="619"/>
      <c r="Q49" s="619"/>
    </row>
    <row r="50" spans="2:17" ht="15" customHeight="1" x14ac:dyDescent="0.75">
      <c r="B50" s="617" t="s">
        <v>301</v>
      </c>
      <c r="C50" s="945"/>
      <c r="D50" s="618">
        <f>D28*1.25%</f>
        <v>811328.76250000007</v>
      </c>
      <c r="E50" s="619">
        <f>D50/D28</f>
        <v>1.2500000000000001E-2</v>
      </c>
      <c r="F50" s="618">
        <f>F28*1.25%</f>
        <v>890879.9375</v>
      </c>
      <c r="G50" s="619">
        <f>F50/F28</f>
        <v>1.2500000000000001E-2</v>
      </c>
      <c r="H50" s="618">
        <f>H28*1.5%</f>
        <v>1160497.29</v>
      </c>
      <c r="I50" s="619">
        <f>H50/H28</f>
        <v>1.5000000000000001E-2</v>
      </c>
      <c r="J50" s="618">
        <f>J28*1.75%</f>
        <v>1387626.31</v>
      </c>
      <c r="K50" s="619">
        <f>J50/J28</f>
        <v>1.7500000000000002E-2</v>
      </c>
      <c r="L50" s="618">
        <f>L28*1.75%</f>
        <v>1414417.7250000001</v>
      </c>
      <c r="M50" s="619">
        <f>L50/L28</f>
        <v>1.7500000000000002E-2</v>
      </c>
      <c r="N50" s="779"/>
      <c r="O50" s="944">
        <f t="shared" si="7"/>
        <v>5664750.0250000004</v>
      </c>
      <c r="P50" s="619"/>
      <c r="Q50" s="619"/>
    </row>
    <row r="51" spans="2:17" ht="14.75" x14ac:dyDescent="0.75">
      <c r="B51" s="620" t="s">
        <v>302</v>
      </c>
      <c r="C51" s="620"/>
      <c r="D51" s="621">
        <f>D47-D50</f>
        <v>29060679.237500001</v>
      </c>
      <c r="E51" s="622">
        <f>D51/D28</f>
        <v>0.44773279003374417</v>
      </c>
      <c r="F51" s="621">
        <f>F47-F50</f>
        <v>32890525.0625</v>
      </c>
      <c r="G51" s="622">
        <f>F51/F28</f>
        <v>0.46148930509645697</v>
      </c>
      <c r="H51" s="621">
        <f>H47-H50</f>
        <v>36259124.710000001</v>
      </c>
      <c r="I51" s="622">
        <f>H51/H28</f>
        <v>0.46866707517257539</v>
      </c>
      <c r="J51" s="621">
        <f>J47-J50</f>
        <v>36992704.689999998</v>
      </c>
      <c r="K51" s="622">
        <f>J51/J28</f>
        <v>0.46653218334769103</v>
      </c>
      <c r="L51" s="621">
        <f>L47-L50</f>
        <v>37677428.274999999</v>
      </c>
      <c r="M51" s="622">
        <f>L51/L28</f>
        <v>0.46616708993271416</v>
      </c>
      <c r="N51" s="622"/>
      <c r="O51" s="946">
        <f t="shared" si="7"/>
        <v>172880461.97499999</v>
      </c>
      <c r="P51" s="622"/>
      <c r="Q51" s="622"/>
    </row>
    <row r="52" spans="2:17" ht="15" customHeight="1" x14ac:dyDescent="0.75">
      <c r="B52" s="937" t="s">
        <v>309</v>
      </c>
      <c r="C52" s="947"/>
      <c r="D52" s="938">
        <f>D51*6%</f>
        <v>1743640.75425</v>
      </c>
      <c r="E52" s="939">
        <f>D52/D28</f>
        <v>2.6863967402024652E-2</v>
      </c>
      <c r="F52" s="938">
        <f>F51*6%</f>
        <v>1973431.5037499999</v>
      </c>
      <c r="G52" s="939">
        <v>2.838954748247291E-2</v>
      </c>
      <c r="H52" s="938">
        <f>H51*6%</f>
        <v>2175547.4825999998</v>
      </c>
      <c r="I52" s="939">
        <v>3.4548810405480461E-2</v>
      </c>
      <c r="J52" s="938">
        <f>J51*6%</f>
        <v>2219562.2813999997</v>
      </c>
      <c r="K52" s="939">
        <v>3.3640879696859687E-2</v>
      </c>
      <c r="L52" s="938">
        <f>L51*6%</f>
        <v>2260645.6964999996</v>
      </c>
      <c r="M52" s="939">
        <v>3.3781567085233215E-2</v>
      </c>
      <c r="N52" s="940"/>
      <c r="O52" s="944">
        <f t="shared" si="7"/>
        <v>10372827.718499999</v>
      </c>
      <c r="P52" s="939"/>
      <c r="Q52" s="939"/>
    </row>
    <row r="53" spans="2:17" ht="15" customHeight="1" x14ac:dyDescent="0.75">
      <c r="B53" s="930"/>
      <c r="C53" s="930"/>
      <c r="D53" s="614"/>
      <c r="E53" s="948"/>
      <c r="F53" s="614"/>
      <c r="G53" s="948"/>
      <c r="H53" s="614"/>
      <c r="I53" s="948"/>
      <c r="J53" s="614"/>
      <c r="K53" s="948"/>
      <c r="L53" s="614"/>
      <c r="M53" s="948"/>
      <c r="N53" s="615"/>
      <c r="O53" s="615"/>
      <c r="P53" s="615"/>
      <c r="Q53" s="615"/>
    </row>
    <row r="54" spans="2:17" ht="6.75" customHeight="1" x14ac:dyDescent="0.75">
      <c r="B54" s="930"/>
      <c r="C54" s="930"/>
      <c r="D54" s="614"/>
      <c r="E54" s="615"/>
      <c r="F54" s="614"/>
      <c r="G54" s="615"/>
      <c r="H54" s="614"/>
      <c r="I54" s="615"/>
      <c r="J54" s="614"/>
      <c r="K54" s="615"/>
      <c r="L54" s="614"/>
      <c r="M54" s="615"/>
      <c r="N54" s="615"/>
      <c r="O54" s="615"/>
      <c r="P54" s="615"/>
      <c r="Q54" s="615"/>
    </row>
    <row r="55" spans="2:17" ht="14.75" x14ac:dyDescent="0.75">
      <c r="B55" s="949" t="s">
        <v>387</v>
      </c>
      <c r="C55" s="950"/>
      <c r="D55" s="951">
        <f>D51-D52-D48-D49</f>
        <v>26517975.473249998</v>
      </c>
      <c r="E55" s="952">
        <f>D55/D28</f>
        <v>0.40855779893002991</v>
      </c>
      <c r="F55" s="951">
        <f>F51-F52-F48-F49</f>
        <v>29333685.658750001</v>
      </c>
      <c r="G55" s="952">
        <f>F55/F28</f>
        <v>0.41158303751157826</v>
      </c>
      <c r="H55" s="951">
        <f>H51-H52-H48-H49</f>
        <v>31597582.647400007</v>
      </c>
      <c r="I55" s="952">
        <f>H55/H28</f>
        <v>0.40841434426012324</v>
      </c>
      <c r="J55" s="951">
        <f>J51-J52-J48-J49</f>
        <v>31427425.128599994</v>
      </c>
      <c r="K55" s="952">
        <f>J55/J28</f>
        <v>0.39634585751728785</v>
      </c>
      <c r="L55" s="951">
        <f>L51-L52-L48-L49</f>
        <v>32001827.778500002</v>
      </c>
      <c r="M55" s="952">
        <f>L55/L28</f>
        <v>0.39594525452072515</v>
      </c>
      <c r="N55" s="1378">
        <f>D55+F55+H55+J55+L55</f>
        <v>150878496.68649998</v>
      </c>
      <c r="O55" s="1378"/>
      <c r="P55" s="953">
        <f>N55/N28</f>
        <v>0.40378553537191175</v>
      </c>
      <c r="Q55" s="952"/>
    </row>
    <row r="56" spans="2:17" ht="14.75" x14ac:dyDescent="0.75">
      <c r="B56" s="954" t="s">
        <v>388</v>
      </c>
      <c r="C56" s="955"/>
      <c r="D56" s="621">
        <f>D28/D13</f>
        <v>697.35483212463066</v>
      </c>
      <c r="E56" s="622"/>
      <c r="F56" s="621">
        <f>F28/F13</f>
        <v>765.73080848777863</v>
      </c>
      <c r="G56" s="622"/>
      <c r="H56" s="621">
        <f>H28/H13</f>
        <v>831.22735428417946</v>
      </c>
      <c r="I56" s="622"/>
      <c r="J56" s="621">
        <f>J28/J13</f>
        <v>849.59747133826204</v>
      </c>
      <c r="K56" s="622"/>
      <c r="L56" s="621">
        <f>L28/L13</f>
        <v>868.3735697018534</v>
      </c>
      <c r="M56" s="622"/>
      <c r="N56" s="622"/>
      <c r="O56" s="956">
        <f>AVERAGE(D56:L56)</f>
        <v>802.45680718734081</v>
      </c>
      <c r="P56" s="622"/>
      <c r="Q56" s="622"/>
    </row>
    <row r="57" spans="2:17" ht="14.75" x14ac:dyDescent="0.75">
      <c r="B57" s="954" t="s">
        <v>389</v>
      </c>
      <c r="C57" s="955"/>
      <c r="D57" s="621">
        <f>D47/D13</f>
        <v>320.94556003223209</v>
      </c>
      <c r="E57" s="622"/>
      <c r="F57" s="621">
        <f>F47/F13</f>
        <v>362.94821380607038</v>
      </c>
      <c r="G57" s="622"/>
      <c r="H57" s="621">
        <f>H47/H13</f>
        <v>402.03730325006717</v>
      </c>
      <c r="I57" s="622"/>
      <c r="J57" s="621">
        <f>J47/J13</f>
        <v>411.23251901853638</v>
      </c>
      <c r="K57" s="622"/>
      <c r="L57" s="621">
        <f>L47/L13</f>
        <v>420.00371743217835</v>
      </c>
      <c r="M57" s="622"/>
      <c r="N57" s="622"/>
      <c r="O57" s="956">
        <f t="shared" ref="O57:O59" si="8">AVERAGE(D57:L57)</f>
        <v>383.43346270781683</v>
      </c>
      <c r="P57" s="622"/>
      <c r="Q57" s="622"/>
    </row>
    <row r="58" spans="2:17" ht="14.75" x14ac:dyDescent="0.75">
      <c r="B58" s="954" t="s">
        <v>390</v>
      </c>
      <c r="C58" s="955"/>
      <c r="D58" s="621">
        <f>D67/D13</f>
        <v>27.450652879398334</v>
      </c>
      <c r="E58" s="622"/>
      <c r="F58" s="621">
        <f>F67/F13</f>
        <v>30.774229828095624</v>
      </c>
      <c r="G58" s="622"/>
      <c r="H58" s="621">
        <f>H67/H13</f>
        <v>35.842543890410958</v>
      </c>
      <c r="I58" s="622"/>
      <c r="J58" s="621">
        <f>J67/J13</f>
        <v>38.649829544626591</v>
      </c>
      <c r="K58" s="622"/>
      <c r="L58" s="621">
        <f>L67/L13</f>
        <v>39.484968267526185</v>
      </c>
      <c r="M58" s="622"/>
      <c r="N58" s="622"/>
      <c r="O58" s="956">
        <f t="shared" si="8"/>
        <v>34.440444882011533</v>
      </c>
      <c r="P58" s="622"/>
      <c r="Q58" s="622"/>
    </row>
    <row r="59" spans="2:17" ht="14.75" x14ac:dyDescent="0.75">
      <c r="B59" s="954" t="s">
        <v>391</v>
      </c>
      <c r="C59" s="955"/>
      <c r="D59" s="621">
        <f>D77/D13</f>
        <v>23.234322589309699</v>
      </c>
      <c r="E59" s="622"/>
      <c r="F59" s="621">
        <f>F77/F13</f>
        <v>25.527080816545794</v>
      </c>
      <c r="G59" s="622"/>
      <c r="H59" s="621">
        <f>H77/H13</f>
        <v>27.642853983346761</v>
      </c>
      <c r="I59" s="622"/>
      <c r="J59" s="621">
        <f>J77/J13</f>
        <v>28.207071161470058</v>
      </c>
      <c r="K59" s="622"/>
      <c r="L59" s="621">
        <f>L77/L13</f>
        <v>28.794145570776259</v>
      </c>
      <c r="M59" s="622"/>
      <c r="N59" s="622"/>
      <c r="O59" s="956">
        <f t="shared" si="8"/>
        <v>26.681094824289715</v>
      </c>
      <c r="P59" s="622"/>
      <c r="Q59" s="622"/>
    </row>
    <row r="60" spans="2:17" ht="12.4" customHeight="1" x14ac:dyDescent="0.6">
      <c r="H60" s="614"/>
    </row>
    <row r="61" spans="2:17" hidden="1" x14ac:dyDescent="0.6"/>
    <row r="62" spans="2:17" hidden="1" x14ac:dyDescent="0.6">
      <c r="C62" s="957" t="s">
        <v>392</v>
      </c>
      <c r="O62" s="958">
        <f>N55/N13</f>
        <v>324.03087577368291</v>
      </c>
    </row>
    <row r="63" spans="2:17" hidden="1" x14ac:dyDescent="0.6"/>
    <row r="64" spans="2:17" hidden="1" x14ac:dyDescent="0.6">
      <c r="E64" s="1345"/>
      <c r="G64" s="1345"/>
      <c r="I64" s="1345"/>
      <c r="K64" s="1345"/>
      <c r="M64" s="1345"/>
      <c r="N64" s="1345"/>
      <c r="O64" s="1345"/>
      <c r="P64" s="1345"/>
      <c r="Q64" s="1345"/>
    </row>
    <row r="65" spans="1:15" hidden="1" x14ac:dyDescent="0.6"/>
    <row r="66" spans="1:15" hidden="1" x14ac:dyDescent="0.6"/>
    <row r="67" spans="1:15" hidden="1" x14ac:dyDescent="0.6">
      <c r="D67" s="614">
        <f>D50+D52</f>
        <v>2554969.51675</v>
      </c>
      <c r="E67" s="614"/>
      <c r="F67" s="614">
        <f t="shared" ref="F67:L67" si="9">F50+F52</f>
        <v>2864311.4412500001</v>
      </c>
      <c r="G67" s="614"/>
      <c r="H67" s="614">
        <f t="shared" si="9"/>
        <v>3336044.7725999998</v>
      </c>
      <c r="I67" s="614"/>
      <c r="J67" s="614">
        <f t="shared" si="9"/>
        <v>3607188.5913999998</v>
      </c>
      <c r="K67" s="614"/>
      <c r="L67" s="614">
        <f t="shared" si="9"/>
        <v>3675063.4214999997</v>
      </c>
      <c r="O67" s="961">
        <f t="shared" ref="O67" si="10">SUM(D67:L67)</f>
        <v>16037577.743499998</v>
      </c>
    </row>
    <row r="68" spans="1:15" hidden="1" x14ac:dyDescent="0.6">
      <c r="O68" s="616"/>
    </row>
    <row r="69" spans="1:15" s="616" customFormat="1" hidden="1" x14ac:dyDescent="0.6">
      <c r="A69" s="962"/>
      <c r="B69" s="616" t="s">
        <v>393</v>
      </c>
      <c r="D69" s="616">
        <f>D22*2%</f>
        <v>913809</v>
      </c>
      <c r="F69" s="616">
        <f>F22*2%</f>
        <v>1011923.24</v>
      </c>
      <c r="H69" s="616">
        <f>H22*2%</f>
        <v>1102463.74</v>
      </c>
      <c r="J69" s="616">
        <f>J22*2%</f>
        <v>1129915.3800000001</v>
      </c>
      <c r="L69" s="616">
        <f>L22*2%</f>
        <v>1151731.08</v>
      </c>
      <c r="O69" s="616">
        <f>SUM(D69:L69)</f>
        <v>5309842.4400000004</v>
      </c>
    </row>
    <row r="70" spans="1:15" s="616" customFormat="1" hidden="1" x14ac:dyDescent="0.6">
      <c r="A70" s="962"/>
      <c r="B70" s="616" t="s">
        <v>394</v>
      </c>
      <c r="D70" s="963">
        <f>D22*1%</f>
        <v>456904.5</v>
      </c>
      <c r="E70" s="963"/>
      <c r="F70" s="963">
        <f>F22*1%</f>
        <v>505961.62</v>
      </c>
      <c r="G70" s="963"/>
      <c r="H70" s="963">
        <f>H22*1%</f>
        <v>551231.87</v>
      </c>
      <c r="I70" s="963"/>
      <c r="J70" s="963">
        <f>J22*1%</f>
        <v>564957.69000000006</v>
      </c>
      <c r="K70" s="963"/>
      <c r="L70" s="963">
        <f>L22*1%</f>
        <v>575865.54</v>
      </c>
      <c r="O70" s="616">
        <f t="shared" ref="O70:O73" si="11">SUM(D70:L70)</f>
        <v>2654921.2200000002</v>
      </c>
    </row>
    <row r="71" spans="1:15" s="616" customFormat="1" hidden="1" x14ac:dyDescent="0.6">
      <c r="A71" s="962"/>
      <c r="B71" s="616" t="s">
        <v>395</v>
      </c>
      <c r="D71" s="616">
        <v>175000</v>
      </c>
      <c r="F71" s="616">
        <v>175000</v>
      </c>
      <c r="H71" s="616">
        <v>175000</v>
      </c>
      <c r="J71" s="616">
        <v>175000</v>
      </c>
      <c r="L71" s="616">
        <v>175000</v>
      </c>
      <c r="O71" s="616">
        <f t="shared" si="11"/>
        <v>875000</v>
      </c>
    </row>
    <row r="72" spans="1:15" s="616" customFormat="1" hidden="1" x14ac:dyDescent="0.6">
      <c r="A72" s="962"/>
      <c r="B72" s="616" t="s">
        <v>396</v>
      </c>
      <c r="O72" s="616">
        <f t="shared" si="11"/>
        <v>0</v>
      </c>
    </row>
    <row r="73" spans="1:15" s="616" customFormat="1" hidden="1" x14ac:dyDescent="0.6">
      <c r="A73" s="962"/>
      <c r="B73" s="616" t="s">
        <v>397</v>
      </c>
      <c r="D73" s="616">
        <f>D22*1.35%</f>
        <v>616821.07500000007</v>
      </c>
      <c r="F73" s="616">
        <f t="shared" ref="F73:L73" si="12">F22*1.35%</f>
        <v>683048.18700000003</v>
      </c>
      <c r="H73" s="616">
        <f t="shared" si="12"/>
        <v>744163.02450000006</v>
      </c>
      <c r="J73" s="616">
        <f t="shared" si="12"/>
        <v>762692.88150000013</v>
      </c>
      <c r="L73" s="616">
        <f t="shared" si="12"/>
        <v>777418.47900000005</v>
      </c>
      <c r="O73" s="616">
        <f t="shared" si="11"/>
        <v>3584143.6470000008</v>
      </c>
    </row>
    <row r="74" spans="1:15" s="616" customFormat="1" hidden="1" x14ac:dyDescent="0.6">
      <c r="A74" s="962"/>
      <c r="B74" s="616" t="s">
        <v>398</v>
      </c>
      <c r="O74" s="616">
        <f>SUM(D74:L74)</f>
        <v>0</v>
      </c>
    </row>
    <row r="75" spans="1:15" s="616" customFormat="1" hidden="1" x14ac:dyDescent="0.6">
      <c r="A75" s="962"/>
    </row>
    <row r="76" spans="1:15" s="616" customFormat="1" hidden="1" x14ac:dyDescent="0.6">
      <c r="A76" s="962"/>
    </row>
    <row r="77" spans="1:15" s="965" customFormat="1" hidden="1" x14ac:dyDescent="0.6">
      <c r="A77" s="964"/>
      <c r="B77" s="965" t="s">
        <v>399</v>
      </c>
      <c r="D77" s="965">
        <f>SUM(D69:D74)</f>
        <v>2162534.5750000002</v>
      </c>
      <c r="F77" s="965">
        <f t="shared" ref="F77:L77" si="13">SUM(F69:F74)</f>
        <v>2375933.0469999998</v>
      </c>
      <c r="H77" s="965">
        <f t="shared" si="13"/>
        <v>2572858.6344999997</v>
      </c>
      <c r="J77" s="965">
        <f t="shared" si="13"/>
        <v>2632565.9515000004</v>
      </c>
      <c r="L77" s="965">
        <f t="shared" si="13"/>
        <v>2680015.0990000004</v>
      </c>
      <c r="O77" s="961">
        <f>SUM(O69:O76)</f>
        <v>12423907.307</v>
      </c>
    </row>
    <row r="78" spans="1:15" hidden="1" x14ac:dyDescent="0.6"/>
    <row r="80" spans="1:15" x14ac:dyDescent="0.6">
      <c r="D80" s="614"/>
    </row>
    <row r="84" spans="17:17" x14ac:dyDescent="0.6">
      <c r="Q84" s="966"/>
    </row>
    <row r="99" spans="3:3" ht="14.75" x14ac:dyDescent="0.75">
      <c r="C99" s="967" t="s">
        <v>400</v>
      </c>
    </row>
  </sheetData>
  <mergeCells count="18">
    <mergeCell ref="N16:O16"/>
    <mergeCell ref="N8:O8"/>
    <mergeCell ref="N12:O12"/>
    <mergeCell ref="N13:O13"/>
    <mergeCell ref="N14:O14"/>
    <mergeCell ref="N15:O15"/>
    <mergeCell ref="N55:O55"/>
    <mergeCell ref="N17:O17"/>
    <mergeCell ref="N18:O18"/>
    <mergeCell ref="N19:O19"/>
    <mergeCell ref="N20:O20"/>
    <mergeCell ref="N22:O22"/>
    <mergeCell ref="N23:O23"/>
    <mergeCell ref="N24:O24"/>
    <mergeCell ref="N25:O25"/>
    <mergeCell ref="N26:O26"/>
    <mergeCell ref="N27:O27"/>
    <mergeCell ref="N28:O28"/>
  </mergeCells>
  <pageMargins left="0.45" right="0.45" top="0.25" bottom="0.25" header="0.3" footer="0.3"/>
  <pageSetup paperSize="9" scale="73" orientation="landscape" r:id="rId1"/>
  <rowBreaks count="1" manualBreakCount="1">
    <brk id="55" min="1" max="17"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8199B-A134-4908-9DAD-E254AE30CF83}">
  <sheetPr>
    <tabColor theme="0" tint="-0.499984740745262"/>
  </sheetPr>
  <dimension ref="A1:GN374"/>
  <sheetViews>
    <sheetView zoomScale="115" zoomScaleNormal="115" workbookViewId="0">
      <selection activeCell="J48" sqref="J48:L48"/>
    </sheetView>
  </sheetViews>
  <sheetFormatPr defaultColWidth="0" defaultRowHeight="14.75" zeroHeight="1" outlineLevelRow="1" x14ac:dyDescent="0.75"/>
  <cols>
    <col min="1" max="1" width="15.7265625" customWidth="1"/>
    <col min="2" max="2" width="2.7265625" customWidth="1"/>
    <col min="3" max="3" width="69.1328125" bestFit="1" customWidth="1"/>
    <col min="4" max="4" width="17.86328125" customWidth="1"/>
    <col min="5" max="7" width="21" customWidth="1"/>
    <col min="8" max="9" width="20.54296875" customWidth="1"/>
    <col min="10" max="10" width="16.54296875" customWidth="1"/>
    <col min="11" max="11" width="16.86328125" customWidth="1"/>
    <col min="12" max="14" width="15" customWidth="1"/>
    <col min="15" max="15" width="14.26953125" customWidth="1"/>
    <col min="16" max="16" width="13.1328125" customWidth="1"/>
    <col min="17" max="19" width="14.54296875" customWidth="1"/>
    <col min="20" max="20" width="15" customWidth="1"/>
    <col min="21" max="107" width="14.54296875" customWidth="1"/>
    <col min="108" max="164" width="13.1328125" customWidth="1"/>
    <col min="165" max="165" width="15" customWidth="1"/>
    <col min="166" max="168" width="14.54296875" customWidth="1"/>
    <col min="169" max="190" width="13.1328125" customWidth="1"/>
    <col min="191" max="191" width="2.7265625" customWidth="1"/>
    <col min="192" max="196" width="0" style="1" hidden="1" customWidth="1"/>
    <col min="197" max="16384" width="9.1328125" style="1" hidden="1"/>
  </cols>
  <sheetData>
    <row r="1" spans="1:195" x14ac:dyDescent="0.7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row>
    <row r="2" spans="1:195" ht="19.75" x14ac:dyDescent="0.95">
      <c r="A2" s="1"/>
      <c r="B2" s="1"/>
      <c r="C2" s="2" t="str">
        <f>Summary!B2</f>
        <v>Koushan KASC Hotel</v>
      </c>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3" t="s">
        <v>153</v>
      </c>
      <c r="GI2" s="432"/>
      <c r="GJ2" s="432"/>
      <c r="GK2" s="432"/>
      <c r="GL2" s="432"/>
      <c r="GM2" s="432"/>
    </row>
    <row r="3" spans="1:195" x14ac:dyDescent="0.7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row>
    <row r="4" spans="1:195" ht="16" x14ac:dyDescent="0.8">
      <c r="A4" s="1"/>
      <c r="B4" s="1"/>
      <c r="C4" s="246" t="s">
        <v>157</v>
      </c>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row>
    <row r="5" spans="1:195" ht="15.5" thickBot="1" x14ac:dyDescent="0.9">
      <c r="A5" s="1"/>
      <c r="B5" s="1"/>
      <c r="C5" s="56"/>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row>
    <row r="6" spans="1:195" x14ac:dyDescent="0.75">
      <c r="A6" s="1"/>
      <c r="B6" s="1"/>
      <c r="C6" s="403"/>
      <c r="D6" s="247"/>
      <c r="E6" s="248"/>
      <c r="F6" s="248"/>
      <c r="G6" s="248"/>
      <c r="H6" s="248"/>
      <c r="I6" s="248"/>
      <c r="J6" s="248">
        <f>MonthlyCF!P6</f>
        <v>0</v>
      </c>
      <c r="K6" s="248">
        <f t="shared" ref="K6:AP6" si="0">+J6+1</f>
        <v>1</v>
      </c>
      <c r="L6" s="248">
        <f t="shared" si="0"/>
        <v>2</v>
      </c>
      <c r="M6" s="248">
        <f t="shared" si="0"/>
        <v>3</v>
      </c>
      <c r="N6" s="248">
        <f t="shared" si="0"/>
        <v>4</v>
      </c>
      <c r="O6" s="248">
        <f t="shared" si="0"/>
        <v>5</v>
      </c>
      <c r="P6" s="248">
        <f t="shared" si="0"/>
        <v>6</v>
      </c>
      <c r="Q6" s="248">
        <f t="shared" si="0"/>
        <v>7</v>
      </c>
      <c r="R6" s="248">
        <f t="shared" si="0"/>
        <v>8</v>
      </c>
      <c r="S6" s="248">
        <f t="shared" si="0"/>
        <v>9</v>
      </c>
      <c r="T6" s="248">
        <f t="shared" si="0"/>
        <v>10</v>
      </c>
      <c r="U6" s="248">
        <f t="shared" si="0"/>
        <v>11</v>
      </c>
      <c r="V6" s="248">
        <f t="shared" si="0"/>
        <v>12</v>
      </c>
      <c r="W6" s="248">
        <f t="shared" si="0"/>
        <v>13</v>
      </c>
      <c r="X6" s="248">
        <f t="shared" si="0"/>
        <v>14</v>
      </c>
      <c r="Y6" s="248">
        <f t="shared" si="0"/>
        <v>15</v>
      </c>
      <c r="Z6" s="248">
        <f t="shared" si="0"/>
        <v>16</v>
      </c>
      <c r="AA6" s="248">
        <f t="shared" si="0"/>
        <v>17</v>
      </c>
      <c r="AB6" s="248">
        <f t="shared" si="0"/>
        <v>18</v>
      </c>
      <c r="AC6" s="248">
        <f t="shared" si="0"/>
        <v>19</v>
      </c>
      <c r="AD6" s="248">
        <f t="shared" si="0"/>
        <v>20</v>
      </c>
      <c r="AE6" s="248">
        <f t="shared" si="0"/>
        <v>21</v>
      </c>
      <c r="AF6" s="248">
        <f t="shared" si="0"/>
        <v>22</v>
      </c>
      <c r="AG6" s="248">
        <f t="shared" si="0"/>
        <v>23</v>
      </c>
      <c r="AH6" s="248">
        <f t="shared" si="0"/>
        <v>24</v>
      </c>
      <c r="AI6" s="248">
        <f t="shared" si="0"/>
        <v>25</v>
      </c>
      <c r="AJ6" s="248">
        <f t="shared" si="0"/>
        <v>26</v>
      </c>
      <c r="AK6" s="248">
        <f t="shared" si="0"/>
        <v>27</v>
      </c>
      <c r="AL6" s="248">
        <f t="shared" si="0"/>
        <v>28</v>
      </c>
      <c r="AM6" s="248">
        <f t="shared" si="0"/>
        <v>29</v>
      </c>
      <c r="AN6" s="248">
        <f t="shared" si="0"/>
        <v>30</v>
      </c>
      <c r="AO6" s="248">
        <f t="shared" si="0"/>
        <v>31</v>
      </c>
      <c r="AP6" s="248">
        <f t="shared" si="0"/>
        <v>32</v>
      </c>
      <c r="AQ6" s="248">
        <f t="shared" ref="AQ6:BV6" si="1">+AP6+1</f>
        <v>33</v>
      </c>
      <c r="AR6" s="248">
        <f t="shared" si="1"/>
        <v>34</v>
      </c>
      <c r="AS6" s="248">
        <f t="shared" si="1"/>
        <v>35</v>
      </c>
      <c r="AT6" s="248">
        <f t="shared" si="1"/>
        <v>36</v>
      </c>
      <c r="AU6" s="248">
        <f t="shared" si="1"/>
        <v>37</v>
      </c>
      <c r="AV6" s="248">
        <f t="shared" si="1"/>
        <v>38</v>
      </c>
      <c r="AW6" s="248">
        <f t="shared" si="1"/>
        <v>39</v>
      </c>
      <c r="AX6" s="248">
        <f t="shared" si="1"/>
        <v>40</v>
      </c>
      <c r="AY6" s="248">
        <f t="shared" si="1"/>
        <v>41</v>
      </c>
      <c r="AZ6" s="248">
        <f t="shared" si="1"/>
        <v>42</v>
      </c>
      <c r="BA6" s="248">
        <f t="shared" si="1"/>
        <v>43</v>
      </c>
      <c r="BB6" s="248">
        <f t="shared" si="1"/>
        <v>44</v>
      </c>
      <c r="BC6" s="248">
        <f t="shared" si="1"/>
        <v>45</v>
      </c>
      <c r="BD6" s="248">
        <f t="shared" si="1"/>
        <v>46</v>
      </c>
      <c r="BE6" s="248">
        <f t="shared" si="1"/>
        <v>47</v>
      </c>
      <c r="BF6" s="248">
        <f t="shared" si="1"/>
        <v>48</v>
      </c>
      <c r="BG6" s="248">
        <f t="shared" si="1"/>
        <v>49</v>
      </c>
      <c r="BH6" s="248">
        <f t="shared" si="1"/>
        <v>50</v>
      </c>
      <c r="BI6" s="248">
        <f t="shared" si="1"/>
        <v>51</v>
      </c>
      <c r="BJ6" s="248">
        <f t="shared" si="1"/>
        <v>52</v>
      </c>
      <c r="BK6" s="248">
        <f t="shared" si="1"/>
        <v>53</v>
      </c>
      <c r="BL6" s="248">
        <f t="shared" si="1"/>
        <v>54</v>
      </c>
      <c r="BM6" s="248">
        <f t="shared" si="1"/>
        <v>55</v>
      </c>
      <c r="BN6" s="248">
        <f t="shared" si="1"/>
        <v>56</v>
      </c>
      <c r="BO6" s="248">
        <f t="shared" si="1"/>
        <v>57</v>
      </c>
      <c r="BP6" s="248">
        <f t="shared" si="1"/>
        <v>58</v>
      </c>
      <c r="BQ6" s="248">
        <f t="shared" si="1"/>
        <v>59</v>
      </c>
      <c r="BR6" s="248">
        <f t="shared" si="1"/>
        <v>60</v>
      </c>
      <c r="BS6" s="248">
        <f t="shared" si="1"/>
        <v>61</v>
      </c>
      <c r="BT6" s="248">
        <f t="shared" si="1"/>
        <v>62</v>
      </c>
      <c r="BU6" s="248">
        <f t="shared" si="1"/>
        <v>63</v>
      </c>
      <c r="BV6" s="248">
        <f t="shared" si="1"/>
        <v>64</v>
      </c>
      <c r="BW6" s="248">
        <f t="shared" ref="BW6:DB6" si="2">+BV6+1</f>
        <v>65</v>
      </c>
      <c r="BX6" s="248">
        <f t="shared" si="2"/>
        <v>66</v>
      </c>
      <c r="BY6" s="248">
        <f t="shared" si="2"/>
        <v>67</v>
      </c>
      <c r="BZ6" s="248">
        <f t="shared" si="2"/>
        <v>68</v>
      </c>
      <c r="CA6" s="248">
        <f t="shared" si="2"/>
        <v>69</v>
      </c>
      <c r="CB6" s="248">
        <f t="shared" si="2"/>
        <v>70</v>
      </c>
      <c r="CC6" s="248">
        <f t="shared" si="2"/>
        <v>71</v>
      </c>
      <c r="CD6" s="248">
        <f t="shared" si="2"/>
        <v>72</v>
      </c>
      <c r="CE6" s="248">
        <f t="shared" si="2"/>
        <v>73</v>
      </c>
      <c r="CF6" s="248">
        <f t="shared" si="2"/>
        <v>74</v>
      </c>
      <c r="CG6" s="248">
        <f t="shared" si="2"/>
        <v>75</v>
      </c>
      <c r="CH6" s="248">
        <f t="shared" si="2"/>
        <v>76</v>
      </c>
      <c r="CI6" s="248">
        <f t="shared" si="2"/>
        <v>77</v>
      </c>
      <c r="CJ6" s="248">
        <f t="shared" si="2"/>
        <v>78</v>
      </c>
      <c r="CK6" s="248">
        <f t="shared" si="2"/>
        <v>79</v>
      </c>
      <c r="CL6" s="248">
        <f t="shared" si="2"/>
        <v>80</v>
      </c>
      <c r="CM6" s="248">
        <f t="shared" si="2"/>
        <v>81</v>
      </c>
      <c r="CN6" s="248">
        <f t="shared" si="2"/>
        <v>82</v>
      </c>
      <c r="CO6" s="248">
        <f t="shared" si="2"/>
        <v>83</v>
      </c>
      <c r="CP6" s="248">
        <f t="shared" si="2"/>
        <v>84</v>
      </c>
      <c r="CQ6" s="248">
        <f t="shared" si="2"/>
        <v>85</v>
      </c>
      <c r="CR6" s="248">
        <f t="shared" si="2"/>
        <v>86</v>
      </c>
      <c r="CS6" s="248">
        <f t="shared" si="2"/>
        <v>87</v>
      </c>
      <c r="CT6" s="248">
        <f t="shared" si="2"/>
        <v>88</v>
      </c>
      <c r="CU6" s="248">
        <f t="shared" si="2"/>
        <v>89</v>
      </c>
      <c r="CV6" s="248">
        <f t="shared" si="2"/>
        <v>90</v>
      </c>
      <c r="CW6" s="248">
        <f t="shared" si="2"/>
        <v>91</v>
      </c>
      <c r="CX6" s="248">
        <f t="shared" si="2"/>
        <v>92</v>
      </c>
      <c r="CY6" s="248">
        <f t="shared" si="2"/>
        <v>93</v>
      </c>
      <c r="CZ6" s="248">
        <f t="shared" si="2"/>
        <v>94</v>
      </c>
      <c r="DA6" s="248">
        <f t="shared" si="2"/>
        <v>95</v>
      </c>
      <c r="DB6" s="248">
        <f t="shared" si="2"/>
        <v>96</v>
      </c>
      <c r="DC6" s="248">
        <f t="shared" ref="DC6:EH6" si="3">+DB6+1</f>
        <v>97</v>
      </c>
      <c r="DD6" s="248">
        <f t="shared" si="3"/>
        <v>98</v>
      </c>
      <c r="DE6" s="248">
        <f t="shared" si="3"/>
        <v>99</v>
      </c>
      <c r="DF6" s="248">
        <f t="shared" si="3"/>
        <v>100</v>
      </c>
      <c r="DG6" s="248">
        <f t="shared" si="3"/>
        <v>101</v>
      </c>
      <c r="DH6" s="248">
        <f t="shared" si="3"/>
        <v>102</v>
      </c>
      <c r="DI6" s="248">
        <f t="shared" si="3"/>
        <v>103</v>
      </c>
      <c r="DJ6" s="248">
        <f t="shared" si="3"/>
        <v>104</v>
      </c>
      <c r="DK6" s="248">
        <f t="shared" si="3"/>
        <v>105</v>
      </c>
      <c r="DL6" s="248">
        <f t="shared" si="3"/>
        <v>106</v>
      </c>
      <c r="DM6" s="248">
        <f t="shared" si="3"/>
        <v>107</v>
      </c>
      <c r="DN6" s="248">
        <f t="shared" si="3"/>
        <v>108</v>
      </c>
      <c r="DO6" s="248">
        <f t="shared" si="3"/>
        <v>109</v>
      </c>
      <c r="DP6" s="248">
        <f t="shared" si="3"/>
        <v>110</v>
      </c>
      <c r="DQ6" s="248">
        <f t="shared" si="3"/>
        <v>111</v>
      </c>
      <c r="DR6" s="248">
        <f t="shared" si="3"/>
        <v>112</v>
      </c>
      <c r="DS6" s="248">
        <f t="shared" si="3"/>
        <v>113</v>
      </c>
      <c r="DT6" s="248">
        <f t="shared" si="3"/>
        <v>114</v>
      </c>
      <c r="DU6" s="248">
        <f t="shared" si="3"/>
        <v>115</v>
      </c>
      <c r="DV6" s="248">
        <f t="shared" si="3"/>
        <v>116</v>
      </c>
      <c r="DW6" s="248">
        <f t="shared" si="3"/>
        <v>117</v>
      </c>
      <c r="DX6" s="248">
        <f t="shared" si="3"/>
        <v>118</v>
      </c>
      <c r="DY6" s="248">
        <f t="shared" si="3"/>
        <v>119</v>
      </c>
      <c r="DZ6" s="248">
        <f t="shared" si="3"/>
        <v>120</v>
      </c>
      <c r="EA6" s="248">
        <f t="shared" si="3"/>
        <v>121</v>
      </c>
      <c r="EB6" s="248">
        <f t="shared" si="3"/>
        <v>122</v>
      </c>
      <c r="EC6" s="248">
        <f t="shared" si="3"/>
        <v>123</v>
      </c>
      <c r="ED6" s="248">
        <f t="shared" si="3"/>
        <v>124</v>
      </c>
      <c r="EE6" s="248">
        <f t="shared" si="3"/>
        <v>125</v>
      </c>
      <c r="EF6" s="248">
        <f t="shared" si="3"/>
        <v>126</v>
      </c>
      <c r="EG6" s="248">
        <f t="shared" si="3"/>
        <v>127</v>
      </c>
      <c r="EH6" s="248">
        <f t="shared" si="3"/>
        <v>128</v>
      </c>
      <c r="EI6" s="248">
        <f t="shared" ref="EI6:FN6" si="4">+EH6+1</f>
        <v>129</v>
      </c>
      <c r="EJ6" s="248">
        <f t="shared" si="4"/>
        <v>130</v>
      </c>
      <c r="EK6" s="248">
        <f t="shared" si="4"/>
        <v>131</v>
      </c>
      <c r="EL6" s="248">
        <f t="shared" si="4"/>
        <v>132</v>
      </c>
      <c r="EM6" s="248">
        <f t="shared" si="4"/>
        <v>133</v>
      </c>
      <c r="EN6" s="248">
        <f t="shared" si="4"/>
        <v>134</v>
      </c>
      <c r="EO6" s="248">
        <f t="shared" si="4"/>
        <v>135</v>
      </c>
      <c r="EP6" s="248">
        <f t="shared" si="4"/>
        <v>136</v>
      </c>
      <c r="EQ6" s="248">
        <f t="shared" si="4"/>
        <v>137</v>
      </c>
      <c r="ER6" s="248">
        <f t="shared" si="4"/>
        <v>138</v>
      </c>
      <c r="ES6" s="248">
        <f t="shared" si="4"/>
        <v>139</v>
      </c>
      <c r="ET6" s="248">
        <f t="shared" si="4"/>
        <v>140</v>
      </c>
      <c r="EU6" s="248">
        <f t="shared" si="4"/>
        <v>141</v>
      </c>
      <c r="EV6" s="248">
        <f t="shared" si="4"/>
        <v>142</v>
      </c>
      <c r="EW6" s="248">
        <f t="shared" si="4"/>
        <v>143</v>
      </c>
      <c r="EX6" s="248">
        <f t="shared" si="4"/>
        <v>144</v>
      </c>
      <c r="EY6" s="248">
        <f t="shared" si="4"/>
        <v>145</v>
      </c>
      <c r="EZ6" s="248">
        <f t="shared" si="4"/>
        <v>146</v>
      </c>
      <c r="FA6" s="248">
        <f t="shared" si="4"/>
        <v>147</v>
      </c>
      <c r="FB6" s="248">
        <f t="shared" si="4"/>
        <v>148</v>
      </c>
      <c r="FC6" s="248">
        <f t="shared" si="4"/>
        <v>149</v>
      </c>
      <c r="FD6" s="248">
        <f t="shared" si="4"/>
        <v>150</v>
      </c>
      <c r="FE6" s="248">
        <f t="shared" si="4"/>
        <v>151</v>
      </c>
      <c r="FF6" s="248">
        <f t="shared" si="4"/>
        <v>152</v>
      </c>
      <c r="FG6" s="248">
        <f t="shared" si="4"/>
        <v>153</v>
      </c>
      <c r="FH6" s="248">
        <f t="shared" si="4"/>
        <v>154</v>
      </c>
      <c r="FI6" s="248">
        <f t="shared" si="4"/>
        <v>155</v>
      </c>
      <c r="FJ6" s="248">
        <f t="shared" si="4"/>
        <v>156</v>
      </c>
      <c r="FK6" s="248">
        <f t="shared" si="4"/>
        <v>157</v>
      </c>
      <c r="FL6" s="248">
        <f t="shared" si="4"/>
        <v>158</v>
      </c>
      <c r="FM6" s="248">
        <f t="shared" si="4"/>
        <v>159</v>
      </c>
      <c r="FN6" s="248">
        <f t="shared" si="4"/>
        <v>160</v>
      </c>
      <c r="FO6" s="248">
        <f t="shared" ref="FO6:GH6" si="5">+FN6+1</f>
        <v>161</v>
      </c>
      <c r="FP6" s="248">
        <f t="shared" si="5"/>
        <v>162</v>
      </c>
      <c r="FQ6" s="248">
        <f t="shared" si="5"/>
        <v>163</v>
      </c>
      <c r="FR6" s="248">
        <f t="shared" si="5"/>
        <v>164</v>
      </c>
      <c r="FS6" s="248">
        <f t="shared" si="5"/>
        <v>165</v>
      </c>
      <c r="FT6" s="248">
        <f t="shared" si="5"/>
        <v>166</v>
      </c>
      <c r="FU6" s="248">
        <f t="shared" si="5"/>
        <v>167</v>
      </c>
      <c r="FV6" s="248">
        <f t="shared" si="5"/>
        <v>168</v>
      </c>
      <c r="FW6" s="248">
        <f t="shared" si="5"/>
        <v>169</v>
      </c>
      <c r="FX6" s="248">
        <f t="shared" si="5"/>
        <v>170</v>
      </c>
      <c r="FY6" s="248">
        <f t="shared" si="5"/>
        <v>171</v>
      </c>
      <c r="FZ6" s="248">
        <f t="shared" si="5"/>
        <v>172</v>
      </c>
      <c r="GA6" s="248">
        <f t="shared" si="5"/>
        <v>173</v>
      </c>
      <c r="GB6" s="248">
        <f t="shared" si="5"/>
        <v>174</v>
      </c>
      <c r="GC6" s="248">
        <f t="shared" si="5"/>
        <v>175</v>
      </c>
      <c r="GD6" s="248">
        <f t="shared" si="5"/>
        <v>176</v>
      </c>
      <c r="GE6" s="248">
        <f t="shared" si="5"/>
        <v>177</v>
      </c>
      <c r="GF6" s="248">
        <f t="shared" si="5"/>
        <v>178</v>
      </c>
      <c r="GG6" s="248">
        <f t="shared" si="5"/>
        <v>179</v>
      </c>
      <c r="GH6" s="249">
        <f t="shared" si="5"/>
        <v>180</v>
      </c>
      <c r="GI6" s="1"/>
    </row>
    <row r="7" spans="1:195" x14ac:dyDescent="0.75">
      <c r="A7" s="1"/>
      <c r="B7" s="1"/>
      <c r="C7" s="252"/>
      <c r="D7" s="111"/>
      <c r="E7" s="250"/>
      <c r="F7" s="250"/>
      <c r="G7" s="250"/>
      <c r="H7" s="250"/>
      <c r="I7" s="250"/>
      <c r="J7" s="250">
        <f t="shared" ref="J7:AO7" si="6">ROUNDUP(J6/12,0)</f>
        <v>0</v>
      </c>
      <c r="K7" s="250">
        <f t="shared" si="6"/>
        <v>1</v>
      </c>
      <c r="L7" s="250">
        <f t="shared" si="6"/>
        <v>1</v>
      </c>
      <c r="M7" s="250">
        <f t="shared" si="6"/>
        <v>1</v>
      </c>
      <c r="N7" s="250">
        <f t="shared" si="6"/>
        <v>1</v>
      </c>
      <c r="O7" s="250">
        <f t="shared" si="6"/>
        <v>1</v>
      </c>
      <c r="P7" s="250">
        <f t="shared" si="6"/>
        <v>1</v>
      </c>
      <c r="Q7" s="250">
        <f t="shared" si="6"/>
        <v>1</v>
      </c>
      <c r="R7" s="250">
        <f t="shared" si="6"/>
        <v>1</v>
      </c>
      <c r="S7" s="250">
        <f t="shared" si="6"/>
        <v>1</v>
      </c>
      <c r="T7" s="250">
        <f t="shared" si="6"/>
        <v>1</v>
      </c>
      <c r="U7" s="250">
        <f t="shared" si="6"/>
        <v>1</v>
      </c>
      <c r="V7" s="250">
        <f t="shared" si="6"/>
        <v>1</v>
      </c>
      <c r="W7" s="250">
        <f t="shared" si="6"/>
        <v>2</v>
      </c>
      <c r="X7" s="250">
        <f t="shared" si="6"/>
        <v>2</v>
      </c>
      <c r="Y7" s="250">
        <f t="shared" si="6"/>
        <v>2</v>
      </c>
      <c r="Z7" s="250">
        <f t="shared" si="6"/>
        <v>2</v>
      </c>
      <c r="AA7" s="250">
        <f t="shared" si="6"/>
        <v>2</v>
      </c>
      <c r="AB7" s="250">
        <f t="shared" si="6"/>
        <v>2</v>
      </c>
      <c r="AC7" s="250">
        <f t="shared" si="6"/>
        <v>2</v>
      </c>
      <c r="AD7" s="250">
        <f t="shared" si="6"/>
        <v>2</v>
      </c>
      <c r="AE7" s="250">
        <f t="shared" si="6"/>
        <v>2</v>
      </c>
      <c r="AF7" s="250">
        <f t="shared" si="6"/>
        <v>2</v>
      </c>
      <c r="AG7" s="250">
        <f t="shared" si="6"/>
        <v>2</v>
      </c>
      <c r="AH7" s="250">
        <f t="shared" si="6"/>
        <v>2</v>
      </c>
      <c r="AI7" s="250">
        <f t="shared" si="6"/>
        <v>3</v>
      </c>
      <c r="AJ7" s="250">
        <f t="shared" si="6"/>
        <v>3</v>
      </c>
      <c r="AK7" s="250">
        <f t="shared" si="6"/>
        <v>3</v>
      </c>
      <c r="AL7" s="250">
        <f t="shared" si="6"/>
        <v>3</v>
      </c>
      <c r="AM7" s="250">
        <f t="shared" si="6"/>
        <v>3</v>
      </c>
      <c r="AN7" s="250">
        <f t="shared" si="6"/>
        <v>3</v>
      </c>
      <c r="AO7" s="250">
        <f t="shared" si="6"/>
        <v>3</v>
      </c>
      <c r="AP7" s="250">
        <f t="shared" ref="AP7:BU7" si="7">ROUNDUP(AP6/12,0)</f>
        <v>3</v>
      </c>
      <c r="AQ7" s="250">
        <f t="shared" si="7"/>
        <v>3</v>
      </c>
      <c r="AR7" s="250">
        <f t="shared" si="7"/>
        <v>3</v>
      </c>
      <c r="AS7" s="250">
        <f t="shared" si="7"/>
        <v>3</v>
      </c>
      <c r="AT7" s="250">
        <f t="shared" si="7"/>
        <v>3</v>
      </c>
      <c r="AU7" s="250">
        <f t="shared" si="7"/>
        <v>4</v>
      </c>
      <c r="AV7" s="250">
        <f t="shared" si="7"/>
        <v>4</v>
      </c>
      <c r="AW7" s="250">
        <f t="shared" si="7"/>
        <v>4</v>
      </c>
      <c r="AX7" s="250">
        <f t="shared" si="7"/>
        <v>4</v>
      </c>
      <c r="AY7" s="250">
        <f t="shared" si="7"/>
        <v>4</v>
      </c>
      <c r="AZ7" s="250">
        <f t="shared" si="7"/>
        <v>4</v>
      </c>
      <c r="BA7" s="250">
        <f t="shared" si="7"/>
        <v>4</v>
      </c>
      <c r="BB7" s="250">
        <f t="shared" si="7"/>
        <v>4</v>
      </c>
      <c r="BC7" s="250">
        <f t="shared" si="7"/>
        <v>4</v>
      </c>
      <c r="BD7" s="250">
        <f t="shared" si="7"/>
        <v>4</v>
      </c>
      <c r="BE7" s="250">
        <f t="shared" si="7"/>
        <v>4</v>
      </c>
      <c r="BF7" s="250">
        <f t="shared" si="7"/>
        <v>4</v>
      </c>
      <c r="BG7" s="250">
        <f t="shared" si="7"/>
        <v>5</v>
      </c>
      <c r="BH7" s="250">
        <f t="shared" si="7"/>
        <v>5</v>
      </c>
      <c r="BI7" s="250">
        <f t="shared" si="7"/>
        <v>5</v>
      </c>
      <c r="BJ7" s="250">
        <f t="shared" si="7"/>
        <v>5</v>
      </c>
      <c r="BK7" s="250">
        <f t="shared" si="7"/>
        <v>5</v>
      </c>
      <c r="BL7" s="250">
        <f t="shared" si="7"/>
        <v>5</v>
      </c>
      <c r="BM7" s="250">
        <f t="shared" si="7"/>
        <v>5</v>
      </c>
      <c r="BN7" s="250">
        <f t="shared" si="7"/>
        <v>5</v>
      </c>
      <c r="BO7" s="250">
        <f t="shared" si="7"/>
        <v>5</v>
      </c>
      <c r="BP7" s="250">
        <f t="shared" si="7"/>
        <v>5</v>
      </c>
      <c r="BQ7" s="250">
        <f t="shared" si="7"/>
        <v>5</v>
      </c>
      <c r="BR7" s="250">
        <f t="shared" si="7"/>
        <v>5</v>
      </c>
      <c r="BS7" s="250">
        <f t="shared" si="7"/>
        <v>6</v>
      </c>
      <c r="BT7" s="250">
        <f t="shared" si="7"/>
        <v>6</v>
      </c>
      <c r="BU7" s="250">
        <f t="shared" si="7"/>
        <v>6</v>
      </c>
      <c r="BV7" s="250">
        <f t="shared" ref="BV7:DA7" si="8">ROUNDUP(BV6/12,0)</f>
        <v>6</v>
      </c>
      <c r="BW7" s="250">
        <f t="shared" si="8"/>
        <v>6</v>
      </c>
      <c r="BX7" s="250">
        <f t="shared" si="8"/>
        <v>6</v>
      </c>
      <c r="BY7" s="250">
        <f t="shared" si="8"/>
        <v>6</v>
      </c>
      <c r="BZ7" s="250">
        <f t="shared" si="8"/>
        <v>6</v>
      </c>
      <c r="CA7" s="250">
        <f t="shared" si="8"/>
        <v>6</v>
      </c>
      <c r="CB7" s="250">
        <f t="shared" si="8"/>
        <v>6</v>
      </c>
      <c r="CC7" s="250">
        <f t="shared" si="8"/>
        <v>6</v>
      </c>
      <c r="CD7" s="250">
        <f t="shared" si="8"/>
        <v>6</v>
      </c>
      <c r="CE7" s="250">
        <f t="shared" si="8"/>
        <v>7</v>
      </c>
      <c r="CF7" s="250">
        <f t="shared" si="8"/>
        <v>7</v>
      </c>
      <c r="CG7" s="250">
        <f t="shared" si="8"/>
        <v>7</v>
      </c>
      <c r="CH7" s="250">
        <f t="shared" si="8"/>
        <v>7</v>
      </c>
      <c r="CI7" s="250">
        <f t="shared" si="8"/>
        <v>7</v>
      </c>
      <c r="CJ7" s="250">
        <f t="shared" si="8"/>
        <v>7</v>
      </c>
      <c r="CK7" s="250">
        <f t="shared" si="8"/>
        <v>7</v>
      </c>
      <c r="CL7" s="250">
        <f t="shared" si="8"/>
        <v>7</v>
      </c>
      <c r="CM7" s="250">
        <f t="shared" si="8"/>
        <v>7</v>
      </c>
      <c r="CN7" s="250">
        <f t="shared" si="8"/>
        <v>7</v>
      </c>
      <c r="CO7" s="250">
        <f t="shared" si="8"/>
        <v>7</v>
      </c>
      <c r="CP7" s="250">
        <f t="shared" si="8"/>
        <v>7</v>
      </c>
      <c r="CQ7" s="250">
        <f t="shared" si="8"/>
        <v>8</v>
      </c>
      <c r="CR7" s="250">
        <f t="shared" si="8"/>
        <v>8</v>
      </c>
      <c r="CS7" s="250">
        <f t="shared" si="8"/>
        <v>8</v>
      </c>
      <c r="CT7" s="250">
        <f t="shared" si="8"/>
        <v>8</v>
      </c>
      <c r="CU7" s="250">
        <f t="shared" si="8"/>
        <v>8</v>
      </c>
      <c r="CV7" s="250">
        <f t="shared" si="8"/>
        <v>8</v>
      </c>
      <c r="CW7" s="250">
        <f t="shared" si="8"/>
        <v>8</v>
      </c>
      <c r="CX7" s="250">
        <f t="shared" si="8"/>
        <v>8</v>
      </c>
      <c r="CY7" s="250">
        <f t="shared" si="8"/>
        <v>8</v>
      </c>
      <c r="CZ7" s="250">
        <f t="shared" si="8"/>
        <v>8</v>
      </c>
      <c r="DA7" s="250">
        <f t="shared" si="8"/>
        <v>8</v>
      </c>
      <c r="DB7" s="250">
        <f t="shared" ref="DB7:EG7" si="9">ROUNDUP(DB6/12,0)</f>
        <v>8</v>
      </c>
      <c r="DC7" s="250">
        <f t="shared" si="9"/>
        <v>9</v>
      </c>
      <c r="DD7" s="250">
        <f t="shared" si="9"/>
        <v>9</v>
      </c>
      <c r="DE7" s="250">
        <f t="shared" si="9"/>
        <v>9</v>
      </c>
      <c r="DF7" s="250">
        <f t="shared" si="9"/>
        <v>9</v>
      </c>
      <c r="DG7" s="250">
        <f t="shared" si="9"/>
        <v>9</v>
      </c>
      <c r="DH7" s="250">
        <f t="shared" si="9"/>
        <v>9</v>
      </c>
      <c r="DI7" s="250">
        <f t="shared" si="9"/>
        <v>9</v>
      </c>
      <c r="DJ7" s="250">
        <f t="shared" si="9"/>
        <v>9</v>
      </c>
      <c r="DK7" s="250">
        <f t="shared" si="9"/>
        <v>9</v>
      </c>
      <c r="DL7" s="250">
        <f t="shared" si="9"/>
        <v>9</v>
      </c>
      <c r="DM7" s="250">
        <f t="shared" si="9"/>
        <v>9</v>
      </c>
      <c r="DN7" s="250">
        <f t="shared" si="9"/>
        <v>9</v>
      </c>
      <c r="DO7" s="250">
        <f t="shared" si="9"/>
        <v>10</v>
      </c>
      <c r="DP7" s="250">
        <f t="shared" si="9"/>
        <v>10</v>
      </c>
      <c r="DQ7" s="250">
        <f t="shared" si="9"/>
        <v>10</v>
      </c>
      <c r="DR7" s="250">
        <f t="shared" si="9"/>
        <v>10</v>
      </c>
      <c r="DS7" s="250">
        <f t="shared" si="9"/>
        <v>10</v>
      </c>
      <c r="DT7" s="250">
        <f t="shared" si="9"/>
        <v>10</v>
      </c>
      <c r="DU7" s="250">
        <f t="shared" si="9"/>
        <v>10</v>
      </c>
      <c r="DV7" s="250">
        <f t="shared" si="9"/>
        <v>10</v>
      </c>
      <c r="DW7" s="250">
        <f t="shared" si="9"/>
        <v>10</v>
      </c>
      <c r="DX7" s="250">
        <f t="shared" si="9"/>
        <v>10</v>
      </c>
      <c r="DY7" s="250">
        <f t="shared" si="9"/>
        <v>10</v>
      </c>
      <c r="DZ7" s="250">
        <f t="shared" si="9"/>
        <v>10</v>
      </c>
      <c r="EA7" s="250">
        <f t="shared" si="9"/>
        <v>11</v>
      </c>
      <c r="EB7" s="250">
        <f t="shared" si="9"/>
        <v>11</v>
      </c>
      <c r="EC7" s="250">
        <f t="shared" si="9"/>
        <v>11</v>
      </c>
      <c r="ED7" s="250">
        <f t="shared" si="9"/>
        <v>11</v>
      </c>
      <c r="EE7" s="250">
        <f t="shared" si="9"/>
        <v>11</v>
      </c>
      <c r="EF7" s="250">
        <f t="shared" si="9"/>
        <v>11</v>
      </c>
      <c r="EG7" s="250">
        <f t="shared" si="9"/>
        <v>11</v>
      </c>
      <c r="EH7" s="250">
        <f t="shared" ref="EH7:FM7" si="10">ROUNDUP(EH6/12,0)</f>
        <v>11</v>
      </c>
      <c r="EI7" s="250">
        <f t="shared" si="10"/>
        <v>11</v>
      </c>
      <c r="EJ7" s="250">
        <f t="shared" si="10"/>
        <v>11</v>
      </c>
      <c r="EK7" s="250">
        <f t="shared" si="10"/>
        <v>11</v>
      </c>
      <c r="EL7" s="250">
        <f t="shared" si="10"/>
        <v>11</v>
      </c>
      <c r="EM7" s="250">
        <f t="shared" si="10"/>
        <v>12</v>
      </c>
      <c r="EN7" s="250">
        <f t="shared" si="10"/>
        <v>12</v>
      </c>
      <c r="EO7" s="250">
        <f t="shared" si="10"/>
        <v>12</v>
      </c>
      <c r="EP7" s="250">
        <f t="shared" si="10"/>
        <v>12</v>
      </c>
      <c r="EQ7" s="250">
        <f t="shared" si="10"/>
        <v>12</v>
      </c>
      <c r="ER7" s="250">
        <f t="shared" si="10"/>
        <v>12</v>
      </c>
      <c r="ES7" s="250">
        <f t="shared" si="10"/>
        <v>12</v>
      </c>
      <c r="ET7" s="250">
        <f t="shared" si="10"/>
        <v>12</v>
      </c>
      <c r="EU7" s="250">
        <f t="shared" si="10"/>
        <v>12</v>
      </c>
      <c r="EV7" s="250">
        <f t="shared" si="10"/>
        <v>12</v>
      </c>
      <c r="EW7" s="250">
        <f t="shared" si="10"/>
        <v>12</v>
      </c>
      <c r="EX7" s="250">
        <f t="shared" si="10"/>
        <v>12</v>
      </c>
      <c r="EY7" s="250">
        <f t="shared" si="10"/>
        <v>13</v>
      </c>
      <c r="EZ7" s="250">
        <f t="shared" si="10"/>
        <v>13</v>
      </c>
      <c r="FA7" s="250">
        <f t="shared" si="10"/>
        <v>13</v>
      </c>
      <c r="FB7" s="250">
        <f t="shared" si="10"/>
        <v>13</v>
      </c>
      <c r="FC7" s="250">
        <f t="shared" si="10"/>
        <v>13</v>
      </c>
      <c r="FD7" s="250">
        <f t="shared" si="10"/>
        <v>13</v>
      </c>
      <c r="FE7" s="250">
        <f t="shared" si="10"/>
        <v>13</v>
      </c>
      <c r="FF7" s="250">
        <f t="shared" si="10"/>
        <v>13</v>
      </c>
      <c r="FG7" s="250">
        <f t="shared" si="10"/>
        <v>13</v>
      </c>
      <c r="FH7" s="250">
        <f t="shared" si="10"/>
        <v>13</v>
      </c>
      <c r="FI7" s="250">
        <f t="shared" si="10"/>
        <v>13</v>
      </c>
      <c r="FJ7" s="250">
        <f t="shared" si="10"/>
        <v>13</v>
      </c>
      <c r="FK7" s="250">
        <f t="shared" si="10"/>
        <v>14</v>
      </c>
      <c r="FL7" s="250">
        <f t="shared" si="10"/>
        <v>14</v>
      </c>
      <c r="FM7" s="250">
        <f t="shared" si="10"/>
        <v>14</v>
      </c>
      <c r="FN7" s="250">
        <f t="shared" ref="FN7:GH7" si="11">ROUNDUP(FN6/12,0)</f>
        <v>14</v>
      </c>
      <c r="FO7" s="250">
        <f t="shared" si="11"/>
        <v>14</v>
      </c>
      <c r="FP7" s="250">
        <f t="shared" si="11"/>
        <v>14</v>
      </c>
      <c r="FQ7" s="250">
        <f t="shared" si="11"/>
        <v>14</v>
      </c>
      <c r="FR7" s="250">
        <f t="shared" si="11"/>
        <v>14</v>
      </c>
      <c r="FS7" s="250">
        <f t="shared" si="11"/>
        <v>14</v>
      </c>
      <c r="FT7" s="250">
        <f t="shared" si="11"/>
        <v>14</v>
      </c>
      <c r="FU7" s="250">
        <f t="shared" si="11"/>
        <v>14</v>
      </c>
      <c r="FV7" s="250">
        <f t="shared" si="11"/>
        <v>14</v>
      </c>
      <c r="FW7" s="250">
        <f t="shared" si="11"/>
        <v>15</v>
      </c>
      <c r="FX7" s="250">
        <f t="shared" si="11"/>
        <v>15</v>
      </c>
      <c r="FY7" s="250">
        <f t="shared" si="11"/>
        <v>15</v>
      </c>
      <c r="FZ7" s="250">
        <f t="shared" si="11"/>
        <v>15</v>
      </c>
      <c r="GA7" s="250">
        <f t="shared" si="11"/>
        <v>15</v>
      </c>
      <c r="GB7" s="250">
        <f t="shared" si="11"/>
        <v>15</v>
      </c>
      <c r="GC7" s="250">
        <f t="shared" si="11"/>
        <v>15</v>
      </c>
      <c r="GD7" s="250">
        <f t="shared" si="11"/>
        <v>15</v>
      </c>
      <c r="GE7" s="250">
        <f t="shared" si="11"/>
        <v>15</v>
      </c>
      <c r="GF7" s="250">
        <f t="shared" si="11"/>
        <v>15</v>
      </c>
      <c r="GG7" s="250">
        <f t="shared" si="11"/>
        <v>15</v>
      </c>
      <c r="GH7" s="251">
        <f t="shared" si="11"/>
        <v>15</v>
      </c>
      <c r="GI7" s="1"/>
    </row>
    <row r="8" spans="1:195" x14ac:dyDescent="0.75">
      <c r="A8" s="1"/>
      <c r="B8" s="1"/>
      <c r="C8" s="404" t="s">
        <v>151</v>
      </c>
      <c r="D8" s="253" t="s">
        <v>150</v>
      </c>
      <c r="E8" s="253" t="s">
        <v>116</v>
      </c>
      <c r="F8" s="253" t="s">
        <v>148</v>
      </c>
      <c r="G8" s="253" t="s">
        <v>156</v>
      </c>
      <c r="H8" s="253" t="s">
        <v>155</v>
      </c>
      <c r="I8" s="253" t="s">
        <v>154</v>
      </c>
      <c r="J8" s="405">
        <f>MonthlyCF!P8</f>
        <v>46053</v>
      </c>
      <c r="K8" s="405">
        <f t="shared" ref="K8:AP8" si="12">EDATE(J8,1)</f>
        <v>46081</v>
      </c>
      <c r="L8" s="405">
        <f t="shared" si="12"/>
        <v>46109</v>
      </c>
      <c r="M8" s="405">
        <f t="shared" si="12"/>
        <v>46140</v>
      </c>
      <c r="N8" s="405">
        <f t="shared" si="12"/>
        <v>46170</v>
      </c>
      <c r="O8" s="405">
        <f t="shared" si="12"/>
        <v>46201</v>
      </c>
      <c r="P8" s="405">
        <f t="shared" si="12"/>
        <v>46231</v>
      </c>
      <c r="Q8" s="405">
        <f t="shared" si="12"/>
        <v>46262</v>
      </c>
      <c r="R8" s="405">
        <f t="shared" si="12"/>
        <v>46293</v>
      </c>
      <c r="S8" s="405">
        <f t="shared" si="12"/>
        <v>46323</v>
      </c>
      <c r="T8" s="405">
        <f t="shared" si="12"/>
        <v>46354</v>
      </c>
      <c r="U8" s="405">
        <f t="shared" si="12"/>
        <v>46384</v>
      </c>
      <c r="V8" s="405">
        <f t="shared" si="12"/>
        <v>46415</v>
      </c>
      <c r="W8" s="405">
        <f t="shared" si="12"/>
        <v>46446</v>
      </c>
      <c r="X8" s="405">
        <f t="shared" si="12"/>
        <v>46474</v>
      </c>
      <c r="Y8" s="405">
        <f t="shared" si="12"/>
        <v>46505</v>
      </c>
      <c r="Z8" s="405">
        <f t="shared" si="12"/>
        <v>46535</v>
      </c>
      <c r="AA8" s="405">
        <f t="shared" si="12"/>
        <v>46566</v>
      </c>
      <c r="AB8" s="405">
        <f t="shared" si="12"/>
        <v>46596</v>
      </c>
      <c r="AC8" s="405">
        <f t="shared" si="12"/>
        <v>46627</v>
      </c>
      <c r="AD8" s="405">
        <f t="shared" si="12"/>
        <v>46658</v>
      </c>
      <c r="AE8" s="405">
        <f t="shared" si="12"/>
        <v>46688</v>
      </c>
      <c r="AF8" s="405">
        <f t="shared" si="12"/>
        <v>46719</v>
      </c>
      <c r="AG8" s="405">
        <f t="shared" si="12"/>
        <v>46749</v>
      </c>
      <c r="AH8" s="405">
        <f t="shared" si="12"/>
        <v>46780</v>
      </c>
      <c r="AI8" s="405">
        <f t="shared" si="12"/>
        <v>46811</v>
      </c>
      <c r="AJ8" s="405">
        <f t="shared" si="12"/>
        <v>46840</v>
      </c>
      <c r="AK8" s="405">
        <f t="shared" si="12"/>
        <v>46871</v>
      </c>
      <c r="AL8" s="405">
        <f t="shared" si="12"/>
        <v>46901</v>
      </c>
      <c r="AM8" s="405">
        <f t="shared" si="12"/>
        <v>46932</v>
      </c>
      <c r="AN8" s="405">
        <f t="shared" si="12"/>
        <v>46962</v>
      </c>
      <c r="AO8" s="405">
        <f t="shared" si="12"/>
        <v>46993</v>
      </c>
      <c r="AP8" s="405">
        <f t="shared" si="12"/>
        <v>47024</v>
      </c>
      <c r="AQ8" s="405">
        <f t="shared" ref="AQ8:BV8" si="13">EDATE(AP8,1)</f>
        <v>47054</v>
      </c>
      <c r="AR8" s="405">
        <f t="shared" si="13"/>
        <v>47085</v>
      </c>
      <c r="AS8" s="405">
        <f t="shared" si="13"/>
        <v>47115</v>
      </c>
      <c r="AT8" s="405">
        <f t="shared" si="13"/>
        <v>47146</v>
      </c>
      <c r="AU8" s="405">
        <f t="shared" si="13"/>
        <v>47177</v>
      </c>
      <c r="AV8" s="405">
        <f t="shared" si="13"/>
        <v>47205</v>
      </c>
      <c r="AW8" s="405">
        <f t="shared" si="13"/>
        <v>47236</v>
      </c>
      <c r="AX8" s="405">
        <f t="shared" si="13"/>
        <v>47266</v>
      </c>
      <c r="AY8" s="405">
        <f t="shared" si="13"/>
        <v>47297</v>
      </c>
      <c r="AZ8" s="405">
        <f t="shared" si="13"/>
        <v>47327</v>
      </c>
      <c r="BA8" s="405">
        <f t="shared" si="13"/>
        <v>47358</v>
      </c>
      <c r="BB8" s="405">
        <f t="shared" si="13"/>
        <v>47389</v>
      </c>
      <c r="BC8" s="405">
        <f t="shared" si="13"/>
        <v>47419</v>
      </c>
      <c r="BD8" s="405">
        <f t="shared" si="13"/>
        <v>47450</v>
      </c>
      <c r="BE8" s="405">
        <f t="shared" si="13"/>
        <v>47480</v>
      </c>
      <c r="BF8" s="405">
        <f t="shared" si="13"/>
        <v>47511</v>
      </c>
      <c r="BG8" s="405">
        <f t="shared" si="13"/>
        <v>47542</v>
      </c>
      <c r="BH8" s="405">
        <f t="shared" si="13"/>
        <v>47570</v>
      </c>
      <c r="BI8" s="405">
        <f t="shared" si="13"/>
        <v>47601</v>
      </c>
      <c r="BJ8" s="405">
        <f t="shared" si="13"/>
        <v>47631</v>
      </c>
      <c r="BK8" s="405">
        <f t="shared" si="13"/>
        <v>47662</v>
      </c>
      <c r="BL8" s="405">
        <f t="shared" si="13"/>
        <v>47692</v>
      </c>
      <c r="BM8" s="405">
        <f t="shared" si="13"/>
        <v>47723</v>
      </c>
      <c r="BN8" s="405">
        <f t="shared" si="13"/>
        <v>47754</v>
      </c>
      <c r="BO8" s="405">
        <f t="shared" si="13"/>
        <v>47784</v>
      </c>
      <c r="BP8" s="405">
        <f t="shared" si="13"/>
        <v>47815</v>
      </c>
      <c r="BQ8" s="405">
        <f t="shared" si="13"/>
        <v>47845</v>
      </c>
      <c r="BR8" s="405">
        <f t="shared" si="13"/>
        <v>47876</v>
      </c>
      <c r="BS8" s="405">
        <f t="shared" si="13"/>
        <v>47907</v>
      </c>
      <c r="BT8" s="405">
        <f t="shared" si="13"/>
        <v>47935</v>
      </c>
      <c r="BU8" s="405">
        <f t="shared" si="13"/>
        <v>47966</v>
      </c>
      <c r="BV8" s="405">
        <f t="shared" si="13"/>
        <v>47996</v>
      </c>
      <c r="BW8" s="405">
        <f t="shared" ref="BW8:DB8" si="14">EDATE(BV8,1)</f>
        <v>48027</v>
      </c>
      <c r="BX8" s="405">
        <f t="shared" si="14"/>
        <v>48057</v>
      </c>
      <c r="BY8" s="405">
        <f t="shared" si="14"/>
        <v>48088</v>
      </c>
      <c r="BZ8" s="405">
        <f t="shared" si="14"/>
        <v>48119</v>
      </c>
      <c r="CA8" s="405">
        <f t="shared" si="14"/>
        <v>48149</v>
      </c>
      <c r="CB8" s="405">
        <f t="shared" si="14"/>
        <v>48180</v>
      </c>
      <c r="CC8" s="405">
        <f t="shared" si="14"/>
        <v>48210</v>
      </c>
      <c r="CD8" s="405">
        <f t="shared" si="14"/>
        <v>48241</v>
      </c>
      <c r="CE8" s="405">
        <f t="shared" si="14"/>
        <v>48272</v>
      </c>
      <c r="CF8" s="405">
        <f t="shared" si="14"/>
        <v>48301</v>
      </c>
      <c r="CG8" s="405">
        <f t="shared" si="14"/>
        <v>48332</v>
      </c>
      <c r="CH8" s="405">
        <f t="shared" si="14"/>
        <v>48362</v>
      </c>
      <c r="CI8" s="405">
        <f t="shared" si="14"/>
        <v>48393</v>
      </c>
      <c r="CJ8" s="405">
        <f t="shared" si="14"/>
        <v>48423</v>
      </c>
      <c r="CK8" s="405">
        <f t="shared" si="14"/>
        <v>48454</v>
      </c>
      <c r="CL8" s="405">
        <f t="shared" si="14"/>
        <v>48485</v>
      </c>
      <c r="CM8" s="405">
        <f t="shared" si="14"/>
        <v>48515</v>
      </c>
      <c r="CN8" s="405">
        <f t="shared" si="14"/>
        <v>48546</v>
      </c>
      <c r="CO8" s="405">
        <f t="shared" si="14"/>
        <v>48576</v>
      </c>
      <c r="CP8" s="405">
        <f t="shared" si="14"/>
        <v>48607</v>
      </c>
      <c r="CQ8" s="405">
        <f t="shared" si="14"/>
        <v>48638</v>
      </c>
      <c r="CR8" s="405">
        <f t="shared" si="14"/>
        <v>48666</v>
      </c>
      <c r="CS8" s="405">
        <f t="shared" si="14"/>
        <v>48697</v>
      </c>
      <c r="CT8" s="405">
        <f t="shared" si="14"/>
        <v>48727</v>
      </c>
      <c r="CU8" s="405">
        <f t="shared" si="14"/>
        <v>48758</v>
      </c>
      <c r="CV8" s="405">
        <f t="shared" si="14"/>
        <v>48788</v>
      </c>
      <c r="CW8" s="405">
        <f t="shared" si="14"/>
        <v>48819</v>
      </c>
      <c r="CX8" s="405">
        <f t="shared" si="14"/>
        <v>48850</v>
      </c>
      <c r="CY8" s="405">
        <f t="shared" si="14"/>
        <v>48880</v>
      </c>
      <c r="CZ8" s="405">
        <f t="shared" si="14"/>
        <v>48911</v>
      </c>
      <c r="DA8" s="405">
        <f t="shared" si="14"/>
        <v>48941</v>
      </c>
      <c r="DB8" s="405">
        <f t="shared" si="14"/>
        <v>48972</v>
      </c>
      <c r="DC8" s="405">
        <f t="shared" ref="DC8:EH8" si="15">EDATE(DB8,1)</f>
        <v>49003</v>
      </c>
      <c r="DD8" s="405">
        <f t="shared" si="15"/>
        <v>49031</v>
      </c>
      <c r="DE8" s="405">
        <f t="shared" si="15"/>
        <v>49062</v>
      </c>
      <c r="DF8" s="405">
        <f t="shared" si="15"/>
        <v>49092</v>
      </c>
      <c r="DG8" s="405">
        <f t="shared" si="15"/>
        <v>49123</v>
      </c>
      <c r="DH8" s="405">
        <f t="shared" si="15"/>
        <v>49153</v>
      </c>
      <c r="DI8" s="405">
        <f t="shared" si="15"/>
        <v>49184</v>
      </c>
      <c r="DJ8" s="405">
        <f t="shared" si="15"/>
        <v>49215</v>
      </c>
      <c r="DK8" s="405">
        <f t="shared" si="15"/>
        <v>49245</v>
      </c>
      <c r="DL8" s="405">
        <f t="shared" si="15"/>
        <v>49276</v>
      </c>
      <c r="DM8" s="405">
        <f t="shared" si="15"/>
        <v>49306</v>
      </c>
      <c r="DN8" s="405">
        <f t="shared" si="15"/>
        <v>49337</v>
      </c>
      <c r="DO8" s="405">
        <f t="shared" si="15"/>
        <v>49368</v>
      </c>
      <c r="DP8" s="405">
        <f t="shared" si="15"/>
        <v>49396</v>
      </c>
      <c r="DQ8" s="405">
        <f t="shared" si="15"/>
        <v>49427</v>
      </c>
      <c r="DR8" s="405">
        <f t="shared" si="15"/>
        <v>49457</v>
      </c>
      <c r="DS8" s="405">
        <f t="shared" si="15"/>
        <v>49488</v>
      </c>
      <c r="DT8" s="405">
        <f t="shared" si="15"/>
        <v>49518</v>
      </c>
      <c r="DU8" s="405">
        <f t="shared" si="15"/>
        <v>49549</v>
      </c>
      <c r="DV8" s="405">
        <f t="shared" si="15"/>
        <v>49580</v>
      </c>
      <c r="DW8" s="405">
        <f t="shared" si="15"/>
        <v>49610</v>
      </c>
      <c r="DX8" s="405">
        <f t="shared" si="15"/>
        <v>49641</v>
      </c>
      <c r="DY8" s="405">
        <f t="shared" si="15"/>
        <v>49671</v>
      </c>
      <c r="DZ8" s="405">
        <f t="shared" si="15"/>
        <v>49702</v>
      </c>
      <c r="EA8" s="405">
        <f t="shared" si="15"/>
        <v>49733</v>
      </c>
      <c r="EB8" s="405">
        <f t="shared" si="15"/>
        <v>49762</v>
      </c>
      <c r="EC8" s="405">
        <f t="shared" si="15"/>
        <v>49793</v>
      </c>
      <c r="ED8" s="405">
        <f t="shared" si="15"/>
        <v>49823</v>
      </c>
      <c r="EE8" s="405">
        <f t="shared" si="15"/>
        <v>49854</v>
      </c>
      <c r="EF8" s="405">
        <f t="shared" si="15"/>
        <v>49884</v>
      </c>
      <c r="EG8" s="405">
        <f t="shared" si="15"/>
        <v>49915</v>
      </c>
      <c r="EH8" s="405">
        <f t="shared" si="15"/>
        <v>49946</v>
      </c>
      <c r="EI8" s="405">
        <f t="shared" ref="EI8:FN8" si="16">EDATE(EH8,1)</f>
        <v>49976</v>
      </c>
      <c r="EJ8" s="405">
        <f t="shared" si="16"/>
        <v>50007</v>
      </c>
      <c r="EK8" s="405">
        <f t="shared" si="16"/>
        <v>50037</v>
      </c>
      <c r="EL8" s="405">
        <f t="shared" si="16"/>
        <v>50068</v>
      </c>
      <c r="EM8" s="405">
        <f t="shared" si="16"/>
        <v>50099</v>
      </c>
      <c r="EN8" s="405">
        <f t="shared" si="16"/>
        <v>50127</v>
      </c>
      <c r="EO8" s="405">
        <f t="shared" si="16"/>
        <v>50158</v>
      </c>
      <c r="EP8" s="405">
        <f t="shared" si="16"/>
        <v>50188</v>
      </c>
      <c r="EQ8" s="405">
        <f t="shared" si="16"/>
        <v>50219</v>
      </c>
      <c r="ER8" s="405">
        <f t="shared" si="16"/>
        <v>50249</v>
      </c>
      <c r="ES8" s="405">
        <f t="shared" si="16"/>
        <v>50280</v>
      </c>
      <c r="ET8" s="405">
        <f t="shared" si="16"/>
        <v>50311</v>
      </c>
      <c r="EU8" s="405">
        <f t="shared" si="16"/>
        <v>50341</v>
      </c>
      <c r="EV8" s="405">
        <f t="shared" si="16"/>
        <v>50372</v>
      </c>
      <c r="EW8" s="405">
        <f t="shared" si="16"/>
        <v>50402</v>
      </c>
      <c r="EX8" s="405">
        <f t="shared" si="16"/>
        <v>50433</v>
      </c>
      <c r="EY8" s="405">
        <f t="shared" si="16"/>
        <v>50464</v>
      </c>
      <c r="EZ8" s="405">
        <f t="shared" si="16"/>
        <v>50492</v>
      </c>
      <c r="FA8" s="405">
        <f t="shared" si="16"/>
        <v>50523</v>
      </c>
      <c r="FB8" s="405">
        <f t="shared" si="16"/>
        <v>50553</v>
      </c>
      <c r="FC8" s="405">
        <f t="shared" si="16"/>
        <v>50584</v>
      </c>
      <c r="FD8" s="405">
        <f t="shared" si="16"/>
        <v>50614</v>
      </c>
      <c r="FE8" s="405">
        <f t="shared" si="16"/>
        <v>50645</v>
      </c>
      <c r="FF8" s="405">
        <f t="shared" si="16"/>
        <v>50676</v>
      </c>
      <c r="FG8" s="405">
        <f t="shared" si="16"/>
        <v>50706</v>
      </c>
      <c r="FH8" s="405">
        <f t="shared" si="16"/>
        <v>50737</v>
      </c>
      <c r="FI8" s="405">
        <f t="shared" si="16"/>
        <v>50767</v>
      </c>
      <c r="FJ8" s="405">
        <f t="shared" si="16"/>
        <v>50798</v>
      </c>
      <c r="FK8" s="405">
        <f t="shared" si="16"/>
        <v>50829</v>
      </c>
      <c r="FL8" s="405">
        <f t="shared" si="16"/>
        <v>50857</v>
      </c>
      <c r="FM8" s="405">
        <f t="shared" si="16"/>
        <v>50888</v>
      </c>
      <c r="FN8" s="405">
        <f t="shared" si="16"/>
        <v>50918</v>
      </c>
      <c r="FO8" s="405">
        <f t="shared" ref="FO8:GH8" si="17">EDATE(FN8,1)</f>
        <v>50949</v>
      </c>
      <c r="FP8" s="405">
        <f t="shared" si="17"/>
        <v>50979</v>
      </c>
      <c r="FQ8" s="405">
        <f t="shared" si="17"/>
        <v>51010</v>
      </c>
      <c r="FR8" s="405">
        <f t="shared" si="17"/>
        <v>51041</v>
      </c>
      <c r="FS8" s="405">
        <f t="shared" si="17"/>
        <v>51071</v>
      </c>
      <c r="FT8" s="405">
        <f t="shared" si="17"/>
        <v>51102</v>
      </c>
      <c r="FU8" s="405">
        <f t="shared" si="17"/>
        <v>51132</v>
      </c>
      <c r="FV8" s="405">
        <f t="shared" si="17"/>
        <v>51163</v>
      </c>
      <c r="FW8" s="405">
        <f t="shared" si="17"/>
        <v>51194</v>
      </c>
      <c r="FX8" s="405">
        <f t="shared" si="17"/>
        <v>51223</v>
      </c>
      <c r="FY8" s="405">
        <f t="shared" si="17"/>
        <v>51254</v>
      </c>
      <c r="FZ8" s="405">
        <f t="shared" si="17"/>
        <v>51284</v>
      </c>
      <c r="GA8" s="405">
        <f t="shared" si="17"/>
        <v>51315</v>
      </c>
      <c r="GB8" s="405">
        <f t="shared" si="17"/>
        <v>51345</v>
      </c>
      <c r="GC8" s="405">
        <f t="shared" si="17"/>
        <v>51376</v>
      </c>
      <c r="GD8" s="405">
        <f t="shared" si="17"/>
        <v>51407</v>
      </c>
      <c r="GE8" s="405">
        <f t="shared" si="17"/>
        <v>51437</v>
      </c>
      <c r="GF8" s="405">
        <f t="shared" si="17"/>
        <v>51468</v>
      </c>
      <c r="GG8" s="405">
        <f t="shared" si="17"/>
        <v>51498</v>
      </c>
      <c r="GH8" s="406">
        <f t="shared" si="17"/>
        <v>51529</v>
      </c>
      <c r="GI8" s="1"/>
    </row>
    <row r="9" spans="1:195" x14ac:dyDescent="0.75">
      <c r="A9" s="1"/>
      <c r="B9" s="1"/>
      <c r="C9" s="328" t="str">
        <f>IF(Budget!P10="","",Budget!P10)</f>
        <v xml:space="preserve">Acquisition / Land &amp; Business Development </v>
      </c>
      <c r="D9" s="21"/>
      <c r="E9" s="407"/>
      <c r="F9" s="407"/>
      <c r="G9" s="407"/>
      <c r="H9" s="408"/>
      <c r="I9" s="408"/>
      <c r="J9" s="409"/>
      <c r="K9" s="409"/>
      <c r="L9" s="409"/>
      <c r="M9" s="409"/>
      <c r="N9" s="409"/>
      <c r="O9" s="409"/>
      <c r="P9" s="409"/>
      <c r="Q9" s="409"/>
      <c r="R9" s="409"/>
      <c r="S9" s="409"/>
      <c r="T9" s="409"/>
      <c r="U9" s="409"/>
      <c r="V9" s="409"/>
      <c r="W9" s="409"/>
      <c r="X9" s="409"/>
      <c r="Y9" s="409"/>
      <c r="Z9" s="409"/>
      <c r="AA9" s="409"/>
      <c r="AB9" s="409"/>
      <c r="AC9" s="409"/>
      <c r="AD9" s="409"/>
      <c r="AE9" s="409"/>
      <c r="AF9" s="409"/>
      <c r="AG9" s="409"/>
      <c r="AH9" s="409"/>
      <c r="AI9" s="409"/>
      <c r="AJ9" s="409"/>
      <c r="AK9" s="409"/>
      <c r="AL9" s="409"/>
      <c r="AM9" s="409"/>
      <c r="AN9" s="409"/>
      <c r="AO9" s="409"/>
      <c r="AP9" s="409"/>
      <c r="AQ9" s="409"/>
      <c r="AR9" s="409"/>
      <c r="AS9" s="409"/>
      <c r="AT9" s="409"/>
      <c r="AU9" s="409"/>
      <c r="AV9" s="409"/>
      <c r="AW9" s="409"/>
      <c r="AX9" s="409"/>
      <c r="AY9" s="409"/>
      <c r="AZ9" s="409"/>
      <c r="BA9" s="409"/>
      <c r="BB9" s="409"/>
      <c r="BC9" s="409"/>
      <c r="BD9" s="409"/>
      <c r="BE9" s="409"/>
      <c r="BF9" s="409"/>
      <c r="BG9" s="409"/>
      <c r="BH9" s="409"/>
      <c r="BI9" s="409"/>
      <c r="BJ9" s="409"/>
      <c r="BK9" s="409"/>
      <c r="BL9" s="409"/>
      <c r="BM9" s="409"/>
      <c r="BN9" s="409"/>
      <c r="BO9" s="409"/>
      <c r="BP9" s="409"/>
      <c r="BQ9" s="409"/>
      <c r="BR9" s="409"/>
      <c r="BS9" s="409"/>
      <c r="BT9" s="409"/>
      <c r="BU9" s="409"/>
      <c r="BV9" s="409"/>
      <c r="BW9" s="409"/>
      <c r="BX9" s="409"/>
      <c r="BY9" s="409"/>
      <c r="BZ9" s="409"/>
      <c r="CA9" s="409"/>
      <c r="CB9" s="409"/>
      <c r="CC9" s="409"/>
      <c r="CD9" s="409"/>
      <c r="CE9" s="409"/>
      <c r="CF9" s="409"/>
      <c r="CG9" s="409"/>
      <c r="CH9" s="409"/>
      <c r="CI9" s="409"/>
      <c r="CJ9" s="409"/>
      <c r="CK9" s="409"/>
      <c r="CL9" s="409"/>
      <c r="CM9" s="409"/>
      <c r="CN9" s="409"/>
      <c r="CO9" s="409"/>
      <c r="CP9" s="409"/>
      <c r="CQ9" s="409"/>
      <c r="CR9" s="409"/>
      <c r="CS9" s="409"/>
      <c r="CT9" s="409"/>
      <c r="CU9" s="409"/>
      <c r="CV9" s="409"/>
      <c r="CW9" s="409"/>
      <c r="CX9" s="409"/>
      <c r="CY9" s="409"/>
      <c r="CZ9" s="409"/>
      <c r="DA9" s="409"/>
      <c r="DB9" s="409"/>
      <c r="DC9" s="409"/>
      <c r="DD9" s="409"/>
      <c r="DE9" s="409"/>
      <c r="DF9" s="409"/>
      <c r="DG9" s="409"/>
      <c r="DH9" s="409"/>
      <c r="DI9" s="409"/>
      <c r="DJ9" s="409"/>
      <c r="DK9" s="409"/>
      <c r="DL9" s="409"/>
      <c r="DM9" s="409"/>
      <c r="DN9" s="409"/>
      <c r="DO9" s="409"/>
      <c r="DP9" s="409"/>
      <c r="DQ9" s="409"/>
      <c r="DR9" s="409"/>
      <c r="DS9" s="409"/>
      <c r="DT9" s="409"/>
      <c r="DU9" s="409"/>
      <c r="DV9" s="409"/>
      <c r="DW9" s="409"/>
      <c r="DX9" s="409"/>
      <c r="DY9" s="409"/>
      <c r="DZ9" s="409"/>
      <c r="EA9" s="409"/>
      <c r="EB9" s="409"/>
      <c r="EC9" s="409"/>
      <c r="ED9" s="409"/>
      <c r="EE9" s="409"/>
      <c r="EF9" s="409"/>
      <c r="EG9" s="409"/>
      <c r="EH9" s="409"/>
      <c r="EI9" s="409"/>
      <c r="EJ9" s="409"/>
      <c r="EK9" s="409"/>
      <c r="EL9" s="409"/>
      <c r="EM9" s="409"/>
      <c r="EN9" s="409"/>
      <c r="EO9" s="409"/>
      <c r="EP9" s="409"/>
      <c r="EQ9" s="409"/>
      <c r="ER9" s="409"/>
      <c r="ES9" s="409"/>
      <c r="ET9" s="409"/>
      <c r="EU9" s="409"/>
      <c r="EV9" s="409"/>
      <c r="EW9" s="409"/>
      <c r="EX9" s="409"/>
      <c r="EY9" s="409"/>
      <c r="EZ9" s="409"/>
      <c r="FA9" s="409"/>
      <c r="FB9" s="409"/>
      <c r="FC9" s="409"/>
      <c r="FD9" s="409"/>
      <c r="FE9" s="409"/>
      <c r="FF9" s="409"/>
      <c r="FG9" s="409"/>
      <c r="FH9" s="409"/>
      <c r="FI9" s="409"/>
      <c r="FJ9" s="409"/>
      <c r="FK9" s="409"/>
      <c r="FL9" s="409"/>
      <c r="FM9" s="409"/>
      <c r="FN9" s="409"/>
      <c r="FO9" s="409"/>
      <c r="FP9" s="409"/>
      <c r="FQ9" s="409"/>
      <c r="FR9" s="409"/>
      <c r="FS9" s="409"/>
      <c r="FT9" s="409"/>
      <c r="FU9" s="409"/>
      <c r="FV9" s="409"/>
      <c r="FW9" s="409"/>
      <c r="FX9" s="409"/>
      <c r="FY9" s="409"/>
      <c r="FZ9" s="409"/>
      <c r="GA9" s="409"/>
      <c r="GB9" s="409"/>
      <c r="GC9" s="409"/>
      <c r="GD9" s="409"/>
      <c r="GE9" s="409"/>
      <c r="GF9" s="409"/>
      <c r="GG9" s="409"/>
      <c r="GH9" s="410"/>
      <c r="GI9" s="1"/>
    </row>
    <row r="10" spans="1:195" hidden="1" outlineLevel="1" x14ac:dyDescent="0.75">
      <c r="A10" s="1"/>
      <c r="B10" s="1"/>
      <c r="C10" s="262" t="str">
        <f>IF($E10="custom",MonthlyCF!C10,"")</f>
        <v/>
      </c>
      <c r="D10" s="19" t="str">
        <f>IF($E10="custom",MonthlyCF!D10,"")</f>
        <v/>
      </c>
      <c r="E10" s="411" t="str">
        <f>MonthlyCF!K10</f>
        <v>Bell Curve</v>
      </c>
      <c r="F10" s="412">
        <f t="shared" ref="F10:G37" si="18">IFERROR(INDEX($J$8:$GH$8,MATCH(G192,$J$6:$GH$6,0)),"")</f>
        <v>46053</v>
      </c>
      <c r="G10" s="412">
        <f t="shared" si="18"/>
        <v>46053</v>
      </c>
      <c r="H10" s="95">
        <f t="shared" ref="H10:H37" si="19">SUM(J10:GH10)</f>
        <v>0</v>
      </c>
      <c r="I10" s="95" t="str">
        <f t="shared" ref="I10:I37" si="20">IF(E10="custom",D10-H10,"")</f>
        <v/>
      </c>
      <c r="J10" s="413"/>
      <c r="K10" s="413"/>
      <c r="L10" s="413"/>
      <c r="M10" s="413"/>
      <c r="N10" s="413"/>
      <c r="O10" s="413"/>
      <c r="P10" s="413"/>
      <c r="Q10" s="413"/>
      <c r="R10" s="413"/>
      <c r="S10" s="413"/>
      <c r="T10" s="413"/>
      <c r="U10" s="413"/>
      <c r="V10" s="413"/>
      <c r="W10" s="413"/>
      <c r="X10" s="413"/>
      <c r="Y10" s="413"/>
      <c r="Z10" s="413"/>
      <c r="AA10" s="413"/>
      <c r="AB10" s="413"/>
      <c r="AC10" s="413"/>
      <c r="AD10" s="413"/>
      <c r="AE10" s="413"/>
      <c r="AF10" s="413"/>
      <c r="AG10" s="413"/>
      <c r="AH10" s="413"/>
      <c r="AI10" s="413"/>
      <c r="AJ10" s="413"/>
      <c r="AK10" s="413"/>
      <c r="AL10" s="413"/>
      <c r="AM10" s="413"/>
      <c r="AN10" s="413"/>
      <c r="AO10" s="413"/>
      <c r="AP10" s="413"/>
      <c r="AQ10" s="413"/>
      <c r="AR10" s="413"/>
      <c r="AS10" s="413"/>
      <c r="AT10" s="413"/>
      <c r="AU10" s="413"/>
      <c r="AV10" s="413"/>
      <c r="AW10" s="413"/>
      <c r="AX10" s="413"/>
      <c r="AY10" s="413"/>
      <c r="AZ10" s="413"/>
      <c r="BA10" s="413"/>
      <c r="BB10" s="413"/>
      <c r="BC10" s="413"/>
      <c r="BD10" s="413"/>
      <c r="BE10" s="413"/>
      <c r="BF10" s="413"/>
      <c r="BG10" s="413"/>
      <c r="BH10" s="413"/>
      <c r="BI10" s="413"/>
      <c r="BJ10" s="413"/>
      <c r="BK10" s="413"/>
      <c r="BL10" s="413"/>
      <c r="BM10" s="413"/>
      <c r="BN10" s="413"/>
      <c r="BO10" s="413"/>
      <c r="BP10" s="413"/>
      <c r="BQ10" s="413"/>
      <c r="BR10" s="413"/>
      <c r="BS10" s="413"/>
      <c r="BT10" s="413"/>
      <c r="BU10" s="413"/>
      <c r="BV10" s="413"/>
      <c r="BW10" s="413"/>
      <c r="BX10" s="413"/>
      <c r="BY10" s="413"/>
      <c r="BZ10" s="413"/>
      <c r="CA10" s="413"/>
      <c r="CB10" s="413"/>
      <c r="CC10" s="413"/>
      <c r="CD10" s="413"/>
      <c r="CE10" s="413"/>
      <c r="CF10" s="413"/>
      <c r="CG10" s="413"/>
      <c r="CH10" s="413"/>
      <c r="CI10" s="413"/>
      <c r="CJ10" s="413"/>
      <c r="CK10" s="413"/>
      <c r="CL10" s="413"/>
      <c r="CM10" s="413"/>
      <c r="CN10" s="413"/>
      <c r="CO10" s="413"/>
      <c r="CP10" s="413"/>
      <c r="CQ10" s="413"/>
      <c r="CR10" s="413"/>
      <c r="CS10" s="413"/>
      <c r="CT10" s="413"/>
      <c r="CU10" s="413"/>
      <c r="CV10" s="413"/>
      <c r="CW10" s="413"/>
      <c r="CX10" s="413"/>
      <c r="CY10" s="413"/>
      <c r="CZ10" s="413"/>
      <c r="DA10" s="413"/>
      <c r="DB10" s="413"/>
      <c r="DC10" s="413"/>
      <c r="DD10" s="413"/>
      <c r="DE10" s="413"/>
      <c r="DF10" s="413"/>
      <c r="DG10" s="413"/>
      <c r="DH10" s="413"/>
      <c r="DI10" s="413"/>
      <c r="DJ10" s="413"/>
      <c r="DK10" s="413"/>
      <c r="DL10" s="413"/>
      <c r="DM10" s="413"/>
      <c r="DN10" s="413"/>
      <c r="DO10" s="413"/>
      <c r="DP10" s="413"/>
      <c r="DQ10" s="413"/>
      <c r="DR10" s="413"/>
      <c r="DS10" s="413"/>
      <c r="DT10" s="413"/>
      <c r="DU10" s="413"/>
      <c r="DV10" s="413"/>
      <c r="DW10" s="413"/>
      <c r="DX10" s="413"/>
      <c r="DY10" s="413"/>
      <c r="DZ10" s="413"/>
      <c r="EA10" s="413"/>
      <c r="EB10" s="413"/>
      <c r="EC10" s="413"/>
      <c r="ED10" s="413"/>
      <c r="EE10" s="413"/>
      <c r="EF10" s="413"/>
      <c r="EG10" s="413"/>
      <c r="EH10" s="413"/>
      <c r="EI10" s="413"/>
      <c r="EJ10" s="413"/>
      <c r="EK10" s="413"/>
      <c r="EL10" s="413"/>
      <c r="EM10" s="413"/>
      <c r="EN10" s="413"/>
      <c r="EO10" s="413"/>
      <c r="EP10" s="413"/>
      <c r="EQ10" s="413"/>
      <c r="ER10" s="413"/>
      <c r="ES10" s="413"/>
      <c r="ET10" s="413"/>
      <c r="EU10" s="413"/>
      <c r="EV10" s="413"/>
      <c r="EW10" s="413"/>
      <c r="EX10" s="413"/>
      <c r="EY10" s="413"/>
      <c r="EZ10" s="413"/>
      <c r="FA10" s="413"/>
      <c r="FB10" s="413"/>
      <c r="FC10" s="413"/>
      <c r="FD10" s="413"/>
      <c r="FE10" s="413"/>
      <c r="FF10" s="413"/>
      <c r="FG10" s="413"/>
      <c r="FH10" s="413"/>
      <c r="FI10" s="413"/>
      <c r="FJ10" s="413"/>
      <c r="FK10" s="413"/>
      <c r="FL10" s="413"/>
      <c r="FM10" s="413"/>
      <c r="FN10" s="413"/>
      <c r="FO10" s="413"/>
      <c r="FP10" s="413"/>
      <c r="FQ10" s="413"/>
      <c r="FR10" s="413"/>
      <c r="FS10" s="413"/>
      <c r="FT10" s="413"/>
      <c r="FU10" s="413"/>
      <c r="FV10" s="413"/>
      <c r="FW10" s="413"/>
      <c r="FX10" s="413"/>
      <c r="FY10" s="413"/>
      <c r="FZ10" s="413"/>
      <c r="GA10" s="413"/>
      <c r="GB10" s="413"/>
      <c r="GC10" s="413"/>
      <c r="GD10" s="413"/>
      <c r="GE10" s="413"/>
      <c r="GF10" s="413"/>
      <c r="GG10" s="413"/>
      <c r="GH10" s="414"/>
      <c r="GI10" s="1"/>
    </row>
    <row r="11" spans="1:195" hidden="1" outlineLevel="1" x14ac:dyDescent="0.75">
      <c r="A11" s="1"/>
      <c r="B11" s="1"/>
      <c r="C11" s="262" t="str">
        <f>IF($E11="custom",MonthlyCF!C11,"")</f>
        <v/>
      </c>
      <c r="D11" s="19" t="str">
        <f>IF($E11="custom",MonthlyCF!D11,"")</f>
        <v/>
      </c>
      <c r="E11" s="411" t="str">
        <f>MonthlyCF!K11</f>
        <v>Bell Curve</v>
      </c>
      <c r="F11" s="412">
        <f t="shared" si="18"/>
        <v>46053</v>
      </c>
      <c r="G11" s="412">
        <f t="shared" si="18"/>
        <v>46053</v>
      </c>
      <c r="H11" s="95">
        <f t="shared" si="19"/>
        <v>0</v>
      </c>
      <c r="I11" s="95" t="str">
        <f t="shared" si="20"/>
        <v/>
      </c>
      <c r="J11" s="413"/>
      <c r="K11" s="413"/>
      <c r="L11" s="413"/>
      <c r="M11" s="413"/>
      <c r="N11" s="413"/>
      <c r="O11" s="413"/>
      <c r="P11" s="413"/>
      <c r="Q11" s="413"/>
      <c r="R11" s="413"/>
      <c r="S11" s="413"/>
      <c r="T11" s="413"/>
      <c r="U11" s="413"/>
      <c r="V11" s="413"/>
      <c r="W11" s="413"/>
      <c r="X11" s="413"/>
      <c r="Y11" s="413"/>
      <c r="Z11" s="413"/>
      <c r="AA11" s="413"/>
      <c r="AB11" s="413"/>
      <c r="AC11" s="413"/>
      <c r="AD11" s="413"/>
      <c r="AE11" s="413"/>
      <c r="AF11" s="413"/>
      <c r="AG11" s="413"/>
      <c r="AH11" s="413"/>
      <c r="AI11" s="413"/>
      <c r="AJ11" s="413"/>
      <c r="AK11" s="413"/>
      <c r="AL11" s="413"/>
      <c r="AM11" s="413"/>
      <c r="AN11" s="413"/>
      <c r="AO11" s="413"/>
      <c r="AP11" s="413"/>
      <c r="AQ11" s="413"/>
      <c r="AR11" s="413"/>
      <c r="AS11" s="413"/>
      <c r="AT11" s="413"/>
      <c r="AU11" s="413"/>
      <c r="AV11" s="413"/>
      <c r="AW11" s="413"/>
      <c r="AX11" s="413"/>
      <c r="AY11" s="413"/>
      <c r="AZ11" s="413"/>
      <c r="BA11" s="413"/>
      <c r="BB11" s="413"/>
      <c r="BC11" s="413"/>
      <c r="BD11" s="413"/>
      <c r="BE11" s="413"/>
      <c r="BF11" s="413"/>
      <c r="BG11" s="413"/>
      <c r="BH11" s="413"/>
      <c r="BI11" s="413"/>
      <c r="BJ11" s="413"/>
      <c r="BK11" s="413"/>
      <c r="BL11" s="413"/>
      <c r="BM11" s="413"/>
      <c r="BN11" s="413"/>
      <c r="BO11" s="413"/>
      <c r="BP11" s="413"/>
      <c r="BQ11" s="413"/>
      <c r="BR11" s="413"/>
      <c r="BS11" s="413"/>
      <c r="BT11" s="413"/>
      <c r="BU11" s="413"/>
      <c r="BV11" s="413"/>
      <c r="BW11" s="413"/>
      <c r="BX11" s="413"/>
      <c r="BY11" s="413"/>
      <c r="BZ11" s="413"/>
      <c r="CA11" s="413"/>
      <c r="CB11" s="413"/>
      <c r="CC11" s="413"/>
      <c r="CD11" s="413"/>
      <c r="CE11" s="413"/>
      <c r="CF11" s="413"/>
      <c r="CG11" s="413"/>
      <c r="CH11" s="413"/>
      <c r="CI11" s="413"/>
      <c r="CJ11" s="413"/>
      <c r="CK11" s="413"/>
      <c r="CL11" s="413"/>
      <c r="CM11" s="413"/>
      <c r="CN11" s="413"/>
      <c r="CO11" s="413"/>
      <c r="CP11" s="413"/>
      <c r="CQ11" s="413"/>
      <c r="CR11" s="413"/>
      <c r="CS11" s="413"/>
      <c r="CT11" s="413"/>
      <c r="CU11" s="413"/>
      <c r="CV11" s="413"/>
      <c r="CW11" s="413"/>
      <c r="CX11" s="413"/>
      <c r="CY11" s="413"/>
      <c r="CZ11" s="413"/>
      <c r="DA11" s="413"/>
      <c r="DB11" s="413"/>
      <c r="DC11" s="413"/>
      <c r="DD11" s="413"/>
      <c r="DE11" s="413"/>
      <c r="DF11" s="413"/>
      <c r="DG11" s="413"/>
      <c r="DH11" s="413"/>
      <c r="DI11" s="413"/>
      <c r="DJ11" s="413"/>
      <c r="DK11" s="413"/>
      <c r="DL11" s="413"/>
      <c r="DM11" s="413"/>
      <c r="DN11" s="413"/>
      <c r="DO11" s="413"/>
      <c r="DP11" s="413"/>
      <c r="DQ11" s="413"/>
      <c r="DR11" s="413"/>
      <c r="DS11" s="413"/>
      <c r="DT11" s="413"/>
      <c r="DU11" s="413"/>
      <c r="DV11" s="413"/>
      <c r="DW11" s="413"/>
      <c r="DX11" s="413"/>
      <c r="DY11" s="413"/>
      <c r="DZ11" s="413"/>
      <c r="EA11" s="413"/>
      <c r="EB11" s="413"/>
      <c r="EC11" s="413"/>
      <c r="ED11" s="413"/>
      <c r="EE11" s="413"/>
      <c r="EF11" s="413"/>
      <c r="EG11" s="413"/>
      <c r="EH11" s="413"/>
      <c r="EI11" s="413"/>
      <c r="EJ11" s="413"/>
      <c r="EK11" s="413"/>
      <c r="EL11" s="413"/>
      <c r="EM11" s="413"/>
      <c r="EN11" s="413"/>
      <c r="EO11" s="413"/>
      <c r="EP11" s="413"/>
      <c r="EQ11" s="413"/>
      <c r="ER11" s="413"/>
      <c r="ES11" s="413"/>
      <c r="ET11" s="413"/>
      <c r="EU11" s="413"/>
      <c r="EV11" s="413"/>
      <c r="EW11" s="413"/>
      <c r="EX11" s="413"/>
      <c r="EY11" s="413"/>
      <c r="EZ11" s="413"/>
      <c r="FA11" s="413"/>
      <c r="FB11" s="413"/>
      <c r="FC11" s="413"/>
      <c r="FD11" s="413"/>
      <c r="FE11" s="413"/>
      <c r="FF11" s="413"/>
      <c r="FG11" s="413"/>
      <c r="FH11" s="413"/>
      <c r="FI11" s="413"/>
      <c r="FJ11" s="413"/>
      <c r="FK11" s="413"/>
      <c r="FL11" s="413"/>
      <c r="FM11" s="413"/>
      <c r="FN11" s="413"/>
      <c r="FO11" s="413"/>
      <c r="FP11" s="413"/>
      <c r="FQ11" s="413"/>
      <c r="FR11" s="413"/>
      <c r="FS11" s="413"/>
      <c r="FT11" s="413"/>
      <c r="FU11" s="413"/>
      <c r="FV11" s="413"/>
      <c r="FW11" s="413"/>
      <c r="FX11" s="413"/>
      <c r="FY11" s="413"/>
      <c r="FZ11" s="413"/>
      <c r="GA11" s="413"/>
      <c r="GB11" s="413"/>
      <c r="GC11" s="413"/>
      <c r="GD11" s="413"/>
      <c r="GE11" s="413"/>
      <c r="GF11" s="413"/>
      <c r="GG11" s="413"/>
      <c r="GH11" s="414"/>
      <c r="GI11" s="1"/>
    </row>
    <row r="12" spans="1:195" hidden="1" outlineLevel="1" x14ac:dyDescent="0.75">
      <c r="A12" s="1"/>
      <c r="B12" s="1"/>
      <c r="C12" s="262" t="str">
        <f>IF($E12="custom",MonthlyCF!C12,"")</f>
        <v/>
      </c>
      <c r="D12" s="19" t="str">
        <f>IF($E12="custom",MonthlyCF!D12,"")</f>
        <v/>
      </c>
      <c r="E12" s="411" t="str">
        <f>MonthlyCF!K12</f>
        <v>Bell Curve</v>
      </c>
      <c r="F12" s="412">
        <f t="shared" si="18"/>
        <v>46053</v>
      </c>
      <c r="G12" s="412">
        <f t="shared" si="18"/>
        <v>46053</v>
      </c>
      <c r="H12" s="95">
        <f t="shared" si="19"/>
        <v>0</v>
      </c>
      <c r="I12" s="95" t="str">
        <f t="shared" si="20"/>
        <v/>
      </c>
      <c r="J12" s="413"/>
      <c r="K12" s="413"/>
      <c r="L12" s="413"/>
      <c r="M12" s="413"/>
      <c r="N12" s="413"/>
      <c r="O12" s="413"/>
      <c r="P12" s="413"/>
      <c r="Q12" s="413"/>
      <c r="R12" s="413"/>
      <c r="S12" s="413"/>
      <c r="T12" s="413"/>
      <c r="U12" s="413"/>
      <c r="V12" s="413"/>
      <c r="W12" s="413"/>
      <c r="X12" s="413"/>
      <c r="Y12" s="413"/>
      <c r="Z12" s="413"/>
      <c r="AA12" s="413"/>
      <c r="AB12" s="413"/>
      <c r="AC12" s="413"/>
      <c r="AD12" s="413"/>
      <c r="AE12" s="413"/>
      <c r="AF12" s="413"/>
      <c r="AG12" s="413"/>
      <c r="AH12" s="413"/>
      <c r="AI12" s="413"/>
      <c r="AJ12" s="413"/>
      <c r="AK12" s="413"/>
      <c r="AL12" s="413"/>
      <c r="AM12" s="413"/>
      <c r="AN12" s="413"/>
      <c r="AO12" s="413"/>
      <c r="AP12" s="413"/>
      <c r="AQ12" s="413"/>
      <c r="AR12" s="413"/>
      <c r="AS12" s="413"/>
      <c r="AT12" s="413"/>
      <c r="AU12" s="413"/>
      <c r="AV12" s="413"/>
      <c r="AW12" s="413"/>
      <c r="AX12" s="413"/>
      <c r="AY12" s="413"/>
      <c r="AZ12" s="413"/>
      <c r="BA12" s="413"/>
      <c r="BB12" s="413"/>
      <c r="BC12" s="413"/>
      <c r="BD12" s="413"/>
      <c r="BE12" s="413"/>
      <c r="BF12" s="413"/>
      <c r="BG12" s="413"/>
      <c r="BH12" s="413"/>
      <c r="BI12" s="413"/>
      <c r="BJ12" s="413"/>
      <c r="BK12" s="413"/>
      <c r="BL12" s="413"/>
      <c r="BM12" s="413"/>
      <c r="BN12" s="413"/>
      <c r="BO12" s="413"/>
      <c r="BP12" s="413"/>
      <c r="BQ12" s="413"/>
      <c r="BR12" s="413"/>
      <c r="BS12" s="413"/>
      <c r="BT12" s="413"/>
      <c r="BU12" s="413"/>
      <c r="BV12" s="413"/>
      <c r="BW12" s="413"/>
      <c r="BX12" s="413"/>
      <c r="BY12" s="413"/>
      <c r="BZ12" s="413"/>
      <c r="CA12" s="413"/>
      <c r="CB12" s="413"/>
      <c r="CC12" s="413"/>
      <c r="CD12" s="413"/>
      <c r="CE12" s="413"/>
      <c r="CF12" s="413"/>
      <c r="CG12" s="413"/>
      <c r="CH12" s="413"/>
      <c r="CI12" s="413"/>
      <c r="CJ12" s="413"/>
      <c r="CK12" s="413"/>
      <c r="CL12" s="413"/>
      <c r="CM12" s="413"/>
      <c r="CN12" s="413"/>
      <c r="CO12" s="413"/>
      <c r="CP12" s="413"/>
      <c r="CQ12" s="413"/>
      <c r="CR12" s="413"/>
      <c r="CS12" s="413"/>
      <c r="CT12" s="413"/>
      <c r="CU12" s="413"/>
      <c r="CV12" s="413"/>
      <c r="CW12" s="413"/>
      <c r="CX12" s="413"/>
      <c r="CY12" s="413"/>
      <c r="CZ12" s="413"/>
      <c r="DA12" s="413"/>
      <c r="DB12" s="413"/>
      <c r="DC12" s="413"/>
      <c r="DD12" s="413"/>
      <c r="DE12" s="413"/>
      <c r="DF12" s="413"/>
      <c r="DG12" s="413"/>
      <c r="DH12" s="413"/>
      <c r="DI12" s="413"/>
      <c r="DJ12" s="413"/>
      <c r="DK12" s="413"/>
      <c r="DL12" s="413"/>
      <c r="DM12" s="413"/>
      <c r="DN12" s="413"/>
      <c r="DO12" s="413"/>
      <c r="DP12" s="413"/>
      <c r="DQ12" s="413"/>
      <c r="DR12" s="413"/>
      <c r="DS12" s="413"/>
      <c r="DT12" s="413"/>
      <c r="DU12" s="413"/>
      <c r="DV12" s="413"/>
      <c r="DW12" s="413"/>
      <c r="DX12" s="413"/>
      <c r="DY12" s="413"/>
      <c r="DZ12" s="413"/>
      <c r="EA12" s="413"/>
      <c r="EB12" s="413"/>
      <c r="EC12" s="413"/>
      <c r="ED12" s="413"/>
      <c r="EE12" s="413"/>
      <c r="EF12" s="413"/>
      <c r="EG12" s="413"/>
      <c r="EH12" s="413"/>
      <c r="EI12" s="413"/>
      <c r="EJ12" s="413"/>
      <c r="EK12" s="413"/>
      <c r="EL12" s="413"/>
      <c r="EM12" s="413"/>
      <c r="EN12" s="413"/>
      <c r="EO12" s="413"/>
      <c r="EP12" s="413"/>
      <c r="EQ12" s="413"/>
      <c r="ER12" s="413"/>
      <c r="ES12" s="413"/>
      <c r="ET12" s="413"/>
      <c r="EU12" s="413"/>
      <c r="EV12" s="413"/>
      <c r="EW12" s="413"/>
      <c r="EX12" s="413"/>
      <c r="EY12" s="413"/>
      <c r="EZ12" s="413"/>
      <c r="FA12" s="413"/>
      <c r="FB12" s="413"/>
      <c r="FC12" s="413"/>
      <c r="FD12" s="413"/>
      <c r="FE12" s="413"/>
      <c r="FF12" s="413"/>
      <c r="FG12" s="413"/>
      <c r="FH12" s="413"/>
      <c r="FI12" s="413"/>
      <c r="FJ12" s="413"/>
      <c r="FK12" s="413"/>
      <c r="FL12" s="413"/>
      <c r="FM12" s="413"/>
      <c r="FN12" s="413"/>
      <c r="FO12" s="413"/>
      <c r="FP12" s="413"/>
      <c r="FQ12" s="413"/>
      <c r="FR12" s="413"/>
      <c r="FS12" s="413"/>
      <c r="FT12" s="413"/>
      <c r="FU12" s="413"/>
      <c r="FV12" s="413"/>
      <c r="FW12" s="413"/>
      <c r="FX12" s="413"/>
      <c r="FY12" s="413"/>
      <c r="FZ12" s="413"/>
      <c r="GA12" s="413"/>
      <c r="GB12" s="413"/>
      <c r="GC12" s="413"/>
      <c r="GD12" s="413"/>
      <c r="GE12" s="413"/>
      <c r="GF12" s="413"/>
      <c r="GG12" s="413"/>
      <c r="GH12" s="414"/>
      <c r="GI12" s="1"/>
    </row>
    <row r="13" spans="1:195" hidden="1" outlineLevel="1" x14ac:dyDescent="0.75">
      <c r="A13" s="1"/>
      <c r="B13" s="1"/>
      <c r="C13" s="262" t="str">
        <f>IF($E13="custom",MonthlyCF!C13,"")</f>
        <v/>
      </c>
      <c r="D13" s="19" t="str">
        <f>IF($E13="custom",MonthlyCF!D13,"")</f>
        <v/>
      </c>
      <c r="E13" s="411" t="str">
        <f>MonthlyCF!K13</f>
        <v>Bell Curve</v>
      </c>
      <c r="F13" s="412">
        <f t="shared" si="18"/>
        <v>46053</v>
      </c>
      <c r="G13" s="412">
        <f t="shared" si="18"/>
        <v>46053</v>
      </c>
      <c r="H13" s="95">
        <f t="shared" si="19"/>
        <v>0</v>
      </c>
      <c r="I13" s="95" t="str">
        <f t="shared" si="20"/>
        <v/>
      </c>
      <c r="J13" s="413"/>
      <c r="K13" s="413"/>
      <c r="L13" s="413"/>
      <c r="M13" s="413"/>
      <c r="N13" s="413"/>
      <c r="O13" s="413"/>
      <c r="P13" s="413"/>
      <c r="Q13" s="413"/>
      <c r="R13" s="413"/>
      <c r="S13" s="413"/>
      <c r="T13" s="413"/>
      <c r="U13" s="413"/>
      <c r="V13" s="413"/>
      <c r="W13" s="413"/>
      <c r="X13" s="413"/>
      <c r="Y13" s="413"/>
      <c r="Z13" s="413"/>
      <c r="AA13" s="413"/>
      <c r="AB13" s="413"/>
      <c r="AC13" s="413"/>
      <c r="AD13" s="413"/>
      <c r="AE13" s="413"/>
      <c r="AF13" s="413"/>
      <c r="AG13" s="413"/>
      <c r="AH13" s="413"/>
      <c r="AI13" s="413"/>
      <c r="AJ13" s="413"/>
      <c r="AK13" s="413"/>
      <c r="AL13" s="413"/>
      <c r="AM13" s="413"/>
      <c r="AN13" s="413"/>
      <c r="AO13" s="413"/>
      <c r="AP13" s="413"/>
      <c r="AQ13" s="413"/>
      <c r="AR13" s="413"/>
      <c r="AS13" s="413"/>
      <c r="AT13" s="413"/>
      <c r="AU13" s="413"/>
      <c r="AV13" s="413"/>
      <c r="AW13" s="413"/>
      <c r="AX13" s="413"/>
      <c r="AY13" s="413"/>
      <c r="AZ13" s="413"/>
      <c r="BA13" s="413"/>
      <c r="BB13" s="413"/>
      <c r="BC13" s="413"/>
      <c r="BD13" s="413"/>
      <c r="BE13" s="413"/>
      <c r="BF13" s="413"/>
      <c r="BG13" s="413"/>
      <c r="BH13" s="413"/>
      <c r="BI13" s="413"/>
      <c r="BJ13" s="413"/>
      <c r="BK13" s="413"/>
      <c r="BL13" s="413"/>
      <c r="BM13" s="413"/>
      <c r="BN13" s="413"/>
      <c r="BO13" s="413"/>
      <c r="BP13" s="413"/>
      <c r="BQ13" s="413"/>
      <c r="BR13" s="413"/>
      <c r="BS13" s="413"/>
      <c r="BT13" s="413"/>
      <c r="BU13" s="413"/>
      <c r="BV13" s="413"/>
      <c r="BW13" s="413"/>
      <c r="BX13" s="413"/>
      <c r="BY13" s="413"/>
      <c r="BZ13" s="413"/>
      <c r="CA13" s="413"/>
      <c r="CB13" s="413"/>
      <c r="CC13" s="413"/>
      <c r="CD13" s="413"/>
      <c r="CE13" s="413"/>
      <c r="CF13" s="413"/>
      <c r="CG13" s="413"/>
      <c r="CH13" s="413"/>
      <c r="CI13" s="413"/>
      <c r="CJ13" s="413"/>
      <c r="CK13" s="413"/>
      <c r="CL13" s="413"/>
      <c r="CM13" s="413"/>
      <c r="CN13" s="413"/>
      <c r="CO13" s="413"/>
      <c r="CP13" s="413"/>
      <c r="CQ13" s="413"/>
      <c r="CR13" s="413"/>
      <c r="CS13" s="413"/>
      <c r="CT13" s="413"/>
      <c r="CU13" s="413"/>
      <c r="CV13" s="413"/>
      <c r="CW13" s="413"/>
      <c r="CX13" s="413"/>
      <c r="CY13" s="413"/>
      <c r="CZ13" s="413"/>
      <c r="DA13" s="413"/>
      <c r="DB13" s="413"/>
      <c r="DC13" s="413"/>
      <c r="DD13" s="413"/>
      <c r="DE13" s="413"/>
      <c r="DF13" s="413"/>
      <c r="DG13" s="413"/>
      <c r="DH13" s="413"/>
      <c r="DI13" s="413"/>
      <c r="DJ13" s="413"/>
      <c r="DK13" s="413"/>
      <c r="DL13" s="413"/>
      <c r="DM13" s="413"/>
      <c r="DN13" s="413"/>
      <c r="DO13" s="413"/>
      <c r="DP13" s="413"/>
      <c r="DQ13" s="413"/>
      <c r="DR13" s="413"/>
      <c r="DS13" s="413"/>
      <c r="DT13" s="413"/>
      <c r="DU13" s="413"/>
      <c r="DV13" s="413"/>
      <c r="DW13" s="413"/>
      <c r="DX13" s="413"/>
      <c r="DY13" s="413"/>
      <c r="DZ13" s="413"/>
      <c r="EA13" s="413"/>
      <c r="EB13" s="413"/>
      <c r="EC13" s="413"/>
      <c r="ED13" s="413"/>
      <c r="EE13" s="413"/>
      <c r="EF13" s="413"/>
      <c r="EG13" s="413"/>
      <c r="EH13" s="413"/>
      <c r="EI13" s="413"/>
      <c r="EJ13" s="413"/>
      <c r="EK13" s="413"/>
      <c r="EL13" s="413"/>
      <c r="EM13" s="413"/>
      <c r="EN13" s="413"/>
      <c r="EO13" s="413"/>
      <c r="EP13" s="413"/>
      <c r="EQ13" s="413"/>
      <c r="ER13" s="413"/>
      <c r="ES13" s="413"/>
      <c r="ET13" s="413"/>
      <c r="EU13" s="413"/>
      <c r="EV13" s="413"/>
      <c r="EW13" s="413"/>
      <c r="EX13" s="413"/>
      <c r="EY13" s="413"/>
      <c r="EZ13" s="413"/>
      <c r="FA13" s="413"/>
      <c r="FB13" s="413"/>
      <c r="FC13" s="413"/>
      <c r="FD13" s="413"/>
      <c r="FE13" s="413"/>
      <c r="FF13" s="413"/>
      <c r="FG13" s="413"/>
      <c r="FH13" s="413"/>
      <c r="FI13" s="413"/>
      <c r="FJ13" s="413"/>
      <c r="FK13" s="413"/>
      <c r="FL13" s="413"/>
      <c r="FM13" s="413"/>
      <c r="FN13" s="413"/>
      <c r="FO13" s="413"/>
      <c r="FP13" s="413"/>
      <c r="FQ13" s="413"/>
      <c r="FR13" s="413"/>
      <c r="FS13" s="413"/>
      <c r="FT13" s="413"/>
      <c r="FU13" s="413"/>
      <c r="FV13" s="413"/>
      <c r="FW13" s="413"/>
      <c r="FX13" s="413"/>
      <c r="FY13" s="413"/>
      <c r="FZ13" s="413"/>
      <c r="GA13" s="413"/>
      <c r="GB13" s="413"/>
      <c r="GC13" s="413"/>
      <c r="GD13" s="413"/>
      <c r="GE13" s="413"/>
      <c r="GF13" s="413"/>
      <c r="GG13" s="413"/>
      <c r="GH13" s="414"/>
      <c r="GI13" s="1"/>
    </row>
    <row r="14" spans="1:195" hidden="1" outlineLevel="1" x14ac:dyDescent="0.75">
      <c r="A14" s="1"/>
      <c r="B14" s="1"/>
      <c r="C14" s="262" t="str">
        <f>IF($E14="custom",MonthlyCF!C14,"")</f>
        <v/>
      </c>
      <c r="D14" s="19" t="str">
        <f>IF($E14="custom",MonthlyCF!D14,"")</f>
        <v/>
      </c>
      <c r="E14" s="411" t="str">
        <f>MonthlyCF!K14</f>
        <v>Bell Curve</v>
      </c>
      <c r="F14" s="412">
        <f t="shared" si="18"/>
        <v>46053</v>
      </c>
      <c r="G14" s="412">
        <f t="shared" si="18"/>
        <v>46053</v>
      </c>
      <c r="H14" s="95">
        <f t="shared" si="19"/>
        <v>0</v>
      </c>
      <c r="I14" s="95" t="str">
        <f t="shared" si="20"/>
        <v/>
      </c>
      <c r="J14" s="413"/>
      <c r="K14" s="413"/>
      <c r="L14" s="413"/>
      <c r="M14" s="413"/>
      <c r="N14" s="413"/>
      <c r="O14" s="413"/>
      <c r="P14" s="413"/>
      <c r="Q14" s="413"/>
      <c r="R14" s="413"/>
      <c r="S14" s="413"/>
      <c r="T14" s="413"/>
      <c r="U14" s="413"/>
      <c r="V14" s="413"/>
      <c r="W14" s="413"/>
      <c r="X14" s="413"/>
      <c r="Y14" s="413"/>
      <c r="Z14" s="413"/>
      <c r="AA14" s="413"/>
      <c r="AB14" s="413"/>
      <c r="AC14" s="413"/>
      <c r="AD14" s="413"/>
      <c r="AE14" s="413"/>
      <c r="AF14" s="413"/>
      <c r="AG14" s="413"/>
      <c r="AH14" s="413"/>
      <c r="AI14" s="413"/>
      <c r="AJ14" s="413"/>
      <c r="AK14" s="413"/>
      <c r="AL14" s="413"/>
      <c r="AM14" s="413"/>
      <c r="AN14" s="413"/>
      <c r="AO14" s="413"/>
      <c r="AP14" s="413"/>
      <c r="AQ14" s="413"/>
      <c r="AR14" s="413"/>
      <c r="AS14" s="413"/>
      <c r="AT14" s="413"/>
      <c r="AU14" s="413"/>
      <c r="AV14" s="413"/>
      <c r="AW14" s="413"/>
      <c r="AX14" s="413"/>
      <c r="AY14" s="413"/>
      <c r="AZ14" s="413"/>
      <c r="BA14" s="413"/>
      <c r="BB14" s="413"/>
      <c r="BC14" s="413"/>
      <c r="BD14" s="413"/>
      <c r="BE14" s="413"/>
      <c r="BF14" s="413"/>
      <c r="BG14" s="413"/>
      <c r="BH14" s="413"/>
      <c r="BI14" s="413"/>
      <c r="BJ14" s="413"/>
      <c r="BK14" s="413"/>
      <c r="BL14" s="413"/>
      <c r="BM14" s="413"/>
      <c r="BN14" s="413"/>
      <c r="BO14" s="413"/>
      <c r="BP14" s="413"/>
      <c r="BQ14" s="413"/>
      <c r="BR14" s="413"/>
      <c r="BS14" s="413"/>
      <c r="BT14" s="413"/>
      <c r="BU14" s="413"/>
      <c r="BV14" s="413"/>
      <c r="BW14" s="413"/>
      <c r="BX14" s="413"/>
      <c r="BY14" s="413"/>
      <c r="BZ14" s="413"/>
      <c r="CA14" s="413"/>
      <c r="CB14" s="413"/>
      <c r="CC14" s="413"/>
      <c r="CD14" s="413"/>
      <c r="CE14" s="413"/>
      <c r="CF14" s="413"/>
      <c r="CG14" s="413"/>
      <c r="CH14" s="413"/>
      <c r="CI14" s="413"/>
      <c r="CJ14" s="413"/>
      <c r="CK14" s="413"/>
      <c r="CL14" s="413"/>
      <c r="CM14" s="413"/>
      <c r="CN14" s="413"/>
      <c r="CO14" s="413"/>
      <c r="CP14" s="413"/>
      <c r="CQ14" s="413"/>
      <c r="CR14" s="413"/>
      <c r="CS14" s="413"/>
      <c r="CT14" s="413"/>
      <c r="CU14" s="413"/>
      <c r="CV14" s="413"/>
      <c r="CW14" s="413"/>
      <c r="CX14" s="413"/>
      <c r="CY14" s="413"/>
      <c r="CZ14" s="413"/>
      <c r="DA14" s="413"/>
      <c r="DB14" s="413"/>
      <c r="DC14" s="413"/>
      <c r="DD14" s="413"/>
      <c r="DE14" s="413"/>
      <c r="DF14" s="413"/>
      <c r="DG14" s="413"/>
      <c r="DH14" s="413"/>
      <c r="DI14" s="413"/>
      <c r="DJ14" s="413"/>
      <c r="DK14" s="413"/>
      <c r="DL14" s="413"/>
      <c r="DM14" s="413"/>
      <c r="DN14" s="413"/>
      <c r="DO14" s="413"/>
      <c r="DP14" s="413"/>
      <c r="DQ14" s="413"/>
      <c r="DR14" s="413"/>
      <c r="DS14" s="413"/>
      <c r="DT14" s="413"/>
      <c r="DU14" s="413"/>
      <c r="DV14" s="413"/>
      <c r="DW14" s="413"/>
      <c r="DX14" s="413"/>
      <c r="DY14" s="413"/>
      <c r="DZ14" s="413"/>
      <c r="EA14" s="413"/>
      <c r="EB14" s="413"/>
      <c r="EC14" s="413"/>
      <c r="ED14" s="413"/>
      <c r="EE14" s="413"/>
      <c r="EF14" s="413"/>
      <c r="EG14" s="413"/>
      <c r="EH14" s="413"/>
      <c r="EI14" s="413"/>
      <c r="EJ14" s="413"/>
      <c r="EK14" s="413"/>
      <c r="EL14" s="413"/>
      <c r="EM14" s="413"/>
      <c r="EN14" s="413"/>
      <c r="EO14" s="413"/>
      <c r="EP14" s="413"/>
      <c r="EQ14" s="413"/>
      <c r="ER14" s="413"/>
      <c r="ES14" s="413"/>
      <c r="ET14" s="413"/>
      <c r="EU14" s="413"/>
      <c r="EV14" s="413"/>
      <c r="EW14" s="413"/>
      <c r="EX14" s="413"/>
      <c r="EY14" s="413"/>
      <c r="EZ14" s="413"/>
      <c r="FA14" s="413"/>
      <c r="FB14" s="413"/>
      <c r="FC14" s="413"/>
      <c r="FD14" s="413"/>
      <c r="FE14" s="413"/>
      <c r="FF14" s="413"/>
      <c r="FG14" s="413"/>
      <c r="FH14" s="413"/>
      <c r="FI14" s="413"/>
      <c r="FJ14" s="413"/>
      <c r="FK14" s="413"/>
      <c r="FL14" s="413"/>
      <c r="FM14" s="413"/>
      <c r="FN14" s="413"/>
      <c r="FO14" s="413"/>
      <c r="FP14" s="413"/>
      <c r="FQ14" s="413"/>
      <c r="FR14" s="413"/>
      <c r="FS14" s="413"/>
      <c r="FT14" s="413"/>
      <c r="FU14" s="413"/>
      <c r="FV14" s="413"/>
      <c r="FW14" s="413"/>
      <c r="FX14" s="413"/>
      <c r="FY14" s="413"/>
      <c r="FZ14" s="413"/>
      <c r="GA14" s="413"/>
      <c r="GB14" s="413"/>
      <c r="GC14" s="413"/>
      <c r="GD14" s="413"/>
      <c r="GE14" s="413"/>
      <c r="GF14" s="413"/>
      <c r="GG14" s="413"/>
      <c r="GH14" s="414"/>
      <c r="GI14" s="1"/>
    </row>
    <row r="15" spans="1:195" hidden="1" outlineLevel="1" x14ac:dyDescent="0.75">
      <c r="A15" s="1"/>
      <c r="B15" s="1"/>
      <c r="C15" s="262" t="str">
        <f>IF($E15="custom",MonthlyCF!C15,"")</f>
        <v/>
      </c>
      <c r="D15" s="19" t="str">
        <f>IF($E15="custom",MonthlyCF!D15,"")</f>
        <v/>
      </c>
      <c r="E15" s="411" t="str">
        <f>MonthlyCF!K15</f>
        <v>Bell Curve</v>
      </c>
      <c r="F15" s="412">
        <f t="shared" si="18"/>
        <v>46053</v>
      </c>
      <c r="G15" s="412">
        <f t="shared" si="18"/>
        <v>46053</v>
      </c>
      <c r="H15" s="95">
        <f t="shared" si="19"/>
        <v>0</v>
      </c>
      <c r="I15" s="95" t="str">
        <f t="shared" si="20"/>
        <v/>
      </c>
      <c r="J15" s="413"/>
      <c r="K15" s="413"/>
      <c r="L15" s="413"/>
      <c r="M15" s="413"/>
      <c r="N15" s="413"/>
      <c r="O15" s="413"/>
      <c r="P15" s="413"/>
      <c r="Q15" s="413"/>
      <c r="R15" s="413"/>
      <c r="S15" s="413"/>
      <c r="T15" s="413"/>
      <c r="U15" s="413"/>
      <c r="V15" s="413"/>
      <c r="W15" s="413"/>
      <c r="X15" s="413"/>
      <c r="Y15" s="413"/>
      <c r="Z15" s="413"/>
      <c r="AA15" s="413"/>
      <c r="AB15" s="413"/>
      <c r="AC15" s="413"/>
      <c r="AD15" s="413"/>
      <c r="AE15" s="413"/>
      <c r="AF15" s="413"/>
      <c r="AG15" s="413"/>
      <c r="AH15" s="413"/>
      <c r="AI15" s="413"/>
      <c r="AJ15" s="413"/>
      <c r="AK15" s="413"/>
      <c r="AL15" s="413"/>
      <c r="AM15" s="413"/>
      <c r="AN15" s="413"/>
      <c r="AO15" s="413"/>
      <c r="AP15" s="413"/>
      <c r="AQ15" s="413"/>
      <c r="AR15" s="413"/>
      <c r="AS15" s="413"/>
      <c r="AT15" s="413"/>
      <c r="AU15" s="413"/>
      <c r="AV15" s="413"/>
      <c r="AW15" s="413"/>
      <c r="AX15" s="413"/>
      <c r="AY15" s="413"/>
      <c r="AZ15" s="413"/>
      <c r="BA15" s="413"/>
      <c r="BB15" s="413"/>
      <c r="BC15" s="413"/>
      <c r="BD15" s="413"/>
      <c r="BE15" s="413"/>
      <c r="BF15" s="413"/>
      <c r="BG15" s="413"/>
      <c r="BH15" s="413"/>
      <c r="BI15" s="413"/>
      <c r="BJ15" s="413"/>
      <c r="BK15" s="413"/>
      <c r="BL15" s="413"/>
      <c r="BM15" s="413"/>
      <c r="BN15" s="413"/>
      <c r="BO15" s="413"/>
      <c r="BP15" s="413"/>
      <c r="BQ15" s="413"/>
      <c r="BR15" s="413"/>
      <c r="BS15" s="413"/>
      <c r="BT15" s="413"/>
      <c r="BU15" s="413"/>
      <c r="BV15" s="413"/>
      <c r="BW15" s="413"/>
      <c r="BX15" s="413"/>
      <c r="BY15" s="413"/>
      <c r="BZ15" s="413"/>
      <c r="CA15" s="413"/>
      <c r="CB15" s="413"/>
      <c r="CC15" s="413"/>
      <c r="CD15" s="413"/>
      <c r="CE15" s="413"/>
      <c r="CF15" s="413"/>
      <c r="CG15" s="413"/>
      <c r="CH15" s="413"/>
      <c r="CI15" s="413"/>
      <c r="CJ15" s="413"/>
      <c r="CK15" s="413"/>
      <c r="CL15" s="413"/>
      <c r="CM15" s="413"/>
      <c r="CN15" s="413"/>
      <c r="CO15" s="413"/>
      <c r="CP15" s="413"/>
      <c r="CQ15" s="413"/>
      <c r="CR15" s="413"/>
      <c r="CS15" s="413"/>
      <c r="CT15" s="413"/>
      <c r="CU15" s="413"/>
      <c r="CV15" s="413"/>
      <c r="CW15" s="413"/>
      <c r="CX15" s="413"/>
      <c r="CY15" s="413"/>
      <c r="CZ15" s="413"/>
      <c r="DA15" s="413"/>
      <c r="DB15" s="413"/>
      <c r="DC15" s="413"/>
      <c r="DD15" s="413"/>
      <c r="DE15" s="413"/>
      <c r="DF15" s="413"/>
      <c r="DG15" s="413"/>
      <c r="DH15" s="413"/>
      <c r="DI15" s="413"/>
      <c r="DJ15" s="413"/>
      <c r="DK15" s="413"/>
      <c r="DL15" s="413"/>
      <c r="DM15" s="413"/>
      <c r="DN15" s="413"/>
      <c r="DO15" s="413"/>
      <c r="DP15" s="413"/>
      <c r="DQ15" s="413"/>
      <c r="DR15" s="413"/>
      <c r="DS15" s="413"/>
      <c r="DT15" s="413"/>
      <c r="DU15" s="413"/>
      <c r="DV15" s="413"/>
      <c r="DW15" s="413"/>
      <c r="DX15" s="413"/>
      <c r="DY15" s="413"/>
      <c r="DZ15" s="413"/>
      <c r="EA15" s="413"/>
      <c r="EB15" s="413"/>
      <c r="EC15" s="413"/>
      <c r="ED15" s="413"/>
      <c r="EE15" s="413"/>
      <c r="EF15" s="413"/>
      <c r="EG15" s="413"/>
      <c r="EH15" s="413"/>
      <c r="EI15" s="413"/>
      <c r="EJ15" s="413"/>
      <c r="EK15" s="413"/>
      <c r="EL15" s="413"/>
      <c r="EM15" s="413"/>
      <c r="EN15" s="413"/>
      <c r="EO15" s="413"/>
      <c r="EP15" s="413"/>
      <c r="EQ15" s="413"/>
      <c r="ER15" s="413"/>
      <c r="ES15" s="413"/>
      <c r="ET15" s="413"/>
      <c r="EU15" s="413"/>
      <c r="EV15" s="413"/>
      <c r="EW15" s="413"/>
      <c r="EX15" s="413"/>
      <c r="EY15" s="413"/>
      <c r="EZ15" s="413"/>
      <c r="FA15" s="413"/>
      <c r="FB15" s="413"/>
      <c r="FC15" s="413"/>
      <c r="FD15" s="413"/>
      <c r="FE15" s="413"/>
      <c r="FF15" s="413"/>
      <c r="FG15" s="413"/>
      <c r="FH15" s="413"/>
      <c r="FI15" s="413"/>
      <c r="FJ15" s="413"/>
      <c r="FK15" s="413"/>
      <c r="FL15" s="413"/>
      <c r="FM15" s="413"/>
      <c r="FN15" s="413"/>
      <c r="FO15" s="413"/>
      <c r="FP15" s="413"/>
      <c r="FQ15" s="413"/>
      <c r="FR15" s="413"/>
      <c r="FS15" s="413"/>
      <c r="FT15" s="413"/>
      <c r="FU15" s="413"/>
      <c r="FV15" s="413"/>
      <c r="FW15" s="413"/>
      <c r="FX15" s="413"/>
      <c r="FY15" s="413"/>
      <c r="FZ15" s="413"/>
      <c r="GA15" s="413"/>
      <c r="GB15" s="413"/>
      <c r="GC15" s="413"/>
      <c r="GD15" s="413"/>
      <c r="GE15" s="413"/>
      <c r="GF15" s="413"/>
      <c r="GG15" s="413"/>
      <c r="GH15" s="414"/>
      <c r="GI15" s="1"/>
    </row>
    <row r="16" spans="1:195" hidden="1" outlineLevel="1" x14ac:dyDescent="0.75">
      <c r="A16" s="1"/>
      <c r="B16" s="1"/>
      <c r="C16" s="262" t="str">
        <f>IF($E16="custom",MonthlyCF!C16,"")</f>
        <v/>
      </c>
      <c r="D16" s="19" t="str">
        <f>IF($E16="custom",MonthlyCF!D16,"")</f>
        <v/>
      </c>
      <c r="E16" s="411" t="str">
        <f>MonthlyCF!K16</f>
        <v>Bell Curve</v>
      </c>
      <c r="F16" s="412">
        <f t="shared" si="18"/>
        <v>46053</v>
      </c>
      <c r="G16" s="412">
        <f t="shared" si="18"/>
        <v>46053</v>
      </c>
      <c r="H16" s="95">
        <f t="shared" si="19"/>
        <v>0</v>
      </c>
      <c r="I16" s="95" t="str">
        <f t="shared" si="20"/>
        <v/>
      </c>
      <c r="J16" s="413"/>
      <c r="K16" s="413"/>
      <c r="L16" s="413"/>
      <c r="M16" s="413"/>
      <c r="N16" s="413"/>
      <c r="O16" s="413"/>
      <c r="P16" s="413"/>
      <c r="Q16" s="413"/>
      <c r="R16" s="413"/>
      <c r="S16" s="413"/>
      <c r="T16" s="413"/>
      <c r="U16" s="413"/>
      <c r="V16" s="413"/>
      <c r="W16" s="413"/>
      <c r="X16" s="413"/>
      <c r="Y16" s="413"/>
      <c r="Z16" s="413"/>
      <c r="AA16" s="413"/>
      <c r="AB16" s="413"/>
      <c r="AC16" s="413"/>
      <c r="AD16" s="413"/>
      <c r="AE16" s="413"/>
      <c r="AF16" s="413"/>
      <c r="AG16" s="413"/>
      <c r="AH16" s="413"/>
      <c r="AI16" s="413"/>
      <c r="AJ16" s="413"/>
      <c r="AK16" s="413"/>
      <c r="AL16" s="413"/>
      <c r="AM16" s="413"/>
      <c r="AN16" s="413"/>
      <c r="AO16" s="413"/>
      <c r="AP16" s="413"/>
      <c r="AQ16" s="413"/>
      <c r="AR16" s="413"/>
      <c r="AS16" s="413"/>
      <c r="AT16" s="413"/>
      <c r="AU16" s="413"/>
      <c r="AV16" s="413"/>
      <c r="AW16" s="413"/>
      <c r="AX16" s="413"/>
      <c r="AY16" s="413"/>
      <c r="AZ16" s="413"/>
      <c r="BA16" s="413"/>
      <c r="BB16" s="413"/>
      <c r="BC16" s="413"/>
      <c r="BD16" s="413"/>
      <c r="BE16" s="413"/>
      <c r="BF16" s="413"/>
      <c r="BG16" s="413"/>
      <c r="BH16" s="413"/>
      <c r="BI16" s="413"/>
      <c r="BJ16" s="413"/>
      <c r="BK16" s="413"/>
      <c r="BL16" s="413"/>
      <c r="BM16" s="413"/>
      <c r="BN16" s="413"/>
      <c r="BO16" s="413"/>
      <c r="BP16" s="413"/>
      <c r="BQ16" s="413"/>
      <c r="BR16" s="413"/>
      <c r="BS16" s="413"/>
      <c r="BT16" s="413"/>
      <c r="BU16" s="413"/>
      <c r="BV16" s="413"/>
      <c r="BW16" s="413"/>
      <c r="BX16" s="413"/>
      <c r="BY16" s="413"/>
      <c r="BZ16" s="413"/>
      <c r="CA16" s="413"/>
      <c r="CB16" s="413"/>
      <c r="CC16" s="413"/>
      <c r="CD16" s="413"/>
      <c r="CE16" s="413"/>
      <c r="CF16" s="413"/>
      <c r="CG16" s="413"/>
      <c r="CH16" s="413"/>
      <c r="CI16" s="413"/>
      <c r="CJ16" s="413"/>
      <c r="CK16" s="413"/>
      <c r="CL16" s="413"/>
      <c r="CM16" s="413"/>
      <c r="CN16" s="413"/>
      <c r="CO16" s="413"/>
      <c r="CP16" s="413"/>
      <c r="CQ16" s="413"/>
      <c r="CR16" s="413"/>
      <c r="CS16" s="413"/>
      <c r="CT16" s="413"/>
      <c r="CU16" s="413"/>
      <c r="CV16" s="413"/>
      <c r="CW16" s="413"/>
      <c r="CX16" s="413"/>
      <c r="CY16" s="413"/>
      <c r="CZ16" s="413"/>
      <c r="DA16" s="413"/>
      <c r="DB16" s="413"/>
      <c r="DC16" s="413"/>
      <c r="DD16" s="413"/>
      <c r="DE16" s="413"/>
      <c r="DF16" s="413"/>
      <c r="DG16" s="413"/>
      <c r="DH16" s="413"/>
      <c r="DI16" s="413"/>
      <c r="DJ16" s="413"/>
      <c r="DK16" s="413"/>
      <c r="DL16" s="413"/>
      <c r="DM16" s="413"/>
      <c r="DN16" s="413"/>
      <c r="DO16" s="413"/>
      <c r="DP16" s="413"/>
      <c r="DQ16" s="413"/>
      <c r="DR16" s="413"/>
      <c r="DS16" s="413"/>
      <c r="DT16" s="413"/>
      <c r="DU16" s="413"/>
      <c r="DV16" s="413"/>
      <c r="DW16" s="413"/>
      <c r="DX16" s="413"/>
      <c r="DY16" s="413"/>
      <c r="DZ16" s="413"/>
      <c r="EA16" s="413"/>
      <c r="EB16" s="413"/>
      <c r="EC16" s="413"/>
      <c r="ED16" s="413"/>
      <c r="EE16" s="413"/>
      <c r="EF16" s="413"/>
      <c r="EG16" s="413"/>
      <c r="EH16" s="413"/>
      <c r="EI16" s="413"/>
      <c r="EJ16" s="413"/>
      <c r="EK16" s="413"/>
      <c r="EL16" s="413"/>
      <c r="EM16" s="413"/>
      <c r="EN16" s="413"/>
      <c r="EO16" s="413"/>
      <c r="EP16" s="413"/>
      <c r="EQ16" s="413"/>
      <c r="ER16" s="413"/>
      <c r="ES16" s="413"/>
      <c r="ET16" s="413"/>
      <c r="EU16" s="413"/>
      <c r="EV16" s="413"/>
      <c r="EW16" s="413"/>
      <c r="EX16" s="413"/>
      <c r="EY16" s="413"/>
      <c r="EZ16" s="413"/>
      <c r="FA16" s="413"/>
      <c r="FB16" s="413"/>
      <c r="FC16" s="413"/>
      <c r="FD16" s="413"/>
      <c r="FE16" s="413"/>
      <c r="FF16" s="413"/>
      <c r="FG16" s="413"/>
      <c r="FH16" s="413"/>
      <c r="FI16" s="413"/>
      <c r="FJ16" s="413"/>
      <c r="FK16" s="413"/>
      <c r="FL16" s="413"/>
      <c r="FM16" s="413"/>
      <c r="FN16" s="413"/>
      <c r="FO16" s="413"/>
      <c r="FP16" s="413"/>
      <c r="FQ16" s="413"/>
      <c r="FR16" s="413"/>
      <c r="FS16" s="413"/>
      <c r="FT16" s="413"/>
      <c r="FU16" s="413"/>
      <c r="FV16" s="413"/>
      <c r="FW16" s="413"/>
      <c r="FX16" s="413"/>
      <c r="FY16" s="413"/>
      <c r="FZ16" s="413"/>
      <c r="GA16" s="413"/>
      <c r="GB16" s="413"/>
      <c r="GC16" s="413"/>
      <c r="GD16" s="413"/>
      <c r="GE16" s="413"/>
      <c r="GF16" s="413"/>
      <c r="GG16" s="413"/>
      <c r="GH16" s="414"/>
      <c r="GI16" s="1"/>
    </row>
    <row r="17" spans="1:191" hidden="1" outlineLevel="1" x14ac:dyDescent="0.75">
      <c r="A17" s="1"/>
      <c r="B17" s="1"/>
      <c r="C17" s="262" t="str">
        <f>IF($E17="custom",MonthlyCF!C17,"")</f>
        <v/>
      </c>
      <c r="D17" s="19" t="str">
        <f>IF($E17="custom",MonthlyCF!D17,"")</f>
        <v/>
      </c>
      <c r="E17" s="411" t="str">
        <f>MonthlyCF!K17</f>
        <v>Bell Curve</v>
      </c>
      <c r="F17" s="412">
        <f t="shared" si="18"/>
        <v>46053</v>
      </c>
      <c r="G17" s="412">
        <f t="shared" si="18"/>
        <v>46053</v>
      </c>
      <c r="H17" s="95">
        <f t="shared" si="19"/>
        <v>0</v>
      </c>
      <c r="I17" s="95" t="str">
        <f t="shared" si="20"/>
        <v/>
      </c>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3"/>
      <c r="AL17" s="413"/>
      <c r="AM17" s="413"/>
      <c r="AN17" s="413"/>
      <c r="AO17" s="413"/>
      <c r="AP17" s="413"/>
      <c r="AQ17" s="413"/>
      <c r="AR17" s="413"/>
      <c r="AS17" s="413"/>
      <c r="AT17" s="413"/>
      <c r="AU17" s="413"/>
      <c r="AV17" s="413"/>
      <c r="AW17" s="413"/>
      <c r="AX17" s="413"/>
      <c r="AY17" s="413"/>
      <c r="AZ17" s="413"/>
      <c r="BA17" s="413"/>
      <c r="BB17" s="413"/>
      <c r="BC17" s="413"/>
      <c r="BD17" s="413"/>
      <c r="BE17" s="413"/>
      <c r="BF17" s="413"/>
      <c r="BG17" s="413"/>
      <c r="BH17" s="413"/>
      <c r="BI17" s="413"/>
      <c r="BJ17" s="413"/>
      <c r="BK17" s="413"/>
      <c r="BL17" s="413"/>
      <c r="BM17" s="413"/>
      <c r="BN17" s="413"/>
      <c r="BO17" s="413"/>
      <c r="BP17" s="413"/>
      <c r="BQ17" s="413"/>
      <c r="BR17" s="413"/>
      <c r="BS17" s="413"/>
      <c r="BT17" s="413"/>
      <c r="BU17" s="413"/>
      <c r="BV17" s="413"/>
      <c r="BW17" s="413"/>
      <c r="BX17" s="413"/>
      <c r="BY17" s="413"/>
      <c r="BZ17" s="413"/>
      <c r="CA17" s="413"/>
      <c r="CB17" s="413"/>
      <c r="CC17" s="413"/>
      <c r="CD17" s="413"/>
      <c r="CE17" s="413"/>
      <c r="CF17" s="413"/>
      <c r="CG17" s="413"/>
      <c r="CH17" s="413"/>
      <c r="CI17" s="413"/>
      <c r="CJ17" s="413"/>
      <c r="CK17" s="413"/>
      <c r="CL17" s="413"/>
      <c r="CM17" s="413"/>
      <c r="CN17" s="413"/>
      <c r="CO17" s="413"/>
      <c r="CP17" s="413"/>
      <c r="CQ17" s="413"/>
      <c r="CR17" s="413"/>
      <c r="CS17" s="413"/>
      <c r="CT17" s="413"/>
      <c r="CU17" s="413"/>
      <c r="CV17" s="413"/>
      <c r="CW17" s="413"/>
      <c r="CX17" s="413"/>
      <c r="CY17" s="413"/>
      <c r="CZ17" s="413"/>
      <c r="DA17" s="413"/>
      <c r="DB17" s="413"/>
      <c r="DC17" s="413"/>
      <c r="DD17" s="413"/>
      <c r="DE17" s="413"/>
      <c r="DF17" s="413"/>
      <c r="DG17" s="413"/>
      <c r="DH17" s="413"/>
      <c r="DI17" s="413"/>
      <c r="DJ17" s="413"/>
      <c r="DK17" s="413"/>
      <c r="DL17" s="413"/>
      <c r="DM17" s="413"/>
      <c r="DN17" s="413"/>
      <c r="DO17" s="413"/>
      <c r="DP17" s="413"/>
      <c r="DQ17" s="413"/>
      <c r="DR17" s="413"/>
      <c r="DS17" s="413"/>
      <c r="DT17" s="413"/>
      <c r="DU17" s="413"/>
      <c r="DV17" s="413"/>
      <c r="DW17" s="413"/>
      <c r="DX17" s="413"/>
      <c r="DY17" s="413"/>
      <c r="DZ17" s="413"/>
      <c r="EA17" s="413"/>
      <c r="EB17" s="413"/>
      <c r="EC17" s="413"/>
      <c r="ED17" s="413"/>
      <c r="EE17" s="413"/>
      <c r="EF17" s="413"/>
      <c r="EG17" s="413"/>
      <c r="EH17" s="413"/>
      <c r="EI17" s="413"/>
      <c r="EJ17" s="413"/>
      <c r="EK17" s="413"/>
      <c r="EL17" s="413"/>
      <c r="EM17" s="413"/>
      <c r="EN17" s="413"/>
      <c r="EO17" s="413"/>
      <c r="EP17" s="413"/>
      <c r="EQ17" s="413"/>
      <c r="ER17" s="413"/>
      <c r="ES17" s="413"/>
      <c r="ET17" s="413"/>
      <c r="EU17" s="413"/>
      <c r="EV17" s="413"/>
      <c r="EW17" s="413"/>
      <c r="EX17" s="413"/>
      <c r="EY17" s="413"/>
      <c r="EZ17" s="413"/>
      <c r="FA17" s="413"/>
      <c r="FB17" s="413"/>
      <c r="FC17" s="413"/>
      <c r="FD17" s="413"/>
      <c r="FE17" s="413"/>
      <c r="FF17" s="413"/>
      <c r="FG17" s="413"/>
      <c r="FH17" s="413"/>
      <c r="FI17" s="413"/>
      <c r="FJ17" s="413"/>
      <c r="FK17" s="413"/>
      <c r="FL17" s="413"/>
      <c r="FM17" s="413"/>
      <c r="FN17" s="413"/>
      <c r="FO17" s="413"/>
      <c r="FP17" s="413"/>
      <c r="FQ17" s="413"/>
      <c r="FR17" s="413"/>
      <c r="FS17" s="413"/>
      <c r="FT17" s="413"/>
      <c r="FU17" s="413"/>
      <c r="FV17" s="413"/>
      <c r="FW17" s="413"/>
      <c r="FX17" s="413"/>
      <c r="FY17" s="413"/>
      <c r="FZ17" s="413"/>
      <c r="GA17" s="413"/>
      <c r="GB17" s="413"/>
      <c r="GC17" s="413"/>
      <c r="GD17" s="413"/>
      <c r="GE17" s="413"/>
      <c r="GF17" s="413"/>
      <c r="GG17" s="413"/>
      <c r="GH17" s="414"/>
      <c r="GI17" s="1"/>
    </row>
    <row r="18" spans="1:191" hidden="1" outlineLevel="1" x14ac:dyDescent="0.75">
      <c r="A18" s="1"/>
      <c r="B18" s="1"/>
      <c r="C18" s="262" t="str">
        <f>IF($E18="custom",MonthlyCF!C18,"")</f>
        <v/>
      </c>
      <c r="D18" s="19" t="str">
        <f>IF($E18="custom",MonthlyCF!D18,"")</f>
        <v/>
      </c>
      <c r="E18" s="411" t="str">
        <f>MonthlyCF!K18</f>
        <v>Bell Curve</v>
      </c>
      <c r="F18" s="412">
        <f t="shared" si="18"/>
        <v>46053</v>
      </c>
      <c r="G18" s="412">
        <f t="shared" si="18"/>
        <v>46053</v>
      </c>
      <c r="H18" s="95">
        <f t="shared" si="19"/>
        <v>0</v>
      </c>
      <c r="I18" s="95" t="str">
        <f t="shared" si="20"/>
        <v/>
      </c>
      <c r="J18" s="413"/>
      <c r="K18" s="413"/>
      <c r="L18" s="413"/>
      <c r="M18" s="413"/>
      <c r="N18" s="413"/>
      <c r="O18" s="413"/>
      <c r="P18" s="413"/>
      <c r="Q18" s="413"/>
      <c r="R18" s="413"/>
      <c r="S18" s="413"/>
      <c r="T18" s="413"/>
      <c r="U18" s="413"/>
      <c r="V18" s="413"/>
      <c r="W18" s="413"/>
      <c r="X18" s="413"/>
      <c r="Y18" s="413"/>
      <c r="Z18" s="413"/>
      <c r="AA18" s="413"/>
      <c r="AB18" s="413"/>
      <c r="AC18" s="413"/>
      <c r="AD18" s="413"/>
      <c r="AE18" s="413"/>
      <c r="AF18" s="413"/>
      <c r="AG18" s="413"/>
      <c r="AH18" s="413"/>
      <c r="AI18" s="413"/>
      <c r="AJ18" s="413"/>
      <c r="AK18" s="413"/>
      <c r="AL18" s="413"/>
      <c r="AM18" s="413"/>
      <c r="AN18" s="413"/>
      <c r="AO18" s="413"/>
      <c r="AP18" s="413"/>
      <c r="AQ18" s="413"/>
      <c r="AR18" s="413"/>
      <c r="AS18" s="413"/>
      <c r="AT18" s="413"/>
      <c r="AU18" s="413"/>
      <c r="AV18" s="413"/>
      <c r="AW18" s="413"/>
      <c r="AX18" s="413"/>
      <c r="AY18" s="413"/>
      <c r="AZ18" s="413"/>
      <c r="BA18" s="413"/>
      <c r="BB18" s="413"/>
      <c r="BC18" s="413"/>
      <c r="BD18" s="413"/>
      <c r="BE18" s="413"/>
      <c r="BF18" s="413"/>
      <c r="BG18" s="413"/>
      <c r="BH18" s="413"/>
      <c r="BI18" s="413"/>
      <c r="BJ18" s="413"/>
      <c r="BK18" s="413"/>
      <c r="BL18" s="413"/>
      <c r="BM18" s="413"/>
      <c r="BN18" s="413"/>
      <c r="BO18" s="413"/>
      <c r="BP18" s="413"/>
      <c r="BQ18" s="413"/>
      <c r="BR18" s="413"/>
      <c r="BS18" s="413"/>
      <c r="BT18" s="413"/>
      <c r="BU18" s="413"/>
      <c r="BV18" s="413"/>
      <c r="BW18" s="413"/>
      <c r="BX18" s="413"/>
      <c r="BY18" s="413"/>
      <c r="BZ18" s="413"/>
      <c r="CA18" s="413"/>
      <c r="CB18" s="413"/>
      <c r="CC18" s="413"/>
      <c r="CD18" s="413"/>
      <c r="CE18" s="413"/>
      <c r="CF18" s="413"/>
      <c r="CG18" s="413"/>
      <c r="CH18" s="413"/>
      <c r="CI18" s="413"/>
      <c r="CJ18" s="413"/>
      <c r="CK18" s="413"/>
      <c r="CL18" s="413"/>
      <c r="CM18" s="413"/>
      <c r="CN18" s="413"/>
      <c r="CO18" s="413"/>
      <c r="CP18" s="413"/>
      <c r="CQ18" s="413"/>
      <c r="CR18" s="413"/>
      <c r="CS18" s="413"/>
      <c r="CT18" s="413"/>
      <c r="CU18" s="413"/>
      <c r="CV18" s="413"/>
      <c r="CW18" s="413"/>
      <c r="CX18" s="413"/>
      <c r="CY18" s="413"/>
      <c r="CZ18" s="413"/>
      <c r="DA18" s="413"/>
      <c r="DB18" s="413"/>
      <c r="DC18" s="413"/>
      <c r="DD18" s="413"/>
      <c r="DE18" s="413"/>
      <c r="DF18" s="413"/>
      <c r="DG18" s="413"/>
      <c r="DH18" s="413"/>
      <c r="DI18" s="413"/>
      <c r="DJ18" s="413"/>
      <c r="DK18" s="413"/>
      <c r="DL18" s="413"/>
      <c r="DM18" s="413"/>
      <c r="DN18" s="413"/>
      <c r="DO18" s="413"/>
      <c r="DP18" s="413"/>
      <c r="DQ18" s="413"/>
      <c r="DR18" s="413"/>
      <c r="DS18" s="413"/>
      <c r="DT18" s="413"/>
      <c r="DU18" s="413"/>
      <c r="DV18" s="413"/>
      <c r="DW18" s="413"/>
      <c r="DX18" s="413"/>
      <c r="DY18" s="413"/>
      <c r="DZ18" s="413"/>
      <c r="EA18" s="413"/>
      <c r="EB18" s="413"/>
      <c r="EC18" s="413"/>
      <c r="ED18" s="413"/>
      <c r="EE18" s="413"/>
      <c r="EF18" s="413"/>
      <c r="EG18" s="413"/>
      <c r="EH18" s="413"/>
      <c r="EI18" s="413"/>
      <c r="EJ18" s="413"/>
      <c r="EK18" s="413"/>
      <c r="EL18" s="413"/>
      <c r="EM18" s="413"/>
      <c r="EN18" s="413"/>
      <c r="EO18" s="413"/>
      <c r="EP18" s="413"/>
      <c r="EQ18" s="413"/>
      <c r="ER18" s="413"/>
      <c r="ES18" s="413"/>
      <c r="ET18" s="413"/>
      <c r="EU18" s="413"/>
      <c r="EV18" s="413"/>
      <c r="EW18" s="413"/>
      <c r="EX18" s="413"/>
      <c r="EY18" s="413"/>
      <c r="EZ18" s="413"/>
      <c r="FA18" s="413"/>
      <c r="FB18" s="413"/>
      <c r="FC18" s="413"/>
      <c r="FD18" s="413"/>
      <c r="FE18" s="413"/>
      <c r="FF18" s="413"/>
      <c r="FG18" s="413"/>
      <c r="FH18" s="413"/>
      <c r="FI18" s="413"/>
      <c r="FJ18" s="413"/>
      <c r="FK18" s="413"/>
      <c r="FL18" s="413"/>
      <c r="FM18" s="413"/>
      <c r="FN18" s="413"/>
      <c r="FO18" s="413"/>
      <c r="FP18" s="413"/>
      <c r="FQ18" s="413"/>
      <c r="FR18" s="413"/>
      <c r="FS18" s="413"/>
      <c r="FT18" s="413"/>
      <c r="FU18" s="413"/>
      <c r="FV18" s="413"/>
      <c r="FW18" s="413"/>
      <c r="FX18" s="413"/>
      <c r="FY18" s="413"/>
      <c r="FZ18" s="413"/>
      <c r="GA18" s="413"/>
      <c r="GB18" s="413"/>
      <c r="GC18" s="413"/>
      <c r="GD18" s="413"/>
      <c r="GE18" s="413"/>
      <c r="GF18" s="413"/>
      <c r="GG18" s="413"/>
      <c r="GH18" s="414"/>
      <c r="GI18" s="1"/>
    </row>
    <row r="19" spans="1:191" hidden="1" outlineLevel="1" x14ac:dyDescent="0.75">
      <c r="A19" s="1"/>
      <c r="B19" s="1"/>
      <c r="C19" s="262" t="str">
        <f>IF($E19="custom",MonthlyCF!C19,"")</f>
        <v/>
      </c>
      <c r="D19" s="19" t="str">
        <f>IF($E19="custom",MonthlyCF!D19,"")</f>
        <v/>
      </c>
      <c r="E19" s="411" t="str">
        <f>MonthlyCF!K19</f>
        <v>Bell Curve</v>
      </c>
      <c r="F19" s="412">
        <f t="shared" si="18"/>
        <v>46053</v>
      </c>
      <c r="G19" s="412">
        <f t="shared" si="18"/>
        <v>46053</v>
      </c>
      <c r="H19" s="95">
        <f t="shared" si="19"/>
        <v>0</v>
      </c>
      <c r="I19" s="95" t="str">
        <f t="shared" si="20"/>
        <v/>
      </c>
      <c r="J19" s="413"/>
      <c r="K19" s="413"/>
      <c r="L19" s="413"/>
      <c r="M19" s="413"/>
      <c r="N19" s="413"/>
      <c r="O19" s="413"/>
      <c r="P19" s="413"/>
      <c r="Q19" s="413"/>
      <c r="R19" s="413"/>
      <c r="S19" s="413"/>
      <c r="T19" s="413"/>
      <c r="U19" s="413"/>
      <c r="V19" s="413"/>
      <c r="W19" s="413"/>
      <c r="X19" s="413"/>
      <c r="Y19" s="413"/>
      <c r="Z19" s="413"/>
      <c r="AA19" s="413"/>
      <c r="AB19" s="413"/>
      <c r="AC19" s="413"/>
      <c r="AD19" s="413"/>
      <c r="AE19" s="413"/>
      <c r="AF19" s="413"/>
      <c r="AG19" s="413"/>
      <c r="AH19" s="413"/>
      <c r="AI19" s="413"/>
      <c r="AJ19" s="413"/>
      <c r="AK19" s="413"/>
      <c r="AL19" s="413"/>
      <c r="AM19" s="413"/>
      <c r="AN19" s="413"/>
      <c r="AO19" s="413"/>
      <c r="AP19" s="413"/>
      <c r="AQ19" s="413"/>
      <c r="AR19" s="413"/>
      <c r="AS19" s="413"/>
      <c r="AT19" s="413"/>
      <c r="AU19" s="413"/>
      <c r="AV19" s="413"/>
      <c r="AW19" s="413"/>
      <c r="AX19" s="413"/>
      <c r="AY19" s="413"/>
      <c r="AZ19" s="413"/>
      <c r="BA19" s="413"/>
      <c r="BB19" s="413"/>
      <c r="BC19" s="413"/>
      <c r="BD19" s="413"/>
      <c r="BE19" s="413"/>
      <c r="BF19" s="413"/>
      <c r="BG19" s="413"/>
      <c r="BH19" s="413"/>
      <c r="BI19" s="413"/>
      <c r="BJ19" s="413"/>
      <c r="BK19" s="413"/>
      <c r="BL19" s="413"/>
      <c r="BM19" s="413"/>
      <c r="BN19" s="413"/>
      <c r="BO19" s="413"/>
      <c r="BP19" s="413"/>
      <c r="BQ19" s="413"/>
      <c r="BR19" s="413"/>
      <c r="BS19" s="413"/>
      <c r="BT19" s="413"/>
      <c r="BU19" s="413"/>
      <c r="BV19" s="413"/>
      <c r="BW19" s="413"/>
      <c r="BX19" s="413"/>
      <c r="BY19" s="413"/>
      <c r="BZ19" s="413"/>
      <c r="CA19" s="413"/>
      <c r="CB19" s="413"/>
      <c r="CC19" s="413"/>
      <c r="CD19" s="413"/>
      <c r="CE19" s="413"/>
      <c r="CF19" s="413"/>
      <c r="CG19" s="413"/>
      <c r="CH19" s="413"/>
      <c r="CI19" s="413"/>
      <c r="CJ19" s="413"/>
      <c r="CK19" s="413"/>
      <c r="CL19" s="413"/>
      <c r="CM19" s="413"/>
      <c r="CN19" s="413"/>
      <c r="CO19" s="413"/>
      <c r="CP19" s="413"/>
      <c r="CQ19" s="413"/>
      <c r="CR19" s="413"/>
      <c r="CS19" s="413"/>
      <c r="CT19" s="413"/>
      <c r="CU19" s="413"/>
      <c r="CV19" s="413"/>
      <c r="CW19" s="413"/>
      <c r="CX19" s="413"/>
      <c r="CY19" s="413"/>
      <c r="CZ19" s="413"/>
      <c r="DA19" s="413"/>
      <c r="DB19" s="413"/>
      <c r="DC19" s="413"/>
      <c r="DD19" s="413"/>
      <c r="DE19" s="413"/>
      <c r="DF19" s="413"/>
      <c r="DG19" s="413"/>
      <c r="DH19" s="413"/>
      <c r="DI19" s="413"/>
      <c r="DJ19" s="413"/>
      <c r="DK19" s="413"/>
      <c r="DL19" s="413"/>
      <c r="DM19" s="413"/>
      <c r="DN19" s="413"/>
      <c r="DO19" s="413"/>
      <c r="DP19" s="413"/>
      <c r="DQ19" s="413"/>
      <c r="DR19" s="413"/>
      <c r="DS19" s="413"/>
      <c r="DT19" s="413"/>
      <c r="DU19" s="413"/>
      <c r="DV19" s="413"/>
      <c r="DW19" s="413"/>
      <c r="DX19" s="413"/>
      <c r="DY19" s="413"/>
      <c r="DZ19" s="413"/>
      <c r="EA19" s="413"/>
      <c r="EB19" s="413"/>
      <c r="EC19" s="413"/>
      <c r="ED19" s="413"/>
      <c r="EE19" s="413"/>
      <c r="EF19" s="413"/>
      <c r="EG19" s="413"/>
      <c r="EH19" s="413"/>
      <c r="EI19" s="413"/>
      <c r="EJ19" s="413"/>
      <c r="EK19" s="413"/>
      <c r="EL19" s="413"/>
      <c r="EM19" s="413"/>
      <c r="EN19" s="413"/>
      <c r="EO19" s="413"/>
      <c r="EP19" s="413"/>
      <c r="EQ19" s="413"/>
      <c r="ER19" s="413"/>
      <c r="ES19" s="413"/>
      <c r="ET19" s="413"/>
      <c r="EU19" s="413"/>
      <c r="EV19" s="413"/>
      <c r="EW19" s="413"/>
      <c r="EX19" s="413"/>
      <c r="EY19" s="413"/>
      <c r="EZ19" s="413"/>
      <c r="FA19" s="413"/>
      <c r="FB19" s="413"/>
      <c r="FC19" s="413"/>
      <c r="FD19" s="413"/>
      <c r="FE19" s="413"/>
      <c r="FF19" s="413"/>
      <c r="FG19" s="413"/>
      <c r="FH19" s="413"/>
      <c r="FI19" s="413"/>
      <c r="FJ19" s="413"/>
      <c r="FK19" s="413"/>
      <c r="FL19" s="413"/>
      <c r="FM19" s="413"/>
      <c r="FN19" s="413"/>
      <c r="FO19" s="413"/>
      <c r="FP19" s="413"/>
      <c r="FQ19" s="413"/>
      <c r="FR19" s="413"/>
      <c r="FS19" s="413"/>
      <c r="FT19" s="413"/>
      <c r="FU19" s="413"/>
      <c r="FV19" s="413"/>
      <c r="FW19" s="413"/>
      <c r="FX19" s="413"/>
      <c r="FY19" s="413"/>
      <c r="FZ19" s="413"/>
      <c r="GA19" s="413"/>
      <c r="GB19" s="413"/>
      <c r="GC19" s="413"/>
      <c r="GD19" s="413"/>
      <c r="GE19" s="413"/>
      <c r="GF19" s="413"/>
      <c r="GG19" s="413"/>
      <c r="GH19" s="414"/>
      <c r="GI19" s="1"/>
    </row>
    <row r="20" spans="1:191" hidden="1" outlineLevel="1" x14ac:dyDescent="0.75">
      <c r="A20" s="1"/>
      <c r="B20" s="1"/>
      <c r="C20" s="262" t="str">
        <f>IF($E20="custom",MonthlyCF!C20,"")</f>
        <v/>
      </c>
      <c r="D20" s="19" t="str">
        <f>IF($E20="custom",MonthlyCF!D20,"")</f>
        <v/>
      </c>
      <c r="E20" s="411" t="str">
        <f>MonthlyCF!K20</f>
        <v>Bell Curve</v>
      </c>
      <c r="F20" s="412">
        <f t="shared" si="18"/>
        <v>46053</v>
      </c>
      <c r="G20" s="412">
        <f t="shared" si="18"/>
        <v>46053</v>
      </c>
      <c r="H20" s="95">
        <f t="shared" si="19"/>
        <v>0</v>
      </c>
      <c r="I20" s="95" t="str">
        <f t="shared" si="20"/>
        <v/>
      </c>
      <c r="J20" s="413"/>
      <c r="K20" s="413"/>
      <c r="L20" s="413"/>
      <c r="M20" s="413"/>
      <c r="N20" s="413"/>
      <c r="O20" s="413"/>
      <c r="P20" s="413"/>
      <c r="Q20" s="413"/>
      <c r="R20" s="413"/>
      <c r="S20" s="413"/>
      <c r="T20" s="413"/>
      <c r="U20" s="413"/>
      <c r="V20" s="413"/>
      <c r="W20" s="413"/>
      <c r="X20" s="413"/>
      <c r="Y20" s="413"/>
      <c r="Z20" s="413"/>
      <c r="AA20" s="413"/>
      <c r="AB20" s="413"/>
      <c r="AC20" s="413"/>
      <c r="AD20" s="413"/>
      <c r="AE20" s="413"/>
      <c r="AF20" s="413"/>
      <c r="AG20" s="413"/>
      <c r="AH20" s="413"/>
      <c r="AI20" s="413"/>
      <c r="AJ20" s="413"/>
      <c r="AK20" s="413"/>
      <c r="AL20" s="413"/>
      <c r="AM20" s="413"/>
      <c r="AN20" s="413"/>
      <c r="AO20" s="413"/>
      <c r="AP20" s="413"/>
      <c r="AQ20" s="413"/>
      <c r="AR20" s="413"/>
      <c r="AS20" s="413"/>
      <c r="AT20" s="413"/>
      <c r="AU20" s="413"/>
      <c r="AV20" s="413"/>
      <c r="AW20" s="413"/>
      <c r="AX20" s="413"/>
      <c r="AY20" s="413"/>
      <c r="AZ20" s="413"/>
      <c r="BA20" s="413"/>
      <c r="BB20" s="413"/>
      <c r="BC20" s="413"/>
      <c r="BD20" s="413"/>
      <c r="BE20" s="413"/>
      <c r="BF20" s="413"/>
      <c r="BG20" s="413"/>
      <c r="BH20" s="413"/>
      <c r="BI20" s="413"/>
      <c r="BJ20" s="413"/>
      <c r="BK20" s="413"/>
      <c r="BL20" s="413"/>
      <c r="BM20" s="413"/>
      <c r="BN20" s="413"/>
      <c r="BO20" s="413"/>
      <c r="BP20" s="413"/>
      <c r="BQ20" s="413"/>
      <c r="BR20" s="413"/>
      <c r="BS20" s="413"/>
      <c r="BT20" s="413"/>
      <c r="BU20" s="413"/>
      <c r="BV20" s="413"/>
      <c r="BW20" s="413"/>
      <c r="BX20" s="413"/>
      <c r="BY20" s="413"/>
      <c r="BZ20" s="413"/>
      <c r="CA20" s="413"/>
      <c r="CB20" s="413"/>
      <c r="CC20" s="413"/>
      <c r="CD20" s="413"/>
      <c r="CE20" s="413"/>
      <c r="CF20" s="413"/>
      <c r="CG20" s="413"/>
      <c r="CH20" s="413"/>
      <c r="CI20" s="413"/>
      <c r="CJ20" s="413"/>
      <c r="CK20" s="413"/>
      <c r="CL20" s="413"/>
      <c r="CM20" s="413"/>
      <c r="CN20" s="413"/>
      <c r="CO20" s="413"/>
      <c r="CP20" s="413"/>
      <c r="CQ20" s="413"/>
      <c r="CR20" s="413"/>
      <c r="CS20" s="413"/>
      <c r="CT20" s="413"/>
      <c r="CU20" s="413"/>
      <c r="CV20" s="413"/>
      <c r="CW20" s="413"/>
      <c r="CX20" s="413"/>
      <c r="CY20" s="413"/>
      <c r="CZ20" s="413"/>
      <c r="DA20" s="413"/>
      <c r="DB20" s="413"/>
      <c r="DC20" s="413"/>
      <c r="DD20" s="413"/>
      <c r="DE20" s="413"/>
      <c r="DF20" s="413"/>
      <c r="DG20" s="413"/>
      <c r="DH20" s="413"/>
      <c r="DI20" s="413"/>
      <c r="DJ20" s="413"/>
      <c r="DK20" s="413"/>
      <c r="DL20" s="413"/>
      <c r="DM20" s="413"/>
      <c r="DN20" s="413"/>
      <c r="DO20" s="413"/>
      <c r="DP20" s="413"/>
      <c r="DQ20" s="413"/>
      <c r="DR20" s="413"/>
      <c r="DS20" s="413"/>
      <c r="DT20" s="413"/>
      <c r="DU20" s="413"/>
      <c r="DV20" s="413"/>
      <c r="DW20" s="413"/>
      <c r="DX20" s="413"/>
      <c r="DY20" s="413"/>
      <c r="DZ20" s="413"/>
      <c r="EA20" s="413"/>
      <c r="EB20" s="413"/>
      <c r="EC20" s="413"/>
      <c r="ED20" s="413"/>
      <c r="EE20" s="413"/>
      <c r="EF20" s="413"/>
      <c r="EG20" s="413"/>
      <c r="EH20" s="413"/>
      <c r="EI20" s="413"/>
      <c r="EJ20" s="413"/>
      <c r="EK20" s="413"/>
      <c r="EL20" s="413"/>
      <c r="EM20" s="413"/>
      <c r="EN20" s="413"/>
      <c r="EO20" s="413"/>
      <c r="EP20" s="413"/>
      <c r="EQ20" s="413"/>
      <c r="ER20" s="413"/>
      <c r="ES20" s="413"/>
      <c r="ET20" s="413"/>
      <c r="EU20" s="413"/>
      <c r="EV20" s="413"/>
      <c r="EW20" s="413"/>
      <c r="EX20" s="413"/>
      <c r="EY20" s="413"/>
      <c r="EZ20" s="413"/>
      <c r="FA20" s="413"/>
      <c r="FB20" s="413"/>
      <c r="FC20" s="413"/>
      <c r="FD20" s="413"/>
      <c r="FE20" s="413"/>
      <c r="FF20" s="413"/>
      <c r="FG20" s="413"/>
      <c r="FH20" s="413"/>
      <c r="FI20" s="413"/>
      <c r="FJ20" s="413"/>
      <c r="FK20" s="413"/>
      <c r="FL20" s="413"/>
      <c r="FM20" s="413"/>
      <c r="FN20" s="413"/>
      <c r="FO20" s="413"/>
      <c r="FP20" s="413"/>
      <c r="FQ20" s="413"/>
      <c r="FR20" s="413"/>
      <c r="FS20" s="413"/>
      <c r="FT20" s="413"/>
      <c r="FU20" s="413"/>
      <c r="FV20" s="413"/>
      <c r="FW20" s="413"/>
      <c r="FX20" s="413"/>
      <c r="FY20" s="413"/>
      <c r="FZ20" s="413"/>
      <c r="GA20" s="413"/>
      <c r="GB20" s="413"/>
      <c r="GC20" s="413"/>
      <c r="GD20" s="413"/>
      <c r="GE20" s="413"/>
      <c r="GF20" s="413"/>
      <c r="GG20" s="413"/>
      <c r="GH20" s="414"/>
      <c r="GI20" s="1"/>
    </row>
    <row r="21" spans="1:191" hidden="1" outlineLevel="1" x14ac:dyDescent="0.75">
      <c r="A21" s="1"/>
      <c r="B21" s="1"/>
      <c r="C21" s="262" t="str">
        <f>IF($E21="custom",MonthlyCF!C21,"")</f>
        <v/>
      </c>
      <c r="D21" s="19" t="str">
        <f>IF($E21="custom",MonthlyCF!D21,"")</f>
        <v/>
      </c>
      <c r="E21" s="411" t="str">
        <f>MonthlyCF!K21</f>
        <v>Bell Curve</v>
      </c>
      <c r="F21" s="412">
        <f t="shared" si="18"/>
        <v>46053</v>
      </c>
      <c r="G21" s="412">
        <f t="shared" si="18"/>
        <v>46053</v>
      </c>
      <c r="H21" s="95">
        <f t="shared" si="19"/>
        <v>0</v>
      </c>
      <c r="I21" s="95" t="str">
        <f t="shared" si="20"/>
        <v/>
      </c>
      <c r="J21" s="413"/>
      <c r="K21" s="413"/>
      <c r="L21" s="413"/>
      <c r="M21" s="413"/>
      <c r="N21" s="413"/>
      <c r="O21" s="413"/>
      <c r="P21" s="413"/>
      <c r="Q21" s="413"/>
      <c r="R21" s="413"/>
      <c r="S21" s="413"/>
      <c r="T21" s="413"/>
      <c r="U21" s="413"/>
      <c r="V21" s="413"/>
      <c r="W21" s="413"/>
      <c r="X21" s="413"/>
      <c r="Y21" s="413"/>
      <c r="Z21" s="413"/>
      <c r="AA21" s="413"/>
      <c r="AB21" s="413"/>
      <c r="AC21" s="413"/>
      <c r="AD21" s="413"/>
      <c r="AE21" s="413"/>
      <c r="AF21" s="413"/>
      <c r="AG21" s="413"/>
      <c r="AH21" s="413"/>
      <c r="AI21" s="413"/>
      <c r="AJ21" s="413"/>
      <c r="AK21" s="413"/>
      <c r="AL21" s="413"/>
      <c r="AM21" s="413"/>
      <c r="AN21" s="413"/>
      <c r="AO21" s="413"/>
      <c r="AP21" s="413"/>
      <c r="AQ21" s="413"/>
      <c r="AR21" s="413"/>
      <c r="AS21" s="413"/>
      <c r="AT21" s="413"/>
      <c r="AU21" s="413"/>
      <c r="AV21" s="413"/>
      <c r="AW21" s="413"/>
      <c r="AX21" s="413"/>
      <c r="AY21" s="413"/>
      <c r="AZ21" s="413"/>
      <c r="BA21" s="413"/>
      <c r="BB21" s="413"/>
      <c r="BC21" s="413"/>
      <c r="BD21" s="413"/>
      <c r="BE21" s="413"/>
      <c r="BF21" s="413"/>
      <c r="BG21" s="413"/>
      <c r="BH21" s="413"/>
      <c r="BI21" s="413"/>
      <c r="BJ21" s="413"/>
      <c r="BK21" s="413"/>
      <c r="BL21" s="413"/>
      <c r="BM21" s="413"/>
      <c r="BN21" s="413"/>
      <c r="BO21" s="413"/>
      <c r="BP21" s="413"/>
      <c r="BQ21" s="413"/>
      <c r="BR21" s="413"/>
      <c r="BS21" s="413"/>
      <c r="BT21" s="413"/>
      <c r="BU21" s="413"/>
      <c r="BV21" s="413"/>
      <c r="BW21" s="413"/>
      <c r="BX21" s="413"/>
      <c r="BY21" s="413"/>
      <c r="BZ21" s="413"/>
      <c r="CA21" s="413"/>
      <c r="CB21" s="413"/>
      <c r="CC21" s="413"/>
      <c r="CD21" s="413"/>
      <c r="CE21" s="413"/>
      <c r="CF21" s="413"/>
      <c r="CG21" s="413"/>
      <c r="CH21" s="413"/>
      <c r="CI21" s="413"/>
      <c r="CJ21" s="413"/>
      <c r="CK21" s="413"/>
      <c r="CL21" s="413"/>
      <c r="CM21" s="413"/>
      <c r="CN21" s="413"/>
      <c r="CO21" s="413"/>
      <c r="CP21" s="413"/>
      <c r="CQ21" s="413"/>
      <c r="CR21" s="413"/>
      <c r="CS21" s="413"/>
      <c r="CT21" s="413"/>
      <c r="CU21" s="413"/>
      <c r="CV21" s="413"/>
      <c r="CW21" s="413"/>
      <c r="CX21" s="413"/>
      <c r="CY21" s="413"/>
      <c r="CZ21" s="413"/>
      <c r="DA21" s="413"/>
      <c r="DB21" s="413"/>
      <c r="DC21" s="413"/>
      <c r="DD21" s="413"/>
      <c r="DE21" s="413"/>
      <c r="DF21" s="413"/>
      <c r="DG21" s="413"/>
      <c r="DH21" s="413"/>
      <c r="DI21" s="413"/>
      <c r="DJ21" s="413"/>
      <c r="DK21" s="413"/>
      <c r="DL21" s="413"/>
      <c r="DM21" s="413"/>
      <c r="DN21" s="413"/>
      <c r="DO21" s="413"/>
      <c r="DP21" s="413"/>
      <c r="DQ21" s="413"/>
      <c r="DR21" s="413"/>
      <c r="DS21" s="413"/>
      <c r="DT21" s="413"/>
      <c r="DU21" s="413"/>
      <c r="DV21" s="413"/>
      <c r="DW21" s="413"/>
      <c r="DX21" s="413"/>
      <c r="DY21" s="413"/>
      <c r="DZ21" s="413"/>
      <c r="EA21" s="413"/>
      <c r="EB21" s="413"/>
      <c r="EC21" s="413"/>
      <c r="ED21" s="413"/>
      <c r="EE21" s="413"/>
      <c r="EF21" s="413"/>
      <c r="EG21" s="413"/>
      <c r="EH21" s="413"/>
      <c r="EI21" s="413"/>
      <c r="EJ21" s="413"/>
      <c r="EK21" s="413"/>
      <c r="EL21" s="413"/>
      <c r="EM21" s="413"/>
      <c r="EN21" s="413"/>
      <c r="EO21" s="413"/>
      <c r="EP21" s="413"/>
      <c r="EQ21" s="413"/>
      <c r="ER21" s="413"/>
      <c r="ES21" s="413"/>
      <c r="ET21" s="413"/>
      <c r="EU21" s="413"/>
      <c r="EV21" s="413"/>
      <c r="EW21" s="413"/>
      <c r="EX21" s="413"/>
      <c r="EY21" s="413"/>
      <c r="EZ21" s="413"/>
      <c r="FA21" s="413"/>
      <c r="FB21" s="413"/>
      <c r="FC21" s="413"/>
      <c r="FD21" s="413"/>
      <c r="FE21" s="413"/>
      <c r="FF21" s="413"/>
      <c r="FG21" s="413"/>
      <c r="FH21" s="413"/>
      <c r="FI21" s="413"/>
      <c r="FJ21" s="413"/>
      <c r="FK21" s="413"/>
      <c r="FL21" s="413"/>
      <c r="FM21" s="413"/>
      <c r="FN21" s="413"/>
      <c r="FO21" s="413"/>
      <c r="FP21" s="413"/>
      <c r="FQ21" s="413"/>
      <c r="FR21" s="413"/>
      <c r="FS21" s="413"/>
      <c r="FT21" s="413"/>
      <c r="FU21" s="413"/>
      <c r="FV21" s="413"/>
      <c r="FW21" s="413"/>
      <c r="FX21" s="413"/>
      <c r="FY21" s="413"/>
      <c r="FZ21" s="413"/>
      <c r="GA21" s="413"/>
      <c r="GB21" s="413"/>
      <c r="GC21" s="413"/>
      <c r="GD21" s="413"/>
      <c r="GE21" s="413"/>
      <c r="GF21" s="413"/>
      <c r="GG21" s="413"/>
      <c r="GH21" s="414"/>
      <c r="GI21" s="1"/>
    </row>
    <row r="22" spans="1:191" hidden="1" outlineLevel="1" x14ac:dyDescent="0.75">
      <c r="A22" s="1"/>
      <c r="B22" s="1"/>
      <c r="C22" s="262" t="str">
        <f>IF($E22="custom",MonthlyCF!C22,"")</f>
        <v/>
      </c>
      <c r="D22" s="19" t="str">
        <f>IF($E22="custom",MonthlyCF!D22,"")</f>
        <v/>
      </c>
      <c r="E22" s="411" t="str">
        <f>MonthlyCF!K22</f>
        <v>Bell Curve</v>
      </c>
      <c r="F22" s="412">
        <f t="shared" si="18"/>
        <v>46053</v>
      </c>
      <c r="G22" s="412">
        <f t="shared" si="18"/>
        <v>46053</v>
      </c>
      <c r="H22" s="95">
        <f t="shared" si="19"/>
        <v>0</v>
      </c>
      <c r="I22" s="95" t="str">
        <f t="shared" si="20"/>
        <v/>
      </c>
      <c r="J22" s="413"/>
      <c r="K22" s="413"/>
      <c r="L22" s="413"/>
      <c r="M22" s="413"/>
      <c r="N22" s="413"/>
      <c r="O22" s="413"/>
      <c r="P22" s="413"/>
      <c r="Q22" s="413"/>
      <c r="R22" s="413"/>
      <c r="S22" s="413"/>
      <c r="T22" s="413"/>
      <c r="U22" s="413"/>
      <c r="V22" s="413"/>
      <c r="W22" s="413"/>
      <c r="X22" s="413"/>
      <c r="Y22" s="413"/>
      <c r="Z22" s="413"/>
      <c r="AA22" s="413"/>
      <c r="AB22" s="413"/>
      <c r="AC22" s="413"/>
      <c r="AD22" s="413"/>
      <c r="AE22" s="413"/>
      <c r="AF22" s="413"/>
      <c r="AG22" s="413"/>
      <c r="AH22" s="413"/>
      <c r="AI22" s="413"/>
      <c r="AJ22" s="413"/>
      <c r="AK22" s="413"/>
      <c r="AL22" s="413"/>
      <c r="AM22" s="413"/>
      <c r="AN22" s="413"/>
      <c r="AO22" s="413"/>
      <c r="AP22" s="413"/>
      <c r="AQ22" s="413"/>
      <c r="AR22" s="413"/>
      <c r="AS22" s="413"/>
      <c r="AT22" s="413"/>
      <c r="AU22" s="413"/>
      <c r="AV22" s="413"/>
      <c r="AW22" s="413"/>
      <c r="AX22" s="413"/>
      <c r="AY22" s="413"/>
      <c r="AZ22" s="413"/>
      <c r="BA22" s="413"/>
      <c r="BB22" s="413"/>
      <c r="BC22" s="413"/>
      <c r="BD22" s="413"/>
      <c r="BE22" s="413"/>
      <c r="BF22" s="413"/>
      <c r="BG22" s="413"/>
      <c r="BH22" s="413"/>
      <c r="BI22" s="413"/>
      <c r="BJ22" s="413"/>
      <c r="BK22" s="413"/>
      <c r="BL22" s="413"/>
      <c r="BM22" s="413"/>
      <c r="BN22" s="413"/>
      <c r="BO22" s="413"/>
      <c r="BP22" s="413"/>
      <c r="BQ22" s="413"/>
      <c r="BR22" s="413"/>
      <c r="BS22" s="413"/>
      <c r="BT22" s="413"/>
      <c r="BU22" s="413"/>
      <c r="BV22" s="413"/>
      <c r="BW22" s="413"/>
      <c r="BX22" s="413"/>
      <c r="BY22" s="413"/>
      <c r="BZ22" s="413"/>
      <c r="CA22" s="413"/>
      <c r="CB22" s="413"/>
      <c r="CC22" s="413"/>
      <c r="CD22" s="413"/>
      <c r="CE22" s="413"/>
      <c r="CF22" s="413"/>
      <c r="CG22" s="413"/>
      <c r="CH22" s="413"/>
      <c r="CI22" s="413"/>
      <c r="CJ22" s="413"/>
      <c r="CK22" s="413"/>
      <c r="CL22" s="413"/>
      <c r="CM22" s="413"/>
      <c r="CN22" s="413"/>
      <c r="CO22" s="413"/>
      <c r="CP22" s="413"/>
      <c r="CQ22" s="413"/>
      <c r="CR22" s="413"/>
      <c r="CS22" s="413"/>
      <c r="CT22" s="413"/>
      <c r="CU22" s="413"/>
      <c r="CV22" s="413"/>
      <c r="CW22" s="413"/>
      <c r="CX22" s="413"/>
      <c r="CY22" s="413"/>
      <c r="CZ22" s="413"/>
      <c r="DA22" s="413"/>
      <c r="DB22" s="413"/>
      <c r="DC22" s="413"/>
      <c r="DD22" s="413"/>
      <c r="DE22" s="413"/>
      <c r="DF22" s="413"/>
      <c r="DG22" s="413"/>
      <c r="DH22" s="413"/>
      <c r="DI22" s="413"/>
      <c r="DJ22" s="413"/>
      <c r="DK22" s="413"/>
      <c r="DL22" s="413"/>
      <c r="DM22" s="413"/>
      <c r="DN22" s="413"/>
      <c r="DO22" s="413"/>
      <c r="DP22" s="413"/>
      <c r="DQ22" s="413"/>
      <c r="DR22" s="413"/>
      <c r="DS22" s="413"/>
      <c r="DT22" s="413"/>
      <c r="DU22" s="413"/>
      <c r="DV22" s="413"/>
      <c r="DW22" s="413"/>
      <c r="DX22" s="413"/>
      <c r="DY22" s="413"/>
      <c r="DZ22" s="413"/>
      <c r="EA22" s="413"/>
      <c r="EB22" s="413"/>
      <c r="EC22" s="413"/>
      <c r="ED22" s="413"/>
      <c r="EE22" s="413"/>
      <c r="EF22" s="413"/>
      <c r="EG22" s="413"/>
      <c r="EH22" s="413"/>
      <c r="EI22" s="413"/>
      <c r="EJ22" s="413"/>
      <c r="EK22" s="413"/>
      <c r="EL22" s="413"/>
      <c r="EM22" s="413"/>
      <c r="EN22" s="413"/>
      <c r="EO22" s="413"/>
      <c r="EP22" s="413"/>
      <c r="EQ22" s="413"/>
      <c r="ER22" s="413"/>
      <c r="ES22" s="413"/>
      <c r="ET22" s="413"/>
      <c r="EU22" s="413"/>
      <c r="EV22" s="413"/>
      <c r="EW22" s="413"/>
      <c r="EX22" s="413"/>
      <c r="EY22" s="413"/>
      <c r="EZ22" s="413"/>
      <c r="FA22" s="413"/>
      <c r="FB22" s="413"/>
      <c r="FC22" s="413"/>
      <c r="FD22" s="413"/>
      <c r="FE22" s="413"/>
      <c r="FF22" s="413"/>
      <c r="FG22" s="413"/>
      <c r="FH22" s="413"/>
      <c r="FI22" s="413"/>
      <c r="FJ22" s="413"/>
      <c r="FK22" s="413"/>
      <c r="FL22" s="413"/>
      <c r="FM22" s="413"/>
      <c r="FN22" s="413"/>
      <c r="FO22" s="413"/>
      <c r="FP22" s="413"/>
      <c r="FQ22" s="413"/>
      <c r="FR22" s="413"/>
      <c r="FS22" s="413"/>
      <c r="FT22" s="413"/>
      <c r="FU22" s="413"/>
      <c r="FV22" s="413"/>
      <c r="FW22" s="413"/>
      <c r="FX22" s="413"/>
      <c r="FY22" s="413"/>
      <c r="FZ22" s="413"/>
      <c r="GA22" s="413"/>
      <c r="GB22" s="413"/>
      <c r="GC22" s="413"/>
      <c r="GD22" s="413"/>
      <c r="GE22" s="413"/>
      <c r="GF22" s="413"/>
      <c r="GG22" s="413"/>
      <c r="GH22" s="414"/>
      <c r="GI22" s="1"/>
    </row>
    <row r="23" spans="1:191" hidden="1" outlineLevel="1" x14ac:dyDescent="0.75">
      <c r="A23" s="1"/>
      <c r="B23" s="1"/>
      <c r="C23" s="262" t="str">
        <f>IF($E23="custom",MonthlyCF!C23,"")</f>
        <v/>
      </c>
      <c r="D23" s="19" t="str">
        <f>IF($E23="custom",MonthlyCF!D23,"")</f>
        <v/>
      </c>
      <c r="E23" s="411" t="str">
        <f>MonthlyCF!K23</f>
        <v>Bell Curve</v>
      </c>
      <c r="F23" s="412">
        <f t="shared" si="18"/>
        <v>46053</v>
      </c>
      <c r="G23" s="412">
        <f t="shared" si="18"/>
        <v>46053</v>
      </c>
      <c r="H23" s="95">
        <f t="shared" si="19"/>
        <v>0</v>
      </c>
      <c r="I23" s="95" t="str">
        <f t="shared" si="20"/>
        <v/>
      </c>
      <c r="J23" s="413"/>
      <c r="K23" s="413"/>
      <c r="L23" s="413"/>
      <c r="M23" s="413"/>
      <c r="N23" s="413"/>
      <c r="O23" s="413"/>
      <c r="P23" s="413"/>
      <c r="Q23" s="413"/>
      <c r="R23" s="413"/>
      <c r="S23" s="413"/>
      <c r="T23" s="413"/>
      <c r="U23" s="413"/>
      <c r="V23" s="413"/>
      <c r="W23" s="413"/>
      <c r="X23" s="413"/>
      <c r="Y23" s="413"/>
      <c r="Z23" s="413"/>
      <c r="AA23" s="413"/>
      <c r="AB23" s="413"/>
      <c r="AC23" s="413"/>
      <c r="AD23" s="413"/>
      <c r="AE23" s="413"/>
      <c r="AF23" s="413"/>
      <c r="AG23" s="413"/>
      <c r="AH23" s="413"/>
      <c r="AI23" s="413"/>
      <c r="AJ23" s="413"/>
      <c r="AK23" s="413"/>
      <c r="AL23" s="413"/>
      <c r="AM23" s="413"/>
      <c r="AN23" s="413"/>
      <c r="AO23" s="413"/>
      <c r="AP23" s="413"/>
      <c r="AQ23" s="413"/>
      <c r="AR23" s="413"/>
      <c r="AS23" s="413"/>
      <c r="AT23" s="413"/>
      <c r="AU23" s="413"/>
      <c r="AV23" s="413"/>
      <c r="AW23" s="413"/>
      <c r="AX23" s="413"/>
      <c r="AY23" s="413"/>
      <c r="AZ23" s="413"/>
      <c r="BA23" s="413"/>
      <c r="BB23" s="413"/>
      <c r="BC23" s="413"/>
      <c r="BD23" s="413"/>
      <c r="BE23" s="413"/>
      <c r="BF23" s="413"/>
      <c r="BG23" s="413"/>
      <c r="BH23" s="413"/>
      <c r="BI23" s="413"/>
      <c r="BJ23" s="413"/>
      <c r="BK23" s="413"/>
      <c r="BL23" s="413"/>
      <c r="BM23" s="413"/>
      <c r="BN23" s="413"/>
      <c r="BO23" s="413"/>
      <c r="BP23" s="413"/>
      <c r="BQ23" s="413"/>
      <c r="BR23" s="413"/>
      <c r="BS23" s="413"/>
      <c r="BT23" s="413"/>
      <c r="BU23" s="413"/>
      <c r="BV23" s="413"/>
      <c r="BW23" s="413"/>
      <c r="BX23" s="413"/>
      <c r="BY23" s="413"/>
      <c r="BZ23" s="413"/>
      <c r="CA23" s="413"/>
      <c r="CB23" s="413"/>
      <c r="CC23" s="413"/>
      <c r="CD23" s="413"/>
      <c r="CE23" s="413"/>
      <c r="CF23" s="413"/>
      <c r="CG23" s="413"/>
      <c r="CH23" s="413"/>
      <c r="CI23" s="413"/>
      <c r="CJ23" s="413"/>
      <c r="CK23" s="413"/>
      <c r="CL23" s="413"/>
      <c r="CM23" s="413"/>
      <c r="CN23" s="413"/>
      <c r="CO23" s="413"/>
      <c r="CP23" s="413"/>
      <c r="CQ23" s="413"/>
      <c r="CR23" s="413"/>
      <c r="CS23" s="413"/>
      <c r="CT23" s="413"/>
      <c r="CU23" s="413"/>
      <c r="CV23" s="413"/>
      <c r="CW23" s="413"/>
      <c r="CX23" s="413"/>
      <c r="CY23" s="413"/>
      <c r="CZ23" s="413"/>
      <c r="DA23" s="413"/>
      <c r="DB23" s="413"/>
      <c r="DC23" s="413"/>
      <c r="DD23" s="413"/>
      <c r="DE23" s="413"/>
      <c r="DF23" s="413"/>
      <c r="DG23" s="413"/>
      <c r="DH23" s="413"/>
      <c r="DI23" s="413"/>
      <c r="DJ23" s="413"/>
      <c r="DK23" s="413"/>
      <c r="DL23" s="413"/>
      <c r="DM23" s="413"/>
      <c r="DN23" s="413"/>
      <c r="DO23" s="413"/>
      <c r="DP23" s="413"/>
      <c r="DQ23" s="413"/>
      <c r="DR23" s="413"/>
      <c r="DS23" s="413"/>
      <c r="DT23" s="413"/>
      <c r="DU23" s="413"/>
      <c r="DV23" s="413"/>
      <c r="DW23" s="413"/>
      <c r="DX23" s="413"/>
      <c r="DY23" s="413"/>
      <c r="DZ23" s="413"/>
      <c r="EA23" s="413"/>
      <c r="EB23" s="413"/>
      <c r="EC23" s="413"/>
      <c r="ED23" s="413"/>
      <c r="EE23" s="413"/>
      <c r="EF23" s="413"/>
      <c r="EG23" s="413"/>
      <c r="EH23" s="413"/>
      <c r="EI23" s="413"/>
      <c r="EJ23" s="413"/>
      <c r="EK23" s="413"/>
      <c r="EL23" s="413"/>
      <c r="EM23" s="413"/>
      <c r="EN23" s="413"/>
      <c r="EO23" s="413"/>
      <c r="EP23" s="413"/>
      <c r="EQ23" s="413"/>
      <c r="ER23" s="413"/>
      <c r="ES23" s="413"/>
      <c r="ET23" s="413"/>
      <c r="EU23" s="413"/>
      <c r="EV23" s="413"/>
      <c r="EW23" s="413"/>
      <c r="EX23" s="413"/>
      <c r="EY23" s="413"/>
      <c r="EZ23" s="413"/>
      <c r="FA23" s="413"/>
      <c r="FB23" s="413"/>
      <c r="FC23" s="413"/>
      <c r="FD23" s="413"/>
      <c r="FE23" s="413"/>
      <c r="FF23" s="413"/>
      <c r="FG23" s="413"/>
      <c r="FH23" s="413"/>
      <c r="FI23" s="413"/>
      <c r="FJ23" s="413"/>
      <c r="FK23" s="413"/>
      <c r="FL23" s="413"/>
      <c r="FM23" s="413"/>
      <c r="FN23" s="413"/>
      <c r="FO23" s="413"/>
      <c r="FP23" s="413"/>
      <c r="FQ23" s="413"/>
      <c r="FR23" s="413"/>
      <c r="FS23" s="413"/>
      <c r="FT23" s="413"/>
      <c r="FU23" s="413"/>
      <c r="FV23" s="413"/>
      <c r="FW23" s="413"/>
      <c r="FX23" s="413"/>
      <c r="FY23" s="413"/>
      <c r="FZ23" s="413"/>
      <c r="GA23" s="413"/>
      <c r="GB23" s="413"/>
      <c r="GC23" s="413"/>
      <c r="GD23" s="413"/>
      <c r="GE23" s="413"/>
      <c r="GF23" s="413"/>
      <c r="GG23" s="413"/>
      <c r="GH23" s="414"/>
      <c r="GI23" s="1"/>
    </row>
    <row r="24" spans="1:191" hidden="1" outlineLevel="1" x14ac:dyDescent="0.75">
      <c r="A24" s="1"/>
      <c r="B24" s="1"/>
      <c r="C24" s="262" t="str">
        <f>IF($E24="custom",MonthlyCF!C24,"")</f>
        <v/>
      </c>
      <c r="D24" s="19" t="str">
        <f>IF($E24="custom",MonthlyCF!D24,"")</f>
        <v/>
      </c>
      <c r="E24" s="411" t="str">
        <f>MonthlyCF!K24</f>
        <v>Bell Curve</v>
      </c>
      <c r="F24" s="412">
        <f t="shared" si="18"/>
        <v>46053</v>
      </c>
      <c r="G24" s="412">
        <f t="shared" si="18"/>
        <v>46053</v>
      </c>
      <c r="H24" s="95">
        <f t="shared" si="19"/>
        <v>0</v>
      </c>
      <c r="I24" s="95" t="str">
        <f t="shared" si="20"/>
        <v/>
      </c>
      <c r="J24" s="413"/>
      <c r="K24" s="413"/>
      <c r="L24" s="413"/>
      <c r="M24" s="413"/>
      <c r="N24" s="413"/>
      <c r="O24" s="413"/>
      <c r="P24" s="413"/>
      <c r="Q24" s="413"/>
      <c r="R24" s="413"/>
      <c r="S24" s="413"/>
      <c r="T24" s="413"/>
      <c r="U24" s="413"/>
      <c r="V24" s="413"/>
      <c r="W24" s="413"/>
      <c r="X24" s="413"/>
      <c r="Y24" s="413"/>
      <c r="Z24" s="413"/>
      <c r="AA24" s="413"/>
      <c r="AB24" s="413"/>
      <c r="AC24" s="413"/>
      <c r="AD24" s="413"/>
      <c r="AE24" s="413"/>
      <c r="AF24" s="413"/>
      <c r="AG24" s="413"/>
      <c r="AH24" s="413"/>
      <c r="AI24" s="413"/>
      <c r="AJ24" s="413"/>
      <c r="AK24" s="413"/>
      <c r="AL24" s="413"/>
      <c r="AM24" s="413"/>
      <c r="AN24" s="413"/>
      <c r="AO24" s="413"/>
      <c r="AP24" s="413"/>
      <c r="AQ24" s="413"/>
      <c r="AR24" s="413"/>
      <c r="AS24" s="413"/>
      <c r="AT24" s="413"/>
      <c r="AU24" s="413"/>
      <c r="AV24" s="413"/>
      <c r="AW24" s="413"/>
      <c r="AX24" s="413"/>
      <c r="AY24" s="413"/>
      <c r="AZ24" s="413"/>
      <c r="BA24" s="413"/>
      <c r="BB24" s="413"/>
      <c r="BC24" s="413"/>
      <c r="BD24" s="413"/>
      <c r="BE24" s="413"/>
      <c r="BF24" s="413"/>
      <c r="BG24" s="413"/>
      <c r="BH24" s="413"/>
      <c r="BI24" s="413"/>
      <c r="BJ24" s="413"/>
      <c r="BK24" s="413"/>
      <c r="BL24" s="413"/>
      <c r="BM24" s="413"/>
      <c r="BN24" s="413"/>
      <c r="BO24" s="413"/>
      <c r="BP24" s="413"/>
      <c r="BQ24" s="413"/>
      <c r="BR24" s="413"/>
      <c r="BS24" s="413"/>
      <c r="BT24" s="413"/>
      <c r="BU24" s="413"/>
      <c r="BV24" s="413"/>
      <c r="BW24" s="413"/>
      <c r="BX24" s="413"/>
      <c r="BY24" s="413"/>
      <c r="BZ24" s="413"/>
      <c r="CA24" s="413"/>
      <c r="CB24" s="413"/>
      <c r="CC24" s="413"/>
      <c r="CD24" s="413"/>
      <c r="CE24" s="413"/>
      <c r="CF24" s="413"/>
      <c r="CG24" s="413"/>
      <c r="CH24" s="413"/>
      <c r="CI24" s="413"/>
      <c r="CJ24" s="413"/>
      <c r="CK24" s="413"/>
      <c r="CL24" s="413"/>
      <c r="CM24" s="413"/>
      <c r="CN24" s="413"/>
      <c r="CO24" s="413"/>
      <c r="CP24" s="413"/>
      <c r="CQ24" s="413"/>
      <c r="CR24" s="413"/>
      <c r="CS24" s="413"/>
      <c r="CT24" s="413"/>
      <c r="CU24" s="413"/>
      <c r="CV24" s="413"/>
      <c r="CW24" s="413"/>
      <c r="CX24" s="413"/>
      <c r="CY24" s="413"/>
      <c r="CZ24" s="413"/>
      <c r="DA24" s="413"/>
      <c r="DB24" s="413"/>
      <c r="DC24" s="413"/>
      <c r="DD24" s="413"/>
      <c r="DE24" s="413"/>
      <c r="DF24" s="413"/>
      <c r="DG24" s="413"/>
      <c r="DH24" s="413"/>
      <c r="DI24" s="413"/>
      <c r="DJ24" s="413"/>
      <c r="DK24" s="413"/>
      <c r="DL24" s="413"/>
      <c r="DM24" s="413"/>
      <c r="DN24" s="413"/>
      <c r="DO24" s="413"/>
      <c r="DP24" s="413"/>
      <c r="DQ24" s="413"/>
      <c r="DR24" s="413"/>
      <c r="DS24" s="413"/>
      <c r="DT24" s="413"/>
      <c r="DU24" s="413"/>
      <c r="DV24" s="413"/>
      <c r="DW24" s="413"/>
      <c r="DX24" s="413"/>
      <c r="DY24" s="413"/>
      <c r="DZ24" s="413"/>
      <c r="EA24" s="413"/>
      <c r="EB24" s="413"/>
      <c r="EC24" s="413"/>
      <c r="ED24" s="413"/>
      <c r="EE24" s="413"/>
      <c r="EF24" s="413"/>
      <c r="EG24" s="413"/>
      <c r="EH24" s="413"/>
      <c r="EI24" s="413"/>
      <c r="EJ24" s="413"/>
      <c r="EK24" s="413"/>
      <c r="EL24" s="413"/>
      <c r="EM24" s="413"/>
      <c r="EN24" s="413"/>
      <c r="EO24" s="413"/>
      <c r="EP24" s="413"/>
      <c r="EQ24" s="413"/>
      <c r="ER24" s="413"/>
      <c r="ES24" s="413"/>
      <c r="ET24" s="413"/>
      <c r="EU24" s="413"/>
      <c r="EV24" s="413"/>
      <c r="EW24" s="413"/>
      <c r="EX24" s="413"/>
      <c r="EY24" s="413"/>
      <c r="EZ24" s="413"/>
      <c r="FA24" s="413"/>
      <c r="FB24" s="413"/>
      <c r="FC24" s="413"/>
      <c r="FD24" s="413"/>
      <c r="FE24" s="413"/>
      <c r="FF24" s="413"/>
      <c r="FG24" s="413"/>
      <c r="FH24" s="413"/>
      <c r="FI24" s="413"/>
      <c r="FJ24" s="413"/>
      <c r="FK24" s="413"/>
      <c r="FL24" s="413"/>
      <c r="FM24" s="413"/>
      <c r="FN24" s="413"/>
      <c r="FO24" s="413"/>
      <c r="FP24" s="413"/>
      <c r="FQ24" s="413"/>
      <c r="FR24" s="413"/>
      <c r="FS24" s="413"/>
      <c r="FT24" s="413"/>
      <c r="FU24" s="413"/>
      <c r="FV24" s="413"/>
      <c r="FW24" s="413"/>
      <c r="FX24" s="413"/>
      <c r="FY24" s="413"/>
      <c r="FZ24" s="413"/>
      <c r="GA24" s="413"/>
      <c r="GB24" s="413"/>
      <c r="GC24" s="413"/>
      <c r="GD24" s="413"/>
      <c r="GE24" s="413"/>
      <c r="GF24" s="413"/>
      <c r="GG24" s="413"/>
      <c r="GH24" s="414"/>
      <c r="GI24" s="1"/>
    </row>
    <row r="25" spans="1:191" hidden="1" outlineLevel="1" x14ac:dyDescent="0.75">
      <c r="A25" s="1"/>
      <c r="B25" s="1"/>
      <c r="C25" s="262" t="str">
        <f>IF($E25="custom",MonthlyCF!C25,"")</f>
        <v/>
      </c>
      <c r="D25" s="19" t="str">
        <f>IF($E25="custom",MonthlyCF!D25,"")</f>
        <v/>
      </c>
      <c r="E25" s="411" t="str">
        <f>MonthlyCF!K25</f>
        <v>Bell Curve</v>
      </c>
      <c r="F25" s="412">
        <f t="shared" si="18"/>
        <v>46053</v>
      </c>
      <c r="G25" s="412">
        <f t="shared" si="18"/>
        <v>46053</v>
      </c>
      <c r="H25" s="95">
        <f t="shared" si="19"/>
        <v>0</v>
      </c>
      <c r="I25" s="95" t="str">
        <f t="shared" si="20"/>
        <v/>
      </c>
      <c r="J25" s="413"/>
      <c r="K25" s="413"/>
      <c r="L25" s="413"/>
      <c r="M25" s="413"/>
      <c r="N25" s="413"/>
      <c r="O25" s="413"/>
      <c r="P25" s="413"/>
      <c r="Q25" s="413"/>
      <c r="R25" s="413"/>
      <c r="S25" s="413"/>
      <c r="T25" s="413"/>
      <c r="U25" s="413"/>
      <c r="V25" s="413"/>
      <c r="W25" s="413"/>
      <c r="X25" s="413"/>
      <c r="Y25" s="413"/>
      <c r="Z25" s="413"/>
      <c r="AA25" s="413"/>
      <c r="AB25" s="413"/>
      <c r="AC25" s="413"/>
      <c r="AD25" s="413"/>
      <c r="AE25" s="413"/>
      <c r="AF25" s="413"/>
      <c r="AG25" s="413"/>
      <c r="AH25" s="413"/>
      <c r="AI25" s="413"/>
      <c r="AJ25" s="413"/>
      <c r="AK25" s="413"/>
      <c r="AL25" s="413"/>
      <c r="AM25" s="413"/>
      <c r="AN25" s="413"/>
      <c r="AO25" s="413"/>
      <c r="AP25" s="413"/>
      <c r="AQ25" s="413"/>
      <c r="AR25" s="413"/>
      <c r="AS25" s="413"/>
      <c r="AT25" s="413"/>
      <c r="AU25" s="413"/>
      <c r="AV25" s="413"/>
      <c r="AW25" s="413"/>
      <c r="AX25" s="413"/>
      <c r="AY25" s="413"/>
      <c r="AZ25" s="413"/>
      <c r="BA25" s="413"/>
      <c r="BB25" s="413"/>
      <c r="BC25" s="413"/>
      <c r="BD25" s="413"/>
      <c r="BE25" s="413"/>
      <c r="BF25" s="413"/>
      <c r="BG25" s="413"/>
      <c r="BH25" s="413"/>
      <c r="BI25" s="413"/>
      <c r="BJ25" s="413"/>
      <c r="BK25" s="413"/>
      <c r="BL25" s="413"/>
      <c r="BM25" s="413"/>
      <c r="BN25" s="413"/>
      <c r="BO25" s="413"/>
      <c r="BP25" s="413"/>
      <c r="BQ25" s="413"/>
      <c r="BR25" s="413"/>
      <c r="BS25" s="413"/>
      <c r="BT25" s="413"/>
      <c r="BU25" s="413"/>
      <c r="BV25" s="413"/>
      <c r="BW25" s="413"/>
      <c r="BX25" s="413"/>
      <c r="BY25" s="413"/>
      <c r="BZ25" s="413"/>
      <c r="CA25" s="413"/>
      <c r="CB25" s="413"/>
      <c r="CC25" s="413"/>
      <c r="CD25" s="413"/>
      <c r="CE25" s="413"/>
      <c r="CF25" s="413"/>
      <c r="CG25" s="413"/>
      <c r="CH25" s="413"/>
      <c r="CI25" s="413"/>
      <c r="CJ25" s="413"/>
      <c r="CK25" s="413"/>
      <c r="CL25" s="413"/>
      <c r="CM25" s="413"/>
      <c r="CN25" s="413"/>
      <c r="CO25" s="413"/>
      <c r="CP25" s="413"/>
      <c r="CQ25" s="413"/>
      <c r="CR25" s="413"/>
      <c r="CS25" s="413"/>
      <c r="CT25" s="413"/>
      <c r="CU25" s="413"/>
      <c r="CV25" s="413"/>
      <c r="CW25" s="413"/>
      <c r="CX25" s="413"/>
      <c r="CY25" s="413"/>
      <c r="CZ25" s="413"/>
      <c r="DA25" s="413"/>
      <c r="DB25" s="413"/>
      <c r="DC25" s="413"/>
      <c r="DD25" s="413"/>
      <c r="DE25" s="413"/>
      <c r="DF25" s="413"/>
      <c r="DG25" s="413"/>
      <c r="DH25" s="413"/>
      <c r="DI25" s="413"/>
      <c r="DJ25" s="413"/>
      <c r="DK25" s="413"/>
      <c r="DL25" s="413"/>
      <c r="DM25" s="413"/>
      <c r="DN25" s="413"/>
      <c r="DO25" s="413"/>
      <c r="DP25" s="413"/>
      <c r="DQ25" s="413"/>
      <c r="DR25" s="413"/>
      <c r="DS25" s="413"/>
      <c r="DT25" s="413"/>
      <c r="DU25" s="413"/>
      <c r="DV25" s="413"/>
      <c r="DW25" s="413"/>
      <c r="DX25" s="413"/>
      <c r="DY25" s="413"/>
      <c r="DZ25" s="413"/>
      <c r="EA25" s="413"/>
      <c r="EB25" s="413"/>
      <c r="EC25" s="413"/>
      <c r="ED25" s="413"/>
      <c r="EE25" s="413"/>
      <c r="EF25" s="413"/>
      <c r="EG25" s="413"/>
      <c r="EH25" s="413"/>
      <c r="EI25" s="413"/>
      <c r="EJ25" s="413"/>
      <c r="EK25" s="413"/>
      <c r="EL25" s="413"/>
      <c r="EM25" s="413"/>
      <c r="EN25" s="413"/>
      <c r="EO25" s="413"/>
      <c r="EP25" s="413"/>
      <c r="EQ25" s="413"/>
      <c r="ER25" s="413"/>
      <c r="ES25" s="413"/>
      <c r="ET25" s="413"/>
      <c r="EU25" s="413"/>
      <c r="EV25" s="413"/>
      <c r="EW25" s="413"/>
      <c r="EX25" s="413"/>
      <c r="EY25" s="413"/>
      <c r="EZ25" s="413"/>
      <c r="FA25" s="413"/>
      <c r="FB25" s="413"/>
      <c r="FC25" s="413"/>
      <c r="FD25" s="413"/>
      <c r="FE25" s="413"/>
      <c r="FF25" s="413"/>
      <c r="FG25" s="413"/>
      <c r="FH25" s="413"/>
      <c r="FI25" s="413"/>
      <c r="FJ25" s="413"/>
      <c r="FK25" s="413"/>
      <c r="FL25" s="413"/>
      <c r="FM25" s="413"/>
      <c r="FN25" s="413"/>
      <c r="FO25" s="413"/>
      <c r="FP25" s="413"/>
      <c r="FQ25" s="413"/>
      <c r="FR25" s="413"/>
      <c r="FS25" s="413"/>
      <c r="FT25" s="413"/>
      <c r="FU25" s="413"/>
      <c r="FV25" s="413"/>
      <c r="FW25" s="413"/>
      <c r="FX25" s="413"/>
      <c r="FY25" s="413"/>
      <c r="FZ25" s="413"/>
      <c r="GA25" s="413"/>
      <c r="GB25" s="413"/>
      <c r="GC25" s="413"/>
      <c r="GD25" s="413"/>
      <c r="GE25" s="413"/>
      <c r="GF25" s="413"/>
      <c r="GG25" s="413"/>
      <c r="GH25" s="414"/>
      <c r="GI25" s="1"/>
    </row>
    <row r="26" spans="1:191" hidden="1" outlineLevel="1" x14ac:dyDescent="0.75">
      <c r="A26" s="1"/>
      <c r="B26" s="1"/>
      <c r="C26" s="262" t="str">
        <f>IF($E26="custom",MonthlyCF!C26,"")</f>
        <v/>
      </c>
      <c r="D26" s="19" t="str">
        <f>IF($E26="custom",MonthlyCF!D26,"")</f>
        <v/>
      </c>
      <c r="E26" s="411" t="str">
        <f>MonthlyCF!K26</f>
        <v>Bell Curve</v>
      </c>
      <c r="F26" s="412">
        <f t="shared" si="18"/>
        <v>46053</v>
      </c>
      <c r="G26" s="412">
        <f t="shared" si="18"/>
        <v>46053</v>
      </c>
      <c r="H26" s="95">
        <f t="shared" si="19"/>
        <v>0</v>
      </c>
      <c r="I26" s="95" t="str">
        <f t="shared" si="20"/>
        <v/>
      </c>
      <c r="J26" s="413"/>
      <c r="K26" s="413"/>
      <c r="L26" s="413"/>
      <c r="M26" s="413"/>
      <c r="N26" s="413"/>
      <c r="O26" s="413"/>
      <c r="P26" s="413"/>
      <c r="Q26" s="413"/>
      <c r="R26" s="413"/>
      <c r="S26" s="413"/>
      <c r="T26" s="413"/>
      <c r="U26" s="413"/>
      <c r="V26" s="413"/>
      <c r="W26" s="413"/>
      <c r="X26" s="413"/>
      <c r="Y26" s="413"/>
      <c r="Z26" s="413"/>
      <c r="AA26" s="413"/>
      <c r="AB26" s="413"/>
      <c r="AC26" s="413"/>
      <c r="AD26" s="413"/>
      <c r="AE26" s="413"/>
      <c r="AF26" s="413"/>
      <c r="AG26" s="413"/>
      <c r="AH26" s="413"/>
      <c r="AI26" s="413"/>
      <c r="AJ26" s="413"/>
      <c r="AK26" s="413"/>
      <c r="AL26" s="413"/>
      <c r="AM26" s="413"/>
      <c r="AN26" s="413"/>
      <c r="AO26" s="413"/>
      <c r="AP26" s="413"/>
      <c r="AQ26" s="413"/>
      <c r="AR26" s="413"/>
      <c r="AS26" s="413"/>
      <c r="AT26" s="413"/>
      <c r="AU26" s="413"/>
      <c r="AV26" s="413"/>
      <c r="AW26" s="413"/>
      <c r="AX26" s="413"/>
      <c r="AY26" s="413"/>
      <c r="AZ26" s="413"/>
      <c r="BA26" s="413"/>
      <c r="BB26" s="413"/>
      <c r="BC26" s="413"/>
      <c r="BD26" s="413"/>
      <c r="BE26" s="413"/>
      <c r="BF26" s="413"/>
      <c r="BG26" s="413"/>
      <c r="BH26" s="413"/>
      <c r="BI26" s="413"/>
      <c r="BJ26" s="413"/>
      <c r="BK26" s="413"/>
      <c r="BL26" s="413"/>
      <c r="BM26" s="413"/>
      <c r="BN26" s="413"/>
      <c r="BO26" s="413"/>
      <c r="BP26" s="413"/>
      <c r="BQ26" s="413"/>
      <c r="BR26" s="413"/>
      <c r="BS26" s="413"/>
      <c r="BT26" s="413"/>
      <c r="BU26" s="413"/>
      <c r="BV26" s="413"/>
      <c r="BW26" s="413"/>
      <c r="BX26" s="413"/>
      <c r="BY26" s="413"/>
      <c r="BZ26" s="413"/>
      <c r="CA26" s="413"/>
      <c r="CB26" s="413"/>
      <c r="CC26" s="413"/>
      <c r="CD26" s="413"/>
      <c r="CE26" s="413"/>
      <c r="CF26" s="413"/>
      <c r="CG26" s="413"/>
      <c r="CH26" s="413"/>
      <c r="CI26" s="413"/>
      <c r="CJ26" s="413"/>
      <c r="CK26" s="413"/>
      <c r="CL26" s="413"/>
      <c r="CM26" s="413"/>
      <c r="CN26" s="413"/>
      <c r="CO26" s="413"/>
      <c r="CP26" s="413"/>
      <c r="CQ26" s="413"/>
      <c r="CR26" s="413"/>
      <c r="CS26" s="413"/>
      <c r="CT26" s="413"/>
      <c r="CU26" s="413"/>
      <c r="CV26" s="413"/>
      <c r="CW26" s="413"/>
      <c r="CX26" s="413"/>
      <c r="CY26" s="413"/>
      <c r="CZ26" s="413"/>
      <c r="DA26" s="413"/>
      <c r="DB26" s="413"/>
      <c r="DC26" s="413"/>
      <c r="DD26" s="413"/>
      <c r="DE26" s="413"/>
      <c r="DF26" s="413"/>
      <c r="DG26" s="413"/>
      <c r="DH26" s="413"/>
      <c r="DI26" s="413"/>
      <c r="DJ26" s="413"/>
      <c r="DK26" s="413"/>
      <c r="DL26" s="413"/>
      <c r="DM26" s="413"/>
      <c r="DN26" s="413"/>
      <c r="DO26" s="413"/>
      <c r="DP26" s="413"/>
      <c r="DQ26" s="413"/>
      <c r="DR26" s="413"/>
      <c r="DS26" s="413"/>
      <c r="DT26" s="413"/>
      <c r="DU26" s="413"/>
      <c r="DV26" s="413"/>
      <c r="DW26" s="413"/>
      <c r="DX26" s="413"/>
      <c r="DY26" s="413"/>
      <c r="DZ26" s="413"/>
      <c r="EA26" s="413"/>
      <c r="EB26" s="413"/>
      <c r="EC26" s="413"/>
      <c r="ED26" s="413"/>
      <c r="EE26" s="413"/>
      <c r="EF26" s="413"/>
      <c r="EG26" s="413"/>
      <c r="EH26" s="413"/>
      <c r="EI26" s="413"/>
      <c r="EJ26" s="413"/>
      <c r="EK26" s="413"/>
      <c r="EL26" s="413"/>
      <c r="EM26" s="413"/>
      <c r="EN26" s="413"/>
      <c r="EO26" s="413"/>
      <c r="EP26" s="413"/>
      <c r="EQ26" s="413"/>
      <c r="ER26" s="413"/>
      <c r="ES26" s="413"/>
      <c r="ET26" s="413"/>
      <c r="EU26" s="413"/>
      <c r="EV26" s="413"/>
      <c r="EW26" s="413"/>
      <c r="EX26" s="413"/>
      <c r="EY26" s="413"/>
      <c r="EZ26" s="413"/>
      <c r="FA26" s="413"/>
      <c r="FB26" s="413"/>
      <c r="FC26" s="413"/>
      <c r="FD26" s="413"/>
      <c r="FE26" s="413"/>
      <c r="FF26" s="413"/>
      <c r="FG26" s="413"/>
      <c r="FH26" s="413"/>
      <c r="FI26" s="413"/>
      <c r="FJ26" s="413"/>
      <c r="FK26" s="413"/>
      <c r="FL26" s="413"/>
      <c r="FM26" s="413"/>
      <c r="FN26" s="413"/>
      <c r="FO26" s="413"/>
      <c r="FP26" s="413"/>
      <c r="FQ26" s="413"/>
      <c r="FR26" s="413"/>
      <c r="FS26" s="413"/>
      <c r="FT26" s="413"/>
      <c r="FU26" s="413"/>
      <c r="FV26" s="413"/>
      <c r="FW26" s="413"/>
      <c r="FX26" s="413"/>
      <c r="FY26" s="413"/>
      <c r="FZ26" s="413"/>
      <c r="GA26" s="413"/>
      <c r="GB26" s="413"/>
      <c r="GC26" s="413"/>
      <c r="GD26" s="413"/>
      <c r="GE26" s="413"/>
      <c r="GF26" s="413"/>
      <c r="GG26" s="413"/>
      <c r="GH26" s="414"/>
      <c r="GI26" s="1"/>
    </row>
    <row r="27" spans="1:191" hidden="1" outlineLevel="1" x14ac:dyDescent="0.75">
      <c r="A27" s="1"/>
      <c r="B27" s="1"/>
      <c r="C27" s="262" t="str">
        <f>IF($E27="custom",MonthlyCF!C27,"")</f>
        <v/>
      </c>
      <c r="D27" s="19" t="str">
        <f>IF($E27="custom",MonthlyCF!D27,"")</f>
        <v/>
      </c>
      <c r="E27" s="411" t="str">
        <f>MonthlyCF!K27</f>
        <v>Bell Curve</v>
      </c>
      <c r="F27" s="412">
        <f t="shared" si="18"/>
        <v>46053</v>
      </c>
      <c r="G27" s="412">
        <f t="shared" si="18"/>
        <v>46053</v>
      </c>
      <c r="H27" s="95">
        <f t="shared" si="19"/>
        <v>0</v>
      </c>
      <c r="I27" s="95" t="str">
        <f t="shared" si="20"/>
        <v/>
      </c>
      <c r="J27" s="413"/>
      <c r="K27" s="413"/>
      <c r="L27" s="413"/>
      <c r="M27" s="413"/>
      <c r="N27" s="413"/>
      <c r="O27" s="413"/>
      <c r="P27" s="413"/>
      <c r="Q27" s="413"/>
      <c r="R27" s="413"/>
      <c r="S27" s="413"/>
      <c r="T27" s="413"/>
      <c r="U27" s="413"/>
      <c r="V27" s="413"/>
      <c r="W27" s="413"/>
      <c r="X27" s="413"/>
      <c r="Y27" s="413"/>
      <c r="Z27" s="413"/>
      <c r="AA27" s="413"/>
      <c r="AB27" s="413"/>
      <c r="AC27" s="413"/>
      <c r="AD27" s="413"/>
      <c r="AE27" s="413"/>
      <c r="AF27" s="413"/>
      <c r="AG27" s="413"/>
      <c r="AH27" s="413"/>
      <c r="AI27" s="413"/>
      <c r="AJ27" s="413"/>
      <c r="AK27" s="413"/>
      <c r="AL27" s="413"/>
      <c r="AM27" s="413"/>
      <c r="AN27" s="413"/>
      <c r="AO27" s="413"/>
      <c r="AP27" s="413"/>
      <c r="AQ27" s="413"/>
      <c r="AR27" s="413"/>
      <c r="AS27" s="413"/>
      <c r="AT27" s="413"/>
      <c r="AU27" s="413"/>
      <c r="AV27" s="413"/>
      <c r="AW27" s="413"/>
      <c r="AX27" s="413"/>
      <c r="AY27" s="413"/>
      <c r="AZ27" s="413"/>
      <c r="BA27" s="413"/>
      <c r="BB27" s="413"/>
      <c r="BC27" s="413"/>
      <c r="BD27" s="413"/>
      <c r="BE27" s="413"/>
      <c r="BF27" s="413"/>
      <c r="BG27" s="413"/>
      <c r="BH27" s="413"/>
      <c r="BI27" s="413"/>
      <c r="BJ27" s="413"/>
      <c r="BK27" s="413"/>
      <c r="BL27" s="413"/>
      <c r="BM27" s="413"/>
      <c r="BN27" s="413"/>
      <c r="BO27" s="413"/>
      <c r="BP27" s="413"/>
      <c r="BQ27" s="413"/>
      <c r="BR27" s="413"/>
      <c r="BS27" s="413"/>
      <c r="BT27" s="413"/>
      <c r="BU27" s="413"/>
      <c r="BV27" s="413"/>
      <c r="BW27" s="413"/>
      <c r="BX27" s="413"/>
      <c r="BY27" s="413"/>
      <c r="BZ27" s="413"/>
      <c r="CA27" s="413"/>
      <c r="CB27" s="413"/>
      <c r="CC27" s="413"/>
      <c r="CD27" s="413"/>
      <c r="CE27" s="413"/>
      <c r="CF27" s="413"/>
      <c r="CG27" s="413"/>
      <c r="CH27" s="413"/>
      <c r="CI27" s="413"/>
      <c r="CJ27" s="413"/>
      <c r="CK27" s="413"/>
      <c r="CL27" s="413"/>
      <c r="CM27" s="413"/>
      <c r="CN27" s="413"/>
      <c r="CO27" s="413"/>
      <c r="CP27" s="413"/>
      <c r="CQ27" s="413"/>
      <c r="CR27" s="413"/>
      <c r="CS27" s="413"/>
      <c r="CT27" s="413"/>
      <c r="CU27" s="413"/>
      <c r="CV27" s="413"/>
      <c r="CW27" s="413"/>
      <c r="CX27" s="413"/>
      <c r="CY27" s="413"/>
      <c r="CZ27" s="413"/>
      <c r="DA27" s="413"/>
      <c r="DB27" s="413"/>
      <c r="DC27" s="413"/>
      <c r="DD27" s="413"/>
      <c r="DE27" s="413"/>
      <c r="DF27" s="413"/>
      <c r="DG27" s="413"/>
      <c r="DH27" s="413"/>
      <c r="DI27" s="413"/>
      <c r="DJ27" s="413"/>
      <c r="DK27" s="413"/>
      <c r="DL27" s="413"/>
      <c r="DM27" s="413"/>
      <c r="DN27" s="413"/>
      <c r="DO27" s="413"/>
      <c r="DP27" s="413"/>
      <c r="DQ27" s="413"/>
      <c r="DR27" s="413"/>
      <c r="DS27" s="413"/>
      <c r="DT27" s="413"/>
      <c r="DU27" s="413"/>
      <c r="DV27" s="413"/>
      <c r="DW27" s="413"/>
      <c r="DX27" s="413"/>
      <c r="DY27" s="413"/>
      <c r="DZ27" s="413"/>
      <c r="EA27" s="413"/>
      <c r="EB27" s="413"/>
      <c r="EC27" s="413"/>
      <c r="ED27" s="413"/>
      <c r="EE27" s="413"/>
      <c r="EF27" s="413"/>
      <c r="EG27" s="413"/>
      <c r="EH27" s="413"/>
      <c r="EI27" s="413"/>
      <c r="EJ27" s="413"/>
      <c r="EK27" s="413"/>
      <c r="EL27" s="413"/>
      <c r="EM27" s="413"/>
      <c r="EN27" s="413"/>
      <c r="EO27" s="413"/>
      <c r="EP27" s="413"/>
      <c r="EQ27" s="413"/>
      <c r="ER27" s="413"/>
      <c r="ES27" s="413"/>
      <c r="ET27" s="413"/>
      <c r="EU27" s="413"/>
      <c r="EV27" s="413"/>
      <c r="EW27" s="413"/>
      <c r="EX27" s="413"/>
      <c r="EY27" s="413"/>
      <c r="EZ27" s="413"/>
      <c r="FA27" s="413"/>
      <c r="FB27" s="413"/>
      <c r="FC27" s="413"/>
      <c r="FD27" s="413"/>
      <c r="FE27" s="413"/>
      <c r="FF27" s="413"/>
      <c r="FG27" s="413"/>
      <c r="FH27" s="413"/>
      <c r="FI27" s="413"/>
      <c r="FJ27" s="413"/>
      <c r="FK27" s="413"/>
      <c r="FL27" s="413"/>
      <c r="FM27" s="413"/>
      <c r="FN27" s="413"/>
      <c r="FO27" s="413"/>
      <c r="FP27" s="413"/>
      <c r="FQ27" s="413"/>
      <c r="FR27" s="413"/>
      <c r="FS27" s="413"/>
      <c r="FT27" s="413"/>
      <c r="FU27" s="413"/>
      <c r="FV27" s="413"/>
      <c r="FW27" s="413"/>
      <c r="FX27" s="413"/>
      <c r="FY27" s="413"/>
      <c r="FZ27" s="413"/>
      <c r="GA27" s="413"/>
      <c r="GB27" s="413"/>
      <c r="GC27" s="413"/>
      <c r="GD27" s="413"/>
      <c r="GE27" s="413"/>
      <c r="GF27" s="413"/>
      <c r="GG27" s="413"/>
      <c r="GH27" s="414"/>
      <c r="GI27" s="1"/>
    </row>
    <row r="28" spans="1:191" hidden="1" outlineLevel="1" x14ac:dyDescent="0.75">
      <c r="A28" s="1"/>
      <c r="B28" s="1"/>
      <c r="C28" s="262" t="str">
        <f>IF($E28="custom",MonthlyCF!C28,"")</f>
        <v/>
      </c>
      <c r="D28" s="19" t="str">
        <f>IF($E28="custom",MonthlyCF!D28,"")</f>
        <v/>
      </c>
      <c r="E28" s="411" t="str">
        <f>MonthlyCF!K28</f>
        <v>Bell Curve</v>
      </c>
      <c r="F28" s="412">
        <f t="shared" si="18"/>
        <v>46053</v>
      </c>
      <c r="G28" s="412">
        <f t="shared" si="18"/>
        <v>46053</v>
      </c>
      <c r="H28" s="95">
        <f t="shared" si="19"/>
        <v>0</v>
      </c>
      <c r="I28" s="95" t="str">
        <f t="shared" si="20"/>
        <v/>
      </c>
      <c r="J28" s="413"/>
      <c r="K28" s="413"/>
      <c r="L28" s="413"/>
      <c r="M28" s="413"/>
      <c r="N28" s="413"/>
      <c r="O28" s="413"/>
      <c r="P28" s="413"/>
      <c r="Q28" s="413"/>
      <c r="R28" s="413"/>
      <c r="S28" s="413"/>
      <c r="T28" s="413"/>
      <c r="U28" s="413"/>
      <c r="V28" s="413"/>
      <c r="W28" s="413"/>
      <c r="X28" s="413"/>
      <c r="Y28" s="413"/>
      <c r="Z28" s="413"/>
      <c r="AA28" s="413"/>
      <c r="AB28" s="413"/>
      <c r="AC28" s="413"/>
      <c r="AD28" s="413"/>
      <c r="AE28" s="413"/>
      <c r="AF28" s="413"/>
      <c r="AG28" s="413"/>
      <c r="AH28" s="413"/>
      <c r="AI28" s="413"/>
      <c r="AJ28" s="413"/>
      <c r="AK28" s="413"/>
      <c r="AL28" s="413"/>
      <c r="AM28" s="413"/>
      <c r="AN28" s="413"/>
      <c r="AO28" s="413"/>
      <c r="AP28" s="413"/>
      <c r="AQ28" s="413"/>
      <c r="AR28" s="413"/>
      <c r="AS28" s="413"/>
      <c r="AT28" s="413"/>
      <c r="AU28" s="413"/>
      <c r="AV28" s="413"/>
      <c r="AW28" s="413"/>
      <c r="AX28" s="413"/>
      <c r="AY28" s="413"/>
      <c r="AZ28" s="413"/>
      <c r="BA28" s="413"/>
      <c r="BB28" s="413"/>
      <c r="BC28" s="413"/>
      <c r="BD28" s="413"/>
      <c r="BE28" s="413"/>
      <c r="BF28" s="413"/>
      <c r="BG28" s="413"/>
      <c r="BH28" s="413"/>
      <c r="BI28" s="413"/>
      <c r="BJ28" s="413"/>
      <c r="BK28" s="413"/>
      <c r="BL28" s="413"/>
      <c r="BM28" s="413"/>
      <c r="BN28" s="413"/>
      <c r="BO28" s="413"/>
      <c r="BP28" s="413"/>
      <c r="BQ28" s="413"/>
      <c r="BR28" s="413"/>
      <c r="BS28" s="413"/>
      <c r="BT28" s="413"/>
      <c r="BU28" s="413"/>
      <c r="BV28" s="413"/>
      <c r="BW28" s="413"/>
      <c r="BX28" s="413"/>
      <c r="BY28" s="413"/>
      <c r="BZ28" s="413"/>
      <c r="CA28" s="413"/>
      <c r="CB28" s="413"/>
      <c r="CC28" s="413"/>
      <c r="CD28" s="413"/>
      <c r="CE28" s="413"/>
      <c r="CF28" s="413"/>
      <c r="CG28" s="413"/>
      <c r="CH28" s="413"/>
      <c r="CI28" s="413"/>
      <c r="CJ28" s="413"/>
      <c r="CK28" s="413"/>
      <c r="CL28" s="413"/>
      <c r="CM28" s="413"/>
      <c r="CN28" s="413"/>
      <c r="CO28" s="413"/>
      <c r="CP28" s="413"/>
      <c r="CQ28" s="413"/>
      <c r="CR28" s="413"/>
      <c r="CS28" s="413"/>
      <c r="CT28" s="413"/>
      <c r="CU28" s="413"/>
      <c r="CV28" s="413"/>
      <c r="CW28" s="413"/>
      <c r="CX28" s="413"/>
      <c r="CY28" s="413"/>
      <c r="CZ28" s="413"/>
      <c r="DA28" s="413"/>
      <c r="DB28" s="413"/>
      <c r="DC28" s="413"/>
      <c r="DD28" s="413"/>
      <c r="DE28" s="413"/>
      <c r="DF28" s="413"/>
      <c r="DG28" s="413"/>
      <c r="DH28" s="413"/>
      <c r="DI28" s="413"/>
      <c r="DJ28" s="413"/>
      <c r="DK28" s="413"/>
      <c r="DL28" s="413"/>
      <c r="DM28" s="413"/>
      <c r="DN28" s="413"/>
      <c r="DO28" s="413"/>
      <c r="DP28" s="413"/>
      <c r="DQ28" s="413"/>
      <c r="DR28" s="413"/>
      <c r="DS28" s="413"/>
      <c r="DT28" s="413"/>
      <c r="DU28" s="413"/>
      <c r="DV28" s="413"/>
      <c r="DW28" s="413"/>
      <c r="DX28" s="413"/>
      <c r="DY28" s="413"/>
      <c r="DZ28" s="413"/>
      <c r="EA28" s="413"/>
      <c r="EB28" s="413"/>
      <c r="EC28" s="413"/>
      <c r="ED28" s="413"/>
      <c r="EE28" s="413"/>
      <c r="EF28" s="413"/>
      <c r="EG28" s="413"/>
      <c r="EH28" s="413"/>
      <c r="EI28" s="413"/>
      <c r="EJ28" s="413"/>
      <c r="EK28" s="413"/>
      <c r="EL28" s="413"/>
      <c r="EM28" s="413"/>
      <c r="EN28" s="413"/>
      <c r="EO28" s="413"/>
      <c r="EP28" s="413"/>
      <c r="EQ28" s="413"/>
      <c r="ER28" s="413"/>
      <c r="ES28" s="413"/>
      <c r="ET28" s="413"/>
      <c r="EU28" s="413"/>
      <c r="EV28" s="413"/>
      <c r="EW28" s="413"/>
      <c r="EX28" s="413"/>
      <c r="EY28" s="413"/>
      <c r="EZ28" s="413"/>
      <c r="FA28" s="413"/>
      <c r="FB28" s="413"/>
      <c r="FC28" s="413"/>
      <c r="FD28" s="413"/>
      <c r="FE28" s="413"/>
      <c r="FF28" s="413"/>
      <c r="FG28" s="413"/>
      <c r="FH28" s="413"/>
      <c r="FI28" s="413"/>
      <c r="FJ28" s="413"/>
      <c r="FK28" s="413"/>
      <c r="FL28" s="413"/>
      <c r="FM28" s="413"/>
      <c r="FN28" s="413"/>
      <c r="FO28" s="413"/>
      <c r="FP28" s="413"/>
      <c r="FQ28" s="413"/>
      <c r="FR28" s="413"/>
      <c r="FS28" s="413"/>
      <c r="FT28" s="413"/>
      <c r="FU28" s="413"/>
      <c r="FV28" s="413"/>
      <c r="FW28" s="413"/>
      <c r="FX28" s="413"/>
      <c r="FY28" s="413"/>
      <c r="FZ28" s="413"/>
      <c r="GA28" s="413"/>
      <c r="GB28" s="413"/>
      <c r="GC28" s="413"/>
      <c r="GD28" s="413"/>
      <c r="GE28" s="413"/>
      <c r="GF28" s="413"/>
      <c r="GG28" s="413"/>
      <c r="GH28" s="414"/>
      <c r="GI28" s="1"/>
    </row>
    <row r="29" spans="1:191" hidden="1" outlineLevel="1" x14ac:dyDescent="0.75">
      <c r="A29" s="1"/>
      <c r="B29" s="1"/>
      <c r="C29" s="262" t="str">
        <f>IF($E29="custom",MonthlyCF!C29,"")</f>
        <v/>
      </c>
      <c r="D29" s="19" t="str">
        <f>IF($E29="custom",MonthlyCF!D29,"")</f>
        <v/>
      </c>
      <c r="E29" s="411" t="str">
        <f>MonthlyCF!K29</f>
        <v>Bell Curve</v>
      </c>
      <c r="F29" s="412">
        <f t="shared" si="18"/>
        <v>46053</v>
      </c>
      <c r="G29" s="412">
        <f t="shared" si="18"/>
        <v>46053</v>
      </c>
      <c r="H29" s="95">
        <f t="shared" si="19"/>
        <v>0</v>
      </c>
      <c r="I29" s="95" t="str">
        <f t="shared" si="20"/>
        <v/>
      </c>
      <c r="J29" s="413"/>
      <c r="K29" s="413"/>
      <c r="L29" s="413"/>
      <c r="M29" s="413"/>
      <c r="N29" s="413"/>
      <c r="O29" s="413"/>
      <c r="P29" s="413"/>
      <c r="Q29" s="413"/>
      <c r="R29" s="413"/>
      <c r="S29" s="413"/>
      <c r="T29" s="413"/>
      <c r="U29" s="413"/>
      <c r="V29" s="413"/>
      <c r="W29" s="413"/>
      <c r="X29" s="413"/>
      <c r="Y29" s="413"/>
      <c r="Z29" s="413"/>
      <c r="AA29" s="413"/>
      <c r="AB29" s="413"/>
      <c r="AC29" s="413"/>
      <c r="AD29" s="413"/>
      <c r="AE29" s="413"/>
      <c r="AF29" s="413"/>
      <c r="AG29" s="413"/>
      <c r="AH29" s="413"/>
      <c r="AI29" s="413"/>
      <c r="AJ29" s="413"/>
      <c r="AK29" s="413"/>
      <c r="AL29" s="413"/>
      <c r="AM29" s="413"/>
      <c r="AN29" s="413"/>
      <c r="AO29" s="413"/>
      <c r="AP29" s="413"/>
      <c r="AQ29" s="413"/>
      <c r="AR29" s="413"/>
      <c r="AS29" s="413"/>
      <c r="AT29" s="413"/>
      <c r="AU29" s="413"/>
      <c r="AV29" s="413"/>
      <c r="AW29" s="413"/>
      <c r="AX29" s="413"/>
      <c r="AY29" s="413"/>
      <c r="AZ29" s="413"/>
      <c r="BA29" s="413"/>
      <c r="BB29" s="413"/>
      <c r="BC29" s="413"/>
      <c r="BD29" s="413"/>
      <c r="BE29" s="413"/>
      <c r="BF29" s="413"/>
      <c r="BG29" s="413"/>
      <c r="BH29" s="413"/>
      <c r="BI29" s="413"/>
      <c r="BJ29" s="413"/>
      <c r="BK29" s="413"/>
      <c r="BL29" s="413"/>
      <c r="BM29" s="413"/>
      <c r="BN29" s="413"/>
      <c r="BO29" s="413"/>
      <c r="BP29" s="413"/>
      <c r="BQ29" s="413"/>
      <c r="BR29" s="413"/>
      <c r="BS29" s="413"/>
      <c r="BT29" s="413"/>
      <c r="BU29" s="413"/>
      <c r="BV29" s="413"/>
      <c r="BW29" s="413"/>
      <c r="BX29" s="413"/>
      <c r="BY29" s="413"/>
      <c r="BZ29" s="413"/>
      <c r="CA29" s="413"/>
      <c r="CB29" s="413"/>
      <c r="CC29" s="413"/>
      <c r="CD29" s="413"/>
      <c r="CE29" s="413"/>
      <c r="CF29" s="413"/>
      <c r="CG29" s="413"/>
      <c r="CH29" s="413"/>
      <c r="CI29" s="413"/>
      <c r="CJ29" s="413"/>
      <c r="CK29" s="413"/>
      <c r="CL29" s="413"/>
      <c r="CM29" s="413"/>
      <c r="CN29" s="413"/>
      <c r="CO29" s="413"/>
      <c r="CP29" s="413"/>
      <c r="CQ29" s="413"/>
      <c r="CR29" s="413"/>
      <c r="CS29" s="413"/>
      <c r="CT29" s="413"/>
      <c r="CU29" s="413"/>
      <c r="CV29" s="413"/>
      <c r="CW29" s="413"/>
      <c r="CX29" s="413"/>
      <c r="CY29" s="413"/>
      <c r="CZ29" s="413"/>
      <c r="DA29" s="413"/>
      <c r="DB29" s="413"/>
      <c r="DC29" s="413"/>
      <c r="DD29" s="413"/>
      <c r="DE29" s="413"/>
      <c r="DF29" s="413"/>
      <c r="DG29" s="413"/>
      <c r="DH29" s="413"/>
      <c r="DI29" s="413"/>
      <c r="DJ29" s="413"/>
      <c r="DK29" s="413"/>
      <c r="DL29" s="413"/>
      <c r="DM29" s="413"/>
      <c r="DN29" s="413"/>
      <c r="DO29" s="413"/>
      <c r="DP29" s="413"/>
      <c r="DQ29" s="413"/>
      <c r="DR29" s="413"/>
      <c r="DS29" s="413"/>
      <c r="DT29" s="413"/>
      <c r="DU29" s="413"/>
      <c r="DV29" s="413"/>
      <c r="DW29" s="413"/>
      <c r="DX29" s="413"/>
      <c r="DY29" s="413"/>
      <c r="DZ29" s="413"/>
      <c r="EA29" s="413"/>
      <c r="EB29" s="413"/>
      <c r="EC29" s="413"/>
      <c r="ED29" s="413"/>
      <c r="EE29" s="413"/>
      <c r="EF29" s="413"/>
      <c r="EG29" s="413"/>
      <c r="EH29" s="413"/>
      <c r="EI29" s="413"/>
      <c r="EJ29" s="413"/>
      <c r="EK29" s="413"/>
      <c r="EL29" s="413"/>
      <c r="EM29" s="413"/>
      <c r="EN29" s="413"/>
      <c r="EO29" s="413"/>
      <c r="EP29" s="413"/>
      <c r="EQ29" s="413"/>
      <c r="ER29" s="413"/>
      <c r="ES29" s="413"/>
      <c r="ET29" s="413"/>
      <c r="EU29" s="413"/>
      <c r="EV29" s="413"/>
      <c r="EW29" s="413"/>
      <c r="EX29" s="413"/>
      <c r="EY29" s="413"/>
      <c r="EZ29" s="413"/>
      <c r="FA29" s="413"/>
      <c r="FB29" s="413"/>
      <c r="FC29" s="413"/>
      <c r="FD29" s="413"/>
      <c r="FE29" s="413"/>
      <c r="FF29" s="413"/>
      <c r="FG29" s="413"/>
      <c r="FH29" s="413"/>
      <c r="FI29" s="413"/>
      <c r="FJ29" s="413"/>
      <c r="FK29" s="413"/>
      <c r="FL29" s="413"/>
      <c r="FM29" s="413"/>
      <c r="FN29" s="413"/>
      <c r="FO29" s="413"/>
      <c r="FP29" s="413"/>
      <c r="FQ29" s="413"/>
      <c r="FR29" s="413"/>
      <c r="FS29" s="413"/>
      <c r="FT29" s="413"/>
      <c r="FU29" s="413"/>
      <c r="FV29" s="413"/>
      <c r="FW29" s="413"/>
      <c r="FX29" s="413"/>
      <c r="FY29" s="413"/>
      <c r="FZ29" s="413"/>
      <c r="GA29" s="413"/>
      <c r="GB29" s="413"/>
      <c r="GC29" s="413"/>
      <c r="GD29" s="413"/>
      <c r="GE29" s="413"/>
      <c r="GF29" s="413"/>
      <c r="GG29" s="413"/>
      <c r="GH29" s="414"/>
      <c r="GI29" s="1"/>
    </row>
    <row r="30" spans="1:191" hidden="1" outlineLevel="1" x14ac:dyDescent="0.75">
      <c r="A30" s="1"/>
      <c r="B30" s="1"/>
      <c r="C30" s="262" t="str">
        <f>IF($E30="custom",MonthlyCF!C30,"")</f>
        <v/>
      </c>
      <c r="D30" s="19" t="str">
        <f>IF($E30="custom",MonthlyCF!D30,"")</f>
        <v/>
      </c>
      <c r="E30" s="411" t="str">
        <f>MonthlyCF!K30</f>
        <v>Bell Curve</v>
      </c>
      <c r="F30" s="412">
        <f t="shared" si="18"/>
        <v>46053</v>
      </c>
      <c r="G30" s="412">
        <f t="shared" si="18"/>
        <v>46053</v>
      </c>
      <c r="H30" s="95">
        <f t="shared" si="19"/>
        <v>0</v>
      </c>
      <c r="I30" s="95" t="str">
        <f t="shared" si="20"/>
        <v/>
      </c>
      <c r="J30" s="413"/>
      <c r="K30" s="413"/>
      <c r="L30" s="413"/>
      <c r="M30" s="413"/>
      <c r="N30" s="413"/>
      <c r="O30" s="413"/>
      <c r="P30" s="413"/>
      <c r="Q30" s="413"/>
      <c r="R30" s="413"/>
      <c r="S30" s="413"/>
      <c r="T30" s="413"/>
      <c r="U30" s="413"/>
      <c r="V30" s="413"/>
      <c r="W30" s="413"/>
      <c r="X30" s="413"/>
      <c r="Y30" s="413"/>
      <c r="Z30" s="413"/>
      <c r="AA30" s="413"/>
      <c r="AB30" s="413"/>
      <c r="AC30" s="413"/>
      <c r="AD30" s="413"/>
      <c r="AE30" s="413"/>
      <c r="AF30" s="413"/>
      <c r="AG30" s="413"/>
      <c r="AH30" s="413"/>
      <c r="AI30" s="413"/>
      <c r="AJ30" s="413"/>
      <c r="AK30" s="413"/>
      <c r="AL30" s="413"/>
      <c r="AM30" s="413"/>
      <c r="AN30" s="413"/>
      <c r="AO30" s="413"/>
      <c r="AP30" s="413"/>
      <c r="AQ30" s="413"/>
      <c r="AR30" s="413"/>
      <c r="AS30" s="413"/>
      <c r="AT30" s="413"/>
      <c r="AU30" s="413"/>
      <c r="AV30" s="413"/>
      <c r="AW30" s="413"/>
      <c r="AX30" s="413"/>
      <c r="AY30" s="413"/>
      <c r="AZ30" s="413"/>
      <c r="BA30" s="413"/>
      <c r="BB30" s="413"/>
      <c r="BC30" s="413"/>
      <c r="BD30" s="413"/>
      <c r="BE30" s="413"/>
      <c r="BF30" s="413"/>
      <c r="BG30" s="413"/>
      <c r="BH30" s="413"/>
      <c r="BI30" s="413"/>
      <c r="BJ30" s="413"/>
      <c r="BK30" s="413"/>
      <c r="BL30" s="413"/>
      <c r="BM30" s="413"/>
      <c r="BN30" s="413"/>
      <c r="BO30" s="413"/>
      <c r="BP30" s="413"/>
      <c r="BQ30" s="413"/>
      <c r="BR30" s="413"/>
      <c r="BS30" s="413"/>
      <c r="BT30" s="413"/>
      <c r="BU30" s="413"/>
      <c r="BV30" s="413"/>
      <c r="BW30" s="413"/>
      <c r="BX30" s="413"/>
      <c r="BY30" s="413"/>
      <c r="BZ30" s="413"/>
      <c r="CA30" s="413"/>
      <c r="CB30" s="413"/>
      <c r="CC30" s="413"/>
      <c r="CD30" s="413"/>
      <c r="CE30" s="413"/>
      <c r="CF30" s="413"/>
      <c r="CG30" s="413"/>
      <c r="CH30" s="413"/>
      <c r="CI30" s="413"/>
      <c r="CJ30" s="413"/>
      <c r="CK30" s="413"/>
      <c r="CL30" s="413"/>
      <c r="CM30" s="413"/>
      <c r="CN30" s="413"/>
      <c r="CO30" s="413"/>
      <c r="CP30" s="413"/>
      <c r="CQ30" s="413"/>
      <c r="CR30" s="413"/>
      <c r="CS30" s="413"/>
      <c r="CT30" s="413"/>
      <c r="CU30" s="413"/>
      <c r="CV30" s="413"/>
      <c r="CW30" s="413"/>
      <c r="CX30" s="413"/>
      <c r="CY30" s="413"/>
      <c r="CZ30" s="413"/>
      <c r="DA30" s="413"/>
      <c r="DB30" s="413"/>
      <c r="DC30" s="413"/>
      <c r="DD30" s="413"/>
      <c r="DE30" s="413"/>
      <c r="DF30" s="413"/>
      <c r="DG30" s="413"/>
      <c r="DH30" s="413"/>
      <c r="DI30" s="413"/>
      <c r="DJ30" s="413"/>
      <c r="DK30" s="413"/>
      <c r="DL30" s="413"/>
      <c r="DM30" s="413"/>
      <c r="DN30" s="413"/>
      <c r="DO30" s="413"/>
      <c r="DP30" s="413"/>
      <c r="DQ30" s="413"/>
      <c r="DR30" s="413"/>
      <c r="DS30" s="413"/>
      <c r="DT30" s="413"/>
      <c r="DU30" s="413"/>
      <c r="DV30" s="413"/>
      <c r="DW30" s="413"/>
      <c r="DX30" s="413"/>
      <c r="DY30" s="413"/>
      <c r="DZ30" s="413"/>
      <c r="EA30" s="413"/>
      <c r="EB30" s="413"/>
      <c r="EC30" s="413"/>
      <c r="ED30" s="413"/>
      <c r="EE30" s="413"/>
      <c r="EF30" s="413"/>
      <c r="EG30" s="413"/>
      <c r="EH30" s="413"/>
      <c r="EI30" s="413"/>
      <c r="EJ30" s="413"/>
      <c r="EK30" s="413"/>
      <c r="EL30" s="413"/>
      <c r="EM30" s="413"/>
      <c r="EN30" s="413"/>
      <c r="EO30" s="413"/>
      <c r="EP30" s="413"/>
      <c r="EQ30" s="413"/>
      <c r="ER30" s="413"/>
      <c r="ES30" s="413"/>
      <c r="ET30" s="413"/>
      <c r="EU30" s="413"/>
      <c r="EV30" s="413"/>
      <c r="EW30" s="413"/>
      <c r="EX30" s="413"/>
      <c r="EY30" s="413"/>
      <c r="EZ30" s="413"/>
      <c r="FA30" s="413"/>
      <c r="FB30" s="413"/>
      <c r="FC30" s="413"/>
      <c r="FD30" s="413"/>
      <c r="FE30" s="413"/>
      <c r="FF30" s="413"/>
      <c r="FG30" s="413"/>
      <c r="FH30" s="413"/>
      <c r="FI30" s="413"/>
      <c r="FJ30" s="413"/>
      <c r="FK30" s="413"/>
      <c r="FL30" s="413"/>
      <c r="FM30" s="413"/>
      <c r="FN30" s="413"/>
      <c r="FO30" s="413"/>
      <c r="FP30" s="413"/>
      <c r="FQ30" s="413"/>
      <c r="FR30" s="413"/>
      <c r="FS30" s="413"/>
      <c r="FT30" s="413"/>
      <c r="FU30" s="413"/>
      <c r="FV30" s="413"/>
      <c r="FW30" s="413"/>
      <c r="FX30" s="413"/>
      <c r="FY30" s="413"/>
      <c r="FZ30" s="413"/>
      <c r="GA30" s="413"/>
      <c r="GB30" s="413"/>
      <c r="GC30" s="413"/>
      <c r="GD30" s="413"/>
      <c r="GE30" s="413"/>
      <c r="GF30" s="413"/>
      <c r="GG30" s="413"/>
      <c r="GH30" s="414"/>
      <c r="GI30" s="1"/>
    </row>
    <row r="31" spans="1:191" hidden="1" outlineLevel="1" x14ac:dyDescent="0.75">
      <c r="A31" s="1"/>
      <c r="B31" s="1"/>
      <c r="C31" s="262" t="str">
        <f>IF($E31="custom",MonthlyCF!C31,"")</f>
        <v/>
      </c>
      <c r="D31" s="19" t="str">
        <f>IF($E31="custom",MonthlyCF!D31,"")</f>
        <v/>
      </c>
      <c r="E31" s="411" t="str">
        <f>MonthlyCF!K31</f>
        <v>Bell Curve</v>
      </c>
      <c r="F31" s="412">
        <f t="shared" si="18"/>
        <v>46053</v>
      </c>
      <c r="G31" s="412">
        <f t="shared" si="18"/>
        <v>46053</v>
      </c>
      <c r="H31" s="95">
        <f t="shared" si="19"/>
        <v>0</v>
      </c>
      <c r="I31" s="95" t="str">
        <f t="shared" si="20"/>
        <v/>
      </c>
      <c r="J31" s="413"/>
      <c r="K31" s="413"/>
      <c r="L31" s="413"/>
      <c r="M31" s="413"/>
      <c r="N31" s="413"/>
      <c r="O31" s="413"/>
      <c r="P31" s="413"/>
      <c r="Q31" s="413"/>
      <c r="R31" s="413"/>
      <c r="S31" s="413"/>
      <c r="T31" s="413"/>
      <c r="U31" s="413"/>
      <c r="V31" s="413"/>
      <c r="W31" s="413"/>
      <c r="X31" s="413"/>
      <c r="Y31" s="413"/>
      <c r="Z31" s="413"/>
      <c r="AA31" s="413"/>
      <c r="AB31" s="413"/>
      <c r="AC31" s="413"/>
      <c r="AD31" s="413"/>
      <c r="AE31" s="413"/>
      <c r="AF31" s="413"/>
      <c r="AG31" s="413"/>
      <c r="AH31" s="413"/>
      <c r="AI31" s="413"/>
      <c r="AJ31" s="413"/>
      <c r="AK31" s="413"/>
      <c r="AL31" s="413"/>
      <c r="AM31" s="413"/>
      <c r="AN31" s="413"/>
      <c r="AO31" s="413"/>
      <c r="AP31" s="413"/>
      <c r="AQ31" s="413"/>
      <c r="AR31" s="413"/>
      <c r="AS31" s="413"/>
      <c r="AT31" s="413"/>
      <c r="AU31" s="413"/>
      <c r="AV31" s="413"/>
      <c r="AW31" s="413"/>
      <c r="AX31" s="413"/>
      <c r="AY31" s="413"/>
      <c r="AZ31" s="413"/>
      <c r="BA31" s="413"/>
      <c r="BB31" s="413"/>
      <c r="BC31" s="413"/>
      <c r="BD31" s="413"/>
      <c r="BE31" s="413"/>
      <c r="BF31" s="413"/>
      <c r="BG31" s="413"/>
      <c r="BH31" s="413"/>
      <c r="BI31" s="413"/>
      <c r="BJ31" s="413"/>
      <c r="BK31" s="413"/>
      <c r="BL31" s="413"/>
      <c r="BM31" s="413"/>
      <c r="BN31" s="413"/>
      <c r="BO31" s="413"/>
      <c r="BP31" s="413"/>
      <c r="BQ31" s="413"/>
      <c r="BR31" s="413"/>
      <c r="BS31" s="413"/>
      <c r="BT31" s="413"/>
      <c r="BU31" s="413"/>
      <c r="BV31" s="413"/>
      <c r="BW31" s="413"/>
      <c r="BX31" s="413"/>
      <c r="BY31" s="413"/>
      <c r="BZ31" s="413"/>
      <c r="CA31" s="413"/>
      <c r="CB31" s="413"/>
      <c r="CC31" s="413"/>
      <c r="CD31" s="413"/>
      <c r="CE31" s="413"/>
      <c r="CF31" s="413"/>
      <c r="CG31" s="413"/>
      <c r="CH31" s="413"/>
      <c r="CI31" s="413"/>
      <c r="CJ31" s="413"/>
      <c r="CK31" s="413"/>
      <c r="CL31" s="413"/>
      <c r="CM31" s="413"/>
      <c r="CN31" s="413"/>
      <c r="CO31" s="413"/>
      <c r="CP31" s="413"/>
      <c r="CQ31" s="413"/>
      <c r="CR31" s="413"/>
      <c r="CS31" s="413"/>
      <c r="CT31" s="413"/>
      <c r="CU31" s="413"/>
      <c r="CV31" s="413"/>
      <c r="CW31" s="413"/>
      <c r="CX31" s="413"/>
      <c r="CY31" s="413"/>
      <c r="CZ31" s="413"/>
      <c r="DA31" s="413"/>
      <c r="DB31" s="413"/>
      <c r="DC31" s="413"/>
      <c r="DD31" s="413"/>
      <c r="DE31" s="413"/>
      <c r="DF31" s="413"/>
      <c r="DG31" s="413"/>
      <c r="DH31" s="413"/>
      <c r="DI31" s="413"/>
      <c r="DJ31" s="413"/>
      <c r="DK31" s="413"/>
      <c r="DL31" s="413"/>
      <c r="DM31" s="413"/>
      <c r="DN31" s="413"/>
      <c r="DO31" s="413"/>
      <c r="DP31" s="413"/>
      <c r="DQ31" s="413"/>
      <c r="DR31" s="413"/>
      <c r="DS31" s="413"/>
      <c r="DT31" s="413"/>
      <c r="DU31" s="413"/>
      <c r="DV31" s="413"/>
      <c r="DW31" s="413"/>
      <c r="DX31" s="413"/>
      <c r="DY31" s="413"/>
      <c r="DZ31" s="413"/>
      <c r="EA31" s="413"/>
      <c r="EB31" s="413"/>
      <c r="EC31" s="413"/>
      <c r="ED31" s="413"/>
      <c r="EE31" s="413"/>
      <c r="EF31" s="413"/>
      <c r="EG31" s="413"/>
      <c r="EH31" s="413"/>
      <c r="EI31" s="413"/>
      <c r="EJ31" s="413"/>
      <c r="EK31" s="413"/>
      <c r="EL31" s="413"/>
      <c r="EM31" s="413"/>
      <c r="EN31" s="413"/>
      <c r="EO31" s="413"/>
      <c r="EP31" s="413"/>
      <c r="EQ31" s="413"/>
      <c r="ER31" s="413"/>
      <c r="ES31" s="413"/>
      <c r="ET31" s="413"/>
      <c r="EU31" s="413"/>
      <c r="EV31" s="413"/>
      <c r="EW31" s="413"/>
      <c r="EX31" s="413"/>
      <c r="EY31" s="413"/>
      <c r="EZ31" s="413"/>
      <c r="FA31" s="413"/>
      <c r="FB31" s="413"/>
      <c r="FC31" s="413"/>
      <c r="FD31" s="413"/>
      <c r="FE31" s="413"/>
      <c r="FF31" s="413"/>
      <c r="FG31" s="413"/>
      <c r="FH31" s="413"/>
      <c r="FI31" s="413"/>
      <c r="FJ31" s="413"/>
      <c r="FK31" s="413"/>
      <c r="FL31" s="413"/>
      <c r="FM31" s="413"/>
      <c r="FN31" s="413"/>
      <c r="FO31" s="413"/>
      <c r="FP31" s="413"/>
      <c r="FQ31" s="413"/>
      <c r="FR31" s="413"/>
      <c r="FS31" s="413"/>
      <c r="FT31" s="413"/>
      <c r="FU31" s="413"/>
      <c r="FV31" s="413"/>
      <c r="FW31" s="413"/>
      <c r="FX31" s="413"/>
      <c r="FY31" s="413"/>
      <c r="FZ31" s="413"/>
      <c r="GA31" s="413"/>
      <c r="GB31" s="413"/>
      <c r="GC31" s="413"/>
      <c r="GD31" s="413"/>
      <c r="GE31" s="413"/>
      <c r="GF31" s="413"/>
      <c r="GG31" s="413"/>
      <c r="GH31" s="414"/>
      <c r="GI31" s="1"/>
    </row>
    <row r="32" spans="1:191" hidden="1" outlineLevel="1" x14ac:dyDescent="0.75">
      <c r="A32" s="1"/>
      <c r="B32" s="1"/>
      <c r="C32" s="262" t="str">
        <f>IF($E32="custom",MonthlyCF!C32,"")</f>
        <v/>
      </c>
      <c r="D32" s="19" t="str">
        <f>IF($E32="custom",MonthlyCF!D32,"")</f>
        <v/>
      </c>
      <c r="E32" s="411" t="str">
        <f>MonthlyCF!K32</f>
        <v>Bell Curve</v>
      </c>
      <c r="F32" s="412">
        <f t="shared" si="18"/>
        <v>46053</v>
      </c>
      <c r="G32" s="412">
        <f t="shared" si="18"/>
        <v>46053</v>
      </c>
      <c r="H32" s="95">
        <f t="shared" si="19"/>
        <v>0</v>
      </c>
      <c r="I32" s="95" t="str">
        <f t="shared" si="20"/>
        <v/>
      </c>
      <c r="J32" s="413"/>
      <c r="K32" s="413"/>
      <c r="L32" s="413"/>
      <c r="M32" s="413"/>
      <c r="N32" s="413"/>
      <c r="O32" s="413"/>
      <c r="P32" s="413"/>
      <c r="Q32" s="413"/>
      <c r="R32" s="413"/>
      <c r="S32" s="413"/>
      <c r="T32" s="413"/>
      <c r="U32" s="413"/>
      <c r="V32" s="413"/>
      <c r="W32" s="413"/>
      <c r="X32" s="413"/>
      <c r="Y32" s="413"/>
      <c r="Z32" s="413"/>
      <c r="AA32" s="413"/>
      <c r="AB32" s="413"/>
      <c r="AC32" s="413"/>
      <c r="AD32" s="413"/>
      <c r="AE32" s="413"/>
      <c r="AF32" s="413"/>
      <c r="AG32" s="413"/>
      <c r="AH32" s="413"/>
      <c r="AI32" s="413"/>
      <c r="AJ32" s="413"/>
      <c r="AK32" s="413"/>
      <c r="AL32" s="413"/>
      <c r="AM32" s="413"/>
      <c r="AN32" s="413"/>
      <c r="AO32" s="413"/>
      <c r="AP32" s="413"/>
      <c r="AQ32" s="413"/>
      <c r="AR32" s="413"/>
      <c r="AS32" s="413"/>
      <c r="AT32" s="413"/>
      <c r="AU32" s="413"/>
      <c r="AV32" s="413"/>
      <c r="AW32" s="413"/>
      <c r="AX32" s="413"/>
      <c r="AY32" s="413"/>
      <c r="AZ32" s="413"/>
      <c r="BA32" s="413"/>
      <c r="BB32" s="413"/>
      <c r="BC32" s="413"/>
      <c r="BD32" s="413"/>
      <c r="BE32" s="413"/>
      <c r="BF32" s="413"/>
      <c r="BG32" s="413"/>
      <c r="BH32" s="413"/>
      <c r="BI32" s="413"/>
      <c r="BJ32" s="413"/>
      <c r="BK32" s="413"/>
      <c r="BL32" s="413"/>
      <c r="BM32" s="413"/>
      <c r="BN32" s="413"/>
      <c r="BO32" s="413"/>
      <c r="BP32" s="413"/>
      <c r="BQ32" s="413"/>
      <c r="BR32" s="413"/>
      <c r="BS32" s="413"/>
      <c r="BT32" s="413"/>
      <c r="BU32" s="413"/>
      <c r="BV32" s="413"/>
      <c r="BW32" s="413"/>
      <c r="BX32" s="413"/>
      <c r="BY32" s="413"/>
      <c r="BZ32" s="413"/>
      <c r="CA32" s="413"/>
      <c r="CB32" s="413"/>
      <c r="CC32" s="413"/>
      <c r="CD32" s="413"/>
      <c r="CE32" s="413"/>
      <c r="CF32" s="413"/>
      <c r="CG32" s="413"/>
      <c r="CH32" s="413"/>
      <c r="CI32" s="413"/>
      <c r="CJ32" s="413"/>
      <c r="CK32" s="413"/>
      <c r="CL32" s="413"/>
      <c r="CM32" s="413"/>
      <c r="CN32" s="413"/>
      <c r="CO32" s="413"/>
      <c r="CP32" s="413"/>
      <c r="CQ32" s="413"/>
      <c r="CR32" s="413"/>
      <c r="CS32" s="413"/>
      <c r="CT32" s="413"/>
      <c r="CU32" s="413"/>
      <c r="CV32" s="413"/>
      <c r="CW32" s="413"/>
      <c r="CX32" s="413"/>
      <c r="CY32" s="413"/>
      <c r="CZ32" s="413"/>
      <c r="DA32" s="413"/>
      <c r="DB32" s="413"/>
      <c r="DC32" s="413"/>
      <c r="DD32" s="413"/>
      <c r="DE32" s="413"/>
      <c r="DF32" s="413"/>
      <c r="DG32" s="413"/>
      <c r="DH32" s="413"/>
      <c r="DI32" s="413"/>
      <c r="DJ32" s="413"/>
      <c r="DK32" s="413"/>
      <c r="DL32" s="413"/>
      <c r="DM32" s="413"/>
      <c r="DN32" s="413"/>
      <c r="DO32" s="413"/>
      <c r="DP32" s="413"/>
      <c r="DQ32" s="413"/>
      <c r="DR32" s="413"/>
      <c r="DS32" s="413"/>
      <c r="DT32" s="413"/>
      <c r="DU32" s="413"/>
      <c r="DV32" s="413"/>
      <c r="DW32" s="413"/>
      <c r="DX32" s="413"/>
      <c r="DY32" s="413"/>
      <c r="DZ32" s="413"/>
      <c r="EA32" s="413"/>
      <c r="EB32" s="413"/>
      <c r="EC32" s="413"/>
      <c r="ED32" s="413"/>
      <c r="EE32" s="413"/>
      <c r="EF32" s="413"/>
      <c r="EG32" s="413"/>
      <c r="EH32" s="413"/>
      <c r="EI32" s="413"/>
      <c r="EJ32" s="413"/>
      <c r="EK32" s="413"/>
      <c r="EL32" s="413"/>
      <c r="EM32" s="413"/>
      <c r="EN32" s="413"/>
      <c r="EO32" s="413"/>
      <c r="EP32" s="413"/>
      <c r="EQ32" s="413"/>
      <c r="ER32" s="413"/>
      <c r="ES32" s="413"/>
      <c r="ET32" s="413"/>
      <c r="EU32" s="413"/>
      <c r="EV32" s="413"/>
      <c r="EW32" s="413"/>
      <c r="EX32" s="413"/>
      <c r="EY32" s="413"/>
      <c r="EZ32" s="413"/>
      <c r="FA32" s="413"/>
      <c r="FB32" s="413"/>
      <c r="FC32" s="413"/>
      <c r="FD32" s="413"/>
      <c r="FE32" s="413"/>
      <c r="FF32" s="413"/>
      <c r="FG32" s="413"/>
      <c r="FH32" s="413"/>
      <c r="FI32" s="413"/>
      <c r="FJ32" s="413"/>
      <c r="FK32" s="413"/>
      <c r="FL32" s="413"/>
      <c r="FM32" s="413"/>
      <c r="FN32" s="413"/>
      <c r="FO32" s="413"/>
      <c r="FP32" s="413"/>
      <c r="FQ32" s="413"/>
      <c r="FR32" s="413"/>
      <c r="FS32" s="413"/>
      <c r="FT32" s="413"/>
      <c r="FU32" s="413"/>
      <c r="FV32" s="413"/>
      <c r="FW32" s="413"/>
      <c r="FX32" s="413"/>
      <c r="FY32" s="413"/>
      <c r="FZ32" s="413"/>
      <c r="GA32" s="413"/>
      <c r="GB32" s="413"/>
      <c r="GC32" s="413"/>
      <c r="GD32" s="413"/>
      <c r="GE32" s="413"/>
      <c r="GF32" s="413"/>
      <c r="GG32" s="413"/>
      <c r="GH32" s="414"/>
      <c r="GI32" s="1"/>
    </row>
    <row r="33" spans="1:191" hidden="1" outlineLevel="1" x14ac:dyDescent="0.75">
      <c r="A33" s="1"/>
      <c r="B33" s="1"/>
      <c r="C33" s="262" t="str">
        <f>IF($E33="custom",MonthlyCF!C33,"")</f>
        <v/>
      </c>
      <c r="D33" s="19" t="str">
        <f>IF($E33="custom",MonthlyCF!D33,"")</f>
        <v/>
      </c>
      <c r="E33" s="411" t="str">
        <f>MonthlyCF!K33</f>
        <v>Bell Curve</v>
      </c>
      <c r="F33" s="412">
        <f t="shared" si="18"/>
        <v>46053</v>
      </c>
      <c r="G33" s="412">
        <f t="shared" si="18"/>
        <v>46053</v>
      </c>
      <c r="H33" s="95">
        <f t="shared" si="19"/>
        <v>0</v>
      </c>
      <c r="I33" s="95" t="str">
        <f t="shared" si="20"/>
        <v/>
      </c>
      <c r="J33" s="413"/>
      <c r="K33" s="413"/>
      <c r="L33" s="413"/>
      <c r="M33" s="413"/>
      <c r="N33" s="413"/>
      <c r="O33" s="413"/>
      <c r="P33" s="413"/>
      <c r="Q33" s="413"/>
      <c r="R33" s="413"/>
      <c r="S33" s="413"/>
      <c r="T33" s="413"/>
      <c r="U33" s="413"/>
      <c r="V33" s="413"/>
      <c r="W33" s="413"/>
      <c r="X33" s="413"/>
      <c r="Y33" s="413"/>
      <c r="Z33" s="413"/>
      <c r="AA33" s="413"/>
      <c r="AB33" s="413"/>
      <c r="AC33" s="413"/>
      <c r="AD33" s="413"/>
      <c r="AE33" s="413"/>
      <c r="AF33" s="413"/>
      <c r="AG33" s="413"/>
      <c r="AH33" s="413"/>
      <c r="AI33" s="413"/>
      <c r="AJ33" s="413"/>
      <c r="AK33" s="413"/>
      <c r="AL33" s="413"/>
      <c r="AM33" s="413"/>
      <c r="AN33" s="413"/>
      <c r="AO33" s="413"/>
      <c r="AP33" s="413"/>
      <c r="AQ33" s="413"/>
      <c r="AR33" s="413"/>
      <c r="AS33" s="413"/>
      <c r="AT33" s="413"/>
      <c r="AU33" s="413"/>
      <c r="AV33" s="413"/>
      <c r="AW33" s="413"/>
      <c r="AX33" s="413"/>
      <c r="AY33" s="413"/>
      <c r="AZ33" s="413"/>
      <c r="BA33" s="413"/>
      <c r="BB33" s="413"/>
      <c r="BC33" s="413"/>
      <c r="BD33" s="413"/>
      <c r="BE33" s="413"/>
      <c r="BF33" s="413"/>
      <c r="BG33" s="413"/>
      <c r="BH33" s="413"/>
      <c r="BI33" s="413"/>
      <c r="BJ33" s="413"/>
      <c r="BK33" s="413"/>
      <c r="BL33" s="413"/>
      <c r="BM33" s="413"/>
      <c r="BN33" s="413"/>
      <c r="BO33" s="413"/>
      <c r="BP33" s="413"/>
      <c r="BQ33" s="413"/>
      <c r="BR33" s="413"/>
      <c r="BS33" s="413"/>
      <c r="BT33" s="413"/>
      <c r="BU33" s="413"/>
      <c r="BV33" s="413"/>
      <c r="BW33" s="413"/>
      <c r="BX33" s="413"/>
      <c r="BY33" s="413"/>
      <c r="BZ33" s="413"/>
      <c r="CA33" s="413"/>
      <c r="CB33" s="413"/>
      <c r="CC33" s="413"/>
      <c r="CD33" s="413"/>
      <c r="CE33" s="413"/>
      <c r="CF33" s="413"/>
      <c r="CG33" s="413"/>
      <c r="CH33" s="413"/>
      <c r="CI33" s="413"/>
      <c r="CJ33" s="413"/>
      <c r="CK33" s="413"/>
      <c r="CL33" s="413"/>
      <c r="CM33" s="413"/>
      <c r="CN33" s="413"/>
      <c r="CO33" s="413"/>
      <c r="CP33" s="413"/>
      <c r="CQ33" s="413"/>
      <c r="CR33" s="413"/>
      <c r="CS33" s="413"/>
      <c r="CT33" s="413"/>
      <c r="CU33" s="413"/>
      <c r="CV33" s="413"/>
      <c r="CW33" s="413"/>
      <c r="CX33" s="413"/>
      <c r="CY33" s="413"/>
      <c r="CZ33" s="413"/>
      <c r="DA33" s="413"/>
      <c r="DB33" s="413"/>
      <c r="DC33" s="413"/>
      <c r="DD33" s="413"/>
      <c r="DE33" s="413"/>
      <c r="DF33" s="413"/>
      <c r="DG33" s="413"/>
      <c r="DH33" s="413"/>
      <c r="DI33" s="413"/>
      <c r="DJ33" s="413"/>
      <c r="DK33" s="413"/>
      <c r="DL33" s="413"/>
      <c r="DM33" s="413"/>
      <c r="DN33" s="413"/>
      <c r="DO33" s="413"/>
      <c r="DP33" s="413"/>
      <c r="DQ33" s="413"/>
      <c r="DR33" s="413"/>
      <c r="DS33" s="413"/>
      <c r="DT33" s="413"/>
      <c r="DU33" s="413"/>
      <c r="DV33" s="413"/>
      <c r="DW33" s="413"/>
      <c r="DX33" s="413"/>
      <c r="DY33" s="413"/>
      <c r="DZ33" s="413"/>
      <c r="EA33" s="413"/>
      <c r="EB33" s="413"/>
      <c r="EC33" s="413"/>
      <c r="ED33" s="413"/>
      <c r="EE33" s="413"/>
      <c r="EF33" s="413"/>
      <c r="EG33" s="413"/>
      <c r="EH33" s="413"/>
      <c r="EI33" s="413"/>
      <c r="EJ33" s="413"/>
      <c r="EK33" s="413"/>
      <c r="EL33" s="413"/>
      <c r="EM33" s="413"/>
      <c r="EN33" s="413"/>
      <c r="EO33" s="413"/>
      <c r="EP33" s="413"/>
      <c r="EQ33" s="413"/>
      <c r="ER33" s="413"/>
      <c r="ES33" s="413"/>
      <c r="ET33" s="413"/>
      <c r="EU33" s="413"/>
      <c r="EV33" s="413"/>
      <c r="EW33" s="413"/>
      <c r="EX33" s="413"/>
      <c r="EY33" s="413"/>
      <c r="EZ33" s="413"/>
      <c r="FA33" s="413"/>
      <c r="FB33" s="413"/>
      <c r="FC33" s="413"/>
      <c r="FD33" s="413"/>
      <c r="FE33" s="413"/>
      <c r="FF33" s="413"/>
      <c r="FG33" s="413"/>
      <c r="FH33" s="413"/>
      <c r="FI33" s="413"/>
      <c r="FJ33" s="413"/>
      <c r="FK33" s="413"/>
      <c r="FL33" s="413"/>
      <c r="FM33" s="413"/>
      <c r="FN33" s="413"/>
      <c r="FO33" s="413"/>
      <c r="FP33" s="413"/>
      <c r="FQ33" s="413"/>
      <c r="FR33" s="413"/>
      <c r="FS33" s="413"/>
      <c r="FT33" s="413"/>
      <c r="FU33" s="413"/>
      <c r="FV33" s="413"/>
      <c r="FW33" s="413"/>
      <c r="FX33" s="413"/>
      <c r="FY33" s="413"/>
      <c r="FZ33" s="413"/>
      <c r="GA33" s="413"/>
      <c r="GB33" s="413"/>
      <c r="GC33" s="413"/>
      <c r="GD33" s="413"/>
      <c r="GE33" s="413"/>
      <c r="GF33" s="413"/>
      <c r="GG33" s="413"/>
      <c r="GH33" s="414"/>
      <c r="GI33" s="1"/>
    </row>
    <row r="34" spans="1:191" hidden="1" outlineLevel="1" x14ac:dyDescent="0.75">
      <c r="A34" s="1"/>
      <c r="B34" s="1"/>
      <c r="C34" s="262" t="str">
        <f>IF($E34="custom",MonthlyCF!C34,"")</f>
        <v/>
      </c>
      <c r="D34" s="19" t="str">
        <f>IF($E34="custom",MonthlyCF!D34,"")</f>
        <v/>
      </c>
      <c r="E34" s="411" t="str">
        <f>MonthlyCF!K34</f>
        <v>Bell Curve</v>
      </c>
      <c r="F34" s="412">
        <f t="shared" si="18"/>
        <v>46053</v>
      </c>
      <c r="G34" s="412">
        <f t="shared" si="18"/>
        <v>46053</v>
      </c>
      <c r="H34" s="95">
        <f t="shared" si="19"/>
        <v>0</v>
      </c>
      <c r="I34" s="95" t="str">
        <f t="shared" si="20"/>
        <v/>
      </c>
      <c r="J34" s="413"/>
      <c r="K34" s="413"/>
      <c r="L34" s="413"/>
      <c r="M34" s="413"/>
      <c r="N34" s="413"/>
      <c r="O34" s="413"/>
      <c r="P34" s="413"/>
      <c r="Q34" s="413"/>
      <c r="R34" s="413"/>
      <c r="S34" s="413"/>
      <c r="T34" s="413"/>
      <c r="U34" s="413"/>
      <c r="V34" s="413"/>
      <c r="W34" s="413"/>
      <c r="X34" s="413"/>
      <c r="Y34" s="413"/>
      <c r="Z34" s="413"/>
      <c r="AA34" s="413"/>
      <c r="AB34" s="413"/>
      <c r="AC34" s="413"/>
      <c r="AD34" s="413"/>
      <c r="AE34" s="413"/>
      <c r="AF34" s="413"/>
      <c r="AG34" s="413"/>
      <c r="AH34" s="413"/>
      <c r="AI34" s="413"/>
      <c r="AJ34" s="413"/>
      <c r="AK34" s="413"/>
      <c r="AL34" s="413"/>
      <c r="AM34" s="413"/>
      <c r="AN34" s="413"/>
      <c r="AO34" s="413"/>
      <c r="AP34" s="413"/>
      <c r="AQ34" s="413"/>
      <c r="AR34" s="413"/>
      <c r="AS34" s="413"/>
      <c r="AT34" s="413"/>
      <c r="AU34" s="413"/>
      <c r="AV34" s="413"/>
      <c r="AW34" s="413"/>
      <c r="AX34" s="413"/>
      <c r="AY34" s="413"/>
      <c r="AZ34" s="413"/>
      <c r="BA34" s="413"/>
      <c r="BB34" s="413"/>
      <c r="BC34" s="413"/>
      <c r="BD34" s="413"/>
      <c r="BE34" s="413"/>
      <c r="BF34" s="413"/>
      <c r="BG34" s="413"/>
      <c r="BH34" s="413"/>
      <c r="BI34" s="413"/>
      <c r="BJ34" s="413"/>
      <c r="BK34" s="413"/>
      <c r="BL34" s="413"/>
      <c r="BM34" s="413"/>
      <c r="BN34" s="413"/>
      <c r="BO34" s="413"/>
      <c r="BP34" s="413"/>
      <c r="BQ34" s="413"/>
      <c r="BR34" s="413"/>
      <c r="BS34" s="413"/>
      <c r="BT34" s="413"/>
      <c r="BU34" s="413"/>
      <c r="BV34" s="413"/>
      <c r="BW34" s="413"/>
      <c r="BX34" s="413"/>
      <c r="BY34" s="413"/>
      <c r="BZ34" s="413"/>
      <c r="CA34" s="413"/>
      <c r="CB34" s="413"/>
      <c r="CC34" s="413"/>
      <c r="CD34" s="413"/>
      <c r="CE34" s="413"/>
      <c r="CF34" s="413"/>
      <c r="CG34" s="413"/>
      <c r="CH34" s="413"/>
      <c r="CI34" s="413"/>
      <c r="CJ34" s="413"/>
      <c r="CK34" s="413"/>
      <c r="CL34" s="413"/>
      <c r="CM34" s="413"/>
      <c r="CN34" s="413"/>
      <c r="CO34" s="413"/>
      <c r="CP34" s="413"/>
      <c r="CQ34" s="413"/>
      <c r="CR34" s="413"/>
      <c r="CS34" s="413"/>
      <c r="CT34" s="413"/>
      <c r="CU34" s="413"/>
      <c r="CV34" s="413"/>
      <c r="CW34" s="413"/>
      <c r="CX34" s="413"/>
      <c r="CY34" s="413"/>
      <c r="CZ34" s="413"/>
      <c r="DA34" s="413"/>
      <c r="DB34" s="413"/>
      <c r="DC34" s="413"/>
      <c r="DD34" s="413"/>
      <c r="DE34" s="413"/>
      <c r="DF34" s="413"/>
      <c r="DG34" s="413"/>
      <c r="DH34" s="413"/>
      <c r="DI34" s="413"/>
      <c r="DJ34" s="413"/>
      <c r="DK34" s="413"/>
      <c r="DL34" s="413"/>
      <c r="DM34" s="413"/>
      <c r="DN34" s="413"/>
      <c r="DO34" s="413"/>
      <c r="DP34" s="413"/>
      <c r="DQ34" s="413"/>
      <c r="DR34" s="413"/>
      <c r="DS34" s="413"/>
      <c r="DT34" s="413"/>
      <c r="DU34" s="413"/>
      <c r="DV34" s="413"/>
      <c r="DW34" s="413"/>
      <c r="DX34" s="413"/>
      <c r="DY34" s="413"/>
      <c r="DZ34" s="413"/>
      <c r="EA34" s="413"/>
      <c r="EB34" s="413"/>
      <c r="EC34" s="413"/>
      <c r="ED34" s="413"/>
      <c r="EE34" s="413"/>
      <c r="EF34" s="413"/>
      <c r="EG34" s="413"/>
      <c r="EH34" s="413"/>
      <c r="EI34" s="413"/>
      <c r="EJ34" s="413"/>
      <c r="EK34" s="413"/>
      <c r="EL34" s="413"/>
      <c r="EM34" s="413"/>
      <c r="EN34" s="413"/>
      <c r="EO34" s="413"/>
      <c r="EP34" s="413"/>
      <c r="EQ34" s="413"/>
      <c r="ER34" s="413"/>
      <c r="ES34" s="413"/>
      <c r="ET34" s="413"/>
      <c r="EU34" s="413"/>
      <c r="EV34" s="413"/>
      <c r="EW34" s="413"/>
      <c r="EX34" s="413"/>
      <c r="EY34" s="413"/>
      <c r="EZ34" s="413"/>
      <c r="FA34" s="413"/>
      <c r="FB34" s="413"/>
      <c r="FC34" s="413"/>
      <c r="FD34" s="413"/>
      <c r="FE34" s="413"/>
      <c r="FF34" s="413"/>
      <c r="FG34" s="413"/>
      <c r="FH34" s="413"/>
      <c r="FI34" s="413"/>
      <c r="FJ34" s="413"/>
      <c r="FK34" s="413"/>
      <c r="FL34" s="413"/>
      <c r="FM34" s="413"/>
      <c r="FN34" s="413"/>
      <c r="FO34" s="413"/>
      <c r="FP34" s="413"/>
      <c r="FQ34" s="413"/>
      <c r="FR34" s="413"/>
      <c r="FS34" s="413"/>
      <c r="FT34" s="413"/>
      <c r="FU34" s="413"/>
      <c r="FV34" s="413"/>
      <c r="FW34" s="413"/>
      <c r="FX34" s="413"/>
      <c r="FY34" s="413"/>
      <c r="FZ34" s="413"/>
      <c r="GA34" s="413"/>
      <c r="GB34" s="413"/>
      <c r="GC34" s="413"/>
      <c r="GD34" s="413"/>
      <c r="GE34" s="413"/>
      <c r="GF34" s="413"/>
      <c r="GG34" s="413"/>
      <c r="GH34" s="414"/>
      <c r="GI34" s="1"/>
    </row>
    <row r="35" spans="1:191" hidden="1" outlineLevel="1" x14ac:dyDescent="0.75">
      <c r="A35" s="1"/>
      <c r="B35" s="1"/>
      <c r="C35" s="262" t="str">
        <f>IF($E35="custom",MonthlyCF!C35,"")</f>
        <v/>
      </c>
      <c r="D35" s="19" t="str">
        <f>IF($E35="custom",MonthlyCF!D35,"")</f>
        <v/>
      </c>
      <c r="E35" s="411" t="str">
        <f>MonthlyCF!K35</f>
        <v>Bell Curve</v>
      </c>
      <c r="F35" s="412">
        <f t="shared" si="18"/>
        <v>46053</v>
      </c>
      <c r="G35" s="412">
        <f t="shared" si="18"/>
        <v>46053</v>
      </c>
      <c r="H35" s="95">
        <f t="shared" si="19"/>
        <v>0</v>
      </c>
      <c r="I35" s="95" t="str">
        <f t="shared" si="20"/>
        <v/>
      </c>
      <c r="J35" s="413"/>
      <c r="K35" s="413"/>
      <c r="L35" s="413"/>
      <c r="M35" s="413"/>
      <c r="N35" s="413"/>
      <c r="O35" s="413"/>
      <c r="P35" s="413"/>
      <c r="Q35" s="413"/>
      <c r="R35" s="413"/>
      <c r="S35" s="413"/>
      <c r="T35" s="413"/>
      <c r="U35" s="413"/>
      <c r="V35" s="413"/>
      <c r="W35" s="413"/>
      <c r="X35" s="413"/>
      <c r="Y35" s="413"/>
      <c r="Z35" s="413"/>
      <c r="AA35" s="413"/>
      <c r="AB35" s="413"/>
      <c r="AC35" s="413"/>
      <c r="AD35" s="413"/>
      <c r="AE35" s="413"/>
      <c r="AF35" s="413"/>
      <c r="AG35" s="413"/>
      <c r="AH35" s="413"/>
      <c r="AI35" s="413"/>
      <c r="AJ35" s="413"/>
      <c r="AK35" s="413"/>
      <c r="AL35" s="413"/>
      <c r="AM35" s="413"/>
      <c r="AN35" s="413"/>
      <c r="AO35" s="413"/>
      <c r="AP35" s="413"/>
      <c r="AQ35" s="413"/>
      <c r="AR35" s="413"/>
      <c r="AS35" s="413"/>
      <c r="AT35" s="413"/>
      <c r="AU35" s="413"/>
      <c r="AV35" s="413"/>
      <c r="AW35" s="413"/>
      <c r="AX35" s="413"/>
      <c r="AY35" s="413"/>
      <c r="AZ35" s="413"/>
      <c r="BA35" s="413"/>
      <c r="BB35" s="413"/>
      <c r="BC35" s="413"/>
      <c r="BD35" s="413"/>
      <c r="BE35" s="413"/>
      <c r="BF35" s="413"/>
      <c r="BG35" s="413"/>
      <c r="BH35" s="413"/>
      <c r="BI35" s="413"/>
      <c r="BJ35" s="413"/>
      <c r="BK35" s="413"/>
      <c r="BL35" s="413"/>
      <c r="BM35" s="413"/>
      <c r="BN35" s="413"/>
      <c r="BO35" s="413"/>
      <c r="BP35" s="413"/>
      <c r="BQ35" s="413"/>
      <c r="BR35" s="413"/>
      <c r="BS35" s="413"/>
      <c r="BT35" s="413"/>
      <c r="BU35" s="413"/>
      <c r="BV35" s="413"/>
      <c r="BW35" s="413"/>
      <c r="BX35" s="413"/>
      <c r="BY35" s="413"/>
      <c r="BZ35" s="413"/>
      <c r="CA35" s="413"/>
      <c r="CB35" s="413"/>
      <c r="CC35" s="413"/>
      <c r="CD35" s="413"/>
      <c r="CE35" s="413"/>
      <c r="CF35" s="413"/>
      <c r="CG35" s="413"/>
      <c r="CH35" s="413"/>
      <c r="CI35" s="413"/>
      <c r="CJ35" s="413"/>
      <c r="CK35" s="413"/>
      <c r="CL35" s="413"/>
      <c r="CM35" s="413"/>
      <c r="CN35" s="413"/>
      <c r="CO35" s="413"/>
      <c r="CP35" s="413"/>
      <c r="CQ35" s="413"/>
      <c r="CR35" s="413"/>
      <c r="CS35" s="413"/>
      <c r="CT35" s="413"/>
      <c r="CU35" s="413"/>
      <c r="CV35" s="413"/>
      <c r="CW35" s="413"/>
      <c r="CX35" s="413"/>
      <c r="CY35" s="413"/>
      <c r="CZ35" s="413"/>
      <c r="DA35" s="413"/>
      <c r="DB35" s="413"/>
      <c r="DC35" s="413"/>
      <c r="DD35" s="413"/>
      <c r="DE35" s="413"/>
      <c r="DF35" s="413"/>
      <c r="DG35" s="413"/>
      <c r="DH35" s="413"/>
      <c r="DI35" s="413"/>
      <c r="DJ35" s="413"/>
      <c r="DK35" s="413"/>
      <c r="DL35" s="413"/>
      <c r="DM35" s="413"/>
      <c r="DN35" s="413"/>
      <c r="DO35" s="413"/>
      <c r="DP35" s="413"/>
      <c r="DQ35" s="413"/>
      <c r="DR35" s="413"/>
      <c r="DS35" s="413"/>
      <c r="DT35" s="413"/>
      <c r="DU35" s="413"/>
      <c r="DV35" s="413"/>
      <c r="DW35" s="413"/>
      <c r="DX35" s="413"/>
      <c r="DY35" s="413"/>
      <c r="DZ35" s="413"/>
      <c r="EA35" s="413"/>
      <c r="EB35" s="413"/>
      <c r="EC35" s="413"/>
      <c r="ED35" s="413"/>
      <c r="EE35" s="413"/>
      <c r="EF35" s="413"/>
      <c r="EG35" s="413"/>
      <c r="EH35" s="413"/>
      <c r="EI35" s="413"/>
      <c r="EJ35" s="413"/>
      <c r="EK35" s="413"/>
      <c r="EL35" s="413"/>
      <c r="EM35" s="413"/>
      <c r="EN35" s="413"/>
      <c r="EO35" s="413"/>
      <c r="EP35" s="413"/>
      <c r="EQ35" s="413"/>
      <c r="ER35" s="413"/>
      <c r="ES35" s="413"/>
      <c r="ET35" s="413"/>
      <c r="EU35" s="413"/>
      <c r="EV35" s="413"/>
      <c r="EW35" s="413"/>
      <c r="EX35" s="413"/>
      <c r="EY35" s="413"/>
      <c r="EZ35" s="413"/>
      <c r="FA35" s="413"/>
      <c r="FB35" s="413"/>
      <c r="FC35" s="413"/>
      <c r="FD35" s="413"/>
      <c r="FE35" s="413"/>
      <c r="FF35" s="413"/>
      <c r="FG35" s="413"/>
      <c r="FH35" s="413"/>
      <c r="FI35" s="413"/>
      <c r="FJ35" s="413"/>
      <c r="FK35" s="413"/>
      <c r="FL35" s="413"/>
      <c r="FM35" s="413"/>
      <c r="FN35" s="413"/>
      <c r="FO35" s="413"/>
      <c r="FP35" s="413"/>
      <c r="FQ35" s="413"/>
      <c r="FR35" s="413"/>
      <c r="FS35" s="413"/>
      <c r="FT35" s="413"/>
      <c r="FU35" s="413"/>
      <c r="FV35" s="413"/>
      <c r="FW35" s="413"/>
      <c r="FX35" s="413"/>
      <c r="FY35" s="413"/>
      <c r="FZ35" s="413"/>
      <c r="GA35" s="413"/>
      <c r="GB35" s="413"/>
      <c r="GC35" s="413"/>
      <c r="GD35" s="413"/>
      <c r="GE35" s="413"/>
      <c r="GF35" s="413"/>
      <c r="GG35" s="413"/>
      <c r="GH35" s="414"/>
      <c r="GI35" s="1"/>
    </row>
    <row r="36" spans="1:191" hidden="1" outlineLevel="1" x14ac:dyDescent="0.75">
      <c r="A36" s="1"/>
      <c r="B36" s="1"/>
      <c r="C36" s="262" t="str">
        <f>IF($E36="custom",MonthlyCF!C36,"")</f>
        <v/>
      </c>
      <c r="D36" s="19" t="str">
        <f>IF($E36="custom",MonthlyCF!D36,"")</f>
        <v/>
      </c>
      <c r="E36" s="411" t="str">
        <f>MonthlyCF!K36</f>
        <v>Bell Curve</v>
      </c>
      <c r="F36" s="412">
        <f t="shared" si="18"/>
        <v>46053</v>
      </c>
      <c r="G36" s="412">
        <f t="shared" si="18"/>
        <v>46053</v>
      </c>
      <c r="H36" s="95">
        <f t="shared" si="19"/>
        <v>0</v>
      </c>
      <c r="I36" s="95" t="str">
        <f t="shared" si="20"/>
        <v/>
      </c>
      <c r="J36" s="413"/>
      <c r="K36" s="413"/>
      <c r="L36" s="413"/>
      <c r="M36" s="413"/>
      <c r="N36" s="413"/>
      <c r="O36" s="413"/>
      <c r="P36" s="413"/>
      <c r="Q36" s="413"/>
      <c r="R36" s="413"/>
      <c r="S36" s="413"/>
      <c r="T36" s="413"/>
      <c r="U36" s="413"/>
      <c r="V36" s="413"/>
      <c r="W36" s="413"/>
      <c r="X36" s="413"/>
      <c r="Y36" s="413"/>
      <c r="Z36" s="413"/>
      <c r="AA36" s="413"/>
      <c r="AB36" s="413"/>
      <c r="AC36" s="413"/>
      <c r="AD36" s="413"/>
      <c r="AE36" s="413"/>
      <c r="AF36" s="413"/>
      <c r="AG36" s="413"/>
      <c r="AH36" s="413"/>
      <c r="AI36" s="413"/>
      <c r="AJ36" s="413"/>
      <c r="AK36" s="413"/>
      <c r="AL36" s="413"/>
      <c r="AM36" s="413"/>
      <c r="AN36" s="413"/>
      <c r="AO36" s="413"/>
      <c r="AP36" s="413"/>
      <c r="AQ36" s="413"/>
      <c r="AR36" s="413"/>
      <c r="AS36" s="413"/>
      <c r="AT36" s="413"/>
      <c r="AU36" s="413"/>
      <c r="AV36" s="413"/>
      <c r="AW36" s="413"/>
      <c r="AX36" s="413"/>
      <c r="AY36" s="413"/>
      <c r="AZ36" s="413"/>
      <c r="BA36" s="413"/>
      <c r="BB36" s="413"/>
      <c r="BC36" s="413"/>
      <c r="BD36" s="413"/>
      <c r="BE36" s="413"/>
      <c r="BF36" s="413"/>
      <c r="BG36" s="413"/>
      <c r="BH36" s="413"/>
      <c r="BI36" s="413"/>
      <c r="BJ36" s="413"/>
      <c r="BK36" s="413"/>
      <c r="BL36" s="413"/>
      <c r="BM36" s="413"/>
      <c r="BN36" s="413"/>
      <c r="BO36" s="413"/>
      <c r="BP36" s="413"/>
      <c r="BQ36" s="413"/>
      <c r="BR36" s="413"/>
      <c r="BS36" s="413"/>
      <c r="BT36" s="413"/>
      <c r="BU36" s="413"/>
      <c r="BV36" s="413"/>
      <c r="BW36" s="413"/>
      <c r="BX36" s="413"/>
      <c r="BY36" s="413"/>
      <c r="BZ36" s="413"/>
      <c r="CA36" s="413"/>
      <c r="CB36" s="413"/>
      <c r="CC36" s="413"/>
      <c r="CD36" s="413"/>
      <c r="CE36" s="413"/>
      <c r="CF36" s="413"/>
      <c r="CG36" s="413"/>
      <c r="CH36" s="413"/>
      <c r="CI36" s="413"/>
      <c r="CJ36" s="413"/>
      <c r="CK36" s="413"/>
      <c r="CL36" s="413"/>
      <c r="CM36" s="413"/>
      <c r="CN36" s="413"/>
      <c r="CO36" s="413"/>
      <c r="CP36" s="413"/>
      <c r="CQ36" s="413"/>
      <c r="CR36" s="413"/>
      <c r="CS36" s="413"/>
      <c r="CT36" s="413"/>
      <c r="CU36" s="413"/>
      <c r="CV36" s="413"/>
      <c r="CW36" s="413"/>
      <c r="CX36" s="413"/>
      <c r="CY36" s="413"/>
      <c r="CZ36" s="413"/>
      <c r="DA36" s="413"/>
      <c r="DB36" s="413"/>
      <c r="DC36" s="413"/>
      <c r="DD36" s="413"/>
      <c r="DE36" s="413"/>
      <c r="DF36" s="413"/>
      <c r="DG36" s="413"/>
      <c r="DH36" s="413"/>
      <c r="DI36" s="413"/>
      <c r="DJ36" s="413"/>
      <c r="DK36" s="413"/>
      <c r="DL36" s="413"/>
      <c r="DM36" s="413"/>
      <c r="DN36" s="413"/>
      <c r="DO36" s="413"/>
      <c r="DP36" s="413"/>
      <c r="DQ36" s="413"/>
      <c r="DR36" s="413"/>
      <c r="DS36" s="413"/>
      <c r="DT36" s="413"/>
      <c r="DU36" s="413"/>
      <c r="DV36" s="413"/>
      <c r="DW36" s="413"/>
      <c r="DX36" s="413"/>
      <c r="DY36" s="413"/>
      <c r="DZ36" s="413"/>
      <c r="EA36" s="413"/>
      <c r="EB36" s="413"/>
      <c r="EC36" s="413"/>
      <c r="ED36" s="413"/>
      <c r="EE36" s="413"/>
      <c r="EF36" s="413"/>
      <c r="EG36" s="413"/>
      <c r="EH36" s="413"/>
      <c r="EI36" s="413"/>
      <c r="EJ36" s="413"/>
      <c r="EK36" s="413"/>
      <c r="EL36" s="413"/>
      <c r="EM36" s="413"/>
      <c r="EN36" s="413"/>
      <c r="EO36" s="413"/>
      <c r="EP36" s="413"/>
      <c r="EQ36" s="413"/>
      <c r="ER36" s="413"/>
      <c r="ES36" s="413"/>
      <c r="ET36" s="413"/>
      <c r="EU36" s="413"/>
      <c r="EV36" s="413"/>
      <c r="EW36" s="413"/>
      <c r="EX36" s="413"/>
      <c r="EY36" s="413"/>
      <c r="EZ36" s="413"/>
      <c r="FA36" s="413"/>
      <c r="FB36" s="413"/>
      <c r="FC36" s="413"/>
      <c r="FD36" s="413"/>
      <c r="FE36" s="413"/>
      <c r="FF36" s="413"/>
      <c r="FG36" s="413"/>
      <c r="FH36" s="413"/>
      <c r="FI36" s="413"/>
      <c r="FJ36" s="413"/>
      <c r="FK36" s="413"/>
      <c r="FL36" s="413"/>
      <c r="FM36" s="413"/>
      <c r="FN36" s="413"/>
      <c r="FO36" s="413"/>
      <c r="FP36" s="413"/>
      <c r="FQ36" s="413"/>
      <c r="FR36" s="413"/>
      <c r="FS36" s="413"/>
      <c r="FT36" s="413"/>
      <c r="FU36" s="413"/>
      <c r="FV36" s="413"/>
      <c r="FW36" s="413"/>
      <c r="FX36" s="413"/>
      <c r="FY36" s="413"/>
      <c r="FZ36" s="413"/>
      <c r="GA36" s="413"/>
      <c r="GB36" s="413"/>
      <c r="GC36" s="413"/>
      <c r="GD36" s="413"/>
      <c r="GE36" s="413"/>
      <c r="GF36" s="413"/>
      <c r="GG36" s="413"/>
      <c r="GH36" s="414"/>
      <c r="GI36" s="1"/>
    </row>
    <row r="37" spans="1:191" hidden="1" outlineLevel="1" x14ac:dyDescent="0.75">
      <c r="A37" s="1"/>
      <c r="B37" s="1"/>
      <c r="C37" s="262" t="str">
        <f>IF($E37="custom",MonthlyCF!C37,"")</f>
        <v/>
      </c>
      <c r="D37" s="19" t="str">
        <f>IF($E37="custom",MonthlyCF!D37,"")</f>
        <v/>
      </c>
      <c r="E37" s="411" t="str">
        <f>MonthlyCF!K37</f>
        <v>Bell Curve</v>
      </c>
      <c r="F37" s="412">
        <f t="shared" si="18"/>
        <v>46053</v>
      </c>
      <c r="G37" s="412">
        <f t="shared" si="18"/>
        <v>46053</v>
      </c>
      <c r="H37" s="95">
        <f t="shared" si="19"/>
        <v>0</v>
      </c>
      <c r="I37" s="95" t="str">
        <f t="shared" si="20"/>
        <v/>
      </c>
      <c r="J37" s="413"/>
      <c r="K37" s="413"/>
      <c r="L37" s="413"/>
      <c r="M37" s="413"/>
      <c r="N37" s="413"/>
      <c r="O37" s="413"/>
      <c r="P37" s="413"/>
      <c r="Q37" s="413"/>
      <c r="R37" s="413"/>
      <c r="S37" s="413"/>
      <c r="T37" s="413"/>
      <c r="U37" s="413"/>
      <c r="V37" s="413"/>
      <c r="W37" s="413"/>
      <c r="X37" s="413"/>
      <c r="Y37" s="413"/>
      <c r="Z37" s="413"/>
      <c r="AA37" s="413"/>
      <c r="AB37" s="413"/>
      <c r="AC37" s="413"/>
      <c r="AD37" s="413"/>
      <c r="AE37" s="413"/>
      <c r="AF37" s="413"/>
      <c r="AG37" s="413"/>
      <c r="AH37" s="413"/>
      <c r="AI37" s="413"/>
      <c r="AJ37" s="413"/>
      <c r="AK37" s="413"/>
      <c r="AL37" s="413"/>
      <c r="AM37" s="413"/>
      <c r="AN37" s="413"/>
      <c r="AO37" s="413"/>
      <c r="AP37" s="413"/>
      <c r="AQ37" s="413"/>
      <c r="AR37" s="413"/>
      <c r="AS37" s="413"/>
      <c r="AT37" s="413"/>
      <c r="AU37" s="413"/>
      <c r="AV37" s="413"/>
      <c r="AW37" s="413"/>
      <c r="AX37" s="413"/>
      <c r="AY37" s="413"/>
      <c r="AZ37" s="413"/>
      <c r="BA37" s="413"/>
      <c r="BB37" s="413"/>
      <c r="BC37" s="413"/>
      <c r="BD37" s="413"/>
      <c r="BE37" s="413"/>
      <c r="BF37" s="413"/>
      <c r="BG37" s="413"/>
      <c r="BH37" s="413"/>
      <c r="BI37" s="413"/>
      <c r="BJ37" s="413"/>
      <c r="BK37" s="413"/>
      <c r="BL37" s="413"/>
      <c r="BM37" s="413"/>
      <c r="BN37" s="413"/>
      <c r="BO37" s="413"/>
      <c r="BP37" s="413"/>
      <c r="BQ37" s="413"/>
      <c r="BR37" s="413"/>
      <c r="BS37" s="413"/>
      <c r="BT37" s="413"/>
      <c r="BU37" s="413"/>
      <c r="BV37" s="413"/>
      <c r="BW37" s="413"/>
      <c r="BX37" s="413"/>
      <c r="BY37" s="413"/>
      <c r="BZ37" s="413"/>
      <c r="CA37" s="413"/>
      <c r="CB37" s="413"/>
      <c r="CC37" s="413"/>
      <c r="CD37" s="413"/>
      <c r="CE37" s="413"/>
      <c r="CF37" s="413"/>
      <c r="CG37" s="413"/>
      <c r="CH37" s="413"/>
      <c r="CI37" s="413"/>
      <c r="CJ37" s="413"/>
      <c r="CK37" s="413"/>
      <c r="CL37" s="413"/>
      <c r="CM37" s="413"/>
      <c r="CN37" s="413"/>
      <c r="CO37" s="413"/>
      <c r="CP37" s="413"/>
      <c r="CQ37" s="413"/>
      <c r="CR37" s="413"/>
      <c r="CS37" s="413"/>
      <c r="CT37" s="413"/>
      <c r="CU37" s="413"/>
      <c r="CV37" s="413"/>
      <c r="CW37" s="413"/>
      <c r="CX37" s="413"/>
      <c r="CY37" s="413"/>
      <c r="CZ37" s="413"/>
      <c r="DA37" s="413"/>
      <c r="DB37" s="413"/>
      <c r="DC37" s="413"/>
      <c r="DD37" s="413"/>
      <c r="DE37" s="413"/>
      <c r="DF37" s="413"/>
      <c r="DG37" s="413"/>
      <c r="DH37" s="413"/>
      <c r="DI37" s="413"/>
      <c r="DJ37" s="413"/>
      <c r="DK37" s="413"/>
      <c r="DL37" s="413"/>
      <c r="DM37" s="413"/>
      <c r="DN37" s="413"/>
      <c r="DO37" s="413"/>
      <c r="DP37" s="413"/>
      <c r="DQ37" s="413"/>
      <c r="DR37" s="413"/>
      <c r="DS37" s="413"/>
      <c r="DT37" s="413"/>
      <c r="DU37" s="413"/>
      <c r="DV37" s="413"/>
      <c r="DW37" s="413"/>
      <c r="DX37" s="413"/>
      <c r="DY37" s="413"/>
      <c r="DZ37" s="413"/>
      <c r="EA37" s="413"/>
      <c r="EB37" s="413"/>
      <c r="EC37" s="413"/>
      <c r="ED37" s="413"/>
      <c r="EE37" s="413"/>
      <c r="EF37" s="413"/>
      <c r="EG37" s="413"/>
      <c r="EH37" s="413"/>
      <c r="EI37" s="413"/>
      <c r="EJ37" s="413"/>
      <c r="EK37" s="413"/>
      <c r="EL37" s="413"/>
      <c r="EM37" s="413"/>
      <c r="EN37" s="413"/>
      <c r="EO37" s="413"/>
      <c r="EP37" s="413"/>
      <c r="EQ37" s="413"/>
      <c r="ER37" s="413"/>
      <c r="ES37" s="413"/>
      <c r="ET37" s="413"/>
      <c r="EU37" s="413"/>
      <c r="EV37" s="413"/>
      <c r="EW37" s="413"/>
      <c r="EX37" s="413"/>
      <c r="EY37" s="413"/>
      <c r="EZ37" s="413"/>
      <c r="FA37" s="413"/>
      <c r="FB37" s="413"/>
      <c r="FC37" s="413"/>
      <c r="FD37" s="413"/>
      <c r="FE37" s="413"/>
      <c r="FF37" s="413"/>
      <c r="FG37" s="413"/>
      <c r="FH37" s="413"/>
      <c r="FI37" s="413"/>
      <c r="FJ37" s="413"/>
      <c r="FK37" s="413"/>
      <c r="FL37" s="413"/>
      <c r="FM37" s="413"/>
      <c r="FN37" s="413"/>
      <c r="FO37" s="413"/>
      <c r="FP37" s="413"/>
      <c r="FQ37" s="413"/>
      <c r="FR37" s="413"/>
      <c r="FS37" s="413"/>
      <c r="FT37" s="413"/>
      <c r="FU37" s="413"/>
      <c r="FV37" s="413"/>
      <c r="FW37" s="413"/>
      <c r="FX37" s="413"/>
      <c r="FY37" s="413"/>
      <c r="FZ37" s="413"/>
      <c r="GA37" s="413"/>
      <c r="GB37" s="413"/>
      <c r="GC37" s="413"/>
      <c r="GD37" s="413"/>
      <c r="GE37" s="413"/>
      <c r="GF37" s="413"/>
      <c r="GG37" s="413"/>
      <c r="GH37" s="414"/>
      <c r="GI37" s="1"/>
    </row>
    <row r="38" spans="1:191" hidden="1" outlineLevel="1" x14ac:dyDescent="0.75">
      <c r="A38" s="1"/>
      <c r="B38" s="1"/>
      <c r="C38" s="319"/>
      <c r="D38" s="19"/>
      <c r="E38" s="407"/>
      <c r="F38" s="407"/>
      <c r="G38" s="407"/>
      <c r="H38" s="408"/>
      <c r="I38" s="408"/>
      <c r="J38" s="409"/>
      <c r="K38" s="409"/>
      <c r="L38" s="409"/>
      <c r="M38" s="409"/>
      <c r="N38" s="409"/>
      <c r="O38" s="409"/>
      <c r="P38" s="409"/>
      <c r="Q38" s="409"/>
      <c r="R38" s="409"/>
      <c r="S38" s="409"/>
      <c r="T38" s="409"/>
      <c r="U38" s="409"/>
      <c r="V38" s="409"/>
      <c r="W38" s="409"/>
      <c r="X38" s="409"/>
      <c r="Y38" s="409"/>
      <c r="Z38" s="409"/>
      <c r="AA38" s="409"/>
      <c r="AB38" s="409"/>
      <c r="AC38" s="409"/>
      <c r="AD38" s="409"/>
      <c r="AE38" s="409"/>
      <c r="AF38" s="409"/>
      <c r="AG38" s="409"/>
      <c r="AH38" s="409"/>
      <c r="AI38" s="409"/>
      <c r="AJ38" s="409"/>
      <c r="AK38" s="409"/>
      <c r="AL38" s="409"/>
      <c r="AM38" s="409"/>
      <c r="AN38" s="409"/>
      <c r="AO38" s="409"/>
      <c r="AP38" s="409"/>
      <c r="AQ38" s="409"/>
      <c r="AR38" s="409"/>
      <c r="AS38" s="409"/>
      <c r="AT38" s="409"/>
      <c r="AU38" s="409"/>
      <c r="AV38" s="409"/>
      <c r="AW38" s="409"/>
      <c r="AX38" s="409"/>
      <c r="AY38" s="409"/>
      <c r="AZ38" s="409"/>
      <c r="BA38" s="409"/>
      <c r="BB38" s="409"/>
      <c r="BC38" s="409"/>
      <c r="BD38" s="409"/>
      <c r="BE38" s="409"/>
      <c r="BF38" s="409"/>
      <c r="BG38" s="409"/>
      <c r="BH38" s="409"/>
      <c r="BI38" s="409"/>
      <c r="BJ38" s="409"/>
      <c r="BK38" s="409"/>
      <c r="BL38" s="409"/>
      <c r="BM38" s="409"/>
      <c r="BN38" s="409"/>
      <c r="BO38" s="409"/>
      <c r="BP38" s="409"/>
      <c r="BQ38" s="409"/>
      <c r="BR38" s="409"/>
      <c r="BS38" s="409"/>
      <c r="BT38" s="409"/>
      <c r="BU38" s="409"/>
      <c r="BV38" s="409"/>
      <c r="BW38" s="409"/>
      <c r="BX38" s="409"/>
      <c r="BY38" s="409"/>
      <c r="BZ38" s="409"/>
      <c r="CA38" s="409"/>
      <c r="CB38" s="409"/>
      <c r="CC38" s="409"/>
      <c r="CD38" s="409"/>
      <c r="CE38" s="409"/>
      <c r="CF38" s="409"/>
      <c r="CG38" s="409"/>
      <c r="CH38" s="409"/>
      <c r="CI38" s="409"/>
      <c r="CJ38" s="409"/>
      <c r="CK38" s="409"/>
      <c r="CL38" s="409"/>
      <c r="CM38" s="409"/>
      <c r="CN38" s="409"/>
      <c r="CO38" s="409"/>
      <c r="CP38" s="409"/>
      <c r="CQ38" s="409"/>
      <c r="CR38" s="409"/>
      <c r="CS38" s="409"/>
      <c r="CT38" s="409"/>
      <c r="CU38" s="409"/>
      <c r="CV38" s="409"/>
      <c r="CW38" s="409"/>
      <c r="CX38" s="409"/>
      <c r="CY38" s="409"/>
      <c r="CZ38" s="409"/>
      <c r="DA38" s="409"/>
      <c r="DB38" s="409"/>
      <c r="DC38" s="409"/>
      <c r="DD38" s="409"/>
      <c r="DE38" s="409"/>
      <c r="DF38" s="409"/>
      <c r="DG38" s="409"/>
      <c r="DH38" s="409"/>
      <c r="DI38" s="409"/>
      <c r="DJ38" s="409"/>
      <c r="DK38" s="409"/>
      <c r="DL38" s="409"/>
      <c r="DM38" s="409"/>
      <c r="DN38" s="409"/>
      <c r="DO38" s="409"/>
      <c r="DP38" s="409"/>
      <c r="DQ38" s="409"/>
      <c r="DR38" s="409"/>
      <c r="DS38" s="409"/>
      <c r="DT38" s="409"/>
      <c r="DU38" s="409"/>
      <c r="DV38" s="409"/>
      <c r="DW38" s="409"/>
      <c r="DX38" s="409"/>
      <c r="DY38" s="409"/>
      <c r="DZ38" s="409"/>
      <c r="EA38" s="409"/>
      <c r="EB38" s="409"/>
      <c r="EC38" s="409"/>
      <c r="ED38" s="409"/>
      <c r="EE38" s="409"/>
      <c r="EF38" s="409"/>
      <c r="EG38" s="409"/>
      <c r="EH38" s="409"/>
      <c r="EI38" s="409"/>
      <c r="EJ38" s="409"/>
      <c r="EK38" s="409"/>
      <c r="EL38" s="409"/>
      <c r="EM38" s="409"/>
      <c r="EN38" s="409"/>
      <c r="EO38" s="409"/>
      <c r="EP38" s="409"/>
      <c r="EQ38" s="409"/>
      <c r="ER38" s="409"/>
      <c r="ES38" s="409"/>
      <c r="ET38" s="409"/>
      <c r="EU38" s="409"/>
      <c r="EV38" s="409"/>
      <c r="EW38" s="409"/>
      <c r="EX38" s="409"/>
      <c r="EY38" s="409"/>
      <c r="EZ38" s="409"/>
      <c r="FA38" s="409"/>
      <c r="FB38" s="409"/>
      <c r="FC38" s="409"/>
      <c r="FD38" s="409"/>
      <c r="FE38" s="409"/>
      <c r="FF38" s="409"/>
      <c r="FG38" s="409"/>
      <c r="FH38" s="409"/>
      <c r="FI38" s="409"/>
      <c r="FJ38" s="409"/>
      <c r="FK38" s="409"/>
      <c r="FL38" s="409"/>
      <c r="FM38" s="409"/>
      <c r="FN38" s="409"/>
      <c r="FO38" s="409"/>
      <c r="FP38" s="409"/>
      <c r="FQ38" s="409"/>
      <c r="FR38" s="409"/>
      <c r="FS38" s="409"/>
      <c r="FT38" s="409"/>
      <c r="FU38" s="409"/>
      <c r="FV38" s="409"/>
      <c r="FW38" s="409"/>
      <c r="FX38" s="409"/>
      <c r="FY38" s="409"/>
      <c r="FZ38" s="409"/>
      <c r="GA38" s="409"/>
      <c r="GB38" s="409"/>
      <c r="GC38" s="409"/>
      <c r="GD38" s="409"/>
      <c r="GE38" s="409"/>
      <c r="GF38" s="409"/>
      <c r="GG38" s="409"/>
      <c r="GH38" s="410"/>
      <c r="GI38" s="1"/>
    </row>
    <row r="39" spans="1:191" collapsed="1" x14ac:dyDescent="0.75">
      <c r="A39" s="1"/>
      <c r="B39" s="1"/>
      <c r="C39" s="328" t="str">
        <f>IF(Budget!T10="","",Budget!T10)</f>
        <v>Soft Costs</v>
      </c>
      <c r="D39" s="21"/>
      <c r="E39" s="407"/>
      <c r="F39" s="407"/>
      <c r="G39" s="407"/>
      <c r="H39" s="408"/>
      <c r="I39" s="408"/>
      <c r="J39" s="409"/>
      <c r="K39" s="409"/>
      <c r="L39" s="409"/>
      <c r="M39" s="409"/>
      <c r="N39" s="409"/>
      <c r="O39" s="409"/>
      <c r="P39" s="409"/>
      <c r="Q39" s="409"/>
      <c r="R39" s="409"/>
      <c r="S39" s="409"/>
      <c r="T39" s="409"/>
      <c r="U39" s="409"/>
      <c r="V39" s="409"/>
      <c r="W39" s="409"/>
      <c r="X39" s="409"/>
      <c r="Y39" s="409"/>
      <c r="Z39" s="409"/>
      <c r="AA39" s="409"/>
      <c r="AB39" s="409"/>
      <c r="AC39" s="409"/>
      <c r="AD39" s="409"/>
      <c r="AE39" s="409"/>
      <c r="AF39" s="409"/>
      <c r="AG39" s="409"/>
      <c r="AH39" s="409"/>
      <c r="AI39" s="409"/>
      <c r="AJ39" s="409"/>
      <c r="AK39" s="409"/>
      <c r="AL39" s="409"/>
      <c r="AM39" s="409"/>
      <c r="AN39" s="409"/>
      <c r="AO39" s="409"/>
      <c r="AP39" s="409"/>
      <c r="AQ39" s="409"/>
      <c r="AR39" s="409"/>
      <c r="AS39" s="409"/>
      <c r="AT39" s="409"/>
      <c r="AU39" s="409"/>
      <c r="AV39" s="409"/>
      <c r="AW39" s="409"/>
      <c r="AX39" s="409"/>
      <c r="AY39" s="409"/>
      <c r="AZ39" s="409"/>
      <c r="BA39" s="409"/>
      <c r="BB39" s="409"/>
      <c r="BC39" s="409"/>
      <c r="BD39" s="409"/>
      <c r="BE39" s="409"/>
      <c r="BF39" s="409"/>
      <c r="BG39" s="409"/>
      <c r="BH39" s="409"/>
      <c r="BI39" s="409"/>
      <c r="BJ39" s="409"/>
      <c r="BK39" s="409"/>
      <c r="BL39" s="409"/>
      <c r="BM39" s="409"/>
      <c r="BN39" s="409"/>
      <c r="BO39" s="409"/>
      <c r="BP39" s="409"/>
      <c r="BQ39" s="409"/>
      <c r="BR39" s="409"/>
      <c r="BS39" s="409"/>
      <c r="BT39" s="409"/>
      <c r="BU39" s="409"/>
      <c r="BV39" s="409"/>
      <c r="BW39" s="409"/>
      <c r="BX39" s="409"/>
      <c r="BY39" s="409"/>
      <c r="BZ39" s="409"/>
      <c r="CA39" s="409"/>
      <c r="CB39" s="409"/>
      <c r="CC39" s="409"/>
      <c r="CD39" s="409"/>
      <c r="CE39" s="409"/>
      <c r="CF39" s="409"/>
      <c r="CG39" s="409"/>
      <c r="CH39" s="409"/>
      <c r="CI39" s="409"/>
      <c r="CJ39" s="409"/>
      <c r="CK39" s="409"/>
      <c r="CL39" s="409"/>
      <c r="CM39" s="409"/>
      <c r="CN39" s="409"/>
      <c r="CO39" s="409"/>
      <c r="CP39" s="409"/>
      <c r="CQ39" s="409"/>
      <c r="CR39" s="409"/>
      <c r="CS39" s="409"/>
      <c r="CT39" s="409"/>
      <c r="CU39" s="409"/>
      <c r="CV39" s="409"/>
      <c r="CW39" s="409"/>
      <c r="CX39" s="409"/>
      <c r="CY39" s="409"/>
      <c r="CZ39" s="409"/>
      <c r="DA39" s="409"/>
      <c r="DB39" s="409"/>
      <c r="DC39" s="409"/>
      <c r="DD39" s="409"/>
      <c r="DE39" s="409"/>
      <c r="DF39" s="409"/>
      <c r="DG39" s="409"/>
      <c r="DH39" s="409"/>
      <c r="DI39" s="409"/>
      <c r="DJ39" s="409"/>
      <c r="DK39" s="409"/>
      <c r="DL39" s="409"/>
      <c r="DM39" s="409"/>
      <c r="DN39" s="409"/>
      <c r="DO39" s="409"/>
      <c r="DP39" s="409"/>
      <c r="DQ39" s="409"/>
      <c r="DR39" s="409"/>
      <c r="DS39" s="409"/>
      <c r="DT39" s="409"/>
      <c r="DU39" s="409"/>
      <c r="DV39" s="409"/>
      <c r="DW39" s="409"/>
      <c r="DX39" s="409"/>
      <c r="DY39" s="409"/>
      <c r="DZ39" s="409"/>
      <c r="EA39" s="409"/>
      <c r="EB39" s="409"/>
      <c r="EC39" s="409"/>
      <c r="ED39" s="409"/>
      <c r="EE39" s="409"/>
      <c r="EF39" s="409"/>
      <c r="EG39" s="409"/>
      <c r="EH39" s="409"/>
      <c r="EI39" s="409"/>
      <c r="EJ39" s="409"/>
      <c r="EK39" s="409"/>
      <c r="EL39" s="409"/>
      <c r="EM39" s="409"/>
      <c r="EN39" s="409"/>
      <c r="EO39" s="409"/>
      <c r="EP39" s="409"/>
      <c r="EQ39" s="409"/>
      <c r="ER39" s="409"/>
      <c r="ES39" s="409"/>
      <c r="ET39" s="409"/>
      <c r="EU39" s="409"/>
      <c r="EV39" s="409"/>
      <c r="EW39" s="409"/>
      <c r="EX39" s="409"/>
      <c r="EY39" s="409"/>
      <c r="EZ39" s="409"/>
      <c r="FA39" s="409"/>
      <c r="FB39" s="409"/>
      <c r="FC39" s="409"/>
      <c r="FD39" s="409"/>
      <c r="FE39" s="409"/>
      <c r="FF39" s="409"/>
      <c r="FG39" s="409"/>
      <c r="FH39" s="409"/>
      <c r="FI39" s="409"/>
      <c r="FJ39" s="409"/>
      <c r="FK39" s="409"/>
      <c r="FL39" s="409"/>
      <c r="FM39" s="409"/>
      <c r="FN39" s="409"/>
      <c r="FO39" s="409"/>
      <c r="FP39" s="409"/>
      <c r="FQ39" s="409"/>
      <c r="FR39" s="409"/>
      <c r="FS39" s="409"/>
      <c r="FT39" s="409"/>
      <c r="FU39" s="409"/>
      <c r="FV39" s="409"/>
      <c r="FW39" s="409"/>
      <c r="FX39" s="409"/>
      <c r="FY39" s="409"/>
      <c r="FZ39" s="409"/>
      <c r="GA39" s="409"/>
      <c r="GB39" s="409"/>
      <c r="GC39" s="409"/>
      <c r="GD39" s="409"/>
      <c r="GE39" s="409"/>
      <c r="GF39" s="409"/>
      <c r="GG39" s="409"/>
      <c r="GH39" s="410"/>
      <c r="GI39" s="1"/>
    </row>
    <row r="40" spans="1:191" outlineLevel="1" x14ac:dyDescent="0.75">
      <c r="A40" s="1"/>
      <c r="B40" s="1"/>
      <c r="C40" s="262" t="str">
        <f>IF($E40="custom",MonthlyCF!C40,"")</f>
        <v/>
      </c>
      <c r="D40" s="19" t="str">
        <f>IF($E40="custom",MonthlyCF!D40,"")</f>
        <v/>
      </c>
      <c r="E40" s="411" t="str">
        <f>MonthlyCF!K40</f>
        <v>Steady Growth</v>
      </c>
      <c r="F40" s="412">
        <f t="shared" ref="F40:G67" si="21">IFERROR(INDEX($J$8:$GH$8,MATCH(G222,$J$6:$GH$6,0)),"")</f>
        <v>46053</v>
      </c>
      <c r="G40" s="412">
        <f t="shared" si="21"/>
        <v>46053</v>
      </c>
      <c r="H40" s="95">
        <f t="shared" ref="H40:H67" si="22">SUM(J40:GH40)</f>
        <v>0</v>
      </c>
      <c r="I40" s="95" t="str">
        <f t="shared" ref="I40:I67" si="23">IF(E40="custom",D40-H40,"")</f>
        <v/>
      </c>
      <c r="J40" s="413"/>
      <c r="K40" s="413"/>
      <c r="L40" s="413"/>
      <c r="M40" s="413"/>
      <c r="N40" s="413"/>
      <c r="O40" s="413"/>
      <c r="P40" s="413"/>
      <c r="Q40" s="413"/>
      <c r="R40" s="413"/>
      <c r="S40" s="413"/>
      <c r="T40" s="413"/>
      <c r="U40" s="413"/>
      <c r="V40" s="413"/>
      <c r="W40" s="413"/>
      <c r="X40" s="413"/>
      <c r="Y40" s="413"/>
      <c r="Z40" s="413"/>
      <c r="AA40" s="413"/>
      <c r="AB40" s="413"/>
      <c r="AC40" s="413"/>
      <c r="AD40" s="413"/>
      <c r="AE40" s="413"/>
      <c r="AF40" s="413"/>
      <c r="AG40" s="413"/>
      <c r="AH40" s="413"/>
      <c r="AI40" s="413"/>
      <c r="AJ40" s="413"/>
      <c r="AK40" s="413"/>
      <c r="AL40" s="413"/>
      <c r="AM40" s="413"/>
      <c r="AN40" s="413"/>
      <c r="AO40" s="413"/>
      <c r="AP40" s="413"/>
      <c r="AQ40" s="413"/>
      <c r="AR40" s="413"/>
      <c r="AS40" s="413"/>
      <c r="AT40" s="413"/>
      <c r="AU40" s="413"/>
      <c r="AV40" s="413"/>
      <c r="AW40" s="413"/>
      <c r="AX40" s="413"/>
      <c r="AY40" s="413"/>
      <c r="AZ40" s="413"/>
      <c r="BA40" s="413"/>
      <c r="BB40" s="413"/>
      <c r="BC40" s="413"/>
      <c r="BD40" s="413"/>
      <c r="BE40" s="413"/>
      <c r="BF40" s="413"/>
      <c r="BG40" s="413"/>
      <c r="BH40" s="413"/>
      <c r="BI40" s="413"/>
      <c r="BJ40" s="413"/>
      <c r="BK40" s="413"/>
      <c r="BL40" s="413"/>
      <c r="BM40" s="413"/>
      <c r="BN40" s="413"/>
      <c r="BO40" s="413"/>
      <c r="BP40" s="413"/>
      <c r="BQ40" s="413"/>
      <c r="BR40" s="413"/>
      <c r="BS40" s="413"/>
      <c r="BT40" s="413"/>
      <c r="BU40" s="413"/>
      <c r="BV40" s="413"/>
      <c r="BW40" s="413"/>
      <c r="BX40" s="413"/>
      <c r="BY40" s="413"/>
      <c r="BZ40" s="413"/>
      <c r="CA40" s="413"/>
      <c r="CB40" s="413"/>
      <c r="CC40" s="413"/>
      <c r="CD40" s="413"/>
      <c r="CE40" s="413"/>
      <c r="CF40" s="413"/>
      <c r="CG40" s="413"/>
      <c r="CH40" s="413"/>
      <c r="CI40" s="413"/>
      <c r="CJ40" s="413"/>
      <c r="CK40" s="413"/>
      <c r="CL40" s="413"/>
      <c r="CM40" s="413"/>
      <c r="CN40" s="413"/>
      <c r="CO40" s="413"/>
      <c r="CP40" s="413"/>
      <c r="CQ40" s="413"/>
      <c r="CR40" s="413"/>
      <c r="CS40" s="413"/>
      <c r="CT40" s="413"/>
      <c r="CU40" s="413"/>
      <c r="CV40" s="413"/>
      <c r="CW40" s="413"/>
      <c r="CX40" s="413"/>
      <c r="CY40" s="413"/>
      <c r="CZ40" s="413"/>
      <c r="DA40" s="413"/>
      <c r="DB40" s="413"/>
      <c r="DC40" s="413"/>
      <c r="DD40" s="413"/>
      <c r="DE40" s="413"/>
      <c r="DF40" s="413"/>
      <c r="DG40" s="413"/>
      <c r="DH40" s="413"/>
      <c r="DI40" s="413"/>
      <c r="DJ40" s="413"/>
      <c r="DK40" s="413"/>
      <c r="DL40" s="413"/>
      <c r="DM40" s="413"/>
      <c r="DN40" s="413"/>
      <c r="DO40" s="413"/>
      <c r="DP40" s="413"/>
      <c r="DQ40" s="413"/>
      <c r="DR40" s="413"/>
      <c r="DS40" s="413"/>
      <c r="DT40" s="413"/>
      <c r="DU40" s="413"/>
      <c r="DV40" s="413"/>
      <c r="DW40" s="413"/>
      <c r="DX40" s="413"/>
      <c r="DY40" s="413"/>
      <c r="DZ40" s="413"/>
      <c r="EA40" s="413"/>
      <c r="EB40" s="413"/>
      <c r="EC40" s="413"/>
      <c r="ED40" s="413"/>
      <c r="EE40" s="413"/>
      <c r="EF40" s="413"/>
      <c r="EG40" s="413"/>
      <c r="EH40" s="413"/>
      <c r="EI40" s="413"/>
      <c r="EJ40" s="413"/>
      <c r="EK40" s="413"/>
      <c r="EL40" s="413"/>
      <c r="EM40" s="413"/>
      <c r="EN40" s="413"/>
      <c r="EO40" s="413"/>
      <c r="EP40" s="413"/>
      <c r="EQ40" s="413"/>
      <c r="ER40" s="413"/>
      <c r="ES40" s="413"/>
      <c r="ET40" s="413"/>
      <c r="EU40" s="413"/>
      <c r="EV40" s="413"/>
      <c r="EW40" s="413"/>
      <c r="EX40" s="413"/>
      <c r="EY40" s="413"/>
      <c r="EZ40" s="413"/>
      <c r="FA40" s="413"/>
      <c r="FB40" s="413"/>
      <c r="FC40" s="413"/>
      <c r="FD40" s="413"/>
      <c r="FE40" s="413"/>
      <c r="FF40" s="413"/>
      <c r="FG40" s="413"/>
      <c r="FH40" s="413"/>
      <c r="FI40" s="413"/>
      <c r="FJ40" s="413"/>
      <c r="FK40" s="413"/>
      <c r="FL40" s="413"/>
      <c r="FM40" s="413"/>
      <c r="FN40" s="413"/>
      <c r="FO40" s="413"/>
      <c r="FP40" s="413"/>
      <c r="FQ40" s="413"/>
      <c r="FR40" s="413"/>
      <c r="FS40" s="413"/>
      <c r="FT40" s="413"/>
      <c r="FU40" s="413"/>
      <c r="FV40" s="413"/>
      <c r="FW40" s="413"/>
      <c r="FX40" s="413"/>
      <c r="FY40" s="413"/>
      <c r="FZ40" s="413"/>
      <c r="GA40" s="413"/>
      <c r="GB40" s="413"/>
      <c r="GC40" s="413"/>
      <c r="GD40" s="413"/>
      <c r="GE40" s="413"/>
      <c r="GF40" s="413"/>
      <c r="GG40" s="413"/>
      <c r="GH40" s="414"/>
      <c r="GI40" s="1"/>
    </row>
    <row r="41" spans="1:191" outlineLevel="1" x14ac:dyDescent="0.75">
      <c r="A41" s="1"/>
      <c r="B41" s="1"/>
      <c r="C41" s="262" t="str">
        <f>IF($E41="custom",MonthlyCF!C41,"")</f>
        <v/>
      </c>
      <c r="D41" s="19" t="str">
        <f>IF($E41="custom",MonthlyCF!D41,"")</f>
        <v/>
      </c>
      <c r="E41" s="411" t="str">
        <f>MonthlyCF!K41</f>
        <v>Bell Curve</v>
      </c>
      <c r="F41" s="412">
        <f t="shared" si="21"/>
        <v>46053</v>
      </c>
      <c r="G41" s="412">
        <f t="shared" si="21"/>
        <v>46053</v>
      </c>
      <c r="H41" s="95">
        <f t="shared" si="22"/>
        <v>0</v>
      </c>
      <c r="I41" s="95" t="str">
        <f t="shared" si="23"/>
        <v/>
      </c>
      <c r="J41" s="413"/>
      <c r="K41" s="413"/>
      <c r="L41" s="413"/>
      <c r="M41" s="413"/>
      <c r="N41" s="413"/>
      <c r="O41" s="413"/>
      <c r="P41" s="413"/>
      <c r="Q41" s="413"/>
      <c r="R41" s="413"/>
      <c r="S41" s="413"/>
      <c r="T41" s="413"/>
      <c r="U41" s="413"/>
      <c r="V41" s="413"/>
      <c r="W41" s="413"/>
      <c r="X41" s="413"/>
      <c r="Y41" s="413"/>
      <c r="Z41" s="413"/>
      <c r="AA41" s="413"/>
      <c r="AB41" s="413"/>
      <c r="AC41" s="413"/>
      <c r="AD41" s="413"/>
      <c r="AE41" s="413"/>
      <c r="AF41" s="413"/>
      <c r="AG41" s="413"/>
      <c r="AH41" s="413"/>
      <c r="AI41" s="413"/>
      <c r="AJ41" s="413"/>
      <c r="AK41" s="413"/>
      <c r="AL41" s="413"/>
      <c r="AM41" s="413"/>
      <c r="AN41" s="413"/>
      <c r="AO41" s="413"/>
      <c r="AP41" s="413"/>
      <c r="AQ41" s="413"/>
      <c r="AR41" s="413"/>
      <c r="AS41" s="413"/>
      <c r="AT41" s="413"/>
      <c r="AU41" s="413"/>
      <c r="AV41" s="413"/>
      <c r="AW41" s="413"/>
      <c r="AX41" s="413"/>
      <c r="AY41" s="413"/>
      <c r="AZ41" s="413"/>
      <c r="BA41" s="413"/>
      <c r="BB41" s="413"/>
      <c r="BC41" s="413"/>
      <c r="BD41" s="413"/>
      <c r="BE41" s="413"/>
      <c r="BF41" s="413"/>
      <c r="BG41" s="413"/>
      <c r="BH41" s="413"/>
      <c r="BI41" s="413"/>
      <c r="BJ41" s="413"/>
      <c r="BK41" s="413"/>
      <c r="BL41" s="413"/>
      <c r="BM41" s="413"/>
      <c r="BN41" s="413"/>
      <c r="BO41" s="413"/>
      <c r="BP41" s="413"/>
      <c r="BQ41" s="413"/>
      <c r="BR41" s="413"/>
      <c r="BS41" s="413"/>
      <c r="BT41" s="413"/>
      <c r="BU41" s="413"/>
      <c r="BV41" s="413"/>
      <c r="BW41" s="413"/>
      <c r="BX41" s="413"/>
      <c r="BY41" s="413"/>
      <c r="BZ41" s="413"/>
      <c r="CA41" s="413"/>
      <c r="CB41" s="413"/>
      <c r="CC41" s="413"/>
      <c r="CD41" s="413"/>
      <c r="CE41" s="413"/>
      <c r="CF41" s="413"/>
      <c r="CG41" s="413"/>
      <c r="CH41" s="413"/>
      <c r="CI41" s="413"/>
      <c r="CJ41" s="413"/>
      <c r="CK41" s="413"/>
      <c r="CL41" s="413"/>
      <c r="CM41" s="413"/>
      <c r="CN41" s="413"/>
      <c r="CO41" s="413"/>
      <c r="CP41" s="413"/>
      <c r="CQ41" s="413"/>
      <c r="CR41" s="413"/>
      <c r="CS41" s="413"/>
      <c r="CT41" s="413"/>
      <c r="CU41" s="413"/>
      <c r="CV41" s="413"/>
      <c r="CW41" s="413"/>
      <c r="CX41" s="413"/>
      <c r="CY41" s="413"/>
      <c r="CZ41" s="413"/>
      <c r="DA41" s="413"/>
      <c r="DB41" s="413"/>
      <c r="DC41" s="413"/>
      <c r="DD41" s="413"/>
      <c r="DE41" s="413"/>
      <c r="DF41" s="413"/>
      <c r="DG41" s="413"/>
      <c r="DH41" s="413"/>
      <c r="DI41" s="413"/>
      <c r="DJ41" s="413"/>
      <c r="DK41" s="413"/>
      <c r="DL41" s="413"/>
      <c r="DM41" s="413"/>
      <c r="DN41" s="413"/>
      <c r="DO41" s="413"/>
      <c r="DP41" s="413"/>
      <c r="DQ41" s="413"/>
      <c r="DR41" s="413"/>
      <c r="DS41" s="413"/>
      <c r="DT41" s="413"/>
      <c r="DU41" s="413"/>
      <c r="DV41" s="413"/>
      <c r="DW41" s="413"/>
      <c r="DX41" s="413"/>
      <c r="DY41" s="413"/>
      <c r="DZ41" s="413"/>
      <c r="EA41" s="413"/>
      <c r="EB41" s="413"/>
      <c r="EC41" s="413"/>
      <c r="ED41" s="413"/>
      <c r="EE41" s="413"/>
      <c r="EF41" s="413"/>
      <c r="EG41" s="413"/>
      <c r="EH41" s="413"/>
      <c r="EI41" s="413"/>
      <c r="EJ41" s="413"/>
      <c r="EK41" s="413"/>
      <c r="EL41" s="413"/>
      <c r="EM41" s="413"/>
      <c r="EN41" s="413"/>
      <c r="EO41" s="413"/>
      <c r="EP41" s="413"/>
      <c r="EQ41" s="413"/>
      <c r="ER41" s="413"/>
      <c r="ES41" s="413"/>
      <c r="ET41" s="413"/>
      <c r="EU41" s="413"/>
      <c r="EV41" s="413"/>
      <c r="EW41" s="413"/>
      <c r="EX41" s="413"/>
      <c r="EY41" s="413"/>
      <c r="EZ41" s="413"/>
      <c r="FA41" s="413"/>
      <c r="FB41" s="413"/>
      <c r="FC41" s="413"/>
      <c r="FD41" s="413"/>
      <c r="FE41" s="413"/>
      <c r="FF41" s="413"/>
      <c r="FG41" s="413"/>
      <c r="FH41" s="413"/>
      <c r="FI41" s="413"/>
      <c r="FJ41" s="413"/>
      <c r="FK41" s="413"/>
      <c r="FL41" s="413"/>
      <c r="FM41" s="413"/>
      <c r="FN41" s="413"/>
      <c r="FO41" s="413"/>
      <c r="FP41" s="413"/>
      <c r="FQ41" s="413"/>
      <c r="FR41" s="413"/>
      <c r="FS41" s="413"/>
      <c r="FT41" s="413"/>
      <c r="FU41" s="413"/>
      <c r="FV41" s="413"/>
      <c r="FW41" s="413"/>
      <c r="FX41" s="413"/>
      <c r="FY41" s="413"/>
      <c r="FZ41" s="413"/>
      <c r="GA41" s="413"/>
      <c r="GB41" s="413"/>
      <c r="GC41" s="413"/>
      <c r="GD41" s="413"/>
      <c r="GE41" s="413"/>
      <c r="GF41" s="413"/>
      <c r="GG41" s="413"/>
      <c r="GH41" s="414"/>
      <c r="GI41" s="1"/>
    </row>
    <row r="42" spans="1:191" outlineLevel="1" x14ac:dyDescent="0.75">
      <c r="A42" s="1"/>
      <c r="B42" s="1"/>
      <c r="C42" s="262" t="str">
        <f>IF($E42="custom",MonthlyCF!C42,"")</f>
        <v/>
      </c>
      <c r="D42" s="19" t="str">
        <f>IF($E42="custom",MonthlyCF!D42,"")</f>
        <v/>
      </c>
      <c r="E42" s="411" t="str">
        <f>MonthlyCF!K42</f>
        <v>Bell Curve</v>
      </c>
      <c r="F42" s="412">
        <f t="shared" si="21"/>
        <v>46053</v>
      </c>
      <c r="G42" s="412">
        <f t="shared" si="21"/>
        <v>46053</v>
      </c>
      <c r="H42" s="95">
        <f t="shared" si="22"/>
        <v>0</v>
      </c>
      <c r="I42" s="95" t="str">
        <f t="shared" si="23"/>
        <v/>
      </c>
      <c r="J42" s="413"/>
      <c r="K42" s="413"/>
      <c r="L42" s="413"/>
      <c r="M42" s="413"/>
      <c r="N42" s="413"/>
      <c r="O42" s="413"/>
      <c r="P42" s="413"/>
      <c r="Q42" s="413"/>
      <c r="R42" s="413"/>
      <c r="S42" s="413"/>
      <c r="T42" s="413"/>
      <c r="U42" s="413"/>
      <c r="V42" s="413"/>
      <c r="W42" s="413"/>
      <c r="X42" s="413"/>
      <c r="Y42" s="413"/>
      <c r="Z42" s="413"/>
      <c r="AA42" s="413"/>
      <c r="AB42" s="413"/>
      <c r="AC42" s="413"/>
      <c r="AD42" s="413"/>
      <c r="AE42" s="413"/>
      <c r="AF42" s="413"/>
      <c r="AG42" s="413"/>
      <c r="AH42" s="413"/>
      <c r="AI42" s="413"/>
      <c r="AJ42" s="413"/>
      <c r="AK42" s="413"/>
      <c r="AL42" s="413"/>
      <c r="AM42" s="413"/>
      <c r="AN42" s="413"/>
      <c r="AO42" s="413"/>
      <c r="AP42" s="413"/>
      <c r="AQ42" s="413"/>
      <c r="AR42" s="413"/>
      <c r="AS42" s="413"/>
      <c r="AT42" s="413"/>
      <c r="AU42" s="413"/>
      <c r="AV42" s="413"/>
      <c r="AW42" s="413"/>
      <c r="AX42" s="413"/>
      <c r="AY42" s="413"/>
      <c r="AZ42" s="413"/>
      <c r="BA42" s="413"/>
      <c r="BB42" s="413"/>
      <c r="BC42" s="413"/>
      <c r="BD42" s="413"/>
      <c r="BE42" s="413"/>
      <c r="BF42" s="413"/>
      <c r="BG42" s="413"/>
      <c r="BH42" s="413"/>
      <c r="BI42" s="413"/>
      <c r="BJ42" s="413"/>
      <c r="BK42" s="413"/>
      <c r="BL42" s="413"/>
      <c r="BM42" s="413"/>
      <c r="BN42" s="413"/>
      <c r="BO42" s="413"/>
      <c r="BP42" s="413"/>
      <c r="BQ42" s="413"/>
      <c r="BR42" s="413"/>
      <c r="BS42" s="413"/>
      <c r="BT42" s="413"/>
      <c r="BU42" s="413"/>
      <c r="BV42" s="413"/>
      <c r="BW42" s="413"/>
      <c r="BX42" s="413"/>
      <c r="BY42" s="413"/>
      <c r="BZ42" s="413"/>
      <c r="CA42" s="413"/>
      <c r="CB42" s="413"/>
      <c r="CC42" s="413"/>
      <c r="CD42" s="413"/>
      <c r="CE42" s="413"/>
      <c r="CF42" s="413"/>
      <c r="CG42" s="413"/>
      <c r="CH42" s="413"/>
      <c r="CI42" s="413"/>
      <c r="CJ42" s="413"/>
      <c r="CK42" s="413"/>
      <c r="CL42" s="413"/>
      <c r="CM42" s="413"/>
      <c r="CN42" s="413"/>
      <c r="CO42" s="413"/>
      <c r="CP42" s="413"/>
      <c r="CQ42" s="413"/>
      <c r="CR42" s="413"/>
      <c r="CS42" s="413"/>
      <c r="CT42" s="413"/>
      <c r="CU42" s="413"/>
      <c r="CV42" s="413"/>
      <c r="CW42" s="413"/>
      <c r="CX42" s="413"/>
      <c r="CY42" s="413"/>
      <c r="CZ42" s="413"/>
      <c r="DA42" s="413"/>
      <c r="DB42" s="413"/>
      <c r="DC42" s="413"/>
      <c r="DD42" s="413"/>
      <c r="DE42" s="413"/>
      <c r="DF42" s="413"/>
      <c r="DG42" s="413"/>
      <c r="DH42" s="413"/>
      <c r="DI42" s="413"/>
      <c r="DJ42" s="413"/>
      <c r="DK42" s="413"/>
      <c r="DL42" s="413"/>
      <c r="DM42" s="413"/>
      <c r="DN42" s="413"/>
      <c r="DO42" s="413"/>
      <c r="DP42" s="413"/>
      <c r="DQ42" s="413"/>
      <c r="DR42" s="413"/>
      <c r="DS42" s="413"/>
      <c r="DT42" s="413"/>
      <c r="DU42" s="413"/>
      <c r="DV42" s="413"/>
      <c r="DW42" s="413"/>
      <c r="DX42" s="413"/>
      <c r="DY42" s="413"/>
      <c r="DZ42" s="413"/>
      <c r="EA42" s="413"/>
      <c r="EB42" s="413"/>
      <c r="EC42" s="413"/>
      <c r="ED42" s="413"/>
      <c r="EE42" s="413"/>
      <c r="EF42" s="413"/>
      <c r="EG42" s="413"/>
      <c r="EH42" s="413"/>
      <c r="EI42" s="413"/>
      <c r="EJ42" s="413"/>
      <c r="EK42" s="413"/>
      <c r="EL42" s="413"/>
      <c r="EM42" s="413"/>
      <c r="EN42" s="413"/>
      <c r="EO42" s="413"/>
      <c r="EP42" s="413"/>
      <c r="EQ42" s="413"/>
      <c r="ER42" s="413"/>
      <c r="ES42" s="413"/>
      <c r="ET42" s="413"/>
      <c r="EU42" s="413"/>
      <c r="EV42" s="413"/>
      <c r="EW42" s="413"/>
      <c r="EX42" s="413"/>
      <c r="EY42" s="413"/>
      <c r="EZ42" s="413"/>
      <c r="FA42" s="413"/>
      <c r="FB42" s="413"/>
      <c r="FC42" s="413"/>
      <c r="FD42" s="413"/>
      <c r="FE42" s="413"/>
      <c r="FF42" s="413"/>
      <c r="FG42" s="413"/>
      <c r="FH42" s="413"/>
      <c r="FI42" s="413"/>
      <c r="FJ42" s="413"/>
      <c r="FK42" s="413"/>
      <c r="FL42" s="413"/>
      <c r="FM42" s="413"/>
      <c r="FN42" s="413"/>
      <c r="FO42" s="413"/>
      <c r="FP42" s="413"/>
      <c r="FQ42" s="413"/>
      <c r="FR42" s="413"/>
      <c r="FS42" s="413"/>
      <c r="FT42" s="413"/>
      <c r="FU42" s="413"/>
      <c r="FV42" s="413"/>
      <c r="FW42" s="413"/>
      <c r="FX42" s="413"/>
      <c r="FY42" s="413"/>
      <c r="FZ42" s="413"/>
      <c r="GA42" s="413"/>
      <c r="GB42" s="413"/>
      <c r="GC42" s="413"/>
      <c r="GD42" s="413"/>
      <c r="GE42" s="413"/>
      <c r="GF42" s="413"/>
      <c r="GG42" s="413"/>
      <c r="GH42" s="414"/>
      <c r="GI42" s="1"/>
    </row>
    <row r="43" spans="1:191" outlineLevel="1" x14ac:dyDescent="0.75">
      <c r="A43" s="1"/>
      <c r="B43" s="1"/>
      <c r="C43" s="262" t="str">
        <f>IF($E43="custom",MonthlyCF!C43,"")</f>
        <v/>
      </c>
      <c r="D43" s="19" t="str">
        <f>IF($E43="custom",MonthlyCF!D43,"")</f>
        <v/>
      </c>
      <c r="E43" s="411" t="str">
        <f>MonthlyCF!K43</f>
        <v>Bell Curve</v>
      </c>
      <c r="F43" s="412">
        <f t="shared" si="21"/>
        <v>46053</v>
      </c>
      <c r="G43" s="412">
        <f t="shared" si="21"/>
        <v>46053</v>
      </c>
      <c r="H43" s="95">
        <f t="shared" si="22"/>
        <v>0</v>
      </c>
      <c r="I43" s="95" t="str">
        <f t="shared" si="23"/>
        <v/>
      </c>
      <c r="J43" s="413"/>
      <c r="K43" s="413"/>
      <c r="L43" s="413"/>
      <c r="M43" s="413"/>
      <c r="N43" s="413"/>
      <c r="O43" s="413"/>
      <c r="P43" s="413"/>
      <c r="Q43" s="413"/>
      <c r="R43" s="413"/>
      <c r="S43" s="413"/>
      <c r="T43" s="413"/>
      <c r="U43" s="413"/>
      <c r="V43" s="413"/>
      <c r="W43" s="413"/>
      <c r="X43" s="413"/>
      <c r="Y43" s="413"/>
      <c r="Z43" s="413"/>
      <c r="AA43" s="413"/>
      <c r="AB43" s="413"/>
      <c r="AC43" s="413"/>
      <c r="AD43" s="413"/>
      <c r="AE43" s="413"/>
      <c r="AF43" s="413"/>
      <c r="AG43" s="413"/>
      <c r="AH43" s="413"/>
      <c r="AI43" s="413"/>
      <c r="AJ43" s="413"/>
      <c r="AK43" s="413"/>
      <c r="AL43" s="413"/>
      <c r="AM43" s="413"/>
      <c r="AN43" s="413"/>
      <c r="AO43" s="413"/>
      <c r="AP43" s="413"/>
      <c r="AQ43" s="413"/>
      <c r="AR43" s="413"/>
      <c r="AS43" s="413"/>
      <c r="AT43" s="413"/>
      <c r="AU43" s="413"/>
      <c r="AV43" s="413"/>
      <c r="AW43" s="413"/>
      <c r="AX43" s="413"/>
      <c r="AY43" s="413"/>
      <c r="AZ43" s="413"/>
      <c r="BA43" s="413"/>
      <c r="BB43" s="413"/>
      <c r="BC43" s="413"/>
      <c r="BD43" s="413"/>
      <c r="BE43" s="413"/>
      <c r="BF43" s="413"/>
      <c r="BG43" s="413"/>
      <c r="BH43" s="413"/>
      <c r="BI43" s="413"/>
      <c r="BJ43" s="413"/>
      <c r="BK43" s="413"/>
      <c r="BL43" s="413"/>
      <c r="BM43" s="413"/>
      <c r="BN43" s="413"/>
      <c r="BO43" s="413"/>
      <c r="BP43" s="413"/>
      <c r="BQ43" s="413"/>
      <c r="BR43" s="413"/>
      <c r="BS43" s="413"/>
      <c r="BT43" s="413"/>
      <c r="BU43" s="413"/>
      <c r="BV43" s="413"/>
      <c r="BW43" s="413"/>
      <c r="BX43" s="413"/>
      <c r="BY43" s="413"/>
      <c r="BZ43" s="413"/>
      <c r="CA43" s="413"/>
      <c r="CB43" s="413"/>
      <c r="CC43" s="413"/>
      <c r="CD43" s="413"/>
      <c r="CE43" s="413"/>
      <c r="CF43" s="413"/>
      <c r="CG43" s="413"/>
      <c r="CH43" s="413"/>
      <c r="CI43" s="413"/>
      <c r="CJ43" s="413"/>
      <c r="CK43" s="413"/>
      <c r="CL43" s="413"/>
      <c r="CM43" s="413"/>
      <c r="CN43" s="413"/>
      <c r="CO43" s="413"/>
      <c r="CP43" s="413"/>
      <c r="CQ43" s="413"/>
      <c r="CR43" s="413"/>
      <c r="CS43" s="413"/>
      <c r="CT43" s="413"/>
      <c r="CU43" s="413"/>
      <c r="CV43" s="413"/>
      <c r="CW43" s="413"/>
      <c r="CX43" s="413"/>
      <c r="CY43" s="413"/>
      <c r="CZ43" s="413"/>
      <c r="DA43" s="413"/>
      <c r="DB43" s="413"/>
      <c r="DC43" s="413"/>
      <c r="DD43" s="413"/>
      <c r="DE43" s="413"/>
      <c r="DF43" s="413"/>
      <c r="DG43" s="413"/>
      <c r="DH43" s="413"/>
      <c r="DI43" s="413"/>
      <c r="DJ43" s="413"/>
      <c r="DK43" s="413"/>
      <c r="DL43" s="413"/>
      <c r="DM43" s="413"/>
      <c r="DN43" s="413"/>
      <c r="DO43" s="413"/>
      <c r="DP43" s="413"/>
      <c r="DQ43" s="413"/>
      <c r="DR43" s="413"/>
      <c r="DS43" s="413"/>
      <c r="DT43" s="413"/>
      <c r="DU43" s="413"/>
      <c r="DV43" s="413"/>
      <c r="DW43" s="413"/>
      <c r="DX43" s="413"/>
      <c r="DY43" s="413"/>
      <c r="DZ43" s="413"/>
      <c r="EA43" s="413"/>
      <c r="EB43" s="413"/>
      <c r="EC43" s="413"/>
      <c r="ED43" s="413"/>
      <c r="EE43" s="413"/>
      <c r="EF43" s="413"/>
      <c r="EG43" s="413"/>
      <c r="EH43" s="413"/>
      <c r="EI43" s="413"/>
      <c r="EJ43" s="413"/>
      <c r="EK43" s="413"/>
      <c r="EL43" s="413"/>
      <c r="EM43" s="413"/>
      <c r="EN43" s="413"/>
      <c r="EO43" s="413"/>
      <c r="EP43" s="413"/>
      <c r="EQ43" s="413"/>
      <c r="ER43" s="413"/>
      <c r="ES43" s="413"/>
      <c r="ET43" s="413"/>
      <c r="EU43" s="413"/>
      <c r="EV43" s="413"/>
      <c r="EW43" s="413"/>
      <c r="EX43" s="413"/>
      <c r="EY43" s="413"/>
      <c r="EZ43" s="413"/>
      <c r="FA43" s="413"/>
      <c r="FB43" s="413"/>
      <c r="FC43" s="413"/>
      <c r="FD43" s="413"/>
      <c r="FE43" s="413"/>
      <c r="FF43" s="413"/>
      <c r="FG43" s="413"/>
      <c r="FH43" s="413"/>
      <c r="FI43" s="413"/>
      <c r="FJ43" s="413"/>
      <c r="FK43" s="413"/>
      <c r="FL43" s="413"/>
      <c r="FM43" s="413"/>
      <c r="FN43" s="413"/>
      <c r="FO43" s="413"/>
      <c r="FP43" s="413"/>
      <c r="FQ43" s="413"/>
      <c r="FR43" s="413"/>
      <c r="FS43" s="413"/>
      <c r="FT43" s="413"/>
      <c r="FU43" s="413"/>
      <c r="FV43" s="413"/>
      <c r="FW43" s="413"/>
      <c r="FX43" s="413"/>
      <c r="FY43" s="413"/>
      <c r="FZ43" s="413"/>
      <c r="GA43" s="413"/>
      <c r="GB43" s="413"/>
      <c r="GC43" s="413"/>
      <c r="GD43" s="413"/>
      <c r="GE43" s="413"/>
      <c r="GF43" s="413"/>
      <c r="GG43" s="413"/>
      <c r="GH43" s="414"/>
      <c r="GI43" s="1"/>
    </row>
    <row r="44" spans="1:191" outlineLevel="1" x14ac:dyDescent="0.75">
      <c r="A44" s="1"/>
      <c r="B44" s="1"/>
      <c r="C44" s="262" t="str">
        <f>IF($E44="custom",MonthlyCF!C44,"")</f>
        <v/>
      </c>
      <c r="D44" s="19" t="str">
        <f>IF($E44="custom",MonthlyCF!D44,"")</f>
        <v/>
      </c>
      <c r="E44" s="411" t="str">
        <f>MonthlyCF!K44</f>
        <v>Bell Curve</v>
      </c>
      <c r="F44" s="412">
        <f t="shared" si="21"/>
        <v>46053</v>
      </c>
      <c r="G44" s="412">
        <f t="shared" si="21"/>
        <v>46053</v>
      </c>
      <c r="H44" s="95">
        <f t="shared" si="22"/>
        <v>0</v>
      </c>
      <c r="I44" s="95" t="str">
        <f t="shared" si="23"/>
        <v/>
      </c>
      <c r="J44" s="413"/>
      <c r="K44" s="413"/>
      <c r="L44" s="413"/>
      <c r="M44" s="413"/>
      <c r="N44" s="413"/>
      <c r="O44" s="413"/>
      <c r="P44" s="413"/>
      <c r="Q44" s="413"/>
      <c r="R44" s="413"/>
      <c r="S44" s="413"/>
      <c r="T44" s="413"/>
      <c r="U44" s="413"/>
      <c r="V44" s="413"/>
      <c r="W44" s="413"/>
      <c r="X44" s="413"/>
      <c r="Y44" s="413"/>
      <c r="Z44" s="413"/>
      <c r="AA44" s="413"/>
      <c r="AB44" s="413"/>
      <c r="AC44" s="413"/>
      <c r="AD44" s="413"/>
      <c r="AE44" s="413"/>
      <c r="AF44" s="413"/>
      <c r="AG44" s="413"/>
      <c r="AH44" s="413"/>
      <c r="AI44" s="413"/>
      <c r="AJ44" s="413"/>
      <c r="AK44" s="413"/>
      <c r="AL44" s="413"/>
      <c r="AM44" s="413"/>
      <c r="AN44" s="413"/>
      <c r="AO44" s="413"/>
      <c r="AP44" s="413"/>
      <c r="AQ44" s="413"/>
      <c r="AR44" s="413"/>
      <c r="AS44" s="413"/>
      <c r="AT44" s="413"/>
      <c r="AU44" s="413"/>
      <c r="AV44" s="413"/>
      <c r="AW44" s="413"/>
      <c r="AX44" s="413"/>
      <c r="AY44" s="413"/>
      <c r="AZ44" s="413"/>
      <c r="BA44" s="413"/>
      <c r="BB44" s="413"/>
      <c r="BC44" s="413"/>
      <c r="BD44" s="413"/>
      <c r="BE44" s="413"/>
      <c r="BF44" s="413"/>
      <c r="BG44" s="413"/>
      <c r="BH44" s="413"/>
      <c r="BI44" s="413"/>
      <c r="BJ44" s="413"/>
      <c r="BK44" s="413"/>
      <c r="BL44" s="413"/>
      <c r="BM44" s="413"/>
      <c r="BN44" s="413"/>
      <c r="BO44" s="413"/>
      <c r="BP44" s="413"/>
      <c r="BQ44" s="413"/>
      <c r="BR44" s="413"/>
      <c r="BS44" s="413"/>
      <c r="BT44" s="413"/>
      <c r="BU44" s="413"/>
      <c r="BV44" s="413"/>
      <c r="BW44" s="413"/>
      <c r="BX44" s="413"/>
      <c r="BY44" s="413"/>
      <c r="BZ44" s="413"/>
      <c r="CA44" s="413"/>
      <c r="CB44" s="413"/>
      <c r="CC44" s="413"/>
      <c r="CD44" s="413"/>
      <c r="CE44" s="413"/>
      <c r="CF44" s="413"/>
      <c r="CG44" s="413"/>
      <c r="CH44" s="413"/>
      <c r="CI44" s="413"/>
      <c r="CJ44" s="413"/>
      <c r="CK44" s="413"/>
      <c r="CL44" s="413"/>
      <c r="CM44" s="413"/>
      <c r="CN44" s="413"/>
      <c r="CO44" s="413"/>
      <c r="CP44" s="413"/>
      <c r="CQ44" s="413"/>
      <c r="CR44" s="413"/>
      <c r="CS44" s="413"/>
      <c r="CT44" s="413"/>
      <c r="CU44" s="413"/>
      <c r="CV44" s="413"/>
      <c r="CW44" s="413"/>
      <c r="CX44" s="413"/>
      <c r="CY44" s="413"/>
      <c r="CZ44" s="413"/>
      <c r="DA44" s="413"/>
      <c r="DB44" s="413"/>
      <c r="DC44" s="413"/>
      <c r="DD44" s="413"/>
      <c r="DE44" s="413"/>
      <c r="DF44" s="413"/>
      <c r="DG44" s="413"/>
      <c r="DH44" s="413"/>
      <c r="DI44" s="413"/>
      <c r="DJ44" s="413"/>
      <c r="DK44" s="413"/>
      <c r="DL44" s="413"/>
      <c r="DM44" s="413"/>
      <c r="DN44" s="413"/>
      <c r="DO44" s="413"/>
      <c r="DP44" s="413"/>
      <c r="DQ44" s="413"/>
      <c r="DR44" s="413"/>
      <c r="DS44" s="413"/>
      <c r="DT44" s="413"/>
      <c r="DU44" s="413"/>
      <c r="DV44" s="413"/>
      <c r="DW44" s="413"/>
      <c r="DX44" s="413"/>
      <c r="DY44" s="413"/>
      <c r="DZ44" s="413"/>
      <c r="EA44" s="413"/>
      <c r="EB44" s="413"/>
      <c r="EC44" s="413"/>
      <c r="ED44" s="413"/>
      <c r="EE44" s="413"/>
      <c r="EF44" s="413"/>
      <c r="EG44" s="413"/>
      <c r="EH44" s="413"/>
      <c r="EI44" s="413"/>
      <c r="EJ44" s="413"/>
      <c r="EK44" s="413"/>
      <c r="EL44" s="413"/>
      <c r="EM44" s="413"/>
      <c r="EN44" s="413"/>
      <c r="EO44" s="413"/>
      <c r="EP44" s="413"/>
      <c r="EQ44" s="413"/>
      <c r="ER44" s="413"/>
      <c r="ES44" s="413"/>
      <c r="ET44" s="413"/>
      <c r="EU44" s="413"/>
      <c r="EV44" s="413"/>
      <c r="EW44" s="413"/>
      <c r="EX44" s="413"/>
      <c r="EY44" s="413"/>
      <c r="EZ44" s="413"/>
      <c r="FA44" s="413"/>
      <c r="FB44" s="413"/>
      <c r="FC44" s="413"/>
      <c r="FD44" s="413"/>
      <c r="FE44" s="413"/>
      <c r="FF44" s="413"/>
      <c r="FG44" s="413"/>
      <c r="FH44" s="413"/>
      <c r="FI44" s="413"/>
      <c r="FJ44" s="413"/>
      <c r="FK44" s="413"/>
      <c r="FL44" s="413"/>
      <c r="FM44" s="413"/>
      <c r="FN44" s="413"/>
      <c r="FO44" s="413"/>
      <c r="FP44" s="413"/>
      <c r="FQ44" s="413"/>
      <c r="FR44" s="413"/>
      <c r="FS44" s="413"/>
      <c r="FT44" s="413"/>
      <c r="FU44" s="413"/>
      <c r="FV44" s="413"/>
      <c r="FW44" s="413"/>
      <c r="FX44" s="413"/>
      <c r="FY44" s="413"/>
      <c r="FZ44" s="413"/>
      <c r="GA44" s="413"/>
      <c r="GB44" s="413"/>
      <c r="GC44" s="413"/>
      <c r="GD44" s="413"/>
      <c r="GE44" s="413"/>
      <c r="GF44" s="413"/>
      <c r="GG44" s="413"/>
      <c r="GH44" s="414"/>
      <c r="GI44" s="1"/>
    </row>
    <row r="45" spans="1:191" outlineLevel="1" x14ac:dyDescent="0.75">
      <c r="A45" s="1"/>
      <c r="B45" s="1"/>
      <c r="C45" s="262" t="str">
        <f>IF($E45="custom",MonthlyCF!C45,"")</f>
        <v/>
      </c>
      <c r="D45" s="19" t="str">
        <f>IF($E45="custom",MonthlyCF!D45,"")</f>
        <v/>
      </c>
      <c r="E45" s="411" t="str">
        <f>MonthlyCF!K45</f>
        <v>Steady Growth</v>
      </c>
      <c r="F45" s="412">
        <f t="shared" si="21"/>
        <v>46053</v>
      </c>
      <c r="G45" s="412">
        <f t="shared" si="21"/>
        <v>46053</v>
      </c>
      <c r="H45" s="95">
        <f t="shared" si="22"/>
        <v>0</v>
      </c>
      <c r="I45" s="95" t="str">
        <f t="shared" si="23"/>
        <v/>
      </c>
      <c r="J45" s="413"/>
      <c r="K45" s="413"/>
      <c r="L45" s="413"/>
      <c r="M45" s="413"/>
      <c r="N45" s="413"/>
      <c r="O45" s="413"/>
      <c r="P45" s="413"/>
      <c r="Q45" s="413"/>
      <c r="R45" s="413"/>
      <c r="S45" s="413"/>
      <c r="T45" s="413"/>
      <c r="U45" s="413"/>
      <c r="V45" s="413"/>
      <c r="W45" s="413"/>
      <c r="X45" s="413"/>
      <c r="Y45" s="413"/>
      <c r="Z45" s="413"/>
      <c r="AA45" s="413"/>
      <c r="AB45" s="413"/>
      <c r="AC45" s="413"/>
      <c r="AD45" s="413"/>
      <c r="AE45" s="413"/>
      <c r="AF45" s="413"/>
      <c r="AG45" s="413"/>
      <c r="AH45" s="413"/>
      <c r="AI45" s="413"/>
      <c r="AJ45" s="413"/>
      <c r="AK45" s="413"/>
      <c r="AL45" s="413"/>
      <c r="AM45" s="413"/>
      <c r="AN45" s="413"/>
      <c r="AO45" s="413"/>
      <c r="AP45" s="413"/>
      <c r="AQ45" s="413"/>
      <c r="AR45" s="413"/>
      <c r="AS45" s="413"/>
      <c r="AT45" s="413"/>
      <c r="AU45" s="413"/>
      <c r="AV45" s="413"/>
      <c r="AW45" s="413"/>
      <c r="AX45" s="413"/>
      <c r="AY45" s="413"/>
      <c r="AZ45" s="413"/>
      <c r="BA45" s="413"/>
      <c r="BB45" s="413"/>
      <c r="BC45" s="413"/>
      <c r="BD45" s="413"/>
      <c r="BE45" s="413"/>
      <c r="BF45" s="413"/>
      <c r="BG45" s="413"/>
      <c r="BH45" s="413"/>
      <c r="BI45" s="413"/>
      <c r="BJ45" s="413"/>
      <c r="BK45" s="413"/>
      <c r="BL45" s="413"/>
      <c r="BM45" s="413"/>
      <c r="BN45" s="413"/>
      <c r="BO45" s="413"/>
      <c r="BP45" s="413"/>
      <c r="BQ45" s="413"/>
      <c r="BR45" s="413"/>
      <c r="BS45" s="413"/>
      <c r="BT45" s="413"/>
      <c r="BU45" s="413"/>
      <c r="BV45" s="413"/>
      <c r="BW45" s="413"/>
      <c r="BX45" s="413"/>
      <c r="BY45" s="413"/>
      <c r="BZ45" s="413"/>
      <c r="CA45" s="413"/>
      <c r="CB45" s="413"/>
      <c r="CC45" s="413"/>
      <c r="CD45" s="413"/>
      <c r="CE45" s="413"/>
      <c r="CF45" s="413"/>
      <c r="CG45" s="413"/>
      <c r="CH45" s="413"/>
      <c r="CI45" s="413"/>
      <c r="CJ45" s="413"/>
      <c r="CK45" s="413"/>
      <c r="CL45" s="413"/>
      <c r="CM45" s="413"/>
      <c r="CN45" s="413"/>
      <c r="CO45" s="413"/>
      <c r="CP45" s="413"/>
      <c r="CQ45" s="413"/>
      <c r="CR45" s="413"/>
      <c r="CS45" s="413"/>
      <c r="CT45" s="413"/>
      <c r="CU45" s="413"/>
      <c r="CV45" s="413"/>
      <c r="CW45" s="413"/>
      <c r="CX45" s="413"/>
      <c r="CY45" s="413"/>
      <c r="CZ45" s="413"/>
      <c r="DA45" s="413"/>
      <c r="DB45" s="413"/>
      <c r="DC45" s="413"/>
      <c r="DD45" s="413"/>
      <c r="DE45" s="413"/>
      <c r="DF45" s="413"/>
      <c r="DG45" s="413"/>
      <c r="DH45" s="413"/>
      <c r="DI45" s="413"/>
      <c r="DJ45" s="413"/>
      <c r="DK45" s="413"/>
      <c r="DL45" s="413"/>
      <c r="DM45" s="413"/>
      <c r="DN45" s="413"/>
      <c r="DO45" s="413"/>
      <c r="DP45" s="413"/>
      <c r="DQ45" s="413"/>
      <c r="DR45" s="413"/>
      <c r="DS45" s="413"/>
      <c r="DT45" s="413"/>
      <c r="DU45" s="413"/>
      <c r="DV45" s="413"/>
      <c r="DW45" s="413"/>
      <c r="DX45" s="413"/>
      <c r="DY45" s="413"/>
      <c r="DZ45" s="413"/>
      <c r="EA45" s="413"/>
      <c r="EB45" s="413"/>
      <c r="EC45" s="413"/>
      <c r="ED45" s="413"/>
      <c r="EE45" s="413"/>
      <c r="EF45" s="413"/>
      <c r="EG45" s="413"/>
      <c r="EH45" s="413"/>
      <c r="EI45" s="413"/>
      <c r="EJ45" s="413"/>
      <c r="EK45" s="413"/>
      <c r="EL45" s="413"/>
      <c r="EM45" s="413"/>
      <c r="EN45" s="413"/>
      <c r="EO45" s="413"/>
      <c r="EP45" s="413"/>
      <c r="EQ45" s="413"/>
      <c r="ER45" s="413"/>
      <c r="ES45" s="413"/>
      <c r="ET45" s="413"/>
      <c r="EU45" s="413"/>
      <c r="EV45" s="413"/>
      <c r="EW45" s="413"/>
      <c r="EX45" s="413"/>
      <c r="EY45" s="413"/>
      <c r="EZ45" s="413"/>
      <c r="FA45" s="413"/>
      <c r="FB45" s="413"/>
      <c r="FC45" s="413"/>
      <c r="FD45" s="413"/>
      <c r="FE45" s="413"/>
      <c r="FF45" s="413"/>
      <c r="FG45" s="413"/>
      <c r="FH45" s="413"/>
      <c r="FI45" s="413"/>
      <c r="FJ45" s="413"/>
      <c r="FK45" s="413"/>
      <c r="FL45" s="413"/>
      <c r="FM45" s="413"/>
      <c r="FN45" s="413"/>
      <c r="FO45" s="413"/>
      <c r="FP45" s="413"/>
      <c r="FQ45" s="413"/>
      <c r="FR45" s="413"/>
      <c r="FS45" s="413"/>
      <c r="FT45" s="413"/>
      <c r="FU45" s="413"/>
      <c r="FV45" s="413"/>
      <c r="FW45" s="413"/>
      <c r="FX45" s="413"/>
      <c r="FY45" s="413"/>
      <c r="FZ45" s="413"/>
      <c r="GA45" s="413"/>
      <c r="GB45" s="413"/>
      <c r="GC45" s="413"/>
      <c r="GD45" s="413"/>
      <c r="GE45" s="413"/>
      <c r="GF45" s="413"/>
      <c r="GG45" s="413"/>
      <c r="GH45" s="414"/>
      <c r="GI45" s="1"/>
    </row>
    <row r="46" spans="1:191" outlineLevel="1" x14ac:dyDescent="0.75">
      <c r="A46" s="1"/>
      <c r="B46" s="1"/>
      <c r="C46" s="262" t="str">
        <f>IF($E46="custom",MonthlyCF!C46,"")</f>
        <v/>
      </c>
      <c r="D46" s="19" t="str">
        <f>IF($E46="custom",MonthlyCF!D46,"")</f>
        <v/>
      </c>
      <c r="E46" s="411" t="str">
        <f>MonthlyCF!K46</f>
        <v>Bell Curve</v>
      </c>
      <c r="F46" s="412">
        <f t="shared" si="21"/>
        <v>46053</v>
      </c>
      <c r="G46" s="412">
        <f t="shared" si="21"/>
        <v>46053</v>
      </c>
      <c r="H46" s="95">
        <f t="shared" si="22"/>
        <v>0</v>
      </c>
      <c r="I46" s="95" t="str">
        <f t="shared" si="23"/>
        <v/>
      </c>
      <c r="J46" s="413"/>
      <c r="K46" s="413"/>
      <c r="L46" s="413"/>
      <c r="M46" s="413"/>
      <c r="N46" s="413"/>
      <c r="O46" s="413"/>
      <c r="P46" s="413"/>
      <c r="Q46" s="413"/>
      <c r="R46" s="413"/>
      <c r="S46" s="413"/>
      <c r="T46" s="413"/>
      <c r="U46" s="413"/>
      <c r="V46" s="413"/>
      <c r="W46" s="413"/>
      <c r="X46" s="413"/>
      <c r="Y46" s="413"/>
      <c r="Z46" s="413"/>
      <c r="AA46" s="413"/>
      <c r="AB46" s="413"/>
      <c r="AC46" s="413"/>
      <c r="AD46" s="413"/>
      <c r="AE46" s="413"/>
      <c r="AF46" s="413"/>
      <c r="AG46" s="413"/>
      <c r="AH46" s="413"/>
      <c r="AI46" s="413"/>
      <c r="AJ46" s="413"/>
      <c r="AK46" s="413"/>
      <c r="AL46" s="413"/>
      <c r="AM46" s="413"/>
      <c r="AN46" s="413"/>
      <c r="AO46" s="413"/>
      <c r="AP46" s="413"/>
      <c r="AQ46" s="413"/>
      <c r="AR46" s="413"/>
      <c r="AS46" s="413"/>
      <c r="AT46" s="413"/>
      <c r="AU46" s="413"/>
      <c r="AV46" s="413"/>
      <c r="AW46" s="413"/>
      <c r="AX46" s="413"/>
      <c r="AY46" s="413"/>
      <c r="AZ46" s="413"/>
      <c r="BA46" s="413"/>
      <c r="BB46" s="413"/>
      <c r="BC46" s="413"/>
      <c r="BD46" s="413"/>
      <c r="BE46" s="413"/>
      <c r="BF46" s="413"/>
      <c r="BG46" s="413"/>
      <c r="BH46" s="413"/>
      <c r="BI46" s="413"/>
      <c r="BJ46" s="413"/>
      <c r="BK46" s="413"/>
      <c r="BL46" s="413"/>
      <c r="BM46" s="413"/>
      <c r="BN46" s="413"/>
      <c r="BO46" s="413"/>
      <c r="BP46" s="413"/>
      <c r="BQ46" s="413"/>
      <c r="BR46" s="413"/>
      <c r="BS46" s="413"/>
      <c r="BT46" s="413"/>
      <c r="BU46" s="413"/>
      <c r="BV46" s="413"/>
      <c r="BW46" s="413"/>
      <c r="BX46" s="413"/>
      <c r="BY46" s="413"/>
      <c r="BZ46" s="413"/>
      <c r="CA46" s="413"/>
      <c r="CB46" s="413"/>
      <c r="CC46" s="413"/>
      <c r="CD46" s="413"/>
      <c r="CE46" s="413"/>
      <c r="CF46" s="413"/>
      <c r="CG46" s="413"/>
      <c r="CH46" s="413"/>
      <c r="CI46" s="413"/>
      <c r="CJ46" s="413"/>
      <c r="CK46" s="413"/>
      <c r="CL46" s="413"/>
      <c r="CM46" s="413"/>
      <c r="CN46" s="413"/>
      <c r="CO46" s="413"/>
      <c r="CP46" s="413"/>
      <c r="CQ46" s="413"/>
      <c r="CR46" s="413"/>
      <c r="CS46" s="413"/>
      <c r="CT46" s="413"/>
      <c r="CU46" s="413"/>
      <c r="CV46" s="413"/>
      <c r="CW46" s="413"/>
      <c r="CX46" s="413"/>
      <c r="CY46" s="413"/>
      <c r="CZ46" s="413"/>
      <c r="DA46" s="413"/>
      <c r="DB46" s="413"/>
      <c r="DC46" s="413"/>
      <c r="DD46" s="413"/>
      <c r="DE46" s="413"/>
      <c r="DF46" s="413"/>
      <c r="DG46" s="413"/>
      <c r="DH46" s="413"/>
      <c r="DI46" s="413"/>
      <c r="DJ46" s="413"/>
      <c r="DK46" s="413"/>
      <c r="DL46" s="413"/>
      <c r="DM46" s="413"/>
      <c r="DN46" s="413"/>
      <c r="DO46" s="413"/>
      <c r="DP46" s="413"/>
      <c r="DQ46" s="413"/>
      <c r="DR46" s="413"/>
      <c r="DS46" s="413"/>
      <c r="DT46" s="413"/>
      <c r="DU46" s="413"/>
      <c r="DV46" s="413"/>
      <c r="DW46" s="413"/>
      <c r="DX46" s="413"/>
      <c r="DY46" s="413"/>
      <c r="DZ46" s="413"/>
      <c r="EA46" s="413"/>
      <c r="EB46" s="413"/>
      <c r="EC46" s="413"/>
      <c r="ED46" s="413"/>
      <c r="EE46" s="413"/>
      <c r="EF46" s="413"/>
      <c r="EG46" s="413"/>
      <c r="EH46" s="413"/>
      <c r="EI46" s="413"/>
      <c r="EJ46" s="413"/>
      <c r="EK46" s="413"/>
      <c r="EL46" s="413"/>
      <c r="EM46" s="413"/>
      <c r="EN46" s="413"/>
      <c r="EO46" s="413"/>
      <c r="EP46" s="413"/>
      <c r="EQ46" s="413"/>
      <c r="ER46" s="413"/>
      <c r="ES46" s="413"/>
      <c r="ET46" s="413"/>
      <c r="EU46" s="413"/>
      <c r="EV46" s="413"/>
      <c r="EW46" s="413"/>
      <c r="EX46" s="413"/>
      <c r="EY46" s="413"/>
      <c r="EZ46" s="413"/>
      <c r="FA46" s="413"/>
      <c r="FB46" s="413"/>
      <c r="FC46" s="413"/>
      <c r="FD46" s="413"/>
      <c r="FE46" s="413"/>
      <c r="FF46" s="413"/>
      <c r="FG46" s="413"/>
      <c r="FH46" s="413"/>
      <c r="FI46" s="413"/>
      <c r="FJ46" s="413"/>
      <c r="FK46" s="413"/>
      <c r="FL46" s="413"/>
      <c r="FM46" s="413"/>
      <c r="FN46" s="413"/>
      <c r="FO46" s="413"/>
      <c r="FP46" s="413"/>
      <c r="FQ46" s="413"/>
      <c r="FR46" s="413"/>
      <c r="FS46" s="413"/>
      <c r="FT46" s="413"/>
      <c r="FU46" s="413"/>
      <c r="FV46" s="413"/>
      <c r="FW46" s="413"/>
      <c r="FX46" s="413"/>
      <c r="FY46" s="413"/>
      <c r="FZ46" s="413"/>
      <c r="GA46" s="413"/>
      <c r="GB46" s="413"/>
      <c r="GC46" s="413"/>
      <c r="GD46" s="413"/>
      <c r="GE46" s="413"/>
      <c r="GF46" s="413"/>
      <c r="GG46" s="413"/>
      <c r="GH46" s="414"/>
      <c r="GI46" s="1"/>
    </row>
    <row r="47" spans="1:191" outlineLevel="1" x14ac:dyDescent="0.75">
      <c r="A47" s="1"/>
      <c r="B47" s="1"/>
      <c r="C47" s="262" t="str">
        <f>IF($E47="custom",MonthlyCF!C47,"")</f>
        <v/>
      </c>
      <c r="D47" s="19" t="str">
        <f>IF($E47="custom",MonthlyCF!D47,"")</f>
        <v/>
      </c>
      <c r="E47" s="411" t="str">
        <f>MonthlyCF!K47</f>
        <v>Steady Growth</v>
      </c>
      <c r="F47" s="412">
        <f t="shared" si="21"/>
        <v>46053</v>
      </c>
      <c r="G47" s="412">
        <f t="shared" si="21"/>
        <v>46053</v>
      </c>
      <c r="H47" s="95">
        <f t="shared" si="22"/>
        <v>0</v>
      </c>
      <c r="I47" s="95" t="str">
        <f t="shared" si="23"/>
        <v/>
      </c>
      <c r="J47" s="413"/>
      <c r="K47" s="413"/>
      <c r="L47" s="413"/>
      <c r="M47" s="413"/>
      <c r="N47" s="413"/>
      <c r="O47" s="413"/>
      <c r="P47" s="413"/>
      <c r="Q47" s="413"/>
      <c r="R47" s="413"/>
      <c r="S47" s="413"/>
      <c r="T47" s="413"/>
      <c r="U47" s="413"/>
      <c r="V47" s="413"/>
      <c r="W47" s="413"/>
      <c r="X47" s="413"/>
      <c r="Y47" s="413"/>
      <c r="Z47" s="413"/>
      <c r="AA47" s="413"/>
      <c r="AB47" s="413"/>
      <c r="AC47" s="413"/>
      <c r="AD47" s="413"/>
      <c r="AE47" s="413"/>
      <c r="AF47" s="413"/>
      <c r="AG47" s="413"/>
      <c r="AH47" s="413"/>
      <c r="AI47" s="413"/>
      <c r="AJ47" s="413"/>
      <c r="AK47" s="413"/>
      <c r="AL47" s="413"/>
      <c r="AM47" s="413"/>
      <c r="AN47" s="413"/>
      <c r="AO47" s="413"/>
      <c r="AP47" s="413"/>
      <c r="AQ47" s="413"/>
      <c r="AR47" s="413"/>
      <c r="AS47" s="413"/>
      <c r="AT47" s="413"/>
      <c r="AU47" s="413"/>
      <c r="AV47" s="413"/>
      <c r="AW47" s="413"/>
      <c r="AX47" s="413"/>
      <c r="AY47" s="413"/>
      <c r="AZ47" s="413"/>
      <c r="BA47" s="413"/>
      <c r="BB47" s="413"/>
      <c r="BC47" s="413"/>
      <c r="BD47" s="413"/>
      <c r="BE47" s="413"/>
      <c r="BF47" s="413"/>
      <c r="BG47" s="413"/>
      <c r="BH47" s="413"/>
      <c r="BI47" s="413"/>
      <c r="BJ47" s="413"/>
      <c r="BK47" s="413"/>
      <c r="BL47" s="413"/>
      <c r="BM47" s="413"/>
      <c r="BN47" s="413"/>
      <c r="BO47" s="413"/>
      <c r="BP47" s="413"/>
      <c r="BQ47" s="413"/>
      <c r="BR47" s="413"/>
      <c r="BS47" s="413"/>
      <c r="BT47" s="413"/>
      <c r="BU47" s="413"/>
      <c r="BV47" s="413"/>
      <c r="BW47" s="413"/>
      <c r="BX47" s="413"/>
      <c r="BY47" s="413"/>
      <c r="BZ47" s="413"/>
      <c r="CA47" s="413"/>
      <c r="CB47" s="413"/>
      <c r="CC47" s="413"/>
      <c r="CD47" s="413"/>
      <c r="CE47" s="413"/>
      <c r="CF47" s="413"/>
      <c r="CG47" s="413"/>
      <c r="CH47" s="413"/>
      <c r="CI47" s="413"/>
      <c r="CJ47" s="413"/>
      <c r="CK47" s="413"/>
      <c r="CL47" s="413"/>
      <c r="CM47" s="413"/>
      <c r="CN47" s="413"/>
      <c r="CO47" s="413"/>
      <c r="CP47" s="413"/>
      <c r="CQ47" s="413"/>
      <c r="CR47" s="413"/>
      <c r="CS47" s="413"/>
      <c r="CT47" s="413"/>
      <c r="CU47" s="413"/>
      <c r="CV47" s="413"/>
      <c r="CW47" s="413"/>
      <c r="CX47" s="413"/>
      <c r="CY47" s="413"/>
      <c r="CZ47" s="413"/>
      <c r="DA47" s="413"/>
      <c r="DB47" s="413"/>
      <c r="DC47" s="413"/>
      <c r="DD47" s="413"/>
      <c r="DE47" s="413"/>
      <c r="DF47" s="413"/>
      <c r="DG47" s="413"/>
      <c r="DH47" s="413"/>
      <c r="DI47" s="413"/>
      <c r="DJ47" s="413"/>
      <c r="DK47" s="413"/>
      <c r="DL47" s="413"/>
      <c r="DM47" s="413"/>
      <c r="DN47" s="413"/>
      <c r="DO47" s="413"/>
      <c r="DP47" s="413"/>
      <c r="DQ47" s="413"/>
      <c r="DR47" s="413"/>
      <c r="DS47" s="413"/>
      <c r="DT47" s="413"/>
      <c r="DU47" s="413"/>
      <c r="DV47" s="413"/>
      <c r="DW47" s="413"/>
      <c r="DX47" s="413"/>
      <c r="DY47" s="413"/>
      <c r="DZ47" s="413"/>
      <c r="EA47" s="413"/>
      <c r="EB47" s="413"/>
      <c r="EC47" s="413"/>
      <c r="ED47" s="413"/>
      <c r="EE47" s="413"/>
      <c r="EF47" s="413"/>
      <c r="EG47" s="413"/>
      <c r="EH47" s="413"/>
      <c r="EI47" s="413"/>
      <c r="EJ47" s="413"/>
      <c r="EK47" s="413"/>
      <c r="EL47" s="413"/>
      <c r="EM47" s="413"/>
      <c r="EN47" s="413"/>
      <c r="EO47" s="413"/>
      <c r="EP47" s="413"/>
      <c r="EQ47" s="413"/>
      <c r="ER47" s="413"/>
      <c r="ES47" s="413"/>
      <c r="ET47" s="413"/>
      <c r="EU47" s="413"/>
      <c r="EV47" s="413"/>
      <c r="EW47" s="413"/>
      <c r="EX47" s="413"/>
      <c r="EY47" s="413"/>
      <c r="EZ47" s="413"/>
      <c r="FA47" s="413"/>
      <c r="FB47" s="413"/>
      <c r="FC47" s="413"/>
      <c r="FD47" s="413"/>
      <c r="FE47" s="413"/>
      <c r="FF47" s="413"/>
      <c r="FG47" s="413"/>
      <c r="FH47" s="413"/>
      <c r="FI47" s="413"/>
      <c r="FJ47" s="413"/>
      <c r="FK47" s="413"/>
      <c r="FL47" s="413"/>
      <c r="FM47" s="413"/>
      <c r="FN47" s="413"/>
      <c r="FO47" s="413"/>
      <c r="FP47" s="413"/>
      <c r="FQ47" s="413"/>
      <c r="FR47" s="413"/>
      <c r="FS47" s="413"/>
      <c r="FT47" s="413"/>
      <c r="FU47" s="413"/>
      <c r="FV47" s="413"/>
      <c r="FW47" s="413"/>
      <c r="FX47" s="413"/>
      <c r="FY47" s="413"/>
      <c r="FZ47" s="413"/>
      <c r="GA47" s="413"/>
      <c r="GB47" s="413"/>
      <c r="GC47" s="413"/>
      <c r="GD47" s="413"/>
      <c r="GE47" s="413"/>
      <c r="GF47" s="413"/>
      <c r="GG47" s="413"/>
      <c r="GH47" s="414"/>
      <c r="GI47" s="1"/>
    </row>
    <row r="48" spans="1:191" outlineLevel="1" x14ac:dyDescent="0.75">
      <c r="A48" s="1"/>
      <c r="B48" s="1"/>
      <c r="C48" s="271" t="str">
        <f>IF($E48="custom",MonthlyCF!C48,"")</f>
        <v/>
      </c>
      <c r="D48" s="19" t="str">
        <f>IF($E48="custom",MonthlyCF!D48,"")</f>
        <v/>
      </c>
      <c r="E48" s="411" t="str">
        <f>MonthlyCF!K48</f>
        <v>Bell Curve</v>
      </c>
      <c r="F48" s="412">
        <f t="shared" si="21"/>
        <v>46053</v>
      </c>
      <c r="G48" s="412">
        <f t="shared" si="21"/>
        <v>46053</v>
      </c>
      <c r="H48" s="95">
        <f t="shared" si="22"/>
        <v>0</v>
      </c>
      <c r="I48" s="752" t="str">
        <f t="shared" si="23"/>
        <v/>
      </c>
      <c r="J48" s="413"/>
      <c r="K48" s="413"/>
      <c r="L48" s="413"/>
      <c r="M48" s="413"/>
      <c r="N48" s="413"/>
      <c r="O48" s="413"/>
      <c r="P48" s="413"/>
      <c r="Q48" s="413"/>
      <c r="R48" s="413"/>
      <c r="S48" s="413"/>
      <c r="T48" s="413"/>
      <c r="U48" s="413"/>
      <c r="V48" s="413"/>
      <c r="W48" s="413"/>
      <c r="X48" s="413"/>
      <c r="Y48" s="413"/>
      <c r="Z48" s="413"/>
      <c r="AA48" s="413"/>
      <c r="AB48" s="413"/>
      <c r="AC48" s="413"/>
      <c r="AD48" s="413"/>
      <c r="AE48" s="413"/>
      <c r="AF48" s="413"/>
      <c r="AG48" s="413"/>
      <c r="AH48" s="413"/>
      <c r="AI48" s="413"/>
      <c r="AJ48" s="413"/>
      <c r="AK48" s="413"/>
      <c r="AL48" s="413"/>
      <c r="AM48" s="413"/>
      <c r="AN48" s="413"/>
      <c r="AO48" s="413"/>
      <c r="AP48" s="413"/>
      <c r="AQ48" s="413"/>
      <c r="AR48" s="413"/>
      <c r="AS48" s="413"/>
      <c r="AT48" s="413"/>
      <c r="AU48" s="413"/>
      <c r="AV48" s="413"/>
      <c r="AW48" s="413"/>
      <c r="AX48" s="413"/>
      <c r="AY48" s="413"/>
      <c r="AZ48" s="413"/>
      <c r="BA48" s="413"/>
      <c r="BB48" s="413"/>
      <c r="BC48" s="413"/>
      <c r="BD48" s="413"/>
      <c r="BE48" s="413"/>
      <c r="BF48" s="413"/>
      <c r="BG48" s="413"/>
      <c r="BH48" s="413"/>
      <c r="BI48" s="413"/>
      <c r="BJ48" s="413"/>
      <c r="BK48" s="413"/>
      <c r="BL48" s="413"/>
      <c r="BM48" s="413"/>
      <c r="BN48" s="413"/>
      <c r="BO48" s="413"/>
      <c r="BP48" s="413"/>
      <c r="BQ48" s="413"/>
      <c r="BR48" s="413"/>
      <c r="BS48" s="413"/>
      <c r="BT48" s="413"/>
      <c r="BU48" s="413"/>
      <c r="BV48" s="413"/>
      <c r="BW48" s="413"/>
      <c r="BX48" s="413"/>
      <c r="BY48" s="413"/>
      <c r="BZ48" s="413"/>
      <c r="CA48" s="413"/>
      <c r="CB48" s="413"/>
      <c r="CC48" s="413"/>
      <c r="CD48" s="413"/>
      <c r="CE48" s="413"/>
      <c r="CF48" s="413"/>
      <c r="CG48" s="413"/>
      <c r="CH48" s="413"/>
      <c r="CI48" s="413"/>
      <c r="CJ48" s="413"/>
      <c r="CK48" s="413"/>
      <c r="CL48" s="413"/>
      <c r="CM48" s="413"/>
      <c r="CN48" s="413"/>
      <c r="CO48" s="413"/>
      <c r="CP48" s="413"/>
      <c r="CQ48" s="413"/>
      <c r="CR48" s="413"/>
      <c r="CS48" s="413"/>
      <c r="CT48" s="413"/>
      <c r="CU48" s="413"/>
      <c r="CV48" s="413"/>
      <c r="CW48" s="413"/>
      <c r="CX48" s="413"/>
      <c r="CY48" s="413"/>
      <c r="CZ48" s="413"/>
      <c r="DA48" s="413"/>
      <c r="DB48" s="413"/>
      <c r="DC48" s="413"/>
      <c r="DD48" s="413"/>
      <c r="DE48" s="413"/>
      <c r="DF48" s="413"/>
      <c r="DG48" s="413"/>
      <c r="DH48" s="413"/>
      <c r="DI48" s="413"/>
      <c r="DJ48" s="413"/>
      <c r="DK48" s="413"/>
      <c r="DL48" s="413"/>
      <c r="DM48" s="413"/>
      <c r="DN48" s="413"/>
      <c r="DO48" s="413"/>
      <c r="DP48" s="413"/>
      <c r="DQ48" s="413"/>
      <c r="DR48" s="413"/>
      <c r="DS48" s="413"/>
      <c r="DT48" s="413"/>
      <c r="DU48" s="413"/>
      <c r="DV48" s="413"/>
      <c r="DW48" s="413"/>
      <c r="DX48" s="413"/>
      <c r="DY48" s="413"/>
      <c r="DZ48" s="413"/>
      <c r="EA48" s="413"/>
      <c r="EB48" s="413"/>
      <c r="EC48" s="413"/>
      <c r="ED48" s="413"/>
      <c r="EE48" s="413"/>
      <c r="EF48" s="413"/>
      <c r="EG48" s="413"/>
      <c r="EH48" s="413"/>
      <c r="EI48" s="413"/>
      <c r="EJ48" s="413"/>
      <c r="EK48" s="413"/>
      <c r="EL48" s="413"/>
      <c r="EM48" s="413"/>
      <c r="EN48" s="413"/>
      <c r="EO48" s="413"/>
      <c r="EP48" s="413"/>
      <c r="EQ48" s="413"/>
      <c r="ER48" s="413"/>
      <c r="ES48" s="413"/>
      <c r="ET48" s="413"/>
      <c r="EU48" s="413"/>
      <c r="EV48" s="413"/>
      <c r="EW48" s="413"/>
      <c r="EX48" s="413"/>
      <c r="EY48" s="413"/>
      <c r="EZ48" s="413"/>
      <c r="FA48" s="413"/>
      <c r="FB48" s="413"/>
      <c r="FC48" s="413"/>
      <c r="FD48" s="413"/>
      <c r="FE48" s="413"/>
      <c r="FF48" s="413"/>
      <c r="FG48" s="413"/>
      <c r="FH48" s="413"/>
      <c r="FI48" s="413"/>
      <c r="FJ48" s="413"/>
      <c r="FK48" s="413"/>
      <c r="FL48" s="413"/>
      <c r="FM48" s="413"/>
      <c r="FN48" s="413"/>
      <c r="FO48" s="413"/>
      <c r="FP48" s="413"/>
      <c r="FQ48" s="413"/>
      <c r="FR48" s="413"/>
      <c r="FS48" s="413"/>
      <c r="FT48" s="413"/>
      <c r="FU48" s="413"/>
      <c r="FV48" s="413"/>
      <c r="FW48" s="413"/>
      <c r="FX48" s="413"/>
      <c r="FY48" s="413"/>
      <c r="FZ48" s="413"/>
      <c r="GA48" s="413"/>
      <c r="GB48" s="413"/>
      <c r="GC48" s="413"/>
      <c r="GD48" s="413"/>
      <c r="GE48" s="413"/>
      <c r="GF48" s="413"/>
      <c r="GG48" s="413"/>
      <c r="GH48" s="414"/>
      <c r="GI48" s="1"/>
    </row>
    <row r="49" spans="1:191" outlineLevel="1" x14ac:dyDescent="0.75">
      <c r="A49" s="1"/>
      <c r="B49" s="1"/>
      <c r="C49" s="262" t="str">
        <f>IF($E49="custom",MonthlyCF!C49,"")</f>
        <v/>
      </c>
      <c r="D49" s="19" t="str">
        <f>IF($E49="custom",MonthlyCF!D49,"")</f>
        <v/>
      </c>
      <c r="E49" s="411" t="str">
        <f>MonthlyCF!K49</f>
        <v>Bell Curve</v>
      </c>
      <c r="F49" s="412">
        <f t="shared" si="21"/>
        <v>46053</v>
      </c>
      <c r="G49" s="412">
        <f t="shared" si="21"/>
        <v>46053</v>
      </c>
      <c r="H49" s="95">
        <f t="shared" si="22"/>
        <v>0</v>
      </c>
      <c r="I49" s="95" t="str">
        <f t="shared" si="23"/>
        <v/>
      </c>
      <c r="J49" s="413"/>
      <c r="K49" s="413"/>
      <c r="L49" s="413"/>
      <c r="M49" s="413"/>
      <c r="N49" s="413"/>
      <c r="O49" s="413"/>
      <c r="P49" s="413"/>
      <c r="Q49" s="413"/>
      <c r="R49" s="413"/>
      <c r="S49" s="413"/>
      <c r="T49" s="413"/>
      <c r="U49" s="413"/>
      <c r="V49" s="413"/>
      <c r="W49" s="413"/>
      <c r="X49" s="413"/>
      <c r="Y49" s="413"/>
      <c r="Z49" s="413"/>
      <c r="AA49" s="413"/>
      <c r="AB49" s="413"/>
      <c r="AC49" s="413"/>
      <c r="AD49" s="413"/>
      <c r="AE49" s="413"/>
      <c r="AF49" s="413"/>
      <c r="AG49" s="413"/>
      <c r="AH49" s="413"/>
      <c r="AI49" s="413"/>
      <c r="AJ49" s="413"/>
      <c r="AK49" s="413"/>
      <c r="AL49" s="413"/>
      <c r="AM49" s="413"/>
      <c r="AN49" s="413"/>
      <c r="AO49" s="413"/>
      <c r="AP49" s="413"/>
      <c r="AQ49" s="413"/>
      <c r="AR49" s="413"/>
      <c r="AS49" s="413"/>
      <c r="AT49" s="413"/>
      <c r="AU49" s="413"/>
      <c r="AV49" s="413"/>
      <c r="AW49" s="413"/>
      <c r="AX49" s="413"/>
      <c r="AY49" s="413"/>
      <c r="AZ49" s="413"/>
      <c r="BA49" s="413"/>
      <c r="BB49" s="413"/>
      <c r="BC49" s="413"/>
      <c r="BD49" s="413"/>
      <c r="BE49" s="413"/>
      <c r="BF49" s="413"/>
      <c r="BG49" s="413"/>
      <c r="BH49" s="413"/>
      <c r="BI49" s="413"/>
      <c r="BJ49" s="413"/>
      <c r="BK49" s="413"/>
      <c r="BL49" s="413"/>
      <c r="BM49" s="413"/>
      <c r="BN49" s="413"/>
      <c r="BO49" s="413"/>
      <c r="BP49" s="413"/>
      <c r="BQ49" s="413"/>
      <c r="BR49" s="413"/>
      <c r="BS49" s="413"/>
      <c r="BT49" s="413"/>
      <c r="BU49" s="413"/>
      <c r="BV49" s="413"/>
      <c r="BW49" s="413"/>
      <c r="BX49" s="413"/>
      <c r="BY49" s="413"/>
      <c r="BZ49" s="413"/>
      <c r="CA49" s="413"/>
      <c r="CB49" s="413"/>
      <c r="CC49" s="413"/>
      <c r="CD49" s="413"/>
      <c r="CE49" s="413"/>
      <c r="CF49" s="413"/>
      <c r="CG49" s="413"/>
      <c r="CH49" s="413"/>
      <c r="CI49" s="413"/>
      <c r="CJ49" s="413"/>
      <c r="CK49" s="413"/>
      <c r="CL49" s="413"/>
      <c r="CM49" s="413"/>
      <c r="CN49" s="413"/>
      <c r="CO49" s="413"/>
      <c r="CP49" s="413"/>
      <c r="CQ49" s="413"/>
      <c r="CR49" s="413"/>
      <c r="CS49" s="413"/>
      <c r="CT49" s="413"/>
      <c r="CU49" s="413"/>
      <c r="CV49" s="413"/>
      <c r="CW49" s="413"/>
      <c r="CX49" s="413"/>
      <c r="CY49" s="413"/>
      <c r="CZ49" s="413"/>
      <c r="DA49" s="413"/>
      <c r="DB49" s="413"/>
      <c r="DC49" s="413"/>
      <c r="DD49" s="413"/>
      <c r="DE49" s="413"/>
      <c r="DF49" s="413"/>
      <c r="DG49" s="413"/>
      <c r="DH49" s="413"/>
      <c r="DI49" s="413"/>
      <c r="DJ49" s="413"/>
      <c r="DK49" s="413"/>
      <c r="DL49" s="413"/>
      <c r="DM49" s="413"/>
      <c r="DN49" s="413"/>
      <c r="DO49" s="413"/>
      <c r="DP49" s="413"/>
      <c r="DQ49" s="413"/>
      <c r="DR49" s="413"/>
      <c r="DS49" s="413"/>
      <c r="DT49" s="413"/>
      <c r="DU49" s="413"/>
      <c r="DV49" s="413"/>
      <c r="DW49" s="413"/>
      <c r="DX49" s="413"/>
      <c r="DY49" s="413"/>
      <c r="DZ49" s="413"/>
      <c r="EA49" s="413"/>
      <c r="EB49" s="413"/>
      <c r="EC49" s="413"/>
      <c r="ED49" s="413"/>
      <c r="EE49" s="413"/>
      <c r="EF49" s="413"/>
      <c r="EG49" s="413"/>
      <c r="EH49" s="413"/>
      <c r="EI49" s="413"/>
      <c r="EJ49" s="413"/>
      <c r="EK49" s="413"/>
      <c r="EL49" s="413"/>
      <c r="EM49" s="413"/>
      <c r="EN49" s="413"/>
      <c r="EO49" s="413"/>
      <c r="EP49" s="413"/>
      <c r="EQ49" s="413"/>
      <c r="ER49" s="413"/>
      <c r="ES49" s="413"/>
      <c r="ET49" s="413"/>
      <c r="EU49" s="413"/>
      <c r="EV49" s="413"/>
      <c r="EW49" s="413"/>
      <c r="EX49" s="413"/>
      <c r="EY49" s="413"/>
      <c r="EZ49" s="413"/>
      <c r="FA49" s="413"/>
      <c r="FB49" s="413"/>
      <c r="FC49" s="413"/>
      <c r="FD49" s="413"/>
      <c r="FE49" s="413"/>
      <c r="FF49" s="413"/>
      <c r="FG49" s="413"/>
      <c r="FH49" s="413"/>
      <c r="FI49" s="413"/>
      <c r="FJ49" s="413"/>
      <c r="FK49" s="413"/>
      <c r="FL49" s="413"/>
      <c r="FM49" s="413"/>
      <c r="FN49" s="413"/>
      <c r="FO49" s="413"/>
      <c r="FP49" s="413"/>
      <c r="FQ49" s="413"/>
      <c r="FR49" s="413"/>
      <c r="FS49" s="413"/>
      <c r="FT49" s="413"/>
      <c r="FU49" s="413"/>
      <c r="FV49" s="413"/>
      <c r="FW49" s="413"/>
      <c r="FX49" s="413"/>
      <c r="FY49" s="413"/>
      <c r="FZ49" s="413"/>
      <c r="GA49" s="413"/>
      <c r="GB49" s="413"/>
      <c r="GC49" s="413"/>
      <c r="GD49" s="413"/>
      <c r="GE49" s="413"/>
      <c r="GF49" s="413"/>
      <c r="GG49" s="413"/>
      <c r="GH49" s="414"/>
      <c r="GI49" s="1"/>
    </row>
    <row r="50" spans="1:191" outlineLevel="1" x14ac:dyDescent="0.75">
      <c r="A50" s="1"/>
      <c r="B50" s="1"/>
      <c r="C50" s="262" t="str">
        <f>IF($E50="custom",MonthlyCF!C50,"")</f>
        <v/>
      </c>
      <c r="D50" s="19" t="str">
        <f>IF($E50="custom",MonthlyCF!D50,"")</f>
        <v/>
      </c>
      <c r="E50" s="411" t="str">
        <f>MonthlyCF!K50</f>
        <v>Bell Curve</v>
      </c>
      <c r="F50" s="412">
        <f t="shared" si="21"/>
        <v>46053</v>
      </c>
      <c r="G50" s="412">
        <f t="shared" si="21"/>
        <v>46053</v>
      </c>
      <c r="H50" s="95">
        <f t="shared" si="22"/>
        <v>0</v>
      </c>
      <c r="I50" s="95" t="str">
        <f t="shared" si="23"/>
        <v/>
      </c>
      <c r="J50" s="413"/>
      <c r="K50" s="413"/>
      <c r="L50" s="413"/>
      <c r="M50" s="413"/>
      <c r="N50" s="413"/>
      <c r="O50" s="413"/>
      <c r="P50" s="413"/>
      <c r="Q50" s="413"/>
      <c r="R50" s="413"/>
      <c r="S50" s="413"/>
      <c r="T50" s="413"/>
      <c r="U50" s="413"/>
      <c r="V50" s="413"/>
      <c r="W50" s="413"/>
      <c r="X50" s="413"/>
      <c r="Y50" s="413"/>
      <c r="Z50" s="413"/>
      <c r="AA50" s="413"/>
      <c r="AB50" s="413"/>
      <c r="AC50" s="413"/>
      <c r="AD50" s="413"/>
      <c r="AE50" s="413"/>
      <c r="AF50" s="413"/>
      <c r="AG50" s="413"/>
      <c r="AH50" s="413"/>
      <c r="AI50" s="413"/>
      <c r="AJ50" s="413"/>
      <c r="AK50" s="413"/>
      <c r="AL50" s="413"/>
      <c r="AM50" s="413"/>
      <c r="AN50" s="413"/>
      <c r="AO50" s="413"/>
      <c r="AP50" s="413"/>
      <c r="AQ50" s="413"/>
      <c r="AR50" s="413"/>
      <c r="AS50" s="413"/>
      <c r="AT50" s="413"/>
      <c r="AU50" s="413"/>
      <c r="AV50" s="413"/>
      <c r="AW50" s="413"/>
      <c r="AX50" s="413"/>
      <c r="AY50" s="413"/>
      <c r="AZ50" s="413"/>
      <c r="BA50" s="413"/>
      <c r="BB50" s="413"/>
      <c r="BC50" s="413"/>
      <c r="BD50" s="413"/>
      <c r="BE50" s="413"/>
      <c r="BF50" s="413"/>
      <c r="BG50" s="413"/>
      <c r="BH50" s="413"/>
      <c r="BI50" s="413"/>
      <c r="BJ50" s="413"/>
      <c r="BK50" s="413"/>
      <c r="BL50" s="413"/>
      <c r="BM50" s="413"/>
      <c r="BN50" s="413"/>
      <c r="BO50" s="413"/>
      <c r="BP50" s="413"/>
      <c r="BQ50" s="413"/>
      <c r="BR50" s="413"/>
      <c r="BS50" s="413"/>
      <c r="BT50" s="413"/>
      <c r="BU50" s="413"/>
      <c r="BV50" s="413"/>
      <c r="BW50" s="413"/>
      <c r="BX50" s="413"/>
      <c r="BY50" s="413"/>
      <c r="BZ50" s="413"/>
      <c r="CA50" s="413"/>
      <c r="CB50" s="413"/>
      <c r="CC50" s="413"/>
      <c r="CD50" s="413"/>
      <c r="CE50" s="413"/>
      <c r="CF50" s="413"/>
      <c r="CG50" s="413"/>
      <c r="CH50" s="413"/>
      <c r="CI50" s="413"/>
      <c r="CJ50" s="413"/>
      <c r="CK50" s="413"/>
      <c r="CL50" s="413"/>
      <c r="CM50" s="413"/>
      <c r="CN50" s="413"/>
      <c r="CO50" s="413"/>
      <c r="CP50" s="413"/>
      <c r="CQ50" s="413"/>
      <c r="CR50" s="413"/>
      <c r="CS50" s="413"/>
      <c r="CT50" s="413"/>
      <c r="CU50" s="413"/>
      <c r="CV50" s="413"/>
      <c r="CW50" s="413"/>
      <c r="CX50" s="413"/>
      <c r="CY50" s="413"/>
      <c r="CZ50" s="413"/>
      <c r="DA50" s="413"/>
      <c r="DB50" s="413"/>
      <c r="DC50" s="413"/>
      <c r="DD50" s="413"/>
      <c r="DE50" s="413"/>
      <c r="DF50" s="413"/>
      <c r="DG50" s="413"/>
      <c r="DH50" s="413"/>
      <c r="DI50" s="413"/>
      <c r="DJ50" s="413"/>
      <c r="DK50" s="413"/>
      <c r="DL50" s="413"/>
      <c r="DM50" s="413"/>
      <c r="DN50" s="413"/>
      <c r="DO50" s="413"/>
      <c r="DP50" s="413"/>
      <c r="DQ50" s="413"/>
      <c r="DR50" s="413"/>
      <c r="DS50" s="413"/>
      <c r="DT50" s="413"/>
      <c r="DU50" s="413"/>
      <c r="DV50" s="413"/>
      <c r="DW50" s="413"/>
      <c r="DX50" s="413"/>
      <c r="DY50" s="413"/>
      <c r="DZ50" s="413"/>
      <c r="EA50" s="413"/>
      <c r="EB50" s="413"/>
      <c r="EC50" s="413"/>
      <c r="ED50" s="413"/>
      <c r="EE50" s="413"/>
      <c r="EF50" s="413"/>
      <c r="EG50" s="413"/>
      <c r="EH50" s="413"/>
      <c r="EI50" s="413"/>
      <c r="EJ50" s="413"/>
      <c r="EK50" s="413"/>
      <c r="EL50" s="413"/>
      <c r="EM50" s="413"/>
      <c r="EN50" s="413"/>
      <c r="EO50" s="413"/>
      <c r="EP50" s="413"/>
      <c r="EQ50" s="413"/>
      <c r="ER50" s="413"/>
      <c r="ES50" s="413"/>
      <c r="ET50" s="413"/>
      <c r="EU50" s="413"/>
      <c r="EV50" s="413"/>
      <c r="EW50" s="413"/>
      <c r="EX50" s="413"/>
      <c r="EY50" s="413"/>
      <c r="EZ50" s="413"/>
      <c r="FA50" s="413"/>
      <c r="FB50" s="413"/>
      <c r="FC50" s="413"/>
      <c r="FD50" s="413"/>
      <c r="FE50" s="413"/>
      <c r="FF50" s="413"/>
      <c r="FG50" s="413"/>
      <c r="FH50" s="413"/>
      <c r="FI50" s="413"/>
      <c r="FJ50" s="413"/>
      <c r="FK50" s="413"/>
      <c r="FL50" s="413"/>
      <c r="FM50" s="413"/>
      <c r="FN50" s="413"/>
      <c r="FO50" s="413"/>
      <c r="FP50" s="413"/>
      <c r="FQ50" s="413"/>
      <c r="FR50" s="413"/>
      <c r="FS50" s="413"/>
      <c r="FT50" s="413"/>
      <c r="FU50" s="413"/>
      <c r="FV50" s="413"/>
      <c r="FW50" s="413"/>
      <c r="FX50" s="413"/>
      <c r="FY50" s="413"/>
      <c r="FZ50" s="413"/>
      <c r="GA50" s="413"/>
      <c r="GB50" s="413"/>
      <c r="GC50" s="413"/>
      <c r="GD50" s="413"/>
      <c r="GE50" s="413"/>
      <c r="GF50" s="413"/>
      <c r="GG50" s="413"/>
      <c r="GH50" s="414"/>
      <c r="GI50" s="1"/>
    </row>
    <row r="51" spans="1:191" outlineLevel="1" x14ac:dyDescent="0.75">
      <c r="A51" s="1"/>
      <c r="B51" s="1"/>
      <c r="C51" s="262" t="str">
        <f>IF($E51="custom",MonthlyCF!C51,"")</f>
        <v/>
      </c>
      <c r="D51" s="19" t="str">
        <f>IF($E51="custom",MonthlyCF!D51,"")</f>
        <v/>
      </c>
      <c r="E51" s="411" t="str">
        <f>MonthlyCF!K51</f>
        <v>Bell Curve</v>
      </c>
      <c r="F51" s="412">
        <f t="shared" si="21"/>
        <v>46053</v>
      </c>
      <c r="G51" s="412">
        <f t="shared" si="21"/>
        <v>46053</v>
      </c>
      <c r="H51" s="95">
        <f t="shared" si="22"/>
        <v>0</v>
      </c>
      <c r="I51" s="95" t="str">
        <f t="shared" si="23"/>
        <v/>
      </c>
      <c r="J51" s="413"/>
      <c r="K51" s="413"/>
      <c r="L51" s="413"/>
      <c r="M51" s="413"/>
      <c r="N51" s="413"/>
      <c r="O51" s="413"/>
      <c r="P51" s="413"/>
      <c r="Q51" s="413"/>
      <c r="R51" s="413"/>
      <c r="S51" s="413"/>
      <c r="T51" s="413"/>
      <c r="U51" s="413"/>
      <c r="V51" s="413"/>
      <c r="W51" s="413"/>
      <c r="X51" s="413"/>
      <c r="Y51" s="413"/>
      <c r="Z51" s="413"/>
      <c r="AA51" s="413"/>
      <c r="AB51" s="413"/>
      <c r="AC51" s="413"/>
      <c r="AD51" s="413"/>
      <c r="AE51" s="413"/>
      <c r="AF51" s="413"/>
      <c r="AG51" s="413"/>
      <c r="AH51" s="413"/>
      <c r="AI51" s="413"/>
      <c r="AJ51" s="413"/>
      <c r="AK51" s="413"/>
      <c r="AL51" s="413"/>
      <c r="AM51" s="413"/>
      <c r="AN51" s="413"/>
      <c r="AO51" s="413"/>
      <c r="AP51" s="413"/>
      <c r="AQ51" s="413"/>
      <c r="AR51" s="413"/>
      <c r="AS51" s="413"/>
      <c r="AT51" s="413"/>
      <c r="AU51" s="413"/>
      <c r="AV51" s="413"/>
      <c r="AW51" s="413"/>
      <c r="AX51" s="413"/>
      <c r="AY51" s="413"/>
      <c r="AZ51" s="413"/>
      <c r="BA51" s="413"/>
      <c r="BB51" s="413"/>
      <c r="BC51" s="413"/>
      <c r="BD51" s="413"/>
      <c r="BE51" s="413"/>
      <c r="BF51" s="413"/>
      <c r="BG51" s="413"/>
      <c r="BH51" s="413"/>
      <c r="BI51" s="413"/>
      <c r="BJ51" s="413"/>
      <c r="BK51" s="413"/>
      <c r="BL51" s="413"/>
      <c r="BM51" s="413"/>
      <c r="BN51" s="413"/>
      <c r="BO51" s="413"/>
      <c r="BP51" s="413"/>
      <c r="BQ51" s="413"/>
      <c r="BR51" s="413"/>
      <c r="BS51" s="413"/>
      <c r="BT51" s="413"/>
      <c r="BU51" s="413"/>
      <c r="BV51" s="413"/>
      <c r="BW51" s="413"/>
      <c r="BX51" s="413"/>
      <c r="BY51" s="413"/>
      <c r="BZ51" s="413"/>
      <c r="CA51" s="413"/>
      <c r="CB51" s="413"/>
      <c r="CC51" s="413"/>
      <c r="CD51" s="413"/>
      <c r="CE51" s="413"/>
      <c r="CF51" s="413"/>
      <c r="CG51" s="413"/>
      <c r="CH51" s="413"/>
      <c r="CI51" s="413"/>
      <c r="CJ51" s="413"/>
      <c r="CK51" s="413"/>
      <c r="CL51" s="413"/>
      <c r="CM51" s="413"/>
      <c r="CN51" s="413"/>
      <c r="CO51" s="413"/>
      <c r="CP51" s="413"/>
      <c r="CQ51" s="413"/>
      <c r="CR51" s="413"/>
      <c r="CS51" s="413"/>
      <c r="CT51" s="413"/>
      <c r="CU51" s="413"/>
      <c r="CV51" s="413"/>
      <c r="CW51" s="413"/>
      <c r="CX51" s="413"/>
      <c r="CY51" s="413"/>
      <c r="CZ51" s="413"/>
      <c r="DA51" s="413"/>
      <c r="DB51" s="413"/>
      <c r="DC51" s="413"/>
      <c r="DD51" s="413"/>
      <c r="DE51" s="413"/>
      <c r="DF51" s="413"/>
      <c r="DG51" s="413"/>
      <c r="DH51" s="413"/>
      <c r="DI51" s="413"/>
      <c r="DJ51" s="413"/>
      <c r="DK51" s="413"/>
      <c r="DL51" s="413"/>
      <c r="DM51" s="413"/>
      <c r="DN51" s="413"/>
      <c r="DO51" s="413"/>
      <c r="DP51" s="413"/>
      <c r="DQ51" s="413"/>
      <c r="DR51" s="413"/>
      <c r="DS51" s="413"/>
      <c r="DT51" s="413"/>
      <c r="DU51" s="413"/>
      <c r="DV51" s="413"/>
      <c r="DW51" s="413"/>
      <c r="DX51" s="413"/>
      <c r="DY51" s="413"/>
      <c r="DZ51" s="413"/>
      <c r="EA51" s="413"/>
      <c r="EB51" s="413"/>
      <c r="EC51" s="413"/>
      <c r="ED51" s="413"/>
      <c r="EE51" s="413"/>
      <c r="EF51" s="413"/>
      <c r="EG51" s="413"/>
      <c r="EH51" s="413"/>
      <c r="EI51" s="413"/>
      <c r="EJ51" s="413"/>
      <c r="EK51" s="413"/>
      <c r="EL51" s="413"/>
      <c r="EM51" s="413"/>
      <c r="EN51" s="413"/>
      <c r="EO51" s="413"/>
      <c r="EP51" s="413"/>
      <c r="EQ51" s="413"/>
      <c r="ER51" s="413"/>
      <c r="ES51" s="413"/>
      <c r="ET51" s="413"/>
      <c r="EU51" s="413"/>
      <c r="EV51" s="413"/>
      <c r="EW51" s="413"/>
      <c r="EX51" s="413"/>
      <c r="EY51" s="413"/>
      <c r="EZ51" s="413"/>
      <c r="FA51" s="413"/>
      <c r="FB51" s="413"/>
      <c r="FC51" s="413"/>
      <c r="FD51" s="413"/>
      <c r="FE51" s="413"/>
      <c r="FF51" s="413"/>
      <c r="FG51" s="413"/>
      <c r="FH51" s="413"/>
      <c r="FI51" s="413"/>
      <c r="FJ51" s="413"/>
      <c r="FK51" s="413"/>
      <c r="FL51" s="413"/>
      <c r="FM51" s="413"/>
      <c r="FN51" s="413"/>
      <c r="FO51" s="413"/>
      <c r="FP51" s="413"/>
      <c r="FQ51" s="413"/>
      <c r="FR51" s="413"/>
      <c r="FS51" s="413"/>
      <c r="FT51" s="413"/>
      <c r="FU51" s="413"/>
      <c r="FV51" s="413"/>
      <c r="FW51" s="413"/>
      <c r="FX51" s="413"/>
      <c r="FY51" s="413"/>
      <c r="FZ51" s="413"/>
      <c r="GA51" s="413"/>
      <c r="GB51" s="413"/>
      <c r="GC51" s="413"/>
      <c r="GD51" s="413"/>
      <c r="GE51" s="413"/>
      <c r="GF51" s="413"/>
      <c r="GG51" s="413"/>
      <c r="GH51" s="414"/>
      <c r="GI51" s="1"/>
    </row>
    <row r="52" spans="1:191" outlineLevel="1" x14ac:dyDescent="0.75">
      <c r="A52" s="1"/>
      <c r="B52" s="1"/>
      <c r="C52" s="262" t="str">
        <f>IF($E52="custom",MonthlyCF!C52,"")</f>
        <v/>
      </c>
      <c r="D52" s="19" t="str">
        <f>IF($E52="custom",MonthlyCF!D52,"")</f>
        <v/>
      </c>
      <c r="E52" s="411" t="str">
        <f>MonthlyCF!K52</f>
        <v>Bell Curve</v>
      </c>
      <c r="F52" s="412">
        <f t="shared" si="21"/>
        <v>46053</v>
      </c>
      <c r="G52" s="412">
        <f t="shared" si="21"/>
        <v>46053</v>
      </c>
      <c r="H52" s="95">
        <f t="shared" si="22"/>
        <v>0</v>
      </c>
      <c r="I52" s="95" t="str">
        <f t="shared" si="23"/>
        <v/>
      </c>
      <c r="J52" s="413"/>
      <c r="K52" s="413"/>
      <c r="L52" s="413"/>
      <c r="M52" s="413"/>
      <c r="N52" s="413"/>
      <c r="O52" s="413"/>
      <c r="P52" s="413"/>
      <c r="Q52" s="413"/>
      <c r="R52" s="413"/>
      <c r="S52" s="413"/>
      <c r="T52" s="413"/>
      <c r="U52" s="413"/>
      <c r="V52" s="413"/>
      <c r="W52" s="413"/>
      <c r="X52" s="413"/>
      <c r="Y52" s="413"/>
      <c r="Z52" s="413"/>
      <c r="AA52" s="413"/>
      <c r="AB52" s="413"/>
      <c r="AC52" s="413"/>
      <c r="AD52" s="413"/>
      <c r="AE52" s="413"/>
      <c r="AF52" s="413"/>
      <c r="AG52" s="413"/>
      <c r="AH52" s="413"/>
      <c r="AI52" s="413"/>
      <c r="AJ52" s="413"/>
      <c r="AK52" s="413"/>
      <c r="AL52" s="413"/>
      <c r="AM52" s="413"/>
      <c r="AN52" s="413"/>
      <c r="AO52" s="413"/>
      <c r="AP52" s="413"/>
      <c r="AQ52" s="413"/>
      <c r="AR52" s="413"/>
      <c r="AS52" s="413"/>
      <c r="AT52" s="413"/>
      <c r="AU52" s="413"/>
      <c r="AV52" s="413"/>
      <c r="AW52" s="413"/>
      <c r="AX52" s="413"/>
      <c r="AY52" s="413"/>
      <c r="AZ52" s="413"/>
      <c r="BA52" s="413"/>
      <c r="BB52" s="413"/>
      <c r="BC52" s="413"/>
      <c r="BD52" s="413"/>
      <c r="BE52" s="413"/>
      <c r="BF52" s="413"/>
      <c r="BG52" s="413"/>
      <c r="BH52" s="413"/>
      <c r="BI52" s="413"/>
      <c r="BJ52" s="413"/>
      <c r="BK52" s="413"/>
      <c r="BL52" s="413"/>
      <c r="BM52" s="413"/>
      <c r="BN52" s="413"/>
      <c r="BO52" s="413"/>
      <c r="BP52" s="413"/>
      <c r="BQ52" s="413"/>
      <c r="BR52" s="413"/>
      <c r="BS52" s="413"/>
      <c r="BT52" s="413"/>
      <c r="BU52" s="413"/>
      <c r="BV52" s="413"/>
      <c r="BW52" s="413"/>
      <c r="BX52" s="413"/>
      <c r="BY52" s="413"/>
      <c r="BZ52" s="413"/>
      <c r="CA52" s="413"/>
      <c r="CB52" s="413"/>
      <c r="CC52" s="413"/>
      <c r="CD52" s="413"/>
      <c r="CE52" s="413"/>
      <c r="CF52" s="413"/>
      <c r="CG52" s="413"/>
      <c r="CH52" s="413"/>
      <c r="CI52" s="413"/>
      <c r="CJ52" s="413"/>
      <c r="CK52" s="413"/>
      <c r="CL52" s="413"/>
      <c r="CM52" s="413"/>
      <c r="CN52" s="413"/>
      <c r="CO52" s="413"/>
      <c r="CP52" s="413"/>
      <c r="CQ52" s="413"/>
      <c r="CR52" s="413"/>
      <c r="CS52" s="413"/>
      <c r="CT52" s="413"/>
      <c r="CU52" s="413"/>
      <c r="CV52" s="413"/>
      <c r="CW52" s="413"/>
      <c r="CX52" s="413"/>
      <c r="CY52" s="413"/>
      <c r="CZ52" s="413"/>
      <c r="DA52" s="413"/>
      <c r="DB52" s="413"/>
      <c r="DC52" s="413"/>
      <c r="DD52" s="413"/>
      <c r="DE52" s="413"/>
      <c r="DF52" s="413"/>
      <c r="DG52" s="413"/>
      <c r="DH52" s="413"/>
      <c r="DI52" s="413"/>
      <c r="DJ52" s="413"/>
      <c r="DK52" s="413"/>
      <c r="DL52" s="413"/>
      <c r="DM52" s="413"/>
      <c r="DN52" s="413"/>
      <c r="DO52" s="413"/>
      <c r="DP52" s="413"/>
      <c r="DQ52" s="413"/>
      <c r="DR52" s="413"/>
      <c r="DS52" s="413"/>
      <c r="DT52" s="413"/>
      <c r="DU52" s="413"/>
      <c r="DV52" s="413"/>
      <c r="DW52" s="413"/>
      <c r="DX52" s="413"/>
      <c r="DY52" s="413"/>
      <c r="DZ52" s="413"/>
      <c r="EA52" s="413"/>
      <c r="EB52" s="413"/>
      <c r="EC52" s="413"/>
      <c r="ED52" s="413"/>
      <c r="EE52" s="413"/>
      <c r="EF52" s="413"/>
      <c r="EG52" s="413"/>
      <c r="EH52" s="413"/>
      <c r="EI52" s="413"/>
      <c r="EJ52" s="413"/>
      <c r="EK52" s="413"/>
      <c r="EL52" s="413"/>
      <c r="EM52" s="413"/>
      <c r="EN52" s="413"/>
      <c r="EO52" s="413"/>
      <c r="EP52" s="413"/>
      <c r="EQ52" s="413"/>
      <c r="ER52" s="413"/>
      <c r="ES52" s="413"/>
      <c r="ET52" s="413"/>
      <c r="EU52" s="413"/>
      <c r="EV52" s="413"/>
      <c r="EW52" s="413"/>
      <c r="EX52" s="413"/>
      <c r="EY52" s="413"/>
      <c r="EZ52" s="413"/>
      <c r="FA52" s="413"/>
      <c r="FB52" s="413"/>
      <c r="FC52" s="413"/>
      <c r="FD52" s="413"/>
      <c r="FE52" s="413"/>
      <c r="FF52" s="413"/>
      <c r="FG52" s="413"/>
      <c r="FH52" s="413"/>
      <c r="FI52" s="413"/>
      <c r="FJ52" s="413"/>
      <c r="FK52" s="413"/>
      <c r="FL52" s="413"/>
      <c r="FM52" s="413"/>
      <c r="FN52" s="413"/>
      <c r="FO52" s="413"/>
      <c r="FP52" s="413"/>
      <c r="FQ52" s="413"/>
      <c r="FR52" s="413"/>
      <c r="FS52" s="413"/>
      <c r="FT52" s="413"/>
      <c r="FU52" s="413"/>
      <c r="FV52" s="413"/>
      <c r="FW52" s="413"/>
      <c r="FX52" s="413"/>
      <c r="FY52" s="413"/>
      <c r="FZ52" s="413"/>
      <c r="GA52" s="413"/>
      <c r="GB52" s="413"/>
      <c r="GC52" s="413"/>
      <c r="GD52" s="413"/>
      <c r="GE52" s="413"/>
      <c r="GF52" s="413"/>
      <c r="GG52" s="413"/>
      <c r="GH52" s="414"/>
      <c r="GI52" s="1"/>
    </row>
    <row r="53" spans="1:191" outlineLevel="1" x14ac:dyDescent="0.75">
      <c r="A53" s="1"/>
      <c r="B53" s="1"/>
      <c r="C53" s="262" t="str">
        <f>IF($E53="custom",MonthlyCF!C53,"")</f>
        <v/>
      </c>
      <c r="D53" s="19" t="str">
        <f>IF($E53="custom",MonthlyCF!D53,"")</f>
        <v/>
      </c>
      <c r="E53" s="411" t="str">
        <f>MonthlyCF!K53</f>
        <v>Bell Curve</v>
      </c>
      <c r="F53" s="412">
        <f t="shared" si="21"/>
        <v>46053</v>
      </c>
      <c r="G53" s="412">
        <f t="shared" si="21"/>
        <v>46053</v>
      </c>
      <c r="H53" s="95">
        <f t="shared" si="22"/>
        <v>0</v>
      </c>
      <c r="I53" s="95" t="str">
        <f t="shared" si="23"/>
        <v/>
      </c>
      <c r="J53" s="413"/>
      <c r="K53" s="413"/>
      <c r="L53" s="413"/>
      <c r="M53" s="413"/>
      <c r="N53" s="413"/>
      <c r="O53" s="413"/>
      <c r="P53" s="413"/>
      <c r="Q53" s="413"/>
      <c r="R53" s="413"/>
      <c r="S53" s="413"/>
      <c r="T53" s="413"/>
      <c r="U53" s="413"/>
      <c r="V53" s="413"/>
      <c r="W53" s="413"/>
      <c r="X53" s="413"/>
      <c r="Y53" s="413"/>
      <c r="Z53" s="413"/>
      <c r="AA53" s="413"/>
      <c r="AB53" s="413"/>
      <c r="AC53" s="413"/>
      <c r="AD53" s="413"/>
      <c r="AE53" s="413"/>
      <c r="AF53" s="413"/>
      <c r="AG53" s="413"/>
      <c r="AH53" s="413"/>
      <c r="AI53" s="413"/>
      <c r="AJ53" s="413"/>
      <c r="AK53" s="413"/>
      <c r="AL53" s="413"/>
      <c r="AM53" s="413"/>
      <c r="AN53" s="413"/>
      <c r="AO53" s="413"/>
      <c r="AP53" s="413"/>
      <c r="AQ53" s="413"/>
      <c r="AR53" s="413"/>
      <c r="AS53" s="413"/>
      <c r="AT53" s="413"/>
      <c r="AU53" s="413"/>
      <c r="AV53" s="413"/>
      <c r="AW53" s="413"/>
      <c r="AX53" s="413"/>
      <c r="AY53" s="413"/>
      <c r="AZ53" s="413"/>
      <c r="BA53" s="413"/>
      <c r="BB53" s="413"/>
      <c r="BC53" s="413"/>
      <c r="BD53" s="413"/>
      <c r="BE53" s="413"/>
      <c r="BF53" s="413"/>
      <c r="BG53" s="413"/>
      <c r="BH53" s="413"/>
      <c r="BI53" s="413"/>
      <c r="BJ53" s="413"/>
      <c r="BK53" s="413"/>
      <c r="BL53" s="413"/>
      <c r="BM53" s="413"/>
      <c r="BN53" s="413"/>
      <c r="BO53" s="413"/>
      <c r="BP53" s="413"/>
      <c r="BQ53" s="413"/>
      <c r="BR53" s="413"/>
      <c r="BS53" s="413"/>
      <c r="BT53" s="413"/>
      <c r="BU53" s="413"/>
      <c r="BV53" s="413"/>
      <c r="BW53" s="413"/>
      <c r="BX53" s="413"/>
      <c r="BY53" s="413"/>
      <c r="BZ53" s="413"/>
      <c r="CA53" s="413"/>
      <c r="CB53" s="413"/>
      <c r="CC53" s="413"/>
      <c r="CD53" s="413"/>
      <c r="CE53" s="413"/>
      <c r="CF53" s="413"/>
      <c r="CG53" s="413"/>
      <c r="CH53" s="413"/>
      <c r="CI53" s="413"/>
      <c r="CJ53" s="413"/>
      <c r="CK53" s="413"/>
      <c r="CL53" s="413"/>
      <c r="CM53" s="413"/>
      <c r="CN53" s="413"/>
      <c r="CO53" s="413"/>
      <c r="CP53" s="413"/>
      <c r="CQ53" s="413"/>
      <c r="CR53" s="413"/>
      <c r="CS53" s="413"/>
      <c r="CT53" s="413"/>
      <c r="CU53" s="413"/>
      <c r="CV53" s="413"/>
      <c r="CW53" s="413"/>
      <c r="CX53" s="413"/>
      <c r="CY53" s="413"/>
      <c r="CZ53" s="413"/>
      <c r="DA53" s="413"/>
      <c r="DB53" s="413"/>
      <c r="DC53" s="413"/>
      <c r="DD53" s="413"/>
      <c r="DE53" s="413"/>
      <c r="DF53" s="413"/>
      <c r="DG53" s="413"/>
      <c r="DH53" s="413"/>
      <c r="DI53" s="413"/>
      <c r="DJ53" s="413"/>
      <c r="DK53" s="413"/>
      <c r="DL53" s="413"/>
      <c r="DM53" s="413"/>
      <c r="DN53" s="413"/>
      <c r="DO53" s="413"/>
      <c r="DP53" s="413"/>
      <c r="DQ53" s="413"/>
      <c r="DR53" s="413"/>
      <c r="DS53" s="413"/>
      <c r="DT53" s="413"/>
      <c r="DU53" s="413"/>
      <c r="DV53" s="413"/>
      <c r="DW53" s="413"/>
      <c r="DX53" s="413"/>
      <c r="DY53" s="413"/>
      <c r="DZ53" s="413"/>
      <c r="EA53" s="413"/>
      <c r="EB53" s="413"/>
      <c r="EC53" s="413"/>
      <c r="ED53" s="413"/>
      <c r="EE53" s="413"/>
      <c r="EF53" s="413"/>
      <c r="EG53" s="413"/>
      <c r="EH53" s="413"/>
      <c r="EI53" s="413"/>
      <c r="EJ53" s="413"/>
      <c r="EK53" s="413"/>
      <c r="EL53" s="413"/>
      <c r="EM53" s="413"/>
      <c r="EN53" s="413"/>
      <c r="EO53" s="413"/>
      <c r="EP53" s="413"/>
      <c r="EQ53" s="413"/>
      <c r="ER53" s="413"/>
      <c r="ES53" s="413"/>
      <c r="ET53" s="413"/>
      <c r="EU53" s="413"/>
      <c r="EV53" s="413"/>
      <c r="EW53" s="413"/>
      <c r="EX53" s="413"/>
      <c r="EY53" s="413"/>
      <c r="EZ53" s="413"/>
      <c r="FA53" s="413"/>
      <c r="FB53" s="413"/>
      <c r="FC53" s="413"/>
      <c r="FD53" s="413"/>
      <c r="FE53" s="413"/>
      <c r="FF53" s="413"/>
      <c r="FG53" s="413"/>
      <c r="FH53" s="413"/>
      <c r="FI53" s="413"/>
      <c r="FJ53" s="413"/>
      <c r="FK53" s="413"/>
      <c r="FL53" s="413"/>
      <c r="FM53" s="413"/>
      <c r="FN53" s="413"/>
      <c r="FO53" s="413"/>
      <c r="FP53" s="413"/>
      <c r="FQ53" s="413"/>
      <c r="FR53" s="413"/>
      <c r="FS53" s="413"/>
      <c r="FT53" s="413"/>
      <c r="FU53" s="413"/>
      <c r="FV53" s="413"/>
      <c r="FW53" s="413"/>
      <c r="FX53" s="413"/>
      <c r="FY53" s="413"/>
      <c r="FZ53" s="413"/>
      <c r="GA53" s="413"/>
      <c r="GB53" s="413"/>
      <c r="GC53" s="413"/>
      <c r="GD53" s="413"/>
      <c r="GE53" s="413"/>
      <c r="GF53" s="413"/>
      <c r="GG53" s="413"/>
      <c r="GH53" s="414"/>
      <c r="GI53" s="1"/>
    </row>
    <row r="54" spans="1:191" outlineLevel="1" x14ac:dyDescent="0.75">
      <c r="A54" s="1"/>
      <c r="B54" s="1"/>
      <c r="C54" s="262" t="str">
        <f>IF($E54="custom",MonthlyCF!C54,"")</f>
        <v/>
      </c>
      <c r="D54" s="19" t="str">
        <f>IF($E54="custom",MonthlyCF!D54,"")</f>
        <v/>
      </c>
      <c r="E54" s="411" t="str">
        <f>MonthlyCF!K54</f>
        <v>Bell Curve</v>
      </c>
      <c r="F54" s="412">
        <f t="shared" si="21"/>
        <v>46053</v>
      </c>
      <c r="G54" s="412">
        <f t="shared" si="21"/>
        <v>46053</v>
      </c>
      <c r="H54" s="95">
        <f t="shared" si="22"/>
        <v>0</v>
      </c>
      <c r="I54" s="95" t="str">
        <f t="shared" si="23"/>
        <v/>
      </c>
      <c r="J54" s="413"/>
      <c r="K54" s="413"/>
      <c r="L54" s="413"/>
      <c r="M54" s="413"/>
      <c r="N54" s="413"/>
      <c r="O54" s="413"/>
      <c r="P54" s="413"/>
      <c r="Q54" s="413"/>
      <c r="R54" s="413"/>
      <c r="S54" s="413"/>
      <c r="T54" s="413"/>
      <c r="U54" s="413"/>
      <c r="V54" s="413"/>
      <c r="W54" s="413"/>
      <c r="X54" s="413"/>
      <c r="Y54" s="413"/>
      <c r="Z54" s="413"/>
      <c r="AA54" s="413"/>
      <c r="AB54" s="413"/>
      <c r="AC54" s="413"/>
      <c r="AD54" s="413"/>
      <c r="AE54" s="413"/>
      <c r="AF54" s="413"/>
      <c r="AG54" s="413"/>
      <c r="AH54" s="413"/>
      <c r="AI54" s="413"/>
      <c r="AJ54" s="413"/>
      <c r="AK54" s="413"/>
      <c r="AL54" s="413"/>
      <c r="AM54" s="413"/>
      <c r="AN54" s="413"/>
      <c r="AO54" s="413"/>
      <c r="AP54" s="413"/>
      <c r="AQ54" s="413"/>
      <c r="AR54" s="413"/>
      <c r="AS54" s="413"/>
      <c r="AT54" s="413"/>
      <c r="AU54" s="413"/>
      <c r="AV54" s="413"/>
      <c r="AW54" s="413"/>
      <c r="AX54" s="413"/>
      <c r="AY54" s="413"/>
      <c r="AZ54" s="413"/>
      <c r="BA54" s="413"/>
      <c r="BB54" s="413"/>
      <c r="BC54" s="413"/>
      <c r="BD54" s="413"/>
      <c r="BE54" s="413"/>
      <c r="BF54" s="413"/>
      <c r="BG54" s="413"/>
      <c r="BH54" s="413"/>
      <c r="BI54" s="413"/>
      <c r="BJ54" s="413"/>
      <c r="BK54" s="413"/>
      <c r="BL54" s="413"/>
      <c r="BM54" s="413"/>
      <c r="BN54" s="413"/>
      <c r="BO54" s="413"/>
      <c r="BP54" s="413"/>
      <c r="BQ54" s="413"/>
      <c r="BR54" s="413"/>
      <c r="BS54" s="413"/>
      <c r="BT54" s="413"/>
      <c r="BU54" s="413"/>
      <c r="BV54" s="413"/>
      <c r="BW54" s="413"/>
      <c r="BX54" s="413"/>
      <c r="BY54" s="413"/>
      <c r="BZ54" s="413"/>
      <c r="CA54" s="413"/>
      <c r="CB54" s="413"/>
      <c r="CC54" s="413"/>
      <c r="CD54" s="413"/>
      <c r="CE54" s="413"/>
      <c r="CF54" s="413"/>
      <c r="CG54" s="413"/>
      <c r="CH54" s="413"/>
      <c r="CI54" s="413"/>
      <c r="CJ54" s="413"/>
      <c r="CK54" s="413"/>
      <c r="CL54" s="413"/>
      <c r="CM54" s="413"/>
      <c r="CN54" s="413"/>
      <c r="CO54" s="413"/>
      <c r="CP54" s="413"/>
      <c r="CQ54" s="413"/>
      <c r="CR54" s="413"/>
      <c r="CS54" s="413"/>
      <c r="CT54" s="413"/>
      <c r="CU54" s="413"/>
      <c r="CV54" s="413"/>
      <c r="CW54" s="413"/>
      <c r="CX54" s="413"/>
      <c r="CY54" s="413"/>
      <c r="CZ54" s="413"/>
      <c r="DA54" s="413"/>
      <c r="DB54" s="413"/>
      <c r="DC54" s="413"/>
      <c r="DD54" s="413"/>
      <c r="DE54" s="413"/>
      <c r="DF54" s="413"/>
      <c r="DG54" s="413"/>
      <c r="DH54" s="413"/>
      <c r="DI54" s="413"/>
      <c r="DJ54" s="413"/>
      <c r="DK54" s="413"/>
      <c r="DL54" s="413"/>
      <c r="DM54" s="413"/>
      <c r="DN54" s="413"/>
      <c r="DO54" s="413"/>
      <c r="DP54" s="413"/>
      <c r="DQ54" s="413"/>
      <c r="DR54" s="413"/>
      <c r="DS54" s="413"/>
      <c r="DT54" s="413"/>
      <c r="DU54" s="413"/>
      <c r="DV54" s="413"/>
      <c r="DW54" s="413"/>
      <c r="DX54" s="413"/>
      <c r="DY54" s="413"/>
      <c r="DZ54" s="413"/>
      <c r="EA54" s="413"/>
      <c r="EB54" s="413"/>
      <c r="EC54" s="413"/>
      <c r="ED54" s="413"/>
      <c r="EE54" s="413"/>
      <c r="EF54" s="413"/>
      <c r="EG54" s="413"/>
      <c r="EH54" s="413"/>
      <c r="EI54" s="413"/>
      <c r="EJ54" s="413"/>
      <c r="EK54" s="413"/>
      <c r="EL54" s="413"/>
      <c r="EM54" s="413"/>
      <c r="EN54" s="413"/>
      <c r="EO54" s="413"/>
      <c r="EP54" s="413"/>
      <c r="EQ54" s="413"/>
      <c r="ER54" s="413"/>
      <c r="ES54" s="413"/>
      <c r="ET54" s="413"/>
      <c r="EU54" s="413"/>
      <c r="EV54" s="413"/>
      <c r="EW54" s="413"/>
      <c r="EX54" s="413"/>
      <c r="EY54" s="413"/>
      <c r="EZ54" s="413"/>
      <c r="FA54" s="413"/>
      <c r="FB54" s="413"/>
      <c r="FC54" s="413"/>
      <c r="FD54" s="413"/>
      <c r="FE54" s="413"/>
      <c r="FF54" s="413"/>
      <c r="FG54" s="413"/>
      <c r="FH54" s="413"/>
      <c r="FI54" s="413"/>
      <c r="FJ54" s="413"/>
      <c r="FK54" s="413"/>
      <c r="FL54" s="413"/>
      <c r="FM54" s="413"/>
      <c r="FN54" s="413"/>
      <c r="FO54" s="413"/>
      <c r="FP54" s="413"/>
      <c r="FQ54" s="413"/>
      <c r="FR54" s="413"/>
      <c r="FS54" s="413"/>
      <c r="FT54" s="413"/>
      <c r="FU54" s="413"/>
      <c r="FV54" s="413"/>
      <c r="FW54" s="413"/>
      <c r="FX54" s="413"/>
      <c r="FY54" s="413"/>
      <c r="FZ54" s="413"/>
      <c r="GA54" s="413"/>
      <c r="GB54" s="413"/>
      <c r="GC54" s="413"/>
      <c r="GD54" s="413"/>
      <c r="GE54" s="413"/>
      <c r="GF54" s="413"/>
      <c r="GG54" s="413"/>
      <c r="GH54" s="414"/>
      <c r="GI54" s="1"/>
    </row>
    <row r="55" spans="1:191" outlineLevel="1" x14ac:dyDescent="0.75">
      <c r="A55" s="1"/>
      <c r="B55" s="1"/>
      <c r="C55" s="262" t="str">
        <f>IF($E55="custom",MonthlyCF!C55,"")</f>
        <v/>
      </c>
      <c r="D55" s="19" t="str">
        <f>IF($E55="custom",MonthlyCF!D55,"")</f>
        <v/>
      </c>
      <c r="E55" s="411" t="str">
        <f>MonthlyCF!K55</f>
        <v>Bell Curve</v>
      </c>
      <c r="F55" s="412">
        <f t="shared" si="21"/>
        <v>46053</v>
      </c>
      <c r="G55" s="412">
        <f t="shared" si="21"/>
        <v>46053</v>
      </c>
      <c r="H55" s="95">
        <f t="shared" si="22"/>
        <v>0</v>
      </c>
      <c r="I55" s="95" t="str">
        <f t="shared" si="23"/>
        <v/>
      </c>
      <c r="J55" s="413"/>
      <c r="K55" s="413"/>
      <c r="L55" s="413"/>
      <c r="M55" s="413"/>
      <c r="N55" s="413"/>
      <c r="O55" s="413"/>
      <c r="P55" s="413"/>
      <c r="Q55" s="413"/>
      <c r="R55" s="413"/>
      <c r="S55" s="413"/>
      <c r="T55" s="413"/>
      <c r="U55" s="413"/>
      <c r="V55" s="413"/>
      <c r="W55" s="413"/>
      <c r="X55" s="413"/>
      <c r="Y55" s="413"/>
      <c r="Z55" s="413"/>
      <c r="AA55" s="413"/>
      <c r="AB55" s="413"/>
      <c r="AC55" s="413"/>
      <c r="AD55" s="413"/>
      <c r="AE55" s="413"/>
      <c r="AF55" s="413"/>
      <c r="AG55" s="413"/>
      <c r="AH55" s="413"/>
      <c r="AI55" s="413"/>
      <c r="AJ55" s="413"/>
      <c r="AK55" s="413"/>
      <c r="AL55" s="413"/>
      <c r="AM55" s="413"/>
      <c r="AN55" s="413"/>
      <c r="AO55" s="413"/>
      <c r="AP55" s="413"/>
      <c r="AQ55" s="413"/>
      <c r="AR55" s="413"/>
      <c r="AS55" s="413"/>
      <c r="AT55" s="413"/>
      <c r="AU55" s="413"/>
      <c r="AV55" s="413"/>
      <c r="AW55" s="413"/>
      <c r="AX55" s="413"/>
      <c r="AY55" s="413"/>
      <c r="AZ55" s="413"/>
      <c r="BA55" s="413"/>
      <c r="BB55" s="413"/>
      <c r="BC55" s="413"/>
      <c r="BD55" s="413"/>
      <c r="BE55" s="413"/>
      <c r="BF55" s="413"/>
      <c r="BG55" s="413"/>
      <c r="BH55" s="413"/>
      <c r="BI55" s="413"/>
      <c r="BJ55" s="413"/>
      <c r="BK55" s="413"/>
      <c r="BL55" s="413"/>
      <c r="BM55" s="413"/>
      <c r="BN55" s="413"/>
      <c r="BO55" s="413"/>
      <c r="BP55" s="413"/>
      <c r="BQ55" s="413"/>
      <c r="BR55" s="413"/>
      <c r="BS55" s="413"/>
      <c r="BT55" s="413"/>
      <c r="BU55" s="413"/>
      <c r="BV55" s="413"/>
      <c r="BW55" s="413"/>
      <c r="BX55" s="413"/>
      <c r="BY55" s="413"/>
      <c r="BZ55" s="413"/>
      <c r="CA55" s="413"/>
      <c r="CB55" s="413"/>
      <c r="CC55" s="413"/>
      <c r="CD55" s="413"/>
      <c r="CE55" s="413"/>
      <c r="CF55" s="413"/>
      <c r="CG55" s="413"/>
      <c r="CH55" s="413"/>
      <c r="CI55" s="413"/>
      <c r="CJ55" s="413"/>
      <c r="CK55" s="413"/>
      <c r="CL55" s="413"/>
      <c r="CM55" s="413"/>
      <c r="CN55" s="413"/>
      <c r="CO55" s="413"/>
      <c r="CP55" s="413"/>
      <c r="CQ55" s="413"/>
      <c r="CR55" s="413"/>
      <c r="CS55" s="413"/>
      <c r="CT55" s="413"/>
      <c r="CU55" s="413"/>
      <c r="CV55" s="413"/>
      <c r="CW55" s="413"/>
      <c r="CX55" s="413"/>
      <c r="CY55" s="413"/>
      <c r="CZ55" s="413"/>
      <c r="DA55" s="413"/>
      <c r="DB55" s="413"/>
      <c r="DC55" s="413"/>
      <c r="DD55" s="413"/>
      <c r="DE55" s="413"/>
      <c r="DF55" s="413"/>
      <c r="DG55" s="413"/>
      <c r="DH55" s="413"/>
      <c r="DI55" s="413"/>
      <c r="DJ55" s="413"/>
      <c r="DK55" s="413"/>
      <c r="DL55" s="413"/>
      <c r="DM55" s="413"/>
      <c r="DN55" s="413"/>
      <c r="DO55" s="413"/>
      <c r="DP55" s="413"/>
      <c r="DQ55" s="413"/>
      <c r="DR55" s="413"/>
      <c r="DS55" s="413"/>
      <c r="DT55" s="413"/>
      <c r="DU55" s="413"/>
      <c r="DV55" s="413"/>
      <c r="DW55" s="413"/>
      <c r="DX55" s="413"/>
      <c r="DY55" s="413"/>
      <c r="DZ55" s="413"/>
      <c r="EA55" s="413"/>
      <c r="EB55" s="413"/>
      <c r="EC55" s="413"/>
      <c r="ED55" s="413"/>
      <c r="EE55" s="413"/>
      <c r="EF55" s="413"/>
      <c r="EG55" s="413"/>
      <c r="EH55" s="413"/>
      <c r="EI55" s="413"/>
      <c r="EJ55" s="413"/>
      <c r="EK55" s="413"/>
      <c r="EL55" s="413"/>
      <c r="EM55" s="413"/>
      <c r="EN55" s="413"/>
      <c r="EO55" s="413"/>
      <c r="EP55" s="413"/>
      <c r="EQ55" s="413"/>
      <c r="ER55" s="413"/>
      <c r="ES55" s="413"/>
      <c r="ET55" s="413"/>
      <c r="EU55" s="413"/>
      <c r="EV55" s="413"/>
      <c r="EW55" s="413"/>
      <c r="EX55" s="413"/>
      <c r="EY55" s="413"/>
      <c r="EZ55" s="413"/>
      <c r="FA55" s="413"/>
      <c r="FB55" s="413"/>
      <c r="FC55" s="413"/>
      <c r="FD55" s="413"/>
      <c r="FE55" s="413"/>
      <c r="FF55" s="413"/>
      <c r="FG55" s="413"/>
      <c r="FH55" s="413"/>
      <c r="FI55" s="413"/>
      <c r="FJ55" s="413"/>
      <c r="FK55" s="413"/>
      <c r="FL55" s="413"/>
      <c r="FM55" s="413"/>
      <c r="FN55" s="413"/>
      <c r="FO55" s="413"/>
      <c r="FP55" s="413"/>
      <c r="FQ55" s="413"/>
      <c r="FR55" s="413"/>
      <c r="FS55" s="413"/>
      <c r="FT55" s="413"/>
      <c r="FU55" s="413"/>
      <c r="FV55" s="413"/>
      <c r="FW55" s="413"/>
      <c r="FX55" s="413"/>
      <c r="FY55" s="413"/>
      <c r="FZ55" s="413"/>
      <c r="GA55" s="413"/>
      <c r="GB55" s="413"/>
      <c r="GC55" s="413"/>
      <c r="GD55" s="413"/>
      <c r="GE55" s="413"/>
      <c r="GF55" s="413"/>
      <c r="GG55" s="413"/>
      <c r="GH55" s="414"/>
      <c r="GI55" s="1"/>
    </row>
    <row r="56" spans="1:191" outlineLevel="1" x14ac:dyDescent="0.75">
      <c r="A56" s="1"/>
      <c r="B56" s="1"/>
      <c r="C56" s="262" t="str">
        <f>IF($E56="custom",MonthlyCF!C56,"")</f>
        <v/>
      </c>
      <c r="D56" s="19" t="str">
        <f>IF($E56="custom",MonthlyCF!D56,"")</f>
        <v/>
      </c>
      <c r="E56" s="411" t="str">
        <f>MonthlyCF!K56</f>
        <v>Bell Curve</v>
      </c>
      <c r="F56" s="412">
        <f t="shared" si="21"/>
        <v>46053</v>
      </c>
      <c r="G56" s="412">
        <f t="shared" si="21"/>
        <v>46053</v>
      </c>
      <c r="H56" s="95">
        <f t="shared" si="22"/>
        <v>0</v>
      </c>
      <c r="I56" s="95" t="str">
        <f t="shared" si="23"/>
        <v/>
      </c>
      <c r="J56" s="413"/>
      <c r="K56" s="413"/>
      <c r="L56" s="413"/>
      <c r="M56" s="413"/>
      <c r="N56" s="413"/>
      <c r="O56" s="413"/>
      <c r="P56" s="413"/>
      <c r="Q56" s="413"/>
      <c r="R56" s="413"/>
      <c r="S56" s="413"/>
      <c r="T56" s="413"/>
      <c r="U56" s="413"/>
      <c r="V56" s="413"/>
      <c r="W56" s="413"/>
      <c r="X56" s="413"/>
      <c r="Y56" s="413"/>
      <c r="Z56" s="413"/>
      <c r="AA56" s="413"/>
      <c r="AB56" s="413"/>
      <c r="AC56" s="413"/>
      <c r="AD56" s="413"/>
      <c r="AE56" s="413"/>
      <c r="AF56" s="413"/>
      <c r="AG56" s="413"/>
      <c r="AH56" s="413"/>
      <c r="AI56" s="413"/>
      <c r="AJ56" s="413"/>
      <c r="AK56" s="413"/>
      <c r="AL56" s="413"/>
      <c r="AM56" s="413"/>
      <c r="AN56" s="413"/>
      <c r="AO56" s="413"/>
      <c r="AP56" s="413"/>
      <c r="AQ56" s="413"/>
      <c r="AR56" s="413"/>
      <c r="AS56" s="413"/>
      <c r="AT56" s="413"/>
      <c r="AU56" s="413"/>
      <c r="AV56" s="413"/>
      <c r="AW56" s="413"/>
      <c r="AX56" s="413"/>
      <c r="AY56" s="413"/>
      <c r="AZ56" s="413"/>
      <c r="BA56" s="413"/>
      <c r="BB56" s="413"/>
      <c r="BC56" s="413"/>
      <c r="BD56" s="413"/>
      <c r="BE56" s="413"/>
      <c r="BF56" s="413"/>
      <c r="BG56" s="413"/>
      <c r="BH56" s="413"/>
      <c r="BI56" s="413"/>
      <c r="BJ56" s="413"/>
      <c r="BK56" s="413"/>
      <c r="BL56" s="413"/>
      <c r="BM56" s="413"/>
      <c r="BN56" s="413"/>
      <c r="BO56" s="413"/>
      <c r="BP56" s="413"/>
      <c r="BQ56" s="413"/>
      <c r="BR56" s="413"/>
      <c r="BS56" s="413"/>
      <c r="BT56" s="413"/>
      <c r="BU56" s="413"/>
      <c r="BV56" s="413"/>
      <c r="BW56" s="413"/>
      <c r="BX56" s="413"/>
      <c r="BY56" s="413"/>
      <c r="BZ56" s="413"/>
      <c r="CA56" s="413"/>
      <c r="CB56" s="413"/>
      <c r="CC56" s="413"/>
      <c r="CD56" s="413"/>
      <c r="CE56" s="413"/>
      <c r="CF56" s="413"/>
      <c r="CG56" s="413"/>
      <c r="CH56" s="413"/>
      <c r="CI56" s="413"/>
      <c r="CJ56" s="413"/>
      <c r="CK56" s="413"/>
      <c r="CL56" s="413"/>
      <c r="CM56" s="413"/>
      <c r="CN56" s="413"/>
      <c r="CO56" s="413"/>
      <c r="CP56" s="413"/>
      <c r="CQ56" s="413"/>
      <c r="CR56" s="413"/>
      <c r="CS56" s="413"/>
      <c r="CT56" s="413"/>
      <c r="CU56" s="413"/>
      <c r="CV56" s="413"/>
      <c r="CW56" s="413"/>
      <c r="CX56" s="413"/>
      <c r="CY56" s="413"/>
      <c r="CZ56" s="413"/>
      <c r="DA56" s="413"/>
      <c r="DB56" s="413"/>
      <c r="DC56" s="413"/>
      <c r="DD56" s="413"/>
      <c r="DE56" s="413"/>
      <c r="DF56" s="413"/>
      <c r="DG56" s="413"/>
      <c r="DH56" s="413"/>
      <c r="DI56" s="413"/>
      <c r="DJ56" s="413"/>
      <c r="DK56" s="413"/>
      <c r="DL56" s="413"/>
      <c r="DM56" s="413"/>
      <c r="DN56" s="413"/>
      <c r="DO56" s="413"/>
      <c r="DP56" s="413"/>
      <c r="DQ56" s="413"/>
      <c r="DR56" s="413"/>
      <c r="DS56" s="413"/>
      <c r="DT56" s="413"/>
      <c r="DU56" s="413"/>
      <c r="DV56" s="413"/>
      <c r="DW56" s="413"/>
      <c r="DX56" s="413"/>
      <c r="DY56" s="413"/>
      <c r="DZ56" s="413"/>
      <c r="EA56" s="413"/>
      <c r="EB56" s="413"/>
      <c r="EC56" s="413"/>
      <c r="ED56" s="413"/>
      <c r="EE56" s="413"/>
      <c r="EF56" s="413"/>
      <c r="EG56" s="413"/>
      <c r="EH56" s="413"/>
      <c r="EI56" s="413"/>
      <c r="EJ56" s="413"/>
      <c r="EK56" s="413"/>
      <c r="EL56" s="413"/>
      <c r="EM56" s="413"/>
      <c r="EN56" s="413"/>
      <c r="EO56" s="413"/>
      <c r="EP56" s="413"/>
      <c r="EQ56" s="413"/>
      <c r="ER56" s="413"/>
      <c r="ES56" s="413"/>
      <c r="ET56" s="413"/>
      <c r="EU56" s="413"/>
      <c r="EV56" s="413"/>
      <c r="EW56" s="413"/>
      <c r="EX56" s="413"/>
      <c r="EY56" s="413"/>
      <c r="EZ56" s="413"/>
      <c r="FA56" s="413"/>
      <c r="FB56" s="413"/>
      <c r="FC56" s="413"/>
      <c r="FD56" s="413"/>
      <c r="FE56" s="413"/>
      <c r="FF56" s="413"/>
      <c r="FG56" s="413"/>
      <c r="FH56" s="413"/>
      <c r="FI56" s="413"/>
      <c r="FJ56" s="413"/>
      <c r="FK56" s="413"/>
      <c r="FL56" s="413"/>
      <c r="FM56" s="413"/>
      <c r="FN56" s="413"/>
      <c r="FO56" s="413"/>
      <c r="FP56" s="413"/>
      <c r="FQ56" s="413"/>
      <c r="FR56" s="413"/>
      <c r="FS56" s="413"/>
      <c r="FT56" s="413"/>
      <c r="FU56" s="413"/>
      <c r="FV56" s="413"/>
      <c r="FW56" s="413"/>
      <c r="FX56" s="413"/>
      <c r="FY56" s="413"/>
      <c r="FZ56" s="413"/>
      <c r="GA56" s="413"/>
      <c r="GB56" s="413"/>
      <c r="GC56" s="413"/>
      <c r="GD56" s="413"/>
      <c r="GE56" s="413"/>
      <c r="GF56" s="413"/>
      <c r="GG56" s="413"/>
      <c r="GH56" s="414"/>
      <c r="GI56" s="1"/>
    </row>
    <row r="57" spans="1:191" outlineLevel="1" x14ac:dyDescent="0.75">
      <c r="A57" s="1"/>
      <c r="B57" s="1"/>
      <c r="C57" s="262" t="str">
        <f>IF($E57="custom",MonthlyCF!C57,"")</f>
        <v/>
      </c>
      <c r="D57" s="19" t="str">
        <f>IF($E57="custom",MonthlyCF!D57,"")</f>
        <v/>
      </c>
      <c r="E57" s="411" t="str">
        <f>MonthlyCF!K57</f>
        <v>Bell Curve</v>
      </c>
      <c r="F57" s="412">
        <f t="shared" si="21"/>
        <v>46053</v>
      </c>
      <c r="G57" s="412">
        <f t="shared" si="21"/>
        <v>46053</v>
      </c>
      <c r="H57" s="95">
        <f t="shared" si="22"/>
        <v>0</v>
      </c>
      <c r="I57" s="95" t="str">
        <f t="shared" si="23"/>
        <v/>
      </c>
      <c r="J57" s="413"/>
      <c r="K57" s="413"/>
      <c r="L57" s="413"/>
      <c r="M57" s="413"/>
      <c r="N57" s="413"/>
      <c r="O57" s="413"/>
      <c r="P57" s="413"/>
      <c r="Q57" s="413"/>
      <c r="R57" s="413"/>
      <c r="S57" s="413"/>
      <c r="T57" s="413"/>
      <c r="U57" s="413"/>
      <c r="V57" s="413"/>
      <c r="W57" s="413"/>
      <c r="X57" s="413"/>
      <c r="Y57" s="413"/>
      <c r="Z57" s="413"/>
      <c r="AA57" s="413"/>
      <c r="AB57" s="413"/>
      <c r="AC57" s="413"/>
      <c r="AD57" s="413"/>
      <c r="AE57" s="413"/>
      <c r="AF57" s="413"/>
      <c r="AG57" s="413"/>
      <c r="AH57" s="413"/>
      <c r="AI57" s="413"/>
      <c r="AJ57" s="413"/>
      <c r="AK57" s="413"/>
      <c r="AL57" s="413"/>
      <c r="AM57" s="413"/>
      <c r="AN57" s="413"/>
      <c r="AO57" s="413"/>
      <c r="AP57" s="413"/>
      <c r="AQ57" s="413"/>
      <c r="AR57" s="413"/>
      <c r="AS57" s="413"/>
      <c r="AT57" s="413"/>
      <c r="AU57" s="413"/>
      <c r="AV57" s="413"/>
      <c r="AW57" s="413"/>
      <c r="AX57" s="413"/>
      <c r="AY57" s="413"/>
      <c r="AZ57" s="413"/>
      <c r="BA57" s="413"/>
      <c r="BB57" s="413"/>
      <c r="BC57" s="413"/>
      <c r="BD57" s="413"/>
      <c r="BE57" s="413"/>
      <c r="BF57" s="413"/>
      <c r="BG57" s="413"/>
      <c r="BH57" s="413"/>
      <c r="BI57" s="413"/>
      <c r="BJ57" s="413"/>
      <c r="BK57" s="413"/>
      <c r="BL57" s="413"/>
      <c r="BM57" s="413"/>
      <c r="BN57" s="413"/>
      <c r="BO57" s="413"/>
      <c r="BP57" s="413"/>
      <c r="BQ57" s="413"/>
      <c r="BR57" s="413"/>
      <c r="BS57" s="413"/>
      <c r="BT57" s="413"/>
      <c r="BU57" s="413"/>
      <c r="BV57" s="413"/>
      <c r="BW57" s="413"/>
      <c r="BX57" s="413"/>
      <c r="BY57" s="413"/>
      <c r="BZ57" s="413"/>
      <c r="CA57" s="413"/>
      <c r="CB57" s="413"/>
      <c r="CC57" s="413"/>
      <c r="CD57" s="413"/>
      <c r="CE57" s="413"/>
      <c r="CF57" s="413"/>
      <c r="CG57" s="413"/>
      <c r="CH57" s="413"/>
      <c r="CI57" s="413"/>
      <c r="CJ57" s="413"/>
      <c r="CK57" s="413"/>
      <c r="CL57" s="413"/>
      <c r="CM57" s="413"/>
      <c r="CN57" s="413"/>
      <c r="CO57" s="413"/>
      <c r="CP57" s="413"/>
      <c r="CQ57" s="413"/>
      <c r="CR57" s="413"/>
      <c r="CS57" s="413"/>
      <c r="CT57" s="413"/>
      <c r="CU57" s="413"/>
      <c r="CV57" s="413"/>
      <c r="CW57" s="413"/>
      <c r="CX57" s="413"/>
      <c r="CY57" s="413"/>
      <c r="CZ57" s="413"/>
      <c r="DA57" s="413"/>
      <c r="DB57" s="413"/>
      <c r="DC57" s="413"/>
      <c r="DD57" s="413"/>
      <c r="DE57" s="413"/>
      <c r="DF57" s="413"/>
      <c r="DG57" s="413"/>
      <c r="DH57" s="413"/>
      <c r="DI57" s="413"/>
      <c r="DJ57" s="413"/>
      <c r="DK57" s="413"/>
      <c r="DL57" s="413"/>
      <c r="DM57" s="413"/>
      <c r="DN57" s="413"/>
      <c r="DO57" s="413"/>
      <c r="DP57" s="413"/>
      <c r="DQ57" s="413"/>
      <c r="DR57" s="413"/>
      <c r="DS57" s="413"/>
      <c r="DT57" s="413"/>
      <c r="DU57" s="413"/>
      <c r="DV57" s="413"/>
      <c r="DW57" s="413"/>
      <c r="DX57" s="413"/>
      <c r="DY57" s="413"/>
      <c r="DZ57" s="413"/>
      <c r="EA57" s="413"/>
      <c r="EB57" s="413"/>
      <c r="EC57" s="413"/>
      <c r="ED57" s="413"/>
      <c r="EE57" s="413"/>
      <c r="EF57" s="413"/>
      <c r="EG57" s="413"/>
      <c r="EH57" s="413"/>
      <c r="EI57" s="413"/>
      <c r="EJ57" s="413"/>
      <c r="EK57" s="413"/>
      <c r="EL57" s="413"/>
      <c r="EM57" s="413"/>
      <c r="EN57" s="413"/>
      <c r="EO57" s="413"/>
      <c r="EP57" s="413"/>
      <c r="EQ57" s="413"/>
      <c r="ER57" s="413"/>
      <c r="ES57" s="413"/>
      <c r="ET57" s="413"/>
      <c r="EU57" s="413"/>
      <c r="EV57" s="413"/>
      <c r="EW57" s="413"/>
      <c r="EX57" s="413"/>
      <c r="EY57" s="413"/>
      <c r="EZ57" s="413"/>
      <c r="FA57" s="413"/>
      <c r="FB57" s="413"/>
      <c r="FC57" s="413"/>
      <c r="FD57" s="413"/>
      <c r="FE57" s="413"/>
      <c r="FF57" s="413"/>
      <c r="FG57" s="413"/>
      <c r="FH57" s="413"/>
      <c r="FI57" s="413"/>
      <c r="FJ57" s="413"/>
      <c r="FK57" s="413"/>
      <c r="FL57" s="413"/>
      <c r="FM57" s="413"/>
      <c r="FN57" s="413"/>
      <c r="FO57" s="413"/>
      <c r="FP57" s="413"/>
      <c r="FQ57" s="413"/>
      <c r="FR57" s="413"/>
      <c r="FS57" s="413"/>
      <c r="FT57" s="413"/>
      <c r="FU57" s="413"/>
      <c r="FV57" s="413"/>
      <c r="FW57" s="413"/>
      <c r="FX57" s="413"/>
      <c r="FY57" s="413"/>
      <c r="FZ57" s="413"/>
      <c r="GA57" s="413"/>
      <c r="GB57" s="413"/>
      <c r="GC57" s="413"/>
      <c r="GD57" s="413"/>
      <c r="GE57" s="413"/>
      <c r="GF57" s="413"/>
      <c r="GG57" s="413"/>
      <c r="GH57" s="414"/>
      <c r="GI57" s="1"/>
    </row>
    <row r="58" spans="1:191" outlineLevel="1" x14ac:dyDescent="0.75">
      <c r="A58" s="1"/>
      <c r="B58" s="1"/>
      <c r="C58" s="262" t="str">
        <f>IF($E58="custom",MonthlyCF!C58,"")</f>
        <v/>
      </c>
      <c r="D58" s="19" t="str">
        <f>IF($E58="custom",MonthlyCF!D58,"")</f>
        <v/>
      </c>
      <c r="E58" s="411" t="str">
        <f>MonthlyCF!K58</f>
        <v>Bell Curve</v>
      </c>
      <c r="F58" s="412">
        <f t="shared" si="21"/>
        <v>46053</v>
      </c>
      <c r="G58" s="412">
        <f t="shared" si="21"/>
        <v>46053</v>
      </c>
      <c r="H58" s="95">
        <f t="shared" si="22"/>
        <v>0</v>
      </c>
      <c r="I58" s="95" t="str">
        <f t="shared" si="23"/>
        <v/>
      </c>
      <c r="J58" s="413"/>
      <c r="K58" s="413"/>
      <c r="L58" s="413"/>
      <c r="M58" s="413"/>
      <c r="N58" s="413"/>
      <c r="O58" s="413"/>
      <c r="P58" s="413"/>
      <c r="Q58" s="413"/>
      <c r="R58" s="413"/>
      <c r="S58" s="413"/>
      <c r="T58" s="413"/>
      <c r="U58" s="413"/>
      <c r="V58" s="413"/>
      <c r="W58" s="413"/>
      <c r="X58" s="413"/>
      <c r="Y58" s="413"/>
      <c r="Z58" s="413"/>
      <c r="AA58" s="413"/>
      <c r="AB58" s="413"/>
      <c r="AC58" s="413"/>
      <c r="AD58" s="413"/>
      <c r="AE58" s="413"/>
      <c r="AF58" s="413"/>
      <c r="AG58" s="413"/>
      <c r="AH58" s="413"/>
      <c r="AI58" s="413"/>
      <c r="AJ58" s="413"/>
      <c r="AK58" s="413"/>
      <c r="AL58" s="413"/>
      <c r="AM58" s="413"/>
      <c r="AN58" s="413"/>
      <c r="AO58" s="413"/>
      <c r="AP58" s="413"/>
      <c r="AQ58" s="413"/>
      <c r="AR58" s="413"/>
      <c r="AS58" s="413"/>
      <c r="AT58" s="413"/>
      <c r="AU58" s="413"/>
      <c r="AV58" s="413"/>
      <c r="AW58" s="413"/>
      <c r="AX58" s="413"/>
      <c r="AY58" s="413"/>
      <c r="AZ58" s="413"/>
      <c r="BA58" s="413"/>
      <c r="BB58" s="413"/>
      <c r="BC58" s="413"/>
      <c r="BD58" s="413"/>
      <c r="BE58" s="413"/>
      <c r="BF58" s="413"/>
      <c r="BG58" s="413"/>
      <c r="BH58" s="413"/>
      <c r="BI58" s="413"/>
      <c r="BJ58" s="413"/>
      <c r="BK58" s="413"/>
      <c r="BL58" s="413"/>
      <c r="BM58" s="413"/>
      <c r="BN58" s="413"/>
      <c r="BO58" s="413"/>
      <c r="BP58" s="413"/>
      <c r="BQ58" s="413"/>
      <c r="BR58" s="413"/>
      <c r="BS58" s="413"/>
      <c r="BT58" s="413"/>
      <c r="BU58" s="413"/>
      <c r="BV58" s="413"/>
      <c r="BW58" s="413"/>
      <c r="BX58" s="413"/>
      <c r="BY58" s="413"/>
      <c r="BZ58" s="413"/>
      <c r="CA58" s="413"/>
      <c r="CB58" s="413"/>
      <c r="CC58" s="413"/>
      <c r="CD58" s="413"/>
      <c r="CE58" s="413"/>
      <c r="CF58" s="413"/>
      <c r="CG58" s="413"/>
      <c r="CH58" s="413"/>
      <c r="CI58" s="413"/>
      <c r="CJ58" s="413"/>
      <c r="CK58" s="413"/>
      <c r="CL58" s="413"/>
      <c r="CM58" s="413"/>
      <c r="CN58" s="413"/>
      <c r="CO58" s="413"/>
      <c r="CP58" s="413"/>
      <c r="CQ58" s="413"/>
      <c r="CR58" s="413"/>
      <c r="CS58" s="413"/>
      <c r="CT58" s="413"/>
      <c r="CU58" s="413"/>
      <c r="CV58" s="413"/>
      <c r="CW58" s="413"/>
      <c r="CX58" s="413"/>
      <c r="CY58" s="413"/>
      <c r="CZ58" s="413"/>
      <c r="DA58" s="413"/>
      <c r="DB58" s="413"/>
      <c r="DC58" s="413"/>
      <c r="DD58" s="413"/>
      <c r="DE58" s="413"/>
      <c r="DF58" s="413"/>
      <c r="DG58" s="413"/>
      <c r="DH58" s="413"/>
      <c r="DI58" s="413"/>
      <c r="DJ58" s="413"/>
      <c r="DK58" s="413"/>
      <c r="DL58" s="413"/>
      <c r="DM58" s="413"/>
      <c r="DN58" s="413"/>
      <c r="DO58" s="413"/>
      <c r="DP58" s="413"/>
      <c r="DQ58" s="413"/>
      <c r="DR58" s="413"/>
      <c r="DS58" s="413"/>
      <c r="DT58" s="413"/>
      <c r="DU58" s="413"/>
      <c r="DV58" s="413"/>
      <c r="DW58" s="413"/>
      <c r="DX58" s="413"/>
      <c r="DY58" s="413"/>
      <c r="DZ58" s="413"/>
      <c r="EA58" s="413"/>
      <c r="EB58" s="413"/>
      <c r="EC58" s="413"/>
      <c r="ED58" s="413"/>
      <c r="EE58" s="413"/>
      <c r="EF58" s="413"/>
      <c r="EG58" s="413"/>
      <c r="EH58" s="413"/>
      <c r="EI58" s="413"/>
      <c r="EJ58" s="413"/>
      <c r="EK58" s="413"/>
      <c r="EL58" s="413"/>
      <c r="EM58" s="413"/>
      <c r="EN58" s="413"/>
      <c r="EO58" s="413"/>
      <c r="EP58" s="413"/>
      <c r="EQ58" s="413"/>
      <c r="ER58" s="413"/>
      <c r="ES58" s="413"/>
      <c r="ET58" s="413"/>
      <c r="EU58" s="413"/>
      <c r="EV58" s="413"/>
      <c r="EW58" s="413"/>
      <c r="EX58" s="413"/>
      <c r="EY58" s="413"/>
      <c r="EZ58" s="413"/>
      <c r="FA58" s="413"/>
      <c r="FB58" s="413"/>
      <c r="FC58" s="413"/>
      <c r="FD58" s="413"/>
      <c r="FE58" s="413"/>
      <c r="FF58" s="413"/>
      <c r="FG58" s="413"/>
      <c r="FH58" s="413"/>
      <c r="FI58" s="413"/>
      <c r="FJ58" s="413"/>
      <c r="FK58" s="413"/>
      <c r="FL58" s="413"/>
      <c r="FM58" s="413"/>
      <c r="FN58" s="413"/>
      <c r="FO58" s="413"/>
      <c r="FP58" s="413"/>
      <c r="FQ58" s="413"/>
      <c r="FR58" s="413"/>
      <c r="FS58" s="413"/>
      <c r="FT58" s="413"/>
      <c r="FU58" s="413"/>
      <c r="FV58" s="413"/>
      <c r="FW58" s="413"/>
      <c r="FX58" s="413"/>
      <c r="FY58" s="413"/>
      <c r="FZ58" s="413"/>
      <c r="GA58" s="413"/>
      <c r="GB58" s="413"/>
      <c r="GC58" s="413"/>
      <c r="GD58" s="413"/>
      <c r="GE58" s="413"/>
      <c r="GF58" s="413"/>
      <c r="GG58" s="413"/>
      <c r="GH58" s="414"/>
      <c r="GI58" s="1"/>
    </row>
    <row r="59" spans="1:191" outlineLevel="1" x14ac:dyDescent="0.75">
      <c r="A59" s="1"/>
      <c r="B59" s="1"/>
      <c r="C59" s="262" t="str">
        <f>IF($E59="custom",MonthlyCF!C59,"")</f>
        <v/>
      </c>
      <c r="D59" s="19" t="str">
        <f>IF($E59="custom",MonthlyCF!D59,"")</f>
        <v/>
      </c>
      <c r="E59" s="411" t="str">
        <f>MonthlyCF!K59</f>
        <v>Bell Curve</v>
      </c>
      <c r="F59" s="412">
        <f t="shared" si="21"/>
        <v>46053</v>
      </c>
      <c r="G59" s="412">
        <f t="shared" si="21"/>
        <v>46053</v>
      </c>
      <c r="H59" s="95">
        <f t="shared" si="22"/>
        <v>0</v>
      </c>
      <c r="I59" s="95" t="str">
        <f t="shared" si="23"/>
        <v/>
      </c>
      <c r="J59" s="413"/>
      <c r="K59" s="413"/>
      <c r="L59" s="413"/>
      <c r="M59" s="413"/>
      <c r="N59" s="413"/>
      <c r="O59" s="413"/>
      <c r="P59" s="413"/>
      <c r="Q59" s="413"/>
      <c r="R59" s="413"/>
      <c r="S59" s="413"/>
      <c r="T59" s="413"/>
      <c r="U59" s="413"/>
      <c r="V59" s="413"/>
      <c r="W59" s="413"/>
      <c r="X59" s="413"/>
      <c r="Y59" s="413"/>
      <c r="Z59" s="413"/>
      <c r="AA59" s="413"/>
      <c r="AB59" s="413"/>
      <c r="AC59" s="413"/>
      <c r="AD59" s="413"/>
      <c r="AE59" s="413"/>
      <c r="AF59" s="413"/>
      <c r="AG59" s="413"/>
      <c r="AH59" s="413"/>
      <c r="AI59" s="413"/>
      <c r="AJ59" s="413"/>
      <c r="AK59" s="413"/>
      <c r="AL59" s="413"/>
      <c r="AM59" s="413"/>
      <c r="AN59" s="413"/>
      <c r="AO59" s="413"/>
      <c r="AP59" s="413"/>
      <c r="AQ59" s="413"/>
      <c r="AR59" s="413"/>
      <c r="AS59" s="413"/>
      <c r="AT59" s="413"/>
      <c r="AU59" s="413"/>
      <c r="AV59" s="413"/>
      <c r="AW59" s="413"/>
      <c r="AX59" s="413"/>
      <c r="AY59" s="413"/>
      <c r="AZ59" s="413"/>
      <c r="BA59" s="413"/>
      <c r="BB59" s="413"/>
      <c r="BC59" s="413"/>
      <c r="BD59" s="413"/>
      <c r="BE59" s="413"/>
      <c r="BF59" s="413"/>
      <c r="BG59" s="413"/>
      <c r="BH59" s="413"/>
      <c r="BI59" s="413"/>
      <c r="BJ59" s="413"/>
      <c r="BK59" s="413"/>
      <c r="BL59" s="413"/>
      <c r="BM59" s="413"/>
      <c r="BN59" s="413"/>
      <c r="BO59" s="413"/>
      <c r="BP59" s="413"/>
      <c r="BQ59" s="413"/>
      <c r="BR59" s="413"/>
      <c r="BS59" s="413"/>
      <c r="BT59" s="413"/>
      <c r="BU59" s="413"/>
      <c r="BV59" s="413"/>
      <c r="BW59" s="413"/>
      <c r="BX59" s="413"/>
      <c r="BY59" s="413"/>
      <c r="BZ59" s="413"/>
      <c r="CA59" s="413"/>
      <c r="CB59" s="413"/>
      <c r="CC59" s="413"/>
      <c r="CD59" s="413"/>
      <c r="CE59" s="413"/>
      <c r="CF59" s="413"/>
      <c r="CG59" s="413"/>
      <c r="CH59" s="413"/>
      <c r="CI59" s="413"/>
      <c r="CJ59" s="413"/>
      <c r="CK59" s="413"/>
      <c r="CL59" s="413"/>
      <c r="CM59" s="413"/>
      <c r="CN59" s="413"/>
      <c r="CO59" s="413"/>
      <c r="CP59" s="413"/>
      <c r="CQ59" s="413"/>
      <c r="CR59" s="413"/>
      <c r="CS59" s="413"/>
      <c r="CT59" s="413"/>
      <c r="CU59" s="413"/>
      <c r="CV59" s="413"/>
      <c r="CW59" s="413"/>
      <c r="CX59" s="413"/>
      <c r="CY59" s="413"/>
      <c r="CZ59" s="413"/>
      <c r="DA59" s="413"/>
      <c r="DB59" s="413"/>
      <c r="DC59" s="413"/>
      <c r="DD59" s="413"/>
      <c r="DE59" s="413"/>
      <c r="DF59" s="413"/>
      <c r="DG59" s="413"/>
      <c r="DH59" s="413"/>
      <c r="DI59" s="413"/>
      <c r="DJ59" s="413"/>
      <c r="DK59" s="413"/>
      <c r="DL59" s="413"/>
      <c r="DM59" s="413"/>
      <c r="DN59" s="413"/>
      <c r="DO59" s="413"/>
      <c r="DP59" s="413"/>
      <c r="DQ59" s="413"/>
      <c r="DR59" s="413"/>
      <c r="DS59" s="413"/>
      <c r="DT59" s="413"/>
      <c r="DU59" s="413"/>
      <c r="DV59" s="413"/>
      <c r="DW59" s="413"/>
      <c r="DX59" s="413"/>
      <c r="DY59" s="413"/>
      <c r="DZ59" s="413"/>
      <c r="EA59" s="413"/>
      <c r="EB59" s="413"/>
      <c r="EC59" s="413"/>
      <c r="ED59" s="413"/>
      <c r="EE59" s="413"/>
      <c r="EF59" s="413"/>
      <c r="EG59" s="413"/>
      <c r="EH59" s="413"/>
      <c r="EI59" s="413"/>
      <c r="EJ59" s="413"/>
      <c r="EK59" s="413"/>
      <c r="EL59" s="413"/>
      <c r="EM59" s="413"/>
      <c r="EN59" s="413"/>
      <c r="EO59" s="413"/>
      <c r="EP59" s="413"/>
      <c r="EQ59" s="413"/>
      <c r="ER59" s="413"/>
      <c r="ES59" s="413"/>
      <c r="ET59" s="413"/>
      <c r="EU59" s="413"/>
      <c r="EV59" s="413"/>
      <c r="EW59" s="413"/>
      <c r="EX59" s="413"/>
      <c r="EY59" s="413"/>
      <c r="EZ59" s="413"/>
      <c r="FA59" s="413"/>
      <c r="FB59" s="413"/>
      <c r="FC59" s="413"/>
      <c r="FD59" s="413"/>
      <c r="FE59" s="413"/>
      <c r="FF59" s="413"/>
      <c r="FG59" s="413"/>
      <c r="FH59" s="413"/>
      <c r="FI59" s="413"/>
      <c r="FJ59" s="413"/>
      <c r="FK59" s="413"/>
      <c r="FL59" s="413"/>
      <c r="FM59" s="413"/>
      <c r="FN59" s="413"/>
      <c r="FO59" s="413"/>
      <c r="FP59" s="413"/>
      <c r="FQ59" s="413"/>
      <c r="FR59" s="413"/>
      <c r="FS59" s="413"/>
      <c r="FT59" s="413"/>
      <c r="FU59" s="413"/>
      <c r="FV59" s="413"/>
      <c r="FW59" s="413"/>
      <c r="FX59" s="413"/>
      <c r="FY59" s="413"/>
      <c r="FZ59" s="413"/>
      <c r="GA59" s="413"/>
      <c r="GB59" s="413"/>
      <c r="GC59" s="413"/>
      <c r="GD59" s="413"/>
      <c r="GE59" s="413"/>
      <c r="GF59" s="413"/>
      <c r="GG59" s="413"/>
      <c r="GH59" s="414"/>
      <c r="GI59" s="1"/>
    </row>
    <row r="60" spans="1:191" outlineLevel="1" x14ac:dyDescent="0.75">
      <c r="A60" s="1"/>
      <c r="B60" s="1"/>
      <c r="C60" s="262" t="str">
        <f>IF($E60="custom",MonthlyCF!C60,"")</f>
        <v/>
      </c>
      <c r="D60" s="19" t="str">
        <f>IF($E60="custom",MonthlyCF!D60,"")</f>
        <v/>
      </c>
      <c r="E60" s="411" t="str">
        <f>MonthlyCF!K60</f>
        <v>Bell Curve</v>
      </c>
      <c r="F60" s="412">
        <f t="shared" si="21"/>
        <v>46053</v>
      </c>
      <c r="G60" s="412">
        <f t="shared" si="21"/>
        <v>46053</v>
      </c>
      <c r="H60" s="95">
        <f t="shared" si="22"/>
        <v>0</v>
      </c>
      <c r="I60" s="95" t="str">
        <f t="shared" si="23"/>
        <v/>
      </c>
      <c r="J60" s="413"/>
      <c r="K60" s="413"/>
      <c r="L60" s="413"/>
      <c r="M60" s="413"/>
      <c r="N60" s="413"/>
      <c r="O60" s="413"/>
      <c r="P60" s="413"/>
      <c r="Q60" s="413"/>
      <c r="R60" s="413"/>
      <c r="S60" s="413"/>
      <c r="T60" s="413"/>
      <c r="U60" s="413"/>
      <c r="V60" s="413"/>
      <c r="W60" s="413"/>
      <c r="X60" s="413"/>
      <c r="Y60" s="413"/>
      <c r="Z60" s="413"/>
      <c r="AA60" s="413"/>
      <c r="AB60" s="413"/>
      <c r="AC60" s="413"/>
      <c r="AD60" s="413"/>
      <c r="AE60" s="413"/>
      <c r="AF60" s="413"/>
      <c r="AG60" s="413"/>
      <c r="AH60" s="413"/>
      <c r="AI60" s="413"/>
      <c r="AJ60" s="413"/>
      <c r="AK60" s="413"/>
      <c r="AL60" s="413"/>
      <c r="AM60" s="413"/>
      <c r="AN60" s="413"/>
      <c r="AO60" s="413"/>
      <c r="AP60" s="413"/>
      <c r="AQ60" s="413"/>
      <c r="AR60" s="413"/>
      <c r="AS60" s="413"/>
      <c r="AT60" s="413"/>
      <c r="AU60" s="413"/>
      <c r="AV60" s="413"/>
      <c r="AW60" s="413"/>
      <c r="AX60" s="413"/>
      <c r="AY60" s="413"/>
      <c r="AZ60" s="413"/>
      <c r="BA60" s="413"/>
      <c r="BB60" s="413"/>
      <c r="BC60" s="413"/>
      <c r="BD60" s="413"/>
      <c r="BE60" s="413"/>
      <c r="BF60" s="413"/>
      <c r="BG60" s="413"/>
      <c r="BH60" s="413"/>
      <c r="BI60" s="413"/>
      <c r="BJ60" s="413"/>
      <c r="BK60" s="413"/>
      <c r="BL60" s="413"/>
      <c r="BM60" s="413"/>
      <c r="BN60" s="413"/>
      <c r="BO60" s="413"/>
      <c r="BP60" s="413"/>
      <c r="BQ60" s="413"/>
      <c r="BR60" s="413"/>
      <c r="BS60" s="413"/>
      <c r="BT60" s="413"/>
      <c r="BU60" s="413"/>
      <c r="BV60" s="413"/>
      <c r="BW60" s="413"/>
      <c r="BX60" s="413"/>
      <c r="BY60" s="413"/>
      <c r="BZ60" s="413"/>
      <c r="CA60" s="413"/>
      <c r="CB60" s="413"/>
      <c r="CC60" s="413"/>
      <c r="CD60" s="413"/>
      <c r="CE60" s="413"/>
      <c r="CF60" s="413"/>
      <c r="CG60" s="413"/>
      <c r="CH60" s="413"/>
      <c r="CI60" s="413"/>
      <c r="CJ60" s="413"/>
      <c r="CK60" s="413"/>
      <c r="CL60" s="413"/>
      <c r="CM60" s="413"/>
      <c r="CN60" s="413"/>
      <c r="CO60" s="413"/>
      <c r="CP60" s="413"/>
      <c r="CQ60" s="413"/>
      <c r="CR60" s="413"/>
      <c r="CS60" s="413"/>
      <c r="CT60" s="413"/>
      <c r="CU60" s="413"/>
      <c r="CV60" s="413"/>
      <c r="CW60" s="413"/>
      <c r="CX60" s="413"/>
      <c r="CY60" s="413"/>
      <c r="CZ60" s="413"/>
      <c r="DA60" s="413"/>
      <c r="DB60" s="413"/>
      <c r="DC60" s="413"/>
      <c r="DD60" s="413"/>
      <c r="DE60" s="413"/>
      <c r="DF60" s="413"/>
      <c r="DG60" s="413"/>
      <c r="DH60" s="413"/>
      <c r="DI60" s="413"/>
      <c r="DJ60" s="413"/>
      <c r="DK60" s="413"/>
      <c r="DL60" s="413"/>
      <c r="DM60" s="413"/>
      <c r="DN60" s="413"/>
      <c r="DO60" s="413"/>
      <c r="DP60" s="413"/>
      <c r="DQ60" s="413"/>
      <c r="DR60" s="413"/>
      <c r="DS60" s="413"/>
      <c r="DT60" s="413"/>
      <c r="DU60" s="413"/>
      <c r="DV60" s="413"/>
      <c r="DW60" s="413"/>
      <c r="DX60" s="413"/>
      <c r="DY60" s="413"/>
      <c r="DZ60" s="413"/>
      <c r="EA60" s="413"/>
      <c r="EB60" s="413"/>
      <c r="EC60" s="413"/>
      <c r="ED60" s="413"/>
      <c r="EE60" s="413"/>
      <c r="EF60" s="413"/>
      <c r="EG60" s="413"/>
      <c r="EH60" s="413"/>
      <c r="EI60" s="413"/>
      <c r="EJ60" s="413"/>
      <c r="EK60" s="413"/>
      <c r="EL60" s="413"/>
      <c r="EM60" s="413"/>
      <c r="EN60" s="413"/>
      <c r="EO60" s="413"/>
      <c r="EP60" s="413"/>
      <c r="EQ60" s="413"/>
      <c r="ER60" s="413"/>
      <c r="ES60" s="413"/>
      <c r="ET60" s="413"/>
      <c r="EU60" s="413"/>
      <c r="EV60" s="413"/>
      <c r="EW60" s="413"/>
      <c r="EX60" s="413"/>
      <c r="EY60" s="413"/>
      <c r="EZ60" s="413"/>
      <c r="FA60" s="413"/>
      <c r="FB60" s="413"/>
      <c r="FC60" s="413"/>
      <c r="FD60" s="413"/>
      <c r="FE60" s="413"/>
      <c r="FF60" s="413"/>
      <c r="FG60" s="413"/>
      <c r="FH60" s="413"/>
      <c r="FI60" s="413"/>
      <c r="FJ60" s="413"/>
      <c r="FK60" s="413"/>
      <c r="FL60" s="413"/>
      <c r="FM60" s="413"/>
      <c r="FN60" s="413"/>
      <c r="FO60" s="413"/>
      <c r="FP60" s="413"/>
      <c r="FQ60" s="413"/>
      <c r="FR60" s="413"/>
      <c r="FS60" s="413"/>
      <c r="FT60" s="413"/>
      <c r="FU60" s="413"/>
      <c r="FV60" s="413"/>
      <c r="FW60" s="413"/>
      <c r="FX60" s="413"/>
      <c r="FY60" s="413"/>
      <c r="FZ60" s="413"/>
      <c r="GA60" s="413"/>
      <c r="GB60" s="413"/>
      <c r="GC60" s="413"/>
      <c r="GD60" s="413"/>
      <c r="GE60" s="413"/>
      <c r="GF60" s="413"/>
      <c r="GG60" s="413"/>
      <c r="GH60" s="414"/>
      <c r="GI60" s="1"/>
    </row>
    <row r="61" spans="1:191" outlineLevel="1" x14ac:dyDescent="0.75">
      <c r="A61" s="1"/>
      <c r="B61" s="1"/>
      <c r="C61" s="262" t="str">
        <f>IF($E61="custom",MonthlyCF!C61,"")</f>
        <v/>
      </c>
      <c r="D61" s="19" t="str">
        <f>IF($E61="custom",MonthlyCF!D61,"")</f>
        <v/>
      </c>
      <c r="E61" s="411" t="str">
        <f>MonthlyCF!K61</f>
        <v>Bell Curve</v>
      </c>
      <c r="F61" s="412">
        <f t="shared" si="21"/>
        <v>46053</v>
      </c>
      <c r="G61" s="412">
        <f t="shared" si="21"/>
        <v>46053</v>
      </c>
      <c r="H61" s="95">
        <f t="shared" si="22"/>
        <v>0</v>
      </c>
      <c r="I61" s="95" t="str">
        <f t="shared" si="23"/>
        <v/>
      </c>
      <c r="J61" s="413"/>
      <c r="K61" s="413"/>
      <c r="L61" s="413"/>
      <c r="M61" s="413"/>
      <c r="N61" s="413"/>
      <c r="O61" s="413"/>
      <c r="P61" s="413"/>
      <c r="Q61" s="413"/>
      <c r="R61" s="413"/>
      <c r="S61" s="413"/>
      <c r="T61" s="413"/>
      <c r="U61" s="413"/>
      <c r="V61" s="413"/>
      <c r="W61" s="413"/>
      <c r="X61" s="413"/>
      <c r="Y61" s="413"/>
      <c r="Z61" s="413"/>
      <c r="AA61" s="413"/>
      <c r="AB61" s="413"/>
      <c r="AC61" s="413"/>
      <c r="AD61" s="413"/>
      <c r="AE61" s="413"/>
      <c r="AF61" s="413"/>
      <c r="AG61" s="413"/>
      <c r="AH61" s="413"/>
      <c r="AI61" s="413"/>
      <c r="AJ61" s="413"/>
      <c r="AK61" s="413"/>
      <c r="AL61" s="413"/>
      <c r="AM61" s="413"/>
      <c r="AN61" s="413"/>
      <c r="AO61" s="413"/>
      <c r="AP61" s="413"/>
      <c r="AQ61" s="413"/>
      <c r="AR61" s="413"/>
      <c r="AS61" s="413"/>
      <c r="AT61" s="413"/>
      <c r="AU61" s="413"/>
      <c r="AV61" s="413"/>
      <c r="AW61" s="413"/>
      <c r="AX61" s="413"/>
      <c r="AY61" s="413"/>
      <c r="AZ61" s="413"/>
      <c r="BA61" s="413"/>
      <c r="BB61" s="413"/>
      <c r="BC61" s="413"/>
      <c r="BD61" s="413"/>
      <c r="BE61" s="413"/>
      <c r="BF61" s="413"/>
      <c r="BG61" s="413"/>
      <c r="BH61" s="413"/>
      <c r="BI61" s="413"/>
      <c r="BJ61" s="413"/>
      <c r="BK61" s="413"/>
      <c r="BL61" s="413"/>
      <c r="BM61" s="413"/>
      <c r="BN61" s="413"/>
      <c r="BO61" s="413"/>
      <c r="BP61" s="413"/>
      <c r="BQ61" s="413"/>
      <c r="BR61" s="413"/>
      <c r="BS61" s="413"/>
      <c r="BT61" s="413"/>
      <c r="BU61" s="413"/>
      <c r="BV61" s="413"/>
      <c r="BW61" s="413"/>
      <c r="BX61" s="413"/>
      <c r="BY61" s="413"/>
      <c r="BZ61" s="413"/>
      <c r="CA61" s="413"/>
      <c r="CB61" s="413"/>
      <c r="CC61" s="413"/>
      <c r="CD61" s="413"/>
      <c r="CE61" s="413"/>
      <c r="CF61" s="413"/>
      <c r="CG61" s="413"/>
      <c r="CH61" s="413"/>
      <c r="CI61" s="413"/>
      <c r="CJ61" s="413"/>
      <c r="CK61" s="413"/>
      <c r="CL61" s="413"/>
      <c r="CM61" s="413"/>
      <c r="CN61" s="413"/>
      <c r="CO61" s="413"/>
      <c r="CP61" s="413"/>
      <c r="CQ61" s="413"/>
      <c r="CR61" s="413"/>
      <c r="CS61" s="413"/>
      <c r="CT61" s="413"/>
      <c r="CU61" s="413"/>
      <c r="CV61" s="413"/>
      <c r="CW61" s="413"/>
      <c r="CX61" s="413"/>
      <c r="CY61" s="413"/>
      <c r="CZ61" s="413"/>
      <c r="DA61" s="413"/>
      <c r="DB61" s="413"/>
      <c r="DC61" s="413"/>
      <c r="DD61" s="413"/>
      <c r="DE61" s="413"/>
      <c r="DF61" s="413"/>
      <c r="DG61" s="413"/>
      <c r="DH61" s="413"/>
      <c r="DI61" s="413"/>
      <c r="DJ61" s="413"/>
      <c r="DK61" s="413"/>
      <c r="DL61" s="413"/>
      <c r="DM61" s="413"/>
      <c r="DN61" s="413"/>
      <c r="DO61" s="413"/>
      <c r="DP61" s="413"/>
      <c r="DQ61" s="413"/>
      <c r="DR61" s="413"/>
      <c r="DS61" s="413"/>
      <c r="DT61" s="413"/>
      <c r="DU61" s="413"/>
      <c r="DV61" s="413"/>
      <c r="DW61" s="413"/>
      <c r="DX61" s="413"/>
      <c r="DY61" s="413"/>
      <c r="DZ61" s="413"/>
      <c r="EA61" s="413"/>
      <c r="EB61" s="413"/>
      <c r="EC61" s="413"/>
      <c r="ED61" s="413"/>
      <c r="EE61" s="413"/>
      <c r="EF61" s="413"/>
      <c r="EG61" s="413"/>
      <c r="EH61" s="413"/>
      <c r="EI61" s="413"/>
      <c r="EJ61" s="413"/>
      <c r="EK61" s="413"/>
      <c r="EL61" s="413"/>
      <c r="EM61" s="413"/>
      <c r="EN61" s="413"/>
      <c r="EO61" s="413"/>
      <c r="EP61" s="413"/>
      <c r="EQ61" s="413"/>
      <c r="ER61" s="413"/>
      <c r="ES61" s="413"/>
      <c r="ET61" s="413"/>
      <c r="EU61" s="413"/>
      <c r="EV61" s="413"/>
      <c r="EW61" s="413"/>
      <c r="EX61" s="413"/>
      <c r="EY61" s="413"/>
      <c r="EZ61" s="413"/>
      <c r="FA61" s="413"/>
      <c r="FB61" s="413"/>
      <c r="FC61" s="413"/>
      <c r="FD61" s="413"/>
      <c r="FE61" s="413"/>
      <c r="FF61" s="413"/>
      <c r="FG61" s="413"/>
      <c r="FH61" s="413"/>
      <c r="FI61" s="413"/>
      <c r="FJ61" s="413"/>
      <c r="FK61" s="413"/>
      <c r="FL61" s="413"/>
      <c r="FM61" s="413"/>
      <c r="FN61" s="413"/>
      <c r="FO61" s="413"/>
      <c r="FP61" s="413"/>
      <c r="FQ61" s="413"/>
      <c r="FR61" s="413"/>
      <c r="FS61" s="413"/>
      <c r="FT61" s="413"/>
      <c r="FU61" s="413"/>
      <c r="FV61" s="413"/>
      <c r="FW61" s="413"/>
      <c r="FX61" s="413"/>
      <c r="FY61" s="413"/>
      <c r="FZ61" s="413"/>
      <c r="GA61" s="413"/>
      <c r="GB61" s="413"/>
      <c r="GC61" s="413"/>
      <c r="GD61" s="413"/>
      <c r="GE61" s="413"/>
      <c r="GF61" s="413"/>
      <c r="GG61" s="413"/>
      <c r="GH61" s="414"/>
      <c r="GI61" s="1"/>
    </row>
    <row r="62" spans="1:191" outlineLevel="1" x14ac:dyDescent="0.75">
      <c r="A62" s="1"/>
      <c r="B62" s="1"/>
      <c r="C62" s="262" t="str">
        <f>IF($E62="custom",MonthlyCF!C62,"")</f>
        <v/>
      </c>
      <c r="D62" s="19" t="str">
        <f>IF($E62="custom",MonthlyCF!D62,"")</f>
        <v/>
      </c>
      <c r="E62" s="411" t="str">
        <f>MonthlyCF!K62</f>
        <v>Bell Curve</v>
      </c>
      <c r="F62" s="412">
        <f t="shared" si="21"/>
        <v>46053</v>
      </c>
      <c r="G62" s="412">
        <f t="shared" si="21"/>
        <v>46053</v>
      </c>
      <c r="H62" s="95">
        <f t="shared" si="22"/>
        <v>0</v>
      </c>
      <c r="I62" s="95" t="str">
        <f t="shared" si="23"/>
        <v/>
      </c>
      <c r="J62" s="413"/>
      <c r="K62" s="413"/>
      <c r="L62" s="413"/>
      <c r="M62" s="413"/>
      <c r="N62" s="413"/>
      <c r="O62" s="413"/>
      <c r="P62" s="413"/>
      <c r="Q62" s="413"/>
      <c r="R62" s="413"/>
      <c r="S62" s="413"/>
      <c r="T62" s="413"/>
      <c r="U62" s="413"/>
      <c r="V62" s="413"/>
      <c r="W62" s="413"/>
      <c r="X62" s="413"/>
      <c r="Y62" s="413"/>
      <c r="Z62" s="413"/>
      <c r="AA62" s="413"/>
      <c r="AB62" s="413"/>
      <c r="AC62" s="413"/>
      <c r="AD62" s="413"/>
      <c r="AE62" s="413"/>
      <c r="AF62" s="413"/>
      <c r="AG62" s="413"/>
      <c r="AH62" s="413"/>
      <c r="AI62" s="413"/>
      <c r="AJ62" s="413"/>
      <c r="AK62" s="413"/>
      <c r="AL62" s="413"/>
      <c r="AM62" s="413"/>
      <c r="AN62" s="413"/>
      <c r="AO62" s="413"/>
      <c r="AP62" s="413"/>
      <c r="AQ62" s="413"/>
      <c r="AR62" s="413"/>
      <c r="AS62" s="413"/>
      <c r="AT62" s="413"/>
      <c r="AU62" s="413"/>
      <c r="AV62" s="413"/>
      <c r="AW62" s="413"/>
      <c r="AX62" s="413"/>
      <c r="AY62" s="413"/>
      <c r="AZ62" s="413"/>
      <c r="BA62" s="413"/>
      <c r="BB62" s="413"/>
      <c r="BC62" s="413"/>
      <c r="BD62" s="413"/>
      <c r="BE62" s="413"/>
      <c r="BF62" s="413"/>
      <c r="BG62" s="413"/>
      <c r="BH62" s="413"/>
      <c r="BI62" s="413"/>
      <c r="BJ62" s="413"/>
      <c r="BK62" s="413"/>
      <c r="BL62" s="413"/>
      <c r="BM62" s="413"/>
      <c r="BN62" s="413"/>
      <c r="BO62" s="413"/>
      <c r="BP62" s="413"/>
      <c r="BQ62" s="413"/>
      <c r="BR62" s="413"/>
      <c r="BS62" s="413"/>
      <c r="BT62" s="413"/>
      <c r="BU62" s="413"/>
      <c r="BV62" s="413"/>
      <c r="BW62" s="413"/>
      <c r="BX62" s="413"/>
      <c r="BY62" s="413"/>
      <c r="BZ62" s="413"/>
      <c r="CA62" s="413"/>
      <c r="CB62" s="413"/>
      <c r="CC62" s="413"/>
      <c r="CD62" s="413"/>
      <c r="CE62" s="413"/>
      <c r="CF62" s="413"/>
      <c r="CG62" s="413"/>
      <c r="CH62" s="413"/>
      <c r="CI62" s="413"/>
      <c r="CJ62" s="413"/>
      <c r="CK62" s="413"/>
      <c r="CL62" s="413"/>
      <c r="CM62" s="413"/>
      <c r="CN62" s="413"/>
      <c r="CO62" s="413"/>
      <c r="CP62" s="413"/>
      <c r="CQ62" s="413"/>
      <c r="CR62" s="413"/>
      <c r="CS62" s="413"/>
      <c r="CT62" s="413"/>
      <c r="CU62" s="413"/>
      <c r="CV62" s="413"/>
      <c r="CW62" s="413"/>
      <c r="CX62" s="413"/>
      <c r="CY62" s="413"/>
      <c r="CZ62" s="413"/>
      <c r="DA62" s="413"/>
      <c r="DB62" s="413"/>
      <c r="DC62" s="413"/>
      <c r="DD62" s="413"/>
      <c r="DE62" s="413"/>
      <c r="DF62" s="413"/>
      <c r="DG62" s="413"/>
      <c r="DH62" s="413"/>
      <c r="DI62" s="413"/>
      <c r="DJ62" s="413"/>
      <c r="DK62" s="413"/>
      <c r="DL62" s="413"/>
      <c r="DM62" s="413"/>
      <c r="DN62" s="413"/>
      <c r="DO62" s="413"/>
      <c r="DP62" s="413"/>
      <c r="DQ62" s="413"/>
      <c r="DR62" s="413"/>
      <c r="DS62" s="413"/>
      <c r="DT62" s="413"/>
      <c r="DU62" s="413"/>
      <c r="DV62" s="413"/>
      <c r="DW62" s="413"/>
      <c r="DX62" s="413"/>
      <c r="DY62" s="413"/>
      <c r="DZ62" s="413"/>
      <c r="EA62" s="413"/>
      <c r="EB62" s="413"/>
      <c r="EC62" s="413"/>
      <c r="ED62" s="413"/>
      <c r="EE62" s="413"/>
      <c r="EF62" s="413"/>
      <c r="EG62" s="413"/>
      <c r="EH62" s="413"/>
      <c r="EI62" s="413"/>
      <c r="EJ62" s="413"/>
      <c r="EK62" s="413"/>
      <c r="EL62" s="413"/>
      <c r="EM62" s="413"/>
      <c r="EN62" s="413"/>
      <c r="EO62" s="413"/>
      <c r="EP62" s="413"/>
      <c r="EQ62" s="413"/>
      <c r="ER62" s="413"/>
      <c r="ES62" s="413"/>
      <c r="ET62" s="413"/>
      <c r="EU62" s="413"/>
      <c r="EV62" s="413"/>
      <c r="EW62" s="413"/>
      <c r="EX62" s="413"/>
      <c r="EY62" s="413"/>
      <c r="EZ62" s="413"/>
      <c r="FA62" s="413"/>
      <c r="FB62" s="413"/>
      <c r="FC62" s="413"/>
      <c r="FD62" s="413"/>
      <c r="FE62" s="413"/>
      <c r="FF62" s="413"/>
      <c r="FG62" s="413"/>
      <c r="FH62" s="413"/>
      <c r="FI62" s="413"/>
      <c r="FJ62" s="413"/>
      <c r="FK62" s="413"/>
      <c r="FL62" s="413"/>
      <c r="FM62" s="413"/>
      <c r="FN62" s="413"/>
      <c r="FO62" s="413"/>
      <c r="FP62" s="413"/>
      <c r="FQ62" s="413"/>
      <c r="FR62" s="413"/>
      <c r="FS62" s="413"/>
      <c r="FT62" s="413"/>
      <c r="FU62" s="413"/>
      <c r="FV62" s="413"/>
      <c r="FW62" s="413"/>
      <c r="FX62" s="413"/>
      <c r="FY62" s="413"/>
      <c r="FZ62" s="413"/>
      <c r="GA62" s="413"/>
      <c r="GB62" s="413"/>
      <c r="GC62" s="413"/>
      <c r="GD62" s="413"/>
      <c r="GE62" s="413"/>
      <c r="GF62" s="413"/>
      <c r="GG62" s="413"/>
      <c r="GH62" s="414"/>
      <c r="GI62" s="1"/>
    </row>
    <row r="63" spans="1:191" outlineLevel="1" x14ac:dyDescent="0.75">
      <c r="A63" s="1"/>
      <c r="B63" s="1"/>
      <c r="C63" s="262" t="str">
        <f>IF($E63="custom",MonthlyCF!C63,"")</f>
        <v/>
      </c>
      <c r="D63" s="19" t="str">
        <f>IF($E63="custom",MonthlyCF!D63,"")</f>
        <v/>
      </c>
      <c r="E63" s="411" t="str">
        <f>MonthlyCF!K63</f>
        <v>Bell Curve</v>
      </c>
      <c r="F63" s="412">
        <f t="shared" si="21"/>
        <v>46053</v>
      </c>
      <c r="G63" s="412">
        <f t="shared" si="21"/>
        <v>46053</v>
      </c>
      <c r="H63" s="95">
        <f t="shared" si="22"/>
        <v>0</v>
      </c>
      <c r="I63" s="95" t="str">
        <f t="shared" si="23"/>
        <v/>
      </c>
      <c r="J63" s="413"/>
      <c r="K63" s="413"/>
      <c r="L63" s="413"/>
      <c r="M63" s="413"/>
      <c r="N63" s="413"/>
      <c r="O63" s="413"/>
      <c r="P63" s="413"/>
      <c r="Q63" s="413"/>
      <c r="R63" s="413"/>
      <c r="S63" s="413"/>
      <c r="T63" s="413"/>
      <c r="U63" s="413"/>
      <c r="V63" s="413"/>
      <c r="W63" s="413"/>
      <c r="X63" s="413"/>
      <c r="Y63" s="413"/>
      <c r="Z63" s="413"/>
      <c r="AA63" s="413"/>
      <c r="AB63" s="413"/>
      <c r="AC63" s="413"/>
      <c r="AD63" s="413"/>
      <c r="AE63" s="413"/>
      <c r="AF63" s="413"/>
      <c r="AG63" s="413"/>
      <c r="AH63" s="413"/>
      <c r="AI63" s="413"/>
      <c r="AJ63" s="413"/>
      <c r="AK63" s="413"/>
      <c r="AL63" s="413"/>
      <c r="AM63" s="413"/>
      <c r="AN63" s="413"/>
      <c r="AO63" s="413"/>
      <c r="AP63" s="413"/>
      <c r="AQ63" s="413"/>
      <c r="AR63" s="413"/>
      <c r="AS63" s="413"/>
      <c r="AT63" s="413"/>
      <c r="AU63" s="413"/>
      <c r="AV63" s="413"/>
      <c r="AW63" s="413"/>
      <c r="AX63" s="413"/>
      <c r="AY63" s="413"/>
      <c r="AZ63" s="413"/>
      <c r="BA63" s="413"/>
      <c r="BB63" s="413"/>
      <c r="BC63" s="413"/>
      <c r="BD63" s="413"/>
      <c r="BE63" s="413"/>
      <c r="BF63" s="413"/>
      <c r="BG63" s="413"/>
      <c r="BH63" s="413"/>
      <c r="BI63" s="413"/>
      <c r="BJ63" s="413"/>
      <c r="BK63" s="413"/>
      <c r="BL63" s="413"/>
      <c r="BM63" s="413"/>
      <c r="BN63" s="413"/>
      <c r="BO63" s="413"/>
      <c r="BP63" s="413"/>
      <c r="BQ63" s="413"/>
      <c r="BR63" s="413"/>
      <c r="BS63" s="413"/>
      <c r="BT63" s="413"/>
      <c r="BU63" s="413"/>
      <c r="BV63" s="413"/>
      <c r="BW63" s="413"/>
      <c r="BX63" s="413"/>
      <c r="BY63" s="413"/>
      <c r="BZ63" s="413"/>
      <c r="CA63" s="413"/>
      <c r="CB63" s="413"/>
      <c r="CC63" s="413"/>
      <c r="CD63" s="413"/>
      <c r="CE63" s="413"/>
      <c r="CF63" s="413"/>
      <c r="CG63" s="413"/>
      <c r="CH63" s="413"/>
      <c r="CI63" s="413"/>
      <c r="CJ63" s="413"/>
      <c r="CK63" s="413"/>
      <c r="CL63" s="413"/>
      <c r="CM63" s="413"/>
      <c r="CN63" s="413"/>
      <c r="CO63" s="413"/>
      <c r="CP63" s="413"/>
      <c r="CQ63" s="413"/>
      <c r="CR63" s="413"/>
      <c r="CS63" s="413"/>
      <c r="CT63" s="413"/>
      <c r="CU63" s="413"/>
      <c r="CV63" s="413"/>
      <c r="CW63" s="413"/>
      <c r="CX63" s="413"/>
      <c r="CY63" s="413"/>
      <c r="CZ63" s="413"/>
      <c r="DA63" s="413"/>
      <c r="DB63" s="413"/>
      <c r="DC63" s="413"/>
      <c r="DD63" s="413"/>
      <c r="DE63" s="413"/>
      <c r="DF63" s="413"/>
      <c r="DG63" s="413"/>
      <c r="DH63" s="413"/>
      <c r="DI63" s="413"/>
      <c r="DJ63" s="413"/>
      <c r="DK63" s="413"/>
      <c r="DL63" s="413"/>
      <c r="DM63" s="413"/>
      <c r="DN63" s="413"/>
      <c r="DO63" s="413"/>
      <c r="DP63" s="413"/>
      <c r="DQ63" s="413"/>
      <c r="DR63" s="413"/>
      <c r="DS63" s="413"/>
      <c r="DT63" s="413"/>
      <c r="DU63" s="413"/>
      <c r="DV63" s="413"/>
      <c r="DW63" s="413"/>
      <c r="DX63" s="413"/>
      <c r="DY63" s="413"/>
      <c r="DZ63" s="413"/>
      <c r="EA63" s="413"/>
      <c r="EB63" s="413"/>
      <c r="EC63" s="413"/>
      <c r="ED63" s="413"/>
      <c r="EE63" s="413"/>
      <c r="EF63" s="413"/>
      <c r="EG63" s="413"/>
      <c r="EH63" s="413"/>
      <c r="EI63" s="413"/>
      <c r="EJ63" s="413"/>
      <c r="EK63" s="413"/>
      <c r="EL63" s="413"/>
      <c r="EM63" s="413"/>
      <c r="EN63" s="413"/>
      <c r="EO63" s="413"/>
      <c r="EP63" s="413"/>
      <c r="EQ63" s="413"/>
      <c r="ER63" s="413"/>
      <c r="ES63" s="413"/>
      <c r="ET63" s="413"/>
      <c r="EU63" s="413"/>
      <c r="EV63" s="413"/>
      <c r="EW63" s="413"/>
      <c r="EX63" s="413"/>
      <c r="EY63" s="413"/>
      <c r="EZ63" s="413"/>
      <c r="FA63" s="413"/>
      <c r="FB63" s="413"/>
      <c r="FC63" s="413"/>
      <c r="FD63" s="413"/>
      <c r="FE63" s="413"/>
      <c r="FF63" s="413"/>
      <c r="FG63" s="413"/>
      <c r="FH63" s="413"/>
      <c r="FI63" s="413"/>
      <c r="FJ63" s="413"/>
      <c r="FK63" s="413"/>
      <c r="FL63" s="413"/>
      <c r="FM63" s="413"/>
      <c r="FN63" s="413"/>
      <c r="FO63" s="413"/>
      <c r="FP63" s="413"/>
      <c r="FQ63" s="413"/>
      <c r="FR63" s="413"/>
      <c r="FS63" s="413"/>
      <c r="FT63" s="413"/>
      <c r="FU63" s="413"/>
      <c r="FV63" s="413"/>
      <c r="FW63" s="413"/>
      <c r="FX63" s="413"/>
      <c r="FY63" s="413"/>
      <c r="FZ63" s="413"/>
      <c r="GA63" s="413"/>
      <c r="GB63" s="413"/>
      <c r="GC63" s="413"/>
      <c r="GD63" s="413"/>
      <c r="GE63" s="413"/>
      <c r="GF63" s="413"/>
      <c r="GG63" s="413"/>
      <c r="GH63" s="414"/>
      <c r="GI63" s="1"/>
    </row>
    <row r="64" spans="1:191" outlineLevel="1" x14ac:dyDescent="0.75">
      <c r="A64" s="1"/>
      <c r="B64" s="1"/>
      <c r="C64" s="262" t="str">
        <f>IF($E64="custom",MonthlyCF!C64,"")</f>
        <v/>
      </c>
      <c r="D64" s="19" t="str">
        <f>IF($E64="custom",MonthlyCF!D64,"")</f>
        <v/>
      </c>
      <c r="E64" s="411" t="str">
        <f>MonthlyCF!K64</f>
        <v>Bell Curve</v>
      </c>
      <c r="F64" s="412">
        <f t="shared" si="21"/>
        <v>46053</v>
      </c>
      <c r="G64" s="412">
        <f t="shared" si="21"/>
        <v>46053</v>
      </c>
      <c r="H64" s="95">
        <f t="shared" si="22"/>
        <v>0</v>
      </c>
      <c r="I64" s="95" t="str">
        <f t="shared" si="23"/>
        <v/>
      </c>
      <c r="J64" s="413"/>
      <c r="K64" s="413"/>
      <c r="L64" s="413"/>
      <c r="M64" s="413"/>
      <c r="N64" s="413"/>
      <c r="O64" s="413"/>
      <c r="P64" s="413"/>
      <c r="Q64" s="413"/>
      <c r="R64" s="413"/>
      <c r="S64" s="413"/>
      <c r="T64" s="413"/>
      <c r="U64" s="413"/>
      <c r="V64" s="413"/>
      <c r="W64" s="413"/>
      <c r="X64" s="413"/>
      <c r="Y64" s="413"/>
      <c r="Z64" s="413"/>
      <c r="AA64" s="413"/>
      <c r="AB64" s="413"/>
      <c r="AC64" s="413"/>
      <c r="AD64" s="413"/>
      <c r="AE64" s="413"/>
      <c r="AF64" s="413"/>
      <c r="AG64" s="413"/>
      <c r="AH64" s="413"/>
      <c r="AI64" s="413"/>
      <c r="AJ64" s="413"/>
      <c r="AK64" s="413"/>
      <c r="AL64" s="413"/>
      <c r="AM64" s="413"/>
      <c r="AN64" s="413"/>
      <c r="AO64" s="413"/>
      <c r="AP64" s="413"/>
      <c r="AQ64" s="413"/>
      <c r="AR64" s="413"/>
      <c r="AS64" s="413"/>
      <c r="AT64" s="413"/>
      <c r="AU64" s="413"/>
      <c r="AV64" s="413"/>
      <c r="AW64" s="413"/>
      <c r="AX64" s="413"/>
      <c r="AY64" s="413"/>
      <c r="AZ64" s="413"/>
      <c r="BA64" s="413"/>
      <c r="BB64" s="413"/>
      <c r="BC64" s="413"/>
      <c r="BD64" s="413"/>
      <c r="BE64" s="413"/>
      <c r="BF64" s="413"/>
      <c r="BG64" s="413"/>
      <c r="BH64" s="413"/>
      <c r="BI64" s="413"/>
      <c r="BJ64" s="413"/>
      <c r="BK64" s="413"/>
      <c r="BL64" s="413"/>
      <c r="BM64" s="413"/>
      <c r="BN64" s="413"/>
      <c r="BO64" s="413"/>
      <c r="BP64" s="413"/>
      <c r="BQ64" s="413"/>
      <c r="BR64" s="413"/>
      <c r="BS64" s="413"/>
      <c r="BT64" s="413"/>
      <c r="BU64" s="413"/>
      <c r="BV64" s="413"/>
      <c r="BW64" s="413"/>
      <c r="BX64" s="413"/>
      <c r="BY64" s="413"/>
      <c r="BZ64" s="413"/>
      <c r="CA64" s="413"/>
      <c r="CB64" s="413"/>
      <c r="CC64" s="413"/>
      <c r="CD64" s="413"/>
      <c r="CE64" s="413"/>
      <c r="CF64" s="413"/>
      <c r="CG64" s="413"/>
      <c r="CH64" s="413"/>
      <c r="CI64" s="413"/>
      <c r="CJ64" s="413"/>
      <c r="CK64" s="413"/>
      <c r="CL64" s="413"/>
      <c r="CM64" s="413"/>
      <c r="CN64" s="413"/>
      <c r="CO64" s="413"/>
      <c r="CP64" s="413"/>
      <c r="CQ64" s="413"/>
      <c r="CR64" s="413"/>
      <c r="CS64" s="413"/>
      <c r="CT64" s="413"/>
      <c r="CU64" s="413"/>
      <c r="CV64" s="413"/>
      <c r="CW64" s="413"/>
      <c r="CX64" s="413"/>
      <c r="CY64" s="413"/>
      <c r="CZ64" s="413"/>
      <c r="DA64" s="413"/>
      <c r="DB64" s="413"/>
      <c r="DC64" s="413"/>
      <c r="DD64" s="413"/>
      <c r="DE64" s="413"/>
      <c r="DF64" s="413"/>
      <c r="DG64" s="413"/>
      <c r="DH64" s="413"/>
      <c r="DI64" s="413"/>
      <c r="DJ64" s="413"/>
      <c r="DK64" s="413"/>
      <c r="DL64" s="413"/>
      <c r="DM64" s="413"/>
      <c r="DN64" s="413"/>
      <c r="DO64" s="413"/>
      <c r="DP64" s="413"/>
      <c r="DQ64" s="413"/>
      <c r="DR64" s="413"/>
      <c r="DS64" s="413"/>
      <c r="DT64" s="413"/>
      <c r="DU64" s="413"/>
      <c r="DV64" s="413"/>
      <c r="DW64" s="413"/>
      <c r="DX64" s="413"/>
      <c r="DY64" s="413"/>
      <c r="DZ64" s="413"/>
      <c r="EA64" s="413"/>
      <c r="EB64" s="413"/>
      <c r="EC64" s="413"/>
      <c r="ED64" s="413"/>
      <c r="EE64" s="413"/>
      <c r="EF64" s="413"/>
      <c r="EG64" s="413"/>
      <c r="EH64" s="413"/>
      <c r="EI64" s="413"/>
      <c r="EJ64" s="413"/>
      <c r="EK64" s="413"/>
      <c r="EL64" s="413"/>
      <c r="EM64" s="413"/>
      <c r="EN64" s="413"/>
      <c r="EO64" s="413"/>
      <c r="EP64" s="413"/>
      <c r="EQ64" s="413"/>
      <c r="ER64" s="413"/>
      <c r="ES64" s="413"/>
      <c r="ET64" s="413"/>
      <c r="EU64" s="413"/>
      <c r="EV64" s="413"/>
      <c r="EW64" s="413"/>
      <c r="EX64" s="413"/>
      <c r="EY64" s="413"/>
      <c r="EZ64" s="413"/>
      <c r="FA64" s="413"/>
      <c r="FB64" s="413"/>
      <c r="FC64" s="413"/>
      <c r="FD64" s="413"/>
      <c r="FE64" s="413"/>
      <c r="FF64" s="413"/>
      <c r="FG64" s="413"/>
      <c r="FH64" s="413"/>
      <c r="FI64" s="413"/>
      <c r="FJ64" s="413"/>
      <c r="FK64" s="413"/>
      <c r="FL64" s="413"/>
      <c r="FM64" s="413"/>
      <c r="FN64" s="413"/>
      <c r="FO64" s="413"/>
      <c r="FP64" s="413"/>
      <c r="FQ64" s="413"/>
      <c r="FR64" s="413"/>
      <c r="FS64" s="413"/>
      <c r="FT64" s="413"/>
      <c r="FU64" s="413"/>
      <c r="FV64" s="413"/>
      <c r="FW64" s="413"/>
      <c r="FX64" s="413"/>
      <c r="FY64" s="413"/>
      <c r="FZ64" s="413"/>
      <c r="GA64" s="413"/>
      <c r="GB64" s="413"/>
      <c r="GC64" s="413"/>
      <c r="GD64" s="413"/>
      <c r="GE64" s="413"/>
      <c r="GF64" s="413"/>
      <c r="GG64" s="413"/>
      <c r="GH64" s="414"/>
      <c r="GI64" s="1"/>
    </row>
    <row r="65" spans="1:191" outlineLevel="1" x14ac:dyDescent="0.75">
      <c r="A65" s="1"/>
      <c r="B65" s="1"/>
      <c r="C65" s="262" t="str">
        <f>IF($E65="custom",MonthlyCF!C65,"")</f>
        <v/>
      </c>
      <c r="D65" s="19" t="str">
        <f>IF($E65="custom",MonthlyCF!D65,"")</f>
        <v/>
      </c>
      <c r="E65" s="411" t="str">
        <f>MonthlyCF!K65</f>
        <v>Bell Curve</v>
      </c>
      <c r="F65" s="412">
        <f t="shared" si="21"/>
        <v>46053</v>
      </c>
      <c r="G65" s="412">
        <f t="shared" si="21"/>
        <v>46053</v>
      </c>
      <c r="H65" s="95">
        <f t="shared" si="22"/>
        <v>0</v>
      </c>
      <c r="I65" s="95" t="str">
        <f t="shared" si="23"/>
        <v/>
      </c>
      <c r="J65" s="413"/>
      <c r="K65" s="413"/>
      <c r="L65" s="413"/>
      <c r="M65" s="413"/>
      <c r="N65" s="413"/>
      <c r="O65" s="413"/>
      <c r="P65" s="413"/>
      <c r="Q65" s="413"/>
      <c r="R65" s="413"/>
      <c r="S65" s="413"/>
      <c r="T65" s="413"/>
      <c r="U65" s="413"/>
      <c r="V65" s="413"/>
      <c r="W65" s="413"/>
      <c r="X65" s="413"/>
      <c r="Y65" s="413"/>
      <c r="Z65" s="413"/>
      <c r="AA65" s="413"/>
      <c r="AB65" s="413"/>
      <c r="AC65" s="413"/>
      <c r="AD65" s="413"/>
      <c r="AE65" s="413"/>
      <c r="AF65" s="413"/>
      <c r="AG65" s="413"/>
      <c r="AH65" s="413"/>
      <c r="AI65" s="413"/>
      <c r="AJ65" s="413"/>
      <c r="AK65" s="413"/>
      <c r="AL65" s="413"/>
      <c r="AM65" s="413"/>
      <c r="AN65" s="413"/>
      <c r="AO65" s="413"/>
      <c r="AP65" s="413"/>
      <c r="AQ65" s="413"/>
      <c r="AR65" s="413"/>
      <c r="AS65" s="413"/>
      <c r="AT65" s="413"/>
      <c r="AU65" s="413"/>
      <c r="AV65" s="413"/>
      <c r="AW65" s="413"/>
      <c r="AX65" s="413"/>
      <c r="AY65" s="413"/>
      <c r="AZ65" s="413"/>
      <c r="BA65" s="413"/>
      <c r="BB65" s="413"/>
      <c r="BC65" s="413"/>
      <c r="BD65" s="413"/>
      <c r="BE65" s="413"/>
      <c r="BF65" s="413"/>
      <c r="BG65" s="413"/>
      <c r="BH65" s="413"/>
      <c r="BI65" s="413"/>
      <c r="BJ65" s="413"/>
      <c r="BK65" s="413"/>
      <c r="BL65" s="413"/>
      <c r="BM65" s="413"/>
      <c r="BN65" s="413"/>
      <c r="BO65" s="413"/>
      <c r="BP65" s="413"/>
      <c r="BQ65" s="413"/>
      <c r="BR65" s="413"/>
      <c r="BS65" s="413"/>
      <c r="BT65" s="413"/>
      <c r="BU65" s="413"/>
      <c r="BV65" s="413"/>
      <c r="BW65" s="413"/>
      <c r="BX65" s="413"/>
      <c r="BY65" s="413"/>
      <c r="BZ65" s="413"/>
      <c r="CA65" s="413"/>
      <c r="CB65" s="413"/>
      <c r="CC65" s="413"/>
      <c r="CD65" s="413"/>
      <c r="CE65" s="413"/>
      <c r="CF65" s="413"/>
      <c r="CG65" s="413"/>
      <c r="CH65" s="413"/>
      <c r="CI65" s="413"/>
      <c r="CJ65" s="413"/>
      <c r="CK65" s="413"/>
      <c r="CL65" s="413"/>
      <c r="CM65" s="413"/>
      <c r="CN65" s="413"/>
      <c r="CO65" s="413"/>
      <c r="CP65" s="413"/>
      <c r="CQ65" s="413"/>
      <c r="CR65" s="413"/>
      <c r="CS65" s="413"/>
      <c r="CT65" s="413"/>
      <c r="CU65" s="413"/>
      <c r="CV65" s="413"/>
      <c r="CW65" s="413"/>
      <c r="CX65" s="413"/>
      <c r="CY65" s="413"/>
      <c r="CZ65" s="413"/>
      <c r="DA65" s="413"/>
      <c r="DB65" s="413"/>
      <c r="DC65" s="413"/>
      <c r="DD65" s="413"/>
      <c r="DE65" s="413"/>
      <c r="DF65" s="413"/>
      <c r="DG65" s="413"/>
      <c r="DH65" s="413"/>
      <c r="DI65" s="413"/>
      <c r="DJ65" s="413"/>
      <c r="DK65" s="413"/>
      <c r="DL65" s="413"/>
      <c r="DM65" s="413"/>
      <c r="DN65" s="413"/>
      <c r="DO65" s="413"/>
      <c r="DP65" s="413"/>
      <c r="DQ65" s="413"/>
      <c r="DR65" s="413"/>
      <c r="DS65" s="413"/>
      <c r="DT65" s="413"/>
      <c r="DU65" s="413"/>
      <c r="DV65" s="413"/>
      <c r="DW65" s="413"/>
      <c r="DX65" s="413"/>
      <c r="DY65" s="413"/>
      <c r="DZ65" s="413"/>
      <c r="EA65" s="413"/>
      <c r="EB65" s="413"/>
      <c r="EC65" s="413"/>
      <c r="ED65" s="413"/>
      <c r="EE65" s="413"/>
      <c r="EF65" s="413"/>
      <c r="EG65" s="413"/>
      <c r="EH65" s="413"/>
      <c r="EI65" s="413"/>
      <c r="EJ65" s="413"/>
      <c r="EK65" s="413"/>
      <c r="EL65" s="413"/>
      <c r="EM65" s="413"/>
      <c r="EN65" s="413"/>
      <c r="EO65" s="413"/>
      <c r="EP65" s="413"/>
      <c r="EQ65" s="413"/>
      <c r="ER65" s="413"/>
      <c r="ES65" s="413"/>
      <c r="ET65" s="413"/>
      <c r="EU65" s="413"/>
      <c r="EV65" s="413"/>
      <c r="EW65" s="413"/>
      <c r="EX65" s="413"/>
      <c r="EY65" s="413"/>
      <c r="EZ65" s="413"/>
      <c r="FA65" s="413"/>
      <c r="FB65" s="413"/>
      <c r="FC65" s="413"/>
      <c r="FD65" s="413"/>
      <c r="FE65" s="413"/>
      <c r="FF65" s="413"/>
      <c r="FG65" s="413"/>
      <c r="FH65" s="413"/>
      <c r="FI65" s="413"/>
      <c r="FJ65" s="413"/>
      <c r="FK65" s="413"/>
      <c r="FL65" s="413"/>
      <c r="FM65" s="413"/>
      <c r="FN65" s="413"/>
      <c r="FO65" s="413"/>
      <c r="FP65" s="413"/>
      <c r="FQ65" s="413"/>
      <c r="FR65" s="413"/>
      <c r="FS65" s="413"/>
      <c r="FT65" s="413"/>
      <c r="FU65" s="413"/>
      <c r="FV65" s="413"/>
      <c r="FW65" s="413"/>
      <c r="FX65" s="413"/>
      <c r="FY65" s="413"/>
      <c r="FZ65" s="413"/>
      <c r="GA65" s="413"/>
      <c r="GB65" s="413"/>
      <c r="GC65" s="413"/>
      <c r="GD65" s="413"/>
      <c r="GE65" s="413"/>
      <c r="GF65" s="413"/>
      <c r="GG65" s="413"/>
      <c r="GH65" s="414"/>
      <c r="GI65" s="1"/>
    </row>
    <row r="66" spans="1:191" outlineLevel="1" x14ac:dyDescent="0.75">
      <c r="A66" s="1"/>
      <c r="B66" s="1"/>
      <c r="C66" s="262" t="str">
        <f>IF($E66="custom",MonthlyCF!C66,"")</f>
        <v/>
      </c>
      <c r="D66" s="19" t="str">
        <f>IF($E66="custom",MonthlyCF!D66,"")</f>
        <v/>
      </c>
      <c r="E66" s="411" t="str">
        <f>MonthlyCF!K66</f>
        <v>Bell Curve</v>
      </c>
      <c r="F66" s="412">
        <f t="shared" si="21"/>
        <v>46053</v>
      </c>
      <c r="G66" s="412">
        <f t="shared" si="21"/>
        <v>46053</v>
      </c>
      <c r="H66" s="95">
        <f t="shared" si="22"/>
        <v>0</v>
      </c>
      <c r="I66" s="95" t="str">
        <f t="shared" si="23"/>
        <v/>
      </c>
      <c r="J66" s="413"/>
      <c r="K66" s="413"/>
      <c r="L66" s="413"/>
      <c r="M66" s="413"/>
      <c r="N66" s="413"/>
      <c r="O66" s="413"/>
      <c r="P66" s="413"/>
      <c r="Q66" s="413"/>
      <c r="R66" s="413"/>
      <c r="S66" s="413"/>
      <c r="T66" s="413"/>
      <c r="U66" s="413"/>
      <c r="V66" s="413"/>
      <c r="W66" s="413"/>
      <c r="X66" s="413"/>
      <c r="Y66" s="413"/>
      <c r="Z66" s="413"/>
      <c r="AA66" s="413"/>
      <c r="AB66" s="413"/>
      <c r="AC66" s="413"/>
      <c r="AD66" s="413"/>
      <c r="AE66" s="413"/>
      <c r="AF66" s="413"/>
      <c r="AG66" s="413"/>
      <c r="AH66" s="413"/>
      <c r="AI66" s="413"/>
      <c r="AJ66" s="413"/>
      <c r="AK66" s="413"/>
      <c r="AL66" s="413"/>
      <c r="AM66" s="413"/>
      <c r="AN66" s="413"/>
      <c r="AO66" s="413"/>
      <c r="AP66" s="413"/>
      <c r="AQ66" s="413"/>
      <c r="AR66" s="413"/>
      <c r="AS66" s="413"/>
      <c r="AT66" s="413"/>
      <c r="AU66" s="413"/>
      <c r="AV66" s="413"/>
      <c r="AW66" s="413"/>
      <c r="AX66" s="413"/>
      <c r="AY66" s="413"/>
      <c r="AZ66" s="413"/>
      <c r="BA66" s="413"/>
      <c r="BB66" s="413"/>
      <c r="BC66" s="413"/>
      <c r="BD66" s="413"/>
      <c r="BE66" s="413"/>
      <c r="BF66" s="413"/>
      <c r="BG66" s="413"/>
      <c r="BH66" s="413"/>
      <c r="BI66" s="413"/>
      <c r="BJ66" s="413"/>
      <c r="BK66" s="413"/>
      <c r="BL66" s="413"/>
      <c r="BM66" s="413"/>
      <c r="BN66" s="413"/>
      <c r="BO66" s="413"/>
      <c r="BP66" s="413"/>
      <c r="BQ66" s="413"/>
      <c r="BR66" s="413"/>
      <c r="BS66" s="413"/>
      <c r="BT66" s="413"/>
      <c r="BU66" s="413"/>
      <c r="BV66" s="413"/>
      <c r="BW66" s="413"/>
      <c r="BX66" s="413"/>
      <c r="BY66" s="413"/>
      <c r="BZ66" s="413"/>
      <c r="CA66" s="413"/>
      <c r="CB66" s="413"/>
      <c r="CC66" s="413"/>
      <c r="CD66" s="413"/>
      <c r="CE66" s="413"/>
      <c r="CF66" s="413"/>
      <c r="CG66" s="413"/>
      <c r="CH66" s="413"/>
      <c r="CI66" s="413"/>
      <c r="CJ66" s="413"/>
      <c r="CK66" s="413"/>
      <c r="CL66" s="413"/>
      <c r="CM66" s="413"/>
      <c r="CN66" s="413"/>
      <c r="CO66" s="413"/>
      <c r="CP66" s="413"/>
      <c r="CQ66" s="413"/>
      <c r="CR66" s="413"/>
      <c r="CS66" s="413"/>
      <c r="CT66" s="413"/>
      <c r="CU66" s="413"/>
      <c r="CV66" s="413"/>
      <c r="CW66" s="413"/>
      <c r="CX66" s="413"/>
      <c r="CY66" s="413"/>
      <c r="CZ66" s="413"/>
      <c r="DA66" s="413"/>
      <c r="DB66" s="413"/>
      <c r="DC66" s="413"/>
      <c r="DD66" s="413"/>
      <c r="DE66" s="413"/>
      <c r="DF66" s="413"/>
      <c r="DG66" s="413"/>
      <c r="DH66" s="413"/>
      <c r="DI66" s="413"/>
      <c r="DJ66" s="413"/>
      <c r="DK66" s="413"/>
      <c r="DL66" s="413"/>
      <c r="DM66" s="413"/>
      <c r="DN66" s="413"/>
      <c r="DO66" s="413"/>
      <c r="DP66" s="413"/>
      <c r="DQ66" s="413"/>
      <c r="DR66" s="413"/>
      <c r="DS66" s="413"/>
      <c r="DT66" s="413"/>
      <c r="DU66" s="413"/>
      <c r="DV66" s="413"/>
      <c r="DW66" s="413"/>
      <c r="DX66" s="413"/>
      <c r="DY66" s="413"/>
      <c r="DZ66" s="413"/>
      <c r="EA66" s="413"/>
      <c r="EB66" s="413"/>
      <c r="EC66" s="413"/>
      <c r="ED66" s="413"/>
      <c r="EE66" s="413"/>
      <c r="EF66" s="413"/>
      <c r="EG66" s="413"/>
      <c r="EH66" s="413"/>
      <c r="EI66" s="413"/>
      <c r="EJ66" s="413"/>
      <c r="EK66" s="413"/>
      <c r="EL66" s="413"/>
      <c r="EM66" s="413"/>
      <c r="EN66" s="413"/>
      <c r="EO66" s="413"/>
      <c r="EP66" s="413"/>
      <c r="EQ66" s="413"/>
      <c r="ER66" s="413"/>
      <c r="ES66" s="413"/>
      <c r="ET66" s="413"/>
      <c r="EU66" s="413"/>
      <c r="EV66" s="413"/>
      <c r="EW66" s="413"/>
      <c r="EX66" s="413"/>
      <c r="EY66" s="413"/>
      <c r="EZ66" s="413"/>
      <c r="FA66" s="413"/>
      <c r="FB66" s="413"/>
      <c r="FC66" s="413"/>
      <c r="FD66" s="413"/>
      <c r="FE66" s="413"/>
      <c r="FF66" s="413"/>
      <c r="FG66" s="413"/>
      <c r="FH66" s="413"/>
      <c r="FI66" s="413"/>
      <c r="FJ66" s="413"/>
      <c r="FK66" s="413"/>
      <c r="FL66" s="413"/>
      <c r="FM66" s="413"/>
      <c r="FN66" s="413"/>
      <c r="FO66" s="413"/>
      <c r="FP66" s="413"/>
      <c r="FQ66" s="413"/>
      <c r="FR66" s="413"/>
      <c r="FS66" s="413"/>
      <c r="FT66" s="413"/>
      <c r="FU66" s="413"/>
      <c r="FV66" s="413"/>
      <c r="FW66" s="413"/>
      <c r="FX66" s="413"/>
      <c r="FY66" s="413"/>
      <c r="FZ66" s="413"/>
      <c r="GA66" s="413"/>
      <c r="GB66" s="413"/>
      <c r="GC66" s="413"/>
      <c r="GD66" s="413"/>
      <c r="GE66" s="413"/>
      <c r="GF66" s="413"/>
      <c r="GG66" s="413"/>
      <c r="GH66" s="414"/>
      <c r="GI66" s="1"/>
    </row>
    <row r="67" spans="1:191" outlineLevel="1" x14ac:dyDescent="0.75">
      <c r="A67" s="1"/>
      <c r="B67" s="1"/>
      <c r="C67" s="262" t="str">
        <f>IF($E67="custom",MonthlyCF!C67,"")</f>
        <v/>
      </c>
      <c r="D67" s="19" t="str">
        <f>IF($E67="custom",MonthlyCF!D67,"")</f>
        <v/>
      </c>
      <c r="E67" s="411" t="str">
        <f>MonthlyCF!K67</f>
        <v>Bell Curve</v>
      </c>
      <c r="F67" s="412">
        <f t="shared" si="21"/>
        <v>46053</v>
      </c>
      <c r="G67" s="412">
        <f t="shared" si="21"/>
        <v>46053</v>
      </c>
      <c r="H67" s="95">
        <f t="shared" si="22"/>
        <v>0</v>
      </c>
      <c r="I67" s="95" t="str">
        <f t="shared" si="23"/>
        <v/>
      </c>
      <c r="J67" s="413"/>
      <c r="K67" s="413"/>
      <c r="L67" s="413"/>
      <c r="M67" s="413"/>
      <c r="N67" s="413"/>
      <c r="O67" s="413"/>
      <c r="P67" s="413"/>
      <c r="Q67" s="413"/>
      <c r="R67" s="413"/>
      <c r="S67" s="413"/>
      <c r="T67" s="413"/>
      <c r="U67" s="413"/>
      <c r="V67" s="413"/>
      <c r="W67" s="413"/>
      <c r="X67" s="413"/>
      <c r="Y67" s="413"/>
      <c r="Z67" s="413"/>
      <c r="AA67" s="413"/>
      <c r="AB67" s="413"/>
      <c r="AC67" s="413"/>
      <c r="AD67" s="413"/>
      <c r="AE67" s="413"/>
      <c r="AF67" s="413"/>
      <c r="AG67" s="413"/>
      <c r="AH67" s="413"/>
      <c r="AI67" s="413"/>
      <c r="AJ67" s="413"/>
      <c r="AK67" s="413"/>
      <c r="AL67" s="413"/>
      <c r="AM67" s="413"/>
      <c r="AN67" s="413"/>
      <c r="AO67" s="413"/>
      <c r="AP67" s="413"/>
      <c r="AQ67" s="413"/>
      <c r="AR67" s="413"/>
      <c r="AS67" s="413"/>
      <c r="AT67" s="413"/>
      <c r="AU67" s="413"/>
      <c r="AV67" s="413"/>
      <c r="AW67" s="413"/>
      <c r="AX67" s="413"/>
      <c r="AY67" s="413"/>
      <c r="AZ67" s="413"/>
      <c r="BA67" s="413"/>
      <c r="BB67" s="413"/>
      <c r="BC67" s="413"/>
      <c r="BD67" s="413"/>
      <c r="BE67" s="413"/>
      <c r="BF67" s="413"/>
      <c r="BG67" s="413"/>
      <c r="BH67" s="413"/>
      <c r="BI67" s="413"/>
      <c r="BJ67" s="413"/>
      <c r="BK67" s="413"/>
      <c r="BL67" s="413"/>
      <c r="BM67" s="413"/>
      <c r="BN67" s="413"/>
      <c r="BO67" s="413"/>
      <c r="BP67" s="413"/>
      <c r="BQ67" s="413"/>
      <c r="BR67" s="413"/>
      <c r="BS67" s="413"/>
      <c r="BT67" s="413"/>
      <c r="BU67" s="413"/>
      <c r="BV67" s="413"/>
      <c r="BW67" s="413"/>
      <c r="BX67" s="413"/>
      <c r="BY67" s="413"/>
      <c r="BZ67" s="413"/>
      <c r="CA67" s="413"/>
      <c r="CB67" s="413"/>
      <c r="CC67" s="413"/>
      <c r="CD67" s="413"/>
      <c r="CE67" s="413"/>
      <c r="CF67" s="413"/>
      <c r="CG67" s="413"/>
      <c r="CH67" s="413"/>
      <c r="CI67" s="413"/>
      <c r="CJ67" s="413"/>
      <c r="CK67" s="413"/>
      <c r="CL67" s="413"/>
      <c r="CM67" s="413"/>
      <c r="CN67" s="413"/>
      <c r="CO67" s="413"/>
      <c r="CP67" s="413"/>
      <c r="CQ67" s="413"/>
      <c r="CR67" s="413"/>
      <c r="CS67" s="413"/>
      <c r="CT67" s="413"/>
      <c r="CU67" s="413"/>
      <c r="CV67" s="413"/>
      <c r="CW67" s="413"/>
      <c r="CX67" s="413"/>
      <c r="CY67" s="413"/>
      <c r="CZ67" s="413"/>
      <c r="DA67" s="413"/>
      <c r="DB67" s="413"/>
      <c r="DC67" s="413"/>
      <c r="DD67" s="413"/>
      <c r="DE67" s="413"/>
      <c r="DF67" s="413"/>
      <c r="DG67" s="413"/>
      <c r="DH67" s="413"/>
      <c r="DI67" s="413"/>
      <c r="DJ67" s="413"/>
      <c r="DK67" s="413"/>
      <c r="DL67" s="413"/>
      <c r="DM67" s="413"/>
      <c r="DN67" s="413"/>
      <c r="DO67" s="413"/>
      <c r="DP67" s="413"/>
      <c r="DQ67" s="413"/>
      <c r="DR67" s="413"/>
      <c r="DS67" s="413"/>
      <c r="DT67" s="413"/>
      <c r="DU67" s="413"/>
      <c r="DV67" s="413"/>
      <c r="DW67" s="413"/>
      <c r="DX67" s="413"/>
      <c r="DY67" s="413"/>
      <c r="DZ67" s="413"/>
      <c r="EA67" s="413"/>
      <c r="EB67" s="413"/>
      <c r="EC67" s="413"/>
      <c r="ED67" s="413"/>
      <c r="EE67" s="413"/>
      <c r="EF67" s="413"/>
      <c r="EG67" s="413"/>
      <c r="EH67" s="413"/>
      <c r="EI67" s="413"/>
      <c r="EJ67" s="413"/>
      <c r="EK67" s="413"/>
      <c r="EL67" s="413"/>
      <c r="EM67" s="413"/>
      <c r="EN67" s="413"/>
      <c r="EO67" s="413"/>
      <c r="EP67" s="413"/>
      <c r="EQ67" s="413"/>
      <c r="ER67" s="413"/>
      <c r="ES67" s="413"/>
      <c r="ET67" s="413"/>
      <c r="EU67" s="413"/>
      <c r="EV67" s="413"/>
      <c r="EW67" s="413"/>
      <c r="EX67" s="413"/>
      <c r="EY67" s="413"/>
      <c r="EZ67" s="413"/>
      <c r="FA67" s="413"/>
      <c r="FB67" s="413"/>
      <c r="FC67" s="413"/>
      <c r="FD67" s="413"/>
      <c r="FE67" s="413"/>
      <c r="FF67" s="413"/>
      <c r="FG67" s="413"/>
      <c r="FH67" s="413"/>
      <c r="FI67" s="413"/>
      <c r="FJ67" s="413"/>
      <c r="FK67" s="413"/>
      <c r="FL67" s="413"/>
      <c r="FM67" s="413"/>
      <c r="FN67" s="413"/>
      <c r="FO67" s="413"/>
      <c r="FP67" s="413"/>
      <c r="FQ67" s="413"/>
      <c r="FR67" s="413"/>
      <c r="FS67" s="413"/>
      <c r="FT67" s="413"/>
      <c r="FU67" s="413"/>
      <c r="FV67" s="413"/>
      <c r="FW67" s="413"/>
      <c r="FX67" s="413"/>
      <c r="FY67" s="413"/>
      <c r="FZ67" s="413"/>
      <c r="GA67" s="413"/>
      <c r="GB67" s="413"/>
      <c r="GC67" s="413"/>
      <c r="GD67" s="413"/>
      <c r="GE67" s="413"/>
      <c r="GF67" s="413"/>
      <c r="GG67" s="413"/>
      <c r="GH67" s="414"/>
      <c r="GI67" s="1"/>
    </row>
    <row r="68" spans="1:191" outlineLevel="1" x14ac:dyDescent="0.75">
      <c r="A68" s="1"/>
      <c r="B68" s="1"/>
      <c r="C68" s="319"/>
      <c r="D68" s="19"/>
      <c r="E68" s="407"/>
      <c r="F68" s="407"/>
      <c r="G68" s="407"/>
      <c r="H68" s="408"/>
      <c r="I68" s="408"/>
      <c r="J68" s="409"/>
      <c r="K68" s="409"/>
      <c r="L68" s="409"/>
      <c r="M68" s="409"/>
      <c r="N68" s="409"/>
      <c r="O68" s="409"/>
      <c r="P68" s="409"/>
      <c r="Q68" s="409"/>
      <c r="R68" s="409"/>
      <c r="S68" s="409"/>
      <c r="T68" s="409"/>
      <c r="U68" s="409"/>
      <c r="V68" s="409"/>
      <c r="W68" s="409"/>
      <c r="X68" s="409"/>
      <c r="Y68" s="409"/>
      <c r="Z68" s="409"/>
      <c r="AA68" s="409"/>
      <c r="AB68" s="409"/>
      <c r="AC68" s="409"/>
      <c r="AD68" s="409"/>
      <c r="AE68" s="409"/>
      <c r="AF68" s="409"/>
      <c r="AG68" s="409"/>
      <c r="AH68" s="409"/>
      <c r="AI68" s="409"/>
      <c r="AJ68" s="409"/>
      <c r="AK68" s="409"/>
      <c r="AL68" s="409"/>
      <c r="AM68" s="409"/>
      <c r="AN68" s="409"/>
      <c r="AO68" s="409"/>
      <c r="AP68" s="409"/>
      <c r="AQ68" s="409"/>
      <c r="AR68" s="409"/>
      <c r="AS68" s="409"/>
      <c r="AT68" s="409"/>
      <c r="AU68" s="409"/>
      <c r="AV68" s="409"/>
      <c r="AW68" s="409"/>
      <c r="AX68" s="409"/>
      <c r="AY68" s="409"/>
      <c r="AZ68" s="409"/>
      <c r="BA68" s="409"/>
      <c r="BB68" s="409"/>
      <c r="BC68" s="409"/>
      <c r="BD68" s="409"/>
      <c r="BE68" s="409"/>
      <c r="BF68" s="409"/>
      <c r="BG68" s="409"/>
      <c r="BH68" s="409"/>
      <c r="BI68" s="409"/>
      <c r="BJ68" s="409"/>
      <c r="BK68" s="409"/>
      <c r="BL68" s="409"/>
      <c r="BM68" s="409"/>
      <c r="BN68" s="409"/>
      <c r="BO68" s="409"/>
      <c r="BP68" s="409"/>
      <c r="BQ68" s="409"/>
      <c r="BR68" s="409"/>
      <c r="BS68" s="409"/>
      <c r="BT68" s="409"/>
      <c r="BU68" s="409"/>
      <c r="BV68" s="409"/>
      <c r="BW68" s="409"/>
      <c r="BX68" s="409"/>
      <c r="BY68" s="409"/>
      <c r="BZ68" s="409"/>
      <c r="CA68" s="409"/>
      <c r="CB68" s="409"/>
      <c r="CC68" s="409"/>
      <c r="CD68" s="409"/>
      <c r="CE68" s="409"/>
      <c r="CF68" s="409"/>
      <c r="CG68" s="409"/>
      <c r="CH68" s="409"/>
      <c r="CI68" s="409"/>
      <c r="CJ68" s="409"/>
      <c r="CK68" s="409"/>
      <c r="CL68" s="409"/>
      <c r="CM68" s="409"/>
      <c r="CN68" s="409"/>
      <c r="CO68" s="409"/>
      <c r="CP68" s="409"/>
      <c r="CQ68" s="409"/>
      <c r="CR68" s="409"/>
      <c r="CS68" s="409"/>
      <c r="CT68" s="409"/>
      <c r="CU68" s="409"/>
      <c r="CV68" s="409"/>
      <c r="CW68" s="409"/>
      <c r="CX68" s="409"/>
      <c r="CY68" s="409"/>
      <c r="CZ68" s="409"/>
      <c r="DA68" s="409"/>
      <c r="DB68" s="409"/>
      <c r="DC68" s="409"/>
      <c r="DD68" s="409"/>
      <c r="DE68" s="409"/>
      <c r="DF68" s="409"/>
      <c r="DG68" s="409"/>
      <c r="DH68" s="409"/>
      <c r="DI68" s="409"/>
      <c r="DJ68" s="409"/>
      <c r="DK68" s="409"/>
      <c r="DL68" s="409"/>
      <c r="DM68" s="409"/>
      <c r="DN68" s="409"/>
      <c r="DO68" s="409"/>
      <c r="DP68" s="409"/>
      <c r="DQ68" s="409"/>
      <c r="DR68" s="409"/>
      <c r="DS68" s="409"/>
      <c r="DT68" s="409"/>
      <c r="DU68" s="409"/>
      <c r="DV68" s="409"/>
      <c r="DW68" s="409"/>
      <c r="DX68" s="409"/>
      <c r="DY68" s="409"/>
      <c r="DZ68" s="409"/>
      <c r="EA68" s="409"/>
      <c r="EB68" s="409"/>
      <c r="EC68" s="409"/>
      <c r="ED68" s="409"/>
      <c r="EE68" s="409"/>
      <c r="EF68" s="409"/>
      <c r="EG68" s="409"/>
      <c r="EH68" s="409"/>
      <c r="EI68" s="409"/>
      <c r="EJ68" s="409"/>
      <c r="EK68" s="409"/>
      <c r="EL68" s="409"/>
      <c r="EM68" s="409"/>
      <c r="EN68" s="409"/>
      <c r="EO68" s="409"/>
      <c r="EP68" s="409"/>
      <c r="EQ68" s="409"/>
      <c r="ER68" s="409"/>
      <c r="ES68" s="409"/>
      <c r="ET68" s="409"/>
      <c r="EU68" s="409"/>
      <c r="EV68" s="409"/>
      <c r="EW68" s="409"/>
      <c r="EX68" s="409"/>
      <c r="EY68" s="409"/>
      <c r="EZ68" s="409"/>
      <c r="FA68" s="409"/>
      <c r="FB68" s="409"/>
      <c r="FC68" s="409"/>
      <c r="FD68" s="409"/>
      <c r="FE68" s="409"/>
      <c r="FF68" s="409"/>
      <c r="FG68" s="409"/>
      <c r="FH68" s="409"/>
      <c r="FI68" s="409"/>
      <c r="FJ68" s="409"/>
      <c r="FK68" s="409"/>
      <c r="FL68" s="409"/>
      <c r="FM68" s="409"/>
      <c r="FN68" s="409"/>
      <c r="FO68" s="409"/>
      <c r="FP68" s="409"/>
      <c r="FQ68" s="409"/>
      <c r="FR68" s="409"/>
      <c r="FS68" s="409"/>
      <c r="FT68" s="409"/>
      <c r="FU68" s="409"/>
      <c r="FV68" s="409"/>
      <c r="FW68" s="409"/>
      <c r="FX68" s="409"/>
      <c r="FY68" s="409"/>
      <c r="FZ68" s="409"/>
      <c r="GA68" s="409"/>
      <c r="GB68" s="409"/>
      <c r="GC68" s="409"/>
      <c r="GD68" s="409"/>
      <c r="GE68" s="409"/>
      <c r="GF68" s="409"/>
      <c r="GG68" s="409"/>
      <c r="GH68" s="410"/>
      <c r="GI68" s="1"/>
    </row>
    <row r="69" spans="1:191" x14ac:dyDescent="0.75">
      <c r="A69" s="1"/>
      <c r="B69" s="1"/>
      <c r="C69" s="328" t="str">
        <f>IF(Budget!X10="","",Budget!X10)</f>
        <v>Hard Costs</v>
      </c>
      <c r="D69" s="21"/>
      <c r="E69" s="407"/>
      <c r="F69" s="407"/>
      <c r="G69" s="407"/>
      <c r="H69" s="408"/>
      <c r="I69" s="408"/>
      <c r="J69" s="409"/>
      <c r="K69" s="409"/>
      <c r="L69" s="409"/>
      <c r="M69" s="409"/>
      <c r="N69" s="409"/>
      <c r="O69" s="409"/>
      <c r="P69" s="409"/>
      <c r="Q69" s="409"/>
      <c r="R69" s="409"/>
      <c r="S69" s="409"/>
      <c r="T69" s="409"/>
      <c r="U69" s="409"/>
      <c r="V69" s="409"/>
      <c r="W69" s="409"/>
      <c r="X69" s="409"/>
      <c r="Y69" s="409"/>
      <c r="Z69" s="409"/>
      <c r="AA69" s="409"/>
      <c r="AB69" s="409"/>
      <c r="AC69" s="409"/>
      <c r="AD69" s="409"/>
      <c r="AE69" s="409"/>
      <c r="AF69" s="409"/>
      <c r="AG69" s="409"/>
      <c r="AH69" s="409"/>
      <c r="AI69" s="409"/>
      <c r="AJ69" s="409"/>
      <c r="AK69" s="409"/>
      <c r="AL69" s="409"/>
      <c r="AM69" s="409"/>
      <c r="AN69" s="409"/>
      <c r="AO69" s="409"/>
      <c r="AP69" s="409"/>
      <c r="AQ69" s="409"/>
      <c r="AR69" s="409"/>
      <c r="AS69" s="409"/>
      <c r="AT69" s="409"/>
      <c r="AU69" s="409"/>
      <c r="AV69" s="409"/>
      <c r="AW69" s="409"/>
      <c r="AX69" s="409"/>
      <c r="AY69" s="409"/>
      <c r="AZ69" s="409"/>
      <c r="BA69" s="409"/>
      <c r="BB69" s="409"/>
      <c r="BC69" s="409"/>
      <c r="BD69" s="409"/>
      <c r="BE69" s="409"/>
      <c r="BF69" s="409"/>
      <c r="BG69" s="409"/>
      <c r="BH69" s="409"/>
      <c r="BI69" s="409"/>
      <c r="BJ69" s="409"/>
      <c r="BK69" s="409"/>
      <c r="BL69" s="409"/>
      <c r="BM69" s="409"/>
      <c r="BN69" s="409"/>
      <c r="BO69" s="409"/>
      <c r="BP69" s="409"/>
      <c r="BQ69" s="409"/>
      <c r="BR69" s="409"/>
      <c r="BS69" s="409"/>
      <c r="BT69" s="409"/>
      <c r="BU69" s="409"/>
      <c r="BV69" s="409"/>
      <c r="BW69" s="409"/>
      <c r="BX69" s="409"/>
      <c r="BY69" s="409"/>
      <c r="BZ69" s="409"/>
      <c r="CA69" s="409"/>
      <c r="CB69" s="409"/>
      <c r="CC69" s="409"/>
      <c r="CD69" s="409"/>
      <c r="CE69" s="409"/>
      <c r="CF69" s="409"/>
      <c r="CG69" s="409"/>
      <c r="CH69" s="409"/>
      <c r="CI69" s="409"/>
      <c r="CJ69" s="409"/>
      <c r="CK69" s="409"/>
      <c r="CL69" s="409"/>
      <c r="CM69" s="409"/>
      <c r="CN69" s="409"/>
      <c r="CO69" s="409"/>
      <c r="CP69" s="409"/>
      <c r="CQ69" s="409"/>
      <c r="CR69" s="409"/>
      <c r="CS69" s="409"/>
      <c r="CT69" s="409"/>
      <c r="CU69" s="409"/>
      <c r="CV69" s="409"/>
      <c r="CW69" s="409"/>
      <c r="CX69" s="409"/>
      <c r="CY69" s="409"/>
      <c r="CZ69" s="409"/>
      <c r="DA69" s="409"/>
      <c r="DB69" s="409"/>
      <c r="DC69" s="409"/>
      <c r="DD69" s="409"/>
      <c r="DE69" s="409"/>
      <c r="DF69" s="409"/>
      <c r="DG69" s="409"/>
      <c r="DH69" s="409"/>
      <c r="DI69" s="409"/>
      <c r="DJ69" s="409"/>
      <c r="DK69" s="409"/>
      <c r="DL69" s="409"/>
      <c r="DM69" s="409"/>
      <c r="DN69" s="409"/>
      <c r="DO69" s="409"/>
      <c r="DP69" s="409"/>
      <c r="DQ69" s="409"/>
      <c r="DR69" s="409"/>
      <c r="DS69" s="409"/>
      <c r="DT69" s="409"/>
      <c r="DU69" s="409"/>
      <c r="DV69" s="409"/>
      <c r="DW69" s="409"/>
      <c r="DX69" s="409"/>
      <c r="DY69" s="409"/>
      <c r="DZ69" s="409"/>
      <c r="EA69" s="409"/>
      <c r="EB69" s="409"/>
      <c r="EC69" s="409"/>
      <c r="ED69" s="409"/>
      <c r="EE69" s="409"/>
      <c r="EF69" s="409"/>
      <c r="EG69" s="409"/>
      <c r="EH69" s="409"/>
      <c r="EI69" s="409"/>
      <c r="EJ69" s="409"/>
      <c r="EK69" s="409"/>
      <c r="EL69" s="409"/>
      <c r="EM69" s="409"/>
      <c r="EN69" s="409"/>
      <c r="EO69" s="409"/>
      <c r="EP69" s="409"/>
      <c r="EQ69" s="409"/>
      <c r="ER69" s="409"/>
      <c r="ES69" s="409"/>
      <c r="ET69" s="409"/>
      <c r="EU69" s="409"/>
      <c r="EV69" s="409"/>
      <c r="EW69" s="409"/>
      <c r="EX69" s="409"/>
      <c r="EY69" s="409"/>
      <c r="EZ69" s="409"/>
      <c r="FA69" s="409"/>
      <c r="FB69" s="409"/>
      <c r="FC69" s="409"/>
      <c r="FD69" s="409"/>
      <c r="FE69" s="409"/>
      <c r="FF69" s="409"/>
      <c r="FG69" s="409"/>
      <c r="FH69" s="409"/>
      <c r="FI69" s="409"/>
      <c r="FJ69" s="409"/>
      <c r="FK69" s="409"/>
      <c r="FL69" s="409"/>
      <c r="FM69" s="409"/>
      <c r="FN69" s="409"/>
      <c r="FO69" s="409"/>
      <c r="FP69" s="409"/>
      <c r="FQ69" s="409"/>
      <c r="FR69" s="409"/>
      <c r="FS69" s="409"/>
      <c r="FT69" s="409"/>
      <c r="FU69" s="409"/>
      <c r="FV69" s="409"/>
      <c r="FW69" s="409"/>
      <c r="FX69" s="409"/>
      <c r="FY69" s="409"/>
      <c r="FZ69" s="409"/>
      <c r="GA69" s="409"/>
      <c r="GB69" s="409"/>
      <c r="GC69" s="409"/>
      <c r="GD69" s="409"/>
      <c r="GE69" s="409"/>
      <c r="GF69" s="409"/>
      <c r="GG69" s="409"/>
      <c r="GH69" s="410"/>
      <c r="GI69" s="1"/>
    </row>
    <row r="70" spans="1:191" hidden="1" outlineLevel="1" x14ac:dyDescent="0.75">
      <c r="A70" s="1"/>
      <c r="B70" s="1"/>
      <c r="C70" s="262" t="str">
        <f>IF($E70="custom",MonthlyCF!C70,"")</f>
        <v/>
      </c>
      <c r="D70" s="19" t="str">
        <f>IF($E70="custom",MonthlyCF!D70,"")</f>
        <v/>
      </c>
      <c r="E70" s="411" t="str">
        <f>MonthlyCF!K70</f>
        <v>Bell Curve</v>
      </c>
      <c r="F70" s="412">
        <f t="shared" ref="F70:G97" si="24">IFERROR(INDEX($J$8:$GH$8,MATCH(G252,$J$6:$GH$6,0)),"")</f>
        <v>46053</v>
      </c>
      <c r="G70" s="412">
        <f t="shared" si="24"/>
        <v>46053</v>
      </c>
      <c r="H70" s="95">
        <f t="shared" ref="H70:H97" si="25">SUM(J70:GH70)</f>
        <v>0</v>
      </c>
      <c r="I70" s="95" t="str">
        <f t="shared" ref="I70:I97" si="26">IF(E70="custom",D70-H70,"")</f>
        <v/>
      </c>
      <c r="J70" s="413"/>
      <c r="K70" s="413"/>
      <c r="L70" s="413"/>
      <c r="M70" s="413"/>
      <c r="N70" s="413"/>
      <c r="O70" s="413"/>
      <c r="P70" s="413"/>
      <c r="Q70" s="413"/>
      <c r="R70" s="413"/>
      <c r="S70" s="413"/>
      <c r="T70" s="413"/>
      <c r="U70" s="413"/>
      <c r="V70" s="413"/>
      <c r="W70" s="413"/>
      <c r="X70" s="413"/>
      <c r="Y70" s="413"/>
      <c r="Z70" s="413"/>
      <c r="AA70" s="413"/>
      <c r="AB70" s="413"/>
      <c r="AC70" s="413"/>
      <c r="AD70" s="413"/>
      <c r="AE70" s="413"/>
      <c r="AF70" s="413"/>
      <c r="AG70" s="413"/>
      <c r="AH70" s="413"/>
      <c r="AI70" s="413"/>
      <c r="AJ70" s="413"/>
      <c r="AK70" s="413"/>
      <c r="AL70" s="413"/>
      <c r="AM70" s="413"/>
      <c r="AN70" s="413"/>
      <c r="AO70" s="413"/>
      <c r="AP70" s="413"/>
      <c r="AQ70" s="413"/>
      <c r="AR70" s="413"/>
      <c r="AS70" s="413"/>
      <c r="AT70" s="413"/>
      <c r="AU70" s="413"/>
      <c r="AV70" s="413"/>
      <c r="AW70" s="413"/>
      <c r="AX70" s="413"/>
      <c r="AY70" s="413"/>
      <c r="AZ70" s="413"/>
      <c r="BA70" s="413"/>
      <c r="BB70" s="413"/>
      <c r="BC70" s="413"/>
      <c r="BD70" s="413"/>
      <c r="BE70" s="413"/>
      <c r="BF70" s="413"/>
      <c r="BG70" s="413"/>
      <c r="BH70" s="413"/>
      <c r="BI70" s="413"/>
      <c r="BJ70" s="413"/>
      <c r="BK70" s="413"/>
      <c r="BL70" s="413"/>
      <c r="BM70" s="413"/>
      <c r="BN70" s="413"/>
      <c r="BO70" s="413"/>
      <c r="BP70" s="413"/>
      <c r="BQ70" s="413"/>
      <c r="BR70" s="413"/>
      <c r="BS70" s="413"/>
      <c r="BT70" s="413"/>
      <c r="BU70" s="413"/>
      <c r="BV70" s="413"/>
      <c r="BW70" s="413"/>
      <c r="BX70" s="413"/>
      <c r="BY70" s="413"/>
      <c r="BZ70" s="413"/>
      <c r="CA70" s="413"/>
      <c r="CB70" s="413"/>
      <c r="CC70" s="413"/>
      <c r="CD70" s="413"/>
      <c r="CE70" s="413"/>
      <c r="CF70" s="413"/>
      <c r="CG70" s="413"/>
      <c r="CH70" s="413"/>
      <c r="CI70" s="413"/>
      <c r="CJ70" s="413"/>
      <c r="CK70" s="413"/>
      <c r="CL70" s="413"/>
      <c r="CM70" s="413"/>
      <c r="CN70" s="413"/>
      <c r="CO70" s="413"/>
      <c r="CP70" s="413"/>
      <c r="CQ70" s="413"/>
      <c r="CR70" s="413"/>
      <c r="CS70" s="413"/>
      <c r="CT70" s="413"/>
      <c r="CU70" s="413"/>
      <c r="CV70" s="413"/>
      <c r="CW70" s="413"/>
      <c r="CX70" s="413"/>
      <c r="CY70" s="413"/>
      <c r="CZ70" s="413"/>
      <c r="DA70" s="413"/>
      <c r="DB70" s="413"/>
      <c r="DC70" s="413"/>
      <c r="DD70" s="413"/>
      <c r="DE70" s="413"/>
      <c r="DF70" s="413"/>
      <c r="DG70" s="413"/>
      <c r="DH70" s="413"/>
      <c r="DI70" s="413"/>
      <c r="DJ70" s="413"/>
      <c r="DK70" s="413"/>
      <c r="DL70" s="413"/>
      <c r="DM70" s="413"/>
      <c r="DN70" s="413"/>
      <c r="DO70" s="413"/>
      <c r="DP70" s="413"/>
      <c r="DQ70" s="413"/>
      <c r="DR70" s="413"/>
      <c r="DS70" s="413"/>
      <c r="DT70" s="413"/>
      <c r="DU70" s="413"/>
      <c r="DV70" s="413"/>
      <c r="DW70" s="413"/>
      <c r="DX70" s="413"/>
      <c r="DY70" s="413"/>
      <c r="DZ70" s="413"/>
      <c r="EA70" s="413"/>
      <c r="EB70" s="413"/>
      <c r="EC70" s="413"/>
      <c r="ED70" s="413"/>
      <c r="EE70" s="413"/>
      <c r="EF70" s="413"/>
      <c r="EG70" s="413"/>
      <c r="EH70" s="413"/>
      <c r="EI70" s="413"/>
      <c r="EJ70" s="413"/>
      <c r="EK70" s="413"/>
      <c r="EL70" s="413"/>
      <c r="EM70" s="413"/>
      <c r="EN70" s="413"/>
      <c r="EO70" s="413"/>
      <c r="EP70" s="413"/>
      <c r="EQ70" s="413"/>
      <c r="ER70" s="413"/>
      <c r="ES70" s="413"/>
      <c r="ET70" s="413"/>
      <c r="EU70" s="413"/>
      <c r="EV70" s="413"/>
      <c r="EW70" s="413"/>
      <c r="EX70" s="413"/>
      <c r="EY70" s="413"/>
      <c r="EZ70" s="413"/>
      <c r="FA70" s="413"/>
      <c r="FB70" s="413"/>
      <c r="FC70" s="413"/>
      <c r="FD70" s="413"/>
      <c r="FE70" s="413"/>
      <c r="FF70" s="413"/>
      <c r="FG70" s="413"/>
      <c r="FH70" s="413"/>
      <c r="FI70" s="413"/>
      <c r="FJ70" s="413"/>
      <c r="FK70" s="413"/>
      <c r="FL70" s="413"/>
      <c r="FM70" s="413"/>
      <c r="FN70" s="413"/>
      <c r="FO70" s="413"/>
      <c r="FP70" s="413"/>
      <c r="FQ70" s="413"/>
      <c r="FR70" s="413"/>
      <c r="FS70" s="413"/>
      <c r="FT70" s="413"/>
      <c r="FU70" s="413"/>
      <c r="FV70" s="413"/>
      <c r="FW70" s="413"/>
      <c r="FX70" s="413"/>
      <c r="FY70" s="413"/>
      <c r="FZ70" s="413"/>
      <c r="GA70" s="413"/>
      <c r="GB70" s="413"/>
      <c r="GC70" s="413"/>
      <c r="GD70" s="413"/>
      <c r="GE70" s="413"/>
      <c r="GF70" s="413"/>
      <c r="GG70" s="413"/>
      <c r="GH70" s="414"/>
      <c r="GI70" s="1"/>
    </row>
    <row r="71" spans="1:191" hidden="1" outlineLevel="1" x14ac:dyDescent="0.75">
      <c r="A71" s="1"/>
      <c r="B71" s="1"/>
      <c r="C71" s="262" t="str">
        <f>IF($E71="custom",MonthlyCF!C71,"")</f>
        <v/>
      </c>
      <c r="D71" s="19" t="str">
        <f>IF($E71="custom",MonthlyCF!D71,"")</f>
        <v/>
      </c>
      <c r="E71" s="411" t="str">
        <f>MonthlyCF!K71</f>
        <v>Bell Curve</v>
      </c>
      <c r="F71" s="412">
        <f t="shared" si="24"/>
        <v>46053</v>
      </c>
      <c r="G71" s="412">
        <f t="shared" si="24"/>
        <v>46053</v>
      </c>
      <c r="H71" s="95">
        <f t="shared" si="25"/>
        <v>0</v>
      </c>
      <c r="I71" s="95" t="str">
        <f t="shared" si="26"/>
        <v/>
      </c>
      <c r="J71" s="413"/>
      <c r="K71" s="413"/>
      <c r="L71" s="413"/>
      <c r="M71" s="413"/>
      <c r="N71" s="413"/>
      <c r="O71" s="413"/>
      <c r="P71" s="413"/>
      <c r="Q71" s="413"/>
      <c r="R71" s="413"/>
      <c r="S71" s="413"/>
      <c r="T71" s="413"/>
      <c r="U71" s="413"/>
      <c r="V71" s="413"/>
      <c r="W71" s="413"/>
      <c r="X71" s="413"/>
      <c r="Y71" s="413"/>
      <c r="Z71" s="413"/>
      <c r="AA71" s="413"/>
      <c r="AB71" s="413"/>
      <c r="AC71" s="413"/>
      <c r="AD71" s="413"/>
      <c r="AE71" s="413"/>
      <c r="AF71" s="413"/>
      <c r="AG71" s="413"/>
      <c r="AH71" s="413"/>
      <c r="AI71" s="413"/>
      <c r="AJ71" s="413"/>
      <c r="AK71" s="413"/>
      <c r="AL71" s="413"/>
      <c r="AM71" s="413"/>
      <c r="AN71" s="413"/>
      <c r="AO71" s="413"/>
      <c r="AP71" s="413"/>
      <c r="AQ71" s="413"/>
      <c r="AR71" s="413"/>
      <c r="AS71" s="413"/>
      <c r="AT71" s="413"/>
      <c r="AU71" s="413"/>
      <c r="AV71" s="413"/>
      <c r="AW71" s="413"/>
      <c r="AX71" s="413"/>
      <c r="AY71" s="413"/>
      <c r="AZ71" s="413"/>
      <c r="BA71" s="413"/>
      <c r="BB71" s="413"/>
      <c r="BC71" s="413"/>
      <c r="BD71" s="413"/>
      <c r="BE71" s="413"/>
      <c r="BF71" s="413"/>
      <c r="BG71" s="413"/>
      <c r="BH71" s="413"/>
      <c r="BI71" s="413"/>
      <c r="BJ71" s="413"/>
      <c r="BK71" s="413"/>
      <c r="BL71" s="413"/>
      <c r="BM71" s="413"/>
      <c r="BN71" s="413"/>
      <c r="BO71" s="413"/>
      <c r="BP71" s="413"/>
      <c r="BQ71" s="413"/>
      <c r="BR71" s="413"/>
      <c r="BS71" s="413"/>
      <c r="BT71" s="413"/>
      <c r="BU71" s="413"/>
      <c r="BV71" s="413"/>
      <c r="BW71" s="413"/>
      <c r="BX71" s="413"/>
      <c r="BY71" s="413"/>
      <c r="BZ71" s="413"/>
      <c r="CA71" s="413"/>
      <c r="CB71" s="413"/>
      <c r="CC71" s="413"/>
      <c r="CD71" s="413"/>
      <c r="CE71" s="413"/>
      <c r="CF71" s="413"/>
      <c r="CG71" s="413"/>
      <c r="CH71" s="413"/>
      <c r="CI71" s="413"/>
      <c r="CJ71" s="413"/>
      <c r="CK71" s="413"/>
      <c r="CL71" s="413"/>
      <c r="CM71" s="413"/>
      <c r="CN71" s="413"/>
      <c r="CO71" s="413"/>
      <c r="CP71" s="413"/>
      <c r="CQ71" s="413"/>
      <c r="CR71" s="413"/>
      <c r="CS71" s="413"/>
      <c r="CT71" s="413"/>
      <c r="CU71" s="413"/>
      <c r="CV71" s="413"/>
      <c r="CW71" s="413"/>
      <c r="CX71" s="413"/>
      <c r="CY71" s="413"/>
      <c r="CZ71" s="413"/>
      <c r="DA71" s="413"/>
      <c r="DB71" s="413"/>
      <c r="DC71" s="413"/>
      <c r="DD71" s="413"/>
      <c r="DE71" s="413"/>
      <c r="DF71" s="413"/>
      <c r="DG71" s="413"/>
      <c r="DH71" s="413"/>
      <c r="DI71" s="413"/>
      <c r="DJ71" s="413"/>
      <c r="DK71" s="413"/>
      <c r="DL71" s="413"/>
      <c r="DM71" s="413"/>
      <c r="DN71" s="413"/>
      <c r="DO71" s="413"/>
      <c r="DP71" s="413"/>
      <c r="DQ71" s="413"/>
      <c r="DR71" s="413"/>
      <c r="DS71" s="413"/>
      <c r="DT71" s="413"/>
      <c r="DU71" s="413"/>
      <c r="DV71" s="413"/>
      <c r="DW71" s="413"/>
      <c r="DX71" s="413"/>
      <c r="DY71" s="413"/>
      <c r="DZ71" s="413"/>
      <c r="EA71" s="413"/>
      <c r="EB71" s="413"/>
      <c r="EC71" s="413"/>
      <c r="ED71" s="413"/>
      <c r="EE71" s="413"/>
      <c r="EF71" s="413"/>
      <c r="EG71" s="413"/>
      <c r="EH71" s="413"/>
      <c r="EI71" s="413"/>
      <c r="EJ71" s="413"/>
      <c r="EK71" s="413"/>
      <c r="EL71" s="413"/>
      <c r="EM71" s="413"/>
      <c r="EN71" s="413"/>
      <c r="EO71" s="413"/>
      <c r="EP71" s="413"/>
      <c r="EQ71" s="413"/>
      <c r="ER71" s="413"/>
      <c r="ES71" s="413"/>
      <c r="ET71" s="413"/>
      <c r="EU71" s="413"/>
      <c r="EV71" s="413"/>
      <c r="EW71" s="413"/>
      <c r="EX71" s="413"/>
      <c r="EY71" s="413"/>
      <c r="EZ71" s="413"/>
      <c r="FA71" s="413"/>
      <c r="FB71" s="413"/>
      <c r="FC71" s="413"/>
      <c r="FD71" s="413"/>
      <c r="FE71" s="413"/>
      <c r="FF71" s="413"/>
      <c r="FG71" s="413"/>
      <c r="FH71" s="413"/>
      <c r="FI71" s="413"/>
      <c r="FJ71" s="413"/>
      <c r="FK71" s="413"/>
      <c r="FL71" s="413"/>
      <c r="FM71" s="413"/>
      <c r="FN71" s="413"/>
      <c r="FO71" s="413"/>
      <c r="FP71" s="413"/>
      <c r="FQ71" s="413"/>
      <c r="FR71" s="413"/>
      <c r="FS71" s="413"/>
      <c r="FT71" s="413"/>
      <c r="FU71" s="413"/>
      <c r="FV71" s="413"/>
      <c r="FW71" s="413"/>
      <c r="FX71" s="413"/>
      <c r="FY71" s="413"/>
      <c r="FZ71" s="413"/>
      <c r="GA71" s="413"/>
      <c r="GB71" s="413"/>
      <c r="GC71" s="413"/>
      <c r="GD71" s="413"/>
      <c r="GE71" s="413"/>
      <c r="GF71" s="413"/>
      <c r="GG71" s="413"/>
      <c r="GH71" s="414"/>
      <c r="GI71" s="1"/>
    </row>
    <row r="72" spans="1:191" hidden="1" outlineLevel="1" x14ac:dyDescent="0.75">
      <c r="A72" s="1"/>
      <c r="B72" s="1"/>
      <c r="C72" s="262" t="str">
        <f>IF($E72="custom",MonthlyCF!C72,"")</f>
        <v/>
      </c>
      <c r="D72" s="19" t="str">
        <f>IF($E72="custom",MonthlyCF!D72,"")</f>
        <v/>
      </c>
      <c r="E72" s="411" t="str">
        <f>MonthlyCF!K72</f>
        <v>Bell Curve</v>
      </c>
      <c r="F72" s="412">
        <f t="shared" si="24"/>
        <v>46053</v>
      </c>
      <c r="G72" s="412">
        <f t="shared" si="24"/>
        <v>46053</v>
      </c>
      <c r="H72" s="95">
        <f t="shared" si="25"/>
        <v>0</v>
      </c>
      <c r="I72" s="95" t="str">
        <f t="shared" si="26"/>
        <v/>
      </c>
      <c r="J72" s="413"/>
      <c r="K72" s="413"/>
      <c r="L72" s="413"/>
      <c r="M72" s="413"/>
      <c r="N72" s="413"/>
      <c r="O72" s="413"/>
      <c r="P72" s="413"/>
      <c r="Q72" s="413"/>
      <c r="R72" s="413"/>
      <c r="S72" s="413"/>
      <c r="T72" s="413"/>
      <c r="U72" s="413"/>
      <c r="V72" s="413"/>
      <c r="W72" s="413"/>
      <c r="X72" s="413"/>
      <c r="Y72" s="413"/>
      <c r="Z72" s="413"/>
      <c r="AA72" s="413"/>
      <c r="AB72" s="413"/>
      <c r="AC72" s="413"/>
      <c r="AD72" s="413"/>
      <c r="AE72" s="413"/>
      <c r="AF72" s="413"/>
      <c r="AG72" s="413"/>
      <c r="AH72" s="413"/>
      <c r="AI72" s="413"/>
      <c r="AJ72" s="413"/>
      <c r="AK72" s="413"/>
      <c r="AL72" s="413"/>
      <c r="AM72" s="413"/>
      <c r="AN72" s="413"/>
      <c r="AO72" s="413"/>
      <c r="AP72" s="413"/>
      <c r="AQ72" s="413"/>
      <c r="AR72" s="413"/>
      <c r="AS72" s="413"/>
      <c r="AT72" s="413"/>
      <c r="AU72" s="413"/>
      <c r="AV72" s="413"/>
      <c r="AW72" s="413"/>
      <c r="AX72" s="413"/>
      <c r="AY72" s="413"/>
      <c r="AZ72" s="413"/>
      <c r="BA72" s="413"/>
      <c r="BB72" s="413"/>
      <c r="BC72" s="413"/>
      <c r="BD72" s="413"/>
      <c r="BE72" s="413"/>
      <c r="BF72" s="413"/>
      <c r="BG72" s="413"/>
      <c r="BH72" s="413"/>
      <c r="BI72" s="413"/>
      <c r="BJ72" s="413"/>
      <c r="BK72" s="413"/>
      <c r="BL72" s="413"/>
      <c r="BM72" s="413"/>
      <c r="BN72" s="413"/>
      <c r="BO72" s="413"/>
      <c r="BP72" s="413"/>
      <c r="BQ72" s="413"/>
      <c r="BR72" s="413"/>
      <c r="BS72" s="413"/>
      <c r="BT72" s="413"/>
      <c r="BU72" s="413"/>
      <c r="BV72" s="413"/>
      <c r="BW72" s="413"/>
      <c r="BX72" s="413"/>
      <c r="BY72" s="413"/>
      <c r="BZ72" s="413"/>
      <c r="CA72" s="413"/>
      <c r="CB72" s="413"/>
      <c r="CC72" s="413"/>
      <c r="CD72" s="413"/>
      <c r="CE72" s="413"/>
      <c r="CF72" s="413"/>
      <c r="CG72" s="413"/>
      <c r="CH72" s="413"/>
      <c r="CI72" s="413"/>
      <c r="CJ72" s="413"/>
      <c r="CK72" s="413"/>
      <c r="CL72" s="413"/>
      <c r="CM72" s="413"/>
      <c r="CN72" s="413"/>
      <c r="CO72" s="413"/>
      <c r="CP72" s="413"/>
      <c r="CQ72" s="413"/>
      <c r="CR72" s="413"/>
      <c r="CS72" s="413"/>
      <c r="CT72" s="413"/>
      <c r="CU72" s="413"/>
      <c r="CV72" s="413"/>
      <c r="CW72" s="413"/>
      <c r="CX72" s="413"/>
      <c r="CY72" s="413"/>
      <c r="CZ72" s="413"/>
      <c r="DA72" s="413"/>
      <c r="DB72" s="413"/>
      <c r="DC72" s="413"/>
      <c r="DD72" s="413"/>
      <c r="DE72" s="413"/>
      <c r="DF72" s="413"/>
      <c r="DG72" s="413"/>
      <c r="DH72" s="413"/>
      <c r="DI72" s="413"/>
      <c r="DJ72" s="413"/>
      <c r="DK72" s="413"/>
      <c r="DL72" s="413"/>
      <c r="DM72" s="413"/>
      <c r="DN72" s="413"/>
      <c r="DO72" s="413"/>
      <c r="DP72" s="413"/>
      <c r="DQ72" s="413"/>
      <c r="DR72" s="413"/>
      <c r="DS72" s="413"/>
      <c r="DT72" s="413"/>
      <c r="DU72" s="413"/>
      <c r="DV72" s="413"/>
      <c r="DW72" s="413"/>
      <c r="DX72" s="413"/>
      <c r="DY72" s="413"/>
      <c r="DZ72" s="413"/>
      <c r="EA72" s="413"/>
      <c r="EB72" s="413"/>
      <c r="EC72" s="413"/>
      <c r="ED72" s="413"/>
      <c r="EE72" s="413"/>
      <c r="EF72" s="413"/>
      <c r="EG72" s="413"/>
      <c r="EH72" s="413"/>
      <c r="EI72" s="413"/>
      <c r="EJ72" s="413"/>
      <c r="EK72" s="413"/>
      <c r="EL72" s="413"/>
      <c r="EM72" s="413"/>
      <c r="EN72" s="413"/>
      <c r="EO72" s="413"/>
      <c r="EP72" s="413"/>
      <c r="EQ72" s="413"/>
      <c r="ER72" s="413"/>
      <c r="ES72" s="413"/>
      <c r="ET72" s="413"/>
      <c r="EU72" s="413"/>
      <c r="EV72" s="413"/>
      <c r="EW72" s="413"/>
      <c r="EX72" s="413"/>
      <c r="EY72" s="413"/>
      <c r="EZ72" s="413"/>
      <c r="FA72" s="413"/>
      <c r="FB72" s="413"/>
      <c r="FC72" s="413"/>
      <c r="FD72" s="413"/>
      <c r="FE72" s="413"/>
      <c r="FF72" s="413"/>
      <c r="FG72" s="413"/>
      <c r="FH72" s="413"/>
      <c r="FI72" s="413"/>
      <c r="FJ72" s="413"/>
      <c r="FK72" s="413"/>
      <c r="FL72" s="413"/>
      <c r="FM72" s="413"/>
      <c r="FN72" s="413"/>
      <c r="FO72" s="413"/>
      <c r="FP72" s="413"/>
      <c r="FQ72" s="413"/>
      <c r="FR72" s="413"/>
      <c r="FS72" s="413"/>
      <c r="FT72" s="413"/>
      <c r="FU72" s="413"/>
      <c r="FV72" s="413"/>
      <c r="FW72" s="413"/>
      <c r="FX72" s="413"/>
      <c r="FY72" s="413"/>
      <c r="FZ72" s="413"/>
      <c r="GA72" s="413"/>
      <c r="GB72" s="413"/>
      <c r="GC72" s="413"/>
      <c r="GD72" s="413"/>
      <c r="GE72" s="413"/>
      <c r="GF72" s="413"/>
      <c r="GG72" s="413"/>
      <c r="GH72" s="414"/>
      <c r="GI72" s="1"/>
    </row>
    <row r="73" spans="1:191" hidden="1" outlineLevel="1" x14ac:dyDescent="0.75">
      <c r="A73" s="1"/>
      <c r="B73" s="1"/>
      <c r="C73" s="262" t="str">
        <f>IF($E73="custom",MonthlyCF!C73,"")</f>
        <v/>
      </c>
      <c r="D73" s="19" t="str">
        <f>IF($E73="custom",MonthlyCF!D73,"")</f>
        <v/>
      </c>
      <c r="E73" s="411" t="str">
        <f>MonthlyCF!K73</f>
        <v>Bell Curve</v>
      </c>
      <c r="F73" s="412">
        <f t="shared" si="24"/>
        <v>46053</v>
      </c>
      <c r="G73" s="412">
        <f t="shared" si="24"/>
        <v>46053</v>
      </c>
      <c r="H73" s="95">
        <f t="shared" si="25"/>
        <v>0</v>
      </c>
      <c r="I73" s="95" t="str">
        <f t="shared" si="26"/>
        <v/>
      </c>
      <c r="J73" s="413"/>
      <c r="K73" s="413"/>
      <c r="L73" s="413"/>
      <c r="M73" s="413"/>
      <c r="N73" s="413"/>
      <c r="O73" s="413"/>
      <c r="P73" s="413"/>
      <c r="Q73" s="413"/>
      <c r="R73" s="413"/>
      <c r="S73" s="413"/>
      <c r="T73" s="413"/>
      <c r="U73" s="413"/>
      <c r="V73" s="413"/>
      <c r="W73" s="413"/>
      <c r="X73" s="413"/>
      <c r="Y73" s="413"/>
      <c r="Z73" s="413"/>
      <c r="AA73" s="413"/>
      <c r="AB73" s="413"/>
      <c r="AC73" s="413"/>
      <c r="AD73" s="413"/>
      <c r="AE73" s="413"/>
      <c r="AF73" s="413"/>
      <c r="AG73" s="413"/>
      <c r="AH73" s="413"/>
      <c r="AI73" s="413"/>
      <c r="AJ73" s="413"/>
      <c r="AK73" s="413"/>
      <c r="AL73" s="413"/>
      <c r="AM73" s="413"/>
      <c r="AN73" s="413"/>
      <c r="AO73" s="413"/>
      <c r="AP73" s="413"/>
      <c r="AQ73" s="413"/>
      <c r="AR73" s="413"/>
      <c r="AS73" s="413"/>
      <c r="AT73" s="413"/>
      <c r="AU73" s="413"/>
      <c r="AV73" s="413"/>
      <c r="AW73" s="413"/>
      <c r="AX73" s="413"/>
      <c r="AY73" s="413"/>
      <c r="AZ73" s="413"/>
      <c r="BA73" s="413"/>
      <c r="BB73" s="413"/>
      <c r="BC73" s="413"/>
      <c r="BD73" s="413"/>
      <c r="BE73" s="413"/>
      <c r="BF73" s="413"/>
      <c r="BG73" s="413"/>
      <c r="BH73" s="413"/>
      <c r="BI73" s="413"/>
      <c r="BJ73" s="413"/>
      <c r="BK73" s="413"/>
      <c r="BL73" s="413"/>
      <c r="BM73" s="413"/>
      <c r="BN73" s="413"/>
      <c r="BO73" s="413"/>
      <c r="BP73" s="413"/>
      <c r="BQ73" s="413"/>
      <c r="BR73" s="413"/>
      <c r="BS73" s="413"/>
      <c r="BT73" s="413"/>
      <c r="BU73" s="413"/>
      <c r="BV73" s="413"/>
      <c r="BW73" s="413"/>
      <c r="BX73" s="413"/>
      <c r="BY73" s="413"/>
      <c r="BZ73" s="413"/>
      <c r="CA73" s="413"/>
      <c r="CB73" s="413"/>
      <c r="CC73" s="413"/>
      <c r="CD73" s="413"/>
      <c r="CE73" s="413"/>
      <c r="CF73" s="413"/>
      <c r="CG73" s="413"/>
      <c r="CH73" s="413"/>
      <c r="CI73" s="413"/>
      <c r="CJ73" s="413"/>
      <c r="CK73" s="413"/>
      <c r="CL73" s="413"/>
      <c r="CM73" s="413"/>
      <c r="CN73" s="413"/>
      <c r="CO73" s="413"/>
      <c r="CP73" s="413"/>
      <c r="CQ73" s="413"/>
      <c r="CR73" s="413"/>
      <c r="CS73" s="413"/>
      <c r="CT73" s="413"/>
      <c r="CU73" s="413"/>
      <c r="CV73" s="413"/>
      <c r="CW73" s="413"/>
      <c r="CX73" s="413"/>
      <c r="CY73" s="413"/>
      <c r="CZ73" s="413"/>
      <c r="DA73" s="413"/>
      <c r="DB73" s="413"/>
      <c r="DC73" s="413"/>
      <c r="DD73" s="413"/>
      <c r="DE73" s="413"/>
      <c r="DF73" s="413"/>
      <c r="DG73" s="413"/>
      <c r="DH73" s="413"/>
      <c r="DI73" s="413"/>
      <c r="DJ73" s="413"/>
      <c r="DK73" s="413"/>
      <c r="DL73" s="413"/>
      <c r="DM73" s="413"/>
      <c r="DN73" s="413"/>
      <c r="DO73" s="413"/>
      <c r="DP73" s="413"/>
      <c r="DQ73" s="413"/>
      <c r="DR73" s="413"/>
      <c r="DS73" s="413"/>
      <c r="DT73" s="413"/>
      <c r="DU73" s="413"/>
      <c r="DV73" s="413"/>
      <c r="DW73" s="413"/>
      <c r="DX73" s="413"/>
      <c r="DY73" s="413"/>
      <c r="DZ73" s="413"/>
      <c r="EA73" s="413"/>
      <c r="EB73" s="413"/>
      <c r="EC73" s="413"/>
      <c r="ED73" s="413"/>
      <c r="EE73" s="413"/>
      <c r="EF73" s="413"/>
      <c r="EG73" s="413"/>
      <c r="EH73" s="413"/>
      <c r="EI73" s="413"/>
      <c r="EJ73" s="413"/>
      <c r="EK73" s="413"/>
      <c r="EL73" s="413"/>
      <c r="EM73" s="413"/>
      <c r="EN73" s="413"/>
      <c r="EO73" s="413"/>
      <c r="EP73" s="413"/>
      <c r="EQ73" s="413"/>
      <c r="ER73" s="413"/>
      <c r="ES73" s="413"/>
      <c r="ET73" s="413"/>
      <c r="EU73" s="413"/>
      <c r="EV73" s="413"/>
      <c r="EW73" s="413"/>
      <c r="EX73" s="413"/>
      <c r="EY73" s="413"/>
      <c r="EZ73" s="413"/>
      <c r="FA73" s="413"/>
      <c r="FB73" s="413"/>
      <c r="FC73" s="413"/>
      <c r="FD73" s="413"/>
      <c r="FE73" s="413"/>
      <c r="FF73" s="413"/>
      <c r="FG73" s="413"/>
      <c r="FH73" s="413"/>
      <c r="FI73" s="413"/>
      <c r="FJ73" s="413"/>
      <c r="FK73" s="413"/>
      <c r="FL73" s="413"/>
      <c r="FM73" s="413"/>
      <c r="FN73" s="413"/>
      <c r="FO73" s="413"/>
      <c r="FP73" s="413"/>
      <c r="FQ73" s="413"/>
      <c r="FR73" s="413"/>
      <c r="FS73" s="413"/>
      <c r="FT73" s="413"/>
      <c r="FU73" s="413"/>
      <c r="FV73" s="413"/>
      <c r="FW73" s="413"/>
      <c r="FX73" s="413"/>
      <c r="FY73" s="413"/>
      <c r="FZ73" s="413"/>
      <c r="GA73" s="413"/>
      <c r="GB73" s="413"/>
      <c r="GC73" s="413"/>
      <c r="GD73" s="413"/>
      <c r="GE73" s="413"/>
      <c r="GF73" s="413"/>
      <c r="GG73" s="413"/>
      <c r="GH73" s="414"/>
      <c r="GI73" s="1"/>
    </row>
    <row r="74" spans="1:191" hidden="1" outlineLevel="1" x14ac:dyDescent="0.75">
      <c r="A74" s="1"/>
      <c r="B74" s="1"/>
      <c r="C74" s="262" t="str">
        <f>IF($E74="custom",MonthlyCF!C74,"")</f>
        <v/>
      </c>
      <c r="D74" s="19" t="str">
        <f>IF($E74="custom",MonthlyCF!D74,"")</f>
        <v/>
      </c>
      <c r="E74" s="411" t="str">
        <f>MonthlyCF!K74</f>
        <v>Bell Curve</v>
      </c>
      <c r="F74" s="412">
        <f t="shared" si="24"/>
        <v>46053</v>
      </c>
      <c r="G74" s="412">
        <f t="shared" si="24"/>
        <v>46053</v>
      </c>
      <c r="H74" s="95">
        <f t="shared" si="25"/>
        <v>0</v>
      </c>
      <c r="I74" s="95" t="str">
        <f t="shared" si="26"/>
        <v/>
      </c>
      <c r="J74" s="413"/>
      <c r="K74" s="413"/>
      <c r="L74" s="413"/>
      <c r="M74" s="413"/>
      <c r="N74" s="413"/>
      <c r="O74" s="413"/>
      <c r="P74" s="413"/>
      <c r="Q74" s="413"/>
      <c r="R74" s="413"/>
      <c r="S74" s="413"/>
      <c r="T74" s="413"/>
      <c r="U74" s="413"/>
      <c r="V74" s="413"/>
      <c r="W74" s="413"/>
      <c r="X74" s="413"/>
      <c r="Y74" s="413"/>
      <c r="Z74" s="413"/>
      <c r="AA74" s="413"/>
      <c r="AB74" s="413"/>
      <c r="AC74" s="413"/>
      <c r="AD74" s="413"/>
      <c r="AE74" s="413"/>
      <c r="AF74" s="413"/>
      <c r="AG74" s="413"/>
      <c r="AH74" s="413"/>
      <c r="AI74" s="413"/>
      <c r="AJ74" s="413"/>
      <c r="AK74" s="413"/>
      <c r="AL74" s="413"/>
      <c r="AM74" s="413"/>
      <c r="AN74" s="413"/>
      <c r="AO74" s="413"/>
      <c r="AP74" s="413"/>
      <c r="AQ74" s="413"/>
      <c r="AR74" s="413"/>
      <c r="AS74" s="413"/>
      <c r="AT74" s="413"/>
      <c r="AU74" s="413"/>
      <c r="AV74" s="413"/>
      <c r="AW74" s="413"/>
      <c r="AX74" s="413"/>
      <c r="AY74" s="413"/>
      <c r="AZ74" s="413"/>
      <c r="BA74" s="413"/>
      <c r="BB74" s="413"/>
      <c r="BC74" s="413"/>
      <c r="BD74" s="413"/>
      <c r="BE74" s="413"/>
      <c r="BF74" s="413"/>
      <c r="BG74" s="413"/>
      <c r="BH74" s="413"/>
      <c r="BI74" s="413"/>
      <c r="BJ74" s="413"/>
      <c r="BK74" s="413"/>
      <c r="BL74" s="413"/>
      <c r="BM74" s="413"/>
      <c r="BN74" s="413"/>
      <c r="BO74" s="413"/>
      <c r="BP74" s="413"/>
      <c r="BQ74" s="413"/>
      <c r="BR74" s="413"/>
      <c r="BS74" s="413"/>
      <c r="BT74" s="413"/>
      <c r="BU74" s="413"/>
      <c r="BV74" s="413"/>
      <c r="BW74" s="413"/>
      <c r="BX74" s="413"/>
      <c r="BY74" s="413"/>
      <c r="BZ74" s="413"/>
      <c r="CA74" s="413"/>
      <c r="CB74" s="413"/>
      <c r="CC74" s="413"/>
      <c r="CD74" s="413"/>
      <c r="CE74" s="413"/>
      <c r="CF74" s="413"/>
      <c r="CG74" s="413"/>
      <c r="CH74" s="413"/>
      <c r="CI74" s="413"/>
      <c r="CJ74" s="413"/>
      <c r="CK74" s="413"/>
      <c r="CL74" s="413"/>
      <c r="CM74" s="413"/>
      <c r="CN74" s="413"/>
      <c r="CO74" s="413"/>
      <c r="CP74" s="413"/>
      <c r="CQ74" s="413"/>
      <c r="CR74" s="413"/>
      <c r="CS74" s="413"/>
      <c r="CT74" s="413"/>
      <c r="CU74" s="413"/>
      <c r="CV74" s="413"/>
      <c r="CW74" s="413"/>
      <c r="CX74" s="413"/>
      <c r="CY74" s="413"/>
      <c r="CZ74" s="413"/>
      <c r="DA74" s="413"/>
      <c r="DB74" s="413"/>
      <c r="DC74" s="413"/>
      <c r="DD74" s="413"/>
      <c r="DE74" s="413"/>
      <c r="DF74" s="413"/>
      <c r="DG74" s="413"/>
      <c r="DH74" s="413"/>
      <c r="DI74" s="413"/>
      <c r="DJ74" s="413"/>
      <c r="DK74" s="413"/>
      <c r="DL74" s="413"/>
      <c r="DM74" s="413"/>
      <c r="DN74" s="413"/>
      <c r="DO74" s="413"/>
      <c r="DP74" s="413"/>
      <c r="DQ74" s="413"/>
      <c r="DR74" s="413"/>
      <c r="DS74" s="413"/>
      <c r="DT74" s="413"/>
      <c r="DU74" s="413"/>
      <c r="DV74" s="413"/>
      <c r="DW74" s="413"/>
      <c r="DX74" s="413"/>
      <c r="DY74" s="413"/>
      <c r="DZ74" s="413"/>
      <c r="EA74" s="413"/>
      <c r="EB74" s="413"/>
      <c r="EC74" s="413"/>
      <c r="ED74" s="413"/>
      <c r="EE74" s="413"/>
      <c r="EF74" s="413"/>
      <c r="EG74" s="413"/>
      <c r="EH74" s="413"/>
      <c r="EI74" s="413"/>
      <c r="EJ74" s="413"/>
      <c r="EK74" s="413"/>
      <c r="EL74" s="413"/>
      <c r="EM74" s="413"/>
      <c r="EN74" s="413"/>
      <c r="EO74" s="413"/>
      <c r="EP74" s="413"/>
      <c r="EQ74" s="413"/>
      <c r="ER74" s="413"/>
      <c r="ES74" s="413"/>
      <c r="ET74" s="413"/>
      <c r="EU74" s="413"/>
      <c r="EV74" s="413"/>
      <c r="EW74" s="413"/>
      <c r="EX74" s="413"/>
      <c r="EY74" s="413"/>
      <c r="EZ74" s="413"/>
      <c r="FA74" s="413"/>
      <c r="FB74" s="413"/>
      <c r="FC74" s="413"/>
      <c r="FD74" s="413"/>
      <c r="FE74" s="413"/>
      <c r="FF74" s="413"/>
      <c r="FG74" s="413"/>
      <c r="FH74" s="413"/>
      <c r="FI74" s="413"/>
      <c r="FJ74" s="413"/>
      <c r="FK74" s="413"/>
      <c r="FL74" s="413"/>
      <c r="FM74" s="413"/>
      <c r="FN74" s="413"/>
      <c r="FO74" s="413"/>
      <c r="FP74" s="413"/>
      <c r="FQ74" s="413"/>
      <c r="FR74" s="413"/>
      <c r="FS74" s="413"/>
      <c r="FT74" s="413"/>
      <c r="FU74" s="413"/>
      <c r="FV74" s="413"/>
      <c r="FW74" s="413"/>
      <c r="FX74" s="413"/>
      <c r="FY74" s="413"/>
      <c r="FZ74" s="413"/>
      <c r="GA74" s="413"/>
      <c r="GB74" s="413"/>
      <c r="GC74" s="413"/>
      <c r="GD74" s="413"/>
      <c r="GE74" s="413"/>
      <c r="GF74" s="413"/>
      <c r="GG74" s="413"/>
      <c r="GH74" s="414"/>
      <c r="GI74" s="1"/>
    </row>
    <row r="75" spans="1:191" hidden="1" outlineLevel="1" x14ac:dyDescent="0.75">
      <c r="A75" s="1"/>
      <c r="B75" s="1"/>
      <c r="C75" s="262" t="str">
        <f>IF($E75="custom",MonthlyCF!C75,"")</f>
        <v/>
      </c>
      <c r="D75" s="19" t="str">
        <f>IF($E75="custom",MonthlyCF!D75,"")</f>
        <v/>
      </c>
      <c r="E75" s="411" t="str">
        <f>MonthlyCF!K75</f>
        <v>Bell Curve</v>
      </c>
      <c r="F75" s="412">
        <f t="shared" si="24"/>
        <v>46053</v>
      </c>
      <c r="G75" s="412">
        <f t="shared" si="24"/>
        <v>46053</v>
      </c>
      <c r="H75" s="95">
        <f t="shared" si="25"/>
        <v>0</v>
      </c>
      <c r="I75" s="95" t="str">
        <f t="shared" si="26"/>
        <v/>
      </c>
      <c r="J75" s="413"/>
      <c r="K75" s="413"/>
      <c r="L75" s="413"/>
      <c r="M75" s="413"/>
      <c r="N75" s="413"/>
      <c r="O75" s="413"/>
      <c r="P75" s="413"/>
      <c r="Q75" s="413"/>
      <c r="R75" s="413"/>
      <c r="S75" s="413"/>
      <c r="T75" s="413"/>
      <c r="U75" s="413"/>
      <c r="V75" s="413"/>
      <c r="W75" s="413"/>
      <c r="X75" s="413"/>
      <c r="Y75" s="413"/>
      <c r="Z75" s="413"/>
      <c r="AA75" s="413"/>
      <c r="AB75" s="413"/>
      <c r="AC75" s="413"/>
      <c r="AD75" s="413"/>
      <c r="AE75" s="413"/>
      <c r="AF75" s="413"/>
      <c r="AG75" s="413"/>
      <c r="AH75" s="413"/>
      <c r="AI75" s="413"/>
      <c r="AJ75" s="413"/>
      <c r="AK75" s="413"/>
      <c r="AL75" s="413"/>
      <c r="AM75" s="413"/>
      <c r="AN75" s="413"/>
      <c r="AO75" s="413"/>
      <c r="AP75" s="413"/>
      <c r="AQ75" s="413"/>
      <c r="AR75" s="413"/>
      <c r="AS75" s="413"/>
      <c r="AT75" s="413"/>
      <c r="AU75" s="413"/>
      <c r="AV75" s="413"/>
      <c r="AW75" s="413"/>
      <c r="AX75" s="413"/>
      <c r="AY75" s="413"/>
      <c r="AZ75" s="413"/>
      <c r="BA75" s="413"/>
      <c r="BB75" s="413"/>
      <c r="BC75" s="413"/>
      <c r="BD75" s="413"/>
      <c r="BE75" s="413"/>
      <c r="BF75" s="413"/>
      <c r="BG75" s="413"/>
      <c r="BH75" s="413"/>
      <c r="BI75" s="413"/>
      <c r="BJ75" s="413"/>
      <c r="BK75" s="413"/>
      <c r="BL75" s="413"/>
      <c r="BM75" s="413"/>
      <c r="BN75" s="413"/>
      <c r="BO75" s="413"/>
      <c r="BP75" s="413"/>
      <c r="BQ75" s="413"/>
      <c r="BR75" s="413"/>
      <c r="BS75" s="413"/>
      <c r="BT75" s="413"/>
      <c r="BU75" s="413"/>
      <c r="BV75" s="413"/>
      <c r="BW75" s="413"/>
      <c r="BX75" s="413"/>
      <c r="BY75" s="413"/>
      <c r="BZ75" s="413"/>
      <c r="CA75" s="413"/>
      <c r="CB75" s="413"/>
      <c r="CC75" s="413"/>
      <c r="CD75" s="413"/>
      <c r="CE75" s="413"/>
      <c r="CF75" s="413"/>
      <c r="CG75" s="413"/>
      <c r="CH75" s="413"/>
      <c r="CI75" s="413"/>
      <c r="CJ75" s="413"/>
      <c r="CK75" s="413"/>
      <c r="CL75" s="413"/>
      <c r="CM75" s="413"/>
      <c r="CN75" s="413"/>
      <c r="CO75" s="413"/>
      <c r="CP75" s="413"/>
      <c r="CQ75" s="413"/>
      <c r="CR75" s="413"/>
      <c r="CS75" s="413"/>
      <c r="CT75" s="413"/>
      <c r="CU75" s="413"/>
      <c r="CV75" s="413"/>
      <c r="CW75" s="413"/>
      <c r="CX75" s="413"/>
      <c r="CY75" s="413"/>
      <c r="CZ75" s="413"/>
      <c r="DA75" s="413"/>
      <c r="DB75" s="413"/>
      <c r="DC75" s="413"/>
      <c r="DD75" s="413"/>
      <c r="DE75" s="413"/>
      <c r="DF75" s="413"/>
      <c r="DG75" s="413"/>
      <c r="DH75" s="413"/>
      <c r="DI75" s="413"/>
      <c r="DJ75" s="413"/>
      <c r="DK75" s="413"/>
      <c r="DL75" s="413"/>
      <c r="DM75" s="413"/>
      <c r="DN75" s="413"/>
      <c r="DO75" s="413"/>
      <c r="DP75" s="413"/>
      <c r="DQ75" s="413"/>
      <c r="DR75" s="413"/>
      <c r="DS75" s="413"/>
      <c r="DT75" s="413"/>
      <c r="DU75" s="413"/>
      <c r="DV75" s="413"/>
      <c r="DW75" s="413"/>
      <c r="DX75" s="413"/>
      <c r="DY75" s="413"/>
      <c r="DZ75" s="413"/>
      <c r="EA75" s="413"/>
      <c r="EB75" s="413"/>
      <c r="EC75" s="413"/>
      <c r="ED75" s="413"/>
      <c r="EE75" s="413"/>
      <c r="EF75" s="413"/>
      <c r="EG75" s="413"/>
      <c r="EH75" s="413"/>
      <c r="EI75" s="413"/>
      <c r="EJ75" s="413"/>
      <c r="EK75" s="413"/>
      <c r="EL75" s="413"/>
      <c r="EM75" s="413"/>
      <c r="EN75" s="413"/>
      <c r="EO75" s="413"/>
      <c r="EP75" s="413"/>
      <c r="EQ75" s="413"/>
      <c r="ER75" s="413"/>
      <c r="ES75" s="413"/>
      <c r="ET75" s="413"/>
      <c r="EU75" s="413"/>
      <c r="EV75" s="413"/>
      <c r="EW75" s="413"/>
      <c r="EX75" s="413"/>
      <c r="EY75" s="413"/>
      <c r="EZ75" s="413"/>
      <c r="FA75" s="413"/>
      <c r="FB75" s="413"/>
      <c r="FC75" s="413"/>
      <c r="FD75" s="413"/>
      <c r="FE75" s="413"/>
      <c r="FF75" s="413"/>
      <c r="FG75" s="413"/>
      <c r="FH75" s="413"/>
      <c r="FI75" s="413"/>
      <c r="FJ75" s="413"/>
      <c r="FK75" s="413"/>
      <c r="FL75" s="413"/>
      <c r="FM75" s="413"/>
      <c r="FN75" s="413"/>
      <c r="FO75" s="413"/>
      <c r="FP75" s="413"/>
      <c r="FQ75" s="413"/>
      <c r="FR75" s="413"/>
      <c r="FS75" s="413"/>
      <c r="FT75" s="413"/>
      <c r="FU75" s="413"/>
      <c r="FV75" s="413"/>
      <c r="FW75" s="413"/>
      <c r="FX75" s="413"/>
      <c r="FY75" s="413"/>
      <c r="FZ75" s="413"/>
      <c r="GA75" s="413"/>
      <c r="GB75" s="413"/>
      <c r="GC75" s="413"/>
      <c r="GD75" s="413"/>
      <c r="GE75" s="413"/>
      <c r="GF75" s="413"/>
      <c r="GG75" s="413"/>
      <c r="GH75" s="414"/>
      <c r="GI75" s="1"/>
    </row>
    <row r="76" spans="1:191" hidden="1" outlineLevel="1" x14ac:dyDescent="0.75">
      <c r="A76" s="1"/>
      <c r="B76" s="1"/>
      <c r="C76" s="262" t="str">
        <f>IF($E76="custom",MonthlyCF!C76,"")</f>
        <v/>
      </c>
      <c r="D76" s="19" t="str">
        <f>IF($E76="custom",MonthlyCF!D76,"")</f>
        <v/>
      </c>
      <c r="E76" s="411" t="str">
        <f>MonthlyCF!K76</f>
        <v>Bell Curve</v>
      </c>
      <c r="F76" s="412">
        <f t="shared" si="24"/>
        <v>46053</v>
      </c>
      <c r="G76" s="412">
        <f t="shared" si="24"/>
        <v>46053</v>
      </c>
      <c r="H76" s="95">
        <f t="shared" si="25"/>
        <v>0</v>
      </c>
      <c r="I76" s="95" t="str">
        <f t="shared" si="26"/>
        <v/>
      </c>
      <c r="J76" s="413"/>
      <c r="K76" s="413"/>
      <c r="L76" s="413"/>
      <c r="M76" s="413"/>
      <c r="N76" s="413"/>
      <c r="O76" s="413"/>
      <c r="P76" s="413"/>
      <c r="Q76" s="413"/>
      <c r="R76" s="413"/>
      <c r="S76" s="413"/>
      <c r="T76" s="413"/>
      <c r="U76" s="413"/>
      <c r="V76" s="413"/>
      <c r="W76" s="413"/>
      <c r="X76" s="413"/>
      <c r="Y76" s="413"/>
      <c r="Z76" s="413"/>
      <c r="AA76" s="413"/>
      <c r="AB76" s="413"/>
      <c r="AC76" s="413"/>
      <c r="AD76" s="413"/>
      <c r="AE76" s="413"/>
      <c r="AF76" s="413"/>
      <c r="AG76" s="413"/>
      <c r="AH76" s="413"/>
      <c r="AI76" s="413"/>
      <c r="AJ76" s="413"/>
      <c r="AK76" s="413"/>
      <c r="AL76" s="413"/>
      <c r="AM76" s="413"/>
      <c r="AN76" s="413"/>
      <c r="AO76" s="413"/>
      <c r="AP76" s="413"/>
      <c r="AQ76" s="413"/>
      <c r="AR76" s="413"/>
      <c r="AS76" s="413"/>
      <c r="AT76" s="413"/>
      <c r="AU76" s="413"/>
      <c r="AV76" s="413"/>
      <c r="AW76" s="413"/>
      <c r="AX76" s="413"/>
      <c r="AY76" s="413"/>
      <c r="AZ76" s="413"/>
      <c r="BA76" s="413"/>
      <c r="BB76" s="413"/>
      <c r="BC76" s="413"/>
      <c r="BD76" s="413"/>
      <c r="BE76" s="413"/>
      <c r="BF76" s="413"/>
      <c r="BG76" s="413"/>
      <c r="BH76" s="413"/>
      <c r="BI76" s="413"/>
      <c r="BJ76" s="413"/>
      <c r="BK76" s="413"/>
      <c r="BL76" s="413"/>
      <c r="BM76" s="413"/>
      <c r="BN76" s="413"/>
      <c r="BO76" s="413"/>
      <c r="BP76" s="413"/>
      <c r="BQ76" s="413"/>
      <c r="BR76" s="413"/>
      <c r="BS76" s="413"/>
      <c r="BT76" s="413"/>
      <c r="BU76" s="413"/>
      <c r="BV76" s="413"/>
      <c r="BW76" s="413"/>
      <c r="BX76" s="413"/>
      <c r="BY76" s="413"/>
      <c r="BZ76" s="413"/>
      <c r="CA76" s="413"/>
      <c r="CB76" s="413"/>
      <c r="CC76" s="413"/>
      <c r="CD76" s="413"/>
      <c r="CE76" s="413"/>
      <c r="CF76" s="413"/>
      <c r="CG76" s="413"/>
      <c r="CH76" s="413"/>
      <c r="CI76" s="413"/>
      <c r="CJ76" s="413"/>
      <c r="CK76" s="413"/>
      <c r="CL76" s="413"/>
      <c r="CM76" s="413"/>
      <c r="CN76" s="413"/>
      <c r="CO76" s="413"/>
      <c r="CP76" s="413"/>
      <c r="CQ76" s="413"/>
      <c r="CR76" s="413"/>
      <c r="CS76" s="413"/>
      <c r="CT76" s="413"/>
      <c r="CU76" s="413"/>
      <c r="CV76" s="413"/>
      <c r="CW76" s="413"/>
      <c r="CX76" s="413"/>
      <c r="CY76" s="413"/>
      <c r="CZ76" s="413"/>
      <c r="DA76" s="413"/>
      <c r="DB76" s="413"/>
      <c r="DC76" s="413"/>
      <c r="DD76" s="413"/>
      <c r="DE76" s="413"/>
      <c r="DF76" s="413"/>
      <c r="DG76" s="413"/>
      <c r="DH76" s="413"/>
      <c r="DI76" s="413"/>
      <c r="DJ76" s="413"/>
      <c r="DK76" s="413"/>
      <c r="DL76" s="413"/>
      <c r="DM76" s="413"/>
      <c r="DN76" s="413"/>
      <c r="DO76" s="413"/>
      <c r="DP76" s="413"/>
      <c r="DQ76" s="413"/>
      <c r="DR76" s="413"/>
      <c r="DS76" s="413"/>
      <c r="DT76" s="413"/>
      <c r="DU76" s="413"/>
      <c r="DV76" s="413"/>
      <c r="DW76" s="413"/>
      <c r="DX76" s="413"/>
      <c r="DY76" s="413"/>
      <c r="DZ76" s="413"/>
      <c r="EA76" s="413"/>
      <c r="EB76" s="413"/>
      <c r="EC76" s="413"/>
      <c r="ED76" s="413"/>
      <c r="EE76" s="413"/>
      <c r="EF76" s="413"/>
      <c r="EG76" s="413"/>
      <c r="EH76" s="413"/>
      <c r="EI76" s="413"/>
      <c r="EJ76" s="413"/>
      <c r="EK76" s="413"/>
      <c r="EL76" s="413"/>
      <c r="EM76" s="413"/>
      <c r="EN76" s="413"/>
      <c r="EO76" s="413"/>
      <c r="EP76" s="413"/>
      <c r="EQ76" s="413"/>
      <c r="ER76" s="413"/>
      <c r="ES76" s="413"/>
      <c r="ET76" s="413"/>
      <c r="EU76" s="413"/>
      <c r="EV76" s="413"/>
      <c r="EW76" s="413"/>
      <c r="EX76" s="413"/>
      <c r="EY76" s="413"/>
      <c r="EZ76" s="413"/>
      <c r="FA76" s="413"/>
      <c r="FB76" s="413"/>
      <c r="FC76" s="413"/>
      <c r="FD76" s="413"/>
      <c r="FE76" s="413"/>
      <c r="FF76" s="413"/>
      <c r="FG76" s="413"/>
      <c r="FH76" s="413"/>
      <c r="FI76" s="413"/>
      <c r="FJ76" s="413"/>
      <c r="FK76" s="413"/>
      <c r="FL76" s="413"/>
      <c r="FM76" s="413"/>
      <c r="FN76" s="413"/>
      <c r="FO76" s="413"/>
      <c r="FP76" s="413"/>
      <c r="FQ76" s="413"/>
      <c r="FR76" s="413"/>
      <c r="FS76" s="413"/>
      <c r="FT76" s="413"/>
      <c r="FU76" s="413"/>
      <c r="FV76" s="413"/>
      <c r="FW76" s="413"/>
      <c r="FX76" s="413"/>
      <c r="FY76" s="413"/>
      <c r="FZ76" s="413"/>
      <c r="GA76" s="413"/>
      <c r="GB76" s="413"/>
      <c r="GC76" s="413"/>
      <c r="GD76" s="413"/>
      <c r="GE76" s="413"/>
      <c r="GF76" s="413"/>
      <c r="GG76" s="413"/>
      <c r="GH76" s="414"/>
      <c r="GI76" s="1"/>
    </row>
    <row r="77" spans="1:191" hidden="1" outlineLevel="1" x14ac:dyDescent="0.75">
      <c r="A77" s="1"/>
      <c r="B77" s="1"/>
      <c r="C77" s="262" t="str">
        <f>IF($E77="custom",MonthlyCF!C77,"")</f>
        <v/>
      </c>
      <c r="D77" s="19" t="str">
        <f>IF($E77="custom",MonthlyCF!D77,"")</f>
        <v/>
      </c>
      <c r="E77" s="411" t="str">
        <f>MonthlyCF!K77</f>
        <v>Bell Curve</v>
      </c>
      <c r="F77" s="412">
        <f t="shared" si="24"/>
        <v>46053</v>
      </c>
      <c r="G77" s="412">
        <f t="shared" si="24"/>
        <v>46053</v>
      </c>
      <c r="H77" s="95">
        <f t="shared" si="25"/>
        <v>0</v>
      </c>
      <c r="I77" s="95" t="str">
        <f t="shared" si="26"/>
        <v/>
      </c>
      <c r="J77" s="413"/>
      <c r="K77" s="413"/>
      <c r="L77" s="413"/>
      <c r="M77" s="413"/>
      <c r="N77" s="413"/>
      <c r="O77" s="413"/>
      <c r="P77" s="413"/>
      <c r="Q77" s="413"/>
      <c r="R77" s="413"/>
      <c r="S77" s="413"/>
      <c r="T77" s="413"/>
      <c r="U77" s="413"/>
      <c r="V77" s="413"/>
      <c r="W77" s="413"/>
      <c r="X77" s="413"/>
      <c r="Y77" s="413"/>
      <c r="Z77" s="413"/>
      <c r="AA77" s="413"/>
      <c r="AB77" s="413"/>
      <c r="AC77" s="413"/>
      <c r="AD77" s="413"/>
      <c r="AE77" s="413"/>
      <c r="AF77" s="413"/>
      <c r="AG77" s="413"/>
      <c r="AH77" s="413"/>
      <c r="AI77" s="413"/>
      <c r="AJ77" s="413"/>
      <c r="AK77" s="413"/>
      <c r="AL77" s="413"/>
      <c r="AM77" s="413"/>
      <c r="AN77" s="413"/>
      <c r="AO77" s="413"/>
      <c r="AP77" s="413"/>
      <c r="AQ77" s="413"/>
      <c r="AR77" s="413"/>
      <c r="AS77" s="413"/>
      <c r="AT77" s="413"/>
      <c r="AU77" s="413"/>
      <c r="AV77" s="413"/>
      <c r="AW77" s="413"/>
      <c r="AX77" s="413"/>
      <c r="AY77" s="413"/>
      <c r="AZ77" s="413"/>
      <c r="BA77" s="413"/>
      <c r="BB77" s="413"/>
      <c r="BC77" s="413"/>
      <c r="BD77" s="413"/>
      <c r="BE77" s="413"/>
      <c r="BF77" s="413"/>
      <c r="BG77" s="413"/>
      <c r="BH77" s="413"/>
      <c r="BI77" s="413"/>
      <c r="BJ77" s="413"/>
      <c r="BK77" s="413"/>
      <c r="BL77" s="413"/>
      <c r="BM77" s="413"/>
      <c r="BN77" s="413"/>
      <c r="BO77" s="413"/>
      <c r="BP77" s="413"/>
      <c r="BQ77" s="413"/>
      <c r="BR77" s="413"/>
      <c r="BS77" s="413"/>
      <c r="BT77" s="413"/>
      <c r="BU77" s="413"/>
      <c r="BV77" s="413"/>
      <c r="BW77" s="413"/>
      <c r="BX77" s="413"/>
      <c r="BY77" s="413"/>
      <c r="BZ77" s="413"/>
      <c r="CA77" s="413"/>
      <c r="CB77" s="413"/>
      <c r="CC77" s="413"/>
      <c r="CD77" s="413"/>
      <c r="CE77" s="413"/>
      <c r="CF77" s="413"/>
      <c r="CG77" s="413"/>
      <c r="CH77" s="413"/>
      <c r="CI77" s="413"/>
      <c r="CJ77" s="413"/>
      <c r="CK77" s="413"/>
      <c r="CL77" s="413"/>
      <c r="CM77" s="413"/>
      <c r="CN77" s="413"/>
      <c r="CO77" s="413"/>
      <c r="CP77" s="413"/>
      <c r="CQ77" s="413"/>
      <c r="CR77" s="413"/>
      <c r="CS77" s="413"/>
      <c r="CT77" s="413"/>
      <c r="CU77" s="413"/>
      <c r="CV77" s="413"/>
      <c r="CW77" s="413"/>
      <c r="CX77" s="413"/>
      <c r="CY77" s="413"/>
      <c r="CZ77" s="413"/>
      <c r="DA77" s="413"/>
      <c r="DB77" s="413"/>
      <c r="DC77" s="413"/>
      <c r="DD77" s="413"/>
      <c r="DE77" s="413"/>
      <c r="DF77" s="413"/>
      <c r="DG77" s="413"/>
      <c r="DH77" s="413"/>
      <c r="DI77" s="413"/>
      <c r="DJ77" s="413"/>
      <c r="DK77" s="413"/>
      <c r="DL77" s="413"/>
      <c r="DM77" s="413"/>
      <c r="DN77" s="413"/>
      <c r="DO77" s="413"/>
      <c r="DP77" s="413"/>
      <c r="DQ77" s="413"/>
      <c r="DR77" s="413"/>
      <c r="DS77" s="413"/>
      <c r="DT77" s="413"/>
      <c r="DU77" s="413"/>
      <c r="DV77" s="413"/>
      <c r="DW77" s="413"/>
      <c r="DX77" s="413"/>
      <c r="DY77" s="413"/>
      <c r="DZ77" s="413"/>
      <c r="EA77" s="413"/>
      <c r="EB77" s="413"/>
      <c r="EC77" s="413"/>
      <c r="ED77" s="413"/>
      <c r="EE77" s="413"/>
      <c r="EF77" s="413"/>
      <c r="EG77" s="413"/>
      <c r="EH77" s="413"/>
      <c r="EI77" s="413"/>
      <c r="EJ77" s="413"/>
      <c r="EK77" s="413"/>
      <c r="EL77" s="413"/>
      <c r="EM77" s="413"/>
      <c r="EN77" s="413"/>
      <c r="EO77" s="413"/>
      <c r="EP77" s="413"/>
      <c r="EQ77" s="413"/>
      <c r="ER77" s="413"/>
      <c r="ES77" s="413"/>
      <c r="ET77" s="413"/>
      <c r="EU77" s="413"/>
      <c r="EV77" s="413"/>
      <c r="EW77" s="413"/>
      <c r="EX77" s="413"/>
      <c r="EY77" s="413"/>
      <c r="EZ77" s="413"/>
      <c r="FA77" s="413"/>
      <c r="FB77" s="413"/>
      <c r="FC77" s="413"/>
      <c r="FD77" s="413"/>
      <c r="FE77" s="413"/>
      <c r="FF77" s="413"/>
      <c r="FG77" s="413"/>
      <c r="FH77" s="413"/>
      <c r="FI77" s="413"/>
      <c r="FJ77" s="413"/>
      <c r="FK77" s="413"/>
      <c r="FL77" s="413"/>
      <c r="FM77" s="413"/>
      <c r="FN77" s="413"/>
      <c r="FO77" s="413"/>
      <c r="FP77" s="413"/>
      <c r="FQ77" s="413"/>
      <c r="FR77" s="413"/>
      <c r="FS77" s="413"/>
      <c r="FT77" s="413"/>
      <c r="FU77" s="413"/>
      <c r="FV77" s="413"/>
      <c r="FW77" s="413"/>
      <c r="FX77" s="413"/>
      <c r="FY77" s="413"/>
      <c r="FZ77" s="413"/>
      <c r="GA77" s="413"/>
      <c r="GB77" s="413"/>
      <c r="GC77" s="413"/>
      <c r="GD77" s="413"/>
      <c r="GE77" s="413"/>
      <c r="GF77" s="413"/>
      <c r="GG77" s="413"/>
      <c r="GH77" s="414"/>
      <c r="GI77" s="1"/>
    </row>
    <row r="78" spans="1:191" hidden="1" outlineLevel="1" x14ac:dyDescent="0.75">
      <c r="A78" s="1"/>
      <c r="B78" s="1"/>
      <c r="C78" s="262" t="str">
        <f>IF($E78="custom",MonthlyCF!C78,"")</f>
        <v/>
      </c>
      <c r="D78" s="19" t="str">
        <f>IF($E78="custom",MonthlyCF!D78,"")</f>
        <v/>
      </c>
      <c r="E78" s="411" t="str">
        <f>MonthlyCF!K78</f>
        <v>Bell Curve</v>
      </c>
      <c r="F78" s="412">
        <f t="shared" si="24"/>
        <v>46053</v>
      </c>
      <c r="G78" s="412">
        <f t="shared" si="24"/>
        <v>46053</v>
      </c>
      <c r="H78" s="95">
        <f t="shared" si="25"/>
        <v>0</v>
      </c>
      <c r="I78" s="95" t="str">
        <f t="shared" si="26"/>
        <v/>
      </c>
      <c r="J78" s="413"/>
      <c r="K78" s="413"/>
      <c r="L78" s="413"/>
      <c r="M78" s="413"/>
      <c r="N78" s="413"/>
      <c r="O78" s="413"/>
      <c r="P78" s="413"/>
      <c r="Q78" s="413"/>
      <c r="R78" s="413"/>
      <c r="S78" s="413"/>
      <c r="T78" s="413"/>
      <c r="U78" s="413"/>
      <c r="V78" s="413"/>
      <c r="W78" s="413"/>
      <c r="X78" s="413"/>
      <c r="Y78" s="413"/>
      <c r="Z78" s="413"/>
      <c r="AA78" s="413"/>
      <c r="AB78" s="413"/>
      <c r="AC78" s="413"/>
      <c r="AD78" s="413"/>
      <c r="AE78" s="413"/>
      <c r="AF78" s="413"/>
      <c r="AG78" s="413"/>
      <c r="AH78" s="413"/>
      <c r="AI78" s="413"/>
      <c r="AJ78" s="413"/>
      <c r="AK78" s="413"/>
      <c r="AL78" s="413"/>
      <c r="AM78" s="413"/>
      <c r="AN78" s="413"/>
      <c r="AO78" s="413"/>
      <c r="AP78" s="413"/>
      <c r="AQ78" s="413"/>
      <c r="AR78" s="413"/>
      <c r="AS78" s="413"/>
      <c r="AT78" s="413"/>
      <c r="AU78" s="413"/>
      <c r="AV78" s="413"/>
      <c r="AW78" s="413"/>
      <c r="AX78" s="413"/>
      <c r="AY78" s="413"/>
      <c r="AZ78" s="413"/>
      <c r="BA78" s="413"/>
      <c r="BB78" s="413"/>
      <c r="BC78" s="413"/>
      <c r="BD78" s="413"/>
      <c r="BE78" s="413"/>
      <c r="BF78" s="413"/>
      <c r="BG78" s="413"/>
      <c r="BH78" s="413"/>
      <c r="BI78" s="413"/>
      <c r="BJ78" s="413"/>
      <c r="BK78" s="413"/>
      <c r="BL78" s="413"/>
      <c r="BM78" s="413"/>
      <c r="BN78" s="413"/>
      <c r="BO78" s="413"/>
      <c r="BP78" s="413"/>
      <c r="BQ78" s="413"/>
      <c r="BR78" s="413"/>
      <c r="BS78" s="413"/>
      <c r="BT78" s="413"/>
      <c r="BU78" s="413"/>
      <c r="BV78" s="413"/>
      <c r="BW78" s="413"/>
      <c r="BX78" s="413"/>
      <c r="BY78" s="413"/>
      <c r="BZ78" s="413"/>
      <c r="CA78" s="413"/>
      <c r="CB78" s="413"/>
      <c r="CC78" s="413"/>
      <c r="CD78" s="413"/>
      <c r="CE78" s="413"/>
      <c r="CF78" s="413"/>
      <c r="CG78" s="413"/>
      <c r="CH78" s="413"/>
      <c r="CI78" s="413"/>
      <c r="CJ78" s="413"/>
      <c r="CK78" s="413"/>
      <c r="CL78" s="413"/>
      <c r="CM78" s="413"/>
      <c r="CN78" s="413"/>
      <c r="CO78" s="413"/>
      <c r="CP78" s="413"/>
      <c r="CQ78" s="413"/>
      <c r="CR78" s="413"/>
      <c r="CS78" s="413"/>
      <c r="CT78" s="413"/>
      <c r="CU78" s="413"/>
      <c r="CV78" s="413"/>
      <c r="CW78" s="413"/>
      <c r="CX78" s="413"/>
      <c r="CY78" s="413"/>
      <c r="CZ78" s="413"/>
      <c r="DA78" s="413"/>
      <c r="DB78" s="413"/>
      <c r="DC78" s="413"/>
      <c r="DD78" s="413"/>
      <c r="DE78" s="413"/>
      <c r="DF78" s="413"/>
      <c r="DG78" s="413"/>
      <c r="DH78" s="413"/>
      <c r="DI78" s="413"/>
      <c r="DJ78" s="413"/>
      <c r="DK78" s="413"/>
      <c r="DL78" s="413"/>
      <c r="DM78" s="413"/>
      <c r="DN78" s="413"/>
      <c r="DO78" s="413"/>
      <c r="DP78" s="413"/>
      <c r="DQ78" s="413"/>
      <c r="DR78" s="413"/>
      <c r="DS78" s="413"/>
      <c r="DT78" s="413"/>
      <c r="DU78" s="413"/>
      <c r="DV78" s="413"/>
      <c r="DW78" s="413"/>
      <c r="DX78" s="413"/>
      <c r="DY78" s="413"/>
      <c r="DZ78" s="413"/>
      <c r="EA78" s="413"/>
      <c r="EB78" s="413"/>
      <c r="EC78" s="413"/>
      <c r="ED78" s="413"/>
      <c r="EE78" s="413"/>
      <c r="EF78" s="413"/>
      <c r="EG78" s="413"/>
      <c r="EH78" s="413"/>
      <c r="EI78" s="413"/>
      <c r="EJ78" s="413"/>
      <c r="EK78" s="413"/>
      <c r="EL78" s="413"/>
      <c r="EM78" s="413"/>
      <c r="EN78" s="413"/>
      <c r="EO78" s="413"/>
      <c r="EP78" s="413"/>
      <c r="EQ78" s="413"/>
      <c r="ER78" s="413"/>
      <c r="ES78" s="413"/>
      <c r="ET78" s="413"/>
      <c r="EU78" s="413"/>
      <c r="EV78" s="413"/>
      <c r="EW78" s="413"/>
      <c r="EX78" s="413"/>
      <c r="EY78" s="413"/>
      <c r="EZ78" s="413"/>
      <c r="FA78" s="413"/>
      <c r="FB78" s="413"/>
      <c r="FC78" s="413"/>
      <c r="FD78" s="413"/>
      <c r="FE78" s="413"/>
      <c r="FF78" s="413"/>
      <c r="FG78" s="413"/>
      <c r="FH78" s="413"/>
      <c r="FI78" s="413"/>
      <c r="FJ78" s="413"/>
      <c r="FK78" s="413"/>
      <c r="FL78" s="413"/>
      <c r="FM78" s="413"/>
      <c r="FN78" s="413"/>
      <c r="FO78" s="413"/>
      <c r="FP78" s="413"/>
      <c r="FQ78" s="413"/>
      <c r="FR78" s="413"/>
      <c r="FS78" s="413"/>
      <c r="FT78" s="413"/>
      <c r="FU78" s="413"/>
      <c r="FV78" s="413"/>
      <c r="FW78" s="413"/>
      <c r="FX78" s="413"/>
      <c r="FY78" s="413"/>
      <c r="FZ78" s="413"/>
      <c r="GA78" s="413"/>
      <c r="GB78" s="413"/>
      <c r="GC78" s="413"/>
      <c r="GD78" s="413"/>
      <c r="GE78" s="413"/>
      <c r="GF78" s="413"/>
      <c r="GG78" s="413"/>
      <c r="GH78" s="414"/>
      <c r="GI78" s="1"/>
    </row>
    <row r="79" spans="1:191" hidden="1" outlineLevel="1" x14ac:dyDescent="0.75">
      <c r="A79" s="1"/>
      <c r="B79" s="1"/>
      <c r="C79" s="262" t="str">
        <f>IF($E79="custom",MonthlyCF!C79,"")</f>
        <v/>
      </c>
      <c r="D79" s="19" t="str">
        <f>IF($E79="custom",MonthlyCF!D79,"")</f>
        <v/>
      </c>
      <c r="E79" s="411" t="str">
        <f>MonthlyCF!K79</f>
        <v>Bell Curve</v>
      </c>
      <c r="F79" s="412">
        <f t="shared" si="24"/>
        <v>46053</v>
      </c>
      <c r="G79" s="412">
        <f t="shared" si="24"/>
        <v>46053</v>
      </c>
      <c r="H79" s="95">
        <f t="shared" si="25"/>
        <v>0</v>
      </c>
      <c r="I79" s="95" t="str">
        <f t="shared" si="26"/>
        <v/>
      </c>
      <c r="J79" s="413"/>
      <c r="K79" s="413"/>
      <c r="L79" s="413"/>
      <c r="M79" s="413"/>
      <c r="N79" s="413"/>
      <c r="O79" s="413"/>
      <c r="P79" s="413"/>
      <c r="Q79" s="413"/>
      <c r="R79" s="413"/>
      <c r="S79" s="413"/>
      <c r="T79" s="413"/>
      <c r="U79" s="413"/>
      <c r="V79" s="413"/>
      <c r="W79" s="413"/>
      <c r="X79" s="413"/>
      <c r="Y79" s="413"/>
      <c r="Z79" s="413"/>
      <c r="AA79" s="413"/>
      <c r="AB79" s="413"/>
      <c r="AC79" s="413"/>
      <c r="AD79" s="413"/>
      <c r="AE79" s="413"/>
      <c r="AF79" s="413"/>
      <c r="AG79" s="413"/>
      <c r="AH79" s="413"/>
      <c r="AI79" s="413"/>
      <c r="AJ79" s="413"/>
      <c r="AK79" s="413"/>
      <c r="AL79" s="413"/>
      <c r="AM79" s="413"/>
      <c r="AN79" s="413"/>
      <c r="AO79" s="413"/>
      <c r="AP79" s="413"/>
      <c r="AQ79" s="413"/>
      <c r="AR79" s="413"/>
      <c r="AS79" s="413"/>
      <c r="AT79" s="413"/>
      <c r="AU79" s="413"/>
      <c r="AV79" s="413"/>
      <c r="AW79" s="413"/>
      <c r="AX79" s="413"/>
      <c r="AY79" s="413"/>
      <c r="AZ79" s="413"/>
      <c r="BA79" s="413"/>
      <c r="BB79" s="413"/>
      <c r="BC79" s="413"/>
      <c r="BD79" s="413"/>
      <c r="BE79" s="413"/>
      <c r="BF79" s="413"/>
      <c r="BG79" s="413"/>
      <c r="BH79" s="413"/>
      <c r="BI79" s="413"/>
      <c r="BJ79" s="413"/>
      <c r="BK79" s="413"/>
      <c r="BL79" s="413"/>
      <c r="BM79" s="413"/>
      <c r="BN79" s="413"/>
      <c r="BO79" s="413"/>
      <c r="BP79" s="413"/>
      <c r="BQ79" s="413"/>
      <c r="BR79" s="413"/>
      <c r="BS79" s="413"/>
      <c r="BT79" s="413"/>
      <c r="BU79" s="413"/>
      <c r="BV79" s="413"/>
      <c r="BW79" s="413"/>
      <c r="BX79" s="413"/>
      <c r="BY79" s="413"/>
      <c r="BZ79" s="413"/>
      <c r="CA79" s="413"/>
      <c r="CB79" s="413"/>
      <c r="CC79" s="413"/>
      <c r="CD79" s="413"/>
      <c r="CE79" s="413"/>
      <c r="CF79" s="413"/>
      <c r="CG79" s="413"/>
      <c r="CH79" s="413"/>
      <c r="CI79" s="413"/>
      <c r="CJ79" s="413"/>
      <c r="CK79" s="413"/>
      <c r="CL79" s="413"/>
      <c r="CM79" s="413"/>
      <c r="CN79" s="413"/>
      <c r="CO79" s="413"/>
      <c r="CP79" s="413"/>
      <c r="CQ79" s="413"/>
      <c r="CR79" s="413"/>
      <c r="CS79" s="413"/>
      <c r="CT79" s="413"/>
      <c r="CU79" s="413"/>
      <c r="CV79" s="413"/>
      <c r="CW79" s="413"/>
      <c r="CX79" s="413"/>
      <c r="CY79" s="413"/>
      <c r="CZ79" s="413"/>
      <c r="DA79" s="413"/>
      <c r="DB79" s="413"/>
      <c r="DC79" s="413"/>
      <c r="DD79" s="413"/>
      <c r="DE79" s="413"/>
      <c r="DF79" s="413"/>
      <c r="DG79" s="413"/>
      <c r="DH79" s="413"/>
      <c r="DI79" s="413"/>
      <c r="DJ79" s="413"/>
      <c r="DK79" s="413"/>
      <c r="DL79" s="413"/>
      <c r="DM79" s="413"/>
      <c r="DN79" s="413"/>
      <c r="DO79" s="413"/>
      <c r="DP79" s="413"/>
      <c r="DQ79" s="413"/>
      <c r="DR79" s="413"/>
      <c r="DS79" s="413"/>
      <c r="DT79" s="413"/>
      <c r="DU79" s="413"/>
      <c r="DV79" s="413"/>
      <c r="DW79" s="413"/>
      <c r="DX79" s="413"/>
      <c r="DY79" s="413"/>
      <c r="DZ79" s="413"/>
      <c r="EA79" s="413"/>
      <c r="EB79" s="413"/>
      <c r="EC79" s="413"/>
      <c r="ED79" s="413"/>
      <c r="EE79" s="413"/>
      <c r="EF79" s="413"/>
      <c r="EG79" s="413"/>
      <c r="EH79" s="413"/>
      <c r="EI79" s="413"/>
      <c r="EJ79" s="413"/>
      <c r="EK79" s="413"/>
      <c r="EL79" s="413"/>
      <c r="EM79" s="413"/>
      <c r="EN79" s="413"/>
      <c r="EO79" s="413"/>
      <c r="EP79" s="413"/>
      <c r="EQ79" s="413"/>
      <c r="ER79" s="413"/>
      <c r="ES79" s="413"/>
      <c r="ET79" s="413"/>
      <c r="EU79" s="413"/>
      <c r="EV79" s="413"/>
      <c r="EW79" s="413"/>
      <c r="EX79" s="413"/>
      <c r="EY79" s="413"/>
      <c r="EZ79" s="413"/>
      <c r="FA79" s="413"/>
      <c r="FB79" s="413"/>
      <c r="FC79" s="413"/>
      <c r="FD79" s="413"/>
      <c r="FE79" s="413"/>
      <c r="FF79" s="413"/>
      <c r="FG79" s="413"/>
      <c r="FH79" s="413"/>
      <c r="FI79" s="413"/>
      <c r="FJ79" s="413"/>
      <c r="FK79" s="413"/>
      <c r="FL79" s="413"/>
      <c r="FM79" s="413"/>
      <c r="FN79" s="413"/>
      <c r="FO79" s="413"/>
      <c r="FP79" s="413"/>
      <c r="FQ79" s="413"/>
      <c r="FR79" s="413"/>
      <c r="FS79" s="413"/>
      <c r="FT79" s="413"/>
      <c r="FU79" s="413"/>
      <c r="FV79" s="413"/>
      <c r="FW79" s="413"/>
      <c r="FX79" s="413"/>
      <c r="FY79" s="413"/>
      <c r="FZ79" s="413"/>
      <c r="GA79" s="413"/>
      <c r="GB79" s="413"/>
      <c r="GC79" s="413"/>
      <c r="GD79" s="413"/>
      <c r="GE79" s="413"/>
      <c r="GF79" s="413"/>
      <c r="GG79" s="413"/>
      <c r="GH79" s="414"/>
      <c r="GI79" s="1"/>
    </row>
    <row r="80" spans="1:191" hidden="1" outlineLevel="1" x14ac:dyDescent="0.75">
      <c r="A80" s="1"/>
      <c r="B80" s="1"/>
      <c r="C80" s="262" t="str">
        <f>IF($E80="custom",MonthlyCF!C80,"")</f>
        <v/>
      </c>
      <c r="D80" s="19" t="str">
        <f>IF($E80="custom",MonthlyCF!D80,"")</f>
        <v/>
      </c>
      <c r="E80" s="411" t="str">
        <f>MonthlyCF!K80</f>
        <v>Bell Curve</v>
      </c>
      <c r="F80" s="412">
        <f t="shared" si="24"/>
        <v>46053</v>
      </c>
      <c r="G80" s="412">
        <f t="shared" si="24"/>
        <v>46053</v>
      </c>
      <c r="H80" s="95">
        <f t="shared" si="25"/>
        <v>0</v>
      </c>
      <c r="I80" s="95" t="str">
        <f t="shared" si="26"/>
        <v/>
      </c>
      <c r="J80" s="413"/>
      <c r="K80" s="413"/>
      <c r="L80" s="413"/>
      <c r="M80" s="413"/>
      <c r="N80" s="413"/>
      <c r="O80" s="413"/>
      <c r="P80" s="413"/>
      <c r="Q80" s="413"/>
      <c r="R80" s="413"/>
      <c r="S80" s="413"/>
      <c r="T80" s="413"/>
      <c r="U80" s="413"/>
      <c r="V80" s="413"/>
      <c r="W80" s="413"/>
      <c r="X80" s="413"/>
      <c r="Y80" s="413"/>
      <c r="Z80" s="413"/>
      <c r="AA80" s="413"/>
      <c r="AB80" s="413"/>
      <c r="AC80" s="413"/>
      <c r="AD80" s="413"/>
      <c r="AE80" s="413"/>
      <c r="AF80" s="413"/>
      <c r="AG80" s="413"/>
      <c r="AH80" s="413"/>
      <c r="AI80" s="413"/>
      <c r="AJ80" s="413"/>
      <c r="AK80" s="413"/>
      <c r="AL80" s="413"/>
      <c r="AM80" s="413"/>
      <c r="AN80" s="413"/>
      <c r="AO80" s="413"/>
      <c r="AP80" s="413"/>
      <c r="AQ80" s="413"/>
      <c r="AR80" s="413"/>
      <c r="AS80" s="413"/>
      <c r="AT80" s="413"/>
      <c r="AU80" s="413"/>
      <c r="AV80" s="413"/>
      <c r="AW80" s="413"/>
      <c r="AX80" s="413"/>
      <c r="AY80" s="413"/>
      <c r="AZ80" s="413"/>
      <c r="BA80" s="413"/>
      <c r="BB80" s="413"/>
      <c r="BC80" s="413"/>
      <c r="BD80" s="413"/>
      <c r="BE80" s="413"/>
      <c r="BF80" s="413"/>
      <c r="BG80" s="413"/>
      <c r="BH80" s="413"/>
      <c r="BI80" s="413"/>
      <c r="BJ80" s="413"/>
      <c r="BK80" s="413"/>
      <c r="BL80" s="413"/>
      <c r="BM80" s="413"/>
      <c r="BN80" s="413"/>
      <c r="BO80" s="413"/>
      <c r="BP80" s="413"/>
      <c r="BQ80" s="413"/>
      <c r="BR80" s="413"/>
      <c r="BS80" s="413"/>
      <c r="BT80" s="413"/>
      <c r="BU80" s="413"/>
      <c r="BV80" s="413"/>
      <c r="BW80" s="413"/>
      <c r="BX80" s="413"/>
      <c r="BY80" s="413"/>
      <c r="BZ80" s="413"/>
      <c r="CA80" s="413"/>
      <c r="CB80" s="413"/>
      <c r="CC80" s="413"/>
      <c r="CD80" s="413"/>
      <c r="CE80" s="413"/>
      <c r="CF80" s="413"/>
      <c r="CG80" s="413"/>
      <c r="CH80" s="413"/>
      <c r="CI80" s="413"/>
      <c r="CJ80" s="413"/>
      <c r="CK80" s="413"/>
      <c r="CL80" s="413"/>
      <c r="CM80" s="413"/>
      <c r="CN80" s="413"/>
      <c r="CO80" s="413"/>
      <c r="CP80" s="413"/>
      <c r="CQ80" s="413"/>
      <c r="CR80" s="413"/>
      <c r="CS80" s="413"/>
      <c r="CT80" s="413"/>
      <c r="CU80" s="413"/>
      <c r="CV80" s="413"/>
      <c r="CW80" s="413"/>
      <c r="CX80" s="413"/>
      <c r="CY80" s="413"/>
      <c r="CZ80" s="413"/>
      <c r="DA80" s="413"/>
      <c r="DB80" s="413"/>
      <c r="DC80" s="413"/>
      <c r="DD80" s="413"/>
      <c r="DE80" s="413"/>
      <c r="DF80" s="413"/>
      <c r="DG80" s="413"/>
      <c r="DH80" s="413"/>
      <c r="DI80" s="413"/>
      <c r="DJ80" s="413"/>
      <c r="DK80" s="413"/>
      <c r="DL80" s="413"/>
      <c r="DM80" s="413"/>
      <c r="DN80" s="413"/>
      <c r="DO80" s="413"/>
      <c r="DP80" s="413"/>
      <c r="DQ80" s="413"/>
      <c r="DR80" s="413"/>
      <c r="DS80" s="413"/>
      <c r="DT80" s="413"/>
      <c r="DU80" s="413"/>
      <c r="DV80" s="413"/>
      <c r="DW80" s="413"/>
      <c r="DX80" s="413"/>
      <c r="DY80" s="413"/>
      <c r="DZ80" s="413"/>
      <c r="EA80" s="413"/>
      <c r="EB80" s="413"/>
      <c r="EC80" s="413"/>
      <c r="ED80" s="413"/>
      <c r="EE80" s="413"/>
      <c r="EF80" s="413"/>
      <c r="EG80" s="413"/>
      <c r="EH80" s="413"/>
      <c r="EI80" s="413"/>
      <c r="EJ80" s="413"/>
      <c r="EK80" s="413"/>
      <c r="EL80" s="413"/>
      <c r="EM80" s="413"/>
      <c r="EN80" s="413"/>
      <c r="EO80" s="413"/>
      <c r="EP80" s="413"/>
      <c r="EQ80" s="413"/>
      <c r="ER80" s="413"/>
      <c r="ES80" s="413"/>
      <c r="ET80" s="413"/>
      <c r="EU80" s="413"/>
      <c r="EV80" s="413"/>
      <c r="EW80" s="413"/>
      <c r="EX80" s="413"/>
      <c r="EY80" s="413"/>
      <c r="EZ80" s="413"/>
      <c r="FA80" s="413"/>
      <c r="FB80" s="413"/>
      <c r="FC80" s="413"/>
      <c r="FD80" s="413"/>
      <c r="FE80" s="413"/>
      <c r="FF80" s="413"/>
      <c r="FG80" s="413"/>
      <c r="FH80" s="413"/>
      <c r="FI80" s="413"/>
      <c r="FJ80" s="413"/>
      <c r="FK80" s="413"/>
      <c r="FL80" s="413"/>
      <c r="FM80" s="413"/>
      <c r="FN80" s="413"/>
      <c r="FO80" s="413"/>
      <c r="FP80" s="413"/>
      <c r="FQ80" s="413"/>
      <c r="FR80" s="413"/>
      <c r="FS80" s="413"/>
      <c r="FT80" s="413"/>
      <c r="FU80" s="413"/>
      <c r="FV80" s="413"/>
      <c r="FW80" s="413"/>
      <c r="FX80" s="413"/>
      <c r="FY80" s="413"/>
      <c r="FZ80" s="413"/>
      <c r="GA80" s="413"/>
      <c r="GB80" s="413"/>
      <c r="GC80" s="413"/>
      <c r="GD80" s="413"/>
      <c r="GE80" s="413"/>
      <c r="GF80" s="413"/>
      <c r="GG80" s="413"/>
      <c r="GH80" s="414"/>
      <c r="GI80" s="1"/>
    </row>
    <row r="81" spans="1:191" hidden="1" outlineLevel="1" x14ac:dyDescent="0.75">
      <c r="A81" s="1"/>
      <c r="B81" s="1"/>
      <c r="C81" s="262" t="str">
        <f>IF($E81="custom",MonthlyCF!C81,"")</f>
        <v/>
      </c>
      <c r="D81" s="19" t="str">
        <f>IF($E81="custom",MonthlyCF!D81,"")</f>
        <v/>
      </c>
      <c r="E81" s="411" t="str">
        <f>MonthlyCF!K81</f>
        <v>Bell Curve</v>
      </c>
      <c r="F81" s="412">
        <f t="shared" si="24"/>
        <v>46053</v>
      </c>
      <c r="G81" s="412">
        <f t="shared" si="24"/>
        <v>46053</v>
      </c>
      <c r="H81" s="95">
        <f t="shared" si="25"/>
        <v>0</v>
      </c>
      <c r="I81" s="95" t="str">
        <f t="shared" si="26"/>
        <v/>
      </c>
      <c r="J81" s="413"/>
      <c r="K81" s="413"/>
      <c r="L81" s="413"/>
      <c r="M81" s="413"/>
      <c r="N81" s="413"/>
      <c r="O81" s="413"/>
      <c r="P81" s="413"/>
      <c r="Q81" s="413"/>
      <c r="R81" s="413"/>
      <c r="S81" s="413"/>
      <c r="T81" s="413"/>
      <c r="U81" s="413"/>
      <c r="V81" s="413"/>
      <c r="W81" s="413"/>
      <c r="X81" s="413"/>
      <c r="Y81" s="413"/>
      <c r="Z81" s="413"/>
      <c r="AA81" s="413"/>
      <c r="AB81" s="413"/>
      <c r="AC81" s="413"/>
      <c r="AD81" s="413"/>
      <c r="AE81" s="413"/>
      <c r="AF81" s="413"/>
      <c r="AG81" s="413"/>
      <c r="AH81" s="413"/>
      <c r="AI81" s="413"/>
      <c r="AJ81" s="413"/>
      <c r="AK81" s="413"/>
      <c r="AL81" s="413"/>
      <c r="AM81" s="413"/>
      <c r="AN81" s="413"/>
      <c r="AO81" s="413"/>
      <c r="AP81" s="413"/>
      <c r="AQ81" s="413"/>
      <c r="AR81" s="413"/>
      <c r="AS81" s="413"/>
      <c r="AT81" s="413"/>
      <c r="AU81" s="413"/>
      <c r="AV81" s="413"/>
      <c r="AW81" s="413"/>
      <c r="AX81" s="413"/>
      <c r="AY81" s="413"/>
      <c r="AZ81" s="413"/>
      <c r="BA81" s="413"/>
      <c r="BB81" s="413"/>
      <c r="BC81" s="413"/>
      <c r="BD81" s="413"/>
      <c r="BE81" s="413"/>
      <c r="BF81" s="413"/>
      <c r="BG81" s="413"/>
      <c r="BH81" s="413"/>
      <c r="BI81" s="413"/>
      <c r="BJ81" s="413"/>
      <c r="BK81" s="413"/>
      <c r="BL81" s="413"/>
      <c r="BM81" s="413"/>
      <c r="BN81" s="413"/>
      <c r="BO81" s="413"/>
      <c r="BP81" s="413"/>
      <c r="BQ81" s="413"/>
      <c r="BR81" s="413"/>
      <c r="BS81" s="413"/>
      <c r="BT81" s="413"/>
      <c r="BU81" s="413"/>
      <c r="BV81" s="413"/>
      <c r="BW81" s="413"/>
      <c r="BX81" s="413"/>
      <c r="BY81" s="413"/>
      <c r="BZ81" s="413"/>
      <c r="CA81" s="413"/>
      <c r="CB81" s="413"/>
      <c r="CC81" s="413"/>
      <c r="CD81" s="413"/>
      <c r="CE81" s="413"/>
      <c r="CF81" s="413"/>
      <c r="CG81" s="413"/>
      <c r="CH81" s="413"/>
      <c r="CI81" s="413"/>
      <c r="CJ81" s="413"/>
      <c r="CK81" s="413"/>
      <c r="CL81" s="413"/>
      <c r="CM81" s="413"/>
      <c r="CN81" s="413"/>
      <c r="CO81" s="413"/>
      <c r="CP81" s="413"/>
      <c r="CQ81" s="413"/>
      <c r="CR81" s="413"/>
      <c r="CS81" s="413"/>
      <c r="CT81" s="413"/>
      <c r="CU81" s="413"/>
      <c r="CV81" s="413"/>
      <c r="CW81" s="413"/>
      <c r="CX81" s="413"/>
      <c r="CY81" s="413"/>
      <c r="CZ81" s="413"/>
      <c r="DA81" s="413"/>
      <c r="DB81" s="413"/>
      <c r="DC81" s="413"/>
      <c r="DD81" s="413"/>
      <c r="DE81" s="413"/>
      <c r="DF81" s="413"/>
      <c r="DG81" s="413"/>
      <c r="DH81" s="413"/>
      <c r="DI81" s="413"/>
      <c r="DJ81" s="413"/>
      <c r="DK81" s="413"/>
      <c r="DL81" s="413"/>
      <c r="DM81" s="413"/>
      <c r="DN81" s="413"/>
      <c r="DO81" s="413"/>
      <c r="DP81" s="413"/>
      <c r="DQ81" s="413"/>
      <c r="DR81" s="413"/>
      <c r="DS81" s="413"/>
      <c r="DT81" s="413"/>
      <c r="DU81" s="413"/>
      <c r="DV81" s="413"/>
      <c r="DW81" s="413"/>
      <c r="DX81" s="413"/>
      <c r="DY81" s="413"/>
      <c r="DZ81" s="413"/>
      <c r="EA81" s="413"/>
      <c r="EB81" s="413"/>
      <c r="EC81" s="413"/>
      <c r="ED81" s="413"/>
      <c r="EE81" s="413"/>
      <c r="EF81" s="413"/>
      <c r="EG81" s="413"/>
      <c r="EH81" s="413"/>
      <c r="EI81" s="413"/>
      <c r="EJ81" s="413"/>
      <c r="EK81" s="413"/>
      <c r="EL81" s="413"/>
      <c r="EM81" s="413"/>
      <c r="EN81" s="413"/>
      <c r="EO81" s="413"/>
      <c r="EP81" s="413"/>
      <c r="EQ81" s="413"/>
      <c r="ER81" s="413"/>
      <c r="ES81" s="413"/>
      <c r="ET81" s="413"/>
      <c r="EU81" s="413"/>
      <c r="EV81" s="413"/>
      <c r="EW81" s="413"/>
      <c r="EX81" s="413"/>
      <c r="EY81" s="413"/>
      <c r="EZ81" s="413"/>
      <c r="FA81" s="413"/>
      <c r="FB81" s="413"/>
      <c r="FC81" s="413"/>
      <c r="FD81" s="413"/>
      <c r="FE81" s="413"/>
      <c r="FF81" s="413"/>
      <c r="FG81" s="413"/>
      <c r="FH81" s="413"/>
      <c r="FI81" s="413"/>
      <c r="FJ81" s="413"/>
      <c r="FK81" s="413"/>
      <c r="FL81" s="413"/>
      <c r="FM81" s="413"/>
      <c r="FN81" s="413"/>
      <c r="FO81" s="413"/>
      <c r="FP81" s="413"/>
      <c r="FQ81" s="413"/>
      <c r="FR81" s="413"/>
      <c r="FS81" s="413"/>
      <c r="FT81" s="413"/>
      <c r="FU81" s="413"/>
      <c r="FV81" s="413"/>
      <c r="FW81" s="413"/>
      <c r="FX81" s="413"/>
      <c r="FY81" s="413"/>
      <c r="FZ81" s="413"/>
      <c r="GA81" s="413"/>
      <c r="GB81" s="413"/>
      <c r="GC81" s="413"/>
      <c r="GD81" s="413"/>
      <c r="GE81" s="413"/>
      <c r="GF81" s="413"/>
      <c r="GG81" s="413"/>
      <c r="GH81" s="414"/>
      <c r="GI81" s="1"/>
    </row>
    <row r="82" spans="1:191" hidden="1" outlineLevel="1" x14ac:dyDescent="0.75">
      <c r="A82" s="1"/>
      <c r="B82" s="1"/>
      <c r="C82" s="262" t="str">
        <f>IF($E82="custom",MonthlyCF!C82,"")</f>
        <v/>
      </c>
      <c r="D82" s="19" t="str">
        <f>IF($E82="custom",MonthlyCF!D82,"")</f>
        <v/>
      </c>
      <c r="E82" s="411" t="str">
        <f>MonthlyCF!K82</f>
        <v>Bell Curve</v>
      </c>
      <c r="F82" s="412">
        <f t="shared" si="24"/>
        <v>46053</v>
      </c>
      <c r="G82" s="412">
        <f t="shared" si="24"/>
        <v>46053</v>
      </c>
      <c r="H82" s="95">
        <f t="shared" si="25"/>
        <v>0</v>
      </c>
      <c r="I82" s="95" t="str">
        <f t="shared" si="26"/>
        <v/>
      </c>
      <c r="J82" s="413"/>
      <c r="K82" s="413"/>
      <c r="L82" s="413"/>
      <c r="M82" s="413"/>
      <c r="N82" s="413"/>
      <c r="O82" s="413"/>
      <c r="P82" s="413"/>
      <c r="Q82" s="413"/>
      <c r="R82" s="413"/>
      <c r="S82" s="413"/>
      <c r="T82" s="413"/>
      <c r="U82" s="413"/>
      <c r="V82" s="413"/>
      <c r="W82" s="413"/>
      <c r="X82" s="413"/>
      <c r="Y82" s="413"/>
      <c r="Z82" s="413"/>
      <c r="AA82" s="413"/>
      <c r="AB82" s="413"/>
      <c r="AC82" s="413"/>
      <c r="AD82" s="413"/>
      <c r="AE82" s="413"/>
      <c r="AF82" s="413"/>
      <c r="AG82" s="413"/>
      <c r="AH82" s="413"/>
      <c r="AI82" s="413"/>
      <c r="AJ82" s="413"/>
      <c r="AK82" s="413"/>
      <c r="AL82" s="413"/>
      <c r="AM82" s="413"/>
      <c r="AN82" s="413"/>
      <c r="AO82" s="413"/>
      <c r="AP82" s="413"/>
      <c r="AQ82" s="413"/>
      <c r="AR82" s="413"/>
      <c r="AS82" s="413"/>
      <c r="AT82" s="413"/>
      <c r="AU82" s="413"/>
      <c r="AV82" s="413"/>
      <c r="AW82" s="413"/>
      <c r="AX82" s="413"/>
      <c r="AY82" s="413"/>
      <c r="AZ82" s="413"/>
      <c r="BA82" s="413"/>
      <c r="BB82" s="413"/>
      <c r="BC82" s="413"/>
      <c r="BD82" s="413"/>
      <c r="BE82" s="413"/>
      <c r="BF82" s="413"/>
      <c r="BG82" s="413"/>
      <c r="BH82" s="413"/>
      <c r="BI82" s="413"/>
      <c r="BJ82" s="413"/>
      <c r="BK82" s="413"/>
      <c r="BL82" s="413"/>
      <c r="BM82" s="413"/>
      <c r="BN82" s="413"/>
      <c r="BO82" s="413"/>
      <c r="BP82" s="413"/>
      <c r="BQ82" s="413"/>
      <c r="BR82" s="413"/>
      <c r="BS82" s="413"/>
      <c r="BT82" s="413"/>
      <c r="BU82" s="413"/>
      <c r="BV82" s="413"/>
      <c r="BW82" s="413"/>
      <c r="BX82" s="413"/>
      <c r="BY82" s="413"/>
      <c r="BZ82" s="413"/>
      <c r="CA82" s="413"/>
      <c r="CB82" s="413"/>
      <c r="CC82" s="413"/>
      <c r="CD82" s="413"/>
      <c r="CE82" s="413"/>
      <c r="CF82" s="413"/>
      <c r="CG82" s="413"/>
      <c r="CH82" s="413"/>
      <c r="CI82" s="413"/>
      <c r="CJ82" s="413"/>
      <c r="CK82" s="413"/>
      <c r="CL82" s="413"/>
      <c r="CM82" s="413"/>
      <c r="CN82" s="413"/>
      <c r="CO82" s="413"/>
      <c r="CP82" s="413"/>
      <c r="CQ82" s="413"/>
      <c r="CR82" s="413"/>
      <c r="CS82" s="413"/>
      <c r="CT82" s="413"/>
      <c r="CU82" s="413"/>
      <c r="CV82" s="413"/>
      <c r="CW82" s="413"/>
      <c r="CX82" s="413"/>
      <c r="CY82" s="413"/>
      <c r="CZ82" s="413"/>
      <c r="DA82" s="413"/>
      <c r="DB82" s="413"/>
      <c r="DC82" s="413"/>
      <c r="DD82" s="413"/>
      <c r="DE82" s="413"/>
      <c r="DF82" s="413"/>
      <c r="DG82" s="413"/>
      <c r="DH82" s="413"/>
      <c r="DI82" s="413"/>
      <c r="DJ82" s="413"/>
      <c r="DK82" s="413"/>
      <c r="DL82" s="413"/>
      <c r="DM82" s="413"/>
      <c r="DN82" s="413"/>
      <c r="DO82" s="413"/>
      <c r="DP82" s="413"/>
      <c r="DQ82" s="413"/>
      <c r="DR82" s="413"/>
      <c r="DS82" s="413"/>
      <c r="DT82" s="413"/>
      <c r="DU82" s="413"/>
      <c r="DV82" s="413"/>
      <c r="DW82" s="413"/>
      <c r="DX82" s="413"/>
      <c r="DY82" s="413"/>
      <c r="DZ82" s="413"/>
      <c r="EA82" s="413"/>
      <c r="EB82" s="413"/>
      <c r="EC82" s="413"/>
      <c r="ED82" s="413"/>
      <c r="EE82" s="413"/>
      <c r="EF82" s="413"/>
      <c r="EG82" s="413"/>
      <c r="EH82" s="413"/>
      <c r="EI82" s="413"/>
      <c r="EJ82" s="413"/>
      <c r="EK82" s="413"/>
      <c r="EL82" s="413"/>
      <c r="EM82" s="413"/>
      <c r="EN82" s="413"/>
      <c r="EO82" s="413"/>
      <c r="EP82" s="413"/>
      <c r="EQ82" s="413"/>
      <c r="ER82" s="413"/>
      <c r="ES82" s="413"/>
      <c r="ET82" s="413"/>
      <c r="EU82" s="413"/>
      <c r="EV82" s="413"/>
      <c r="EW82" s="413"/>
      <c r="EX82" s="413"/>
      <c r="EY82" s="413"/>
      <c r="EZ82" s="413"/>
      <c r="FA82" s="413"/>
      <c r="FB82" s="413"/>
      <c r="FC82" s="413"/>
      <c r="FD82" s="413"/>
      <c r="FE82" s="413"/>
      <c r="FF82" s="413"/>
      <c r="FG82" s="413"/>
      <c r="FH82" s="413"/>
      <c r="FI82" s="413"/>
      <c r="FJ82" s="413"/>
      <c r="FK82" s="413"/>
      <c r="FL82" s="413"/>
      <c r="FM82" s="413"/>
      <c r="FN82" s="413"/>
      <c r="FO82" s="413"/>
      <c r="FP82" s="413"/>
      <c r="FQ82" s="413"/>
      <c r="FR82" s="413"/>
      <c r="FS82" s="413"/>
      <c r="FT82" s="413"/>
      <c r="FU82" s="413"/>
      <c r="FV82" s="413"/>
      <c r="FW82" s="413"/>
      <c r="FX82" s="413"/>
      <c r="FY82" s="413"/>
      <c r="FZ82" s="413"/>
      <c r="GA82" s="413"/>
      <c r="GB82" s="413"/>
      <c r="GC82" s="413"/>
      <c r="GD82" s="413"/>
      <c r="GE82" s="413"/>
      <c r="GF82" s="413"/>
      <c r="GG82" s="413"/>
      <c r="GH82" s="414"/>
      <c r="GI82" s="1"/>
    </row>
    <row r="83" spans="1:191" hidden="1" outlineLevel="1" x14ac:dyDescent="0.75">
      <c r="A83" s="1"/>
      <c r="B83" s="1"/>
      <c r="C83" s="262" t="str">
        <f>IF($E83="custom",MonthlyCF!C83,"")</f>
        <v/>
      </c>
      <c r="D83" s="19" t="str">
        <f>IF($E83="custom",MonthlyCF!D83,"")</f>
        <v/>
      </c>
      <c r="E83" s="411" t="str">
        <f>MonthlyCF!K83</f>
        <v>Bell Curve</v>
      </c>
      <c r="F83" s="412">
        <f t="shared" si="24"/>
        <v>46053</v>
      </c>
      <c r="G83" s="412">
        <f t="shared" si="24"/>
        <v>46053</v>
      </c>
      <c r="H83" s="95">
        <f t="shared" si="25"/>
        <v>0</v>
      </c>
      <c r="I83" s="95" t="str">
        <f t="shared" si="26"/>
        <v/>
      </c>
      <c r="J83" s="413"/>
      <c r="K83" s="413"/>
      <c r="L83" s="413"/>
      <c r="M83" s="413"/>
      <c r="N83" s="413"/>
      <c r="O83" s="413"/>
      <c r="P83" s="413"/>
      <c r="Q83" s="413"/>
      <c r="R83" s="413"/>
      <c r="S83" s="413"/>
      <c r="T83" s="413"/>
      <c r="U83" s="413"/>
      <c r="V83" s="413"/>
      <c r="W83" s="413"/>
      <c r="X83" s="413"/>
      <c r="Y83" s="413"/>
      <c r="Z83" s="413"/>
      <c r="AA83" s="413"/>
      <c r="AB83" s="413"/>
      <c r="AC83" s="413"/>
      <c r="AD83" s="413"/>
      <c r="AE83" s="413"/>
      <c r="AF83" s="413"/>
      <c r="AG83" s="413"/>
      <c r="AH83" s="413"/>
      <c r="AI83" s="413"/>
      <c r="AJ83" s="413"/>
      <c r="AK83" s="413"/>
      <c r="AL83" s="413"/>
      <c r="AM83" s="413"/>
      <c r="AN83" s="413"/>
      <c r="AO83" s="413"/>
      <c r="AP83" s="413"/>
      <c r="AQ83" s="413"/>
      <c r="AR83" s="413"/>
      <c r="AS83" s="413"/>
      <c r="AT83" s="413"/>
      <c r="AU83" s="413"/>
      <c r="AV83" s="413"/>
      <c r="AW83" s="413"/>
      <c r="AX83" s="413"/>
      <c r="AY83" s="413"/>
      <c r="AZ83" s="413"/>
      <c r="BA83" s="413"/>
      <c r="BB83" s="413"/>
      <c r="BC83" s="413"/>
      <c r="BD83" s="413"/>
      <c r="BE83" s="413"/>
      <c r="BF83" s="413"/>
      <c r="BG83" s="413"/>
      <c r="BH83" s="413"/>
      <c r="BI83" s="413"/>
      <c r="BJ83" s="413"/>
      <c r="BK83" s="413"/>
      <c r="BL83" s="413"/>
      <c r="BM83" s="413"/>
      <c r="BN83" s="413"/>
      <c r="BO83" s="413"/>
      <c r="BP83" s="413"/>
      <c r="BQ83" s="413"/>
      <c r="BR83" s="413"/>
      <c r="BS83" s="413"/>
      <c r="BT83" s="413"/>
      <c r="BU83" s="413"/>
      <c r="BV83" s="413"/>
      <c r="BW83" s="413"/>
      <c r="BX83" s="413"/>
      <c r="BY83" s="413"/>
      <c r="BZ83" s="413"/>
      <c r="CA83" s="413"/>
      <c r="CB83" s="413"/>
      <c r="CC83" s="413"/>
      <c r="CD83" s="413"/>
      <c r="CE83" s="413"/>
      <c r="CF83" s="413"/>
      <c r="CG83" s="413"/>
      <c r="CH83" s="413"/>
      <c r="CI83" s="413"/>
      <c r="CJ83" s="413"/>
      <c r="CK83" s="413"/>
      <c r="CL83" s="413"/>
      <c r="CM83" s="413"/>
      <c r="CN83" s="413"/>
      <c r="CO83" s="413"/>
      <c r="CP83" s="413"/>
      <c r="CQ83" s="413"/>
      <c r="CR83" s="413"/>
      <c r="CS83" s="413"/>
      <c r="CT83" s="413"/>
      <c r="CU83" s="413"/>
      <c r="CV83" s="413"/>
      <c r="CW83" s="413"/>
      <c r="CX83" s="413"/>
      <c r="CY83" s="413"/>
      <c r="CZ83" s="413"/>
      <c r="DA83" s="413"/>
      <c r="DB83" s="413"/>
      <c r="DC83" s="413"/>
      <c r="DD83" s="413"/>
      <c r="DE83" s="413"/>
      <c r="DF83" s="413"/>
      <c r="DG83" s="413"/>
      <c r="DH83" s="413"/>
      <c r="DI83" s="413"/>
      <c r="DJ83" s="413"/>
      <c r="DK83" s="413"/>
      <c r="DL83" s="413"/>
      <c r="DM83" s="413"/>
      <c r="DN83" s="413"/>
      <c r="DO83" s="413"/>
      <c r="DP83" s="413"/>
      <c r="DQ83" s="413"/>
      <c r="DR83" s="413"/>
      <c r="DS83" s="413"/>
      <c r="DT83" s="413"/>
      <c r="DU83" s="413"/>
      <c r="DV83" s="413"/>
      <c r="DW83" s="413"/>
      <c r="DX83" s="413"/>
      <c r="DY83" s="413"/>
      <c r="DZ83" s="413"/>
      <c r="EA83" s="413"/>
      <c r="EB83" s="413"/>
      <c r="EC83" s="413"/>
      <c r="ED83" s="413"/>
      <c r="EE83" s="413"/>
      <c r="EF83" s="413"/>
      <c r="EG83" s="413"/>
      <c r="EH83" s="413"/>
      <c r="EI83" s="413"/>
      <c r="EJ83" s="413"/>
      <c r="EK83" s="413"/>
      <c r="EL83" s="413"/>
      <c r="EM83" s="413"/>
      <c r="EN83" s="413"/>
      <c r="EO83" s="413"/>
      <c r="EP83" s="413"/>
      <c r="EQ83" s="413"/>
      <c r="ER83" s="413"/>
      <c r="ES83" s="413"/>
      <c r="ET83" s="413"/>
      <c r="EU83" s="413"/>
      <c r="EV83" s="413"/>
      <c r="EW83" s="413"/>
      <c r="EX83" s="413"/>
      <c r="EY83" s="413"/>
      <c r="EZ83" s="413"/>
      <c r="FA83" s="413"/>
      <c r="FB83" s="413"/>
      <c r="FC83" s="413"/>
      <c r="FD83" s="413"/>
      <c r="FE83" s="413"/>
      <c r="FF83" s="413"/>
      <c r="FG83" s="413"/>
      <c r="FH83" s="413"/>
      <c r="FI83" s="413"/>
      <c r="FJ83" s="413"/>
      <c r="FK83" s="413"/>
      <c r="FL83" s="413"/>
      <c r="FM83" s="413"/>
      <c r="FN83" s="413"/>
      <c r="FO83" s="413"/>
      <c r="FP83" s="413"/>
      <c r="FQ83" s="413"/>
      <c r="FR83" s="413"/>
      <c r="FS83" s="413"/>
      <c r="FT83" s="413"/>
      <c r="FU83" s="413"/>
      <c r="FV83" s="413"/>
      <c r="FW83" s="413"/>
      <c r="FX83" s="413"/>
      <c r="FY83" s="413"/>
      <c r="FZ83" s="413"/>
      <c r="GA83" s="413"/>
      <c r="GB83" s="413"/>
      <c r="GC83" s="413"/>
      <c r="GD83" s="413"/>
      <c r="GE83" s="413"/>
      <c r="GF83" s="413"/>
      <c r="GG83" s="413"/>
      <c r="GH83" s="414"/>
      <c r="GI83" s="1"/>
    </row>
    <row r="84" spans="1:191" hidden="1" outlineLevel="1" x14ac:dyDescent="0.75">
      <c r="A84" s="1"/>
      <c r="B84" s="1"/>
      <c r="C84" s="262" t="str">
        <f>IF($E84="custom",MonthlyCF!C84,"")</f>
        <v/>
      </c>
      <c r="D84" s="19" t="str">
        <f>IF($E84="custom",MonthlyCF!D84,"")</f>
        <v/>
      </c>
      <c r="E84" s="411" t="str">
        <f>MonthlyCF!K84</f>
        <v>Bell Curve</v>
      </c>
      <c r="F84" s="412">
        <f t="shared" si="24"/>
        <v>46053</v>
      </c>
      <c r="G84" s="412">
        <f t="shared" si="24"/>
        <v>46053</v>
      </c>
      <c r="H84" s="95">
        <f t="shared" si="25"/>
        <v>0</v>
      </c>
      <c r="I84" s="95" t="str">
        <f t="shared" si="26"/>
        <v/>
      </c>
      <c r="J84" s="413"/>
      <c r="K84" s="413"/>
      <c r="L84" s="413"/>
      <c r="M84" s="413"/>
      <c r="N84" s="413"/>
      <c r="O84" s="413"/>
      <c r="P84" s="413"/>
      <c r="Q84" s="413"/>
      <c r="R84" s="413"/>
      <c r="S84" s="413"/>
      <c r="T84" s="413"/>
      <c r="U84" s="413"/>
      <c r="V84" s="413"/>
      <c r="W84" s="413"/>
      <c r="X84" s="413"/>
      <c r="Y84" s="413"/>
      <c r="Z84" s="413"/>
      <c r="AA84" s="413"/>
      <c r="AB84" s="413"/>
      <c r="AC84" s="413"/>
      <c r="AD84" s="413"/>
      <c r="AE84" s="413"/>
      <c r="AF84" s="413"/>
      <c r="AG84" s="413"/>
      <c r="AH84" s="413"/>
      <c r="AI84" s="413"/>
      <c r="AJ84" s="413"/>
      <c r="AK84" s="413"/>
      <c r="AL84" s="413"/>
      <c r="AM84" s="413"/>
      <c r="AN84" s="413"/>
      <c r="AO84" s="413"/>
      <c r="AP84" s="413"/>
      <c r="AQ84" s="413"/>
      <c r="AR84" s="413"/>
      <c r="AS84" s="413"/>
      <c r="AT84" s="413"/>
      <c r="AU84" s="413"/>
      <c r="AV84" s="413"/>
      <c r="AW84" s="413"/>
      <c r="AX84" s="413"/>
      <c r="AY84" s="413"/>
      <c r="AZ84" s="413"/>
      <c r="BA84" s="413"/>
      <c r="BB84" s="413"/>
      <c r="BC84" s="413"/>
      <c r="BD84" s="413"/>
      <c r="BE84" s="413"/>
      <c r="BF84" s="413"/>
      <c r="BG84" s="413"/>
      <c r="BH84" s="413"/>
      <c r="BI84" s="413"/>
      <c r="BJ84" s="413"/>
      <c r="BK84" s="413"/>
      <c r="BL84" s="413"/>
      <c r="BM84" s="413"/>
      <c r="BN84" s="413"/>
      <c r="BO84" s="413"/>
      <c r="BP84" s="413"/>
      <c r="BQ84" s="413"/>
      <c r="BR84" s="413"/>
      <c r="BS84" s="413"/>
      <c r="BT84" s="413"/>
      <c r="BU84" s="413"/>
      <c r="BV84" s="413"/>
      <c r="BW84" s="413"/>
      <c r="BX84" s="413"/>
      <c r="BY84" s="413"/>
      <c r="BZ84" s="413"/>
      <c r="CA84" s="413"/>
      <c r="CB84" s="413"/>
      <c r="CC84" s="413"/>
      <c r="CD84" s="413"/>
      <c r="CE84" s="413"/>
      <c r="CF84" s="413"/>
      <c r="CG84" s="413"/>
      <c r="CH84" s="413"/>
      <c r="CI84" s="413"/>
      <c r="CJ84" s="413"/>
      <c r="CK84" s="413"/>
      <c r="CL84" s="413"/>
      <c r="CM84" s="413"/>
      <c r="CN84" s="413"/>
      <c r="CO84" s="413"/>
      <c r="CP84" s="413"/>
      <c r="CQ84" s="413"/>
      <c r="CR84" s="413"/>
      <c r="CS84" s="413"/>
      <c r="CT84" s="413"/>
      <c r="CU84" s="413"/>
      <c r="CV84" s="413"/>
      <c r="CW84" s="413"/>
      <c r="CX84" s="413"/>
      <c r="CY84" s="413"/>
      <c r="CZ84" s="413"/>
      <c r="DA84" s="413"/>
      <c r="DB84" s="413"/>
      <c r="DC84" s="413"/>
      <c r="DD84" s="413"/>
      <c r="DE84" s="413"/>
      <c r="DF84" s="413"/>
      <c r="DG84" s="413"/>
      <c r="DH84" s="413"/>
      <c r="DI84" s="413"/>
      <c r="DJ84" s="413"/>
      <c r="DK84" s="413"/>
      <c r="DL84" s="413"/>
      <c r="DM84" s="413"/>
      <c r="DN84" s="413"/>
      <c r="DO84" s="413"/>
      <c r="DP84" s="413"/>
      <c r="DQ84" s="413"/>
      <c r="DR84" s="413"/>
      <c r="DS84" s="413"/>
      <c r="DT84" s="413"/>
      <c r="DU84" s="413"/>
      <c r="DV84" s="413"/>
      <c r="DW84" s="413"/>
      <c r="DX84" s="413"/>
      <c r="DY84" s="413"/>
      <c r="DZ84" s="413"/>
      <c r="EA84" s="413"/>
      <c r="EB84" s="413"/>
      <c r="EC84" s="413"/>
      <c r="ED84" s="413"/>
      <c r="EE84" s="413"/>
      <c r="EF84" s="413"/>
      <c r="EG84" s="413"/>
      <c r="EH84" s="413"/>
      <c r="EI84" s="413"/>
      <c r="EJ84" s="413"/>
      <c r="EK84" s="413"/>
      <c r="EL84" s="413"/>
      <c r="EM84" s="413"/>
      <c r="EN84" s="413"/>
      <c r="EO84" s="413"/>
      <c r="EP84" s="413"/>
      <c r="EQ84" s="413"/>
      <c r="ER84" s="413"/>
      <c r="ES84" s="413"/>
      <c r="ET84" s="413"/>
      <c r="EU84" s="413"/>
      <c r="EV84" s="413"/>
      <c r="EW84" s="413"/>
      <c r="EX84" s="413"/>
      <c r="EY84" s="413"/>
      <c r="EZ84" s="413"/>
      <c r="FA84" s="413"/>
      <c r="FB84" s="413"/>
      <c r="FC84" s="413"/>
      <c r="FD84" s="413"/>
      <c r="FE84" s="413"/>
      <c r="FF84" s="413"/>
      <c r="FG84" s="413"/>
      <c r="FH84" s="413"/>
      <c r="FI84" s="413"/>
      <c r="FJ84" s="413"/>
      <c r="FK84" s="413"/>
      <c r="FL84" s="413"/>
      <c r="FM84" s="413"/>
      <c r="FN84" s="413"/>
      <c r="FO84" s="413"/>
      <c r="FP84" s="413"/>
      <c r="FQ84" s="413"/>
      <c r="FR84" s="413"/>
      <c r="FS84" s="413"/>
      <c r="FT84" s="413"/>
      <c r="FU84" s="413"/>
      <c r="FV84" s="413"/>
      <c r="FW84" s="413"/>
      <c r="FX84" s="413"/>
      <c r="FY84" s="413"/>
      <c r="FZ84" s="413"/>
      <c r="GA84" s="413"/>
      <c r="GB84" s="413"/>
      <c r="GC84" s="413"/>
      <c r="GD84" s="413"/>
      <c r="GE84" s="413"/>
      <c r="GF84" s="413"/>
      <c r="GG84" s="413"/>
      <c r="GH84" s="414"/>
      <c r="GI84" s="1"/>
    </row>
    <row r="85" spans="1:191" hidden="1" outlineLevel="1" x14ac:dyDescent="0.75">
      <c r="A85" s="1"/>
      <c r="B85" s="1"/>
      <c r="C85" s="262" t="str">
        <f>IF($E85="custom",MonthlyCF!C85,"")</f>
        <v/>
      </c>
      <c r="D85" s="19" t="str">
        <f>IF($E85="custom",MonthlyCF!D85,"")</f>
        <v/>
      </c>
      <c r="E85" s="411" t="str">
        <f>MonthlyCF!K85</f>
        <v>Bell Curve</v>
      </c>
      <c r="F85" s="412">
        <f t="shared" si="24"/>
        <v>46053</v>
      </c>
      <c r="G85" s="412">
        <f t="shared" si="24"/>
        <v>46053</v>
      </c>
      <c r="H85" s="95">
        <f t="shared" si="25"/>
        <v>0</v>
      </c>
      <c r="I85" s="95" t="str">
        <f t="shared" si="26"/>
        <v/>
      </c>
      <c r="J85" s="413"/>
      <c r="K85" s="413"/>
      <c r="L85" s="413"/>
      <c r="M85" s="413"/>
      <c r="N85" s="413"/>
      <c r="O85" s="413"/>
      <c r="P85" s="413"/>
      <c r="Q85" s="413"/>
      <c r="R85" s="413"/>
      <c r="S85" s="413"/>
      <c r="T85" s="413"/>
      <c r="U85" s="413"/>
      <c r="V85" s="413"/>
      <c r="W85" s="413"/>
      <c r="X85" s="413"/>
      <c r="Y85" s="413"/>
      <c r="Z85" s="413"/>
      <c r="AA85" s="413"/>
      <c r="AB85" s="413"/>
      <c r="AC85" s="413"/>
      <c r="AD85" s="413"/>
      <c r="AE85" s="413"/>
      <c r="AF85" s="413"/>
      <c r="AG85" s="413"/>
      <c r="AH85" s="413"/>
      <c r="AI85" s="413"/>
      <c r="AJ85" s="413"/>
      <c r="AK85" s="413"/>
      <c r="AL85" s="413"/>
      <c r="AM85" s="413"/>
      <c r="AN85" s="413"/>
      <c r="AO85" s="413"/>
      <c r="AP85" s="413"/>
      <c r="AQ85" s="413"/>
      <c r="AR85" s="413"/>
      <c r="AS85" s="413"/>
      <c r="AT85" s="413"/>
      <c r="AU85" s="413"/>
      <c r="AV85" s="413"/>
      <c r="AW85" s="413"/>
      <c r="AX85" s="413"/>
      <c r="AY85" s="413"/>
      <c r="AZ85" s="413"/>
      <c r="BA85" s="413"/>
      <c r="BB85" s="413"/>
      <c r="BC85" s="413"/>
      <c r="BD85" s="413"/>
      <c r="BE85" s="413"/>
      <c r="BF85" s="413"/>
      <c r="BG85" s="413"/>
      <c r="BH85" s="413"/>
      <c r="BI85" s="413"/>
      <c r="BJ85" s="413"/>
      <c r="BK85" s="413"/>
      <c r="BL85" s="413"/>
      <c r="BM85" s="413"/>
      <c r="BN85" s="413"/>
      <c r="BO85" s="413"/>
      <c r="BP85" s="413"/>
      <c r="BQ85" s="413"/>
      <c r="BR85" s="413"/>
      <c r="BS85" s="413"/>
      <c r="BT85" s="413"/>
      <c r="BU85" s="413"/>
      <c r="BV85" s="413"/>
      <c r="BW85" s="413"/>
      <c r="BX85" s="413"/>
      <c r="BY85" s="413"/>
      <c r="BZ85" s="413"/>
      <c r="CA85" s="413"/>
      <c r="CB85" s="413"/>
      <c r="CC85" s="413"/>
      <c r="CD85" s="413"/>
      <c r="CE85" s="413"/>
      <c r="CF85" s="413"/>
      <c r="CG85" s="413"/>
      <c r="CH85" s="413"/>
      <c r="CI85" s="413"/>
      <c r="CJ85" s="413"/>
      <c r="CK85" s="413"/>
      <c r="CL85" s="413"/>
      <c r="CM85" s="413"/>
      <c r="CN85" s="413"/>
      <c r="CO85" s="413"/>
      <c r="CP85" s="413"/>
      <c r="CQ85" s="413"/>
      <c r="CR85" s="413"/>
      <c r="CS85" s="413"/>
      <c r="CT85" s="413"/>
      <c r="CU85" s="413"/>
      <c r="CV85" s="413"/>
      <c r="CW85" s="413"/>
      <c r="CX85" s="413"/>
      <c r="CY85" s="413"/>
      <c r="CZ85" s="413"/>
      <c r="DA85" s="413"/>
      <c r="DB85" s="413"/>
      <c r="DC85" s="413"/>
      <c r="DD85" s="413"/>
      <c r="DE85" s="413"/>
      <c r="DF85" s="413"/>
      <c r="DG85" s="413"/>
      <c r="DH85" s="413"/>
      <c r="DI85" s="413"/>
      <c r="DJ85" s="413"/>
      <c r="DK85" s="413"/>
      <c r="DL85" s="413"/>
      <c r="DM85" s="413"/>
      <c r="DN85" s="413"/>
      <c r="DO85" s="413"/>
      <c r="DP85" s="413"/>
      <c r="DQ85" s="413"/>
      <c r="DR85" s="413"/>
      <c r="DS85" s="413"/>
      <c r="DT85" s="413"/>
      <c r="DU85" s="413"/>
      <c r="DV85" s="413"/>
      <c r="DW85" s="413"/>
      <c r="DX85" s="413"/>
      <c r="DY85" s="413"/>
      <c r="DZ85" s="413"/>
      <c r="EA85" s="413"/>
      <c r="EB85" s="413"/>
      <c r="EC85" s="413"/>
      <c r="ED85" s="413"/>
      <c r="EE85" s="413"/>
      <c r="EF85" s="413"/>
      <c r="EG85" s="413"/>
      <c r="EH85" s="413"/>
      <c r="EI85" s="413"/>
      <c r="EJ85" s="413"/>
      <c r="EK85" s="413"/>
      <c r="EL85" s="413"/>
      <c r="EM85" s="413"/>
      <c r="EN85" s="413"/>
      <c r="EO85" s="413"/>
      <c r="EP85" s="413"/>
      <c r="EQ85" s="413"/>
      <c r="ER85" s="413"/>
      <c r="ES85" s="413"/>
      <c r="ET85" s="413"/>
      <c r="EU85" s="413"/>
      <c r="EV85" s="413"/>
      <c r="EW85" s="413"/>
      <c r="EX85" s="413"/>
      <c r="EY85" s="413"/>
      <c r="EZ85" s="413"/>
      <c r="FA85" s="413"/>
      <c r="FB85" s="413"/>
      <c r="FC85" s="413"/>
      <c r="FD85" s="413"/>
      <c r="FE85" s="413"/>
      <c r="FF85" s="413"/>
      <c r="FG85" s="413"/>
      <c r="FH85" s="413"/>
      <c r="FI85" s="413"/>
      <c r="FJ85" s="413"/>
      <c r="FK85" s="413"/>
      <c r="FL85" s="413"/>
      <c r="FM85" s="413"/>
      <c r="FN85" s="413"/>
      <c r="FO85" s="413"/>
      <c r="FP85" s="413"/>
      <c r="FQ85" s="413"/>
      <c r="FR85" s="413"/>
      <c r="FS85" s="413"/>
      <c r="FT85" s="413"/>
      <c r="FU85" s="413"/>
      <c r="FV85" s="413"/>
      <c r="FW85" s="413"/>
      <c r="FX85" s="413"/>
      <c r="FY85" s="413"/>
      <c r="FZ85" s="413"/>
      <c r="GA85" s="413"/>
      <c r="GB85" s="413"/>
      <c r="GC85" s="413"/>
      <c r="GD85" s="413"/>
      <c r="GE85" s="413"/>
      <c r="GF85" s="413"/>
      <c r="GG85" s="413"/>
      <c r="GH85" s="414"/>
      <c r="GI85" s="1"/>
    </row>
    <row r="86" spans="1:191" hidden="1" outlineLevel="1" x14ac:dyDescent="0.75">
      <c r="A86" s="1"/>
      <c r="B86" s="1"/>
      <c r="C86" s="262" t="str">
        <f>IF($E86="custom",MonthlyCF!C86,"")</f>
        <v/>
      </c>
      <c r="D86" s="19" t="str">
        <f>IF($E86="custom",MonthlyCF!D86,"")</f>
        <v/>
      </c>
      <c r="E86" s="411" t="str">
        <f>MonthlyCF!K86</f>
        <v>Bell Curve</v>
      </c>
      <c r="F86" s="412">
        <f t="shared" si="24"/>
        <v>46053</v>
      </c>
      <c r="G86" s="412">
        <f t="shared" si="24"/>
        <v>46053</v>
      </c>
      <c r="H86" s="95">
        <f t="shared" si="25"/>
        <v>0</v>
      </c>
      <c r="I86" s="95" t="str">
        <f t="shared" si="26"/>
        <v/>
      </c>
      <c r="J86" s="413"/>
      <c r="K86" s="413"/>
      <c r="L86" s="413"/>
      <c r="M86" s="413"/>
      <c r="N86" s="413"/>
      <c r="O86" s="413"/>
      <c r="P86" s="413"/>
      <c r="Q86" s="413"/>
      <c r="R86" s="413"/>
      <c r="S86" s="413"/>
      <c r="T86" s="413"/>
      <c r="U86" s="413"/>
      <c r="V86" s="413"/>
      <c r="W86" s="413"/>
      <c r="X86" s="413"/>
      <c r="Y86" s="413"/>
      <c r="Z86" s="413"/>
      <c r="AA86" s="413"/>
      <c r="AB86" s="413"/>
      <c r="AC86" s="413"/>
      <c r="AD86" s="413"/>
      <c r="AE86" s="413"/>
      <c r="AF86" s="413"/>
      <c r="AG86" s="413"/>
      <c r="AH86" s="413"/>
      <c r="AI86" s="413"/>
      <c r="AJ86" s="413"/>
      <c r="AK86" s="413"/>
      <c r="AL86" s="413"/>
      <c r="AM86" s="413"/>
      <c r="AN86" s="413"/>
      <c r="AO86" s="413"/>
      <c r="AP86" s="413"/>
      <c r="AQ86" s="413"/>
      <c r="AR86" s="413"/>
      <c r="AS86" s="413"/>
      <c r="AT86" s="413"/>
      <c r="AU86" s="413"/>
      <c r="AV86" s="413"/>
      <c r="AW86" s="413"/>
      <c r="AX86" s="413"/>
      <c r="AY86" s="413"/>
      <c r="AZ86" s="413"/>
      <c r="BA86" s="413"/>
      <c r="BB86" s="413"/>
      <c r="BC86" s="413"/>
      <c r="BD86" s="413"/>
      <c r="BE86" s="413"/>
      <c r="BF86" s="413"/>
      <c r="BG86" s="413"/>
      <c r="BH86" s="413"/>
      <c r="BI86" s="413"/>
      <c r="BJ86" s="413"/>
      <c r="BK86" s="413"/>
      <c r="BL86" s="413"/>
      <c r="BM86" s="413"/>
      <c r="BN86" s="413"/>
      <c r="BO86" s="413"/>
      <c r="BP86" s="413"/>
      <c r="BQ86" s="413"/>
      <c r="BR86" s="413"/>
      <c r="BS86" s="413"/>
      <c r="BT86" s="413"/>
      <c r="BU86" s="413"/>
      <c r="BV86" s="413"/>
      <c r="BW86" s="413"/>
      <c r="BX86" s="413"/>
      <c r="BY86" s="413"/>
      <c r="BZ86" s="413"/>
      <c r="CA86" s="413"/>
      <c r="CB86" s="413"/>
      <c r="CC86" s="413"/>
      <c r="CD86" s="413"/>
      <c r="CE86" s="413"/>
      <c r="CF86" s="413"/>
      <c r="CG86" s="413"/>
      <c r="CH86" s="413"/>
      <c r="CI86" s="413"/>
      <c r="CJ86" s="413"/>
      <c r="CK86" s="413"/>
      <c r="CL86" s="413"/>
      <c r="CM86" s="413"/>
      <c r="CN86" s="413"/>
      <c r="CO86" s="413"/>
      <c r="CP86" s="413"/>
      <c r="CQ86" s="413"/>
      <c r="CR86" s="413"/>
      <c r="CS86" s="413"/>
      <c r="CT86" s="413"/>
      <c r="CU86" s="413"/>
      <c r="CV86" s="413"/>
      <c r="CW86" s="413"/>
      <c r="CX86" s="413"/>
      <c r="CY86" s="413"/>
      <c r="CZ86" s="413"/>
      <c r="DA86" s="413"/>
      <c r="DB86" s="413"/>
      <c r="DC86" s="413"/>
      <c r="DD86" s="413"/>
      <c r="DE86" s="413"/>
      <c r="DF86" s="413"/>
      <c r="DG86" s="413"/>
      <c r="DH86" s="413"/>
      <c r="DI86" s="413"/>
      <c r="DJ86" s="413"/>
      <c r="DK86" s="413"/>
      <c r="DL86" s="413"/>
      <c r="DM86" s="413"/>
      <c r="DN86" s="413"/>
      <c r="DO86" s="413"/>
      <c r="DP86" s="413"/>
      <c r="DQ86" s="413"/>
      <c r="DR86" s="413"/>
      <c r="DS86" s="413"/>
      <c r="DT86" s="413"/>
      <c r="DU86" s="413"/>
      <c r="DV86" s="413"/>
      <c r="DW86" s="413"/>
      <c r="DX86" s="413"/>
      <c r="DY86" s="413"/>
      <c r="DZ86" s="413"/>
      <c r="EA86" s="413"/>
      <c r="EB86" s="413"/>
      <c r="EC86" s="413"/>
      <c r="ED86" s="413"/>
      <c r="EE86" s="413"/>
      <c r="EF86" s="413"/>
      <c r="EG86" s="413"/>
      <c r="EH86" s="413"/>
      <c r="EI86" s="413"/>
      <c r="EJ86" s="413"/>
      <c r="EK86" s="413"/>
      <c r="EL86" s="413"/>
      <c r="EM86" s="413"/>
      <c r="EN86" s="413"/>
      <c r="EO86" s="413"/>
      <c r="EP86" s="413"/>
      <c r="EQ86" s="413"/>
      <c r="ER86" s="413"/>
      <c r="ES86" s="413"/>
      <c r="ET86" s="413"/>
      <c r="EU86" s="413"/>
      <c r="EV86" s="413"/>
      <c r="EW86" s="413"/>
      <c r="EX86" s="413"/>
      <c r="EY86" s="413"/>
      <c r="EZ86" s="413"/>
      <c r="FA86" s="413"/>
      <c r="FB86" s="413"/>
      <c r="FC86" s="413"/>
      <c r="FD86" s="413"/>
      <c r="FE86" s="413"/>
      <c r="FF86" s="413"/>
      <c r="FG86" s="413"/>
      <c r="FH86" s="413"/>
      <c r="FI86" s="413"/>
      <c r="FJ86" s="413"/>
      <c r="FK86" s="413"/>
      <c r="FL86" s="413"/>
      <c r="FM86" s="413"/>
      <c r="FN86" s="413"/>
      <c r="FO86" s="413"/>
      <c r="FP86" s="413"/>
      <c r="FQ86" s="413"/>
      <c r="FR86" s="413"/>
      <c r="FS86" s="413"/>
      <c r="FT86" s="413"/>
      <c r="FU86" s="413"/>
      <c r="FV86" s="413"/>
      <c r="FW86" s="413"/>
      <c r="FX86" s="413"/>
      <c r="FY86" s="413"/>
      <c r="FZ86" s="413"/>
      <c r="GA86" s="413"/>
      <c r="GB86" s="413"/>
      <c r="GC86" s="413"/>
      <c r="GD86" s="413"/>
      <c r="GE86" s="413"/>
      <c r="GF86" s="413"/>
      <c r="GG86" s="413"/>
      <c r="GH86" s="414"/>
      <c r="GI86" s="1"/>
    </row>
    <row r="87" spans="1:191" hidden="1" outlineLevel="1" x14ac:dyDescent="0.75">
      <c r="A87" s="1"/>
      <c r="B87" s="1"/>
      <c r="C87" s="262" t="str">
        <f>IF($E87="custom",MonthlyCF!C87,"")</f>
        <v/>
      </c>
      <c r="D87" s="19" t="str">
        <f>IF($E87="custom",MonthlyCF!D87,"")</f>
        <v/>
      </c>
      <c r="E87" s="411" t="str">
        <f>MonthlyCF!K87</f>
        <v>Bell Curve</v>
      </c>
      <c r="F87" s="412">
        <f t="shared" si="24"/>
        <v>46053</v>
      </c>
      <c r="G87" s="412">
        <f t="shared" si="24"/>
        <v>46053</v>
      </c>
      <c r="H87" s="95">
        <f t="shared" si="25"/>
        <v>0</v>
      </c>
      <c r="I87" s="95" t="str">
        <f t="shared" si="26"/>
        <v/>
      </c>
      <c r="J87" s="413"/>
      <c r="K87" s="413"/>
      <c r="L87" s="413"/>
      <c r="M87" s="413"/>
      <c r="N87" s="413"/>
      <c r="O87" s="413"/>
      <c r="P87" s="413"/>
      <c r="Q87" s="413"/>
      <c r="R87" s="413"/>
      <c r="S87" s="413"/>
      <c r="T87" s="413"/>
      <c r="U87" s="413"/>
      <c r="V87" s="413"/>
      <c r="W87" s="413"/>
      <c r="X87" s="413"/>
      <c r="Y87" s="413"/>
      <c r="Z87" s="413"/>
      <c r="AA87" s="413"/>
      <c r="AB87" s="413"/>
      <c r="AC87" s="413"/>
      <c r="AD87" s="413"/>
      <c r="AE87" s="413"/>
      <c r="AF87" s="413"/>
      <c r="AG87" s="413"/>
      <c r="AH87" s="413"/>
      <c r="AI87" s="413"/>
      <c r="AJ87" s="413"/>
      <c r="AK87" s="413"/>
      <c r="AL87" s="413"/>
      <c r="AM87" s="413"/>
      <c r="AN87" s="413"/>
      <c r="AO87" s="413"/>
      <c r="AP87" s="413"/>
      <c r="AQ87" s="413"/>
      <c r="AR87" s="413"/>
      <c r="AS87" s="413"/>
      <c r="AT87" s="413"/>
      <c r="AU87" s="413"/>
      <c r="AV87" s="413"/>
      <c r="AW87" s="413"/>
      <c r="AX87" s="413"/>
      <c r="AY87" s="413"/>
      <c r="AZ87" s="413"/>
      <c r="BA87" s="413"/>
      <c r="BB87" s="413"/>
      <c r="BC87" s="413"/>
      <c r="BD87" s="413"/>
      <c r="BE87" s="413"/>
      <c r="BF87" s="413"/>
      <c r="BG87" s="413"/>
      <c r="BH87" s="413"/>
      <c r="BI87" s="413"/>
      <c r="BJ87" s="413"/>
      <c r="BK87" s="413"/>
      <c r="BL87" s="413"/>
      <c r="BM87" s="413"/>
      <c r="BN87" s="413"/>
      <c r="BO87" s="413"/>
      <c r="BP87" s="413"/>
      <c r="BQ87" s="413"/>
      <c r="BR87" s="413"/>
      <c r="BS87" s="413"/>
      <c r="BT87" s="413"/>
      <c r="BU87" s="413"/>
      <c r="BV87" s="413"/>
      <c r="BW87" s="413"/>
      <c r="BX87" s="413"/>
      <c r="BY87" s="413"/>
      <c r="BZ87" s="413"/>
      <c r="CA87" s="413"/>
      <c r="CB87" s="413"/>
      <c r="CC87" s="413"/>
      <c r="CD87" s="413"/>
      <c r="CE87" s="413"/>
      <c r="CF87" s="413"/>
      <c r="CG87" s="413"/>
      <c r="CH87" s="413"/>
      <c r="CI87" s="413"/>
      <c r="CJ87" s="413"/>
      <c r="CK87" s="413"/>
      <c r="CL87" s="413"/>
      <c r="CM87" s="413"/>
      <c r="CN87" s="413"/>
      <c r="CO87" s="413"/>
      <c r="CP87" s="413"/>
      <c r="CQ87" s="413"/>
      <c r="CR87" s="413"/>
      <c r="CS87" s="413"/>
      <c r="CT87" s="413"/>
      <c r="CU87" s="413"/>
      <c r="CV87" s="413"/>
      <c r="CW87" s="413"/>
      <c r="CX87" s="413"/>
      <c r="CY87" s="413"/>
      <c r="CZ87" s="413"/>
      <c r="DA87" s="413"/>
      <c r="DB87" s="413"/>
      <c r="DC87" s="413"/>
      <c r="DD87" s="413"/>
      <c r="DE87" s="413"/>
      <c r="DF87" s="413"/>
      <c r="DG87" s="413"/>
      <c r="DH87" s="413"/>
      <c r="DI87" s="413"/>
      <c r="DJ87" s="413"/>
      <c r="DK87" s="413"/>
      <c r="DL87" s="413"/>
      <c r="DM87" s="413"/>
      <c r="DN87" s="413"/>
      <c r="DO87" s="413"/>
      <c r="DP87" s="413"/>
      <c r="DQ87" s="413"/>
      <c r="DR87" s="413"/>
      <c r="DS87" s="413"/>
      <c r="DT87" s="413"/>
      <c r="DU87" s="413"/>
      <c r="DV87" s="413"/>
      <c r="DW87" s="413"/>
      <c r="DX87" s="413"/>
      <c r="DY87" s="413"/>
      <c r="DZ87" s="413"/>
      <c r="EA87" s="413"/>
      <c r="EB87" s="413"/>
      <c r="EC87" s="413"/>
      <c r="ED87" s="413"/>
      <c r="EE87" s="413"/>
      <c r="EF87" s="413"/>
      <c r="EG87" s="413"/>
      <c r="EH87" s="413"/>
      <c r="EI87" s="413"/>
      <c r="EJ87" s="413"/>
      <c r="EK87" s="413"/>
      <c r="EL87" s="413"/>
      <c r="EM87" s="413"/>
      <c r="EN87" s="413"/>
      <c r="EO87" s="413"/>
      <c r="EP87" s="413"/>
      <c r="EQ87" s="413"/>
      <c r="ER87" s="413"/>
      <c r="ES87" s="413"/>
      <c r="ET87" s="413"/>
      <c r="EU87" s="413"/>
      <c r="EV87" s="413"/>
      <c r="EW87" s="413"/>
      <c r="EX87" s="413"/>
      <c r="EY87" s="413"/>
      <c r="EZ87" s="413"/>
      <c r="FA87" s="413"/>
      <c r="FB87" s="413"/>
      <c r="FC87" s="413"/>
      <c r="FD87" s="413"/>
      <c r="FE87" s="413"/>
      <c r="FF87" s="413"/>
      <c r="FG87" s="413"/>
      <c r="FH87" s="413"/>
      <c r="FI87" s="413"/>
      <c r="FJ87" s="413"/>
      <c r="FK87" s="413"/>
      <c r="FL87" s="413"/>
      <c r="FM87" s="413"/>
      <c r="FN87" s="413"/>
      <c r="FO87" s="413"/>
      <c r="FP87" s="413"/>
      <c r="FQ87" s="413"/>
      <c r="FR87" s="413"/>
      <c r="FS87" s="413"/>
      <c r="FT87" s="413"/>
      <c r="FU87" s="413"/>
      <c r="FV87" s="413"/>
      <c r="FW87" s="413"/>
      <c r="FX87" s="413"/>
      <c r="FY87" s="413"/>
      <c r="FZ87" s="413"/>
      <c r="GA87" s="413"/>
      <c r="GB87" s="413"/>
      <c r="GC87" s="413"/>
      <c r="GD87" s="413"/>
      <c r="GE87" s="413"/>
      <c r="GF87" s="413"/>
      <c r="GG87" s="413"/>
      <c r="GH87" s="414"/>
      <c r="GI87" s="1"/>
    </row>
    <row r="88" spans="1:191" hidden="1" outlineLevel="1" x14ac:dyDescent="0.75">
      <c r="A88" s="1"/>
      <c r="B88" s="1"/>
      <c r="C88" s="262" t="str">
        <f>IF($E88="custom",MonthlyCF!C88,"")</f>
        <v/>
      </c>
      <c r="D88" s="19" t="str">
        <f>IF($E88="custom",MonthlyCF!D88,"")</f>
        <v/>
      </c>
      <c r="E88" s="411" t="str">
        <f>MonthlyCF!K88</f>
        <v>Bell Curve</v>
      </c>
      <c r="F88" s="412">
        <f t="shared" si="24"/>
        <v>46053</v>
      </c>
      <c r="G88" s="412">
        <f t="shared" si="24"/>
        <v>46053</v>
      </c>
      <c r="H88" s="95">
        <f t="shared" si="25"/>
        <v>0</v>
      </c>
      <c r="I88" s="95" t="str">
        <f t="shared" si="26"/>
        <v/>
      </c>
      <c r="J88" s="413"/>
      <c r="K88" s="413"/>
      <c r="L88" s="413"/>
      <c r="M88" s="413"/>
      <c r="N88" s="413"/>
      <c r="O88" s="413"/>
      <c r="P88" s="413"/>
      <c r="Q88" s="413"/>
      <c r="R88" s="413"/>
      <c r="S88" s="413"/>
      <c r="T88" s="413"/>
      <c r="U88" s="413"/>
      <c r="V88" s="413"/>
      <c r="W88" s="413"/>
      <c r="X88" s="413"/>
      <c r="Y88" s="413"/>
      <c r="Z88" s="413"/>
      <c r="AA88" s="413"/>
      <c r="AB88" s="413"/>
      <c r="AC88" s="413"/>
      <c r="AD88" s="413"/>
      <c r="AE88" s="413"/>
      <c r="AF88" s="413"/>
      <c r="AG88" s="413"/>
      <c r="AH88" s="413"/>
      <c r="AI88" s="413"/>
      <c r="AJ88" s="413"/>
      <c r="AK88" s="413"/>
      <c r="AL88" s="413"/>
      <c r="AM88" s="413"/>
      <c r="AN88" s="413"/>
      <c r="AO88" s="413"/>
      <c r="AP88" s="413"/>
      <c r="AQ88" s="413"/>
      <c r="AR88" s="413"/>
      <c r="AS88" s="413"/>
      <c r="AT88" s="413"/>
      <c r="AU88" s="413"/>
      <c r="AV88" s="413"/>
      <c r="AW88" s="413"/>
      <c r="AX88" s="413"/>
      <c r="AY88" s="413"/>
      <c r="AZ88" s="413"/>
      <c r="BA88" s="413"/>
      <c r="BB88" s="413"/>
      <c r="BC88" s="413"/>
      <c r="BD88" s="413"/>
      <c r="BE88" s="413"/>
      <c r="BF88" s="413"/>
      <c r="BG88" s="413"/>
      <c r="BH88" s="413"/>
      <c r="BI88" s="413"/>
      <c r="BJ88" s="413"/>
      <c r="BK88" s="413"/>
      <c r="BL88" s="413"/>
      <c r="BM88" s="413"/>
      <c r="BN88" s="413"/>
      <c r="BO88" s="413"/>
      <c r="BP88" s="413"/>
      <c r="BQ88" s="413"/>
      <c r="BR88" s="413"/>
      <c r="BS88" s="413"/>
      <c r="BT88" s="413"/>
      <c r="BU88" s="413"/>
      <c r="BV88" s="413"/>
      <c r="BW88" s="413"/>
      <c r="BX88" s="413"/>
      <c r="BY88" s="413"/>
      <c r="BZ88" s="413"/>
      <c r="CA88" s="413"/>
      <c r="CB88" s="413"/>
      <c r="CC88" s="413"/>
      <c r="CD88" s="413"/>
      <c r="CE88" s="413"/>
      <c r="CF88" s="413"/>
      <c r="CG88" s="413"/>
      <c r="CH88" s="413"/>
      <c r="CI88" s="413"/>
      <c r="CJ88" s="413"/>
      <c r="CK88" s="413"/>
      <c r="CL88" s="413"/>
      <c r="CM88" s="413"/>
      <c r="CN88" s="413"/>
      <c r="CO88" s="413"/>
      <c r="CP88" s="413"/>
      <c r="CQ88" s="413"/>
      <c r="CR88" s="413"/>
      <c r="CS88" s="413"/>
      <c r="CT88" s="413"/>
      <c r="CU88" s="413"/>
      <c r="CV88" s="413"/>
      <c r="CW88" s="413"/>
      <c r="CX88" s="413"/>
      <c r="CY88" s="413"/>
      <c r="CZ88" s="413"/>
      <c r="DA88" s="413"/>
      <c r="DB88" s="413"/>
      <c r="DC88" s="413"/>
      <c r="DD88" s="413"/>
      <c r="DE88" s="413"/>
      <c r="DF88" s="413"/>
      <c r="DG88" s="413"/>
      <c r="DH88" s="413"/>
      <c r="DI88" s="413"/>
      <c r="DJ88" s="413"/>
      <c r="DK88" s="413"/>
      <c r="DL88" s="413"/>
      <c r="DM88" s="413"/>
      <c r="DN88" s="413"/>
      <c r="DO88" s="413"/>
      <c r="DP88" s="413"/>
      <c r="DQ88" s="413"/>
      <c r="DR88" s="413"/>
      <c r="DS88" s="413"/>
      <c r="DT88" s="413"/>
      <c r="DU88" s="413"/>
      <c r="DV88" s="413"/>
      <c r="DW88" s="413"/>
      <c r="DX88" s="413"/>
      <c r="DY88" s="413"/>
      <c r="DZ88" s="413"/>
      <c r="EA88" s="413"/>
      <c r="EB88" s="413"/>
      <c r="EC88" s="413"/>
      <c r="ED88" s="413"/>
      <c r="EE88" s="413"/>
      <c r="EF88" s="413"/>
      <c r="EG88" s="413"/>
      <c r="EH88" s="413"/>
      <c r="EI88" s="413"/>
      <c r="EJ88" s="413"/>
      <c r="EK88" s="413"/>
      <c r="EL88" s="413"/>
      <c r="EM88" s="413"/>
      <c r="EN88" s="413"/>
      <c r="EO88" s="413"/>
      <c r="EP88" s="413"/>
      <c r="EQ88" s="413"/>
      <c r="ER88" s="413"/>
      <c r="ES88" s="413"/>
      <c r="ET88" s="413"/>
      <c r="EU88" s="413"/>
      <c r="EV88" s="413"/>
      <c r="EW88" s="413"/>
      <c r="EX88" s="413"/>
      <c r="EY88" s="413"/>
      <c r="EZ88" s="413"/>
      <c r="FA88" s="413"/>
      <c r="FB88" s="413"/>
      <c r="FC88" s="413"/>
      <c r="FD88" s="413"/>
      <c r="FE88" s="413"/>
      <c r="FF88" s="413"/>
      <c r="FG88" s="413"/>
      <c r="FH88" s="413"/>
      <c r="FI88" s="413"/>
      <c r="FJ88" s="413"/>
      <c r="FK88" s="413"/>
      <c r="FL88" s="413"/>
      <c r="FM88" s="413"/>
      <c r="FN88" s="413"/>
      <c r="FO88" s="413"/>
      <c r="FP88" s="413"/>
      <c r="FQ88" s="413"/>
      <c r="FR88" s="413"/>
      <c r="FS88" s="413"/>
      <c r="FT88" s="413"/>
      <c r="FU88" s="413"/>
      <c r="FV88" s="413"/>
      <c r="FW88" s="413"/>
      <c r="FX88" s="413"/>
      <c r="FY88" s="413"/>
      <c r="FZ88" s="413"/>
      <c r="GA88" s="413"/>
      <c r="GB88" s="413"/>
      <c r="GC88" s="413"/>
      <c r="GD88" s="413"/>
      <c r="GE88" s="413"/>
      <c r="GF88" s="413"/>
      <c r="GG88" s="413"/>
      <c r="GH88" s="414"/>
      <c r="GI88" s="1"/>
    </row>
    <row r="89" spans="1:191" hidden="1" outlineLevel="1" x14ac:dyDescent="0.75">
      <c r="A89" s="1"/>
      <c r="B89" s="1"/>
      <c r="C89" s="262" t="str">
        <f>IF($E89="custom",MonthlyCF!C89,"")</f>
        <v/>
      </c>
      <c r="D89" s="19" t="str">
        <f>IF($E89="custom",MonthlyCF!D89,"")</f>
        <v/>
      </c>
      <c r="E89" s="411" t="str">
        <f>MonthlyCF!K89</f>
        <v>Bell Curve</v>
      </c>
      <c r="F89" s="412">
        <f t="shared" si="24"/>
        <v>46053</v>
      </c>
      <c r="G89" s="412">
        <f t="shared" si="24"/>
        <v>46053</v>
      </c>
      <c r="H89" s="95">
        <f t="shared" si="25"/>
        <v>0</v>
      </c>
      <c r="I89" s="95" t="str">
        <f t="shared" si="26"/>
        <v/>
      </c>
      <c r="J89" s="413"/>
      <c r="K89" s="413"/>
      <c r="L89" s="413"/>
      <c r="M89" s="413"/>
      <c r="N89" s="413"/>
      <c r="O89" s="413"/>
      <c r="P89" s="413"/>
      <c r="Q89" s="413"/>
      <c r="R89" s="413"/>
      <c r="S89" s="413"/>
      <c r="T89" s="413"/>
      <c r="U89" s="413"/>
      <c r="V89" s="413"/>
      <c r="W89" s="413"/>
      <c r="X89" s="413"/>
      <c r="Y89" s="413"/>
      <c r="Z89" s="413"/>
      <c r="AA89" s="413"/>
      <c r="AB89" s="413"/>
      <c r="AC89" s="413"/>
      <c r="AD89" s="413"/>
      <c r="AE89" s="413"/>
      <c r="AF89" s="413"/>
      <c r="AG89" s="413"/>
      <c r="AH89" s="413"/>
      <c r="AI89" s="413"/>
      <c r="AJ89" s="413"/>
      <c r="AK89" s="413"/>
      <c r="AL89" s="413"/>
      <c r="AM89" s="413"/>
      <c r="AN89" s="413"/>
      <c r="AO89" s="413"/>
      <c r="AP89" s="413"/>
      <c r="AQ89" s="413"/>
      <c r="AR89" s="413"/>
      <c r="AS89" s="413"/>
      <c r="AT89" s="413"/>
      <c r="AU89" s="413"/>
      <c r="AV89" s="413"/>
      <c r="AW89" s="413"/>
      <c r="AX89" s="413"/>
      <c r="AY89" s="413"/>
      <c r="AZ89" s="413"/>
      <c r="BA89" s="413"/>
      <c r="BB89" s="413"/>
      <c r="BC89" s="413"/>
      <c r="BD89" s="413"/>
      <c r="BE89" s="413"/>
      <c r="BF89" s="413"/>
      <c r="BG89" s="413"/>
      <c r="BH89" s="413"/>
      <c r="BI89" s="413"/>
      <c r="BJ89" s="413"/>
      <c r="BK89" s="413"/>
      <c r="BL89" s="413"/>
      <c r="BM89" s="413"/>
      <c r="BN89" s="413"/>
      <c r="BO89" s="413"/>
      <c r="BP89" s="413"/>
      <c r="BQ89" s="413"/>
      <c r="BR89" s="413"/>
      <c r="BS89" s="413"/>
      <c r="BT89" s="413"/>
      <c r="BU89" s="413"/>
      <c r="BV89" s="413"/>
      <c r="BW89" s="413"/>
      <c r="BX89" s="413"/>
      <c r="BY89" s="413"/>
      <c r="BZ89" s="413"/>
      <c r="CA89" s="413"/>
      <c r="CB89" s="413"/>
      <c r="CC89" s="413"/>
      <c r="CD89" s="413"/>
      <c r="CE89" s="413"/>
      <c r="CF89" s="413"/>
      <c r="CG89" s="413"/>
      <c r="CH89" s="413"/>
      <c r="CI89" s="413"/>
      <c r="CJ89" s="413"/>
      <c r="CK89" s="413"/>
      <c r="CL89" s="413"/>
      <c r="CM89" s="413"/>
      <c r="CN89" s="413"/>
      <c r="CO89" s="413"/>
      <c r="CP89" s="413"/>
      <c r="CQ89" s="413"/>
      <c r="CR89" s="413"/>
      <c r="CS89" s="413"/>
      <c r="CT89" s="413"/>
      <c r="CU89" s="413"/>
      <c r="CV89" s="413"/>
      <c r="CW89" s="413"/>
      <c r="CX89" s="413"/>
      <c r="CY89" s="413"/>
      <c r="CZ89" s="413"/>
      <c r="DA89" s="413"/>
      <c r="DB89" s="413"/>
      <c r="DC89" s="413"/>
      <c r="DD89" s="413"/>
      <c r="DE89" s="413"/>
      <c r="DF89" s="413"/>
      <c r="DG89" s="413"/>
      <c r="DH89" s="413"/>
      <c r="DI89" s="413"/>
      <c r="DJ89" s="413"/>
      <c r="DK89" s="413"/>
      <c r="DL89" s="413"/>
      <c r="DM89" s="413"/>
      <c r="DN89" s="413"/>
      <c r="DO89" s="413"/>
      <c r="DP89" s="413"/>
      <c r="DQ89" s="413"/>
      <c r="DR89" s="413"/>
      <c r="DS89" s="413"/>
      <c r="DT89" s="413"/>
      <c r="DU89" s="413"/>
      <c r="DV89" s="413"/>
      <c r="DW89" s="413"/>
      <c r="DX89" s="413"/>
      <c r="DY89" s="413"/>
      <c r="DZ89" s="413"/>
      <c r="EA89" s="413"/>
      <c r="EB89" s="413"/>
      <c r="EC89" s="413"/>
      <c r="ED89" s="413"/>
      <c r="EE89" s="413"/>
      <c r="EF89" s="413"/>
      <c r="EG89" s="413"/>
      <c r="EH89" s="413"/>
      <c r="EI89" s="413"/>
      <c r="EJ89" s="413"/>
      <c r="EK89" s="413"/>
      <c r="EL89" s="413"/>
      <c r="EM89" s="413"/>
      <c r="EN89" s="413"/>
      <c r="EO89" s="413"/>
      <c r="EP89" s="413"/>
      <c r="EQ89" s="413"/>
      <c r="ER89" s="413"/>
      <c r="ES89" s="413"/>
      <c r="ET89" s="413"/>
      <c r="EU89" s="413"/>
      <c r="EV89" s="413"/>
      <c r="EW89" s="413"/>
      <c r="EX89" s="413"/>
      <c r="EY89" s="413"/>
      <c r="EZ89" s="413"/>
      <c r="FA89" s="413"/>
      <c r="FB89" s="413"/>
      <c r="FC89" s="413"/>
      <c r="FD89" s="413"/>
      <c r="FE89" s="413"/>
      <c r="FF89" s="413"/>
      <c r="FG89" s="413"/>
      <c r="FH89" s="413"/>
      <c r="FI89" s="413"/>
      <c r="FJ89" s="413"/>
      <c r="FK89" s="413"/>
      <c r="FL89" s="413"/>
      <c r="FM89" s="413"/>
      <c r="FN89" s="413"/>
      <c r="FO89" s="413"/>
      <c r="FP89" s="413"/>
      <c r="FQ89" s="413"/>
      <c r="FR89" s="413"/>
      <c r="FS89" s="413"/>
      <c r="FT89" s="413"/>
      <c r="FU89" s="413"/>
      <c r="FV89" s="413"/>
      <c r="FW89" s="413"/>
      <c r="FX89" s="413"/>
      <c r="FY89" s="413"/>
      <c r="FZ89" s="413"/>
      <c r="GA89" s="413"/>
      <c r="GB89" s="413"/>
      <c r="GC89" s="413"/>
      <c r="GD89" s="413"/>
      <c r="GE89" s="413"/>
      <c r="GF89" s="413"/>
      <c r="GG89" s="413"/>
      <c r="GH89" s="414"/>
      <c r="GI89" s="1"/>
    </row>
    <row r="90" spans="1:191" hidden="1" outlineLevel="1" x14ac:dyDescent="0.75">
      <c r="A90" s="1"/>
      <c r="B90" s="1"/>
      <c r="C90" s="262" t="str">
        <f>IF($E90="custom",MonthlyCF!C90,"")</f>
        <v/>
      </c>
      <c r="D90" s="19" t="str">
        <f>IF($E90="custom",MonthlyCF!D90,"")</f>
        <v/>
      </c>
      <c r="E90" s="411" t="str">
        <f>MonthlyCF!K90</f>
        <v>Bell Curve</v>
      </c>
      <c r="F90" s="412">
        <f t="shared" si="24"/>
        <v>46053</v>
      </c>
      <c r="G90" s="412">
        <f t="shared" si="24"/>
        <v>46053</v>
      </c>
      <c r="H90" s="95">
        <f t="shared" si="25"/>
        <v>0</v>
      </c>
      <c r="I90" s="95" t="str">
        <f t="shared" si="26"/>
        <v/>
      </c>
      <c r="J90" s="413"/>
      <c r="K90" s="413"/>
      <c r="L90" s="413"/>
      <c r="M90" s="413"/>
      <c r="N90" s="413"/>
      <c r="O90" s="413"/>
      <c r="P90" s="413"/>
      <c r="Q90" s="413"/>
      <c r="R90" s="413"/>
      <c r="S90" s="413"/>
      <c r="T90" s="413"/>
      <c r="U90" s="413"/>
      <c r="V90" s="413"/>
      <c r="W90" s="413"/>
      <c r="X90" s="413"/>
      <c r="Y90" s="413"/>
      <c r="Z90" s="413"/>
      <c r="AA90" s="413"/>
      <c r="AB90" s="413"/>
      <c r="AC90" s="413"/>
      <c r="AD90" s="413"/>
      <c r="AE90" s="413"/>
      <c r="AF90" s="413"/>
      <c r="AG90" s="413"/>
      <c r="AH90" s="413"/>
      <c r="AI90" s="413"/>
      <c r="AJ90" s="413"/>
      <c r="AK90" s="413"/>
      <c r="AL90" s="413"/>
      <c r="AM90" s="413"/>
      <c r="AN90" s="413"/>
      <c r="AO90" s="413"/>
      <c r="AP90" s="413"/>
      <c r="AQ90" s="413"/>
      <c r="AR90" s="413"/>
      <c r="AS90" s="413"/>
      <c r="AT90" s="413"/>
      <c r="AU90" s="413"/>
      <c r="AV90" s="413"/>
      <c r="AW90" s="413"/>
      <c r="AX90" s="413"/>
      <c r="AY90" s="413"/>
      <c r="AZ90" s="413"/>
      <c r="BA90" s="413"/>
      <c r="BB90" s="413"/>
      <c r="BC90" s="413"/>
      <c r="BD90" s="413"/>
      <c r="BE90" s="413"/>
      <c r="BF90" s="413"/>
      <c r="BG90" s="413"/>
      <c r="BH90" s="413"/>
      <c r="BI90" s="413"/>
      <c r="BJ90" s="413"/>
      <c r="BK90" s="413"/>
      <c r="BL90" s="413"/>
      <c r="BM90" s="413"/>
      <c r="BN90" s="413"/>
      <c r="BO90" s="413"/>
      <c r="BP90" s="413"/>
      <c r="BQ90" s="413"/>
      <c r="BR90" s="413"/>
      <c r="BS90" s="413"/>
      <c r="BT90" s="413"/>
      <c r="BU90" s="413"/>
      <c r="BV90" s="413"/>
      <c r="BW90" s="413"/>
      <c r="BX90" s="413"/>
      <c r="BY90" s="413"/>
      <c r="BZ90" s="413"/>
      <c r="CA90" s="413"/>
      <c r="CB90" s="413"/>
      <c r="CC90" s="413"/>
      <c r="CD90" s="413"/>
      <c r="CE90" s="413"/>
      <c r="CF90" s="413"/>
      <c r="CG90" s="413"/>
      <c r="CH90" s="413"/>
      <c r="CI90" s="413"/>
      <c r="CJ90" s="413"/>
      <c r="CK90" s="413"/>
      <c r="CL90" s="413"/>
      <c r="CM90" s="413"/>
      <c r="CN90" s="413"/>
      <c r="CO90" s="413"/>
      <c r="CP90" s="413"/>
      <c r="CQ90" s="413"/>
      <c r="CR90" s="413"/>
      <c r="CS90" s="413"/>
      <c r="CT90" s="413"/>
      <c r="CU90" s="413"/>
      <c r="CV90" s="413"/>
      <c r="CW90" s="413"/>
      <c r="CX90" s="413"/>
      <c r="CY90" s="413"/>
      <c r="CZ90" s="413"/>
      <c r="DA90" s="413"/>
      <c r="DB90" s="413"/>
      <c r="DC90" s="413"/>
      <c r="DD90" s="413"/>
      <c r="DE90" s="413"/>
      <c r="DF90" s="413"/>
      <c r="DG90" s="413"/>
      <c r="DH90" s="413"/>
      <c r="DI90" s="413"/>
      <c r="DJ90" s="413"/>
      <c r="DK90" s="413"/>
      <c r="DL90" s="413"/>
      <c r="DM90" s="413"/>
      <c r="DN90" s="413"/>
      <c r="DO90" s="413"/>
      <c r="DP90" s="413"/>
      <c r="DQ90" s="413"/>
      <c r="DR90" s="413"/>
      <c r="DS90" s="413"/>
      <c r="DT90" s="413"/>
      <c r="DU90" s="413"/>
      <c r="DV90" s="413"/>
      <c r="DW90" s="413"/>
      <c r="DX90" s="413"/>
      <c r="DY90" s="413"/>
      <c r="DZ90" s="413"/>
      <c r="EA90" s="413"/>
      <c r="EB90" s="413"/>
      <c r="EC90" s="413"/>
      <c r="ED90" s="413"/>
      <c r="EE90" s="413"/>
      <c r="EF90" s="413"/>
      <c r="EG90" s="413"/>
      <c r="EH90" s="413"/>
      <c r="EI90" s="413"/>
      <c r="EJ90" s="413"/>
      <c r="EK90" s="413"/>
      <c r="EL90" s="413"/>
      <c r="EM90" s="413"/>
      <c r="EN90" s="413"/>
      <c r="EO90" s="413"/>
      <c r="EP90" s="413"/>
      <c r="EQ90" s="413"/>
      <c r="ER90" s="413"/>
      <c r="ES90" s="413"/>
      <c r="ET90" s="413"/>
      <c r="EU90" s="413"/>
      <c r="EV90" s="413"/>
      <c r="EW90" s="413"/>
      <c r="EX90" s="413"/>
      <c r="EY90" s="413"/>
      <c r="EZ90" s="413"/>
      <c r="FA90" s="413"/>
      <c r="FB90" s="413"/>
      <c r="FC90" s="413"/>
      <c r="FD90" s="413"/>
      <c r="FE90" s="413"/>
      <c r="FF90" s="413"/>
      <c r="FG90" s="413"/>
      <c r="FH90" s="413"/>
      <c r="FI90" s="413"/>
      <c r="FJ90" s="413"/>
      <c r="FK90" s="413"/>
      <c r="FL90" s="413"/>
      <c r="FM90" s="413"/>
      <c r="FN90" s="413"/>
      <c r="FO90" s="413"/>
      <c r="FP90" s="413"/>
      <c r="FQ90" s="413"/>
      <c r="FR90" s="413"/>
      <c r="FS90" s="413"/>
      <c r="FT90" s="413"/>
      <c r="FU90" s="413"/>
      <c r="FV90" s="413"/>
      <c r="FW90" s="413"/>
      <c r="FX90" s="413"/>
      <c r="FY90" s="413"/>
      <c r="FZ90" s="413"/>
      <c r="GA90" s="413"/>
      <c r="GB90" s="413"/>
      <c r="GC90" s="413"/>
      <c r="GD90" s="413"/>
      <c r="GE90" s="413"/>
      <c r="GF90" s="413"/>
      <c r="GG90" s="413"/>
      <c r="GH90" s="414"/>
      <c r="GI90" s="1"/>
    </row>
    <row r="91" spans="1:191" hidden="1" outlineLevel="1" x14ac:dyDescent="0.75">
      <c r="A91" s="1"/>
      <c r="B91" s="1"/>
      <c r="C91" s="262" t="str">
        <f>IF($E91="custom",MonthlyCF!C91,"")</f>
        <v/>
      </c>
      <c r="D91" s="19" t="str">
        <f>IF($E91="custom",MonthlyCF!D91,"")</f>
        <v/>
      </c>
      <c r="E91" s="411" t="str">
        <f>MonthlyCF!K91</f>
        <v>Bell Curve</v>
      </c>
      <c r="F91" s="412">
        <f t="shared" si="24"/>
        <v>46053</v>
      </c>
      <c r="G91" s="412">
        <f t="shared" si="24"/>
        <v>46053</v>
      </c>
      <c r="H91" s="95">
        <f t="shared" si="25"/>
        <v>0</v>
      </c>
      <c r="I91" s="95" t="str">
        <f t="shared" si="26"/>
        <v/>
      </c>
      <c r="J91" s="413"/>
      <c r="K91" s="413"/>
      <c r="L91" s="413"/>
      <c r="M91" s="413"/>
      <c r="N91" s="413"/>
      <c r="O91" s="413"/>
      <c r="P91" s="413"/>
      <c r="Q91" s="413"/>
      <c r="R91" s="413"/>
      <c r="S91" s="413"/>
      <c r="T91" s="413"/>
      <c r="U91" s="413"/>
      <c r="V91" s="413"/>
      <c r="W91" s="413"/>
      <c r="X91" s="413"/>
      <c r="Y91" s="413"/>
      <c r="Z91" s="413"/>
      <c r="AA91" s="413"/>
      <c r="AB91" s="413"/>
      <c r="AC91" s="413"/>
      <c r="AD91" s="413"/>
      <c r="AE91" s="413"/>
      <c r="AF91" s="413"/>
      <c r="AG91" s="413"/>
      <c r="AH91" s="413"/>
      <c r="AI91" s="413"/>
      <c r="AJ91" s="413"/>
      <c r="AK91" s="413"/>
      <c r="AL91" s="413"/>
      <c r="AM91" s="413"/>
      <c r="AN91" s="413"/>
      <c r="AO91" s="413"/>
      <c r="AP91" s="413"/>
      <c r="AQ91" s="413"/>
      <c r="AR91" s="413"/>
      <c r="AS91" s="413"/>
      <c r="AT91" s="413"/>
      <c r="AU91" s="413"/>
      <c r="AV91" s="413"/>
      <c r="AW91" s="413"/>
      <c r="AX91" s="413"/>
      <c r="AY91" s="413"/>
      <c r="AZ91" s="413"/>
      <c r="BA91" s="413"/>
      <c r="BB91" s="413"/>
      <c r="BC91" s="413"/>
      <c r="BD91" s="413"/>
      <c r="BE91" s="413"/>
      <c r="BF91" s="413"/>
      <c r="BG91" s="413"/>
      <c r="BH91" s="413"/>
      <c r="BI91" s="413"/>
      <c r="BJ91" s="413"/>
      <c r="BK91" s="413"/>
      <c r="BL91" s="413"/>
      <c r="BM91" s="413"/>
      <c r="BN91" s="413"/>
      <c r="BO91" s="413"/>
      <c r="BP91" s="413"/>
      <c r="BQ91" s="413"/>
      <c r="BR91" s="413"/>
      <c r="BS91" s="413"/>
      <c r="BT91" s="413"/>
      <c r="BU91" s="413"/>
      <c r="BV91" s="413"/>
      <c r="BW91" s="413"/>
      <c r="BX91" s="413"/>
      <c r="BY91" s="413"/>
      <c r="BZ91" s="413"/>
      <c r="CA91" s="413"/>
      <c r="CB91" s="413"/>
      <c r="CC91" s="413"/>
      <c r="CD91" s="413"/>
      <c r="CE91" s="413"/>
      <c r="CF91" s="413"/>
      <c r="CG91" s="413"/>
      <c r="CH91" s="413"/>
      <c r="CI91" s="413"/>
      <c r="CJ91" s="413"/>
      <c r="CK91" s="413"/>
      <c r="CL91" s="413"/>
      <c r="CM91" s="413"/>
      <c r="CN91" s="413"/>
      <c r="CO91" s="413"/>
      <c r="CP91" s="413"/>
      <c r="CQ91" s="413"/>
      <c r="CR91" s="413"/>
      <c r="CS91" s="413"/>
      <c r="CT91" s="413"/>
      <c r="CU91" s="413"/>
      <c r="CV91" s="413"/>
      <c r="CW91" s="413"/>
      <c r="CX91" s="413"/>
      <c r="CY91" s="413"/>
      <c r="CZ91" s="413"/>
      <c r="DA91" s="413"/>
      <c r="DB91" s="413"/>
      <c r="DC91" s="413"/>
      <c r="DD91" s="413"/>
      <c r="DE91" s="413"/>
      <c r="DF91" s="413"/>
      <c r="DG91" s="413"/>
      <c r="DH91" s="413"/>
      <c r="DI91" s="413"/>
      <c r="DJ91" s="413"/>
      <c r="DK91" s="413"/>
      <c r="DL91" s="413"/>
      <c r="DM91" s="413"/>
      <c r="DN91" s="413"/>
      <c r="DO91" s="413"/>
      <c r="DP91" s="413"/>
      <c r="DQ91" s="413"/>
      <c r="DR91" s="413"/>
      <c r="DS91" s="413"/>
      <c r="DT91" s="413"/>
      <c r="DU91" s="413"/>
      <c r="DV91" s="413"/>
      <c r="DW91" s="413"/>
      <c r="DX91" s="413"/>
      <c r="DY91" s="413"/>
      <c r="DZ91" s="413"/>
      <c r="EA91" s="413"/>
      <c r="EB91" s="413"/>
      <c r="EC91" s="413"/>
      <c r="ED91" s="413"/>
      <c r="EE91" s="413"/>
      <c r="EF91" s="413"/>
      <c r="EG91" s="413"/>
      <c r="EH91" s="413"/>
      <c r="EI91" s="413"/>
      <c r="EJ91" s="413"/>
      <c r="EK91" s="413"/>
      <c r="EL91" s="413"/>
      <c r="EM91" s="413"/>
      <c r="EN91" s="413"/>
      <c r="EO91" s="413"/>
      <c r="EP91" s="413"/>
      <c r="EQ91" s="413"/>
      <c r="ER91" s="413"/>
      <c r="ES91" s="413"/>
      <c r="ET91" s="413"/>
      <c r="EU91" s="413"/>
      <c r="EV91" s="413"/>
      <c r="EW91" s="413"/>
      <c r="EX91" s="413"/>
      <c r="EY91" s="413"/>
      <c r="EZ91" s="413"/>
      <c r="FA91" s="413"/>
      <c r="FB91" s="413"/>
      <c r="FC91" s="413"/>
      <c r="FD91" s="413"/>
      <c r="FE91" s="413"/>
      <c r="FF91" s="413"/>
      <c r="FG91" s="413"/>
      <c r="FH91" s="413"/>
      <c r="FI91" s="413"/>
      <c r="FJ91" s="413"/>
      <c r="FK91" s="413"/>
      <c r="FL91" s="413"/>
      <c r="FM91" s="413"/>
      <c r="FN91" s="413"/>
      <c r="FO91" s="413"/>
      <c r="FP91" s="413"/>
      <c r="FQ91" s="413"/>
      <c r="FR91" s="413"/>
      <c r="FS91" s="413"/>
      <c r="FT91" s="413"/>
      <c r="FU91" s="413"/>
      <c r="FV91" s="413"/>
      <c r="FW91" s="413"/>
      <c r="FX91" s="413"/>
      <c r="FY91" s="413"/>
      <c r="FZ91" s="413"/>
      <c r="GA91" s="413"/>
      <c r="GB91" s="413"/>
      <c r="GC91" s="413"/>
      <c r="GD91" s="413"/>
      <c r="GE91" s="413"/>
      <c r="GF91" s="413"/>
      <c r="GG91" s="413"/>
      <c r="GH91" s="414"/>
      <c r="GI91" s="1"/>
    </row>
    <row r="92" spans="1:191" hidden="1" outlineLevel="1" x14ac:dyDescent="0.75">
      <c r="A92" s="1"/>
      <c r="B92" s="1"/>
      <c r="C92" s="262" t="str">
        <f>IF($E92="custom",MonthlyCF!C92,"")</f>
        <v/>
      </c>
      <c r="D92" s="19" t="str">
        <f>IF($E92="custom",MonthlyCF!D92,"")</f>
        <v/>
      </c>
      <c r="E92" s="411" t="str">
        <f>MonthlyCF!K92</f>
        <v>Bell Curve</v>
      </c>
      <c r="F92" s="412">
        <f t="shared" si="24"/>
        <v>46053</v>
      </c>
      <c r="G92" s="412">
        <f t="shared" si="24"/>
        <v>46053</v>
      </c>
      <c r="H92" s="95">
        <f t="shared" si="25"/>
        <v>0</v>
      </c>
      <c r="I92" s="95" t="str">
        <f t="shared" si="26"/>
        <v/>
      </c>
      <c r="J92" s="413"/>
      <c r="K92" s="413"/>
      <c r="L92" s="413"/>
      <c r="M92" s="413"/>
      <c r="N92" s="413"/>
      <c r="O92" s="413"/>
      <c r="P92" s="413"/>
      <c r="Q92" s="413"/>
      <c r="R92" s="413"/>
      <c r="S92" s="413"/>
      <c r="T92" s="413"/>
      <c r="U92" s="413"/>
      <c r="V92" s="413"/>
      <c r="W92" s="413"/>
      <c r="X92" s="413"/>
      <c r="Y92" s="413"/>
      <c r="Z92" s="413"/>
      <c r="AA92" s="413"/>
      <c r="AB92" s="413"/>
      <c r="AC92" s="413"/>
      <c r="AD92" s="413"/>
      <c r="AE92" s="413"/>
      <c r="AF92" s="413"/>
      <c r="AG92" s="413"/>
      <c r="AH92" s="413"/>
      <c r="AI92" s="413"/>
      <c r="AJ92" s="413"/>
      <c r="AK92" s="413"/>
      <c r="AL92" s="413"/>
      <c r="AM92" s="413"/>
      <c r="AN92" s="413"/>
      <c r="AO92" s="413"/>
      <c r="AP92" s="413"/>
      <c r="AQ92" s="413"/>
      <c r="AR92" s="413"/>
      <c r="AS92" s="413"/>
      <c r="AT92" s="413"/>
      <c r="AU92" s="413"/>
      <c r="AV92" s="413"/>
      <c r="AW92" s="413"/>
      <c r="AX92" s="413"/>
      <c r="AY92" s="413"/>
      <c r="AZ92" s="413"/>
      <c r="BA92" s="413"/>
      <c r="BB92" s="413"/>
      <c r="BC92" s="413"/>
      <c r="BD92" s="413"/>
      <c r="BE92" s="413"/>
      <c r="BF92" s="413"/>
      <c r="BG92" s="413"/>
      <c r="BH92" s="413"/>
      <c r="BI92" s="413"/>
      <c r="BJ92" s="413"/>
      <c r="BK92" s="413"/>
      <c r="BL92" s="413"/>
      <c r="BM92" s="413"/>
      <c r="BN92" s="413"/>
      <c r="BO92" s="413"/>
      <c r="BP92" s="413"/>
      <c r="BQ92" s="413"/>
      <c r="BR92" s="413"/>
      <c r="BS92" s="413"/>
      <c r="BT92" s="413"/>
      <c r="BU92" s="413"/>
      <c r="BV92" s="413"/>
      <c r="BW92" s="413"/>
      <c r="BX92" s="413"/>
      <c r="BY92" s="413"/>
      <c r="BZ92" s="413"/>
      <c r="CA92" s="413"/>
      <c r="CB92" s="413"/>
      <c r="CC92" s="413"/>
      <c r="CD92" s="413"/>
      <c r="CE92" s="413"/>
      <c r="CF92" s="413"/>
      <c r="CG92" s="413"/>
      <c r="CH92" s="413"/>
      <c r="CI92" s="413"/>
      <c r="CJ92" s="413"/>
      <c r="CK92" s="413"/>
      <c r="CL92" s="413"/>
      <c r="CM92" s="413"/>
      <c r="CN92" s="413"/>
      <c r="CO92" s="413"/>
      <c r="CP92" s="413"/>
      <c r="CQ92" s="413"/>
      <c r="CR92" s="413"/>
      <c r="CS92" s="413"/>
      <c r="CT92" s="413"/>
      <c r="CU92" s="413"/>
      <c r="CV92" s="413"/>
      <c r="CW92" s="413"/>
      <c r="CX92" s="413"/>
      <c r="CY92" s="413"/>
      <c r="CZ92" s="413"/>
      <c r="DA92" s="413"/>
      <c r="DB92" s="413"/>
      <c r="DC92" s="413"/>
      <c r="DD92" s="413"/>
      <c r="DE92" s="413"/>
      <c r="DF92" s="413"/>
      <c r="DG92" s="413"/>
      <c r="DH92" s="413"/>
      <c r="DI92" s="413"/>
      <c r="DJ92" s="413"/>
      <c r="DK92" s="413"/>
      <c r="DL92" s="413"/>
      <c r="DM92" s="413"/>
      <c r="DN92" s="413"/>
      <c r="DO92" s="413"/>
      <c r="DP92" s="413"/>
      <c r="DQ92" s="413"/>
      <c r="DR92" s="413"/>
      <c r="DS92" s="413"/>
      <c r="DT92" s="413"/>
      <c r="DU92" s="413"/>
      <c r="DV92" s="413"/>
      <c r="DW92" s="413"/>
      <c r="DX92" s="413"/>
      <c r="DY92" s="413"/>
      <c r="DZ92" s="413"/>
      <c r="EA92" s="413"/>
      <c r="EB92" s="413"/>
      <c r="EC92" s="413"/>
      <c r="ED92" s="413"/>
      <c r="EE92" s="413"/>
      <c r="EF92" s="413"/>
      <c r="EG92" s="413"/>
      <c r="EH92" s="413"/>
      <c r="EI92" s="413"/>
      <c r="EJ92" s="413"/>
      <c r="EK92" s="413"/>
      <c r="EL92" s="413"/>
      <c r="EM92" s="413"/>
      <c r="EN92" s="413"/>
      <c r="EO92" s="413"/>
      <c r="EP92" s="413"/>
      <c r="EQ92" s="413"/>
      <c r="ER92" s="413"/>
      <c r="ES92" s="413"/>
      <c r="ET92" s="413"/>
      <c r="EU92" s="413"/>
      <c r="EV92" s="413"/>
      <c r="EW92" s="413"/>
      <c r="EX92" s="413"/>
      <c r="EY92" s="413"/>
      <c r="EZ92" s="413"/>
      <c r="FA92" s="413"/>
      <c r="FB92" s="413"/>
      <c r="FC92" s="413"/>
      <c r="FD92" s="413"/>
      <c r="FE92" s="413"/>
      <c r="FF92" s="413"/>
      <c r="FG92" s="413"/>
      <c r="FH92" s="413"/>
      <c r="FI92" s="413"/>
      <c r="FJ92" s="413"/>
      <c r="FK92" s="413"/>
      <c r="FL92" s="413"/>
      <c r="FM92" s="413"/>
      <c r="FN92" s="413"/>
      <c r="FO92" s="413"/>
      <c r="FP92" s="413"/>
      <c r="FQ92" s="413"/>
      <c r="FR92" s="413"/>
      <c r="FS92" s="413"/>
      <c r="FT92" s="413"/>
      <c r="FU92" s="413"/>
      <c r="FV92" s="413"/>
      <c r="FW92" s="413"/>
      <c r="FX92" s="413"/>
      <c r="FY92" s="413"/>
      <c r="FZ92" s="413"/>
      <c r="GA92" s="413"/>
      <c r="GB92" s="413"/>
      <c r="GC92" s="413"/>
      <c r="GD92" s="413"/>
      <c r="GE92" s="413"/>
      <c r="GF92" s="413"/>
      <c r="GG92" s="413"/>
      <c r="GH92" s="414"/>
      <c r="GI92" s="1"/>
    </row>
    <row r="93" spans="1:191" hidden="1" outlineLevel="1" x14ac:dyDescent="0.75">
      <c r="A93" s="1"/>
      <c r="B93" s="1"/>
      <c r="C93" s="262" t="str">
        <f>IF($E93="custom",MonthlyCF!C93,"")</f>
        <v/>
      </c>
      <c r="D93" s="19" t="str">
        <f>IF($E93="custom",MonthlyCF!D93,"")</f>
        <v/>
      </c>
      <c r="E93" s="411" t="str">
        <f>MonthlyCF!K93</f>
        <v>Bell Curve</v>
      </c>
      <c r="F93" s="412">
        <f t="shared" si="24"/>
        <v>46053</v>
      </c>
      <c r="G93" s="412">
        <f t="shared" si="24"/>
        <v>46053</v>
      </c>
      <c r="H93" s="95">
        <f t="shared" si="25"/>
        <v>0</v>
      </c>
      <c r="I93" s="95" t="str">
        <f t="shared" si="26"/>
        <v/>
      </c>
      <c r="J93" s="413"/>
      <c r="K93" s="413"/>
      <c r="L93" s="413"/>
      <c r="M93" s="413"/>
      <c r="N93" s="413"/>
      <c r="O93" s="413"/>
      <c r="P93" s="413"/>
      <c r="Q93" s="413"/>
      <c r="R93" s="413"/>
      <c r="S93" s="413"/>
      <c r="T93" s="413"/>
      <c r="U93" s="413"/>
      <c r="V93" s="413"/>
      <c r="W93" s="413"/>
      <c r="X93" s="413"/>
      <c r="Y93" s="413"/>
      <c r="Z93" s="413"/>
      <c r="AA93" s="413"/>
      <c r="AB93" s="413"/>
      <c r="AC93" s="413"/>
      <c r="AD93" s="413"/>
      <c r="AE93" s="413"/>
      <c r="AF93" s="413"/>
      <c r="AG93" s="413"/>
      <c r="AH93" s="413"/>
      <c r="AI93" s="413"/>
      <c r="AJ93" s="413"/>
      <c r="AK93" s="413"/>
      <c r="AL93" s="413"/>
      <c r="AM93" s="413"/>
      <c r="AN93" s="413"/>
      <c r="AO93" s="413"/>
      <c r="AP93" s="413"/>
      <c r="AQ93" s="413"/>
      <c r="AR93" s="413"/>
      <c r="AS93" s="413"/>
      <c r="AT93" s="413"/>
      <c r="AU93" s="413"/>
      <c r="AV93" s="413"/>
      <c r="AW93" s="413"/>
      <c r="AX93" s="413"/>
      <c r="AY93" s="413"/>
      <c r="AZ93" s="413"/>
      <c r="BA93" s="413"/>
      <c r="BB93" s="413"/>
      <c r="BC93" s="413"/>
      <c r="BD93" s="413"/>
      <c r="BE93" s="413"/>
      <c r="BF93" s="413"/>
      <c r="BG93" s="413"/>
      <c r="BH93" s="413"/>
      <c r="BI93" s="413"/>
      <c r="BJ93" s="413"/>
      <c r="BK93" s="413"/>
      <c r="BL93" s="413"/>
      <c r="BM93" s="413"/>
      <c r="BN93" s="413"/>
      <c r="BO93" s="413"/>
      <c r="BP93" s="413"/>
      <c r="BQ93" s="413"/>
      <c r="BR93" s="413"/>
      <c r="BS93" s="413"/>
      <c r="BT93" s="413"/>
      <c r="BU93" s="413"/>
      <c r="BV93" s="413"/>
      <c r="BW93" s="413"/>
      <c r="BX93" s="413"/>
      <c r="BY93" s="413"/>
      <c r="BZ93" s="413"/>
      <c r="CA93" s="413"/>
      <c r="CB93" s="413"/>
      <c r="CC93" s="413"/>
      <c r="CD93" s="413"/>
      <c r="CE93" s="413"/>
      <c r="CF93" s="413"/>
      <c r="CG93" s="413"/>
      <c r="CH93" s="413"/>
      <c r="CI93" s="413"/>
      <c r="CJ93" s="413"/>
      <c r="CK93" s="413"/>
      <c r="CL93" s="413"/>
      <c r="CM93" s="413"/>
      <c r="CN93" s="413"/>
      <c r="CO93" s="413"/>
      <c r="CP93" s="413"/>
      <c r="CQ93" s="413"/>
      <c r="CR93" s="413"/>
      <c r="CS93" s="413"/>
      <c r="CT93" s="413"/>
      <c r="CU93" s="413"/>
      <c r="CV93" s="413"/>
      <c r="CW93" s="413"/>
      <c r="CX93" s="413"/>
      <c r="CY93" s="413"/>
      <c r="CZ93" s="413"/>
      <c r="DA93" s="413"/>
      <c r="DB93" s="413"/>
      <c r="DC93" s="413"/>
      <c r="DD93" s="413"/>
      <c r="DE93" s="413"/>
      <c r="DF93" s="413"/>
      <c r="DG93" s="413"/>
      <c r="DH93" s="413"/>
      <c r="DI93" s="413"/>
      <c r="DJ93" s="413"/>
      <c r="DK93" s="413"/>
      <c r="DL93" s="413"/>
      <c r="DM93" s="413"/>
      <c r="DN93" s="413"/>
      <c r="DO93" s="413"/>
      <c r="DP93" s="413"/>
      <c r="DQ93" s="413"/>
      <c r="DR93" s="413"/>
      <c r="DS93" s="413"/>
      <c r="DT93" s="413"/>
      <c r="DU93" s="413"/>
      <c r="DV93" s="413"/>
      <c r="DW93" s="413"/>
      <c r="DX93" s="413"/>
      <c r="DY93" s="413"/>
      <c r="DZ93" s="413"/>
      <c r="EA93" s="413"/>
      <c r="EB93" s="413"/>
      <c r="EC93" s="413"/>
      <c r="ED93" s="413"/>
      <c r="EE93" s="413"/>
      <c r="EF93" s="413"/>
      <c r="EG93" s="413"/>
      <c r="EH93" s="413"/>
      <c r="EI93" s="413"/>
      <c r="EJ93" s="413"/>
      <c r="EK93" s="413"/>
      <c r="EL93" s="413"/>
      <c r="EM93" s="413"/>
      <c r="EN93" s="413"/>
      <c r="EO93" s="413"/>
      <c r="EP93" s="413"/>
      <c r="EQ93" s="413"/>
      <c r="ER93" s="413"/>
      <c r="ES93" s="413"/>
      <c r="ET93" s="413"/>
      <c r="EU93" s="413"/>
      <c r="EV93" s="413"/>
      <c r="EW93" s="413"/>
      <c r="EX93" s="413"/>
      <c r="EY93" s="413"/>
      <c r="EZ93" s="413"/>
      <c r="FA93" s="413"/>
      <c r="FB93" s="413"/>
      <c r="FC93" s="413"/>
      <c r="FD93" s="413"/>
      <c r="FE93" s="413"/>
      <c r="FF93" s="413"/>
      <c r="FG93" s="413"/>
      <c r="FH93" s="413"/>
      <c r="FI93" s="413"/>
      <c r="FJ93" s="413"/>
      <c r="FK93" s="413"/>
      <c r="FL93" s="413"/>
      <c r="FM93" s="413"/>
      <c r="FN93" s="413"/>
      <c r="FO93" s="413"/>
      <c r="FP93" s="413"/>
      <c r="FQ93" s="413"/>
      <c r="FR93" s="413"/>
      <c r="FS93" s="413"/>
      <c r="FT93" s="413"/>
      <c r="FU93" s="413"/>
      <c r="FV93" s="413"/>
      <c r="FW93" s="413"/>
      <c r="FX93" s="413"/>
      <c r="FY93" s="413"/>
      <c r="FZ93" s="413"/>
      <c r="GA93" s="413"/>
      <c r="GB93" s="413"/>
      <c r="GC93" s="413"/>
      <c r="GD93" s="413"/>
      <c r="GE93" s="413"/>
      <c r="GF93" s="413"/>
      <c r="GG93" s="413"/>
      <c r="GH93" s="414"/>
      <c r="GI93" s="1"/>
    </row>
    <row r="94" spans="1:191" hidden="1" outlineLevel="1" x14ac:dyDescent="0.75">
      <c r="A94" s="1"/>
      <c r="B94" s="1"/>
      <c r="C94" s="262" t="str">
        <f>IF($E94="custom",MonthlyCF!C94,"")</f>
        <v/>
      </c>
      <c r="D94" s="19" t="str">
        <f>IF($E94="custom",MonthlyCF!D94,"")</f>
        <v/>
      </c>
      <c r="E94" s="411" t="str">
        <f>MonthlyCF!K94</f>
        <v>Bell Curve</v>
      </c>
      <c r="F94" s="412">
        <f t="shared" si="24"/>
        <v>46053</v>
      </c>
      <c r="G94" s="412">
        <f t="shared" si="24"/>
        <v>46053</v>
      </c>
      <c r="H94" s="95">
        <f t="shared" si="25"/>
        <v>0</v>
      </c>
      <c r="I94" s="95" t="str">
        <f t="shared" si="26"/>
        <v/>
      </c>
      <c r="J94" s="413"/>
      <c r="K94" s="413"/>
      <c r="L94" s="413"/>
      <c r="M94" s="413"/>
      <c r="N94" s="413"/>
      <c r="O94" s="413"/>
      <c r="P94" s="413"/>
      <c r="Q94" s="413"/>
      <c r="R94" s="413"/>
      <c r="S94" s="413"/>
      <c r="T94" s="413"/>
      <c r="U94" s="413"/>
      <c r="V94" s="413"/>
      <c r="W94" s="413"/>
      <c r="X94" s="413"/>
      <c r="Y94" s="413"/>
      <c r="Z94" s="413"/>
      <c r="AA94" s="413"/>
      <c r="AB94" s="413"/>
      <c r="AC94" s="413"/>
      <c r="AD94" s="413"/>
      <c r="AE94" s="413"/>
      <c r="AF94" s="413"/>
      <c r="AG94" s="413"/>
      <c r="AH94" s="413"/>
      <c r="AI94" s="413"/>
      <c r="AJ94" s="413"/>
      <c r="AK94" s="413"/>
      <c r="AL94" s="413"/>
      <c r="AM94" s="413"/>
      <c r="AN94" s="413"/>
      <c r="AO94" s="413"/>
      <c r="AP94" s="413"/>
      <c r="AQ94" s="413"/>
      <c r="AR94" s="413"/>
      <c r="AS94" s="413"/>
      <c r="AT94" s="413"/>
      <c r="AU94" s="413"/>
      <c r="AV94" s="413"/>
      <c r="AW94" s="413"/>
      <c r="AX94" s="413"/>
      <c r="AY94" s="413"/>
      <c r="AZ94" s="413"/>
      <c r="BA94" s="413"/>
      <c r="BB94" s="413"/>
      <c r="BC94" s="413"/>
      <c r="BD94" s="413"/>
      <c r="BE94" s="413"/>
      <c r="BF94" s="413"/>
      <c r="BG94" s="413"/>
      <c r="BH94" s="413"/>
      <c r="BI94" s="413"/>
      <c r="BJ94" s="413"/>
      <c r="BK94" s="413"/>
      <c r="BL94" s="413"/>
      <c r="BM94" s="413"/>
      <c r="BN94" s="413"/>
      <c r="BO94" s="413"/>
      <c r="BP94" s="413"/>
      <c r="BQ94" s="413"/>
      <c r="BR94" s="413"/>
      <c r="BS94" s="413"/>
      <c r="BT94" s="413"/>
      <c r="BU94" s="413"/>
      <c r="BV94" s="413"/>
      <c r="BW94" s="413"/>
      <c r="BX94" s="413"/>
      <c r="BY94" s="413"/>
      <c r="BZ94" s="413"/>
      <c r="CA94" s="413"/>
      <c r="CB94" s="413"/>
      <c r="CC94" s="413"/>
      <c r="CD94" s="413"/>
      <c r="CE94" s="413"/>
      <c r="CF94" s="413"/>
      <c r="CG94" s="413"/>
      <c r="CH94" s="413"/>
      <c r="CI94" s="413"/>
      <c r="CJ94" s="413"/>
      <c r="CK94" s="413"/>
      <c r="CL94" s="413"/>
      <c r="CM94" s="413"/>
      <c r="CN94" s="413"/>
      <c r="CO94" s="413"/>
      <c r="CP94" s="413"/>
      <c r="CQ94" s="413"/>
      <c r="CR94" s="413"/>
      <c r="CS94" s="413"/>
      <c r="CT94" s="413"/>
      <c r="CU94" s="413"/>
      <c r="CV94" s="413"/>
      <c r="CW94" s="413"/>
      <c r="CX94" s="413"/>
      <c r="CY94" s="413"/>
      <c r="CZ94" s="413"/>
      <c r="DA94" s="413"/>
      <c r="DB94" s="413"/>
      <c r="DC94" s="413"/>
      <c r="DD94" s="413"/>
      <c r="DE94" s="413"/>
      <c r="DF94" s="413"/>
      <c r="DG94" s="413"/>
      <c r="DH94" s="413"/>
      <c r="DI94" s="413"/>
      <c r="DJ94" s="413"/>
      <c r="DK94" s="413"/>
      <c r="DL94" s="413"/>
      <c r="DM94" s="413"/>
      <c r="DN94" s="413"/>
      <c r="DO94" s="413"/>
      <c r="DP94" s="413"/>
      <c r="DQ94" s="413"/>
      <c r="DR94" s="413"/>
      <c r="DS94" s="413"/>
      <c r="DT94" s="413"/>
      <c r="DU94" s="413"/>
      <c r="DV94" s="413"/>
      <c r="DW94" s="413"/>
      <c r="DX94" s="413"/>
      <c r="DY94" s="413"/>
      <c r="DZ94" s="413"/>
      <c r="EA94" s="413"/>
      <c r="EB94" s="413"/>
      <c r="EC94" s="413"/>
      <c r="ED94" s="413"/>
      <c r="EE94" s="413"/>
      <c r="EF94" s="413"/>
      <c r="EG94" s="413"/>
      <c r="EH94" s="413"/>
      <c r="EI94" s="413"/>
      <c r="EJ94" s="413"/>
      <c r="EK94" s="413"/>
      <c r="EL94" s="413"/>
      <c r="EM94" s="413"/>
      <c r="EN94" s="413"/>
      <c r="EO94" s="413"/>
      <c r="EP94" s="413"/>
      <c r="EQ94" s="413"/>
      <c r="ER94" s="413"/>
      <c r="ES94" s="413"/>
      <c r="ET94" s="413"/>
      <c r="EU94" s="413"/>
      <c r="EV94" s="413"/>
      <c r="EW94" s="413"/>
      <c r="EX94" s="413"/>
      <c r="EY94" s="413"/>
      <c r="EZ94" s="413"/>
      <c r="FA94" s="413"/>
      <c r="FB94" s="413"/>
      <c r="FC94" s="413"/>
      <c r="FD94" s="413"/>
      <c r="FE94" s="413"/>
      <c r="FF94" s="413"/>
      <c r="FG94" s="413"/>
      <c r="FH94" s="413"/>
      <c r="FI94" s="413"/>
      <c r="FJ94" s="413"/>
      <c r="FK94" s="413"/>
      <c r="FL94" s="413"/>
      <c r="FM94" s="413"/>
      <c r="FN94" s="413"/>
      <c r="FO94" s="413"/>
      <c r="FP94" s="413"/>
      <c r="FQ94" s="413"/>
      <c r="FR94" s="413"/>
      <c r="FS94" s="413"/>
      <c r="FT94" s="413"/>
      <c r="FU94" s="413"/>
      <c r="FV94" s="413"/>
      <c r="FW94" s="413"/>
      <c r="FX94" s="413"/>
      <c r="FY94" s="413"/>
      <c r="FZ94" s="413"/>
      <c r="GA94" s="413"/>
      <c r="GB94" s="413"/>
      <c r="GC94" s="413"/>
      <c r="GD94" s="413"/>
      <c r="GE94" s="413"/>
      <c r="GF94" s="413"/>
      <c r="GG94" s="413"/>
      <c r="GH94" s="414"/>
      <c r="GI94" s="1"/>
    </row>
    <row r="95" spans="1:191" hidden="1" outlineLevel="1" x14ac:dyDescent="0.75">
      <c r="A95" s="1"/>
      <c r="B95" s="1"/>
      <c r="C95" s="262" t="str">
        <f>IF($E95="custom",MonthlyCF!C95,"")</f>
        <v/>
      </c>
      <c r="D95" s="19" t="str">
        <f>IF($E95="custom",MonthlyCF!D95,"")</f>
        <v/>
      </c>
      <c r="E95" s="411" t="str">
        <f>MonthlyCF!K95</f>
        <v>Bell Curve</v>
      </c>
      <c r="F95" s="412">
        <f t="shared" si="24"/>
        <v>46053</v>
      </c>
      <c r="G95" s="412">
        <f t="shared" si="24"/>
        <v>46053</v>
      </c>
      <c r="H95" s="95">
        <f t="shared" si="25"/>
        <v>0</v>
      </c>
      <c r="I95" s="95" t="str">
        <f t="shared" si="26"/>
        <v/>
      </c>
      <c r="J95" s="413"/>
      <c r="K95" s="413"/>
      <c r="L95" s="413"/>
      <c r="M95" s="413"/>
      <c r="N95" s="413"/>
      <c r="O95" s="413"/>
      <c r="P95" s="413"/>
      <c r="Q95" s="413"/>
      <c r="R95" s="413"/>
      <c r="S95" s="413"/>
      <c r="T95" s="413"/>
      <c r="U95" s="413"/>
      <c r="V95" s="413"/>
      <c r="W95" s="413"/>
      <c r="X95" s="413"/>
      <c r="Y95" s="413"/>
      <c r="Z95" s="413"/>
      <c r="AA95" s="413"/>
      <c r="AB95" s="413"/>
      <c r="AC95" s="413"/>
      <c r="AD95" s="413"/>
      <c r="AE95" s="413"/>
      <c r="AF95" s="413"/>
      <c r="AG95" s="413"/>
      <c r="AH95" s="413"/>
      <c r="AI95" s="413"/>
      <c r="AJ95" s="413"/>
      <c r="AK95" s="413"/>
      <c r="AL95" s="413"/>
      <c r="AM95" s="413"/>
      <c r="AN95" s="413"/>
      <c r="AO95" s="413"/>
      <c r="AP95" s="413"/>
      <c r="AQ95" s="413"/>
      <c r="AR95" s="413"/>
      <c r="AS95" s="413"/>
      <c r="AT95" s="413"/>
      <c r="AU95" s="413"/>
      <c r="AV95" s="413"/>
      <c r="AW95" s="413"/>
      <c r="AX95" s="413"/>
      <c r="AY95" s="413"/>
      <c r="AZ95" s="413"/>
      <c r="BA95" s="413"/>
      <c r="BB95" s="413"/>
      <c r="BC95" s="413"/>
      <c r="BD95" s="413"/>
      <c r="BE95" s="413"/>
      <c r="BF95" s="413"/>
      <c r="BG95" s="413"/>
      <c r="BH95" s="413"/>
      <c r="BI95" s="413"/>
      <c r="BJ95" s="413"/>
      <c r="BK95" s="413"/>
      <c r="BL95" s="413"/>
      <c r="BM95" s="413"/>
      <c r="BN95" s="413"/>
      <c r="BO95" s="413"/>
      <c r="BP95" s="413"/>
      <c r="BQ95" s="413"/>
      <c r="BR95" s="413"/>
      <c r="BS95" s="413"/>
      <c r="BT95" s="413"/>
      <c r="BU95" s="413"/>
      <c r="BV95" s="413"/>
      <c r="BW95" s="413"/>
      <c r="BX95" s="413"/>
      <c r="BY95" s="413"/>
      <c r="BZ95" s="413"/>
      <c r="CA95" s="413"/>
      <c r="CB95" s="413"/>
      <c r="CC95" s="413"/>
      <c r="CD95" s="413"/>
      <c r="CE95" s="413"/>
      <c r="CF95" s="413"/>
      <c r="CG95" s="413"/>
      <c r="CH95" s="413"/>
      <c r="CI95" s="413"/>
      <c r="CJ95" s="413"/>
      <c r="CK95" s="413"/>
      <c r="CL95" s="413"/>
      <c r="CM95" s="413"/>
      <c r="CN95" s="413"/>
      <c r="CO95" s="413"/>
      <c r="CP95" s="413"/>
      <c r="CQ95" s="413"/>
      <c r="CR95" s="413"/>
      <c r="CS95" s="413"/>
      <c r="CT95" s="413"/>
      <c r="CU95" s="413"/>
      <c r="CV95" s="413"/>
      <c r="CW95" s="413"/>
      <c r="CX95" s="413"/>
      <c r="CY95" s="413"/>
      <c r="CZ95" s="413"/>
      <c r="DA95" s="413"/>
      <c r="DB95" s="413"/>
      <c r="DC95" s="413"/>
      <c r="DD95" s="413"/>
      <c r="DE95" s="413"/>
      <c r="DF95" s="413"/>
      <c r="DG95" s="413"/>
      <c r="DH95" s="413"/>
      <c r="DI95" s="413"/>
      <c r="DJ95" s="413"/>
      <c r="DK95" s="413"/>
      <c r="DL95" s="413"/>
      <c r="DM95" s="413"/>
      <c r="DN95" s="413"/>
      <c r="DO95" s="413"/>
      <c r="DP95" s="413"/>
      <c r="DQ95" s="413"/>
      <c r="DR95" s="413"/>
      <c r="DS95" s="413"/>
      <c r="DT95" s="413"/>
      <c r="DU95" s="413"/>
      <c r="DV95" s="413"/>
      <c r="DW95" s="413"/>
      <c r="DX95" s="413"/>
      <c r="DY95" s="413"/>
      <c r="DZ95" s="413"/>
      <c r="EA95" s="413"/>
      <c r="EB95" s="413"/>
      <c r="EC95" s="413"/>
      <c r="ED95" s="413"/>
      <c r="EE95" s="413"/>
      <c r="EF95" s="413"/>
      <c r="EG95" s="413"/>
      <c r="EH95" s="413"/>
      <c r="EI95" s="413"/>
      <c r="EJ95" s="413"/>
      <c r="EK95" s="413"/>
      <c r="EL95" s="413"/>
      <c r="EM95" s="413"/>
      <c r="EN95" s="413"/>
      <c r="EO95" s="413"/>
      <c r="EP95" s="413"/>
      <c r="EQ95" s="413"/>
      <c r="ER95" s="413"/>
      <c r="ES95" s="413"/>
      <c r="ET95" s="413"/>
      <c r="EU95" s="413"/>
      <c r="EV95" s="413"/>
      <c r="EW95" s="413"/>
      <c r="EX95" s="413"/>
      <c r="EY95" s="413"/>
      <c r="EZ95" s="413"/>
      <c r="FA95" s="413"/>
      <c r="FB95" s="413"/>
      <c r="FC95" s="413"/>
      <c r="FD95" s="413"/>
      <c r="FE95" s="413"/>
      <c r="FF95" s="413"/>
      <c r="FG95" s="413"/>
      <c r="FH95" s="413"/>
      <c r="FI95" s="413"/>
      <c r="FJ95" s="413"/>
      <c r="FK95" s="413"/>
      <c r="FL95" s="413"/>
      <c r="FM95" s="413"/>
      <c r="FN95" s="413"/>
      <c r="FO95" s="413"/>
      <c r="FP95" s="413"/>
      <c r="FQ95" s="413"/>
      <c r="FR95" s="413"/>
      <c r="FS95" s="413"/>
      <c r="FT95" s="413"/>
      <c r="FU95" s="413"/>
      <c r="FV95" s="413"/>
      <c r="FW95" s="413"/>
      <c r="FX95" s="413"/>
      <c r="FY95" s="413"/>
      <c r="FZ95" s="413"/>
      <c r="GA95" s="413"/>
      <c r="GB95" s="413"/>
      <c r="GC95" s="413"/>
      <c r="GD95" s="413"/>
      <c r="GE95" s="413"/>
      <c r="GF95" s="413"/>
      <c r="GG95" s="413"/>
      <c r="GH95" s="414"/>
      <c r="GI95" s="1"/>
    </row>
    <row r="96" spans="1:191" hidden="1" outlineLevel="1" x14ac:dyDescent="0.75">
      <c r="A96" s="1"/>
      <c r="B96" s="1"/>
      <c r="C96" s="262" t="str">
        <f>IF($E96="custom",MonthlyCF!C96,"")</f>
        <v/>
      </c>
      <c r="D96" s="19" t="str">
        <f>IF($E96="custom",MonthlyCF!D96,"")</f>
        <v/>
      </c>
      <c r="E96" s="411" t="str">
        <f>MonthlyCF!K96</f>
        <v>Bell Curve</v>
      </c>
      <c r="F96" s="412">
        <f t="shared" si="24"/>
        <v>46053</v>
      </c>
      <c r="G96" s="412">
        <f t="shared" si="24"/>
        <v>46053</v>
      </c>
      <c r="H96" s="95">
        <f t="shared" si="25"/>
        <v>0</v>
      </c>
      <c r="I96" s="95" t="str">
        <f t="shared" si="26"/>
        <v/>
      </c>
      <c r="J96" s="413"/>
      <c r="K96" s="413"/>
      <c r="L96" s="413"/>
      <c r="M96" s="413"/>
      <c r="N96" s="413"/>
      <c r="O96" s="413"/>
      <c r="P96" s="413"/>
      <c r="Q96" s="413"/>
      <c r="R96" s="413"/>
      <c r="S96" s="413"/>
      <c r="T96" s="413"/>
      <c r="U96" s="413"/>
      <c r="V96" s="413"/>
      <c r="W96" s="413"/>
      <c r="X96" s="413"/>
      <c r="Y96" s="413"/>
      <c r="Z96" s="413"/>
      <c r="AA96" s="413"/>
      <c r="AB96" s="413"/>
      <c r="AC96" s="413"/>
      <c r="AD96" s="413"/>
      <c r="AE96" s="413"/>
      <c r="AF96" s="413"/>
      <c r="AG96" s="413"/>
      <c r="AH96" s="413"/>
      <c r="AI96" s="413"/>
      <c r="AJ96" s="413"/>
      <c r="AK96" s="413"/>
      <c r="AL96" s="413"/>
      <c r="AM96" s="413"/>
      <c r="AN96" s="413"/>
      <c r="AO96" s="413"/>
      <c r="AP96" s="413"/>
      <c r="AQ96" s="413"/>
      <c r="AR96" s="413"/>
      <c r="AS96" s="413"/>
      <c r="AT96" s="413"/>
      <c r="AU96" s="413"/>
      <c r="AV96" s="413"/>
      <c r="AW96" s="413"/>
      <c r="AX96" s="413"/>
      <c r="AY96" s="413"/>
      <c r="AZ96" s="413"/>
      <c r="BA96" s="413"/>
      <c r="BB96" s="413"/>
      <c r="BC96" s="413"/>
      <c r="BD96" s="413"/>
      <c r="BE96" s="413"/>
      <c r="BF96" s="413"/>
      <c r="BG96" s="413"/>
      <c r="BH96" s="413"/>
      <c r="BI96" s="413"/>
      <c r="BJ96" s="413"/>
      <c r="BK96" s="413"/>
      <c r="BL96" s="413"/>
      <c r="BM96" s="413"/>
      <c r="BN96" s="413"/>
      <c r="BO96" s="413"/>
      <c r="BP96" s="413"/>
      <c r="BQ96" s="413"/>
      <c r="BR96" s="413"/>
      <c r="BS96" s="413"/>
      <c r="BT96" s="413"/>
      <c r="BU96" s="413"/>
      <c r="BV96" s="413"/>
      <c r="BW96" s="413"/>
      <c r="BX96" s="413"/>
      <c r="BY96" s="413"/>
      <c r="BZ96" s="413"/>
      <c r="CA96" s="413"/>
      <c r="CB96" s="413"/>
      <c r="CC96" s="413"/>
      <c r="CD96" s="413"/>
      <c r="CE96" s="413"/>
      <c r="CF96" s="413"/>
      <c r="CG96" s="413"/>
      <c r="CH96" s="413"/>
      <c r="CI96" s="413"/>
      <c r="CJ96" s="413"/>
      <c r="CK96" s="413"/>
      <c r="CL96" s="413"/>
      <c r="CM96" s="413"/>
      <c r="CN96" s="413"/>
      <c r="CO96" s="413"/>
      <c r="CP96" s="413"/>
      <c r="CQ96" s="413"/>
      <c r="CR96" s="413"/>
      <c r="CS96" s="413"/>
      <c r="CT96" s="413"/>
      <c r="CU96" s="413"/>
      <c r="CV96" s="413"/>
      <c r="CW96" s="413"/>
      <c r="CX96" s="413"/>
      <c r="CY96" s="413"/>
      <c r="CZ96" s="413"/>
      <c r="DA96" s="413"/>
      <c r="DB96" s="413"/>
      <c r="DC96" s="413"/>
      <c r="DD96" s="413"/>
      <c r="DE96" s="413"/>
      <c r="DF96" s="413"/>
      <c r="DG96" s="413"/>
      <c r="DH96" s="413"/>
      <c r="DI96" s="413"/>
      <c r="DJ96" s="413"/>
      <c r="DK96" s="413"/>
      <c r="DL96" s="413"/>
      <c r="DM96" s="413"/>
      <c r="DN96" s="413"/>
      <c r="DO96" s="413"/>
      <c r="DP96" s="413"/>
      <c r="DQ96" s="413"/>
      <c r="DR96" s="413"/>
      <c r="DS96" s="413"/>
      <c r="DT96" s="413"/>
      <c r="DU96" s="413"/>
      <c r="DV96" s="413"/>
      <c r="DW96" s="413"/>
      <c r="DX96" s="413"/>
      <c r="DY96" s="413"/>
      <c r="DZ96" s="413"/>
      <c r="EA96" s="413"/>
      <c r="EB96" s="413"/>
      <c r="EC96" s="413"/>
      <c r="ED96" s="413"/>
      <c r="EE96" s="413"/>
      <c r="EF96" s="413"/>
      <c r="EG96" s="413"/>
      <c r="EH96" s="413"/>
      <c r="EI96" s="413"/>
      <c r="EJ96" s="413"/>
      <c r="EK96" s="413"/>
      <c r="EL96" s="413"/>
      <c r="EM96" s="413"/>
      <c r="EN96" s="413"/>
      <c r="EO96" s="413"/>
      <c r="EP96" s="413"/>
      <c r="EQ96" s="413"/>
      <c r="ER96" s="413"/>
      <c r="ES96" s="413"/>
      <c r="ET96" s="413"/>
      <c r="EU96" s="413"/>
      <c r="EV96" s="413"/>
      <c r="EW96" s="413"/>
      <c r="EX96" s="413"/>
      <c r="EY96" s="413"/>
      <c r="EZ96" s="413"/>
      <c r="FA96" s="413"/>
      <c r="FB96" s="413"/>
      <c r="FC96" s="413"/>
      <c r="FD96" s="413"/>
      <c r="FE96" s="413"/>
      <c r="FF96" s="413"/>
      <c r="FG96" s="413"/>
      <c r="FH96" s="413"/>
      <c r="FI96" s="413"/>
      <c r="FJ96" s="413"/>
      <c r="FK96" s="413"/>
      <c r="FL96" s="413"/>
      <c r="FM96" s="413"/>
      <c r="FN96" s="413"/>
      <c r="FO96" s="413"/>
      <c r="FP96" s="413"/>
      <c r="FQ96" s="413"/>
      <c r="FR96" s="413"/>
      <c r="FS96" s="413"/>
      <c r="FT96" s="413"/>
      <c r="FU96" s="413"/>
      <c r="FV96" s="413"/>
      <c r="FW96" s="413"/>
      <c r="FX96" s="413"/>
      <c r="FY96" s="413"/>
      <c r="FZ96" s="413"/>
      <c r="GA96" s="413"/>
      <c r="GB96" s="413"/>
      <c r="GC96" s="413"/>
      <c r="GD96" s="413"/>
      <c r="GE96" s="413"/>
      <c r="GF96" s="413"/>
      <c r="GG96" s="413"/>
      <c r="GH96" s="414"/>
      <c r="GI96" s="1"/>
    </row>
    <row r="97" spans="1:191" hidden="1" outlineLevel="1" x14ac:dyDescent="0.75">
      <c r="A97" s="1"/>
      <c r="B97" s="1"/>
      <c r="C97" s="262" t="str">
        <f>IF($E97="custom",MonthlyCF!C97,"")</f>
        <v/>
      </c>
      <c r="D97" s="19" t="str">
        <f>IF($E97="custom",MonthlyCF!D97,"")</f>
        <v/>
      </c>
      <c r="E97" s="411" t="str">
        <f>MonthlyCF!K97</f>
        <v>Bell Curve</v>
      </c>
      <c r="F97" s="412">
        <f t="shared" si="24"/>
        <v>46053</v>
      </c>
      <c r="G97" s="412">
        <f t="shared" si="24"/>
        <v>46053</v>
      </c>
      <c r="H97" s="95">
        <f t="shared" si="25"/>
        <v>0</v>
      </c>
      <c r="I97" s="95" t="str">
        <f t="shared" si="26"/>
        <v/>
      </c>
      <c r="J97" s="413"/>
      <c r="K97" s="413"/>
      <c r="L97" s="413"/>
      <c r="M97" s="413"/>
      <c r="N97" s="413"/>
      <c r="O97" s="413"/>
      <c r="P97" s="413"/>
      <c r="Q97" s="413"/>
      <c r="R97" s="413"/>
      <c r="S97" s="413"/>
      <c r="T97" s="413"/>
      <c r="U97" s="413"/>
      <c r="V97" s="413"/>
      <c r="W97" s="413"/>
      <c r="X97" s="413"/>
      <c r="Y97" s="413"/>
      <c r="Z97" s="413"/>
      <c r="AA97" s="413"/>
      <c r="AB97" s="413"/>
      <c r="AC97" s="413"/>
      <c r="AD97" s="413"/>
      <c r="AE97" s="413"/>
      <c r="AF97" s="413"/>
      <c r="AG97" s="413"/>
      <c r="AH97" s="413"/>
      <c r="AI97" s="413"/>
      <c r="AJ97" s="413"/>
      <c r="AK97" s="413"/>
      <c r="AL97" s="413"/>
      <c r="AM97" s="413"/>
      <c r="AN97" s="413"/>
      <c r="AO97" s="413"/>
      <c r="AP97" s="413"/>
      <c r="AQ97" s="413"/>
      <c r="AR97" s="413"/>
      <c r="AS97" s="413"/>
      <c r="AT97" s="413"/>
      <c r="AU97" s="413"/>
      <c r="AV97" s="413"/>
      <c r="AW97" s="413"/>
      <c r="AX97" s="413"/>
      <c r="AY97" s="413"/>
      <c r="AZ97" s="413"/>
      <c r="BA97" s="413"/>
      <c r="BB97" s="413"/>
      <c r="BC97" s="413"/>
      <c r="BD97" s="413"/>
      <c r="BE97" s="413"/>
      <c r="BF97" s="413"/>
      <c r="BG97" s="413"/>
      <c r="BH97" s="413"/>
      <c r="BI97" s="413"/>
      <c r="BJ97" s="413"/>
      <c r="BK97" s="413"/>
      <c r="BL97" s="413"/>
      <c r="BM97" s="413"/>
      <c r="BN97" s="413"/>
      <c r="BO97" s="413"/>
      <c r="BP97" s="413"/>
      <c r="BQ97" s="413"/>
      <c r="BR97" s="413"/>
      <c r="BS97" s="413"/>
      <c r="BT97" s="413"/>
      <c r="BU97" s="413"/>
      <c r="BV97" s="413"/>
      <c r="BW97" s="413"/>
      <c r="BX97" s="413"/>
      <c r="BY97" s="413"/>
      <c r="BZ97" s="413"/>
      <c r="CA97" s="413"/>
      <c r="CB97" s="413"/>
      <c r="CC97" s="413"/>
      <c r="CD97" s="413"/>
      <c r="CE97" s="413"/>
      <c r="CF97" s="413"/>
      <c r="CG97" s="413"/>
      <c r="CH97" s="413"/>
      <c r="CI97" s="413"/>
      <c r="CJ97" s="413"/>
      <c r="CK97" s="413"/>
      <c r="CL97" s="413"/>
      <c r="CM97" s="413"/>
      <c r="CN97" s="413"/>
      <c r="CO97" s="413"/>
      <c r="CP97" s="413"/>
      <c r="CQ97" s="413"/>
      <c r="CR97" s="413"/>
      <c r="CS97" s="413"/>
      <c r="CT97" s="413"/>
      <c r="CU97" s="413"/>
      <c r="CV97" s="413"/>
      <c r="CW97" s="413"/>
      <c r="CX97" s="413"/>
      <c r="CY97" s="413"/>
      <c r="CZ97" s="413"/>
      <c r="DA97" s="413"/>
      <c r="DB97" s="413"/>
      <c r="DC97" s="413"/>
      <c r="DD97" s="413"/>
      <c r="DE97" s="413"/>
      <c r="DF97" s="413"/>
      <c r="DG97" s="413"/>
      <c r="DH97" s="413"/>
      <c r="DI97" s="413"/>
      <c r="DJ97" s="413"/>
      <c r="DK97" s="413"/>
      <c r="DL97" s="413"/>
      <c r="DM97" s="413"/>
      <c r="DN97" s="413"/>
      <c r="DO97" s="413"/>
      <c r="DP97" s="413"/>
      <c r="DQ97" s="413"/>
      <c r="DR97" s="413"/>
      <c r="DS97" s="413"/>
      <c r="DT97" s="413"/>
      <c r="DU97" s="413"/>
      <c r="DV97" s="413"/>
      <c r="DW97" s="413"/>
      <c r="DX97" s="413"/>
      <c r="DY97" s="413"/>
      <c r="DZ97" s="413"/>
      <c r="EA97" s="413"/>
      <c r="EB97" s="413"/>
      <c r="EC97" s="413"/>
      <c r="ED97" s="413"/>
      <c r="EE97" s="413"/>
      <c r="EF97" s="413"/>
      <c r="EG97" s="413"/>
      <c r="EH97" s="413"/>
      <c r="EI97" s="413"/>
      <c r="EJ97" s="413"/>
      <c r="EK97" s="413"/>
      <c r="EL97" s="413"/>
      <c r="EM97" s="413"/>
      <c r="EN97" s="413"/>
      <c r="EO97" s="413"/>
      <c r="EP97" s="413"/>
      <c r="EQ97" s="413"/>
      <c r="ER97" s="413"/>
      <c r="ES97" s="413"/>
      <c r="ET97" s="413"/>
      <c r="EU97" s="413"/>
      <c r="EV97" s="413"/>
      <c r="EW97" s="413"/>
      <c r="EX97" s="413"/>
      <c r="EY97" s="413"/>
      <c r="EZ97" s="413"/>
      <c r="FA97" s="413"/>
      <c r="FB97" s="413"/>
      <c r="FC97" s="413"/>
      <c r="FD97" s="413"/>
      <c r="FE97" s="413"/>
      <c r="FF97" s="413"/>
      <c r="FG97" s="413"/>
      <c r="FH97" s="413"/>
      <c r="FI97" s="413"/>
      <c r="FJ97" s="413"/>
      <c r="FK97" s="413"/>
      <c r="FL97" s="413"/>
      <c r="FM97" s="413"/>
      <c r="FN97" s="413"/>
      <c r="FO97" s="413"/>
      <c r="FP97" s="413"/>
      <c r="FQ97" s="413"/>
      <c r="FR97" s="413"/>
      <c r="FS97" s="413"/>
      <c r="FT97" s="413"/>
      <c r="FU97" s="413"/>
      <c r="FV97" s="413"/>
      <c r="FW97" s="413"/>
      <c r="FX97" s="413"/>
      <c r="FY97" s="413"/>
      <c r="FZ97" s="413"/>
      <c r="GA97" s="413"/>
      <c r="GB97" s="413"/>
      <c r="GC97" s="413"/>
      <c r="GD97" s="413"/>
      <c r="GE97" s="413"/>
      <c r="GF97" s="413"/>
      <c r="GG97" s="413"/>
      <c r="GH97" s="414"/>
      <c r="GI97" s="1"/>
    </row>
    <row r="98" spans="1:191" hidden="1" outlineLevel="1" x14ac:dyDescent="0.75">
      <c r="A98" s="1"/>
      <c r="B98" s="1"/>
      <c r="C98" s="319"/>
      <c r="D98" s="19"/>
      <c r="E98" s="407"/>
      <c r="F98" s="407"/>
      <c r="G98" s="407"/>
      <c r="H98" s="408"/>
      <c r="I98" s="408"/>
      <c r="J98" s="409"/>
      <c r="K98" s="409"/>
      <c r="L98" s="409"/>
      <c r="M98" s="409"/>
      <c r="N98" s="409"/>
      <c r="O98" s="409"/>
      <c r="P98" s="409"/>
      <c r="Q98" s="409"/>
      <c r="R98" s="409"/>
      <c r="S98" s="409"/>
      <c r="T98" s="409"/>
      <c r="U98" s="409"/>
      <c r="V98" s="409"/>
      <c r="W98" s="409"/>
      <c r="X98" s="409"/>
      <c r="Y98" s="409"/>
      <c r="Z98" s="409"/>
      <c r="AA98" s="409"/>
      <c r="AB98" s="409"/>
      <c r="AC98" s="409"/>
      <c r="AD98" s="409"/>
      <c r="AE98" s="409"/>
      <c r="AF98" s="409"/>
      <c r="AG98" s="409"/>
      <c r="AH98" s="409"/>
      <c r="AI98" s="409"/>
      <c r="AJ98" s="409"/>
      <c r="AK98" s="409"/>
      <c r="AL98" s="409"/>
      <c r="AM98" s="409"/>
      <c r="AN98" s="409"/>
      <c r="AO98" s="409"/>
      <c r="AP98" s="409"/>
      <c r="AQ98" s="409"/>
      <c r="AR98" s="409"/>
      <c r="AS98" s="409"/>
      <c r="AT98" s="409"/>
      <c r="AU98" s="409"/>
      <c r="AV98" s="409"/>
      <c r="AW98" s="409"/>
      <c r="AX98" s="409"/>
      <c r="AY98" s="409"/>
      <c r="AZ98" s="409"/>
      <c r="BA98" s="409"/>
      <c r="BB98" s="409"/>
      <c r="BC98" s="409"/>
      <c r="BD98" s="409"/>
      <c r="BE98" s="409"/>
      <c r="BF98" s="409"/>
      <c r="BG98" s="409"/>
      <c r="BH98" s="409"/>
      <c r="BI98" s="409"/>
      <c r="BJ98" s="409"/>
      <c r="BK98" s="409"/>
      <c r="BL98" s="409"/>
      <c r="BM98" s="409"/>
      <c r="BN98" s="409"/>
      <c r="BO98" s="409"/>
      <c r="BP98" s="409"/>
      <c r="BQ98" s="409"/>
      <c r="BR98" s="409"/>
      <c r="BS98" s="409"/>
      <c r="BT98" s="409"/>
      <c r="BU98" s="409"/>
      <c r="BV98" s="409"/>
      <c r="BW98" s="409"/>
      <c r="BX98" s="409"/>
      <c r="BY98" s="409"/>
      <c r="BZ98" s="409"/>
      <c r="CA98" s="409"/>
      <c r="CB98" s="409"/>
      <c r="CC98" s="409"/>
      <c r="CD98" s="409"/>
      <c r="CE98" s="409"/>
      <c r="CF98" s="409"/>
      <c r="CG98" s="409"/>
      <c r="CH98" s="409"/>
      <c r="CI98" s="409"/>
      <c r="CJ98" s="409"/>
      <c r="CK98" s="409"/>
      <c r="CL98" s="409"/>
      <c r="CM98" s="409"/>
      <c r="CN98" s="409"/>
      <c r="CO98" s="409"/>
      <c r="CP98" s="409"/>
      <c r="CQ98" s="409"/>
      <c r="CR98" s="409"/>
      <c r="CS98" s="409"/>
      <c r="CT98" s="409"/>
      <c r="CU98" s="409"/>
      <c r="CV98" s="409"/>
      <c r="CW98" s="409"/>
      <c r="CX98" s="409"/>
      <c r="CY98" s="409"/>
      <c r="CZ98" s="409"/>
      <c r="DA98" s="409"/>
      <c r="DB98" s="409"/>
      <c r="DC98" s="409"/>
      <c r="DD98" s="409"/>
      <c r="DE98" s="409"/>
      <c r="DF98" s="409"/>
      <c r="DG98" s="409"/>
      <c r="DH98" s="409"/>
      <c r="DI98" s="409"/>
      <c r="DJ98" s="409"/>
      <c r="DK98" s="409"/>
      <c r="DL98" s="409"/>
      <c r="DM98" s="409"/>
      <c r="DN98" s="409"/>
      <c r="DO98" s="409"/>
      <c r="DP98" s="409"/>
      <c r="DQ98" s="409"/>
      <c r="DR98" s="409"/>
      <c r="DS98" s="409"/>
      <c r="DT98" s="409"/>
      <c r="DU98" s="409"/>
      <c r="DV98" s="409"/>
      <c r="DW98" s="409"/>
      <c r="DX98" s="409"/>
      <c r="DY98" s="409"/>
      <c r="DZ98" s="409"/>
      <c r="EA98" s="409"/>
      <c r="EB98" s="409"/>
      <c r="EC98" s="409"/>
      <c r="ED98" s="409"/>
      <c r="EE98" s="409"/>
      <c r="EF98" s="409"/>
      <c r="EG98" s="409"/>
      <c r="EH98" s="409"/>
      <c r="EI98" s="409"/>
      <c r="EJ98" s="409"/>
      <c r="EK98" s="409"/>
      <c r="EL98" s="409"/>
      <c r="EM98" s="409"/>
      <c r="EN98" s="409"/>
      <c r="EO98" s="409"/>
      <c r="EP98" s="409"/>
      <c r="EQ98" s="409"/>
      <c r="ER98" s="409"/>
      <c r="ES98" s="409"/>
      <c r="ET98" s="409"/>
      <c r="EU98" s="409"/>
      <c r="EV98" s="409"/>
      <c r="EW98" s="409"/>
      <c r="EX98" s="409"/>
      <c r="EY98" s="409"/>
      <c r="EZ98" s="409"/>
      <c r="FA98" s="409"/>
      <c r="FB98" s="409"/>
      <c r="FC98" s="409"/>
      <c r="FD98" s="409"/>
      <c r="FE98" s="409"/>
      <c r="FF98" s="409"/>
      <c r="FG98" s="409"/>
      <c r="FH98" s="409"/>
      <c r="FI98" s="409"/>
      <c r="FJ98" s="409"/>
      <c r="FK98" s="409"/>
      <c r="FL98" s="409"/>
      <c r="FM98" s="409"/>
      <c r="FN98" s="409"/>
      <c r="FO98" s="409"/>
      <c r="FP98" s="409"/>
      <c r="FQ98" s="409"/>
      <c r="FR98" s="409"/>
      <c r="FS98" s="409"/>
      <c r="FT98" s="409"/>
      <c r="FU98" s="409"/>
      <c r="FV98" s="409"/>
      <c r="FW98" s="409"/>
      <c r="FX98" s="409"/>
      <c r="FY98" s="409"/>
      <c r="FZ98" s="409"/>
      <c r="GA98" s="409"/>
      <c r="GB98" s="409"/>
      <c r="GC98" s="409"/>
      <c r="GD98" s="409"/>
      <c r="GE98" s="409"/>
      <c r="GF98" s="409"/>
      <c r="GG98" s="409"/>
      <c r="GH98" s="410"/>
      <c r="GI98" s="1"/>
    </row>
    <row r="99" spans="1:191" collapsed="1" x14ac:dyDescent="0.75">
      <c r="A99" s="1"/>
      <c r="B99" s="1"/>
      <c r="C99" s="328" t="str">
        <f>IF(Budget!AB10="","",Budget!AB10)</f>
        <v>FF&amp;E &amp; OS&amp;E</v>
      </c>
      <c r="D99" s="21"/>
      <c r="E99" s="407"/>
      <c r="F99" s="407"/>
      <c r="G99" s="407"/>
      <c r="H99" s="408"/>
      <c r="I99" s="408"/>
      <c r="J99" s="409"/>
      <c r="K99" s="409"/>
      <c r="L99" s="409"/>
      <c r="M99" s="409"/>
      <c r="N99" s="409"/>
      <c r="O99" s="409"/>
      <c r="P99" s="409"/>
      <c r="Q99" s="409"/>
      <c r="R99" s="409"/>
      <c r="S99" s="409"/>
      <c r="T99" s="409"/>
      <c r="U99" s="409"/>
      <c r="V99" s="409"/>
      <c r="W99" s="409"/>
      <c r="X99" s="409"/>
      <c r="Y99" s="409"/>
      <c r="Z99" s="409"/>
      <c r="AA99" s="409"/>
      <c r="AB99" s="409"/>
      <c r="AC99" s="409"/>
      <c r="AD99" s="409"/>
      <c r="AE99" s="409"/>
      <c r="AF99" s="409"/>
      <c r="AG99" s="409"/>
      <c r="AH99" s="409"/>
      <c r="AI99" s="409"/>
      <c r="AJ99" s="409"/>
      <c r="AK99" s="409"/>
      <c r="AL99" s="409"/>
      <c r="AM99" s="409"/>
      <c r="AN99" s="409"/>
      <c r="AO99" s="409"/>
      <c r="AP99" s="409"/>
      <c r="AQ99" s="409"/>
      <c r="AR99" s="409"/>
      <c r="AS99" s="409"/>
      <c r="AT99" s="409"/>
      <c r="AU99" s="409"/>
      <c r="AV99" s="409"/>
      <c r="AW99" s="409"/>
      <c r="AX99" s="409"/>
      <c r="AY99" s="409"/>
      <c r="AZ99" s="409"/>
      <c r="BA99" s="409"/>
      <c r="BB99" s="409"/>
      <c r="BC99" s="409"/>
      <c r="BD99" s="409"/>
      <c r="BE99" s="409"/>
      <c r="BF99" s="409"/>
      <c r="BG99" s="409"/>
      <c r="BH99" s="409"/>
      <c r="BI99" s="409"/>
      <c r="BJ99" s="409"/>
      <c r="BK99" s="409"/>
      <c r="BL99" s="409"/>
      <c r="BM99" s="409"/>
      <c r="BN99" s="409"/>
      <c r="BO99" s="409"/>
      <c r="BP99" s="409"/>
      <c r="BQ99" s="409"/>
      <c r="BR99" s="409"/>
      <c r="BS99" s="409"/>
      <c r="BT99" s="409"/>
      <c r="BU99" s="409"/>
      <c r="BV99" s="409"/>
      <c r="BW99" s="409"/>
      <c r="BX99" s="409"/>
      <c r="BY99" s="409"/>
      <c r="BZ99" s="409"/>
      <c r="CA99" s="409"/>
      <c r="CB99" s="409"/>
      <c r="CC99" s="409"/>
      <c r="CD99" s="409"/>
      <c r="CE99" s="409"/>
      <c r="CF99" s="409"/>
      <c r="CG99" s="409"/>
      <c r="CH99" s="409"/>
      <c r="CI99" s="409"/>
      <c r="CJ99" s="409"/>
      <c r="CK99" s="409"/>
      <c r="CL99" s="409"/>
      <c r="CM99" s="409"/>
      <c r="CN99" s="409"/>
      <c r="CO99" s="409"/>
      <c r="CP99" s="409"/>
      <c r="CQ99" s="409"/>
      <c r="CR99" s="409"/>
      <c r="CS99" s="409"/>
      <c r="CT99" s="409"/>
      <c r="CU99" s="409"/>
      <c r="CV99" s="409"/>
      <c r="CW99" s="409"/>
      <c r="CX99" s="409"/>
      <c r="CY99" s="409"/>
      <c r="CZ99" s="409"/>
      <c r="DA99" s="409"/>
      <c r="DB99" s="409"/>
      <c r="DC99" s="409"/>
      <c r="DD99" s="409"/>
      <c r="DE99" s="409"/>
      <c r="DF99" s="409"/>
      <c r="DG99" s="409"/>
      <c r="DH99" s="409"/>
      <c r="DI99" s="409"/>
      <c r="DJ99" s="409"/>
      <c r="DK99" s="409"/>
      <c r="DL99" s="409"/>
      <c r="DM99" s="409"/>
      <c r="DN99" s="409"/>
      <c r="DO99" s="409"/>
      <c r="DP99" s="409"/>
      <c r="DQ99" s="409"/>
      <c r="DR99" s="409"/>
      <c r="DS99" s="409"/>
      <c r="DT99" s="409"/>
      <c r="DU99" s="409"/>
      <c r="DV99" s="409"/>
      <c r="DW99" s="409"/>
      <c r="DX99" s="409"/>
      <c r="DY99" s="409"/>
      <c r="DZ99" s="409"/>
      <c r="EA99" s="409"/>
      <c r="EB99" s="409"/>
      <c r="EC99" s="409"/>
      <c r="ED99" s="409"/>
      <c r="EE99" s="409"/>
      <c r="EF99" s="409"/>
      <c r="EG99" s="409"/>
      <c r="EH99" s="409"/>
      <c r="EI99" s="409"/>
      <c r="EJ99" s="409"/>
      <c r="EK99" s="409"/>
      <c r="EL99" s="409"/>
      <c r="EM99" s="409"/>
      <c r="EN99" s="409"/>
      <c r="EO99" s="409"/>
      <c r="EP99" s="409"/>
      <c r="EQ99" s="409"/>
      <c r="ER99" s="409"/>
      <c r="ES99" s="409"/>
      <c r="ET99" s="409"/>
      <c r="EU99" s="409"/>
      <c r="EV99" s="409"/>
      <c r="EW99" s="409"/>
      <c r="EX99" s="409"/>
      <c r="EY99" s="409"/>
      <c r="EZ99" s="409"/>
      <c r="FA99" s="409"/>
      <c r="FB99" s="409"/>
      <c r="FC99" s="409"/>
      <c r="FD99" s="409"/>
      <c r="FE99" s="409"/>
      <c r="FF99" s="409"/>
      <c r="FG99" s="409"/>
      <c r="FH99" s="409"/>
      <c r="FI99" s="409"/>
      <c r="FJ99" s="409"/>
      <c r="FK99" s="409"/>
      <c r="FL99" s="409"/>
      <c r="FM99" s="409"/>
      <c r="FN99" s="409"/>
      <c r="FO99" s="409"/>
      <c r="FP99" s="409"/>
      <c r="FQ99" s="409"/>
      <c r="FR99" s="409"/>
      <c r="FS99" s="409"/>
      <c r="FT99" s="409"/>
      <c r="FU99" s="409"/>
      <c r="FV99" s="409"/>
      <c r="FW99" s="409"/>
      <c r="FX99" s="409"/>
      <c r="FY99" s="409"/>
      <c r="FZ99" s="409"/>
      <c r="GA99" s="409"/>
      <c r="GB99" s="409"/>
      <c r="GC99" s="409"/>
      <c r="GD99" s="409"/>
      <c r="GE99" s="409"/>
      <c r="GF99" s="409"/>
      <c r="GG99" s="409"/>
      <c r="GH99" s="410"/>
      <c r="GI99" s="1"/>
    </row>
    <row r="100" spans="1:191" hidden="1" outlineLevel="1" x14ac:dyDescent="0.75">
      <c r="A100" s="1"/>
      <c r="B100" s="1"/>
      <c r="C100" s="262" t="str">
        <f>IF($E100="custom",MonthlyCF!C100,"")</f>
        <v/>
      </c>
      <c r="D100" s="19" t="str">
        <f>IF($E100="custom",MonthlyCF!D100,"")</f>
        <v/>
      </c>
      <c r="E100" s="411" t="str">
        <f>MonthlyCF!K100</f>
        <v>Bell Curve</v>
      </c>
      <c r="F100" s="412">
        <f t="shared" ref="F100:G127" si="27">IFERROR(INDEX($J$8:$GH$8,MATCH(G282,$J$6:$GH$6,0)),"")</f>
        <v>46053</v>
      </c>
      <c r="G100" s="412">
        <f t="shared" si="27"/>
        <v>46053</v>
      </c>
      <c r="H100" s="95">
        <f t="shared" ref="H100:H127" si="28">SUM(J100:GH100)</f>
        <v>0</v>
      </c>
      <c r="I100" s="95" t="str">
        <f t="shared" ref="I100:I127" si="29">IF(E100="custom",D100-H100,"")</f>
        <v/>
      </c>
      <c r="J100" s="413"/>
      <c r="K100" s="413"/>
      <c r="L100" s="413"/>
      <c r="M100" s="413"/>
      <c r="N100" s="413"/>
      <c r="O100" s="413"/>
      <c r="P100" s="413"/>
      <c r="Q100" s="413"/>
      <c r="R100" s="413"/>
      <c r="S100" s="413"/>
      <c r="T100" s="413"/>
      <c r="U100" s="413"/>
      <c r="V100" s="413"/>
      <c r="W100" s="413"/>
      <c r="X100" s="413"/>
      <c r="Y100" s="413"/>
      <c r="Z100" s="413"/>
      <c r="AA100" s="413"/>
      <c r="AB100" s="413"/>
      <c r="AC100" s="413"/>
      <c r="AD100" s="413"/>
      <c r="AE100" s="413"/>
      <c r="AF100" s="413"/>
      <c r="AG100" s="413"/>
      <c r="AH100" s="413"/>
      <c r="AI100" s="413"/>
      <c r="AJ100" s="413"/>
      <c r="AK100" s="413"/>
      <c r="AL100" s="413"/>
      <c r="AM100" s="413"/>
      <c r="AN100" s="413"/>
      <c r="AO100" s="413"/>
      <c r="AP100" s="413"/>
      <c r="AQ100" s="413"/>
      <c r="AR100" s="413"/>
      <c r="AS100" s="413"/>
      <c r="AT100" s="413"/>
      <c r="AU100" s="413"/>
      <c r="AV100" s="413"/>
      <c r="AW100" s="413"/>
      <c r="AX100" s="413"/>
      <c r="AY100" s="413"/>
      <c r="AZ100" s="413"/>
      <c r="BA100" s="413"/>
      <c r="BB100" s="413"/>
      <c r="BC100" s="413"/>
      <c r="BD100" s="413"/>
      <c r="BE100" s="413"/>
      <c r="BF100" s="413"/>
      <c r="BG100" s="413"/>
      <c r="BH100" s="413"/>
      <c r="BI100" s="413"/>
      <c r="BJ100" s="413"/>
      <c r="BK100" s="413"/>
      <c r="BL100" s="413"/>
      <c r="BM100" s="413"/>
      <c r="BN100" s="413"/>
      <c r="BO100" s="413"/>
      <c r="BP100" s="413"/>
      <c r="BQ100" s="413"/>
      <c r="BR100" s="413"/>
      <c r="BS100" s="413"/>
      <c r="BT100" s="413"/>
      <c r="BU100" s="413"/>
      <c r="BV100" s="413"/>
      <c r="BW100" s="413"/>
      <c r="BX100" s="413"/>
      <c r="BY100" s="413"/>
      <c r="BZ100" s="413"/>
      <c r="CA100" s="413"/>
      <c r="CB100" s="413"/>
      <c r="CC100" s="413"/>
      <c r="CD100" s="413"/>
      <c r="CE100" s="413"/>
      <c r="CF100" s="413"/>
      <c r="CG100" s="413"/>
      <c r="CH100" s="413"/>
      <c r="CI100" s="413"/>
      <c r="CJ100" s="413"/>
      <c r="CK100" s="413"/>
      <c r="CL100" s="413"/>
      <c r="CM100" s="413"/>
      <c r="CN100" s="413"/>
      <c r="CO100" s="413"/>
      <c r="CP100" s="413"/>
      <c r="CQ100" s="413"/>
      <c r="CR100" s="413"/>
      <c r="CS100" s="413"/>
      <c r="CT100" s="413"/>
      <c r="CU100" s="413"/>
      <c r="CV100" s="413"/>
      <c r="CW100" s="413"/>
      <c r="CX100" s="413"/>
      <c r="CY100" s="413"/>
      <c r="CZ100" s="413"/>
      <c r="DA100" s="413"/>
      <c r="DB100" s="413"/>
      <c r="DC100" s="413"/>
      <c r="DD100" s="413"/>
      <c r="DE100" s="413"/>
      <c r="DF100" s="413"/>
      <c r="DG100" s="413"/>
      <c r="DH100" s="413"/>
      <c r="DI100" s="413"/>
      <c r="DJ100" s="413"/>
      <c r="DK100" s="413"/>
      <c r="DL100" s="413"/>
      <c r="DM100" s="413"/>
      <c r="DN100" s="413"/>
      <c r="DO100" s="413"/>
      <c r="DP100" s="413"/>
      <c r="DQ100" s="413"/>
      <c r="DR100" s="413"/>
      <c r="DS100" s="413"/>
      <c r="DT100" s="413"/>
      <c r="DU100" s="413"/>
      <c r="DV100" s="413"/>
      <c r="DW100" s="413"/>
      <c r="DX100" s="413"/>
      <c r="DY100" s="413"/>
      <c r="DZ100" s="413"/>
      <c r="EA100" s="413"/>
      <c r="EB100" s="413"/>
      <c r="EC100" s="413"/>
      <c r="ED100" s="413"/>
      <c r="EE100" s="413"/>
      <c r="EF100" s="413"/>
      <c r="EG100" s="413"/>
      <c r="EH100" s="413"/>
      <c r="EI100" s="413"/>
      <c r="EJ100" s="413"/>
      <c r="EK100" s="413"/>
      <c r="EL100" s="413"/>
      <c r="EM100" s="413"/>
      <c r="EN100" s="413"/>
      <c r="EO100" s="413"/>
      <c r="EP100" s="413"/>
      <c r="EQ100" s="413"/>
      <c r="ER100" s="413"/>
      <c r="ES100" s="413"/>
      <c r="ET100" s="413"/>
      <c r="EU100" s="413"/>
      <c r="EV100" s="413"/>
      <c r="EW100" s="413"/>
      <c r="EX100" s="413"/>
      <c r="EY100" s="413"/>
      <c r="EZ100" s="413"/>
      <c r="FA100" s="413"/>
      <c r="FB100" s="413"/>
      <c r="FC100" s="413"/>
      <c r="FD100" s="413"/>
      <c r="FE100" s="413"/>
      <c r="FF100" s="413"/>
      <c r="FG100" s="413"/>
      <c r="FH100" s="413"/>
      <c r="FI100" s="413"/>
      <c r="FJ100" s="413"/>
      <c r="FK100" s="413"/>
      <c r="FL100" s="413"/>
      <c r="FM100" s="413"/>
      <c r="FN100" s="413"/>
      <c r="FO100" s="413"/>
      <c r="FP100" s="413"/>
      <c r="FQ100" s="413"/>
      <c r="FR100" s="413"/>
      <c r="FS100" s="413"/>
      <c r="FT100" s="413"/>
      <c r="FU100" s="413"/>
      <c r="FV100" s="413"/>
      <c r="FW100" s="413"/>
      <c r="FX100" s="413"/>
      <c r="FY100" s="413"/>
      <c r="FZ100" s="413"/>
      <c r="GA100" s="413"/>
      <c r="GB100" s="413"/>
      <c r="GC100" s="413"/>
      <c r="GD100" s="413"/>
      <c r="GE100" s="413"/>
      <c r="GF100" s="413"/>
      <c r="GG100" s="413"/>
      <c r="GH100" s="414"/>
      <c r="GI100" s="1"/>
    </row>
    <row r="101" spans="1:191" hidden="1" outlineLevel="1" x14ac:dyDescent="0.75">
      <c r="A101" s="1"/>
      <c r="B101" s="1"/>
      <c r="C101" s="262" t="str">
        <f>IF($E101="custom",MonthlyCF!C101,"")</f>
        <v/>
      </c>
      <c r="D101" s="19" t="str">
        <f>IF($E101="custom",MonthlyCF!D101,"")</f>
        <v/>
      </c>
      <c r="E101" s="411" t="str">
        <f>MonthlyCF!K101</f>
        <v>Bell Curve</v>
      </c>
      <c r="F101" s="412">
        <f t="shared" si="27"/>
        <v>46053</v>
      </c>
      <c r="G101" s="412">
        <f t="shared" si="27"/>
        <v>46053</v>
      </c>
      <c r="H101" s="95">
        <f t="shared" si="28"/>
        <v>0</v>
      </c>
      <c r="I101" s="95" t="str">
        <f t="shared" si="29"/>
        <v/>
      </c>
      <c r="J101" s="413"/>
      <c r="K101" s="413"/>
      <c r="L101" s="413"/>
      <c r="M101" s="413"/>
      <c r="N101" s="413"/>
      <c r="O101" s="413"/>
      <c r="P101" s="413"/>
      <c r="Q101" s="413"/>
      <c r="R101" s="413"/>
      <c r="S101" s="413"/>
      <c r="T101" s="413"/>
      <c r="U101" s="413"/>
      <c r="V101" s="413"/>
      <c r="W101" s="413"/>
      <c r="X101" s="413"/>
      <c r="Y101" s="413"/>
      <c r="Z101" s="413"/>
      <c r="AA101" s="413"/>
      <c r="AB101" s="413"/>
      <c r="AC101" s="413"/>
      <c r="AD101" s="413"/>
      <c r="AE101" s="413"/>
      <c r="AF101" s="413"/>
      <c r="AG101" s="413"/>
      <c r="AH101" s="413"/>
      <c r="AI101" s="413"/>
      <c r="AJ101" s="413"/>
      <c r="AK101" s="413"/>
      <c r="AL101" s="413"/>
      <c r="AM101" s="413"/>
      <c r="AN101" s="413"/>
      <c r="AO101" s="413"/>
      <c r="AP101" s="413"/>
      <c r="AQ101" s="413"/>
      <c r="AR101" s="413"/>
      <c r="AS101" s="413"/>
      <c r="AT101" s="413"/>
      <c r="AU101" s="413"/>
      <c r="AV101" s="413"/>
      <c r="AW101" s="413"/>
      <c r="AX101" s="413"/>
      <c r="AY101" s="413"/>
      <c r="AZ101" s="413"/>
      <c r="BA101" s="413"/>
      <c r="BB101" s="413"/>
      <c r="BC101" s="413"/>
      <c r="BD101" s="413"/>
      <c r="BE101" s="413"/>
      <c r="BF101" s="413"/>
      <c r="BG101" s="413"/>
      <c r="BH101" s="413"/>
      <c r="BI101" s="413"/>
      <c r="BJ101" s="413"/>
      <c r="BK101" s="413"/>
      <c r="BL101" s="413"/>
      <c r="BM101" s="413"/>
      <c r="BN101" s="413"/>
      <c r="BO101" s="413"/>
      <c r="BP101" s="413"/>
      <c r="BQ101" s="413"/>
      <c r="BR101" s="413"/>
      <c r="BS101" s="413"/>
      <c r="BT101" s="413"/>
      <c r="BU101" s="413"/>
      <c r="BV101" s="413"/>
      <c r="BW101" s="413"/>
      <c r="BX101" s="413"/>
      <c r="BY101" s="413"/>
      <c r="BZ101" s="413"/>
      <c r="CA101" s="413"/>
      <c r="CB101" s="413"/>
      <c r="CC101" s="413"/>
      <c r="CD101" s="413"/>
      <c r="CE101" s="413"/>
      <c r="CF101" s="413"/>
      <c r="CG101" s="413"/>
      <c r="CH101" s="413"/>
      <c r="CI101" s="413"/>
      <c r="CJ101" s="413"/>
      <c r="CK101" s="413"/>
      <c r="CL101" s="413"/>
      <c r="CM101" s="413"/>
      <c r="CN101" s="413"/>
      <c r="CO101" s="413"/>
      <c r="CP101" s="413"/>
      <c r="CQ101" s="413"/>
      <c r="CR101" s="413"/>
      <c r="CS101" s="413"/>
      <c r="CT101" s="413"/>
      <c r="CU101" s="413"/>
      <c r="CV101" s="413"/>
      <c r="CW101" s="413"/>
      <c r="CX101" s="413"/>
      <c r="CY101" s="413"/>
      <c r="CZ101" s="413"/>
      <c r="DA101" s="413"/>
      <c r="DB101" s="413"/>
      <c r="DC101" s="413"/>
      <c r="DD101" s="413"/>
      <c r="DE101" s="413"/>
      <c r="DF101" s="413"/>
      <c r="DG101" s="413"/>
      <c r="DH101" s="413"/>
      <c r="DI101" s="413"/>
      <c r="DJ101" s="413"/>
      <c r="DK101" s="413"/>
      <c r="DL101" s="413"/>
      <c r="DM101" s="413"/>
      <c r="DN101" s="413"/>
      <c r="DO101" s="413"/>
      <c r="DP101" s="413"/>
      <c r="DQ101" s="413"/>
      <c r="DR101" s="413"/>
      <c r="DS101" s="413"/>
      <c r="DT101" s="413"/>
      <c r="DU101" s="413"/>
      <c r="DV101" s="413"/>
      <c r="DW101" s="413"/>
      <c r="DX101" s="413"/>
      <c r="DY101" s="413"/>
      <c r="DZ101" s="413"/>
      <c r="EA101" s="413"/>
      <c r="EB101" s="413"/>
      <c r="EC101" s="413"/>
      <c r="ED101" s="413"/>
      <c r="EE101" s="413"/>
      <c r="EF101" s="413"/>
      <c r="EG101" s="413"/>
      <c r="EH101" s="413"/>
      <c r="EI101" s="413"/>
      <c r="EJ101" s="413"/>
      <c r="EK101" s="413"/>
      <c r="EL101" s="413"/>
      <c r="EM101" s="413"/>
      <c r="EN101" s="413"/>
      <c r="EO101" s="413"/>
      <c r="EP101" s="413"/>
      <c r="EQ101" s="413"/>
      <c r="ER101" s="413"/>
      <c r="ES101" s="413"/>
      <c r="ET101" s="413"/>
      <c r="EU101" s="413"/>
      <c r="EV101" s="413"/>
      <c r="EW101" s="413"/>
      <c r="EX101" s="413"/>
      <c r="EY101" s="413"/>
      <c r="EZ101" s="413"/>
      <c r="FA101" s="413"/>
      <c r="FB101" s="413"/>
      <c r="FC101" s="413"/>
      <c r="FD101" s="413"/>
      <c r="FE101" s="413"/>
      <c r="FF101" s="413"/>
      <c r="FG101" s="413"/>
      <c r="FH101" s="413"/>
      <c r="FI101" s="413"/>
      <c r="FJ101" s="413"/>
      <c r="FK101" s="413"/>
      <c r="FL101" s="413"/>
      <c r="FM101" s="413"/>
      <c r="FN101" s="413"/>
      <c r="FO101" s="413"/>
      <c r="FP101" s="413"/>
      <c r="FQ101" s="413"/>
      <c r="FR101" s="413"/>
      <c r="FS101" s="413"/>
      <c r="FT101" s="413"/>
      <c r="FU101" s="413"/>
      <c r="FV101" s="413"/>
      <c r="FW101" s="413"/>
      <c r="FX101" s="413"/>
      <c r="FY101" s="413"/>
      <c r="FZ101" s="413"/>
      <c r="GA101" s="413"/>
      <c r="GB101" s="413"/>
      <c r="GC101" s="413"/>
      <c r="GD101" s="413"/>
      <c r="GE101" s="413"/>
      <c r="GF101" s="413"/>
      <c r="GG101" s="413"/>
      <c r="GH101" s="414"/>
      <c r="GI101" s="1"/>
    </row>
    <row r="102" spans="1:191" hidden="1" outlineLevel="1" x14ac:dyDescent="0.75">
      <c r="A102" s="1"/>
      <c r="B102" s="1"/>
      <c r="C102" s="262" t="str">
        <f>IF($E102="custom",MonthlyCF!C102,"")</f>
        <v/>
      </c>
      <c r="D102" s="19" t="str">
        <f>IF($E102="custom",MonthlyCF!D102,"")</f>
        <v/>
      </c>
      <c r="E102" s="411" t="str">
        <f>MonthlyCF!K102</f>
        <v>Bell Curve</v>
      </c>
      <c r="F102" s="412">
        <f t="shared" si="27"/>
        <v>46053</v>
      </c>
      <c r="G102" s="412">
        <f t="shared" si="27"/>
        <v>46053</v>
      </c>
      <c r="H102" s="95">
        <f t="shared" si="28"/>
        <v>0</v>
      </c>
      <c r="I102" s="95" t="str">
        <f t="shared" si="29"/>
        <v/>
      </c>
      <c r="J102" s="413"/>
      <c r="K102" s="413"/>
      <c r="L102" s="413"/>
      <c r="M102" s="413"/>
      <c r="N102" s="413"/>
      <c r="O102" s="413"/>
      <c r="P102" s="413"/>
      <c r="Q102" s="413"/>
      <c r="R102" s="413"/>
      <c r="S102" s="413"/>
      <c r="T102" s="413"/>
      <c r="U102" s="413"/>
      <c r="V102" s="413"/>
      <c r="W102" s="413"/>
      <c r="X102" s="413"/>
      <c r="Y102" s="413"/>
      <c r="Z102" s="413"/>
      <c r="AA102" s="413"/>
      <c r="AB102" s="413"/>
      <c r="AC102" s="413"/>
      <c r="AD102" s="413"/>
      <c r="AE102" s="413"/>
      <c r="AF102" s="413"/>
      <c r="AG102" s="413"/>
      <c r="AH102" s="413"/>
      <c r="AI102" s="413"/>
      <c r="AJ102" s="413"/>
      <c r="AK102" s="413"/>
      <c r="AL102" s="413"/>
      <c r="AM102" s="413"/>
      <c r="AN102" s="413"/>
      <c r="AO102" s="413"/>
      <c r="AP102" s="413"/>
      <c r="AQ102" s="413"/>
      <c r="AR102" s="413"/>
      <c r="AS102" s="413"/>
      <c r="AT102" s="413"/>
      <c r="AU102" s="413"/>
      <c r="AV102" s="413"/>
      <c r="AW102" s="413"/>
      <c r="AX102" s="413"/>
      <c r="AY102" s="413"/>
      <c r="AZ102" s="413"/>
      <c r="BA102" s="413"/>
      <c r="BB102" s="413"/>
      <c r="BC102" s="413"/>
      <c r="BD102" s="413"/>
      <c r="BE102" s="413"/>
      <c r="BF102" s="413"/>
      <c r="BG102" s="413"/>
      <c r="BH102" s="413"/>
      <c r="BI102" s="413"/>
      <c r="BJ102" s="413"/>
      <c r="BK102" s="413"/>
      <c r="BL102" s="413"/>
      <c r="BM102" s="413"/>
      <c r="BN102" s="413"/>
      <c r="BO102" s="413"/>
      <c r="BP102" s="413"/>
      <c r="BQ102" s="413"/>
      <c r="BR102" s="413"/>
      <c r="BS102" s="413"/>
      <c r="BT102" s="413"/>
      <c r="BU102" s="413"/>
      <c r="BV102" s="413"/>
      <c r="BW102" s="413"/>
      <c r="BX102" s="413"/>
      <c r="BY102" s="413"/>
      <c r="BZ102" s="413"/>
      <c r="CA102" s="413"/>
      <c r="CB102" s="413"/>
      <c r="CC102" s="413"/>
      <c r="CD102" s="413"/>
      <c r="CE102" s="413"/>
      <c r="CF102" s="413"/>
      <c r="CG102" s="413"/>
      <c r="CH102" s="413"/>
      <c r="CI102" s="413"/>
      <c r="CJ102" s="413"/>
      <c r="CK102" s="413"/>
      <c r="CL102" s="413"/>
      <c r="CM102" s="413"/>
      <c r="CN102" s="413"/>
      <c r="CO102" s="413"/>
      <c r="CP102" s="413"/>
      <c r="CQ102" s="413"/>
      <c r="CR102" s="413"/>
      <c r="CS102" s="413"/>
      <c r="CT102" s="413"/>
      <c r="CU102" s="413"/>
      <c r="CV102" s="413"/>
      <c r="CW102" s="413"/>
      <c r="CX102" s="413"/>
      <c r="CY102" s="413"/>
      <c r="CZ102" s="413"/>
      <c r="DA102" s="413"/>
      <c r="DB102" s="413"/>
      <c r="DC102" s="413"/>
      <c r="DD102" s="413"/>
      <c r="DE102" s="413"/>
      <c r="DF102" s="413"/>
      <c r="DG102" s="413"/>
      <c r="DH102" s="413"/>
      <c r="DI102" s="413"/>
      <c r="DJ102" s="413"/>
      <c r="DK102" s="413"/>
      <c r="DL102" s="413"/>
      <c r="DM102" s="413"/>
      <c r="DN102" s="413"/>
      <c r="DO102" s="413"/>
      <c r="DP102" s="413"/>
      <c r="DQ102" s="413"/>
      <c r="DR102" s="413"/>
      <c r="DS102" s="413"/>
      <c r="DT102" s="413"/>
      <c r="DU102" s="413"/>
      <c r="DV102" s="413"/>
      <c r="DW102" s="413"/>
      <c r="DX102" s="413"/>
      <c r="DY102" s="413"/>
      <c r="DZ102" s="413"/>
      <c r="EA102" s="413"/>
      <c r="EB102" s="413"/>
      <c r="EC102" s="413"/>
      <c r="ED102" s="413"/>
      <c r="EE102" s="413"/>
      <c r="EF102" s="413"/>
      <c r="EG102" s="413"/>
      <c r="EH102" s="413"/>
      <c r="EI102" s="413"/>
      <c r="EJ102" s="413"/>
      <c r="EK102" s="413"/>
      <c r="EL102" s="413"/>
      <c r="EM102" s="413"/>
      <c r="EN102" s="413"/>
      <c r="EO102" s="413"/>
      <c r="EP102" s="413"/>
      <c r="EQ102" s="413"/>
      <c r="ER102" s="413"/>
      <c r="ES102" s="413"/>
      <c r="ET102" s="413"/>
      <c r="EU102" s="413"/>
      <c r="EV102" s="413"/>
      <c r="EW102" s="413"/>
      <c r="EX102" s="413"/>
      <c r="EY102" s="413"/>
      <c r="EZ102" s="413"/>
      <c r="FA102" s="413"/>
      <c r="FB102" s="413"/>
      <c r="FC102" s="413"/>
      <c r="FD102" s="413"/>
      <c r="FE102" s="413"/>
      <c r="FF102" s="413"/>
      <c r="FG102" s="413"/>
      <c r="FH102" s="413"/>
      <c r="FI102" s="413"/>
      <c r="FJ102" s="413"/>
      <c r="FK102" s="413"/>
      <c r="FL102" s="413"/>
      <c r="FM102" s="413"/>
      <c r="FN102" s="413"/>
      <c r="FO102" s="413"/>
      <c r="FP102" s="413"/>
      <c r="FQ102" s="413"/>
      <c r="FR102" s="413"/>
      <c r="FS102" s="413"/>
      <c r="FT102" s="413"/>
      <c r="FU102" s="413"/>
      <c r="FV102" s="413"/>
      <c r="FW102" s="413"/>
      <c r="FX102" s="413"/>
      <c r="FY102" s="413"/>
      <c r="FZ102" s="413"/>
      <c r="GA102" s="413"/>
      <c r="GB102" s="413"/>
      <c r="GC102" s="413"/>
      <c r="GD102" s="413"/>
      <c r="GE102" s="413"/>
      <c r="GF102" s="413"/>
      <c r="GG102" s="413"/>
      <c r="GH102" s="414"/>
      <c r="GI102" s="1"/>
    </row>
    <row r="103" spans="1:191" hidden="1" outlineLevel="1" x14ac:dyDescent="0.75">
      <c r="A103" s="1"/>
      <c r="B103" s="1"/>
      <c r="C103" s="262" t="str">
        <f>IF($E103="custom",MonthlyCF!C103,"")</f>
        <v/>
      </c>
      <c r="D103" s="19" t="str">
        <f>IF($E103="custom",MonthlyCF!D103,"")</f>
        <v/>
      </c>
      <c r="E103" s="411" t="str">
        <f>MonthlyCF!K103</f>
        <v>Bell Curve</v>
      </c>
      <c r="F103" s="412">
        <f t="shared" si="27"/>
        <v>46053</v>
      </c>
      <c r="G103" s="412">
        <f t="shared" si="27"/>
        <v>46053</v>
      </c>
      <c r="H103" s="95">
        <f t="shared" si="28"/>
        <v>0</v>
      </c>
      <c r="I103" s="95" t="str">
        <f t="shared" si="29"/>
        <v/>
      </c>
      <c r="J103" s="413"/>
      <c r="K103" s="413"/>
      <c r="L103" s="413"/>
      <c r="M103" s="413"/>
      <c r="N103" s="413"/>
      <c r="O103" s="413"/>
      <c r="P103" s="413"/>
      <c r="Q103" s="413"/>
      <c r="R103" s="413"/>
      <c r="S103" s="413"/>
      <c r="T103" s="413"/>
      <c r="U103" s="413"/>
      <c r="V103" s="413"/>
      <c r="W103" s="413"/>
      <c r="X103" s="413"/>
      <c r="Y103" s="413"/>
      <c r="Z103" s="413"/>
      <c r="AA103" s="413"/>
      <c r="AB103" s="413"/>
      <c r="AC103" s="413"/>
      <c r="AD103" s="413"/>
      <c r="AE103" s="413"/>
      <c r="AF103" s="413"/>
      <c r="AG103" s="413"/>
      <c r="AH103" s="413"/>
      <c r="AI103" s="413"/>
      <c r="AJ103" s="413"/>
      <c r="AK103" s="413"/>
      <c r="AL103" s="413"/>
      <c r="AM103" s="413"/>
      <c r="AN103" s="413"/>
      <c r="AO103" s="413"/>
      <c r="AP103" s="413"/>
      <c r="AQ103" s="413"/>
      <c r="AR103" s="413"/>
      <c r="AS103" s="413"/>
      <c r="AT103" s="413"/>
      <c r="AU103" s="413"/>
      <c r="AV103" s="413"/>
      <c r="AW103" s="413"/>
      <c r="AX103" s="413"/>
      <c r="AY103" s="413"/>
      <c r="AZ103" s="413"/>
      <c r="BA103" s="413"/>
      <c r="BB103" s="413"/>
      <c r="BC103" s="413"/>
      <c r="BD103" s="413"/>
      <c r="BE103" s="413"/>
      <c r="BF103" s="413"/>
      <c r="BG103" s="413"/>
      <c r="BH103" s="413"/>
      <c r="BI103" s="413"/>
      <c r="BJ103" s="413"/>
      <c r="BK103" s="413"/>
      <c r="BL103" s="413"/>
      <c r="BM103" s="413"/>
      <c r="BN103" s="413"/>
      <c r="BO103" s="413"/>
      <c r="BP103" s="413"/>
      <c r="BQ103" s="413"/>
      <c r="BR103" s="413"/>
      <c r="BS103" s="413"/>
      <c r="BT103" s="413"/>
      <c r="BU103" s="413"/>
      <c r="BV103" s="413"/>
      <c r="BW103" s="413"/>
      <c r="BX103" s="413"/>
      <c r="BY103" s="413"/>
      <c r="BZ103" s="413"/>
      <c r="CA103" s="413"/>
      <c r="CB103" s="413"/>
      <c r="CC103" s="413"/>
      <c r="CD103" s="413"/>
      <c r="CE103" s="413"/>
      <c r="CF103" s="413"/>
      <c r="CG103" s="413"/>
      <c r="CH103" s="413"/>
      <c r="CI103" s="413"/>
      <c r="CJ103" s="413"/>
      <c r="CK103" s="413"/>
      <c r="CL103" s="413"/>
      <c r="CM103" s="413"/>
      <c r="CN103" s="413"/>
      <c r="CO103" s="413"/>
      <c r="CP103" s="413"/>
      <c r="CQ103" s="413"/>
      <c r="CR103" s="413"/>
      <c r="CS103" s="413"/>
      <c r="CT103" s="413"/>
      <c r="CU103" s="413"/>
      <c r="CV103" s="413"/>
      <c r="CW103" s="413"/>
      <c r="CX103" s="413"/>
      <c r="CY103" s="413"/>
      <c r="CZ103" s="413"/>
      <c r="DA103" s="413"/>
      <c r="DB103" s="413"/>
      <c r="DC103" s="413"/>
      <c r="DD103" s="413"/>
      <c r="DE103" s="413"/>
      <c r="DF103" s="413"/>
      <c r="DG103" s="413"/>
      <c r="DH103" s="413"/>
      <c r="DI103" s="413"/>
      <c r="DJ103" s="413"/>
      <c r="DK103" s="413"/>
      <c r="DL103" s="413"/>
      <c r="DM103" s="413"/>
      <c r="DN103" s="413"/>
      <c r="DO103" s="413"/>
      <c r="DP103" s="413"/>
      <c r="DQ103" s="413"/>
      <c r="DR103" s="413"/>
      <c r="DS103" s="413"/>
      <c r="DT103" s="413"/>
      <c r="DU103" s="413"/>
      <c r="DV103" s="413"/>
      <c r="DW103" s="413"/>
      <c r="DX103" s="413"/>
      <c r="DY103" s="413"/>
      <c r="DZ103" s="413"/>
      <c r="EA103" s="413"/>
      <c r="EB103" s="413"/>
      <c r="EC103" s="413"/>
      <c r="ED103" s="413"/>
      <c r="EE103" s="413"/>
      <c r="EF103" s="413"/>
      <c r="EG103" s="413"/>
      <c r="EH103" s="413"/>
      <c r="EI103" s="413"/>
      <c r="EJ103" s="413"/>
      <c r="EK103" s="413"/>
      <c r="EL103" s="413"/>
      <c r="EM103" s="413"/>
      <c r="EN103" s="413"/>
      <c r="EO103" s="413"/>
      <c r="EP103" s="413"/>
      <c r="EQ103" s="413"/>
      <c r="ER103" s="413"/>
      <c r="ES103" s="413"/>
      <c r="ET103" s="413"/>
      <c r="EU103" s="413"/>
      <c r="EV103" s="413"/>
      <c r="EW103" s="413"/>
      <c r="EX103" s="413"/>
      <c r="EY103" s="413"/>
      <c r="EZ103" s="413"/>
      <c r="FA103" s="413"/>
      <c r="FB103" s="413"/>
      <c r="FC103" s="413"/>
      <c r="FD103" s="413"/>
      <c r="FE103" s="413"/>
      <c r="FF103" s="413"/>
      <c r="FG103" s="413"/>
      <c r="FH103" s="413"/>
      <c r="FI103" s="413"/>
      <c r="FJ103" s="413"/>
      <c r="FK103" s="413"/>
      <c r="FL103" s="413"/>
      <c r="FM103" s="413"/>
      <c r="FN103" s="413"/>
      <c r="FO103" s="413"/>
      <c r="FP103" s="413"/>
      <c r="FQ103" s="413"/>
      <c r="FR103" s="413"/>
      <c r="FS103" s="413"/>
      <c r="FT103" s="413"/>
      <c r="FU103" s="413"/>
      <c r="FV103" s="413"/>
      <c r="FW103" s="413"/>
      <c r="FX103" s="413"/>
      <c r="FY103" s="413"/>
      <c r="FZ103" s="413"/>
      <c r="GA103" s="413"/>
      <c r="GB103" s="413"/>
      <c r="GC103" s="413"/>
      <c r="GD103" s="413"/>
      <c r="GE103" s="413"/>
      <c r="GF103" s="413"/>
      <c r="GG103" s="413"/>
      <c r="GH103" s="414"/>
      <c r="GI103" s="1"/>
    </row>
    <row r="104" spans="1:191" hidden="1" outlineLevel="1" x14ac:dyDescent="0.75">
      <c r="A104" s="1"/>
      <c r="B104" s="1"/>
      <c r="C104" s="262" t="str">
        <f>IF($E104="custom",MonthlyCF!C104,"")</f>
        <v/>
      </c>
      <c r="D104" s="19" t="str">
        <f>IF($E104="custom",MonthlyCF!D104,"")</f>
        <v/>
      </c>
      <c r="E104" s="411" t="str">
        <f>MonthlyCF!K104</f>
        <v>Bell Curve</v>
      </c>
      <c r="F104" s="412">
        <f t="shared" si="27"/>
        <v>46053</v>
      </c>
      <c r="G104" s="412">
        <f t="shared" si="27"/>
        <v>46053</v>
      </c>
      <c r="H104" s="95">
        <f t="shared" si="28"/>
        <v>0</v>
      </c>
      <c r="I104" s="95" t="str">
        <f t="shared" si="29"/>
        <v/>
      </c>
      <c r="J104" s="413"/>
      <c r="K104" s="413"/>
      <c r="L104" s="413"/>
      <c r="M104" s="413"/>
      <c r="N104" s="413"/>
      <c r="O104" s="413"/>
      <c r="P104" s="413"/>
      <c r="Q104" s="413"/>
      <c r="R104" s="413"/>
      <c r="S104" s="413"/>
      <c r="T104" s="413"/>
      <c r="U104" s="413"/>
      <c r="V104" s="413"/>
      <c r="W104" s="413"/>
      <c r="X104" s="413"/>
      <c r="Y104" s="413"/>
      <c r="Z104" s="413"/>
      <c r="AA104" s="413"/>
      <c r="AB104" s="413"/>
      <c r="AC104" s="413"/>
      <c r="AD104" s="413"/>
      <c r="AE104" s="413"/>
      <c r="AF104" s="413"/>
      <c r="AG104" s="413"/>
      <c r="AH104" s="413"/>
      <c r="AI104" s="413"/>
      <c r="AJ104" s="413"/>
      <c r="AK104" s="413"/>
      <c r="AL104" s="413"/>
      <c r="AM104" s="413"/>
      <c r="AN104" s="413"/>
      <c r="AO104" s="413"/>
      <c r="AP104" s="413"/>
      <c r="AQ104" s="413"/>
      <c r="AR104" s="413"/>
      <c r="AS104" s="413"/>
      <c r="AT104" s="413"/>
      <c r="AU104" s="413"/>
      <c r="AV104" s="413"/>
      <c r="AW104" s="413"/>
      <c r="AX104" s="413"/>
      <c r="AY104" s="413"/>
      <c r="AZ104" s="413"/>
      <c r="BA104" s="413"/>
      <c r="BB104" s="413"/>
      <c r="BC104" s="413"/>
      <c r="BD104" s="413"/>
      <c r="BE104" s="413"/>
      <c r="BF104" s="413"/>
      <c r="BG104" s="413"/>
      <c r="BH104" s="413"/>
      <c r="BI104" s="413"/>
      <c r="BJ104" s="413"/>
      <c r="BK104" s="413"/>
      <c r="BL104" s="413"/>
      <c r="BM104" s="413"/>
      <c r="BN104" s="413"/>
      <c r="BO104" s="413"/>
      <c r="BP104" s="413"/>
      <c r="BQ104" s="413"/>
      <c r="BR104" s="413"/>
      <c r="BS104" s="413"/>
      <c r="BT104" s="413"/>
      <c r="BU104" s="413"/>
      <c r="BV104" s="413"/>
      <c r="BW104" s="413"/>
      <c r="BX104" s="413"/>
      <c r="BY104" s="413"/>
      <c r="BZ104" s="413"/>
      <c r="CA104" s="413"/>
      <c r="CB104" s="413"/>
      <c r="CC104" s="413"/>
      <c r="CD104" s="413"/>
      <c r="CE104" s="413"/>
      <c r="CF104" s="413"/>
      <c r="CG104" s="413"/>
      <c r="CH104" s="413"/>
      <c r="CI104" s="413"/>
      <c r="CJ104" s="413"/>
      <c r="CK104" s="413"/>
      <c r="CL104" s="413"/>
      <c r="CM104" s="413"/>
      <c r="CN104" s="413"/>
      <c r="CO104" s="413"/>
      <c r="CP104" s="413"/>
      <c r="CQ104" s="413"/>
      <c r="CR104" s="413"/>
      <c r="CS104" s="413"/>
      <c r="CT104" s="413"/>
      <c r="CU104" s="413"/>
      <c r="CV104" s="413"/>
      <c r="CW104" s="413"/>
      <c r="CX104" s="413"/>
      <c r="CY104" s="413"/>
      <c r="CZ104" s="413"/>
      <c r="DA104" s="413"/>
      <c r="DB104" s="413"/>
      <c r="DC104" s="413"/>
      <c r="DD104" s="413"/>
      <c r="DE104" s="413"/>
      <c r="DF104" s="413"/>
      <c r="DG104" s="413"/>
      <c r="DH104" s="413"/>
      <c r="DI104" s="413"/>
      <c r="DJ104" s="413"/>
      <c r="DK104" s="413"/>
      <c r="DL104" s="413"/>
      <c r="DM104" s="413"/>
      <c r="DN104" s="413"/>
      <c r="DO104" s="413"/>
      <c r="DP104" s="413"/>
      <c r="DQ104" s="413"/>
      <c r="DR104" s="413"/>
      <c r="DS104" s="413"/>
      <c r="DT104" s="413"/>
      <c r="DU104" s="413"/>
      <c r="DV104" s="413"/>
      <c r="DW104" s="413"/>
      <c r="DX104" s="413"/>
      <c r="DY104" s="413"/>
      <c r="DZ104" s="413"/>
      <c r="EA104" s="413"/>
      <c r="EB104" s="413"/>
      <c r="EC104" s="413"/>
      <c r="ED104" s="413"/>
      <c r="EE104" s="413"/>
      <c r="EF104" s="413"/>
      <c r="EG104" s="413"/>
      <c r="EH104" s="413"/>
      <c r="EI104" s="413"/>
      <c r="EJ104" s="413"/>
      <c r="EK104" s="413"/>
      <c r="EL104" s="413"/>
      <c r="EM104" s="413"/>
      <c r="EN104" s="413"/>
      <c r="EO104" s="413"/>
      <c r="EP104" s="413"/>
      <c r="EQ104" s="413"/>
      <c r="ER104" s="413"/>
      <c r="ES104" s="413"/>
      <c r="ET104" s="413"/>
      <c r="EU104" s="413"/>
      <c r="EV104" s="413"/>
      <c r="EW104" s="413"/>
      <c r="EX104" s="413"/>
      <c r="EY104" s="413"/>
      <c r="EZ104" s="413"/>
      <c r="FA104" s="413"/>
      <c r="FB104" s="413"/>
      <c r="FC104" s="413"/>
      <c r="FD104" s="413"/>
      <c r="FE104" s="413"/>
      <c r="FF104" s="413"/>
      <c r="FG104" s="413"/>
      <c r="FH104" s="413"/>
      <c r="FI104" s="413"/>
      <c r="FJ104" s="413"/>
      <c r="FK104" s="413"/>
      <c r="FL104" s="413"/>
      <c r="FM104" s="413"/>
      <c r="FN104" s="413"/>
      <c r="FO104" s="413"/>
      <c r="FP104" s="413"/>
      <c r="FQ104" s="413"/>
      <c r="FR104" s="413"/>
      <c r="FS104" s="413"/>
      <c r="FT104" s="413"/>
      <c r="FU104" s="413"/>
      <c r="FV104" s="413"/>
      <c r="FW104" s="413"/>
      <c r="FX104" s="413"/>
      <c r="FY104" s="413"/>
      <c r="FZ104" s="413"/>
      <c r="GA104" s="413"/>
      <c r="GB104" s="413"/>
      <c r="GC104" s="413"/>
      <c r="GD104" s="413"/>
      <c r="GE104" s="413"/>
      <c r="GF104" s="413"/>
      <c r="GG104" s="413"/>
      <c r="GH104" s="414"/>
      <c r="GI104" s="1"/>
    </row>
    <row r="105" spans="1:191" hidden="1" outlineLevel="1" x14ac:dyDescent="0.75">
      <c r="A105" s="1"/>
      <c r="B105" s="1"/>
      <c r="C105" s="262" t="str">
        <f>IF($E105="custom",MonthlyCF!C105,"")</f>
        <v/>
      </c>
      <c r="D105" s="19" t="str">
        <f>IF($E105="custom",MonthlyCF!D105,"")</f>
        <v/>
      </c>
      <c r="E105" s="411" t="str">
        <f>MonthlyCF!K105</f>
        <v>Bell Curve</v>
      </c>
      <c r="F105" s="412">
        <f t="shared" si="27"/>
        <v>46053</v>
      </c>
      <c r="G105" s="412">
        <f t="shared" si="27"/>
        <v>46053</v>
      </c>
      <c r="H105" s="95">
        <f t="shared" si="28"/>
        <v>0</v>
      </c>
      <c r="I105" s="95" t="str">
        <f t="shared" si="29"/>
        <v/>
      </c>
      <c r="J105" s="413"/>
      <c r="K105" s="413"/>
      <c r="L105" s="413"/>
      <c r="M105" s="413"/>
      <c r="N105" s="413"/>
      <c r="O105" s="413"/>
      <c r="P105" s="413"/>
      <c r="Q105" s="413"/>
      <c r="R105" s="413"/>
      <c r="S105" s="413"/>
      <c r="T105" s="413"/>
      <c r="U105" s="413"/>
      <c r="V105" s="413"/>
      <c r="W105" s="413"/>
      <c r="X105" s="413"/>
      <c r="Y105" s="413"/>
      <c r="Z105" s="413"/>
      <c r="AA105" s="413"/>
      <c r="AB105" s="413"/>
      <c r="AC105" s="413"/>
      <c r="AD105" s="413"/>
      <c r="AE105" s="413"/>
      <c r="AF105" s="413"/>
      <c r="AG105" s="413"/>
      <c r="AH105" s="413"/>
      <c r="AI105" s="413"/>
      <c r="AJ105" s="413"/>
      <c r="AK105" s="413"/>
      <c r="AL105" s="413"/>
      <c r="AM105" s="413"/>
      <c r="AN105" s="413"/>
      <c r="AO105" s="413"/>
      <c r="AP105" s="413"/>
      <c r="AQ105" s="413"/>
      <c r="AR105" s="413"/>
      <c r="AS105" s="413"/>
      <c r="AT105" s="413"/>
      <c r="AU105" s="413"/>
      <c r="AV105" s="413"/>
      <c r="AW105" s="413"/>
      <c r="AX105" s="413"/>
      <c r="AY105" s="413"/>
      <c r="AZ105" s="413"/>
      <c r="BA105" s="413"/>
      <c r="BB105" s="413"/>
      <c r="BC105" s="413"/>
      <c r="BD105" s="413"/>
      <c r="BE105" s="413"/>
      <c r="BF105" s="413"/>
      <c r="BG105" s="413"/>
      <c r="BH105" s="413"/>
      <c r="BI105" s="413"/>
      <c r="BJ105" s="413"/>
      <c r="BK105" s="413"/>
      <c r="BL105" s="413"/>
      <c r="BM105" s="413"/>
      <c r="BN105" s="413"/>
      <c r="BO105" s="413"/>
      <c r="BP105" s="413"/>
      <c r="BQ105" s="413"/>
      <c r="BR105" s="413"/>
      <c r="BS105" s="413"/>
      <c r="BT105" s="413"/>
      <c r="BU105" s="413"/>
      <c r="BV105" s="413"/>
      <c r="BW105" s="413"/>
      <c r="BX105" s="413"/>
      <c r="BY105" s="413"/>
      <c r="BZ105" s="413"/>
      <c r="CA105" s="413"/>
      <c r="CB105" s="413"/>
      <c r="CC105" s="413"/>
      <c r="CD105" s="413"/>
      <c r="CE105" s="413"/>
      <c r="CF105" s="413"/>
      <c r="CG105" s="413"/>
      <c r="CH105" s="413"/>
      <c r="CI105" s="413"/>
      <c r="CJ105" s="413"/>
      <c r="CK105" s="413"/>
      <c r="CL105" s="413"/>
      <c r="CM105" s="413"/>
      <c r="CN105" s="413"/>
      <c r="CO105" s="413"/>
      <c r="CP105" s="413"/>
      <c r="CQ105" s="413"/>
      <c r="CR105" s="413"/>
      <c r="CS105" s="413"/>
      <c r="CT105" s="413"/>
      <c r="CU105" s="413"/>
      <c r="CV105" s="413"/>
      <c r="CW105" s="413"/>
      <c r="CX105" s="413"/>
      <c r="CY105" s="413"/>
      <c r="CZ105" s="413"/>
      <c r="DA105" s="413"/>
      <c r="DB105" s="413"/>
      <c r="DC105" s="413"/>
      <c r="DD105" s="413"/>
      <c r="DE105" s="413"/>
      <c r="DF105" s="413"/>
      <c r="DG105" s="413"/>
      <c r="DH105" s="413"/>
      <c r="DI105" s="413"/>
      <c r="DJ105" s="413"/>
      <c r="DK105" s="413"/>
      <c r="DL105" s="413"/>
      <c r="DM105" s="413"/>
      <c r="DN105" s="413"/>
      <c r="DO105" s="413"/>
      <c r="DP105" s="413"/>
      <c r="DQ105" s="413"/>
      <c r="DR105" s="413"/>
      <c r="DS105" s="413"/>
      <c r="DT105" s="413"/>
      <c r="DU105" s="413"/>
      <c r="DV105" s="413"/>
      <c r="DW105" s="413"/>
      <c r="DX105" s="413"/>
      <c r="DY105" s="413"/>
      <c r="DZ105" s="413"/>
      <c r="EA105" s="413"/>
      <c r="EB105" s="413"/>
      <c r="EC105" s="413"/>
      <c r="ED105" s="413"/>
      <c r="EE105" s="413"/>
      <c r="EF105" s="413"/>
      <c r="EG105" s="413"/>
      <c r="EH105" s="413"/>
      <c r="EI105" s="413"/>
      <c r="EJ105" s="413"/>
      <c r="EK105" s="413"/>
      <c r="EL105" s="413"/>
      <c r="EM105" s="413"/>
      <c r="EN105" s="413"/>
      <c r="EO105" s="413"/>
      <c r="EP105" s="413"/>
      <c r="EQ105" s="413"/>
      <c r="ER105" s="413"/>
      <c r="ES105" s="413"/>
      <c r="ET105" s="413"/>
      <c r="EU105" s="413"/>
      <c r="EV105" s="413"/>
      <c r="EW105" s="413"/>
      <c r="EX105" s="413"/>
      <c r="EY105" s="413"/>
      <c r="EZ105" s="413"/>
      <c r="FA105" s="413"/>
      <c r="FB105" s="413"/>
      <c r="FC105" s="413"/>
      <c r="FD105" s="413"/>
      <c r="FE105" s="413"/>
      <c r="FF105" s="413"/>
      <c r="FG105" s="413"/>
      <c r="FH105" s="413"/>
      <c r="FI105" s="413"/>
      <c r="FJ105" s="413"/>
      <c r="FK105" s="413"/>
      <c r="FL105" s="413"/>
      <c r="FM105" s="413"/>
      <c r="FN105" s="413"/>
      <c r="FO105" s="413"/>
      <c r="FP105" s="413"/>
      <c r="FQ105" s="413"/>
      <c r="FR105" s="413"/>
      <c r="FS105" s="413"/>
      <c r="FT105" s="413"/>
      <c r="FU105" s="413"/>
      <c r="FV105" s="413"/>
      <c r="FW105" s="413"/>
      <c r="FX105" s="413"/>
      <c r="FY105" s="413"/>
      <c r="FZ105" s="413"/>
      <c r="GA105" s="413"/>
      <c r="GB105" s="413"/>
      <c r="GC105" s="413"/>
      <c r="GD105" s="413"/>
      <c r="GE105" s="413"/>
      <c r="GF105" s="413"/>
      <c r="GG105" s="413"/>
      <c r="GH105" s="414"/>
      <c r="GI105" s="1"/>
    </row>
    <row r="106" spans="1:191" hidden="1" outlineLevel="1" x14ac:dyDescent="0.75">
      <c r="A106" s="1"/>
      <c r="B106" s="1"/>
      <c r="C106" s="262" t="str">
        <f>IF($E106="custom",MonthlyCF!C106,"")</f>
        <v/>
      </c>
      <c r="D106" s="19" t="str">
        <f>IF($E106="custom",MonthlyCF!D106,"")</f>
        <v/>
      </c>
      <c r="E106" s="411" t="str">
        <f>MonthlyCF!K106</f>
        <v>Bell Curve</v>
      </c>
      <c r="F106" s="412">
        <f t="shared" si="27"/>
        <v>46053</v>
      </c>
      <c r="G106" s="412">
        <f t="shared" si="27"/>
        <v>46053</v>
      </c>
      <c r="H106" s="95">
        <f t="shared" si="28"/>
        <v>0</v>
      </c>
      <c r="I106" s="95" t="str">
        <f t="shared" si="29"/>
        <v/>
      </c>
      <c r="J106" s="413"/>
      <c r="K106" s="413"/>
      <c r="L106" s="413"/>
      <c r="M106" s="413"/>
      <c r="N106" s="413"/>
      <c r="O106" s="413"/>
      <c r="P106" s="413"/>
      <c r="Q106" s="413"/>
      <c r="R106" s="413"/>
      <c r="S106" s="413"/>
      <c r="T106" s="413"/>
      <c r="U106" s="413"/>
      <c r="V106" s="413"/>
      <c r="W106" s="413"/>
      <c r="X106" s="413"/>
      <c r="Y106" s="413"/>
      <c r="Z106" s="413"/>
      <c r="AA106" s="413"/>
      <c r="AB106" s="413"/>
      <c r="AC106" s="413"/>
      <c r="AD106" s="413"/>
      <c r="AE106" s="413"/>
      <c r="AF106" s="413"/>
      <c r="AG106" s="413"/>
      <c r="AH106" s="413"/>
      <c r="AI106" s="413"/>
      <c r="AJ106" s="413"/>
      <c r="AK106" s="413"/>
      <c r="AL106" s="413"/>
      <c r="AM106" s="413"/>
      <c r="AN106" s="413"/>
      <c r="AO106" s="413"/>
      <c r="AP106" s="413"/>
      <c r="AQ106" s="413"/>
      <c r="AR106" s="413"/>
      <c r="AS106" s="413"/>
      <c r="AT106" s="413"/>
      <c r="AU106" s="413"/>
      <c r="AV106" s="413"/>
      <c r="AW106" s="413"/>
      <c r="AX106" s="413"/>
      <c r="AY106" s="413"/>
      <c r="AZ106" s="413"/>
      <c r="BA106" s="413"/>
      <c r="BB106" s="413"/>
      <c r="BC106" s="413"/>
      <c r="BD106" s="413"/>
      <c r="BE106" s="413"/>
      <c r="BF106" s="413"/>
      <c r="BG106" s="413"/>
      <c r="BH106" s="413"/>
      <c r="BI106" s="413"/>
      <c r="BJ106" s="413"/>
      <c r="BK106" s="413"/>
      <c r="BL106" s="413"/>
      <c r="BM106" s="413"/>
      <c r="BN106" s="413"/>
      <c r="BO106" s="413"/>
      <c r="BP106" s="413"/>
      <c r="BQ106" s="413"/>
      <c r="BR106" s="413"/>
      <c r="BS106" s="413"/>
      <c r="BT106" s="413"/>
      <c r="BU106" s="413"/>
      <c r="BV106" s="413"/>
      <c r="BW106" s="413"/>
      <c r="BX106" s="413"/>
      <c r="BY106" s="413"/>
      <c r="BZ106" s="413"/>
      <c r="CA106" s="413"/>
      <c r="CB106" s="413"/>
      <c r="CC106" s="413"/>
      <c r="CD106" s="413"/>
      <c r="CE106" s="413"/>
      <c r="CF106" s="413"/>
      <c r="CG106" s="413"/>
      <c r="CH106" s="413"/>
      <c r="CI106" s="413"/>
      <c r="CJ106" s="413"/>
      <c r="CK106" s="413"/>
      <c r="CL106" s="413"/>
      <c r="CM106" s="413"/>
      <c r="CN106" s="413"/>
      <c r="CO106" s="413"/>
      <c r="CP106" s="413"/>
      <c r="CQ106" s="413"/>
      <c r="CR106" s="413"/>
      <c r="CS106" s="413"/>
      <c r="CT106" s="413"/>
      <c r="CU106" s="413"/>
      <c r="CV106" s="413"/>
      <c r="CW106" s="413"/>
      <c r="CX106" s="413"/>
      <c r="CY106" s="413"/>
      <c r="CZ106" s="413"/>
      <c r="DA106" s="413"/>
      <c r="DB106" s="413"/>
      <c r="DC106" s="413"/>
      <c r="DD106" s="413"/>
      <c r="DE106" s="413"/>
      <c r="DF106" s="413"/>
      <c r="DG106" s="413"/>
      <c r="DH106" s="413"/>
      <c r="DI106" s="413"/>
      <c r="DJ106" s="413"/>
      <c r="DK106" s="413"/>
      <c r="DL106" s="413"/>
      <c r="DM106" s="413"/>
      <c r="DN106" s="413"/>
      <c r="DO106" s="413"/>
      <c r="DP106" s="413"/>
      <c r="DQ106" s="413"/>
      <c r="DR106" s="413"/>
      <c r="DS106" s="413"/>
      <c r="DT106" s="413"/>
      <c r="DU106" s="413"/>
      <c r="DV106" s="413"/>
      <c r="DW106" s="413"/>
      <c r="DX106" s="413"/>
      <c r="DY106" s="413"/>
      <c r="DZ106" s="413"/>
      <c r="EA106" s="413"/>
      <c r="EB106" s="413"/>
      <c r="EC106" s="413"/>
      <c r="ED106" s="413"/>
      <c r="EE106" s="413"/>
      <c r="EF106" s="413"/>
      <c r="EG106" s="413"/>
      <c r="EH106" s="413"/>
      <c r="EI106" s="413"/>
      <c r="EJ106" s="413"/>
      <c r="EK106" s="413"/>
      <c r="EL106" s="413"/>
      <c r="EM106" s="413"/>
      <c r="EN106" s="413"/>
      <c r="EO106" s="413"/>
      <c r="EP106" s="413"/>
      <c r="EQ106" s="413"/>
      <c r="ER106" s="413"/>
      <c r="ES106" s="413"/>
      <c r="ET106" s="413"/>
      <c r="EU106" s="413"/>
      <c r="EV106" s="413"/>
      <c r="EW106" s="413"/>
      <c r="EX106" s="413"/>
      <c r="EY106" s="413"/>
      <c r="EZ106" s="413"/>
      <c r="FA106" s="413"/>
      <c r="FB106" s="413"/>
      <c r="FC106" s="413"/>
      <c r="FD106" s="413"/>
      <c r="FE106" s="413"/>
      <c r="FF106" s="413"/>
      <c r="FG106" s="413"/>
      <c r="FH106" s="413"/>
      <c r="FI106" s="413"/>
      <c r="FJ106" s="413"/>
      <c r="FK106" s="413"/>
      <c r="FL106" s="413"/>
      <c r="FM106" s="413"/>
      <c r="FN106" s="413"/>
      <c r="FO106" s="413"/>
      <c r="FP106" s="413"/>
      <c r="FQ106" s="413"/>
      <c r="FR106" s="413"/>
      <c r="FS106" s="413"/>
      <c r="FT106" s="413"/>
      <c r="FU106" s="413"/>
      <c r="FV106" s="413"/>
      <c r="FW106" s="413"/>
      <c r="FX106" s="413"/>
      <c r="FY106" s="413"/>
      <c r="FZ106" s="413"/>
      <c r="GA106" s="413"/>
      <c r="GB106" s="413"/>
      <c r="GC106" s="413"/>
      <c r="GD106" s="413"/>
      <c r="GE106" s="413"/>
      <c r="GF106" s="413"/>
      <c r="GG106" s="413"/>
      <c r="GH106" s="414"/>
      <c r="GI106" s="1"/>
    </row>
    <row r="107" spans="1:191" hidden="1" outlineLevel="1" x14ac:dyDescent="0.75">
      <c r="A107" s="1"/>
      <c r="B107" s="1"/>
      <c r="C107" s="262" t="str">
        <f>IF($E107="custom",MonthlyCF!C107,"")</f>
        <v/>
      </c>
      <c r="D107" s="19" t="str">
        <f>IF($E107="custom",MonthlyCF!D107,"")</f>
        <v/>
      </c>
      <c r="E107" s="411" t="str">
        <f>MonthlyCF!K107</f>
        <v>Bell Curve</v>
      </c>
      <c r="F107" s="412">
        <f t="shared" si="27"/>
        <v>46053</v>
      </c>
      <c r="G107" s="412">
        <f t="shared" si="27"/>
        <v>46053</v>
      </c>
      <c r="H107" s="95">
        <f t="shared" si="28"/>
        <v>0</v>
      </c>
      <c r="I107" s="95" t="str">
        <f t="shared" si="29"/>
        <v/>
      </c>
      <c r="J107" s="413"/>
      <c r="K107" s="413"/>
      <c r="L107" s="413"/>
      <c r="M107" s="413"/>
      <c r="N107" s="413"/>
      <c r="O107" s="413"/>
      <c r="P107" s="413"/>
      <c r="Q107" s="413"/>
      <c r="R107" s="413"/>
      <c r="S107" s="413"/>
      <c r="T107" s="413"/>
      <c r="U107" s="413"/>
      <c r="V107" s="413"/>
      <c r="W107" s="413"/>
      <c r="X107" s="413"/>
      <c r="Y107" s="413"/>
      <c r="Z107" s="413"/>
      <c r="AA107" s="413"/>
      <c r="AB107" s="413"/>
      <c r="AC107" s="413"/>
      <c r="AD107" s="413"/>
      <c r="AE107" s="413"/>
      <c r="AF107" s="413"/>
      <c r="AG107" s="413"/>
      <c r="AH107" s="413"/>
      <c r="AI107" s="413"/>
      <c r="AJ107" s="413"/>
      <c r="AK107" s="413"/>
      <c r="AL107" s="413"/>
      <c r="AM107" s="413"/>
      <c r="AN107" s="413"/>
      <c r="AO107" s="413"/>
      <c r="AP107" s="413"/>
      <c r="AQ107" s="413"/>
      <c r="AR107" s="413"/>
      <c r="AS107" s="413"/>
      <c r="AT107" s="413"/>
      <c r="AU107" s="413"/>
      <c r="AV107" s="413"/>
      <c r="AW107" s="413"/>
      <c r="AX107" s="413"/>
      <c r="AY107" s="413"/>
      <c r="AZ107" s="413"/>
      <c r="BA107" s="413"/>
      <c r="BB107" s="413"/>
      <c r="BC107" s="413"/>
      <c r="BD107" s="413"/>
      <c r="BE107" s="413"/>
      <c r="BF107" s="413"/>
      <c r="BG107" s="413"/>
      <c r="BH107" s="413"/>
      <c r="BI107" s="413"/>
      <c r="BJ107" s="413"/>
      <c r="BK107" s="413"/>
      <c r="BL107" s="413"/>
      <c r="BM107" s="413"/>
      <c r="BN107" s="413"/>
      <c r="BO107" s="413"/>
      <c r="BP107" s="413"/>
      <c r="BQ107" s="413"/>
      <c r="BR107" s="413"/>
      <c r="BS107" s="413"/>
      <c r="BT107" s="413"/>
      <c r="BU107" s="413"/>
      <c r="BV107" s="413"/>
      <c r="BW107" s="413"/>
      <c r="BX107" s="413"/>
      <c r="BY107" s="413"/>
      <c r="BZ107" s="413"/>
      <c r="CA107" s="413"/>
      <c r="CB107" s="413"/>
      <c r="CC107" s="413"/>
      <c r="CD107" s="413"/>
      <c r="CE107" s="413"/>
      <c r="CF107" s="413"/>
      <c r="CG107" s="413"/>
      <c r="CH107" s="413"/>
      <c r="CI107" s="413"/>
      <c r="CJ107" s="413"/>
      <c r="CK107" s="413"/>
      <c r="CL107" s="413"/>
      <c r="CM107" s="413"/>
      <c r="CN107" s="413"/>
      <c r="CO107" s="413"/>
      <c r="CP107" s="413"/>
      <c r="CQ107" s="413"/>
      <c r="CR107" s="413"/>
      <c r="CS107" s="413"/>
      <c r="CT107" s="413"/>
      <c r="CU107" s="413"/>
      <c r="CV107" s="413"/>
      <c r="CW107" s="413"/>
      <c r="CX107" s="413"/>
      <c r="CY107" s="413"/>
      <c r="CZ107" s="413"/>
      <c r="DA107" s="413"/>
      <c r="DB107" s="413"/>
      <c r="DC107" s="413"/>
      <c r="DD107" s="413"/>
      <c r="DE107" s="413"/>
      <c r="DF107" s="413"/>
      <c r="DG107" s="413"/>
      <c r="DH107" s="413"/>
      <c r="DI107" s="413"/>
      <c r="DJ107" s="413"/>
      <c r="DK107" s="413"/>
      <c r="DL107" s="413"/>
      <c r="DM107" s="413"/>
      <c r="DN107" s="413"/>
      <c r="DO107" s="413"/>
      <c r="DP107" s="413"/>
      <c r="DQ107" s="413"/>
      <c r="DR107" s="413"/>
      <c r="DS107" s="413"/>
      <c r="DT107" s="413"/>
      <c r="DU107" s="413"/>
      <c r="DV107" s="413"/>
      <c r="DW107" s="413"/>
      <c r="DX107" s="413"/>
      <c r="DY107" s="413"/>
      <c r="DZ107" s="413"/>
      <c r="EA107" s="413"/>
      <c r="EB107" s="413"/>
      <c r="EC107" s="413"/>
      <c r="ED107" s="413"/>
      <c r="EE107" s="413"/>
      <c r="EF107" s="413"/>
      <c r="EG107" s="413"/>
      <c r="EH107" s="413"/>
      <c r="EI107" s="413"/>
      <c r="EJ107" s="413"/>
      <c r="EK107" s="413"/>
      <c r="EL107" s="413"/>
      <c r="EM107" s="413"/>
      <c r="EN107" s="413"/>
      <c r="EO107" s="413"/>
      <c r="EP107" s="413"/>
      <c r="EQ107" s="413"/>
      <c r="ER107" s="413"/>
      <c r="ES107" s="413"/>
      <c r="ET107" s="413"/>
      <c r="EU107" s="413"/>
      <c r="EV107" s="413"/>
      <c r="EW107" s="413"/>
      <c r="EX107" s="413"/>
      <c r="EY107" s="413"/>
      <c r="EZ107" s="413"/>
      <c r="FA107" s="413"/>
      <c r="FB107" s="413"/>
      <c r="FC107" s="413"/>
      <c r="FD107" s="413"/>
      <c r="FE107" s="413"/>
      <c r="FF107" s="413"/>
      <c r="FG107" s="413"/>
      <c r="FH107" s="413"/>
      <c r="FI107" s="413"/>
      <c r="FJ107" s="413"/>
      <c r="FK107" s="413"/>
      <c r="FL107" s="413"/>
      <c r="FM107" s="413"/>
      <c r="FN107" s="413"/>
      <c r="FO107" s="413"/>
      <c r="FP107" s="413"/>
      <c r="FQ107" s="413"/>
      <c r="FR107" s="413"/>
      <c r="FS107" s="413"/>
      <c r="FT107" s="413"/>
      <c r="FU107" s="413"/>
      <c r="FV107" s="413"/>
      <c r="FW107" s="413"/>
      <c r="FX107" s="413"/>
      <c r="FY107" s="413"/>
      <c r="FZ107" s="413"/>
      <c r="GA107" s="413"/>
      <c r="GB107" s="413"/>
      <c r="GC107" s="413"/>
      <c r="GD107" s="413"/>
      <c r="GE107" s="413"/>
      <c r="GF107" s="413"/>
      <c r="GG107" s="413"/>
      <c r="GH107" s="414"/>
      <c r="GI107" s="1"/>
    </row>
    <row r="108" spans="1:191" hidden="1" outlineLevel="1" x14ac:dyDescent="0.75">
      <c r="A108" s="1"/>
      <c r="B108" s="1"/>
      <c r="C108" s="262" t="str">
        <f>IF($E108="custom",MonthlyCF!C108,"")</f>
        <v/>
      </c>
      <c r="D108" s="19" t="str">
        <f>IF($E108="custom",MonthlyCF!D108,"")</f>
        <v/>
      </c>
      <c r="E108" s="411" t="str">
        <f>MonthlyCF!K108</f>
        <v>Bell Curve</v>
      </c>
      <c r="F108" s="412">
        <f t="shared" si="27"/>
        <v>46053</v>
      </c>
      <c r="G108" s="412">
        <f t="shared" si="27"/>
        <v>46053</v>
      </c>
      <c r="H108" s="95">
        <f t="shared" si="28"/>
        <v>0</v>
      </c>
      <c r="I108" s="95" t="str">
        <f t="shared" si="29"/>
        <v/>
      </c>
      <c r="J108" s="413"/>
      <c r="K108" s="413"/>
      <c r="L108" s="413"/>
      <c r="M108" s="413"/>
      <c r="N108" s="413"/>
      <c r="O108" s="413"/>
      <c r="P108" s="413"/>
      <c r="Q108" s="413"/>
      <c r="R108" s="413"/>
      <c r="S108" s="413"/>
      <c r="T108" s="413"/>
      <c r="U108" s="413"/>
      <c r="V108" s="413"/>
      <c r="W108" s="413"/>
      <c r="X108" s="413"/>
      <c r="Y108" s="413"/>
      <c r="Z108" s="413"/>
      <c r="AA108" s="413"/>
      <c r="AB108" s="413"/>
      <c r="AC108" s="413"/>
      <c r="AD108" s="413"/>
      <c r="AE108" s="413"/>
      <c r="AF108" s="413"/>
      <c r="AG108" s="413"/>
      <c r="AH108" s="413"/>
      <c r="AI108" s="413"/>
      <c r="AJ108" s="413"/>
      <c r="AK108" s="413"/>
      <c r="AL108" s="413"/>
      <c r="AM108" s="413"/>
      <c r="AN108" s="413"/>
      <c r="AO108" s="413"/>
      <c r="AP108" s="413"/>
      <c r="AQ108" s="413"/>
      <c r="AR108" s="413"/>
      <c r="AS108" s="413"/>
      <c r="AT108" s="413"/>
      <c r="AU108" s="413"/>
      <c r="AV108" s="413"/>
      <c r="AW108" s="413"/>
      <c r="AX108" s="413"/>
      <c r="AY108" s="413"/>
      <c r="AZ108" s="413"/>
      <c r="BA108" s="413"/>
      <c r="BB108" s="413"/>
      <c r="BC108" s="413"/>
      <c r="BD108" s="413"/>
      <c r="BE108" s="413"/>
      <c r="BF108" s="413"/>
      <c r="BG108" s="413"/>
      <c r="BH108" s="413"/>
      <c r="BI108" s="413"/>
      <c r="BJ108" s="413"/>
      <c r="BK108" s="413"/>
      <c r="BL108" s="413"/>
      <c r="BM108" s="413"/>
      <c r="BN108" s="413"/>
      <c r="BO108" s="413"/>
      <c r="BP108" s="413"/>
      <c r="BQ108" s="413"/>
      <c r="BR108" s="413"/>
      <c r="BS108" s="413"/>
      <c r="BT108" s="413"/>
      <c r="BU108" s="413"/>
      <c r="BV108" s="413"/>
      <c r="BW108" s="413"/>
      <c r="BX108" s="413"/>
      <c r="BY108" s="413"/>
      <c r="BZ108" s="413"/>
      <c r="CA108" s="413"/>
      <c r="CB108" s="413"/>
      <c r="CC108" s="413"/>
      <c r="CD108" s="413"/>
      <c r="CE108" s="413"/>
      <c r="CF108" s="413"/>
      <c r="CG108" s="413"/>
      <c r="CH108" s="413"/>
      <c r="CI108" s="413"/>
      <c r="CJ108" s="413"/>
      <c r="CK108" s="413"/>
      <c r="CL108" s="413"/>
      <c r="CM108" s="413"/>
      <c r="CN108" s="413"/>
      <c r="CO108" s="413"/>
      <c r="CP108" s="413"/>
      <c r="CQ108" s="413"/>
      <c r="CR108" s="413"/>
      <c r="CS108" s="413"/>
      <c r="CT108" s="413"/>
      <c r="CU108" s="413"/>
      <c r="CV108" s="413"/>
      <c r="CW108" s="413"/>
      <c r="CX108" s="413"/>
      <c r="CY108" s="413"/>
      <c r="CZ108" s="413"/>
      <c r="DA108" s="413"/>
      <c r="DB108" s="413"/>
      <c r="DC108" s="413"/>
      <c r="DD108" s="413"/>
      <c r="DE108" s="413"/>
      <c r="DF108" s="413"/>
      <c r="DG108" s="413"/>
      <c r="DH108" s="413"/>
      <c r="DI108" s="413"/>
      <c r="DJ108" s="413"/>
      <c r="DK108" s="413"/>
      <c r="DL108" s="413"/>
      <c r="DM108" s="413"/>
      <c r="DN108" s="413"/>
      <c r="DO108" s="413"/>
      <c r="DP108" s="413"/>
      <c r="DQ108" s="413"/>
      <c r="DR108" s="413"/>
      <c r="DS108" s="413"/>
      <c r="DT108" s="413"/>
      <c r="DU108" s="413"/>
      <c r="DV108" s="413"/>
      <c r="DW108" s="413"/>
      <c r="DX108" s="413"/>
      <c r="DY108" s="413"/>
      <c r="DZ108" s="413"/>
      <c r="EA108" s="413"/>
      <c r="EB108" s="413"/>
      <c r="EC108" s="413"/>
      <c r="ED108" s="413"/>
      <c r="EE108" s="413"/>
      <c r="EF108" s="413"/>
      <c r="EG108" s="413"/>
      <c r="EH108" s="413"/>
      <c r="EI108" s="413"/>
      <c r="EJ108" s="413"/>
      <c r="EK108" s="413"/>
      <c r="EL108" s="413"/>
      <c r="EM108" s="413"/>
      <c r="EN108" s="413"/>
      <c r="EO108" s="413"/>
      <c r="EP108" s="413"/>
      <c r="EQ108" s="413"/>
      <c r="ER108" s="413"/>
      <c r="ES108" s="413"/>
      <c r="ET108" s="413"/>
      <c r="EU108" s="413"/>
      <c r="EV108" s="413"/>
      <c r="EW108" s="413"/>
      <c r="EX108" s="413"/>
      <c r="EY108" s="413"/>
      <c r="EZ108" s="413"/>
      <c r="FA108" s="413"/>
      <c r="FB108" s="413"/>
      <c r="FC108" s="413"/>
      <c r="FD108" s="413"/>
      <c r="FE108" s="413"/>
      <c r="FF108" s="413"/>
      <c r="FG108" s="413"/>
      <c r="FH108" s="413"/>
      <c r="FI108" s="413"/>
      <c r="FJ108" s="413"/>
      <c r="FK108" s="413"/>
      <c r="FL108" s="413"/>
      <c r="FM108" s="413"/>
      <c r="FN108" s="413"/>
      <c r="FO108" s="413"/>
      <c r="FP108" s="413"/>
      <c r="FQ108" s="413"/>
      <c r="FR108" s="413"/>
      <c r="FS108" s="413"/>
      <c r="FT108" s="413"/>
      <c r="FU108" s="413"/>
      <c r="FV108" s="413"/>
      <c r="FW108" s="413"/>
      <c r="FX108" s="413"/>
      <c r="FY108" s="413"/>
      <c r="FZ108" s="413"/>
      <c r="GA108" s="413"/>
      <c r="GB108" s="413"/>
      <c r="GC108" s="413"/>
      <c r="GD108" s="413"/>
      <c r="GE108" s="413"/>
      <c r="GF108" s="413"/>
      <c r="GG108" s="413"/>
      <c r="GH108" s="414"/>
      <c r="GI108" s="1"/>
    </row>
    <row r="109" spans="1:191" hidden="1" outlineLevel="1" x14ac:dyDescent="0.75">
      <c r="A109" s="1"/>
      <c r="B109" s="1"/>
      <c r="C109" s="262" t="str">
        <f>IF($E109="custom",MonthlyCF!C109,"")</f>
        <v/>
      </c>
      <c r="D109" s="19" t="str">
        <f>IF($E109="custom",MonthlyCF!D109,"")</f>
        <v/>
      </c>
      <c r="E109" s="411" t="str">
        <f>MonthlyCF!K109</f>
        <v>Bell Curve</v>
      </c>
      <c r="F109" s="412">
        <f t="shared" si="27"/>
        <v>46053</v>
      </c>
      <c r="G109" s="412">
        <f t="shared" si="27"/>
        <v>46053</v>
      </c>
      <c r="H109" s="95">
        <f t="shared" si="28"/>
        <v>0</v>
      </c>
      <c r="I109" s="95" t="str">
        <f t="shared" si="29"/>
        <v/>
      </c>
      <c r="J109" s="413"/>
      <c r="K109" s="413"/>
      <c r="L109" s="413"/>
      <c r="M109" s="413"/>
      <c r="N109" s="413"/>
      <c r="O109" s="413"/>
      <c r="P109" s="413"/>
      <c r="Q109" s="413"/>
      <c r="R109" s="413"/>
      <c r="S109" s="413"/>
      <c r="T109" s="413"/>
      <c r="U109" s="413"/>
      <c r="V109" s="413"/>
      <c r="W109" s="413"/>
      <c r="X109" s="413"/>
      <c r="Y109" s="413"/>
      <c r="Z109" s="413"/>
      <c r="AA109" s="413"/>
      <c r="AB109" s="413"/>
      <c r="AC109" s="413"/>
      <c r="AD109" s="413"/>
      <c r="AE109" s="413"/>
      <c r="AF109" s="413"/>
      <c r="AG109" s="413"/>
      <c r="AH109" s="413"/>
      <c r="AI109" s="413"/>
      <c r="AJ109" s="413"/>
      <c r="AK109" s="413"/>
      <c r="AL109" s="413"/>
      <c r="AM109" s="413"/>
      <c r="AN109" s="413"/>
      <c r="AO109" s="413"/>
      <c r="AP109" s="413"/>
      <c r="AQ109" s="413"/>
      <c r="AR109" s="413"/>
      <c r="AS109" s="413"/>
      <c r="AT109" s="413"/>
      <c r="AU109" s="413"/>
      <c r="AV109" s="413"/>
      <c r="AW109" s="413"/>
      <c r="AX109" s="413"/>
      <c r="AY109" s="413"/>
      <c r="AZ109" s="413"/>
      <c r="BA109" s="413"/>
      <c r="BB109" s="413"/>
      <c r="BC109" s="413"/>
      <c r="BD109" s="413"/>
      <c r="BE109" s="413"/>
      <c r="BF109" s="413"/>
      <c r="BG109" s="413"/>
      <c r="BH109" s="413"/>
      <c r="BI109" s="413"/>
      <c r="BJ109" s="413"/>
      <c r="BK109" s="413"/>
      <c r="BL109" s="413"/>
      <c r="BM109" s="413"/>
      <c r="BN109" s="413"/>
      <c r="BO109" s="413"/>
      <c r="BP109" s="413"/>
      <c r="BQ109" s="413"/>
      <c r="BR109" s="413"/>
      <c r="BS109" s="413"/>
      <c r="BT109" s="413"/>
      <c r="BU109" s="413"/>
      <c r="BV109" s="413"/>
      <c r="BW109" s="413"/>
      <c r="BX109" s="413"/>
      <c r="BY109" s="413"/>
      <c r="BZ109" s="413"/>
      <c r="CA109" s="413"/>
      <c r="CB109" s="413"/>
      <c r="CC109" s="413"/>
      <c r="CD109" s="413"/>
      <c r="CE109" s="413"/>
      <c r="CF109" s="413"/>
      <c r="CG109" s="413"/>
      <c r="CH109" s="413"/>
      <c r="CI109" s="413"/>
      <c r="CJ109" s="413"/>
      <c r="CK109" s="413"/>
      <c r="CL109" s="413"/>
      <c r="CM109" s="413"/>
      <c r="CN109" s="413"/>
      <c r="CO109" s="413"/>
      <c r="CP109" s="413"/>
      <c r="CQ109" s="413"/>
      <c r="CR109" s="413"/>
      <c r="CS109" s="413"/>
      <c r="CT109" s="413"/>
      <c r="CU109" s="413"/>
      <c r="CV109" s="413"/>
      <c r="CW109" s="413"/>
      <c r="CX109" s="413"/>
      <c r="CY109" s="413"/>
      <c r="CZ109" s="413"/>
      <c r="DA109" s="413"/>
      <c r="DB109" s="413"/>
      <c r="DC109" s="413"/>
      <c r="DD109" s="413"/>
      <c r="DE109" s="413"/>
      <c r="DF109" s="413"/>
      <c r="DG109" s="413"/>
      <c r="DH109" s="413"/>
      <c r="DI109" s="413"/>
      <c r="DJ109" s="413"/>
      <c r="DK109" s="413"/>
      <c r="DL109" s="413"/>
      <c r="DM109" s="413"/>
      <c r="DN109" s="413"/>
      <c r="DO109" s="413"/>
      <c r="DP109" s="413"/>
      <c r="DQ109" s="413"/>
      <c r="DR109" s="413"/>
      <c r="DS109" s="413"/>
      <c r="DT109" s="413"/>
      <c r="DU109" s="413"/>
      <c r="DV109" s="413"/>
      <c r="DW109" s="413"/>
      <c r="DX109" s="413"/>
      <c r="DY109" s="413"/>
      <c r="DZ109" s="413"/>
      <c r="EA109" s="413"/>
      <c r="EB109" s="413"/>
      <c r="EC109" s="413"/>
      <c r="ED109" s="413"/>
      <c r="EE109" s="413"/>
      <c r="EF109" s="413"/>
      <c r="EG109" s="413"/>
      <c r="EH109" s="413"/>
      <c r="EI109" s="413"/>
      <c r="EJ109" s="413"/>
      <c r="EK109" s="413"/>
      <c r="EL109" s="413"/>
      <c r="EM109" s="413"/>
      <c r="EN109" s="413"/>
      <c r="EO109" s="413"/>
      <c r="EP109" s="413"/>
      <c r="EQ109" s="413"/>
      <c r="ER109" s="413"/>
      <c r="ES109" s="413"/>
      <c r="ET109" s="413"/>
      <c r="EU109" s="413"/>
      <c r="EV109" s="413"/>
      <c r="EW109" s="413"/>
      <c r="EX109" s="413"/>
      <c r="EY109" s="413"/>
      <c r="EZ109" s="413"/>
      <c r="FA109" s="413"/>
      <c r="FB109" s="413"/>
      <c r="FC109" s="413"/>
      <c r="FD109" s="413"/>
      <c r="FE109" s="413"/>
      <c r="FF109" s="413"/>
      <c r="FG109" s="413"/>
      <c r="FH109" s="413"/>
      <c r="FI109" s="413"/>
      <c r="FJ109" s="413"/>
      <c r="FK109" s="413"/>
      <c r="FL109" s="413"/>
      <c r="FM109" s="413"/>
      <c r="FN109" s="413"/>
      <c r="FO109" s="413"/>
      <c r="FP109" s="413"/>
      <c r="FQ109" s="413"/>
      <c r="FR109" s="413"/>
      <c r="FS109" s="413"/>
      <c r="FT109" s="413"/>
      <c r="FU109" s="413"/>
      <c r="FV109" s="413"/>
      <c r="FW109" s="413"/>
      <c r="FX109" s="413"/>
      <c r="FY109" s="413"/>
      <c r="FZ109" s="413"/>
      <c r="GA109" s="413"/>
      <c r="GB109" s="413"/>
      <c r="GC109" s="413"/>
      <c r="GD109" s="413"/>
      <c r="GE109" s="413"/>
      <c r="GF109" s="413"/>
      <c r="GG109" s="413"/>
      <c r="GH109" s="414"/>
      <c r="GI109" s="1"/>
    </row>
    <row r="110" spans="1:191" hidden="1" outlineLevel="1" x14ac:dyDescent="0.75">
      <c r="A110" s="1"/>
      <c r="B110" s="1"/>
      <c r="C110" s="262" t="str">
        <f>IF($E110="custom",MonthlyCF!C110,"")</f>
        <v/>
      </c>
      <c r="D110" s="19" t="str">
        <f>IF($E110="custom",MonthlyCF!D110,"")</f>
        <v/>
      </c>
      <c r="E110" s="411" t="str">
        <f>MonthlyCF!K110</f>
        <v>Bell Curve</v>
      </c>
      <c r="F110" s="412">
        <f t="shared" si="27"/>
        <v>46053</v>
      </c>
      <c r="G110" s="412">
        <f t="shared" si="27"/>
        <v>46053</v>
      </c>
      <c r="H110" s="95">
        <f t="shared" si="28"/>
        <v>0</v>
      </c>
      <c r="I110" s="95" t="str">
        <f t="shared" si="29"/>
        <v/>
      </c>
      <c r="J110" s="413"/>
      <c r="K110" s="413"/>
      <c r="L110" s="413"/>
      <c r="M110" s="413"/>
      <c r="N110" s="413"/>
      <c r="O110" s="413"/>
      <c r="P110" s="413"/>
      <c r="Q110" s="413"/>
      <c r="R110" s="413"/>
      <c r="S110" s="413"/>
      <c r="T110" s="413"/>
      <c r="U110" s="413"/>
      <c r="V110" s="413"/>
      <c r="W110" s="413"/>
      <c r="X110" s="413"/>
      <c r="Y110" s="413"/>
      <c r="Z110" s="413"/>
      <c r="AA110" s="413"/>
      <c r="AB110" s="413"/>
      <c r="AC110" s="413"/>
      <c r="AD110" s="413"/>
      <c r="AE110" s="413"/>
      <c r="AF110" s="413"/>
      <c r="AG110" s="413"/>
      <c r="AH110" s="413"/>
      <c r="AI110" s="413"/>
      <c r="AJ110" s="413"/>
      <c r="AK110" s="413"/>
      <c r="AL110" s="413"/>
      <c r="AM110" s="413"/>
      <c r="AN110" s="413"/>
      <c r="AO110" s="413"/>
      <c r="AP110" s="413"/>
      <c r="AQ110" s="413"/>
      <c r="AR110" s="413"/>
      <c r="AS110" s="413"/>
      <c r="AT110" s="413"/>
      <c r="AU110" s="413"/>
      <c r="AV110" s="413"/>
      <c r="AW110" s="413"/>
      <c r="AX110" s="413"/>
      <c r="AY110" s="413"/>
      <c r="AZ110" s="413"/>
      <c r="BA110" s="413"/>
      <c r="BB110" s="413"/>
      <c r="BC110" s="413"/>
      <c r="BD110" s="413"/>
      <c r="BE110" s="413"/>
      <c r="BF110" s="413"/>
      <c r="BG110" s="413"/>
      <c r="BH110" s="413"/>
      <c r="BI110" s="413"/>
      <c r="BJ110" s="413"/>
      <c r="BK110" s="413"/>
      <c r="BL110" s="413"/>
      <c r="BM110" s="413"/>
      <c r="BN110" s="413"/>
      <c r="BO110" s="413"/>
      <c r="BP110" s="413"/>
      <c r="BQ110" s="413"/>
      <c r="BR110" s="413"/>
      <c r="BS110" s="413"/>
      <c r="BT110" s="413"/>
      <c r="BU110" s="413"/>
      <c r="BV110" s="413"/>
      <c r="BW110" s="413"/>
      <c r="BX110" s="413"/>
      <c r="BY110" s="413"/>
      <c r="BZ110" s="413"/>
      <c r="CA110" s="413"/>
      <c r="CB110" s="413"/>
      <c r="CC110" s="413"/>
      <c r="CD110" s="413"/>
      <c r="CE110" s="413"/>
      <c r="CF110" s="413"/>
      <c r="CG110" s="413"/>
      <c r="CH110" s="413"/>
      <c r="CI110" s="413"/>
      <c r="CJ110" s="413"/>
      <c r="CK110" s="413"/>
      <c r="CL110" s="413"/>
      <c r="CM110" s="413"/>
      <c r="CN110" s="413"/>
      <c r="CO110" s="413"/>
      <c r="CP110" s="413"/>
      <c r="CQ110" s="413"/>
      <c r="CR110" s="413"/>
      <c r="CS110" s="413"/>
      <c r="CT110" s="413"/>
      <c r="CU110" s="413"/>
      <c r="CV110" s="413"/>
      <c r="CW110" s="413"/>
      <c r="CX110" s="413"/>
      <c r="CY110" s="413"/>
      <c r="CZ110" s="413"/>
      <c r="DA110" s="413"/>
      <c r="DB110" s="413"/>
      <c r="DC110" s="413"/>
      <c r="DD110" s="413"/>
      <c r="DE110" s="413"/>
      <c r="DF110" s="413"/>
      <c r="DG110" s="413"/>
      <c r="DH110" s="413"/>
      <c r="DI110" s="413"/>
      <c r="DJ110" s="413"/>
      <c r="DK110" s="413"/>
      <c r="DL110" s="413"/>
      <c r="DM110" s="413"/>
      <c r="DN110" s="413"/>
      <c r="DO110" s="413"/>
      <c r="DP110" s="413"/>
      <c r="DQ110" s="413"/>
      <c r="DR110" s="413"/>
      <c r="DS110" s="413"/>
      <c r="DT110" s="413"/>
      <c r="DU110" s="413"/>
      <c r="DV110" s="413"/>
      <c r="DW110" s="413"/>
      <c r="DX110" s="413"/>
      <c r="DY110" s="413"/>
      <c r="DZ110" s="413"/>
      <c r="EA110" s="413"/>
      <c r="EB110" s="413"/>
      <c r="EC110" s="413"/>
      <c r="ED110" s="413"/>
      <c r="EE110" s="413"/>
      <c r="EF110" s="413"/>
      <c r="EG110" s="413"/>
      <c r="EH110" s="413"/>
      <c r="EI110" s="413"/>
      <c r="EJ110" s="413"/>
      <c r="EK110" s="413"/>
      <c r="EL110" s="413"/>
      <c r="EM110" s="413"/>
      <c r="EN110" s="413"/>
      <c r="EO110" s="413"/>
      <c r="EP110" s="413"/>
      <c r="EQ110" s="413"/>
      <c r="ER110" s="413"/>
      <c r="ES110" s="413"/>
      <c r="ET110" s="413"/>
      <c r="EU110" s="413"/>
      <c r="EV110" s="413"/>
      <c r="EW110" s="413"/>
      <c r="EX110" s="413"/>
      <c r="EY110" s="413"/>
      <c r="EZ110" s="413"/>
      <c r="FA110" s="413"/>
      <c r="FB110" s="413"/>
      <c r="FC110" s="413"/>
      <c r="FD110" s="413"/>
      <c r="FE110" s="413"/>
      <c r="FF110" s="413"/>
      <c r="FG110" s="413"/>
      <c r="FH110" s="413"/>
      <c r="FI110" s="413"/>
      <c r="FJ110" s="413"/>
      <c r="FK110" s="413"/>
      <c r="FL110" s="413"/>
      <c r="FM110" s="413"/>
      <c r="FN110" s="413"/>
      <c r="FO110" s="413"/>
      <c r="FP110" s="413"/>
      <c r="FQ110" s="413"/>
      <c r="FR110" s="413"/>
      <c r="FS110" s="413"/>
      <c r="FT110" s="413"/>
      <c r="FU110" s="413"/>
      <c r="FV110" s="413"/>
      <c r="FW110" s="413"/>
      <c r="FX110" s="413"/>
      <c r="FY110" s="413"/>
      <c r="FZ110" s="413"/>
      <c r="GA110" s="413"/>
      <c r="GB110" s="413"/>
      <c r="GC110" s="413"/>
      <c r="GD110" s="413"/>
      <c r="GE110" s="413"/>
      <c r="GF110" s="413"/>
      <c r="GG110" s="413"/>
      <c r="GH110" s="414"/>
      <c r="GI110" s="1"/>
    </row>
    <row r="111" spans="1:191" hidden="1" outlineLevel="1" x14ac:dyDescent="0.75">
      <c r="A111" s="1"/>
      <c r="B111" s="1"/>
      <c r="C111" s="262" t="str">
        <f>IF($E111="custom",MonthlyCF!C111,"")</f>
        <v/>
      </c>
      <c r="D111" s="19" t="str">
        <f>IF($E111="custom",MonthlyCF!D111,"")</f>
        <v/>
      </c>
      <c r="E111" s="411" t="str">
        <f>MonthlyCF!K111</f>
        <v>Bell Curve</v>
      </c>
      <c r="F111" s="412">
        <f t="shared" si="27"/>
        <v>46053</v>
      </c>
      <c r="G111" s="412">
        <f t="shared" si="27"/>
        <v>46053</v>
      </c>
      <c r="H111" s="95">
        <f t="shared" si="28"/>
        <v>0</v>
      </c>
      <c r="I111" s="95" t="str">
        <f t="shared" si="29"/>
        <v/>
      </c>
      <c r="J111" s="413"/>
      <c r="K111" s="413"/>
      <c r="L111" s="413"/>
      <c r="M111" s="413"/>
      <c r="N111" s="413"/>
      <c r="O111" s="413"/>
      <c r="P111" s="413"/>
      <c r="Q111" s="413"/>
      <c r="R111" s="413"/>
      <c r="S111" s="413"/>
      <c r="T111" s="413"/>
      <c r="U111" s="413"/>
      <c r="V111" s="413"/>
      <c r="W111" s="413"/>
      <c r="X111" s="413"/>
      <c r="Y111" s="413"/>
      <c r="Z111" s="413"/>
      <c r="AA111" s="413"/>
      <c r="AB111" s="413"/>
      <c r="AC111" s="413"/>
      <c r="AD111" s="413"/>
      <c r="AE111" s="413"/>
      <c r="AF111" s="413"/>
      <c r="AG111" s="413"/>
      <c r="AH111" s="413"/>
      <c r="AI111" s="413"/>
      <c r="AJ111" s="413"/>
      <c r="AK111" s="413"/>
      <c r="AL111" s="413"/>
      <c r="AM111" s="413"/>
      <c r="AN111" s="413"/>
      <c r="AO111" s="413"/>
      <c r="AP111" s="413"/>
      <c r="AQ111" s="413"/>
      <c r="AR111" s="413"/>
      <c r="AS111" s="413"/>
      <c r="AT111" s="413"/>
      <c r="AU111" s="413"/>
      <c r="AV111" s="413"/>
      <c r="AW111" s="413"/>
      <c r="AX111" s="413"/>
      <c r="AY111" s="413"/>
      <c r="AZ111" s="413"/>
      <c r="BA111" s="413"/>
      <c r="BB111" s="413"/>
      <c r="BC111" s="413"/>
      <c r="BD111" s="413"/>
      <c r="BE111" s="413"/>
      <c r="BF111" s="413"/>
      <c r="BG111" s="413"/>
      <c r="BH111" s="413"/>
      <c r="BI111" s="413"/>
      <c r="BJ111" s="413"/>
      <c r="BK111" s="413"/>
      <c r="BL111" s="413"/>
      <c r="BM111" s="413"/>
      <c r="BN111" s="413"/>
      <c r="BO111" s="413"/>
      <c r="BP111" s="413"/>
      <c r="BQ111" s="413"/>
      <c r="BR111" s="413"/>
      <c r="BS111" s="413"/>
      <c r="BT111" s="413"/>
      <c r="BU111" s="413"/>
      <c r="BV111" s="413"/>
      <c r="BW111" s="413"/>
      <c r="BX111" s="413"/>
      <c r="BY111" s="413"/>
      <c r="BZ111" s="413"/>
      <c r="CA111" s="413"/>
      <c r="CB111" s="413"/>
      <c r="CC111" s="413"/>
      <c r="CD111" s="413"/>
      <c r="CE111" s="413"/>
      <c r="CF111" s="413"/>
      <c r="CG111" s="413"/>
      <c r="CH111" s="413"/>
      <c r="CI111" s="413"/>
      <c r="CJ111" s="413"/>
      <c r="CK111" s="413"/>
      <c r="CL111" s="413"/>
      <c r="CM111" s="413"/>
      <c r="CN111" s="413"/>
      <c r="CO111" s="413"/>
      <c r="CP111" s="413"/>
      <c r="CQ111" s="413"/>
      <c r="CR111" s="413"/>
      <c r="CS111" s="413"/>
      <c r="CT111" s="413"/>
      <c r="CU111" s="413"/>
      <c r="CV111" s="413"/>
      <c r="CW111" s="413"/>
      <c r="CX111" s="413"/>
      <c r="CY111" s="413"/>
      <c r="CZ111" s="413"/>
      <c r="DA111" s="413"/>
      <c r="DB111" s="413"/>
      <c r="DC111" s="413"/>
      <c r="DD111" s="413"/>
      <c r="DE111" s="413"/>
      <c r="DF111" s="413"/>
      <c r="DG111" s="413"/>
      <c r="DH111" s="413"/>
      <c r="DI111" s="413"/>
      <c r="DJ111" s="413"/>
      <c r="DK111" s="413"/>
      <c r="DL111" s="413"/>
      <c r="DM111" s="413"/>
      <c r="DN111" s="413"/>
      <c r="DO111" s="413"/>
      <c r="DP111" s="413"/>
      <c r="DQ111" s="413"/>
      <c r="DR111" s="413"/>
      <c r="DS111" s="413"/>
      <c r="DT111" s="413"/>
      <c r="DU111" s="413"/>
      <c r="DV111" s="413"/>
      <c r="DW111" s="413"/>
      <c r="DX111" s="413"/>
      <c r="DY111" s="413"/>
      <c r="DZ111" s="413"/>
      <c r="EA111" s="413"/>
      <c r="EB111" s="413"/>
      <c r="EC111" s="413"/>
      <c r="ED111" s="413"/>
      <c r="EE111" s="413"/>
      <c r="EF111" s="413"/>
      <c r="EG111" s="413"/>
      <c r="EH111" s="413"/>
      <c r="EI111" s="413"/>
      <c r="EJ111" s="413"/>
      <c r="EK111" s="413"/>
      <c r="EL111" s="413"/>
      <c r="EM111" s="413"/>
      <c r="EN111" s="413"/>
      <c r="EO111" s="413"/>
      <c r="EP111" s="413"/>
      <c r="EQ111" s="413"/>
      <c r="ER111" s="413"/>
      <c r="ES111" s="413"/>
      <c r="ET111" s="413"/>
      <c r="EU111" s="413"/>
      <c r="EV111" s="413"/>
      <c r="EW111" s="413"/>
      <c r="EX111" s="413"/>
      <c r="EY111" s="413"/>
      <c r="EZ111" s="413"/>
      <c r="FA111" s="413"/>
      <c r="FB111" s="413"/>
      <c r="FC111" s="413"/>
      <c r="FD111" s="413"/>
      <c r="FE111" s="413"/>
      <c r="FF111" s="413"/>
      <c r="FG111" s="413"/>
      <c r="FH111" s="413"/>
      <c r="FI111" s="413"/>
      <c r="FJ111" s="413"/>
      <c r="FK111" s="413"/>
      <c r="FL111" s="413"/>
      <c r="FM111" s="413"/>
      <c r="FN111" s="413"/>
      <c r="FO111" s="413"/>
      <c r="FP111" s="413"/>
      <c r="FQ111" s="413"/>
      <c r="FR111" s="413"/>
      <c r="FS111" s="413"/>
      <c r="FT111" s="413"/>
      <c r="FU111" s="413"/>
      <c r="FV111" s="413"/>
      <c r="FW111" s="413"/>
      <c r="FX111" s="413"/>
      <c r="FY111" s="413"/>
      <c r="FZ111" s="413"/>
      <c r="GA111" s="413"/>
      <c r="GB111" s="413"/>
      <c r="GC111" s="413"/>
      <c r="GD111" s="413"/>
      <c r="GE111" s="413"/>
      <c r="GF111" s="413"/>
      <c r="GG111" s="413"/>
      <c r="GH111" s="414"/>
      <c r="GI111" s="1"/>
    </row>
    <row r="112" spans="1:191" hidden="1" outlineLevel="1" x14ac:dyDescent="0.75">
      <c r="A112" s="1"/>
      <c r="B112" s="1"/>
      <c r="C112" s="262" t="str">
        <f>IF($E112="custom",MonthlyCF!C112,"")</f>
        <v/>
      </c>
      <c r="D112" s="19" t="str">
        <f>IF($E112="custom",MonthlyCF!D112,"")</f>
        <v/>
      </c>
      <c r="E112" s="411" t="str">
        <f>MonthlyCF!K112</f>
        <v>Bell Curve</v>
      </c>
      <c r="F112" s="412">
        <f t="shared" si="27"/>
        <v>46053</v>
      </c>
      <c r="G112" s="412">
        <f t="shared" si="27"/>
        <v>46053</v>
      </c>
      <c r="H112" s="95">
        <f t="shared" si="28"/>
        <v>0</v>
      </c>
      <c r="I112" s="95" t="str">
        <f t="shared" si="29"/>
        <v/>
      </c>
      <c r="J112" s="413"/>
      <c r="K112" s="413"/>
      <c r="L112" s="413"/>
      <c r="M112" s="413"/>
      <c r="N112" s="413"/>
      <c r="O112" s="413"/>
      <c r="P112" s="413"/>
      <c r="Q112" s="413"/>
      <c r="R112" s="413"/>
      <c r="S112" s="413"/>
      <c r="T112" s="413"/>
      <c r="U112" s="413"/>
      <c r="V112" s="413"/>
      <c r="W112" s="413"/>
      <c r="X112" s="413"/>
      <c r="Y112" s="413"/>
      <c r="Z112" s="413"/>
      <c r="AA112" s="413"/>
      <c r="AB112" s="413"/>
      <c r="AC112" s="413"/>
      <c r="AD112" s="413"/>
      <c r="AE112" s="413"/>
      <c r="AF112" s="413"/>
      <c r="AG112" s="413"/>
      <c r="AH112" s="413"/>
      <c r="AI112" s="413"/>
      <c r="AJ112" s="413"/>
      <c r="AK112" s="413"/>
      <c r="AL112" s="413"/>
      <c r="AM112" s="413"/>
      <c r="AN112" s="413"/>
      <c r="AO112" s="413"/>
      <c r="AP112" s="413"/>
      <c r="AQ112" s="413"/>
      <c r="AR112" s="413"/>
      <c r="AS112" s="413"/>
      <c r="AT112" s="413"/>
      <c r="AU112" s="413"/>
      <c r="AV112" s="413"/>
      <c r="AW112" s="413"/>
      <c r="AX112" s="413"/>
      <c r="AY112" s="413"/>
      <c r="AZ112" s="413"/>
      <c r="BA112" s="413"/>
      <c r="BB112" s="413"/>
      <c r="BC112" s="413"/>
      <c r="BD112" s="413"/>
      <c r="BE112" s="413"/>
      <c r="BF112" s="413"/>
      <c r="BG112" s="413"/>
      <c r="BH112" s="413"/>
      <c r="BI112" s="413"/>
      <c r="BJ112" s="413"/>
      <c r="BK112" s="413"/>
      <c r="BL112" s="413"/>
      <c r="BM112" s="413"/>
      <c r="BN112" s="413"/>
      <c r="BO112" s="413"/>
      <c r="BP112" s="413"/>
      <c r="BQ112" s="413"/>
      <c r="BR112" s="413"/>
      <c r="BS112" s="413"/>
      <c r="BT112" s="413"/>
      <c r="BU112" s="413"/>
      <c r="BV112" s="413"/>
      <c r="BW112" s="413"/>
      <c r="BX112" s="413"/>
      <c r="BY112" s="413"/>
      <c r="BZ112" s="413"/>
      <c r="CA112" s="413"/>
      <c r="CB112" s="413"/>
      <c r="CC112" s="413"/>
      <c r="CD112" s="413"/>
      <c r="CE112" s="413"/>
      <c r="CF112" s="413"/>
      <c r="CG112" s="413"/>
      <c r="CH112" s="413"/>
      <c r="CI112" s="413"/>
      <c r="CJ112" s="413"/>
      <c r="CK112" s="413"/>
      <c r="CL112" s="413"/>
      <c r="CM112" s="413"/>
      <c r="CN112" s="413"/>
      <c r="CO112" s="413"/>
      <c r="CP112" s="413"/>
      <c r="CQ112" s="413"/>
      <c r="CR112" s="413"/>
      <c r="CS112" s="413"/>
      <c r="CT112" s="413"/>
      <c r="CU112" s="413"/>
      <c r="CV112" s="413"/>
      <c r="CW112" s="413"/>
      <c r="CX112" s="413"/>
      <c r="CY112" s="413"/>
      <c r="CZ112" s="413"/>
      <c r="DA112" s="413"/>
      <c r="DB112" s="413"/>
      <c r="DC112" s="413"/>
      <c r="DD112" s="413"/>
      <c r="DE112" s="413"/>
      <c r="DF112" s="413"/>
      <c r="DG112" s="413"/>
      <c r="DH112" s="413"/>
      <c r="DI112" s="413"/>
      <c r="DJ112" s="413"/>
      <c r="DK112" s="413"/>
      <c r="DL112" s="413"/>
      <c r="DM112" s="413"/>
      <c r="DN112" s="413"/>
      <c r="DO112" s="413"/>
      <c r="DP112" s="413"/>
      <c r="DQ112" s="413"/>
      <c r="DR112" s="413"/>
      <c r="DS112" s="413"/>
      <c r="DT112" s="413"/>
      <c r="DU112" s="413"/>
      <c r="DV112" s="413"/>
      <c r="DW112" s="413"/>
      <c r="DX112" s="413"/>
      <c r="DY112" s="413"/>
      <c r="DZ112" s="413"/>
      <c r="EA112" s="413"/>
      <c r="EB112" s="413"/>
      <c r="EC112" s="413"/>
      <c r="ED112" s="413"/>
      <c r="EE112" s="413"/>
      <c r="EF112" s="413"/>
      <c r="EG112" s="413"/>
      <c r="EH112" s="413"/>
      <c r="EI112" s="413"/>
      <c r="EJ112" s="413"/>
      <c r="EK112" s="413"/>
      <c r="EL112" s="413"/>
      <c r="EM112" s="413"/>
      <c r="EN112" s="413"/>
      <c r="EO112" s="413"/>
      <c r="EP112" s="413"/>
      <c r="EQ112" s="413"/>
      <c r="ER112" s="413"/>
      <c r="ES112" s="413"/>
      <c r="ET112" s="413"/>
      <c r="EU112" s="413"/>
      <c r="EV112" s="413"/>
      <c r="EW112" s="413"/>
      <c r="EX112" s="413"/>
      <c r="EY112" s="413"/>
      <c r="EZ112" s="413"/>
      <c r="FA112" s="413"/>
      <c r="FB112" s="413"/>
      <c r="FC112" s="413"/>
      <c r="FD112" s="413"/>
      <c r="FE112" s="413"/>
      <c r="FF112" s="413"/>
      <c r="FG112" s="413"/>
      <c r="FH112" s="413"/>
      <c r="FI112" s="413"/>
      <c r="FJ112" s="413"/>
      <c r="FK112" s="413"/>
      <c r="FL112" s="413"/>
      <c r="FM112" s="413"/>
      <c r="FN112" s="413"/>
      <c r="FO112" s="413"/>
      <c r="FP112" s="413"/>
      <c r="FQ112" s="413"/>
      <c r="FR112" s="413"/>
      <c r="FS112" s="413"/>
      <c r="FT112" s="413"/>
      <c r="FU112" s="413"/>
      <c r="FV112" s="413"/>
      <c r="FW112" s="413"/>
      <c r="FX112" s="413"/>
      <c r="FY112" s="413"/>
      <c r="FZ112" s="413"/>
      <c r="GA112" s="413"/>
      <c r="GB112" s="413"/>
      <c r="GC112" s="413"/>
      <c r="GD112" s="413"/>
      <c r="GE112" s="413"/>
      <c r="GF112" s="413"/>
      <c r="GG112" s="413"/>
      <c r="GH112" s="414"/>
      <c r="GI112" s="1"/>
    </row>
    <row r="113" spans="1:191" hidden="1" outlineLevel="1" x14ac:dyDescent="0.75">
      <c r="A113" s="1"/>
      <c r="B113" s="1"/>
      <c r="C113" s="262" t="str">
        <f>IF($E113="custom",MonthlyCF!C113,"")</f>
        <v/>
      </c>
      <c r="D113" s="19" t="str">
        <f>IF($E113="custom",MonthlyCF!D113,"")</f>
        <v/>
      </c>
      <c r="E113" s="411" t="str">
        <f>MonthlyCF!K113</f>
        <v>Bell Curve</v>
      </c>
      <c r="F113" s="412">
        <f t="shared" si="27"/>
        <v>46053</v>
      </c>
      <c r="G113" s="412">
        <f t="shared" si="27"/>
        <v>46053</v>
      </c>
      <c r="H113" s="95">
        <f t="shared" si="28"/>
        <v>0</v>
      </c>
      <c r="I113" s="95" t="str">
        <f t="shared" si="29"/>
        <v/>
      </c>
      <c r="J113" s="413"/>
      <c r="K113" s="413"/>
      <c r="L113" s="413"/>
      <c r="M113" s="413"/>
      <c r="N113" s="413"/>
      <c r="O113" s="413"/>
      <c r="P113" s="413"/>
      <c r="Q113" s="413"/>
      <c r="R113" s="413"/>
      <c r="S113" s="413"/>
      <c r="T113" s="413"/>
      <c r="U113" s="413"/>
      <c r="V113" s="413"/>
      <c r="W113" s="413"/>
      <c r="X113" s="413"/>
      <c r="Y113" s="413"/>
      <c r="Z113" s="413"/>
      <c r="AA113" s="413"/>
      <c r="AB113" s="413"/>
      <c r="AC113" s="413"/>
      <c r="AD113" s="413"/>
      <c r="AE113" s="413"/>
      <c r="AF113" s="413"/>
      <c r="AG113" s="413"/>
      <c r="AH113" s="413"/>
      <c r="AI113" s="413"/>
      <c r="AJ113" s="413"/>
      <c r="AK113" s="413"/>
      <c r="AL113" s="413"/>
      <c r="AM113" s="413"/>
      <c r="AN113" s="413"/>
      <c r="AO113" s="413"/>
      <c r="AP113" s="413"/>
      <c r="AQ113" s="413"/>
      <c r="AR113" s="413"/>
      <c r="AS113" s="413"/>
      <c r="AT113" s="413"/>
      <c r="AU113" s="413"/>
      <c r="AV113" s="413"/>
      <c r="AW113" s="413"/>
      <c r="AX113" s="413"/>
      <c r="AY113" s="413"/>
      <c r="AZ113" s="413"/>
      <c r="BA113" s="413"/>
      <c r="BB113" s="413"/>
      <c r="BC113" s="413"/>
      <c r="BD113" s="413"/>
      <c r="BE113" s="413"/>
      <c r="BF113" s="413"/>
      <c r="BG113" s="413"/>
      <c r="BH113" s="413"/>
      <c r="BI113" s="413"/>
      <c r="BJ113" s="413"/>
      <c r="BK113" s="413"/>
      <c r="BL113" s="413"/>
      <c r="BM113" s="413"/>
      <c r="BN113" s="413"/>
      <c r="BO113" s="413"/>
      <c r="BP113" s="413"/>
      <c r="BQ113" s="413"/>
      <c r="BR113" s="413"/>
      <c r="BS113" s="413"/>
      <c r="BT113" s="413"/>
      <c r="BU113" s="413"/>
      <c r="BV113" s="413"/>
      <c r="BW113" s="413"/>
      <c r="BX113" s="413"/>
      <c r="BY113" s="413"/>
      <c r="BZ113" s="413"/>
      <c r="CA113" s="413"/>
      <c r="CB113" s="413"/>
      <c r="CC113" s="413"/>
      <c r="CD113" s="413"/>
      <c r="CE113" s="413"/>
      <c r="CF113" s="413"/>
      <c r="CG113" s="413"/>
      <c r="CH113" s="413"/>
      <c r="CI113" s="413"/>
      <c r="CJ113" s="413"/>
      <c r="CK113" s="413"/>
      <c r="CL113" s="413"/>
      <c r="CM113" s="413"/>
      <c r="CN113" s="413"/>
      <c r="CO113" s="413"/>
      <c r="CP113" s="413"/>
      <c r="CQ113" s="413"/>
      <c r="CR113" s="413"/>
      <c r="CS113" s="413"/>
      <c r="CT113" s="413"/>
      <c r="CU113" s="413"/>
      <c r="CV113" s="413"/>
      <c r="CW113" s="413"/>
      <c r="CX113" s="413"/>
      <c r="CY113" s="413"/>
      <c r="CZ113" s="413"/>
      <c r="DA113" s="413"/>
      <c r="DB113" s="413"/>
      <c r="DC113" s="413"/>
      <c r="DD113" s="413"/>
      <c r="DE113" s="413"/>
      <c r="DF113" s="413"/>
      <c r="DG113" s="413"/>
      <c r="DH113" s="413"/>
      <c r="DI113" s="413"/>
      <c r="DJ113" s="413"/>
      <c r="DK113" s="413"/>
      <c r="DL113" s="413"/>
      <c r="DM113" s="413"/>
      <c r="DN113" s="413"/>
      <c r="DO113" s="413"/>
      <c r="DP113" s="413"/>
      <c r="DQ113" s="413"/>
      <c r="DR113" s="413"/>
      <c r="DS113" s="413"/>
      <c r="DT113" s="413"/>
      <c r="DU113" s="413"/>
      <c r="DV113" s="413"/>
      <c r="DW113" s="413"/>
      <c r="DX113" s="413"/>
      <c r="DY113" s="413"/>
      <c r="DZ113" s="413"/>
      <c r="EA113" s="413"/>
      <c r="EB113" s="413"/>
      <c r="EC113" s="413"/>
      <c r="ED113" s="413"/>
      <c r="EE113" s="413"/>
      <c r="EF113" s="413"/>
      <c r="EG113" s="413"/>
      <c r="EH113" s="413"/>
      <c r="EI113" s="413"/>
      <c r="EJ113" s="413"/>
      <c r="EK113" s="413"/>
      <c r="EL113" s="413"/>
      <c r="EM113" s="413"/>
      <c r="EN113" s="413"/>
      <c r="EO113" s="413"/>
      <c r="EP113" s="413"/>
      <c r="EQ113" s="413"/>
      <c r="ER113" s="413"/>
      <c r="ES113" s="413"/>
      <c r="ET113" s="413"/>
      <c r="EU113" s="413"/>
      <c r="EV113" s="413"/>
      <c r="EW113" s="413"/>
      <c r="EX113" s="413"/>
      <c r="EY113" s="413"/>
      <c r="EZ113" s="413"/>
      <c r="FA113" s="413"/>
      <c r="FB113" s="413"/>
      <c r="FC113" s="413"/>
      <c r="FD113" s="413"/>
      <c r="FE113" s="413"/>
      <c r="FF113" s="413"/>
      <c r="FG113" s="413"/>
      <c r="FH113" s="413"/>
      <c r="FI113" s="413"/>
      <c r="FJ113" s="413"/>
      <c r="FK113" s="413"/>
      <c r="FL113" s="413"/>
      <c r="FM113" s="413"/>
      <c r="FN113" s="413"/>
      <c r="FO113" s="413"/>
      <c r="FP113" s="413"/>
      <c r="FQ113" s="413"/>
      <c r="FR113" s="413"/>
      <c r="FS113" s="413"/>
      <c r="FT113" s="413"/>
      <c r="FU113" s="413"/>
      <c r="FV113" s="413"/>
      <c r="FW113" s="413"/>
      <c r="FX113" s="413"/>
      <c r="FY113" s="413"/>
      <c r="FZ113" s="413"/>
      <c r="GA113" s="413"/>
      <c r="GB113" s="413"/>
      <c r="GC113" s="413"/>
      <c r="GD113" s="413"/>
      <c r="GE113" s="413"/>
      <c r="GF113" s="413"/>
      <c r="GG113" s="413"/>
      <c r="GH113" s="414"/>
      <c r="GI113" s="1"/>
    </row>
    <row r="114" spans="1:191" hidden="1" outlineLevel="1" x14ac:dyDescent="0.75">
      <c r="A114" s="1"/>
      <c r="B114" s="1"/>
      <c r="C114" s="262" t="str">
        <f>IF($E114="custom",MonthlyCF!C114,"")</f>
        <v/>
      </c>
      <c r="D114" s="19" t="str">
        <f>IF($E114="custom",MonthlyCF!D114,"")</f>
        <v/>
      </c>
      <c r="E114" s="411" t="str">
        <f>MonthlyCF!K114</f>
        <v>Bell Curve</v>
      </c>
      <c r="F114" s="412">
        <f t="shared" si="27"/>
        <v>46053</v>
      </c>
      <c r="G114" s="412">
        <f t="shared" si="27"/>
        <v>46053</v>
      </c>
      <c r="H114" s="95">
        <f t="shared" si="28"/>
        <v>0</v>
      </c>
      <c r="I114" s="95" t="str">
        <f t="shared" si="29"/>
        <v/>
      </c>
      <c r="J114" s="413"/>
      <c r="K114" s="413"/>
      <c r="L114" s="413"/>
      <c r="M114" s="413"/>
      <c r="N114" s="413"/>
      <c r="O114" s="413"/>
      <c r="P114" s="413"/>
      <c r="Q114" s="413"/>
      <c r="R114" s="413"/>
      <c r="S114" s="413"/>
      <c r="T114" s="413"/>
      <c r="U114" s="413"/>
      <c r="V114" s="413"/>
      <c r="W114" s="413"/>
      <c r="X114" s="413"/>
      <c r="Y114" s="413"/>
      <c r="Z114" s="413"/>
      <c r="AA114" s="413"/>
      <c r="AB114" s="413"/>
      <c r="AC114" s="413"/>
      <c r="AD114" s="413"/>
      <c r="AE114" s="413"/>
      <c r="AF114" s="413"/>
      <c r="AG114" s="413"/>
      <c r="AH114" s="413"/>
      <c r="AI114" s="413"/>
      <c r="AJ114" s="413"/>
      <c r="AK114" s="413"/>
      <c r="AL114" s="413"/>
      <c r="AM114" s="413"/>
      <c r="AN114" s="413"/>
      <c r="AO114" s="413"/>
      <c r="AP114" s="413"/>
      <c r="AQ114" s="413"/>
      <c r="AR114" s="413"/>
      <c r="AS114" s="413"/>
      <c r="AT114" s="413"/>
      <c r="AU114" s="413"/>
      <c r="AV114" s="413"/>
      <c r="AW114" s="413"/>
      <c r="AX114" s="413"/>
      <c r="AY114" s="413"/>
      <c r="AZ114" s="413"/>
      <c r="BA114" s="413"/>
      <c r="BB114" s="413"/>
      <c r="BC114" s="413"/>
      <c r="BD114" s="413"/>
      <c r="BE114" s="413"/>
      <c r="BF114" s="413"/>
      <c r="BG114" s="413"/>
      <c r="BH114" s="413"/>
      <c r="BI114" s="413"/>
      <c r="BJ114" s="413"/>
      <c r="BK114" s="413"/>
      <c r="BL114" s="413"/>
      <c r="BM114" s="413"/>
      <c r="BN114" s="413"/>
      <c r="BO114" s="413"/>
      <c r="BP114" s="413"/>
      <c r="BQ114" s="413"/>
      <c r="BR114" s="413"/>
      <c r="BS114" s="413"/>
      <c r="BT114" s="413"/>
      <c r="BU114" s="413"/>
      <c r="BV114" s="413"/>
      <c r="BW114" s="413"/>
      <c r="BX114" s="413"/>
      <c r="BY114" s="413"/>
      <c r="BZ114" s="413"/>
      <c r="CA114" s="413"/>
      <c r="CB114" s="413"/>
      <c r="CC114" s="413"/>
      <c r="CD114" s="413"/>
      <c r="CE114" s="413"/>
      <c r="CF114" s="413"/>
      <c r="CG114" s="413"/>
      <c r="CH114" s="413"/>
      <c r="CI114" s="413"/>
      <c r="CJ114" s="413"/>
      <c r="CK114" s="413"/>
      <c r="CL114" s="413"/>
      <c r="CM114" s="413"/>
      <c r="CN114" s="413"/>
      <c r="CO114" s="413"/>
      <c r="CP114" s="413"/>
      <c r="CQ114" s="413"/>
      <c r="CR114" s="413"/>
      <c r="CS114" s="413"/>
      <c r="CT114" s="413"/>
      <c r="CU114" s="413"/>
      <c r="CV114" s="413"/>
      <c r="CW114" s="413"/>
      <c r="CX114" s="413"/>
      <c r="CY114" s="413"/>
      <c r="CZ114" s="413"/>
      <c r="DA114" s="413"/>
      <c r="DB114" s="413"/>
      <c r="DC114" s="413"/>
      <c r="DD114" s="413"/>
      <c r="DE114" s="413"/>
      <c r="DF114" s="413"/>
      <c r="DG114" s="413"/>
      <c r="DH114" s="413"/>
      <c r="DI114" s="413"/>
      <c r="DJ114" s="413"/>
      <c r="DK114" s="413"/>
      <c r="DL114" s="413"/>
      <c r="DM114" s="413"/>
      <c r="DN114" s="413"/>
      <c r="DO114" s="413"/>
      <c r="DP114" s="413"/>
      <c r="DQ114" s="413"/>
      <c r="DR114" s="413"/>
      <c r="DS114" s="413"/>
      <c r="DT114" s="413"/>
      <c r="DU114" s="413"/>
      <c r="DV114" s="413"/>
      <c r="DW114" s="413"/>
      <c r="DX114" s="413"/>
      <c r="DY114" s="413"/>
      <c r="DZ114" s="413"/>
      <c r="EA114" s="413"/>
      <c r="EB114" s="413"/>
      <c r="EC114" s="413"/>
      <c r="ED114" s="413"/>
      <c r="EE114" s="413"/>
      <c r="EF114" s="413"/>
      <c r="EG114" s="413"/>
      <c r="EH114" s="413"/>
      <c r="EI114" s="413"/>
      <c r="EJ114" s="413"/>
      <c r="EK114" s="413"/>
      <c r="EL114" s="413"/>
      <c r="EM114" s="413"/>
      <c r="EN114" s="413"/>
      <c r="EO114" s="413"/>
      <c r="EP114" s="413"/>
      <c r="EQ114" s="413"/>
      <c r="ER114" s="413"/>
      <c r="ES114" s="413"/>
      <c r="ET114" s="413"/>
      <c r="EU114" s="413"/>
      <c r="EV114" s="413"/>
      <c r="EW114" s="413"/>
      <c r="EX114" s="413"/>
      <c r="EY114" s="413"/>
      <c r="EZ114" s="413"/>
      <c r="FA114" s="413"/>
      <c r="FB114" s="413"/>
      <c r="FC114" s="413"/>
      <c r="FD114" s="413"/>
      <c r="FE114" s="413"/>
      <c r="FF114" s="413"/>
      <c r="FG114" s="413"/>
      <c r="FH114" s="413"/>
      <c r="FI114" s="413"/>
      <c r="FJ114" s="413"/>
      <c r="FK114" s="413"/>
      <c r="FL114" s="413"/>
      <c r="FM114" s="413"/>
      <c r="FN114" s="413"/>
      <c r="FO114" s="413"/>
      <c r="FP114" s="413"/>
      <c r="FQ114" s="413"/>
      <c r="FR114" s="413"/>
      <c r="FS114" s="413"/>
      <c r="FT114" s="413"/>
      <c r="FU114" s="413"/>
      <c r="FV114" s="413"/>
      <c r="FW114" s="413"/>
      <c r="FX114" s="413"/>
      <c r="FY114" s="413"/>
      <c r="FZ114" s="413"/>
      <c r="GA114" s="413"/>
      <c r="GB114" s="413"/>
      <c r="GC114" s="413"/>
      <c r="GD114" s="413"/>
      <c r="GE114" s="413"/>
      <c r="GF114" s="413"/>
      <c r="GG114" s="413"/>
      <c r="GH114" s="414"/>
      <c r="GI114" s="1"/>
    </row>
    <row r="115" spans="1:191" hidden="1" outlineLevel="1" x14ac:dyDescent="0.75">
      <c r="A115" s="1"/>
      <c r="B115" s="1"/>
      <c r="C115" s="262" t="str">
        <f>IF($E115="custom",MonthlyCF!C115,"")</f>
        <v/>
      </c>
      <c r="D115" s="19" t="str">
        <f>IF($E115="custom",MonthlyCF!D115,"")</f>
        <v/>
      </c>
      <c r="E115" s="411" t="str">
        <f>MonthlyCF!K115</f>
        <v>Bell Curve</v>
      </c>
      <c r="F115" s="412">
        <f t="shared" si="27"/>
        <v>46053</v>
      </c>
      <c r="G115" s="412">
        <f t="shared" si="27"/>
        <v>46053</v>
      </c>
      <c r="H115" s="95">
        <f t="shared" si="28"/>
        <v>0</v>
      </c>
      <c r="I115" s="95" t="str">
        <f t="shared" si="29"/>
        <v/>
      </c>
      <c r="J115" s="413"/>
      <c r="K115" s="413"/>
      <c r="L115" s="413"/>
      <c r="M115" s="413"/>
      <c r="N115" s="413"/>
      <c r="O115" s="413"/>
      <c r="P115" s="413"/>
      <c r="Q115" s="413"/>
      <c r="R115" s="413"/>
      <c r="S115" s="413"/>
      <c r="T115" s="413"/>
      <c r="U115" s="413"/>
      <c r="V115" s="413"/>
      <c r="W115" s="413"/>
      <c r="X115" s="413"/>
      <c r="Y115" s="413"/>
      <c r="Z115" s="413"/>
      <c r="AA115" s="413"/>
      <c r="AB115" s="413"/>
      <c r="AC115" s="413"/>
      <c r="AD115" s="413"/>
      <c r="AE115" s="413"/>
      <c r="AF115" s="413"/>
      <c r="AG115" s="413"/>
      <c r="AH115" s="413"/>
      <c r="AI115" s="413"/>
      <c r="AJ115" s="413"/>
      <c r="AK115" s="413"/>
      <c r="AL115" s="413"/>
      <c r="AM115" s="413"/>
      <c r="AN115" s="413"/>
      <c r="AO115" s="413"/>
      <c r="AP115" s="413"/>
      <c r="AQ115" s="413"/>
      <c r="AR115" s="413"/>
      <c r="AS115" s="413"/>
      <c r="AT115" s="413"/>
      <c r="AU115" s="413"/>
      <c r="AV115" s="413"/>
      <c r="AW115" s="413"/>
      <c r="AX115" s="413"/>
      <c r="AY115" s="413"/>
      <c r="AZ115" s="413"/>
      <c r="BA115" s="413"/>
      <c r="BB115" s="413"/>
      <c r="BC115" s="413"/>
      <c r="BD115" s="413"/>
      <c r="BE115" s="413"/>
      <c r="BF115" s="413"/>
      <c r="BG115" s="413"/>
      <c r="BH115" s="413"/>
      <c r="BI115" s="413"/>
      <c r="BJ115" s="413"/>
      <c r="BK115" s="413"/>
      <c r="BL115" s="413"/>
      <c r="BM115" s="413"/>
      <c r="BN115" s="413"/>
      <c r="BO115" s="413"/>
      <c r="BP115" s="413"/>
      <c r="BQ115" s="413"/>
      <c r="BR115" s="413"/>
      <c r="BS115" s="413"/>
      <c r="BT115" s="413"/>
      <c r="BU115" s="413"/>
      <c r="BV115" s="413"/>
      <c r="BW115" s="413"/>
      <c r="BX115" s="413"/>
      <c r="BY115" s="413"/>
      <c r="BZ115" s="413"/>
      <c r="CA115" s="413"/>
      <c r="CB115" s="413"/>
      <c r="CC115" s="413"/>
      <c r="CD115" s="413"/>
      <c r="CE115" s="413"/>
      <c r="CF115" s="413"/>
      <c r="CG115" s="413"/>
      <c r="CH115" s="413"/>
      <c r="CI115" s="413"/>
      <c r="CJ115" s="413"/>
      <c r="CK115" s="413"/>
      <c r="CL115" s="413"/>
      <c r="CM115" s="413"/>
      <c r="CN115" s="413"/>
      <c r="CO115" s="413"/>
      <c r="CP115" s="413"/>
      <c r="CQ115" s="413"/>
      <c r="CR115" s="413"/>
      <c r="CS115" s="413"/>
      <c r="CT115" s="413"/>
      <c r="CU115" s="413"/>
      <c r="CV115" s="413"/>
      <c r="CW115" s="413"/>
      <c r="CX115" s="413"/>
      <c r="CY115" s="413"/>
      <c r="CZ115" s="413"/>
      <c r="DA115" s="413"/>
      <c r="DB115" s="413"/>
      <c r="DC115" s="413"/>
      <c r="DD115" s="413"/>
      <c r="DE115" s="413"/>
      <c r="DF115" s="413"/>
      <c r="DG115" s="413"/>
      <c r="DH115" s="413"/>
      <c r="DI115" s="413"/>
      <c r="DJ115" s="413"/>
      <c r="DK115" s="413"/>
      <c r="DL115" s="413"/>
      <c r="DM115" s="413"/>
      <c r="DN115" s="413"/>
      <c r="DO115" s="413"/>
      <c r="DP115" s="413"/>
      <c r="DQ115" s="413"/>
      <c r="DR115" s="413"/>
      <c r="DS115" s="413"/>
      <c r="DT115" s="413"/>
      <c r="DU115" s="413"/>
      <c r="DV115" s="413"/>
      <c r="DW115" s="413"/>
      <c r="DX115" s="413"/>
      <c r="DY115" s="413"/>
      <c r="DZ115" s="413"/>
      <c r="EA115" s="413"/>
      <c r="EB115" s="413"/>
      <c r="EC115" s="413"/>
      <c r="ED115" s="413"/>
      <c r="EE115" s="413"/>
      <c r="EF115" s="413"/>
      <c r="EG115" s="413"/>
      <c r="EH115" s="413"/>
      <c r="EI115" s="413"/>
      <c r="EJ115" s="413"/>
      <c r="EK115" s="413"/>
      <c r="EL115" s="413"/>
      <c r="EM115" s="413"/>
      <c r="EN115" s="413"/>
      <c r="EO115" s="413"/>
      <c r="EP115" s="413"/>
      <c r="EQ115" s="413"/>
      <c r="ER115" s="413"/>
      <c r="ES115" s="413"/>
      <c r="ET115" s="413"/>
      <c r="EU115" s="413"/>
      <c r="EV115" s="413"/>
      <c r="EW115" s="413"/>
      <c r="EX115" s="413"/>
      <c r="EY115" s="413"/>
      <c r="EZ115" s="413"/>
      <c r="FA115" s="413"/>
      <c r="FB115" s="413"/>
      <c r="FC115" s="413"/>
      <c r="FD115" s="413"/>
      <c r="FE115" s="413"/>
      <c r="FF115" s="413"/>
      <c r="FG115" s="413"/>
      <c r="FH115" s="413"/>
      <c r="FI115" s="413"/>
      <c r="FJ115" s="413"/>
      <c r="FK115" s="413"/>
      <c r="FL115" s="413"/>
      <c r="FM115" s="413"/>
      <c r="FN115" s="413"/>
      <c r="FO115" s="413"/>
      <c r="FP115" s="413"/>
      <c r="FQ115" s="413"/>
      <c r="FR115" s="413"/>
      <c r="FS115" s="413"/>
      <c r="FT115" s="413"/>
      <c r="FU115" s="413"/>
      <c r="FV115" s="413"/>
      <c r="FW115" s="413"/>
      <c r="FX115" s="413"/>
      <c r="FY115" s="413"/>
      <c r="FZ115" s="413"/>
      <c r="GA115" s="413"/>
      <c r="GB115" s="413"/>
      <c r="GC115" s="413"/>
      <c r="GD115" s="413"/>
      <c r="GE115" s="413"/>
      <c r="GF115" s="413"/>
      <c r="GG115" s="413"/>
      <c r="GH115" s="414"/>
      <c r="GI115" s="1"/>
    </row>
    <row r="116" spans="1:191" hidden="1" outlineLevel="1" x14ac:dyDescent="0.75">
      <c r="A116" s="1"/>
      <c r="B116" s="1"/>
      <c r="C116" s="262" t="str">
        <f>IF($E116="custom",MonthlyCF!C116,"")</f>
        <v/>
      </c>
      <c r="D116" s="19" t="str">
        <f>IF($E116="custom",MonthlyCF!D116,"")</f>
        <v/>
      </c>
      <c r="E116" s="411" t="str">
        <f>MonthlyCF!K116</f>
        <v>Bell Curve</v>
      </c>
      <c r="F116" s="412">
        <f t="shared" si="27"/>
        <v>46053</v>
      </c>
      <c r="G116" s="412">
        <f t="shared" si="27"/>
        <v>46053</v>
      </c>
      <c r="H116" s="95">
        <f t="shared" si="28"/>
        <v>0</v>
      </c>
      <c r="I116" s="95" t="str">
        <f t="shared" si="29"/>
        <v/>
      </c>
      <c r="J116" s="413"/>
      <c r="K116" s="413"/>
      <c r="L116" s="413"/>
      <c r="M116" s="413"/>
      <c r="N116" s="413"/>
      <c r="O116" s="413"/>
      <c r="P116" s="413"/>
      <c r="Q116" s="413"/>
      <c r="R116" s="413"/>
      <c r="S116" s="413"/>
      <c r="T116" s="413"/>
      <c r="U116" s="413"/>
      <c r="V116" s="413"/>
      <c r="W116" s="413"/>
      <c r="X116" s="413"/>
      <c r="Y116" s="413"/>
      <c r="Z116" s="413"/>
      <c r="AA116" s="413"/>
      <c r="AB116" s="413"/>
      <c r="AC116" s="413"/>
      <c r="AD116" s="413"/>
      <c r="AE116" s="413"/>
      <c r="AF116" s="413"/>
      <c r="AG116" s="413"/>
      <c r="AH116" s="413"/>
      <c r="AI116" s="413"/>
      <c r="AJ116" s="413"/>
      <c r="AK116" s="413"/>
      <c r="AL116" s="413"/>
      <c r="AM116" s="413"/>
      <c r="AN116" s="413"/>
      <c r="AO116" s="413"/>
      <c r="AP116" s="413"/>
      <c r="AQ116" s="413"/>
      <c r="AR116" s="413"/>
      <c r="AS116" s="413"/>
      <c r="AT116" s="413"/>
      <c r="AU116" s="413"/>
      <c r="AV116" s="413"/>
      <c r="AW116" s="413"/>
      <c r="AX116" s="413"/>
      <c r="AY116" s="413"/>
      <c r="AZ116" s="413"/>
      <c r="BA116" s="413"/>
      <c r="BB116" s="413"/>
      <c r="BC116" s="413"/>
      <c r="BD116" s="413"/>
      <c r="BE116" s="413"/>
      <c r="BF116" s="413"/>
      <c r="BG116" s="413"/>
      <c r="BH116" s="413"/>
      <c r="BI116" s="413"/>
      <c r="BJ116" s="413"/>
      <c r="BK116" s="413"/>
      <c r="BL116" s="413"/>
      <c r="BM116" s="413"/>
      <c r="BN116" s="413"/>
      <c r="BO116" s="413"/>
      <c r="BP116" s="413"/>
      <c r="BQ116" s="413"/>
      <c r="BR116" s="413"/>
      <c r="BS116" s="413"/>
      <c r="BT116" s="413"/>
      <c r="BU116" s="413"/>
      <c r="BV116" s="413"/>
      <c r="BW116" s="413"/>
      <c r="BX116" s="413"/>
      <c r="BY116" s="413"/>
      <c r="BZ116" s="413"/>
      <c r="CA116" s="413"/>
      <c r="CB116" s="413"/>
      <c r="CC116" s="413"/>
      <c r="CD116" s="413"/>
      <c r="CE116" s="413"/>
      <c r="CF116" s="413"/>
      <c r="CG116" s="413"/>
      <c r="CH116" s="413"/>
      <c r="CI116" s="413"/>
      <c r="CJ116" s="413"/>
      <c r="CK116" s="413"/>
      <c r="CL116" s="413"/>
      <c r="CM116" s="413"/>
      <c r="CN116" s="413"/>
      <c r="CO116" s="413"/>
      <c r="CP116" s="413"/>
      <c r="CQ116" s="413"/>
      <c r="CR116" s="413"/>
      <c r="CS116" s="413"/>
      <c r="CT116" s="413"/>
      <c r="CU116" s="413"/>
      <c r="CV116" s="413"/>
      <c r="CW116" s="413"/>
      <c r="CX116" s="413"/>
      <c r="CY116" s="413"/>
      <c r="CZ116" s="413"/>
      <c r="DA116" s="413"/>
      <c r="DB116" s="413"/>
      <c r="DC116" s="413"/>
      <c r="DD116" s="413"/>
      <c r="DE116" s="413"/>
      <c r="DF116" s="413"/>
      <c r="DG116" s="413"/>
      <c r="DH116" s="413"/>
      <c r="DI116" s="413"/>
      <c r="DJ116" s="413"/>
      <c r="DK116" s="413"/>
      <c r="DL116" s="413"/>
      <c r="DM116" s="413"/>
      <c r="DN116" s="413"/>
      <c r="DO116" s="413"/>
      <c r="DP116" s="413"/>
      <c r="DQ116" s="413"/>
      <c r="DR116" s="413"/>
      <c r="DS116" s="413"/>
      <c r="DT116" s="413"/>
      <c r="DU116" s="413"/>
      <c r="DV116" s="413"/>
      <c r="DW116" s="413"/>
      <c r="DX116" s="413"/>
      <c r="DY116" s="413"/>
      <c r="DZ116" s="413"/>
      <c r="EA116" s="413"/>
      <c r="EB116" s="413"/>
      <c r="EC116" s="413"/>
      <c r="ED116" s="413"/>
      <c r="EE116" s="413"/>
      <c r="EF116" s="413"/>
      <c r="EG116" s="413"/>
      <c r="EH116" s="413"/>
      <c r="EI116" s="413"/>
      <c r="EJ116" s="413"/>
      <c r="EK116" s="413"/>
      <c r="EL116" s="413"/>
      <c r="EM116" s="413"/>
      <c r="EN116" s="413"/>
      <c r="EO116" s="413"/>
      <c r="EP116" s="413"/>
      <c r="EQ116" s="413"/>
      <c r="ER116" s="413"/>
      <c r="ES116" s="413"/>
      <c r="ET116" s="413"/>
      <c r="EU116" s="413"/>
      <c r="EV116" s="413"/>
      <c r="EW116" s="413"/>
      <c r="EX116" s="413"/>
      <c r="EY116" s="413"/>
      <c r="EZ116" s="413"/>
      <c r="FA116" s="413"/>
      <c r="FB116" s="413"/>
      <c r="FC116" s="413"/>
      <c r="FD116" s="413"/>
      <c r="FE116" s="413"/>
      <c r="FF116" s="413"/>
      <c r="FG116" s="413"/>
      <c r="FH116" s="413"/>
      <c r="FI116" s="413"/>
      <c r="FJ116" s="413"/>
      <c r="FK116" s="413"/>
      <c r="FL116" s="413"/>
      <c r="FM116" s="413"/>
      <c r="FN116" s="413"/>
      <c r="FO116" s="413"/>
      <c r="FP116" s="413"/>
      <c r="FQ116" s="413"/>
      <c r="FR116" s="413"/>
      <c r="FS116" s="413"/>
      <c r="FT116" s="413"/>
      <c r="FU116" s="413"/>
      <c r="FV116" s="413"/>
      <c r="FW116" s="413"/>
      <c r="FX116" s="413"/>
      <c r="FY116" s="413"/>
      <c r="FZ116" s="413"/>
      <c r="GA116" s="413"/>
      <c r="GB116" s="413"/>
      <c r="GC116" s="413"/>
      <c r="GD116" s="413"/>
      <c r="GE116" s="413"/>
      <c r="GF116" s="413"/>
      <c r="GG116" s="413"/>
      <c r="GH116" s="414"/>
      <c r="GI116" s="1"/>
    </row>
    <row r="117" spans="1:191" hidden="1" outlineLevel="1" x14ac:dyDescent="0.75">
      <c r="A117" s="1"/>
      <c r="B117" s="1"/>
      <c r="C117" s="262" t="str">
        <f>IF($E117="custom",MonthlyCF!C117,"")</f>
        <v/>
      </c>
      <c r="D117" s="19" t="str">
        <f>IF($E117="custom",MonthlyCF!D117,"")</f>
        <v/>
      </c>
      <c r="E117" s="411" t="str">
        <f>MonthlyCF!K117</f>
        <v>Bell Curve</v>
      </c>
      <c r="F117" s="412">
        <f t="shared" si="27"/>
        <v>46053</v>
      </c>
      <c r="G117" s="412">
        <f t="shared" si="27"/>
        <v>46053</v>
      </c>
      <c r="H117" s="95">
        <f t="shared" si="28"/>
        <v>0</v>
      </c>
      <c r="I117" s="95" t="str">
        <f t="shared" si="29"/>
        <v/>
      </c>
      <c r="J117" s="413"/>
      <c r="K117" s="413"/>
      <c r="L117" s="413"/>
      <c r="M117" s="413"/>
      <c r="N117" s="413"/>
      <c r="O117" s="413"/>
      <c r="P117" s="413"/>
      <c r="Q117" s="413"/>
      <c r="R117" s="413"/>
      <c r="S117" s="413"/>
      <c r="T117" s="413"/>
      <c r="U117" s="413"/>
      <c r="V117" s="413"/>
      <c r="W117" s="413"/>
      <c r="X117" s="413"/>
      <c r="Y117" s="413"/>
      <c r="Z117" s="413"/>
      <c r="AA117" s="413"/>
      <c r="AB117" s="413"/>
      <c r="AC117" s="413"/>
      <c r="AD117" s="413"/>
      <c r="AE117" s="413"/>
      <c r="AF117" s="413"/>
      <c r="AG117" s="413"/>
      <c r="AH117" s="413"/>
      <c r="AI117" s="413"/>
      <c r="AJ117" s="413"/>
      <c r="AK117" s="413"/>
      <c r="AL117" s="413"/>
      <c r="AM117" s="413"/>
      <c r="AN117" s="413"/>
      <c r="AO117" s="413"/>
      <c r="AP117" s="413"/>
      <c r="AQ117" s="413"/>
      <c r="AR117" s="413"/>
      <c r="AS117" s="413"/>
      <c r="AT117" s="413"/>
      <c r="AU117" s="413"/>
      <c r="AV117" s="413"/>
      <c r="AW117" s="413"/>
      <c r="AX117" s="413"/>
      <c r="AY117" s="413"/>
      <c r="AZ117" s="413"/>
      <c r="BA117" s="413"/>
      <c r="BB117" s="413"/>
      <c r="BC117" s="413"/>
      <c r="BD117" s="413"/>
      <c r="BE117" s="413"/>
      <c r="BF117" s="413"/>
      <c r="BG117" s="413"/>
      <c r="BH117" s="413"/>
      <c r="BI117" s="413"/>
      <c r="BJ117" s="413"/>
      <c r="BK117" s="413"/>
      <c r="BL117" s="413"/>
      <c r="BM117" s="413"/>
      <c r="BN117" s="413"/>
      <c r="BO117" s="413"/>
      <c r="BP117" s="413"/>
      <c r="BQ117" s="413"/>
      <c r="BR117" s="413"/>
      <c r="BS117" s="413"/>
      <c r="BT117" s="413"/>
      <c r="BU117" s="413"/>
      <c r="BV117" s="413"/>
      <c r="BW117" s="413"/>
      <c r="BX117" s="413"/>
      <c r="BY117" s="413"/>
      <c r="BZ117" s="413"/>
      <c r="CA117" s="413"/>
      <c r="CB117" s="413"/>
      <c r="CC117" s="413"/>
      <c r="CD117" s="413"/>
      <c r="CE117" s="413"/>
      <c r="CF117" s="413"/>
      <c r="CG117" s="413"/>
      <c r="CH117" s="413"/>
      <c r="CI117" s="413"/>
      <c r="CJ117" s="413"/>
      <c r="CK117" s="413"/>
      <c r="CL117" s="413"/>
      <c r="CM117" s="413"/>
      <c r="CN117" s="413"/>
      <c r="CO117" s="413"/>
      <c r="CP117" s="413"/>
      <c r="CQ117" s="413"/>
      <c r="CR117" s="413"/>
      <c r="CS117" s="413"/>
      <c r="CT117" s="413"/>
      <c r="CU117" s="413"/>
      <c r="CV117" s="413"/>
      <c r="CW117" s="413"/>
      <c r="CX117" s="413"/>
      <c r="CY117" s="413"/>
      <c r="CZ117" s="413"/>
      <c r="DA117" s="413"/>
      <c r="DB117" s="413"/>
      <c r="DC117" s="413"/>
      <c r="DD117" s="413"/>
      <c r="DE117" s="413"/>
      <c r="DF117" s="413"/>
      <c r="DG117" s="413"/>
      <c r="DH117" s="413"/>
      <c r="DI117" s="413"/>
      <c r="DJ117" s="413"/>
      <c r="DK117" s="413"/>
      <c r="DL117" s="413"/>
      <c r="DM117" s="413"/>
      <c r="DN117" s="413"/>
      <c r="DO117" s="413"/>
      <c r="DP117" s="413"/>
      <c r="DQ117" s="413"/>
      <c r="DR117" s="413"/>
      <c r="DS117" s="413"/>
      <c r="DT117" s="413"/>
      <c r="DU117" s="413"/>
      <c r="DV117" s="413"/>
      <c r="DW117" s="413"/>
      <c r="DX117" s="413"/>
      <c r="DY117" s="413"/>
      <c r="DZ117" s="413"/>
      <c r="EA117" s="413"/>
      <c r="EB117" s="413"/>
      <c r="EC117" s="413"/>
      <c r="ED117" s="413"/>
      <c r="EE117" s="413"/>
      <c r="EF117" s="413"/>
      <c r="EG117" s="413"/>
      <c r="EH117" s="413"/>
      <c r="EI117" s="413"/>
      <c r="EJ117" s="413"/>
      <c r="EK117" s="413"/>
      <c r="EL117" s="413"/>
      <c r="EM117" s="413"/>
      <c r="EN117" s="413"/>
      <c r="EO117" s="413"/>
      <c r="EP117" s="413"/>
      <c r="EQ117" s="413"/>
      <c r="ER117" s="413"/>
      <c r="ES117" s="413"/>
      <c r="ET117" s="413"/>
      <c r="EU117" s="413"/>
      <c r="EV117" s="413"/>
      <c r="EW117" s="413"/>
      <c r="EX117" s="413"/>
      <c r="EY117" s="413"/>
      <c r="EZ117" s="413"/>
      <c r="FA117" s="413"/>
      <c r="FB117" s="413"/>
      <c r="FC117" s="413"/>
      <c r="FD117" s="413"/>
      <c r="FE117" s="413"/>
      <c r="FF117" s="413"/>
      <c r="FG117" s="413"/>
      <c r="FH117" s="413"/>
      <c r="FI117" s="413"/>
      <c r="FJ117" s="413"/>
      <c r="FK117" s="413"/>
      <c r="FL117" s="413"/>
      <c r="FM117" s="413"/>
      <c r="FN117" s="413"/>
      <c r="FO117" s="413"/>
      <c r="FP117" s="413"/>
      <c r="FQ117" s="413"/>
      <c r="FR117" s="413"/>
      <c r="FS117" s="413"/>
      <c r="FT117" s="413"/>
      <c r="FU117" s="413"/>
      <c r="FV117" s="413"/>
      <c r="FW117" s="413"/>
      <c r="FX117" s="413"/>
      <c r="FY117" s="413"/>
      <c r="FZ117" s="413"/>
      <c r="GA117" s="413"/>
      <c r="GB117" s="413"/>
      <c r="GC117" s="413"/>
      <c r="GD117" s="413"/>
      <c r="GE117" s="413"/>
      <c r="GF117" s="413"/>
      <c r="GG117" s="413"/>
      <c r="GH117" s="414"/>
      <c r="GI117" s="1"/>
    </row>
    <row r="118" spans="1:191" hidden="1" outlineLevel="1" x14ac:dyDescent="0.75">
      <c r="A118" s="1"/>
      <c r="B118" s="1"/>
      <c r="C118" s="262" t="str">
        <f>IF($E118="custom",MonthlyCF!C118,"")</f>
        <v/>
      </c>
      <c r="D118" s="19" t="str">
        <f>IF($E118="custom",MonthlyCF!D118,"")</f>
        <v/>
      </c>
      <c r="E118" s="411" t="str">
        <f>MonthlyCF!K118</f>
        <v>Bell Curve</v>
      </c>
      <c r="F118" s="412">
        <f t="shared" si="27"/>
        <v>46053</v>
      </c>
      <c r="G118" s="412">
        <f t="shared" si="27"/>
        <v>46053</v>
      </c>
      <c r="H118" s="95">
        <f t="shared" si="28"/>
        <v>0</v>
      </c>
      <c r="I118" s="95" t="str">
        <f t="shared" si="29"/>
        <v/>
      </c>
      <c r="J118" s="413"/>
      <c r="K118" s="413"/>
      <c r="L118" s="413"/>
      <c r="M118" s="413"/>
      <c r="N118" s="413"/>
      <c r="O118" s="413"/>
      <c r="P118" s="413"/>
      <c r="Q118" s="413"/>
      <c r="R118" s="413"/>
      <c r="S118" s="413"/>
      <c r="T118" s="413"/>
      <c r="U118" s="413"/>
      <c r="V118" s="413"/>
      <c r="W118" s="413"/>
      <c r="X118" s="413"/>
      <c r="Y118" s="413"/>
      <c r="Z118" s="413"/>
      <c r="AA118" s="413"/>
      <c r="AB118" s="413"/>
      <c r="AC118" s="413"/>
      <c r="AD118" s="413"/>
      <c r="AE118" s="413"/>
      <c r="AF118" s="413"/>
      <c r="AG118" s="413"/>
      <c r="AH118" s="413"/>
      <c r="AI118" s="413"/>
      <c r="AJ118" s="413"/>
      <c r="AK118" s="413"/>
      <c r="AL118" s="413"/>
      <c r="AM118" s="413"/>
      <c r="AN118" s="413"/>
      <c r="AO118" s="413"/>
      <c r="AP118" s="413"/>
      <c r="AQ118" s="413"/>
      <c r="AR118" s="413"/>
      <c r="AS118" s="413"/>
      <c r="AT118" s="413"/>
      <c r="AU118" s="413"/>
      <c r="AV118" s="413"/>
      <c r="AW118" s="413"/>
      <c r="AX118" s="413"/>
      <c r="AY118" s="413"/>
      <c r="AZ118" s="413"/>
      <c r="BA118" s="413"/>
      <c r="BB118" s="413"/>
      <c r="BC118" s="413"/>
      <c r="BD118" s="413"/>
      <c r="BE118" s="413"/>
      <c r="BF118" s="413"/>
      <c r="BG118" s="413"/>
      <c r="BH118" s="413"/>
      <c r="BI118" s="413"/>
      <c r="BJ118" s="413"/>
      <c r="BK118" s="413"/>
      <c r="BL118" s="413"/>
      <c r="BM118" s="413"/>
      <c r="BN118" s="413"/>
      <c r="BO118" s="413"/>
      <c r="BP118" s="413"/>
      <c r="BQ118" s="413"/>
      <c r="BR118" s="413"/>
      <c r="BS118" s="413"/>
      <c r="BT118" s="413"/>
      <c r="BU118" s="413"/>
      <c r="BV118" s="413"/>
      <c r="BW118" s="413"/>
      <c r="BX118" s="413"/>
      <c r="BY118" s="413"/>
      <c r="BZ118" s="413"/>
      <c r="CA118" s="413"/>
      <c r="CB118" s="413"/>
      <c r="CC118" s="413"/>
      <c r="CD118" s="413"/>
      <c r="CE118" s="413"/>
      <c r="CF118" s="413"/>
      <c r="CG118" s="413"/>
      <c r="CH118" s="413"/>
      <c r="CI118" s="413"/>
      <c r="CJ118" s="413"/>
      <c r="CK118" s="413"/>
      <c r="CL118" s="413"/>
      <c r="CM118" s="413"/>
      <c r="CN118" s="413"/>
      <c r="CO118" s="413"/>
      <c r="CP118" s="413"/>
      <c r="CQ118" s="413"/>
      <c r="CR118" s="413"/>
      <c r="CS118" s="413"/>
      <c r="CT118" s="413"/>
      <c r="CU118" s="413"/>
      <c r="CV118" s="413"/>
      <c r="CW118" s="413"/>
      <c r="CX118" s="413"/>
      <c r="CY118" s="413"/>
      <c r="CZ118" s="413"/>
      <c r="DA118" s="413"/>
      <c r="DB118" s="413"/>
      <c r="DC118" s="413"/>
      <c r="DD118" s="413"/>
      <c r="DE118" s="413"/>
      <c r="DF118" s="413"/>
      <c r="DG118" s="413"/>
      <c r="DH118" s="413"/>
      <c r="DI118" s="413"/>
      <c r="DJ118" s="413"/>
      <c r="DK118" s="413"/>
      <c r="DL118" s="413"/>
      <c r="DM118" s="413"/>
      <c r="DN118" s="413"/>
      <c r="DO118" s="413"/>
      <c r="DP118" s="413"/>
      <c r="DQ118" s="413"/>
      <c r="DR118" s="413"/>
      <c r="DS118" s="413"/>
      <c r="DT118" s="413"/>
      <c r="DU118" s="413"/>
      <c r="DV118" s="413"/>
      <c r="DW118" s="413"/>
      <c r="DX118" s="413"/>
      <c r="DY118" s="413"/>
      <c r="DZ118" s="413"/>
      <c r="EA118" s="413"/>
      <c r="EB118" s="413"/>
      <c r="EC118" s="413"/>
      <c r="ED118" s="413"/>
      <c r="EE118" s="413"/>
      <c r="EF118" s="413"/>
      <c r="EG118" s="413"/>
      <c r="EH118" s="413"/>
      <c r="EI118" s="413"/>
      <c r="EJ118" s="413"/>
      <c r="EK118" s="413"/>
      <c r="EL118" s="413"/>
      <c r="EM118" s="413"/>
      <c r="EN118" s="413"/>
      <c r="EO118" s="413"/>
      <c r="EP118" s="413"/>
      <c r="EQ118" s="413"/>
      <c r="ER118" s="413"/>
      <c r="ES118" s="413"/>
      <c r="ET118" s="413"/>
      <c r="EU118" s="413"/>
      <c r="EV118" s="413"/>
      <c r="EW118" s="413"/>
      <c r="EX118" s="413"/>
      <c r="EY118" s="413"/>
      <c r="EZ118" s="413"/>
      <c r="FA118" s="413"/>
      <c r="FB118" s="413"/>
      <c r="FC118" s="413"/>
      <c r="FD118" s="413"/>
      <c r="FE118" s="413"/>
      <c r="FF118" s="413"/>
      <c r="FG118" s="413"/>
      <c r="FH118" s="413"/>
      <c r="FI118" s="413"/>
      <c r="FJ118" s="413"/>
      <c r="FK118" s="413"/>
      <c r="FL118" s="413"/>
      <c r="FM118" s="413"/>
      <c r="FN118" s="413"/>
      <c r="FO118" s="413"/>
      <c r="FP118" s="413"/>
      <c r="FQ118" s="413"/>
      <c r="FR118" s="413"/>
      <c r="FS118" s="413"/>
      <c r="FT118" s="413"/>
      <c r="FU118" s="413"/>
      <c r="FV118" s="413"/>
      <c r="FW118" s="413"/>
      <c r="FX118" s="413"/>
      <c r="FY118" s="413"/>
      <c r="FZ118" s="413"/>
      <c r="GA118" s="413"/>
      <c r="GB118" s="413"/>
      <c r="GC118" s="413"/>
      <c r="GD118" s="413"/>
      <c r="GE118" s="413"/>
      <c r="GF118" s="413"/>
      <c r="GG118" s="413"/>
      <c r="GH118" s="414"/>
      <c r="GI118" s="1"/>
    </row>
    <row r="119" spans="1:191" hidden="1" outlineLevel="1" x14ac:dyDescent="0.75">
      <c r="A119" s="1"/>
      <c r="B119" s="1"/>
      <c r="C119" s="262" t="str">
        <f>IF($E119="custom",MonthlyCF!C119,"")</f>
        <v/>
      </c>
      <c r="D119" s="19" t="str">
        <f>IF($E119="custom",MonthlyCF!D119,"")</f>
        <v/>
      </c>
      <c r="E119" s="411" t="str">
        <f>MonthlyCF!K119</f>
        <v>Bell Curve</v>
      </c>
      <c r="F119" s="412">
        <f t="shared" si="27"/>
        <v>46053</v>
      </c>
      <c r="G119" s="412">
        <f t="shared" si="27"/>
        <v>46053</v>
      </c>
      <c r="H119" s="95">
        <f t="shared" si="28"/>
        <v>0</v>
      </c>
      <c r="I119" s="95" t="str">
        <f t="shared" si="29"/>
        <v/>
      </c>
      <c r="J119" s="413"/>
      <c r="K119" s="413"/>
      <c r="L119" s="413"/>
      <c r="M119" s="413"/>
      <c r="N119" s="413"/>
      <c r="O119" s="413"/>
      <c r="P119" s="413"/>
      <c r="Q119" s="413"/>
      <c r="R119" s="413"/>
      <c r="S119" s="413"/>
      <c r="T119" s="413"/>
      <c r="U119" s="413"/>
      <c r="V119" s="413"/>
      <c r="W119" s="413"/>
      <c r="X119" s="413"/>
      <c r="Y119" s="413"/>
      <c r="Z119" s="413"/>
      <c r="AA119" s="413"/>
      <c r="AB119" s="413"/>
      <c r="AC119" s="413"/>
      <c r="AD119" s="413"/>
      <c r="AE119" s="413"/>
      <c r="AF119" s="413"/>
      <c r="AG119" s="413"/>
      <c r="AH119" s="413"/>
      <c r="AI119" s="413"/>
      <c r="AJ119" s="413"/>
      <c r="AK119" s="413"/>
      <c r="AL119" s="413"/>
      <c r="AM119" s="413"/>
      <c r="AN119" s="413"/>
      <c r="AO119" s="413"/>
      <c r="AP119" s="413"/>
      <c r="AQ119" s="413"/>
      <c r="AR119" s="413"/>
      <c r="AS119" s="413"/>
      <c r="AT119" s="413"/>
      <c r="AU119" s="413"/>
      <c r="AV119" s="413"/>
      <c r="AW119" s="413"/>
      <c r="AX119" s="413"/>
      <c r="AY119" s="413"/>
      <c r="AZ119" s="413"/>
      <c r="BA119" s="413"/>
      <c r="BB119" s="413"/>
      <c r="BC119" s="413"/>
      <c r="BD119" s="413"/>
      <c r="BE119" s="413"/>
      <c r="BF119" s="413"/>
      <c r="BG119" s="413"/>
      <c r="BH119" s="413"/>
      <c r="BI119" s="413"/>
      <c r="BJ119" s="413"/>
      <c r="BK119" s="413"/>
      <c r="BL119" s="413"/>
      <c r="BM119" s="413"/>
      <c r="BN119" s="413"/>
      <c r="BO119" s="413"/>
      <c r="BP119" s="413"/>
      <c r="BQ119" s="413"/>
      <c r="BR119" s="413"/>
      <c r="BS119" s="413"/>
      <c r="BT119" s="413"/>
      <c r="BU119" s="413"/>
      <c r="BV119" s="413"/>
      <c r="BW119" s="413"/>
      <c r="BX119" s="413"/>
      <c r="BY119" s="413"/>
      <c r="BZ119" s="413"/>
      <c r="CA119" s="413"/>
      <c r="CB119" s="413"/>
      <c r="CC119" s="413"/>
      <c r="CD119" s="413"/>
      <c r="CE119" s="413"/>
      <c r="CF119" s="413"/>
      <c r="CG119" s="413"/>
      <c r="CH119" s="413"/>
      <c r="CI119" s="413"/>
      <c r="CJ119" s="413"/>
      <c r="CK119" s="413"/>
      <c r="CL119" s="413"/>
      <c r="CM119" s="413"/>
      <c r="CN119" s="413"/>
      <c r="CO119" s="413"/>
      <c r="CP119" s="413"/>
      <c r="CQ119" s="413"/>
      <c r="CR119" s="413"/>
      <c r="CS119" s="413"/>
      <c r="CT119" s="413"/>
      <c r="CU119" s="413"/>
      <c r="CV119" s="413"/>
      <c r="CW119" s="413"/>
      <c r="CX119" s="413"/>
      <c r="CY119" s="413"/>
      <c r="CZ119" s="413"/>
      <c r="DA119" s="413"/>
      <c r="DB119" s="413"/>
      <c r="DC119" s="413"/>
      <c r="DD119" s="413"/>
      <c r="DE119" s="413"/>
      <c r="DF119" s="413"/>
      <c r="DG119" s="413"/>
      <c r="DH119" s="413"/>
      <c r="DI119" s="413"/>
      <c r="DJ119" s="413"/>
      <c r="DK119" s="413"/>
      <c r="DL119" s="413"/>
      <c r="DM119" s="413"/>
      <c r="DN119" s="413"/>
      <c r="DO119" s="413"/>
      <c r="DP119" s="413"/>
      <c r="DQ119" s="413"/>
      <c r="DR119" s="413"/>
      <c r="DS119" s="413"/>
      <c r="DT119" s="413"/>
      <c r="DU119" s="413"/>
      <c r="DV119" s="413"/>
      <c r="DW119" s="413"/>
      <c r="DX119" s="413"/>
      <c r="DY119" s="413"/>
      <c r="DZ119" s="413"/>
      <c r="EA119" s="413"/>
      <c r="EB119" s="413"/>
      <c r="EC119" s="413"/>
      <c r="ED119" s="413"/>
      <c r="EE119" s="413"/>
      <c r="EF119" s="413"/>
      <c r="EG119" s="413"/>
      <c r="EH119" s="413"/>
      <c r="EI119" s="413"/>
      <c r="EJ119" s="413"/>
      <c r="EK119" s="413"/>
      <c r="EL119" s="413"/>
      <c r="EM119" s="413"/>
      <c r="EN119" s="413"/>
      <c r="EO119" s="413"/>
      <c r="EP119" s="413"/>
      <c r="EQ119" s="413"/>
      <c r="ER119" s="413"/>
      <c r="ES119" s="413"/>
      <c r="ET119" s="413"/>
      <c r="EU119" s="413"/>
      <c r="EV119" s="413"/>
      <c r="EW119" s="413"/>
      <c r="EX119" s="413"/>
      <c r="EY119" s="413"/>
      <c r="EZ119" s="413"/>
      <c r="FA119" s="413"/>
      <c r="FB119" s="413"/>
      <c r="FC119" s="413"/>
      <c r="FD119" s="413"/>
      <c r="FE119" s="413"/>
      <c r="FF119" s="413"/>
      <c r="FG119" s="413"/>
      <c r="FH119" s="413"/>
      <c r="FI119" s="413"/>
      <c r="FJ119" s="413"/>
      <c r="FK119" s="413"/>
      <c r="FL119" s="413"/>
      <c r="FM119" s="413"/>
      <c r="FN119" s="413"/>
      <c r="FO119" s="413"/>
      <c r="FP119" s="413"/>
      <c r="FQ119" s="413"/>
      <c r="FR119" s="413"/>
      <c r="FS119" s="413"/>
      <c r="FT119" s="413"/>
      <c r="FU119" s="413"/>
      <c r="FV119" s="413"/>
      <c r="FW119" s="413"/>
      <c r="FX119" s="413"/>
      <c r="FY119" s="413"/>
      <c r="FZ119" s="413"/>
      <c r="GA119" s="413"/>
      <c r="GB119" s="413"/>
      <c r="GC119" s="413"/>
      <c r="GD119" s="413"/>
      <c r="GE119" s="413"/>
      <c r="GF119" s="413"/>
      <c r="GG119" s="413"/>
      <c r="GH119" s="414"/>
      <c r="GI119" s="1"/>
    </row>
    <row r="120" spans="1:191" hidden="1" outlineLevel="1" x14ac:dyDescent="0.75">
      <c r="A120" s="1"/>
      <c r="B120" s="1"/>
      <c r="C120" s="262" t="str">
        <f>IF($E120="custom",MonthlyCF!C120,"")</f>
        <v/>
      </c>
      <c r="D120" s="19" t="str">
        <f>IF($E120="custom",MonthlyCF!D120,"")</f>
        <v/>
      </c>
      <c r="E120" s="411" t="str">
        <f>MonthlyCF!K120</f>
        <v>Bell Curve</v>
      </c>
      <c r="F120" s="412">
        <f t="shared" si="27"/>
        <v>46053</v>
      </c>
      <c r="G120" s="412">
        <f t="shared" si="27"/>
        <v>46053</v>
      </c>
      <c r="H120" s="95">
        <f t="shared" si="28"/>
        <v>0</v>
      </c>
      <c r="I120" s="95" t="str">
        <f t="shared" si="29"/>
        <v/>
      </c>
      <c r="J120" s="413"/>
      <c r="K120" s="413"/>
      <c r="L120" s="413"/>
      <c r="M120" s="413"/>
      <c r="N120" s="413"/>
      <c r="O120" s="413"/>
      <c r="P120" s="413"/>
      <c r="Q120" s="413"/>
      <c r="R120" s="413"/>
      <c r="S120" s="413"/>
      <c r="T120" s="413"/>
      <c r="U120" s="413"/>
      <c r="V120" s="413"/>
      <c r="W120" s="413"/>
      <c r="X120" s="413"/>
      <c r="Y120" s="413"/>
      <c r="Z120" s="413"/>
      <c r="AA120" s="413"/>
      <c r="AB120" s="413"/>
      <c r="AC120" s="413"/>
      <c r="AD120" s="413"/>
      <c r="AE120" s="413"/>
      <c r="AF120" s="413"/>
      <c r="AG120" s="413"/>
      <c r="AH120" s="413"/>
      <c r="AI120" s="413"/>
      <c r="AJ120" s="413"/>
      <c r="AK120" s="413"/>
      <c r="AL120" s="413"/>
      <c r="AM120" s="413"/>
      <c r="AN120" s="413"/>
      <c r="AO120" s="413"/>
      <c r="AP120" s="413"/>
      <c r="AQ120" s="413"/>
      <c r="AR120" s="413"/>
      <c r="AS120" s="413"/>
      <c r="AT120" s="413"/>
      <c r="AU120" s="413"/>
      <c r="AV120" s="413"/>
      <c r="AW120" s="413"/>
      <c r="AX120" s="413"/>
      <c r="AY120" s="413"/>
      <c r="AZ120" s="413"/>
      <c r="BA120" s="413"/>
      <c r="BB120" s="413"/>
      <c r="BC120" s="413"/>
      <c r="BD120" s="413"/>
      <c r="BE120" s="413"/>
      <c r="BF120" s="413"/>
      <c r="BG120" s="413"/>
      <c r="BH120" s="413"/>
      <c r="BI120" s="413"/>
      <c r="BJ120" s="413"/>
      <c r="BK120" s="413"/>
      <c r="BL120" s="413"/>
      <c r="BM120" s="413"/>
      <c r="BN120" s="413"/>
      <c r="BO120" s="413"/>
      <c r="BP120" s="413"/>
      <c r="BQ120" s="413"/>
      <c r="BR120" s="413"/>
      <c r="BS120" s="413"/>
      <c r="BT120" s="413"/>
      <c r="BU120" s="413"/>
      <c r="BV120" s="413"/>
      <c r="BW120" s="413"/>
      <c r="BX120" s="413"/>
      <c r="BY120" s="413"/>
      <c r="BZ120" s="413"/>
      <c r="CA120" s="413"/>
      <c r="CB120" s="413"/>
      <c r="CC120" s="413"/>
      <c r="CD120" s="413"/>
      <c r="CE120" s="413"/>
      <c r="CF120" s="413"/>
      <c r="CG120" s="413"/>
      <c r="CH120" s="413"/>
      <c r="CI120" s="413"/>
      <c r="CJ120" s="413"/>
      <c r="CK120" s="413"/>
      <c r="CL120" s="413"/>
      <c r="CM120" s="413"/>
      <c r="CN120" s="413"/>
      <c r="CO120" s="413"/>
      <c r="CP120" s="413"/>
      <c r="CQ120" s="413"/>
      <c r="CR120" s="413"/>
      <c r="CS120" s="413"/>
      <c r="CT120" s="413"/>
      <c r="CU120" s="413"/>
      <c r="CV120" s="413"/>
      <c r="CW120" s="413"/>
      <c r="CX120" s="413"/>
      <c r="CY120" s="413"/>
      <c r="CZ120" s="413"/>
      <c r="DA120" s="413"/>
      <c r="DB120" s="413"/>
      <c r="DC120" s="413"/>
      <c r="DD120" s="413"/>
      <c r="DE120" s="413"/>
      <c r="DF120" s="413"/>
      <c r="DG120" s="413"/>
      <c r="DH120" s="413"/>
      <c r="DI120" s="413"/>
      <c r="DJ120" s="413"/>
      <c r="DK120" s="413"/>
      <c r="DL120" s="413"/>
      <c r="DM120" s="413"/>
      <c r="DN120" s="413"/>
      <c r="DO120" s="413"/>
      <c r="DP120" s="413"/>
      <c r="DQ120" s="413"/>
      <c r="DR120" s="413"/>
      <c r="DS120" s="413"/>
      <c r="DT120" s="413"/>
      <c r="DU120" s="413"/>
      <c r="DV120" s="413"/>
      <c r="DW120" s="413"/>
      <c r="DX120" s="413"/>
      <c r="DY120" s="413"/>
      <c r="DZ120" s="413"/>
      <c r="EA120" s="413"/>
      <c r="EB120" s="413"/>
      <c r="EC120" s="413"/>
      <c r="ED120" s="413"/>
      <c r="EE120" s="413"/>
      <c r="EF120" s="413"/>
      <c r="EG120" s="413"/>
      <c r="EH120" s="413"/>
      <c r="EI120" s="413"/>
      <c r="EJ120" s="413"/>
      <c r="EK120" s="413"/>
      <c r="EL120" s="413"/>
      <c r="EM120" s="413"/>
      <c r="EN120" s="413"/>
      <c r="EO120" s="413"/>
      <c r="EP120" s="413"/>
      <c r="EQ120" s="413"/>
      <c r="ER120" s="413"/>
      <c r="ES120" s="413"/>
      <c r="ET120" s="413"/>
      <c r="EU120" s="413"/>
      <c r="EV120" s="413"/>
      <c r="EW120" s="413"/>
      <c r="EX120" s="413"/>
      <c r="EY120" s="413"/>
      <c r="EZ120" s="413"/>
      <c r="FA120" s="413"/>
      <c r="FB120" s="413"/>
      <c r="FC120" s="413"/>
      <c r="FD120" s="413"/>
      <c r="FE120" s="413"/>
      <c r="FF120" s="413"/>
      <c r="FG120" s="413"/>
      <c r="FH120" s="413"/>
      <c r="FI120" s="413"/>
      <c r="FJ120" s="413"/>
      <c r="FK120" s="413"/>
      <c r="FL120" s="413"/>
      <c r="FM120" s="413"/>
      <c r="FN120" s="413"/>
      <c r="FO120" s="413"/>
      <c r="FP120" s="413"/>
      <c r="FQ120" s="413"/>
      <c r="FR120" s="413"/>
      <c r="FS120" s="413"/>
      <c r="FT120" s="413"/>
      <c r="FU120" s="413"/>
      <c r="FV120" s="413"/>
      <c r="FW120" s="413"/>
      <c r="FX120" s="413"/>
      <c r="FY120" s="413"/>
      <c r="FZ120" s="413"/>
      <c r="GA120" s="413"/>
      <c r="GB120" s="413"/>
      <c r="GC120" s="413"/>
      <c r="GD120" s="413"/>
      <c r="GE120" s="413"/>
      <c r="GF120" s="413"/>
      <c r="GG120" s="413"/>
      <c r="GH120" s="414"/>
      <c r="GI120" s="1"/>
    </row>
    <row r="121" spans="1:191" hidden="1" outlineLevel="1" x14ac:dyDescent="0.75">
      <c r="A121" s="1"/>
      <c r="B121" s="1"/>
      <c r="C121" s="262" t="str">
        <f>IF($E121="custom",MonthlyCF!C121,"")</f>
        <v/>
      </c>
      <c r="D121" s="19" t="str">
        <f>IF($E121="custom",MonthlyCF!D121,"")</f>
        <v/>
      </c>
      <c r="E121" s="411" t="str">
        <f>MonthlyCF!K121</f>
        <v>Bell Curve</v>
      </c>
      <c r="F121" s="412">
        <f t="shared" si="27"/>
        <v>46053</v>
      </c>
      <c r="G121" s="412">
        <f t="shared" si="27"/>
        <v>46053</v>
      </c>
      <c r="H121" s="95">
        <f t="shared" si="28"/>
        <v>0</v>
      </c>
      <c r="I121" s="95" t="str">
        <f t="shared" si="29"/>
        <v/>
      </c>
      <c r="J121" s="413"/>
      <c r="K121" s="413"/>
      <c r="L121" s="413"/>
      <c r="M121" s="413"/>
      <c r="N121" s="413"/>
      <c r="O121" s="413"/>
      <c r="P121" s="413"/>
      <c r="Q121" s="413"/>
      <c r="R121" s="413"/>
      <c r="S121" s="413"/>
      <c r="T121" s="413"/>
      <c r="U121" s="413"/>
      <c r="V121" s="413"/>
      <c r="W121" s="413"/>
      <c r="X121" s="413"/>
      <c r="Y121" s="413"/>
      <c r="Z121" s="413"/>
      <c r="AA121" s="413"/>
      <c r="AB121" s="413"/>
      <c r="AC121" s="413"/>
      <c r="AD121" s="413"/>
      <c r="AE121" s="413"/>
      <c r="AF121" s="413"/>
      <c r="AG121" s="413"/>
      <c r="AH121" s="413"/>
      <c r="AI121" s="413"/>
      <c r="AJ121" s="413"/>
      <c r="AK121" s="413"/>
      <c r="AL121" s="413"/>
      <c r="AM121" s="413"/>
      <c r="AN121" s="413"/>
      <c r="AO121" s="413"/>
      <c r="AP121" s="413"/>
      <c r="AQ121" s="413"/>
      <c r="AR121" s="413"/>
      <c r="AS121" s="413"/>
      <c r="AT121" s="413"/>
      <c r="AU121" s="413"/>
      <c r="AV121" s="413"/>
      <c r="AW121" s="413"/>
      <c r="AX121" s="413"/>
      <c r="AY121" s="413"/>
      <c r="AZ121" s="413"/>
      <c r="BA121" s="413"/>
      <c r="BB121" s="413"/>
      <c r="BC121" s="413"/>
      <c r="BD121" s="413"/>
      <c r="BE121" s="413"/>
      <c r="BF121" s="413"/>
      <c r="BG121" s="413"/>
      <c r="BH121" s="413"/>
      <c r="BI121" s="413"/>
      <c r="BJ121" s="413"/>
      <c r="BK121" s="413"/>
      <c r="BL121" s="413"/>
      <c r="BM121" s="413"/>
      <c r="BN121" s="413"/>
      <c r="BO121" s="413"/>
      <c r="BP121" s="413"/>
      <c r="BQ121" s="413"/>
      <c r="BR121" s="413"/>
      <c r="BS121" s="413"/>
      <c r="BT121" s="413"/>
      <c r="BU121" s="413"/>
      <c r="BV121" s="413"/>
      <c r="BW121" s="413"/>
      <c r="BX121" s="413"/>
      <c r="BY121" s="413"/>
      <c r="BZ121" s="413"/>
      <c r="CA121" s="413"/>
      <c r="CB121" s="413"/>
      <c r="CC121" s="413"/>
      <c r="CD121" s="413"/>
      <c r="CE121" s="413"/>
      <c r="CF121" s="413"/>
      <c r="CG121" s="413"/>
      <c r="CH121" s="413"/>
      <c r="CI121" s="413"/>
      <c r="CJ121" s="413"/>
      <c r="CK121" s="413"/>
      <c r="CL121" s="413"/>
      <c r="CM121" s="413"/>
      <c r="CN121" s="413"/>
      <c r="CO121" s="413"/>
      <c r="CP121" s="413"/>
      <c r="CQ121" s="413"/>
      <c r="CR121" s="413"/>
      <c r="CS121" s="413"/>
      <c r="CT121" s="413"/>
      <c r="CU121" s="413"/>
      <c r="CV121" s="413"/>
      <c r="CW121" s="413"/>
      <c r="CX121" s="413"/>
      <c r="CY121" s="413"/>
      <c r="CZ121" s="413"/>
      <c r="DA121" s="413"/>
      <c r="DB121" s="413"/>
      <c r="DC121" s="413"/>
      <c r="DD121" s="413"/>
      <c r="DE121" s="413"/>
      <c r="DF121" s="413"/>
      <c r="DG121" s="413"/>
      <c r="DH121" s="413"/>
      <c r="DI121" s="413"/>
      <c r="DJ121" s="413"/>
      <c r="DK121" s="413"/>
      <c r="DL121" s="413"/>
      <c r="DM121" s="413"/>
      <c r="DN121" s="413"/>
      <c r="DO121" s="413"/>
      <c r="DP121" s="413"/>
      <c r="DQ121" s="413"/>
      <c r="DR121" s="413"/>
      <c r="DS121" s="413"/>
      <c r="DT121" s="413"/>
      <c r="DU121" s="413"/>
      <c r="DV121" s="413"/>
      <c r="DW121" s="413"/>
      <c r="DX121" s="413"/>
      <c r="DY121" s="413"/>
      <c r="DZ121" s="413"/>
      <c r="EA121" s="413"/>
      <c r="EB121" s="413"/>
      <c r="EC121" s="413"/>
      <c r="ED121" s="413"/>
      <c r="EE121" s="413"/>
      <c r="EF121" s="413"/>
      <c r="EG121" s="413"/>
      <c r="EH121" s="413"/>
      <c r="EI121" s="413"/>
      <c r="EJ121" s="413"/>
      <c r="EK121" s="413"/>
      <c r="EL121" s="413"/>
      <c r="EM121" s="413"/>
      <c r="EN121" s="413"/>
      <c r="EO121" s="413"/>
      <c r="EP121" s="413"/>
      <c r="EQ121" s="413"/>
      <c r="ER121" s="413"/>
      <c r="ES121" s="413"/>
      <c r="ET121" s="413"/>
      <c r="EU121" s="413"/>
      <c r="EV121" s="413"/>
      <c r="EW121" s="413"/>
      <c r="EX121" s="413"/>
      <c r="EY121" s="413"/>
      <c r="EZ121" s="413"/>
      <c r="FA121" s="413"/>
      <c r="FB121" s="413"/>
      <c r="FC121" s="413"/>
      <c r="FD121" s="413"/>
      <c r="FE121" s="413"/>
      <c r="FF121" s="413"/>
      <c r="FG121" s="413"/>
      <c r="FH121" s="413"/>
      <c r="FI121" s="413"/>
      <c r="FJ121" s="413"/>
      <c r="FK121" s="413"/>
      <c r="FL121" s="413"/>
      <c r="FM121" s="413"/>
      <c r="FN121" s="413"/>
      <c r="FO121" s="413"/>
      <c r="FP121" s="413"/>
      <c r="FQ121" s="413"/>
      <c r="FR121" s="413"/>
      <c r="FS121" s="413"/>
      <c r="FT121" s="413"/>
      <c r="FU121" s="413"/>
      <c r="FV121" s="413"/>
      <c r="FW121" s="413"/>
      <c r="FX121" s="413"/>
      <c r="FY121" s="413"/>
      <c r="FZ121" s="413"/>
      <c r="GA121" s="413"/>
      <c r="GB121" s="413"/>
      <c r="GC121" s="413"/>
      <c r="GD121" s="413"/>
      <c r="GE121" s="413"/>
      <c r="GF121" s="413"/>
      <c r="GG121" s="413"/>
      <c r="GH121" s="414"/>
      <c r="GI121" s="1"/>
    </row>
    <row r="122" spans="1:191" hidden="1" outlineLevel="1" x14ac:dyDescent="0.75">
      <c r="A122" s="1"/>
      <c r="B122" s="1"/>
      <c r="C122" s="262" t="str">
        <f>IF($E122="custom",MonthlyCF!C122,"")</f>
        <v/>
      </c>
      <c r="D122" s="19" t="str">
        <f>IF($E122="custom",MonthlyCF!D122,"")</f>
        <v/>
      </c>
      <c r="E122" s="411" t="str">
        <f>MonthlyCF!K122</f>
        <v>Bell Curve</v>
      </c>
      <c r="F122" s="412">
        <f t="shared" si="27"/>
        <v>46053</v>
      </c>
      <c r="G122" s="412">
        <f t="shared" si="27"/>
        <v>46053</v>
      </c>
      <c r="H122" s="95">
        <f t="shared" si="28"/>
        <v>0</v>
      </c>
      <c r="I122" s="95" t="str">
        <f t="shared" si="29"/>
        <v/>
      </c>
      <c r="J122" s="413"/>
      <c r="K122" s="413"/>
      <c r="L122" s="413"/>
      <c r="M122" s="413"/>
      <c r="N122" s="413"/>
      <c r="O122" s="413"/>
      <c r="P122" s="413"/>
      <c r="Q122" s="413"/>
      <c r="R122" s="413"/>
      <c r="S122" s="413"/>
      <c r="T122" s="413"/>
      <c r="U122" s="413"/>
      <c r="V122" s="413"/>
      <c r="W122" s="413"/>
      <c r="X122" s="413"/>
      <c r="Y122" s="413"/>
      <c r="Z122" s="413"/>
      <c r="AA122" s="413"/>
      <c r="AB122" s="413"/>
      <c r="AC122" s="413"/>
      <c r="AD122" s="413"/>
      <c r="AE122" s="413"/>
      <c r="AF122" s="413"/>
      <c r="AG122" s="413"/>
      <c r="AH122" s="413"/>
      <c r="AI122" s="413"/>
      <c r="AJ122" s="413"/>
      <c r="AK122" s="413"/>
      <c r="AL122" s="413"/>
      <c r="AM122" s="413"/>
      <c r="AN122" s="413"/>
      <c r="AO122" s="413"/>
      <c r="AP122" s="413"/>
      <c r="AQ122" s="413"/>
      <c r="AR122" s="413"/>
      <c r="AS122" s="413"/>
      <c r="AT122" s="413"/>
      <c r="AU122" s="413"/>
      <c r="AV122" s="413"/>
      <c r="AW122" s="413"/>
      <c r="AX122" s="413"/>
      <c r="AY122" s="413"/>
      <c r="AZ122" s="413"/>
      <c r="BA122" s="413"/>
      <c r="BB122" s="413"/>
      <c r="BC122" s="413"/>
      <c r="BD122" s="413"/>
      <c r="BE122" s="413"/>
      <c r="BF122" s="413"/>
      <c r="BG122" s="413"/>
      <c r="BH122" s="413"/>
      <c r="BI122" s="413"/>
      <c r="BJ122" s="413"/>
      <c r="BK122" s="413"/>
      <c r="BL122" s="413"/>
      <c r="BM122" s="413"/>
      <c r="BN122" s="413"/>
      <c r="BO122" s="413"/>
      <c r="BP122" s="413"/>
      <c r="BQ122" s="413"/>
      <c r="BR122" s="413"/>
      <c r="BS122" s="413"/>
      <c r="BT122" s="413"/>
      <c r="BU122" s="413"/>
      <c r="BV122" s="413"/>
      <c r="BW122" s="413"/>
      <c r="BX122" s="413"/>
      <c r="BY122" s="413"/>
      <c r="BZ122" s="413"/>
      <c r="CA122" s="413"/>
      <c r="CB122" s="413"/>
      <c r="CC122" s="413"/>
      <c r="CD122" s="413"/>
      <c r="CE122" s="413"/>
      <c r="CF122" s="413"/>
      <c r="CG122" s="413"/>
      <c r="CH122" s="413"/>
      <c r="CI122" s="413"/>
      <c r="CJ122" s="413"/>
      <c r="CK122" s="413"/>
      <c r="CL122" s="413"/>
      <c r="CM122" s="413"/>
      <c r="CN122" s="413"/>
      <c r="CO122" s="413"/>
      <c r="CP122" s="413"/>
      <c r="CQ122" s="413"/>
      <c r="CR122" s="413"/>
      <c r="CS122" s="413"/>
      <c r="CT122" s="413"/>
      <c r="CU122" s="413"/>
      <c r="CV122" s="413"/>
      <c r="CW122" s="413"/>
      <c r="CX122" s="413"/>
      <c r="CY122" s="413"/>
      <c r="CZ122" s="413"/>
      <c r="DA122" s="413"/>
      <c r="DB122" s="413"/>
      <c r="DC122" s="413"/>
      <c r="DD122" s="413"/>
      <c r="DE122" s="413"/>
      <c r="DF122" s="413"/>
      <c r="DG122" s="413"/>
      <c r="DH122" s="413"/>
      <c r="DI122" s="413"/>
      <c r="DJ122" s="413"/>
      <c r="DK122" s="413"/>
      <c r="DL122" s="413"/>
      <c r="DM122" s="413"/>
      <c r="DN122" s="413"/>
      <c r="DO122" s="413"/>
      <c r="DP122" s="413"/>
      <c r="DQ122" s="413"/>
      <c r="DR122" s="413"/>
      <c r="DS122" s="413"/>
      <c r="DT122" s="413"/>
      <c r="DU122" s="413"/>
      <c r="DV122" s="413"/>
      <c r="DW122" s="413"/>
      <c r="DX122" s="413"/>
      <c r="DY122" s="413"/>
      <c r="DZ122" s="413"/>
      <c r="EA122" s="413"/>
      <c r="EB122" s="413"/>
      <c r="EC122" s="413"/>
      <c r="ED122" s="413"/>
      <c r="EE122" s="413"/>
      <c r="EF122" s="413"/>
      <c r="EG122" s="413"/>
      <c r="EH122" s="413"/>
      <c r="EI122" s="413"/>
      <c r="EJ122" s="413"/>
      <c r="EK122" s="413"/>
      <c r="EL122" s="413"/>
      <c r="EM122" s="413"/>
      <c r="EN122" s="413"/>
      <c r="EO122" s="413"/>
      <c r="EP122" s="413"/>
      <c r="EQ122" s="413"/>
      <c r="ER122" s="413"/>
      <c r="ES122" s="413"/>
      <c r="ET122" s="413"/>
      <c r="EU122" s="413"/>
      <c r="EV122" s="413"/>
      <c r="EW122" s="413"/>
      <c r="EX122" s="413"/>
      <c r="EY122" s="413"/>
      <c r="EZ122" s="413"/>
      <c r="FA122" s="413"/>
      <c r="FB122" s="413"/>
      <c r="FC122" s="413"/>
      <c r="FD122" s="413"/>
      <c r="FE122" s="413"/>
      <c r="FF122" s="413"/>
      <c r="FG122" s="413"/>
      <c r="FH122" s="413"/>
      <c r="FI122" s="413"/>
      <c r="FJ122" s="413"/>
      <c r="FK122" s="413"/>
      <c r="FL122" s="413"/>
      <c r="FM122" s="413"/>
      <c r="FN122" s="413"/>
      <c r="FO122" s="413"/>
      <c r="FP122" s="413"/>
      <c r="FQ122" s="413"/>
      <c r="FR122" s="413"/>
      <c r="FS122" s="413"/>
      <c r="FT122" s="413"/>
      <c r="FU122" s="413"/>
      <c r="FV122" s="413"/>
      <c r="FW122" s="413"/>
      <c r="FX122" s="413"/>
      <c r="FY122" s="413"/>
      <c r="FZ122" s="413"/>
      <c r="GA122" s="413"/>
      <c r="GB122" s="413"/>
      <c r="GC122" s="413"/>
      <c r="GD122" s="413"/>
      <c r="GE122" s="413"/>
      <c r="GF122" s="413"/>
      <c r="GG122" s="413"/>
      <c r="GH122" s="414"/>
      <c r="GI122" s="1"/>
    </row>
    <row r="123" spans="1:191" hidden="1" outlineLevel="1" x14ac:dyDescent="0.75">
      <c r="A123" s="1"/>
      <c r="B123" s="1"/>
      <c r="C123" s="262" t="str">
        <f>IF($E123="custom",MonthlyCF!C123,"")</f>
        <v/>
      </c>
      <c r="D123" s="19" t="str">
        <f>IF($E123="custom",MonthlyCF!D123,"")</f>
        <v/>
      </c>
      <c r="E123" s="411" t="str">
        <f>MonthlyCF!K123</f>
        <v>Bell Curve</v>
      </c>
      <c r="F123" s="412">
        <f t="shared" si="27"/>
        <v>46053</v>
      </c>
      <c r="G123" s="412">
        <f t="shared" si="27"/>
        <v>46053</v>
      </c>
      <c r="H123" s="95">
        <f t="shared" si="28"/>
        <v>0</v>
      </c>
      <c r="I123" s="95" t="str">
        <f t="shared" si="29"/>
        <v/>
      </c>
      <c r="J123" s="413"/>
      <c r="K123" s="413"/>
      <c r="L123" s="413"/>
      <c r="M123" s="413"/>
      <c r="N123" s="413"/>
      <c r="O123" s="413"/>
      <c r="P123" s="413"/>
      <c r="Q123" s="413"/>
      <c r="R123" s="413"/>
      <c r="S123" s="413"/>
      <c r="T123" s="413"/>
      <c r="U123" s="413"/>
      <c r="V123" s="413"/>
      <c r="W123" s="413"/>
      <c r="X123" s="413"/>
      <c r="Y123" s="413"/>
      <c r="Z123" s="413"/>
      <c r="AA123" s="413"/>
      <c r="AB123" s="413"/>
      <c r="AC123" s="413"/>
      <c r="AD123" s="413"/>
      <c r="AE123" s="413"/>
      <c r="AF123" s="413"/>
      <c r="AG123" s="413"/>
      <c r="AH123" s="413"/>
      <c r="AI123" s="413"/>
      <c r="AJ123" s="413"/>
      <c r="AK123" s="413"/>
      <c r="AL123" s="413"/>
      <c r="AM123" s="413"/>
      <c r="AN123" s="413"/>
      <c r="AO123" s="413"/>
      <c r="AP123" s="413"/>
      <c r="AQ123" s="413"/>
      <c r="AR123" s="413"/>
      <c r="AS123" s="413"/>
      <c r="AT123" s="413"/>
      <c r="AU123" s="413"/>
      <c r="AV123" s="413"/>
      <c r="AW123" s="413"/>
      <c r="AX123" s="413"/>
      <c r="AY123" s="413"/>
      <c r="AZ123" s="413"/>
      <c r="BA123" s="413"/>
      <c r="BB123" s="413"/>
      <c r="BC123" s="413"/>
      <c r="BD123" s="413"/>
      <c r="BE123" s="413"/>
      <c r="BF123" s="413"/>
      <c r="BG123" s="413"/>
      <c r="BH123" s="413"/>
      <c r="BI123" s="413"/>
      <c r="BJ123" s="413"/>
      <c r="BK123" s="413"/>
      <c r="BL123" s="413"/>
      <c r="BM123" s="413"/>
      <c r="BN123" s="413"/>
      <c r="BO123" s="413"/>
      <c r="BP123" s="413"/>
      <c r="BQ123" s="413"/>
      <c r="BR123" s="413"/>
      <c r="BS123" s="413"/>
      <c r="BT123" s="413"/>
      <c r="BU123" s="413"/>
      <c r="BV123" s="413"/>
      <c r="BW123" s="413"/>
      <c r="BX123" s="413"/>
      <c r="BY123" s="413"/>
      <c r="BZ123" s="413"/>
      <c r="CA123" s="413"/>
      <c r="CB123" s="413"/>
      <c r="CC123" s="413"/>
      <c r="CD123" s="413"/>
      <c r="CE123" s="413"/>
      <c r="CF123" s="413"/>
      <c r="CG123" s="413"/>
      <c r="CH123" s="413"/>
      <c r="CI123" s="413"/>
      <c r="CJ123" s="413"/>
      <c r="CK123" s="413"/>
      <c r="CL123" s="413"/>
      <c r="CM123" s="413"/>
      <c r="CN123" s="413"/>
      <c r="CO123" s="413"/>
      <c r="CP123" s="413"/>
      <c r="CQ123" s="413"/>
      <c r="CR123" s="413"/>
      <c r="CS123" s="413"/>
      <c r="CT123" s="413"/>
      <c r="CU123" s="413"/>
      <c r="CV123" s="413"/>
      <c r="CW123" s="413"/>
      <c r="CX123" s="413"/>
      <c r="CY123" s="413"/>
      <c r="CZ123" s="413"/>
      <c r="DA123" s="413"/>
      <c r="DB123" s="413"/>
      <c r="DC123" s="413"/>
      <c r="DD123" s="413"/>
      <c r="DE123" s="413"/>
      <c r="DF123" s="413"/>
      <c r="DG123" s="413"/>
      <c r="DH123" s="413"/>
      <c r="DI123" s="413"/>
      <c r="DJ123" s="413"/>
      <c r="DK123" s="413"/>
      <c r="DL123" s="413"/>
      <c r="DM123" s="413"/>
      <c r="DN123" s="413"/>
      <c r="DO123" s="413"/>
      <c r="DP123" s="413"/>
      <c r="DQ123" s="413"/>
      <c r="DR123" s="413"/>
      <c r="DS123" s="413"/>
      <c r="DT123" s="413"/>
      <c r="DU123" s="413"/>
      <c r="DV123" s="413"/>
      <c r="DW123" s="413"/>
      <c r="DX123" s="413"/>
      <c r="DY123" s="413"/>
      <c r="DZ123" s="413"/>
      <c r="EA123" s="413"/>
      <c r="EB123" s="413"/>
      <c r="EC123" s="413"/>
      <c r="ED123" s="413"/>
      <c r="EE123" s="413"/>
      <c r="EF123" s="413"/>
      <c r="EG123" s="413"/>
      <c r="EH123" s="413"/>
      <c r="EI123" s="413"/>
      <c r="EJ123" s="413"/>
      <c r="EK123" s="413"/>
      <c r="EL123" s="413"/>
      <c r="EM123" s="413"/>
      <c r="EN123" s="413"/>
      <c r="EO123" s="413"/>
      <c r="EP123" s="413"/>
      <c r="EQ123" s="413"/>
      <c r="ER123" s="413"/>
      <c r="ES123" s="413"/>
      <c r="ET123" s="413"/>
      <c r="EU123" s="413"/>
      <c r="EV123" s="413"/>
      <c r="EW123" s="413"/>
      <c r="EX123" s="413"/>
      <c r="EY123" s="413"/>
      <c r="EZ123" s="413"/>
      <c r="FA123" s="413"/>
      <c r="FB123" s="413"/>
      <c r="FC123" s="413"/>
      <c r="FD123" s="413"/>
      <c r="FE123" s="413"/>
      <c r="FF123" s="413"/>
      <c r="FG123" s="413"/>
      <c r="FH123" s="413"/>
      <c r="FI123" s="413"/>
      <c r="FJ123" s="413"/>
      <c r="FK123" s="413"/>
      <c r="FL123" s="413"/>
      <c r="FM123" s="413"/>
      <c r="FN123" s="413"/>
      <c r="FO123" s="413"/>
      <c r="FP123" s="413"/>
      <c r="FQ123" s="413"/>
      <c r="FR123" s="413"/>
      <c r="FS123" s="413"/>
      <c r="FT123" s="413"/>
      <c r="FU123" s="413"/>
      <c r="FV123" s="413"/>
      <c r="FW123" s="413"/>
      <c r="FX123" s="413"/>
      <c r="FY123" s="413"/>
      <c r="FZ123" s="413"/>
      <c r="GA123" s="413"/>
      <c r="GB123" s="413"/>
      <c r="GC123" s="413"/>
      <c r="GD123" s="413"/>
      <c r="GE123" s="413"/>
      <c r="GF123" s="413"/>
      <c r="GG123" s="413"/>
      <c r="GH123" s="414"/>
      <c r="GI123" s="1"/>
    </row>
    <row r="124" spans="1:191" hidden="1" outlineLevel="1" x14ac:dyDescent="0.75">
      <c r="A124" s="1"/>
      <c r="B124" s="1"/>
      <c r="C124" s="262" t="str">
        <f>IF($E124="custom",MonthlyCF!C124,"")</f>
        <v/>
      </c>
      <c r="D124" s="19" t="str">
        <f>IF($E124="custom",MonthlyCF!D124,"")</f>
        <v/>
      </c>
      <c r="E124" s="411" t="str">
        <f>MonthlyCF!K124</f>
        <v>Bell Curve</v>
      </c>
      <c r="F124" s="412">
        <f t="shared" si="27"/>
        <v>46053</v>
      </c>
      <c r="G124" s="412">
        <f t="shared" si="27"/>
        <v>46053</v>
      </c>
      <c r="H124" s="95">
        <f t="shared" si="28"/>
        <v>0</v>
      </c>
      <c r="I124" s="95" t="str">
        <f t="shared" si="29"/>
        <v/>
      </c>
      <c r="J124" s="413"/>
      <c r="K124" s="413"/>
      <c r="L124" s="413"/>
      <c r="M124" s="413"/>
      <c r="N124" s="413"/>
      <c r="O124" s="413"/>
      <c r="P124" s="413"/>
      <c r="Q124" s="413"/>
      <c r="R124" s="413"/>
      <c r="S124" s="413"/>
      <c r="T124" s="413"/>
      <c r="U124" s="413"/>
      <c r="V124" s="413"/>
      <c r="W124" s="413"/>
      <c r="X124" s="413"/>
      <c r="Y124" s="413"/>
      <c r="Z124" s="413"/>
      <c r="AA124" s="413"/>
      <c r="AB124" s="413"/>
      <c r="AC124" s="413"/>
      <c r="AD124" s="413"/>
      <c r="AE124" s="413"/>
      <c r="AF124" s="413"/>
      <c r="AG124" s="413"/>
      <c r="AH124" s="413"/>
      <c r="AI124" s="413"/>
      <c r="AJ124" s="413"/>
      <c r="AK124" s="413"/>
      <c r="AL124" s="413"/>
      <c r="AM124" s="413"/>
      <c r="AN124" s="413"/>
      <c r="AO124" s="413"/>
      <c r="AP124" s="413"/>
      <c r="AQ124" s="413"/>
      <c r="AR124" s="413"/>
      <c r="AS124" s="413"/>
      <c r="AT124" s="413"/>
      <c r="AU124" s="413"/>
      <c r="AV124" s="413"/>
      <c r="AW124" s="413"/>
      <c r="AX124" s="413"/>
      <c r="AY124" s="413"/>
      <c r="AZ124" s="413"/>
      <c r="BA124" s="413"/>
      <c r="BB124" s="413"/>
      <c r="BC124" s="413"/>
      <c r="BD124" s="413"/>
      <c r="BE124" s="413"/>
      <c r="BF124" s="413"/>
      <c r="BG124" s="413"/>
      <c r="BH124" s="413"/>
      <c r="BI124" s="413"/>
      <c r="BJ124" s="413"/>
      <c r="BK124" s="413"/>
      <c r="BL124" s="413"/>
      <c r="BM124" s="413"/>
      <c r="BN124" s="413"/>
      <c r="BO124" s="413"/>
      <c r="BP124" s="413"/>
      <c r="BQ124" s="413"/>
      <c r="BR124" s="413"/>
      <c r="BS124" s="413"/>
      <c r="BT124" s="413"/>
      <c r="BU124" s="413"/>
      <c r="BV124" s="413"/>
      <c r="BW124" s="413"/>
      <c r="BX124" s="413"/>
      <c r="BY124" s="413"/>
      <c r="BZ124" s="413"/>
      <c r="CA124" s="413"/>
      <c r="CB124" s="413"/>
      <c r="CC124" s="413"/>
      <c r="CD124" s="413"/>
      <c r="CE124" s="413"/>
      <c r="CF124" s="413"/>
      <c r="CG124" s="413"/>
      <c r="CH124" s="413"/>
      <c r="CI124" s="413"/>
      <c r="CJ124" s="413"/>
      <c r="CK124" s="413"/>
      <c r="CL124" s="413"/>
      <c r="CM124" s="413"/>
      <c r="CN124" s="413"/>
      <c r="CO124" s="413"/>
      <c r="CP124" s="413"/>
      <c r="CQ124" s="413"/>
      <c r="CR124" s="413"/>
      <c r="CS124" s="413"/>
      <c r="CT124" s="413"/>
      <c r="CU124" s="413"/>
      <c r="CV124" s="413"/>
      <c r="CW124" s="413"/>
      <c r="CX124" s="413"/>
      <c r="CY124" s="413"/>
      <c r="CZ124" s="413"/>
      <c r="DA124" s="413"/>
      <c r="DB124" s="413"/>
      <c r="DC124" s="413"/>
      <c r="DD124" s="413"/>
      <c r="DE124" s="413"/>
      <c r="DF124" s="413"/>
      <c r="DG124" s="413"/>
      <c r="DH124" s="413"/>
      <c r="DI124" s="413"/>
      <c r="DJ124" s="413"/>
      <c r="DK124" s="413"/>
      <c r="DL124" s="413"/>
      <c r="DM124" s="413"/>
      <c r="DN124" s="413"/>
      <c r="DO124" s="413"/>
      <c r="DP124" s="413"/>
      <c r="DQ124" s="413"/>
      <c r="DR124" s="413"/>
      <c r="DS124" s="413"/>
      <c r="DT124" s="413"/>
      <c r="DU124" s="413"/>
      <c r="DV124" s="413"/>
      <c r="DW124" s="413"/>
      <c r="DX124" s="413"/>
      <c r="DY124" s="413"/>
      <c r="DZ124" s="413"/>
      <c r="EA124" s="413"/>
      <c r="EB124" s="413"/>
      <c r="EC124" s="413"/>
      <c r="ED124" s="413"/>
      <c r="EE124" s="413"/>
      <c r="EF124" s="413"/>
      <c r="EG124" s="413"/>
      <c r="EH124" s="413"/>
      <c r="EI124" s="413"/>
      <c r="EJ124" s="413"/>
      <c r="EK124" s="413"/>
      <c r="EL124" s="413"/>
      <c r="EM124" s="413"/>
      <c r="EN124" s="413"/>
      <c r="EO124" s="413"/>
      <c r="EP124" s="413"/>
      <c r="EQ124" s="413"/>
      <c r="ER124" s="413"/>
      <c r="ES124" s="413"/>
      <c r="ET124" s="413"/>
      <c r="EU124" s="413"/>
      <c r="EV124" s="413"/>
      <c r="EW124" s="413"/>
      <c r="EX124" s="413"/>
      <c r="EY124" s="413"/>
      <c r="EZ124" s="413"/>
      <c r="FA124" s="413"/>
      <c r="FB124" s="413"/>
      <c r="FC124" s="413"/>
      <c r="FD124" s="413"/>
      <c r="FE124" s="413"/>
      <c r="FF124" s="413"/>
      <c r="FG124" s="413"/>
      <c r="FH124" s="413"/>
      <c r="FI124" s="413"/>
      <c r="FJ124" s="413"/>
      <c r="FK124" s="413"/>
      <c r="FL124" s="413"/>
      <c r="FM124" s="413"/>
      <c r="FN124" s="413"/>
      <c r="FO124" s="413"/>
      <c r="FP124" s="413"/>
      <c r="FQ124" s="413"/>
      <c r="FR124" s="413"/>
      <c r="FS124" s="413"/>
      <c r="FT124" s="413"/>
      <c r="FU124" s="413"/>
      <c r="FV124" s="413"/>
      <c r="FW124" s="413"/>
      <c r="FX124" s="413"/>
      <c r="FY124" s="413"/>
      <c r="FZ124" s="413"/>
      <c r="GA124" s="413"/>
      <c r="GB124" s="413"/>
      <c r="GC124" s="413"/>
      <c r="GD124" s="413"/>
      <c r="GE124" s="413"/>
      <c r="GF124" s="413"/>
      <c r="GG124" s="413"/>
      <c r="GH124" s="414"/>
      <c r="GI124" s="1"/>
    </row>
    <row r="125" spans="1:191" hidden="1" outlineLevel="1" x14ac:dyDescent="0.75">
      <c r="A125" s="1"/>
      <c r="B125" s="1"/>
      <c r="C125" s="262" t="str">
        <f>IF($E125="custom",MonthlyCF!C125,"")</f>
        <v/>
      </c>
      <c r="D125" s="19" t="str">
        <f>IF($E125="custom",MonthlyCF!D125,"")</f>
        <v/>
      </c>
      <c r="E125" s="411" t="str">
        <f>MonthlyCF!K125</f>
        <v>Bell Curve</v>
      </c>
      <c r="F125" s="412">
        <f t="shared" si="27"/>
        <v>46053</v>
      </c>
      <c r="G125" s="412">
        <f t="shared" si="27"/>
        <v>46053</v>
      </c>
      <c r="H125" s="95">
        <f t="shared" si="28"/>
        <v>0</v>
      </c>
      <c r="I125" s="95" t="str">
        <f t="shared" si="29"/>
        <v/>
      </c>
      <c r="J125" s="413"/>
      <c r="K125" s="413"/>
      <c r="L125" s="413"/>
      <c r="M125" s="413"/>
      <c r="N125" s="413"/>
      <c r="O125" s="413"/>
      <c r="P125" s="413"/>
      <c r="Q125" s="413"/>
      <c r="R125" s="413"/>
      <c r="S125" s="413"/>
      <c r="T125" s="413"/>
      <c r="U125" s="413"/>
      <c r="V125" s="413"/>
      <c r="W125" s="413"/>
      <c r="X125" s="413"/>
      <c r="Y125" s="413"/>
      <c r="Z125" s="413"/>
      <c r="AA125" s="413"/>
      <c r="AB125" s="413"/>
      <c r="AC125" s="413"/>
      <c r="AD125" s="413"/>
      <c r="AE125" s="413"/>
      <c r="AF125" s="413"/>
      <c r="AG125" s="413"/>
      <c r="AH125" s="413"/>
      <c r="AI125" s="413"/>
      <c r="AJ125" s="413"/>
      <c r="AK125" s="413"/>
      <c r="AL125" s="413"/>
      <c r="AM125" s="413"/>
      <c r="AN125" s="413"/>
      <c r="AO125" s="413"/>
      <c r="AP125" s="413"/>
      <c r="AQ125" s="413"/>
      <c r="AR125" s="413"/>
      <c r="AS125" s="413"/>
      <c r="AT125" s="413"/>
      <c r="AU125" s="413"/>
      <c r="AV125" s="413"/>
      <c r="AW125" s="413"/>
      <c r="AX125" s="413"/>
      <c r="AY125" s="413"/>
      <c r="AZ125" s="413"/>
      <c r="BA125" s="413"/>
      <c r="BB125" s="413"/>
      <c r="BC125" s="413"/>
      <c r="BD125" s="413"/>
      <c r="BE125" s="413"/>
      <c r="BF125" s="413"/>
      <c r="BG125" s="413"/>
      <c r="BH125" s="413"/>
      <c r="BI125" s="413"/>
      <c r="BJ125" s="413"/>
      <c r="BK125" s="413"/>
      <c r="BL125" s="413"/>
      <c r="BM125" s="413"/>
      <c r="BN125" s="413"/>
      <c r="BO125" s="413"/>
      <c r="BP125" s="413"/>
      <c r="BQ125" s="413"/>
      <c r="BR125" s="413"/>
      <c r="BS125" s="413"/>
      <c r="BT125" s="413"/>
      <c r="BU125" s="413"/>
      <c r="BV125" s="413"/>
      <c r="BW125" s="413"/>
      <c r="BX125" s="413"/>
      <c r="BY125" s="413"/>
      <c r="BZ125" s="413"/>
      <c r="CA125" s="413"/>
      <c r="CB125" s="413"/>
      <c r="CC125" s="413"/>
      <c r="CD125" s="413"/>
      <c r="CE125" s="413"/>
      <c r="CF125" s="413"/>
      <c r="CG125" s="413"/>
      <c r="CH125" s="413"/>
      <c r="CI125" s="413"/>
      <c r="CJ125" s="413"/>
      <c r="CK125" s="413"/>
      <c r="CL125" s="413"/>
      <c r="CM125" s="413"/>
      <c r="CN125" s="413"/>
      <c r="CO125" s="413"/>
      <c r="CP125" s="413"/>
      <c r="CQ125" s="413"/>
      <c r="CR125" s="413"/>
      <c r="CS125" s="413"/>
      <c r="CT125" s="413"/>
      <c r="CU125" s="413"/>
      <c r="CV125" s="413"/>
      <c r="CW125" s="413"/>
      <c r="CX125" s="413"/>
      <c r="CY125" s="413"/>
      <c r="CZ125" s="413"/>
      <c r="DA125" s="413"/>
      <c r="DB125" s="413"/>
      <c r="DC125" s="413"/>
      <c r="DD125" s="413"/>
      <c r="DE125" s="413"/>
      <c r="DF125" s="413"/>
      <c r="DG125" s="413"/>
      <c r="DH125" s="413"/>
      <c r="DI125" s="413"/>
      <c r="DJ125" s="413"/>
      <c r="DK125" s="413"/>
      <c r="DL125" s="413"/>
      <c r="DM125" s="413"/>
      <c r="DN125" s="413"/>
      <c r="DO125" s="413"/>
      <c r="DP125" s="413"/>
      <c r="DQ125" s="413"/>
      <c r="DR125" s="413"/>
      <c r="DS125" s="413"/>
      <c r="DT125" s="413"/>
      <c r="DU125" s="413"/>
      <c r="DV125" s="413"/>
      <c r="DW125" s="413"/>
      <c r="DX125" s="413"/>
      <c r="DY125" s="413"/>
      <c r="DZ125" s="413"/>
      <c r="EA125" s="413"/>
      <c r="EB125" s="413"/>
      <c r="EC125" s="413"/>
      <c r="ED125" s="413"/>
      <c r="EE125" s="413"/>
      <c r="EF125" s="413"/>
      <c r="EG125" s="413"/>
      <c r="EH125" s="413"/>
      <c r="EI125" s="413"/>
      <c r="EJ125" s="413"/>
      <c r="EK125" s="413"/>
      <c r="EL125" s="413"/>
      <c r="EM125" s="413"/>
      <c r="EN125" s="413"/>
      <c r="EO125" s="413"/>
      <c r="EP125" s="413"/>
      <c r="EQ125" s="413"/>
      <c r="ER125" s="413"/>
      <c r="ES125" s="413"/>
      <c r="ET125" s="413"/>
      <c r="EU125" s="413"/>
      <c r="EV125" s="413"/>
      <c r="EW125" s="413"/>
      <c r="EX125" s="413"/>
      <c r="EY125" s="413"/>
      <c r="EZ125" s="413"/>
      <c r="FA125" s="413"/>
      <c r="FB125" s="413"/>
      <c r="FC125" s="413"/>
      <c r="FD125" s="413"/>
      <c r="FE125" s="413"/>
      <c r="FF125" s="413"/>
      <c r="FG125" s="413"/>
      <c r="FH125" s="413"/>
      <c r="FI125" s="413"/>
      <c r="FJ125" s="413"/>
      <c r="FK125" s="413"/>
      <c r="FL125" s="413"/>
      <c r="FM125" s="413"/>
      <c r="FN125" s="413"/>
      <c r="FO125" s="413"/>
      <c r="FP125" s="413"/>
      <c r="FQ125" s="413"/>
      <c r="FR125" s="413"/>
      <c r="FS125" s="413"/>
      <c r="FT125" s="413"/>
      <c r="FU125" s="413"/>
      <c r="FV125" s="413"/>
      <c r="FW125" s="413"/>
      <c r="FX125" s="413"/>
      <c r="FY125" s="413"/>
      <c r="FZ125" s="413"/>
      <c r="GA125" s="413"/>
      <c r="GB125" s="413"/>
      <c r="GC125" s="413"/>
      <c r="GD125" s="413"/>
      <c r="GE125" s="413"/>
      <c r="GF125" s="413"/>
      <c r="GG125" s="413"/>
      <c r="GH125" s="414"/>
      <c r="GI125" s="1"/>
    </row>
    <row r="126" spans="1:191" hidden="1" outlineLevel="1" x14ac:dyDescent="0.75">
      <c r="A126" s="1"/>
      <c r="B126" s="1"/>
      <c r="C126" s="262" t="str">
        <f>IF($E126="custom",MonthlyCF!C126,"")</f>
        <v/>
      </c>
      <c r="D126" s="19" t="str">
        <f>IF($E126="custom",MonthlyCF!D126,"")</f>
        <v/>
      </c>
      <c r="E126" s="411" t="str">
        <f>MonthlyCF!K126</f>
        <v>Bell Curve</v>
      </c>
      <c r="F126" s="412">
        <f t="shared" si="27"/>
        <v>46053</v>
      </c>
      <c r="G126" s="412">
        <f t="shared" si="27"/>
        <v>46053</v>
      </c>
      <c r="H126" s="95">
        <f t="shared" si="28"/>
        <v>0</v>
      </c>
      <c r="I126" s="95" t="str">
        <f t="shared" si="29"/>
        <v/>
      </c>
      <c r="J126" s="413"/>
      <c r="K126" s="413"/>
      <c r="L126" s="413"/>
      <c r="M126" s="413"/>
      <c r="N126" s="413"/>
      <c r="O126" s="413"/>
      <c r="P126" s="413"/>
      <c r="Q126" s="413"/>
      <c r="R126" s="413"/>
      <c r="S126" s="413"/>
      <c r="T126" s="413"/>
      <c r="U126" s="413"/>
      <c r="V126" s="413"/>
      <c r="W126" s="413"/>
      <c r="X126" s="413"/>
      <c r="Y126" s="413"/>
      <c r="Z126" s="413"/>
      <c r="AA126" s="413"/>
      <c r="AB126" s="413"/>
      <c r="AC126" s="413"/>
      <c r="AD126" s="413"/>
      <c r="AE126" s="413"/>
      <c r="AF126" s="413"/>
      <c r="AG126" s="413"/>
      <c r="AH126" s="413"/>
      <c r="AI126" s="413"/>
      <c r="AJ126" s="413"/>
      <c r="AK126" s="413"/>
      <c r="AL126" s="413"/>
      <c r="AM126" s="413"/>
      <c r="AN126" s="413"/>
      <c r="AO126" s="413"/>
      <c r="AP126" s="413"/>
      <c r="AQ126" s="413"/>
      <c r="AR126" s="413"/>
      <c r="AS126" s="413"/>
      <c r="AT126" s="413"/>
      <c r="AU126" s="413"/>
      <c r="AV126" s="413"/>
      <c r="AW126" s="413"/>
      <c r="AX126" s="413"/>
      <c r="AY126" s="413"/>
      <c r="AZ126" s="413"/>
      <c r="BA126" s="413"/>
      <c r="BB126" s="413"/>
      <c r="BC126" s="413"/>
      <c r="BD126" s="413"/>
      <c r="BE126" s="413"/>
      <c r="BF126" s="413"/>
      <c r="BG126" s="413"/>
      <c r="BH126" s="413"/>
      <c r="BI126" s="413"/>
      <c r="BJ126" s="413"/>
      <c r="BK126" s="413"/>
      <c r="BL126" s="413"/>
      <c r="BM126" s="413"/>
      <c r="BN126" s="413"/>
      <c r="BO126" s="413"/>
      <c r="BP126" s="413"/>
      <c r="BQ126" s="413"/>
      <c r="BR126" s="413"/>
      <c r="BS126" s="413"/>
      <c r="BT126" s="413"/>
      <c r="BU126" s="413"/>
      <c r="BV126" s="413"/>
      <c r="BW126" s="413"/>
      <c r="BX126" s="413"/>
      <c r="BY126" s="413"/>
      <c r="BZ126" s="413"/>
      <c r="CA126" s="413"/>
      <c r="CB126" s="413"/>
      <c r="CC126" s="413"/>
      <c r="CD126" s="413"/>
      <c r="CE126" s="413"/>
      <c r="CF126" s="413"/>
      <c r="CG126" s="413"/>
      <c r="CH126" s="413"/>
      <c r="CI126" s="413"/>
      <c r="CJ126" s="413"/>
      <c r="CK126" s="413"/>
      <c r="CL126" s="413"/>
      <c r="CM126" s="413"/>
      <c r="CN126" s="413"/>
      <c r="CO126" s="413"/>
      <c r="CP126" s="413"/>
      <c r="CQ126" s="413"/>
      <c r="CR126" s="413"/>
      <c r="CS126" s="413"/>
      <c r="CT126" s="413"/>
      <c r="CU126" s="413"/>
      <c r="CV126" s="413"/>
      <c r="CW126" s="413"/>
      <c r="CX126" s="413"/>
      <c r="CY126" s="413"/>
      <c r="CZ126" s="413"/>
      <c r="DA126" s="413"/>
      <c r="DB126" s="413"/>
      <c r="DC126" s="413"/>
      <c r="DD126" s="413"/>
      <c r="DE126" s="413"/>
      <c r="DF126" s="413"/>
      <c r="DG126" s="413"/>
      <c r="DH126" s="413"/>
      <c r="DI126" s="413"/>
      <c r="DJ126" s="413"/>
      <c r="DK126" s="413"/>
      <c r="DL126" s="413"/>
      <c r="DM126" s="413"/>
      <c r="DN126" s="413"/>
      <c r="DO126" s="413"/>
      <c r="DP126" s="413"/>
      <c r="DQ126" s="413"/>
      <c r="DR126" s="413"/>
      <c r="DS126" s="413"/>
      <c r="DT126" s="413"/>
      <c r="DU126" s="413"/>
      <c r="DV126" s="413"/>
      <c r="DW126" s="413"/>
      <c r="DX126" s="413"/>
      <c r="DY126" s="413"/>
      <c r="DZ126" s="413"/>
      <c r="EA126" s="413"/>
      <c r="EB126" s="413"/>
      <c r="EC126" s="413"/>
      <c r="ED126" s="413"/>
      <c r="EE126" s="413"/>
      <c r="EF126" s="413"/>
      <c r="EG126" s="413"/>
      <c r="EH126" s="413"/>
      <c r="EI126" s="413"/>
      <c r="EJ126" s="413"/>
      <c r="EK126" s="413"/>
      <c r="EL126" s="413"/>
      <c r="EM126" s="413"/>
      <c r="EN126" s="413"/>
      <c r="EO126" s="413"/>
      <c r="EP126" s="413"/>
      <c r="EQ126" s="413"/>
      <c r="ER126" s="413"/>
      <c r="ES126" s="413"/>
      <c r="ET126" s="413"/>
      <c r="EU126" s="413"/>
      <c r="EV126" s="413"/>
      <c r="EW126" s="413"/>
      <c r="EX126" s="413"/>
      <c r="EY126" s="413"/>
      <c r="EZ126" s="413"/>
      <c r="FA126" s="413"/>
      <c r="FB126" s="413"/>
      <c r="FC126" s="413"/>
      <c r="FD126" s="413"/>
      <c r="FE126" s="413"/>
      <c r="FF126" s="413"/>
      <c r="FG126" s="413"/>
      <c r="FH126" s="413"/>
      <c r="FI126" s="413"/>
      <c r="FJ126" s="413"/>
      <c r="FK126" s="413"/>
      <c r="FL126" s="413"/>
      <c r="FM126" s="413"/>
      <c r="FN126" s="413"/>
      <c r="FO126" s="413"/>
      <c r="FP126" s="413"/>
      <c r="FQ126" s="413"/>
      <c r="FR126" s="413"/>
      <c r="FS126" s="413"/>
      <c r="FT126" s="413"/>
      <c r="FU126" s="413"/>
      <c r="FV126" s="413"/>
      <c r="FW126" s="413"/>
      <c r="FX126" s="413"/>
      <c r="FY126" s="413"/>
      <c r="FZ126" s="413"/>
      <c r="GA126" s="413"/>
      <c r="GB126" s="413"/>
      <c r="GC126" s="413"/>
      <c r="GD126" s="413"/>
      <c r="GE126" s="413"/>
      <c r="GF126" s="413"/>
      <c r="GG126" s="413"/>
      <c r="GH126" s="414"/>
      <c r="GI126" s="1"/>
    </row>
    <row r="127" spans="1:191" hidden="1" outlineLevel="1" x14ac:dyDescent="0.75">
      <c r="A127" s="1"/>
      <c r="B127" s="1"/>
      <c r="C127" s="262" t="str">
        <f>IF($E127="custom",MonthlyCF!C127,"")</f>
        <v/>
      </c>
      <c r="D127" s="19" t="str">
        <f>IF($E127="custom",MonthlyCF!D127,"")</f>
        <v/>
      </c>
      <c r="E127" s="411" t="str">
        <f>MonthlyCF!K127</f>
        <v>Bell Curve</v>
      </c>
      <c r="F127" s="412">
        <f t="shared" si="27"/>
        <v>46053</v>
      </c>
      <c r="G127" s="412">
        <f t="shared" si="27"/>
        <v>46053</v>
      </c>
      <c r="H127" s="95">
        <f t="shared" si="28"/>
        <v>0</v>
      </c>
      <c r="I127" s="95" t="str">
        <f t="shared" si="29"/>
        <v/>
      </c>
      <c r="J127" s="413"/>
      <c r="K127" s="413"/>
      <c r="L127" s="413"/>
      <c r="M127" s="413"/>
      <c r="N127" s="413"/>
      <c r="O127" s="413"/>
      <c r="P127" s="413"/>
      <c r="Q127" s="413"/>
      <c r="R127" s="413"/>
      <c r="S127" s="413"/>
      <c r="T127" s="413"/>
      <c r="U127" s="413"/>
      <c r="V127" s="413"/>
      <c r="W127" s="413"/>
      <c r="X127" s="413"/>
      <c r="Y127" s="413"/>
      <c r="Z127" s="413"/>
      <c r="AA127" s="413"/>
      <c r="AB127" s="413"/>
      <c r="AC127" s="413"/>
      <c r="AD127" s="413"/>
      <c r="AE127" s="413"/>
      <c r="AF127" s="413"/>
      <c r="AG127" s="413"/>
      <c r="AH127" s="413"/>
      <c r="AI127" s="413"/>
      <c r="AJ127" s="413"/>
      <c r="AK127" s="413"/>
      <c r="AL127" s="413"/>
      <c r="AM127" s="413"/>
      <c r="AN127" s="413"/>
      <c r="AO127" s="413"/>
      <c r="AP127" s="413"/>
      <c r="AQ127" s="413"/>
      <c r="AR127" s="413"/>
      <c r="AS127" s="413"/>
      <c r="AT127" s="413"/>
      <c r="AU127" s="413"/>
      <c r="AV127" s="413"/>
      <c r="AW127" s="413"/>
      <c r="AX127" s="413"/>
      <c r="AY127" s="413"/>
      <c r="AZ127" s="413"/>
      <c r="BA127" s="413"/>
      <c r="BB127" s="413"/>
      <c r="BC127" s="413"/>
      <c r="BD127" s="413"/>
      <c r="BE127" s="413"/>
      <c r="BF127" s="413"/>
      <c r="BG127" s="413"/>
      <c r="BH127" s="413"/>
      <c r="BI127" s="413"/>
      <c r="BJ127" s="413"/>
      <c r="BK127" s="413"/>
      <c r="BL127" s="413"/>
      <c r="BM127" s="413"/>
      <c r="BN127" s="413"/>
      <c r="BO127" s="413"/>
      <c r="BP127" s="413"/>
      <c r="BQ127" s="413"/>
      <c r="BR127" s="413"/>
      <c r="BS127" s="413"/>
      <c r="BT127" s="413"/>
      <c r="BU127" s="413"/>
      <c r="BV127" s="413"/>
      <c r="BW127" s="413"/>
      <c r="BX127" s="413"/>
      <c r="BY127" s="413"/>
      <c r="BZ127" s="413"/>
      <c r="CA127" s="413"/>
      <c r="CB127" s="413"/>
      <c r="CC127" s="413"/>
      <c r="CD127" s="413"/>
      <c r="CE127" s="413"/>
      <c r="CF127" s="413"/>
      <c r="CG127" s="413"/>
      <c r="CH127" s="413"/>
      <c r="CI127" s="413"/>
      <c r="CJ127" s="413"/>
      <c r="CK127" s="413"/>
      <c r="CL127" s="413"/>
      <c r="CM127" s="413"/>
      <c r="CN127" s="413"/>
      <c r="CO127" s="413"/>
      <c r="CP127" s="413"/>
      <c r="CQ127" s="413"/>
      <c r="CR127" s="413"/>
      <c r="CS127" s="413"/>
      <c r="CT127" s="413"/>
      <c r="CU127" s="413"/>
      <c r="CV127" s="413"/>
      <c r="CW127" s="413"/>
      <c r="CX127" s="413"/>
      <c r="CY127" s="413"/>
      <c r="CZ127" s="413"/>
      <c r="DA127" s="413"/>
      <c r="DB127" s="413"/>
      <c r="DC127" s="413"/>
      <c r="DD127" s="413"/>
      <c r="DE127" s="413"/>
      <c r="DF127" s="413"/>
      <c r="DG127" s="413"/>
      <c r="DH127" s="413"/>
      <c r="DI127" s="413"/>
      <c r="DJ127" s="413"/>
      <c r="DK127" s="413"/>
      <c r="DL127" s="413"/>
      <c r="DM127" s="413"/>
      <c r="DN127" s="413"/>
      <c r="DO127" s="413"/>
      <c r="DP127" s="413"/>
      <c r="DQ127" s="413"/>
      <c r="DR127" s="413"/>
      <c r="DS127" s="413"/>
      <c r="DT127" s="413"/>
      <c r="DU127" s="413"/>
      <c r="DV127" s="413"/>
      <c r="DW127" s="413"/>
      <c r="DX127" s="413"/>
      <c r="DY127" s="413"/>
      <c r="DZ127" s="413"/>
      <c r="EA127" s="413"/>
      <c r="EB127" s="413"/>
      <c r="EC127" s="413"/>
      <c r="ED127" s="413"/>
      <c r="EE127" s="413"/>
      <c r="EF127" s="413"/>
      <c r="EG127" s="413"/>
      <c r="EH127" s="413"/>
      <c r="EI127" s="413"/>
      <c r="EJ127" s="413"/>
      <c r="EK127" s="413"/>
      <c r="EL127" s="413"/>
      <c r="EM127" s="413"/>
      <c r="EN127" s="413"/>
      <c r="EO127" s="413"/>
      <c r="EP127" s="413"/>
      <c r="EQ127" s="413"/>
      <c r="ER127" s="413"/>
      <c r="ES127" s="413"/>
      <c r="ET127" s="413"/>
      <c r="EU127" s="413"/>
      <c r="EV127" s="413"/>
      <c r="EW127" s="413"/>
      <c r="EX127" s="413"/>
      <c r="EY127" s="413"/>
      <c r="EZ127" s="413"/>
      <c r="FA127" s="413"/>
      <c r="FB127" s="413"/>
      <c r="FC127" s="413"/>
      <c r="FD127" s="413"/>
      <c r="FE127" s="413"/>
      <c r="FF127" s="413"/>
      <c r="FG127" s="413"/>
      <c r="FH127" s="413"/>
      <c r="FI127" s="413"/>
      <c r="FJ127" s="413"/>
      <c r="FK127" s="413"/>
      <c r="FL127" s="413"/>
      <c r="FM127" s="413"/>
      <c r="FN127" s="413"/>
      <c r="FO127" s="413"/>
      <c r="FP127" s="413"/>
      <c r="FQ127" s="413"/>
      <c r="FR127" s="413"/>
      <c r="FS127" s="413"/>
      <c r="FT127" s="413"/>
      <c r="FU127" s="413"/>
      <c r="FV127" s="413"/>
      <c r="FW127" s="413"/>
      <c r="FX127" s="413"/>
      <c r="FY127" s="413"/>
      <c r="FZ127" s="413"/>
      <c r="GA127" s="413"/>
      <c r="GB127" s="413"/>
      <c r="GC127" s="413"/>
      <c r="GD127" s="413"/>
      <c r="GE127" s="413"/>
      <c r="GF127" s="413"/>
      <c r="GG127" s="413"/>
      <c r="GH127" s="414"/>
      <c r="GI127" s="1"/>
    </row>
    <row r="128" spans="1:191" hidden="1" outlineLevel="1" x14ac:dyDescent="0.75">
      <c r="A128" s="1"/>
      <c r="B128" s="1"/>
      <c r="C128" s="319"/>
      <c r="D128" s="19"/>
      <c r="E128" s="407"/>
      <c r="F128" s="407"/>
      <c r="G128" s="407"/>
      <c r="H128" s="408"/>
      <c r="I128" s="408"/>
      <c r="J128" s="409"/>
      <c r="K128" s="409"/>
      <c r="L128" s="409"/>
      <c r="M128" s="409"/>
      <c r="N128" s="409"/>
      <c r="O128" s="409"/>
      <c r="P128" s="409"/>
      <c r="Q128" s="409"/>
      <c r="R128" s="409"/>
      <c r="S128" s="409"/>
      <c r="T128" s="409"/>
      <c r="U128" s="409"/>
      <c r="V128" s="409"/>
      <c r="W128" s="409"/>
      <c r="X128" s="409"/>
      <c r="Y128" s="409"/>
      <c r="Z128" s="409"/>
      <c r="AA128" s="409"/>
      <c r="AB128" s="409"/>
      <c r="AC128" s="409"/>
      <c r="AD128" s="409"/>
      <c r="AE128" s="409"/>
      <c r="AF128" s="409"/>
      <c r="AG128" s="409"/>
      <c r="AH128" s="409"/>
      <c r="AI128" s="409"/>
      <c r="AJ128" s="409"/>
      <c r="AK128" s="409"/>
      <c r="AL128" s="409"/>
      <c r="AM128" s="409"/>
      <c r="AN128" s="409"/>
      <c r="AO128" s="409"/>
      <c r="AP128" s="409"/>
      <c r="AQ128" s="409"/>
      <c r="AR128" s="409"/>
      <c r="AS128" s="409"/>
      <c r="AT128" s="409"/>
      <c r="AU128" s="409"/>
      <c r="AV128" s="409"/>
      <c r="AW128" s="409"/>
      <c r="AX128" s="409"/>
      <c r="AY128" s="409"/>
      <c r="AZ128" s="409"/>
      <c r="BA128" s="409"/>
      <c r="BB128" s="409"/>
      <c r="BC128" s="409"/>
      <c r="BD128" s="409"/>
      <c r="BE128" s="409"/>
      <c r="BF128" s="409"/>
      <c r="BG128" s="409"/>
      <c r="BH128" s="409"/>
      <c r="BI128" s="409"/>
      <c r="BJ128" s="409"/>
      <c r="BK128" s="409"/>
      <c r="BL128" s="409"/>
      <c r="BM128" s="409"/>
      <c r="BN128" s="409"/>
      <c r="BO128" s="409"/>
      <c r="BP128" s="409"/>
      <c r="BQ128" s="409"/>
      <c r="BR128" s="409"/>
      <c r="BS128" s="409"/>
      <c r="BT128" s="409"/>
      <c r="BU128" s="409"/>
      <c r="BV128" s="409"/>
      <c r="BW128" s="409"/>
      <c r="BX128" s="409"/>
      <c r="BY128" s="409"/>
      <c r="BZ128" s="409"/>
      <c r="CA128" s="409"/>
      <c r="CB128" s="409"/>
      <c r="CC128" s="409"/>
      <c r="CD128" s="409"/>
      <c r="CE128" s="409"/>
      <c r="CF128" s="409"/>
      <c r="CG128" s="409"/>
      <c r="CH128" s="409"/>
      <c r="CI128" s="409"/>
      <c r="CJ128" s="409"/>
      <c r="CK128" s="409"/>
      <c r="CL128" s="409"/>
      <c r="CM128" s="409"/>
      <c r="CN128" s="409"/>
      <c r="CO128" s="409"/>
      <c r="CP128" s="409"/>
      <c r="CQ128" s="409"/>
      <c r="CR128" s="409"/>
      <c r="CS128" s="409"/>
      <c r="CT128" s="409"/>
      <c r="CU128" s="409"/>
      <c r="CV128" s="409"/>
      <c r="CW128" s="409"/>
      <c r="CX128" s="409"/>
      <c r="CY128" s="409"/>
      <c r="CZ128" s="409"/>
      <c r="DA128" s="409"/>
      <c r="DB128" s="409"/>
      <c r="DC128" s="409"/>
      <c r="DD128" s="409"/>
      <c r="DE128" s="409"/>
      <c r="DF128" s="409"/>
      <c r="DG128" s="409"/>
      <c r="DH128" s="409"/>
      <c r="DI128" s="409"/>
      <c r="DJ128" s="409"/>
      <c r="DK128" s="409"/>
      <c r="DL128" s="409"/>
      <c r="DM128" s="409"/>
      <c r="DN128" s="409"/>
      <c r="DO128" s="409"/>
      <c r="DP128" s="409"/>
      <c r="DQ128" s="409"/>
      <c r="DR128" s="409"/>
      <c r="DS128" s="409"/>
      <c r="DT128" s="409"/>
      <c r="DU128" s="409"/>
      <c r="DV128" s="409"/>
      <c r="DW128" s="409"/>
      <c r="DX128" s="409"/>
      <c r="DY128" s="409"/>
      <c r="DZ128" s="409"/>
      <c r="EA128" s="409"/>
      <c r="EB128" s="409"/>
      <c r="EC128" s="409"/>
      <c r="ED128" s="409"/>
      <c r="EE128" s="409"/>
      <c r="EF128" s="409"/>
      <c r="EG128" s="409"/>
      <c r="EH128" s="409"/>
      <c r="EI128" s="409"/>
      <c r="EJ128" s="409"/>
      <c r="EK128" s="409"/>
      <c r="EL128" s="409"/>
      <c r="EM128" s="409"/>
      <c r="EN128" s="409"/>
      <c r="EO128" s="409"/>
      <c r="EP128" s="409"/>
      <c r="EQ128" s="409"/>
      <c r="ER128" s="409"/>
      <c r="ES128" s="409"/>
      <c r="ET128" s="409"/>
      <c r="EU128" s="409"/>
      <c r="EV128" s="409"/>
      <c r="EW128" s="409"/>
      <c r="EX128" s="409"/>
      <c r="EY128" s="409"/>
      <c r="EZ128" s="409"/>
      <c r="FA128" s="409"/>
      <c r="FB128" s="409"/>
      <c r="FC128" s="409"/>
      <c r="FD128" s="409"/>
      <c r="FE128" s="409"/>
      <c r="FF128" s="409"/>
      <c r="FG128" s="409"/>
      <c r="FH128" s="409"/>
      <c r="FI128" s="409"/>
      <c r="FJ128" s="409"/>
      <c r="FK128" s="409"/>
      <c r="FL128" s="409"/>
      <c r="FM128" s="409"/>
      <c r="FN128" s="409"/>
      <c r="FO128" s="409"/>
      <c r="FP128" s="409"/>
      <c r="FQ128" s="409"/>
      <c r="FR128" s="409"/>
      <c r="FS128" s="409"/>
      <c r="FT128" s="409"/>
      <c r="FU128" s="409"/>
      <c r="FV128" s="409"/>
      <c r="FW128" s="409"/>
      <c r="FX128" s="409"/>
      <c r="FY128" s="409"/>
      <c r="FZ128" s="409"/>
      <c r="GA128" s="409"/>
      <c r="GB128" s="409"/>
      <c r="GC128" s="409"/>
      <c r="GD128" s="409"/>
      <c r="GE128" s="409"/>
      <c r="GF128" s="409"/>
      <c r="GG128" s="409"/>
      <c r="GH128" s="410"/>
      <c r="GI128" s="1"/>
    </row>
    <row r="129" spans="1:191" collapsed="1" x14ac:dyDescent="0.75">
      <c r="A129" s="1"/>
      <c r="B129" s="1"/>
      <c r="C129" s="328" t="str">
        <f>IF(Budget!AF10="","",Budget!AF10)</f>
        <v>Pre-opening Budget</v>
      </c>
      <c r="D129" s="21"/>
      <c r="E129" s="407"/>
      <c r="F129" s="407"/>
      <c r="G129" s="407"/>
      <c r="H129" s="408"/>
      <c r="I129" s="408"/>
      <c r="J129" s="409"/>
      <c r="K129" s="409"/>
      <c r="L129" s="409"/>
      <c r="M129" s="409"/>
      <c r="N129" s="409"/>
      <c r="O129" s="409"/>
      <c r="P129" s="409"/>
      <c r="Q129" s="409"/>
      <c r="R129" s="409"/>
      <c r="S129" s="409"/>
      <c r="T129" s="409"/>
      <c r="U129" s="409"/>
      <c r="V129" s="409"/>
      <c r="W129" s="409"/>
      <c r="X129" s="409"/>
      <c r="Y129" s="409"/>
      <c r="Z129" s="409"/>
      <c r="AA129" s="409"/>
      <c r="AB129" s="409"/>
      <c r="AC129" s="409"/>
      <c r="AD129" s="409"/>
      <c r="AE129" s="409"/>
      <c r="AF129" s="409"/>
      <c r="AG129" s="409"/>
      <c r="AH129" s="409"/>
      <c r="AI129" s="409"/>
      <c r="AJ129" s="409"/>
      <c r="AK129" s="409"/>
      <c r="AL129" s="409"/>
      <c r="AM129" s="409"/>
      <c r="AN129" s="409"/>
      <c r="AO129" s="409"/>
      <c r="AP129" s="409"/>
      <c r="AQ129" s="409"/>
      <c r="AR129" s="409"/>
      <c r="AS129" s="409"/>
      <c r="AT129" s="409"/>
      <c r="AU129" s="409"/>
      <c r="AV129" s="409"/>
      <c r="AW129" s="409"/>
      <c r="AX129" s="409"/>
      <c r="AY129" s="409"/>
      <c r="AZ129" s="409"/>
      <c r="BA129" s="409"/>
      <c r="BB129" s="409"/>
      <c r="BC129" s="409"/>
      <c r="BD129" s="409"/>
      <c r="BE129" s="409"/>
      <c r="BF129" s="409"/>
      <c r="BG129" s="409"/>
      <c r="BH129" s="409"/>
      <c r="BI129" s="409"/>
      <c r="BJ129" s="409"/>
      <c r="BK129" s="409"/>
      <c r="BL129" s="409"/>
      <c r="BM129" s="409"/>
      <c r="BN129" s="409"/>
      <c r="BO129" s="409"/>
      <c r="BP129" s="409"/>
      <c r="BQ129" s="409"/>
      <c r="BR129" s="409"/>
      <c r="BS129" s="409"/>
      <c r="BT129" s="409"/>
      <c r="BU129" s="409"/>
      <c r="BV129" s="409"/>
      <c r="BW129" s="409"/>
      <c r="BX129" s="409"/>
      <c r="BY129" s="409"/>
      <c r="BZ129" s="409"/>
      <c r="CA129" s="409"/>
      <c r="CB129" s="409"/>
      <c r="CC129" s="409"/>
      <c r="CD129" s="409"/>
      <c r="CE129" s="409"/>
      <c r="CF129" s="409"/>
      <c r="CG129" s="409"/>
      <c r="CH129" s="409"/>
      <c r="CI129" s="409"/>
      <c r="CJ129" s="409"/>
      <c r="CK129" s="409"/>
      <c r="CL129" s="409"/>
      <c r="CM129" s="409"/>
      <c r="CN129" s="409"/>
      <c r="CO129" s="409"/>
      <c r="CP129" s="409"/>
      <c r="CQ129" s="409"/>
      <c r="CR129" s="409"/>
      <c r="CS129" s="409"/>
      <c r="CT129" s="409"/>
      <c r="CU129" s="409"/>
      <c r="CV129" s="409"/>
      <c r="CW129" s="409"/>
      <c r="CX129" s="409"/>
      <c r="CY129" s="409"/>
      <c r="CZ129" s="409"/>
      <c r="DA129" s="409"/>
      <c r="DB129" s="409"/>
      <c r="DC129" s="409"/>
      <c r="DD129" s="409"/>
      <c r="DE129" s="409"/>
      <c r="DF129" s="409"/>
      <c r="DG129" s="409"/>
      <c r="DH129" s="409"/>
      <c r="DI129" s="409"/>
      <c r="DJ129" s="409"/>
      <c r="DK129" s="409"/>
      <c r="DL129" s="409"/>
      <c r="DM129" s="409"/>
      <c r="DN129" s="409"/>
      <c r="DO129" s="409"/>
      <c r="DP129" s="409"/>
      <c r="DQ129" s="409"/>
      <c r="DR129" s="409"/>
      <c r="DS129" s="409"/>
      <c r="DT129" s="409"/>
      <c r="DU129" s="409"/>
      <c r="DV129" s="409"/>
      <c r="DW129" s="409"/>
      <c r="DX129" s="409"/>
      <c r="DY129" s="409"/>
      <c r="DZ129" s="409"/>
      <c r="EA129" s="409"/>
      <c r="EB129" s="409"/>
      <c r="EC129" s="409"/>
      <c r="ED129" s="409"/>
      <c r="EE129" s="409"/>
      <c r="EF129" s="409"/>
      <c r="EG129" s="409"/>
      <c r="EH129" s="409"/>
      <c r="EI129" s="409"/>
      <c r="EJ129" s="409"/>
      <c r="EK129" s="409"/>
      <c r="EL129" s="409"/>
      <c r="EM129" s="409"/>
      <c r="EN129" s="409"/>
      <c r="EO129" s="409"/>
      <c r="EP129" s="409"/>
      <c r="EQ129" s="409"/>
      <c r="ER129" s="409"/>
      <c r="ES129" s="409"/>
      <c r="ET129" s="409"/>
      <c r="EU129" s="409"/>
      <c r="EV129" s="409"/>
      <c r="EW129" s="409"/>
      <c r="EX129" s="409"/>
      <c r="EY129" s="409"/>
      <c r="EZ129" s="409"/>
      <c r="FA129" s="409"/>
      <c r="FB129" s="409"/>
      <c r="FC129" s="409"/>
      <c r="FD129" s="409"/>
      <c r="FE129" s="409"/>
      <c r="FF129" s="409"/>
      <c r="FG129" s="409"/>
      <c r="FH129" s="409"/>
      <c r="FI129" s="409"/>
      <c r="FJ129" s="409"/>
      <c r="FK129" s="409"/>
      <c r="FL129" s="409"/>
      <c r="FM129" s="409"/>
      <c r="FN129" s="409"/>
      <c r="FO129" s="409"/>
      <c r="FP129" s="409"/>
      <c r="FQ129" s="409"/>
      <c r="FR129" s="409"/>
      <c r="FS129" s="409"/>
      <c r="FT129" s="409"/>
      <c r="FU129" s="409"/>
      <c r="FV129" s="409"/>
      <c r="FW129" s="409"/>
      <c r="FX129" s="409"/>
      <c r="FY129" s="409"/>
      <c r="FZ129" s="409"/>
      <c r="GA129" s="409"/>
      <c r="GB129" s="409"/>
      <c r="GC129" s="409"/>
      <c r="GD129" s="409"/>
      <c r="GE129" s="409"/>
      <c r="GF129" s="409"/>
      <c r="GG129" s="409"/>
      <c r="GH129" s="410"/>
      <c r="GI129" s="1"/>
    </row>
    <row r="130" spans="1:191" hidden="1" outlineLevel="1" x14ac:dyDescent="0.75">
      <c r="A130" s="1"/>
      <c r="B130" s="1"/>
      <c r="C130" s="262" t="str">
        <f>IF($E130="custom",MonthlyCF!C130,"")</f>
        <v/>
      </c>
      <c r="D130" s="19" t="str">
        <f>IF($E130="custom",MonthlyCF!D130,"")</f>
        <v/>
      </c>
      <c r="E130" s="411" t="str">
        <f>MonthlyCF!K130</f>
        <v>Bell Curve</v>
      </c>
      <c r="F130" s="412">
        <f t="shared" ref="F130:G157" si="30">IFERROR(INDEX($J$8:$GH$8,MATCH(G312,$J$6:$GH$6,0)),"")</f>
        <v>46053</v>
      </c>
      <c r="G130" s="412">
        <f t="shared" si="30"/>
        <v>46053</v>
      </c>
      <c r="H130" s="95">
        <f t="shared" ref="H130:H157" si="31">SUM(J130:GH130)</f>
        <v>0</v>
      </c>
      <c r="I130" s="95" t="str">
        <f t="shared" ref="I130:I157" si="32">IF(E130="custom",D130-H130,"")</f>
        <v/>
      </c>
      <c r="J130" s="413"/>
      <c r="K130" s="413"/>
      <c r="L130" s="413"/>
      <c r="M130" s="413"/>
      <c r="N130" s="413"/>
      <c r="O130" s="413"/>
      <c r="P130" s="413"/>
      <c r="Q130" s="413"/>
      <c r="R130" s="413"/>
      <c r="S130" s="413"/>
      <c r="T130" s="413"/>
      <c r="U130" s="413"/>
      <c r="V130" s="413"/>
      <c r="W130" s="413"/>
      <c r="X130" s="413"/>
      <c r="Y130" s="413"/>
      <c r="Z130" s="413"/>
      <c r="AA130" s="413"/>
      <c r="AB130" s="413"/>
      <c r="AC130" s="413"/>
      <c r="AD130" s="413"/>
      <c r="AE130" s="413"/>
      <c r="AF130" s="413"/>
      <c r="AG130" s="413"/>
      <c r="AH130" s="413"/>
      <c r="AI130" s="413"/>
      <c r="AJ130" s="413"/>
      <c r="AK130" s="413"/>
      <c r="AL130" s="413"/>
      <c r="AM130" s="413"/>
      <c r="AN130" s="413"/>
      <c r="AO130" s="413"/>
      <c r="AP130" s="413"/>
      <c r="AQ130" s="413"/>
      <c r="AR130" s="413"/>
      <c r="AS130" s="413"/>
      <c r="AT130" s="413"/>
      <c r="AU130" s="413"/>
      <c r="AV130" s="413"/>
      <c r="AW130" s="413"/>
      <c r="AX130" s="413"/>
      <c r="AY130" s="413"/>
      <c r="AZ130" s="413"/>
      <c r="BA130" s="413"/>
      <c r="BB130" s="413"/>
      <c r="BC130" s="413"/>
      <c r="BD130" s="413"/>
      <c r="BE130" s="413"/>
      <c r="BF130" s="413"/>
      <c r="BG130" s="413"/>
      <c r="BH130" s="413"/>
      <c r="BI130" s="413"/>
      <c r="BJ130" s="413"/>
      <c r="BK130" s="413"/>
      <c r="BL130" s="413"/>
      <c r="BM130" s="413"/>
      <c r="BN130" s="413"/>
      <c r="BO130" s="413"/>
      <c r="BP130" s="413"/>
      <c r="BQ130" s="413"/>
      <c r="BR130" s="413"/>
      <c r="BS130" s="413"/>
      <c r="BT130" s="413"/>
      <c r="BU130" s="413"/>
      <c r="BV130" s="413"/>
      <c r="BW130" s="413"/>
      <c r="BX130" s="413"/>
      <c r="BY130" s="413"/>
      <c r="BZ130" s="413"/>
      <c r="CA130" s="413"/>
      <c r="CB130" s="413"/>
      <c r="CC130" s="413"/>
      <c r="CD130" s="413"/>
      <c r="CE130" s="413"/>
      <c r="CF130" s="413"/>
      <c r="CG130" s="413"/>
      <c r="CH130" s="413"/>
      <c r="CI130" s="413"/>
      <c r="CJ130" s="413"/>
      <c r="CK130" s="413"/>
      <c r="CL130" s="413"/>
      <c r="CM130" s="413"/>
      <c r="CN130" s="413"/>
      <c r="CO130" s="413"/>
      <c r="CP130" s="413"/>
      <c r="CQ130" s="413"/>
      <c r="CR130" s="413"/>
      <c r="CS130" s="413"/>
      <c r="CT130" s="413"/>
      <c r="CU130" s="413"/>
      <c r="CV130" s="413"/>
      <c r="CW130" s="413"/>
      <c r="CX130" s="413"/>
      <c r="CY130" s="413"/>
      <c r="CZ130" s="413"/>
      <c r="DA130" s="413"/>
      <c r="DB130" s="413"/>
      <c r="DC130" s="413"/>
      <c r="DD130" s="413"/>
      <c r="DE130" s="413"/>
      <c r="DF130" s="413"/>
      <c r="DG130" s="413"/>
      <c r="DH130" s="413"/>
      <c r="DI130" s="413"/>
      <c r="DJ130" s="413"/>
      <c r="DK130" s="413"/>
      <c r="DL130" s="413"/>
      <c r="DM130" s="413"/>
      <c r="DN130" s="413"/>
      <c r="DO130" s="413"/>
      <c r="DP130" s="413"/>
      <c r="DQ130" s="413"/>
      <c r="DR130" s="413"/>
      <c r="DS130" s="413"/>
      <c r="DT130" s="413"/>
      <c r="DU130" s="413"/>
      <c r="DV130" s="413"/>
      <c r="DW130" s="413"/>
      <c r="DX130" s="413"/>
      <c r="DY130" s="413"/>
      <c r="DZ130" s="413"/>
      <c r="EA130" s="413"/>
      <c r="EB130" s="413"/>
      <c r="EC130" s="413"/>
      <c r="ED130" s="413"/>
      <c r="EE130" s="413"/>
      <c r="EF130" s="413"/>
      <c r="EG130" s="413"/>
      <c r="EH130" s="413"/>
      <c r="EI130" s="413"/>
      <c r="EJ130" s="413"/>
      <c r="EK130" s="413"/>
      <c r="EL130" s="413"/>
      <c r="EM130" s="413"/>
      <c r="EN130" s="413"/>
      <c r="EO130" s="413"/>
      <c r="EP130" s="413"/>
      <c r="EQ130" s="413"/>
      <c r="ER130" s="413"/>
      <c r="ES130" s="413"/>
      <c r="ET130" s="413"/>
      <c r="EU130" s="413"/>
      <c r="EV130" s="413"/>
      <c r="EW130" s="413"/>
      <c r="EX130" s="413"/>
      <c r="EY130" s="413"/>
      <c r="EZ130" s="413"/>
      <c r="FA130" s="413"/>
      <c r="FB130" s="413"/>
      <c r="FC130" s="413"/>
      <c r="FD130" s="413"/>
      <c r="FE130" s="413"/>
      <c r="FF130" s="413"/>
      <c r="FG130" s="413"/>
      <c r="FH130" s="413"/>
      <c r="FI130" s="413"/>
      <c r="FJ130" s="413"/>
      <c r="FK130" s="413"/>
      <c r="FL130" s="413"/>
      <c r="FM130" s="413"/>
      <c r="FN130" s="413"/>
      <c r="FO130" s="413"/>
      <c r="FP130" s="413"/>
      <c r="FQ130" s="413"/>
      <c r="FR130" s="413"/>
      <c r="FS130" s="413"/>
      <c r="FT130" s="413"/>
      <c r="FU130" s="413"/>
      <c r="FV130" s="413"/>
      <c r="FW130" s="413"/>
      <c r="FX130" s="413"/>
      <c r="FY130" s="413"/>
      <c r="FZ130" s="413"/>
      <c r="GA130" s="413"/>
      <c r="GB130" s="413"/>
      <c r="GC130" s="413"/>
      <c r="GD130" s="413"/>
      <c r="GE130" s="413"/>
      <c r="GF130" s="413"/>
      <c r="GG130" s="413"/>
      <c r="GH130" s="414"/>
      <c r="GI130" s="1"/>
    </row>
    <row r="131" spans="1:191" hidden="1" outlineLevel="1" x14ac:dyDescent="0.75">
      <c r="A131" s="1"/>
      <c r="B131" s="1"/>
      <c r="C131" s="262" t="str">
        <f>IF($E131="custom",MonthlyCF!C131,"")</f>
        <v/>
      </c>
      <c r="D131" s="19" t="str">
        <f>IF($E131="custom",MonthlyCF!D131,"")</f>
        <v/>
      </c>
      <c r="E131" s="411" t="str">
        <f>MonthlyCF!K131</f>
        <v>Bell Curve</v>
      </c>
      <c r="F131" s="412">
        <f t="shared" si="30"/>
        <v>46053</v>
      </c>
      <c r="G131" s="412">
        <f t="shared" si="30"/>
        <v>46053</v>
      </c>
      <c r="H131" s="95">
        <f t="shared" si="31"/>
        <v>0</v>
      </c>
      <c r="I131" s="95" t="str">
        <f t="shared" si="32"/>
        <v/>
      </c>
      <c r="J131" s="413"/>
      <c r="K131" s="413"/>
      <c r="L131" s="413"/>
      <c r="M131" s="413"/>
      <c r="N131" s="413"/>
      <c r="O131" s="413"/>
      <c r="P131" s="413"/>
      <c r="Q131" s="413"/>
      <c r="R131" s="413"/>
      <c r="S131" s="413"/>
      <c r="T131" s="413"/>
      <c r="U131" s="413"/>
      <c r="V131" s="413"/>
      <c r="W131" s="413"/>
      <c r="X131" s="413"/>
      <c r="Y131" s="413"/>
      <c r="Z131" s="413"/>
      <c r="AA131" s="413"/>
      <c r="AB131" s="413"/>
      <c r="AC131" s="413"/>
      <c r="AD131" s="413"/>
      <c r="AE131" s="413"/>
      <c r="AF131" s="413"/>
      <c r="AG131" s="413"/>
      <c r="AH131" s="413"/>
      <c r="AI131" s="413"/>
      <c r="AJ131" s="413"/>
      <c r="AK131" s="413"/>
      <c r="AL131" s="413"/>
      <c r="AM131" s="413"/>
      <c r="AN131" s="413"/>
      <c r="AO131" s="413"/>
      <c r="AP131" s="413"/>
      <c r="AQ131" s="413"/>
      <c r="AR131" s="413"/>
      <c r="AS131" s="413"/>
      <c r="AT131" s="413"/>
      <c r="AU131" s="413"/>
      <c r="AV131" s="413"/>
      <c r="AW131" s="413"/>
      <c r="AX131" s="413"/>
      <c r="AY131" s="413"/>
      <c r="AZ131" s="413"/>
      <c r="BA131" s="413"/>
      <c r="BB131" s="413"/>
      <c r="BC131" s="413"/>
      <c r="BD131" s="413"/>
      <c r="BE131" s="413"/>
      <c r="BF131" s="413"/>
      <c r="BG131" s="413"/>
      <c r="BH131" s="413"/>
      <c r="BI131" s="413"/>
      <c r="BJ131" s="413"/>
      <c r="BK131" s="413"/>
      <c r="BL131" s="413"/>
      <c r="BM131" s="413"/>
      <c r="BN131" s="413"/>
      <c r="BO131" s="413"/>
      <c r="BP131" s="413"/>
      <c r="BQ131" s="413"/>
      <c r="BR131" s="413"/>
      <c r="BS131" s="413"/>
      <c r="BT131" s="413"/>
      <c r="BU131" s="413"/>
      <c r="BV131" s="413"/>
      <c r="BW131" s="413"/>
      <c r="BX131" s="413"/>
      <c r="BY131" s="413"/>
      <c r="BZ131" s="413"/>
      <c r="CA131" s="413"/>
      <c r="CB131" s="413"/>
      <c r="CC131" s="413"/>
      <c r="CD131" s="413"/>
      <c r="CE131" s="413"/>
      <c r="CF131" s="413"/>
      <c r="CG131" s="413"/>
      <c r="CH131" s="413"/>
      <c r="CI131" s="413"/>
      <c r="CJ131" s="413"/>
      <c r="CK131" s="413"/>
      <c r="CL131" s="413"/>
      <c r="CM131" s="413"/>
      <c r="CN131" s="413"/>
      <c r="CO131" s="413"/>
      <c r="CP131" s="413"/>
      <c r="CQ131" s="413"/>
      <c r="CR131" s="413"/>
      <c r="CS131" s="413"/>
      <c r="CT131" s="413"/>
      <c r="CU131" s="413"/>
      <c r="CV131" s="413"/>
      <c r="CW131" s="413"/>
      <c r="CX131" s="413"/>
      <c r="CY131" s="413"/>
      <c r="CZ131" s="413"/>
      <c r="DA131" s="413"/>
      <c r="DB131" s="413"/>
      <c r="DC131" s="413"/>
      <c r="DD131" s="413"/>
      <c r="DE131" s="413"/>
      <c r="DF131" s="413"/>
      <c r="DG131" s="413"/>
      <c r="DH131" s="413"/>
      <c r="DI131" s="413"/>
      <c r="DJ131" s="413"/>
      <c r="DK131" s="413"/>
      <c r="DL131" s="413"/>
      <c r="DM131" s="413"/>
      <c r="DN131" s="413"/>
      <c r="DO131" s="413"/>
      <c r="DP131" s="413"/>
      <c r="DQ131" s="413"/>
      <c r="DR131" s="413"/>
      <c r="DS131" s="413"/>
      <c r="DT131" s="413"/>
      <c r="DU131" s="413"/>
      <c r="DV131" s="413"/>
      <c r="DW131" s="413"/>
      <c r="DX131" s="413"/>
      <c r="DY131" s="413"/>
      <c r="DZ131" s="413"/>
      <c r="EA131" s="413"/>
      <c r="EB131" s="413"/>
      <c r="EC131" s="413"/>
      <c r="ED131" s="413"/>
      <c r="EE131" s="413"/>
      <c r="EF131" s="413"/>
      <c r="EG131" s="413"/>
      <c r="EH131" s="413"/>
      <c r="EI131" s="413"/>
      <c r="EJ131" s="413"/>
      <c r="EK131" s="413"/>
      <c r="EL131" s="413"/>
      <c r="EM131" s="413"/>
      <c r="EN131" s="413"/>
      <c r="EO131" s="413"/>
      <c r="EP131" s="413"/>
      <c r="EQ131" s="413"/>
      <c r="ER131" s="413"/>
      <c r="ES131" s="413"/>
      <c r="ET131" s="413"/>
      <c r="EU131" s="413"/>
      <c r="EV131" s="413"/>
      <c r="EW131" s="413"/>
      <c r="EX131" s="413"/>
      <c r="EY131" s="413"/>
      <c r="EZ131" s="413"/>
      <c r="FA131" s="413"/>
      <c r="FB131" s="413"/>
      <c r="FC131" s="413"/>
      <c r="FD131" s="413"/>
      <c r="FE131" s="413"/>
      <c r="FF131" s="413"/>
      <c r="FG131" s="413"/>
      <c r="FH131" s="413"/>
      <c r="FI131" s="413"/>
      <c r="FJ131" s="413"/>
      <c r="FK131" s="413"/>
      <c r="FL131" s="413"/>
      <c r="FM131" s="413"/>
      <c r="FN131" s="413"/>
      <c r="FO131" s="413"/>
      <c r="FP131" s="413"/>
      <c r="FQ131" s="413"/>
      <c r="FR131" s="413"/>
      <c r="FS131" s="413"/>
      <c r="FT131" s="413"/>
      <c r="FU131" s="413"/>
      <c r="FV131" s="413"/>
      <c r="FW131" s="413"/>
      <c r="FX131" s="413"/>
      <c r="FY131" s="413"/>
      <c r="FZ131" s="413"/>
      <c r="GA131" s="413"/>
      <c r="GB131" s="413"/>
      <c r="GC131" s="413"/>
      <c r="GD131" s="413"/>
      <c r="GE131" s="413"/>
      <c r="GF131" s="413"/>
      <c r="GG131" s="413"/>
      <c r="GH131" s="414"/>
      <c r="GI131" s="1"/>
    </row>
    <row r="132" spans="1:191" hidden="1" outlineLevel="1" x14ac:dyDescent="0.75">
      <c r="A132" s="1"/>
      <c r="B132" s="1"/>
      <c r="C132" s="262" t="str">
        <f>IF($E132="custom",MonthlyCF!C132,"")</f>
        <v/>
      </c>
      <c r="D132" s="19" t="str">
        <f>IF($E132="custom",MonthlyCF!D132,"")</f>
        <v/>
      </c>
      <c r="E132" s="411" t="str">
        <f>MonthlyCF!K132</f>
        <v>Bell Curve</v>
      </c>
      <c r="F132" s="412">
        <f t="shared" si="30"/>
        <v>46053</v>
      </c>
      <c r="G132" s="412">
        <f t="shared" si="30"/>
        <v>46053</v>
      </c>
      <c r="H132" s="95">
        <f t="shared" si="31"/>
        <v>0</v>
      </c>
      <c r="I132" s="95" t="str">
        <f t="shared" si="32"/>
        <v/>
      </c>
      <c r="J132" s="413"/>
      <c r="K132" s="413"/>
      <c r="L132" s="413"/>
      <c r="M132" s="413"/>
      <c r="N132" s="413"/>
      <c r="O132" s="413"/>
      <c r="P132" s="413"/>
      <c r="Q132" s="413"/>
      <c r="R132" s="413"/>
      <c r="S132" s="413"/>
      <c r="T132" s="413"/>
      <c r="U132" s="413"/>
      <c r="V132" s="413"/>
      <c r="W132" s="413"/>
      <c r="X132" s="413"/>
      <c r="Y132" s="413"/>
      <c r="Z132" s="413"/>
      <c r="AA132" s="413"/>
      <c r="AB132" s="413"/>
      <c r="AC132" s="413"/>
      <c r="AD132" s="413"/>
      <c r="AE132" s="413"/>
      <c r="AF132" s="413"/>
      <c r="AG132" s="413"/>
      <c r="AH132" s="413"/>
      <c r="AI132" s="413"/>
      <c r="AJ132" s="413"/>
      <c r="AK132" s="413"/>
      <c r="AL132" s="413"/>
      <c r="AM132" s="413"/>
      <c r="AN132" s="413"/>
      <c r="AO132" s="413"/>
      <c r="AP132" s="413"/>
      <c r="AQ132" s="413"/>
      <c r="AR132" s="413"/>
      <c r="AS132" s="413"/>
      <c r="AT132" s="413"/>
      <c r="AU132" s="413"/>
      <c r="AV132" s="413"/>
      <c r="AW132" s="413"/>
      <c r="AX132" s="413"/>
      <c r="AY132" s="413"/>
      <c r="AZ132" s="413"/>
      <c r="BA132" s="413"/>
      <c r="BB132" s="413"/>
      <c r="BC132" s="413"/>
      <c r="BD132" s="413"/>
      <c r="BE132" s="413"/>
      <c r="BF132" s="413"/>
      <c r="BG132" s="413"/>
      <c r="BH132" s="413"/>
      <c r="BI132" s="413"/>
      <c r="BJ132" s="413"/>
      <c r="BK132" s="413"/>
      <c r="BL132" s="413"/>
      <c r="BM132" s="413"/>
      <c r="BN132" s="413"/>
      <c r="BO132" s="413"/>
      <c r="BP132" s="413"/>
      <c r="BQ132" s="413"/>
      <c r="BR132" s="413"/>
      <c r="BS132" s="413"/>
      <c r="BT132" s="413"/>
      <c r="BU132" s="413"/>
      <c r="BV132" s="413"/>
      <c r="BW132" s="413"/>
      <c r="BX132" s="413"/>
      <c r="BY132" s="413"/>
      <c r="BZ132" s="413"/>
      <c r="CA132" s="413"/>
      <c r="CB132" s="413"/>
      <c r="CC132" s="413"/>
      <c r="CD132" s="413"/>
      <c r="CE132" s="413"/>
      <c r="CF132" s="413"/>
      <c r="CG132" s="413"/>
      <c r="CH132" s="413"/>
      <c r="CI132" s="413"/>
      <c r="CJ132" s="413"/>
      <c r="CK132" s="413"/>
      <c r="CL132" s="413"/>
      <c r="CM132" s="413"/>
      <c r="CN132" s="413"/>
      <c r="CO132" s="413"/>
      <c r="CP132" s="413"/>
      <c r="CQ132" s="413"/>
      <c r="CR132" s="413"/>
      <c r="CS132" s="413"/>
      <c r="CT132" s="413"/>
      <c r="CU132" s="413"/>
      <c r="CV132" s="413"/>
      <c r="CW132" s="413"/>
      <c r="CX132" s="413"/>
      <c r="CY132" s="413"/>
      <c r="CZ132" s="413"/>
      <c r="DA132" s="413"/>
      <c r="DB132" s="413"/>
      <c r="DC132" s="413"/>
      <c r="DD132" s="413"/>
      <c r="DE132" s="413"/>
      <c r="DF132" s="413"/>
      <c r="DG132" s="413"/>
      <c r="DH132" s="413"/>
      <c r="DI132" s="413"/>
      <c r="DJ132" s="413"/>
      <c r="DK132" s="413"/>
      <c r="DL132" s="413"/>
      <c r="DM132" s="413"/>
      <c r="DN132" s="413"/>
      <c r="DO132" s="413"/>
      <c r="DP132" s="413"/>
      <c r="DQ132" s="413"/>
      <c r="DR132" s="413"/>
      <c r="DS132" s="413"/>
      <c r="DT132" s="413"/>
      <c r="DU132" s="413"/>
      <c r="DV132" s="413"/>
      <c r="DW132" s="413"/>
      <c r="DX132" s="413"/>
      <c r="DY132" s="413"/>
      <c r="DZ132" s="413"/>
      <c r="EA132" s="413"/>
      <c r="EB132" s="413"/>
      <c r="EC132" s="413"/>
      <c r="ED132" s="413"/>
      <c r="EE132" s="413"/>
      <c r="EF132" s="413"/>
      <c r="EG132" s="413"/>
      <c r="EH132" s="413"/>
      <c r="EI132" s="413"/>
      <c r="EJ132" s="413"/>
      <c r="EK132" s="413"/>
      <c r="EL132" s="413"/>
      <c r="EM132" s="413"/>
      <c r="EN132" s="413"/>
      <c r="EO132" s="413"/>
      <c r="EP132" s="413"/>
      <c r="EQ132" s="413"/>
      <c r="ER132" s="413"/>
      <c r="ES132" s="413"/>
      <c r="ET132" s="413"/>
      <c r="EU132" s="413"/>
      <c r="EV132" s="413"/>
      <c r="EW132" s="413"/>
      <c r="EX132" s="413"/>
      <c r="EY132" s="413"/>
      <c r="EZ132" s="413"/>
      <c r="FA132" s="413"/>
      <c r="FB132" s="413"/>
      <c r="FC132" s="413"/>
      <c r="FD132" s="413"/>
      <c r="FE132" s="413"/>
      <c r="FF132" s="413"/>
      <c r="FG132" s="413"/>
      <c r="FH132" s="413"/>
      <c r="FI132" s="413"/>
      <c r="FJ132" s="413"/>
      <c r="FK132" s="413"/>
      <c r="FL132" s="413"/>
      <c r="FM132" s="413"/>
      <c r="FN132" s="413"/>
      <c r="FO132" s="413"/>
      <c r="FP132" s="413"/>
      <c r="FQ132" s="413"/>
      <c r="FR132" s="413"/>
      <c r="FS132" s="413"/>
      <c r="FT132" s="413"/>
      <c r="FU132" s="413"/>
      <c r="FV132" s="413"/>
      <c r="FW132" s="413"/>
      <c r="FX132" s="413"/>
      <c r="FY132" s="413"/>
      <c r="FZ132" s="413"/>
      <c r="GA132" s="413"/>
      <c r="GB132" s="413"/>
      <c r="GC132" s="413"/>
      <c r="GD132" s="413"/>
      <c r="GE132" s="413"/>
      <c r="GF132" s="413"/>
      <c r="GG132" s="413"/>
      <c r="GH132" s="414"/>
      <c r="GI132" s="1"/>
    </row>
    <row r="133" spans="1:191" hidden="1" outlineLevel="1" x14ac:dyDescent="0.75">
      <c r="A133" s="1"/>
      <c r="B133" s="1"/>
      <c r="C133" s="262" t="str">
        <f>IF($E133="custom",MonthlyCF!C133,"")</f>
        <v/>
      </c>
      <c r="D133" s="19" t="str">
        <f>IF($E133="custom",MonthlyCF!D133,"")</f>
        <v/>
      </c>
      <c r="E133" s="411" t="str">
        <f>MonthlyCF!K133</f>
        <v>Bell Curve</v>
      </c>
      <c r="F133" s="412">
        <f t="shared" si="30"/>
        <v>46053</v>
      </c>
      <c r="G133" s="412">
        <f t="shared" si="30"/>
        <v>46053</v>
      </c>
      <c r="H133" s="95">
        <f t="shared" si="31"/>
        <v>0</v>
      </c>
      <c r="I133" s="95" t="str">
        <f t="shared" si="32"/>
        <v/>
      </c>
      <c r="J133" s="413"/>
      <c r="K133" s="413"/>
      <c r="L133" s="413"/>
      <c r="M133" s="413"/>
      <c r="N133" s="413"/>
      <c r="O133" s="413"/>
      <c r="P133" s="413"/>
      <c r="Q133" s="413"/>
      <c r="R133" s="413"/>
      <c r="S133" s="413"/>
      <c r="T133" s="413"/>
      <c r="U133" s="413"/>
      <c r="V133" s="413"/>
      <c r="W133" s="413"/>
      <c r="X133" s="413"/>
      <c r="Y133" s="413"/>
      <c r="Z133" s="413"/>
      <c r="AA133" s="413"/>
      <c r="AB133" s="413"/>
      <c r="AC133" s="413"/>
      <c r="AD133" s="413"/>
      <c r="AE133" s="413"/>
      <c r="AF133" s="413"/>
      <c r="AG133" s="413"/>
      <c r="AH133" s="413"/>
      <c r="AI133" s="413"/>
      <c r="AJ133" s="413"/>
      <c r="AK133" s="413"/>
      <c r="AL133" s="413"/>
      <c r="AM133" s="413"/>
      <c r="AN133" s="413"/>
      <c r="AO133" s="413"/>
      <c r="AP133" s="413"/>
      <c r="AQ133" s="413"/>
      <c r="AR133" s="413"/>
      <c r="AS133" s="413"/>
      <c r="AT133" s="413"/>
      <c r="AU133" s="413"/>
      <c r="AV133" s="413"/>
      <c r="AW133" s="413"/>
      <c r="AX133" s="413"/>
      <c r="AY133" s="413"/>
      <c r="AZ133" s="413"/>
      <c r="BA133" s="413"/>
      <c r="BB133" s="413"/>
      <c r="BC133" s="413"/>
      <c r="BD133" s="413"/>
      <c r="BE133" s="413"/>
      <c r="BF133" s="413"/>
      <c r="BG133" s="413"/>
      <c r="BH133" s="413"/>
      <c r="BI133" s="413"/>
      <c r="BJ133" s="413"/>
      <c r="BK133" s="413"/>
      <c r="BL133" s="413"/>
      <c r="BM133" s="413"/>
      <c r="BN133" s="413"/>
      <c r="BO133" s="413"/>
      <c r="BP133" s="413"/>
      <c r="BQ133" s="413"/>
      <c r="BR133" s="413"/>
      <c r="BS133" s="413"/>
      <c r="BT133" s="413"/>
      <c r="BU133" s="413"/>
      <c r="BV133" s="413"/>
      <c r="BW133" s="413"/>
      <c r="BX133" s="413"/>
      <c r="BY133" s="413"/>
      <c r="BZ133" s="413"/>
      <c r="CA133" s="413"/>
      <c r="CB133" s="413"/>
      <c r="CC133" s="413"/>
      <c r="CD133" s="413"/>
      <c r="CE133" s="413"/>
      <c r="CF133" s="413"/>
      <c r="CG133" s="413"/>
      <c r="CH133" s="413"/>
      <c r="CI133" s="413"/>
      <c r="CJ133" s="413"/>
      <c r="CK133" s="413"/>
      <c r="CL133" s="413"/>
      <c r="CM133" s="413"/>
      <c r="CN133" s="413"/>
      <c r="CO133" s="413"/>
      <c r="CP133" s="413"/>
      <c r="CQ133" s="413"/>
      <c r="CR133" s="413"/>
      <c r="CS133" s="413"/>
      <c r="CT133" s="413"/>
      <c r="CU133" s="413"/>
      <c r="CV133" s="413"/>
      <c r="CW133" s="413"/>
      <c r="CX133" s="413"/>
      <c r="CY133" s="413"/>
      <c r="CZ133" s="413"/>
      <c r="DA133" s="413"/>
      <c r="DB133" s="413"/>
      <c r="DC133" s="413"/>
      <c r="DD133" s="413"/>
      <c r="DE133" s="413"/>
      <c r="DF133" s="413"/>
      <c r="DG133" s="413"/>
      <c r="DH133" s="413"/>
      <c r="DI133" s="413"/>
      <c r="DJ133" s="413"/>
      <c r="DK133" s="413"/>
      <c r="DL133" s="413"/>
      <c r="DM133" s="413"/>
      <c r="DN133" s="413"/>
      <c r="DO133" s="413"/>
      <c r="DP133" s="413"/>
      <c r="DQ133" s="413"/>
      <c r="DR133" s="413"/>
      <c r="DS133" s="413"/>
      <c r="DT133" s="413"/>
      <c r="DU133" s="413"/>
      <c r="DV133" s="413"/>
      <c r="DW133" s="413"/>
      <c r="DX133" s="413"/>
      <c r="DY133" s="413"/>
      <c r="DZ133" s="413"/>
      <c r="EA133" s="413"/>
      <c r="EB133" s="413"/>
      <c r="EC133" s="413"/>
      <c r="ED133" s="413"/>
      <c r="EE133" s="413"/>
      <c r="EF133" s="413"/>
      <c r="EG133" s="413"/>
      <c r="EH133" s="413"/>
      <c r="EI133" s="413"/>
      <c r="EJ133" s="413"/>
      <c r="EK133" s="413"/>
      <c r="EL133" s="413"/>
      <c r="EM133" s="413"/>
      <c r="EN133" s="413"/>
      <c r="EO133" s="413"/>
      <c r="EP133" s="413"/>
      <c r="EQ133" s="413"/>
      <c r="ER133" s="413"/>
      <c r="ES133" s="413"/>
      <c r="ET133" s="413"/>
      <c r="EU133" s="413"/>
      <c r="EV133" s="413"/>
      <c r="EW133" s="413"/>
      <c r="EX133" s="413"/>
      <c r="EY133" s="413"/>
      <c r="EZ133" s="413"/>
      <c r="FA133" s="413"/>
      <c r="FB133" s="413"/>
      <c r="FC133" s="413"/>
      <c r="FD133" s="413"/>
      <c r="FE133" s="413"/>
      <c r="FF133" s="413"/>
      <c r="FG133" s="413"/>
      <c r="FH133" s="413"/>
      <c r="FI133" s="413"/>
      <c r="FJ133" s="413"/>
      <c r="FK133" s="413"/>
      <c r="FL133" s="413"/>
      <c r="FM133" s="413"/>
      <c r="FN133" s="413"/>
      <c r="FO133" s="413"/>
      <c r="FP133" s="413"/>
      <c r="FQ133" s="413"/>
      <c r="FR133" s="413"/>
      <c r="FS133" s="413"/>
      <c r="FT133" s="413"/>
      <c r="FU133" s="413"/>
      <c r="FV133" s="413"/>
      <c r="FW133" s="413"/>
      <c r="FX133" s="413"/>
      <c r="FY133" s="413"/>
      <c r="FZ133" s="413"/>
      <c r="GA133" s="413"/>
      <c r="GB133" s="413"/>
      <c r="GC133" s="413"/>
      <c r="GD133" s="413"/>
      <c r="GE133" s="413"/>
      <c r="GF133" s="413"/>
      <c r="GG133" s="413"/>
      <c r="GH133" s="414"/>
      <c r="GI133" s="1"/>
    </row>
    <row r="134" spans="1:191" hidden="1" outlineLevel="1" x14ac:dyDescent="0.75">
      <c r="A134" s="1"/>
      <c r="B134" s="1"/>
      <c r="C134" s="262" t="str">
        <f>IF($E134="custom",MonthlyCF!C134,"")</f>
        <v/>
      </c>
      <c r="D134" s="19" t="str">
        <f>IF($E134="custom",MonthlyCF!D134,"")</f>
        <v/>
      </c>
      <c r="E134" s="411" t="str">
        <f>MonthlyCF!K134</f>
        <v>Bell Curve</v>
      </c>
      <c r="F134" s="412">
        <f t="shared" si="30"/>
        <v>46053</v>
      </c>
      <c r="G134" s="412">
        <f t="shared" si="30"/>
        <v>46053</v>
      </c>
      <c r="H134" s="95">
        <f t="shared" si="31"/>
        <v>0</v>
      </c>
      <c r="I134" s="95" t="str">
        <f t="shared" si="32"/>
        <v/>
      </c>
      <c r="J134" s="413"/>
      <c r="K134" s="413"/>
      <c r="L134" s="413"/>
      <c r="M134" s="413"/>
      <c r="N134" s="413"/>
      <c r="O134" s="413"/>
      <c r="P134" s="413"/>
      <c r="Q134" s="413"/>
      <c r="R134" s="413"/>
      <c r="S134" s="413"/>
      <c r="T134" s="413"/>
      <c r="U134" s="413"/>
      <c r="V134" s="413"/>
      <c r="W134" s="413"/>
      <c r="X134" s="413"/>
      <c r="Y134" s="413"/>
      <c r="Z134" s="413"/>
      <c r="AA134" s="413"/>
      <c r="AB134" s="413"/>
      <c r="AC134" s="413"/>
      <c r="AD134" s="413"/>
      <c r="AE134" s="413"/>
      <c r="AF134" s="413"/>
      <c r="AG134" s="413"/>
      <c r="AH134" s="413"/>
      <c r="AI134" s="413"/>
      <c r="AJ134" s="413"/>
      <c r="AK134" s="413"/>
      <c r="AL134" s="413"/>
      <c r="AM134" s="413"/>
      <c r="AN134" s="413"/>
      <c r="AO134" s="413"/>
      <c r="AP134" s="413"/>
      <c r="AQ134" s="413"/>
      <c r="AR134" s="413"/>
      <c r="AS134" s="413"/>
      <c r="AT134" s="413"/>
      <c r="AU134" s="413"/>
      <c r="AV134" s="413"/>
      <c r="AW134" s="413"/>
      <c r="AX134" s="413"/>
      <c r="AY134" s="413"/>
      <c r="AZ134" s="413"/>
      <c r="BA134" s="413"/>
      <c r="BB134" s="413"/>
      <c r="BC134" s="413"/>
      <c r="BD134" s="413"/>
      <c r="BE134" s="413"/>
      <c r="BF134" s="413"/>
      <c r="BG134" s="413"/>
      <c r="BH134" s="413"/>
      <c r="BI134" s="413"/>
      <c r="BJ134" s="413"/>
      <c r="BK134" s="413"/>
      <c r="BL134" s="413"/>
      <c r="BM134" s="413"/>
      <c r="BN134" s="413"/>
      <c r="BO134" s="413"/>
      <c r="BP134" s="413"/>
      <c r="BQ134" s="413"/>
      <c r="BR134" s="413"/>
      <c r="BS134" s="413"/>
      <c r="BT134" s="413"/>
      <c r="BU134" s="413"/>
      <c r="BV134" s="413"/>
      <c r="BW134" s="413"/>
      <c r="BX134" s="413"/>
      <c r="BY134" s="413"/>
      <c r="BZ134" s="413"/>
      <c r="CA134" s="413"/>
      <c r="CB134" s="413"/>
      <c r="CC134" s="413"/>
      <c r="CD134" s="413"/>
      <c r="CE134" s="413"/>
      <c r="CF134" s="413"/>
      <c r="CG134" s="413"/>
      <c r="CH134" s="413"/>
      <c r="CI134" s="413"/>
      <c r="CJ134" s="413"/>
      <c r="CK134" s="413"/>
      <c r="CL134" s="413"/>
      <c r="CM134" s="413"/>
      <c r="CN134" s="413"/>
      <c r="CO134" s="413"/>
      <c r="CP134" s="413"/>
      <c r="CQ134" s="413"/>
      <c r="CR134" s="413"/>
      <c r="CS134" s="413"/>
      <c r="CT134" s="413"/>
      <c r="CU134" s="413"/>
      <c r="CV134" s="413"/>
      <c r="CW134" s="413"/>
      <c r="CX134" s="413"/>
      <c r="CY134" s="413"/>
      <c r="CZ134" s="413"/>
      <c r="DA134" s="413"/>
      <c r="DB134" s="413"/>
      <c r="DC134" s="413"/>
      <c r="DD134" s="413"/>
      <c r="DE134" s="413"/>
      <c r="DF134" s="413"/>
      <c r="DG134" s="413"/>
      <c r="DH134" s="413"/>
      <c r="DI134" s="413"/>
      <c r="DJ134" s="413"/>
      <c r="DK134" s="413"/>
      <c r="DL134" s="413"/>
      <c r="DM134" s="413"/>
      <c r="DN134" s="413"/>
      <c r="DO134" s="413"/>
      <c r="DP134" s="413"/>
      <c r="DQ134" s="413"/>
      <c r="DR134" s="413"/>
      <c r="DS134" s="413"/>
      <c r="DT134" s="413"/>
      <c r="DU134" s="413"/>
      <c r="DV134" s="413"/>
      <c r="DW134" s="413"/>
      <c r="DX134" s="413"/>
      <c r="DY134" s="413"/>
      <c r="DZ134" s="413"/>
      <c r="EA134" s="413"/>
      <c r="EB134" s="413"/>
      <c r="EC134" s="413"/>
      <c r="ED134" s="413"/>
      <c r="EE134" s="413"/>
      <c r="EF134" s="413"/>
      <c r="EG134" s="413"/>
      <c r="EH134" s="413"/>
      <c r="EI134" s="413"/>
      <c r="EJ134" s="413"/>
      <c r="EK134" s="413"/>
      <c r="EL134" s="413"/>
      <c r="EM134" s="413"/>
      <c r="EN134" s="413"/>
      <c r="EO134" s="413"/>
      <c r="EP134" s="413"/>
      <c r="EQ134" s="413"/>
      <c r="ER134" s="413"/>
      <c r="ES134" s="413"/>
      <c r="ET134" s="413"/>
      <c r="EU134" s="413"/>
      <c r="EV134" s="413"/>
      <c r="EW134" s="413"/>
      <c r="EX134" s="413"/>
      <c r="EY134" s="413"/>
      <c r="EZ134" s="413"/>
      <c r="FA134" s="413"/>
      <c r="FB134" s="413"/>
      <c r="FC134" s="413"/>
      <c r="FD134" s="413"/>
      <c r="FE134" s="413"/>
      <c r="FF134" s="413"/>
      <c r="FG134" s="413"/>
      <c r="FH134" s="413"/>
      <c r="FI134" s="413"/>
      <c r="FJ134" s="413"/>
      <c r="FK134" s="413"/>
      <c r="FL134" s="413"/>
      <c r="FM134" s="413"/>
      <c r="FN134" s="413"/>
      <c r="FO134" s="413"/>
      <c r="FP134" s="413"/>
      <c r="FQ134" s="413"/>
      <c r="FR134" s="413"/>
      <c r="FS134" s="413"/>
      <c r="FT134" s="413"/>
      <c r="FU134" s="413"/>
      <c r="FV134" s="413"/>
      <c r="FW134" s="413"/>
      <c r="FX134" s="413"/>
      <c r="FY134" s="413"/>
      <c r="FZ134" s="413"/>
      <c r="GA134" s="413"/>
      <c r="GB134" s="413"/>
      <c r="GC134" s="413"/>
      <c r="GD134" s="413"/>
      <c r="GE134" s="413"/>
      <c r="GF134" s="413"/>
      <c r="GG134" s="413"/>
      <c r="GH134" s="414"/>
      <c r="GI134" s="1"/>
    </row>
    <row r="135" spans="1:191" hidden="1" outlineLevel="1" x14ac:dyDescent="0.75">
      <c r="A135" s="1"/>
      <c r="B135" s="1"/>
      <c r="C135" s="262" t="str">
        <f>IF($E135="custom",MonthlyCF!C135,"")</f>
        <v/>
      </c>
      <c r="D135" s="19" t="str">
        <f>IF($E135="custom",MonthlyCF!D135,"")</f>
        <v/>
      </c>
      <c r="E135" s="411" t="str">
        <f>MonthlyCF!K135</f>
        <v>Bell Curve</v>
      </c>
      <c r="F135" s="412">
        <f t="shared" si="30"/>
        <v>46053</v>
      </c>
      <c r="G135" s="412">
        <f t="shared" si="30"/>
        <v>46053</v>
      </c>
      <c r="H135" s="95">
        <f t="shared" si="31"/>
        <v>0</v>
      </c>
      <c r="I135" s="95" t="str">
        <f t="shared" si="32"/>
        <v/>
      </c>
      <c r="J135" s="413"/>
      <c r="K135" s="413"/>
      <c r="L135" s="413"/>
      <c r="M135" s="413"/>
      <c r="N135" s="413"/>
      <c r="O135" s="413"/>
      <c r="P135" s="413"/>
      <c r="Q135" s="413"/>
      <c r="R135" s="413"/>
      <c r="S135" s="413"/>
      <c r="T135" s="413"/>
      <c r="U135" s="413"/>
      <c r="V135" s="413"/>
      <c r="W135" s="413"/>
      <c r="X135" s="413"/>
      <c r="Y135" s="413"/>
      <c r="Z135" s="413"/>
      <c r="AA135" s="413"/>
      <c r="AB135" s="413"/>
      <c r="AC135" s="413"/>
      <c r="AD135" s="413"/>
      <c r="AE135" s="413"/>
      <c r="AF135" s="413"/>
      <c r="AG135" s="413"/>
      <c r="AH135" s="413"/>
      <c r="AI135" s="413"/>
      <c r="AJ135" s="413"/>
      <c r="AK135" s="413"/>
      <c r="AL135" s="413"/>
      <c r="AM135" s="413"/>
      <c r="AN135" s="413"/>
      <c r="AO135" s="413"/>
      <c r="AP135" s="413"/>
      <c r="AQ135" s="413"/>
      <c r="AR135" s="413"/>
      <c r="AS135" s="413"/>
      <c r="AT135" s="413"/>
      <c r="AU135" s="413"/>
      <c r="AV135" s="413"/>
      <c r="AW135" s="413"/>
      <c r="AX135" s="413"/>
      <c r="AY135" s="413"/>
      <c r="AZ135" s="413"/>
      <c r="BA135" s="413"/>
      <c r="BB135" s="413"/>
      <c r="BC135" s="413"/>
      <c r="BD135" s="413"/>
      <c r="BE135" s="413"/>
      <c r="BF135" s="413"/>
      <c r="BG135" s="413"/>
      <c r="BH135" s="413"/>
      <c r="BI135" s="413"/>
      <c r="BJ135" s="413"/>
      <c r="BK135" s="413"/>
      <c r="BL135" s="413"/>
      <c r="BM135" s="413"/>
      <c r="BN135" s="413"/>
      <c r="BO135" s="413"/>
      <c r="BP135" s="413"/>
      <c r="BQ135" s="413"/>
      <c r="BR135" s="413"/>
      <c r="BS135" s="413"/>
      <c r="BT135" s="413"/>
      <c r="BU135" s="413"/>
      <c r="BV135" s="413"/>
      <c r="BW135" s="413"/>
      <c r="BX135" s="413"/>
      <c r="BY135" s="413"/>
      <c r="BZ135" s="413"/>
      <c r="CA135" s="413"/>
      <c r="CB135" s="413"/>
      <c r="CC135" s="413"/>
      <c r="CD135" s="413"/>
      <c r="CE135" s="413"/>
      <c r="CF135" s="413"/>
      <c r="CG135" s="413"/>
      <c r="CH135" s="413"/>
      <c r="CI135" s="413"/>
      <c r="CJ135" s="413"/>
      <c r="CK135" s="413"/>
      <c r="CL135" s="413"/>
      <c r="CM135" s="413"/>
      <c r="CN135" s="413"/>
      <c r="CO135" s="413"/>
      <c r="CP135" s="413"/>
      <c r="CQ135" s="413"/>
      <c r="CR135" s="413"/>
      <c r="CS135" s="413"/>
      <c r="CT135" s="413"/>
      <c r="CU135" s="413"/>
      <c r="CV135" s="413"/>
      <c r="CW135" s="413"/>
      <c r="CX135" s="413"/>
      <c r="CY135" s="413"/>
      <c r="CZ135" s="413"/>
      <c r="DA135" s="413"/>
      <c r="DB135" s="413"/>
      <c r="DC135" s="413"/>
      <c r="DD135" s="413"/>
      <c r="DE135" s="413"/>
      <c r="DF135" s="413"/>
      <c r="DG135" s="413"/>
      <c r="DH135" s="413"/>
      <c r="DI135" s="413"/>
      <c r="DJ135" s="413"/>
      <c r="DK135" s="413"/>
      <c r="DL135" s="413"/>
      <c r="DM135" s="413"/>
      <c r="DN135" s="413"/>
      <c r="DO135" s="413"/>
      <c r="DP135" s="413"/>
      <c r="DQ135" s="413"/>
      <c r="DR135" s="413"/>
      <c r="DS135" s="413"/>
      <c r="DT135" s="413"/>
      <c r="DU135" s="413"/>
      <c r="DV135" s="413"/>
      <c r="DW135" s="413"/>
      <c r="DX135" s="413"/>
      <c r="DY135" s="413"/>
      <c r="DZ135" s="413"/>
      <c r="EA135" s="413"/>
      <c r="EB135" s="413"/>
      <c r="EC135" s="413"/>
      <c r="ED135" s="413"/>
      <c r="EE135" s="413"/>
      <c r="EF135" s="413"/>
      <c r="EG135" s="413"/>
      <c r="EH135" s="413"/>
      <c r="EI135" s="413"/>
      <c r="EJ135" s="413"/>
      <c r="EK135" s="413"/>
      <c r="EL135" s="413"/>
      <c r="EM135" s="413"/>
      <c r="EN135" s="413"/>
      <c r="EO135" s="413"/>
      <c r="EP135" s="413"/>
      <c r="EQ135" s="413"/>
      <c r="ER135" s="413"/>
      <c r="ES135" s="413"/>
      <c r="ET135" s="413"/>
      <c r="EU135" s="413"/>
      <c r="EV135" s="413"/>
      <c r="EW135" s="413"/>
      <c r="EX135" s="413"/>
      <c r="EY135" s="413"/>
      <c r="EZ135" s="413"/>
      <c r="FA135" s="413"/>
      <c r="FB135" s="413"/>
      <c r="FC135" s="413"/>
      <c r="FD135" s="413"/>
      <c r="FE135" s="413"/>
      <c r="FF135" s="413"/>
      <c r="FG135" s="413"/>
      <c r="FH135" s="413"/>
      <c r="FI135" s="413"/>
      <c r="FJ135" s="413"/>
      <c r="FK135" s="413"/>
      <c r="FL135" s="413"/>
      <c r="FM135" s="413"/>
      <c r="FN135" s="413"/>
      <c r="FO135" s="413"/>
      <c r="FP135" s="413"/>
      <c r="FQ135" s="413"/>
      <c r="FR135" s="413"/>
      <c r="FS135" s="413"/>
      <c r="FT135" s="413"/>
      <c r="FU135" s="413"/>
      <c r="FV135" s="413"/>
      <c r="FW135" s="413"/>
      <c r="FX135" s="413"/>
      <c r="FY135" s="413"/>
      <c r="FZ135" s="413"/>
      <c r="GA135" s="413"/>
      <c r="GB135" s="413"/>
      <c r="GC135" s="413"/>
      <c r="GD135" s="413"/>
      <c r="GE135" s="413"/>
      <c r="GF135" s="413"/>
      <c r="GG135" s="413"/>
      <c r="GH135" s="414"/>
      <c r="GI135" s="1"/>
    </row>
    <row r="136" spans="1:191" hidden="1" outlineLevel="1" x14ac:dyDescent="0.75">
      <c r="A136" s="1"/>
      <c r="B136" s="1"/>
      <c r="C136" s="262" t="str">
        <f>IF($E136="custom",MonthlyCF!C136,"")</f>
        <v/>
      </c>
      <c r="D136" s="19" t="str">
        <f>IF($E136="custom",MonthlyCF!D136,"")</f>
        <v/>
      </c>
      <c r="E136" s="411" t="str">
        <f>MonthlyCF!K136</f>
        <v>Bell Curve</v>
      </c>
      <c r="F136" s="412">
        <f t="shared" si="30"/>
        <v>46053</v>
      </c>
      <c r="G136" s="412">
        <f t="shared" si="30"/>
        <v>46053</v>
      </c>
      <c r="H136" s="95">
        <f t="shared" si="31"/>
        <v>0</v>
      </c>
      <c r="I136" s="95" t="str">
        <f t="shared" si="32"/>
        <v/>
      </c>
      <c r="J136" s="413"/>
      <c r="K136" s="413"/>
      <c r="L136" s="413"/>
      <c r="M136" s="413"/>
      <c r="N136" s="413"/>
      <c r="O136" s="413"/>
      <c r="P136" s="413"/>
      <c r="Q136" s="413"/>
      <c r="R136" s="413"/>
      <c r="S136" s="413"/>
      <c r="T136" s="413"/>
      <c r="U136" s="413"/>
      <c r="V136" s="413"/>
      <c r="W136" s="413"/>
      <c r="X136" s="413"/>
      <c r="Y136" s="413"/>
      <c r="Z136" s="413"/>
      <c r="AA136" s="413"/>
      <c r="AB136" s="413"/>
      <c r="AC136" s="413"/>
      <c r="AD136" s="413"/>
      <c r="AE136" s="413"/>
      <c r="AF136" s="413"/>
      <c r="AG136" s="413"/>
      <c r="AH136" s="413"/>
      <c r="AI136" s="413"/>
      <c r="AJ136" s="413"/>
      <c r="AK136" s="413"/>
      <c r="AL136" s="413"/>
      <c r="AM136" s="413"/>
      <c r="AN136" s="413"/>
      <c r="AO136" s="413"/>
      <c r="AP136" s="413"/>
      <c r="AQ136" s="413"/>
      <c r="AR136" s="413"/>
      <c r="AS136" s="413"/>
      <c r="AT136" s="413"/>
      <c r="AU136" s="413"/>
      <c r="AV136" s="413"/>
      <c r="AW136" s="413"/>
      <c r="AX136" s="413"/>
      <c r="AY136" s="413"/>
      <c r="AZ136" s="413"/>
      <c r="BA136" s="413"/>
      <c r="BB136" s="413"/>
      <c r="BC136" s="413"/>
      <c r="BD136" s="413"/>
      <c r="BE136" s="413"/>
      <c r="BF136" s="413"/>
      <c r="BG136" s="413"/>
      <c r="BH136" s="413"/>
      <c r="BI136" s="413"/>
      <c r="BJ136" s="413"/>
      <c r="BK136" s="413"/>
      <c r="BL136" s="413"/>
      <c r="BM136" s="413"/>
      <c r="BN136" s="413"/>
      <c r="BO136" s="413"/>
      <c r="BP136" s="413"/>
      <c r="BQ136" s="413"/>
      <c r="BR136" s="413"/>
      <c r="BS136" s="413"/>
      <c r="BT136" s="413"/>
      <c r="BU136" s="413"/>
      <c r="BV136" s="413"/>
      <c r="BW136" s="413"/>
      <c r="BX136" s="413"/>
      <c r="BY136" s="413"/>
      <c r="BZ136" s="413"/>
      <c r="CA136" s="413"/>
      <c r="CB136" s="413"/>
      <c r="CC136" s="413"/>
      <c r="CD136" s="413"/>
      <c r="CE136" s="413"/>
      <c r="CF136" s="413"/>
      <c r="CG136" s="413"/>
      <c r="CH136" s="413"/>
      <c r="CI136" s="413"/>
      <c r="CJ136" s="413"/>
      <c r="CK136" s="413"/>
      <c r="CL136" s="413"/>
      <c r="CM136" s="413"/>
      <c r="CN136" s="413"/>
      <c r="CO136" s="413"/>
      <c r="CP136" s="413"/>
      <c r="CQ136" s="413"/>
      <c r="CR136" s="413"/>
      <c r="CS136" s="413"/>
      <c r="CT136" s="413"/>
      <c r="CU136" s="413"/>
      <c r="CV136" s="413"/>
      <c r="CW136" s="413"/>
      <c r="CX136" s="413"/>
      <c r="CY136" s="413"/>
      <c r="CZ136" s="413"/>
      <c r="DA136" s="413"/>
      <c r="DB136" s="413"/>
      <c r="DC136" s="413"/>
      <c r="DD136" s="413"/>
      <c r="DE136" s="413"/>
      <c r="DF136" s="413"/>
      <c r="DG136" s="413"/>
      <c r="DH136" s="413"/>
      <c r="DI136" s="413"/>
      <c r="DJ136" s="413"/>
      <c r="DK136" s="413"/>
      <c r="DL136" s="413"/>
      <c r="DM136" s="413"/>
      <c r="DN136" s="413"/>
      <c r="DO136" s="413"/>
      <c r="DP136" s="413"/>
      <c r="DQ136" s="413"/>
      <c r="DR136" s="413"/>
      <c r="DS136" s="413"/>
      <c r="DT136" s="413"/>
      <c r="DU136" s="413"/>
      <c r="DV136" s="413"/>
      <c r="DW136" s="413"/>
      <c r="DX136" s="413"/>
      <c r="DY136" s="413"/>
      <c r="DZ136" s="413"/>
      <c r="EA136" s="413"/>
      <c r="EB136" s="413"/>
      <c r="EC136" s="413"/>
      <c r="ED136" s="413"/>
      <c r="EE136" s="413"/>
      <c r="EF136" s="413"/>
      <c r="EG136" s="413"/>
      <c r="EH136" s="413"/>
      <c r="EI136" s="413"/>
      <c r="EJ136" s="413"/>
      <c r="EK136" s="413"/>
      <c r="EL136" s="413"/>
      <c r="EM136" s="413"/>
      <c r="EN136" s="413"/>
      <c r="EO136" s="413"/>
      <c r="EP136" s="413"/>
      <c r="EQ136" s="413"/>
      <c r="ER136" s="413"/>
      <c r="ES136" s="413"/>
      <c r="ET136" s="413"/>
      <c r="EU136" s="413"/>
      <c r="EV136" s="413"/>
      <c r="EW136" s="413"/>
      <c r="EX136" s="413"/>
      <c r="EY136" s="413"/>
      <c r="EZ136" s="413"/>
      <c r="FA136" s="413"/>
      <c r="FB136" s="413"/>
      <c r="FC136" s="413"/>
      <c r="FD136" s="413"/>
      <c r="FE136" s="413"/>
      <c r="FF136" s="413"/>
      <c r="FG136" s="413"/>
      <c r="FH136" s="413"/>
      <c r="FI136" s="413"/>
      <c r="FJ136" s="413"/>
      <c r="FK136" s="413"/>
      <c r="FL136" s="413"/>
      <c r="FM136" s="413"/>
      <c r="FN136" s="413"/>
      <c r="FO136" s="413"/>
      <c r="FP136" s="413"/>
      <c r="FQ136" s="413"/>
      <c r="FR136" s="413"/>
      <c r="FS136" s="413"/>
      <c r="FT136" s="413"/>
      <c r="FU136" s="413"/>
      <c r="FV136" s="413"/>
      <c r="FW136" s="413"/>
      <c r="FX136" s="413"/>
      <c r="FY136" s="413"/>
      <c r="FZ136" s="413"/>
      <c r="GA136" s="413"/>
      <c r="GB136" s="413"/>
      <c r="GC136" s="413"/>
      <c r="GD136" s="413"/>
      <c r="GE136" s="413"/>
      <c r="GF136" s="413"/>
      <c r="GG136" s="413"/>
      <c r="GH136" s="414"/>
      <c r="GI136" s="1"/>
    </row>
    <row r="137" spans="1:191" hidden="1" outlineLevel="1" x14ac:dyDescent="0.75">
      <c r="A137" s="1"/>
      <c r="B137" s="1"/>
      <c r="C137" s="262" t="str">
        <f>IF($E137="custom",MonthlyCF!C137,"")</f>
        <v/>
      </c>
      <c r="D137" s="19" t="str">
        <f>IF($E137="custom",MonthlyCF!D137,"")</f>
        <v/>
      </c>
      <c r="E137" s="411" t="str">
        <f>MonthlyCF!K137</f>
        <v>Bell Curve</v>
      </c>
      <c r="F137" s="412">
        <f t="shared" si="30"/>
        <v>46053</v>
      </c>
      <c r="G137" s="412">
        <f t="shared" si="30"/>
        <v>46053</v>
      </c>
      <c r="H137" s="95">
        <f t="shared" si="31"/>
        <v>0</v>
      </c>
      <c r="I137" s="95" t="str">
        <f t="shared" si="32"/>
        <v/>
      </c>
      <c r="J137" s="413"/>
      <c r="K137" s="413"/>
      <c r="L137" s="413"/>
      <c r="M137" s="413"/>
      <c r="N137" s="413"/>
      <c r="O137" s="413"/>
      <c r="P137" s="413"/>
      <c r="Q137" s="413"/>
      <c r="R137" s="413"/>
      <c r="S137" s="413"/>
      <c r="T137" s="413"/>
      <c r="U137" s="413"/>
      <c r="V137" s="413"/>
      <c r="W137" s="413"/>
      <c r="X137" s="413"/>
      <c r="Y137" s="413"/>
      <c r="Z137" s="413"/>
      <c r="AA137" s="413"/>
      <c r="AB137" s="413"/>
      <c r="AC137" s="413"/>
      <c r="AD137" s="413"/>
      <c r="AE137" s="413"/>
      <c r="AF137" s="413"/>
      <c r="AG137" s="413"/>
      <c r="AH137" s="413"/>
      <c r="AI137" s="413"/>
      <c r="AJ137" s="413"/>
      <c r="AK137" s="413"/>
      <c r="AL137" s="413"/>
      <c r="AM137" s="413"/>
      <c r="AN137" s="413"/>
      <c r="AO137" s="413"/>
      <c r="AP137" s="413"/>
      <c r="AQ137" s="413"/>
      <c r="AR137" s="413"/>
      <c r="AS137" s="413"/>
      <c r="AT137" s="413"/>
      <c r="AU137" s="413"/>
      <c r="AV137" s="413"/>
      <c r="AW137" s="413"/>
      <c r="AX137" s="413"/>
      <c r="AY137" s="413"/>
      <c r="AZ137" s="413"/>
      <c r="BA137" s="413"/>
      <c r="BB137" s="413"/>
      <c r="BC137" s="413"/>
      <c r="BD137" s="413"/>
      <c r="BE137" s="413"/>
      <c r="BF137" s="413"/>
      <c r="BG137" s="413"/>
      <c r="BH137" s="413"/>
      <c r="BI137" s="413"/>
      <c r="BJ137" s="413"/>
      <c r="BK137" s="413"/>
      <c r="BL137" s="413"/>
      <c r="BM137" s="413"/>
      <c r="BN137" s="413"/>
      <c r="BO137" s="413"/>
      <c r="BP137" s="413"/>
      <c r="BQ137" s="413"/>
      <c r="BR137" s="413"/>
      <c r="BS137" s="413"/>
      <c r="BT137" s="413"/>
      <c r="BU137" s="413"/>
      <c r="BV137" s="413"/>
      <c r="BW137" s="413"/>
      <c r="BX137" s="413"/>
      <c r="BY137" s="413"/>
      <c r="BZ137" s="413"/>
      <c r="CA137" s="413"/>
      <c r="CB137" s="413"/>
      <c r="CC137" s="413"/>
      <c r="CD137" s="413"/>
      <c r="CE137" s="413"/>
      <c r="CF137" s="413"/>
      <c r="CG137" s="413"/>
      <c r="CH137" s="413"/>
      <c r="CI137" s="413"/>
      <c r="CJ137" s="413"/>
      <c r="CK137" s="413"/>
      <c r="CL137" s="413"/>
      <c r="CM137" s="413"/>
      <c r="CN137" s="413"/>
      <c r="CO137" s="413"/>
      <c r="CP137" s="413"/>
      <c r="CQ137" s="413"/>
      <c r="CR137" s="413"/>
      <c r="CS137" s="413"/>
      <c r="CT137" s="413"/>
      <c r="CU137" s="413"/>
      <c r="CV137" s="413"/>
      <c r="CW137" s="413"/>
      <c r="CX137" s="413"/>
      <c r="CY137" s="413"/>
      <c r="CZ137" s="413"/>
      <c r="DA137" s="413"/>
      <c r="DB137" s="413"/>
      <c r="DC137" s="413"/>
      <c r="DD137" s="413"/>
      <c r="DE137" s="413"/>
      <c r="DF137" s="413"/>
      <c r="DG137" s="413"/>
      <c r="DH137" s="413"/>
      <c r="DI137" s="413"/>
      <c r="DJ137" s="413"/>
      <c r="DK137" s="413"/>
      <c r="DL137" s="413"/>
      <c r="DM137" s="413"/>
      <c r="DN137" s="413"/>
      <c r="DO137" s="413"/>
      <c r="DP137" s="413"/>
      <c r="DQ137" s="413"/>
      <c r="DR137" s="413"/>
      <c r="DS137" s="413"/>
      <c r="DT137" s="413"/>
      <c r="DU137" s="413"/>
      <c r="DV137" s="413"/>
      <c r="DW137" s="413"/>
      <c r="DX137" s="413"/>
      <c r="DY137" s="413"/>
      <c r="DZ137" s="413"/>
      <c r="EA137" s="413"/>
      <c r="EB137" s="413"/>
      <c r="EC137" s="413"/>
      <c r="ED137" s="413"/>
      <c r="EE137" s="413"/>
      <c r="EF137" s="413"/>
      <c r="EG137" s="413"/>
      <c r="EH137" s="413"/>
      <c r="EI137" s="413"/>
      <c r="EJ137" s="413"/>
      <c r="EK137" s="413"/>
      <c r="EL137" s="413"/>
      <c r="EM137" s="413"/>
      <c r="EN137" s="413"/>
      <c r="EO137" s="413"/>
      <c r="EP137" s="413"/>
      <c r="EQ137" s="413"/>
      <c r="ER137" s="413"/>
      <c r="ES137" s="413"/>
      <c r="ET137" s="413"/>
      <c r="EU137" s="413"/>
      <c r="EV137" s="413"/>
      <c r="EW137" s="413"/>
      <c r="EX137" s="413"/>
      <c r="EY137" s="413"/>
      <c r="EZ137" s="413"/>
      <c r="FA137" s="413"/>
      <c r="FB137" s="413"/>
      <c r="FC137" s="413"/>
      <c r="FD137" s="413"/>
      <c r="FE137" s="413"/>
      <c r="FF137" s="413"/>
      <c r="FG137" s="413"/>
      <c r="FH137" s="413"/>
      <c r="FI137" s="413"/>
      <c r="FJ137" s="413"/>
      <c r="FK137" s="413"/>
      <c r="FL137" s="413"/>
      <c r="FM137" s="413"/>
      <c r="FN137" s="413"/>
      <c r="FO137" s="413"/>
      <c r="FP137" s="413"/>
      <c r="FQ137" s="413"/>
      <c r="FR137" s="413"/>
      <c r="FS137" s="413"/>
      <c r="FT137" s="413"/>
      <c r="FU137" s="413"/>
      <c r="FV137" s="413"/>
      <c r="FW137" s="413"/>
      <c r="FX137" s="413"/>
      <c r="FY137" s="413"/>
      <c r="FZ137" s="413"/>
      <c r="GA137" s="413"/>
      <c r="GB137" s="413"/>
      <c r="GC137" s="413"/>
      <c r="GD137" s="413"/>
      <c r="GE137" s="413"/>
      <c r="GF137" s="413"/>
      <c r="GG137" s="413"/>
      <c r="GH137" s="414"/>
      <c r="GI137" s="1"/>
    </row>
    <row r="138" spans="1:191" hidden="1" outlineLevel="1" x14ac:dyDescent="0.75">
      <c r="A138" s="1"/>
      <c r="B138" s="1"/>
      <c r="C138" s="262" t="str">
        <f>IF($E138="custom",MonthlyCF!C138,"")</f>
        <v/>
      </c>
      <c r="D138" s="19" t="str">
        <f>IF($E138="custom",MonthlyCF!D138,"")</f>
        <v/>
      </c>
      <c r="E138" s="411" t="str">
        <f>MonthlyCF!K138</f>
        <v>Bell Curve</v>
      </c>
      <c r="F138" s="412">
        <f t="shared" si="30"/>
        <v>46053</v>
      </c>
      <c r="G138" s="412">
        <f t="shared" si="30"/>
        <v>46053</v>
      </c>
      <c r="H138" s="95">
        <f t="shared" si="31"/>
        <v>0</v>
      </c>
      <c r="I138" s="95" t="str">
        <f t="shared" si="32"/>
        <v/>
      </c>
      <c r="J138" s="413"/>
      <c r="K138" s="413"/>
      <c r="L138" s="413"/>
      <c r="M138" s="413"/>
      <c r="N138" s="413"/>
      <c r="O138" s="413"/>
      <c r="P138" s="413"/>
      <c r="Q138" s="413"/>
      <c r="R138" s="413"/>
      <c r="S138" s="413"/>
      <c r="T138" s="413"/>
      <c r="U138" s="413"/>
      <c r="V138" s="413"/>
      <c r="W138" s="413"/>
      <c r="X138" s="413"/>
      <c r="Y138" s="413"/>
      <c r="Z138" s="413"/>
      <c r="AA138" s="413"/>
      <c r="AB138" s="413"/>
      <c r="AC138" s="413"/>
      <c r="AD138" s="413"/>
      <c r="AE138" s="413"/>
      <c r="AF138" s="413"/>
      <c r="AG138" s="413"/>
      <c r="AH138" s="413"/>
      <c r="AI138" s="413"/>
      <c r="AJ138" s="413"/>
      <c r="AK138" s="413"/>
      <c r="AL138" s="413"/>
      <c r="AM138" s="413"/>
      <c r="AN138" s="413"/>
      <c r="AO138" s="413"/>
      <c r="AP138" s="413"/>
      <c r="AQ138" s="413"/>
      <c r="AR138" s="413"/>
      <c r="AS138" s="413"/>
      <c r="AT138" s="413"/>
      <c r="AU138" s="413"/>
      <c r="AV138" s="413"/>
      <c r="AW138" s="413"/>
      <c r="AX138" s="413"/>
      <c r="AY138" s="413"/>
      <c r="AZ138" s="413"/>
      <c r="BA138" s="413"/>
      <c r="BB138" s="413"/>
      <c r="BC138" s="413"/>
      <c r="BD138" s="413"/>
      <c r="BE138" s="413"/>
      <c r="BF138" s="413"/>
      <c r="BG138" s="413"/>
      <c r="BH138" s="413"/>
      <c r="BI138" s="413"/>
      <c r="BJ138" s="413"/>
      <c r="BK138" s="413"/>
      <c r="BL138" s="413"/>
      <c r="BM138" s="413"/>
      <c r="BN138" s="413"/>
      <c r="BO138" s="413"/>
      <c r="BP138" s="413"/>
      <c r="BQ138" s="413"/>
      <c r="BR138" s="413"/>
      <c r="BS138" s="413"/>
      <c r="BT138" s="413"/>
      <c r="BU138" s="413"/>
      <c r="BV138" s="413"/>
      <c r="BW138" s="413"/>
      <c r="BX138" s="413"/>
      <c r="BY138" s="413"/>
      <c r="BZ138" s="413"/>
      <c r="CA138" s="413"/>
      <c r="CB138" s="413"/>
      <c r="CC138" s="413"/>
      <c r="CD138" s="413"/>
      <c r="CE138" s="413"/>
      <c r="CF138" s="413"/>
      <c r="CG138" s="413"/>
      <c r="CH138" s="413"/>
      <c r="CI138" s="413"/>
      <c r="CJ138" s="413"/>
      <c r="CK138" s="413"/>
      <c r="CL138" s="413"/>
      <c r="CM138" s="413"/>
      <c r="CN138" s="413"/>
      <c r="CO138" s="413"/>
      <c r="CP138" s="413"/>
      <c r="CQ138" s="413"/>
      <c r="CR138" s="413"/>
      <c r="CS138" s="413"/>
      <c r="CT138" s="413"/>
      <c r="CU138" s="413"/>
      <c r="CV138" s="413"/>
      <c r="CW138" s="413"/>
      <c r="CX138" s="413"/>
      <c r="CY138" s="413"/>
      <c r="CZ138" s="413"/>
      <c r="DA138" s="413"/>
      <c r="DB138" s="413"/>
      <c r="DC138" s="413"/>
      <c r="DD138" s="413"/>
      <c r="DE138" s="413"/>
      <c r="DF138" s="413"/>
      <c r="DG138" s="413"/>
      <c r="DH138" s="413"/>
      <c r="DI138" s="413"/>
      <c r="DJ138" s="413"/>
      <c r="DK138" s="413"/>
      <c r="DL138" s="413"/>
      <c r="DM138" s="413"/>
      <c r="DN138" s="413"/>
      <c r="DO138" s="413"/>
      <c r="DP138" s="413"/>
      <c r="DQ138" s="413"/>
      <c r="DR138" s="413"/>
      <c r="DS138" s="413"/>
      <c r="DT138" s="413"/>
      <c r="DU138" s="413"/>
      <c r="DV138" s="413"/>
      <c r="DW138" s="413"/>
      <c r="DX138" s="413"/>
      <c r="DY138" s="413"/>
      <c r="DZ138" s="413"/>
      <c r="EA138" s="413"/>
      <c r="EB138" s="413"/>
      <c r="EC138" s="413"/>
      <c r="ED138" s="413"/>
      <c r="EE138" s="413"/>
      <c r="EF138" s="413"/>
      <c r="EG138" s="413"/>
      <c r="EH138" s="413"/>
      <c r="EI138" s="413"/>
      <c r="EJ138" s="413"/>
      <c r="EK138" s="413"/>
      <c r="EL138" s="413"/>
      <c r="EM138" s="413"/>
      <c r="EN138" s="413"/>
      <c r="EO138" s="413"/>
      <c r="EP138" s="413"/>
      <c r="EQ138" s="413"/>
      <c r="ER138" s="413"/>
      <c r="ES138" s="413"/>
      <c r="ET138" s="413"/>
      <c r="EU138" s="413"/>
      <c r="EV138" s="413"/>
      <c r="EW138" s="413"/>
      <c r="EX138" s="413"/>
      <c r="EY138" s="413"/>
      <c r="EZ138" s="413"/>
      <c r="FA138" s="413"/>
      <c r="FB138" s="413"/>
      <c r="FC138" s="413"/>
      <c r="FD138" s="413"/>
      <c r="FE138" s="413"/>
      <c r="FF138" s="413"/>
      <c r="FG138" s="413"/>
      <c r="FH138" s="413"/>
      <c r="FI138" s="413"/>
      <c r="FJ138" s="413"/>
      <c r="FK138" s="413"/>
      <c r="FL138" s="413"/>
      <c r="FM138" s="413"/>
      <c r="FN138" s="413"/>
      <c r="FO138" s="413"/>
      <c r="FP138" s="413"/>
      <c r="FQ138" s="413"/>
      <c r="FR138" s="413"/>
      <c r="FS138" s="413"/>
      <c r="FT138" s="413"/>
      <c r="FU138" s="413"/>
      <c r="FV138" s="413"/>
      <c r="FW138" s="413"/>
      <c r="FX138" s="413"/>
      <c r="FY138" s="413"/>
      <c r="FZ138" s="413"/>
      <c r="GA138" s="413"/>
      <c r="GB138" s="413"/>
      <c r="GC138" s="413"/>
      <c r="GD138" s="413"/>
      <c r="GE138" s="413"/>
      <c r="GF138" s="413"/>
      <c r="GG138" s="413"/>
      <c r="GH138" s="414"/>
      <c r="GI138" s="1"/>
    </row>
    <row r="139" spans="1:191" hidden="1" outlineLevel="1" x14ac:dyDescent="0.75">
      <c r="A139" s="1"/>
      <c r="B139" s="1"/>
      <c r="C139" s="262" t="str">
        <f>IF($E139="custom",MonthlyCF!C139,"")</f>
        <v/>
      </c>
      <c r="D139" s="19" t="str">
        <f>IF($E139="custom",MonthlyCF!D139,"")</f>
        <v/>
      </c>
      <c r="E139" s="411" t="str">
        <f>MonthlyCF!K139</f>
        <v>Bell Curve</v>
      </c>
      <c r="F139" s="412">
        <f t="shared" si="30"/>
        <v>46053</v>
      </c>
      <c r="G139" s="412">
        <f t="shared" si="30"/>
        <v>46053</v>
      </c>
      <c r="H139" s="95">
        <f t="shared" si="31"/>
        <v>0</v>
      </c>
      <c r="I139" s="95" t="str">
        <f t="shared" si="32"/>
        <v/>
      </c>
      <c r="J139" s="413"/>
      <c r="K139" s="413"/>
      <c r="L139" s="413"/>
      <c r="M139" s="413"/>
      <c r="N139" s="413"/>
      <c r="O139" s="413"/>
      <c r="P139" s="413"/>
      <c r="Q139" s="413"/>
      <c r="R139" s="413"/>
      <c r="S139" s="413"/>
      <c r="T139" s="413"/>
      <c r="U139" s="413"/>
      <c r="V139" s="413"/>
      <c r="W139" s="413"/>
      <c r="X139" s="413"/>
      <c r="Y139" s="413"/>
      <c r="Z139" s="413"/>
      <c r="AA139" s="413"/>
      <c r="AB139" s="413"/>
      <c r="AC139" s="413"/>
      <c r="AD139" s="413"/>
      <c r="AE139" s="413"/>
      <c r="AF139" s="413"/>
      <c r="AG139" s="413"/>
      <c r="AH139" s="413"/>
      <c r="AI139" s="413"/>
      <c r="AJ139" s="413"/>
      <c r="AK139" s="413"/>
      <c r="AL139" s="413"/>
      <c r="AM139" s="413"/>
      <c r="AN139" s="413"/>
      <c r="AO139" s="413"/>
      <c r="AP139" s="413"/>
      <c r="AQ139" s="413"/>
      <c r="AR139" s="413"/>
      <c r="AS139" s="413"/>
      <c r="AT139" s="413"/>
      <c r="AU139" s="413"/>
      <c r="AV139" s="413"/>
      <c r="AW139" s="413"/>
      <c r="AX139" s="413"/>
      <c r="AY139" s="413"/>
      <c r="AZ139" s="413"/>
      <c r="BA139" s="413"/>
      <c r="BB139" s="413"/>
      <c r="BC139" s="413"/>
      <c r="BD139" s="413"/>
      <c r="BE139" s="413"/>
      <c r="BF139" s="413"/>
      <c r="BG139" s="413"/>
      <c r="BH139" s="413"/>
      <c r="BI139" s="413"/>
      <c r="BJ139" s="413"/>
      <c r="BK139" s="413"/>
      <c r="BL139" s="413"/>
      <c r="BM139" s="413"/>
      <c r="BN139" s="413"/>
      <c r="BO139" s="413"/>
      <c r="BP139" s="413"/>
      <c r="BQ139" s="413"/>
      <c r="BR139" s="413"/>
      <c r="BS139" s="413"/>
      <c r="BT139" s="413"/>
      <c r="BU139" s="413"/>
      <c r="BV139" s="413"/>
      <c r="BW139" s="413"/>
      <c r="BX139" s="413"/>
      <c r="BY139" s="413"/>
      <c r="BZ139" s="413"/>
      <c r="CA139" s="413"/>
      <c r="CB139" s="413"/>
      <c r="CC139" s="413"/>
      <c r="CD139" s="413"/>
      <c r="CE139" s="413"/>
      <c r="CF139" s="413"/>
      <c r="CG139" s="413"/>
      <c r="CH139" s="413"/>
      <c r="CI139" s="413"/>
      <c r="CJ139" s="413"/>
      <c r="CK139" s="413"/>
      <c r="CL139" s="413"/>
      <c r="CM139" s="413"/>
      <c r="CN139" s="413"/>
      <c r="CO139" s="413"/>
      <c r="CP139" s="413"/>
      <c r="CQ139" s="413"/>
      <c r="CR139" s="413"/>
      <c r="CS139" s="413"/>
      <c r="CT139" s="413"/>
      <c r="CU139" s="413"/>
      <c r="CV139" s="413"/>
      <c r="CW139" s="413"/>
      <c r="CX139" s="413"/>
      <c r="CY139" s="413"/>
      <c r="CZ139" s="413"/>
      <c r="DA139" s="413"/>
      <c r="DB139" s="413"/>
      <c r="DC139" s="413"/>
      <c r="DD139" s="413"/>
      <c r="DE139" s="413"/>
      <c r="DF139" s="413"/>
      <c r="DG139" s="413"/>
      <c r="DH139" s="413"/>
      <c r="DI139" s="413"/>
      <c r="DJ139" s="413"/>
      <c r="DK139" s="413"/>
      <c r="DL139" s="413"/>
      <c r="DM139" s="413"/>
      <c r="DN139" s="413"/>
      <c r="DO139" s="413"/>
      <c r="DP139" s="413"/>
      <c r="DQ139" s="413"/>
      <c r="DR139" s="413"/>
      <c r="DS139" s="413"/>
      <c r="DT139" s="413"/>
      <c r="DU139" s="413"/>
      <c r="DV139" s="413"/>
      <c r="DW139" s="413"/>
      <c r="DX139" s="413"/>
      <c r="DY139" s="413"/>
      <c r="DZ139" s="413"/>
      <c r="EA139" s="413"/>
      <c r="EB139" s="413"/>
      <c r="EC139" s="413"/>
      <c r="ED139" s="413"/>
      <c r="EE139" s="413"/>
      <c r="EF139" s="413"/>
      <c r="EG139" s="413"/>
      <c r="EH139" s="413"/>
      <c r="EI139" s="413"/>
      <c r="EJ139" s="413"/>
      <c r="EK139" s="413"/>
      <c r="EL139" s="413"/>
      <c r="EM139" s="413"/>
      <c r="EN139" s="413"/>
      <c r="EO139" s="413"/>
      <c r="EP139" s="413"/>
      <c r="EQ139" s="413"/>
      <c r="ER139" s="413"/>
      <c r="ES139" s="413"/>
      <c r="ET139" s="413"/>
      <c r="EU139" s="413"/>
      <c r="EV139" s="413"/>
      <c r="EW139" s="413"/>
      <c r="EX139" s="413"/>
      <c r="EY139" s="413"/>
      <c r="EZ139" s="413"/>
      <c r="FA139" s="413"/>
      <c r="FB139" s="413"/>
      <c r="FC139" s="413"/>
      <c r="FD139" s="413"/>
      <c r="FE139" s="413"/>
      <c r="FF139" s="413"/>
      <c r="FG139" s="413"/>
      <c r="FH139" s="413"/>
      <c r="FI139" s="413"/>
      <c r="FJ139" s="413"/>
      <c r="FK139" s="413"/>
      <c r="FL139" s="413"/>
      <c r="FM139" s="413"/>
      <c r="FN139" s="413"/>
      <c r="FO139" s="413"/>
      <c r="FP139" s="413"/>
      <c r="FQ139" s="413"/>
      <c r="FR139" s="413"/>
      <c r="FS139" s="413"/>
      <c r="FT139" s="413"/>
      <c r="FU139" s="413"/>
      <c r="FV139" s="413"/>
      <c r="FW139" s="413"/>
      <c r="FX139" s="413"/>
      <c r="FY139" s="413"/>
      <c r="FZ139" s="413"/>
      <c r="GA139" s="413"/>
      <c r="GB139" s="413"/>
      <c r="GC139" s="413"/>
      <c r="GD139" s="413"/>
      <c r="GE139" s="413"/>
      <c r="GF139" s="413"/>
      <c r="GG139" s="413"/>
      <c r="GH139" s="414"/>
      <c r="GI139" s="1"/>
    </row>
    <row r="140" spans="1:191" hidden="1" outlineLevel="1" x14ac:dyDescent="0.75">
      <c r="A140" s="1"/>
      <c r="B140" s="1"/>
      <c r="C140" s="262" t="str">
        <f>IF($E140="custom",MonthlyCF!C140,"")</f>
        <v/>
      </c>
      <c r="D140" s="19" t="str">
        <f>IF($E140="custom",MonthlyCF!D140,"")</f>
        <v/>
      </c>
      <c r="E140" s="411" t="str">
        <f>MonthlyCF!K140</f>
        <v>Bell Curve</v>
      </c>
      <c r="F140" s="412">
        <f t="shared" si="30"/>
        <v>46053</v>
      </c>
      <c r="G140" s="412">
        <f t="shared" si="30"/>
        <v>46053</v>
      </c>
      <c r="H140" s="95">
        <f t="shared" si="31"/>
        <v>0</v>
      </c>
      <c r="I140" s="95" t="str">
        <f t="shared" si="32"/>
        <v/>
      </c>
      <c r="J140" s="413"/>
      <c r="K140" s="413"/>
      <c r="L140" s="413"/>
      <c r="M140" s="413"/>
      <c r="N140" s="413"/>
      <c r="O140" s="413"/>
      <c r="P140" s="413"/>
      <c r="Q140" s="413"/>
      <c r="R140" s="413"/>
      <c r="S140" s="413"/>
      <c r="T140" s="413"/>
      <c r="U140" s="413"/>
      <c r="V140" s="413"/>
      <c r="W140" s="413"/>
      <c r="X140" s="413"/>
      <c r="Y140" s="413"/>
      <c r="Z140" s="413"/>
      <c r="AA140" s="413"/>
      <c r="AB140" s="413"/>
      <c r="AC140" s="413"/>
      <c r="AD140" s="413"/>
      <c r="AE140" s="413"/>
      <c r="AF140" s="413"/>
      <c r="AG140" s="413"/>
      <c r="AH140" s="413"/>
      <c r="AI140" s="413"/>
      <c r="AJ140" s="413"/>
      <c r="AK140" s="413"/>
      <c r="AL140" s="413"/>
      <c r="AM140" s="413"/>
      <c r="AN140" s="413"/>
      <c r="AO140" s="413"/>
      <c r="AP140" s="413"/>
      <c r="AQ140" s="413"/>
      <c r="AR140" s="413"/>
      <c r="AS140" s="413"/>
      <c r="AT140" s="413"/>
      <c r="AU140" s="413"/>
      <c r="AV140" s="413"/>
      <c r="AW140" s="413"/>
      <c r="AX140" s="413"/>
      <c r="AY140" s="413"/>
      <c r="AZ140" s="413"/>
      <c r="BA140" s="413"/>
      <c r="BB140" s="413"/>
      <c r="BC140" s="413"/>
      <c r="BD140" s="413"/>
      <c r="BE140" s="413"/>
      <c r="BF140" s="413"/>
      <c r="BG140" s="413"/>
      <c r="BH140" s="413"/>
      <c r="BI140" s="413"/>
      <c r="BJ140" s="413"/>
      <c r="BK140" s="413"/>
      <c r="BL140" s="413"/>
      <c r="BM140" s="413"/>
      <c r="BN140" s="413"/>
      <c r="BO140" s="413"/>
      <c r="BP140" s="413"/>
      <c r="BQ140" s="413"/>
      <c r="BR140" s="413"/>
      <c r="BS140" s="413"/>
      <c r="BT140" s="413"/>
      <c r="BU140" s="413"/>
      <c r="BV140" s="413"/>
      <c r="BW140" s="413"/>
      <c r="BX140" s="413"/>
      <c r="BY140" s="413"/>
      <c r="BZ140" s="413"/>
      <c r="CA140" s="413"/>
      <c r="CB140" s="413"/>
      <c r="CC140" s="413"/>
      <c r="CD140" s="413"/>
      <c r="CE140" s="413"/>
      <c r="CF140" s="413"/>
      <c r="CG140" s="413"/>
      <c r="CH140" s="413"/>
      <c r="CI140" s="413"/>
      <c r="CJ140" s="413"/>
      <c r="CK140" s="413"/>
      <c r="CL140" s="413"/>
      <c r="CM140" s="413"/>
      <c r="CN140" s="413"/>
      <c r="CO140" s="413"/>
      <c r="CP140" s="413"/>
      <c r="CQ140" s="413"/>
      <c r="CR140" s="413"/>
      <c r="CS140" s="413"/>
      <c r="CT140" s="413"/>
      <c r="CU140" s="413"/>
      <c r="CV140" s="413"/>
      <c r="CW140" s="413"/>
      <c r="CX140" s="413"/>
      <c r="CY140" s="413"/>
      <c r="CZ140" s="413"/>
      <c r="DA140" s="413"/>
      <c r="DB140" s="413"/>
      <c r="DC140" s="413"/>
      <c r="DD140" s="413"/>
      <c r="DE140" s="413"/>
      <c r="DF140" s="413"/>
      <c r="DG140" s="413"/>
      <c r="DH140" s="413"/>
      <c r="DI140" s="413"/>
      <c r="DJ140" s="413"/>
      <c r="DK140" s="413"/>
      <c r="DL140" s="413"/>
      <c r="DM140" s="413"/>
      <c r="DN140" s="413"/>
      <c r="DO140" s="413"/>
      <c r="DP140" s="413"/>
      <c r="DQ140" s="413"/>
      <c r="DR140" s="413"/>
      <c r="DS140" s="413"/>
      <c r="DT140" s="413"/>
      <c r="DU140" s="413"/>
      <c r="DV140" s="413"/>
      <c r="DW140" s="413"/>
      <c r="DX140" s="413"/>
      <c r="DY140" s="413"/>
      <c r="DZ140" s="413"/>
      <c r="EA140" s="413"/>
      <c r="EB140" s="413"/>
      <c r="EC140" s="413"/>
      <c r="ED140" s="413"/>
      <c r="EE140" s="413"/>
      <c r="EF140" s="413"/>
      <c r="EG140" s="413"/>
      <c r="EH140" s="413"/>
      <c r="EI140" s="413"/>
      <c r="EJ140" s="413"/>
      <c r="EK140" s="413"/>
      <c r="EL140" s="413"/>
      <c r="EM140" s="413"/>
      <c r="EN140" s="413"/>
      <c r="EO140" s="413"/>
      <c r="EP140" s="413"/>
      <c r="EQ140" s="413"/>
      <c r="ER140" s="413"/>
      <c r="ES140" s="413"/>
      <c r="ET140" s="413"/>
      <c r="EU140" s="413"/>
      <c r="EV140" s="413"/>
      <c r="EW140" s="413"/>
      <c r="EX140" s="413"/>
      <c r="EY140" s="413"/>
      <c r="EZ140" s="413"/>
      <c r="FA140" s="413"/>
      <c r="FB140" s="413"/>
      <c r="FC140" s="413"/>
      <c r="FD140" s="413"/>
      <c r="FE140" s="413"/>
      <c r="FF140" s="413"/>
      <c r="FG140" s="413"/>
      <c r="FH140" s="413"/>
      <c r="FI140" s="413"/>
      <c r="FJ140" s="413"/>
      <c r="FK140" s="413"/>
      <c r="FL140" s="413"/>
      <c r="FM140" s="413"/>
      <c r="FN140" s="413"/>
      <c r="FO140" s="413"/>
      <c r="FP140" s="413"/>
      <c r="FQ140" s="413"/>
      <c r="FR140" s="413"/>
      <c r="FS140" s="413"/>
      <c r="FT140" s="413"/>
      <c r="FU140" s="413"/>
      <c r="FV140" s="413"/>
      <c r="FW140" s="413"/>
      <c r="FX140" s="413"/>
      <c r="FY140" s="413"/>
      <c r="FZ140" s="413"/>
      <c r="GA140" s="413"/>
      <c r="GB140" s="413"/>
      <c r="GC140" s="413"/>
      <c r="GD140" s="413"/>
      <c r="GE140" s="413"/>
      <c r="GF140" s="413"/>
      <c r="GG140" s="413"/>
      <c r="GH140" s="414"/>
      <c r="GI140" s="1"/>
    </row>
    <row r="141" spans="1:191" hidden="1" outlineLevel="1" x14ac:dyDescent="0.75">
      <c r="A141" s="1"/>
      <c r="B141" s="1"/>
      <c r="C141" s="262" t="str">
        <f>IF($E141="custom",MonthlyCF!C141,"")</f>
        <v/>
      </c>
      <c r="D141" s="19" t="str">
        <f>IF($E141="custom",MonthlyCF!D141,"")</f>
        <v/>
      </c>
      <c r="E141" s="411" t="str">
        <f>MonthlyCF!K141</f>
        <v>Bell Curve</v>
      </c>
      <c r="F141" s="412">
        <f t="shared" si="30"/>
        <v>46053</v>
      </c>
      <c r="G141" s="412">
        <f t="shared" si="30"/>
        <v>46053</v>
      </c>
      <c r="H141" s="95">
        <f t="shared" si="31"/>
        <v>0</v>
      </c>
      <c r="I141" s="95" t="str">
        <f t="shared" si="32"/>
        <v/>
      </c>
      <c r="J141" s="413"/>
      <c r="K141" s="413"/>
      <c r="L141" s="413"/>
      <c r="M141" s="413"/>
      <c r="N141" s="413"/>
      <c r="O141" s="413"/>
      <c r="P141" s="413"/>
      <c r="Q141" s="413"/>
      <c r="R141" s="413"/>
      <c r="S141" s="413"/>
      <c r="T141" s="413"/>
      <c r="U141" s="413"/>
      <c r="V141" s="413"/>
      <c r="W141" s="413"/>
      <c r="X141" s="413"/>
      <c r="Y141" s="413"/>
      <c r="Z141" s="413"/>
      <c r="AA141" s="413"/>
      <c r="AB141" s="413"/>
      <c r="AC141" s="413"/>
      <c r="AD141" s="413"/>
      <c r="AE141" s="413"/>
      <c r="AF141" s="413"/>
      <c r="AG141" s="413"/>
      <c r="AH141" s="413"/>
      <c r="AI141" s="413"/>
      <c r="AJ141" s="413"/>
      <c r="AK141" s="413"/>
      <c r="AL141" s="413"/>
      <c r="AM141" s="413"/>
      <c r="AN141" s="413"/>
      <c r="AO141" s="413"/>
      <c r="AP141" s="413"/>
      <c r="AQ141" s="413"/>
      <c r="AR141" s="413"/>
      <c r="AS141" s="413"/>
      <c r="AT141" s="413"/>
      <c r="AU141" s="413"/>
      <c r="AV141" s="413"/>
      <c r="AW141" s="413"/>
      <c r="AX141" s="413"/>
      <c r="AY141" s="413"/>
      <c r="AZ141" s="413"/>
      <c r="BA141" s="413"/>
      <c r="BB141" s="413"/>
      <c r="BC141" s="413"/>
      <c r="BD141" s="413"/>
      <c r="BE141" s="413"/>
      <c r="BF141" s="413"/>
      <c r="BG141" s="413"/>
      <c r="BH141" s="413"/>
      <c r="BI141" s="413"/>
      <c r="BJ141" s="413"/>
      <c r="BK141" s="413"/>
      <c r="BL141" s="413"/>
      <c r="BM141" s="413"/>
      <c r="BN141" s="413"/>
      <c r="BO141" s="413"/>
      <c r="BP141" s="413"/>
      <c r="BQ141" s="413"/>
      <c r="BR141" s="413"/>
      <c r="BS141" s="413"/>
      <c r="BT141" s="413"/>
      <c r="BU141" s="413"/>
      <c r="BV141" s="413"/>
      <c r="BW141" s="413"/>
      <c r="BX141" s="413"/>
      <c r="BY141" s="413"/>
      <c r="BZ141" s="413"/>
      <c r="CA141" s="413"/>
      <c r="CB141" s="413"/>
      <c r="CC141" s="413"/>
      <c r="CD141" s="413"/>
      <c r="CE141" s="413"/>
      <c r="CF141" s="413"/>
      <c r="CG141" s="413"/>
      <c r="CH141" s="413"/>
      <c r="CI141" s="413"/>
      <c r="CJ141" s="413"/>
      <c r="CK141" s="413"/>
      <c r="CL141" s="413"/>
      <c r="CM141" s="413"/>
      <c r="CN141" s="413"/>
      <c r="CO141" s="413"/>
      <c r="CP141" s="413"/>
      <c r="CQ141" s="413"/>
      <c r="CR141" s="413"/>
      <c r="CS141" s="413"/>
      <c r="CT141" s="413"/>
      <c r="CU141" s="413"/>
      <c r="CV141" s="413"/>
      <c r="CW141" s="413"/>
      <c r="CX141" s="413"/>
      <c r="CY141" s="413"/>
      <c r="CZ141" s="413"/>
      <c r="DA141" s="413"/>
      <c r="DB141" s="413"/>
      <c r="DC141" s="413"/>
      <c r="DD141" s="413"/>
      <c r="DE141" s="413"/>
      <c r="DF141" s="413"/>
      <c r="DG141" s="413"/>
      <c r="DH141" s="413"/>
      <c r="DI141" s="413"/>
      <c r="DJ141" s="413"/>
      <c r="DK141" s="413"/>
      <c r="DL141" s="413"/>
      <c r="DM141" s="413"/>
      <c r="DN141" s="413"/>
      <c r="DO141" s="413"/>
      <c r="DP141" s="413"/>
      <c r="DQ141" s="413"/>
      <c r="DR141" s="413"/>
      <c r="DS141" s="413"/>
      <c r="DT141" s="413"/>
      <c r="DU141" s="413"/>
      <c r="DV141" s="413"/>
      <c r="DW141" s="413"/>
      <c r="DX141" s="413"/>
      <c r="DY141" s="413"/>
      <c r="DZ141" s="413"/>
      <c r="EA141" s="413"/>
      <c r="EB141" s="413"/>
      <c r="EC141" s="413"/>
      <c r="ED141" s="413"/>
      <c r="EE141" s="413"/>
      <c r="EF141" s="413"/>
      <c r="EG141" s="413"/>
      <c r="EH141" s="413"/>
      <c r="EI141" s="413"/>
      <c r="EJ141" s="413"/>
      <c r="EK141" s="413"/>
      <c r="EL141" s="413"/>
      <c r="EM141" s="413"/>
      <c r="EN141" s="413"/>
      <c r="EO141" s="413"/>
      <c r="EP141" s="413"/>
      <c r="EQ141" s="413"/>
      <c r="ER141" s="413"/>
      <c r="ES141" s="413"/>
      <c r="ET141" s="413"/>
      <c r="EU141" s="413"/>
      <c r="EV141" s="413"/>
      <c r="EW141" s="413"/>
      <c r="EX141" s="413"/>
      <c r="EY141" s="413"/>
      <c r="EZ141" s="413"/>
      <c r="FA141" s="413"/>
      <c r="FB141" s="413"/>
      <c r="FC141" s="413"/>
      <c r="FD141" s="413"/>
      <c r="FE141" s="413"/>
      <c r="FF141" s="413"/>
      <c r="FG141" s="413"/>
      <c r="FH141" s="413"/>
      <c r="FI141" s="413"/>
      <c r="FJ141" s="413"/>
      <c r="FK141" s="413"/>
      <c r="FL141" s="413"/>
      <c r="FM141" s="413"/>
      <c r="FN141" s="413"/>
      <c r="FO141" s="413"/>
      <c r="FP141" s="413"/>
      <c r="FQ141" s="413"/>
      <c r="FR141" s="413"/>
      <c r="FS141" s="413"/>
      <c r="FT141" s="413"/>
      <c r="FU141" s="413"/>
      <c r="FV141" s="413"/>
      <c r="FW141" s="413"/>
      <c r="FX141" s="413"/>
      <c r="FY141" s="413"/>
      <c r="FZ141" s="413"/>
      <c r="GA141" s="413"/>
      <c r="GB141" s="413"/>
      <c r="GC141" s="413"/>
      <c r="GD141" s="413"/>
      <c r="GE141" s="413"/>
      <c r="GF141" s="413"/>
      <c r="GG141" s="413"/>
      <c r="GH141" s="414"/>
      <c r="GI141" s="1"/>
    </row>
    <row r="142" spans="1:191" hidden="1" outlineLevel="1" x14ac:dyDescent="0.75">
      <c r="A142" s="1"/>
      <c r="B142" s="1"/>
      <c r="C142" s="262" t="str">
        <f>IF($E142="custom",MonthlyCF!C142,"")</f>
        <v/>
      </c>
      <c r="D142" s="19" t="str">
        <f>IF($E142="custom",MonthlyCF!D142,"")</f>
        <v/>
      </c>
      <c r="E142" s="411" t="str">
        <f>MonthlyCF!K142</f>
        <v>Bell Curve</v>
      </c>
      <c r="F142" s="412">
        <f t="shared" si="30"/>
        <v>46053</v>
      </c>
      <c r="G142" s="412">
        <f t="shared" si="30"/>
        <v>46053</v>
      </c>
      <c r="H142" s="95">
        <f t="shared" si="31"/>
        <v>0</v>
      </c>
      <c r="I142" s="95" t="str">
        <f t="shared" si="32"/>
        <v/>
      </c>
      <c r="J142" s="413"/>
      <c r="K142" s="413"/>
      <c r="L142" s="413"/>
      <c r="M142" s="413"/>
      <c r="N142" s="413"/>
      <c r="O142" s="413"/>
      <c r="P142" s="413"/>
      <c r="Q142" s="413"/>
      <c r="R142" s="413"/>
      <c r="S142" s="413"/>
      <c r="T142" s="413"/>
      <c r="U142" s="413"/>
      <c r="V142" s="413"/>
      <c r="W142" s="413"/>
      <c r="X142" s="413"/>
      <c r="Y142" s="413"/>
      <c r="Z142" s="413"/>
      <c r="AA142" s="413"/>
      <c r="AB142" s="413"/>
      <c r="AC142" s="413"/>
      <c r="AD142" s="413"/>
      <c r="AE142" s="413"/>
      <c r="AF142" s="413"/>
      <c r="AG142" s="413"/>
      <c r="AH142" s="413"/>
      <c r="AI142" s="413"/>
      <c r="AJ142" s="413"/>
      <c r="AK142" s="413"/>
      <c r="AL142" s="413"/>
      <c r="AM142" s="413"/>
      <c r="AN142" s="413"/>
      <c r="AO142" s="413"/>
      <c r="AP142" s="413"/>
      <c r="AQ142" s="413"/>
      <c r="AR142" s="413"/>
      <c r="AS142" s="413"/>
      <c r="AT142" s="413"/>
      <c r="AU142" s="413"/>
      <c r="AV142" s="413"/>
      <c r="AW142" s="413"/>
      <c r="AX142" s="413"/>
      <c r="AY142" s="413"/>
      <c r="AZ142" s="413"/>
      <c r="BA142" s="413"/>
      <c r="BB142" s="413"/>
      <c r="BC142" s="413"/>
      <c r="BD142" s="413"/>
      <c r="BE142" s="413"/>
      <c r="BF142" s="413"/>
      <c r="BG142" s="413"/>
      <c r="BH142" s="413"/>
      <c r="BI142" s="413"/>
      <c r="BJ142" s="413"/>
      <c r="BK142" s="413"/>
      <c r="BL142" s="413"/>
      <c r="BM142" s="413"/>
      <c r="BN142" s="413"/>
      <c r="BO142" s="413"/>
      <c r="BP142" s="413"/>
      <c r="BQ142" s="413"/>
      <c r="BR142" s="413"/>
      <c r="BS142" s="413"/>
      <c r="BT142" s="413"/>
      <c r="BU142" s="413"/>
      <c r="BV142" s="413"/>
      <c r="BW142" s="413"/>
      <c r="BX142" s="413"/>
      <c r="BY142" s="413"/>
      <c r="BZ142" s="413"/>
      <c r="CA142" s="413"/>
      <c r="CB142" s="413"/>
      <c r="CC142" s="413"/>
      <c r="CD142" s="413"/>
      <c r="CE142" s="413"/>
      <c r="CF142" s="413"/>
      <c r="CG142" s="413"/>
      <c r="CH142" s="413"/>
      <c r="CI142" s="413"/>
      <c r="CJ142" s="413"/>
      <c r="CK142" s="413"/>
      <c r="CL142" s="413"/>
      <c r="CM142" s="413"/>
      <c r="CN142" s="413"/>
      <c r="CO142" s="413"/>
      <c r="CP142" s="413"/>
      <c r="CQ142" s="413"/>
      <c r="CR142" s="413"/>
      <c r="CS142" s="413"/>
      <c r="CT142" s="413"/>
      <c r="CU142" s="413"/>
      <c r="CV142" s="413"/>
      <c r="CW142" s="413"/>
      <c r="CX142" s="413"/>
      <c r="CY142" s="413"/>
      <c r="CZ142" s="413"/>
      <c r="DA142" s="413"/>
      <c r="DB142" s="413"/>
      <c r="DC142" s="413"/>
      <c r="DD142" s="413"/>
      <c r="DE142" s="413"/>
      <c r="DF142" s="413"/>
      <c r="DG142" s="413"/>
      <c r="DH142" s="413"/>
      <c r="DI142" s="413"/>
      <c r="DJ142" s="413"/>
      <c r="DK142" s="413"/>
      <c r="DL142" s="413"/>
      <c r="DM142" s="413"/>
      <c r="DN142" s="413"/>
      <c r="DO142" s="413"/>
      <c r="DP142" s="413"/>
      <c r="DQ142" s="413"/>
      <c r="DR142" s="413"/>
      <c r="DS142" s="413"/>
      <c r="DT142" s="413"/>
      <c r="DU142" s="413"/>
      <c r="DV142" s="413"/>
      <c r="DW142" s="413"/>
      <c r="DX142" s="413"/>
      <c r="DY142" s="413"/>
      <c r="DZ142" s="413"/>
      <c r="EA142" s="413"/>
      <c r="EB142" s="413"/>
      <c r="EC142" s="413"/>
      <c r="ED142" s="413"/>
      <c r="EE142" s="413"/>
      <c r="EF142" s="413"/>
      <c r="EG142" s="413"/>
      <c r="EH142" s="413"/>
      <c r="EI142" s="413"/>
      <c r="EJ142" s="413"/>
      <c r="EK142" s="413"/>
      <c r="EL142" s="413"/>
      <c r="EM142" s="413"/>
      <c r="EN142" s="413"/>
      <c r="EO142" s="413"/>
      <c r="EP142" s="413"/>
      <c r="EQ142" s="413"/>
      <c r="ER142" s="413"/>
      <c r="ES142" s="413"/>
      <c r="ET142" s="413"/>
      <c r="EU142" s="413"/>
      <c r="EV142" s="413"/>
      <c r="EW142" s="413"/>
      <c r="EX142" s="413"/>
      <c r="EY142" s="413"/>
      <c r="EZ142" s="413"/>
      <c r="FA142" s="413"/>
      <c r="FB142" s="413"/>
      <c r="FC142" s="413"/>
      <c r="FD142" s="413"/>
      <c r="FE142" s="413"/>
      <c r="FF142" s="413"/>
      <c r="FG142" s="413"/>
      <c r="FH142" s="413"/>
      <c r="FI142" s="413"/>
      <c r="FJ142" s="413"/>
      <c r="FK142" s="413"/>
      <c r="FL142" s="413"/>
      <c r="FM142" s="413"/>
      <c r="FN142" s="413"/>
      <c r="FO142" s="413"/>
      <c r="FP142" s="413"/>
      <c r="FQ142" s="413"/>
      <c r="FR142" s="413"/>
      <c r="FS142" s="413"/>
      <c r="FT142" s="413"/>
      <c r="FU142" s="413"/>
      <c r="FV142" s="413"/>
      <c r="FW142" s="413"/>
      <c r="FX142" s="413"/>
      <c r="FY142" s="413"/>
      <c r="FZ142" s="413"/>
      <c r="GA142" s="413"/>
      <c r="GB142" s="413"/>
      <c r="GC142" s="413"/>
      <c r="GD142" s="413"/>
      <c r="GE142" s="413"/>
      <c r="GF142" s="413"/>
      <c r="GG142" s="413"/>
      <c r="GH142" s="414"/>
      <c r="GI142" s="1"/>
    </row>
    <row r="143" spans="1:191" hidden="1" outlineLevel="1" x14ac:dyDescent="0.75">
      <c r="A143" s="1"/>
      <c r="B143" s="1"/>
      <c r="C143" s="262" t="str">
        <f>IF($E143="custom",MonthlyCF!C143,"")</f>
        <v/>
      </c>
      <c r="D143" s="19" t="str">
        <f>IF($E143="custom",MonthlyCF!D143,"")</f>
        <v/>
      </c>
      <c r="E143" s="411" t="str">
        <f>MonthlyCF!K143</f>
        <v>Bell Curve</v>
      </c>
      <c r="F143" s="412">
        <f t="shared" si="30"/>
        <v>46053</v>
      </c>
      <c r="G143" s="412">
        <f t="shared" si="30"/>
        <v>46053</v>
      </c>
      <c r="H143" s="95">
        <f t="shared" si="31"/>
        <v>0</v>
      </c>
      <c r="I143" s="95" t="str">
        <f t="shared" si="32"/>
        <v/>
      </c>
      <c r="J143" s="413"/>
      <c r="K143" s="413"/>
      <c r="L143" s="413"/>
      <c r="M143" s="413"/>
      <c r="N143" s="413"/>
      <c r="O143" s="413"/>
      <c r="P143" s="413"/>
      <c r="Q143" s="413"/>
      <c r="R143" s="413"/>
      <c r="S143" s="413"/>
      <c r="T143" s="413"/>
      <c r="U143" s="413"/>
      <c r="V143" s="413"/>
      <c r="W143" s="413"/>
      <c r="X143" s="413"/>
      <c r="Y143" s="413"/>
      <c r="Z143" s="413"/>
      <c r="AA143" s="413"/>
      <c r="AB143" s="413"/>
      <c r="AC143" s="413"/>
      <c r="AD143" s="413"/>
      <c r="AE143" s="413"/>
      <c r="AF143" s="413"/>
      <c r="AG143" s="413"/>
      <c r="AH143" s="413"/>
      <c r="AI143" s="413"/>
      <c r="AJ143" s="413"/>
      <c r="AK143" s="413"/>
      <c r="AL143" s="413"/>
      <c r="AM143" s="413"/>
      <c r="AN143" s="413"/>
      <c r="AO143" s="413"/>
      <c r="AP143" s="413"/>
      <c r="AQ143" s="413"/>
      <c r="AR143" s="413"/>
      <c r="AS143" s="413"/>
      <c r="AT143" s="413"/>
      <c r="AU143" s="413"/>
      <c r="AV143" s="413"/>
      <c r="AW143" s="413"/>
      <c r="AX143" s="413"/>
      <c r="AY143" s="413"/>
      <c r="AZ143" s="413"/>
      <c r="BA143" s="413"/>
      <c r="BB143" s="413"/>
      <c r="BC143" s="413"/>
      <c r="BD143" s="413"/>
      <c r="BE143" s="413"/>
      <c r="BF143" s="413"/>
      <c r="BG143" s="413"/>
      <c r="BH143" s="413"/>
      <c r="BI143" s="413"/>
      <c r="BJ143" s="413"/>
      <c r="BK143" s="413"/>
      <c r="BL143" s="413"/>
      <c r="BM143" s="413"/>
      <c r="BN143" s="413"/>
      <c r="BO143" s="413"/>
      <c r="BP143" s="413"/>
      <c r="BQ143" s="413"/>
      <c r="BR143" s="413"/>
      <c r="BS143" s="413"/>
      <c r="BT143" s="413"/>
      <c r="BU143" s="413"/>
      <c r="BV143" s="413"/>
      <c r="BW143" s="413"/>
      <c r="BX143" s="413"/>
      <c r="BY143" s="413"/>
      <c r="BZ143" s="413"/>
      <c r="CA143" s="413"/>
      <c r="CB143" s="413"/>
      <c r="CC143" s="413"/>
      <c r="CD143" s="413"/>
      <c r="CE143" s="413"/>
      <c r="CF143" s="413"/>
      <c r="CG143" s="413"/>
      <c r="CH143" s="413"/>
      <c r="CI143" s="413"/>
      <c r="CJ143" s="413"/>
      <c r="CK143" s="413"/>
      <c r="CL143" s="413"/>
      <c r="CM143" s="413"/>
      <c r="CN143" s="413"/>
      <c r="CO143" s="413"/>
      <c r="CP143" s="413"/>
      <c r="CQ143" s="413"/>
      <c r="CR143" s="413"/>
      <c r="CS143" s="413"/>
      <c r="CT143" s="413"/>
      <c r="CU143" s="413"/>
      <c r="CV143" s="413"/>
      <c r="CW143" s="413"/>
      <c r="CX143" s="413"/>
      <c r="CY143" s="413"/>
      <c r="CZ143" s="413"/>
      <c r="DA143" s="413"/>
      <c r="DB143" s="413"/>
      <c r="DC143" s="413"/>
      <c r="DD143" s="413"/>
      <c r="DE143" s="413"/>
      <c r="DF143" s="413"/>
      <c r="DG143" s="413"/>
      <c r="DH143" s="413"/>
      <c r="DI143" s="413"/>
      <c r="DJ143" s="413"/>
      <c r="DK143" s="413"/>
      <c r="DL143" s="413"/>
      <c r="DM143" s="413"/>
      <c r="DN143" s="413"/>
      <c r="DO143" s="413"/>
      <c r="DP143" s="413"/>
      <c r="DQ143" s="413"/>
      <c r="DR143" s="413"/>
      <c r="DS143" s="413"/>
      <c r="DT143" s="413"/>
      <c r="DU143" s="413"/>
      <c r="DV143" s="413"/>
      <c r="DW143" s="413"/>
      <c r="DX143" s="413"/>
      <c r="DY143" s="413"/>
      <c r="DZ143" s="413"/>
      <c r="EA143" s="413"/>
      <c r="EB143" s="413"/>
      <c r="EC143" s="413"/>
      <c r="ED143" s="413"/>
      <c r="EE143" s="413"/>
      <c r="EF143" s="413"/>
      <c r="EG143" s="413"/>
      <c r="EH143" s="413"/>
      <c r="EI143" s="413"/>
      <c r="EJ143" s="413"/>
      <c r="EK143" s="413"/>
      <c r="EL143" s="413"/>
      <c r="EM143" s="413"/>
      <c r="EN143" s="413"/>
      <c r="EO143" s="413"/>
      <c r="EP143" s="413"/>
      <c r="EQ143" s="413"/>
      <c r="ER143" s="413"/>
      <c r="ES143" s="413"/>
      <c r="ET143" s="413"/>
      <c r="EU143" s="413"/>
      <c r="EV143" s="413"/>
      <c r="EW143" s="413"/>
      <c r="EX143" s="413"/>
      <c r="EY143" s="413"/>
      <c r="EZ143" s="413"/>
      <c r="FA143" s="413"/>
      <c r="FB143" s="413"/>
      <c r="FC143" s="413"/>
      <c r="FD143" s="413"/>
      <c r="FE143" s="413"/>
      <c r="FF143" s="413"/>
      <c r="FG143" s="413"/>
      <c r="FH143" s="413"/>
      <c r="FI143" s="413"/>
      <c r="FJ143" s="413"/>
      <c r="FK143" s="413"/>
      <c r="FL143" s="413"/>
      <c r="FM143" s="413"/>
      <c r="FN143" s="413"/>
      <c r="FO143" s="413"/>
      <c r="FP143" s="413"/>
      <c r="FQ143" s="413"/>
      <c r="FR143" s="413"/>
      <c r="FS143" s="413"/>
      <c r="FT143" s="413"/>
      <c r="FU143" s="413"/>
      <c r="FV143" s="413"/>
      <c r="FW143" s="413"/>
      <c r="FX143" s="413"/>
      <c r="FY143" s="413"/>
      <c r="FZ143" s="413"/>
      <c r="GA143" s="413"/>
      <c r="GB143" s="413"/>
      <c r="GC143" s="413"/>
      <c r="GD143" s="413"/>
      <c r="GE143" s="413"/>
      <c r="GF143" s="413"/>
      <c r="GG143" s="413"/>
      <c r="GH143" s="414"/>
      <c r="GI143" s="1"/>
    </row>
    <row r="144" spans="1:191" hidden="1" outlineLevel="1" x14ac:dyDescent="0.75">
      <c r="A144" s="1"/>
      <c r="B144" s="1"/>
      <c r="C144" s="262" t="str">
        <f>IF($E144="custom",MonthlyCF!C144,"")</f>
        <v/>
      </c>
      <c r="D144" s="19" t="str">
        <f>IF($E144="custom",MonthlyCF!D144,"")</f>
        <v/>
      </c>
      <c r="E144" s="411" t="str">
        <f>MonthlyCF!K144</f>
        <v>Bell Curve</v>
      </c>
      <c r="F144" s="412">
        <f t="shared" si="30"/>
        <v>46053</v>
      </c>
      <c r="G144" s="412">
        <f t="shared" si="30"/>
        <v>46053</v>
      </c>
      <c r="H144" s="95">
        <f t="shared" si="31"/>
        <v>0</v>
      </c>
      <c r="I144" s="95" t="str">
        <f t="shared" si="32"/>
        <v/>
      </c>
      <c r="J144" s="413"/>
      <c r="K144" s="413"/>
      <c r="L144" s="413"/>
      <c r="M144" s="413"/>
      <c r="N144" s="413"/>
      <c r="O144" s="413"/>
      <c r="P144" s="413"/>
      <c r="Q144" s="413"/>
      <c r="R144" s="413"/>
      <c r="S144" s="413"/>
      <c r="T144" s="413"/>
      <c r="U144" s="413"/>
      <c r="V144" s="413"/>
      <c r="W144" s="413"/>
      <c r="X144" s="413"/>
      <c r="Y144" s="413"/>
      <c r="Z144" s="413"/>
      <c r="AA144" s="413"/>
      <c r="AB144" s="413"/>
      <c r="AC144" s="413"/>
      <c r="AD144" s="413"/>
      <c r="AE144" s="413"/>
      <c r="AF144" s="413"/>
      <c r="AG144" s="413"/>
      <c r="AH144" s="413"/>
      <c r="AI144" s="413"/>
      <c r="AJ144" s="413"/>
      <c r="AK144" s="413"/>
      <c r="AL144" s="413"/>
      <c r="AM144" s="413"/>
      <c r="AN144" s="413"/>
      <c r="AO144" s="413"/>
      <c r="AP144" s="413"/>
      <c r="AQ144" s="413"/>
      <c r="AR144" s="413"/>
      <c r="AS144" s="413"/>
      <c r="AT144" s="413"/>
      <c r="AU144" s="413"/>
      <c r="AV144" s="413"/>
      <c r="AW144" s="413"/>
      <c r="AX144" s="413"/>
      <c r="AY144" s="413"/>
      <c r="AZ144" s="413"/>
      <c r="BA144" s="413"/>
      <c r="BB144" s="413"/>
      <c r="BC144" s="413"/>
      <c r="BD144" s="413"/>
      <c r="BE144" s="413"/>
      <c r="BF144" s="413"/>
      <c r="BG144" s="413"/>
      <c r="BH144" s="413"/>
      <c r="BI144" s="413"/>
      <c r="BJ144" s="413"/>
      <c r="BK144" s="413"/>
      <c r="BL144" s="413"/>
      <c r="BM144" s="413"/>
      <c r="BN144" s="413"/>
      <c r="BO144" s="413"/>
      <c r="BP144" s="413"/>
      <c r="BQ144" s="413"/>
      <c r="BR144" s="413"/>
      <c r="BS144" s="413"/>
      <c r="BT144" s="413"/>
      <c r="BU144" s="413"/>
      <c r="BV144" s="413"/>
      <c r="BW144" s="413"/>
      <c r="BX144" s="413"/>
      <c r="BY144" s="413"/>
      <c r="BZ144" s="413"/>
      <c r="CA144" s="413"/>
      <c r="CB144" s="413"/>
      <c r="CC144" s="413"/>
      <c r="CD144" s="413"/>
      <c r="CE144" s="413"/>
      <c r="CF144" s="413"/>
      <c r="CG144" s="413"/>
      <c r="CH144" s="413"/>
      <c r="CI144" s="413"/>
      <c r="CJ144" s="413"/>
      <c r="CK144" s="413"/>
      <c r="CL144" s="413"/>
      <c r="CM144" s="413"/>
      <c r="CN144" s="413"/>
      <c r="CO144" s="413"/>
      <c r="CP144" s="413"/>
      <c r="CQ144" s="413"/>
      <c r="CR144" s="413"/>
      <c r="CS144" s="413"/>
      <c r="CT144" s="413"/>
      <c r="CU144" s="413"/>
      <c r="CV144" s="413"/>
      <c r="CW144" s="413"/>
      <c r="CX144" s="413"/>
      <c r="CY144" s="413"/>
      <c r="CZ144" s="413"/>
      <c r="DA144" s="413"/>
      <c r="DB144" s="413"/>
      <c r="DC144" s="413"/>
      <c r="DD144" s="413"/>
      <c r="DE144" s="413"/>
      <c r="DF144" s="413"/>
      <c r="DG144" s="413"/>
      <c r="DH144" s="413"/>
      <c r="DI144" s="413"/>
      <c r="DJ144" s="413"/>
      <c r="DK144" s="413"/>
      <c r="DL144" s="413"/>
      <c r="DM144" s="413"/>
      <c r="DN144" s="413"/>
      <c r="DO144" s="413"/>
      <c r="DP144" s="413"/>
      <c r="DQ144" s="413"/>
      <c r="DR144" s="413"/>
      <c r="DS144" s="413"/>
      <c r="DT144" s="413"/>
      <c r="DU144" s="413"/>
      <c r="DV144" s="413"/>
      <c r="DW144" s="413"/>
      <c r="DX144" s="413"/>
      <c r="DY144" s="413"/>
      <c r="DZ144" s="413"/>
      <c r="EA144" s="413"/>
      <c r="EB144" s="413"/>
      <c r="EC144" s="413"/>
      <c r="ED144" s="413"/>
      <c r="EE144" s="413"/>
      <c r="EF144" s="413"/>
      <c r="EG144" s="413"/>
      <c r="EH144" s="413"/>
      <c r="EI144" s="413"/>
      <c r="EJ144" s="413"/>
      <c r="EK144" s="413"/>
      <c r="EL144" s="413"/>
      <c r="EM144" s="413"/>
      <c r="EN144" s="413"/>
      <c r="EO144" s="413"/>
      <c r="EP144" s="413"/>
      <c r="EQ144" s="413"/>
      <c r="ER144" s="413"/>
      <c r="ES144" s="413"/>
      <c r="ET144" s="413"/>
      <c r="EU144" s="413"/>
      <c r="EV144" s="413"/>
      <c r="EW144" s="413"/>
      <c r="EX144" s="413"/>
      <c r="EY144" s="413"/>
      <c r="EZ144" s="413"/>
      <c r="FA144" s="413"/>
      <c r="FB144" s="413"/>
      <c r="FC144" s="413"/>
      <c r="FD144" s="413"/>
      <c r="FE144" s="413"/>
      <c r="FF144" s="413"/>
      <c r="FG144" s="413"/>
      <c r="FH144" s="413"/>
      <c r="FI144" s="413"/>
      <c r="FJ144" s="413"/>
      <c r="FK144" s="413"/>
      <c r="FL144" s="413"/>
      <c r="FM144" s="413"/>
      <c r="FN144" s="413"/>
      <c r="FO144" s="413"/>
      <c r="FP144" s="413"/>
      <c r="FQ144" s="413"/>
      <c r="FR144" s="413"/>
      <c r="FS144" s="413"/>
      <c r="FT144" s="413"/>
      <c r="FU144" s="413"/>
      <c r="FV144" s="413"/>
      <c r="FW144" s="413"/>
      <c r="FX144" s="413"/>
      <c r="FY144" s="413"/>
      <c r="FZ144" s="413"/>
      <c r="GA144" s="413"/>
      <c r="GB144" s="413"/>
      <c r="GC144" s="413"/>
      <c r="GD144" s="413"/>
      <c r="GE144" s="413"/>
      <c r="GF144" s="413"/>
      <c r="GG144" s="413"/>
      <c r="GH144" s="414"/>
      <c r="GI144" s="1"/>
    </row>
    <row r="145" spans="1:191" hidden="1" outlineLevel="1" x14ac:dyDescent="0.75">
      <c r="A145" s="1"/>
      <c r="B145" s="1"/>
      <c r="C145" s="262" t="str">
        <f>IF($E145="custom",MonthlyCF!C145,"")</f>
        <v/>
      </c>
      <c r="D145" s="19" t="str">
        <f>IF($E145="custom",MonthlyCF!D145,"")</f>
        <v/>
      </c>
      <c r="E145" s="411" t="str">
        <f>MonthlyCF!K145</f>
        <v>Bell Curve</v>
      </c>
      <c r="F145" s="412">
        <f t="shared" si="30"/>
        <v>46053</v>
      </c>
      <c r="G145" s="412">
        <f t="shared" si="30"/>
        <v>46053</v>
      </c>
      <c r="H145" s="95">
        <f t="shared" si="31"/>
        <v>0</v>
      </c>
      <c r="I145" s="95" t="str">
        <f t="shared" si="32"/>
        <v/>
      </c>
      <c r="J145" s="413"/>
      <c r="K145" s="413"/>
      <c r="L145" s="413"/>
      <c r="M145" s="413"/>
      <c r="N145" s="413"/>
      <c r="O145" s="413"/>
      <c r="P145" s="413"/>
      <c r="Q145" s="413"/>
      <c r="R145" s="413"/>
      <c r="S145" s="413"/>
      <c r="T145" s="413"/>
      <c r="U145" s="413"/>
      <c r="V145" s="413"/>
      <c r="W145" s="413"/>
      <c r="X145" s="413"/>
      <c r="Y145" s="413"/>
      <c r="Z145" s="413"/>
      <c r="AA145" s="413"/>
      <c r="AB145" s="413"/>
      <c r="AC145" s="413"/>
      <c r="AD145" s="413"/>
      <c r="AE145" s="413"/>
      <c r="AF145" s="413"/>
      <c r="AG145" s="413"/>
      <c r="AH145" s="413"/>
      <c r="AI145" s="413"/>
      <c r="AJ145" s="413"/>
      <c r="AK145" s="413"/>
      <c r="AL145" s="413"/>
      <c r="AM145" s="413"/>
      <c r="AN145" s="413"/>
      <c r="AO145" s="413"/>
      <c r="AP145" s="413"/>
      <c r="AQ145" s="413"/>
      <c r="AR145" s="413"/>
      <c r="AS145" s="413"/>
      <c r="AT145" s="413"/>
      <c r="AU145" s="413"/>
      <c r="AV145" s="413"/>
      <c r="AW145" s="413"/>
      <c r="AX145" s="413"/>
      <c r="AY145" s="413"/>
      <c r="AZ145" s="413"/>
      <c r="BA145" s="413"/>
      <c r="BB145" s="413"/>
      <c r="BC145" s="413"/>
      <c r="BD145" s="413"/>
      <c r="BE145" s="413"/>
      <c r="BF145" s="413"/>
      <c r="BG145" s="413"/>
      <c r="BH145" s="413"/>
      <c r="BI145" s="413"/>
      <c r="BJ145" s="413"/>
      <c r="BK145" s="413"/>
      <c r="BL145" s="413"/>
      <c r="BM145" s="413"/>
      <c r="BN145" s="413"/>
      <c r="BO145" s="413"/>
      <c r="BP145" s="413"/>
      <c r="BQ145" s="413"/>
      <c r="BR145" s="413"/>
      <c r="BS145" s="413"/>
      <c r="BT145" s="413"/>
      <c r="BU145" s="413"/>
      <c r="BV145" s="413"/>
      <c r="BW145" s="413"/>
      <c r="BX145" s="413"/>
      <c r="BY145" s="413"/>
      <c r="BZ145" s="413"/>
      <c r="CA145" s="413"/>
      <c r="CB145" s="413"/>
      <c r="CC145" s="413"/>
      <c r="CD145" s="413"/>
      <c r="CE145" s="413"/>
      <c r="CF145" s="413"/>
      <c r="CG145" s="413"/>
      <c r="CH145" s="413"/>
      <c r="CI145" s="413"/>
      <c r="CJ145" s="413"/>
      <c r="CK145" s="413"/>
      <c r="CL145" s="413"/>
      <c r="CM145" s="413"/>
      <c r="CN145" s="413"/>
      <c r="CO145" s="413"/>
      <c r="CP145" s="413"/>
      <c r="CQ145" s="413"/>
      <c r="CR145" s="413"/>
      <c r="CS145" s="413"/>
      <c r="CT145" s="413"/>
      <c r="CU145" s="413"/>
      <c r="CV145" s="413"/>
      <c r="CW145" s="413"/>
      <c r="CX145" s="413"/>
      <c r="CY145" s="413"/>
      <c r="CZ145" s="413"/>
      <c r="DA145" s="413"/>
      <c r="DB145" s="413"/>
      <c r="DC145" s="413"/>
      <c r="DD145" s="413"/>
      <c r="DE145" s="413"/>
      <c r="DF145" s="413"/>
      <c r="DG145" s="413"/>
      <c r="DH145" s="413"/>
      <c r="DI145" s="413"/>
      <c r="DJ145" s="413"/>
      <c r="DK145" s="413"/>
      <c r="DL145" s="413"/>
      <c r="DM145" s="413"/>
      <c r="DN145" s="413"/>
      <c r="DO145" s="413"/>
      <c r="DP145" s="413"/>
      <c r="DQ145" s="413"/>
      <c r="DR145" s="413"/>
      <c r="DS145" s="413"/>
      <c r="DT145" s="413"/>
      <c r="DU145" s="413"/>
      <c r="DV145" s="413"/>
      <c r="DW145" s="413"/>
      <c r="DX145" s="413"/>
      <c r="DY145" s="413"/>
      <c r="DZ145" s="413"/>
      <c r="EA145" s="413"/>
      <c r="EB145" s="413"/>
      <c r="EC145" s="413"/>
      <c r="ED145" s="413"/>
      <c r="EE145" s="413"/>
      <c r="EF145" s="413"/>
      <c r="EG145" s="413"/>
      <c r="EH145" s="413"/>
      <c r="EI145" s="413"/>
      <c r="EJ145" s="413"/>
      <c r="EK145" s="413"/>
      <c r="EL145" s="413"/>
      <c r="EM145" s="413"/>
      <c r="EN145" s="413"/>
      <c r="EO145" s="413"/>
      <c r="EP145" s="413"/>
      <c r="EQ145" s="413"/>
      <c r="ER145" s="413"/>
      <c r="ES145" s="413"/>
      <c r="ET145" s="413"/>
      <c r="EU145" s="413"/>
      <c r="EV145" s="413"/>
      <c r="EW145" s="413"/>
      <c r="EX145" s="413"/>
      <c r="EY145" s="413"/>
      <c r="EZ145" s="413"/>
      <c r="FA145" s="413"/>
      <c r="FB145" s="413"/>
      <c r="FC145" s="413"/>
      <c r="FD145" s="413"/>
      <c r="FE145" s="413"/>
      <c r="FF145" s="413"/>
      <c r="FG145" s="413"/>
      <c r="FH145" s="413"/>
      <c r="FI145" s="413"/>
      <c r="FJ145" s="413"/>
      <c r="FK145" s="413"/>
      <c r="FL145" s="413"/>
      <c r="FM145" s="413"/>
      <c r="FN145" s="413"/>
      <c r="FO145" s="413"/>
      <c r="FP145" s="413"/>
      <c r="FQ145" s="413"/>
      <c r="FR145" s="413"/>
      <c r="FS145" s="413"/>
      <c r="FT145" s="413"/>
      <c r="FU145" s="413"/>
      <c r="FV145" s="413"/>
      <c r="FW145" s="413"/>
      <c r="FX145" s="413"/>
      <c r="FY145" s="413"/>
      <c r="FZ145" s="413"/>
      <c r="GA145" s="413"/>
      <c r="GB145" s="413"/>
      <c r="GC145" s="413"/>
      <c r="GD145" s="413"/>
      <c r="GE145" s="413"/>
      <c r="GF145" s="413"/>
      <c r="GG145" s="413"/>
      <c r="GH145" s="414"/>
      <c r="GI145" s="1"/>
    </row>
    <row r="146" spans="1:191" hidden="1" outlineLevel="1" x14ac:dyDescent="0.75">
      <c r="A146" s="1"/>
      <c r="B146" s="1"/>
      <c r="C146" s="262" t="str">
        <f>IF($E146="custom",MonthlyCF!C146,"")</f>
        <v/>
      </c>
      <c r="D146" s="19" t="str">
        <f>IF($E146="custom",MonthlyCF!D146,"")</f>
        <v/>
      </c>
      <c r="E146" s="411" t="str">
        <f>MonthlyCF!K146</f>
        <v>Bell Curve</v>
      </c>
      <c r="F146" s="412">
        <f t="shared" si="30"/>
        <v>46053</v>
      </c>
      <c r="G146" s="412">
        <f t="shared" si="30"/>
        <v>46053</v>
      </c>
      <c r="H146" s="95">
        <f t="shared" si="31"/>
        <v>0</v>
      </c>
      <c r="I146" s="95" t="str">
        <f t="shared" si="32"/>
        <v/>
      </c>
      <c r="J146" s="413"/>
      <c r="K146" s="413"/>
      <c r="L146" s="413"/>
      <c r="M146" s="413"/>
      <c r="N146" s="413"/>
      <c r="O146" s="413"/>
      <c r="P146" s="413"/>
      <c r="Q146" s="413"/>
      <c r="R146" s="413"/>
      <c r="S146" s="413"/>
      <c r="T146" s="413"/>
      <c r="U146" s="413"/>
      <c r="V146" s="413"/>
      <c r="W146" s="413"/>
      <c r="X146" s="413"/>
      <c r="Y146" s="413"/>
      <c r="Z146" s="413"/>
      <c r="AA146" s="413"/>
      <c r="AB146" s="413"/>
      <c r="AC146" s="413"/>
      <c r="AD146" s="413"/>
      <c r="AE146" s="413"/>
      <c r="AF146" s="413"/>
      <c r="AG146" s="413"/>
      <c r="AH146" s="413"/>
      <c r="AI146" s="413"/>
      <c r="AJ146" s="413"/>
      <c r="AK146" s="413"/>
      <c r="AL146" s="413"/>
      <c r="AM146" s="413"/>
      <c r="AN146" s="413"/>
      <c r="AO146" s="413"/>
      <c r="AP146" s="413"/>
      <c r="AQ146" s="413"/>
      <c r="AR146" s="413"/>
      <c r="AS146" s="413"/>
      <c r="AT146" s="413"/>
      <c r="AU146" s="413"/>
      <c r="AV146" s="413"/>
      <c r="AW146" s="413"/>
      <c r="AX146" s="413"/>
      <c r="AY146" s="413"/>
      <c r="AZ146" s="413"/>
      <c r="BA146" s="413"/>
      <c r="BB146" s="413"/>
      <c r="BC146" s="413"/>
      <c r="BD146" s="413"/>
      <c r="BE146" s="413"/>
      <c r="BF146" s="413"/>
      <c r="BG146" s="413"/>
      <c r="BH146" s="413"/>
      <c r="BI146" s="413"/>
      <c r="BJ146" s="413"/>
      <c r="BK146" s="413"/>
      <c r="BL146" s="413"/>
      <c r="BM146" s="413"/>
      <c r="BN146" s="413"/>
      <c r="BO146" s="413"/>
      <c r="BP146" s="413"/>
      <c r="BQ146" s="413"/>
      <c r="BR146" s="413"/>
      <c r="BS146" s="413"/>
      <c r="BT146" s="413"/>
      <c r="BU146" s="413"/>
      <c r="BV146" s="413"/>
      <c r="BW146" s="413"/>
      <c r="BX146" s="413"/>
      <c r="BY146" s="413"/>
      <c r="BZ146" s="413"/>
      <c r="CA146" s="413"/>
      <c r="CB146" s="413"/>
      <c r="CC146" s="413"/>
      <c r="CD146" s="413"/>
      <c r="CE146" s="413"/>
      <c r="CF146" s="413"/>
      <c r="CG146" s="413"/>
      <c r="CH146" s="413"/>
      <c r="CI146" s="413"/>
      <c r="CJ146" s="413"/>
      <c r="CK146" s="413"/>
      <c r="CL146" s="413"/>
      <c r="CM146" s="413"/>
      <c r="CN146" s="413"/>
      <c r="CO146" s="413"/>
      <c r="CP146" s="413"/>
      <c r="CQ146" s="413"/>
      <c r="CR146" s="413"/>
      <c r="CS146" s="413"/>
      <c r="CT146" s="413"/>
      <c r="CU146" s="413"/>
      <c r="CV146" s="413"/>
      <c r="CW146" s="413"/>
      <c r="CX146" s="413"/>
      <c r="CY146" s="413"/>
      <c r="CZ146" s="413"/>
      <c r="DA146" s="413"/>
      <c r="DB146" s="413"/>
      <c r="DC146" s="413"/>
      <c r="DD146" s="413"/>
      <c r="DE146" s="413"/>
      <c r="DF146" s="413"/>
      <c r="DG146" s="413"/>
      <c r="DH146" s="413"/>
      <c r="DI146" s="413"/>
      <c r="DJ146" s="413"/>
      <c r="DK146" s="413"/>
      <c r="DL146" s="413"/>
      <c r="DM146" s="413"/>
      <c r="DN146" s="413"/>
      <c r="DO146" s="413"/>
      <c r="DP146" s="413"/>
      <c r="DQ146" s="413"/>
      <c r="DR146" s="413"/>
      <c r="DS146" s="413"/>
      <c r="DT146" s="413"/>
      <c r="DU146" s="413"/>
      <c r="DV146" s="413"/>
      <c r="DW146" s="413"/>
      <c r="DX146" s="413"/>
      <c r="DY146" s="413"/>
      <c r="DZ146" s="413"/>
      <c r="EA146" s="413"/>
      <c r="EB146" s="413"/>
      <c r="EC146" s="413"/>
      <c r="ED146" s="413"/>
      <c r="EE146" s="413"/>
      <c r="EF146" s="413"/>
      <c r="EG146" s="413"/>
      <c r="EH146" s="413"/>
      <c r="EI146" s="413"/>
      <c r="EJ146" s="413"/>
      <c r="EK146" s="413"/>
      <c r="EL146" s="413"/>
      <c r="EM146" s="413"/>
      <c r="EN146" s="413"/>
      <c r="EO146" s="413"/>
      <c r="EP146" s="413"/>
      <c r="EQ146" s="413"/>
      <c r="ER146" s="413"/>
      <c r="ES146" s="413"/>
      <c r="ET146" s="413"/>
      <c r="EU146" s="413"/>
      <c r="EV146" s="413"/>
      <c r="EW146" s="413"/>
      <c r="EX146" s="413"/>
      <c r="EY146" s="413"/>
      <c r="EZ146" s="413"/>
      <c r="FA146" s="413"/>
      <c r="FB146" s="413"/>
      <c r="FC146" s="413"/>
      <c r="FD146" s="413"/>
      <c r="FE146" s="413"/>
      <c r="FF146" s="413"/>
      <c r="FG146" s="413"/>
      <c r="FH146" s="413"/>
      <c r="FI146" s="413"/>
      <c r="FJ146" s="413"/>
      <c r="FK146" s="413"/>
      <c r="FL146" s="413"/>
      <c r="FM146" s="413"/>
      <c r="FN146" s="413"/>
      <c r="FO146" s="413"/>
      <c r="FP146" s="413"/>
      <c r="FQ146" s="413"/>
      <c r="FR146" s="413"/>
      <c r="FS146" s="413"/>
      <c r="FT146" s="413"/>
      <c r="FU146" s="413"/>
      <c r="FV146" s="413"/>
      <c r="FW146" s="413"/>
      <c r="FX146" s="413"/>
      <c r="FY146" s="413"/>
      <c r="FZ146" s="413"/>
      <c r="GA146" s="413"/>
      <c r="GB146" s="413"/>
      <c r="GC146" s="413"/>
      <c r="GD146" s="413"/>
      <c r="GE146" s="413"/>
      <c r="GF146" s="413"/>
      <c r="GG146" s="413"/>
      <c r="GH146" s="414"/>
      <c r="GI146" s="1"/>
    </row>
    <row r="147" spans="1:191" hidden="1" outlineLevel="1" x14ac:dyDescent="0.75">
      <c r="A147" s="1"/>
      <c r="B147" s="1"/>
      <c r="C147" s="262" t="str">
        <f>IF($E147="custom",MonthlyCF!C147,"")</f>
        <v/>
      </c>
      <c r="D147" s="19" t="str">
        <f>IF($E147="custom",MonthlyCF!D147,"")</f>
        <v/>
      </c>
      <c r="E147" s="411" t="str">
        <f>MonthlyCF!K147</f>
        <v>Bell Curve</v>
      </c>
      <c r="F147" s="412">
        <f t="shared" si="30"/>
        <v>46053</v>
      </c>
      <c r="G147" s="412">
        <f t="shared" si="30"/>
        <v>46053</v>
      </c>
      <c r="H147" s="95">
        <f t="shared" si="31"/>
        <v>0</v>
      </c>
      <c r="I147" s="95" t="str">
        <f t="shared" si="32"/>
        <v/>
      </c>
      <c r="J147" s="413"/>
      <c r="K147" s="413"/>
      <c r="L147" s="413"/>
      <c r="M147" s="413"/>
      <c r="N147" s="413"/>
      <c r="O147" s="413"/>
      <c r="P147" s="413"/>
      <c r="Q147" s="413"/>
      <c r="R147" s="413"/>
      <c r="S147" s="413"/>
      <c r="T147" s="413"/>
      <c r="U147" s="413"/>
      <c r="V147" s="413"/>
      <c r="W147" s="413"/>
      <c r="X147" s="413"/>
      <c r="Y147" s="413"/>
      <c r="Z147" s="413"/>
      <c r="AA147" s="413"/>
      <c r="AB147" s="413"/>
      <c r="AC147" s="413"/>
      <c r="AD147" s="413"/>
      <c r="AE147" s="413"/>
      <c r="AF147" s="413"/>
      <c r="AG147" s="413"/>
      <c r="AH147" s="413"/>
      <c r="AI147" s="413"/>
      <c r="AJ147" s="413"/>
      <c r="AK147" s="413"/>
      <c r="AL147" s="413"/>
      <c r="AM147" s="413"/>
      <c r="AN147" s="413"/>
      <c r="AO147" s="413"/>
      <c r="AP147" s="413"/>
      <c r="AQ147" s="413"/>
      <c r="AR147" s="413"/>
      <c r="AS147" s="413"/>
      <c r="AT147" s="413"/>
      <c r="AU147" s="413"/>
      <c r="AV147" s="413"/>
      <c r="AW147" s="413"/>
      <c r="AX147" s="413"/>
      <c r="AY147" s="413"/>
      <c r="AZ147" s="413"/>
      <c r="BA147" s="413"/>
      <c r="BB147" s="413"/>
      <c r="BC147" s="413"/>
      <c r="BD147" s="413"/>
      <c r="BE147" s="413"/>
      <c r="BF147" s="413"/>
      <c r="BG147" s="413"/>
      <c r="BH147" s="413"/>
      <c r="BI147" s="413"/>
      <c r="BJ147" s="413"/>
      <c r="BK147" s="413"/>
      <c r="BL147" s="413"/>
      <c r="BM147" s="413"/>
      <c r="BN147" s="413"/>
      <c r="BO147" s="413"/>
      <c r="BP147" s="413"/>
      <c r="BQ147" s="413"/>
      <c r="BR147" s="413"/>
      <c r="BS147" s="413"/>
      <c r="BT147" s="413"/>
      <c r="BU147" s="413"/>
      <c r="BV147" s="413"/>
      <c r="BW147" s="413"/>
      <c r="BX147" s="413"/>
      <c r="BY147" s="413"/>
      <c r="BZ147" s="413"/>
      <c r="CA147" s="413"/>
      <c r="CB147" s="413"/>
      <c r="CC147" s="413"/>
      <c r="CD147" s="413"/>
      <c r="CE147" s="413"/>
      <c r="CF147" s="413"/>
      <c r="CG147" s="413"/>
      <c r="CH147" s="413"/>
      <c r="CI147" s="413"/>
      <c r="CJ147" s="413"/>
      <c r="CK147" s="413"/>
      <c r="CL147" s="413"/>
      <c r="CM147" s="413"/>
      <c r="CN147" s="413"/>
      <c r="CO147" s="413"/>
      <c r="CP147" s="413"/>
      <c r="CQ147" s="413"/>
      <c r="CR147" s="413"/>
      <c r="CS147" s="413"/>
      <c r="CT147" s="413"/>
      <c r="CU147" s="413"/>
      <c r="CV147" s="413"/>
      <c r="CW147" s="413"/>
      <c r="CX147" s="413"/>
      <c r="CY147" s="413"/>
      <c r="CZ147" s="413"/>
      <c r="DA147" s="413"/>
      <c r="DB147" s="413"/>
      <c r="DC147" s="413"/>
      <c r="DD147" s="413"/>
      <c r="DE147" s="413"/>
      <c r="DF147" s="413"/>
      <c r="DG147" s="413"/>
      <c r="DH147" s="413"/>
      <c r="DI147" s="413"/>
      <c r="DJ147" s="413"/>
      <c r="DK147" s="413"/>
      <c r="DL147" s="413"/>
      <c r="DM147" s="413"/>
      <c r="DN147" s="413"/>
      <c r="DO147" s="413"/>
      <c r="DP147" s="413"/>
      <c r="DQ147" s="413"/>
      <c r="DR147" s="413"/>
      <c r="DS147" s="413"/>
      <c r="DT147" s="413"/>
      <c r="DU147" s="413"/>
      <c r="DV147" s="413"/>
      <c r="DW147" s="413"/>
      <c r="DX147" s="413"/>
      <c r="DY147" s="413"/>
      <c r="DZ147" s="413"/>
      <c r="EA147" s="413"/>
      <c r="EB147" s="413"/>
      <c r="EC147" s="413"/>
      <c r="ED147" s="413"/>
      <c r="EE147" s="413"/>
      <c r="EF147" s="413"/>
      <c r="EG147" s="413"/>
      <c r="EH147" s="413"/>
      <c r="EI147" s="413"/>
      <c r="EJ147" s="413"/>
      <c r="EK147" s="413"/>
      <c r="EL147" s="413"/>
      <c r="EM147" s="413"/>
      <c r="EN147" s="413"/>
      <c r="EO147" s="413"/>
      <c r="EP147" s="413"/>
      <c r="EQ147" s="413"/>
      <c r="ER147" s="413"/>
      <c r="ES147" s="413"/>
      <c r="ET147" s="413"/>
      <c r="EU147" s="413"/>
      <c r="EV147" s="413"/>
      <c r="EW147" s="413"/>
      <c r="EX147" s="413"/>
      <c r="EY147" s="413"/>
      <c r="EZ147" s="413"/>
      <c r="FA147" s="413"/>
      <c r="FB147" s="413"/>
      <c r="FC147" s="413"/>
      <c r="FD147" s="413"/>
      <c r="FE147" s="413"/>
      <c r="FF147" s="413"/>
      <c r="FG147" s="413"/>
      <c r="FH147" s="413"/>
      <c r="FI147" s="413"/>
      <c r="FJ147" s="413"/>
      <c r="FK147" s="413"/>
      <c r="FL147" s="413"/>
      <c r="FM147" s="413"/>
      <c r="FN147" s="413"/>
      <c r="FO147" s="413"/>
      <c r="FP147" s="413"/>
      <c r="FQ147" s="413"/>
      <c r="FR147" s="413"/>
      <c r="FS147" s="413"/>
      <c r="FT147" s="413"/>
      <c r="FU147" s="413"/>
      <c r="FV147" s="413"/>
      <c r="FW147" s="413"/>
      <c r="FX147" s="413"/>
      <c r="FY147" s="413"/>
      <c r="FZ147" s="413"/>
      <c r="GA147" s="413"/>
      <c r="GB147" s="413"/>
      <c r="GC147" s="413"/>
      <c r="GD147" s="413"/>
      <c r="GE147" s="413"/>
      <c r="GF147" s="413"/>
      <c r="GG147" s="413"/>
      <c r="GH147" s="414"/>
      <c r="GI147" s="1"/>
    </row>
    <row r="148" spans="1:191" hidden="1" outlineLevel="1" x14ac:dyDescent="0.75">
      <c r="A148" s="1"/>
      <c r="B148" s="1"/>
      <c r="C148" s="262" t="str">
        <f>IF($E148="custom",MonthlyCF!C148,"")</f>
        <v/>
      </c>
      <c r="D148" s="19" t="str">
        <f>IF($E148="custom",MonthlyCF!D148,"")</f>
        <v/>
      </c>
      <c r="E148" s="411" t="str">
        <f>MonthlyCF!K148</f>
        <v>Bell Curve</v>
      </c>
      <c r="F148" s="412">
        <f t="shared" si="30"/>
        <v>46053</v>
      </c>
      <c r="G148" s="412">
        <f t="shared" si="30"/>
        <v>46053</v>
      </c>
      <c r="H148" s="95">
        <f t="shared" si="31"/>
        <v>0</v>
      </c>
      <c r="I148" s="95" t="str">
        <f t="shared" si="32"/>
        <v/>
      </c>
      <c r="J148" s="413"/>
      <c r="K148" s="413"/>
      <c r="L148" s="413"/>
      <c r="M148" s="413"/>
      <c r="N148" s="413"/>
      <c r="O148" s="413"/>
      <c r="P148" s="413"/>
      <c r="Q148" s="413"/>
      <c r="R148" s="413"/>
      <c r="S148" s="413"/>
      <c r="T148" s="413"/>
      <c r="U148" s="413"/>
      <c r="V148" s="413"/>
      <c r="W148" s="413"/>
      <c r="X148" s="413"/>
      <c r="Y148" s="413"/>
      <c r="Z148" s="413"/>
      <c r="AA148" s="413"/>
      <c r="AB148" s="413"/>
      <c r="AC148" s="413"/>
      <c r="AD148" s="413"/>
      <c r="AE148" s="413"/>
      <c r="AF148" s="413"/>
      <c r="AG148" s="413"/>
      <c r="AH148" s="413"/>
      <c r="AI148" s="413"/>
      <c r="AJ148" s="413"/>
      <c r="AK148" s="413"/>
      <c r="AL148" s="413"/>
      <c r="AM148" s="413"/>
      <c r="AN148" s="413"/>
      <c r="AO148" s="413"/>
      <c r="AP148" s="413"/>
      <c r="AQ148" s="413"/>
      <c r="AR148" s="413"/>
      <c r="AS148" s="413"/>
      <c r="AT148" s="413"/>
      <c r="AU148" s="413"/>
      <c r="AV148" s="413"/>
      <c r="AW148" s="413"/>
      <c r="AX148" s="413"/>
      <c r="AY148" s="413"/>
      <c r="AZ148" s="413"/>
      <c r="BA148" s="413"/>
      <c r="BB148" s="413"/>
      <c r="BC148" s="413"/>
      <c r="BD148" s="413"/>
      <c r="BE148" s="413"/>
      <c r="BF148" s="413"/>
      <c r="BG148" s="413"/>
      <c r="BH148" s="413"/>
      <c r="BI148" s="413"/>
      <c r="BJ148" s="413"/>
      <c r="BK148" s="413"/>
      <c r="BL148" s="413"/>
      <c r="BM148" s="413"/>
      <c r="BN148" s="413"/>
      <c r="BO148" s="413"/>
      <c r="BP148" s="413"/>
      <c r="BQ148" s="413"/>
      <c r="BR148" s="413"/>
      <c r="BS148" s="413"/>
      <c r="BT148" s="413"/>
      <c r="BU148" s="413"/>
      <c r="BV148" s="413"/>
      <c r="BW148" s="413"/>
      <c r="BX148" s="413"/>
      <c r="BY148" s="413"/>
      <c r="BZ148" s="413"/>
      <c r="CA148" s="413"/>
      <c r="CB148" s="413"/>
      <c r="CC148" s="413"/>
      <c r="CD148" s="413"/>
      <c r="CE148" s="413"/>
      <c r="CF148" s="413"/>
      <c r="CG148" s="413"/>
      <c r="CH148" s="413"/>
      <c r="CI148" s="413"/>
      <c r="CJ148" s="413"/>
      <c r="CK148" s="413"/>
      <c r="CL148" s="413"/>
      <c r="CM148" s="413"/>
      <c r="CN148" s="413"/>
      <c r="CO148" s="413"/>
      <c r="CP148" s="413"/>
      <c r="CQ148" s="413"/>
      <c r="CR148" s="413"/>
      <c r="CS148" s="413"/>
      <c r="CT148" s="413"/>
      <c r="CU148" s="413"/>
      <c r="CV148" s="413"/>
      <c r="CW148" s="413"/>
      <c r="CX148" s="413"/>
      <c r="CY148" s="413"/>
      <c r="CZ148" s="413"/>
      <c r="DA148" s="413"/>
      <c r="DB148" s="413"/>
      <c r="DC148" s="413"/>
      <c r="DD148" s="413"/>
      <c r="DE148" s="413"/>
      <c r="DF148" s="413"/>
      <c r="DG148" s="413"/>
      <c r="DH148" s="413"/>
      <c r="DI148" s="413"/>
      <c r="DJ148" s="413"/>
      <c r="DK148" s="413"/>
      <c r="DL148" s="413"/>
      <c r="DM148" s="413"/>
      <c r="DN148" s="413"/>
      <c r="DO148" s="413"/>
      <c r="DP148" s="413"/>
      <c r="DQ148" s="413"/>
      <c r="DR148" s="413"/>
      <c r="DS148" s="413"/>
      <c r="DT148" s="413"/>
      <c r="DU148" s="413"/>
      <c r="DV148" s="413"/>
      <c r="DW148" s="413"/>
      <c r="DX148" s="413"/>
      <c r="DY148" s="413"/>
      <c r="DZ148" s="413"/>
      <c r="EA148" s="413"/>
      <c r="EB148" s="413"/>
      <c r="EC148" s="413"/>
      <c r="ED148" s="413"/>
      <c r="EE148" s="413"/>
      <c r="EF148" s="413"/>
      <c r="EG148" s="413"/>
      <c r="EH148" s="413"/>
      <c r="EI148" s="413"/>
      <c r="EJ148" s="413"/>
      <c r="EK148" s="413"/>
      <c r="EL148" s="413"/>
      <c r="EM148" s="413"/>
      <c r="EN148" s="413"/>
      <c r="EO148" s="413"/>
      <c r="EP148" s="413"/>
      <c r="EQ148" s="413"/>
      <c r="ER148" s="413"/>
      <c r="ES148" s="413"/>
      <c r="ET148" s="413"/>
      <c r="EU148" s="413"/>
      <c r="EV148" s="413"/>
      <c r="EW148" s="413"/>
      <c r="EX148" s="413"/>
      <c r="EY148" s="413"/>
      <c r="EZ148" s="413"/>
      <c r="FA148" s="413"/>
      <c r="FB148" s="413"/>
      <c r="FC148" s="413"/>
      <c r="FD148" s="413"/>
      <c r="FE148" s="413"/>
      <c r="FF148" s="413"/>
      <c r="FG148" s="413"/>
      <c r="FH148" s="413"/>
      <c r="FI148" s="413"/>
      <c r="FJ148" s="413"/>
      <c r="FK148" s="413"/>
      <c r="FL148" s="413"/>
      <c r="FM148" s="413"/>
      <c r="FN148" s="413"/>
      <c r="FO148" s="413"/>
      <c r="FP148" s="413"/>
      <c r="FQ148" s="413"/>
      <c r="FR148" s="413"/>
      <c r="FS148" s="413"/>
      <c r="FT148" s="413"/>
      <c r="FU148" s="413"/>
      <c r="FV148" s="413"/>
      <c r="FW148" s="413"/>
      <c r="FX148" s="413"/>
      <c r="FY148" s="413"/>
      <c r="FZ148" s="413"/>
      <c r="GA148" s="413"/>
      <c r="GB148" s="413"/>
      <c r="GC148" s="413"/>
      <c r="GD148" s="413"/>
      <c r="GE148" s="413"/>
      <c r="GF148" s="413"/>
      <c r="GG148" s="413"/>
      <c r="GH148" s="414"/>
      <c r="GI148" s="1"/>
    </row>
    <row r="149" spans="1:191" hidden="1" outlineLevel="1" x14ac:dyDescent="0.75">
      <c r="A149" s="1"/>
      <c r="B149" s="1"/>
      <c r="C149" s="262" t="str">
        <f>IF($E149="custom",MonthlyCF!C149,"")</f>
        <v/>
      </c>
      <c r="D149" s="19" t="str">
        <f>IF($E149="custom",MonthlyCF!D149,"")</f>
        <v/>
      </c>
      <c r="E149" s="411" t="str">
        <f>MonthlyCF!K149</f>
        <v>Bell Curve</v>
      </c>
      <c r="F149" s="412">
        <f t="shared" si="30"/>
        <v>46053</v>
      </c>
      <c r="G149" s="412">
        <f t="shared" si="30"/>
        <v>46053</v>
      </c>
      <c r="H149" s="95">
        <f t="shared" si="31"/>
        <v>0</v>
      </c>
      <c r="I149" s="95" t="str">
        <f t="shared" si="32"/>
        <v/>
      </c>
      <c r="J149" s="413"/>
      <c r="K149" s="413"/>
      <c r="L149" s="413"/>
      <c r="M149" s="413"/>
      <c r="N149" s="413"/>
      <c r="O149" s="413"/>
      <c r="P149" s="413"/>
      <c r="Q149" s="413"/>
      <c r="R149" s="413"/>
      <c r="S149" s="413"/>
      <c r="T149" s="413"/>
      <c r="U149" s="413"/>
      <c r="V149" s="413"/>
      <c r="W149" s="413"/>
      <c r="X149" s="413"/>
      <c r="Y149" s="413"/>
      <c r="Z149" s="413"/>
      <c r="AA149" s="413"/>
      <c r="AB149" s="413"/>
      <c r="AC149" s="413"/>
      <c r="AD149" s="413"/>
      <c r="AE149" s="413"/>
      <c r="AF149" s="413"/>
      <c r="AG149" s="413"/>
      <c r="AH149" s="413"/>
      <c r="AI149" s="413"/>
      <c r="AJ149" s="413"/>
      <c r="AK149" s="413"/>
      <c r="AL149" s="413"/>
      <c r="AM149" s="413"/>
      <c r="AN149" s="413"/>
      <c r="AO149" s="413"/>
      <c r="AP149" s="413"/>
      <c r="AQ149" s="413"/>
      <c r="AR149" s="413"/>
      <c r="AS149" s="413"/>
      <c r="AT149" s="413"/>
      <c r="AU149" s="413"/>
      <c r="AV149" s="413"/>
      <c r="AW149" s="413"/>
      <c r="AX149" s="413"/>
      <c r="AY149" s="413"/>
      <c r="AZ149" s="413"/>
      <c r="BA149" s="413"/>
      <c r="BB149" s="413"/>
      <c r="BC149" s="413"/>
      <c r="BD149" s="413"/>
      <c r="BE149" s="413"/>
      <c r="BF149" s="413"/>
      <c r="BG149" s="413"/>
      <c r="BH149" s="413"/>
      <c r="BI149" s="413"/>
      <c r="BJ149" s="413"/>
      <c r="BK149" s="413"/>
      <c r="BL149" s="413"/>
      <c r="BM149" s="413"/>
      <c r="BN149" s="413"/>
      <c r="BO149" s="413"/>
      <c r="BP149" s="413"/>
      <c r="BQ149" s="413"/>
      <c r="BR149" s="413"/>
      <c r="BS149" s="413"/>
      <c r="BT149" s="413"/>
      <c r="BU149" s="413"/>
      <c r="BV149" s="413"/>
      <c r="BW149" s="413"/>
      <c r="BX149" s="413"/>
      <c r="BY149" s="413"/>
      <c r="BZ149" s="413"/>
      <c r="CA149" s="413"/>
      <c r="CB149" s="413"/>
      <c r="CC149" s="413"/>
      <c r="CD149" s="413"/>
      <c r="CE149" s="413"/>
      <c r="CF149" s="413"/>
      <c r="CG149" s="413"/>
      <c r="CH149" s="413"/>
      <c r="CI149" s="413"/>
      <c r="CJ149" s="413"/>
      <c r="CK149" s="413"/>
      <c r="CL149" s="413"/>
      <c r="CM149" s="413"/>
      <c r="CN149" s="413"/>
      <c r="CO149" s="413"/>
      <c r="CP149" s="413"/>
      <c r="CQ149" s="413"/>
      <c r="CR149" s="413"/>
      <c r="CS149" s="413"/>
      <c r="CT149" s="413"/>
      <c r="CU149" s="413"/>
      <c r="CV149" s="413"/>
      <c r="CW149" s="413"/>
      <c r="CX149" s="413"/>
      <c r="CY149" s="413"/>
      <c r="CZ149" s="413"/>
      <c r="DA149" s="413"/>
      <c r="DB149" s="413"/>
      <c r="DC149" s="413"/>
      <c r="DD149" s="413"/>
      <c r="DE149" s="413"/>
      <c r="DF149" s="413"/>
      <c r="DG149" s="413"/>
      <c r="DH149" s="413"/>
      <c r="DI149" s="413"/>
      <c r="DJ149" s="413"/>
      <c r="DK149" s="413"/>
      <c r="DL149" s="413"/>
      <c r="DM149" s="413"/>
      <c r="DN149" s="413"/>
      <c r="DO149" s="413"/>
      <c r="DP149" s="413"/>
      <c r="DQ149" s="413"/>
      <c r="DR149" s="413"/>
      <c r="DS149" s="413"/>
      <c r="DT149" s="413"/>
      <c r="DU149" s="413"/>
      <c r="DV149" s="413"/>
      <c r="DW149" s="413"/>
      <c r="DX149" s="413"/>
      <c r="DY149" s="413"/>
      <c r="DZ149" s="413"/>
      <c r="EA149" s="413"/>
      <c r="EB149" s="413"/>
      <c r="EC149" s="413"/>
      <c r="ED149" s="413"/>
      <c r="EE149" s="413"/>
      <c r="EF149" s="413"/>
      <c r="EG149" s="413"/>
      <c r="EH149" s="413"/>
      <c r="EI149" s="413"/>
      <c r="EJ149" s="413"/>
      <c r="EK149" s="413"/>
      <c r="EL149" s="413"/>
      <c r="EM149" s="413"/>
      <c r="EN149" s="413"/>
      <c r="EO149" s="413"/>
      <c r="EP149" s="413"/>
      <c r="EQ149" s="413"/>
      <c r="ER149" s="413"/>
      <c r="ES149" s="413"/>
      <c r="ET149" s="413"/>
      <c r="EU149" s="413"/>
      <c r="EV149" s="413"/>
      <c r="EW149" s="413"/>
      <c r="EX149" s="413"/>
      <c r="EY149" s="413"/>
      <c r="EZ149" s="413"/>
      <c r="FA149" s="413"/>
      <c r="FB149" s="413"/>
      <c r="FC149" s="413"/>
      <c r="FD149" s="413"/>
      <c r="FE149" s="413"/>
      <c r="FF149" s="413"/>
      <c r="FG149" s="413"/>
      <c r="FH149" s="413"/>
      <c r="FI149" s="413"/>
      <c r="FJ149" s="413"/>
      <c r="FK149" s="413"/>
      <c r="FL149" s="413"/>
      <c r="FM149" s="413"/>
      <c r="FN149" s="413"/>
      <c r="FO149" s="413"/>
      <c r="FP149" s="413"/>
      <c r="FQ149" s="413"/>
      <c r="FR149" s="413"/>
      <c r="FS149" s="413"/>
      <c r="FT149" s="413"/>
      <c r="FU149" s="413"/>
      <c r="FV149" s="413"/>
      <c r="FW149" s="413"/>
      <c r="FX149" s="413"/>
      <c r="FY149" s="413"/>
      <c r="FZ149" s="413"/>
      <c r="GA149" s="413"/>
      <c r="GB149" s="413"/>
      <c r="GC149" s="413"/>
      <c r="GD149" s="413"/>
      <c r="GE149" s="413"/>
      <c r="GF149" s="413"/>
      <c r="GG149" s="413"/>
      <c r="GH149" s="414"/>
      <c r="GI149" s="1"/>
    </row>
    <row r="150" spans="1:191" hidden="1" outlineLevel="1" x14ac:dyDescent="0.75">
      <c r="A150" s="1"/>
      <c r="B150" s="1"/>
      <c r="C150" s="262" t="str">
        <f>IF($E150="custom",MonthlyCF!C150,"")</f>
        <v/>
      </c>
      <c r="D150" s="19" t="str">
        <f>IF($E150="custom",MonthlyCF!D150,"")</f>
        <v/>
      </c>
      <c r="E150" s="411" t="str">
        <f>MonthlyCF!K150</f>
        <v>Bell Curve</v>
      </c>
      <c r="F150" s="412">
        <f t="shared" si="30"/>
        <v>46053</v>
      </c>
      <c r="G150" s="412">
        <f t="shared" si="30"/>
        <v>46053</v>
      </c>
      <c r="H150" s="95">
        <f t="shared" si="31"/>
        <v>0</v>
      </c>
      <c r="I150" s="95" t="str">
        <f t="shared" si="32"/>
        <v/>
      </c>
      <c r="J150" s="413"/>
      <c r="K150" s="413"/>
      <c r="L150" s="413"/>
      <c r="M150" s="413"/>
      <c r="N150" s="413"/>
      <c r="O150" s="413"/>
      <c r="P150" s="413"/>
      <c r="Q150" s="413"/>
      <c r="R150" s="413"/>
      <c r="S150" s="413"/>
      <c r="T150" s="413"/>
      <c r="U150" s="413"/>
      <c r="V150" s="413"/>
      <c r="W150" s="413"/>
      <c r="X150" s="413"/>
      <c r="Y150" s="413"/>
      <c r="Z150" s="413"/>
      <c r="AA150" s="413"/>
      <c r="AB150" s="413"/>
      <c r="AC150" s="413"/>
      <c r="AD150" s="413"/>
      <c r="AE150" s="413"/>
      <c r="AF150" s="413"/>
      <c r="AG150" s="413"/>
      <c r="AH150" s="413"/>
      <c r="AI150" s="413"/>
      <c r="AJ150" s="413"/>
      <c r="AK150" s="413"/>
      <c r="AL150" s="413"/>
      <c r="AM150" s="413"/>
      <c r="AN150" s="413"/>
      <c r="AO150" s="413"/>
      <c r="AP150" s="413"/>
      <c r="AQ150" s="413"/>
      <c r="AR150" s="413"/>
      <c r="AS150" s="413"/>
      <c r="AT150" s="413"/>
      <c r="AU150" s="413"/>
      <c r="AV150" s="413"/>
      <c r="AW150" s="413"/>
      <c r="AX150" s="413"/>
      <c r="AY150" s="413"/>
      <c r="AZ150" s="413"/>
      <c r="BA150" s="413"/>
      <c r="BB150" s="413"/>
      <c r="BC150" s="413"/>
      <c r="BD150" s="413"/>
      <c r="BE150" s="413"/>
      <c r="BF150" s="413"/>
      <c r="BG150" s="413"/>
      <c r="BH150" s="413"/>
      <c r="BI150" s="413"/>
      <c r="BJ150" s="413"/>
      <c r="BK150" s="413"/>
      <c r="BL150" s="413"/>
      <c r="BM150" s="413"/>
      <c r="BN150" s="413"/>
      <c r="BO150" s="413"/>
      <c r="BP150" s="413"/>
      <c r="BQ150" s="413"/>
      <c r="BR150" s="413"/>
      <c r="BS150" s="413"/>
      <c r="BT150" s="413"/>
      <c r="BU150" s="413"/>
      <c r="BV150" s="413"/>
      <c r="BW150" s="413"/>
      <c r="BX150" s="413"/>
      <c r="BY150" s="413"/>
      <c r="BZ150" s="413"/>
      <c r="CA150" s="413"/>
      <c r="CB150" s="413"/>
      <c r="CC150" s="413"/>
      <c r="CD150" s="413"/>
      <c r="CE150" s="413"/>
      <c r="CF150" s="413"/>
      <c r="CG150" s="413"/>
      <c r="CH150" s="413"/>
      <c r="CI150" s="413"/>
      <c r="CJ150" s="413"/>
      <c r="CK150" s="413"/>
      <c r="CL150" s="413"/>
      <c r="CM150" s="413"/>
      <c r="CN150" s="413"/>
      <c r="CO150" s="413"/>
      <c r="CP150" s="413"/>
      <c r="CQ150" s="413"/>
      <c r="CR150" s="413"/>
      <c r="CS150" s="413"/>
      <c r="CT150" s="413"/>
      <c r="CU150" s="413"/>
      <c r="CV150" s="413"/>
      <c r="CW150" s="413"/>
      <c r="CX150" s="413"/>
      <c r="CY150" s="413"/>
      <c r="CZ150" s="413"/>
      <c r="DA150" s="413"/>
      <c r="DB150" s="413"/>
      <c r="DC150" s="413"/>
      <c r="DD150" s="413"/>
      <c r="DE150" s="413"/>
      <c r="DF150" s="413"/>
      <c r="DG150" s="413"/>
      <c r="DH150" s="413"/>
      <c r="DI150" s="413"/>
      <c r="DJ150" s="413"/>
      <c r="DK150" s="413"/>
      <c r="DL150" s="413"/>
      <c r="DM150" s="413"/>
      <c r="DN150" s="413"/>
      <c r="DO150" s="413"/>
      <c r="DP150" s="413"/>
      <c r="DQ150" s="413"/>
      <c r="DR150" s="413"/>
      <c r="DS150" s="413"/>
      <c r="DT150" s="413"/>
      <c r="DU150" s="413"/>
      <c r="DV150" s="413"/>
      <c r="DW150" s="413"/>
      <c r="DX150" s="413"/>
      <c r="DY150" s="413"/>
      <c r="DZ150" s="413"/>
      <c r="EA150" s="413"/>
      <c r="EB150" s="413"/>
      <c r="EC150" s="413"/>
      <c r="ED150" s="413"/>
      <c r="EE150" s="413"/>
      <c r="EF150" s="413"/>
      <c r="EG150" s="413"/>
      <c r="EH150" s="413"/>
      <c r="EI150" s="413"/>
      <c r="EJ150" s="413"/>
      <c r="EK150" s="413"/>
      <c r="EL150" s="413"/>
      <c r="EM150" s="413"/>
      <c r="EN150" s="413"/>
      <c r="EO150" s="413"/>
      <c r="EP150" s="413"/>
      <c r="EQ150" s="413"/>
      <c r="ER150" s="413"/>
      <c r="ES150" s="413"/>
      <c r="ET150" s="413"/>
      <c r="EU150" s="413"/>
      <c r="EV150" s="413"/>
      <c r="EW150" s="413"/>
      <c r="EX150" s="413"/>
      <c r="EY150" s="413"/>
      <c r="EZ150" s="413"/>
      <c r="FA150" s="413"/>
      <c r="FB150" s="413"/>
      <c r="FC150" s="413"/>
      <c r="FD150" s="413"/>
      <c r="FE150" s="413"/>
      <c r="FF150" s="413"/>
      <c r="FG150" s="413"/>
      <c r="FH150" s="413"/>
      <c r="FI150" s="413"/>
      <c r="FJ150" s="413"/>
      <c r="FK150" s="413"/>
      <c r="FL150" s="413"/>
      <c r="FM150" s="413"/>
      <c r="FN150" s="413"/>
      <c r="FO150" s="413"/>
      <c r="FP150" s="413"/>
      <c r="FQ150" s="413"/>
      <c r="FR150" s="413"/>
      <c r="FS150" s="413"/>
      <c r="FT150" s="413"/>
      <c r="FU150" s="413"/>
      <c r="FV150" s="413"/>
      <c r="FW150" s="413"/>
      <c r="FX150" s="413"/>
      <c r="FY150" s="413"/>
      <c r="FZ150" s="413"/>
      <c r="GA150" s="413"/>
      <c r="GB150" s="413"/>
      <c r="GC150" s="413"/>
      <c r="GD150" s="413"/>
      <c r="GE150" s="413"/>
      <c r="GF150" s="413"/>
      <c r="GG150" s="413"/>
      <c r="GH150" s="414"/>
      <c r="GI150" s="1"/>
    </row>
    <row r="151" spans="1:191" hidden="1" outlineLevel="1" x14ac:dyDescent="0.75">
      <c r="A151" s="1"/>
      <c r="B151" s="1"/>
      <c r="C151" s="262" t="str">
        <f>IF($E151="custom",MonthlyCF!C151,"")</f>
        <v/>
      </c>
      <c r="D151" s="19" t="str">
        <f>IF($E151="custom",MonthlyCF!D151,"")</f>
        <v/>
      </c>
      <c r="E151" s="411" t="str">
        <f>MonthlyCF!K151</f>
        <v>Bell Curve</v>
      </c>
      <c r="F151" s="412">
        <f t="shared" si="30"/>
        <v>46053</v>
      </c>
      <c r="G151" s="412">
        <f t="shared" si="30"/>
        <v>46053</v>
      </c>
      <c r="H151" s="95">
        <f t="shared" si="31"/>
        <v>0</v>
      </c>
      <c r="I151" s="95" t="str">
        <f t="shared" si="32"/>
        <v/>
      </c>
      <c r="J151" s="413"/>
      <c r="K151" s="413"/>
      <c r="L151" s="413"/>
      <c r="M151" s="413"/>
      <c r="N151" s="413"/>
      <c r="O151" s="413"/>
      <c r="P151" s="413"/>
      <c r="Q151" s="413"/>
      <c r="R151" s="413"/>
      <c r="S151" s="413"/>
      <c r="T151" s="413"/>
      <c r="U151" s="413"/>
      <c r="V151" s="413"/>
      <c r="W151" s="413"/>
      <c r="X151" s="413"/>
      <c r="Y151" s="413"/>
      <c r="Z151" s="413"/>
      <c r="AA151" s="413"/>
      <c r="AB151" s="413"/>
      <c r="AC151" s="413"/>
      <c r="AD151" s="413"/>
      <c r="AE151" s="413"/>
      <c r="AF151" s="413"/>
      <c r="AG151" s="413"/>
      <c r="AH151" s="413"/>
      <c r="AI151" s="413"/>
      <c r="AJ151" s="413"/>
      <c r="AK151" s="413"/>
      <c r="AL151" s="413"/>
      <c r="AM151" s="413"/>
      <c r="AN151" s="413"/>
      <c r="AO151" s="413"/>
      <c r="AP151" s="413"/>
      <c r="AQ151" s="413"/>
      <c r="AR151" s="413"/>
      <c r="AS151" s="413"/>
      <c r="AT151" s="413"/>
      <c r="AU151" s="413"/>
      <c r="AV151" s="413"/>
      <c r="AW151" s="413"/>
      <c r="AX151" s="413"/>
      <c r="AY151" s="413"/>
      <c r="AZ151" s="413"/>
      <c r="BA151" s="413"/>
      <c r="BB151" s="413"/>
      <c r="BC151" s="413"/>
      <c r="BD151" s="413"/>
      <c r="BE151" s="413"/>
      <c r="BF151" s="413"/>
      <c r="BG151" s="413"/>
      <c r="BH151" s="413"/>
      <c r="BI151" s="413"/>
      <c r="BJ151" s="413"/>
      <c r="BK151" s="413"/>
      <c r="BL151" s="413"/>
      <c r="BM151" s="413"/>
      <c r="BN151" s="413"/>
      <c r="BO151" s="413"/>
      <c r="BP151" s="413"/>
      <c r="BQ151" s="413"/>
      <c r="BR151" s="413"/>
      <c r="BS151" s="413"/>
      <c r="BT151" s="413"/>
      <c r="BU151" s="413"/>
      <c r="BV151" s="413"/>
      <c r="BW151" s="413"/>
      <c r="BX151" s="413"/>
      <c r="BY151" s="413"/>
      <c r="BZ151" s="413"/>
      <c r="CA151" s="413"/>
      <c r="CB151" s="413"/>
      <c r="CC151" s="413"/>
      <c r="CD151" s="413"/>
      <c r="CE151" s="413"/>
      <c r="CF151" s="413"/>
      <c r="CG151" s="413"/>
      <c r="CH151" s="413"/>
      <c r="CI151" s="413"/>
      <c r="CJ151" s="413"/>
      <c r="CK151" s="413"/>
      <c r="CL151" s="413"/>
      <c r="CM151" s="413"/>
      <c r="CN151" s="413"/>
      <c r="CO151" s="413"/>
      <c r="CP151" s="413"/>
      <c r="CQ151" s="413"/>
      <c r="CR151" s="413"/>
      <c r="CS151" s="413"/>
      <c r="CT151" s="413"/>
      <c r="CU151" s="413"/>
      <c r="CV151" s="413"/>
      <c r="CW151" s="413"/>
      <c r="CX151" s="413"/>
      <c r="CY151" s="413"/>
      <c r="CZ151" s="413"/>
      <c r="DA151" s="413"/>
      <c r="DB151" s="413"/>
      <c r="DC151" s="413"/>
      <c r="DD151" s="413"/>
      <c r="DE151" s="413"/>
      <c r="DF151" s="413"/>
      <c r="DG151" s="413"/>
      <c r="DH151" s="413"/>
      <c r="DI151" s="413"/>
      <c r="DJ151" s="413"/>
      <c r="DK151" s="413"/>
      <c r="DL151" s="413"/>
      <c r="DM151" s="413"/>
      <c r="DN151" s="413"/>
      <c r="DO151" s="413"/>
      <c r="DP151" s="413"/>
      <c r="DQ151" s="413"/>
      <c r="DR151" s="413"/>
      <c r="DS151" s="413"/>
      <c r="DT151" s="413"/>
      <c r="DU151" s="413"/>
      <c r="DV151" s="413"/>
      <c r="DW151" s="413"/>
      <c r="DX151" s="413"/>
      <c r="DY151" s="413"/>
      <c r="DZ151" s="413"/>
      <c r="EA151" s="413"/>
      <c r="EB151" s="413"/>
      <c r="EC151" s="413"/>
      <c r="ED151" s="413"/>
      <c r="EE151" s="413"/>
      <c r="EF151" s="413"/>
      <c r="EG151" s="413"/>
      <c r="EH151" s="413"/>
      <c r="EI151" s="413"/>
      <c r="EJ151" s="413"/>
      <c r="EK151" s="413"/>
      <c r="EL151" s="413"/>
      <c r="EM151" s="413"/>
      <c r="EN151" s="413"/>
      <c r="EO151" s="413"/>
      <c r="EP151" s="413"/>
      <c r="EQ151" s="413"/>
      <c r="ER151" s="413"/>
      <c r="ES151" s="413"/>
      <c r="ET151" s="413"/>
      <c r="EU151" s="413"/>
      <c r="EV151" s="413"/>
      <c r="EW151" s="413"/>
      <c r="EX151" s="413"/>
      <c r="EY151" s="413"/>
      <c r="EZ151" s="413"/>
      <c r="FA151" s="413"/>
      <c r="FB151" s="413"/>
      <c r="FC151" s="413"/>
      <c r="FD151" s="413"/>
      <c r="FE151" s="413"/>
      <c r="FF151" s="413"/>
      <c r="FG151" s="413"/>
      <c r="FH151" s="413"/>
      <c r="FI151" s="413"/>
      <c r="FJ151" s="413"/>
      <c r="FK151" s="413"/>
      <c r="FL151" s="413"/>
      <c r="FM151" s="413"/>
      <c r="FN151" s="413"/>
      <c r="FO151" s="413"/>
      <c r="FP151" s="413"/>
      <c r="FQ151" s="413"/>
      <c r="FR151" s="413"/>
      <c r="FS151" s="413"/>
      <c r="FT151" s="413"/>
      <c r="FU151" s="413"/>
      <c r="FV151" s="413"/>
      <c r="FW151" s="413"/>
      <c r="FX151" s="413"/>
      <c r="FY151" s="413"/>
      <c r="FZ151" s="413"/>
      <c r="GA151" s="413"/>
      <c r="GB151" s="413"/>
      <c r="GC151" s="413"/>
      <c r="GD151" s="413"/>
      <c r="GE151" s="413"/>
      <c r="GF151" s="413"/>
      <c r="GG151" s="413"/>
      <c r="GH151" s="414"/>
      <c r="GI151" s="1"/>
    </row>
    <row r="152" spans="1:191" hidden="1" outlineLevel="1" x14ac:dyDescent="0.75">
      <c r="A152" s="1"/>
      <c r="B152" s="1"/>
      <c r="C152" s="262" t="str">
        <f>IF($E152="custom",MonthlyCF!C152,"")</f>
        <v/>
      </c>
      <c r="D152" s="19" t="str">
        <f>IF($E152="custom",MonthlyCF!D152,"")</f>
        <v/>
      </c>
      <c r="E152" s="411" t="str">
        <f>MonthlyCF!K152</f>
        <v>Bell Curve</v>
      </c>
      <c r="F152" s="412">
        <f t="shared" si="30"/>
        <v>46053</v>
      </c>
      <c r="G152" s="412">
        <f t="shared" si="30"/>
        <v>46053</v>
      </c>
      <c r="H152" s="95">
        <f t="shared" si="31"/>
        <v>0</v>
      </c>
      <c r="I152" s="95" t="str">
        <f t="shared" si="32"/>
        <v/>
      </c>
      <c r="J152" s="413"/>
      <c r="K152" s="413"/>
      <c r="L152" s="413"/>
      <c r="M152" s="413"/>
      <c r="N152" s="413"/>
      <c r="O152" s="413"/>
      <c r="P152" s="413"/>
      <c r="Q152" s="413"/>
      <c r="R152" s="413"/>
      <c r="S152" s="413"/>
      <c r="T152" s="413"/>
      <c r="U152" s="413"/>
      <c r="V152" s="413"/>
      <c r="W152" s="413"/>
      <c r="X152" s="413"/>
      <c r="Y152" s="413"/>
      <c r="Z152" s="413"/>
      <c r="AA152" s="413"/>
      <c r="AB152" s="413"/>
      <c r="AC152" s="413"/>
      <c r="AD152" s="413"/>
      <c r="AE152" s="413"/>
      <c r="AF152" s="413"/>
      <c r="AG152" s="413"/>
      <c r="AH152" s="413"/>
      <c r="AI152" s="413"/>
      <c r="AJ152" s="413"/>
      <c r="AK152" s="413"/>
      <c r="AL152" s="413"/>
      <c r="AM152" s="413"/>
      <c r="AN152" s="413"/>
      <c r="AO152" s="413"/>
      <c r="AP152" s="413"/>
      <c r="AQ152" s="413"/>
      <c r="AR152" s="413"/>
      <c r="AS152" s="413"/>
      <c r="AT152" s="413"/>
      <c r="AU152" s="413"/>
      <c r="AV152" s="413"/>
      <c r="AW152" s="413"/>
      <c r="AX152" s="413"/>
      <c r="AY152" s="413"/>
      <c r="AZ152" s="413"/>
      <c r="BA152" s="413"/>
      <c r="BB152" s="413"/>
      <c r="BC152" s="413"/>
      <c r="BD152" s="413"/>
      <c r="BE152" s="413"/>
      <c r="BF152" s="413"/>
      <c r="BG152" s="413"/>
      <c r="BH152" s="413"/>
      <c r="BI152" s="413"/>
      <c r="BJ152" s="413"/>
      <c r="BK152" s="413"/>
      <c r="BL152" s="413"/>
      <c r="BM152" s="413"/>
      <c r="BN152" s="413"/>
      <c r="BO152" s="413"/>
      <c r="BP152" s="413"/>
      <c r="BQ152" s="413"/>
      <c r="BR152" s="413"/>
      <c r="BS152" s="413"/>
      <c r="BT152" s="413"/>
      <c r="BU152" s="413"/>
      <c r="BV152" s="413"/>
      <c r="BW152" s="413"/>
      <c r="BX152" s="413"/>
      <c r="BY152" s="413"/>
      <c r="BZ152" s="413"/>
      <c r="CA152" s="413"/>
      <c r="CB152" s="413"/>
      <c r="CC152" s="413"/>
      <c r="CD152" s="413"/>
      <c r="CE152" s="413"/>
      <c r="CF152" s="413"/>
      <c r="CG152" s="413"/>
      <c r="CH152" s="413"/>
      <c r="CI152" s="413"/>
      <c r="CJ152" s="413"/>
      <c r="CK152" s="413"/>
      <c r="CL152" s="413"/>
      <c r="CM152" s="413"/>
      <c r="CN152" s="413"/>
      <c r="CO152" s="413"/>
      <c r="CP152" s="413"/>
      <c r="CQ152" s="413"/>
      <c r="CR152" s="413"/>
      <c r="CS152" s="413"/>
      <c r="CT152" s="413"/>
      <c r="CU152" s="413"/>
      <c r="CV152" s="413"/>
      <c r="CW152" s="413"/>
      <c r="CX152" s="413"/>
      <c r="CY152" s="413"/>
      <c r="CZ152" s="413"/>
      <c r="DA152" s="413"/>
      <c r="DB152" s="413"/>
      <c r="DC152" s="413"/>
      <c r="DD152" s="413"/>
      <c r="DE152" s="413"/>
      <c r="DF152" s="413"/>
      <c r="DG152" s="413"/>
      <c r="DH152" s="413"/>
      <c r="DI152" s="413"/>
      <c r="DJ152" s="413"/>
      <c r="DK152" s="413"/>
      <c r="DL152" s="413"/>
      <c r="DM152" s="413"/>
      <c r="DN152" s="413"/>
      <c r="DO152" s="413"/>
      <c r="DP152" s="413"/>
      <c r="DQ152" s="413"/>
      <c r="DR152" s="413"/>
      <c r="DS152" s="413"/>
      <c r="DT152" s="413"/>
      <c r="DU152" s="413"/>
      <c r="DV152" s="413"/>
      <c r="DW152" s="413"/>
      <c r="DX152" s="413"/>
      <c r="DY152" s="413"/>
      <c r="DZ152" s="413"/>
      <c r="EA152" s="413"/>
      <c r="EB152" s="413"/>
      <c r="EC152" s="413"/>
      <c r="ED152" s="413"/>
      <c r="EE152" s="413"/>
      <c r="EF152" s="413"/>
      <c r="EG152" s="413"/>
      <c r="EH152" s="413"/>
      <c r="EI152" s="413"/>
      <c r="EJ152" s="413"/>
      <c r="EK152" s="413"/>
      <c r="EL152" s="413"/>
      <c r="EM152" s="413"/>
      <c r="EN152" s="413"/>
      <c r="EO152" s="413"/>
      <c r="EP152" s="413"/>
      <c r="EQ152" s="413"/>
      <c r="ER152" s="413"/>
      <c r="ES152" s="413"/>
      <c r="ET152" s="413"/>
      <c r="EU152" s="413"/>
      <c r="EV152" s="413"/>
      <c r="EW152" s="413"/>
      <c r="EX152" s="413"/>
      <c r="EY152" s="413"/>
      <c r="EZ152" s="413"/>
      <c r="FA152" s="413"/>
      <c r="FB152" s="413"/>
      <c r="FC152" s="413"/>
      <c r="FD152" s="413"/>
      <c r="FE152" s="413"/>
      <c r="FF152" s="413"/>
      <c r="FG152" s="413"/>
      <c r="FH152" s="413"/>
      <c r="FI152" s="413"/>
      <c r="FJ152" s="413"/>
      <c r="FK152" s="413"/>
      <c r="FL152" s="413"/>
      <c r="FM152" s="413"/>
      <c r="FN152" s="413"/>
      <c r="FO152" s="413"/>
      <c r="FP152" s="413"/>
      <c r="FQ152" s="413"/>
      <c r="FR152" s="413"/>
      <c r="FS152" s="413"/>
      <c r="FT152" s="413"/>
      <c r="FU152" s="413"/>
      <c r="FV152" s="413"/>
      <c r="FW152" s="413"/>
      <c r="FX152" s="413"/>
      <c r="FY152" s="413"/>
      <c r="FZ152" s="413"/>
      <c r="GA152" s="413"/>
      <c r="GB152" s="413"/>
      <c r="GC152" s="413"/>
      <c r="GD152" s="413"/>
      <c r="GE152" s="413"/>
      <c r="GF152" s="413"/>
      <c r="GG152" s="413"/>
      <c r="GH152" s="414"/>
      <c r="GI152" s="1"/>
    </row>
    <row r="153" spans="1:191" hidden="1" outlineLevel="1" x14ac:dyDescent="0.75">
      <c r="A153" s="1"/>
      <c r="B153" s="1"/>
      <c r="C153" s="262" t="str">
        <f>IF($E153="custom",MonthlyCF!C153,"")</f>
        <v/>
      </c>
      <c r="D153" s="19" t="str">
        <f>IF($E153="custom",MonthlyCF!D153,"")</f>
        <v/>
      </c>
      <c r="E153" s="411" t="str">
        <f>MonthlyCF!K153</f>
        <v>Bell Curve</v>
      </c>
      <c r="F153" s="412">
        <f t="shared" si="30"/>
        <v>46053</v>
      </c>
      <c r="G153" s="412">
        <f t="shared" si="30"/>
        <v>46053</v>
      </c>
      <c r="H153" s="95">
        <f t="shared" si="31"/>
        <v>0</v>
      </c>
      <c r="I153" s="95" t="str">
        <f t="shared" si="32"/>
        <v/>
      </c>
      <c r="J153" s="413"/>
      <c r="K153" s="413"/>
      <c r="L153" s="413"/>
      <c r="M153" s="413"/>
      <c r="N153" s="413"/>
      <c r="O153" s="413"/>
      <c r="P153" s="413"/>
      <c r="Q153" s="413"/>
      <c r="R153" s="413"/>
      <c r="S153" s="413"/>
      <c r="T153" s="413"/>
      <c r="U153" s="413"/>
      <c r="V153" s="413"/>
      <c r="W153" s="413"/>
      <c r="X153" s="413"/>
      <c r="Y153" s="413"/>
      <c r="Z153" s="413"/>
      <c r="AA153" s="413"/>
      <c r="AB153" s="413"/>
      <c r="AC153" s="413"/>
      <c r="AD153" s="413"/>
      <c r="AE153" s="413"/>
      <c r="AF153" s="413"/>
      <c r="AG153" s="413"/>
      <c r="AH153" s="413"/>
      <c r="AI153" s="413"/>
      <c r="AJ153" s="413"/>
      <c r="AK153" s="413"/>
      <c r="AL153" s="413"/>
      <c r="AM153" s="413"/>
      <c r="AN153" s="413"/>
      <c r="AO153" s="413"/>
      <c r="AP153" s="413"/>
      <c r="AQ153" s="413"/>
      <c r="AR153" s="413"/>
      <c r="AS153" s="413"/>
      <c r="AT153" s="413"/>
      <c r="AU153" s="413"/>
      <c r="AV153" s="413"/>
      <c r="AW153" s="413"/>
      <c r="AX153" s="413"/>
      <c r="AY153" s="413"/>
      <c r="AZ153" s="413"/>
      <c r="BA153" s="413"/>
      <c r="BB153" s="413"/>
      <c r="BC153" s="413"/>
      <c r="BD153" s="413"/>
      <c r="BE153" s="413"/>
      <c r="BF153" s="413"/>
      <c r="BG153" s="413"/>
      <c r="BH153" s="413"/>
      <c r="BI153" s="413"/>
      <c r="BJ153" s="413"/>
      <c r="BK153" s="413"/>
      <c r="BL153" s="413"/>
      <c r="BM153" s="413"/>
      <c r="BN153" s="413"/>
      <c r="BO153" s="413"/>
      <c r="BP153" s="413"/>
      <c r="BQ153" s="413"/>
      <c r="BR153" s="413"/>
      <c r="BS153" s="413"/>
      <c r="BT153" s="413"/>
      <c r="BU153" s="413"/>
      <c r="BV153" s="413"/>
      <c r="BW153" s="413"/>
      <c r="BX153" s="413"/>
      <c r="BY153" s="413"/>
      <c r="BZ153" s="413"/>
      <c r="CA153" s="413"/>
      <c r="CB153" s="413"/>
      <c r="CC153" s="413"/>
      <c r="CD153" s="413"/>
      <c r="CE153" s="413"/>
      <c r="CF153" s="413"/>
      <c r="CG153" s="413"/>
      <c r="CH153" s="413"/>
      <c r="CI153" s="413"/>
      <c r="CJ153" s="413"/>
      <c r="CK153" s="413"/>
      <c r="CL153" s="413"/>
      <c r="CM153" s="413"/>
      <c r="CN153" s="413"/>
      <c r="CO153" s="413"/>
      <c r="CP153" s="413"/>
      <c r="CQ153" s="413"/>
      <c r="CR153" s="413"/>
      <c r="CS153" s="413"/>
      <c r="CT153" s="413"/>
      <c r="CU153" s="413"/>
      <c r="CV153" s="413"/>
      <c r="CW153" s="413"/>
      <c r="CX153" s="413"/>
      <c r="CY153" s="413"/>
      <c r="CZ153" s="413"/>
      <c r="DA153" s="413"/>
      <c r="DB153" s="413"/>
      <c r="DC153" s="413"/>
      <c r="DD153" s="413"/>
      <c r="DE153" s="413"/>
      <c r="DF153" s="413"/>
      <c r="DG153" s="413"/>
      <c r="DH153" s="413"/>
      <c r="DI153" s="413"/>
      <c r="DJ153" s="413"/>
      <c r="DK153" s="413"/>
      <c r="DL153" s="413"/>
      <c r="DM153" s="413"/>
      <c r="DN153" s="413"/>
      <c r="DO153" s="413"/>
      <c r="DP153" s="413"/>
      <c r="DQ153" s="413"/>
      <c r="DR153" s="413"/>
      <c r="DS153" s="413"/>
      <c r="DT153" s="413"/>
      <c r="DU153" s="413"/>
      <c r="DV153" s="413"/>
      <c r="DW153" s="413"/>
      <c r="DX153" s="413"/>
      <c r="DY153" s="413"/>
      <c r="DZ153" s="413"/>
      <c r="EA153" s="413"/>
      <c r="EB153" s="413"/>
      <c r="EC153" s="413"/>
      <c r="ED153" s="413"/>
      <c r="EE153" s="413"/>
      <c r="EF153" s="413"/>
      <c r="EG153" s="413"/>
      <c r="EH153" s="413"/>
      <c r="EI153" s="413"/>
      <c r="EJ153" s="413"/>
      <c r="EK153" s="413"/>
      <c r="EL153" s="413"/>
      <c r="EM153" s="413"/>
      <c r="EN153" s="413"/>
      <c r="EO153" s="413"/>
      <c r="EP153" s="413"/>
      <c r="EQ153" s="413"/>
      <c r="ER153" s="413"/>
      <c r="ES153" s="413"/>
      <c r="ET153" s="413"/>
      <c r="EU153" s="413"/>
      <c r="EV153" s="413"/>
      <c r="EW153" s="413"/>
      <c r="EX153" s="413"/>
      <c r="EY153" s="413"/>
      <c r="EZ153" s="413"/>
      <c r="FA153" s="413"/>
      <c r="FB153" s="413"/>
      <c r="FC153" s="413"/>
      <c r="FD153" s="413"/>
      <c r="FE153" s="413"/>
      <c r="FF153" s="413"/>
      <c r="FG153" s="413"/>
      <c r="FH153" s="413"/>
      <c r="FI153" s="413"/>
      <c r="FJ153" s="413"/>
      <c r="FK153" s="413"/>
      <c r="FL153" s="413"/>
      <c r="FM153" s="413"/>
      <c r="FN153" s="413"/>
      <c r="FO153" s="413"/>
      <c r="FP153" s="413"/>
      <c r="FQ153" s="413"/>
      <c r="FR153" s="413"/>
      <c r="FS153" s="413"/>
      <c r="FT153" s="413"/>
      <c r="FU153" s="413"/>
      <c r="FV153" s="413"/>
      <c r="FW153" s="413"/>
      <c r="FX153" s="413"/>
      <c r="FY153" s="413"/>
      <c r="FZ153" s="413"/>
      <c r="GA153" s="413"/>
      <c r="GB153" s="413"/>
      <c r="GC153" s="413"/>
      <c r="GD153" s="413"/>
      <c r="GE153" s="413"/>
      <c r="GF153" s="413"/>
      <c r="GG153" s="413"/>
      <c r="GH153" s="414"/>
      <c r="GI153" s="1"/>
    </row>
    <row r="154" spans="1:191" hidden="1" outlineLevel="1" x14ac:dyDescent="0.75">
      <c r="A154" s="1"/>
      <c r="B154" s="1"/>
      <c r="C154" s="262" t="str">
        <f>IF($E154="custom",MonthlyCF!C154,"")</f>
        <v/>
      </c>
      <c r="D154" s="19" t="str">
        <f>IF($E154="custom",MonthlyCF!D154,"")</f>
        <v/>
      </c>
      <c r="E154" s="411" t="str">
        <f>MonthlyCF!K154</f>
        <v>Bell Curve</v>
      </c>
      <c r="F154" s="412">
        <f t="shared" si="30"/>
        <v>46053</v>
      </c>
      <c r="G154" s="412">
        <f t="shared" si="30"/>
        <v>46053</v>
      </c>
      <c r="H154" s="95">
        <f t="shared" si="31"/>
        <v>0</v>
      </c>
      <c r="I154" s="95" t="str">
        <f t="shared" si="32"/>
        <v/>
      </c>
      <c r="J154" s="413"/>
      <c r="K154" s="413"/>
      <c r="L154" s="413"/>
      <c r="M154" s="413"/>
      <c r="N154" s="413"/>
      <c r="O154" s="413"/>
      <c r="P154" s="413"/>
      <c r="Q154" s="413"/>
      <c r="R154" s="413"/>
      <c r="S154" s="413"/>
      <c r="T154" s="413"/>
      <c r="U154" s="413"/>
      <c r="V154" s="413"/>
      <c r="W154" s="413"/>
      <c r="X154" s="413"/>
      <c r="Y154" s="413"/>
      <c r="Z154" s="413"/>
      <c r="AA154" s="413"/>
      <c r="AB154" s="413"/>
      <c r="AC154" s="413"/>
      <c r="AD154" s="413"/>
      <c r="AE154" s="413"/>
      <c r="AF154" s="413"/>
      <c r="AG154" s="413"/>
      <c r="AH154" s="413"/>
      <c r="AI154" s="413"/>
      <c r="AJ154" s="413"/>
      <c r="AK154" s="413"/>
      <c r="AL154" s="413"/>
      <c r="AM154" s="413"/>
      <c r="AN154" s="413"/>
      <c r="AO154" s="413"/>
      <c r="AP154" s="413"/>
      <c r="AQ154" s="413"/>
      <c r="AR154" s="413"/>
      <c r="AS154" s="413"/>
      <c r="AT154" s="413"/>
      <c r="AU154" s="413"/>
      <c r="AV154" s="413"/>
      <c r="AW154" s="413"/>
      <c r="AX154" s="413"/>
      <c r="AY154" s="413"/>
      <c r="AZ154" s="413"/>
      <c r="BA154" s="413"/>
      <c r="BB154" s="413"/>
      <c r="BC154" s="413"/>
      <c r="BD154" s="413"/>
      <c r="BE154" s="413"/>
      <c r="BF154" s="413"/>
      <c r="BG154" s="413"/>
      <c r="BH154" s="413"/>
      <c r="BI154" s="413"/>
      <c r="BJ154" s="413"/>
      <c r="BK154" s="413"/>
      <c r="BL154" s="413"/>
      <c r="BM154" s="413"/>
      <c r="BN154" s="413"/>
      <c r="BO154" s="413"/>
      <c r="BP154" s="413"/>
      <c r="BQ154" s="413"/>
      <c r="BR154" s="413"/>
      <c r="BS154" s="413"/>
      <c r="BT154" s="413"/>
      <c r="BU154" s="413"/>
      <c r="BV154" s="413"/>
      <c r="BW154" s="413"/>
      <c r="BX154" s="413"/>
      <c r="BY154" s="413"/>
      <c r="BZ154" s="413"/>
      <c r="CA154" s="413"/>
      <c r="CB154" s="413"/>
      <c r="CC154" s="413"/>
      <c r="CD154" s="413"/>
      <c r="CE154" s="413"/>
      <c r="CF154" s="413"/>
      <c r="CG154" s="413"/>
      <c r="CH154" s="413"/>
      <c r="CI154" s="413"/>
      <c r="CJ154" s="413"/>
      <c r="CK154" s="413"/>
      <c r="CL154" s="413"/>
      <c r="CM154" s="413"/>
      <c r="CN154" s="413"/>
      <c r="CO154" s="413"/>
      <c r="CP154" s="413"/>
      <c r="CQ154" s="413"/>
      <c r="CR154" s="413"/>
      <c r="CS154" s="413"/>
      <c r="CT154" s="413"/>
      <c r="CU154" s="413"/>
      <c r="CV154" s="413"/>
      <c r="CW154" s="413"/>
      <c r="CX154" s="413"/>
      <c r="CY154" s="413"/>
      <c r="CZ154" s="413"/>
      <c r="DA154" s="413"/>
      <c r="DB154" s="413"/>
      <c r="DC154" s="413"/>
      <c r="DD154" s="413"/>
      <c r="DE154" s="413"/>
      <c r="DF154" s="413"/>
      <c r="DG154" s="413"/>
      <c r="DH154" s="413"/>
      <c r="DI154" s="413"/>
      <c r="DJ154" s="413"/>
      <c r="DK154" s="413"/>
      <c r="DL154" s="413"/>
      <c r="DM154" s="413"/>
      <c r="DN154" s="413"/>
      <c r="DO154" s="413"/>
      <c r="DP154" s="413"/>
      <c r="DQ154" s="413"/>
      <c r="DR154" s="413"/>
      <c r="DS154" s="413"/>
      <c r="DT154" s="413"/>
      <c r="DU154" s="413"/>
      <c r="DV154" s="413"/>
      <c r="DW154" s="413"/>
      <c r="DX154" s="413"/>
      <c r="DY154" s="413"/>
      <c r="DZ154" s="413"/>
      <c r="EA154" s="413"/>
      <c r="EB154" s="413"/>
      <c r="EC154" s="413"/>
      <c r="ED154" s="413"/>
      <c r="EE154" s="413"/>
      <c r="EF154" s="413"/>
      <c r="EG154" s="413"/>
      <c r="EH154" s="413"/>
      <c r="EI154" s="413"/>
      <c r="EJ154" s="413"/>
      <c r="EK154" s="413"/>
      <c r="EL154" s="413"/>
      <c r="EM154" s="413"/>
      <c r="EN154" s="413"/>
      <c r="EO154" s="413"/>
      <c r="EP154" s="413"/>
      <c r="EQ154" s="413"/>
      <c r="ER154" s="413"/>
      <c r="ES154" s="413"/>
      <c r="ET154" s="413"/>
      <c r="EU154" s="413"/>
      <c r="EV154" s="413"/>
      <c r="EW154" s="413"/>
      <c r="EX154" s="413"/>
      <c r="EY154" s="413"/>
      <c r="EZ154" s="413"/>
      <c r="FA154" s="413"/>
      <c r="FB154" s="413"/>
      <c r="FC154" s="413"/>
      <c r="FD154" s="413"/>
      <c r="FE154" s="413"/>
      <c r="FF154" s="413"/>
      <c r="FG154" s="413"/>
      <c r="FH154" s="413"/>
      <c r="FI154" s="413"/>
      <c r="FJ154" s="413"/>
      <c r="FK154" s="413"/>
      <c r="FL154" s="413"/>
      <c r="FM154" s="413"/>
      <c r="FN154" s="413"/>
      <c r="FO154" s="413"/>
      <c r="FP154" s="413"/>
      <c r="FQ154" s="413"/>
      <c r="FR154" s="413"/>
      <c r="FS154" s="413"/>
      <c r="FT154" s="413"/>
      <c r="FU154" s="413"/>
      <c r="FV154" s="413"/>
      <c r="FW154" s="413"/>
      <c r="FX154" s="413"/>
      <c r="FY154" s="413"/>
      <c r="FZ154" s="413"/>
      <c r="GA154" s="413"/>
      <c r="GB154" s="413"/>
      <c r="GC154" s="413"/>
      <c r="GD154" s="413"/>
      <c r="GE154" s="413"/>
      <c r="GF154" s="413"/>
      <c r="GG154" s="413"/>
      <c r="GH154" s="414"/>
      <c r="GI154" s="1"/>
    </row>
    <row r="155" spans="1:191" hidden="1" outlineLevel="1" x14ac:dyDescent="0.75">
      <c r="A155" s="1"/>
      <c r="B155" s="1"/>
      <c r="C155" s="262" t="str">
        <f>IF($E155="custom",MonthlyCF!C155,"")</f>
        <v/>
      </c>
      <c r="D155" s="19" t="str">
        <f>IF($E155="custom",MonthlyCF!D155,"")</f>
        <v/>
      </c>
      <c r="E155" s="411" t="str">
        <f>MonthlyCF!K155</f>
        <v>Bell Curve</v>
      </c>
      <c r="F155" s="412">
        <f t="shared" si="30"/>
        <v>46053</v>
      </c>
      <c r="G155" s="412">
        <f t="shared" si="30"/>
        <v>46053</v>
      </c>
      <c r="H155" s="95">
        <f t="shared" si="31"/>
        <v>0</v>
      </c>
      <c r="I155" s="95" t="str">
        <f t="shared" si="32"/>
        <v/>
      </c>
      <c r="J155" s="413"/>
      <c r="K155" s="413"/>
      <c r="L155" s="413"/>
      <c r="M155" s="413"/>
      <c r="N155" s="413"/>
      <c r="O155" s="413"/>
      <c r="P155" s="413"/>
      <c r="Q155" s="413"/>
      <c r="R155" s="413"/>
      <c r="S155" s="413"/>
      <c r="T155" s="413"/>
      <c r="U155" s="413"/>
      <c r="V155" s="413"/>
      <c r="W155" s="413"/>
      <c r="X155" s="413"/>
      <c r="Y155" s="413"/>
      <c r="Z155" s="413"/>
      <c r="AA155" s="413"/>
      <c r="AB155" s="413"/>
      <c r="AC155" s="413"/>
      <c r="AD155" s="413"/>
      <c r="AE155" s="413"/>
      <c r="AF155" s="413"/>
      <c r="AG155" s="413"/>
      <c r="AH155" s="413"/>
      <c r="AI155" s="413"/>
      <c r="AJ155" s="413"/>
      <c r="AK155" s="413"/>
      <c r="AL155" s="413"/>
      <c r="AM155" s="413"/>
      <c r="AN155" s="413"/>
      <c r="AO155" s="413"/>
      <c r="AP155" s="413"/>
      <c r="AQ155" s="413"/>
      <c r="AR155" s="413"/>
      <c r="AS155" s="413"/>
      <c r="AT155" s="413"/>
      <c r="AU155" s="413"/>
      <c r="AV155" s="413"/>
      <c r="AW155" s="413"/>
      <c r="AX155" s="413"/>
      <c r="AY155" s="413"/>
      <c r="AZ155" s="413"/>
      <c r="BA155" s="413"/>
      <c r="BB155" s="413"/>
      <c r="BC155" s="413"/>
      <c r="BD155" s="413"/>
      <c r="BE155" s="413"/>
      <c r="BF155" s="413"/>
      <c r="BG155" s="413"/>
      <c r="BH155" s="413"/>
      <c r="BI155" s="413"/>
      <c r="BJ155" s="413"/>
      <c r="BK155" s="413"/>
      <c r="BL155" s="413"/>
      <c r="BM155" s="413"/>
      <c r="BN155" s="413"/>
      <c r="BO155" s="413"/>
      <c r="BP155" s="413"/>
      <c r="BQ155" s="413"/>
      <c r="BR155" s="413"/>
      <c r="BS155" s="413"/>
      <c r="BT155" s="413"/>
      <c r="BU155" s="413"/>
      <c r="BV155" s="413"/>
      <c r="BW155" s="413"/>
      <c r="BX155" s="413"/>
      <c r="BY155" s="413"/>
      <c r="BZ155" s="413"/>
      <c r="CA155" s="413"/>
      <c r="CB155" s="413"/>
      <c r="CC155" s="413"/>
      <c r="CD155" s="413"/>
      <c r="CE155" s="413"/>
      <c r="CF155" s="413"/>
      <c r="CG155" s="413"/>
      <c r="CH155" s="413"/>
      <c r="CI155" s="413"/>
      <c r="CJ155" s="413"/>
      <c r="CK155" s="413"/>
      <c r="CL155" s="413"/>
      <c r="CM155" s="413"/>
      <c r="CN155" s="413"/>
      <c r="CO155" s="413"/>
      <c r="CP155" s="413"/>
      <c r="CQ155" s="413"/>
      <c r="CR155" s="413"/>
      <c r="CS155" s="413"/>
      <c r="CT155" s="413"/>
      <c r="CU155" s="413"/>
      <c r="CV155" s="413"/>
      <c r="CW155" s="413"/>
      <c r="CX155" s="413"/>
      <c r="CY155" s="413"/>
      <c r="CZ155" s="413"/>
      <c r="DA155" s="413"/>
      <c r="DB155" s="413"/>
      <c r="DC155" s="413"/>
      <c r="DD155" s="413"/>
      <c r="DE155" s="413"/>
      <c r="DF155" s="413"/>
      <c r="DG155" s="413"/>
      <c r="DH155" s="413"/>
      <c r="DI155" s="413"/>
      <c r="DJ155" s="413"/>
      <c r="DK155" s="413"/>
      <c r="DL155" s="413"/>
      <c r="DM155" s="413"/>
      <c r="DN155" s="413"/>
      <c r="DO155" s="413"/>
      <c r="DP155" s="413"/>
      <c r="DQ155" s="413"/>
      <c r="DR155" s="413"/>
      <c r="DS155" s="413"/>
      <c r="DT155" s="413"/>
      <c r="DU155" s="413"/>
      <c r="DV155" s="413"/>
      <c r="DW155" s="413"/>
      <c r="DX155" s="413"/>
      <c r="DY155" s="413"/>
      <c r="DZ155" s="413"/>
      <c r="EA155" s="413"/>
      <c r="EB155" s="413"/>
      <c r="EC155" s="413"/>
      <c r="ED155" s="413"/>
      <c r="EE155" s="413"/>
      <c r="EF155" s="413"/>
      <c r="EG155" s="413"/>
      <c r="EH155" s="413"/>
      <c r="EI155" s="413"/>
      <c r="EJ155" s="413"/>
      <c r="EK155" s="413"/>
      <c r="EL155" s="413"/>
      <c r="EM155" s="413"/>
      <c r="EN155" s="413"/>
      <c r="EO155" s="413"/>
      <c r="EP155" s="413"/>
      <c r="EQ155" s="413"/>
      <c r="ER155" s="413"/>
      <c r="ES155" s="413"/>
      <c r="ET155" s="413"/>
      <c r="EU155" s="413"/>
      <c r="EV155" s="413"/>
      <c r="EW155" s="413"/>
      <c r="EX155" s="413"/>
      <c r="EY155" s="413"/>
      <c r="EZ155" s="413"/>
      <c r="FA155" s="413"/>
      <c r="FB155" s="413"/>
      <c r="FC155" s="413"/>
      <c r="FD155" s="413"/>
      <c r="FE155" s="413"/>
      <c r="FF155" s="413"/>
      <c r="FG155" s="413"/>
      <c r="FH155" s="413"/>
      <c r="FI155" s="413"/>
      <c r="FJ155" s="413"/>
      <c r="FK155" s="413"/>
      <c r="FL155" s="413"/>
      <c r="FM155" s="413"/>
      <c r="FN155" s="413"/>
      <c r="FO155" s="413"/>
      <c r="FP155" s="413"/>
      <c r="FQ155" s="413"/>
      <c r="FR155" s="413"/>
      <c r="FS155" s="413"/>
      <c r="FT155" s="413"/>
      <c r="FU155" s="413"/>
      <c r="FV155" s="413"/>
      <c r="FW155" s="413"/>
      <c r="FX155" s="413"/>
      <c r="FY155" s="413"/>
      <c r="FZ155" s="413"/>
      <c r="GA155" s="413"/>
      <c r="GB155" s="413"/>
      <c r="GC155" s="413"/>
      <c r="GD155" s="413"/>
      <c r="GE155" s="413"/>
      <c r="GF155" s="413"/>
      <c r="GG155" s="413"/>
      <c r="GH155" s="414"/>
      <c r="GI155" s="1"/>
    </row>
    <row r="156" spans="1:191" hidden="1" outlineLevel="1" x14ac:dyDescent="0.75">
      <c r="A156" s="1"/>
      <c r="B156" s="1"/>
      <c r="C156" s="262" t="str">
        <f>IF($E156="custom",MonthlyCF!C156,"")</f>
        <v/>
      </c>
      <c r="D156" s="19" t="str">
        <f>IF($E156="custom",MonthlyCF!D156,"")</f>
        <v/>
      </c>
      <c r="E156" s="411" t="str">
        <f>MonthlyCF!K156</f>
        <v>Bell Curve</v>
      </c>
      <c r="F156" s="412">
        <f t="shared" si="30"/>
        <v>46053</v>
      </c>
      <c r="G156" s="412">
        <f t="shared" si="30"/>
        <v>46053</v>
      </c>
      <c r="H156" s="95">
        <f t="shared" si="31"/>
        <v>0</v>
      </c>
      <c r="I156" s="95" t="str">
        <f t="shared" si="32"/>
        <v/>
      </c>
      <c r="J156" s="413"/>
      <c r="K156" s="413"/>
      <c r="L156" s="413"/>
      <c r="M156" s="413"/>
      <c r="N156" s="413"/>
      <c r="O156" s="413"/>
      <c r="P156" s="413"/>
      <c r="Q156" s="413"/>
      <c r="R156" s="413"/>
      <c r="S156" s="413"/>
      <c r="T156" s="413"/>
      <c r="U156" s="413"/>
      <c r="V156" s="413"/>
      <c r="W156" s="413"/>
      <c r="X156" s="413"/>
      <c r="Y156" s="413"/>
      <c r="Z156" s="413"/>
      <c r="AA156" s="413"/>
      <c r="AB156" s="413"/>
      <c r="AC156" s="413"/>
      <c r="AD156" s="413"/>
      <c r="AE156" s="413"/>
      <c r="AF156" s="413"/>
      <c r="AG156" s="413"/>
      <c r="AH156" s="413"/>
      <c r="AI156" s="413"/>
      <c r="AJ156" s="413"/>
      <c r="AK156" s="413"/>
      <c r="AL156" s="413"/>
      <c r="AM156" s="413"/>
      <c r="AN156" s="413"/>
      <c r="AO156" s="413"/>
      <c r="AP156" s="413"/>
      <c r="AQ156" s="413"/>
      <c r="AR156" s="413"/>
      <c r="AS156" s="413"/>
      <c r="AT156" s="413"/>
      <c r="AU156" s="413"/>
      <c r="AV156" s="413"/>
      <c r="AW156" s="413"/>
      <c r="AX156" s="413"/>
      <c r="AY156" s="413"/>
      <c r="AZ156" s="413"/>
      <c r="BA156" s="413"/>
      <c r="BB156" s="413"/>
      <c r="BC156" s="413"/>
      <c r="BD156" s="413"/>
      <c r="BE156" s="413"/>
      <c r="BF156" s="413"/>
      <c r="BG156" s="413"/>
      <c r="BH156" s="413"/>
      <c r="BI156" s="413"/>
      <c r="BJ156" s="413"/>
      <c r="BK156" s="413"/>
      <c r="BL156" s="413"/>
      <c r="BM156" s="413"/>
      <c r="BN156" s="413"/>
      <c r="BO156" s="413"/>
      <c r="BP156" s="413"/>
      <c r="BQ156" s="413"/>
      <c r="BR156" s="413"/>
      <c r="BS156" s="413"/>
      <c r="BT156" s="413"/>
      <c r="BU156" s="413"/>
      <c r="BV156" s="413"/>
      <c r="BW156" s="413"/>
      <c r="BX156" s="413"/>
      <c r="BY156" s="413"/>
      <c r="BZ156" s="413"/>
      <c r="CA156" s="413"/>
      <c r="CB156" s="413"/>
      <c r="CC156" s="413"/>
      <c r="CD156" s="413"/>
      <c r="CE156" s="413"/>
      <c r="CF156" s="413"/>
      <c r="CG156" s="413"/>
      <c r="CH156" s="413"/>
      <c r="CI156" s="413"/>
      <c r="CJ156" s="413"/>
      <c r="CK156" s="413"/>
      <c r="CL156" s="413"/>
      <c r="CM156" s="413"/>
      <c r="CN156" s="413"/>
      <c r="CO156" s="413"/>
      <c r="CP156" s="413"/>
      <c r="CQ156" s="413"/>
      <c r="CR156" s="413"/>
      <c r="CS156" s="413"/>
      <c r="CT156" s="413"/>
      <c r="CU156" s="413"/>
      <c r="CV156" s="413"/>
      <c r="CW156" s="413"/>
      <c r="CX156" s="413"/>
      <c r="CY156" s="413"/>
      <c r="CZ156" s="413"/>
      <c r="DA156" s="413"/>
      <c r="DB156" s="413"/>
      <c r="DC156" s="413"/>
      <c r="DD156" s="413"/>
      <c r="DE156" s="413"/>
      <c r="DF156" s="413"/>
      <c r="DG156" s="413"/>
      <c r="DH156" s="413"/>
      <c r="DI156" s="413"/>
      <c r="DJ156" s="413"/>
      <c r="DK156" s="413"/>
      <c r="DL156" s="413"/>
      <c r="DM156" s="413"/>
      <c r="DN156" s="413"/>
      <c r="DO156" s="413"/>
      <c r="DP156" s="413"/>
      <c r="DQ156" s="413"/>
      <c r="DR156" s="413"/>
      <c r="DS156" s="413"/>
      <c r="DT156" s="413"/>
      <c r="DU156" s="413"/>
      <c r="DV156" s="413"/>
      <c r="DW156" s="413"/>
      <c r="DX156" s="413"/>
      <c r="DY156" s="413"/>
      <c r="DZ156" s="413"/>
      <c r="EA156" s="413"/>
      <c r="EB156" s="413"/>
      <c r="EC156" s="413"/>
      <c r="ED156" s="413"/>
      <c r="EE156" s="413"/>
      <c r="EF156" s="413"/>
      <c r="EG156" s="413"/>
      <c r="EH156" s="413"/>
      <c r="EI156" s="413"/>
      <c r="EJ156" s="413"/>
      <c r="EK156" s="413"/>
      <c r="EL156" s="413"/>
      <c r="EM156" s="413"/>
      <c r="EN156" s="413"/>
      <c r="EO156" s="413"/>
      <c r="EP156" s="413"/>
      <c r="EQ156" s="413"/>
      <c r="ER156" s="413"/>
      <c r="ES156" s="413"/>
      <c r="ET156" s="413"/>
      <c r="EU156" s="413"/>
      <c r="EV156" s="413"/>
      <c r="EW156" s="413"/>
      <c r="EX156" s="413"/>
      <c r="EY156" s="413"/>
      <c r="EZ156" s="413"/>
      <c r="FA156" s="413"/>
      <c r="FB156" s="413"/>
      <c r="FC156" s="413"/>
      <c r="FD156" s="413"/>
      <c r="FE156" s="413"/>
      <c r="FF156" s="413"/>
      <c r="FG156" s="413"/>
      <c r="FH156" s="413"/>
      <c r="FI156" s="413"/>
      <c r="FJ156" s="413"/>
      <c r="FK156" s="413"/>
      <c r="FL156" s="413"/>
      <c r="FM156" s="413"/>
      <c r="FN156" s="413"/>
      <c r="FO156" s="413"/>
      <c r="FP156" s="413"/>
      <c r="FQ156" s="413"/>
      <c r="FR156" s="413"/>
      <c r="FS156" s="413"/>
      <c r="FT156" s="413"/>
      <c r="FU156" s="413"/>
      <c r="FV156" s="413"/>
      <c r="FW156" s="413"/>
      <c r="FX156" s="413"/>
      <c r="FY156" s="413"/>
      <c r="FZ156" s="413"/>
      <c r="GA156" s="413"/>
      <c r="GB156" s="413"/>
      <c r="GC156" s="413"/>
      <c r="GD156" s="413"/>
      <c r="GE156" s="413"/>
      <c r="GF156" s="413"/>
      <c r="GG156" s="413"/>
      <c r="GH156" s="414"/>
      <c r="GI156" s="1"/>
    </row>
    <row r="157" spans="1:191" hidden="1" outlineLevel="1" x14ac:dyDescent="0.75">
      <c r="A157" s="1"/>
      <c r="B157" s="1"/>
      <c r="C157" s="262" t="str">
        <f>IF($E157="custom",MonthlyCF!C157,"")</f>
        <v/>
      </c>
      <c r="D157" s="19" t="str">
        <f>IF($E157="custom",MonthlyCF!D157,"")</f>
        <v/>
      </c>
      <c r="E157" s="411" t="str">
        <f>MonthlyCF!K157</f>
        <v>Bell Curve</v>
      </c>
      <c r="F157" s="412">
        <f t="shared" si="30"/>
        <v>46053</v>
      </c>
      <c r="G157" s="412">
        <f t="shared" si="30"/>
        <v>46053</v>
      </c>
      <c r="H157" s="95">
        <f t="shared" si="31"/>
        <v>0</v>
      </c>
      <c r="I157" s="95" t="str">
        <f t="shared" si="32"/>
        <v/>
      </c>
      <c r="J157" s="413"/>
      <c r="K157" s="413"/>
      <c r="L157" s="413"/>
      <c r="M157" s="413"/>
      <c r="N157" s="413"/>
      <c r="O157" s="413"/>
      <c r="P157" s="413"/>
      <c r="Q157" s="413"/>
      <c r="R157" s="413"/>
      <c r="S157" s="413"/>
      <c r="T157" s="413"/>
      <c r="U157" s="413"/>
      <c r="V157" s="413"/>
      <c r="W157" s="413"/>
      <c r="X157" s="413"/>
      <c r="Y157" s="413"/>
      <c r="Z157" s="413"/>
      <c r="AA157" s="413"/>
      <c r="AB157" s="413"/>
      <c r="AC157" s="413"/>
      <c r="AD157" s="413"/>
      <c r="AE157" s="413"/>
      <c r="AF157" s="413"/>
      <c r="AG157" s="413"/>
      <c r="AH157" s="413"/>
      <c r="AI157" s="413"/>
      <c r="AJ157" s="413"/>
      <c r="AK157" s="413"/>
      <c r="AL157" s="413"/>
      <c r="AM157" s="413"/>
      <c r="AN157" s="413"/>
      <c r="AO157" s="413"/>
      <c r="AP157" s="413"/>
      <c r="AQ157" s="413"/>
      <c r="AR157" s="413"/>
      <c r="AS157" s="413"/>
      <c r="AT157" s="413"/>
      <c r="AU157" s="413"/>
      <c r="AV157" s="413"/>
      <c r="AW157" s="413"/>
      <c r="AX157" s="413"/>
      <c r="AY157" s="413"/>
      <c r="AZ157" s="413"/>
      <c r="BA157" s="413"/>
      <c r="BB157" s="413"/>
      <c r="BC157" s="413"/>
      <c r="BD157" s="413"/>
      <c r="BE157" s="413"/>
      <c r="BF157" s="413"/>
      <c r="BG157" s="413"/>
      <c r="BH157" s="413"/>
      <c r="BI157" s="413"/>
      <c r="BJ157" s="413"/>
      <c r="BK157" s="413"/>
      <c r="BL157" s="413"/>
      <c r="BM157" s="413"/>
      <c r="BN157" s="413"/>
      <c r="BO157" s="413"/>
      <c r="BP157" s="413"/>
      <c r="BQ157" s="413"/>
      <c r="BR157" s="413"/>
      <c r="BS157" s="413"/>
      <c r="BT157" s="413"/>
      <c r="BU157" s="413"/>
      <c r="BV157" s="413"/>
      <c r="BW157" s="413"/>
      <c r="BX157" s="413"/>
      <c r="BY157" s="413"/>
      <c r="BZ157" s="413"/>
      <c r="CA157" s="413"/>
      <c r="CB157" s="413"/>
      <c r="CC157" s="413"/>
      <c r="CD157" s="413"/>
      <c r="CE157" s="413"/>
      <c r="CF157" s="413"/>
      <c r="CG157" s="413"/>
      <c r="CH157" s="413"/>
      <c r="CI157" s="413"/>
      <c r="CJ157" s="413"/>
      <c r="CK157" s="413"/>
      <c r="CL157" s="413"/>
      <c r="CM157" s="413"/>
      <c r="CN157" s="413"/>
      <c r="CO157" s="413"/>
      <c r="CP157" s="413"/>
      <c r="CQ157" s="413"/>
      <c r="CR157" s="413"/>
      <c r="CS157" s="413"/>
      <c r="CT157" s="413"/>
      <c r="CU157" s="413"/>
      <c r="CV157" s="413"/>
      <c r="CW157" s="413"/>
      <c r="CX157" s="413"/>
      <c r="CY157" s="413"/>
      <c r="CZ157" s="413"/>
      <c r="DA157" s="413"/>
      <c r="DB157" s="413"/>
      <c r="DC157" s="413"/>
      <c r="DD157" s="413"/>
      <c r="DE157" s="413"/>
      <c r="DF157" s="413"/>
      <c r="DG157" s="413"/>
      <c r="DH157" s="413"/>
      <c r="DI157" s="413"/>
      <c r="DJ157" s="413"/>
      <c r="DK157" s="413"/>
      <c r="DL157" s="413"/>
      <c r="DM157" s="413"/>
      <c r="DN157" s="413"/>
      <c r="DO157" s="413"/>
      <c r="DP157" s="413"/>
      <c r="DQ157" s="413"/>
      <c r="DR157" s="413"/>
      <c r="DS157" s="413"/>
      <c r="DT157" s="413"/>
      <c r="DU157" s="413"/>
      <c r="DV157" s="413"/>
      <c r="DW157" s="413"/>
      <c r="DX157" s="413"/>
      <c r="DY157" s="413"/>
      <c r="DZ157" s="413"/>
      <c r="EA157" s="413"/>
      <c r="EB157" s="413"/>
      <c r="EC157" s="413"/>
      <c r="ED157" s="413"/>
      <c r="EE157" s="413"/>
      <c r="EF157" s="413"/>
      <c r="EG157" s="413"/>
      <c r="EH157" s="413"/>
      <c r="EI157" s="413"/>
      <c r="EJ157" s="413"/>
      <c r="EK157" s="413"/>
      <c r="EL157" s="413"/>
      <c r="EM157" s="413"/>
      <c r="EN157" s="413"/>
      <c r="EO157" s="413"/>
      <c r="EP157" s="413"/>
      <c r="EQ157" s="413"/>
      <c r="ER157" s="413"/>
      <c r="ES157" s="413"/>
      <c r="ET157" s="413"/>
      <c r="EU157" s="413"/>
      <c r="EV157" s="413"/>
      <c r="EW157" s="413"/>
      <c r="EX157" s="413"/>
      <c r="EY157" s="413"/>
      <c r="EZ157" s="413"/>
      <c r="FA157" s="413"/>
      <c r="FB157" s="413"/>
      <c r="FC157" s="413"/>
      <c r="FD157" s="413"/>
      <c r="FE157" s="413"/>
      <c r="FF157" s="413"/>
      <c r="FG157" s="413"/>
      <c r="FH157" s="413"/>
      <c r="FI157" s="413"/>
      <c r="FJ157" s="413"/>
      <c r="FK157" s="413"/>
      <c r="FL157" s="413"/>
      <c r="FM157" s="413"/>
      <c r="FN157" s="413"/>
      <c r="FO157" s="413"/>
      <c r="FP157" s="413"/>
      <c r="FQ157" s="413"/>
      <c r="FR157" s="413"/>
      <c r="FS157" s="413"/>
      <c r="FT157" s="413"/>
      <c r="FU157" s="413"/>
      <c r="FV157" s="413"/>
      <c r="FW157" s="413"/>
      <c r="FX157" s="413"/>
      <c r="FY157" s="413"/>
      <c r="FZ157" s="413"/>
      <c r="GA157" s="413"/>
      <c r="GB157" s="413"/>
      <c r="GC157" s="413"/>
      <c r="GD157" s="413"/>
      <c r="GE157" s="413"/>
      <c r="GF157" s="413"/>
      <c r="GG157" s="413"/>
      <c r="GH157" s="414"/>
      <c r="GI157" s="1"/>
    </row>
    <row r="158" spans="1:191" hidden="1" outlineLevel="1" x14ac:dyDescent="0.75">
      <c r="A158" s="1"/>
      <c r="B158" s="1"/>
      <c r="C158" s="319"/>
      <c r="D158" s="19"/>
      <c r="E158" s="407"/>
      <c r="F158" s="407"/>
      <c r="G158" s="407"/>
      <c r="H158" s="408"/>
      <c r="I158" s="408"/>
      <c r="J158" s="409"/>
      <c r="K158" s="409"/>
      <c r="L158" s="409"/>
      <c r="M158" s="409"/>
      <c r="N158" s="409"/>
      <c r="O158" s="409"/>
      <c r="P158" s="409"/>
      <c r="Q158" s="409"/>
      <c r="R158" s="409"/>
      <c r="S158" s="409"/>
      <c r="T158" s="409"/>
      <c r="U158" s="409"/>
      <c r="V158" s="409"/>
      <c r="W158" s="409"/>
      <c r="X158" s="409"/>
      <c r="Y158" s="409"/>
      <c r="Z158" s="409"/>
      <c r="AA158" s="409"/>
      <c r="AB158" s="409"/>
      <c r="AC158" s="409"/>
      <c r="AD158" s="409"/>
      <c r="AE158" s="409"/>
      <c r="AF158" s="409"/>
      <c r="AG158" s="409"/>
      <c r="AH158" s="409"/>
      <c r="AI158" s="409"/>
      <c r="AJ158" s="409"/>
      <c r="AK158" s="409"/>
      <c r="AL158" s="409"/>
      <c r="AM158" s="409"/>
      <c r="AN158" s="409"/>
      <c r="AO158" s="409"/>
      <c r="AP158" s="409"/>
      <c r="AQ158" s="409"/>
      <c r="AR158" s="409"/>
      <c r="AS158" s="409"/>
      <c r="AT158" s="409"/>
      <c r="AU158" s="409"/>
      <c r="AV158" s="409"/>
      <c r="AW158" s="409"/>
      <c r="AX158" s="409"/>
      <c r="AY158" s="409"/>
      <c r="AZ158" s="409"/>
      <c r="BA158" s="409"/>
      <c r="BB158" s="409"/>
      <c r="BC158" s="409"/>
      <c r="BD158" s="409"/>
      <c r="BE158" s="409"/>
      <c r="BF158" s="409"/>
      <c r="BG158" s="409"/>
      <c r="BH158" s="409"/>
      <c r="BI158" s="409"/>
      <c r="BJ158" s="409"/>
      <c r="BK158" s="409"/>
      <c r="BL158" s="409"/>
      <c r="BM158" s="409"/>
      <c r="BN158" s="409"/>
      <c r="BO158" s="409"/>
      <c r="BP158" s="409"/>
      <c r="BQ158" s="409"/>
      <c r="BR158" s="409"/>
      <c r="BS158" s="409"/>
      <c r="BT158" s="409"/>
      <c r="BU158" s="409"/>
      <c r="BV158" s="409"/>
      <c r="BW158" s="409"/>
      <c r="BX158" s="409"/>
      <c r="BY158" s="409"/>
      <c r="BZ158" s="409"/>
      <c r="CA158" s="409"/>
      <c r="CB158" s="409"/>
      <c r="CC158" s="409"/>
      <c r="CD158" s="409"/>
      <c r="CE158" s="409"/>
      <c r="CF158" s="409"/>
      <c r="CG158" s="409"/>
      <c r="CH158" s="409"/>
      <c r="CI158" s="409"/>
      <c r="CJ158" s="409"/>
      <c r="CK158" s="409"/>
      <c r="CL158" s="409"/>
      <c r="CM158" s="409"/>
      <c r="CN158" s="409"/>
      <c r="CO158" s="409"/>
      <c r="CP158" s="409"/>
      <c r="CQ158" s="409"/>
      <c r="CR158" s="409"/>
      <c r="CS158" s="409"/>
      <c r="CT158" s="409"/>
      <c r="CU158" s="409"/>
      <c r="CV158" s="409"/>
      <c r="CW158" s="409"/>
      <c r="CX158" s="409"/>
      <c r="CY158" s="409"/>
      <c r="CZ158" s="409"/>
      <c r="DA158" s="409"/>
      <c r="DB158" s="409"/>
      <c r="DC158" s="409"/>
      <c r="DD158" s="409"/>
      <c r="DE158" s="409"/>
      <c r="DF158" s="409"/>
      <c r="DG158" s="409"/>
      <c r="DH158" s="409"/>
      <c r="DI158" s="409"/>
      <c r="DJ158" s="409"/>
      <c r="DK158" s="409"/>
      <c r="DL158" s="409"/>
      <c r="DM158" s="409"/>
      <c r="DN158" s="409"/>
      <c r="DO158" s="409"/>
      <c r="DP158" s="409"/>
      <c r="DQ158" s="409"/>
      <c r="DR158" s="409"/>
      <c r="DS158" s="409"/>
      <c r="DT158" s="409"/>
      <c r="DU158" s="409"/>
      <c r="DV158" s="409"/>
      <c r="DW158" s="409"/>
      <c r="DX158" s="409"/>
      <c r="DY158" s="409"/>
      <c r="DZ158" s="409"/>
      <c r="EA158" s="409"/>
      <c r="EB158" s="409"/>
      <c r="EC158" s="409"/>
      <c r="ED158" s="409"/>
      <c r="EE158" s="409"/>
      <c r="EF158" s="409"/>
      <c r="EG158" s="409"/>
      <c r="EH158" s="409"/>
      <c r="EI158" s="409"/>
      <c r="EJ158" s="409"/>
      <c r="EK158" s="409"/>
      <c r="EL158" s="409"/>
      <c r="EM158" s="409"/>
      <c r="EN158" s="409"/>
      <c r="EO158" s="409"/>
      <c r="EP158" s="409"/>
      <c r="EQ158" s="409"/>
      <c r="ER158" s="409"/>
      <c r="ES158" s="409"/>
      <c r="ET158" s="409"/>
      <c r="EU158" s="409"/>
      <c r="EV158" s="409"/>
      <c r="EW158" s="409"/>
      <c r="EX158" s="409"/>
      <c r="EY158" s="409"/>
      <c r="EZ158" s="409"/>
      <c r="FA158" s="409"/>
      <c r="FB158" s="409"/>
      <c r="FC158" s="409"/>
      <c r="FD158" s="409"/>
      <c r="FE158" s="409"/>
      <c r="FF158" s="409"/>
      <c r="FG158" s="409"/>
      <c r="FH158" s="409"/>
      <c r="FI158" s="409"/>
      <c r="FJ158" s="409"/>
      <c r="FK158" s="409"/>
      <c r="FL158" s="409"/>
      <c r="FM158" s="409"/>
      <c r="FN158" s="409"/>
      <c r="FO158" s="409"/>
      <c r="FP158" s="409"/>
      <c r="FQ158" s="409"/>
      <c r="FR158" s="409"/>
      <c r="FS158" s="409"/>
      <c r="FT158" s="409"/>
      <c r="FU158" s="409"/>
      <c r="FV158" s="409"/>
      <c r="FW158" s="409"/>
      <c r="FX158" s="409"/>
      <c r="FY158" s="409"/>
      <c r="FZ158" s="409"/>
      <c r="GA158" s="409"/>
      <c r="GB158" s="409"/>
      <c r="GC158" s="409"/>
      <c r="GD158" s="409"/>
      <c r="GE158" s="409"/>
      <c r="GF158" s="409"/>
      <c r="GG158" s="409"/>
      <c r="GH158" s="410"/>
      <c r="GI158" s="1"/>
    </row>
    <row r="159" spans="1:191" collapsed="1" x14ac:dyDescent="0.75">
      <c r="A159" s="1"/>
      <c r="B159" s="1"/>
      <c r="C159" s="328" t="str">
        <f>IF(Budget!AJ10="","",Budget!AJ10)</f>
        <v>Development Fee &amp; Expenses</v>
      </c>
      <c r="D159" s="21"/>
      <c r="E159" s="407"/>
      <c r="F159" s="407"/>
      <c r="G159" s="407"/>
      <c r="H159" s="408"/>
      <c r="I159" s="408"/>
      <c r="J159" s="409"/>
      <c r="K159" s="409"/>
      <c r="L159" s="409"/>
      <c r="M159" s="409"/>
      <c r="N159" s="409"/>
      <c r="O159" s="409"/>
      <c r="P159" s="409"/>
      <c r="Q159" s="409"/>
      <c r="R159" s="409"/>
      <c r="S159" s="409"/>
      <c r="T159" s="409"/>
      <c r="U159" s="409"/>
      <c r="V159" s="409"/>
      <c r="W159" s="409"/>
      <c r="X159" s="409"/>
      <c r="Y159" s="409"/>
      <c r="Z159" s="409"/>
      <c r="AA159" s="409"/>
      <c r="AB159" s="409"/>
      <c r="AC159" s="409"/>
      <c r="AD159" s="409"/>
      <c r="AE159" s="409"/>
      <c r="AF159" s="409"/>
      <c r="AG159" s="409"/>
      <c r="AH159" s="409"/>
      <c r="AI159" s="409"/>
      <c r="AJ159" s="409"/>
      <c r="AK159" s="409"/>
      <c r="AL159" s="409"/>
      <c r="AM159" s="409"/>
      <c r="AN159" s="409"/>
      <c r="AO159" s="409"/>
      <c r="AP159" s="409"/>
      <c r="AQ159" s="409"/>
      <c r="AR159" s="409"/>
      <c r="AS159" s="409"/>
      <c r="AT159" s="409"/>
      <c r="AU159" s="409"/>
      <c r="AV159" s="409"/>
      <c r="AW159" s="409"/>
      <c r="AX159" s="409"/>
      <c r="AY159" s="409"/>
      <c r="AZ159" s="409"/>
      <c r="BA159" s="409"/>
      <c r="BB159" s="409"/>
      <c r="BC159" s="409"/>
      <c r="BD159" s="409"/>
      <c r="BE159" s="409"/>
      <c r="BF159" s="409"/>
      <c r="BG159" s="409"/>
      <c r="BH159" s="409"/>
      <c r="BI159" s="409"/>
      <c r="BJ159" s="409"/>
      <c r="BK159" s="409"/>
      <c r="BL159" s="409"/>
      <c r="BM159" s="409"/>
      <c r="BN159" s="409"/>
      <c r="BO159" s="409"/>
      <c r="BP159" s="409"/>
      <c r="BQ159" s="409"/>
      <c r="BR159" s="409"/>
      <c r="BS159" s="409"/>
      <c r="BT159" s="409"/>
      <c r="BU159" s="409"/>
      <c r="BV159" s="409"/>
      <c r="BW159" s="409"/>
      <c r="BX159" s="409"/>
      <c r="BY159" s="409"/>
      <c r="BZ159" s="409"/>
      <c r="CA159" s="409"/>
      <c r="CB159" s="409"/>
      <c r="CC159" s="409"/>
      <c r="CD159" s="409"/>
      <c r="CE159" s="409"/>
      <c r="CF159" s="409"/>
      <c r="CG159" s="409"/>
      <c r="CH159" s="409"/>
      <c r="CI159" s="409"/>
      <c r="CJ159" s="409"/>
      <c r="CK159" s="409"/>
      <c r="CL159" s="409"/>
      <c r="CM159" s="409"/>
      <c r="CN159" s="409"/>
      <c r="CO159" s="409"/>
      <c r="CP159" s="409"/>
      <c r="CQ159" s="409"/>
      <c r="CR159" s="409"/>
      <c r="CS159" s="409"/>
      <c r="CT159" s="409"/>
      <c r="CU159" s="409"/>
      <c r="CV159" s="409"/>
      <c r="CW159" s="409"/>
      <c r="CX159" s="409"/>
      <c r="CY159" s="409"/>
      <c r="CZ159" s="409"/>
      <c r="DA159" s="409"/>
      <c r="DB159" s="409"/>
      <c r="DC159" s="409"/>
      <c r="DD159" s="409"/>
      <c r="DE159" s="409"/>
      <c r="DF159" s="409"/>
      <c r="DG159" s="409"/>
      <c r="DH159" s="409"/>
      <c r="DI159" s="409"/>
      <c r="DJ159" s="409"/>
      <c r="DK159" s="409"/>
      <c r="DL159" s="409"/>
      <c r="DM159" s="409"/>
      <c r="DN159" s="409"/>
      <c r="DO159" s="409"/>
      <c r="DP159" s="409"/>
      <c r="DQ159" s="409"/>
      <c r="DR159" s="409"/>
      <c r="DS159" s="409"/>
      <c r="DT159" s="409"/>
      <c r="DU159" s="409"/>
      <c r="DV159" s="409"/>
      <c r="DW159" s="409"/>
      <c r="DX159" s="409"/>
      <c r="DY159" s="409"/>
      <c r="DZ159" s="409"/>
      <c r="EA159" s="409"/>
      <c r="EB159" s="409"/>
      <c r="EC159" s="409"/>
      <c r="ED159" s="409"/>
      <c r="EE159" s="409"/>
      <c r="EF159" s="409"/>
      <c r="EG159" s="409"/>
      <c r="EH159" s="409"/>
      <c r="EI159" s="409"/>
      <c r="EJ159" s="409"/>
      <c r="EK159" s="409"/>
      <c r="EL159" s="409"/>
      <c r="EM159" s="409"/>
      <c r="EN159" s="409"/>
      <c r="EO159" s="409"/>
      <c r="EP159" s="409"/>
      <c r="EQ159" s="409"/>
      <c r="ER159" s="409"/>
      <c r="ES159" s="409"/>
      <c r="ET159" s="409"/>
      <c r="EU159" s="409"/>
      <c r="EV159" s="409"/>
      <c r="EW159" s="409"/>
      <c r="EX159" s="409"/>
      <c r="EY159" s="409"/>
      <c r="EZ159" s="409"/>
      <c r="FA159" s="409"/>
      <c r="FB159" s="409"/>
      <c r="FC159" s="409"/>
      <c r="FD159" s="409"/>
      <c r="FE159" s="409"/>
      <c r="FF159" s="409"/>
      <c r="FG159" s="409"/>
      <c r="FH159" s="409"/>
      <c r="FI159" s="409"/>
      <c r="FJ159" s="409"/>
      <c r="FK159" s="409"/>
      <c r="FL159" s="409"/>
      <c r="FM159" s="409"/>
      <c r="FN159" s="409"/>
      <c r="FO159" s="409"/>
      <c r="FP159" s="409"/>
      <c r="FQ159" s="409"/>
      <c r="FR159" s="409"/>
      <c r="FS159" s="409"/>
      <c r="FT159" s="409"/>
      <c r="FU159" s="409"/>
      <c r="FV159" s="409"/>
      <c r="FW159" s="409"/>
      <c r="FX159" s="409"/>
      <c r="FY159" s="409"/>
      <c r="FZ159" s="409"/>
      <c r="GA159" s="409"/>
      <c r="GB159" s="409"/>
      <c r="GC159" s="409"/>
      <c r="GD159" s="409"/>
      <c r="GE159" s="409"/>
      <c r="GF159" s="409"/>
      <c r="GG159" s="409"/>
      <c r="GH159" s="410"/>
      <c r="GI159" s="1"/>
    </row>
    <row r="160" spans="1:191" hidden="1" outlineLevel="1" x14ac:dyDescent="0.75">
      <c r="A160" s="1"/>
      <c r="B160" s="1"/>
      <c r="C160" s="262" t="str">
        <f>IF($E160="custom",MonthlyCF!C160,"")</f>
        <v/>
      </c>
      <c r="D160" s="19" t="str">
        <f>IF($E160="custom",MonthlyCF!D160,"")</f>
        <v/>
      </c>
      <c r="E160" s="411" t="str">
        <f>MonthlyCF!K160</f>
        <v>Bell Curve</v>
      </c>
      <c r="F160" s="412">
        <f t="shared" ref="F160:G187" si="33">IFERROR(INDEX($J$8:$GH$8,MATCH(G342,$J$6:$GH$6,0)),"")</f>
        <v>46053</v>
      </c>
      <c r="G160" s="412">
        <f t="shared" si="33"/>
        <v>46053</v>
      </c>
      <c r="H160" s="95">
        <f t="shared" ref="H160:H187" si="34">SUM(J160:GH160)</f>
        <v>0</v>
      </c>
      <c r="I160" s="95" t="str">
        <f t="shared" ref="I160:I187" si="35">IF(E160="custom",D160-H160,"")</f>
        <v/>
      </c>
      <c r="J160" s="413"/>
      <c r="K160" s="413"/>
      <c r="L160" s="413"/>
      <c r="M160" s="413"/>
      <c r="N160" s="413"/>
      <c r="O160" s="413"/>
      <c r="P160" s="413"/>
      <c r="Q160" s="413"/>
      <c r="R160" s="413"/>
      <c r="S160" s="413"/>
      <c r="T160" s="413"/>
      <c r="U160" s="413"/>
      <c r="V160" s="413"/>
      <c r="W160" s="413"/>
      <c r="X160" s="413"/>
      <c r="Y160" s="413"/>
      <c r="Z160" s="413"/>
      <c r="AA160" s="413"/>
      <c r="AB160" s="413"/>
      <c r="AC160" s="413"/>
      <c r="AD160" s="413"/>
      <c r="AE160" s="413"/>
      <c r="AF160" s="413"/>
      <c r="AG160" s="413"/>
      <c r="AH160" s="413"/>
      <c r="AI160" s="413"/>
      <c r="AJ160" s="413"/>
      <c r="AK160" s="413"/>
      <c r="AL160" s="413"/>
      <c r="AM160" s="413"/>
      <c r="AN160" s="413"/>
      <c r="AO160" s="413"/>
      <c r="AP160" s="413"/>
      <c r="AQ160" s="413"/>
      <c r="AR160" s="413"/>
      <c r="AS160" s="413"/>
      <c r="AT160" s="413"/>
      <c r="AU160" s="413"/>
      <c r="AV160" s="413"/>
      <c r="AW160" s="413"/>
      <c r="AX160" s="413"/>
      <c r="AY160" s="413"/>
      <c r="AZ160" s="413"/>
      <c r="BA160" s="413"/>
      <c r="BB160" s="413"/>
      <c r="BC160" s="413"/>
      <c r="BD160" s="413"/>
      <c r="BE160" s="413"/>
      <c r="BF160" s="413"/>
      <c r="BG160" s="413"/>
      <c r="BH160" s="413"/>
      <c r="BI160" s="413"/>
      <c r="BJ160" s="413"/>
      <c r="BK160" s="413"/>
      <c r="BL160" s="413"/>
      <c r="BM160" s="413"/>
      <c r="BN160" s="413"/>
      <c r="BO160" s="413"/>
      <c r="BP160" s="413"/>
      <c r="BQ160" s="413"/>
      <c r="BR160" s="413"/>
      <c r="BS160" s="413"/>
      <c r="BT160" s="413"/>
      <c r="BU160" s="413"/>
      <c r="BV160" s="413"/>
      <c r="BW160" s="413"/>
      <c r="BX160" s="413"/>
      <c r="BY160" s="413"/>
      <c r="BZ160" s="413"/>
      <c r="CA160" s="413"/>
      <c r="CB160" s="413"/>
      <c r="CC160" s="413"/>
      <c r="CD160" s="413"/>
      <c r="CE160" s="413"/>
      <c r="CF160" s="413"/>
      <c r="CG160" s="413"/>
      <c r="CH160" s="413"/>
      <c r="CI160" s="413"/>
      <c r="CJ160" s="413"/>
      <c r="CK160" s="413"/>
      <c r="CL160" s="413"/>
      <c r="CM160" s="413"/>
      <c r="CN160" s="413"/>
      <c r="CO160" s="413"/>
      <c r="CP160" s="413"/>
      <c r="CQ160" s="413"/>
      <c r="CR160" s="413"/>
      <c r="CS160" s="413"/>
      <c r="CT160" s="413"/>
      <c r="CU160" s="413"/>
      <c r="CV160" s="413"/>
      <c r="CW160" s="413"/>
      <c r="CX160" s="413"/>
      <c r="CY160" s="413"/>
      <c r="CZ160" s="413"/>
      <c r="DA160" s="413"/>
      <c r="DB160" s="413"/>
      <c r="DC160" s="413"/>
      <c r="DD160" s="413"/>
      <c r="DE160" s="413"/>
      <c r="DF160" s="413"/>
      <c r="DG160" s="413"/>
      <c r="DH160" s="413"/>
      <c r="DI160" s="413"/>
      <c r="DJ160" s="413"/>
      <c r="DK160" s="413"/>
      <c r="DL160" s="413"/>
      <c r="DM160" s="413"/>
      <c r="DN160" s="413"/>
      <c r="DO160" s="413"/>
      <c r="DP160" s="413"/>
      <c r="DQ160" s="413"/>
      <c r="DR160" s="413"/>
      <c r="DS160" s="413"/>
      <c r="DT160" s="413"/>
      <c r="DU160" s="413"/>
      <c r="DV160" s="413"/>
      <c r="DW160" s="413"/>
      <c r="DX160" s="413"/>
      <c r="DY160" s="413"/>
      <c r="DZ160" s="413"/>
      <c r="EA160" s="413"/>
      <c r="EB160" s="413"/>
      <c r="EC160" s="413"/>
      <c r="ED160" s="413"/>
      <c r="EE160" s="413"/>
      <c r="EF160" s="413"/>
      <c r="EG160" s="413"/>
      <c r="EH160" s="413"/>
      <c r="EI160" s="413"/>
      <c r="EJ160" s="413"/>
      <c r="EK160" s="413"/>
      <c r="EL160" s="413"/>
      <c r="EM160" s="413"/>
      <c r="EN160" s="413"/>
      <c r="EO160" s="413"/>
      <c r="EP160" s="413"/>
      <c r="EQ160" s="413"/>
      <c r="ER160" s="413"/>
      <c r="ES160" s="413"/>
      <c r="ET160" s="413"/>
      <c r="EU160" s="413"/>
      <c r="EV160" s="413"/>
      <c r="EW160" s="413"/>
      <c r="EX160" s="413"/>
      <c r="EY160" s="413"/>
      <c r="EZ160" s="413"/>
      <c r="FA160" s="413"/>
      <c r="FB160" s="413"/>
      <c r="FC160" s="413"/>
      <c r="FD160" s="413"/>
      <c r="FE160" s="413"/>
      <c r="FF160" s="413"/>
      <c r="FG160" s="413"/>
      <c r="FH160" s="413"/>
      <c r="FI160" s="413"/>
      <c r="FJ160" s="413"/>
      <c r="FK160" s="413"/>
      <c r="FL160" s="413"/>
      <c r="FM160" s="413"/>
      <c r="FN160" s="413"/>
      <c r="FO160" s="413"/>
      <c r="FP160" s="413"/>
      <c r="FQ160" s="413"/>
      <c r="FR160" s="413"/>
      <c r="FS160" s="413"/>
      <c r="FT160" s="413"/>
      <c r="FU160" s="413"/>
      <c r="FV160" s="413"/>
      <c r="FW160" s="413"/>
      <c r="FX160" s="413"/>
      <c r="FY160" s="413"/>
      <c r="FZ160" s="413"/>
      <c r="GA160" s="413"/>
      <c r="GB160" s="413"/>
      <c r="GC160" s="413"/>
      <c r="GD160" s="413"/>
      <c r="GE160" s="413"/>
      <c r="GF160" s="413"/>
      <c r="GG160" s="413"/>
      <c r="GH160" s="414"/>
      <c r="GI160" s="1"/>
    </row>
    <row r="161" spans="1:191" hidden="1" outlineLevel="1" x14ac:dyDescent="0.75">
      <c r="A161" s="1"/>
      <c r="B161" s="1"/>
      <c r="C161" s="262" t="str">
        <f>IF($E161="custom",MonthlyCF!C161,"")</f>
        <v/>
      </c>
      <c r="D161" s="19" t="str">
        <f>IF($E161="custom",MonthlyCF!D161,"")</f>
        <v/>
      </c>
      <c r="E161" s="411" t="str">
        <f>MonthlyCF!K161</f>
        <v>Bell Curve</v>
      </c>
      <c r="F161" s="412">
        <f t="shared" si="33"/>
        <v>46053</v>
      </c>
      <c r="G161" s="412">
        <f t="shared" si="33"/>
        <v>46053</v>
      </c>
      <c r="H161" s="95">
        <f t="shared" si="34"/>
        <v>0</v>
      </c>
      <c r="I161" s="95" t="str">
        <f t="shared" si="35"/>
        <v/>
      </c>
      <c r="J161" s="413"/>
      <c r="K161" s="413"/>
      <c r="L161" s="413"/>
      <c r="M161" s="413"/>
      <c r="N161" s="413"/>
      <c r="O161" s="413"/>
      <c r="P161" s="413"/>
      <c r="Q161" s="413"/>
      <c r="R161" s="413"/>
      <c r="S161" s="413"/>
      <c r="T161" s="413"/>
      <c r="U161" s="413"/>
      <c r="V161" s="413"/>
      <c r="W161" s="413"/>
      <c r="X161" s="413"/>
      <c r="Y161" s="413"/>
      <c r="Z161" s="413"/>
      <c r="AA161" s="413"/>
      <c r="AB161" s="413"/>
      <c r="AC161" s="413"/>
      <c r="AD161" s="413"/>
      <c r="AE161" s="413"/>
      <c r="AF161" s="413"/>
      <c r="AG161" s="413"/>
      <c r="AH161" s="413"/>
      <c r="AI161" s="413"/>
      <c r="AJ161" s="413"/>
      <c r="AK161" s="413"/>
      <c r="AL161" s="413"/>
      <c r="AM161" s="413"/>
      <c r="AN161" s="413"/>
      <c r="AO161" s="413"/>
      <c r="AP161" s="413"/>
      <c r="AQ161" s="413"/>
      <c r="AR161" s="413"/>
      <c r="AS161" s="413"/>
      <c r="AT161" s="413"/>
      <c r="AU161" s="413"/>
      <c r="AV161" s="413"/>
      <c r="AW161" s="413"/>
      <c r="AX161" s="413"/>
      <c r="AY161" s="413"/>
      <c r="AZ161" s="413"/>
      <c r="BA161" s="413"/>
      <c r="BB161" s="413"/>
      <c r="BC161" s="413"/>
      <c r="BD161" s="413"/>
      <c r="BE161" s="413"/>
      <c r="BF161" s="413"/>
      <c r="BG161" s="413"/>
      <c r="BH161" s="413"/>
      <c r="BI161" s="413"/>
      <c r="BJ161" s="413"/>
      <c r="BK161" s="413"/>
      <c r="BL161" s="413"/>
      <c r="BM161" s="413"/>
      <c r="BN161" s="413"/>
      <c r="BO161" s="413"/>
      <c r="BP161" s="413"/>
      <c r="BQ161" s="413"/>
      <c r="BR161" s="413"/>
      <c r="BS161" s="413"/>
      <c r="BT161" s="413"/>
      <c r="BU161" s="413"/>
      <c r="BV161" s="413"/>
      <c r="BW161" s="413"/>
      <c r="BX161" s="413"/>
      <c r="BY161" s="413"/>
      <c r="BZ161" s="413"/>
      <c r="CA161" s="413"/>
      <c r="CB161" s="413"/>
      <c r="CC161" s="413"/>
      <c r="CD161" s="413"/>
      <c r="CE161" s="413"/>
      <c r="CF161" s="413"/>
      <c r="CG161" s="413"/>
      <c r="CH161" s="413"/>
      <c r="CI161" s="413"/>
      <c r="CJ161" s="413"/>
      <c r="CK161" s="413"/>
      <c r="CL161" s="413"/>
      <c r="CM161" s="413"/>
      <c r="CN161" s="413"/>
      <c r="CO161" s="413"/>
      <c r="CP161" s="413"/>
      <c r="CQ161" s="413"/>
      <c r="CR161" s="413"/>
      <c r="CS161" s="413"/>
      <c r="CT161" s="413"/>
      <c r="CU161" s="413"/>
      <c r="CV161" s="413"/>
      <c r="CW161" s="413"/>
      <c r="CX161" s="413"/>
      <c r="CY161" s="413"/>
      <c r="CZ161" s="413"/>
      <c r="DA161" s="413"/>
      <c r="DB161" s="413"/>
      <c r="DC161" s="413"/>
      <c r="DD161" s="413"/>
      <c r="DE161" s="413"/>
      <c r="DF161" s="413"/>
      <c r="DG161" s="413"/>
      <c r="DH161" s="413"/>
      <c r="DI161" s="413"/>
      <c r="DJ161" s="413"/>
      <c r="DK161" s="413"/>
      <c r="DL161" s="413"/>
      <c r="DM161" s="413"/>
      <c r="DN161" s="413"/>
      <c r="DO161" s="413"/>
      <c r="DP161" s="413"/>
      <c r="DQ161" s="413"/>
      <c r="DR161" s="413"/>
      <c r="DS161" s="413"/>
      <c r="DT161" s="413"/>
      <c r="DU161" s="413"/>
      <c r="DV161" s="413"/>
      <c r="DW161" s="413"/>
      <c r="DX161" s="413"/>
      <c r="DY161" s="413"/>
      <c r="DZ161" s="413"/>
      <c r="EA161" s="413"/>
      <c r="EB161" s="413"/>
      <c r="EC161" s="413"/>
      <c r="ED161" s="413"/>
      <c r="EE161" s="413"/>
      <c r="EF161" s="413"/>
      <c r="EG161" s="413"/>
      <c r="EH161" s="413"/>
      <c r="EI161" s="413"/>
      <c r="EJ161" s="413"/>
      <c r="EK161" s="413"/>
      <c r="EL161" s="413"/>
      <c r="EM161" s="413"/>
      <c r="EN161" s="413"/>
      <c r="EO161" s="413"/>
      <c r="EP161" s="413"/>
      <c r="EQ161" s="413"/>
      <c r="ER161" s="413"/>
      <c r="ES161" s="413"/>
      <c r="ET161" s="413"/>
      <c r="EU161" s="413"/>
      <c r="EV161" s="413"/>
      <c r="EW161" s="413"/>
      <c r="EX161" s="413"/>
      <c r="EY161" s="413"/>
      <c r="EZ161" s="413"/>
      <c r="FA161" s="413"/>
      <c r="FB161" s="413"/>
      <c r="FC161" s="413"/>
      <c r="FD161" s="413"/>
      <c r="FE161" s="413"/>
      <c r="FF161" s="413"/>
      <c r="FG161" s="413"/>
      <c r="FH161" s="413"/>
      <c r="FI161" s="413"/>
      <c r="FJ161" s="413"/>
      <c r="FK161" s="413"/>
      <c r="FL161" s="413"/>
      <c r="FM161" s="413"/>
      <c r="FN161" s="413"/>
      <c r="FO161" s="413"/>
      <c r="FP161" s="413"/>
      <c r="FQ161" s="413"/>
      <c r="FR161" s="413"/>
      <c r="FS161" s="413"/>
      <c r="FT161" s="413"/>
      <c r="FU161" s="413"/>
      <c r="FV161" s="413"/>
      <c r="FW161" s="413"/>
      <c r="FX161" s="413"/>
      <c r="FY161" s="413"/>
      <c r="FZ161" s="413"/>
      <c r="GA161" s="413"/>
      <c r="GB161" s="413"/>
      <c r="GC161" s="413"/>
      <c r="GD161" s="413"/>
      <c r="GE161" s="413"/>
      <c r="GF161" s="413"/>
      <c r="GG161" s="413"/>
      <c r="GH161" s="414"/>
      <c r="GI161" s="1"/>
    </row>
    <row r="162" spans="1:191" hidden="1" outlineLevel="1" x14ac:dyDescent="0.75">
      <c r="A162" s="1"/>
      <c r="B162" s="1"/>
      <c r="C162" s="262" t="str">
        <f>IF($E162="custom",MonthlyCF!C162,"")</f>
        <v/>
      </c>
      <c r="D162" s="19" t="str">
        <f>IF($E162="custom",MonthlyCF!D162,"")</f>
        <v/>
      </c>
      <c r="E162" s="411" t="str">
        <f>MonthlyCF!K162</f>
        <v>Bell Curve</v>
      </c>
      <c r="F162" s="412">
        <f t="shared" si="33"/>
        <v>46053</v>
      </c>
      <c r="G162" s="412">
        <f t="shared" si="33"/>
        <v>46053</v>
      </c>
      <c r="H162" s="95">
        <f t="shared" si="34"/>
        <v>0</v>
      </c>
      <c r="I162" s="95" t="str">
        <f t="shared" si="35"/>
        <v/>
      </c>
      <c r="J162" s="413"/>
      <c r="K162" s="413"/>
      <c r="L162" s="413"/>
      <c r="M162" s="413"/>
      <c r="N162" s="413"/>
      <c r="O162" s="413"/>
      <c r="P162" s="413"/>
      <c r="Q162" s="413"/>
      <c r="R162" s="413"/>
      <c r="S162" s="413"/>
      <c r="T162" s="413"/>
      <c r="U162" s="413"/>
      <c r="V162" s="413"/>
      <c r="W162" s="413"/>
      <c r="X162" s="413"/>
      <c r="Y162" s="413"/>
      <c r="Z162" s="413"/>
      <c r="AA162" s="413"/>
      <c r="AB162" s="413"/>
      <c r="AC162" s="413"/>
      <c r="AD162" s="413"/>
      <c r="AE162" s="413"/>
      <c r="AF162" s="413"/>
      <c r="AG162" s="413"/>
      <c r="AH162" s="413"/>
      <c r="AI162" s="413"/>
      <c r="AJ162" s="413"/>
      <c r="AK162" s="413"/>
      <c r="AL162" s="413"/>
      <c r="AM162" s="413"/>
      <c r="AN162" s="413"/>
      <c r="AO162" s="413"/>
      <c r="AP162" s="413"/>
      <c r="AQ162" s="413"/>
      <c r="AR162" s="413"/>
      <c r="AS162" s="413"/>
      <c r="AT162" s="413"/>
      <c r="AU162" s="413"/>
      <c r="AV162" s="413"/>
      <c r="AW162" s="413"/>
      <c r="AX162" s="413"/>
      <c r="AY162" s="413"/>
      <c r="AZ162" s="413"/>
      <c r="BA162" s="413"/>
      <c r="BB162" s="413"/>
      <c r="BC162" s="413"/>
      <c r="BD162" s="413"/>
      <c r="BE162" s="413"/>
      <c r="BF162" s="413"/>
      <c r="BG162" s="413"/>
      <c r="BH162" s="413"/>
      <c r="BI162" s="413"/>
      <c r="BJ162" s="413"/>
      <c r="BK162" s="413"/>
      <c r="BL162" s="413"/>
      <c r="BM162" s="413"/>
      <c r="BN162" s="413"/>
      <c r="BO162" s="413"/>
      <c r="BP162" s="413"/>
      <c r="BQ162" s="413"/>
      <c r="BR162" s="413"/>
      <c r="BS162" s="413"/>
      <c r="BT162" s="413"/>
      <c r="BU162" s="413"/>
      <c r="BV162" s="413"/>
      <c r="BW162" s="413"/>
      <c r="BX162" s="413"/>
      <c r="BY162" s="413"/>
      <c r="BZ162" s="413"/>
      <c r="CA162" s="413"/>
      <c r="CB162" s="413"/>
      <c r="CC162" s="413"/>
      <c r="CD162" s="413"/>
      <c r="CE162" s="413"/>
      <c r="CF162" s="413"/>
      <c r="CG162" s="413"/>
      <c r="CH162" s="413"/>
      <c r="CI162" s="413"/>
      <c r="CJ162" s="413"/>
      <c r="CK162" s="413"/>
      <c r="CL162" s="413"/>
      <c r="CM162" s="413"/>
      <c r="CN162" s="413"/>
      <c r="CO162" s="413"/>
      <c r="CP162" s="413"/>
      <c r="CQ162" s="413"/>
      <c r="CR162" s="413"/>
      <c r="CS162" s="413"/>
      <c r="CT162" s="413"/>
      <c r="CU162" s="413"/>
      <c r="CV162" s="413"/>
      <c r="CW162" s="413"/>
      <c r="CX162" s="413"/>
      <c r="CY162" s="413"/>
      <c r="CZ162" s="413"/>
      <c r="DA162" s="413"/>
      <c r="DB162" s="413"/>
      <c r="DC162" s="413"/>
      <c r="DD162" s="413"/>
      <c r="DE162" s="413"/>
      <c r="DF162" s="413"/>
      <c r="DG162" s="413"/>
      <c r="DH162" s="413"/>
      <c r="DI162" s="413"/>
      <c r="DJ162" s="413"/>
      <c r="DK162" s="413"/>
      <c r="DL162" s="413"/>
      <c r="DM162" s="413"/>
      <c r="DN162" s="413"/>
      <c r="DO162" s="413"/>
      <c r="DP162" s="413"/>
      <c r="DQ162" s="413"/>
      <c r="DR162" s="413"/>
      <c r="DS162" s="413"/>
      <c r="DT162" s="413"/>
      <c r="DU162" s="413"/>
      <c r="DV162" s="413"/>
      <c r="DW162" s="413"/>
      <c r="DX162" s="413"/>
      <c r="DY162" s="413"/>
      <c r="DZ162" s="413"/>
      <c r="EA162" s="413"/>
      <c r="EB162" s="413"/>
      <c r="EC162" s="413"/>
      <c r="ED162" s="413"/>
      <c r="EE162" s="413"/>
      <c r="EF162" s="413"/>
      <c r="EG162" s="413"/>
      <c r="EH162" s="413"/>
      <c r="EI162" s="413"/>
      <c r="EJ162" s="413"/>
      <c r="EK162" s="413"/>
      <c r="EL162" s="413"/>
      <c r="EM162" s="413"/>
      <c r="EN162" s="413"/>
      <c r="EO162" s="413"/>
      <c r="EP162" s="413"/>
      <c r="EQ162" s="413"/>
      <c r="ER162" s="413"/>
      <c r="ES162" s="413"/>
      <c r="ET162" s="413"/>
      <c r="EU162" s="413"/>
      <c r="EV162" s="413"/>
      <c r="EW162" s="413"/>
      <c r="EX162" s="413"/>
      <c r="EY162" s="413"/>
      <c r="EZ162" s="413"/>
      <c r="FA162" s="413"/>
      <c r="FB162" s="413"/>
      <c r="FC162" s="413"/>
      <c r="FD162" s="413"/>
      <c r="FE162" s="413"/>
      <c r="FF162" s="413"/>
      <c r="FG162" s="413"/>
      <c r="FH162" s="413"/>
      <c r="FI162" s="413"/>
      <c r="FJ162" s="413"/>
      <c r="FK162" s="413"/>
      <c r="FL162" s="413"/>
      <c r="FM162" s="413"/>
      <c r="FN162" s="413"/>
      <c r="FO162" s="413"/>
      <c r="FP162" s="413"/>
      <c r="FQ162" s="413"/>
      <c r="FR162" s="413"/>
      <c r="FS162" s="413"/>
      <c r="FT162" s="413"/>
      <c r="FU162" s="413"/>
      <c r="FV162" s="413"/>
      <c r="FW162" s="413"/>
      <c r="FX162" s="413"/>
      <c r="FY162" s="413"/>
      <c r="FZ162" s="413"/>
      <c r="GA162" s="413"/>
      <c r="GB162" s="413"/>
      <c r="GC162" s="413"/>
      <c r="GD162" s="413"/>
      <c r="GE162" s="413"/>
      <c r="GF162" s="413"/>
      <c r="GG162" s="413"/>
      <c r="GH162" s="414"/>
      <c r="GI162" s="1"/>
    </row>
    <row r="163" spans="1:191" hidden="1" outlineLevel="1" x14ac:dyDescent="0.75">
      <c r="A163" s="1"/>
      <c r="B163" s="1"/>
      <c r="C163" s="262" t="str">
        <f>IF($E163="custom",MonthlyCF!C163,"")</f>
        <v/>
      </c>
      <c r="D163" s="19" t="str">
        <f>IF($E163="custom",MonthlyCF!D163,"")</f>
        <v/>
      </c>
      <c r="E163" s="411" t="str">
        <f>MonthlyCF!K163</f>
        <v>Bell Curve</v>
      </c>
      <c r="F163" s="412">
        <f t="shared" si="33"/>
        <v>46053</v>
      </c>
      <c r="G163" s="412">
        <f t="shared" si="33"/>
        <v>46053</v>
      </c>
      <c r="H163" s="95">
        <f t="shared" si="34"/>
        <v>0</v>
      </c>
      <c r="I163" s="95" t="str">
        <f t="shared" si="35"/>
        <v/>
      </c>
      <c r="J163" s="413"/>
      <c r="K163" s="413"/>
      <c r="L163" s="413"/>
      <c r="M163" s="413"/>
      <c r="N163" s="413"/>
      <c r="O163" s="413"/>
      <c r="P163" s="413"/>
      <c r="Q163" s="413"/>
      <c r="R163" s="413"/>
      <c r="S163" s="413"/>
      <c r="T163" s="413"/>
      <c r="U163" s="413"/>
      <c r="V163" s="413"/>
      <c r="W163" s="413"/>
      <c r="X163" s="413"/>
      <c r="Y163" s="413"/>
      <c r="Z163" s="413"/>
      <c r="AA163" s="413"/>
      <c r="AB163" s="413"/>
      <c r="AC163" s="413"/>
      <c r="AD163" s="413"/>
      <c r="AE163" s="413"/>
      <c r="AF163" s="413"/>
      <c r="AG163" s="413"/>
      <c r="AH163" s="413"/>
      <c r="AI163" s="413"/>
      <c r="AJ163" s="413"/>
      <c r="AK163" s="413"/>
      <c r="AL163" s="413"/>
      <c r="AM163" s="413"/>
      <c r="AN163" s="413"/>
      <c r="AO163" s="413"/>
      <c r="AP163" s="413"/>
      <c r="AQ163" s="413"/>
      <c r="AR163" s="413"/>
      <c r="AS163" s="413"/>
      <c r="AT163" s="413"/>
      <c r="AU163" s="413"/>
      <c r="AV163" s="413"/>
      <c r="AW163" s="413"/>
      <c r="AX163" s="413"/>
      <c r="AY163" s="413"/>
      <c r="AZ163" s="413"/>
      <c r="BA163" s="413"/>
      <c r="BB163" s="413"/>
      <c r="BC163" s="413"/>
      <c r="BD163" s="413"/>
      <c r="BE163" s="413"/>
      <c r="BF163" s="413"/>
      <c r="BG163" s="413"/>
      <c r="BH163" s="413"/>
      <c r="BI163" s="413"/>
      <c r="BJ163" s="413"/>
      <c r="BK163" s="413"/>
      <c r="BL163" s="413"/>
      <c r="BM163" s="413"/>
      <c r="BN163" s="413"/>
      <c r="BO163" s="413"/>
      <c r="BP163" s="413"/>
      <c r="BQ163" s="413"/>
      <c r="BR163" s="413"/>
      <c r="BS163" s="413"/>
      <c r="BT163" s="413"/>
      <c r="BU163" s="413"/>
      <c r="BV163" s="413"/>
      <c r="BW163" s="413"/>
      <c r="BX163" s="413"/>
      <c r="BY163" s="413"/>
      <c r="BZ163" s="413"/>
      <c r="CA163" s="413"/>
      <c r="CB163" s="413"/>
      <c r="CC163" s="413"/>
      <c r="CD163" s="413"/>
      <c r="CE163" s="413"/>
      <c r="CF163" s="413"/>
      <c r="CG163" s="413"/>
      <c r="CH163" s="413"/>
      <c r="CI163" s="413"/>
      <c r="CJ163" s="413"/>
      <c r="CK163" s="413"/>
      <c r="CL163" s="413"/>
      <c r="CM163" s="413"/>
      <c r="CN163" s="413"/>
      <c r="CO163" s="413"/>
      <c r="CP163" s="413"/>
      <c r="CQ163" s="413"/>
      <c r="CR163" s="413"/>
      <c r="CS163" s="413"/>
      <c r="CT163" s="413"/>
      <c r="CU163" s="413"/>
      <c r="CV163" s="413"/>
      <c r="CW163" s="413"/>
      <c r="CX163" s="413"/>
      <c r="CY163" s="413"/>
      <c r="CZ163" s="413"/>
      <c r="DA163" s="413"/>
      <c r="DB163" s="413"/>
      <c r="DC163" s="413"/>
      <c r="DD163" s="413"/>
      <c r="DE163" s="413"/>
      <c r="DF163" s="413"/>
      <c r="DG163" s="413"/>
      <c r="DH163" s="413"/>
      <c r="DI163" s="413"/>
      <c r="DJ163" s="413"/>
      <c r="DK163" s="413"/>
      <c r="DL163" s="413"/>
      <c r="DM163" s="413"/>
      <c r="DN163" s="413"/>
      <c r="DO163" s="413"/>
      <c r="DP163" s="413"/>
      <c r="DQ163" s="413"/>
      <c r="DR163" s="413"/>
      <c r="DS163" s="413"/>
      <c r="DT163" s="413"/>
      <c r="DU163" s="413"/>
      <c r="DV163" s="413"/>
      <c r="DW163" s="413"/>
      <c r="DX163" s="413"/>
      <c r="DY163" s="413"/>
      <c r="DZ163" s="413"/>
      <c r="EA163" s="413"/>
      <c r="EB163" s="413"/>
      <c r="EC163" s="413"/>
      <c r="ED163" s="413"/>
      <c r="EE163" s="413"/>
      <c r="EF163" s="413"/>
      <c r="EG163" s="413"/>
      <c r="EH163" s="413"/>
      <c r="EI163" s="413"/>
      <c r="EJ163" s="413"/>
      <c r="EK163" s="413"/>
      <c r="EL163" s="413"/>
      <c r="EM163" s="413"/>
      <c r="EN163" s="413"/>
      <c r="EO163" s="413"/>
      <c r="EP163" s="413"/>
      <c r="EQ163" s="413"/>
      <c r="ER163" s="413"/>
      <c r="ES163" s="413"/>
      <c r="ET163" s="413"/>
      <c r="EU163" s="413"/>
      <c r="EV163" s="413"/>
      <c r="EW163" s="413"/>
      <c r="EX163" s="413"/>
      <c r="EY163" s="413"/>
      <c r="EZ163" s="413"/>
      <c r="FA163" s="413"/>
      <c r="FB163" s="413"/>
      <c r="FC163" s="413"/>
      <c r="FD163" s="413"/>
      <c r="FE163" s="413"/>
      <c r="FF163" s="413"/>
      <c r="FG163" s="413"/>
      <c r="FH163" s="413"/>
      <c r="FI163" s="413"/>
      <c r="FJ163" s="413"/>
      <c r="FK163" s="413"/>
      <c r="FL163" s="413"/>
      <c r="FM163" s="413"/>
      <c r="FN163" s="413"/>
      <c r="FO163" s="413"/>
      <c r="FP163" s="413"/>
      <c r="FQ163" s="413"/>
      <c r="FR163" s="413"/>
      <c r="FS163" s="413"/>
      <c r="FT163" s="413"/>
      <c r="FU163" s="413"/>
      <c r="FV163" s="413"/>
      <c r="FW163" s="413"/>
      <c r="FX163" s="413"/>
      <c r="FY163" s="413"/>
      <c r="FZ163" s="413"/>
      <c r="GA163" s="413"/>
      <c r="GB163" s="413"/>
      <c r="GC163" s="413"/>
      <c r="GD163" s="413"/>
      <c r="GE163" s="413"/>
      <c r="GF163" s="413"/>
      <c r="GG163" s="413"/>
      <c r="GH163" s="414"/>
      <c r="GI163" s="1"/>
    </row>
    <row r="164" spans="1:191" hidden="1" outlineLevel="1" x14ac:dyDescent="0.75">
      <c r="A164" s="1"/>
      <c r="B164" s="1"/>
      <c r="C164" s="262" t="str">
        <f>IF($E164="custom",MonthlyCF!C164,"")</f>
        <v/>
      </c>
      <c r="D164" s="19" t="str">
        <f>IF($E164="custom",MonthlyCF!D164,"")</f>
        <v/>
      </c>
      <c r="E164" s="411" t="str">
        <f>MonthlyCF!K164</f>
        <v>Bell Curve</v>
      </c>
      <c r="F164" s="412">
        <f t="shared" si="33"/>
        <v>46053</v>
      </c>
      <c r="G164" s="412">
        <f t="shared" si="33"/>
        <v>46053</v>
      </c>
      <c r="H164" s="95">
        <f t="shared" si="34"/>
        <v>0</v>
      </c>
      <c r="I164" s="95" t="str">
        <f t="shared" si="35"/>
        <v/>
      </c>
      <c r="J164" s="413"/>
      <c r="K164" s="413"/>
      <c r="L164" s="413"/>
      <c r="M164" s="413"/>
      <c r="N164" s="413"/>
      <c r="O164" s="413"/>
      <c r="P164" s="413"/>
      <c r="Q164" s="413"/>
      <c r="R164" s="413"/>
      <c r="S164" s="413"/>
      <c r="T164" s="413"/>
      <c r="U164" s="413"/>
      <c r="V164" s="413"/>
      <c r="W164" s="413"/>
      <c r="X164" s="413"/>
      <c r="Y164" s="413"/>
      <c r="Z164" s="413"/>
      <c r="AA164" s="413"/>
      <c r="AB164" s="413"/>
      <c r="AC164" s="413"/>
      <c r="AD164" s="413"/>
      <c r="AE164" s="413"/>
      <c r="AF164" s="413"/>
      <c r="AG164" s="413"/>
      <c r="AH164" s="413"/>
      <c r="AI164" s="413"/>
      <c r="AJ164" s="413"/>
      <c r="AK164" s="413"/>
      <c r="AL164" s="413"/>
      <c r="AM164" s="413"/>
      <c r="AN164" s="413"/>
      <c r="AO164" s="413"/>
      <c r="AP164" s="413"/>
      <c r="AQ164" s="413"/>
      <c r="AR164" s="413"/>
      <c r="AS164" s="413"/>
      <c r="AT164" s="413"/>
      <c r="AU164" s="413"/>
      <c r="AV164" s="413"/>
      <c r="AW164" s="413"/>
      <c r="AX164" s="413"/>
      <c r="AY164" s="413"/>
      <c r="AZ164" s="413"/>
      <c r="BA164" s="413"/>
      <c r="BB164" s="413"/>
      <c r="BC164" s="413"/>
      <c r="BD164" s="413"/>
      <c r="BE164" s="413"/>
      <c r="BF164" s="413"/>
      <c r="BG164" s="413"/>
      <c r="BH164" s="413"/>
      <c r="BI164" s="413"/>
      <c r="BJ164" s="413"/>
      <c r="BK164" s="413"/>
      <c r="BL164" s="413"/>
      <c r="BM164" s="413"/>
      <c r="BN164" s="413"/>
      <c r="BO164" s="413"/>
      <c r="BP164" s="413"/>
      <c r="BQ164" s="413"/>
      <c r="BR164" s="413"/>
      <c r="BS164" s="413"/>
      <c r="BT164" s="413"/>
      <c r="BU164" s="413"/>
      <c r="BV164" s="413"/>
      <c r="BW164" s="413"/>
      <c r="BX164" s="413"/>
      <c r="BY164" s="413"/>
      <c r="BZ164" s="413"/>
      <c r="CA164" s="413"/>
      <c r="CB164" s="413"/>
      <c r="CC164" s="413"/>
      <c r="CD164" s="413"/>
      <c r="CE164" s="413"/>
      <c r="CF164" s="413"/>
      <c r="CG164" s="413"/>
      <c r="CH164" s="413"/>
      <c r="CI164" s="413"/>
      <c r="CJ164" s="413"/>
      <c r="CK164" s="413"/>
      <c r="CL164" s="413"/>
      <c r="CM164" s="413"/>
      <c r="CN164" s="413"/>
      <c r="CO164" s="413"/>
      <c r="CP164" s="413"/>
      <c r="CQ164" s="413"/>
      <c r="CR164" s="413"/>
      <c r="CS164" s="413"/>
      <c r="CT164" s="413"/>
      <c r="CU164" s="413"/>
      <c r="CV164" s="413"/>
      <c r="CW164" s="413"/>
      <c r="CX164" s="413"/>
      <c r="CY164" s="413"/>
      <c r="CZ164" s="413"/>
      <c r="DA164" s="413"/>
      <c r="DB164" s="413"/>
      <c r="DC164" s="413"/>
      <c r="DD164" s="413"/>
      <c r="DE164" s="413"/>
      <c r="DF164" s="413"/>
      <c r="DG164" s="413"/>
      <c r="DH164" s="413"/>
      <c r="DI164" s="413"/>
      <c r="DJ164" s="413"/>
      <c r="DK164" s="413"/>
      <c r="DL164" s="413"/>
      <c r="DM164" s="413"/>
      <c r="DN164" s="413"/>
      <c r="DO164" s="413"/>
      <c r="DP164" s="413"/>
      <c r="DQ164" s="413"/>
      <c r="DR164" s="413"/>
      <c r="DS164" s="413"/>
      <c r="DT164" s="413"/>
      <c r="DU164" s="413"/>
      <c r="DV164" s="413"/>
      <c r="DW164" s="413"/>
      <c r="DX164" s="413"/>
      <c r="DY164" s="413"/>
      <c r="DZ164" s="413"/>
      <c r="EA164" s="413"/>
      <c r="EB164" s="413"/>
      <c r="EC164" s="413"/>
      <c r="ED164" s="413"/>
      <c r="EE164" s="413"/>
      <c r="EF164" s="413"/>
      <c r="EG164" s="413"/>
      <c r="EH164" s="413"/>
      <c r="EI164" s="413"/>
      <c r="EJ164" s="413"/>
      <c r="EK164" s="413"/>
      <c r="EL164" s="413"/>
      <c r="EM164" s="413"/>
      <c r="EN164" s="413"/>
      <c r="EO164" s="413"/>
      <c r="EP164" s="413"/>
      <c r="EQ164" s="413"/>
      <c r="ER164" s="413"/>
      <c r="ES164" s="413"/>
      <c r="ET164" s="413"/>
      <c r="EU164" s="413"/>
      <c r="EV164" s="413"/>
      <c r="EW164" s="413"/>
      <c r="EX164" s="413"/>
      <c r="EY164" s="413"/>
      <c r="EZ164" s="413"/>
      <c r="FA164" s="413"/>
      <c r="FB164" s="413"/>
      <c r="FC164" s="413"/>
      <c r="FD164" s="413"/>
      <c r="FE164" s="413"/>
      <c r="FF164" s="413"/>
      <c r="FG164" s="413"/>
      <c r="FH164" s="413"/>
      <c r="FI164" s="413"/>
      <c r="FJ164" s="413"/>
      <c r="FK164" s="413"/>
      <c r="FL164" s="413"/>
      <c r="FM164" s="413"/>
      <c r="FN164" s="413"/>
      <c r="FO164" s="413"/>
      <c r="FP164" s="413"/>
      <c r="FQ164" s="413"/>
      <c r="FR164" s="413"/>
      <c r="FS164" s="413"/>
      <c r="FT164" s="413"/>
      <c r="FU164" s="413"/>
      <c r="FV164" s="413"/>
      <c r="FW164" s="413"/>
      <c r="FX164" s="413"/>
      <c r="FY164" s="413"/>
      <c r="FZ164" s="413"/>
      <c r="GA164" s="413"/>
      <c r="GB164" s="413"/>
      <c r="GC164" s="413"/>
      <c r="GD164" s="413"/>
      <c r="GE164" s="413"/>
      <c r="GF164" s="413"/>
      <c r="GG164" s="413"/>
      <c r="GH164" s="414"/>
      <c r="GI164" s="1"/>
    </row>
    <row r="165" spans="1:191" hidden="1" outlineLevel="1" x14ac:dyDescent="0.75">
      <c r="A165" s="1"/>
      <c r="B165" s="1"/>
      <c r="C165" s="262" t="str">
        <f>IF($E165="custom",MonthlyCF!C165,"")</f>
        <v/>
      </c>
      <c r="D165" s="19" t="str">
        <f>IF($E165="custom",MonthlyCF!D165,"")</f>
        <v/>
      </c>
      <c r="E165" s="411" t="str">
        <f>MonthlyCF!K165</f>
        <v>Bell Curve</v>
      </c>
      <c r="F165" s="412">
        <f t="shared" si="33"/>
        <v>46053</v>
      </c>
      <c r="G165" s="412">
        <f t="shared" si="33"/>
        <v>46053</v>
      </c>
      <c r="H165" s="95">
        <f t="shared" si="34"/>
        <v>0</v>
      </c>
      <c r="I165" s="95" t="str">
        <f t="shared" si="35"/>
        <v/>
      </c>
      <c r="J165" s="413"/>
      <c r="K165" s="413"/>
      <c r="L165" s="413"/>
      <c r="M165" s="413"/>
      <c r="N165" s="413"/>
      <c r="O165" s="413"/>
      <c r="P165" s="413"/>
      <c r="Q165" s="413"/>
      <c r="R165" s="413"/>
      <c r="S165" s="413"/>
      <c r="T165" s="413"/>
      <c r="U165" s="413"/>
      <c r="V165" s="413"/>
      <c r="W165" s="413"/>
      <c r="X165" s="413"/>
      <c r="Y165" s="413"/>
      <c r="Z165" s="413"/>
      <c r="AA165" s="413"/>
      <c r="AB165" s="413"/>
      <c r="AC165" s="413"/>
      <c r="AD165" s="413"/>
      <c r="AE165" s="413"/>
      <c r="AF165" s="413"/>
      <c r="AG165" s="413"/>
      <c r="AH165" s="413"/>
      <c r="AI165" s="413"/>
      <c r="AJ165" s="413"/>
      <c r="AK165" s="413"/>
      <c r="AL165" s="413"/>
      <c r="AM165" s="413"/>
      <c r="AN165" s="413"/>
      <c r="AO165" s="413"/>
      <c r="AP165" s="413"/>
      <c r="AQ165" s="413"/>
      <c r="AR165" s="413"/>
      <c r="AS165" s="413"/>
      <c r="AT165" s="413"/>
      <c r="AU165" s="413"/>
      <c r="AV165" s="413"/>
      <c r="AW165" s="413"/>
      <c r="AX165" s="413"/>
      <c r="AY165" s="413"/>
      <c r="AZ165" s="413"/>
      <c r="BA165" s="413"/>
      <c r="BB165" s="413"/>
      <c r="BC165" s="413"/>
      <c r="BD165" s="413"/>
      <c r="BE165" s="413"/>
      <c r="BF165" s="413"/>
      <c r="BG165" s="413"/>
      <c r="BH165" s="413"/>
      <c r="BI165" s="413"/>
      <c r="BJ165" s="413"/>
      <c r="BK165" s="413"/>
      <c r="BL165" s="413"/>
      <c r="BM165" s="413"/>
      <c r="BN165" s="413"/>
      <c r="BO165" s="413"/>
      <c r="BP165" s="413"/>
      <c r="BQ165" s="413"/>
      <c r="BR165" s="413"/>
      <c r="BS165" s="413"/>
      <c r="BT165" s="413"/>
      <c r="BU165" s="413"/>
      <c r="BV165" s="413"/>
      <c r="BW165" s="413"/>
      <c r="BX165" s="413"/>
      <c r="BY165" s="413"/>
      <c r="BZ165" s="413"/>
      <c r="CA165" s="413"/>
      <c r="CB165" s="413"/>
      <c r="CC165" s="413"/>
      <c r="CD165" s="413"/>
      <c r="CE165" s="413"/>
      <c r="CF165" s="413"/>
      <c r="CG165" s="413"/>
      <c r="CH165" s="413"/>
      <c r="CI165" s="413"/>
      <c r="CJ165" s="413"/>
      <c r="CK165" s="413"/>
      <c r="CL165" s="413"/>
      <c r="CM165" s="413"/>
      <c r="CN165" s="413"/>
      <c r="CO165" s="413"/>
      <c r="CP165" s="413"/>
      <c r="CQ165" s="413"/>
      <c r="CR165" s="413"/>
      <c r="CS165" s="413"/>
      <c r="CT165" s="413"/>
      <c r="CU165" s="413"/>
      <c r="CV165" s="413"/>
      <c r="CW165" s="413"/>
      <c r="CX165" s="413"/>
      <c r="CY165" s="413"/>
      <c r="CZ165" s="413"/>
      <c r="DA165" s="413"/>
      <c r="DB165" s="413"/>
      <c r="DC165" s="413"/>
      <c r="DD165" s="413"/>
      <c r="DE165" s="413"/>
      <c r="DF165" s="413"/>
      <c r="DG165" s="413"/>
      <c r="DH165" s="413"/>
      <c r="DI165" s="413"/>
      <c r="DJ165" s="413"/>
      <c r="DK165" s="413"/>
      <c r="DL165" s="413"/>
      <c r="DM165" s="413"/>
      <c r="DN165" s="413"/>
      <c r="DO165" s="413"/>
      <c r="DP165" s="413"/>
      <c r="DQ165" s="413"/>
      <c r="DR165" s="413"/>
      <c r="DS165" s="413"/>
      <c r="DT165" s="413"/>
      <c r="DU165" s="413"/>
      <c r="DV165" s="413"/>
      <c r="DW165" s="413"/>
      <c r="DX165" s="413"/>
      <c r="DY165" s="413"/>
      <c r="DZ165" s="413"/>
      <c r="EA165" s="413"/>
      <c r="EB165" s="413"/>
      <c r="EC165" s="413"/>
      <c r="ED165" s="413"/>
      <c r="EE165" s="413"/>
      <c r="EF165" s="413"/>
      <c r="EG165" s="413"/>
      <c r="EH165" s="413"/>
      <c r="EI165" s="413"/>
      <c r="EJ165" s="413"/>
      <c r="EK165" s="413"/>
      <c r="EL165" s="413"/>
      <c r="EM165" s="413"/>
      <c r="EN165" s="413"/>
      <c r="EO165" s="413"/>
      <c r="EP165" s="413"/>
      <c r="EQ165" s="413"/>
      <c r="ER165" s="413"/>
      <c r="ES165" s="413"/>
      <c r="ET165" s="413"/>
      <c r="EU165" s="413"/>
      <c r="EV165" s="413"/>
      <c r="EW165" s="413"/>
      <c r="EX165" s="413"/>
      <c r="EY165" s="413"/>
      <c r="EZ165" s="413"/>
      <c r="FA165" s="413"/>
      <c r="FB165" s="413"/>
      <c r="FC165" s="413"/>
      <c r="FD165" s="413"/>
      <c r="FE165" s="413"/>
      <c r="FF165" s="413"/>
      <c r="FG165" s="413"/>
      <c r="FH165" s="413"/>
      <c r="FI165" s="413"/>
      <c r="FJ165" s="413"/>
      <c r="FK165" s="413"/>
      <c r="FL165" s="413"/>
      <c r="FM165" s="413"/>
      <c r="FN165" s="413"/>
      <c r="FO165" s="413"/>
      <c r="FP165" s="413"/>
      <c r="FQ165" s="413"/>
      <c r="FR165" s="413"/>
      <c r="FS165" s="413"/>
      <c r="FT165" s="413"/>
      <c r="FU165" s="413"/>
      <c r="FV165" s="413"/>
      <c r="FW165" s="413"/>
      <c r="FX165" s="413"/>
      <c r="FY165" s="413"/>
      <c r="FZ165" s="413"/>
      <c r="GA165" s="413"/>
      <c r="GB165" s="413"/>
      <c r="GC165" s="413"/>
      <c r="GD165" s="413"/>
      <c r="GE165" s="413"/>
      <c r="GF165" s="413"/>
      <c r="GG165" s="413"/>
      <c r="GH165" s="414"/>
      <c r="GI165" s="1"/>
    </row>
    <row r="166" spans="1:191" hidden="1" outlineLevel="1" x14ac:dyDescent="0.75">
      <c r="A166" s="1"/>
      <c r="B166" s="1"/>
      <c r="C166" s="262" t="str">
        <f>IF($E166="custom",MonthlyCF!C166,"")</f>
        <v/>
      </c>
      <c r="D166" s="19" t="str">
        <f>IF($E166="custom",MonthlyCF!D166,"")</f>
        <v/>
      </c>
      <c r="E166" s="411" t="str">
        <f>MonthlyCF!K166</f>
        <v>Bell Curve</v>
      </c>
      <c r="F166" s="412">
        <f t="shared" si="33"/>
        <v>46053</v>
      </c>
      <c r="G166" s="412">
        <f t="shared" si="33"/>
        <v>46053</v>
      </c>
      <c r="H166" s="95">
        <f t="shared" si="34"/>
        <v>0</v>
      </c>
      <c r="I166" s="95" t="str">
        <f t="shared" si="35"/>
        <v/>
      </c>
      <c r="J166" s="413"/>
      <c r="K166" s="413"/>
      <c r="L166" s="413"/>
      <c r="M166" s="413"/>
      <c r="N166" s="413"/>
      <c r="O166" s="413"/>
      <c r="P166" s="413"/>
      <c r="Q166" s="413"/>
      <c r="R166" s="413"/>
      <c r="S166" s="413"/>
      <c r="T166" s="413"/>
      <c r="U166" s="413"/>
      <c r="V166" s="413"/>
      <c r="W166" s="413"/>
      <c r="X166" s="413"/>
      <c r="Y166" s="413"/>
      <c r="Z166" s="413"/>
      <c r="AA166" s="413"/>
      <c r="AB166" s="413"/>
      <c r="AC166" s="413"/>
      <c r="AD166" s="413"/>
      <c r="AE166" s="413"/>
      <c r="AF166" s="413"/>
      <c r="AG166" s="413"/>
      <c r="AH166" s="413"/>
      <c r="AI166" s="413"/>
      <c r="AJ166" s="413"/>
      <c r="AK166" s="413"/>
      <c r="AL166" s="413"/>
      <c r="AM166" s="413"/>
      <c r="AN166" s="413"/>
      <c r="AO166" s="413"/>
      <c r="AP166" s="413"/>
      <c r="AQ166" s="413"/>
      <c r="AR166" s="413"/>
      <c r="AS166" s="413"/>
      <c r="AT166" s="413"/>
      <c r="AU166" s="413"/>
      <c r="AV166" s="413"/>
      <c r="AW166" s="413"/>
      <c r="AX166" s="413"/>
      <c r="AY166" s="413"/>
      <c r="AZ166" s="413"/>
      <c r="BA166" s="413"/>
      <c r="BB166" s="413"/>
      <c r="BC166" s="413"/>
      <c r="BD166" s="413"/>
      <c r="BE166" s="413"/>
      <c r="BF166" s="413"/>
      <c r="BG166" s="413"/>
      <c r="BH166" s="413"/>
      <c r="BI166" s="413"/>
      <c r="BJ166" s="413"/>
      <c r="BK166" s="413"/>
      <c r="BL166" s="413"/>
      <c r="BM166" s="413"/>
      <c r="BN166" s="413"/>
      <c r="BO166" s="413"/>
      <c r="BP166" s="413"/>
      <c r="BQ166" s="413"/>
      <c r="BR166" s="413"/>
      <c r="BS166" s="413"/>
      <c r="BT166" s="413"/>
      <c r="BU166" s="413"/>
      <c r="BV166" s="413"/>
      <c r="BW166" s="413"/>
      <c r="BX166" s="413"/>
      <c r="BY166" s="413"/>
      <c r="BZ166" s="413"/>
      <c r="CA166" s="413"/>
      <c r="CB166" s="413"/>
      <c r="CC166" s="413"/>
      <c r="CD166" s="413"/>
      <c r="CE166" s="413"/>
      <c r="CF166" s="413"/>
      <c r="CG166" s="413"/>
      <c r="CH166" s="413"/>
      <c r="CI166" s="413"/>
      <c r="CJ166" s="413"/>
      <c r="CK166" s="413"/>
      <c r="CL166" s="413"/>
      <c r="CM166" s="413"/>
      <c r="CN166" s="413"/>
      <c r="CO166" s="413"/>
      <c r="CP166" s="413"/>
      <c r="CQ166" s="413"/>
      <c r="CR166" s="413"/>
      <c r="CS166" s="413"/>
      <c r="CT166" s="413"/>
      <c r="CU166" s="413"/>
      <c r="CV166" s="413"/>
      <c r="CW166" s="413"/>
      <c r="CX166" s="413"/>
      <c r="CY166" s="413"/>
      <c r="CZ166" s="413"/>
      <c r="DA166" s="413"/>
      <c r="DB166" s="413"/>
      <c r="DC166" s="413"/>
      <c r="DD166" s="413"/>
      <c r="DE166" s="413"/>
      <c r="DF166" s="413"/>
      <c r="DG166" s="413"/>
      <c r="DH166" s="413"/>
      <c r="DI166" s="413"/>
      <c r="DJ166" s="413"/>
      <c r="DK166" s="413"/>
      <c r="DL166" s="413"/>
      <c r="DM166" s="413"/>
      <c r="DN166" s="413"/>
      <c r="DO166" s="413"/>
      <c r="DP166" s="413"/>
      <c r="DQ166" s="413"/>
      <c r="DR166" s="413"/>
      <c r="DS166" s="413"/>
      <c r="DT166" s="413"/>
      <c r="DU166" s="413"/>
      <c r="DV166" s="413"/>
      <c r="DW166" s="413"/>
      <c r="DX166" s="413"/>
      <c r="DY166" s="413"/>
      <c r="DZ166" s="413"/>
      <c r="EA166" s="413"/>
      <c r="EB166" s="413"/>
      <c r="EC166" s="413"/>
      <c r="ED166" s="413"/>
      <c r="EE166" s="413"/>
      <c r="EF166" s="413"/>
      <c r="EG166" s="413"/>
      <c r="EH166" s="413"/>
      <c r="EI166" s="413"/>
      <c r="EJ166" s="413"/>
      <c r="EK166" s="413"/>
      <c r="EL166" s="413"/>
      <c r="EM166" s="413"/>
      <c r="EN166" s="413"/>
      <c r="EO166" s="413"/>
      <c r="EP166" s="413"/>
      <c r="EQ166" s="413"/>
      <c r="ER166" s="413"/>
      <c r="ES166" s="413"/>
      <c r="ET166" s="413"/>
      <c r="EU166" s="413"/>
      <c r="EV166" s="413"/>
      <c r="EW166" s="413"/>
      <c r="EX166" s="413"/>
      <c r="EY166" s="413"/>
      <c r="EZ166" s="413"/>
      <c r="FA166" s="413"/>
      <c r="FB166" s="413"/>
      <c r="FC166" s="413"/>
      <c r="FD166" s="413"/>
      <c r="FE166" s="413"/>
      <c r="FF166" s="413"/>
      <c r="FG166" s="413"/>
      <c r="FH166" s="413"/>
      <c r="FI166" s="413"/>
      <c r="FJ166" s="413"/>
      <c r="FK166" s="413"/>
      <c r="FL166" s="413"/>
      <c r="FM166" s="413"/>
      <c r="FN166" s="413"/>
      <c r="FO166" s="413"/>
      <c r="FP166" s="413"/>
      <c r="FQ166" s="413"/>
      <c r="FR166" s="413"/>
      <c r="FS166" s="413"/>
      <c r="FT166" s="413"/>
      <c r="FU166" s="413"/>
      <c r="FV166" s="413"/>
      <c r="FW166" s="413"/>
      <c r="FX166" s="413"/>
      <c r="FY166" s="413"/>
      <c r="FZ166" s="413"/>
      <c r="GA166" s="413"/>
      <c r="GB166" s="413"/>
      <c r="GC166" s="413"/>
      <c r="GD166" s="413"/>
      <c r="GE166" s="413"/>
      <c r="GF166" s="413"/>
      <c r="GG166" s="413"/>
      <c r="GH166" s="414"/>
      <c r="GI166" s="1"/>
    </row>
    <row r="167" spans="1:191" hidden="1" outlineLevel="1" x14ac:dyDescent="0.75">
      <c r="A167" s="1"/>
      <c r="B167" s="1"/>
      <c r="C167" s="262" t="str">
        <f>IF($E167="custom",MonthlyCF!C167,"")</f>
        <v/>
      </c>
      <c r="D167" s="19" t="str">
        <f>IF($E167="custom",MonthlyCF!D167,"")</f>
        <v/>
      </c>
      <c r="E167" s="411" t="str">
        <f>MonthlyCF!K167</f>
        <v>Bell Curve</v>
      </c>
      <c r="F167" s="412">
        <f t="shared" si="33"/>
        <v>46053</v>
      </c>
      <c r="G167" s="412">
        <f t="shared" si="33"/>
        <v>46053</v>
      </c>
      <c r="H167" s="95">
        <f t="shared" si="34"/>
        <v>0</v>
      </c>
      <c r="I167" s="95" t="str">
        <f t="shared" si="35"/>
        <v/>
      </c>
      <c r="J167" s="413"/>
      <c r="K167" s="413"/>
      <c r="L167" s="413"/>
      <c r="M167" s="413"/>
      <c r="N167" s="413"/>
      <c r="O167" s="413"/>
      <c r="P167" s="413"/>
      <c r="Q167" s="413"/>
      <c r="R167" s="413"/>
      <c r="S167" s="413"/>
      <c r="T167" s="413"/>
      <c r="U167" s="413"/>
      <c r="V167" s="413"/>
      <c r="W167" s="413"/>
      <c r="X167" s="413"/>
      <c r="Y167" s="413"/>
      <c r="Z167" s="413"/>
      <c r="AA167" s="413"/>
      <c r="AB167" s="413"/>
      <c r="AC167" s="413"/>
      <c r="AD167" s="413"/>
      <c r="AE167" s="413"/>
      <c r="AF167" s="413"/>
      <c r="AG167" s="413"/>
      <c r="AH167" s="413"/>
      <c r="AI167" s="413"/>
      <c r="AJ167" s="413"/>
      <c r="AK167" s="413"/>
      <c r="AL167" s="413"/>
      <c r="AM167" s="413"/>
      <c r="AN167" s="413"/>
      <c r="AO167" s="413"/>
      <c r="AP167" s="413"/>
      <c r="AQ167" s="413"/>
      <c r="AR167" s="413"/>
      <c r="AS167" s="413"/>
      <c r="AT167" s="413"/>
      <c r="AU167" s="413"/>
      <c r="AV167" s="413"/>
      <c r="AW167" s="413"/>
      <c r="AX167" s="413"/>
      <c r="AY167" s="413"/>
      <c r="AZ167" s="413"/>
      <c r="BA167" s="413"/>
      <c r="BB167" s="413"/>
      <c r="BC167" s="413"/>
      <c r="BD167" s="413"/>
      <c r="BE167" s="413"/>
      <c r="BF167" s="413"/>
      <c r="BG167" s="413"/>
      <c r="BH167" s="413"/>
      <c r="BI167" s="413"/>
      <c r="BJ167" s="413"/>
      <c r="BK167" s="413"/>
      <c r="BL167" s="413"/>
      <c r="BM167" s="413"/>
      <c r="BN167" s="413"/>
      <c r="BO167" s="413"/>
      <c r="BP167" s="413"/>
      <c r="BQ167" s="413"/>
      <c r="BR167" s="413"/>
      <c r="BS167" s="413"/>
      <c r="BT167" s="413"/>
      <c r="BU167" s="413"/>
      <c r="BV167" s="413"/>
      <c r="BW167" s="413"/>
      <c r="BX167" s="413"/>
      <c r="BY167" s="413"/>
      <c r="BZ167" s="413"/>
      <c r="CA167" s="413"/>
      <c r="CB167" s="413"/>
      <c r="CC167" s="413"/>
      <c r="CD167" s="413"/>
      <c r="CE167" s="413"/>
      <c r="CF167" s="413"/>
      <c r="CG167" s="413"/>
      <c r="CH167" s="413"/>
      <c r="CI167" s="413"/>
      <c r="CJ167" s="413"/>
      <c r="CK167" s="413"/>
      <c r="CL167" s="413"/>
      <c r="CM167" s="413"/>
      <c r="CN167" s="413"/>
      <c r="CO167" s="413"/>
      <c r="CP167" s="413"/>
      <c r="CQ167" s="413"/>
      <c r="CR167" s="413"/>
      <c r="CS167" s="413"/>
      <c r="CT167" s="413"/>
      <c r="CU167" s="413"/>
      <c r="CV167" s="413"/>
      <c r="CW167" s="413"/>
      <c r="CX167" s="413"/>
      <c r="CY167" s="413"/>
      <c r="CZ167" s="413"/>
      <c r="DA167" s="413"/>
      <c r="DB167" s="413"/>
      <c r="DC167" s="413"/>
      <c r="DD167" s="413"/>
      <c r="DE167" s="413"/>
      <c r="DF167" s="413"/>
      <c r="DG167" s="413"/>
      <c r="DH167" s="413"/>
      <c r="DI167" s="413"/>
      <c r="DJ167" s="413"/>
      <c r="DK167" s="413"/>
      <c r="DL167" s="413"/>
      <c r="DM167" s="413"/>
      <c r="DN167" s="413"/>
      <c r="DO167" s="413"/>
      <c r="DP167" s="413"/>
      <c r="DQ167" s="413"/>
      <c r="DR167" s="413"/>
      <c r="DS167" s="413"/>
      <c r="DT167" s="413"/>
      <c r="DU167" s="413"/>
      <c r="DV167" s="413"/>
      <c r="DW167" s="413"/>
      <c r="DX167" s="413"/>
      <c r="DY167" s="413"/>
      <c r="DZ167" s="413"/>
      <c r="EA167" s="413"/>
      <c r="EB167" s="413"/>
      <c r="EC167" s="413"/>
      <c r="ED167" s="413"/>
      <c r="EE167" s="413"/>
      <c r="EF167" s="413"/>
      <c r="EG167" s="413"/>
      <c r="EH167" s="413"/>
      <c r="EI167" s="413"/>
      <c r="EJ167" s="413"/>
      <c r="EK167" s="413"/>
      <c r="EL167" s="413"/>
      <c r="EM167" s="413"/>
      <c r="EN167" s="413"/>
      <c r="EO167" s="413"/>
      <c r="EP167" s="413"/>
      <c r="EQ167" s="413"/>
      <c r="ER167" s="413"/>
      <c r="ES167" s="413"/>
      <c r="ET167" s="413"/>
      <c r="EU167" s="413"/>
      <c r="EV167" s="413"/>
      <c r="EW167" s="413"/>
      <c r="EX167" s="413"/>
      <c r="EY167" s="413"/>
      <c r="EZ167" s="413"/>
      <c r="FA167" s="413"/>
      <c r="FB167" s="413"/>
      <c r="FC167" s="413"/>
      <c r="FD167" s="413"/>
      <c r="FE167" s="413"/>
      <c r="FF167" s="413"/>
      <c r="FG167" s="413"/>
      <c r="FH167" s="413"/>
      <c r="FI167" s="413"/>
      <c r="FJ167" s="413"/>
      <c r="FK167" s="413"/>
      <c r="FL167" s="413"/>
      <c r="FM167" s="413"/>
      <c r="FN167" s="413"/>
      <c r="FO167" s="413"/>
      <c r="FP167" s="413"/>
      <c r="FQ167" s="413"/>
      <c r="FR167" s="413"/>
      <c r="FS167" s="413"/>
      <c r="FT167" s="413"/>
      <c r="FU167" s="413"/>
      <c r="FV167" s="413"/>
      <c r="FW167" s="413"/>
      <c r="FX167" s="413"/>
      <c r="FY167" s="413"/>
      <c r="FZ167" s="413"/>
      <c r="GA167" s="413"/>
      <c r="GB167" s="413"/>
      <c r="GC167" s="413"/>
      <c r="GD167" s="413"/>
      <c r="GE167" s="413"/>
      <c r="GF167" s="413"/>
      <c r="GG167" s="413"/>
      <c r="GH167" s="414"/>
      <c r="GI167" s="1"/>
    </row>
    <row r="168" spans="1:191" hidden="1" outlineLevel="1" x14ac:dyDescent="0.75">
      <c r="A168" s="1"/>
      <c r="B168" s="1"/>
      <c r="C168" s="262" t="str">
        <f>IF($E168="custom",MonthlyCF!C168,"")</f>
        <v/>
      </c>
      <c r="D168" s="19" t="str">
        <f>IF($E168="custom",MonthlyCF!D168,"")</f>
        <v/>
      </c>
      <c r="E168" s="411" t="str">
        <f>MonthlyCF!K168</f>
        <v>Bell Curve</v>
      </c>
      <c r="F168" s="412">
        <f t="shared" si="33"/>
        <v>46053</v>
      </c>
      <c r="G168" s="412">
        <f t="shared" si="33"/>
        <v>46053</v>
      </c>
      <c r="H168" s="95">
        <f t="shared" si="34"/>
        <v>0</v>
      </c>
      <c r="I168" s="95" t="str">
        <f t="shared" si="35"/>
        <v/>
      </c>
      <c r="J168" s="413"/>
      <c r="K168" s="413"/>
      <c r="L168" s="413"/>
      <c r="M168" s="413"/>
      <c r="N168" s="413"/>
      <c r="O168" s="413"/>
      <c r="P168" s="413"/>
      <c r="Q168" s="413"/>
      <c r="R168" s="413"/>
      <c r="S168" s="413"/>
      <c r="T168" s="413"/>
      <c r="U168" s="413"/>
      <c r="V168" s="413"/>
      <c r="W168" s="413"/>
      <c r="X168" s="413"/>
      <c r="Y168" s="413"/>
      <c r="Z168" s="413"/>
      <c r="AA168" s="413"/>
      <c r="AB168" s="413"/>
      <c r="AC168" s="413"/>
      <c r="AD168" s="413"/>
      <c r="AE168" s="413"/>
      <c r="AF168" s="413"/>
      <c r="AG168" s="413"/>
      <c r="AH168" s="413"/>
      <c r="AI168" s="413"/>
      <c r="AJ168" s="413"/>
      <c r="AK168" s="413"/>
      <c r="AL168" s="413"/>
      <c r="AM168" s="413"/>
      <c r="AN168" s="413"/>
      <c r="AO168" s="413"/>
      <c r="AP168" s="413"/>
      <c r="AQ168" s="413"/>
      <c r="AR168" s="413"/>
      <c r="AS168" s="413"/>
      <c r="AT168" s="413"/>
      <c r="AU168" s="413"/>
      <c r="AV168" s="413"/>
      <c r="AW168" s="413"/>
      <c r="AX168" s="413"/>
      <c r="AY168" s="413"/>
      <c r="AZ168" s="413"/>
      <c r="BA168" s="413"/>
      <c r="BB168" s="413"/>
      <c r="BC168" s="413"/>
      <c r="BD168" s="413"/>
      <c r="BE168" s="413"/>
      <c r="BF168" s="413"/>
      <c r="BG168" s="413"/>
      <c r="BH168" s="413"/>
      <c r="BI168" s="413"/>
      <c r="BJ168" s="413"/>
      <c r="BK168" s="413"/>
      <c r="BL168" s="413"/>
      <c r="BM168" s="413"/>
      <c r="BN168" s="413"/>
      <c r="BO168" s="413"/>
      <c r="BP168" s="413"/>
      <c r="BQ168" s="413"/>
      <c r="BR168" s="413"/>
      <c r="BS168" s="413"/>
      <c r="BT168" s="413"/>
      <c r="BU168" s="413"/>
      <c r="BV168" s="413"/>
      <c r="BW168" s="413"/>
      <c r="BX168" s="413"/>
      <c r="BY168" s="413"/>
      <c r="BZ168" s="413"/>
      <c r="CA168" s="413"/>
      <c r="CB168" s="413"/>
      <c r="CC168" s="413"/>
      <c r="CD168" s="413"/>
      <c r="CE168" s="413"/>
      <c r="CF168" s="413"/>
      <c r="CG168" s="413"/>
      <c r="CH168" s="413"/>
      <c r="CI168" s="413"/>
      <c r="CJ168" s="413"/>
      <c r="CK168" s="413"/>
      <c r="CL168" s="413"/>
      <c r="CM168" s="413"/>
      <c r="CN168" s="413"/>
      <c r="CO168" s="413"/>
      <c r="CP168" s="413"/>
      <c r="CQ168" s="413"/>
      <c r="CR168" s="413"/>
      <c r="CS168" s="413"/>
      <c r="CT168" s="413"/>
      <c r="CU168" s="413"/>
      <c r="CV168" s="413"/>
      <c r="CW168" s="413"/>
      <c r="CX168" s="413"/>
      <c r="CY168" s="413"/>
      <c r="CZ168" s="413"/>
      <c r="DA168" s="413"/>
      <c r="DB168" s="413"/>
      <c r="DC168" s="413"/>
      <c r="DD168" s="413"/>
      <c r="DE168" s="413"/>
      <c r="DF168" s="413"/>
      <c r="DG168" s="413"/>
      <c r="DH168" s="413"/>
      <c r="DI168" s="413"/>
      <c r="DJ168" s="413"/>
      <c r="DK168" s="413"/>
      <c r="DL168" s="413"/>
      <c r="DM168" s="413"/>
      <c r="DN168" s="413"/>
      <c r="DO168" s="413"/>
      <c r="DP168" s="413"/>
      <c r="DQ168" s="413"/>
      <c r="DR168" s="413"/>
      <c r="DS168" s="413"/>
      <c r="DT168" s="413"/>
      <c r="DU168" s="413"/>
      <c r="DV168" s="413"/>
      <c r="DW168" s="413"/>
      <c r="DX168" s="413"/>
      <c r="DY168" s="413"/>
      <c r="DZ168" s="413"/>
      <c r="EA168" s="413"/>
      <c r="EB168" s="413"/>
      <c r="EC168" s="413"/>
      <c r="ED168" s="413"/>
      <c r="EE168" s="413"/>
      <c r="EF168" s="413"/>
      <c r="EG168" s="413"/>
      <c r="EH168" s="413"/>
      <c r="EI168" s="413"/>
      <c r="EJ168" s="413"/>
      <c r="EK168" s="413"/>
      <c r="EL168" s="413"/>
      <c r="EM168" s="413"/>
      <c r="EN168" s="413"/>
      <c r="EO168" s="413"/>
      <c r="EP168" s="413"/>
      <c r="EQ168" s="413"/>
      <c r="ER168" s="413"/>
      <c r="ES168" s="413"/>
      <c r="ET168" s="413"/>
      <c r="EU168" s="413"/>
      <c r="EV168" s="413"/>
      <c r="EW168" s="413"/>
      <c r="EX168" s="413"/>
      <c r="EY168" s="413"/>
      <c r="EZ168" s="413"/>
      <c r="FA168" s="413"/>
      <c r="FB168" s="413"/>
      <c r="FC168" s="413"/>
      <c r="FD168" s="413"/>
      <c r="FE168" s="413"/>
      <c r="FF168" s="413"/>
      <c r="FG168" s="413"/>
      <c r="FH168" s="413"/>
      <c r="FI168" s="413"/>
      <c r="FJ168" s="413"/>
      <c r="FK168" s="413"/>
      <c r="FL168" s="413"/>
      <c r="FM168" s="413"/>
      <c r="FN168" s="413"/>
      <c r="FO168" s="413"/>
      <c r="FP168" s="413"/>
      <c r="FQ168" s="413"/>
      <c r="FR168" s="413"/>
      <c r="FS168" s="413"/>
      <c r="FT168" s="413"/>
      <c r="FU168" s="413"/>
      <c r="FV168" s="413"/>
      <c r="FW168" s="413"/>
      <c r="FX168" s="413"/>
      <c r="FY168" s="413"/>
      <c r="FZ168" s="413"/>
      <c r="GA168" s="413"/>
      <c r="GB168" s="413"/>
      <c r="GC168" s="413"/>
      <c r="GD168" s="413"/>
      <c r="GE168" s="413"/>
      <c r="GF168" s="413"/>
      <c r="GG168" s="413"/>
      <c r="GH168" s="414"/>
      <c r="GI168" s="1"/>
    </row>
    <row r="169" spans="1:191" hidden="1" outlineLevel="1" x14ac:dyDescent="0.75">
      <c r="A169" s="1"/>
      <c r="B169" s="1"/>
      <c r="C169" s="262" t="str">
        <f>IF($E169="custom",MonthlyCF!C169,"")</f>
        <v/>
      </c>
      <c r="D169" s="19" t="str">
        <f>IF($E169="custom",MonthlyCF!D169,"")</f>
        <v/>
      </c>
      <c r="E169" s="411" t="str">
        <f>MonthlyCF!K169</f>
        <v>Bell Curve</v>
      </c>
      <c r="F169" s="412">
        <f t="shared" si="33"/>
        <v>46053</v>
      </c>
      <c r="G169" s="412">
        <f t="shared" si="33"/>
        <v>46053</v>
      </c>
      <c r="H169" s="95">
        <f t="shared" si="34"/>
        <v>0</v>
      </c>
      <c r="I169" s="95" t="str">
        <f t="shared" si="35"/>
        <v/>
      </c>
      <c r="J169" s="413"/>
      <c r="K169" s="413"/>
      <c r="L169" s="413"/>
      <c r="M169" s="413"/>
      <c r="N169" s="413"/>
      <c r="O169" s="413"/>
      <c r="P169" s="413"/>
      <c r="Q169" s="413"/>
      <c r="R169" s="413"/>
      <c r="S169" s="413"/>
      <c r="T169" s="413"/>
      <c r="U169" s="413"/>
      <c r="V169" s="413"/>
      <c r="W169" s="413"/>
      <c r="X169" s="413"/>
      <c r="Y169" s="413"/>
      <c r="Z169" s="413"/>
      <c r="AA169" s="413"/>
      <c r="AB169" s="413"/>
      <c r="AC169" s="413"/>
      <c r="AD169" s="413"/>
      <c r="AE169" s="413"/>
      <c r="AF169" s="413"/>
      <c r="AG169" s="413"/>
      <c r="AH169" s="413"/>
      <c r="AI169" s="413"/>
      <c r="AJ169" s="413"/>
      <c r="AK169" s="413"/>
      <c r="AL169" s="413"/>
      <c r="AM169" s="413"/>
      <c r="AN169" s="413"/>
      <c r="AO169" s="413"/>
      <c r="AP169" s="413"/>
      <c r="AQ169" s="413"/>
      <c r="AR169" s="413"/>
      <c r="AS169" s="413"/>
      <c r="AT169" s="413"/>
      <c r="AU169" s="413"/>
      <c r="AV169" s="413"/>
      <c r="AW169" s="413"/>
      <c r="AX169" s="413"/>
      <c r="AY169" s="413"/>
      <c r="AZ169" s="413"/>
      <c r="BA169" s="413"/>
      <c r="BB169" s="413"/>
      <c r="BC169" s="413"/>
      <c r="BD169" s="413"/>
      <c r="BE169" s="413"/>
      <c r="BF169" s="413"/>
      <c r="BG169" s="413"/>
      <c r="BH169" s="413"/>
      <c r="BI169" s="413"/>
      <c r="BJ169" s="413"/>
      <c r="BK169" s="413"/>
      <c r="BL169" s="413"/>
      <c r="BM169" s="413"/>
      <c r="BN169" s="413"/>
      <c r="BO169" s="413"/>
      <c r="BP169" s="413"/>
      <c r="BQ169" s="413"/>
      <c r="BR169" s="413"/>
      <c r="BS169" s="413"/>
      <c r="BT169" s="413"/>
      <c r="BU169" s="413"/>
      <c r="BV169" s="413"/>
      <c r="BW169" s="413"/>
      <c r="BX169" s="413"/>
      <c r="BY169" s="413"/>
      <c r="BZ169" s="413"/>
      <c r="CA169" s="413"/>
      <c r="CB169" s="413"/>
      <c r="CC169" s="413"/>
      <c r="CD169" s="413"/>
      <c r="CE169" s="413"/>
      <c r="CF169" s="413"/>
      <c r="CG169" s="413"/>
      <c r="CH169" s="413"/>
      <c r="CI169" s="413"/>
      <c r="CJ169" s="413"/>
      <c r="CK169" s="413"/>
      <c r="CL169" s="413"/>
      <c r="CM169" s="413"/>
      <c r="CN169" s="413"/>
      <c r="CO169" s="413"/>
      <c r="CP169" s="413"/>
      <c r="CQ169" s="413"/>
      <c r="CR169" s="413"/>
      <c r="CS169" s="413"/>
      <c r="CT169" s="413"/>
      <c r="CU169" s="413"/>
      <c r="CV169" s="413"/>
      <c r="CW169" s="413"/>
      <c r="CX169" s="413"/>
      <c r="CY169" s="413"/>
      <c r="CZ169" s="413"/>
      <c r="DA169" s="413"/>
      <c r="DB169" s="413"/>
      <c r="DC169" s="413"/>
      <c r="DD169" s="413"/>
      <c r="DE169" s="413"/>
      <c r="DF169" s="413"/>
      <c r="DG169" s="413"/>
      <c r="DH169" s="413"/>
      <c r="DI169" s="413"/>
      <c r="DJ169" s="413"/>
      <c r="DK169" s="413"/>
      <c r="DL169" s="413"/>
      <c r="DM169" s="413"/>
      <c r="DN169" s="413"/>
      <c r="DO169" s="413"/>
      <c r="DP169" s="413"/>
      <c r="DQ169" s="413"/>
      <c r="DR169" s="413"/>
      <c r="DS169" s="413"/>
      <c r="DT169" s="413"/>
      <c r="DU169" s="413"/>
      <c r="DV169" s="413"/>
      <c r="DW169" s="413"/>
      <c r="DX169" s="413"/>
      <c r="DY169" s="413"/>
      <c r="DZ169" s="413"/>
      <c r="EA169" s="413"/>
      <c r="EB169" s="413"/>
      <c r="EC169" s="413"/>
      <c r="ED169" s="413"/>
      <c r="EE169" s="413"/>
      <c r="EF169" s="413"/>
      <c r="EG169" s="413"/>
      <c r="EH169" s="413"/>
      <c r="EI169" s="413"/>
      <c r="EJ169" s="413"/>
      <c r="EK169" s="413"/>
      <c r="EL169" s="413"/>
      <c r="EM169" s="413"/>
      <c r="EN169" s="413"/>
      <c r="EO169" s="413"/>
      <c r="EP169" s="413"/>
      <c r="EQ169" s="413"/>
      <c r="ER169" s="413"/>
      <c r="ES169" s="413"/>
      <c r="ET169" s="413"/>
      <c r="EU169" s="413"/>
      <c r="EV169" s="413"/>
      <c r="EW169" s="413"/>
      <c r="EX169" s="413"/>
      <c r="EY169" s="413"/>
      <c r="EZ169" s="413"/>
      <c r="FA169" s="413"/>
      <c r="FB169" s="413"/>
      <c r="FC169" s="413"/>
      <c r="FD169" s="413"/>
      <c r="FE169" s="413"/>
      <c r="FF169" s="413"/>
      <c r="FG169" s="413"/>
      <c r="FH169" s="413"/>
      <c r="FI169" s="413"/>
      <c r="FJ169" s="413"/>
      <c r="FK169" s="413"/>
      <c r="FL169" s="413"/>
      <c r="FM169" s="413"/>
      <c r="FN169" s="413"/>
      <c r="FO169" s="413"/>
      <c r="FP169" s="413"/>
      <c r="FQ169" s="413"/>
      <c r="FR169" s="413"/>
      <c r="FS169" s="413"/>
      <c r="FT169" s="413"/>
      <c r="FU169" s="413"/>
      <c r="FV169" s="413"/>
      <c r="FW169" s="413"/>
      <c r="FX169" s="413"/>
      <c r="FY169" s="413"/>
      <c r="FZ169" s="413"/>
      <c r="GA169" s="413"/>
      <c r="GB169" s="413"/>
      <c r="GC169" s="413"/>
      <c r="GD169" s="413"/>
      <c r="GE169" s="413"/>
      <c r="GF169" s="413"/>
      <c r="GG169" s="413"/>
      <c r="GH169" s="414"/>
      <c r="GI169" s="1"/>
    </row>
    <row r="170" spans="1:191" hidden="1" outlineLevel="1" x14ac:dyDescent="0.75">
      <c r="A170" s="1"/>
      <c r="B170" s="1"/>
      <c r="C170" s="262" t="str">
        <f>IF($E170="custom",MonthlyCF!C170,"")</f>
        <v/>
      </c>
      <c r="D170" s="19" t="str">
        <f>IF($E170="custom",MonthlyCF!D170,"")</f>
        <v/>
      </c>
      <c r="E170" s="411" t="str">
        <f>MonthlyCF!K170</f>
        <v>Bell Curve</v>
      </c>
      <c r="F170" s="412">
        <f t="shared" si="33"/>
        <v>46053</v>
      </c>
      <c r="G170" s="412">
        <f t="shared" si="33"/>
        <v>46053</v>
      </c>
      <c r="H170" s="95">
        <f t="shared" si="34"/>
        <v>0</v>
      </c>
      <c r="I170" s="95" t="str">
        <f t="shared" si="35"/>
        <v/>
      </c>
      <c r="J170" s="413"/>
      <c r="K170" s="413"/>
      <c r="L170" s="413"/>
      <c r="M170" s="413"/>
      <c r="N170" s="413"/>
      <c r="O170" s="413"/>
      <c r="P170" s="413"/>
      <c r="Q170" s="413"/>
      <c r="R170" s="413"/>
      <c r="S170" s="413"/>
      <c r="T170" s="413"/>
      <c r="U170" s="413"/>
      <c r="V170" s="413"/>
      <c r="W170" s="413"/>
      <c r="X170" s="413"/>
      <c r="Y170" s="413"/>
      <c r="Z170" s="413"/>
      <c r="AA170" s="413"/>
      <c r="AB170" s="413"/>
      <c r="AC170" s="413"/>
      <c r="AD170" s="413"/>
      <c r="AE170" s="413"/>
      <c r="AF170" s="413"/>
      <c r="AG170" s="413"/>
      <c r="AH170" s="413"/>
      <c r="AI170" s="413"/>
      <c r="AJ170" s="413"/>
      <c r="AK170" s="413"/>
      <c r="AL170" s="413"/>
      <c r="AM170" s="413"/>
      <c r="AN170" s="413"/>
      <c r="AO170" s="413"/>
      <c r="AP170" s="413"/>
      <c r="AQ170" s="413"/>
      <c r="AR170" s="413"/>
      <c r="AS170" s="413"/>
      <c r="AT170" s="413"/>
      <c r="AU170" s="413"/>
      <c r="AV170" s="413"/>
      <c r="AW170" s="413"/>
      <c r="AX170" s="413"/>
      <c r="AY170" s="413"/>
      <c r="AZ170" s="413"/>
      <c r="BA170" s="413"/>
      <c r="BB170" s="413"/>
      <c r="BC170" s="413"/>
      <c r="BD170" s="413"/>
      <c r="BE170" s="413"/>
      <c r="BF170" s="413"/>
      <c r="BG170" s="413"/>
      <c r="BH170" s="413"/>
      <c r="BI170" s="413"/>
      <c r="BJ170" s="413"/>
      <c r="BK170" s="413"/>
      <c r="BL170" s="413"/>
      <c r="BM170" s="413"/>
      <c r="BN170" s="413"/>
      <c r="BO170" s="413"/>
      <c r="BP170" s="413"/>
      <c r="BQ170" s="413"/>
      <c r="BR170" s="413"/>
      <c r="BS170" s="413"/>
      <c r="BT170" s="413"/>
      <c r="BU170" s="413"/>
      <c r="BV170" s="413"/>
      <c r="BW170" s="413"/>
      <c r="BX170" s="413"/>
      <c r="BY170" s="413"/>
      <c r="BZ170" s="413"/>
      <c r="CA170" s="413"/>
      <c r="CB170" s="413"/>
      <c r="CC170" s="413"/>
      <c r="CD170" s="413"/>
      <c r="CE170" s="413"/>
      <c r="CF170" s="413"/>
      <c r="CG170" s="413"/>
      <c r="CH170" s="413"/>
      <c r="CI170" s="413"/>
      <c r="CJ170" s="413"/>
      <c r="CK170" s="413"/>
      <c r="CL170" s="413"/>
      <c r="CM170" s="413"/>
      <c r="CN170" s="413"/>
      <c r="CO170" s="413"/>
      <c r="CP170" s="413"/>
      <c r="CQ170" s="413"/>
      <c r="CR170" s="413"/>
      <c r="CS170" s="413"/>
      <c r="CT170" s="413"/>
      <c r="CU170" s="413"/>
      <c r="CV170" s="413"/>
      <c r="CW170" s="413"/>
      <c r="CX170" s="413"/>
      <c r="CY170" s="413"/>
      <c r="CZ170" s="413"/>
      <c r="DA170" s="413"/>
      <c r="DB170" s="413"/>
      <c r="DC170" s="413"/>
      <c r="DD170" s="413"/>
      <c r="DE170" s="413"/>
      <c r="DF170" s="413"/>
      <c r="DG170" s="413"/>
      <c r="DH170" s="413"/>
      <c r="DI170" s="413"/>
      <c r="DJ170" s="413"/>
      <c r="DK170" s="413"/>
      <c r="DL170" s="413"/>
      <c r="DM170" s="413"/>
      <c r="DN170" s="413"/>
      <c r="DO170" s="413"/>
      <c r="DP170" s="413"/>
      <c r="DQ170" s="413"/>
      <c r="DR170" s="413"/>
      <c r="DS170" s="413"/>
      <c r="DT170" s="413"/>
      <c r="DU170" s="413"/>
      <c r="DV170" s="413"/>
      <c r="DW170" s="413"/>
      <c r="DX170" s="413"/>
      <c r="DY170" s="413"/>
      <c r="DZ170" s="413"/>
      <c r="EA170" s="413"/>
      <c r="EB170" s="413"/>
      <c r="EC170" s="413"/>
      <c r="ED170" s="413"/>
      <c r="EE170" s="413"/>
      <c r="EF170" s="413"/>
      <c r="EG170" s="413"/>
      <c r="EH170" s="413"/>
      <c r="EI170" s="413"/>
      <c r="EJ170" s="413"/>
      <c r="EK170" s="413"/>
      <c r="EL170" s="413"/>
      <c r="EM170" s="413"/>
      <c r="EN170" s="413"/>
      <c r="EO170" s="413"/>
      <c r="EP170" s="413"/>
      <c r="EQ170" s="413"/>
      <c r="ER170" s="413"/>
      <c r="ES170" s="413"/>
      <c r="ET170" s="413"/>
      <c r="EU170" s="413"/>
      <c r="EV170" s="413"/>
      <c r="EW170" s="413"/>
      <c r="EX170" s="413"/>
      <c r="EY170" s="413"/>
      <c r="EZ170" s="413"/>
      <c r="FA170" s="413"/>
      <c r="FB170" s="413"/>
      <c r="FC170" s="413"/>
      <c r="FD170" s="413"/>
      <c r="FE170" s="413"/>
      <c r="FF170" s="413"/>
      <c r="FG170" s="413"/>
      <c r="FH170" s="413"/>
      <c r="FI170" s="413"/>
      <c r="FJ170" s="413"/>
      <c r="FK170" s="413"/>
      <c r="FL170" s="413"/>
      <c r="FM170" s="413"/>
      <c r="FN170" s="413"/>
      <c r="FO170" s="413"/>
      <c r="FP170" s="413"/>
      <c r="FQ170" s="413"/>
      <c r="FR170" s="413"/>
      <c r="FS170" s="413"/>
      <c r="FT170" s="413"/>
      <c r="FU170" s="413"/>
      <c r="FV170" s="413"/>
      <c r="FW170" s="413"/>
      <c r="FX170" s="413"/>
      <c r="FY170" s="413"/>
      <c r="FZ170" s="413"/>
      <c r="GA170" s="413"/>
      <c r="GB170" s="413"/>
      <c r="GC170" s="413"/>
      <c r="GD170" s="413"/>
      <c r="GE170" s="413"/>
      <c r="GF170" s="413"/>
      <c r="GG170" s="413"/>
      <c r="GH170" s="414"/>
      <c r="GI170" s="1"/>
    </row>
    <row r="171" spans="1:191" hidden="1" outlineLevel="1" x14ac:dyDescent="0.75">
      <c r="A171" s="1"/>
      <c r="B171" s="1"/>
      <c r="C171" s="262" t="str">
        <f>IF($E171="custom",MonthlyCF!C171,"")</f>
        <v/>
      </c>
      <c r="D171" s="19" t="str">
        <f>IF($E171="custom",MonthlyCF!D171,"")</f>
        <v/>
      </c>
      <c r="E171" s="411" t="str">
        <f>MonthlyCF!K171</f>
        <v>Bell Curve</v>
      </c>
      <c r="F171" s="412">
        <f t="shared" si="33"/>
        <v>46053</v>
      </c>
      <c r="G171" s="412">
        <f t="shared" si="33"/>
        <v>46053</v>
      </c>
      <c r="H171" s="95">
        <f t="shared" si="34"/>
        <v>0</v>
      </c>
      <c r="I171" s="95" t="str">
        <f t="shared" si="35"/>
        <v/>
      </c>
      <c r="J171" s="413"/>
      <c r="K171" s="413"/>
      <c r="L171" s="413"/>
      <c r="M171" s="413"/>
      <c r="N171" s="413"/>
      <c r="O171" s="413"/>
      <c r="P171" s="413"/>
      <c r="Q171" s="413"/>
      <c r="R171" s="413"/>
      <c r="S171" s="413"/>
      <c r="T171" s="413"/>
      <c r="U171" s="413"/>
      <c r="V171" s="413"/>
      <c r="W171" s="413"/>
      <c r="X171" s="413"/>
      <c r="Y171" s="413"/>
      <c r="Z171" s="413"/>
      <c r="AA171" s="413"/>
      <c r="AB171" s="413"/>
      <c r="AC171" s="413"/>
      <c r="AD171" s="413"/>
      <c r="AE171" s="413"/>
      <c r="AF171" s="413"/>
      <c r="AG171" s="413"/>
      <c r="AH171" s="413"/>
      <c r="AI171" s="413"/>
      <c r="AJ171" s="413"/>
      <c r="AK171" s="413"/>
      <c r="AL171" s="413"/>
      <c r="AM171" s="413"/>
      <c r="AN171" s="413"/>
      <c r="AO171" s="413"/>
      <c r="AP171" s="413"/>
      <c r="AQ171" s="413"/>
      <c r="AR171" s="413"/>
      <c r="AS171" s="413"/>
      <c r="AT171" s="413"/>
      <c r="AU171" s="413"/>
      <c r="AV171" s="413"/>
      <c r="AW171" s="413"/>
      <c r="AX171" s="413"/>
      <c r="AY171" s="413"/>
      <c r="AZ171" s="413"/>
      <c r="BA171" s="413"/>
      <c r="BB171" s="413"/>
      <c r="BC171" s="413"/>
      <c r="BD171" s="413"/>
      <c r="BE171" s="413"/>
      <c r="BF171" s="413"/>
      <c r="BG171" s="413"/>
      <c r="BH171" s="413"/>
      <c r="BI171" s="413"/>
      <c r="BJ171" s="413"/>
      <c r="BK171" s="413"/>
      <c r="BL171" s="413"/>
      <c r="BM171" s="413"/>
      <c r="BN171" s="413"/>
      <c r="BO171" s="413"/>
      <c r="BP171" s="413"/>
      <c r="BQ171" s="413"/>
      <c r="BR171" s="413"/>
      <c r="BS171" s="413"/>
      <c r="BT171" s="413"/>
      <c r="BU171" s="413"/>
      <c r="BV171" s="413"/>
      <c r="BW171" s="413"/>
      <c r="BX171" s="413"/>
      <c r="BY171" s="413"/>
      <c r="BZ171" s="413"/>
      <c r="CA171" s="413"/>
      <c r="CB171" s="413"/>
      <c r="CC171" s="413"/>
      <c r="CD171" s="413"/>
      <c r="CE171" s="413"/>
      <c r="CF171" s="413"/>
      <c r="CG171" s="413"/>
      <c r="CH171" s="413"/>
      <c r="CI171" s="413"/>
      <c r="CJ171" s="413"/>
      <c r="CK171" s="413"/>
      <c r="CL171" s="413"/>
      <c r="CM171" s="413"/>
      <c r="CN171" s="413"/>
      <c r="CO171" s="413"/>
      <c r="CP171" s="413"/>
      <c r="CQ171" s="413"/>
      <c r="CR171" s="413"/>
      <c r="CS171" s="413"/>
      <c r="CT171" s="413"/>
      <c r="CU171" s="413"/>
      <c r="CV171" s="413"/>
      <c r="CW171" s="413"/>
      <c r="CX171" s="413"/>
      <c r="CY171" s="413"/>
      <c r="CZ171" s="413"/>
      <c r="DA171" s="413"/>
      <c r="DB171" s="413"/>
      <c r="DC171" s="413"/>
      <c r="DD171" s="413"/>
      <c r="DE171" s="413"/>
      <c r="DF171" s="413"/>
      <c r="DG171" s="413"/>
      <c r="DH171" s="413"/>
      <c r="DI171" s="413"/>
      <c r="DJ171" s="413"/>
      <c r="DK171" s="413"/>
      <c r="DL171" s="413"/>
      <c r="DM171" s="413"/>
      <c r="DN171" s="413"/>
      <c r="DO171" s="413"/>
      <c r="DP171" s="413"/>
      <c r="DQ171" s="413"/>
      <c r="DR171" s="413"/>
      <c r="DS171" s="413"/>
      <c r="DT171" s="413"/>
      <c r="DU171" s="413"/>
      <c r="DV171" s="413"/>
      <c r="DW171" s="413"/>
      <c r="DX171" s="413"/>
      <c r="DY171" s="413"/>
      <c r="DZ171" s="413"/>
      <c r="EA171" s="413"/>
      <c r="EB171" s="413"/>
      <c r="EC171" s="413"/>
      <c r="ED171" s="413"/>
      <c r="EE171" s="413"/>
      <c r="EF171" s="413"/>
      <c r="EG171" s="413"/>
      <c r="EH171" s="413"/>
      <c r="EI171" s="413"/>
      <c r="EJ171" s="413"/>
      <c r="EK171" s="413"/>
      <c r="EL171" s="413"/>
      <c r="EM171" s="413"/>
      <c r="EN171" s="413"/>
      <c r="EO171" s="413"/>
      <c r="EP171" s="413"/>
      <c r="EQ171" s="413"/>
      <c r="ER171" s="413"/>
      <c r="ES171" s="413"/>
      <c r="ET171" s="413"/>
      <c r="EU171" s="413"/>
      <c r="EV171" s="413"/>
      <c r="EW171" s="413"/>
      <c r="EX171" s="413"/>
      <c r="EY171" s="413"/>
      <c r="EZ171" s="413"/>
      <c r="FA171" s="413"/>
      <c r="FB171" s="413"/>
      <c r="FC171" s="413"/>
      <c r="FD171" s="413"/>
      <c r="FE171" s="413"/>
      <c r="FF171" s="413"/>
      <c r="FG171" s="413"/>
      <c r="FH171" s="413"/>
      <c r="FI171" s="413"/>
      <c r="FJ171" s="413"/>
      <c r="FK171" s="413"/>
      <c r="FL171" s="413"/>
      <c r="FM171" s="413"/>
      <c r="FN171" s="413"/>
      <c r="FO171" s="413"/>
      <c r="FP171" s="413"/>
      <c r="FQ171" s="413"/>
      <c r="FR171" s="413"/>
      <c r="FS171" s="413"/>
      <c r="FT171" s="413"/>
      <c r="FU171" s="413"/>
      <c r="FV171" s="413"/>
      <c r="FW171" s="413"/>
      <c r="FX171" s="413"/>
      <c r="FY171" s="413"/>
      <c r="FZ171" s="413"/>
      <c r="GA171" s="413"/>
      <c r="GB171" s="413"/>
      <c r="GC171" s="413"/>
      <c r="GD171" s="413"/>
      <c r="GE171" s="413"/>
      <c r="GF171" s="413"/>
      <c r="GG171" s="413"/>
      <c r="GH171" s="414"/>
      <c r="GI171" s="1"/>
    </row>
    <row r="172" spans="1:191" hidden="1" outlineLevel="1" x14ac:dyDescent="0.75">
      <c r="A172" s="1"/>
      <c r="B172" s="1"/>
      <c r="C172" s="262" t="str">
        <f>IF($E172="custom",MonthlyCF!C172,"")</f>
        <v/>
      </c>
      <c r="D172" s="19" t="str">
        <f>IF($E172="custom",MonthlyCF!D172,"")</f>
        <v/>
      </c>
      <c r="E172" s="411" t="str">
        <f>MonthlyCF!K172</f>
        <v>Bell Curve</v>
      </c>
      <c r="F172" s="412">
        <f t="shared" si="33"/>
        <v>46053</v>
      </c>
      <c r="G172" s="412">
        <f t="shared" si="33"/>
        <v>46053</v>
      </c>
      <c r="H172" s="95">
        <f t="shared" si="34"/>
        <v>0</v>
      </c>
      <c r="I172" s="95" t="str">
        <f t="shared" si="35"/>
        <v/>
      </c>
      <c r="J172" s="413"/>
      <c r="K172" s="413"/>
      <c r="L172" s="413"/>
      <c r="M172" s="413"/>
      <c r="N172" s="413"/>
      <c r="O172" s="413"/>
      <c r="P172" s="413"/>
      <c r="Q172" s="413"/>
      <c r="R172" s="413"/>
      <c r="S172" s="413"/>
      <c r="T172" s="413"/>
      <c r="U172" s="413"/>
      <c r="V172" s="413"/>
      <c r="W172" s="413"/>
      <c r="X172" s="413"/>
      <c r="Y172" s="413"/>
      <c r="Z172" s="413"/>
      <c r="AA172" s="413"/>
      <c r="AB172" s="413"/>
      <c r="AC172" s="413"/>
      <c r="AD172" s="413"/>
      <c r="AE172" s="413"/>
      <c r="AF172" s="413"/>
      <c r="AG172" s="413"/>
      <c r="AH172" s="413"/>
      <c r="AI172" s="413"/>
      <c r="AJ172" s="413"/>
      <c r="AK172" s="413"/>
      <c r="AL172" s="413"/>
      <c r="AM172" s="413"/>
      <c r="AN172" s="413"/>
      <c r="AO172" s="413"/>
      <c r="AP172" s="413"/>
      <c r="AQ172" s="413"/>
      <c r="AR172" s="413"/>
      <c r="AS172" s="413"/>
      <c r="AT172" s="413"/>
      <c r="AU172" s="413"/>
      <c r="AV172" s="413"/>
      <c r="AW172" s="413"/>
      <c r="AX172" s="413"/>
      <c r="AY172" s="413"/>
      <c r="AZ172" s="413"/>
      <c r="BA172" s="413"/>
      <c r="BB172" s="413"/>
      <c r="BC172" s="413"/>
      <c r="BD172" s="413"/>
      <c r="BE172" s="413"/>
      <c r="BF172" s="413"/>
      <c r="BG172" s="413"/>
      <c r="BH172" s="413"/>
      <c r="BI172" s="413"/>
      <c r="BJ172" s="413"/>
      <c r="BK172" s="413"/>
      <c r="BL172" s="413"/>
      <c r="BM172" s="413"/>
      <c r="BN172" s="413"/>
      <c r="BO172" s="413"/>
      <c r="BP172" s="413"/>
      <c r="BQ172" s="413"/>
      <c r="BR172" s="413"/>
      <c r="BS172" s="413"/>
      <c r="BT172" s="413"/>
      <c r="BU172" s="413"/>
      <c r="BV172" s="413"/>
      <c r="BW172" s="413"/>
      <c r="BX172" s="413"/>
      <c r="BY172" s="413"/>
      <c r="BZ172" s="413"/>
      <c r="CA172" s="413"/>
      <c r="CB172" s="413"/>
      <c r="CC172" s="413"/>
      <c r="CD172" s="413"/>
      <c r="CE172" s="413"/>
      <c r="CF172" s="413"/>
      <c r="CG172" s="413"/>
      <c r="CH172" s="413"/>
      <c r="CI172" s="413"/>
      <c r="CJ172" s="413"/>
      <c r="CK172" s="413"/>
      <c r="CL172" s="413"/>
      <c r="CM172" s="413"/>
      <c r="CN172" s="413"/>
      <c r="CO172" s="413"/>
      <c r="CP172" s="413"/>
      <c r="CQ172" s="413"/>
      <c r="CR172" s="413"/>
      <c r="CS172" s="413"/>
      <c r="CT172" s="413"/>
      <c r="CU172" s="413"/>
      <c r="CV172" s="413"/>
      <c r="CW172" s="413"/>
      <c r="CX172" s="413"/>
      <c r="CY172" s="413"/>
      <c r="CZ172" s="413"/>
      <c r="DA172" s="413"/>
      <c r="DB172" s="413"/>
      <c r="DC172" s="413"/>
      <c r="DD172" s="413"/>
      <c r="DE172" s="413"/>
      <c r="DF172" s="413"/>
      <c r="DG172" s="413"/>
      <c r="DH172" s="413"/>
      <c r="DI172" s="413"/>
      <c r="DJ172" s="413"/>
      <c r="DK172" s="413"/>
      <c r="DL172" s="413"/>
      <c r="DM172" s="413"/>
      <c r="DN172" s="413"/>
      <c r="DO172" s="413"/>
      <c r="DP172" s="413"/>
      <c r="DQ172" s="413"/>
      <c r="DR172" s="413"/>
      <c r="DS172" s="413"/>
      <c r="DT172" s="413"/>
      <c r="DU172" s="413"/>
      <c r="DV172" s="413"/>
      <c r="DW172" s="413"/>
      <c r="DX172" s="413"/>
      <c r="DY172" s="413"/>
      <c r="DZ172" s="413"/>
      <c r="EA172" s="413"/>
      <c r="EB172" s="413"/>
      <c r="EC172" s="413"/>
      <c r="ED172" s="413"/>
      <c r="EE172" s="413"/>
      <c r="EF172" s="413"/>
      <c r="EG172" s="413"/>
      <c r="EH172" s="413"/>
      <c r="EI172" s="413"/>
      <c r="EJ172" s="413"/>
      <c r="EK172" s="413"/>
      <c r="EL172" s="413"/>
      <c r="EM172" s="413"/>
      <c r="EN172" s="413"/>
      <c r="EO172" s="413"/>
      <c r="EP172" s="413"/>
      <c r="EQ172" s="413"/>
      <c r="ER172" s="413"/>
      <c r="ES172" s="413"/>
      <c r="ET172" s="413"/>
      <c r="EU172" s="413"/>
      <c r="EV172" s="413"/>
      <c r="EW172" s="413"/>
      <c r="EX172" s="413"/>
      <c r="EY172" s="413"/>
      <c r="EZ172" s="413"/>
      <c r="FA172" s="413"/>
      <c r="FB172" s="413"/>
      <c r="FC172" s="413"/>
      <c r="FD172" s="413"/>
      <c r="FE172" s="413"/>
      <c r="FF172" s="413"/>
      <c r="FG172" s="413"/>
      <c r="FH172" s="413"/>
      <c r="FI172" s="413"/>
      <c r="FJ172" s="413"/>
      <c r="FK172" s="413"/>
      <c r="FL172" s="413"/>
      <c r="FM172" s="413"/>
      <c r="FN172" s="413"/>
      <c r="FO172" s="413"/>
      <c r="FP172" s="413"/>
      <c r="FQ172" s="413"/>
      <c r="FR172" s="413"/>
      <c r="FS172" s="413"/>
      <c r="FT172" s="413"/>
      <c r="FU172" s="413"/>
      <c r="FV172" s="413"/>
      <c r="FW172" s="413"/>
      <c r="FX172" s="413"/>
      <c r="FY172" s="413"/>
      <c r="FZ172" s="413"/>
      <c r="GA172" s="413"/>
      <c r="GB172" s="413"/>
      <c r="GC172" s="413"/>
      <c r="GD172" s="413"/>
      <c r="GE172" s="413"/>
      <c r="GF172" s="413"/>
      <c r="GG172" s="413"/>
      <c r="GH172" s="414"/>
      <c r="GI172" s="1"/>
    </row>
    <row r="173" spans="1:191" hidden="1" outlineLevel="1" x14ac:dyDescent="0.75">
      <c r="A173" s="1"/>
      <c r="B173" s="1"/>
      <c r="C173" s="262" t="str">
        <f>IF($E173="custom",MonthlyCF!C173,"")</f>
        <v/>
      </c>
      <c r="D173" s="19" t="str">
        <f>IF($E173="custom",MonthlyCF!D173,"")</f>
        <v/>
      </c>
      <c r="E173" s="411" t="str">
        <f>MonthlyCF!K173</f>
        <v>Bell Curve</v>
      </c>
      <c r="F173" s="412">
        <f t="shared" si="33"/>
        <v>46053</v>
      </c>
      <c r="G173" s="412">
        <f t="shared" si="33"/>
        <v>46053</v>
      </c>
      <c r="H173" s="95">
        <f t="shared" si="34"/>
        <v>0</v>
      </c>
      <c r="I173" s="95" t="str">
        <f t="shared" si="35"/>
        <v/>
      </c>
      <c r="J173" s="413"/>
      <c r="K173" s="413"/>
      <c r="L173" s="413"/>
      <c r="M173" s="413"/>
      <c r="N173" s="413"/>
      <c r="O173" s="413"/>
      <c r="P173" s="413"/>
      <c r="Q173" s="413"/>
      <c r="R173" s="413"/>
      <c r="S173" s="413"/>
      <c r="T173" s="413"/>
      <c r="U173" s="413"/>
      <c r="V173" s="413"/>
      <c r="W173" s="413"/>
      <c r="X173" s="413"/>
      <c r="Y173" s="413"/>
      <c r="Z173" s="413"/>
      <c r="AA173" s="413"/>
      <c r="AB173" s="413"/>
      <c r="AC173" s="413"/>
      <c r="AD173" s="413"/>
      <c r="AE173" s="413"/>
      <c r="AF173" s="413"/>
      <c r="AG173" s="413"/>
      <c r="AH173" s="413"/>
      <c r="AI173" s="413"/>
      <c r="AJ173" s="413"/>
      <c r="AK173" s="413"/>
      <c r="AL173" s="413"/>
      <c r="AM173" s="413"/>
      <c r="AN173" s="413"/>
      <c r="AO173" s="413"/>
      <c r="AP173" s="413"/>
      <c r="AQ173" s="413"/>
      <c r="AR173" s="413"/>
      <c r="AS173" s="413"/>
      <c r="AT173" s="413"/>
      <c r="AU173" s="413"/>
      <c r="AV173" s="413"/>
      <c r="AW173" s="413"/>
      <c r="AX173" s="413"/>
      <c r="AY173" s="413"/>
      <c r="AZ173" s="413"/>
      <c r="BA173" s="413"/>
      <c r="BB173" s="413"/>
      <c r="BC173" s="413"/>
      <c r="BD173" s="413"/>
      <c r="BE173" s="413"/>
      <c r="BF173" s="413"/>
      <c r="BG173" s="413"/>
      <c r="BH173" s="413"/>
      <c r="BI173" s="413"/>
      <c r="BJ173" s="413"/>
      <c r="BK173" s="413"/>
      <c r="BL173" s="413"/>
      <c r="BM173" s="413"/>
      <c r="BN173" s="413"/>
      <c r="BO173" s="413"/>
      <c r="BP173" s="413"/>
      <c r="BQ173" s="413"/>
      <c r="BR173" s="413"/>
      <c r="BS173" s="413"/>
      <c r="BT173" s="413"/>
      <c r="BU173" s="413"/>
      <c r="BV173" s="413"/>
      <c r="BW173" s="413"/>
      <c r="BX173" s="413"/>
      <c r="BY173" s="413"/>
      <c r="BZ173" s="413"/>
      <c r="CA173" s="413"/>
      <c r="CB173" s="413"/>
      <c r="CC173" s="413"/>
      <c r="CD173" s="413"/>
      <c r="CE173" s="413"/>
      <c r="CF173" s="413"/>
      <c r="CG173" s="413"/>
      <c r="CH173" s="413"/>
      <c r="CI173" s="413"/>
      <c r="CJ173" s="413"/>
      <c r="CK173" s="413"/>
      <c r="CL173" s="413"/>
      <c r="CM173" s="413"/>
      <c r="CN173" s="413"/>
      <c r="CO173" s="413"/>
      <c r="CP173" s="413"/>
      <c r="CQ173" s="413"/>
      <c r="CR173" s="413"/>
      <c r="CS173" s="413"/>
      <c r="CT173" s="413"/>
      <c r="CU173" s="413"/>
      <c r="CV173" s="413"/>
      <c r="CW173" s="413"/>
      <c r="CX173" s="413"/>
      <c r="CY173" s="413"/>
      <c r="CZ173" s="413"/>
      <c r="DA173" s="413"/>
      <c r="DB173" s="413"/>
      <c r="DC173" s="413"/>
      <c r="DD173" s="413"/>
      <c r="DE173" s="413"/>
      <c r="DF173" s="413"/>
      <c r="DG173" s="413"/>
      <c r="DH173" s="413"/>
      <c r="DI173" s="413"/>
      <c r="DJ173" s="413"/>
      <c r="DK173" s="413"/>
      <c r="DL173" s="413"/>
      <c r="DM173" s="413"/>
      <c r="DN173" s="413"/>
      <c r="DO173" s="413"/>
      <c r="DP173" s="413"/>
      <c r="DQ173" s="413"/>
      <c r="DR173" s="413"/>
      <c r="DS173" s="413"/>
      <c r="DT173" s="413"/>
      <c r="DU173" s="413"/>
      <c r="DV173" s="413"/>
      <c r="DW173" s="413"/>
      <c r="DX173" s="413"/>
      <c r="DY173" s="413"/>
      <c r="DZ173" s="413"/>
      <c r="EA173" s="413"/>
      <c r="EB173" s="413"/>
      <c r="EC173" s="413"/>
      <c r="ED173" s="413"/>
      <c r="EE173" s="413"/>
      <c r="EF173" s="413"/>
      <c r="EG173" s="413"/>
      <c r="EH173" s="413"/>
      <c r="EI173" s="413"/>
      <c r="EJ173" s="413"/>
      <c r="EK173" s="413"/>
      <c r="EL173" s="413"/>
      <c r="EM173" s="413"/>
      <c r="EN173" s="413"/>
      <c r="EO173" s="413"/>
      <c r="EP173" s="413"/>
      <c r="EQ173" s="413"/>
      <c r="ER173" s="413"/>
      <c r="ES173" s="413"/>
      <c r="ET173" s="413"/>
      <c r="EU173" s="413"/>
      <c r="EV173" s="413"/>
      <c r="EW173" s="413"/>
      <c r="EX173" s="413"/>
      <c r="EY173" s="413"/>
      <c r="EZ173" s="413"/>
      <c r="FA173" s="413"/>
      <c r="FB173" s="413"/>
      <c r="FC173" s="413"/>
      <c r="FD173" s="413"/>
      <c r="FE173" s="413"/>
      <c r="FF173" s="413"/>
      <c r="FG173" s="413"/>
      <c r="FH173" s="413"/>
      <c r="FI173" s="413"/>
      <c r="FJ173" s="413"/>
      <c r="FK173" s="413"/>
      <c r="FL173" s="413"/>
      <c r="FM173" s="413"/>
      <c r="FN173" s="413"/>
      <c r="FO173" s="413"/>
      <c r="FP173" s="413"/>
      <c r="FQ173" s="413"/>
      <c r="FR173" s="413"/>
      <c r="FS173" s="413"/>
      <c r="FT173" s="413"/>
      <c r="FU173" s="413"/>
      <c r="FV173" s="413"/>
      <c r="FW173" s="413"/>
      <c r="FX173" s="413"/>
      <c r="FY173" s="413"/>
      <c r="FZ173" s="413"/>
      <c r="GA173" s="413"/>
      <c r="GB173" s="413"/>
      <c r="GC173" s="413"/>
      <c r="GD173" s="413"/>
      <c r="GE173" s="413"/>
      <c r="GF173" s="413"/>
      <c r="GG173" s="413"/>
      <c r="GH173" s="414"/>
      <c r="GI173" s="1"/>
    </row>
    <row r="174" spans="1:191" hidden="1" outlineLevel="1" x14ac:dyDescent="0.75">
      <c r="A174" s="1"/>
      <c r="B174" s="1"/>
      <c r="C174" s="262" t="str">
        <f>IF($E174="custom",MonthlyCF!C174,"")</f>
        <v/>
      </c>
      <c r="D174" s="19" t="str">
        <f>IF($E174="custom",MonthlyCF!D174,"")</f>
        <v/>
      </c>
      <c r="E174" s="411" t="str">
        <f>MonthlyCF!K174</f>
        <v>Bell Curve</v>
      </c>
      <c r="F174" s="412">
        <f t="shared" si="33"/>
        <v>46053</v>
      </c>
      <c r="G174" s="412">
        <f t="shared" si="33"/>
        <v>46053</v>
      </c>
      <c r="H174" s="95">
        <f t="shared" si="34"/>
        <v>0</v>
      </c>
      <c r="I174" s="95" t="str">
        <f t="shared" si="35"/>
        <v/>
      </c>
      <c r="J174" s="413"/>
      <c r="K174" s="413"/>
      <c r="L174" s="413"/>
      <c r="M174" s="413"/>
      <c r="N174" s="413"/>
      <c r="O174" s="413"/>
      <c r="P174" s="413"/>
      <c r="Q174" s="413"/>
      <c r="R174" s="413"/>
      <c r="S174" s="413"/>
      <c r="T174" s="413"/>
      <c r="U174" s="413"/>
      <c r="V174" s="413"/>
      <c r="W174" s="413"/>
      <c r="X174" s="413"/>
      <c r="Y174" s="413"/>
      <c r="Z174" s="413"/>
      <c r="AA174" s="413"/>
      <c r="AB174" s="413"/>
      <c r="AC174" s="413"/>
      <c r="AD174" s="413"/>
      <c r="AE174" s="413"/>
      <c r="AF174" s="413"/>
      <c r="AG174" s="413"/>
      <c r="AH174" s="413"/>
      <c r="AI174" s="413"/>
      <c r="AJ174" s="413"/>
      <c r="AK174" s="413"/>
      <c r="AL174" s="413"/>
      <c r="AM174" s="413"/>
      <c r="AN174" s="413"/>
      <c r="AO174" s="413"/>
      <c r="AP174" s="413"/>
      <c r="AQ174" s="413"/>
      <c r="AR174" s="413"/>
      <c r="AS174" s="413"/>
      <c r="AT174" s="413"/>
      <c r="AU174" s="413"/>
      <c r="AV174" s="413"/>
      <c r="AW174" s="413"/>
      <c r="AX174" s="413"/>
      <c r="AY174" s="413"/>
      <c r="AZ174" s="413"/>
      <c r="BA174" s="413"/>
      <c r="BB174" s="413"/>
      <c r="BC174" s="413"/>
      <c r="BD174" s="413"/>
      <c r="BE174" s="413"/>
      <c r="BF174" s="413"/>
      <c r="BG174" s="413"/>
      <c r="BH174" s="413"/>
      <c r="BI174" s="413"/>
      <c r="BJ174" s="413"/>
      <c r="BK174" s="413"/>
      <c r="BL174" s="413"/>
      <c r="BM174" s="413"/>
      <c r="BN174" s="413"/>
      <c r="BO174" s="413"/>
      <c r="BP174" s="413"/>
      <c r="BQ174" s="413"/>
      <c r="BR174" s="413"/>
      <c r="BS174" s="413"/>
      <c r="BT174" s="413"/>
      <c r="BU174" s="413"/>
      <c r="BV174" s="413"/>
      <c r="BW174" s="413"/>
      <c r="BX174" s="413"/>
      <c r="BY174" s="413"/>
      <c r="BZ174" s="413"/>
      <c r="CA174" s="413"/>
      <c r="CB174" s="413"/>
      <c r="CC174" s="413"/>
      <c r="CD174" s="413"/>
      <c r="CE174" s="413"/>
      <c r="CF174" s="413"/>
      <c r="CG174" s="413"/>
      <c r="CH174" s="413"/>
      <c r="CI174" s="413"/>
      <c r="CJ174" s="413"/>
      <c r="CK174" s="413"/>
      <c r="CL174" s="413"/>
      <c r="CM174" s="413"/>
      <c r="CN174" s="413"/>
      <c r="CO174" s="413"/>
      <c r="CP174" s="413"/>
      <c r="CQ174" s="413"/>
      <c r="CR174" s="413"/>
      <c r="CS174" s="413"/>
      <c r="CT174" s="413"/>
      <c r="CU174" s="413"/>
      <c r="CV174" s="413"/>
      <c r="CW174" s="413"/>
      <c r="CX174" s="413"/>
      <c r="CY174" s="413"/>
      <c r="CZ174" s="413"/>
      <c r="DA174" s="413"/>
      <c r="DB174" s="413"/>
      <c r="DC174" s="413"/>
      <c r="DD174" s="413"/>
      <c r="DE174" s="413"/>
      <c r="DF174" s="413"/>
      <c r="DG174" s="413"/>
      <c r="DH174" s="413"/>
      <c r="DI174" s="413"/>
      <c r="DJ174" s="413"/>
      <c r="DK174" s="413"/>
      <c r="DL174" s="413"/>
      <c r="DM174" s="413"/>
      <c r="DN174" s="413"/>
      <c r="DO174" s="413"/>
      <c r="DP174" s="413"/>
      <c r="DQ174" s="413"/>
      <c r="DR174" s="413"/>
      <c r="DS174" s="413"/>
      <c r="DT174" s="413"/>
      <c r="DU174" s="413"/>
      <c r="DV174" s="413"/>
      <c r="DW174" s="413"/>
      <c r="DX174" s="413"/>
      <c r="DY174" s="413"/>
      <c r="DZ174" s="413"/>
      <c r="EA174" s="413"/>
      <c r="EB174" s="413"/>
      <c r="EC174" s="413"/>
      <c r="ED174" s="413"/>
      <c r="EE174" s="413"/>
      <c r="EF174" s="413"/>
      <c r="EG174" s="413"/>
      <c r="EH174" s="413"/>
      <c r="EI174" s="413"/>
      <c r="EJ174" s="413"/>
      <c r="EK174" s="413"/>
      <c r="EL174" s="413"/>
      <c r="EM174" s="413"/>
      <c r="EN174" s="413"/>
      <c r="EO174" s="413"/>
      <c r="EP174" s="413"/>
      <c r="EQ174" s="413"/>
      <c r="ER174" s="413"/>
      <c r="ES174" s="413"/>
      <c r="ET174" s="413"/>
      <c r="EU174" s="413"/>
      <c r="EV174" s="413"/>
      <c r="EW174" s="413"/>
      <c r="EX174" s="413"/>
      <c r="EY174" s="413"/>
      <c r="EZ174" s="413"/>
      <c r="FA174" s="413"/>
      <c r="FB174" s="413"/>
      <c r="FC174" s="413"/>
      <c r="FD174" s="413"/>
      <c r="FE174" s="413"/>
      <c r="FF174" s="413"/>
      <c r="FG174" s="413"/>
      <c r="FH174" s="413"/>
      <c r="FI174" s="413"/>
      <c r="FJ174" s="413"/>
      <c r="FK174" s="413"/>
      <c r="FL174" s="413"/>
      <c r="FM174" s="413"/>
      <c r="FN174" s="413"/>
      <c r="FO174" s="413"/>
      <c r="FP174" s="413"/>
      <c r="FQ174" s="413"/>
      <c r="FR174" s="413"/>
      <c r="FS174" s="413"/>
      <c r="FT174" s="413"/>
      <c r="FU174" s="413"/>
      <c r="FV174" s="413"/>
      <c r="FW174" s="413"/>
      <c r="FX174" s="413"/>
      <c r="FY174" s="413"/>
      <c r="FZ174" s="413"/>
      <c r="GA174" s="413"/>
      <c r="GB174" s="413"/>
      <c r="GC174" s="413"/>
      <c r="GD174" s="413"/>
      <c r="GE174" s="413"/>
      <c r="GF174" s="413"/>
      <c r="GG174" s="413"/>
      <c r="GH174" s="414"/>
      <c r="GI174" s="1"/>
    </row>
    <row r="175" spans="1:191" hidden="1" outlineLevel="1" x14ac:dyDescent="0.75">
      <c r="A175" s="1"/>
      <c r="B175" s="1"/>
      <c r="C175" s="262" t="str">
        <f>IF($E175="custom",MonthlyCF!C175,"")</f>
        <v/>
      </c>
      <c r="D175" s="19" t="str">
        <f>IF($E175="custom",MonthlyCF!D175,"")</f>
        <v/>
      </c>
      <c r="E175" s="411" t="str">
        <f>MonthlyCF!K175</f>
        <v>Bell Curve</v>
      </c>
      <c r="F175" s="412">
        <f t="shared" si="33"/>
        <v>46053</v>
      </c>
      <c r="G175" s="412">
        <f t="shared" si="33"/>
        <v>46053</v>
      </c>
      <c r="H175" s="95">
        <f t="shared" si="34"/>
        <v>0</v>
      </c>
      <c r="I175" s="95" t="str">
        <f t="shared" si="35"/>
        <v/>
      </c>
      <c r="J175" s="413"/>
      <c r="K175" s="413"/>
      <c r="L175" s="413"/>
      <c r="M175" s="413"/>
      <c r="N175" s="413"/>
      <c r="O175" s="413"/>
      <c r="P175" s="413"/>
      <c r="Q175" s="413"/>
      <c r="R175" s="413"/>
      <c r="S175" s="413"/>
      <c r="T175" s="413"/>
      <c r="U175" s="413"/>
      <c r="V175" s="413"/>
      <c r="W175" s="413"/>
      <c r="X175" s="413"/>
      <c r="Y175" s="413"/>
      <c r="Z175" s="413"/>
      <c r="AA175" s="413"/>
      <c r="AB175" s="413"/>
      <c r="AC175" s="413"/>
      <c r="AD175" s="413"/>
      <c r="AE175" s="413"/>
      <c r="AF175" s="413"/>
      <c r="AG175" s="413"/>
      <c r="AH175" s="413"/>
      <c r="AI175" s="413"/>
      <c r="AJ175" s="413"/>
      <c r="AK175" s="413"/>
      <c r="AL175" s="413"/>
      <c r="AM175" s="413"/>
      <c r="AN175" s="413"/>
      <c r="AO175" s="413"/>
      <c r="AP175" s="413"/>
      <c r="AQ175" s="413"/>
      <c r="AR175" s="413"/>
      <c r="AS175" s="413"/>
      <c r="AT175" s="413"/>
      <c r="AU175" s="413"/>
      <c r="AV175" s="413"/>
      <c r="AW175" s="413"/>
      <c r="AX175" s="413"/>
      <c r="AY175" s="413"/>
      <c r="AZ175" s="413"/>
      <c r="BA175" s="413"/>
      <c r="BB175" s="413"/>
      <c r="BC175" s="413"/>
      <c r="BD175" s="413"/>
      <c r="BE175" s="413"/>
      <c r="BF175" s="413"/>
      <c r="BG175" s="413"/>
      <c r="BH175" s="413"/>
      <c r="BI175" s="413"/>
      <c r="BJ175" s="413"/>
      <c r="BK175" s="413"/>
      <c r="BL175" s="413"/>
      <c r="BM175" s="413"/>
      <c r="BN175" s="413"/>
      <c r="BO175" s="413"/>
      <c r="BP175" s="413"/>
      <c r="BQ175" s="413"/>
      <c r="BR175" s="413"/>
      <c r="BS175" s="413"/>
      <c r="BT175" s="413"/>
      <c r="BU175" s="413"/>
      <c r="BV175" s="413"/>
      <c r="BW175" s="413"/>
      <c r="BX175" s="413"/>
      <c r="BY175" s="413"/>
      <c r="BZ175" s="413"/>
      <c r="CA175" s="413"/>
      <c r="CB175" s="413"/>
      <c r="CC175" s="413"/>
      <c r="CD175" s="413"/>
      <c r="CE175" s="413"/>
      <c r="CF175" s="413"/>
      <c r="CG175" s="413"/>
      <c r="CH175" s="413"/>
      <c r="CI175" s="413"/>
      <c r="CJ175" s="413"/>
      <c r="CK175" s="413"/>
      <c r="CL175" s="413"/>
      <c r="CM175" s="413"/>
      <c r="CN175" s="413"/>
      <c r="CO175" s="413"/>
      <c r="CP175" s="413"/>
      <c r="CQ175" s="413"/>
      <c r="CR175" s="413"/>
      <c r="CS175" s="413"/>
      <c r="CT175" s="413"/>
      <c r="CU175" s="413"/>
      <c r="CV175" s="413"/>
      <c r="CW175" s="413"/>
      <c r="CX175" s="413"/>
      <c r="CY175" s="413"/>
      <c r="CZ175" s="413"/>
      <c r="DA175" s="413"/>
      <c r="DB175" s="413"/>
      <c r="DC175" s="413"/>
      <c r="DD175" s="413"/>
      <c r="DE175" s="413"/>
      <c r="DF175" s="413"/>
      <c r="DG175" s="413"/>
      <c r="DH175" s="413"/>
      <c r="DI175" s="413"/>
      <c r="DJ175" s="413"/>
      <c r="DK175" s="413"/>
      <c r="DL175" s="413"/>
      <c r="DM175" s="413"/>
      <c r="DN175" s="413"/>
      <c r="DO175" s="413"/>
      <c r="DP175" s="413"/>
      <c r="DQ175" s="413"/>
      <c r="DR175" s="413"/>
      <c r="DS175" s="413"/>
      <c r="DT175" s="413"/>
      <c r="DU175" s="413"/>
      <c r="DV175" s="413"/>
      <c r="DW175" s="413"/>
      <c r="DX175" s="413"/>
      <c r="DY175" s="413"/>
      <c r="DZ175" s="413"/>
      <c r="EA175" s="413"/>
      <c r="EB175" s="413"/>
      <c r="EC175" s="413"/>
      <c r="ED175" s="413"/>
      <c r="EE175" s="413"/>
      <c r="EF175" s="413"/>
      <c r="EG175" s="413"/>
      <c r="EH175" s="413"/>
      <c r="EI175" s="413"/>
      <c r="EJ175" s="413"/>
      <c r="EK175" s="413"/>
      <c r="EL175" s="413"/>
      <c r="EM175" s="413"/>
      <c r="EN175" s="413"/>
      <c r="EO175" s="413"/>
      <c r="EP175" s="413"/>
      <c r="EQ175" s="413"/>
      <c r="ER175" s="413"/>
      <c r="ES175" s="413"/>
      <c r="ET175" s="413"/>
      <c r="EU175" s="413"/>
      <c r="EV175" s="413"/>
      <c r="EW175" s="413"/>
      <c r="EX175" s="413"/>
      <c r="EY175" s="413"/>
      <c r="EZ175" s="413"/>
      <c r="FA175" s="413"/>
      <c r="FB175" s="413"/>
      <c r="FC175" s="413"/>
      <c r="FD175" s="413"/>
      <c r="FE175" s="413"/>
      <c r="FF175" s="413"/>
      <c r="FG175" s="413"/>
      <c r="FH175" s="413"/>
      <c r="FI175" s="413"/>
      <c r="FJ175" s="413"/>
      <c r="FK175" s="413"/>
      <c r="FL175" s="413"/>
      <c r="FM175" s="413"/>
      <c r="FN175" s="413"/>
      <c r="FO175" s="413"/>
      <c r="FP175" s="413"/>
      <c r="FQ175" s="413"/>
      <c r="FR175" s="413"/>
      <c r="FS175" s="413"/>
      <c r="FT175" s="413"/>
      <c r="FU175" s="413"/>
      <c r="FV175" s="413"/>
      <c r="FW175" s="413"/>
      <c r="FX175" s="413"/>
      <c r="FY175" s="413"/>
      <c r="FZ175" s="413"/>
      <c r="GA175" s="413"/>
      <c r="GB175" s="413"/>
      <c r="GC175" s="413"/>
      <c r="GD175" s="413"/>
      <c r="GE175" s="413"/>
      <c r="GF175" s="413"/>
      <c r="GG175" s="413"/>
      <c r="GH175" s="414"/>
      <c r="GI175" s="1"/>
    </row>
    <row r="176" spans="1:191" hidden="1" outlineLevel="1" x14ac:dyDescent="0.75">
      <c r="A176" s="1"/>
      <c r="B176" s="1"/>
      <c r="C176" s="262" t="str">
        <f>IF($E176="custom",MonthlyCF!C176,"")</f>
        <v/>
      </c>
      <c r="D176" s="19" t="str">
        <f>IF($E176="custom",MonthlyCF!D176,"")</f>
        <v/>
      </c>
      <c r="E176" s="411" t="str">
        <f>MonthlyCF!K176</f>
        <v>Bell Curve</v>
      </c>
      <c r="F176" s="412">
        <f t="shared" si="33"/>
        <v>46053</v>
      </c>
      <c r="G176" s="412">
        <f t="shared" si="33"/>
        <v>46053</v>
      </c>
      <c r="H176" s="95">
        <f t="shared" si="34"/>
        <v>0</v>
      </c>
      <c r="I176" s="95" t="str">
        <f t="shared" si="35"/>
        <v/>
      </c>
      <c r="J176" s="413"/>
      <c r="K176" s="413"/>
      <c r="L176" s="413"/>
      <c r="M176" s="413"/>
      <c r="N176" s="413"/>
      <c r="O176" s="413"/>
      <c r="P176" s="413"/>
      <c r="Q176" s="413"/>
      <c r="R176" s="413"/>
      <c r="S176" s="413"/>
      <c r="T176" s="413"/>
      <c r="U176" s="413"/>
      <c r="V176" s="413"/>
      <c r="W176" s="413"/>
      <c r="X176" s="413"/>
      <c r="Y176" s="413"/>
      <c r="Z176" s="413"/>
      <c r="AA176" s="413"/>
      <c r="AB176" s="413"/>
      <c r="AC176" s="413"/>
      <c r="AD176" s="413"/>
      <c r="AE176" s="413"/>
      <c r="AF176" s="413"/>
      <c r="AG176" s="413"/>
      <c r="AH176" s="413"/>
      <c r="AI176" s="413"/>
      <c r="AJ176" s="413"/>
      <c r="AK176" s="413"/>
      <c r="AL176" s="413"/>
      <c r="AM176" s="413"/>
      <c r="AN176" s="413"/>
      <c r="AO176" s="413"/>
      <c r="AP176" s="413"/>
      <c r="AQ176" s="413"/>
      <c r="AR176" s="413"/>
      <c r="AS176" s="413"/>
      <c r="AT176" s="413"/>
      <c r="AU176" s="413"/>
      <c r="AV176" s="413"/>
      <c r="AW176" s="413"/>
      <c r="AX176" s="413"/>
      <c r="AY176" s="413"/>
      <c r="AZ176" s="413"/>
      <c r="BA176" s="413"/>
      <c r="BB176" s="413"/>
      <c r="BC176" s="413"/>
      <c r="BD176" s="413"/>
      <c r="BE176" s="413"/>
      <c r="BF176" s="413"/>
      <c r="BG176" s="413"/>
      <c r="BH176" s="413"/>
      <c r="BI176" s="413"/>
      <c r="BJ176" s="413"/>
      <c r="BK176" s="413"/>
      <c r="BL176" s="413"/>
      <c r="BM176" s="413"/>
      <c r="BN176" s="413"/>
      <c r="BO176" s="413"/>
      <c r="BP176" s="413"/>
      <c r="BQ176" s="413"/>
      <c r="BR176" s="413"/>
      <c r="BS176" s="413"/>
      <c r="BT176" s="413"/>
      <c r="BU176" s="413"/>
      <c r="BV176" s="413"/>
      <c r="BW176" s="413"/>
      <c r="BX176" s="413"/>
      <c r="BY176" s="413"/>
      <c r="BZ176" s="413"/>
      <c r="CA176" s="413"/>
      <c r="CB176" s="413"/>
      <c r="CC176" s="413"/>
      <c r="CD176" s="413"/>
      <c r="CE176" s="413"/>
      <c r="CF176" s="413"/>
      <c r="CG176" s="413"/>
      <c r="CH176" s="413"/>
      <c r="CI176" s="413"/>
      <c r="CJ176" s="413"/>
      <c r="CK176" s="413"/>
      <c r="CL176" s="413"/>
      <c r="CM176" s="413"/>
      <c r="CN176" s="413"/>
      <c r="CO176" s="413"/>
      <c r="CP176" s="413"/>
      <c r="CQ176" s="413"/>
      <c r="CR176" s="413"/>
      <c r="CS176" s="413"/>
      <c r="CT176" s="413"/>
      <c r="CU176" s="413"/>
      <c r="CV176" s="413"/>
      <c r="CW176" s="413"/>
      <c r="CX176" s="413"/>
      <c r="CY176" s="413"/>
      <c r="CZ176" s="413"/>
      <c r="DA176" s="413"/>
      <c r="DB176" s="413"/>
      <c r="DC176" s="413"/>
      <c r="DD176" s="413"/>
      <c r="DE176" s="413"/>
      <c r="DF176" s="413"/>
      <c r="DG176" s="413"/>
      <c r="DH176" s="413"/>
      <c r="DI176" s="413"/>
      <c r="DJ176" s="413"/>
      <c r="DK176" s="413"/>
      <c r="DL176" s="413"/>
      <c r="DM176" s="413"/>
      <c r="DN176" s="413"/>
      <c r="DO176" s="413"/>
      <c r="DP176" s="413"/>
      <c r="DQ176" s="413"/>
      <c r="DR176" s="413"/>
      <c r="DS176" s="413"/>
      <c r="DT176" s="413"/>
      <c r="DU176" s="413"/>
      <c r="DV176" s="413"/>
      <c r="DW176" s="413"/>
      <c r="DX176" s="413"/>
      <c r="DY176" s="413"/>
      <c r="DZ176" s="413"/>
      <c r="EA176" s="413"/>
      <c r="EB176" s="413"/>
      <c r="EC176" s="413"/>
      <c r="ED176" s="413"/>
      <c r="EE176" s="413"/>
      <c r="EF176" s="413"/>
      <c r="EG176" s="413"/>
      <c r="EH176" s="413"/>
      <c r="EI176" s="413"/>
      <c r="EJ176" s="413"/>
      <c r="EK176" s="413"/>
      <c r="EL176" s="413"/>
      <c r="EM176" s="413"/>
      <c r="EN176" s="413"/>
      <c r="EO176" s="413"/>
      <c r="EP176" s="413"/>
      <c r="EQ176" s="413"/>
      <c r="ER176" s="413"/>
      <c r="ES176" s="413"/>
      <c r="ET176" s="413"/>
      <c r="EU176" s="413"/>
      <c r="EV176" s="413"/>
      <c r="EW176" s="413"/>
      <c r="EX176" s="413"/>
      <c r="EY176" s="413"/>
      <c r="EZ176" s="413"/>
      <c r="FA176" s="413"/>
      <c r="FB176" s="413"/>
      <c r="FC176" s="413"/>
      <c r="FD176" s="413"/>
      <c r="FE176" s="413"/>
      <c r="FF176" s="413"/>
      <c r="FG176" s="413"/>
      <c r="FH176" s="413"/>
      <c r="FI176" s="413"/>
      <c r="FJ176" s="413"/>
      <c r="FK176" s="413"/>
      <c r="FL176" s="413"/>
      <c r="FM176" s="413"/>
      <c r="FN176" s="413"/>
      <c r="FO176" s="413"/>
      <c r="FP176" s="413"/>
      <c r="FQ176" s="413"/>
      <c r="FR176" s="413"/>
      <c r="FS176" s="413"/>
      <c r="FT176" s="413"/>
      <c r="FU176" s="413"/>
      <c r="FV176" s="413"/>
      <c r="FW176" s="413"/>
      <c r="FX176" s="413"/>
      <c r="FY176" s="413"/>
      <c r="FZ176" s="413"/>
      <c r="GA176" s="413"/>
      <c r="GB176" s="413"/>
      <c r="GC176" s="413"/>
      <c r="GD176" s="413"/>
      <c r="GE176" s="413"/>
      <c r="GF176" s="413"/>
      <c r="GG176" s="413"/>
      <c r="GH176" s="414"/>
      <c r="GI176" s="1"/>
    </row>
    <row r="177" spans="1:191" hidden="1" outlineLevel="1" x14ac:dyDescent="0.75">
      <c r="A177" s="1"/>
      <c r="B177" s="1"/>
      <c r="C177" s="262" t="str">
        <f>IF($E177="custom",MonthlyCF!C177,"")</f>
        <v/>
      </c>
      <c r="D177" s="19" t="str">
        <f>IF($E177="custom",MonthlyCF!D177,"")</f>
        <v/>
      </c>
      <c r="E177" s="411" t="str">
        <f>MonthlyCF!K177</f>
        <v>Bell Curve</v>
      </c>
      <c r="F177" s="412">
        <f t="shared" si="33"/>
        <v>46053</v>
      </c>
      <c r="G177" s="412">
        <f t="shared" si="33"/>
        <v>46053</v>
      </c>
      <c r="H177" s="95">
        <f t="shared" si="34"/>
        <v>0</v>
      </c>
      <c r="I177" s="95" t="str">
        <f t="shared" si="35"/>
        <v/>
      </c>
      <c r="J177" s="413"/>
      <c r="K177" s="413"/>
      <c r="L177" s="413"/>
      <c r="M177" s="413"/>
      <c r="N177" s="413"/>
      <c r="O177" s="413"/>
      <c r="P177" s="413"/>
      <c r="Q177" s="413"/>
      <c r="R177" s="413"/>
      <c r="S177" s="413"/>
      <c r="T177" s="413"/>
      <c r="U177" s="413"/>
      <c r="V177" s="413"/>
      <c r="W177" s="413"/>
      <c r="X177" s="413"/>
      <c r="Y177" s="413"/>
      <c r="Z177" s="413"/>
      <c r="AA177" s="413"/>
      <c r="AB177" s="413"/>
      <c r="AC177" s="413"/>
      <c r="AD177" s="413"/>
      <c r="AE177" s="413"/>
      <c r="AF177" s="413"/>
      <c r="AG177" s="413"/>
      <c r="AH177" s="413"/>
      <c r="AI177" s="413"/>
      <c r="AJ177" s="413"/>
      <c r="AK177" s="413"/>
      <c r="AL177" s="413"/>
      <c r="AM177" s="413"/>
      <c r="AN177" s="413"/>
      <c r="AO177" s="413"/>
      <c r="AP177" s="413"/>
      <c r="AQ177" s="413"/>
      <c r="AR177" s="413"/>
      <c r="AS177" s="413"/>
      <c r="AT177" s="413"/>
      <c r="AU177" s="413"/>
      <c r="AV177" s="413"/>
      <c r="AW177" s="413"/>
      <c r="AX177" s="413"/>
      <c r="AY177" s="413"/>
      <c r="AZ177" s="413"/>
      <c r="BA177" s="413"/>
      <c r="BB177" s="413"/>
      <c r="BC177" s="413"/>
      <c r="BD177" s="413"/>
      <c r="BE177" s="413"/>
      <c r="BF177" s="413"/>
      <c r="BG177" s="413"/>
      <c r="BH177" s="413"/>
      <c r="BI177" s="413"/>
      <c r="BJ177" s="413"/>
      <c r="BK177" s="413"/>
      <c r="BL177" s="413"/>
      <c r="BM177" s="413"/>
      <c r="BN177" s="413"/>
      <c r="BO177" s="413"/>
      <c r="BP177" s="413"/>
      <c r="BQ177" s="413"/>
      <c r="BR177" s="413"/>
      <c r="BS177" s="413"/>
      <c r="BT177" s="413"/>
      <c r="BU177" s="413"/>
      <c r="BV177" s="413"/>
      <c r="BW177" s="413"/>
      <c r="BX177" s="413"/>
      <c r="BY177" s="413"/>
      <c r="BZ177" s="413"/>
      <c r="CA177" s="413"/>
      <c r="CB177" s="413"/>
      <c r="CC177" s="413"/>
      <c r="CD177" s="413"/>
      <c r="CE177" s="413"/>
      <c r="CF177" s="413"/>
      <c r="CG177" s="413"/>
      <c r="CH177" s="413"/>
      <c r="CI177" s="413"/>
      <c r="CJ177" s="413"/>
      <c r="CK177" s="413"/>
      <c r="CL177" s="413"/>
      <c r="CM177" s="413"/>
      <c r="CN177" s="413"/>
      <c r="CO177" s="413"/>
      <c r="CP177" s="413"/>
      <c r="CQ177" s="413"/>
      <c r="CR177" s="413"/>
      <c r="CS177" s="413"/>
      <c r="CT177" s="413"/>
      <c r="CU177" s="413"/>
      <c r="CV177" s="413"/>
      <c r="CW177" s="413"/>
      <c r="CX177" s="413"/>
      <c r="CY177" s="413"/>
      <c r="CZ177" s="413"/>
      <c r="DA177" s="413"/>
      <c r="DB177" s="413"/>
      <c r="DC177" s="413"/>
      <c r="DD177" s="413"/>
      <c r="DE177" s="413"/>
      <c r="DF177" s="413"/>
      <c r="DG177" s="413"/>
      <c r="DH177" s="413"/>
      <c r="DI177" s="413"/>
      <c r="DJ177" s="413"/>
      <c r="DK177" s="413"/>
      <c r="DL177" s="413"/>
      <c r="DM177" s="413"/>
      <c r="DN177" s="413"/>
      <c r="DO177" s="413"/>
      <c r="DP177" s="413"/>
      <c r="DQ177" s="413"/>
      <c r="DR177" s="413"/>
      <c r="DS177" s="413"/>
      <c r="DT177" s="413"/>
      <c r="DU177" s="413"/>
      <c r="DV177" s="413"/>
      <c r="DW177" s="413"/>
      <c r="DX177" s="413"/>
      <c r="DY177" s="413"/>
      <c r="DZ177" s="413"/>
      <c r="EA177" s="413"/>
      <c r="EB177" s="413"/>
      <c r="EC177" s="413"/>
      <c r="ED177" s="413"/>
      <c r="EE177" s="413"/>
      <c r="EF177" s="413"/>
      <c r="EG177" s="413"/>
      <c r="EH177" s="413"/>
      <c r="EI177" s="413"/>
      <c r="EJ177" s="413"/>
      <c r="EK177" s="413"/>
      <c r="EL177" s="413"/>
      <c r="EM177" s="413"/>
      <c r="EN177" s="413"/>
      <c r="EO177" s="413"/>
      <c r="EP177" s="413"/>
      <c r="EQ177" s="413"/>
      <c r="ER177" s="413"/>
      <c r="ES177" s="413"/>
      <c r="ET177" s="413"/>
      <c r="EU177" s="413"/>
      <c r="EV177" s="413"/>
      <c r="EW177" s="413"/>
      <c r="EX177" s="413"/>
      <c r="EY177" s="413"/>
      <c r="EZ177" s="413"/>
      <c r="FA177" s="413"/>
      <c r="FB177" s="413"/>
      <c r="FC177" s="413"/>
      <c r="FD177" s="413"/>
      <c r="FE177" s="413"/>
      <c r="FF177" s="413"/>
      <c r="FG177" s="413"/>
      <c r="FH177" s="413"/>
      <c r="FI177" s="413"/>
      <c r="FJ177" s="413"/>
      <c r="FK177" s="413"/>
      <c r="FL177" s="413"/>
      <c r="FM177" s="413"/>
      <c r="FN177" s="413"/>
      <c r="FO177" s="413"/>
      <c r="FP177" s="413"/>
      <c r="FQ177" s="413"/>
      <c r="FR177" s="413"/>
      <c r="FS177" s="413"/>
      <c r="FT177" s="413"/>
      <c r="FU177" s="413"/>
      <c r="FV177" s="413"/>
      <c r="FW177" s="413"/>
      <c r="FX177" s="413"/>
      <c r="FY177" s="413"/>
      <c r="FZ177" s="413"/>
      <c r="GA177" s="413"/>
      <c r="GB177" s="413"/>
      <c r="GC177" s="413"/>
      <c r="GD177" s="413"/>
      <c r="GE177" s="413"/>
      <c r="GF177" s="413"/>
      <c r="GG177" s="413"/>
      <c r="GH177" s="414"/>
      <c r="GI177" s="1"/>
    </row>
    <row r="178" spans="1:191" hidden="1" outlineLevel="1" x14ac:dyDescent="0.75">
      <c r="A178" s="1"/>
      <c r="B178" s="1"/>
      <c r="C178" s="262" t="str">
        <f>IF($E178="custom",MonthlyCF!C178,"")</f>
        <v/>
      </c>
      <c r="D178" s="19" t="str">
        <f>IF($E178="custom",MonthlyCF!D178,"")</f>
        <v/>
      </c>
      <c r="E178" s="411" t="str">
        <f>MonthlyCF!K178</f>
        <v>Bell Curve</v>
      </c>
      <c r="F178" s="412">
        <f t="shared" si="33"/>
        <v>46053</v>
      </c>
      <c r="G178" s="412">
        <f t="shared" si="33"/>
        <v>46053</v>
      </c>
      <c r="H178" s="95">
        <f t="shared" si="34"/>
        <v>0</v>
      </c>
      <c r="I178" s="95" t="str">
        <f t="shared" si="35"/>
        <v/>
      </c>
      <c r="J178" s="413"/>
      <c r="K178" s="413"/>
      <c r="L178" s="413"/>
      <c r="M178" s="413"/>
      <c r="N178" s="413"/>
      <c r="O178" s="413"/>
      <c r="P178" s="413"/>
      <c r="Q178" s="413"/>
      <c r="R178" s="413"/>
      <c r="S178" s="413"/>
      <c r="T178" s="413"/>
      <c r="U178" s="413"/>
      <c r="V178" s="413"/>
      <c r="W178" s="413"/>
      <c r="X178" s="413"/>
      <c r="Y178" s="413"/>
      <c r="Z178" s="413"/>
      <c r="AA178" s="413"/>
      <c r="AB178" s="413"/>
      <c r="AC178" s="413"/>
      <c r="AD178" s="413"/>
      <c r="AE178" s="413"/>
      <c r="AF178" s="413"/>
      <c r="AG178" s="413"/>
      <c r="AH178" s="413"/>
      <c r="AI178" s="413"/>
      <c r="AJ178" s="413"/>
      <c r="AK178" s="413"/>
      <c r="AL178" s="413"/>
      <c r="AM178" s="413"/>
      <c r="AN178" s="413"/>
      <c r="AO178" s="413"/>
      <c r="AP178" s="413"/>
      <c r="AQ178" s="413"/>
      <c r="AR178" s="413"/>
      <c r="AS178" s="413"/>
      <c r="AT178" s="413"/>
      <c r="AU178" s="413"/>
      <c r="AV178" s="413"/>
      <c r="AW178" s="413"/>
      <c r="AX178" s="413"/>
      <c r="AY178" s="413"/>
      <c r="AZ178" s="413"/>
      <c r="BA178" s="413"/>
      <c r="BB178" s="413"/>
      <c r="BC178" s="413"/>
      <c r="BD178" s="413"/>
      <c r="BE178" s="413"/>
      <c r="BF178" s="413"/>
      <c r="BG178" s="413"/>
      <c r="BH178" s="413"/>
      <c r="BI178" s="413"/>
      <c r="BJ178" s="413"/>
      <c r="BK178" s="413"/>
      <c r="BL178" s="413"/>
      <c r="BM178" s="413"/>
      <c r="BN178" s="413"/>
      <c r="BO178" s="413"/>
      <c r="BP178" s="413"/>
      <c r="BQ178" s="413"/>
      <c r="BR178" s="413"/>
      <c r="BS178" s="413"/>
      <c r="BT178" s="413"/>
      <c r="BU178" s="413"/>
      <c r="BV178" s="413"/>
      <c r="BW178" s="413"/>
      <c r="BX178" s="413"/>
      <c r="BY178" s="413"/>
      <c r="BZ178" s="413"/>
      <c r="CA178" s="413"/>
      <c r="CB178" s="413"/>
      <c r="CC178" s="413"/>
      <c r="CD178" s="413"/>
      <c r="CE178" s="413"/>
      <c r="CF178" s="413"/>
      <c r="CG178" s="413"/>
      <c r="CH178" s="413"/>
      <c r="CI178" s="413"/>
      <c r="CJ178" s="413"/>
      <c r="CK178" s="413"/>
      <c r="CL178" s="413"/>
      <c r="CM178" s="413"/>
      <c r="CN178" s="413"/>
      <c r="CO178" s="413"/>
      <c r="CP178" s="413"/>
      <c r="CQ178" s="413"/>
      <c r="CR178" s="413"/>
      <c r="CS178" s="413"/>
      <c r="CT178" s="413"/>
      <c r="CU178" s="413"/>
      <c r="CV178" s="413"/>
      <c r="CW178" s="413"/>
      <c r="CX178" s="413"/>
      <c r="CY178" s="413"/>
      <c r="CZ178" s="413"/>
      <c r="DA178" s="413"/>
      <c r="DB178" s="413"/>
      <c r="DC178" s="413"/>
      <c r="DD178" s="413"/>
      <c r="DE178" s="413"/>
      <c r="DF178" s="413"/>
      <c r="DG178" s="413"/>
      <c r="DH178" s="413"/>
      <c r="DI178" s="413"/>
      <c r="DJ178" s="413"/>
      <c r="DK178" s="413"/>
      <c r="DL178" s="413"/>
      <c r="DM178" s="413"/>
      <c r="DN178" s="413"/>
      <c r="DO178" s="413"/>
      <c r="DP178" s="413"/>
      <c r="DQ178" s="413"/>
      <c r="DR178" s="413"/>
      <c r="DS178" s="413"/>
      <c r="DT178" s="413"/>
      <c r="DU178" s="413"/>
      <c r="DV178" s="413"/>
      <c r="DW178" s="413"/>
      <c r="DX178" s="413"/>
      <c r="DY178" s="413"/>
      <c r="DZ178" s="413"/>
      <c r="EA178" s="413"/>
      <c r="EB178" s="413"/>
      <c r="EC178" s="413"/>
      <c r="ED178" s="413"/>
      <c r="EE178" s="413"/>
      <c r="EF178" s="413"/>
      <c r="EG178" s="413"/>
      <c r="EH178" s="413"/>
      <c r="EI178" s="413"/>
      <c r="EJ178" s="413"/>
      <c r="EK178" s="413"/>
      <c r="EL178" s="413"/>
      <c r="EM178" s="413"/>
      <c r="EN178" s="413"/>
      <c r="EO178" s="413"/>
      <c r="EP178" s="413"/>
      <c r="EQ178" s="413"/>
      <c r="ER178" s="413"/>
      <c r="ES178" s="413"/>
      <c r="ET178" s="413"/>
      <c r="EU178" s="413"/>
      <c r="EV178" s="413"/>
      <c r="EW178" s="413"/>
      <c r="EX178" s="413"/>
      <c r="EY178" s="413"/>
      <c r="EZ178" s="413"/>
      <c r="FA178" s="413"/>
      <c r="FB178" s="413"/>
      <c r="FC178" s="413"/>
      <c r="FD178" s="413"/>
      <c r="FE178" s="413"/>
      <c r="FF178" s="413"/>
      <c r="FG178" s="413"/>
      <c r="FH178" s="413"/>
      <c r="FI178" s="413"/>
      <c r="FJ178" s="413"/>
      <c r="FK178" s="413"/>
      <c r="FL178" s="413"/>
      <c r="FM178" s="413"/>
      <c r="FN178" s="413"/>
      <c r="FO178" s="413"/>
      <c r="FP178" s="413"/>
      <c r="FQ178" s="413"/>
      <c r="FR178" s="413"/>
      <c r="FS178" s="413"/>
      <c r="FT178" s="413"/>
      <c r="FU178" s="413"/>
      <c r="FV178" s="413"/>
      <c r="FW178" s="413"/>
      <c r="FX178" s="413"/>
      <c r="FY178" s="413"/>
      <c r="FZ178" s="413"/>
      <c r="GA178" s="413"/>
      <c r="GB178" s="413"/>
      <c r="GC178" s="413"/>
      <c r="GD178" s="413"/>
      <c r="GE178" s="413"/>
      <c r="GF178" s="413"/>
      <c r="GG178" s="413"/>
      <c r="GH178" s="414"/>
      <c r="GI178" s="1"/>
    </row>
    <row r="179" spans="1:191" hidden="1" outlineLevel="1" x14ac:dyDescent="0.75">
      <c r="A179" s="1"/>
      <c r="B179" s="1"/>
      <c r="C179" s="262" t="str">
        <f>IF($E179="custom",MonthlyCF!C179,"")</f>
        <v/>
      </c>
      <c r="D179" s="19" t="str">
        <f>IF($E179="custom",MonthlyCF!D179,"")</f>
        <v/>
      </c>
      <c r="E179" s="411" t="str">
        <f>MonthlyCF!K179</f>
        <v>Bell Curve</v>
      </c>
      <c r="F179" s="412">
        <f t="shared" si="33"/>
        <v>46053</v>
      </c>
      <c r="G179" s="412">
        <f t="shared" si="33"/>
        <v>46053</v>
      </c>
      <c r="H179" s="95">
        <f t="shared" si="34"/>
        <v>0</v>
      </c>
      <c r="I179" s="95" t="str">
        <f t="shared" si="35"/>
        <v/>
      </c>
      <c r="J179" s="413"/>
      <c r="K179" s="413"/>
      <c r="L179" s="413"/>
      <c r="M179" s="413"/>
      <c r="N179" s="413"/>
      <c r="O179" s="413"/>
      <c r="P179" s="413"/>
      <c r="Q179" s="413"/>
      <c r="R179" s="413"/>
      <c r="S179" s="413"/>
      <c r="T179" s="413"/>
      <c r="U179" s="413"/>
      <c r="V179" s="413"/>
      <c r="W179" s="413"/>
      <c r="X179" s="413"/>
      <c r="Y179" s="413"/>
      <c r="Z179" s="413"/>
      <c r="AA179" s="413"/>
      <c r="AB179" s="413"/>
      <c r="AC179" s="413"/>
      <c r="AD179" s="413"/>
      <c r="AE179" s="413"/>
      <c r="AF179" s="413"/>
      <c r="AG179" s="413"/>
      <c r="AH179" s="413"/>
      <c r="AI179" s="413"/>
      <c r="AJ179" s="413"/>
      <c r="AK179" s="413"/>
      <c r="AL179" s="413"/>
      <c r="AM179" s="413"/>
      <c r="AN179" s="413"/>
      <c r="AO179" s="413"/>
      <c r="AP179" s="413"/>
      <c r="AQ179" s="413"/>
      <c r="AR179" s="413"/>
      <c r="AS179" s="413"/>
      <c r="AT179" s="413"/>
      <c r="AU179" s="413"/>
      <c r="AV179" s="413"/>
      <c r="AW179" s="413"/>
      <c r="AX179" s="413"/>
      <c r="AY179" s="413"/>
      <c r="AZ179" s="413"/>
      <c r="BA179" s="413"/>
      <c r="BB179" s="413"/>
      <c r="BC179" s="413"/>
      <c r="BD179" s="413"/>
      <c r="BE179" s="413"/>
      <c r="BF179" s="413"/>
      <c r="BG179" s="413"/>
      <c r="BH179" s="413"/>
      <c r="BI179" s="413"/>
      <c r="BJ179" s="413"/>
      <c r="BK179" s="413"/>
      <c r="BL179" s="413"/>
      <c r="BM179" s="413"/>
      <c r="BN179" s="413"/>
      <c r="BO179" s="413"/>
      <c r="BP179" s="413"/>
      <c r="BQ179" s="413"/>
      <c r="BR179" s="413"/>
      <c r="BS179" s="413"/>
      <c r="BT179" s="413"/>
      <c r="BU179" s="413"/>
      <c r="BV179" s="413"/>
      <c r="BW179" s="413"/>
      <c r="BX179" s="413"/>
      <c r="BY179" s="413"/>
      <c r="BZ179" s="413"/>
      <c r="CA179" s="413"/>
      <c r="CB179" s="413"/>
      <c r="CC179" s="413"/>
      <c r="CD179" s="413"/>
      <c r="CE179" s="413"/>
      <c r="CF179" s="413"/>
      <c r="CG179" s="413"/>
      <c r="CH179" s="413"/>
      <c r="CI179" s="413"/>
      <c r="CJ179" s="413"/>
      <c r="CK179" s="413"/>
      <c r="CL179" s="413"/>
      <c r="CM179" s="413"/>
      <c r="CN179" s="413"/>
      <c r="CO179" s="413"/>
      <c r="CP179" s="413"/>
      <c r="CQ179" s="413"/>
      <c r="CR179" s="413"/>
      <c r="CS179" s="413"/>
      <c r="CT179" s="413"/>
      <c r="CU179" s="413"/>
      <c r="CV179" s="413"/>
      <c r="CW179" s="413"/>
      <c r="CX179" s="413"/>
      <c r="CY179" s="413"/>
      <c r="CZ179" s="413"/>
      <c r="DA179" s="413"/>
      <c r="DB179" s="413"/>
      <c r="DC179" s="413"/>
      <c r="DD179" s="413"/>
      <c r="DE179" s="413"/>
      <c r="DF179" s="413"/>
      <c r="DG179" s="413"/>
      <c r="DH179" s="413"/>
      <c r="DI179" s="413"/>
      <c r="DJ179" s="413"/>
      <c r="DK179" s="413"/>
      <c r="DL179" s="413"/>
      <c r="DM179" s="413"/>
      <c r="DN179" s="413"/>
      <c r="DO179" s="413"/>
      <c r="DP179" s="413"/>
      <c r="DQ179" s="413"/>
      <c r="DR179" s="413"/>
      <c r="DS179" s="413"/>
      <c r="DT179" s="413"/>
      <c r="DU179" s="413"/>
      <c r="DV179" s="413"/>
      <c r="DW179" s="413"/>
      <c r="DX179" s="413"/>
      <c r="DY179" s="413"/>
      <c r="DZ179" s="413"/>
      <c r="EA179" s="413"/>
      <c r="EB179" s="413"/>
      <c r="EC179" s="413"/>
      <c r="ED179" s="413"/>
      <c r="EE179" s="413"/>
      <c r="EF179" s="413"/>
      <c r="EG179" s="413"/>
      <c r="EH179" s="413"/>
      <c r="EI179" s="413"/>
      <c r="EJ179" s="413"/>
      <c r="EK179" s="413"/>
      <c r="EL179" s="413"/>
      <c r="EM179" s="413"/>
      <c r="EN179" s="413"/>
      <c r="EO179" s="413"/>
      <c r="EP179" s="413"/>
      <c r="EQ179" s="413"/>
      <c r="ER179" s="413"/>
      <c r="ES179" s="413"/>
      <c r="ET179" s="413"/>
      <c r="EU179" s="413"/>
      <c r="EV179" s="413"/>
      <c r="EW179" s="413"/>
      <c r="EX179" s="413"/>
      <c r="EY179" s="413"/>
      <c r="EZ179" s="413"/>
      <c r="FA179" s="413"/>
      <c r="FB179" s="413"/>
      <c r="FC179" s="413"/>
      <c r="FD179" s="413"/>
      <c r="FE179" s="413"/>
      <c r="FF179" s="413"/>
      <c r="FG179" s="413"/>
      <c r="FH179" s="413"/>
      <c r="FI179" s="413"/>
      <c r="FJ179" s="413"/>
      <c r="FK179" s="413"/>
      <c r="FL179" s="413"/>
      <c r="FM179" s="413"/>
      <c r="FN179" s="413"/>
      <c r="FO179" s="413"/>
      <c r="FP179" s="413"/>
      <c r="FQ179" s="413"/>
      <c r="FR179" s="413"/>
      <c r="FS179" s="413"/>
      <c r="FT179" s="413"/>
      <c r="FU179" s="413"/>
      <c r="FV179" s="413"/>
      <c r="FW179" s="413"/>
      <c r="FX179" s="413"/>
      <c r="FY179" s="413"/>
      <c r="FZ179" s="413"/>
      <c r="GA179" s="413"/>
      <c r="GB179" s="413"/>
      <c r="GC179" s="413"/>
      <c r="GD179" s="413"/>
      <c r="GE179" s="413"/>
      <c r="GF179" s="413"/>
      <c r="GG179" s="413"/>
      <c r="GH179" s="414"/>
      <c r="GI179" s="1"/>
    </row>
    <row r="180" spans="1:191" hidden="1" outlineLevel="1" x14ac:dyDescent="0.75">
      <c r="A180" s="1"/>
      <c r="B180" s="1"/>
      <c r="C180" s="262" t="str">
        <f>IF($E180="custom",MonthlyCF!C180,"")</f>
        <v/>
      </c>
      <c r="D180" s="19" t="str">
        <f>IF($E180="custom",MonthlyCF!D180,"")</f>
        <v/>
      </c>
      <c r="E180" s="411" t="str">
        <f>MonthlyCF!K180</f>
        <v>Bell Curve</v>
      </c>
      <c r="F180" s="412">
        <f t="shared" si="33"/>
        <v>46053</v>
      </c>
      <c r="G180" s="412">
        <f t="shared" si="33"/>
        <v>46053</v>
      </c>
      <c r="H180" s="95">
        <f t="shared" si="34"/>
        <v>0</v>
      </c>
      <c r="I180" s="95" t="str">
        <f t="shared" si="35"/>
        <v/>
      </c>
      <c r="J180" s="413"/>
      <c r="K180" s="413"/>
      <c r="L180" s="413"/>
      <c r="M180" s="413"/>
      <c r="N180" s="413"/>
      <c r="O180" s="413"/>
      <c r="P180" s="413"/>
      <c r="Q180" s="413"/>
      <c r="R180" s="413"/>
      <c r="S180" s="413"/>
      <c r="T180" s="413"/>
      <c r="U180" s="413"/>
      <c r="V180" s="413"/>
      <c r="W180" s="413"/>
      <c r="X180" s="413"/>
      <c r="Y180" s="413"/>
      <c r="Z180" s="413"/>
      <c r="AA180" s="413"/>
      <c r="AB180" s="413"/>
      <c r="AC180" s="413"/>
      <c r="AD180" s="413"/>
      <c r="AE180" s="413"/>
      <c r="AF180" s="413"/>
      <c r="AG180" s="413"/>
      <c r="AH180" s="413"/>
      <c r="AI180" s="413"/>
      <c r="AJ180" s="413"/>
      <c r="AK180" s="413"/>
      <c r="AL180" s="413"/>
      <c r="AM180" s="413"/>
      <c r="AN180" s="413"/>
      <c r="AO180" s="413"/>
      <c r="AP180" s="413"/>
      <c r="AQ180" s="413"/>
      <c r="AR180" s="413"/>
      <c r="AS180" s="413"/>
      <c r="AT180" s="413"/>
      <c r="AU180" s="413"/>
      <c r="AV180" s="413"/>
      <c r="AW180" s="413"/>
      <c r="AX180" s="413"/>
      <c r="AY180" s="413"/>
      <c r="AZ180" s="413"/>
      <c r="BA180" s="413"/>
      <c r="BB180" s="413"/>
      <c r="BC180" s="413"/>
      <c r="BD180" s="413"/>
      <c r="BE180" s="413"/>
      <c r="BF180" s="413"/>
      <c r="BG180" s="413"/>
      <c r="BH180" s="413"/>
      <c r="BI180" s="413"/>
      <c r="BJ180" s="413"/>
      <c r="BK180" s="413"/>
      <c r="BL180" s="413"/>
      <c r="BM180" s="413"/>
      <c r="BN180" s="413"/>
      <c r="BO180" s="413"/>
      <c r="BP180" s="413"/>
      <c r="BQ180" s="413"/>
      <c r="BR180" s="413"/>
      <c r="BS180" s="413"/>
      <c r="BT180" s="413"/>
      <c r="BU180" s="413"/>
      <c r="BV180" s="413"/>
      <c r="BW180" s="413"/>
      <c r="BX180" s="413"/>
      <c r="BY180" s="413"/>
      <c r="BZ180" s="413"/>
      <c r="CA180" s="413"/>
      <c r="CB180" s="413"/>
      <c r="CC180" s="413"/>
      <c r="CD180" s="413"/>
      <c r="CE180" s="413"/>
      <c r="CF180" s="413"/>
      <c r="CG180" s="413"/>
      <c r="CH180" s="413"/>
      <c r="CI180" s="413"/>
      <c r="CJ180" s="413"/>
      <c r="CK180" s="413"/>
      <c r="CL180" s="413"/>
      <c r="CM180" s="413"/>
      <c r="CN180" s="413"/>
      <c r="CO180" s="413"/>
      <c r="CP180" s="413"/>
      <c r="CQ180" s="413"/>
      <c r="CR180" s="413"/>
      <c r="CS180" s="413"/>
      <c r="CT180" s="413"/>
      <c r="CU180" s="413"/>
      <c r="CV180" s="413"/>
      <c r="CW180" s="413"/>
      <c r="CX180" s="413"/>
      <c r="CY180" s="413"/>
      <c r="CZ180" s="413"/>
      <c r="DA180" s="413"/>
      <c r="DB180" s="413"/>
      <c r="DC180" s="413"/>
      <c r="DD180" s="413"/>
      <c r="DE180" s="413"/>
      <c r="DF180" s="413"/>
      <c r="DG180" s="413"/>
      <c r="DH180" s="413"/>
      <c r="DI180" s="413"/>
      <c r="DJ180" s="413"/>
      <c r="DK180" s="413"/>
      <c r="DL180" s="413"/>
      <c r="DM180" s="413"/>
      <c r="DN180" s="413"/>
      <c r="DO180" s="413"/>
      <c r="DP180" s="413"/>
      <c r="DQ180" s="413"/>
      <c r="DR180" s="413"/>
      <c r="DS180" s="413"/>
      <c r="DT180" s="413"/>
      <c r="DU180" s="413"/>
      <c r="DV180" s="413"/>
      <c r="DW180" s="413"/>
      <c r="DX180" s="413"/>
      <c r="DY180" s="413"/>
      <c r="DZ180" s="413"/>
      <c r="EA180" s="413"/>
      <c r="EB180" s="413"/>
      <c r="EC180" s="413"/>
      <c r="ED180" s="413"/>
      <c r="EE180" s="413"/>
      <c r="EF180" s="413"/>
      <c r="EG180" s="413"/>
      <c r="EH180" s="413"/>
      <c r="EI180" s="413"/>
      <c r="EJ180" s="413"/>
      <c r="EK180" s="413"/>
      <c r="EL180" s="413"/>
      <c r="EM180" s="413"/>
      <c r="EN180" s="413"/>
      <c r="EO180" s="413"/>
      <c r="EP180" s="413"/>
      <c r="EQ180" s="413"/>
      <c r="ER180" s="413"/>
      <c r="ES180" s="413"/>
      <c r="ET180" s="413"/>
      <c r="EU180" s="413"/>
      <c r="EV180" s="413"/>
      <c r="EW180" s="413"/>
      <c r="EX180" s="413"/>
      <c r="EY180" s="413"/>
      <c r="EZ180" s="413"/>
      <c r="FA180" s="413"/>
      <c r="FB180" s="413"/>
      <c r="FC180" s="413"/>
      <c r="FD180" s="413"/>
      <c r="FE180" s="413"/>
      <c r="FF180" s="413"/>
      <c r="FG180" s="413"/>
      <c r="FH180" s="413"/>
      <c r="FI180" s="413"/>
      <c r="FJ180" s="413"/>
      <c r="FK180" s="413"/>
      <c r="FL180" s="413"/>
      <c r="FM180" s="413"/>
      <c r="FN180" s="413"/>
      <c r="FO180" s="413"/>
      <c r="FP180" s="413"/>
      <c r="FQ180" s="413"/>
      <c r="FR180" s="413"/>
      <c r="FS180" s="413"/>
      <c r="FT180" s="413"/>
      <c r="FU180" s="413"/>
      <c r="FV180" s="413"/>
      <c r="FW180" s="413"/>
      <c r="FX180" s="413"/>
      <c r="FY180" s="413"/>
      <c r="FZ180" s="413"/>
      <c r="GA180" s="413"/>
      <c r="GB180" s="413"/>
      <c r="GC180" s="413"/>
      <c r="GD180" s="413"/>
      <c r="GE180" s="413"/>
      <c r="GF180" s="413"/>
      <c r="GG180" s="413"/>
      <c r="GH180" s="414"/>
      <c r="GI180" s="1"/>
    </row>
    <row r="181" spans="1:191" hidden="1" outlineLevel="1" x14ac:dyDescent="0.75">
      <c r="A181" s="1"/>
      <c r="B181" s="1"/>
      <c r="C181" s="262" t="str">
        <f>IF($E181="custom",MonthlyCF!C181,"")</f>
        <v/>
      </c>
      <c r="D181" s="19" t="str">
        <f>IF($E181="custom",MonthlyCF!D181,"")</f>
        <v/>
      </c>
      <c r="E181" s="411" t="str">
        <f>MonthlyCF!K181</f>
        <v>Bell Curve</v>
      </c>
      <c r="F181" s="412">
        <f t="shared" si="33"/>
        <v>46053</v>
      </c>
      <c r="G181" s="412">
        <f t="shared" si="33"/>
        <v>46053</v>
      </c>
      <c r="H181" s="95">
        <f t="shared" si="34"/>
        <v>0</v>
      </c>
      <c r="I181" s="95" t="str">
        <f t="shared" si="35"/>
        <v/>
      </c>
      <c r="J181" s="413"/>
      <c r="K181" s="413"/>
      <c r="L181" s="413"/>
      <c r="M181" s="413"/>
      <c r="N181" s="413"/>
      <c r="O181" s="413"/>
      <c r="P181" s="413"/>
      <c r="Q181" s="413"/>
      <c r="R181" s="413"/>
      <c r="S181" s="413"/>
      <c r="T181" s="413"/>
      <c r="U181" s="413"/>
      <c r="V181" s="413"/>
      <c r="W181" s="413"/>
      <c r="X181" s="413"/>
      <c r="Y181" s="413"/>
      <c r="Z181" s="413"/>
      <c r="AA181" s="413"/>
      <c r="AB181" s="413"/>
      <c r="AC181" s="413"/>
      <c r="AD181" s="413"/>
      <c r="AE181" s="413"/>
      <c r="AF181" s="413"/>
      <c r="AG181" s="413"/>
      <c r="AH181" s="413"/>
      <c r="AI181" s="413"/>
      <c r="AJ181" s="413"/>
      <c r="AK181" s="413"/>
      <c r="AL181" s="413"/>
      <c r="AM181" s="413"/>
      <c r="AN181" s="413"/>
      <c r="AO181" s="413"/>
      <c r="AP181" s="413"/>
      <c r="AQ181" s="413"/>
      <c r="AR181" s="413"/>
      <c r="AS181" s="413"/>
      <c r="AT181" s="413"/>
      <c r="AU181" s="413"/>
      <c r="AV181" s="413"/>
      <c r="AW181" s="413"/>
      <c r="AX181" s="413"/>
      <c r="AY181" s="413"/>
      <c r="AZ181" s="413"/>
      <c r="BA181" s="413"/>
      <c r="BB181" s="413"/>
      <c r="BC181" s="413"/>
      <c r="BD181" s="413"/>
      <c r="BE181" s="413"/>
      <c r="BF181" s="413"/>
      <c r="BG181" s="413"/>
      <c r="BH181" s="413"/>
      <c r="BI181" s="413"/>
      <c r="BJ181" s="413"/>
      <c r="BK181" s="413"/>
      <c r="BL181" s="413"/>
      <c r="BM181" s="413"/>
      <c r="BN181" s="413"/>
      <c r="BO181" s="413"/>
      <c r="BP181" s="413"/>
      <c r="BQ181" s="413"/>
      <c r="BR181" s="413"/>
      <c r="BS181" s="413"/>
      <c r="BT181" s="413"/>
      <c r="BU181" s="413"/>
      <c r="BV181" s="413"/>
      <c r="BW181" s="413"/>
      <c r="BX181" s="413"/>
      <c r="BY181" s="413"/>
      <c r="BZ181" s="413"/>
      <c r="CA181" s="413"/>
      <c r="CB181" s="413"/>
      <c r="CC181" s="413"/>
      <c r="CD181" s="413"/>
      <c r="CE181" s="413"/>
      <c r="CF181" s="413"/>
      <c r="CG181" s="413"/>
      <c r="CH181" s="413"/>
      <c r="CI181" s="413"/>
      <c r="CJ181" s="413"/>
      <c r="CK181" s="413"/>
      <c r="CL181" s="413"/>
      <c r="CM181" s="413"/>
      <c r="CN181" s="413"/>
      <c r="CO181" s="413"/>
      <c r="CP181" s="413"/>
      <c r="CQ181" s="413"/>
      <c r="CR181" s="413"/>
      <c r="CS181" s="413"/>
      <c r="CT181" s="413"/>
      <c r="CU181" s="413"/>
      <c r="CV181" s="413"/>
      <c r="CW181" s="413"/>
      <c r="CX181" s="413"/>
      <c r="CY181" s="413"/>
      <c r="CZ181" s="413"/>
      <c r="DA181" s="413"/>
      <c r="DB181" s="413"/>
      <c r="DC181" s="413"/>
      <c r="DD181" s="413"/>
      <c r="DE181" s="413"/>
      <c r="DF181" s="413"/>
      <c r="DG181" s="413"/>
      <c r="DH181" s="413"/>
      <c r="DI181" s="413"/>
      <c r="DJ181" s="413"/>
      <c r="DK181" s="413"/>
      <c r="DL181" s="413"/>
      <c r="DM181" s="413"/>
      <c r="DN181" s="413"/>
      <c r="DO181" s="413"/>
      <c r="DP181" s="413"/>
      <c r="DQ181" s="413"/>
      <c r="DR181" s="413"/>
      <c r="DS181" s="413"/>
      <c r="DT181" s="413"/>
      <c r="DU181" s="413"/>
      <c r="DV181" s="413"/>
      <c r="DW181" s="413"/>
      <c r="DX181" s="413"/>
      <c r="DY181" s="413"/>
      <c r="DZ181" s="413"/>
      <c r="EA181" s="413"/>
      <c r="EB181" s="413"/>
      <c r="EC181" s="413"/>
      <c r="ED181" s="413"/>
      <c r="EE181" s="413"/>
      <c r="EF181" s="413"/>
      <c r="EG181" s="413"/>
      <c r="EH181" s="413"/>
      <c r="EI181" s="413"/>
      <c r="EJ181" s="413"/>
      <c r="EK181" s="413"/>
      <c r="EL181" s="413"/>
      <c r="EM181" s="413"/>
      <c r="EN181" s="413"/>
      <c r="EO181" s="413"/>
      <c r="EP181" s="413"/>
      <c r="EQ181" s="413"/>
      <c r="ER181" s="413"/>
      <c r="ES181" s="413"/>
      <c r="ET181" s="413"/>
      <c r="EU181" s="413"/>
      <c r="EV181" s="413"/>
      <c r="EW181" s="413"/>
      <c r="EX181" s="413"/>
      <c r="EY181" s="413"/>
      <c r="EZ181" s="413"/>
      <c r="FA181" s="413"/>
      <c r="FB181" s="413"/>
      <c r="FC181" s="413"/>
      <c r="FD181" s="413"/>
      <c r="FE181" s="413"/>
      <c r="FF181" s="413"/>
      <c r="FG181" s="413"/>
      <c r="FH181" s="413"/>
      <c r="FI181" s="413"/>
      <c r="FJ181" s="413"/>
      <c r="FK181" s="413"/>
      <c r="FL181" s="413"/>
      <c r="FM181" s="413"/>
      <c r="FN181" s="413"/>
      <c r="FO181" s="413"/>
      <c r="FP181" s="413"/>
      <c r="FQ181" s="413"/>
      <c r="FR181" s="413"/>
      <c r="FS181" s="413"/>
      <c r="FT181" s="413"/>
      <c r="FU181" s="413"/>
      <c r="FV181" s="413"/>
      <c r="FW181" s="413"/>
      <c r="FX181" s="413"/>
      <c r="FY181" s="413"/>
      <c r="FZ181" s="413"/>
      <c r="GA181" s="413"/>
      <c r="GB181" s="413"/>
      <c r="GC181" s="413"/>
      <c r="GD181" s="413"/>
      <c r="GE181" s="413"/>
      <c r="GF181" s="413"/>
      <c r="GG181" s="413"/>
      <c r="GH181" s="414"/>
      <c r="GI181" s="1"/>
    </row>
    <row r="182" spans="1:191" hidden="1" outlineLevel="1" x14ac:dyDescent="0.75">
      <c r="A182" s="1"/>
      <c r="B182" s="1"/>
      <c r="C182" s="262" t="str">
        <f>IF($E182="custom",MonthlyCF!C182,"")</f>
        <v/>
      </c>
      <c r="D182" s="19" t="str">
        <f>IF($E182="custom",MonthlyCF!D182,"")</f>
        <v/>
      </c>
      <c r="E182" s="411" t="str">
        <f>MonthlyCF!K182</f>
        <v>Bell Curve</v>
      </c>
      <c r="F182" s="412">
        <f t="shared" si="33"/>
        <v>46053</v>
      </c>
      <c r="G182" s="412">
        <f t="shared" si="33"/>
        <v>46053</v>
      </c>
      <c r="H182" s="95">
        <f t="shared" si="34"/>
        <v>0</v>
      </c>
      <c r="I182" s="95" t="str">
        <f t="shared" si="35"/>
        <v/>
      </c>
      <c r="J182" s="413"/>
      <c r="K182" s="413"/>
      <c r="L182" s="413"/>
      <c r="M182" s="413"/>
      <c r="N182" s="413"/>
      <c r="O182" s="413"/>
      <c r="P182" s="413"/>
      <c r="Q182" s="413"/>
      <c r="R182" s="413"/>
      <c r="S182" s="413"/>
      <c r="T182" s="413"/>
      <c r="U182" s="413"/>
      <c r="V182" s="413"/>
      <c r="W182" s="413"/>
      <c r="X182" s="413"/>
      <c r="Y182" s="413"/>
      <c r="Z182" s="413"/>
      <c r="AA182" s="413"/>
      <c r="AB182" s="413"/>
      <c r="AC182" s="413"/>
      <c r="AD182" s="413"/>
      <c r="AE182" s="413"/>
      <c r="AF182" s="413"/>
      <c r="AG182" s="413"/>
      <c r="AH182" s="413"/>
      <c r="AI182" s="413"/>
      <c r="AJ182" s="413"/>
      <c r="AK182" s="413"/>
      <c r="AL182" s="413"/>
      <c r="AM182" s="413"/>
      <c r="AN182" s="413"/>
      <c r="AO182" s="413"/>
      <c r="AP182" s="413"/>
      <c r="AQ182" s="413"/>
      <c r="AR182" s="413"/>
      <c r="AS182" s="413"/>
      <c r="AT182" s="413"/>
      <c r="AU182" s="413"/>
      <c r="AV182" s="413"/>
      <c r="AW182" s="413"/>
      <c r="AX182" s="413"/>
      <c r="AY182" s="413"/>
      <c r="AZ182" s="413"/>
      <c r="BA182" s="413"/>
      <c r="BB182" s="413"/>
      <c r="BC182" s="413"/>
      <c r="BD182" s="413"/>
      <c r="BE182" s="413"/>
      <c r="BF182" s="413"/>
      <c r="BG182" s="413"/>
      <c r="BH182" s="413"/>
      <c r="BI182" s="413"/>
      <c r="BJ182" s="413"/>
      <c r="BK182" s="413"/>
      <c r="BL182" s="413"/>
      <c r="BM182" s="413"/>
      <c r="BN182" s="413"/>
      <c r="BO182" s="413"/>
      <c r="BP182" s="413"/>
      <c r="BQ182" s="413"/>
      <c r="BR182" s="413"/>
      <c r="BS182" s="413"/>
      <c r="BT182" s="413"/>
      <c r="BU182" s="413"/>
      <c r="BV182" s="413"/>
      <c r="BW182" s="413"/>
      <c r="BX182" s="413"/>
      <c r="BY182" s="413"/>
      <c r="BZ182" s="413"/>
      <c r="CA182" s="413"/>
      <c r="CB182" s="413"/>
      <c r="CC182" s="413"/>
      <c r="CD182" s="413"/>
      <c r="CE182" s="413"/>
      <c r="CF182" s="413"/>
      <c r="CG182" s="413"/>
      <c r="CH182" s="413"/>
      <c r="CI182" s="413"/>
      <c r="CJ182" s="413"/>
      <c r="CK182" s="413"/>
      <c r="CL182" s="413"/>
      <c r="CM182" s="413"/>
      <c r="CN182" s="413"/>
      <c r="CO182" s="413"/>
      <c r="CP182" s="413"/>
      <c r="CQ182" s="413"/>
      <c r="CR182" s="413"/>
      <c r="CS182" s="413"/>
      <c r="CT182" s="413"/>
      <c r="CU182" s="413"/>
      <c r="CV182" s="413"/>
      <c r="CW182" s="413"/>
      <c r="CX182" s="413"/>
      <c r="CY182" s="413"/>
      <c r="CZ182" s="413"/>
      <c r="DA182" s="413"/>
      <c r="DB182" s="413"/>
      <c r="DC182" s="413"/>
      <c r="DD182" s="413"/>
      <c r="DE182" s="413"/>
      <c r="DF182" s="413"/>
      <c r="DG182" s="413"/>
      <c r="DH182" s="413"/>
      <c r="DI182" s="413"/>
      <c r="DJ182" s="413"/>
      <c r="DK182" s="413"/>
      <c r="DL182" s="413"/>
      <c r="DM182" s="413"/>
      <c r="DN182" s="413"/>
      <c r="DO182" s="413"/>
      <c r="DP182" s="413"/>
      <c r="DQ182" s="413"/>
      <c r="DR182" s="413"/>
      <c r="DS182" s="413"/>
      <c r="DT182" s="413"/>
      <c r="DU182" s="413"/>
      <c r="DV182" s="413"/>
      <c r="DW182" s="413"/>
      <c r="DX182" s="413"/>
      <c r="DY182" s="413"/>
      <c r="DZ182" s="413"/>
      <c r="EA182" s="413"/>
      <c r="EB182" s="413"/>
      <c r="EC182" s="413"/>
      <c r="ED182" s="413"/>
      <c r="EE182" s="413"/>
      <c r="EF182" s="413"/>
      <c r="EG182" s="413"/>
      <c r="EH182" s="413"/>
      <c r="EI182" s="413"/>
      <c r="EJ182" s="413"/>
      <c r="EK182" s="413"/>
      <c r="EL182" s="413"/>
      <c r="EM182" s="413"/>
      <c r="EN182" s="413"/>
      <c r="EO182" s="413"/>
      <c r="EP182" s="413"/>
      <c r="EQ182" s="413"/>
      <c r="ER182" s="413"/>
      <c r="ES182" s="413"/>
      <c r="ET182" s="413"/>
      <c r="EU182" s="413"/>
      <c r="EV182" s="413"/>
      <c r="EW182" s="413"/>
      <c r="EX182" s="413"/>
      <c r="EY182" s="413"/>
      <c r="EZ182" s="413"/>
      <c r="FA182" s="413"/>
      <c r="FB182" s="413"/>
      <c r="FC182" s="413"/>
      <c r="FD182" s="413"/>
      <c r="FE182" s="413"/>
      <c r="FF182" s="413"/>
      <c r="FG182" s="413"/>
      <c r="FH182" s="413"/>
      <c r="FI182" s="413"/>
      <c r="FJ182" s="413"/>
      <c r="FK182" s="413"/>
      <c r="FL182" s="413"/>
      <c r="FM182" s="413"/>
      <c r="FN182" s="413"/>
      <c r="FO182" s="413"/>
      <c r="FP182" s="413"/>
      <c r="FQ182" s="413"/>
      <c r="FR182" s="413"/>
      <c r="FS182" s="413"/>
      <c r="FT182" s="413"/>
      <c r="FU182" s="413"/>
      <c r="FV182" s="413"/>
      <c r="FW182" s="413"/>
      <c r="FX182" s="413"/>
      <c r="FY182" s="413"/>
      <c r="FZ182" s="413"/>
      <c r="GA182" s="413"/>
      <c r="GB182" s="413"/>
      <c r="GC182" s="413"/>
      <c r="GD182" s="413"/>
      <c r="GE182" s="413"/>
      <c r="GF182" s="413"/>
      <c r="GG182" s="413"/>
      <c r="GH182" s="414"/>
      <c r="GI182" s="1"/>
    </row>
    <row r="183" spans="1:191" hidden="1" outlineLevel="1" x14ac:dyDescent="0.75">
      <c r="A183" s="1"/>
      <c r="B183" s="1"/>
      <c r="C183" s="262" t="str">
        <f>IF($E183="custom",MonthlyCF!C183,"")</f>
        <v/>
      </c>
      <c r="D183" s="19" t="str">
        <f>IF($E183="custom",MonthlyCF!D183,"")</f>
        <v/>
      </c>
      <c r="E183" s="411" t="str">
        <f>MonthlyCF!K183</f>
        <v>Bell Curve</v>
      </c>
      <c r="F183" s="412">
        <f t="shared" si="33"/>
        <v>46053</v>
      </c>
      <c r="G183" s="412">
        <f t="shared" si="33"/>
        <v>46053</v>
      </c>
      <c r="H183" s="95">
        <f t="shared" si="34"/>
        <v>0</v>
      </c>
      <c r="I183" s="95" t="str">
        <f t="shared" si="35"/>
        <v/>
      </c>
      <c r="J183" s="413"/>
      <c r="K183" s="413"/>
      <c r="L183" s="413"/>
      <c r="M183" s="413"/>
      <c r="N183" s="413"/>
      <c r="O183" s="413"/>
      <c r="P183" s="413"/>
      <c r="Q183" s="413"/>
      <c r="R183" s="413"/>
      <c r="S183" s="413"/>
      <c r="T183" s="413"/>
      <c r="U183" s="413"/>
      <c r="V183" s="413"/>
      <c r="W183" s="413"/>
      <c r="X183" s="413"/>
      <c r="Y183" s="413"/>
      <c r="Z183" s="413"/>
      <c r="AA183" s="413"/>
      <c r="AB183" s="413"/>
      <c r="AC183" s="413"/>
      <c r="AD183" s="413"/>
      <c r="AE183" s="413"/>
      <c r="AF183" s="413"/>
      <c r="AG183" s="413"/>
      <c r="AH183" s="413"/>
      <c r="AI183" s="413"/>
      <c r="AJ183" s="413"/>
      <c r="AK183" s="413"/>
      <c r="AL183" s="413"/>
      <c r="AM183" s="413"/>
      <c r="AN183" s="413"/>
      <c r="AO183" s="413"/>
      <c r="AP183" s="413"/>
      <c r="AQ183" s="413"/>
      <c r="AR183" s="413"/>
      <c r="AS183" s="413"/>
      <c r="AT183" s="413"/>
      <c r="AU183" s="413"/>
      <c r="AV183" s="413"/>
      <c r="AW183" s="413"/>
      <c r="AX183" s="413"/>
      <c r="AY183" s="413"/>
      <c r="AZ183" s="413"/>
      <c r="BA183" s="413"/>
      <c r="BB183" s="413"/>
      <c r="BC183" s="413"/>
      <c r="BD183" s="413"/>
      <c r="BE183" s="413"/>
      <c r="BF183" s="413"/>
      <c r="BG183" s="413"/>
      <c r="BH183" s="413"/>
      <c r="BI183" s="413"/>
      <c r="BJ183" s="413"/>
      <c r="BK183" s="413"/>
      <c r="BL183" s="413"/>
      <c r="BM183" s="413"/>
      <c r="BN183" s="413"/>
      <c r="BO183" s="413"/>
      <c r="BP183" s="413"/>
      <c r="BQ183" s="413"/>
      <c r="BR183" s="413"/>
      <c r="BS183" s="413"/>
      <c r="BT183" s="413"/>
      <c r="BU183" s="413"/>
      <c r="BV183" s="413"/>
      <c r="BW183" s="413"/>
      <c r="BX183" s="413"/>
      <c r="BY183" s="413"/>
      <c r="BZ183" s="413"/>
      <c r="CA183" s="413"/>
      <c r="CB183" s="413"/>
      <c r="CC183" s="413"/>
      <c r="CD183" s="413"/>
      <c r="CE183" s="413"/>
      <c r="CF183" s="413"/>
      <c r="CG183" s="413"/>
      <c r="CH183" s="413"/>
      <c r="CI183" s="413"/>
      <c r="CJ183" s="413"/>
      <c r="CK183" s="413"/>
      <c r="CL183" s="413"/>
      <c r="CM183" s="413"/>
      <c r="CN183" s="413"/>
      <c r="CO183" s="413"/>
      <c r="CP183" s="413"/>
      <c r="CQ183" s="413"/>
      <c r="CR183" s="413"/>
      <c r="CS183" s="413"/>
      <c r="CT183" s="413"/>
      <c r="CU183" s="413"/>
      <c r="CV183" s="413"/>
      <c r="CW183" s="413"/>
      <c r="CX183" s="413"/>
      <c r="CY183" s="413"/>
      <c r="CZ183" s="413"/>
      <c r="DA183" s="413"/>
      <c r="DB183" s="413"/>
      <c r="DC183" s="413"/>
      <c r="DD183" s="413"/>
      <c r="DE183" s="413"/>
      <c r="DF183" s="413"/>
      <c r="DG183" s="413"/>
      <c r="DH183" s="413"/>
      <c r="DI183" s="413"/>
      <c r="DJ183" s="413"/>
      <c r="DK183" s="413"/>
      <c r="DL183" s="413"/>
      <c r="DM183" s="413"/>
      <c r="DN183" s="413"/>
      <c r="DO183" s="413"/>
      <c r="DP183" s="413"/>
      <c r="DQ183" s="413"/>
      <c r="DR183" s="413"/>
      <c r="DS183" s="413"/>
      <c r="DT183" s="413"/>
      <c r="DU183" s="413"/>
      <c r="DV183" s="413"/>
      <c r="DW183" s="413"/>
      <c r="DX183" s="413"/>
      <c r="DY183" s="413"/>
      <c r="DZ183" s="413"/>
      <c r="EA183" s="413"/>
      <c r="EB183" s="413"/>
      <c r="EC183" s="413"/>
      <c r="ED183" s="413"/>
      <c r="EE183" s="413"/>
      <c r="EF183" s="413"/>
      <c r="EG183" s="413"/>
      <c r="EH183" s="413"/>
      <c r="EI183" s="413"/>
      <c r="EJ183" s="413"/>
      <c r="EK183" s="413"/>
      <c r="EL183" s="413"/>
      <c r="EM183" s="413"/>
      <c r="EN183" s="413"/>
      <c r="EO183" s="413"/>
      <c r="EP183" s="413"/>
      <c r="EQ183" s="413"/>
      <c r="ER183" s="413"/>
      <c r="ES183" s="413"/>
      <c r="ET183" s="413"/>
      <c r="EU183" s="413"/>
      <c r="EV183" s="413"/>
      <c r="EW183" s="413"/>
      <c r="EX183" s="413"/>
      <c r="EY183" s="413"/>
      <c r="EZ183" s="413"/>
      <c r="FA183" s="413"/>
      <c r="FB183" s="413"/>
      <c r="FC183" s="413"/>
      <c r="FD183" s="413"/>
      <c r="FE183" s="413"/>
      <c r="FF183" s="413"/>
      <c r="FG183" s="413"/>
      <c r="FH183" s="413"/>
      <c r="FI183" s="413"/>
      <c r="FJ183" s="413"/>
      <c r="FK183" s="413"/>
      <c r="FL183" s="413"/>
      <c r="FM183" s="413"/>
      <c r="FN183" s="413"/>
      <c r="FO183" s="413"/>
      <c r="FP183" s="413"/>
      <c r="FQ183" s="413"/>
      <c r="FR183" s="413"/>
      <c r="FS183" s="413"/>
      <c r="FT183" s="413"/>
      <c r="FU183" s="413"/>
      <c r="FV183" s="413"/>
      <c r="FW183" s="413"/>
      <c r="FX183" s="413"/>
      <c r="FY183" s="413"/>
      <c r="FZ183" s="413"/>
      <c r="GA183" s="413"/>
      <c r="GB183" s="413"/>
      <c r="GC183" s="413"/>
      <c r="GD183" s="413"/>
      <c r="GE183" s="413"/>
      <c r="GF183" s="413"/>
      <c r="GG183" s="413"/>
      <c r="GH183" s="414"/>
      <c r="GI183" s="1"/>
    </row>
    <row r="184" spans="1:191" hidden="1" outlineLevel="1" x14ac:dyDescent="0.75">
      <c r="A184" s="1"/>
      <c r="B184" s="1"/>
      <c r="C184" s="262" t="str">
        <f>IF($E184="custom",MonthlyCF!C184,"")</f>
        <v/>
      </c>
      <c r="D184" s="19" t="str">
        <f>IF($E184="custom",MonthlyCF!D184,"")</f>
        <v/>
      </c>
      <c r="E184" s="411" t="str">
        <f>MonthlyCF!K184</f>
        <v>Bell Curve</v>
      </c>
      <c r="F184" s="412">
        <f t="shared" si="33"/>
        <v>46053</v>
      </c>
      <c r="G184" s="412">
        <f t="shared" si="33"/>
        <v>46053</v>
      </c>
      <c r="H184" s="95">
        <f t="shared" si="34"/>
        <v>0</v>
      </c>
      <c r="I184" s="95" t="str">
        <f t="shared" si="35"/>
        <v/>
      </c>
      <c r="J184" s="413"/>
      <c r="K184" s="413"/>
      <c r="L184" s="413"/>
      <c r="M184" s="413"/>
      <c r="N184" s="413"/>
      <c r="O184" s="413"/>
      <c r="P184" s="413"/>
      <c r="Q184" s="413"/>
      <c r="R184" s="413"/>
      <c r="S184" s="413"/>
      <c r="T184" s="413"/>
      <c r="U184" s="413"/>
      <c r="V184" s="413"/>
      <c r="W184" s="413"/>
      <c r="X184" s="413"/>
      <c r="Y184" s="413"/>
      <c r="Z184" s="413"/>
      <c r="AA184" s="413"/>
      <c r="AB184" s="413"/>
      <c r="AC184" s="413"/>
      <c r="AD184" s="413"/>
      <c r="AE184" s="413"/>
      <c r="AF184" s="413"/>
      <c r="AG184" s="413"/>
      <c r="AH184" s="413"/>
      <c r="AI184" s="413"/>
      <c r="AJ184" s="413"/>
      <c r="AK184" s="413"/>
      <c r="AL184" s="413"/>
      <c r="AM184" s="413"/>
      <c r="AN184" s="413"/>
      <c r="AO184" s="413"/>
      <c r="AP184" s="413"/>
      <c r="AQ184" s="413"/>
      <c r="AR184" s="413"/>
      <c r="AS184" s="413"/>
      <c r="AT184" s="413"/>
      <c r="AU184" s="413"/>
      <c r="AV184" s="413"/>
      <c r="AW184" s="413"/>
      <c r="AX184" s="413"/>
      <c r="AY184" s="413"/>
      <c r="AZ184" s="413"/>
      <c r="BA184" s="413"/>
      <c r="BB184" s="413"/>
      <c r="BC184" s="413"/>
      <c r="BD184" s="413"/>
      <c r="BE184" s="413"/>
      <c r="BF184" s="413"/>
      <c r="BG184" s="413"/>
      <c r="BH184" s="413"/>
      <c r="BI184" s="413"/>
      <c r="BJ184" s="413"/>
      <c r="BK184" s="413"/>
      <c r="BL184" s="413"/>
      <c r="BM184" s="413"/>
      <c r="BN184" s="413"/>
      <c r="BO184" s="413"/>
      <c r="BP184" s="413"/>
      <c r="BQ184" s="413"/>
      <c r="BR184" s="413"/>
      <c r="BS184" s="413"/>
      <c r="BT184" s="413"/>
      <c r="BU184" s="413"/>
      <c r="BV184" s="413"/>
      <c r="BW184" s="413"/>
      <c r="BX184" s="413"/>
      <c r="BY184" s="413"/>
      <c r="BZ184" s="413"/>
      <c r="CA184" s="413"/>
      <c r="CB184" s="413"/>
      <c r="CC184" s="413"/>
      <c r="CD184" s="413"/>
      <c r="CE184" s="413"/>
      <c r="CF184" s="413"/>
      <c r="CG184" s="413"/>
      <c r="CH184" s="413"/>
      <c r="CI184" s="413"/>
      <c r="CJ184" s="413"/>
      <c r="CK184" s="413"/>
      <c r="CL184" s="413"/>
      <c r="CM184" s="413"/>
      <c r="CN184" s="413"/>
      <c r="CO184" s="413"/>
      <c r="CP184" s="413"/>
      <c r="CQ184" s="413"/>
      <c r="CR184" s="413"/>
      <c r="CS184" s="413"/>
      <c r="CT184" s="413"/>
      <c r="CU184" s="413"/>
      <c r="CV184" s="413"/>
      <c r="CW184" s="413"/>
      <c r="CX184" s="413"/>
      <c r="CY184" s="413"/>
      <c r="CZ184" s="413"/>
      <c r="DA184" s="413"/>
      <c r="DB184" s="413"/>
      <c r="DC184" s="413"/>
      <c r="DD184" s="413"/>
      <c r="DE184" s="413"/>
      <c r="DF184" s="413"/>
      <c r="DG184" s="413"/>
      <c r="DH184" s="413"/>
      <c r="DI184" s="413"/>
      <c r="DJ184" s="413"/>
      <c r="DK184" s="413"/>
      <c r="DL184" s="413"/>
      <c r="DM184" s="413"/>
      <c r="DN184" s="413"/>
      <c r="DO184" s="413"/>
      <c r="DP184" s="413"/>
      <c r="DQ184" s="413"/>
      <c r="DR184" s="413"/>
      <c r="DS184" s="413"/>
      <c r="DT184" s="413"/>
      <c r="DU184" s="413"/>
      <c r="DV184" s="413"/>
      <c r="DW184" s="413"/>
      <c r="DX184" s="413"/>
      <c r="DY184" s="413"/>
      <c r="DZ184" s="413"/>
      <c r="EA184" s="413"/>
      <c r="EB184" s="413"/>
      <c r="EC184" s="413"/>
      <c r="ED184" s="413"/>
      <c r="EE184" s="413"/>
      <c r="EF184" s="413"/>
      <c r="EG184" s="413"/>
      <c r="EH184" s="413"/>
      <c r="EI184" s="413"/>
      <c r="EJ184" s="413"/>
      <c r="EK184" s="413"/>
      <c r="EL184" s="413"/>
      <c r="EM184" s="413"/>
      <c r="EN184" s="413"/>
      <c r="EO184" s="413"/>
      <c r="EP184" s="413"/>
      <c r="EQ184" s="413"/>
      <c r="ER184" s="413"/>
      <c r="ES184" s="413"/>
      <c r="ET184" s="413"/>
      <c r="EU184" s="413"/>
      <c r="EV184" s="413"/>
      <c r="EW184" s="413"/>
      <c r="EX184" s="413"/>
      <c r="EY184" s="413"/>
      <c r="EZ184" s="413"/>
      <c r="FA184" s="413"/>
      <c r="FB184" s="413"/>
      <c r="FC184" s="413"/>
      <c r="FD184" s="413"/>
      <c r="FE184" s="413"/>
      <c r="FF184" s="413"/>
      <c r="FG184" s="413"/>
      <c r="FH184" s="413"/>
      <c r="FI184" s="413"/>
      <c r="FJ184" s="413"/>
      <c r="FK184" s="413"/>
      <c r="FL184" s="413"/>
      <c r="FM184" s="413"/>
      <c r="FN184" s="413"/>
      <c r="FO184" s="413"/>
      <c r="FP184" s="413"/>
      <c r="FQ184" s="413"/>
      <c r="FR184" s="413"/>
      <c r="FS184" s="413"/>
      <c r="FT184" s="413"/>
      <c r="FU184" s="413"/>
      <c r="FV184" s="413"/>
      <c r="FW184" s="413"/>
      <c r="FX184" s="413"/>
      <c r="FY184" s="413"/>
      <c r="FZ184" s="413"/>
      <c r="GA184" s="413"/>
      <c r="GB184" s="413"/>
      <c r="GC184" s="413"/>
      <c r="GD184" s="413"/>
      <c r="GE184" s="413"/>
      <c r="GF184" s="413"/>
      <c r="GG184" s="413"/>
      <c r="GH184" s="414"/>
      <c r="GI184" s="1"/>
    </row>
    <row r="185" spans="1:191" hidden="1" outlineLevel="1" x14ac:dyDescent="0.75">
      <c r="A185" s="1"/>
      <c r="B185" s="1"/>
      <c r="C185" s="262" t="str">
        <f>IF($E185="custom",MonthlyCF!C185,"")</f>
        <v/>
      </c>
      <c r="D185" s="19" t="str">
        <f>IF($E185="custom",MonthlyCF!D185,"")</f>
        <v/>
      </c>
      <c r="E185" s="411" t="str">
        <f>MonthlyCF!K185</f>
        <v>Bell Curve</v>
      </c>
      <c r="F185" s="412">
        <f t="shared" si="33"/>
        <v>46053</v>
      </c>
      <c r="G185" s="412">
        <f t="shared" si="33"/>
        <v>46053</v>
      </c>
      <c r="H185" s="95">
        <f t="shared" si="34"/>
        <v>0</v>
      </c>
      <c r="I185" s="95" t="str">
        <f t="shared" si="35"/>
        <v/>
      </c>
      <c r="J185" s="413"/>
      <c r="K185" s="413"/>
      <c r="L185" s="413"/>
      <c r="M185" s="413"/>
      <c r="N185" s="413"/>
      <c r="O185" s="413"/>
      <c r="P185" s="413"/>
      <c r="Q185" s="413"/>
      <c r="R185" s="413"/>
      <c r="S185" s="413"/>
      <c r="T185" s="413"/>
      <c r="U185" s="413"/>
      <c r="V185" s="413"/>
      <c r="W185" s="413"/>
      <c r="X185" s="413"/>
      <c r="Y185" s="413"/>
      <c r="Z185" s="413"/>
      <c r="AA185" s="413"/>
      <c r="AB185" s="413"/>
      <c r="AC185" s="413"/>
      <c r="AD185" s="413"/>
      <c r="AE185" s="413"/>
      <c r="AF185" s="413"/>
      <c r="AG185" s="413"/>
      <c r="AH185" s="413"/>
      <c r="AI185" s="413"/>
      <c r="AJ185" s="413"/>
      <c r="AK185" s="413"/>
      <c r="AL185" s="413"/>
      <c r="AM185" s="413"/>
      <c r="AN185" s="413"/>
      <c r="AO185" s="413"/>
      <c r="AP185" s="413"/>
      <c r="AQ185" s="413"/>
      <c r="AR185" s="413"/>
      <c r="AS185" s="413"/>
      <c r="AT185" s="413"/>
      <c r="AU185" s="413"/>
      <c r="AV185" s="413"/>
      <c r="AW185" s="413"/>
      <c r="AX185" s="413"/>
      <c r="AY185" s="413"/>
      <c r="AZ185" s="413"/>
      <c r="BA185" s="413"/>
      <c r="BB185" s="413"/>
      <c r="BC185" s="413"/>
      <c r="BD185" s="413"/>
      <c r="BE185" s="413"/>
      <c r="BF185" s="413"/>
      <c r="BG185" s="413"/>
      <c r="BH185" s="413"/>
      <c r="BI185" s="413"/>
      <c r="BJ185" s="413"/>
      <c r="BK185" s="413"/>
      <c r="BL185" s="413"/>
      <c r="BM185" s="413"/>
      <c r="BN185" s="413"/>
      <c r="BO185" s="413"/>
      <c r="BP185" s="413"/>
      <c r="BQ185" s="413"/>
      <c r="BR185" s="413"/>
      <c r="BS185" s="413"/>
      <c r="BT185" s="413"/>
      <c r="BU185" s="413"/>
      <c r="BV185" s="413"/>
      <c r="BW185" s="413"/>
      <c r="BX185" s="413"/>
      <c r="BY185" s="413"/>
      <c r="BZ185" s="413"/>
      <c r="CA185" s="413"/>
      <c r="CB185" s="413"/>
      <c r="CC185" s="413"/>
      <c r="CD185" s="413"/>
      <c r="CE185" s="413"/>
      <c r="CF185" s="413"/>
      <c r="CG185" s="413"/>
      <c r="CH185" s="413"/>
      <c r="CI185" s="413"/>
      <c r="CJ185" s="413"/>
      <c r="CK185" s="413"/>
      <c r="CL185" s="413"/>
      <c r="CM185" s="413"/>
      <c r="CN185" s="413"/>
      <c r="CO185" s="413"/>
      <c r="CP185" s="413"/>
      <c r="CQ185" s="413"/>
      <c r="CR185" s="413"/>
      <c r="CS185" s="413"/>
      <c r="CT185" s="413"/>
      <c r="CU185" s="413"/>
      <c r="CV185" s="413"/>
      <c r="CW185" s="413"/>
      <c r="CX185" s="413"/>
      <c r="CY185" s="413"/>
      <c r="CZ185" s="413"/>
      <c r="DA185" s="413"/>
      <c r="DB185" s="413"/>
      <c r="DC185" s="413"/>
      <c r="DD185" s="413"/>
      <c r="DE185" s="413"/>
      <c r="DF185" s="413"/>
      <c r="DG185" s="413"/>
      <c r="DH185" s="413"/>
      <c r="DI185" s="413"/>
      <c r="DJ185" s="413"/>
      <c r="DK185" s="413"/>
      <c r="DL185" s="413"/>
      <c r="DM185" s="413"/>
      <c r="DN185" s="413"/>
      <c r="DO185" s="413"/>
      <c r="DP185" s="413"/>
      <c r="DQ185" s="413"/>
      <c r="DR185" s="413"/>
      <c r="DS185" s="413"/>
      <c r="DT185" s="413"/>
      <c r="DU185" s="413"/>
      <c r="DV185" s="413"/>
      <c r="DW185" s="413"/>
      <c r="DX185" s="413"/>
      <c r="DY185" s="413"/>
      <c r="DZ185" s="413"/>
      <c r="EA185" s="413"/>
      <c r="EB185" s="413"/>
      <c r="EC185" s="413"/>
      <c r="ED185" s="413"/>
      <c r="EE185" s="413"/>
      <c r="EF185" s="413"/>
      <c r="EG185" s="413"/>
      <c r="EH185" s="413"/>
      <c r="EI185" s="413"/>
      <c r="EJ185" s="413"/>
      <c r="EK185" s="413"/>
      <c r="EL185" s="413"/>
      <c r="EM185" s="413"/>
      <c r="EN185" s="413"/>
      <c r="EO185" s="413"/>
      <c r="EP185" s="413"/>
      <c r="EQ185" s="413"/>
      <c r="ER185" s="413"/>
      <c r="ES185" s="413"/>
      <c r="ET185" s="413"/>
      <c r="EU185" s="413"/>
      <c r="EV185" s="413"/>
      <c r="EW185" s="413"/>
      <c r="EX185" s="413"/>
      <c r="EY185" s="413"/>
      <c r="EZ185" s="413"/>
      <c r="FA185" s="413"/>
      <c r="FB185" s="413"/>
      <c r="FC185" s="413"/>
      <c r="FD185" s="413"/>
      <c r="FE185" s="413"/>
      <c r="FF185" s="413"/>
      <c r="FG185" s="413"/>
      <c r="FH185" s="413"/>
      <c r="FI185" s="413"/>
      <c r="FJ185" s="413"/>
      <c r="FK185" s="413"/>
      <c r="FL185" s="413"/>
      <c r="FM185" s="413"/>
      <c r="FN185" s="413"/>
      <c r="FO185" s="413"/>
      <c r="FP185" s="413"/>
      <c r="FQ185" s="413"/>
      <c r="FR185" s="413"/>
      <c r="FS185" s="413"/>
      <c r="FT185" s="413"/>
      <c r="FU185" s="413"/>
      <c r="FV185" s="413"/>
      <c r="FW185" s="413"/>
      <c r="FX185" s="413"/>
      <c r="FY185" s="413"/>
      <c r="FZ185" s="413"/>
      <c r="GA185" s="413"/>
      <c r="GB185" s="413"/>
      <c r="GC185" s="413"/>
      <c r="GD185" s="413"/>
      <c r="GE185" s="413"/>
      <c r="GF185" s="413"/>
      <c r="GG185" s="413"/>
      <c r="GH185" s="414"/>
      <c r="GI185" s="1"/>
    </row>
    <row r="186" spans="1:191" hidden="1" outlineLevel="1" x14ac:dyDescent="0.75">
      <c r="A186" s="1"/>
      <c r="B186" s="1"/>
      <c r="C186" s="262" t="str">
        <f>IF($E186="custom",MonthlyCF!C186,"")</f>
        <v/>
      </c>
      <c r="D186" s="19" t="str">
        <f>IF($E186="custom",MonthlyCF!D186,"")</f>
        <v/>
      </c>
      <c r="E186" s="411" t="str">
        <f>MonthlyCF!K186</f>
        <v>Bell Curve</v>
      </c>
      <c r="F186" s="412">
        <f t="shared" si="33"/>
        <v>46053</v>
      </c>
      <c r="G186" s="412">
        <f t="shared" si="33"/>
        <v>46053</v>
      </c>
      <c r="H186" s="95">
        <f t="shared" si="34"/>
        <v>0</v>
      </c>
      <c r="I186" s="95" t="str">
        <f t="shared" si="35"/>
        <v/>
      </c>
      <c r="J186" s="413"/>
      <c r="K186" s="413"/>
      <c r="L186" s="413"/>
      <c r="M186" s="413"/>
      <c r="N186" s="413"/>
      <c r="O186" s="413"/>
      <c r="P186" s="413"/>
      <c r="Q186" s="413"/>
      <c r="R186" s="413"/>
      <c r="S186" s="413"/>
      <c r="T186" s="413"/>
      <c r="U186" s="413"/>
      <c r="V186" s="413"/>
      <c r="W186" s="413"/>
      <c r="X186" s="413"/>
      <c r="Y186" s="413"/>
      <c r="Z186" s="413"/>
      <c r="AA186" s="413"/>
      <c r="AB186" s="413"/>
      <c r="AC186" s="413"/>
      <c r="AD186" s="413"/>
      <c r="AE186" s="413"/>
      <c r="AF186" s="413"/>
      <c r="AG186" s="413"/>
      <c r="AH186" s="413"/>
      <c r="AI186" s="413"/>
      <c r="AJ186" s="413"/>
      <c r="AK186" s="413"/>
      <c r="AL186" s="413"/>
      <c r="AM186" s="413"/>
      <c r="AN186" s="413"/>
      <c r="AO186" s="413"/>
      <c r="AP186" s="413"/>
      <c r="AQ186" s="413"/>
      <c r="AR186" s="413"/>
      <c r="AS186" s="413"/>
      <c r="AT186" s="413"/>
      <c r="AU186" s="413"/>
      <c r="AV186" s="413"/>
      <c r="AW186" s="413"/>
      <c r="AX186" s="413"/>
      <c r="AY186" s="413"/>
      <c r="AZ186" s="413"/>
      <c r="BA186" s="413"/>
      <c r="BB186" s="413"/>
      <c r="BC186" s="413"/>
      <c r="BD186" s="413"/>
      <c r="BE186" s="413"/>
      <c r="BF186" s="413"/>
      <c r="BG186" s="413"/>
      <c r="BH186" s="413"/>
      <c r="BI186" s="413"/>
      <c r="BJ186" s="413"/>
      <c r="BK186" s="413"/>
      <c r="BL186" s="413"/>
      <c r="BM186" s="413"/>
      <c r="BN186" s="413"/>
      <c r="BO186" s="413"/>
      <c r="BP186" s="413"/>
      <c r="BQ186" s="413"/>
      <c r="BR186" s="413"/>
      <c r="BS186" s="413"/>
      <c r="BT186" s="413"/>
      <c r="BU186" s="413"/>
      <c r="BV186" s="413"/>
      <c r="BW186" s="413"/>
      <c r="BX186" s="413"/>
      <c r="BY186" s="413"/>
      <c r="BZ186" s="413"/>
      <c r="CA186" s="413"/>
      <c r="CB186" s="413"/>
      <c r="CC186" s="413"/>
      <c r="CD186" s="413"/>
      <c r="CE186" s="413"/>
      <c r="CF186" s="413"/>
      <c r="CG186" s="413"/>
      <c r="CH186" s="413"/>
      <c r="CI186" s="413"/>
      <c r="CJ186" s="413"/>
      <c r="CK186" s="413"/>
      <c r="CL186" s="413"/>
      <c r="CM186" s="413"/>
      <c r="CN186" s="413"/>
      <c r="CO186" s="413"/>
      <c r="CP186" s="413"/>
      <c r="CQ186" s="413"/>
      <c r="CR186" s="413"/>
      <c r="CS186" s="413"/>
      <c r="CT186" s="413"/>
      <c r="CU186" s="413"/>
      <c r="CV186" s="413"/>
      <c r="CW186" s="413"/>
      <c r="CX186" s="413"/>
      <c r="CY186" s="413"/>
      <c r="CZ186" s="413"/>
      <c r="DA186" s="413"/>
      <c r="DB186" s="413"/>
      <c r="DC186" s="413"/>
      <c r="DD186" s="413"/>
      <c r="DE186" s="413"/>
      <c r="DF186" s="413"/>
      <c r="DG186" s="413"/>
      <c r="DH186" s="413"/>
      <c r="DI186" s="413"/>
      <c r="DJ186" s="413"/>
      <c r="DK186" s="413"/>
      <c r="DL186" s="413"/>
      <c r="DM186" s="413"/>
      <c r="DN186" s="413"/>
      <c r="DO186" s="413"/>
      <c r="DP186" s="413"/>
      <c r="DQ186" s="413"/>
      <c r="DR186" s="413"/>
      <c r="DS186" s="413"/>
      <c r="DT186" s="413"/>
      <c r="DU186" s="413"/>
      <c r="DV186" s="413"/>
      <c r="DW186" s="413"/>
      <c r="DX186" s="413"/>
      <c r="DY186" s="413"/>
      <c r="DZ186" s="413"/>
      <c r="EA186" s="413"/>
      <c r="EB186" s="413"/>
      <c r="EC186" s="413"/>
      <c r="ED186" s="413"/>
      <c r="EE186" s="413"/>
      <c r="EF186" s="413"/>
      <c r="EG186" s="413"/>
      <c r="EH186" s="413"/>
      <c r="EI186" s="413"/>
      <c r="EJ186" s="413"/>
      <c r="EK186" s="413"/>
      <c r="EL186" s="413"/>
      <c r="EM186" s="413"/>
      <c r="EN186" s="413"/>
      <c r="EO186" s="413"/>
      <c r="EP186" s="413"/>
      <c r="EQ186" s="413"/>
      <c r="ER186" s="413"/>
      <c r="ES186" s="413"/>
      <c r="ET186" s="413"/>
      <c r="EU186" s="413"/>
      <c r="EV186" s="413"/>
      <c r="EW186" s="413"/>
      <c r="EX186" s="413"/>
      <c r="EY186" s="413"/>
      <c r="EZ186" s="413"/>
      <c r="FA186" s="413"/>
      <c r="FB186" s="413"/>
      <c r="FC186" s="413"/>
      <c r="FD186" s="413"/>
      <c r="FE186" s="413"/>
      <c r="FF186" s="413"/>
      <c r="FG186" s="413"/>
      <c r="FH186" s="413"/>
      <c r="FI186" s="413"/>
      <c r="FJ186" s="413"/>
      <c r="FK186" s="413"/>
      <c r="FL186" s="413"/>
      <c r="FM186" s="413"/>
      <c r="FN186" s="413"/>
      <c r="FO186" s="413"/>
      <c r="FP186" s="413"/>
      <c r="FQ186" s="413"/>
      <c r="FR186" s="413"/>
      <c r="FS186" s="413"/>
      <c r="FT186" s="413"/>
      <c r="FU186" s="413"/>
      <c r="FV186" s="413"/>
      <c r="FW186" s="413"/>
      <c r="FX186" s="413"/>
      <c r="FY186" s="413"/>
      <c r="FZ186" s="413"/>
      <c r="GA186" s="413"/>
      <c r="GB186" s="413"/>
      <c r="GC186" s="413"/>
      <c r="GD186" s="413"/>
      <c r="GE186" s="413"/>
      <c r="GF186" s="413"/>
      <c r="GG186" s="413"/>
      <c r="GH186" s="414"/>
      <c r="GI186" s="1"/>
    </row>
    <row r="187" spans="1:191" hidden="1" outlineLevel="1" x14ac:dyDescent="0.75">
      <c r="A187" s="1"/>
      <c r="B187" s="1"/>
      <c r="C187" s="262" t="str">
        <f>IF($E187="custom",MonthlyCF!C187,"")</f>
        <v/>
      </c>
      <c r="D187" s="19" t="str">
        <f>IF($E187="custom",MonthlyCF!D187,"")</f>
        <v/>
      </c>
      <c r="E187" s="411" t="str">
        <f>MonthlyCF!K187</f>
        <v>Bell Curve</v>
      </c>
      <c r="F187" s="412">
        <f t="shared" si="33"/>
        <v>46053</v>
      </c>
      <c r="G187" s="412">
        <f t="shared" si="33"/>
        <v>46053</v>
      </c>
      <c r="H187" s="95">
        <f t="shared" si="34"/>
        <v>0</v>
      </c>
      <c r="I187" s="95" t="str">
        <f t="shared" si="35"/>
        <v/>
      </c>
      <c r="J187" s="413"/>
      <c r="K187" s="413"/>
      <c r="L187" s="413"/>
      <c r="M187" s="413"/>
      <c r="N187" s="413"/>
      <c r="O187" s="413"/>
      <c r="P187" s="413"/>
      <c r="Q187" s="413"/>
      <c r="R187" s="413"/>
      <c r="S187" s="413"/>
      <c r="T187" s="413"/>
      <c r="U187" s="413"/>
      <c r="V187" s="413"/>
      <c r="W187" s="413"/>
      <c r="X187" s="413"/>
      <c r="Y187" s="413"/>
      <c r="Z187" s="413"/>
      <c r="AA187" s="413"/>
      <c r="AB187" s="413"/>
      <c r="AC187" s="413"/>
      <c r="AD187" s="413"/>
      <c r="AE187" s="413"/>
      <c r="AF187" s="413"/>
      <c r="AG187" s="413"/>
      <c r="AH187" s="413"/>
      <c r="AI187" s="413"/>
      <c r="AJ187" s="413"/>
      <c r="AK187" s="413"/>
      <c r="AL187" s="413"/>
      <c r="AM187" s="413"/>
      <c r="AN187" s="413"/>
      <c r="AO187" s="413"/>
      <c r="AP187" s="413"/>
      <c r="AQ187" s="413"/>
      <c r="AR187" s="413"/>
      <c r="AS187" s="413"/>
      <c r="AT187" s="413"/>
      <c r="AU187" s="413"/>
      <c r="AV187" s="413"/>
      <c r="AW187" s="413"/>
      <c r="AX187" s="413"/>
      <c r="AY187" s="413"/>
      <c r="AZ187" s="413"/>
      <c r="BA187" s="413"/>
      <c r="BB187" s="413"/>
      <c r="BC187" s="413"/>
      <c r="BD187" s="413"/>
      <c r="BE187" s="413"/>
      <c r="BF187" s="413"/>
      <c r="BG187" s="413"/>
      <c r="BH187" s="413"/>
      <c r="BI187" s="413"/>
      <c r="BJ187" s="413"/>
      <c r="BK187" s="413"/>
      <c r="BL187" s="413"/>
      <c r="BM187" s="413"/>
      <c r="BN187" s="413"/>
      <c r="BO187" s="413"/>
      <c r="BP187" s="413"/>
      <c r="BQ187" s="413"/>
      <c r="BR187" s="413"/>
      <c r="BS187" s="413"/>
      <c r="BT187" s="413"/>
      <c r="BU187" s="413"/>
      <c r="BV187" s="413"/>
      <c r="BW187" s="413"/>
      <c r="BX187" s="413"/>
      <c r="BY187" s="413"/>
      <c r="BZ187" s="413"/>
      <c r="CA187" s="413"/>
      <c r="CB187" s="413"/>
      <c r="CC187" s="413"/>
      <c r="CD187" s="413"/>
      <c r="CE187" s="413"/>
      <c r="CF187" s="413"/>
      <c r="CG187" s="413"/>
      <c r="CH187" s="413"/>
      <c r="CI187" s="413"/>
      <c r="CJ187" s="413"/>
      <c r="CK187" s="413"/>
      <c r="CL187" s="413"/>
      <c r="CM187" s="413"/>
      <c r="CN187" s="413"/>
      <c r="CO187" s="413"/>
      <c r="CP187" s="413"/>
      <c r="CQ187" s="413"/>
      <c r="CR187" s="413"/>
      <c r="CS187" s="413"/>
      <c r="CT187" s="413"/>
      <c r="CU187" s="413"/>
      <c r="CV187" s="413"/>
      <c r="CW187" s="413"/>
      <c r="CX187" s="413"/>
      <c r="CY187" s="413"/>
      <c r="CZ187" s="413"/>
      <c r="DA187" s="413"/>
      <c r="DB187" s="413"/>
      <c r="DC187" s="413"/>
      <c r="DD187" s="413"/>
      <c r="DE187" s="413"/>
      <c r="DF187" s="413"/>
      <c r="DG187" s="413"/>
      <c r="DH187" s="413"/>
      <c r="DI187" s="413"/>
      <c r="DJ187" s="413"/>
      <c r="DK187" s="413"/>
      <c r="DL187" s="413"/>
      <c r="DM187" s="413"/>
      <c r="DN187" s="413"/>
      <c r="DO187" s="413"/>
      <c r="DP187" s="413"/>
      <c r="DQ187" s="413"/>
      <c r="DR187" s="413"/>
      <c r="DS187" s="413"/>
      <c r="DT187" s="413"/>
      <c r="DU187" s="413"/>
      <c r="DV187" s="413"/>
      <c r="DW187" s="413"/>
      <c r="DX187" s="413"/>
      <c r="DY187" s="413"/>
      <c r="DZ187" s="413"/>
      <c r="EA187" s="413"/>
      <c r="EB187" s="413"/>
      <c r="EC187" s="413"/>
      <c r="ED187" s="413"/>
      <c r="EE187" s="413"/>
      <c r="EF187" s="413"/>
      <c r="EG187" s="413"/>
      <c r="EH187" s="413"/>
      <c r="EI187" s="413"/>
      <c r="EJ187" s="413"/>
      <c r="EK187" s="413"/>
      <c r="EL187" s="413"/>
      <c r="EM187" s="413"/>
      <c r="EN187" s="413"/>
      <c r="EO187" s="413"/>
      <c r="EP187" s="413"/>
      <c r="EQ187" s="413"/>
      <c r="ER187" s="413"/>
      <c r="ES187" s="413"/>
      <c r="ET187" s="413"/>
      <c r="EU187" s="413"/>
      <c r="EV187" s="413"/>
      <c r="EW187" s="413"/>
      <c r="EX187" s="413"/>
      <c r="EY187" s="413"/>
      <c r="EZ187" s="413"/>
      <c r="FA187" s="413"/>
      <c r="FB187" s="413"/>
      <c r="FC187" s="413"/>
      <c r="FD187" s="413"/>
      <c r="FE187" s="413"/>
      <c r="FF187" s="413"/>
      <c r="FG187" s="413"/>
      <c r="FH187" s="413"/>
      <c r="FI187" s="413"/>
      <c r="FJ187" s="413"/>
      <c r="FK187" s="413"/>
      <c r="FL187" s="413"/>
      <c r="FM187" s="413"/>
      <c r="FN187" s="413"/>
      <c r="FO187" s="413"/>
      <c r="FP187" s="413"/>
      <c r="FQ187" s="413"/>
      <c r="FR187" s="413"/>
      <c r="FS187" s="413"/>
      <c r="FT187" s="413"/>
      <c r="FU187" s="413"/>
      <c r="FV187" s="413"/>
      <c r="FW187" s="413"/>
      <c r="FX187" s="413"/>
      <c r="FY187" s="413"/>
      <c r="FZ187" s="413"/>
      <c r="GA187" s="413"/>
      <c r="GB187" s="413"/>
      <c r="GC187" s="413"/>
      <c r="GD187" s="413"/>
      <c r="GE187" s="413"/>
      <c r="GF187" s="413"/>
      <c r="GG187" s="413"/>
      <c r="GH187" s="414"/>
      <c r="GI187" s="1"/>
    </row>
    <row r="188" spans="1:191" ht="15.5" collapsed="1" thickBot="1" x14ac:dyDescent="0.9">
      <c r="A188" s="1"/>
      <c r="B188" s="1"/>
      <c r="C188" s="415"/>
      <c r="D188" s="416"/>
      <c r="E188" s="416"/>
      <c r="F188" s="416"/>
      <c r="G188" s="416"/>
      <c r="H188" s="416"/>
      <c r="I188" s="416"/>
      <c r="J188" s="416"/>
      <c r="K188" s="416"/>
      <c r="L188" s="416"/>
      <c r="M188" s="416"/>
      <c r="N188" s="416"/>
      <c r="O188" s="416"/>
      <c r="P188" s="416"/>
      <c r="Q188" s="416"/>
      <c r="R188" s="416"/>
      <c r="S188" s="416"/>
      <c r="T188" s="416"/>
      <c r="U188" s="416"/>
      <c r="V188" s="416"/>
      <c r="W188" s="416"/>
      <c r="X188" s="416"/>
      <c r="Y188" s="416"/>
      <c r="Z188" s="416"/>
      <c r="AA188" s="416"/>
      <c r="AB188" s="416"/>
      <c r="AC188" s="416"/>
      <c r="AD188" s="416"/>
      <c r="AE188" s="416"/>
      <c r="AF188" s="416"/>
      <c r="AG188" s="416"/>
      <c r="AH188" s="416"/>
      <c r="AI188" s="416"/>
      <c r="AJ188" s="416"/>
      <c r="AK188" s="416"/>
      <c r="AL188" s="416"/>
      <c r="AM188" s="416"/>
      <c r="AN188" s="416"/>
      <c r="AO188" s="416"/>
      <c r="AP188" s="416"/>
      <c r="AQ188" s="416"/>
      <c r="AR188" s="416"/>
      <c r="AS188" s="416"/>
      <c r="AT188" s="416"/>
      <c r="AU188" s="416"/>
      <c r="AV188" s="416"/>
      <c r="AW188" s="416"/>
      <c r="AX188" s="416"/>
      <c r="AY188" s="416"/>
      <c r="AZ188" s="416"/>
      <c r="BA188" s="416"/>
      <c r="BB188" s="416"/>
      <c r="BC188" s="416"/>
      <c r="BD188" s="416"/>
      <c r="BE188" s="416"/>
      <c r="BF188" s="416"/>
      <c r="BG188" s="416"/>
      <c r="BH188" s="416"/>
      <c r="BI188" s="416"/>
      <c r="BJ188" s="416"/>
      <c r="BK188" s="416"/>
      <c r="BL188" s="416"/>
      <c r="BM188" s="416"/>
      <c r="BN188" s="416"/>
      <c r="BO188" s="416"/>
      <c r="BP188" s="416"/>
      <c r="BQ188" s="416"/>
      <c r="BR188" s="416"/>
      <c r="BS188" s="416"/>
      <c r="BT188" s="416"/>
      <c r="BU188" s="416"/>
      <c r="BV188" s="416"/>
      <c r="BW188" s="416"/>
      <c r="BX188" s="416"/>
      <c r="BY188" s="416"/>
      <c r="BZ188" s="416"/>
      <c r="CA188" s="416"/>
      <c r="CB188" s="416"/>
      <c r="CC188" s="416"/>
      <c r="CD188" s="416"/>
      <c r="CE188" s="416"/>
      <c r="CF188" s="416"/>
      <c r="CG188" s="416"/>
      <c r="CH188" s="416"/>
      <c r="CI188" s="416"/>
      <c r="CJ188" s="416"/>
      <c r="CK188" s="416"/>
      <c r="CL188" s="416"/>
      <c r="CM188" s="416"/>
      <c r="CN188" s="416"/>
      <c r="CO188" s="416"/>
      <c r="CP188" s="416"/>
      <c r="CQ188" s="416"/>
      <c r="CR188" s="416"/>
      <c r="CS188" s="416"/>
      <c r="CT188" s="416"/>
      <c r="CU188" s="416"/>
      <c r="CV188" s="416"/>
      <c r="CW188" s="416"/>
      <c r="CX188" s="416"/>
      <c r="CY188" s="416"/>
      <c r="CZ188" s="416"/>
      <c r="DA188" s="416"/>
      <c r="DB188" s="416"/>
      <c r="DC188" s="416"/>
      <c r="DD188" s="416"/>
      <c r="DE188" s="416"/>
      <c r="DF188" s="416"/>
      <c r="DG188" s="416"/>
      <c r="DH188" s="416"/>
      <c r="DI188" s="416"/>
      <c r="DJ188" s="416"/>
      <c r="DK188" s="416"/>
      <c r="DL188" s="416"/>
      <c r="DM188" s="416"/>
      <c r="DN188" s="416"/>
      <c r="DO188" s="416"/>
      <c r="DP188" s="416"/>
      <c r="DQ188" s="416"/>
      <c r="DR188" s="416"/>
      <c r="DS188" s="416"/>
      <c r="DT188" s="416"/>
      <c r="DU188" s="416"/>
      <c r="DV188" s="416"/>
      <c r="DW188" s="416"/>
      <c r="DX188" s="416"/>
      <c r="DY188" s="416"/>
      <c r="DZ188" s="416"/>
      <c r="EA188" s="416"/>
      <c r="EB188" s="416"/>
      <c r="EC188" s="416"/>
      <c r="ED188" s="416"/>
      <c r="EE188" s="416"/>
      <c r="EF188" s="416"/>
      <c r="EG188" s="416"/>
      <c r="EH188" s="416"/>
      <c r="EI188" s="416"/>
      <c r="EJ188" s="416"/>
      <c r="EK188" s="416"/>
      <c r="EL188" s="416"/>
      <c r="EM188" s="416"/>
      <c r="EN188" s="416"/>
      <c r="EO188" s="416"/>
      <c r="EP188" s="416"/>
      <c r="EQ188" s="416"/>
      <c r="ER188" s="416"/>
      <c r="ES188" s="416"/>
      <c r="ET188" s="416"/>
      <c r="EU188" s="416"/>
      <c r="EV188" s="416"/>
      <c r="EW188" s="416"/>
      <c r="EX188" s="416"/>
      <c r="EY188" s="416"/>
      <c r="EZ188" s="416"/>
      <c r="FA188" s="416"/>
      <c r="FB188" s="416"/>
      <c r="FC188" s="416"/>
      <c r="FD188" s="416"/>
      <c r="FE188" s="416"/>
      <c r="FF188" s="416"/>
      <c r="FG188" s="416"/>
      <c r="FH188" s="416"/>
      <c r="FI188" s="416"/>
      <c r="FJ188" s="416"/>
      <c r="FK188" s="416"/>
      <c r="FL188" s="416"/>
      <c r="FM188" s="416"/>
      <c r="FN188" s="416"/>
      <c r="FO188" s="416"/>
      <c r="FP188" s="416"/>
      <c r="FQ188" s="416"/>
      <c r="FR188" s="416"/>
      <c r="FS188" s="416"/>
      <c r="FT188" s="416"/>
      <c r="FU188" s="416"/>
      <c r="FV188" s="416"/>
      <c r="FW188" s="416"/>
      <c r="FX188" s="416"/>
      <c r="FY188" s="416"/>
      <c r="FZ188" s="416"/>
      <c r="GA188" s="416"/>
      <c r="GB188" s="416"/>
      <c r="GC188" s="416"/>
      <c r="GD188" s="416"/>
      <c r="GE188" s="416"/>
      <c r="GF188" s="416"/>
      <c r="GG188" s="416"/>
      <c r="GH188" s="417"/>
      <c r="GI188" s="1"/>
    </row>
    <row r="189" spans="1:191" x14ac:dyDescent="0.75">
      <c r="A189" s="1"/>
      <c r="B189" s="1"/>
      <c r="C189" s="439"/>
      <c r="D189" s="439"/>
      <c r="E189" s="440"/>
      <c r="F189" s="440"/>
      <c r="G189" s="440"/>
      <c r="H189" s="440"/>
      <c r="I189" s="440"/>
      <c r="J189" s="434"/>
      <c r="K189" s="434"/>
      <c r="L189" s="434"/>
      <c r="M189" s="434"/>
      <c r="N189" s="434"/>
      <c r="O189" s="434"/>
      <c r="P189" s="434"/>
      <c r="Q189" s="434"/>
      <c r="R189" s="434"/>
      <c r="S189" s="434"/>
      <c r="T189" s="434"/>
      <c r="U189" s="434"/>
      <c r="V189" s="434"/>
      <c r="W189" s="434"/>
      <c r="X189" s="434"/>
      <c r="Y189" s="434"/>
      <c r="Z189" s="434"/>
      <c r="AA189" s="434"/>
      <c r="AB189" s="434"/>
      <c r="AC189" s="434"/>
      <c r="AD189" s="434"/>
      <c r="AE189" s="434"/>
      <c r="AF189" s="434"/>
      <c r="AG189" s="434"/>
      <c r="AH189" s="434"/>
      <c r="AI189" s="434"/>
      <c r="AJ189" s="434"/>
      <c r="AK189" s="434"/>
      <c r="AL189" s="434"/>
      <c r="AM189" s="434"/>
      <c r="AN189" s="434"/>
      <c r="AO189" s="434"/>
      <c r="AP189" s="434"/>
      <c r="AQ189" s="434"/>
      <c r="AR189" s="434"/>
      <c r="AS189" s="434"/>
      <c r="AT189" s="434"/>
      <c r="AU189" s="434"/>
      <c r="AV189" s="434"/>
      <c r="AW189" s="434"/>
      <c r="AX189" s="434"/>
      <c r="AY189" s="434"/>
      <c r="AZ189" s="434"/>
      <c r="BA189" s="434"/>
      <c r="BB189" s="434"/>
      <c r="BC189" s="434"/>
      <c r="BD189" s="434"/>
      <c r="BE189" s="434"/>
      <c r="BF189" s="434"/>
      <c r="BG189" s="434"/>
      <c r="BH189" s="434"/>
      <c r="BI189" s="434"/>
      <c r="BJ189" s="434"/>
      <c r="BK189" s="434"/>
      <c r="BL189" s="434"/>
      <c r="BM189" s="434"/>
      <c r="BN189" s="434"/>
      <c r="BO189" s="434"/>
      <c r="BP189" s="434"/>
      <c r="BQ189" s="434"/>
      <c r="BR189" s="434"/>
      <c r="BS189" s="434"/>
      <c r="BT189" s="434"/>
      <c r="BU189" s="434"/>
      <c r="BV189" s="434"/>
      <c r="BW189" s="434"/>
      <c r="BX189" s="434"/>
      <c r="BY189" s="434"/>
      <c r="BZ189" s="434"/>
      <c r="CA189" s="434"/>
      <c r="CB189" s="434"/>
      <c r="CC189" s="434"/>
      <c r="CD189" s="434"/>
      <c r="CE189" s="434"/>
      <c r="CF189" s="434"/>
      <c r="CG189" s="434"/>
      <c r="CH189" s="434"/>
      <c r="CI189" s="434"/>
      <c r="CJ189" s="434"/>
      <c r="CK189" s="434"/>
      <c r="CL189" s="434"/>
      <c r="CM189" s="434"/>
      <c r="CN189" s="434"/>
      <c r="CO189" s="434"/>
      <c r="CP189" s="434"/>
      <c r="CQ189" s="434"/>
      <c r="CR189" s="434"/>
      <c r="CS189" s="434"/>
      <c r="CT189" s="434"/>
      <c r="CU189" s="434"/>
      <c r="CV189" s="434"/>
      <c r="CW189" s="434"/>
      <c r="CX189" s="434"/>
      <c r="CY189" s="434"/>
      <c r="CZ189" s="434"/>
      <c r="DA189" s="434"/>
      <c r="DB189" s="434"/>
      <c r="DC189" s="434"/>
      <c r="DD189" s="434"/>
      <c r="DE189" s="434"/>
      <c r="DF189" s="434"/>
      <c r="DG189" s="434"/>
      <c r="DH189" s="434"/>
      <c r="DI189" s="434"/>
      <c r="DJ189" s="434"/>
      <c r="DK189" s="434"/>
      <c r="DL189" s="434"/>
      <c r="DM189" s="434"/>
      <c r="DN189" s="434"/>
      <c r="DO189" s="434"/>
      <c r="DP189" s="434"/>
      <c r="DQ189" s="434"/>
      <c r="DR189" s="434"/>
      <c r="DS189" s="434"/>
      <c r="DT189" s="434"/>
      <c r="DU189" s="434"/>
      <c r="DV189" s="434"/>
      <c r="DW189" s="434"/>
      <c r="DX189" s="434"/>
      <c r="DY189" s="434"/>
      <c r="DZ189" s="434"/>
      <c r="EA189" s="434"/>
      <c r="EB189" s="434"/>
      <c r="EC189" s="434"/>
      <c r="ED189" s="434"/>
      <c r="EE189" s="434"/>
      <c r="EF189" s="434"/>
      <c r="EG189" s="434"/>
      <c r="EH189" s="434"/>
      <c r="EI189" s="434"/>
      <c r="EJ189" s="434"/>
      <c r="EK189" s="434"/>
      <c r="EL189" s="434"/>
      <c r="EM189" s="434"/>
      <c r="EN189" s="434"/>
      <c r="EO189" s="434"/>
      <c r="EP189" s="434"/>
      <c r="EQ189" s="434"/>
      <c r="ER189" s="434"/>
      <c r="ES189" s="434"/>
      <c r="ET189" s="434"/>
      <c r="EU189" s="434"/>
      <c r="EV189" s="434"/>
      <c r="EW189" s="434"/>
      <c r="EX189" s="434"/>
      <c r="EY189" s="434"/>
      <c r="EZ189" s="434"/>
      <c r="FA189" s="434"/>
      <c r="FB189" s="434"/>
      <c r="FC189" s="434"/>
      <c r="FD189" s="434"/>
      <c r="FE189" s="434"/>
      <c r="FF189" s="434"/>
      <c r="FG189" s="434"/>
      <c r="FH189" s="434"/>
      <c r="FI189" s="434"/>
      <c r="FJ189" s="434"/>
      <c r="FK189" s="434"/>
      <c r="FL189" s="434"/>
      <c r="FM189" s="434"/>
      <c r="FN189" s="434"/>
      <c r="FO189" s="434"/>
      <c r="FP189" s="434"/>
      <c r="FQ189" s="434"/>
      <c r="FR189" s="434"/>
      <c r="FS189" s="434"/>
      <c r="FT189" s="434"/>
      <c r="FU189" s="434"/>
      <c r="FV189" s="434"/>
      <c r="FW189" s="434"/>
      <c r="FX189" s="434"/>
      <c r="FY189" s="434"/>
      <c r="FZ189" s="434"/>
      <c r="GA189" s="434"/>
      <c r="GB189" s="434"/>
      <c r="GC189" s="434"/>
      <c r="GD189" s="434"/>
      <c r="GE189" s="434"/>
      <c r="GF189" s="434"/>
      <c r="GG189" s="434"/>
      <c r="GH189" s="434"/>
      <c r="GI189" s="1"/>
    </row>
    <row r="190" spans="1:191" hidden="1" x14ac:dyDescent="0.75">
      <c r="A190" s="67"/>
      <c r="B190" s="67"/>
      <c r="C190" s="418"/>
      <c r="D190" s="418"/>
      <c r="E190" s="419"/>
      <c r="F190" s="419"/>
      <c r="G190" s="419"/>
      <c r="H190" s="419"/>
      <c r="I190" s="419"/>
      <c r="J190" s="420"/>
      <c r="K190" s="420"/>
      <c r="L190" s="420"/>
      <c r="M190" s="420"/>
      <c r="N190" s="420"/>
      <c r="O190" s="420"/>
      <c r="P190" s="420"/>
      <c r="Q190" s="420"/>
      <c r="R190" s="420"/>
      <c r="S190" s="420"/>
      <c r="T190" s="420"/>
      <c r="U190" s="420"/>
      <c r="V190" s="420"/>
      <c r="W190" s="420"/>
      <c r="X190" s="420"/>
      <c r="Y190" s="420"/>
      <c r="Z190" s="420"/>
      <c r="AA190" s="420"/>
      <c r="AB190" s="420"/>
      <c r="AC190" s="420"/>
      <c r="AD190" s="420"/>
      <c r="AE190" s="420"/>
      <c r="AF190" s="420"/>
      <c r="AG190" s="420"/>
      <c r="AH190" s="420"/>
      <c r="AI190" s="420"/>
      <c r="AJ190" s="420"/>
      <c r="AK190" s="420"/>
      <c r="AL190" s="420"/>
      <c r="AM190" s="420"/>
      <c r="AN190" s="420"/>
      <c r="AO190" s="420"/>
      <c r="AP190" s="420"/>
      <c r="AQ190" s="420"/>
      <c r="AR190" s="420"/>
      <c r="AS190" s="420"/>
      <c r="AT190" s="420"/>
      <c r="AU190" s="420"/>
      <c r="AV190" s="420"/>
      <c r="AW190" s="420"/>
      <c r="AX190" s="420"/>
      <c r="AY190" s="420"/>
      <c r="AZ190" s="420"/>
      <c r="BA190" s="420"/>
      <c r="BB190" s="420"/>
      <c r="BC190" s="420"/>
      <c r="BD190" s="420"/>
      <c r="BE190" s="420"/>
      <c r="BF190" s="420"/>
      <c r="BG190" s="420"/>
      <c r="BH190" s="420"/>
      <c r="BI190" s="420"/>
      <c r="BJ190" s="420"/>
      <c r="BK190" s="420"/>
      <c r="BL190" s="420"/>
      <c r="BM190" s="420"/>
      <c r="BN190" s="420"/>
      <c r="BO190" s="420"/>
      <c r="BP190" s="420"/>
      <c r="BQ190" s="420"/>
      <c r="BR190" s="420"/>
      <c r="BS190" s="420"/>
      <c r="BT190" s="420"/>
      <c r="BU190" s="420"/>
      <c r="BV190" s="420"/>
      <c r="BW190" s="420"/>
      <c r="BX190" s="420"/>
      <c r="BY190" s="420"/>
      <c r="BZ190" s="420"/>
      <c r="CA190" s="420"/>
      <c r="CB190" s="420"/>
      <c r="CC190" s="420"/>
      <c r="CD190" s="420"/>
      <c r="CE190" s="420"/>
      <c r="CF190" s="420"/>
      <c r="CG190" s="420"/>
      <c r="CH190" s="420"/>
      <c r="CI190" s="420"/>
      <c r="CJ190" s="420"/>
      <c r="CK190" s="420"/>
      <c r="CL190" s="420"/>
      <c r="CM190" s="420"/>
      <c r="CN190" s="420"/>
      <c r="CO190" s="420"/>
      <c r="CP190" s="420"/>
      <c r="CQ190" s="420"/>
      <c r="CR190" s="420"/>
      <c r="CS190" s="420"/>
      <c r="CT190" s="420"/>
      <c r="CU190" s="420"/>
      <c r="CV190" s="420"/>
      <c r="CW190" s="420"/>
      <c r="CX190" s="420"/>
      <c r="CY190" s="420"/>
      <c r="CZ190" s="420"/>
      <c r="DA190" s="420"/>
      <c r="DB190" s="420"/>
      <c r="DC190" s="420"/>
      <c r="DD190" s="420"/>
      <c r="DE190" s="420"/>
      <c r="DF190" s="420"/>
      <c r="DG190" s="420"/>
      <c r="DH190" s="420"/>
      <c r="DI190" s="420"/>
      <c r="DJ190" s="420"/>
      <c r="DK190" s="420"/>
      <c r="DL190" s="420"/>
      <c r="DM190" s="420"/>
      <c r="DN190" s="420"/>
      <c r="DO190" s="420"/>
      <c r="DP190" s="420"/>
      <c r="DQ190" s="420"/>
      <c r="DR190" s="420"/>
      <c r="DS190" s="420"/>
      <c r="DT190" s="420"/>
      <c r="DU190" s="420"/>
      <c r="DV190" s="420"/>
      <c r="DW190" s="420"/>
      <c r="DX190" s="420"/>
      <c r="DY190" s="420"/>
      <c r="DZ190" s="420"/>
      <c r="EA190" s="420"/>
      <c r="EB190" s="420"/>
      <c r="EC190" s="420"/>
      <c r="ED190" s="420"/>
      <c r="EE190" s="420"/>
      <c r="EF190" s="420"/>
      <c r="EG190" s="420"/>
      <c r="EH190" s="420"/>
      <c r="EI190" s="420"/>
      <c r="EJ190" s="420"/>
      <c r="EK190" s="420"/>
      <c r="EL190" s="420"/>
      <c r="EM190" s="420"/>
      <c r="EN190" s="420"/>
      <c r="EO190" s="420"/>
      <c r="EP190" s="420"/>
      <c r="EQ190" s="420"/>
      <c r="ER190" s="420"/>
      <c r="ES190" s="420"/>
      <c r="ET190" s="420"/>
      <c r="EU190" s="420"/>
      <c r="EV190" s="420"/>
      <c r="EW190" s="420"/>
      <c r="EX190" s="420"/>
      <c r="EY190" s="420"/>
      <c r="EZ190" s="420"/>
      <c r="FA190" s="420"/>
      <c r="FB190" s="420"/>
      <c r="FC190" s="420"/>
      <c r="FD190" s="420"/>
      <c r="FE190" s="420"/>
      <c r="FF190" s="420"/>
      <c r="FG190" s="420"/>
      <c r="FH190" s="420"/>
      <c r="FI190" s="420"/>
      <c r="FJ190" s="420"/>
      <c r="FK190" s="420"/>
      <c r="FL190" s="420"/>
      <c r="FM190" s="420"/>
      <c r="FN190" s="420"/>
      <c r="FO190" s="420"/>
      <c r="FP190" s="420"/>
      <c r="FQ190" s="420"/>
      <c r="FR190" s="420"/>
      <c r="FS190" s="420"/>
      <c r="FT190" s="420"/>
      <c r="FU190" s="420"/>
      <c r="FV190" s="420"/>
      <c r="FW190" s="420"/>
      <c r="FX190" s="420"/>
      <c r="FY190" s="420"/>
      <c r="FZ190" s="420"/>
      <c r="GA190" s="420"/>
      <c r="GB190" s="420"/>
      <c r="GC190" s="420"/>
      <c r="GD190" s="420"/>
      <c r="GE190" s="420"/>
      <c r="GF190" s="420"/>
      <c r="GG190" s="420"/>
      <c r="GH190" s="420"/>
      <c r="GI190" s="434"/>
    </row>
    <row r="191" spans="1:191" hidden="1" x14ac:dyDescent="0.75">
      <c r="A191" s="67"/>
      <c r="B191" s="67"/>
      <c r="C191" s="421" t="str">
        <f t="shared" ref="C191:C222" si="36">C9</f>
        <v xml:space="preserve">Acquisition / Land &amp; Business Development </v>
      </c>
      <c r="D191" s="422"/>
      <c r="E191" s="23"/>
      <c r="F191" s="23"/>
      <c r="G191" s="23"/>
      <c r="H191" s="23"/>
      <c r="I191" s="23"/>
      <c r="J191" s="94"/>
      <c r="K191" s="94"/>
      <c r="L191" s="94"/>
      <c r="M191" s="94"/>
      <c r="N191" s="94"/>
      <c r="O191" s="94"/>
      <c r="P191" s="94"/>
      <c r="Q191" s="94"/>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c r="AW191" s="94"/>
      <c r="AX191" s="94"/>
      <c r="AY191" s="94"/>
      <c r="AZ191" s="94"/>
      <c r="BA191" s="94"/>
      <c r="BB191" s="94"/>
      <c r="BC191" s="94"/>
      <c r="BD191" s="94"/>
      <c r="BE191" s="94"/>
      <c r="BF191" s="94"/>
      <c r="BG191" s="94"/>
      <c r="BH191" s="94"/>
      <c r="BI191" s="94"/>
      <c r="BJ191" s="94"/>
      <c r="BK191" s="94"/>
      <c r="BL191" s="94"/>
      <c r="BM191" s="94"/>
      <c r="BN191" s="94"/>
      <c r="BO191" s="94"/>
      <c r="BP191" s="94"/>
      <c r="BQ191" s="94"/>
      <c r="BR191" s="94"/>
      <c r="BS191" s="94"/>
      <c r="BT191" s="94"/>
      <c r="BU191" s="94"/>
      <c r="BV191" s="94"/>
      <c r="BW191" s="94"/>
      <c r="BX191" s="94"/>
      <c r="BY191" s="94"/>
      <c r="BZ191" s="94"/>
      <c r="CA191" s="94"/>
      <c r="CB191" s="94"/>
      <c r="CC191" s="94"/>
      <c r="CD191" s="94"/>
      <c r="CE191" s="94"/>
      <c r="CF191" s="94"/>
      <c r="CG191" s="94"/>
      <c r="CH191" s="94"/>
      <c r="CI191" s="94"/>
      <c r="CJ191" s="94"/>
      <c r="CK191" s="94"/>
      <c r="CL191" s="94"/>
      <c r="CM191" s="94"/>
      <c r="CN191" s="94"/>
      <c r="CO191" s="94"/>
      <c r="CP191" s="94"/>
      <c r="CQ191" s="94"/>
      <c r="CR191" s="94"/>
      <c r="CS191" s="94"/>
      <c r="CT191" s="94"/>
      <c r="CU191" s="94"/>
      <c r="CV191" s="94"/>
      <c r="CW191" s="94"/>
      <c r="CX191" s="94"/>
      <c r="CY191" s="94"/>
      <c r="CZ191" s="94"/>
      <c r="DA191" s="94"/>
      <c r="DB191" s="94"/>
      <c r="DC191" s="94"/>
      <c r="DD191" s="94"/>
      <c r="DE191" s="94"/>
      <c r="DF191" s="94"/>
      <c r="DG191" s="94"/>
      <c r="DH191" s="94"/>
      <c r="DI191" s="94"/>
      <c r="DJ191" s="94"/>
      <c r="DK191" s="94"/>
      <c r="DL191" s="94"/>
      <c r="DM191" s="94"/>
      <c r="DN191" s="94"/>
      <c r="DO191" s="94"/>
      <c r="DP191" s="94"/>
      <c r="DQ191" s="94"/>
      <c r="DR191" s="94"/>
      <c r="DS191" s="94"/>
      <c r="DT191" s="94"/>
      <c r="DU191" s="94"/>
      <c r="DV191" s="94"/>
      <c r="DW191" s="94"/>
      <c r="DX191" s="94"/>
      <c r="DY191" s="94"/>
      <c r="DZ191" s="94"/>
      <c r="EA191" s="94"/>
      <c r="EB191" s="94"/>
      <c r="EC191" s="94"/>
      <c r="ED191" s="94"/>
      <c r="EE191" s="94"/>
      <c r="EF191" s="94"/>
      <c r="EG191" s="94"/>
      <c r="EH191" s="94"/>
      <c r="EI191" s="94"/>
      <c r="EJ191" s="94"/>
      <c r="EK191" s="94"/>
      <c r="EL191" s="94"/>
      <c r="EM191" s="94"/>
      <c r="EN191" s="94"/>
      <c r="EO191" s="94"/>
      <c r="EP191" s="94"/>
      <c r="EQ191" s="94"/>
      <c r="ER191" s="94"/>
      <c r="ES191" s="94"/>
      <c r="ET191" s="94"/>
      <c r="EU191" s="94"/>
      <c r="EV191" s="94"/>
      <c r="EW191" s="94"/>
      <c r="EX191" s="94"/>
      <c r="EY191" s="94"/>
      <c r="EZ191" s="94"/>
      <c r="FA191" s="94"/>
      <c r="FB191" s="94"/>
      <c r="FC191" s="94"/>
      <c r="FD191" s="94"/>
      <c r="FE191" s="94"/>
      <c r="FF191" s="94"/>
      <c r="FG191" s="94"/>
      <c r="FH191" s="94"/>
      <c r="FI191" s="94"/>
      <c r="FJ191" s="94"/>
      <c r="FK191" s="94"/>
      <c r="FL191" s="94"/>
      <c r="FM191" s="94"/>
      <c r="FN191" s="94"/>
      <c r="FO191" s="94"/>
      <c r="FP191" s="94"/>
      <c r="FQ191" s="94"/>
      <c r="FR191" s="94"/>
      <c r="FS191" s="94"/>
      <c r="FT191" s="94"/>
      <c r="FU191" s="94"/>
      <c r="FV191" s="94"/>
      <c r="FW191" s="94"/>
      <c r="FX191" s="94"/>
      <c r="FY191" s="94"/>
      <c r="FZ191" s="94"/>
      <c r="GA191" s="94"/>
      <c r="GB191" s="94"/>
      <c r="GC191" s="94"/>
      <c r="GD191" s="94"/>
      <c r="GE191" s="94"/>
      <c r="GF191" s="94"/>
      <c r="GG191" s="94"/>
      <c r="GH191" s="94"/>
      <c r="GI191" s="435"/>
    </row>
    <row r="192" spans="1:191" hidden="1" x14ac:dyDescent="0.75">
      <c r="A192" s="67"/>
      <c r="B192" s="67"/>
      <c r="C192" s="421" t="str">
        <f t="shared" si="36"/>
        <v/>
      </c>
      <c r="D192" s="423"/>
      <c r="E192" s="21"/>
      <c r="F192" s="21"/>
      <c r="G192" s="424">
        <f t="shared" ref="G192:G223" si="37">MIN(J192:GH192)</f>
        <v>0</v>
      </c>
      <c r="H192" s="21">
        <f t="shared" ref="H192:H223" si="38">MAX(J192:GH192)</f>
        <v>0</v>
      </c>
      <c r="I192" s="21"/>
      <c r="J192" s="21" t="str">
        <f>IF(J10&gt;0,J6,"")</f>
        <v/>
      </c>
      <c r="K192" s="21" t="str">
        <f t="shared" ref="K192:V192" si="39">IF(K10&gt;0,K$6,"")</f>
        <v/>
      </c>
      <c r="L192" s="21" t="str">
        <f t="shared" si="39"/>
        <v/>
      </c>
      <c r="M192" s="21" t="str">
        <f t="shared" si="39"/>
        <v/>
      </c>
      <c r="N192" s="21" t="str">
        <f t="shared" si="39"/>
        <v/>
      </c>
      <c r="O192" s="21" t="str">
        <f t="shared" si="39"/>
        <v/>
      </c>
      <c r="P192" s="21" t="str">
        <f t="shared" si="39"/>
        <v/>
      </c>
      <c r="Q192" s="21" t="str">
        <f t="shared" si="39"/>
        <v/>
      </c>
      <c r="R192" s="21" t="str">
        <f t="shared" si="39"/>
        <v/>
      </c>
      <c r="S192" s="21" t="str">
        <f t="shared" si="39"/>
        <v/>
      </c>
      <c r="T192" s="21" t="str">
        <f t="shared" si="39"/>
        <v/>
      </c>
      <c r="U192" s="21" t="str">
        <f t="shared" si="39"/>
        <v/>
      </c>
      <c r="V192" s="21" t="str">
        <f t="shared" si="39"/>
        <v/>
      </c>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c r="BZ192" s="21"/>
      <c r="CA192" s="21"/>
      <c r="CB192" s="21"/>
      <c r="CC192" s="21"/>
      <c r="CD192" s="21"/>
      <c r="CE192" s="21"/>
      <c r="CF192" s="21"/>
      <c r="CG192" s="21"/>
      <c r="CH192" s="21"/>
      <c r="CI192" s="21"/>
      <c r="CJ192" s="21"/>
      <c r="CK192" s="21"/>
      <c r="CL192" s="21"/>
      <c r="CM192" s="21"/>
      <c r="CN192" s="21"/>
      <c r="CO192" s="21"/>
      <c r="CP192" s="21"/>
      <c r="CQ192" s="21"/>
      <c r="CR192" s="21"/>
      <c r="CS192" s="21"/>
      <c r="CT192" s="21"/>
      <c r="CU192" s="21"/>
      <c r="CV192" s="21"/>
      <c r="CW192" s="21"/>
      <c r="CX192" s="21"/>
      <c r="CY192" s="21"/>
      <c r="CZ192" s="21"/>
      <c r="DA192" s="21"/>
      <c r="DB192" s="21"/>
      <c r="DC192" s="21" t="str">
        <f t="shared" ref="DC192:DN192" si="40">IF(DC10&gt;0,DC$6,"")</f>
        <v/>
      </c>
      <c r="DD192" s="21" t="str">
        <f t="shared" si="40"/>
        <v/>
      </c>
      <c r="DE192" s="21" t="str">
        <f t="shared" si="40"/>
        <v/>
      </c>
      <c r="DF192" s="21" t="str">
        <f t="shared" si="40"/>
        <v/>
      </c>
      <c r="DG192" s="21" t="str">
        <f t="shared" si="40"/>
        <v/>
      </c>
      <c r="DH192" s="21" t="str">
        <f t="shared" si="40"/>
        <v/>
      </c>
      <c r="DI192" s="21" t="str">
        <f t="shared" si="40"/>
        <v/>
      </c>
      <c r="DJ192" s="21" t="str">
        <f t="shared" si="40"/>
        <v/>
      </c>
      <c r="DK192" s="21" t="str">
        <f t="shared" si="40"/>
        <v/>
      </c>
      <c r="DL192" s="21" t="str">
        <f t="shared" si="40"/>
        <v/>
      </c>
      <c r="DM192" s="21" t="str">
        <f t="shared" si="40"/>
        <v/>
      </c>
      <c r="DN192" s="21" t="str">
        <f t="shared" si="40"/>
        <v/>
      </c>
      <c r="DO192" s="21"/>
      <c r="DP192" s="21"/>
      <c r="DQ192" s="21"/>
      <c r="DR192" s="21"/>
      <c r="DS192" s="21"/>
      <c r="DT192" s="21"/>
      <c r="DU192" s="21"/>
      <c r="DV192" s="21"/>
      <c r="DW192" s="21"/>
      <c r="DX192" s="21"/>
      <c r="DY192" s="21"/>
      <c r="DZ192" s="21"/>
      <c r="EA192" s="21"/>
      <c r="EB192" s="21"/>
      <c r="EC192" s="21"/>
      <c r="ED192" s="21"/>
      <c r="EE192" s="21"/>
      <c r="EF192" s="21"/>
      <c r="EG192" s="21"/>
      <c r="EH192" s="21"/>
      <c r="EI192" s="21"/>
      <c r="EJ192" s="21"/>
      <c r="EK192" s="21"/>
      <c r="EL192" s="21"/>
      <c r="EM192" s="21"/>
      <c r="EN192" s="21"/>
      <c r="EO192" s="21"/>
      <c r="EP192" s="21"/>
      <c r="EQ192" s="21"/>
      <c r="ER192" s="21"/>
      <c r="ES192" s="21"/>
      <c r="ET192" s="21"/>
      <c r="EU192" s="21"/>
      <c r="EV192" s="21"/>
      <c r="EW192" s="21"/>
      <c r="EX192" s="21"/>
      <c r="EY192" s="21" t="str">
        <f t="shared" ref="EY192:GF192" si="41">IF(EY10&gt;0,EY$6,"")</f>
        <v/>
      </c>
      <c r="EZ192" s="21" t="str">
        <f t="shared" si="41"/>
        <v/>
      </c>
      <c r="FA192" s="21" t="str">
        <f t="shared" si="41"/>
        <v/>
      </c>
      <c r="FB192" s="21" t="str">
        <f t="shared" si="41"/>
        <v/>
      </c>
      <c r="FC192" s="21" t="str">
        <f t="shared" si="41"/>
        <v/>
      </c>
      <c r="FD192" s="21" t="str">
        <f t="shared" si="41"/>
        <v/>
      </c>
      <c r="FE192" s="21" t="str">
        <f t="shared" si="41"/>
        <v/>
      </c>
      <c r="FF192" s="21" t="str">
        <f t="shared" si="41"/>
        <v/>
      </c>
      <c r="FG192" s="21" t="str">
        <f t="shared" si="41"/>
        <v/>
      </c>
      <c r="FH192" s="21" t="str">
        <f t="shared" si="41"/>
        <v/>
      </c>
      <c r="FI192" s="21" t="str">
        <f t="shared" si="41"/>
        <v/>
      </c>
      <c r="FJ192" s="21" t="str">
        <f t="shared" si="41"/>
        <v/>
      </c>
      <c r="FK192" s="21" t="str">
        <f t="shared" si="41"/>
        <v/>
      </c>
      <c r="FL192" s="21" t="str">
        <f t="shared" si="41"/>
        <v/>
      </c>
      <c r="FM192" s="21" t="str">
        <f t="shared" si="41"/>
        <v/>
      </c>
      <c r="FN192" s="21" t="str">
        <f t="shared" si="41"/>
        <v/>
      </c>
      <c r="FO192" s="21" t="str">
        <f t="shared" si="41"/>
        <v/>
      </c>
      <c r="FP192" s="21" t="str">
        <f t="shared" si="41"/>
        <v/>
      </c>
      <c r="FQ192" s="21" t="str">
        <f t="shared" si="41"/>
        <v/>
      </c>
      <c r="FR192" s="21" t="str">
        <f t="shared" si="41"/>
        <v/>
      </c>
      <c r="FS192" s="21" t="str">
        <f t="shared" si="41"/>
        <v/>
      </c>
      <c r="FT192" s="21" t="str">
        <f t="shared" si="41"/>
        <v/>
      </c>
      <c r="FU192" s="21" t="str">
        <f t="shared" si="41"/>
        <v/>
      </c>
      <c r="FV192" s="21" t="str">
        <f t="shared" si="41"/>
        <v/>
      </c>
      <c r="FW192" s="21" t="str">
        <f t="shared" si="41"/>
        <v/>
      </c>
      <c r="FX192" s="21" t="str">
        <f t="shared" si="41"/>
        <v/>
      </c>
      <c r="FY192" s="21" t="str">
        <f t="shared" si="41"/>
        <v/>
      </c>
      <c r="FZ192" s="21" t="str">
        <f t="shared" si="41"/>
        <v/>
      </c>
      <c r="GA192" s="21" t="str">
        <f t="shared" si="41"/>
        <v/>
      </c>
      <c r="GB192" s="21" t="str">
        <f t="shared" si="41"/>
        <v/>
      </c>
      <c r="GC192" s="21" t="str">
        <f t="shared" si="41"/>
        <v/>
      </c>
      <c r="GD192" s="21" t="str">
        <f t="shared" si="41"/>
        <v/>
      </c>
      <c r="GE192" s="21" t="str">
        <f t="shared" si="41"/>
        <v/>
      </c>
      <c r="GF192" s="21" t="str">
        <f t="shared" si="41"/>
        <v/>
      </c>
      <c r="GG192" s="21"/>
      <c r="GH192" s="21" t="str">
        <f t="shared" ref="GH192:GI211" si="42">IF(GH10&gt;0,GH$6,"")</f>
        <v/>
      </c>
      <c r="GI192" s="436" t="str">
        <f t="shared" si="42"/>
        <v/>
      </c>
    </row>
    <row r="193" spans="1:191" hidden="1" x14ac:dyDescent="0.75">
      <c r="A193" s="67"/>
      <c r="B193" s="67"/>
      <c r="C193" s="425" t="str">
        <f t="shared" si="36"/>
        <v/>
      </c>
      <c r="D193" s="100"/>
      <c r="E193" s="19"/>
      <c r="F193" s="19"/>
      <c r="G193" s="424">
        <f t="shared" si="37"/>
        <v>0</v>
      </c>
      <c r="H193" s="21">
        <f t="shared" si="38"/>
        <v>0</v>
      </c>
      <c r="I193" s="19"/>
      <c r="J193" s="21" t="str">
        <f t="shared" ref="J193:J224" si="43">IF(J11&gt;0,J8,"")</f>
        <v/>
      </c>
      <c r="K193" s="21" t="str">
        <f t="shared" ref="K193:V193" si="44">IF(K11&gt;0,K$6,"")</f>
        <v/>
      </c>
      <c r="L193" s="21" t="str">
        <f t="shared" si="44"/>
        <v/>
      </c>
      <c r="M193" s="21" t="str">
        <f t="shared" si="44"/>
        <v/>
      </c>
      <c r="N193" s="21" t="str">
        <f t="shared" si="44"/>
        <v/>
      </c>
      <c r="O193" s="21" t="str">
        <f t="shared" si="44"/>
        <v/>
      </c>
      <c r="P193" s="21" t="str">
        <f t="shared" si="44"/>
        <v/>
      </c>
      <c r="Q193" s="21" t="str">
        <f t="shared" si="44"/>
        <v/>
      </c>
      <c r="R193" s="21" t="str">
        <f t="shared" si="44"/>
        <v/>
      </c>
      <c r="S193" s="21" t="str">
        <f t="shared" si="44"/>
        <v/>
      </c>
      <c r="T193" s="21" t="str">
        <f t="shared" si="44"/>
        <v/>
      </c>
      <c r="U193" s="21" t="str">
        <f t="shared" si="44"/>
        <v/>
      </c>
      <c r="V193" s="21" t="str">
        <f t="shared" si="44"/>
        <v/>
      </c>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c r="BZ193" s="21"/>
      <c r="CA193" s="21"/>
      <c r="CB193" s="21"/>
      <c r="CC193" s="21"/>
      <c r="CD193" s="21"/>
      <c r="CE193" s="21"/>
      <c r="CF193" s="21"/>
      <c r="CG193" s="21"/>
      <c r="CH193" s="21"/>
      <c r="CI193" s="21"/>
      <c r="CJ193" s="21"/>
      <c r="CK193" s="21"/>
      <c r="CL193" s="21"/>
      <c r="CM193" s="21"/>
      <c r="CN193" s="21"/>
      <c r="CO193" s="21"/>
      <c r="CP193" s="21"/>
      <c r="CQ193" s="21"/>
      <c r="CR193" s="21"/>
      <c r="CS193" s="21"/>
      <c r="CT193" s="21"/>
      <c r="CU193" s="21"/>
      <c r="CV193" s="21"/>
      <c r="CW193" s="21"/>
      <c r="CX193" s="21"/>
      <c r="CY193" s="21"/>
      <c r="CZ193" s="21"/>
      <c r="DA193" s="21"/>
      <c r="DB193" s="21"/>
      <c r="DC193" s="21" t="str">
        <f t="shared" ref="DC193:DN193" si="45">IF(DC11&gt;0,DC$6,"")</f>
        <v/>
      </c>
      <c r="DD193" s="21" t="str">
        <f t="shared" si="45"/>
        <v/>
      </c>
      <c r="DE193" s="21" t="str">
        <f t="shared" si="45"/>
        <v/>
      </c>
      <c r="DF193" s="21" t="str">
        <f t="shared" si="45"/>
        <v/>
      </c>
      <c r="DG193" s="21" t="str">
        <f t="shared" si="45"/>
        <v/>
      </c>
      <c r="DH193" s="21" t="str">
        <f t="shared" si="45"/>
        <v/>
      </c>
      <c r="DI193" s="21" t="str">
        <f t="shared" si="45"/>
        <v/>
      </c>
      <c r="DJ193" s="21" t="str">
        <f t="shared" si="45"/>
        <v/>
      </c>
      <c r="DK193" s="21" t="str">
        <f t="shared" si="45"/>
        <v/>
      </c>
      <c r="DL193" s="21" t="str">
        <f t="shared" si="45"/>
        <v/>
      </c>
      <c r="DM193" s="21" t="str">
        <f t="shared" si="45"/>
        <v/>
      </c>
      <c r="DN193" s="21" t="str">
        <f t="shared" si="45"/>
        <v/>
      </c>
      <c r="DO193" s="21"/>
      <c r="DP193" s="21"/>
      <c r="DQ193" s="21"/>
      <c r="DR193" s="21"/>
      <c r="DS193" s="21"/>
      <c r="DT193" s="21"/>
      <c r="DU193" s="21"/>
      <c r="DV193" s="21"/>
      <c r="DW193" s="21"/>
      <c r="DX193" s="21"/>
      <c r="DY193" s="21"/>
      <c r="DZ193" s="21"/>
      <c r="EA193" s="21"/>
      <c r="EB193" s="21"/>
      <c r="EC193" s="21"/>
      <c r="ED193" s="21"/>
      <c r="EE193" s="21"/>
      <c r="EF193" s="21"/>
      <c r="EG193" s="21"/>
      <c r="EH193" s="21"/>
      <c r="EI193" s="21"/>
      <c r="EJ193" s="21"/>
      <c r="EK193" s="21"/>
      <c r="EL193" s="21"/>
      <c r="EM193" s="21"/>
      <c r="EN193" s="21"/>
      <c r="EO193" s="21"/>
      <c r="EP193" s="21"/>
      <c r="EQ193" s="21"/>
      <c r="ER193" s="21"/>
      <c r="ES193" s="21"/>
      <c r="ET193" s="21"/>
      <c r="EU193" s="21"/>
      <c r="EV193" s="21"/>
      <c r="EW193" s="21"/>
      <c r="EX193" s="21"/>
      <c r="EY193" s="21" t="str">
        <f t="shared" ref="EY193:GF193" si="46">IF(EY11&gt;0,EY$6,"")</f>
        <v/>
      </c>
      <c r="EZ193" s="21" t="str">
        <f t="shared" si="46"/>
        <v/>
      </c>
      <c r="FA193" s="21" t="str">
        <f t="shared" si="46"/>
        <v/>
      </c>
      <c r="FB193" s="21" t="str">
        <f t="shared" si="46"/>
        <v/>
      </c>
      <c r="FC193" s="21" t="str">
        <f t="shared" si="46"/>
        <v/>
      </c>
      <c r="FD193" s="21" t="str">
        <f t="shared" si="46"/>
        <v/>
      </c>
      <c r="FE193" s="21" t="str">
        <f t="shared" si="46"/>
        <v/>
      </c>
      <c r="FF193" s="21" t="str">
        <f t="shared" si="46"/>
        <v/>
      </c>
      <c r="FG193" s="21" t="str">
        <f t="shared" si="46"/>
        <v/>
      </c>
      <c r="FH193" s="21" t="str">
        <f t="shared" si="46"/>
        <v/>
      </c>
      <c r="FI193" s="21" t="str">
        <f t="shared" si="46"/>
        <v/>
      </c>
      <c r="FJ193" s="21" t="str">
        <f t="shared" si="46"/>
        <v/>
      </c>
      <c r="FK193" s="21" t="str">
        <f t="shared" si="46"/>
        <v/>
      </c>
      <c r="FL193" s="21" t="str">
        <f t="shared" si="46"/>
        <v/>
      </c>
      <c r="FM193" s="21" t="str">
        <f t="shared" si="46"/>
        <v/>
      </c>
      <c r="FN193" s="21" t="str">
        <f t="shared" si="46"/>
        <v/>
      </c>
      <c r="FO193" s="21" t="str">
        <f t="shared" si="46"/>
        <v/>
      </c>
      <c r="FP193" s="21" t="str">
        <f t="shared" si="46"/>
        <v/>
      </c>
      <c r="FQ193" s="21" t="str">
        <f t="shared" si="46"/>
        <v/>
      </c>
      <c r="FR193" s="21" t="str">
        <f t="shared" si="46"/>
        <v/>
      </c>
      <c r="FS193" s="21" t="str">
        <f t="shared" si="46"/>
        <v/>
      </c>
      <c r="FT193" s="21" t="str">
        <f t="shared" si="46"/>
        <v/>
      </c>
      <c r="FU193" s="21" t="str">
        <f t="shared" si="46"/>
        <v/>
      </c>
      <c r="FV193" s="21" t="str">
        <f t="shared" si="46"/>
        <v/>
      </c>
      <c r="FW193" s="21" t="str">
        <f t="shared" si="46"/>
        <v/>
      </c>
      <c r="FX193" s="21" t="str">
        <f t="shared" si="46"/>
        <v/>
      </c>
      <c r="FY193" s="21" t="str">
        <f t="shared" si="46"/>
        <v/>
      </c>
      <c r="FZ193" s="21" t="str">
        <f t="shared" si="46"/>
        <v/>
      </c>
      <c r="GA193" s="21" t="str">
        <f t="shared" si="46"/>
        <v/>
      </c>
      <c r="GB193" s="21" t="str">
        <f t="shared" si="46"/>
        <v/>
      </c>
      <c r="GC193" s="21" t="str">
        <f t="shared" si="46"/>
        <v/>
      </c>
      <c r="GD193" s="21" t="str">
        <f t="shared" si="46"/>
        <v/>
      </c>
      <c r="GE193" s="21" t="str">
        <f t="shared" si="46"/>
        <v/>
      </c>
      <c r="GF193" s="21" t="str">
        <f t="shared" si="46"/>
        <v/>
      </c>
      <c r="GG193" s="21"/>
      <c r="GH193" s="21" t="str">
        <f t="shared" si="42"/>
        <v/>
      </c>
      <c r="GI193" s="436" t="str">
        <f t="shared" si="42"/>
        <v/>
      </c>
    </row>
    <row r="194" spans="1:191" hidden="1" x14ac:dyDescent="0.75">
      <c r="A194" s="67"/>
      <c r="B194" s="67"/>
      <c r="C194" s="425" t="str">
        <f t="shared" si="36"/>
        <v/>
      </c>
      <c r="D194" s="100"/>
      <c r="E194" s="7"/>
      <c r="F194" s="7"/>
      <c r="G194" s="424">
        <f t="shared" si="37"/>
        <v>0</v>
      </c>
      <c r="H194" s="21">
        <f t="shared" si="38"/>
        <v>0</v>
      </c>
      <c r="I194" s="7"/>
      <c r="J194" s="21" t="str">
        <f t="shared" si="43"/>
        <v/>
      </c>
      <c r="K194" s="21" t="str">
        <f t="shared" ref="K194:V194" si="47">IF(K12&gt;0,K$6,"")</f>
        <v/>
      </c>
      <c r="L194" s="21" t="str">
        <f t="shared" si="47"/>
        <v/>
      </c>
      <c r="M194" s="21" t="str">
        <f t="shared" si="47"/>
        <v/>
      </c>
      <c r="N194" s="21" t="str">
        <f t="shared" si="47"/>
        <v/>
      </c>
      <c r="O194" s="21" t="str">
        <f t="shared" si="47"/>
        <v/>
      </c>
      <c r="P194" s="21" t="str">
        <f t="shared" si="47"/>
        <v/>
      </c>
      <c r="Q194" s="21" t="str">
        <f t="shared" si="47"/>
        <v/>
      </c>
      <c r="R194" s="21" t="str">
        <f t="shared" si="47"/>
        <v/>
      </c>
      <c r="S194" s="21" t="str">
        <f t="shared" si="47"/>
        <v/>
      </c>
      <c r="T194" s="21" t="str">
        <f t="shared" si="47"/>
        <v/>
      </c>
      <c r="U194" s="21" t="str">
        <f t="shared" si="47"/>
        <v/>
      </c>
      <c r="V194" s="21" t="str">
        <f t="shared" si="47"/>
        <v/>
      </c>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c r="BZ194" s="21"/>
      <c r="CA194" s="21"/>
      <c r="CB194" s="21"/>
      <c r="CC194" s="21"/>
      <c r="CD194" s="21"/>
      <c r="CE194" s="21"/>
      <c r="CF194" s="21"/>
      <c r="CG194" s="21"/>
      <c r="CH194" s="21"/>
      <c r="CI194" s="21"/>
      <c r="CJ194" s="21"/>
      <c r="CK194" s="21"/>
      <c r="CL194" s="21"/>
      <c r="CM194" s="21"/>
      <c r="CN194" s="21"/>
      <c r="CO194" s="21"/>
      <c r="CP194" s="21"/>
      <c r="CQ194" s="21"/>
      <c r="CR194" s="21"/>
      <c r="CS194" s="21"/>
      <c r="CT194" s="21"/>
      <c r="CU194" s="21"/>
      <c r="CV194" s="21"/>
      <c r="CW194" s="21"/>
      <c r="CX194" s="21"/>
      <c r="CY194" s="21"/>
      <c r="CZ194" s="21"/>
      <c r="DA194" s="21"/>
      <c r="DB194" s="21"/>
      <c r="DC194" s="21" t="str">
        <f t="shared" ref="DC194:DN194" si="48">IF(DC12&gt;0,DC$6,"")</f>
        <v/>
      </c>
      <c r="DD194" s="21" t="str">
        <f t="shared" si="48"/>
        <v/>
      </c>
      <c r="DE194" s="21" t="str">
        <f t="shared" si="48"/>
        <v/>
      </c>
      <c r="DF194" s="21" t="str">
        <f t="shared" si="48"/>
        <v/>
      </c>
      <c r="DG194" s="21" t="str">
        <f t="shared" si="48"/>
        <v/>
      </c>
      <c r="DH194" s="21" t="str">
        <f t="shared" si="48"/>
        <v/>
      </c>
      <c r="DI194" s="21" t="str">
        <f t="shared" si="48"/>
        <v/>
      </c>
      <c r="DJ194" s="21" t="str">
        <f t="shared" si="48"/>
        <v/>
      </c>
      <c r="DK194" s="21" t="str">
        <f t="shared" si="48"/>
        <v/>
      </c>
      <c r="DL194" s="21" t="str">
        <f t="shared" si="48"/>
        <v/>
      </c>
      <c r="DM194" s="21" t="str">
        <f t="shared" si="48"/>
        <v/>
      </c>
      <c r="DN194" s="21" t="str">
        <f t="shared" si="48"/>
        <v/>
      </c>
      <c r="DO194" s="21"/>
      <c r="DP194" s="21"/>
      <c r="DQ194" s="21"/>
      <c r="DR194" s="21"/>
      <c r="DS194" s="21"/>
      <c r="DT194" s="21"/>
      <c r="DU194" s="21"/>
      <c r="DV194" s="21"/>
      <c r="DW194" s="21"/>
      <c r="DX194" s="21"/>
      <c r="DY194" s="21"/>
      <c r="DZ194" s="21"/>
      <c r="EA194" s="21"/>
      <c r="EB194" s="21"/>
      <c r="EC194" s="21"/>
      <c r="ED194" s="21"/>
      <c r="EE194" s="21"/>
      <c r="EF194" s="21"/>
      <c r="EG194" s="21"/>
      <c r="EH194" s="21"/>
      <c r="EI194" s="21"/>
      <c r="EJ194" s="21"/>
      <c r="EK194" s="21"/>
      <c r="EL194" s="21"/>
      <c r="EM194" s="21"/>
      <c r="EN194" s="21"/>
      <c r="EO194" s="21"/>
      <c r="EP194" s="21"/>
      <c r="EQ194" s="21"/>
      <c r="ER194" s="21"/>
      <c r="ES194" s="21"/>
      <c r="ET194" s="21"/>
      <c r="EU194" s="21"/>
      <c r="EV194" s="21"/>
      <c r="EW194" s="21"/>
      <c r="EX194" s="21"/>
      <c r="EY194" s="21" t="str">
        <f t="shared" ref="EY194:GF194" si="49">IF(EY12&gt;0,EY$6,"")</f>
        <v/>
      </c>
      <c r="EZ194" s="21" t="str">
        <f t="shared" si="49"/>
        <v/>
      </c>
      <c r="FA194" s="21" t="str">
        <f t="shared" si="49"/>
        <v/>
      </c>
      <c r="FB194" s="21" t="str">
        <f t="shared" si="49"/>
        <v/>
      </c>
      <c r="FC194" s="21" t="str">
        <f t="shared" si="49"/>
        <v/>
      </c>
      <c r="FD194" s="21" t="str">
        <f t="shared" si="49"/>
        <v/>
      </c>
      <c r="FE194" s="21" t="str">
        <f t="shared" si="49"/>
        <v/>
      </c>
      <c r="FF194" s="21" t="str">
        <f t="shared" si="49"/>
        <v/>
      </c>
      <c r="FG194" s="21" t="str">
        <f t="shared" si="49"/>
        <v/>
      </c>
      <c r="FH194" s="21" t="str">
        <f t="shared" si="49"/>
        <v/>
      </c>
      <c r="FI194" s="21" t="str">
        <f t="shared" si="49"/>
        <v/>
      </c>
      <c r="FJ194" s="21" t="str">
        <f t="shared" si="49"/>
        <v/>
      </c>
      <c r="FK194" s="21" t="str">
        <f t="shared" si="49"/>
        <v/>
      </c>
      <c r="FL194" s="21" t="str">
        <f t="shared" si="49"/>
        <v/>
      </c>
      <c r="FM194" s="21" t="str">
        <f t="shared" si="49"/>
        <v/>
      </c>
      <c r="FN194" s="21" t="str">
        <f t="shared" si="49"/>
        <v/>
      </c>
      <c r="FO194" s="21" t="str">
        <f t="shared" si="49"/>
        <v/>
      </c>
      <c r="FP194" s="21" t="str">
        <f t="shared" si="49"/>
        <v/>
      </c>
      <c r="FQ194" s="21" t="str">
        <f t="shared" si="49"/>
        <v/>
      </c>
      <c r="FR194" s="21" t="str">
        <f t="shared" si="49"/>
        <v/>
      </c>
      <c r="FS194" s="21" t="str">
        <f t="shared" si="49"/>
        <v/>
      </c>
      <c r="FT194" s="21" t="str">
        <f t="shared" si="49"/>
        <v/>
      </c>
      <c r="FU194" s="21" t="str">
        <f t="shared" si="49"/>
        <v/>
      </c>
      <c r="FV194" s="21" t="str">
        <f t="shared" si="49"/>
        <v/>
      </c>
      <c r="FW194" s="21" t="str">
        <f t="shared" si="49"/>
        <v/>
      </c>
      <c r="FX194" s="21" t="str">
        <f t="shared" si="49"/>
        <v/>
      </c>
      <c r="FY194" s="21" t="str">
        <f t="shared" si="49"/>
        <v/>
      </c>
      <c r="FZ194" s="21" t="str">
        <f t="shared" si="49"/>
        <v/>
      </c>
      <c r="GA194" s="21" t="str">
        <f t="shared" si="49"/>
        <v/>
      </c>
      <c r="GB194" s="21" t="str">
        <f t="shared" si="49"/>
        <v/>
      </c>
      <c r="GC194" s="21" t="str">
        <f t="shared" si="49"/>
        <v/>
      </c>
      <c r="GD194" s="21" t="str">
        <f t="shared" si="49"/>
        <v/>
      </c>
      <c r="GE194" s="21" t="str">
        <f t="shared" si="49"/>
        <v/>
      </c>
      <c r="GF194" s="21" t="str">
        <f t="shared" si="49"/>
        <v/>
      </c>
      <c r="GG194" s="21"/>
      <c r="GH194" s="21" t="str">
        <f t="shared" si="42"/>
        <v/>
      </c>
      <c r="GI194" s="436" t="str">
        <f t="shared" si="42"/>
        <v/>
      </c>
    </row>
    <row r="195" spans="1:191" hidden="1" x14ac:dyDescent="0.75">
      <c r="A195" s="67"/>
      <c r="B195" s="67"/>
      <c r="C195" s="425" t="str">
        <f t="shared" si="36"/>
        <v/>
      </c>
      <c r="D195" s="100"/>
      <c r="E195" s="7"/>
      <c r="F195" s="7"/>
      <c r="G195" s="424">
        <f t="shared" si="37"/>
        <v>0</v>
      </c>
      <c r="H195" s="21">
        <f t="shared" si="38"/>
        <v>0</v>
      </c>
      <c r="I195" s="7"/>
      <c r="J195" s="21" t="str">
        <f t="shared" si="43"/>
        <v/>
      </c>
      <c r="K195" s="21" t="str">
        <f t="shared" ref="K195:V195" si="50">IF(K13&gt;0,K$6,"")</f>
        <v/>
      </c>
      <c r="L195" s="21" t="str">
        <f t="shared" si="50"/>
        <v/>
      </c>
      <c r="M195" s="21" t="str">
        <f t="shared" si="50"/>
        <v/>
      </c>
      <c r="N195" s="21" t="str">
        <f t="shared" si="50"/>
        <v/>
      </c>
      <c r="O195" s="21" t="str">
        <f t="shared" si="50"/>
        <v/>
      </c>
      <c r="P195" s="21" t="str">
        <f t="shared" si="50"/>
        <v/>
      </c>
      <c r="Q195" s="21" t="str">
        <f t="shared" si="50"/>
        <v/>
      </c>
      <c r="R195" s="21" t="str">
        <f t="shared" si="50"/>
        <v/>
      </c>
      <c r="S195" s="21" t="str">
        <f t="shared" si="50"/>
        <v/>
      </c>
      <c r="T195" s="21" t="str">
        <f t="shared" si="50"/>
        <v/>
      </c>
      <c r="U195" s="21" t="str">
        <f t="shared" si="50"/>
        <v/>
      </c>
      <c r="V195" s="21" t="str">
        <f t="shared" si="50"/>
        <v/>
      </c>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c r="BY195" s="21"/>
      <c r="BZ195" s="21"/>
      <c r="CA195" s="21"/>
      <c r="CB195" s="21"/>
      <c r="CC195" s="21"/>
      <c r="CD195" s="21"/>
      <c r="CE195" s="21"/>
      <c r="CF195" s="21"/>
      <c r="CG195" s="21"/>
      <c r="CH195" s="21"/>
      <c r="CI195" s="21"/>
      <c r="CJ195" s="21"/>
      <c r="CK195" s="21"/>
      <c r="CL195" s="21"/>
      <c r="CM195" s="21"/>
      <c r="CN195" s="21"/>
      <c r="CO195" s="21"/>
      <c r="CP195" s="21"/>
      <c r="CQ195" s="21"/>
      <c r="CR195" s="21"/>
      <c r="CS195" s="21"/>
      <c r="CT195" s="21"/>
      <c r="CU195" s="21"/>
      <c r="CV195" s="21"/>
      <c r="CW195" s="21"/>
      <c r="CX195" s="21"/>
      <c r="CY195" s="21"/>
      <c r="CZ195" s="21"/>
      <c r="DA195" s="21"/>
      <c r="DB195" s="21"/>
      <c r="DC195" s="21" t="str">
        <f t="shared" ref="DC195:DN195" si="51">IF(DC13&gt;0,DC$6,"")</f>
        <v/>
      </c>
      <c r="DD195" s="21" t="str">
        <f t="shared" si="51"/>
        <v/>
      </c>
      <c r="DE195" s="21" t="str">
        <f t="shared" si="51"/>
        <v/>
      </c>
      <c r="DF195" s="21" t="str">
        <f t="shared" si="51"/>
        <v/>
      </c>
      <c r="DG195" s="21" t="str">
        <f t="shared" si="51"/>
        <v/>
      </c>
      <c r="DH195" s="21" t="str">
        <f t="shared" si="51"/>
        <v/>
      </c>
      <c r="DI195" s="21" t="str">
        <f t="shared" si="51"/>
        <v/>
      </c>
      <c r="DJ195" s="21" t="str">
        <f t="shared" si="51"/>
        <v/>
      </c>
      <c r="DK195" s="21" t="str">
        <f t="shared" si="51"/>
        <v/>
      </c>
      <c r="DL195" s="21" t="str">
        <f t="shared" si="51"/>
        <v/>
      </c>
      <c r="DM195" s="21" t="str">
        <f t="shared" si="51"/>
        <v/>
      </c>
      <c r="DN195" s="21" t="str">
        <f t="shared" si="51"/>
        <v/>
      </c>
      <c r="DO195" s="21"/>
      <c r="DP195" s="21"/>
      <c r="DQ195" s="21"/>
      <c r="DR195" s="21"/>
      <c r="DS195" s="21"/>
      <c r="DT195" s="21"/>
      <c r="DU195" s="21"/>
      <c r="DV195" s="21"/>
      <c r="DW195" s="21"/>
      <c r="DX195" s="21"/>
      <c r="DY195" s="21"/>
      <c r="DZ195" s="21"/>
      <c r="EA195" s="21"/>
      <c r="EB195" s="21"/>
      <c r="EC195" s="21"/>
      <c r="ED195" s="21"/>
      <c r="EE195" s="21"/>
      <c r="EF195" s="21"/>
      <c r="EG195" s="21"/>
      <c r="EH195" s="21"/>
      <c r="EI195" s="21"/>
      <c r="EJ195" s="21"/>
      <c r="EK195" s="21"/>
      <c r="EL195" s="21"/>
      <c r="EM195" s="21"/>
      <c r="EN195" s="21"/>
      <c r="EO195" s="21"/>
      <c r="EP195" s="21"/>
      <c r="EQ195" s="21"/>
      <c r="ER195" s="21"/>
      <c r="ES195" s="21"/>
      <c r="ET195" s="21"/>
      <c r="EU195" s="21"/>
      <c r="EV195" s="21"/>
      <c r="EW195" s="21"/>
      <c r="EX195" s="21"/>
      <c r="EY195" s="21" t="str">
        <f t="shared" ref="EY195:GF195" si="52">IF(EY13&gt;0,EY$6,"")</f>
        <v/>
      </c>
      <c r="EZ195" s="21" t="str">
        <f t="shared" si="52"/>
        <v/>
      </c>
      <c r="FA195" s="21" t="str">
        <f t="shared" si="52"/>
        <v/>
      </c>
      <c r="FB195" s="21" t="str">
        <f t="shared" si="52"/>
        <v/>
      </c>
      <c r="FC195" s="21" t="str">
        <f t="shared" si="52"/>
        <v/>
      </c>
      <c r="FD195" s="21" t="str">
        <f t="shared" si="52"/>
        <v/>
      </c>
      <c r="FE195" s="21" t="str">
        <f t="shared" si="52"/>
        <v/>
      </c>
      <c r="FF195" s="21" t="str">
        <f t="shared" si="52"/>
        <v/>
      </c>
      <c r="FG195" s="21" t="str">
        <f t="shared" si="52"/>
        <v/>
      </c>
      <c r="FH195" s="21" t="str">
        <f t="shared" si="52"/>
        <v/>
      </c>
      <c r="FI195" s="21" t="str">
        <f t="shared" si="52"/>
        <v/>
      </c>
      <c r="FJ195" s="21" t="str">
        <f t="shared" si="52"/>
        <v/>
      </c>
      <c r="FK195" s="21" t="str">
        <f t="shared" si="52"/>
        <v/>
      </c>
      <c r="FL195" s="21" t="str">
        <f t="shared" si="52"/>
        <v/>
      </c>
      <c r="FM195" s="21" t="str">
        <f t="shared" si="52"/>
        <v/>
      </c>
      <c r="FN195" s="21" t="str">
        <f t="shared" si="52"/>
        <v/>
      </c>
      <c r="FO195" s="21" t="str">
        <f t="shared" si="52"/>
        <v/>
      </c>
      <c r="FP195" s="21" t="str">
        <f t="shared" si="52"/>
        <v/>
      </c>
      <c r="FQ195" s="21" t="str">
        <f t="shared" si="52"/>
        <v/>
      </c>
      <c r="FR195" s="21" t="str">
        <f t="shared" si="52"/>
        <v/>
      </c>
      <c r="FS195" s="21" t="str">
        <f t="shared" si="52"/>
        <v/>
      </c>
      <c r="FT195" s="21" t="str">
        <f t="shared" si="52"/>
        <v/>
      </c>
      <c r="FU195" s="21" t="str">
        <f t="shared" si="52"/>
        <v/>
      </c>
      <c r="FV195" s="21" t="str">
        <f t="shared" si="52"/>
        <v/>
      </c>
      <c r="FW195" s="21" t="str">
        <f t="shared" si="52"/>
        <v/>
      </c>
      <c r="FX195" s="21" t="str">
        <f t="shared" si="52"/>
        <v/>
      </c>
      <c r="FY195" s="21" t="str">
        <f t="shared" si="52"/>
        <v/>
      </c>
      <c r="FZ195" s="21" t="str">
        <f t="shared" si="52"/>
        <v/>
      </c>
      <c r="GA195" s="21" t="str">
        <f t="shared" si="52"/>
        <v/>
      </c>
      <c r="GB195" s="21" t="str">
        <f t="shared" si="52"/>
        <v/>
      </c>
      <c r="GC195" s="21" t="str">
        <f t="shared" si="52"/>
        <v/>
      </c>
      <c r="GD195" s="21" t="str">
        <f t="shared" si="52"/>
        <v/>
      </c>
      <c r="GE195" s="21" t="str">
        <f t="shared" si="52"/>
        <v/>
      </c>
      <c r="GF195" s="21" t="str">
        <f t="shared" si="52"/>
        <v/>
      </c>
      <c r="GG195" s="21"/>
      <c r="GH195" s="21" t="str">
        <f t="shared" si="42"/>
        <v/>
      </c>
      <c r="GI195" s="436" t="str">
        <f t="shared" si="42"/>
        <v/>
      </c>
    </row>
    <row r="196" spans="1:191" hidden="1" x14ac:dyDescent="0.75">
      <c r="A196" s="67"/>
      <c r="B196" s="67"/>
      <c r="C196" s="425" t="str">
        <f t="shared" si="36"/>
        <v/>
      </c>
      <c r="D196" s="100"/>
      <c r="E196" s="7"/>
      <c r="F196" s="7"/>
      <c r="G196" s="424">
        <f t="shared" si="37"/>
        <v>0</v>
      </c>
      <c r="H196" s="21">
        <f t="shared" si="38"/>
        <v>0</v>
      </c>
      <c r="I196" s="7"/>
      <c r="J196" s="21" t="str">
        <f t="shared" si="43"/>
        <v/>
      </c>
      <c r="K196" s="21" t="str">
        <f t="shared" ref="K196:V196" si="53">IF(K14&gt;0,K$6,"")</f>
        <v/>
      </c>
      <c r="L196" s="21" t="str">
        <f t="shared" si="53"/>
        <v/>
      </c>
      <c r="M196" s="21" t="str">
        <f t="shared" si="53"/>
        <v/>
      </c>
      <c r="N196" s="21" t="str">
        <f t="shared" si="53"/>
        <v/>
      </c>
      <c r="O196" s="21" t="str">
        <f t="shared" si="53"/>
        <v/>
      </c>
      <c r="P196" s="21" t="str">
        <f t="shared" si="53"/>
        <v/>
      </c>
      <c r="Q196" s="21" t="str">
        <f t="shared" si="53"/>
        <v/>
      </c>
      <c r="R196" s="21" t="str">
        <f t="shared" si="53"/>
        <v/>
      </c>
      <c r="S196" s="21" t="str">
        <f t="shared" si="53"/>
        <v/>
      </c>
      <c r="T196" s="21" t="str">
        <f t="shared" si="53"/>
        <v/>
      </c>
      <c r="U196" s="21" t="str">
        <f t="shared" si="53"/>
        <v/>
      </c>
      <c r="V196" s="21" t="str">
        <f t="shared" si="53"/>
        <v/>
      </c>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c r="BZ196" s="21"/>
      <c r="CA196" s="21"/>
      <c r="CB196" s="21"/>
      <c r="CC196" s="21"/>
      <c r="CD196" s="21"/>
      <c r="CE196" s="21"/>
      <c r="CF196" s="21"/>
      <c r="CG196" s="21"/>
      <c r="CH196" s="21"/>
      <c r="CI196" s="21"/>
      <c r="CJ196" s="21"/>
      <c r="CK196" s="21"/>
      <c r="CL196" s="21"/>
      <c r="CM196" s="21"/>
      <c r="CN196" s="21"/>
      <c r="CO196" s="21"/>
      <c r="CP196" s="21"/>
      <c r="CQ196" s="21"/>
      <c r="CR196" s="21"/>
      <c r="CS196" s="21"/>
      <c r="CT196" s="21"/>
      <c r="CU196" s="21"/>
      <c r="CV196" s="21"/>
      <c r="CW196" s="21"/>
      <c r="CX196" s="21"/>
      <c r="CY196" s="21"/>
      <c r="CZ196" s="21"/>
      <c r="DA196" s="21"/>
      <c r="DB196" s="21"/>
      <c r="DC196" s="21" t="str">
        <f t="shared" ref="DC196:DN196" si="54">IF(DC14&gt;0,DC$6,"")</f>
        <v/>
      </c>
      <c r="DD196" s="21" t="str">
        <f t="shared" si="54"/>
        <v/>
      </c>
      <c r="DE196" s="21" t="str">
        <f t="shared" si="54"/>
        <v/>
      </c>
      <c r="DF196" s="21" t="str">
        <f t="shared" si="54"/>
        <v/>
      </c>
      <c r="DG196" s="21" t="str">
        <f t="shared" si="54"/>
        <v/>
      </c>
      <c r="DH196" s="21" t="str">
        <f t="shared" si="54"/>
        <v/>
      </c>
      <c r="DI196" s="21" t="str">
        <f t="shared" si="54"/>
        <v/>
      </c>
      <c r="DJ196" s="21" t="str">
        <f t="shared" si="54"/>
        <v/>
      </c>
      <c r="DK196" s="21" t="str">
        <f t="shared" si="54"/>
        <v/>
      </c>
      <c r="DL196" s="21" t="str">
        <f t="shared" si="54"/>
        <v/>
      </c>
      <c r="DM196" s="21" t="str">
        <f t="shared" si="54"/>
        <v/>
      </c>
      <c r="DN196" s="21" t="str">
        <f t="shared" si="54"/>
        <v/>
      </c>
      <c r="DO196" s="21"/>
      <c r="DP196" s="21"/>
      <c r="DQ196" s="21"/>
      <c r="DR196" s="21"/>
      <c r="DS196" s="21"/>
      <c r="DT196" s="21"/>
      <c r="DU196" s="21"/>
      <c r="DV196" s="21"/>
      <c r="DW196" s="21"/>
      <c r="DX196" s="21"/>
      <c r="DY196" s="21"/>
      <c r="DZ196" s="21"/>
      <c r="EA196" s="21"/>
      <c r="EB196" s="21"/>
      <c r="EC196" s="21"/>
      <c r="ED196" s="21"/>
      <c r="EE196" s="21"/>
      <c r="EF196" s="21"/>
      <c r="EG196" s="21"/>
      <c r="EH196" s="21"/>
      <c r="EI196" s="21"/>
      <c r="EJ196" s="21"/>
      <c r="EK196" s="21"/>
      <c r="EL196" s="21"/>
      <c r="EM196" s="21"/>
      <c r="EN196" s="21"/>
      <c r="EO196" s="21"/>
      <c r="EP196" s="21"/>
      <c r="EQ196" s="21"/>
      <c r="ER196" s="21"/>
      <c r="ES196" s="21"/>
      <c r="ET196" s="21"/>
      <c r="EU196" s="21"/>
      <c r="EV196" s="21"/>
      <c r="EW196" s="21"/>
      <c r="EX196" s="21"/>
      <c r="EY196" s="21" t="str">
        <f t="shared" ref="EY196:GF196" si="55">IF(EY14&gt;0,EY$6,"")</f>
        <v/>
      </c>
      <c r="EZ196" s="21" t="str">
        <f t="shared" si="55"/>
        <v/>
      </c>
      <c r="FA196" s="21" t="str">
        <f t="shared" si="55"/>
        <v/>
      </c>
      <c r="FB196" s="21" t="str">
        <f t="shared" si="55"/>
        <v/>
      </c>
      <c r="FC196" s="21" t="str">
        <f t="shared" si="55"/>
        <v/>
      </c>
      <c r="FD196" s="21" t="str">
        <f t="shared" si="55"/>
        <v/>
      </c>
      <c r="FE196" s="21" t="str">
        <f t="shared" si="55"/>
        <v/>
      </c>
      <c r="FF196" s="21" t="str">
        <f t="shared" si="55"/>
        <v/>
      </c>
      <c r="FG196" s="21" t="str">
        <f t="shared" si="55"/>
        <v/>
      </c>
      <c r="FH196" s="21" t="str">
        <f t="shared" si="55"/>
        <v/>
      </c>
      <c r="FI196" s="21" t="str">
        <f t="shared" si="55"/>
        <v/>
      </c>
      <c r="FJ196" s="21" t="str">
        <f t="shared" si="55"/>
        <v/>
      </c>
      <c r="FK196" s="21" t="str">
        <f t="shared" si="55"/>
        <v/>
      </c>
      <c r="FL196" s="21" t="str">
        <f t="shared" si="55"/>
        <v/>
      </c>
      <c r="FM196" s="21" t="str">
        <f t="shared" si="55"/>
        <v/>
      </c>
      <c r="FN196" s="21" t="str">
        <f t="shared" si="55"/>
        <v/>
      </c>
      <c r="FO196" s="21" t="str">
        <f t="shared" si="55"/>
        <v/>
      </c>
      <c r="FP196" s="21" t="str">
        <f t="shared" si="55"/>
        <v/>
      </c>
      <c r="FQ196" s="21" t="str">
        <f t="shared" si="55"/>
        <v/>
      </c>
      <c r="FR196" s="21" t="str">
        <f t="shared" si="55"/>
        <v/>
      </c>
      <c r="FS196" s="21" t="str">
        <f t="shared" si="55"/>
        <v/>
      </c>
      <c r="FT196" s="21" t="str">
        <f t="shared" si="55"/>
        <v/>
      </c>
      <c r="FU196" s="21" t="str">
        <f t="shared" si="55"/>
        <v/>
      </c>
      <c r="FV196" s="21" t="str">
        <f t="shared" si="55"/>
        <v/>
      </c>
      <c r="FW196" s="21" t="str">
        <f t="shared" si="55"/>
        <v/>
      </c>
      <c r="FX196" s="21" t="str">
        <f t="shared" si="55"/>
        <v/>
      </c>
      <c r="FY196" s="21" t="str">
        <f t="shared" si="55"/>
        <v/>
      </c>
      <c r="FZ196" s="21" t="str">
        <f t="shared" si="55"/>
        <v/>
      </c>
      <c r="GA196" s="21" t="str">
        <f t="shared" si="55"/>
        <v/>
      </c>
      <c r="GB196" s="21" t="str">
        <f t="shared" si="55"/>
        <v/>
      </c>
      <c r="GC196" s="21" t="str">
        <f t="shared" si="55"/>
        <v/>
      </c>
      <c r="GD196" s="21" t="str">
        <f t="shared" si="55"/>
        <v/>
      </c>
      <c r="GE196" s="21" t="str">
        <f t="shared" si="55"/>
        <v/>
      </c>
      <c r="GF196" s="21" t="str">
        <f t="shared" si="55"/>
        <v/>
      </c>
      <c r="GG196" s="21"/>
      <c r="GH196" s="21" t="str">
        <f t="shared" si="42"/>
        <v/>
      </c>
      <c r="GI196" s="436" t="str">
        <f t="shared" si="42"/>
        <v/>
      </c>
    </row>
    <row r="197" spans="1:191" hidden="1" x14ac:dyDescent="0.75">
      <c r="A197" s="67"/>
      <c r="B197" s="67"/>
      <c r="C197" s="425" t="str">
        <f t="shared" si="36"/>
        <v/>
      </c>
      <c r="D197" s="100"/>
      <c r="E197" s="7"/>
      <c r="F197" s="7"/>
      <c r="G197" s="424">
        <f t="shared" si="37"/>
        <v>0</v>
      </c>
      <c r="H197" s="21">
        <f t="shared" si="38"/>
        <v>0</v>
      </c>
      <c r="I197" s="7"/>
      <c r="J197" s="21" t="str">
        <f t="shared" si="43"/>
        <v/>
      </c>
      <c r="K197" s="21" t="str">
        <f t="shared" ref="K197:V197" si="56">IF(K15&gt;0,K$6,"")</f>
        <v/>
      </c>
      <c r="L197" s="21" t="str">
        <f t="shared" si="56"/>
        <v/>
      </c>
      <c r="M197" s="21" t="str">
        <f t="shared" si="56"/>
        <v/>
      </c>
      <c r="N197" s="21" t="str">
        <f t="shared" si="56"/>
        <v/>
      </c>
      <c r="O197" s="21" t="str">
        <f t="shared" si="56"/>
        <v/>
      </c>
      <c r="P197" s="21" t="str">
        <f t="shared" si="56"/>
        <v/>
      </c>
      <c r="Q197" s="21" t="str">
        <f t="shared" si="56"/>
        <v/>
      </c>
      <c r="R197" s="21" t="str">
        <f t="shared" si="56"/>
        <v/>
      </c>
      <c r="S197" s="21" t="str">
        <f t="shared" si="56"/>
        <v/>
      </c>
      <c r="T197" s="21" t="str">
        <f t="shared" si="56"/>
        <v/>
      </c>
      <c r="U197" s="21" t="str">
        <f t="shared" si="56"/>
        <v/>
      </c>
      <c r="V197" s="21" t="str">
        <f t="shared" si="56"/>
        <v/>
      </c>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c r="BZ197" s="21"/>
      <c r="CA197" s="21"/>
      <c r="CB197" s="21"/>
      <c r="CC197" s="21"/>
      <c r="CD197" s="21"/>
      <c r="CE197" s="21"/>
      <c r="CF197" s="21"/>
      <c r="CG197" s="21"/>
      <c r="CH197" s="21"/>
      <c r="CI197" s="21"/>
      <c r="CJ197" s="21"/>
      <c r="CK197" s="21"/>
      <c r="CL197" s="21"/>
      <c r="CM197" s="21"/>
      <c r="CN197" s="21"/>
      <c r="CO197" s="21"/>
      <c r="CP197" s="21"/>
      <c r="CQ197" s="21"/>
      <c r="CR197" s="21"/>
      <c r="CS197" s="21"/>
      <c r="CT197" s="21"/>
      <c r="CU197" s="21"/>
      <c r="CV197" s="21"/>
      <c r="CW197" s="21"/>
      <c r="CX197" s="21"/>
      <c r="CY197" s="21"/>
      <c r="CZ197" s="21"/>
      <c r="DA197" s="21"/>
      <c r="DB197" s="21"/>
      <c r="DC197" s="21" t="str">
        <f t="shared" ref="DC197:DN197" si="57">IF(DC15&gt;0,DC$6,"")</f>
        <v/>
      </c>
      <c r="DD197" s="21" t="str">
        <f t="shared" si="57"/>
        <v/>
      </c>
      <c r="DE197" s="21" t="str">
        <f t="shared" si="57"/>
        <v/>
      </c>
      <c r="DF197" s="21" t="str">
        <f t="shared" si="57"/>
        <v/>
      </c>
      <c r="DG197" s="21" t="str">
        <f t="shared" si="57"/>
        <v/>
      </c>
      <c r="DH197" s="21" t="str">
        <f t="shared" si="57"/>
        <v/>
      </c>
      <c r="DI197" s="21" t="str">
        <f t="shared" si="57"/>
        <v/>
      </c>
      <c r="DJ197" s="21" t="str">
        <f t="shared" si="57"/>
        <v/>
      </c>
      <c r="DK197" s="21" t="str">
        <f t="shared" si="57"/>
        <v/>
      </c>
      <c r="DL197" s="21" t="str">
        <f t="shared" si="57"/>
        <v/>
      </c>
      <c r="DM197" s="21" t="str">
        <f t="shared" si="57"/>
        <v/>
      </c>
      <c r="DN197" s="21" t="str">
        <f t="shared" si="57"/>
        <v/>
      </c>
      <c r="DO197" s="21"/>
      <c r="DP197" s="21"/>
      <c r="DQ197" s="21"/>
      <c r="DR197" s="21"/>
      <c r="DS197" s="21"/>
      <c r="DT197" s="21"/>
      <c r="DU197" s="21"/>
      <c r="DV197" s="21"/>
      <c r="DW197" s="21"/>
      <c r="DX197" s="21"/>
      <c r="DY197" s="21"/>
      <c r="DZ197" s="21"/>
      <c r="EA197" s="21"/>
      <c r="EB197" s="21"/>
      <c r="EC197" s="21"/>
      <c r="ED197" s="21"/>
      <c r="EE197" s="21"/>
      <c r="EF197" s="21"/>
      <c r="EG197" s="21"/>
      <c r="EH197" s="21"/>
      <c r="EI197" s="21"/>
      <c r="EJ197" s="21"/>
      <c r="EK197" s="21"/>
      <c r="EL197" s="21"/>
      <c r="EM197" s="21"/>
      <c r="EN197" s="21"/>
      <c r="EO197" s="21"/>
      <c r="EP197" s="21"/>
      <c r="EQ197" s="21"/>
      <c r="ER197" s="21"/>
      <c r="ES197" s="21"/>
      <c r="ET197" s="21"/>
      <c r="EU197" s="21"/>
      <c r="EV197" s="21"/>
      <c r="EW197" s="21"/>
      <c r="EX197" s="21"/>
      <c r="EY197" s="21" t="str">
        <f t="shared" ref="EY197:GF197" si="58">IF(EY15&gt;0,EY$6,"")</f>
        <v/>
      </c>
      <c r="EZ197" s="21" t="str">
        <f t="shared" si="58"/>
        <v/>
      </c>
      <c r="FA197" s="21" t="str">
        <f t="shared" si="58"/>
        <v/>
      </c>
      <c r="FB197" s="21" t="str">
        <f t="shared" si="58"/>
        <v/>
      </c>
      <c r="FC197" s="21" t="str">
        <f t="shared" si="58"/>
        <v/>
      </c>
      <c r="FD197" s="21" t="str">
        <f t="shared" si="58"/>
        <v/>
      </c>
      <c r="FE197" s="21" t="str">
        <f t="shared" si="58"/>
        <v/>
      </c>
      <c r="FF197" s="21" t="str">
        <f t="shared" si="58"/>
        <v/>
      </c>
      <c r="FG197" s="21" t="str">
        <f t="shared" si="58"/>
        <v/>
      </c>
      <c r="FH197" s="21" t="str">
        <f t="shared" si="58"/>
        <v/>
      </c>
      <c r="FI197" s="21" t="str">
        <f t="shared" si="58"/>
        <v/>
      </c>
      <c r="FJ197" s="21" t="str">
        <f t="shared" si="58"/>
        <v/>
      </c>
      <c r="FK197" s="21" t="str">
        <f t="shared" si="58"/>
        <v/>
      </c>
      <c r="FL197" s="21" t="str">
        <f t="shared" si="58"/>
        <v/>
      </c>
      <c r="FM197" s="21" t="str">
        <f t="shared" si="58"/>
        <v/>
      </c>
      <c r="FN197" s="21" t="str">
        <f t="shared" si="58"/>
        <v/>
      </c>
      <c r="FO197" s="21" t="str">
        <f t="shared" si="58"/>
        <v/>
      </c>
      <c r="FP197" s="21" t="str">
        <f t="shared" si="58"/>
        <v/>
      </c>
      <c r="FQ197" s="21" t="str">
        <f t="shared" si="58"/>
        <v/>
      </c>
      <c r="FR197" s="21" t="str">
        <f t="shared" si="58"/>
        <v/>
      </c>
      <c r="FS197" s="21" t="str">
        <f t="shared" si="58"/>
        <v/>
      </c>
      <c r="FT197" s="21" t="str">
        <f t="shared" si="58"/>
        <v/>
      </c>
      <c r="FU197" s="21" t="str">
        <f t="shared" si="58"/>
        <v/>
      </c>
      <c r="FV197" s="21" t="str">
        <f t="shared" si="58"/>
        <v/>
      </c>
      <c r="FW197" s="21" t="str">
        <f t="shared" si="58"/>
        <v/>
      </c>
      <c r="FX197" s="21" t="str">
        <f t="shared" si="58"/>
        <v/>
      </c>
      <c r="FY197" s="21" t="str">
        <f t="shared" si="58"/>
        <v/>
      </c>
      <c r="FZ197" s="21" t="str">
        <f t="shared" si="58"/>
        <v/>
      </c>
      <c r="GA197" s="21" t="str">
        <f t="shared" si="58"/>
        <v/>
      </c>
      <c r="GB197" s="21" t="str">
        <f t="shared" si="58"/>
        <v/>
      </c>
      <c r="GC197" s="21" t="str">
        <f t="shared" si="58"/>
        <v/>
      </c>
      <c r="GD197" s="21" t="str">
        <f t="shared" si="58"/>
        <v/>
      </c>
      <c r="GE197" s="21" t="str">
        <f t="shared" si="58"/>
        <v/>
      </c>
      <c r="GF197" s="21" t="str">
        <f t="shared" si="58"/>
        <v/>
      </c>
      <c r="GG197" s="21"/>
      <c r="GH197" s="21" t="str">
        <f t="shared" si="42"/>
        <v/>
      </c>
      <c r="GI197" s="436" t="str">
        <f t="shared" si="42"/>
        <v/>
      </c>
    </row>
    <row r="198" spans="1:191" hidden="1" x14ac:dyDescent="0.75">
      <c r="A198" s="67"/>
      <c r="B198" s="67"/>
      <c r="C198" s="425" t="str">
        <f t="shared" si="36"/>
        <v/>
      </c>
      <c r="D198" s="100"/>
      <c r="E198" s="7"/>
      <c r="F198" s="7"/>
      <c r="G198" s="424">
        <f t="shared" si="37"/>
        <v>0</v>
      </c>
      <c r="H198" s="21">
        <f t="shared" si="38"/>
        <v>0</v>
      </c>
      <c r="I198" s="7"/>
      <c r="J198" s="21" t="str">
        <f t="shared" si="43"/>
        <v/>
      </c>
      <c r="K198" s="21" t="str">
        <f t="shared" ref="K198:V198" si="59">IF(K16&gt;0,K$6,"")</f>
        <v/>
      </c>
      <c r="L198" s="21" t="str">
        <f t="shared" si="59"/>
        <v/>
      </c>
      <c r="M198" s="21" t="str">
        <f t="shared" si="59"/>
        <v/>
      </c>
      <c r="N198" s="21" t="str">
        <f t="shared" si="59"/>
        <v/>
      </c>
      <c r="O198" s="21" t="str">
        <f t="shared" si="59"/>
        <v/>
      </c>
      <c r="P198" s="21" t="str">
        <f t="shared" si="59"/>
        <v/>
      </c>
      <c r="Q198" s="21" t="str">
        <f t="shared" si="59"/>
        <v/>
      </c>
      <c r="R198" s="21" t="str">
        <f t="shared" si="59"/>
        <v/>
      </c>
      <c r="S198" s="21" t="str">
        <f t="shared" si="59"/>
        <v/>
      </c>
      <c r="T198" s="21" t="str">
        <f t="shared" si="59"/>
        <v/>
      </c>
      <c r="U198" s="21" t="str">
        <f t="shared" si="59"/>
        <v/>
      </c>
      <c r="V198" s="21" t="str">
        <f t="shared" si="59"/>
        <v/>
      </c>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c r="BZ198" s="21"/>
      <c r="CA198" s="21"/>
      <c r="CB198" s="21"/>
      <c r="CC198" s="21"/>
      <c r="CD198" s="21"/>
      <c r="CE198" s="21"/>
      <c r="CF198" s="21"/>
      <c r="CG198" s="21"/>
      <c r="CH198" s="21"/>
      <c r="CI198" s="21"/>
      <c r="CJ198" s="21"/>
      <c r="CK198" s="21"/>
      <c r="CL198" s="21"/>
      <c r="CM198" s="21"/>
      <c r="CN198" s="21"/>
      <c r="CO198" s="21"/>
      <c r="CP198" s="21"/>
      <c r="CQ198" s="21"/>
      <c r="CR198" s="21"/>
      <c r="CS198" s="21"/>
      <c r="CT198" s="21"/>
      <c r="CU198" s="21"/>
      <c r="CV198" s="21"/>
      <c r="CW198" s="21"/>
      <c r="CX198" s="21"/>
      <c r="CY198" s="21"/>
      <c r="CZ198" s="21"/>
      <c r="DA198" s="21"/>
      <c r="DB198" s="21"/>
      <c r="DC198" s="21" t="str">
        <f t="shared" ref="DC198:DN198" si="60">IF(DC16&gt;0,DC$6,"")</f>
        <v/>
      </c>
      <c r="DD198" s="21" t="str">
        <f t="shared" si="60"/>
        <v/>
      </c>
      <c r="DE198" s="21" t="str">
        <f t="shared" si="60"/>
        <v/>
      </c>
      <c r="DF198" s="21" t="str">
        <f t="shared" si="60"/>
        <v/>
      </c>
      <c r="DG198" s="21" t="str">
        <f t="shared" si="60"/>
        <v/>
      </c>
      <c r="DH198" s="21" t="str">
        <f t="shared" si="60"/>
        <v/>
      </c>
      <c r="DI198" s="21" t="str">
        <f t="shared" si="60"/>
        <v/>
      </c>
      <c r="DJ198" s="21" t="str">
        <f t="shared" si="60"/>
        <v/>
      </c>
      <c r="DK198" s="21" t="str">
        <f t="shared" si="60"/>
        <v/>
      </c>
      <c r="DL198" s="21" t="str">
        <f t="shared" si="60"/>
        <v/>
      </c>
      <c r="DM198" s="21" t="str">
        <f t="shared" si="60"/>
        <v/>
      </c>
      <c r="DN198" s="21" t="str">
        <f t="shared" si="60"/>
        <v/>
      </c>
      <c r="DO198" s="21"/>
      <c r="DP198" s="21"/>
      <c r="DQ198" s="21"/>
      <c r="DR198" s="21"/>
      <c r="DS198" s="21"/>
      <c r="DT198" s="21"/>
      <c r="DU198" s="21"/>
      <c r="DV198" s="21"/>
      <c r="DW198" s="21"/>
      <c r="DX198" s="21"/>
      <c r="DY198" s="21"/>
      <c r="DZ198" s="21"/>
      <c r="EA198" s="21"/>
      <c r="EB198" s="21"/>
      <c r="EC198" s="21"/>
      <c r="ED198" s="21"/>
      <c r="EE198" s="21"/>
      <c r="EF198" s="21"/>
      <c r="EG198" s="21"/>
      <c r="EH198" s="21"/>
      <c r="EI198" s="21"/>
      <c r="EJ198" s="21"/>
      <c r="EK198" s="21"/>
      <c r="EL198" s="21"/>
      <c r="EM198" s="21"/>
      <c r="EN198" s="21"/>
      <c r="EO198" s="21"/>
      <c r="EP198" s="21"/>
      <c r="EQ198" s="21"/>
      <c r="ER198" s="21"/>
      <c r="ES198" s="21"/>
      <c r="ET198" s="21"/>
      <c r="EU198" s="21"/>
      <c r="EV198" s="21"/>
      <c r="EW198" s="21"/>
      <c r="EX198" s="21"/>
      <c r="EY198" s="21" t="str">
        <f t="shared" ref="EY198:GF198" si="61">IF(EY16&gt;0,EY$6,"")</f>
        <v/>
      </c>
      <c r="EZ198" s="21" t="str">
        <f t="shared" si="61"/>
        <v/>
      </c>
      <c r="FA198" s="21" t="str">
        <f t="shared" si="61"/>
        <v/>
      </c>
      <c r="FB198" s="21" t="str">
        <f t="shared" si="61"/>
        <v/>
      </c>
      <c r="FC198" s="21" t="str">
        <f t="shared" si="61"/>
        <v/>
      </c>
      <c r="FD198" s="21" t="str">
        <f t="shared" si="61"/>
        <v/>
      </c>
      <c r="FE198" s="21" t="str">
        <f t="shared" si="61"/>
        <v/>
      </c>
      <c r="FF198" s="21" t="str">
        <f t="shared" si="61"/>
        <v/>
      </c>
      <c r="FG198" s="21" t="str">
        <f t="shared" si="61"/>
        <v/>
      </c>
      <c r="FH198" s="21" t="str">
        <f t="shared" si="61"/>
        <v/>
      </c>
      <c r="FI198" s="21" t="str">
        <f t="shared" si="61"/>
        <v/>
      </c>
      <c r="FJ198" s="21" t="str">
        <f t="shared" si="61"/>
        <v/>
      </c>
      <c r="FK198" s="21" t="str">
        <f t="shared" si="61"/>
        <v/>
      </c>
      <c r="FL198" s="21" t="str">
        <f t="shared" si="61"/>
        <v/>
      </c>
      <c r="FM198" s="21" t="str">
        <f t="shared" si="61"/>
        <v/>
      </c>
      <c r="FN198" s="21" t="str">
        <f t="shared" si="61"/>
        <v/>
      </c>
      <c r="FO198" s="21" t="str">
        <f t="shared" si="61"/>
        <v/>
      </c>
      <c r="FP198" s="21" t="str">
        <f t="shared" si="61"/>
        <v/>
      </c>
      <c r="FQ198" s="21" t="str">
        <f t="shared" si="61"/>
        <v/>
      </c>
      <c r="FR198" s="21" t="str">
        <f t="shared" si="61"/>
        <v/>
      </c>
      <c r="FS198" s="21" t="str">
        <f t="shared" si="61"/>
        <v/>
      </c>
      <c r="FT198" s="21" t="str">
        <f t="shared" si="61"/>
        <v/>
      </c>
      <c r="FU198" s="21" t="str">
        <f t="shared" si="61"/>
        <v/>
      </c>
      <c r="FV198" s="21" t="str">
        <f t="shared" si="61"/>
        <v/>
      </c>
      <c r="FW198" s="21" t="str">
        <f t="shared" si="61"/>
        <v/>
      </c>
      <c r="FX198" s="21" t="str">
        <f t="shared" si="61"/>
        <v/>
      </c>
      <c r="FY198" s="21" t="str">
        <f t="shared" si="61"/>
        <v/>
      </c>
      <c r="FZ198" s="21" t="str">
        <f t="shared" si="61"/>
        <v/>
      </c>
      <c r="GA198" s="21" t="str">
        <f t="shared" si="61"/>
        <v/>
      </c>
      <c r="GB198" s="21" t="str">
        <f t="shared" si="61"/>
        <v/>
      </c>
      <c r="GC198" s="21" t="str">
        <f t="shared" si="61"/>
        <v/>
      </c>
      <c r="GD198" s="21" t="str">
        <f t="shared" si="61"/>
        <v/>
      </c>
      <c r="GE198" s="21" t="str">
        <f t="shared" si="61"/>
        <v/>
      </c>
      <c r="GF198" s="21" t="str">
        <f t="shared" si="61"/>
        <v/>
      </c>
      <c r="GG198" s="21"/>
      <c r="GH198" s="21" t="str">
        <f t="shared" si="42"/>
        <v/>
      </c>
      <c r="GI198" s="436" t="str">
        <f t="shared" si="42"/>
        <v/>
      </c>
    </row>
    <row r="199" spans="1:191" hidden="1" x14ac:dyDescent="0.75">
      <c r="A199" s="67"/>
      <c r="B199" s="67"/>
      <c r="C199" s="425" t="str">
        <f t="shared" si="36"/>
        <v/>
      </c>
      <c r="D199" s="100"/>
      <c r="E199" s="7"/>
      <c r="F199" s="7"/>
      <c r="G199" s="424">
        <f t="shared" si="37"/>
        <v>0</v>
      </c>
      <c r="H199" s="21">
        <f t="shared" si="38"/>
        <v>0</v>
      </c>
      <c r="I199" s="7"/>
      <c r="J199" s="21" t="str">
        <f t="shared" si="43"/>
        <v/>
      </c>
      <c r="K199" s="21" t="str">
        <f t="shared" ref="K199:V199" si="62">IF(K17&gt;0,K$6,"")</f>
        <v/>
      </c>
      <c r="L199" s="21" t="str">
        <f t="shared" si="62"/>
        <v/>
      </c>
      <c r="M199" s="21" t="str">
        <f t="shared" si="62"/>
        <v/>
      </c>
      <c r="N199" s="21" t="str">
        <f t="shared" si="62"/>
        <v/>
      </c>
      <c r="O199" s="21" t="str">
        <f t="shared" si="62"/>
        <v/>
      </c>
      <c r="P199" s="21" t="str">
        <f t="shared" si="62"/>
        <v/>
      </c>
      <c r="Q199" s="21" t="str">
        <f t="shared" si="62"/>
        <v/>
      </c>
      <c r="R199" s="21" t="str">
        <f t="shared" si="62"/>
        <v/>
      </c>
      <c r="S199" s="21" t="str">
        <f t="shared" si="62"/>
        <v/>
      </c>
      <c r="T199" s="21" t="str">
        <f t="shared" si="62"/>
        <v/>
      </c>
      <c r="U199" s="21" t="str">
        <f t="shared" si="62"/>
        <v/>
      </c>
      <c r="V199" s="21" t="str">
        <f t="shared" si="62"/>
        <v/>
      </c>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c r="BZ199" s="21"/>
      <c r="CA199" s="21"/>
      <c r="CB199" s="21"/>
      <c r="CC199" s="21"/>
      <c r="CD199" s="21"/>
      <c r="CE199" s="21"/>
      <c r="CF199" s="21"/>
      <c r="CG199" s="21"/>
      <c r="CH199" s="21"/>
      <c r="CI199" s="21"/>
      <c r="CJ199" s="21"/>
      <c r="CK199" s="21"/>
      <c r="CL199" s="21"/>
      <c r="CM199" s="21"/>
      <c r="CN199" s="21"/>
      <c r="CO199" s="21"/>
      <c r="CP199" s="21"/>
      <c r="CQ199" s="21"/>
      <c r="CR199" s="21"/>
      <c r="CS199" s="21"/>
      <c r="CT199" s="21"/>
      <c r="CU199" s="21"/>
      <c r="CV199" s="21"/>
      <c r="CW199" s="21"/>
      <c r="CX199" s="21"/>
      <c r="CY199" s="21"/>
      <c r="CZ199" s="21"/>
      <c r="DA199" s="21"/>
      <c r="DB199" s="21"/>
      <c r="DC199" s="21" t="str">
        <f t="shared" ref="DC199:DN199" si="63">IF(DC17&gt;0,DC$6,"")</f>
        <v/>
      </c>
      <c r="DD199" s="21" t="str">
        <f t="shared" si="63"/>
        <v/>
      </c>
      <c r="DE199" s="21" t="str">
        <f t="shared" si="63"/>
        <v/>
      </c>
      <c r="DF199" s="21" t="str">
        <f t="shared" si="63"/>
        <v/>
      </c>
      <c r="DG199" s="21" t="str">
        <f t="shared" si="63"/>
        <v/>
      </c>
      <c r="DH199" s="21" t="str">
        <f t="shared" si="63"/>
        <v/>
      </c>
      <c r="DI199" s="21" t="str">
        <f t="shared" si="63"/>
        <v/>
      </c>
      <c r="DJ199" s="21" t="str">
        <f t="shared" si="63"/>
        <v/>
      </c>
      <c r="DK199" s="21" t="str">
        <f t="shared" si="63"/>
        <v/>
      </c>
      <c r="DL199" s="21" t="str">
        <f t="shared" si="63"/>
        <v/>
      </c>
      <c r="DM199" s="21" t="str">
        <f t="shared" si="63"/>
        <v/>
      </c>
      <c r="DN199" s="21" t="str">
        <f t="shared" si="63"/>
        <v/>
      </c>
      <c r="DO199" s="21"/>
      <c r="DP199" s="21"/>
      <c r="DQ199" s="21"/>
      <c r="DR199" s="21"/>
      <c r="DS199" s="21"/>
      <c r="DT199" s="21"/>
      <c r="DU199" s="21"/>
      <c r="DV199" s="21"/>
      <c r="DW199" s="21"/>
      <c r="DX199" s="21"/>
      <c r="DY199" s="21"/>
      <c r="DZ199" s="21"/>
      <c r="EA199" s="21"/>
      <c r="EB199" s="21"/>
      <c r="EC199" s="21"/>
      <c r="ED199" s="21"/>
      <c r="EE199" s="21"/>
      <c r="EF199" s="21"/>
      <c r="EG199" s="21"/>
      <c r="EH199" s="21"/>
      <c r="EI199" s="21"/>
      <c r="EJ199" s="21"/>
      <c r="EK199" s="21"/>
      <c r="EL199" s="21"/>
      <c r="EM199" s="21"/>
      <c r="EN199" s="21"/>
      <c r="EO199" s="21"/>
      <c r="EP199" s="21"/>
      <c r="EQ199" s="21"/>
      <c r="ER199" s="21"/>
      <c r="ES199" s="21"/>
      <c r="ET199" s="21"/>
      <c r="EU199" s="21"/>
      <c r="EV199" s="21"/>
      <c r="EW199" s="21"/>
      <c r="EX199" s="21"/>
      <c r="EY199" s="21" t="str">
        <f t="shared" ref="EY199:GF199" si="64">IF(EY17&gt;0,EY$6,"")</f>
        <v/>
      </c>
      <c r="EZ199" s="21" t="str">
        <f t="shared" si="64"/>
        <v/>
      </c>
      <c r="FA199" s="21" t="str">
        <f t="shared" si="64"/>
        <v/>
      </c>
      <c r="FB199" s="21" t="str">
        <f t="shared" si="64"/>
        <v/>
      </c>
      <c r="FC199" s="21" t="str">
        <f t="shared" si="64"/>
        <v/>
      </c>
      <c r="FD199" s="21" t="str">
        <f t="shared" si="64"/>
        <v/>
      </c>
      <c r="FE199" s="21" t="str">
        <f t="shared" si="64"/>
        <v/>
      </c>
      <c r="FF199" s="21" t="str">
        <f t="shared" si="64"/>
        <v/>
      </c>
      <c r="FG199" s="21" t="str">
        <f t="shared" si="64"/>
        <v/>
      </c>
      <c r="FH199" s="21" t="str">
        <f t="shared" si="64"/>
        <v/>
      </c>
      <c r="FI199" s="21" t="str">
        <f t="shared" si="64"/>
        <v/>
      </c>
      <c r="FJ199" s="21" t="str">
        <f t="shared" si="64"/>
        <v/>
      </c>
      <c r="FK199" s="21" t="str">
        <f t="shared" si="64"/>
        <v/>
      </c>
      <c r="FL199" s="21" t="str">
        <f t="shared" si="64"/>
        <v/>
      </c>
      <c r="FM199" s="21" t="str">
        <f t="shared" si="64"/>
        <v/>
      </c>
      <c r="FN199" s="21" t="str">
        <f t="shared" si="64"/>
        <v/>
      </c>
      <c r="FO199" s="21" t="str">
        <f t="shared" si="64"/>
        <v/>
      </c>
      <c r="FP199" s="21" t="str">
        <f t="shared" si="64"/>
        <v/>
      </c>
      <c r="FQ199" s="21" t="str">
        <f t="shared" si="64"/>
        <v/>
      </c>
      <c r="FR199" s="21" t="str">
        <f t="shared" si="64"/>
        <v/>
      </c>
      <c r="FS199" s="21" t="str">
        <f t="shared" si="64"/>
        <v/>
      </c>
      <c r="FT199" s="21" t="str">
        <f t="shared" si="64"/>
        <v/>
      </c>
      <c r="FU199" s="21" t="str">
        <f t="shared" si="64"/>
        <v/>
      </c>
      <c r="FV199" s="21" t="str">
        <f t="shared" si="64"/>
        <v/>
      </c>
      <c r="FW199" s="21" t="str">
        <f t="shared" si="64"/>
        <v/>
      </c>
      <c r="FX199" s="21" t="str">
        <f t="shared" si="64"/>
        <v/>
      </c>
      <c r="FY199" s="21" t="str">
        <f t="shared" si="64"/>
        <v/>
      </c>
      <c r="FZ199" s="21" t="str">
        <f t="shared" si="64"/>
        <v/>
      </c>
      <c r="GA199" s="21" t="str">
        <f t="shared" si="64"/>
        <v/>
      </c>
      <c r="GB199" s="21" t="str">
        <f t="shared" si="64"/>
        <v/>
      </c>
      <c r="GC199" s="21" t="str">
        <f t="shared" si="64"/>
        <v/>
      </c>
      <c r="GD199" s="21" t="str">
        <f t="shared" si="64"/>
        <v/>
      </c>
      <c r="GE199" s="21" t="str">
        <f t="shared" si="64"/>
        <v/>
      </c>
      <c r="GF199" s="21" t="str">
        <f t="shared" si="64"/>
        <v/>
      </c>
      <c r="GG199" s="21"/>
      <c r="GH199" s="21" t="str">
        <f t="shared" si="42"/>
        <v/>
      </c>
      <c r="GI199" s="436" t="str">
        <f t="shared" si="42"/>
        <v/>
      </c>
    </row>
    <row r="200" spans="1:191" hidden="1" x14ac:dyDescent="0.75">
      <c r="A200" s="67"/>
      <c r="B200" s="67"/>
      <c r="C200" s="425" t="str">
        <f t="shared" si="36"/>
        <v/>
      </c>
      <c r="D200" s="100"/>
      <c r="E200" s="7"/>
      <c r="F200" s="7"/>
      <c r="G200" s="424">
        <f t="shared" si="37"/>
        <v>0</v>
      </c>
      <c r="H200" s="21">
        <f t="shared" si="38"/>
        <v>0</v>
      </c>
      <c r="I200" s="7"/>
      <c r="J200" s="21" t="str">
        <f t="shared" si="43"/>
        <v/>
      </c>
      <c r="K200" s="21" t="str">
        <f t="shared" ref="K200:V200" si="65">IF(K18&gt;0,K$6,"")</f>
        <v/>
      </c>
      <c r="L200" s="21" t="str">
        <f t="shared" si="65"/>
        <v/>
      </c>
      <c r="M200" s="21" t="str">
        <f t="shared" si="65"/>
        <v/>
      </c>
      <c r="N200" s="21" t="str">
        <f t="shared" si="65"/>
        <v/>
      </c>
      <c r="O200" s="21" t="str">
        <f t="shared" si="65"/>
        <v/>
      </c>
      <c r="P200" s="21" t="str">
        <f t="shared" si="65"/>
        <v/>
      </c>
      <c r="Q200" s="21" t="str">
        <f t="shared" si="65"/>
        <v/>
      </c>
      <c r="R200" s="21" t="str">
        <f t="shared" si="65"/>
        <v/>
      </c>
      <c r="S200" s="21" t="str">
        <f t="shared" si="65"/>
        <v/>
      </c>
      <c r="T200" s="21" t="str">
        <f t="shared" si="65"/>
        <v/>
      </c>
      <c r="U200" s="21" t="str">
        <f t="shared" si="65"/>
        <v/>
      </c>
      <c r="V200" s="21" t="str">
        <f t="shared" si="65"/>
        <v/>
      </c>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c r="BZ200" s="21"/>
      <c r="CA200" s="21"/>
      <c r="CB200" s="21"/>
      <c r="CC200" s="21"/>
      <c r="CD200" s="21"/>
      <c r="CE200" s="21"/>
      <c r="CF200" s="21"/>
      <c r="CG200" s="21"/>
      <c r="CH200" s="21"/>
      <c r="CI200" s="21"/>
      <c r="CJ200" s="21"/>
      <c r="CK200" s="21"/>
      <c r="CL200" s="21"/>
      <c r="CM200" s="21"/>
      <c r="CN200" s="21"/>
      <c r="CO200" s="21"/>
      <c r="CP200" s="21"/>
      <c r="CQ200" s="21"/>
      <c r="CR200" s="21"/>
      <c r="CS200" s="21"/>
      <c r="CT200" s="21"/>
      <c r="CU200" s="21"/>
      <c r="CV200" s="21"/>
      <c r="CW200" s="21"/>
      <c r="CX200" s="21"/>
      <c r="CY200" s="21"/>
      <c r="CZ200" s="21"/>
      <c r="DA200" s="21"/>
      <c r="DB200" s="21"/>
      <c r="DC200" s="21" t="str">
        <f t="shared" ref="DC200:DN200" si="66">IF(DC18&gt;0,DC$6,"")</f>
        <v/>
      </c>
      <c r="DD200" s="21" t="str">
        <f t="shared" si="66"/>
        <v/>
      </c>
      <c r="DE200" s="21" t="str">
        <f t="shared" si="66"/>
        <v/>
      </c>
      <c r="DF200" s="21" t="str">
        <f t="shared" si="66"/>
        <v/>
      </c>
      <c r="DG200" s="21" t="str">
        <f t="shared" si="66"/>
        <v/>
      </c>
      <c r="DH200" s="21" t="str">
        <f t="shared" si="66"/>
        <v/>
      </c>
      <c r="DI200" s="21" t="str">
        <f t="shared" si="66"/>
        <v/>
      </c>
      <c r="DJ200" s="21" t="str">
        <f t="shared" si="66"/>
        <v/>
      </c>
      <c r="DK200" s="21" t="str">
        <f t="shared" si="66"/>
        <v/>
      </c>
      <c r="DL200" s="21" t="str">
        <f t="shared" si="66"/>
        <v/>
      </c>
      <c r="DM200" s="21" t="str">
        <f t="shared" si="66"/>
        <v/>
      </c>
      <c r="DN200" s="21" t="str">
        <f t="shared" si="66"/>
        <v/>
      </c>
      <c r="DO200" s="21"/>
      <c r="DP200" s="21"/>
      <c r="DQ200" s="21"/>
      <c r="DR200" s="21"/>
      <c r="DS200" s="21"/>
      <c r="DT200" s="21"/>
      <c r="DU200" s="21"/>
      <c r="DV200" s="21"/>
      <c r="DW200" s="21"/>
      <c r="DX200" s="21"/>
      <c r="DY200" s="21"/>
      <c r="DZ200" s="21"/>
      <c r="EA200" s="21"/>
      <c r="EB200" s="21"/>
      <c r="EC200" s="21"/>
      <c r="ED200" s="21"/>
      <c r="EE200" s="21"/>
      <c r="EF200" s="21"/>
      <c r="EG200" s="21"/>
      <c r="EH200" s="21"/>
      <c r="EI200" s="21"/>
      <c r="EJ200" s="21"/>
      <c r="EK200" s="21"/>
      <c r="EL200" s="21"/>
      <c r="EM200" s="21"/>
      <c r="EN200" s="21"/>
      <c r="EO200" s="21"/>
      <c r="EP200" s="21"/>
      <c r="EQ200" s="21"/>
      <c r="ER200" s="21"/>
      <c r="ES200" s="21"/>
      <c r="ET200" s="21"/>
      <c r="EU200" s="21"/>
      <c r="EV200" s="21"/>
      <c r="EW200" s="21"/>
      <c r="EX200" s="21"/>
      <c r="EY200" s="21" t="str">
        <f t="shared" ref="EY200:GF200" si="67">IF(EY18&gt;0,EY$6,"")</f>
        <v/>
      </c>
      <c r="EZ200" s="21" t="str">
        <f t="shared" si="67"/>
        <v/>
      </c>
      <c r="FA200" s="21" t="str">
        <f t="shared" si="67"/>
        <v/>
      </c>
      <c r="FB200" s="21" t="str">
        <f t="shared" si="67"/>
        <v/>
      </c>
      <c r="FC200" s="21" t="str">
        <f t="shared" si="67"/>
        <v/>
      </c>
      <c r="FD200" s="21" t="str">
        <f t="shared" si="67"/>
        <v/>
      </c>
      <c r="FE200" s="21" t="str">
        <f t="shared" si="67"/>
        <v/>
      </c>
      <c r="FF200" s="21" t="str">
        <f t="shared" si="67"/>
        <v/>
      </c>
      <c r="FG200" s="21" t="str">
        <f t="shared" si="67"/>
        <v/>
      </c>
      <c r="FH200" s="21" t="str">
        <f t="shared" si="67"/>
        <v/>
      </c>
      <c r="FI200" s="21" t="str">
        <f t="shared" si="67"/>
        <v/>
      </c>
      <c r="FJ200" s="21" t="str">
        <f t="shared" si="67"/>
        <v/>
      </c>
      <c r="FK200" s="21" t="str">
        <f t="shared" si="67"/>
        <v/>
      </c>
      <c r="FL200" s="21" t="str">
        <f t="shared" si="67"/>
        <v/>
      </c>
      <c r="FM200" s="21" t="str">
        <f t="shared" si="67"/>
        <v/>
      </c>
      <c r="FN200" s="21" t="str">
        <f t="shared" si="67"/>
        <v/>
      </c>
      <c r="FO200" s="21" t="str">
        <f t="shared" si="67"/>
        <v/>
      </c>
      <c r="FP200" s="21" t="str">
        <f t="shared" si="67"/>
        <v/>
      </c>
      <c r="FQ200" s="21" t="str">
        <f t="shared" si="67"/>
        <v/>
      </c>
      <c r="FR200" s="21" t="str">
        <f t="shared" si="67"/>
        <v/>
      </c>
      <c r="FS200" s="21" t="str">
        <f t="shared" si="67"/>
        <v/>
      </c>
      <c r="FT200" s="21" t="str">
        <f t="shared" si="67"/>
        <v/>
      </c>
      <c r="FU200" s="21" t="str">
        <f t="shared" si="67"/>
        <v/>
      </c>
      <c r="FV200" s="21" t="str">
        <f t="shared" si="67"/>
        <v/>
      </c>
      <c r="FW200" s="21" t="str">
        <f t="shared" si="67"/>
        <v/>
      </c>
      <c r="FX200" s="21" t="str">
        <f t="shared" si="67"/>
        <v/>
      </c>
      <c r="FY200" s="21" t="str">
        <f t="shared" si="67"/>
        <v/>
      </c>
      <c r="FZ200" s="21" t="str">
        <f t="shared" si="67"/>
        <v/>
      </c>
      <c r="GA200" s="21" t="str">
        <f t="shared" si="67"/>
        <v/>
      </c>
      <c r="GB200" s="21" t="str">
        <f t="shared" si="67"/>
        <v/>
      </c>
      <c r="GC200" s="21" t="str">
        <f t="shared" si="67"/>
        <v/>
      </c>
      <c r="GD200" s="21" t="str">
        <f t="shared" si="67"/>
        <v/>
      </c>
      <c r="GE200" s="21" t="str">
        <f t="shared" si="67"/>
        <v/>
      </c>
      <c r="GF200" s="21" t="str">
        <f t="shared" si="67"/>
        <v/>
      </c>
      <c r="GG200" s="21"/>
      <c r="GH200" s="21" t="str">
        <f t="shared" si="42"/>
        <v/>
      </c>
      <c r="GI200" s="436" t="str">
        <f t="shared" si="42"/>
        <v/>
      </c>
    </row>
    <row r="201" spans="1:191" hidden="1" x14ac:dyDescent="0.75">
      <c r="A201" s="67"/>
      <c r="B201" s="67"/>
      <c r="C201" s="425" t="str">
        <f t="shared" si="36"/>
        <v/>
      </c>
      <c r="D201" s="100"/>
      <c r="E201" s="7"/>
      <c r="F201" s="7"/>
      <c r="G201" s="424">
        <f t="shared" si="37"/>
        <v>0</v>
      </c>
      <c r="H201" s="21">
        <f t="shared" si="38"/>
        <v>0</v>
      </c>
      <c r="I201" s="7"/>
      <c r="J201" s="21" t="str">
        <f t="shared" si="43"/>
        <v/>
      </c>
      <c r="K201" s="21" t="str">
        <f t="shared" ref="K201:V201" si="68">IF(K19&gt;0,K$6,"")</f>
        <v/>
      </c>
      <c r="L201" s="21" t="str">
        <f t="shared" si="68"/>
        <v/>
      </c>
      <c r="M201" s="21" t="str">
        <f t="shared" si="68"/>
        <v/>
      </c>
      <c r="N201" s="21" t="str">
        <f t="shared" si="68"/>
        <v/>
      </c>
      <c r="O201" s="21" t="str">
        <f t="shared" si="68"/>
        <v/>
      </c>
      <c r="P201" s="21" t="str">
        <f t="shared" si="68"/>
        <v/>
      </c>
      <c r="Q201" s="21" t="str">
        <f t="shared" si="68"/>
        <v/>
      </c>
      <c r="R201" s="21" t="str">
        <f t="shared" si="68"/>
        <v/>
      </c>
      <c r="S201" s="21" t="str">
        <f t="shared" si="68"/>
        <v/>
      </c>
      <c r="T201" s="21" t="str">
        <f t="shared" si="68"/>
        <v/>
      </c>
      <c r="U201" s="21" t="str">
        <f t="shared" si="68"/>
        <v/>
      </c>
      <c r="V201" s="21" t="str">
        <f t="shared" si="68"/>
        <v/>
      </c>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c r="BZ201" s="21"/>
      <c r="CA201" s="21"/>
      <c r="CB201" s="21"/>
      <c r="CC201" s="21"/>
      <c r="CD201" s="21"/>
      <c r="CE201" s="21"/>
      <c r="CF201" s="21"/>
      <c r="CG201" s="21"/>
      <c r="CH201" s="21"/>
      <c r="CI201" s="21"/>
      <c r="CJ201" s="21"/>
      <c r="CK201" s="21"/>
      <c r="CL201" s="21"/>
      <c r="CM201" s="21"/>
      <c r="CN201" s="21"/>
      <c r="CO201" s="21"/>
      <c r="CP201" s="21"/>
      <c r="CQ201" s="21"/>
      <c r="CR201" s="21"/>
      <c r="CS201" s="21"/>
      <c r="CT201" s="21"/>
      <c r="CU201" s="21"/>
      <c r="CV201" s="21"/>
      <c r="CW201" s="21"/>
      <c r="CX201" s="21"/>
      <c r="CY201" s="21"/>
      <c r="CZ201" s="21"/>
      <c r="DA201" s="21"/>
      <c r="DB201" s="21"/>
      <c r="DC201" s="21" t="str">
        <f t="shared" ref="DC201:DN201" si="69">IF(DC19&gt;0,DC$6,"")</f>
        <v/>
      </c>
      <c r="DD201" s="21" t="str">
        <f t="shared" si="69"/>
        <v/>
      </c>
      <c r="DE201" s="21" t="str">
        <f t="shared" si="69"/>
        <v/>
      </c>
      <c r="DF201" s="21" t="str">
        <f t="shared" si="69"/>
        <v/>
      </c>
      <c r="DG201" s="21" t="str">
        <f t="shared" si="69"/>
        <v/>
      </c>
      <c r="DH201" s="21" t="str">
        <f t="shared" si="69"/>
        <v/>
      </c>
      <c r="DI201" s="21" t="str">
        <f t="shared" si="69"/>
        <v/>
      </c>
      <c r="DJ201" s="21" t="str">
        <f t="shared" si="69"/>
        <v/>
      </c>
      <c r="DK201" s="21" t="str">
        <f t="shared" si="69"/>
        <v/>
      </c>
      <c r="DL201" s="21" t="str">
        <f t="shared" si="69"/>
        <v/>
      </c>
      <c r="DM201" s="21" t="str">
        <f t="shared" si="69"/>
        <v/>
      </c>
      <c r="DN201" s="21" t="str">
        <f t="shared" si="69"/>
        <v/>
      </c>
      <c r="DO201" s="21"/>
      <c r="DP201" s="21"/>
      <c r="DQ201" s="21"/>
      <c r="DR201" s="21"/>
      <c r="DS201" s="21"/>
      <c r="DT201" s="21"/>
      <c r="DU201" s="21"/>
      <c r="DV201" s="21"/>
      <c r="DW201" s="21"/>
      <c r="DX201" s="21"/>
      <c r="DY201" s="21"/>
      <c r="DZ201" s="21"/>
      <c r="EA201" s="21"/>
      <c r="EB201" s="21"/>
      <c r="EC201" s="21"/>
      <c r="ED201" s="21"/>
      <c r="EE201" s="21"/>
      <c r="EF201" s="21"/>
      <c r="EG201" s="21"/>
      <c r="EH201" s="21"/>
      <c r="EI201" s="21"/>
      <c r="EJ201" s="21"/>
      <c r="EK201" s="21"/>
      <c r="EL201" s="21"/>
      <c r="EM201" s="21"/>
      <c r="EN201" s="21"/>
      <c r="EO201" s="21"/>
      <c r="EP201" s="21"/>
      <c r="EQ201" s="21"/>
      <c r="ER201" s="21"/>
      <c r="ES201" s="21"/>
      <c r="ET201" s="21"/>
      <c r="EU201" s="21"/>
      <c r="EV201" s="21"/>
      <c r="EW201" s="21"/>
      <c r="EX201" s="21"/>
      <c r="EY201" s="21" t="str">
        <f t="shared" ref="EY201:GF201" si="70">IF(EY19&gt;0,EY$6,"")</f>
        <v/>
      </c>
      <c r="EZ201" s="21" t="str">
        <f t="shared" si="70"/>
        <v/>
      </c>
      <c r="FA201" s="21" t="str">
        <f t="shared" si="70"/>
        <v/>
      </c>
      <c r="FB201" s="21" t="str">
        <f t="shared" si="70"/>
        <v/>
      </c>
      <c r="FC201" s="21" t="str">
        <f t="shared" si="70"/>
        <v/>
      </c>
      <c r="FD201" s="21" t="str">
        <f t="shared" si="70"/>
        <v/>
      </c>
      <c r="FE201" s="21" t="str">
        <f t="shared" si="70"/>
        <v/>
      </c>
      <c r="FF201" s="21" t="str">
        <f t="shared" si="70"/>
        <v/>
      </c>
      <c r="FG201" s="21" t="str">
        <f t="shared" si="70"/>
        <v/>
      </c>
      <c r="FH201" s="21" t="str">
        <f t="shared" si="70"/>
        <v/>
      </c>
      <c r="FI201" s="21" t="str">
        <f t="shared" si="70"/>
        <v/>
      </c>
      <c r="FJ201" s="21" t="str">
        <f t="shared" si="70"/>
        <v/>
      </c>
      <c r="FK201" s="21" t="str">
        <f t="shared" si="70"/>
        <v/>
      </c>
      <c r="FL201" s="21" t="str">
        <f t="shared" si="70"/>
        <v/>
      </c>
      <c r="FM201" s="21" t="str">
        <f t="shared" si="70"/>
        <v/>
      </c>
      <c r="FN201" s="21" t="str">
        <f t="shared" si="70"/>
        <v/>
      </c>
      <c r="FO201" s="21" t="str">
        <f t="shared" si="70"/>
        <v/>
      </c>
      <c r="FP201" s="21" t="str">
        <f t="shared" si="70"/>
        <v/>
      </c>
      <c r="FQ201" s="21" t="str">
        <f t="shared" si="70"/>
        <v/>
      </c>
      <c r="FR201" s="21" t="str">
        <f t="shared" si="70"/>
        <v/>
      </c>
      <c r="FS201" s="21" t="str">
        <f t="shared" si="70"/>
        <v/>
      </c>
      <c r="FT201" s="21" t="str">
        <f t="shared" si="70"/>
        <v/>
      </c>
      <c r="FU201" s="21" t="str">
        <f t="shared" si="70"/>
        <v/>
      </c>
      <c r="FV201" s="21" t="str">
        <f t="shared" si="70"/>
        <v/>
      </c>
      <c r="FW201" s="21" t="str">
        <f t="shared" si="70"/>
        <v/>
      </c>
      <c r="FX201" s="21" t="str">
        <f t="shared" si="70"/>
        <v/>
      </c>
      <c r="FY201" s="21" t="str">
        <f t="shared" si="70"/>
        <v/>
      </c>
      <c r="FZ201" s="21" t="str">
        <f t="shared" si="70"/>
        <v/>
      </c>
      <c r="GA201" s="21" t="str">
        <f t="shared" si="70"/>
        <v/>
      </c>
      <c r="GB201" s="21" t="str">
        <f t="shared" si="70"/>
        <v/>
      </c>
      <c r="GC201" s="21" t="str">
        <f t="shared" si="70"/>
        <v/>
      </c>
      <c r="GD201" s="21" t="str">
        <f t="shared" si="70"/>
        <v/>
      </c>
      <c r="GE201" s="21" t="str">
        <f t="shared" si="70"/>
        <v/>
      </c>
      <c r="GF201" s="21" t="str">
        <f t="shared" si="70"/>
        <v/>
      </c>
      <c r="GG201" s="21"/>
      <c r="GH201" s="21" t="str">
        <f t="shared" si="42"/>
        <v/>
      </c>
      <c r="GI201" s="436" t="str">
        <f t="shared" si="42"/>
        <v/>
      </c>
    </row>
    <row r="202" spans="1:191" hidden="1" x14ac:dyDescent="0.75">
      <c r="A202" s="67"/>
      <c r="B202" s="67"/>
      <c r="C202" s="425" t="str">
        <f t="shared" si="36"/>
        <v/>
      </c>
      <c r="D202" s="100"/>
      <c r="E202" s="7"/>
      <c r="F202" s="7"/>
      <c r="G202" s="424">
        <f t="shared" si="37"/>
        <v>0</v>
      </c>
      <c r="H202" s="21">
        <f t="shared" si="38"/>
        <v>0</v>
      </c>
      <c r="I202" s="7"/>
      <c r="J202" s="21" t="str">
        <f t="shared" si="43"/>
        <v/>
      </c>
      <c r="K202" s="21" t="str">
        <f t="shared" ref="K202:V202" si="71">IF(K20&gt;0,K$6,"")</f>
        <v/>
      </c>
      <c r="L202" s="21" t="str">
        <f t="shared" si="71"/>
        <v/>
      </c>
      <c r="M202" s="21" t="str">
        <f t="shared" si="71"/>
        <v/>
      </c>
      <c r="N202" s="21" t="str">
        <f t="shared" si="71"/>
        <v/>
      </c>
      <c r="O202" s="21" t="str">
        <f t="shared" si="71"/>
        <v/>
      </c>
      <c r="P202" s="21" t="str">
        <f t="shared" si="71"/>
        <v/>
      </c>
      <c r="Q202" s="21" t="str">
        <f t="shared" si="71"/>
        <v/>
      </c>
      <c r="R202" s="21" t="str">
        <f t="shared" si="71"/>
        <v/>
      </c>
      <c r="S202" s="21" t="str">
        <f t="shared" si="71"/>
        <v/>
      </c>
      <c r="T202" s="21" t="str">
        <f t="shared" si="71"/>
        <v/>
      </c>
      <c r="U202" s="21" t="str">
        <f t="shared" si="71"/>
        <v/>
      </c>
      <c r="V202" s="21" t="str">
        <f t="shared" si="71"/>
        <v/>
      </c>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c r="BZ202" s="21"/>
      <c r="CA202" s="21"/>
      <c r="CB202" s="21"/>
      <c r="CC202" s="21"/>
      <c r="CD202" s="21"/>
      <c r="CE202" s="21"/>
      <c r="CF202" s="21"/>
      <c r="CG202" s="21"/>
      <c r="CH202" s="21"/>
      <c r="CI202" s="21"/>
      <c r="CJ202" s="21"/>
      <c r="CK202" s="21"/>
      <c r="CL202" s="21"/>
      <c r="CM202" s="21"/>
      <c r="CN202" s="21"/>
      <c r="CO202" s="21"/>
      <c r="CP202" s="21"/>
      <c r="CQ202" s="21"/>
      <c r="CR202" s="21"/>
      <c r="CS202" s="21"/>
      <c r="CT202" s="21"/>
      <c r="CU202" s="21"/>
      <c r="CV202" s="21"/>
      <c r="CW202" s="21"/>
      <c r="CX202" s="21"/>
      <c r="CY202" s="21"/>
      <c r="CZ202" s="21"/>
      <c r="DA202" s="21"/>
      <c r="DB202" s="21"/>
      <c r="DC202" s="21" t="str">
        <f t="shared" ref="DC202:DN202" si="72">IF(DC20&gt;0,DC$6,"")</f>
        <v/>
      </c>
      <c r="DD202" s="21" t="str">
        <f t="shared" si="72"/>
        <v/>
      </c>
      <c r="DE202" s="21" t="str">
        <f t="shared" si="72"/>
        <v/>
      </c>
      <c r="DF202" s="21" t="str">
        <f t="shared" si="72"/>
        <v/>
      </c>
      <c r="DG202" s="21" t="str">
        <f t="shared" si="72"/>
        <v/>
      </c>
      <c r="DH202" s="21" t="str">
        <f t="shared" si="72"/>
        <v/>
      </c>
      <c r="DI202" s="21" t="str">
        <f t="shared" si="72"/>
        <v/>
      </c>
      <c r="DJ202" s="21" t="str">
        <f t="shared" si="72"/>
        <v/>
      </c>
      <c r="DK202" s="21" t="str">
        <f t="shared" si="72"/>
        <v/>
      </c>
      <c r="DL202" s="21" t="str">
        <f t="shared" si="72"/>
        <v/>
      </c>
      <c r="DM202" s="21" t="str">
        <f t="shared" si="72"/>
        <v/>
      </c>
      <c r="DN202" s="21" t="str">
        <f t="shared" si="72"/>
        <v/>
      </c>
      <c r="DO202" s="21"/>
      <c r="DP202" s="21"/>
      <c r="DQ202" s="21"/>
      <c r="DR202" s="21"/>
      <c r="DS202" s="21"/>
      <c r="DT202" s="21"/>
      <c r="DU202" s="21"/>
      <c r="DV202" s="21"/>
      <c r="DW202" s="21"/>
      <c r="DX202" s="21"/>
      <c r="DY202" s="21"/>
      <c r="DZ202" s="21"/>
      <c r="EA202" s="21"/>
      <c r="EB202" s="21"/>
      <c r="EC202" s="21"/>
      <c r="ED202" s="21"/>
      <c r="EE202" s="21"/>
      <c r="EF202" s="21"/>
      <c r="EG202" s="21"/>
      <c r="EH202" s="21"/>
      <c r="EI202" s="21"/>
      <c r="EJ202" s="21"/>
      <c r="EK202" s="21"/>
      <c r="EL202" s="21"/>
      <c r="EM202" s="21"/>
      <c r="EN202" s="21"/>
      <c r="EO202" s="21"/>
      <c r="EP202" s="21"/>
      <c r="EQ202" s="21"/>
      <c r="ER202" s="21"/>
      <c r="ES202" s="21"/>
      <c r="ET202" s="21"/>
      <c r="EU202" s="21"/>
      <c r="EV202" s="21"/>
      <c r="EW202" s="21"/>
      <c r="EX202" s="21"/>
      <c r="EY202" s="21" t="str">
        <f t="shared" ref="EY202:GF202" si="73">IF(EY20&gt;0,EY$6,"")</f>
        <v/>
      </c>
      <c r="EZ202" s="21" t="str">
        <f t="shared" si="73"/>
        <v/>
      </c>
      <c r="FA202" s="21" t="str">
        <f t="shared" si="73"/>
        <v/>
      </c>
      <c r="FB202" s="21" t="str">
        <f t="shared" si="73"/>
        <v/>
      </c>
      <c r="FC202" s="21" t="str">
        <f t="shared" si="73"/>
        <v/>
      </c>
      <c r="FD202" s="21" t="str">
        <f t="shared" si="73"/>
        <v/>
      </c>
      <c r="FE202" s="21" t="str">
        <f t="shared" si="73"/>
        <v/>
      </c>
      <c r="FF202" s="21" t="str">
        <f t="shared" si="73"/>
        <v/>
      </c>
      <c r="FG202" s="21" t="str">
        <f t="shared" si="73"/>
        <v/>
      </c>
      <c r="FH202" s="21" t="str">
        <f t="shared" si="73"/>
        <v/>
      </c>
      <c r="FI202" s="21" t="str">
        <f t="shared" si="73"/>
        <v/>
      </c>
      <c r="FJ202" s="21" t="str">
        <f t="shared" si="73"/>
        <v/>
      </c>
      <c r="FK202" s="21" t="str">
        <f t="shared" si="73"/>
        <v/>
      </c>
      <c r="FL202" s="21" t="str">
        <f t="shared" si="73"/>
        <v/>
      </c>
      <c r="FM202" s="21" t="str">
        <f t="shared" si="73"/>
        <v/>
      </c>
      <c r="FN202" s="21" t="str">
        <f t="shared" si="73"/>
        <v/>
      </c>
      <c r="FO202" s="21" t="str">
        <f t="shared" si="73"/>
        <v/>
      </c>
      <c r="FP202" s="21" t="str">
        <f t="shared" si="73"/>
        <v/>
      </c>
      <c r="FQ202" s="21" t="str">
        <f t="shared" si="73"/>
        <v/>
      </c>
      <c r="FR202" s="21" t="str">
        <f t="shared" si="73"/>
        <v/>
      </c>
      <c r="FS202" s="21" t="str">
        <f t="shared" si="73"/>
        <v/>
      </c>
      <c r="FT202" s="21" t="str">
        <f t="shared" si="73"/>
        <v/>
      </c>
      <c r="FU202" s="21" t="str">
        <f t="shared" si="73"/>
        <v/>
      </c>
      <c r="FV202" s="21" t="str">
        <f t="shared" si="73"/>
        <v/>
      </c>
      <c r="FW202" s="21" t="str">
        <f t="shared" si="73"/>
        <v/>
      </c>
      <c r="FX202" s="21" t="str">
        <f t="shared" si="73"/>
        <v/>
      </c>
      <c r="FY202" s="21" t="str">
        <f t="shared" si="73"/>
        <v/>
      </c>
      <c r="FZ202" s="21" t="str">
        <f t="shared" si="73"/>
        <v/>
      </c>
      <c r="GA202" s="21" t="str">
        <f t="shared" si="73"/>
        <v/>
      </c>
      <c r="GB202" s="21" t="str">
        <f t="shared" si="73"/>
        <v/>
      </c>
      <c r="GC202" s="21" t="str">
        <f t="shared" si="73"/>
        <v/>
      </c>
      <c r="GD202" s="21" t="str">
        <f t="shared" si="73"/>
        <v/>
      </c>
      <c r="GE202" s="21" t="str">
        <f t="shared" si="73"/>
        <v/>
      </c>
      <c r="GF202" s="21" t="str">
        <f t="shared" si="73"/>
        <v/>
      </c>
      <c r="GG202" s="21"/>
      <c r="GH202" s="21" t="str">
        <f t="shared" si="42"/>
        <v/>
      </c>
      <c r="GI202" s="436" t="str">
        <f t="shared" si="42"/>
        <v/>
      </c>
    </row>
    <row r="203" spans="1:191" hidden="1" x14ac:dyDescent="0.75">
      <c r="A203" s="67"/>
      <c r="B203" s="67"/>
      <c r="C203" s="425" t="str">
        <f t="shared" si="36"/>
        <v/>
      </c>
      <c r="D203" s="100"/>
      <c r="E203" s="7"/>
      <c r="F203" s="7"/>
      <c r="G203" s="424">
        <f t="shared" si="37"/>
        <v>0</v>
      </c>
      <c r="H203" s="21">
        <f t="shared" si="38"/>
        <v>0</v>
      </c>
      <c r="I203" s="7"/>
      <c r="J203" s="21" t="str">
        <f t="shared" si="43"/>
        <v/>
      </c>
      <c r="K203" s="21" t="str">
        <f t="shared" ref="K203:V203" si="74">IF(K21&gt;0,K$6,"")</f>
        <v/>
      </c>
      <c r="L203" s="21" t="str">
        <f t="shared" si="74"/>
        <v/>
      </c>
      <c r="M203" s="21" t="str">
        <f t="shared" si="74"/>
        <v/>
      </c>
      <c r="N203" s="21" t="str">
        <f t="shared" si="74"/>
        <v/>
      </c>
      <c r="O203" s="21" t="str">
        <f t="shared" si="74"/>
        <v/>
      </c>
      <c r="P203" s="21" t="str">
        <f t="shared" si="74"/>
        <v/>
      </c>
      <c r="Q203" s="21" t="str">
        <f t="shared" si="74"/>
        <v/>
      </c>
      <c r="R203" s="21" t="str">
        <f t="shared" si="74"/>
        <v/>
      </c>
      <c r="S203" s="21" t="str">
        <f t="shared" si="74"/>
        <v/>
      </c>
      <c r="T203" s="21" t="str">
        <f t="shared" si="74"/>
        <v/>
      </c>
      <c r="U203" s="21" t="str">
        <f t="shared" si="74"/>
        <v/>
      </c>
      <c r="V203" s="21" t="str">
        <f t="shared" si="74"/>
        <v/>
      </c>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c r="BY203" s="21"/>
      <c r="BZ203" s="21"/>
      <c r="CA203" s="21"/>
      <c r="CB203" s="21"/>
      <c r="CC203" s="21"/>
      <c r="CD203" s="21"/>
      <c r="CE203" s="21"/>
      <c r="CF203" s="21"/>
      <c r="CG203" s="21"/>
      <c r="CH203" s="21"/>
      <c r="CI203" s="21"/>
      <c r="CJ203" s="21"/>
      <c r="CK203" s="21"/>
      <c r="CL203" s="21"/>
      <c r="CM203" s="21"/>
      <c r="CN203" s="21"/>
      <c r="CO203" s="21"/>
      <c r="CP203" s="21"/>
      <c r="CQ203" s="21"/>
      <c r="CR203" s="21"/>
      <c r="CS203" s="21"/>
      <c r="CT203" s="21"/>
      <c r="CU203" s="21"/>
      <c r="CV203" s="21"/>
      <c r="CW203" s="21"/>
      <c r="CX203" s="21"/>
      <c r="CY203" s="21"/>
      <c r="CZ203" s="21"/>
      <c r="DA203" s="21"/>
      <c r="DB203" s="21"/>
      <c r="DC203" s="21" t="str">
        <f t="shared" ref="DC203:DN203" si="75">IF(DC21&gt;0,DC$6,"")</f>
        <v/>
      </c>
      <c r="DD203" s="21" t="str">
        <f t="shared" si="75"/>
        <v/>
      </c>
      <c r="DE203" s="21" t="str">
        <f t="shared" si="75"/>
        <v/>
      </c>
      <c r="DF203" s="21" t="str">
        <f t="shared" si="75"/>
        <v/>
      </c>
      <c r="DG203" s="21" t="str">
        <f t="shared" si="75"/>
        <v/>
      </c>
      <c r="DH203" s="21" t="str">
        <f t="shared" si="75"/>
        <v/>
      </c>
      <c r="DI203" s="21" t="str">
        <f t="shared" si="75"/>
        <v/>
      </c>
      <c r="DJ203" s="21" t="str">
        <f t="shared" si="75"/>
        <v/>
      </c>
      <c r="DK203" s="21" t="str">
        <f t="shared" si="75"/>
        <v/>
      </c>
      <c r="DL203" s="21" t="str">
        <f t="shared" si="75"/>
        <v/>
      </c>
      <c r="DM203" s="21" t="str">
        <f t="shared" si="75"/>
        <v/>
      </c>
      <c r="DN203" s="21" t="str">
        <f t="shared" si="75"/>
        <v/>
      </c>
      <c r="DO203" s="21"/>
      <c r="DP203" s="21"/>
      <c r="DQ203" s="21"/>
      <c r="DR203" s="21"/>
      <c r="DS203" s="21"/>
      <c r="DT203" s="21"/>
      <c r="DU203" s="21"/>
      <c r="DV203" s="21"/>
      <c r="DW203" s="21"/>
      <c r="DX203" s="21"/>
      <c r="DY203" s="21"/>
      <c r="DZ203" s="21"/>
      <c r="EA203" s="21"/>
      <c r="EB203" s="21"/>
      <c r="EC203" s="21"/>
      <c r="ED203" s="21"/>
      <c r="EE203" s="21"/>
      <c r="EF203" s="21"/>
      <c r="EG203" s="21"/>
      <c r="EH203" s="21"/>
      <c r="EI203" s="21"/>
      <c r="EJ203" s="21"/>
      <c r="EK203" s="21"/>
      <c r="EL203" s="21"/>
      <c r="EM203" s="21"/>
      <c r="EN203" s="21"/>
      <c r="EO203" s="21"/>
      <c r="EP203" s="21"/>
      <c r="EQ203" s="21"/>
      <c r="ER203" s="21"/>
      <c r="ES203" s="21"/>
      <c r="ET203" s="21"/>
      <c r="EU203" s="21"/>
      <c r="EV203" s="21"/>
      <c r="EW203" s="21"/>
      <c r="EX203" s="21"/>
      <c r="EY203" s="21" t="str">
        <f t="shared" ref="EY203:GF203" si="76">IF(EY21&gt;0,EY$6,"")</f>
        <v/>
      </c>
      <c r="EZ203" s="21" t="str">
        <f t="shared" si="76"/>
        <v/>
      </c>
      <c r="FA203" s="21" t="str">
        <f t="shared" si="76"/>
        <v/>
      </c>
      <c r="FB203" s="21" t="str">
        <f t="shared" si="76"/>
        <v/>
      </c>
      <c r="FC203" s="21" t="str">
        <f t="shared" si="76"/>
        <v/>
      </c>
      <c r="FD203" s="21" t="str">
        <f t="shared" si="76"/>
        <v/>
      </c>
      <c r="FE203" s="21" t="str">
        <f t="shared" si="76"/>
        <v/>
      </c>
      <c r="FF203" s="21" t="str">
        <f t="shared" si="76"/>
        <v/>
      </c>
      <c r="FG203" s="21" t="str">
        <f t="shared" si="76"/>
        <v/>
      </c>
      <c r="FH203" s="21" t="str">
        <f t="shared" si="76"/>
        <v/>
      </c>
      <c r="FI203" s="21" t="str">
        <f t="shared" si="76"/>
        <v/>
      </c>
      <c r="FJ203" s="21" t="str">
        <f t="shared" si="76"/>
        <v/>
      </c>
      <c r="FK203" s="21" t="str">
        <f t="shared" si="76"/>
        <v/>
      </c>
      <c r="FL203" s="21" t="str">
        <f t="shared" si="76"/>
        <v/>
      </c>
      <c r="FM203" s="21" t="str">
        <f t="shared" si="76"/>
        <v/>
      </c>
      <c r="FN203" s="21" t="str">
        <f t="shared" si="76"/>
        <v/>
      </c>
      <c r="FO203" s="21" t="str">
        <f t="shared" si="76"/>
        <v/>
      </c>
      <c r="FP203" s="21" t="str">
        <f t="shared" si="76"/>
        <v/>
      </c>
      <c r="FQ203" s="21" t="str">
        <f t="shared" si="76"/>
        <v/>
      </c>
      <c r="FR203" s="21" t="str">
        <f t="shared" si="76"/>
        <v/>
      </c>
      <c r="FS203" s="21" t="str">
        <f t="shared" si="76"/>
        <v/>
      </c>
      <c r="FT203" s="21" t="str">
        <f t="shared" si="76"/>
        <v/>
      </c>
      <c r="FU203" s="21" t="str">
        <f t="shared" si="76"/>
        <v/>
      </c>
      <c r="FV203" s="21" t="str">
        <f t="shared" si="76"/>
        <v/>
      </c>
      <c r="FW203" s="21" t="str">
        <f t="shared" si="76"/>
        <v/>
      </c>
      <c r="FX203" s="21" t="str">
        <f t="shared" si="76"/>
        <v/>
      </c>
      <c r="FY203" s="21" t="str">
        <f t="shared" si="76"/>
        <v/>
      </c>
      <c r="FZ203" s="21" t="str">
        <f t="shared" si="76"/>
        <v/>
      </c>
      <c r="GA203" s="21" t="str">
        <f t="shared" si="76"/>
        <v/>
      </c>
      <c r="GB203" s="21" t="str">
        <f t="shared" si="76"/>
        <v/>
      </c>
      <c r="GC203" s="21" t="str">
        <f t="shared" si="76"/>
        <v/>
      </c>
      <c r="GD203" s="21" t="str">
        <f t="shared" si="76"/>
        <v/>
      </c>
      <c r="GE203" s="21" t="str">
        <f t="shared" si="76"/>
        <v/>
      </c>
      <c r="GF203" s="21" t="str">
        <f t="shared" si="76"/>
        <v/>
      </c>
      <c r="GG203" s="21"/>
      <c r="GH203" s="21" t="str">
        <f t="shared" si="42"/>
        <v/>
      </c>
      <c r="GI203" s="436" t="str">
        <f t="shared" si="42"/>
        <v/>
      </c>
    </row>
    <row r="204" spans="1:191" hidden="1" x14ac:dyDescent="0.75">
      <c r="A204" s="67"/>
      <c r="B204" s="67"/>
      <c r="C204" s="425" t="str">
        <f t="shared" si="36"/>
        <v/>
      </c>
      <c r="D204" s="100"/>
      <c r="E204" s="7"/>
      <c r="F204" s="7"/>
      <c r="G204" s="424">
        <f t="shared" si="37"/>
        <v>0</v>
      </c>
      <c r="H204" s="21">
        <f t="shared" si="38"/>
        <v>0</v>
      </c>
      <c r="I204" s="7"/>
      <c r="J204" s="21" t="str">
        <f t="shared" si="43"/>
        <v/>
      </c>
      <c r="K204" s="21" t="str">
        <f t="shared" ref="K204:V204" si="77">IF(K22&gt;0,K$6,"")</f>
        <v/>
      </c>
      <c r="L204" s="21" t="str">
        <f t="shared" si="77"/>
        <v/>
      </c>
      <c r="M204" s="21" t="str">
        <f t="shared" si="77"/>
        <v/>
      </c>
      <c r="N204" s="21" t="str">
        <f t="shared" si="77"/>
        <v/>
      </c>
      <c r="O204" s="21" t="str">
        <f t="shared" si="77"/>
        <v/>
      </c>
      <c r="P204" s="21" t="str">
        <f t="shared" si="77"/>
        <v/>
      </c>
      <c r="Q204" s="21" t="str">
        <f t="shared" si="77"/>
        <v/>
      </c>
      <c r="R204" s="21" t="str">
        <f t="shared" si="77"/>
        <v/>
      </c>
      <c r="S204" s="21" t="str">
        <f t="shared" si="77"/>
        <v/>
      </c>
      <c r="T204" s="21" t="str">
        <f t="shared" si="77"/>
        <v/>
      </c>
      <c r="U204" s="21" t="str">
        <f t="shared" si="77"/>
        <v/>
      </c>
      <c r="V204" s="21" t="str">
        <f t="shared" si="77"/>
        <v/>
      </c>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c r="BZ204" s="21"/>
      <c r="CA204" s="21"/>
      <c r="CB204" s="21"/>
      <c r="CC204" s="21"/>
      <c r="CD204" s="21"/>
      <c r="CE204" s="21"/>
      <c r="CF204" s="21"/>
      <c r="CG204" s="21"/>
      <c r="CH204" s="21"/>
      <c r="CI204" s="21"/>
      <c r="CJ204" s="21"/>
      <c r="CK204" s="21"/>
      <c r="CL204" s="21"/>
      <c r="CM204" s="21"/>
      <c r="CN204" s="21"/>
      <c r="CO204" s="21"/>
      <c r="CP204" s="21"/>
      <c r="CQ204" s="21"/>
      <c r="CR204" s="21"/>
      <c r="CS204" s="21"/>
      <c r="CT204" s="21"/>
      <c r="CU204" s="21"/>
      <c r="CV204" s="21"/>
      <c r="CW204" s="21"/>
      <c r="CX204" s="21"/>
      <c r="CY204" s="21"/>
      <c r="CZ204" s="21"/>
      <c r="DA204" s="21"/>
      <c r="DB204" s="21"/>
      <c r="DC204" s="21" t="str">
        <f t="shared" ref="DC204:DN204" si="78">IF(DC22&gt;0,DC$6,"")</f>
        <v/>
      </c>
      <c r="DD204" s="21" t="str">
        <f t="shared" si="78"/>
        <v/>
      </c>
      <c r="DE204" s="21" t="str">
        <f t="shared" si="78"/>
        <v/>
      </c>
      <c r="DF204" s="21" t="str">
        <f t="shared" si="78"/>
        <v/>
      </c>
      <c r="DG204" s="21" t="str">
        <f t="shared" si="78"/>
        <v/>
      </c>
      <c r="DH204" s="21" t="str">
        <f t="shared" si="78"/>
        <v/>
      </c>
      <c r="DI204" s="21" t="str">
        <f t="shared" si="78"/>
        <v/>
      </c>
      <c r="DJ204" s="21" t="str">
        <f t="shared" si="78"/>
        <v/>
      </c>
      <c r="DK204" s="21" t="str">
        <f t="shared" si="78"/>
        <v/>
      </c>
      <c r="DL204" s="21" t="str">
        <f t="shared" si="78"/>
        <v/>
      </c>
      <c r="DM204" s="21" t="str">
        <f t="shared" si="78"/>
        <v/>
      </c>
      <c r="DN204" s="21" t="str">
        <f t="shared" si="78"/>
        <v/>
      </c>
      <c r="DO204" s="21"/>
      <c r="DP204" s="21"/>
      <c r="DQ204" s="21"/>
      <c r="DR204" s="21"/>
      <c r="DS204" s="21"/>
      <c r="DT204" s="21"/>
      <c r="DU204" s="21"/>
      <c r="DV204" s="21"/>
      <c r="DW204" s="21"/>
      <c r="DX204" s="21"/>
      <c r="DY204" s="21"/>
      <c r="DZ204" s="21"/>
      <c r="EA204" s="21"/>
      <c r="EB204" s="21"/>
      <c r="EC204" s="21"/>
      <c r="ED204" s="21"/>
      <c r="EE204" s="21"/>
      <c r="EF204" s="21"/>
      <c r="EG204" s="21"/>
      <c r="EH204" s="21"/>
      <c r="EI204" s="21"/>
      <c r="EJ204" s="21"/>
      <c r="EK204" s="21"/>
      <c r="EL204" s="21"/>
      <c r="EM204" s="21"/>
      <c r="EN204" s="21"/>
      <c r="EO204" s="21"/>
      <c r="EP204" s="21"/>
      <c r="EQ204" s="21"/>
      <c r="ER204" s="21"/>
      <c r="ES204" s="21"/>
      <c r="ET204" s="21"/>
      <c r="EU204" s="21"/>
      <c r="EV204" s="21"/>
      <c r="EW204" s="21"/>
      <c r="EX204" s="21"/>
      <c r="EY204" s="21" t="str">
        <f t="shared" ref="EY204:GF204" si="79">IF(EY22&gt;0,EY$6,"")</f>
        <v/>
      </c>
      <c r="EZ204" s="21" t="str">
        <f t="shared" si="79"/>
        <v/>
      </c>
      <c r="FA204" s="21" t="str">
        <f t="shared" si="79"/>
        <v/>
      </c>
      <c r="FB204" s="21" t="str">
        <f t="shared" si="79"/>
        <v/>
      </c>
      <c r="FC204" s="21" t="str">
        <f t="shared" si="79"/>
        <v/>
      </c>
      <c r="FD204" s="21" t="str">
        <f t="shared" si="79"/>
        <v/>
      </c>
      <c r="FE204" s="21" t="str">
        <f t="shared" si="79"/>
        <v/>
      </c>
      <c r="FF204" s="21" t="str">
        <f t="shared" si="79"/>
        <v/>
      </c>
      <c r="FG204" s="21" t="str">
        <f t="shared" si="79"/>
        <v/>
      </c>
      <c r="FH204" s="21" t="str">
        <f t="shared" si="79"/>
        <v/>
      </c>
      <c r="FI204" s="21" t="str">
        <f t="shared" si="79"/>
        <v/>
      </c>
      <c r="FJ204" s="21" t="str">
        <f t="shared" si="79"/>
        <v/>
      </c>
      <c r="FK204" s="21" t="str">
        <f t="shared" si="79"/>
        <v/>
      </c>
      <c r="FL204" s="21" t="str">
        <f t="shared" si="79"/>
        <v/>
      </c>
      <c r="FM204" s="21" t="str">
        <f t="shared" si="79"/>
        <v/>
      </c>
      <c r="FN204" s="21" t="str">
        <f t="shared" si="79"/>
        <v/>
      </c>
      <c r="FO204" s="21" t="str">
        <f t="shared" si="79"/>
        <v/>
      </c>
      <c r="FP204" s="21" t="str">
        <f t="shared" si="79"/>
        <v/>
      </c>
      <c r="FQ204" s="21" t="str">
        <f t="shared" si="79"/>
        <v/>
      </c>
      <c r="FR204" s="21" t="str">
        <f t="shared" si="79"/>
        <v/>
      </c>
      <c r="FS204" s="21" t="str">
        <f t="shared" si="79"/>
        <v/>
      </c>
      <c r="FT204" s="21" t="str">
        <f t="shared" si="79"/>
        <v/>
      </c>
      <c r="FU204" s="21" t="str">
        <f t="shared" si="79"/>
        <v/>
      </c>
      <c r="FV204" s="21" t="str">
        <f t="shared" si="79"/>
        <v/>
      </c>
      <c r="FW204" s="21" t="str">
        <f t="shared" si="79"/>
        <v/>
      </c>
      <c r="FX204" s="21" t="str">
        <f t="shared" si="79"/>
        <v/>
      </c>
      <c r="FY204" s="21" t="str">
        <f t="shared" si="79"/>
        <v/>
      </c>
      <c r="FZ204" s="21" t="str">
        <f t="shared" si="79"/>
        <v/>
      </c>
      <c r="GA204" s="21" t="str">
        <f t="shared" si="79"/>
        <v/>
      </c>
      <c r="GB204" s="21" t="str">
        <f t="shared" si="79"/>
        <v/>
      </c>
      <c r="GC204" s="21" t="str">
        <f t="shared" si="79"/>
        <v/>
      </c>
      <c r="GD204" s="21" t="str">
        <f t="shared" si="79"/>
        <v/>
      </c>
      <c r="GE204" s="21" t="str">
        <f t="shared" si="79"/>
        <v/>
      </c>
      <c r="GF204" s="21" t="str">
        <f t="shared" si="79"/>
        <v/>
      </c>
      <c r="GG204" s="21"/>
      <c r="GH204" s="21" t="str">
        <f t="shared" si="42"/>
        <v/>
      </c>
      <c r="GI204" s="436" t="str">
        <f t="shared" si="42"/>
        <v/>
      </c>
    </row>
    <row r="205" spans="1:191" hidden="1" x14ac:dyDescent="0.75">
      <c r="A205" s="67"/>
      <c r="B205" s="67"/>
      <c r="C205" s="425" t="str">
        <f t="shared" si="36"/>
        <v/>
      </c>
      <c r="D205" s="100"/>
      <c r="E205" s="7"/>
      <c r="F205" s="7"/>
      <c r="G205" s="424">
        <f t="shared" si="37"/>
        <v>0</v>
      </c>
      <c r="H205" s="21">
        <f t="shared" si="38"/>
        <v>0</v>
      </c>
      <c r="I205" s="7"/>
      <c r="J205" s="21" t="str">
        <f t="shared" si="43"/>
        <v/>
      </c>
      <c r="K205" s="21" t="str">
        <f t="shared" ref="K205:V205" si="80">IF(K23&gt;0,K$6,"")</f>
        <v/>
      </c>
      <c r="L205" s="21" t="str">
        <f t="shared" si="80"/>
        <v/>
      </c>
      <c r="M205" s="21" t="str">
        <f t="shared" si="80"/>
        <v/>
      </c>
      <c r="N205" s="21" t="str">
        <f t="shared" si="80"/>
        <v/>
      </c>
      <c r="O205" s="21" t="str">
        <f t="shared" si="80"/>
        <v/>
      </c>
      <c r="P205" s="21" t="str">
        <f t="shared" si="80"/>
        <v/>
      </c>
      <c r="Q205" s="21" t="str">
        <f t="shared" si="80"/>
        <v/>
      </c>
      <c r="R205" s="21" t="str">
        <f t="shared" si="80"/>
        <v/>
      </c>
      <c r="S205" s="21" t="str">
        <f t="shared" si="80"/>
        <v/>
      </c>
      <c r="T205" s="21" t="str">
        <f t="shared" si="80"/>
        <v/>
      </c>
      <c r="U205" s="21" t="str">
        <f t="shared" si="80"/>
        <v/>
      </c>
      <c r="V205" s="21" t="str">
        <f t="shared" si="80"/>
        <v/>
      </c>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c r="BZ205" s="21"/>
      <c r="CA205" s="21"/>
      <c r="CB205" s="21"/>
      <c r="CC205" s="21"/>
      <c r="CD205" s="21"/>
      <c r="CE205" s="21"/>
      <c r="CF205" s="21"/>
      <c r="CG205" s="21"/>
      <c r="CH205" s="21"/>
      <c r="CI205" s="21"/>
      <c r="CJ205" s="21"/>
      <c r="CK205" s="21"/>
      <c r="CL205" s="21"/>
      <c r="CM205" s="21"/>
      <c r="CN205" s="21"/>
      <c r="CO205" s="21"/>
      <c r="CP205" s="21"/>
      <c r="CQ205" s="21"/>
      <c r="CR205" s="21"/>
      <c r="CS205" s="21"/>
      <c r="CT205" s="21"/>
      <c r="CU205" s="21"/>
      <c r="CV205" s="21"/>
      <c r="CW205" s="21"/>
      <c r="CX205" s="21"/>
      <c r="CY205" s="21"/>
      <c r="CZ205" s="21"/>
      <c r="DA205" s="21"/>
      <c r="DB205" s="21"/>
      <c r="DC205" s="21" t="str">
        <f t="shared" ref="DC205:DN205" si="81">IF(DC23&gt;0,DC$6,"")</f>
        <v/>
      </c>
      <c r="DD205" s="21" t="str">
        <f t="shared" si="81"/>
        <v/>
      </c>
      <c r="DE205" s="21" t="str">
        <f t="shared" si="81"/>
        <v/>
      </c>
      <c r="DF205" s="21" t="str">
        <f t="shared" si="81"/>
        <v/>
      </c>
      <c r="DG205" s="21" t="str">
        <f t="shared" si="81"/>
        <v/>
      </c>
      <c r="DH205" s="21" t="str">
        <f t="shared" si="81"/>
        <v/>
      </c>
      <c r="DI205" s="21" t="str">
        <f t="shared" si="81"/>
        <v/>
      </c>
      <c r="DJ205" s="21" t="str">
        <f t="shared" si="81"/>
        <v/>
      </c>
      <c r="DK205" s="21" t="str">
        <f t="shared" si="81"/>
        <v/>
      </c>
      <c r="DL205" s="21" t="str">
        <f t="shared" si="81"/>
        <v/>
      </c>
      <c r="DM205" s="21" t="str">
        <f t="shared" si="81"/>
        <v/>
      </c>
      <c r="DN205" s="21" t="str">
        <f t="shared" si="81"/>
        <v/>
      </c>
      <c r="DO205" s="21"/>
      <c r="DP205" s="21"/>
      <c r="DQ205" s="21"/>
      <c r="DR205" s="21"/>
      <c r="DS205" s="21"/>
      <c r="DT205" s="21"/>
      <c r="DU205" s="21"/>
      <c r="DV205" s="21"/>
      <c r="DW205" s="21"/>
      <c r="DX205" s="21"/>
      <c r="DY205" s="21"/>
      <c r="DZ205" s="21"/>
      <c r="EA205" s="21"/>
      <c r="EB205" s="21"/>
      <c r="EC205" s="21"/>
      <c r="ED205" s="21"/>
      <c r="EE205" s="21"/>
      <c r="EF205" s="21"/>
      <c r="EG205" s="21"/>
      <c r="EH205" s="21"/>
      <c r="EI205" s="21"/>
      <c r="EJ205" s="21"/>
      <c r="EK205" s="21"/>
      <c r="EL205" s="21"/>
      <c r="EM205" s="21"/>
      <c r="EN205" s="21"/>
      <c r="EO205" s="21"/>
      <c r="EP205" s="21"/>
      <c r="EQ205" s="21"/>
      <c r="ER205" s="21"/>
      <c r="ES205" s="21"/>
      <c r="ET205" s="21"/>
      <c r="EU205" s="21"/>
      <c r="EV205" s="21"/>
      <c r="EW205" s="21"/>
      <c r="EX205" s="21"/>
      <c r="EY205" s="21" t="str">
        <f t="shared" ref="EY205:GF205" si="82">IF(EY23&gt;0,EY$6,"")</f>
        <v/>
      </c>
      <c r="EZ205" s="21" t="str">
        <f t="shared" si="82"/>
        <v/>
      </c>
      <c r="FA205" s="21" t="str">
        <f t="shared" si="82"/>
        <v/>
      </c>
      <c r="FB205" s="21" t="str">
        <f t="shared" si="82"/>
        <v/>
      </c>
      <c r="FC205" s="21" t="str">
        <f t="shared" si="82"/>
        <v/>
      </c>
      <c r="FD205" s="21" t="str">
        <f t="shared" si="82"/>
        <v/>
      </c>
      <c r="FE205" s="21" t="str">
        <f t="shared" si="82"/>
        <v/>
      </c>
      <c r="FF205" s="21" t="str">
        <f t="shared" si="82"/>
        <v/>
      </c>
      <c r="FG205" s="21" t="str">
        <f t="shared" si="82"/>
        <v/>
      </c>
      <c r="FH205" s="21" t="str">
        <f t="shared" si="82"/>
        <v/>
      </c>
      <c r="FI205" s="21" t="str">
        <f t="shared" si="82"/>
        <v/>
      </c>
      <c r="FJ205" s="21" t="str">
        <f t="shared" si="82"/>
        <v/>
      </c>
      <c r="FK205" s="21" t="str">
        <f t="shared" si="82"/>
        <v/>
      </c>
      <c r="FL205" s="21" t="str">
        <f t="shared" si="82"/>
        <v/>
      </c>
      <c r="FM205" s="21" t="str">
        <f t="shared" si="82"/>
        <v/>
      </c>
      <c r="FN205" s="21" t="str">
        <f t="shared" si="82"/>
        <v/>
      </c>
      <c r="FO205" s="21" t="str">
        <f t="shared" si="82"/>
        <v/>
      </c>
      <c r="FP205" s="21" t="str">
        <f t="shared" si="82"/>
        <v/>
      </c>
      <c r="FQ205" s="21" t="str">
        <f t="shared" si="82"/>
        <v/>
      </c>
      <c r="FR205" s="21" t="str">
        <f t="shared" si="82"/>
        <v/>
      </c>
      <c r="FS205" s="21" t="str">
        <f t="shared" si="82"/>
        <v/>
      </c>
      <c r="FT205" s="21" t="str">
        <f t="shared" si="82"/>
        <v/>
      </c>
      <c r="FU205" s="21" t="str">
        <f t="shared" si="82"/>
        <v/>
      </c>
      <c r="FV205" s="21" t="str">
        <f t="shared" si="82"/>
        <v/>
      </c>
      <c r="FW205" s="21" t="str">
        <f t="shared" si="82"/>
        <v/>
      </c>
      <c r="FX205" s="21" t="str">
        <f t="shared" si="82"/>
        <v/>
      </c>
      <c r="FY205" s="21" t="str">
        <f t="shared" si="82"/>
        <v/>
      </c>
      <c r="FZ205" s="21" t="str">
        <f t="shared" si="82"/>
        <v/>
      </c>
      <c r="GA205" s="21" t="str">
        <f t="shared" si="82"/>
        <v/>
      </c>
      <c r="GB205" s="21" t="str">
        <f t="shared" si="82"/>
        <v/>
      </c>
      <c r="GC205" s="21" t="str">
        <f t="shared" si="82"/>
        <v/>
      </c>
      <c r="GD205" s="21" t="str">
        <f t="shared" si="82"/>
        <v/>
      </c>
      <c r="GE205" s="21" t="str">
        <f t="shared" si="82"/>
        <v/>
      </c>
      <c r="GF205" s="21" t="str">
        <f t="shared" si="82"/>
        <v/>
      </c>
      <c r="GG205" s="21"/>
      <c r="GH205" s="21" t="str">
        <f t="shared" si="42"/>
        <v/>
      </c>
      <c r="GI205" s="436" t="str">
        <f t="shared" si="42"/>
        <v/>
      </c>
    </row>
    <row r="206" spans="1:191" hidden="1" x14ac:dyDescent="0.75">
      <c r="A206" s="67"/>
      <c r="B206" s="67"/>
      <c r="C206" s="425" t="str">
        <f t="shared" si="36"/>
        <v/>
      </c>
      <c r="D206" s="100"/>
      <c r="E206" s="7"/>
      <c r="F206" s="7"/>
      <c r="G206" s="424">
        <f t="shared" si="37"/>
        <v>0</v>
      </c>
      <c r="H206" s="21">
        <f t="shared" si="38"/>
        <v>0</v>
      </c>
      <c r="I206" s="7"/>
      <c r="J206" s="21" t="str">
        <f t="shared" si="43"/>
        <v/>
      </c>
      <c r="K206" s="21" t="str">
        <f t="shared" ref="K206:V206" si="83">IF(K24&gt;0,K$6,"")</f>
        <v/>
      </c>
      <c r="L206" s="21" t="str">
        <f t="shared" si="83"/>
        <v/>
      </c>
      <c r="M206" s="21" t="str">
        <f t="shared" si="83"/>
        <v/>
      </c>
      <c r="N206" s="21" t="str">
        <f t="shared" si="83"/>
        <v/>
      </c>
      <c r="O206" s="21" t="str">
        <f t="shared" si="83"/>
        <v/>
      </c>
      <c r="P206" s="21" t="str">
        <f t="shared" si="83"/>
        <v/>
      </c>
      <c r="Q206" s="21" t="str">
        <f t="shared" si="83"/>
        <v/>
      </c>
      <c r="R206" s="21" t="str">
        <f t="shared" si="83"/>
        <v/>
      </c>
      <c r="S206" s="21" t="str">
        <f t="shared" si="83"/>
        <v/>
      </c>
      <c r="T206" s="21" t="str">
        <f t="shared" si="83"/>
        <v/>
      </c>
      <c r="U206" s="21" t="str">
        <f t="shared" si="83"/>
        <v/>
      </c>
      <c r="V206" s="21" t="str">
        <f t="shared" si="83"/>
        <v/>
      </c>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CG206" s="21"/>
      <c r="CH206" s="21"/>
      <c r="CI206" s="21"/>
      <c r="CJ206" s="21"/>
      <c r="CK206" s="21"/>
      <c r="CL206" s="21"/>
      <c r="CM206" s="21"/>
      <c r="CN206" s="21"/>
      <c r="CO206" s="21"/>
      <c r="CP206" s="21"/>
      <c r="CQ206" s="21"/>
      <c r="CR206" s="21"/>
      <c r="CS206" s="21"/>
      <c r="CT206" s="21"/>
      <c r="CU206" s="21"/>
      <c r="CV206" s="21"/>
      <c r="CW206" s="21"/>
      <c r="CX206" s="21"/>
      <c r="CY206" s="21"/>
      <c r="CZ206" s="21"/>
      <c r="DA206" s="21"/>
      <c r="DB206" s="21"/>
      <c r="DC206" s="21" t="str">
        <f t="shared" ref="DC206:DN206" si="84">IF(DC24&gt;0,DC$6,"")</f>
        <v/>
      </c>
      <c r="DD206" s="21" t="str">
        <f t="shared" si="84"/>
        <v/>
      </c>
      <c r="DE206" s="21" t="str">
        <f t="shared" si="84"/>
        <v/>
      </c>
      <c r="DF206" s="21" t="str">
        <f t="shared" si="84"/>
        <v/>
      </c>
      <c r="DG206" s="21" t="str">
        <f t="shared" si="84"/>
        <v/>
      </c>
      <c r="DH206" s="21" t="str">
        <f t="shared" si="84"/>
        <v/>
      </c>
      <c r="DI206" s="21" t="str">
        <f t="shared" si="84"/>
        <v/>
      </c>
      <c r="DJ206" s="21" t="str">
        <f t="shared" si="84"/>
        <v/>
      </c>
      <c r="DK206" s="21" t="str">
        <f t="shared" si="84"/>
        <v/>
      </c>
      <c r="DL206" s="21" t="str">
        <f t="shared" si="84"/>
        <v/>
      </c>
      <c r="DM206" s="21" t="str">
        <f t="shared" si="84"/>
        <v/>
      </c>
      <c r="DN206" s="21" t="str">
        <f t="shared" si="84"/>
        <v/>
      </c>
      <c r="DO206" s="21"/>
      <c r="DP206" s="21"/>
      <c r="DQ206" s="21"/>
      <c r="DR206" s="21"/>
      <c r="DS206" s="21"/>
      <c r="DT206" s="21"/>
      <c r="DU206" s="21"/>
      <c r="DV206" s="21"/>
      <c r="DW206" s="21"/>
      <c r="DX206" s="21"/>
      <c r="DY206" s="21"/>
      <c r="DZ206" s="21"/>
      <c r="EA206" s="21"/>
      <c r="EB206" s="21"/>
      <c r="EC206" s="21"/>
      <c r="ED206" s="21"/>
      <c r="EE206" s="21"/>
      <c r="EF206" s="21"/>
      <c r="EG206" s="21"/>
      <c r="EH206" s="21"/>
      <c r="EI206" s="21"/>
      <c r="EJ206" s="21"/>
      <c r="EK206" s="21"/>
      <c r="EL206" s="21"/>
      <c r="EM206" s="21"/>
      <c r="EN206" s="21"/>
      <c r="EO206" s="21"/>
      <c r="EP206" s="21"/>
      <c r="EQ206" s="21"/>
      <c r="ER206" s="21"/>
      <c r="ES206" s="21"/>
      <c r="ET206" s="21"/>
      <c r="EU206" s="21"/>
      <c r="EV206" s="21"/>
      <c r="EW206" s="21"/>
      <c r="EX206" s="21"/>
      <c r="EY206" s="21" t="str">
        <f t="shared" ref="EY206:GF206" si="85">IF(EY24&gt;0,EY$6,"")</f>
        <v/>
      </c>
      <c r="EZ206" s="21" t="str">
        <f t="shared" si="85"/>
        <v/>
      </c>
      <c r="FA206" s="21" t="str">
        <f t="shared" si="85"/>
        <v/>
      </c>
      <c r="FB206" s="21" t="str">
        <f t="shared" si="85"/>
        <v/>
      </c>
      <c r="FC206" s="21" t="str">
        <f t="shared" si="85"/>
        <v/>
      </c>
      <c r="FD206" s="21" t="str">
        <f t="shared" si="85"/>
        <v/>
      </c>
      <c r="FE206" s="21" t="str">
        <f t="shared" si="85"/>
        <v/>
      </c>
      <c r="FF206" s="21" t="str">
        <f t="shared" si="85"/>
        <v/>
      </c>
      <c r="FG206" s="21" t="str">
        <f t="shared" si="85"/>
        <v/>
      </c>
      <c r="FH206" s="21" t="str">
        <f t="shared" si="85"/>
        <v/>
      </c>
      <c r="FI206" s="21" t="str">
        <f t="shared" si="85"/>
        <v/>
      </c>
      <c r="FJ206" s="21" t="str">
        <f t="shared" si="85"/>
        <v/>
      </c>
      <c r="FK206" s="21" t="str">
        <f t="shared" si="85"/>
        <v/>
      </c>
      <c r="FL206" s="21" t="str">
        <f t="shared" si="85"/>
        <v/>
      </c>
      <c r="FM206" s="21" t="str">
        <f t="shared" si="85"/>
        <v/>
      </c>
      <c r="FN206" s="21" t="str">
        <f t="shared" si="85"/>
        <v/>
      </c>
      <c r="FO206" s="21" t="str">
        <f t="shared" si="85"/>
        <v/>
      </c>
      <c r="FP206" s="21" t="str">
        <f t="shared" si="85"/>
        <v/>
      </c>
      <c r="FQ206" s="21" t="str">
        <f t="shared" si="85"/>
        <v/>
      </c>
      <c r="FR206" s="21" t="str">
        <f t="shared" si="85"/>
        <v/>
      </c>
      <c r="FS206" s="21" t="str">
        <f t="shared" si="85"/>
        <v/>
      </c>
      <c r="FT206" s="21" t="str">
        <f t="shared" si="85"/>
        <v/>
      </c>
      <c r="FU206" s="21" t="str">
        <f t="shared" si="85"/>
        <v/>
      </c>
      <c r="FV206" s="21" t="str">
        <f t="shared" si="85"/>
        <v/>
      </c>
      <c r="FW206" s="21" t="str">
        <f t="shared" si="85"/>
        <v/>
      </c>
      <c r="FX206" s="21" t="str">
        <f t="shared" si="85"/>
        <v/>
      </c>
      <c r="FY206" s="21" t="str">
        <f t="shared" si="85"/>
        <v/>
      </c>
      <c r="FZ206" s="21" t="str">
        <f t="shared" si="85"/>
        <v/>
      </c>
      <c r="GA206" s="21" t="str">
        <f t="shared" si="85"/>
        <v/>
      </c>
      <c r="GB206" s="21" t="str">
        <f t="shared" si="85"/>
        <v/>
      </c>
      <c r="GC206" s="21" t="str">
        <f t="shared" si="85"/>
        <v/>
      </c>
      <c r="GD206" s="21" t="str">
        <f t="shared" si="85"/>
        <v/>
      </c>
      <c r="GE206" s="21" t="str">
        <f t="shared" si="85"/>
        <v/>
      </c>
      <c r="GF206" s="21" t="str">
        <f t="shared" si="85"/>
        <v/>
      </c>
      <c r="GG206" s="21"/>
      <c r="GH206" s="21" t="str">
        <f t="shared" si="42"/>
        <v/>
      </c>
      <c r="GI206" s="436" t="str">
        <f t="shared" si="42"/>
        <v/>
      </c>
    </row>
    <row r="207" spans="1:191" hidden="1" x14ac:dyDescent="0.75">
      <c r="A207" s="67"/>
      <c r="B207" s="67"/>
      <c r="C207" s="425" t="str">
        <f t="shared" si="36"/>
        <v/>
      </c>
      <c r="D207" s="100"/>
      <c r="E207" s="7"/>
      <c r="F207" s="7"/>
      <c r="G207" s="424">
        <f t="shared" si="37"/>
        <v>0</v>
      </c>
      <c r="H207" s="21">
        <f t="shared" si="38"/>
        <v>0</v>
      </c>
      <c r="I207" s="7"/>
      <c r="J207" s="21" t="str">
        <f t="shared" si="43"/>
        <v/>
      </c>
      <c r="K207" s="21" t="str">
        <f t="shared" ref="K207:V207" si="86">IF(K25&gt;0,K$6,"")</f>
        <v/>
      </c>
      <c r="L207" s="21" t="str">
        <f t="shared" si="86"/>
        <v/>
      </c>
      <c r="M207" s="21" t="str">
        <f t="shared" si="86"/>
        <v/>
      </c>
      <c r="N207" s="21" t="str">
        <f t="shared" si="86"/>
        <v/>
      </c>
      <c r="O207" s="21" t="str">
        <f t="shared" si="86"/>
        <v/>
      </c>
      <c r="P207" s="21" t="str">
        <f t="shared" si="86"/>
        <v/>
      </c>
      <c r="Q207" s="21" t="str">
        <f t="shared" si="86"/>
        <v/>
      </c>
      <c r="R207" s="21" t="str">
        <f t="shared" si="86"/>
        <v/>
      </c>
      <c r="S207" s="21" t="str">
        <f t="shared" si="86"/>
        <v/>
      </c>
      <c r="T207" s="21" t="str">
        <f t="shared" si="86"/>
        <v/>
      </c>
      <c r="U207" s="21" t="str">
        <f t="shared" si="86"/>
        <v/>
      </c>
      <c r="V207" s="21" t="str">
        <f t="shared" si="86"/>
        <v/>
      </c>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c r="BZ207" s="21"/>
      <c r="CA207" s="21"/>
      <c r="CB207" s="21"/>
      <c r="CC207" s="21"/>
      <c r="CD207" s="21"/>
      <c r="CE207" s="21"/>
      <c r="CF207" s="21"/>
      <c r="CG207" s="21"/>
      <c r="CH207" s="21"/>
      <c r="CI207" s="21"/>
      <c r="CJ207" s="21"/>
      <c r="CK207" s="21"/>
      <c r="CL207" s="21"/>
      <c r="CM207" s="21"/>
      <c r="CN207" s="21"/>
      <c r="CO207" s="21"/>
      <c r="CP207" s="21"/>
      <c r="CQ207" s="21"/>
      <c r="CR207" s="21"/>
      <c r="CS207" s="21"/>
      <c r="CT207" s="21"/>
      <c r="CU207" s="21"/>
      <c r="CV207" s="21"/>
      <c r="CW207" s="21"/>
      <c r="CX207" s="21"/>
      <c r="CY207" s="21"/>
      <c r="CZ207" s="21"/>
      <c r="DA207" s="21"/>
      <c r="DB207" s="21"/>
      <c r="DC207" s="21" t="str">
        <f t="shared" ref="DC207:DN207" si="87">IF(DC25&gt;0,DC$6,"")</f>
        <v/>
      </c>
      <c r="DD207" s="21" t="str">
        <f t="shared" si="87"/>
        <v/>
      </c>
      <c r="DE207" s="21" t="str">
        <f t="shared" si="87"/>
        <v/>
      </c>
      <c r="DF207" s="21" t="str">
        <f t="shared" si="87"/>
        <v/>
      </c>
      <c r="DG207" s="21" t="str">
        <f t="shared" si="87"/>
        <v/>
      </c>
      <c r="DH207" s="21" t="str">
        <f t="shared" si="87"/>
        <v/>
      </c>
      <c r="DI207" s="21" t="str">
        <f t="shared" si="87"/>
        <v/>
      </c>
      <c r="DJ207" s="21" t="str">
        <f t="shared" si="87"/>
        <v/>
      </c>
      <c r="DK207" s="21" t="str">
        <f t="shared" si="87"/>
        <v/>
      </c>
      <c r="DL207" s="21" t="str">
        <f t="shared" si="87"/>
        <v/>
      </c>
      <c r="DM207" s="21" t="str">
        <f t="shared" si="87"/>
        <v/>
      </c>
      <c r="DN207" s="21" t="str">
        <f t="shared" si="87"/>
        <v/>
      </c>
      <c r="DO207" s="21"/>
      <c r="DP207" s="21"/>
      <c r="DQ207" s="21"/>
      <c r="DR207" s="21"/>
      <c r="DS207" s="21"/>
      <c r="DT207" s="21"/>
      <c r="DU207" s="21"/>
      <c r="DV207" s="21"/>
      <c r="DW207" s="21"/>
      <c r="DX207" s="21"/>
      <c r="DY207" s="21"/>
      <c r="DZ207" s="21"/>
      <c r="EA207" s="21"/>
      <c r="EB207" s="21"/>
      <c r="EC207" s="21"/>
      <c r="ED207" s="21"/>
      <c r="EE207" s="21"/>
      <c r="EF207" s="21"/>
      <c r="EG207" s="21"/>
      <c r="EH207" s="21"/>
      <c r="EI207" s="21"/>
      <c r="EJ207" s="21"/>
      <c r="EK207" s="21"/>
      <c r="EL207" s="21"/>
      <c r="EM207" s="21"/>
      <c r="EN207" s="21"/>
      <c r="EO207" s="21"/>
      <c r="EP207" s="21"/>
      <c r="EQ207" s="21"/>
      <c r="ER207" s="21"/>
      <c r="ES207" s="21"/>
      <c r="ET207" s="21"/>
      <c r="EU207" s="21"/>
      <c r="EV207" s="21"/>
      <c r="EW207" s="21"/>
      <c r="EX207" s="21"/>
      <c r="EY207" s="21" t="str">
        <f t="shared" ref="EY207:GF207" si="88">IF(EY25&gt;0,EY$6,"")</f>
        <v/>
      </c>
      <c r="EZ207" s="21" t="str">
        <f t="shared" si="88"/>
        <v/>
      </c>
      <c r="FA207" s="21" t="str">
        <f t="shared" si="88"/>
        <v/>
      </c>
      <c r="FB207" s="21" t="str">
        <f t="shared" si="88"/>
        <v/>
      </c>
      <c r="FC207" s="21" t="str">
        <f t="shared" si="88"/>
        <v/>
      </c>
      <c r="FD207" s="21" t="str">
        <f t="shared" si="88"/>
        <v/>
      </c>
      <c r="FE207" s="21" t="str">
        <f t="shared" si="88"/>
        <v/>
      </c>
      <c r="FF207" s="21" t="str">
        <f t="shared" si="88"/>
        <v/>
      </c>
      <c r="FG207" s="21" t="str">
        <f t="shared" si="88"/>
        <v/>
      </c>
      <c r="FH207" s="21" t="str">
        <f t="shared" si="88"/>
        <v/>
      </c>
      <c r="FI207" s="21" t="str">
        <f t="shared" si="88"/>
        <v/>
      </c>
      <c r="FJ207" s="21" t="str">
        <f t="shared" si="88"/>
        <v/>
      </c>
      <c r="FK207" s="21" t="str">
        <f t="shared" si="88"/>
        <v/>
      </c>
      <c r="FL207" s="21" t="str">
        <f t="shared" si="88"/>
        <v/>
      </c>
      <c r="FM207" s="21" t="str">
        <f t="shared" si="88"/>
        <v/>
      </c>
      <c r="FN207" s="21" t="str">
        <f t="shared" si="88"/>
        <v/>
      </c>
      <c r="FO207" s="21" t="str">
        <f t="shared" si="88"/>
        <v/>
      </c>
      <c r="FP207" s="21" t="str">
        <f t="shared" si="88"/>
        <v/>
      </c>
      <c r="FQ207" s="21" t="str">
        <f t="shared" si="88"/>
        <v/>
      </c>
      <c r="FR207" s="21" t="str">
        <f t="shared" si="88"/>
        <v/>
      </c>
      <c r="FS207" s="21" t="str">
        <f t="shared" si="88"/>
        <v/>
      </c>
      <c r="FT207" s="21" t="str">
        <f t="shared" si="88"/>
        <v/>
      </c>
      <c r="FU207" s="21" t="str">
        <f t="shared" si="88"/>
        <v/>
      </c>
      <c r="FV207" s="21" t="str">
        <f t="shared" si="88"/>
        <v/>
      </c>
      <c r="FW207" s="21" t="str">
        <f t="shared" si="88"/>
        <v/>
      </c>
      <c r="FX207" s="21" t="str">
        <f t="shared" si="88"/>
        <v/>
      </c>
      <c r="FY207" s="21" t="str">
        <f t="shared" si="88"/>
        <v/>
      </c>
      <c r="FZ207" s="21" t="str">
        <f t="shared" si="88"/>
        <v/>
      </c>
      <c r="GA207" s="21" t="str">
        <f t="shared" si="88"/>
        <v/>
      </c>
      <c r="GB207" s="21" t="str">
        <f t="shared" si="88"/>
        <v/>
      </c>
      <c r="GC207" s="21" t="str">
        <f t="shared" si="88"/>
        <v/>
      </c>
      <c r="GD207" s="21" t="str">
        <f t="shared" si="88"/>
        <v/>
      </c>
      <c r="GE207" s="21" t="str">
        <f t="shared" si="88"/>
        <v/>
      </c>
      <c r="GF207" s="21" t="str">
        <f t="shared" si="88"/>
        <v/>
      </c>
      <c r="GG207" s="21"/>
      <c r="GH207" s="21" t="str">
        <f t="shared" si="42"/>
        <v/>
      </c>
      <c r="GI207" s="436" t="str">
        <f t="shared" si="42"/>
        <v/>
      </c>
    </row>
    <row r="208" spans="1:191" hidden="1" x14ac:dyDescent="0.75">
      <c r="A208" s="67"/>
      <c r="B208" s="67"/>
      <c r="C208" s="425" t="str">
        <f t="shared" si="36"/>
        <v/>
      </c>
      <c r="D208" s="100"/>
      <c r="E208" s="7"/>
      <c r="F208" s="7"/>
      <c r="G208" s="424">
        <f t="shared" si="37"/>
        <v>0</v>
      </c>
      <c r="H208" s="21">
        <f t="shared" si="38"/>
        <v>0</v>
      </c>
      <c r="I208" s="7"/>
      <c r="J208" s="21" t="str">
        <f t="shared" si="43"/>
        <v/>
      </c>
      <c r="K208" s="21" t="str">
        <f t="shared" ref="K208:V208" si="89">IF(K26&gt;0,K$6,"")</f>
        <v/>
      </c>
      <c r="L208" s="21" t="str">
        <f t="shared" si="89"/>
        <v/>
      </c>
      <c r="M208" s="21" t="str">
        <f t="shared" si="89"/>
        <v/>
      </c>
      <c r="N208" s="21" t="str">
        <f t="shared" si="89"/>
        <v/>
      </c>
      <c r="O208" s="21" t="str">
        <f t="shared" si="89"/>
        <v/>
      </c>
      <c r="P208" s="21" t="str">
        <f t="shared" si="89"/>
        <v/>
      </c>
      <c r="Q208" s="21" t="str">
        <f t="shared" si="89"/>
        <v/>
      </c>
      <c r="R208" s="21" t="str">
        <f t="shared" si="89"/>
        <v/>
      </c>
      <c r="S208" s="21" t="str">
        <f t="shared" si="89"/>
        <v/>
      </c>
      <c r="T208" s="21" t="str">
        <f t="shared" si="89"/>
        <v/>
      </c>
      <c r="U208" s="21" t="str">
        <f t="shared" si="89"/>
        <v/>
      </c>
      <c r="V208" s="21" t="str">
        <f t="shared" si="89"/>
        <v/>
      </c>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c r="BZ208" s="21"/>
      <c r="CA208" s="21"/>
      <c r="CB208" s="21"/>
      <c r="CC208" s="21"/>
      <c r="CD208" s="21"/>
      <c r="CE208" s="21"/>
      <c r="CF208" s="21"/>
      <c r="CG208" s="21"/>
      <c r="CH208" s="21"/>
      <c r="CI208" s="21"/>
      <c r="CJ208" s="21"/>
      <c r="CK208" s="21"/>
      <c r="CL208" s="21"/>
      <c r="CM208" s="21"/>
      <c r="CN208" s="21"/>
      <c r="CO208" s="21"/>
      <c r="CP208" s="21"/>
      <c r="CQ208" s="21"/>
      <c r="CR208" s="21"/>
      <c r="CS208" s="21"/>
      <c r="CT208" s="21"/>
      <c r="CU208" s="21"/>
      <c r="CV208" s="21"/>
      <c r="CW208" s="21"/>
      <c r="CX208" s="21"/>
      <c r="CY208" s="21"/>
      <c r="CZ208" s="21"/>
      <c r="DA208" s="21"/>
      <c r="DB208" s="21"/>
      <c r="DC208" s="21" t="str">
        <f t="shared" ref="DC208:DN208" si="90">IF(DC26&gt;0,DC$6,"")</f>
        <v/>
      </c>
      <c r="DD208" s="21" t="str">
        <f t="shared" si="90"/>
        <v/>
      </c>
      <c r="DE208" s="21" t="str">
        <f t="shared" si="90"/>
        <v/>
      </c>
      <c r="DF208" s="21" t="str">
        <f t="shared" si="90"/>
        <v/>
      </c>
      <c r="DG208" s="21" t="str">
        <f t="shared" si="90"/>
        <v/>
      </c>
      <c r="DH208" s="21" t="str">
        <f t="shared" si="90"/>
        <v/>
      </c>
      <c r="DI208" s="21" t="str">
        <f t="shared" si="90"/>
        <v/>
      </c>
      <c r="DJ208" s="21" t="str">
        <f t="shared" si="90"/>
        <v/>
      </c>
      <c r="DK208" s="21" t="str">
        <f t="shared" si="90"/>
        <v/>
      </c>
      <c r="DL208" s="21" t="str">
        <f t="shared" si="90"/>
        <v/>
      </c>
      <c r="DM208" s="21" t="str">
        <f t="shared" si="90"/>
        <v/>
      </c>
      <c r="DN208" s="21" t="str">
        <f t="shared" si="90"/>
        <v/>
      </c>
      <c r="DO208" s="21"/>
      <c r="DP208" s="21"/>
      <c r="DQ208" s="21"/>
      <c r="DR208" s="21"/>
      <c r="DS208" s="21"/>
      <c r="DT208" s="21"/>
      <c r="DU208" s="21"/>
      <c r="DV208" s="21"/>
      <c r="DW208" s="21"/>
      <c r="DX208" s="21"/>
      <c r="DY208" s="21"/>
      <c r="DZ208" s="21"/>
      <c r="EA208" s="21"/>
      <c r="EB208" s="21"/>
      <c r="EC208" s="21"/>
      <c r="ED208" s="21"/>
      <c r="EE208" s="21"/>
      <c r="EF208" s="21"/>
      <c r="EG208" s="21"/>
      <c r="EH208" s="21"/>
      <c r="EI208" s="21"/>
      <c r="EJ208" s="21"/>
      <c r="EK208" s="21"/>
      <c r="EL208" s="21"/>
      <c r="EM208" s="21"/>
      <c r="EN208" s="21"/>
      <c r="EO208" s="21"/>
      <c r="EP208" s="21"/>
      <c r="EQ208" s="21"/>
      <c r="ER208" s="21"/>
      <c r="ES208" s="21"/>
      <c r="ET208" s="21"/>
      <c r="EU208" s="21"/>
      <c r="EV208" s="21"/>
      <c r="EW208" s="21"/>
      <c r="EX208" s="21"/>
      <c r="EY208" s="21" t="str">
        <f t="shared" ref="EY208:GF208" si="91">IF(EY26&gt;0,EY$6,"")</f>
        <v/>
      </c>
      <c r="EZ208" s="21" t="str">
        <f t="shared" si="91"/>
        <v/>
      </c>
      <c r="FA208" s="21" t="str">
        <f t="shared" si="91"/>
        <v/>
      </c>
      <c r="FB208" s="21" t="str">
        <f t="shared" si="91"/>
        <v/>
      </c>
      <c r="FC208" s="21" t="str">
        <f t="shared" si="91"/>
        <v/>
      </c>
      <c r="FD208" s="21" t="str">
        <f t="shared" si="91"/>
        <v/>
      </c>
      <c r="FE208" s="21" t="str">
        <f t="shared" si="91"/>
        <v/>
      </c>
      <c r="FF208" s="21" t="str">
        <f t="shared" si="91"/>
        <v/>
      </c>
      <c r="FG208" s="21" t="str">
        <f t="shared" si="91"/>
        <v/>
      </c>
      <c r="FH208" s="21" t="str">
        <f t="shared" si="91"/>
        <v/>
      </c>
      <c r="FI208" s="21" t="str">
        <f t="shared" si="91"/>
        <v/>
      </c>
      <c r="FJ208" s="21" t="str">
        <f t="shared" si="91"/>
        <v/>
      </c>
      <c r="FK208" s="21" t="str">
        <f t="shared" si="91"/>
        <v/>
      </c>
      <c r="FL208" s="21" t="str">
        <f t="shared" si="91"/>
        <v/>
      </c>
      <c r="FM208" s="21" t="str">
        <f t="shared" si="91"/>
        <v/>
      </c>
      <c r="FN208" s="21" t="str">
        <f t="shared" si="91"/>
        <v/>
      </c>
      <c r="FO208" s="21" t="str">
        <f t="shared" si="91"/>
        <v/>
      </c>
      <c r="FP208" s="21" t="str">
        <f t="shared" si="91"/>
        <v/>
      </c>
      <c r="FQ208" s="21" t="str">
        <f t="shared" si="91"/>
        <v/>
      </c>
      <c r="FR208" s="21" t="str">
        <f t="shared" si="91"/>
        <v/>
      </c>
      <c r="FS208" s="21" t="str">
        <f t="shared" si="91"/>
        <v/>
      </c>
      <c r="FT208" s="21" t="str">
        <f t="shared" si="91"/>
        <v/>
      </c>
      <c r="FU208" s="21" t="str">
        <f t="shared" si="91"/>
        <v/>
      </c>
      <c r="FV208" s="21" t="str">
        <f t="shared" si="91"/>
        <v/>
      </c>
      <c r="FW208" s="21" t="str">
        <f t="shared" si="91"/>
        <v/>
      </c>
      <c r="FX208" s="21" t="str">
        <f t="shared" si="91"/>
        <v/>
      </c>
      <c r="FY208" s="21" t="str">
        <f t="shared" si="91"/>
        <v/>
      </c>
      <c r="FZ208" s="21" t="str">
        <f t="shared" si="91"/>
        <v/>
      </c>
      <c r="GA208" s="21" t="str">
        <f t="shared" si="91"/>
        <v/>
      </c>
      <c r="GB208" s="21" t="str">
        <f t="shared" si="91"/>
        <v/>
      </c>
      <c r="GC208" s="21" t="str">
        <f t="shared" si="91"/>
        <v/>
      </c>
      <c r="GD208" s="21" t="str">
        <f t="shared" si="91"/>
        <v/>
      </c>
      <c r="GE208" s="21" t="str">
        <f t="shared" si="91"/>
        <v/>
      </c>
      <c r="GF208" s="21" t="str">
        <f t="shared" si="91"/>
        <v/>
      </c>
      <c r="GG208" s="21"/>
      <c r="GH208" s="21" t="str">
        <f t="shared" si="42"/>
        <v/>
      </c>
      <c r="GI208" s="436" t="str">
        <f t="shared" si="42"/>
        <v/>
      </c>
    </row>
    <row r="209" spans="1:191" hidden="1" x14ac:dyDescent="0.75">
      <c r="A209" s="67"/>
      <c r="B209" s="67"/>
      <c r="C209" s="425" t="str">
        <f t="shared" si="36"/>
        <v/>
      </c>
      <c r="D209" s="100"/>
      <c r="E209" s="61"/>
      <c r="F209" s="61"/>
      <c r="G209" s="424">
        <f t="shared" si="37"/>
        <v>0</v>
      </c>
      <c r="H209" s="21">
        <f t="shared" si="38"/>
        <v>0</v>
      </c>
      <c r="I209" s="61"/>
      <c r="J209" s="21" t="str">
        <f t="shared" si="43"/>
        <v/>
      </c>
      <c r="K209" s="21" t="str">
        <f t="shared" ref="K209:V209" si="92">IF(K27&gt;0,K$6,"")</f>
        <v/>
      </c>
      <c r="L209" s="21" t="str">
        <f t="shared" si="92"/>
        <v/>
      </c>
      <c r="M209" s="21" t="str">
        <f t="shared" si="92"/>
        <v/>
      </c>
      <c r="N209" s="21" t="str">
        <f t="shared" si="92"/>
        <v/>
      </c>
      <c r="O209" s="21" t="str">
        <f t="shared" si="92"/>
        <v/>
      </c>
      <c r="P209" s="21" t="str">
        <f t="shared" si="92"/>
        <v/>
      </c>
      <c r="Q209" s="21" t="str">
        <f t="shared" si="92"/>
        <v/>
      </c>
      <c r="R209" s="21" t="str">
        <f t="shared" si="92"/>
        <v/>
      </c>
      <c r="S209" s="21" t="str">
        <f t="shared" si="92"/>
        <v/>
      </c>
      <c r="T209" s="21" t="str">
        <f t="shared" si="92"/>
        <v/>
      </c>
      <c r="U209" s="21" t="str">
        <f t="shared" si="92"/>
        <v/>
      </c>
      <c r="V209" s="21" t="str">
        <f t="shared" si="92"/>
        <v/>
      </c>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c r="BY209" s="21"/>
      <c r="BZ209" s="21"/>
      <c r="CA209" s="21"/>
      <c r="CB209" s="21"/>
      <c r="CC209" s="21"/>
      <c r="CD209" s="21"/>
      <c r="CE209" s="21"/>
      <c r="CF209" s="21"/>
      <c r="CG209" s="21"/>
      <c r="CH209" s="21"/>
      <c r="CI209" s="21"/>
      <c r="CJ209" s="21"/>
      <c r="CK209" s="21"/>
      <c r="CL209" s="21"/>
      <c r="CM209" s="21"/>
      <c r="CN209" s="21"/>
      <c r="CO209" s="21"/>
      <c r="CP209" s="21"/>
      <c r="CQ209" s="21"/>
      <c r="CR209" s="21"/>
      <c r="CS209" s="21"/>
      <c r="CT209" s="21"/>
      <c r="CU209" s="21"/>
      <c r="CV209" s="21"/>
      <c r="CW209" s="21"/>
      <c r="CX209" s="21"/>
      <c r="CY209" s="21"/>
      <c r="CZ209" s="21"/>
      <c r="DA209" s="21"/>
      <c r="DB209" s="21"/>
      <c r="DC209" s="21" t="str">
        <f t="shared" ref="DC209:DN209" si="93">IF(DC27&gt;0,DC$6,"")</f>
        <v/>
      </c>
      <c r="DD209" s="21" t="str">
        <f t="shared" si="93"/>
        <v/>
      </c>
      <c r="DE209" s="21" t="str">
        <f t="shared" si="93"/>
        <v/>
      </c>
      <c r="DF209" s="21" t="str">
        <f t="shared" si="93"/>
        <v/>
      </c>
      <c r="DG209" s="21" t="str">
        <f t="shared" si="93"/>
        <v/>
      </c>
      <c r="DH209" s="21" t="str">
        <f t="shared" si="93"/>
        <v/>
      </c>
      <c r="DI209" s="21" t="str">
        <f t="shared" si="93"/>
        <v/>
      </c>
      <c r="DJ209" s="21" t="str">
        <f t="shared" si="93"/>
        <v/>
      </c>
      <c r="DK209" s="21" t="str">
        <f t="shared" si="93"/>
        <v/>
      </c>
      <c r="DL209" s="21" t="str">
        <f t="shared" si="93"/>
        <v/>
      </c>
      <c r="DM209" s="21" t="str">
        <f t="shared" si="93"/>
        <v/>
      </c>
      <c r="DN209" s="21" t="str">
        <f t="shared" si="93"/>
        <v/>
      </c>
      <c r="DO209" s="21"/>
      <c r="DP209" s="21"/>
      <c r="DQ209" s="21"/>
      <c r="DR209" s="21"/>
      <c r="DS209" s="21"/>
      <c r="DT209" s="21"/>
      <c r="DU209" s="21"/>
      <c r="DV209" s="21"/>
      <c r="DW209" s="21"/>
      <c r="DX209" s="21"/>
      <c r="DY209" s="21"/>
      <c r="DZ209" s="21"/>
      <c r="EA209" s="21"/>
      <c r="EB209" s="21"/>
      <c r="EC209" s="21"/>
      <c r="ED209" s="21"/>
      <c r="EE209" s="21"/>
      <c r="EF209" s="21"/>
      <c r="EG209" s="21"/>
      <c r="EH209" s="21"/>
      <c r="EI209" s="21"/>
      <c r="EJ209" s="21"/>
      <c r="EK209" s="21"/>
      <c r="EL209" s="21"/>
      <c r="EM209" s="21"/>
      <c r="EN209" s="21"/>
      <c r="EO209" s="21"/>
      <c r="EP209" s="21"/>
      <c r="EQ209" s="21"/>
      <c r="ER209" s="21"/>
      <c r="ES209" s="21"/>
      <c r="ET209" s="21"/>
      <c r="EU209" s="21"/>
      <c r="EV209" s="21"/>
      <c r="EW209" s="21"/>
      <c r="EX209" s="21"/>
      <c r="EY209" s="21" t="str">
        <f t="shared" ref="EY209:GF209" si="94">IF(EY27&gt;0,EY$6,"")</f>
        <v/>
      </c>
      <c r="EZ209" s="21" t="str">
        <f t="shared" si="94"/>
        <v/>
      </c>
      <c r="FA209" s="21" t="str">
        <f t="shared" si="94"/>
        <v/>
      </c>
      <c r="FB209" s="21" t="str">
        <f t="shared" si="94"/>
        <v/>
      </c>
      <c r="FC209" s="21" t="str">
        <f t="shared" si="94"/>
        <v/>
      </c>
      <c r="FD209" s="21" t="str">
        <f t="shared" si="94"/>
        <v/>
      </c>
      <c r="FE209" s="21" t="str">
        <f t="shared" si="94"/>
        <v/>
      </c>
      <c r="FF209" s="21" t="str">
        <f t="shared" si="94"/>
        <v/>
      </c>
      <c r="FG209" s="21" t="str">
        <f t="shared" si="94"/>
        <v/>
      </c>
      <c r="FH209" s="21" t="str">
        <f t="shared" si="94"/>
        <v/>
      </c>
      <c r="FI209" s="21" t="str">
        <f t="shared" si="94"/>
        <v/>
      </c>
      <c r="FJ209" s="21" t="str">
        <f t="shared" si="94"/>
        <v/>
      </c>
      <c r="FK209" s="21" t="str">
        <f t="shared" si="94"/>
        <v/>
      </c>
      <c r="FL209" s="21" t="str">
        <f t="shared" si="94"/>
        <v/>
      </c>
      <c r="FM209" s="21" t="str">
        <f t="shared" si="94"/>
        <v/>
      </c>
      <c r="FN209" s="21" t="str">
        <f t="shared" si="94"/>
        <v/>
      </c>
      <c r="FO209" s="21" t="str">
        <f t="shared" si="94"/>
        <v/>
      </c>
      <c r="FP209" s="21" t="str">
        <f t="shared" si="94"/>
        <v/>
      </c>
      <c r="FQ209" s="21" t="str">
        <f t="shared" si="94"/>
        <v/>
      </c>
      <c r="FR209" s="21" t="str">
        <f t="shared" si="94"/>
        <v/>
      </c>
      <c r="FS209" s="21" t="str">
        <f t="shared" si="94"/>
        <v/>
      </c>
      <c r="FT209" s="21" t="str">
        <f t="shared" si="94"/>
        <v/>
      </c>
      <c r="FU209" s="21" t="str">
        <f t="shared" si="94"/>
        <v/>
      </c>
      <c r="FV209" s="21" t="str">
        <f t="shared" si="94"/>
        <v/>
      </c>
      <c r="FW209" s="21" t="str">
        <f t="shared" si="94"/>
        <v/>
      </c>
      <c r="FX209" s="21" t="str">
        <f t="shared" si="94"/>
        <v/>
      </c>
      <c r="FY209" s="21" t="str">
        <f t="shared" si="94"/>
        <v/>
      </c>
      <c r="FZ209" s="21" t="str">
        <f t="shared" si="94"/>
        <v/>
      </c>
      <c r="GA209" s="21" t="str">
        <f t="shared" si="94"/>
        <v/>
      </c>
      <c r="GB209" s="21" t="str">
        <f t="shared" si="94"/>
        <v/>
      </c>
      <c r="GC209" s="21" t="str">
        <f t="shared" si="94"/>
        <v/>
      </c>
      <c r="GD209" s="21" t="str">
        <f t="shared" si="94"/>
        <v/>
      </c>
      <c r="GE209" s="21" t="str">
        <f t="shared" si="94"/>
        <v/>
      </c>
      <c r="GF209" s="21" t="str">
        <f t="shared" si="94"/>
        <v/>
      </c>
      <c r="GG209" s="21"/>
      <c r="GH209" s="21" t="str">
        <f t="shared" si="42"/>
        <v/>
      </c>
      <c r="GI209" s="436" t="str">
        <f t="shared" si="42"/>
        <v/>
      </c>
    </row>
    <row r="210" spans="1:191" hidden="1" x14ac:dyDescent="0.75">
      <c r="A210" s="67"/>
      <c r="B210" s="67"/>
      <c r="C210" s="425" t="str">
        <f t="shared" si="36"/>
        <v/>
      </c>
      <c r="D210" s="100"/>
      <c r="E210" s="7"/>
      <c r="F210" s="7"/>
      <c r="G210" s="424">
        <f t="shared" si="37"/>
        <v>0</v>
      </c>
      <c r="H210" s="21">
        <f t="shared" si="38"/>
        <v>0</v>
      </c>
      <c r="I210" s="7"/>
      <c r="J210" s="21" t="str">
        <f t="shared" si="43"/>
        <v/>
      </c>
      <c r="K210" s="21" t="str">
        <f t="shared" ref="K210:V210" si="95">IF(K28&gt;0,K$6,"")</f>
        <v/>
      </c>
      <c r="L210" s="21" t="str">
        <f t="shared" si="95"/>
        <v/>
      </c>
      <c r="M210" s="21" t="str">
        <f t="shared" si="95"/>
        <v/>
      </c>
      <c r="N210" s="21" t="str">
        <f t="shared" si="95"/>
        <v/>
      </c>
      <c r="O210" s="21" t="str">
        <f t="shared" si="95"/>
        <v/>
      </c>
      <c r="P210" s="21" t="str">
        <f t="shared" si="95"/>
        <v/>
      </c>
      <c r="Q210" s="21" t="str">
        <f t="shared" si="95"/>
        <v/>
      </c>
      <c r="R210" s="21" t="str">
        <f t="shared" si="95"/>
        <v/>
      </c>
      <c r="S210" s="21" t="str">
        <f t="shared" si="95"/>
        <v/>
      </c>
      <c r="T210" s="21" t="str">
        <f t="shared" si="95"/>
        <v/>
      </c>
      <c r="U210" s="21" t="str">
        <f t="shared" si="95"/>
        <v/>
      </c>
      <c r="V210" s="21" t="str">
        <f t="shared" si="95"/>
        <v/>
      </c>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c r="BZ210" s="21"/>
      <c r="CA210" s="21"/>
      <c r="CB210" s="21"/>
      <c r="CC210" s="21"/>
      <c r="CD210" s="21"/>
      <c r="CE210" s="21"/>
      <c r="CF210" s="21"/>
      <c r="CG210" s="21"/>
      <c r="CH210" s="21"/>
      <c r="CI210" s="21"/>
      <c r="CJ210" s="21"/>
      <c r="CK210" s="21"/>
      <c r="CL210" s="21"/>
      <c r="CM210" s="21"/>
      <c r="CN210" s="21"/>
      <c r="CO210" s="21"/>
      <c r="CP210" s="21"/>
      <c r="CQ210" s="21"/>
      <c r="CR210" s="21"/>
      <c r="CS210" s="21"/>
      <c r="CT210" s="21"/>
      <c r="CU210" s="21"/>
      <c r="CV210" s="21"/>
      <c r="CW210" s="21"/>
      <c r="CX210" s="21"/>
      <c r="CY210" s="21"/>
      <c r="CZ210" s="21"/>
      <c r="DA210" s="21"/>
      <c r="DB210" s="21"/>
      <c r="DC210" s="21" t="str">
        <f t="shared" ref="DC210:DN210" si="96">IF(DC28&gt;0,DC$6,"")</f>
        <v/>
      </c>
      <c r="DD210" s="21" t="str">
        <f t="shared" si="96"/>
        <v/>
      </c>
      <c r="DE210" s="21" t="str">
        <f t="shared" si="96"/>
        <v/>
      </c>
      <c r="DF210" s="21" t="str">
        <f t="shared" si="96"/>
        <v/>
      </c>
      <c r="DG210" s="21" t="str">
        <f t="shared" si="96"/>
        <v/>
      </c>
      <c r="DH210" s="21" t="str">
        <f t="shared" si="96"/>
        <v/>
      </c>
      <c r="DI210" s="21" t="str">
        <f t="shared" si="96"/>
        <v/>
      </c>
      <c r="DJ210" s="21" t="str">
        <f t="shared" si="96"/>
        <v/>
      </c>
      <c r="DK210" s="21" t="str">
        <f t="shared" si="96"/>
        <v/>
      </c>
      <c r="DL210" s="21" t="str">
        <f t="shared" si="96"/>
        <v/>
      </c>
      <c r="DM210" s="21" t="str">
        <f t="shared" si="96"/>
        <v/>
      </c>
      <c r="DN210" s="21" t="str">
        <f t="shared" si="96"/>
        <v/>
      </c>
      <c r="DO210" s="21"/>
      <c r="DP210" s="21"/>
      <c r="DQ210" s="21"/>
      <c r="DR210" s="21"/>
      <c r="DS210" s="21"/>
      <c r="DT210" s="21"/>
      <c r="DU210" s="21"/>
      <c r="DV210" s="21"/>
      <c r="DW210" s="21"/>
      <c r="DX210" s="21"/>
      <c r="DY210" s="21"/>
      <c r="DZ210" s="21"/>
      <c r="EA210" s="21"/>
      <c r="EB210" s="21"/>
      <c r="EC210" s="21"/>
      <c r="ED210" s="21"/>
      <c r="EE210" s="21"/>
      <c r="EF210" s="21"/>
      <c r="EG210" s="21"/>
      <c r="EH210" s="21"/>
      <c r="EI210" s="21"/>
      <c r="EJ210" s="21"/>
      <c r="EK210" s="21"/>
      <c r="EL210" s="21"/>
      <c r="EM210" s="21"/>
      <c r="EN210" s="21"/>
      <c r="EO210" s="21"/>
      <c r="EP210" s="21"/>
      <c r="EQ210" s="21"/>
      <c r="ER210" s="21"/>
      <c r="ES210" s="21"/>
      <c r="ET210" s="21"/>
      <c r="EU210" s="21"/>
      <c r="EV210" s="21"/>
      <c r="EW210" s="21"/>
      <c r="EX210" s="21"/>
      <c r="EY210" s="21" t="str">
        <f t="shared" ref="EY210:GF210" si="97">IF(EY28&gt;0,EY$6,"")</f>
        <v/>
      </c>
      <c r="EZ210" s="21" t="str">
        <f t="shared" si="97"/>
        <v/>
      </c>
      <c r="FA210" s="21" t="str">
        <f t="shared" si="97"/>
        <v/>
      </c>
      <c r="FB210" s="21" t="str">
        <f t="shared" si="97"/>
        <v/>
      </c>
      <c r="FC210" s="21" t="str">
        <f t="shared" si="97"/>
        <v/>
      </c>
      <c r="FD210" s="21" t="str">
        <f t="shared" si="97"/>
        <v/>
      </c>
      <c r="FE210" s="21" t="str">
        <f t="shared" si="97"/>
        <v/>
      </c>
      <c r="FF210" s="21" t="str">
        <f t="shared" si="97"/>
        <v/>
      </c>
      <c r="FG210" s="21" t="str">
        <f t="shared" si="97"/>
        <v/>
      </c>
      <c r="FH210" s="21" t="str">
        <f t="shared" si="97"/>
        <v/>
      </c>
      <c r="FI210" s="21" t="str">
        <f t="shared" si="97"/>
        <v/>
      </c>
      <c r="FJ210" s="21" t="str">
        <f t="shared" si="97"/>
        <v/>
      </c>
      <c r="FK210" s="21" t="str">
        <f t="shared" si="97"/>
        <v/>
      </c>
      <c r="FL210" s="21" t="str">
        <f t="shared" si="97"/>
        <v/>
      </c>
      <c r="FM210" s="21" t="str">
        <f t="shared" si="97"/>
        <v/>
      </c>
      <c r="FN210" s="21" t="str">
        <f t="shared" si="97"/>
        <v/>
      </c>
      <c r="FO210" s="21" t="str">
        <f t="shared" si="97"/>
        <v/>
      </c>
      <c r="FP210" s="21" t="str">
        <f t="shared" si="97"/>
        <v/>
      </c>
      <c r="FQ210" s="21" t="str">
        <f t="shared" si="97"/>
        <v/>
      </c>
      <c r="FR210" s="21" t="str">
        <f t="shared" si="97"/>
        <v/>
      </c>
      <c r="FS210" s="21" t="str">
        <f t="shared" si="97"/>
        <v/>
      </c>
      <c r="FT210" s="21" t="str">
        <f t="shared" si="97"/>
        <v/>
      </c>
      <c r="FU210" s="21" t="str">
        <f t="shared" si="97"/>
        <v/>
      </c>
      <c r="FV210" s="21" t="str">
        <f t="shared" si="97"/>
        <v/>
      </c>
      <c r="FW210" s="21" t="str">
        <f t="shared" si="97"/>
        <v/>
      </c>
      <c r="FX210" s="21" t="str">
        <f t="shared" si="97"/>
        <v/>
      </c>
      <c r="FY210" s="21" t="str">
        <f t="shared" si="97"/>
        <v/>
      </c>
      <c r="FZ210" s="21" t="str">
        <f t="shared" si="97"/>
        <v/>
      </c>
      <c r="GA210" s="21" t="str">
        <f t="shared" si="97"/>
        <v/>
      </c>
      <c r="GB210" s="21" t="str">
        <f t="shared" si="97"/>
        <v/>
      </c>
      <c r="GC210" s="21" t="str">
        <f t="shared" si="97"/>
        <v/>
      </c>
      <c r="GD210" s="21" t="str">
        <f t="shared" si="97"/>
        <v/>
      </c>
      <c r="GE210" s="21" t="str">
        <f t="shared" si="97"/>
        <v/>
      </c>
      <c r="GF210" s="21" t="str">
        <f t="shared" si="97"/>
        <v/>
      </c>
      <c r="GG210" s="21"/>
      <c r="GH210" s="21" t="str">
        <f t="shared" si="42"/>
        <v/>
      </c>
      <c r="GI210" s="436" t="str">
        <f t="shared" si="42"/>
        <v/>
      </c>
    </row>
    <row r="211" spans="1:191" hidden="1" x14ac:dyDescent="0.75">
      <c r="A211" s="67"/>
      <c r="B211" s="67"/>
      <c r="C211" s="425" t="str">
        <f t="shared" si="36"/>
        <v/>
      </c>
      <c r="D211" s="19"/>
      <c r="E211" s="7"/>
      <c r="F211" s="7"/>
      <c r="G211" s="424">
        <f t="shared" si="37"/>
        <v>0</v>
      </c>
      <c r="H211" s="21">
        <f t="shared" si="38"/>
        <v>0</v>
      </c>
      <c r="I211" s="7"/>
      <c r="J211" s="21" t="str">
        <f t="shared" si="43"/>
        <v/>
      </c>
      <c r="K211" s="21" t="str">
        <f t="shared" ref="K211:V211" si="98">IF(K29&gt;0,K$6,"")</f>
        <v/>
      </c>
      <c r="L211" s="21" t="str">
        <f t="shared" si="98"/>
        <v/>
      </c>
      <c r="M211" s="21" t="str">
        <f t="shared" si="98"/>
        <v/>
      </c>
      <c r="N211" s="21" t="str">
        <f t="shared" si="98"/>
        <v/>
      </c>
      <c r="O211" s="21" t="str">
        <f t="shared" si="98"/>
        <v/>
      </c>
      <c r="P211" s="21" t="str">
        <f t="shared" si="98"/>
        <v/>
      </c>
      <c r="Q211" s="21" t="str">
        <f t="shared" si="98"/>
        <v/>
      </c>
      <c r="R211" s="21" t="str">
        <f t="shared" si="98"/>
        <v/>
      </c>
      <c r="S211" s="21" t="str">
        <f t="shared" si="98"/>
        <v/>
      </c>
      <c r="T211" s="21" t="str">
        <f t="shared" si="98"/>
        <v/>
      </c>
      <c r="U211" s="21" t="str">
        <f t="shared" si="98"/>
        <v/>
      </c>
      <c r="V211" s="21" t="str">
        <f t="shared" si="98"/>
        <v/>
      </c>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c r="BY211" s="21"/>
      <c r="BZ211" s="21"/>
      <c r="CA211" s="21"/>
      <c r="CB211" s="21"/>
      <c r="CC211" s="21"/>
      <c r="CD211" s="21"/>
      <c r="CE211" s="21"/>
      <c r="CF211" s="21"/>
      <c r="CG211" s="21"/>
      <c r="CH211" s="21"/>
      <c r="CI211" s="21"/>
      <c r="CJ211" s="21"/>
      <c r="CK211" s="21"/>
      <c r="CL211" s="21"/>
      <c r="CM211" s="21"/>
      <c r="CN211" s="21"/>
      <c r="CO211" s="21"/>
      <c r="CP211" s="21"/>
      <c r="CQ211" s="21"/>
      <c r="CR211" s="21"/>
      <c r="CS211" s="21"/>
      <c r="CT211" s="21"/>
      <c r="CU211" s="21"/>
      <c r="CV211" s="21"/>
      <c r="CW211" s="21"/>
      <c r="CX211" s="21"/>
      <c r="CY211" s="21"/>
      <c r="CZ211" s="21"/>
      <c r="DA211" s="21"/>
      <c r="DB211" s="21"/>
      <c r="DC211" s="21" t="str">
        <f t="shared" ref="DC211:DN211" si="99">IF(DC29&gt;0,DC$6,"")</f>
        <v/>
      </c>
      <c r="DD211" s="21" t="str">
        <f t="shared" si="99"/>
        <v/>
      </c>
      <c r="DE211" s="21" t="str">
        <f t="shared" si="99"/>
        <v/>
      </c>
      <c r="DF211" s="21" t="str">
        <f t="shared" si="99"/>
        <v/>
      </c>
      <c r="DG211" s="21" t="str">
        <f t="shared" si="99"/>
        <v/>
      </c>
      <c r="DH211" s="21" t="str">
        <f t="shared" si="99"/>
        <v/>
      </c>
      <c r="DI211" s="21" t="str">
        <f t="shared" si="99"/>
        <v/>
      </c>
      <c r="DJ211" s="21" t="str">
        <f t="shared" si="99"/>
        <v/>
      </c>
      <c r="DK211" s="21" t="str">
        <f t="shared" si="99"/>
        <v/>
      </c>
      <c r="DL211" s="21" t="str">
        <f t="shared" si="99"/>
        <v/>
      </c>
      <c r="DM211" s="21" t="str">
        <f t="shared" si="99"/>
        <v/>
      </c>
      <c r="DN211" s="21" t="str">
        <f t="shared" si="99"/>
        <v/>
      </c>
      <c r="DO211" s="21"/>
      <c r="DP211" s="21"/>
      <c r="DQ211" s="21"/>
      <c r="DR211" s="21"/>
      <c r="DS211" s="21"/>
      <c r="DT211" s="21"/>
      <c r="DU211" s="21"/>
      <c r="DV211" s="21"/>
      <c r="DW211" s="21"/>
      <c r="DX211" s="21"/>
      <c r="DY211" s="21"/>
      <c r="DZ211" s="21"/>
      <c r="EA211" s="21"/>
      <c r="EB211" s="21"/>
      <c r="EC211" s="21"/>
      <c r="ED211" s="21"/>
      <c r="EE211" s="21"/>
      <c r="EF211" s="21"/>
      <c r="EG211" s="21"/>
      <c r="EH211" s="21"/>
      <c r="EI211" s="21"/>
      <c r="EJ211" s="21"/>
      <c r="EK211" s="21"/>
      <c r="EL211" s="21"/>
      <c r="EM211" s="21"/>
      <c r="EN211" s="21"/>
      <c r="EO211" s="21"/>
      <c r="EP211" s="21"/>
      <c r="EQ211" s="21"/>
      <c r="ER211" s="21"/>
      <c r="ES211" s="21"/>
      <c r="ET211" s="21"/>
      <c r="EU211" s="21"/>
      <c r="EV211" s="21"/>
      <c r="EW211" s="21"/>
      <c r="EX211" s="21"/>
      <c r="EY211" s="21" t="str">
        <f t="shared" ref="EY211:GF211" si="100">IF(EY29&gt;0,EY$6,"")</f>
        <v/>
      </c>
      <c r="EZ211" s="21" t="str">
        <f t="shared" si="100"/>
        <v/>
      </c>
      <c r="FA211" s="21" t="str">
        <f t="shared" si="100"/>
        <v/>
      </c>
      <c r="FB211" s="21" t="str">
        <f t="shared" si="100"/>
        <v/>
      </c>
      <c r="FC211" s="21" t="str">
        <f t="shared" si="100"/>
        <v/>
      </c>
      <c r="FD211" s="21" t="str">
        <f t="shared" si="100"/>
        <v/>
      </c>
      <c r="FE211" s="21" t="str">
        <f t="shared" si="100"/>
        <v/>
      </c>
      <c r="FF211" s="21" t="str">
        <f t="shared" si="100"/>
        <v/>
      </c>
      <c r="FG211" s="21" t="str">
        <f t="shared" si="100"/>
        <v/>
      </c>
      <c r="FH211" s="21" t="str">
        <f t="shared" si="100"/>
        <v/>
      </c>
      <c r="FI211" s="21" t="str">
        <f t="shared" si="100"/>
        <v/>
      </c>
      <c r="FJ211" s="21" t="str">
        <f t="shared" si="100"/>
        <v/>
      </c>
      <c r="FK211" s="21" t="str">
        <f t="shared" si="100"/>
        <v/>
      </c>
      <c r="FL211" s="21" t="str">
        <f t="shared" si="100"/>
        <v/>
      </c>
      <c r="FM211" s="21" t="str">
        <f t="shared" si="100"/>
        <v/>
      </c>
      <c r="FN211" s="21" t="str">
        <f t="shared" si="100"/>
        <v/>
      </c>
      <c r="FO211" s="21" t="str">
        <f t="shared" si="100"/>
        <v/>
      </c>
      <c r="FP211" s="21" t="str">
        <f t="shared" si="100"/>
        <v/>
      </c>
      <c r="FQ211" s="21" t="str">
        <f t="shared" si="100"/>
        <v/>
      </c>
      <c r="FR211" s="21" t="str">
        <f t="shared" si="100"/>
        <v/>
      </c>
      <c r="FS211" s="21" t="str">
        <f t="shared" si="100"/>
        <v/>
      </c>
      <c r="FT211" s="21" t="str">
        <f t="shared" si="100"/>
        <v/>
      </c>
      <c r="FU211" s="21" t="str">
        <f t="shared" si="100"/>
        <v/>
      </c>
      <c r="FV211" s="21" t="str">
        <f t="shared" si="100"/>
        <v/>
      </c>
      <c r="FW211" s="21" t="str">
        <f t="shared" si="100"/>
        <v/>
      </c>
      <c r="FX211" s="21" t="str">
        <f t="shared" si="100"/>
        <v/>
      </c>
      <c r="FY211" s="21" t="str">
        <f t="shared" si="100"/>
        <v/>
      </c>
      <c r="FZ211" s="21" t="str">
        <f t="shared" si="100"/>
        <v/>
      </c>
      <c r="GA211" s="21" t="str">
        <f t="shared" si="100"/>
        <v/>
      </c>
      <c r="GB211" s="21" t="str">
        <f t="shared" si="100"/>
        <v/>
      </c>
      <c r="GC211" s="21" t="str">
        <f t="shared" si="100"/>
        <v/>
      </c>
      <c r="GD211" s="21" t="str">
        <f t="shared" si="100"/>
        <v/>
      </c>
      <c r="GE211" s="21" t="str">
        <f t="shared" si="100"/>
        <v/>
      </c>
      <c r="GF211" s="21" t="str">
        <f t="shared" si="100"/>
        <v/>
      </c>
      <c r="GG211" s="21"/>
      <c r="GH211" s="21" t="str">
        <f t="shared" si="42"/>
        <v/>
      </c>
      <c r="GI211" s="436" t="str">
        <f t="shared" si="42"/>
        <v/>
      </c>
    </row>
    <row r="212" spans="1:191" hidden="1" x14ac:dyDescent="0.75">
      <c r="A212" s="67"/>
      <c r="B212" s="67"/>
      <c r="C212" s="425" t="str">
        <f t="shared" si="36"/>
        <v/>
      </c>
      <c r="D212" s="426"/>
      <c r="E212" s="7"/>
      <c r="F212" s="7"/>
      <c r="G212" s="424">
        <f t="shared" si="37"/>
        <v>0</v>
      </c>
      <c r="H212" s="21">
        <f t="shared" si="38"/>
        <v>0</v>
      </c>
      <c r="I212" s="7"/>
      <c r="J212" s="21" t="str">
        <f t="shared" si="43"/>
        <v/>
      </c>
      <c r="K212" s="21" t="str">
        <f t="shared" ref="K212:V212" si="101">IF(K30&gt;0,K$6,"")</f>
        <v/>
      </c>
      <c r="L212" s="21" t="str">
        <f t="shared" si="101"/>
        <v/>
      </c>
      <c r="M212" s="21" t="str">
        <f t="shared" si="101"/>
        <v/>
      </c>
      <c r="N212" s="21" t="str">
        <f t="shared" si="101"/>
        <v/>
      </c>
      <c r="O212" s="21" t="str">
        <f t="shared" si="101"/>
        <v/>
      </c>
      <c r="P212" s="21" t="str">
        <f t="shared" si="101"/>
        <v/>
      </c>
      <c r="Q212" s="21" t="str">
        <f t="shared" si="101"/>
        <v/>
      </c>
      <c r="R212" s="21" t="str">
        <f t="shared" si="101"/>
        <v/>
      </c>
      <c r="S212" s="21" t="str">
        <f t="shared" si="101"/>
        <v/>
      </c>
      <c r="T212" s="21" t="str">
        <f t="shared" si="101"/>
        <v/>
      </c>
      <c r="U212" s="21" t="str">
        <f t="shared" si="101"/>
        <v/>
      </c>
      <c r="V212" s="21" t="str">
        <f t="shared" si="101"/>
        <v/>
      </c>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c r="BY212" s="21"/>
      <c r="BZ212" s="21"/>
      <c r="CA212" s="21"/>
      <c r="CB212" s="21"/>
      <c r="CC212" s="21"/>
      <c r="CD212" s="21"/>
      <c r="CE212" s="21"/>
      <c r="CF212" s="21"/>
      <c r="CG212" s="21"/>
      <c r="CH212" s="21"/>
      <c r="CI212" s="21"/>
      <c r="CJ212" s="21"/>
      <c r="CK212" s="21"/>
      <c r="CL212" s="21"/>
      <c r="CM212" s="21"/>
      <c r="CN212" s="21"/>
      <c r="CO212" s="21"/>
      <c r="CP212" s="21"/>
      <c r="CQ212" s="21"/>
      <c r="CR212" s="21"/>
      <c r="CS212" s="21"/>
      <c r="CT212" s="21"/>
      <c r="CU212" s="21"/>
      <c r="CV212" s="21"/>
      <c r="CW212" s="21"/>
      <c r="CX212" s="21"/>
      <c r="CY212" s="21"/>
      <c r="CZ212" s="21"/>
      <c r="DA212" s="21"/>
      <c r="DB212" s="21"/>
      <c r="DC212" s="21" t="str">
        <f t="shared" ref="DC212:DN212" si="102">IF(DC30&gt;0,DC$6,"")</f>
        <v/>
      </c>
      <c r="DD212" s="21" t="str">
        <f t="shared" si="102"/>
        <v/>
      </c>
      <c r="DE212" s="21" t="str">
        <f t="shared" si="102"/>
        <v/>
      </c>
      <c r="DF212" s="21" t="str">
        <f t="shared" si="102"/>
        <v/>
      </c>
      <c r="DG212" s="21" t="str">
        <f t="shared" si="102"/>
        <v/>
      </c>
      <c r="DH212" s="21" t="str">
        <f t="shared" si="102"/>
        <v/>
      </c>
      <c r="DI212" s="21" t="str">
        <f t="shared" si="102"/>
        <v/>
      </c>
      <c r="DJ212" s="21" t="str">
        <f t="shared" si="102"/>
        <v/>
      </c>
      <c r="DK212" s="21" t="str">
        <f t="shared" si="102"/>
        <v/>
      </c>
      <c r="DL212" s="21" t="str">
        <f t="shared" si="102"/>
        <v/>
      </c>
      <c r="DM212" s="21" t="str">
        <f t="shared" si="102"/>
        <v/>
      </c>
      <c r="DN212" s="21" t="str">
        <f t="shared" si="102"/>
        <v/>
      </c>
      <c r="DO212" s="21"/>
      <c r="DP212" s="21"/>
      <c r="DQ212" s="21"/>
      <c r="DR212" s="21"/>
      <c r="DS212" s="21"/>
      <c r="DT212" s="21"/>
      <c r="DU212" s="21"/>
      <c r="DV212" s="21"/>
      <c r="DW212" s="21"/>
      <c r="DX212" s="21"/>
      <c r="DY212" s="21"/>
      <c r="DZ212" s="21"/>
      <c r="EA212" s="21"/>
      <c r="EB212" s="21"/>
      <c r="EC212" s="21"/>
      <c r="ED212" s="21"/>
      <c r="EE212" s="21"/>
      <c r="EF212" s="21"/>
      <c r="EG212" s="21"/>
      <c r="EH212" s="21"/>
      <c r="EI212" s="21"/>
      <c r="EJ212" s="21"/>
      <c r="EK212" s="21"/>
      <c r="EL212" s="21"/>
      <c r="EM212" s="21"/>
      <c r="EN212" s="21"/>
      <c r="EO212" s="21"/>
      <c r="EP212" s="21"/>
      <c r="EQ212" s="21"/>
      <c r="ER212" s="21"/>
      <c r="ES212" s="21"/>
      <c r="ET212" s="21"/>
      <c r="EU212" s="21"/>
      <c r="EV212" s="21"/>
      <c r="EW212" s="21"/>
      <c r="EX212" s="21"/>
      <c r="EY212" s="21" t="str">
        <f t="shared" ref="EY212:GF212" si="103">IF(EY30&gt;0,EY$6,"")</f>
        <v/>
      </c>
      <c r="EZ212" s="21" t="str">
        <f t="shared" si="103"/>
        <v/>
      </c>
      <c r="FA212" s="21" t="str">
        <f t="shared" si="103"/>
        <v/>
      </c>
      <c r="FB212" s="21" t="str">
        <f t="shared" si="103"/>
        <v/>
      </c>
      <c r="FC212" s="21" t="str">
        <f t="shared" si="103"/>
        <v/>
      </c>
      <c r="FD212" s="21" t="str">
        <f t="shared" si="103"/>
        <v/>
      </c>
      <c r="FE212" s="21" t="str">
        <f t="shared" si="103"/>
        <v/>
      </c>
      <c r="FF212" s="21" t="str">
        <f t="shared" si="103"/>
        <v/>
      </c>
      <c r="FG212" s="21" t="str">
        <f t="shared" si="103"/>
        <v/>
      </c>
      <c r="FH212" s="21" t="str">
        <f t="shared" si="103"/>
        <v/>
      </c>
      <c r="FI212" s="21" t="str">
        <f t="shared" si="103"/>
        <v/>
      </c>
      <c r="FJ212" s="21" t="str">
        <f t="shared" si="103"/>
        <v/>
      </c>
      <c r="FK212" s="21" t="str">
        <f t="shared" si="103"/>
        <v/>
      </c>
      <c r="FL212" s="21" t="str">
        <f t="shared" si="103"/>
        <v/>
      </c>
      <c r="FM212" s="21" t="str">
        <f t="shared" si="103"/>
        <v/>
      </c>
      <c r="FN212" s="21" t="str">
        <f t="shared" si="103"/>
        <v/>
      </c>
      <c r="FO212" s="21" t="str">
        <f t="shared" si="103"/>
        <v/>
      </c>
      <c r="FP212" s="21" t="str">
        <f t="shared" si="103"/>
        <v/>
      </c>
      <c r="FQ212" s="21" t="str">
        <f t="shared" si="103"/>
        <v/>
      </c>
      <c r="FR212" s="21" t="str">
        <f t="shared" si="103"/>
        <v/>
      </c>
      <c r="FS212" s="21" t="str">
        <f t="shared" si="103"/>
        <v/>
      </c>
      <c r="FT212" s="21" t="str">
        <f t="shared" si="103"/>
        <v/>
      </c>
      <c r="FU212" s="21" t="str">
        <f t="shared" si="103"/>
        <v/>
      </c>
      <c r="FV212" s="21" t="str">
        <f t="shared" si="103"/>
        <v/>
      </c>
      <c r="FW212" s="21" t="str">
        <f t="shared" si="103"/>
        <v/>
      </c>
      <c r="FX212" s="21" t="str">
        <f t="shared" si="103"/>
        <v/>
      </c>
      <c r="FY212" s="21" t="str">
        <f t="shared" si="103"/>
        <v/>
      </c>
      <c r="FZ212" s="21" t="str">
        <f t="shared" si="103"/>
        <v/>
      </c>
      <c r="GA212" s="21" t="str">
        <f t="shared" si="103"/>
        <v/>
      </c>
      <c r="GB212" s="21" t="str">
        <f t="shared" si="103"/>
        <v/>
      </c>
      <c r="GC212" s="21" t="str">
        <f t="shared" si="103"/>
        <v/>
      </c>
      <c r="GD212" s="21" t="str">
        <f t="shared" si="103"/>
        <v/>
      </c>
      <c r="GE212" s="21" t="str">
        <f t="shared" si="103"/>
        <v/>
      </c>
      <c r="GF212" s="21" t="str">
        <f t="shared" si="103"/>
        <v/>
      </c>
      <c r="GG212" s="21"/>
      <c r="GH212" s="21" t="str">
        <f t="shared" ref="GH212:GI231" si="104">IF(GH30&gt;0,GH$6,"")</f>
        <v/>
      </c>
      <c r="GI212" s="436" t="str">
        <f t="shared" si="104"/>
        <v/>
      </c>
    </row>
    <row r="213" spans="1:191" hidden="1" x14ac:dyDescent="0.75">
      <c r="A213" s="67"/>
      <c r="B213" s="67"/>
      <c r="C213" s="425" t="str">
        <f t="shared" si="36"/>
        <v/>
      </c>
      <c r="D213" s="21"/>
      <c r="E213" s="7"/>
      <c r="F213" s="7"/>
      <c r="G213" s="424">
        <f t="shared" si="37"/>
        <v>0</v>
      </c>
      <c r="H213" s="21">
        <f t="shared" si="38"/>
        <v>0</v>
      </c>
      <c r="I213" s="7"/>
      <c r="J213" s="21" t="str">
        <f t="shared" si="43"/>
        <v/>
      </c>
      <c r="K213" s="21" t="str">
        <f t="shared" ref="K213:V213" si="105">IF(K31&gt;0,K$6,"")</f>
        <v/>
      </c>
      <c r="L213" s="21" t="str">
        <f t="shared" si="105"/>
        <v/>
      </c>
      <c r="M213" s="21" t="str">
        <f t="shared" si="105"/>
        <v/>
      </c>
      <c r="N213" s="21" t="str">
        <f t="shared" si="105"/>
        <v/>
      </c>
      <c r="O213" s="21" t="str">
        <f t="shared" si="105"/>
        <v/>
      </c>
      <c r="P213" s="21" t="str">
        <f t="shared" si="105"/>
        <v/>
      </c>
      <c r="Q213" s="21" t="str">
        <f t="shared" si="105"/>
        <v/>
      </c>
      <c r="R213" s="21" t="str">
        <f t="shared" si="105"/>
        <v/>
      </c>
      <c r="S213" s="21" t="str">
        <f t="shared" si="105"/>
        <v/>
      </c>
      <c r="T213" s="21" t="str">
        <f t="shared" si="105"/>
        <v/>
      </c>
      <c r="U213" s="21" t="str">
        <f t="shared" si="105"/>
        <v/>
      </c>
      <c r="V213" s="21" t="str">
        <f t="shared" si="105"/>
        <v/>
      </c>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c r="BY213" s="21"/>
      <c r="BZ213" s="21"/>
      <c r="CA213" s="21"/>
      <c r="CB213" s="21"/>
      <c r="CC213" s="21"/>
      <c r="CD213" s="21"/>
      <c r="CE213" s="21"/>
      <c r="CF213" s="21"/>
      <c r="CG213" s="21"/>
      <c r="CH213" s="21"/>
      <c r="CI213" s="21"/>
      <c r="CJ213" s="21"/>
      <c r="CK213" s="21"/>
      <c r="CL213" s="21"/>
      <c r="CM213" s="21"/>
      <c r="CN213" s="21"/>
      <c r="CO213" s="21"/>
      <c r="CP213" s="21"/>
      <c r="CQ213" s="21"/>
      <c r="CR213" s="21"/>
      <c r="CS213" s="21"/>
      <c r="CT213" s="21"/>
      <c r="CU213" s="21"/>
      <c r="CV213" s="21"/>
      <c r="CW213" s="21"/>
      <c r="CX213" s="21"/>
      <c r="CY213" s="21"/>
      <c r="CZ213" s="21"/>
      <c r="DA213" s="21"/>
      <c r="DB213" s="21"/>
      <c r="DC213" s="21" t="str">
        <f t="shared" ref="DC213:DN213" si="106">IF(DC31&gt;0,DC$6,"")</f>
        <v/>
      </c>
      <c r="DD213" s="21" t="str">
        <f t="shared" si="106"/>
        <v/>
      </c>
      <c r="DE213" s="21" t="str">
        <f t="shared" si="106"/>
        <v/>
      </c>
      <c r="DF213" s="21" t="str">
        <f t="shared" si="106"/>
        <v/>
      </c>
      <c r="DG213" s="21" t="str">
        <f t="shared" si="106"/>
        <v/>
      </c>
      <c r="DH213" s="21" t="str">
        <f t="shared" si="106"/>
        <v/>
      </c>
      <c r="DI213" s="21" t="str">
        <f t="shared" si="106"/>
        <v/>
      </c>
      <c r="DJ213" s="21" t="str">
        <f t="shared" si="106"/>
        <v/>
      </c>
      <c r="DK213" s="21" t="str">
        <f t="shared" si="106"/>
        <v/>
      </c>
      <c r="DL213" s="21" t="str">
        <f t="shared" si="106"/>
        <v/>
      </c>
      <c r="DM213" s="21" t="str">
        <f t="shared" si="106"/>
        <v/>
      </c>
      <c r="DN213" s="21" t="str">
        <f t="shared" si="106"/>
        <v/>
      </c>
      <c r="DO213" s="21"/>
      <c r="DP213" s="21"/>
      <c r="DQ213" s="21"/>
      <c r="DR213" s="21"/>
      <c r="DS213" s="21"/>
      <c r="DT213" s="21"/>
      <c r="DU213" s="21"/>
      <c r="DV213" s="21"/>
      <c r="DW213" s="21"/>
      <c r="DX213" s="21"/>
      <c r="DY213" s="21"/>
      <c r="DZ213" s="21"/>
      <c r="EA213" s="21"/>
      <c r="EB213" s="21"/>
      <c r="EC213" s="21"/>
      <c r="ED213" s="21"/>
      <c r="EE213" s="21"/>
      <c r="EF213" s="21"/>
      <c r="EG213" s="21"/>
      <c r="EH213" s="21"/>
      <c r="EI213" s="21"/>
      <c r="EJ213" s="21"/>
      <c r="EK213" s="21"/>
      <c r="EL213" s="21"/>
      <c r="EM213" s="21"/>
      <c r="EN213" s="21"/>
      <c r="EO213" s="21"/>
      <c r="EP213" s="21"/>
      <c r="EQ213" s="21"/>
      <c r="ER213" s="21"/>
      <c r="ES213" s="21"/>
      <c r="ET213" s="21"/>
      <c r="EU213" s="21"/>
      <c r="EV213" s="21"/>
      <c r="EW213" s="21"/>
      <c r="EX213" s="21"/>
      <c r="EY213" s="21" t="str">
        <f t="shared" ref="EY213:GF213" si="107">IF(EY31&gt;0,EY$6,"")</f>
        <v/>
      </c>
      <c r="EZ213" s="21" t="str">
        <f t="shared" si="107"/>
        <v/>
      </c>
      <c r="FA213" s="21" t="str">
        <f t="shared" si="107"/>
        <v/>
      </c>
      <c r="FB213" s="21" t="str">
        <f t="shared" si="107"/>
        <v/>
      </c>
      <c r="FC213" s="21" t="str">
        <f t="shared" si="107"/>
        <v/>
      </c>
      <c r="FD213" s="21" t="str">
        <f t="shared" si="107"/>
        <v/>
      </c>
      <c r="FE213" s="21" t="str">
        <f t="shared" si="107"/>
        <v/>
      </c>
      <c r="FF213" s="21" t="str">
        <f t="shared" si="107"/>
        <v/>
      </c>
      <c r="FG213" s="21" t="str">
        <f t="shared" si="107"/>
        <v/>
      </c>
      <c r="FH213" s="21" t="str">
        <f t="shared" si="107"/>
        <v/>
      </c>
      <c r="FI213" s="21" t="str">
        <f t="shared" si="107"/>
        <v/>
      </c>
      <c r="FJ213" s="21" t="str">
        <f t="shared" si="107"/>
        <v/>
      </c>
      <c r="FK213" s="21" t="str">
        <f t="shared" si="107"/>
        <v/>
      </c>
      <c r="FL213" s="21" t="str">
        <f t="shared" si="107"/>
        <v/>
      </c>
      <c r="FM213" s="21" t="str">
        <f t="shared" si="107"/>
        <v/>
      </c>
      <c r="FN213" s="21" t="str">
        <f t="shared" si="107"/>
        <v/>
      </c>
      <c r="FO213" s="21" t="str">
        <f t="shared" si="107"/>
        <v/>
      </c>
      <c r="FP213" s="21" t="str">
        <f t="shared" si="107"/>
        <v/>
      </c>
      <c r="FQ213" s="21" t="str">
        <f t="shared" si="107"/>
        <v/>
      </c>
      <c r="FR213" s="21" t="str">
        <f t="shared" si="107"/>
        <v/>
      </c>
      <c r="FS213" s="21" t="str">
        <f t="shared" si="107"/>
        <v/>
      </c>
      <c r="FT213" s="21" t="str">
        <f t="shared" si="107"/>
        <v/>
      </c>
      <c r="FU213" s="21" t="str">
        <f t="shared" si="107"/>
        <v/>
      </c>
      <c r="FV213" s="21" t="str">
        <f t="shared" si="107"/>
        <v/>
      </c>
      <c r="FW213" s="21" t="str">
        <f t="shared" si="107"/>
        <v/>
      </c>
      <c r="FX213" s="21" t="str">
        <f t="shared" si="107"/>
        <v/>
      </c>
      <c r="FY213" s="21" t="str">
        <f t="shared" si="107"/>
        <v/>
      </c>
      <c r="FZ213" s="21" t="str">
        <f t="shared" si="107"/>
        <v/>
      </c>
      <c r="GA213" s="21" t="str">
        <f t="shared" si="107"/>
        <v/>
      </c>
      <c r="GB213" s="21" t="str">
        <f t="shared" si="107"/>
        <v/>
      </c>
      <c r="GC213" s="21" t="str">
        <f t="shared" si="107"/>
        <v/>
      </c>
      <c r="GD213" s="21" t="str">
        <f t="shared" si="107"/>
        <v/>
      </c>
      <c r="GE213" s="21" t="str">
        <f t="shared" si="107"/>
        <v/>
      </c>
      <c r="GF213" s="21" t="str">
        <f t="shared" si="107"/>
        <v/>
      </c>
      <c r="GG213" s="21"/>
      <c r="GH213" s="21" t="str">
        <f t="shared" si="104"/>
        <v/>
      </c>
      <c r="GI213" s="436" t="str">
        <f t="shared" si="104"/>
        <v/>
      </c>
    </row>
    <row r="214" spans="1:191" hidden="1" x14ac:dyDescent="0.75">
      <c r="A214" s="67"/>
      <c r="B214" s="67"/>
      <c r="C214" s="425" t="str">
        <f t="shared" si="36"/>
        <v/>
      </c>
      <c r="D214" s="100"/>
      <c r="E214" s="7"/>
      <c r="F214" s="7"/>
      <c r="G214" s="424">
        <f t="shared" si="37"/>
        <v>0</v>
      </c>
      <c r="H214" s="21">
        <f t="shared" si="38"/>
        <v>0</v>
      </c>
      <c r="I214" s="7"/>
      <c r="J214" s="21" t="str">
        <f t="shared" si="43"/>
        <v/>
      </c>
      <c r="K214" s="21" t="str">
        <f t="shared" ref="K214:V214" si="108">IF(K32&gt;0,K$6,"")</f>
        <v/>
      </c>
      <c r="L214" s="21" t="str">
        <f t="shared" si="108"/>
        <v/>
      </c>
      <c r="M214" s="21" t="str">
        <f t="shared" si="108"/>
        <v/>
      </c>
      <c r="N214" s="21" t="str">
        <f t="shared" si="108"/>
        <v/>
      </c>
      <c r="O214" s="21" t="str">
        <f t="shared" si="108"/>
        <v/>
      </c>
      <c r="P214" s="21" t="str">
        <f t="shared" si="108"/>
        <v/>
      </c>
      <c r="Q214" s="21" t="str">
        <f t="shared" si="108"/>
        <v/>
      </c>
      <c r="R214" s="21" t="str">
        <f t="shared" si="108"/>
        <v/>
      </c>
      <c r="S214" s="21" t="str">
        <f t="shared" si="108"/>
        <v/>
      </c>
      <c r="T214" s="21" t="str">
        <f t="shared" si="108"/>
        <v/>
      </c>
      <c r="U214" s="21" t="str">
        <f t="shared" si="108"/>
        <v/>
      </c>
      <c r="V214" s="21" t="str">
        <f t="shared" si="108"/>
        <v/>
      </c>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c r="BZ214" s="21"/>
      <c r="CA214" s="21"/>
      <c r="CB214" s="21"/>
      <c r="CC214" s="21"/>
      <c r="CD214" s="21"/>
      <c r="CE214" s="21"/>
      <c r="CF214" s="21"/>
      <c r="CG214" s="21"/>
      <c r="CH214" s="21"/>
      <c r="CI214" s="21"/>
      <c r="CJ214" s="21"/>
      <c r="CK214" s="21"/>
      <c r="CL214" s="21"/>
      <c r="CM214" s="21"/>
      <c r="CN214" s="21"/>
      <c r="CO214" s="21"/>
      <c r="CP214" s="21"/>
      <c r="CQ214" s="21"/>
      <c r="CR214" s="21"/>
      <c r="CS214" s="21"/>
      <c r="CT214" s="21"/>
      <c r="CU214" s="21"/>
      <c r="CV214" s="21"/>
      <c r="CW214" s="21"/>
      <c r="CX214" s="21"/>
      <c r="CY214" s="21"/>
      <c r="CZ214" s="21"/>
      <c r="DA214" s="21"/>
      <c r="DB214" s="21"/>
      <c r="DC214" s="21" t="str">
        <f t="shared" ref="DC214:DN214" si="109">IF(DC32&gt;0,DC$6,"")</f>
        <v/>
      </c>
      <c r="DD214" s="21" t="str">
        <f t="shared" si="109"/>
        <v/>
      </c>
      <c r="DE214" s="21" t="str">
        <f t="shared" si="109"/>
        <v/>
      </c>
      <c r="DF214" s="21" t="str">
        <f t="shared" si="109"/>
        <v/>
      </c>
      <c r="DG214" s="21" t="str">
        <f t="shared" si="109"/>
        <v/>
      </c>
      <c r="DH214" s="21" t="str">
        <f t="shared" si="109"/>
        <v/>
      </c>
      <c r="DI214" s="21" t="str">
        <f t="shared" si="109"/>
        <v/>
      </c>
      <c r="DJ214" s="21" t="str">
        <f t="shared" si="109"/>
        <v/>
      </c>
      <c r="DK214" s="21" t="str">
        <f t="shared" si="109"/>
        <v/>
      </c>
      <c r="DL214" s="21" t="str">
        <f t="shared" si="109"/>
        <v/>
      </c>
      <c r="DM214" s="21" t="str">
        <f t="shared" si="109"/>
        <v/>
      </c>
      <c r="DN214" s="21" t="str">
        <f t="shared" si="109"/>
        <v/>
      </c>
      <c r="DO214" s="21"/>
      <c r="DP214" s="21"/>
      <c r="DQ214" s="21"/>
      <c r="DR214" s="21"/>
      <c r="DS214" s="21"/>
      <c r="DT214" s="21"/>
      <c r="DU214" s="21"/>
      <c r="DV214" s="21"/>
      <c r="DW214" s="21"/>
      <c r="DX214" s="21"/>
      <c r="DY214" s="21"/>
      <c r="DZ214" s="21"/>
      <c r="EA214" s="21"/>
      <c r="EB214" s="21"/>
      <c r="EC214" s="21"/>
      <c r="ED214" s="21"/>
      <c r="EE214" s="21"/>
      <c r="EF214" s="21"/>
      <c r="EG214" s="21"/>
      <c r="EH214" s="21"/>
      <c r="EI214" s="21"/>
      <c r="EJ214" s="21"/>
      <c r="EK214" s="21"/>
      <c r="EL214" s="21"/>
      <c r="EM214" s="21"/>
      <c r="EN214" s="21"/>
      <c r="EO214" s="21"/>
      <c r="EP214" s="21"/>
      <c r="EQ214" s="21"/>
      <c r="ER214" s="21"/>
      <c r="ES214" s="21"/>
      <c r="ET214" s="21"/>
      <c r="EU214" s="21"/>
      <c r="EV214" s="21"/>
      <c r="EW214" s="21"/>
      <c r="EX214" s="21"/>
      <c r="EY214" s="21" t="str">
        <f t="shared" ref="EY214:GF214" si="110">IF(EY32&gt;0,EY$6,"")</f>
        <v/>
      </c>
      <c r="EZ214" s="21" t="str">
        <f t="shared" si="110"/>
        <v/>
      </c>
      <c r="FA214" s="21" t="str">
        <f t="shared" si="110"/>
        <v/>
      </c>
      <c r="FB214" s="21" t="str">
        <f t="shared" si="110"/>
        <v/>
      </c>
      <c r="FC214" s="21" t="str">
        <f t="shared" si="110"/>
        <v/>
      </c>
      <c r="FD214" s="21" t="str">
        <f t="shared" si="110"/>
        <v/>
      </c>
      <c r="FE214" s="21" t="str">
        <f t="shared" si="110"/>
        <v/>
      </c>
      <c r="FF214" s="21" t="str">
        <f t="shared" si="110"/>
        <v/>
      </c>
      <c r="FG214" s="21" t="str">
        <f t="shared" si="110"/>
        <v/>
      </c>
      <c r="FH214" s="21" t="str">
        <f t="shared" si="110"/>
        <v/>
      </c>
      <c r="FI214" s="21" t="str">
        <f t="shared" si="110"/>
        <v/>
      </c>
      <c r="FJ214" s="21" t="str">
        <f t="shared" si="110"/>
        <v/>
      </c>
      <c r="FK214" s="21" t="str">
        <f t="shared" si="110"/>
        <v/>
      </c>
      <c r="FL214" s="21" t="str">
        <f t="shared" si="110"/>
        <v/>
      </c>
      <c r="FM214" s="21" t="str">
        <f t="shared" si="110"/>
        <v/>
      </c>
      <c r="FN214" s="21" t="str">
        <f t="shared" si="110"/>
        <v/>
      </c>
      <c r="FO214" s="21" t="str">
        <f t="shared" si="110"/>
        <v/>
      </c>
      <c r="FP214" s="21" t="str">
        <f t="shared" si="110"/>
        <v/>
      </c>
      <c r="FQ214" s="21" t="str">
        <f t="shared" si="110"/>
        <v/>
      </c>
      <c r="FR214" s="21" t="str">
        <f t="shared" si="110"/>
        <v/>
      </c>
      <c r="FS214" s="21" t="str">
        <f t="shared" si="110"/>
        <v/>
      </c>
      <c r="FT214" s="21" t="str">
        <f t="shared" si="110"/>
        <v/>
      </c>
      <c r="FU214" s="21" t="str">
        <f t="shared" si="110"/>
        <v/>
      </c>
      <c r="FV214" s="21" t="str">
        <f t="shared" si="110"/>
        <v/>
      </c>
      <c r="FW214" s="21" t="str">
        <f t="shared" si="110"/>
        <v/>
      </c>
      <c r="FX214" s="21" t="str">
        <f t="shared" si="110"/>
        <v/>
      </c>
      <c r="FY214" s="21" t="str">
        <f t="shared" si="110"/>
        <v/>
      </c>
      <c r="FZ214" s="21" t="str">
        <f t="shared" si="110"/>
        <v/>
      </c>
      <c r="GA214" s="21" t="str">
        <f t="shared" si="110"/>
        <v/>
      </c>
      <c r="GB214" s="21" t="str">
        <f t="shared" si="110"/>
        <v/>
      </c>
      <c r="GC214" s="21" t="str">
        <f t="shared" si="110"/>
        <v/>
      </c>
      <c r="GD214" s="21" t="str">
        <f t="shared" si="110"/>
        <v/>
      </c>
      <c r="GE214" s="21" t="str">
        <f t="shared" si="110"/>
        <v/>
      </c>
      <c r="GF214" s="21" t="str">
        <f t="shared" si="110"/>
        <v/>
      </c>
      <c r="GG214" s="21"/>
      <c r="GH214" s="21" t="str">
        <f t="shared" si="104"/>
        <v/>
      </c>
      <c r="GI214" s="436" t="str">
        <f t="shared" si="104"/>
        <v/>
      </c>
    </row>
    <row r="215" spans="1:191" hidden="1" x14ac:dyDescent="0.75">
      <c r="A215" s="67"/>
      <c r="B215" s="67"/>
      <c r="C215" s="425" t="str">
        <f t="shared" si="36"/>
        <v/>
      </c>
      <c r="D215" s="100"/>
      <c r="E215" s="7"/>
      <c r="F215" s="7"/>
      <c r="G215" s="424">
        <f t="shared" si="37"/>
        <v>0</v>
      </c>
      <c r="H215" s="21">
        <f t="shared" si="38"/>
        <v>0</v>
      </c>
      <c r="I215" s="7"/>
      <c r="J215" s="21" t="str">
        <f t="shared" si="43"/>
        <v/>
      </c>
      <c r="K215" s="21" t="str">
        <f t="shared" ref="K215:V215" si="111">IF(K33&gt;0,K$6,"")</f>
        <v/>
      </c>
      <c r="L215" s="21" t="str">
        <f t="shared" si="111"/>
        <v/>
      </c>
      <c r="M215" s="21" t="str">
        <f t="shared" si="111"/>
        <v/>
      </c>
      <c r="N215" s="21" t="str">
        <f t="shared" si="111"/>
        <v/>
      </c>
      <c r="O215" s="21" t="str">
        <f t="shared" si="111"/>
        <v/>
      </c>
      <c r="P215" s="21" t="str">
        <f t="shared" si="111"/>
        <v/>
      </c>
      <c r="Q215" s="21" t="str">
        <f t="shared" si="111"/>
        <v/>
      </c>
      <c r="R215" s="21" t="str">
        <f t="shared" si="111"/>
        <v/>
      </c>
      <c r="S215" s="21" t="str">
        <f t="shared" si="111"/>
        <v/>
      </c>
      <c r="T215" s="21" t="str">
        <f t="shared" si="111"/>
        <v/>
      </c>
      <c r="U215" s="21" t="str">
        <f t="shared" si="111"/>
        <v/>
      </c>
      <c r="V215" s="21" t="str">
        <f t="shared" si="111"/>
        <v/>
      </c>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c r="BZ215" s="21"/>
      <c r="CA215" s="21"/>
      <c r="CB215" s="21"/>
      <c r="CC215" s="21"/>
      <c r="CD215" s="21"/>
      <c r="CE215" s="21"/>
      <c r="CF215" s="21"/>
      <c r="CG215" s="21"/>
      <c r="CH215" s="21"/>
      <c r="CI215" s="21"/>
      <c r="CJ215" s="21"/>
      <c r="CK215" s="21"/>
      <c r="CL215" s="21"/>
      <c r="CM215" s="21"/>
      <c r="CN215" s="21"/>
      <c r="CO215" s="21"/>
      <c r="CP215" s="21"/>
      <c r="CQ215" s="21"/>
      <c r="CR215" s="21"/>
      <c r="CS215" s="21"/>
      <c r="CT215" s="21"/>
      <c r="CU215" s="21"/>
      <c r="CV215" s="21"/>
      <c r="CW215" s="21"/>
      <c r="CX215" s="21"/>
      <c r="CY215" s="21"/>
      <c r="CZ215" s="21"/>
      <c r="DA215" s="21"/>
      <c r="DB215" s="21"/>
      <c r="DC215" s="21" t="str">
        <f t="shared" ref="DC215:DN215" si="112">IF(DC33&gt;0,DC$6,"")</f>
        <v/>
      </c>
      <c r="DD215" s="21" t="str">
        <f t="shared" si="112"/>
        <v/>
      </c>
      <c r="DE215" s="21" t="str">
        <f t="shared" si="112"/>
        <v/>
      </c>
      <c r="DF215" s="21" t="str">
        <f t="shared" si="112"/>
        <v/>
      </c>
      <c r="DG215" s="21" t="str">
        <f t="shared" si="112"/>
        <v/>
      </c>
      <c r="DH215" s="21" t="str">
        <f t="shared" si="112"/>
        <v/>
      </c>
      <c r="DI215" s="21" t="str">
        <f t="shared" si="112"/>
        <v/>
      </c>
      <c r="DJ215" s="21" t="str">
        <f t="shared" si="112"/>
        <v/>
      </c>
      <c r="DK215" s="21" t="str">
        <f t="shared" si="112"/>
        <v/>
      </c>
      <c r="DL215" s="21" t="str">
        <f t="shared" si="112"/>
        <v/>
      </c>
      <c r="DM215" s="21" t="str">
        <f t="shared" si="112"/>
        <v/>
      </c>
      <c r="DN215" s="21" t="str">
        <f t="shared" si="112"/>
        <v/>
      </c>
      <c r="DO215" s="21"/>
      <c r="DP215" s="21"/>
      <c r="DQ215" s="21"/>
      <c r="DR215" s="21"/>
      <c r="DS215" s="21"/>
      <c r="DT215" s="21"/>
      <c r="DU215" s="21"/>
      <c r="DV215" s="21"/>
      <c r="DW215" s="21"/>
      <c r="DX215" s="21"/>
      <c r="DY215" s="21"/>
      <c r="DZ215" s="21"/>
      <c r="EA215" s="21"/>
      <c r="EB215" s="21"/>
      <c r="EC215" s="21"/>
      <c r="ED215" s="21"/>
      <c r="EE215" s="21"/>
      <c r="EF215" s="21"/>
      <c r="EG215" s="21"/>
      <c r="EH215" s="21"/>
      <c r="EI215" s="21"/>
      <c r="EJ215" s="21"/>
      <c r="EK215" s="21"/>
      <c r="EL215" s="21"/>
      <c r="EM215" s="21"/>
      <c r="EN215" s="21"/>
      <c r="EO215" s="21"/>
      <c r="EP215" s="21"/>
      <c r="EQ215" s="21"/>
      <c r="ER215" s="21"/>
      <c r="ES215" s="21"/>
      <c r="ET215" s="21"/>
      <c r="EU215" s="21"/>
      <c r="EV215" s="21"/>
      <c r="EW215" s="21"/>
      <c r="EX215" s="21"/>
      <c r="EY215" s="21" t="str">
        <f t="shared" ref="EY215:GF215" si="113">IF(EY33&gt;0,EY$6,"")</f>
        <v/>
      </c>
      <c r="EZ215" s="21" t="str">
        <f t="shared" si="113"/>
        <v/>
      </c>
      <c r="FA215" s="21" t="str">
        <f t="shared" si="113"/>
        <v/>
      </c>
      <c r="FB215" s="21" t="str">
        <f t="shared" si="113"/>
        <v/>
      </c>
      <c r="FC215" s="21" t="str">
        <f t="shared" si="113"/>
        <v/>
      </c>
      <c r="FD215" s="21" t="str">
        <f t="shared" si="113"/>
        <v/>
      </c>
      <c r="FE215" s="21" t="str">
        <f t="shared" si="113"/>
        <v/>
      </c>
      <c r="FF215" s="21" t="str">
        <f t="shared" si="113"/>
        <v/>
      </c>
      <c r="FG215" s="21" t="str">
        <f t="shared" si="113"/>
        <v/>
      </c>
      <c r="FH215" s="21" t="str">
        <f t="shared" si="113"/>
        <v/>
      </c>
      <c r="FI215" s="21" t="str">
        <f t="shared" si="113"/>
        <v/>
      </c>
      <c r="FJ215" s="21" t="str">
        <f t="shared" si="113"/>
        <v/>
      </c>
      <c r="FK215" s="21" t="str">
        <f t="shared" si="113"/>
        <v/>
      </c>
      <c r="FL215" s="21" t="str">
        <f t="shared" si="113"/>
        <v/>
      </c>
      <c r="FM215" s="21" t="str">
        <f t="shared" si="113"/>
        <v/>
      </c>
      <c r="FN215" s="21" t="str">
        <f t="shared" si="113"/>
        <v/>
      </c>
      <c r="FO215" s="21" t="str">
        <f t="shared" si="113"/>
        <v/>
      </c>
      <c r="FP215" s="21" t="str">
        <f t="shared" si="113"/>
        <v/>
      </c>
      <c r="FQ215" s="21" t="str">
        <f t="shared" si="113"/>
        <v/>
      </c>
      <c r="FR215" s="21" t="str">
        <f t="shared" si="113"/>
        <v/>
      </c>
      <c r="FS215" s="21" t="str">
        <f t="shared" si="113"/>
        <v/>
      </c>
      <c r="FT215" s="21" t="str">
        <f t="shared" si="113"/>
        <v/>
      </c>
      <c r="FU215" s="21" t="str">
        <f t="shared" si="113"/>
        <v/>
      </c>
      <c r="FV215" s="21" t="str">
        <f t="shared" si="113"/>
        <v/>
      </c>
      <c r="FW215" s="21" t="str">
        <f t="shared" si="113"/>
        <v/>
      </c>
      <c r="FX215" s="21" t="str">
        <f t="shared" si="113"/>
        <v/>
      </c>
      <c r="FY215" s="21" t="str">
        <f t="shared" si="113"/>
        <v/>
      </c>
      <c r="FZ215" s="21" t="str">
        <f t="shared" si="113"/>
        <v/>
      </c>
      <c r="GA215" s="21" t="str">
        <f t="shared" si="113"/>
        <v/>
      </c>
      <c r="GB215" s="21" t="str">
        <f t="shared" si="113"/>
        <v/>
      </c>
      <c r="GC215" s="21" t="str">
        <f t="shared" si="113"/>
        <v/>
      </c>
      <c r="GD215" s="21" t="str">
        <f t="shared" si="113"/>
        <v/>
      </c>
      <c r="GE215" s="21" t="str">
        <f t="shared" si="113"/>
        <v/>
      </c>
      <c r="GF215" s="21" t="str">
        <f t="shared" si="113"/>
        <v/>
      </c>
      <c r="GG215" s="21"/>
      <c r="GH215" s="21" t="str">
        <f t="shared" si="104"/>
        <v/>
      </c>
      <c r="GI215" s="436" t="str">
        <f t="shared" si="104"/>
        <v/>
      </c>
    </row>
    <row r="216" spans="1:191" hidden="1" x14ac:dyDescent="0.75">
      <c r="A216" s="67"/>
      <c r="B216" s="67"/>
      <c r="C216" s="425" t="str">
        <f t="shared" si="36"/>
        <v/>
      </c>
      <c r="D216" s="7"/>
      <c r="E216" s="7"/>
      <c r="F216" s="7"/>
      <c r="G216" s="424">
        <f t="shared" si="37"/>
        <v>0</v>
      </c>
      <c r="H216" s="21">
        <f t="shared" si="38"/>
        <v>0</v>
      </c>
      <c r="I216" s="102"/>
      <c r="J216" s="21" t="str">
        <f t="shared" si="43"/>
        <v/>
      </c>
      <c r="K216" s="21" t="str">
        <f t="shared" ref="K216:V216" si="114">IF(K34&gt;0,K$6,"")</f>
        <v/>
      </c>
      <c r="L216" s="21" t="str">
        <f t="shared" si="114"/>
        <v/>
      </c>
      <c r="M216" s="21" t="str">
        <f t="shared" si="114"/>
        <v/>
      </c>
      <c r="N216" s="21" t="str">
        <f t="shared" si="114"/>
        <v/>
      </c>
      <c r="O216" s="21" t="str">
        <f t="shared" si="114"/>
        <v/>
      </c>
      <c r="P216" s="21" t="str">
        <f t="shared" si="114"/>
        <v/>
      </c>
      <c r="Q216" s="21" t="str">
        <f t="shared" si="114"/>
        <v/>
      </c>
      <c r="R216" s="21" t="str">
        <f t="shared" si="114"/>
        <v/>
      </c>
      <c r="S216" s="21" t="str">
        <f t="shared" si="114"/>
        <v/>
      </c>
      <c r="T216" s="21" t="str">
        <f t="shared" si="114"/>
        <v/>
      </c>
      <c r="U216" s="21" t="str">
        <f t="shared" si="114"/>
        <v/>
      </c>
      <c r="V216" s="21" t="str">
        <f t="shared" si="114"/>
        <v/>
      </c>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c r="BZ216" s="21"/>
      <c r="CA216" s="21"/>
      <c r="CB216" s="21"/>
      <c r="CC216" s="21"/>
      <c r="CD216" s="21"/>
      <c r="CE216" s="21"/>
      <c r="CF216" s="21"/>
      <c r="CG216" s="21"/>
      <c r="CH216" s="21"/>
      <c r="CI216" s="21"/>
      <c r="CJ216" s="21"/>
      <c r="CK216" s="21"/>
      <c r="CL216" s="21"/>
      <c r="CM216" s="21"/>
      <c r="CN216" s="21"/>
      <c r="CO216" s="21"/>
      <c r="CP216" s="21"/>
      <c r="CQ216" s="21"/>
      <c r="CR216" s="21"/>
      <c r="CS216" s="21"/>
      <c r="CT216" s="21"/>
      <c r="CU216" s="21"/>
      <c r="CV216" s="21"/>
      <c r="CW216" s="21"/>
      <c r="CX216" s="21"/>
      <c r="CY216" s="21"/>
      <c r="CZ216" s="21"/>
      <c r="DA216" s="21"/>
      <c r="DB216" s="21"/>
      <c r="DC216" s="21" t="str">
        <f t="shared" ref="DC216:DN216" si="115">IF(DC34&gt;0,DC$6,"")</f>
        <v/>
      </c>
      <c r="DD216" s="21" t="str">
        <f t="shared" si="115"/>
        <v/>
      </c>
      <c r="DE216" s="21" t="str">
        <f t="shared" si="115"/>
        <v/>
      </c>
      <c r="DF216" s="21" t="str">
        <f t="shared" si="115"/>
        <v/>
      </c>
      <c r="DG216" s="21" t="str">
        <f t="shared" si="115"/>
        <v/>
      </c>
      <c r="DH216" s="21" t="str">
        <f t="shared" si="115"/>
        <v/>
      </c>
      <c r="DI216" s="21" t="str">
        <f t="shared" si="115"/>
        <v/>
      </c>
      <c r="DJ216" s="21" t="str">
        <f t="shared" si="115"/>
        <v/>
      </c>
      <c r="DK216" s="21" t="str">
        <f t="shared" si="115"/>
        <v/>
      </c>
      <c r="DL216" s="21" t="str">
        <f t="shared" si="115"/>
        <v/>
      </c>
      <c r="DM216" s="21" t="str">
        <f t="shared" si="115"/>
        <v/>
      </c>
      <c r="DN216" s="21" t="str">
        <f t="shared" si="115"/>
        <v/>
      </c>
      <c r="DO216" s="21"/>
      <c r="DP216" s="21"/>
      <c r="DQ216" s="21"/>
      <c r="DR216" s="21"/>
      <c r="DS216" s="21"/>
      <c r="DT216" s="21"/>
      <c r="DU216" s="21"/>
      <c r="DV216" s="21"/>
      <c r="DW216" s="21"/>
      <c r="DX216" s="21"/>
      <c r="DY216" s="21"/>
      <c r="DZ216" s="21"/>
      <c r="EA216" s="21"/>
      <c r="EB216" s="21"/>
      <c r="EC216" s="21"/>
      <c r="ED216" s="21"/>
      <c r="EE216" s="21"/>
      <c r="EF216" s="21"/>
      <c r="EG216" s="21"/>
      <c r="EH216" s="21"/>
      <c r="EI216" s="21"/>
      <c r="EJ216" s="21"/>
      <c r="EK216" s="21"/>
      <c r="EL216" s="21"/>
      <c r="EM216" s="21"/>
      <c r="EN216" s="21"/>
      <c r="EO216" s="21"/>
      <c r="EP216" s="21"/>
      <c r="EQ216" s="21"/>
      <c r="ER216" s="21"/>
      <c r="ES216" s="21"/>
      <c r="ET216" s="21"/>
      <c r="EU216" s="21"/>
      <c r="EV216" s="21"/>
      <c r="EW216" s="21"/>
      <c r="EX216" s="21"/>
      <c r="EY216" s="21" t="str">
        <f t="shared" ref="EY216:GF216" si="116">IF(EY34&gt;0,EY$6,"")</f>
        <v/>
      </c>
      <c r="EZ216" s="21" t="str">
        <f t="shared" si="116"/>
        <v/>
      </c>
      <c r="FA216" s="21" t="str">
        <f t="shared" si="116"/>
        <v/>
      </c>
      <c r="FB216" s="21" t="str">
        <f t="shared" si="116"/>
        <v/>
      </c>
      <c r="FC216" s="21" t="str">
        <f t="shared" si="116"/>
        <v/>
      </c>
      <c r="FD216" s="21" t="str">
        <f t="shared" si="116"/>
        <v/>
      </c>
      <c r="FE216" s="21" t="str">
        <f t="shared" si="116"/>
        <v/>
      </c>
      <c r="FF216" s="21" t="str">
        <f t="shared" si="116"/>
        <v/>
      </c>
      <c r="FG216" s="21" t="str">
        <f t="shared" si="116"/>
        <v/>
      </c>
      <c r="FH216" s="21" t="str">
        <f t="shared" si="116"/>
        <v/>
      </c>
      <c r="FI216" s="21" t="str">
        <f t="shared" si="116"/>
        <v/>
      </c>
      <c r="FJ216" s="21" t="str">
        <f t="shared" si="116"/>
        <v/>
      </c>
      <c r="FK216" s="21" t="str">
        <f t="shared" si="116"/>
        <v/>
      </c>
      <c r="FL216" s="21" t="str">
        <f t="shared" si="116"/>
        <v/>
      </c>
      <c r="FM216" s="21" t="str">
        <f t="shared" si="116"/>
        <v/>
      </c>
      <c r="FN216" s="21" t="str">
        <f t="shared" si="116"/>
        <v/>
      </c>
      <c r="FO216" s="21" t="str">
        <f t="shared" si="116"/>
        <v/>
      </c>
      <c r="FP216" s="21" t="str">
        <f t="shared" si="116"/>
        <v/>
      </c>
      <c r="FQ216" s="21" t="str">
        <f t="shared" si="116"/>
        <v/>
      </c>
      <c r="FR216" s="21" t="str">
        <f t="shared" si="116"/>
        <v/>
      </c>
      <c r="FS216" s="21" t="str">
        <f t="shared" si="116"/>
        <v/>
      </c>
      <c r="FT216" s="21" t="str">
        <f t="shared" si="116"/>
        <v/>
      </c>
      <c r="FU216" s="21" t="str">
        <f t="shared" si="116"/>
        <v/>
      </c>
      <c r="FV216" s="21" t="str">
        <f t="shared" si="116"/>
        <v/>
      </c>
      <c r="FW216" s="21" t="str">
        <f t="shared" si="116"/>
        <v/>
      </c>
      <c r="FX216" s="21" t="str">
        <f t="shared" si="116"/>
        <v/>
      </c>
      <c r="FY216" s="21" t="str">
        <f t="shared" si="116"/>
        <v/>
      </c>
      <c r="FZ216" s="21" t="str">
        <f t="shared" si="116"/>
        <v/>
      </c>
      <c r="GA216" s="21" t="str">
        <f t="shared" si="116"/>
        <v/>
      </c>
      <c r="GB216" s="21" t="str">
        <f t="shared" si="116"/>
        <v/>
      </c>
      <c r="GC216" s="21" t="str">
        <f t="shared" si="116"/>
        <v/>
      </c>
      <c r="GD216" s="21" t="str">
        <f t="shared" si="116"/>
        <v/>
      </c>
      <c r="GE216" s="21" t="str">
        <f t="shared" si="116"/>
        <v/>
      </c>
      <c r="GF216" s="21" t="str">
        <f t="shared" si="116"/>
        <v/>
      </c>
      <c r="GG216" s="21"/>
      <c r="GH216" s="21" t="str">
        <f t="shared" si="104"/>
        <v/>
      </c>
      <c r="GI216" s="436" t="str">
        <f t="shared" si="104"/>
        <v/>
      </c>
    </row>
    <row r="217" spans="1:191" hidden="1" x14ac:dyDescent="0.75">
      <c r="A217" s="67"/>
      <c r="B217" s="67"/>
      <c r="C217" s="425" t="str">
        <f t="shared" si="36"/>
        <v/>
      </c>
      <c r="D217" s="7"/>
      <c r="E217" s="7"/>
      <c r="F217" s="7"/>
      <c r="G217" s="424">
        <f t="shared" si="37"/>
        <v>0</v>
      </c>
      <c r="H217" s="21">
        <f t="shared" si="38"/>
        <v>0</v>
      </c>
      <c r="I217" s="102"/>
      <c r="J217" s="21" t="str">
        <f t="shared" si="43"/>
        <v/>
      </c>
      <c r="K217" s="21" t="str">
        <f t="shared" ref="K217:V217" si="117">IF(K35&gt;0,K$6,"")</f>
        <v/>
      </c>
      <c r="L217" s="21" t="str">
        <f t="shared" si="117"/>
        <v/>
      </c>
      <c r="M217" s="21" t="str">
        <f t="shared" si="117"/>
        <v/>
      </c>
      <c r="N217" s="21" t="str">
        <f t="shared" si="117"/>
        <v/>
      </c>
      <c r="O217" s="21" t="str">
        <f t="shared" si="117"/>
        <v/>
      </c>
      <c r="P217" s="21" t="str">
        <f t="shared" si="117"/>
        <v/>
      </c>
      <c r="Q217" s="21" t="str">
        <f t="shared" si="117"/>
        <v/>
      </c>
      <c r="R217" s="21" t="str">
        <f t="shared" si="117"/>
        <v/>
      </c>
      <c r="S217" s="21" t="str">
        <f t="shared" si="117"/>
        <v/>
      </c>
      <c r="T217" s="21" t="str">
        <f t="shared" si="117"/>
        <v/>
      </c>
      <c r="U217" s="21" t="str">
        <f t="shared" si="117"/>
        <v/>
      </c>
      <c r="V217" s="21" t="str">
        <f t="shared" si="117"/>
        <v/>
      </c>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c r="BZ217" s="21"/>
      <c r="CA217" s="21"/>
      <c r="CB217" s="21"/>
      <c r="CC217" s="21"/>
      <c r="CD217" s="21"/>
      <c r="CE217" s="21"/>
      <c r="CF217" s="21"/>
      <c r="CG217" s="21"/>
      <c r="CH217" s="21"/>
      <c r="CI217" s="21"/>
      <c r="CJ217" s="21"/>
      <c r="CK217" s="21"/>
      <c r="CL217" s="21"/>
      <c r="CM217" s="21"/>
      <c r="CN217" s="21"/>
      <c r="CO217" s="21"/>
      <c r="CP217" s="21"/>
      <c r="CQ217" s="21"/>
      <c r="CR217" s="21"/>
      <c r="CS217" s="21"/>
      <c r="CT217" s="21"/>
      <c r="CU217" s="21"/>
      <c r="CV217" s="21"/>
      <c r="CW217" s="21"/>
      <c r="CX217" s="21"/>
      <c r="CY217" s="21"/>
      <c r="CZ217" s="21"/>
      <c r="DA217" s="21"/>
      <c r="DB217" s="21"/>
      <c r="DC217" s="21" t="str">
        <f t="shared" ref="DC217:DN217" si="118">IF(DC35&gt;0,DC$6,"")</f>
        <v/>
      </c>
      <c r="DD217" s="21" t="str">
        <f t="shared" si="118"/>
        <v/>
      </c>
      <c r="DE217" s="21" t="str">
        <f t="shared" si="118"/>
        <v/>
      </c>
      <c r="DF217" s="21" t="str">
        <f t="shared" si="118"/>
        <v/>
      </c>
      <c r="DG217" s="21" t="str">
        <f t="shared" si="118"/>
        <v/>
      </c>
      <c r="DH217" s="21" t="str">
        <f t="shared" si="118"/>
        <v/>
      </c>
      <c r="DI217" s="21" t="str">
        <f t="shared" si="118"/>
        <v/>
      </c>
      <c r="DJ217" s="21" t="str">
        <f t="shared" si="118"/>
        <v/>
      </c>
      <c r="DK217" s="21" t="str">
        <f t="shared" si="118"/>
        <v/>
      </c>
      <c r="DL217" s="21" t="str">
        <f t="shared" si="118"/>
        <v/>
      </c>
      <c r="DM217" s="21" t="str">
        <f t="shared" si="118"/>
        <v/>
      </c>
      <c r="DN217" s="21" t="str">
        <f t="shared" si="118"/>
        <v/>
      </c>
      <c r="DO217" s="21"/>
      <c r="DP217" s="21"/>
      <c r="DQ217" s="21"/>
      <c r="DR217" s="21"/>
      <c r="DS217" s="21"/>
      <c r="DT217" s="21"/>
      <c r="DU217" s="21"/>
      <c r="DV217" s="21"/>
      <c r="DW217" s="21"/>
      <c r="DX217" s="21"/>
      <c r="DY217" s="21"/>
      <c r="DZ217" s="21"/>
      <c r="EA217" s="21"/>
      <c r="EB217" s="21"/>
      <c r="EC217" s="21"/>
      <c r="ED217" s="21"/>
      <c r="EE217" s="21"/>
      <c r="EF217" s="21"/>
      <c r="EG217" s="21"/>
      <c r="EH217" s="21"/>
      <c r="EI217" s="21"/>
      <c r="EJ217" s="21"/>
      <c r="EK217" s="21"/>
      <c r="EL217" s="21"/>
      <c r="EM217" s="21"/>
      <c r="EN217" s="21"/>
      <c r="EO217" s="21"/>
      <c r="EP217" s="21"/>
      <c r="EQ217" s="21"/>
      <c r="ER217" s="21"/>
      <c r="ES217" s="21"/>
      <c r="ET217" s="21"/>
      <c r="EU217" s="21"/>
      <c r="EV217" s="21"/>
      <c r="EW217" s="21"/>
      <c r="EX217" s="21"/>
      <c r="EY217" s="21" t="str">
        <f t="shared" ref="EY217:GF217" si="119">IF(EY35&gt;0,EY$6,"")</f>
        <v/>
      </c>
      <c r="EZ217" s="21" t="str">
        <f t="shared" si="119"/>
        <v/>
      </c>
      <c r="FA217" s="21" t="str">
        <f t="shared" si="119"/>
        <v/>
      </c>
      <c r="FB217" s="21" t="str">
        <f t="shared" si="119"/>
        <v/>
      </c>
      <c r="FC217" s="21" t="str">
        <f t="shared" si="119"/>
        <v/>
      </c>
      <c r="FD217" s="21" t="str">
        <f t="shared" si="119"/>
        <v/>
      </c>
      <c r="FE217" s="21" t="str">
        <f t="shared" si="119"/>
        <v/>
      </c>
      <c r="FF217" s="21" t="str">
        <f t="shared" si="119"/>
        <v/>
      </c>
      <c r="FG217" s="21" t="str">
        <f t="shared" si="119"/>
        <v/>
      </c>
      <c r="FH217" s="21" t="str">
        <f t="shared" si="119"/>
        <v/>
      </c>
      <c r="FI217" s="21" t="str">
        <f t="shared" si="119"/>
        <v/>
      </c>
      <c r="FJ217" s="21" t="str">
        <f t="shared" si="119"/>
        <v/>
      </c>
      <c r="FK217" s="21" t="str">
        <f t="shared" si="119"/>
        <v/>
      </c>
      <c r="FL217" s="21" t="str">
        <f t="shared" si="119"/>
        <v/>
      </c>
      <c r="FM217" s="21" t="str">
        <f t="shared" si="119"/>
        <v/>
      </c>
      <c r="FN217" s="21" t="str">
        <f t="shared" si="119"/>
        <v/>
      </c>
      <c r="FO217" s="21" t="str">
        <f t="shared" si="119"/>
        <v/>
      </c>
      <c r="FP217" s="21" t="str">
        <f t="shared" si="119"/>
        <v/>
      </c>
      <c r="FQ217" s="21" t="str">
        <f t="shared" si="119"/>
        <v/>
      </c>
      <c r="FR217" s="21" t="str">
        <f t="shared" si="119"/>
        <v/>
      </c>
      <c r="FS217" s="21" t="str">
        <f t="shared" si="119"/>
        <v/>
      </c>
      <c r="FT217" s="21" t="str">
        <f t="shared" si="119"/>
        <v/>
      </c>
      <c r="FU217" s="21" t="str">
        <f t="shared" si="119"/>
        <v/>
      </c>
      <c r="FV217" s="21" t="str">
        <f t="shared" si="119"/>
        <v/>
      </c>
      <c r="FW217" s="21" t="str">
        <f t="shared" si="119"/>
        <v/>
      </c>
      <c r="FX217" s="21" t="str">
        <f t="shared" si="119"/>
        <v/>
      </c>
      <c r="FY217" s="21" t="str">
        <f t="shared" si="119"/>
        <v/>
      </c>
      <c r="FZ217" s="21" t="str">
        <f t="shared" si="119"/>
        <v/>
      </c>
      <c r="GA217" s="21" t="str">
        <f t="shared" si="119"/>
        <v/>
      </c>
      <c r="GB217" s="21" t="str">
        <f t="shared" si="119"/>
        <v/>
      </c>
      <c r="GC217" s="21" t="str">
        <f t="shared" si="119"/>
        <v/>
      </c>
      <c r="GD217" s="21" t="str">
        <f t="shared" si="119"/>
        <v/>
      </c>
      <c r="GE217" s="21" t="str">
        <f t="shared" si="119"/>
        <v/>
      </c>
      <c r="GF217" s="21" t="str">
        <f t="shared" si="119"/>
        <v/>
      </c>
      <c r="GG217" s="21"/>
      <c r="GH217" s="21" t="str">
        <f t="shared" si="104"/>
        <v/>
      </c>
      <c r="GI217" s="436" t="str">
        <f t="shared" si="104"/>
        <v/>
      </c>
    </row>
    <row r="218" spans="1:191" hidden="1" x14ac:dyDescent="0.75">
      <c r="A218" s="67"/>
      <c r="B218" s="67"/>
      <c r="C218" s="425" t="str">
        <f t="shared" si="36"/>
        <v/>
      </c>
      <c r="D218" s="7"/>
      <c r="E218" s="7"/>
      <c r="F218" s="7"/>
      <c r="G218" s="424">
        <f t="shared" si="37"/>
        <v>0</v>
      </c>
      <c r="H218" s="21">
        <f t="shared" si="38"/>
        <v>0</v>
      </c>
      <c r="I218" s="102"/>
      <c r="J218" s="21" t="str">
        <f t="shared" si="43"/>
        <v/>
      </c>
      <c r="K218" s="21" t="str">
        <f t="shared" ref="K218:V218" si="120">IF(K36&gt;0,K$6,"")</f>
        <v/>
      </c>
      <c r="L218" s="21" t="str">
        <f t="shared" si="120"/>
        <v/>
      </c>
      <c r="M218" s="21" t="str">
        <f t="shared" si="120"/>
        <v/>
      </c>
      <c r="N218" s="21" t="str">
        <f t="shared" si="120"/>
        <v/>
      </c>
      <c r="O218" s="21" t="str">
        <f t="shared" si="120"/>
        <v/>
      </c>
      <c r="P218" s="21" t="str">
        <f t="shared" si="120"/>
        <v/>
      </c>
      <c r="Q218" s="21" t="str">
        <f t="shared" si="120"/>
        <v/>
      </c>
      <c r="R218" s="21" t="str">
        <f t="shared" si="120"/>
        <v/>
      </c>
      <c r="S218" s="21" t="str">
        <f t="shared" si="120"/>
        <v/>
      </c>
      <c r="T218" s="21" t="str">
        <f t="shared" si="120"/>
        <v/>
      </c>
      <c r="U218" s="21" t="str">
        <f t="shared" si="120"/>
        <v/>
      </c>
      <c r="V218" s="21" t="str">
        <f t="shared" si="120"/>
        <v/>
      </c>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c r="BZ218" s="21"/>
      <c r="CA218" s="21"/>
      <c r="CB218" s="21"/>
      <c r="CC218" s="21"/>
      <c r="CD218" s="21"/>
      <c r="CE218" s="21"/>
      <c r="CF218" s="21"/>
      <c r="CG218" s="21"/>
      <c r="CH218" s="21"/>
      <c r="CI218" s="21"/>
      <c r="CJ218" s="21"/>
      <c r="CK218" s="21"/>
      <c r="CL218" s="21"/>
      <c r="CM218" s="21"/>
      <c r="CN218" s="21"/>
      <c r="CO218" s="21"/>
      <c r="CP218" s="21"/>
      <c r="CQ218" s="21"/>
      <c r="CR218" s="21"/>
      <c r="CS218" s="21"/>
      <c r="CT218" s="21"/>
      <c r="CU218" s="21"/>
      <c r="CV218" s="21"/>
      <c r="CW218" s="21"/>
      <c r="CX218" s="21"/>
      <c r="CY218" s="21"/>
      <c r="CZ218" s="21"/>
      <c r="DA218" s="21"/>
      <c r="DB218" s="21"/>
      <c r="DC218" s="21" t="str">
        <f t="shared" ref="DC218:DN218" si="121">IF(DC36&gt;0,DC$6,"")</f>
        <v/>
      </c>
      <c r="DD218" s="21" t="str">
        <f t="shared" si="121"/>
        <v/>
      </c>
      <c r="DE218" s="21" t="str">
        <f t="shared" si="121"/>
        <v/>
      </c>
      <c r="DF218" s="21" t="str">
        <f t="shared" si="121"/>
        <v/>
      </c>
      <c r="DG218" s="21" t="str">
        <f t="shared" si="121"/>
        <v/>
      </c>
      <c r="DH218" s="21" t="str">
        <f t="shared" si="121"/>
        <v/>
      </c>
      <c r="DI218" s="21" t="str">
        <f t="shared" si="121"/>
        <v/>
      </c>
      <c r="DJ218" s="21" t="str">
        <f t="shared" si="121"/>
        <v/>
      </c>
      <c r="DK218" s="21" t="str">
        <f t="shared" si="121"/>
        <v/>
      </c>
      <c r="DL218" s="21" t="str">
        <f t="shared" si="121"/>
        <v/>
      </c>
      <c r="DM218" s="21" t="str">
        <f t="shared" si="121"/>
        <v/>
      </c>
      <c r="DN218" s="21" t="str">
        <f t="shared" si="121"/>
        <v/>
      </c>
      <c r="DO218" s="21"/>
      <c r="DP218" s="21"/>
      <c r="DQ218" s="21"/>
      <c r="DR218" s="21"/>
      <c r="DS218" s="21"/>
      <c r="DT218" s="21"/>
      <c r="DU218" s="21"/>
      <c r="DV218" s="21"/>
      <c r="DW218" s="21"/>
      <c r="DX218" s="21"/>
      <c r="DY218" s="21"/>
      <c r="DZ218" s="21"/>
      <c r="EA218" s="21"/>
      <c r="EB218" s="21"/>
      <c r="EC218" s="21"/>
      <c r="ED218" s="21"/>
      <c r="EE218" s="21"/>
      <c r="EF218" s="21"/>
      <c r="EG218" s="21"/>
      <c r="EH218" s="21"/>
      <c r="EI218" s="21"/>
      <c r="EJ218" s="21"/>
      <c r="EK218" s="21"/>
      <c r="EL218" s="21"/>
      <c r="EM218" s="21"/>
      <c r="EN218" s="21"/>
      <c r="EO218" s="21"/>
      <c r="EP218" s="21"/>
      <c r="EQ218" s="21"/>
      <c r="ER218" s="21"/>
      <c r="ES218" s="21"/>
      <c r="ET218" s="21"/>
      <c r="EU218" s="21"/>
      <c r="EV218" s="21"/>
      <c r="EW218" s="21"/>
      <c r="EX218" s="21"/>
      <c r="EY218" s="21" t="str">
        <f t="shared" ref="EY218:GF218" si="122">IF(EY36&gt;0,EY$6,"")</f>
        <v/>
      </c>
      <c r="EZ218" s="21" t="str">
        <f t="shared" si="122"/>
        <v/>
      </c>
      <c r="FA218" s="21" t="str">
        <f t="shared" si="122"/>
        <v/>
      </c>
      <c r="FB218" s="21" t="str">
        <f t="shared" si="122"/>
        <v/>
      </c>
      <c r="FC218" s="21" t="str">
        <f t="shared" si="122"/>
        <v/>
      </c>
      <c r="FD218" s="21" t="str">
        <f t="shared" si="122"/>
        <v/>
      </c>
      <c r="FE218" s="21" t="str">
        <f t="shared" si="122"/>
        <v/>
      </c>
      <c r="FF218" s="21" t="str">
        <f t="shared" si="122"/>
        <v/>
      </c>
      <c r="FG218" s="21" t="str">
        <f t="shared" si="122"/>
        <v/>
      </c>
      <c r="FH218" s="21" t="str">
        <f t="shared" si="122"/>
        <v/>
      </c>
      <c r="FI218" s="21" t="str">
        <f t="shared" si="122"/>
        <v/>
      </c>
      <c r="FJ218" s="21" t="str">
        <f t="shared" si="122"/>
        <v/>
      </c>
      <c r="FK218" s="21" t="str">
        <f t="shared" si="122"/>
        <v/>
      </c>
      <c r="FL218" s="21" t="str">
        <f t="shared" si="122"/>
        <v/>
      </c>
      <c r="FM218" s="21" t="str">
        <f t="shared" si="122"/>
        <v/>
      </c>
      <c r="FN218" s="21" t="str">
        <f t="shared" si="122"/>
        <v/>
      </c>
      <c r="FO218" s="21" t="str">
        <f t="shared" si="122"/>
        <v/>
      </c>
      <c r="FP218" s="21" t="str">
        <f t="shared" si="122"/>
        <v/>
      </c>
      <c r="FQ218" s="21" t="str">
        <f t="shared" si="122"/>
        <v/>
      </c>
      <c r="FR218" s="21" t="str">
        <f t="shared" si="122"/>
        <v/>
      </c>
      <c r="FS218" s="21" t="str">
        <f t="shared" si="122"/>
        <v/>
      </c>
      <c r="FT218" s="21" t="str">
        <f t="shared" si="122"/>
        <v/>
      </c>
      <c r="FU218" s="21" t="str">
        <f t="shared" si="122"/>
        <v/>
      </c>
      <c r="FV218" s="21" t="str">
        <f t="shared" si="122"/>
        <v/>
      </c>
      <c r="FW218" s="21" t="str">
        <f t="shared" si="122"/>
        <v/>
      </c>
      <c r="FX218" s="21" t="str">
        <f t="shared" si="122"/>
        <v/>
      </c>
      <c r="FY218" s="21" t="str">
        <f t="shared" si="122"/>
        <v/>
      </c>
      <c r="FZ218" s="21" t="str">
        <f t="shared" si="122"/>
        <v/>
      </c>
      <c r="GA218" s="21" t="str">
        <f t="shared" si="122"/>
        <v/>
      </c>
      <c r="GB218" s="21" t="str">
        <f t="shared" si="122"/>
        <v/>
      </c>
      <c r="GC218" s="21" t="str">
        <f t="shared" si="122"/>
        <v/>
      </c>
      <c r="GD218" s="21" t="str">
        <f t="shared" si="122"/>
        <v/>
      </c>
      <c r="GE218" s="21" t="str">
        <f t="shared" si="122"/>
        <v/>
      </c>
      <c r="GF218" s="21" t="str">
        <f t="shared" si="122"/>
        <v/>
      </c>
      <c r="GG218" s="21"/>
      <c r="GH218" s="21" t="str">
        <f t="shared" si="104"/>
        <v/>
      </c>
      <c r="GI218" s="436" t="str">
        <f t="shared" si="104"/>
        <v/>
      </c>
    </row>
    <row r="219" spans="1:191" hidden="1" x14ac:dyDescent="0.75">
      <c r="A219" s="67"/>
      <c r="B219" s="67"/>
      <c r="C219" s="425" t="str">
        <f t="shared" si="36"/>
        <v/>
      </c>
      <c r="D219" s="7"/>
      <c r="E219" s="7"/>
      <c r="F219" s="7"/>
      <c r="G219" s="424">
        <f t="shared" si="37"/>
        <v>0</v>
      </c>
      <c r="H219" s="21">
        <f t="shared" si="38"/>
        <v>0</v>
      </c>
      <c r="I219" s="102"/>
      <c r="J219" s="21" t="str">
        <f t="shared" si="43"/>
        <v/>
      </c>
      <c r="K219" s="21" t="str">
        <f t="shared" ref="K219:V219" si="123">IF(K37&gt;0,K$6,"")</f>
        <v/>
      </c>
      <c r="L219" s="21" t="str">
        <f t="shared" si="123"/>
        <v/>
      </c>
      <c r="M219" s="21" t="str">
        <f t="shared" si="123"/>
        <v/>
      </c>
      <c r="N219" s="21" t="str">
        <f t="shared" si="123"/>
        <v/>
      </c>
      <c r="O219" s="21" t="str">
        <f t="shared" si="123"/>
        <v/>
      </c>
      <c r="P219" s="21" t="str">
        <f t="shared" si="123"/>
        <v/>
      </c>
      <c r="Q219" s="21" t="str">
        <f t="shared" si="123"/>
        <v/>
      </c>
      <c r="R219" s="21" t="str">
        <f t="shared" si="123"/>
        <v/>
      </c>
      <c r="S219" s="21" t="str">
        <f t="shared" si="123"/>
        <v/>
      </c>
      <c r="T219" s="21" t="str">
        <f t="shared" si="123"/>
        <v/>
      </c>
      <c r="U219" s="21" t="str">
        <f t="shared" si="123"/>
        <v/>
      </c>
      <c r="V219" s="21" t="str">
        <f t="shared" si="123"/>
        <v/>
      </c>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c r="BZ219" s="21"/>
      <c r="CA219" s="21"/>
      <c r="CB219" s="21"/>
      <c r="CC219" s="21"/>
      <c r="CD219" s="21"/>
      <c r="CE219" s="21"/>
      <c r="CF219" s="21"/>
      <c r="CG219" s="21"/>
      <c r="CH219" s="21"/>
      <c r="CI219" s="21"/>
      <c r="CJ219" s="21"/>
      <c r="CK219" s="21"/>
      <c r="CL219" s="21"/>
      <c r="CM219" s="21"/>
      <c r="CN219" s="21"/>
      <c r="CO219" s="21"/>
      <c r="CP219" s="21"/>
      <c r="CQ219" s="21"/>
      <c r="CR219" s="21"/>
      <c r="CS219" s="21"/>
      <c r="CT219" s="21"/>
      <c r="CU219" s="21"/>
      <c r="CV219" s="21"/>
      <c r="CW219" s="21"/>
      <c r="CX219" s="21"/>
      <c r="CY219" s="21"/>
      <c r="CZ219" s="21"/>
      <c r="DA219" s="21"/>
      <c r="DB219" s="21"/>
      <c r="DC219" s="21" t="str">
        <f t="shared" ref="DC219:DN219" si="124">IF(DC37&gt;0,DC$6,"")</f>
        <v/>
      </c>
      <c r="DD219" s="21" t="str">
        <f t="shared" si="124"/>
        <v/>
      </c>
      <c r="DE219" s="21" t="str">
        <f t="shared" si="124"/>
        <v/>
      </c>
      <c r="DF219" s="21" t="str">
        <f t="shared" si="124"/>
        <v/>
      </c>
      <c r="DG219" s="21" t="str">
        <f t="shared" si="124"/>
        <v/>
      </c>
      <c r="DH219" s="21" t="str">
        <f t="shared" si="124"/>
        <v/>
      </c>
      <c r="DI219" s="21" t="str">
        <f t="shared" si="124"/>
        <v/>
      </c>
      <c r="DJ219" s="21" t="str">
        <f t="shared" si="124"/>
        <v/>
      </c>
      <c r="DK219" s="21" t="str">
        <f t="shared" si="124"/>
        <v/>
      </c>
      <c r="DL219" s="21" t="str">
        <f t="shared" si="124"/>
        <v/>
      </c>
      <c r="DM219" s="21" t="str">
        <f t="shared" si="124"/>
        <v/>
      </c>
      <c r="DN219" s="21" t="str">
        <f t="shared" si="124"/>
        <v/>
      </c>
      <c r="DO219" s="21"/>
      <c r="DP219" s="21"/>
      <c r="DQ219" s="21"/>
      <c r="DR219" s="21"/>
      <c r="DS219" s="21"/>
      <c r="DT219" s="21"/>
      <c r="DU219" s="21"/>
      <c r="DV219" s="21"/>
      <c r="DW219" s="21"/>
      <c r="DX219" s="21"/>
      <c r="DY219" s="21"/>
      <c r="DZ219" s="21"/>
      <c r="EA219" s="21"/>
      <c r="EB219" s="21"/>
      <c r="EC219" s="21"/>
      <c r="ED219" s="21"/>
      <c r="EE219" s="21"/>
      <c r="EF219" s="21"/>
      <c r="EG219" s="21"/>
      <c r="EH219" s="21"/>
      <c r="EI219" s="21"/>
      <c r="EJ219" s="21"/>
      <c r="EK219" s="21"/>
      <c r="EL219" s="21"/>
      <c r="EM219" s="21"/>
      <c r="EN219" s="21"/>
      <c r="EO219" s="21"/>
      <c r="EP219" s="21"/>
      <c r="EQ219" s="21"/>
      <c r="ER219" s="21"/>
      <c r="ES219" s="21"/>
      <c r="ET219" s="21"/>
      <c r="EU219" s="21"/>
      <c r="EV219" s="21"/>
      <c r="EW219" s="21"/>
      <c r="EX219" s="21"/>
      <c r="EY219" s="21" t="str">
        <f t="shared" ref="EY219:GF219" si="125">IF(EY37&gt;0,EY$6,"")</f>
        <v/>
      </c>
      <c r="EZ219" s="21" t="str">
        <f t="shared" si="125"/>
        <v/>
      </c>
      <c r="FA219" s="21" t="str">
        <f t="shared" si="125"/>
        <v/>
      </c>
      <c r="FB219" s="21" t="str">
        <f t="shared" si="125"/>
        <v/>
      </c>
      <c r="FC219" s="21" t="str">
        <f t="shared" si="125"/>
        <v/>
      </c>
      <c r="FD219" s="21" t="str">
        <f t="shared" si="125"/>
        <v/>
      </c>
      <c r="FE219" s="21" t="str">
        <f t="shared" si="125"/>
        <v/>
      </c>
      <c r="FF219" s="21" t="str">
        <f t="shared" si="125"/>
        <v/>
      </c>
      <c r="FG219" s="21" t="str">
        <f t="shared" si="125"/>
        <v/>
      </c>
      <c r="FH219" s="21" t="str">
        <f t="shared" si="125"/>
        <v/>
      </c>
      <c r="FI219" s="21" t="str">
        <f t="shared" si="125"/>
        <v/>
      </c>
      <c r="FJ219" s="21" t="str">
        <f t="shared" si="125"/>
        <v/>
      </c>
      <c r="FK219" s="21" t="str">
        <f t="shared" si="125"/>
        <v/>
      </c>
      <c r="FL219" s="21" t="str">
        <f t="shared" si="125"/>
        <v/>
      </c>
      <c r="FM219" s="21" t="str">
        <f t="shared" si="125"/>
        <v/>
      </c>
      <c r="FN219" s="21" t="str">
        <f t="shared" si="125"/>
        <v/>
      </c>
      <c r="FO219" s="21" t="str">
        <f t="shared" si="125"/>
        <v/>
      </c>
      <c r="FP219" s="21" t="str">
        <f t="shared" si="125"/>
        <v/>
      </c>
      <c r="FQ219" s="21" t="str">
        <f t="shared" si="125"/>
        <v/>
      </c>
      <c r="FR219" s="21" t="str">
        <f t="shared" si="125"/>
        <v/>
      </c>
      <c r="FS219" s="21" t="str">
        <f t="shared" si="125"/>
        <v/>
      </c>
      <c r="FT219" s="21" t="str">
        <f t="shared" si="125"/>
        <v/>
      </c>
      <c r="FU219" s="21" t="str">
        <f t="shared" si="125"/>
        <v/>
      </c>
      <c r="FV219" s="21" t="str">
        <f t="shared" si="125"/>
        <v/>
      </c>
      <c r="FW219" s="21" t="str">
        <f t="shared" si="125"/>
        <v/>
      </c>
      <c r="FX219" s="21" t="str">
        <f t="shared" si="125"/>
        <v/>
      </c>
      <c r="FY219" s="21" t="str">
        <f t="shared" si="125"/>
        <v/>
      </c>
      <c r="FZ219" s="21" t="str">
        <f t="shared" si="125"/>
        <v/>
      </c>
      <c r="GA219" s="21" t="str">
        <f t="shared" si="125"/>
        <v/>
      </c>
      <c r="GB219" s="21" t="str">
        <f t="shared" si="125"/>
        <v/>
      </c>
      <c r="GC219" s="21" t="str">
        <f t="shared" si="125"/>
        <v/>
      </c>
      <c r="GD219" s="21" t="str">
        <f t="shared" si="125"/>
        <v/>
      </c>
      <c r="GE219" s="21" t="str">
        <f t="shared" si="125"/>
        <v/>
      </c>
      <c r="GF219" s="21" t="str">
        <f t="shared" si="125"/>
        <v/>
      </c>
      <c r="GG219" s="21"/>
      <c r="GH219" s="21" t="str">
        <f t="shared" si="104"/>
        <v/>
      </c>
      <c r="GI219" s="436" t="str">
        <f t="shared" si="104"/>
        <v/>
      </c>
    </row>
    <row r="220" spans="1:191" hidden="1" x14ac:dyDescent="0.75">
      <c r="A220" s="67"/>
      <c r="B220" s="67"/>
      <c r="C220" s="425">
        <f t="shared" si="36"/>
        <v>0</v>
      </c>
      <c r="D220" s="7"/>
      <c r="E220" s="7"/>
      <c r="F220" s="7"/>
      <c r="G220" s="424">
        <f t="shared" si="37"/>
        <v>0</v>
      </c>
      <c r="H220" s="21">
        <f t="shared" si="38"/>
        <v>0</v>
      </c>
      <c r="I220" s="102"/>
      <c r="J220" s="21" t="str">
        <f t="shared" si="43"/>
        <v/>
      </c>
      <c r="K220" s="21" t="str">
        <f t="shared" ref="K220:V220" si="126">IF(K38&gt;0,K$6,"")</f>
        <v/>
      </c>
      <c r="L220" s="21" t="str">
        <f t="shared" si="126"/>
        <v/>
      </c>
      <c r="M220" s="21" t="str">
        <f t="shared" si="126"/>
        <v/>
      </c>
      <c r="N220" s="21" t="str">
        <f t="shared" si="126"/>
        <v/>
      </c>
      <c r="O220" s="21" t="str">
        <f t="shared" si="126"/>
        <v/>
      </c>
      <c r="P220" s="21" t="str">
        <f t="shared" si="126"/>
        <v/>
      </c>
      <c r="Q220" s="21" t="str">
        <f t="shared" si="126"/>
        <v/>
      </c>
      <c r="R220" s="21" t="str">
        <f t="shared" si="126"/>
        <v/>
      </c>
      <c r="S220" s="21" t="str">
        <f t="shared" si="126"/>
        <v/>
      </c>
      <c r="T220" s="21" t="str">
        <f t="shared" si="126"/>
        <v/>
      </c>
      <c r="U220" s="21" t="str">
        <f t="shared" si="126"/>
        <v/>
      </c>
      <c r="V220" s="21" t="str">
        <f t="shared" si="126"/>
        <v/>
      </c>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c r="BZ220" s="21"/>
      <c r="CA220" s="21"/>
      <c r="CB220" s="21"/>
      <c r="CC220" s="21"/>
      <c r="CD220" s="21"/>
      <c r="CE220" s="21"/>
      <c r="CF220" s="21"/>
      <c r="CG220" s="21"/>
      <c r="CH220" s="21"/>
      <c r="CI220" s="21"/>
      <c r="CJ220" s="21"/>
      <c r="CK220" s="21"/>
      <c r="CL220" s="21"/>
      <c r="CM220" s="21"/>
      <c r="CN220" s="21"/>
      <c r="CO220" s="21"/>
      <c r="CP220" s="21"/>
      <c r="CQ220" s="21"/>
      <c r="CR220" s="21"/>
      <c r="CS220" s="21"/>
      <c r="CT220" s="21"/>
      <c r="CU220" s="21"/>
      <c r="CV220" s="21"/>
      <c r="CW220" s="21"/>
      <c r="CX220" s="21"/>
      <c r="CY220" s="21"/>
      <c r="CZ220" s="21"/>
      <c r="DA220" s="21"/>
      <c r="DB220" s="21"/>
      <c r="DC220" s="21" t="str">
        <f t="shared" ref="DC220:DN220" si="127">IF(DC38&gt;0,DC$6,"")</f>
        <v/>
      </c>
      <c r="DD220" s="21" t="str">
        <f t="shared" si="127"/>
        <v/>
      </c>
      <c r="DE220" s="21" t="str">
        <f t="shared" si="127"/>
        <v/>
      </c>
      <c r="DF220" s="21" t="str">
        <f t="shared" si="127"/>
        <v/>
      </c>
      <c r="DG220" s="21" t="str">
        <f t="shared" si="127"/>
        <v/>
      </c>
      <c r="DH220" s="21" t="str">
        <f t="shared" si="127"/>
        <v/>
      </c>
      <c r="DI220" s="21" t="str">
        <f t="shared" si="127"/>
        <v/>
      </c>
      <c r="DJ220" s="21" t="str">
        <f t="shared" si="127"/>
        <v/>
      </c>
      <c r="DK220" s="21" t="str">
        <f t="shared" si="127"/>
        <v/>
      </c>
      <c r="DL220" s="21" t="str">
        <f t="shared" si="127"/>
        <v/>
      </c>
      <c r="DM220" s="21" t="str">
        <f t="shared" si="127"/>
        <v/>
      </c>
      <c r="DN220" s="21" t="str">
        <f t="shared" si="127"/>
        <v/>
      </c>
      <c r="DO220" s="21"/>
      <c r="DP220" s="21"/>
      <c r="DQ220" s="21"/>
      <c r="DR220" s="21"/>
      <c r="DS220" s="21"/>
      <c r="DT220" s="21"/>
      <c r="DU220" s="21"/>
      <c r="DV220" s="21"/>
      <c r="DW220" s="21"/>
      <c r="DX220" s="21"/>
      <c r="DY220" s="21"/>
      <c r="DZ220" s="21"/>
      <c r="EA220" s="21"/>
      <c r="EB220" s="21"/>
      <c r="EC220" s="21"/>
      <c r="ED220" s="21"/>
      <c r="EE220" s="21"/>
      <c r="EF220" s="21"/>
      <c r="EG220" s="21"/>
      <c r="EH220" s="21"/>
      <c r="EI220" s="21"/>
      <c r="EJ220" s="21"/>
      <c r="EK220" s="21"/>
      <c r="EL220" s="21"/>
      <c r="EM220" s="21"/>
      <c r="EN220" s="21"/>
      <c r="EO220" s="21"/>
      <c r="EP220" s="21"/>
      <c r="EQ220" s="21"/>
      <c r="ER220" s="21"/>
      <c r="ES220" s="21"/>
      <c r="ET220" s="21"/>
      <c r="EU220" s="21"/>
      <c r="EV220" s="21"/>
      <c r="EW220" s="21"/>
      <c r="EX220" s="21"/>
      <c r="EY220" s="21" t="str">
        <f t="shared" ref="EY220:GF220" si="128">IF(EY38&gt;0,EY$6,"")</f>
        <v/>
      </c>
      <c r="EZ220" s="21" t="str">
        <f t="shared" si="128"/>
        <v/>
      </c>
      <c r="FA220" s="21" t="str">
        <f t="shared" si="128"/>
        <v/>
      </c>
      <c r="FB220" s="21" t="str">
        <f t="shared" si="128"/>
        <v/>
      </c>
      <c r="FC220" s="21" t="str">
        <f t="shared" si="128"/>
        <v/>
      </c>
      <c r="FD220" s="21" t="str">
        <f t="shared" si="128"/>
        <v/>
      </c>
      <c r="FE220" s="21" t="str">
        <f t="shared" si="128"/>
        <v/>
      </c>
      <c r="FF220" s="21" t="str">
        <f t="shared" si="128"/>
        <v/>
      </c>
      <c r="FG220" s="21" t="str">
        <f t="shared" si="128"/>
        <v/>
      </c>
      <c r="FH220" s="21" t="str">
        <f t="shared" si="128"/>
        <v/>
      </c>
      <c r="FI220" s="21" t="str">
        <f t="shared" si="128"/>
        <v/>
      </c>
      <c r="FJ220" s="21" t="str">
        <f t="shared" si="128"/>
        <v/>
      </c>
      <c r="FK220" s="21" t="str">
        <f t="shared" si="128"/>
        <v/>
      </c>
      <c r="FL220" s="21" t="str">
        <f t="shared" si="128"/>
        <v/>
      </c>
      <c r="FM220" s="21" t="str">
        <f t="shared" si="128"/>
        <v/>
      </c>
      <c r="FN220" s="21" t="str">
        <f t="shared" si="128"/>
        <v/>
      </c>
      <c r="FO220" s="21" t="str">
        <f t="shared" si="128"/>
        <v/>
      </c>
      <c r="FP220" s="21" t="str">
        <f t="shared" si="128"/>
        <v/>
      </c>
      <c r="FQ220" s="21" t="str">
        <f t="shared" si="128"/>
        <v/>
      </c>
      <c r="FR220" s="21" t="str">
        <f t="shared" si="128"/>
        <v/>
      </c>
      <c r="FS220" s="21" t="str">
        <f t="shared" si="128"/>
        <v/>
      </c>
      <c r="FT220" s="21" t="str">
        <f t="shared" si="128"/>
        <v/>
      </c>
      <c r="FU220" s="21" t="str">
        <f t="shared" si="128"/>
        <v/>
      </c>
      <c r="FV220" s="21" t="str">
        <f t="shared" si="128"/>
        <v/>
      </c>
      <c r="FW220" s="21" t="str">
        <f t="shared" si="128"/>
        <v/>
      </c>
      <c r="FX220" s="21" t="str">
        <f t="shared" si="128"/>
        <v/>
      </c>
      <c r="FY220" s="21" t="str">
        <f t="shared" si="128"/>
        <v/>
      </c>
      <c r="FZ220" s="21" t="str">
        <f t="shared" si="128"/>
        <v/>
      </c>
      <c r="GA220" s="21" t="str">
        <f t="shared" si="128"/>
        <v/>
      </c>
      <c r="GB220" s="21" t="str">
        <f t="shared" si="128"/>
        <v/>
      </c>
      <c r="GC220" s="21" t="str">
        <f t="shared" si="128"/>
        <v/>
      </c>
      <c r="GD220" s="21" t="str">
        <f t="shared" si="128"/>
        <v/>
      </c>
      <c r="GE220" s="21" t="str">
        <f t="shared" si="128"/>
        <v/>
      </c>
      <c r="GF220" s="21" t="str">
        <f t="shared" si="128"/>
        <v/>
      </c>
      <c r="GG220" s="21"/>
      <c r="GH220" s="21" t="str">
        <f t="shared" si="104"/>
        <v/>
      </c>
      <c r="GI220" s="436" t="str">
        <f t="shared" si="104"/>
        <v/>
      </c>
    </row>
    <row r="221" spans="1:191" hidden="1" x14ac:dyDescent="0.75">
      <c r="A221" s="67"/>
      <c r="B221" s="67"/>
      <c r="C221" s="425" t="str">
        <f t="shared" si="36"/>
        <v>Soft Costs</v>
      </c>
      <c r="D221" s="7"/>
      <c r="E221" s="7"/>
      <c r="F221" s="7"/>
      <c r="G221" s="424">
        <f t="shared" si="37"/>
        <v>0</v>
      </c>
      <c r="H221" s="21">
        <f t="shared" si="38"/>
        <v>0</v>
      </c>
      <c r="I221" s="102"/>
      <c r="J221" s="21" t="str">
        <f t="shared" si="43"/>
        <v/>
      </c>
      <c r="K221" s="21" t="str">
        <f t="shared" ref="K221:V221" si="129">IF(K39&gt;0,K$6,"")</f>
        <v/>
      </c>
      <c r="L221" s="21" t="str">
        <f t="shared" si="129"/>
        <v/>
      </c>
      <c r="M221" s="21" t="str">
        <f t="shared" si="129"/>
        <v/>
      </c>
      <c r="N221" s="21" t="str">
        <f t="shared" si="129"/>
        <v/>
      </c>
      <c r="O221" s="21" t="str">
        <f t="shared" si="129"/>
        <v/>
      </c>
      <c r="P221" s="21" t="str">
        <f t="shared" si="129"/>
        <v/>
      </c>
      <c r="Q221" s="21" t="str">
        <f t="shared" si="129"/>
        <v/>
      </c>
      <c r="R221" s="21" t="str">
        <f t="shared" si="129"/>
        <v/>
      </c>
      <c r="S221" s="21" t="str">
        <f t="shared" si="129"/>
        <v/>
      </c>
      <c r="T221" s="21" t="str">
        <f t="shared" si="129"/>
        <v/>
      </c>
      <c r="U221" s="21" t="str">
        <f t="shared" si="129"/>
        <v/>
      </c>
      <c r="V221" s="21" t="str">
        <f t="shared" si="129"/>
        <v/>
      </c>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c r="BZ221" s="21"/>
      <c r="CA221" s="21"/>
      <c r="CB221" s="21"/>
      <c r="CC221" s="21"/>
      <c r="CD221" s="21"/>
      <c r="CE221" s="21"/>
      <c r="CF221" s="21"/>
      <c r="CG221" s="21"/>
      <c r="CH221" s="21"/>
      <c r="CI221" s="21"/>
      <c r="CJ221" s="21"/>
      <c r="CK221" s="21"/>
      <c r="CL221" s="21"/>
      <c r="CM221" s="21"/>
      <c r="CN221" s="21"/>
      <c r="CO221" s="21"/>
      <c r="CP221" s="21"/>
      <c r="CQ221" s="21"/>
      <c r="CR221" s="21"/>
      <c r="CS221" s="21"/>
      <c r="CT221" s="21"/>
      <c r="CU221" s="21"/>
      <c r="CV221" s="21"/>
      <c r="CW221" s="21"/>
      <c r="CX221" s="21"/>
      <c r="CY221" s="21"/>
      <c r="CZ221" s="21"/>
      <c r="DA221" s="21"/>
      <c r="DB221" s="21"/>
      <c r="DC221" s="21" t="str">
        <f t="shared" ref="DC221:DN221" si="130">IF(DC39&gt;0,DC$6,"")</f>
        <v/>
      </c>
      <c r="DD221" s="21" t="str">
        <f t="shared" si="130"/>
        <v/>
      </c>
      <c r="DE221" s="21" t="str">
        <f t="shared" si="130"/>
        <v/>
      </c>
      <c r="DF221" s="21" t="str">
        <f t="shared" si="130"/>
        <v/>
      </c>
      <c r="DG221" s="21" t="str">
        <f t="shared" si="130"/>
        <v/>
      </c>
      <c r="DH221" s="21" t="str">
        <f t="shared" si="130"/>
        <v/>
      </c>
      <c r="DI221" s="21" t="str">
        <f t="shared" si="130"/>
        <v/>
      </c>
      <c r="DJ221" s="21" t="str">
        <f t="shared" si="130"/>
        <v/>
      </c>
      <c r="DK221" s="21" t="str">
        <f t="shared" si="130"/>
        <v/>
      </c>
      <c r="DL221" s="21" t="str">
        <f t="shared" si="130"/>
        <v/>
      </c>
      <c r="DM221" s="21" t="str">
        <f t="shared" si="130"/>
        <v/>
      </c>
      <c r="DN221" s="21" t="str">
        <f t="shared" si="130"/>
        <v/>
      </c>
      <c r="DO221" s="21"/>
      <c r="DP221" s="21"/>
      <c r="DQ221" s="21"/>
      <c r="DR221" s="21"/>
      <c r="DS221" s="21"/>
      <c r="DT221" s="21"/>
      <c r="DU221" s="21"/>
      <c r="DV221" s="21"/>
      <c r="DW221" s="21"/>
      <c r="DX221" s="21"/>
      <c r="DY221" s="21"/>
      <c r="DZ221" s="21"/>
      <c r="EA221" s="21"/>
      <c r="EB221" s="21"/>
      <c r="EC221" s="21"/>
      <c r="ED221" s="21"/>
      <c r="EE221" s="21"/>
      <c r="EF221" s="21"/>
      <c r="EG221" s="21"/>
      <c r="EH221" s="21"/>
      <c r="EI221" s="21"/>
      <c r="EJ221" s="21"/>
      <c r="EK221" s="21"/>
      <c r="EL221" s="21"/>
      <c r="EM221" s="21"/>
      <c r="EN221" s="21"/>
      <c r="EO221" s="21"/>
      <c r="EP221" s="21"/>
      <c r="EQ221" s="21"/>
      <c r="ER221" s="21"/>
      <c r="ES221" s="21"/>
      <c r="ET221" s="21"/>
      <c r="EU221" s="21"/>
      <c r="EV221" s="21"/>
      <c r="EW221" s="21"/>
      <c r="EX221" s="21"/>
      <c r="EY221" s="21" t="str">
        <f t="shared" ref="EY221:GF221" si="131">IF(EY39&gt;0,EY$6,"")</f>
        <v/>
      </c>
      <c r="EZ221" s="21" t="str">
        <f t="shared" si="131"/>
        <v/>
      </c>
      <c r="FA221" s="21" t="str">
        <f t="shared" si="131"/>
        <v/>
      </c>
      <c r="FB221" s="21" t="str">
        <f t="shared" si="131"/>
        <v/>
      </c>
      <c r="FC221" s="21" t="str">
        <f t="shared" si="131"/>
        <v/>
      </c>
      <c r="FD221" s="21" t="str">
        <f t="shared" si="131"/>
        <v/>
      </c>
      <c r="FE221" s="21" t="str">
        <f t="shared" si="131"/>
        <v/>
      </c>
      <c r="FF221" s="21" t="str">
        <f t="shared" si="131"/>
        <v/>
      </c>
      <c r="FG221" s="21" t="str">
        <f t="shared" si="131"/>
        <v/>
      </c>
      <c r="FH221" s="21" t="str">
        <f t="shared" si="131"/>
        <v/>
      </c>
      <c r="FI221" s="21" t="str">
        <f t="shared" si="131"/>
        <v/>
      </c>
      <c r="FJ221" s="21" t="str">
        <f t="shared" si="131"/>
        <v/>
      </c>
      <c r="FK221" s="21" t="str">
        <f t="shared" si="131"/>
        <v/>
      </c>
      <c r="FL221" s="21" t="str">
        <f t="shared" si="131"/>
        <v/>
      </c>
      <c r="FM221" s="21" t="str">
        <f t="shared" si="131"/>
        <v/>
      </c>
      <c r="FN221" s="21" t="str">
        <f t="shared" si="131"/>
        <v/>
      </c>
      <c r="FO221" s="21" t="str">
        <f t="shared" si="131"/>
        <v/>
      </c>
      <c r="FP221" s="21" t="str">
        <f t="shared" si="131"/>
        <v/>
      </c>
      <c r="FQ221" s="21" t="str">
        <f t="shared" si="131"/>
        <v/>
      </c>
      <c r="FR221" s="21" t="str">
        <f t="shared" si="131"/>
        <v/>
      </c>
      <c r="FS221" s="21" t="str">
        <f t="shared" si="131"/>
        <v/>
      </c>
      <c r="FT221" s="21" t="str">
        <f t="shared" si="131"/>
        <v/>
      </c>
      <c r="FU221" s="21" t="str">
        <f t="shared" si="131"/>
        <v/>
      </c>
      <c r="FV221" s="21" t="str">
        <f t="shared" si="131"/>
        <v/>
      </c>
      <c r="FW221" s="21" t="str">
        <f t="shared" si="131"/>
        <v/>
      </c>
      <c r="FX221" s="21" t="str">
        <f t="shared" si="131"/>
        <v/>
      </c>
      <c r="FY221" s="21" t="str">
        <f t="shared" si="131"/>
        <v/>
      </c>
      <c r="FZ221" s="21" t="str">
        <f t="shared" si="131"/>
        <v/>
      </c>
      <c r="GA221" s="21" t="str">
        <f t="shared" si="131"/>
        <v/>
      </c>
      <c r="GB221" s="21" t="str">
        <f t="shared" si="131"/>
        <v/>
      </c>
      <c r="GC221" s="21" t="str">
        <f t="shared" si="131"/>
        <v/>
      </c>
      <c r="GD221" s="21" t="str">
        <f t="shared" si="131"/>
        <v/>
      </c>
      <c r="GE221" s="21" t="str">
        <f t="shared" si="131"/>
        <v/>
      </c>
      <c r="GF221" s="21" t="str">
        <f t="shared" si="131"/>
        <v/>
      </c>
      <c r="GG221" s="21"/>
      <c r="GH221" s="21" t="str">
        <f t="shared" si="104"/>
        <v/>
      </c>
      <c r="GI221" s="436" t="str">
        <f t="shared" si="104"/>
        <v/>
      </c>
    </row>
    <row r="222" spans="1:191" hidden="1" x14ac:dyDescent="0.75">
      <c r="A222" s="67"/>
      <c r="B222" s="67"/>
      <c r="C222" s="425" t="str">
        <f t="shared" si="36"/>
        <v/>
      </c>
      <c r="D222" s="7"/>
      <c r="E222" s="7"/>
      <c r="F222" s="7"/>
      <c r="G222" s="424">
        <f t="shared" si="37"/>
        <v>0</v>
      </c>
      <c r="H222" s="21">
        <f t="shared" si="38"/>
        <v>0</v>
      </c>
      <c r="I222" s="102"/>
      <c r="J222" s="21" t="str">
        <f t="shared" si="43"/>
        <v/>
      </c>
      <c r="K222" s="21" t="str">
        <f t="shared" ref="K222:V222" si="132">IF(K40&gt;0,K$6,"")</f>
        <v/>
      </c>
      <c r="L222" s="21" t="str">
        <f t="shared" si="132"/>
        <v/>
      </c>
      <c r="M222" s="21" t="str">
        <f t="shared" si="132"/>
        <v/>
      </c>
      <c r="N222" s="21" t="str">
        <f t="shared" si="132"/>
        <v/>
      </c>
      <c r="O222" s="21" t="str">
        <f t="shared" si="132"/>
        <v/>
      </c>
      <c r="P222" s="21" t="str">
        <f t="shared" si="132"/>
        <v/>
      </c>
      <c r="Q222" s="21" t="str">
        <f t="shared" si="132"/>
        <v/>
      </c>
      <c r="R222" s="21" t="str">
        <f t="shared" si="132"/>
        <v/>
      </c>
      <c r="S222" s="21" t="str">
        <f t="shared" si="132"/>
        <v/>
      </c>
      <c r="T222" s="21" t="str">
        <f t="shared" si="132"/>
        <v/>
      </c>
      <c r="U222" s="21" t="str">
        <f t="shared" si="132"/>
        <v/>
      </c>
      <c r="V222" s="21" t="str">
        <f t="shared" si="132"/>
        <v/>
      </c>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c r="CE222" s="21"/>
      <c r="CF222" s="21"/>
      <c r="CG222" s="21"/>
      <c r="CH222" s="21"/>
      <c r="CI222" s="21"/>
      <c r="CJ222" s="21"/>
      <c r="CK222" s="21"/>
      <c r="CL222" s="21"/>
      <c r="CM222" s="21"/>
      <c r="CN222" s="21"/>
      <c r="CO222" s="21"/>
      <c r="CP222" s="21"/>
      <c r="CQ222" s="21"/>
      <c r="CR222" s="21"/>
      <c r="CS222" s="21"/>
      <c r="CT222" s="21"/>
      <c r="CU222" s="21"/>
      <c r="CV222" s="21"/>
      <c r="CW222" s="21"/>
      <c r="CX222" s="21"/>
      <c r="CY222" s="21"/>
      <c r="CZ222" s="21"/>
      <c r="DA222" s="21"/>
      <c r="DB222" s="21"/>
      <c r="DC222" s="21" t="str">
        <f t="shared" ref="DC222:DN222" si="133">IF(DC40&gt;0,DC$6,"")</f>
        <v/>
      </c>
      <c r="DD222" s="21" t="str">
        <f t="shared" si="133"/>
        <v/>
      </c>
      <c r="DE222" s="21" t="str">
        <f t="shared" si="133"/>
        <v/>
      </c>
      <c r="DF222" s="21" t="str">
        <f t="shared" si="133"/>
        <v/>
      </c>
      <c r="DG222" s="21" t="str">
        <f t="shared" si="133"/>
        <v/>
      </c>
      <c r="DH222" s="21" t="str">
        <f t="shared" si="133"/>
        <v/>
      </c>
      <c r="DI222" s="21" t="str">
        <f t="shared" si="133"/>
        <v/>
      </c>
      <c r="DJ222" s="21" t="str">
        <f t="shared" si="133"/>
        <v/>
      </c>
      <c r="DK222" s="21" t="str">
        <f t="shared" si="133"/>
        <v/>
      </c>
      <c r="DL222" s="21" t="str">
        <f t="shared" si="133"/>
        <v/>
      </c>
      <c r="DM222" s="21" t="str">
        <f t="shared" si="133"/>
        <v/>
      </c>
      <c r="DN222" s="21" t="str">
        <f t="shared" si="133"/>
        <v/>
      </c>
      <c r="DO222" s="21"/>
      <c r="DP222" s="21"/>
      <c r="DQ222" s="21"/>
      <c r="DR222" s="21"/>
      <c r="DS222" s="21"/>
      <c r="DT222" s="21"/>
      <c r="DU222" s="21"/>
      <c r="DV222" s="21"/>
      <c r="DW222" s="21"/>
      <c r="DX222" s="21"/>
      <c r="DY222" s="21"/>
      <c r="DZ222" s="21"/>
      <c r="EA222" s="21"/>
      <c r="EB222" s="21"/>
      <c r="EC222" s="21"/>
      <c r="ED222" s="21"/>
      <c r="EE222" s="21"/>
      <c r="EF222" s="21"/>
      <c r="EG222" s="21"/>
      <c r="EH222" s="21"/>
      <c r="EI222" s="21"/>
      <c r="EJ222" s="21"/>
      <c r="EK222" s="21"/>
      <c r="EL222" s="21"/>
      <c r="EM222" s="21"/>
      <c r="EN222" s="21"/>
      <c r="EO222" s="21"/>
      <c r="EP222" s="21"/>
      <c r="EQ222" s="21"/>
      <c r="ER222" s="21"/>
      <c r="ES222" s="21"/>
      <c r="ET222" s="21"/>
      <c r="EU222" s="21"/>
      <c r="EV222" s="21"/>
      <c r="EW222" s="21"/>
      <c r="EX222" s="21"/>
      <c r="EY222" s="21" t="str">
        <f t="shared" ref="EY222:GF222" si="134">IF(EY40&gt;0,EY$6,"")</f>
        <v/>
      </c>
      <c r="EZ222" s="21" t="str">
        <f t="shared" si="134"/>
        <v/>
      </c>
      <c r="FA222" s="21" t="str">
        <f t="shared" si="134"/>
        <v/>
      </c>
      <c r="FB222" s="21" t="str">
        <f t="shared" si="134"/>
        <v/>
      </c>
      <c r="FC222" s="21" t="str">
        <f t="shared" si="134"/>
        <v/>
      </c>
      <c r="FD222" s="21" t="str">
        <f t="shared" si="134"/>
        <v/>
      </c>
      <c r="FE222" s="21" t="str">
        <f t="shared" si="134"/>
        <v/>
      </c>
      <c r="FF222" s="21" t="str">
        <f t="shared" si="134"/>
        <v/>
      </c>
      <c r="FG222" s="21" t="str">
        <f t="shared" si="134"/>
        <v/>
      </c>
      <c r="FH222" s="21" t="str">
        <f t="shared" si="134"/>
        <v/>
      </c>
      <c r="FI222" s="21" t="str">
        <f t="shared" si="134"/>
        <v/>
      </c>
      <c r="FJ222" s="21" t="str">
        <f t="shared" si="134"/>
        <v/>
      </c>
      <c r="FK222" s="21" t="str">
        <f t="shared" si="134"/>
        <v/>
      </c>
      <c r="FL222" s="21" t="str">
        <f t="shared" si="134"/>
        <v/>
      </c>
      <c r="FM222" s="21" t="str">
        <f t="shared" si="134"/>
        <v/>
      </c>
      <c r="FN222" s="21" t="str">
        <f t="shared" si="134"/>
        <v/>
      </c>
      <c r="FO222" s="21" t="str">
        <f t="shared" si="134"/>
        <v/>
      </c>
      <c r="FP222" s="21" t="str">
        <f t="shared" si="134"/>
        <v/>
      </c>
      <c r="FQ222" s="21" t="str">
        <f t="shared" si="134"/>
        <v/>
      </c>
      <c r="FR222" s="21" t="str">
        <f t="shared" si="134"/>
        <v/>
      </c>
      <c r="FS222" s="21" t="str">
        <f t="shared" si="134"/>
        <v/>
      </c>
      <c r="FT222" s="21" t="str">
        <f t="shared" si="134"/>
        <v/>
      </c>
      <c r="FU222" s="21" t="str">
        <f t="shared" si="134"/>
        <v/>
      </c>
      <c r="FV222" s="21" t="str">
        <f t="shared" si="134"/>
        <v/>
      </c>
      <c r="FW222" s="21" t="str">
        <f t="shared" si="134"/>
        <v/>
      </c>
      <c r="FX222" s="21" t="str">
        <f t="shared" si="134"/>
        <v/>
      </c>
      <c r="FY222" s="21" t="str">
        <f t="shared" si="134"/>
        <v/>
      </c>
      <c r="FZ222" s="21" t="str">
        <f t="shared" si="134"/>
        <v/>
      </c>
      <c r="GA222" s="21" t="str">
        <f t="shared" si="134"/>
        <v/>
      </c>
      <c r="GB222" s="21" t="str">
        <f t="shared" si="134"/>
        <v/>
      </c>
      <c r="GC222" s="21" t="str">
        <f t="shared" si="134"/>
        <v/>
      </c>
      <c r="GD222" s="21" t="str">
        <f t="shared" si="134"/>
        <v/>
      </c>
      <c r="GE222" s="21" t="str">
        <f t="shared" si="134"/>
        <v/>
      </c>
      <c r="GF222" s="21" t="str">
        <f t="shared" si="134"/>
        <v/>
      </c>
      <c r="GG222" s="21"/>
      <c r="GH222" s="21" t="str">
        <f t="shared" si="104"/>
        <v/>
      </c>
      <c r="GI222" s="436" t="str">
        <f t="shared" si="104"/>
        <v/>
      </c>
    </row>
    <row r="223" spans="1:191" hidden="1" x14ac:dyDescent="0.75">
      <c r="A223" s="67"/>
      <c r="B223" s="67"/>
      <c r="C223" s="425" t="str">
        <f t="shared" ref="C223:C254" si="135">C41</f>
        <v/>
      </c>
      <c r="D223" s="7"/>
      <c r="E223" s="7"/>
      <c r="F223" s="7"/>
      <c r="G223" s="424">
        <f t="shared" si="37"/>
        <v>0</v>
      </c>
      <c r="H223" s="21">
        <f t="shared" si="38"/>
        <v>0</v>
      </c>
      <c r="I223" s="102"/>
      <c r="J223" s="21" t="str">
        <f t="shared" si="43"/>
        <v/>
      </c>
      <c r="K223" s="21" t="str">
        <f t="shared" ref="K223:V223" si="136">IF(K41&gt;0,K$6,"")</f>
        <v/>
      </c>
      <c r="L223" s="21" t="str">
        <f t="shared" si="136"/>
        <v/>
      </c>
      <c r="M223" s="21" t="str">
        <f t="shared" si="136"/>
        <v/>
      </c>
      <c r="N223" s="21" t="str">
        <f t="shared" si="136"/>
        <v/>
      </c>
      <c r="O223" s="21" t="str">
        <f t="shared" si="136"/>
        <v/>
      </c>
      <c r="P223" s="21" t="str">
        <f t="shared" si="136"/>
        <v/>
      </c>
      <c r="Q223" s="21" t="str">
        <f t="shared" si="136"/>
        <v/>
      </c>
      <c r="R223" s="21" t="str">
        <f t="shared" si="136"/>
        <v/>
      </c>
      <c r="S223" s="21" t="str">
        <f t="shared" si="136"/>
        <v/>
      </c>
      <c r="T223" s="21" t="str">
        <f t="shared" si="136"/>
        <v/>
      </c>
      <c r="U223" s="21" t="str">
        <f t="shared" si="136"/>
        <v/>
      </c>
      <c r="V223" s="21" t="str">
        <f t="shared" si="136"/>
        <v/>
      </c>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1"/>
      <c r="DC223" s="21" t="str">
        <f t="shared" ref="DC223:DN223" si="137">IF(DC41&gt;0,DC$6,"")</f>
        <v/>
      </c>
      <c r="DD223" s="21" t="str">
        <f t="shared" si="137"/>
        <v/>
      </c>
      <c r="DE223" s="21" t="str">
        <f t="shared" si="137"/>
        <v/>
      </c>
      <c r="DF223" s="21" t="str">
        <f t="shared" si="137"/>
        <v/>
      </c>
      <c r="DG223" s="21" t="str">
        <f t="shared" si="137"/>
        <v/>
      </c>
      <c r="DH223" s="21" t="str">
        <f t="shared" si="137"/>
        <v/>
      </c>
      <c r="DI223" s="21" t="str">
        <f t="shared" si="137"/>
        <v/>
      </c>
      <c r="DJ223" s="21" t="str">
        <f t="shared" si="137"/>
        <v/>
      </c>
      <c r="DK223" s="21" t="str">
        <f t="shared" si="137"/>
        <v/>
      </c>
      <c r="DL223" s="21" t="str">
        <f t="shared" si="137"/>
        <v/>
      </c>
      <c r="DM223" s="21" t="str">
        <f t="shared" si="137"/>
        <v/>
      </c>
      <c r="DN223" s="21" t="str">
        <f t="shared" si="137"/>
        <v/>
      </c>
      <c r="DO223" s="21"/>
      <c r="DP223" s="21"/>
      <c r="DQ223" s="21"/>
      <c r="DR223" s="21"/>
      <c r="DS223" s="21"/>
      <c r="DT223" s="21"/>
      <c r="DU223" s="21"/>
      <c r="DV223" s="21"/>
      <c r="DW223" s="21"/>
      <c r="DX223" s="21"/>
      <c r="DY223" s="21"/>
      <c r="DZ223" s="21"/>
      <c r="EA223" s="21"/>
      <c r="EB223" s="21"/>
      <c r="EC223" s="21"/>
      <c r="ED223" s="21"/>
      <c r="EE223" s="21"/>
      <c r="EF223" s="21"/>
      <c r="EG223" s="21"/>
      <c r="EH223" s="21"/>
      <c r="EI223" s="21"/>
      <c r="EJ223" s="21"/>
      <c r="EK223" s="21"/>
      <c r="EL223" s="21"/>
      <c r="EM223" s="21"/>
      <c r="EN223" s="21"/>
      <c r="EO223" s="21"/>
      <c r="EP223" s="21"/>
      <c r="EQ223" s="21"/>
      <c r="ER223" s="21"/>
      <c r="ES223" s="21"/>
      <c r="ET223" s="21"/>
      <c r="EU223" s="21"/>
      <c r="EV223" s="21"/>
      <c r="EW223" s="21"/>
      <c r="EX223" s="21"/>
      <c r="EY223" s="21" t="str">
        <f t="shared" ref="EY223:GF223" si="138">IF(EY41&gt;0,EY$6,"")</f>
        <v/>
      </c>
      <c r="EZ223" s="21" t="str">
        <f t="shared" si="138"/>
        <v/>
      </c>
      <c r="FA223" s="21" t="str">
        <f t="shared" si="138"/>
        <v/>
      </c>
      <c r="FB223" s="21" t="str">
        <f t="shared" si="138"/>
        <v/>
      </c>
      <c r="FC223" s="21" t="str">
        <f t="shared" si="138"/>
        <v/>
      </c>
      <c r="FD223" s="21" t="str">
        <f t="shared" si="138"/>
        <v/>
      </c>
      <c r="FE223" s="21" t="str">
        <f t="shared" si="138"/>
        <v/>
      </c>
      <c r="FF223" s="21" t="str">
        <f t="shared" si="138"/>
        <v/>
      </c>
      <c r="FG223" s="21" t="str">
        <f t="shared" si="138"/>
        <v/>
      </c>
      <c r="FH223" s="21" t="str">
        <f t="shared" si="138"/>
        <v/>
      </c>
      <c r="FI223" s="21" t="str">
        <f t="shared" si="138"/>
        <v/>
      </c>
      <c r="FJ223" s="21" t="str">
        <f t="shared" si="138"/>
        <v/>
      </c>
      <c r="FK223" s="21" t="str">
        <f t="shared" si="138"/>
        <v/>
      </c>
      <c r="FL223" s="21" t="str">
        <f t="shared" si="138"/>
        <v/>
      </c>
      <c r="FM223" s="21" t="str">
        <f t="shared" si="138"/>
        <v/>
      </c>
      <c r="FN223" s="21" t="str">
        <f t="shared" si="138"/>
        <v/>
      </c>
      <c r="FO223" s="21" t="str">
        <f t="shared" si="138"/>
        <v/>
      </c>
      <c r="FP223" s="21" t="str">
        <f t="shared" si="138"/>
        <v/>
      </c>
      <c r="FQ223" s="21" t="str">
        <f t="shared" si="138"/>
        <v/>
      </c>
      <c r="FR223" s="21" t="str">
        <f t="shared" si="138"/>
        <v/>
      </c>
      <c r="FS223" s="21" t="str">
        <f t="shared" si="138"/>
        <v/>
      </c>
      <c r="FT223" s="21" t="str">
        <f t="shared" si="138"/>
        <v/>
      </c>
      <c r="FU223" s="21" t="str">
        <f t="shared" si="138"/>
        <v/>
      </c>
      <c r="FV223" s="21" t="str">
        <f t="shared" si="138"/>
        <v/>
      </c>
      <c r="FW223" s="21" t="str">
        <f t="shared" si="138"/>
        <v/>
      </c>
      <c r="FX223" s="21" t="str">
        <f t="shared" si="138"/>
        <v/>
      </c>
      <c r="FY223" s="21" t="str">
        <f t="shared" si="138"/>
        <v/>
      </c>
      <c r="FZ223" s="21" t="str">
        <f t="shared" si="138"/>
        <v/>
      </c>
      <c r="GA223" s="21" t="str">
        <f t="shared" si="138"/>
        <v/>
      </c>
      <c r="GB223" s="21" t="str">
        <f t="shared" si="138"/>
        <v/>
      </c>
      <c r="GC223" s="21" t="str">
        <f t="shared" si="138"/>
        <v/>
      </c>
      <c r="GD223" s="21" t="str">
        <f t="shared" si="138"/>
        <v/>
      </c>
      <c r="GE223" s="21" t="str">
        <f t="shared" si="138"/>
        <v/>
      </c>
      <c r="GF223" s="21" t="str">
        <f t="shared" si="138"/>
        <v/>
      </c>
      <c r="GG223" s="21"/>
      <c r="GH223" s="21" t="str">
        <f t="shared" si="104"/>
        <v/>
      </c>
      <c r="GI223" s="436" t="str">
        <f t="shared" si="104"/>
        <v/>
      </c>
    </row>
    <row r="224" spans="1:191" hidden="1" x14ac:dyDescent="0.75">
      <c r="A224" s="67"/>
      <c r="B224" s="67"/>
      <c r="C224" s="425" t="str">
        <f t="shared" si="135"/>
        <v/>
      </c>
      <c r="D224" s="7"/>
      <c r="E224" s="7"/>
      <c r="F224" s="7"/>
      <c r="G224" s="424">
        <f t="shared" ref="G224:G255" si="139">MIN(J224:GH224)</f>
        <v>0</v>
      </c>
      <c r="H224" s="21">
        <f t="shared" ref="H224:H255" si="140">MAX(J224:GH224)</f>
        <v>0</v>
      </c>
      <c r="I224" s="102"/>
      <c r="J224" s="21" t="str">
        <f t="shared" si="43"/>
        <v/>
      </c>
      <c r="K224" s="21" t="str">
        <f t="shared" ref="K224:V224" si="141">IF(K42&gt;0,K$6,"")</f>
        <v/>
      </c>
      <c r="L224" s="21" t="str">
        <f t="shared" si="141"/>
        <v/>
      </c>
      <c r="M224" s="21" t="str">
        <f t="shared" si="141"/>
        <v/>
      </c>
      <c r="N224" s="21" t="str">
        <f t="shared" si="141"/>
        <v/>
      </c>
      <c r="O224" s="21" t="str">
        <f t="shared" si="141"/>
        <v/>
      </c>
      <c r="P224" s="21" t="str">
        <f t="shared" si="141"/>
        <v/>
      </c>
      <c r="Q224" s="21" t="str">
        <f t="shared" si="141"/>
        <v/>
      </c>
      <c r="R224" s="21" t="str">
        <f t="shared" si="141"/>
        <v/>
      </c>
      <c r="S224" s="21" t="str">
        <f t="shared" si="141"/>
        <v/>
      </c>
      <c r="T224" s="21" t="str">
        <f t="shared" si="141"/>
        <v/>
      </c>
      <c r="U224" s="21" t="str">
        <f t="shared" si="141"/>
        <v/>
      </c>
      <c r="V224" s="21" t="str">
        <f t="shared" si="141"/>
        <v/>
      </c>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c r="BY224" s="21"/>
      <c r="BZ224" s="21"/>
      <c r="CA224" s="21"/>
      <c r="CB224" s="21"/>
      <c r="CC224" s="21"/>
      <c r="CD224" s="21"/>
      <c r="CE224" s="21"/>
      <c r="CF224" s="21"/>
      <c r="CG224" s="21"/>
      <c r="CH224" s="21"/>
      <c r="CI224" s="21"/>
      <c r="CJ224" s="21"/>
      <c r="CK224" s="21"/>
      <c r="CL224" s="21"/>
      <c r="CM224" s="21"/>
      <c r="CN224" s="21"/>
      <c r="CO224" s="21"/>
      <c r="CP224" s="21"/>
      <c r="CQ224" s="21"/>
      <c r="CR224" s="21"/>
      <c r="CS224" s="21"/>
      <c r="CT224" s="21"/>
      <c r="CU224" s="21"/>
      <c r="CV224" s="21"/>
      <c r="CW224" s="21"/>
      <c r="CX224" s="21"/>
      <c r="CY224" s="21"/>
      <c r="CZ224" s="21"/>
      <c r="DA224" s="21"/>
      <c r="DB224" s="21"/>
      <c r="DC224" s="21" t="str">
        <f t="shared" ref="DC224:DN224" si="142">IF(DC42&gt;0,DC$6,"")</f>
        <v/>
      </c>
      <c r="DD224" s="21" t="str">
        <f t="shared" si="142"/>
        <v/>
      </c>
      <c r="DE224" s="21" t="str">
        <f t="shared" si="142"/>
        <v/>
      </c>
      <c r="DF224" s="21" t="str">
        <f t="shared" si="142"/>
        <v/>
      </c>
      <c r="DG224" s="21" t="str">
        <f t="shared" si="142"/>
        <v/>
      </c>
      <c r="DH224" s="21" t="str">
        <f t="shared" si="142"/>
        <v/>
      </c>
      <c r="DI224" s="21" t="str">
        <f t="shared" si="142"/>
        <v/>
      </c>
      <c r="DJ224" s="21" t="str">
        <f t="shared" si="142"/>
        <v/>
      </c>
      <c r="DK224" s="21" t="str">
        <f t="shared" si="142"/>
        <v/>
      </c>
      <c r="DL224" s="21" t="str">
        <f t="shared" si="142"/>
        <v/>
      </c>
      <c r="DM224" s="21" t="str">
        <f t="shared" si="142"/>
        <v/>
      </c>
      <c r="DN224" s="21" t="str">
        <f t="shared" si="142"/>
        <v/>
      </c>
      <c r="DO224" s="21"/>
      <c r="DP224" s="21"/>
      <c r="DQ224" s="21"/>
      <c r="DR224" s="21"/>
      <c r="DS224" s="21"/>
      <c r="DT224" s="21"/>
      <c r="DU224" s="21"/>
      <c r="DV224" s="21"/>
      <c r="DW224" s="21"/>
      <c r="DX224" s="21"/>
      <c r="DY224" s="21"/>
      <c r="DZ224" s="21"/>
      <c r="EA224" s="21"/>
      <c r="EB224" s="21"/>
      <c r="EC224" s="21"/>
      <c r="ED224" s="21"/>
      <c r="EE224" s="21"/>
      <c r="EF224" s="21"/>
      <c r="EG224" s="21"/>
      <c r="EH224" s="21"/>
      <c r="EI224" s="21"/>
      <c r="EJ224" s="21"/>
      <c r="EK224" s="21"/>
      <c r="EL224" s="21"/>
      <c r="EM224" s="21"/>
      <c r="EN224" s="21"/>
      <c r="EO224" s="21"/>
      <c r="EP224" s="21"/>
      <c r="EQ224" s="21"/>
      <c r="ER224" s="21"/>
      <c r="ES224" s="21"/>
      <c r="ET224" s="21"/>
      <c r="EU224" s="21"/>
      <c r="EV224" s="21"/>
      <c r="EW224" s="21"/>
      <c r="EX224" s="21"/>
      <c r="EY224" s="21" t="str">
        <f t="shared" ref="EY224:GF224" si="143">IF(EY42&gt;0,EY$6,"")</f>
        <v/>
      </c>
      <c r="EZ224" s="21" t="str">
        <f t="shared" si="143"/>
        <v/>
      </c>
      <c r="FA224" s="21" t="str">
        <f t="shared" si="143"/>
        <v/>
      </c>
      <c r="FB224" s="21" t="str">
        <f t="shared" si="143"/>
        <v/>
      </c>
      <c r="FC224" s="21" t="str">
        <f t="shared" si="143"/>
        <v/>
      </c>
      <c r="FD224" s="21" t="str">
        <f t="shared" si="143"/>
        <v/>
      </c>
      <c r="FE224" s="21" t="str">
        <f t="shared" si="143"/>
        <v/>
      </c>
      <c r="FF224" s="21" t="str">
        <f t="shared" si="143"/>
        <v/>
      </c>
      <c r="FG224" s="21" t="str">
        <f t="shared" si="143"/>
        <v/>
      </c>
      <c r="FH224" s="21" t="str">
        <f t="shared" si="143"/>
        <v/>
      </c>
      <c r="FI224" s="21" t="str">
        <f t="shared" si="143"/>
        <v/>
      </c>
      <c r="FJ224" s="21" t="str">
        <f t="shared" si="143"/>
        <v/>
      </c>
      <c r="FK224" s="21" t="str">
        <f t="shared" si="143"/>
        <v/>
      </c>
      <c r="FL224" s="21" t="str">
        <f t="shared" si="143"/>
        <v/>
      </c>
      <c r="FM224" s="21" t="str">
        <f t="shared" si="143"/>
        <v/>
      </c>
      <c r="FN224" s="21" t="str">
        <f t="shared" si="143"/>
        <v/>
      </c>
      <c r="FO224" s="21" t="str">
        <f t="shared" si="143"/>
        <v/>
      </c>
      <c r="FP224" s="21" t="str">
        <f t="shared" si="143"/>
        <v/>
      </c>
      <c r="FQ224" s="21" t="str">
        <f t="shared" si="143"/>
        <v/>
      </c>
      <c r="FR224" s="21" t="str">
        <f t="shared" si="143"/>
        <v/>
      </c>
      <c r="FS224" s="21" t="str">
        <f t="shared" si="143"/>
        <v/>
      </c>
      <c r="FT224" s="21" t="str">
        <f t="shared" si="143"/>
        <v/>
      </c>
      <c r="FU224" s="21" t="str">
        <f t="shared" si="143"/>
        <v/>
      </c>
      <c r="FV224" s="21" t="str">
        <f t="shared" si="143"/>
        <v/>
      </c>
      <c r="FW224" s="21" t="str">
        <f t="shared" si="143"/>
        <v/>
      </c>
      <c r="FX224" s="21" t="str">
        <f t="shared" si="143"/>
        <v/>
      </c>
      <c r="FY224" s="21" t="str">
        <f t="shared" si="143"/>
        <v/>
      </c>
      <c r="FZ224" s="21" t="str">
        <f t="shared" si="143"/>
        <v/>
      </c>
      <c r="GA224" s="21" t="str">
        <f t="shared" si="143"/>
        <v/>
      </c>
      <c r="GB224" s="21" t="str">
        <f t="shared" si="143"/>
        <v/>
      </c>
      <c r="GC224" s="21" t="str">
        <f t="shared" si="143"/>
        <v/>
      </c>
      <c r="GD224" s="21" t="str">
        <f t="shared" si="143"/>
        <v/>
      </c>
      <c r="GE224" s="21" t="str">
        <f t="shared" si="143"/>
        <v/>
      </c>
      <c r="GF224" s="21" t="str">
        <f t="shared" si="143"/>
        <v/>
      </c>
      <c r="GG224" s="21"/>
      <c r="GH224" s="21" t="str">
        <f t="shared" si="104"/>
        <v/>
      </c>
      <c r="GI224" s="436" t="str">
        <f t="shared" si="104"/>
        <v/>
      </c>
    </row>
    <row r="225" spans="1:191" hidden="1" x14ac:dyDescent="0.75">
      <c r="A225" s="67"/>
      <c r="B225" s="67"/>
      <c r="C225" s="425" t="str">
        <f t="shared" si="135"/>
        <v/>
      </c>
      <c r="D225" s="7"/>
      <c r="E225" s="7"/>
      <c r="F225" s="7"/>
      <c r="G225" s="424">
        <f t="shared" si="139"/>
        <v>0</v>
      </c>
      <c r="H225" s="21">
        <f t="shared" si="140"/>
        <v>0</v>
      </c>
      <c r="I225" s="102"/>
      <c r="J225" s="21" t="str">
        <f t="shared" ref="J225:J256" si="144">IF(J43&gt;0,J40,"")</f>
        <v/>
      </c>
      <c r="K225" s="21" t="str">
        <f t="shared" ref="K225:V225" si="145">IF(K43&gt;0,K$6,"")</f>
        <v/>
      </c>
      <c r="L225" s="21" t="str">
        <f t="shared" si="145"/>
        <v/>
      </c>
      <c r="M225" s="21" t="str">
        <f t="shared" si="145"/>
        <v/>
      </c>
      <c r="N225" s="21" t="str">
        <f t="shared" si="145"/>
        <v/>
      </c>
      <c r="O225" s="21" t="str">
        <f t="shared" si="145"/>
        <v/>
      </c>
      <c r="P225" s="21" t="str">
        <f t="shared" si="145"/>
        <v/>
      </c>
      <c r="Q225" s="21" t="str">
        <f t="shared" si="145"/>
        <v/>
      </c>
      <c r="R225" s="21" t="str">
        <f t="shared" si="145"/>
        <v/>
      </c>
      <c r="S225" s="21" t="str">
        <f t="shared" si="145"/>
        <v/>
      </c>
      <c r="T225" s="21" t="str">
        <f t="shared" si="145"/>
        <v/>
      </c>
      <c r="U225" s="21" t="str">
        <f t="shared" si="145"/>
        <v/>
      </c>
      <c r="V225" s="21" t="str">
        <f t="shared" si="145"/>
        <v/>
      </c>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c r="BY225" s="21"/>
      <c r="BZ225" s="21"/>
      <c r="CA225" s="21"/>
      <c r="CB225" s="21"/>
      <c r="CC225" s="21"/>
      <c r="CD225" s="21"/>
      <c r="CE225" s="21"/>
      <c r="CF225" s="21"/>
      <c r="CG225" s="21"/>
      <c r="CH225" s="21"/>
      <c r="CI225" s="21"/>
      <c r="CJ225" s="21"/>
      <c r="CK225" s="21"/>
      <c r="CL225" s="21"/>
      <c r="CM225" s="21"/>
      <c r="CN225" s="21"/>
      <c r="CO225" s="21"/>
      <c r="CP225" s="21"/>
      <c r="CQ225" s="21"/>
      <c r="CR225" s="21"/>
      <c r="CS225" s="21"/>
      <c r="CT225" s="21"/>
      <c r="CU225" s="21"/>
      <c r="CV225" s="21"/>
      <c r="CW225" s="21"/>
      <c r="CX225" s="21"/>
      <c r="CY225" s="21"/>
      <c r="CZ225" s="21"/>
      <c r="DA225" s="21"/>
      <c r="DB225" s="21"/>
      <c r="DC225" s="21" t="str">
        <f t="shared" ref="DC225:DN225" si="146">IF(DC43&gt;0,DC$6,"")</f>
        <v/>
      </c>
      <c r="DD225" s="21" t="str">
        <f t="shared" si="146"/>
        <v/>
      </c>
      <c r="DE225" s="21" t="str">
        <f t="shared" si="146"/>
        <v/>
      </c>
      <c r="DF225" s="21" t="str">
        <f t="shared" si="146"/>
        <v/>
      </c>
      <c r="DG225" s="21" t="str">
        <f t="shared" si="146"/>
        <v/>
      </c>
      <c r="DH225" s="21" t="str">
        <f t="shared" si="146"/>
        <v/>
      </c>
      <c r="DI225" s="21" t="str">
        <f t="shared" si="146"/>
        <v/>
      </c>
      <c r="DJ225" s="21" t="str">
        <f t="shared" si="146"/>
        <v/>
      </c>
      <c r="DK225" s="21" t="str">
        <f t="shared" si="146"/>
        <v/>
      </c>
      <c r="DL225" s="21" t="str">
        <f t="shared" si="146"/>
        <v/>
      </c>
      <c r="DM225" s="21" t="str">
        <f t="shared" si="146"/>
        <v/>
      </c>
      <c r="DN225" s="21" t="str">
        <f t="shared" si="146"/>
        <v/>
      </c>
      <c r="DO225" s="21"/>
      <c r="DP225" s="21"/>
      <c r="DQ225" s="21"/>
      <c r="DR225" s="21"/>
      <c r="DS225" s="21"/>
      <c r="DT225" s="21"/>
      <c r="DU225" s="21"/>
      <c r="DV225" s="21"/>
      <c r="DW225" s="21"/>
      <c r="DX225" s="21"/>
      <c r="DY225" s="21"/>
      <c r="DZ225" s="21"/>
      <c r="EA225" s="21"/>
      <c r="EB225" s="21"/>
      <c r="EC225" s="21"/>
      <c r="ED225" s="21"/>
      <c r="EE225" s="21"/>
      <c r="EF225" s="21"/>
      <c r="EG225" s="21"/>
      <c r="EH225" s="21"/>
      <c r="EI225" s="21"/>
      <c r="EJ225" s="21"/>
      <c r="EK225" s="21"/>
      <c r="EL225" s="21"/>
      <c r="EM225" s="21"/>
      <c r="EN225" s="21"/>
      <c r="EO225" s="21"/>
      <c r="EP225" s="21"/>
      <c r="EQ225" s="21"/>
      <c r="ER225" s="21"/>
      <c r="ES225" s="21"/>
      <c r="ET225" s="21"/>
      <c r="EU225" s="21"/>
      <c r="EV225" s="21"/>
      <c r="EW225" s="21"/>
      <c r="EX225" s="21"/>
      <c r="EY225" s="21" t="str">
        <f t="shared" ref="EY225:GF225" si="147">IF(EY43&gt;0,EY$6,"")</f>
        <v/>
      </c>
      <c r="EZ225" s="21" t="str">
        <f t="shared" si="147"/>
        <v/>
      </c>
      <c r="FA225" s="21" t="str">
        <f t="shared" si="147"/>
        <v/>
      </c>
      <c r="FB225" s="21" t="str">
        <f t="shared" si="147"/>
        <v/>
      </c>
      <c r="FC225" s="21" t="str">
        <f t="shared" si="147"/>
        <v/>
      </c>
      <c r="FD225" s="21" t="str">
        <f t="shared" si="147"/>
        <v/>
      </c>
      <c r="FE225" s="21" t="str">
        <f t="shared" si="147"/>
        <v/>
      </c>
      <c r="FF225" s="21" t="str">
        <f t="shared" si="147"/>
        <v/>
      </c>
      <c r="FG225" s="21" t="str">
        <f t="shared" si="147"/>
        <v/>
      </c>
      <c r="FH225" s="21" t="str">
        <f t="shared" si="147"/>
        <v/>
      </c>
      <c r="FI225" s="21" t="str">
        <f t="shared" si="147"/>
        <v/>
      </c>
      <c r="FJ225" s="21" t="str">
        <f t="shared" si="147"/>
        <v/>
      </c>
      <c r="FK225" s="21" t="str">
        <f t="shared" si="147"/>
        <v/>
      </c>
      <c r="FL225" s="21" t="str">
        <f t="shared" si="147"/>
        <v/>
      </c>
      <c r="FM225" s="21" t="str">
        <f t="shared" si="147"/>
        <v/>
      </c>
      <c r="FN225" s="21" t="str">
        <f t="shared" si="147"/>
        <v/>
      </c>
      <c r="FO225" s="21" t="str">
        <f t="shared" si="147"/>
        <v/>
      </c>
      <c r="FP225" s="21" t="str">
        <f t="shared" si="147"/>
        <v/>
      </c>
      <c r="FQ225" s="21" t="str">
        <f t="shared" si="147"/>
        <v/>
      </c>
      <c r="FR225" s="21" t="str">
        <f t="shared" si="147"/>
        <v/>
      </c>
      <c r="FS225" s="21" t="str">
        <f t="shared" si="147"/>
        <v/>
      </c>
      <c r="FT225" s="21" t="str">
        <f t="shared" si="147"/>
        <v/>
      </c>
      <c r="FU225" s="21" t="str">
        <f t="shared" si="147"/>
        <v/>
      </c>
      <c r="FV225" s="21" t="str">
        <f t="shared" si="147"/>
        <v/>
      </c>
      <c r="FW225" s="21" t="str">
        <f t="shared" si="147"/>
        <v/>
      </c>
      <c r="FX225" s="21" t="str">
        <f t="shared" si="147"/>
        <v/>
      </c>
      <c r="FY225" s="21" t="str">
        <f t="shared" si="147"/>
        <v/>
      </c>
      <c r="FZ225" s="21" t="str">
        <f t="shared" si="147"/>
        <v/>
      </c>
      <c r="GA225" s="21" t="str">
        <f t="shared" si="147"/>
        <v/>
      </c>
      <c r="GB225" s="21" t="str">
        <f t="shared" si="147"/>
        <v/>
      </c>
      <c r="GC225" s="21" t="str">
        <f t="shared" si="147"/>
        <v/>
      </c>
      <c r="GD225" s="21" t="str">
        <f t="shared" si="147"/>
        <v/>
      </c>
      <c r="GE225" s="21" t="str">
        <f t="shared" si="147"/>
        <v/>
      </c>
      <c r="GF225" s="21" t="str">
        <f t="shared" si="147"/>
        <v/>
      </c>
      <c r="GG225" s="21"/>
      <c r="GH225" s="21" t="str">
        <f t="shared" si="104"/>
        <v/>
      </c>
      <c r="GI225" s="436" t="str">
        <f t="shared" si="104"/>
        <v/>
      </c>
    </row>
    <row r="226" spans="1:191" hidden="1" x14ac:dyDescent="0.75">
      <c r="A226" s="67"/>
      <c r="B226" s="67"/>
      <c r="C226" s="425" t="str">
        <f t="shared" si="135"/>
        <v/>
      </c>
      <c r="D226" s="7"/>
      <c r="E226" s="7"/>
      <c r="F226" s="7"/>
      <c r="G226" s="424">
        <f t="shared" si="139"/>
        <v>0</v>
      </c>
      <c r="H226" s="21">
        <f t="shared" si="140"/>
        <v>0</v>
      </c>
      <c r="I226" s="102"/>
      <c r="J226" s="21" t="str">
        <f t="shared" si="144"/>
        <v/>
      </c>
      <c r="K226" s="21" t="str">
        <f t="shared" ref="K226:V226" si="148">IF(K44&gt;0,K$6,"")</f>
        <v/>
      </c>
      <c r="L226" s="21" t="str">
        <f t="shared" si="148"/>
        <v/>
      </c>
      <c r="M226" s="21" t="str">
        <f t="shared" si="148"/>
        <v/>
      </c>
      <c r="N226" s="21" t="str">
        <f t="shared" si="148"/>
        <v/>
      </c>
      <c r="O226" s="21" t="str">
        <f t="shared" si="148"/>
        <v/>
      </c>
      <c r="P226" s="21" t="str">
        <f t="shared" si="148"/>
        <v/>
      </c>
      <c r="Q226" s="21" t="str">
        <f t="shared" si="148"/>
        <v/>
      </c>
      <c r="R226" s="21" t="str">
        <f t="shared" si="148"/>
        <v/>
      </c>
      <c r="S226" s="21" t="str">
        <f t="shared" si="148"/>
        <v/>
      </c>
      <c r="T226" s="21" t="str">
        <f t="shared" si="148"/>
        <v/>
      </c>
      <c r="U226" s="21" t="str">
        <f t="shared" si="148"/>
        <v/>
      </c>
      <c r="V226" s="21" t="str">
        <f t="shared" si="148"/>
        <v/>
      </c>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c r="CE226" s="21"/>
      <c r="CF226" s="21"/>
      <c r="CG226" s="21"/>
      <c r="CH226" s="21"/>
      <c r="CI226" s="21"/>
      <c r="CJ226" s="21"/>
      <c r="CK226" s="21"/>
      <c r="CL226" s="21"/>
      <c r="CM226" s="21"/>
      <c r="CN226" s="21"/>
      <c r="CO226" s="21"/>
      <c r="CP226" s="21"/>
      <c r="CQ226" s="21"/>
      <c r="CR226" s="21"/>
      <c r="CS226" s="21"/>
      <c r="CT226" s="21"/>
      <c r="CU226" s="21"/>
      <c r="CV226" s="21"/>
      <c r="CW226" s="21"/>
      <c r="CX226" s="21"/>
      <c r="CY226" s="21"/>
      <c r="CZ226" s="21"/>
      <c r="DA226" s="21"/>
      <c r="DB226" s="21"/>
      <c r="DC226" s="21" t="str">
        <f t="shared" ref="DC226:DN226" si="149">IF(DC44&gt;0,DC$6,"")</f>
        <v/>
      </c>
      <c r="DD226" s="21" t="str">
        <f t="shared" si="149"/>
        <v/>
      </c>
      <c r="DE226" s="21" t="str">
        <f t="shared" si="149"/>
        <v/>
      </c>
      <c r="DF226" s="21" t="str">
        <f t="shared" si="149"/>
        <v/>
      </c>
      <c r="DG226" s="21" t="str">
        <f t="shared" si="149"/>
        <v/>
      </c>
      <c r="DH226" s="21" t="str">
        <f t="shared" si="149"/>
        <v/>
      </c>
      <c r="DI226" s="21" t="str">
        <f t="shared" si="149"/>
        <v/>
      </c>
      <c r="DJ226" s="21" t="str">
        <f t="shared" si="149"/>
        <v/>
      </c>
      <c r="DK226" s="21" t="str">
        <f t="shared" si="149"/>
        <v/>
      </c>
      <c r="DL226" s="21" t="str">
        <f t="shared" si="149"/>
        <v/>
      </c>
      <c r="DM226" s="21" t="str">
        <f t="shared" si="149"/>
        <v/>
      </c>
      <c r="DN226" s="21" t="str">
        <f t="shared" si="149"/>
        <v/>
      </c>
      <c r="DO226" s="21"/>
      <c r="DP226" s="21"/>
      <c r="DQ226" s="21"/>
      <c r="DR226" s="21"/>
      <c r="DS226" s="21"/>
      <c r="DT226" s="21"/>
      <c r="DU226" s="21"/>
      <c r="DV226" s="21"/>
      <c r="DW226" s="21"/>
      <c r="DX226" s="21"/>
      <c r="DY226" s="21"/>
      <c r="DZ226" s="21"/>
      <c r="EA226" s="21"/>
      <c r="EB226" s="21"/>
      <c r="EC226" s="21"/>
      <c r="ED226" s="21"/>
      <c r="EE226" s="21"/>
      <c r="EF226" s="21"/>
      <c r="EG226" s="21"/>
      <c r="EH226" s="21"/>
      <c r="EI226" s="21"/>
      <c r="EJ226" s="21"/>
      <c r="EK226" s="21"/>
      <c r="EL226" s="21"/>
      <c r="EM226" s="21"/>
      <c r="EN226" s="21"/>
      <c r="EO226" s="21"/>
      <c r="EP226" s="21"/>
      <c r="EQ226" s="21"/>
      <c r="ER226" s="21"/>
      <c r="ES226" s="21"/>
      <c r="ET226" s="21"/>
      <c r="EU226" s="21"/>
      <c r="EV226" s="21"/>
      <c r="EW226" s="21"/>
      <c r="EX226" s="21"/>
      <c r="EY226" s="21" t="str">
        <f t="shared" ref="EY226:GF226" si="150">IF(EY44&gt;0,EY$6,"")</f>
        <v/>
      </c>
      <c r="EZ226" s="21" t="str">
        <f t="shared" si="150"/>
        <v/>
      </c>
      <c r="FA226" s="21" t="str">
        <f t="shared" si="150"/>
        <v/>
      </c>
      <c r="FB226" s="21" t="str">
        <f t="shared" si="150"/>
        <v/>
      </c>
      <c r="FC226" s="21" t="str">
        <f t="shared" si="150"/>
        <v/>
      </c>
      <c r="FD226" s="21" t="str">
        <f t="shared" si="150"/>
        <v/>
      </c>
      <c r="FE226" s="21" t="str">
        <f t="shared" si="150"/>
        <v/>
      </c>
      <c r="FF226" s="21" t="str">
        <f t="shared" si="150"/>
        <v/>
      </c>
      <c r="FG226" s="21" t="str">
        <f t="shared" si="150"/>
        <v/>
      </c>
      <c r="FH226" s="21" t="str">
        <f t="shared" si="150"/>
        <v/>
      </c>
      <c r="FI226" s="21" t="str">
        <f t="shared" si="150"/>
        <v/>
      </c>
      <c r="FJ226" s="21" t="str">
        <f t="shared" si="150"/>
        <v/>
      </c>
      <c r="FK226" s="21" t="str">
        <f t="shared" si="150"/>
        <v/>
      </c>
      <c r="FL226" s="21" t="str">
        <f t="shared" si="150"/>
        <v/>
      </c>
      <c r="FM226" s="21" t="str">
        <f t="shared" si="150"/>
        <v/>
      </c>
      <c r="FN226" s="21" t="str">
        <f t="shared" si="150"/>
        <v/>
      </c>
      <c r="FO226" s="21" t="str">
        <f t="shared" si="150"/>
        <v/>
      </c>
      <c r="FP226" s="21" t="str">
        <f t="shared" si="150"/>
        <v/>
      </c>
      <c r="FQ226" s="21" t="str">
        <f t="shared" si="150"/>
        <v/>
      </c>
      <c r="FR226" s="21" t="str">
        <f t="shared" si="150"/>
        <v/>
      </c>
      <c r="FS226" s="21" t="str">
        <f t="shared" si="150"/>
        <v/>
      </c>
      <c r="FT226" s="21" t="str">
        <f t="shared" si="150"/>
        <v/>
      </c>
      <c r="FU226" s="21" t="str">
        <f t="shared" si="150"/>
        <v/>
      </c>
      <c r="FV226" s="21" t="str">
        <f t="shared" si="150"/>
        <v/>
      </c>
      <c r="FW226" s="21" t="str">
        <f t="shared" si="150"/>
        <v/>
      </c>
      <c r="FX226" s="21" t="str">
        <f t="shared" si="150"/>
        <v/>
      </c>
      <c r="FY226" s="21" t="str">
        <f t="shared" si="150"/>
        <v/>
      </c>
      <c r="FZ226" s="21" t="str">
        <f t="shared" si="150"/>
        <v/>
      </c>
      <c r="GA226" s="21" t="str">
        <f t="shared" si="150"/>
        <v/>
      </c>
      <c r="GB226" s="21" t="str">
        <f t="shared" si="150"/>
        <v/>
      </c>
      <c r="GC226" s="21" t="str">
        <f t="shared" si="150"/>
        <v/>
      </c>
      <c r="GD226" s="21" t="str">
        <f t="shared" si="150"/>
        <v/>
      </c>
      <c r="GE226" s="21" t="str">
        <f t="shared" si="150"/>
        <v/>
      </c>
      <c r="GF226" s="21" t="str">
        <f t="shared" si="150"/>
        <v/>
      </c>
      <c r="GG226" s="21"/>
      <c r="GH226" s="21" t="str">
        <f t="shared" si="104"/>
        <v/>
      </c>
      <c r="GI226" s="436" t="str">
        <f t="shared" si="104"/>
        <v/>
      </c>
    </row>
    <row r="227" spans="1:191" hidden="1" x14ac:dyDescent="0.75">
      <c r="A227" s="67"/>
      <c r="B227" s="67"/>
      <c r="C227" s="425" t="str">
        <f t="shared" si="135"/>
        <v/>
      </c>
      <c r="D227" s="7"/>
      <c r="E227" s="7"/>
      <c r="F227" s="7"/>
      <c r="G227" s="424">
        <f t="shared" si="139"/>
        <v>0</v>
      </c>
      <c r="H227" s="21">
        <f t="shared" si="140"/>
        <v>0</v>
      </c>
      <c r="I227" s="102"/>
      <c r="J227" s="21" t="str">
        <f t="shared" si="144"/>
        <v/>
      </c>
      <c r="K227" s="21" t="str">
        <f t="shared" ref="K227:V227" si="151">IF(K45&gt;0,K$6,"")</f>
        <v/>
      </c>
      <c r="L227" s="21" t="str">
        <f t="shared" si="151"/>
        <v/>
      </c>
      <c r="M227" s="21" t="str">
        <f t="shared" si="151"/>
        <v/>
      </c>
      <c r="N227" s="21" t="str">
        <f t="shared" si="151"/>
        <v/>
      </c>
      <c r="O227" s="21" t="str">
        <f t="shared" si="151"/>
        <v/>
      </c>
      <c r="P227" s="21" t="str">
        <f t="shared" si="151"/>
        <v/>
      </c>
      <c r="Q227" s="21" t="str">
        <f t="shared" si="151"/>
        <v/>
      </c>
      <c r="R227" s="21" t="str">
        <f t="shared" si="151"/>
        <v/>
      </c>
      <c r="S227" s="21" t="str">
        <f t="shared" si="151"/>
        <v/>
      </c>
      <c r="T227" s="21" t="str">
        <f t="shared" si="151"/>
        <v/>
      </c>
      <c r="U227" s="21" t="str">
        <f t="shared" si="151"/>
        <v/>
      </c>
      <c r="V227" s="21" t="str">
        <f t="shared" si="151"/>
        <v/>
      </c>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c r="CE227" s="21"/>
      <c r="CF227" s="21"/>
      <c r="CG227" s="21"/>
      <c r="CH227" s="21"/>
      <c r="CI227" s="21"/>
      <c r="CJ227" s="21"/>
      <c r="CK227" s="21"/>
      <c r="CL227" s="21"/>
      <c r="CM227" s="21"/>
      <c r="CN227" s="21"/>
      <c r="CO227" s="21"/>
      <c r="CP227" s="21"/>
      <c r="CQ227" s="21"/>
      <c r="CR227" s="21"/>
      <c r="CS227" s="21"/>
      <c r="CT227" s="21"/>
      <c r="CU227" s="21"/>
      <c r="CV227" s="21"/>
      <c r="CW227" s="21"/>
      <c r="CX227" s="21"/>
      <c r="CY227" s="21"/>
      <c r="CZ227" s="21"/>
      <c r="DA227" s="21"/>
      <c r="DB227" s="21"/>
      <c r="DC227" s="21" t="str">
        <f t="shared" ref="DC227:DN227" si="152">IF(DC45&gt;0,DC$6,"")</f>
        <v/>
      </c>
      <c r="DD227" s="21" t="str">
        <f t="shared" si="152"/>
        <v/>
      </c>
      <c r="DE227" s="21" t="str">
        <f t="shared" si="152"/>
        <v/>
      </c>
      <c r="DF227" s="21" t="str">
        <f t="shared" si="152"/>
        <v/>
      </c>
      <c r="DG227" s="21" t="str">
        <f t="shared" si="152"/>
        <v/>
      </c>
      <c r="DH227" s="21" t="str">
        <f t="shared" si="152"/>
        <v/>
      </c>
      <c r="DI227" s="21" t="str">
        <f t="shared" si="152"/>
        <v/>
      </c>
      <c r="DJ227" s="21" t="str">
        <f t="shared" si="152"/>
        <v/>
      </c>
      <c r="DK227" s="21" t="str">
        <f t="shared" si="152"/>
        <v/>
      </c>
      <c r="DL227" s="21" t="str">
        <f t="shared" si="152"/>
        <v/>
      </c>
      <c r="DM227" s="21" t="str">
        <f t="shared" si="152"/>
        <v/>
      </c>
      <c r="DN227" s="21" t="str">
        <f t="shared" si="152"/>
        <v/>
      </c>
      <c r="DO227" s="21"/>
      <c r="DP227" s="21"/>
      <c r="DQ227" s="21"/>
      <c r="DR227" s="21"/>
      <c r="DS227" s="21"/>
      <c r="DT227" s="21"/>
      <c r="DU227" s="21"/>
      <c r="DV227" s="21"/>
      <c r="DW227" s="21"/>
      <c r="DX227" s="21"/>
      <c r="DY227" s="21"/>
      <c r="DZ227" s="21"/>
      <c r="EA227" s="21"/>
      <c r="EB227" s="21"/>
      <c r="EC227" s="21"/>
      <c r="ED227" s="21"/>
      <c r="EE227" s="21"/>
      <c r="EF227" s="21"/>
      <c r="EG227" s="21"/>
      <c r="EH227" s="21"/>
      <c r="EI227" s="21"/>
      <c r="EJ227" s="21"/>
      <c r="EK227" s="21"/>
      <c r="EL227" s="21"/>
      <c r="EM227" s="21"/>
      <c r="EN227" s="21"/>
      <c r="EO227" s="21"/>
      <c r="EP227" s="21"/>
      <c r="EQ227" s="21"/>
      <c r="ER227" s="21"/>
      <c r="ES227" s="21"/>
      <c r="ET227" s="21"/>
      <c r="EU227" s="21"/>
      <c r="EV227" s="21"/>
      <c r="EW227" s="21"/>
      <c r="EX227" s="21"/>
      <c r="EY227" s="21" t="str">
        <f t="shared" ref="EY227:GF227" si="153">IF(EY45&gt;0,EY$6,"")</f>
        <v/>
      </c>
      <c r="EZ227" s="21" t="str">
        <f t="shared" si="153"/>
        <v/>
      </c>
      <c r="FA227" s="21" t="str">
        <f t="shared" si="153"/>
        <v/>
      </c>
      <c r="FB227" s="21" t="str">
        <f t="shared" si="153"/>
        <v/>
      </c>
      <c r="FC227" s="21" t="str">
        <f t="shared" si="153"/>
        <v/>
      </c>
      <c r="FD227" s="21" t="str">
        <f t="shared" si="153"/>
        <v/>
      </c>
      <c r="FE227" s="21" t="str">
        <f t="shared" si="153"/>
        <v/>
      </c>
      <c r="FF227" s="21" t="str">
        <f t="shared" si="153"/>
        <v/>
      </c>
      <c r="FG227" s="21" t="str">
        <f t="shared" si="153"/>
        <v/>
      </c>
      <c r="FH227" s="21" t="str">
        <f t="shared" si="153"/>
        <v/>
      </c>
      <c r="FI227" s="21" t="str">
        <f t="shared" si="153"/>
        <v/>
      </c>
      <c r="FJ227" s="21" t="str">
        <f t="shared" si="153"/>
        <v/>
      </c>
      <c r="FK227" s="21" t="str">
        <f t="shared" si="153"/>
        <v/>
      </c>
      <c r="FL227" s="21" t="str">
        <f t="shared" si="153"/>
        <v/>
      </c>
      <c r="FM227" s="21" t="str">
        <f t="shared" si="153"/>
        <v/>
      </c>
      <c r="FN227" s="21" t="str">
        <f t="shared" si="153"/>
        <v/>
      </c>
      <c r="FO227" s="21" t="str">
        <f t="shared" si="153"/>
        <v/>
      </c>
      <c r="FP227" s="21" t="str">
        <f t="shared" si="153"/>
        <v/>
      </c>
      <c r="FQ227" s="21" t="str">
        <f t="shared" si="153"/>
        <v/>
      </c>
      <c r="FR227" s="21" t="str">
        <f t="shared" si="153"/>
        <v/>
      </c>
      <c r="FS227" s="21" t="str">
        <f t="shared" si="153"/>
        <v/>
      </c>
      <c r="FT227" s="21" t="str">
        <f t="shared" si="153"/>
        <v/>
      </c>
      <c r="FU227" s="21" t="str">
        <f t="shared" si="153"/>
        <v/>
      </c>
      <c r="FV227" s="21" t="str">
        <f t="shared" si="153"/>
        <v/>
      </c>
      <c r="FW227" s="21" t="str">
        <f t="shared" si="153"/>
        <v/>
      </c>
      <c r="FX227" s="21" t="str">
        <f t="shared" si="153"/>
        <v/>
      </c>
      <c r="FY227" s="21" t="str">
        <f t="shared" si="153"/>
        <v/>
      </c>
      <c r="FZ227" s="21" t="str">
        <f t="shared" si="153"/>
        <v/>
      </c>
      <c r="GA227" s="21" t="str">
        <f t="shared" si="153"/>
        <v/>
      </c>
      <c r="GB227" s="21" t="str">
        <f t="shared" si="153"/>
        <v/>
      </c>
      <c r="GC227" s="21" t="str">
        <f t="shared" si="153"/>
        <v/>
      </c>
      <c r="GD227" s="21" t="str">
        <f t="shared" si="153"/>
        <v/>
      </c>
      <c r="GE227" s="21" t="str">
        <f t="shared" si="153"/>
        <v/>
      </c>
      <c r="GF227" s="21" t="str">
        <f t="shared" si="153"/>
        <v/>
      </c>
      <c r="GG227" s="21"/>
      <c r="GH227" s="21" t="str">
        <f t="shared" si="104"/>
        <v/>
      </c>
      <c r="GI227" s="436" t="str">
        <f t="shared" si="104"/>
        <v/>
      </c>
    </row>
    <row r="228" spans="1:191" hidden="1" x14ac:dyDescent="0.75">
      <c r="A228" s="67"/>
      <c r="B228" s="67"/>
      <c r="C228" s="425" t="str">
        <f t="shared" si="135"/>
        <v/>
      </c>
      <c r="D228" s="7"/>
      <c r="E228" s="7"/>
      <c r="F228" s="7"/>
      <c r="G228" s="424">
        <f t="shared" si="139"/>
        <v>0</v>
      </c>
      <c r="H228" s="21">
        <f t="shared" si="140"/>
        <v>0</v>
      </c>
      <c r="I228" s="102"/>
      <c r="J228" s="21" t="str">
        <f t="shared" si="144"/>
        <v/>
      </c>
      <c r="K228" s="21" t="str">
        <f t="shared" ref="K228:V228" si="154">IF(K46&gt;0,K$6,"")</f>
        <v/>
      </c>
      <c r="L228" s="21" t="str">
        <f t="shared" si="154"/>
        <v/>
      </c>
      <c r="M228" s="21" t="str">
        <f t="shared" si="154"/>
        <v/>
      </c>
      <c r="N228" s="21" t="str">
        <f t="shared" si="154"/>
        <v/>
      </c>
      <c r="O228" s="21" t="str">
        <f t="shared" si="154"/>
        <v/>
      </c>
      <c r="P228" s="21" t="str">
        <f t="shared" si="154"/>
        <v/>
      </c>
      <c r="Q228" s="21" t="str">
        <f t="shared" si="154"/>
        <v/>
      </c>
      <c r="R228" s="21" t="str">
        <f t="shared" si="154"/>
        <v/>
      </c>
      <c r="S228" s="21" t="str">
        <f t="shared" si="154"/>
        <v/>
      </c>
      <c r="T228" s="21" t="str">
        <f t="shared" si="154"/>
        <v/>
      </c>
      <c r="U228" s="21" t="str">
        <f t="shared" si="154"/>
        <v/>
      </c>
      <c r="V228" s="21" t="str">
        <f t="shared" si="154"/>
        <v/>
      </c>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c r="CE228" s="21"/>
      <c r="CF228" s="21"/>
      <c r="CG228" s="21"/>
      <c r="CH228" s="21"/>
      <c r="CI228" s="21"/>
      <c r="CJ228" s="21"/>
      <c r="CK228" s="21"/>
      <c r="CL228" s="21"/>
      <c r="CM228" s="21"/>
      <c r="CN228" s="21"/>
      <c r="CO228" s="21"/>
      <c r="CP228" s="21"/>
      <c r="CQ228" s="21"/>
      <c r="CR228" s="21"/>
      <c r="CS228" s="21"/>
      <c r="CT228" s="21"/>
      <c r="CU228" s="21"/>
      <c r="CV228" s="21"/>
      <c r="CW228" s="21"/>
      <c r="CX228" s="21"/>
      <c r="CY228" s="21"/>
      <c r="CZ228" s="21"/>
      <c r="DA228" s="21"/>
      <c r="DB228" s="21"/>
      <c r="DC228" s="21" t="str">
        <f t="shared" ref="DC228:DN228" si="155">IF(DC46&gt;0,DC$6,"")</f>
        <v/>
      </c>
      <c r="DD228" s="21" t="str">
        <f t="shared" si="155"/>
        <v/>
      </c>
      <c r="DE228" s="21" t="str">
        <f t="shared" si="155"/>
        <v/>
      </c>
      <c r="DF228" s="21" t="str">
        <f t="shared" si="155"/>
        <v/>
      </c>
      <c r="DG228" s="21" t="str">
        <f t="shared" si="155"/>
        <v/>
      </c>
      <c r="DH228" s="21" t="str">
        <f t="shared" si="155"/>
        <v/>
      </c>
      <c r="DI228" s="21" t="str">
        <f t="shared" si="155"/>
        <v/>
      </c>
      <c r="DJ228" s="21" t="str">
        <f t="shared" si="155"/>
        <v/>
      </c>
      <c r="DK228" s="21" t="str">
        <f t="shared" si="155"/>
        <v/>
      </c>
      <c r="DL228" s="21" t="str">
        <f t="shared" si="155"/>
        <v/>
      </c>
      <c r="DM228" s="21" t="str">
        <f t="shared" si="155"/>
        <v/>
      </c>
      <c r="DN228" s="21" t="str">
        <f t="shared" si="155"/>
        <v/>
      </c>
      <c r="DO228" s="21"/>
      <c r="DP228" s="21"/>
      <c r="DQ228" s="21"/>
      <c r="DR228" s="21"/>
      <c r="DS228" s="21"/>
      <c r="DT228" s="21"/>
      <c r="DU228" s="21"/>
      <c r="DV228" s="21"/>
      <c r="DW228" s="21"/>
      <c r="DX228" s="21"/>
      <c r="DY228" s="21"/>
      <c r="DZ228" s="21"/>
      <c r="EA228" s="21"/>
      <c r="EB228" s="21"/>
      <c r="EC228" s="21"/>
      <c r="ED228" s="21"/>
      <c r="EE228" s="21"/>
      <c r="EF228" s="21"/>
      <c r="EG228" s="21"/>
      <c r="EH228" s="21"/>
      <c r="EI228" s="21"/>
      <c r="EJ228" s="21"/>
      <c r="EK228" s="21"/>
      <c r="EL228" s="21"/>
      <c r="EM228" s="21"/>
      <c r="EN228" s="21"/>
      <c r="EO228" s="21"/>
      <c r="EP228" s="21"/>
      <c r="EQ228" s="21"/>
      <c r="ER228" s="21"/>
      <c r="ES228" s="21"/>
      <c r="ET228" s="21"/>
      <c r="EU228" s="21"/>
      <c r="EV228" s="21"/>
      <c r="EW228" s="21"/>
      <c r="EX228" s="21"/>
      <c r="EY228" s="21" t="str">
        <f t="shared" ref="EY228:GF228" si="156">IF(EY46&gt;0,EY$6,"")</f>
        <v/>
      </c>
      <c r="EZ228" s="21" t="str">
        <f t="shared" si="156"/>
        <v/>
      </c>
      <c r="FA228" s="21" t="str">
        <f t="shared" si="156"/>
        <v/>
      </c>
      <c r="FB228" s="21" t="str">
        <f t="shared" si="156"/>
        <v/>
      </c>
      <c r="FC228" s="21" t="str">
        <f t="shared" si="156"/>
        <v/>
      </c>
      <c r="FD228" s="21" t="str">
        <f t="shared" si="156"/>
        <v/>
      </c>
      <c r="FE228" s="21" t="str">
        <f t="shared" si="156"/>
        <v/>
      </c>
      <c r="FF228" s="21" t="str">
        <f t="shared" si="156"/>
        <v/>
      </c>
      <c r="FG228" s="21" t="str">
        <f t="shared" si="156"/>
        <v/>
      </c>
      <c r="FH228" s="21" t="str">
        <f t="shared" si="156"/>
        <v/>
      </c>
      <c r="FI228" s="21" t="str">
        <f t="shared" si="156"/>
        <v/>
      </c>
      <c r="FJ228" s="21" t="str">
        <f t="shared" si="156"/>
        <v/>
      </c>
      <c r="FK228" s="21" t="str">
        <f t="shared" si="156"/>
        <v/>
      </c>
      <c r="FL228" s="21" t="str">
        <f t="shared" si="156"/>
        <v/>
      </c>
      <c r="FM228" s="21" t="str">
        <f t="shared" si="156"/>
        <v/>
      </c>
      <c r="FN228" s="21" t="str">
        <f t="shared" si="156"/>
        <v/>
      </c>
      <c r="FO228" s="21" t="str">
        <f t="shared" si="156"/>
        <v/>
      </c>
      <c r="FP228" s="21" t="str">
        <f t="shared" si="156"/>
        <v/>
      </c>
      <c r="FQ228" s="21" t="str">
        <f t="shared" si="156"/>
        <v/>
      </c>
      <c r="FR228" s="21" t="str">
        <f t="shared" si="156"/>
        <v/>
      </c>
      <c r="FS228" s="21" t="str">
        <f t="shared" si="156"/>
        <v/>
      </c>
      <c r="FT228" s="21" t="str">
        <f t="shared" si="156"/>
        <v/>
      </c>
      <c r="FU228" s="21" t="str">
        <f t="shared" si="156"/>
        <v/>
      </c>
      <c r="FV228" s="21" t="str">
        <f t="shared" si="156"/>
        <v/>
      </c>
      <c r="FW228" s="21" t="str">
        <f t="shared" si="156"/>
        <v/>
      </c>
      <c r="FX228" s="21" t="str">
        <f t="shared" si="156"/>
        <v/>
      </c>
      <c r="FY228" s="21" t="str">
        <f t="shared" si="156"/>
        <v/>
      </c>
      <c r="FZ228" s="21" t="str">
        <f t="shared" si="156"/>
        <v/>
      </c>
      <c r="GA228" s="21" t="str">
        <f t="shared" si="156"/>
        <v/>
      </c>
      <c r="GB228" s="21" t="str">
        <f t="shared" si="156"/>
        <v/>
      </c>
      <c r="GC228" s="21" t="str">
        <f t="shared" si="156"/>
        <v/>
      </c>
      <c r="GD228" s="21" t="str">
        <f t="shared" si="156"/>
        <v/>
      </c>
      <c r="GE228" s="21" t="str">
        <f t="shared" si="156"/>
        <v/>
      </c>
      <c r="GF228" s="21" t="str">
        <f t="shared" si="156"/>
        <v/>
      </c>
      <c r="GG228" s="21"/>
      <c r="GH228" s="21" t="str">
        <f t="shared" si="104"/>
        <v/>
      </c>
      <c r="GI228" s="436" t="str">
        <f t="shared" si="104"/>
        <v/>
      </c>
    </row>
    <row r="229" spans="1:191" hidden="1" x14ac:dyDescent="0.75">
      <c r="A229" s="67"/>
      <c r="B229" s="67"/>
      <c r="C229" s="425" t="str">
        <f t="shared" si="135"/>
        <v/>
      </c>
      <c r="D229" s="7"/>
      <c r="E229" s="7"/>
      <c r="F229" s="7"/>
      <c r="G229" s="424">
        <f t="shared" si="139"/>
        <v>0</v>
      </c>
      <c r="H229" s="21">
        <f t="shared" si="140"/>
        <v>0</v>
      </c>
      <c r="I229" s="102"/>
      <c r="J229" s="21" t="str">
        <f t="shared" si="144"/>
        <v/>
      </c>
      <c r="K229" s="21" t="str">
        <f t="shared" ref="K229:V229" si="157">IF(K47&gt;0,K$6,"")</f>
        <v/>
      </c>
      <c r="L229" s="21" t="str">
        <f t="shared" si="157"/>
        <v/>
      </c>
      <c r="M229" s="21" t="str">
        <f t="shared" si="157"/>
        <v/>
      </c>
      <c r="N229" s="21" t="str">
        <f t="shared" si="157"/>
        <v/>
      </c>
      <c r="O229" s="21" t="str">
        <f t="shared" si="157"/>
        <v/>
      </c>
      <c r="P229" s="21" t="str">
        <f t="shared" si="157"/>
        <v/>
      </c>
      <c r="Q229" s="21" t="str">
        <f t="shared" si="157"/>
        <v/>
      </c>
      <c r="R229" s="21" t="str">
        <f t="shared" si="157"/>
        <v/>
      </c>
      <c r="S229" s="21" t="str">
        <f t="shared" si="157"/>
        <v/>
      </c>
      <c r="T229" s="21" t="str">
        <f t="shared" si="157"/>
        <v/>
      </c>
      <c r="U229" s="21" t="str">
        <f t="shared" si="157"/>
        <v/>
      </c>
      <c r="V229" s="21" t="str">
        <f t="shared" si="157"/>
        <v/>
      </c>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c r="CE229" s="21"/>
      <c r="CF229" s="21"/>
      <c r="CG229" s="21"/>
      <c r="CH229" s="21"/>
      <c r="CI229" s="21"/>
      <c r="CJ229" s="21"/>
      <c r="CK229" s="21"/>
      <c r="CL229" s="21"/>
      <c r="CM229" s="21"/>
      <c r="CN229" s="21"/>
      <c r="CO229" s="21"/>
      <c r="CP229" s="21"/>
      <c r="CQ229" s="21"/>
      <c r="CR229" s="21"/>
      <c r="CS229" s="21"/>
      <c r="CT229" s="21"/>
      <c r="CU229" s="21"/>
      <c r="CV229" s="21"/>
      <c r="CW229" s="21"/>
      <c r="CX229" s="21"/>
      <c r="CY229" s="21"/>
      <c r="CZ229" s="21"/>
      <c r="DA229" s="21"/>
      <c r="DB229" s="21"/>
      <c r="DC229" s="21" t="str">
        <f t="shared" ref="DC229:DN229" si="158">IF(DC47&gt;0,DC$6,"")</f>
        <v/>
      </c>
      <c r="DD229" s="21" t="str">
        <f t="shared" si="158"/>
        <v/>
      </c>
      <c r="DE229" s="21" t="str">
        <f t="shared" si="158"/>
        <v/>
      </c>
      <c r="DF229" s="21" t="str">
        <f t="shared" si="158"/>
        <v/>
      </c>
      <c r="DG229" s="21" t="str">
        <f t="shared" si="158"/>
        <v/>
      </c>
      <c r="DH229" s="21" t="str">
        <f t="shared" si="158"/>
        <v/>
      </c>
      <c r="DI229" s="21" t="str">
        <f t="shared" si="158"/>
        <v/>
      </c>
      <c r="DJ229" s="21" t="str">
        <f t="shared" si="158"/>
        <v/>
      </c>
      <c r="DK229" s="21" t="str">
        <f t="shared" si="158"/>
        <v/>
      </c>
      <c r="DL229" s="21" t="str">
        <f t="shared" si="158"/>
        <v/>
      </c>
      <c r="DM229" s="21" t="str">
        <f t="shared" si="158"/>
        <v/>
      </c>
      <c r="DN229" s="21" t="str">
        <f t="shared" si="158"/>
        <v/>
      </c>
      <c r="DO229" s="21"/>
      <c r="DP229" s="21"/>
      <c r="DQ229" s="21"/>
      <c r="DR229" s="21"/>
      <c r="DS229" s="21"/>
      <c r="DT229" s="21"/>
      <c r="DU229" s="21"/>
      <c r="DV229" s="21"/>
      <c r="DW229" s="21"/>
      <c r="DX229" s="21"/>
      <c r="DY229" s="21"/>
      <c r="DZ229" s="21"/>
      <c r="EA229" s="21"/>
      <c r="EB229" s="21"/>
      <c r="EC229" s="21"/>
      <c r="ED229" s="21"/>
      <c r="EE229" s="21"/>
      <c r="EF229" s="21"/>
      <c r="EG229" s="21"/>
      <c r="EH229" s="21"/>
      <c r="EI229" s="21"/>
      <c r="EJ229" s="21"/>
      <c r="EK229" s="21"/>
      <c r="EL229" s="21"/>
      <c r="EM229" s="21"/>
      <c r="EN229" s="21"/>
      <c r="EO229" s="21"/>
      <c r="EP229" s="21"/>
      <c r="EQ229" s="21"/>
      <c r="ER229" s="21"/>
      <c r="ES229" s="21"/>
      <c r="ET229" s="21"/>
      <c r="EU229" s="21"/>
      <c r="EV229" s="21"/>
      <c r="EW229" s="21"/>
      <c r="EX229" s="21"/>
      <c r="EY229" s="21" t="str">
        <f t="shared" ref="EY229:GF229" si="159">IF(EY47&gt;0,EY$6,"")</f>
        <v/>
      </c>
      <c r="EZ229" s="21" t="str">
        <f t="shared" si="159"/>
        <v/>
      </c>
      <c r="FA229" s="21" t="str">
        <f t="shared" si="159"/>
        <v/>
      </c>
      <c r="FB229" s="21" t="str">
        <f t="shared" si="159"/>
        <v/>
      </c>
      <c r="FC229" s="21" t="str">
        <f t="shared" si="159"/>
        <v/>
      </c>
      <c r="FD229" s="21" t="str">
        <f t="shared" si="159"/>
        <v/>
      </c>
      <c r="FE229" s="21" t="str">
        <f t="shared" si="159"/>
        <v/>
      </c>
      <c r="FF229" s="21" t="str">
        <f t="shared" si="159"/>
        <v/>
      </c>
      <c r="FG229" s="21" t="str">
        <f t="shared" si="159"/>
        <v/>
      </c>
      <c r="FH229" s="21" t="str">
        <f t="shared" si="159"/>
        <v/>
      </c>
      <c r="FI229" s="21" t="str">
        <f t="shared" si="159"/>
        <v/>
      </c>
      <c r="FJ229" s="21" t="str">
        <f t="shared" si="159"/>
        <v/>
      </c>
      <c r="FK229" s="21" t="str">
        <f t="shared" si="159"/>
        <v/>
      </c>
      <c r="FL229" s="21" t="str">
        <f t="shared" si="159"/>
        <v/>
      </c>
      <c r="FM229" s="21" t="str">
        <f t="shared" si="159"/>
        <v/>
      </c>
      <c r="FN229" s="21" t="str">
        <f t="shared" si="159"/>
        <v/>
      </c>
      <c r="FO229" s="21" t="str">
        <f t="shared" si="159"/>
        <v/>
      </c>
      <c r="FP229" s="21" t="str">
        <f t="shared" si="159"/>
        <v/>
      </c>
      <c r="FQ229" s="21" t="str">
        <f t="shared" si="159"/>
        <v/>
      </c>
      <c r="FR229" s="21" t="str">
        <f t="shared" si="159"/>
        <v/>
      </c>
      <c r="FS229" s="21" t="str">
        <f t="shared" si="159"/>
        <v/>
      </c>
      <c r="FT229" s="21" t="str">
        <f t="shared" si="159"/>
        <v/>
      </c>
      <c r="FU229" s="21" t="str">
        <f t="shared" si="159"/>
        <v/>
      </c>
      <c r="FV229" s="21" t="str">
        <f t="shared" si="159"/>
        <v/>
      </c>
      <c r="FW229" s="21" t="str">
        <f t="shared" si="159"/>
        <v/>
      </c>
      <c r="FX229" s="21" t="str">
        <f t="shared" si="159"/>
        <v/>
      </c>
      <c r="FY229" s="21" t="str">
        <f t="shared" si="159"/>
        <v/>
      </c>
      <c r="FZ229" s="21" t="str">
        <f t="shared" si="159"/>
        <v/>
      </c>
      <c r="GA229" s="21" t="str">
        <f t="shared" si="159"/>
        <v/>
      </c>
      <c r="GB229" s="21" t="str">
        <f t="shared" si="159"/>
        <v/>
      </c>
      <c r="GC229" s="21" t="str">
        <f t="shared" si="159"/>
        <v/>
      </c>
      <c r="GD229" s="21" t="str">
        <f t="shared" si="159"/>
        <v/>
      </c>
      <c r="GE229" s="21" t="str">
        <f t="shared" si="159"/>
        <v/>
      </c>
      <c r="GF229" s="21" t="str">
        <f t="shared" si="159"/>
        <v/>
      </c>
      <c r="GG229" s="21"/>
      <c r="GH229" s="21" t="str">
        <f t="shared" si="104"/>
        <v/>
      </c>
      <c r="GI229" s="436" t="str">
        <f t="shared" si="104"/>
        <v/>
      </c>
    </row>
    <row r="230" spans="1:191" hidden="1" x14ac:dyDescent="0.75">
      <c r="A230" s="67"/>
      <c r="B230" s="67"/>
      <c r="C230" s="425" t="str">
        <f t="shared" si="135"/>
        <v/>
      </c>
      <c r="D230" s="7"/>
      <c r="E230" s="7"/>
      <c r="F230" s="7"/>
      <c r="G230" s="424">
        <f t="shared" si="139"/>
        <v>0</v>
      </c>
      <c r="H230" s="21">
        <f t="shared" si="140"/>
        <v>0</v>
      </c>
      <c r="I230" s="102"/>
      <c r="J230" s="21" t="str">
        <f t="shared" si="144"/>
        <v/>
      </c>
      <c r="K230" s="21" t="str">
        <f t="shared" ref="K230:V230" si="160">IF(K48&gt;0,K$6,"")</f>
        <v/>
      </c>
      <c r="L230" s="21" t="str">
        <f t="shared" si="160"/>
        <v/>
      </c>
      <c r="M230" s="21" t="str">
        <f t="shared" si="160"/>
        <v/>
      </c>
      <c r="N230" s="21" t="str">
        <f t="shared" si="160"/>
        <v/>
      </c>
      <c r="O230" s="21" t="str">
        <f t="shared" si="160"/>
        <v/>
      </c>
      <c r="P230" s="21" t="str">
        <f t="shared" si="160"/>
        <v/>
      </c>
      <c r="Q230" s="21" t="str">
        <f t="shared" si="160"/>
        <v/>
      </c>
      <c r="R230" s="21" t="str">
        <f t="shared" si="160"/>
        <v/>
      </c>
      <c r="S230" s="21" t="str">
        <f t="shared" si="160"/>
        <v/>
      </c>
      <c r="T230" s="21" t="str">
        <f t="shared" si="160"/>
        <v/>
      </c>
      <c r="U230" s="21" t="str">
        <f t="shared" si="160"/>
        <v/>
      </c>
      <c r="V230" s="21" t="str">
        <f t="shared" si="160"/>
        <v/>
      </c>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c r="CE230" s="21"/>
      <c r="CF230" s="21"/>
      <c r="CG230" s="21"/>
      <c r="CH230" s="21"/>
      <c r="CI230" s="21"/>
      <c r="CJ230" s="21"/>
      <c r="CK230" s="21"/>
      <c r="CL230" s="21"/>
      <c r="CM230" s="21"/>
      <c r="CN230" s="21"/>
      <c r="CO230" s="21"/>
      <c r="CP230" s="21"/>
      <c r="CQ230" s="21"/>
      <c r="CR230" s="21"/>
      <c r="CS230" s="21"/>
      <c r="CT230" s="21"/>
      <c r="CU230" s="21"/>
      <c r="CV230" s="21"/>
      <c r="CW230" s="21"/>
      <c r="CX230" s="21"/>
      <c r="CY230" s="21"/>
      <c r="CZ230" s="21"/>
      <c r="DA230" s="21"/>
      <c r="DB230" s="21"/>
      <c r="DC230" s="21" t="str">
        <f t="shared" ref="DC230:DN230" si="161">IF(DC48&gt;0,DC$6,"")</f>
        <v/>
      </c>
      <c r="DD230" s="21" t="str">
        <f t="shared" si="161"/>
        <v/>
      </c>
      <c r="DE230" s="21" t="str">
        <f t="shared" si="161"/>
        <v/>
      </c>
      <c r="DF230" s="21" t="str">
        <f t="shared" si="161"/>
        <v/>
      </c>
      <c r="DG230" s="21" t="str">
        <f t="shared" si="161"/>
        <v/>
      </c>
      <c r="DH230" s="21" t="str">
        <f t="shared" si="161"/>
        <v/>
      </c>
      <c r="DI230" s="21" t="str">
        <f t="shared" si="161"/>
        <v/>
      </c>
      <c r="DJ230" s="21" t="str">
        <f t="shared" si="161"/>
        <v/>
      </c>
      <c r="DK230" s="21" t="str">
        <f t="shared" si="161"/>
        <v/>
      </c>
      <c r="DL230" s="21" t="str">
        <f t="shared" si="161"/>
        <v/>
      </c>
      <c r="DM230" s="21" t="str">
        <f t="shared" si="161"/>
        <v/>
      </c>
      <c r="DN230" s="21" t="str">
        <f t="shared" si="161"/>
        <v/>
      </c>
      <c r="DO230" s="21"/>
      <c r="DP230" s="21"/>
      <c r="DQ230" s="21"/>
      <c r="DR230" s="21"/>
      <c r="DS230" s="21"/>
      <c r="DT230" s="21"/>
      <c r="DU230" s="21"/>
      <c r="DV230" s="21"/>
      <c r="DW230" s="21"/>
      <c r="DX230" s="21"/>
      <c r="DY230" s="21"/>
      <c r="DZ230" s="21"/>
      <c r="EA230" s="21"/>
      <c r="EB230" s="21"/>
      <c r="EC230" s="21"/>
      <c r="ED230" s="21"/>
      <c r="EE230" s="21"/>
      <c r="EF230" s="21"/>
      <c r="EG230" s="21"/>
      <c r="EH230" s="21"/>
      <c r="EI230" s="21"/>
      <c r="EJ230" s="21"/>
      <c r="EK230" s="21"/>
      <c r="EL230" s="21"/>
      <c r="EM230" s="21"/>
      <c r="EN230" s="21"/>
      <c r="EO230" s="21"/>
      <c r="EP230" s="21"/>
      <c r="EQ230" s="21"/>
      <c r="ER230" s="21"/>
      <c r="ES230" s="21"/>
      <c r="ET230" s="21"/>
      <c r="EU230" s="21"/>
      <c r="EV230" s="21"/>
      <c r="EW230" s="21"/>
      <c r="EX230" s="21"/>
      <c r="EY230" s="21" t="str">
        <f t="shared" ref="EY230:GF230" si="162">IF(EY48&gt;0,EY$6,"")</f>
        <v/>
      </c>
      <c r="EZ230" s="21" t="str">
        <f t="shared" si="162"/>
        <v/>
      </c>
      <c r="FA230" s="21" t="str">
        <f t="shared" si="162"/>
        <v/>
      </c>
      <c r="FB230" s="21" t="str">
        <f t="shared" si="162"/>
        <v/>
      </c>
      <c r="FC230" s="21" t="str">
        <f t="shared" si="162"/>
        <v/>
      </c>
      <c r="FD230" s="21" t="str">
        <f t="shared" si="162"/>
        <v/>
      </c>
      <c r="FE230" s="21" t="str">
        <f t="shared" si="162"/>
        <v/>
      </c>
      <c r="FF230" s="21" t="str">
        <f t="shared" si="162"/>
        <v/>
      </c>
      <c r="FG230" s="21" t="str">
        <f t="shared" si="162"/>
        <v/>
      </c>
      <c r="FH230" s="21" t="str">
        <f t="shared" si="162"/>
        <v/>
      </c>
      <c r="FI230" s="21" t="str">
        <f t="shared" si="162"/>
        <v/>
      </c>
      <c r="FJ230" s="21" t="str">
        <f t="shared" si="162"/>
        <v/>
      </c>
      <c r="FK230" s="21" t="str">
        <f t="shared" si="162"/>
        <v/>
      </c>
      <c r="FL230" s="21" t="str">
        <f t="shared" si="162"/>
        <v/>
      </c>
      <c r="FM230" s="21" t="str">
        <f t="shared" si="162"/>
        <v/>
      </c>
      <c r="FN230" s="21" t="str">
        <f t="shared" si="162"/>
        <v/>
      </c>
      <c r="FO230" s="21" t="str">
        <f t="shared" si="162"/>
        <v/>
      </c>
      <c r="FP230" s="21" t="str">
        <f t="shared" si="162"/>
        <v/>
      </c>
      <c r="FQ230" s="21" t="str">
        <f t="shared" si="162"/>
        <v/>
      </c>
      <c r="FR230" s="21" t="str">
        <f t="shared" si="162"/>
        <v/>
      </c>
      <c r="FS230" s="21" t="str">
        <f t="shared" si="162"/>
        <v/>
      </c>
      <c r="FT230" s="21" t="str">
        <f t="shared" si="162"/>
        <v/>
      </c>
      <c r="FU230" s="21" t="str">
        <f t="shared" si="162"/>
        <v/>
      </c>
      <c r="FV230" s="21" t="str">
        <f t="shared" si="162"/>
        <v/>
      </c>
      <c r="FW230" s="21" t="str">
        <f t="shared" si="162"/>
        <v/>
      </c>
      <c r="FX230" s="21" t="str">
        <f t="shared" si="162"/>
        <v/>
      </c>
      <c r="FY230" s="21" t="str">
        <f t="shared" si="162"/>
        <v/>
      </c>
      <c r="FZ230" s="21" t="str">
        <f t="shared" si="162"/>
        <v/>
      </c>
      <c r="GA230" s="21" t="str">
        <f t="shared" si="162"/>
        <v/>
      </c>
      <c r="GB230" s="21" t="str">
        <f t="shared" si="162"/>
        <v/>
      </c>
      <c r="GC230" s="21" t="str">
        <f t="shared" si="162"/>
        <v/>
      </c>
      <c r="GD230" s="21" t="str">
        <f t="shared" si="162"/>
        <v/>
      </c>
      <c r="GE230" s="21" t="str">
        <f t="shared" si="162"/>
        <v/>
      </c>
      <c r="GF230" s="21" t="str">
        <f t="shared" si="162"/>
        <v/>
      </c>
      <c r="GG230" s="21"/>
      <c r="GH230" s="21" t="str">
        <f t="shared" si="104"/>
        <v/>
      </c>
      <c r="GI230" s="436" t="str">
        <f t="shared" si="104"/>
        <v/>
      </c>
    </row>
    <row r="231" spans="1:191" hidden="1" x14ac:dyDescent="0.75">
      <c r="A231" s="67"/>
      <c r="B231" s="67"/>
      <c r="C231" s="425" t="str">
        <f t="shared" si="135"/>
        <v/>
      </c>
      <c r="D231" s="7"/>
      <c r="E231" s="7"/>
      <c r="F231" s="7"/>
      <c r="G231" s="424">
        <f t="shared" si="139"/>
        <v>0</v>
      </c>
      <c r="H231" s="21">
        <f t="shared" si="140"/>
        <v>0</v>
      </c>
      <c r="I231" s="102"/>
      <c r="J231" s="21" t="str">
        <f t="shared" si="144"/>
        <v/>
      </c>
      <c r="K231" s="21" t="str">
        <f t="shared" ref="K231:V231" si="163">IF(K49&gt;0,K$6,"")</f>
        <v/>
      </c>
      <c r="L231" s="21" t="str">
        <f t="shared" si="163"/>
        <v/>
      </c>
      <c r="M231" s="21" t="str">
        <f t="shared" si="163"/>
        <v/>
      </c>
      <c r="N231" s="21" t="str">
        <f t="shared" si="163"/>
        <v/>
      </c>
      <c r="O231" s="21" t="str">
        <f t="shared" si="163"/>
        <v/>
      </c>
      <c r="P231" s="21" t="str">
        <f t="shared" si="163"/>
        <v/>
      </c>
      <c r="Q231" s="21" t="str">
        <f t="shared" si="163"/>
        <v/>
      </c>
      <c r="R231" s="21" t="str">
        <f t="shared" si="163"/>
        <v/>
      </c>
      <c r="S231" s="21" t="str">
        <f t="shared" si="163"/>
        <v/>
      </c>
      <c r="T231" s="21" t="str">
        <f t="shared" si="163"/>
        <v/>
      </c>
      <c r="U231" s="21" t="str">
        <f t="shared" si="163"/>
        <v/>
      </c>
      <c r="V231" s="21" t="str">
        <f t="shared" si="163"/>
        <v/>
      </c>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c r="CE231" s="21"/>
      <c r="CF231" s="21"/>
      <c r="CG231" s="21"/>
      <c r="CH231" s="21"/>
      <c r="CI231" s="21"/>
      <c r="CJ231" s="21"/>
      <c r="CK231" s="21"/>
      <c r="CL231" s="21"/>
      <c r="CM231" s="21"/>
      <c r="CN231" s="21"/>
      <c r="CO231" s="21"/>
      <c r="CP231" s="21"/>
      <c r="CQ231" s="21"/>
      <c r="CR231" s="21"/>
      <c r="CS231" s="21"/>
      <c r="CT231" s="21"/>
      <c r="CU231" s="21"/>
      <c r="CV231" s="21"/>
      <c r="CW231" s="21"/>
      <c r="CX231" s="21"/>
      <c r="CY231" s="21"/>
      <c r="CZ231" s="21"/>
      <c r="DA231" s="21"/>
      <c r="DB231" s="21"/>
      <c r="DC231" s="21" t="str">
        <f t="shared" ref="DC231:DN231" si="164">IF(DC49&gt;0,DC$6,"")</f>
        <v/>
      </c>
      <c r="DD231" s="21" t="str">
        <f t="shared" si="164"/>
        <v/>
      </c>
      <c r="DE231" s="21" t="str">
        <f t="shared" si="164"/>
        <v/>
      </c>
      <c r="DF231" s="21" t="str">
        <f t="shared" si="164"/>
        <v/>
      </c>
      <c r="DG231" s="21" t="str">
        <f t="shared" si="164"/>
        <v/>
      </c>
      <c r="DH231" s="21" t="str">
        <f t="shared" si="164"/>
        <v/>
      </c>
      <c r="DI231" s="21" t="str">
        <f t="shared" si="164"/>
        <v/>
      </c>
      <c r="DJ231" s="21" t="str">
        <f t="shared" si="164"/>
        <v/>
      </c>
      <c r="DK231" s="21" t="str">
        <f t="shared" si="164"/>
        <v/>
      </c>
      <c r="DL231" s="21" t="str">
        <f t="shared" si="164"/>
        <v/>
      </c>
      <c r="DM231" s="21" t="str">
        <f t="shared" si="164"/>
        <v/>
      </c>
      <c r="DN231" s="21" t="str">
        <f t="shared" si="164"/>
        <v/>
      </c>
      <c r="DO231" s="21"/>
      <c r="DP231" s="21"/>
      <c r="DQ231" s="21"/>
      <c r="DR231" s="21"/>
      <c r="DS231" s="21"/>
      <c r="DT231" s="21"/>
      <c r="DU231" s="21"/>
      <c r="DV231" s="21"/>
      <c r="DW231" s="21"/>
      <c r="DX231" s="21"/>
      <c r="DY231" s="21"/>
      <c r="DZ231" s="21"/>
      <c r="EA231" s="21"/>
      <c r="EB231" s="21"/>
      <c r="EC231" s="21"/>
      <c r="ED231" s="21"/>
      <c r="EE231" s="21"/>
      <c r="EF231" s="21"/>
      <c r="EG231" s="21"/>
      <c r="EH231" s="21"/>
      <c r="EI231" s="21"/>
      <c r="EJ231" s="21"/>
      <c r="EK231" s="21"/>
      <c r="EL231" s="21"/>
      <c r="EM231" s="21"/>
      <c r="EN231" s="21"/>
      <c r="EO231" s="21"/>
      <c r="EP231" s="21"/>
      <c r="EQ231" s="21"/>
      <c r="ER231" s="21"/>
      <c r="ES231" s="21"/>
      <c r="ET231" s="21"/>
      <c r="EU231" s="21"/>
      <c r="EV231" s="21"/>
      <c r="EW231" s="21"/>
      <c r="EX231" s="21"/>
      <c r="EY231" s="21" t="str">
        <f t="shared" ref="EY231:GF231" si="165">IF(EY49&gt;0,EY$6,"")</f>
        <v/>
      </c>
      <c r="EZ231" s="21" t="str">
        <f t="shared" si="165"/>
        <v/>
      </c>
      <c r="FA231" s="21" t="str">
        <f t="shared" si="165"/>
        <v/>
      </c>
      <c r="FB231" s="21" t="str">
        <f t="shared" si="165"/>
        <v/>
      </c>
      <c r="FC231" s="21" t="str">
        <f t="shared" si="165"/>
        <v/>
      </c>
      <c r="FD231" s="21" t="str">
        <f t="shared" si="165"/>
        <v/>
      </c>
      <c r="FE231" s="21" t="str">
        <f t="shared" si="165"/>
        <v/>
      </c>
      <c r="FF231" s="21" t="str">
        <f t="shared" si="165"/>
        <v/>
      </c>
      <c r="FG231" s="21" t="str">
        <f t="shared" si="165"/>
        <v/>
      </c>
      <c r="FH231" s="21" t="str">
        <f t="shared" si="165"/>
        <v/>
      </c>
      <c r="FI231" s="21" t="str">
        <f t="shared" si="165"/>
        <v/>
      </c>
      <c r="FJ231" s="21" t="str">
        <f t="shared" si="165"/>
        <v/>
      </c>
      <c r="FK231" s="21" t="str">
        <f t="shared" si="165"/>
        <v/>
      </c>
      <c r="FL231" s="21" t="str">
        <f t="shared" si="165"/>
        <v/>
      </c>
      <c r="FM231" s="21" t="str">
        <f t="shared" si="165"/>
        <v/>
      </c>
      <c r="FN231" s="21" t="str">
        <f t="shared" si="165"/>
        <v/>
      </c>
      <c r="FO231" s="21" t="str">
        <f t="shared" si="165"/>
        <v/>
      </c>
      <c r="FP231" s="21" t="str">
        <f t="shared" si="165"/>
        <v/>
      </c>
      <c r="FQ231" s="21" t="str">
        <f t="shared" si="165"/>
        <v/>
      </c>
      <c r="FR231" s="21" t="str">
        <f t="shared" si="165"/>
        <v/>
      </c>
      <c r="FS231" s="21" t="str">
        <f t="shared" si="165"/>
        <v/>
      </c>
      <c r="FT231" s="21" t="str">
        <f t="shared" si="165"/>
        <v/>
      </c>
      <c r="FU231" s="21" t="str">
        <f t="shared" si="165"/>
        <v/>
      </c>
      <c r="FV231" s="21" t="str">
        <f t="shared" si="165"/>
        <v/>
      </c>
      <c r="FW231" s="21" t="str">
        <f t="shared" si="165"/>
        <v/>
      </c>
      <c r="FX231" s="21" t="str">
        <f t="shared" si="165"/>
        <v/>
      </c>
      <c r="FY231" s="21" t="str">
        <f t="shared" si="165"/>
        <v/>
      </c>
      <c r="FZ231" s="21" t="str">
        <f t="shared" si="165"/>
        <v/>
      </c>
      <c r="GA231" s="21" t="str">
        <f t="shared" si="165"/>
        <v/>
      </c>
      <c r="GB231" s="21" t="str">
        <f t="shared" si="165"/>
        <v/>
      </c>
      <c r="GC231" s="21" t="str">
        <f t="shared" si="165"/>
        <v/>
      </c>
      <c r="GD231" s="21" t="str">
        <f t="shared" si="165"/>
        <v/>
      </c>
      <c r="GE231" s="21" t="str">
        <f t="shared" si="165"/>
        <v/>
      </c>
      <c r="GF231" s="21" t="str">
        <f t="shared" si="165"/>
        <v/>
      </c>
      <c r="GG231" s="21"/>
      <c r="GH231" s="21" t="str">
        <f t="shared" si="104"/>
        <v/>
      </c>
      <c r="GI231" s="436" t="str">
        <f t="shared" si="104"/>
        <v/>
      </c>
    </row>
    <row r="232" spans="1:191" hidden="1" x14ac:dyDescent="0.75">
      <c r="A232" s="67"/>
      <c r="B232" s="67"/>
      <c r="C232" s="425" t="str">
        <f t="shared" si="135"/>
        <v/>
      </c>
      <c r="D232" s="7"/>
      <c r="E232" s="7"/>
      <c r="F232" s="7"/>
      <c r="G232" s="424">
        <f t="shared" si="139"/>
        <v>0</v>
      </c>
      <c r="H232" s="21">
        <f t="shared" si="140"/>
        <v>0</v>
      </c>
      <c r="I232" s="102"/>
      <c r="J232" s="21" t="str">
        <f t="shared" si="144"/>
        <v/>
      </c>
      <c r="K232" s="21" t="str">
        <f t="shared" ref="K232:V232" si="166">IF(K50&gt;0,K$6,"")</f>
        <v/>
      </c>
      <c r="L232" s="21" t="str">
        <f t="shared" si="166"/>
        <v/>
      </c>
      <c r="M232" s="21" t="str">
        <f t="shared" si="166"/>
        <v/>
      </c>
      <c r="N232" s="21" t="str">
        <f t="shared" si="166"/>
        <v/>
      </c>
      <c r="O232" s="21" t="str">
        <f t="shared" si="166"/>
        <v/>
      </c>
      <c r="P232" s="21" t="str">
        <f t="shared" si="166"/>
        <v/>
      </c>
      <c r="Q232" s="21" t="str">
        <f t="shared" si="166"/>
        <v/>
      </c>
      <c r="R232" s="21" t="str">
        <f t="shared" si="166"/>
        <v/>
      </c>
      <c r="S232" s="21" t="str">
        <f t="shared" si="166"/>
        <v/>
      </c>
      <c r="T232" s="21" t="str">
        <f t="shared" si="166"/>
        <v/>
      </c>
      <c r="U232" s="21" t="str">
        <f t="shared" si="166"/>
        <v/>
      </c>
      <c r="V232" s="21" t="str">
        <f t="shared" si="166"/>
        <v/>
      </c>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c r="CE232" s="21"/>
      <c r="CF232" s="21"/>
      <c r="CG232" s="21"/>
      <c r="CH232" s="21"/>
      <c r="CI232" s="21"/>
      <c r="CJ232" s="21"/>
      <c r="CK232" s="21"/>
      <c r="CL232" s="21"/>
      <c r="CM232" s="21"/>
      <c r="CN232" s="21"/>
      <c r="CO232" s="21"/>
      <c r="CP232" s="21"/>
      <c r="CQ232" s="21"/>
      <c r="CR232" s="21"/>
      <c r="CS232" s="21"/>
      <c r="CT232" s="21"/>
      <c r="CU232" s="21"/>
      <c r="CV232" s="21"/>
      <c r="CW232" s="21"/>
      <c r="CX232" s="21"/>
      <c r="CY232" s="21"/>
      <c r="CZ232" s="21"/>
      <c r="DA232" s="21"/>
      <c r="DB232" s="21"/>
      <c r="DC232" s="21" t="str">
        <f t="shared" ref="DC232:DN232" si="167">IF(DC50&gt;0,DC$6,"")</f>
        <v/>
      </c>
      <c r="DD232" s="21" t="str">
        <f t="shared" si="167"/>
        <v/>
      </c>
      <c r="DE232" s="21" t="str">
        <f t="shared" si="167"/>
        <v/>
      </c>
      <c r="DF232" s="21" t="str">
        <f t="shared" si="167"/>
        <v/>
      </c>
      <c r="DG232" s="21" t="str">
        <f t="shared" si="167"/>
        <v/>
      </c>
      <c r="DH232" s="21" t="str">
        <f t="shared" si="167"/>
        <v/>
      </c>
      <c r="DI232" s="21" t="str">
        <f t="shared" si="167"/>
        <v/>
      </c>
      <c r="DJ232" s="21" t="str">
        <f t="shared" si="167"/>
        <v/>
      </c>
      <c r="DK232" s="21" t="str">
        <f t="shared" si="167"/>
        <v/>
      </c>
      <c r="DL232" s="21" t="str">
        <f t="shared" si="167"/>
        <v/>
      </c>
      <c r="DM232" s="21" t="str">
        <f t="shared" si="167"/>
        <v/>
      </c>
      <c r="DN232" s="21" t="str">
        <f t="shared" si="167"/>
        <v/>
      </c>
      <c r="DO232" s="21"/>
      <c r="DP232" s="21"/>
      <c r="DQ232" s="21"/>
      <c r="DR232" s="21"/>
      <c r="DS232" s="21"/>
      <c r="DT232" s="21"/>
      <c r="DU232" s="21"/>
      <c r="DV232" s="21"/>
      <c r="DW232" s="21"/>
      <c r="DX232" s="21"/>
      <c r="DY232" s="21"/>
      <c r="DZ232" s="21"/>
      <c r="EA232" s="21"/>
      <c r="EB232" s="21"/>
      <c r="EC232" s="21"/>
      <c r="ED232" s="21"/>
      <c r="EE232" s="21"/>
      <c r="EF232" s="21"/>
      <c r="EG232" s="21"/>
      <c r="EH232" s="21"/>
      <c r="EI232" s="21"/>
      <c r="EJ232" s="21"/>
      <c r="EK232" s="21"/>
      <c r="EL232" s="21"/>
      <c r="EM232" s="21"/>
      <c r="EN232" s="21"/>
      <c r="EO232" s="21"/>
      <c r="EP232" s="21"/>
      <c r="EQ232" s="21"/>
      <c r="ER232" s="21"/>
      <c r="ES232" s="21"/>
      <c r="ET232" s="21"/>
      <c r="EU232" s="21"/>
      <c r="EV232" s="21"/>
      <c r="EW232" s="21"/>
      <c r="EX232" s="21"/>
      <c r="EY232" s="21" t="str">
        <f t="shared" ref="EY232:GF232" si="168">IF(EY50&gt;0,EY$6,"")</f>
        <v/>
      </c>
      <c r="EZ232" s="21" t="str">
        <f t="shared" si="168"/>
        <v/>
      </c>
      <c r="FA232" s="21" t="str">
        <f t="shared" si="168"/>
        <v/>
      </c>
      <c r="FB232" s="21" t="str">
        <f t="shared" si="168"/>
        <v/>
      </c>
      <c r="FC232" s="21" t="str">
        <f t="shared" si="168"/>
        <v/>
      </c>
      <c r="FD232" s="21" t="str">
        <f t="shared" si="168"/>
        <v/>
      </c>
      <c r="FE232" s="21" t="str">
        <f t="shared" si="168"/>
        <v/>
      </c>
      <c r="FF232" s="21" t="str">
        <f t="shared" si="168"/>
        <v/>
      </c>
      <c r="FG232" s="21" t="str">
        <f t="shared" si="168"/>
        <v/>
      </c>
      <c r="FH232" s="21" t="str">
        <f t="shared" si="168"/>
        <v/>
      </c>
      <c r="FI232" s="21" t="str">
        <f t="shared" si="168"/>
        <v/>
      </c>
      <c r="FJ232" s="21" t="str">
        <f t="shared" si="168"/>
        <v/>
      </c>
      <c r="FK232" s="21" t="str">
        <f t="shared" si="168"/>
        <v/>
      </c>
      <c r="FL232" s="21" t="str">
        <f t="shared" si="168"/>
        <v/>
      </c>
      <c r="FM232" s="21" t="str">
        <f t="shared" si="168"/>
        <v/>
      </c>
      <c r="FN232" s="21" t="str">
        <f t="shared" si="168"/>
        <v/>
      </c>
      <c r="FO232" s="21" t="str">
        <f t="shared" si="168"/>
        <v/>
      </c>
      <c r="FP232" s="21" t="str">
        <f t="shared" si="168"/>
        <v/>
      </c>
      <c r="FQ232" s="21" t="str">
        <f t="shared" si="168"/>
        <v/>
      </c>
      <c r="FR232" s="21" t="str">
        <f t="shared" si="168"/>
        <v/>
      </c>
      <c r="FS232" s="21" t="str">
        <f t="shared" si="168"/>
        <v/>
      </c>
      <c r="FT232" s="21" t="str">
        <f t="shared" si="168"/>
        <v/>
      </c>
      <c r="FU232" s="21" t="str">
        <f t="shared" si="168"/>
        <v/>
      </c>
      <c r="FV232" s="21" t="str">
        <f t="shared" si="168"/>
        <v/>
      </c>
      <c r="FW232" s="21" t="str">
        <f t="shared" si="168"/>
        <v/>
      </c>
      <c r="FX232" s="21" t="str">
        <f t="shared" si="168"/>
        <v/>
      </c>
      <c r="FY232" s="21" t="str">
        <f t="shared" si="168"/>
        <v/>
      </c>
      <c r="FZ232" s="21" t="str">
        <f t="shared" si="168"/>
        <v/>
      </c>
      <c r="GA232" s="21" t="str">
        <f t="shared" si="168"/>
        <v/>
      </c>
      <c r="GB232" s="21" t="str">
        <f t="shared" si="168"/>
        <v/>
      </c>
      <c r="GC232" s="21" t="str">
        <f t="shared" si="168"/>
        <v/>
      </c>
      <c r="GD232" s="21" t="str">
        <f t="shared" si="168"/>
        <v/>
      </c>
      <c r="GE232" s="21" t="str">
        <f t="shared" si="168"/>
        <v/>
      </c>
      <c r="GF232" s="21" t="str">
        <f t="shared" si="168"/>
        <v/>
      </c>
      <c r="GG232" s="21"/>
      <c r="GH232" s="21" t="str">
        <f t="shared" ref="GH232:GI251" si="169">IF(GH50&gt;0,GH$6,"")</f>
        <v/>
      </c>
      <c r="GI232" s="436" t="str">
        <f t="shared" si="169"/>
        <v/>
      </c>
    </row>
    <row r="233" spans="1:191" hidden="1" x14ac:dyDescent="0.75">
      <c r="A233" s="67"/>
      <c r="B233" s="67"/>
      <c r="C233" s="425" t="str">
        <f t="shared" si="135"/>
        <v/>
      </c>
      <c r="D233" s="7"/>
      <c r="E233" s="7"/>
      <c r="F233" s="7"/>
      <c r="G233" s="424">
        <f t="shared" si="139"/>
        <v>0</v>
      </c>
      <c r="H233" s="21">
        <f t="shared" si="140"/>
        <v>0</v>
      </c>
      <c r="I233" s="102"/>
      <c r="J233" s="21" t="str">
        <f t="shared" si="144"/>
        <v/>
      </c>
      <c r="K233" s="21" t="str">
        <f t="shared" ref="K233:V233" si="170">IF(K51&gt;0,K$6,"")</f>
        <v/>
      </c>
      <c r="L233" s="21" t="str">
        <f t="shared" si="170"/>
        <v/>
      </c>
      <c r="M233" s="21" t="str">
        <f t="shared" si="170"/>
        <v/>
      </c>
      <c r="N233" s="21" t="str">
        <f t="shared" si="170"/>
        <v/>
      </c>
      <c r="O233" s="21" t="str">
        <f t="shared" si="170"/>
        <v/>
      </c>
      <c r="P233" s="21" t="str">
        <f t="shared" si="170"/>
        <v/>
      </c>
      <c r="Q233" s="21" t="str">
        <f t="shared" si="170"/>
        <v/>
      </c>
      <c r="R233" s="21" t="str">
        <f t="shared" si="170"/>
        <v/>
      </c>
      <c r="S233" s="21" t="str">
        <f t="shared" si="170"/>
        <v/>
      </c>
      <c r="T233" s="21" t="str">
        <f t="shared" si="170"/>
        <v/>
      </c>
      <c r="U233" s="21" t="str">
        <f t="shared" si="170"/>
        <v/>
      </c>
      <c r="V233" s="21" t="str">
        <f t="shared" si="170"/>
        <v/>
      </c>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c r="CE233" s="21"/>
      <c r="CF233" s="21"/>
      <c r="CG233" s="21"/>
      <c r="CH233" s="21"/>
      <c r="CI233" s="21"/>
      <c r="CJ233" s="21"/>
      <c r="CK233" s="21"/>
      <c r="CL233" s="21"/>
      <c r="CM233" s="21"/>
      <c r="CN233" s="21"/>
      <c r="CO233" s="21"/>
      <c r="CP233" s="21"/>
      <c r="CQ233" s="21"/>
      <c r="CR233" s="21"/>
      <c r="CS233" s="21"/>
      <c r="CT233" s="21"/>
      <c r="CU233" s="21"/>
      <c r="CV233" s="21"/>
      <c r="CW233" s="21"/>
      <c r="CX233" s="21"/>
      <c r="CY233" s="21"/>
      <c r="CZ233" s="21"/>
      <c r="DA233" s="21"/>
      <c r="DB233" s="21"/>
      <c r="DC233" s="21" t="str">
        <f t="shared" ref="DC233:DN233" si="171">IF(DC51&gt;0,DC$6,"")</f>
        <v/>
      </c>
      <c r="DD233" s="21" t="str">
        <f t="shared" si="171"/>
        <v/>
      </c>
      <c r="DE233" s="21" t="str">
        <f t="shared" si="171"/>
        <v/>
      </c>
      <c r="DF233" s="21" t="str">
        <f t="shared" si="171"/>
        <v/>
      </c>
      <c r="DG233" s="21" t="str">
        <f t="shared" si="171"/>
        <v/>
      </c>
      <c r="DH233" s="21" t="str">
        <f t="shared" si="171"/>
        <v/>
      </c>
      <c r="DI233" s="21" t="str">
        <f t="shared" si="171"/>
        <v/>
      </c>
      <c r="DJ233" s="21" t="str">
        <f t="shared" si="171"/>
        <v/>
      </c>
      <c r="DK233" s="21" t="str">
        <f t="shared" si="171"/>
        <v/>
      </c>
      <c r="DL233" s="21" t="str">
        <f t="shared" si="171"/>
        <v/>
      </c>
      <c r="DM233" s="21" t="str">
        <f t="shared" si="171"/>
        <v/>
      </c>
      <c r="DN233" s="21" t="str">
        <f t="shared" si="171"/>
        <v/>
      </c>
      <c r="DO233" s="21"/>
      <c r="DP233" s="21"/>
      <c r="DQ233" s="21"/>
      <c r="DR233" s="21"/>
      <c r="DS233" s="21"/>
      <c r="DT233" s="21"/>
      <c r="DU233" s="21"/>
      <c r="DV233" s="21"/>
      <c r="DW233" s="21"/>
      <c r="DX233" s="21"/>
      <c r="DY233" s="21"/>
      <c r="DZ233" s="21"/>
      <c r="EA233" s="21"/>
      <c r="EB233" s="21"/>
      <c r="EC233" s="21"/>
      <c r="ED233" s="21"/>
      <c r="EE233" s="21"/>
      <c r="EF233" s="21"/>
      <c r="EG233" s="21"/>
      <c r="EH233" s="21"/>
      <c r="EI233" s="21"/>
      <c r="EJ233" s="21"/>
      <c r="EK233" s="21"/>
      <c r="EL233" s="21"/>
      <c r="EM233" s="21"/>
      <c r="EN233" s="21"/>
      <c r="EO233" s="21"/>
      <c r="EP233" s="21"/>
      <c r="EQ233" s="21"/>
      <c r="ER233" s="21"/>
      <c r="ES233" s="21"/>
      <c r="ET233" s="21"/>
      <c r="EU233" s="21"/>
      <c r="EV233" s="21"/>
      <c r="EW233" s="21"/>
      <c r="EX233" s="21"/>
      <c r="EY233" s="21" t="str">
        <f t="shared" ref="EY233:GF233" si="172">IF(EY51&gt;0,EY$6,"")</f>
        <v/>
      </c>
      <c r="EZ233" s="21" t="str">
        <f t="shared" si="172"/>
        <v/>
      </c>
      <c r="FA233" s="21" t="str">
        <f t="shared" si="172"/>
        <v/>
      </c>
      <c r="FB233" s="21" t="str">
        <f t="shared" si="172"/>
        <v/>
      </c>
      <c r="FC233" s="21" t="str">
        <f t="shared" si="172"/>
        <v/>
      </c>
      <c r="FD233" s="21" t="str">
        <f t="shared" si="172"/>
        <v/>
      </c>
      <c r="FE233" s="21" t="str">
        <f t="shared" si="172"/>
        <v/>
      </c>
      <c r="FF233" s="21" t="str">
        <f t="shared" si="172"/>
        <v/>
      </c>
      <c r="FG233" s="21" t="str">
        <f t="shared" si="172"/>
        <v/>
      </c>
      <c r="FH233" s="21" t="str">
        <f t="shared" si="172"/>
        <v/>
      </c>
      <c r="FI233" s="21" t="str">
        <f t="shared" si="172"/>
        <v/>
      </c>
      <c r="FJ233" s="21" t="str">
        <f t="shared" si="172"/>
        <v/>
      </c>
      <c r="FK233" s="21" t="str">
        <f t="shared" si="172"/>
        <v/>
      </c>
      <c r="FL233" s="21" t="str">
        <f t="shared" si="172"/>
        <v/>
      </c>
      <c r="FM233" s="21" t="str">
        <f t="shared" si="172"/>
        <v/>
      </c>
      <c r="FN233" s="21" t="str">
        <f t="shared" si="172"/>
        <v/>
      </c>
      <c r="FO233" s="21" t="str">
        <f t="shared" si="172"/>
        <v/>
      </c>
      <c r="FP233" s="21" t="str">
        <f t="shared" si="172"/>
        <v/>
      </c>
      <c r="FQ233" s="21" t="str">
        <f t="shared" si="172"/>
        <v/>
      </c>
      <c r="FR233" s="21" t="str">
        <f t="shared" si="172"/>
        <v/>
      </c>
      <c r="FS233" s="21" t="str">
        <f t="shared" si="172"/>
        <v/>
      </c>
      <c r="FT233" s="21" t="str">
        <f t="shared" si="172"/>
        <v/>
      </c>
      <c r="FU233" s="21" t="str">
        <f t="shared" si="172"/>
        <v/>
      </c>
      <c r="FV233" s="21" t="str">
        <f t="shared" si="172"/>
        <v/>
      </c>
      <c r="FW233" s="21" t="str">
        <f t="shared" si="172"/>
        <v/>
      </c>
      <c r="FX233" s="21" t="str">
        <f t="shared" si="172"/>
        <v/>
      </c>
      <c r="FY233" s="21" t="str">
        <f t="shared" si="172"/>
        <v/>
      </c>
      <c r="FZ233" s="21" t="str">
        <f t="shared" si="172"/>
        <v/>
      </c>
      <c r="GA233" s="21" t="str">
        <f t="shared" si="172"/>
        <v/>
      </c>
      <c r="GB233" s="21" t="str">
        <f t="shared" si="172"/>
        <v/>
      </c>
      <c r="GC233" s="21" t="str">
        <f t="shared" si="172"/>
        <v/>
      </c>
      <c r="GD233" s="21" t="str">
        <f t="shared" si="172"/>
        <v/>
      </c>
      <c r="GE233" s="21" t="str">
        <f t="shared" si="172"/>
        <v/>
      </c>
      <c r="GF233" s="21" t="str">
        <f t="shared" si="172"/>
        <v/>
      </c>
      <c r="GG233" s="21"/>
      <c r="GH233" s="21" t="str">
        <f t="shared" si="169"/>
        <v/>
      </c>
      <c r="GI233" s="436" t="str">
        <f t="shared" si="169"/>
        <v/>
      </c>
    </row>
    <row r="234" spans="1:191" hidden="1" x14ac:dyDescent="0.75">
      <c r="A234" s="67"/>
      <c r="B234" s="67"/>
      <c r="C234" s="425" t="str">
        <f t="shared" si="135"/>
        <v/>
      </c>
      <c r="D234" s="7"/>
      <c r="E234" s="7"/>
      <c r="F234" s="7"/>
      <c r="G234" s="424">
        <f t="shared" si="139"/>
        <v>0</v>
      </c>
      <c r="H234" s="21">
        <f t="shared" si="140"/>
        <v>0</v>
      </c>
      <c r="I234" s="102"/>
      <c r="J234" s="21" t="str">
        <f t="shared" si="144"/>
        <v/>
      </c>
      <c r="K234" s="21" t="str">
        <f t="shared" ref="K234:V234" si="173">IF(K52&gt;0,K$6,"")</f>
        <v/>
      </c>
      <c r="L234" s="21" t="str">
        <f t="shared" si="173"/>
        <v/>
      </c>
      <c r="M234" s="21" t="str">
        <f t="shared" si="173"/>
        <v/>
      </c>
      <c r="N234" s="21" t="str">
        <f t="shared" si="173"/>
        <v/>
      </c>
      <c r="O234" s="21" t="str">
        <f t="shared" si="173"/>
        <v/>
      </c>
      <c r="P234" s="21" t="str">
        <f t="shared" si="173"/>
        <v/>
      </c>
      <c r="Q234" s="21" t="str">
        <f t="shared" si="173"/>
        <v/>
      </c>
      <c r="R234" s="21" t="str">
        <f t="shared" si="173"/>
        <v/>
      </c>
      <c r="S234" s="21" t="str">
        <f t="shared" si="173"/>
        <v/>
      </c>
      <c r="T234" s="21" t="str">
        <f t="shared" si="173"/>
        <v/>
      </c>
      <c r="U234" s="21" t="str">
        <f t="shared" si="173"/>
        <v/>
      </c>
      <c r="V234" s="21" t="str">
        <f t="shared" si="173"/>
        <v/>
      </c>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c r="BZ234" s="21"/>
      <c r="CA234" s="21"/>
      <c r="CB234" s="21"/>
      <c r="CC234" s="21"/>
      <c r="CD234" s="21"/>
      <c r="CE234" s="21"/>
      <c r="CF234" s="21"/>
      <c r="CG234" s="21"/>
      <c r="CH234" s="21"/>
      <c r="CI234" s="21"/>
      <c r="CJ234" s="21"/>
      <c r="CK234" s="21"/>
      <c r="CL234" s="21"/>
      <c r="CM234" s="21"/>
      <c r="CN234" s="21"/>
      <c r="CO234" s="21"/>
      <c r="CP234" s="21"/>
      <c r="CQ234" s="21"/>
      <c r="CR234" s="21"/>
      <c r="CS234" s="21"/>
      <c r="CT234" s="21"/>
      <c r="CU234" s="21"/>
      <c r="CV234" s="21"/>
      <c r="CW234" s="21"/>
      <c r="CX234" s="21"/>
      <c r="CY234" s="21"/>
      <c r="CZ234" s="21"/>
      <c r="DA234" s="21"/>
      <c r="DB234" s="21"/>
      <c r="DC234" s="21" t="str">
        <f t="shared" ref="DC234:DN234" si="174">IF(DC52&gt;0,DC$6,"")</f>
        <v/>
      </c>
      <c r="DD234" s="21" t="str">
        <f t="shared" si="174"/>
        <v/>
      </c>
      <c r="DE234" s="21" t="str">
        <f t="shared" si="174"/>
        <v/>
      </c>
      <c r="DF234" s="21" t="str">
        <f t="shared" si="174"/>
        <v/>
      </c>
      <c r="DG234" s="21" t="str">
        <f t="shared" si="174"/>
        <v/>
      </c>
      <c r="DH234" s="21" t="str">
        <f t="shared" si="174"/>
        <v/>
      </c>
      <c r="DI234" s="21" t="str">
        <f t="shared" si="174"/>
        <v/>
      </c>
      <c r="DJ234" s="21" t="str">
        <f t="shared" si="174"/>
        <v/>
      </c>
      <c r="DK234" s="21" t="str">
        <f t="shared" si="174"/>
        <v/>
      </c>
      <c r="DL234" s="21" t="str">
        <f t="shared" si="174"/>
        <v/>
      </c>
      <c r="DM234" s="21" t="str">
        <f t="shared" si="174"/>
        <v/>
      </c>
      <c r="DN234" s="21" t="str">
        <f t="shared" si="174"/>
        <v/>
      </c>
      <c r="DO234" s="21"/>
      <c r="DP234" s="21"/>
      <c r="DQ234" s="21"/>
      <c r="DR234" s="21"/>
      <c r="DS234" s="21"/>
      <c r="DT234" s="21"/>
      <c r="DU234" s="21"/>
      <c r="DV234" s="21"/>
      <c r="DW234" s="21"/>
      <c r="DX234" s="21"/>
      <c r="DY234" s="21"/>
      <c r="DZ234" s="21"/>
      <c r="EA234" s="21"/>
      <c r="EB234" s="21"/>
      <c r="EC234" s="21"/>
      <c r="ED234" s="21"/>
      <c r="EE234" s="21"/>
      <c r="EF234" s="21"/>
      <c r="EG234" s="21"/>
      <c r="EH234" s="21"/>
      <c r="EI234" s="21"/>
      <c r="EJ234" s="21"/>
      <c r="EK234" s="21"/>
      <c r="EL234" s="21"/>
      <c r="EM234" s="21"/>
      <c r="EN234" s="21"/>
      <c r="EO234" s="21"/>
      <c r="EP234" s="21"/>
      <c r="EQ234" s="21"/>
      <c r="ER234" s="21"/>
      <c r="ES234" s="21"/>
      <c r="ET234" s="21"/>
      <c r="EU234" s="21"/>
      <c r="EV234" s="21"/>
      <c r="EW234" s="21"/>
      <c r="EX234" s="21"/>
      <c r="EY234" s="21" t="str">
        <f t="shared" ref="EY234:GF234" si="175">IF(EY52&gt;0,EY$6,"")</f>
        <v/>
      </c>
      <c r="EZ234" s="21" t="str">
        <f t="shared" si="175"/>
        <v/>
      </c>
      <c r="FA234" s="21" t="str">
        <f t="shared" si="175"/>
        <v/>
      </c>
      <c r="FB234" s="21" t="str">
        <f t="shared" si="175"/>
        <v/>
      </c>
      <c r="FC234" s="21" t="str">
        <f t="shared" si="175"/>
        <v/>
      </c>
      <c r="FD234" s="21" t="str">
        <f t="shared" si="175"/>
        <v/>
      </c>
      <c r="FE234" s="21" t="str">
        <f t="shared" si="175"/>
        <v/>
      </c>
      <c r="FF234" s="21" t="str">
        <f t="shared" si="175"/>
        <v/>
      </c>
      <c r="FG234" s="21" t="str">
        <f t="shared" si="175"/>
        <v/>
      </c>
      <c r="FH234" s="21" t="str">
        <f t="shared" si="175"/>
        <v/>
      </c>
      <c r="FI234" s="21" t="str">
        <f t="shared" si="175"/>
        <v/>
      </c>
      <c r="FJ234" s="21" t="str">
        <f t="shared" si="175"/>
        <v/>
      </c>
      <c r="FK234" s="21" t="str">
        <f t="shared" si="175"/>
        <v/>
      </c>
      <c r="FL234" s="21" t="str">
        <f t="shared" si="175"/>
        <v/>
      </c>
      <c r="FM234" s="21" t="str">
        <f t="shared" si="175"/>
        <v/>
      </c>
      <c r="FN234" s="21" t="str">
        <f t="shared" si="175"/>
        <v/>
      </c>
      <c r="FO234" s="21" t="str">
        <f t="shared" si="175"/>
        <v/>
      </c>
      <c r="FP234" s="21" t="str">
        <f t="shared" si="175"/>
        <v/>
      </c>
      <c r="FQ234" s="21" t="str">
        <f t="shared" si="175"/>
        <v/>
      </c>
      <c r="FR234" s="21" t="str">
        <f t="shared" si="175"/>
        <v/>
      </c>
      <c r="FS234" s="21" t="str">
        <f t="shared" si="175"/>
        <v/>
      </c>
      <c r="FT234" s="21" t="str">
        <f t="shared" si="175"/>
        <v/>
      </c>
      <c r="FU234" s="21" t="str">
        <f t="shared" si="175"/>
        <v/>
      </c>
      <c r="FV234" s="21" t="str">
        <f t="shared" si="175"/>
        <v/>
      </c>
      <c r="FW234" s="21" t="str">
        <f t="shared" si="175"/>
        <v/>
      </c>
      <c r="FX234" s="21" t="str">
        <f t="shared" si="175"/>
        <v/>
      </c>
      <c r="FY234" s="21" t="str">
        <f t="shared" si="175"/>
        <v/>
      </c>
      <c r="FZ234" s="21" t="str">
        <f t="shared" si="175"/>
        <v/>
      </c>
      <c r="GA234" s="21" t="str">
        <f t="shared" si="175"/>
        <v/>
      </c>
      <c r="GB234" s="21" t="str">
        <f t="shared" si="175"/>
        <v/>
      </c>
      <c r="GC234" s="21" t="str">
        <f t="shared" si="175"/>
        <v/>
      </c>
      <c r="GD234" s="21" t="str">
        <f t="shared" si="175"/>
        <v/>
      </c>
      <c r="GE234" s="21" t="str">
        <f t="shared" si="175"/>
        <v/>
      </c>
      <c r="GF234" s="21" t="str">
        <f t="shared" si="175"/>
        <v/>
      </c>
      <c r="GG234" s="21"/>
      <c r="GH234" s="21" t="str">
        <f t="shared" si="169"/>
        <v/>
      </c>
      <c r="GI234" s="436" t="str">
        <f t="shared" si="169"/>
        <v/>
      </c>
    </row>
    <row r="235" spans="1:191" hidden="1" x14ac:dyDescent="0.75">
      <c r="A235" s="67"/>
      <c r="B235" s="67"/>
      <c r="C235" s="425" t="str">
        <f t="shared" si="135"/>
        <v/>
      </c>
      <c r="D235" s="7"/>
      <c r="E235" s="7"/>
      <c r="F235" s="7"/>
      <c r="G235" s="424">
        <f t="shared" si="139"/>
        <v>0</v>
      </c>
      <c r="H235" s="21">
        <f t="shared" si="140"/>
        <v>0</v>
      </c>
      <c r="I235" s="102"/>
      <c r="J235" s="21" t="str">
        <f t="shared" si="144"/>
        <v/>
      </c>
      <c r="K235" s="21" t="str">
        <f t="shared" ref="K235:V235" si="176">IF(K53&gt;0,K$6,"")</f>
        <v/>
      </c>
      <c r="L235" s="21" t="str">
        <f t="shared" si="176"/>
        <v/>
      </c>
      <c r="M235" s="21" t="str">
        <f t="shared" si="176"/>
        <v/>
      </c>
      <c r="N235" s="21" t="str">
        <f t="shared" si="176"/>
        <v/>
      </c>
      <c r="O235" s="21" t="str">
        <f t="shared" si="176"/>
        <v/>
      </c>
      <c r="P235" s="21" t="str">
        <f t="shared" si="176"/>
        <v/>
      </c>
      <c r="Q235" s="21" t="str">
        <f t="shared" si="176"/>
        <v/>
      </c>
      <c r="R235" s="21" t="str">
        <f t="shared" si="176"/>
        <v/>
      </c>
      <c r="S235" s="21" t="str">
        <f t="shared" si="176"/>
        <v/>
      </c>
      <c r="T235" s="21" t="str">
        <f t="shared" si="176"/>
        <v/>
      </c>
      <c r="U235" s="21" t="str">
        <f t="shared" si="176"/>
        <v/>
      </c>
      <c r="V235" s="21" t="str">
        <f t="shared" si="176"/>
        <v/>
      </c>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c r="BZ235" s="21"/>
      <c r="CA235" s="21"/>
      <c r="CB235" s="21"/>
      <c r="CC235" s="21"/>
      <c r="CD235" s="21"/>
      <c r="CE235" s="21"/>
      <c r="CF235" s="21"/>
      <c r="CG235" s="21"/>
      <c r="CH235" s="21"/>
      <c r="CI235" s="21"/>
      <c r="CJ235" s="21"/>
      <c r="CK235" s="21"/>
      <c r="CL235" s="21"/>
      <c r="CM235" s="21"/>
      <c r="CN235" s="21"/>
      <c r="CO235" s="21"/>
      <c r="CP235" s="21"/>
      <c r="CQ235" s="21"/>
      <c r="CR235" s="21"/>
      <c r="CS235" s="21"/>
      <c r="CT235" s="21"/>
      <c r="CU235" s="21"/>
      <c r="CV235" s="21"/>
      <c r="CW235" s="21"/>
      <c r="CX235" s="21"/>
      <c r="CY235" s="21"/>
      <c r="CZ235" s="21"/>
      <c r="DA235" s="21"/>
      <c r="DB235" s="21"/>
      <c r="DC235" s="21" t="str">
        <f t="shared" ref="DC235:DN235" si="177">IF(DC53&gt;0,DC$6,"")</f>
        <v/>
      </c>
      <c r="DD235" s="21" t="str">
        <f t="shared" si="177"/>
        <v/>
      </c>
      <c r="DE235" s="21" t="str">
        <f t="shared" si="177"/>
        <v/>
      </c>
      <c r="DF235" s="21" t="str">
        <f t="shared" si="177"/>
        <v/>
      </c>
      <c r="DG235" s="21" t="str">
        <f t="shared" si="177"/>
        <v/>
      </c>
      <c r="DH235" s="21" t="str">
        <f t="shared" si="177"/>
        <v/>
      </c>
      <c r="DI235" s="21" t="str">
        <f t="shared" si="177"/>
        <v/>
      </c>
      <c r="DJ235" s="21" t="str">
        <f t="shared" si="177"/>
        <v/>
      </c>
      <c r="DK235" s="21" t="str">
        <f t="shared" si="177"/>
        <v/>
      </c>
      <c r="DL235" s="21" t="str">
        <f t="shared" si="177"/>
        <v/>
      </c>
      <c r="DM235" s="21" t="str">
        <f t="shared" si="177"/>
        <v/>
      </c>
      <c r="DN235" s="21" t="str">
        <f t="shared" si="177"/>
        <v/>
      </c>
      <c r="DO235" s="21"/>
      <c r="DP235" s="21"/>
      <c r="DQ235" s="21"/>
      <c r="DR235" s="21"/>
      <c r="DS235" s="21"/>
      <c r="DT235" s="21"/>
      <c r="DU235" s="21"/>
      <c r="DV235" s="21"/>
      <c r="DW235" s="21"/>
      <c r="DX235" s="21"/>
      <c r="DY235" s="21"/>
      <c r="DZ235" s="21"/>
      <c r="EA235" s="21"/>
      <c r="EB235" s="21"/>
      <c r="EC235" s="21"/>
      <c r="ED235" s="21"/>
      <c r="EE235" s="21"/>
      <c r="EF235" s="21"/>
      <c r="EG235" s="21"/>
      <c r="EH235" s="21"/>
      <c r="EI235" s="21"/>
      <c r="EJ235" s="21"/>
      <c r="EK235" s="21"/>
      <c r="EL235" s="21"/>
      <c r="EM235" s="21"/>
      <c r="EN235" s="21"/>
      <c r="EO235" s="21"/>
      <c r="EP235" s="21"/>
      <c r="EQ235" s="21"/>
      <c r="ER235" s="21"/>
      <c r="ES235" s="21"/>
      <c r="ET235" s="21"/>
      <c r="EU235" s="21"/>
      <c r="EV235" s="21"/>
      <c r="EW235" s="21"/>
      <c r="EX235" s="21"/>
      <c r="EY235" s="21" t="str">
        <f t="shared" ref="EY235:GF235" si="178">IF(EY53&gt;0,EY$6,"")</f>
        <v/>
      </c>
      <c r="EZ235" s="21" t="str">
        <f t="shared" si="178"/>
        <v/>
      </c>
      <c r="FA235" s="21" t="str">
        <f t="shared" si="178"/>
        <v/>
      </c>
      <c r="FB235" s="21" t="str">
        <f t="shared" si="178"/>
        <v/>
      </c>
      <c r="FC235" s="21" t="str">
        <f t="shared" si="178"/>
        <v/>
      </c>
      <c r="FD235" s="21" t="str">
        <f t="shared" si="178"/>
        <v/>
      </c>
      <c r="FE235" s="21" t="str">
        <f t="shared" si="178"/>
        <v/>
      </c>
      <c r="FF235" s="21" t="str">
        <f t="shared" si="178"/>
        <v/>
      </c>
      <c r="FG235" s="21" t="str">
        <f t="shared" si="178"/>
        <v/>
      </c>
      <c r="FH235" s="21" t="str">
        <f t="shared" si="178"/>
        <v/>
      </c>
      <c r="FI235" s="21" t="str">
        <f t="shared" si="178"/>
        <v/>
      </c>
      <c r="FJ235" s="21" t="str">
        <f t="shared" si="178"/>
        <v/>
      </c>
      <c r="FK235" s="21" t="str">
        <f t="shared" si="178"/>
        <v/>
      </c>
      <c r="FL235" s="21" t="str">
        <f t="shared" si="178"/>
        <v/>
      </c>
      <c r="FM235" s="21" t="str">
        <f t="shared" si="178"/>
        <v/>
      </c>
      <c r="FN235" s="21" t="str">
        <f t="shared" si="178"/>
        <v/>
      </c>
      <c r="FO235" s="21" t="str">
        <f t="shared" si="178"/>
        <v/>
      </c>
      <c r="FP235" s="21" t="str">
        <f t="shared" si="178"/>
        <v/>
      </c>
      <c r="FQ235" s="21" t="str">
        <f t="shared" si="178"/>
        <v/>
      </c>
      <c r="FR235" s="21" t="str">
        <f t="shared" si="178"/>
        <v/>
      </c>
      <c r="FS235" s="21" t="str">
        <f t="shared" si="178"/>
        <v/>
      </c>
      <c r="FT235" s="21" t="str">
        <f t="shared" si="178"/>
        <v/>
      </c>
      <c r="FU235" s="21" t="str">
        <f t="shared" si="178"/>
        <v/>
      </c>
      <c r="FV235" s="21" t="str">
        <f t="shared" si="178"/>
        <v/>
      </c>
      <c r="FW235" s="21" t="str">
        <f t="shared" si="178"/>
        <v/>
      </c>
      <c r="FX235" s="21" t="str">
        <f t="shared" si="178"/>
        <v/>
      </c>
      <c r="FY235" s="21" t="str">
        <f t="shared" si="178"/>
        <v/>
      </c>
      <c r="FZ235" s="21" t="str">
        <f t="shared" si="178"/>
        <v/>
      </c>
      <c r="GA235" s="21" t="str">
        <f t="shared" si="178"/>
        <v/>
      </c>
      <c r="GB235" s="21" t="str">
        <f t="shared" si="178"/>
        <v/>
      </c>
      <c r="GC235" s="21" t="str">
        <f t="shared" si="178"/>
        <v/>
      </c>
      <c r="GD235" s="21" t="str">
        <f t="shared" si="178"/>
        <v/>
      </c>
      <c r="GE235" s="21" t="str">
        <f t="shared" si="178"/>
        <v/>
      </c>
      <c r="GF235" s="21" t="str">
        <f t="shared" si="178"/>
        <v/>
      </c>
      <c r="GG235" s="21"/>
      <c r="GH235" s="21" t="str">
        <f t="shared" si="169"/>
        <v/>
      </c>
      <c r="GI235" s="436" t="str">
        <f t="shared" si="169"/>
        <v/>
      </c>
    </row>
    <row r="236" spans="1:191" hidden="1" x14ac:dyDescent="0.75">
      <c r="A236" s="67"/>
      <c r="B236" s="67"/>
      <c r="C236" s="425" t="str">
        <f t="shared" si="135"/>
        <v/>
      </c>
      <c r="D236" s="7"/>
      <c r="E236" s="7"/>
      <c r="F236" s="7"/>
      <c r="G236" s="424">
        <f t="shared" si="139"/>
        <v>0</v>
      </c>
      <c r="H236" s="21">
        <f t="shared" si="140"/>
        <v>0</v>
      </c>
      <c r="I236" s="102"/>
      <c r="J236" s="21" t="str">
        <f t="shared" si="144"/>
        <v/>
      </c>
      <c r="K236" s="21" t="str">
        <f t="shared" ref="K236:V236" si="179">IF(K54&gt;0,K$6,"")</f>
        <v/>
      </c>
      <c r="L236" s="21" t="str">
        <f t="shared" si="179"/>
        <v/>
      </c>
      <c r="M236" s="21" t="str">
        <f t="shared" si="179"/>
        <v/>
      </c>
      <c r="N236" s="21" t="str">
        <f t="shared" si="179"/>
        <v/>
      </c>
      <c r="O236" s="21" t="str">
        <f t="shared" si="179"/>
        <v/>
      </c>
      <c r="P236" s="21" t="str">
        <f t="shared" si="179"/>
        <v/>
      </c>
      <c r="Q236" s="21" t="str">
        <f t="shared" si="179"/>
        <v/>
      </c>
      <c r="R236" s="21" t="str">
        <f t="shared" si="179"/>
        <v/>
      </c>
      <c r="S236" s="21" t="str">
        <f t="shared" si="179"/>
        <v/>
      </c>
      <c r="T236" s="21" t="str">
        <f t="shared" si="179"/>
        <v/>
      </c>
      <c r="U236" s="21" t="str">
        <f t="shared" si="179"/>
        <v/>
      </c>
      <c r="V236" s="21" t="str">
        <f t="shared" si="179"/>
        <v/>
      </c>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c r="BZ236" s="21"/>
      <c r="CA236" s="21"/>
      <c r="CB236" s="21"/>
      <c r="CC236" s="21"/>
      <c r="CD236" s="21"/>
      <c r="CE236" s="21"/>
      <c r="CF236" s="21"/>
      <c r="CG236" s="21"/>
      <c r="CH236" s="21"/>
      <c r="CI236" s="21"/>
      <c r="CJ236" s="21"/>
      <c r="CK236" s="21"/>
      <c r="CL236" s="21"/>
      <c r="CM236" s="21"/>
      <c r="CN236" s="21"/>
      <c r="CO236" s="21"/>
      <c r="CP236" s="21"/>
      <c r="CQ236" s="21"/>
      <c r="CR236" s="21"/>
      <c r="CS236" s="21"/>
      <c r="CT236" s="21"/>
      <c r="CU236" s="21"/>
      <c r="CV236" s="21"/>
      <c r="CW236" s="21"/>
      <c r="CX236" s="21"/>
      <c r="CY236" s="21"/>
      <c r="CZ236" s="21"/>
      <c r="DA236" s="21"/>
      <c r="DB236" s="21"/>
      <c r="DC236" s="21" t="str">
        <f t="shared" ref="DC236:DN236" si="180">IF(DC54&gt;0,DC$6,"")</f>
        <v/>
      </c>
      <c r="DD236" s="21" t="str">
        <f t="shared" si="180"/>
        <v/>
      </c>
      <c r="DE236" s="21" t="str">
        <f t="shared" si="180"/>
        <v/>
      </c>
      <c r="DF236" s="21" t="str">
        <f t="shared" si="180"/>
        <v/>
      </c>
      <c r="DG236" s="21" t="str">
        <f t="shared" si="180"/>
        <v/>
      </c>
      <c r="DH236" s="21" t="str">
        <f t="shared" si="180"/>
        <v/>
      </c>
      <c r="DI236" s="21" t="str">
        <f t="shared" si="180"/>
        <v/>
      </c>
      <c r="DJ236" s="21" t="str">
        <f t="shared" si="180"/>
        <v/>
      </c>
      <c r="DK236" s="21" t="str">
        <f t="shared" si="180"/>
        <v/>
      </c>
      <c r="DL236" s="21" t="str">
        <f t="shared" si="180"/>
        <v/>
      </c>
      <c r="DM236" s="21" t="str">
        <f t="shared" si="180"/>
        <v/>
      </c>
      <c r="DN236" s="21" t="str">
        <f t="shared" si="180"/>
        <v/>
      </c>
      <c r="DO236" s="21"/>
      <c r="DP236" s="21"/>
      <c r="DQ236" s="21"/>
      <c r="DR236" s="21"/>
      <c r="DS236" s="21"/>
      <c r="DT236" s="21"/>
      <c r="DU236" s="21"/>
      <c r="DV236" s="21"/>
      <c r="DW236" s="21"/>
      <c r="DX236" s="21"/>
      <c r="DY236" s="21"/>
      <c r="DZ236" s="21"/>
      <c r="EA236" s="21"/>
      <c r="EB236" s="21"/>
      <c r="EC236" s="21"/>
      <c r="ED236" s="21"/>
      <c r="EE236" s="21"/>
      <c r="EF236" s="21"/>
      <c r="EG236" s="21"/>
      <c r="EH236" s="21"/>
      <c r="EI236" s="21"/>
      <c r="EJ236" s="21"/>
      <c r="EK236" s="21"/>
      <c r="EL236" s="21"/>
      <c r="EM236" s="21"/>
      <c r="EN236" s="21"/>
      <c r="EO236" s="21"/>
      <c r="EP236" s="21"/>
      <c r="EQ236" s="21"/>
      <c r="ER236" s="21"/>
      <c r="ES236" s="21"/>
      <c r="ET236" s="21"/>
      <c r="EU236" s="21"/>
      <c r="EV236" s="21"/>
      <c r="EW236" s="21"/>
      <c r="EX236" s="21"/>
      <c r="EY236" s="21" t="str">
        <f t="shared" ref="EY236:GF236" si="181">IF(EY54&gt;0,EY$6,"")</f>
        <v/>
      </c>
      <c r="EZ236" s="21" t="str">
        <f t="shared" si="181"/>
        <v/>
      </c>
      <c r="FA236" s="21" t="str">
        <f t="shared" si="181"/>
        <v/>
      </c>
      <c r="FB236" s="21" t="str">
        <f t="shared" si="181"/>
        <v/>
      </c>
      <c r="FC236" s="21" t="str">
        <f t="shared" si="181"/>
        <v/>
      </c>
      <c r="FD236" s="21" t="str">
        <f t="shared" si="181"/>
        <v/>
      </c>
      <c r="FE236" s="21" t="str">
        <f t="shared" si="181"/>
        <v/>
      </c>
      <c r="FF236" s="21" t="str">
        <f t="shared" si="181"/>
        <v/>
      </c>
      <c r="FG236" s="21" t="str">
        <f t="shared" si="181"/>
        <v/>
      </c>
      <c r="FH236" s="21" t="str">
        <f t="shared" si="181"/>
        <v/>
      </c>
      <c r="FI236" s="21" t="str">
        <f t="shared" si="181"/>
        <v/>
      </c>
      <c r="FJ236" s="21" t="str">
        <f t="shared" si="181"/>
        <v/>
      </c>
      <c r="FK236" s="21" t="str">
        <f t="shared" si="181"/>
        <v/>
      </c>
      <c r="FL236" s="21" t="str">
        <f t="shared" si="181"/>
        <v/>
      </c>
      <c r="FM236" s="21" t="str">
        <f t="shared" si="181"/>
        <v/>
      </c>
      <c r="FN236" s="21" t="str">
        <f t="shared" si="181"/>
        <v/>
      </c>
      <c r="FO236" s="21" t="str">
        <f t="shared" si="181"/>
        <v/>
      </c>
      <c r="FP236" s="21" t="str">
        <f t="shared" si="181"/>
        <v/>
      </c>
      <c r="FQ236" s="21" t="str">
        <f t="shared" si="181"/>
        <v/>
      </c>
      <c r="FR236" s="21" t="str">
        <f t="shared" si="181"/>
        <v/>
      </c>
      <c r="FS236" s="21" t="str">
        <f t="shared" si="181"/>
        <v/>
      </c>
      <c r="FT236" s="21" t="str">
        <f t="shared" si="181"/>
        <v/>
      </c>
      <c r="FU236" s="21" t="str">
        <f t="shared" si="181"/>
        <v/>
      </c>
      <c r="FV236" s="21" t="str">
        <f t="shared" si="181"/>
        <v/>
      </c>
      <c r="FW236" s="21" t="str">
        <f t="shared" si="181"/>
        <v/>
      </c>
      <c r="FX236" s="21" t="str">
        <f t="shared" si="181"/>
        <v/>
      </c>
      <c r="FY236" s="21" t="str">
        <f t="shared" si="181"/>
        <v/>
      </c>
      <c r="FZ236" s="21" t="str">
        <f t="shared" si="181"/>
        <v/>
      </c>
      <c r="GA236" s="21" t="str">
        <f t="shared" si="181"/>
        <v/>
      </c>
      <c r="GB236" s="21" t="str">
        <f t="shared" si="181"/>
        <v/>
      </c>
      <c r="GC236" s="21" t="str">
        <f t="shared" si="181"/>
        <v/>
      </c>
      <c r="GD236" s="21" t="str">
        <f t="shared" si="181"/>
        <v/>
      </c>
      <c r="GE236" s="21" t="str">
        <f t="shared" si="181"/>
        <v/>
      </c>
      <c r="GF236" s="21" t="str">
        <f t="shared" si="181"/>
        <v/>
      </c>
      <c r="GG236" s="21"/>
      <c r="GH236" s="21" t="str">
        <f t="shared" si="169"/>
        <v/>
      </c>
      <c r="GI236" s="436" t="str">
        <f t="shared" si="169"/>
        <v/>
      </c>
    </row>
    <row r="237" spans="1:191" hidden="1" x14ac:dyDescent="0.75">
      <c r="A237" s="67"/>
      <c r="B237" s="67"/>
      <c r="C237" s="425" t="str">
        <f t="shared" si="135"/>
        <v/>
      </c>
      <c r="D237" s="7"/>
      <c r="E237" s="7"/>
      <c r="F237" s="7"/>
      <c r="G237" s="424">
        <f t="shared" si="139"/>
        <v>0</v>
      </c>
      <c r="H237" s="21">
        <f t="shared" si="140"/>
        <v>0</v>
      </c>
      <c r="I237" s="102"/>
      <c r="J237" s="21" t="str">
        <f t="shared" si="144"/>
        <v/>
      </c>
      <c r="K237" s="21" t="str">
        <f t="shared" ref="K237:V237" si="182">IF(K55&gt;0,K$6,"")</f>
        <v/>
      </c>
      <c r="L237" s="21" t="str">
        <f t="shared" si="182"/>
        <v/>
      </c>
      <c r="M237" s="21" t="str">
        <f t="shared" si="182"/>
        <v/>
      </c>
      <c r="N237" s="21" t="str">
        <f t="shared" si="182"/>
        <v/>
      </c>
      <c r="O237" s="21" t="str">
        <f t="shared" si="182"/>
        <v/>
      </c>
      <c r="P237" s="21" t="str">
        <f t="shared" si="182"/>
        <v/>
      </c>
      <c r="Q237" s="21" t="str">
        <f t="shared" si="182"/>
        <v/>
      </c>
      <c r="R237" s="21" t="str">
        <f t="shared" si="182"/>
        <v/>
      </c>
      <c r="S237" s="21" t="str">
        <f t="shared" si="182"/>
        <v/>
      </c>
      <c r="T237" s="21" t="str">
        <f t="shared" si="182"/>
        <v/>
      </c>
      <c r="U237" s="21" t="str">
        <f t="shared" si="182"/>
        <v/>
      </c>
      <c r="V237" s="21" t="str">
        <f t="shared" si="182"/>
        <v/>
      </c>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c r="BZ237" s="21"/>
      <c r="CA237" s="21"/>
      <c r="CB237" s="21"/>
      <c r="CC237" s="21"/>
      <c r="CD237" s="21"/>
      <c r="CE237" s="21"/>
      <c r="CF237" s="21"/>
      <c r="CG237" s="21"/>
      <c r="CH237" s="21"/>
      <c r="CI237" s="21"/>
      <c r="CJ237" s="21"/>
      <c r="CK237" s="21"/>
      <c r="CL237" s="21"/>
      <c r="CM237" s="21"/>
      <c r="CN237" s="21"/>
      <c r="CO237" s="21"/>
      <c r="CP237" s="21"/>
      <c r="CQ237" s="21"/>
      <c r="CR237" s="21"/>
      <c r="CS237" s="21"/>
      <c r="CT237" s="21"/>
      <c r="CU237" s="21"/>
      <c r="CV237" s="21"/>
      <c r="CW237" s="21"/>
      <c r="CX237" s="21"/>
      <c r="CY237" s="21"/>
      <c r="CZ237" s="21"/>
      <c r="DA237" s="21"/>
      <c r="DB237" s="21"/>
      <c r="DC237" s="21" t="str">
        <f t="shared" ref="DC237:DN237" si="183">IF(DC55&gt;0,DC$6,"")</f>
        <v/>
      </c>
      <c r="DD237" s="21" t="str">
        <f t="shared" si="183"/>
        <v/>
      </c>
      <c r="DE237" s="21" t="str">
        <f t="shared" si="183"/>
        <v/>
      </c>
      <c r="DF237" s="21" t="str">
        <f t="shared" si="183"/>
        <v/>
      </c>
      <c r="DG237" s="21" t="str">
        <f t="shared" si="183"/>
        <v/>
      </c>
      <c r="DH237" s="21" t="str">
        <f t="shared" si="183"/>
        <v/>
      </c>
      <c r="DI237" s="21" t="str">
        <f t="shared" si="183"/>
        <v/>
      </c>
      <c r="DJ237" s="21" t="str">
        <f t="shared" si="183"/>
        <v/>
      </c>
      <c r="DK237" s="21" t="str">
        <f t="shared" si="183"/>
        <v/>
      </c>
      <c r="DL237" s="21" t="str">
        <f t="shared" si="183"/>
        <v/>
      </c>
      <c r="DM237" s="21" t="str">
        <f t="shared" si="183"/>
        <v/>
      </c>
      <c r="DN237" s="21" t="str">
        <f t="shared" si="183"/>
        <v/>
      </c>
      <c r="DO237" s="21"/>
      <c r="DP237" s="21"/>
      <c r="DQ237" s="21"/>
      <c r="DR237" s="21"/>
      <c r="DS237" s="21"/>
      <c r="DT237" s="21"/>
      <c r="DU237" s="21"/>
      <c r="DV237" s="21"/>
      <c r="DW237" s="21"/>
      <c r="DX237" s="21"/>
      <c r="DY237" s="21"/>
      <c r="DZ237" s="21"/>
      <c r="EA237" s="21"/>
      <c r="EB237" s="21"/>
      <c r="EC237" s="21"/>
      <c r="ED237" s="21"/>
      <c r="EE237" s="21"/>
      <c r="EF237" s="21"/>
      <c r="EG237" s="21"/>
      <c r="EH237" s="21"/>
      <c r="EI237" s="21"/>
      <c r="EJ237" s="21"/>
      <c r="EK237" s="21"/>
      <c r="EL237" s="21"/>
      <c r="EM237" s="21"/>
      <c r="EN237" s="21"/>
      <c r="EO237" s="21"/>
      <c r="EP237" s="21"/>
      <c r="EQ237" s="21"/>
      <c r="ER237" s="21"/>
      <c r="ES237" s="21"/>
      <c r="ET237" s="21"/>
      <c r="EU237" s="21"/>
      <c r="EV237" s="21"/>
      <c r="EW237" s="21"/>
      <c r="EX237" s="21"/>
      <c r="EY237" s="21" t="str">
        <f t="shared" ref="EY237:GF237" si="184">IF(EY55&gt;0,EY$6,"")</f>
        <v/>
      </c>
      <c r="EZ237" s="21" t="str">
        <f t="shared" si="184"/>
        <v/>
      </c>
      <c r="FA237" s="21" t="str">
        <f t="shared" si="184"/>
        <v/>
      </c>
      <c r="FB237" s="21" t="str">
        <f t="shared" si="184"/>
        <v/>
      </c>
      <c r="FC237" s="21" t="str">
        <f t="shared" si="184"/>
        <v/>
      </c>
      <c r="FD237" s="21" t="str">
        <f t="shared" si="184"/>
        <v/>
      </c>
      <c r="FE237" s="21" t="str">
        <f t="shared" si="184"/>
        <v/>
      </c>
      <c r="FF237" s="21" t="str">
        <f t="shared" si="184"/>
        <v/>
      </c>
      <c r="FG237" s="21" t="str">
        <f t="shared" si="184"/>
        <v/>
      </c>
      <c r="FH237" s="21" t="str">
        <f t="shared" si="184"/>
        <v/>
      </c>
      <c r="FI237" s="21" t="str">
        <f t="shared" si="184"/>
        <v/>
      </c>
      <c r="FJ237" s="21" t="str">
        <f t="shared" si="184"/>
        <v/>
      </c>
      <c r="FK237" s="21" t="str">
        <f t="shared" si="184"/>
        <v/>
      </c>
      <c r="FL237" s="21" t="str">
        <f t="shared" si="184"/>
        <v/>
      </c>
      <c r="FM237" s="21" t="str">
        <f t="shared" si="184"/>
        <v/>
      </c>
      <c r="FN237" s="21" t="str">
        <f t="shared" si="184"/>
        <v/>
      </c>
      <c r="FO237" s="21" t="str">
        <f t="shared" si="184"/>
        <v/>
      </c>
      <c r="FP237" s="21" t="str">
        <f t="shared" si="184"/>
        <v/>
      </c>
      <c r="FQ237" s="21" t="str">
        <f t="shared" si="184"/>
        <v/>
      </c>
      <c r="FR237" s="21" t="str">
        <f t="shared" si="184"/>
        <v/>
      </c>
      <c r="FS237" s="21" t="str">
        <f t="shared" si="184"/>
        <v/>
      </c>
      <c r="FT237" s="21" t="str">
        <f t="shared" si="184"/>
        <v/>
      </c>
      <c r="FU237" s="21" t="str">
        <f t="shared" si="184"/>
        <v/>
      </c>
      <c r="FV237" s="21" t="str">
        <f t="shared" si="184"/>
        <v/>
      </c>
      <c r="FW237" s="21" t="str">
        <f t="shared" si="184"/>
        <v/>
      </c>
      <c r="FX237" s="21" t="str">
        <f t="shared" si="184"/>
        <v/>
      </c>
      <c r="FY237" s="21" t="str">
        <f t="shared" si="184"/>
        <v/>
      </c>
      <c r="FZ237" s="21" t="str">
        <f t="shared" si="184"/>
        <v/>
      </c>
      <c r="GA237" s="21" t="str">
        <f t="shared" si="184"/>
        <v/>
      </c>
      <c r="GB237" s="21" t="str">
        <f t="shared" si="184"/>
        <v/>
      </c>
      <c r="GC237" s="21" t="str">
        <f t="shared" si="184"/>
        <v/>
      </c>
      <c r="GD237" s="21" t="str">
        <f t="shared" si="184"/>
        <v/>
      </c>
      <c r="GE237" s="21" t="str">
        <f t="shared" si="184"/>
        <v/>
      </c>
      <c r="GF237" s="21" t="str">
        <f t="shared" si="184"/>
        <v/>
      </c>
      <c r="GG237" s="21"/>
      <c r="GH237" s="21" t="str">
        <f t="shared" si="169"/>
        <v/>
      </c>
      <c r="GI237" s="436" t="str">
        <f t="shared" si="169"/>
        <v/>
      </c>
    </row>
    <row r="238" spans="1:191" hidden="1" x14ac:dyDescent="0.75">
      <c r="A238" s="67"/>
      <c r="B238" s="67"/>
      <c r="C238" s="425" t="str">
        <f t="shared" si="135"/>
        <v/>
      </c>
      <c r="D238" s="7"/>
      <c r="E238" s="7"/>
      <c r="F238" s="7"/>
      <c r="G238" s="424">
        <f t="shared" si="139"/>
        <v>0</v>
      </c>
      <c r="H238" s="21">
        <f t="shared" si="140"/>
        <v>0</v>
      </c>
      <c r="I238" s="102"/>
      <c r="J238" s="21" t="str">
        <f t="shared" si="144"/>
        <v/>
      </c>
      <c r="K238" s="21" t="str">
        <f t="shared" ref="K238:V238" si="185">IF(K56&gt;0,K$6,"")</f>
        <v/>
      </c>
      <c r="L238" s="21" t="str">
        <f t="shared" si="185"/>
        <v/>
      </c>
      <c r="M238" s="21" t="str">
        <f t="shared" si="185"/>
        <v/>
      </c>
      <c r="N238" s="21" t="str">
        <f t="shared" si="185"/>
        <v/>
      </c>
      <c r="O238" s="21" t="str">
        <f t="shared" si="185"/>
        <v/>
      </c>
      <c r="P238" s="21" t="str">
        <f t="shared" si="185"/>
        <v/>
      </c>
      <c r="Q238" s="21" t="str">
        <f t="shared" si="185"/>
        <v/>
      </c>
      <c r="R238" s="21" t="str">
        <f t="shared" si="185"/>
        <v/>
      </c>
      <c r="S238" s="21" t="str">
        <f t="shared" si="185"/>
        <v/>
      </c>
      <c r="T238" s="21" t="str">
        <f t="shared" si="185"/>
        <v/>
      </c>
      <c r="U238" s="21" t="str">
        <f t="shared" si="185"/>
        <v/>
      </c>
      <c r="V238" s="21" t="str">
        <f t="shared" si="185"/>
        <v/>
      </c>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c r="BZ238" s="21"/>
      <c r="CA238" s="21"/>
      <c r="CB238" s="21"/>
      <c r="CC238" s="21"/>
      <c r="CD238" s="21"/>
      <c r="CE238" s="21"/>
      <c r="CF238" s="21"/>
      <c r="CG238" s="21"/>
      <c r="CH238" s="21"/>
      <c r="CI238" s="21"/>
      <c r="CJ238" s="21"/>
      <c r="CK238" s="21"/>
      <c r="CL238" s="21"/>
      <c r="CM238" s="21"/>
      <c r="CN238" s="21"/>
      <c r="CO238" s="21"/>
      <c r="CP238" s="21"/>
      <c r="CQ238" s="21"/>
      <c r="CR238" s="21"/>
      <c r="CS238" s="21"/>
      <c r="CT238" s="21"/>
      <c r="CU238" s="21"/>
      <c r="CV238" s="21"/>
      <c r="CW238" s="21"/>
      <c r="CX238" s="21"/>
      <c r="CY238" s="21"/>
      <c r="CZ238" s="21"/>
      <c r="DA238" s="21"/>
      <c r="DB238" s="21"/>
      <c r="DC238" s="21" t="str">
        <f t="shared" ref="DC238:DN238" si="186">IF(DC56&gt;0,DC$6,"")</f>
        <v/>
      </c>
      <c r="DD238" s="21" t="str">
        <f t="shared" si="186"/>
        <v/>
      </c>
      <c r="DE238" s="21" t="str">
        <f t="shared" si="186"/>
        <v/>
      </c>
      <c r="DF238" s="21" t="str">
        <f t="shared" si="186"/>
        <v/>
      </c>
      <c r="DG238" s="21" t="str">
        <f t="shared" si="186"/>
        <v/>
      </c>
      <c r="DH238" s="21" t="str">
        <f t="shared" si="186"/>
        <v/>
      </c>
      <c r="DI238" s="21" t="str">
        <f t="shared" si="186"/>
        <v/>
      </c>
      <c r="DJ238" s="21" t="str">
        <f t="shared" si="186"/>
        <v/>
      </c>
      <c r="DK238" s="21" t="str">
        <f t="shared" si="186"/>
        <v/>
      </c>
      <c r="DL238" s="21" t="str">
        <f t="shared" si="186"/>
        <v/>
      </c>
      <c r="DM238" s="21" t="str">
        <f t="shared" si="186"/>
        <v/>
      </c>
      <c r="DN238" s="21" t="str">
        <f t="shared" si="186"/>
        <v/>
      </c>
      <c r="DO238" s="21"/>
      <c r="DP238" s="21"/>
      <c r="DQ238" s="21"/>
      <c r="DR238" s="21"/>
      <c r="DS238" s="21"/>
      <c r="DT238" s="21"/>
      <c r="DU238" s="21"/>
      <c r="DV238" s="21"/>
      <c r="DW238" s="21"/>
      <c r="DX238" s="21"/>
      <c r="DY238" s="21"/>
      <c r="DZ238" s="21"/>
      <c r="EA238" s="21"/>
      <c r="EB238" s="21"/>
      <c r="EC238" s="21"/>
      <c r="ED238" s="21"/>
      <c r="EE238" s="21"/>
      <c r="EF238" s="21"/>
      <c r="EG238" s="21"/>
      <c r="EH238" s="21"/>
      <c r="EI238" s="21"/>
      <c r="EJ238" s="21"/>
      <c r="EK238" s="21"/>
      <c r="EL238" s="21"/>
      <c r="EM238" s="21"/>
      <c r="EN238" s="21"/>
      <c r="EO238" s="21"/>
      <c r="EP238" s="21"/>
      <c r="EQ238" s="21"/>
      <c r="ER238" s="21"/>
      <c r="ES238" s="21"/>
      <c r="ET238" s="21"/>
      <c r="EU238" s="21"/>
      <c r="EV238" s="21"/>
      <c r="EW238" s="21"/>
      <c r="EX238" s="21"/>
      <c r="EY238" s="21" t="str">
        <f t="shared" ref="EY238:GF238" si="187">IF(EY56&gt;0,EY$6,"")</f>
        <v/>
      </c>
      <c r="EZ238" s="21" t="str">
        <f t="shared" si="187"/>
        <v/>
      </c>
      <c r="FA238" s="21" t="str">
        <f t="shared" si="187"/>
        <v/>
      </c>
      <c r="FB238" s="21" t="str">
        <f t="shared" si="187"/>
        <v/>
      </c>
      <c r="FC238" s="21" t="str">
        <f t="shared" si="187"/>
        <v/>
      </c>
      <c r="FD238" s="21" t="str">
        <f t="shared" si="187"/>
        <v/>
      </c>
      <c r="FE238" s="21" t="str">
        <f t="shared" si="187"/>
        <v/>
      </c>
      <c r="FF238" s="21" t="str">
        <f t="shared" si="187"/>
        <v/>
      </c>
      <c r="FG238" s="21" t="str">
        <f t="shared" si="187"/>
        <v/>
      </c>
      <c r="FH238" s="21" t="str">
        <f t="shared" si="187"/>
        <v/>
      </c>
      <c r="FI238" s="21" t="str">
        <f t="shared" si="187"/>
        <v/>
      </c>
      <c r="FJ238" s="21" t="str">
        <f t="shared" si="187"/>
        <v/>
      </c>
      <c r="FK238" s="21" t="str">
        <f t="shared" si="187"/>
        <v/>
      </c>
      <c r="FL238" s="21" t="str">
        <f t="shared" si="187"/>
        <v/>
      </c>
      <c r="FM238" s="21" t="str">
        <f t="shared" si="187"/>
        <v/>
      </c>
      <c r="FN238" s="21" t="str">
        <f t="shared" si="187"/>
        <v/>
      </c>
      <c r="FO238" s="21" t="str">
        <f t="shared" si="187"/>
        <v/>
      </c>
      <c r="FP238" s="21" t="str">
        <f t="shared" si="187"/>
        <v/>
      </c>
      <c r="FQ238" s="21" t="str">
        <f t="shared" si="187"/>
        <v/>
      </c>
      <c r="FR238" s="21" t="str">
        <f t="shared" si="187"/>
        <v/>
      </c>
      <c r="FS238" s="21" t="str">
        <f t="shared" si="187"/>
        <v/>
      </c>
      <c r="FT238" s="21" t="str">
        <f t="shared" si="187"/>
        <v/>
      </c>
      <c r="FU238" s="21" t="str">
        <f t="shared" si="187"/>
        <v/>
      </c>
      <c r="FV238" s="21" t="str">
        <f t="shared" si="187"/>
        <v/>
      </c>
      <c r="FW238" s="21" t="str">
        <f t="shared" si="187"/>
        <v/>
      </c>
      <c r="FX238" s="21" t="str">
        <f t="shared" si="187"/>
        <v/>
      </c>
      <c r="FY238" s="21" t="str">
        <f t="shared" si="187"/>
        <v/>
      </c>
      <c r="FZ238" s="21" t="str">
        <f t="shared" si="187"/>
        <v/>
      </c>
      <c r="GA238" s="21" t="str">
        <f t="shared" si="187"/>
        <v/>
      </c>
      <c r="GB238" s="21" t="str">
        <f t="shared" si="187"/>
        <v/>
      </c>
      <c r="GC238" s="21" t="str">
        <f t="shared" si="187"/>
        <v/>
      </c>
      <c r="GD238" s="21" t="str">
        <f t="shared" si="187"/>
        <v/>
      </c>
      <c r="GE238" s="21" t="str">
        <f t="shared" si="187"/>
        <v/>
      </c>
      <c r="GF238" s="21" t="str">
        <f t="shared" si="187"/>
        <v/>
      </c>
      <c r="GG238" s="21"/>
      <c r="GH238" s="21" t="str">
        <f t="shared" si="169"/>
        <v/>
      </c>
      <c r="GI238" s="436" t="str">
        <f t="shared" si="169"/>
        <v/>
      </c>
    </row>
    <row r="239" spans="1:191" hidden="1" x14ac:dyDescent="0.75">
      <c r="A239" s="67"/>
      <c r="B239" s="67"/>
      <c r="C239" s="425" t="str">
        <f t="shared" si="135"/>
        <v/>
      </c>
      <c r="D239" s="7"/>
      <c r="E239" s="7"/>
      <c r="F239" s="7"/>
      <c r="G239" s="424">
        <f t="shared" si="139"/>
        <v>0</v>
      </c>
      <c r="H239" s="21">
        <f t="shared" si="140"/>
        <v>0</v>
      </c>
      <c r="I239" s="102"/>
      <c r="J239" s="21" t="str">
        <f t="shared" si="144"/>
        <v/>
      </c>
      <c r="K239" s="21" t="str">
        <f t="shared" ref="K239:V239" si="188">IF(K57&gt;0,K$6,"")</f>
        <v/>
      </c>
      <c r="L239" s="21" t="str">
        <f t="shared" si="188"/>
        <v/>
      </c>
      <c r="M239" s="21" t="str">
        <f t="shared" si="188"/>
        <v/>
      </c>
      <c r="N239" s="21" t="str">
        <f t="shared" si="188"/>
        <v/>
      </c>
      <c r="O239" s="21" t="str">
        <f t="shared" si="188"/>
        <v/>
      </c>
      <c r="P239" s="21" t="str">
        <f t="shared" si="188"/>
        <v/>
      </c>
      <c r="Q239" s="21" t="str">
        <f t="shared" si="188"/>
        <v/>
      </c>
      <c r="R239" s="21" t="str">
        <f t="shared" si="188"/>
        <v/>
      </c>
      <c r="S239" s="21" t="str">
        <f t="shared" si="188"/>
        <v/>
      </c>
      <c r="T239" s="21" t="str">
        <f t="shared" si="188"/>
        <v/>
      </c>
      <c r="U239" s="21" t="str">
        <f t="shared" si="188"/>
        <v/>
      </c>
      <c r="V239" s="21" t="str">
        <f t="shared" si="188"/>
        <v/>
      </c>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c r="BZ239" s="21"/>
      <c r="CA239" s="21"/>
      <c r="CB239" s="21"/>
      <c r="CC239" s="21"/>
      <c r="CD239" s="21"/>
      <c r="CE239" s="21"/>
      <c r="CF239" s="21"/>
      <c r="CG239" s="21"/>
      <c r="CH239" s="21"/>
      <c r="CI239" s="21"/>
      <c r="CJ239" s="21"/>
      <c r="CK239" s="21"/>
      <c r="CL239" s="21"/>
      <c r="CM239" s="21"/>
      <c r="CN239" s="21"/>
      <c r="CO239" s="21"/>
      <c r="CP239" s="21"/>
      <c r="CQ239" s="21"/>
      <c r="CR239" s="21"/>
      <c r="CS239" s="21"/>
      <c r="CT239" s="21"/>
      <c r="CU239" s="21"/>
      <c r="CV239" s="21"/>
      <c r="CW239" s="21"/>
      <c r="CX239" s="21"/>
      <c r="CY239" s="21"/>
      <c r="CZ239" s="21"/>
      <c r="DA239" s="21"/>
      <c r="DB239" s="21"/>
      <c r="DC239" s="21" t="str">
        <f t="shared" ref="DC239:DN239" si="189">IF(DC57&gt;0,DC$6,"")</f>
        <v/>
      </c>
      <c r="DD239" s="21" t="str">
        <f t="shared" si="189"/>
        <v/>
      </c>
      <c r="DE239" s="21" t="str">
        <f t="shared" si="189"/>
        <v/>
      </c>
      <c r="DF239" s="21" t="str">
        <f t="shared" si="189"/>
        <v/>
      </c>
      <c r="DG239" s="21" t="str">
        <f t="shared" si="189"/>
        <v/>
      </c>
      <c r="DH239" s="21" t="str">
        <f t="shared" si="189"/>
        <v/>
      </c>
      <c r="DI239" s="21" t="str">
        <f t="shared" si="189"/>
        <v/>
      </c>
      <c r="DJ239" s="21" t="str">
        <f t="shared" si="189"/>
        <v/>
      </c>
      <c r="DK239" s="21" t="str">
        <f t="shared" si="189"/>
        <v/>
      </c>
      <c r="DL239" s="21" t="str">
        <f t="shared" si="189"/>
        <v/>
      </c>
      <c r="DM239" s="21" t="str">
        <f t="shared" si="189"/>
        <v/>
      </c>
      <c r="DN239" s="21" t="str">
        <f t="shared" si="189"/>
        <v/>
      </c>
      <c r="DO239" s="21"/>
      <c r="DP239" s="21"/>
      <c r="DQ239" s="21"/>
      <c r="DR239" s="21"/>
      <c r="DS239" s="21"/>
      <c r="DT239" s="21"/>
      <c r="DU239" s="21"/>
      <c r="DV239" s="21"/>
      <c r="DW239" s="21"/>
      <c r="DX239" s="21"/>
      <c r="DY239" s="21"/>
      <c r="DZ239" s="21"/>
      <c r="EA239" s="21"/>
      <c r="EB239" s="21"/>
      <c r="EC239" s="21"/>
      <c r="ED239" s="21"/>
      <c r="EE239" s="21"/>
      <c r="EF239" s="21"/>
      <c r="EG239" s="21"/>
      <c r="EH239" s="21"/>
      <c r="EI239" s="21"/>
      <c r="EJ239" s="21"/>
      <c r="EK239" s="21"/>
      <c r="EL239" s="21"/>
      <c r="EM239" s="21"/>
      <c r="EN239" s="21"/>
      <c r="EO239" s="21"/>
      <c r="EP239" s="21"/>
      <c r="EQ239" s="21"/>
      <c r="ER239" s="21"/>
      <c r="ES239" s="21"/>
      <c r="ET239" s="21"/>
      <c r="EU239" s="21"/>
      <c r="EV239" s="21"/>
      <c r="EW239" s="21"/>
      <c r="EX239" s="21"/>
      <c r="EY239" s="21" t="str">
        <f t="shared" ref="EY239:GF239" si="190">IF(EY57&gt;0,EY$6,"")</f>
        <v/>
      </c>
      <c r="EZ239" s="21" t="str">
        <f t="shared" si="190"/>
        <v/>
      </c>
      <c r="FA239" s="21" t="str">
        <f t="shared" si="190"/>
        <v/>
      </c>
      <c r="FB239" s="21" t="str">
        <f t="shared" si="190"/>
        <v/>
      </c>
      <c r="FC239" s="21" t="str">
        <f t="shared" si="190"/>
        <v/>
      </c>
      <c r="FD239" s="21" t="str">
        <f t="shared" si="190"/>
        <v/>
      </c>
      <c r="FE239" s="21" t="str">
        <f t="shared" si="190"/>
        <v/>
      </c>
      <c r="FF239" s="21" t="str">
        <f t="shared" si="190"/>
        <v/>
      </c>
      <c r="FG239" s="21" t="str">
        <f t="shared" si="190"/>
        <v/>
      </c>
      <c r="FH239" s="21" t="str">
        <f t="shared" si="190"/>
        <v/>
      </c>
      <c r="FI239" s="21" t="str">
        <f t="shared" si="190"/>
        <v/>
      </c>
      <c r="FJ239" s="21" t="str">
        <f t="shared" si="190"/>
        <v/>
      </c>
      <c r="FK239" s="21" t="str">
        <f t="shared" si="190"/>
        <v/>
      </c>
      <c r="FL239" s="21" t="str">
        <f t="shared" si="190"/>
        <v/>
      </c>
      <c r="FM239" s="21" t="str">
        <f t="shared" si="190"/>
        <v/>
      </c>
      <c r="FN239" s="21" t="str">
        <f t="shared" si="190"/>
        <v/>
      </c>
      <c r="FO239" s="21" t="str">
        <f t="shared" si="190"/>
        <v/>
      </c>
      <c r="FP239" s="21" t="str">
        <f t="shared" si="190"/>
        <v/>
      </c>
      <c r="FQ239" s="21" t="str">
        <f t="shared" si="190"/>
        <v/>
      </c>
      <c r="FR239" s="21" t="str">
        <f t="shared" si="190"/>
        <v/>
      </c>
      <c r="FS239" s="21" t="str">
        <f t="shared" si="190"/>
        <v/>
      </c>
      <c r="FT239" s="21" t="str">
        <f t="shared" si="190"/>
        <v/>
      </c>
      <c r="FU239" s="21" t="str">
        <f t="shared" si="190"/>
        <v/>
      </c>
      <c r="FV239" s="21" t="str">
        <f t="shared" si="190"/>
        <v/>
      </c>
      <c r="FW239" s="21" t="str">
        <f t="shared" si="190"/>
        <v/>
      </c>
      <c r="FX239" s="21" t="str">
        <f t="shared" si="190"/>
        <v/>
      </c>
      <c r="FY239" s="21" t="str">
        <f t="shared" si="190"/>
        <v/>
      </c>
      <c r="FZ239" s="21" t="str">
        <f t="shared" si="190"/>
        <v/>
      </c>
      <c r="GA239" s="21" t="str">
        <f t="shared" si="190"/>
        <v/>
      </c>
      <c r="GB239" s="21" t="str">
        <f t="shared" si="190"/>
        <v/>
      </c>
      <c r="GC239" s="21" t="str">
        <f t="shared" si="190"/>
        <v/>
      </c>
      <c r="GD239" s="21" t="str">
        <f t="shared" si="190"/>
        <v/>
      </c>
      <c r="GE239" s="21" t="str">
        <f t="shared" si="190"/>
        <v/>
      </c>
      <c r="GF239" s="21" t="str">
        <f t="shared" si="190"/>
        <v/>
      </c>
      <c r="GG239" s="21"/>
      <c r="GH239" s="21" t="str">
        <f t="shared" si="169"/>
        <v/>
      </c>
      <c r="GI239" s="436" t="str">
        <f t="shared" si="169"/>
        <v/>
      </c>
    </row>
    <row r="240" spans="1:191" hidden="1" x14ac:dyDescent="0.75">
      <c r="A240" s="67"/>
      <c r="B240" s="67"/>
      <c r="C240" s="425" t="str">
        <f t="shared" si="135"/>
        <v/>
      </c>
      <c r="D240" s="7"/>
      <c r="E240" s="7"/>
      <c r="F240" s="7"/>
      <c r="G240" s="424">
        <f t="shared" si="139"/>
        <v>0</v>
      </c>
      <c r="H240" s="21">
        <f t="shared" si="140"/>
        <v>0</v>
      </c>
      <c r="I240" s="102"/>
      <c r="J240" s="21" t="str">
        <f t="shared" si="144"/>
        <v/>
      </c>
      <c r="K240" s="21" t="str">
        <f t="shared" ref="K240:V240" si="191">IF(K58&gt;0,K$6,"")</f>
        <v/>
      </c>
      <c r="L240" s="21" t="str">
        <f t="shared" si="191"/>
        <v/>
      </c>
      <c r="M240" s="21" t="str">
        <f t="shared" si="191"/>
        <v/>
      </c>
      <c r="N240" s="21" t="str">
        <f t="shared" si="191"/>
        <v/>
      </c>
      <c r="O240" s="21" t="str">
        <f t="shared" si="191"/>
        <v/>
      </c>
      <c r="P240" s="21" t="str">
        <f t="shared" si="191"/>
        <v/>
      </c>
      <c r="Q240" s="21" t="str">
        <f t="shared" si="191"/>
        <v/>
      </c>
      <c r="R240" s="21" t="str">
        <f t="shared" si="191"/>
        <v/>
      </c>
      <c r="S240" s="21" t="str">
        <f t="shared" si="191"/>
        <v/>
      </c>
      <c r="T240" s="21" t="str">
        <f t="shared" si="191"/>
        <v/>
      </c>
      <c r="U240" s="21" t="str">
        <f t="shared" si="191"/>
        <v/>
      </c>
      <c r="V240" s="21" t="str">
        <f t="shared" si="191"/>
        <v/>
      </c>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c r="BZ240" s="21"/>
      <c r="CA240" s="21"/>
      <c r="CB240" s="21"/>
      <c r="CC240" s="21"/>
      <c r="CD240" s="21"/>
      <c r="CE240" s="21"/>
      <c r="CF240" s="21"/>
      <c r="CG240" s="21"/>
      <c r="CH240" s="21"/>
      <c r="CI240" s="21"/>
      <c r="CJ240" s="21"/>
      <c r="CK240" s="21"/>
      <c r="CL240" s="21"/>
      <c r="CM240" s="21"/>
      <c r="CN240" s="21"/>
      <c r="CO240" s="21"/>
      <c r="CP240" s="21"/>
      <c r="CQ240" s="21"/>
      <c r="CR240" s="21"/>
      <c r="CS240" s="21"/>
      <c r="CT240" s="21"/>
      <c r="CU240" s="21"/>
      <c r="CV240" s="21"/>
      <c r="CW240" s="21"/>
      <c r="CX240" s="21"/>
      <c r="CY240" s="21"/>
      <c r="CZ240" s="21"/>
      <c r="DA240" s="21"/>
      <c r="DB240" s="21"/>
      <c r="DC240" s="21" t="str">
        <f t="shared" ref="DC240:DN240" si="192">IF(DC58&gt;0,DC$6,"")</f>
        <v/>
      </c>
      <c r="DD240" s="21" t="str">
        <f t="shared" si="192"/>
        <v/>
      </c>
      <c r="DE240" s="21" t="str">
        <f t="shared" si="192"/>
        <v/>
      </c>
      <c r="DF240" s="21" t="str">
        <f t="shared" si="192"/>
        <v/>
      </c>
      <c r="DG240" s="21" t="str">
        <f t="shared" si="192"/>
        <v/>
      </c>
      <c r="DH240" s="21" t="str">
        <f t="shared" si="192"/>
        <v/>
      </c>
      <c r="DI240" s="21" t="str">
        <f t="shared" si="192"/>
        <v/>
      </c>
      <c r="DJ240" s="21" t="str">
        <f t="shared" si="192"/>
        <v/>
      </c>
      <c r="DK240" s="21" t="str">
        <f t="shared" si="192"/>
        <v/>
      </c>
      <c r="DL240" s="21" t="str">
        <f t="shared" si="192"/>
        <v/>
      </c>
      <c r="DM240" s="21" t="str">
        <f t="shared" si="192"/>
        <v/>
      </c>
      <c r="DN240" s="21" t="str">
        <f t="shared" si="192"/>
        <v/>
      </c>
      <c r="DO240" s="21"/>
      <c r="DP240" s="21"/>
      <c r="DQ240" s="21"/>
      <c r="DR240" s="21"/>
      <c r="DS240" s="21"/>
      <c r="DT240" s="21"/>
      <c r="DU240" s="21"/>
      <c r="DV240" s="21"/>
      <c r="DW240" s="21"/>
      <c r="DX240" s="21"/>
      <c r="DY240" s="21"/>
      <c r="DZ240" s="21"/>
      <c r="EA240" s="21"/>
      <c r="EB240" s="21"/>
      <c r="EC240" s="21"/>
      <c r="ED240" s="21"/>
      <c r="EE240" s="21"/>
      <c r="EF240" s="21"/>
      <c r="EG240" s="21"/>
      <c r="EH240" s="21"/>
      <c r="EI240" s="21"/>
      <c r="EJ240" s="21"/>
      <c r="EK240" s="21"/>
      <c r="EL240" s="21"/>
      <c r="EM240" s="21"/>
      <c r="EN240" s="21"/>
      <c r="EO240" s="21"/>
      <c r="EP240" s="21"/>
      <c r="EQ240" s="21"/>
      <c r="ER240" s="21"/>
      <c r="ES240" s="21"/>
      <c r="ET240" s="21"/>
      <c r="EU240" s="21"/>
      <c r="EV240" s="21"/>
      <c r="EW240" s="21"/>
      <c r="EX240" s="21"/>
      <c r="EY240" s="21" t="str">
        <f t="shared" ref="EY240:GF240" si="193">IF(EY58&gt;0,EY$6,"")</f>
        <v/>
      </c>
      <c r="EZ240" s="21" t="str">
        <f t="shared" si="193"/>
        <v/>
      </c>
      <c r="FA240" s="21" t="str">
        <f t="shared" si="193"/>
        <v/>
      </c>
      <c r="FB240" s="21" t="str">
        <f t="shared" si="193"/>
        <v/>
      </c>
      <c r="FC240" s="21" t="str">
        <f t="shared" si="193"/>
        <v/>
      </c>
      <c r="FD240" s="21" t="str">
        <f t="shared" si="193"/>
        <v/>
      </c>
      <c r="FE240" s="21" t="str">
        <f t="shared" si="193"/>
        <v/>
      </c>
      <c r="FF240" s="21" t="str">
        <f t="shared" si="193"/>
        <v/>
      </c>
      <c r="FG240" s="21" t="str">
        <f t="shared" si="193"/>
        <v/>
      </c>
      <c r="FH240" s="21" t="str">
        <f t="shared" si="193"/>
        <v/>
      </c>
      <c r="FI240" s="21" t="str">
        <f t="shared" si="193"/>
        <v/>
      </c>
      <c r="FJ240" s="21" t="str">
        <f t="shared" si="193"/>
        <v/>
      </c>
      <c r="FK240" s="21" t="str">
        <f t="shared" si="193"/>
        <v/>
      </c>
      <c r="FL240" s="21" t="str">
        <f t="shared" si="193"/>
        <v/>
      </c>
      <c r="FM240" s="21" t="str">
        <f t="shared" si="193"/>
        <v/>
      </c>
      <c r="FN240" s="21" t="str">
        <f t="shared" si="193"/>
        <v/>
      </c>
      <c r="FO240" s="21" t="str">
        <f t="shared" si="193"/>
        <v/>
      </c>
      <c r="FP240" s="21" t="str">
        <f t="shared" si="193"/>
        <v/>
      </c>
      <c r="FQ240" s="21" t="str">
        <f t="shared" si="193"/>
        <v/>
      </c>
      <c r="FR240" s="21" t="str">
        <f t="shared" si="193"/>
        <v/>
      </c>
      <c r="FS240" s="21" t="str">
        <f t="shared" si="193"/>
        <v/>
      </c>
      <c r="FT240" s="21" t="str">
        <f t="shared" si="193"/>
        <v/>
      </c>
      <c r="FU240" s="21" t="str">
        <f t="shared" si="193"/>
        <v/>
      </c>
      <c r="FV240" s="21" t="str">
        <f t="shared" si="193"/>
        <v/>
      </c>
      <c r="FW240" s="21" t="str">
        <f t="shared" si="193"/>
        <v/>
      </c>
      <c r="FX240" s="21" t="str">
        <f t="shared" si="193"/>
        <v/>
      </c>
      <c r="FY240" s="21" t="str">
        <f t="shared" si="193"/>
        <v/>
      </c>
      <c r="FZ240" s="21" t="str">
        <f t="shared" si="193"/>
        <v/>
      </c>
      <c r="GA240" s="21" t="str">
        <f t="shared" si="193"/>
        <v/>
      </c>
      <c r="GB240" s="21" t="str">
        <f t="shared" si="193"/>
        <v/>
      </c>
      <c r="GC240" s="21" t="str">
        <f t="shared" si="193"/>
        <v/>
      </c>
      <c r="GD240" s="21" t="str">
        <f t="shared" si="193"/>
        <v/>
      </c>
      <c r="GE240" s="21" t="str">
        <f t="shared" si="193"/>
        <v/>
      </c>
      <c r="GF240" s="21" t="str">
        <f t="shared" si="193"/>
        <v/>
      </c>
      <c r="GG240" s="21"/>
      <c r="GH240" s="21" t="str">
        <f t="shared" si="169"/>
        <v/>
      </c>
      <c r="GI240" s="436" t="str">
        <f t="shared" si="169"/>
        <v/>
      </c>
    </row>
    <row r="241" spans="1:191" hidden="1" x14ac:dyDescent="0.75">
      <c r="A241" s="67"/>
      <c r="B241" s="67"/>
      <c r="C241" s="425" t="str">
        <f t="shared" si="135"/>
        <v/>
      </c>
      <c r="D241" s="7"/>
      <c r="E241" s="7"/>
      <c r="F241" s="7"/>
      <c r="G241" s="424">
        <f t="shared" si="139"/>
        <v>0</v>
      </c>
      <c r="H241" s="21">
        <f t="shared" si="140"/>
        <v>0</v>
      </c>
      <c r="I241" s="102"/>
      <c r="J241" s="21" t="str">
        <f t="shared" si="144"/>
        <v/>
      </c>
      <c r="K241" s="21" t="str">
        <f t="shared" ref="K241:V241" si="194">IF(K59&gt;0,K$6,"")</f>
        <v/>
      </c>
      <c r="L241" s="21" t="str">
        <f t="shared" si="194"/>
        <v/>
      </c>
      <c r="M241" s="21" t="str">
        <f t="shared" si="194"/>
        <v/>
      </c>
      <c r="N241" s="21" t="str">
        <f t="shared" si="194"/>
        <v/>
      </c>
      <c r="O241" s="21" t="str">
        <f t="shared" si="194"/>
        <v/>
      </c>
      <c r="P241" s="21" t="str">
        <f t="shared" si="194"/>
        <v/>
      </c>
      <c r="Q241" s="21" t="str">
        <f t="shared" si="194"/>
        <v/>
      </c>
      <c r="R241" s="21" t="str">
        <f t="shared" si="194"/>
        <v/>
      </c>
      <c r="S241" s="21" t="str">
        <f t="shared" si="194"/>
        <v/>
      </c>
      <c r="T241" s="21" t="str">
        <f t="shared" si="194"/>
        <v/>
      </c>
      <c r="U241" s="21" t="str">
        <f t="shared" si="194"/>
        <v/>
      </c>
      <c r="V241" s="21" t="str">
        <f t="shared" si="194"/>
        <v/>
      </c>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c r="BZ241" s="21"/>
      <c r="CA241" s="21"/>
      <c r="CB241" s="21"/>
      <c r="CC241" s="21"/>
      <c r="CD241" s="21"/>
      <c r="CE241" s="21"/>
      <c r="CF241" s="21"/>
      <c r="CG241" s="21"/>
      <c r="CH241" s="21"/>
      <c r="CI241" s="21"/>
      <c r="CJ241" s="21"/>
      <c r="CK241" s="21"/>
      <c r="CL241" s="21"/>
      <c r="CM241" s="21"/>
      <c r="CN241" s="21"/>
      <c r="CO241" s="21"/>
      <c r="CP241" s="21"/>
      <c r="CQ241" s="21"/>
      <c r="CR241" s="21"/>
      <c r="CS241" s="21"/>
      <c r="CT241" s="21"/>
      <c r="CU241" s="21"/>
      <c r="CV241" s="21"/>
      <c r="CW241" s="21"/>
      <c r="CX241" s="21"/>
      <c r="CY241" s="21"/>
      <c r="CZ241" s="21"/>
      <c r="DA241" s="21"/>
      <c r="DB241" s="21"/>
      <c r="DC241" s="21" t="str">
        <f t="shared" ref="DC241:DN241" si="195">IF(DC59&gt;0,DC$6,"")</f>
        <v/>
      </c>
      <c r="DD241" s="21" t="str">
        <f t="shared" si="195"/>
        <v/>
      </c>
      <c r="DE241" s="21" t="str">
        <f t="shared" si="195"/>
        <v/>
      </c>
      <c r="DF241" s="21" t="str">
        <f t="shared" si="195"/>
        <v/>
      </c>
      <c r="DG241" s="21" t="str">
        <f t="shared" si="195"/>
        <v/>
      </c>
      <c r="DH241" s="21" t="str">
        <f t="shared" si="195"/>
        <v/>
      </c>
      <c r="DI241" s="21" t="str">
        <f t="shared" si="195"/>
        <v/>
      </c>
      <c r="DJ241" s="21" t="str">
        <f t="shared" si="195"/>
        <v/>
      </c>
      <c r="DK241" s="21" t="str">
        <f t="shared" si="195"/>
        <v/>
      </c>
      <c r="DL241" s="21" t="str">
        <f t="shared" si="195"/>
        <v/>
      </c>
      <c r="DM241" s="21" t="str">
        <f t="shared" si="195"/>
        <v/>
      </c>
      <c r="DN241" s="21" t="str">
        <f t="shared" si="195"/>
        <v/>
      </c>
      <c r="DO241" s="21"/>
      <c r="DP241" s="21"/>
      <c r="DQ241" s="21"/>
      <c r="DR241" s="21"/>
      <c r="DS241" s="21"/>
      <c r="DT241" s="21"/>
      <c r="DU241" s="21"/>
      <c r="DV241" s="21"/>
      <c r="DW241" s="21"/>
      <c r="DX241" s="21"/>
      <c r="DY241" s="21"/>
      <c r="DZ241" s="21"/>
      <c r="EA241" s="21"/>
      <c r="EB241" s="21"/>
      <c r="EC241" s="21"/>
      <c r="ED241" s="21"/>
      <c r="EE241" s="21"/>
      <c r="EF241" s="21"/>
      <c r="EG241" s="21"/>
      <c r="EH241" s="21"/>
      <c r="EI241" s="21"/>
      <c r="EJ241" s="21"/>
      <c r="EK241" s="21"/>
      <c r="EL241" s="21"/>
      <c r="EM241" s="21"/>
      <c r="EN241" s="21"/>
      <c r="EO241" s="21"/>
      <c r="EP241" s="21"/>
      <c r="EQ241" s="21"/>
      <c r="ER241" s="21"/>
      <c r="ES241" s="21"/>
      <c r="ET241" s="21"/>
      <c r="EU241" s="21"/>
      <c r="EV241" s="21"/>
      <c r="EW241" s="21"/>
      <c r="EX241" s="21"/>
      <c r="EY241" s="21" t="str">
        <f t="shared" ref="EY241:GF241" si="196">IF(EY59&gt;0,EY$6,"")</f>
        <v/>
      </c>
      <c r="EZ241" s="21" t="str">
        <f t="shared" si="196"/>
        <v/>
      </c>
      <c r="FA241" s="21" t="str">
        <f t="shared" si="196"/>
        <v/>
      </c>
      <c r="FB241" s="21" t="str">
        <f t="shared" si="196"/>
        <v/>
      </c>
      <c r="FC241" s="21" t="str">
        <f t="shared" si="196"/>
        <v/>
      </c>
      <c r="FD241" s="21" t="str">
        <f t="shared" si="196"/>
        <v/>
      </c>
      <c r="FE241" s="21" t="str">
        <f t="shared" si="196"/>
        <v/>
      </c>
      <c r="FF241" s="21" t="str">
        <f t="shared" si="196"/>
        <v/>
      </c>
      <c r="FG241" s="21" t="str">
        <f t="shared" si="196"/>
        <v/>
      </c>
      <c r="FH241" s="21" t="str">
        <f t="shared" si="196"/>
        <v/>
      </c>
      <c r="FI241" s="21" t="str">
        <f t="shared" si="196"/>
        <v/>
      </c>
      <c r="FJ241" s="21" t="str">
        <f t="shared" si="196"/>
        <v/>
      </c>
      <c r="FK241" s="21" t="str">
        <f t="shared" si="196"/>
        <v/>
      </c>
      <c r="FL241" s="21" t="str">
        <f t="shared" si="196"/>
        <v/>
      </c>
      <c r="FM241" s="21" t="str">
        <f t="shared" si="196"/>
        <v/>
      </c>
      <c r="FN241" s="21" t="str">
        <f t="shared" si="196"/>
        <v/>
      </c>
      <c r="FO241" s="21" t="str">
        <f t="shared" si="196"/>
        <v/>
      </c>
      <c r="FP241" s="21" t="str">
        <f t="shared" si="196"/>
        <v/>
      </c>
      <c r="FQ241" s="21" t="str">
        <f t="shared" si="196"/>
        <v/>
      </c>
      <c r="FR241" s="21" t="str">
        <f t="shared" si="196"/>
        <v/>
      </c>
      <c r="FS241" s="21" t="str">
        <f t="shared" si="196"/>
        <v/>
      </c>
      <c r="FT241" s="21" t="str">
        <f t="shared" si="196"/>
        <v/>
      </c>
      <c r="FU241" s="21" t="str">
        <f t="shared" si="196"/>
        <v/>
      </c>
      <c r="FV241" s="21" t="str">
        <f t="shared" si="196"/>
        <v/>
      </c>
      <c r="FW241" s="21" t="str">
        <f t="shared" si="196"/>
        <v/>
      </c>
      <c r="FX241" s="21" t="str">
        <f t="shared" si="196"/>
        <v/>
      </c>
      <c r="FY241" s="21" t="str">
        <f t="shared" si="196"/>
        <v/>
      </c>
      <c r="FZ241" s="21" t="str">
        <f t="shared" si="196"/>
        <v/>
      </c>
      <c r="GA241" s="21" t="str">
        <f t="shared" si="196"/>
        <v/>
      </c>
      <c r="GB241" s="21" t="str">
        <f t="shared" si="196"/>
        <v/>
      </c>
      <c r="GC241" s="21" t="str">
        <f t="shared" si="196"/>
        <v/>
      </c>
      <c r="GD241" s="21" t="str">
        <f t="shared" si="196"/>
        <v/>
      </c>
      <c r="GE241" s="21" t="str">
        <f t="shared" si="196"/>
        <v/>
      </c>
      <c r="GF241" s="21" t="str">
        <f t="shared" si="196"/>
        <v/>
      </c>
      <c r="GG241" s="21"/>
      <c r="GH241" s="21" t="str">
        <f t="shared" si="169"/>
        <v/>
      </c>
      <c r="GI241" s="436" t="str">
        <f t="shared" si="169"/>
        <v/>
      </c>
    </row>
    <row r="242" spans="1:191" hidden="1" x14ac:dyDescent="0.75">
      <c r="A242" s="67"/>
      <c r="B242" s="67"/>
      <c r="C242" s="425" t="str">
        <f t="shared" si="135"/>
        <v/>
      </c>
      <c r="D242" s="7"/>
      <c r="E242" s="7"/>
      <c r="F242" s="7"/>
      <c r="G242" s="424">
        <f t="shared" si="139"/>
        <v>0</v>
      </c>
      <c r="H242" s="21">
        <f t="shared" si="140"/>
        <v>0</v>
      </c>
      <c r="I242" s="102"/>
      <c r="J242" s="21" t="str">
        <f t="shared" si="144"/>
        <v/>
      </c>
      <c r="K242" s="21" t="str">
        <f t="shared" ref="K242:V242" si="197">IF(K60&gt;0,K$6,"")</f>
        <v/>
      </c>
      <c r="L242" s="21" t="str">
        <f t="shared" si="197"/>
        <v/>
      </c>
      <c r="M242" s="21" t="str">
        <f t="shared" si="197"/>
        <v/>
      </c>
      <c r="N242" s="21" t="str">
        <f t="shared" si="197"/>
        <v/>
      </c>
      <c r="O242" s="21" t="str">
        <f t="shared" si="197"/>
        <v/>
      </c>
      <c r="P242" s="21" t="str">
        <f t="shared" si="197"/>
        <v/>
      </c>
      <c r="Q242" s="21" t="str">
        <f t="shared" si="197"/>
        <v/>
      </c>
      <c r="R242" s="21" t="str">
        <f t="shared" si="197"/>
        <v/>
      </c>
      <c r="S242" s="21" t="str">
        <f t="shared" si="197"/>
        <v/>
      </c>
      <c r="T242" s="21" t="str">
        <f t="shared" si="197"/>
        <v/>
      </c>
      <c r="U242" s="21" t="str">
        <f t="shared" si="197"/>
        <v/>
      </c>
      <c r="V242" s="21" t="str">
        <f t="shared" si="197"/>
        <v/>
      </c>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c r="BZ242" s="21"/>
      <c r="CA242" s="21"/>
      <c r="CB242" s="21"/>
      <c r="CC242" s="21"/>
      <c r="CD242" s="21"/>
      <c r="CE242" s="21"/>
      <c r="CF242" s="21"/>
      <c r="CG242" s="21"/>
      <c r="CH242" s="21"/>
      <c r="CI242" s="21"/>
      <c r="CJ242" s="21"/>
      <c r="CK242" s="21"/>
      <c r="CL242" s="21"/>
      <c r="CM242" s="21"/>
      <c r="CN242" s="21"/>
      <c r="CO242" s="21"/>
      <c r="CP242" s="21"/>
      <c r="CQ242" s="21"/>
      <c r="CR242" s="21"/>
      <c r="CS242" s="21"/>
      <c r="CT242" s="21"/>
      <c r="CU242" s="21"/>
      <c r="CV242" s="21"/>
      <c r="CW242" s="21"/>
      <c r="CX242" s="21"/>
      <c r="CY242" s="21"/>
      <c r="CZ242" s="21"/>
      <c r="DA242" s="21"/>
      <c r="DB242" s="21"/>
      <c r="DC242" s="21" t="str">
        <f t="shared" ref="DC242:DN242" si="198">IF(DC60&gt;0,DC$6,"")</f>
        <v/>
      </c>
      <c r="DD242" s="21" t="str">
        <f t="shared" si="198"/>
        <v/>
      </c>
      <c r="DE242" s="21" t="str">
        <f t="shared" si="198"/>
        <v/>
      </c>
      <c r="DF242" s="21" t="str">
        <f t="shared" si="198"/>
        <v/>
      </c>
      <c r="DG242" s="21" t="str">
        <f t="shared" si="198"/>
        <v/>
      </c>
      <c r="DH242" s="21" t="str">
        <f t="shared" si="198"/>
        <v/>
      </c>
      <c r="DI242" s="21" t="str">
        <f t="shared" si="198"/>
        <v/>
      </c>
      <c r="DJ242" s="21" t="str">
        <f t="shared" si="198"/>
        <v/>
      </c>
      <c r="DK242" s="21" t="str">
        <f t="shared" si="198"/>
        <v/>
      </c>
      <c r="DL242" s="21" t="str">
        <f t="shared" si="198"/>
        <v/>
      </c>
      <c r="DM242" s="21" t="str">
        <f t="shared" si="198"/>
        <v/>
      </c>
      <c r="DN242" s="21" t="str">
        <f t="shared" si="198"/>
        <v/>
      </c>
      <c r="DO242" s="21"/>
      <c r="DP242" s="21"/>
      <c r="DQ242" s="21"/>
      <c r="DR242" s="21"/>
      <c r="DS242" s="21"/>
      <c r="DT242" s="21"/>
      <c r="DU242" s="21"/>
      <c r="DV242" s="21"/>
      <c r="DW242" s="21"/>
      <c r="DX242" s="21"/>
      <c r="DY242" s="21"/>
      <c r="DZ242" s="21"/>
      <c r="EA242" s="21"/>
      <c r="EB242" s="21"/>
      <c r="EC242" s="21"/>
      <c r="ED242" s="21"/>
      <c r="EE242" s="21"/>
      <c r="EF242" s="21"/>
      <c r="EG242" s="21"/>
      <c r="EH242" s="21"/>
      <c r="EI242" s="21"/>
      <c r="EJ242" s="21"/>
      <c r="EK242" s="21"/>
      <c r="EL242" s="21"/>
      <c r="EM242" s="21"/>
      <c r="EN242" s="21"/>
      <c r="EO242" s="21"/>
      <c r="EP242" s="21"/>
      <c r="EQ242" s="21"/>
      <c r="ER242" s="21"/>
      <c r="ES242" s="21"/>
      <c r="ET242" s="21"/>
      <c r="EU242" s="21"/>
      <c r="EV242" s="21"/>
      <c r="EW242" s="21"/>
      <c r="EX242" s="21"/>
      <c r="EY242" s="21" t="str">
        <f t="shared" ref="EY242:GF242" si="199">IF(EY60&gt;0,EY$6,"")</f>
        <v/>
      </c>
      <c r="EZ242" s="21" t="str">
        <f t="shared" si="199"/>
        <v/>
      </c>
      <c r="FA242" s="21" t="str">
        <f t="shared" si="199"/>
        <v/>
      </c>
      <c r="FB242" s="21" t="str">
        <f t="shared" si="199"/>
        <v/>
      </c>
      <c r="FC242" s="21" t="str">
        <f t="shared" si="199"/>
        <v/>
      </c>
      <c r="FD242" s="21" t="str">
        <f t="shared" si="199"/>
        <v/>
      </c>
      <c r="FE242" s="21" t="str">
        <f t="shared" si="199"/>
        <v/>
      </c>
      <c r="FF242" s="21" t="str">
        <f t="shared" si="199"/>
        <v/>
      </c>
      <c r="FG242" s="21" t="str">
        <f t="shared" si="199"/>
        <v/>
      </c>
      <c r="FH242" s="21" t="str">
        <f t="shared" si="199"/>
        <v/>
      </c>
      <c r="FI242" s="21" t="str">
        <f t="shared" si="199"/>
        <v/>
      </c>
      <c r="FJ242" s="21" t="str">
        <f t="shared" si="199"/>
        <v/>
      </c>
      <c r="FK242" s="21" t="str">
        <f t="shared" si="199"/>
        <v/>
      </c>
      <c r="FL242" s="21" t="str">
        <f t="shared" si="199"/>
        <v/>
      </c>
      <c r="FM242" s="21" t="str">
        <f t="shared" si="199"/>
        <v/>
      </c>
      <c r="FN242" s="21" t="str">
        <f t="shared" si="199"/>
        <v/>
      </c>
      <c r="FO242" s="21" t="str">
        <f t="shared" si="199"/>
        <v/>
      </c>
      <c r="FP242" s="21" t="str">
        <f t="shared" si="199"/>
        <v/>
      </c>
      <c r="FQ242" s="21" t="str">
        <f t="shared" si="199"/>
        <v/>
      </c>
      <c r="FR242" s="21" t="str">
        <f t="shared" si="199"/>
        <v/>
      </c>
      <c r="FS242" s="21" t="str">
        <f t="shared" si="199"/>
        <v/>
      </c>
      <c r="FT242" s="21" t="str">
        <f t="shared" si="199"/>
        <v/>
      </c>
      <c r="FU242" s="21" t="str">
        <f t="shared" si="199"/>
        <v/>
      </c>
      <c r="FV242" s="21" t="str">
        <f t="shared" si="199"/>
        <v/>
      </c>
      <c r="FW242" s="21" t="str">
        <f t="shared" si="199"/>
        <v/>
      </c>
      <c r="FX242" s="21" t="str">
        <f t="shared" si="199"/>
        <v/>
      </c>
      <c r="FY242" s="21" t="str">
        <f t="shared" si="199"/>
        <v/>
      </c>
      <c r="FZ242" s="21" t="str">
        <f t="shared" si="199"/>
        <v/>
      </c>
      <c r="GA242" s="21" t="str">
        <f t="shared" si="199"/>
        <v/>
      </c>
      <c r="GB242" s="21" t="str">
        <f t="shared" si="199"/>
        <v/>
      </c>
      <c r="GC242" s="21" t="str">
        <f t="shared" si="199"/>
        <v/>
      </c>
      <c r="GD242" s="21" t="str">
        <f t="shared" si="199"/>
        <v/>
      </c>
      <c r="GE242" s="21" t="str">
        <f t="shared" si="199"/>
        <v/>
      </c>
      <c r="GF242" s="21" t="str">
        <f t="shared" si="199"/>
        <v/>
      </c>
      <c r="GG242" s="21"/>
      <c r="GH242" s="21" t="str">
        <f t="shared" si="169"/>
        <v/>
      </c>
      <c r="GI242" s="436" t="str">
        <f t="shared" si="169"/>
        <v/>
      </c>
    </row>
    <row r="243" spans="1:191" hidden="1" x14ac:dyDescent="0.75">
      <c r="A243" s="67"/>
      <c r="B243" s="67"/>
      <c r="C243" s="425" t="str">
        <f t="shared" si="135"/>
        <v/>
      </c>
      <c r="D243" s="7"/>
      <c r="E243" s="7"/>
      <c r="F243" s="7"/>
      <c r="G243" s="424">
        <f t="shared" si="139"/>
        <v>0</v>
      </c>
      <c r="H243" s="21">
        <f t="shared" si="140"/>
        <v>0</v>
      </c>
      <c r="I243" s="102"/>
      <c r="J243" s="21" t="str">
        <f t="shared" si="144"/>
        <v/>
      </c>
      <c r="K243" s="21" t="str">
        <f t="shared" ref="K243:V243" si="200">IF(K61&gt;0,K$6,"")</f>
        <v/>
      </c>
      <c r="L243" s="21" t="str">
        <f t="shared" si="200"/>
        <v/>
      </c>
      <c r="M243" s="21" t="str">
        <f t="shared" si="200"/>
        <v/>
      </c>
      <c r="N243" s="21" t="str">
        <f t="shared" si="200"/>
        <v/>
      </c>
      <c r="O243" s="21" t="str">
        <f t="shared" si="200"/>
        <v/>
      </c>
      <c r="P243" s="21" t="str">
        <f t="shared" si="200"/>
        <v/>
      </c>
      <c r="Q243" s="21" t="str">
        <f t="shared" si="200"/>
        <v/>
      </c>
      <c r="R243" s="21" t="str">
        <f t="shared" si="200"/>
        <v/>
      </c>
      <c r="S243" s="21" t="str">
        <f t="shared" si="200"/>
        <v/>
      </c>
      <c r="T243" s="21" t="str">
        <f t="shared" si="200"/>
        <v/>
      </c>
      <c r="U243" s="21" t="str">
        <f t="shared" si="200"/>
        <v/>
      </c>
      <c r="V243" s="21" t="str">
        <f t="shared" si="200"/>
        <v/>
      </c>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c r="BZ243" s="21"/>
      <c r="CA243" s="21"/>
      <c r="CB243" s="21"/>
      <c r="CC243" s="21"/>
      <c r="CD243" s="21"/>
      <c r="CE243" s="21"/>
      <c r="CF243" s="21"/>
      <c r="CG243" s="21"/>
      <c r="CH243" s="21"/>
      <c r="CI243" s="21"/>
      <c r="CJ243" s="21"/>
      <c r="CK243" s="21"/>
      <c r="CL243" s="21"/>
      <c r="CM243" s="21"/>
      <c r="CN243" s="21"/>
      <c r="CO243" s="21"/>
      <c r="CP243" s="21"/>
      <c r="CQ243" s="21"/>
      <c r="CR243" s="21"/>
      <c r="CS243" s="21"/>
      <c r="CT243" s="21"/>
      <c r="CU243" s="21"/>
      <c r="CV243" s="21"/>
      <c r="CW243" s="21"/>
      <c r="CX243" s="21"/>
      <c r="CY243" s="21"/>
      <c r="CZ243" s="21"/>
      <c r="DA243" s="21"/>
      <c r="DB243" s="21"/>
      <c r="DC243" s="21" t="str">
        <f t="shared" ref="DC243:DN243" si="201">IF(DC61&gt;0,DC$6,"")</f>
        <v/>
      </c>
      <c r="DD243" s="21" t="str">
        <f t="shared" si="201"/>
        <v/>
      </c>
      <c r="DE243" s="21" t="str">
        <f t="shared" si="201"/>
        <v/>
      </c>
      <c r="DF243" s="21" t="str">
        <f t="shared" si="201"/>
        <v/>
      </c>
      <c r="DG243" s="21" t="str">
        <f t="shared" si="201"/>
        <v/>
      </c>
      <c r="DH243" s="21" t="str">
        <f t="shared" si="201"/>
        <v/>
      </c>
      <c r="DI243" s="21" t="str">
        <f t="shared" si="201"/>
        <v/>
      </c>
      <c r="DJ243" s="21" t="str">
        <f t="shared" si="201"/>
        <v/>
      </c>
      <c r="DK243" s="21" t="str">
        <f t="shared" si="201"/>
        <v/>
      </c>
      <c r="DL243" s="21" t="str">
        <f t="shared" si="201"/>
        <v/>
      </c>
      <c r="DM243" s="21" t="str">
        <f t="shared" si="201"/>
        <v/>
      </c>
      <c r="DN243" s="21" t="str">
        <f t="shared" si="201"/>
        <v/>
      </c>
      <c r="DO243" s="21"/>
      <c r="DP243" s="21"/>
      <c r="DQ243" s="21"/>
      <c r="DR243" s="21"/>
      <c r="DS243" s="21"/>
      <c r="DT243" s="21"/>
      <c r="DU243" s="21"/>
      <c r="DV243" s="21"/>
      <c r="DW243" s="21"/>
      <c r="DX243" s="21"/>
      <c r="DY243" s="21"/>
      <c r="DZ243" s="21"/>
      <c r="EA243" s="21"/>
      <c r="EB243" s="21"/>
      <c r="EC243" s="21"/>
      <c r="ED243" s="21"/>
      <c r="EE243" s="21"/>
      <c r="EF243" s="21"/>
      <c r="EG243" s="21"/>
      <c r="EH243" s="21"/>
      <c r="EI243" s="21"/>
      <c r="EJ243" s="21"/>
      <c r="EK243" s="21"/>
      <c r="EL243" s="21"/>
      <c r="EM243" s="21"/>
      <c r="EN243" s="21"/>
      <c r="EO243" s="21"/>
      <c r="EP243" s="21"/>
      <c r="EQ243" s="21"/>
      <c r="ER243" s="21"/>
      <c r="ES243" s="21"/>
      <c r="ET243" s="21"/>
      <c r="EU243" s="21"/>
      <c r="EV243" s="21"/>
      <c r="EW243" s="21"/>
      <c r="EX243" s="21"/>
      <c r="EY243" s="21" t="str">
        <f t="shared" ref="EY243:GF243" si="202">IF(EY61&gt;0,EY$6,"")</f>
        <v/>
      </c>
      <c r="EZ243" s="21" t="str">
        <f t="shared" si="202"/>
        <v/>
      </c>
      <c r="FA243" s="21" t="str">
        <f t="shared" si="202"/>
        <v/>
      </c>
      <c r="FB243" s="21" t="str">
        <f t="shared" si="202"/>
        <v/>
      </c>
      <c r="FC243" s="21" t="str">
        <f t="shared" si="202"/>
        <v/>
      </c>
      <c r="FD243" s="21" t="str">
        <f t="shared" si="202"/>
        <v/>
      </c>
      <c r="FE243" s="21" t="str">
        <f t="shared" si="202"/>
        <v/>
      </c>
      <c r="FF243" s="21" t="str">
        <f t="shared" si="202"/>
        <v/>
      </c>
      <c r="FG243" s="21" t="str">
        <f t="shared" si="202"/>
        <v/>
      </c>
      <c r="FH243" s="21" t="str">
        <f t="shared" si="202"/>
        <v/>
      </c>
      <c r="FI243" s="21" t="str">
        <f t="shared" si="202"/>
        <v/>
      </c>
      <c r="FJ243" s="21" t="str">
        <f t="shared" si="202"/>
        <v/>
      </c>
      <c r="FK243" s="21" t="str">
        <f t="shared" si="202"/>
        <v/>
      </c>
      <c r="FL243" s="21" t="str">
        <f t="shared" si="202"/>
        <v/>
      </c>
      <c r="FM243" s="21" t="str">
        <f t="shared" si="202"/>
        <v/>
      </c>
      <c r="FN243" s="21" t="str">
        <f t="shared" si="202"/>
        <v/>
      </c>
      <c r="FO243" s="21" t="str">
        <f t="shared" si="202"/>
        <v/>
      </c>
      <c r="FP243" s="21" t="str">
        <f t="shared" si="202"/>
        <v/>
      </c>
      <c r="FQ243" s="21" t="str">
        <f t="shared" si="202"/>
        <v/>
      </c>
      <c r="FR243" s="21" t="str">
        <f t="shared" si="202"/>
        <v/>
      </c>
      <c r="FS243" s="21" t="str">
        <f t="shared" si="202"/>
        <v/>
      </c>
      <c r="FT243" s="21" t="str">
        <f t="shared" si="202"/>
        <v/>
      </c>
      <c r="FU243" s="21" t="str">
        <f t="shared" si="202"/>
        <v/>
      </c>
      <c r="FV243" s="21" t="str">
        <f t="shared" si="202"/>
        <v/>
      </c>
      <c r="FW243" s="21" t="str">
        <f t="shared" si="202"/>
        <v/>
      </c>
      <c r="FX243" s="21" t="str">
        <f t="shared" si="202"/>
        <v/>
      </c>
      <c r="FY243" s="21" t="str">
        <f t="shared" si="202"/>
        <v/>
      </c>
      <c r="FZ243" s="21" t="str">
        <f t="shared" si="202"/>
        <v/>
      </c>
      <c r="GA243" s="21" t="str">
        <f t="shared" si="202"/>
        <v/>
      </c>
      <c r="GB243" s="21" t="str">
        <f t="shared" si="202"/>
        <v/>
      </c>
      <c r="GC243" s="21" t="str">
        <f t="shared" si="202"/>
        <v/>
      </c>
      <c r="GD243" s="21" t="str">
        <f t="shared" si="202"/>
        <v/>
      </c>
      <c r="GE243" s="21" t="str">
        <f t="shared" si="202"/>
        <v/>
      </c>
      <c r="GF243" s="21" t="str">
        <f t="shared" si="202"/>
        <v/>
      </c>
      <c r="GG243" s="21"/>
      <c r="GH243" s="21" t="str">
        <f t="shared" si="169"/>
        <v/>
      </c>
      <c r="GI243" s="436" t="str">
        <f t="shared" si="169"/>
        <v/>
      </c>
    </row>
    <row r="244" spans="1:191" hidden="1" x14ac:dyDescent="0.75">
      <c r="A244" s="67"/>
      <c r="B244" s="67"/>
      <c r="C244" s="425" t="str">
        <f t="shared" si="135"/>
        <v/>
      </c>
      <c r="D244" s="7"/>
      <c r="E244" s="7"/>
      <c r="F244" s="7"/>
      <c r="G244" s="424">
        <f t="shared" si="139"/>
        <v>0</v>
      </c>
      <c r="H244" s="21">
        <f t="shared" si="140"/>
        <v>0</v>
      </c>
      <c r="I244" s="102"/>
      <c r="J244" s="21" t="str">
        <f t="shared" si="144"/>
        <v/>
      </c>
      <c r="K244" s="21" t="str">
        <f t="shared" ref="K244:V244" si="203">IF(K62&gt;0,K$6,"")</f>
        <v/>
      </c>
      <c r="L244" s="21" t="str">
        <f t="shared" si="203"/>
        <v/>
      </c>
      <c r="M244" s="21" t="str">
        <f t="shared" si="203"/>
        <v/>
      </c>
      <c r="N244" s="21" t="str">
        <f t="shared" si="203"/>
        <v/>
      </c>
      <c r="O244" s="21" t="str">
        <f t="shared" si="203"/>
        <v/>
      </c>
      <c r="P244" s="21" t="str">
        <f t="shared" si="203"/>
        <v/>
      </c>
      <c r="Q244" s="21" t="str">
        <f t="shared" si="203"/>
        <v/>
      </c>
      <c r="R244" s="21" t="str">
        <f t="shared" si="203"/>
        <v/>
      </c>
      <c r="S244" s="21" t="str">
        <f t="shared" si="203"/>
        <v/>
      </c>
      <c r="T244" s="21" t="str">
        <f t="shared" si="203"/>
        <v/>
      </c>
      <c r="U244" s="21" t="str">
        <f t="shared" si="203"/>
        <v/>
      </c>
      <c r="V244" s="21" t="str">
        <f t="shared" si="203"/>
        <v/>
      </c>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c r="BZ244" s="21"/>
      <c r="CA244" s="21"/>
      <c r="CB244" s="21"/>
      <c r="CC244" s="21"/>
      <c r="CD244" s="21"/>
      <c r="CE244" s="21"/>
      <c r="CF244" s="21"/>
      <c r="CG244" s="21"/>
      <c r="CH244" s="21"/>
      <c r="CI244" s="21"/>
      <c r="CJ244" s="21"/>
      <c r="CK244" s="21"/>
      <c r="CL244" s="21"/>
      <c r="CM244" s="21"/>
      <c r="CN244" s="21"/>
      <c r="CO244" s="21"/>
      <c r="CP244" s="21"/>
      <c r="CQ244" s="21"/>
      <c r="CR244" s="21"/>
      <c r="CS244" s="21"/>
      <c r="CT244" s="21"/>
      <c r="CU244" s="21"/>
      <c r="CV244" s="21"/>
      <c r="CW244" s="21"/>
      <c r="CX244" s="21"/>
      <c r="CY244" s="21"/>
      <c r="CZ244" s="21"/>
      <c r="DA244" s="21"/>
      <c r="DB244" s="21"/>
      <c r="DC244" s="21" t="str">
        <f t="shared" ref="DC244:DN244" si="204">IF(DC62&gt;0,DC$6,"")</f>
        <v/>
      </c>
      <c r="DD244" s="21" t="str">
        <f t="shared" si="204"/>
        <v/>
      </c>
      <c r="DE244" s="21" t="str">
        <f t="shared" si="204"/>
        <v/>
      </c>
      <c r="DF244" s="21" t="str">
        <f t="shared" si="204"/>
        <v/>
      </c>
      <c r="DG244" s="21" t="str">
        <f t="shared" si="204"/>
        <v/>
      </c>
      <c r="DH244" s="21" t="str">
        <f t="shared" si="204"/>
        <v/>
      </c>
      <c r="DI244" s="21" t="str">
        <f t="shared" si="204"/>
        <v/>
      </c>
      <c r="DJ244" s="21" t="str">
        <f t="shared" si="204"/>
        <v/>
      </c>
      <c r="DK244" s="21" t="str">
        <f t="shared" si="204"/>
        <v/>
      </c>
      <c r="DL244" s="21" t="str">
        <f t="shared" si="204"/>
        <v/>
      </c>
      <c r="DM244" s="21" t="str">
        <f t="shared" si="204"/>
        <v/>
      </c>
      <c r="DN244" s="21" t="str">
        <f t="shared" si="204"/>
        <v/>
      </c>
      <c r="DO244" s="21"/>
      <c r="DP244" s="21"/>
      <c r="DQ244" s="21"/>
      <c r="DR244" s="21"/>
      <c r="DS244" s="21"/>
      <c r="DT244" s="21"/>
      <c r="DU244" s="21"/>
      <c r="DV244" s="21"/>
      <c r="DW244" s="21"/>
      <c r="DX244" s="21"/>
      <c r="DY244" s="21"/>
      <c r="DZ244" s="21"/>
      <c r="EA244" s="21"/>
      <c r="EB244" s="21"/>
      <c r="EC244" s="21"/>
      <c r="ED244" s="21"/>
      <c r="EE244" s="21"/>
      <c r="EF244" s="21"/>
      <c r="EG244" s="21"/>
      <c r="EH244" s="21"/>
      <c r="EI244" s="21"/>
      <c r="EJ244" s="21"/>
      <c r="EK244" s="21"/>
      <c r="EL244" s="21"/>
      <c r="EM244" s="21"/>
      <c r="EN244" s="21"/>
      <c r="EO244" s="21"/>
      <c r="EP244" s="21"/>
      <c r="EQ244" s="21"/>
      <c r="ER244" s="21"/>
      <c r="ES244" s="21"/>
      <c r="ET244" s="21"/>
      <c r="EU244" s="21"/>
      <c r="EV244" s="21"/>
      <c r="EW244" s="21"/>
      <c r="EX244" s="21"/>
      <c r="EY244" s="21" t="str">
        <f t="shared" ref="EY244:GF244" si="205">IF(EY62&gt;0,EY$6,"")</f>
        <v/>
      </c>
      <c r="EZ244" s="21" t="str">
        <f t="shared" si="205"/>
        <v/>
      </c>
      <c r="FA244" s="21" t="str">
        <f t="shared" si="205"/>
        <v/>
      </c>
      <c r="FB244" s="21" t="str">
        <f t="shared" si="205"/>
        <v/>
      </c>
      <c r="FC244" s="21" t="str">
        <f t="shared" si="205"/>
        <v/>
      </c>
      <c r="FD244" s="21" t="str">
        <f t="shared" si="205"/>
        <v/>
      </c>
      <c r="FE244" s="21" t="str">
        <f t="shared" si="205"/>
        <v/>
      </c>
      <c r="FF244" s="21" t="str">
        <f t="shared" si="205"/>
        <v/>
      </c>
      <c r="FG244" s="21" t="str">
        <f t="shared" si="205"/>
        <v/>
      </c>
      <c r="FH244" s="21" t="str">
        <f t="shared" si="205"/>
        <v/>
      </c>
      <c r="FI244" s="21" t="str">
        <f t="shared" si="205"/>
        <v/>
      </c>
      <c r="FJ244" s="21" t="str">
        <f t="shared" si="205"/>
        <v/>
      </c>
      <c r="FK244" s="21" t="str">
        <f t="shared" si="205"/>
        <v/>
      </c>
      <c r="FL244" s="21" t="str">
        <f t="shared" si="205"/>
        <v/>
      </c>
      <c r="FM244" s="21" t="str">
        <f t="shared" si="205"/>
        <v/>
      </c>
      <c r="FN244" s="21" t="str">
        <f t="shared" si="205"/>
        <v/>
      </c>
      <c r="FO244" s="21" t="str">
        <f t="shared" si="205"/>
        <v/>
      </c>
      <c r="FP244" s="21" t="str">
        <f t="shared" si="205"/>
        <v/>
      </c>
      <c r="FQ244" s="21" t="str">
        <f t="shared" si="205"/>
        <v/>
      </c>
      <c r="FR244" s="21" t="str">
        <f t="shared" si="205"/>
        <v/>
      </c>
      <c r="FS244" s="21" t="str">
        <f t="shared" si="205"/>
        <v/>
      </c>
      <c r="FT244" s="21" t="str">
        <f t="shared" si="205"/>
        <v/>
      </c>
      <c r="FU244" s="21" t="str">
        <f t="shared" si="205"/>
        <v/>
      </c>
      <c r="FV244" s="21" t="str">
        <f t="shared" si="205"/>
        <v/>
      </c>
      <c r="FW244" s="21" t="str">
        <f t="shared" si="205"/>
        <v/>
      </c>
      <c r="FX244" s="21" t="str">
        <f t="shared" si="205"/>
        <v/>
      </c>
      <c r="FY244" s="21" t="str">
        <f t="shared" si="205"/>
        <v/>
      </c>
      <c r="FZ244" s="21" t="str">
        <f t="shared" si="205"/>
        <v/>
      </c>
      <c r="GA244" s="21" t="str">
        <f t="shared" si="205"/>
        <v/>
      </c>
      <c r="GB244" s="21" t="str">
        <f t="shared" si="205"/>
        <v/>
      </c>
      <c r="GC244" s="21" t="str">
        <f t="shared" si="205"/>
        <v/>
      </c>
      <c r="GD244" s="21" t="str">
        <f t="shared" si="205"/>
        <v/>
      </c>
      <c r="GE244" s="21" t="str">
        <f t="shared" si="205"/>
        <v/>
      </c>
      <c r="GF244" s="21" t="str">
        <f t="shared" si="205"/>
        <v/>
      </c>
      <c r="GG244" s="21"/>
      <c r="GH244" s="21" t="str">
        <f t="shared" si="169"/>
        <v/>
      </c>
      <c r="GI244" s="436" t="str">
        <f t="shared" si="169"/>
        <v/>
      </c>
    </row>
    <row r="245" spans="1:191" hidden="1" x14ac:dyDescent="0.75">
      <c r="A245" s="67"/>
      <c r="B245" s="67"/>
      <c r="C245" s="425" t="str">
        <f t="shared" si="135"/>
        <v/>
      </c>
      <c r="D245" s="7"/>
      <c r="E245" s="7"/>
      <c r="F245" s="7"/>
      <c r="G245" s="424">
        <f t="shared" si="139"/>
        <v>0</v>
      </c>
      <c r="H245" s="21">
        <f t="shared" si="140"/>
        <v>0</v>
      </c>
      <c r="I245" s="102"/>
      <c r="J245" s="21" t="str">
        <f t="shared" si="144"/>
        <v/>
      </c>
      <c r="K245" s="21" t="str">
        <f t="shared" ref="K245:V245" si="206">IF(K63&gt;0,K$6,"")</f>
        <v/>
      </c>
      <c r="L245" s="21" t="str">
        <f t="shared" si="206"/>
        <v/>
      </c>
      <c r="M245" s="21" t="str">
        <f t="shared" si="206"/>
        <v/>
      </c>
      <c r="N245" s="21" t="str">
        <f t="shared" si="206"/>
        <v/>
      </c>
      <c r="O245" s="21" t="str">
        <f t="shared" si="206"/>
        <v/>
      </c>
      <c r="P245" s="21" t="str">
        <f t="shared" si="206"/>
        <v/>
      </c>
      <c r="Q245" s="21" t="str">
        <f t="shared" si="206"/>
        <v/>
      </c>
      <c r="R245" s="21" t="str">
        <f t="shared" si="206"/>
        <v/>
      </c>
      <c r="S245" s="21" t="str">
        <f t="shared" si="206"/>
        <v/>
      </c>
      <c r="T245" s="21" t="str">
        <f t="shared" si="206"/>
        <v/>
      </c>
      <c r="U245" s="21" t="str">
        <f t="shared" si="206"/>
        <v/>
      </c>
      <c r="V245" s="21" t="str">
        <f t="shared" si="206"/>
        <v/>
      </c>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c r="BZ245" s="21"/>
      <c r="CA245" s="21"/>
      <c r="CB245" s="21"/>
      <c r="CC245" s="21"/>
      <c r="CD245" s="21"/>
      <c r="CE245" s="21"/>
      <c r="CF245" s="21"/>
      <c r="CG245" s="21"/>
      <c r="CH245" s="21"/>
      <c r="CI245" s="21"/>
      <c r="CJ245" s="21"/>
      <c r="CK245" s="21"/>
      <c r="CL245" s="21"/>
      <c r="CM245" s="21"/>
      <c r="CN245" s="21"/>
      <c r="CO245" s="21"/>
      <c r="CP245" s="21"/>
      <c r="CQ245" s="21"/>
      <c r="CR245" s="21"/>
      <c r="CS245" s="21"/>
      <c r="CT245" s="21"/>
      <c r="CU245" s="21"/>
      <c r="CV245" s="21"/>
      <c r="CW245" s="21"/>
      <c r="CX245" s="21"/>
      <c r="CY245" s="21"/>
      <c r="CZ245" s="21"/>
      <c r="DA245" s="21"/>
      <c r="DB245" s="21"/>
      <c r="DC245" s="21" t="str">
        <f t="shared" ref="DC245:DN245" si="207">IF(DC63&gt;0,DC$6,"")</f>
        <v/>
      </c>
      <c r="DD245" s="21" t="str">
        <f t="shared" si="207"/>
        <v/>
      </c>
      <c r="DE245" s="21" t="str">
        <f t="shared" si="207"/>
        <v/>
      </c>
      <c r="DF245" s="21" t="str">
        <f t="shared" si="207"/>
        <v/>
      </c>
      <c r="DG245" s="21" t="str">
        <f t="shared" si="207"/>
        <v/>
      </c>
      <c r="DH245" s="21" t="str">
        <f t="shared" si="207"/>
        <v/>
      </c>
      <c r="DI245" s="21" t="str">
        <f t="shared" si="207"/>
        <v/>
      </c>
      <c r="DJ245" s="21" t="str">
        <f t="shared" si="207"/>
        <v/>
      </c>
      <c r="DK245" s="21" t="str">
        <f t="shared" si="207"/>
        <v/>
      </c>
      <c r="DL245" s="21" t="str">
        <f t="shared" si="207"/>
        <v/>
      </c>
      <c r="DM245" s="21" t="str">
        <f t="shared" si="207"/>
        <v/>
      </c>
      <c r="DN245" s="21" t="str">
        <f t="shared" si="207"/>
        <v/>
      </c>
      <c r="DO245" s="21"/>
      <c r="DP245" s="21"/>
      <c r="DQ245" s="21"/>
      <c r="DR245" s="21"/>
      <c r="DS245" s="21"/>
      <c r="DT245" s="21"/>
      <c r="DU245" s="21"/>
      <c r="DV245" s="21"/>
      <c r="DW245" s="21"/>
      <c r="DX245" s="21"/>
      <c r="DY245" s="21"/>
      <c r="DZ245" s="21"/>
      <c r="EA245" s="21"/>
      <c r="EB245" s="21"/>
      <c r="EC245" s="21"/>
      <c r="ED245" s="21"/>
      <c r="EE245" s="21"/>
      <c r="EF245" s="21"/>
      <c r="EG245" s="21"/>
      <c r="EH245" s="21"/>
      <c r="EI245" s="21"/>
      <c r="EJ245" s="21"/>
      <c r="EK245" s="21"/>
      <c r="EL245" s="21"/>
      <c r="EM245" s="21"/>
      <c r="EN245" s="21"/>
      <c r="EO245" s="21"/>
      <c r="EP245" s="21"/>
      <c r="EQ245" s="21"/>
      <c r="ER245" s="21"/>
      <c r="ES245" s="21"/>
      <c r="ET245" s="21"/>
      <c r="EU245" s="21"/>
      <c r="EV245" s="21"/>
      <c r="EW245" s="21"/>
      <c r="EX245" s="21"/>
      <c r="EY245" s="21" t="str">
        <f t="shared" ref="EY245:GF245" si="208">IF(EY63&gt;0,EY$6,"")</f>
        <v/>
      </c>
      <c r="EZ245" s="21" t="str">
        <f t="shared" si="208"/>
        <v/>
      </c>
      <c r="FA245" s="21" t="str">
        <f t="shared" si="208"/>
        <v/>
      </c>
      <c r="FB245" s="21" t="str">
        <f t="shared" si="208"/>
        <v/>
      </c>
      <c r="FC245" s="21" t="str">
        <f t="shared" si="208"/>
        <v/>
      </c>
      <c r="FD245" s="21" t="str">
        <f t="shared" si="208"/>
        <v/>
      </c>
      <c r="FE245" s="21" t="str">
        <f t="shared" si="208"/>
        <v/>
      </c>
      <c r="FF245" s="21" t="str">
        <f t="shared" si="208"/>
        <v/>
      </c>
      <c r="FG245" s="21" t="str">
        <f t="shared" si="208"/>
        <v/>
      </c>
      <c r="FH245" s="21" t="str">
        <f t="shared" si="208"/>
        <v/>
      </c>
      <c r="FI245" s="21" t="str">
        <f t="shared" si="208"/>
        <v/>
      </c>
      <c r="FJ245" s="21" t="str">
        <f t="shared" si="208"/>
        <v/>
      </c>
      <c r="FK245" s="21" t="str">
        <f t="shared" si="208"/>
        <v/>
      </c>
      <c r="FL245" s="21" t="str">
        <f t="shared" si="208"/>
        <v/>
      </c>
      <c r="FM245" s="21" t="str">
        <f t="shared" si="208"/>
        <v/>
      </c>
      <c r="FN245" s="21" t="str">
        <f t="shared" si="208"/>
        <v/>
      </c>
      <c r="FO245" s="21" t="str">
        <f t="shared" si="208"/>
        <v/>
      </c>
      <c r="FP245" s="21" t="str">
        <f t="shared" si="208"/>
        <v/>
      </c>
      <c r="FQ245" s="21" t="str">
        <f t="shared" si="208"/>
        <v/>
      </c>
      <c r="FR245" s="21" t="str">
        <f t="shared" si="208"/>
        <v/>
      </c>
      <c r="FS245" s="21" t="str">
        <f t="shared" si="208"/>
        <v/>
      </c>
      <c r="FT245" s="21" t="str">
        <f t="shared" si="208"/>
        <v/>
      </c>
      <c r="FU245" s="21" t="str">
        <f t="shared" si="208"/>
        <v/>
      </c>
      <c r="FV245" s="21" t="str">
        <f t="shared" si="208"/>
        <v/>
      </c>
      <c r="FW245" s="21" t="str">
        <f t="shared" si="208"/>
        <v/>
      </c>
      <c r="FX245" s="21" t="str">
        <f t="shared" si="208"/>
        <v/>
      </c>
      <c r="FY245" s="21" t="str">
        <f t="shared" si="208"/>
        <v/>
      </c>
      <c r="FZ245" s="21" t="str">
        <f t="shared" si="208"/>
        <v/>
      </c>
      <c r="GA245" s="21" t="str">
        <f t="shared" si="208"/>
        <v/>
      </c>
      <c r="GB245" s="21" t="str">
        <f t="shared" si="208"/>
        <v/>
      </c>
      <c r="GC245" s="21" t="str">
        <f t="shared" si="208"/>
        <v/>
      </c>
      <c r="GD245" s="21" t="str">
        <f t="shared" si="208"/>
        <v/>
      </c>
      <c r="GE245" s="21" t="str">
        <f t="shared" si="208"/>
        <v/>
      </c>
      <c r="GF245" s="21" t="str">
        <f t="shared" si="208"/>
        <v/>
      </c>
      <c r="GG245" s="21"/>
      <c r="GH245" s="21" t="str">
        <f t="shared" si="169"/>
        <v/>
      </c>
      <c r="GI245" s="436" t="str">
        <f t="shared" si="169"/>
        <v/>
      </c>
    </row>
    <row r="246" spans="1:191" hidden="1" x14ac:dyDescent="0.75">
      <c r="A246" s="67"/>
      <c r="B246" s="67"/>
      <c r="C246" s="425" t="str">
        <f t="shared" si="135"/>
        <v/>
      </c>
      <c r="D246" s="7"/>
      <c r="E246" s="7"/>
      <c r="F246" s="7"/>
      <c r="G246" s="424">
        <f t="shared" si="139"/>
        <v>0</v>
      </c>
      <c r="H246" s="21">
        <f t="shared" si="140"/>
        <v>0</v>
      </c>
      <c r="I246" s="102"/>
      <c r="J246" s="21" t="str">
        <f t="shared" si="144"/>
        <v/>
      </c>
      <c r="K246" s="21" t="str">
        <f t="shared" ref="K246:V246" si="209">IF(K64&gt;0,K$6,"")</f>
        <v/>
      </c>
      <c r="L246" s="21" t="str">
        <f t="shared" si="209"/>
        <v/>
      </c>
      <c r="M246" s="21" t="str">
        <f t="shared" si="209"/>
        <v/>
      </c>
      <c r="N246" s="21" t="str">
        <f t="shared" si="209"/>
        <v/>
      </c>
      <c r="O246" s="21" t="str">
        <f t="shared" si="209"/>
        <v/>
      </c>
      <c r="P246" s="21" t="str">
        <f t="shared" si="209"/>
        <v/>
      </c>
      <c r="Q246" s="21" t="str">
        <f t="shared" si="209"/>
        <v/>
      </c>
      <c r="R246" s="21" t="str">
        <f t="shared" si="209"/>
        <v/>
      </c>
      <c r="S246" s="21" t="str">
        <f t="shared" si="209"/>
        <v/>
      </c>
      <c r="T246" s="21" t="str">
        <f t="shared" si="209"/>
        <v/>
      </c>
      <c r="U246" s="21" t="str">
        <f t="shared" si="209"/>
        <v/>
      </c>
      <c r="V246" s="21" t="str">
        <f t="shared" si="209"/>
        <v/>
      </c>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c r="BZ246" s="21"/>
      <c r="CA246" s="21"/>
      <c r="CB246" s="21"/>
      <c r="CC246" s="21"/>
      <c r="CD246" s="21"/>
      <c r="CE246" s="21"/>
      <c r="CF246" s="21"/>
      <c r="CG246" s="21"/>
      <c r="CH246" s="21"/>
      <c r="CI246" s="21"/>
      <c r="CJ246" s="21"/>
      <c r="CK246" s="21"/>
      <c r="CL246" s="21"/>
      <c r="CM246" s="21"/>
      <c r="CN246" s="21"/>
      <c r="CO246" s="21"/>
      <c r="CP246" s="21"/>
      <c r="CQ246" s="21"/>
      <c r="CR246" s="21"/>
      <c r="CS246" s="21"/>
      <c r="CT246" s="21"/>
      <c r="CU246" s="21"/>
      <c r="CV246" s="21"/>
      <c r="CW246" s="21"/>
      <c r="CX246" s="21"/>
      <c r="CY246" s="21"/>
      <c r="CZ246" s="21"/>
      <c r="DA246" s="21"/>
      <c r="DB246" s="21"/>
      <c r="DC246" s="21" t="str">
        <f t="shared" ref="DC246:DN246" si="210">IF(DC64&gt;0,DC$6,"")</f>
        <v/>
      </c>
      <c r="DD246" s="21" t="str">
        <f t="shared" si="210"/>
        <v/>
      </c>
      <c r="DE246" s="21" t="str">
        <f t="shared" si="210"/>
        <v/>
      </c>
      <c r="DF246" s="21" t="str">
        <f t="shared" si="210"/>
        <v/>
      </c>
      <c r="DG246" s="21" t="str">
        <f t="shared" si="210"/>
        <v/>
      </c>
      <c r="DH246" s="21" t="str">
        <f t="shared" si="210"/>
        <v/>
      </c>
      <c r="DI246" s="21" t="str">
        <f t="shared" si="210"/>
        <v/>
      </c>
      <c r="DJ246" s="21" t="str">
        <f t="shared" si="210"/>
        <v/>
      </c>
      <c r="DK246" s="21" t="str">
        <f t="shared" si="210"/>
        <v/>
      </c>
      <c r="DL246" s="21" t="str">
        <f t="shared" si="210"/>
        <v/>
      </c>
      <c r="DM246" s="21" t="str">
        <f t="shared" si="210"/>
        <v/>
      </c>
      <c r="DN246" s="21" t="str">
        <f t="shared" si="210"/>
        <v/>
      </c>
      <c r="DO246" s="21"/>
      <c r="DP246" s="21"/>
      <c r="DQ246" s="21"/>
      <c r="DR246" s="21"/>
      <c r="DS246" s="21"/>
      <c r="DT246" s="21"/>
      <c r="DU246" s="21"/>
      <c r="DV246" s="21"/>
      <c r="DW246" s="21"/>
      <c r="DX246" s="21"/>
      <c r="DY246" s="21"/>
      <c r="DZ246" s="21"/>
      <c r="EA246" s="21"/>
      <c r="EB246" s="21"/>
      <c r="EC246" s="21"/>
      <c r="ED246" s="21"/>
      <c r="EE246" s="21"/>
      <c r="EF246" s="21"/>
      <c r="EG246" s="21"/>
      <c r="EH246" s="21"/>
      <c r="EI246" s="21"/>
      <c r="EJ246" s="21"/>
      <c r="EK246" s="21"/>
      <c r="EL246" s="21"/>
      <c r="EM246" s="21"/>
      <c r="EN246" s="21"/>
      <c r="EO246" s="21"/>
      <c r="EP246" s="21"/>
      <c r="EQ246" s="21"/>
      <c r="ER246" s="21"/>
      <c r="ES246" s="21"/>
      <c r="ET246" s="21"/>
      <c r="EU246" s="21"/>
      <c r="EV246" s="21"/>
      <c r="EW246" s="21"/>
      <c r="EX246" s="21"/>
      <c r="EY246" s="21" t="str">
        <f t="shared" ref="EY246:GF246" si="211">IF(EY64&gt;0,EY$6,"")</f>
        <v/>
      </c>
      <c r="EZ246" s="21" t="str">
        <f t="shared" si="211"/>
        <v/>
      </c>
      <c r="FA246" s="21" t="str">
        <f t="shared" si="211"/>
        <v/>
      </c>
      <c r="FB246" s="21" t="str">
        <f t="shared" si="211"/>
        <v/>
      </c>
      <c r="FC246" s="21" t="str">
        <f t="shared" si="211"/>
        <v/>
      </c>
      <c r="FD246" s="21" t="str">
        <f t="shared" si="211"/>
        <v/>
      </c>
      <c r="FE246" s="21" t="str">
        <f t="shared" si="211"/>
        <v/>
      </c>
      <c r="FF246" s="21" t="str">
        <f t="shared" si="211"/>
        <v/>
      </c>
      <c r="FG246" s="21" t="str">
        <f t="shared" si="211"/>
        <v/>
      </c>
      <c r="FH246" s="21" t="str">
        <f t="shared" si="211"/>
        <v/>
      </c>
      <c r="FI246" s="21" t="str">
        <f t="shared" si="211"/>
        <v/>
      </c>
      <c r="FJ246" s="21" t="str">
        <f t="shared" si="211"/>
        <v/>
      </c>
      <c r="FK246" s="21" t="str">
        <f t="shared" si="211"/>
        <v/>
      </c>
      <c r="FL246" s="21" t="str">
        <f t="shared" si="211"/>
        <v/>
      </c>
      <c r="FM246" s="21" t="str">
        <f t="shared" si="211"/>
        <v/>
      </c>
      <c r="FN246" s="21" t="str">
        <f t="shared" si="211"/>
        <v/>
      </c>
      <c r="FO246" s="21" t="str">
        <f t="shared" si="211"/>
        <v/>
      </c>
      <c r="FP246" s="21" t="str">
        <f t="shared" si="211"/>
        <v/>
      </c>
      <c r="FQ246" s="21" t="str">
        <f t="shared" si="211"/>
        <v/>
      </c>
      <c r="FR246" s="21" t="str">
        <f t="shared" si="211"/>
        <v/>
      </c>
      <c r="FS246" s="21" t="str">
        <f t="shared" si="211"/>
        <v/>
      </c>
      <c r="FT246" s="21" t="str">
        <f t="shared" si="211"/>
        <v/>
      </c>
      <c r="FU246" s="21" t="str">
        <f t="shared" si="211"/>
        <v/>
      </c>
      <c r="FV246" s="21" t="str">
        <f t="shared" si="211"/>
        <v/>
      </c>
      <c r="FW246" s="21" t="str">
        <f t="shared" si="211"/>
        <v/>
      </c>
      <c r="FX246" s="21" t="str">
        <f t="shared" si="211"/>
        <v/>
      </c>
      <c r="FY246" s="21" t="str">
        <f t="shared" si="211"/>
        <v/>
      </c>
      <c r="FZ246" s="21" t="str">
        <f t="shared" si="211"/>
        <v/>
      </c>
      <c r="GA246" s="21" t="str">
        <f t="shared" si="211"/>
        <v/>
      </c>
      <c r="GB246" s="21" t="str">
        <f t="shared" si="211"/>
        <v/>
      </c>
      <c r="GC246" s="21" t="str">
        <f t="shared" si="211"/>
        <v/>
      </c>
      <c r="GD246" s="21" t="str">
        <f t="shared" si="211"/>
        <v/>
      </c>
      <c r="GE246" s="21" t="str">
        <f t="shared" si="211"/>
        <v/>
      </c>
      <c r="GF246" s="21" t="str">
        <f t="shared" si="211"/>
        <v/>
      </c>
      <c r="GG246" s="21"/>
      <c r="GH246" s="21" t="str">
        <f t="shared" si="169"/>
        <v/>
      </c>
      <c r="GI246" s="436" t="str">
        <f t="shared" si="169"/>
        <v/>
      </c>
    </row>
    <row r="247" spans="1:191" hidden="1" x14ac:dyDescent="0.75">
      <c r="A247" s="67"/>
      <c r="B247" s="67"/>
      <c r="C247" s="425" t="str">
        <f t="shared" si="135"/>
        <v/>
      </c>
      <c r="D247" s="7"/>
      <c r="E247" s="7"/>
      <c r="F247" s="7"/>
      <c r="G247" s="424">
        <f t="shared" si="139"/>
        <v>0</v>
      </c>
      <c r="H247" s="21">
        <f t="shared" si="140"/>
        <v>0</v>
      </c>
      <c r="I247" s="102"/>
      <c r="J247" s="21" t="str">
        <f t="shared" si="144"/>
        <v/>
      </c>
      <c r="K247" s="21" t="str">
        <f t="shared" ref="K247:V247" si="212">IF(K65&gt;0,K$6,"")</f>
        <v/>
      </c>
      <c r="L247" s="21" t="str">
        <f t="shared" si="212"/>
        <v/>
      </c>
      <c r="M247" s="21" t="str">
        <f t="shared" si="212"/>
        <v/>
      </c>
      <c r="N247" s="21" t="str">
        <f t="shared" si="212"/>
        <v/>
      </c>
      <c r="O247" s="21" t="str">
        <f t="shared" si="212"/>
        <v/>
      </c>
      <c r="P247" s="21" t="str">
        <f t="shared" si="212"/>
        <v/>
      </c>
      <c r="Q247" s="21" t="str">
        <f t="shared" si="212"/>
        <v/>
      </c>
      <c r="R247" s="21" t="str">
        <f t="shared" si="212"/>
        <v/>
      </c>
      <c r="S247" s="21" t="str">
        <f t="shared" si="212"/>
        <v/>
      </c>
      <c r="T247" s="21" t="str">
        <f t="shared" si="212"/>
        <v/>
      </c>
      <c r="U247" s="21" t="str">
        <f t="shared" si="212"/>
        <v/>
      </c>
      <c r="V247" s="21" t="str">
        <f t="shared" si="212"/>
        <v/>
      </c>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c r="BZ247" s="21"/>
      <c r="CA247" s="21"/>
      <c r="CB247" s="21"/>
      <c r="CC247" s="21"/>
      <c r="CD247" s="21"/>
      <c r="CE247" s="21"/>
      <c r="CF247" s="21"/>
      <c r="CG247" s="21"/>
      <c r="CH247" s="21"/>
      <c r="CI247" s="21"/>
      <c r="CJ247" s="21"/>
      <c r="CK247" s="21"/>
      <c r="CL247" s="21"/>
      <c r="CM247" s="21"/>
      <c r="CN247" s="21"/>
      <c r="CO247" s="21"/>
      <c r="CP247" s="21"/>
      <c r="CQ247" s="21"/>
      <c r="CR247" s="21"/>
      <c r="CS247" s="21"/>
      <c r="CT247" s="21"/>
      <c r="CU247" s="21"/>
      <c r="CV247" s="21"/>
      <c r="CW247" s="21"/>
      <c r="CX247" s="21"/>
      <c r="CY247" s="21"/>
      <c r="CZ247" s="21"/>
      <c r="DA247" s="21"/>
      <c r="DB247" s="21"/>
      <c r="DC247" s="21" t="str">
        <f t="shared" ref="DC247:DN247" si="213">IF(DC65&gt;0,DC$6,"")</f>
        <v/>
      </c>
      <c r="DD247" s="21" t="str">
        <f t="shared" si="213"/>
        <v/>
      </c>
      <c r="DE247" s="21" t="str">
        <f t="shared" si="213"/>
        <v/>
      </c>
      <c r="DF247" s="21" t="str">
        <f t="shared" si="213"/>
        <v/>
      </c>
      <c r="DG247" s="21" t="str">
        <f t="shared" si="213"/>
        <v/>
      </c>
      <c r="DH247" s="21" t="str">
        <f t="shared" si="213"/>
        <v/>
      </c>
      <c r="DI247" s="21" t="str">
        <f t="shared" si="213"/>
        <v/>
      </c>
      <c r="DJ247" s="21" t="str">
        <f t="shared" si="213"/>
        <v/>
      </c>
      <c r="DK247" s="21" t="str">
        <f t="shared" si="213"/>
        <v/>
      </c>
      <c r="DL247" s="21" t="str">
        <f t="shared" si="213"/>
        <v/>
      </c>
      <c r="DM247" s="21" t="str">
        <f t="shared" si="213"/>
        <v/>
      </c>
      <c r="DN247" s="21" t="str">
        <f t="shared" si="213"/>
        <v/>
      </c>
      <c r="DO247" s="21"/>
      <c r="DP247" s="21"/>
      <c r="DQ247" s="21"/>
      <c r="DR247" s="21"/>
      <c r="DS247" s="21"/>
      <c r="DT247" s="21"/>
      <c r="DU247" s="21"/>
      <c r="DV247" s="21"/>
      <c r="DW247" s="21"/>
      <c r="DX247" s="21"/>
      <c r="DY247" s="21"/>
      <c r="DZ247" s="21"/>
      <c r="EA247" s="21"/>
      <c r="EB247" s="21"/>
      <c r="EC247" s="21"/>
      <c r="ED247" s="21"/>
      <c r="EE247" s="21"/>
      <c r="EF247" s="21"/>
      <c r="EG247" s="21"/>
      <c r="EH247" s="21"/>
      <c r="EI247" s="21"/>
      <c r="EJ247" s="21"/>
      <c r="EK247" s="21"/>
      <c r="EL247" s="21"/>
      <c r="EM247" s="21"/>
      <c r="EN247" s="21"/>
      <c r="EO247" s="21"/>
      <c r="EP247" s="21"/>
      <c r="EQ247" s="21"/>
      <c r="ER247" s="21"/>
      <c r="ES247" s="21"/>
      <c r="ET247" s="21"/>
      <c r="EU247" s="21"/>
      <c r="EV247" s="21"/>
      <c r="EW247" s="21"/>
      <c r="EX247" s="21"/>
      <c r="EY247" s="21" t="str">
        <f t="shared" ref="EY247:GF247" si="214">IF(EY65&gt;0,EY$6,"")</f>
        <v/>
      </c>
      <c r="EZ247" s="21" t="str">
        <f t="shared" si="214"/>
        <v/>
      </c>
      <c r="FA247" s="21" t="str">
        <f t="shared" si="214"/>
        <v/>
      </c>
      <c r="FB247" s="21" t="str">
        <f t="shared" si="214"/>
        <v/>
      </c>
      <c r="FC247" s="21" t="str">
        <f t="shared" si="214"/>
        <v/>
      </c>
      <c r="FD247" s="21" t="str">
        <f t="shared" si="214"/>
        <v/>
      </c>
      <c r="FE247" s="21" t="str">
        <f t="shared" si="214"/>
        <v/>
      </c>
      <c r="FF247" s="21" t="str">
        <f t="shared" si="214"/>
        <v/>
      </c>
      <c r="FG247" s="21" t="str">
        <f t="shared" si="214"/>
        <v/>
      </c>
      <c r="FH247" s="21" t="str">
        <f t="shared" si="214"/>
        <v/>
      </c>
      <c r="FI247" s="21" t="str">
        <f t="shared" si="214"/>
        <v/>
      </c>
      <c r="FJ247" s="21" t="str">
        <f t="shared" si="214"/>
        <v/>
      </c>
      <c r="FK247" s="21" t="str">
        <f t="shared" si="214"/>
        <v/>
      </c>
      <c r="FL247" s="21" t="str">
        <f t="shared" si="214"/>
        <v/>
      </c>
      <c r="FM247" s="21" t="str">
        <f t="shared" si="214"/>
        <v/>
      </c>
      <c r="FN247" s="21" t="str">
        <f t="shared" si="214"/>
        <v/>
      </c>
      <c r="FO247" s="21" t="str">
        <f t="shared" si="214"/>
        <v/>
      </c>
      <c r="FP247" s="21" t="str">
        <f t="shared" si="214"/>
        <v/>
      </c>
      <c r="FQ247" s="21" t="str">
        <f t="shared" si="214"/>
        <v/>
      </c>
      <c r="FR247" s="21" t="str">
        <f t="shared" si="214"/>
        <v/>
      </c>
      <c r="FS247" s="21" t="str">
        <f t="shared" si="214"/>
        <v/>
      </c>
      <c r="FT247" s="21" t="str">
        <f t="shared" si="214"/>
        <v/>
      </c>
      <c r="FU247" s="21" t="str">
        <f t="shared" si="214"/>
        <v/>
      </c>
      <c r="FV247" s="21" t="str">
        <f t="shared" si="214"/>
        <v/>
      </c>
      <c r="FW247" s="21" t="str">
        <f t="shared" si="214"/>
        <v/>
      </c>
      <c r="FX247" s="21" t="str">
        <f t="shared" si="214"/>
        <v/>
      </c>
      <c r="FY247" s="21" t="str">
        <f t="shared" si="214"/>
        <v/>
      </c>
      <c r="FZ247" s="21" t="str">
        <f t="shared" si="214"/>
        <v/>
      </c>
      <c r="GA247" s="21" t="str">
        <f t="shared" si="214"/>
        <v/>
      </c>
      <c r="GB247" s="21" t="str">
        <f t="shared" si="214"/>
        <v/>
      </c>
      <c r="GC247" s="21" t="str">
        <f t="shared" si="214"/>
        <v/>
      </c>
      <c r="GD247" s="21" t="str">
        <f t="shared" si="214"/>
        <v/>
      </c>
      <c r="GE247" s="21" t="str">
        <f t="shared" si="214"/>
        <v/>
      </c>
      <c r="GF247" s="21" t="str">
        <f t="shared" si="214"/>
        <v/>
      </c>
      <c r="GG247" s="21"/>
      <c r="GH247" s="21" t="str">
        <f t="shared" si="169"/>
        <v/>
      </c>
      <c r="GI247" s="436" t="str">
        <f t="shared" si="169"/>
        <v/>
      </c>
    </row>
    <row r="248" spans="1:191" hidden="1" x14ac:dyDescent="0.75">
      <c r="A248" s="67"/>
      <c r="B248" s="67"/>
      <c r="C248" s="425" t="str">
        <f t="shared" si="135"/>
        <v/>
      </c>
      <c r="D248" s="7"/>
      <c r="E248" s="7"/>
      <c r="F248" s="7"/>
      <c r="G248" s="424">
        <f t="shared" si="139"/>
        <v>0</v>
      </c>
      <c r="H248" s="21">
        <f t="shared" si="140"/>
        <v>0</v>
      </c>
      <c r="I248" s="102"/>
      <c r="J248" s="21" t="str">
        <f t="shared" si="144"/>
        <v/>
      </c>
      <c r="K248" s="21" t="str">
        <f t="shared" ref="K248:V248" si="215">IF(K66&gt;0,K$6,"")</f>
        <v/>
      </c>
      <c r="L248" s="21" t="str">
        <f t="shared" si="215"/>
        <v/>
      </c>
      <c r="M248" s="21" t="str">
        <f t="shared" si="215"/>
        <v/>
      </c>
      <c r="N248" s="21" t="str">
        <f t="shared" si="215"/>
        <v/>
      </c>
      <c r="O248" s="21" t="str">
        <f t="shared" si="215"/>
        <v/>
      </c>
      <c r="P248" s="21" t="str">
        <f t="shared" si="215"/>
        <v/>
      </c>
      <c r="Q248" s="21" t="str">
        <f t="shared" si="215"/>
        <v/>
      </c>
      <c r="R248" s="21" t="str">
        <f t="shared" si="215"/>
        <v/>
      </c>
      <c r="S248" s="21" t="str">
        <f t="shared" si="215"/>
        <v/>
      </c>
      <c r="T248" s="21" t="str">
        <f t="shared" si="215"/>
        <v/>
      </c>
      <c r="U248" s="21" t="str">
        <f t="shared" si="215"/>
        <v/>
      </c>
      <c r="V248" s="21" t="str">
        <f t="shared" si="215"/>
        <v/>
      </c>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c r="BZ248" s="21"/>
      <c r="CA248" s="21"/>
      <c r="CB248" s="21"/>
      <c r="CC248" s="21"/>
      <c r="CD248" s="21"/>
      <c r="CE248" s="21"/>
      <c r="CF248" s="21"/>
      <c r="CG248" s="21"/>
      <c r="CH248" s="21"/>
      <c r="CI248" s="21"/>
      <c r="CJ248" s="21"/>
      <c r="CK248" s="21"/>
      <c r="CL248" s="21"/>
      <c r="CM248" s="21"/>
      <c r="CN248" s="21"/>
      <c r="CO248" s="21"/>
      <c r="CP248" s="21"/>
      <c r="CQ248" s="21"/>
      <c r="CR248" s="21"/>
      <c r="CS248" s="21"/>
      <c r="CT248" s="21"/>
      <c r="CU248" s="21"/>
      <c r="CV248" s="21"/>
      <c r="CW248" s="21"/>
      <c r="CX248" s="21"/>
      <c r="CY248" s="21"/>
      <c r="CZ248" s="21"/>
      <c r="DA248" s="21"/>
      <c r="DB248" s="21"/>
      <c r="DC248" s="21" t="str">
        <f t="shared" ref="DC248:DN248" si="216">IF(DC66&gt;0,DC$6,"")</f>
        <v/>
      </c>
      <c r="DD248" s="21" t="str">
        <f t="shared" si="216"/>
        <v/>
      </c>
      <c r="DE248" s="21" t="str">
        <f t="shared" si="216"/>
        <v/>
      </c>
      <c r="DF248" s="21" t="str">
        <f t="shared" si="216"/>
        <v/>
      </c>
      <c r="DG248" s="21" t="str">
        <f t="shared" si="216"/>
        <v/>
      </c>
      <c r="DH248" s="21" t="str">
        <f t="shared" si="216"/>
        <v/>
      </c>
      <c r="DI248" s="21" t="str">
        <f t="shared" si="216"/>
        <v/>
      </c>
      <c r="DJ248" s="21" t="str">
        <f t="shared" si="216"/>
        <v/>
      </c>
      <c r="DK248" s="21" t="str">
        <f t="shared" si="216"/>
        <v/>
      </c>
      <c r="DL248" s="21" t="str">
        <f t="shared" si="216"/>
        <v/>
      </c>
      <c r="DM248" s="21" t="str">
        <f t="shared" si="216"/>
        <v/>
      </c>
      <c r="DN248" s="21" t="str">
        <f t="shared" si="216"/>
        <v/>
      </c>
      <c r="DO248" s="21"/>
      <c r="DP248" s="21"/>
      <c r="DQ248" s="21"/>
      <c r="DR248" s="21"/>
      <c r="DS248" s="21"/>
      <c r="DT248" s="21"/>
      <c r="DU248" s="21"/>
      <c r="DV248" s="21"/>
      <c r="DW248" s="21"/>
      <c r="DX248" s="21"/>
      <c r="DY248" s="21"/>
      <c r="DZ248" s="21"/>
      <c r="EA248" s="21"/>
      <c r="EB248" s="21"/>
      <c r="EC248" s="21"/>
      <c r="ED248" s="21"/>
      <c r="EE248" s="21"/>
      <c r="EF248" s="21"/>
      <c r="EG248" s="21"/>
      <c r="EH248" s="21"/>
      <c r="EI248" s="21"/>
      <c r="EJ248" s="21"/>
      <c r="EK248" s="21"/>
      <c r="EL248" s="21"/>
      <c r="EM248" s="21"/>
      <c r="EN248" s="21"/>
      <c r="EO248" s="21"/>
      <c r="EP248" s="21"/>
      <c r="EQ248" s="21"/>
      <c r="ER248" s="21"/>
      <c r="ES248" s="21"/>
      <c r="ET248" s="21"/>
      <c r="EU248" s="21"/>
      <c r="EV248" s="21"/>
      <c r="EW248" s="21"/>
      <c r="EX248" s="21"/>
      <c r="EY248" s="21" t="str">
        <f t="shared" ref="EY248:GF248" si="217">IF(EY66&gt;0,EY$6,"")</f>
        <v/>
      </c>
      <c r="EZ248" s="21" t="str">
        <f t="shared" si="217"/>
        <v/>
      </c>
      <c r="FA248" s="21" t="str">
        <f t="shared" si="217"/>
        <v/>
      </c>
      <c r="FB248" s="21" t="str">
        <f t="shared" si="217"/>
        <v/>
      </c>
      <c r="FC248" s="21" t="str">
        <f t="shared" si="217"/>
        <v/>
      </c>
      <c r="FD248" s="21" t="str">
        <f t="shared" si="217"/>
        <v/>
      </c>
      <c r="FE248" s="21" t="str">
        <f t="shared" si="217"/>
        <v/>
      </c>
      <c r="FF248" s="21" t="str">
        <f t="shared" si="217"/>
        <v/>
      </c>
      <c r="FG248" s="21" t="str">
        <f t="shared" si="217"/>
        <v/>
      </c>
      <c r="FH248" s="21" t="str">
        <f t="shared" si="217"/>
        <v/>
      </c>
      <c r="FI248" s="21" t="str">
        <f t="shared" si="217"/>
        <v/>
      </c>
      <c r="FJ248" s="21" t="str">
        <f t="shared" si="217"/>
        <v/>
      </c>
      <c r="FK248" s="21" t="str">
        <f t="shared" si="217"/>
        <v/>
      </c>
      <c r="FL248" s="21" t="str">
        <f t="shared" si="217"/>
        <v/>
      </c>
      <c r="FM248" s="21" t="str">
        <f t="shared" si="217"/>
        <v/>
      </c>
      <c r="FN248" s="21" t="str">
        <f t="shared" si="217"/>
        <v/>
      </c>
      <c r="FO248" s="21" t="str">
        <f t="shared" si="217"/>
        <v/>
      </c>
      <c r="FP248" s="21" t="str">
        <f t="shared" si="217"/>
        <v/>
      </c>
      <c r="FQ248" s="21" t="str">
        <f t="shared" si="217"/>
        <v/>
      </c>
      <c r="FR248" s="21" t="str">
        <f t="shared" si="217"/>
        <v/>
      </c>
      <c r="FS248" s="21" t="str">
        <f t="shared" si="217"/>
        <v/>
      </c>
      <c r="FT248" s="21" t="str">
        <f t="shared" si="217"/>
        <v/>
      </c>
      <c r="FU248" s="21" t="str">
        <f t="shared" si="217"/>
        <v/>
      </c>
      <c r="FV248" s="21" t="str">
        <f t="shared" si="217"/>
        <v/>
      </c>
      <c r="FW248" s="21" t="str">
        <f t="shared" si="217"/>
        <v/>
      </c>
      <c r="FX248" s="21" t="str">
        <f t="shared" si="217"/>
        <v/>
      </c>
      <c r="FY248" s="21" t="str">
        <f t="shared" si="217"/>
        <v/>
      </c>
      <c r="FZ248" s="21" t="str">
        <f t="shared" si="217"/>
        <v/>
      </c>
      <c r="GA248" s="21" t="str">
        <f t="shared" si="217"/>
        <v/>
      </c>
      <c r="GB248" s="21" t="str">
        <f t="shared" si="217"/>
        <v/>
      </c>
      <c r="GC248" s="21" t="str">
        <f t="shared" si="217"/>
        <v/>
      </c>
      <c r="GD248" s="21" t="str">
        <f t="shared" si="217"/>
        <v/>
      </c>
      <c r="GE248" s="21" t="str">
        <f t="shared" si="217"/>
        <v/>
      </c>
      <c r="GF248" s="21" t="str">
        <f t="shared" si="217"/>
        <v/>
      </c>
      <c r="GG248" s="21"/>
      <c r="GH248" s="21" t="str">
        <f t="shared" si="169"/>
        <v/>
      </c>
      <c r="GI248" s="436" t="str">
        <f t="shared" si="169"/>
        <v/>
      </c>
    </row>
    <row r="249" spans="1:191" hidden="1" x14ac:dyDescent="0.75">
      <c r="A249" s="67"/>
      <c r="B249" s="67"/>
      <c r="C249" s="425" t="str">
        <f t="shared" si="135"/>
        <v/>
      </c>
      <c r="D249" s="7"/>
      <c r="E249" s="7"/>
      <c r="F249" s="7"/>
      <c r="G249" s="424">
        <f t="shared" si="139"/>
        <v>0</v>
      </c>
      <c r="H249" s="21">
        <f t="shared" si="140"/>
        <v>0</v>
      </c>
      <c r="I249" s="102"/>
      <c r="J249" s="21" t="str">
        <f t="shared" si="144"/>
        <v/>
      </c>
      <c r="K249" s="21" t="str">
        <f t="shared" ref="K249:V249" si="218">IF(K67&gt;0,K$6,"")</f>
        <v/>
      </c>
      <c r="L249" s="21" t="str">
        <f t="shared" si="218"/>
        <v/>
      </c>
      <c r="M249" s="21" t="str">
        <f t="shared" si="218"/>
        <v/>
      </c>
      <c r="N249" s="21" t="str">
        <f t="shared" si="218"/>
        <v/>
      </c>
      <c r="O249" s="21" t="str">
        <f t="shared" si="218"/>
        <v/>
      </c>
      <c r="P249" s="21" t="str">
        <f t="shared" si="218"/>
        <v/>
      </c>
      <c r="Q249" s="21" t="str">
        <f t="shared" si="218"/>
        <v/>
      </c>
      <c r="R249" s="21" t="str">
        <f t="shared" si="218"/>
        <v/>
      </c>
      <c r="S249" s="21" t="str">
        <f t="shared" si="218"/>
        <v/>
      </c>
      <c r="T249" s="21" t="str">
        <f t="shared" si="218"/>
        <v/>
      </c>
      <c r="U249" s="21" t="str">
        <f t="shared" si="218"/>
        <v/>
      </c>
      <c r="V249" s="21" t="str">
        <f t="shared" si="218"/>
        <v/>
      </c>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c r="BZ249" s="21"/>
      <c r="CA249" s="21"/>
      <c r="CB249" s="21"/>
      <c r="CC249" s="21"/>
      <c r="CD249" s="21"/>
      <c r="CE249" s="21"/>
      <c r="CF249" s="21"/>
      <c r="CG249" s="21"/>
      <c r="CH249" s="21"/>
      <c r="CI249" s="21"/>
      <c r="CJ249" s="21"/>
      <c r="CK249" s="21"/>
      <c r="CL249" s="21"/>
      <c r="CM249" s="21"/>
      <c r="CN249" s="21"/>
      <c r="CO249" s="21"/>
      <c r="CP249" s="21"/>
      <c r="CQ249" s="21"/>
      <c r="CR249" s="21"/>
      <c r="CS249" s="21"/>
      <c r="CT249" s="21"/>
      <c r="CU249" s="21"/>
      <c r="CV249" s="21"/>
      <c r="CW249" s="21"/>
      <c r="CX249" s="21"/>
      <c r="CY249" s="21"/>
      <c r="CZ249" s="21"/>
      <c r="DA249" s="21"/>
      <c r="DB249" s="21"/>
      <c r="DC249" s="21" t="str">
        <f t="shared" ref="DC249:DN249" si="219">IF(DC67&gt;0,DC$6,"")</f>
        <v/>
      </c>
      <c r="DD249" s="21" t="str">
        <f t="shared" si="219"/>
        <v/>
      </c>
      <c r="DE249" s="21" t="str">
        <f t="shared" si="219"/>
        <v/>
      </c>
      <c r="DF249" s="21" t="str">
        <f t="shared" si="219"/>
        <v/>
      </c>
      <c r="DG249" s="21" t="str">
        <f t="shared" si="219"/>
        <v/>
      </c>
      <c r="DH249" s="21" t="str">
        <f t="shared" si="219"/>
        <v/>
      </c>
      <c r="DI249" s="21" t="str">
        <f t="shared" si="219"/>
        <v/>
      </c>
      <c r="DJ249" s="21" t="str">
        <f t="shared" si="219"/>
        <v/>
      </c>
      <c r="DK249" s="21" t="str">
        <f t="shared" si="219"/>
        <v/>
      </c>
      <c r="DL249" s="21" t="str">
        <f t="shared" si="219"/>
        <v/>
      </c>
      <c r="DM249" s="21" t="str">
        <f t="shared" si="219"/>
        <v/>
      </c>
      <c r="DN249" s="21" t="str">
        <f t="shared" si="219"/>
        <v/>
      </c>
      <c r="DO249" s="21"/>
      <c r="DP249" s="21"/>
      <c r="DQ249" s="21"/>
      <c r="DR249" s="21"/>
      <c r="DS249" s="21"/>
      <c r="DT249" s="21"/>
      <c r="DU249" s="21"/>
      <c r="DV249" s="21"/>
      <c r="DW249" s="21"/>
      <c r="DX249" s="21"/>
      <c r="DY249" s="21"/>
      <c r="DZ249" s="21"/>
      <c r="EA249" s="21"/>
      <c r="EB249" s="21"/>
      <c r="EC249" s="21"/>
      <c r="ED249" s="21"/>
      <c r="EE249" s="21"/>
      <c r="EF249" s="21"/>
      <c r="EG249" s="21"/>
      <c r="EH249" s="21"/>
      <c r="EI249" s="21"/>
      <c r="EJ249" s="21"/>
      <c r="EK249" s="21"/>
      <c r="EL249" s="21"/>
      <c r="EM249" s="21"/>
      <c r="EN249" s="21"/>
      <c r="EO249" s="21"/>
      <c r="EP249" s="21"/>
      <c r="EQ249" s="21"/>
      <c r="ER249" s="21"/>
      <c r="ES249" s="21"/>
      <c r="ET249" s="21"/>
      <c r="EU249" s="21"/>
      <c r="EV249" s="21"/>
      <c r="EW249" s="21"/>
      <c r="EX249" s="21"/>
      <c r="EY249" s="21" t="str">
        <f t="shared" ref="EY249:GF249" si="220">IF(EY67&gt;0,EY$6,"")</f>
        <v/>
      </c>
      <c r="EZ249" s="21" t="str">
        <f t="shared" si="220"/>
        <v/>
      </c>
      <c r="FA249" s="21" t="str">
        <f t="shared" si="220"/>
        <v/>
      </c>
      <c r="FB249" s="21" t="str">
        <f t="shared" si="220"/>
        <v/>
      </c>
      <c r="FC249" s="21" t="str">
        <f t="shared" si="220"/>
        <v/>
      </c>
      <c r="FD249" s="21" t="str">
        <f t="shared" si="220"/>
        <v/>
      </c>
      <c r="FE249" s="21" t="str">
        <f t="shared" si="220"/>
        <v/>
      </c>
      <c r="FF249" s="21" t="str">
        <f t="shared" si="220"/>
        <v/>
      </c>
      <c r="FG249" s="21" t="str">
        <f t="shared" si="220"/>
        <v/>
      </c>
      <c r="FH249" s="21" t="str">
        <f t="shared" si="220"/>
        <v/>
      </c>
      <c r="FI249" s="21" t="str">
        <f t="shared" si="220"/>
        <v/>
      </c>
      <c r="FJ249" s="21" t="str">
        <f t="shared" si="220"/>
        <v/>
      </c>
      <c r="FK249" s="21" t="str">
        <f t="shared" si="220"/>
        <v/>
      </c>
      <c r="FL249" s="21" t="str">
        <f t="shared" si="220"/>
        <v/>
      </c>
      <c r="FM249" s="21" t="str">
        <f t="shared" si="220"/>
        <v/>
      </c>
      <c r="FN249" s="21" t="str">
        <f t="shared" si="220"/>
        <v/>
      </c>
      <c r="FO249" s="21" t="str">
        <f t="shared" si="220"/>
        <v/>
      </c>
      <c r="FP249" s="21" t="str">
        <f t="shared" si="220"/>
        <v/>
      </c>
      <c r="FQ249" s="21" t="str">
        <f t="shared" si="220"/>
        <v/>
      </c>
      <c r="FR249" s="21" t="str">
        <f t="shared" si="220"/>
        <v/>
      </c>
      <c r="FS249" s="21" t="str">
        <f t="shared" si="220"/>
        <v/>
      </c>
      <c r="FT249" s="21" t="str">
        <f t="shared" si="220"/>
        <v/>
      </c>
      <c r="FU249" s="21" t="str">
        <f t="shared" si="220"/>
        <v/>
      </c>
      <c r="FV249" s="21" t="str">
        <f t="shared" si="220"/>
        <v/>
      </c>
      <c r="FW249" s="21" t="str">
        <f t="shared" si="220"/>
        <v/>
      </c>
      <c r="FX249" s="21" t="str">
        <f t="shared" si="220"/>
        <v/>
      </c>
      <c r="FY249" s="21" t="str">
        <f t="shared" si="220"/>
        <v/>
      </c>
      <c r="FZ249" s="21" t="str">
        <f t="shared" si="220"/>
        <v/>
      </c>
      <c r="GA249" s="21" t="str">
        <f t="shared" si="220"/>
        <v/>
      </c>
      <c r="GB249" s="21" t="str">
        <f t="shared" si="220"/>
        <v/>
      </c>
      <c r="GC249" s="21" t="str">
        <f t="shared" si="220"/>
        <v/>
      </c>
      <c r="GD249" s="21" t="str">
        <f t="shared" si="220"/>
        <v/>
      </c>
      <c r="GE249" s="21" t="str">
        <f t="shared" si="220"/>
        <v/>
      </c>
      <c r="GF249" s="21" t="str">
        <f t="shared" si="220"/>
        <v/>
      </c>
      <c r="GG249" s="21"/>
      <c r="GH249" s="21" t="str">
        <f t="shared" si="169"/>
        <v/>
      </c>
      <c r="GI249" s="436" t="str">
        <f t="shared" si="169"/>
        <v/>
      </c>
    </row>
    <row r="250" spans="1:191" hidden="1" x14ac:dyDescent="0.75">
      <c r="A250" s="67"/>
      <c r="B250" s="67"/>
      <c r="C250" s="425">
        <f t="shared" si="135"/>
        <v>0</v>
      </c>
      <c r="D250" s="7"/>
      <c r="E250" s="7"/>
      <c r="F250" s="7"/>
      <c r="G250" s="424">
        <f t="shared" si="139"/>
        <v>0</v>
      </c>
      <c r="H250" s="21">
        <f t="shared" si="140"/>
        <v>0</v>
      </c>
      <c r="I250" s="102"/>
      <c r="J250" s="21" t="str">
        <f t="shared" si="144"/>
        <v/>
      </c>
      <c r="K250" s="21" t="str">
        <f t="shared" ref="K250:V250" si="221">IF(K68&gt;0,K$6,"")</f>
        <v/>
      </c>
      <c r="L250" s="21" t="str">
        <f t="shared" si="221"/>
        <v/>
      </c>
      <c r="M250" s="21" t="str">
        <f t="shared" si="221"/>
        <v/>
      </c>
      <c r="N250" s="21" t="str">
        <f t="shared" si="221"/>
        <v/>
      </c>
      <c r="O250" s="21" t="str">
        <f t="shared" si="221"/>
        <v/>
      </c>
      <c r="P250" s="21" t="str">
        <f t="shared" si="221"/>
        <v/>
      </c>
      <c r="Q250" s="21" t="str">
        <f t="shared" si="221"/>
        <v/>
      </c>
      <c r="R250" s="21" t="str">
        <f t="shared" si="221"/>
        <v/>
      </c>
      <c r="S250" s="21" t="str">
        <f t="shared" si="221"/>
        <v/>
      </c>
      <c r="T250" s="21" t="str">
        <f t="shared" si="221"/>
        <v/>
      </c>
      <c r="U250" s="21" t="str">
        <f t="shared" si="221"/>
        <v/>
      </c>
      <c r="V250" s="21" t="str">
        <f t="shared" si="221"/>
        <v/>
      </c>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c r="BZ250" s="21"/>
      <c r="CA250" s="21"/>
      <c r="CB250" s="21"/>
      <c r="CC250" s="21"/>
      <c r="CD250" s="21"/>
      <c r="CE250" s="21"/>
      <c r="CF250" s="21"/>
      <c r="CG250" s="21"/>
      <c r="CH250" s="21"/>
      <c r="CI250" s="21"/>
      <c r="CJ250" s="21"/>
      <c r="CK250" s="21"/>
      <c r="CL250" s="21"/>
      <c r="CM250" s="21"/>
      <c r="CN250" s="21"/>
      <c r="CO250" s="21"/>
      <c r="CP250" s="21"/>
      <c r="CQ250" s="21"/>
      <c r="CR250" s="21"/>
      <c r="CS250" s="21"/>
      <c r="CT250" s="21"/>
      <c r="CU250" s="21"/>
      <c r="CV250" s="21"/>
      <c r="CW250" s="21"/>
      <c r="CX250" s="21"/>
      <c r="CY250" s="21"/>
      <c r="CZ250" s="21"/>
      <c r="DA250" s="21"/>
      <c r="DB250" s="21"/>
      <c r="DC250" s="21" t="str">
        <f t="shared" ref="DC250:DN250" si="222">IF(DC68&gt;0,DC$6,"")</f>
        <v/>
      </c>
      <c r="DD250" s="21" t="str">
        <f t="shared" si="222"/>
        <v/>
      </c>
      <c r="DE250" s="21" t="str">
        <f t="shared" si="222"/>
        <v/>
      </c>
      <c r="DF250" s="21" t="str">
        <f t="shared" si="222"/>
        <v/>
      </c>
      <c r="DG250" s="21" t="str">
        <f t="shared" si="222"/>
        <v/>
      </c>
      <c r="DH250" s="21" t="str">
        <f t="shared" si="222"/>
        <v/>
      </c>
      <c r="DI250" s="21" t="str">
        <f t="shared" si="222"/>
        <v/>
      </c>
      <c r="DJ250" s="21" t="str">
        <f t="shared" si="222"/>
        <v/>
      </c>
      <c r="DK250" s="21" t="str">
        <f t="shared" si="222"/>
        <v/>
      </c>
      <c r="DL250" s="21" t="str">
        <f t="shared" si="222"/>
        <v/>
      </c>
      <c r="DM250" s="21" t="str">
        <f t="shared" si="222"/>
        <v/>
      </c>
      <c r="DN250" s="21" t="str">
        <f t="shared" si="222"/>
        <v/>
      </c>
      <c r="DO250" s="21"/>
      <c r="DP250" s="21"/>
      <c r="DQ250" s="21"/>
      <c r="DR250" s="21"/>
      <c r="DS250" s="21"/>
      <c r="DT250" s="21"/>
      <c r="DU250" s="21"/>
      <c r="DV250" s="21"/>
      <c r="DW250" s="21"/>
      <c r="DX250" s="21"/>
      <c r="DY250" s="21"/>
      <c r="DZ250" s="21"/>
      <c r="EA250" s="21"/>
      <c r="EB250" s="21"/>
      <c r="EC250" s="21"/>
      <c r="ED250" s="21"/>
      <c r="EE250" s="21"/>
      <c r="EF250" s="21"/>
      <c r="EG250" s="21"/>
      <c r="EH250" s="21"/>
      <c r="EI250" s="21"/>
      <c r="EJ250" s="21"/>
      <c r="EK250" s="21"/>
      <c r="EL250" s="21"/>
      <c r="EM250" s="21"/>
      <c r="EN250" s="21"/>
      <c r="EO250" s="21"/>
      <c r="EP250" s="21"/>
      <c r="EQ250" s="21"/>
      <c r="ER250" s="21"/>
      <c r="ES250" s="21"/>
      <c r="ET250" s="21"/>
      <c r="EU250" s="21"/>
      <c r="EV250" s="21"/>
      <c r="EW250" s="21"/>
      <c r="EX250" s="21"/>
      <c r="EY250" s="21" t="str">
        <f t="shared" ref="EY250:GF250" si="223">IF(EY68&gt;0,EY$6,"")</f>
        <v/>
      </c>
      <c r="EZ250" s="21" t="str">
        <f t="shared" si="223"/>
        <v/>
      </c>
      <c r="FA250" s="21" t="str">
        <f t="shared" si="223"/>
        <v/>
      </c>
      <c r="FB250" s="21" t="str">
        <f t="shared" si="223"/>
        <v/>
      </c>
      <c r="FC250" s="21" t="str">
        <f t="shared" si="223"/>
        <v/>
      </c>
      <c r="FD250" s="21" t="str">
        <f t="shared" si="223"/>
        <v/>
      </c>
      <c r="FE250" s="21" t="str">
        <f t="shared" si="223"/>
        <v/>
      </c>
      <c r="FF250" s="21" t="str">
        <f t="shared" si="223"/>
        <v/>
      </c>
      <c r="FG250" s="21" t="str">
        <f t="shared" si="223"/>
        <v/>
      </c>
      <c r="FH250" s="21" t="str">
        <f t="shared" si="223"/>
        <v/>
      </c>
      <c r="FI250" s="21" t="str">
        <f t="shared" si="223"/>
        <v/>
      </c>
      <c r="FJ250" s="21" t="str">
        <f t="shared" si="223"/>
        <v/>
      </c>
      <c r="FK250" s="21" t="str">
        <f t="shared" si="223"/>
        <v/>
      </c>
      <c r="FL250" s="21" t="str">
        <f t="shared" si="223"/>
        <v/>
      </c>
      <c r="FM250" s="21" t="str">
        <f t="shared" si="223"/>
        <v/>
      </c>
      <c r="FN250" s="21" t="str">
        <f t="shared" si="223"/>
        <v/>
      </c>
      <c r="FO250" s="21" t="str">
        <f t="shared" si="223"/>
        <v/>
      </c>
      <c r="FP250" s="21" t="str">
        <f t="shared" si="223"/>
        <v/>
      </c>
      <c r="FQ250" s="21" t="str">
        <f t="shared" si="223"/>
        <v/>
      </c>
      <c r="FR250" s="21" t="str">
        <f t="shared" si="223"/>
        <v/>
      </c>
      <c r="FS250" s="21" t="str">
        <f t="shared" si="223"/>
        <v/>
      </c>
      <c r="FT250" s="21" t="str">
        <f t="shared" si="223"/>
        <v/>
      </c>
      <c r="FU250" s="21" t="str">
        <f t="shared" si="223"/>
        <v/>
      </c>
      <c r="FV250" s="21" t="str">
        <f t="shared" si="223"/>
        <v/>
      </c>
      <c r="FW250" s="21" t="str">
        <f t="shared" si="223"/>
        <v/>
      </c>
      <c r="FX250" s="21" t="str">
        <f t="shared" si="223"/>
        <v/>
      </c>
      <c r="FY250" s="21" t="str">
        <f t="shared" si="223"/>
        <v/>
      </c>
      <c r="FZ250" s="21" t="str">
        <f t="shared" si="223"/>
        <v/>
      </c>
      <c r="GA250" s="21" t="str">
        <f t="shared" si="223"/>
        <v/>
      </c>
      <c r="GB250" s="21" t="str">
        <f t="shared" si="223"/>
        <v/>
      </c>
      <c r="GC250" s="21" t="str">
        <f t="shared" si="223"/>
        <v/>
      </c>
      <c r="GD250" s="21" t="str">
        <f t="shared" si="223"/>
        <v/>
      </c>
      <c r="GE250" s="21" t="str">
        <f t="shared" si="223"/>
        <v/>
      </c>
      <c r="GF250" s="21" t="str">
        <f t="shared" si="223"/>
        <v/>
      </c>
      <c r="GG250" s="21"/>
      <c r="GH250" s="21" t="str">
        <f t="shared" si="169"/>
        <v/>
      </c>
      <c r="GI250" s="436" t="str">
        <f t="shared" si="169"/>
        <v/>
      </c>
    </row>
    <row r="251" spans="1:191" hidden="1" x14ac:dyDescent="0.75">
      <c r="A251" s="67"/>
      <c r="B251" s="67"/>
      <c r="C251" s="425" t="str">
        <f t="shared" si="135"/>
        <v>Hard Costs</v>
      </c>
      <c r="D251" s="7"/>
      <c r="E251" s="7"/>
      <c r="F251" s="7"/>
      <c r="G251" s="424">
        <f t="shared" si="139"/>
        <v>0</v>
      </c>
      <c r="H251" s="21">
        <f t="shared" si="140"/>
        <v>0</v>
      </c>
      <c r="I251" s="102"/>
      <c r="J251" s="21" t="str">
        <f t="shared" si="144"/>
        <v/>
      </c>
      <c r="K251" s="21" t="str">
        <f t="shared" ref="K251:V251" si="224">IF(K69&gt;0,K$6,"")</f>
        <v/>
      </c>
      <c r="L251" s="21" t="str">
        <f t="shared" si="224"/>
        <v/>
      </c>
      <c r="M251" s="21" t="str">
        <f t="shared" si="224"/>
        <v/>
      </c>
      <c r="N251" s="21" t="str">
        <f t="shared" si="224"/>
        <v/>
      </c>
      <c r="O251" s="21" t="str">
        <f t="shared" si="224"/>
        <v/>
      </c>
      <c r="P251" s="21" t="str">
        <f t="shared" si="224"/>
        <v/>
      </c>
      <c r="Q251" s="21" t="str">
        <f t="shared" si="224"/>
        <v/>
      </c>
      <c r="R251" s="21" t="str">
        <f t="shared" si="224"/>
        <v/>
      </c>
      <c r="S251" s="21" t="str">
        <f t="shared" si="224"/>
        <v/>
      </c>
      <c r="T251" s="21" t="str">
        <f t="shared" si="224"/>
        <v/>
      </c>
      <c r="U251" s="21" t="str">
        <f t="shared" si="224"/>
        <v/>
      </c>
      <c r="V251" s="21" t="str">
        <f t="shared" si="224"/>
        <v/>
      </c>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c r="BZ251" s="21"/>
      <c r="CA251" s="21"/>
      <c r="CB251" s="21"/>
      <c r="CC251" s="21"/>
      <c r="CD251" s="21"/>
      <c r="CE251" s="21"/>
      <c r="CF251" s="21"/>
      <c r="CG251" s="21"/>
      <c r="CH251" s="21"/>
      <c r="CI251" s="21"/>
      <c r="CJ251" s="21"/>
      <c r="CK251" s="21"/>
      <c r="CL251" s="21"/>
      <c r="CM251" s="21"/>
      <c r="CN251" s="21"/>
      <c r="CO251" s="21"/>
      <c r="CP251" s="21"/>
      <c r="CQ251" s="21"/>
      <c r="CR251" s="21"/>
      <c r="CS251" s="21"/>
      <c r="CT251" s="21"/>
      <c r="CU251" s="21"/>
      <c r="CV251" s="21"/>
      <c r="CW251" s="21"/>
      <c r="CX251" s="21"/>
      <c r="CY251" s="21"/>
      <c r="CZ251" s="21"/>
      <c r="DA251" s="21"/>
      <c r="DB251" s="21"/>
      <c r="DC251" s="21" t="str">
        <f t="shared" ref="DC251:DN251" si="225">IF(DC69&gt;0,DC$6,"")</f>
        <v/>
      </c>
      <c r="DD251" s="21" t="str">
        <f t="shared" si="225"/>
        <v/>
      </c>
      <c r="DE251" s="21" t="str">
        <f t="shared" si="225"/>
        <v/>
      </c>
      <c r="DF251" s="21" t="str">
        <f t="shared" si="225"/>
        <v/>
      </c>
      <c r="DG251" s="21" t="str">
        <f t="shared" si="225"/>
        <v/>
      </c>
      <c r="DH251" s="21" t="str">
        <f t="shared" si="225"/>
        <v/>
      </c>
      <c r="DI251" s="21" t="str">
        <f t="shared" si="225"/>
        <v/>
      </c>
      <c r="DJ251" s="21" t="str">
        <f t="shared" si="225"/>
        <v/>
      </c>
      <c r="DK251" s="21" t="str">
        <f t="shared" si="225"/>
        <v/>
      </c>
      <c r="DL251" s="21" t="str">
        <f t="shared" si="225"/>
        <v/>
      </c>
      <c r="DM251" s="21" t="str">
        <f t="shared" si="225"/>
        <v/>
      </c>
      <c r="DN251" s="21" t="str">
        <f t="shared" si="225"/>
        <v/>
      </c>
      <c r="DO251" s="21"/>
      <c r="DP251" s="21"/>
      <c r="DQ251" s="21"/>
      <c r="DR251" s="21"/>
      <c r="DS251" s="21"/>
      <c r="DT251" s="21"/>
      <c r="DU251" s="21"/>
      <c r="DV251" s="21"/>
      <c r="DW251" s="21"/>
      <c r="DX251" s="21"/>
      <c r="DY251" s="21"/>
      <c r="DZ251" s="21"/>
      <c r="EA251" s="21"/>
      <c r="EB251" s="21"/>
      <c r="EC251" s="21"/>
      <c r="ED251" s="21"/>
      <c r="EE251" s="21"/>
      <c r="EF251" s="21"/>
      <c r="EG251" s="21"/>
      <c r="EH251" s="21"/>
      <c r="EI251" s="21"/>
      <c r="EJ251" s="21"/>
      <c r="EK251" s="21"/>
      <c r="EL251" s="21"/>
      <c r="EM251" s="21"/>
      <c r="EN251" s="21"/>
      <c r="EO251" s="21"/>
      <c r="EP251" s="21"/>
      <c r="EQ251" s="21"/>
      <c r="ER251" s="21"/>
      <c r="ES251" s="21"/>
      <c r="ET251" s="21"/>
      <c r="EU251" s="21"/>
      <c r="EV251" s="21"/>
      <c r="EW251" s="21"/>
      <c r="EX251" s="21"/>
      <c r="EY251" s="21" t="str">
        <f t="shared" ref="EY251:GF251" si="226">IF(EY69&gt;0,EY$6,"")</f>
        <v/>
      </c>
      <c r="EZ251" s="21" t="str">
        <f t="shared" si="226"/>
        <v/>
      </c>
      <c r="FA251" s="21" t="str">
        <f t="shared" si="226"/>
        <v/>
      </c>
      <c r="FB251" s="21" t="str">
        <f t="shared" si="226"/>
        <v/>
      </c>
      <c r="FC251" s="21" t="str">
        <f t="shared" si="226"/>
        <v/>
      </c>
      <c r="FD251" s="21" t="str">
        <f t="shared" si="226"/>
        <v/>
      </c>
      <c r="FE251" s="21" t="str">
        <f t="shared" si="226"/>
        <v/>
      </c>
      <c r="FF251" s="21" t="str">
        <f t="shared" si="226"/>
        <v/>
      </c>
      <c r="FG251" s="21" t="str">
        <f t="shared" si="226"/>
        <v/>
      </c>
      <c r="FH251" s="21" t="str">
        <f t="shared" si="226"/>
        <v/>
      </c>
      <c r="FI251" s="21" t="str">
        <f t="shared" si="226"/>
        <v/>
      </c>
      <c r="FJ251" s="21" t="str">
        <f t="shared" si="226"/>
        <v/>
      </c>
      <c r="FK251" s="21" t="str">
        <f t="shared" si="226"/>
        <v/>
      </c>
      <c r="FL251" s="21" t="str">
        <f t="shared" si="226"/>
        <v/>
      </c>
      <c r="FM251" s="21" t="str">
        <f t="shared" si="226"/>
        <v/>
      </c>
      <c r="FN251" s="21" t="str">
        <f t="shared" si="226"/>
        <v/>
      </c>
      <c r="FO251" s="21" t="str">
        <f t="shared" si="226"/>
        <v/>
      </c>
      <c r="FP251" s="21" t="str">
        <f t="shared" si="226"/>
        <v/>
      </c>
      <c r="FQ251" s="21" t="str">
        <f t="shared" si="226"/>
        <v/>
      </c>
      <c r="FR251" s="21" t="str">
        <f t="shared" si="226"/>
        <v/>
      </c>
      <c r="FS251" s="21" t="str">
        <f t="shared" si="226"/>
        <v/>
      </c>
      <c r="FT251" s="21" t="str">
        <f t="shared" si="226"/>
        <v/>
      </c>
      <c r="FU251" s="21" t="str">
        <f t="shared" si="226"/>
        <v/>
      </c>
      <c r="FV251" s="21" t="str">
        <f t="shared" si="226"/>
        <v/>
      </c>
      <c r="FW251" s="21" t="str">
        <f t="shared" si="226"/>
        <v/>
      </c>
      <c r="FX251" s="21" t="str">
        <f t="shared" si="226"/>
        <v/>
      </c>
      <c r="FY251" s="21" t="str">
        <f t="shared" si="226"/>
        <v/>
      </c>
      <c r="FZ251" s="21" t="str">
        <f t="shared" si="226"/>
        <v/>
      </c>
      <c r="GA251" s="21" t="str">
        <f t="shared" si="226"/>
        <v/>
      </c>
      <c r="GB251" s="21" t="str">
        <f t="shared" si="226"/>
        <v/>
      </c>
      <c r="GC251" s="21" t="str">
        <f t="shared" si="226"/>
        <v/>
      </c>
      <c r="GD251" s="21" t="str">
        <f t="shared" si="226"/>
        <v/>
      </c>
      <c r="GE251" s="21" t="str">
        <f t="shared" si="226"/>
        <v/>
      </c>
      <c r="GF251" s="21" t="str">
        <f t="shared" si="226"/>
        <v/>
      </c>
      <c r="GG251" s="21"/>
      <c r="GH251" s="21" t="str">
        <f t="shared" si="169"/>
        <v/>
      </c>
      <c r="GI251" s="436" t="str">
        <f t="shared" si="169"/>
        <v/>
      </c>
    </row>
    <row r="252" spans="1:191" hidden="1" x14ac:dyDescent="0.75">
      <c r="A252" s="67"/>
      <c r="B252" s="67"/>
      <c r="C252" s="425" t="str">
        <f t="shared" si="135"/>
        <v/>
      </c>
      <c r="D252" s="7"/>
      <c r="E252" s="7"/>
      <c r="F252" s="7"/>
      <c r="G252" s="424">
        <f t="shared" si="139"/>
        <v>0</v>
      </c>
      <c r="H252" s="21">
        <f t="shared" si="140"/>
        <v>0</v>
      </c>
      <c r="I252" s="102"/>
      <c r="J252" s="21" t="str">
        <f t="shared" si="144"/>
        <v/>
      </c>
      <c r="K252" s="21" t="str">
        <f t="shared" ref="K252:V252" si="227">IF(K70&gt;0,K$6,"")</f>
        <v/>
      </c>
      <c r="L252" s="21" t="str">
        <f t="shared" si="227"/>
        <v/>
      </c>
      <c r="M252" s="21" t="str">
        <f t="shared" si="227"/>
        <v/>
      </c>
      <c r="N252" s="21" t="str">
        <f t="shared" si="227"/>
        <v/>
      </c>
      <c r="O252" s="21" t="str">
        <f t="shared" si="227"/>
        <v/>
      </c>
      <c r="P252" s="21" t="str">
        <f t="shared" si="227"/>
        <v/>
      </c>
      <c r="Q252" s="21" t="str">
        <f t="shared" si="227"/>
        <v/>
      </c>
      <c r="R252" s="21" t="str">
        <f t="shared" si="227"/>
        <v/>
      </c>
      <c r="S252" s="21" t="str">
        <f t="shared" si="227"/>
        <v/>
      </c>
      <c r="T252" s="21" t="str">
        <f t="shared" si="227"/>
        <v/>
      </c>
      <c r="U252" s="21" t="str">
        <f t="shared" si="227"/>
        <v/>
      </c>
      <c r="V252" s="21" t="str">
        <f t="shared" si="227"/>
        <v/>
      </c>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c r="BZ252" s="21"/>
      <c r="CA252" s="21"/>
      <c r="CB252" s="21"/>
      <c r="CC252" s="21"/>
      <c r="CD252" s="21"/>
      <c r="CE252" s="21"/>
      <c r="CF252" s="21"/>
      <c r="CG252" s="21"/>
      <c r="CH252" s="21"/>
      <c r="CI252" s="21"/>
      <c r="CJ252" s="21"/>
      <c r="CK252" s="21"/>
      <c r="CL252" s="21"/>
      <c r="CM252" s="21"/>
      <c r="CN252" s="21"/>
      <c r="CO252" s="21"/>
      <c r="CP252" s="21"/>
      <c r="CQ252" s="21"/>
      <c r="CR252" s="21"/>
      <c r="CS252" s="21"/>
      <c r="CT252" s="21"/>
      <c r="CU252" s="21"/>
      <c r="CV252" s="21"/>
      <c r="CW252" s="21"/>
      <c r="CX252" s="21"/>
      <c r="CY252" s="21"/>
      <c r="CZ252" s="21"/>
      <c r="DA252" s="21"/>
      <c r="DB252" s="21"/>
      <c r="DC252" s="21" t="str">
        <f t="shared" ref="DC252:DN252" si="228">IF(DC70&gt;0,DC$6,"")</f>
        <v/>
      </c>
      <c r="DD252" s="21" t="str">
        <f t="shared" si="228"/>
        <v/>
      </c>
      <c r="DE252" s="21" t="str">
        <f t="shared" si="228"/>
        <v/>
      </c>
      <c r="DF252" s="21" t="str">
        <f t="shared" si="228"/>
        <v/>
      </c>
      <c r="DG252" s="21" t="str">
        <f t="shared" si="228"/>
        <v/>
      </c>
      <c r="DH252" s="21" t="str">
        <f t="shared" si="228"/>
        <v/>
      </c>
      <c r="DI252" s="21" t="str">
        <f t="shared" si="228"/>
        <v/>
      </c>
      <c r="DJ252" s="21" t="str">
        <f t="shared" si="228"/>
        <v/>
      </c>
      <c r="DK252" s="21" t="str">
        <f t="shared" si="228"/>
        <v/>
      </c>
      <c r="DL252" s="21" t="str">
        <f t="shared" si="228"/>
        <v/>
      </c>
      <c r="DM252" s="21" t="str">
        <f t="shared" si="228"/>
        <v/>
      </c>
      <c r="DN252" s="21" t="str">
        <f t="shared" si="228"/>
        <v/>
      </c>
      <c r="DO252" s="21"/>
      <c r="DP252" s="21"/>
      <c r="DQ252" s="21"/>
      <c r="DR252" s="21"/>
      <c r="DS252" s="21"/>
      <c r="DT252" s="21"/>
      <c r="DU252" s="21"/>
      <c r="DV252" s="21"/>
      <c r="DW252" s="21"/>
      <c r="DX252" s="21"/>
      <c r="DY252" s="21"/>
      <c r="DZ252" s="21"/>
      <c r="EA252" s="21"/>
      <c r="EB252" s="21"/>
      <c r="EC252" s="21"/>
      <c r="ED252" s="21"/>
      <c r="EE252" s="21"/>
      <c r="EF252" s="21"/>
      <c r="EG252" s="21"/>
      <c r="EH252" s="21"/>
      <c r="EI252" s="21"/>
      <c r="EJ252" s="21"/>
      <c r="EK252" s="21"/>
      <c r="EL252" s="21"/>
      <c r="EM252" s="21"/>
      <c r="EN252" s="21"/>
      <c r="EO252" s="21"/>
      <c r="EP252" s="21"/>
      <c r="EQ252" s="21"/>
      <c r="ER252" s="21"/>
      <c r="ES252" s="21"/>
      <c r="ET252" s="21"/>
      <c r="EU252" s="21"/>
      <c r="EV252" s="21"/>
      <c r="EW252" s="21"/>
      <c r="EX252" s="21"/>
      <c r="EY252" s="21" t="str">
        <f t="shared" ref="EY252:GF252" si="229">IF(EY70&gt;0,EY$6,"")</f>
        <v/>
      </c>
      <c r="EZ252" s="21" t="str">
        <f t="shared" si="229"/>
        <v/>
      </c>
      <c r="FA252" s="21" t="str">
        <f t="shared" si="229"/>
        <v/>
      </c>
      <c r="FB252" s="21" t="str">
        <f t="shared" si="229"/>
        <v/>
      </c>
      <c r="FC252" s="21" t="str">
        <f t="shared" si="229"/>
        <v/>
      </c>
      <c r="FD252" s="21" t="str">
        <f t="shared" si="229"/>
        <v/>
      </c>
      <c r="FE252" s="21" t="str">
        <f t="shared" si="229"/>
        <v/>
      </c>
      <c r="FF252" s="21" t="str">
        <f t="shared" si="229"/>
        <v/>
      </c>
      <c r="FG252" s="21" t="str">
        <f t="shared" si="229"/>
        <v/>
      </c>
      <c r="FH252" s="21" t="str">
        <f t="shared" si="229"/>
        <v/>
      </c>
      <c r="FI252" s="21" t="str">
        <f t="shared" si="229"/>
        <v/>
      </c>
      <c r="FJ252" s="21" t="str">
        <f t="shared" si="229"/>
        <v/>
      </c>
      <c r="FK252" s="21" t="str">
        <f t="shared" si="229"/>
        <v/>
      </c>
      <c r="FL252" s="21" t="str">
        <f t="shared" si="229"/>
        <v/>
      </c>
      <c r="FM252" s="21" t="str">
        <f t="shared" si="229"/>
        <v/>
      </c>
      <c r="FN252" s="21" t="str">
        <f t="shared" si="229"/>
        <v/>
      </c>
      <c r="FO252" s="21" t="str">
        <f t="shared" si="229"/>
        <v/>
      </c>
      <c r="FP252" s="21" t="str">
        <f t="shared" si="229"/>
        <v/>
      </c>
      <c r="FQ252" s="21" t="str">
        <f t="shared" si="229"/>
        <v/>
      </c>
      <c r="FR252" s="21" t="str">
        <f t="shared" si="229"/>
        <v/>
      </c>
      <c r="FS252" s="21" t="str">
        <f t="shared" si="229"/>
        <v/>
      </c>
      <c r="FT252" s="21" t="str">
        <f t="shared" si="229"/>
        <v/>
      </c>
      <c r="FU252" s="21" t="str">
        <f t="shared" si="229"/>
        <v/>
      </c>
      <c r="FV252" s="21" t="str">
        <f t="shared" si="229"/>
        <v/>
      </c>
      <c r="FW252" s="21" t="str">
        <f t="shared" si="229"/>
        <v/>
      </c>
      <c r="FX252" s="21" t="str">
        <f t="shared" si="229"/>
        <v/>
      </c>
      <c r="FY252" s="21" t="str">
        <f t="shared" si="229"/>
        <v/>
      </c>
      <c r="FZ252" s="21" t="str">
        <f t="shared" si="229"/>
        <v/>
      </c>
      <c r="GA252" s="21" t="str">
        <f t="shared" si="229"/>
        <v/>
      </c>
      <c r="GB252" s="21" t="str">
        <f t="shared" si="229"/>
        <v/>
      </c>
      <c r="GC252" s="21" t="str">
        <f t="shared" si="229"/>
        <v/>
      </c>
      <c r="GD252" s="21" t="str">
        <f t="shared" si="229"/>
        <v/>
      </c>
      <c r="GE252" s="21" t="str">
        <f t="shared" si="229"/>
        <v/>
      </c>
      <c r="GF252" s="21" t="str">
        <f t="shared" si="229"/>
        <v/>
      </c>
      <c r="GG252" s="21"/>
      <c r="GH252" s="21" t="str">
        <f t="shared" ref="GH252:GI271" si="230">IF(GH70&gt;0,GH$6,"")</f>
        <v/>
      </c>
      <c r="GI252" s="436" t="str">
        <f t="shared" si="230"/>
        <v/>
      </c>
    </row>
    <row r="253" spans="1:191" hidden="1" x14ac:dyDescent="0.75">
      <c r="A253" s="67"/>
      <c r="B253" s="67"/>
      <c r="C253" s="425" t="str">
        <f t="shared" si="135"/>
        <v/>
      </c>
      <c r="D253" s="7"/>
      <c r="E253" s="7"/>
      <c r="F253" s="7"/>
      <c r="G253" s="424">
        <f t="shared" si="139"/>
        <v>0</v>
      </c>
      <c r="H253" s="21">
        <f t="shared" si="140"/>
        <v>0</v>
      </c>
      <c r="I253" s="102"/>
      <c r="J253" s="21" t="str">
        <f t="shared" si="144"/>
        <v/>
      </c>
      <c r="K253" s="21" t="str">
        <f t="shared" ref="K253:V253" si="231">IF(K71&gt;0,K$6,"")</f>
        <v/>
      </c>
      <c r="L253" s="21" t="str">
        <f t="shared" si="231"/>
        <v/>
      </c>
      <c r="M253" s="21" t="str">
        <f t="shared" si="231"/>
        <v/>
      </c>
      <c r="N253" s="21" t="str">
        <f t="shared" si="231"/>
        <v/>
      </c>
      <c r="O253" s="21" t="str">
        <f t="shared" si="231"/>
        <v/>
      </c>
      <c r="P253" s="21" t="str">
        <f t="shared" si="231"/>
        <v/>
      </c>
      <c r="Q253" s="21" t="str">
        <f t="shared" si="231"/>
        <v/>
      </c>
      <c r="R253" s="21" t="str">
        <f t="shared" si="231"/>
        <v/>
      </c>
      <c r="S253" s="21" t="str">
        <f t="shared" si="231"/>
        <v/>
      </c>
      <c r="T253" s="21" t="str">
        <f t="shared" si="231"/>
        <v/>
      </c>
      <c r="U253" s="21" t="str">
        <f t="shared" si="231"/>
        <v/>
      </c>
      <c r="V253" s="21" t="str">
        <f t="shared" si="231"/>
        <v/>
      </c>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c r="BZ253" s="21"/>
      <c r="CA253" s="21"/>
      <c r="CB253" s="21"/>
      <c r="CC253" s="21"/>
      <c r="CD253" s="21"/>
      <c r="CE253" s="21"/>
      <c r="CF253" s="21"/>
      <c r="CG253" s="21"/>
      <c r="CH253" s="21"/>
      <c r="CI253" s="21"/>
      <c r="CJ253" s="21"/>
      <c r="CK253" s="21"/>
      <c r="CL253" s="21"/>
      <c r="CM253" s="21"/>
      <c r="CN253" s="21"/>
      <c r="CO253" s="21"/>
      <c r="CP253" s="21"/>
      <c r="CQ253" s="21"/>
      <c r="CR253" s="21"/>
      <c r="CS253" s="21"/>
      <c r="CT253" s="21"/>
      <c r="CU253" s="21"/>
      <c r="CV253" s="21"/>
      <c r="CW253" s="21"/>
      <c r="CX253" s="21"/>
      <c r="CY253" s="21"/>
      <c r="CZ253" s="21"/>
      <c r="DA253" s="21"/>
      <c r="DB253" s="21"/>
      <c r="DC253" s="21" t="str">
        <f t="shared" ref="DC253:DN253" si="232">IF(DC71&gt;0,DC$6,"")</f>
        <v/>
      </c>
      <c r="DD253" s="21" t="str">
        <f t="shared" si="232"/>
        <v/>
      </c>
      <c r="DE253" s="21" t="str">
        <f t="shared" si="232"/>
        <v/>
      </c>
      <c r="DF253" s="21" t="str">
        <f t="shared" si="232"/>
        <v/>
      </c>
      <c r="DG253" s="21" t="str">
        <f t="shared" si="232"/>
        <v/>
      </c>
      <c r="DH253" s="21" t="str">
        <f t="shared" si="232"/>
        <v/>
      </c>
      <c r="DI253" s="21" t="str">
        <f t="shared" si="232"/>
        <v/>
      </c>
      <c r="DJ253" s="21" t="str">
        <f t="shared" si="232"/>
        <v/>
      </c>
      <c r="DK253" s="21" t="str">
        <f t="shared" si="232"/>
        <v/>
      </c>
      <c r="DL253" s="21" t="str">
        <f t="shared" si="232"/>
        <v/>
      </c>
      <c r="DM253" s="21" t="str">
        <f t="shared" si="232"/>
        <v/>
      </c>
      <c r="DN253" s="21" t="str">
        <f t="shared" si="232"/>
        <v/>
      </c>
      <c r="DO253" s="21"/>
      <c r="DP253" s="21"/>
      <c r="DQ253" s="21"/>
      <c r="DR253" s="21"/>
      <c r="DS253" s="21"/>
      <c r="DT253" s="21"/>
      <c r="DU253" s="21"/>
      <c r="DV253" s="21"/>
      <c r="DW253" s="21"/>
      <c r="DX253" s="21"/>
      <c r="DY253" s="21"/>
      <c r="DZ253" s="21"/>
      <c r="EA253" s="21"/>
      <c r="EB253" s="21"/>
      <c r="EC253" s="21"/>
      <c r="ED253" s="21"/>
      <c r="EE253" s="21"/>
      <c r="EF253" s="21"/>
      <c r="EG253" s="21"/>
      <c r="EH253" s="21"/>
      <c r="EI253" s="21"/>
      <c r="EJ253" s="21"/>
      <c r="EK253" s="21"/>
      <c r="EL253" s="21"/>
      <c r="EM253" s="21"/>
      <c r="EN253" s="21"/>
      <c r="EO253" s="21"/>
      <c r="EP253" s="21"/>
      <c r="EQ253" s="21"/>
      <c r="ER253" s="21"/>
      <c r="ES253" s="21"/>
      <c r="ET253" s="21"/>
      <c r="EU253" s="21"/>
      <c r="EV253" s="21"/>
      <c r="EW253" s="21"/>
      <c r="EX253" s="21"/>
      <c r="EY253" s="21" t="str">
        <f t="shared" ref="EY253:GF253" si="233">IF(EY71&gt;0,EY$6,"")</f>
        <v/>
      </c>
      <c r="EZ253" s="21" t="str">
        <f t="shared" si="233"/>
        <v/>
      </c>
      <c r="FA253" s="21" t="str">
        <f t="shared" si="233"/>
        <v/>
      </c>
      <c r="FB253" s="21" t="str">
        <f t="shared" si="233"/>
        <v/>
      </c>
      <c r="FC253" s="21" t="str">
        <f t="shared" si="233"/>
        <v/>
      </c>
      <c r="FD253" s="21" t="str">
        <f t="shared" si="233"/>
        <v/>
      </c>
      <c r="FE253" s="21" t="str">
        <f t="shared" si="233"/>
        <v/>
      </c>
      <c r="FF253" s="21" t="str">
        <f t="shared" si="233"/>
        <v/>
      </c>
      <c r="FG253" s="21" t="str">
        <f t="shared" si="233"/>
        <v/>
      </c>
      <c r="FH253" s="21" t="str">
        <f t="shared" si="233"/>
        <v/>
      </c>
      <c r="FI253" s="21" t="str">
        <f t="shared" si="233"/>
        <v/>
      </c>
      <c r="FJ253" s="21" t="str">
        <f t="shared" si="233"/>
        <v/>
      </c>
      <c r="FK253" s="21" t="str">
        <f t="shared" si="233"/>
        <v/>
      </c>
      <c r="FL253" s="21" t="str">
        <f t="shared" si="233"/>
        <v/>
      </c>
      <c r="FM253" s="21" t="str">
        <f t="shared" si="233"/>
        <v/>
      </c>
      <c r="FN253" s="21" t="str">
        <f t="shared" si="233"/>
        <v/>
      </c>
      <c r="FO253" s="21" t="str">
        <f t="shared" si="233"/>
        <v/>
      </c>
      <c r="FP253" s="21" t="str">
        <f t="shared" si="233"/>
        <v/>
      </c>
      <c r="FQ253" s="21" t="str">
        <f t="shared" si="233"/>
        <v/>
      </c>
      <c r="FR253" s="21" t="str">
        <f t="shared" si="233"/>
        <v/>
      </c>
      <c r="FS253" s="21" t="str">
        <f t="shared" si="233"/>
        <v/>
      </c>
      <c r="FT253" s="21" t="str">
        <f t="shared" si="233"/>
        <v/>
      </c>
      <c r="FU253" s="21" t="str">
        <f t="shared" si="233"/>
        <v/>
      </c>
      <c r="FV253" s="21" t="str">
        <f t="shared" si="233"/>
        <v/>
      </c>
      <c r="FW253" s="21" t="str">
        <f t="shared" si="233"/>
        <v/>
      </c>
      <c r="FX253" s="21" t="str">
        <f t="shared" si="233"/>
        <v/>
      </c>
      <c r="FY253" s="21" t="str">
        <f t="shared" si="233"/>
        <v/>
      </c>
      <c r="FZ253" s="21" t="str">
        <f t="shared" si="233"/>
        <v/>
      </c>
      <c r="GA253" s="21" t="str">
        <f t="shared" si="233"/>
        <v/>
      </c>
      <c r="GB253" s="21" t="str">
        <f t="shared" si="233"/>
        <v/>
      </c>
      <c r="GC253" s="21" t="str">
        <f t="shared" si="233"/>
        <v/>
      </c>
      <c r="GD253" s="21" t="str">
        <f t="shared" si="233"/>
        <v/>
      </c>
      <c r="GE253" s="21" t="str">
        <f t="shared" si="233"/>
        <v/>
      </c>
      <c r="GF253" s="21" t="str">
        <f t="shared" si="233"/>
        <v/>
      </c>
      <c r="GG253" s="21"/>
      <c r="GH253" s="21" t="str">
        <f t="shared" si="230"/>
        <v/>
      </c>
      <c r="GI253" s="436" t="str">
        <f t="shared" si="230"/>
        <v/>
      </c>
    </row>
    <row r="254" spans="1:191" hidden="1" x14ac:dyDescent="0.75">
      <c r="A254" s="67"/>
      <c r="B254" s="67"/>
      <c r="C254" s="425" t="str">
        <f t="shared" si="135"/>
        <v/>
      </c>
      <c r="D254" s="7"/>
      <c r="E254" s="7"/>
      <c r="F254" s="7"/>
      <c r="G254" s="424">
        <f t="shared" si="139"/>
        <v>0</v>
      </c>
      <c r="H254" s="21">
        <f t="shared" si="140"/>
        <v>0</v>
      </c>
      <c r="I254" s="102"/>
      <c r="J254" s="21" t="str">
        <f t="shared" si="144"/>
        <v/>
      </c>
      <c r="K254" s="21" t="str">
        <f t="shared" ref="K254:V254" si="234">IF(K72&gt;0,K$6,"")</f>
        <v/>
      </c>
      <c r="L254" s="21" t="str">
        <f t="shared" si="234"/>
        <v/>
      </c>
      <c r="M254" s="21" t="str">
        <f t="shared" si="234"/>
        <v/>
      </c>
      <c r="N254" s="21" t="str">
        <f t="shared" si="234"/>
        <v/>
      </c>
      <c r="O254" s="21" t="str">
        <f t="shared" si="234"/>
        <v/>
      </c>
      <c r="P254" s="21" t="str">
        <f t="shared" si="234"/>
        <v/>
      </c>
      <c r="Q254" s="21" t="str">
        <f t="shared" si="234"/>
        <v/>
      </c>
      <c r="R254" s="21" t="str">
        <f t="shared" si="234"/>
        <v/>
      </c>
      <c r="S254" s="21" t="str">
        <f t="shared" si="234"/>
        <v/>
      </c>
      <c r="T254" s="21" t="str">
        <f t="shared" si="234"/>
        <v/>
      </c>
      <c r="U254" s="21" t="str">
        <f t="shared" si="234"/>
        <v/>
      </c>
      <c r="V254" s="21" t="str">
        <f t="shared" si="234"/>
        <v/>
      </c>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c r="BZ254" s="21"/>
      <c r="CA254" s="21"/>
      <c r="CB254" s="21"/>
      <c r="CC254" s="21"/>
      <c r="CD254" s="21"/>
      <c r="CE254" s="21"/>
      <c r="CF254" s="21"/>
      <c r="CG254" s="21"/>
      <c r="CH254" s="21"/>
      <c r="CI254" s="21"/>
      <c r="CJ254" s="21"/>
      <c r="CK254" s="21"/>
      <c r="CL254" s="21"/>
      <c r="CM254" s="21"/>
      <c r="CN254" s="21"/>
      <c r="CO254" s="21"/>
      <c r="CP254" s="21"/>
      <c r="CQ254" s="21"/>
      <c r="CR254" s="21"/>
      <c r="CS254" s="21"/>
      <c r="CT254" s="21"/>
      <c r="CU254" s="21"/>
      <c r="CV254" s="21"/>
      <c r="CW254" s="21"/>
      <c r="CX254" s="21"/>
      <c r="CY254" s="21"/>
      <c r="CZ254" s="21"/>
      <c r="DA254" s="21"/>
      <c r="DB254" s="21"/>
      <c r="DC254" s="21" t="str">
        <f t="shared" ref="DC254:DN254" si="235">IF(DC72&gt;0,DC$6,"")</f>
        <v/>
      </c>
      <c r="DD254" s="21" t="str">
        <f t="shared" si="235"/>
        <v/>
      </c>
      <c r="DE254" s="21" t="str">
        <f t="shared" si="235"/>
        <v/>
      </c>
      <c r="DF254" s="21" t="str">
        <f t="shared" si="235"/>
        <v/>
      </c>
      <c r="DG254" s="21" t="str">
        <f t="shared" si="235"/>
        <v/>
      </c>
      <c r="DH254" s="21" t="str">
        <f t="shared" si="235"/>
        <v/>
      </c>
      <c r="DI254" s="21" t="str">
        <f t="shared" si="235"/>
        <v/>
      </c>
      <c r="DJ254" s="21" t="str">
        <f t="shared" si="235"/>
        <v/>
      </c>
      <c r="DK254" s="21" t="str">
        <f t="shared" si="235"/>
        <v/>
      </c>
      <c r="DL254" s="21" t="str">
        <f t="shared" si="235"/>
        <v/>
      </c>
      <c r="DM254" s="21" t="str">
        <f t="shared" si="235"/>
        <v/>
      </c>
      <c r="DN254" s="21" t="str">
        <f t="shared" si="235"/>
        <v/>
      </c>
      <c r="DO254" s="21"/>
      <c r="DP254" s="21"/>
      <c r="DQ254" s="21"/>
      <c r="DR254" s="21"/>
      <c r="DS254" s="21"/>
      <c r="DT254" s="21"/>
      <c r="DU254" s="21"/>
      <c r="DV254" s="21"/>
      <c r="DW254" s="21"/>
      <c r="DX254" s="21"/>
      <c r="DY254" s="21"/>
      <c r="DZ254" s="21"/>
      <c r="EA254" s="21"/>
      <c r="EB254" s="21"/>
      <c r="EC254" s="21"/>
      <c r="ED254" s="21"/>
      <c r="EE254" s="21"/>
      <c r="EF254" s="21"/>
      <c r="EG254" s="21"/>
      <c r="EH254" s="21"/>
      <c r="EI254" s="21"/>
      <c r="EJ254" s="21"/>
      <c r="EK254" s="21"/>
      <c r="EL254" s="21"/>
      <c r="EM254" s="21"/>
      <c r="EN254" s="21"/>
      <c r="EO254" s="21"/>
      <c r="EP254" s="21"/>
      <c r="EQ254" s="21"/>
      <c r="ER254" s="21"/>
      <c r="ES254" s="21"/>
      <c r="ET254" s="21"/>
      <c r="EU254" s="21"/>
      <c r="EV254" s="21"/>
      <c r="EW254" s="21"/>
      <c r="EX254" s="21"/>
      <c r="EY254" s="21" t="str">
        <f t="shared" ref="EY254:GF254" si="236">IF(EY72&gt;0,EY$6,"")</f>
        <v/>
      </c>
      <c r="EZ254" s="21" t="str">
        <f t="shared" si="236"/>
        <v/>
      </c>
      <c r="FA254" s="21" t="str">
        <f t="shared" si="236"/>
        <v/>
      </c>
      <c r="FB254" s="21" t="str">
        <f t="shared" si="236"/>
        <v/>
      </c>
      <c r="FC254" s="21" t="str">
        <f t="shared" si="236"/>
        <v/>
      </c>
      <c r="FD254" s="21" t="str">
        <f t="shared" si="236"/>
        <v/>
      </c>
      <c r="FE254" s="21" t="str">
        <f t="shared" si="236"/>
        <v/>
      </c>
      <c r="FF254" s="21" t="str">
        <f t="shared" si="236"/>
        <v/>
      </c>
      <c r="FG254" s="21" t="str">
        <f t="shared" si="236"/>
        <v/>
      </c>
      <c r="FH254" s="21" t="str">
        <f t="shared" si="236"/>
        <v/>
      </c>
      <c r="FI254" s="21" t="str">
        <f t="shared" si="236"/>
        <v/>
      </c>
      <c r="FJ254" s="21" t="str">
        <f t="shared" si="236"/>
        <v/>
      </c>
      <c r="FK254" s="21" t="str">
        <f t="shared" si="236"/>
        <v/>
      </c>
      <c r="FL254" s="21" t="str">
        <f t="shared" si="236"/>
        <v/>
      </c>
      <c r="FM254" s="21" t="str">
        <f t="shared" si="236"/>
        <v/>
      </c>
      <c r="FN254" s="21" t="str">
        <f t="shared" si="236"/>
        <v/>
      </c>
      <c r="FO254" s="21" t="str">
        <f t="shared" si="236"/>
        <v/>
      </c>
      <c r="FP254" s="21" t="str">
        <f t="shared" si="236"/>
        <v/>
      </c>
      <c r="FQ254" s="21" t="str">
        <f t="shared" si="236"/>
        <v/>
      </c>
      <c r="FR254" s="21" t="str">
        <f t="shared" si="236"/>
        <v/>
      </c>
      <c r="FS254" s="21" t="str">
        <f t="shared" si="236"/>
        <v/>
      </c>
      <c r="FT254" s="21" t="str">
        <f t="shared" si="236"/>
        <v/>
      </c>
      <c r="FU254" s="21" t="str">
        <f t="shared" si="236"/>
        <v/>
      </c>
      <c r="FV254" s="21" t="str">
        <f t="shared" si="236"/>
        <v/>
      </c>
      <c r="FW254" s="21" t="str">
        <f t="shared" si="236"/>
        <v/>
      </c>
      <c r="FX254" s="21" t="str">
        <f t="shared" si="236"/>
        <v/>
      </c>
      <c r="FY254" s="21" t="str">
        <f t="shared" si="236"/>
        <v/>
      </c>
      <c r="FZ254" s="21" t="str">
        <f t="shared" si="236"/>
        <v/>
      </c>
      <c r="GA254" s="21" t="str">
        <f t="shared" si="236"/>
        <v/>
      </c>
      <c r="GB254" s="21" t="str">
        <f t="shared" si="236"/>
        <v/>
      </c>
      <c r="GC254" s="21" t="str">
        <f t="shared" si="236"/>
        <v/>
      </c>
      <c r="GD254" s="21" t="str">
        <f t="shared" si="236"/>
        <v/>
      </c>
      <c r="GE254" s="21" t="str">
        <f t="shared" si="236"/>
        <v/>
      </c>
      <c r="GF254" s="21" t="str">
        <f t="shared" si="236"/>
        <v/>
      </c>
      <c r="GG254" s="21"/>
      <c r="GH254" s="21" t="str">
        <f t="shared" si="230"/>
        <v/>
      </c>
      <c r="GI254" s="436" t="str">
        <f t="shared" si="230"/>
        <v/>
      </c>
    </row>
    <row r="255" spans="1:191" hidden="1" x14ac:dyDescent="0.75">
      <c r="A255" s="67"/>
      <c r="B255" s="67"/>
      <c r="C255" s="425" t="str">
        <f t="shared" ref="C255:C286" si="237">C73</f>
        <v/>
      </c>
      <c r="D255" s="7"/>
      <c r="E255" s="7"/>
      <c r="F255" s="7"/>
      <c r="G255" s="424">
        <f t="shared" si="139"/>
        <v>0</v>
      </c>
      <c r="H255" s="21">
        <f t="shared" si="140"/>
        <v>0</v>
      </c>
      <c r="I255" s="102"/>
      <c r="J255" s="21" t="str">
        <f t="shared" si="144"/>
        <v/>
      </c>
      <c r="K255" s="21" t="str">
        <f t="shared" ref="K255:V255" si="238">IF(K73&gt;0,K$6,"")</f>
        <v/>
      </c>
      <c r="L255" s="21" t="str">
        <f t="shared" si="238"/>
        <v/>
      </c>
      <c r="M255" s="21" t="str">
        <f t="shared" si="238"/>
        <v/>
      </c>
      <c r="N255" s="21" t="str">
        <f t="shared" si="238"/>
        <v/>
      </c>
      <c r="O255" s="21" t="str">
        <f t="shared" si="238"/>
        <v/>
      </c>
      <c r="P255" s="21" t="str">
        <f t="shared" si="238"/>
        <v/>
      </c>
      <c r="Q255" s="21" t="str">
        <f t="shared" si="238"/>
        <v/>
      </c>
      <c r="R255" s="21" t="str">
        <f t="shared" si="238"/>
        <v/>
      </c>
      <c r="S255" s="21" t="str">
        <f t="shared" si="238"/>
        <v/>
      </c>
      <c r="T255" s="21" t="str">
        <f t="shared" si="238"/>
        <v/>
      </c>
      <c r="U255" s="21" t="str">
        <f t="shared" si="238"/>
        <v/>
      </c>
      <c r="V255" s="21" t="str">
        <f t="shared" si="238"/>
        <v/>
      </c>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c r="BZ255" s="21"/>
      <c r="CA255" s="21"/>
      <c r="CB255" s="21"/>
      <c r="CC255" s="21"/>
      <c r="CD255" s="21"/>
      <c r="CE255" s="21"/>
      <c r="CF255" s="21"/>
      <c r="CG255" s="21"/>
      <c r="CH255" s="21"/>
      <c r="CI255" s="21"/>
      <c r="CJ255" s="21"/>
      <c r="CK255" s="21"/>
      <c r="CL255" s="21"/>
      <c r="CM255" s="21"/>
      <c r="CN255" s="21"/>
      <c r="CO255" s="21"/>
      <c r="CP255" s="21"/>
      <c r="CQ255" s="21"/>
      <c r="CR255" s="21"/>
      <c r="CS255" s="21"/>
      <c r="CT255" s="21"/>
      <c r="CU255" s="21"/>
      <c r="CV255" s="21"/>
      <c r="CW255" s="21"/>
      <c r="CX255" s="21"/>
      <c r="CY255" s="21"/>
      <c r="CZ255" s="21"/>
      <c r="DA255" s="21"/>
      <c r="DB255" s="21"/>
      <c r="DC255" s="21" t="str">
        <f t="shared" ref="DC255:DN255" si="239">IF(DC73&gt;0,DC$6,"")</f>
        <v/>
      </c>
      <c r="DD255" s="21" t="str">
        <f t="shared" si="239"/>
        <v/>
      </c>
      <c r="DE255" s="21" t="str">
        <f t="shared" si="239"/>
        <v/>
      </c>
      <c r="DF255" s="21" t="str">
        <f t="shared" si="239"/>
        <v/>
      </c>
      <c r="DG255" s="21" t="str">
        <f t="shared" si="239"/>
        <v/>
      </c>
      <c r="DH255" s="21" t="str">
        <f t="shared" si="239"/>
        <v/>
      </c>
      <c r="DI255" s="21" t="str">
        <f t="shared" si="239"/>
        <v/>
      </c>
      <c r="DJ255" s="21" t="str">
        <f t="shared" si="239"/>
        <v/>
      </c>
      <c r="DK255" s="21" t="str">
        <f t="shared" si="239"/>
        <v/>
      </c>
      <c r="DL255" s="21" t="str">
        <f t="shared" si="239"/>
        <v/>
      </c>
      <c r="DM255" s="21" t="str">
        <f t="shared" si="239"/>
        <v/>
      </c>
      <c r="DN255" s="21" t="str">
        <f t="shared" si="239"/>
        <v/>
      </c>
      <c r="DO255" s="21"/>
      <c r="DP255" s="21"/>
      <c r="DQ255" s="21"/>
      <c r="DR255" s="21"/>
      <c r="DS255" s="21"/>
      <c r="DT255" s="21"/>
      <c r="DU255" s="21"/>
      <c r="DV255" s="21"/>
      <c r="DW255" s="21"/>
      <c r="DX255" s="21"/>
      <c r="DY255" s="21"/>
      <c r="DZ255" s="21"/>
      <c r="EA255" s="21"/>
      <c r="EB255" s="21"/>
      <c r="EC255" s="21"/>
      <c r="ED255" s="21"/>
      <c r="EE255" s="21"/>
      <c r="EF255" s="21"/>
      <c r="EG255" s="21"/>
      <c r="EH255" s="21"/>
      <c r="EI255" s="21"/>
      <c r="EJ255" s="21"/>
      <c r="EK255" s="21"/>
      <c r="EL255" s="21"/>
      <c r="EM255" s="21"/>
      <c r="EN255" s="21"/>
      <c r="EO255" s="21"/>
      <c r="EP255" s="21"/>
      <c r="EQ255" s="21"/>
      <c r="ER255" s="21"/>
      <c r="ES255" s="21"/>
      <c r="ET255" s="21"/>
      <c r="EU255" s="21"/>
      <c r="EV255" s="21"/>
      <c r="EW255" s="21"/>
      <c r="EX255" s="21"/>
      <c r="EY255" s="21" t="str">
        <f t="shared" ref="EY255:GF255" si="240">IF(EY73&gt;0,EY$6,"")</f>
        <v/>
      </c>
      <c r="EZ255" s="21" t="str">
        <f t="shared" si="240"/>
        <v/>
      </c>
      <c r="FA255" s="21" t="str">
        <f t="shared" si="240"/>
        <v/>
      </c>
      <c r="FB255" s="21" t="str">
        <f t="shared" si="240"/>
        <v/>
      </c>
      <c r="FC255" s="21" t="str">
        <f t="shared" si="240"/>
        <v/>
      </c>
      <c r="FD255" s="21" t="str">
        <f t="shared" si="240"/>
        <v/>
      </c>
      <c r="FE255" s="21" t="str">
        <f t="shared" si="240"/>
        <v/>
      </c>
      <c r="FF255" s="21" t="str">
        <f t="shared" si="240"/>
        <v/>
      </c>
      <c r="FG255" s="21" t="str">
        <f t="shared" si="240"/>
        <v/>
      </c>
      <c r="FH255" s="21" t="str">
        <f t="shared" si="240"/>
        <v/>
      </c>
      <c r="FI255" s="21" t="str">
        <f t="shared" si="240"/>
        <v/>
      </c>
      <c r="FJ255" s="21" t="str">
        <f t="shared" si="240"/>
        <v/>
      </c>
      <c r="FK255" s="21" t="str">
        <f t="shared" si="240"/>
        <v/>
      </c>
      <c r="FL255" s="21" t="str">
        <f t="shared" si="240"/>
        <v/>
      </c>
      <c r="FM255" s="21" t="str">
        <f t="shared" si="240"/>
        <v/>
      </c>
      <c r="FN255" s="21" t="str">
        <f t="shared" si="240"/>
        <v/>
      </c>
      <c r="FO255" s="21" t="str">
        <f t="shared" si="240"/>
        <v/>
      </c>
      <c r="FP255" s="21" t="str">
        <f t="shared" si="240"/>
        <v/>
      </c>
      <c r="FQ255" s="21" t="str">
        <f t="shared" si="240"/>
        <v/>
      </c>
      <c r="FR255" s="21" t="str">
        <f t="shared" si="240"/>
        <v/>
      </c>
      <c r="FS255" s="21" t="str">
        <f t="shared" si="240"/>
        <v/>
      </c>
      <c r="FT255" s="21" t="str">
        <f t="shared" si="240"/>
        <v/>
      </c>
      <c r="FU255" s="21" t="str">
        <f t="shared" si="240"/>
        <v/>
      </c>
      <c r="FV255" s="21" t="str">
        <f t="shared" si="240"/>
        <v/>
      </c>
      <c r="FW255" s="21" t="str">
        <f t="shared" si="240"/>
        <v/>
      </c>
      <c r="FX255" s="21" t="str">
        <f t="shared" si="240"/>
        <v/>
      </c>
      <c r="FY255" s="21" t="str">
        <f t="shared" si="240"/>
        <v/>
      </c>
      <c r="FZ255" s="21" t="str">
        <f t="shared" si="240"/>
        <v/>
      </c>
      <c r="GA255" s="21" t="str">
        <f t="shared" si="240"/>
        <v/>
      </c>
      <c r="GB255" s="21" t="str">
        <f t="shared" si="240"/>
        <v/>
      </c>
      <c r="GC255" s="21" t="str">
        <f t="shared" si="240"/>
        <v/>
      </c>
      <c r="GD255" s="21" t="str">
        <f t="shared" si="240"/>
        <v/>
      </c>
      <c r="GE255" s="21" t="str">
        <f t="shared" si="240"/>
        <v/>
      </c>
      <c r="GF255" s="21" t="str">
        <f t="shared" si="240"/>
        <v/>
      </c>
      <c r="GG255" s="21"/>
      <c r="GH255" s="21" t="str">
        <f t="shared" si="230"/>
        <v/>
      </c>
      <c r="GI255" s="436" t="str">
        <f t="shared" si="230"/>
        <v/>
      </c>
    </row>
    <row r="256" spans="1:191" hidden="1" x14ac:dyDescent="0.75">
      <c r="A256" s="67"/>
      <c r="B256" s="67"/>
      <c r="C256" s="425" t="str">
        <f t="shared" si="237"/>
        <v/>
      </c>
      <c r="D256" s="7"/>
      <c r="E256" s="7"/>
      <c r="F256" s="7"/>
      <c r="G256" s="424">
        <f t="shared" ref="G256:G287" si="241">MIN(J256:GH256)</f>
        <v>0</v>
      </c>
      <c r="H256" s="21">
        <f t="shared" ref="H256:H287" si="242">MAX(J256:GH256)</f>
        <v>0</v>
      </c>
      <c r="I256" s="102"/>
      <c r="J256" s="21" t="str">
        <f t="shared" si="144"/>
        <v/>
      </c>
      <c r="K256" s="21" t="str">
        <f t="shared" ref="K256:V256" si="243">IF(K74&gt;0,K$6,"")</f>
        <v/>
      </c>
      <c r="L256" s="21" t="str">
        <f t="shared" si="243"/>
        <v/>
      </c>
      <c r="M256" s="21" t="str">
        <f t="shared" si="243"/>
        <v/>
      </c>
      <c r="N256" s="21" t="str">
        <f t="shared" si="243"/>
        <v/>
      </c>
      <c r="O256" s="21" t="str">
        <f t="shared" si="243"/>
        <v/>
      </c>
      <c r="P256" s="21" t="str">
        <f t="shared" si="243"/>
        <v/>
      </c>
      <c r="Q256" s="21" t="str">
        <f t="shared" si="243"/>
        <v/>
      </c>
      <c r="R256" s="21" t="str">
        <f t="shared" si="243"/>
        <v/>
      </c>
      <c r="S256" s="21" t="str">
        <f t="shared" si="243"/>
        <v/>
      </c>
      <c r="T256" s="21" t="str">
        <f t="shared" si="243"/>
        <v/>
      </c>
      <c r="U256" s="21" t="str">
        <f t="shared" si="243"/>
        <v/>
      </c>
      <c r="V256" s="21" t="str">
        <f t="shared" si="243"/>
        <v/>
      </c>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c r="BZ256" s="21"/>
      <c r="CA256" s="21"/>
      <c r="CB256" s="21"/>
      <c r="CC256" s="21"/>
      <c r="CD256" s="21"/>
      <c r="CE256" s="21"/>
      <c r="CF256" s="21"/>
      <c r="CG256" s="21"/>
      <c r="CH256" s="21"/>
      <c r="CI256" s="21"/>
      <c r="CJ256" s="21"/>
      <c r="CK256" s="21"/>
      <c r="CL256" s="21"/>
      <c r="CM256" s="21"/>
      <c r="CN256" s="21"/>
      <c r="CO256" s="21"/>
      <c r="CP256" s="21"/>
      <c r="CQ256" s="21"/>
      <c r="CR256" s="21"/>
      <c r="CS256" s="21"/>
      <c r="CT256" s="21"/>
      <c r="CU256" s="21"/>
      <c r="CV256" s="21"/>
      <c r="CW256" s="21"/>
      <c r="CX256" s="21"/>
      <c r="CY256" s="21"/>
      <c r="CZ256" s="21"/>
      <c r="DA256" s="21"/>
      <c r="DB256" s="21"/>
      <c r="DC256" s="21" t="str">
        <f t="shared" ref="DC256:DN256" si="244">IF(DC74&gt;0,DC$6,"")</f>
        <v/>
      </c>
      <c r="DD256" s="21" t="str">
        <f t="shared" si="244"/>
        <v/>
      </c>
      <c r="DE256" s="21" t="str">
        <f t="shared" si="244"/>
        <v/>
      </c>
      <c r="DF256" s="21" t="str">
        <f t="shared" si="244"/>
        <v/>
      </c>
      <c r="DG256" s="21" t="str">
        <f t="shared" si="244"/>
        <v/>
      </c>
      <c r="DH256" s="21" t="str">
        <f t="shared" si="244"/>
        <v/>
      </c>
      <c r="DI256" s="21" t="str">
        <f t="shared" si="244"/>
        <v/>
      </c>
      <c r="DJ256" s="21" t="str">
        <f t="shared" si="244"/>
        <v/>
      </c>
      <c r="DK256" s="21" t="str">
        <f t="shared" si="244"/>
        <v/>
      </c>
      <c r="DL256" s="21" t="str">
        <f t="shared" si="244"/>
        <v/>
      </c>
      <c r="DM256" s="21" t="str">
        <f t="shared" si="244"/>
        <v/>
      </c>
      <c r="DN256" s="21" t="str">
        <f t="shared" si="244"/>
        <v/>
      </c>
      <c r="DO256" s="21"/>
      <c r="DP256" s="21"/>
      <c r="DQ256" s="21"/>
      <c r="DR256" s="21"/>
      <c r="DS256" s="21"/>
      <c r="DT256" s="21"/>
      <c r="DU256" s="21"/>
      <c r="DV256" s="21"/>
      <c r="DW256" s="21"/>
      <c r="DX256" s="21"/>
      <c r="DY256" s="21"/>
      <c r="DZ256" s="21"/>
      <c r="EA256" s="21"/>
      <c r="EB256" s="21"/>
      <c r="EC256" s="21"/>
      <c r="ED256" s="21"/>
      <c r="EE256" s="21"/>
      <c r="EF256" s="21"/>
      <c r="EG256" s="21"/>
      <c r="EH256" s="21"/>
      <c r="EI256" s="21"/>
      <c r="EJ256" s="21"/>
      <c r="EK256" s="21"/>
      <c r="EL256" s="21"/>
      <c r="EM256" s="21"/>
      <c r="EN256" s="21"/>
      <c r="EO256" s="21"/>
      <c r="EP256" s="21"/>
      <c r="EQ256" s="21"/>
      <c r="ER256" s="21"/>
      <c r="ES256" s="21"/>
      <c r="ET256" s="21"/>
      <c r="EU256" s="21"/>
      <c r="EV256" s="21"/>
      <c r="EW256" s="21"/>
      <c r="EX256" s="21"/>
      <c r="EY256" s="21" t="str">
        <f t="shared" ref="EY256:GF256" si="245">IF(EY74&gt;0,EY$6,"")</f>
        <v/>
      </c>
      <c r="EZ256" s="21" t="str">
        <f t="shared" si="245"/>
        <v/>
      </c>
      <c r="FA256" s="21" t="str">
        <f t="shared" si="245"/>
        <v/>
      </c>
      <c r="FB256" s="21" t="str">
        <f t="shared" si="245"/>
        <v/>
      </c>
      <c r="FC256" s="21" t="str">
        <f t="shared" si="245"/>
        <v/>
      </c>
      <c r="FD256" s="21" t="str">
        <f t="shared" si="245"/>
        <v/>
      </c>
      <c r="FE256" s="21" t="str">
        <f t="shared" si="245"/>
        <v/>
      </c>
      <c r="FF256" s="21" t="str">
        <f t="shared" si="245"/>
        <v/>
      </c>
      <c r="FG256" s="21" t="str">
        <f t="shared" si="245"/>
        <v/>
      </c>
      <c r="FH256" s="21" t="str">
        <f t="shared" si="245"/>
        <v/>
      </c>
      <c r="FI256" s="21" t="str">
        <f t="shared" si="245"/>
        <v/>
      </c>
      <c r="FJ256" s="21" t="str">
        <f t="shared" si="245"/>
        <v/>
      </c>
      <c r="FK256" s="21" t="str">
        <f t="shared" si="245"/>
        <v/>
      </c>
      <c r="FL256" s="21" t="str">
        <f t="shared" si="245"/>
        <v/>
      </c>
      <c r="FM256" s="21" t="str">
        <f t="shared" si="245"/>
        <v/>
      </c>
      <c r="FN256" s="21" t="str">
        <f t="shared" si="245"/>
        <v/>
      </c>
      <c r="FO256" s="21" t="str">
        <f t="shared" si="245"/>
        <v/>
      </c>
      <c r="FP256" s="21" t="str">
        <f t="shared" si="245"/>
        <v/>
      </c>
      <c r="FQ256" s="21" t="str">
        <f t="shared" si="245"/>
        <v/>
      </c>
      <c r="FR256" s="21" t="str">
        <f t="shared" si="245"/>
        <v/>
      </c>
      <c r="FS256" s="21" t="str">
        <f t="shared" si="245"/>
        <v/>
      </c>
      <c r="FT256" s="21" t="str">
        <f t="shared" si="245"/>
        <v/>
      </c>
      <c r="FU256" s="21" t="str">
        <f t="shared" si="245"/>
        <v/>
      </c>
      <c r="FV256" s="21" t="str">
        <f t="shared" si="245"/>
        <v/>
      </c>
      <c r="FW256" s="21" t="str">
        <f t="shared" si="245"/>
        <v/>
      </c>
      <c r="FX256" s="21" t="str">
        <f t="shared" si="245"/>
        <v/>
      </c>
      <c r="FY256" s="21" t="str">
        <f t="shared" si="245"/>
        <v/>
      </c>
      <c r="FZ256" s="21" t="str">
        <f t="shared" si="245"/>
        <v/>
      </c>
      <c r="GA256" s="21" t="str">
        <f t="shared" si="245"/>
        <v/>
      </c>
      <c r="GB256" s="21" t="str">
        <f t="shared" si="245"/>
        <v/>
      </c>
      <c r="GC256" s="21" t="str">
        <f t="shared" si="245"/>
        <v/>
      </c>
      <c r="GD256" s="21" t="str">
        <f t="shared" si="245"/>
        <v/>
      </c>
      <c r="GE256" s="21" t="str">
        <f t="shared" si="245"/>
        <v/>
      </c>
      <c r="GF256" s="21" t="str">
        <f t="shared" si="245"/>
        <v/>
      </c>
      <c r="GG256" s="21"/>
      <c r="GH256" s="21" t="str">
        <f t="shared" si="230"/>
        <v/>
      </c>
      <c r="GI256" s="436" t="str">
        <f t="shared" si="230"/>
        <v/>
      </c>
    </row>
    <row r="257" spans="1:191" hidden="1" x14ac:dyDescent="0.75">
      <c r="A257" s="67"/>
      <c r="B257" s="67"/>
      <c r="C257" s="425" t="str">
        <f t="shared" si="237"/>
        <v/>
      </c>
      <c r="D257" s="7"/>
      <c r="E257" s="7"/>
      <c r="F257" s="7"/>
      <c r="G257" s="424">
        <f t="shared" si="241"/>
        <v>0</v>
      </c>
      <c r="H257" s="21">
        <f t="shared" si="242"/>
        <v>0</v>
      </c>
      <c r="I257" s="102"/>
      <c r="J257" s="21" t="str">
        <f t="shared" ref="J257:J288" si="246">IF(J75&gt;0,J72,"")</f>
        <v/>
      </c>
      <c r="K257" s="21" t="str">
        <f t="shared" ref="K257:V257" si="247">IF(K75&gt;0,K$6,"")</f>
        <v/>
      </c>
      <c r="L257" s="21" t="str">
        <f t="shared" si="247"/>
        <v/>
      </c>
      <c r="M257" s="21" t="str">
        <f t="shared" si="247"/>
        <v/>
      </c>
      <c r="N257" s="21" t="str">
        <f t="shared" si="247"/>
        <v/>
      </c>
      <c r="O257" s="21" t="str">
        <f t="shared" si="247"/>
        <v/>
      </c>
      <c r="P257" s="21" t="str">
        <f t="shared" si="247"/>
        <v/>
      </c>
      <c r="Q257" s="21" t="str">
        <f t="shared" si="247"/>
        <v/>
      </c>
      <c r="R257" s="21" t="str">
        <f t="shared" si="247"/>
        <v/>
      </c>
      <c r="S257" s="21" t="str">
        <f t="shared" si="247"/>
        <v/>
      </c>
      <c r="T257" s="21" t="str">
        <f t="shared" si="247"/>
        <v/>
      </c>
      <c r="U257" s="21" t="str">
        <f t="shared" si="247"/>
        <v/>
      </c>
      <c r="V257" s="21" t="str">
        <f t="shared" si="247"/>
        <v/>
      </c>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c r="BZ257" s="21"/>
      <c r="CA257" s="21"/>
      <c r="CB257" s="21"/>
      <c r="CC257" s="21"/>
      <c r="CD257" s="21"/>
      <c r="CE257" s="21"/>
      <c r="CF257" s="21"/>
      <c r="CG257" s="21"/>
      <c r="CH257" s="21"/>
      <c r="CI257" s="21"/>
      <c r="CJ257" s="21"/>
      <c r="CK257" s="21"/>
      <c r="CL257" s="21"/>
      <c r="CM257" s="21"/>
      <c r="CN257" s="21"/>
      <c r="CO257" s="21"/>
      <c r="CP257" s="21"/>
      <c r="CQ257" s="21"/>
      <c r="CR257" s="21"/>
      <c r="CS257" s="21"/>
      <c r="CT257" s="21"/>
      <c r="CU257" s="21"/>
      <c r="CV257" s="21"/>
      <c r="CW257" s="21"/>
      <c r="CX257" s="21"/>
      <c r="CY257" s="21"/>
      <c r="CZ257" s="21"/>
      <c r="DA257" s="21"/>
      <c r="DB257" s="21"/>
      <c r="DC257" s="21" t="str">
        <f t="shared" ref="DC257:DN257" si="248">IF(DC75&gt;0,DC$6,"")</f>
        <v/>
      </c>
      <c r="DD257" s="21" t="str">
        <f t="shared" si="248"/>
        <v/>
      </c>
      <c r="DE257" s="21" t="str">
        <f t="shared" si="248"/>
        <v/>
      </c>
      <c r="DF257" s="21" t="str">
        <f t="shared" si="248"/>
        <v/>
      </c>
      <c r="DG257" s="21" t="str">
        <f t="shared" si="248"/>
        <v/>
      </c>
      <c r="DH257" s="21" t="str">
        <f t="shared" si="248"/>
        <v/>
      </c>
      <c r="DI257" s="21" t="str">
        <f t="shared" si="248"/>
        <v/>
      </c>
      <c r="DJ257" s="21" t="str">
        <f t="shared" si="248"/>
        <v/>
      </c>
      <c r="DK257" s="21" t="str">
        <f t="shared" si="248"/>
        <v/>
      </c>
      <c r="DL257" s="21" t="str">
        <f t="shared" si="248"/>
        <v/>
      </c>
      <c r="DM257" s="21" t="str">
        <f t="shared" si="248"/>
        <v/>
      </c>
      <c r="DN257" s="21" t="str">
        <f t="shared" si="248"/>
        <v/>
      </c>
      <c r="DO257" s="21"/>
      <c r="DP257" s="21"/>
      <c r="DQ257" s="21"/>
      <c r="DR257" s="21"/>
      <c r="DS257" s="21"/>
      <c r="DT257" s="21"/>
      <c r="DU257" s="21"/>
      <c r="DV257" s="21"/>
      <c r="DW257" s="21"/>
      <c r="DX257" s="21"/>
      <c r="DY257" s="21"/>
      <c r="DZ257" s="21"/>
      <c r="EA257" s="21"/>
      <c r="EB257" s="21"/>
      <c r="EC257" s="21"/>
      <c r="ED257" s="21"/>
      <c r="EE257" s="21"/>
      <c r="EF257" s="21"/>
      <c r="EG257" s="21"/>
      <c r="EH257" s="21"/>
      <c r="EI257" s="21"/>
      <c r="EJ257" s="21"/>
      <c r="EK257" s="21"/>
      <c r="EL257" s="21"/>
      <c r="EM257" s="21"/>
      <c r="EN257" s="21"/>
      <c r="EO257" s="21"/>
      <c r="EP257" s="21"/>
      <c r="EQ257" s="21"/>
      <c r="ER257" s="21"/>
      <c r="ES257" s="21"/>
      <c r="ET257" s="21"/>
      <c r="EU257" s="21"/>
      <c r="EV257" s="21"/>
      <c r="EW257" s="21"/>
      <c r="EX257" s="21"/>
      <c r="EY257" s="21" t="str">
        <f t="shared" ref="EY257:GF257" si="249">IF(EY75&gt;0,EY$6,"")</f>
        <v/>
      </c>
      <c r="EZ257" s="21" t="str">
        <f t="shared" si="249"/>
        <v/>
      </c>
      <c r="FA257" s="21" t="str">
        <f t="shared" si="249"/>
        <v/>
      </c>
      <c r="FB257" s="21" t="str">
        <f t="shared" si="249"/>
        <v/>
      </c>
      <c r="FC257" s="21" t="str">
        <f t="shared" si="249"/>
        <v/>
      </c>
      <c r="FD257" s="21" t="str">
        <f t="shared" si="249"/>
        <v/>
      </c>
      <c r="FE257" s="21" t="str">
        <f t="shared" si="249"/>
        <v/>
      </c>
      <c r="FF257" s="21" t="str">
        <f t="shared" si="249"/>
        <v/>
      </c>
      <c r="FG257" s="21" t="str">
        <f t="shared" si="249"/>
        <v/>
      </c>
      <c r="FH257" s="21" t="str">
        <f t="shared" si="249"/>
        <v/>
      </c>
      <c r="FI257" s="21" t="str">
        <f t="shared" si="249"/>
        <v/>
      </c>
      <c r="FJ257" s="21" t="str">
        <f t="shared" si="249"/>
        <v/>
      </c>
      <c r="FK257" s="21" t="str">
        <f t="shared" si="249"/>
        <v/>
      </c>
      <c r="FL257" s="21" t="str">
        <f t="shared" si="249"/>
        <v/>
      </c>
      <c r="FM257" s="21" t="str">
        <f t="shared" si="249"/>
        <v/>
      </c>
      <c r="FN257" s="21" t="str">
        <f t="shared" si="249"/>
        <v/>
      </c>
      <c r="FO257" s="21" t="str">
        <f t="shared" si="249"/>
        <v/>
      </c>
      <c r="FP257" s="21" t="str">
        <f t="shared" si="249"/>
        <v/>
      </c>
      <c r="FQ257" s="21" t="str">
        <f t="shared" si="249"/>
        <v/>
      </c>
      <c r="FR257" s="21" t="str">
        <f t="shared" si="249"/>
        <v/>
      </c>
      <c r="FS257" s="21" t="str">
        <f t="shared" si="249"/>
        <v/>
      </c>
      <c r="FT257" s="21" t="str">
        <f t="shared" si="249"/>
        <v/>
      </c>
      <c r="FU257" s="21" t="str">
        <f t="shared" si="249"/>
        <v/>
      </c>
      <c r="FV257" s="21" t="str">
        <f t="shared" si="249"/>
        <v/>
      </c>
      <c r="FW257" s="21" t="str">
        <f t="shared" si="249"/>
        <v/>
      </c>
      <c r="FX257" s="21" t="str">
        <f t="shared" si="249"/>
        <v/>
      </c>
      <c r="FY257" s="21" t="str">
        <f t="shared" si="249"/>
        <v/>
      </c>
      <c r="FZ257" s="21" t="str">
        <f t="shared" si="249"/>
        <v/>
      </c>
      <c r="GA257" s="21" t="str">
        <f t="shared" si="249"/>
        <v/>
      </c>
      <c r="GB257" s="21" t="str">
        <f t="shared" si="249"/>
        <v/>
      </c>
      <c r="GC257" s="21" t="str">
        <f t="shared" si="249"/>
        <v/>
      </c>
      <c r="GD257" s="21" t="str">
        <f t="shared" si="249"/>
        <v/>
      </c>
      <c r="GE257" s="21" t="str">
        <f t="shared" si="249"/>
        <v/>
      </c>
      <c r="GF257" s="21" t="str">
        <f t="shared" si="249"/>
        <v/>
      </c>
      <c r="GG257" s="21"/>
      <c r="GH257" s="21" t="str">
        <f t="shared" si="230"/>
        <v/>
      </c>
      <c r="GI257" s="436" t="str">
        <f t="shared" si="230"/>
        <v/>
      </c>
    </row>
    <row r="258" spans="1:191" hidden="1" x14ac:dyDescent="0.75">
      <c r="A258" s="67"/>
      <c r="B258" s="67"/>
      <c r="C258" s="425" t="str">
        <f t="shared" si="237"/>
        <v/>
      </c>
      <c r="D258" s="7"/>
      <c r="E258" s="7"/>
      <c r="F258" s="7"/>
      <c r="G258" s="424">
        <f t="shared" si="241"/>
        <v>0</v>
      </c>
      <c r="H258" s="21">
        <f t="shared" si="242"/>
        <v>0</v>
      </c>
      <c r="I258" s="102"/>
      <c r="J258" s="21" t="str">
        <f t="shared" si="246"/>
        <v/>
      </c>
      <c r="K258" s="21" t="str">
        <f t="shared" ref="K258:V258" si="250">IF(K76&gt;0,K$6,"")</f>
        <v/>
      </c>
      <c r="L258" s="21" t="str">
        <f t="shared" si="250"/>
        <v/>
      </c>
      <c r="M258" s="21" t="str">
        <f t="shared" si="250"/>
        <v/>
      </c>
      <c r="N258" s="21" t="str">
        <f t="shared" si="250"/>
        <v/>
      </c>
      <c r="O258" s="21" t="str">
        <f t="shared" si="250"/>
        <v/>
      </c>
      <c r="P258" s="21" t="str">
        <f t="shared" si="250"/>
        <v/>
      </c>
      <c r="Q258" s="21" t="str">
        <f t="shared" si="250"/>
        <v/>
      </c>
      <c r="R258" s="21" t="str">
        <f t="shared" si="250"/>
        <v/>
      </c>
      <c r="S258" s="21" t="str">
        <f t="shared" si="250"/>
        <v/>
      </c>
      <c r="T258" s="21" t="str">
        <f t="shared" si="250"/>
        <v/>
      </c>
      <c r="U258" s="21" t="str">
        <f t="shared" si="250"/>
        <v/>
      </c>
      <c r="V258" s="21" t="str">
        <f t="shared" si="250"/>
        <v/>
      </c>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c r="BZ258" s="21"/>
      <c r="CA258" s="21"/>
      <c r="CB258" s="21"/>
      <c r="CC258" s="21"/>
      <c r="CD258" s="21"/>
      <c r="CE258" s="21"/>
      <c r="CF258" s="21"/>
      <c r="CG258" s="21"/>
      <c r="CH258" s="21"/>
      <c r="CI258" s="21"/>
      <c r="CJ258" s="21"/>
      <c r="CK258" s="21"/>
      <c r="CL258" s="21"/>
      <c r="CM258" s="21"/>
      <c r="CN258" s="21"/>
      <c r="CO258" s="21"/>
      <c r="CP258" s="21"/>
      <c r="CQ258" s="21"/>
      <c r="CR258" s="21"/>
      <c r="CS258" s="21"/>
      <c r="CT258" s="21"/>
      <c r="CU258" s="21"/>
      <c r="CV258" s="21"/>
      <c r="CW258" s="21"/>
      <c r="CX258" s="21"/>
      <c r="CY258" s="21"/>
      <c r="CZ258" s="21"/>
      <c r="DA258" s="21"/>
      <c r="DB258" s="21"/>
      <c r="DC258" s="21" t="str">
        <f t="shared" ref="DC258:DN258" si="251">IF(DC76&gt;0,DC$6,"")</f>
        <v/>
      </c>
      <c r="DD258" s="21" t="str">
        <f t="shared" si="251"/>
        <v/>
      </c>
      <c r="DE258" s="21" t="str">
        <f t="shared" si="251"/>
        <v/>
      </c>
      <c r="DF258" s="21" t="str">
        <f t="shared" si="251"/>
        <v/>
      </c>
      <c r="DG258" s="21" t="str">
        <f t="shared" si="251"/>
        <v/>
      </c>
      <c r="DH258" s="21" t="str">
        <f t="shared" si="251"/>
        <v/>
      </c>
      <c r="DI258" s="21" t="str">
        <f t="shared" si="251"/>
        <v/>
      </c>
      <c r="DJ258" s="21" t="str">
        <f t="shared" si="251"/>
        <v/>
      </c>
      <c r="DK258" s="21" t="str">
        <f t="shared" si="251"/>
        <v/>
      </c>
      <c r="DL258" s="21" t="str">
        <f t="shared" si="251"/>
        <v/>
      </c>
      <c r="DM258" s="21" t="str">
        <f t="shared" si="251"/>
        <v/>
      </c>
      <c r="DN258" s="21" t="str">
        <f t="shared" si="251"/>
        <v/>
      </c>
      <c r="DO258" s="21"/>
      <c r="DP258" s="21"/>
      <c r="DQ258" s="21"/>
      <c r="DR258" s="21"/>
      <c r="DS258" s="21"/>
      <c r="DT258" s="21"/>
      <c r="DU258" s="21"/>
      <c r="DV258" s="21"/>
      <c r="DW258" s="21"/>
      <c r="DX258" s="21"/>
      <c r="DY258" s="21"/>
      <c r="DZ258" s="21"/>
      <c r="EA258" s="21"/>
      <c r="EB258" s="21"/>
      <c r="EC258" s="21"/>
      <c r="ED258" s="21"/>
      <c r="EE258" s="21"/>
      <c r="EF258" s="21"/>
      <c r="EG258" s="21"/>
      <c r="EH258" s="21"/>
      <c r="EI258" s="21"/>
      <c r="EJ258" s="21"/>
      <c r="EK258" s="21"/>
      <c r="EL258" s="21"/>
      <c r="EM258" s="21"/>
      <c r="EN258" s="21"/>
      <c r="EO258" s="21"/>
      <c r="EP258" s="21"/>
      <c r="EQ258" s="21"/>
      <c r="ER258" s="21"/>
      <c r="ES258" s="21"/>
      <c r="ET258" s="21"/>
      <c r="EU258" s="21"/>
      <c r="EV258" s="21"/>
      <c r="EW258" s="21"/>
      <c r="EX258" s="21"/>
      <c r="EY258" s="21" t="str">
        <f t="shared" ref="EY258:GF258" si="252">IF(EY76&gt;0,EY$6,"")</f>
        <v/>
      </c>
      <c r="EZ258" s="21" t="str">
        <f t="shared" si="252"/>
        <v/>
      </c>
      <c r="FA258" s="21" t="str">
        <f t="shared" si="252"/>
        <v/>
      </c>
      <c r="FB258" s="21" t="str">
        <f t="shared" si="252"/>
        <v/>
      </c>
      <c r="FC258" s="21" t="str">
        <f t="shared" si="252"/>
        <v/>
      </c>
      <c r="FD258" s="21" t="str">
        <f t="shared" si="252"/>
        <v/>
      </c>
      <c r="FE258" s="21" t="str">
        <f t="shared" si="252"/>
        <v/>
      </c>
      <c r="FF258" s="21" t="str">
        <f t="shared" si="252"/>
        <v/>
      </c>
      <c r="FG258" s="21" t="str">
        <f t="shared" si="252"/>
        <v/>
      </c>
      <c r="FH258" s="21" t="str">
        <f t="shared" si="252"/>
        <v/>
      </c>
      <c r="FI258" s="21" t="str">
        <f t="shared" si="252"/>
        <v/>
      </c>
      <c r="FJ258" s="21" t="str">
        <f t="shared" si="252"/>
        <v/>
      </c>
      <c r="FK258" s="21" t="str">
        <f t="shared" si="252"/>
        <v/>
      </c>
      <c r="FL258" s="21" t="str">
        <f t="shared" si="252"/>
        <v/>
      </c>
      <c r="FM258" s="21" t="str">
        <f t="shared" si="252"/>
        <v/>
      </c>
      <c r="FN258" s="21" t="str">
        <f t="shared" si="252"/>
        <v/>
      </c>
      <c r="FO258" s="21" t="str">
        <f t="shared" si="252"/>
        <v/>
      </c>
      <c r="FP258" s="21" t="str">
        <f t="shared" si="252"/>
        <v/>
      </c>
      <c r="FQ258" s="21" t="str">
        <f t="shared" si="252"/>
        <v/>
      </c>
      <c r="FR258" s="21" t="str">
        <f t="shared" si="252"/>
        <v/>
      </c>
      <c r="FS258" s="21" t="str">
        <f t="shared" si="252"/>
        <v/>
      </c>
      <c r="FT258" s="21" t="str">
        <f t="shared" si="252"/>
        <v/>
      </c>
      <c r="FU258" s="21" t="str">
        <f t="shared" si="252"/>
        <v/>
      </c>
      <c r="FV258" s="21" t="str">
        <f t="shared" si="252"/>
        <v/>
      </c>
      <c r="FW258" s="21" t="str">
        <f t="shared" si="252"/>
        <v/>
      </c>
      <c r="FX258" s="21" t="str">
        <f t="shared" si="252"/>
        <v/>
      </c>
      <c r="FY258" s="21" t="str">
        <f t="shared" si="252"/>
        <v/>
      </c>
      <c r="FZ258" s="21" t="str">
        <f t="shared" si="252"/>
        <v/>
      </c>
      <c r="GA258" s="21" t="str">
        <f t="shared" si="252"/>
        <v/>
      </c>
      <c r="GB258" s="21" t="str">
        <f t="shared" si="252"/>
        <v/>
      </c>
      <c r="GC258" s="21" t="str">
        <f t="shared" si="252"/>
        <v/>
      </c>
      <c r="GD258" s="21" t="str">
        <f t="shared" si="252"/>
        <v/>
      </c>
      <c r="GE258" s="21" t="str">
        <f t="shared" si="252"/>
        <v/>
      </c>
      <c r="GF258" s="21" t="str">
        <f t="shared" si="252"/>
        <v/>
      </c>
      <c r="GG258" s="21"/>
      <c r="GH258" s="21" t="str">
        <f t="shared" si="230"/>
        <v/>
      </c>
      <c r="GI258" s="436" t="str">
        <f t="shared" si="230"/>
        <v/>
      </c>
    </row>
    <row r="259" spans="1:191" hidden="1" x14ac:dyDescent="0.75">
      <c r="A259" s="67"/>
      <c r="B259" s="67"/>
      <c r="C259" s="425" t="str">
        <f t="shared" si="237"/>
        <v/>
      </c>
      <c r="D259" s="7"/>
      <c r="E259" s="7"/>
      <c r="F259" s="7"/>
      <c r="G259" s="424">
        <f t="shared" si="241"/>
        <v>0</v>
      </c>
      <c r="H259" s="21">
        <f t="shared" si="242"/>
        <v>0</v>
      </c>
      <c r="I259" s="102"/>
      <c r="J259" s="21" t="str">
        <f t="shared" si="246"/>
        <v/>
      </c>
      <c r="K259" s="21" t="str">
        <f t="shared" ref="K259:V259" si="253">IF(K77&gt;0,K$6,"")</f>
        <v/>
      </c>
      <c r="L259" s="21" t="str">
        <f t="shared" si="253"/>
        <v/>
      </c>
      <c r="M259" s="21" t="str">
        <f t="shared" si="253"/>
        <v/>
      </c>
      <c r="N259" s="21" t="str">
        <f t="shared" si="253"/>
        <v/>
      </c>
      <c r="O259" s="21" t="str">
        <f t="shared" si="253"/>
        <v/>
      </c>
      <c r="P259" s="21" t="str">
        <f t="shared" si="253"/>
        <v/>
      </c>
      <c r="Q259" s="21" t="str">
        <f t="shared" si="253"/>
        <v/>
      </c>
      <c r="R259" s="21" t="str">
        <f t="shared" si="253"/>
        <v/>
      </c>
      <c r="S259" s="21" t="str">
        <f t="shared" si="253"/>
        <v/>
      </c>
      <c r="T259" s="21" t="str">
        <f t="shared" si="253"/>
        <v/>
      </c>
      <c r="U259" s="21" t="str">
        <f t="shared" si="253"/>
        <v/>
      </c>
      <c r="V259" s="21" t="str">
        <f t="shared" si="253"/>
        <v/>
      </c>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c r="BZ259" s="21"/>
      <c r="CA259" s="21"/>
      <c r="CB259" s="21"/>
      <c r="CC259" s="21"/>
      <c r="CD259" s="21"/>
      <c r="CE259" s="21"/>
      <c r="CF259" s="21"/>
      <c r="CG259" s="21"/>
      <c r="CH259" s="21"/>
      <c r="CI259" s="21"/>
      <c r="CJ259" s="21"/>
      <c r="CK259" s="21"/>
      <c r="CL259" s="21"/>
      <c r="CM259" s="21"/>
      <c r="CN259" s="21"/>
      <c r="CO259" s="21"/>
      <c r="CP259" s="21"/>
      <c r="CQ259" s="21"/>
      <c r="CR259" s="21"/>
      <c r="CS259" s="21"/>
      <c r="CT259" s="21"/>
      <c r="CU259" s="21"/>
      <c r="CV259" s="21"/>
      <c r="CW259" s="21"/>
      <c r="CX259" s="21"/>
      <c r="CY259" s="21"/>
      <c r="CZ259" s="21"/>
      <c r="DA259" s="21"/>
      <c r="DB259" s="21"/>
      <c r="DC259" s="21" t="str">
        <f t="shared" ref="DC259:DN259" si="254">IF(DC77&gt;0,DC$6,"")</f>
        <v/>
      </c>
      <c r="DD259" s="21" t="str">
        <f t="shared" si="254"/>
        <v/>
      </c>
      <c r="DE259" s="21" t="str">
        <f t="shared" si="254"/>
        <v/>
      </c>
      <c r="DF259" s="21" t="str">
        <f t="shared" si="254"/>
        <v/>
      </c>
      <c r="DG259" s="21" t="str">
        <f t="shared" si="254"/>
        <v/>
      </c>
      <c r="DH259" s="21" t="str">
        <f t="shared" si="254"/>
        <v/>
      </c>
      <c r="DI259" s="21" t="str">
        <f t="shared" si="254"/>
        <v/>
      </c>
      <c r="DJ259" s="21" t="str">
        <f t="shared" si="254"/>
        <v/>
      </c>
      <c r="DK259" s="21" t="str">
        <f t="shared" si="254"/>
        <v/>
      </c>
      <c r="DL259" s="21" t="str">
        <f t="shared" si="254"/>
        <v/>
      </c>
      <c r="DM259" s="21" t="str">
        <f t="shared" si="254"/>
        <v/>
      </c>
      <c r="DN259" s="21" t="str">
        <f t="shared" si="254"/>
        <v/>
      </c>
      <c r="DO259" s="21"/>
      <c r="DP259" s="21"/>
      <c r="DQ259" s="21"/>
      <c r="DR259" s="21"/>
      <c r="DS259" s="21"/>
      <c r="DT259" s="21"/>
      <c r="DU259" s="21"/>
      <c r="DV259" s="21"/>
      <c r="DW259" s="21"/>
      <c r="DX259" s="21"/>
      <c r="DY259" s="21"/>
      <c r="DZ259" s="21"/>
      <c r="EA259" s="21"/>
      <c r="EB259" s="21"/>
      <c r="EC259" s="21"/>
      <c r="ED259" s="21"/>
      <c r="EE259" s="21"/>
      <c r="EF259" s="21"/>
      <c r="EG259" s="21"/>
      <c r="EH259" s="21"/>
      <c r="EI259" s="21"/>
      <c r="EJ259" s="21"/>
      <c r="EK259" s="21"/>
      <c r="EL259" s="21"/>
      <c r="EM259" s="21"/>
      <c r="EN259" s="21"/>
      <c r="EO259" s="21"/>
      <c r="EP259" s="21"/>
      <c r="EQ259" s="21"/>
      <c r="ER259" s="21"/>
      <c r="ES259" s="21"/>
      <c r="ET259" s="21"/>
      <c r="EU259" s="21"/>
      <c r="EV259" s="21"/>
      <c r="EW259" s="21"/>
      <c r="EX259" s="21"/>
      <c r="EY259" s="21" t="str">
        <f t="shared" ref="EY259:GF259" si="255">IF(EY77&gt;0,EY$6,"")</f>
        <v/>
      </c>
      <c r="EZ259" s="21" t="str">
        <f t="shared" si="255"/>
        <v/>
      </c>
      <c r="FA259" s="21" t="str">
        <f t="shared" si="255"/>
        <v/>
      </c>
      <c r="FB259" s="21" t="str">
        <f t="shared" si="255"/>
        <v/>
      </c>
      <c r="FC259" s="21" t="str">
        <f t="shared" si="255"/>
        <v/>
      </c>
      <c r="FD259" s="21" t="str">
        <f t="shared" si="255"/>
        <v/>
      </c>
      <c r="FE259" s="21" t="str">
        <f t="shared" si="255"/>
        <v/>
      </c>
      <c r="FF259" s="21" t="str">
        <f t="shared" si="255"/>
        <v/>
      </c>
      <c r="FG259" s="21" t="str">
        <f t="shared" si="255"/>
        <v/>
      </c>
      <c r="FH259" s="21" t="str">
        <f t="shared" si="255"/>
        <v/>
      </c>
      <c r="FI259" s="21" t="str">
        <f t="shared" si="255"/>
        <v/>
      </c>
      <c r="FJ259" s="21" t="str">
        <f t="shared" si="255"/>
        <v/>
      </c>
      <c r="FK259" s="21" t="str">
        <f t="shared" si="255"/>
        <v/>
      </c>
      <c r="FL259" s="21" t="str">
        <f t="shared" si="255"/>
        <v/>
      </c>
      <c r="FM259" s="21" t="str">
        <f t="shared" si="255"/>
        <v/>
      </c>
      <c r="FN259" s="21" t="str">
        <f t="shared" si="255"/>
        <v/>
      </c>
      <c r="FO259" s="21" t="str">
        <f t="shared" si="255"/>
        <v/>
      </c>
      <c r="FP259" s="21" t="str">
        <f t="shared" si="255"/>
        <v/>
      </c>
      <c r="FQ259" s="21" t="str">
        <f t="shared" si="255"/>
        <v/>
      </c>
      <c r="FR259" s="21" t="str">
        <f t="shared" si="255"/>
        <v/>
      </c>
      <c r="FS259" s="21" t="str">
        <f t="shared" si="255"/>
        <v/>
      </c>
      <c r="FT259" s="21" t="str">
        <f t="shared" si="255"/>
        <v/>
      </c>
      <c r="FU259" s="21" t="str">
        <f t="shared" si="255"/>
        <v/>
      </c>
      <c r="FV259" s="21" t="str">
        <f t="shared" si="255"/>
        <v/>
      </c>
      <c r="FW259" s="21" t="str">
        <f t="shared" si="255"/>
        <v/>
      </c>
      <c r="FX259" s="21" t="str">
        <f t="shared" si="255"/>
        <v/>
      </c>
      <c r="FY259" s="21" t="str">
        <f t="shared" si="255"/>
        <v/>
      </c>
      <c r="FZ259" s="21" t="str">
        <f t="shared" si="255"/>
        <v/>
      </c>
      <c r="GA259" s="21" t="str">
        <f t="shared" si="255"/>
        <v/>
      </c>
      <c r="GB259" s="21" t="str">
        <f t="shared" si="255"/>
        <v/>
      </c>
      <c r="GC259" s="21" t="str">
        <f t="shared" si="255"/>
        <v/>
      </c>
      <c r="GD259" s="21" t="str">
        <f t="shared" si="255"/>
        <v/>
      </c>
      <c r="GE259" s="21" t="str">
        <f t="shared" si="255"/>
        <v/>
      </c>
      <c r="GF259" s="21" t="str">
        <f t="shared" si="255"/>
        <v/>
      </c>
      <c r="GG259" s="21"/>
      <c r="GH259" s="21" t="str">
        <f t="shared" si="230"/>
        <v/>
      </c>
      <c r="GI259" s="436" t="str">
        <f t="shared" si="230"/>
        <v/>
      </c>
    </row>
    <row r="260" spans="1:191" hidden="1" x14ac:dyDescent="0.75">
      <c r="A260" s="67"/>
      <c r="B260" s="67"/>
      <c r="C260" s="425" t="str">
        <f t="shared" si="237"/>
        <v/>
      </c>
      <c r="D260" s="7"/>
      <c r="E260" s="7"/>
      <c r="F260" s="7"/>
      <c r="G260" s="424">
        <f t="shared" si="241"/>
        <v>0</v>
      </c>
      <c r="H260" s="21">
        <f t="shared" si="242"/>
        <v>0</v>
      </c>
      <c r="I260" s="102"/>
      <c r="J260" s="21" t="str">
        <f t="shared" si="246"/>
        <v/>
      </c>
      <c r="K260" s="21" t="str">
        <f t="shared" ref="K260:V260" si="256">IF(K78&gt;0,K$6,"")</f>
        <v/>
      </c>
      <c r="L260" s="21" t="str">
        <f t="shared" si="256"/>
        <v/>
      </c>
      <c r="M260" s="21" t="str">
        <f t="shared" si="256"/>
        <v/>
      </c>
      <c r="N260" s="21" t="str">
        <f t="shared" si="256"/>
        <v/>
      </c>
      <c r="O260" s="21" t="str">
        <f t="shared" si="256"/>
        <v/>
      </c>
      <c r="P260" s="21" t="str">
        <f t="shared" si="256"/>
        <v/>
      </c>
      <c r="Q260" s="21" t="str">
        <f t="shared" si="256"/>
        <v/>
      </c>
      <c r="R260" s="21" t="str">
        <f t="shared" si="256"/>
        <v/>
      </c>
      <c r="S260" s="21" t="str">
        <f t="shared" si="256"/>
        <v/>
      </c>
      <c r="T260" s="21" t="str">
        <f t="shared" si="256"/>
        <v/>
      </c>
      <c r="U260" s="21" t="str">
        <f t="shared" si="256"/>
        <v/>
      </c>
      <c r="V260" s="21" t="str">
        <f t="shared" si="256"/>
        <v/>
      </c>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c r="BZ260" s="21"/>
      <c r="CA260" s="21"/>
      <c r="CB260" s="21"/>
      <c r="CC260" s="21"/>
      <c r="CD260" s="21"/>
      <c r="CE260" s="21"/>
      <c r="CF260" s="21"/>
      <c r="CG260" s="21"/>
      <c r="CH260" s="21"/>
      <c r="CI260" s="21"/>
      <c r="CJ260" s="21"/>
      <c r="CK260" s="21"/>
      <c r="CL260" s="21"/>
      <c r="CM260" s="21"/>
      <c r="CN260" s="21"/>
      <c r="CO260" s="21"/>
      <c r="CP260" s="21"/>
      <c r="CQ260" s="21"/>
      <c r="CR260" s="21"/>
      <c r="CS260" s="21"/>
      <c r="CT260" s="21"/>
      <c r="CU260" s="21"/>
      <c r="CV260" s="21"/>
      <c r="CW260" s="21"/>
      <c r="CX260" s="21"/>
      <c r="CY260" s="21"/>
      <c r="CZ260" s="21"/>
      <c r="DA260" s="21"/>
      <c r="DB260" s="21"/>
      <c r="DC260" s="21" t="str">
        <f t="shared" ref="DC260:DN260" si="257">IF(DC78&gt;0,DC$6,"")</f>
        <v/>
      </c>
      <c r="DD260" s="21" t="str">
        <f t="shared" si="257"/>
        <v/>
      </c>
      <c r="DE260" s="21" t="str">
        <f t="shared" si="257"/>
        <v/>
      </c>
      <c r="DF260" s="21" t="str">
        <f t="shared" si="257"/>
        <v/>
      </c>
      <c r="DG260" s="21" t="str">
        <f t="shared" si="257"/>
        <v/>
      </c>
      <c r="DH260" s="21" t="str">
        <f t="shared" si="257"/>
        <v/>
      </c>
      <c r="DI260" s="21" t="str">
        <f t="shared" si="257"/>
        <v/>
      </c>
      <c r="DJ260" s="21" t="str">
        <f t="shared" si="257"/>
        <v/>
      </c>
      <c r="DK260" s="21" t="str">
        <f t="shared" si="257"/>
        <v/>
      </c>
      <c r="DL260" s="21" t="str">
        <f t="shared" si="257"/>
        <v/>
      </c>
      <c r="DM260" s="21" t="str">
        <f t="shared" si="257"/>
        <v/>
      </c>
      <c r="DN260" s="21" t="str">
        <f t="shared" si="257"/>
        <v/>
      </c>
      <c r="DO260" s="21"/>
      <c r="DP260" s="21"/>
      <c r="DQ260" s="21"/>
      <c r="DR260" s="21"/>
      <c r="DS260" s="21"/>
      <c r="DT260" s="21"/>
      <c r="DU260" s="21"/>
      <c r="DV260" s="21"/>
      <c r="DW260" s="21"/>
      <c r="DX260" s="21"/>
      <c r="DY260" s="21"/>
      <c r="DZ260" s="21"/>
      <c r="EA260" s="21"/>
      <c r="EB260" s="21"/>
      <c r="EC260" s="21"/>
      <c r="ED260" s="21"/>
      <c r="EE260" s="21"/>
      <c r="EF260" s="21"/>
      <c r="EG260" s="21"/>
      <c r="EH260" s="21"/>
      <c r="EI260" s="21"/>
      <c r="EJ260" s="21"/>
      <c r="EK260" s="21"/>
      <c r="EL260" s="21"/>
      <c r="EM260" s="21"/>
      <c r="EN260" s="21"/>
      <c r="EO260" s="21"/>
      <c r="EP260" s="21"/>
      <c r="EQ260" s="21"/>
      <c r="ER260" s="21"/>
      <c r="ES260" s="21"/>
      <c r="ET260" s="21"/>
      <c r="EU260" s="21"/>
      <c r="EV260" s="21"/>
      <c r="EW260" s="21"/>
      <c r="EX260" s="21"/>
      <c r="EY260" s="21" t="str">
        <f t="shared" ref="EY260:GF260" si="258">IF(EY78&gt;0,EY$6,"")</f>
        <v/>
      </c>
      <c r="EZ260" s="21" t="str">
        <f t="shared" si="258"/>
        <v/>
      </c>
      <c r="FA260" s="21" t="str">
        <f t="shared" si="258"/>
        <v/>
      </c>
      <c r="FB260" s="21" t="str">
        <f t="shared" si="258"/>
        <v/>
      </c>
      <c r="FC260" s="21" t="str">
        <f t="shared" si="258"/>
        <v/>
      </c>
      <c r="FD260" s="21" t="str">
        <f t="shared" si="258"/>
        <v/>
      </c>
      <c r="FE260" s="21" t="str">
        <f t="shared" si="258"/>
        <v/>
      </c>
      <c r="FF260" s="21" t="str">
        <f t="shared" si="258"/>
        <v/>
      </c>
      <c r="FG260" s="21" t="str">
        <f t="shared" si="258"/>
        <v/>
      </c>
      <c r="FH260" s="21" t="str">
        <f t="shared" si="258"/>
        <v/>
      </c>
      <c r="FI260" s="21" t="str">
        <f t="shared" si="258"/>
        <v/>
      </c>
      <c r="FJ260" s="21" t="str">
        <f t="shared" si="258"/>
        <v/>
      </c>
      <c r="FK260" s="21" t="str">
        <f t="shared" si="258"/>
        <v/>
      </c>
      <c r="FL260" s="21" t="str">
        <f t="shared" si="258"/>
        <v/>
      </c>
      <c r="FM260" s="21" t="str">
        <f t="shared" si="258"/>
        <v/>
      </c>
      <c r="FN260" s="21" t="str">
        <f t="shared" si="258"/>
        <v/>
      </c>
      <c r="FO260" s="21" t="str">
        <f t="shared" si="258"/>
        <v/>
      </c>
      <c r="FP260" s="21" t="str">
        <f t="shared" si="258"/>
        <v/>
      </c>
      <c r="FQ260" s="21" t="str">
        <f t="shared" si="258"/>
        <v/>
      </c>
      <c r="FR260" s="21" t="str">
        <f t="shared" si="258"/>
        <v/>
      </c>
      <c r="FS260" s="21" t="str">
        <f t="shared" si="258"/>
        <v/>
      </c>
      <c r="FT260" s="21" t="str">
        <f t="shared" si="258"/>
        <v/>
      </c>
      <c r="FU260" s="21" t="str">
        <f t="shared" si="258"/>
        <v/>
      </c>
      <c r="FV260" s="21" t="str">
        <f t="shared" si="258"/>
        <v/>
      </c>
      <c r="FW260" s="21" t="str">
        <f t="shared" si="258"/>
        <v/>
      </c>
      <c r="FX260" s="21" t="str">
        <f t="shared" si="258"/>
        <v/>
      </c>
      <c r="FY260" s="21" t="str">
        <f t="shared" si="258"/>
        <v/>
      </c>
      <c r="FZ260" s="21" t="str">
        <f t="shared" si="258"/>
        <v/>
      </c>
      <c r="GA260" s="21" t="str">
        <f t="shared" si="258"/>
        <v/>
      </c>
      <c r="GB260" s="21" t="str">
        <f t="shared" si="258"/>
        <v/>
      </c>
      <c r="GC260" s="21" t="str">
        <f t="shared" si="258"/>
        <v/>
      </c>
      <c r="GD260" s="21" t="str">
        <f t="shared" si="258"/>
        <v/>
      </c>
      <c r="GE260" s="21" t="str">
        <f t="shared" si="258"/>
        <v/>
      </c>
      <c r="GF260" s="21" t="str">
        <f t="shared" si="258"/>
        <v/>
      </c>
      <c r="GG260" s="21"/>
      <c r="GH260" s="21" t="str">
        <f t="shared" si="230"/>
        <v/>
      </c>
      <c r="GI260" s="436" t="str">
        <f t="shared" si="230"/>
        <v/>
      </c>
    </row>
    <row r="261" spans="1:191" hidden="1" x14ac:dyDescent="0.75">
      <c r="A261" s="67"/>
      <c r="B261" s="67"/>
      <c r="C261" s="425" t="str">
        <f t="shared" si="237"/>
        <v/>
      </c>
      <c r="D261" s="7"/>
      <c r="E261" s="7"/>
      <c r="F261" s="7"/>
      <c r="G261" s="424">
        <f t="shared" si="241"/>
        <v>0</v>
      </c>
      <c r="H261" s="21">
        <f t="shared" si="242"/>
        <v>0</v>
      </c>
      <c r="I261" s="102"/>
      <c r="J261" s="21" t="str">
        <f t="shared" si="246"/>
        <v/>
      </c>
      <c r="K261" s="21" t="str">
        <f t="shared" ref="K261:V261" si="259">IF(K79&gt;0,K$6,"")</f>
        <v/>
      </c>
      <c r="L261" s="21" t="str">
        <f t="shared" si="259"/>
        <v/>
      </c>
      <c r="M261" s="21" t="str">
        <f t="shared" si="259"/>
        <v/>
      </c>
      <c r="N261" s="21" t="str">
        <f t="shared" si="259"/>
        <v/>
      </c>
      <c r="O261" s="21" t="str">
        <f t="shared" si="259"/>
        <v/>
      </c>
      <c r="P261" s="21" t="str">
        <f t="shared" si="259"/>
        <v/>
      </c>
      <c r="Q261" s="21" t="str">
        <f t="shared" si="259"/>
        <v/>
      </c>
      <c r="R261" s="21" t="str">
        <f t="shared" si="259"/>
        <v/>
      </c>
      <c r="S261" s="21" t="str">
        <f t="shared" si="259"/>
        <v/>
      </c>
      <c r="T261" s="21" t="str">
        <f t="shared" si="259"/>
        <v/>
      </c>
      <c r="U261" s="21" t="str">
        <f t="shared" si="259"/>
        <v/>
      </c>
      <c r="V261" s="21" t="str">
        <f t="shared" si="259"/>
        <v/>
      </c>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c r="BZ261" s="21"/>
      <c r="CA261" s="21"/>
      <c r="CB261" s="21"/>
      <c r="CC261" s="21"/>
      <c r="CD261" s="21"/>
      <c r="CE261" s="21"/>
      <c r="CF261" s="21"/>
      <c r="CG261" s="21"/>
      <c r="CH261" s="21"/>
      <c r="CI261" s="21"/>
      <c r="CJ261" s="21"/>
      <c r="CK261" s="21"/>
      <c r="CL261" s="21"/>
      <c r="CM261" s="21"/>
      <c r="CN261" s="21"/>
      <c r="CO261" s="21"/>
      <c r="CP261" s="21"/>
      <c r="CQ261" s="21"/>
      <c r="CR261" s="21"/>
      <c r="CS261" s="21"/>
      <c r="CT261" s="21"/>
      <c r="CU261" s="21"/>
      <c r="CV261" s="21"/>
      <c r="CW261" s="21"/>
      <c r="CX261" s="21"/>
      <c r="CY261" s="21"/>
      <c r="CZ261" s="21"/>
      <c r="DA261" s="21"/>
      <c r="DB261" s="21"/>
      <c r="DC261" s="21" t="str">
        <f t="shared" ref="DC261:DN261" si="260">IF(DC79&gt;0,DC$6,"")</f>
        <v/>
      </c>
      <c r="DD261" s="21" t="str">
        <f t="shared" si="260"/>
        <v/>
      </c>
      <c r="DE261" s="21" t="str">
        <f t="shared" si="260"/>
        <v/>
      </c>
      <c r="DF261" s="21" t="str">
        <f t="shared" si="260"/>
        <v/>
      </c>
      <c r="DG261" s="21" t="str">
        <f t="shared" si="260"/>
        <v/>
      </c>
      <c r="DH261" s="21" t="str">
        <f t="shared" si="260"/>
        <v/>
      </c>
      <c r="DI261" s="21" t="str">
        <f t="shared" si="260"/>
        <v/>
      </c>
      <c r="DJ261" s="21" t="str">
        <f t="shared" si="260"/>
        <v/>
      </c>
      <c r="DK261" s="21" t="str">
        <f t="shared" si="260"/>
        <v/>
      </c>
      <c r="DL261" s="21" t="str">
        <f t="shared" si="260"/>
        <v/>
      </c>
      <c r="DM261" s="21" t="str">
        <f t="shared" si="260"/>
        <v/>
      </c>
      <c r="DN261" s="21" t="str">
        <f t="shared" si="260"/>
        <v/>
      </c>
      <c r="DO261" s="21"/>
      <c r="DP261" s="21"/>
      <c r="DQ261" s="21"/>
      <c r="DR261" s="21"/>
      <c r="DS261" s="21"/>
      <c r="DT261" s="21"/>
      <c r="DU261" s="21"/>
      <c r="DV261" s="21"/>
      <c r="DW261" s="21"/>
      <c r="DX261" s="21"/>
      <c r="DY261" s="21"/>
      <c r="DZ261" s="21"/>
      <c r="EA261" s="21"/>
      <c r="EB261" s="21"/>
      <c r="EC261" s="21"/>
      <c r="ED261" s="21"/>
      <c r="EE261" s="21"/>
      <c r="EF261" s="21"/>
      <c r="EG261" s="21"/>
      <c r="EH261" s="21"/>
      <c r="EI261" s="21"/>
      <c r="EJ261" s="21"/>
      <c r="EK261" s="21"/>
      <c r="EL261" s="21"/>
      <c r="EM261" s="21"/>
      <c r="EN261" s="21"/>
      <c r="EO261" s="21"/>
      <c r="EP261" s="21"/>
      <c r="EQ261" s="21"/>
      <c r="ER261" s="21"/>
      <c r="ES261" s="21"/>
      <c r="ET261" s="21"/>
      <c r="EU261" s="21"/>
      <c r="EV261" s="21"/>
      <c r="EW261" s="21"/>
      <c r="EX261" s="21"/>
      <c r="EY261" s="21" t="str">
        <f t="shared" ref="EY261:GF261" si="261">IF(EY79&gt;0,EY$6,"")</f>
        <v/>
      </c>
      <c r="EZ261" s="21" t="str">
        <f t="shared" si="261"/>
        <v/>
      </c>
      <c r="FA261" s="21" t="str">
        <f t="shared" si="261"/>
        <v/>
      </c>
      <c r="FB261" s="21" t="str">
        <f t="shared" si="261"/>
        <v/>
      </c>
      <c r="FC261" s="21" t="str">
        <f t="shared" si="261"/>
        <v/>
      </c>
      <c r="FD261" s="21" t="str">
        <f t="shared" si="261"/>
        <v/>
      </c>
      <c r="FE261" s="21" t="str">
        <f t="shared" si="261"/>
        <v/>
      </c>
      <c r="FF261" s="21" t="str">
        <f t="shared" si="261"/>
        <v/>
      </c>
      <c r="FG261" s="21" t="str">
        <f t="shared" si="261"/>
        <v/>
      </c>
      <c r="FH261" s="21" t="str">
        <f t="shared" si="261"/>
        <v/>
      </c>
      <c r="FI261" s="21" t="str">
        <f t="shared" si="261"/>
        <v/>
      </c>
      <c r="FJ261" s="21" t="str">
        <f t="shared" si="261"/>
        <v/>
      </c>
      <c r="FK261" s="21" t="str">
        <f t="shared" si="261"/>
        <v/>
      </c>
      <c r="FL261" s="21" t="str">
        <f t="shared" si="261"/>
        <v/>
      </c>
      <c r="FM261" s="21" t="str">
        <f t="shared" si="261"/>
        <v/>
      </c>
      <c r="FN261" s="21" t="str">
        <f t="shared" si="261"/>
        <v/>
      </c>
      <c r="FO261" s="21" t="str">
        <f t="shared" si="261"/>
        <v/>
      </c>
      <c r="FP261" s="21" t="str">
        <f t="shared" si="261"/>
        <v/>
      </c>
      <c r="FQ261" s="21" t="str">
        <f t="shared" si="261"/>
        <v/>
      </c>
      <c r="FR261" s="21" t="str">
        <f t="shared" si="261"/>
        <v/>
      </c>
      <c r="FS261" s="21" t="str">
        <f t="shared" si="261"/>
        <v/>
      </c>
      <c r="FT261" s="21" t="str">
        <f t="shared" si="261"/>
        <v/>
      </c>
      <c r="FU261" s="21" t="str">
        <f t="shared" si="261"/>
        <v/>
      </c>
      <c r="FV261" s="21" t="str">
        <f t="shared" si="261"/>
        <v/>
      </c>
      <c r="FW261" s="21" t="str">
        <f t="shared" si="261"/>
        <v/>
      </c>
      <c r="FX261" s="21" t="str">
        <f t="shared" si="261"/>
        <v/>
      </c>
      <c r="FY261" s="21" t="str">
        <f t="shared" si="261"/>
        <v/>
      </c>
      <c r="FZ261" s="21" t="str">
        <f t="shared" si="261"/>
        <v/>
      </c>
      <c r="GA261" s="21" t="str">
        <f t="shared" si="261"/>
        <v/>
      </c>
      <c r="GB261" s="21" t="str">
        <f t="shared" si="261"/>
        <v/>
      </c>
      <c r="GC261" s="21" t="str">
        <f t="shared" si="261"/>
        <v/>
      </c>
      <c r="GD261" s="21" t="str">
        <f t="shared" si="261"/>
        <v/>
      </c>
      <c r="GE261" s="21" t="str">
        <f t="shared" si="261"/>
        <v/>
      </c>
      <c r="GF261" s="21" t="str">
        <f t="shared" si="261"/>
        <v/>
      </c>
      <c r="GG261" s="21"/>
      <c r="GH261" s="21" t="str">
        <f t="shared" si="230"/>
        <v/>
      </c>
      <c r="GI261" s="436" t="str">
        <f t="shared" si="230"/>
        <v/>
      </c>
    </row>
    <row r="262" spans="1:191" hidden="1" x14ac:dyDescent="0.75">
      <c r="A262" s="67"/>
      <c r="B262" s="67"/>
      <c r="C262" s="425" t="str">
        <f t="shared" si="237"/>
        <v/>
      </c>
      <c r="D262" s="7"/>
      <c r="E262" s="7"/>
      <c r="F262" s="7"/>
      <c r="G262" s="424">
        <f t="shared" si="241"/>
        <v>0</v>
      </c>
      <c r="H262" s="21">
        <f t="shared" si="242"/>
        <v>0</v>
      </c>
      <c r="I262" s="102"/>
      <c r="J262" s="21" t="str">
        <f t="shared" si="246"/>
        <v/>
      </c>
      <c r="K262" s="21" t="str">
        <f t="shared" ref="K262:V262" si="262">IF(K80&gt;0,K$6,"")</f>
        <v/>
      </c>
      <c r="L262" s="21" t="str">
        <f t="shared" si="262"/>
        <v/>
      </c>
      <c r="M262" s="21" t="str">
        <f t="shared" si="262"/>
        <v/>
      </c>
      <c r="N262" s="21" t="str">
        <f t="shared" si="262"/>
        <v/>
      </c>
      <c r="O262" s="21" t="str">
        <f t="shared" si="262"/>
        <v/>
      </c>
      <c r="P262" s="21" t="str">
        <f t="shared" si="262"/>
        <v/>
      </c>
      <c r="Q262" s="21" t="str">
        <f t="shared" si="262"/>
        <v/>
      </c>
      <c r="R262" s="21" t="str">
        <f t="shared" si="262"/>
        <v/>
      </c>
      <c r="S262" s="21" t="str">
        <f t="shared" si="262"/>
        <v/>
      </c>
      <c r="T262" s="21" t="str">
        <f t="shared" si="262"/>
        <v/>
      </c>
      <c r="U262" s="21" t="str">
        <f t="shared" si="262"/>
        <v/>
      </c>
      <c r="V262" s="21" t="str">
        <f t="shared" si="262"/>
        <v/>
      </c>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c r="BZ262" s="21"/>
      <c r="CA262" s="21"/>
      <c r="CB262" s="21"/>
      <c r="CC262" s="21"/>
      <c r="CD262" s="21"/>
      <c r="CE262" s="21"/>
      <c r="CF262" s="21"/>
      <c r="CG262" s="21"/>
      <c r="CH262" s="21"/>
      <c r="CI262" s="21"/>
      <c r="CJ262" s="21"/>
      <c r="CK262" s="21"/>
      <c r="CL262" s="21"/>
      <c r="CM262" s="21"/>
      <c r="CN262" s="21"/>
      <c r="CO262" s="21"/>
      <c r="CP262" s="21"/>
      <c r="CQ262" s="21"/>
      <c r="CR262" s="21"/>
      <c r="CS262" s="21"/>
      <c r="CT262" s="21"/>
      <c r="CU262" s="21"/>
      <c r="CV262" s="21"/>
      <c r="CW262" s="21"/>
      <c r="CX262" s="21"/>
      <c r="CY262" s="21"/>
      <c r="CZ262" s="21"/>
      <c r="DA262" s="21"/>
      <c r="DB262" s="21"/>
      <c r="DC262" s="21" t="str">
        <f t="shared" ref="DC262:DN262" si="263">IF(DC80&gt;0,DC$6,"")</f>
        <v/>
      </c>
      <c r="DD262" s="21" t="str">
        <f t="shared" si="263"/>
        <v/>
      </c>
      <c r="DE262" s="21" t="str">
        <f t="shared" si="263"/>
        <v/>
      </c>
      <c r="DF262" s="21" t="str">
        <f t="shared" si="263"/>
        <v/>
      </c>
      <c r="DG262" s="21" t="str">
        <f t="shared" si="263"/>
        <v/>
      </c>
      <c r="DH262" s="21" t="str">
        <f t="shared" si="263"/>
        <v/>
      </c>
      <c r="DI262" s="21" t="str">
        <f t="shared" si="263"/>
        <v/>
      </c>
      <c r="DJ262" s="21" t="str">
        <f t="shared" si="263"/>
        <v/>
      </c>
      <c r="DK262" s="21" t="str">
        <f t="shared" si="263"/>
        <v/>
      </c>
      <c r="DL262" s="21" t="str">
        <f t="shared" si="263"/>
        <v/>
      </c>
      <c r="DM262" s="21" t="str">
        <f t="shared" si="263"/>
        <v/>
      </c>
      <c r="DN262" s="21" t="str">
        <f t="shared" si="263"/>
        <v/>
      </c>
      <c r="DO262" s="21"/>
      <c r="DP262" s="21"/>
      <c r="DQ262" s="21"/>
      <c r="DR262" s="21"/>
      <c r="DS262" s="21"/>
      <c r="DT262" s="21"/>
      <c r="DU262" s="21"/>
      <c r="DV262" s="21"/>
      <c r="DW262" s="21"/>
      <c r="DX262" s="21"/>
      <c r="DY262" s="21"/>
      <c r="DZ262" s="21"/>
      <c r="EA262" s="21"/>
      <c r="EB262" s="21"/>
      <c r="EC262" s="21"/>
      <c r="ED262" s="21"/>
      <c r="EE262" s="21"/>
      <c r="EF262" s="21"/>
      <c r="EG262" s="21"/>
      <c r="EH262" s="21"/>
      <c r="EI262" s="21"/>
      <c r="EJ262" s="21"/>
      <c r="EK262" s="21"/>
      <c r="EL262" s="21"/>
      <c r="EM262" s="21"/>
      <c r="EN262" s="21"/>
      <c r="EO262" s="21"/>
      <c r="EP262" s="21"/>
      <c r="EQ262" s="21"/>
      <c r="ER262" s="21"/>
      <c r="ES262" s="21"/>
      <c r="ET262" s="21"/>
      <c r="EU262" s="21"/>
      <c r="EV262" s="21"/>
      <c r="EW262" s="21"/>
      <c r="EX262" s="21"/>
      <c r="EY262" s="21" t="str">
        <f t="shared" ref="EY262:GF262" si="264">IF(EY80&gt;0,EY$6,"")</f>
        <v/>
      </c>
      <c r="EZ262" s="21" t="str">
        <f t="shared" si="264"/>
        <v/>
      </c>
      <c r="FA262" s="21" t="str">
        <f t="shared" si="264"/>
        <v/>
      </c>
      <c r="FB262" s="21" t="str">
        <f t="shared" si="264"/>
        <v/>
      </c>
      <c r="FC262" s="21" t="str">
        <f t="shared" si="264"/>
        <v/>
      </c>
      <c r="FD262" s="21" t="str">
        <f t="shared" si="264"/>
        <v/>
      </c>
      <c r="FE262" s="21" t="str">
        <f t="shared" si="264"/>
        <v/>
      </c>
      <c r="FF262" s="21" t="str">
        <f t="shared" si="264"/>
        <v/>
      </c>
      <c r="FG262" s="21" t="str">
        <f t="shared" si="264"/>
        <v/>
      </c>
      <c r="FH262" s="21" t="str">
        <f t="shared" si="264"/>
        <v/>
      </c>
      <c r="FI262" s="21" t="str">
        <f t="shared" si="264"/>
        <v/>
      </c>
      <c r="FJ262" s="21" t="str">
        <f t="shared" si="264"/>
        <v/>
      </c>
      <c r="FK262" s="21" t="str">
        <f t="shared" si="264"/>
        <v/>
      </c>
      <c r="FL262" s="21" t="str">
        <f t="shared" si="264"/>
        <v/>
      </c>
      <c r="FM262" s="21" t="str">
        <f t="shared" si="264"/>
        <v/>
      </c>
      <c r="FN262" s="21" t="str">
        <f t="shared" si="264"/>
        <v/>
      </c>
      <c r="FO262" s="21" t="str">
        <f t="shared" si="264"/>
        <v/>
      </c>
      <c r="FP262" s="21" t="str">
        <f t="shared" si="264"/>
        <v/>
      </c>
      <c r="FQ262" s="21" t="str">
        <f t="shared" si="264"/>
        <v/>
      </c>
      <c r="FR262" s="21" t="str">
        <f t="shared" si="264"/>
        <v/>
      </c>
      <c r="FS262" s="21" t="str">
        <f t="shared" si="264"/>
        <v/>
      </c>
      <c r="FT262" s="21" t="str">
        <f t="shared" si="264"/>
        <v/>
      </c>
      <c r="FU262" s="21" t="str">
        <f t="shared" si="264"/>
        <v/>
      </c>
      <c r="FV262" s="21" t="str">
        <f t="shared" si="264"/>
        <v/>
      </c>
      <c r="FW262" s="21" t="str">
        <f t="shared" si="264"/>
        <v/>
      </c>
      <c r="FX262" s="21" t="str">
        <f t="shared" si="264"/>
        <v/>
      </c>
      <c r="FY262" s="21" t="str">
        <f t="shared" si="264"/>
        <v/>
      </c>
      <c r="FZ262" s="21" t="str">
        <f t="shared" si="264"/>
        <v/>
      </c>
      <c r="GA262" s="21" t="str">
        <f t="shared" si="264"/>
        <v/>
      </c>
      <c r="GB262" s="21" t="str">
        <f t="shared" si="264"/>
        <v/>
      </c>
      <c r="GC262" s="21" t="str">
        <f t="shared" si="264"/>
        <v/>
      </c>
      <c r="GD262" s="21" t="str">
        <f t="shared" si="264"/>
        <v/>
      </c>
      <c r="GE262" s="21" t="str">
        <f t="shared" si="264"/>
        <v/>
      </c>
      <c r="GF262" s="21" t="str">
        <f t="shared" si="264"/>
        <v/>
      </c>
      <c r="GG262" s="21"/>
      <c r="GH262" s="21" t="str">
        <f t="shared" si="230"/>
        <v/>
      </c>
      <c r="GI262" s="436" t="str">
        <f t="shared" si="230"/>
        <v/>
      </c>
    </row>
    <row r="263" spans="1:191" hidden="1" x14ac:dyDescent="0.75">
      <c r="A263" s="67"/>
      <c r="B263" s="67"/>
      <c r="C263" s="425" t="str">
        <f t="shared" si="237"/>
        <v/>
      </c>
      <c r="D263" s="7"/>
      <c r="E263" s="7"/>
      <c r="F263" s="7"/>
      <c r="G263" s="424">
        <f t="shared" si="241"/>
        <v>0</v>
      </c>
      <c r="H263" s="21">
        <f t="shared" si="242"/>
        <v>0</v>
      </c>
      <c r="I263" s="102"/>
      <c r="J263" s="21" t="str">
        <f t="shared" si="246"/>
        <v/>
      </c>
      <c r="K263" s="21" t="str">
        <f t="shared" ref="K263:V263" si="265">IF(K81&gt;0,K$6,"")</f>
        <v/>
      </c>
      <c r="L263" s="21" t="str">
        <f t="shared" si="265"/>
        <v/>
      </c>
      <c r="M263" s="21" t="str">
        <f t="shared" si="265"/>
        <v/>
      </c>
      <c r="N263" s="21" t="str">
        <f t="shared" si="265"/>
        <v/>
      </c>
      <c r="O263" s="21" t="str">
        <f t="shared" si="265"/>
        <v/>
      </c>
      <c r="P263" s="21" t="str">
        <f t="shared" si="265"/>
        <v/>
      </c>
      <c r="Q263" s="21" t="str">
        <f t="shared" si="265"/>
        <v/>
      </c>
      <c r="R263" s="21" t="str">
        <f t="shared" si="265"/>
        <v/>
      </c>
      <c r="S263" s="21" t="str">
        <f t="shared" si="265"/>
        <v/>
      </c>
      <c r="T263" s="21" t="str">
        <f t="shared" si="265"/>
        <v/>
      </c>
      <c r="U263" s="21" t="str">
        <f t="shared" si="265"/>
        <v/>
      </c>
      <c r="V263" s="21" t="str">
        <f t="shared" si="265"/>
        <v/>
      </c>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c r="BZ263" s="21"/>
      <c r="CA263" s="21"/>
      <c r="CB263" s="21"/>
      <c r="CC263" s="21"/>
      <c r="CD263" s="21"/>
      <c r="CE263" s="21"/>
      <c r="CF263" s="21"/>
      <c r="CG263" s="21"/>
      <c r="CH263" s="21"/>
      <c r="CI263" s="21"/>
      <c r="CJ263" s="21"/>
      <c r="CK263" s="21"/>
      <c r="CL263" s="21"/>
      <c r="CM263" s="21"/>
      <c r="CN263" s="21"/>
      <c r="CO263" s="21"/>
      <c r="CP263" s="21"/>
      <c r="CQ263" s="21"/>
      <c r="CR263" s="21"/>
      <c r="CS263" s="21"/>
      <c r="CT263" s="21"/>
      <c r="CU263" s="21"/>
      <c r="CV263" s="21"/>
      <c r="CW263" s="21"/>
      <c r="CX263" s="21"/>
      <c r="CY263" s="21"/>
      <c r="CZ263" s="21"/>
      <c r="DA263" s="21"/>
      <c r="DB263" s="21"/>
      <c r="DC263" s="21" t="str">
        <f t="shared" ref="DC263:DN263" si="266">IF(DC81&gt;0,DC$6,"")</f>
        <v/>
      </c>
      <c r="DD263" s="21" t="str">
        <f t="shared" si="266"/>
        <v/>
      </c>
      <c r="DE263" s="21" t="str">
        <f t="shared" si="266"/>
        <v/>
      </c>
      <c r="DF263" s="21" t="str">
        <f t="shared" si="266"/>
        <v/>
      </c>
      <c r="DG263" s="21" t="str">
        <f t="shared" si="266"/>
        <v/>
      </c>
      <c r="DH263" s="21" t="str">
        <f t="shared" si="266"/>
        <v/>
      </c>
      <c r="DI263" s="21" t="str">
        <f t="shared" si="266"/>
        <v/>
      </c>
      <c r="DJ263" s="21" t="str">
        <f t="shared" si="266"/>
        <v/>
      </c>
      <c r="DK263" s="21" t="str">
        <f t="shared" si="266"/>
        <v/>
      </c>
      <c r="DL263" s="21" t="str">
        <f t="shared" si="266"/>
        <v/>
      </c>
      <c r="DM263" s="21" t="str">
        <f t="shared" si="266"/>
        <v/>
      </c>
      <c r="DN263" s="21" t="str">
        <f t="shared" si="266"/>
        <v/>
      </c>
      <c r="DO263" s="21"/>
      <c r="DP263" s="21"/>
      <c r="DQ263" s="21"/>
      <c r="DR263" s="21"/>
      <c r="DS263" s="21"/>
      <c r="DT263" s="21"/>
      <c r="DU263" s="21"/>
      <c r="DV263" s="21"/>
      <c r="DW263" s="21"/>
      <c r="DX263" s="21"/>
      <c r="DY263" s="21"/>
      <c r="DZ263" s="21"/>
      <c r="EA263" s="21"/>
      <c r="EB263" s="21"/>
      <c r="EC263" s="21"/>
      <c r="ED263" s="21"/>
      <c r="EE263" s="21"/>
      <c r="EF263" s="21"/>
      <c r="EG263" s="21"/>
      <c r="EH263" s="21"/>
      <c r="EI263" s="21"/>
      <c r="EJ263" s="21"/>
      <c r="EK263" s="21"/>
      <c r="EL263" s="21"/>
      <c r="EM263" s="21"/>
      <c r="EN263" s="21"/>
      <c r="EO263" s="21"/>
      <c r="EP263" s="21"/>
      <c r="EQ263" s="21"/>
      <c r="ER263" s="21"/>
      <c r="ES263" s="21"/>
      <c r="ET263" s="21"/>
      <c r="EU263" s="21"/>
      <c r="EV263" s="21"/>
      <c r="EW263" s="21"/>
      <c r="EX263" s="21"/>
      <c r="EY263" s="21" t="str">
        <f t="shared" ref="EY263:GF263" si="267">IF(EY81&gt;0,EY$6,"")</f>
        <v/>
      </c>
      <c r="EZ263" s="21" t="str">
        <f t="shared" si="267"/>
        <v/>
      </c>
      <c r="FA263" s="21" t="str">
        <f t="shared" si="267"/>
        <v/>
      </c>
      <c r="FB263" s="21" t="str">
        <f t="shared" si="267"/>
        <v/>
      </c>
      <c r="FC263" s="21" t="str">
        <f t="shared" si="267"/>
        <v/>
      </c>
      <c r="FD263" s="21" t="str">
        <f t="shared" si="267"/>
        <v/>
      </c>
      <c r="FE263" s="21" t="str">
        <f t="shared" si="267"/>
        <v/>
      </c>
      <c r="FF263" s="21" t="str">
        <f t="shared" si="267"/>
        <v/>
      </c>
      <c r="FG263" s="21" t="str">
        <f t="shared" si="267"/>
        <v/>
      </c>
      <c r="FH263" s="21" t="str">
        <f t="shared" si="267"/>
        <v/>
      </c>
      <c r="FI263" s="21" t="str">
        <f t="shared" si="267"/>
        <v/>
      </c>
      <c r="FJ263" s="21" t="str">
        <f t="shared" si="267"/>
        <v/>
      </c>
      <c r="FK263" s="21" t="str">
        <f t="shared" si="267"/>
        <v/>
      </c>
      <c r="FL263" s="21" t="str">
        <f t="shared" si="267"/>
        <v/>
      </c>
      <c r="FM263" s="21" t="str">
        <f t="shared" si="267"/>
        <v/>
      </c>
      <c r="FN263" s="21" t="str">
        <f t="shared" si="267"/>
        <v/>
      </c>
      <c r="FO263" s="21" t="str">
        <f t="shared" si="267"/>
        <v/>
      </c>
      <c r="FP263" s="21" t="str">
        <f t="shared" si="267"/>
        <v/>
      </c>
      <c r="FQ263" s="21" t="str">
        <f t="shared" si="267"/>
        <v/>
      </c>
      <c r="FR263" s="21" t="str">
        <f t="shared" si="267"/>
        <v/>
      </c>
      <c r="FS263" s="21" t="str">
        <f t="shared" si="267"/>
        <v/>
      </c>
      <c r="FT263" s="21" t="str">
        <f t="shared" si="267"/>
        <v/>
      </c>
      <c r="FU263" s="21" t="str">
        <f t="shared" si="267"/>
        <v/>
      </c>
      <c r="FV263" s="21" t="str">
        <f t="shared" si="267"/>
        <v/>
      </c>
      <c r="FW263" s="21" t="str">
        <f t="shared" si="267"/>
        <v/>
      </c>
      <c r="FX263" s="21" t="str">
        <f t="shared" si="267"/>
        <v/>
      </c>
      <c r="FY263" s="21" t="str">
        <f t="shared" si="267"/>
        <v/>
      </c>
      <c r="FZ263" s="21" t="str">
        <f t="shared" si="267"/>
        <v/>
      </c>
      <c r="GA263" s="21" t="str">
        <f t="shared" si="267"/>
        <v/>
      </c>
      <c r="GB263" s="21" t="str">
        <f t="shared" si="267"/>
        <v/>
      </c>
      <c r="GC263" s="21" t="str">
        <f t="shared" si="267"/>
        <v/>
      </c>
      <c r="GD263" s="21" t="str">
        <f t="shared" si="267"/>
        <v/>
      </c>
      <c r="GE263" s="21" t="str">
        <f t="shared" si="267"/>
        <v/>
      </c>
      <c r="GF263" s="21" t="str">
        <f t="shared" si="267"/>
        <v/>
      </c>
      <c r="GG263" s="21"/>
      <c r="GH263" s="21" t="str">
        <f t="shared" si="230"/>
        <v/>
      </c>
      <c r="GI263" s="436" t="str">
        <f t="shared" si="230"/>
        <v/>
      </c>
    </row>
    <row r="264" spans="1:191" hidden="1" x14ac:dyDescent="0.75">
      <c r="A264" s="67"/>
      <c r="B264" s="67"/>
      <c r="C264" s="425" t="str">
        <f t="shared" si="237"/>
        <v/>
      </c>
      <c r="D264" s="7"/>
      <c r="E264" s="7"/>
      <c r="F264" s="7"/>
      <c r="G264" s="424">
        <f t="shared" si="241"/>
        <v>0</v>
      </c>
      <c r="H264" s="21">
        <f t="shared" si="242"/>
        <v>0</v>
      </c>
      <c r="I264" s="102"/>
      <c r="J264" s="21" t="str">
        <f t="shared" si="246"/>
        <v/>
      </c>
      <c r="K264" s="21" t="str">
        <f t="shared" ref="K264:V264" si="268">IF(K82&gt;0,K$6,"")</f>
        <v/>
      </c>
      <c r="L264" s="21" t="str">
        <f t="shared" si="268"/>
        <v/>
      </c>
      <c r="M264" s="21" t="str">
        <f t="shared" si="268"/>
        <v/>
      </c>
      <c r="N264" s="21" t="str">
        <f t="shared" si="268"/>
        <v/>
      </c>
      <c r="O264" s="21" t="str">
        <f t="shared" si="268"/>
        <v/>
      </c>
      <c r="P264" s="21" t="str">
        <f t="shared" si="268"/>
        <v/>
      </c>
      <c r="Q264" s="21" t="str">
        <f t="shared" si="268"/>
        <v/>
      </c>
      <c r="R264" s="21" t="str">
        <f t="shared" si="268"/>
        <v/>
      </c>
      <c r="S264" s="21" t="str">
        <f t="shared" si="268"/>
        <v/>
      </c>
      <c r="T264" s="21" t="str">
        <f t="shared" si="268"/>
        <v/>
      </c>
      <c r="U264" s="21" t="str">
        <f t="shared" si="268"/>
        <v/>
      </c>
      <c r="V264" s="21" t="str">
        <f t="shared" si="268"/>
        <v/>
      </c>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c r="BZ264" s="21"/>
      <c r="CA264" s="21"/>
      <c r="CB264" s="21"/>
      <c r="CC264" s="21"/>
      <c r="CD264" s="21"/>
      <c r="CE264" s="21"/>
      <c r="CF264" s="21"/>
      <c r="CG264" s="21"/>
      <c r="CH264" s="21"/>
      <c r="CI264" s="21"/>
      <c r="CJ264" s="21"/>
      <c r="CK264" s="21"/>
      <c r="CL264" s="21"/>
      <c r="CM264" s="21"/>
      <c r="CN264" s="21"/>
      <c r="CO264" s="21"/>
      <c r="CP264" s="21"/>
      <c r="CQ264" s="21"/>
      <c r="CR264" s="21"/>
      <c r="CS264" s="21"/>
      <c r="CT264" s="21"/>
      <c r="CU264" s="21"/>
      <c r="CV264" s="21"/>
      <c r="CW264" s="21"/>
      <c r="CX264" s="21"/>
      <c r="CY264" s="21"/>
      <c r="CZ264" s="21"/>
      <c r="DA264" s="21"/>
      <c r="DB264" s="21"/>
      <c r="DC264" s="21" t="str">
        <f t="shared" ref="DC264:DN264" si="269">IF(DC82&gt;0,DC$6,"")</f>
        <v/>
      </c>
      <c r="DD264" s="21" t="str">
        <f t="shared" si="269"/>
        <v/>
      </c>
      <c r="DE264" s="21" t="str">
        <f t="shared" si="269"/>
        <v/>
      </c>
      <c r="DF264" s="21" t="str">
        <f t="shared" si="269"/>
        <v/>
      </c>
      <c r="DG264" s="21" t="str">
        <f t="shared" si="269"/>
        <v/>
      </c>
      <c r="DH264" s="21" t="str">
        <f t="shared" si="269"/>
        <v/>
      </c>
      <c r="DI264" s="21" t="str">
        <f t="shared" si="269"/>
        <v/>
      </c>
      <c r="DJ264" s="21" t="str">
        <f t="shared" si="269"/>
        <v/>
      </c>
      <c r="DK264" s="21" t="str">
        <f t="shared" si="269"/>
        <v/>
      </c>
      <c r="DL264" s="21" t="str">
        <f t="shared" si="269"/>
        <v/>
      </c>
      <c r="DM264" s="21" t="str">
        <f t="shared" si="269"/>
        <v/>
      </c>
      <c r="DN264" s="21" t="str">
        <f t="shared" si="269"/>
        <v/>
      </c>
      <c r="DO264" s="21"/>
      <c r="DP264" s="21"/>
      <c r="DQ264" s="21"/>
      <c r="DR264" s="21"/>
      <c r="DS264" s="21"/>
      <c r="DT264" s="21"/>
      <c r="DU264" s="21"/>
      <c r="DV264" s="21"/>
      <c r="DW264" s="21"/>
      <c r="DX264" s="21"/>
      <c r="DY264" s="21"/>
      <c r="DZ264" s="21"/>
      <c r="EA264" s="21"/>
      <c r="EB264" s="21"/>
      <c r="EC264" s="21"/>
      <c r="ED264" s="21"/>
      <c r="EE264" s="21"/>
      <c r="EF264" s="21"/>
      <c r="EG264" s="21"/>
      <c r="EH264" s="21"/>
      <c r="EI264" s="21"/>
      <c r="EJ264" s="21"/>
      <c r="EK264" s="21"/>
      <c r="EL264" s="21"/>
      <c r="EM264" s="21"/>
      <c r="EN264" s="21"/>
      <c r="EO264" s="21"/>
      <c r="EP264" s="21"/>
      <c r="EQ264" s="21"/>
      <c r="ER264" s="21"/>
      <c r="ES264" s="21"/>
      <c r="ET264" s="21"/>
      <c r="EU264" s="21"/>
      <c r="EV264" s="21"/>
      <c r="EW264" s="21"/>
      <c r="EX264" s="21"/>
      <c r="EY264" s="21" t="str">
        <f t="shared" ref="EY264:GF264" si="270">IF(EY82&gt;0,EY$6,"")</f>
        <v/>
      </c>
      <c r="EZ264" s="21" t="str">
        <f t="shared" si="270"/>
        <v/>
      </c>
      <c r="FA264" s="21" t="str">
        <f t="shared" si="270"/>
        <v/>
      </c>
      <c r="FB264" s="21" t="str">
        <f t="shared" si="270"/>
        <v/>
      </c>
      <c r="FC264" s="21" t="str">
        <f t="shared" si="270"/>
        <v/>
      </c>
      <c r="FD264" s="21" t="str">
        <f t="shared" si="270"/>
        <v/>
      </c>
      <c r="FE264" s="21" t="str">
        <f t="shared" si="270"/>
        <v/>
      </c>
      <c r="FF264" s="21" t="str">
        <f t="shared" si="270"/>
        <v/>
      </c>
      <c r="FG264" s="21" t="str">
        <f t="shared" si="270"/>
        <v/>
      </c>
      <c r="FH264" s="21" t="str">
        <f t="shared" si="270"/>
        <v/>
      </c>
      <c r="FI264" s="21" t="str">
        <f t="shared" si="270"/>
        <v/>
      </c>
      <c r="FJ264" s="21" t="str">
        <f t="shared" si="270"/>
        <v/>
      </c>
      <c r="FK264" s="21" t="str">
        <f t="shared" si="270"/>
        <v/>
      </c>
      <c r="FL264" s="21" t="str">
        <f t="shared" si="270"/>
        <v/>
      </c>
      <c r="FM264" s="21" t="str">
        <f t="shared" si="270"/>
        <v/>
      </c>
      <c r="FN264" s="21" t="str">
        <f t="shared" si="270"/>
        <v/>
      </c>
      <c r="FO264" s="21" t="str">
        <f t="shared" si="270"/>
        <v/>
      </c>
      <c r="FP264" s="21" t="str">
        <f t="shared" si="270"/>
        <v/>
      </c>
      <c r="FQ264" s="21" t="str">
        <f t="shared" si="270"/>
        <v/>
      </c>
      <c r="FR264" s="21" t="str">
        <f t="shared" si="270"/>
        <v/>
      </c>
      <c r="FS264" s="21" t="str">
        <f t="shared" si="270"/>
        <v/>
      </c>
      <c r="FT264" s="21" t="str">
        <f t="shared" si="270"/>
        <v/>
      </c>
      <c r="FU264" s="21" t="str">
        <f t="shared" si="270"/>
        <v/>
      </c>
      <c r="FV264" s="21" t="str">
        <f t="shared" si="270"/>
        <v/>
      </c>
      <c r="FW264" s="21" t="str">
        <f t="shared" si="270"/>
        <v/>
      </c>
      <c r="FX264" s="21" t="str">
        <f t="shared" si="270"/>
        <v/>
      </c>
      <c r="FY264" s="21" t="str">
        <f t="shared" si="270"/>
        <v/>
      </c>
      <c r="FZ264" s="21" t="str">
        <f t="shared" si="270"/>
        <v/>
      </c>
      <c r="GA264" s="21" t="str">
        <f t="shared" si="270"/>
        <v/>
      </c>
      <c r="GB264" s="21" t="str">
        <f t="shared" si="270"/>
        <v/>
      </c>
      <c r="GC264" s="21" t="str">
        <f t="shared" si="270"/>
        <v/>
      </c>
      <c r="GD264" s="21" t="str">
        <f t="shared" si="270"/>
        <v/>
      </c>
      <c r="GE264" s="21" t="str">
        <f t="shared" si="270"/>
        <v/>
      </c>
      <c r="GF264" s="21" t="str">
        <f t="shared" si="270"/>
        <v/>
      </c>
      <c r="GG264" s="21"/>
      <c r="GH264" s="21" t="str">
        <f t="shared" si="230"/>
        <v/>
      </c>
      <c r="GI264" s="436" t="str">
        <f t="shared" si="230"/>
        <v/>
      </c>
    </row>
    <row r="265" spans="1:191" hidden="1" x14ac:dyDescent="0.75">
      <c r="A265" s="67"/>
      <c r="B265" s="67"/>
      <c r="C265" s="425" t="str">
        <f t="shared" si="237"/>
        <v/>
      </c>
      <c r="D265" s="7"/>
      <c r="E265" s="7"/>
      <c r="F265" s="7"/>
      <c r="G265" s="424">
        <f t="shared" si="241"/>
        <v>0</v>
      </c>
      <c r="H265" s="21">
        <f t="shared" si="242"/>
        <v>0</v>
      </c>
      <c r="I265" s="102"/>
      <c r="J265" s="21" t="str">
        <f t="shared" si="246"/>
        <v/>
      </c>
      <c r="K265" s="21" t="str">
        <f t="shared" ref="K265:V265" si="271">IF(K83&gt;0,K$6,"")</f>
        <v/>
      </c>
      <c r="L265" s="21" t="str">
        <f t="shared" si="271"/>
        <v/>
      </c>
      <c r="M265" s="21" t="str">
        <f t="shared" si="271"/>
        <v/>
      </c>
      <c r="N265" s="21" t="str">
        <f t="shared" si="271"/>
        <v/>
      </c>
      <c r="O265" s="21" t="str">
        <f t="shared" si="271"/>
        <v/>
      </c>
      <c r="P265" s="21" t="str">
        <f t="shared" si="271"/>
        <v/>
      </c>
      <c r="Q265" s="21" t="str">
        <f t="shared" si="271"/>
        <v/>
      </c>
      <c r="R265" s="21" t="str">
        <f t="shared" si="271"/>
        <v/>
      </c>
      <c r="S265" s="21" t="str">
        <f t="shared" si="271"/>
        <v/>
      </c>
      <c r="T265" s="21" t="str">
        <f t="shared" si="271"/>
        <v/>
      </c>
      <c r="U265" s="21" t="str">
        <f t="shared" si="271"/>
        <v/>
      </c>
      <c r="V265" s="21" t="str">
        <f t="shared" si="271"/>
        <v/>
      </c>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c r="BZ265" s="21"/>
      <c r="CA265" s="21"/>
      <c r="CB265" s="21"/>
      <c r="CC265" s="21"/>
      <c r="CD265" s="21"/>
      <c r="CE265" s="21"/>
      <c r="CF265" s="21"/>
      <c r="CG265" s="21"/>
      <c r="CH265" s="21"/>
      <c r="CI265" s="21"/>
      <c r="CJ265" s="21"/>
      <c r="CK265" s="21"/>
      <c r="CL265" s="21"/>
      <c r="CM265" s="21"/>
      <c r="CN265" s="21"/>
      <c r="CO265" s="21"/>
      <c r="CP265" s="21"/>
      <c r="CQ265" s="21"/>
      <c r="CR265" s="21"/>
      <c r="CS265" s="21"/>
      <c r="CT265" s="21"/>
      <c r="CU265" s="21"/>
      <c r="CV265" s="21"/>
      <c r="CW265" s="21"/>
      <c r="CX265" s="21"/>
      <c r="CY265" s="21"/>
      <c r="CZ265" s="21"/>
      <c r="DA265" s="21"/>
      <c r="DB265" s="21"/>
      <c r="DC265" s="21" t="str">
        <f t="shared" ref="DC265:DN265" si="272">IF(DC83&gt;0,DC$6,"")</f>
        <v/>
      </c>
      <c r="DD265" s="21" t="str">
        <f t="shared" si="272"/>
        <v/>
      </c>
      <c r="DE265" s="21" t="str">
        <f t="shared" si="272"/>
        <v/>
      </c>
      <c r="DF265" s="21" t="str">
        <f t="shared" si="272"/>
        <v/>
      </c>
      <c r="DG265" s="21" t="str">
        <f t="shared" si="272"/>
        <v/>
      </c>
      <c r="DH265" s="21" t="str">
        <f t="shared" si="272"/>
        <v/>
      </c>
      <c r="DI265" s="21" t="str">
        <f t="shared" si="272"/>
        <v/>
      </c>
      <c r="DJ265" s="21" t="str">
        <f t="shared" si="272"/>
        <v/>
      </c>
      <c r="DK265" s="21" t="str">
        <f t="shared" si="272"/>
        <v/>
      </c>
      <c r="DL265" s="21" t="str">
        <f t="shared" si="272"/>
        <v/>
      </c>
      <c r="DM265" s="21" t="str">
        <f t="shared" si="272"/>
        <v/>
      </c>
      <c r="DN265" s="21" t="str">
        <f t="shared" si="272"/>
        <v/>
      </c>
      <c r="DO265" s="21"/>
      <c r="DP265" s="21"/>
      <c r="DQ265" s="21"/>
      <c r="DR265" s="21"/>
      <c r="DS265" s="21"/>
      <c r="DT265" s="21"/>
      <c r="DU265" s="21"/>
      <c r="DV265" s="21"/>
      <c r="DW265" s="21"/>
      <c r="DX265" s="21"/>
      <c r="DY265" s="21"/>
      <c r="DZ265" s="21"/>
      <c r="EA265" s="21"/>
      <c r="EB265" s="21"/>
      <c r="EC265" s="21"/>
      <c r="ED265" s="21"/>
      <c r="EE265" s="21"/>
      <c r="EF265" s="21"/>
      <c r="EG265" s="21"/>
      <c r="EH265" s="21"/>
      <c r="EI265" s="21"/>
      <c r="EJ265" s="21"/>
      <c r="EK265" s="21"/>
      <c r="EL265" s="21"/>
      <c r="EM265" s="21"/>
      <c r="EN265" s="21"/>
      <c r="EO265" s="21"/>
      <c r="EP265" s="21"/>
      <c r="EQ265" s="21"/>
      <c r="ER265" s="21"/>
      <c r="ES265" s="21"/>
      <c r="ET265" s="21"/>
      <c r="EU265" s="21"/>
      <c r="EV265" s="21"/>
      <c r="EW265" s="21"/>
      <c r="EX265" s="21"/>
      <c r="EY265" s="21" t="str">
        <f t="shared" ref="EY265:GF265" si="273">IF(EY83&gt;0,EY$6,"")</f>
        <v/>
      </c>
      <c r="EZ265" s="21" t="str">
        <f t="shared" si="273"/>
        <v/>
      </c>
      <c r="FA265" s="21" t="str">
        <f t="shared" si="273"/>
        <v/>
      </c>
      <c r="FB265" s="21" t="str">
        <f t="shared" si="273"/>
        <v/>
      </c>
      <c r="FC265" s="21" t="str">
        <f t="shared" si="273"/>
        <v/>
      </c>
      <c r="FD265" s="21" t="str">
        <f t="shared" si="273"/>
        <v/>
      </c>
      <c r="FE265" s="21" t="str">
        <f t="shared" si="273"/>
        <v/>
      </c>
      <c r="FF265" s="21" t="str">
        <f t="shared" si="273"/>
        <v/>
      </c>
      <c r="FG265" s="21" t="str">
        <f t="shared" si="273"/>
        <v/>
      </c>
      <c r="FH265" s="21" t="str">
        <f t="shared" si="273"/>
        <v/>
      </c>
      <c r="FI265" s="21" t="str">
        <f t="shared" si="273"/>
        <v/>
      </c>
      <c r="FJ265" s="21" t="str">
        <f t="shared" si="273"/>
        <v/>
      </c>
      <c r="FK265" s="21" t="str">
        <f t="shared" si="273"/>
        <v/>
      </c>
      <c r="FL265" s="21" t="str">
        <f t="shared" si="273"/>
        <v/>
      </c>
      <c r="FM265" s="21" t="str">
        <f t="shared" si="273"/>
        <v/>
      </c>
      <c r="FN265" s="21" t="str">
        <f t="shared" si="273"/>
        <v/>
      </c>
      <c r="FO265" s="21" t="str">
        <f t="shared" si="273"/>
        <v/>
      </c>
      <c r="FP265" s="21" t="str">
        <f t="shared" si="273"/>
        <v/>
      </c>
      <c r="FQ265" s="21" t="str">
        <f t="shared" si="273"/>
        <v/>
      </c>
      <c r="FR265" s="21" t="str">
        <f t="shared" si="273"/>
        <v/>
      </c>
      <c r="FS265" s="21" t="str">
        <f t="shared" si="273"/>
        <v/>
      </c>
      <c r="FT265" s="21" t="str">
        <f t="shared" si="273"/>
        <v/>
      </c>
      <c r="FU265" s="21" t="str">
        <f t="shared" si="273"/>
        <v/>
      </c>
      <c r="FV265" s="21" t="str">
        <f t="shared" si="273"/>
        <v/>
      </c>
      <c r="FW265" s="21" t="str">
        <f t="shared" si="273"/>
        <v/>
      </c>
      <c r="FX265" s="21" t="str">
        <f t="shared" si="273"/>
        <v/>
      </c>
      <c r="FY265" s="21" t="str">
        <f t="shared" si="273"/>
        <v/>
      </c>
      <c r="FZ265" s="21" t="str">
        <f t="shared" si="273"/>
        <v/>
      </c>
      <c r="GA265" s="21" t="str">
        <f t="shared" si="273"/>
        <v/>
      </c>
      <c r="GB265" s="21" t="str">
        <f t="shared" si="273"/>
        <v/>
      </c>
      <c r="GC265" s="21" t="str">
        <f t="shared" si="273"/>
        <v/>
      </c>
      <c r="GD265" s="21" t="str">
        <f t="shared" si="273"/>
        <v/>
      </c>
      <c r="GE265" s="21" t="str">
        <f t="shared" si="273"/>
        <v/>
      </c>
      <c r="GF265" s="21" t="str">
        <f t="shared" si="273"/>
        <v/>
      </c>
      <c r="GG265" s="21"/>
      <c r="GH265" s="21" t="str">
        <f t="shared" si="230"/>
        <v/>
      </c>
      <c r="GI265" s="436" t="str">
        <f t="shared" si="230"/>
        <v/>
      </c>
    </row>
    <row r="266" spans="1:191" hidden="1" x14ac:dyDescent="0.75">
      <c r="A266" s="67"/>
      <c r="B266" s="67"/>
      <c r="C266" s="425" t="str">
        <f t="shared" si="237"/>
        <v/>
      </c>
      <c r="D266" s="7"/>
      <c r="E266" s="7"/>
      <c r="F266" s="7"/>
      <c r="G266" s="424">
        <f t="shared" si="241"/>
        <v>0</v>
      </c>
      <c r="H266" s="21">
        <f t="shared" si="242"/>
        <v>0</v>
      </c>
      <c r="I266" s="102"/>
      <c r="J266" s="21" t="str">
        <f t="shared" si="246"/>
        <v/>
      </c>
      <c r="K266" s="21" t="str">
        <f t="shared" ref="K266:V266" si="274">IF(K84&gt;0,K$6,"")</f>
        <v/>
      </c>
      <c r="L266" s="21" t="str">
        <f t="shared" si="274"/>
        <v/>
      </c>
      <c r="M266" s="21" t="str">
        <f t="shared" si="274"/>
        <v/>
      </c>
      <c r="N266" s="21" t="str">
        <f t="shared" si="274"/>
        <v/>
      </c>
      <c r="O266" s="21" t="str">
        <f t="shared" si="274"/>
        <v/>
      </c>
      <c r="P266" s="21" t="str">
        <f t="shared" si="274"/>
        <v/>
      </c>
      <c r="Q266" s="21" t="str">
        <f t="shared" si="274"/>
        <v/>
      </c>
      <c r="R266" s="21" t="str">
        <f t="shared" si="274"/>
        <v/>
      </c>
      <c r="S266" s="21" t="str">
        <f t="shared" si="274"/>
        <v/>
      </c>
      <c r="T266" s="21" t="str">
        <f t="shared" si="274"/>
        <v/>
      </c>
      <c r="U266" s="21" t="str">
        <f t="shared" si="274"/>
        <v/>
      </c>
      <c r="V266" s="21" t="str">
        <f t="shared" si="274"/>
        <v/>
      </c>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c r="BZ266" s="21"/>
      <c r="CA266" s="21"/>
      <c r="CB266" s="21"/>
      <c r="CC266" s="21"/>
      <c r="CD266" s="21"/>
      <c r="CE266" s="21"/>
      <c r="CF266" s="21"/>
      <c r="CG266" s="21"/>
      <c r="CH266" s="21"/>
      <c r="CI266" s="21"/>
      <c r="CJ266" s="21"/>
      <c r="CK266" s="21"/>
      <c r="CL266" s="21"/>
      <c r="CM266" s="21"/>
      <c r="CN266" s="21"/>
      <c r="CO266" s="21"/>
      <c r="CP266" s="21"/>
      <c r="CQ266" s="21"/>
      <c r="CR266" s="21"/>
      <c r="CS266" s="21"/>
      <c r="CT266" s="21"/>
      <c r="CU266" s="21"/>
      <c r="CV266" s="21"/>
      <c r="CW266" s="21"/>
      <c r="CX266" s="21"/>
      <c r="CY266" s="21"/>
      <c r="CZ266" s="21"/>
      <c r="DA266" s="21"/>
      <c r="DB266" s="21"/>
      <c r="DC266" s="21" t="str">
        <f t="shared" ref="DC266:DN266" si="275">IF(DC84&gt;0,DC$6,"")</f>
        <v/>
      </c>
      <c r="DD266" s="21" t="str">
        <f t="shared" si="275"/>
        <v/>
      </c>
      <c r="DE266" s="21" t="str">
        <f t="shared" si="275"/>
        <v/>
      </c>
      <c r="DF266" s="21" t="str">
        <f t="shared" si="275"/>
        <v/>
      </c>
      <c r="DG266" s="21" t="str">
        <f t="shared" si="275"/>
        <v/>
      </c>
      <c r="DH266" s="21" t="str">
        <f t="shared" si="275"/>
        <v/>
      </c>
      <c r="DI266" s="21" t="str">
        <f t="shared" si="275"/>
        <v/>
      </c>
      <c r="DJ266" s="21" t="str">
        <f t="shared" si="275"/>
        <v/>
      </c>
      <c r="DK266" s="21" t="str">
        <f t="shared" si="275"/>
        <v/>
      </c>
      <c r="DL266" s="21" t="str">
        <f t="shared" si="275"/>
        <v/>
      </c>
      <c r="DM266" s="21" t="str">
        <f t="shared" si="275"/>
        <v/>
      </c>
      <c r="DN266" s="21" t="str">
        <f t="shared" si="275"/>
        <v/>
      </c>
      <c r="DO266" s="21"/>
      <c r="DP266" s="21"/>
      <c r="DQ266" s="21"/>
      <c r="DR266" s="21"/>
      <c r="DS266" s="21"/>
      <c r="DT266" s="21"/>
      <c r="DU266" s="21"/>
      <c r="DV266" s="21"/>
      <c r="DW266" s="21"/>
      <c r="DX266" s="21"/>
      <c r="DY266" s="21"/>
      <c r="DZ266" s="21"/>
      <c r="EA266" s="21"/>
      <c r="EB266" s="21"/>
      <c r="EC266" s="21"/>
      <c r="ED266" s="21"/>
      <c r="EE266" s="21"/>
      <c r="EF266" s="21"/>
      <c r="EG266" s="21"/>
      <c r="EH266" s="21"/>
      <c r="EI266" s="21"/>
      <c r="EJ266" s="21"/>
      <c r="EK266" s="21"/>
      <c r="EL266" s="21"/>
      <c r="EM266" s="21"/>
      <c r="EN266" s="21"/>
      <c r="EO266" s="21"/>
      <c r="EP266" s="21"/>
      <c r="EQ266" s="21"/>
      <c r="ER266" s="21"/>
      <c r="ES266" s="21"/>
      <c r="ET266" s="21"/>
      <c r="EU266" s="21"/>
      <c r="EV266" s="21"/>
      <c r="EW266" s="21"/>
      <c r="EX266" s="21"/>
      <c r="EY266" s="21" t="str">
        <f t="shared" ref="EY266:GF266" si="276">IF(EY84&gt;0,EY$6,"")</f>
        <v/>
      </c>
      <c r="EZ266" s="21" t="str">
        <f t="shared" si="276"/>
        <v/>
      </c>
      <c r="FA266" s="21" t="str">
        <f t="shared" si="276"/>
        <v/>
      </c>
      <c r="FB266" s="21" t="str">
        <f t="shared" si="276"/>
        <v/>
      </c>
      <c r="FC266" s="21" t="str">
        <f t="shared" si="276"/>
        <v/>
      </c>
      <c r="FD266" s="21" t="str">
        <f t="shared" si="276"/>
        <v/>
      </c>
      <c r="FE266" s="21" t="str">
        <f t="shared" si="276"/>
        <v/>
      </c>
      <c r="FF266" s="21" t="str">
        <f t="shared" si="276"/>
        <v/>
      </c>
      <c r="FG266" s="21" t="str">
        <f t="shared" si="276"/>
        <v/>
      </c>
      <c r="FH266" s="21" t="str">
        <f t="shared" si="276"/>
        <v/>
      </c>
      <c r="FI266" s="21" t="str">
        <f t="shared" si="276"/>
        <v/>
      </c>
      <c r="FJ266" s="21" t="str">
        <f t="shared" si="276"/>
        <v/>
      </c>
      <c r="FK266" s="21" t="str">
        <f t="shared" si="276"/>
        <v/>
      </c>
      <c r="FL266" s="21" t="str">
        <f t="shared" si="276"/>
        <v/>
      </c>
      <c r="FM266" s="21" t="str">
        <f t="shared" si="276"/>
        <v/>
      </c>
      <c r="FN266" s="21" t="str">
        <f t="shared" si="276"/>
        <v/>
      </c>
      <c r="FO266" s="21" t="str">
        <f t="shared" si="276"/>
        <v/>
      </c>
      <c r="FP266" s="21" t="str">
        <f t="shared" si="276"/>
        <v/>
      </c>
      <c r="FQ266" s="21" t="str">
        <f t="shared" si="276"/>
        <v/>
      </c>
      <c r="FR266" s="21" t="str">
        <f t="shared" si="276"/>
        <v/>
      </c>
      <c r="FS266" s="21" t="str">
        <f t="shared" si="276"/>
        <v/>
      </c>
      <c r="FT266" s="21" t="str">
        <f t="shared" si="276"/>
        <v/>
      </c>
      <c r="FU266" s="21" t="str">
        <f t="shared" si="276"/>
        <v/>
      </c>
      <c r="FV266" s="21" t="str">
        <f t="shared" si="276"/>
        <v/>
      </c>
      <c r="FW266" s="21" t="str">
        <f t="shared" si="276"/>
        <v/>
      </c>
      <c r="FX266" s="21" t="str">
        <f t="shared" si="276"/>
        <v/>
      </c>
      <c r="FY266" s="21" t="str">
        <f t="shared" si="276"/>
        <v/>
      </c>
      <c r="FZ266" s="21" t="str">
        <f t="shared" si="276"/>
        <v/>
      </c>
      <c r="GA266" s="21" t="str">
        <f t="shared" si="276"/>
        <v/>
      </c>
      <c r="GB266" s="21" t="str">
        <f t="shared" si="276"/>
        <v/>
      </c>
      <c r="GC266" s="21" t="str">
        <f t="shared" si="276"/>
        <v/>
      </c>
      <c r="GD266" s="21" t="str">
        <f t="shared" si="276"/>
        <v/>
      </c>
      <c r="GE266" s="21" t="str">
        <f t="shared" si="276"/>
        <v/>
      </c>
      <c r="GF266" s="21" t="str">
        <f t="shared" si="276"/>
        <v/>
      </c>
      <c r="GG266" s="21"/>
      <c r="GH266" s="21" t="str">
        <f t="shared" si="230"/>
        <v/>
      </c>
      <c r="GI266" s="436" t="str">
        <f t="shared" si="230"/>
        <v/>
      </c>
    </row>
    <row r="267" spans="1:191" hidden="1" x14ac:dyDescent="0.75">
      <c r="A267" s="67"/>
      <c r="B267" s="67"/>
      <c r="C267" s="425" t="str">
        <f t="shared" si="237"/>
        <v/>
      </c>
      <c r="D267" s="7"/>
      <c r="E267" s="7"/>
      <c r="F267" s="7"/>
      <c r="G267" s="424">
        <f t="shared" si="241"/>
        <v>0</v>
      </c>
      <c r="H267" s="21">
        <f t="shared" si="242"/>
        <v>0</v>
      </c>
      <c r="I267" s="102"/>
      <c r="J267" s="21" t="str">
        <f t="shared" si="246"/>
        <v/>
      </c>
      <c r="K267" s="21" t="str">
        <f t="shared" ref="K267:V267" si="277">IF(K85&gt;0,K$6,"")</f>
        <v/>
      </c>
      <c r="L267" s="21" t="str">
        <f t="shared" si="277"/>
        <v/>
      </c>
      <c r="M267" s="21" t="str">
        <f t="shared" si="277"/>
        <v/>
      </c>
      <c r="N267" s="21" t="str">
        <f t="shared" si="277"/>
        <v/>
      </c>
      <c r="O267" s="21" t="str">
        <f t="shared" si="277"/>
        <v/>
      </c>
      <c r="P267" s="21" t="str">
        <f t="shared" si="277"/>
        <v/>
      </c>
      <c r="Q267" s="21" t="str">
        <f t="shared" si="277"/>
        <v/>
      </c>
      <c r="R267" s="21" t="str">
        <f t="shared" si="277"/>
        <v/>
      </c>
      <c r="S267" s="21" t="str">
        <f t="shared" si="277"/>
        <v/>
      </c>
      <c r="T267" s="21" t="str">
        <f t="shared" si="277"/>
        <v/>
      </c>
      <c r="U267" s="21" t="str">
        <f t="shared" si="277"/>
        <v/>
      </c>
      <c r="V267" s="21" t="str">
        <f t="shared" si="277"/>
        <v/>
      </c>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c r="BZ267" s="21"/>
      <c r="CA267" s="21"/>
      <c r="CB267" s="21"/>
      <c r="CC267" s="21"/>
      <c r="CD267" s="21"/>
      <c r="CE267" s="21"/>
      <c r="CF267" s="21"/>
      <c r="CG267" s="21"/>
      <c r="CH267" s="21"/>
      <c r="CI267" s="21"/>
      <c r="CJ267" s="21"/>
      <c r="CK267" s="21"/>
      <c r="CL267" s="21"/>
      <c r="CM267" s="21"/>
      <c r="CN267" s="21"/>
      <c r="CO267" s="21"/>
      <c r="CP267" s="21"/>
      <c r="CQ267" s="21"/>
      <c r="CR267" s="21"/>
      <c r="CS267" s="21"/>
      <c r="CT267" s="21"/>
      <c r="CU267" s="21"/>
      <c r="CV267" s="21"/>
      <c r="CW267" s="21"/>
      <c r="CX267" s="21"/>
      <c r="CY267" s="21"/>
      <c r="CZ267" s="21"/>
      <c r="DA267" s="21"/>
      <c r="DB267" s="21"/>
      <c r="DC267" s="21" t="str">
        <f t="shared" ref="DC267:DN267" si="278">IF(DC85&gt;0,DC$6,"")</f>
        <v/>
      </c>
      <c r="DD267" s="21" t="str">
        <f t="shared" si="278"/>
        <v/>
      </c>
      <c r="DE267" s="21" t="str">
        <f t="shared" si="278"/>
        <v/>
      </c>
      <c r="DF267" s="21" t="str">
        <f t="shared" si="278"/>
        <v/>
      </c>
      <c r="DG267" s="21" t="str">
        <f t="shared" si="278"/>
        <v/>
      </c>
      <c r="DH267" s="21" t="str">
        <f t="shared" si="278"/>
        <v/>
      </c>
      <c r="DI267" s="21" t="str">
        <f t="shared" si="278"/>
        <v/>
      </c>
      <c r="DJ267" s="21" t="str">
        <f t="shared" si="278"/>
        <v/>
      </c>
      <c r="DK267" s="21" t="str">
        <f t="shared" si="278"/>
        <v/>
      </c>
      <c r="DL267" s="21" t="str">
        <f t="shared" si="278"/>
        <v/>
      </c>
      <c r="DM267" s="21" t="str">
        <f t="shared" si="278"/>
        <v/>
      </c>
      <c r="DN267" s="21" t="str">
        <f t="shared" si="278"/>
        <v/>
      </c>
      <c r="DO267" s="21"/>
      <c r="DP267" s="21"/>
      <c r="DQ267" s="21"/>
      <c r="DR267" s="21"/>
      <c r="DS267" s="21"/>
      <c r="DT267" s="21"/>
      <c r="DU267" s="21"/>
      <c r="DV267" s="21"/>
      <c r="DW267" s="21"/>
      <c r="DX267" s="21"/>
      <c r="DY267" s="21"/>
      <c r="DZ267" s="21"/>
      <c r="EA267" s="21"/>
      <c r="EB267" s="21"/>
      <c r="EC267" s="21"/>
      <c r="ED267" s="21"/>
      <c r="EE267" s="21"/>
      <c r="EF267" s="21"/>
      <c r="EG267" s="21"/>
      <c r="EH267" s="21"/>
      <c r="EI267" s="21"/>
      <c r="EJ267" s="21"/>
      <c r="EK267" s="21"/>
      <c r="EL267" s="21"/>
      <c r="EM267" s="21"/>
      <c r="EN267" s="21"/>
      <c r="EO267" s="21"/>
      <c r="EP267" s="21"/>
      <c r="EQ267" s="21"/>
      <c r="ER267" s="21"/>
      <c r="ES267" s="21"/>
      <c r="ET267" s="21"/>
      <c r="EU267" s="21"/>
      <c r="EV267" s="21"/>
      <c r="EW267" s="21"/>
      <c r="EX267" s="21"/>
      <c r="EY267" s="21" t="str">
        <f t="shared" ref="EY267:GF267" si="279">IF(EY85&gt;0,EY$6,"")</f>
        <v/>
      </c>
      <c r="EZ267" s="21" t="str">
        <f t="shared" si="279"/>
        <v/>
      </c>
      <c r="FA267" s="21" t="str">
        <f t="shared" si="279"/>
        <v/>
      </c>
      <c r="FB267" s="21" t="str">
        <f t="shared" si="279"/>
        <v/>
      </c>
      <c r="FC267" s="21" t="str">
        <f t="shared" si="279"/>
        <v/>
      </c>
      <c r="FD267" s="21" t="str">
        <f t="shared" si="279"/>
        <v/>
      </c>
      <c r="FE267" s="21" t="str">
        <f t="shared" si="279"/>
        <v/>
      </c>
      <c r="FF267" s="21" t="str">
        <f t="shared" si="279"/>
        <v/>
      </c>
      <c r="FG267" s="21" t="str">
        <f t="shared" si="279"/>
        <v/>
      </c>
      <c r="FH267" s="21" t="str">
        <f t="shared" si="279"/>
        <v/>
      </c>
      <c r="FI267" s="21" t="str">
        <f t="shared" si="279"/>
        <v/>
      </c>
      <c r="FJ267" s="21" t="str">
        <f t="shared" si="279"/>
        <v/>
      </c>
      <c r="FK267" s="21" t="str">
        <f t="shared" si="279"/>
        <v/>
      </c>
      <c r="FL267" s="21" t="str">
        <f t="shared" si="279"/>
        <v/>
      </c>
      <c r="FM267" s="21" t="str">
        <f t="shared" si="279"/>
        <v/>
      </c>
      <c r="FN267" s="21" t="str">
        <f t="shared" si="279"/>
        <v/>
      </c>
      <c r="FO267" s="21" t="str">
        <f t="shared" si="279"/>
        <v/>
      </c>
      <c r="FP267" s="21" t="str">
        <f t="shared" si="279"/>
        <v/>
      </c>
      <c r="FQ267" s="21" t="str">
        <f t="shared" si="279"/>
        <v/>
      </c>
      <c r="FR267" s="21" t="str">
        <f t="shared" si="279"/>
        <v/>
      </c>
      <c r="FS267" s="21" t="str">
        <f t="shared" si="279"/>
        <v/>
      </c>
      <c r="FT267" s="21" t="str">
        <f t="shared" si="279"/>
        <v/>
      </c>
      <c r="FU267" s="21" t="str">
        <f t="shared" si="279"/>
        <v/>
      </c>
      <c r="FV267" s="21" t="str">
        <f t="shared" si="279"/>
        <v/>
      </c>
      <c r="FW267" s="21" t="str">
        <f t="shared" si="279"/>
        <v/>
      </c>
      <c r="FX267" s="21" t="str">
        <f t="shared" si="279"/>
        <v/>
      </c>
      <c r="FY267" s="21" t="str">
        <f t="shared" si="279"/>
        <v/>
      </c>
      <c r="FZ267" s="21" t="str">
        <f t="shared" si="279"/>
        <v/>
      </c>
      <c r="GA267" s="21" t="str">
        <f t="shared" si="279"/>
        <v/>
      </c>
      <c r="GB267" s="21" t="str">
        <f t="shared" si="279"/>
        <v/>
      </c>
      <c r="GC267" s="21" t="str">
        <f t="shared" si="279"/>
        <v/>
      </c>
      <c r="GD267" s="21" t="str">
        <f t="shared" si="279"/>
        <v/>
      </c>
      <c r="GE267" s="21" t="str">
        <f t="shared" si="279"/>
        <v/>
      </c>
      <c r="GF267" s="21" t="str">
        <f t="shared" si="279"/>
        <v/>
      </c>
      <c r="GG267" s="21"/>
      <c r="GH267" s="21" t="str">
        <f t="shared" si="230"/>
        <v/>
      </c>
      <c r="GI267" s="436" t="str">
        <f t="shared" si="230"/>
        <v/>
      </c>
    </row>
    <row r="268" spans="1:191" hidden="1" x14ac:dyDescent="0.75">
      <c r="A268" s="67"/>
      <c r="B268" s="67"/>
      <c r="C268" s="425" t="str">
        <f t="shared" si="237"/>
        <v/>
      </c>
      <c r="D268" s="7"/>
      <c r="E268" s="7"/>
      <c r="F268" s="7"/>
      <c r="G268" s="424">
        <f t="shared" si="241"/>
        <v>0</v>
      </c>
      <c r="H268" s="21">
        <f t="shared" si="242"/>
        <v>0</v>
      </c>
      <c r="I268" s="102"/>
      <c r="J268" s="21" t="str">
        <f t="shared" si="246"/>
        <v/>
      </c>
      <c r="K268" s="21" t="str">
        <f t="shared" ref="K268:V268" si="280">IF(K86&gt;0,K$6,"")</f>
        <v/>
      </c>
      <c r="L268" s="21" t="str">
        <f t="shared" si="280"/>
        <v/>
      </c>
      <c r="M268" s="21" t="str">
        <f t="shared" si="280"/>
        <v/>
      </c>
      <c r="N268" s="21" t="str">
        <f t="shared" si="280"/>
        <v/>
      </c>
      <c r="O268" s="21" t="str">
        <f t="shared" si="280"/>
        <v/>
      </c>
      <c r="P268" s="21" t="str">
        <f t="shared" si="280"/>
        <v/>
      </c>
      <c r="Q268" s="21" t="str">
        <f t="shared" si="280"/>
        <v/>
      </c>
      <c r="R268" s="21" t="str">
        <f t="shared" si="280"/>
        <v/>
      </c>
      <c r="S268" s="21" t="str">
        <f t="shared" si="280"/>
        <v/>
      </c>
      <c r="T268" s="21" t="str">
        <f t="shared" si="280"/>
        <v/>
      </c>
      <c r="U268" s="21" t="str">
        <f t="shared" si="280"/>
        <v/>
      </c>
      <c r="V268" s="21" t="str">
        <f t="shared" si="280"/>
        <v/>
      </c>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c r="BZ268" s="21"/>
      <c r="CA268" s="21"/>
      <c r="CB268" s="21"/>
      <c r="CC268" s="21"/>
      <c r="CD268" s="21"/>
      <c r="CE268" s="21"/>
      <c r="CF268" s="21"/>
      <c r="CG268" s="21"/>
      <c r="CH268" s="21"/>
      <c r="CI268" s="21"/>
      <c r="CJ268" s="21"/>
      <c r="CK268" s="21"/>
      <c r="CL268" s="21"/>
      <c r="CM268" s="21"/>
      <c r="CN268" s="21"/>
      <c r="CO268" s="21"/>
      <c r="CP268" s="21"/>
      <c r="CQ268" s="21"/>
      <c r="CR268" s="21"/>
      <c r="CS268" s="21"/>
      <c r="CT268" s="21"/>
      <c r="CU268" s="21"/>
      <c r="CV268" s="21"/>
      <c r="CW268" s="21"/>
      <c r="CX268" s="21"/>
      <c r="CY268" s="21"/>
      <c r="CZ268" s="21"/>
      <c r="DA268" s="21"/>
      <c r="DB268" s="21"/>
      <c r="DC268" s="21" t="str">
        <f t="shared" ref="DC268:DN268" si="281">IF(DC86&gt;0,DC$6,"")</f>
        <v/>
      </c>
      <c r="DD268" s="21" t="str">
        <f t="shared" si="281"/>
        <v/>
      </c>
      <c r="DE268" s="21" t="str">
        <f t="shared" si="281"/>
        <v/>
      </c>
      <c r="DF268" s="21" t="str">
        <f t="shared" si="281"/>
        <v/>
      </c>
      <c r="DG268" s="21" t="str">
        <f t="shared" si="281"/>
        <v/>
      </c>
      <c r="DH268" s="21" t="str">
        <f t="shared" si="281"/>
        <v/>
      </c>
      <c r="DI268" s="21" t="str">
        <f t="shared" si="281"/>
        <v/>
      </c>
      <c r="DJ268" s="21" t="str">
        <f t="shared" si="281"/>
        <v/>
      </c>
      <c r="DK268" s="21" t="str">
        <f t="shared" si="281"/>
        <v/>
      </c>
      <c r="DL268" s="21" t="str">
        <f t="shared" si="281"/>
        <v/>
      </c>
      <c r="DM268" s="21" t="str">
        <f t="shared" si="281"/>
        <v/>
      </c>
      <c r="DN268" s="21" t="str">
        <f t="shared" si="281"/>
        <v/>
      </c>
      <c r="DO268" s="21"/>
      <c r="DP268" s="21"/>
      <c r="DQ268" s="21"/>
      <c r="DR268" s="21"/>
      <c r="DS268" s="21"/>
      <c r="DT268" s="21"/>
      <c r="DU268" s="21"/>
      <c r="DV268" s="21"/>
      <c r="DW268" s="21"/>
      <c r="DX268" s="21"/>
      <c r="DY268" s="21"/>
      <c r="DZ268" s="21"/>
      <c r="EA268" s="21"/>
      <c r="EB268" s="21"/>
      <c r="EC268" s="21"/>
      <c r="ED268" s="21"/>
      <c r="EE268" s="21"/>
      <c r="EF268" s="21"/>
      <c r="EG268" s="21"/>
      <c r="EH268" s="21"/>
      <c r="EI268" s="21"/>
      <c r="EJ268" s="21"/>
      <c r="EK268" s="21"/>
      <c r="EL268" s="21"/>
      <c r="EM268" s="21"/>
      <c r="EN268" s="21"/>
      <c r="EO268" s="21"/>
      <c r="EP268" s="21"/>
      <c r="EQ268" s="21"/>
      <c r="ER268" s="21"/>
      <c r="ES268" s="21"/>
      <c r="ET268" s="21"/>
      <c r="EU268" s="21"/>
      <c r="EV268" s="21"/>
      <c r="EW268" s="21"/>
      <c r="EX268" s="21"/>
      <c r="EY268" s="21" t="str">
        <f t="shared" ref="EY268:GF268" si="282">IF(EY86&gt;0,EY$6,"")</f>
        <v/>
      </c>
      <c r="EZ268" s="21" t="str">
        <f t="shared" si="282"/>
        <v/>
      </c>
      <c r="FA268" s="21" t="str">
        <f t="shared" si="282"/>
        <v/>
      </c>
      <c r="FB268" s="21" t="str">
        <f t="shared" si="282"/>
        <v/>
      </c>
      <c r="FC268" s="21" t="str">
        <f t="shared" si="282"/>
        <v/>
      </c>
      <c r="FD268" s="21" t="str">
        <f t="shared" si="282"/>
        <v/>
      </c>
      <c r="FE268" s="21" t="str">
        <f t="shared" si="282"/>
        <v/>
      </c>
      <c r="FF268" s="21" t="str">
        <f t="shared" si="282"/>
        <v/>
      </c>
      <c r="FG268" s="21" t="str">
        <f t="shared" si="282"/>
        <v/>
      </c>
      <c r="FH268" s="21" t="str">
        <f t="shared" si="282"/>
        <v/>
      </c>
      <c r="FI268" s="21" t="str">
        <f t="shared" si="282"/>
        <v/>
      </c>
      <c r="FJ268" s="21" t="str">
        <f t="shared" si="282"/>
        <v/>
      </c>
      <c r="FK268" s="21" t="str">
        <f t="shared" si="282"/>
        <v/>
      </c>
      <c r="FL268" s="21" t="str">
        <f t="shared" si="282"/>
        <v/>
      </c>
      <c r="FM268" s="21" t="str">
        <f t="shared" si="282"/>
        <v/>
      </c>
      <c r="FN268" s="21" t="str">
        <f t="shared" si="282"/>
        <v/>
      </c>
      <c r="FO268" s="21" t="str">
        <f t="shared" si="282"/>
        <v/>
      </c>
      <c r="FP268" s="21" t="str">
        <f t="shared" si="282"/>
        <v/>
      </c>
      <c r="FQ268" s="21" t="str">
        <f t="shared" si="282"/>
        <v/>
      </c>
      <c r="FR268" s="21" t="str">
        <f t="shared" si="282"/>
        <v/>
      </c>
      <c r="FS268" s="21" t="str">
        <f t="shared" si="282"/>
        <v/>
      </c>
      <c r="FT268" s="21" t="str">
        <f t="shared" si="282"/>
        <v/>
      </c>
      <c r="FU268" s="21" t="str">
        <f t="shared" si="282"/>
        <v/>
      </c>
      <c r="FV268" s="21" t="str">
        <f t="shared" si="282"/>
        <v/>
      </c>
      <c r="FW268" s="21" t="str">
        <f t="shared" si="282"/>
        <v/>
      </c>
      <c r="FX268" s="21" t="str">
        <f t="shared" si="282"/>
        <v/>
      </c>
      <c r="FY268" s="21" t="str">
        <f t="shared" si="282"/>
        <v/>
      </c>
      <c r="FZ268" s="21" t="str">
        <f t="shared" si="282"/>
        <v/>
      </c>
      <c r="GA268" s="21" t="str">
        <f t="shared" si="282"/>
        <v/>
      </c>
      <c r="GB268" s="21" t="str">
        <f t="shared" si="282"/>
        <v/>
      </c>
      <c r="GC268" s="21" t="str">
        <f t="shared" si="282"/>
        <v/>
      </c>
      <c r="GD268" s="21" t="str">
        <f t="shared" si="282"/>
        <v/>
      </c>
      <c r="GE268" s="21" t="str">
        <f t="shared" si="282"/>
        <v/>
      </c>
      <c r="GF268" s="21" t="str">
        <f t="shared" si="282"/>
        <v/>
      </c>
      <c r="GG268" s="21"/>
      <c r="GH268" s="21" t="str">
        <f t="shared" si="230"/>
        <v/>
      </c>
      <c r="GI268" s="436" t="str">
        <f t="shared" si="230"/>
        <v/>
      </c>
    </row>
    <row r="269" spans="1:191" hidden="1" x14ac:dyDescent="0.75">
      <c r="A269" s="67"/>
      <c r="B269" s="67"/>
      <c r="C269" s="425" t="str">
        <f t="shared" si="237"/>
        <v/>
      </c>
      <c r="D269" s="7"/>
      <c r="E269" s="7"/>
      <c r="F269" s="7"/>
      <c r="G269" s="424">
        <f t="shared" si="241"/>
        <v>0</v>
      </c>
      <c r="H269" s="21">
        <f t="shared" si="242"/>
        <v>0</v>
      </c>
      <c r="I269" s="102"/>
      <c r="J269" s="21" t="str">
        <f t="shared" si="246"/>
        <v/>
      </c>
      <c r="K269" s="21" t="str">
        <f t="shared" ref="K269:V269" si="283">IF(K87&gt;0,K$6,"")</f>
        <v/>
      </c>
      <c r="L269" s="21" t="str">
        <f t="shared" si="283"/>
        <v/>
      </c>
      <c r="M269" s="21" t="str">
        <f t="shared" si="283"/>
        <v/>
      </c>
      <c r="N269" s="21" t="str">
        <f t="shared" si="283"/>
        <v/>
      </c>
      <c r="O269" s="21" t="str">
        <f t="shared" si="283"/>
        <v/>
      </c>
      <c r="P269" s="21" t="str">
        <f t="shared" si="283"/>
        <v/>
      </c>
      <c r="Q269" s="21" t="str">
        <f t="shared" si="283"/>
        <v/>
      </c>
      <c r="R269" s="21" t="str">
        <f t="shared" si="283"/>
        <v/>
      </c>
      <c r="S269" s="21" t="str">
        <f t="shared" si="283"/>
        <v/>
      </c>
      <c r="T269" s="21" t="str">
        <f t="shared" si="283"/>
        <v/>
      </c>
      <c r="U269" s="21" t="str">
        <f t="shared" si="283"/>
        <v/>
      </c>
      <c r="V269" s="21" t="str">
        <f t="shared" si="283"/>
        <v/>
      </c>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c r="BZ269" s="21"/>
      <c r="CA269" s="21"/>
      <c r="CB269" s="21"/>
      <c r="CC269" s="21"/>
      <c r="CD269" s="21"/>
      <c r="CE269" s="21"/>
      <c r="CF269" s="21"/>
      <c r="CG269" s="21"/>
      <c r="CH269" s="21"/>
      <c r="CI269" s="21"/>
      <c r="CJ269" s="21"/>
      <c r="CK269" s="21"/>
      <c r="CL269" s="21"/>
      <c r="CM269" s="21"/>
      <c r="CN269" s="21"/>
      <c r="CO269" s="21"/>
      <c r="CP269" s="21"/>
      <c r="CQ269" s="21"/>
      <c r="CR269" s="21"/>
      <c r="CS269" s="21"/>
      <c r="CT269" s="21"/>
      <c r="CU269" s="21"/>
      <c r="CV269" s="21"/>
      <c r="CW269" s="21"/>
      <c r="CX269" s="21"/>
      <c r="CY269" s="21"/>
      <c r="CZ269" s="21"/>
      <c r="DA269" s="21"/>
      <c r="DB269" s="21"/>
      <c r="DC269" s="21" t="str">
        <f t="shared" ref="DC269:DN269" si="284">IF(DC87&gt;0,DC$6,"")</f>
        <v/>
      </c>
      <c r="DD269" s="21" t="str">
        <f t="shared" si="284"/>
        <v/>
      </c>
      <c r="DE269" s="21" t="str">
        <f t="shared" si="284"/>
        <v/>
      </c>
      <c r="DF269" s="21" t="str">
        <f t="shared" si="284"/>
        <v/>
      </c>
      <c r="DG269" s="21" t="str">
        <f t="shared" si="284"/>
        <v/>
      </c>
      <c r="DH269" s="21" t="str">
        <f t="shared" si="284"/>
        <v/>
      </c>
      <c r="DI269" s="21" t="str">
        <f t="shared" si="284"/>
        <v/>
      </c>
      <c r="DJ269" s="21" t="str">
        <f t="shared" si="284"/>
        <v/>
      </c>
      <c r="DK269" s="21" t="str">
        <f t="shared" si="284"/>
        <v/>
      </c>
      <c r="DL269" s="21" t="str">
        <f t="shared" si="284"/>
        <v/>
      </c>
      <c r="DM269" s="21" t="str">
        <f t="shared" si="284"/>
        <v/>
      </c>
      <c r="DN269" s="21" t="str">
        <f t="shared" si="284"/>
        <v/>
      </c>
      <c r="DO269" s="21"/>
      <c r="DP269" s="21"/>
      <c r="DQ269" s="21"/>
      <c r="DR269" s="21"/>
      <c r="DS269" s="21"/>
      <c r="DT269" s="21"/>
      <c r="DU269" s="21"/>
      <c r="DV269" s="21"/>
      <c r="DW269" s="21"/>
      <c r="DX269" s="21"/>
      <c r="DY269" s="21"/>
      <c r="DZ269" s="21"/>
      <c r="EA269" s="21"/>
      <c r="EB269" s="21"/>
      <c r="EC269" s="21"/>
      <c r="ED269" s="21"/>
      <c r="EE269" s="21"/>
      <c r="EF269" s="21"/>
      <c r="EG269" s="21"/>
      <c r="EH269" s="21"/>
      <c r="EI269" s="21"/>
      <c r="EJ269" s="21"/>
      <c r="EK269" s="21"/>
      <c r="EL269" s="21"/>
      <c r="EM269" s="21"/>
      <c r="EN269" s="21"/>
      <c r="EO269" s="21"/>
      <c r="EP269" s="21"/>
      <c r="EQ269" s="21"/>
      <c r="ER269" s="21"/>
      <c r="ES269" s="21"/>
      <c r="ET269" s="21"/>
      <c r="EU269" s="21"/>
      <c r="EV269" s="21"/>
      <c r="EW269" s="21"/>
      <c r="EX269" s="21"/>
      <c r="EY269" s="21" t="str">
        <f t="shared" ref="EY269:GF269" si="285">IF(EY87&gt;0,EY$6,"")</f>
        <v/>
      </c>
      <c r="EZ269" s="21" t="str">
        <f t="shared" si="285"/>
        <v/>
      </c>
      <c r="FA269" s="21" t="str">
        <f t="shared" si="285"/>
        <v/>
      </c>
      <c r="FB269" s="21" t="str">
        <f t="shared" si="285"/>
        <v/>
      </c>
      <c r="FC269" s="21" t="str">
        <f t="shared" si="285"/>
        <v/>
      </c>
      <c r="FD269" s="21" t="str">
        <f t="shared" si="285"/>
        <v/>
      </c>
      <c r="FE269" s="21" t="str">
        <f t="shared" si="285"/>
        <v/>
      </c>
      <c r="FF269" s="21" t="str">
        <f t="shared" si="285"/>
        <v/>
      </c>
      <c r="FG269" s="21" t="str">
        <f t="shared" si="285"/>
        <v/>
      </c>
      <c r="FH269" s="21" t="str">
        <f t="shared" si="285"/>
        <v/>
      </c>
      <c r="FI269" s="21" t="str">
        <f t="shared" si="285"/>
        <v/>
      </c>
      <c r="FJ269" s="21" t="str">
        <f t="shared" si="285"/>
        <v/>
      </c>
      <c r="FK269" s="21" t="str">
        <f t="shared" si="285"/>
        <v/>
      </c>
      <c r="FL269" s="21" t="str">
        <f t="shared" si="285"/>
        <v/>
      </c>
      <c r="FM269" s="21" t="str">
        <f t="shared" si="285"/>
        <v/>
      </c>
      <c r="FN269" s="21" t="str">
        <f t="shared" si="285"/>
        <v/>
      </c>
      <c r="FO269" s="21" t="str">
        <f t="shared" si="285"/>
        <v/>
      </c>
      <c r="FP269" s="21" t="str">
        <f t="shared" si="285"/>
        <v/>
      </c>
      <c r="FQ269" s="21" t="str">
        <f t="shared" si="285"/>
        <v/>
      </c>
      <c r="FR269" s="21" t="str">
        <f t="shared" si="285"/>
        <v/>
      </c>
      <c r="FS269" s="21" t="str">
        <f t="shared" si="285"/>
        <v/>
      </c>
      <c r="FT269" s="21" t="str">
        <f t="shared" si="285"/>
        <v/>
      </c>
      <c r="FU269" s="21" t="str">
        <f t="shared" si="285"/>
        <v/>
      </c>
      <c r="FV269" s="21" t="str">
        <f t="shared" si="285"/>
        <v/>
      </c>
      <c r="FW269" s="21" t="str">
        <f t="shared" si="285"/>
        <v/>
      </c>
      <c r="FX269" s="21" t="str">
        <f t="shared" si="285"/>
        <v/>
      </c>
      <c r="FY269" s="21" t="str">
        <f t="shared" si="285"/>
        <v/>
      </c>
      <c r="FZ269" s="21" t="str">
        <f t="shared" si="285"/>
        <v/>
      </c>
      <c r="GA269" s="21" t="str">
        <f t="shared" si="285"/>
        <v/>
      </c>
      <c r="GB269" s="21" t="str">
        <f t="shared" si="285"/>
        <v/>
      </c>
      <c r="GC269" s="21" t="str">
        <f t="shared" si="285"/>
        <v/>
      </c>
      <c r="GD269" s="21" t="str">
        <f t="shared" si="285"/>
        <v/>
      </c>
      <c r="GE269" s="21" t="str">
        <f t="shared" si="285"/>
        <v/>
      </c>
      <c r="GF269" s="21" t="str">
        <f t="shared" si="285"/>
        <v/>
      </c>
      <c r="GG269" s="21"/>
      <c r="GH269" s="21" t="str">
        <f t="shared" si="230"/>
        <v/>
      </c>
      <c r="GI269" s="436" t="str">
        <f t="shared" si="230"/>
        <v/>
      </c>
    </row>
    <row r="270" spans="1:191" hidden="1" x14ac:dyDescent="0.75">
      <c r="A270" s="67"/>
      <c r="B270" s="67"/>
      <c r="C270" s="425" t="str">
        <f t="shared" si="237"/>
        <v/>
      </c>
      <c r="D270" s="7"/>
      <c r="E270" s="7"/>
      <c r="F270" s="7"/>
      <c r="G270" s="424">
        <f t="shared" si="241"/>
        <v>0</v>
      </c>
      <c r="H270" s="21">
        <f t="shared" si="242"/>
        <v>0</v>
      </c>
      <c r="I270" s="102"/>
      <c r="J270" s="21" t="str">
        <f t="shared" si="246"/>
        <v/>
      </c>
      <c r="K270" s="21" t="str">
        <f t="shared" ref="K270:V270" si="286">IF(K88&gt;0,K$6,"")</f>
        <v/>
      </c>
      <c r="L270" s="21" t="str">
        <f t="shared" si="286"/>
        <v/>
      </c>
      <c r="M270" s="21" t="str">
        <f t="shared" si="286"/>
        <v/>
      </c>
      <c r="N270" s="21" t="str">
        <f t="shared" si="286"/>
        <v/>
      </c>
      <c r="O270" s="21" t="str">
        <f t="shared" si="286"/>
        <v/>
      </c>
      <c r="P270" s="21" t="str">
        <f t="shared" si="286"/>
        <v/>
      </c>
      <c r="Q270" s="21" t="str">
        <f t="shared" si="286"/>
        <v/>
      </c>
      <c r="R270" s="21" t="str">
        <f t="shared" si="286"/>
        <v/>
      </c>
      <c r="S270" s="21" t="str">
        <f t="shared" si="286"/>
        <v/>
      </c>
      <c r="T270" s="21" t="str">
        <f t="shared" si="286"/>
        <v/>
      </c>
      <c r="U270" s="21" t="str">
        <f t="shared" si="286"/>
        <v/>
      </c>
      <c r="V270" s="21" t="str">
        <f t="shared" si="286"/>
        <v/>
      </c>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c r="BZ270" s="21"/>
      <c r="CA270" s="21"/>
      <c r="CB270" s="21"/>
      <c r="CC270" s="21"/>
      <c r="CD270" s="21"/>
      <c r="CE270" s="21"/>
      <c r="CF270" s="21"/>
      <c r="CG270" s="21"/>
      <c r="CH270" s="21"/>
      <c r="CI270" s="21"/>
      <c r="CJ270" s="21"/>
      <c r="CK270" s="21"/>
      <c r="CL270" s="21"/>
      <c r="CM270" s="21"/>
      <c r="CN270" s="21"/>
      <c r="CO270" s="21"/>
      <c r="CP270" s="21"/>
      <c r="CQ270" s="21"/>
      <c r="CR270" s="21"/>
      <c r="CS270" s="21"/>
      <c r="CT270" s="21"/>
      <c r="CU270" s="21"/>
      <c r="CV270" s="21"/>
      <c r="CW270" s="21"/>
      <c r="CX270" s="21"/>
      <c r="CY270" s="21"/>
      <c r="CZ270" s="21"/>
      <c r="DA270" s="21"/>
      <c r="DB270" s="21"/>
      <c r="DC270" s="21" t="str">
        <f t="shared" ref="DC270:DN270" si="287">IF(DC88&gt;0,DC$6,"")</f>
        <v/>
      </c>
      <c r="DD270" s="21" t="str">
        <f t="shared" si="287"/>
        <v/>
      </c>
      <c r="DE270" s="21" t="str">
        <f t="shared" si="287"/>
        <v/>
      </c>
      <c r="DF270" s="21" t="str">
        <f t="shared" si="287"/>
        <v/>
      </c>
      <c r="DG270" s="21" t="str">
        <f t="shared" si="287"/>
        <v/>
      </c>
      <c r="DH270" s="21" t="str">
        <f t="shared" si="287"/>
        <v/>
      </c>
      <c r="DI270" s="21" t="str">
        <f t="shared" si="287"/>
        <v/>
      </c>
      <c r="DJ270" s="21" t="str">
        <f t="shared" si="287"/>
        <v/>
      </c>
      <c r="DK270" s="21" t="str">
        <f t="shared" si="287"/>
        <v/>
      </c>
      <c r="DL270" s="21" t="str">
        <f t="shared" si="287"/>
        <v/>
      </c>
      <c r="DM270" s="21" t="str">
        <f t="shared" si="287"/>
        <v/>
      </c>
      <c r="DN270" s="21" t="str">
        <f t="shared" si="287"/>
        <v/>
      </c>
      <c r="DO270" s="21"/>
      <c r="DP270" s="21"/>
      <c r="DQ270" s="21"/>
      <c r="DR270" s="21"/>
      <c r="DS270" s="21"/>
      <c r="DT270" s="21"/>
      <c r="DU270" s="21"/>
      <c r="DV270" s="21"/>
      <c r="DW270" s="21"/>
      <c r="DX270" s="21"/>
      <c r="DY270" s="21"/>
      <c r="DZ270" s="21"/>
      <c r="EA270" s="21"/>
      <c r="EB270" s="21"/>
      <c r="EC270" s="21"/>
      <c r="ED270" s="21"/>
      <c r="EE270" s="21"/>
      <c r="EF270" s="21"/>
      <c r="EG270" s="21"/>
      <c r="EH270" s="21"/>
      <c r="EI270" s="21"/>
      <c r="EJ270" s="21"/>
      <c r="EK270" s="21"/>
      <c r="EL270" s="21"/>
      <c r="EM270" s="21"/>
      <c r="EN270" s="21"/>
      <c r="EO270" s="21"/>
      <c r="EP270" s="21"/>
      <c r="EQ270" s="21"/>
      <c r="ER270" s="21"/>
      <c r="ES270" s="21"/>
      <c r="ET270" s="21"/>
      <c r="EU270" s="21"/>
      <c r="EV270" s="21"/>
      <c r="EW270" s="21"/>
      <c r="EX270" s="21"/>
      <c r="EY270" s="21" t="str">
        <f t="shared" ref="EY270:GF270" si="288">IF(EY88&gt;0,EY$6,"")</f>
        <v/>
      </c>
      <c r="EZ270" s="21" t="str">
        <f t="shared" si="288"/>
        <v/>
      </c>
      <c r="FA270" s="21" t="str">
        <f t="shared" si="288"/>
        <v/>
      </c>
      <c r="FB270" s="21" t="str">
        <f t="shared" si="288"/>
        <v/>
      </c>
      <c r="FC270" s="21" t="str">
        <f t="shared" si="288"/>
        <v/>
      </c>
      <c r="FD270" s="21" t="str">
        <f t="shared" si="288"/>
        <v/>
      </c>
      <c r="FE270" s="21" t="str">
        <f t="shared" si="288"/>
        <v/>
      </c>
      <c r="FF270" s="21" t="str">
        <f t="shared" si="288"/>
        <v/>
      </c>
      <c r="FG270" s="21" t="str">
        <f t="shared" si="288"/>
        <v/>
      </c>
      <c r="FH270" s="21" t="str">
        <f t="shared" si="288"/>
        <v/>
      </c>
      <c r="FI270" s="21" t="str">
        <f t="shared" si="288"/>
        <v/>
      </c>
      <c r="FJ270" s="21" t="str">
        <f t="shared" si="288"/>
        <v/>
      </c>
      <c r="FK270" s="21" t="str">
        <f t="shared" si="288"/>
        <v/>
      </c>
      <c r="FL270" s="21" t="str">
        <f t="shared" si="288"/>
        <v/>
      </c>
      <c r="FM270" s="21" t="str">
        <f t="shared" si="288"/>
        <v/>
      </c>
      <c r="FN270" s="21" t="str">
        <f t="shared" si="288"/>
        <v/>
      </c>
      <c r="FO270" s="21" t="str">
        <f t="shared" si="288"/>
        <v/>
      </c>
      <c r="FP270" s="21" t="str">
        <f t="shared" si="288"/>
        <v/>
      </c>
      <c r="FQ270" s="21" t="str">
        <f t="shared" si="288"/>
        <v/>
      </c>
      <c r="FR270" s="21" t="str">
        <f t="shared" si="288"/>
        <v/>
      </c>
      <c r="FS270" s="21" t="str">
        <f t="shared" si="288"/>
        <v/>
      </c>
      <c r="FT270" s="21" t="str">
        <f t="shared" si="288"/>
        <v/>
      </c>
      <c r="FU270" s="21" t="str">
        <f t="shared" si="288"/>
        <v/>
      </c>
      <c r="FV270" s="21" t="str">
        <f t="shared" si="288"/>
        <v/>
      </c>
      <c r="FW270" s="21" t="str">
        <f t="shared" si="288"/>
        <v/>
      </c>
      <c r="FX270" s="21" t="str">
        <f t="shared" si="288"/>
        <v/>
      </c>
      <c r="FY270" s="21" t="str">
        <f t="shared" si="288"/>
        <v/>
      </c>
      <c r="FZ270" s="21" t="str">
        <f t="shared" si="288"/>
        <v/>
      </c>
      <c r="GA270" s="21" t="str">
        <f t="shared" si="288"/>
        <v/>
      </c>
      <c r="GB270" s="21" t="str">
        <f t="shared" si="288"/>
        <v/>
      </c>
      <c r="GC270" s="21" t="str">
        <f t="shared" si="288"/>
        <v/>
      </c>
      <c r="GD270" s="21" t="str">
        <f t="shared" si="288"/>
        <v/>
      </c>
      <c r="GE270" s="21" t="str">
        <f t="shared" si="288"/>
        <v/>
      </c>
      <c r="GF270" s="21" t="str">
        <f t="shared" si="288"/>
        <v/>
      </c>
      <c r="GG270" s="21"/>
      <c r="GH270" s="21" t="str">
        <f t="shared" si="230"/>
        <v/>
      </c>
      <c r="GI270" s="436" t="str">
        <f t="shared" si="230"/>
        <v/>
      </c>
    </row>
    <row r="271" spans="1:191" hidden="1" x14ac:dyDescent="0.75">
      <c r="A271" s="67"/>
      <c r="B271" s="67"/>
      <c r="C271" s="425" t="str">
        <f t="shared" si="237"/>
        <v/>
      </c>
      <c r="D271" s="7"/>
      <c r="E271" s="7"/>
      <c r="F271" s="7"/>
      <c r="G271" s="424">
        <f t="shared" si="241"/>
        <v>0</v>
      </c>
      <c r="H271" s="21">
        <f t="shared" si="242"/>
        <v>0</v>
      </c>
      <c r="I271" s="102"/>
      <c r="J271" s="21" t="str">
        <f t="shared" si="246"/>
        <v/>
      </c>
      <c r="K271" s="21" t="str">
        <f t="shared" ref="K271:V271" si="289">IF(K89&gt;0,K$6,"")</f>
        <v/>
      </c>
      <c r="L271" s="21" t="str">
        <f t="shared" si="289"/>
        <v/>
      </c>
      <c r="M271" s="21" t="str">
        <f t="shared" si="289"/>
        <v/>
      </c>
      <c r="N271" s="21" t="str">
        <f t="shared" si="289"/>
        <v/>
      </c>
      <c r="O271" s="21" t="str">
        <f t="shared" si="289"/>
        <v/>
      </c>
      <c r="P271" s="21" t="str">
        <f t="shared" si="289"/>
        <v/>
      </c>
      <c r="Q271" s="21" t="str">
        <f t="shared" si="289"/>
        <v/>
      </c>
      <c r="R271" s="21" t="str">
        <f t="shared" si="289"/>
        <v/>
      </c>
      <c r="S271" s="21" t="str">
        <f t="shared" si="289"/>
        <v/>
      </c>
      <c r="T271" s="21" t="str">
        <f t="shared" si="289"/>
        <v/>
      </c>
      <c r="U271" s="21" t="str">
        <f t="shared" si="289"/>
        <v/>
      </c>
      <c r="V271" s="21" t="str">
        <f t="shared" si="289"/>
        <v/>
      </c>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c r="BZ271" s="21"/>
      <c r="CA271" s="21"/>
      <c r="CB271" s="21"/>
      <c r="CC271" s="21"/>
      <c r="CD271" s="21"/>
      <c r="CE271" s="21"/>
      <c r="CF271" s="21"/>
      <c r="CG271" s="21"/>
      <c r="CH271" s="21"/>
      <c r="CI271" s="21"/>
      <c r="CJ271" s="21"/>
      <c r="CK271" s="21"/>
      <c r="CL271" s="21"/>
      <c r="CM271" s="21"/>
      <c r="CN271" s="21"/>
      <c r="CO271" s="21"/>
      <c r="CP271" s="21"/>
      <c r="CQ271" s="21"/>
      <c r="CR271" s="21"/>
      <c r="CS271" s="21"/>
      <c r="CT271" s="21"/>
      <c r="CU271" s="21"/>
      <c r="CV271" s="21"/>
      <c r="CW271" s="21"/>
      <c r="CX271" s="21"/>
      <c r="CY271" s="21"/>
      <c r="CZ271" s="21"/>
      <c r="DA271" s="21"/>
      <c r="DB271" s="21"/>
      <c r="DC271" s="21" t="str">
        <f t="shared" ref="DC271:DN271" si="290">IF(DC89&gt;0,DC$6,"")</f>
        <v/>
      </c>
      <c r="DD271" s="21" t="str">
        <f t="shared" si="290"/>
        <v/>
      </c>
      <c r="DE271" s="21" t="str">
        <f t="shared" si="290"/>
        <v/>
      </c>
      <c r="DF271" s="21" t="str">
        <f t="shared" si="290"/>
        <v/>
      </c>
      <c r="DG271" s="21" t="str">
        <f t="shared" si="290"/>
        <v/>
      </c>
      <c r="DH271" s="21" t="str">
        <f t="shared" si="290"/>
        <v/>
      </c>
      <c r="DI271" s="21" t="str">
        <f t="shared" si="290"/>
        <v/>
      </c>
      <c r="DJ271" s="21" t="str">
        <f t="shared" si="290"/>
        <v/>
      </c>
      <c r="DK271" s="21" t="str">
        <f t="shared" si="290"/>
        <v/>
      </c>
      <c r="DL271" s="21" t="str">
        <f t="shared" si="290"/>
        <v/>
      </c>
      <c r="DM271" s="21" t="str">
        <f t="shared" si="290"/>
        <v/>
      </c>
      <c r="DN271" s="21" t="str">
        <f t="shared" si="290"/>
        <v/>
      </c>
      <c r="DO271" s="21"/>
      <c r="DP271" s="21"/>
      <c r="DQ271" s="21"/>
      <c r="DR271" s="21"/>
      <c r="DS271" s="21"/>
      <c r="DT271" s="21"/>
      <c r="DU271" s="21"/>
      <c r="DV271" s="21"/>
      <c r="DW271" s="21"/>
      <c r="DX271" s="21"/>
      <c r="DY271" s="21"/>
      <c r="DZ271" s="21"/>
      <c r="EA271" s="21"/>
      <c r="EB271" s="21"/>
      <c r="EC271" s="21"/>
      <c r="ED271" s="21"/>
      <c r="EE271" s="21"/>
      <c r="EF271" s="21"/>
      <c r="EG271" s="21"/>
      <c r="EH271" s="21"/>
      <c r="EI271" s="21"/>
      <c r="EJ271" s="21"/>
      <c r="EK271" s="21"/>
      <c r="EL271" s="21"/>
      <c r="EM271" s="21"/>
      <c r="EN271" s="21"/>
      <c r="EO271" s="21"/>
      <c r="EP271" s="21"/>
      <c r="EQ271" s="21"/>
      <c r="ER271" s="21"/>
      <c r="ES271" s="21"/>
      <c r="ET271" s="21"/>
      <c r="EU271" s="21"/>
      <c r="EV271" s="21"/>
      <c r="EW271" s="21"/>
      <c r="EX271" s="21"/>
      <c r="EY271" s="21" t="str">
        <f t="shared" ref="EY271:GF271" si="291">IF(EY89&gt;0,EY$6,"")</f>
        <v/>
      </c>
      <c r="EZ271" s="21" t="str">
        <f t="shared" si="291"/>
        <v/>
      </c>
      <c r="FA271" s="21" t="str">
        <f t="shared" si="291"/>
        <v/>
      </c>
      <c r="FB271" s="21" t="str">
        <f t="shared" si="291"/>
        <v/>
      </c>
      <c r="FC271" s="21" t="str">
        <f t="shared" si="291"/>
        <v/>
      </c>
      <c r="FD271" s="21" t="str">
        <f t="shared" si="291"/>
        <v/>
      </c>
      <c r="FE271" s="21" t="str">
        <f t="shared" si="291"/>
        <v/>
      </c>
      <c r="FF271" s="21" t="str">
        <f t="shared" si="291"/>
        <v/>
      </c>
      <c r="FG271" s="21" t="str">
        <f t="shared" si="291"/>
        <v/>
      </c>
      <c r="FH271" s="21" t="str">
        <f t="shared" si="291"/>
        <v/>
      </c>
      <c r="FI271" s="21" t="str">
        <f t="shared" si="291"/>
        <v/>
      </c>
      <c r="FJ271" s="21" t="str">
        <f t="shared" si="291"/>
        <v/>
      </c>
      <c r="FK271" s="21" t="str">
        <f t="shared" si="291"/>
        <v/>
      </c>
      <c r="FL271" s="21" t="str">
        <f t="shared" si="291"/>
        <v/>
      </c>
      <c r="FM271" s="21" t="str">
        <f t="shared" si="291"/>
        <v/>
      </c>
      <c r="FN271" s="21" t="str">
        <f t="shared" si="291"/>
        <v/>
      </c>
      <c r="FO271" s="21" t="str">
        <f t="shared" si="291"/>
        <v/>
      </c>
      <c r="FP271" s="21" t="str">
        <f t="shared" si="291"/>
        <v/>
      </c>
      <c r="FQ271" s="21" t="str">
        <f t="shared" si="291"/>
        <v/>
      </c>
      <c r="FR271" s="21" t="str">
        <f t="shared" si="291"/>
        <v/>
      </c>
      <c r="FS271" s="21" t="str">
        <f t="shared" si="291"/>
        <v/>
      </c>
      <c r="FT271" s="21" t="str">
        <f t="shared" si="291"/>
        <v/>
      </c>
      <c r="FU271" s="21" t="str">
        <f t="shared" si="291"/>
        <v/>
      </c>
      <c r="FV271" s="21" t="str">
        <f t="shared" si="291"/>
        <v/>
      </c>
      <c r="FW271" s="21" t="str">
        <f t="shared" si="291"/>
        <v/>
      </c>
      <c r="FX271" s="21" t="str">
        <f t="shared" si="291"/>
        <v/>
      </c>
      <c r="FY271" s="21" t="str">
        <f t="shared" si="291"/>
        <v/>
      </c>
      <c r="FZ271" s="21" t="str">
        <f t="shared" si="291"/>
        <v/>
      </c>
      <c r="GA271" s="21" t="str">
        <f t="shared" si="291"/>
        <v/>
      </c>
      <c r="GB271" s="21" t="str">
        <f t="shared" si="291"/>
        <v/>
      </c>
      <c r="GC271" s="21" t="str">
        <f t="shared" si="291"/>
        <v/>
      </c>
      <c r="GD271" s="21" t="str">
        <f t="shared" si="291"/>
        <v/>
      </c>
      <c r="GE271" s="21" t="str">
        <f t="shared" si="291"/>
        <v/>
      </c>
      <c r="GF271" s="21" t="str">
        <f t="shared" si="291"/>
        <v/>
      </c>
      <c r="GG271" s="21"/>
      <c r="GH271" s="21" t="str">
        <f t="shared" si="230"/>
        <v/>
      </c>
      <c r="GI271" s="436" t="str">
        <f t="shared" si="230"/>
        <v/>
      </c>
    </row>
    <row r="272" spans="1:191" hidden="1" x14ac:dyDescent="0.75">
      <c r="A272" s="67"/>
      <c r="B272" s="67"/>
      <c r="C272" s="425" t="str">
        <f t="shared" si="237"/>
        <v/>
      </c>
      <c r="D272" s="7"/>
      <c r="E272" s="7"/>
      <c r="F272" s="7"/>
      <c r="G272" s="424">
        <f t="shared" si="241"/>
        <v>0</v>
      </c>
      <c r="H272" s="21">
        <f t="shared" si="242"/>
        <v>0</v>
      </c>
      <c r="I272" s="102"/>
      <c r="J272" s="21" t="str">
        <f t="shared" si="246"/>
        <v/>
      </c>
      <c r="K272" s="21" t="str">
        <f t="shared" ref="K272:V272" si="292">IF(K90&gt;0,K$6,"")</f>
        <v/>
      </c>
      <c r="L272" s="21" t="str">
        <f t="shared" si="292"/>
        <v/>
      </c>
      <c r="M272" s="21" t="str">
        <f t="shared" si="292"/>
        <v/>
      </c>
      <c r="N272" s="21" t="str">
        <f t="shared" si="292"/>
        <v/>
      </c>
      <c r="O272" s="21" t="str">
        <f t="shared" si="292"/>
        <v/>
      </c>
      <c r="P272" s="21" t="str">
        <f t="shared" si="292"/>
        <v/>
      </c>
      <c r="Q272" s="21" t="str">
        <f t="shared" si="292"/>
        <v/>
      </c>
      <c r="R272" s="21" t="str">
        <f t="shared" si="292"/>
        <v/>
      </c>
      <c r="S272" s="21" t="str">
        <f t="shared" si="292"/>
        <v/>
      </c>
      <c r="T272" s="21" t="str">
        <f t="shared" si="292"/>
        <v/>
      </c>
      <c r="U272" s="21" t="str">
        <f t="shared" si="292"/>
        <v/>
      </c>
      <c r="V272" s="21" t="str">
        <f t="shared" si="292"/>
        <v/>
      </c>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c r="BZ272" s="21"/>
      <c r="CA272" s="21"/>
      <c r="CB272" s="21"/>
      <c r="CC272" s="21"/>
      <c r="CD272" s="21"/>
      <c r="CE272" s="21"/>
      <c r="CF272" s="21"/>
      <c r="CG272" s="21"/>
      <c r="CH272" s="21"/>
      <c r="CI272" s="21"/>
      <c r="CJ272" s="21"/>
      <c r="CK272" s="21"/>
      <c r="CL272" s="21"/>
      <c r="CM272" s="21"/>
      <c r="CN272" s="21"/>
      <c r="CO272" s="21"/>
      <c r="CP272" s="21"/>
      <c r="CQ272" s="21"/>
      <c r="CR272" s="21"/>
      <c r="CS272" s="21"/>
      <c r="CT272" s="21"/>
      <c r="CU272" s="21"/>
      <c r="CV272" s="21"/>
      <c r="CW272" s="21"/>
      <c r="CX272" s="21"/>
      <c r="CY272" s="21"/>
      <c r="CZ272" s="21"/>
      <c r="DA272" s="21"/>
      <c r="DB272" s="21"/>
      <c r="DC272" s="21" t="str">
        <f t="shared" ref="DC272:DN272" si="293">IF(DC90&gt;0,DC$6,"")</f>
        <v/>
      </c>
      <c r="DD272" s="21" t="str">
        <f t="shared" si="293"/>
        <v/>
      </c>
      <c r="DE272" s="21" t="str">
        <f t="shared" si="293"/>
        <v/>
      </c>
      <c r="DF272" s="21" t="str">
        <f t="shared" si="293"/>
        <v/>
      </c>
      <c r="DG272" s="21" t="str">
        <f t="shared" si="293"/>
        <v/>
      </c>
      <c r="DH272" s="21" t="str">
        <f t="shared" si="293"/>
        <v/>
      </c>
      <c r="DI272" s="21" t="str">
        <f t="shared" si="293"/>
        <v/>
      </c>
      <c r="DJ272" s="21" t="str">
        <f t="shared" si="293"/>
        <v/>
      </c>
      <c r="DK272" s="21" t="str">
        <f t="shared" si="293"/>
        <v/>
      </c>
      <c r="DL272" s="21" t="str">
        <f t="shared" si="293"/>
        <v/>
      </c>
      <c r="DM272" s="21" t="str">
        <f t="shared" si="293"/>
        <v/>
      </c>
      <c r="DN272" s="21" t="str">
        <f t="shared" si="293"/>
        <v/>
      </c>
      <c r="DO272" s="21"/>
      <c r="DP272" s="21"/>
      <c r="DQ272" s="21"/>
      <c r="DR272" s="21"/>
      <c r="DS272" s="21"/>
      <c r="DT272" s="21"/>
      <c r="DU272" s="21"/>
      <c r="DV272" s="21"/>
      <c r="DW272" s="21"/>
      <c r="DX272" s="21"/>
      <c r="DY272" s="21"/>
      <c r="DZ272" s="21"/>
      <c r="EA272" s="21"/>
      <c r="EB272" s="21"/>
      <c r="EC272" s="21"/>
      <c r="ED272" s="21"/>
      <c r="EE272" s="21"/>
      <c r="EF272" s="21"/>
      <c r="EG272" s="21"/>
      <c r="EH272" s="21"/>
      <c r="EI272" s="21"/>
      <c r="EJ272" s="21"/>
      <c r="EK272" s="21"/>
      <c r="EL272" s="21"/>
      <c r="EM272" s="21"/>
      <c r="EN272" s="21"/>
      <c r="EO272" s="21"/>
      <c r="EP272" s="21"/>
      <c r="EQ272" s="21"/>
      <c r="ER272" s="21"/>
      <c r="ES272" s="21"/>
      <c r="ET272" s="21"/>
      <c r="EU272" s="21"/>
      <c r="EV272" s="21"/>
      <c r="EW272" s="21"/>
      <c r="EX272" s="21"/>
      <c r="EY272" s="21" t="str">
        <f t="shared" ref="EY272:GF272" si="294">IF(EY90&gt;0,EY$6,"")</f>
        <v/>
      </c>
      <c r="EZ272" s="21" t="str">
        <f t="shared" si="294"/>
        <v/>
      </c>
      <c r="FA272" s="21" t="str">
        <f t="shared" si="294"/>
        <v/>
      </c>
      <c r="FB272" s="21" t="str">
        <f t="shared" si="294"/>
        <v/>
      </c>
      <c r="FC272" s="21" t="str">
        <f t="shared" si="294"/>
        <v/>
      </c>
      <c r="FD272" s="21" t="str">
        <f t="shared" si="294"/>
        <v/>
      </c>
      <c r="FE272" s="21" t="str">
        <f t="shared" si="294"/>
        <v/>
      </c>
      <c r="FF272" s="21" t="str">
        <f t="shared" si="294"/>
        <v/>
      </c>
      <c r="FG272" s="21" t="str">
        <f t="shared" si="294"/>
        <v/>
      </c>
      <c r="FH272" s="21" t="str">
        <f t="shared" si="294"/>
        <v/>
      </c>
      <c r="FI272" s="21" t="str">
        <f t="shared" si="294"/>
        <v/>
      </c>
      <c r="FJ272" s="21" t="str">
        <f t="shared" si="294"/>
        <v/>
      </c>
      <c r="FK272" s="21" t="str">
        <f t="shared" si="294"/>
        <v/>
      </c>
      <c r="FL272" s="21" t="str">
        <f t="shared" si="294"/>
        <v/>
      </c>
      <c r="FM272" s="21" t="str">
        <f t="shared" si="294"/>
        <v/>
      </c>
      <c r="FN272" s="21" t="str">
        <f t="shared" si="294"/>
        <v/>
      </c>
      <c r="FO272" s="21" t="str">
        <f t="shared" si="294"/>
        <v/>
      </c>
      <c r="FP272" s="21" t="str">
        <f t="shared" si="294"/>
        <v/>
      </c>
      <c r="FQ272" s="21" t="str">
        <f t="shared" si="294"/>
        <v/>
      </c>
      <c r="FR272" s="21" t="str">
        <f t="shared" si="294"/>
        <v/>
      </c>
      <c r="FS272" s="21" t="str">
        <f t="shared" si="294"/>
        <v/>
      </c>
      <c r="FT272" s="21" t="str">
        <f t="shared" si="294"/>
        <v/>
      </c>
      <c r="FU272" s="21" t="str">
        <f t="shared" si="294"/>
        <v/>
      </c>
      <c r="FV272" s="21" t="str">
        <f t="shared" si="294"/>
        <v/>
      </c>
      <c r="FW272" s="21" t="str">
        <f t="shared" si="294"/>
        <v/>
      </c>
      <c r="FX272" s="21" t="str">
        <f t="shared" si="294"/>
        <v/>
      </c>
      <c r="FY272" s="21" t="str">
        <f t="shared" si="294"/>
        <v/>
      </c>
      <c r="FZ272" s="21" t="str">
        <f t="shared" si="294"/>
        <v/>
      </c>
      <c r="GA272" s="21" t="str">
        <f t="shared" si="294"/>
        <v/>
      </c>
      <c r="GB272" s="21" t="str">
        <f t="shared" si="294"/>
        <v/>
      </c>
      <c r="GC272" s="21" t="str">
        <f t="shared" si="294"/>
        <v/>
      </c>
      <c r="GD272" s="21" t="str">
        <f t="shared" si="294"/>
        <v/>
      </c>
      <c r="GE272" s="21" t="str">
        <f t="shared" si="294"/>
        <v/>
      </c>
      <c r="GF272" s="21" t="str">
        <f t="shared" si="294"/>
        <v/>
      </c>
      <c r="GG272" s="21"/>
      <c r="GH272" s="21" t="str">
        <f t="shared" ref="GH272:GI291" si="295">IF(GH90&gt;0,GH$6,"")</f>
        <v/>
      </c>
      <c r="GI272" s="436" t="str">
        <f t="shared" si="295"/>
        <v/>
      </c>
    </row>
    <row r="273" spans="1:191" hidden="1" x14ac:dyDescent="0.75">
      <c r="A273" s="67"/>
      <c r="B273" s="67"/>
      <c r="C273" s="425" t="str">
        <f t="shared" si="237"/>
        <v/>
      </c>
      <c r="D273" s="7"/>
      <c r="E273" s="7"/>
      <c r="F273" s="7"/>
      <c r="G273" s="424">
        <f t="shared" si="241"/>
        <v>0</v>
      </c>
      <c r="H273" s="21">
        <f t="shared" si="242"/>
        <v>0</v>
      </c>
      <c r="I273" s="102"/>
      <c r="J273" s="21" t="str">
        <f t="shared" si="246"/>
        <v/>
      </c>
      <c r="K273" s="21" t="str">
        <f t="shared" ref="K273:V273" si="296">IF(K91&gt;0,K$6,"")</f>
        <v/>
      </c>
      <c r="L273" s="21" t="str">
        <f t="shared" si="296"/>
        <v/>
      </c>
      <c r="M273" s="21" t="str">
        <f t="shared" si="296"/>
        <v/>
      </c>
      <c r="N273" s="21" t="str">
        <f t="shared" si="296"/>
        <v/>
      </c>
      <c r="O273" s="21" t="str">
        <f t="shared" si="296"/>
        <v/>
      </c>
      <c r="P273" s="21" t="str">
        <f t="shared" si="296"/>
        <v/>
      </c>
      <c r="Q273" s="21" t="str">
        <f t="shared" si="296"/>
        <v/>
      </c>
      <c r="R273" s="21" t="str">
        <f t="shared" si="296"/>
        <v/>
      </c>
      <c r="S273" s="21" t="str">
        <f t="shared" si="296"/>
        <v/>
      </c>
      <c r="T273" s="21" t="str">
        <f t="shared" si="296"/>
        <v/>
      </c>
      <c r="U273" s="21" t="str">
        <f t="shared" si="296"/>
        <v/>
      </c>
      <c r="V273" s="21" t="str">
        <f t="shared" si="296"/>
        <v/>
      </c>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c r="BZ273" s="21"/>
      <c r="CA273" s="21"/>
      <c r="CB273" s="21"/>
      <c r="CC273" s="21"/>
      <c r="CD273" s="21"/>
      <c r="CE273" s="21"/>
      <c r="CF273" s="21"/>
      <c r="CG273" s="21"/>
      <c r="CH273" s="21"/>
      <c r="CI273" s="21"/>
      <c r="CJ273" s="21"/>
      <c r="CK273" s="21"/>
      <c r="CL273" s="21"/>
      <c r="CM273" s="21"/>
      <c r="CN273" s="21"/>
      <c r="CO273" s="21"/>
      <c r="CP273" s="21"/>
      <c r="CQ273" s="21"/>
      <c r="CR273" s="21"/>
      <c r="CS273" s="21"/>
      <c r="CT273" s="21"/>
      <c r="CU273" s="21"/>
      <c r="CV273" s="21"/>
      <c r="CW273" s="21"/>
      <c r="CX273" s="21"/>
      <c r="CY273" s="21"/>
      <c r="CZ273" s="21"/>
      <c r="DA273" s="21"/>
      <c r="DB273" s="21"/>
      <c r="DC273" s="21" t="str">
        <f t="shared" ref="DC273:DN273" si="297">IF(DC91&gt;0,DC$6,"")</f>
        <v/>
      </c>
      <c r="DD273" s="21" t="str">
        <f t="shared" si="297"/>
        <v/>
      </c>
      <c r="DE273" s="21" t="str">
        <f t="shared" si="297"/>
        <v/>
      </c>
      <c r="DF273" s="21" t="str">
        <f t="shared" si="297"/>
        <v/>
      </c>
      <c r="DG273" s="21" t="str">
        <f t="shared" si="297"/>
        <v/>
      </c>
      <c r="DH273" s="21" t="str">
        <f t="shared" si="297"/>
        <v/>
      </c>
      <c r="DI273" s="21" t="str">
        <f t="shared" si="297"/>
        <v/>
      </c>
      <c r="DJ273" s="21" t="str">
        <f t="shared" si="297"/>
        <v/>
      </c>
      <c r="DK273" s="21" t="str">
        <f t="shared" si="297"/>
        <v/>
      </c>
      <c r="DL273" s="21" t="str">
        <f t="shared" si="297"/>
        <v/>
      </c>
      <c r="DM273" s="21" t="str">
        <f t="shared" si="297"/>
        <v/>
      </c>
      <c r="DN273" s="21" t="str">
        <f t="shared" si="297"/>
        <v/>
      </c>
      <c r="DO273" s="21"/>
      <c r="DP273" s="21"/>
      <c r="DQ273" s="21"/>
      <c r="DR273" s="21"/>
      <c r="DS273" s="21"/>
      <c r="DT273" s="21"/>
      <c r="DU273" s="21"/>
      <c r="DV273" s="21"/>
      <c r="DW273" s="21"/>
      <c r="DX273" s="21"/>
      <c r="DY273" s="21"/>
      <c r="DZ273" s="21"/>
      <c r="EA273" s="21"/>
      <c r="EB273" s="21"/>
      <c r="EC273" s="21"/>
      <c r="ED273" s="21"/>
      <c r="EE273" s="21"/>
      <c r="EF273" s="21"/>
      <c r="EG273" s="21"/>
      <c r="EH273" s="21"/>
      <c r="EI273" s="21"/>
      <c r="EJ273" s="21"/>
      <c r="EK273" s="21"/>
      <c r="EL273" s="21"/>
      <c r="EM273" s="21"/>
      <c r="EN273" s="21"/>
      <c r="EO273" s="21"/>
      <c r="EP273" s="21"/>
      <c r="EQ273" s="21"/>
      <c r="ER273" s="21"/>
      <c r="ES273" s="21"/>
      <c r="ET273" s="21"/>
      <c r="EU273" s="21"/>
      <c r="EV273" s="21"/>
      <c r="EW273" s="21"/>
      <c r="EX273" s="21"/>
      <c r="EY273" s="21" t="str">
        <f t="shared" ref="EY273:GF273" si="298">IF(EY91&gt;0,EY$6,"")</f>
        <v/>
      </c>
      <c r="EZ273" s="21" t="str">
        <f t="shared" si="298"/>
        <v/>
      </c>
      <c r="FA273" s="21" t="str">
        <f t="shared" si="298"/>
        <v/>
      </c>
      <c r="FB273" s="21" t="str">
        <f t="shared" si="298"/>
        <v/>
      </c>
      <c r="FC273" s="21" t="str">
        <f t="shared" si="298"/>
        <v/>
      </c>
      <c r="FD273" s="21" t="str">
        <f t="shared" si="298"/>
        <v/>
      </c>
      <c r="FE273" s="21" t="str">
        <f t="shared" si="298"/>
        <v/>
      </c>
      <c r="FF273" s="21" t="str">
        <f t="shared" si="298"/>
        <v/>
      </c>
      <c r="FG273" s="21" t="str">
        <f t="shared" si="298"/>
        <v/>
      </c>
      <c r="FH273" s="21" t="str">
        <f t="shared" si="298"/>
        <v/>
      </c>
      <c r="FI273" s="21" t="str">
        <f t="shared" si="298"/>
        <v/>
      </c>
      <c r="FJ273" s="21" t="str">
        <f t="shared" si="298"/>
        <v/>
      </c>
      <c r="FK273" s="21" t="str">
        <f t="shared" si="298"/>
        <v/>
      </c>
      <c r="FL273" s="21" t="str">
        <f t="shared" si="298"/>
        <v/>
      </c>
      <c r="FM273" s="21" t="str">
        <f t="shared" si="298"/>
        <v/>
      </c>
      <c r="FN273" s="21" t="str">
        <f t="shared" si="298"/>
        <v/>
      </c>
      <c r="FO273" s="21" t="str">
        <f t="shared" si="298"/>
        <v/>
      </c>
      <c r="FP273" s="21" t="str">
        <f t="shared" si="298"/>
        <v/>
      </c>
      <c r="FQ273" s="21" t="str">
        <f t="shared" si="298"/>
        <v/>
      </c>
      <c r="FR273" s="21" t="str">
        <f t="shared" si="298"/>
        <v/>
      </c>
      <c r="FS273" s="21" t="str">
        <f t="shared" si="298"/>
        <v/>
      </c>
      <c r="FT273" s="21" t="str">
        <f t="shared" si="298"/>
        <v/>
      </c>
      <c r="FU273" s="21" t="str">
        <f t="shared" si="298"/>
        <v/>
      </c>
      <c r="FV273" s="21" t="str">
        <f t="shared" si="298"/>
        <v/>
      </c>
      <c r="FW273" s="21" t="str">
        <f t="shared" si="298"/>
        <v/>
      </c>
      <c r="FX273" s="21" t="str">
        <f t="shared" si="298"/>
        <v/>
      </c>
      <c r="FY273" s="21" t="str">
        <f t="shared" si="298"/>
        <v/>
      </c>
      <c r="FZ273" s="21" t="str">
        <f t="shared" si="298"/>
        <v/>
      </c>
      <c r="GA273" s="21" t="str">
        <f t="shared" si="298"/>
        <v/>
      </c>
      <c r="GB273" s="21" t="str">
        <f t="shared" si="298"/>
        <v/>
      </c>
      <c r="GC273" s="21" t="str">
        <f t="shared" si="298"/>
        <v/>
      </c>
      <c r="GD273" s="21" t="str">
        <f t="shared" si="298"/>
        <v/>
      </c>
      <c r="GE273" s="21" t="str">
        <f t="shared" si="298"/>
        <v/>
      </c>
      <c r="GF273" s="21" t="str">
        <f t="shared" si="298"/>
        <v/>
      </c>
      <c r="GG273" s="21"/>
      <c r="GH273" s="21" t="str">
        <f t="shared" si="295"/>
        <v/>
      </c>
      <c r="GI273" s="436" t="str">
        <f t="shared" si="295"/>
        <v/>
      </c>
    </row>
    <row r="274" spans="1:191" hidden="1" x14ac:dyDescent="0.75">
      <c r="A274" s="67"/>
      <c r="B274" s="67"/>
      <c r="C274" s="425" t="str">
        <f t="shared" si="237"/>
        <v/>
      </c>
      <c r="D274" s="7"/>
      <c r="E274" s="7"/>
      <c r="F274" s="7"/>
      <c r="G274" s="424">
        <f t="shared" si="241"/>
        <v>0</v>
      </c>
      <c r="H274" s="21">
        <f t="shared" si="242"/>
        <v>0</v>
      </c>
      <c r="I274" s="102"/>
      <c r="J274" s="21" t="str">
        <f t="shared" si="246"/>
        <v/>
      </c>
      <c r="K274" s="21" t="str">
        <f t="shared" ref="K274:V274" si="299">IF(K92&gt;0,K$6,"")</f>
        <v/>
      </c>
      <c r="L274" s="21" t="str">
        <f t="shared" si="299"/>
        <v/>
      </c>
      <c r="M274" s="21" t="str">
        <f t="shared" si="299"/>
        <v/>
      </c>
      <c r="N274" s="21" t="str">
        <f t="shared" si="299"/>
        <v/>
      </c>
      <c r="O274" s="21" t="str">
        <f t="shared" si="299"/>
        <v/>
      </c>
      <c r="P274" s="21" t="str">
        <f t="shared" si="299"/>
        <v/>
      </c>
      <c r="Q274" s="21" t="str">
        <f t="shared" si="299"/>
        <v/>
      </c>
      <c r="R274" s="21" t="str">
        <f t="shared" si="299"/>
        <v/>
      </c>
      <c r="S274" s="21" t="str">
        <f t="shared" si="299"/>
        <v/>
      </c>
      <c r="T274" s="21" t="str">
        <f t="shared" si="299"/>
        <v/>
      </c>
      <c r="U274" s="21" t="str">
        <f t="shared" si="299"/>
        <v/>
      </c>
      <c r="V274" s="21" t="str">
        <f t="shared" si="299"/>
        <v/>
      </c>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c r="BZ274" s="21"/>
      <c r="CA274" s="21"/>
      <c r="CB274" s="21"/>
      <c r="CC274" s="21"/>
      <c r="CD274" s="21"/>
      <c r="CE274" s="21"/>
      <c r="CF274" s="21"/>
      <c r="CG274" s="21"/>
      <c r="CH274" s="21"/>
      <c r="CI274" s="21"/>
      <c r="CJ274" s="21"/>
      <c r="CK274" s="21"/>
      <c r="CL274" s="21"/>
      <c r="CM274" s="21"/>
      <c r="CN274" s="21"/>
      <c r="CO274" s="21"/>
      <c r="CP274" s="21"/>
      <c r="CQ274" s="21"/>
      <c r="CR274" s="21"/>
      <c r="CS274" s="21"/>
      <c r="CT274" s="21"/>
      <c r="CU274" s="21"/>
      <c r="CV274" s="21"/>
      <c r="CW274" s="21"/>
      <c r="CX274" s="21"/>
      <c r="CY274" s="21"/>
      <c r="CZ274" s="21"/>
      <c r="DA274" s="21"/>
      <c r="DB274" s="21"/>
      <c r="DC274" s="21" t="str">
        <f t="shared" ref="DC274:DN274" si="300">IF(DC92&gt;0,DC$6,"")</f>
        <v/>
      </c>
      <c r="DD274" s="21" t="str">
        <f t="shared" si="300"/>
        <v/>
      </c>
      <c r="DE274" s="21" t="str">
        <f t="shared" si="300"/>
        <v/>
      </c>
      <c r="DF274" s="21" t="str">
        <f t="shared" si="300"/>
        <v/>
      </c>
      <c r="DG274" s="21" t="str">
        <f t="shared" si="300"/>
        <v/>
      </c>
      <c r="DH274" s="21" t="str">
        <f t="shared" si="300"/>
        <v/>
      </c>
      <c r="DI274" s="21" t="str">
        <f t="shared" si="300"/>
        <v/>
      </c>
      <c r="DJ274" s="21" t="str">
        <f t="shared" si="300"/>
        <v/>
      </c>
      <c r="DK274" s="21" t="str">
        <f t="shared" si="300"/>
        <v/>
      </c>
      <c r="DL274" s="21" t="str">
        <f t="shared" si="300"/>
        <v/>
      </c>
      <c r="DM274" s="21" t="str">
        <f t="shared" si="300"/>
        <v/>
      </c>
      <c r="DN274" s="21" t="str">
        <f t="shared" si="300"/>
        <v/>
      </c>
      <c r="DO274" s="21"/>
      <c r="DP274" s="21"/>
      <c r="DQ274" s="21"/>
      <c r="DR274" s="21"/>
      <c r="DS274" s="21"/>
      <c r="DT274" s="21"/>
      <c r="DU274" s="21"/>
      <c r="DV274" s="21"/>
      <c r="DW274" s="21"/>
      <c r="DX274" s="21"/>
      <c r="DY274" s="21"/>
      <c r="DZ274" s="21"/>
      <c r="EA274" s="21"/>
      <c r="EB274" s="21"/>
      <c r="EC274" s="21"/>
      <c r="ED274" s="21"/>
      <c r="EE274" s="21"/>
      <c r="EF274" s="21"/>
      <c r="EG274" s="21"/>
      <c r="EH274" s="21"/>
      <c r="EI274" s="21"/>
      <c r="EJ274" s="21"/>
      <c r="EK274" s="21"/>
      <c r="EL274" s="21"/>
      <c r="EM274" s="21"/>
      <c r="EN274" s="21"/>
      <c r="EO274" s="21"/>
      <c r="EP274" s="21"/>
      <c r="EQ274" s="21"/>
      <c r="ER274" s="21"/>
      <c r="ES274" s="21"/>
      <c r="ET274" s="21"/>
      <c r="EU274" s="21"/>
      <c r="EV274" s="21"/>
      <c r="EW274" s="21"/>
      <c r="EX274" s="21"/>
      <c r="EY274" s="21" t="str">
        <f t="shared" ref="EY274:GF274" si="301">IF(EY92&gt;0,EY$6,"")</f>
        <v/>
      </c>
      <c r="EZ274" s="21" t="str">
        <f t="shared" si="301"/>
        <v/>
      </c>
      <c r="FA274" s="21" t="str">
        <f t="shared" si="301"/>
        <v/>
      </c>
      <c r="FB274" s="21" t="str">
        <f t="shared" si="301"/>
        <v/>
      </c>
      <c r="FC274" s="21" t="str">
        <f t="shared" si="301"/>
        <v/>
      </c>
      <c r="FD274" s="21" t="str">
        <f t="shared" si="301"/>
        <v/>
      </c>
      <c r="FE274" s="21" t="str">
        <f t="shared" si="301"/>
        <v/>
      </c>
      <c r="FF274" s="21" t="str">
        <f t="shared" si="301"/>
        <v/>
      </c>
      <c r="FG274" s="21" t="str">
        <f t="shared" si="301"/>
        <v/>
      </c>
      <c r="FH274" s="21" t="str">
        <f t="shared" si="301"/>
        <v/>
      </c>
      <c r="FI274" s="21" t="str">
        <f t="shared" si="301"/>
        <v/>
      </c>
      <c r="FJ274" s="21" t="str">
        <f t="shared" si="301"/>
        <v/>
      </c>
      <c r="FK274" s="21" t="str">
        <f t="shared" si="301"/>
        <v/>
      </c>
      <c r="FL274" s="21" t="str">
        <f t="shared" si="301"/>
        <v/>
      </c>
      <c r="FM274" s="21" t="str">
        <f t="shared" si="301"/>
        <v/>
      </c>
      <c r="FN274" s="21" t="str">
        <f t="shared" si="301"/>
        <v/>
      </c>
      <c r="FO274" s="21" t="str">
        <f t="shared" si="301"/>
        <v/>
      </c>
      <c r="FP274" s="21" t="str">
        <f t="shared" si="301"/>
        <v/>
      </c>
      <c r="FQ274" s="21" t="str">
        <f t="shared" si="301"/>
        <v/>
      </c>
      <c r="FR274" s="21" t="str">
        <f t="shared" si="301"/>
        <v/>
      </c>
      <c r="FS274" s="21" t="str">
        <f t="shared" si="301"/>
        <v/>
      </c>
      <c r="FT274" s="21" t="str">
        <f t="shared" si="301"/>
        <v/>
      </c>
      <c r="FU274" s="21" t="str">
        <f t="shared" si="301"/>
        <v/>
      </c>
      <c r="FV274" s="21" t="str">
        <f t="shared" si="301"/>
        <v/>
      </c>
      <c r="FW274" s="21" t="str">
        <f t="shared" si="301"/>
        <v/>
      </c>
      <c r="FX274" s="21" t="str">
        <f t="shared" si="301"/>
        <v/>
      </c>
      <c r="FY274" s="21" t="str">
        <f t="shared" si="301"/>
        <v/>
      </c>
      <c r="FZ274" s="21" t="str">
        <f t="shared" si="301"/>
        <v/>
      </c>
      <c r="GA274" s="21" t="str">
        <f t="shared" si="301"/>
        <v/>
      </c>
      <c r="GB274" s="21" t="str">
        <f t="shared" si="301"/>
        <v/>
      </c>
      <c r="GC274" s="21" t="str">
        <f t="shared" si="301"/>
        <v/>
      </c>
      <c r="GD274" s="21" t="str">
        <f t="shared" si="301"/>
        <v/>
      </c>
      <c r="GE274" s="21" t="str">
        <f t="shared" si="301"/>
        <v/>
      </c>
      <c r="GF274" s="21" t="str">
        <f t="shared" si="301"/>
        <v/>
      </c>
      <c r="GG274" s="21"/>
      <c r="GH274" s="21" t="str">
        <f t="shared" si="295"/>
        <v/>
      </c>
      <c r="GI274" s="436" t="str">
        <f t="shared" si="295"/>
        <v/>
      </c>
    </row>
    <row r="275" spans="1:191" hidden="1" x14ac:dyDescent="0.75">
      <c r="A275" s="67"/>
      <c r="B275" s="67"/>
      <c r="C275" s="425" t="str">
        <f t="shared" si="237"/>
        <v/>
      </c>
      <c r="D275" s="7"/>
      <c r="E275" s="7"/>
      <c r="F275" s="7"/>
      <c r="G275" s="424">
        <f t="shared" si="241"/>
        <v>0</v>
      </c>
      <c r="H275" s="21">
        <f t="shared" si="242"/>
        <v>0</v>
      </c>
      <c r="I275" s="102"/>
      <c r="J275" s="21" t="str">
        <f t="shared" si="246"/>
        <v/>
      </c>
      <c r="K275" s="21" t="str">
        <f t="shared" ref="K275:V275" si="302">IF(K93&gt;0,K$6,"")</f>
        <v/>
      </c>
      <c r="L275" s="21" t="str">
        <f t="shared" si="302"/>
        <v/>
      </c>
      <c r="M275" s="21" t="str">
        <f t="shared" si="302"/>
        <v/>
      </c>
      <c r="N275" s="21" t="str">
        <f t="shared" si="302"/>
        <v/>
      </c>
      <c r="O275" s="21" t="str">
        <f t="shared" si="302"/>
        <v/>
      </c>
      <c r="P275" s="21" t="str">
        <f t="shared" si="302"/>
        <v/>
      </c>
      <c r="Q275" s="21" t="str">
        <f t="shared" si="302"/>
        <v/>
      </c>
      <c r="R275" s="21" t="str">
        <f t="shared" si="302"/>
        <v/>
      </c>
      <c r="S275" s="21" t="str">
        <f t="shared" si="302"/>
        <v/>
      </c>
      <c r="T275" s="21" t="str">
        <f t="shared" si="302"/>
        <v/>
      </c>
      <c r="U275" s="21" t="str">
        <f t="shared" si="302"/>
        <v/>
      </c>
      <c r="V275" s="21" t="str">
        <f t="shared" si="302"/>
        <v/>
      </c>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c r="BZ275" s="21"/>
      <c r="CA275" s="21"/>
      <c r="CB275" s="21"/>
      <c r="CC275" s="21"/>
      <c r="CD275" s="21"/>
      <c r="CE275" s="21"/>
      <c r="CF275" s="21"/>
      <c r="CG275" s="21"/>
      <c r="CH275" s="21"/>
      <c r="CI275" s="21"/>
      <c r="CJ275" s="21"/>
      <c r="CK275" s="21"/>
      <c r="CL275" s="21"/>
      <c r="CM275" s="21"/>
      <c r="CN275" s="21"/>
      <c r="CO275" s="21"/>
      <c r="CP275" s="21"/>
      <c r="CQ275" s="21"/>
      <c r="CR275" s="21"/>
      <c r="CS275" s="21"/>
      <c r="CT275" s="21"/>
      <c r="CU275" s="21"/>
      <c r="CV275" s="21"/>
      <c r="CW275" s="21"/>
      <c r="CX275" s="21"/>
      <c r="CY275" s="21"/>
      <c r="CZ275" s="21"/>
      <c r="DA275" s="21"/>
      <c r="DB275" s="21"/>
      <c r="DC275" s="21" t="str">
        <f t="shared" ref="DC275:DN275" si="303">IF(DC93&gt;0,DC$6,"")</f>
        <v/>
      </c>
      <c r="DD275" s="21" t="str">
        <f t="shared" si="303"/>
        <v/>
      </c>
      <c r="DE275" s="21" t="str">
        <f t="shared" si="303"/>
        <v/>
      </c>
      <c r="DF275" s="21" t="str">
        <f t="shared" si="303"/>
        <v/>
      </c>
      <c r="DG275" s="21" t="str">
        <f t="shared" si="303"/>
        <v/>
      </c>
      <c r="DH275" s="21" t="str">
        <f t="shared" si="303"/>
        <v/>
      </c>
      <c r="DI275" s="21" t="str">
        <f t="shared" si="303"/>
        <v/>
      </c>
      <c r="DJ275" s="21" t="str">
        <f t="shared" si="303"/>
        <v/>
      </c>
      <c r="DK275" s="21" t="str">
        <f t="shared" si="303"/>
        <v/>
      </c>
      <c r="DL275" s="21" t="str">
        <f t="shared" si="303"/>
        <v/>
      </c>
      <c r="DM275" s="21" t="str">
        <f t="shared" si="303"/>
        <v/>
      </c>
      <c r="DN275" s="21" t="str">
        <f t="shared" si="303"/>
        <v/>
      </c>
      <c r="DO275" s="21"/>
      <c r="DP275" s="21"/>
      <c r="DQ275" s="21"/>
      <c r="DR275" s="21"/>
      <c r="DS275" s="21"/>
      <c r="DT275" s="21"/>
      <c r="DU275" s="21"/>
      <c r="DV275" s="21"/>
      <c r="DW275" s="21"/>
      <c r="DX275" s="21"/>
      <c r="DY275" s="21"/>
      <c r="DZ275" s="21"/>
      <c r="EA275" s="21"/>
      <c r="EB275" s="21"/>
      <c r="EC275" s="21"/>
      <c r="ED275" s="21"/>
      <c r="EE275" s="21"/>
      <c r="EF275" s="21"/>
      <c r="EG275" s="21"/>
      <c r="EH275" s="21"/>
      <c r="EI275" s="21"/>
      <c r="EJ275" s="21"/>
      <c r="EK275" s="21"/>
      <c r="EL275" s="21"/>
      <c r="EM275" s="21"/>
      <c r="EN275" s="21"/>
      <c r="EO275" s="21"/>
      <c r="EP275" s="21"/>
      <c r="EQ275" s="21"/>
      <c r="ER275" s="21"/>
      <c r="ES275" s="21"/>
      <c r="ET275" s="21"/>
      <c r="EU275" s="21"/>
      <c r="EV275" s="21"/>
      <c r="EW275" s="21"/>
      <c r="EX275" s="21"/>
      <c r="EY275" s="21" t="str">
        <f t="shared" ref="EY275:GF275" si="304">IF(EY93&gt;0,EY$6,"")</f>
        <v/>
      </c>
      <c r="EZ275" s="21" t="str">
        <f t="shared" si="304"/>
        <v/>
      </c>
      <c r="FA275" s="21" t="str">
        <f t="shared" si="304"/>
        <v/>
      </c>
      <c r="FB275" s="21" t="str">
        <f t="shared" si="304"/>
        <v/>
      </c>
      <c r="FC275" s="21" t="str">
        <f t="shared" si="304"/>
        <v/>
      </c>
      <c r="FD275" s="21" t="str">
        <f t="shared" si="304"/>
        <v/>
      </c>
      <c r="FE275" s="21" t="str">
        <f t="shared" si="304"/>
        <v/>
      </c>
      <c r="FF275" s="21" t="str">
        <f t="shared" si="304"/>
        <v/>
      </c>
      <c r="FG275" s="21" t="str">
        <f t="shared" si="304"/>
        <v/>
      </c>
      <c r="FH275" s="21" t="str">
        <f t="shared" si="304"/>
        <v/>
      </c>
      <c r="FI275" s="21" t="str">
        <f t="shared" si="304"/>
        <v/>
      </c>
      <c r="FJ275" s="21" t="str">
        <f t="shared" si="304"/>
        <v/>
      </c>
      <c r="FK275" s="21" t="str">
        <f t="shared" si="304"/>
        <v/>
      </c>
      <c r="FL275" s="21" t="str">
        <f t="shared" si="304"/>
        <v/>
      </c>
      <c r="FM275" s="21" t="str">
        <f t="shared" si="304"/>
        <v/>
      </c>
      <c r="FN275" s="21" t="str">
        <f t="shared" si="304"/>
        <v/>
      </c>
      <c r="FO275" s="21" t="str">
        <f t="shared" si="304"/>
        <v/>
      </c>
      <c r="FP275" s="21" t="str">
        <f t="shared" si="304"/>
        <v/>
      </c>
      <c r="FQ275" s="21" t="str">
        <f t="shared" si="304"/>
        <v/>
      </c>
      <c r="FR275" s="21" t="str">
        <f t="shared" si="304"/>
        <v/>
      </c>
      <c r="FS275" s="21" t="str">
        <f t="shared" si="304"/>
        <v/>
      </c>
      <c r="FT275" s="21" t="str">
        <f t="shared" si="304"/>
        <v/>
      </c>
      <c r="FU275" s="21" t="str">
        <f t="shared" si="304"/>
        <v/>
      </c>
      <c r="FV275" s="21" t="str">
        <f t="shared" si="304"/>
        <v/>
      </c>
      <c r="FW275" s="21" t="str">
        <f t="shared" si="304"/>
        <v/>
      </c>
      <c r="FX275" s="21" t="str">
        <f t="shared" si="304"/>
        <v/>
      </c>
      <c r="FY275" s="21" t="str">
        <f t="shared" si="304"/>
        <v/>
      </c>
      <c r="FZ275" s="21" t="str">
        <f t="shared" si="304"/>
        <v/>
      </c>
      <c r="GA275" s="21" t="str">
        <f t="shared" si="304"/>
        <v/>
      </c>
      <c r="GB275" s="21" t="str">
        <f t="shared" si="304"/>
        <v/>
      </c>
      <c r="GC275" s="21" t="str">
        <f t="shared" si="304"/>
        <v/>
      </c>
      <c r="GD275" s="21" t="str">
        <f t="shared" si="304"/>
        <v/>
      </c>
      <c r="GE275" s="21" t="str">
        <f t="shared" si="304"/>
        <v/>
      </c>
      <c r="GF275" s="21" t="str">
        <f t="shared" si="304"/>
        <v/>
      </c>
      <c r="GG275" s="21"/>
      <c r="GH275" s="21" t="str">
        <f t="shared" si="295"/>
        <v/>
      </c>
      <c r="GI275" s="436" t="str">
        <f t="shared" si="295"/>
        <v/>
      </c>
    </row>
    <row r="276" spans="1:191" hidden="1" x14ac:dyDescent="0.75">
      <c r="A276" s="67"/>
      <c r="B276" s="67"/>
      <c r="C276" s="425" t="str">
        <f t="shared" si="237"/>
        <v/>
      </c>
      <c r="D276" s="7"/>
      <c r="E276" s="7"/>
      <c r="F276" s="7"/>
      <c r="G276" s="424">
        <f t="shared" si="241"/>
        <v>0</v>
      </c>
      <c r="H276" s="21">
        <f t="shared" si="242"/>
        <v>0</v>
      </c>
      <c r="I276" s="102"/>
      <c r="J276" s="21" t="str">
        <f t="shared" si="246"/>
        <v/>
      </c>
      <c r="K276" s="21" t="str">
        <f t="shared" ref="K276:V276" si="305">IF(K94&gt;0,K$6,"")</f>
        <v/>
      </c>
      <c r="L276" s="21" t="str">
        <f t="shared" si="305"/>
        <v/>
      </c>
      <c r="M276" s="21" t="str">
        <f t="shared" si="305"/>
        <v/>
      </c>
      <c r="N276" s="21" t="str">
        <f t="shared" si="305"/>
        <v/>
      </c>
      <c r="O276" s="21" t="str">
        <f t="shared" si="305"/>
        <v/>
      </c>
      <c r="P276" s="21" t="str">
        <f t="shared" si="305"/>
        <v/>
      </c>
      <c r="Q276" s="21" t="str">
        <f t="shared" si="305"/>
        <v/>
      </c>
      <c r="R276" s="21" t="str">
        <f t="shared" si="305"/>
        <v/>
      </c>
      <c r="S276" s="21" t="str">
        <f t="shared" si="305"/>
        <v/>
      </c>
      <c r="T276" s="21" t="str">
        <f t="shared" si="305"/>
        <v/>
      </c>
      <c r="U276" s="21" t="str">
        <f t="shared" si="305"/>
        <v/>
      </c>
      <c r="V276" s="21" t="str">
        <f t="shared" si="305"/>
        <v/>
      </c>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1"/>
      <c r="DC276" s="21" t="str">
        <f t="shared" ref="DC276:DN276" si="306">IF(DC94&gt;0,DC$6,"")</f>
        <v/>
      </c>
      <c r="DD276" s="21" t="str">
        <f t="shared" si="306"/>
        <v/>
      </c>
      <c r="DE276" s="21" t="str">
        <f t="shared" si="306"/>
        <v/>
      </c>
      <c r="DF276" s="21" t="str">
        <f t="shared" si="306"/>
        <v/>
      </c>
      <c r="DG276" s="21" t="str">
        <f t="shared" si="306"/>
        <v/>
      </c>
      <c r="DH276" s="21" t="str">
        <f t="shared" si="306"/>
        <v/>
      </c>
      <c r="DI276" s="21" t="str">
        <f t="shared" si="306"/>
        <v/>
      </c>
      <c r="DJ276" s="21" t="str">
        <f t="shared" si="306"/>
        <v/>
      </c>
      <c r="DK276" s="21" t="str">
        <f t="shared" si="306"/>
        <v/>
      </c>
      <c r="DL276" s="21" t="str">
        <f t="shared" si="306"/>
        <v/>
      </c>
      <c r="DM276" s="21" t="str">
        <f t="shared" si="306"/>
        <v/>
      </c>
      <c r="DN276" s="21" t="str">
        <f t="shared" si="306"/>
        <v/>
      </c>
      <c r="DO276" s="21"/>
      <c r="DP276" s="21"/>
      <c r="DQ276" s="21"/>
      <c r="DR276" s="21"/>
      <c r="DS276" s="21"/>
      <c r="DT276" s="21"/>
      <c r="DU276" s="21"/>
      <c r="DV276" s="21"/>
      <c r="DW276" s="21"/>
      <c r="DX276" s="21"/>
      <c r="DY276" s="21"/>
      <c r="DZ276" s="21"/>
      <c r="EA276" s="21"/>
      <c r="EB276" s="21"/>
      <c r="EC276" s="21"/>
      <c r="ED276" s="21"/>
      <c r="EE276" s="21"/>
      <c r="EF276" s="21"/>
      <c r="EG276" s="21"/>
      <c r="EH276" s="21"/>
      <c r="EI276" s="21"/>
      <c r="EJ276" s="21"/>
      <c r="EK276" s="21"/>
      <c r="EL276" s="21"/>
      <c r="EM276" s="21"/>
      <c r="EN276" s="21"/>
      <c r="EO276" s="21"/>
      <c r="EP276" s="21"/>
      <c r="EQ276" s="21"/>
      <c r="ER276" s="21"/>
      <c r="ES276" s="21"/>
      <c r="ET276" s="21"/>
      <c r="EU276" s="21"/>
      <c r="EV276" s="21"/>
      <c r="EW276" s="21"/>
      <c r="EX276" s="21"/>
      <c r="EY276" s="21" t="str">
        <f t="shared" ref="EY276:GF276" si="307">IF(EY94&gt;0,EY$6,"")</f>
        <v/>
      </c>
      <c r="EZ276" s="21" t="str">
        <f t="shared" si="307"/>
        <v/>
      </c>
      <c r="FA276" s="21" t="str">
        <f t="shared" si="307"/>
        <v/>
      </c>
      <c r="FB276" s="21" t="str">
        <f t="shared" si="307"/>
        <v/>
      </c>
      <c r="FC276" s="21" t="str">
        <f t="shared" si="307"/>
        <v/>
      </c>
      <c r="FD276" s="21" t="str">
        <f t="shared" si="307"/>
        <v/>
      </c>
      <c r="FE276" s="21" t="str">
        <f t="shared" si="307"/>
        <v/>
      </c>
      <c r="FF276" s="21" t="str">
        <f t="shared" si="307"/>
        <v/>
      </c>
      <c r="FG276" s="21" t="str">
        <f t="shared" si="307"/>
        <v/>
      </c>
      <c r="FH276" s="21" t="str">
        <f t="shared" si="307"/>
        <v/>
      </c>
      <c r="FI276" s="21" t="str">
        <f t="shared" si="307"/>
        <v/>
      </c>
      <c r="FJ276" s="21" t="str">
        <f t="shared" si="307"/>
        <v/>
      </c>
      <c r="FK276" s="21" t="str">
        <f t="shared" si="307"/>
        <v/>
      </c>
      <c r="FL276" s="21" t="str">
        <f t="shared" si="307"/>
        <v/>
      </c>
      <c r="FM276" s="21" t="str">
        <f t="shared" si="307"/>
        <v/>
      </c>
      <c r="FN276" s="21" t="str">
        <f t="shared" si="307"/>
        <v/>
      </c>
      <c r="FO276" s="21" t="str">
        <f t="shared" si="307"/>
        <v/>
      </c>
      <c r="FP276" s="21" t="str">
        <f t="shared" si="307"/>
        <v/>
      </c>
      <c r="FQ276" s="21" t="str">
        <f t="shared" si="307"/>
        <v/>
      </c>
      <c r="FR276" s="21" t="str">
        <f t="shared" si="307"/>
        <v/>
      </c>
      <c r="FS276" s="21" t="str">
        <f t="shared" si="307"/>
        <v/>
      </c>
      <c r="FT276" s="21" t="str">
        <f t="shared" si="307"/>
        <v/>
      </c>
      <c r="FU276" s="21" t="str">
        <f t="shared" si="307"/>
        <v/>
      </c>
      <c r="FV276" s="21" t="str">
        <f t="shared" si="307"/>
        <v/>
      </c>
      <c r="FW276" s="21" t="str">
        <f t="shared" si="307"/>
        <v/>
      </c>
      <c r="FX276" s="21" t="str">
        <f t="shared" si="307"/>
        <v/>
      </c>
      <c r="FY276" s="21" t="str">
        <f t="shared" si="307"/>
        <v/>
      </c>
      <c r="FZ276" s="21" t="str">
        <f t="shared" si="307"/>
        <v/>
      </c>
      <c r="GA276" s="21" t="str">
        <f t="shared" si="307"/>
        <v/>
      </c>
      <c r="GB276" s="21" t="str">
        <f t="shared" si="307"/>
        <v/>
      </c>
      <c r="GC276" s="21" t="str">
        <f t="shared" si="307"/>
        <v/>
      </c>
      <c r="GD276" s="21" t="str">
        <f t="shared" si="307"/>
        <v/>
      </c>
      <c r="GE276" s="21" t="str">
        <f t="shared" si="307"/>
        <v/>
      </c>
      <c r="GF276" s="21" t="str">
        <f t="shared" si="307"/>
        <v/>
      </c>
      <c r="GG276" s="21"/>
      <c r="GH276" s="21" t="str">
        <f t="shared" si="295"/>
        <v/>
      </c>
      <c r="GI276" s="436" t="str">
        <f t="shared" si="295"/>
        <v/>
      </c>
    </row>
    <row r="277" spans="1:191" hidden="1" x14ac:dyDescent="0.75">
      <c r="A277" s="67"/>
      <c r="B277" s="67"/>
      <c r="C277" s="425" t="str">
        <f t="shared" si="237"/>
        <v/>
      </c>
      <c r="D277" s="7"/>
      <c r="E277" s="7"/>
      <c r="F277" s="7"/>
      <c r="G277" s="424">
        <f t="shared" si="241"/>
        <v>0</v>
      </c>
      <c r="H277" s="21">
        <f t="shared" si="242"/>
        <v>0</v>
      </c>
      <c r="I277" s="102"/>
      <c r="J277" s="21" t="str">
        <f t="shared" si="246"/>
        <v/>
      </c>
      <c r="K277" s="21" t="str">
        <f t="shared" ref="K277:V277" si="308">IF(K95&gt;0,K$6,"")</f>
        <v/>
      </c>
      <c r="L277" s="21" t="str">
        <f t="shared" si="308"/>
        <v/>
      </c>
      <c r="M277" s="21" t="str">
        <f t="shared" si="308"/>
        <v/>
      </c>
      <c r="N277" s="21" t="str">
        <f t="shared" si="308"/>
        <v/>
      </c>
      <c r="O277" s="21" t="str">
        <f t="shared" si="308"/>
        <v/>
      </c>
      <c r="P277" s="21" t="str">
        <f t="shared" si="308"/>
        <v/>
      </c>
      <c r="Q277" s="21" t="str">
        <f t="shared" si="308"/>
        <v/>
      </c>
      <c r="R277" s="21" t="str">
        <f t="shared" si="308"/>
        <v/>
      </c>
      <c r="S277" s="21" t="str">
        <f t="shared" si="308"/>
        <v/>
      </c>
      <c r="T277" s="21" t="str">
        <f t="shared" si="308"/>
        <v/>
      </c>
      <c r="U277" s="21" t="str">
        <f t="shared" si="308"/>
        <v/>
      </c>
      <c r="V277" s="21" t="str">
        <f t="shared" si="308"/>
        <v/>
      </c>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c r="BZ277" s="21"/>
      <c r="CA277" s="21"/>
      <c r="CB277" s="21"/>
      <c r="CC277" s="21"/>
      <c r="CD277" s="21"/>
      <c r="CE277" s="21"/>
      <c r="CF277" s="21"/>
      <c r="CG277" s="21"/>
      <c r="CH277" s="21"/>
      <c r="CI277" s="21"/>
      <c r="CJ277" s="21"/>
      <c r="CK277" s="21"/>
      <c r="CL277" s="21"/>
      <c r="CM277" s="21"/>
      <c r="CN277" s="21"/>
      <c r="CO277" s="21"/>
      <c r="CP277" s="21"/>
      <c r="CQ277" s="21"/>
      <c r="CR277" s="21"/>
      <c r="CS277" s="21"/>
      <c r="CT277" s="21"/>
      <c r="CU277" s="21"/>
      <c r="CV277" s="21"/>
      <c r="CW277" s="21"/>
      <c r="CX277" s="21"/>
      <c r="CY277" s="21"/>
      <c r="CZ277" s="21"/>
      <c r="DA277" s="21"/>
      <c r="DB277" s="21"/>
      <c r="DC277" s="21" t="str">
        <f t="shared" ref="DC277:DN277" si="309">IF(DC95&gt;0,DC$6,"")</f>
        <v/>
      </c>
      <c r="DD277" s="21" t="str">
        <f t="shared" si="309"/>
        <v/>
      </c>
      <c r="DE277" s="21" t="str">
        <f t="shared" si="309"/>
        <v/>
      </c>
      <c r="DF277" s="21" t="str">
        <f t="shared" si="309"/>
        <v/>
      </c>
      <c r="DG277" s="21" t="str">
        <f t="shared" si="309"/>
        <v/>
      </c>
      <c r="DH277" s="21" t="str">
        <f t="shared" si="309"/>
        <v/>
      </c>
      <c r="DI277" s="21" t="str">
        <f t="shared" si="309"/>
        <v/>
      </c>
      <c r="DJ277" s="21" t="str">
        <f t="shared" si="309"/>
        <v/>
      </c>
      <c r="DK277" s="21" t="str">
        <f t="shared" si="309"/>
        <v/>
      </c>
      <c r="DL277" s="21" t="str">
        <f t="shared" si="309"/>
        <v/>
      </c>
      <c r="DM277" s="21" t="str">
        <f t="shared" si="309"/>
        <v/>
      </c>
      <c r="DN277" s="21" t="str">
        <f t="shared" si="309"/>
        <v/>
      </c>
      <c r="DO277" s="21"/>
      <c r="DP277" s="21"/>
      <c r="DQ277" s="21"/>
      <c r="DR277" s="21"/>
      <c r="DS277" s="21"/>
      <c r="DT277" s="21"/>
      <c r="DU277" s="21"/>
      <c r="DV277" s="21"/>
      <c r="DW277" s="21"/>
      <c r="DX277" s="21"/>
      <c r="DY277" s="21"/>
      <c r="DZ277" s="21"/>
      <c r="EA277" s="21"/>
      <c r="EB277" s="21"/>
      <c r="EC277" s="21"/>
      <c r="ED277" s="21"/>
      <c r="EE277" s="21"/>
      <c r="EF277" s="21"/>
      <c r="EG277" s="21"/>
      <c r="EH277" s="21"/>
      <c r="EI277" s="21"/>
      <c r="EJ277" s="21"/>
      <c r="EK277" s="21"/>
      <c r="EL277" s="21"/>
      <c r="EM277" s="21"/>
      <c r="EN277" s="21"/>
      <c r="EO277" s="21"/>
      <c r="EP277" s="21"/>
      <c r="EQ277" s="21"/>
      <c r="ER277" s="21"/>
      <c r="ES277" s="21"/>
      <c r="ET277" s="21"/>
      <c r="EU277" s="21"/>
      <c r="EV277" s="21"/>
      <c r="EW277" s="21"/>
      <c r="EX277" s="21"/>
      <c r="EY277" s="21" t="str">
        <f t="shared" ref="EY277:GF277" si="310">IF(EY95&gt;0,EY$6,"")</f>
        <v/>
      </c>
      <c r="EZ277" s="21" t="str">
        <f t="shared" si="310"/>
        <v/>
      </c>
      <c r="FA277" s="21" t="str">
        <f t="shared" si="310"/>
        <v/>
      </c>
      <c r="FB277" s="21" t="str">
        <f t="shared" si="310"/>
        <v/>
      </c>
      <c r="FC277" s="21" t="str">
        <f t="shared" si="310"/>
        <v/>
      </c>
      <c r="FD277" s="21" t="str">
        <f t="shared" si="310"/>
        <v/>
      </c>
      <c r="FE277" s="21" t="str">
        <f t="shared" si="310"/>
        <v/>
      </c>
      <c r="FF277" s="21" t="str">
        <f t="shared" si="310"/>
        <v/>
      </c>
      <c r="FG277" s="21" t="str">
        <f t="shared" si="310"/>
        <v/>
      </c>
      <c r="FH277" s="21" t="str">
        <f t="shared" si="310"/>
        <v/>
      </c>
      <c r="FI277" s="21" t="str">
        <f t="shared" si="310"/>
        <v/>
      </c>
      <c r="FJ277" s="21" t="str">
        <f t="shared" si="310"/>
        <v/>
      </c>
      <c r="FK277" s="21" t="str">
        <f t="shared" si="310"/>
        <v/>
      </c>
      <c r="FL277" s="21" t="str">
        <f t="shared" si="310"/>
        <v/>
      </c>
      <c r="FM277" s="21" t="str">
        <f t="shared" si="310"/>
        <v/>
      </c>
      <c r="FN277" s="21" t="str">
        <f t="shared" si="310"/>
        <v/>
      </c>
      <c r="FO277" s="21" t="str">
        <f t="shared" si="310"/>
        <v/>
      </c>
      <c r="FP277" s="21" t="str">
        <f t="shared" si="310"/>
        <v/>
      </c>
      <c r="FQ277" s="21" t="str">
        <f t="shared" si="310"/>
        <v/>
      </c>
      <c r="FR277" s="21" t="str">
        <f t="shared" si="310"/>
        <v/>
      </c>
      <c r="FS277" s="21" t="str">
        <f t="shared" si="310"/>
        <v/>
      </c>
      <c r="FT277" s="21" t="str">
        <f t="shared" si="310"/>
        <v/>
      </c>
      <c r="FU277" s="21" t="str">
        <f t="shared" si="310"/>
        <v/>
      </c>
      <c r="FV277" s="21" t="str">
        <f t="shared" si="310"/>
        <v/>
      </c>
      <c r="FW277" s="21" t="str">
        <f t="shared" si="310"/>
        <v/>
      </c>
      <c r="FX277" s="21" t="str">
        <f t="shared" si="310"/>
        <v/>
      </c>
      <c r="FY277" s="21" t="str">
        <f t="shared" si="310"/>
        <v/>
      </c>
      <c r="FZ277" s="21" t="str">
        <f t="shared" si="310"/>
        <v/>
      </c>
      <c r="GA277" s="21" t="str">
        <f t="shared" si="310"/>
        <v/>
      </c>
      <c r="GB277" s="21" t="str">
        <f t="shared" si="310"/>
        <v/>
      </c>
      <c r="GC277" s="21" t="str">
        <f t="shared" si="310"/>
        <v/>
      </c>
      <c r="GD277" s="21" t="str">
        <f t="shared" si="310"/>
        <v/>
      </c>
      <c r="GE277" s="21" t="str">
        <f t="shared" si="310"/>
        <v/>
      </c>
      <c r="GF277" s="21" t="str">
        <f t="shared" si="310"/>
        <v/>
      </c>
      <c r="GG277" s="21"/>
      <c r="GH277" s="21" t="str">
        <f t="shared" si="295"/>
        <v/>
      </c>
      <c r="GI277" s="436" t="str">
        <f t="shared" si="295"/>
        <v/>
      </c>
    </row>
    <row r="278" spans="1:191" hidden="1" x14ac:dyDescent="0.75">
      <c r="A278" s="67"/>
      <c r="B278" s="67"/>
      <c r="C278" s="425" t="str">
        <f t="shared" si="237"/>
        <v/>
      </c>
      <c r="D278" s="7"/>
      <c r="E278" s="7"/>
      <c r="F278" s="7"/>
      <c r="G278" s="424">
        <f t="shared" si="241"/>
        <v>0</v>
      </c>
      <c r="H278" s="21">
        <f t="shared" si="242"/>
        <v>0</v>
      </c>
      <c r="I278" s="102"/>
      <c r="J278" s="21" t="str">
        <f t="shared" si="246"/>
        <v/>
      </c>
      <c r="K278" s="21" t="str">
        <f t="shared" ref="K278:V278" si="311">IF(K96&gt;0,K$6,"")</f>
        <v/>
      </c>
      <c r="L278" s="21" t="str">
        <f t="shared" si="311"/>
        <v/>
      </c>
      <c r="M278" s="21" t="str">
        <f t="shared" si="311"/>
        <v/>
      </c>
      <c r="N278" s="21" t="str">
        <f t="shared" si="311"/>
        <v/>
      </c>
      <c r="O278" s="21" t="str">
        <f t="shared" si="311"/>
        <v/>
      </c>
      <c r="P278" s="21" t="str">
        <f t="shared" si="311"/>
        <v/>
      </c>
      <c r="Q278" s="21" t="str">
        <f t="shared" si="311"/>
        <v/>
      </c>
      <c r="R278" s="21" t="str">
        <f t="shared" si="311"/>
        <v/>
      </c>
      <c r="S278" s="21" t="str">
        <f t="shared" si="311"/>
        <v/>
      </c>
      <c r="T278" s="21" t="str">
        <f t="shared" si="311"/>
        <v/>
      </c>
      <c r="U278" s="21" t="str">
        <f t="shared" si="311"/>
        <v/>
      </c>
      <c r="V278" s="21" t="str">
        <f t="shared" si="311"/>
        <v/>
      </c>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c r="BZ278" s="21"/>
      <c r="CA278" s="21"/>
      <c r="CB278" s="21"/>
      <c r="CC278" s="21"/>
      <c r="CD278" s="21"/>
      <c r="CE278" s="21"/>
      <c r="CF278" s="21"/>
      <c r="CG278" s="21"/>
      <c r="CH278" s="21"/>
      <c r="CI278" s="21"/>
      <c r="CJ278" s="21"/>
      <c r="CK278" s="21"/>
      <c r="CL278" s="21"/>
      <c r="CM278" s="21"/>
      <c r="CN278" s="21"/>
      <c r="CO278" s="21"/>
      <c r="CP278" s="21"/>
      <c r="CQ278" s="21"/>
      <c r="CR278" s="21"/>
      <c r="CS278" s="21"/>
      <c r="CT278" s="21"/>
      <c r="CU278" s="21"/>
      <c r="CV278" s="21"/>
      <c r="CW278" s="21"/>
      <c r="CX278" s="21"/>
      <c r="CY278" s="21"/>
      <c r="CZ278" s="21"/>
      <c r="DA278" s="21"/>
      <c r="DB278" s="21"/>
      <c r="DC278" s="21" t="str">
        <f t="shared" ref="DC278:DN278" si="312">IF(DC96&gt;0,DC$6,"")</f>
        <v/>
      </c>
      <c r="DD278" s="21" t="str">
        <f t="shared" si="312"/>
        <v/>
      </c>
      <c r="DE278" s="21" t="str">
        <f t="shared" si="312"/>
        <v/>
      </c>
      <c r="DF278" s="21" t="str">
        <f t="shared" si="312"/>
        <v/>
      </c>
      <c r="DG278" s="21" t="str">
        <f t="shared" si="312"/>
        <v/>
      </c>
      <c r="DH278" s="21" t="str">
        <f t="shared" si="312"/>
        <v/>
      </c>
      <c r="DI278" s="21" t="str">
        <f t="shared" si="312"/>
        <v/>
      </c>
      <c r="DJ278" s="21" t="str">
        <f t="shared" si="312"/>
        <v/>
      </c>
      <c r="DK278" s="21" t="str">
        <f t="shared" si="312"/>
        <v/>
      </c>
      <c r="DL278" s="21" t="str">
        <f t="shared" si="312"/>
        <v/>
      </c>
      <c r="DM278" s="21" t="str">
        <f t="shared" si="312"/>
        <v/>
      </c>
      <c r="DN278" s="21" t="str">
        <f t="shared" si="312"/>
        <v/>
      </c>
      <c r="DO278" s="21"/>
      <c r="DP278" s="21"/>
      <c r="DQ278" s="21"/>
      <c r="DR278" s="21"/>
      <c r="DS278" s="21"/>
      <c r="DT278" s="21"/>
      <c r="DU278" s="21"/>
      <c r="DV278" s="21"/>
      <c r="DW278" s="21"/>
      <c r="DX278" s="21"/>
      <c r="DY278" s="21"/>
      <c r="DZ278" s="21"/>
      <c r="EA278" s="21"/>
      <c r="EB278" s="21"/>
      <c r="EC278" s="21"/>
      <c r="ED278" s="21"/>
      <c r="EE278" s="21"/>
      <c r="EF278" s="21"/>
      <c r="EG278" s="21"/>
      <c r="EH278" s="21"/>
      <c r="EI278" s="21"/>
      <c r="EJ278" s="21"/>
      <c r="EK278" s="21"/>
      <c r="EL278" s="21"/>
      <c r="EM278" s="21"/>
      <c r="EN278" s="21"/>
      <c r="EO278" s="21"/>
      <c r="EP278" s="21"/>
      <c r="EQ278" s="21"/>
      <c r="ER278" s="21"/>
      <c r="ES278" s="21"/>
      <c r="ET278" s="21"/>
      <c r="EU278" s="21"/>
      <c r="EV278" s="21"/>
      <c r="EW278" s="21"/>
      <c r="EX278" s="21"/>
      <c r="EY278" s="21" t="str">
        <f t="shared" ref="EY278:GF278" si="313">IF(EY96&gt;0,EY$6,"")</f>
        <v/>
      </c>
      <c r="EZ278" s="21" t="str">
        <f t="shared" si="313"/>
        <v/>
      </c>
      <c r="FA278" s="21" t="str">
        <f t="shared" si="313"/>
        <v/>
      </c>
      <c r="FB278" s="21" t="str">
        <f t="shared" si="313"/>
        <v/>
      </c>
      <c r="FC278" s="21" t="str">
        <f t="shared" si="313"/>
        <v/>
      </c>
      <c r="FD278" s="21" t="str">
        <f t="shared" si="313"/>
        <v/>
      </c>
      <c r="FE278" s="21" t="str">
        <f t="shared" si="313"/>
        <v/>
      </c>
      <c r="FF278" s="21" t="str">
        <f t="shared" si="313"/>
        <v/>
      </c>
      <c r="FG278" s="21" t="str">
        <f t="shared" si="313"/>
        <v/>
      </c>
      <c r="FH278" s="21" t="str">
        <f t="shared" si="313"/>
        <v/>
      </c>
      <c r="FI278" s="21" t="str">
        <f t="shared" si="313"/>
        <v/>
      </c>
      <c r="FJ278" s="21" t="str">
        <f t="shared" si="313"/>
        <v/>
      </c>
      <c r="FK278" s="21" t="str">
        <f t="shared" si="313"/>
        <v/>
      </c>
      <c r="FL278" s="21" t="str">
        <f t="shared" si="313"/>
        <v/>
      </c>
      <c r="FM278" s="21" t="str">
        <f t="shared" si="313"/>
        <v/>
      </c>
      <c r="FN278" s="21" t="str">
        <f t="shared" si="313"/>
        <v/>
      </c>
      <c r="FO278" s="21" t="str">
        <f t="shared" si="313"/>
        <v/>
      </c>
      <c r="FP278" s="21" t="str">
        <f t="shared" si="313"/>
        <v/>
      </c>
      <c r="FQ278" s="21" t="str">
        <f t="shared" si="313"/>
        <v/>
      </c>
      <c r="FR278" s="21" t="str">
        <f t="shared" si="313"/>
        <v/>
      </c>
      <c r="FS278" s="21" t="str">
        <f t="shared" si="313"/>
        <v/>
      </c>
      <c r="FT278" s="21" t="str">
        <f t="shared" si="313"/>
        <v/>
      </c>
      <c r="FU278" s="21" t="str">
        <f t="shared" si="313"/>
        <v/>
      </c>
      <c r="FV278" s="21" t="str">
        <f t="shared" si="313"/>
        <v/>
      </c>
      <c r="FW278" s="21" t="str">
        <f t="shared" si="313"/>
        <v/>
      </c>
      <c r="FX278" s="21" t="str">
        <f t="shared" si="313"/>
        <v/>
      </c>
      <c r="FY278" s="21" t="str">
        <f t="shared" si="313"/>
        <v/>
      </c>
      <c r="FZ278" s="21" t="str">
        <f t="shared" si="313"/>
        <v/>
      </c>
      <c r="GA278" s="21" t="str">
        <f t="shared" si="313"/>
        <v/>
      </c>
      <c r="GB278" s="21" t="str">
        <f t="shared" si="313"/>
        <v/>
      </c>
      <c r="GC278" s="21" t="str">
        <f t="shared" si="313"/>
        <v/>
      </c>
      <c r="GD278" s="21" t="str">
        <f t="shared" si="313"/>
        <v/>
      </c>
      <c r="GE278" s="21" t="str">
        <f t="shared" si="313"/>
        <v/>
      </c>
      <c r="GF278" s="21" t="str">
        <f t="shared" si="313"/>
        <v/>
      </c>
      <c r="GG278" s="21"/>
      <c r="GH278" s="21" t="str">
        <f t="shared" si="295"/>
        <v/>
      </c>
      <c r="GI278" s="436" t="str">
        <f t="shared" si="295"/>
        <v/>
      </c>
    </row>
    <row r="279" spans="1:191" hidden="1" x14ac:dyDescent="0.75">
      <c r="A279" s="67"/>
      <c r="B279" s="67"/>
      <c r="C279" s="425" t="str">
        <f t="shared" si="237"/>
        <v/>
      </c>
      <c r="D279" s="7"/>
      <c r="E279" s="7"/>
      <c r="F279" s="7"/>
      <c r="G279" s="424">
        <f t="shared" si="241"/>
        <v>0</v>
      </c>
      <c r="H279" s="21">
        <f t="shared" si="242"/>
        <v>0</v>
      </c>
      <c r="I279" s="102"/>
      <c r="J279" s="21" t="str">
        <f t="shared" si="246"/>
        <v/>
      </c>
      <c r="K279" s="21" t="str">
        <f t="shared" ref="K279:V279" si="314">IF(K97&gt;0,K$6,"")</f>
        <v/>
      </c>
      <c r="L279" s="21" t="str">
        <f t="shared" si="314"/>
        <v/>
      </c>
      <c r="M279" s="21" t="str">
        <f t="shared" si="314"/>
        <v/>
      </c>
      <c r="N279" s="21" t="str">
        <f t="shared" si="314"/>
        <v/>
      </c>
      <c r="O279" s="21" t="str">
        <f t="shared" si="314"/>
        <v/>
      </c>
      <c r="P279" s="21" t="str">
        <f t="shared" si="314"/>
        <v/>
      </c>
      <c r="Q279" s="21" t="str">
        <f t="shared" si="314"/>
        <v/>
      </c>
      <c r="R279" s="21" t="str">
        <f t="shared" si="314"/>
        <v/>
      </c>
      <c r="S279" s="21" t="str">
        <f t="shared" si="314"/>
        <v/>
      </c>
      <c r="T279" s="21" t="str">
        <f t="shared" si="314"/>
        <v/>
      </c>
      <c r="U279" s="21" t="str">
        <f t="shared" si="314"/>
        <v/>
      </c>
      <c r="V279" s="21" t="str">
        <f t="shared" si="314"/>
        <v/>
      </c>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c r="BZ279" s="21"/>
      <c r="CA279" s="21"/>
      <c r="CB279" s="21"/>
      <c r="CC279" s="21"/>
      <c r="CD279" s="21"/>
      <c r="CE279" s="21"/>
      <c r="CF279" s="21"/>
      <c r="CG279" s="21"/>
      <c r="CH279" s="21"/>
      <c r="CI279" s="21"/>
      <c r="CJ279" s="21"/>
      <c r="CK279" s="21"/>
      <c r="CL279" s="21"/>
      <c r="CM279" s="21"/>
      <c r="CN279" s="21"/>
      <c r="CO279" s="21"/>
      <c r="CP279" s="21"/>
      <c r="CQ279" s="21"/>
      <c r="CR279" s="21"/>
      <c r="CS279" s="21"/>
      <c r="CT279" s="21"/>
      <c r="CU279" s="21"/>
      <c r="CV279" s="21"/>
      <c r="CW279" s="21"/>
      <c r="CX279" s="21"/>
      <c r="CY279" s="21"/>
      <c r="CZ279" s="21"/>
      <c r="DA279" s="21"/>
      <c r="DB279" s="21"/>
      <c r="DC279" s="21" t="str">
        <f t="shared" ref="DC279:DN279" si="315">IF(DC97&gt;0,DC$6,"")</f>
        <v/>
      </c>
      <c r="DD279" s="21" t="str">
        <f t="shared" si="315"/>
        <v/>
      </c>
      <c r="DE279" s="21" t="str">
        <f t="shared" si="315"/>
        <v/>
      </c>
      <c r="DF279" s="21" t="str">
        <f t="shared" si="315"/>
        <v/>
      </c>
      <c r="DG279" s="21" t="str">
        <f t="shared" si="315"/>
        <v/>
      </c>
      <c r="DH279" s="21" t="str">
        <f t="shared" si="315"/>
        <v/>
      </c>
      <c r="DI279" s="21" t="str">
        <f t="shared" si="315"/>
        <v/>
      </c>
      <c r="DJ279" s="21" t="str">
        <f t="shared" si="315"/>
        <v/>
      </c>
      <c r="DK279" s="21" t="str">
        <f t="shared" si="315"/>
        <v/>
      </c>
      <c r="DL279" s="21" t="str">
        <f t="shared" si="315"/>
        <v/>
      </c>
      <c r="DM279" s="21" t="str">
        <f t="shared" si="315"/>
        <v/>
      </c>
      <c r="DN279" s="21" t="str">
        <f t="shared" si="315"/>
        <v/>
      </c>
      <c r="DO279" s="21"/>
      <c r="DP279" s="21"/>
      <c r="DQ279" s="21"/>
      <c r="DR279" s="21"/>
      <c r="DS279" s="21"/>
      <c r="DT279" s="21"/>
      <c r="DU279" s="21"/>
      <c r="DV279" s="21"/>
      <c r="DW279" s="21"/>
      <c r="DX279" s="21"/>
      <c r="DY279" s="21"/>
      <c r="DZ279" s="21"/>
      <c r="EA279" s="21"/>
      <c r="EB279" s="21"/>
      <c r="EC279" s="21"/>
      <c r="ED279" s="21"/>
      <c r="EE279" s="21"/>
      <c r="EF279" s="21"/>
      <c r="EG279" s="21"/>
      <c r="EH279" s="21"/>
      <c r="EI279" s="21"/>
      <c r="EJ279" s="21"/>
      <c r="EK279" s="21"/>
      <c r="EL279" s="21"/>
      <c r="EM279" s="21"/>
      <c r="EN279" s="21"/>
      <c r="EO279" s="21"/>
      <c r="EP279" s="21"/>
      <c r="EQ279" s="21"/>
      <c r="ER279" s="21"/>
      <c r="ES279" s="21"/>
      <c r="ET279" s="21"/>
      <c r="EU279" s="21"/>
      <c r="EV279" s="21"/>
      <c r="EW279" s="21"/>
      <c r="EX279" s="21"/>
      <c r="EY279" s="21" t="str">
        <f t="shared" ref="EY279:GF279" si="316">IF(EY97&gt;0,EY$6,"")</f>
        <v/>
      </c>
      <c r="EZ279" s="21" t="str">
        <f t="shared" si="316"/>
        <v/>
      </c>
      <c r="FA279" s="21" t="str">
        <f t="shared" si="316"/>
        <v/>
      </c>
      <c r="FB279" s="21" t="str">
        <f t="shared" si="316"/>
        <v/>
      </c>
      <c r="FC279" s="21" t="str">
        <f t="shared" si="316"/>
        <v/>
      </c>
      <c r="FD279" s="21" t="str">
        <f t="shared" si="316"/>
        <v/>
      </c>
      <c r="FE279" s="21" t="str">
        <f t="shared" si="316"/>
        <v/>
      </c>
      <c r="FF279" s="21" t="str">
        <f t="shared" si="316"/>
        <v/>
      </c>
      <c r="FG279" s="21" t="str">
        <f t="shared" si="316"/>
        <v/>
      </c>
      <c r="FH279" s="21" t="str">
        <f t="shared" si="316"/>
        <v/>
      </c>
      <c r="FI279" s="21" t="str">
        <f t="shared" si="316"/>
        <v/>
      </c>
      <c r="FJ279" s="21" t="str">
        <f t="shared" si="316"/>
        <v/>
      </c>
      <c r="FK279" s="21" t="str">
        <f t="shared" si="316"/>
        <v/>
      </c>
      <c r="FL279" s="21" t="str">
        <f t="shared" si="316"/>
        <v/>
      </c>
      <c r="FM279" s="21" t="str">
        <f t="shared" si="316"/>
        <v/>
      </c>
      <c r="FN279" s="21" t="str">
        <f t="shared" si="316"/>
        <v/>
      </c>
      <c r="FO279" s="21" t="str">
        <f t="shared" si="316"/>
        <v/>
      </c>
      <c r="FP279" s="21" t="str">
        <f t="shared" si="316"/>
        <v/>
      </c>
      <c r="FQ279" s="21" t="str">
        <f t="shared" si="316"/>
        <v/>
      </c>
      <c r="FR279" s="21" t="str">
        <f t="shared" si="316"/>
        <v/>
      </c>
      <c r="FS279" s="21" t="str">
        <f t="shared" si="316"/>
        <v/>
      </c>
      <c r="FT279" s="21" t="str">
        <f t="shared" si="316"/>
        <v/>
      </c>
      <c r="FU279" s="21" t="str">
        <f t="shared" si="316"/>
        <v/>
      </c>
      <c r="FV279" s="21" t="str">
        <f t="shared" si="316"/>
        <v/>
      </c>
      <c r="FW279" s="21" t="str">
        <f t="shared" si="316"/>
        <v/>
      </c>
      <c r="FX279" s="21" t="str">
        <f t="shared" si="316"/>
        <v/>
      </c>
      <c r="FY279" s="21" t="str">
        <f t="shared" si="316"/>
        <v/>
      </c>
      <c r="FZ279" s="21" t="str">
        <f t="shared" si="316"/>
        <v/>
      </c>
      <c r="GA279" s="21" t="str">
        <f t="shared" si="316"/>
        <v/>
      </c>
      <c r="GB279" s="21" t="str">
        <f t="shared" si="316"/>
        <v/>
      </c>
      <c r="GC279" s="21" t="str">
        <f t="shared" si="316"/>
        <v/>
      </c>
      <c r="GD279" s="21" t="str">
        <f t="shared" si="316"/>
        <v/>
      </c>
      <c r="GE279" s="21" t="str">
        <f t="shared" si="316"/>
        <v/>
      </c>
      <c r="GF279" s="21" t="str">
        <f t="shared" si="316"/>
        <v/>
      </c>
      <c r="GG279" s="21"/>
      <c r="GH279" s="21" t="str">
        <f t="shared" si="295"/>
        <v/>
      </c>
      <c r="GI279" s="436" t="str">
        <f t="shared" si="295"/>
        <v/>
      </c>
    </row>
    <row r="280" spans="1:191" hidden="1" x14ac:dyDescent="0.75">
      <c r="A280" s="67"/>
      <c r="B280" s="67"/>
      <c r="C280" s="425">
        <f t="shared" si="237"/>
        <v>0</v>
      </c>
      <c r="D280" s="7"/>
      <c r="E280" s="7"/>
      <c r="F280" s="7"/>
      <c r="G280" s="424">
        <f t="shared" si="241"/>
        <v>0</v>
      </c>
      <c r="H280" s="21">
        <f t="shared" si="242"/>
        <v>0</v>
      </c>
      <c r="I280" s="102"/>
      <c r="J280" s="21" t="str">
        <f t="shared" si="246"/>
        <v/>
      </c>
      <c r="K280" s="21" t="str">
        <f t="shared" ref="K280:V280" si="317">IF(K98&gt;0,K$6,"")</f>
        <v/>
      </c>
      <c r="L280" s="21" t="str">
        <f t="shared" si="317"/>
        <v/>
      </c>
      <c r="M280" s="21" t="str">
        <f t="shared" si="317"/>
        <v/>
      </c>
      <c r="N280" s="21" t="str">
        <f t="shared" si="317"/>
        <v/>
      </c>
      <c r="O280" s="21" t="str">
        <f t="shared" si="317"/>
        <v/>
      </c>
      <c r="P280" s="21" t="str">
        <f t="shared" si="317"/>
        <v/>
      </c>
      <c r="Q280" s="21" t="str">
        <f t="shared" si="317"/>
        <v/>
      </c>
      <c r="R280" s="21" t="str">
        <f t="shared" si="317"/>
        <v/>
      </c>
      <c r="S280" s="21" t="str">
        <f t="shared" si="317"/>
        <v/>
      </c>
      <c r="T280" s="21" t="str">
        <f t="shared" si="317"/>
        <v/>
      </c>
      <c r="U280" s="21" t="str">
        <f t="shared" si="317"/>
        <v/>
      </c>
      <c r="V280" s="21" t="str">
        <f t="shared" si="317"/>
        <v/>
      </c>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c r="BZ280" s="21"/>
      <c r="CA280" s="21"/>
      <c r="CB280" s="21"/>
      <c r="CC280" s="21"/>
      <c r="CD280" s="21"/>
      <c r="CE280" s="21"/>
      <c r="CF280" s="21"/>
      <c r="CG280" s="21"/>
      <c r="CH280" s="21"/>
      <c r="CI280" s="21"/>
      <c r="CJ280" s="21"/>
      <c r="CK280" s="21"/>
      <c r="CL280" s="21"/>
      <c r="CM280" s="21"/>
      <c r="CN280" s="21"/>
      <c r="CO280" s="21"/>
      <c r="CP280" s="21"/>
      <c r="CQ280" s="21"/>
      <c r="CR280" s="21"/>
      <c r="CS280" s="21"/>
      <c r="CT280" s="21"/>
      <c r="CU280" s="21"/>
      <c r="CV280" s="21"/>
      <c r="CW280" s="21"/>
      <c r="CX280" s="21"/>
      <c r="CY280" s="21"/>
      <c r="CZ280" s="21"/>
      <c r="DA280" s="21"/>
      <c r="DB280" s="21"/>
      <c r="DC280" s="21" t="str">
        <f t="shared" ref="DC280:DN280" si="318">IF(DC98&gt;0,DC$6,"")</f>
        <v/>
      </c>
      <c r="DD280" s="21" t="str">
        <f t="shared" si="318"/>
        <v/>
      </c>
      <c r="DE280" s="21" t="str">
        <f t="shared" si="318"/>
        <v/>
      </c>
      <c r="DF280" s="21" t="str">
        <f t="shared" si="318"/>
        <v/>
      </c>
      <c r="DG280" s="21" t="str">
        <f t="shared" si="318"/>
        <v/>
      </c>
      <c r="DH280" s="21" t="str">
        <f t="shared" si="318"/>
        <v/>
      </c>
      <c r="DI280" s="21" t="str">
        <f t="shared" si="318"/>
        <v/>
      </c>
      <c r="DJ280" s="21" t="str">
        <f t="shared" si="318"/>
        <v/>
      </c>
      <c r="DK280" s="21" t="str">
        <f t="shared" si="318"/>
        <v/>
      </c>
      <c r="DL280" s="21" t="str">
        <f t="shared" si="318"/>
        <v/>
      </c>
      <c r="DM280" s="21" t="str">
        <f t="shared" si="318"/>
        <v/>
      </c>
      <c r="DN280" s="21" t="str">
        <f t="shared" si="318"/>
        <v/>
      </c>
      <c r="DO280" s="21"/>
      <c r="DP280" s="21"/>
      <c r="DQ280" s="21"/>
      <c r="DR280" s="21"/>
      <c r="DS280" s="21"/>
      <c r="DT280" s="21"/>
      <c r="DU280" s="21"/>
      <c r="DV280" s="21"/>
      <c r="DW280" s="21"/>
      <c r="DX280" s="21"/>
      <c r="DY280" s="21"/>
      <c r="DZ280" s="21"/>
      <c r="EA280" s="21"/>
      <c r="EB280" s="21"/>
      <c r="EC280" s="21"/>
      <c r="ED280" s="21"/>
      <c r="EE280" s="21"/>
      <c r="EF280" s="21"/>
      <c r="EG280" s="21"/>
      <c r="EH280" s="21"/>
      <c r="EI280" s="21"/>
      <c r="EJ280" s="21"/>
      <c r="EK280" s="21"/>
      <c r="EL280" s="21"/>
      <c r="EM280" s="21"/>
      <c r="EN280" s="21"/>
      <c r="EO280" s="21"/>
      <c r="EP280" s="21"/>
      <c r="EQ280" s="21"/>
      <c r="ER280" s="21"/>
      <c r="ES280" s="21"/>
      <c r="ET280" s="21"/>
      <c r="EU280" s="21"/>
      <c r="EV280" s="21"/>
      <c r="EW280" s="21"/>
      <c r="EX280" s="21"/>
      <c r="EY280" s="21" t="str">
        <f t="shared" ref="EY280:GF280" si="319">IF(EY98&gt;0,EY$6,"")</f>
        <v/>
      </c>
      <c r="EZ280" s="21" t="str">
        <f t="shared" si="319"/>
        <v/>
      </c>
      <c r="FA280" s="21" t="str">
        <f t="shared" si="319"/>
        <v/>
      </c>
      <c r="FB280" s="21" t="str">
        <f t="shared" si="319"/>
        <v/>
      </c>
      <c r="FC280" s="21" t="str">
        <f t="shared" si="319"/>
        <v/>
      </c>
      <c r="FD280" s="21" t="str">
        <f t="shared" si="319"/>
        <v/>
      </c>
      <c r="FE280" s="21" t="str">
        <f t="shared" si="319"/>
        <v/>
      </c>
      <c r="FF280" s="21" t="str">
        <f t="shared" si="319"/>
        <v/>
      </c>
      <c r="FG280" s="21" t="str">
        <f t="shared" si="319"/>
        <v/>
      </c>
      <c r="FH280" s="21" t="str">
        <f t="shared" si="319"/>
        <v/>
      </c>
      <c r="FI280" s="21" t="str">
        <f t="shared" si="319"/>
        <v/>
      </c>
      <c r="FJ280" s="21" t="str">
        <f t="shared" si="319"/>
        <v/>
      </c>
      <c r="FK280" s="21" t="str">
        <f t="shared" si="319"/>
        <v/>
      </c>
      <c r="FL280" s="21" t="str">
        <f t="shared" si="319"/>
        <v/>
      </c>
      <c r="FM280" s="21" t="str">
        <f t="shared" si="319"/>
        <v/>
      </c>
      <c r="FN280" s="21" t="str">
        <f t="shared" si="319"/>
        <v/>
      </c>
      <c r="FO280" s="21" t="str">
        <f t="shared" si="319"/>
        <v/>
      </c>
      <c r="FP280" s="21" t="str">
        <f t="shared" si="319"/>
        <v/>
      </c>
      <c r="FQ280" s="21" t="str">
        <f t="shared" si="319"/>
        <v/>
      </c>
      <c r="FR280" s="21" t="str">
        <f t="shared" si="319"/>
        <v/>
      </c>
      <c r="FS280" s="21" t="str">
        <f t="shared" si="319"/>
        <v/>
      </c>
      <c r="FT280" s="21" t="str">
        <f t="shared" si="319"/>
        <v/>
      </c>
      <c r="FU280" s="21" t="str">
        <f t="shared" si="319"/>
        <v/>
      </c>
      <c r="FV280" s="21" t="str">
        <f t="shared" si="319"/>
        <v/>
      </c>
      <c r="FW280" s="21" t="str">
        <f t="shared" si="319"/>
        <v/>
      </c>
      <c r="FX280" s="21" t="str">
        <f t="shared" si="319"/>
        <v/>
      </c>
      <c r="FY280" s="21" t="str">
        <f t="shared" si="319"/>
        <v/>
      </c>
      <c r="FZ280" s="21" t="str">
        <f t="shared" si="319"/>
        <v/>
      </c>
      <c r="GA280" s="21" t="str">
        <f t="shared" si="319"/>
        <v/>
      </c>
      <c r="GB280" s="21" t="str">
        <f t="shared" si="319"/>
        <v/>
      </c>
      <c r="GC280" s="21" t="str">
        <f t="shared" si="319"/>
        <v/>
      </c>
      <c r="GD280" s="21" t="str">
        <f t="shared" si="319"/>
        <v/>
      </c>
      <c r="GE280" s="21" t="str">
        <f t="shared" si="319"/>
        <v/>
      </c>
      <c r="GF280" s="21" t="str">
        <f t="shared" si="319"/>
        <v/>
      </c>
      <c r="GG280" s="21"/>
      <c r="GH280" s="21" t="str">
        <f t="shared" si="295"/>
        <v/>
      </c>
      <c r="GI280" s="436" t="str">
        <f t="shared" si="295"/>
        <v/>
      </c>
    </row>
    <row r="281" spans="1:191" hidden="1" x14ac:dyDescent="0.75">
      <c r="A281" s="67"/>
      <c r="B281" s="67"/>
      <c r="C281" s="425" t="str">
        <f t="shared" si="237"/>
        <v>FF&amp;E &amp; OS&amp;E</v>
      </c>
      <c r="D281" s="7"/>
      <c r="E281" s="7"/>
      <c r="F281" s="7"/>
      <c r="G281" s="424">
        <f t="shared" si="241"/>
        <v>0</v>
      </c>
      <c r="H281" s="21">
        <f t="shared" si="242"/>
        <v>0</v>
      </c>
      <c r="I281" s="102"/>
      <c r="J281" s="21" t="str">
        <f t="shared" si="246"/>
        <v/>
      </c>
      <c r="K281" s="21" t="str">
        <f t="shared" ref="K281:V281" si="320">IF(K99&gt;0,K$6,"")</f>
        <v/>
      </c>
      <c r="L281" s="21" t="str">
        <f t="shared" si="320"/>
        <v/>
      </c>
      <c r="M281" s="21" t="str">
        <f t="shared" si="320"/>
        <v/>
      </c>
      <c r="N281" s="21" t="str">
        <f t="shared" si="320"/>
        <v/>
      </c>
      <c r="O281" s="21" t="str">
        <f t="shared" si="320"/>
        <v/>
      </c>
      <c r="P281" s="21" t="str">
        <f t="shared" si="320"/>
        <v/>
      </c>
      <c r="Q281" s="21" t="str">
        <f t="shared" si="320"/>
        <v/>
      </c>
      <c r="R281" s="21" t="str">
        <f t="shared" si="320"/>
        <v/>
      </c>
      <c r="S281" s="21" t="str">
        <f t="shared" si="320"/>
        <v/>
      </c>
      <c r="T281" s="21" t="str">
        <f t="shared" si="320"/>
        <v/>
      </c>
      <c r="U281" s="21" t="str">
        <f t="shared" si="320"/>
        <v/>
      </c>
      <c r="V281" s="21" t="str">
        <f t="shared" si="320"/>
        <v/>
      </c>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c r="BZ281" s="21"/>
      <c r="CA281" s="21"/>
      <c r="CB281" s="21"/>
      <c r="CC281" s="21"/>
      <c r="CD281" s="21"/>
      <c r="CE281" s="21"/>
      <c r="CF281" s="21"/>
      <c r="CG281" s="21"/>
      <c r="CH281" s="21"/>
      <c r="CI281" s="21"/>
      <c r="CJ281" s="21"/>
      <c r="CK281" s="21"/>
      <c r="CL281" s="21"/>
      <c r="CM281" s="21"/>
      <c r="CN281" s="21"/>
      <c r="CO281" s="21"/>
      <c r="CP281" s="21"/>
      <c r="CQ281" s="21"/>
      <c r="CR281" s="21"/>
      <c r="CS281" s="21"/>
      <c r="CT281" s="21"/>
      <c r="CU281" s="21"/>
      <c r="CV281" s="21"/>
      <c r="CW281" s="21"/>
      <c r="CX281" s="21"/>
      <c r="CY281" s="21"/>
      <c r="CZ281" s="21"/>
      <c r="DA281" s="21"/>
      <c r="DB281" s="21"/>
      <c r="DC281" s="21" t="str">
        <f t="shared" ref="DC281:DN281" si="321">IF(DC99&gt;0,DC$6,"")</f>
        <v/>
      </c>
      <c r="DD281" s="21" t="str">
        <f t="shared" si="321"/>
        <v/>
      </c>
      <c r="DE281" s="21" t="str">
        <f t="shared" si="321"/>
        <v/>
      </c>
      <c r="DF281" s="21" t="str">
        <f t="shared" si="321"/>
        <v/>
      </c>
      <c r="DG281" s="21" t="str">
        <f t="shared" si="321"/>
        <v/>
      </c>
      <c r="DH281" s="21" t="str">
        <f t="shared" si="321"/>
        <v/>
      </c>
      <c r="DI281" s="21" t="str">
        <f t="shared" si="321"/>
        <v/>
      </c>
      <c r="DJ281" s="21" t="str">
        <f t="shared" si="321"/>
        <v/>
      </c>
      <c r="DK281" s="21" t="str">
        <f t="shared" si="321"/>
        <v/>
      </c>
      <c r="DL281" s="21" t="str">
        <f t="shared" si="321"/>
        <v/>
      </c>
      <c r="DM281" s="21" t="str">
        <f t="shared" si="321"/>
        <v/>
      </c>
      <c r="DN281" s="21" t="str">
        <f t="shared" si="321"/>
        <v/>
      </c>
      <c r="DO281" s="21"/>
      <c r="DP281" s="21"/>
      <c r="DQ281" s="21"/>
      <c r="DR281" s="21"/>
      <c r="DS281" s="21"/>
      <c r="DT281" s="21"/>
      <c r="DU281" s="21"/>
      <c r="DV281" s="21"/>
      <c r="DW281" s="21"/>
      <c r="DX281" s="21"/>
      <c r="DY281" s="21"/>
      <c r="DZ281" s="21"/>
      <c r="EA281" s="21"/>
      <c r="EB281" s="21"/>
      <c r="EC281" s="21"/>
      <c r="ED281" s="21"/>
      <c r="EE281" s="21"/>
      <c r="EF281" s="21"/>
      <c r="EG281" s="21"/>
      <c r="EH281" s="21"/>
      <c r="EI281" s="21"/>
      <c r="EJ281" s="21"/>
      <c r="EK281" s="21"/>
      <c r="EL281" s="21"/>
      <c r="EM281" s="21"/>
      <c r="EN281" s="21"/>
      <c r="EO281" s="21"/>
      <c r="EP281" s="21"/>
      <c r="EQ281" s="21"/>
      <c r="ER281" s="21"/>
      <c r="ES281" s="21"/>
      <c r="ET281" s="21"/>
      <c r="EU281" s="21"/>
      <c r="EV281" s="21"/>
      <c r="EW281" s="21"/>
      <c r="EX281" s="21"/>
      <c r="EY281" s="21" t="str">
        <f t="shared" ref="EY281:GF281" si="322">IF(EY99&gt;0,EY$6,"")</f>
        <v/>
      </c>
      <c r="EZ281" s="21" t="str">
        <f t="shared" si="322"/>
        <v/>
      </c>
      <c r="FA281" s="21" t="str">
        <f t="shared" si="322"/>
        <v/>
      </c>
      <c r="FB281" s="21" t="str">
        <f t="shared" si="322"/>
        <v/>
      </c>
      <c r="FC281" s="21" t="str">
        <f t="shared" si="322"/>
        <v/>
      </c>
      <c r="FD281" s="21" t="str">
        <f t="shared" si="322"/>
        <v/>
      </c>
      <c r="FE281" s="21" t="str">
        <f t="shared" si="322"/>
        <v/>
      </c>
      <c r="FF281" s="21" t="str">
        <f t="shared" si="322"/>
        <v/>
      </c>
      <c r="FG281" s="21" t="str">
        <f t="shared" si="322"/>
        <v/>
      </c>
      <c r="FH281" s="21" t="str">
        <f t="shared" si="322"/>
        <v/>
      </c>
      <c r="FI281" s="21" t="str">
        <f t="shared" si="322"/>
        <v/>
      </c>
      <c r="FJ281" s="21" t="str">
        <f t="shared" si="322"/>
        <v/>
      </c>
      <c r="FK281" s="21" t="str">
        <f t="shared" si="322"/>
        <v/>
      </c>
      <c r="FL281" s="21" t="str">
        <f t="shared" si="322"/>
        <v/>
      </c>
      <c r="FM281" s="21" t="str">
        <f t="shared" si="322"/>
        <v/>
      </c>
      <c r="FN281" s="21" t="str">
        <f t="shared" si="322"/>
        <v/>
      </c>
      <c r="FO281" s="21" t="str">
        <f t="shared" si="322"/>
        <v/>
      </c>
      <c r="FP281" s="21" t="str">
        <f t="shared" si="322"/>
        <v/>
      </c>
      <c r="FQ281" s="21" t="str">
        <f t="shared" si="322"/>
        <v/>
      </c>
      <c r="FR281" s="21" t="str">
        <f t="shared" si="322"/>
        <v/>
      </c>
      <c r="FS281" s="21" t="str">
        <f t="shared" si="322"/>
        <v/>
      </c>
      <c r="FT281" s="21" t="str">
        <f t="shared" si="322"/>
        <v/>
      </c>
      <c r="FU281" s="21" t="str">
        <f t="shared" si="322"/>
        <v/>
      </c>
      <c r="FV281" s="21" t="str">
        <f t="shared" si="322"/>
        <v/>
      </c>
      <c r="FW281" s="21" t="str">
        <f t="shared" si="322"/>
        <v/>
      </c>
      <c r="FX281" s="21" t="str">
        <f t="shared" si="322"/>
        <v/>
      </c>
      <c r="FY281" s="21" t="str">
        <f t="shared" si="322"/>
        <v/>
      </c>
      <c r="FZ281" s="21" t="str">
        <f t="shared" si="322"/>
        <v/>
      </c>
      <c r="GA281" s="21" t="str">
        <f t="shared" si="322"/>
        <v/>
      </c>
      <c r="GB281" s="21" t="str">
        <f t="shared" si="322"/>
        <v/>
      </c>
      <c r="GC281" s="21" t="str">
        <f t="shared" si="322"/>
        <v/>
      </c>
      <c r="GD281" s="21" t="str">
        <f t="shared" si="322"/>
        <v/>
      </c>
      <c r="GE281" s="21" t="str">
        <f t="shared" si="322"/>
        <v/>
      </c>
      <c r="GF281" s="21" t="str">
        <f t="shared" si="322"/>
        <v/>
      </c>
      <c r="GG281" s="21"/>
      <c r="GH281" s="21" t="str">
        <f t="shared" si="295"/>
        <v/>
      </c>
      <c r="GI281" s="436" t="str">
        <f t="shared" si="295"/>
        <v/>
      </c>
    </row>
    <row r="282" spans="1:191" hidden="1" x14ac:dyDescent="0.75">
      <c r="A282" s="67"/>
      <c r="B282" s="67"/>
      <c r="C282" s="425" t="str">
        <f t="shared" si="237"/>
        <v/>
      </c>
      <c r="D282" s="7"/>
      <c r="E282" s="7"/>
      <c r="F282" s="7"/>
      <c r="G282" s="424">
        <f t="shared" si="241"/>
        <v>0</v>
      </c>
      <c r="H282" s="21">
        <f t="shared" si="242"/>
        <v>0</v>
      </c>
      <c r="I282" s="102"/>
      <c r="J282" s="21" t="str">
        <f t="shared" si="246"/>
        <v/>
      </c>
      <c r="K282" s="21" t="str">
        <f t="shared" ref="K282:V282" si="323">IF(K100&gt;0,K$6,"")</f>
        <v/>
      </c>
      <c r="L282" s="21" t="str">
        <f t="shared" si="323"/>
        <v/>
      </c>
      <c r="M282" s="21" t="str">
        <f t="shared" si="323"/>
        <v/>
      </c>
      <c r="N282" s="21" t="str">
        <f t="shared" si="323"/>
        <v/>
      </c>
      <c r="O282" s="21" t="str">
        <f t="shared" si="323"/>
        <v/>
      </c>
      <c r="P282" s="21" t="str">
        <f t="shared" si="323"/>
        <v/>
      </c>
      <c r="Q282" s="21" t="str">
        <f t="shared" si="323"/>
        <v/>
      </c>
      <c r="R282" s="21" t="str">
        <f t="shared" si="323"/>
        <v/>
      </c>
      <c r="S282" s="21" t="str">
        <f t="shared" si="323"/>
        <v/>
      </c>
      <c r="T282" s="21" t="str">
        <f t="shared" si="323"/>
        <v/>
      </c>
      <c r="U282" s="21" t="str">
        <f t="shared" si="323"/>
        <v/>
      </c>
      <c r="V282" s="21" t="str">
        <f t="shared" si="323"/>
        <v/>
      </c>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c r="BZ282" s="21"/>
      <c r="CA282" s="21"/>
      <c r="CB282" s="21"/>
      <c r="CC282" s="21"/>
      <c r="CD282" s="21"/>
      <c r="CE282" s="21"/>
      <c r="CF282" s="21"/>
      <c r="CG282" s="21"/>
      <c r="CH282" s="21"/>
      <c r="CI282" s="21"/>
      <c r="CJ282" s="21"/>
      <c r="CK282" s="21"/>
      <c r="CL282" s="21"/>
      <c r="CM282" s="21"/>
      <c r="CN282" s="21"/>
      <c r="CO282" s="21"/>
      <c r="CP282" s="21"/>
      <c r="CQ282" s="21"/>
      <c r="CR282" s="21"/>
      <c r="CS282" s="21"/>
      <c r="CT282" s="21"/>
      <c r="CU282" s="21"/>
      <c r="CV282" s="21"/>
      <c r="CW282" s="21"/>
      <c r="CX282" s="21"/>
      <c r="CY282" s="21"/>
      <c r="CZ282" s="21"/>
      <c r="DA282" s="21"/>
      <c r="DB282" s="21"/>
      <c r="DC282" s="21" t="str">
        <f t="shared" ref="DC282:DN282" si="324">IF(DC100&gt;0,DC$6,"")</f>
        <v/>
      </c>
      <c r="DD282" s="21" t="str">
        <f t="shared" si="324"/>
        <v/>
      </c>
      <c r="DE282" s="21" t="str">
        <f t="shared" si="324"/>
        <v/>
      </c>
      <c r="DF282" s="21" t="str">
        <f t="shared" si="324"/>
        <v/>
      </c>
      <c r="DG282" s="21" t="str">
        <f t="shared" si="324"/>
        <v/>
      </c>
      <c r="DH282" s="21" t="str">
        <f t="shared" si="324"/>
        <v/>
      </c>
      <c r="DI282" s="21" t="str">
        <f t="shared" si="324"/>
        <v/>
      </c>
      <c r="DJ282" s="21" t="str">
        <f t="shared" si="324"/>
        <v/>
      </c>
      <c r="DK282" s="21" t="str">
        <f t="shared" si="324"/>
        <v/>
      </c>
      <c r="DL282" s="21" t="str">
        <f t="shared" si="324"/>
        <v/>
      </c>
      <c r="DM282" s="21" t="str">
        <f t="shared" si="324"/>
        <v/>
      </c>
      <c r="DN282" s="21" t="str">
        <f t="shared" si="324"/>
        <v/>
      </c>
      <c r="DO282" s="21"/>
      <c r="DP282" s="21"/>
      <c r="DQ282" s="21"/>
      <c r="DR282" s="21"/>
      <c r="DS282" s="21"/>
      <c r="DT282" s="21"/>
      <c r="DU282" s="21"/>
      <c r="DV282" s="21"/>
      <c r="DW282" s="21"/>
      <c r="DX282" s="21"/>
      <c r="DY282" s="21"/>
      <c r="DZ282" s="21"/>
      <c r="EA282" s="21"/>
      <c r="EB282" s="21"/>
      <c r="EC282" s="21"/>
      <c r="ED282" s="21"/>
      <c r="EE282" s="21"/>
      <c r="EF282" s="21"/>
      <c r="EG282" s="21"/>
      <c r="EH282" s="21"/>
      <c r="EI282" s="21"/>
      <c r="EJ282" s="21"/>
      <c r="EK282" s="21"/>
      <c r="EL282" s="21"/>
      <c r="EM282" s="21"/>
      <c r="EN282" s="21"/>
      <c r="EO282" s="21"/>
      <c r="EP282" s="21"/>
      <c r="EQ282" s="21"/>
      <c r="ER282" s="21"/>
      <c r="ES282" s="21"/>
      <c r="ET282" s="21"/>
      <c r="EU282" s="21"/>
      <c r="EV282" s="21"/>
      <c r="EW282" s="21"/>
      <c r="EX282" s="21"/>
      <c r="EY282" s="21" t="str">
        <f t="shared" ref="EY282:GF282" si="325">IF(EY100&gt;0,EY$6,"")</f>
        <v/>
      </c>
      <c r="EZ282" s="21" t="str">
        <f t="shared" si="325"/>
        <v/>
      </c>
      <c r="FA282" s="21" t="str">
        <f t="shared" si="325"/>
        <v/>
      </c>
      <c r="FB282" s="21" t="str">
        <f t="shared" si="325"/>
        <v/>
      </c>
      <c r="FC282" s="21" t="str">
        <f t="shared" si="325"/>
        <v/>
      </c>
      <c r="FD282" s="21" t="str">
        <f t="shared" si="325"/>
        <v/>
      </c>
      <c r="FE282" s="21" t="str">
        <f t="shared" si="325"/>
        <v/>
      </c>
      <c r="FF282" s="21" t="str">
        <f t="shared" si="325"/>
        <v/>
      </c>
      <c r="FG282" s="21" t="str">
        <f t="shared" si="325"/>
        <v/>
      </c>
      <c r="FH282" s="21" t="str">
        <f t="shared" si="325"/>
        <v/>
      </c>
      <c r="FI282" s="21" t="str">
        <f t="shared" si="325"/>
        <v/>
      </c>
      <c r="FJ282" s="21" t="str">
        <f t="shared" si="325"/>
        <v/>
      </c>
      <c r="FK282" s="21" t="str">
        <f t="shared" si="325"/>
        <v/>
      </c>
      <c r="FL282" s="21" t="str">
        <f t="shared" si="325"/>
        <v/>
      </c>
      <c r="FM282" s="21" t="str">
        <f t="shared" si="325"/>
        <v/>
      </c>
      <c r="FN282" s="21" t="str">
        <f t="shared" si="325"/>
        <v/>
      </c>
      <c r="FO282" s="21" t="str">
        <f t="shared" si="325"/>
        <v/>
      </c>
      <c r="FP282" s="21" t="str">
        <f t="shared" si="325"/>
        <v/>
      </c>
      <c r="FQ282" s="21" t="str">
        <f t="shared" si="325"/>
        <v/>
      </c>
      <c r="FR282" s="21" t="str">
        <f t="shared" si="325"/>
        <v/>
      </c>
      <c r="FS282" s="21" t="str">
        <f t="shared" si="325"/>
        <v/>
      </c>
      <c r="FT282" s="21" t="str">
        <f t="shared" si="325"/>
        <v/>
      </c>
      <c r="FU282" s="21" t="str">
        <f t="shared" si="325"/>
        <v/>
      </c>
      <c r="FV282" s="21" t="str">
        <f t="shared" si="325"/>
        <v/>
      </c>
      <c r="FW282" s="21" t="str">
        <f t="shared" si="325"/>
        <v/>
      </c>
      <c r="FX282" s="21" t="str">
        <f t="shared" si="325"/>
        <v/>
      </c>
      <c r="FY282" s="21" t="str">
        <f t="shared" si="325"/>
        <v/>
      </c>
      <c r="FZ282" s="21" t="str">
        <f t="shared" si="325"/>
        <v/>
      </c>
      <c r="GA282" s="21" t="str">
        <f t="shared" si="325"/>
        <v/>
      </c>
      <c r="GB282" s="21" t="str">
        <f t="shared" si="325"/>
        <v/>
      </c>
      <c r="GC282" s="21" t="str">
        <f t="shared" si="325"/>
        <v/>
      </c>
      <c r="GD282" s="21" t="str">
        <f t="shared" si="325"/>
        <v/>
      </c>
      <c r="GE282" s="21" t="str">
        <f t="shared" si="325"/>
        <v/>
      </c>
      <c r="GF282" s="21" t="str">
        <f t="shared" si="325"/>
        <v/>
      </c>
      <c r="GG282" s="21"/>
      <c r="GH282" s="21" t="str">
        <f t="shared" si="295"/>
        <v/>
      </c>
      <c r="GI282" s="436" t="str">
        <f t="shared" si="295"/>
        <v/>
      </c>
    </row>
    <row r="283" spans="1:191" hidden="1" x14ac:dyDescent="0.75">
      <c r="A283" s="67"/>
      <c r="B283" s="67"/>
      <c r="C283" s="425" t="str">
        <f t="shared" si="237"/>
        <v/>
      </c>
      <c r="D283" s="7"/>
      <c r="E283" s="7"/>
      <c r="F283" s="7"/>
      <c r="G283" s="424">
        <f t="shared" si="241"/>
        <v>0</v>
      </c>
      <c r="H283" s="21">
        <f t="shared" si="242"/>
        <v>0</v>
      </c>
      <c r="I283" s="102"/>
      <c r="J283" s="21" t="str">
        <f t="shared" si="246"/>
        <v/>
      </c>
      <c r="K283" s="21" t="str">
        <f t="shared" ref="K283:V283" si="326">IF(K101&gt;0,K$6,"")</f>
        <v/>
      </c>
      <c r="L283" s="21" t="str">
        <f t="shared" si="326"/>
        <v/>
      </c>
      <c r="M283" s="21" t="str">
        <f t="shared" si="326"/>
        <v/>
      </c>
      <c r="N283" s="21" t="str">
        <f t="shared" si="326"/>
        <v/>
      </c>
      <c r="O283" s="21" t="str">
        <f t="shared" si="326"/>
        <v/>
      </c>
      <c r="P283" s="21" t="str">
        <f t="shared" si="326"/>
        <v/>
      </c>
      <c r="Q283" s="21" t="str">
        <f t="shared" si="326"/>
        <v/>
      </c>
      <c r="R283" s="21" t="str">
        <f t="shared" si="326"/>
        <v/>
      </c>
      <c r="S283" s="21" t="str">
        <f t="shared" si="326"/>
        <v/>
      </c>
      <c r="T283" s="21" t="str">
        <f t="shared" si="326"/>
        <v/>
      </c>
      <c r="U283" s="21" t="str">
        <f t="shared" si="326"/>
        <v/>
      </c>
      <c r="V283" s="21" t="str">
        <f t="shared" si="326"/>
        <v/>
      </c>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c r="BZ283" s="21"/>
      <c r="CA283" s="21"/>
      <c r="CB283" s="21"/>
      <c r="CC283" s="21"/>
      <c r="CD283" s="21"/>
      <c r="CE283" s="21"/>
      <c r="CF283" s="21"/>
      <c r="CG283" s="21"/>
      <c r="CH283" s="21"/>
      <c r="CI283" s="21"/>
      <c r="CJ283" s="21"/>
      <c r="CK283" s="21"/>
      <c r="CL283" s="21"/>
      <c r="CM283" s="21"/>
      <c r="CN283" s="21"/>
      <c r="CO283" s="21"/>
      <c r="CP283" s="21"/>
      <c r="CQ283" s="21"/>
      <c r="CR283" s="21"/>
      <c r="CS283" s="21"/>
      <c r="CT283" s="21"/>
      <c r="CU283" s="21"/>
      <c r="CV283" s="21"/>
      <c r="CW283" s="21"/>
      <c r="CX283" s="21"/>
      <c r="CY283" s="21"/>
      <c r="CZ283" s="21"/>
      <c r="DA283" s="21"/>
      <c r="DB283" s="21"/>
      <c r="DC283" s="21" t="str">
        <f t="shared" ref="DC283:DN283" si="327">IF(DC101&gt;0,DC$6,"")</f>
        <v/>
      </c>
      <c r="DD283" s="21" t="str">
        <f t="shared" si="327"/>
        <v/>
      </c>
      <c r="DE283" s="21" t="str">
        <f t="shared" si="327"/>
        <v/>
      </c>
      <c r="DF283" s="21" t="str">
        <f t="shared" si="327"/>
        <v/>
      </c>
      <c r="DG283" s="21" t="str">
        <f t="shared" si="327"/>
        <v/>
      </c>
      <c r="DH283" s="21" t="str">
        <f t="shared" si="327"/>
        <v/>
      </c>
      <c r="DI283" s="21" t="str">
        <f t="shared" si="327"/>
        <v/>
      </c>
      <c r="DJ283" s="21" t="str">
        <f t="shared" si="327"/>
        <v/>
      </c>
      <c r="DK283" s="21" t="str">
        <f t="shared" si="327"/>
        <v/>
      </c>
      <c r="DL283" s="21" t="str">
        <f t="shared" si="327"/>
        <v/>
      </c>
      <c r="DM283" s="21" t="str">
        <f t="shared" si="327"/>
        <v/>
      </c>
      <c r="DN283" s="21" t="str">
        <f t="shared" si="327"/>
        <v/>
      </c>
      <c r="DO283" s="21"/>
      <c r="DP283" s="21"/>
      <c r="DQ283" s="21"/>
      <c r="DR283" s="21"/>
      <c r="DS283" s="21"/>
      <c r="DT283" s="21"/>
      <c r="DU283" s="21"/>
      <c r="DV283" s="21"/>
      <c r="DW283" s="21"/>
      <c r="DX283" s="21"/>
      <c r="DY283" s="21"/>
      <c r="DZ283" s="21"/>
      <c r="EA283" s="21"/>
      <c r="EB283" s="21"/>
      <c r="EC283" s="21"/>
      <c r="ED283" s="21"/>
      <c r="EE283" s="21"/>
      <c r="EF283" s="21"/>
      <c r="EG283" s="21"/>
      <c r="EH283" s="21"/>
      <c r="EI283" s="21"/>
      <c r="EJ283" s="21"/>
      <c r="EK283" s="21"/>
      <c r="EL283" s="21"/>
      <c r="EM283" s="21"/>
      <c r="EN283" s="21"/>
      <c r="EO283" s="21"/>
      <c r="EP283" s="21"/>
      <c r="EQ283" s="21"/>
      <c r="ER283" s="21"/>
      <c r="ES283" s="21"/>
      <c r="ET283" s="21"/>
      <c r="EU283" s="21"/>
      <c r="EV283" s="21"/>
      <c r="EW283" s="21"/>
      <c r="EX283" s="21"/>
      <c r="EY283" s="21" t="str">
        <f t="shared" ref="EY283:GF283" si="328">IF(EY101&gt;0,EY$6,"")</f>
        <v/>
      </c>
      <c r="EZ283" s="21" t="str">
        <f t="shared" si="328"/>
        <v/>
      </c>
      <c r="FA283" s="21" t="str">
        <f t="shared" si="328"/>
        <v/>
      </c>
      <c r="FB283" s="21" t="str">
        <f t="shared" si="328"/>
        <v/>
      </c>
      <c r="FC283" s="21" t="str">
        <f t="shared" si="328"/>
        <v/>
      </c>
      <c r="FD283" s="21" t="str">
        <f t="shared" si="328"/>
        <v/>
      </c>
      <c r="FE283" s="21" t="str">
        <f t="shared" si="328"/>
        <v/>
      </c>
      <c r="FF283" s="21" t="str">
        <f t="shared" si="328"/>
        <v/>
      </c>
      <c r="FG283" s="21" t="str">
        <f t="shared" si="328"/>
        <v/>
      </c>
      <c r="FH283" s="21" t="str">
        <f t="shared" si="328"/>
        <v/>
      </c>
      <c r="FI283" s="21" t="str">
        <f t="shared" si="328"/>
        <v/>
      </c>
      <c r="FJ283" s="21" t="str">
        <f t="shared" si="328"/>
        <v/>
      </c>
      <c r="FK283" s="21" t="str">
        <f t="shared" si="328"/>
        <v/>
      </c>
      <c r="FL283" s="21" t="str">
        <f t="shared" si="328"/>
        <v/>
      </c>
      <c r="FM283" s="21" t="str">
        <f t="shared" si="328"/>
        <v/>
      </c>
      <c r="FN283" s="21" t="str">
        <f t="shared" si="328"/>
        <v/>
      </c>
      <c r="FO283" s="21" t="str">
        <f t="shared" si="328"/>
        <v/>
      </c>
      <c r="FP283" s="21" t="str">
        <f t="shared" si="328"/>
        <v/>
      </c>
      <c r="FQ283" s="21" t="str">
        <f t="shared" si="328"/>
        <v/>
      </c>
      <c r="FR283" s="21" t="str">
        <f t="shared" si="328"/>
        <v/>
      </c>
      <c r="FS283" s="21" t="str">
        <f t="shared" si="328"/>
        <v/>
      </c>
      <c r="FT283" s="21" t="str">
        <f t="shared" si="328"/>
        <v/>
      </c>
      <c r="FU283" s="21" t="str">
        <f t="shared" si="328"/>
        <v/>
      </c>
      <c r="FV283" s="21" t="str">
        <f t="shared" si="328"/>
        <v/>
      </c>
      <c r="FW283" s="21" t="str">
        <f t="shared" si="328"/>
        <v/>
      </c>
      <c r="FX283" s="21" t="str">
        <f t="shared" si="328"/>
        <v/>
      </c>
      <c r="FY283" s="21" t="str">
        <f t="shared" si="328"/>
        <v/>
      </c>
      <c r="FZ283" s="21" t="str">
        <f t="shared" si="328"/>
        <v/>
      </c>
      <c r="GA283" s="21" t="str">
        <f t="shared" si="328"/>
        <v/>
      </c>
      <c r="GB283" s="21" t="str">
        <f t="shared" si="328"/>
        <v/>
      </c>
      <c r="GC283" s="21" t="str">
        <f t="shared" si="328"/>
        <v/>
      </c>
      <c r="GD283" s="21" t="str">
        <f t="shared" si="328"/>
        <v/>
      </c>
      <c r="GE283" s="21" t="str">
        <f t="shared" si="328"/>
        <v/>
      </c>
      <c r="GF283" s="21" t="str">
        <f t="shared" si="328"/>
        <v/>
      </c>
      <c r="GG283" s="21"/>
      <c r="GH283" s="21" t="str">
        <f t="shared" si="295"/>
        <v/>
      </c>
      <c r="GI283" s="436" t="str">
        <f t="shared" si="295"/>
        <v/>
      </c>
    </row>
    <row r="284" spans="1:191" hidden="1" x14ac:dyDescent="0.75">
      <c r="A284" s="67"/>
      <c r="B284" s="67"/>
      <c r="C284" s="425" t="str">
        <f t="shared" si="237"/>
        <v/>
      </c>
      <c r="D284" s="7"/>
      <c r="E284" s="7"/>
      <c r="F284" s="7"/>
      <c r="G284" s="424">
        <f t="shared" si="241"/>
        <v>0</v>
      </c>
      <c r="H284" s="21">
        <f t="shared" si="242"/>
        <v>0</v>
      </c>
      <c r="I284" s="102"/>
      <c r="J284" s="21" t="str">
        <f t="shared" si="246"/>
        <v/>
      </c>
      <c r="K284" s="21" t="str">
        <f t="shared" ref="K284:V284" si="329">IF(K102&gt;0,K$6,"")</f>
        <v/>
      </c>
      <c r="L284" s="21" t="str">
        <f t="shared" si="329"/>
        <v/>
      </c>
      <c r="M284" s="21" t="str">
        <f t="shared" si="329"/>
        <v/>
      </c>
      <c r="N284" s="21" t="str">
        <f t="shared" si="329"/>
        <v/>
      </c>
      <c r="O284" s="21" t="str">
        <f t="shared" si="329"/>
        <v/>
      </c>
      <c r="P284" s="21" t="str">
        <f t="shared" si="329"/>
        <v/>
      </c>
      <c r="Q284" s="21" t="str">
        <f t="shared" si="329"/>
        <v/>
      </c>
      <c r="R284" s="21" t="str">
        <f t="shared" si="329"/>
        <v/>
      </c>
      <c r="S284" s="21" t="str">
        <f t="shared" si="329"/>
        <v/>
      </c>
      <c r="T284" s="21" t="str">
        <f t="shared" si="329"/>
        <v/>
      </c>
      <c r="U284" s="21" t="str">
        <f t="shared" si="329"/>
        <v/>
      </c>
      <c r="V284" s="21" t="str">
        <f t="shared" si="329"/>
        <v/>
      </c>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c r="BZ284" s="21"/>
      <c r="CA284" s="21"/>
      <c r="CB284" s="21"/>
      <c r="CC284" s="21"/>
      <c r="CD284" s="21"/>
      <c r="CE284" s="21"/>
      <c r="CF284" s="21"/>
      <c r="CG284" s="21"/>
      <c r="CH284" s="21"/>
      <c r="CI284" s="21"/>
      <c r="CJ284" s="21"/>
      <c r="CK284" s="21"/>
      <c r="CL284" s="21"/>
      <c r="CM284" s="21"/>
      <c r="CN284" s="21"/>
      <c r="CO284" s="21"/>
      <c r="CP284" s="21"/>
      <c r="CQ284" s="21"/>
      <c r="CR284" s="21"/>
      <c r="CS284" s="21"/>
      <c r="CT284" s="21"/>
      <c r="CU284" s="21"/>
      <c r="CV284" s="21"/>
      <c r="CW284" s="21"/>
      <c r="CX284" s="21"/>
      <c r="CY284" s="21"/>
      <c r="CZ284" s="21"/>
      <c r="DA284" s="21"/>
      <c r="DB284" s="21"/>
      <c r="DC284" s="21" t="str">
        <f t="shared" ref="DC284:DN284" si="330">IF(DC102&gt;0,DC$6,"")</f>
        <v/>
      </c>
      <c r="DD284" s="21" t="str">
        <f t="shared" si="330"/>
        <v/>
      </c>
      <c r="DE284" s="21" t="str">
        <f t="shared" si="330"/>
        <v/>
      </c>
      <c r="DF284" s="21" t="str">
        <f t="shared" si="330"/>
        <v/>
      </c>
      <c r="DG284" s="21" t="str">
        <f t="shared" si="330"/>
        <v/>
      </c>
      <c r="DH284" s="21" t="str">
        <f t="shared" si="330"/>
        <v/>
      </c>
      <c r="DI284" s="21" t="str">
        <f t="shared" si="330"/>
        <v/>
      </c>
      <c r="DJ284" s="21" t="str">
        <f t="shared" si="330"/>
        <v/>
      </c>
      <c r="DK284" s="21" t="str">
        <f t="shared" si="330"/>
        <v/>
      </c>
      <c r="DL284" s="21" t="str">
        <f t="shared" si="330"/>
        <v/>
      </c>
      <c r="DM284" s="21" t="str">
        <f t="shared" si="330"/>
        <v/>
      </c>
      <c r="DN284" s="21" t="str">
        <f t="shared" si="330"/>
        <v/>
      </c>
      <c r="DO284" s="21"/>
      <c r="DP284" s="21"/>
      <c r="DQ284" s="21"/>
      <c r="DR284" s="21"/>
      <c r="DS284" s="21"/>
      <c r="DT284" s="21"/>
      <c r="DU284" s="21"/>
      <c r="DV284" s="21"/>
      <c r="DW284" s="21"/>
      <c r="DX284" s="21"/>
      <c r="DY284" s="21"/>
      <c r="DZ284" s="21"/>
      <c r="EA284" s="21"/>
      <c r="EB284" s="21"/>
      <c r="EC284" s="21"/>
      <c r="ED284" s="21"/>
      <c r="EE284" s="21"/>
      <c r="EF284" s="21"/>
      <c r="EG284" s="21"/>
      <c r="EH284" s="21"/>
      <c r="EI284" s="21"/>
      <c r="EJ284" s="21"/>
      <c r="EK284" s="21"/>
      <c r="EL284" s="21"/>
      <c r="EM284" s="21"/>
      <c r="EN284" s="21"/>
      <c r="EO284" s="21"/>
      <c r="EP284" s="21"/>
      <c r="EQ284" s="21"/>
      <c r="ER284" s="21"/>
      <c r="ES284" s="21"/>
      <c r="ET284" s="21"/>
      <c r="EU284" s="21"/>
      <c r="EV284" s="21"/>
      <c r="EW284" s="21"/>
      <c r="EX284" s="21"/>
      <c r="EY284" s="21" t="str">
        <f t="shared" ref="EY284:GF284" si="331">IF(EY102&gt;0,EY$6,"")</f>
        <v/>
      </c>
      <c r="EZ284" s="21" t="str">
        <f t="shared" si="331"/>
        <v/>
      </c>
      <c r="FA284" s="21" t="str">
        <f t="shared" si="331"/>
        <v/>
      </c>
      <c r="FB284" s="21" t="str">
        <f t="shared" si="331"/>
        <v/>
      </c>
      <c r="FC284" s="21" t="str">
        <f t="shared" si="331"/>
        <v/>
      </c>
      <c r="FD284" s="21" t="str">
        <f t="shared" si="331"/>
        <v/>
      </c>
      <c r="FE284" s="21" t="str">
        <f t="shared" si="331"/>
        <v/>
      </c>
      <c r="FF284" s="21" t="str">
        <f t="shared" si="331"/>
        <v/>
      </c>
      <c r="FG284" s="21" t="str">
        <f t="shared" si="331"/>
        <v/>
      </c>
      <c r="FH284" s="21" t="str">
        <f t="shared" si="331"/>
        <v/>
      </c>
      <c r="FI284" s="21" t="str">
        <f t="shared" si="331"/>
        <v/>
      </c>
      <c r="FJ284" s="21" t="str">
        <f t="shared" si="331"/>
        <v/>
      </c>
      <c r="FK284" s="21" t="str">
        <f t="shared" si="331"/>
        <v/>
      </c>
      <c r="FL284" s="21" t="str">
        <f t="shared" si="331"/>
        <v/>
      </c>
      <c r="FM284" s="21" t="str">
        <f t="shared" si="331"/>
        <v/>
      </c>
      <c r="FN284" s="21" t="str">
        <f t="shared" si="331"/>
        <v/>
      </c>
      <c r="FO284" s="21" t="str">
        <f t="shared" si="331"/>
        <v/>
      </c>
      <c r="FP284" s="21" t="str">
        <f t="shared" si="331"/>
        <v/>
      </c>
      <c r="FQ284" s="21" t="str">
        <f t="shared" si="331"/>
        <v/>
      </c>
      <c r="FR284" s="21" t="str">
        <f t="shared" si="331"/>
        <v/>
      </c>
      <c r="FS284" s="21" t="str">
        <f t="shared" si="331"/>
        <v/>
      </c>
      <c r="FT284" s="21" t="str">
        <f t="shared" si="331"/>
        <v/>
      </c>
      <c r="FU284" s="21" t="str">
        <f t="shared" si="331"/>
        <v/>
      </c>
      <c r="FV284" s="21" t="str">
        <f t="shared" si="331"/>
        <v/>
      </c>
      <c r="FW284" s="21" t="str">
        <f t="shared" si="331"/>
        <v/>
      </c>
      <c r="FX284" s="21" t="str">
        <f t="shared" si="331"/>
        <v/>
      </c>
      <c r="FY284" s="21" t="str">
        <f t="shared" si="331"/>
        <v/>
      </c>
      <c r="FZ284" s="21" t="str">
        <f t="shared" si="331"/>
        <v/>
      </c>
      <c r="GA284" s="21" t="str">
        <f t="shared" si="331"/>
        <v/>
      </c>
      <c r="GB284" s="21" t="str">
        <f t="shared" si="331"/>
        <v/>
      </c>
      <c r="GC284" s="21" t="str">
        <f t="shared" si="331"/>
        <v/>
      </c>
      <c r="GD284" s="21" t="str">
        <f t="shared" si="331"/>
        <v/>
      </c>
      <c r="GE284" s="21" t="str">
        <f t="shared" si="331"/>
        <v/>
      </c>
      <c r="GF284" s="21" t="str">
        <f t="shared" si="331"/>
        <v/>
      </c>
      <c r="GG284" s="21"/>
      <c r="GH284" s="21" t="str">
        <f t="shared" si="295"/>
        <v/>
      </c>
      <c r="GI284" s="436" t="str">
        <f t="shared" si="295"/>
        <v/>
      </c>
    </row>
    <row r="285" spans="1:191" hidden="1" x14ac:dyDescent="0.75">
      <c r="A285" s="67"/>
      <c r="B285" s="67"/>
      <c r="C285" s="425" t="str">
        <f t="shared" si="237"/>
        <v/>
      </c>
      <c r="D285" s="7"/>
      <c r="E285" s="7"/>
      <c r="F285" s="7"/>
      <c r="G285" s="424">
        <f t="shared" si="241"/>
        <v>0</v>
      </c>
      <c r="H285" s="21">
        <f t="shared" si="242"/>
        <v>0</v>
      </c>
      <c r="I285" s="102"/>
      <c r="J285" s="21" t="str">
        <f t="shared" si="246"/>
        <v/>
      </c>
      <c r="K285" s="21" t="str">
        <f t="shared" ref="K285:V285" si="332">IF(K103&gt;0,K$6,"")</f>
        <v/>
      </c>
      <c r="L285" s="21" t="str">
        <f t="shared" si="332"/>
        <v/>
      </c>
      <c r="M285" s="21" t="str">
        <f t="shared" si="332"/>
        <v/>
      </c>
      <c r="N285" s="21" t="str">
        <f t="shared" si="332"/>
        <v/>
      </c>
      <c r="O285" s="21" t="str">
        <f t="shared" si="332"/>
        <v/>
      </c>
      <c r="P285" s="21" t="str">
        <f t="shared" si="332"/>
        <v/>
      </c>
      <c r="Q285" s="21" t="str">
        <f t="shared" si="332"/>
        <v/>
      </c>
      <c r="R285" s="21" t="str">
        <f t="shared" si="332"/>
        <v/>
      </c>
      <c r="S285" s="21" t="str">
        <f t="shared" si="332"/>
        <v/>
      </c>
      <c r="T285" s="21" t="str">
        <f t="shared" si="332"/>
        <v/>
      </c>
      <c r="U285" s="21" t="str">
        <f t="shared" si="332"/>
        <v/>
      </c>
      <c r="V285" s="21" t="str">
        <f t="shared" si="332"/>
        <v/>
      </c>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c r="BZ285" s="21"/>
      <c r="CA285" s="21"/>
      <c r="CB285" s="21"/>
      <c r="CC285" s="21"/>
      <c r="CD285" s="21"/>
      <c r="CE285" s="21"/>
      <c r="CF285" s="21"/>
      <c r="CG285" s="21"/>
      <c r="CH285" s="21"/>
      <c r="CI285" s="21"/>
      <c r="CJ285" s="21"/>
      <c r="CK285" s="21"/>
      <c r="CL285" s="21"/>
      <c r="CM285" s="21"/>
      <c r="CN285" s="21"/>
      <c r="CO285" s="21"/>
      <c r="CP285" s="21"/>
      <c r="CQ285" s="21"/>
      <c r="CR285" s="21"/>
      <c r="CS285" s="21"/>
      <c r="CT285" s="21"/>
      <c r="CU285" s="21"/>
      <c r="CV285" s="21"/>
      <c r="CW285" s="21"/>
      <c r="CX285" s="21"/>
      <c r="CY285" s="21"/>
      <c r="CZ285" s="21"/>
      <c r="DA285" s="21"/>
      <c r="DB285" s="21"/>
      <c r="DC285" s="21" t="str">
        <f t="shared" ref="DC285:DN285" si="333">IF(DC103&gt;0,DC$6,"")</f>
        <v/>
      </c>
      <c r="DD285" s="21" t="str">
        <f t="shared" si="333"/>
        <v/>
      </c>
      <c r="DE285" s="21" t="str">
        <f t="shared" si="333"/>
        <v/>
      </c>
      <c r="DF285" s="21" t="str">
        <f t="shared" si="333"/>
        <v/>
      </c>
      <c r="DG285" s="21" t="str">
        <f t="shared" si="333"/>
        <v/>
      </c>
      <c r="DH285" s="21" t="str">
        <f t="shared" si="333"/>
        <v/>
      </c>
      <c r="DI285" s="21" t="str">
        <f t="shared" si="333"/>
        <v/>
      </c>
      <c r="DJ285" s="21" t="str">
        <f t="shared" si="333"/>
        <v/>
      </c>
      <c r="DK285" s="21" t="str">
        <f t="shared" si="333"/>
        <v/>
      </c>
      <c r="DL285" s="21" t="str">
        <f t="shared" si="333"/>
        <v/>
      </c>
      <c r="DM285" s="21" t="str">
        <f t="shared" si="333"/>
        <v/>
      </c>
      <c r="DN285" s="21" t="str">
        <f t="shared" si="333"/>
        <v/>
      </c>
      <c r="DO285" s="21"/>
      <c r="DP285" s="21"/>
      <c r="DQ285" s="21"/>
      <c r="DR285" s="21"/>
      <c r="DS285" s="21"/>
      <c r="DT285" s="21"/>
      <c r="DU285" s="21"/>
      <c r="DV285" s="21"/>
      <c r="DW285" s="21"/>
      <c r="DX285" s="21"/>
      <c r="DY285" s="21"/>
      <c r="DZ285" s="21"/>
      <c r="EA285" s="21"/>
      <c r="EB285" s="21"/>
      <c r="EC285" s="21"/>
      <c r="ED285" s="21"/>
      <c r="EE285" s="21"/>
      <c r="EF285" s="21"/>
      <c r="EG285" s="21"/>
      <c r="EH285" s="21"/>
      <c r="EI285" s="21"/>
      <c r="EJ285" s="21"/>
      <c r="EK285" s="21"/>
      <c r="EL285" s="21"/>
      <c r="EM285" s="21"/>
      <c r="EN285" s="21"/>
      <c r="EO285" s="21"/>
      <c r="EP285" s="21"/>
      <c r="EQ285" s="21"/>
      <c r="ER285" s="21"/>
      <c r="ES285" s="21"/>
      <c r="ET285" s="21"/>
      <c r="EU285" s="21"/>
      <c r="EV285" s="21"/>
      <c r="EW285" s="21"/>
      <c r="EX285" s="21"/>
      <c r="EY285" s="21" t="str">
        <f t="shared" ref="EY285:GF285" si="334">IF(EY103&gt;0,EY$6,"")</f>
        <v/>
      </c>
      <c r="EZ285" s="21" t="str">
        <f t="shared" si="334"/>
        <v/>
      </c>
      <c r="FA285" s="21" t="str">
        <f t="shared" si="334"/>
        <v/>
      </c>
      <c r="FB285" s="21" t="str">
        <f t="shared" si="334"/>
        <v/>
      </c>
      <c r="FC285" s="21" t="str">
        <f t="shared" si="334"/>
        <v/>
      </c>
      <c r="FD285" s="21" t="str">
        <f t="shared" si="334"/>
        <v/>
      </c>
      <c r="FE285" s="21" t="str">
        <f t="shared" si="334"/>
        <v/>
      </c>
      <c r="FF285" s="21" t="str">
        <f t="shared" si="334"/>
        <v/>
      </c>
      <c r="FG285" s="21" t="str">
        <f t="shared" si="334"/>
        <v/>
      </c>
      <c r="FH285" s="21" t="str">
        <f t="shared" si="334"/>
        <v/>
      </c>
      <c r="FI285" s="21" t="str">
        <f t="shared" si="334"/>
        <v/>
      </c>
      <c r="FJ285" s="21" t="str">
        <f t="shared" si="334"/>
        <v/>
      </c>
      <c r="FK285" s="21" t="str">
        <f t="shared" si="334"/>
        <v/>
      </c>
      <c r="FL285" s="21" t="str">
        <f t="shared" si="334"/>
        <v/>
      </c>
      <c r="FM285" s="21" t="str">
        <f t="shared" si="334"/>
        <v/>
      </c>
      <c r="FN285" s="21" t="str">
        <f t="shared" si="334"/>
        <v/>
      </c>
      <c r="FO285" s="21" t="str">
        <f t="shared" si="334"/>
        <v/>
      </c>
      <c r="FP285" s="21" t="str">
        <f t="shared" si="334"/>
        <v/>
      </c>
      <c r="FQ285" s="21" t="str">
        <f t="shared" si="334"/>
        <v/>
      </c>
      <c r="FR285" s="21" t="str">
        <f t="shared" si="334"/>
        <v/>
      </c>
      <c r="FS285" s="21" t="str">
        <f t="shared" si="334"/>
        <v/>
      </c>
      <c r="FT285" s="21" t="str">
        <f t="shared" si="334"/>
        <v/>
      </c>
      <c r="FU285" s="21" t="str">
        <f t="shared" si="334"/>
        <v/>
      </c>
      <c r="FV285" s="21" t="str">
        <f t="shared" si="334"/>
        <v/>
      </c>
      <c r="FW285" s="21" t="str">
        <f t="shared" si="334"/>
        <v/>
      </c>
      <c r="FX285" s="21" t="str">
        <f t="shared" si="334"/>
        <v/>
      </c>
      <c r="FY285" s="21" t="str">
        <f t="shared" si="334"/>
        <v/>
      </c>
      <c r="FZ285" s="21" t="str">
        <f t="shared" si="334"/>
        <v/>
      </c>
      <c r="GA285" s="21" t="str">
        <f t="shared" si="334"/>
        <v/>
      </c>
      <c r="GB285" s="21" t="str">
        <f t="shared" si="334"/>
        <v/>
      </c>
      <c r="GC285" s="21" t="str">
        <f t="shared" si="334"/>
        <v/>
      </c>
      <c r="GD285" s="21" t="str">
        <f t="shared" si="334"/>
        <v/>
      </c>
      <c r="GE285" s="21" t="str">
        <f t="shared" si="334"/>
        <v/>
      </c>
      <c r="GF285" s="21" t="str">
        <f t="shared" si="334"/>
        <v/>
      </c>
      <c r="GG285" s="21"/>
      <c r="GH285" s="21" t="str">
        <f t="shared" si="295"/>
        <v/>
      </c>
      <c r="GI285" s="436" t="str">
        <f t="shared" si="295"/>
        <v/>
      </c>
    </row>
    <row r="286" spans="1:191" hidden="1" x14ac:dyDescent="0.75">
      <c r="A286" s="67"/>
      <c r="B286" s="67"/>
      <c r="C286" s="425" t="str">
        <f t="shared" si="237"/>
        <v/>
      </c>
      <c r="D286" s="7"/>
      <c r="E286" s="7"/>
      <c r="F286" s="7"/>
      <c r="G286" s="424">
        <f t="shared" si="241"/>
        <v>0</v>
      </c>
      <c r="H286" s="21">
        <f t="shared" si="242"/>
        <v>0</v>
      </c>
      <c r="I286" s="102"/>
      <c r="J286" s="21" t="str">
        <f t="shared" si="246"/>
        <v/>
      </c>
      <c r="K286" s="21" t="str">
        <f t="shared" ref="K286:V286" si="335">IF(K104&gt;0,K$6,"")</f>
        <v/>
      </c>
      <c r="L286" s="21" t="str">
        <f t="shared" si="335"/>
        <v/>
      </c>
      <c r="M286" s="21" t="str">
        <f t="shared" si="335"/>
        <v/>
      </c>
      <c r="N286" s="21" t="str">
        <f t="shared" si="335"/>
        <v/>
      </c>
      <c r="O286" s="21" t="str">
        <f t="shared" si="335"/>
        <v/>
      </c>
      <c r="P286" s="21" t="str">
        <f t="shared" si="335"/>
        <v/>
      </c>
      <c r="Q286" s="21" t="str">
        <f t="shared" si="335"/>
        <v/>
      </c>
      <c r="R286" s="21" t="str">
        <f t="shared" si="335"/>
        <v/>
      </c>
      <c r="S286" s="21" t="str">
        <f t="shared" si="335"/>
        <v/>
      </c>
      <c r="T286" s="21" t="str">
        <f t="shared" si="335"/>
        <v/>
      </c>
      <c r="U286" s="21" t="str">
        <f t="shared" si="335"/>
        <v/>
      </c>
      <c r="V286" s="21" t="str">
        <f t="shared" si="335"/>
        <v/>
      </c>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c r="BZ286" s="21"/>
      <c r="CA286" s="21"/>
      <c r="CB286" s="21"/>
      <c r="CC286" s="21"/>
      <c r="CD286" s="21"/>
      <c r="CE286" s="21"/>
      <c r="CF286" s="21"/>
      <c r="CG286" s="21"/>
      <c r="CH286" s="21"/>
      <c r="CI286" s="21"/>
      <c r="CJ286" s="21"/>
      <c r="CK286" s="21"/>
      <c r="CL286" s="21"/>
      <c r="CM286" s="21"/>
      <c r="CN286" s="21"/>
      <c r="CO286" s="21"/>
      <c r="CP286" s="21"/>
      <c r="CQ286" s="21"/>
      <c r="CR286" s="21"/>
      <c r="CS286" s="21"/>
      <c r="CT286" s="21"/>
      <c r="CU286" s="21"/>
      <c r="CV286" s="21"/>
      <c r="CW286" s="21"/>
      <c r="CX286" s="21"/>
      <c r="CY286" s="21"/>
      <c r="CZ286" s="21"/>
      <c r="DA286" s="21"/>
      <c r="DB286" s="21"/>
      <c r="DC286" s="21" t="str">
        <f t="shared" ref="DC286:DN286" si="336">IF(DC104&gt;0,DC$6,"")</f>
        <v/>
      </c>
      <c r="DD286" s="21" t="str">
        <f t="shared" si="336"/>
        <v/>
      </c>
      <c r="DE286" s="21" t="str">
        <f t="shared" si="336"/>
        <v/>
      </c>
      <c r="DF286" s="21" t="str">
        <f t="shared" si="336"/>
        <v/>
      </c>
      <c r="DG286" s="21" t="str">
        <f t="shared" si="336"/>
        <v/>
      </c>
      <c r="DH286" s="21" t="str">
        <f t="shared" si="336"/>
        <v/>
      </c>
      <c r="DI286" s="21" t="str">
        <f t="shared" si="336"/>
        <v/>
      </c>
      <c r="DJ286" s="21" t="str">
        <f t="shared" si="336"/>
        <v/>
      </c>
      <c r="DK286" s="21" t="str">
        <f t="shared" si="336"/>
        <v/>
      </c>
      <c r="DL286" s="21" t="str">
        <f t="shared" si="336"/>
        <v/>
      </c>
      <c r="DM286" s="21" t="str">
        <f t="shared" si="336"/>
        <v/>
      </c>
      <c r="DN286" s="21" t="str">
        <f t="shared" si="336"/>
        <v/>
      </c>
      <c r="DO286" s="21"/>
      <c r="DP286" s="21"/>
      <c r="DQ286" s="21"/>
      <c r="DR286" s="21"/>
      <c r="DS286" s="21"/>
      <c r="DT286" s="21"/>
      <c r="DU286" s="21"/>
      <c r="DV286" s="21"/>
      <c r="DW286" s="21"/>
      <c r="DX286" s="21"/>
      <c r="DY286" s="21"/>
      <c r="DZ286" s="21"/>
      <c r="EA286" s="21"/>
      <c r="EB286" s="21"/>
      <c r="EC286" s="21"/>
      <c r="ED286" s="21"/>
      <c r="EE286" s="21"/>
      <c r="EF286" s="21"/>
      <c r="EG286" s="21"/>
      <c r="EH286" s="21"/>
      <c r="EI286" s="21"/>
      <c r="EJ286" s="21"/>
      <c r="EK286" s="21"/>
      <c r="EL286" s="21"/>
      <c r="EM286" s="21"/>
      <c r="EN286" s="21"/>
      <c r="EO286" s="21"/>
      <c r="EP286" s="21"/>
      <c r="EQ286" s="21"/>
      <c r="ER286" s="21"/>
      <c r="ES286" s="21"/>
      <c r="ET286" s="21"/>
      <c r="EU286" s="21"/>
      <c r="EV286" s="21"/>
      <c r="EW286" s="21"/>
      <c r="EX286" s="21"/>
      <c r="EY286" s="21" t="str">
        <f t="shared" ref="EY286:GF286" si="337">IF(EY104&gt;0,EY$6,"")</f>
        <v/>
      </c>
      <c r="EZ286" s="21" t="str">
        <f t="shared" si="337"/>
        <v/>
      </c>
      <c r="FA286" s="21" t="str">
        <f t="shared" si="337"/>
        <v/>
      </c>
      <c r="FB286" s="21" t="str">
        <f t="shared" si="337"/>
        <v/>
      </c>
      <c r="FC286" s="21" t="str">
        <f t="shared" si="337"/>
        <v/>
      </c>
      <c r="FD286" s="21" t="str">
        <f t="shared" si="337"/>
        <v/>
      </c>
      <c r="FE286" s="21" t="str">
        <f t="shared" si="337"/>
        <v/>
      </c>
      <c r="FF286" s="21" t="str">
        <f t="shared" si="337"/>
        <v/>
      </c>
      <c r="FG286" s="21" t="str">
        <f t="shared" si="337"/>
        <v/>
      </c>
      <c r="FH286" s="21" t="str">
        <f t="shared" si="337"/>
        <v/>
      </c>
      <c r="FI286" s="21" t="str">
        <f t="shared" si="337"/>
        <v/>
      </c>
      <c r="FJ286" s="21" t="str">
        <f t="shared" si="337"/>
        <v/>
      </c>
      <c r="FK286" s="21" t="str">
        <f t="shared" si="337"/>
        <v/>
      </c>
      <c r="FL286" s="21" t="str">
        <f t="shared" si="337"/>
        <v/>
      </c>
      <c r="FM286" s="21" t="str">
        <f t="shared" si="337"/>
        <v/>
      </c>
      <c r="FN286" s="21" t="str">
        <f t="shared" si="337"/>
        <v/>
      </c>
      <c r="FO286" s="21" t="str">
        <f t="shared" si="337"/>
        <v/>
      </c>
      <c r="FP286" s="21" t="str">
        <f t="shared" si="337"/>
        <v/>
      </c>
      <c r="FQ286" s="21" t="str">
        <f t="shared" si="337"/>
        <v/>
      </c>
      <c r="FR286" s="21" t="str">
        <f t="shared" si="337"/>
        <v/>
      </c>
      <c r="FS286" s="21" t="str">
        <f t="shared" si="337"/>
        <v/>
      </c>
      <c r="FT286" s="21" t="str">
        <f t="shared" si="337"/>
        <v/>
      </c>
      <c r="FU286" s="21" t="str">
        <f t="shared" si="337"/>
        <v/>
      </c>
      <c r="FV286" s="21" t="str">
        <f t="shared" si="337"/>
        <v/>
      </c>
      <c r="FW286" s="21" t="str">
        <f t="shared" si="337"/>
        <v/>
      </c>
      <c r="FX286" s="21" t="str">
        <f t="shared" si="337"/>
        <v/>
      </c>
      <c r="FY286" s="21" t="str">
        <f t="shared" si="337"/>
        <v/>
      </c>
      <c r="FZ286" s="21" t="str">
        <f t="shared" si="337"/>
        <v/>
      </c>
      <c r="GA286" s="21" t="str">
        <f t="shared" si="337"/>
        <v/>
      </c>
      <c r="GB286" s="21" t="str">
        <f t="shared" si="337"/>
        <v/>
      </c>
      <c r="GC286" s="21" t="str">
        <f t="shared" si="337"/>
        <v/>
      </c>
      <c r="GD286" s="21" t="str">
        <f t="shared" si="337"/>
        <v/>
      </c>
      <c r="GE286" s="21" t="str">
        <f t="shared" si="337"/>
        <v/>
      </c>
      <c r="GF286" s="21" t="str">
        <f t="shared" si="337"/>
        <v/>
      </c>
      <c r="GG286" s="21"/>
      <c r="GH286" s="21" t="str">
        <f t="shared" si="295"/>
        <v/>
      </c>
      <c r="GI286" s="436" t="str">
        <f t="shared" si="295"/>
        <v/>
      </c>
    </row>
    <row r="287" spans="1:191" hidden="1" x14ac:dyDescent="0.75">
      <c r="A287" s="67"/>
      <c r="B287" s="67"/>
      <c r="C287" s="425" t="str">
        <f t="shared" ref="C287:C318" si="338">C105</f>
        <v/>
      </c>
      <c r="D287" s="7"/>
      <c r="E287" s="7"/>
      <c r="F287" s="7"/>
      <c r="G287" s="424">
        <f t="shared" si="241"/>
        <v>0</v>
      </c>
      <c r="H287" s="21">
        <f t="shared" si="242"/>
        <v>0</v>
      </c>
      <c r="I287" s="102"/>
      <c r="J287" s="21" t="str">
        <f t="shared" si="246"/>
        <v/>
      </c>
      <c r="K287" s="21" t="str">
        <f t="shared" ref="K287:V287" si="339">IF(K105&gt;0,K$6,"")</f>
        <v/>
      </c>
      <c r="L287" s="21" t="str">
        <f t="shared" si="339"/>
        <v/>
      </c>
      <c r="M287" s="21" t="str">
        <f t="shared" si="339"/>
        <v/>
      </c>
      <c r="N287" s="21" t="str">
        <f t="shared" si="339"/>
        <v/>
      </c>
      <c r="O287" s="21" t="str">
        <f t="shared" si="339"/>
        <v/>
      </c>
      <c r="P287" s="21" t="str">
        <f t="shared" si="339"/>
        <v/>
      </c>
      <c r="Q287" s="21" t="str">
        <f t="shared" si="339"/>
        <v/>
      </c>
      <c r="R287" s="21" t="str">
        <f t="shared" si="339"/>
        <v/>
      </c>
      <c r="S287" s="21" t="str">
        <f t="shared" si="339"/>
        <v/>
      </c>
      <c r="T287" s="21" t="str">
        <f t="shared" si="339"/>
        <v/>
      </c>
      <c r="U287" s="21" t="str">
        <f t="shared" si="339"/>
        <v/>
      </c>
      <c r="V287" s="21" t="str">
        <f t="shared" si="339"/>
        <v/>
      </c>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c r="BZ287" s="21"/>
      <c r="CA287" s="21"/>
      <c r="CB287" s="21"/>
      <c r="CC287" s="21"/>
      <c r="CD287" s="21"/>
      <c r="CE287" s="21"/>
      <c r="CF287" s="21"/>
      <c r="CG287" s="21"/>
      <c r="CH287" s="21"/>
      <c r="CI287" s="21"/>
      <c r="CJ287" s="21"/>
      <c r="CK287" s="21"/>
      <c r="CL287" s="21"/>
      <c r="CM287" s="21"/>
      <c r="CN287" s="21"/>
      <c r="CO287" s="21"/>
      <c r="CP287" s="21"/>
      <c r="CQ287" s="21"/>
      <c r="CR287" s="21"/>
      <c r="CS287" s="21"/>
      <c r="CT287" s="21"/>
      <c r="CU287" s="21"/>
      <c r="CV287" s="21"/>
      <c r="CW287" s="21"/>
      <c r="CX287" s="21"/>
      <c r="CY287" s="21"/>
      <c r="CZ287" s="21"/>
      <c r="DA287" s="21"/>
      <c r="DB287" s="21"/>
      <c r="DC287" s="21" t="str">
        <f t="shared" ref="DC287:DN287" si="340">IF(DC105&gt;0,DC$6,"")</f>
        <v/>
      </c>
      <c r="DD287" s="21" t="str">
        <f t="shared" si="340"/>
        <v/>
      </c>
      <c r="DE287" s="21" t="str">
        <f t="shared" si="340"/>
        <v/>
      </c>
      <c r="DF287" s="21" t="str">
        <f t="shared" si="340"/>
        <v/>
      </c>
      <c r="DG287" s="21" t="str">
        <f t="shared" si="340"/>
        <v/>
      </c>
      <c r="DH287" s="21" t="str">
        <f t="shared" si="340"/>
        <v/>
      </c>
      <c r="DI287" s="21" t="str">
        <f t="shared" si="340"/>
        <v/>
      </c>
      <c r="DJ287" s="21" t="str">
        <f t="shared" si="340"/>
        <v/>
      </c>
      <c r="DK287" s="21" t="str">
        <f t="shared" si="340"/>
        <v/>
      </c>
      <c r="DL287" s="21" t="str">
        <f t="shared" si="340"/>
        <v/>
      </c>
      <c r="DM287" s="21" t="str">
        <f t="shared" si="340"/>
        <v/>
      </c>
      <c r="DN287" s="21" t="str">
        <f t="shared" si="340"/>
        <v/>
      </c>
      <c r="DO287" s="21"/>
      <c r="DP287" s="21"/>
      <c r="DQ287" s="21"/>
      <c r="DR287" s="21"/>
      <c r="DS287" s="21"/>
      <c r="DT287" s="21"/>
      <c r="DU287" s="21"/>
      <c r="DV287" s="21"/>
      <c r="DW287" s="21"/>
      <c r="DX287" s="21"/>
      <c r="DY287" s="21"/>
      <c r="DZ287" s="21"/>
      <c r="EA287" s="21"/>
      <c r="EB287" s="21"/>
      <c r="EC287" s="21"/>
      <c r="ED287" s="21"/>
      <c r="EE287" s="21"/>
      <c r="EF287" s="21"/>
      <c r="EG287" s="21"/>
      <c r="EH287" s="21"/>
      <c r="EI287" s="21"/>
      <c r="EJ287" s="21"/>
      <c r="EK287" s="21"/>
      <c r="EL287" s="21"/>
      <c r="EM287" s="21"/>
      <c r="EN287" s="21"/>
      <c r="EO287" s="21"/>
      <c r="EP287" s="21"/>
      <c r="EQ287" s="21"/>
      <c r="ER287" s="21"/>
      <c r="ES287" s="21"/>
      <c r="ET287" s="21"/>
      <c r="EU287" s="21"/>
      <c r="EV287" s="21"/>
      <c r="EW287" s="21"/>
      <c r="EX287" s="21"/>
      <c r="EY287" s="21" t="str">
        <f t="shared" ref="EY287:GF287" si="341">IF(EY105&gt;0,EY$6,"")</f>
        <v/>
      </c>
      <c r="EZ287" s="21" t="str">
        <f t="shared" si="341"/>
        <v/>
      </c>
      <c r="FA287" s="21" t="str">
        <f t="shared" si="341"/>
        <v/>
      </c>
      <c r="FB287" s="21" t="str">
        <f t="shared" si="341"/>
        <v/>
      </c>
      <c r="FC287" s="21" t="str">
        <f t="shared" si="341"/>
        <v/>
      </c>
      <c r="FD287" s="21" t="str">
        <f t="shared" si="341"/>
        <v/>
      </c>
      <c r="FE287" s="21" t="str">
        <f t="shared" si="341"/>
        <v/>
      </c>
      <c r="FF287" s="21" t="str">
        <f t="shared" si="341"/>
        <v/>
      </c>
      <c r="FG287" s="21" t="str">
        <f t="shared" si="341"/>
        <v/>
      </c>
      <c r="FH287" s="21" t="str">
        <f t="shared" si="341"/>
        <v/>
      </c>
      <c r="FI287" s="21" t="str">
        <f t="shared" si="341"/>
        <v/>
      </c>
      <c r="FJ287" s="21" t="str">
        <f t="shared" si="341"/>
        <v/>
      </c>
      <c r="FK287" s="21" t="str">
        <f t="shared" si="341"/>
        <v/>
      </c>
      <c r="FL287" s="21" t="str">
        <f t="shared" si="341"/>
        <v/>
      </c>
      <c r="FM287" s="21" t="str">
        <f t="shared" si="341"/>
        <v/>
      </c>
      <c r="FN287" s="21" t="str">
        <f t="shared" si="341"/>
        <v/>
      </c>
      <c r="FO287" s="21" t="str">
        <f t="shared" si="341"/>
        <v/>
      </c>
      <c r="FP287" s="21" t="str">
        <f t="shared" si="341"/>
        <v/>
      </c>
      <c r="FQ287" s="21" t="str">
        <f t="shared" si="341"/>
        <v/>
      </c>
      <c r="FR287" s="21" t="str">
        <f t="shared" si="341"/>
        <v/>
      </c>
      <c r="FS287" s="21" t="str">
        <f t="shared" si="341"/>
        <v/>
      </c>
      <c r="FT287" s="21" t="str">
        <f t="shared" si="341"/>
        <v/>
      </c>
      <c r="FU287" s="21" t="str">
        <f t="shared" si="341"/>
        <v/>
      </c>
      <c r="FV287" s="21" t="str">
        <f t="shared" si="341"/>
        <v/>
      </c>
      <c r="FW287" s="21" t="str">
        <f t="shared" si="341"/>
        <v/>
      </c>
      <c r="FX287" s="21" t="str">
        <f t="shared" si="341"/>
        <v/>
      </c>
      <c r="FY287" s="21" t="str">
        <f t="shared" si="341"/>
        <v/>
      </c>
      <c r="FZ287" s="21" t="str">
        <f t="shared" si="341"/>
        <v/>
      </c>
      <c r="GA287" s="21" t="str">
        <f t="shared" si="341"/>
        <v/>
      </c>
      <c r="GB287" s="21" t="str">
        <f t="shared" si="341"/>
        <v/>
      </c>
      <c r="GC287" s="21" t="str">
        <f t="shared" si="341"/>
        <v/>
      </c>
      <c r="GD287" s="21" t="str">
        <f t="shared" si="341"/>
        <v/>
      </c>
      <c r="GE287" s="21" t="str">
        <f t="shared" si="341"/>
        <v/>
      </c>
      <c r="GF287" s="21" t="str">
        <f t="shared" si="341"/>
        <v/>
      </c>
      <c r="GG287" s="21"/>
      <c r="GH287" s="21" t="str">
        <f t="shared" si="295"/>
        <v/>
      </c>
      <c r="GI287" s="436" t="str">
        <f t="shared" si="295"/>
        <v/>
      </c>
    </row>
    <row r="288" spans="1:191" hidden="1" x14ac:dyDescent="0.75">
      <c r="A288" s="67"/>
      <c r="B288" s="67"/>
      <c r="C288" s="425" t="str">
        <f t="shared" si="338"/>
        <v/>
      </c>
      <c r="D288" s="7"/>
      <c r="E288" s="7"/>
      <c r="F288" s="7"/>
      <c r="G288" s="424">
        <f t="shared" ref="G288:G319" si="342">MIN(J288:GH288)</f>
        <v>0</v>
      </c>
      <c r="H288" s="21">
        <f t="shared" ref="H288:H319" si="343">MAX(J288:GH288)</f>
        <v>0</v>
      </c>
      <c r="I288" s="102"/>
      <c r="J288" s="21" t="str">
        <f t="shared" si="246"/>
        <v/>
      </c>
      <c r="K288" s="21" t="str">
        <f t="shared" ref="K288:V288" si="344">IF(K106&gt;0,K$6,"")</f>
        <v/>
      </c>
      <c r="L288" s="21" t="str">
        <f t="shared" si="344"/>
        <v/>
      </c>
      <c r="M288" s="21" t="str">
        <f t="shared" si="344"/>
        <v/>
      </c>
      <c r="N288" s="21" t="str">
        <f t="shared" si="344"/>
        <v/>
      </c>
      <c r="O288" s="21" t="str">
        <f t="shared" si="344"/>
        <v/>
      </c>
      <c r="P288" s="21" t="str">
        <f t="shared" si="344"/>
        <v/>
      </c>
      <c r="Q288" s="21" t="str">
        <f t="shared" si="344"/>
        <v/>
      </c>
      <c r="R288" s="21" t="str">
        <f t="shared" si="344"/>
        <v/>
      </c>
      <c r="S288" s="21" t="str">
        <f t="shared" si="344"/>
        <v/>
      </c>
      <c r="T288" s="21" t="str">
        <f t="shared" si="344"/>
        <v/>
      </c>
      <c r="U288" s="21" t="str">
        <f t="shared" si="344"/>
        <v/>
      </c>
      <c r="V288" s="21" t="str">
        <f t="shared" si="344"/>
        <v/>
      </c>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c r="BZ288" s="21"/>
      <c r="CA288" s="21"/>
      <c r="CB288" s="21"/>
      <c r="CC288" s="21"/>
      <c r="CD288" s="21"/>
      <c r="CE288" s="21"/>
      <c r="CF288" s="21"/>
      <c r="CG288" s="21"/>
      <c r="CH288" s="21"/>
      <c r="CI288" s="21"/>
      <c r="CJ288" s="21"/>
      <c r="CK288" s="21"/>
      <c r="CL288" s="21"/>
      <c r="CM288" s="21"/>
      <c r="CN288" s="21"/>
      <c r="CO288" s="21"/>
      <c r="CP288" s="21"/>
      <c r="CQ288" s="21"/>
      <c r="CR288" s="21"/>
      <c r="CS288" s="21"/>
      <c r="CT288" s="21"/>
      <c r="CU288" s="21"/>
      <c r="CV288" s="21"/>
      <c r="CW288" s="21"/>
      <c r="CX288" s="21"/>
      <c r="CY288" s="21"/>
      <c r="CZ288" s="21"/>
      <c r="DA288" s="21"/>
      <c r="DB288" s="21"/>
      <c r="DC288" s="21" t="str">
        <f t="shared" ref="DC288:DN288" si="345">IF(DC106&gt;0,DC$6,"")</f>
        <v/>
      </c>
      <c r="DD288" s="21" t="str">
        <f t="shared" si="345"/>
        <v/>
      </c>
      <c r="DE288" s="21" t="str">
        <f t="shared" si="345"/>
        <v/>
      </c>
      <c r="DF288" s="21" t="str">
        <f t="shared" si="345"/>
        <v/>
      </c>
      <c r="DG288" s="21" t="str">
        <f t="shared" si="345"/>
        <v/>
      </c>
      <c r="DH288" s="21" t="str">
        <f t="shared" si="345"/>
        <v/>
      </c>
      <c r="DI288" s="21" t="str">
        <f t="shared" si="345"/>
        <v/>
      </c>
      <c r="DJ288" s="21" t="str">
        <f t="shared" si="345"/>
        <v/>
      </c>
      <c r="DK288" s="21" t="str">
        <f t="shared" si="345"/>
        <v/>
      </c>
      <c r="DL288" s="21" t="str">
        <f t="shared" si="345"/>
        <v/>
      </c>
      <c r="DM288" s="21" t="str">
        <f t="shared" si="345"/>
        <v/>
      </c>
      <c r="DN288" s="21" t="str">
        <f t="shared" si="345"/>
        <v/>
      </c>
      <c r="DO288" s="21"/>
      <c r="DP288" s="21"/>
      <c r="DQ288" s="21"/>
      <c r="DR288" s="21"/>
      <c r="DS288" s="21"/>
      <c r="DT288" s="21"/>
      <c r="DU288" s="21"/>
      <c r="DV288" s="21"/>
      <c r="DW288" s="21"/>
      <c r="DX288" s="21"/>
      <c r="DY288" s="21"/>
      <c r="DZ288" s="21"/>
      <c r="EA288" s="21"/>
      <c r="EB288" s="21"/>
      <c r="EC288" s="21"/>
      <c r="ED288" s="21"/>
      <c r="EE288" s="21"/>
      <c r="EF288" s="21"/>
      <c r="EG288" s="21"/>
      <c r="EH288" s="21"/>
      <c r="EI288" s="21"/>
      <c r="EJ288" s="21"/>
      <c r="EK288" s="21"/>
      <c r="EL288" s="21"/>
      <c r="EM288" s="21"/>
      <c r="EN288" s="21"/>
      <c r="EO288" s="21"/>
      <c r="EP288" s="21"/>
      <c r="EQ288" s="21"/>
      <c r="ER288" s="21"/>
      <c r="ES288" s="21"/>
      <c r="ET288" s="21"/>
      <c r="EU288" s="21"/>
      <c r="EV288" s="21"/>
      <c r="EW288" s="21"/>
      <c r="EX288" s="21"/>
      <c r="EY288" s="21" t="str">
        <f t="shared" ref="EY288:GF288" si="346">IF(EY106&gt;0,EY$6,"")</f>
        <v/>
      </c>
      <c r="EZ288" s="21" t="str">
        <f t="shared" si="346"/>
        <v/>
      </c>
      <c r="FA288" s="21" t="str">
        <f t="shared" si="346"/>
        <v/>
      </c>
      <c r="FB288" s="21" t="str">
        <f t="shared" si="346"/>
        <v/>
      </c>
      <c r="FC288" s="21" t="str">
        <f t="shared" si="346"/>
        <v/>
      </c>
      <c r="FD288" s="21" t="str">
        <f t="shared" si="346"/>
        <v/>
      </c>
      <c r="FE288" s="21" t="str">
        <f t="shared" si="346"/>
        <v/>
      </c>
      <c r="FF288" s="21" t="str">
        <f t="shared" si="346"/>
        <v/>
      </c>
      <c r="FG288" s="21" t="str">
        <f t="shared" si="346"/>
        <v/>
      </c>
      <c r="FH288" s="21" t="str">
        <f t="shared" si="346"/>
        <v/>
      </c>
      <c r="FI288" s="21" t="str">
        <f t="shared" si="346"/>
        <v/>
      </c>
      <c r="FJ288" s="21" t="str">
        <f t="shared" si="346"/>
        <v/>
      </c>
      <c r="FK288" s="21" t="str">
        <f t="shared" si="346"/>
        <v/>
      </c>
      <c r="FL288" s="21" t="str">
        <f t="shared" si="346"/>
        <v/>
      </c>
      <c r="FM288" s="21" t="str">
        <f t="shared" si="346"/>
        <v/>
      </c>
      <c r="FN288" s="21" t="str">
        <f t="shared" si="346"/>
        <v/>
      </c>
      <c r="FO288" s="21" t="str">
        <f t="shared" si="346"/>
        <v/>
      </c>
      <c r="FP288" s="21" t="str">
        <f t="shared" si="346"/>
        <v/>
      </c>
      <c r="FQ288" s="21" t="str">
        <f t="shared" si="346"/>
        <v/>
      </c>
      <c r="FR288" s="21" t="str">
        <f t="shared" si="346"/>
        <v/>
      </c>
      <c r="FS288" s="21" t="str">
        <f t="shared" si="346"/>
        <v/>
      </c>
      <c r="FT288" s="21" t="str">
        <f t="shared" si="346"/>
        <v/>
      </c>
      <c r="FU288" s="21" t="str">
        <f t="shared" si="346"/>
        <v/>
      </c>
      <c r="FV288" s="21" t="str">
        <f t="shared" si="346"/>
        <v/>
      </c>
      <c r="FW288" s="21" t="str">
        <f t="shared" si="346"/>
        <v/>
      </c>
      <c r="FX288" s="21" t="str">
        <f t="shared" si="346"/>
        <v/>
      </c>
      <c r="FY288" s="21" t="str">
        <f t="shared" si="346"/>
        <v/>
      </c>
      <c r="FZ288" s="21" t="str">
        <f t="shared" si="346"/>
        <v/>
      </c>
      <c r="GA288" s="21" t="str">
        <f t="shared" si="346"/>
        <v/>
      </c>
      <c r="GB288" s="21" t="str">
        <f t="shared" si="346"/>
        <v/>
      </c>
      <c r="GC288" s="21" t="str">
        <f t="shared" si="346"/>
        <v/>
      </c>
      <c r="GD288" s="21" t="str">
        <f t="shared" si="346"/>
        <v/>
      </c>
      <c r="GE288" s="21" t="str">
        <f t="shared" si="346"/>
        <v/>
      </c>
      <c r="GF288" s="21" t="str">
        <f t="shared" si="346"/>
        <v/>
      </c>
      <c r="GG288" s="21"/>
      <c r="GH288" s="21" t="str">
        <f t="shared" si="295"/>
        <v/>
      </c>
      <c r="GI288" s="436" t="str">
        <f t="shared" si="295"/>
        <v/>
      </c>
    </row>
    <row r="289" spans="1:191" hidden="1" x14ac:dyDescent="0.75">
      <c r="A289" s="67"/>
      <c r="B289" s="67"/>
      <c r="C289" s="425" t="str">
        <f t="shared" si="338"/>
        <v/>
      </c>
      <c r="D289" s="7"/>
      <c r="E289" s="7"/>
      <c r="F289" s="7"/>
      <c r="G289" s="424">
        <f t="shared" si="342"/>
        <v>0</v>
      </c>
      <c r="H289" s="21">
        <f t="shared" si="343"/>
        <v>0</v>
      </c>
      <c r="I289" s="102"/>
      <c r="J289" s="21" t="str">
        <f t="shared" ref="J289:J320" si="347">IF(J107&gt;0,J104,"")</f>
        <v/>
      </c>
      <c r="K289" s="21" t="str">
        <f t="shared" ref="K289:V289" si="348">IF(K107&gt;0,K$6,"")</f>
        <v/>
      </c>
      <c r="L289" s="21" t="str">
        <f t="shared" si="348"/>
        <v/>
      </c>
      <c r="M289" s="21" t="str">
        <f t="shared" si="348"/>
        <v/>
      </c>
      <c r="N289" s="21" t="str">
        <f t="shared" si="348"/>
        <v/>
      </c>
      <c r="O289" s="21" t="str">
        <f t="shared" si="348"/>
        <v/>
      </c>
      <c r="P289" s="21" t="str">
        <f t="shared" si="348"/>
        <v/>
      </c>
      <c r="Q289" s="21" t="str">
        <f t="shared" si="348"/>
        <v/>
      </c>
      <c r="R289" s="21" t="str">
        <f t="shared" si="348"/>
        <v/>
      </c>
      <c r="S289" s="21" t="str">
        <f t="shared" si="348"/>
        <v/>
      </c>
      <c r="T289" s="21" t="str">
        <f t="shared" si="348"/>
        <v/>
      </c>
      <c r="U289" s="21" t="str">
        <f t="shared" si="348"/>
        <v/>
      </c>
      <c r="V289" s="21" t="str">
        <f t="shared" si="348"/>
        <v/>
      </c>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c r="BZ289" s="21"/>
      <c r="CA289" s="21"/>
      <c r="CB289" s="21"/>
      <c r="CC289" s="21"/>
      <c r="CD289" s="21"/>
      <c r="CE289" s="21"/>
      <c r="CF289" s="21"/>
      <c r="CG289" s="21"/>
      <c r="CH289" s="21"/>
      <c r="CI289" s="21"/>
      <c r="CJ289" s="21"/>
      <c r="CK289" s="21"/>
      <c r="CL289" s="21"/>
      <c r="CM289" s="21"/>
      <c r="CN289" s="21"/>
      <c r="CO289" s="21"/>
      <c r="CP289" s="21"/>
      <c r="CQ289" s="21"/>
      <c r="CR289" s="21"/>
      <c r="CS289" s="21"/>
      <c r="CT289" s="21"/>
      <c r="CU289" s="21"/>
      <c r="CV289" s="21"/>
      <c r="CW289" s="21"/>
      <c r="CX289" s="21"/>
      <c r="CY289" s="21"/>
      <c r="CZ289" s="21"/>
      <c r="DA289" s="21"/>
      <c r="DB289" s="21"/>
      <c r="DC289" s="21" t="str">
        <f t="shared" ref="DC289:DN289" si="349">IF(DC107&gt;0,DC$6,"")</f>
        <v/>
      </c>
      <c r="DD289" s="21" t="str">
        <f t="shared" si="349"/>
        <v/>
      </c>
      <c r="DE289" s="21" t="str">
        <f t="shared" si="349"/>
        <v/>
      </c>
      <c r="DF289" s="21" t="str">
        <f t="shared" si="349"/>
        <v/>
      </c>
      <c r="DG289" s="21" t="str">
        <f t="shared" si="349"/>
        <v/>
      </c>
      <c r="DH289" s="21" t="str">
        <f t="shared" si="349"/>
        <v/>
      </c>
      <c r="DI289" s="21" t="str">
        <f t="shared" si="349"/>
        <v/>
      </c>
      <c r="DJ289" s="21" t="str">
        <f t="shared" si="349"/>
        <v/>
      </c>
      <c r="DK289" s="21" t="str">
        <f t="shared" si="349"/>
        <v/>
      </c>
      <c r="DL289" s="21" t="str">
        <f t="shared" si="349"/>
        <v/>
      </c>
      <c r="DM289" s="21" t="str">
        <f t="shared" si="349"/>
        <v/>
      </c>
      <c r="DN289" s="21" t="str">
        <f t="shared" si="349"/>
        <v/>
      </c>
      <c r="DO289" s="21"/>
      <c r="DP289" s="21"/>
      <c r="DQ289" s="21"/>
      <c r="DR289" s="21"/>
      <c r="DS289" s="21"/>
      <c r="DT289" s="21"/>
      <c r="DU289" s="21"/>
      <c r="DV289" s="21"/>
      <c r="DW289" s="21"/>
      <c r="DX289" s="21"/>
      <c r="DY289" s="21"/>
      <c r="DZ289" s="21"/>
      <c r="EA289" s="21"/>
      <c r="EB289" s="21"/>
      <c r="EC289" s="21"/>
      <c r="ED289" s="21"/>
      <c r="EE289" s="21"/>
      <c r="EF289" s="21"/>
      <c r="EG289" s="21"/>
      <c r="EH289" s="21"/>
      <c r="EI289" s="21"/>
      <c r="EJ289" s="21"/>
      <c r="EK289" s="21"/>
      <c r="EL289" s="21"/>
      <c r="EM289" s="21"/>
      <c r="EN289" s="21"/>
      <c r="EO289" s="21"/>
      <c r="EP289" s="21"/>
      <c r="EQ289" s="21"/>
      <c r="ER289" s="21"/>
      <c r="ES289" s="21"/>
      <c r="ET289" s="21"/>
      <c r="EU289" s="21"/>
      <c r="EV289" s="21"/>
      <c r="EW289" s="21"/>
      <c r="EX289" s="21"/>
      <c r="EY289" s="21" t="str">
        <f t="shared" ref="EY289:GF289" si="350">IF(EY107&gt;0,EY$6,"")</f>
        <v/>
      </c>
      <c r="EZ289" s="21" t="str">
        <f t="shared" si="350"/>
        <v/>
      </c>
      <c r="FA289" s="21" t="str">
        <f t="shared" si="350"/>
        <v/>
      </c>
      <c r="FB289" s="21" t="str">
        <f t="shared" si="350"/>
        <v/>
      </c>
      <c r="FC289" s="21" t="str">
        <f t="shared" si="350"/>
        <v/>
      </c>
      <c r="FD289" s="21" t="str">
        <f t="shared" si="350"/>
        <v/>
      </c>
      <c r="FE289" s="21" t="str">
        <f t="shared" si="350"/>
        <v/>
      </c>
      <c r="FF289" s="21" t="str">
        <f t="shared" si="350"/>
        <v/>
      </c>
      <c r="FG289" s="21" t="str">
        <f t="shared" si="350"/>
        <v/>
      </c>
      <c r="FH289" s="21" t="str">
        <f t="shared" si="350"/>
        <v/>
      </c>
      <c r="FI289" s="21" t="str">
        <f t="shared" si="350"/>
        <v/>
      </c>
      <c r="FJ289" s="21" t="str">
        <f t="shared" si="350"/>
        <v/>
      </c>
      <c r="FK289" s="21" t="str">
        <f t="shared" si="350"/>
        <v/>
      </c>
      <c r="FL289" s="21" t="str">
        <f t="shared" si="350"/>
        <v/>
      </c>
      <c r="FM289" s="21" t="str">
        <f t="shared" si="350"/>
        <v/>
      </c>
      <c r="FN289" s="21" t="str">
        <f t="shared" si="350"/>
        <v/>
      </c>
      <c r="FO289" s="21" t="str">
        <f t="shared" si="350"/>
        <v/>
      </c>
      <c r="FP289" s="21" t="str">
        <f t="shared" si="350"/>
        <v/>
      </c>
      <c r="FQ289" s="21" t="str">
        <f t="shared" si="350"/>
        <v/>
      </c>
      <c r="FR289" s="21" t="str">
        <f t="shared" si="350"/>
        <v/>
      </c>
      <c r="FS289" s="21" t="str">
        <f t="shared" si="350"/>
        <v/>
      </c>
      <c r="FT289" s="21" t="str">
        <f t="shared" si="350"/>
        <v/>
      </c>
      <c r="FU289" s="21" t="str">
        <f t="shared" si="350"/>
        <v/>
      </c>
      <c r="FV289" s="21" t="str">
        <f t="shared" si="350"/>
        <v/>
      </c>
      <c r="FW289" s="21" t="str">
        <f t="shared" si="350"/>
        <v/>
      </c>
      <c r="FX289" s="21" t="str">
        <f t="shared" si="350"/>
        <v/>
      </c>
      <c r="FY289" s="21" t="str">
        <f t="shared" si="350"/>
        <v/>
      </c>
      <c r="FZ289" s="21" t="str">
        <f t="shared" si="350"/>
        <v/>
      </c>
      <c r="GA289" s="21" t="str">
        <f t="shared" si="350"/>
        <v/>
      </c>
      <c r="GB289" s="21" t="str">
        <f t="shared" si="350"/>
        <v/>
      </c>
      <c r="GC289" s="21" t="str">
        <f t="shared" si="350"/>
        <v/>
      </c>
      <c r="GD289" s="21" t="str">
        <f t="shared" si="350"/>
        <v/>
      </c>
      <c r="GE289" s="21" t="str">
        <f t="shared" si="350"/>
        <v/>
      </c>
      <c r="GF289" s="21" t="str">
        <f t="shared" si="350"/>
        <v/>
      </c>
      <c r="GG289" s="21"/>
      <c r="GH289" s="21" t="str">
        <f t="shared" si="295"/>
        <v/>
      </c>
      <c r="GI289" s="436" t="str">
        <f t="shared" si="295"/>
        <v/>
      </c>
    </row>
    <row r="290" spans="1:191" hidden="1" x14ac:dyDescent="0.75">
      <c r="A290" s="67"/>
      <c r="B290" s="67"/>
      <c r="C290" s="425" t="str">
        <f t="shared" si="338"/>
        <v/>
      </c>
      <c r="D290" s="7"/>
      <c r="E290" s="7"/>
      <c r="F290" s="7"/>
      <c r="G290" s="424">
        <f t="shared" si="342"/>
        <v>0</v>
      </c>
      <c r="H290" s="21">
        <f t="shared" si="343"/>
        <v>0</v>
      </c>
      <c r="I290" s="102"/>
      <c r="J290" s="21" t="str">
        <f t="shared" si="347"/>
        <v/>
      </c>
      <c r="K290" s="21" t="str">
        <f t="shared" ref="K290:V290" si="351">IF(K108&gt;0,K$6,"")</f>
        <v/>
      </c>
      <c r="L290" s="21" t="str">
        <f t="shared" si="351"/>
        <v/>
      </c>
      <c r="M290" s="21" t="str">
        <f t="shared" si="351"/>
        <v/>
      </c>
      <c r="N290" s="21" t="str">
        <f t="shared" si="351"/>
        <v/>
      </c>
      <c r="O290" s="21" t="str">
        <f t="shared" si="351"/>
        <v/>
      </c>
      <c r="P290" s="21" t="str">
        <f t="shared" si="351"/>
        <v/>
      </c>
      <c r="Q290" s="21" t="str">
        <f t="shared" si="351"/>
        <v/>
      </c>
      <c r="R290" s="21" t="str">
        <f t="shared" si="351"/>
        <v/>
      </c>
      <c r="S290" s="21" t="str">
        <f t="shared" si="351"/>
        <v/>
      </c>
      <c r="T290" s="21" t="str">
        <f t="shared" si="351"/>
        <v/>
      </c>
      <c r="U290" s="21" t="str">
        <f t="shared" si="351"/>
        <v/>
      </c>
      <c r="V290" s="21" t="str">
        <f t="shared" si="351"/>
        <v/>
      </c>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c r="BZ290" s="21"/>
      <c r="CA290" s="21"/>
      <c r="CB290" s="21"/>
      <c r="CC290" s="21"/>
      <c r="CD290" s="21"/>
      <c r="CE290" s="21"/>
      <c r="CF290" s="21"/>
      <c r="CG290" s="21"/>
      <c r="CH290" s="21"/>
      <c r="CI290" s="21"/>
      <c r="CJ290" s="21"/>
      <c r="CK290" s="21"/>
      <c r="CL290" s="21"/>
      <c r="CM290" s="21"/>
      <c r="CN290" s="21"/>
      <c r="CO290" s="21"/>
      <c r="CP290" s="21"/>
      <c r="CQ290" s="21"/>
      <c r="CR290" s="21"/>
      <c r="CS290" s="21"/>
      <c r="CT290" s="21"/>
      <c r="CU290" s="21"/>
      <c r="CV290" s="21"/>
      <c r="CW290" s="21"/>
      <c r="CX290" s="21"/>
      <c r="CY290" s="21"/>
      <c r="CZ290" s="21"/>
      <c r="DA290" s="21"/>
      <c r="DB290" s="21"/>
      <c r="DC290" s="21" t="str">
        <f t="shared" ref="DC290:DN290" si="352">IF(DC108&gt;0,DC$6,"")</f>
        <v/>
      </c>
      <c r="DD290" s="21" t="str">
        <f t="shared" si="352"/>
        <v/>
      </c>
      <c r="DE290" s="21" t="str">
        <f t="shared" si="352"/>
        <v/>
      </c>
      <c r="DF290" s="21" t="str">
        <f t="shared" si="352"/>
        <v/>
      </c>
      <c r="DG290" s="21" t="str">
        <f t="shared" si="352"/>
        <v/>
      </c>
      <c r="DH290" s="21" t="str">
        <f t="shared" si="352"/>
        <v/>
      </c>
      <c r="DI290" s="21" t="str">
        <f t="shared" si="352"/>
        <v/>
      </c>
      <c r="DJ290" s="21" t="str">
        <f t="shared" si="352"/>
        <v/>
      </c>
      <c r="DK290" s="21" t="str">
        <f t="shared" si="352"/>
        <v/>
      </c>
      <c r="DL290" s="21" t="str">
        <f t="shared" si="352"/>
        <v/>
      </c>
      <c r="DM290" s="21" t="str">
        <f t="shared" si="352"/>
        <v/>
      </c>
      <c r="DN290" s="21" t="str">
        <f t="shared" si="352"/>
        <v/>
      </c>
      <c r="DO290" s="21"/>
      <c r="DP290" s="21"/>
      <c r="DQ290" s="21"/>
      <c r="DR290" s="21"/>
      <c r="DS290" s="21"/>
      <c r="DT290" s="21"/>
      <c r="DU290" s="21"/>
      <c r="DV290" s="21"/>
      <c r="DW290" s="21"/>
      <c r="DX290" s="21"/>
      <c r="DY290" s="21"/>
      <c r="DZ290" s="21"/>
      <c r="EA290" s="21"/>
      <c r="EB290" s="21"/>
      <c r="EC290" s="21"/>
      <c r="ED290" s="21"/>
      <c r="EE290" s="21"/>
      <c r="EF290" s="21"/>
      <c r="EG290" s="21"/>
      <c r="EH290" s="21"/>
      <c r="EI290" s="21"/>
      <c r="EJ290" s="21"/>
      <c r="EK290" s="21"/>
      <c r="EL290" s="21"/>
      <c r="EM290" s="21"/>
      <c r="EN290" s="21"/>
      <c r="EO290" s="21"/>
      <c r="EP290" s="21"/>
      <c r="EQ290" s="21"/>
      <c r="ER290" s="21"/>
      <c r="ES290" s="21"/>
      <c r="ET290" s="21"/>
      <c r="EU290" s="21"/>
      <c r="EV290" s="21"/>
      <c r="EW290" s="21"/>
      <c r="EX290" s="21"/>
      <c r="EY290" s="21" t="str">
        <f t="shared" ref="EY290:GF290" si="353">IF(EY108&gt;0,EY$6,"")</f>
        <v/>
      </c>
      <c r="EZ290" s="21" t="str">
        <f t="shared" si="353"/>
        <v/>
      </c>
      <c r="FA290" s="21" t="str">
        <f t="shared" si="353"/>
        <v/>
      </c>
      <c r="FB290" s="21" t="str">
        <f t="shared" si="353"/>
        <v/>
      </c>
      <c r="FC290" s="21" t="str">
        <f t="shared" si="353"/>
        <v/>
      </c>
      <c r="FD290" s="21" t="str">
        <f t="shared" si="353"/>
        <v/>
      </c>
      <c r="FE290" s="21" t="str">
        <f t="shared" si="353"/>
        <v/>
      </c>
      <c r="FF290" s="21" t="str">
        <f t="shared" si="353"/>
        <v/>
      </c>
      <c r="FG290" s="21" t="str">
        <f t="shared" si="353"/>
        <v/>
      </c>
      <c r="FH290" s="21" t="str">
        <f t="shared" si="353"/>
        <v/>
      </c>
      <c r="FI290" s="21" t="str">
        <f t="shared" si="353"/>
        <v/>
      </c>
      <c r="FJ290" s="21" t="str">
        <f t="shared" si="353"/>
        <v/>
      </c>
      <c r="FK290" s="21" t="str">
        <f t="shared" si="353"/>
        <v/>
      </c>
      <c r="FL290" s="21" t="str">
        <f t="shared" si="353"/>
        <v/>
      </c>
      <c r="FM290" s="21" t="str">
        <f t="shared" si="353"/>
        <v/>
      </c>
      <c r="FN290" s="21" t="str">
        <f t="shared" si="353"/>
        <v/>
      </c>
      <c r="FO290" s="21" t="str">
        <f t="shared" si="353"/>
        <v/>
      </c>
      <c r="FP290" s="21" t="str">
        <f t="shared" si="353"/>
        <v/>
      </c>
      <c r="FQ290" s="21" t="str">
        <f t="shared" si="353"/>
        <v/>
      </c>
      <c r="FR290" s="21" t="str">
        <f t="shared" si="353"/>
        <v/>
      </c>
      <c r="FS290" s="21" t="str">
        <f t="shared" si="353"/>
        <v/>
      </c>
      <c r="FT290" s="21" t="str">
        <f t="shared" si="353"/>
        <v/>
      </c>
      <c r="FU290" s="21" t="str">
        <f t="shared" si="353"/>
        <v/>
      </c>
      <c r="FV290" s="21" t="str">
        <f t="shared" si="353"/>
        <v/>
      </c>
      <c r="FW290" s="21" t="str">
        <f t="shared" si="353"/>
        <v/>
      </c>
      <c r="FX290" s="21" t="str">
        <f t="shared" si="353"/>
        <v/>
      </c>
      <c r="FY290" s="21" t="str">
        <f t="shared" si="353"/>
        <v/>
      </c>
      <c r="FZ290" s="21" t="str">
        <f t="shared" si="353"/>
        <v/>
      </c>
      <c r="GA290" s="21" t="str">
        <f t="shared" si="353"/>
        <v/>
      </c>
      <c r="GB290" s="21" t="str">
        <f t="shared" si="353"/>
        <v/>
      </c>
      <c r="GC290" s="21" t="str">
        <f t="shared" si="353"/>
        <v/>
      </c>
      <c r="GD290" s="21" t="str">
        <f t="shared" si="353"/>
        <v/>
      </c>
      <c r="GE290" s="21" t="str">
        <f t="shared" si="353"/>
        <v/>
      </c>
      <c r="GF290" s="21" t="str">
        <f t="shared" si="353"/>
        <v/>
      </c>
      <c r="GG290" s="21"/>
      <c r="GH290" s="21" t="str">
        <f t="shared" si="295"/>
        <v/>
      </c>
      <c r="GI290" s="436" t="str">
        <f t="shared" si="295"/>
        <v/>
      </c>
    </row>
    <row r="291" spans="1:191" hidden="1" x14ac:dyDescent="0.75">
      <c r="A291" s="67"/>
      <c r="B291" s="67"/>
      <c r="C291" s="425" t="str">
        <f t="shared" si="338"/>
        <v/>
      </c>
      <c r="D291" s="7"/>
      <c r="E291" s="7"/>
      <c r="F291" s="7"/>
      <c r="G291" s="424">
        <f t="shared" si="342"/>
        <v>0</v>
      </c>
      <c r="H291" s="21">
        <f t="shared" si="343"/>
        <v>0</v>
      </c>
      <c r="I291" s="102"/>
      <c r="J291" s="21" t="str">
        <f t="shared" si="347"/>
        <v/>
      </c>
      <c r="K291" s="21" t="str">
        <f t="shared" ref="K291:V291" si="354">IF(K109&gt;0,K$6,"")</f>
        <v/>
      </c>
      <c r="L291" s="21" t="str">
        <f t="shared" si="354"/>
        <v/>
      </c>
      <c r="M291" s="21" t="str">
        <f t="shared" si="354"/>
        <v/>
      </c>
      <c r="N291" s="21" t="str">
        <f t="shared" si="354"/>
        <v/>
      </c>
      <c r="O291" s="21" t="str">
        <f t="shared" si="354"/>
        <v/>
      </c>
      <c r="P291" s="21" t="str">
        <f t="shared" si="354"/>
        <v/>
      </c>
      <c r="Q291" s="21" t="str">
        <f t="shared" si="354"/>
        <v/>
      </c>
      <c r="R291" s="21" t="str">
        <f t="shared" si="354"/>
        <v/>
      </c>
      <c r="S291" s="21" t="str">
        <f t="shared" si="354"/>
        <v/>
      </c>
      <c r="T291" s="21" t="str">
        <f t="shared" si="354"/>
        <v/>
      </c>
      <c r="U291" s="21" t="str">
        <f t="shared" si="354"/>
        <v/>
      </c>
      <c r="V291" s="21" t="str">
        <f t="shared" si="354"/>
        <v/>
      </c>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c r="BZ291" s="21"/>
      <c r="CA291" s="21"/>
      <c r="CB291" s="21"/>
      <c r="CC291" s="21"/>
      <c r="CD291" s="21"/>
      <c r="CE291" s="21"/>
      <c r="CF291" s="21"/>
      <c r="CG291" s="21"/>
      <c r="CH291" s="21"/>
      <c r="CI291" s="21"/>
      <c r="CJ291" s="21"/>
      <c r="CK291" s="21"/>
      <c r="CL291" s="21"/>
      <c r="CM291" s="21"/>
      <c r="CN291" s="21"/>
      <c r="CO291" s="21"/>
      <c r="CP291" s="21"/>
      <c r="CQ291" s="21"/>
      <c r="CR291" s="21"/>
      <c r="CS291" s="21"/>
      <c r="CT291" s="21"/>
      <c r="CU291" s="21"/>
      <c r="CV291" s="21"/>
      <c r="CW291" s="21"/>
      <c r="CX291" s="21"/>
      <c r="CY291" s="21"/>
      <c r="CZ291" s="21"/>
      <c r="DA291" s="21"/>
      <c r="DB291" s="21"/>
      <c r="DC291" s="21" t="str">
        <f t="shared" ref="DC291:DN291" si="355">IF(DC109&gt;0,DC$6,"")</f>
        <v/>
      </c>
      <c r="DD291" s="21" t="str">
        <f t="shared" si="355"/>
        <v/>
      </c>
      <c r="DE291" s="21" t="str">
        <f t="shared" si="355"/>
        <v/>
      </c>
      <c r="DF291" s="21" t="str">
        <f t="shared" si="355"/>
        <v/>
      </c>
      <c r="DG291" s="21" t="str">
        <f t="shared" si="355"/>
        <v/>
      </c>
      <c r="DH291" s="21" t="str">
        <f t="shared" si="355"/>
        <v/>
      </c>
      <c r="DI291" s="21" t="str">
        <f t="shared" si="355"/>
        <v/>
      </c>
      <c r="DJ291" s="21" t="str">
        <f t="shared" si="355"/>
        <v/>
      </c>
      <c r="DK291" s="21" t="str">
        <f t="shared" si="355"/>
        <v/>
      </c>
      <c r="DL291" s="21" t="str">
        <f t="shared" si="355"/>
        <v/>
      </c>
      <c r="DM291" s="21" t="str">
        <f t="shared" si="355"/>
        <v/>
      </c>
      <c r="DN291" s="21" t="str">
        <f t="shared" si="355"/>
        <v/>
      </c>
      <c r="DO291" s="21"/>
      <c r="DP291" s="21"/>
      <c r="DQ291" s="21"/>
      <c r="DR291" s="21"/>
      <c r="DS291" s="21"/>
      <c r="DT291" s="21"/>
      <c r="DU291" s="21"/>
      <c r="DV291" s="21"/>
      <c r="DW291" s="21"/>
      <c r="DX291" s="21"/>
      <c r="DY291" s="21"/>
      <c r="DZ291" s="21"/>
      <c r="EA291" s="21"/>
      <c r="EB291" s="21"/>
      <c r="EC291" s="21"/>
      <c r="ED291" s="21"/>
      <c r="EE291" s="21"/>
      <c r="EF291" s="21"/>
      <c r="EG291" s="21"/>
      <c r="EH291" s="21"/>
      <c r="EI291" s="21"/>
      <c r="EJ291" s="21"/>
      <c r="EK291" s="21"/>
      <c r="EL291" s="21"/>
      <c r="EM291" s="21"/>
      <c r="EN291" s="21"/>
      <c r="EO291" s="21"/>
      <c r="EP291" s="21"/>
      <c r="EQ291" s="21"/>
      <c r="ER291" s="21"/>
      <c r="ES291" s="21"/>
      <c r="ET291" s="21"/>
      <c r="EU291" s="21"/>
      <c r="EV291" s="21"/>
      <c r="EW291" s="21"/>
      <c r="EX291" s="21"/>
      <c r="EY291" s="21" t="str">
        <f t="shared" ref="EY291:GF291" si="356">IF(EY109&gt;0,EY$6,"")</f>
        <v/>
      </c>
      <c r="EZ291" s="21" t="str">
        <f t="shared" si="356"/>
        <v/>
      </c>
      <c r="FA291" s="21" t="str">
        <f t="shared" si="356"/>
        <v/>
      </c>
      <c r="FB291" s="21" t="str">
        <f t="shared" si="356"/>
        <v/>
      </c>
      <c r="FC291" s="21" t="str">
        <f t="shared" si="356"/>
        <v/>
      </c>
      <c r="FD291" s="21" t="str">
        <f t="shared" si="356"/>
        <v/>
      </c>
      <c r="FE291" s="21" t="str">
        <f t="shared" si="356"/>
        <v/>
      </c>
      <c r="FF291" s="21" t="str">
        <f t="shared" si="356"/>
        <v/>
      </c>
      <c r="FG291" s="21" t="str">
        <f t="shared" si="356"/>
        <v/>
      </c>
      <c r="FH291" s="21" t="str">
        <f t="shared" si="356"/>
        <v/>
      </c>
      <c r="FI291" s="21" t="str">
        <f t="shared" si="356"/>
        <v/>
      </c>
      <c r="FJ291" s="21" t="str">
        <f t="shared" si="356"/>
        <v/>
      </c>
      <c r="FK291" s="21" t="str">
        <f t="shared" si="356"/>
        <v/>
      </c>
      <c r="FL291" s="21" t="str">
        <f t="shared" si="356"/>
        <v/>
      </c>
      <c r="FM291" s="21" t="str">
        <f t="shared" si="356"/>
        <v/>
      </c>
      <c r="FN291" s="21" t="str">
        <f t="shared" si="356"/>
        <v/>
      </c>
      <c r="FO291" s="21" t="str">
        <f t="shared" si="356"/>
        <v/>
      </c>
      <c r="FP291" s="21" t="str">
        <f t="shared" si="356"/>
        <v/>
      </c>
      <c r="FQ291" s="21" t="str">
        <f t="shared" si="356"/>
        <v/>
      </c>
      <c r="FR291" s="21" t="str">
        <f t="shared" si="356"/>
        <v/>
      </c>
      <c r="FS291" s="21" t="str">
        <f t="shared" si="356"/>
        <v/>
      </c>
      <c r="FT291" s="21" t="str">
        <f t="shared" si="356"/>
        <v/>
      </c>
      <c r="FU291" s="21" t="str">
        <f t="shared" si="356"/>
        <v/>
      </c>
      <c r="FV291" s="21" t="str">
        <f t="shared" si="356"/>
        <v/>
      </c>
      <c r="FW291" s="21" t="str">
        <f t="shared" si="356"/>
        <v/>
      </c>
      <c r="FX291" s="21" t="str">
        <f t="shared" si="356"/>
        <v/>
      </c>
      <c r="FY291" s="21" t="str">
        <f t="shared" si="356"/>
        <v/>
      </c>
      <c r="FZ291" s="21" t="str">
        <f t="shared" si="356"/>
        <v/>
      </c>
      <c r="GA291" s="21" t="str">
        <f t="shared" si="356"/>
        <v/>
      </c>
      <c r="GB291" s="21" t="str">
        <f t="shared" si="356"/>
        <v/>
      </c>
      <c r="GC291" s="21" t="str">
        <f t="shared" si="356"/>
        <v/>
      </c>
      <c r="GD291" s="21" t="str">
        <f t="shared" si="356"/>
        <v/>
      </c>
      <c r="GE291" s="21" t="str">
        <f t="shared" si="356"/>
        <v/>
      </c>
      <c r="GF291" s="21" t="str">
        <f t="shared" si="356"/>
        <v/>
      </c>
      <c r="GG291" s="21"/>
      <c r="GH291" s="21" t="str">
        <f t="shared" si="295"/>
        <v/>
      </c>
      <c r="GI291" s="436" t="str">
        <f t="shared" si="295"/>
        <v/>
      </c>
    </row>
    <row r="292" spans="1:191" hidden="1" x14ac:dyDescent="0.75">
      <c r="A292" s="67"/>
      <c r="B292" s="67"/>
      <c r="C292" s="425" t="str">
        <f t="shared" si="338"/>
        <v/>
      </c>
      <c r="D292" s="7"/>
      <c r="E292" s="7"/>
      <c r="F292" s="7"/>
      <c r="G292" s="424">
        <f t="shared" si="342"/>
        <v>0</v>
      </c>
      <c r="H292" s="21">
        <f t="shared" si="343"/>
        <v>0</v>
      </c>
      <c r="I292" s="102"/>
      <c r="J292" s="21" t="str">
        <f t="shared" si="347"/>
        <v/>
      </c>
      <c r="K292" s="21" t="str">
        <f t="shared" ref="K292:V292" si="357">IF(K110&gt;0,K$6,"")</f>
        <v/>
      </c>
      <c r="L292" s="21" t="str">
        <f t="shared" si="357"/>
        <v/>
      </c>
      <c r="M292" s="21" t="str">
        <f t="shared" si="357"/>
        <v/>
      </c>
      <c r="N292" s="21" t="str">
        <f t="shared" si="357"/>
        <v/>
      </c>
      <c r="O292" s="21" t="str">
        <f t="shared" si="357"/>
        <v/>
      </c>
      <c r="P292" s="21" t="str">
        <f t="shared" si="357"/>
        <v/>
      </c>
      <c r="Q292" s="21" t="str">
        <f t="shared" si="357"/>
        <v/>
      </c>
      <c r="R292" s="21" t="str">
        <f t="shared" si="357"/>
        <v/>
      </c>
      <c r="S292" s="21" t="str">
        <f t="shared" si="357"/>
        <v/>
      </c>
      <c r="T292" s="21" t="str">
        <f t="shared" si="357"/>
        <v/>
      </c>
      <c r="U292" s="21" t="str">
        <f t="shared" si="357"/>
        <v/>
      </c>
      <c r="V292" s="21" t="str">
        <f t="shared" si="357"/>
        <v/>
      </c>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c r="BZ292" s="21"/>
      <c r="CA292" s="21"/>
      <c r="CB292" s="21"/>
      <c r="CC292" s="21"/>
      <c r="CD292" s="21"/>
      <c r="CE292" s="21"/>
      <c r="CF292" s="21"/>
      <c r="CG292" s="21"/>
      <c r="CH292" s="21"/>
      <c r="CI292" s="21"/>
      <c r="CJ292" s="21"/>
      <c r="CK292" s="21"/>
      <c r="CL292" s="21"/>
      <c r="CM292" s="21"/>
      <c r="CN292" s="21"/>
      <c r="CO292" s="21"/>
      <c r="CP292" s="21"/>
      <c r="CQ292" s="21"/>
      <c r="CR292" s="21"/>
      <c r="CS292" s="21"/>
      <c r="CT292" s="21"/>
      <c r="CU292" s="21"/>
      <c r="CV292" s="21"/>
      <c r="CW292" s="21"/>
      <c r="CX292" s="21"/>
      <c r="CY292" s="21"/>
      <c r="CZ292" s="21"/>
      <c r="DA292" s="21"/>
      <c r="DB292" s="21"/>
      <c r="DC292" s="21" t="str">
        <f t="shared" ref="DC292:DN292" si="358">IF(DC110&gt;0,DC$6,"")</f>
        <v/>
      </c>
      <c r="DD292" s="21" t="str">
        <f t="shared" si="358"/>
        <v/>
      </c>
      <c r="DE292" s="21" t="str">
        <f t="shared" si="358"/>
        <v/>
      </c>
      <c r="DF292" s="21" t="str">
        <f t="shared" si="358"/>
        <v/>
      </c>
      <c r="DG292" s="21" t="str">
        <f t="shared" si="358"/>
        <v/>
      </c>
      <c r="DH292" s="21" t="str">
        <f t="shared" si="358"/>
        <v/>
      </c>
      <c r="DI292" s="21" t="str">
        <f t="shared" si="358"/>
        <v/>
      </c>
      <c r="DJ292" s="21" t="str">
        <f t="shared" si="358"/>
        <v/>
      </c>
      <c r="DK292" s="21" t="str">
        <f t="shared" si="358"/>
        <v/>
      </c>
      <c r="DL292" s="21" t="str">
        <f t="shared" si="358"/>
        <v/>
      </c>
      <c r="DM292" s="21" t="str">
        <f t="shared" si="358"/>
        <v/>
      </c>
      <c r="DN292" s="21" t="str">
        <f t="shared" si="358"/>
        <v/>
      </c>
      <c r="DO292" s="21"/>
      <c r="DP292" s="21"/>
      <c r="DQ292" s="21"/>
      <c r="DR292" s="21"/>
      <c r="DS292" s="21"/>
      <c r="DT292" s="21"/>
      <c r="DU292" s="21"/>
      <c r="DV292" s="21"/>
      <c r="DW292" s="21"/>
      <c r="DX292" s="21"/>
      <c r="DY292" s="21"/>
      <c r="DZ292" s="21"/>
      <c r="EA292" s="21"/>
      <c r="EB292" s="21"/>
      <c r="EC292" s="21"/>
      <c r="ED292" s="21"/>
      <c r="EE292" s="21"/>
      <c r="EF292" s="21"/>
      <c r="EG292" s="21"/>
      <c r="EH292" s="21"/>
      <c r="EI292" s="21"/>
      <c r="EJ292" s="21"/>
      <c r="EK292" s="21"/>
      <c r="EL292" s="21"/>
      <c r="EM292" s="21"/>
      <c r="EN292" s="21"/>
      <c r="EO292" s="21"/>
      <c r="EP292" s="21"/>
      <c r="EQ292" s="21"/>
      <c r="ER292" s="21"/>
      <c r="ES292" s="21"/>
      <c r="ET292" s="21"/>
      <c r="EU292" s="21"/>
      <c r="EV292" s="21"/>
      <c r="EW292" s="21"/>
      <c r="EX292" s="21"/>
      <c r="EY292" s="21" t="str">
        <f t="shared" ref="EY292:GF292" si="359">IF(EY110&gt;0,EY$6,"")</f>
        <v/>
      </c>
      <c r="EZ292" s="21" t="str">
        <f t="shared" si="359"/>
        <v/>
      </c>
      <c r="FA292" s="21" t="str">
        <f t="shared" si="359"/>
        <v/>
      </c>
      <c r="FB292" s="21" t="str">
        <f t="shared" si="359"/>
        <v/>
      </c>
      <c r="FC292" s="21" t="str">
        <f t="shared" si="359"/>
        <v/>
      </c>
      <c r="FD292" s="21" t="str">
        <f t="shared" si="359"/>
        <v/>
      </c>
      <c r="FE292" s="21" t="str">
        <f t="shared" si="359"/>
        <v/>
      </c>
      <c r="FF292" s="21" t="str">
        <f t="shared" si="359"/>
        <v/>
      </c>
      <c r="FG292" s="21" t="str">
        <f t="shared" si="359"/>
        <v/>
      </c>
      <c r="FH292" s="21" t="str">
        <f t="shared" si="359"/>
        <v/>
      </c>
      <c r="FI292" s="21" t="str">
        <f t="shared" si="359"/>
        <v/>
      </c>
      <c r="FJ292" s="21" t="str">
        <f t="shared" si="359"/>
        <v/>
      </c>
      <c r="FK292" s="21" t="str">
        <f t="shared" si="359"/>
        <v/>
      </c>
      <c r="FL292" s="21" t="str">
        <f t="shared" si="359"/>
        <v/>
      </c>
      <c r="FM292" s="21" t="str">
        <f t="shared" si="359"/>
        <v/>
      </c>
      <c r="FN292" s="21" t="str">
        <f t="shared" si="359"/>
        <v/>
      </c>
      <c r="FO292" s="21" t="str">
        <f t="shared" si="359"/>
        <v/>
      </c>
      <c r="FP292" s="21" t="str">
        <f t="shared" si="359"/>
        <v/>
      </c>
      <c r="FQ292" s="21" t="str">
        <f t="shared" si="359"/>
        <v/>
      </c>
      <c r="FR292" s="21" t="str">
        <f t="shared" si="359"/>
        <v/>
      </c>
      <c r="FS292" s="21" t="str">
        <f t="shared" si="359"/>
        <v/>
      </c>
      <c r="FT292" s="21" t="str">
        <f t="shared" si="359"/>
        <v/>
      </c>
      <c r="FU292" s="21" t="str">
        <f t="shared" si="359"/>
        <v/>
      </c>
      <c r="FV292" s="21" t="str">
        <f t="shared" si="359"/>
        <v/>
      </c>
      <c r="FW292" s="21" t="str">
        <f t="shared" si="359"/>
        <v/>
      </c>
      <c r="FX292" s="21" t="str">
        <f t="shared" si="359"/>
        <v/>
      </c>
      <c r="FY292" s="21" t="str">
        <f t="shared" si="359"/>
        <v/>
      </c>
      <c r="FZ292" s="21" t="str">
        <f t="shared" si="359"/>
        <v/>
      </c>
      <c r="GA292" s="21" t="str">
        <f t="shared" si="359"/>
        <v/>
      </c>
      <c r="GB292" s="21" t="str">
        <f t="shared" si="359"/>
        <v/>
      </c>
      <c r="GC292" s="21" t="str">
        <f t="shared" si="359"/>
        <v/>
      </c>
      <c r="GD292" s="21" t="str">
        <f t="shared" si="359"/>
        <v/>
      </c>
      <c r="GE292" s="21" t="str">
        <f t="shared" si="359"/>
        <v/>
      </c>
      <c r="GF292" s="21" t="str">
        <f t="shared" si="359"/>
        <v/>
      </c>
      <c r="GG292" s="21"/>
      <c r="GH292" s="21" t="str">
        <f t="shared" ref="GH292:GI311" si="360">IF(GH110&gt;0,GH$6,"")</f>
        <v/>
      </c>
      <c r="GI292" s="436" t="str">
        <f t="shared" si="360"/>
        <v/>
      </c>
    </row>
    <row r="293" spans="1:191" hidden="1" x14ac:dyDescent="0.75">
      <c r="A293" s="67"/>
      <c r="B293" s="67"/>
      <c r="C293" s="425" t="str">
        <f t="shared" si="338"/>
        <v/>
      </c>
      <c r="D293" s="7"/>
      <c r="E293" s="7"/>
      <c r="F293" s="7"/>
      <c r="G293" s="424">
        <f t="shared" si="342"/>
        <v>0</v>
      </c>
      <c r="H293" s="21">
        <f t="shared" si="343"/>
        <v>0</v>
      </c>
      <c r="I293" s="102"/>
      <c r="J293" s="21" t="str">
        <f t="shared" si="347"/>
        <v/>
      </c>
      <c r="K293" s="21" t="str">
        <f t="shared" ref="K293:V293" si="361">IF(K111&gt;0,K$6,"")</f>
        <v/>
      </c>
      <c r="L293" s="21" t="str">
        <f t="shared" si="361"/>
        <v/>
      </c>
      <c r="M293" s="21" t="str">
        <f t="shared" si="361"/>
        <v/>
      </c>
      <c r="N293" s="21" t="str">
        <f t="shared" si="361"/>
        <v/>
      </c>
      <c r="O293" s="21" t="str">
        <f t="shared" si="361"/>
        <v/>
      </c>
      <c r="P293" s="21" t="str">
        <f t="shared" si="361"/>
        <v/>
      </c>
      <c r="Q293" s="21" t="str">
        <f t="shared" si="361"/>
        <v/>
      </c>
      <c r="R293" s="21" t="str">
        <f t="shared" si="361"/>
        <v/>
      </c>
      <c r="S293" s="21" t="str">
        <f t="shared" si="361"/>
        <v/>
      </c>
      <c r="T293" s="21" t="str">
        <f t="shared" si="361"/>
        <v/>
      </c>
      <c r="U293" s="21" t="str">
        <f t="shared" si="361"/>
        <v/>
      </c>
      <c r="V293" s="21" t="str">
        <f t="shared" si="361"/>
        <v/>
      </c>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c r="BZ293" s="21"/>
      <c r="CA293" s="21"/>
      <c r="CB293" s="21"/>
      <c r="CC293" s="21"/>
      <c r="CD293" s="21"/>
      <c r="CE293" s="21"/>
      <c r="CF293" s="21"/>
      <c r="CG293" s="21"/>
      <c r="CH293" s="21"/>
      <c r="CI293" s="21"/>
      <c r="CJ293" s="21"/>
      <c r="CK293" s="21"/>
      <c r="CL293" s="21"/>
      <c r="CM293" s="21"/>
      <c r="CN293" s="21"/>
      <c r="CO293" s="21"/>
      <c r="CP293" s="21"/>
      <c r="CQ293" s="21"/>
      <c r="CR293" s="21"/>
      <c r="CS293" s="21"/>
      <c r="CT293" s="21"/>
      <c r="CU293" s="21"/>
      <c r="CV293" s="21"/>
      <c r="CW293" s="21"/>
      <c r="CX293" s="21"/>
      <c r="CY293" s="21"/>
      <c r="CZ293" s="21"/>
      <c r="DA293" s="21"/>
      <c r="DB293" s="21"/>
      <c r="DC293" s="21" t="str">
        <f t="shared" ref="DC293:DN293" si="362">IF(DC111&gt;0,DC$6,"")</f>
        <v/>
      </c>
      <c r="DD293" s="21" t="str">
        <f t="shared" si="362"/>
        <v/>
      </c>
      <c r="DE293" s="21" t="str">
        <f t="shared" si="362"/>
        <v/>
      </c>
      <c r="DF293" s="21" t="str">
        <f t="shared" si="362"/>
        <v/>
      </c>
      <c r="DG293" s="21" t="str">
        <f t="shared" si="362"/>
        <v/>
      </c>
      <c r="DH293" s="21" t="str">
        <f t="shared" si="362"/>
        <v/>
      </c>
      <c r="DI293" s="21" t="str">
        <f t="shared" si="362"/>
        <v/>
      </c>
      <c r="DJ293" s="21" t="str">
        <f t="shared" si="362"/>
        <v/>
      </c>
      <c r="DK293" s="21" t="str">
        <f t="shared" si="362"/>
        <v/>
      </c>
      <c r="DL293" s="21" t="str">
        <f t="shared" si="362"/>
        <v/>
      </c>
      <c r="DM293" s="21" t="str">
        <f t="shared" si="362"/>
        <v/>
      </c>
      <c r="DN293" s="21" t="str">
        <f t="shared" si="362"/>
        <v/>
      </c>
      <c r="DO293" s="21"/>
      <c r="DP293" s="21"/>
      <c r="DQ293" s="21"/>
      <c r="DR293" s="21"/>
      <c r="DS293" s="21"/>
      <c r="DT293" s="21"/>
      <c r="DU293" s="21"/>
      <c r="DV293" s="21"/>
      <c r="DW293" s="21"/>
      <c r="DX293" s="21"/>
      <c r="DY293" s="21"/>
      <c r="DZ293" s="21"/>
      <c r="EA293" s="21"/>
      <c r="EB293" s="21"/>
      <c r="EC293" s="21"/>
      <c r="ED293" s="21"/>
      <c r="EE293" s="21"/>
      <c r="EF293" s="21"/>
      <c r="EG293" s="21"/>
      <c r="EH293" s="21"/>
      <c r="EI293" s="21"/>
      <c r="EJ293" s="21"/>
      <c r="EK293" s="21"/>
      <c r="EL293" s="21"/>
      <c r="EM293" s="21"/>
      <c r="EN293" s="21"/>
      <c r="EO293" s="21"/>
      <c r="EP293" s="21"/>
      <c r="EQ293" s="21"/>
      <c r="ER293" s="21"/>
      <c r="ES293" s="21"/>
      <c r="ET293" s="21"/>
      <c r="EU293" s="21"/>
      <c r="EV293" s="21"/>
      <c r="EW293" s="21"/>
      <c r="EX293" s="21"/>
      <c r="EY293" s="21" t="str">
        <f t="shared" ref="EY293:GF293" si="363">IF(EY111&gt;0,EY$6,"")</f>
        <v/>
      </c>
      <c r="EZ293" s="21" t="str">
        <f t="shared" si="363"/>
        <v/>
      </c>
      <c r="FA293" s="21" t="str">
        <f t="shared" si="363"/>
        <v/>
      </c>
      <c r="FB293" s="21" t="str">
        <f t="shared" si="363"/>
        <v/>
      </c>
      <c r="FC293" s="21" t="str">
        <f t="shared" si="363"/>
        <v/>
      </c>
      <c r="FD293" s="21" t="str">
        <f t="shared" si="363"/>
        <v/>
      </c>
      <c r="FE293" s="21" t="str">
        <f t="shared" si="363"/>
        <v/>
      </c>
      <c r="FF293" s="21" t="str">
        <f t="shared" si="363"/>
        <v/>
      </c>
      <c r="FG293" s="21" t="str">
        <f t="shared" si="363"/>
        <v/>
      </c>
      <c r="FH293" s="21" t="str">
        <f t="shared" si="363"/>
        <v/>
      </c>
      <c r="FI293" s="21" t="str">
        <f t="shared" si="363"/>
        <v/>
      </c>
      <c r="FJ293" s="21" t="str">
        <f t="shared" si="363"/>
        <v/>
      </c>
      <c r="FK293" s="21" t="str">
        <f t="shared" si="363"/>
        <v/>
      </c>
      <c r="FL293" s="21" t="str">
        <f t="shared" si="363"/>
        <v/>
      </c>
      <c r="FM293" s="21" t="str">
        <f t="shared" si="363"/>
        <v/>
      </c>
      <c r="FN293" s="21" t="str">
        <f t="shared" si="363"/>
        <v/>
      </c>
      <c r="FO293" s="21" t="str">
        <f t="shared" si="363"/>
        <v/>
      </c>
      <c r="FP293" s="21" t="str">
        <f t="shared" si="363"/>
        <v/>
      </c>
      <c r="FQ293" s="21" t="str">
        <f t="shared" si="363"/>
        <v/>
      </c>
      <c r="FR293" s="21" t="str">
        <f t="shared" si="363"/>
        <v/>
      </c>
      <c r="FS293" s="21" t="str">
        <f t="shared" si="363"/>
        <v/>
      </c>
      <c r="FT293" s="21" t="str">
        <f t="shared" si="363"/>
        <v/>
      </c>
      <c r="FU293" s="21" t="str">
        <f t="shared" si="363"/>
        <v/>
      </c>
      <c r="FV293" s="21" t="str">
        <f t="shared" si="363"/>
        <v/>
      </c>
      <c r="FW293" s="21" t="str">
        <f t="shared" si="363"/>
        <v/>
      </c>
      <c r="FX293" s="21" t="str">
        <f t="shared" si="363"/>
        <v/>
      </c>
      <c r="FY293" s="21" t="str">
        <f t="shared" si="363"/>
        <v/>
      </c>
      <c r="FZ293" s="21" t="str">
        <f t="shared" si="363"/>
        <v/>
      </c>
      <c r="GA293" s="21" t="str">
        <f t="shared" si="363"/>
        <v/>
      </c>
      <c r="GB293" s="21" t="str">
        <f t="shared" si="363"/>
        <v/>
      </c>
      <c r="GC293" s="21" t="str">
        <f t="shared" si="363"/>
        <v/>
      </c>
      <c r="GD293" s="21" t="str">
        <f t="shared" si="363"/>
        <v/>
      </c>
      <c r="GE293" s="21" t="str">
        <f t="shared" si="363"/>
        <v/>
      </c>
      <c r="GF293" s="21" t="str">
        <f t="shared" si="363"/>
        <v/>
      </c>
      <c r="GG293" s="21"/>
      <c r="GH293" s="21" t="str">
        <f t="shared" si="360"/>
        <v/>
      </c>
      <c r="GI293" s="436" t="str">
        <f t="shared" si="360"/>
        <v/>
      </c>
    </row>
    <row r="294" spans="1:191" hidden="1" x14ac:dyDescent="0.75">
      <c r="A294" s="67"/>
      <c r="B294" s="67"/>
      <c r="C294" s="425" t="str">
        <f t="shared" si="338"/>
        <v/>
      </c>
      <c r="D294" s="7"/>
      <c r="E294" s="7"/>
      <c r="F294" s="7"/>
      <c r="G294" s="424">
        <f t="shared" si="342"/>
        <v>0</v>
      </c>
      <c r="H294" s="21">
        <f t="shared" si="343"/>
        <v>0</v>
      </c>
      <c r="I294" s="102"/>
      <c r="J294" s="21" t="str">
        <f t="shared" si="347"/>
        <v/>
      </c>
      <c r="K294" s="21" t="str">
        <f t="shared" ref="K294:V294" si="364">IF(K112&gt;0,K$6,"")</f>
        <v/>
      </c>
      <c r="L294" s="21" t="str">
        <f t="shared" si="364"/>
        <v/>
      </c>
      <c r="M294" s="21" t="str">
        <f t="shared" si="364"/>
        <v/>
      </c>
      <c r="N294" s="21" t="str">
        <f t="shared" si="364"/>
        <v/>
      </c>
      <c r="O294" s="21" t="str">
        <f t="shared" si="364"/>
        <v/>
      </c>
      <c r="P294" s="21" t="str">
        <f t="shared" si="364"/>
        <v/>
      </c>
      <c r="Q294" s="21" t="str">
        <f t="shared" si="364"/>
        <v/>
      </c>
      <c r="R294" s="21" t="str">
        <f t="shared" si="364"/>
        <v/>
      </c>
      <c r="S294" s="21" t="str">
        <f t="shared" si="364"/>
        <v/>
      </c>
      <c r="T294" s="21" t="str">
        <f t="shared" si="364"/>
        <v/>
      </c>
      <c r="U294" s="21" t="str">
        <f t="shared" si="364"/>
        <v/>
      </c>
      <c r="V294" s="21" t="str">
        <f t="shared" si="364"/>
        <v/>
      </c>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c r="BZ294" s="21"/>
      <c r="CA294" s="21"/>
      <c r="CB294" s="21"/>
      <c r="CC294" s="21"/>
      <c r="CD294" s="21"/>
      <c r="CE294" s="21"/>
      <c r="CF294" s="21"/>
      <c r="CG294" s="21"/>
      <c r="CH294" s="21"/>
      <c r="CI294" s="21"/>
      <c r="CJ294" s="21"/>
      <c r="CK294" s="21"/>
      <c r="CL294" s="21"/>
      <c r="CM294" s="21"/>
      <c r="CN294" s="21"/>
      <c r="CO294" s="21"/>
      <c r="CP294" s="21"/>
      <c r="CQ294" s="21"/>
      <c r="CR294" s="21"/>
      <c r="CS294" s="21"/>
      <c r="CT294" s="21"/>
      <c r="CU294" s="21"/>
      <c r="CV294" s="21"/>
      <c r="CW294" s="21"/>
      <c r="CX294" s="21"/>
      <c r="CY294" s="21"/>
      <c r="CZ294" s="21"/>
      <c r="DA294" s="21"/>
      <c r="DB294" s="21"/>
      <c r="DC294" s="21" t="str">
        <f t="shared" ref="DC294:DN294" si="365">IF(DC112&gt;0,DC$6,"")</f>
        <v/>
      </c>
      <c r="DD294" s="21" t="str">
        <f t="shared" si="365"/>
        <v/>
      </c>
      <c r="DE294" s="21" t="str">
        <f t="shared" si="365"/>
        <v/>
      </c>
      <c r="DF294" s="21" t="str">
        <f t="shared" si="365"/>
        <v/>
      </c>
      <c r="DG294" s="21" t="str">
        <f t="shared" si="365"/>
        <v/>
      </c>
      <c r="DH294" s="21" t="str">
        <f t="shared" si="365"/>
        <v/>
      </c>
      <c r="DI294" s="21" t="str">
        <f t="shared" si="365"/>
        <v/>
      </c>
      <c r="DJ294" s="21" t="str">
        <f t="shared" si="365"/>
        <v/>
      </c>
      <c r="DK294" s="21" t="str">
        <f t="shared" si="365"/>
        <v/>
      </c>
      <c r="DL294" s="21" t="str">
        <f t="shared" si="365"/>
        <v/>
      </c>
      <c r="DM294" s="21" t="str">
        <f t="shared" si="365"/>
        <v/>
      </c>
      <c r="DN294" s="21" t="str">
        <f t="shared" si="365"/>
        <v/>
      </c>
      <c r="DO294" s="21"/>
      <c r="DP294" s="21"/>
      <c r="DQ294" s="21"/>
      <c r="DR294" s="21"/>
      <c r="DS294" s="21"/>
      <c r="DT294" s="21"/>
      <c r="DU294" s="21"/>
      <c r="DV294" s="21"/>
      <c r="DW294" s="21"/>
      <c r="DX294" s="21"/>
      <c r="DY294" s="21"/>
      <c r="DZ294" s="21"/>
      <c r="EA294" s="21"/>
      <c r="EB294" s="21"/>
      <c r="EC294" s="21"/>
      <c r="ED294" s="21"/>
      <c r="EE294" s="21"/>
      <c r="EF294" s="21"/>
      <c r="EG294" s="21"/>
      <c r="EH294" s="21"/>
      <c r="EI294" s="21"/>
      <c r="EJ294" s="21"/>
      <c r="EK294" s="21"/>
      <c r="EL294" s="21"/>
      <c r="EM294" s="21"/>
      <c r="EN294" s="21"/>
      <c r="EO294" s="21"/>
      <c r="EP294" s="21"/>
      <c r="EQ294" s="21"/>
      <c r="ER294" s="21"/>
      <c r="ES294" s="21"/>
      <c r="ET294" s="21"/>
      <c r="EU294" s="21"/>
      <c r="EV294" s="21"/>
      <c r="EW294" s="21"/>
      <c r="EX294" s="21"/>
      <c r="EY294" s="21" t="str">
        <f t="shared" ref="EY294:GF294" si="366">IF(EY112&gt;0,EY$6,"")</f>
        <v/>
      </c>
      <c r="EZ294" s="21" t="str">
        <f t="shared" si="366"/>
        <v/>
      </c>
      <c r="FA294" s="21" t="str">
        <f t="shared" si="366"/>
        <v/>
      </c>
      <c r="FB294" s="21" t="str">
        <f t="shared" si="366"/>
        <v/>
      </c>
      <c r="FC294" s="21" t="str">
        <f t="shared" si="366"/>
        <v/>
      </c>
      <c r="FD294" s="21" t="str">
        <f t="shared" si="366"/>
        <v/>
      </c>
      <c r="FE294" s="21" t="str">
        <f t="shared" si="366"/>
        <v/>
      </c>
      <c r="FF294" s="21" t="str">
        <f t="shared" si="366"/>
        <v/>
      </c>
      <c r="FG294" s="21" t="str">
        <f t="shared" si="366"/>
        <v/>
      </c>
      <c r="FH294" s="21" t="str">
        <f t="shared" si="366"/>
        <v/>
      </c>
      <c r="FI294" s="21" t="str">
        <f t="shared" si="366"/>
        <v/>
      </c>
      <c r="FJ294" s="21" t="str">
        <f t="shared" si="366"/>
        <v/>
      </c>
      <c r="FK294" s="21" t="str">
        <f t="shared" si="366"/>
        <v/>
      </c>
      <c r="FL294" s="21" t="str">
        <f t="shared" si="366"/>
        <v/>
      </c>
      <c r="FM294" s="21" t="str">
        <f t="shared" si="366"/>
        <v/>
      </c>
      <c r="FN294" s="21" t="str">
        <f t="shared" si="366"/>
        <v/>
      </c>
      <c r="FO294" s="21" t="str">
        <f t="shared" si="366"/>
        <v/>
      </c>
      <c r="FP294" s="21" t="str">
        <f t="shared" si="366"/>
        <v/>
      </c>
      <c r="FQ294" s="21" t="str">
        <f t="shared" si="366"/>
        <v/>
      </c>
      <c r="FR294" s="21" t="str">
        <f t="shared" si="366"/>
        <v/>
      </c>
      <c r="FS294" s="21" t="str">
        <f t="shared" si="366"/>
        <v/>
      </c>
      <c r="FT294" s="21" t="str">
        <f t="shared" si="366"/>
        <v/>
      </c>
      <c r="FU294" s="21" t="str">
        <f t="shared" si="366"/>
        <v/>
      </c>
      <c r="FV294" s="21" t="str">
        <f t="shared" si="366"/>
        <v/>
      </c>
      <c r="FW294" s="21" t="str">
        <f t="shared" si="366"/>
        <v/>
      </c>
      <c r="FX294" s="21" t="str">
        <f t="shared" si="366"/>
        <v/>
      </c>
      <c r="FY294" s="21" t="str">
        <f t="shared" si="366"/>
        <v/>
      </c>
      <c r="FZ294" s="21" t="str">
        <f t="shared" si="366"/>
        <v/>
      </c>
      <c r="GA294" s="21" t="str">
        <f t="shared" si="366"/>
        <v/>
      </c>
      <c r="GB294" s="21" t="str">
        <f t="shared" si="366"/>
        <v/>
      </c>
      <c r="GC294" s="21" t="str">
        <f t="shared" si="366"/>
        <v/>
      </c>
      <c r="GD294" s="21" t="str">
        <f t="shared" si="366"/>
        <v/>
      </c>
      <c r="GE294" s="21" t="str">
        <f t="shared" si="366"/>
        <v/>
      </c>
      <c r="GF294" s="21" t="str">
        <f t="shared" si="366"/>
        <v/>
      </c>
      <c r="GG294" s="21"/>
      <c r="GH294" s="21" t="str">
        <f t="shared" si="360"/>
        <v/>
      </c>
      <c r="GI294" s="436" t="str">
        <f t="shared" si="360"/>
        <v/>
      </c>
    </row>
    <row r="295" spans="1:191" hidden="1" x14ac:dyDescent="0.75">
      <c r="A295" s="67"/>
      <c r="B295" s="67"/>
      <c r="C295" s="425" t="str">
        <f t="shared" si="338"/>
        <v/>
      </c>
      <c r="D295" s="7"/>
      <c r="E295" s="7"/>
      <c r="F295" s="7"/>
      <c r="G295" s="424">
        <f t="shared" si="342"/>
        <v>0</v>
      </c>
      <c r="H295" s="21">
        <f t="shared" si="343"/>
        <v>0</v>
      </c>
      <c r="I295" s="102"/>
      <c r="J295" s="21" t="str">
        <f t="shared" si="347"/>
        <v/>
      </c>
      <c r="K295" s="21" t="str">
        <f t="shared" ref="K295:V295" si="367">IF(K113&gt;0,K$6,"")</f>
        <v/>
      </c>
      <c r="L295" s="21" t="str">
        <f t="shared" si="367"/>
        <v/>
      </c>
      <c r="M295" s="21" t="str">
        <f t="shared" si="367"/>
        <v/>
      </c>
      <c r="N295" s="21" t="str">
        <f t="shared" si="367"/>
        <v/>
      </c>
      <c r="O295" s="21" t="str">
        <f t="shared" si="367"/>
        <v/>
      </c>
      <c r="P295" s="21" t="str">
        <f t="shared" si="367"/>
        <v/>
      </c>
      <c r="Q295" s="21" t="str">
        <f t="shared" si="367"/>
        <v/>
      </c>
      <c r="R295" s="21" t="str">
        <f t="shared" si="367"/>
        <v/>
      </c>
      <c r="S295" s="21" t="str">
        <f t="shared" si="367"/>
        <v/>
      </c>
      <c r="T295" s="21" t="str">
        <f t="shared" si="367"/>
        <v/>
      </c>
      <c r="U295" s="21" t="str">
        <f t="shared" si="367"/>
        <v/>
      </c>
      <c r="V295" s="21" t="str">
        <f t="shared" si="367"/>
        <v/>
      </c>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c r="BZ295" s="21"/>
      <c r="CA295" s="21"/>
      <c r="CB295" s="21"/>
      <c r="CC295" s="21"/>
      <c r="CD295" s="21"/>
      <c r="CE295" s="21"/>
      <c r="CF295" s="21"/>
      <c r="CG295" s="21"/>
      <c r="CH295" s="21"/>
      <c r="CI295" s="21"/>
      <c r="CJ295" s="21"/>
      <c r="CK295" s="21"/>
      <c r="CL295" s="21"/>
      <c r="CM295" s="21"/>
      <c r="CN295" s="21"/>
      <c r="CO295" s="21"/>
      <c r="CP295" s="21"/>
      <c r="CQ295" s="21"/>
      <c r="CR295" s="21"/>
      <c r="CS295" s="21"/>
      <c r="CT295" s="21"/>
      <c r="CU295" s="21"/>
      <c r="CV295" s="21"/>
      <c r="CW295" s="21"/>
      <c r="CX295" s="21"/>
      <c r="CY295" s="21"/>
      <c r="CZ295" s="21"/>
      <c r="DA295" s="21"/>
      <c r="DB295" s="21"/>
      <c r="DC295" s="21" t="str">
        <f t="shared" ref="DC295:DN295" si="368">IF(DC113&gt;0,DC$6,"")</f>
        <v/>
      </c>
      <c r="DD295" s="21" t="str">
        <f t="shared" si="368"/>
        <v/>
      </c>
      <c r="DE295" s="21" t="str">
        <f t="shared" si="368"/>
        <v/>
      </c>
      <c r="DF295" s="21" t="str">
        <f t="shared" si="368"/>
        <v/>
      </c>
      <c r="DG295" s="21" t="str">
        <f t="shared" si="368"/>
        <v/>
      </c>
      <c r="DH295" s="21" t="str">
        <f t="shared" si="368"/>
        <v/>
      </c>
      <c r="DI295" s="21" t="str">
        <f t="shared" si="368"/>
        <v/>
      </c>
      <c r="DJ295" s="21" t="str">
        <f t="shared" si="368"/>
        <v/>
      </c>
      <c r="DK295" s="21" t="str">
        <f t="shared" si="368"/>
        <v/>
      </c>
      <c r="DL295" s="21" t="str">
        <f t="shared" si="368"/>
        <v/>
      </c>
      <c r="DM295" s="21" t="str">
        <f t="shared" si="368"/>
        <v/>
      </c>
      <c r="DN295" s="21" t="str">
        <f t="shared" si="368"/>
        <v/>
      </c>
      <c r="DO295" s="21"/>
      <c r="DP295" s="21"/>
      <c r="DQ295" s="21"/>
      <c r="DR295" s="21"/>
      <c r="DS295" s="21"/>
      <c r="DT295" s="21"/>
      <c r="DU295" s="21"/>
      <c r="DV295" s="21"/>
      <c r="DW295" s="21"/>
      <c r="DX295" s="21"/>
      <c r="DY295" s="21"/>
      <c r="DZ295" s="21"/>
      <c r="EA295" s="21"/>
      <c r="EB295" s="21"/>
      <c r="EC295" s="21"/>
      <c r="ED295" s="21"/>
      <c r="EE295" s="21"/>
      <c r="EF295" s="21"/>
      <c r="EG295" s="21"/>
      <c r="EH295" s="21"/>
      <c r="EI295" s="21"/>
      <c r="EJ295" s="21"/>
      <c r="EK295" s="21"/>
      <c r="EL295" s="21"/>
      <c r="EM295" s="21"/>
      <c r="EN295" s="21"/>
      <c r="EO295" s="21"/>
      <c r="EP295" s="21"/>
      <c r="EQ295" s="21"/>
      <c r="ER295" s="21"/>
      <c r="ES295" s="21"/>
      <c r="ET295" s="21"/>
      <c r="EU295" s="21"/>
      <c r="EV295" s="21"/>
      <c r="EW295" s="21"/>
      <c r="EX295" s="21"/>
      <c r="EY295" s="21" t="str">
        <f t="shared" ref="EY295:GF295" si="369">IF(EY113&gt;0,EY$6,"")</f>
        <v/>
      </c>
      <c r="EZ295" s="21" t="str">
        <f t="shared" si="369"/>
        <v/>
      </c>
      <c r="FA295" s="21" t="str">
        <f t="shared" si="369"/>
        <v/>
      </c>
      <c r="FB295" s="21" t="str">
        <f t="shared" si="369"/>
        <v/>
      </c>
      <c r="FC295" s="21" t="str">
        <f t="shared" si="369"/>
        <v/>
      </c>
      <c r="FD295" s="21" t="str">
        <f t="shared" si="369"/>
        <v/>
      </c>
      <c r="FE295" s="21" t="str">
        <f t="shared" si="369"/>
        <v/>
      </c>
      <c r="FF295" s="21" t="str">
        <f t="shared" si="369"/>
        <v/>
      </c>
      <c r="FG295" s="21" t="str">
        <f t="shared" si="369"/>
        <v/>
      </c>
      <c r="FH295" s="21" t="str">
        <f t="shared" si="369"/>
        <v/>
      </c>
      <c r="FI295" s="21" t="str">
        <f t="shared" si="369"/>
        <v/>
      </c>
      <c r="FJ295" s="21" t="str">
        <f t="shared" si="369"/>
        <v/>
      </c>
      <c r="FK295" s="21" t="str">
        <f t="shared" si="369"/>
        <v/>
      </c>
      <c r="FL295" s="21" t="str">
        <f t="shared" si="369"/>
        <v/>
      </c>
      <c r="FM295" s="21" t="str">
        <f t="shared" si="369"/>
        <v/>
      </c>
      <c r="FN295" s="21" t="str">
        <f t="shared" si="369"/>
        <v/>
      </c>
      <c r="FO295" s="21" t="str">
        <f t="shared" si="369"/>
        <v/>
      </c>
      <c r="FP295" s="21" t="str">
        <f t="shared" si="369"/>
        <v/>
      </c>
      <c r="FQ295" s="21" t="str">
        <f t="shared" si="369"/>
        <v/>
      </c>
      <c r="FR295" s="21" t="str">
        <f t="shared" si="369"/>
        <v/>
      </c>
      <c r="FS295" s="21" t="str">
        <f t="shared" si="369"/>
        <v/>
      </c>
      <c r="FT295" s="21" t="str">
        <f t="shared" si="369"/>
        <v/>
      </c>
      <c r="FU295" s="21" t="str">
        <f t="shared" si="369"/>
        <v/>
      </c>
      <c r="FV295" s="21" t="str">
        <f t="shared" si="369"/>
        <v/>
      </c>
      <c r="FW295" s="21" t="str">
        <f t="shared" si="369"/>
        <v/>
      </c>
      <c r="FX295" s="21" t="str">
        <f t="shared" si="369"/>
        <v/>
      </c>
      <c r="FY295" s="21" t="str">
        <f t="shared" si="369"/>
        <v/>
      </c>
      <c r="FZ295" s="21" t="str">
        <f t="shared" si="369"/>
        <v/>
      </c>
      <c r="GA295" s="21" t="str">
        <f t="shared" si="369"/>
        <v/>
      </c>
      <c r="GB295" s="21" t="str">
        <f t="shared" si="369"/>
        <v/>
      </c>
      <c r="GC295" s="21" t="str">
        <f t="shared" si="369"/>
        <v/>
      </c>
      <c r="GD295" s="21" t="str">
        <f t="shared" si="369"/>
        <v/>
      </c>
      <c r="GE295" s="21" t="str">
        <f t="shared" si="369"/>
        <v/>
      </c>
      <c r="GF295" s="21" t="str">
        <f t="shared" si="369"/>
        <v/>
      </c>
      <c r="GG295" s="21"/>
      <c r="GH295" s="21" t="str">
        <f t="shared" si="360"/>
        <v/>
      </c>
      <c r="GI295" s="436" t="str">
        <f t="shared" si="360"/>
        <v/>
      </c>
    </row>
    <row r="296" spans="1:191" hidden="1" x14ac:dyDescent="0.75">
      <c r="A296" s="67"/>
      <c r="B296" s="67"/>
      <c r="C296" s="425" t="str">
        <f t="shared" si="338"/>
        <v/>
      </c>
      <c r="D296" s="7"/>
      <c r="E296" s="7"/>
      <c r="F296" s="7"/>
      <c r="G296" s="424">
        <f t="shared" si="342"/>
        <v>0</v>
      </c>
      <c r="H296" s="21">
        <f t="shared" si="343"/>
        <v>0</v>
      </c>
      <c r="I296" s="102"/>
      <c r="J296" s="21" t="str">
        <f t="shared" si="347"/>
        <v/>
      </c>
      <c r="K296" s="21" t="str">
        <f t="shared" ref="K296:V296" si="370">IF(K114&gt;0,K$6,"")</f>
        <v/>
      </c>
      <c r="L296" s="21" t="str">
        <f t="shared" si="370"/>
        <v/>
      </c>
      <c r="M296" s="21" t="str">
        <f t="shared" si="370"/>
        <v/>
      </c>
      <c r="N296" s="21" t="str">
        <f t="shared" si="370"/>
        <v/>
      </c>
      <c r="O296" s="21" t="str">
        <f t="shared" si="370"/>
        <v/>
      </c>
      <c r="P296" s="21" t="str">
        <f t="shared" si="370"/>
        <v/>
      </c>
      <c r="Q296" s="21" t="str">
        <f t="shared" si="370"/>
        <v/>
      </c>
      <c r="R296" s="21" t="str">
        <f t="shared" si="370"/>
        <v/>
      </c>
      <c r="S296" s="21" t="str">
        <f t="shared" si="370"/>
        <v/>
      </c>
      <c r="T296" s="21" t="str">
        <f t="shared" si="370"/>
        <v/>
      </c>
      <c r="U296" s="21" t="str">
        <f t="shared" si="370"/>
        <v/>
      </c>
      <c r="V296" s="21" t="str">
        <f t="shared" si="370"/>
        <v/>
      </c>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c r="BZ296" s="21"/>
      <c r="CA296" s="21"/>
      <c r="CB296" s="21"/>
      <c r="CC296" s="21"/>
      <c r="CD296" s="21"/>
      <c r="CE296" s="21"/>
      <c r="CF296" s="21"/>
      <c r="CG296" s="21"/>
      <c r="CH296" s="21"/>
      <c r="CI296" s="21"/>
      <c r="CJ296" s="21"/>
      <c r="CK296" s="21"/>
      <c r="CL296" s="21"/>
      <c r="CM296" s="21"/>
      <c r="CN296" s="21"/>
      <c r="CO296" s="21"/>
      <c r="CP296" s="21"/>
      <c r="CQ296" s="21"/>
      <c r="CR296" s="21"/>
      <c r="CS296" s="21"/>
      <c r="CT296" s="21"/>
      <c r="CU296" s="21"/>
      <c r="CV296" s="21"/>
      <c r="CW296" s="21"/>
      <c r="CX296" s="21"/>
      <c r="CY296" s="21"/>
      <c r="CZ296" s="21"/>
      <c r="DA296" s="21"/>
      <c r="DB296" s="21"/>
      <c r="DC296" s="21" t="str">
        <f t="shared" ref="DC296:DN296" si="371">IF(DC114&gt;0,DC$6,"")</f>
        <v/>
      </c>
      <c r="DD296" s="21" t="str">
        <f t="shared" si="371"/>
        <v/>
      </c>
      <c r="DE296" s="21" t="str">
        <f t="shared" si="371"/>
        <v/>
      </c>
      <c r="DF296" s="21" t="str">
        <f t="shared" si="371"/>
        <v/>
      </c>
      <c r="DG296" s="21" t="str">
        <f t="shared" si="371"/>
        <v/>
      </c>
      <c r="DH296" s="21" t="str">
        <f t="shared" si="371"/>
        <v/>
      </c>
      <c r="DI296" s="21" t="str">
        <f t="shared" si="371"/>
        <v/>
      </c>
      <c r="DJ296" s="21" t="str">
        <f t="shared" si="371"/>
        <v/>
      </c>
      <c r="DK296" s="21" t="str">
        <f t="shared" si="371"/>
        <v/>
      </c>
      <c r="DL296" s="21" t="str">
        <f t="shared" si="371"/>
        <v/>
      </c>
      <c r="DM296" s="21" t="str">
        <f t="shared" si="371"/>
        <v/>
      </c>
      <c r="DN296" s="21" t="str">
        <f t="shared" si="371"/>
        <v/>
      </c>
      <c r="DO296" s="21"/>
      <c r="DP296" s="21"/>
      <c r="DQ296" s="21"/>
      <c r="DR296" s="21"/>
      <c r="DS296" s="21"/>
      <c r="DT296" s="21"/>
      <c r="DU296" s="21"/>
      <c r="DV296" s="21"/>
      <c r="DW296" s="21"/>
      <c r="DX296" s="21"/>
      <c r="DY296" s="21"/>
      <c r="DZ296" s="21"/>
      <c r="EA296" s="21"/>
      <c r="EB296" s="21"/>
      <c r="EC296" s="21"/>
      <c r="ED296" s="21"/>
      <c r="EE296" s="21"/>
      <c r="EF296" s="21"/>
      <c r="EG296" s="21"/>
      <c r="EH296" s="21"/>
      <c r="EI296" s="21"/>
      <c r="EJ296" s="21"/>
      <c r="EK296" s="21"/>
      <c r="EL296" s="21"/>
      <c r="EM296" s="21"/>
      <c r="EN296" s="21"/>
      <c r="EO296" s="21"/>
      <c r="EP296" s="21"/>
      <c r="EQ296" s="21"/>
      <c r="ER296" s="21"/>
      <c r="ES296" s="21"/>
      <c r="ET296" s="21"/>
      <c r="EU296" s="21"/>
      <c r="EV296" s="21"/>
      <c r="EW296" s="21"/>
      <c r="EX296" s="21"/>
      <c r="EY296" s="21" t="str">
        <f t="shared" ref="EY296:GF296" si="372">IF(EY114&gt;0,EY$6,"")</f>
        <v/>
      </c>
      <c r="EZ296" s="21" t="str">
        <f t="shared" si="372"/>
        <v/>
      </c>
      <c r="FA296" s="21" t="str">
        <f t="shared" si="372"/>
        <v/>
      </c>
      <c r="FB296" s="21" t="str">
        <f t="shared" si="372"/>
        <v/>
      </c>
      <c r="FC296" s="21" t="str">
        <f t="shared" si="372"/>
        <v/>
      </c>
      <c r="FD296" s="21" t="str">
        <f t="shared" si="372"/>
        <v/>
      </c>
      <c r="FE296" s="21" t="str">
        <f t="shared" si="372"/>
        <v/>
      </c>
      <c r="FF296" s="21" t="str">
        <f t="shared" si="372"/>
        <v/>
      </c>
      <c r="FG296" s="21" t="str">
        <f t="shared" si="372"/>
        <v/>
      </c>
      <c r="FH296" s="21" t="str">
        <f t="shared" si="372"/>
        <v/>
      </c>
      <c r="FI296" s="21" t="str">
        <f t="shared" si="372"/>
        <v/>
      </c>
      <c r="FJ296" s="21" t="str">
        <f t="shared" si="372"/>
        <v/>
      </c>
      <c r="FK296" s="21" t="str">
        <f t="shared" si="372"/>
        <v/>
      </c>
      <c r="FL296" s="21" t="str">
        <f t="shared" si="372"/>
        <v/>
      </c>
      <c r="FM296" s="21" t="str">
        <f t="shared" si="372"/>
        <v/>
      </c>
      <c r="FN296" s="21" t="str">
        <f t="shared" si="372"/>
        <v/>
      </c>
      <c r="FO296" s="21" t="str">
        <f t="shared" si="372"/>
        <v/>
      </c>
      <c r="FP296" s="21" t="str">
        <f t="shared" si="372"/>
        <v/>
      </c>
      <c r="FQ296" s="21" t="str">
        <f t="shared" si="372"/>
        <v/>
      </c>
      <c r="FR296" s="21" t="str">
        <f t="shared" si="372"/>
        <v/>
      </c>
      <c r="FS296" s="21" t="str">
        <f t="shared" si="372"/>
        <v/>
      </c>
      <c r="FT296" s="21" t="str">
        <f t="shared" si="372"/>
        <v/>
      </c>
      <c r="FU296" s="21" t="str">
        <f t="shared" si="372"/>
        <v/>
      </c>
      <c r="FV296" s="21" t="str">
        <f t="shared" si="372"/>
        <v/>
      </c>
      <c r="FW296" s="21" t="str">
        <f t="shared" si="372"/>
        <v/>
      </c>
      <c r="FX296" s="21" t="str">
        <f t="shared" si="372"/>
        <v/>
      </c>
      <c r="FY296" s="21" t="str">
        <f t="shared" si="372"/>
        <v/>
      </c>
      <c r="FZ296" s="21" t="str">
        <f t="shared" si="372"/>
        <v/>
      </c>
      <c r="GA296" s="21" t="str">
        <f t="shared" si="372"/>
        <v/>
      </c>
      <c r="GB296" s="21" t="str">
        <f t="shared" si="372"/>
        <v/>
      </c>
      <c r="GC296" s="21" t="str">
        <f t="shared" si="372"/>
        <v/>
      </c>
      <c r="GD296" s="21" t="str">
        <f t="shared" si="372"/>
        <v/>
      </c>
      <c r="GE296" s="21" t="str">
        <f t="shared" si="372"/>
        <v/>
      </c>
      <c r="GF296" s="21" t="str">
        <f t="shared" si="372"/>
        <v/>
      </c>
      <c r="GG296" s="21"/>
      <c r="GH296" s="21" t="str">
        <f t="shared" si="360"/>
        <v/>
      </c>
      <c r="GI296" s="436" t="str">
        <f t="shared" si="360"/>
        <v/>
      </c>
    </row>
    <row r="297" spans="1:191" hidden="1" x14ac:dyDescent="0.75">
      <c r="A297" s="67"/>
      <c r="B297" s="67"/>
      <c r="C297" s="425" t="str">
        <f t="shared" si="338"/>
        <v/>
      </c>
      <c r="D297" s="7"/>
      <c r="E297" s="7"/>
      <c r="F297" s="7"/>
      <c r="G297" s="424">
        <f t="shared" si="342"/>
        <v>0</v>
      </c>
      <c r="H297" s="21">
        <f t="shared" si="343"/>
        <v>0</v>
      </c>
      <c r="I297" s="102"/>
      <c r="J297" s="21" t="str">
        <f t="shared" si="347"/>
        <v/>
      </c>
      <c r="K297" s="21" t="str">
        <f t="shared" ref="K297:V297" si="373">IF(K115&gt;0,K$6,"")</f>
        <v/>
      </c>
      <c r="L297" s="21" t="str">
        <f t="shared" si="373"/>
        <v/>
      </c>
      <c r="M297" s="21" t="str">
        <f t="shared" si="373"/>
        <v/>
      </c>
      <c r="N297" s="21" t="str">
        <f t="shared" si="373"/>
        <v/>
      </c>
      <c r="O297" s="21" t="str">
        <f t="shared" si="373"/>
        <v/>
      </c>
      <c r="P297" s="21" t="str">
        <f t="shared" si="373"/>
        <v/>
      </c>
      <c r="Q297" s="21" t="str">
        <f t="shared" si="373"/>
        <v/>
      </c>
      <c r="R297" s="21" t="str">
        <f t="shared" si="373"/>
        <v/>
      </c>
      <c r="S297" s="21" t="str">
        <f t="shared" si="373"/>
        <v/>
      </c>
      <c r="T297" s="21" t="str">
        <f t="shared" si="373"/>
        <v/>
      </c>
      <c r="U297" s="21" t="str">
        <f t="shared" si="373"/>
        <v/>
      </c>
      <c r="V297" s="21" t="str">
        <f t="shared" si="373"/>
        <v/>
      </c>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c r="BZ297" s="21"/>
      <c r="CA297" s="21"/>
      <c r="CB297" s="21"/>
      <c r="CC297" s="21"/>
      <c r="CD297" s="21"/>
      <c r="CE297" s="21"/>
      <c r="CF297" s="21"/>
      <c r="CG297" s="21"/>
      <c r="CH297" s="21"/>
      <c r="CI297" s="21"/>
      <c r="CJ297" s="21"/>
      <c r="CK297" s="21"/>
      <c r="CL297" s="21"/>
      <c r="CM297" s="21"/>
      <c r="CN297" s="21"/>
      <c r="CO297" s="21"/>
      <c r="CP297" s="21"/>
      <c r="CQ297" s="21"/>
      <c r="CR297" s="21"/>
      <c r="CS297" s="21"/>
      <c r="CT297" s="21"/>
      <c r="CU297" s="21"/>
      <c r="CV297" s="21"/>
      <c r="CW297" s="21"/>
      <c r="CX297" s="21"/>
      <c r="CY297" s="21"/>
      <c r="CZ297" s="21"/>
      <c r="DA297" s="21"/>
      <c r="DB297" s="21"/>
      <c r="DC297" s="21" t="str">
        <f t="shared" ref="DC297:DN297" si="374">IF(DC115&gt;0,DC$6,"")</f>
        <v/>
      </c>
      <c r="DD297" s="21" t="str">
        <f t="shared" si="374"/>
        <v/>
      </c>
      <c r="DE297" s="21" t="str">
        <f t="shared" si="374"/>
        <v/>
      </c>
      <c r="DF297" s="21" t="str">
        <f t="shared" si="374"/>
        <v/>
      </c>
      <c r="DG297" s="21" t="str">
        <f t="shared" si="374"/>
        <v/>
      </c>
      <c r="DH297" s="21" t="str">
        <f t="shared" si="374"/>
        <v/>
      </c>
      <c r="DI297" s="21" t="str">
        <f t="shared" si="374"/>
        <v/>
      </c>
      <c r="DJ297" s="21" t="str">
        <f t="shared" si="374"/>
        <v/>
      </c>
      <c r="DK297" s="21" t="str">
        <f t="shared" si="374"/>
        <v/>
      </c>
      <c r="DL297" s="21" t="str">
        <f t="shared" si="374"/>
        <v/>
      </c>
      <c r="DM297" s="21" t="str">
        <f t="shared" si="374"/>
        <v/>
      </c>
      <c r="DN297" s="21" t="str">
        <f t="shared" si="374"/>
        <v/>
      </c>
      <c r="DO297" s="21"/>
      <c r="DP297" s="21"/>
      <c r="DQ297" s="21"/>
      <c r="DR297" s="21"/>
      <c r="DS297" s="21"/>
      <c r="DT297" s="21"/>
      <c r="DU297" s="21"/>
      <c r="DV297" s="21"/>
      <c r="DW297" s="21"/>
      <c r="DX297" s="21"/>
      <c r="DY297" s="21"/>
      <c r="DZ297" s="21"/>
      <c r="EA297" s="21"/>
      <c r="EB297" s="21"/>
      <c r="EC297" s="21"/>
      <c r="ED297" s="21"/>
      <c r="EE297" s="21"/>
      <c r="EF297" s="21"/>
      <c r="EG297" s="21"/>
      <c r="EH297" s="21"/>
      <c r="EI297" s="21"/>
      <c r="EJ297" s="21"/>
      <c r="EK297" s="21"/>
      <c r="EL297" s="21"/>
      <c r="EM297" s="21"/>
      <c r="EN297" s="21"/>
      <c r="EO297" s="21"/>
      <c r="EP297" s="21"/>
      <c r="EQ297" s="21"/>
      <c r="ER297" s="21"/>
      <c r="ES297" s="21"/>
      <c r="ET297" s="21"/>
      <c r="EU297" s="21"/>
      <c r="EV297" s="21"/>
      <c r="EW297" s="21"/>
      <c r="EX297" s="21"/>
      <c r="EY297" s="21" t="str">
        <f t="shared" ref="EY297:GF297" si="375">IF(EY115&gt;0,EY$6,"")</f>
        <v/>
      </c>
      <c r="EZ297" s="21" t="str">
        <f t="shared" si="375"/>
        <v/>
      </c>
      <c r="FA297" s="21" t="str">
        <f t="shared" si="375"/>
        <v/>
      </c>
      <c r="FB297" s="21" t="str">
        <f t="shared" si="375"/>
        <v/>
      </c>
      <c r="FC297" s="21" t="str">
        <f t="shared" si="375"/>
        <v/>
      </c>
      <c r="FD297" s="21" t="str">
        <f t="shared" si="375"/>
        <v/>
      </c>
      <c r="FE297" s="21" t="str">
        <f t="shared" si="375"/>
        <v/>
      </c>
      <c r="FF297" s="21" t="str">
        <f t="shared" si="375"/>
        <v/>
      </c>
      <c r="FG297" s="21" t="str">
        <f t="shared" si="375"/>
        <v/>
      </c>
      <c r="FH297" s="21" t="str">
        <f t="shared" si="375"/>
        <v/>
      </c>
      <c r="FI297" s="21" t="str">
        <f t="shared" si="375"/>
        <v/>
      </c>
      <c r="FJ297" s="21" t="str">
        <f t="shared" si="375"/>
        <v/>
      </c>
      <c r="FK297" s="21" t="str">
        <f t="shared" si="375"/>
        <v/>
      </c>
      <c r="FL297" s="21" t="str">
        <f t="shared" si="375"/>
        <v/>
      </c>
      <c r="FM297" s="21" t="str">
        <f t="shared" si="375"/>
        <v/>
      </c>
      <c r="FN297" s="21" t="str">
        <f t="shared" si="375"/>
        <v/>
      </c>
      <c r="FO297" s="21" t="str">
        <f t="shared" si="375"/>
        <v/>
      </c>
      <c r="FP297" s="21" t="str">
        <f t="shared" si="375"/>
        <v/>
      </c>
      <c r="FQ297" s="21" t="str">
        <f t="shared" si="375"/>
        <v/>
      </c>
      <c r="FR297" s="21" t="str">
        <f t="shared" si="375"/>
        <v/>
      </c>
      <c r="FS297" s="21" t="str">
        <f t="shared" si="375"/>
        <v/>
      </c>
      <c r="FT297" s="21" t="str">
        <f t="shared" si="375"/>
        <v/>
      </c>
      <c r="FU297" s="21" t="str">
        <f t="shared" si="375"/>
        <v/>
      </c>
      <c r="FV297" s="21" t="str">
        <f t="shared" si="375"/>
        <v/>
      </c>
      <c r="FW297" s="21" t="str">
        <f t="shared" si="375"/>
        <v/>
      </c>
      <c r="FX297" s="21" t="str">
        <f t="shared" si="375"/>
        <v/>
      </c>
      <c r="FY297" s="21" t="str">
        <f t="shared" si="375"/>
        <v/>
      </c>
      <c r="FZ297" s="21" t="str">
        <f t="shared" si="375"/>
        <v/>
      </c>
      <c r="GA297" s="21" t="str">
        <f t="shared" si="375"/>
        <v/>
      </c>
      <c r="GB297" s="21" t="str">
        <f t="shared" si="375"/>
        <v/>
      </c>
      <c r="GC297" s="21" t="str">
        <f t="shared" si="375"/>
        <v/>
      </c>
      <c r="GD297" s="21" t="str">
        <f t="shared" si="375"/>
        <v/>
      </c>
      <c r="GE297" s="21" t="str">
        <f t="shared" si="375"/>
        <v/>
      </c>
      <c r="GF297" s="21" t="str">
        <f t="shared" si="375"/>
        <v/>
      </c>
      <c r="GG297" s="21"/>
      <c r="GH297" s="21" t="str">
        <f t="shared" si="360"/>
        <v/>
      </c>
      <c r="GI297" s="436" t="str">
        <f t="shared" si="360"/>
        <v/>
      </c>
    </row>
    <row r="298" spans="1:191" hidden="1" x14ac:dyDescent="0.75">
      <c r="A298" s="67"/>
      <c r="B298" s="67"/>
      <c r="C298" s="425" t="str">
        <f t="shared" si="338"/>
        <v/>
      </c>
      <c r="D298" s="7"/>
      <c r="E298" s="7"/>
      <c r="F298" s="7"/>
      <c r="G298" s="424">
        <f t="shared" si="342"/>
        <v>0</v>
      </c>
      <c r="H298" s="21">
        <f t="shared" si="343"/>
        <v>0</v>
      </c>
      <c r="I298" s="102"/>
      <c r="J298" s="21" t="str">
        <f t="shared" si="347"/>
        <v/>
      </c>
      <c r="K298" s="21" t="str">
        <f t="shared" ref="K298:V298" si="376">IF(K116&gt;0,K$6,"")</f>
        <v/>
      </c>
      <c r="L298" s="21" t="str">
        <f t="shared" si="376"/>
        <v/>
      </c>
      <c r="M298" s="21" t="str">
        <f t="shared" si="376"/>
        <v/>
      </c>
      <c r="N298" s="21" t="str">
        <f t="shared" si="376"/>
        <v/>
      </c>
      <c r="O298" s="21" t="str">
        <f t="shared" si="376"/>
        <v/>
      </c>
      <c r="P298" s="21" t="str">
        <f t="shared" si="376"/>
        <v/>
      </c>
      <c r="Q298" s="21" t="str">
        <f t="shared" si="376"/>
        <v/>
      </c>
      <c r="R298" s="21" t="str">
        <f t="shared" si="376"/>
        <v/>
      </c>
      <c r="S298" s="21" t="str">
        <f t="shared" si="376"/>
        <v/>
      </c>
      <c r="T298" s="21" t="str">
        <f t="shared" si="376"/>
        <v/>
      </c>
      <c r="U298" s="21" t="str">
        <f t="shared" si="376"/>
        <v/>
      </c>
      <c r="V298" s="21" t="str">
        <f t="shared" si="376"/>
        <v/>
      </c>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c r="BZ298" s="21"/>
      <c r="CA298" s="21"/>
      <c r="CB298" s="21"/>
      <c r="CC298" s="21"/>
      <c r="CD298" s="21"/>
      <c r="CE298" s="21"/>
      <c r="CF298" s="21"/>
      <c r="CG298" s="21"/>
      <c r="CH298" s="21"/>
      <c r="CI298" s="21"/>
      <c r="CJ298" s="21"/>
      <c r="CK298" s="21"/>
      <c r="CL298" s="21"/>
      <c r="CM298" s="21"/>
      <c r="CN298" s="21"/>
      <c r="CO298" s="21"/>
      <c r="CP298" s="21"/>
      <c r="CQ298" s="21"/>
      <c r="CR298" s="21"/>
      <c r="CS298" s="21"/>
      <c r="CT298" s="21"/>
      <c r="CU298" s="21"/>
      <c r="CV298" s="21"/>
      <c r="CW298" s="21"/>
      <c r="CX298" s="21"/>
      <c r="CY298" s="21"/>
      <c r="CZ298" s="21"/>
      <c r="DA298" s="21"/>
      <c r="DB298" s="21"/>
      <c r="DC298" s="21" t="str">
        <f t="shared" ref="DC298:DN298" si="377">IF(DC116&gt;0,DC$6,"")</f>
        <v/>
      </c>
      <c r="DD298" s="21" t="str">
        <f t="shared" si="377"/>
        <v/>
      </c>
      <c r="DE298" s="21" t="str">
        <f t="shared" si="377"/>
        <v/>
      </c>
      <c r="DF298" s="21" t="str">
        <f t="shared" si="377"/>
        <v/>
      </c>
      <c r="DG298" s="21" t="str">
        <f t="shared" si="377"/>
        <v/>
      </c>
      <c r="DH298" s="21" t="str">
        <f t="shared" si="377"/>
        <v/>
      </c>
      <c r="DI298" s="21" t="str">
        <f t="shared" si="377"/>
        <v/>
      </c>
      <c r="DJ298" s="21" t="str">
        <f t="shared" si="377"/>
        <v/>
      </c>
      <c r="DK298" s="21" t="str">
        <f t="shared" si="377"/>
        <v/>
      </c>
      <c r="DL298" s="21" t="str">
        <f t="shared" si="377"/>
        <v/>
      </c>
      <c r="DM298" s="21" t="str">
        <f t="shared" si="377"/>
        <v/>
      </c>
      <c r="DN298" s="21" t="str">
        <f t="shared" si="377"/>
        <v/>
      </c>
      <c r="DO298" s="21"/>
      <c r="DP298" s="21"/>
      <c r="DQ298" s="21"/>
      <c r="DR298" s="21"/>
      <c r="DS298" s="21"/>
      <c r="DT298" s="21"/>
      <c r="DU298" s="21"/>
      <c r="DV298" s="21"/>
      <c r="DW298" s="21"/>
      <c r="DX298" s="21"/>
      <c r="DY298" s="21"/>
      <c r="DZ298" s="21"/>
      <c r="EA298" s="21"/>
      <c r="EB298" s="21"/>
      <c r="EC298" s="21"/>
      <c r="ED298" s="21"/>
      <c r="EE298" s="21"/>
      <c r="EF298" s="21"/>
      <c r="EG298" s="21"/>
      <c r="EH298" s="21"/>
      <c r="EI298" s="21"/>
      <c r="EJ298" s="21"/>
      <c r="EK298" s="21"/>
      <c r="EL298" s="21"/>
      <c r="EM298" s="21"/>
      <c r="EN298" s="21"/>
      <c r="EO298" s="21"/>
      <c r="EP298" s="21"/>
      <c r="EQ298" s="21"/>
      <c r="ER298" s="21"/>
      <c r="ES298" s="21"/>
      <c r="ET298" s="21"/>
      <c r="EU298" s="21"/>
      <c r="EV298" s="21"/>
      <c r="EW298" s="21"/>
      <c r="EX298" s="21"/>
      <c r="EY298" s="21" t="str">
        <f t="shared" ref="EY298:GF298" si="378">IF(EY116&gt;0,EY$6,"")</f>
        <v/>
      </c>
      <c r="EZ298" s="21" t="str">
        <f t="shared" si="378"/>
        <v/>
      </c>
      <c r="FA298" s="21" t="str">
        <f t="shared" si="378"/>
        <v/>
      </c>
      <c r="FB298" s="21" t="str">
        <f t="shared" si="378"/>
        <v/>
      </c>
      <c r="FC298" s="21" t="str">
        <f t="shared" si="378"/>
        <v/>
      </c>
      <c r="FD298" s="21" t="str">
        <f t="shared" si="378"/>
        <v/>
      </c>
      <c r="FE298" s="21" t="str">
        <f t="shared" si="378"/>
        <v/>
      </c>
      <c r="FF298" s="21" t="str">
        <f t="shared" si="378"/>
        <v/>
      </c>
      <c r="FG298" s="21" t="str">
        <f t="shared" si="378"/>
        <v/>
      </c>
      <c r="FH298" s="21" t="str">
        <f t="shared" si="378"/>
        <v/>
      </c>
      <c r="FI298" s="21" t="str">
        <f t="shared" si="378"/>
        <v/>
      </c>
      <c r="FJ298" s="21" t="str">
        <f t="shared" si="378"/>
        <v/>
      </c>
      <c r="FK298" s="21" t="str">
        <f t="shared" si="378"/>
        <v/>
      </c>
      <c r="FL298" s="21" t="str">
        <f t="shared" si="378"/>
        <v/>
      </c>
      <c r="FM298" s="21" t="str">
        <f t="shared" si="378"/>
        <v/>
      </c>
      <c r="FN298" s="21" t="str">
        <f t="shared" si="378"/>
        <v/>
      </c>
      <c r="FO298" s="21" t="str">
        <f t="shared" si="378"/>
        <v/>
      </c>
      <c r="FP298" s="21" t="str">
        <f t="shared" si="378"/>
        <v/>
      </c>
      <c r="FQ298" s="21" t="str">
        <f t="shared" si="378"/>
        <v/>
      </c>
      <c r="FR298" s="21" t="str">
        <f t="shared" si="378"/>
        <v/>
      </c>
      <c r="FS298" s="21" t="str">
        <f t="shared" si="378"/>
        <v/>
      </c>
      <c r="FT298" s="21" t="str">
        <f t="shared" si="378"/>
        <v/>
      </c>
      <c r="FU298" s="21" t="str">
        <f t="shared" si="378"/>
        <v/>
      </c>
      <c r="FV298" s="21" t="str">
        <f t="shared" si="378"/>
        <v/>
      </c>
      <c r="FW298" s="21" t="str">
        <f t="shared" si="378"/>
        <v/>
      </c>
      <c r="FX298" s="21" t="str">
        <f t="shared" si="378"/>
        <v/>
      </c>
      <c r="FY298" s="21" t="str">
        <f t="shared" si="378"/>
        <v/>
      </c>
      <c r="FZ298" s="21" t="str">
        <f t="shared" si="378"/>
        <v/>
      </c>
      <c r="GA298" s="21" t="str">
        <f t="shared" si="378"/>
        <v/>
      </c>
      <c r="GB298" s="21" t="str">
        <f t="shared" si="378"/>
        <v/>
      </c>
      <c r="GC298" s="21" t="str">
        <f t="shared" si="378"/>
        <v/>
      </c>
      <c r="GD298" s="21" t="str">
        <f t="shared" si="378"/>
        <v/>
      </c>
      <c r="GE298" s="21" t="str">
        <f t="shared" si="378"/>
        <v/>
      </c>
      <c r="GF298" s="21" t="str">
        <f t="shared" si="378"/>
        <v/>
      </c>
      <c r="GG298" s="21"/>
      <c r="GH298" s="21" t="str">
        <f t="shared" si="360"/>
        <v/>
      </c>
      <c r="GI298" s="436" t="str">
        <f t="shared" si="360"/>
        <v/>
      </c>
    </row>
    <row r="299" spans="1:191" hidden="1" x14ac:dyDescent="0.75">
      <c r="A299" s="67"/>
      <c r="B299" s="67"/>
      <c r="C299" s="425" t="str">
        <f t="shared" si="338"/>
        <v/>
      </c>
      <c r="D299" s="7"/>
      <c r="E299" s="7"/>
      <c r="F299" s="7"/>
      <c r="G299" s="424">
        <f t="shared" si="342"/>
        <v>0</v>
      </c>
      <c r="H299" s="21">
        <f t="shared" si="343"/>
        <v>0</v>
      </c>
      <c r="I299" s="102"/>
      <c r="J299" s="21" t="str">
        <f t="shared" si="347"/>
        <v/>
      </c>
      <c r="K299" s="21" t="str">
        <f t="shared" ref="K299:V299" si="379">IF(K117&gt;0,K$6,"")</f>
        <v/>
      </c>
      <c r="L299" s="21" t="str">
        <f t="shared" si="379"/>
        <v/>
      </c>
      <c r="M299" s="21" t="str">
        <f t="shared" si="379"/>
        <v/>
      </c>
      <c r="N299" s="21" t="str">
        <f t="shared" si="379"/>
        <v/>
      </c>
      <c r="O299" s="21" t="str">
        <f t="shared" si="379"/>
        <v/>
      </c>
      <c r="P299" s="21" t="str">
        <f t="shared" si="379"/>
        <v/>
      </c>
      <c r="Q299" s="21" t="str">
        <f t="shared" si="379"/>
        <v/>
      </c>
      <c r="R299" s="21" t="str">
        <f t="shared" si="379"/>
        <v/>
      </c>
      <c r="S299" s="21" t="str">
        <f t="shared" si="379"/>
        <v/>
      </c>
      <c r="T299" s="21" t="str">
        <f t="shared" si="379"/>
        <v/>
      </c>
      <c r="U299" s="21" t="str">
        <f t="shared" si="379"/>
        <v/>
      </c>
      <c r="V299" s="21" t="str">
        <f t="shared" si="379"/>
        <v/>
      </c>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c r="BZ299" s="21"/>
      <c r="CA299" s="21"/>
      <c r="CB299" s="21"/>
      <c r="CC299" s="21"/>
      <c r="CD299" s="21"/>
      <c r="CE299" s="21"/>
      <c r="CF299" s="21"/>
      <c r="CG299" s="21"/>
      <c r="CH299" s="21"/>
      <c r="CI299" s="21"/>
      <c r="CJ299" s="21"/>
      <c r="CK299" s="21"/>
      <c r="CL299" s="21"/>
      <c r="CM299" s="21"/>
      <c r="CN299" s="21"/>
      <c r="CO299" s="21"/>
      <c r="CP299" s="21"/>
      <c r="CQ299" s="21"/>
      <c r="CR299" s="21"/>
      <c r="CS299" s="21"/>
      <c r="CT299" s="21"/>
      <c r="CU299" s="21"/>
      <c r="CV299" s="21"/>
      <c r="CW299" s="21"/>
      <c r="CX299" s="21"/>
      <c r="CY299" s="21"/>
      <c r="CZ299" s="21"/>
      <c r="DA299" s="21"/>
      <c r="DB299" s="21"/>
      <c r="DC299" s="21" t="str">
        <f t="shared" ref="DC299:DN299" si="380">IF(DC117&gt;0,DC$6,"")</f>
        <v/>
      </c>
      <c r="DD299" s="21" t="str">
        <f t="shared" si="380"/>
        <v/>
      </c>
      <c r="DE299" s="21" t="str">
        <f t="shared" si="380"/>
        <v/>
      </c>
      <c r="DF299" s="21" t="str">
        <f t="shared" si="380"/>
        <v/>
      </c>
      <c r="DG299" s="21" t="str">
        <f t="shared" si="380"/>
        <v/>
      </c>
      <c r="DH299" s="21" t="str">
        <f t="shared" si="380"/>
        <v/>
      </c>
      <c r="DI299" s="21" t="str">
        <f t="shared" si="380"/>
        <v/>
      </c>
      <c r="DJ299" s="21" t="str">
        <f t="shared" si="380"/>
        <v/>
      </c>
      <c r="DK299" s="21" t="str">
        <f t="shared" si="380"/>
        <v/>
      </c>
      <c r="DL299" s="21" t="str">
        <f t="shared" si="380"/>
        <v/>
      </c>
      <c r="DM299" s="21" t="str">
        <f t="shared" si="380"/>
        <v/>
      </c>
      <c r="DN299" s="21" t="str">
        <f t="shared" si="380"/>
        <v/>
      </c>
      <c r="DO299" s="21"/>
      <c r="DP299" s="21"/>
      <c r="DQ299" s="21"/>
      <c r="DR299" s="21"/>
      <c r="DS299" s="21"/>
      <c r="DT299" s="21"/>
      <c r="DU299" s="21"/>
      <c r="DV299" s="21"/>
      <c r="DW299" s="21"/>
      <c r="DX299" s="21"/>
      <c r="DY299" s="21"/>
      <c r="DZ299" s="21"/>
      <c r="EA299" s="21"/>
      <c r="EB299" s="21"/>
      <c r="EC299" s="21"/>
      <c r="ED299" s="21"/>
      <c r="EE299" s="21"/>
      <c r="EF299" s="21"/>
      <c r="EG299" s="21"/>
      <c r="EH299" s="21"/>
      <c r="EI299" s="21"/>
      <c r="EJ299" s="21"/>
      <c r="EK299" s="21"/>
      <c r="EL299" s="21"/>
      <c r="EM299" s="21"/>
      <c r="EN299" s="21"/>
      <c r="EO299" s="21"/>
      <c r="EP299" s="21"/>
      <c r="EQ299" s="21"/>
      <c r="ER299" s="21"/>
      <c r="ES299" s="21"/>
      <c r="ET299" s="21"/>
      <c r="EU299" s="21"/>
      <c r="EV299" s="21"/>
      <c r="EW299" s="21"/>
      <c r="EX299" s="21"/>
      <c r="EY299" s="21" t="str">
        <f t="shared" ref="EY299:GF299" si="381">IF(EY117&gt;0,EY$6,"")</f>
        <v/>
      </c>
      <c r="EZ299" s="21" t="str">
        <f t="shared" si="381"/>
        <v/>
      </c>
      <c r="FA299" s="21" t="str">
        <f t="shared" si="381"/>
        <v/>
      </c>
      <c r="FB299" s="21" t="str">
        <f t="shared" si="381"/>
        <v/>
      </c>
      <c r="FC299" s="21" t="str">
        <f t="shared" si="381"/>
        <v/>
      </c>
      <c r="FD299" s="21" t="str">
        <f t="shared" si="381"/>
        <v/>
      </c>
      <c r="FE299" s="21" t="str">
        <f t="shared" si="381"/>
        <v/>
      </c>
      <c r="FF299" s="21" t="str">
        <f t="shared" si="381"/>
        <v/>
      </c>
      <c r="FG299" s="21" t="str">
        <f t="shared" si="381"/>
        <v/>
      </c>
      <c r="FH299" s="21" t="str">
        <f t="shared" si="381"/>
        <v/>
      </c>
      <c r="FI299" s="21" t="str">
        <f t="shared" si="381"/>
        <v/>
      </c>
      <c r="FJ299" s="21" t="str">
        <f t="shared" si="381"/>
        <v/>
      </c>
      <c r="FK299" s="21" t="str">
        <f t="shared" si="381"/>
        <v/>
      </c>
      <c r="FL299" s="21" t="str">
        <f t="shared" si="381"/>
        <v/>
      </c>
      <c r="FM299" s="21" t="str">
        <f t="shared" si="381"/>
        <v/>
      </c>
      <c r="FN299" s="21" t="str">
        <f t="shared" si="381"/>
        <v/>
      </c>
      <c r="FO299" s="21" t="str">
        <f t="shared" si="381"/>
        <v/>
      </c>
      <c r="FP299" s="21" t="str">
        <f t="shared" si="381"/>
        <v/>
      </c>
      <c r="FQ299" s="21" t="str">
        <f t="shared" si="381"/>
        <v/>
      </c>
      <c r="FR299" s="21" t="str">
        <f t="shared" si="381"/>
        <v/>
      </c>
      <c r="FS299" s="21" t="str">
        <f t="shared" si="381"/>
        <v/>
      </c>
      <c r="FT299" s="21" t="str">
        <f t="shared" si="381"/>
        <v/>
      </c>
      <c r="FU299" s="21" t="str">
        <f t="shared" si="381"/>
        <v/>
      </c>
      <c r="FV299" s="21" t="str">
        <f t="shared" si="381"/>
        <v/>
      </c>
      <c r="FW299" s="21" t="str">
        <f t="shared" si="381"/>
        <v/>
      </c>
      <c r="FX299" s="21" t="str">
        <f t="shared" si="381"/>
        <v/>
      </c>
      <c r="FY299" s="21" t="str">
        <f t="shared" si="381"/>
        <v/>
      </c>
      <c r="FZ299" s="21" t="str">
        <f t="shared" si="381"/>
        <v/>
      </c>
      <c r="GA299" s="21" t="str">
        <f t="shared" si="381"/>
        <v/>
      </c>
      <c r="GB299" s="21" t="str">
        <f t="shared" si="381"/>
        <v/>
      </c>
      <c r="GC299" s="21" t="str">
        <f t="shared" si="381"/>
        <v/>
      </c>
      <c r="GD299" s="21" t="str">
        <f t="shared" si="381"/>
        <v/>
      </c>
      <c r="GE299" s="21" t="str">
        <f t="shared" si="381"/>
        <v/>
      </c>
      <c r="GF299" s="21" t="str">
        <f t="shared" si="381"/>
        <v/>
      </c>
      <c r="GG299" s="21"/>
      <c r="GH299" s="21" t="str">
        <f t="shared" si="360"/>
        <v/>
      </c>
      <c r="GI299" s="436" t="str">
        <f t="shared" si="360"/>
        <v/>
      </c>
    </row>
    <row r="300" spans="1:191" hidden="1" x14ac:dyDescent="0.75">
      <c r="A300" s="67"/>
      <c r="B300" s="67"/>
      <c r="C300" s="425" t="str">
        <f t="shared" si="338"/>
        <v/>
      </c>
      <c r="D300" s="7"/>
      <c r="E300" s="7"/>
      <c r="F300" s="7"/>
      <c r="G300" s="424">
        <f t="shared" si="342"/>
        <v>0</v>
      </c>
      <c r="H300" s="21">
        <f t="shared" si="343"/>
        <v>0</v>
      </c>
      <c r="I300" s="102"/>
      <c r="J300" s="21" t="str">
        <f t="shared" si="347"/>
        <v/>
      </c>
      <c r="K300" s="21" t="str">
        <f t="shared" ref="K300:V300" si="382">IF(K118&gt;0,K$6,"")</f>
        <v/>
      </c>
      <c r="L300" s="21" t="str">
        <f t="shared" si="382"/>
        <v/>
      </c>
      <c r="M300" s="21" t="str">
        <f t="shared" si="382"/>
        <v/>
      </c>
      <c r="N300" s="21" t="str">
        <f t="shared" si="382"/>
        <v/>
      </c>
      <c r="O300" s="21" t="str">
        <f t="shared" si="382"/>
        <v/>
      </c>
      <c r="P300" s="21" t="str">
        <f t="shared" si="382"/>
        <v/>
      </c>
      <c r="Q300" s="21" t="str">
        <f t="shared" si="382"/>
        <v/>
      </c>
      <c r="R300" s="21" t="str">
        <f t="shared" si="382"/>
        <v/>
      </c>
      <c r="S300" s="21" t="str">
        <f t="shared" si="382"/>
        <v/>
      </c>
      <c r="T300" s="21" t="str">
        <f t="shared" si="382"/>
        <v/>
      </c>
      <c r="U300" s="21" t="str">
        <f t="shared" si="382"/>
        <v/>
      </c>
      <c r="V300" s="21" t="str">
        <f t="shared" si="382"/>
        <v/>
      </c>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c r="BZ300" s="21"/>
      <c r="CA300" s="21"/>
      <c r="CB300" s="21"/>
      <c r="CC300" s="21"/>
      <c r="CD300" s="21"/>
      <c r="CE300" s="21"/>
      <c r="CF300" s="21"/>
      <c r="CG300" s="21"/>
      <c r="CH300" s="21"/>
      <c r="CI300" s="21"/>
      <c r="CJ300" s="21"/>
      <c r="CK300" s="21"/>
      <c r="CL300" s="21"/>
      <c r="CM300" s="21"/>
      <c r="CN300" s="21"/>
      <c r="CO300" s="21"/>
      <c r="CP300" s="21"/>
      <c r="CQ300" s="21"/>
      <c r="CR300" s="21"/>
      <c r="CS300" s="21"/>
      <c r="CT300" s="21"/>
      <c r="CU300" s="21"/>
      <c r="CV300" s="21"/>
      <c r="CW300" s="21"/>
      <c r="CX300" s="21"/>
      <c r="CY300" s="21"/>
      <c r="CZ300" s="21"/>
      <c r="DA300" s="21"/>
      <c r="DB300" s="21"/>
      <c r="DC300" s="21" t="str">
        <f t="shared" ref="DC300:DN300" si="383">IF(DC118&gt;0,DC$6,"")</f>
        <v/>
      </c>
      <c r="DD300" s="21" t="str">
        <f t="shared" si="383"/>
        <v/>
      </c>
      <c r="DE300" s="21" t="str">
        <f t="shared" si="383"/>
        <v/>
      </c>
      <c r="DF300" s="21" t="str">
        <f t="shared" si="383"/>
        <v/>
      </c>
      <c r="DG300" s="21" t="str">
        <f t="shared" si="383"/>
        <v/>
      </c>
      <c r="DH300" s="21" t="str">
        <f t="shared" si="383"/>
        <v/>
      </c>
      <c r="DI300" s="21" t="str">
        <f t="shared" si="383"/>
        <v/>
      </c>
      <c r="DJ300" s="21" t="str">
        <f t="shared" si="383"/>
        <v/>
      </c>
      <c r="DK300" s="21" t="str">
        <f t="shared" si="383"/>
        <v/>
      </c>
      <c r="DL300" s="21" t="str">
        <f t="shared" si="383"/>
        <v/>
      </c>
      <c r="DM300" s="21" t="str">
        <f t="shared" si="383"/>
        <v/>
      </c>
      <c r="DN300" s="21" t="str">
        <f t="shared" si="383"/>
        <v/>
      </c>
      <c r="DO300" s="21"/>
      <c r="DP300" s="21"/>
      <c r="DQ300" s="21"/>
      <c r="DR300" s="21"/>
      <c r="DS300" s="21"/>
      <c r="DT300" s="21"/>
      <c r="DU300" s="21"/>
      <c r="DV300" s="21"/>
      <c r="DW300" s="21"/>
      <c r="DX300" s="21"/>
      <c r="DY300" s="21"/>
      <c r="DZ300" s="21"/>
      <c r="EA300" s="21"/>
      <c r="EB300" s="21"/>
      <c r="EC300" s="21"/>
      <c r="ED300" s="21"/>
      <c r="EE300" s="21"/>
      <c r="EF300" s="21"/>
      <c r="EG300" s="21"/>
      <c r="EH300" s="21"/>
      <c r="EI300" s="21"/>
      <c r="EJ300" s="21"/>
      <c r="EK300" s="21"/>
      <c r="EL300" s="21"/>
      <c r="EM300" s="21"/>
      <c r="EN300" s="21"/>
      <c r="EO300" s="21"/>
      <c r="EP300" s="21"/>
      <c r="EQ300" s="21"/>
      <c r="ER300" s="21"/>
      <c r="ES300" s="21"/>
      <c r="ET300" s="21"/>
      <c r="EU300" s="21"/>
      <c r="EV300" s="21"/>
      <c r="EW300" s="21"/>
      <c r="EX300" s="21"/>
      <c r="EY300" s="21" t="str">
        <f t="shared" ref="EY300:GF300" si="384">IF(EY118&gt;0,EY$6,"")</f>
        <v/>
      </c>
      <c r="EZ300" s="21" t="str">
        <f t="shared" si="384"/>
        <v/>
      </c>
      <c r="FA300" s="21" t="str">
        <f t="shared" si="384"/>
        <v/>
      </c>
      <c r="FB300" s="21" t="str">
        <f t="shared" si="384"/>
        <v/>
      </c>
      <c r="FC300" s="21" t="str">
        <f t="shared" si="384"/>
        <v/>
      </c>
      <c r="FD300" s="21" t="str">
        <f t="shared" si="384"/>
        <v/>
      </c>
      <c r="FE300" s="21" t="str">
        <f t="shared" si="384"/>
        <v/>
      </c>
      <c r="FF300" s="21" t="str">
        <f t="shared" si="384"/>
        <v/>
      </c>
      <c r="FG300" s="21" t="str">
        <f t="shared" si="384"/>
        <v/>
      </c>
      <c r="FH300" s="21" t="str">
        <f t="shared" si="384"/>
        <v/>
      </c>
      <c r="FI300" s="21" t="str">
        <f t="shared" si="384"/>
        <v/>
      </c>
      <c r="FJ300" s="21" t="str">
        <f t="shared" si="384"/>
        <v/>
      </c>
      <c r="FK300" s="21" t="str">
        <f t="shared" si="384"/>
        <v/>
      </c>
      <c r="FL300" s="21" t="str">
        <f t="shared" si="384"/>
        <v/>
      </c>
      <c r="FM300" s="21" t="str">
        <f t="shared" si="384"/>
        <v/>
      </c>
      <c r="FN300" s="21" t="str">
        <f t="shared" si="384"/>
        <v/>
      </c>
      <c r="FO300" s="21" t="str">
        <f t="shared" si="384"/>
        <v/>
      </c>
      <c r="FP300" s="21" t="str">
        <f t="shared" si="384"/>
        <v/>
      </c>
      <c r="FQ300" s="21" t="str">
        <f t="shared" si="384"/>
        <v/>
      </c>
      <c r="FR300" s="21" t="str">
        <f t="shared" si="384"/>
        <v/>
      </c>
      <c r="FS300" s="21" t="str">
        <f t="shared" si="384"/>
        <v/>
      </c>
      <c r="FT300" s="21" t="str">
        <f t="shared" si="384"/>
        <v/>
      </c>
      <c r="FU300" s="21" t="str">
        <f t="shared" si="384"/>
        <v/>
      </c>
      <c r="FV300" s="21" t="str">
        <f t="shared" si="384"/>
        <v/>
      </c>
      <c r="FW300" s="21" t="str">
        <f t="shared" si="384"/>
        <v/>
      </c>
      <c r="FX300" s="21" t="str">
        <f t="shared" si="384"/>
        <v/>
      </c>
      <c r="FY300" s="21" t="str">
        <f t="shared" si="384"/>
        <v/>
      </c>
      <c r="FZ300" s="21" t="str">
        <f t="shared" si="384"/>
        <v/>
      </c>
      <c r="GA300" s="21" t="str">
        <f t="shared" si="384"/>
        <v/>
      </c>
      <c r="GB300" s="21" t="str">
        <f t="shared" si="384"/>
        <v/>
      </c>
      <c r="GC300" s="21" t="str">
        <f t="shared" si="384"/>
        <v/>
      </c>
      <c r="GD300" s="21" t="str">
        <f t="shared" si="384"/>
        <v/>
      </c>
      <c r="GE300" s="21" t="str">
        <f t="shared" si="384"/>
        <v/>
      </c>
      <c r="GF300" s="21" t="str">
        <f t="shared" si="384"/>
        <v/>
      </c>
      <c r="GG300" s="21"/>
      <c r="GH300" s="21" t="str">
        <f t="shared" si="360"/>
        <v/>
      </c>
      <c r="GI300" s="436" t="str">
        <f t="shared" si="360"/>
        <v/>
      </c>
    </row>
    <row r="301" spans="1:191" hidden="1" x14ac:dyDescent="0.75">
      <c r="A301" s="67"/>
      <c r="B301" s="67"/>
      <c r="C301" s="425" t="str">
        <f t="shared" si="338"/>
        <v/>
      </c>
      <c r="D301" s="7"/>
      <c r="E301" s="7"/>
      <c r="F301" s="7"/>
      <c r="G301" s="424">
        <f t="shared" si="342"/>
        <v>0</v>
      </c>
      <c r="H301" s="21">
        <f t="shared" si="343"/>
        <v>0</v>
      </c>
      <c r="I301" s="102"/>
      <c r="J301" s="21" t="str">
        <f t="shared" si="347"/>
        <v/>
      </c>
      <c r="K301" s="21" t="str">
        <f t="shared" ref="K301:V301" si="385">IF(K119&gt;0,K$6,"")</f>
        <v/>
      </c>
      <c r="L301" s="21" t="str">
        <f t="shared" si="385"/>
        <v/>
      </c>
      <c r="M301" s="21" t="str">
        <f t="shared" si="385"/>
        <v/>
      </c>
      <c r="N301" s="21" t="str">
        <f t="shared" si="385"/>
        <v/>
      </c>
      <c r="O301" s="21" t="str">
        <f t="shared" si="385"/>
        <v/>
      </c>
      <c r="P301" s="21" t="str">
        <f t="shared" si="385"/>
        <v/>
      </c>
      <c r="Q301" s="21" t="str">
        <f t="shared" si="385"/>
        <v/>
      </c>
      <c r="R301" s="21" t="str">
        <f t="shared" si="385"/>
        <v/>
      </c>
      <c r="S301" s="21" t="str">
        <f t="shared" si="385"/>
        <v/>
      </c>
      <c r="T301" s="21" t="str">
        <f t="shared" si="385"/>
        <v/>
      </c>
      <c r="U301" s="21" t="str">
        <f t="shared" si="385"/>
        <v/>
      </c>
      <c r="V301" s="21" t="str">
        <f t="shared" si="385"/>
        <v/>
      </c>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c r="BZ301" s="21"/>
      <c r="CA301" s="21"/>
      <c r="CB301" s="21"/>
      <c r="CC301" s="21"/>
      <c r="CD301" s="21"/>
      <c r="CE301" s="21"/>
      <c r="CF301" s="21"/>
      <c r="CG301" s="21"/>
      <c r="CH301" s="21"/>
      <c r="CI301" s="21"/>
      <c r="CJ301" s="21"/>
      <c r="CK301" s="21"/>
      <c r="CL301" s="21"/>
      <c r="CM301" s="21"/>
      <c r="CN301" s="21"/>
      <c r="CO301" s="21"/>
      <c r="CP301" s="21"/>
      <c r="CQ301" s="21"/>
      <c r="CR301" s="21"/>
      <c r="CS301" s="21"/>
      <c r="CT301" s="21"/>
      <c r="CU301" s="21"/>
      <c r="CV301" s="21"/>
      <c r="CW301" s="21"/>
      <c r="CX301" s="21"/>
      <c r="CY301" s="21"/>
      <c r="CZ301" s="21"/>
      <c r="DA301" s="21"/>
      <c r="DB301" s="21"/>
      <c r="DC301" s="21" t="str">
        <f t="shared" ref="DC301:DN301" si="386">IF(DC119&gt;0,DC$6,"")</f>
        <v/>
      </c>
      <c r="DD301" s="21" t="str">
        <f t="shared" si="386"/>
        <v/>
      </c>
      <c r="DE301" s="21" t="str">
        <f t="shared" si="386"/>
        <v/>
      </c>
      <c r="DF301" s="21" t="str">
        <f t="shared" si="386"/>
        <v/>
      </c>
      <c r="DG301" s="21" t="str">
        <f t="shared" si="386"/>
        <v/>
      </c>
      <c r="DH301" s="21" t="str">
        <f t="shared" si="386"/>
        <v/>
      </c>
      <c r="DI301" s="21" t="str">
        <f t="shared" si="386"/>
        <v/>
      </c>
      <c r="DJ301" s="21" t="str">
        <f t="shared" si="386"/>
        <v/>
      </c>
      <c r="DK301" s="21" t="str">
        <f t="shared" si="386"/>
        <v/>
      </c>
      <c r="DL301" s="21" t="str">
        <f t="shared" si="386"/>
        <v/>
      </c>
      <c r="DM301" s="21" t="str">
        <f t="shared" si="386"/>
        <v/>
      </c>
      <c r="DN301" s="21" t="str">
        <f t="shared" si="386"/>
        <v/>
      </c>
      <c r="DO301" s="21"/>
      <c r="DP301" s="21"/>
      <c r="DQ301" s="21"/>
      <c r="DR301" s="21"/>
      <c r="DS301" s="21"/>
      <c r="DT301" s="21"/>
      <c r="DU301" s="21"/>
      <c r="DV301" s="21"/>
      <c r="DW301" s="21"/>
      <c r="DX301" s="21"/>
      <c r="DY301" s="21"/>
      <c r="DZ301" s="21"/>
      <c r="EA301" s="21"/>
      <c r="EB301" s="21"/>
      <c r="EC301" s="21"/>
      <c r="ED301" s="21"/>
      <c r="EE301" s="21"/>
      <c r="EF301" s="21"/>
      <c r="EG301" s="21"/>
      <c r="EH301" s="21"/>
      <c r="EI301" s="21"/>
      <c r="EJ301" s="21"/>
      <c r="EK301" s="21"/>
      <c r="EL301" s="21"/>
      <c r="EM301" s="21"/>
      <c r="EN301" s="21"/>
      <c r="EO301" s="21"/>
      <c r="EP301" s="21"/>
      <c r="EQ301" s="21"/>
      <c r="ER301" s="21"/>
      <c r="ES301" s="21"/>
      <c r="ET301" s="21"/>
      <c r="EU301" s="21"/>
      <c r="EV301" s="21"/>
      <c r="EW301" s="21"/>
      <c r="EX301" s="21"/>
      <c r="EY301" s="21" t="str">
        <f t="shared" ref="EY301:GF301" si="387">IF(EY119&gt;0,EY$6,"")</f>
        <v/>
      </c>
      <c r="EZ301" s="21" t="str">
        <f t="shared" si="387"/>
        <v/>
      </c>
      <c r="FA301" s="21" t="str">
        <f t="shared" si="387"/>
        <v/>
      </c>
      <c r="FB301" s="21" t="str">
        <f t="shared" si="387"/>
        <v/>
      </c>
      <c r="FC301" s="21" t="str">
        <f t="shared" si="387"/>
        <v/>
      </c>
      <c r="FD301" s="21" t="str">
        <f t="shared" si="387"/>
        <v/>
      </c>
      <c r="FE301" s="21" t="str">
        <f t="shared" si="387"/>
        <v/>
      </c>
      <c r="FF301" s="21" t="str">
        <f t="shared" si="387"/>
        <v/>
      </c>
      <c r="FG301" s="21" t="str">
        <f t="shared" si="387"/>
        <v/>
      </c>
      <c r="FH301" s="21" t="str">
        <f t="shared" si="387"/>
        <v/>
      </c>
      <c r="FI301" s="21" t="str">
        <f t="shared" si="387"/>
        <v/>
      </c>
      <c r="FJ301" s="21" t="str">
        <f t="shared" si="387"/>
        <v/>
      </c>
      <c r="FK301" s="21" t="str">
        <f t="shared" si="387"/>
        <v/>
      </c>
      <c r="FL301" s="21" t="str">
        <f t="shared" si="387"/>
        <v/>
      </c>
      <c r="FM301" s="21" t="str">
        <f t="shared" si="387"/>
        <v/>
      </c>
      <c r="FN301" s="21" t="str">
        <f t="shared" si="387"/>
        <v/>
      </c>
      <c r="FO301" s="21" t="str">
        <f t="shared" si="387"/>
        <v/>
      </c>
      <c r="FP301" s="21" t="str">
        <f t="shared" si="387"/>
        <v/>
      </c>
      <c r="FQ301" s="21" t="str">
        <f t="shared" si="387"/>
        <v/>
      </c>
      <c r="FR301" s="21" t="str">
        <f t="shared" si="387"/>
        <v/>
      </c>
      <c r="FS301" s="21" t="str">
        <f t="shared" si="387"/>
        <v/>
      </c>
      <c r="FT301" s="21" t="str">
        <f t="shared" si="387"/>
        <v/>
      </c>
      <c r="FU301" s="21" t="str">
        <f t="shared" si="387"/>
        <v/>
      </c>
      <c r="FV301" s="21" t="str">
        <f t="shared" si="387"/>
        <v/>
      </c>
      <c r="FW301" s="21" t="str">
        <f t="shared" si="387"/>
        <v/>
      </c>
      <c r="FX301" s="21" t="str">
        <f t="shared" si="387"/>
        <v/>
      </c>
      <c r="FY301" s="21" t="str">
        <f t="shared" si="387"/>
        <v/>
      </c>
      <c r="FZ301" s="21" t="str">
        <f t="shared" si="387"/>
        <v/>
      </c>
      <c r="GA301" s="21" t="str">
        <f t="shared" si="387"/>
        <v/>
      </c>
      <c r="GB301" s="21" t="str">
        <f t="shared" si="387"/>
        <v/>
      </c>
      <c r="GC301" s="21" t="str">
        <f t="shared" si="387"/>
        <v/>
      </c>
      <c r="GD301" s="21" t="str">
        <f t="shared" si="387"/>
        <v/>
      </c>
      <c r="GE301" s="21" t="str">
        <f t="shared" si="387"/>
        <v/>
      </c>
      <c r="GF301" s="21" t="str">
        <f t="shared" si="387"/>
        <v/>
      </c>
      <c r="GG301" s="21"/>
      <c r="GH301" s="21" t="str">
        <f t="shared" si="360"/>
        <v/>
      </c>
      <c r="GI301" s="436" t="str">
        <f t="shared" si="360"/>
        <v/>
      </c>
    </row>
    <row r="302" spans="1:191" hidden="1" x14ac:dyDescent="0.75">
      <c r="A302" s="67"/>
      <c r="B302" s="67"/>
      <c r="C302" s="425" t="str">
        <f t="shared" si="338"/>
        <v/>
      </c>
      <c r="D302" s="7"/>
      <c r="E302" s="7"/>
      <c r="F302" s="7"/>
      <c r="G302" s="424">
        <f t="shared" si="342"/>
        <v>0</v>
      </c>
      <c r="H302" s="21">
        <f t="shared" si="343"/>
        <v>0</v>
      </c>
      <c r="I302" s="102"/>
      <c r="J302" s="21" t="str">
        <f t="shared" si="347"/>
        <v/>
      </c>
      <c r="K302" s="21" t="str">
        <f t="shared" ref="K302:V302" si="388">IF(K120&gt;0,K$6,"")</f>
        <v/>
      </c>
      <c r="L302" s="21" t="str">
        <f t="shared" si="388"/>
        <v/>
      </c>
      <c r="M302" s="21" t="str">
        <f t="shared" si="388"/>
        <v/>
      </c>
      <c r="N302" s="21" t="str">
        <f t="shared" si="388"/>
        <v/>
      </c>
      <c r="O302" s="21" t="str">
        <f t="shared" si="388"/>
        <v/>
      </c>
      <c r="P302" s="21" t="str">
        <f t="shared" si="388"/>
        <v/>
      </c>
      <c r="Q302" s="21" t="str">
        <f t="shared" si="388"/>
        <v/>
      </c>
      <c r="R302" s="21" t="str">
        <f t="shared" si="388"/>
        <v/>
      </c>
      <c r="S302" s="21" t="str">
        <f t="shared" si="388"/>
        <v/>
      </c>
      <c r="T302" s="21" t="str">
        <f t="shared" si="388"/>
        <v/>
      </c>
      <c r="U302" s="21" t="str">
        <f t="shared" si="388"/>
        <v/>
      </c>
      <c r="V302" s="21" t="str">
        <f t="shared" si="388"/>
        <v/>
      </c>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c r="BZ302" s="21"/>
      <c r="CA302" s="21"/>
      <c r="CB302" s="21"/>
      <c r="CC302" s="21"/>
      <c r="CD302" s="21"/>
      <c r="CE302" s="21"/>
      <c r="CF302" s="21"/>
      <c r="CG302" s="21"/>
      <c r="CH302" s="21"/>
      <c r="CI302" s="21"/>
      <c r="CJ302" s="21"/>
      <c r="CK302" s="21"/>
      <c r="CL302" s="21"/>
      <c r="CM302" s="21"/>
      <c r="CN302" s="21"/>
      <c r="CO302" s="21"/>
      <c r="CP302" s="21"/>
      <c r="CQ302" s="21"/>
      <c r="CR302" s="21"/>
      <c r="CS302" s="21"/>
      <c r="CT302" s="21"/>
      <c r="CU302" s="21"/>
      <c r="CV302" s="21"/>
      <c r="CW302" s="21"/>
      <c r="CX302" s="21"/>
      <c r="CY302" s="21"/>
      <c r="CZ302" s="21"/>
      <c r="DA302" s="21"/>
      <c r="DB302" s="21"/>
      <c r="DC302" s="21" t="str">
        <f t="shared" ref="DC302:DN302" si="389">IF(DC120&gt;0,DC$6,"")</f>
        <v/>
      </c>
      <c r="DD302" s="21" t="str">
        <f t="shared" si="389"/>
        <v/>
      </c>
      <c r="DE302" s="21" t="str">
        <f t="shared" si="389"/>
        <v/>
      </c>
      <c r="DF302" s="21" t="str">
        <f t="shared" si="389"/>
        <v/>
      </c>
      <c r="DG302" s="21" t="str">
        <f t="shared" si="389"/>
        <v/>
      </c>
      <c r="DH302" s="21" t="str">
        <f t="shared" si="389"/>
        <v/>
      </c>
      <c r="DI302" s="21" t="str">
        <f t="shared" si="389"/>
        <v/>
      </c>
      <c r="DJ302" s="21" t="str">
        <f t="shared" si="389"/>
        <v/>
      </c>
      <c r="DK302" s="21" t="str">
        <f t="shared" si="389"/>
        <v/>
      </c>
      <c r="DL302" s="21" t="str">
        <f t="shared" si="389"/>
        <v/>
      </c>
      <c r="DM302" s="21" t="str">
        <f t="shared" si="389"/>
        <v/>
      </c>
      <c r="DN302" s="21" t="str">
        <f t="shared" si="389"/>
        <v/>
      </c>
      <c r="DO302" s="21"/>
      <c r="DP302" s="21"/>
      <c r="DQ302" s="21"/>
      <c r="DR302" s="21"/>
      <c r="DS302" s="21"/>
      <c r="DT302" s="21"/>
      <c r="DU302" s="21"/>
      <c r="DV302" s="21"/>
      <c r="DW302" s="21"/>
      <c r="DX302" s="21"/>
      <c r="DY302" s="21"/>
      <c r="DZ302" s="21"/>
      <c r="EA302" s="21"/>
      <c r="EB302" s="21"/>
      <c r="EC302" s="21"/>
      <c r="ED302" s="21"/>
      <c r="EE302" s="21"/>
      <c r="EF302" s="21"/>
      <c r="EG302" s="21"/>
      <c r="EH302" s="21"/>
      <c r="EI302" s="21"/>
      <c r="EJ302" s="21"/>
      <c r="EK302" s="21"/>
      <c r="EL302" s="21"/>
      <c r="EM302" s="21"/>
      <c r="EN302" s="21"/>
      <c r="EO302" s="21"/>
      <c r="EP302" s="21"/>
      <c r="EQ302" s="21"/>
      <c r="ER302" s="21"/>
      <c r="ES302" s="21"/>
      <c r="ET302" s="21"/>
      <c r="EU302" s="21"/>
      <c r="EV302" s="21"/>
      <c r="EW302" s="21"/>
      <c r="EX302" s="21"/>
      <c r="EY302" s="21" t="str">
        <f t="shared" ref="EY302:GF302" si="390">IF(EY120&gt;0,EY$6,"")</f>
        <v/>
      </c>
      <c r="EZ302" s="21" t="str">
        <f t="shared" si="390"/>
        <v/>
      </c>
      <c r="FA302" s="21" t="str">
        <f t="shared" si="390"/>
        <v/>
      </c>
      <c r="FB302" s="21" t="str">
        <f t="shared" si="390"/>
        <v/>
      </c>
      <c r="FC302" s="21" t="str">
        <f t="shared" si="390"/>
        <v/>
      </c>
      <c r="FD302" s="21" t="str">
        <f t="shared" si="390"/>
        <v/>
      </c>
      <c r="FE302" s="21" t="str">
        <f t="shared" si="390"/>
        <v/>
      </c>
      <c r="FF302" s="21" t="str">
        <f t="shared" si="390"/>
        <v/>
      </c>
      <c r="FG302" s="21" t="str">
        <f t="shared" si="390"/>
        <v/>
      </c>
      <c r="FH302" s="21" t="str">
        <f t="shared" si="390"/>
        <v/>
      </c>
      <c r="FI302" s="21" t="str">
        <f t="shared" si="390"/>
        <v/>
      </c>
      <c r="FJ302" s="21" t="str">
        <f t="shared" si="390"/>
        <v/>
      </c>
      <c r="FK302" s="21" t="str">
        <f t="shared" si="390"/>
        <v/>
      </c>
      <c r="FL302" s="21" t="str">
        <f t="shared" si="390"/>
        <v/>
      </c>
      <c r="FM302" s="21" t="str">
        <f t="shared" si="390"/>
        <v/>
      </c>
      <c r="FN302" s="21" t="str">
        <f t="shared" si="390"/>
        <v/>
      </c>
      <c r="FO302" s="21" t="str">
        <f t="shared" si="390"/>
        <v/>
      </c>
      <c r="FP302" s="21" t="str">
        <f t="shared" si="390"/>
        <v/>
      </c>
      <c r="FQ302" s="21" t="str">
        <f t="shared" si="390"/>
        <v/>
      </c>
      <c r="FR302" s="21" t="str">
        <f t="shared" si="390"/>
        <v/>
      </c>
      <c r="FS302" s="21" t="str">
        <f t="shared" si="390"/>
        <v/>
      </c>
      <c r="FT302" s="21" t="str">
        <f t="shared" si="390"/>
        <v/>
      </c>
      <c r="FU302" s="21" t="str">
        <f t="shared" si="390"/>
        <v/>
      </c>
      <c r="FV302" s="21" t="str">
        <f t="shared" si="390"/>
        <v/>
      </c>
      <c r="FW302" s="21" t="str">
        <f t="shared" si="390"/>
        <v/>
      </c>
      <c r="FX302" s="21" t="str">
        <f t="shared" si="390"/>
        <v/>
      </c>
      <c r="FY302" s="21" t="str">
        <f t="shared" si="390"/>
        <v/>
      </c>
      <c r="FZ302" s="21" t="str">
        <f t="shared" si="390"/>
        <v/>
      </c>
      <c r="GA302" s="21" t="str">
        <f t="shared" si="390"/>
        <v/>
      </c>
      <c r="GB302" s="21" t="str">
        <f t="shared" si="390"/>
        <v/>
      </c>
      <c r="GC302" s="21" t="str">
        <f t="shared" si="390"/>
        <v/>
      </c>
      <c r="GD302" s="21" t="str">
        <f t="shared" si="390"/>
        <v/>
      </c>
      <c r="GE302" s="21" t="str">
        <f t="shared" si="390"/>
        <v/>
      </c>
      <c r="GF302" s="21" t="str">
        <f t="shared" si="390"/>
        <v/>
      </c>
      <c r="GG302" s="21"/>
      <c r="GH302" s="21" t="str">
        <f t="shared" si="360"/>
        <v/>
      </c>
      <c r="GI302" s="436" t="str">
        <f t="shared" si="360"/>
        <v/>
      </c>
    </row>
    <row r="303" spans="1:191" hidden="1" x14ac:dyDescent="0.75">
      <c r="A303" s="67"/>
      <c r="B303" s="67"/>
      <c r="C303" s="425" t="str">
        <f t="shared" si="338"/>
        <v/>
      </c>
      <c r="D303" s="7"/>
      <c r="E303" s="7"/>
      <c r="F303" s="7"/>
      <c r="G303" s="424">
        <f t="shared" si="342"/>
        <v>0</v>
      </c>
      <c r="H303" s="21">
        <f t="shared" si="343"/>
        <v>0</v>
      </c>
      <c r="I303" s="102"/>
      <c r="J303" s="21" t="str">
        <f t="shared" si="347"/>
        <v/>
      </c>
      <c r="K303" s="21" t="str">
        <f t="shared" ref="K303:V303" si="391">IF(K121&gt;0,K$6,"")</f>
        <v/>
      </c>
      <c r="L303" s="21" t="str">
        <f t="shared" si="391"/>
        <v/>
      </c>
      <c r="M303" s="21" t="str">
        <f t="shared" si="391"/>
        <v/>
      </c>
      <c r="N303" s="21" t="str">
        <f t="shared" si="391"/>
        <v/>
      </c>
      <c r="O303" s="21" t="str">
        <f t="shared" si="391"/>
        <v/>
      </c>
      <c r="P303" s="21" t="str">
        <f t="shared" si="391"/>
        <v/>
      </c>
      <c r="Q303" s="21" t="str">
        <f t="shared" si="391"/>
        <v/>
      </c>
      <c r="R303" s="21" t="str">
        <f t="shared" si="391"/>
        <v/>
      </c>
      <c r="S303" s="21" t="str">
        <f t="shared" si="391"/>
        <v/>
      </c>
      <c r="T303" s="21" t="str">
        <f t="shared" si="391"/>
        <v/>
      </c>
      <c r="U303" s="21" t="str">
        <f t="shared" si="391"/>
        <v/>
      </c>
      <c r="V303" s="21" t="str">
        <f t="shared" si="391"/>
        <v/>
      </c>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c r="BZ303" s="21"/>
      <c r="CA303" s="21"/>
      <c r="CB303" s="21"/>
      <c r="CC303" s="21"/>
      <c r="CD303" s="21"/>
      <c r="CE303" s="21"/>
      <c r="CF303" s="21"/>
      <c r="CG303" s="21"/>
      <c r="CH303" s="21"/>
      <c r="CI303" s="21"/>
      <c r="CJ303" s="21"/>
      <c r="CK303" s="21"/>
      <c r="CL303" s="21"/>
      <c r="CM303" s="21"/>
      <c r="CN303" s="21"/>
      <c r="CO303" s="21"/>
      <c r="CP303" s="21"/>
      <c r="CQ303" s="21"/>
      <c r="CR303" s="21"/>
      <c r="CS303" s="21"/>
      <c r="CT303" s="21"/>
      <c r="CU303" s="21"/>
      <c r="CV303" s="21"/>
      <c r="CW303" s="21"/>
      <c r="CX303" s="21"/>
      <c r="CY303" s="21"/>
      <c r="CZ303" s="21"/>
      <c r="DA303" s="21"/>
      <c r="DB303" s="21"/>
      <c r="DC303" s="21" t="str">
        <f t="shared" ref="DC303:DN303" si="392">IF(DC121&gt;0,DC$6,"")</f>
        <v/>
      </c>
      <c r="DD303" s="21" t="str">
        <f t="shared" si="392"/>
        <v/>
      </c>
      <c r="DE303" s="21" t="str">
        <f t="shared" si="392"/>
        <v/>
      </c>
      <c r="DF303" s="21" t="str">
        <f t="shared" si="392"/>
        <v/>
      </c>
      <c r="DG303" s="21" t="str">
        <f t="shared" si="392"/>
        <v/>
      </c>
      <c r="DH303" s="21" t="str">
        <f t="shared" si="392"/>
        <v/>
      </c>
      <c r="DI303" s="21" t="str">
        <f t="shared" si="392"/>
        <v/>
      </c>
      <c r="DJ303" s="21" t="str">
        <f t="shared" si="392"/>
        <v/>
      </c>
      <c r="DK303" s="21" t="str">
        <f t="shared" si="392"/>
        <v/>
      </c>
      <c r="DL303" s="21" t="str">
        <f t="shared" si="392"/>
        <v/>
      </c>
      <c r="DM303" s="21" t="str">
        <f t="shared" si="392"/>
        <v/>
      </c>
      <c r="DN303" s="21" t="str">
        <f t="shared" si="392"/>
        <v/>
      </c>
      <c r="DO303" s="21"/>
      <c r="DP303" s="21"/>
      <c r="DQ303" s="21"/>
      <c r="DR303" s="21"/>
      <c r="DS303" s="21"/>
      <c r="DT303" s="21"/>
      <c r="DU303" s="21"/>
      <c r="DV303" s="21"/>
      <c r="DW303" s="21"/>
      <c r="DX303" s="21"/>
      <c r="DY303" s="21"/>
      <c r="DZ303" s="21"/>
      <c r="EA303" s="21"/>
      <c r="EB303" s="21"/>
      <c r="EC303" s="21"/>
      <c r="ED303" s="21"/>
      <c r="EE303" s="21"/>
      <c r="EF303" s="21"/>
      <c r="EG303" s="21"/>
      <c r="EH303" s="21"/>
      <c r="EI303" s="21"/>
      <c r="EJ303" s="21"/>
      <c r="EK303" s="21"/>
      <c r="EL303" s="21"/>
      <c r="EM303" s="21"/>
      <c r="EN303" s="21"/>
      <c r="EO303" s="21"/>
      <c r="EP303" s="21"/>
      <c r="EQ303" s="21"/>
      <c r="ER303" s="21"/>
      <c r="ES303" s="21"/>
      <c r="ET303" s="21"/>
      <c r="EU303" s="21"/>
      <c r="EV303" s="21"/>
      <c r="EW303" s="21"/>
      <c r="EX303" s="21"/>
      <c r="EY303" s="21" t="str">
        <f t="shared" ref="EY303:GF303" si="393">IF(EY121&gt;0,EY$6,"")</f>
        <v/>
      </c>
      <c r="EZ303" s="21" t="str">
        <f t="shared" si="393"/>
        <v/>
      </c>
      <c r="FA303" s="21" t="str">
        <f t="shared" si="393"/>
        <v/>
      </c>
      <c r="FB303" s="21" t="str">
        <f t="shared" si="393"/>
        <v/>
      </c>
      <c r="FC303" s="21" t="str">
        <f t="shared" si="393"/>
        <v/>
      </c>
      <c r="FD303" s="21" t="str">
        <f t="shared" si="393"/>
        <v/>
      </c>
      <c r="FE303" s="21" t="str">
        <f t="shared" si="393"/>
        <v/>
      </c>
      <c r="FF303" s="21" t="str">
        <f t="shared" si="393"/>
        <v/>
      </c>
      <c r="FG303" s="21" t="str">
        <f t="shared" si="393"/>
        <v/>
      </c>
      <c r="FH303" s="21" t="str">
        <f t="shared" si="393"/>
        <v/>
      </c>
      <c r="FI303" s="21" t="str">
        <f t="shared" si="393"/>
        <v/>
      </c>
      <c r="FJ303" s="21" t="str">
        <f t="shared" si="393"/>
        <v/>
      </c>
      <c r="FK303" s="21" t="str">
        <f t="shared" si="393"/>
        <v/>
      </c>
      <c r="FL303" s="21" t="str">
        <f t="shared" si="393"/>
        <v/>
      </c>
      <c r="FM303" s="21" t="str">
        <f t="shared" si="393"/>
        <v/>
      </c>
      <c r="FN303" s="21" t="str">
        <f t="shared" si="393"/>
        <v/>
      </c>
      <c r="FO303" s="21" t="str">
        <f t="shared" si="393"/>
        <v/>
      </c>
      <c r="FP303" s="21" t="str">
        <f t="shared" si="393"/>
        <v/>
      </c>
      <c r="FQ303" s="21" t="str">
        <f t="shared" si="393"/>
        <v/>
      </c>
      <c r="FR303" s="21" t="str">
        <f t="shared" si="393"/>
        <v/>
      </c>
      <c r="FS303" s="21" t="str">
        <f t="shared" si="393"/>
        <v/>
      </c>
      <c r="FT303" s="21" t="str">
        <f t="shared" si="393"/>
        <v/>
      </c>
      <c r="FU303" s="21" t="str">
        <f t="shared" si="393"/>
        <v/>
      </c>
      <c r="FV303" s="21" t="str">
        <f t="shared" si="393"/>
        <v/>
      </c>
      <c r="FW303" s="21" t="str">
        <f t="shared" si="393"/>
        <v/>
      </c>
      <c r="FX303" s="21" t="str">
        <f t="shared" si="393"/>
        <v/>
      </c>
      <c r="FY303" s="21" t="str">
        <f t="shared" si="393"/>
        <v/>
      </c>
      <c r="FZ303" s="21" t="str">
        <f t="shared" si="393"/>
        <v/>
      </c>
      <c r="GA303" s="21" t="str">
        <f t="shared" si="393"/>
        <v/>
      </c>
      <c r="GB303" s="21" t="str">
        <f t="shared" si="393"/>
        <v/>
      </c>
      <c r="GC303" s="21" t="str">
        <f t="shared" si="393"/>
        <v/>
      </c>
      <c r="GD303" s="21" t="str">
        <f t="shared" si="393"/>
        <v/>
      </c>
      <c r="GE303" s="21" t="str">
        <f t="shared" si="393"/>
        <v/>
      </c>
      <c r="GF303" s="21" t="str">
        <f t="shared" si="393"/>
        <v/>
      </c>
      <c r="GG303" s="21"/>
      <c r="GH303" s="21" t="str">
        <f t="shared" si="360"/>
        <v/>
      </c>
      <c r="GI303" s="436" t="str">
        <f t="shared" si="360"/>
        <v/>
      </c>
    </row>
    <row r="304" spans="1:191" hidden="1" x14ac:dyDescent="0.75">
      <c r="A304" s="67"/>
      <c r="B304" s="67"/>
      <c r="C304" s="425" t="str">
        <f t="shared" si="338"/>
        <v/>
      </c>
      <c r="D304" s="7"/>
      <c r="E304" s="7"/>
      <c r="F304" s="7"/>
      <c r="G304" s="424">
        <f t="shared" si="342"/>
        <v>0</v>
      </c>
      <c r="H304" s="21">
        <f t="shared" si="343"/>
        <v>0</v>
      </c>
      <c r="I304" s="102"/>
      <c r="J304" s="21" t="str">
        <f t="shared" si="347"/>
        <v/>
      </c>
      <c r="K304" s="21" t="str">
        <f t="shared" ref="K304:V304" si="394">IF(K122&gt;0,K$6,"")</f>
        <v/>
      </c>
      <c r="L304" s="21" t="str">
        <f t="shared" si="394"/>
        <v/>
      </c>
      <c r="M304" s="21" t="str">
        <f t="shared" si="394"/>
        <v/>
      </c>
      <c r="N304" s="21" t="str">
        <f t="shared" si="394"/>
        <v/>
      </c>
      <c r="O304" s="21" t="str">
        <f t="shared" si="394"/>
        <v/>
      </c>
      <c r="P304" s="21" t="str">
        <f t="shared" si="394"/>
        <v/>
      </c>
      <c r="Q304" s="21" t="str">
        <f t="shared" si="394"/>
        <v/>
      </c>
      <c r="R304" s="21" t="str">
        <f t="shared" si="394"/>
        <v/>
      </c>
      <c r="S304" s="21" t="str">
        <f t="shared" si="394"/>
        <v/>
      </c>
      <c r="T304" s="21" t="str">
        <f t="shared" si="394"/>
        <v/>
      </c>
      <c r="U304" s="21" t="str">
        <f t="shared" si="394"/>
        <v/>
      </c>
      <c r="V304" s="21" t="str">
        <f t="shared" si="394"/>
        <v/>
      </c>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c r="BZ304" s="21"/>
      <c r="CA304" s="21"/>
      <c r="CB304" s="21"/>
      <c r="CC304" s="21"/>
      <c r="CD304" s="21"/>
      <c r="CE304" s="21"/>
      <c r="CF304" s="21"/>
      <c r="CG304" s="21"/>
      <c r="CH304" s="21"/>
      <c r="CI304" s="21"/>
      <c r="CJ304" s="21"/>
      <c r="CK304" s="21"/>
      <c r="CL304" s="21"/>
      <c r="CM304" s="21"/>
      <c r="CN304" s="21"/>
      <c r="CO304" s="21"/>
      <c r="CP304" s="21"/>
      <c r="CQ304" s="21"/>
      <c r="CR304" s="21"/>
      <c r="CS304" s="21"/>
      <c r="CT304" s="21"/>
      <c r="CU304" s="21"/>
      <c r="CV304" s="21"/>
      <c r="CW304" s="21"/>
      <c r="CX304" s="21"/>
      <c r="CY304" s="21"/>
      <c r="CZ304" s="21"/>
      <c r="DA304" s="21"/>
      <c r="DB304" s="21"/>
      <c r="DC304" s="21" t="str">
        <f t="shared" ref="DC304:DN304" si="395">IF(DC122&gt;0,DC$6,"")</f>
        <v/>
      </c>
      <c r="DD304" s="21" t="str">
        <f t="shared" si="395"/>
        <v/>
      </c>
      <c r="DE304" s="21" t="str">
        <f t="shared" si="395"/>
        <v/>
      </c>
      <c r="DF304" s="21" t="str">
        <f t="shared" si="395"/>
        <v/>
      </c>
      <c r="DG304" s="21" t="str">
        <f t="shared" si="395"/>
        <v/>
      </c>
      <c r="DH304" s="21" t="str">
        <f t="shared" si="395"/>
        <v/>
      </c>
      <c r="DI304" s="21" t="str">
        <f t="shared" si="395"/>
        <v/>
      </c>
      <c r="DJ304" s="21" t="str">
        <f t="shared" si="395"/>
        <v/>
      </c>
      <c r="DK304" s="21" t="str">
        <f t="shared" si="395"/>
        <v/>
      </c>
      <c r="DL304" s="21" t="str">
        <f t="shared" si="395"/>
        <v/>
      </c>
      <c r="DM304" s="21" t="str">
        <f t="shared" si="395"/>
        <v/>
      </c>
      <c r="DN304" s="21" t="str">
        <f t="shared" si="395"/>
        <v/>
      </c>
      <c r="DO304" s="21"/>
      <c r="DP304" s="21"/>
      <c r="DQ304" s="21"/>
      <c r="DR304" s="21"/>
      <c r="DS304" s="21"/>
      <c r="DT304" s="21"/>
      <c r="DU304" s="21"/>
      <c r="DV304" s="21"/>
      <c r="DW304" s="21"/>
      <c r="DX304" s="21"/>
      <c r="DY304" s="21"/>
      <c r="DZ304" s="21"/>
      <c r="EA304" s="21"/>
      <c r="EB304" s="21"/>
      <c r="EC304" s="21"/>
      <c r="ED304" s="21"/>
      <c r="EE304" s="21"/>
      <c r="EF304" s="21"/>
      <c r="EG304" s="21"/>
      <c r="EH304" s="21"/>
      <c r="EI304" s="21"/>
      <c r="EJ304" s="21"/>
      <c r="EK304" s="21"/>
      <c r="EL304" s="21"/>
      <c r="EM304" s="21"/>
      <c r="EN304" s="21"/>
      <c r="EO304" s="21"/>
      <c r="EP304" s="21"/>
      <c r="EQ304" s="21"/>
      <c r="ER304" s="21"/>
      <c r="ES304" s="21"/>
      <c r="ET304" s="21"/>
      <c r="EU304" s="21"/>
      <c r="EV304" s="21"/>
      <c r="EW304" s="21"/>
      <c r="EX304" s="21"/>
      <c r="EY304" s="21" t="str">
        <f t="shared" ref="EY304:GF304" si="396">IF(EY122&gt;0,EY$6,"")</f>
        <v/>
      </c>
      <c r="EZ304" s="21" t="str">
        <f t="shared" si="396"/>
        <v/>
      </c>
      <c r="FA304" s="21" t="str">
        <f t="shared" si="396"/>
        <v/>
      </c>
      <c r="FB304" s="21" t="str">
        <f t="shared" si="396"/>
        <v/>
      </c>
      <c r="FC304" s="21" t="str">
        <f t="shared" si="396"/>
        <v/>
      </c>
      <c r="FD304" s="21" t="str">
        <f t="shared" si="396"/>
        <v/>
      </c>
      <c r="FE304" s="21" t="str">
        <f t="shared" si="396"/>
        <v/>
      </c>
      <c r="FF304" s="21" t="str">
        <f t="shared" si="396"/>
        <v/>
      </c>
      <c r="FG304" s="21" t="str">
        <f t="shared" si="396"/>
        <v/>
      </c>
      <c r="FH304" s="21" t="str">
        <f t="shared" si="396"/>
        <v/>
      </c>
      <c r="FI304" s="21" t="str">
        <f t="shared" si="396"/>
        <v/>
      </c>
      <c r="FJ304" s="21" t="str">
        <f t="shared" si="396"/>
        <v/>
      </c>
      <c r="FK304" s="21" t="str">
        <f t="shared" si="396"/>
        <v/>
      </c>
      <c r="FL304" s="21" t="str">
        <f t="shared" si="396"/>
        <v/>
      </c>
      <c r="FM304" s="21" t="str">
        <f t="shared" si="396"/>
        <v/>
      </c>
      <c r="FN304" s="21" t="str">
        <f t="shared" si="396"/>
        <v/>
      </c>
      <c r="FO304" s="21" t="str">
        <f t="shared" si="396"/>
        <v/>
      </c>
      <c r="FP304" s="21" t="str">
        <f t="shared" si="396"/>
        <v/>
      </c>
      <c r="FQ304" s="21" t="str">
        <f t="shared" si="396"/>
        <v/>
      </c>
      <c r="FR304" s="21" t="str">
        <f t="shared" si="396"/>
        <v/>
      </c>
      <c r="FS304" s="21" t="str">
        <f t="shared" si="396"/>
        <v/>
      </c>
      <c r="FT304" s="21" t="str">
        <f t="shared" si="396"/>
        <v/>
      </c>
      <c r="FU304" s="21" t="str">
        <f t="shared" si="396"/>
        <v/>
      </c>
      <c r="FV304" s="21" t="str">
        <f t="shared" si="396"/>
        <v/>
      </c>
      <c r="FW304" s="21" t="str">
        <f t="shared" si="396"/>
        <v/>
      </c>
      <c r="FX304" s="21" t="str">
        <f t="shared" si="396"/>
        <v/>
      </c>
      <c r="FY304" s="21" t="str">
        <f t="shared" si="396"/>
        <v/>
      </c>
      <c r="FZ304" s="21" t="str">
        <f t="shared" si="396"/>
        <v/>
      </c>
      <c r="GA304" s="21" t="str">
        <f t="shared" si="396"/>
        <v/>
      </c>
      <c r="GB304" s="21" t="str">
        <f t="shared" si="396"/>
        <v/>
      </c>
      <c r="GC304" s="21" t="str">
        <f t="shared" si="396"/>
        <v/>
      </c>
      <c r="GD304" s="21" t="str">
        <f t="shared" si="396"/>
        <v/>
      </c>
      <c r="GE304" s="21" t="str">
        <f t="shared" si="396"/>
        <v/>
      </c>
      <c r="GF304" s="21" t="str">
        <f t="shared" si="396"/>
        <v/>
      </c>
      <c r="GG304" s="21"/>
      <c r="GH304" s="21" t="str">
        <f t="shared" si="360"/>
        <v/>
      </c>
      <c r="GI304" s="436" t="str">
        <f t="shared" si="360"/>
        <v/>
      </c>
    </row>
    <row r="305" spans="1:191" hidden="1" x14ac:dyDescent="0.75">
      <c r="A305" s="67"/>
      <c r="B305" s="67"/>
      <c r="C305" s="425" t="str">
        <f t="shared" si="338"/>
        <v/>
      </c>
      <c r="D305" s="7"/>
      <c r="E305" s="7"/>
      <c r="F305" s="7"/>
      <c r="G305" s="424">
        <f t="shared" si="342"/>
        <v>0</v>
      </c>
      <c r="H305" s="21">
        <f t="shared" si="343"/>
        <v>0</v>
      </c>
      <c r="I305" s="102"/>
      <c r="J305" s="21" t="str">
        <f t="shared" si="347"/>
        <v/>
      </c>
      <c r="K305" s="21" t="str">
        <f t="shared" ref="K305:V305" si="397">IF(K123&gt;0,K$6,"")</f>
        <v/>
      </c>
      <c r="L305" s="21" t="str">
        <f t="shared" si="397"/>
        <v/>
      </c>
      <c r="M305" s="21" t="str">
        <f t="shared" si="397"/>
        <v/>
      </c>
      <c r="N305" s="21" t="str">
        <f t="shared" si="397"/>
        <v/>
      </c>
      <c r="O305" s="21" t="str">
        <f t="shared" si="397"/>
        <v/>
      </c>
      <c r="P305" s="21" t="str">
        <f t="shared" si="397"/>
        <v/>
      </c>
      <c r="Q305" s="21" t="str">
        <f t="shared" si="397"/>
        <v/>
      </c>
      <c r="R305" s="21" t="str">
        <f t="shared" si="397"/>
        <v/>
      </c>
      <c r="S305" s="21" t="str">
        <f t="shared" si="397"/>
        <v/>
      </c>
      <c r="T305" s="21" t="str">
        <f t="shared" si="397"/>
        <v/>
      </c>
      <c r="U305" s="21" t="str">
        <f t="shared" si="397"/>
        <v/>
      </c>
      <c r="V305" s="21" t="str">
        <f t="shared" si="397"/>
        <v/>
      </c>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c r="BZ305" s="21"/>
      <c r="CA305" s="21"/>
      <c r="CB305" s="21"/>
      <c r="CC305" s="21"/>
      <c r="CD305" s="21"/>
      <c r="CE305" s="21"/>
      <c r="CF305" s="21"/>
      <c r="CG305" s="21"/>
      <c r="CH305" s="21"/>
      <c r="CI305" s="21"/>
      <c r="CJ305" s="21"/>
      <c r="CK305" s="21"/>
      <c r="CL305" s="21"/>
      <c r="CM305" s="21"/>
      <c r="CN305" s="21"/>
      <c r="CO305" s="21"/>
      <c r="CP305" s="21"/>
      <c r="CQ305" s="21"/>
      <c r="CR305" s="21"/>
      <c r="CS305" s="21"/>
      <c r="CT305" s="21"/>
      <c r="CU305" s="21"/>
      <c r="CV305" s="21"/>
      <c r="CW305" s="21"/>
      <c r="CX305" s="21"/>
      <c r="CY305" s="21"/>
      <c r="CZ305" s="21"/>
      <c r="DA305" s="21"/>
      <c r="DB305" s="21"/>
      <c r="DC305" s="21" t="str">
        <f t="shared" ref="DC305:DN305" si="398">IF(DC123&gt;0,DC$6,"")</f>
        <v/>
      </c>
      <c r="DD305" s="21" t="str">
        <f t="shared" si="398"/>
        <v/>
      </c>
      <c r="DE305" s="21" t="str">
        <f t="shared" si="398"/>
        <v/>
      </c>
      <c r="DF305" s="21" t="str">
        <f t="shared" si="398"/>
        <v/>
      </c>
      <c r="DG305" s="21" t="str">
        <f t="shared" si="398"/>
        <v/>
      </c>
      <c r="DH305" s="21" t="str">
        <f t="shared" si="398"/>
        <v/>
      </c>
      <c r="DI305" s="21" t="str">
        <f t="shared" si="398"/>
        <v/>
      </c>
      <c r="DJ305" s="21" t="str">
        <f t="shared" si="398"/>
        <v/>
      </c>
      <c r="DK305" s="21" t="str">
        <f t="shared" si="398"/>
        <v/>
      </c>
      <c r="DL305" s="21" t="str">
        <f t="shared" si="398"/>
        <v/>
      </c>
      <c r="DM305" s="21" t="str">
        <f t="shared" si="398"/>
        <v/>
      </c>
      <c r="DN305" s="21" t="str">
        <f t="shared" si="398"/>
        <v/>
      </c>
      <c r="DO305" s="21"/>
      <c r="DP305" s="21"/>
      <c r="DQ305" s="21"/>
      <c r="DR305" s="21"/>
      <c r="DS305" s="21"/>
      <c r="DT305" s="21"/>
      <c r="DU305" s="21"/>
      <c r="DV305" s="21"/>
      <c r="DW305" s="21"/>
      <c r="DX305" s="21"/>
      <c r="DY305" s="21"/>
      <c r="DZ305" s="21"/>
      <c r="EA305" s="21"/>
      <c r="EB305" s="21"/>
      <c r="EC305" s="21"/>
      <c r="ED305" s="21"/>
      <c r="EE305" s="21"/>
      <c r="EF305" s="21"/>
      <c r="EG305" s="21"/>
      <c r="EH305" s="21"/>
      <c r="EI305" s="21"/>
      <c r="EJ305" s="21"/>
      <c r="EK305" s="21"/>
      <c r="EL305" s="21"/>
      <c r="EM305" s="21"/>
      <c r="EN305" s="21"/>
      <c r="EO305" s="21"/>
      <c r="EP305" s="21"/>
      <c r="EQ305" s="21"/>
      <c r="ER305" s="21"/>
      <c r="ES305" s="21"/>
      <c r="ET305" s="21"/>
      <c r="EU305" s="21"/>
      <c r="EV305" s="21"/>
      <c r="EW305" s="21"/>
      <c r="EX305" s="21"/>
      <c r="EY305" s="21" t="str">
        <f t="shared" ref="EY305:GF305" si="399">IF(EY123&gt;0,EY$6,"")</f>
        <v/>
      </c>
      <c r="EZ305" s="21" t="str">
        <f t="shared" si="399"/>
        <v/>
      </c>
      <c r="FA305" s="21" t="str">
        <f t="shared" si="399"/>
        <v/>
      </c>
      <c r="FB305" s="21" t="str">
        <f t="shared" si="399"/>
        <v/>
      </c>
      <c r="FC305" s="21" t="str">
        <f t="shared" si="399"/>
        <v/>
      </c>
      <c r="FD305" s="21" t="str">
        <f t="shared" si="399"/>
        <v/>
      </c>
      <c r="FE305" s="21" t="str">
        <f t="shared" si="399"/>
        <v/>
      </c>
      <c r="FF305" s="21" t="str">
        <f t="shared" si="399"/>
        <v/>
      </c>
      <c r="FG305" s="21" t="str">
        <f t="shared" si="399"/>
        <v/>
      </c>
      <c r="FH305" s="21" t="str">
        <f t="shared" si="399"/>
        <v/>
      </c>
      <c r="FI305" s="21" t="str">
        <f t="shared" si="399"/>
        <v/>
      </c>
      <c r="FJ305" s="21" t="str">
        <f t="shared" si="399"/>
        <v/>
      </c>
      <c r="FK305" s="21" t="str">
        <f t="shared" si="399"/>
        <v/>
      </c>
      <c r="FL305" s="21" t="str">
        <f t="shared" si="399"/>
        <v/>
      </c>
      <c r="FM305" s="21" t="str">
        <f t="shared" si="399"/>
        <v/>
      </c>
      <c r="FN305" s="21" t="str">
        <f t="shared" si="399"/>
        <v/>
      </c>
      <c r="FO305" s="21" t="str">
        <f t="shared" si="399"/>
        <v/>
      </c>
      <c r="FP305" s="21" t="str">
        <f t="shared" si="399"/>
        <v/>
      </c>
      <c r="FQ305" s="21" t="str">
        <f t="shared" si="399"/>
        <v/>
      </c>
      <c r="FR305" s="21" t="str">
        <f t="shared" si="399"/>
        <v/>
      </c>
      <c r="FS305" s="21" t="str">
        <f t="shared" si="399"/>
        <v/>
      </c>
      <c r="FT305" s="21" t="str">
        <f t="shared" si="399"/>
        <v/>
      </c>
      <c r="FU305" s="21" t="str">
        <f t="shared" si="399"/>
        <v/>
      </c>
      <c r="FV305" s="21" t="str">
        <f t="shared" si="399"/>
        <v/>
      </c>
      <c r="FW305" s="21" t="str">
        <f t="shared" si="399"/>
        <v/>
      </c>
      <c r="FX305" s="21" t="str">
        <f t="shared" si="399"/>
        <v/>
      </c>
      <c r="FY305" s="21" t="str">
        <f t="shared" si="399"/>
        <v/>
      </c>
      <c r="FZ305" s="21" t="str">
        <f t="shared" si="399"/>
        <v/>
      </c>
      <c r="GA305" s="21" t="str">
        <f t="shared" si="399"/>
        <v/>
      </c>
      <c r="GB305" s="21" t="str">
        <f t="shared" si="399"/>
        <v/>
      </c>
      <c r="GC305" s="21" t="str">
        <f t="shared" si="399"/>
        <v/>
      </c>
      <c r="GD305" s="21" t="str">
        <f t="shared" si="399"/>
        <v/>
      </c>
      <c r="GE305" s="21" t="str">
        <f t="shared" si="399"/>
        <v/>
      </c>
      <c r="GF305" s="21" t="str">
        <f t="shared" si="399"/>
        <v/>
      </c>
      <c r="GG305" s="21"/>
      <c r="GH305" s="21" t="str">
        <f t="shared" si="360"/>
        <v/>
      </c>
      <c r="GI305" s="436" t="str">
        <f t="shared" si="360"/>
        <v/>
      </c>
    </row>
    <row r="306" spans="1:191" hidden="1" x14ac:dyDescent="0.75">
      <c r="A306" s="67"/>
      <c r="B306" s="67"/>
      <c r="C306" s="425" t="str">
        <f t="shared" si="338"/>
        <v/>
      </c>
      <c r="D306" s="7"/>
      <c r="E306" s="7"/>
      <c r="F306" s="7"/>
      <c r="G306" s="424">
        <f t="shared" si="342"/>
        <v>0</v>
      </c>
      <c r="H306" s="21">
        <f t="shared" si="343"/>
        <v>0</v>
      </c>
      <c r="I306" s="102"/>
      <c r="J306" s="21" t="str">
        <f t="shared" si="347"/>
        <v/>
      </c>
      <c r="K306" s="21" t="str">
        <f t="shared" ref="K306:V306" si="400">IF(K124&gt;0,K$6,"")</f>
        <v/>
      </c>
      <c r="L306" s="21" t="str">
        <f t="shared" si="400"/>
        <v/>
      </c>
      <c r="M306" s="21" t="str">
        <f t="shared" si="400"/>
        <v/>
      </c>
      <c r="N306" s="21" t="str">
        <f t="shared" si="400"/>
        <v/>
      </c>
      <c r="O306" s="21" t="str">
        <f t="shared" si="400"/>
        <v/>
      </c>
      <c r="P306" s="21" t="str">
        <f t="shared" si="400"/>
        <v/>
      </c>
      <c r="Q306" s="21" t="str">
        <f t="shared" si="400"/>
        <v/>
      </c>
      <c r="R306" s="21" t="str">
        <f t="shared" si="400"/>
        <v/>
      </c>
      <c r="S306" s="21" t="str">
        <f t="shared" si="400"/>
        <v/>
      </c>
      <c r="T306" s="21" t="str">
        <f t="shared" si="400"/>
        <v/>
      </c>
      <c r="U306" s="21" t="str">
        <f t="shared" si="400"/>
        <v/>
      </c>
      <c r="V306" s="21" t="str">
        <f t="shared" si="400"/>
        <v/>
      </c>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c r="BZ306" s="21"/>
      <c r="CA306" s="21"/>
      <c r="CB306" s="21"/>
      <c r="CC306" s="21"/>
      <c r="CD306" s="21"/>
      <c r="CE306" s="21"/>
      <c r="CF306" s="21"/>
      <c r="CG306" s="21"/>
      <c r="CH306" s="21"/>
      <c r="CI306" s="21"/>
      <c r="CJ306" s="21"/>
      <c r="CK306" s="21"/>
      <c r="CL306" s="21"/>
      <c r="CM306" s="21"/>
      <c r="CN306" s="21"/>
      <c r="CO306" s="21"/>
      <c r="CP306" s="21"/>
      <c r="CQ306" s="21"/>
      <c r="CR306" s="21"/>
      <c r="CS306" s="21"/>
      <c r="CT306" s="21"/>
      <c r="CU306" s="21"/>
      <c r="CV306" s="21"/>
      <c r="CW306" s="21"/>
      <c r="CX306" s="21"/>
      <c r="CY306" s="21"/>
      <c r="CZ306" s="21"/>
      <c r="DA306" s="21"/>
      <c r="DB306" s="21"/>
      <c r="DC306" s="21" t="str">
        <f t="shared" ref="DC306:DN306" si="401">IF(DC124&gt;0,DC$6,"")</f>
        <v/>
      </c>
      <c r="DD306" s="21" t="str">
        <f t="shared" si="401"/>
        <v/>
      </c>
      <c r="DE306" s="21" t="str">
        <f t="shared" si="401"/>
        <v/>
      </c>
      <c r="DF306" s="21" t="str">
        <f t="shared" si="401"/>
        <v/>
      </c>
      <c r="DG306" s="21" t="str">
        <f t="shared" si="401"/>
        <v/>
      </c>
      <c r="DH306" s="21" t="str">
        <f t="shared" si="401"/>
        <v/>
      </c>
      <c r="DI306" s="21" t="str">
        <f t="shared" si="401"/>
        <v/>
      </c>
      <c r="DJ306" s="21" t="str">
        <f t="shared" si="401"/>
        <v/>
      </c>
      <c r="DK306" s="21" t="str">
        <f t="shared" si="401"/>
        <v/>
      </c>
      <c r="DL306" s="21" t="str">
        <f t="shared" si="401"/>
        <v/>
      </c>
      <c r="DM306" s="21" t="str">
        <f t="shared" si="401"/>
        <v/>
      </c>
      <c r="DN306" s="21" t="str">
        <f t="shared" si="401"/>
        <v/>
      </c>
      <c r="DO306" s="21"/>
      <c r="DP306" s="21"/>
      <c r="DQ306" s="21"/>
      <c r="DR306" s="21"/>
      <c r="DS306" s="21"/>
      <c r="DT306" s="21"/>
      <c r="DU306" s="21"/>
      <c r="DV306" s="21"/>
      <c r="DW306" s="21"/>
      <c r="DX306" s="21"/>
      <c r="DY306" s="21"/>
      <c r="DZ306" s="21"/>
      <c r="EA306" s="21"/>
      <c r="EB306" s="21"/>
      <c r="EC306" s="21"/>
      <c r="ED306" s="21"/>
      <c r="EE306" s="21"/>
      <c r="EF306" s="21"/>
      <c r="EG306" s="21"/>
      <c r="EH306" s="21"/>
      <c r="EI306" s="21"/>
      <c r="EJ306" s="21"/>
      <c r="EK306" s="21"/>
      <c r="EL306" s="21"/>
      <c r="EM306" s="21"/>
      <c r="EN306" s="21"/>
      <c r="EO306" s="21"/>
      <c r="EP306" s="21"/>
      <c r="EQ306" s="21"/>
      <c r="ER306" s="21"/>
      <c r="ES306" s="21"/>
      <c r="ET306" s="21"/>
      <c r="EU306" s="21"/>
      <c r="EV306" s="21"/>
      <c r="EW306" s="21"/>
      <c r="EX306" s="21"/>
      <c r="EY306" s="21" t="str">
        <f t="shared" ref="EY306:GF306" si="402">IF(EY124&gt;0,EY$6,"")</f>
        <v/>
      </c>
      <c r="EZ306" s="21" t="str">
        <f t="shared" si="402"/>
        <v/>
      </c>
      <c r="FA306" s="21" t="str">
        <f t="shared" si="402"/>
        <v/>
      </c>
      <c r="FB306" s="21" t="str">
        <f t="shared" si="402"/>
        <v/>
      </c>
      <c r="FC306" s="21" t="str">
        <f t="shared" si="402"/>
        <v/>
      </c>
      <c r="FD306" s="21" t="str">
        <f t="shared" si="402"/>
        <v/>
      </c>
      <c r="FE306" s="21" t="str">
        <f t="shared" si="402"/>
        <v/>
      </c>
      <c r="FF306" s="21" t="str">
        <f t="shared" si="402"/>
        <v/>
      </c>
      <c r="FG306" s="21" t="str">
        <f t="shared" si="402"/>
        <v/>
      </c>
      <c r="FH306" s="21" t="str">
        <f t="shared" si="402"/>
        <v/>
      </c>
      <c r="FI306" s="21" t="str">
        <f t="shared" si="402"/>
        <v/>
      </c>
      <c r="FJ306" s="21" t="str">
        <f t="shared" si="402"/>
        <v/>
      </c>
      <c r="FK306" s="21" t="str">
        <f t="shared" si="402"/>
        <v/>
      </c>
      <c r="FL306" s="21" t="str">
        <f t="shared" si="402"/>
        <v/>
      </c>
      <c r="FM306" s="21" t="str">
        <f t="shared" si="402"/>
        <v/>
      </c>
      <c r="FN306" s="21" t="str">
        <f t="shared" si="402"/>
        <v/>
      </c>
      <c r="FO306" s="21" t="str">
        <f t="shared" si="402"/>
        <v/>
      </c>
      <c r="FP306" s="21" t="str">
        <f t="shared" si="402"/>
        <v/>
      </c>
      <c r="FQ306" s="21" t="str">
        <f t="shared" si="402"/>
        <v/>
      </c>
      <c r="FR306" s="21" t="str">
        <f t="shared" si="402"/>
        <v/>
      </c>
      <c r="FS306" s="21" t="str">
        <f t="shared" si="402"/>
        <v/>
      </c>
      <c r="FT306" s="21" t="str">
        <f t="shared" si="402"/>
        <v/>
      </c>
      <c r="FU306" s="21" t="str">
        <f t="shared" si="402"/>
        <v/>
      </c>
      <c r="FV306" s="21" t="str">
        <f t="shared" si="402"/>
        <v/>
      </c>
      <c r="FW306" s="21" t="str">
        <f t="shared" si="402"/>
        <v/>
      </c>
      <c r="FX306" s="21" t="str">
        <f t="shared" si="402"/>
        <v/>
      </c>
      <c r="FY306" s="21" t="str">
        <f t="shared" si="402"/>
        <v/>
      </c>
      <c r="FZ306" s="21" t="str">
        <f t="shared" si="402"/>
        <v/>
      </c>
      <c r="GA306" s="21" t="str">
        <f t="shared" si="402"/>
        <v/>
      </c>
      <c r="GB306" s="21" t="str">
        <f t="shared" si="402"/>
        <v/>
      </c>
      <c r="GC306" s="21" t="str">
        <f t="shared" si="402"/>
        <v/>
      </c>
      <c r="GD306" s="21" t="str">
        <f t="shared" si="402"/>
        <v/>
      </c>
      <c r="GE306" s="21" t="str">
        <f t="shared" si="402"/>
        <v/>
      </c>
      <c r="GF306" s="21" t="str">
        <f t="shared" si="402"/>
        <v/>
      </c>
      <c r="GG306" s="21"/>
      <c r="GH306" s="21" t="str">
        <f t="shared" si="360"/>
        <v/>
      </c>
      <c r="GI306" s="436" t="str">
        <f t="shared" si="360"/>
        <v/>
      </c>
    </row>
    <row r="307" spans="1:191" hidden="1" x14ac:dyDescent="0.75">
      <c r="A307" s="67"/>
      <c r="B307" s="67"/>
      <c r="C307" s="425" t="str">
        <f t="shared" si="338"/>
        <v/>
      </c>
      <c r="D307" s="7"/>
      <c r="E307" s="7"/>
      <c r="F307" s="7"/>
      <c r="G307" s="424">
        <f t="shared" si="342"/>
        <v>0</v>
      </c>
      <c r="H307" s="21">
        <f t="shared" si="343"/>
        <v>0</v>
      </c>
      <c r="I307" s="102"/>
      <c r="J307" s="21" t="str">
        <f t="shared" si="347"/>
        <v/>
      </c>
      <c r="K307" s="21" t="str">
        <f t="shared" ref="K307:V307" si="403">IF(K125&gt;0,K$6,"")</f>
        <v/>
      </c>
      <c r="L307" s="21" t="str">
        <f t="shared" si="403"/>
        <v/>
      </c>
      <c r="M307" s="21" t="str">
        <f t="shared" si="403"/>
        <v/>
      </c>
      <c r="N307" s="21" t="str">
        <f t="shared" si="403"/>
        <v/>
      </c>
      <c r="O307" s="21" t="str">
        <f t="shared" si="403"/>
        <v/>
      </c>
      <c r="P307" s="21" t="str">
        <f t="shared" si="403"/>
        <v/>
      </c>
      <c r="Q307" s="21" t="str">
        <f t="shared" si="403"/>
        <v/>
      </c>
      <c r="R307" s="21" t="str">
        <f t="shared" si="403"/>
        <v/>
      </c>
      <c r="S307" s="21" t="str">
        <f t="shared" si="403"/>
        <v/>
      </c>
      <c r="T307" s="21" t="str">
        <f t="shared" si="403"/>
        <v/>
      </c>
      <c r="U307" s="21" t="str">
        <f t="shared" si="403"/>
        <v/>
      </c>
      <c r="V307" s="21" t="str">
        <f t="shared" si="403"/>
        <v/>
      </c>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c r="BY307" s="21"/>
      <c r="BZ307" s="21"/>
      <c r="CA307" s="21"/>
      <c r="CB307" s="21"/>
      <c r="CC307" s="21"/>
      <c r="CD307" s="21"/>
      <c r="CE307" s="21"/>
      <c r="CF307" s="21"/>
      <c r="CG307" s="21"/>
      <c r="CH307" s="21"/>
      <c r="CI307" s="21"/>
      <c r="CJ307" s="21"/>
      <c r="CK307" s="21"/>
      <c r="CL307" s="21"/>
      <c r="CM307" s="21"/>
      <c r="CN307" s="21"/>
      <c r="CO307" s="21"/>
      <c r="CP307" s="21"/>
      <c r="CQ307" s="21"/>
      <c r="CR307" s="21"/>
      <c r="CS307" s="21"/>
      <c r="CT307" s="21"/>
      <c r="CU307" s="21"/>
      <c r="CV307" s="21"/>
      <c r="CW307" s="21"/>
      <c r="CX307" s="21"/>
      <c r="CY307" s="21"/>
      <c r="CZ307" s="21"/>
      <c r="DA307" s="21"/>
      <c r="DB307" s="21"/>
      <c r="DC307" s="21" t="str">
        <f t="shared" ref="DC307:DN307" si="404">IF(DC125&gt;0,DC$6,"")</f>
        <v/>
      </c>
      <c r="DD307" s="21" t="str">
        <f t="shared" si="404"/>
        <v/>
      </c>
      <c r="DE307" s="21" t="str">
        <f t="shared" si="404"/>
        <v/>
      </c>
      <c r="DF307" s="21" t="str">
        <f t="shared" si="404"/>
        <v/>
      </c>
      <c r="DG307" s="21" t="str">
        <f t="shared" si="404"/>
        <v/>
      </c>
      <c r="DH307" s="21" t="str">
        <f t="shared" si="404"/>
        <v/>
      </c>
      <c r="DI307" s="21" t="str">
        <f t="shared" si="404"/>
        <v/>
      </c>
      <c r="DJ307" s="21" t="str">
        <f t="shared" si="404"/>
        <v/>
      </c>
      <c r="DK307" s="21" t="str">
        <f t="shared" si="404"/>
        <v/>
      </c>
      <c r="DL307" s="21" t="str">
        <f t="shared" si="404"/>
        <v/>
      </c>
      <c r="DM307" s="21" t="str">
        <f t="shared" si="404"/>
        <v/>
      </c>
      <c r="DN307" s="21" t="str">
        <f t="shared" si="404"/>
        <v/>
      </c>
      <c r="DO307" s="21"/>
      <c r="DP307" s="21"/>
      <c r="DQ307" s="21"/>
      <c r="DR307" s="21"/>
      <c r="DS307" s="21"/>
      <c r="DT307" s="21"/>
      <c r="DU307" s="21"/>
      <c r="DV307" s="21"/>
      <c r="DW307" s="21"/>
      <c r="DX307" s="21"/>
      <c r="DY307" s="21"/>
      <c r="DZ307" s="21"/>
      <c r="EA307" s="21"/>
      <c r="EB307" s="21"/>
      <c r="EC307" s="21"/>
      <c r="ED307" s="21"/>
      <c r="EE307" s="21"/>
      <c r="EF307" s="21"/>
      <c r="EG307" s="21"/>
      <c r="EH307" s="21"/>
      <c r="EI307" s="21"/>
      <c r="EJ307" s="21"/>
      <c r="EK307" s="21"/>
      <c r="EL307" s="21"/>
      <c r="EM307" s="21"/>
      <c r="EN307" s="21"/>
      <c r="EO307" s="21"/>
      <c r="EP307" s="21"/>
      <c r="EQ307" s="21"/>
      <c r="ER307" s="21"/>
      <c r="ES307" s="21"/>
      <c r="ET307" s="21"/>
      <c r="EU307" s="21"/>
      <c r="EV307" s="21"/>
      <c r="EW307" s="21"/>
      <c r="EX307" s="21"/>
      <c r="EY307" s="21" t="str">
        <f t="shared" ref="EY307:GF307" si="405">IF(EY125&gt;0,EY$6,"")</f>
        <v/>
      </c>
      <c r="EZ307" s="21" t="str">
        <f t="shared" si="405"/>
        <v/>
      </c>
      <c r="FA307" s="21" t="str">
        <f t="shared" si="405"/>
        <v/>
      </c>
      <c r="FB307" s="21" t="str">
        <f t="shared" si="405"/>
        <v/>
      </c>
      <c r="FC307" s="21" t="str">
        <f t="shared" si="405"/>
        <v/>
      </c>
      <c r="FD307" s="21" t="str">
        <f t="shared" si="405"/>
        <v/>
      </c>
      <c r="FE307" s="21" t="str">
        <f t="shared" si="405"/>
        <v/>
      </c>
      <c r="FF307" s="21" t="str">
        <f t="shared" si="405"/>
        <v/>
      </c>
      <c r="FG307" s="21" t="str">
        <f t="shared" si="405"/>
        <v/>
      </c>
      <c r="FH307" s="21" t="str">
        <f t="shared" si="405"/>
        <v/>
      </c>
      <c r="FI307" s="21" t="str">
        <f t="shared" si="405"/>
        <v/>
      </c>
      <c r="FJ307" s="21" t="str">
        <f t="shared" si="405"/>
        <v/>
      </c>
      <c r="FK307" s="21" t="str">
        <f t="shared" si="405"/>
        <v/>
      </c>
      <c r="FL307" s="21" t="str">
        <f t="shared" si="405"/>
        <v/>
      </c>
      <c r="FM307" s="21" t="str">
        <f t="shared" si="405"/>
        <v/>
      </c>
      <c r="FN307" s="21" t="str">
        <f t="shared" si="405"/>
        <v/>
      </c>
      <c r="FO307" s="21" t="str">
        <f t="shared" si="405"/>
        <v/>
      </c>
      <c r="FP307" s="21" t="str">
        <f t="shared" si="405"/>
        <v/>
      </c>
      <c r="FQ307" s="21" t="str">
        <f t="shared" si="405"/>
        <v/>
      </c>
      <c r="FR307" s="21" t="str">
        <f t="shared" si="405"/>
        <v/>
      </c>
      <c r="FS307" s="21" t="str">
        <f t="shared" si="405"/>
        <v/>
      </c>
      <c r="FT307" s="21" t="str">
        <f t="shared" si="405"/>
        <v/>
      </c>
      <c r="FU307" s="21" t="str">
        <f t="shared" si="405"/>
        <v/>
      </c>
      <c r="FV307" s="21" t="str">
        <f t="shared" si="405"/>
        <v/>
      </c>
      <c r="FW307" s="21" t="str">
        <f t="shared" si="405"/>
        <v/>
      </c>
      <c r="FX307" s="21" t="str">
        <f t="shared" si="405"/>
        <v/>
      </c>
      <c r="FY307" s="21" t="str">
        <f t="shared" si="405"/>
        <v/>
      </c>
      <c r="FZ307" s="21" t="str">
        <f t="shared" si="405"/>
        <v/>
      </c>
      <c r="GA307" s="21" t="str">
        <f t="shared" si="405"/>
        <v/>
      </c>
      <c r="GB307" s="21" t="str">
        <f t="shared" si="405"/>
        <v/>
      </c>
      <c r="GC307" s="21" t="str">
        <f t="shared" si="405"/>
        <v/>
      </c>
      <c r="GD307" s="21" t="str">
        <f t="shared" si="405"/>
        <v/>
      </c>
      <c r="GE307" s="21" t="str">
        <f t="shared" si="405"/>
        <v/>
      </c>
      <c r="GF307" s="21" t="str">
        <f t="shared" si="405"/>
        <v/>
      </c>
      <c r="GG307" s="21"/>
      <c r="GH307" s="21" t="str">
        <f t="shared" si="360"/>
        <v/>
      </c>
      <c r="GI307" s="436" t="str">
        <f t="shared" si="360"/>
        <v/>
      </c>
    </row>
    <row r="308" spans="1:191" hidden="1" x14ac:dyDescent="0.75">
      <c r="A308" s="67"/>
      <c r="B308" s="67"/>
      <c r="C308" s="425" t="str">
        <f t="shared" si="338"/>
        <v/>
      </c>
      <c r="D308" s="7"/>
      <c r="E308" s="7"/>
      <c r="F308" s="7"/>
      <c r="G308" s="424">
        <f t="shared" si="342"/>
        <v>0</v>
      </c>
      <c r="H308" s="21">
        <f t="shared" si="343"/>
        <v>0</v>
      </c>
      <c r="I308" s="102"/>
      <c r="J308" s="21" t="str">
        <f t="shared" si="347"/>
        <v/>
      </c>
      <c r="K308" s="21" t="str">
        <f t="shared" ref="K308:V308" si="406">IF(K126&gt;0,K$6,"")</f>
        <v/>
      </c>
      <c r="L308" s="21" t="str">
        <f t="shared" si="406"/>
        <v/>
      </c>
      <c r="M308" s="21" t="str">
        <f t="shared" si="406"/>
        <v/>
      </c>
      <c r="N308" s="21" t="str">
        <f t="shared" si="406"/>
        <v/>
      </c>
      <c r="O308" s="21" t="str">
        <f t="shared" si="406"/>
        <v/>
      </c>
      <c r="P308" s="21" t="str">
        <f t="shared" si="406"/>
        <v/>
      </c>
      <c r="Q308" s="21" t="str">
        <f t="shared" si="406"/>
        <v/>
      </c>
      <c r="R308" s="21" t="str">
        <f t="shared" si="406"/>
        <v/>
      </c>
      <c r="S308" s="21" t="str">
        <f t="shared" si="406"/>
        <v/>
      </c>
      <c r="T308" s="21" t="str">
        <f t="shared" si="406"/>
        <v/>
      </c>
      <c r="U308" s="21" t="str">
        <f t="shared" si="406"/>
        <v/>
      </c>
      <c r="V308" s="21" t="str">
        <f t="shared" si="406"/>
        <v/>
      </c>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c r="BZ308" s="21"/>
      <c r="CA308" s="21"/>
      <c r="CB308" s="21"/>
      <c r="CC308" s="21"/>
      <c r="CD308" s="21"/>
      <c r="CE308" s="21"/>
      <c r="CF308" s="21"/>
      <c r="CG308" s="21"/>
      <c r="CH308" s="21"/>
      <c r="CI308" s="21"/>
      <c r="CJ308" s="21"/>
      <c r="CK308" s="21"/>
      <c r="CL308" s="21"/>
      <c r="CM308" s="21"/>
      <c r="CN308" s="21"/>
      <c r="CO308" s="21"/>
      <c r="CP308" s="21"/>
      <c r="CQ308" s="21"/>
      <c r="CR308" s="21"/>
      <c r="CS308" s="21"/>
      <c r="CT308" s="21"/>
      <c r="CU308" s="21"/>
      <c r="CV308" s="21"/>
      <c r="CW308" s="21"/>
      <c r="CX308" s="21"/>
      <c r="CY308" s="21"/>
      <c r="CZ308" s="21"/>
      <c r="DA308" s="21"/>
      <c r="DB308" s="21"/>
      <c r="DC308" s="21" t="str">
        <f t="shared" ref="DC308:DN308" si="407">IF(DC126&gt;0,DC$6,"")</f>
        <v/>
      </c>
      <c r="DD308" s="21" t="str">
        <f t="shared" si="407"/>
        <v/>
      </c>
      <c r="DE308" s="21" t="str">
        <f t="shared" si="407"/>
        <v/>
      </c>
      <c r="DF308" s="21" t="str">
        <f t="shared" si="407"/>
        <v/>
      </c>
      <c r="DG308" s="21" t="str">
        <f t="shared" si="407"/>
        <v/>
      </c>
      <c r="DH308" s="21" t="str">
        <f t="shared" si="407"/>
        <v/>
      </c>
      <c r="DI308" s="21" t="str">
        <f t="shared" si="407"/>
        <v/>
      </c>
      <c r="DJ308" s="21" t="str">
        <f t="shared" si="407"/>
        <v/>
      </c>
      <c r="DK308" s="21" t="str">
        <f t="shared" si="407"/>
        <v/>
      </c>
      <c r="DL308" s="21" t="str">
        <f t="shared" si="407"/>
        <v/>
      </c>
      <c r="DM308" s="21" t="str">
        <f t="shared" si="407"/>
        <v/>
      </c>
      <c r="DN308" s="21" t="str">
        <f t="shared" si="407"/>
        <v/>
      </c>
      <c r="DO308" s="21"/>
      <c r="DP308" s="21"/>
      <c r="DQ308" s="21"/>
      <c r="DR308" s="21"/>
      <c r="DS308" s="21"/>
      <c r="DT308" s="21"/>
      <c r="DU308" s="21"/>
      <c r="DV308" s="21"/>
      <c r="DW308" s="21"/>
      <c r="DX308" s="21"/>
      <c r="DY308" s="21"/>
      <c r="DZ308" s="21"/>
      <c r="EA308" s="21"/>
      <c r="EB308" s="21"/>
      <c r="EC308" s="21"/>
      <c r="ED308" s="21"/>
      <c r="EE308" s="21"/>
      <c r="EF308" s="21"/>
      <c r="EG308" s="21"/>
      <c r="EH308" s="21"/>
      <c r="EI308" s="21"/>
      <c r="EJ308" s="21"/>
      <c r="EK308" s="21"/>
      <c r="EL308" s="21"/>
      <c r="EM308" s="21"/>
      <c r="EN308" s="21"/>
      <c r="EO308" s="21"/>
      <c r="EP308" s="21"/>
      <c r="EQ308" s="21"/>
      <c r="ER308" s="21"/>
      <c r="ES308" s="21"/>
      <c r="ET308" s="21"/>
      <c r="EU308" s="21"/>
      <c r="EV308" s="21"/>
      <c r="EW308" s="21"/>
      <c r="EX308" s="21"/>
      <c r="EY308" s="21" t="str">
        <f t="shared" ref="EY308:GF308" si="408">IF(EY126&gt;0,EY$6,"")</f>
        <v/>
      </c>
      <c r="EZ308" s="21" t="str">
        <f t="shared" si="408"/>
        <v/>
      </c>
      <c r="FA308" s="21" t="str">
        <f t="shared" si="408"/>
        <v/>
      </c>
      <c r="FB308" s="21" t="str">
        <f t="shared" si="408"/>
        <v/>
      </c>
      <c r="FC308" s="21" t="str">
        <f t="shared" si="408"/>
        <v/>
      </c>
      <c r="FD308" s="21" t="str">
        <f t="shared" si="408"/>
        <v/>
      </c>
      <c r="FE308" s="21" t="str">
        <f t="shared" si="408"/>
        <v/>
      </c>
      <c r="FF308" s="21" t="str">
        <f t="shared" si="408"/>
        <v/>
      </c>
      <c r="FG308" s="21" t="str">
        <f t="shared" si="408"/>
        <v/>
      </c>
      <c r="FH308" s="21" t="str">
        <f t="shared" si="408"/>
        <v/>
      </c>
      <c r="FI308" s="21" t="str">
        <f t="shared" si="408"/>
        <v/>
      </c>
      <c r="FJ308" s="21" t="str">
        <f t="shared" si="408"/>
        <v/>
      </c>
      <c r="FK308" s="21" t="str">
        <f t="shared" si="408"/>
        <v/>
      </c>
      <c r="FL308" s="21" t="str">
        <f t="shared" si="408"/>
        <v/>
      </c>
      <c r="FM308" s="21" t="str">
        <f t="shared" si="408"/>
        <v/>
      </c>
      <c r="FN308" s="21" t="str">
        <f t="shared" si="408"/>
        <v/>
      </c>
      <c r="FO308" s="21" t="str">
        <f t="shared" si="408"/>
        <v/>
      </c>
      <c r="FP308" s="21" t="str">
        <f t="shared" si="408"/>
        <v/>
      </c>
      <c r="FQ308" s="21" t="str">
        <f t="shared" si="408"/>
        <v/>
      </c>
      <c r="FR308" s="21" t="str">
        <f t="shared" si="408"/>
        <v/>
      </c>
      <c r="FS308" s="21" t="str">
        <f t="shared" si="408"/>
        <v/>
      </c>
      <c r="FT308" s="21" t="str">
        <f t="shared" si="408"/>
        <v/>
      </c>
      <c r="FU308" s="21" t="str">
        <f t="shared" si="408"/>
        <v/>
      </c>
      <c r="FV308" s="21" t="str">
        <f t="shared" si="408"/>
        <v/>
      </c>
      <c r="FW308" s="21" t="str">
        <f t="shared" si="408"/>
        <v/>
      </c>
      <c r="FX308" s="21" t="str">
        <f t="shared" si="408"/>
        <v/>
      </c>
      <c r="FY308" s="21" t="str">
        <f t="shared" si="408"/>
        <v/>
      </c>
      <c r="FZ308" s="21" t="str">
        <f t="shared" si="408"/>
        <v/>
      </c>
      <c r="GA308" s="21" t="str">
        <f t="shared" si="408"/>
        <v/>
      </c>
      <c r="GB308" s="21" t="str">
        <f t="shared" si="408"/>
        <v/>
      </c>
      <c r="GC308" s="21" t="str">
        <f t="shared" si="408"/>
        <v/>
      </c>
      <c r="GD308" s="21" t="str">
        <f t="shared" si="408"/>
        <v/>
      </c>
      <c r="GE308" s="21" t="str">
        <f t="shared" si="408"/>
        <v/>
      </c>
      <c r="GF308" s="21" t="str">
        <f t="shared" si="408"/>
        <v/>
      </c>
      <c r="GG308" s="21"/>
      <c r="GH308" s="21" t="str">
        <f t="shared" si="360"/>
        <v/>
      </c>
      <c r="GI308" s="436" t="str">
        <f t="shared" si="360"/>
        <v/>
      </c>
    </row>
    <row r="309" spans="1:191" hidden="1" x14ac:dyDescent="0.75">
      <c r="A309" s="67"/>
      <c r="B309" s="67"/>
      <c r="C309" s="425" t="str">
        <f t="shared" si="338"/>
        <v/>
      </c>
      <c r="D309" s="7"/>
      <c r="E309" s="7"/>
      <c r="F309" s="7"/>
      <c r="G309" s="424">
        <f t="shared" si="342"/>
        <v>0</v>
      </c>
      <c r="H309" s="21">
        <f t="shared" si="343"/>
        <v>0</v>
      </c>
      <c r="I309" s="102"/>
      <c r="J309" s="21" t="str">
        <f t="shared" si="347"/>
        <v/>
      </c>
      <c r="K309" s="21" t="str">
        <f t="shared" ref="K309:V309" si="409">IF(K127&gt;0,K$6,"")</f>
        <v/>
      </c>
      <c r="L309" s="21" t="str">
        <f t="shared" si="409"/>
        <v/>
      </c>
      <c r="M309" s="21" t="str">
        <f t="shared" si="409"/>
        <v/>
      </c>
      <c r="N309" s="21" t="str">
        <f t="shared" si="409"/>
        <v/>
      </c>
      <c r="O309" s="21" t="str">
        <f t="shared" si="409"/>
        <v/>
      </c>
      <c r="P309" s="21" t="str">
        <f t="shared" si="409"/>
        <v/>
      </c>
      <c r="Q309" s="21" t="str">
        <f t="shared" si="409"/>
        <v/>
      </c>
      <c r="R309" s="21" t="str">
        <f t="shared" si="409"/>
        <v/>
      </c>
      <c r="S309" s="21" t="str">
        <f t="shared" si="409"/>
        <v/>
      </c>
      <c r="T309" s="21" t="str">
        <f t="shared" si="409"/>
        <v/>
      </c>
      <c r="U309" s="21" t="str">
        <f t="shared" si="409"/>
        <v/>
      </c>
      <c r="V309" s="21" t="str">
        <f t="shared" si="409"/>
        <v/>
      </c>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c r="BY309" s="21"/>
      <c r="BZ309" s="21"/>
      <c r="CA309" s="21"/>
      <c r="CB309" s="21"/>
      <c r="CC309" s="21"/>
      <c r="CD309" s="21"/>
      <c r="CE309" s="21"/>
      <c r="CF309" s="21"/>
      <c r="CG309" s="21"/>
      <c r="CH309" s="21"/>
      <c r="CI309" s="21"/>
      <c r="CJ309" s="21"/>
      <c r="CK309" s="21"/>
      <c r="CL309" s="21"/>
      <c r="CM309" s="21"/>
      <c r="CN309" s="21"/>
      <c r="CO309" s="21"/>
      <c r="CP309" s="21"/>
      <c r="CQ309" s="21"/>
      <c r="CR309" s="21"/>
      <c r="CS309" s="21"/>
      <c r="CT309" s="21"/>
      <c r="CU309" s="21"/>
      <c r="CV309" s="21"/>
      <c r="CW309" s="21"/>
      <c r="CX309" s="21"/>
      <c r="CY309" s="21"/>
      <c r="CZ309" s="21"/>
      <c r="DA309" s="21"/>
      <c r="DB309" s="21"/>
      <c r="DC309" s="21" t="str">
        <f t="shared" ref="DC309:DN309" si="410">IF(DC127&gt;0,DC$6,"")</f>
        <v/>
      </c>
      <c r="DD309" s="21" t="str">
        <f t="shared" si="410"/>
        <v/>
      </c>
      <c r="DE309" s="21" t="str">
        <f t="shared" si="410"/>
        <v/>
      </c>
      <c r="DF309" s="21" t="str">
        <f t="shared" si="410"/>
        <v/>
      </c>
      <c r="DG309" s="21" t="str">
        <f t="shared" si="410"/>
        <v/>
      </c>
      <c r="DH309" s="21" t="str">
        <f t="shared" si="410"/>
        <v/>
      </c>
      <c r="DI309" s="21" t="str">
        <f t="shared" si="410"/>
        <v/>
      </c>
      <c r="DJ309" s="21" t="str">
        <f t="shared" si="410"/>
        <v/>
      </c>
      <c r="DK309" s="21" t="str">
        <f t="shared" si="410"/>
        <v/>
      </c>
      <c r="DL309" s="21" t="str">
        <f t="shared" si="410"/>
        <v/>
      </c>
      <c r="DM309" s="21" t="str">
        <f t="shared" si="410"/>
        <v/>
      </c>
      <c r="DN309" s="21" t="str">
        <f t="shared" si="410"/>
        <v/>
      </c>
      <c r="DO309" s="21"/>
      <c r="DP309" s="21"/>
      <c r="DQ309" s="21"/>
      <c r="DR309" s="21"/>
      <c r="DS309" s="21"/>
      <c r="DT309" s="21"/>
      <c r="DU309" s="21"/>
      <c r="DV309" s="21"/>
      <c r="DW309" s="21"/>
      <c r="DX309" s="21"/>
      <c r="DY309" s="21"/>
      <c r="DZ309" s="21"/>
      <c r="EA309" s="21"/>
      <c r="EB309" s="21"/>
      <c r="EC309" s="21"/>
      <c r="ED309" s="21"/>
      <c r="EE309" s="21"/>
      <c r="EF309" s="21"/>
      <c r="EG309" s="21"/>
      <c r="EH309" s="21"/>
      <c r="EI309" s="21"/>
      <c r="EJ309" s="21"/>
      <c r="EK309" s="21"/>
      <c r="EL309" s="21"/>
      <c r="EM309" s="21"/>
      <c r="EN309" s="21"/>
      <c r="EO309" s="21"/>
      <c r="EP309" s="21"/>
      <c r="EQ309" s="21"/>
      <c r="ER309" s="21"/>
      <c r="ES309" s="21"/>
      <c r="ET309" s="21"/>
      <c r="EU309" s="21"/>
      <c r="EV309" s="21"/>
      <c r="EW309" s="21"/>
      <c r="EX309" s="21"/>
      <c r="EY309" s="21" t="str">
        <f t="shared" ref="EY309:GF309" si="411">IF(EY127&gt;0,EY$6,"")</f>
        <v/>
      </c>
      <c r="EZ309" s="21" t="str">
        <f t="shared" si="411"/>
        <v/>
      </c>
      <c r="FA309" s="21" t="str">
        <f t="shared" si="411"/>
        <v/>
      </c>
      <c r="FB309" s="21" t="str">
        <f t="shared" si="411"/>
        <v/>
      </c>
      <c r="FC309" s="21" t="str">
        <f t="shared" si="411"/>
        <v/>
      </c>
      <c r="FD309" s="21" t="str">
        <f t="shared" si="411"/>
        <v/>
      </c>
      <c r="FE309" s="21" t="str">
        <f t="shared" si="411"/>
        <v/>
      </c>
      <c r="FF309" s="21" t="str">
        <f t="shared" si="411"/>
        <v/>
      </c>
      <c r="FG309" s="21" t="str">
        <f t="shared" si="411"/>
        <v/>
      </c>
      <c r="FH309" s="21" t="str">
        <f t="shared" si="411"/>
        <v/>
      </c>
      <c r="FI309" s="21" t="str">
        <f t="shared" si="411"/>
        <v/>
      </c>
      <c r="FJ309" s="21" t="str">
        <f t="shared" si="411"/>
        <v/>
      </c>
      <c r="FK309" s="21" t="str">
        <f t="shared" si="411"/>
        <v/>
      </c>
      <c r="FL309" s="21" t="str">
        <f t="shared" si="411"/>
        <v/>
      </c>
      <c r="FM309" s="21" t="str">
        <f t="shared" si="411"/>
        <v/>
      </c>
      <c r="FN309" s="21" t="str">
        <f t="shared" si="411"/>
        <v/>
      </c>
      <c r="FO309" s="21" t="str">
        <f t="shared" si="411"/>
        <v/>
      </c>
      <c r="FP309" s="21" t="str">
        <f t="shared" si="411"/>
        <v/>
      </c>
      <c r="FQ309" s="21" t="str">
        <f t="shared" si="411"/>
        <v/>
      </c>
      <c r="FR309" s="21" t="str">
        <f t="shared" si="411"/>
        <v/>
      </c>
      <c r="FS309" s="21" t="str">
        <f t="shared" si="411"/>
        <v/>
      </c>
      <c r="FT309" s="21" t="str">
        <f t="shared" si="411"/>
        <v/>
      </c>
      <c r="FU309" s="21" t="str">
        <f t="shared" si="411"/>
        <v/>
      </c>
      <c r="FV309" s="21" t="str">
        <f t="shared" si="411"/>
        <v/>
      </c>
      <c r="FW309" s="21" t="str">
        <f t="shared" si="411"/>
        <v/>
      </c>
      <c r="FX309" s="21" t="str">
        <f t="shared" si="411"/>
        <v/>
      </c>
      <c r="FY309" s="21" t="str">
        <f t="shared" si="411"/>
        <v/>
      </c>
      <c r="FZ309" s="21" t="str">
        <f t="shared" si="411"/>
        <v/>
      </c>
      <c r="GA309" s="21" t="str">
        <f t="shared" si="411"/>
        <v/>
      </c>
      <c r="GB309" s="21" t="str">
        <f t="shared" si="411"/>
        <v/>
      </c>
      <c r="GC309" s="21" t="str">
        <f t="shared" si="411"/>
        <v/>
      </c>
      <c r="GD309" s="21" t="str">
        <f t="shared" si="411"/>
        <v/>
      </c>
      <c r="GE309" s="21" t="str">
        <f t="shared" si="411"/>
        <v/>
      </c>
      <c r="GF309" s="21" t="str">
        <f t="shared" si="411"/>
        <v/>
      </c>
      <c r="GG309" s="21"/>
      <c r="GH309" s="21" t="str">
        <f t="shared" si="360"/>
        <v/>
      </c>
      <c r="GI309" s="436" t="str">
        <f t="shared" si="360"/>
        <v/>
      </c>
    </row>
    <row r="310" spans="1:191" hidden="1" x14ac:dyDescent="0.75">
      <c r="A310" s="67"/>
      <c r="B310" s="67"/>
      <c r="C310" s="425">
        <f t="shared" si="338"/>
        <v>0</v>
      </c>
      <c r="D310" s="7"/>
      <c r="E310" s="7"/>
      <c r="F310" s="7"/>
      <c r="G310" s="424">
        <f t="shared" si="342"/>
        <v>0</v>
      </c>
      <c r="H310" s="21">
        <f t="shared" si="343"/>
        <v>0</v>
      </c>
      <c r="I310" s="102"/>
      <c r="J310" s="21" t="str">
        <f t="shared" si="347"/>
        <v/>
      </c>
      <c r="K310" s="21" t="str">
        <f t="shared" ref="K310:V310" si="412">IF(K128&gt;0,K$6,"")</f>
        <v/>
      </c>
      <c r="L310" s="21" t="str">
        <f t="shared" si="412"/>
        <v/>
      </c>
      <c r="M310" s="21" t="str">
        <f t="shared" si="412"/>
        <v/>
      </c>
      <c r="N310" s="21" t="str">
        <f t="shared" si="412"/>
        <v/>
      </c>
      <c r="O310" s="21" t="str">
        <f t="shared" si="412"/>
        <v/>
      </c>
      <c r="P310" s="21" t="str">
        <f t="shared" si="412"/>
        <v/>
      </c>
      <c r="Q310" s="21" t="str">
        <f t="shared" si="412"/>
        <v/>
      </c>
      <c r="R310" s="21" t="str">
        <f t="shared" si="412"/>
        <v/>
      </c>
      <c r="S310" s="21" t="str">
        <f t="shared" si="412"/>
        <v/>
      </c>
      <c r="T310" s="21" t="str">
        <f t="shared" si="412"/>
        <v/>
      </c>
      <c r="U310" s="21" t="str">
        <f t="shared" si="412"/>
        <v/>
      </c>
      <c r="V310" s="21" t="str">
        <f t="shared" si="412"/>
        <v/>
      </c>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c r="BZ310" s="21"/>
      <c r="CA310" s="21"/>
      <c r="CB310" s="21"/>
      <c r="CC310" s="21"/>
      <c r="CD310" s="21"/>
      <c r="CE310" s="21"/>
      <c r="CF310" s="21"/>
      <c r="CG310" s="21"/>
      <c r="CH310" s="21"/>
      <c r="CI310" s="21"/>
      <c r="CJ310" s="21"/>
      <c r="CK310" s="21"/>
      <c r="CL310" s="21"/>
      <c r="CM310" s="21"/>
      <c r="CN310" s="21"/>
      <c r="CO310" s="21"/>
      <c r="CP310" s="21"/>
      <c r="CQ310" s="21"/>
      <c r="CR310" s="21"/>
      <c r="CS310" s="21"/>
      <c r="CT310" s="21"/>
      <c r="CU310" s="21"/>
      <c r="CV310" s="21"/>
      <c r="CW310" s="21"/>
      <c r="CX310" s="21"/>
      <c r="CY310" s="21"/>
      <c r="CZ310" s="21"/>
      <c r="DA310" s="21"/>
      <c r="DB310" s="21"/>
      <c r="DC310" s="21" t="str">
        <f t="shared" ref="DC310:DN310" si="413">IF(DC128&gt;0,DC$6,"")</f>
        <v/>
      </c>
      <c r="DD310" s="21" t="str">
        <f t="shared" si="413"/>
        <v/>
      </c>
      <c r="DE310" s="21" t="str">
        <f t="shared" si="413"/>
        <v/>
      </c>
      <c r="DF310" s="21" t="str">
        <f t="shared" si="413"/>
        <v/>
      </c>
      <c r="DG310" s="21" t="str">
        <f t="shared" si="413"/>
        <v/>
      </c>
      <c r="DH310" s="21" t="str">
        <f t="shared" si="413"/>
        <v/>
      </c>
      <c r="DI310" s="21" t="str">
        <f t="shared" si="413"/>
        <v/>
      </c>
      <c r="DJ310" s="21" t="str">
        <f t="shared" si="413"/>
        <v/>
      </c>
      <c r="DK310" s="21" t="str">
        <f t="shared" si="413"/>
        <v/>
      </c>
      <c r="DL310" s="21" t="str">
        <f t="shared" si="413"/>
        <v/>
      </c>
      <c r="DM310" s="21" t="str">
        <f t="shared" si="413"/>
        <v/>
      </c>
      <c r="DN310" s="21" t="str">
        <f t="shared" si="413"/>
        <v/>
      </c>
      <c r="DO310" s="21"/>
      <c r="DP310" s="21"/>
      <c r="DQ310" s="21"/>
      <c r="DR310" s="21"/>
      <c r="DS310" s="21"/>
      <c r="DT310" s="21"/>
      <c r="DU310" s="21"/>
      <c r="DV310" s="21"/>
      <c r="DW310" s="21"/>
      <c r="DX310" s="21"/>
      <c r="DY310" s="21"/>
      <c r="DZ310" s="21"/>
      <c r="EA310" s="21"/>
      <c r="EB310" s="21"/>
      <c r="EC310" s="21"/>
      <c r="ED310" s="21"/>
      <c r="EE310" s="21"/>
      <c r="EF310" s="21"/>
      <c r="EG310" s="21"/>
      <c r="EH310" s="21"/>
      <c r="EI310" s="21"/>
      <c r="EJ310" s="21"/>
      <c r="EK310" s="21"/>
      <c r="EL310" s="21"/>
      <c r="EM310" s="21"/>
      <c r="EN310" s="21"/>
      <c r="EO310" s="21"/>
      <c r="EP310" s="21"/>
      <c r="EQ310" s="21"/>
      <c r="ER310" s="21"/>
      <c r="ES310" s="21"/>
      <c r="ET310" s="21"/>
      <c r="EU310" s="21"/>
      <c r="EV310" s="21"/>
      <c r="EW310" s="21"/>
      <c r="EX310" s="21"/>
      <c r="EY310" s="21" t="str">
        <f t="shared" ref="EY310:GF310" si="414">IF(EY128&gt;0,EY$6,"")</f>
        <v/>
      </c>
      <c r="EZ310" s="21" t="str">
        <f t="shared" si="414"/>
        <v/>
      </c>
      <c r="FA310" s="21" t="str">
        <f t="shared" si="414"/>
        <v/>
      </c>
      <c r="FB310" s="21" t="str">
        <f t="shared" si="414"/>
        <v/>
      </c>
      <c r="FC310" s="21" t="str">
        <f t="shared" si="414"/>
        <v/>
      </c>
      <c r="FD310" s="21" t="str">
        <f t="shared" si="414"/>
        <v/>
      </c>
      <c r="FE310" s="21" t="str">
        <f t="shared" si="414"/>
        <v/>
      </c>
      <c r="FF310" s="21" t="str">
        <f t="shared" si="414"/>
        <v/>
      </c>
      <c r="FG310" s="21" t="str">
        <f t="shared" si="414"/>
        <v/>
      </c>
      <c r="FH310" s="21" t="str">
        <f t="shared" si="414"/>
        <v/>
      </c>
      <c r="FI310" s="21" t="str">
        <f t="shared" si="414"/>
        <v/>
      </c>
      <c r="FJ310" s="21" t="str">
        <f t="shared" si="414"/>
        <v/>
      </c>
      <c r="FK310" s="21" t="str">
        <f t="shared" si="414"/>
        <v/>
      </c>
      <c r="FL310" s="21" t="str">
        <f t="shared" si="414"/>
        <v/>
      </c>
      <c r="FM310" s="21" t="str">
        <f t="shared" si="414"/>
        <v/>
      </c>
      <c r="FN310" s="21" t="str">
        <f t="shared" si="414"/>
        <v/>
      </c>
      <c r="FO310" s="21" t="str">
        <f t="shared" si="414"/>
        <v/>
      </c>
      <c r="FP310" s="21" t="str">
        <f t="shared" si="414"/>
        <v/>
      </c>
      <c r="FQ310" s="21" t="str">
        <f t="shared" si="414"/>
        <v/>
      </c>
      <c r="FR310" s="21" t="str">
        <f t="shared" si="414"/>
        <v/>
      </c>
      <c r="FS310" s="21" t="str">
        <f t="shared" si="414"/>
        <v/>
      </c>
      <c r="FT310" s="21" t="str">
        <f t="shared" si="414"/>
        <v/>
      </c>
      <c r="FU310" s="21" t="str">
        <f t="shared" si="414"/>
        <v/>
      </c>
      <c r="FV310" s="21" t="str">
        <f t="shared" si="414"/>
        <v/>
      </c>
      <c r="FW310" s="21" t="str">
        <f t="shared" si="414"/>
        <v/>
      </c>
      <c r="FX310" s="21" t="str">
        <f t="shared" si="414"/>
        <v/>
      </c>
      <c r="FY310" s="21" t="str">
        <f t="shared" si="414"/>
        <v/>
      </c>
      <c r="FZ310" s="21" t="str">
        <f t="shared" si="414"/>
        <v/>
      </c>
      <c r="GA310" s="21" t="str">
        <f t="shared" si="414"/>
        <v/>
      </c>
      <c r="GB310" s="21" t="str">
        <f t="shared" si="414"/>
        <v/>
      </c>
      <c r="GC310" s="21" t="str">
        <f t="shared" si="414"/>
        <v/>
      </c>
      <c r="GD310" s="21" t="str">
        <f t="shared" si="414"/>
        <v/>
      </c>
      <c r="GE310" s="21" t="str">
        <f t="shared" si="414"/>
        <v/>
      </c>
      <c r="GF310" s="21" t="str">
        <f t="shared" si="414"/>
        <v/>
      </c>
      <c r="GG310" s="21"/>
      <c r="GH310" s="21" t="str">
        <f t="shared" si="360"/>
        <v/>
      </c>
      <c r="GI310" s="436" t="str">
        <f t="shared" si="360"/>
        <v/>
      </c>
    </row>
    <row r="311" spans="1:191" hidden="1" x14ac:dyDescent="0.75">
      <c r="A311" s="67"/>
      <c r="B311" s="67"/>
      <c r="C311" s="425" t="str">
        <f t="shared" si="338"/>
        <v>Pre-opening Budget</v>
      </c>
      <c r="D311" s="7"/>
      <c r="E311" s="7"/>
      <c r="F311" s="7"/>
      <c r="G311" s="424">
        <f t="shared" si="342"/>
        <v>0</v>
      </c>
      <c r="H311" s="21">
        <f t="shared" si="343"/>
        <v>0</v>
      </c>
      <c r="I311" s="102"/>
      <c r="J311" s="21" t="str">
        <f t="shared" si="347"/>
        <v/>
      </c>
      <c r="K311" s="21" t="str">
        <f t="shared" ref="K311:V311" si="415">IF(K129&gt;0,K$6,"")</f>
        <v/>
      </c>
      <c r="L311" s="21" t="str">
        <f t="shared" si="415"/>
        <v/>
      </c>
      <c r="M311" s="21" t="str">
        <f t="shared" si="415"/>
        <v/>
      </c>
      <c r="N311" s="21" t="str">
        <f t="shared" si="415"/>
        <v/>
      </c>
      <c r="O311" s="21" t="str">
        <f t="shared" si="415"/>
        <v/>
      </c>
      <c r="P311" s="21" t="str">
        <f t="shared" si="415"/>
        <v/>
      </c>
      <c r="Q311" s="21" t="str">
        <f t="shared" si="415"/>
        <v/>
      </c>
      <c r="R311" s="21" t="str">
        <f t="shared" si="415"/>
        <v/>
      </c>
      <c r="S311" s="21" t="str">
        <f t="shared" si="415"/>
        <v/>
      </c>
      <c r="T311" s="21" t="str">
        <f t="shared" si="415"/>
        <v/>
      </c>
      <c r="U311" s="21" t="str">
        <f t="shared" si="415"/>
        <v/>
      </c>
      <c r="V311" s="21" t="str">
        <f t="shared" si="415"/>
        <v/>
      </c>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c r="BY311" s="21"/>
      <c r="BZ311" s="21"/>
      <c r="CA311" s="21"/>
      <c r="CB311" s="21"/>
      <c r="CC311" s="21"/>
      <c r="CD311" s="21"/>
      <c r="CE311" s="21"/>
      <c r="CF311" s="21"/>
      <c r="CG311" s="21"/>
      <c r="CH311" s="21"/>
      <c r="CI311" s="21"/>
      <c r="CJ311" s="21"/>
      <c r="CK311" s="21"/>
      <c r="CL311" s="21"/>
      <c r="CM311" s="21"/>
      <c r="CN311" s="21"/>
      <c r="CO311" s="21"/>
      <c r="CP311" s="21"/>
      <c r="CQ311" s="21"/>
      <c r="CR311" s="21"/>
      <c r="CS311" s="21"/>
      <c r="CT311" s="21"/>
      <c r="CU311" s="21"/>
      <c r="CV311" s="21"/>
      <c r="CW311" s="21"/>
      <c r="CX311" s="21"/>
      <c r="CY311" s="21"/>
      <c r="CZ311" s="21"/>
      <c r="DA311" s="21"/>
      <c r="DB311" s="21"/>
      <c r="DC311" s="21" t="str">
        <f t="shared" ref="DC311:DN311" si="416">IF(DC129&gt;0,DC$6,"")</f>
        <v/>
      </c>
      <c r="DD311" s="21" t="str">
        <f t="shared" si="416"/>
        <v/>
      </c>
      <c r="DE311" s="21" t="str">
        <f t="shared" si="416"/>
        <v/>
      </c>
      <c r="DF311" s="21" t="str">
        <f t="shared" si="416"/>
        <v/>
      </c>
      <c r="DG311" s="21" t="str">
        <f t="shared" si="416"/>
        <v/>
      </c>
      <c r="DH311" s="21" t="str">
        <f t="shared" si="416"/>
        <v/>
      </c>
      <c r="DI311" s="21" t="str">
        <f t="shared" si="416"/>
        <v/>
      </c>
      <c r="DJ311" s="21" t="str">
        <f t="shared" si="416"/>
        <v/>
      </c>
      <c r="DK311" s="21" t="str">
        <f t="shared" si="416"/>
        <v/>
      </c>
      <c r="DL311" s="21" t="str">
        <f t="shared" si="416"/>
        <v/>
      </c>
      <c r="DM311" s="21" t="str">
        <f t="shared" si="416"/>
        <v/>
      </c>
      <c r="DN311" s="21" t="str">
        <f t="shared" si="416"/>
        <v/>
      </c>
      <c r="DO311" s="21"/>
      <c r="DP311" s="21"/>
      <c r="DQ311" s="21"/>
      <c r="DR311" s="21"/>
      <c r="DS311" s="21"/>
      <c r="DT311" s="21"/>
      <c r="DU311" s="21"/>
      <c r="DV311" s="21"/>
      <c r="DW311" s="21"/>
      <c r="DX311" s="21"/>
      <c r="DY311" s="21"/>
      <c r="DZ311" s="21"/>
      <c r="EA311" s="21"/>
      <c r="EB311" s="21"/>
      <c r="EC311" s="21"/>
      <c r="ED311" s="21"/>
      <c r="EE311" s="21"/>
      <c r="EF311" s="21"/>
      <c r="EG311" s="21"/>
      <c r="EH311" s="21"/>
      <c r="EI311" s="21"/>
      <c r="EJ311" s="21"/>
      <c r="EK311" s="21"/>
      <c r="EL311" s="21"/>
      <c r="EM311" s="21"/>
      <c r="EN311" s="21"/>
      <c r="EO311" s="21"/>
      <c r="EP311" s="21"/>
      <c r="EQ311" s="21"/>
      <c r="ER311" s="21"/>
      <c r="ES311" s="21"/>
      <c r="ET311" s="21"/>
      <c r="EU311" s="21"/>
      <c r="EV311" s="21"/>
      <c r="EW311" s="21"/>
      <c r="EX311" s="21"/>
      <c r="EY311" s="21" t="str">
        <f t="shared" ref="EY311:GF311" si="417">IF(EY129&gt;0,EY$6,"")</f>
        <v/>
      </c>
      <c r="EZ311" s="21" t="str">
        <f t="shared" si="417"/>
        <v/>
      </c>
      <c r="FA311" s="21" t="str">
        <f t="shared" si="417"/>
        <v/>
      </c>
      <c r="FB311" s="21" t="str">
        <f t="shared" si="417"/>
        <v/>
      </c>
      <c r="FC311" s="21" t="str">
        <f t="shared" si="417"/>
        <v/>
      </c>
      <c r="FD311" s="21" t="str">
        <f t="shared" si="417"/>
        <v/>
      </c>
      <c r="FE311" s="21" t="str">
        <f t="shared" si="417"/>
        <v/>
      </c>
      <c r="FF311" s="21" t="str">
        <f t="shared" si="417"/>
        <v/>
      </c>
      <c r="FG311" s="21" t="str">
        <f t="shared" si="417"/>
        <v/>
      </c>
      <c r="FH311" s="21" t="str">
        <f t="shared" si="417"/>
        <v/>
      </c>
      <c r="FI311" s="21" t="str">
        <f t="shared" si="417"/>
        <v/>
      </c>
      <c r="FJ311" s="21" t="str">
        <f t="shared" si="417"/>
        <v/>
      </c>
      <c r="FK311" s="21" t="str">
        <f t="shared" si="417"/>
        <v/>
      </c>
      <c r="FL311" s="21" t="str">
        <f t="shared" si="417"/>
        <v/>
      </c>
      <c r="FM311" s="21" t="str">
        <f t="shared" si="417"/>
        <v/>
      </c>
      <c r="FN311" s="21" t="str">
        <f t="shared" si="417"/>
        <v/>
      </c>
      <c r="FO311" s="21" t="str">
        <f t="shared" si="417"/>
        <v/>
      </c>
      <c r="FP311" s="21" t="str">
        <f t="shared" si="417"/>
        <v/>
      </c>
      <c r="FQ311" s="21" t="str">
        <f t="shared" si="417"/>
        <v/>
      </c>
      <c r="FR311" s="21" t="str">
        <f t="shared" si="417"/>
        <v/>
      </c>
      <c r="FS311" s="21" t="str">
        <f t="shared" si="417"/>
        <v/>
      </c>
      <c r="FT311" s="21" t="str">
        <f t="shared" si="417"/>
        <v/>
      </c>
      <c r="FU311" s="21" t="str">
        <f t="shared" si="417"/>
        <v/>
      </c>
      <c r="FV311" s="21" t="str">
        <f t="shared" si="417"/>
        <v/>
      </c>
      <c r="FW311" s="21" t="str">
        <f t="shared" si="417"/>
        <v/>
      </c>
      <c r="FX311" s="21" t="str">
        <f t="shared" si="417"/>
        <v/>
      </c>
      <c r="FY311" s="21" t="str">
        <f t="shared" si="417"/>
        <v/>
      </c>
      <c r="FZ311" s="21" t="str">
        <f t="shared" si="417"/>
        <v/>
      </c>
      <c r="GA311" s="21" t="str">
        <f t="shared" si="417"/>
        <v/>
      </c>
      <c r="GB311" s="21" t="str">
        <f t="shared" si="417"/>
        <v/>
      </c>
      <c r="GC311" s="21" t="str">
        <f t="shared" si="417"/>
        <v/>
      </c>
      <c r="GD311" s="21" t="str">
        <f t="shared" si="417"/>
        <v/>
      </c>
      <c r="GE311" s="21" t="str">
        <f t="shared" si="417"/>
        <v/>
      </c>
      <c r="GF311" s="21" t="str">
        <f t="shared" si="417"/>
        <v/>
      </c>
      <c r="GG311" s="21"/>
      <c r="GH311" s="21" t="str">
        <f t="shared" si="360"/>
        <v/>
      </c>
      <c r="GI311" s="436" t="str">
        <f t="shared" si="360"/>
        <v/>
      </c>
    </row>
    <row r="312" spans="1:191" hidden="1" x14ac:dyDescent="0.75">
      <c r="A312" s="67"/>
      <c r="B312" s="67"/>
      <c r="C312" s="425" t="str">
        <f t="shared" si="338"/>
        <v/>
      </c>
      <c r="D312" s="7"/>
      <c r="E312" s="7"/>
      <c r="F312" s="7"/>
      <c r="G312" s="424">
        <f t="shared" si="342"/>
        <v>0</v>
      </c>
      <c r="H312" s="21">
        <f t="shared" si="343"/>
        <v>0</v>
      </c>
      <c r="I312" s="102"/>
      <c r="J312" s="21" t="str">
        <f t="shared" si="347"/>
        <v/>
      </c>
      <c r="K312" s="21" t="str">
        <f t="shared" ref="K312:V312" si="418">IF(K130&gt;0,K$6,"")</f>
        <v/>
      </c>
      <c r="L312" s="21" t="str">
        <f t="shared" si="418"/>
        <v/>
      </c>
      <c r="M312" s="21" t="str">
        <f t="shared" si="418"/>
        <v/>
      </c>
      <c r="N312" s="21" t="str">
        <f t="shared" si="418"/>
        <v/>
      </c>
      <c r="O312" s="21" t="str">
        <f t="shared" si="418"/>
        <v/>
      </c>
      <c r="P312" s="21" t="str">
        <f t="shared" si="418"/>
        <v/>
      </c>
      <c r="Q312" s="21" t="str">
        <f t="shared" si="418"/>
        <v/>
      </c>
      <c r="R312" s="21" t="str">
        <f t="shared" si="418"/>
        <v/>
      </c>
      <c r="S312" s="21" t="str">
        <f t="shared" si="418"/>
        <v/>
      </c>
      <c r="T312" s="21" t="str">
        <f t="shared" si="418"/>
        <v/>
      </c>
      <c r="U312" s="21" t="str">
        <f t="shared" si="418"/>
        <v/>
      </c>
      <c r="V312" s="21" t="str">
        <f t="shared" si="418"/>
        <v/>
      </c>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c r="BY312" s="21"/>
      <c r="BZ312" s="21"/>
      <c r="CA312" s="21"/>
      <c r="CB312" s="21"/>
      <c r="CC312" s="21"/>
      <c r="CD312" s="21"/>
      <c r="CE312" s="21"/>
      <c r="CF312" s="21"/>
      <c r="CG312" s="21"/>
      <c r="CH312" s="21"/>
      <c r="CI312" s="21"/>
      <c r="CJ312" s="21"/>
      <c r="CK312" s="21"/>
      <c r="CL312" s="21"/>
      <c r="CM312" s="21"/>
      <c r="CN312" s="21"/>
      <c r="CO312" s="21"/>
      <c r="CP312" s="21"/>
      <c r="CQ312" s="21"/>
      <c r="CR312" s="21"/>
      <c r="CS312" s="21"/>
      <c r="CT312" s="21"/>
      <c r="CU312" s="21"/>
      <c r="CV312" s="21"/>
      <c r="CW312" s="21"/>
      <c r="CX312" s="21"/>
      <c r="CY312" s="21"/>
      <c r="CZ312" s="21"/>
      <c r="DA312" s="21"/>
      <c r="DB312" s="21"/>
      <c r="DC312" s="21" t="str">
        <f t="shared" ref="DC312:DN312" si="419">IF(DC130&gt;0,DC$6,"")</f>
        <v/>
      </c>
      <c r="DD312" s="21" t="str">
        <f t="shared" si="419"/>
        <v/>
      </c>
      <c r="DE312" s="21" t="str">
        <f t="shared" si="419"/>
        <v/>
      </c>
      <c r="DF312" s="21" t="str">
        <f t="shared" si="419"/>
        <v/>
      </c>
      <c r="DG312" s="21" t="str">
        <f t="shared" si="419"/>
        <v/>
      </c>
      <c r="DH312" s="21" t="str">
        <f t="shared" si="419"/>
        <v/>
      </c>
      <c r="DI312" s="21" t="str">
        <f t="shared" si="419"/>
        <v/>
      </c>
      <c r="DJ312" s="21" t="str">
        <f t="shared" si="419"/>
        <v/>
      </c>
      <c r="DK312" s="21" t="str">
        <f t="shared" si="419"/>
        <v/>
      </c>
      <c r="DL312" s="21" t="str">
        <f t="shared" si="419"/>
        <v/>
      </c>
      <c r="DM312" s="21" t="str">
        <f t="shared" si="419"/>
        <v/>
      </c>
      <c r="DN312" s="21" t="str">
        <f t="shared" si="419"/>
        <v/>
      </c>
      <c r="DO312" s="21"/>
      <c r="DP312" s="21"/>
      <c r="DQ312" s="21"/>
      <c r="DR312" s="21"/>
      <c r="DS312" s="21"/>
      <c r="DT312" s="21"/>
      <c r="DU312" s="21"/>
      <c r="DV312" s="21"/>
      <c r="DW312" s="21"/>
      <c r="DX312" s="21"/>
      <c r="DY312" s="21"/>
      <c r="DZ312" s="21"/>
      <c r="EA312" s="21"/>
      <c r="EB312" s="21"/>
      <c r="EC312" s="21"/>
      <c r="ED312" s="21"/>
      <c r="EE312" s="21"/>
      <c r="EF312" s="21"/>
      <c r="EG312" s="21"/>
      <c r="EH312" s="21"/>
      <c r="EI312" s="21"/>
      <c r="EJ312" s="21"/>
      <c r="EK312" s="21"/>
      <c r="EL312" s="21"/>
      <c r="EM312" s="21"/>
      <c r="EN312" s="21"/>
      <c r="EO312" s="21"/>
      <c r="EP312" s="21"/>
      <c r="EQ312" s="21"/>
      <c r="ER312" s="21"/>
      <c r="ES312" s="21"/>
      <c r="ET312" s="21"/>
      <c r="EU312" s="21"/>
      <c r="EV312" s="21"/>
      <c r="EW312" s="21"/>
      <c r="EX312" s="21"/>
      <c r="EY312" s="21" t="str">
        <f t="shared" ref="EY312:GF312" si="420">IF(EY130&gt;0,EY$6,"")</f>
        <v/>
      </c>
      <c r="EZ312" s="21" t="str">
        <f t="shared" si="420"/>
        <v/>
      </c>
      <c r="FA312" s="21" t="str">
        <f t="shared" si="420"/>
        <v/>
      </c>
      <c r="FB312" s="21" t="str">
        <f t="shared" si="420"/>
        <v/>
      </c>
      <c r="FC312" s="21" t="str">
        <f t="shared" si="420"/>
        <v/>
      </c>
      <c r="FD312" s="21" t="str">
        <f t="shared" si="420"/>
        <v/>
      </c>
      <c r="FE312" s="21" t="str">
        <f t="shared" si="420"/>
        <v/>
      </c>
      <c r="FF312" s="21" t="str">
        <f t="shared" si="420"/>
        <v/>
      </c>
      <c r="FG312" s="21" t="str">
        <f t="shared" si="420"/>
        <v/>
      </c>
      <c r="FH312" s="21" t="str">
        <f t="shared" si="420"/>
        <v/>
      </c>
      <c r="FI312" s="21" t="str">
        <f t="shared" si="420"/>
        <v/>
      </c>
      <c r="FJ312" s="21" t="str">
        <f t="shared" si="420"/>
        <v/>
      </c>
      <c r="FK312" s="21" t="str">
        <f t="shared" si="420"/>
        <v/>
      </c>
      <c r="FL312" s="21" t="str">
        <f t="shared" si="420"/>
        <v/>
      </c>
      <c r="FM312" s="21" t="str">
        <f t="shared" si="420"/>
        <v/>
      </c>
      <c r="FN312" s="21" t="str">
        <f t="shared" si="420"/>
        <v/>
      </c>
      <c r="FO312" s="21" t="str">
        <f t="shared" si="420"/>
        <v/>
      </c>
      <c r="FP312" s="21" t="str">
        <f t="shared" si="420"/>
        <v/>
      </c>
      <c r="FQ312" s="21" t="str">
        <f t="shared" si="420"/>
        <v/>
      </c>
      <c r="FR312" s="21" t="str">
        <f t="shared" si="420"/>
        <v/>
      </c>
      <c r="FS312" s="21" t="str">
        <f t="shared" si="420"/>
        <v/>
      </c>
      <c r="FT312" s="21" t="str">
        <f t="shared" si="420"/>
        <v/>
      </c>
      <c r="FU312" s="21" t="str">
        <f t="shared" si="420"/>
        <v/>
      </c>
      <c r="FV312" s="21" t="str">
        <f t="shared" si="420"/>
        <v/>
      </c>
      <c r="FW312" s="21" t="str">
        <f t="shared" si="420"/>
        <v/>
      </c>
      <c r="FX312" s="21" t="str">
        <f t="shared" si="420"/>
        <v/>
      </c>
      <c r="FY312" s="21" t="str">
        <f t="shared" si="420"/>
        <v/>
      </c>
      <c r="FZ312" s="21" t="str">
        <f t="shared" si="420"/>
        <v/>
      </c>
      <c r="GA312" s="21" t="str">
        <f t="shared" si="420"/>
        <v/>
      </c>
      <c r="GB312" s="21" t="str">
        <f t="shared" si="420"/>
        <v/>
      </c>
      <c r="GC312" s="21" t="str">
        <f t="shared" si="420"/>
        <v/>
      </c>
      <c r="GD312" s="21" t="str">
        <f t="shared" si="420"/>
        <v/>
      </c>
      <c r="GE312" s="21" t="str">
        <f t="shared" si="420"/>
        <v/>
      </c>
      <c r="GF312" s="21" t="str">
        <f t="shared" si="420"/>
        <v/>
      </c>
      <c r="GG312" s="21"/>
      <c r="GH312" s="21" t="str">
        <f t="shared" ref="GH312:GI331" si="421">IF(GH130&gt;0,GH$6,"")</f>
        <v/>
      </c>
      <c r="GI312" s="436" t="str">
        <f t="shared" si="421"/>
        <v/>
      </c>
    </row>
    <row r="313" spans="1:191" hidden="1" x14ac:dyDescent="0.75">
      <c r="A313" s="67"/>
      <c r="B313" s="67"/>
      <c r="C313" s="425" t="str">
        <f t="shared" si="338"/>
        <v/>
      </c>
      <c r="D313" s="7"/>
      <c r="E313" s="7"/>
      <c r="F313" s="7"/>
      <c r="G313" s="424">
        <f t="shared" si="342"/>
        <v>0</v>
      </c>
      <c r="H313" s="21">
        <f t="shared" si="343"/>
        <v>0</v>
      </c>
      <c r="I313" s="102"/>
      <c r="J313" s="21" t="str">
        <f t="shared" si="347"/>
        <v/>
      </c>
      <c r="K313" s="21" t="str">
        <f t="shared" ref="K313:V313" si="422">IF(K131&gt;0,K$6,"")</f>
        <v/>
      </c>
      <c r="L313" s="21" t="str">
        <f t="shared" si="422"/>
        <v/>
      </c>
      <c r="M313" s="21" t="str">
        <f t="shared" si="422"/>
        <v/>
      </c>
      <c r="N313" s="21" t="str">
        <f t="shared" si="422"/>
        <v/>
      </c>
      <c r="O313" s="21" t="str">
        <f t="shared" si="422"/>
        <v/>
      </c>
      <c r="P313" s="21" t="str">
        <f t="shared" si="422"/>
        <v/>
      </c>
      <c r="Q313" s="21" t="str">
        <f t="shared" si="422"/>
        <v/>
      </c>
      <c r="R313" s="21" t="str">
        <f t="shared" si="422"/>
        <v/>
      </c>
      <c r="S313" s="21" t="str">
        <f t="shared" si="422"/>
        <v/>
      </c>
      <c r="T313" s="21" t="str">
        <f t="shared" si="422"/>
        <v/>
      </c>
      <c r="U313" s="21" t="str">
        <f t="shared" si="422"/>
        <v/>
      </c>
      <c r="V313" s="21" t="str">
        <f t="shared" si="422"/>
        <v/>
      </c>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c r="BY313" s="21"/>
      <c r="BZ313" s="21"/>
      <c r="CA313" s="21"/>
      <c r="CB313" s="21"/>
      <c r="CC313" s="21"/>
      <c r="CD313" s="21"/>
      <c r="CE313" s="21"/>
      <c r="CF313" s="21"/>
      <c r="CG313" s="21"/>
      <c r="CH313" s="21"/>
      <c r="CI313" s="21"/>
      <c r="CJ313" s="21"/>
      <c r="CK313" s="21"/>
      <c r="CL313" s="21"/>
      <c r="CM313" s="21"/>
      <c r="CN313" s="21"/>
      <c r="CO313" s="21"/>
      <c r="CP313" s="21"/>
      <c r="CQ313" s="21"/>
      <c r="CR313" s="21"/>
      <c r="CS313" s="21"/>
      <c r="CT313" s="21"/>
      <c r="CU313" s="21"/>
      <c r="CV313" s="21"/>
      <c r="CW313" s="21"/>
      <c r="CX313" s="21"/>
      <c r="CY313" s="21"/>
      <c r="CZ313" s="21"/>
      <c r="DA313" s="21"/>
      <c r="DB313" s="21"/>
      <c r="DC313" s="21" t="str">
        <f t="shared" ref="DC313:DN313" si="423">IF(DC131&gt;0,DC$6,"")</f>
        <v/>
      </c>
      <c r="DD313" s="21" t="str">
        <f t="shared" si="423"/>
        <v/>
      </c>
      <c r="DE313" s="21" t="str">
        <f t="shared" si="423"/>
        <v/>
      </c>
      <c r="DF313" s="21" t="str">
        <f t="shared" si="423"/>
        <v/>
      </c>
      <c r="DG313" s="21" t="str">
        <f t="shared" si="423"/>
        <v/>
      </c>
      <c r="DH313" s="21" t="str">
        <f t="shared" si="423"/>
        <v/>
      </c>
      <c r="DI313" s="21" t="str">
        <f t="shared" si="423"/>
        <v/>
      </c>
      <c r="DJ313" s="21" t="str">
        <f t="shared" si="423"/>
        <v/>
      </c>
      <c r="DK313" s="21" t="str">
        <f t="shared" si="423"/>
        <v/>
      </c>
      <c r="DL313" s="21" t="str">
        <f t="shared" si="423"/>
        <v/>
      </c>
      <c r="DM313" s="21" t="str">
        <f t="shared" si="423"/>
        <v/>
      </c>
      <c r="DN313" s="21" t="str">
        <f t="shared" si="423"/>
        <v/>
      </c>
      <c r="DO313" s="21"/>
      <c r="DP313" s="21"/>
      <c r="DQ313" s="21"/>
      <c r="DR313" s="21"/>
      <c r="DS313" s="21"/>
      <c r="DT313" s="21"/>
      <c r="DU313" s="21"/>
      <c r="DV313" s="21"/>
      <c r="DW313" s="21"/>
      <c r="DX313" s="21"/>
      <c r="DY313" s="21"/>
      <c r="DZ313" s="21"/>
      <c r="EA313" s="21"/>
      <c r="EB313" s="21"/>
      <c r="EC313" s="21"/>
      <c r="ED313" s="21"/>
      <c r="EE313" s="21"/>
      <c r="EF313" s="21"/>
      <c r="EG313" s="21"/>
      <c r="EH313" s="21"/>
      <c r="EI313" s="21"/>
      <c r="EJ313" s="21"/>
      <c r="EK313" s="21"/>
      <c r="EL313" s="21"/>
      <c r="EM313" s="21"/>
      <c r="EN313" s="21"/>
      <c r="EO313" s="21"/>
      <c r="EP313" s="21"/>
      <c r="EQ313" s="21"/>
      <c r="ER313" s="21"/>
      <c r="ES313" s="21"/>
      <c r="ET313" s="21"/>
      <c r="EU313" s="21"/>
      <c r="EV313" s="21"/>
      <c r="EW313" s="21"/>
      <c r="EX313" s="21"/>
      <c r="EY313" s="21" t="str">
        <f t="shared" ref="EY313:GF313" si="424">IF(EY131&gt;0,EY$6,"")</f>
        <v/>
      </c>
      <c r="EZ313" s="21" t="str">
        <f t="shared" si="424"/>
        <v/>
      </c>
      <c r="FA313" s="21" t="str">
        <f t="shared" si="424"/>
        <v/>
      </c>
      <c r="FB313" s="21" t="str">
        <f t="shared" si="424"/>
        <v/>
      </c>
      <c r="FC313" s="21" t="str">
        <f t="shared" si="424"/>
        <v/>
      </c>
      <c r="FD313" s="21" t="str">
        <f t="shared" si="424"/>
        <v/>
      </c>
      <c r="FE313" s="21" t="str">
        <f t="shared" si="424"/>
        <v/>
      </c>
      <c r="FF313" s="21" t="str">
        <f t="shared" si="424"/>
        <v/>
      </c>
      <c r="FG313" s="21" t="str">
        <f t="shared" si="424"/>
        <v/>
      </c>
      <c r="FH313" s="21" t="str">
        <f t="shared" si="424"/>
        <v/>
      </c>
      <c r="FI313" s="21" t="str">
        <f t="shared" si="424"/>
        <v/>
      </c>
      <c r="FJ313" s="21" t="str">
        <f t="shared" si="424"/>
        <v/>
      </c>
      <c r="FK313" s="21" t="str">
        <f t="shared" si="424"/>
        <v/>
      </c>
      <c r="FL313" s="21" t="str">
        <f t="shared" si="424"/>
        <v/>
      </c>
      <c r="FM313" s="21" t="str">
        <f t="shared" si="424"/>
        <v/>
      </c>
      <c r="FN313" s="21" t="str">
        <f t="shared" si="424"/>
        <v/>
      </c>
      <c r="FO313" s="21" t="str">
        <f t="shared" si="424"/>
        <v/>
      </c>
      <c r="FP313" s="21" t="str">
        <f t="shared" si="424"/>
        <v/>
      </c>
      <c r="FQ313" s="21" t="str">
        <f t="shared" si="424"/>
        <v/>
      </c>
      <c r="FR313" s="21" t="str">
        <f t="shared" si="424"/>
        <v/>
      </c>
      <c r="FS313" s="21" t="str">
        <f t="shared" si="424"/>
        <v/>
      </c>
      <c r="FT313" s="21" t="str">
        <f t="shared" si="424"/>
        <v/>
      </c>
      <c r="FU313" s="21" t="str">
        <f t="shared" si="424"/>
        <v/>
      </c>
      <c r="FV313" s="21" t="str">
        <f t="shared" si="424"/>
        <v/>
      </c>
      <c r="FW313" s="21" t="str">
        <f t="shared" si="424"/>
        <v/>
      </c>
      <c r="FX313" s="21" t="str">
        <f t="shared" si="424"/>
        <v/>
      </c>
      <c r="FY313" s="21" t="str">
        <f t="shared" si="424"/>
        <v/>
      </c>
      <c r="FZ313" s="21" t="str">
        <f t="shared" si="424"/>
        <v/>
      </c>
      <c r="GA313" s="21" t="str">
        <f t="shared" si="424"/>
        <v/>
      </c>
      <c r="GB313" s="21" t="str">
        <f t="shared" si="424"/>
        <v/>
      </c>
      <c r="GC313" s="21" t="str">
        <f t="shared" si="424"/>
        <v/>
      </c>
      <c r="GD313" s="21" t="str">
        <f t="shared" si="424"/>
        <v/>
      </c>
      <c r="GE313" s="21" t="str">
        <f t="shared" si="424"/>
        <v/>
      </c>
      <c r="GF313" s="21" t="str">
        <f t="shared" si="424"/>
        <v/>
      </c>
      <c r="GG313" s="21"/>
      <c r="GH313" s="21" t="str">
        <f t="shared" si="421"/>
        <v/>
      </c>
      <c r="GI313" s="436" t="str">
        <f t="shared" si="421"/>
        <v/>
      </c>
    </row>
    <row r="314" spans="1:191" hidden="1" x14ac:dyDescent="0.75">
      <c r="A314" s="67"/>
      <c r="B314" s="67"/>
      <c r="C314" s="425" t="str">
        <f t="shared" si="338"/>
        <v/>
      </c>
      <c r="D314" s="7"/>
      <c r="E314" s="7"/>
      <c r="F314" s="7"/>
      <c r="G314" s="424">
        <f t="shared" si="342"/>
        <v>0</v>
      </c>
      <c r="H314" s="21">
        <f t="shared" si="343"/>
        <v>0</v>
      </c>
      <c r="I314" s="102"/>
      <c r="J314" s="21" t="str">
        <f t="shared" si="347"/>
        <v/>
      </c>
      <c r="K314" s="21" t="str">
        <f t="shared" ref="K314:V314" si="425">IF(K132&gt;0,K$6,"")</f>
        <v/>
      </c>
      <c r="L314" s="21" t="str">
        <f t="shared" si="425"/>
        <v/>
      </c>
      <c r="M314" s="21" t="str">
        <f t="shared" si="425"/>
        <v/>
      </c>
      <c r="N314" s="21" t="str">
        <f t="shared" si="425"/>
        <v/>
      </c>
      <c r="O314" s="21" t="str">
        <f t="shared" si="425"/>
        <v/>
      </c>
      <c r="P314" s="21" t="str">
        <f t="shared" si="425"/>
        <v/>
      </c>
      <c r="Q314" s="21" t="str">
        <f t="shared" si="425"/>
        <v/>
      </c>
      <c r="R314" s="21" t="str">
        <f t="shared" si="425"/>
        <v/>
      </c>
      <c r="S314" s="21" t="str">
        <f t="shared" si="425"/>
        <v/>
      </c>
      <c r="T314" s="21" t="str">
        <f t="shared" si="425"/>
        <v/>
      </c>
      <c r="U314" s="21" t="str">
        <f t="shared" si="425"/>
        <v/>
      </c>
      <c r="V314" s="21" t="str">
        <f t="shared" si="425"/>
        <v/>
      </c>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c r="BY314" s="21"/>
      <c r="BZ314" s="21"/>
      <c r="CA314" s="21"/>
      <c r="CB314" s="21"/>
      <c r="CC314" s="21"/>
      <c r="CD314" s="21"/>
      <c r="CE314" s="21"/>
      <c r="CF314" s="21"/>
      <c r="CG314" s="21"/>
      <c r="CH314" s="21"/>
      <c r="CI314" s="21"/>
      <c r="CJ314" s="21"/>
      <c r="CK314" s="21"/>
      <c r="CL314" s="21"/>
      <c r="CM314" s="21"/>
      <c r="CN314" s="21"/>
      <c r="CO314" s="21"/>
      <c r="CP314" s="21"/>
      <c r="CQ314" s="21"/>
      <c r="CR314" s="21"/>
      <c r="CS314" s="21"/>
      <c r="CT314" s="21"/>
      <c r="CU314" s="21"/>
      <c r="CV314" s="21"/>
      <c r="CW314" s="21"/>
      <c r="CX314" s="21"/>
      <c r="CY314" s="21"/>
      <c r="CZ314" s="21"/>
      <c r="DA314" s="21"/>
      <c r="DB314" s="21"/>
      <c r="DC314" s="21" t="str">
        <f t="shared" ref="DC314:DN314" si="426">IF(DC132&gt;0,DC$6,"")</f>
        <v/>
      </c>
      <c r="DD314" s="21" t="str">
        <f t="shared" si="426"/>
        <v/>
      </c>
      <c r="DE314" s="21" t="str">
        <f t="shared" si="426"/>
        <v/>
      </c>
      <c r="DF314" s="21" t="str">
        <f t="shared" si="426"/>
        <v/>
      </c>
      <c r="DG314" s="21" t="str">
        <f t="shared" si="426"/>
        <v/>
      </c>
      <c r="DH314" s="21" t="str">
        <f t="shared" si="426"/>
        <v/>
      </c>
      <c r="DI314" s="21" t="str">
        <f t="shared" si="426"/>
        <v/>
      </c>
      <c r="DJ314" s="21" t="str">
        <f t="shared" si="426"/>
        <v/>
      </c>
      <c r="DK314" s="21" t="str">
        <f t="shared" si="426"/>
        <v/>
      </c>
      <c r="DL314" s="21" t="str">
        <f t="shared" si="426"/>
        <v/>
      </c>
      <c r="DM314" s="21" t="str">
        <f t="shared" si="426"/>
        <v/>
      </c>
      <c r="DN314" s="21" t="str">
        <f t="shared" si="426"/>
        <v/>
      </c>
      <c r="DO314" s="21"/>
      <c r="DP314" s="21"/>
      <c r="DQ314" s="21"/>
      <c r="DR314" s="21"/>
      <c r="DS314" s="21"/>
      <c r="DT314" s="21"/>
      <c r="DU314" s="21"/>
      <c r="DV314" s="21"/>
      <c r="DW314" s="21"/>
      <c r="DX314" s="21"/>
      <c r="DY314" s="21"/>
      <c r="DZ314" s="21"/>
      <c r="EA314" s="21"/>
      <c r="EB314" s="21"/>
      <c r="EC314" s="21"/>
      <c r="ED314" s="21"/>
      <c r="EE314" s="21"/>
      <c r="EF314" s="21"/>
      <c r="EG314" s="21"/>
      <c r="EH314" s="21"/>
      <c r="EI314" s="21"/>
      <c r="EJ314" s="21"/>
      <c r="EK314" s="21"/>
      <c r="EL314" s="21"/>
      <c r="EM314" s="21"/>
      <c r="EN314" s="21"/>
      <c r="EO314" s="21"/>
      <c r="EP314" s="21"/>
      <c r="EQ314" s="21"/>
      <c r="ER314" s="21"/>
      <c r="ES314" s="21"/>
      <c r="ET314" s="21"/>
      <c r="EU314" s="21"/>
      <c r="EV314" s="21"/>
      <c r="EW314" s="21"/>
      <c r="EX314" s="21"/>
      <c r="EY314" s="21" t="str">
        <f t="shared" ref="EY314:GF314" si="427">IF(EY132&gt;0,EY$6,"")</f>
        <v/>
      </c>
      <c r="EZ314" s="21" t="str">
        <f t="shared" si="427"/>
        <v/>
      </c>
      <c r="FA314" s="21" t="str">
        <f t="shared" si="427"/>
        <v/>
      </c>
      <c r="FB314" s="21" t="str">
        <f t="shared" si="427"/>
        <v/>
      </c>
      <c r="FC314" s="21" t="str">
        <f t="shared" si="427"/>
        <v/>
      </c>
      <c r="FD314" s="21" t="str">
        <f t="shared" si="427"/>
        <v/>
      </c>
      <c r="FE314" s="21" t="str">
        <f t="shared" si="427"/>
        <v/>
      </c>
      <c r="FF314" s="21" t="str">
        <f t="shared" si="427"/>
        <v/>
      </c>
      <c r="FG314" s="21" t="str">
        <f t="shared" si="427"/>
        <v/>
      </c>
      <c r="FH314" s="21" t="str">
        <f t="shared" si="427"/>
        <v/>
      </c>
      <c r="FI314" s="21" t="str">
        <f t="shared" si="427"/>
        <v/>
      </c>
      <c r="FJ314" s="21" t="str">
        <f t="shared" si="427"/>
        <v/>
      </c>
      <c r="FK314" s="21" t="str">
        <f t="shared" si="427"/>
        <v/>
      </c>
      <c r="FL314" s="21" t="str">
        <f t="shared" si="427"/>
        <v/>
      </c>
      <c r="FM314" s="21" t="str">
        <f t="shared" si="427"/>
        <v/>
      </c>
      <c r="FN314" s="21" t="str">
        <f t="shared" si="427"/>
        <v/>
      </c>
      <c r="FO314" s="21" t="str">
        <f t="shared" si="427"/>
        <v/>
      </c>
      <c r="FP314" s="21" t="str">
        <f t="shared" si="427"/>
        <v/>
      </c>
      <c r="FQ314" s="21" t="str">
        <f t="shared" si="427"/>
        <v/>
      </c>
      <c r="FR314" s="21" t="str">
        <f t="shared" si="427"/>
        <v/>
      </c>
      <c r="FS314" s="21" t="str">
        <f t="shared" si="427"/>
        <v/>
      </c>
      <c r="FT314" s="21" t="str">
        <f t="shared" si="427"/>
        <v/>
      </c>
      <c r="FU314" s="21" t="str">
        <f t="shared" si="427"/>
        <v/>
      </c>
      <c r="FV314" s="21" t="str">
        <f t="shared" si="427"/>
        <v/>
      </c>
      <c r="FW314" s="21" t="str">
        <f t="shared" si="427"/>
        <v/>
      </c>
      <c r="FX314" s="21" t="str">
        <f t="shared" si="427"/>
        <v/>
      </c>
      <c r="FY314" s="21" t="str">
        <f t="shared" si="427"/>
        <v/>
      </c>
      <c r="FZ314" s="21" t="str">
        <f t="shared" si="427"/>
        <v/>
      </c>
      <c r="GA314" s="21" t="str">
        <f t="shared" si="427"/>
        <v/>
      </c>
      <c r="GB314" s="21" t="str">
        <f t="shared" si="427"/>
        <v/>
      </c>
      <c r="GC314" s="21" t="str">
        <f t="shared" si="427"/>
        <v/>
      </c>
      <c r="GD314" s="21" t="str">
        <f t="shared" si="427"/>
        <v/>
      </c>
      <c r="GE314" s="21" t="str">
        <f t="shared" si="427"/>
        <v/>
      </c>
      <c r="GF314" s="21" t="str">
        <f t="shared" si="427"/>
        <v/>
      </c>
      <c r="GG314" s="21"/>
      <c r="GH314" s="21" t="str">
        <f t="shared" si="421"/>
        <v/>
      </c>
      <c r="GI314" s="436" t="str">
        <f t="shared" si="421"/>
        <v/>
      </c>
    </row>
    <row r="315" spans="1:191" hidden="1" x14ac:dyDescent="0.75">
      <c r="A315" s="67"/>
      <c r="B315" s="67"/>
      <c r="C315" s="425" t="str">
        <f t="shared" si="338"/>
        <v/>
      </c>
      <c r="D315" s="7"/>
      <c r="E315" s="7"/>
      <c r="F315" s="7"/>
      <c r="G315" s="424">
        <f t="shared" si="342"/>
        <v>0</v>
      </c>
      <c r="H315" s="21">
        <f t="shared" si="343"/>
        <v>0</v>
      </c>
      <c r="I315" s="102"/>
      <c r="J315" s="21" t="str">
        <f t="shared" si="347"/>
        <v/>
      </c>
      <c r="K315" s="21" t="str">
        <f t="shared" ref="K315:V315" si="428">IF(K133&gt;0,K$6,"")</f>
        <v/>
      </c>
      <c r="L315" s="21" t="str">
        <f t="shared" si="428"/>
        <v/>
      </c>
      <c r="M315" s="21" t="str">
        <f t="shared" si="428"/>
        <v/>
      </c>
      <c r="N315" s="21" t="str">
        <f t="shared" si="428"/>
        <v/>
      </c>
      <c r="O315" s="21" t="str">
        <f t="shared" si="428"/>
        <v/>
      </c>
      <c r="P315" s="21" t="str">
        <f t="shared" si="428"/>
        <v/>
      </c>
      <c r="Q315" s="21" t="str">
        <f t="shared" si="428"/>
        <v/>
      </c>
      <c r="R315" s="21" t="str">
        <f t="shared" si="428"/>
        <v/>
      </c>
      <c r="S315" s="21" t="str">
        <f t="shared" si="428"/>
        <v/>
      </c>
      <c r="T315" s="21" t="str">
        <f t="shared" si="428"/>
        <v/>
      </c>
      <c r="U315" s="21" t="str">
        <f t="shared" si="428"/>
        <v/>
      </c>
      <c r="V315" s="21" t="str">
        <f t="shared" si="428"/>
        <v/>
      </c>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c r="BY315" s="21"/>
      <c r="BZ315" s="21"/>
      <c r="CA315" s="21"/>
      <c r="CB315" s="21"/>
      <c r="CC315" s="21"/>
      <c r="CD315" s="21"/>
      <c r="CE315" s="21"/>
      <c r="CF315" s="21"/>
      <c r="CG315" s="21"/>
      <c r="CH315" s="21"/>
      <c r="CI315" s="21"/>
      <c r="CJ315" s="21"/>
      <c r="CK315" s="21"/>
      <c r="CL315" s="21"/>
      <c r="CM315" s="21"/>
      <c r="CN315" s="21"/>
      <c r="CO315" s="21"/>
      <c r="CP315" s="21"/>
      <c r="CQ315" s="21"/>
      <c r="CR315" s="21"/>
      <c r="CS315" s="21"/>
      <c r="CT315" s="21"/>
      <c r="CU315" s="21"/>
      <c r="CV315" s="21"/>
      <c r="CW315" s="21"/>
      <c r="CX315" s="21"/>
      <c r="CY315" s="21"/>
      <c r="CZ315" s="21"/>
      <c r="DA315" s="21"/>
      <c r="DB315" s="21"/>
      <c r="DC315" s="21" t="str">
        <f t="shared" ref="DC315:DN315" si="429">IF(DC133&gt;0,DC$6,"")</f>
        <v/>
      </c>
      <c r="DD315" s="21" t="str">
        <f t="shared" si="429"/>
        <v/>
      </c>
      <c r="DE315" s="21" t="str">
        <f t="shared" si="429"/>
        <v/>
      </c>
      <c r="DF315" s="21" t="str">
        <f t="shared" si="429"/>
        <v/>
      </c>
      <c r="DG315" s="21" t="str">
        <f t="shared" si="429"/>
        <v/>
      </c>
      <c r="DH315" s="21" t="str">
        <f t="shared" si="429"/>
        <v/>
      </c>
      <c r="DI315" s="21" t="str">
        <f t="shared" si="429"/>
        <v/>
      </c>
      <c r="DJ315" s="21" t="str">
        <f t="shared" si="429"/>
        <v/>
      </c>
      <c r="DK315" s="21" t="str">
        <f t="shared" si="429"/>
        <v/>
      </c>
      <c r="DL315" s="21" t="str">
        <f t="shared" si="429"/>
        <v/>
      </c>
      <c r="DM315" s="21" t="str">
        <f t="shared" si="429"/>
        <v/>
      </c>
      <c r="DN315" s="21" t="str">
        <f t="shared" si="429"/>
        <v/>
      </c>
      <c r="DO315" s="21"/>
      <c r="DP315" s="21"/>
      <c r="DQ315" s="21"/>
      <c r="DR315" s="21"/>
      <c r="DS315" s="21"/>
      <c r="DT315" s="21"/>
      <c r="DU315" s="21"/>
      <c r="DV315" s="21"/>
      <c r="DW315" s="21"/>
      <c r="DX315" s="21"/>
      <c r="DY315" s="21"/>
      <c r="DZ315" s="21"/>
      <c r="EA315" s="21"/>
      <c r="EB315" s="21"/>
      <c r="EC315" s="21"/>
      <c r="ED315" s="21"/>
      <c r="EE315" s="21"/>
      <c r="EF315" s="21"/>
      <c r="EG315" s="21"/>
      <c r="EH315" s="21"/>
      <c r="EI315" s="21"/>
      <c r="EJ315" s="21"/>
      <c r="EK315" s="21"/>
      <c r="EL315" s="21"/>
      <c r="EM315" s="21"/>
      <c r="EN315" s="21"/>
      <c r="EO315" s="21"/>
      <c r="EP315" s="21"/>
      <c r="EQ315" s="21"/>
      <c r="ER315" s="21"/>
      <c r="ES315" s="21"/>
      <c r="ET315" s="21"/>
      <c r="EU315" s="21"/>
      <c r="EV315" s="21"/>
      <c r="EW315" s="21"/>
      <c r="EX315" s="21"/>
      <c r="EY315" s="21" t="str">
        <f t="shared" ref="EY315:GF315" si="430">IF(EY133&gt;0,EY$6,"")</f>
        <v/>
      </c>
      <c r="EZ315" s="21" t="str">
        <f t="shared" si="430"/>
        <v/>
      </c>
      <c r="FA315" s="21" t="str">
        <f t="shared" si="430"/>
        <v/>
      </c>
      <c r="FB315" s="21" t="str">
        <f t="shared" si="430"/>
        <v/>
      </c>
      <c r="FC315" s="21" t="str">
        <f t="shared" si="430"/>
        <v/>
      </c>
      <c r="FD315" s="21" t="str">
        <f t="shared" si="430"/>
        <v/>
      </c>
      <c r="FE315" s="21" t="str">
        <f t="shared" si="430"/>
        <v/>
      </c>
      <c r="FF315" s="21" t="str">
        <f t="shared" si="430"/>
        <v/>
      </c>
      <c r="FG315" s="21" t="str">
        <f t="shared" si="430"/>
        <v/>
      </c>
      <c r="FH315" s="21" t="str">
        <f t="shared" si="430"/>
        <v/>
      </c>
      <c r="FI315" s="21" t="str">
        <f t="shared" si="430"/>
        <v/>
      </c>
      <c r="FJ315" s="21" t="str">
        <f t="shared" si="430"/>
        <v/>
      </c>
      <c r="FK315" s="21" t="str">
        <f t="shared" si="430"/>
        <v/>
      </c>
      <c r="FL315" s="21" t="str">
        <f t="shared" si="430"/>
        <v/>
      </c>
      <c r="FM315" s="21" t="str">
        <f t="shared" si="430"/>
        <v/>
      </c>
      <c r="FN315" s="21" t="str">
        <f t="shared" si="430"/>
        <v/>
      </c>
      <c r="FO315" s="21" t="str">
        <f t="shared" si="430"/>
        <v/>
      </c>
      <c r="FP315" s="21" t="str">
        <f t="shared" si="430"/>
        <v/>
      </c>
      <c r="FQ315" s="21" t="str">
        <f t="shared" si="430"/>
        <v/>
      </c>
      <c r="FR315" s="21" t="str">
        <f t="shared" si="430"/>
        <v/>
      </c>
      <c r="FS315" s="21" t="str">
        <f t="shared" si="430"/>
        <v/>
      </c>
      <c r="FT315" s="21" t="str">
        <f t="shared" si="430"/>
        <v/>
      </c>
      <c r="FU315" s="21" t="str">
        <f t="shared" si="430"/>
        <v/>
      </c>
      <c r="FV315" s="21" t="str">
        <f t="shared" si="430"/>
        <v/>
      </c>
      <c r="FW315" s="21" t="str">
        <f t="shared" si="430"/>
        <v/>
      </c>
      <c r="FX315" s="21" t="str">
        <f t="shared" si="430"/>
        <v/>
      </c>
      <c r="FY315" s="21" t="str">
        <f t="shared" si="430"/>
        <v/>
      </c>
      <c r="FZ315" s="21" t="str">
        <f t="shared" si="430"/>
        <v/>
      </c>
      <c r="GA315" s="21" t="str">
        <f t="shared" si="430"/>
        <v/>
      </c>
      <c r="GB315" s="21" t="str">
        <f t="shared" si="430"/>
        <v/>
      </c>
      <c r="GC315" s="21" t="str">
        <f t="shared" si="430"/>
        <v/>
      </c>
      <c r="GD315" s="21" t="str">
        <f t="shared" si="430"/>
        <v/>
      </c>
      <c r="GE315" s="21" t="str">
        <f t="shared" si="430"/>
        <v/>
      </c>
      <c r="GF315" s="21" t="str">
        <f t="shared" si="430"/>
        <v/>
      </c>
      <c r="GG315" s="21"/>
      <c r="GH315" s="21" t="str">
        <f t="shared" si="421"/>
        <v/>
      </c>
      <c r="GI315" s="436" t="str">
        <f t="shared" si="421"/>
        <v/>
      </c>
    </row>
    <row r="316" spans="1:191" hidden="1" x14ac:dyDescent="0.75">
      <c r="A316" s="67"/>
      <c r="B316" s="67"/>
      <c r="C316" s="425" t="str">
        <f t="shared" si="338"/>
        <v/>
      </c>
      <c r="D316" s="7"/>
      <c r="E316" s="7"/>
      <c r="F316" s="7"/>
      <c r="G316" s="424">
        <f t="shared" si="342"/>
        <v>0</v>
      </c>
      <c r="H316" s="21">
        <f t="shared" si="343"/>
        <v>0</v>
      </c>
      <c r="I316" s="102"/>
      <c r="J316" s="21" t="str">
        <f t="shared" si="347"/>
        <v/>
      </c>
      <c r="K316" s="21" t="str">
        <f t="shared" ref="K316:V316" si="431">IF(K134&gt;0,K$6,"")</f>
        <v/>
      </c>
      <c r="L316" s="21" t="str">
        <f t="shared" si="431"/>
        <v/>
      </c>
      <c r="M316" s="21" t="str">
        <f t="shared" si="431"/>
        <v/>
      </c>
      <c r="N316" s="21" t="str">
        <f t="shared" si="431"/>
        <v/>
      </c>
      <c r="O316" s="21" t="str">
        <f t="shared" si="431"/>
        <v/>
      </c>
      <c r="P316" s="21" t="str">
        <f t="shared" si="431"/>
        <v/>
      </c>
      <c r="Q316" s="21" t="str">
        <f t="shared" si="431"/>
        <v/>
      </c>
      <c r="R316" s="21" t="str">
        <f t="shared" si="431"/>
        <v/>
      </c>
      <c r="S316" s="21" t="str">
        <f t="shared" si="431"/>
        <v/>
      </c>
      <c r="T316" s="21" t="str">
        <f t="shared" si="431"/>
        <v/>
      </c>
      <c r="U316" s="21" t="str">
        <f t="shared" si="431"/>
        <v/>
      </c>
      <c r="V316" s="21" t="str">
        <f t="shared" si="431"/>
        <v/>
      </c>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c r="BY316" s="21"/>
      <c r="BZ316" s="21"/>
      <c r="CA316" s="21"/>
      <c r="CB316" s="21"/>
      <c r="CC316" s="21"/>
      <c r="CD316" s="21"/>
      <c r="CE316" s="21"/>
      <c r="CF316" s="21"/>
      <c r="CG316" s="21"/>
      <c r="CH316" s="21"/>
      <c r="CI316" s="21"/>
      <c r="CJ316" s="21"/>
      <c r="CK316" s="21"/>
      <c r="CL316" s="21"/>
      <c r="CM316" s="21"/>
      <c r="CN316" s="21"/>
      <c r="CO316" s="21"/>
      <c r="CP316" s="21"/>
      <c r="CQ316" s="21"/>
      <c r="CR316" s="21"/>
      <c r="CS316" s="21"/>
      <c r="CT316" s="21"/>
      <c r="CU316" s="21"/>
      <c r="CV316" s="21"/>
      <c r="CW316" s="21"/>
      <c r="CX316" s="21"/>
      <c r="CY316" s="21"/>
      <c r="CZ316" s="21"/>
      <c r="DA316" s="21"/>
      <c r="DB316" s="21"/>
      <c r="DC316" s="21" t="str">
        <f t="shared" ref="DC316:DN316" si="432">IF(DC134&gt;0,DC$6,"")</f>
        <v/>
      </c>
      <c r="DD316" s="21" t="str">
        <f t="shared" si="432"/>
        <v/>
      </c>
      <c r="DE316" s="21" t="str">
        <f t="shared" si="432"/>
        <v/>
      </c>
      <c r="DF316" s="21" t="str">
        <f t="shared" si="432"/>
        <v/>
      </c>
      <c r="DG316" s="21" t="str">
        <f t="shared" si="432"/>
        <v/>
      </c>
      <c r="DH316" s="21" t="str">
        <f t="shared" si="432"/>
        <v/>
      </c>
      <c r="DI316" s="21" t="str">
        <f t="shared" si="432"/>
        <v/>
      </c>
      <c r="DJ316" s="21" t="str">
        <f t="shared" si="432"/>
        <v/>
      </c>
      <c r="DK316" s="21" t="str">
        <f t="shared" si="432"/>
        <v/>
      </c>
      <c r="DL316" s="21" t="str">
        <f t="shared" si="432"/>
        <v/>
      </c>
      <c r="DM316" s="21" t="str">
        <f t="shared" si="432"/>
        <v/>
      </c>
      <c r="DN316" s="21" t="str">
        <f t="shared" si="432"/>
        <v/>
      </c>
      <c r="DO316" s="21"/>
      <c r="DP316" s="21"/>
      <c r="DQ316" s="21"/>
      <c r="DR316" s="21"/>
      <c r="DS316" s="21"/>
      <c r="DT316" s="21"/>
      <c r="DU316" s="21"/>
      <c r="DV316" s="21"/>
      <c r="DW316" s="21"/>
      <c r="DX316" s="21"/>
      <c r="DY316" s="21"/>
      <c r="DZ316" s="21"/>
      <c r="EA316" s="21"/>
      <c r="EB316" s="21"/>
      <c r="EC316" s="21"/>
      <c r="ED316" s="21"/>
      <c r="EE316" s="21"/>
      <c r="EF316" s="21"/>
      <c r="EG316" s="21"/>
      <c r="EH316" s="21"/>
      <c r="EI316" s="21"/>
      <c r="EJ316" s="21"/>
      <c r="EK316" s="21"/>
      <c r="EL316" s="21"/>
      <c r="EM316" s="21"/>
      <c r="EN316" s="21"/>
      <c r="EO316" s="21"/>
      <c r="EP316" s="21"/>
      <c r="EQ316" s="21"/>
      <c r="ER316" s="21"/>
      <c r="ES316" s="21"/>
      <c r="ET316" s="21"/>
      <c r="EU316" s="21"/>
      <c r="EV316" s="21"/>
      <c r="EW316" s="21"/>
      <c r="EX316" s="21"/>
      <c r="EY316" s="21" t="str">
        <f t="shared" ref="EY316:GF316" si="433">IF(EY134&gt;0,EY$6,"")</f>
        <v/>
      </c>
      <c r="EZ316" s="21" t="str">
        <f t="shared" si="433"/>
        <v/>
      </c>
      <c r="FA316" s="21" t="str">
        <f t="shared" si="433"/>
        <v/>
      </c>
      <c r="FB316" s="21" t="str">
        <f t="shared" si="433"/>
        <v/>
      </c>
      <c r="FC316" s="21" t="str">
        <f t="shared" si="433"/>
        <v/>
      </c>
      <c r="FD316" s="21" t="str">
        <f t="shared" si="433"/>
        <v/>
      </c>
      <c r="FE316" s="21" t="str">
        <f t="shared" si="433"/>
        <v/>
      </c>
      <c r="FF316" s="21" t="str">
        <f t="shared" si="433"/>
        <v/>
      </c>
      <c r="FG316" s="21" t="str">
        <f t="shared" si="433"/>
        <v/>
      </c>
      <c r="FH316" s="21" t="str">
        <f t="shared" si="433"/>
        <v/>
      </c>
      <c r="FI316" s="21" t="str">
        <f t="shared" si="433"/>
        <v/>
      </c>
      <c r="FJ316" s="21" t="str">
        <f t="shared" si="433"/>
        <v/>
      </c>
      <c r="FK316" s="21" t="str">
        <f t="shared" si="433"/>
        <v/>
      </c>
      <c r="FL316" s="21" t="str">
        <f t="shared" si="433"/>
        <v/>
      </c>
      <c r="FM316" s="21" t="str">
        <f t="shared" si="433"/>
        <v/>
      </c>
      <c r="FN316" s="21" t="str">
        <f t="shared" si="433"/>
        <v/>
      </c>
      <c r="FO316" s="21" t="str">
        <f t="shared" si="433"/>
        <v/>
      </c>
      <c r="FP316" s="21" t="str">
        <f t="shared" si="433"/>
        <v/>
      </c>
      <c r="FQ316" s="21" t="str">
        <f t="shared" si="433"/>
        <v/>
      </c>
      <c r="FR316" s="21" t="str">
        <f t="shared" si="433"/>
        <v/>
      </c>
      <c r="FS316" s="21" t="str">
        <f t="shared" si="433"/>
        <v/>
      </c>
      <c r="FT316" s="21" t="str">
        <f t="shared" si="433"/>
        <v/>
      </c>
      <c r="FU316" s="21" t="str">
        <f t="shared" si="433"/>
        <v/>
      </c>
      <c r="FV316" s="21" t="str">
        <f t="shared" si="433"/>
        <v/>
      </c>
      <c r="FW316" s="21" t="str">
        <f t="shared" si="433"/>
        <v/>
      </c>
      <c r="FX316" s="21" t="str">
        <f t="shared" si="433"/>
        <v/>
      </c>
      <c r="FY316" s="21" t="str">
        <f t="shared" si="433"/>
        <v/>
      </c>
      <c r="FZ316" s="21" t="str">
        <f t="shared" si="433"/>
        <v/>
      </c>
      <c r="GA316" s="21" t="str">
        <f t="shared" si="433"/>
        <v/>
      </c>
      <c r="GB316" s="21" t="str">
        <f t="shared" si="433"/>
        <v/>
      </c>
      <c r="GC316" s="21" t="str">
        <f t="shared" si="433"/>
        <v/>
      </c>
      <c r="GD316" s="21" t="str">
        <f t="shared" si="433"/>
        <v/>
      </c>
      <c r="GE316" s="21" t="str">
        <f t="shared" si="433"/>
        <v/>
      </c>
      <c r="GF316" s="21" t="str">
        <f t="shared" si="433"/>
        <v/>
      </c>
      <c r="GG316" s="21"/>
      <c r="GH316" s="21" t="str">
        <f t="shared" si="421"/>
        <v/>
      </c>
      <c r="GI316" s="436" t="str">
        <f t="shared" si="421"/>
        <v/>
      </c>
    </row>
    <row r="317" spans="1:191" hidden="1" x14ac:dyDescent="0.75">
      <c r="A317" s="67"/>
      <c r="B317" s="67"/>
      <c r="C317" s="425" t="str">
        <f t="shared" si="338"/>
        <v/>
      </c>
      <c r="D317" s="7"/>
      <c r="E317" s="7"/>
      <c r="F317" s="7"/>
      <c r="G317" s="424">
        <f t="shared" si="342"/>
        <v>0</v>
      </c>
      <c r="H317" s="21">
        <f t="shared" si="343"/>
        <v>0</v>
      </c>
      <c r="I317" s="102"/>
      <c r="J317" s="21" t="str">
        <f t="shared" si="347"/>
        <v/>
      </c>
      <c r="K317" s="21" t="str">
        <f t="shared" ref="K317:V317" si="434">IF(K135&gt;0,K$6,"")</f>
        <v/>
      </c>
      <c r="L317" s="21" t="str">
        <f t="shared" si="434"/>
        <v/>
      </c>
      <c r="M317" s="21" t="str">
        <f t="shared" si="434"/>
        <v/>
      </c>
      <c r="N317" s="21" t="str">
        <f t="shared" si="434"/>
        <v/>
      </c>
      <c r="O317" s="21" t="str">
        <f t="shared" si="434"/>
        <v/>
      </c>
      <c r="P317" s="21" t="str">
        <f t="shared" si="434"/>
        <v/>
      </c>
      <c r="Q317" s="21" t="str">
        <f t="shared" si="434"/>
        <v/>
      </c>
      <c r="R317" s="21" t="str">
        <f t="shared" si="434"/>
        <v/>
      </c>
      <c r="S317" s="21" t="str">
        <f t="shared" si="434"/>
        <v/>
      </c>
      <c r="T317" s="21" t="str">
        <f t="shared" si="434"/>
        <v/>
      </c>
      <c r="U317" s="21" t="str">
        <f t="shared" si="434"/>
        <v/>
      </c>
      <c r="V317" s="21" t="str">
        <f t="shared" si="434"/>
        <v/>
      </c>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c r="BZ317" s="21"/>
      <c r="CA317" s="21"/>
      <c r="CB317" s="21"/>
      <c r="CC317" s="21"/>
      <c r="CD317" s="21"/>
      <c r="CE317" s="21"/>
      <c r="CF317" s="21"/>
      <c r="CG317" s="21"/>
      <c r="CH317" s="21"/>
      <c r="CI317" s="21"/>
      <c r="CJ317" s="21"/>
      <c r="CK317" s="21"/>
      <c r="CL317" s="21"/>
      <c r="CM317" s="21"/>
      <c r="CN317" s="21"/>
      <c r="CO317" s="21"/>
      <c r="CP317" s="21"/>
      <c r="CQ317" s="21"/>
      <c r="CR317" s="21"/>
      <c r="CS317" s="21"/>
      <c r="CT317" s="21"/>
      <c r="CU317" s="21"/>
      <c r="CV317" s="21"/>
      <c r="CW317" s="21"/>
      <c r="CX317" s="21"/>
      <c r="CY317" s="21"/>
      <c r="CZ317" s="21"/>
      <c r="DA317" s="21"/>
      <c r="DB317" s="21"/>
      <c r="DC317" s="21" t="str">
        <f t="shared" ref="DC317:DN317" si="435">IF(DC135&gt;0,DC$6,"")</f>
        <v/>
      </c>
      <c r="DD317" s="21" t="str">
        <f t="shared" si="435"/>
        <v/>
      </c>
      <c r="DE317" s="21" t="str">
        <f t="shared" si="435"/>
        <v/>
      </c>
      <c r="DF317" s="21" t="str">
        <f t="shared" si="435"/>
        <v/>
      </c>
      <c r="DG317" s="21" t="str">
        <f t="shared" si="435"/>
        <v/>
      </c>
      <c r="DH317" s="21" t="str">
        <f t="shared" si="435"/>
        <v/>
      </c>
      <c r="DI317" s="21" t="str">
        <f t="shared" si="435"/>
        <v/>
      </c>
      <c r="DJ317" s="21" t="str">
        <f t="shared" si="435"/>
        <v/>
      </c>
      <c r="DK317" s="21" t="str">
        <f t="shared" si="435"/>
        <v/>
      </c>
      <c r="DL317" s="21" t="str">
        <f t="shared" si="435"/>
        <v/>
      </c>
      <c r="DM317" s="21" t="str">
        <f t="shared" si="435"/>
        <v/>
      </c>
      <c r="DN317" s="21" t="str">
        <f t="shared" si="435"/>
        <v/>
      </c>
      <c r="DO317" s="21"/>
      <c r="DP317" s="21"/>
      <c r="DQ317" s="21"/>
      <c r="DR317" s="21"/>
      <c r="DS317" s="21"/>
      <c r="DT317" s="21"/>
      <c r="DU317" s="21"/>
      <c r="DV317" s="21"/>
      <c r="DW317" s="21"/>
      <c r="DX317" s="21"/>
      <c r="DY317" s="21"/>
      <c r="DZ317" s="21"/>
      <c r="EA317" s="21"/>
      <c r="EB317" s="21"/>
      <c r="EC317" s="21"/>
      <c r="ED317" s="21"/>
      <c r="EE317" s="21"/>
      <c r="EF317" s="21"/>
      <c r="EG317" s="21"/>
      <c r="EH317" s="21"/>
      <c r="EI317" s="21"/>
      <c r="EJ317" s="21"/>
      <c r="EK317" s="21"/>
      <c r="EL317" s="21"/>
      <c r="EM317" s="21"/>
      <c r="EN317" s="21"/>
      <c r="EO317" s="21"/>
      <c r="EP317" s="21"/>
      <c r="EQ317" s="21"/>
      <c r="ER317" s="21"/>
      <c r="ES317" s="21"/>
      <c r="ET317" s="21"/>
      <c r="EU317" s="21"/>
      <c r="EV317" s="21"/>
      <c r="EW317" s="21"/>
      <c r="EX317" s="21"/>
      <c r="EY317" s="21" t="str">
        <f t="shared" ref="EY317:GF317" si="436">IF(EY135&gt;0,EY$6,"")</f>
        <v/>
      </c>
      <c r="EZ317" s="21" t="str">
        <f t="shared" si="436"/>
        <v/>
      </c>
      <c r="FA317" s="21" t="str">
        <f t="shared" si="436"/>
        <v/>
      </c>
      <c r="FB317" s="21" t="str">
        <f t="shared" si="436"/>
        <v/>
      </c>
      <c r="FC317" s="21" t="str">
        <f t="shared" si="436"/>
        <v/>
      </c>
      <c r="FD317" s="21" t="str">
        <f t="shared" si="436"/>
        <v/>
      </c>
      <c r="FE317" s="21" t="str">
        <f t="shared" si="436"/>
        <v/>
      </c>
      <c r="FF317" s="21" t="str">
        <f t="shared" si="436"/>
        <v/>
      </c>
      <c r="FG317" s="21" t="str">
        <f t="shared" si="436"/>
        <v/>
      </c>
      <c r="FH317" s="21" t="str">
        <f t="shared" si="436"/>
        <v/>
      </c>
      <c r="FI317" s="21" t="str">
        <f t="shared" si="436"/>
        <v/>
      </c>
      <c r="FJ317" s="21" t="str">
        <f t="shared" si="436"/>
        <v/>
      </c>
      <c r="FK317" s="21" t="str">
        <f t="shared" si="436"/>
        <v/>
      </c>
      <c r="FL317" s="21" t="str">
        <f t="shared" si="436"/>
        <v/>
      </c>
      <c r="FM317" s="21" t="str">
        <f t="shared" si="436"/>
        <v/>
      </c>
      <c r="FN317" s="21" t="str">
        <f t="shared" si="436"/>
        <v/>
      </c>
      <c r="FO317" s="21" t="str">
        <f t="shared" si="436"/>
        <v/>
      </c>
      <c r="FP317" s="21" t="str">
        <f t="shared" si="436"/>
        <v/>
      </c>
      <c r="FQ317" s="21" t="str">
        <f t="shared" si="436"/>
        <v/>
      </c>
      <c r="FR317" s="21" t="str">
        <f t="shared" si="436"/>
        <v/>
      </c>
      <c r="FS317" s="21" t="str">
        <f t="shared" si="436"/>
        <v/>
      </c>
      <c r="FT317" s="21" t="str">
        <f t="shared" si="436"/>
        <v/>
      </c>
      <c r="FU317" s="21" t="str">
        <f t="shared" si="436"/>
        <v/>
      </c>
      <c r="FV317" s="21" t="str">
        <f t="shared" si="436"/>
        <v/>
      </c>
      <c r="FW317" s="21" t="str">
        <f t="shared" si="436"/>
        <v/>
      </c>
      <c r="FX317" s="21" t="str">
        <f t="shared" si="436"/>
        <v/>
      </c>
      <c r="FY317" s="21" t="str">
        <f t="shared" si="436"/>
        <v/>
      </c>
      <c r="FZ317" s="21" t="str">
        <f t="shared" si="436"/>
        <v/>
      </c>
      <c r="GA317" s="21" t="str">
        <f t="shared" si="436"/>
        <v/>
      </c>
      <c r="GB317" s="21" t="str">
        <f t="shared" si="436"/>
        <v/>
      </c>
      <c r="GC317" s="21" t="str">
        <f t="shared" si="436"/>
        <v/>
      </c>
      <c r="GD317" s="21" t="str">
        <f t="shared" si="436"/>
        <v/>
      </c>
      <c r="GE317" s="21" t="str">
        <f t="shared" si="436"/>
        <v/>
      </c>
      <c r="GF317" s="21" t="str">
        <f t="shared" si="436"/>
        <v/>
      </c>
      <c r="GG317" s="21"/>
      <c r="GH317" s="21" t="str">
        <f t="shared" si="421"/>
        <v/>
      </c>
      <c r="GI317" s="436" t="str">
        <f t="shared" si="421"/>
        <v/>
      </c>
    </row>
    <row r="318" spans="1:191" hidden="1" x14ac:dyDescent="0.75">
      <c r="A318" s="67"/>
      <c r="B318" s="67"/>
      <c r="C318" s="425" t="str">
        <f t="shared" si="338"/>
        <v/>
      </c>
      <c r="D318" s="7"/>
      <c r="E318" s="7"/>
      <c r="F318" s="7"/>
      <c r="G318" s="424">
        <f t="shared" si="342"/>
        <v>0</v>
      </c>
      <c r="H318" s="21">
        <f t="shared" si="343"/>
        <v>0</v>
      </c>
      <c r="I318" s="102"/>
      <c r="J318" s="21" t="str">
        <f t="shared" si="347"/>
        <v/>
      </c>
      <c r="K318" s="21" t="str">
        <f t="shared" ref="K318:V318" si="437">IF(K136&gt;0,K$6,"")</f>
        <v/>
      </c>
      <c r="L318" s="21" t="str">
        <f t="shared" si="437"/>
        <v/>
      </c>
      <c r="M318" s="21" t="str">
        <f t="shared" si="437"/>
        <v/>
      </c>
      <c r="N318" s="21" t="str">
        <f t="shared" si="437"/>
        <v/>
      </c>
      <c r="O318" s="21" t="str">
        <f t="shared" si="437"/>
        <v/>
      </c>
      <c r="P318" s="21" t="str">
        <f t="shared" si="437"/>
        <v/>
      </c>
      <c r="Q318" s="21" t="str">
        <f t="shared" si="437"/>
        <v/>
      </c>
      <c r="R318" s="21" t="str">
        <f t="shared" si="437"/>
        <v/>
      </c>
      <c r="S318" s="21" t="str">
        <f t="shared" si="437"/>
        <v/>
      </c>
      <c r="T318" s="21" t="str">
        <f t="shared" si="437"/>
        <v/>
      </c>
      <c r="U318" s="21" t="str">
        <f t="shared" si="437"/>
        <v/>
      </c>
      <c r="V318" s="21" t="str">
        <f t="shared" si="437"/>
        <v/>
      </c>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c r="BZ318" s="21"/>
      <c r="CA318" s="21"/>
      <c r="CB318" s="21"/>
      <c r="CC318" s="21"/>
      <c r="CD318" s="21"/>
      <c r="CE318" s="21"/>
      <c r="CF318" s="21"/>
      <c r="CG318" s="21"/>
      <c r="CH318" s="21"/>
      <c r="CI318" s="21"/>
      <c r="CJ318" s="21"/>
      <c r="CK318" s="21"/>
      <c r="CL318" s="21"/>
      <c r="CM318" s="21"/>
      <c r="CN318" s="21"/>
      <c r="CO318" s="21"/>
      <c r="CP318" s="21"/>
      <c r="CQ318" s="21"/>
      <c r="CR318" s="21"/>
      <c r="CS318" s="21"/>
      <c r="CT318" s="21"/>
      <c r="CU318" s="21"/>
      <c r="CV318" s="21"/>
      <c r="CW318" s="21"/>
      <c r="CX318" s="21"/>
      <c r="CY318" s="21"/>
      <c r="CZ318" s="21"/>
      <c r="DA318" s="21"/>
      <c r="DB318" s="21"/>
      <c r="DC318" s="21" t="str">
        <f t="shared" ref="DC318:DN318" si="438">IF(DC136&gt;0,DC$6,"")</f>
        <v/>
      </c>
      <c r="DD318" s="21" t="str">
        <f t="shared" si="438"/>
        <v/>
      </c>
      <c r="DE318" s="21" t="str">
        <f t="shared" si="438"/>
        <v/>
      </c>
      <c r="DF318" s="21" t="str">
        <f t="shared" si="438"/>
        <v/>
      </c>
      <c r="DG318" s="21" t="str">
        <f t="shared" si="438"/>
        <v/>
      </c>
      <c r="DH318" s="21" t="str">
        <f t="shared" si="438"/>
        <v/>
      </c>
      <c r="DI318" s="21" t="str">
        <f t="shared" si="438"/>
        <v/>
      </c>
      <c r="DJ318" s="21" t="str">
        <f t="shared" si="438"/>
        <v/>
      </c>
      <c r="DK318" s="21" t="str">
        <f t="shared" si="438"/>
        <v/>
      </c>
      <c r="DL318" s="21" t="str">
        <f t="shared" si="438"/>
        <v/>
      </c>
      <c r="DM318" s="21" t="str">
        <f t="shared" si="438"/>
        <v/>
      </c>
      <c r="DN318" s="21" t="str">
        <f t="shared" si="438"/>
        <v/>
      </c>
      <c r="DO318" s="21"/>
      <c r="DP318" s="21"/>
      <c r="DQ318" s="21"/>
      <c r="DR318" s="21"/>
      <c r="DS318" s="21"/>
      <c r="DT318" s="21"/>
      <c r="DU318" s="21"/>
      <c r="DV318" s="21"/>
      <c r="DW318" s="21"/>
      <c r="DX318" s="21"/>
      <c r="DY318" s="21"/>
      <c r="DZ318" s="21"/>
      <c r="EA318" s="21"/>
      <c r="EB318" s="21"/>
      <c r="EC318" s="21"/>
      <c r="ED318" s="21"/>
      <c r="EE318" s="21"/>
      <c r="EF318" s="21"/>
      <c r="EG318" s="21"/>
      <c r="EH318" s="21"/>
      <c r="EI318" s="21"/>
      <c r="EJ318" s="21"/>
      <c r="EK318" s="21"/>
      <c r="EL318" s="21"/>
      <c r="EM318" s="21"/>
      <c r="EN318" s="21"/>
      <c r="EO318" s="21"/>
      <c r="EP318" s="21"/>
      <c r="EQ318" s="21"/>
      <c r="ER318" s="21"/>
      <c r="ES318" s="21"/>
      <c r="ET318" s="21"/>
      <c r="EU318" s="21"/>
      <c r="EV318" s="21"/>
      <c r="EW318" s="21"/>
      <c r="EX318" s="21"/>
      <c r="EY318" s="21" t="str">
        <f t="shared" ref="EY318:GF318" si="439">IF(EY136&gt;0,EY$6,"")</f>
        <v/>
      </c>
      <c r="EZ318" s="21" t="str">
        <f t="shared" si="439"/>
        <v/>
      </c>
      <c r="FA318" s="21" t="str">
        <f t="shared" si="439"/>
        <v/>
      </c>
      <c r="FB318" s="21" t="str">
        <f t="shared" si="439"/>
        <v/>
      </c>
      <c r="FC318" s="21" t="str">
        <f t="shared" si="439"/>
        <v/>
      </c>
      <c r="FD318" s="21" t="str">
        <f t="shared" si="439"/>
        <v/>
      </c>
      <c r="FE318" s="21" t="str">
        <f t="shared" si="439"/>
        <v/>
      </c>
      <c r="FF318" s="21" t="str">
        <f t="shared" si="439"/>
        <v/>
      </c>
      <c r="FG318" s="21" t="str">
        <f t="shared" si="439"/>
        <v/>
      </c>
      <c r="FH318" s="21" t="str">
        <f t="shared" si="439"/>
        <v/>
      </c>
      <c r="FI318" s="21" t="str">
        <f t="shared" si="439"/>
        <v/>
      </c>
      <c r="FJ318" s="21" t="str">
        <f t="shared" si="439"/>
        <v/>
      </c>
      <c r="FK318" s="21" t="str">
        <f t="shared" si="439"/>
        <v/>
      </c>
      <c r="FL318" s="21" t="str">
        <f t="shared" si="439"/>
        <v/>
      </c>
      <c r="FM318" s="21" t="str">
        <f t="shared" si="439"/>
        <v/>
      </c>
      <c r="FN318" s="21" t="str">
        <f t="shared" si="439"/>
        <v/>
      </c>
      <c r="FO318" s="21" t="str">
        <f t="shared" si="439"/>
        <v/>
      </c>
      <c r="FP318" s="21" t="str">
        <f t="shared" si="439"/>
        <v/>
      </c>
      <c r="FQ318" s="21" t="str">
        <f t="shared" si="439"/>
        <v/>
      </c>
      <c r="FR318" s="21" t="str">
        <f t="shared" si="439"/>
        <v/>
      </c>
      <c r="FS318" s="21" t="str">
        <f t="shared" si="439"/>
        <v/>
      </c>
      <c r="FT318" s="21" t="str">
        <f t="shared" si="439"/>
        <v/>
      </c>
      <c r="FU318" s="21" t="str">
        <f t="shared" si="439"/>
        <v/>
      </c>
      <c r="FV318" s="21" t="str">
        <f t="shared" si="439"/>
        <v/>
      </c>
      <c r="FW318" s="21" t="str">
        <f t="shared" si="439"/>
        <v/>
      </c>
      <c r="FX318" s="21" t="str">
        <f t="shared" si="439"/>
        <v/>
      </c>
      <c r="FY318" s="21" t="str">
        <f t="shared" si="439"/>
        <v/>
      </c>
      <c r="FZ318" s="21" t="str">
        <f t="shared" si="439"/>
        <v/>
      </c>
      <c r="GA318" s="21" t="str">
        <f t="shared" si="439"/>
        <v/>
      </c>
      <c r="GB318" s="21" t="str">
        <f t="shared" si="439"/>
        <v/>
      </c>
      <c r="GC318" s="21" t="str">
        <f t="shared" si="439"/>
        <v/>
      </c>
      <c r="GD318" s="21" t="str">
        <f t="shared" si="439"/>
        <v/>
      </c>
      <c r="GE318" s="21" t="str">
        <f t="shared" si="439"/>
        <v/>
      </c>
      <c r="GF318" s="21" t="str">
        <f t="shared" si="439"/>
        <v/>
      </c>
      <c r="GG318" s="21"/>
      <c r="GH318" s="21" t="str">
        <f t="shared" si="421"/>
        <v/>
      </c>
      <c r="GI318" s="436" t="str">
        <f t="shared" si="421"/>
        <v/>
      </c>
    </row>
    <row r="319" spans="1:191" hidden="1" x14ac:dyDescent="0.75">
      <c r="A319" s="67"/>
      <c r="B319" s="67"/>
      <c r="C319" s="425" t="str">
        <f t="shared" ref="C319:C350" si="440">C137</f>
        <v/>
      </c>
      <c r="D319" s="7"/>
      <c r="E319" s="7"/>
      <c r="F319" s="7"/>
      <c r="G319" s="424">
        <f t="shared" si="342"/>
        <v>0</v>
      </c>
      <c r="H319" s="21">
        <f t="shared" si="343"/>
        <v>0</v>
      </c>
      <c r="I319" s="102"/>
      <c r="J319" s="21" t="str">
        <f t="shared" si="347"/>
        <v/>
      </c>
      <c r="K319" s="21" t="str">
        <f t="shared" ref="K319:V319" si="441">IF(K137&gt;0,K$6,"")</f>
        <v/>
      </c>
      <c r="L319" s="21" t="str">
        <f t="shared" si="441"/>
        <v/>
      </c>
      <c r="M319" s="21" t="str">
        <f t="shared" si="441"/>
        <v/>
      </c>
      <c r="N319" s="21" t="str">
        <f t="shared" si="441"/>
        <v/>
      </c>
      <c r="O319" s="21" t="str">
        <f t="shared" si="441"/>
        <v/>
      </c>
      <c r="P319" s="21" t="str">
        <f t="shared" si="441"/>
        <v/>
      </c>
      <c r="Q319" s="21" t="str">
        <f t="shared" si="441"/>
        <v/>
      </c>
      <c r="R319" s="21" t="str">
        <f t="shared" si="441"/>
        <v/>
      </c>
      <c r="S319" s="21" t="str">
        <f t="shared" si="441"/>
        <v/>
      </c>
      <c r="T319" s="21" t="str">
        <f t="shared" si="441"/>
        <v/>
      </c>
      <c r="U319" s="21" t="str">
        <f t="shared" si="441"/>
        <v/>
      </c>
      <c r="V319" s="21" t="str">
        <f t="shared" si="441"/>
        <v/>
      </c>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c r="BY319" s="21"/>
      <c r="BZ319" s="21"/>
      <c r="CA319" s="21"/>
      <c r="CB319" s="21"/>
      <c r="CC319" s="21"/>
      <c r="CD319" s="21"/>
      <c r="CE319" s="21"/>
      <c r="CF319" s="21"/>
      <c r="CG319" s="21"/>
      <c r="CH319" s="21"/>
      <c r="CI319" s="21"/>
      <c r="CJ319" s="21"/>
      <c r="CK319" s="21"/>
      <c r="CL319" s="21"/>
      <c r="CM319" s="21"/>
      <c r="CN319" s="21"/>
      <c r="CO319" s="21"/>
      <c r="CP319" s="21"/>
      <c r="CQ319" s="21"/>
      <c r="CR319" s="21"/>
      <c r="CS319" s="21"/>
      <c r="CT319" s="21"/>
      <c r="CU319" s="21"/>
      <c r="CV319" s="21"/>
      <c r="CW319" s="21"/>
      <c r="CX319" s="21"/>
      <c r="CY319" s="21"/>
      <c r="CZ319" s="21"/>
      <c r="DA319" s="21"/>
      <c r="DB319" s="21"/>
      <c r="DC319" s="21" t="str">
        <f t="shared" ref="DC319:DN319" si="442">IF(DC137&gt;0,DC$6,"")</f>
        <v/>
      </c>
      <c r="DD319" s="21" t="str">
        <f t="shared" si="442"/>
        <v/>
      </c>
      <c r="DE319" s="21" t="str">
        <f t="shared" si="442"/>
        <v/>
      </c>
      <c r="DF319" s="21" t="str">
        <f t="shared" si="442"/>
        <v/>
      </c>
      <c r="DG319" s="21" t="str">
        <f t="shared" si="442"/>
        <v/>
      </c>
      <c r="DH319" s="21" t="str">
        <f t="shared" si="442"/>
        <v/>
      </c>
      <c r="DI319" s="21" t="str">
        <f t="shared" si="442"/>
        <v/>
      </c>
      <c r="DJ319" s="21" t="str">
        <f t="shared" si="442"/>
        <v/>
      </c>
      <c r="DK319" s="21" t="str">
        <f t="shared" si="442"/>
        <v/>
      </c>
      <c r="DL319" s="21" t="str">
        <f t="shared" si="442"/>
        <v/>
      </c>
      <c r="DM319" s="21" t="str">
        <f t="shared" si="442"/>
        <v/>
      </c>
      <c r="DN319" s="21" t="str">
        <f t="shared" si="442"/>
        <v/>
      </c>
      <c r="DO319" s="21"/>
      <c r="DP319" s="21"/>
      <c r="DQ319" s="21"/>
      <c r="DR319" s="21"/>
      <c r="DS319" s="21"/>
      <c r="DT319" s="21"/>
      <c r="DU319" s="21"/>
      <c r="DV319" s="21"/>
      <c r="DW319" s="21"/>
      <c r="DX319" s="21"/>
      <c r="DY319" s="21"/>
      <c r="DZ319" s="21"/>
      <c r="EA319" s="21"/>
      <c r="EB319" s="21"/>
      <c r="EC319" s="21"/>
      <c r="ED319" s="21"/>
      <c r="EE319" s="21"/>
      <c r="EF319" s="21"/>
      <c r="EG319" s="21"/>
      <c r="EH319" s="21"/>
      <c r="EI319" s="21"/>
      <c r="EJ319" s="21"/>
      <c r="EK319" s="21"/>
      <c r="EL319" s="21"/>
      <c r="EM319" s="21"/>
      <c r="EN319" s="21"/>
      <c r="EO319" s="21"/>
      <c r="EP319" s="21"/>
      <c r="EQ319" s="21"/>
      <c r="ER319" s="21"/>
      <c r="ES319" s="21"/>
      <c r="ET319" s="21"/>
      <c r="EU319" s="21"/>
      <c r="EV319" s="21"/>
      <c r="EW319" s="21"/>
      <c r="EX319" s="21"/>
      <c r="EY319" s="21" t="str">
        <f t="shared" ref="EY319:GF319" si="443">IF(EY137&gt;0,EY$6,"")</f>
        <v/>
      </c>
      <c r="EZ319" s="21" t="str">
        <f t="shared" si="443"/>
        <v/>
      </c>
      <c r="FA319" s="21" t="str">
        <f t="shared" si="443"/>
        <v/>
      </c>
      <c r="FB319" s="21" t="str">
        <f t="shared" si="443"/>
        <v/>
      </c>
      <c r="FC319" s="21" t="str">
        <f t="shared" si="443"/>
        <v/>
      </c>
      <c r="FD319" s="21" t="str">
        <f t="shared" si="443"/>
        <v/>
      </c>
      <c r="FE319" s="21" t="str">
        <f t="shared" si="443"/>
        <v/>
      </c>
      <c r="FF319" s="21" t="str">
        <f t="shared" si="443"/>
        <v/>
      </c>
      <c r="FG319" s="21" t="str">
        <f t="shared" si="443"/>
        <v/>
      </c>
      <c r="FH319" s="21" t="str">
        <f t="shared" si="443"/>
        <v/>
      </c>
      <c r="FI319" s="21" t="str">
        <f t="shared" si="443"/>
        <v/>
      </c>
      <c r="FJ319" s="21" t="str">
        <f t="shared" si="443"/>
        <v/>
      </c>
      <c r="FK319" s="21" t="str">
        <f t="shared" si="443"/>
        <v/>
      </c>
      <c r="FL319" s="21" t="str">
        <f t="shared" si="443"/>
        <v/>
      </c>
      <c r="FM319" s="21" t="str">
        <f t="shared" si="443"/>
        <v/>
      </c>
      <c r="FN319" s="21" t="str">
        <f t="shared" si="443"/>
        <v/>
      </c>
      <c r="FO319" s="21" t="str">
        <f t="shared" si="443"/>
        <v/>
      </c>
      <c r="FP319" s="21" t="str">
        <f t="shared" si="443"/>
        <v/>
      </c>
      <c r="FQ319" s="21" t="str">
        <f t="shared" si="443"/>
        <v/>
      </c>
      <c r="FR319" s="21" t="str">
        <f t="shared" si="443"/>
        <v/>
      </c>
      <c r="FS319" s="21" t="str">
        <f t="shared" si="443"/>
        <v/>
      </c>
      <c r="FT319" s="21" t="str">
        <f t="shared" si="443"/>
        <v/>
      </c>
      <c r="FU319" s="21" t="str">
        <f t="shared" si="443"/>
        <v/>
      </c>
      <c r="FV319" s="21" t="str">
        <f t="shared" si="443"/>
        <v/>
      </c>
      <c r="FW319" s="21" t="str">
        <f t="shared" si="443"/>
        <v/>
      </c>
      <c r="FX319" s="21" t="str">
        <f t="shared" si="443"/>
        <v/>
      </c>
      <c r="FY319" s="21" t="str">
        <f t="shared" si="443"/>
        <v/>
      </c>
      <c r="FZ319" s="21" t="str">
        <f t="shared" si="443"/>
        <v/>
      </c>
      <c r="GA319" s="21" t="str">
        <f t="shared" si="443"/>
        <v/>
      </c>
      <c r="GB319" s="21" t="str">
        <f t="shared" si="443"/>
        <v/>
      </c>
      <c r="GC319" s="21" t="str">
        <f t="shared" si="443"/>
        <v/>
      </c>
      <c r="GD319" s="21" t="str">
        <f t="shared" si="443"/>
        <v/>
      </c>
      <c r="GE319" s="21" t="str">
        <f t="shared" si="443"/>
        <v/>
      </c>
      <c r="GF319" s="21" t="str">
        <f t="shared" si="443"/>
        <v/>
      </c>
      <c r="GG319" s="21"/>
      <c r="GH319" s="21" t="str">
        <f t="shared" si="421"/>
        <v/>
      </c>
      <c r="GI319" s="436" t="str">
        <f t="shared" si="421"/>
        <v/>
      </c>
    </row>
    <row r="320" spans="1:191" hidden="1" x14ac:dyDescent="0.75">
      <c r="A320" s="67"/>
      <c r="B320" s="67"/>
      <c r="C320" s="425" t="str">
        <f t="shared" si="440"/>
        <v/>
      </c>
      <c r="D320" s="7"/>
      <c r="E320" s="7"/>
      <c r="F320" s="7"/>
      <c r="G320" s="424">
        <f t="shared" ref="G320:G351" si="444">MIN(J320:GH320)</f>
        <v>0</v>
      </c>
      <c r="H320" s="21">
        <f t="shared" ref="H320:H351" si="445">MAX(J320:GH320)</f>
        <v>0</v>
      </c>
      <c r="I320" s="102"/>
      <c r="J320" s="21" t="str">
        <f t="shared" si="347"/>
        <v/>
      </c>
      <c r="K320" s="21" t="str">
        <f t="shared" ref="K320:V320" si="446">IF(K138&gt;0,K$6,"")</f>
        <v/>
      </c>
      <c r="L320" s="21" t="str">
        <f t="shared" si="446"/>
        <v/>
      </c>
      <c r="M320" s="21" t="str">
        <f t="shared" si="446"/>
        <v/>
      </c>
      <c r="N320" s="21" t="str">
        <f t="shared" si="446"/>
        <v/>
      </c>
      <c r="O320" s="21" t="str">
        <f t="shared" si="446"/>
        <v/>
      </c>
      <c r="P320" s="21" t="str">
        <f t="shared" si="446"/>
        <v/>
      </c>
      <c r="Q320" s="21" t="str">
        <f t="shared" si="446"/>
        <v/>
      </c>
      <c r="R320" s="21" t="str">
        <f t="shared" si="446"/>
        <v/>
      </c>
      <c r="S320" s="21" t="str">
        <f t="shared" si="446"/>
        <v/>
      </c>
      <c r="T320" s="21" t="str">
        <f t="shared" si="446"/>
        <v/>
      </c>
      <c r="U320" s="21" t="str">
        <f t="shared" si="446"/>
        <v/>
      </c>
      <c r="V320" s="21" t="str">
        <f t="shared" si="446"/>
        <v/>
      </c>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c r="BY320" s="21"/>
      <c r="BZ320" s="21"/>
      <c r="CA320" s="21"/>
      <c r="CB320" s="21"/>
      <c r="CC320" s="21"/>
      <c r="CD320" s="21"/>
      <c r="CE320" s="21"/>
      <c r="CF320" s="21"/>
      <c r="CG320" s="21"/>
      <c r="CH320" s="21"/>
      <c r="CI320" s="21"/>
      <c r="CJ320" s="21"/>
      <c r="CK320" s="21"/>
      <c r="CL320" s="21"/>
      <c r="CM320" s="21"/>
      <c r="CN320" s="21"/>
      <c r="CO320" s="21"/>
      <c r="CP320" s="21"/>
      <c r="CQ320" s="21"/>
      <c r="CR320" s="21"/>
      <c r="CS320" s="21"/>
      <c r="CT320" s="21"/>
      <c r="CU320" s="21"/>
      <c r="CV320" s="21"/>
      <c r="CW320" s="21"/>
      <c r="CX320" s="21"/>
      <c r="CY320" s="21"/>
      <c r="CZ320" s="21"/>
      <c r="DA320" s="21"/>
      <c r="DB320" s="21"/>
      <c r="DC320" s="21" t="str">
        <f t="shared" ref="DC320:DN320" si="447">IF(DC138&gt;0,DC$6,"")</f>
        <v/>
      </c>
      <c r="DD320" s="21" t="str">
        <f t="shared" si="447"/>
        <v/>
      </c>
      <c r="DE320" s="21" t="str">
        <f t="shared" si="447"/>
        <v/>
      </c>
      <c r="DF320" s="21" t="str">
        <f t="shared" si="447"/>
        <v/>
      </c>
      <c r="DG320" s="21" t="str">
        <f t="shared" si="447"/>
        <v/>
      </c>
      <c r="DH320" s="21" t="str">
        <f t="shared" si="447"/>
        <v/>
      </c>
      <c r="DI320" s="21" t="str">
        <f t="shared" si="447"/>
        <v/>
      </c>
      <c r="DJ320" s="21" t="str">
        <f t="shared" si="447"/>
        <v/>
      </c>
      <c r="DK320" s="21" t="str">
        <f t="shared" si="447"/>
        <v/>
      </c>
      <c r="DL320" s="21" t="str">
        <f t="shared" si="447"/>
        <v/>
      </c>
      <c r="DM320" s="21" t="str">
        <f t="shared" si="447"/>
        <v/>
      </c>
      <c r="DN320" s="21" t="str">
        <f t="shared" si="447"/>
        <v/>
      </c>
      <c r="DO320" s="21"/>
      <c r="DP320" s="21"/>
      <c r="DQ320" s="21"/>
      <c r="DR320" s="21"/>
      <c r="DS320" s="21"/>
      <c r="DT320" s="21"/>
      <c r="DU320" s="21"/>
      <c r="DV320" s="21"/>
      <c r="DW320" s="21"/>
      <c r="DX320" s="21"/>
      <c r="DY320" s="21"/>
      <c r="DZ320" s="21"/>
      <c r="EA320" s="21"/>
      <c r="EB320" s="21"/>
      <c r="EC320" s="21"/>
      <c r="ED320" s="21"/>
      <c r="EE320" s="21"/>
      <c r="EF320" s="21"/>
      <c r="EG320" s="21"/>
      <c r="EH320" s="21"/>
      <c r="EI320" s="21"/>
      <c r="EJ320" s="21"/>
      <c r="EK320" s="21"/>
      <c r="EL320" s="21"/>
      <c r="EM320" s="21"/>
      <c r="EN320" s="21"/>
      <c r="EO320" s="21"/>
      <c r="EP320" s="21"/>
      <c r="EQ320" s="21"/>
      <c r="ER320" s="21"/>
      <c r="ES320" s="21"/>
      <c r="ET320" s="21"/>
      <c r="EU320" s="21"/>
      <c r="EV320" s="21"/>
      <c r="EW320" s="21"/>
      <c r="EX320" s="21"/>
      <c r="EY320" s="21" t="str">
        <f t="shared" ref="EY320:GF320" si="448">IF(EY138&gt;0,EY$6,"")</f>
        <v/>
      </c>
      <c r="EZ320" s="21" t="str">
        <f t="shared" si="448"/>
        <v/>
      </c>
      <c r="FA320" s="21" t="str">
        <f t="shared" si="448"/>
        <v/>
      </c>
      <c r="FB320" s="21" t="str">
        <f t="shared" si="448"/>
        <v/>
      </c>
      <c r="FC320" s="21" t="str">
        <f t="shared" si="448"/>
        <v/>
      </c>
      <c r="FD320" s="21" t="str">
        <f t="shared" si="448"/>
        <v/>
      </c>
      <c r="FE320" s="21" t="str">
        <f t="shared" si="448"/>
        <v/>
      </c>
      <c r="FF320" s="21" t="str">
        <f t="shared" si="448"/>
        <v/>
      </c>
      <c r="FG320" s="21" t="str">
        <f t="shared" si="448"/>
        <v/>
      </c>
      <c r="FH320" s="21" t="str">
        <f t="shared" si="448"/>
        <v/>
      </c>
      <c r="FI320" s="21" t="str">
        <f t="shared" si="448"/>
        <v/>
      </c>
      <c r="FJ320" s="21" t="str">
        <f t="shared" si="448"/>
        <v/>
      </c>
      <c r="FK320" s="21" t="str">
        <f t="shared" si="448"/>
        <v/>
      </c>
      <c r="FL320" s="21" t="str">
        <f t="shared" si="448"/>
        <v/>
      </c>
      <c r="FM320" s="21" t="str">
        <f t="shared" si="448"/>
        <v/>
      </c>
      <c r="FN320" s="21" t="str">
        <f t="shared" si="448"/>
        <v/>
      </c>
      <c r="FO320" s="21" t="str">
        <f t="shared" si="448"/>
        <v/>
      </c>
      <c r="FP320" s="21" t="str">
        <f t="shared" si="448"/>
        <v/>
      </c>
      <c r="FQ320" s="21" t="str">
        <f t="shared" si="448"/>
        <v/>
      </c>
      <c r="FR320" s="21" t="str">
        <f t="shared" si="448"/>
        <v/>
      </c>
      <c r="FS320" s="21" t="str">
        <f t="shared" si="448"/>
        <v/>
      </c>
      <c r="FT320" s="21" t="str">
        <f t="shared" si="448"/>
        <v/>
      </c>
      <c r="FU320" s="21" t="str">
        <f t="shared" si="448"/>
        <v/>
      </c>
      <c r="FV320" s="21" t="str">
        <f t="shared" si="448"/>
        <v/>
      </c>
      <c r="FW320" s="21" t="str">
        <f t="shared" si="448"/>
        <v/>
      </c>
      <c r="FX320" s="21" t="str">
        <f t="shared" si="448"/>
        <v/>
      </c>
      <c r="FY320" s="21" t="str">
        <f t="shared" si="448"/>
        <v/>
      </c>
      <c r="FZ320" s="21" t="str">
        <f t="shared" si="448"/>
        <v/>
      </c>
      <c r="GA320" s="21" t="str">
        <f t="shared" si="448"/>
        <v/>
      </c>
      <c r="GB320" s="21" t="str">
        <f t="shared" si="448"/>
        <v/>
      </c>
      <c r="GC320" s="21" t="str">
        <f t="shared" si="448"/>
        <v/>
      </c>
      <c r="GD320" s="21" t="str">
        <f t="shared" si="448"/>
        <v/>
      </c>
      <c r="GE320" s="21" t="str">
        <f t="shared" si="448"/>
        <v/>
      </c>
      <c r="GF320" s="21" t="str">
        <f t="shared" si="448"/>
        <v/>
      </c>
      <c r="GG320" s="21"/>
      <c r="GH320" s="21" t="str">
        <f t="shared" si="421"/>
        <v/>
      </c>
      <c r="GI320" s="436" t="str">
        <f t="shared" si="421"/>
        <v/>
      </c>
    </row>
    <row r="321" spans="1:191" hidden="1" x14ac:dyDescent="0.75">
      <c r="A321" s="67"/>
      <c r="B321" s="67"/>
      <c r="C321" s="425" t="str">
        <f t="shared" si="440"/>
        <v/>
      </c>
      <c r="D321" s="7"/>
      <c r="E321" s="7"/>
      <c r="F321" s="7"/>
      <c r="G321" s="424">
        <f t="shared" si="444"/>
        <v>0</v>
      </c>
      <c r="H321" s="21">
        <f t="shared" si="445"/>
        <v>0</v>
      </c>
      <c r="I321" s="102"/>
      <c r="J321" s="21" t="str">
        <f t="shared" ref="J321:J352" si="449">IF(J139&gt;0,J136,"")</f>
        <v/>
      </c>
      <c r="K321" s="21" t="str">
        <f t="shared" ref="K321:V321" si="450">IF(K139&gt;0,K$6,"")</f>
        <v/>
      </c>
      <c r="L321" s="21" t="str">
        <f t="shared" si="450"/>
        <v/>
      </c>
      <c r="M321" s="21" t="str">
        <f t="shared" si="450"/>
        <v/>
      </c>
      <c r="N321" s="21" t="str">
        <f t="shared" si="450"/>
        <v/>
      </c>
      <c r="O321" s="21" t="str">
        <f t="shared" si="450"/>
        <v/>
      </c>
      <c r="P321" s="21" t="str">
        <f t="shared" si="450"/>
        <v/>
      </c>
      <c r="Q321" s="21" t="str">
        <f t="shared" si="450"/>
        <v/>
      </c>
      <c r="R321" s="21" t="str">
        <f t="shared" si="450"/>
        <v/>
      </c>
      <c r="S321" s="21" t="str">
        <f t="shared" si="450"/>
        <v/>
      </c>
      <c r="T321" s="21" t="str">
        <f t="shared" si="450"/>
        <v/>
      </c>
      <c r="U321" s="21" t="str">
        <f t="shared" si="450"/>
        <v/>
      </c>
      <c r="V321" s="21" t="str">
        <f t="shared" si="450"/>
        <v/>
      </c>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c r="BZ321" s="21"/>
      <c r="CA321" s="21"/>
      <c r="CB321" s="21"/>
      <c r="CC321" s="21"/>
      <c r="CD321" s="21"/>
      <c r="CE321" s="21"/>
      <c r="CF321" s="21"/>
      <c r="CG321" s="21"/>
      <c r="CH321" s="21"/>
      <c r="CI321" s="21"/>
      <c r="CJ321" s="21"/>
      <c r="CK321" s="21"/>
      <c r="CL321" s="21"/>
      <c r="CM321" s="21"/>
      <c r="CN321" s="21"/>
      <c r="CO321" s="21"/>
      <c r="CP321" s="21"/>
      <c r="CQ321" s="21"/>
      <c r="CR321" s="21"/>
      <c r="CS321" s="21"/>
      <c r="CT321" s="21"/>
      <c r="CU321" s="21"/>
      <c r="CV321" s="21"/>
      <c r="CW321" s="21"/>
      <c r="CX321" s="21"/>
      <c r="CY321" s="21"/>
      <c r="CZ321" s="21"/>
      <c r="DA321" s="21"/>
      <c r="DB321" s="21"/>
      <c r="DC321" s="21" t="str">
        <f t="shared" ref="DC321:DN321" si="451">IF(DC139&gt;0,DC$6,"")</f>
        <v/>
      </c>
      <c r="DD321" s="21" t="str">
        <f t="shared" si="451"/>
        <v/>
      </c>
      <c r="DE321" s="21" t="str">
        <f t="shared" si="451"/>
        <v/>
      </c>
      <c r="DF321" s="21" t="str">
        <f t="shared" si="451"/>
        <v/>
      </c>
      <c r="DG321" s="21" t="str">
        <f t="shared" si="451"/>
        <v/>
      </c>
      <c r="DH321" s="21" t="str">
        <f t="shared" si="451"/>
        <v/>
      </c>
      <c r="DI321" s="21" t="str">
        <f t="shared" si="451"/>
        <v/>
      </c>
      <c r="DJ321" s="21" t="str">
        <f t="shared" si="451"/>
        <v/>
      </c>
      <c r="DK321" s="21" t="str">
        <f t="shared" si="451"/>
        <v/>
      </c>
      <c r="DL321" s="21" t="str">
        <f t="shared" si="451"/>
        <v/>
      </c>
      <c r="DM321" s="21" t="str">
        <f t="shared" si="451"/>
        <v/>
      </c>
      <c r="DN321" s="21" t="str">
        <f t="shared" si="451"/>
        <v/>
      </c>
      <c r="DO321" s="21"/>
      <c r="DP321" s="21"/>
      <c r="DQ321" s="21"/>
      <c r="DR321" s="21"/>
      <c r="DS321" s="21"/>
      <c r="DT321" s="21"/>
      <c r="DU321" s="21"/>
      <c r="DV321" s="21"/>
      <c r="DW321" s="21"/>
      <c r="DX321" s="21"/>
      <c r="DY321" s="21"/>
      <c r="DZ321" s="21"/>
      <c r="EA321" s="21"/>
      <c r="EB321" s="21"/>
      <c r="EC321" s="21"/>
      <c r="ED321" s="21"/>
      <c r="EE321" s="21"/>
      <c r="EF321" s="21"/>
      <c r="EG321" s="21"/>
      <c r="EH321" s="21"/>
      <c r="EI321" s="21"/>
      <c r="EJ321" s="21"/>
      <c r="EK321" s="21"/>
      <c r="EL321" s="21"/>
      <c r="EM321" s="21"/>
      <c r="EN321" s="21"/>
      <c r="EO321" s="21"/>
      <c r="EP321" s="21"/>
      <c r="EQ321" s="21"/>
      <c r="ER321" s="21"/>
      <c r="ES321" s="21"/>
      <c r="ET321" s="21"/>
      <c r="EU321" s="21"/>
      <c r="EV321" s="21"/>
      <c r="EW321" s="21"/>
      <c r="EX321" s="21"/>
      <c r="EY321" s="21" t="str">
        <f t="shared" ref="EY321:GF321" si="452">IF(EY139&gt;0,EY$6,"")</f>
        <v/>
      </c>
      <c r="EZ321" s="21" t="str">
        <f t="shared" si="452"/>
        <v/>
      </c>
      <c r="FA321" s="21" t="str">
        <f t="shared" si="452"/>
        <v/>
      </c>
      <c r="FB321" s="21" t="str">
        <f t="shared" si="452"/>
        <v/>
      </c>
      <c r="FC321" s="21" t="str">
        <f t="shared" si="452"/>
        <v/>
      </c>
      <c r="FD321" s="21" t="str">
        <f t="shared" si="452"/>
        <v/>
      </c>
      <c r="FE321" s="21" t="str">
        <f t="shared" si="452"/>
        <v/>
      </c>
      <c r="FF321" s="21" t="str">
        <f t="shared" si="452"/>
        <v/>
      </c>
      <c r="FG321" s="21" t="str">
        <f t="shared" si="452"/>
        <v/>
      </c>
      <c r="FH321" s="21" t="str">
        <f t="shared" si="452"/>
        <v/>
      </c>
      <c r="FI321" s="21" t="str">
        <f t="shared" si="452"/>
        <v/>
      </c>
      <c r="FJ321" s="21" t="str">
        <f t="shared" si="452"/>
        <v/>
      </c>
      <c r="FK321" s="21" t="str">
        <f t="shared" si="452"/>
        <v/>
      </c>
      <c r="FL321" s="21" t="str">
        <f t="shared" si="452"/>
        <v/>
      </c>
      <c r="FM321" s="21" t="str">
        <f t="shared" si="452"/>
        <v/>
      </c>
      <c r="FN321" s="21" t="str">
        <f t="shared" si="452"/>
        <v/>
      </c>
      <c r="FO321" s="21" t="str">
        <f t="shared" si="452"/>
        <v/>
      </c>
      <c r="FP321" s="21" t="str">
        <f t="shared" si="452"/>
        <v/>
      </c>
      <c r="FQ321" s="21" t="str">
        <f t="shared" si="452"/>
        <v/>
      </c>
      <c r="FR321" s="21" t="str">
        <f t="shared" si="452"/>
        <v/>
      </c>
      <c r="FS321" s="21" t="str">
        <f t="shared" si="452"/>
        <v/>
      </c>
      <c r="FT321" s="21" t="str">
        <f t="shared" si="452"/>
        <v/>
      </c>
      <c r="FU321" s="21" t="str">
        <f t="shared" si="452"/>
        <v/>
      </c>
      <c r="FV321" s="21" t="str">
        <f t="shared" si="452"/>
        <v/>
      </c>
      <c r="FW321" s="21" t="str">
        <f t="shared" si="452"/>
        <v/>
      </c>
      <c r="FX321" s="21" t="str">
        <f t="shared" si="452"/>
        <v/>
      </c>
      <c r="FY321" s="21" t="str">
        <f t="shared" si="452"/>
        <v/>
      </c>
      <c r="FZ321" s="21" t="str">
        <f t="shared" si="452"/>
        <v/>
      </c>
      <c r="GA321" s="21" t="str">
        <f t="shared" si="452"/>
        <v/>
      </c>
      <c r="GB321" s="21" t="str">
        <f t="shared" si="452"/>
        <v/>
      </c>
      <c r="GC321" s="21" t="str">
        <f t="shared" si="452"/>
        <v/>
      </c>
      <c r="GD321" s="21" t="str">
        <f t="shared" si="452"/>
        <v/>
      </c>
      <c r="GE321" s="21" t="str">
        <f t="shared" si="452"/>
        <v/>
      </c>
      <c r="GF321" s="21" t="str">
        <f t="shared" si="452"/>
        <v/>
      </c>
      <c r="GG321" s="21"/>
      <c r="GH321" s="21" t="str">
        <f t="shared" si="421"/>
        <v/>
      </c>
      <c r="GI321" s="436" t="str">
        <f t="shared" si="421"/>
        <v/>
      </c>
    </row>
    <row r="322" spans="1:191" hidden="1" x14ac:dyDescent="0.75">
      <c r="A322" s="67"/>
      <c r="B322" s="67"/>
      <c r="C322" s="425" t="str">
        <f t="shared" si="440"/>
        <v/>
      </c>
      <c r="D322" s="7"/>
      <c r="E322" s="7"/>
      <c r="F322" s="7"/>
      <c r="G322" s="424">
        <f t="shared" si="444"/>
        <v>0</v>
      </c>
      <c r="H322" s="21">
        <f t="shared" si="445"/>
        <v>0</v>
      </c>
      <c r="I322" s="102"/>
      <c r="J322" s="21" t="str">
        <f t="shared" si="449"/>
        <v/>
      </c>
      <c r="K322" s="21" t="str">
        <f t="shared" ref="K322:V322" si="453">IF(K140&gt;0,K$6,"")</f>
        <v/>
      </c>
      <c r="L322" s="21" t="str">
        <f t="shared" si="453"/>
        <v/>
      </c>
      <c r="M322" s="21" t="str">
        <f t="shared" si="453"/>
        <v/>
      </c>
      <c r="N322" s="21" t="str">
        <f t="shared" si="453"/>
        <v/>
      </c>
      <c r="O322" s="21" t="str">
        <f t="shared" si="453"/>
        <v/>
      </c>
      <c r="P322" s="21" t="str">
        <f t="shared" si="453"/>
        <v/>
      </c>
      <c r="Q322" s="21" t="str">
        <f t="shared" si="453"/>
        <v/>
      </c>
      <c r="R322" s="21" t="str">
        <f t="shared" si="453"/>
        <v/>
      </c>
      <c r="S322" s="21" t="str">
        <f t="shared" si="453"/>
        <v/>
      </c>
      <c r="T322" s="21" t="str">
        <f t="shared" si="453"/>
        <v/>
      </c>
      <c r="U322" s="21" t="str">
        <f t="shared" si="453"/>
        <v/>
      </c>
      <c r="V322" s="21" t="str">
        <f t="shared" si="453"/>
        <v/>
      </c>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c r="BY322" s="21"/>
      <c r="BZ322" s="21"/>
      <c r="CA322" s="21"/>
      <c r="CB322" s="21"/>
      <c r="CC322" s="21"/>
      <c r="CD322" s="21"/>
      <c r="CE322" s="21"/>
      <c r="CF322" s="21"/>
      <c r="CG322" s="21"/>
      <c r="CH322" s="21"/>
      <c r="CI322" s="21"/>
      <c r="CJ322" s="21"/>
      <c r="CK322" s="21"/>
      <c r="CL322" s="21"/>
      <c r="CM322" s="21"/>
      <c r="CN322" s="21"/>
      <c r="CO322" s="21"/>
      <c r="CP322" s="21"/>
      <c r="CQ322" s="21"/>
      <c r="CR322" s="21"/>
      <c r="CS322" s="21"/>
      <c r="CT322" s="21"/>
      <c r="CU322" s="21"/>
      <c r="CV322" s="21"/>
      <c r="CW322" s="21"/>
      <c r="CX322" s="21"/>
      <c r="CY322" s="21"/>
      <c r="CZ322" s="21"/>
      <c r="DA322" s="21"/>
      <c r="DB322" s="21"/>
      <c r="DC322" s="21" t="str">
        <f t="shared" ref="DC322:DN322" si="454">IF(DC140&gt;0,DC$6,"")</f>
        <v/>
      </c>
      <c r="DD322" s="21" t="str">
        <f t="shared" si="454"/>
        <v/>
      </c>
      <c r="DE322" s="21" t="str">
        <f t="shared" si="454"/>
        <v/>
      </c>
      <c r="DF322" s="21" t="str">
        <f t="shared" si="454"/>
        <v/>
      </c>
      <c r="DG322" s="21" t="str">
        <f t="shared" si="454"/>
        <v/>
      </c>
      <c r="DH322" s="21" t="str">
        <f t="shared" si="454"/>
        <v/>
      </c>
      <c r="DI322" s="21" t="str">
        <f t="shared" si="454"/>
        <v/>
      </c>
      <c r="DJ322" s="21" t="str">
        <f t="shared" si="454"/>
        <v/>
      </c>
      <c r="DK322" s="21" t="str">
        <f t="shared" si="454"/>
        <v/>
      </c>
      <c r="DL322" s="21" t="str">
        <f t="shared" si="454"/>
        <v/>
      </c>
      <c r="DM322" s="21" t="str">
        <f t="shared" si="454"/>
        <v/>
      </c>
      <c r="DN322" s="21" t="str">
        <f t="shared" si="454"/>
        <v/>
      </c>
      <c r="DO322" s="21"/>
      <c r="DP322" s="21"/>
      <c r="DQ322" s="21"/>
      <c r="DR322" s="21"/>
      <c r="DS322" s="21"/>
      <c r="DT322" s="21"/>
      <c r="DU322" s="21"/>
      <c r="DV322" s="21"/>
      <c r="DW322" s="21"/>
      <c r="DX322" s="21"/>
      <c r="DY322" s="21"/>
      <c r="DZ322" s="21"/>
      <c r="EA322" s="21"/>
      <c r="EB322" s="21"/>
      <c r="EC322" s="21"/>
      <c r="ED322" s="21"/>
      <c r="EE322" s="21"/>
      <c r="EF322" s="21"/>
      <c r="EG322" s="21"/>
      <c r="EH322" s="21"/>
      <c r="EI322" s="21"/>
      <c r="EJ322" s="21"/>
      <c r="EK322" s="21"/>
      <c r="EL322" s="21"/>
      <c r="EM322" s="21"/>
      <c r="EN322" s="21"/>
      <c r="EO322" s="21"/>
      <c r="EP322" s="21"/>
      <c r="EQ322" s="21"/>
      <c r="ER322" s="21"/>
      <c r="ES322" s="21"/>
      <c r="ET322" s="21"/>
      <c r="EU322" s="21"/>
      <c r="EV322" s="21"/>
      <c r="EW322" s="21"/>
      <c r="EX322" s="21"/>
      <c r="EY322" s="21" t="str">
        <f t="shared" ref="EY322:GF322" si="455">IF(EY140&gt;0,EY$6,"")</f>
        <v/>
      </c>
      <c r="EZ322" s="21" t="str">
        <f t="shared" si="455"/>
        <v/>
      </c>
      <c r="FA322" s="21" t="str">
        <f t="shared" si="455"/>
        <v/>
      </c>
      <c r="FB322" s="21" t="str">
        <f t="shared" si="455"/>
        <v/>
      </c>
      <c r="FC322" s="21" t="str">
        <f t="shared" si="455"/>
        <v/>
      </c>
      <c r="FD322" s="21" t="str">
        <f t="shared" si="455"/>
        <v/>
      </c>
      <c r="FE322" s="21" t="str">
        <f t="shared" si="455"/>
        <v/>
      </c>
      <c r="FF322" s="21" t="str">
        <f t="shared" si="455"/>
        <v/>
      </c>
      <c r="FG322" s="21" t="str">
        <f t="shared" si="455"/>
        <v/>
      </c>
      <c r="FH322" s="21" t="str">
        <f t="shared" si="455"/>
        <v/>
      </c>
      <c r="FI322" s="21" t="str">
        <f t="shared" si="455"/>
        <v/>
      </c>
      <c r="FJ322" s="21" t="str">
        <f t="shared" si="455"/>
        <v/>
      </c>
      <c r="FK322" s="21" t="str">
        <f t="shared" si="455"/>
        <v/>
      </c>
      <c r="FL322" s="21" t="str">
        <f t="shared" si="455"/>
        <v/>
      </c>
      <c r="FM322" s="21" t="str">
        <f t="shared" si="455"/>
        <v/>
      </c>
      <c r="FN322" s="21" t="str">
        <f t="shared" si="455"/>
        <v/>
      </c>
      <c r="FO322" s="21" t="str">
        <f t="shared" si="455"/>
        <v/>
      </c>
      <c r="FP322" s="21" t="str">
        <f t="shared" si="455"/>
        <v/>
      </c>
      <c r="FQ322" s="21" t="str">
        <f t="shared" si="455"/>
        <v/>
      </c>
      <c r="FR322" s="21" t="str">
        <f t="shared" si="455"/>
        <v/>
      </c>
      <c r="FS322" s="21" t="str">
        <f t="shared" si="455"/>
        <v/>
      </c>
      <c r="FT322" s="21" t="str">
        <f t="shared" si="455"/>
        <v/>
      </c>
      <c r="FU322" s="21" t="str">
        <f t="shared" si="455"/>
        <v/>
      </c>
      <c r="FV322" s="21" t="str">
        <f t="shared" si="455"/>
        <v/>
      </c>
      <c r="FW322" s="21" t="str">
        <f t="shared" si="455"/>
        <v/>
      </c>
      <c r="FX322" s="21" t="str">
        <f t="shared" si="455"/>
        <v/>
      </c>
      <c r="FY322" s="21" t="str">
        <f t="shared" si="455"/>
        <v/>
      </c>
      <c r="FZ322" s="21" t="str">
        <f t="shared" si="455"/>
        <v/>
      </c>
      <c r="GA322" s="21" t="str">
        <f t="shared" si="455"/>
        <v/>
      </c>
      <c r="GB322" s="21" t="str">
        <f t="shared" si="455"/>
        <v/>
      </c>
      <c r="GC322" s="21" t="str">
        <f t="shared" si="455"/>
        <v/>
      </c>
      <c r="GD322" s="21" t="str">
        <f t="shared" si="455"/>
        <v/>
      </c>
      <c r="GE322" s="21" t="str">
        <f t="shared" si="455"/>
        <v/>
      </c>
      <c r="GF322" s="21" t="str">
        <f t="shared" si="455"/>
        <v/>
      </c>
      <c r="GG322" s="21"/>
      <c r="GH322" s="21" t="str">
        <f t="shared" si="421"/>
        <v/>
      </c>
      <c r="GI322" s="436" t="str">
        <f t="shared" si="421"/>
        <v/>
      </c>
    </row>
    <row r="323" spans="1:191" hidden="1" x14ac:dyDescent="0.75">
      <c r="A323" s="67"/>
      <c r="B323" s="67"/>
      <c r="C323" s="425" t="str">
        <f t="shared" si="440"/>
        <v/>
      </c>
      <c r="D323" s="7"/>
      <c r="E323" s="7"/>
      <c r="F323" s="7"/>
      <c r="G323" s="424">
        <f t="shared" si="444"/>
        <v>0</v>
      </c>
      <c r="H323" s="21">
        <f t="shared" si="445"/>
        <v>0</v>
      </c>
      <c r="I323" s="102"/>
      <c r="J323" s="21" t="str">
        <f t="shared" si="449"/>
        <v/>
      </c>
      <c r="K323" s="21" t="str">
        <f t="shared" ref="K323:V323" si="456">IF(K141&gt;0,K$6,"")</f>
        <v/>
      </c>
      <c r="L323" s="21" t="str">
        <f t="shared" si="456"/>
        <v/>
      </c>
      <c r="M323" s="21" t="str">
        <f t="shared" si="456"/>
        <v/>
      </c>
      <c r="N323" s="21" t="str">
        <f t="shared" si="456"/>
        <v/>
      </c>
      <c r="O323" s="21" t="str">
        <f t="shared" si="456"/>
        <v/>
      </c>
      <c r="P323" s="21" t="str">
        <f t="shared" si="456"/>
        <v/>
      </c>
      <c r="Q323" s="21" t="str">
        <f t="shared" si="456"/>
        <v/>
      </c>
      <c r="R323" s="21" t="str">
        <f t="shared" si="456"/>
        <v/>
      </c>
      <c r="S323" s="21" t="str">
        <f t="shared" si="456"/>
        <v/>
      </c>
      <c r="T323" s="21" t="str">
        <f t="shared" si="456"/>
        <v/>
      </c>
      <c r="U323" s="21" t="str">
        <f t="shared" si="456"/>
        <v/>
      </c>
      <c r="V323" s="21" t="str">
        <f t="shared" si="456"/>
        <v/>
      </c>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c r="BY323" s="21"/>
      <c r="BZ323" s="21"/>
      <c r="CA323" s="21"/>
      <c r="CB323" s="21"/>
      <c r="CC323" s="21"/>
      <c r="CD323" s="21"/>
      <c r="CE323" s="21"/>
      <c r="CF323" s="21"/>
      <c r="CG323" s="21"/>
      <c r="CH323" s="21"/>
      <c r="CI323" s="21"/>
      <c r="CJ323" s="21"/>
      <c r="CK323" s="21"/>
      <c r="CL323" s="21"/>
      <c r="CM323" s="21"/>
      <c r="CN323" s="21"/>
      <c r="CO323" s="21"/>
      <c r="CP323" s="21"/>
      <c r="CQ323" s="21"/>
      <c r="CR323" s="21"/>
      <c r="CS323" s="21"/>
      <c r="CT323" s="21"/>
      <c r="CU323" s="21"/>
      <c r="CV323" s="21"/>
      <c r="CW323" s="21"/>
      <c r="CX323" s="21"/>
      <c r="CY323" s="21"/>
      <c r="CZ323" s="21"/>
      <c r="DA323" s="21"/>
      <c r="DB323" s="21"/>
      <c r="DC323" s="21" t="str">
        <f t="shared" ref="DC323:DN323" si="457">IF(DC141&gt;0,DC$6,"")</f>
        <v/>
      </c>
      <c r="DD323" s="21" t="str">
        <f t="shared" si="457"/>
        <v/>
      </c>
      <c r="DE323" s="21" t="str">
        <f t="shared" si="457"/>
        <v/>
      </c>
      <c r="DF323" s="21" t="str">
        <f t="shared" si="457"/>
        <v/>
      </c>
      <c r="DG323" s="21" t="str">
        <f t="shared" si="457"/>
        <v/>
      </c>
      <c r="DH323" s="21" t="str">
        <f t="shared" si="457"/>
        <v/>
      </c>
      <c r="DI323" s="21" t="str">
        <f t="shared" si="457"/>
        <v/>
      </c>
      <c r="DJ323" s="21" t="str">
        <f t="shared" si="457"/>
        <v/>
      </c>
      <c r="DK323" s="21" t="str">
        <f t="shared" si="457"/>
        <v/>
      </c>
      <c r="DL323" s="21" t="str">
        <f t="shared" si="457"/>
        <v/>
      </c>
      <c r="DM323" s="21" t="str">
        <f t="shared" si="457"/>
        <v/>
      </c>
      <c r="DN323" s="21" t="str">
        <f t="shared" si="457"/>
        <v/>
      </c>
      <c r="DO323" s="21"/>
      <c r="DP323" s="21"/>
      <c r="DQ323" s="21"/>
      <c r="DR323" s="21"/>
      <c r="DS323" s="21"/>
      <c r="DT323" s="21"/>
      <c r="DU323" s="21"/>
      <c r="DV323" s="21"/>
      <c r="DW323" s="21"/>
      <c r="DX323" s="21"/>
      <c r="DY323" s="21"/>
      <c r="DZ323" s="21"/>
      <c r="EA323" s="21"/>
      <c r="EB323" s="21"/>
      <c r="EC323" s="21"/>
      <c r="ED323" s="21"/>
      <c r="EE323" s="21"/>
      <c r="EF323" s="21"/>
      <c r="EG323" s="21"/>
      <c r="EH323" s="21"/>
      <c r="EI323" s="21"/>
      <c r="EJ323" s="21"/>
      <c r="EK323" s="21"/>
      <c r="EL323" s="21"/>
      <c r="EM323" s="21"/>
      <c r="EN323" s="21"/>
      <c r="EO323" s="21"/>
      <c r="EP323" s="21"/>
      <c r="EQ323" s="21"/>
      <c r="ER323" s="21"/>
      <c r="ES323" s="21"/>
      <c r="ET323" s="21"/>
      <c r="EU323" s="21"/>
      <c r="EV323" s="21"/>
      <c r="EW323" s="21"/>
      <c r="EX323" s="21"/>
      <c r="EY323" s="21" t="str">
        <f t="shared" ref="EY323:GF323" si="458">IF(EY141&gt;0,EY$6,"")</f>
        <v/>
      </c>
      <c r="EZ323" s="21" t="str">
        <f t="shared" si="458"/>
        <v/>
      </c>
      <c r="FA323" s="21" t="str">
        <f t="shared" si="458"/>
        <v/>
      </c>
      <c r="FB323" s="21" t="str">
        <f t="shared" si="458"/>
        <v/>
      </c>
      <c r="FC323" s="21" t="str">
        <f t="shared" si="458"/>
        <v/>
      </c>
      <c r="FD323" s="21" t="str">
        <f t="shared" si="458"/>
        <v/>
      </c>
      <c r="FE323" s="21" t="str">
        <f t="shared" si="458"/>
        <v/>
      </c>
      <c r="FF323" s="21" t="str">
        <f t="shared" si="458"/>
        <v/>
      </c>
      <c r="FG323" s="21" t="str">
        <f t="shared" si="458"/>
        <v/>
      </c>
      <c r="FH323" s="21" t="str">
        <f t="shared" si="458"/>
        <v/>
      </c>
      <c r="FI323" s="21" t="str">
        <f t="shared" si="458"/>
        <v/>
      </c>
      <c r="FJ323" s="21" t="str">
        <f t="shared" si="458"/>
        <v/>
      </c>
      <c r="FK323" s="21" t="str">
        <f t="shared" si="458"/>
        <v/>
      </c>
      <c r="FL323" s="21" t="str">
        <f t="shared" si="458"/>
        <v/>
      </c>
      <c r="FM323" s="21" t="str">
        <f t="shared" si="458"/>
        <v/>
      </c>
      <c r="FN323" s="21" t="str">
        <f t="shared" si="458"/>
        <v/>
      </c>
      <c r="FO323" s="21" t="str">
        <f t="shared" si="458"/>
        <v/>
      </c>
      <c r="FP323" s="21" t="str">
        <f t="shared" si="458"/>
        <v/>
      </c>
      <c r="FQ323" s="21" t="str">
        <f t="shared" si="458"/>
        <v/>
      </c>
      <c r="FR323" s="21" t="str">
        <f t="shared" si="458"/>
        <v/>
      </c>
      <c r="FS323" s="21" t="str">
        <f t="shared" si="458"/>
        <v/>
      </c>
      <c r="FT323" s="21" t="str">
        <f t="shared" si="458"/>
        <v/>
      </c>
      <c r="FU323" s="21" t="str">
        <f t="shared" si="458"/>
        <v/>
      </c>
      <c r="FV323" s="21" t="str">
        <f t="shared" si="458"/>
        <v/>
      </c>
      <c r="FW323" s="21" t="str">
        <f t="shared" si="458"/>
        <v/>
      </c>
      <c r="FX323" s="21" t="str">
        <f t="shared" si="458"/>
        <v/>
      </c>
      <c r="FY323" s="21" t="str">
        <f t="shared" si="458"/>
        <v/>
      </c>
      <c r="FZ323" s="21" t="str">
        <f t="shared" si="458"/>
        <v/>
      </c>
      <c r="GA323" s="21" t="str">
        <f t="shared" si="458"/>
        <v/>
      </c>
      <c r="GB323" s="21" t="str">
        <f t="shared" si="458"/>
        <v/>
      </c>
      <c r="GC323" s="21" t="str">
        <f t="shared" si="458"/>
        <v/>
      </c>
      <c r="GD323" s="21" t="str">
        <f t="shared" si="458"/>
        <v/>
      </c>
      <c r="GE323" s="21" t="str">
        <f t="shared" si="458"/>
        <v/>
      </c>
      <c r="GF323" s="21" t="str">
        <f t="shared" si="458"/>
        <v/>
      </c>
      <c r="GG323" s="21"/>
      <c r="GH323" s="21" t="str">
        <f t="shared" si="421"/>
        <v/>
      </c>
      <c r="GI323" s="436" t="str">
        <f t="shared" si="421"/>
        <v/>
      </c>
    </row>
    <row r="324" spans="1:191" hidden="1" x14ac:dyDescent="0.75">
      <c r="A324" s="67"/>
      <c r="B324" s="67"/>
      <c r="C324" s="425" t="str">
        <f t="shared" si="440"/>
        <v/>
      </c>
      <c r="D324" s="7"/>
      <c r="E324" s="7"/>
      <c r="F324" s="7"/>
      <c r="G324" s="424">
        <f t="shared" si="444"/>
        <v>0</v>
      </c>
      <c r="H324" s="21">
        <f t="shared" si="445"/>
        <v>0</v>
      </c>
      <c r="I324" s="102"/>
      <c r="J324" s="21" t="str">
        <f t="shared" si="449"/>
        <v/>
      </c>
      <c r="K324" s="21" t="str">
        <f t="shared" ref="K324:V324" si="459">IF(K142&gt;0,K$6,"")</f>
        <v/>
      </c>
      <c r="L324" s="21" t="str">
        <f t="shared" si="459"/>
        <v/>
      </c>
      <c r="M324" s="21" t="str">
        <f t="shared" si="459"/>
        <v/>
      </c>
      <c r="N324" s="21" t="str">
        <f t="shared" si="459"/>
        <v/>
      </c>
      <c r="O324" s="21" t="str">
        <f t="shared" si="459"/>
        <v/>
      </c>
      <c r="P324" s="21" t="str">
        <f t="shared" si="459"/>
        <v/>
      </c>
      <c r="Q324" s="21" t="str">
        <f t="shared" si="459"/>
        <v/>
      </c>
      <c r="R324" s="21" t="str">
        <f t="shared" si="459"/>
        <v/>
      </c>
      <c r="S324" s="21" t="str">
        <f t="shared" si="459"/>
        <v/>
      </c>
      <c r="T324" s="21" t="str">
        <f t="shared" si="459"/>
        <v/>
      </c>
      <c r="U324" s="21" t="str">
        <f t="shared" si="459"/>
        <v/>
      </c>
      <c r="V324" s="21" t="str">
        <f t="shared" si="459"/>
        <v/>
      </c>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c r="BY324" s="21"/>
      <c r="BZ324" s="21"/>
      <c r="CA324" s="21"/>
      <c r="CB324" s="21"/>
      <c r="CC324" s="21"/>
      <c r="CD324" s="21"/>
      <c r="CE324" s="21"/>
      <c r="CF324" s="21"/>
      <c r="CG324" s="21"/>
      <c r="CH324" s="21"/>
      <c r="CI324" s="21"/>
      <c r="CJ324" s="21"/>
      <c r="CK324" s="21"/>
      <c r="CL324" s="21"/>
      <c r="CM324" s="21"/>
      <c r="CN324" s="21"/>
      <c r="CO324" s="21"/>
      <c r="CP324" s="21"/>
      <c r="CQ324" s="21"/>
      <c r="CR324" s="21"/>
      <c r="CS324" s="21"/>
      <c r="CT324" s="21"/>
      <c r="CU324" s="21"/>
      <c r="CV324" s="21"/>
      <c r="CW324" s="21"/>
      <c r="CX324" s="21"/>
      <c r="CY324" s="21"/>
      <c r="CZ324" s="21"/>
      <c r="DA324" s="21"/>
      <c r="DB324" s="21"/>
      <c r="DC324" s="21" t="str">
        <f t="shared" ref="DC324:DN324" si="460">IF(DC142&gt;0,DC$6,"")</f>
        <v/>
      </c>
      <c r="DD324" s="21" t="str">
        <f t="shared" si="460"/>
        <v/>
      </c>
      <c r="DE324" s="21" t="str">
        <f t="shared" si="460"/>
        <v/>
      </c>
      <c r="DF324" s="21" t="str">
        <f t="shared" si="460"/>
        <v/>
      </c>
      <c r="DG324" s="21" t="str">
        <f t="shared" si="460"/>
        <v/>
      </c>
      <c r="DH324" s="21" t="str">
        <f t="shared" si="460"/>
        <v/>
      </c>
      <c r="DI324" s="21" t="str">
        <f t="shared" si="460"/>
        <v/>
      </c>
      <c r="DJ324" s="21" t="str">
        <f t="shared" si="460"/>
        <v/>
      </c>
      <c r="DK324" s="21" t="str">
        <f t="shared" si="460"/>
        <v/>
      </c>
      <c r="DL324" s="21" t="str">
        <f t="shared" si="460"/>
        <v/>
      </c>
      <c r="DM324" s="21" t="str">
        <f t="shared" si="460"/>
        <v/>
      </c>
      <c r="DN324" s="21" t="str">
        <f t="shared" si="460"/>
        <v/>
      </c>
      <c r="DO324" s="21"/>
      <c r="DP324" s="21"/>
      <c r="DQ324" s="21"/>
      <c r="DR324" s="21"/>
      <c r="DS324" s="21"/>
      <c r="DT324" s="21"/>
      <c r="DU324" s="21"/>
      <c r="DV324" s="21"/>
      <c r="DW324" s="21"/>
      <c r="DX324" s="21"/>
      <c r="DY324" s="21"/>
      <c r="DZ324" s="21"/>
      <c r="EA324" s="21"/>
      <c r="EB324" s="21"/>
      <c r="EC324" s="21"/>
      <c r="ED324" s="21"/>
      <c r="EE324" s="21"/>
      <c r="EF324" s="21"/>
      <c r="EG324" s="21"/>
      <c r="EH324" s="21"/>
      <c r="EI324" s="21"/>
      <c r="EJ324" s="21"/>
      <c r="EK324" s="21"/>
      <c r="EL324" s="21"/>
      <c r="EM324" s="21"/>
      <c r="EN324" s="21"/>
      <c r="EO324" s="21"/>
      <c r="EP324" s="21"/>
      <c r="EQ324" s="21"/>
      <c r="ER324" s="21"/>
      <c r="ES324" s="21"/>
      <c r="ET324" s="21"/>
      <c r="EU324" s="21"/>
      <c r="EV324" s="21"/>
      <c r="EW324" s="21"/>
      <c r="EX324" s="21"/>
      <c r="EY324" s="21" t="str">
        <f t="shared" ref="EY324:GF324" si="461">IF(EY142&gt;0,EY$6,"")</f>
        <v/>
      </c>
      <c r="EZ324" s="21" t="str">
        <f t="shared" si="461"/>
        <v/>
      </c>
      <c r="FA324" s="21" t="str">
        <f t="shared" si="461"/>
        <v/>
      </c>
      <c r="FB324" s="21" t="str">
        <f t="shared" si="461"/>
        <v/>
      </c>
      <c r="FC324" s="21" t="str">
        <f t="shared" si="461"/>
        <v/>
      </c>
      <c r="FD324" s="21" t="str">
        <f t="shared" si="461"/>
        <v/>
      </c>
      <c r="FE324" s="21" t="str">
        <f t="shared" si="461"/>
        <v/>
      </c>
      <c r="FF324" s="21" t="str">
        <f t="shared" si="461"/>
        <v/>
      </c>
      <c r="FG324" s="21" t="str">
        <f t="shared" si="461"/>
        <v/>
      </c>
      <c r="FH324" s="21" t="str">
        <f t="shared" si="461"/>
        <v/>
      </c>
      <c r="FI324" s="21" t="str">
        <f t="shared" si="461"/>
        <v/>
      </c>
      <c r="FJ324" s="21" t="str">
        <f t="shared" si="461"/>
        <v/>
      </c>
      <c r="FK324" s="21" t="str">
        <f t="shared" si="461"/>
        <v/>
      </c>
      <c r="FL324" s="21" t="str">
        <f t="shared" si="461"/>
        <v/>
      </c>
      <c r="FM324" s="21" t="str">
        <f t="shared" si="461"/>
        <v/>
      </c>
      <c r="FN324" s="21" t="str">
        <f t="shared" si="461"/>
        <v/>
      </c>
      <c r="FO324" s="21" t="str">
        <f t="shared" si="461"/>
        <v/>
      </c>
      <c r="FP324" s="21" t="str">
        <f t="shared" si="461"/>
        <v/>
      </c>
      <c r="FQ324" s="21" t="str">
        <f t="shared" si="461"/>
        <v/>
      </c>
      <c r="FR324" s="21" t="str">
        <f t="shared" si="461"/>
        <v/>
      </c>
      <c r="FS324" s="21" t="str">
        <f t="shared" si="461"/>
        <v/>
      </c>
      <c r="FT324" s="21" t="str">
        <f t="shared" si="461"/>
        <v/>
      </c>
      <c r="FU324" s="21" t="str">
        <f t="shared" si="461"/>
        <v/>
      </c>
      <c r="FV324" s="21" t="str">
        <f t="shared" si="461"/>
        <v/>
      </c>
      <c r="FW324" s="21" t="str">
        <f t="shared" si="461"/>
        <v/>
      </c>
      <c r="FX324" s="21" t="str">
        <f t="shared" si="461"/>
        <v/>
      </c>
      <c r="FY324" s="21" t="str">
        <f t="shared" si="461"/>
        <v/>
      </c>
      <c r="FZ324" s="21" t="str">
        <f t="shared" si="461"/>
        <v/>
      </c>
      <c r="GA324" s="21" t="str">
        <f t="shared" si="461"/>
        <v/>
      </c>
      <c r="GB324" s="21" t="str">
        <f t="shared" si="461"/>
        <v/>
      </c>
      <c r="GC324" s="21" t="str">
        <f t="shared" si="461"/>
        <v/>
      </c>
      <c r="GD324" s="21" t="str">
        <f t="shared" si="461"/>
        <v/>
      </c>
      <c r="GE324" s="21" t="str">
        <f t="shared" si="461"/>
        <v/>
      </c>
      <c r="GF324" s="21" t="str">
        <f t="shared" si="461"/>
        <v/>
      </c>
      <c r="GG324" s="21"/>
      <c r="GH324" s="21" t="str">
        <f t="shared" si="421"/>
        <v/>
      </c>
      <c r="GI324" s="436" t="str">
        <f t="shared" si="421"/>
        <v/>
      </c>
    </row>
    <row r="325" spans="1:191" hidden="1" x14ac:dyDescent="0.75">
      <c r="A325" s="67"/>
      <c r="B325" s="67"/>
      <c r="C325" s="425" t="str">
        <f t="shared" si="440"/>
        <v/>
      </c>
      <c r="D325" s="7"/>
      <c r="E325" s="7"/>
      <c r="F325" s="7"/>
      <c r="G325" s="424">
        <f t="shared" si="444"/>
        <v>0</v>
      </c>
      <c r="H325" s="21">
        <f t="shared" si="445"/>
        <v>0</v>
      </c>
      <c r="I325" s="102"/>
      <c r="J325" s="21" t="str">
        <f t="shared" si="449"/>
        <v/>
      </c>
      <c r="K325" s="21" t="str">
        <f t="shared" ref="K325:V325" si="462">IF(K143&gt;0,K$6,"")</f>
        <v/>
      </c>
      <c r="L325" s="21" t="str">
        <f t="shared" si="462"/>
        <v/>
      </c>
      <c r="M325" s="21" t="str">
        <f t="shared" si="462"/>
        <v/>
      </c>
      <c r="N325" s="21" t="str">
        <f t="shared" si="462"/>
        <v/>
      </c>
      <c r="O325" s="21" t="str">
        <f t="shared" si="462"/>
        <v/>
      </c>
      <c r="P325" s="21" t="str">
        <f t="shared" si="462"/>
        <v/>
      </c>
      <c r="Q325" s="21" t="str">
        <f t="shared" si="462"/>
        <v/>
      </c>
      <c r="R325" s="21" t="str">
        <f t="shared" si="462"/>
        <v/>
      </c>
      <c r="S325" s="21" t="str">
        <f t="shared" si="462"/>
        <v/>
      </c>
      <c r="T325" s="21" t="str">
        <f t="shared" si="462"/>
        <v/>
      </c>
      <c r="U325" s="21" t="str">
        <f t="shared" si="462"/>
        <v/>
      </c>
      <c r="V325" s="21" t="str">
        <f t="shared" si="462"/>
        <v/>
      </c>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c r="BY325" s="21"/>
      <c r="BZ325" s="21"/>
      <c r="CA325" s="21"/>
      <c r="CB325" s="21"/>
      <c r="CC325" s="21"/>
      <c r="CD325" s="21"/>
      <c r="CE325" s="21"/>
      <c r="CF325" s="21"/>
      <c r="CG325" s="21"/>
      <c r="CH325" s="21"/>
      <c r="CI325" s="21"/>
      <c r="CJ325" s="21"/>
      <c r="CK325" s="21"/>
      <c r="CL325" s="21"/>
      <c r="CM325" s="21"/>
      <c r="CN325" s="21"/>
      <c r="CO325" s="21"/>
      <c r="CP325" s="21"/>
      <c r="CQ325" s="21"/>
      <c r="CR325" s="21"/>
      <c r="CS325" s="21"/>
      <c r="CT325" s="21"/>
      <c r="CU325" s="21"/>
      <c r="CV325" s="21"/>
      <c r="CW325" s="21"/>
      <c r="CX325" s="21"/>
      <c r="CY325" s="21"/>
      <c r="CZ325" s="21"/>
      <c r="DA325" s="21"/>
      <c r="DB325" s="21"/>
      <c r="DC325" s="21" t="str">
        <f t="shared" ref="DC325:DN325" si="463">IF(DC143&gt;0,DC$6,"")</f>
        <v/>
      </c>
      <c r="DD325" s="21" t="str">
        <f t="shared" si="463"/>
        <v/>
      </c>
      <c r="DE325" s="21" t="str">
        <f t="shared" si="463"/>
        <v/>
      </c>
      <c r="DF325" s="21" t="str">
        <f t="shared" si="463"/>
        <v/>
      </c>
      <c r="DG325" s="21" t="str">
        <f t="shared" si="463"/>
        <v/>
      </c>
      <c r="DH325" s="21" t="str">
        <f t="shared" si="463"/>
        <v/>
      </c>
      <c r="DI325" s="21" t="str">
        <f t="shared" si="463"/>
        <v/>
      </c>
      <c r="DJ325" s="21" t="str">
        <f t="shared" si="463"/>
        <v/>
      </c>
      <c r="DK325" s="21" t="str">
        <f t="shared" si="463"/>
        <v/>
      </c>
      <c r="DL325" s="21" t="str">
        <f t="shared" si="463"/>
        <v/>
      </c>
      <c r="DM325" s="21" t="str">
        <f t="shared" si="463"/>
        <v/>
      </c>
      <c r="DN325" s="21" t="str">
        <f t="shared" si="463"/>
        <v/>
      </c>
      <c r="DO325" s="21"/>
      <c r="DP325" s="21"/>
      <c r="DQ325" s="21"/>
      <c r="DR325" s="21"/>
      <c r="DS325" s="21"/>
      <c r="DT325" s="21"/>
      <c r="DU325" s="21"/>
      <c r="DV325" s="21"/>
      <c r="DW325" s="21"/>
      <c r="DX325" s="21"/>
      <c r="DY325" s="21"/>
      <c r="DZ325" s="21"/>
      <c r="EA325" s="21"/>
      <c r="EB325" s="21"/>
      <c r="EC325" s="21"/>
      <c r="ED325" s="21"/>
      <c r="EE325" s="21"/>
      <c r="EF325" s="21"/>
      <c r="EG325" s="21"/>
      <c r="EH325" s="21"/>
      <c r="EI325" s="21"/>
      <c r="EJ325" s="21"/>
      <c r="EK325" s="21"/>
      <c r="EL325" s="21"/>
      <c r="EM325" s="21"/>
      <c r="EN325" s="21"/>
      <c r="EO325" s="21"/>
      <c r="EP325" s="21"/>
      <c r="EQ325" s="21"/>
      <c r="ER325" s="21"/>
      <c r="ES325" s="21"/>
      <c r="ET325" s="21"/>
      <c r="EU325" s="21"/>
      <c r="EV325" s="21"/>
      <c r="EW325" s="21"/>
      <c r="EX325" s="21"/>
      <c r="EY325" s="21" t="str">
        <f t="shared" ref="EY325:GF325" si="464">IF(EY143&gt;0,EY$6,"")</f>
        <v/>
      </c>
      <c r="EZ325" s="21" t="str">
        <f t="shared" si="464"/>
        <v/>
      </c>
      <c r="FA325" s="21" t="str">
        <f t="shared" si="464"/>
        <v/>
      </c>
      <c r="FB325" s="21" t="str">
        <f t="shared" si="464"/>
        <v/>
      </c>
      <c r="FC325" s="21" t="str">
        <f t="shared" si="464"/>
        <v/>
      </c>
      <c r="FD325" s="21" t="str">
        <f t="shared" si="464"/>
        <v/>
      </c>
      <c r="FE325" s="21" t="str">
        <f t="shared" si="464"/>
        <v/>
      </c>
      <c r="FF325" s="21" t="str">
        <f t="shared" si="464"/>
        <v/>
      </c>
      <c r="FG325" s="21" t="str">
        <f t="shared" si="464"/>
        <v/>
      </c>
      <c r="FH325" s="21" t="str">
        <f t="shared" si="464"/>
        <v/>
      </c>
      <c r="FI325" s="21" t="str">
        <f t="shared" si="464"/>
        <v/>
      </c>
      <c r="FJ325" s="21" t="str">
        <f t="shared" si="464"/>
        <v/>
      </c>
      <c r="FK325" s="21" t="str">
        <f t="shared" si="464"/>
        <v/>
      </c>
      <c r="FL325" s="21" t="str">
        <f t="shared" si="464"/>
        <v/>
      </c>
      <c r="FM325" s="21" t="str">
        <f t="shared" si="464"/>
        <v/>
      </c>
      <c r="FN325" s="21" t="str">
        <f t="shared" si="464"/>
        <v/>
      </c>
      <c r="FO325" s="21" t="str">
        <f t="shared" si="464"/>
        <v/>
      </c>
      <c r="FP325" s="21" t="str">
        <f t="shared" si="464"/>
        <v/>
      </c>
      <c r="FQ325" s="21" t="str">
        <f t="shared" si="464"/>
        <v/>
      </c>
      <c r="FR325" s="21" t="str">
        <f t="shared" si="464"/>
        <v/>
      </c>
      <c r="FS325" s="21" t="str">
        <f t="shared" si="464"/>
        <v/>
      </c>
      <c r="FT325" s="21" t="str">
        <f t="shared" si="464"/>
        <v/>
      </c>
      <c r="FU325" s="21" t="str">
        <f t="shared" si="464"/>
        <v/>
      </c>
      <c r="FV325" s="21" t="str">
        <f t="shared" si="464"/>
        <v/>
      </c>
      <c r="FW325" s="21" t="str">
        <f t="shared" si="464"/>
        <v/>
      </c>
      <c r="FX325" s="21" t="str">
        <f t="shared" si="464"/>
        <v/>
      </c>
      <c r="FY325" s="21" t="str">
        <f t="shared" si="464"/>
        <v/>
      </c>
      <c r="FZ325" s="21" t="str">
        <f t="shared" si="464"/>
        <v/>
      </c>
      <c r="GA325" s="21" t="str">
        <f t="shared" si="464"/>
        <v/>
      </c>
      <c r="GB325" s="21" t="str">
        <f t="shared" si="464"/>
        <v/>
      </c>
      <c r="GC325" s="21" t="str">
        <f t="shared" si="464"/>
        <v/>
      </c>
      <c r="GD325" s="21" t="str">
        <f t="shared" si="464"/>
        <v/>
      </c>
      <c r="GE325" s="21" t="str">
        <f t="shared" si="464"/>
        <v/>
      </c>
      <c r="GF325" s="21" t="str">
        <f t="shared" si="464"/>
        <v/>
      </c>
      <c r="GG325" s="21"/>
      <c r="GH325" s="21" t="str">
        <f t="shared" si="421"/>
        <v/>
      </c>
      <c r="GI325" s="436" t="str">
        <f t="shared" si="421"/>
        <v/>
      </c>
    </row>
    <row r="326" spans="1:191" hidden="1" x14ac:dyDescent="0.75">
      <c r="A326" s="67"/>
      <c r="B326" s="67"/>
      <c r="C326" s="425" t="str">
        <f t="shared" si="440"/>
        <v/>
      </c>
      <c r="D326" s="7"/>
      <c r="E326" s="7"/>
      <c r="F326" s="7"/>
      <c r="G326" s="424">
        <f t="shared" si="444"/>
        <v>0</v>
      </c>
      <c r="H326" s="21">
        <f t="shared" si="445"/>
        <v>0</v>
      </c>
      <c r="I326" s="102"/>
      <c r="J326" s="21" t="str">
        <f t="shared" si="449"/>
        <v/>
      </c>
      <c r="K326" s="21" t="str">
        <f t="shared" ref="K326:V326" si="465">IF(K144&gt;0,K$6,"")</f>
        <v/>
      </c>
      <c r="L326" s="21" t="str">
        <f t="shared" si="465"/>
        <v/>
      </c>
      <c r="M326" s="21" t="str">
        <f t="shared" si="465"/>
        <v/>
      </c>
      <c r="N326" s="21" t="str">
        <f t="shared" si="465"/>
        <v/>
      </c>
      <c r="O326" s="21" t="str">
        <f t="shared" si="465"/>
        <v/>
      </c>
      <c r="P326" s="21" t="str">
        <f t="shared" si="465"/>
        <v/>
      </c>
      <c r="Q326" s="21" t="str">
        <f t="shared" si="465"/>
        <v/>
      </c>
      <c r="R326" s="21" t="str">
        <f t="shared" si="465"/>
        <v/>
      </c>
      <c r="S326" s="21" t="str">
        <f t="shared" si="465"/>
        <v/>
      </c>
      <c r="T326" s="21" t="str">
        <f t="shared" si="465"/>
        <v/>
      </c>
      <c r="U326" s="21" t="str">
        <f t="shared" si="465"/>
        <v/>
      </c>
      <c r="V326" s="21" t="str">
        <f t="shared" si="465"/>
        <v/>
      </c>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c r="BY326" s="21"/>
      <c r="BZ326" s="21"/>
      <c r="CA326" s="21"/>
      <c r="CB326" s="21"/>
      <c r="CC326" s="21"/>
      <c r="CD326" s="21"/>
      <c r="CE326" s="21"/>
      <c r="CF326" s="21"/>
      <c r="CG326" s="21"/>
      <c r="CH326" s="21"/>
      <c r="CI326" s="21"/>
      <c r="CJ326" s="21"/>
      <c r="CK326" s="21"/>
      <c r="CL326" s="21"/>
      <c r="CM326" s="21"/>
      <c r="CN326" s="21"/>
      <c r="CO326" s="21"/>
      <c r="CP326" s="21"/>
      <c r="CQ326" s="21"/>
      <c r="CR326" s="21"/>
      <c r="CS326" s="21"/>
      <c r="CT326" s="21"/>
      <c r="CU326" s="21"/>
      <c r="CV326" s="21"/>
      <c r="CW326" s="21"/>
      <c r="CX326" s="21"/>
      <c r="CY326" s="21"/>
      <c r="CZ326" s="21"/>
      <c r="DA326" s="21"/>
      <c r="DB326" s="21"/>
      <c r="DC326" s="21" t="str">
        <f t="shared" ref="DC326:DN326" si="466">IF(DC144&gt;0,DC$6,"")</f>
        <v/>
      </c>
      <c r="DD326" s="21" t="str">
        <f t="shared" si="466"/>
        <v/>
      </c>
      <c r="DE326" s="21" t="str">
        <f t="shared" si="466"/>
        <v/>
      </c>
      <c r="DF326" s="21" t="str">
        <f t="shared" si="466"/>
        <v/>
      </c>
      <c r="DG326" s="21" t="str">
        <f t="shared" si="466"/>
        <v/>
      </c>
      <c r="DH326" s="21" t="str">
        <f t="shared" si="466"/>
        <v/>
      </c>
      <c r="DI326" s="21" t="str">
        <f t="shared" si="466"/>
        <v/>
      </c>
      <c r="DJ326" s="21" t="str">
        <f t="shared" si="466"/>
        <v/>
      </c>
      <c r="DK326" s="21" t="str">
        <f t="shared" si="466"/>
        <v/>
      </c>
      <c r="DL326" s="21" t="str">
        <f t="shared" si="466"/>
        <v/>
      </c>
      <c r="DM326" s="21" t="str">
        <f t="shared" si="466"/>
        <v/>
      </c>
      <c r="DN326" s="21" t="str">
        <f t="shared" si="466"/>
        <v/>
      </c>
      <c r="DO326" s="21"/>
      <c r="DP326" s="21"/>
      <c r="DQ326" s="21"/>
      <c r="DR326" s="21"/>
      <c r="DS326" s="21"/>
      <c r="DT326" s="21"/>
      <c r="DU326" s="21"/>
      <c r="DV326" s="21"/>
      <c r="DW326" s="21"/>
      <c r="DX326" s="21"/>
      <c r="DY326" s="21"/>
      <c r="DZ326" s="21"/>
      <c r="EA326" s="21"/>
      <c r="EB326" s="21"/>
      <c r="EC326" s="21"/>
      <c r="ED326" s="21"/>
      <c r="EE326" s="21"/>
      <c r="EF326" s="21"/>
      <c r="EG326" s="21"/>
      <c r="EH326" s="21"/>
      <c r="EI326" s="21"/>
      <c r="EJ326" s="21"/>
      <c r="EK326" s="21"/>
      <c r="EL326" s="21"/>
      <c r="EM326" s="21"/>
      <c r="EN326" s="21"/>
      <c r="EO326" s="21"/>
      <c r="EP326" s="21"/>
      <c r="EQ326" s="21"/>
      <c r="ER326" s="21"/>
      <c r="ES326" s="21"/>
      <c r="ET326" s="21"/>
      <c r="EU326" s="21"/>
      <c r="EV326" s="21"/>
      <c r="EW326" s="21"/>
      <c r="EX326" s="21"/>
      <c r="EY326" s="21" t="str">
        <f t="shared" ref="EY326:GF326" si="467">IF(EY144&gt;0,EY$6,"")</f>
        <v/>
      </c>
      <c r="EZ326" s="21" t="str">
        <f t="shared" si="467"/>
        <v/>
      </c>
      <c r="FA326" s="21" t="str">
        <f t="shared" si="467"/>
        <v/>
      </c>
      <c r="FB326" s="21" t="str">
        <f t="shared" si="467"/>
        <v/>
      </c>
      <c r="FC326" s="21" t="str">
        <f t="shared" si="467"/>
        <v/>
      </c>
      <c r="FD326" s="21" t="str">
        <f t="shared" si="467"/>
        <v/>
      </c>
      <c r="FE326" s="21" t="str">
        <f t="shared" si="467"/>
        <v/>
      </c>
      <c r="FF326" s="21" t="str">
        <f t="shared" si="467"/>
        <v/>
      </c>
      <c r="FG326" s="21" t="str">
        <f t="shared" si="467"/>
        <v/>
      </c>
      <c r="FH326" s="21" t="str">
        <f t="shared" si="467"/>
        <v/>
      </c>
      <c r="FI326" s="21" t="str">
        <f t="shared" si="467"/>
        <v/>
      </c>
      <c r="FJ326" s="21" t="str">
        <f t="shared" si="467"/>
        <v/>
      </c>
      <c r="FK326" s="21" t="str">
        <f t="shared" si="467"/>
        <v/>
      </c>
      <c r="FL326" s="21" t="str">
        <f t="shared" si="467"/>
        <v/>
      </c>
      <c r="FM326" s="21" t="str">
        <f t="shared" si="467"/>
        <v/>
      </c>
      <c r="FN326" s="21" t="str">
        <f t="shared" si="467"/>
        <v/>
      </c>
      <c r="FO326" s="21" t="str">
        <f t="shared" si="467"/>
        <v/>
      </c>
      <c r="FP326" s="21" t="str">
        <f t="shared" si="467"/>
        <v/>
      </c>
      <c r="FQ326" s="21" t="str">
        <f t="shared" si="467"/>
        <v/>
      </c>
      <c r="FR326" s="21" t="str">
        <f t="shared" si="467"/>
        <v/>
      </c>
      <c r="FS326" s="21" t="str">
        <f t="shared" si="467"/>
        <v/>
      </c>
      <c r="FT326" s="21" t="str">
        <f t="shared" si="467"/>
        <v/>
      </c>
      <c r="FU326" s="21" t="str">
        <f t="shared" si="467"/>
        <v/>
      </c>
      <c r="FV326" s="21" t="str">
        <f t="shared" si="467"/>
        <v/>
      </c>
      <c r="FW326" s="21" t="str">
        <f t="shared" si="467"/>
        <v/>
      </c>
      <c r="FX326" s="21" t="str">
        <f t="shared" si="467"/>
        <v/>
      </c>
      <c r="FY326" s="21" t="str">
        <f t="shared" si="467"/>
        <v/>
      </c>
      <c r="FZ326" s="21" t="str">
        <f t="shared" si="467"/>
        <v/>
      </c>
      <c r="GA326" s="21" t="str">
        <f t="shared" si="467"/>
        <v/>
      </c>
      <c r="GB326" s="21" t="str">
        <f t="shared" si="467"/>
        <v/>
      </c>
      <c r="GC326" s="21" t="str">
        <f t="shared" si="467"/>
        <v/>
      </c>
      <c r="GD326" s="21" t="str">
        <f t="shared" si="467"/>
        <v/>
      </c>
      <c r="GE326" s="21" t="str">
        <f t="shared" si="467"/>
        <v/>
      </c>
      <c r="GF326" s="21" t="str">
        <f t="shared" si="467"/>
        <v/>
      </c>
      <c r="GG326" s="21"/>
      <c r="GH326" s="21" t="str">
        <f t="shared" si="421"/>
        <v/>
      </c>
      <c r="GI326" s="436" t="str">
        <f t="shared" si="421"/>
        <v/>
      </c>
    </row>
    <row r="327" spans="1:191" hidden="1" x14ac:dyDescent="0.75">
      <c r="A327" s="67"/>
      <c r="B327" s="67"/>
      <c r="C327" s="425" t="str">
        <f t="shared" si="440"/>
        <v/>
      </c>
      <c r="D327" s="7"/>
      <c r="E327" s="7"/>
      <c r="F327" s="7"/>
      <c r="G327" s="424">
        <f t="shared" si="444"/>
        <v>0</v>
      </c>
      <c r="H327" s="21">
        <f t="shared" si="445"/>
        <v>0</v>
      </c>
      <c r="I327" s="102"/>
      <c r="J327" s="21" t="str">
        <f t="shared" si="449"/>
        <v/>
      </c>
      <c r="K327" s="21" t="str">
        <f t="shared" ref="K327:V327" si="468">IF(K145&gt;0,K$6,"")</f>
        <v/>
      </c>
      <c r="L327" s="21" t="str">
        <f t="shared" si="468"/>
        <v/>
      </c>
      <c r="M327" s="21" t="str">
        <f t="shared" si="468"/>
        <v/>
      </c>
      <c r="N327" s="21" t="str">
        <f t="shared" si="468"/>
        <v/>
      </c>
      <c r="O327" s="21" t="str">
        <f t="shared" si="468"/>
        <v/>
      </c>
      <c r="P327" s="21" t="str">
        <f t="shared" si="468"/>
        <v/>
      </c>
      <c r="Q327" s="21" t="str">
        <f t="shared" si="468"/>
        <v/>
      </c>
      <c r="R327" s="21" t="str">
        <f t="shared" si="468"/>
        <v/>
      </c>
      <c r="S327" s="21" t="str">
        <f t="shared" si="468"/>
        <v/>
      </c>
      <c r="T327" s="21" t="str">
        <f t="shared" si="468"/>
        <v/>
      </c>
      <c r="U327" s="21" t="str">
        <f t="shared" si="468"/>
        <v/>
      </c>
      <c r="V327" s="21" t="str">
        <f t="shared" si="468"/>
        <v/>
      </c>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c r="BY327" s="21"/>
      <c r="BZ327" s="21"/>
      <c r="CA327" s="21"/>
      <c r="CB327" s="21"/>
      <c r="CC327" s="21"/>
      <c r="CD327" s="21"/>
      <c r="CE327" s="21"/>
      <c r="CF327" s="21"/>
      <c r="CG327" s="21"/>
      <c r="CH327" s="21"/>
      <c r="CI327" s="21"/>
      <c r="CJ327" s="21"/>
      <c r="CK327" s="21"/>
      <c r="CL327" s="21"/>
      <c r="CM327" s="21"/>
      <c r="CN327" s="21"/>
      <c r="CO327" s="21"/>
      <c r="CP327" s="21"/>
      <c r="CQ327" s="21"/>
      <c r="CR327" s="21"/>
      <c r="CS327" s="21"/>
      <c r="CT327" s="21"/>
      <c r="CU327" s="21"/>
      <c r="CV327" s="21"/>
      <c r="CW327" s="21"/>
      <c r="CX327" s="21"/>
      <c r="CY327" s="21"/>
      <c r="CZ327" s="21"/>
      <c r="DA327" s="21"/>
      <c r="DB327" s="21"/>
      <c r="DC327" s="21" t="str">
        <f t="shared" ref="DC327:DN327" si="469">IF(DC145&gt;0,DC$6,"")</f>
        <v/>
      </c>
      <c r="DD327" s="21" t="str">
        <f t="shared" si="469"/>
        <v/>
      </c>
      <c r="DE327" s="21" t="str">
        <f t="shared" si="469"/>
        <v/>
      </c>
      <c r="DF327" s="21" t="str">
        <f t="shared" si="469"/>
        <v/>
      </c>
      <c r="DG327" s="21" t="str">
        <f t="shared" si="469"/>
        <v/>
      </c>
      <c r="DH327" s="21" t="str">
        <f t="shared" si="469"/>
        <v/>
      </c>
      <c r="DI327" s="21" t="str">
        <f t="shared" si="469"/>
        <v/>
      </c>
      <c r="DJ327" s="21" t="str">
        <f t="shared" si="469"/>
        <v/>
      </c>
      <c r="DK327" s="21" t="str">
        <f t="shared" si="469"/>
        <v/>
      </c>
      <c r="DL327" s="21" t="str">
        <f t="shared" si="469"/>
        <v/>
      </c>
      <c r="DM327" s="21" t="str">
        <f t="shared" si="469"/>
        <v/>
      </c>
      <c r="DN327" s="21" t="str">
        <f t="shared" si="469"/>
        <v/>
      </c>
      <c r="DO327" s="21"/>
      <c r="DP327" s="21"/>
      <c r="DQ327" s="21"/>
      <c r="DR327" s="21"/>
      <c r="DS327" s="21"/>
      <c r="DT327" s="21"/>
      <c r="DU327" s="21"/>
      <c r="DV327" s="21"/>
      <c r="DW327" s="21"/>
      <c r="DX327" s="21"/>
      <c r="DY327" s="21"/>
      <c r="DZ327" s="21"/>
      <c r="EA327" s="21"/>
      <c r="EB327" s="21"/>
      <c r="EC327" s="21"/>
      <c r="ED327" s="21"/>
      <c r="EE327" s="21"/>
      <c r="EF327" s="21"/>
      <c r="EG327" s="21"/>
      <c r="EH327" s="21"/>
      <c r="EI327" s="21"/>
      <c r="EJ327" s="21"/>
      <c r="EK327" s="21"/>
      <c r="EL327" s="21"/>
      <c r="EM327" s="21"/>
      <c r="EN327" s="21"/>
      <c r="EO327" s="21"/>
      <c r="EP327" s="21"/>
      <c r="EQ327" s="21"/>
      <c r="ER327" s="21"/>
      <c r="ES327" s="21"/>
      <c r="ET327" s="21"/>
      <c r="EU327" s="21"/>
      <c r="EV327" s="21"/>
      <c r="EW327" s="21"/>
      <c r="EX327" s="21"/>
      <c r="EY327" s="21" t="str">
        <f t="shared" ref="EY327:GF327" si="470">IF(EY145&gt;0,EY$6,"")</f>
        <v/>
      </c>
      <c r="EZ327" s="21" t="str">
        <f t="shared" si="470"/>
        <v/>
      </c>
      <c r="FA327" s="21" t="str">
        <f t="shared" si="470"/>
        <v/>
      </c>
      <c r="FB327" s="21" t="str">
        <f t="shared" si="470"/>
        <v/>
      </c>
      <c r="FC327" s="21" t="str">
        <f t="shared" si="470"/>
        <v/>
      </c>
      <c r="FD327" s="21" t="str">
        <f t="shared" si="470"/>
        <v/>
      </c>
      <c r="FE327" s="21" t="str">
        <f t="shared" si="470"/>
        <v/>
      </c>
      <c r="FF327" s="21" t="str">
        <f t="shared" si="470"/>
        <v/>
      </c>
      <c r="FG327" s="21" t="str">
        <f t="shared" si="470"/>
        <v/>
      </c>
      <c r="FH327" s="21" t="str">
        <f t="shared" si="470"/>
        <v/>
      </c>
      <c r="FI327" s="21" t="str">
        <f t="shared" si="470"/>
        <v/>
      </c>
      <c r="FJ327" s="21" t="str">
        <f t="shared" si="470"/>
        <v/>
      </c>
      <c r="FK327" s="21" t="str">
        <f t="shared" si="470"/>
        <v/>
      </c>
      <c r="FL327" s="21" t="str">
        <f t="shared" si="470"/>
        <v/>
      </c>
      <c r="FM327" s="21" t="str">
        <f t="shared" si="470"/>
        <v/>
      </c>
      <c r="FN327" s="21" t="str">
        <f t="shared" si="470"/>
        <v/>
      </c>
      <c r="FO327" s="21" t="str">
        <f t="shared" si="470"/>
        <v/>
      </c>
      <c r="FP327" s="21" t="str">
        <f t="shared" si="470"/>
        <v/>
      </c>
      <c r="FQ327" s="21" t="str">
        <f t="shared" si="470"/>
        <v/>
      </c>
      <c r="FR327" s="21" t="str">
        <f t="shared" si="470"/>
        <v/>
      </c>
      <c r="FS327" s="21" t="str">
        <f t="shared" si="470"/>
        <v/>
      </c>
      <c r="FT327" s="21" t="str">
        <f t="shared" si="470"/>
        <v/>
      </c>
      <c r="FU327" s="21" t="str">
        <f t="shared" si="470"/>
        <v/>
      </c>
      <c r="FV327" s="21" t="str">
        <f t="shared" si="470"/>
        <v/>
      </c>
      <c r="FW327" s="21" t="str">
        <f t="shared" si="470"/>
        <v/>
      </c>
      <c r="FX327" s="21" t="str">
        <f t="shared" si="470"/>
        <v/>
      </c>
      <c r="FY327" s="21" t="str">
        <f t="shared" si="470"/>
        <v/>
      </c>
      <c r="FZ327" s="21" t="str">
        <f t="shared" si="470"/>
        <v/>
      </c>
      <c r="GA327" s="21" t="str">
        <f t="shared" si="470"/>
        <v/>
      </c>
      <c r="GB327" s="21" t="str">
        <f t="shared" si="470"/>
        <v/>
      </c>
      <c r="GC327" s="21" t="str">
        <f t="shared" si="470"/>
        <v/>
      </c>
      <c r="GD327" s="21" t="str">
        <f t="shared" si="470"/>
        <v/>
      </c>
      <c r="GE327" s="21" t="str">
        <f t="shared" si="470"/>
        <v/>
      </c>
      <c r="GF327" s="21" t="str">
        <f t="shared" si="470"/>
        <v/>
      </c>
      <c r="GG327" s="21"/>
      <c r="GH327" s="21" t="str">
        <f t="shared" si="421"/>
        <v/>
      </c>
      <c r="GI327" s="436" t="str">
        <f t="shared" si="421"/>
        <v/>
      </c>
    </row>
    <row r="328" spans="1:191" hidden="1" x14ac:dyDescent="0.75">
      <c r="A328" s="67"/>
      <c r="B328" s="67"/>
      <c r="C328" s="425" t="str">
        <f t="shared" si="440"/>
        <v/>
      </c>
      <c r="D328" s="7"/>
      <c r="E328" s="7"/>
      <c r="F328" s="7"/>
      <c r="G328" s="424">
        <f t="shared" si="444"/>
        <v>0</v>
      </c>
      <c r="H328" s="21">
        <f t="shared" si="445"/>
        <v>0</v>
      </c>
      <c r="I328" s="102"/>
      <c r="J328" s="21" t="str">
        <f t="shared" si="449"/>
        <v/>
      </c>
      <c r="K328" s="21" t="str">
        <f t="shared" ref="K328:V328" si="471">IF(K146&gt;0,K$6,"")</f>
        <v/>
      </c>
      <c r="L328" s="21" t="str">
        <f t="shared" si="471"/>
        <v/>
      </c>
      <c r="M328" s="21" t="str">
        <f t="shared" si="471"/>
        <v/>
      </c>
      <c r="N328" s="21" t="str">
        <f t="shared" si="471"/>
        <v/>
      </c>
      <c r="O328" s="21" t="str">
        <f t="shared" si="471"/>
        <v/>
      </c>
      <c r="P328" s="21" t="str">
        <f t="shared" si="471"/>
        <v/>
      </c>
      <c r="Q328" s="21" t="str">
        <f t="shared" si="471"/>
        <v/>
      </c>
      <c r="R328" s="21" t="str">
        <f t="shared" si="471"/>
        <v/>
      </c>
      <c r="S328" s="21" t="str">
        <f t="shared" si="471"/>
        <v/>
      </c>
      <c r="T328" s="21" t="str">
        <f t="shared" si="471"/>
        <v/>
      </c>
      <c r="U328" s="21" t="str">
        <f t="shared" si="471"/>
        <v/>
      </c>
      <c r="V328" s="21" t="str">
        <f t="shared" si="471"/>
        <v/>
      </c>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c r="BY328" s="21"/>
      <c r="BZ328" s="21"/>
      <c r="CA328" s="21"/>
      <c r="CB328" s="21"/>
      <c r="CC328" s="21"/>
      <c r="CD328" s="21"/>
      <c r="CE328" s="21"/>
      <c r="CF328" s="21"/>
      <c r="CG328" s="21"/>
      <c r="CH328" s="21"/>
      <c r="CI328" s="21"/>
      <c r="CJ328" s="21"/>
      <c r="CK328" s="21"/>
      <c r="CL328" s="21"/>
      <c r="CM328" s="21"/>
      <c r="CN328" s="21"/>
      <c r="CO328" s="21"/>
      <c r="CP328" s="21"/>
      <c r="CQ328" s="21"/>
      <c r="CR328" s="21"/>
      <c r="CS328" s="21"/>
      <c r="CT328" s="21"/>
      <c r="CU328" s="21"/>
      <c r="CV328" s="21"/>
      <c r="CW328" s="21"/>
      <c r="CX328" s="21"/>
      <c r="CY328" s="21"/>
      <c r="CZ328" s="21"/>
      <c r="DA328" s="21"/>
      <c r="DB328" s="21"/>
      <c r="DC328" s="21" t="str">
        <f t="shared" ref="DC328:DN328" si="472">IF(DC146&gt;0,DC$6,"")</f>
        <v/>
      </c>
      <c r="DD328" s="21" t="str">
        <f t="shared" si="472"/>
        <v/>
      </c>
      <c r="DE328" s="21" t="str">
        <f t="shared" si="472"/>
        <v/>
      </c>
      <c r="DF328" s="21" t="str">
        <f t="shared" si="472"/>
        <v/>
      </c>
      <c r="DG328" s="21" t="str">
        <f t="shared" si="472"/>
        <v/>
      </c>
      <c r="DH328" s="21" t="str">
        <f t="shared" si="472"/>
        <v/>
      </c>
      <c r="DI328" s="21" t="str">
        <f t="shared" si="472"/>
        <v/>
      </c>
      <c r="DJ328" s="21" t="str">
        <f t="shared" si="472"/>
        <v/>
      </c>
      <c r="DK328" s="21" t="str">
        <f t="shared" si="472"/>
        <v/>
      </c>
      <c r="DL328" s="21" t="str">
        <f t="shared" si="472"/>
        <v/>
      </c>
      <c r="DM328" s="21" t="str">
        <f t="shared" si="472"/>
        <v/>
      </c>
      <c r="DN328" s="21" t="str">
        <f t="shared" si="472"/>
        <v/>
      </c>
      <c r="DO328" s="21"/>
      <c r="DP328" s="21"/>
      <c r="DQ328" s="21"/>
      <c r="DR328" s="21"/>
      <c r="DS328" s="21"/>
      <c r="DT328" s="21"/>
      <c r="DU328" s="21"/>
      <c r="DV328" s="21"/>
      <c r="DW328" s="21"/>
      <c r="DX328" s="21"/>
      <c r="DY328" s="21"/>
      <c r="DZ328" s="21"/>
      <c r="EA328" s="21"/>
      <c r="EB328" s="21"/>
      <c r="EC328" s="21"/>
      <c r="ED328" s="21"/>
      <c r="EE328" s="21"/>
      <c r="EF328" s="21"/>
      <c r="EG328" s="21"/>
      <c r="EH328" s="21"/>
      <c r="EI328" s="21"/>
      <c r="EJ328" s="21"/>
      <c r="EK328" s="21"/>
      <c r="EL328" s="21"/>
      <c r="EM328" s="21"/>
      <c r="EN328" s="21"/>
      <c r="EO328" s="21"/>
      <c r="EP328" s="21"/>
      <c r="EQ328" s="21"/>
      <c r="ER328" s="21"/>
      <c r="ES328" s="21"/>
      <c r="ET328" s="21"/>
      <c r="EU328" s="21"/>
      <c r="EV328" s="21"/>
      <c r="EW328" s="21"/>
      <c r="EX328" s="21"/>
      <c r="EY328" s="21" t="str">
        <f t="shared" ref="EY328:GF328" si="473">IF(EY146&gt;0,EY$6,"")</f>
        <v/>
      </c>
      <c r="EZ328" s="21" t="str">
        <f t="shared" si="473"/>
        <v/>
      </c>
      <c r="FA328" s="21" t="str">
        <f t="shared" si="473"/>
        <v/>
      </c>
      <c r="FB328" s="21" t="str">
        <f t="shared" si="473"/>
        <v/>
      </c>
      <c r="FC328" s="21" t="str">
        <f t="shared" si="473"/>
        <v/>
      </c>
      <c r="FD328" s="21" t="str">
        <f t="shared" si="473"/>
        <v/>
      </c>
      <c r="FE328" s="21" t="str">
        <f t="shared" si="473"/>
        <v/>
      </c>
      <c r="FF328" s="21" t="str">
        <f t="shared" si="473"/>
        <v/>
      </c>
      <c r="FG328" s="21" t="str">
        <f t="shared" si="473"/>
        <v/>
      </c>
      <c r="FH328" s="21" t="str">
        <f t="shared" si="473"/>
        <v/>
      </c>
      <c r="FI328" s="21" t="str">
        <f t="shared" si="473"/>
        <v/>
      </c>
      <c r="FJ328" s="21" t="str">
        <f t="shared" si="473"/>
        <v/>
      </c>
      <c r="FK328" s="21" t="str">
        <f t="shared" si="473"/>
        <v/>
      </c>
      <c r="FL328" s="21" t="str">
        <f t="shared" si="473"/>
        <v/>
      </c>
      <c r="FM328" s="21" t="str">
        <f t="shared" si="473"/>
        <v/>
      </c>
      <c r="FN328" s="21" t="str">
        <f t="shared" si="473"/>
        <v/>
      </c>
      <c r="FO328" s="21" t="str">
        <f t="shared" si="473"/>
        <v/>
      </c>
      <c r="FP328" s="21" t="str">
        <f t="shared" si="473"/>
        <v/>
      </c>
      <c r="FQ328" s="21" t="str">
        <f t="shared" si="473"/>
        <v/>
      </c>
      <c r="FR328" s="21" t="str">
        <f t="shared" si="473"/>
        <v/>
      </c>
      <c r="FS328" s="21" t="str">
        <f t="shared" si="473"/>
        <v/>
      </c>
      <c r="FT328" s="21" t="str">
        <f t="shared" si="473"/>
        <v/>
      </c>
      <c r="FU328" s="21" t="str">
        <f t="shared" si="473"/>
        <v/>
      </c>
      <c r="FV328" s="21" t="str">
        <f t="shared" si="473"/>
        <v/>
      </c>
      <c r="FW328" s="21" t="str">
        <f t="shared" si="473"/>
        <v/>
      </c>
      <c r="FX328" s="21" t="str">
        <f t="shared" si="473"/>
        <v/>
      </c>
      <c r="FY328" s="21" t="str">
        <f t="shared" si="473"/>
        <v/>
      </c>
      <c r="FZ328" s="21" t="str">
        <f t="shared" si="473"/>
        <v/>
      </c>
      <c r="GA328" s="21" t="str">
        <f t="shared" si="473"/>
        <v/>
      </c>
      <c r="GB328" s="21" t="str">
        <f t="shared" si="473"/>
        <v/>
      </c>
      <c r="GC328" s="21" t="str">
        <f t="shared" si="473"/>
        <v/>
      </c>
      <c r="GD328" s="21" t="str">
        <f t="shared" si="473"/>
        <v/>
      </c>
      <c r="GE328" s="21" t="str">
        <f t="shared" si="473"/>
        <v/>
      </c>
      <c r="GF328" s="21" t="str">
        <f t="shared" si="473"/>
        <v/>
      </c>
      <c r="GG328" s="21"/>
      <c r="GH328" s="21" t="str">
        <f t="shared" si="421"/>
        <v/>
      </c>
      <c r="GI328" s="436" t="str">
        <f t="shared" si="421"/>
        <v/>
      </c>
    </row>
    <row r="329" spans="1:191" hidden="1" x14ac:dyDescent="0.75">
      <c r="A329" s="67"/>
      <c r="B329" s="67"/>
      <c r="C329" s="425" t="str">
        <f t="shared" si="440"/>
        <v/>
      </c>
      <c r="D329" s="7"/>
      <c r="E329" s="7"/>
      <c r="F329" s="7"/>
      <c r="G329" s="424">
        <f t="shared" si="444"/>
        <v>0</v>
      </c>
      <c r="H329" s="21">
        <f t="shared" si="445"/>
        <v>0</v>
      </c>
      <c r="I329" s="102"/>
      <c r="J329" s="21" t="str">
        <f t="shared" si="449"/>
        <v/>
      </c>
      <c r="K329" s="21" t="str">
        <f t="shared" ref="K329:V329" si="474">IF(K147&gt;0,K$6,"")</f>
        <v/>
      </c>
      <c r="L329" s="21" t="str">
        <f t="shared" si="474"/>
        <v/>
      </c>
      <c r="M329" s="21" t="str">
        <f t="shared" si="474"/>
        <v/>
      </c>
      <c r="N329" s="21" t="str">
        <f t="shared" si="474"/>
        <v/>
      </c>
      <c r="O329" s="21" t="str">
        <f t="shared" si="474"/>
        <v/>
      </c>
      <c r="P329" s="21" t="str">
        <f t="shared" si="474"/>
        <v/>
      </c>
      <c r="Q329" s="21" t="str">
        <f t="shared" si="474"/>
        <v/>
      </c>
      <c r="R329" s="21" t="str">
        <f t="shared" si="474"/>
        <v/>
      </c>
      <c r="S329" s="21" t="str">
        <f t="shared" si="474"/>
        <v/>
      </c>
      <c r="T329" s="21" t="str">
        <f t="shared" si="474"/>
        <v/>
      </c>
      <c r="U329" s="21" t="str">
        <f t="shared" si="474"/>
        <v/>
      </c>
      <c r="V329" s="21" t="str">
        <f t="shared" si="474"/>
        <v/>
      </c>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c r="BY329" s="21"/>
      <c r="BZ329" s="21"/>
      <c r="CA329" s="21"/>
      <c r="CB329" s="21"/>
      <c r="CC329" s="21"/>
      <c r="CD329" s="21"/>
      <c r="CE329" s="21"/>
      <c r="CF329" s="21"/>
      <c r="CG329" s="21"/>
      <c r="CH329" s="21"/>
      <c r="CI329" s="21"/>
      <c r="CJ329" s="21"/>
      <c r="CK329" s="21"/>
      <c r="CL329" s="21"/>
      <c r="CM329" s="21"/>
      <c r="CN329" s="21"/>
      <c r="CO329" s="21"/>
      <c r="CP329" s="21"/>
      <c r="CQ329" s="21"/>
      <c r="CR329" s="21"/>
      <c r="CS329" s="21"/>
      <c r="CT329" s="21"/>
      <c r="CU329" s="21"/>
      <c r="CV329" s="21"/>
      <c r="CW329" s="21"/>
      <c r="CX329" s="21"/>
      <c r="CY329" s="21"/>
      <c r="CZ329" s="21"/>
      <c r="DA329" s="21"/>
      <c r="DB329" s="21"/>
      <c r="DC329" s="21" t="str">
        <f t="shared" ref="DC329:DN329" si="475">IF(DC147&gt;0,DC$6,"")</f>
        <v/>
      </c>
      <c r="DD329" s="21" t="str">
        <f t="shared" si="475"/>
        <v/>
      </c>
      <c r="DE329" s="21" t="str">
        <f t="shared" si="475"/>
        <v/>
      </c>
      <c r="DF329" s="21" t="str">
        <f t="shared" si="475"/>
        <v/>
      </c>
      <c r="DG329" s="21" t="str">
        <f t="shared" si="475"/>
        <v/>
      </c>
      <c r="DH329" s="21" t="str">
        <f t="shared" si="475"/>
        <v/>
      </c>
      <c r="DI329" s="21" t="str">
        <f t="shared" si="475"/>
        <v/>
      </c>
      <c r="DJ329" s="21" t="str">
        <f t="shared" si="475"/>
        <v/>
      </c>
      <c r="DK329" s="21" t="str">
        <f t="shared" si="475"/>
        <v/>
      </c>
      <c r="DL329" s="21" t="str">
        <f t="shared" si="475"/>
        <v/>
      </c>
      <c r="DM329" s="21" t="str">
        <f t="shared" si="475"/>
        <v/>
      </c>
      <c r="DN329" s="21" t="str">
        <f t="shared" si="475"/>
        <v/>
      </c>
      <c r="DO329" s="21"/>
      <c r="DP329" s="21"/>
      <c r="DQ329" s="21"/>
      <c r="DR329" s="21"/>
      <c r="DS329" s="21"/>
      <c r="DT329" s="21"/>
      <c r="DU329" s="21"/>
      <c r="DV329" s="21"/>
      <c r="DW329" s="21"/>
      <c r="DX329" s="21"/>
      <c r="DY329" s="21"/>
      <c r="DZ329" s="21"/>
      <c r="EA329" s="21"/>
      <c r="EB329" s="21"/>
      <c r="EC329" s="21"/>
      <c r="ED329" s="21"/>
      <c r="EE329" s="21"/>
      <c r="EF329" s="21"/>
      <c r="EG329" s="21"/>
      <c r="EH329" s="21"/>
      <c r="EI329" s="21"/>
      <c r="EJ329" s="21"/>
      <c r="EK329" s="21"/>
      <c r="EL329" s="21"/>
      <c r="EM329" s="21"/>
      <c r="EN329" s="21"/>
      <c r="EO329" s="21"/>
      <c r="EP329" s="21"/>
      <c r="EQ329" s="21"/>
      <c r="ER329" s="21"/>
      <c r="ES329" s="21"/>
      <c r="ET329" s="21"/>
      <c r="EU329" s="21"/>
      <c r="EV329" s="21"/>
      <c r="EW329" s="21"/>
      <c r="EX329" s="21"/>
      <c r="EY329" s="21" t="str">
        <f t="shared" ref="EY329:GF329" si="476">IF(EY147&gt;0,EY$6,"")</f>
        <v/>
      </c>
      <c r="EZ329" s="21" t="str">
        <f t="shared" si="476"/>
        <v/>
      </c>
      <c r="FA329" s="21" t="str">
        <f t="shared" si="476"/>
        <v/>
      </c>
      <c r="FB329" s="21" t="str">
        <f t="shared" si="476"/>
        <v/>
      </c>
      <c r="FC329" s="21" t="str">
        <f t="shared" si="476"/>
        <v/>
      </c>
      <c r="FD329" s="21" t="str">
        <f t="shared" si="476"/>
        <v/>
      </c>
      <c r="FE329" s="21" t="str">
        <f t="shared" si="476"/>
        <v/>
      </c>
      <c r="FF329" s="21" t="str">
        <f t="shared" si="476"/>
        <v/>
      </c>
      <c r="FG329" s="21" t="str">
        <f t="shared" si="476"/>
        <v/>
      </c>
      <c r="FH329" s="21" t="str">
        <f t="shared" si="476"/>
        <v/>
      </c>
      <c r="FI329" s="21" t="str">
        <f t="shared" si="476"/>
        <v/>
      </c>
      <c r="FJ329" s="21" t="str">
        <f t="shared" si="476"/>
        <v/>
      </c>
      <c r="FK329" s="21" t="str">
        <f t="shared" si="476"/>
        <v/>
      </c>
      <c r="FL329" s="21" t="str">
        <f t="shared" si="476"/>
        <v/>
      </c>
      <c r="FM329" s="21" t="str">
        <f t="shared" si="476"/>
        <v/>
      </c>
      <c r="FN329" s="21" t="str">
        <f t="shared" si="476"/>
        <v/>
      </c>
      <c r="FO329" s="21" t="str">
        <f t="shared" si="476"/>
        <v/>
      </c>
      <c r="FP329" s="21" t="str">
        <f t="shared" si="476"/>
        <v/>
      </c>
      <c r="FQ329" s="21" t="str">
        <f t="shared" si="476"/>
        <v/>
      </c>
      <c r="FR329" s="21" t="str">
        <f t="shared" si="476"/>
        <v/>
      </c>
      <c r="FS329" s="21" t="str">
        <f t="shared" si="476"/>
        <v/>
      </c>
      <c r="FT329" s="21" t="str">
        <f t="shared" si="476"/>
        <v/>
      </c>
      <c r="FU329" s="21" t="str">
        <f t="shared" si="476"/>
        <v/>
      </c>
      <c r="FV329" s="21" t="str">
        <f t="shared" si="476"/>
        <v/>
      </c>
      <c r="FW329" s="21" t="str">
        <f t="shared" si="476"/>
        <v/>
      </c>
      <c r="FX329" s="21" t="str">
        <f t="shared" si="476"/>
        <v/>
      </c>
      <c r="FY329" s="21" t="str">
        <f t="shared" si="476"/>
        <v/>
      </c>
      <c r="FZ329" s="21" t="str">
        <f t="shared" si="476"/>
        <v/>
      </c>
      <c r="GA329" s="21" t="str">
        <f t="shared" si="476"/>
        <v/>
      </c>
      <c r="GB329" s="21" t="str">
        <f t="shared" si="476"/>
        <v/>
      </c>
      <c r="GC329" s="21" t="str">
        <f t="shared" si="476"/>
        <v/>
      </c>
      <c r="GD329" s="21" t="str">
        <f t="shared" si="476"/>
        <v/>
      </c>
      <c r="GE329" s="21" t="str">
        <f t="shared" si="476"/>
        <v/>
      </c>
      <c r="GF329" s="21" t="str">
        <f t="shared" si="476"/>
        <v/>
      </c>
      <c r="GG329" s="21"/>
      <c r="GH329" s="21" t="str">
        <f t="shared" si="421"/>
        <v/>
      </c>
      <c r="GI329" s="436" t="str">
        <f t="shared" si="421"/>
        <v/>
      </c>
    </row>
    <row r="330" spans="1:191" hidden="1" x14ac:dyDescent="0.75">
      <c r="A330" s="67"/>
      <c r="B330" s="67"/>
      <c r="C330" s="425" t="str">
        <f t="shared" si="440"/>
        <v/>
      </c>
      <c r="D330" s="7"/>
      <c r="E330" s="7"/>
      <c r="F330" s="7"/>
      <c r="G330" s="424">
        <f t="shared" si="444"/>
        <v>0</v>
      </c>
      <c r="H330" s="21">
        <f t="shared" si="445"/>
        <v>0</v>
      </c>
      <c r="I330" s="102"/>
      <c r="J330" s="21" t="str">
        <f t="shared" si="449"/>
        <v/>
      </c>
      <c r="K330" s="21" t="str">
        <f t="shared" ref="K330:V330" si="477">IF(K148&gt;0,K$6,"")</f>
        <v/>
      </c>
      <c r="L330" s="21" t="str">
        <f t="shared" si="477"/>
        <v/>
      </c>
      <c r="M330" s="21" t="str">
        <f t="shared" si="477"/>
        <v/>
      </c>
      <c r="N330" s="21" t="str">
        <f t="shared" si="477"/>
        <v/>
      </c>
      <c r="O330" s="21" t="str">
        <f t="shared" si="477"/>
        <v/>
      </c>
      <c r="P330" s="21" t="str">
        <f t="shared" si="477"/>
        <v/>
      </c>
      <c r="Q330" s="21" t="str">
        <f t="shared" si="477"/>
        <v/>
      </c>
      <c r="R330" s="21" t="str">
        <f t="shared" si="477"/>
        <v/>
      </c>
      <c r="S330" s="21" t="str">
        <f t="shared" si="477"/>
        <v/>
      </c>
      <c r="T330" s="21" t="str">
        <f t="shared" si="477"/>
        <v/>
      </c>
      <c r="U330" s="21" t="str">
        <f t="shared" si="477"/>
        <v/>
      </c>
      <c r="V330" s="21" t="str">
        <f t="shared" si="477"/>
        <v/>
      </c>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c r="BY330" s="21"/>
      <c r="BZ330" s="21"/>
      <c r="CA330" s="21"/>
      <c r="CB330" s="21"/>
      <c r="CC330" s="21"/>
      <c r="CD330" s="21"/>
      <c r="CE330" s="21"/>
      <c r="CF330" s="21"/>
      <c r="CG330" s="21"/>
      <c r="CH330" s="21"/>
      <c r="CI330" s="21"/>
      <c r="CJ330" s="21"/>
      <c r="CK330" s="21"/>
      <c r="CL330" s="21"/>
      <c r="CM330" s="21"/>
      <c r="CN330" s="21"/>
      <c r="CO330" s="21"/>
      <c r="CP330" s="21"/>
      <c r="CQ330" s="21"/>
      <c r="CR330" s="21"/>
      <c r="CS330" s="21"/>
      <c r="CT330" s="21"/>
      <c r="CU330" s="21"/>
      <c r="CV330" s="21"/>
      <c r="CW330" s="21"/>
      <c r="CX330" s="21"/>
      <c r="CY330" s="21"/>
      <c r="CZ330" s="21"/>
      <c r="DA330" s="21"/>
      <c r="DB330" s="21"/>
      <c r="DC330" s="21" t="str">
        <f t="shared" ref="DC330:DN330" si="478">IF(DC148&gt;0,DC$6,"")</f>
        <v/>
      </c>
      <c r="DD330" s="21" t="str">
        <f t="shared" si="478"/>
        <v/>
      </c>
      <c r="DE330" s="21" t="str">
        <f t="shared" si="478"/>
        <v/>
      </c>
      <c r="DF330" s="21" t="str">
        <f t="shared" si="478"/>
        <v/>
      </c>
      <c r="DG330" s="21" t="str">
        <f t="shared" si="478"/>
        <v/>
      </c>
      <c r="DH330" s="21" t="str">
        <f t="shared" si="478"/>
        <v/>
      </c>
      <c r="DI330" s="21" t="str">
        <f t="shared" si="478"/>
        <v/>
      </c>
      <c r="DJ330" s="21" t="str">
        <f t="shared" si="478"/>
        <v/>
      </c>
      <c r="DK330" s="21" t="str">
        <f t="shared" si="478"/>
        <v/>
      </c>
      <c r="DL330" s="21" t="str">
        <f t="shared" si="478"/>
        <v/>
      </c>
      <c r="DM330" s="21" t="str">
        <f t="shared" si="478"/>
        <v/>
      </c>
      <c r="DN330" s="21" t="str">
        <f t="shared" si="478"/>
        <v/>
      </c>
      <c r="DO330" s="21"/>
      <c r="DP330" s="21"/>
      <c r="DQ330" s="21"/>
      <c r="DR330" s="21"/>
      <c r="DS330" s="21"/>
      <c r="DT330" s="21"/>
      <c r="DU330" s="21"/>
      <c r="DV330" s="21"/>
      <c r="DW330" s="21"/>
      <c r="DX330" s="21"/>
      <c r="DY330" s="21"/>
      <c r="DZ330" s="21"/>
      <c r="EA330" s="21"/>
      <c r="EB330" s="21"/>
      <c r="EC330" s="21"/>
      <c r="ED330" s="21"/>
      <c r="EE330" s="21"/>
      <c r="EF330" s="21"/>
      <c r="EG330" s="21"/>
      <c r="EH330" s="21"/>
      <c r="EI330" s="21"/>
      <c r="EJ330" s="21"/>
      <c r="EK330" s="21"/>
      <c r="EL330" s="21"/>
      <c r="EM330" s="21"/>
      <c r="EN330" s="21"/>
      <c r="EO330" s="21"/>
      <c r="EP330" s="21"/>
      <c r="EQ330" s="21"/>
      <c r="ER330" s="21"/>
      <c r="ES330" s="21"/>
      <c r="ET330" s="21"/>
      <c r="EU330" s="21"/>
      <c r="EV330" s="21"/>
      <c r="EW330" s="21"/>
      <c r="EX330" s="21"/>
      <c r="EY330" s="21" t="str">
        <f t="shared" ref="EY330:GF330" si="479">IF(EY148&gt;0,EY$6,"")</f>
        <v/>
      </c>
      <c r="EZ330" s="21" t="str">
        <f t="shared" si="479"/>
        <v/>
      </c>
      <c r="FA330" s="21" t="str">
        <f t="shared" si="479"/>
        <v/>
      </c>
      <c r="FB330" s="21" t="str">
        <f t="shared" si="479"/>
        <v/>
      </c>
      <c r="FC330" s="21" t="str">
        <f t="shared" si="479"/>
        <v/>
      </c>
      <c r="FD330" s="21" t="str">
        <f t="shared" si="479"/>
        <v/>
      </c>
      <c r="FE330" s="21" t="str">
        <f t="shared" si="479"/>
        <v/>
      </c>
      <c r="FF330" s="21" t="str">
        <f t="shared" si="479"/>
        <v/>
      </c>
      <c r="FG330" s="21" t="str">
        <f t="shared" si="479"/>
        <v/>
      </c>
      <c r="FH330" s="21" t="str">
        <f t="shared" si="479"/>
        <v/>
      </c>
      <c r="FI330" s="21" t="str">
        <f t="shared" si="479"/>
        <v/>
      </c>
      <c r="FJ330" s="21" t="str">
        <f t="shared" si="479"/>
        <v/>
      </c>
      <c r="FK330" s="21" t="str">
        <f t="shared" si="479"/>
        <v/>
      </c>
      <c r="FL330" s="21" t="str">
        <f t="shared" si="479"/>
        <v/>
      </c>
      <c r="FM330" s="21" t="str">
        <f t="shared" si="479"/>
        <v/>
      </c>
      <c r="FN330" s="21" t="str">
        <f t="shared" si="479"/>
        <v/>
      </c>
      <c r="FO330" s="21" t="str">
        <f t="shared" si="479"/>
        <v/>
      </c>
      <c r="FP330" s="21" t="str">
        <f t="shared" si="479"/>
        <v/>
      </c>
      <c r="FQ330" s="21" t="str">
        <f t="shared" si="479"/>
        <v/>
      </c>
      <c r="FR330" s="21" t="str">
        <f t="shared" si="479"/>
        <v/>
      </c>
      <c r="FS330" s="21" t="str">
        <f t="shared" si="479"/>
        <v/>
      </c>
      <c r="FT330" s="21" t="str">
        <f t="shared" si="479"/>
        <v/>
      </c>
      <c r="FU330" s="21" t="str">
        <f t="shared" si="479"/>
        <v/>
      </c>
      <c r="FV330" s="21" t="str">
        <f t="shared" si="479"/>
        <v/>
      </c>
      <c r="FW330" s="21" t="str">
        <f t="shared" si="479"/>
        <v/>
      </c>
      <c r="FX330" s="21" t="str">
        <f t="shared" si="479"/>
        <v/>
      </c>
      <c r="FY330" s="21" t="str">
        <f t="shared" si="479"/>
        <v/>
      </c>
      <c r="FZ330" s="21" t="str">
        <f t="shared" si="479"/>
        <v/>
      </c>
      <c r="GA330" s="21" t="str">
        <f t="shared" si="479"/>
        <v/>
      </c>
      <c r="GB330" s="21" t="str">
        <f t="shared" si="479"/>
        <v/>
      </c>
      <c r="GC330" s="21" t="str">
        <f t="shared" si="479"/>
        <v/>
      </c>
      <c r="GD330" s="21" t="str">
        <f t="shared" si="479"/>
        <v/>
      </c>
      <c r="GE330" s="21" t="str">
        <f t="shared" si="479"/>
        <v/>
      </c>
      <c r="GF330" s="21" t="str">
        <f t="shared" si="479"/>
        <v/>
      </c>
      <c r="GG330" s="21"/>
      <c r="GH330" s="21" t="str">
        <f t="shared" si="421"/>
        <v/>
      </c>
      <c r="GI330" s="436" t="str">
        <f t="shared" si="421"/>
        <v/>
      </c>
    </row>
    <row r="331" spans="1:191" hidden="1" x14ac:dyDescent="0.75">
      <c r="A331" s="67"/>
      <c r="B331" s="67"/>
      <c r="C331" s="425" t="str">
        <f t="shared" si="440"/>
        <v/>
      </c>
      <c r="D331" s="7"/>
      <c r="E331" s="7"/>
      <c r="F331" s="7"/>
      <c r="G331" s="424">
        <f t="shared" si="444"/>
        <v>0</v>
      </c>
      <c r="H331" s="21">
        <f t="shared" si="445"/>
        <v>0</v>
      </c>
      <c r="I331" s="102"/>
      <c r="J331" s="21" t="str">
        <f t="shared" si="449"/>
        <v/>
      </c>
      <c r="K331" s="21" t="str">
        <f t="shared" ref="K331:V331" si="480">IF(K149&gt;0,K$6,"")</f>
        <v/>
      </c>
      <c r="L331" s="21" t="str">
        <f t="shared" si="480"/>
        <v/>
      </c>
      <c r="M331" s="21" t="str">
        <f t="shared" si="480"/>
        <v/>
      </c>
      <c r="N331" s="21" t="str">
        <f t="shared" si="480"/>
        <v/>
      </c>
      <c r="O331" s="21" t="str">
        <f t="shared" si="480"/>
        <v/>
      </c>
      <c r="P331" s="21" t="str">
        <f t="shared" si="480"/>
        <v/>
      </c>
      <c r="Q331" s="21" t="str">
        <f t="shared" si="480"/>
        <v/>
      </c>
      <c r="R331" s="21" t="str">
        <f t="shared" si="480"/>
        <v/>
      </c>
      <c r="S331" s="21" t="str">
        <f t="shared" si="480"/>
        <v/>
      </c>
      <c r="T331" s="21" t="str">
        <f t="shared" si="480"/>
        <v/>
      </c>
      <c r="U331" s="21" t="str">
        <f t="shared" si="480"/>
        <v/>
      </c>
      <c r="V331" s="21" t="str">
        <f t="shared" si="480"/>
        <v/>
      </c>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c r="BY331" s="21"/>
      <c r="BZ331" s="21"/>
      <c r="CA331" s="21"/>
      <c r="CB331" s="21"/>
      <c r="CC331" s="21"/>
      <c r="CD331" s="21"/>
      <c r="CE331" s="21"/>
      <c r="CF331" s="21"/>
      <c r="CG331" s="21"/>
      <c r="CH331" s="21"/>
      <c r="CI331" s="21"/>
      <c r="CJ331" s="21"/>
      <c r="CK331" s="21"/>
      <c r="CL331" s="21"/>
      <c r="CM331" s="21"/>
      <c r="CN331" s="21"/>
      <c r="CO331" s="21"/>
      <c r="CP331" s="21"/>
      <c r="CQ331" s="21"/>
      <c r="CR331" s="21"/>
      <c r="CS331" s="21"/>
      <c r="CT331" s="21"/>
      <c r="CU331" s="21"/>
      <c r="CV331" s="21"/>
      <c r="CW331" s="21"/>
      <c r="CX331" s="21"/>
      <c r="CY331" s="21"/>
      <c r="CZ331" s="21"/>
      <c r="DA331" s="21"/>
      <c r="DB331" s="21"/>
      <c r="DC331" s="21" t="str">
        <f t="shared" ref="DC331:DN331" si="481">IF(DC149&gt;0,DC$6,"")</f>
        <v/>
      </c>
      <c r="DD331" s="21" t="str">
        <f t="shared" si="481"/>
        <v/>
      </c>
      <c r="DE331" s="21" t="str">
        <f t="shared" si="481"/>
        <v/>
      </c>
      <c r="DF331" s="21" t="str">
        <f t="shared" si="481"/>
        <v/>
      </c>
      <c r="DG331" s="21" t="str">
        <f t="shared" si="481"/>
        <v/>
      </c>
      <c r="DH331" s="21" t="str">
        <f t="shared" si="481"/>
        <v/>
      </c>
      <c r="DI331" s="21" t="str">
        <f t="shared" si="481"/>
        <v/>
      </c>
      <c r="DJ331" s="21" t="str">
        <f t="shared" si="481"/>
        <v/>
      </c>
      <c r="DK331" s="21" t="str">
        <f t="shared" si="481"/>
        <v/>
      </c>
      <c r="DL331" s="21" t="str">
        <f t="shared" si="481"/>
        <v/>
      </c>
      <c r="DM331" s="21" t="str">
        <f t="shared" si="481"/>
        <v/>
      </c>
      <c r="DN331" s="21" t="str">
        <f t="shared" si="481"/>
        <v/>
      </c>
      <c r="DO331" s="21"/>
      <c r="DP331" s="21"/>
      <c r="DQ331" s="21"/>
      <c r="DR331" s="21"/>
      <c r="DS331" s="21"/>
      <c r="DT331" s="21"/>
      <c r="DU331" s="21"/>
      <c r="DV331" s="21"/>
      <c r="DW331" s="21"/>
      <c r="DX331" s="21"/>
      <c r="DY331" s="21"/>
      <c r="DZ331" s="21"/>
      <c r="EA331" s="21"/>
      <c r="EB331" s="21"/>
      <c r="EC331" s="21"/>
      <c r="ED331" s="21"/>
      <c r="EE331" s="21"/>
      <c r="EF331" s="21"/>
      <c r="EG331" s="21"/>
      <c r="EH331" s="21"/>
      <c r="EI331" s="21"/>
      <c r="EJ331" s="21"/>
      <c r="EK331" s="21"/>
      <c r="EL331" s="21"/>
      <c r="EM331" s="21"/>
      <c r="EN331" s="21"/>
      <c r="EO331" s="21"/>
      <c r="EP331" s="21"/>
      <c r="EQ331" s="21"/>
      <c r="ER331" s="21"/>
      <c r="ES331" s="21"/>
      <c r="ET331" s="21"/>
      <c r="EU331" s="21"/>
      <c r="EV331" s="21"/>
      <c r="EW331" s="21"/>
      <c r="EX331" s="21"/>
      <c r="EY331" s="21" t="str">
        <f t="shared" ref="EY331:GF331" si="482">IF(EY149&gt;0,EY$6,"")</f>
        <v/>
      </c>
      <c r="EZ331" s="21" t="str">
        <f t="shared" si="482"/>
        <v/>
      </c>
      <c r="FA331" s="21" t="str">
        <f t="shared" si="482"/>
        <v/>
      </c>
      <c r="FB331" s="21" t="str">
        <f t="shared" si="482"/>
        <v/>
      </c>
      <c r="FC331" s="21" t="str">
        <f t="shared" si="482"/>
        <v/>
      </c>
      <c r="FD331" s="21" t="str">
        <f t="shared" si="482"/>
        <v/>
      </c>
      <c r="FE331" s="21" t="str">
        <f t="shared" si="482"/>
        <v/>
      </c>
      <c r="FF331" s="21" t="str">
        <f t="shared" si="482"/>
        <v/>
      </c>
      <c r="FG331" s="21" t="str">
        <f t="shared" si="482"/>
        <v/>
      </c>
      <c r="FH331" s="21" t="str">
        <f t="shared" si="482"/>
        <v/>
      </c>
      <c r="FI331" s="21" t="str">
        <f t="shared" si="482"/>
        <v/>
      </c>
      <c r="FJ331" s="21" t="str">
        <f t="shared" si="482"/>
        <v/>
      </c>
      <c r="FK331" s="21" t="str">
        <f t="shared" si="482"/>
        <v/>
      </c>
      <c r="FL331" s="21" t="str">
        <f t="shared" si="482"/>
        <v/>
      </c>
      <c r="FM331" s="21" t="str">
        <f t="shared" si="482"/>
        <v/>
      </c>
      <c r="FN331" s="21" t="str">
        <f t="shared" si="482"/>
        <v/>
      </c>
      <c r="FO331" s="21" t="str">
        <f t="shared" si="482"/>
        <v/>
      </c>
      <c r="FP331" s="21" t="str">
        <f t="shared" si="482"/>
        <v/>
      </c>
      <c r="FQ331" s="21" t="str">
        <f t="shared" si="482"/>
        <v/>
      </c>
      <c r="FR331" s="21" t="str">
        <f t="shared" si="482"/>
        <v/>
      </c>
      <c r="FS331" s="21" t="str">
        <f t="shared" si="482"/>
        <v/>
      </c>
      <c r="FT331" s="21" t="str">
        <f t="shared" si="482"/>
        <v/>
      </c>
      <c r="FU331" s="21" t="str">
        <f t="shared" si="482"/>
        <v/>
      </c>
      <c r="FV331" s="21" t="str">
        <f t="shared" si="482"/>
        <v/>
      </c>
      <c r="FW331" s="21" t="str">
        <f t="shared" si="482"/>
        <v/>
      </c>
      <c r="FX331" s="21" t="str">
        <f t="shared" si="482"/>
        <v/>
      </c>
      <c r="FY331" s="21" t="str">
        <f t="shared" si="482"/>
        <v/>
      </c>
      <c r="FZ331" s="21" t="str">
        <f t="shared" si="482"/>
        <v/>
      </c>
      <c r="GA331" s="21" t="str">
        <f t="shared" si="482"/>
        <v/>
      </c>
      <c r="GB331" s="21" t="str">
        <f t="shared" si="482"/>
        <v/>
      </c>
      <c r="GC331" s="21" t="str">
        <f t="shared" si="482"/>
        <v/>
      </c>
      <c r="GD331" s="21" t="str">
        <f t="shared" si="482"/>
        <v/>
      </c>
      <c r="GE331" s="21" t="str">
        <f t="shared" si="482"/>
        <v/>
      </c>
      <c r="GF331" s="21" t="str">
        <f t="shared" si="482"/>
        <v/>
      </c>
      <c r="GG331" s="21"/>
      <c r="GH331" s="21" t="str">
        <f t="shared" si="421"/>
        <v/>
      </c>
      <c r="GI331" s="436" t="str">
        <f t="shared" si="421"/>
        <v/>
      </c>
    </row>
    <row r="332" spans="1:191" hidden="1" x14ac:dyDescent="0.75">
      <c r="A332" s="67"/>
      <c r="B332" s="67"/>
      <c r="C332" s="425" t="str">
        <f t="shared" si="440"/>
        <v/>
      </c>
      <c r="D332" s="7"/>
      <c r="E332" s="7"/>
      <c r="F332" s="7"/>
      <c r="G332" s="424">
        <f t="shared" si="444"/>
        <v>0</v>
      </c>
      <c r="H332" s="21">
        <f t="shared" si="445"/>
        <v>0</v>
      </c>
      <c r="I332" s="102"/>
      <c r="J332" s="21" t="str">
        <f t="shared" si="449"/>
        <v/>
      </c>
      <c r="K332" s="21" t="str">
        <f t="shared" ref="K332:V332" si="483">IF(K150&gt;0,K$6,"")</f>
        <v/>
      </c>
      <c r="L332" s="21" t="str">
        <f t="shared" si="483"/>
        <v/>
      </c>
      <c r="M332" s="21" t="str">
        <f t="shared" si="483"/>
        <v/>
      </c>
      <c r="N332" s="21" t="str">
        <f t="shared" si="483"/>
        <v/>
      </c>
      <c r="O332" s="21" t="str">
        <f t="shared" si="483"/>
        <v/>
      </c>
      <c r="P332" s="21" t="str">
        <f t="shared" si="483"/>
        <v/>
      </c>
      <c r="Q332" s="21" t="str">
        <f t="shared" si="483"/>
        <v/>
      </c>
      <c r="R332" s="21" t="str">
        <f t="shared" si="483"/>
        <v/>
      </c>
      <c r="S332" s="21" t="str">
        <f t="shared" si="483"/>
        <v/>
      </c>
      <c r="T332" s="21" t="str">
        <f t="shared" si="483"/>
        <v/>
      </c>
      <c r="U332" s="21" t="str">
        <f t="shared" si="483"/>
        <v/>
      </c>
      <c r="V332" s="21" t="str">
        <f t="shared" si="483"/>
        <v/>
      </c>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c r="BY332" s="21"/>
      <c r="BZ332" s="21"/>
      <c r="CA332" s="21"/>
      <c r="CB332" s="21"/>
      <c r="CC332" s="21"/>
      <c r="CD332" s="21"/>
      <c r="CE332" s="21"/>
      <c r="CF332" s="21"/>
      <c r="CG332" s="21"/>
      <c r="CH332" s="21"/>
      <c r="CI332" s="21"/>
      <c r="CJ332" s="21"/>
      <c r="CK332" s="21"/>
      <c r="CL332" s="21"/>
      <c r="CM332" s="21"/>
      <c r="CN332" s="21"/>
      <c r="CO332" s="21"/>
      <c r="CP332" s="21"/>
      <c r="CQ332" s="21"/>
      <c r="CR332" s="21"/>
      <c r="CS332" s="21"/>
      <c r="CT332" s="21"/>
      <c r="CU332" s="21"/>
      <c r="CV332" s="21"/>
      <c r="CW332" s="21"/>
      <c r="CX332" s="21"/>
      <c r="CY332" s="21"/>
      <c r="CZ332" s="21"/>
      <c r="DA332" s="21"/>
      <c r="DB332" s="21"/>
      <c r="DC332" s="21" t="str">
        <f t="shared" ref="DC332:DN332" si="484">IF(DC150&gt;0,DC$6,"")</f>
        <v/>
      </c>
      <c r="DD332" s="21" t="str">
        <f t="shared" si="484"/>
        <v/>
      </c>
      <c r="DE332" s="21" t="str">
        <f t="shared" si="484"/>
        <v/>
      </c>
      <c r="DF332" s="21" t="str">
        <f t="shared" si="484"/>
        <v/>
      </c>
      <c r="DG332" s="21" t="str">
        <f t="shared" si="484"/>
        <v/>
      </c>
      <c r="DH332" s="21" t="str">
        <f t="shared" si="484"/>
        <v/>
      </c>
      <c r="DI332" s="21" t="str">
        <f t="shared" si="484"/>
        <v/>
      </c>
      <c r="DJ332" s="21" t="str">
        <f t="shared" si="484"/>
        <v/>
      </c>
      <c r="DK332" s="21" t="str">
        <f t="shared" si="484"/>
        <v/>
      </c>
      <c r="DL332" s="21" t="str">
        <f t="shared" si="484"/>
        <v/>
      </c>
      <c r="DM332" s="21" t="str">
        <f t="shared" si="484"/>
        <v/>
      </c>
      <c r="DN332" s="21" t="str">
        <f t="shared" si="484"/>
        <v/>
      </c>
      <c r="DO332" s="21"/>
      <c r="DP332" s="21"/>
      <c r="DQ332" s="21"/>
      <c r="DR332" s="21"/>
      <c r="DS332" s="21"/>
      <c r="DT332" s="21"/>
      <c r="DU332" s="21"/>
      <c r="DV332" s="21"/>
      <c r="DW332" s="21"/>
      <c r="DX332" s="21"/>
      <c r="DY332" s="21"/>
      <c r="DZ332" s="21"/>
      <c r="EA332" s="21"/>
      <c r="EB332" s="21"/>
      <c r="EC332" s="21"/>
      <c r="ED332" s="21"/>
      <c r="EE332" s="21"/>
      <c r="EF332" s="21"/>
      <c r="EG332" s="21"/>
      <c r="EH332" s="21"/>
      <c r="EI332" s="21"/>
      <c r="EJ332" s="21"/>
      <c r="EK332" s="21"/>
      <c r="EL332" s="21"/>
      <c r="EM332" s="21"/>
      <c r="EN332" s="21"/>
      <c r="EO332" s="21"/>
      <c r="EP332" s="21"/>
      <c r="EQ332" s="21"/>
      <c r="ER332" s="21"/>
      <c r="ES332" s="21"/>
      <c r="ET332" s="21"/>
      <c r="EU332" s="21"/>
      <c r="EV332" s="21"/>
      <c r="EW332" s="21"/>
      <c r="EX332" s="21"/>
      <c r="EY332" s="21" t="str">
        <f t="shared" ref="EY332:GF332" si="485">IF(EY150&gt;0,EY$6,"")</f>
        <v/>
      </c>
      <c r="EZ332" s="21" t="str">
        <f t="shared" si="485"/>
        <v/>
      </c>
      <c r="FA332" s="21" t="str">
        <f t="shared" si="485"/>
        <v/>
      </c>
      <c r="FB332" s="21" t="str">
        <f t="shared" si="485"/>
        <v/>
      </c>
      <c r="FC332" s="21" t="str">
        <f t="shared" si="485"/>
        <v/>
      </c>
      <c r="FD332" s="21" t="str">
        <f t="shared" si="485"/>
        <v/>
      </c>
      <c r="FE332" s="21" t="str">
        <f t="shared" si="485"/>
        <v/>
      </c>
      <c r="FF332" s="21" t="str">
        <f t="shared" si="485"/>
        <v/>
      </c>
      <c r="FG332" s="21" t="str">
        <f t="shared" si="485"/>
        <v/>
      </c>
      <c r="FH332" s="21" t="str">
        <f t="shared" si="485"/>
        <v/>
      </c>
      <c r="FI332" s="21" t="str">
        <f t="shared" si="485"/>
        <v/>
      </c>
      <c r="FJ332" s="21" t="str">
        <f t="shared" si="485"/>
        <v/>
      </c>
      <c r="FK332" s="21" t="str">
        <f t="shared" si="485"/>
        <v/>
      </c>
      <c r="FL332" s="21" t="str">
        <f t="shared" si="485"/>
        <v/>
      </c>
      <c r="FM332" s="21" t="str">
        <f t="shared" si="485"/>
        <v/>
      </c>
      <c r="FN332" s="21" t="str">
        <f t="shared" si="485"/>
        <v/>
      </c>
      <c r="FO332" s="21" t="str">
        <f t="shared" si="485"/>
        <v/>
      </c>
      <c r="FP332" s="21" t="str">
        <f t="shared" si="485"/>
        <v/>
      </c>
      <c r="FQ332" s="21" t="str">
        <f t="shared" si="485"/>
        <v/>
      </c>
      <c r="FR332" s="21" t="str">
        <f t="shared" si="485"/>
        <v/>
      </c>
      <c r="FS332" s="21" t="str">
        <f t="shared" si="485"/>
        <v/>
      </c>
      <c r="FT332" s="21" t="str">
        <f t="shared" si="485"/>
        <v/>
      </c>
      <c r="FU332" s="21" t="str">
        <f t="shared" si="485"/>
        <v/>
      </c>
      <c r="FV332" s="21" t="str">
        <f t="shared" si="485"/>
        <v/>
      </c>
      <c r="FW332" s="21" t="str">
        <f t="shared" si="485"/>
        <v/>
      </c>
      <c r="FX332" s="21" t="str">
        <f t="shared" si="485"/>
        <v/>
      </c>
      <c r="FY332" s="21" t="str">
        <f t="shared" si="485"/>
        <v/>
      </c>
      <c r="FZ332" s="21" t="str">
        <f t="shared" si="485"/>
        <v/>
      </c>
      <c r="GA332" s="21" t="str">
        <f t="shared" si="485"/>
        <v/>
      </c>
      <c r="GB332" s="21" t="str">
        <f t="shared" si="485"/>
        <v/>
      </c>
      <c r="GC332" s="21" t="str">
        <f t="shared" si="485"/>
        <v/>
      </c>
      <c r="GD332" s="21" t="str">
        <f t="shared" si="485"/>
        <v/>
      </c>
      <c r="GE332" s="21" t="str">
        <f t="shared" si="485"/>
        <v/>
      </c>
      <c r="GF332" s="21" t="str">
        <f t="shared" si="485"/>
        <v/>
      </c>
      <c r="GG332" s="21"/>
      <c r="GH332" s="21" t="str">
        <f t="shared" ref="GH332:GI351" si="486">IF(GH150&gt;0,GH$6,"")</f>
        <v/>
      </c>
      <c r="GI332" s="436" t="str">
        <f t="shared" si="486"/>
        <v/>
      </c>
    </row>
    <row r="333" spans="1:191" hidden="1" x14ac:dyDescent="0.75">
      <c r="A333" s="67"/>
      <c r="B333" s="67"/>
      <c r="C333" s="425" t="str">
        <f t="shared" si="440"/>
        <v/>
      </c>
      <c r="D333" s="7"/>
      <c r="E333" s="7"/>
      <c r="F333" s="7"/>
      <c r="G333" s="424">
        <f t="shared" si="444"/>
        <v>0</v>
      </c>
      <c r="H333" s="21">
        <f t="shared" si="445"/>
        <v>0</v>
      </c>
      <c r="I333" s="102"/>
      <c r="J333" s="21" t="str">
        <f t="shared" si="449"/>
        <v/>
      </c>
      <c r="K333" s="21" t="str">
        <f t="shared" ref="K333:V333" si="487">IF(K151&gt;0,K$6,"")</f>
        <v/>
      </c>
      <c r="L333" s="21" t="str">
        <f t="shared" si="487"/>
        <v/>
      </c>
      <c r="M333" s="21" t="str">
        <f t="shared" si="487"/>
        <v/>
      </c>
      <c r="N333" s="21" t="str">
        <f t="shared" si="487"/>
        <v/>
      </c>
      <c r="O333" s="21" t="str">
        <f t="shared" si="487"/>
        <v/>
      </c>
      <c r="P333" s="21" t="str">
        <f t="shared" si="487"/>
        <v/>
      </c>
      <c r="Q333" s="21" t="str">
        <f t="shared" si="487"/>
        <v/>
      </c>
      <c r="R333" s="21" t="str">
        <f t="shared" si="487"/>
        <v/>
      </c>
      <c r="S333" s="21" t="str">
        <f t="shared" si="487"/>
        <v/>
      </c>
      <c r="T333" s="21" t="str">
        <f t="shared" si="487"/>
        <v/>
      </c>
      <c r="U333" s="21" t="str">
        <f t="shared" si="487"/>
        <v/>
      </c>
      <c r="V333" s="21" t="str">
        <f t="shared" si="487"/>
        <v/>
      </c>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c r="BY333" s="21"/>
      <c r="BZ333" s="21"/>
      <c r="CA333" s="21"/>
      <c r="CB333" s="21"/>
      <c r="CC333" s="21"/>
      <c r="CD333" s="21"/>
      <c r="CE333" s="21"/>
      <c r="CF333" s="21"/>
      <c r="CG333" s="21"/>
      <c r="CH333" s="21"/>
      <c r="CI333" s="21"/>
      <c r="CJ333" s="21"/>
      <c r="CK333" s="21"/>
      <c r="CL333" s="21"/>
      <c r="CM333" s="21"/>
      <c r="CN333" s="21"/>
      <c r="CO333" s="21"/>
      <c r="CP333" s="21"/>
      <c r="CQ333" s="21"/>
      <c r="CR333" s="21"/>
      <c r="CS333" s="21"/>
      <c r="CT333" s="21"/>
      <c r="CU333" s="21"/>
      <c r="CV333" s="21"/>
      <c r="CW333" s="21"/>
      <c r="CX333" s="21"/>
      <c r="CY333" s="21"/>
      <c r="CZ333" s="21"/>
      <c r="DA333" s="21"/>
      <c r="DB333" s="21"/>
      <c r="DC333" s="21" t="str">
        <f t="shared" ref="DC333:DN333" si="488">IF(DC151&gt;0,DC$6,"")</f>
        <v/>
      </c>
      <c r="DD333" s="21" t="str">
        <f t="shared" si="488"/>
        <v/>
      </c>
      <c r="DE333" s="21" t="str">
        <f t="shared" si="488"/>
        <v/>
      </c>
      <c r="DF333" s="21" t="str">
        <f t="shared" si="488"/>
        <v/>
      </c>
      <c r="DG333" s="21" t="str">
        <f t="shared" si="488"/>
        <v/>
      </c>
      <c r="DH333" s="21" t="str">
        <f t="shared" si="488"/>
        <v/>
      </c>
      <c r="DI333" s="21" t="str">
        <f t="shared" si="488"/>
        <v/>
      </c>
      <c r="DJ333" s="21" t="str">
        <f t="shared" si="488"/>
        <v/>
      </c>
      <c r="DK333" s="21" t="str">
        <f t="shared" si="488"/>
        <v/>
      </c>
      <c r="DL333" s="21" t="str">
        <f t="shared" si="488"/>
        <v/>
      </c>
      <c r="DM333" s="21" t="str">
        <f t="shared" si="488"/>
        <v/>
      </c>
      <c r="DN333" s="21" t="str">
        <f t="shared" si="488"/>
        <v/>
      </c>
      <c r="DO333" s="21"/>
      <c r="DP333" s="21"/>
      <c r="DQ333" s="21"/>
      <c r="DR333" s="21"/>
      <c r="DS333" s="21"/>
      <c r="DT333" s="21"/>
      <c r="DU333" s="21"/>
      <c r="DV333" s="21"/>
      <c r="DW333" s="21"/>
      <c r="DX333" s="21"/>
      <c r="DY333" s="21"/>
      <c r="DZ333" s="21"/>
      <c r="EA333" s="21"/>
      <c r="EB333" s="21"/>
      <c r="EC333" s="21"/>
      <c r="ED333" s="21"/>
      <c r="EE333" s="21"/>
      <c r="EF333" s="21"/>
      <c r="EG333" s="21"/>
      <c r="EH333" s="21"/>
      <c r="EI333" s="21"/>
      <c r="EJ333" s="21"/>
      <c r="EK333" s="21"/>
      <c r="EL333" s="21"/>
      <c r="EM333" s="21"/>
      <c r="EN333" s="21"/>
      <c r="EO333" s="21"/>
      <c r="EP333" s="21"/>
      <c r="EQ333" s="21"/>
      <c r="ER333" s="21"/>
      <c r="ES333" s="21"/>
      <c r="ET333" s="21"/>
      <c r="EU333" s="21"/>
      <c r="EV333" s="21"/>
      <c r="EW333" s="21"/>
      <c r="EX333" s="21"/>
      <c r="EY333" s="21" t="str">
        <f t="shared" ref="EY333:GF333" si="489">IF(EY151&gt;0,EY$6,"")</f>
        <v/>
      </c>
      <c r="EZ333" s="21" t="str">
        <f t="shared" si="489"/>
        <v/>
      </c>
      <c r="FA333" s="21" t="str">
        <f t="shared" si="489"/>
        <v/>
      </c>
      <c r="FB333" s="21" t="str">
        <f t="shared" si="489"/>
        <v/>
      </c>
      <c r="FC333" s="21" t="str">
        <f t="shared" si="489"/>
        <v/>
      </c>
      <c r="FD333" s="21" t="str">
        <f t="shared" si="489"/>
        <v/>
      </c>
      <c r="FE333" s="21" t="str">
        <f t="shared" si="489"/>
        <v/>
      </c>
      <c r="FF333" s="21" t="str">
        <f t="shared" si="489"/>
        <v/>
      </c>
      <c r="FG333" s="21" t="str">
        <f t="shared" si="489"/>
        <v/>
      </c>
      <c r="FH333" s="21" t="str">
        <f t="shared" si="489"/>
        <v/>
      </c>
      <c r="FI333" s="21" t="str">
        <f t="shared" si="489"/>
        <v/>
      </c>
      <c r="FJ333" s="21" t="str">
        <f t="shared" si="489"/>
        <v/>
      </c>
      <c r="FK333" s="21" t="str">
        <f t="shared" si="489"/>
        <v/>
      </c>
      <c r="FL333" s="21" t="str">
        <f t="shared" si="489"/>
        <v/>
      </c>
      <c r="FM333" s="21" t="str">
        <f t="shared" si="489"/>
        <v/>
      </c>
      <c r="FN333" s="21" t="str">
        <f t="shared" si="489"/>
        <v/>
      </c>
      <c r="FO333" s="21" t="str">
        <f t="shared" si="489"/>
        <v/>
      </c>
      <c r="FP333" s="21" t="str">
        <f t="shared" si="489"/>
        <v/>
      </c>
      <c r="FQ333" s="21" t="str">
        <f t="shared" si="489"/>
        <v/>
      </c>
      <c r="FR333" s="21" t="str">
        <f t="shared" si="489"/>
        <v/>
      </c>
      <c r="FS333" s="21" t="str">
        <f t="shared" si="489"/>
        <v/>
      </c>
      <c r="FT333" s="21" t="str">
        <f t="shared" si="489"/>
        <v/>
      </c>
      <c r="FU333" s="21" t="str">
        <f t="shared" si="489"/>
        <v/>
      </c>
      <c r="FV333" s="21" t="str">
        <f t="shared" si="489"/>
        <v/>
      </c>
      <c r="FW333" s="21" t="str">
        <f t="shared" si="489"/>
        <v/>
      </c>
      <c r="FX333" s="21" t="str">
        <f t="shared" si="489"/>
        <v/>
      </c>
      <c r="FY333" s="21" t="str">
        <f t="shared" si="489"/>
        <v/>
      </c>
      <c r="FZ333" s="21" t="str">
        <f t="shared" si="489"/>
        <v/>
      </c>
      <c r="GA333" s="21" t="str">
        <f t="shared" si="489"/>
        <v/>
      </c>
      <c r="GB333" s="21" t="str">
        <f t="shared" si="489"/>
        <v/>
      </c>
      <c r="GC333" s="21" t="str">
        <f t="shared" si="489"/>
        <v/>
      </c>
      <c r="GD333" s="21" t="str">
        <f t="shared" si="489"/>
        <v/>
      </c>
      <c r="GE333" s="21" t="str">
        <f t="shared" si="489"/>
        <v/>
      </c>
      <c r="GF333" s="21" t="str">
        <f t="shared" si="489"/>
        <v/>
      </c>
      <c r="GG333" s="21"/>
      <c r="GH333" s="21" t="str">
        <f t="shared" si="486"/>
        <v/>
      </c>
      <c r="GI333" s="436" t="str">
        <f t="shared" si="486"/>
        <v/>
      </c>
    </row>
    <row r="334" spans="1:191" hidden="1" x14ac:dyDescent="0.75">
      <c r="A334" s="67"/>
      <c r="B334" s="67"/>
      <c r="C334" s="425" t="str">
        <f t="shared" si="440"/>
        <v/>
      </c>
      <c r="D334" s="7"/>
      <c r="E334" s="7"/>
      <c r="F334" s="7"/>
      <c r="G334" s="424">
        <f t="shared" si="444"/>
        <v>0</v>
      </c>
      <c r="H334" s="21">
        <f t="shared" si="445"/>
        <v>0</v>
      </c>
      <c r="I334" s="102"/>
      <c r="J334" s="21" t="str">
        <f t="shared" si="449"/>
        <v/>
      </c>
      <c r="K334" s="21" t="str">
        <f t="shared" ref="K334:V334" si="490">IF(K152&gt;0,K$6,"")</f>
        <v/>
      </c>
      <c r="L334" s="21" t="str">
        <f t="shared" si="490"/>
        <v/>
      </c>
      <c r="M334" s="21" t="str">
        <f t="shared" si="490"/>
        <v/>
      </c>
      <c r="N334" s="21" t="str">
        <f t="shared" si="490"/>
        <v/>
      </c>
      <c r="O334" s="21" t="str">
        <f t="shared" si="490"/>
        <v/>
      </c>
      <c r="P334" s="21" t="str">
        <f t="shared" si="490"/>
        <v/>
      </c>
      <c r="Q334" s="21" t="str">
        <f t="shared" si="490"/>
        <v/>
      </c>
      <c r="R334" s="21" t="str">
        <f t="shared" si="490"/>
        <v/>
      </c>
      <c r="S334" s="21" t="str">
        <f t="shared" si="490"/>
        <v/>
      </c>
      <c r="T334" s="21" t="str">
        <f t="shared" si="490"/>
        <v/>
      </c>
      <c r="U334" s="21" t="str">
        <f t="shared" si="490"/>
        <v/>
      </c>
      <c r="V334" s="21" t="str">
        <f t="shared" si="490"/>
        <v/>
      </c>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c r="BY334" s="21"/>
      <c r="BZ334" s="21"/>
      <c r="CA334" s="21"/>
      <c r="CB334" s="21"/>
      <c r="CC334" s="21"/>
      <c r="CD334" s="21"/>
      <c r="CE334" s="21"/>
      <c r="CF334" s="21"/>
      <c r="CG334" s="21"/>
      <c r="CH334" s="21"/>
      <c r="CI334" s="21"/>
      <c r="CJ334" s="21"/>
      <c r="CK334" s="21"/>
      <c r="CL334" s="21"/>
      <c r="CM334" s="21"/>
      <c r="CN334" s="21"/>
      <c r="CO334" s="21"/>
      <c r="CP334" s="21"/>
      <c r="CQ334" s="21"/>
      <c r="CR334" s="21"/>
      <c r="CS334" s="21"/>
      <c r="CT334" s="21"/>
      <c r="CU334" s="21"/>
      <c r="CV334" s="21"/>
      <c r="CW334" s="21"/>
      <c r="CX334" s="21"/>
      <c r="CY334" s="21"/>
      <c r="CZ334" s="21"/>
      <c r="DA334" s="21"/>
      <c r="DB334" s="21"/>
      <c r="DC334" s="21" t="str">
        <f t="shared" ref="DC334:DN334" si="491">IF(DC152&gt;0,DC$6,"")</f>
        <v/>
      </c>
      <c r="DD334" s="21" t="str">
        <f t="shared" si="491"/>
        <v/>
      </c>
      <c r="DE334" s="21" t="str">
        <f t="shared" si="491"/>
        <v/>
      </c>
      <c r="DF334" s="21" t="str">
        <f t="shared" si="491"/>
        <v/>
      </c>
      <c r="DG334" s="21" t="str">
        <f t="shared" si="491"/>
        <v/>
      </c>
      <c r="DH334" s="21" t="str">
        <f t="shared" si="491"/>
        <v/>
      </c>
      <c r="DI334" s="21" t="str">
        <f t="shared" si="491"/>
        <v/>
      </c>
      <c r="DJ334" s="21" t="str">
        <f t="shared" si="491"/>
        <v/>
      </c>
      <c r="DK334" s="21" t="str">
        <f t="shared" si="491"/>
        <v/>
      </c>
      <c r="DL334" s="21" t="str">
        <f t="shared" si="491"/>
        <v/>
      </c>
      <c r="DM334" s="21" t="str">
        <f t="shared" si="491"/>
        <v/>
      </c>
      <c r="DN334" s="21" t="str">
        <f t="shared" si="491"/>
        <v/>
      </c>
      <c r="DO334" s="21"/>
      <c r="DP334" s="21"/>
      <c r="DQ334" s="21"/>
      <c r="DR334" s="21"/>
      <c r="DS334" s="21"/>
      <c r="DT334" s="21"/>
      <c r="DU334" s="21"/>
      <c r="DV334" s="21"/>
      <c r="DW334" s="21"/>
      <c r="DX334" s="21"/>
      <c r="DY334" s="21"/>
      <c r="DZ334" s="21"/>
      <c r="EA334" s="21"/>
      <c r="EB334" s="21"/>
      <c r="EC334" s="21"/>
      <c r="ED334" s="21"/>
      <c r="EE334" s="21"/>
      <c r="EF334" s="21"/>
      <c r="EG334" s="21"/>
      <c r="EH334" s="21"/>
      <c r="EI334" s="21"/>
      <c r="EJ334" s="21"/>
      <c r="EK334" s="21"/>
      <c r="EL334" s="21"/>
      <c r="EM334" s="21"/>
      <c r="EN334" s="21"/>
      <c r="EO334" s="21"/>
      <c r="EP334" s="21"/>
      <c r="EQ334" s="21"/>
      <c r="ER334" s="21"/>
      <c r="ES334" s="21"/>
      <c r="ET334" s="21"/>
      <c r="EU334" s="21"/>
      <c r="EV334" s="21"/>
      <c r="EW334" s="21"/>
      <c r="EX334" s="21"/>
      <c r="EY334" s="21" t="str">
        <f t="shared" ref="EY334:GF334" si="492">IF(EY152&gt;0,EY$6,"")</f>
        <v/>
      </c>
      <c r="EZ334" s="21" t="str">
        <f t="shared" si="492"/>
        <v/>
      </c>
      <c r="FA334" s="21" t="str">
        <f t="shared" si="492"/>
        <v/>
      </c>
      <c r="FB334" s="21" t="str">
        <f t="shared" si="492"/>
        <v/>
      </c>
      <c r="FC334" s="21" t="str">
        <f t="shared" si="492"/>
        <v/>
      </c>
      <c r="FD334" s="21" t="str">
        <f t="shared" si="492"/>
        <v/>
      </c>
      <c r="FE334" s="21" t="str">
        <f t="shared" si="492"/>
        <v/>
      </c>
      <c r="FF334" s="21" t="str">
        <f t="shared" si="492"/>
        <v/>
      </c>
      <c r="FG334" s="21" t="str">
        <f t="shared" si="492"/>
        <v/>
      </c>
      <c r="FH334" s="21" t="str">
        <f t="shared" si="492"/>
        <v/>
      </c>
      <c r="FI334" s="21" t="str">
        <f t="shared" si="492"/>
        <v/>
      </c>
      <c r="FJ334" s="21" t="str">
        <f t="shared" si="492"/>
        <v/>
      </c>
      <c r="FK334" s="21" t="str">
        <f t="shared" si="492"/>
        <v/>
      </c>
      <c r="FL334" s="21" t="str">
        <f t="shared" si="492"/>
        <v/>
      </c>
      <c r="FM334" s="21" t="str">
        <f t="shared" si="492"/>
        <v/>
      </c>
      <c r="FN334" s="21" t="str">
        <f t="shared" si="492"/>
        <v/>
      </c>
      <c r="FO334" s="21" t="str">
        <f t="shared" si="492"/>
        <v/>
      </c>
      <c r="FP334" s="21" t="str">
        <f t="shared" si="492"/>
        <v/>
      </c>
      <c r="FQ334" s="21" t="str">
        <f t="shared" si="492"/>
        <v/>
      </c>
      <c r="FR334" s="21" t="str">
        <f t="shared" si="492"/>
        <v/>
      </c>
      <c r="FS334" s="21" t="str">
        <f t="shared" si="492"/>
        <v/>
      </c>
      <c r="FT334" s="21" t="str">
        <f t="shared" si="492"/>
        <v/>
      </c>
      <c r="FU334" s="21" t="str">
        <f t="shared" si="492"/>
        <v/>
      </c>
      <c r="FV334" s="21" t="str">
        <f t="shared" si="492"/>
        <v/>
      </c>
      <c r="FW334" s="21" t="str">
        <f t="shared" si="492"/>
        <v/>
      </c>
      <c r="FX334" s="21" t="str">
        <f t="shared" si="492"/>
        <v/>
      </c>
      <c r="FY334" s="21" t="str">
        <f t="shared" si="492"/>
        <v/>
      </c>
      <c r="FZ334" s="21" t="str">
        <f t="shared" si="492"/>
        <v/>
      </c>
      <c r="GA334" s="21" t="str">
        <f t="shared" si="492"/>
        <v/>
      </c>
      <c r="GB334" s="21" t="str">
        <f t="shared" si="492"/>
        <v/>
      </c>
      <c r="GC334" s="21" t="str">
        <f t="shared" si="492"/>
        <v/>
      </c>
      <c r="GD334" s="21" t="str">
        <f t="shared" si="492"/>
        <v/>
      </c>
      <c r="GE334" s="21" t="str">
        <f t="shared" si="492"/>
        <v/>
      </c>
      <c r="GF334" s="21" t="str">
        <f t="shared" si="492"/>
        <v/>
      </c>
      <c r="GG334" s="21"/>
      <c r="GH334" s="21" t="str">
        <f t="shared" si="486"/>
        <v/>
      </c>
      <c r="GI334" s="436" t="str">
        <f t="shared" si="486"/>
        <v/>
      </c>
    </row>
    <row r="335" spans="1:191" hidden="1" x14ac:dyDescent="0.75">
      <c r="A335" s="67"/>
      <c r="B335" s="67"/>
      <c r="C335" s="425" t="str">
        <f t="shared" si="440"/>
        <v/>
      </c>
      <c r="D335" s="7"/>
      <c r="E335" s="7"/>
      <c r="F335" s="7"/>
      <c r="G335" s="424">
        <f t="shared" si="444"/>
        <v>0</v>
      </c>
      <c r="H335" s="21">
        <f t="shared" si="445"/>
        <v>0</v>
      </c>
      <c r="I335" s="102"/>
      <c r="J335" s="21" t="str">
        <f t="shared" si="449"/>
        <v/>
      </c>
      <c r="K335" s="21" t="str">
        <f t="shared" ref="K335:V335" si="493">IF(K153&gt;0,K$6,"")</f>
        <v/>
      </c>
      <c r="L335" s="21" t="str">
        <f t="shared" si="493"/>
        <v/>
      </c>
      <c r="M335" s="21" t="str">
        <f t="shared" si="493"/>
        <v/>
      </c>
      <c r="N335" s="21" t="str">
        <f t="shared" si="493"/>
        <v/>
      </c>
      <c r="O335" s="21" t="str">
        <f t="shared" si="493"/>
        <v/>
      </c>
      <c r="P335" s="21" t="str">
        <f t="shared" si="493"/>
        <v/>
      </c>
      <c r="Q335" s="21" t="str">
        <f t="shared" si="493"/>
        <v/>
      </c>
      <c r="R335" s="21" t="str">
        <f t="shared" si="493"/>
        <v/>
      </c>
      <c r="S335" s="21" t="str">
        <f t="shared" si="493"/>
        <v/>
      </c>
      <c r="T335" s="21" t="str">
        <f t="shared" si="493"/>
        <v/>
      </c>
      <c r="U335" s="21" t="str">
        <f t="shared" si="493"/>
        <v/>
      </c>
      <c r="V335" s="21" t="str">
        <f t="shared" si="493"/>
        <v/>
      </c>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c r="BY335" s="21"/>
      <c r="BZ335" s="21"/>
      <c r="CA335" s="21"/>
      <c r="CB335" s="21"/>
      <c r="CC335" s="21"/>
      <c r="CD335" s="21"/>
      <c r="CE335" s="21"/>
      <c r="CF335" s="21"/>
      <c r="CG335" s="21"/>
      <c r="CH335" s="21"/>
      <c r="CI335" s="21"/>
      <c r="CJ335" s="21"/>
      <c r="CK335" s="21"/>
      <c r="CL335" s="21"/>
      <c r="CM335" s="21"/>
      <c r="CN335" s="21"/>
      <c r="CO335" s="21"/>
      <c r="CP335" s="21"/>
      <c r="CQ335" s="21"/>
      <c r="CR335" s="21"/>
      <c r="CS335" s="21"/>
      <c r="CT335" s="21"/>
      <c r="CU335" s="21"/>
      <c r="CV335" s="21"/>
      <c r="CW335" s="21"/>
      <c r="CX335" s="21"/>
      <c r="CY335" s="21"/>
      <c r="CZ335" s="21"/>
      <c r="DA335" s="21"/>
      <c r="DB335" s="21"/>
      <c r="DC335" s="21" t="str">
        <f t="shared" ref="DC335:DN335" si="494">IF(DC153&gt;0,DC$6,"")</f>
        <v/>
      </c>
      <c r="DD335" s="21" t="str">
        <f t="shared" si="494"/>
        <v/>
      </c>
      <c r="DE335" s="21" t="str">
        <f t="shared" si="494"/>
        <v/>
      </c>
      <c r="DF335" s="21" t="str">
        <f t="shared" si="494"/>
        <v/>
      </c>
      <c r="DG335" s="21" t="str">
        <f t="shared" si="494"/>
        <v/>
      </c>
      <c r="DH335" s="21" t="str">
        <f t="shared" si="494"/>
        <v/>
      </c>
      <c r="DI335" s="21" t="str">
        <f t="shared" si="494"/>
        <v/>
      </c>
      <c r="DJ335" s="21" t="str">
        <f t="shared" si="494"/>
        <v/>
      </c>
      <c r="DK335" s="21" t="str">
        <f t="shared" si="494"/>
        <v/>
      </c>
      <c r="DL335" s="21" t="str">
        <f t="shared" si="494"/>
        <v/>
      </c>
      <c r="DM335" s="21" t="str">
        <f t="shared" si="494"/>
        <v/>
      </c>
      <c r="DN335" s="21" t="str">
        <f t="shared" si="494"/>
        <v/>
      </c>
      <c r="DO335" s="21"/>
      <c r="DP335" s="21"/>
      <c r="DQ335" s="21"/>
      <c r="DR335" s="21"/>
      <c r="DS335" s="21"/>
      <c r="DT335" s="21"/>
      <c r="DU335" s="21"/>
      <c r="DV335" s="21"/>
      <c r="DW335" s="21"/>
      <c r="DX335" s="21"/>
      <c r="DY335" s="21"/>
      <c r="DZ335" s="21"/>
      <c r="EA335" s="21"/>
      <c r="EB335" s="21"/>
      <c r="EC335" s="21"/>
      <c r="ED335" s="21"/>
      <c r="EE335" s="21"/>
      <c r="EF335" s="21"/>
      <c r="EG335" s="21"/>
      <c r="EH335" s="21"/>
      <c r="EI335" s="21"/>
      <c r="EJ335" s="21"/>
      <c r="EK335" s="21"/>
      <c r="EL335" s="21"/>
      <c r="EM335" s="21"/>
      <c r="EN335" s="21"/>
      <c r="EO335" s="21"/>
      <c r="EP335" s="21"/>
      <c r="EQ335" s="21"/>
      <c r="ER335" s="21"/>
      <c r="ES335" s="21"/>
      <c r="ET335" s="21"/>
      <c r="EU335" s="21"/>
      <c r="EV335" s="21"/>
      <c r="EW335" s="21"/>
      <c r="EX335" s="21"/>
      <c r="EY335" s="21" t="str">
        <f t="shared" ref="EY335:GF335" si="495">IF(EY153&gt;0,EY$6,"")</f>
        <v/>
      </c>
      <c r="EZ335" s="21" t="str">
        <f t="shared" si="495"/>
        <v/>
      </c>
      <c r="FA335" s="21" t="str">
        <f t="shared" si="495"/>
        <v/>
      </c>
      <c r="FB335" s="21" t="str">
        <f t="shared" si="495"/>
        <v/>
      </c>
      <c r="FC335" s="21" t="str">
        <f t="shared" si="495"/>
        <v/>
      </c>
      <c r="FD335" s="21" t="str">
        <f t="shared" si="495"/>
        <v/>
      </c>
      <c r="FE335" s="21" t="str">
        <f t="shared" si="495"/>
        <v/>
      </c>
      <c r="FF335" s="21" t="str">
        <f t="shared" si="495"/>
        <v/>
      </c>
      <c r="FG335" s="21" t="str">
        <f t="shared" si="495"/>
        <v/>
      </c>
      <c r="FH335" s="21" t="str">
        <f t="shared" si="495"/>
        <v/>
      </c>
      <c r="FI335" s="21" t="str">
        <f t="shared" si="495"/>
        <v/>
      </c>
      <c r="FJ335" s="21" t="str">
        <f t="shared" si="495"/>
        <v/>
      </c>
      <c r="FK335" s="21" t="str">
        <f t="shared" si="495"/>
        <v/>
      </c>
      <c r="FL335" s="21" t="str">
        <f t="shared" si="495"/>
        <v/>
      </c>
      <c r="FM335" s="21" t="str">
        <f t="shared" si="495"/>
        <v/>
      </c>
      <c r="FN335" s="21" t="str">
        <f t="shared" si="495"/>
        <v/>
      </c>
      <c r="FO335" s="21" t="str">
        <f t="shared" si="495"/>
        <v/>
      </c>
      <c r="FP335" s="21" t="str">
        <f t="shared" si="495"/>
        <v/>
      </c>
      <c r="FQ335" s="21" t="str">
        <f t="shared" si="495"/>
        <v/>
      </c>
      <c r="FR335" s="21" t="str">
        <f t="shared" si="495"/>
        <v/>
      </c>
      <c r="FS335" s="21" t="str">
        <f t="shared" si="495"/>
        <v/>
      </c>
      <c r="FT335" s="21" t="str">
        <f t="shared" si="495"/>
        <v/>
      </c>
      <c r="FU335" s="21" t="str">
        <f t="shared" si="495"/>
        <v/>
      </c>
      <c r="FV335" s="21" t="str">
        <f t="shared" si="495"/>
        <v/>
      </c>
      <c r="FW335" s="21" t="str">
        <f t="shared" si="495"/>
        <v/>
      </c>
      <c r="FX335" s="21" t="str">
        <f t="shared" si="495"/>
        <v/>
      </c>
      <c r="FY335" s="21" t="str">
        <f t="shared" si="495"/>
        <v/>
      </c>
      <c r="FZ335" s="21" t="str">
        <f t="shared" si="495"/>
        <v/>
      </c>
      <c r="GA335" s="21" t="str">
        <f t="shared" si="495"/>
        <v/>
      </c>
      <c r="GB335" s="21" t="str">
        <f t="shared" si="495"/>
        <v/>
      </c>
      <c r="GC335" s="21" t="str">
        <f t="shared" si="495"/>
        <v/>
      </c>
      <c r="GD335" s="21" t="str">
        <f t="shared" si="495"/>
        <v/>
      </c>
      <c r="GE335" s="21" t="str">
        <f t="shared" si="495"/>
        <v/>
      </c>
      <c r="GF335" s="21" t="str">
        <f t="shared" si="495"/>
        <v/>
      </c>
      <c r="GG335" s="21"/>
      <c r="GH335" s="21" t="str">
        <f t="shared" si="486"/>
        <v/>
      </c>
      <c r="GI335" s="436" t="str">
        <f t="shared" si="486"/>
        <v/>
      </c>
    </row>
    <row r="336" spans="1:191" hidden="1" x14ac:dyDescent="0.75">
      <c r="A336" s="67"/>
      <c r="B336" s="67"/>
      <c r="C336" s="425" t="str">
        <f t="shared" si="440"/>
        <v/>
      </c>
      <c r="D336" s="7"/>
      <c r="E336" s="7"/>
      <c r="F336" s="7"/>
      <c r="G336" s="424">
        <f t="shared" si="444"/>
        <v>0</v>
      </c>
      <c r="H336" s="21">
        <f t="shared" si="445"/>
        <v>0</v>
      </c>
      <c r="I336" s="102"/>
      <c r="J336" s="21" t="str">
        <f t="shared" si="449"/>
        <v/>
      </c>
      <c r="K336" s="21" t="str">
        <f t="shared" ref="K336:V336" si="496">IF(K154&gt;0,K$6,"")</f>
        <v/>
      </c>
      <c r="L336" s="21" t="str">
        <f t="shared" si="496"/>
        <v/>
      </c>
      <c r="M336" s="21" t="str">
        <f t="shared" si="496"/>
        <v/>
      </c>
      <c r="N336" s="21" t="str">
        <f t="shared" si="496"/>
        <v/>
      </c>
      <c r="O336" s="21" t="str">
        <f t="shared" si="496"/>
        <v/>
      </c>
      <c r="P336" s="21" t="str">
        <f t="shared" si="496"/>
        <v/>
      </c>
      <c r="Q336" s="21" t="str">
        <f t="shared" si="496"/>
        <v/>
      </c>
      <c r="R336" s="21" t="str">
        <f t="shared" si="496"/>
        <v/>
      </c>
      <c r="S336" s="21" t="str">
        <f t="shared" si="496"/>
        <v/>
      </c>
      <c r="T336" s="21" t="str">
        <f t="shared" si="496"/>
        <v/>
      </c>
      <c r="U336" s="21" t="str">
        <f t="shared" si="496"/>
        <v/>
      </c>
      <c r="V336" s="21" t="str">
        <f t="shared" si="496"/>
        <v/>
      </c>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c r="BY336" s="21"/>
      <c r="BZ336" s="21"/>
      <c r="CA336" s="21"/>
      <c r="CB336" s="21"/>
      <c r="CC336" s="21"/>
      <c r="CD336" s="21"/>
      <c r="CE336" s="21"/>
      <c r="CF336" s="21"/>
      <c r="CG336" s="21"/>
      <c r="CH336" s="21"/>
      <c r="CI336" s="21"/>
      <c r="CJ336" s="21"/>
      <c r="CK336" s="21"/>
      <c r="CL336" s="21"/>
      <c r="CM336" s="21"/>
      <c r="CN336" s="21"/>
      <c r="CO336" s="21"/>
      <c r="CP336" s="21"/>
      <c r="CQ336" s="21"/>
      <c r="CR336" s="21"/>
      <c r="CS336" s="21"/>
      <c r="CT336" s="21"/>
      <c r="CU336" s="21"/>
      <c r="CV336" s="21"/>
      <c r="CW336" s="21"/>
      <c r="CX336" s="21"/>
      <c r="CY336" s="21"/>
      <c r="CZ336" s="21"/>
      <c r="DA336" s="21"/>
      <c r="DB336" s="21"/>
      <c r="DC336" s="21" t="str">
        <f t="shared" ref="DC336:DN336" si="497">IF(DC154&gt;0,DC$6,"")</f>
        <v/>
      </c>
      <c r="DD336" s="21" t="str">
        <f t="shared" si="497"/>
        <v/>
      </c>
      <c r="DE336" s="21" t="str">
        <f t="shared" si="497"/>
        <v/>
      </c>
      <c r="DF336" s="21" t="str">
        <f t="shared" si="497"/>
        <v/>
      </c>
      <c r="DG336" s="21" t="str">
        <f t="shared" si="497"/>
        <v/>
      </c>
      <c r="DH336" s="21" t="str">
        <f t="shared" si="497"/>
        <v/>
      </c>
      <c r="DI336" s="21" t="str">
        <f t="shared" si="497"/>
        <v/>
      </c>
      <c r="DJ336" s="21" t="str">
        <f t="shared" si="497"/>
        <v/>
      </c>
      <c r="DK336" s="21" t="str">
        <f t="shared" si="497"/>
        <v/>
      </c>
      <c r="DL336" s="21" t="str">
        <f t="shared" si="497"/>
        <v/>
      </c>
      <c r="DM336" s="21" t="str">
        <f t="shared" si="497"/>
        <v/>
      </c>
      <c r="DN336" s="21" t="str">
        <f t="shared" si="497"/>
        <v/>
      </c>
      <c r="DO336" s="21"/>
      <c r="DP336" s="21"/>
      <c r="DQ336" s="21"/>
      <c r="DR336" s="21"/>
      <c r="DS336" s="21"/>
      <c r="DT336" s="21"/>
      <c r="DU336" s="21"/>
      <c r="DV336" s="21"/>
      <c r="DW336" s="21"/>
      <c r="DX336" s="21"/>
      <c r="DY336" s="21"/>
      <c r="DZ336" s="21"/>
      <c r="EA336" s="21"/>
      <c r="EB336" s="21"/>
      <c r="EC336" s="21"/>
      <c r="ED336" s="21"/>
      <c r="EE336" s="21"/>
      <c r="EF336" s="21"/>
      <c r="EG336" s="21"/>
      <c r="EH336" s="21"/>
      <c r="EI336" s="21"/>
      <c r="EJ336" s="21"/>
      <c r="EK336" s="21"/>
      <c r="EL336" s="21"/>
      <c r="EM336" s="21"/>
      <c r="EN336" s="21"/>
      <c r="EO336" s="21"/>
      <c r="EP336" s="21"/>
      <c r="EQ336" s="21"/>
      <c r="ER336" s="21"/>
      <c r="ES336" s="21"/>
      <c r="ET336" s="21"/>
      <c r="EU336" s="21"/>
      <c r="EV336" s="21"/>
      <c r="EW336" s="21"/>
      <c r="EX336" s="21"/>
      <c r="EY336" s="21" t="str">
        <f t="shared" ref="EY336:GF336" si="498">IF(EY154&gt;0,EY$6,"")</f>
        <v/>
      </c>
      <c r="EZ336" s="21" t="str">
        <f t="shared" si="498"/>
        <v/>
      </c>
      <c r="FA336" s="21" t="str">
        <f t="shared" si="498"/>
        <v/>
      </c>
      <c r="FB336" s="21" t="str">
        <f t="shared" si="498"/>
        <v/>
      </c>
      <c r="FC336" s="21" t="str">
        <f t="shared" si="498"/>
        <v/>
      </c>
      <c r="FD336" s="21" t="str">
        <f t="shared" si="498"/>
        <v/>
      </c>
      <c r="FE336" s="21" t="str">
        <f t="shared" si="498"/>
        <v/>
      </c>
      <c r="FF336" s="21" t="str">
        <f t="shared" si="498"/>
        <v/>
      </c>
      <c r="FG336" s="21" t="str">
        <f t="shared" si="498"/>
        <v/>
      </c>
      <c r="FH336" s="21" t="str">
        <f t="shared" si="498"/>
        <v/>
      </c>
      <c r="FI336" s="21" t="str">
        <f t="shared" si="498"/>
        <v/>
      </c>
      <c r="FJ336" s="21" t="str">
        <f t="shared" si="498"/>
        <v/>
      </c>
      <c r="FK336" s="21" t="str">
        <f t="shared" si="498"/>
        <v/>
      </c>
      <c r="FL336" s="21" t="str">
        <f t="shared" si="498"/>
        <v/>
      </c>
      <c r="FM336" s="21" t="str">
        <f t="shared" si="498"/>
        <v/>
      </c>
      <c r="FN336" s="21" t="str">
        <f t="shared" si="498"/>
        <v/>
      </c>
      <c r="FO336" s="21" t="str">
        <f t="shared" si="498"/>
        <v/>
      </c>
      <c r="FP336" s="21" t="str">
        <f t="shared" si="498"/>
        <v/>
      </c>
      <c r="FQ336" s="21" t="str">
        <f t="shared" si="498"/>
        <v/>
      </c>
      <c r="FR336" s="21" t="str">
        <f t="shared" si="498"/>
        <v/>
      </c>
      <c r="FS336" s="21" t="str">
        <f t="shared" si="498"/>
        <v/>
      </c>
      <c r="FT336" s="21" t="str">
        <f t="shared" si="498"/>
        <v/>
      </c>
      <c r="FU336" s="21" t="str">
        <f t="shared" si="498"/>
        <v/>
      </c>
      <c r="FV336" s="21" t="str">
        <f t="shared" si="498"/>
        <v/>
      </c>
      <c r="FW336" s="21" t="str">
        <f t="shared" si="498"/>
        <v/>
      </c>
      <c r="FX336" s="21" t="str">
        <f t="shared" si="498"/>
        <v/>
      </c>
      <c r="FY336" s="21" t="str">
        <f t="shared" si="498"/>
        <v/>
      </c>
      <c r="FZ336" s="21" t="str">
        <f t="shared" si="498"/>
        <v/>
      </c>
      <c r="GA336" s="21" t="str">
        <f t="shared" si="498"/>
        <v/>
      </c>
      <c r="GB336" s="21" t="str">
        <f t="shared" si="498"/>
        <v/>
      </c>
      <c r="GC336" s="21" t="str">
        <f t="shared" si="498"/>
        <v/>
      </c>
      <c r="GD336" s="21" t="str">
        <f t="shared" si="498"/>
        <v/>
      </c>
      <c r="GE336" s="21" t="str">
        <f t="shared" si="498"/>
        <v/>
      </c>
      <c r="GF336" s="21" t="str">
        <f t="shared" si="498"/>
        <v/>
      </c>
      <c r="GG336" s="21"/>
      <c r="GH336" s="21" t="str">
        <f t="shared" si="486"/>
        <v/>
      </c>
      <c r="GI336" s="436" t="str">
        <f t="shared" si="486"/>
        <v/>
      </c>
    </row>
    <row r="337" spans="1:191" hidden="1" x14ac:dyDescent="0.75">
      <c r="A337" s="67"/>
      <c r="B337" s="67"/>
      <c r="C337" s="425" t="str">
        <f t="shared" si="440"/>
        <v/>
      </c>
      <c r="D337" s="7"/>
      <c r="E337" s="7"/>
      <c r="F337" s="7"/>
      <c r="G337" s="424">
        <f t="shared" si="444"/>
        <v>0</v>
      </c>
      <c r="H337" s="21">
        <f t="shared" si="445"/>
        <v>0</v>
      </c>
      <c r="I337" s="102"/>
      <c r="J337" s="21" t="str">
        <f t="shared" si="449"/>
        <v/>
      </c>
      <c r="K337" s="21" t="str">
        <f t="shared" ref="K337:V337" si="499">IF(K155&gt;0,K$6,"")</f>
        <v/>
      </c>
      <c r="L337" s="21" t="str">
        <f t="shared" si="499"/>
        <v/>
      </c>
      <c r="M337" s="21" t="str">
        <f t="shared" si="499"/>
        <v/>
      </c>
      <c r="N337" s="21" t="str">
        <f t="shared" si="499"/>
        <v/>
      </c>
      <c r="O337" s="21" t="str">
        <f t="shared" si="499"/>
        <v/>
      </c>
      <c r="P337" s="21" t="str">
        <f t="shared" si="499"/>
        <v/>
      </c>
      <c r="Q337" s="21" t="str">
        <f t="shared" si="499"/>
        <v/>
      </c>
      <c r="R337" s="21" t="str">
        <f t="shared" si="499"/>
        <v/>
      </c>
      <c r="S337" s="21" t="str">
        <f t="shared" si="499"/>
        <v/>
      </c>
      <c r="T337" s="21" t="str">
        <f t="shared" si="499"/>
        <v/>
      </c>
      <c r="U337" s="21" t="str">
        <f t="shared" si="499"/>
        <v/>
      </c>
      <c r="V337" s="21" t="str">
        <f t="shared" si="499"/>
        <v/>
      </c>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c r="BY337" s="21"/>
      <c r="BZ337" s="21"/>
      <c r="CA337" s="21"/>
      <c r="CB337" s="21"/>
      <c r="CC337" s="21"/>
      <c r="CD337" s="21"/>
      <c r="CE337" s="21"/>
      <c r="CF337" s="21"/>
      <c r="CG337" s="21"/>
      <c r="CH337" s="21"/>
      <c r="CI337" s="21"/>
      <c r="CJ337" s="21"/>
      <c r="CK337" s="21"/>
      <c r="CL337" s="21"/>
      <c r="CM337" s="21"/>
      <c r="CN337" s="21"/>
      <c r="CO337" s="21"/>
      <c r="CP337" s="21"/>
      <c r="CQ337" s="21"/>
      <c r="CR337" s="21"/>
      <c r="CS337" s="21"/>
      <c r="CT337" s="21"/>
      <c r="CU337" s="21"/>
      <c r="CV337" s="21"/>
      <c r="CW337" s="21"/>
      <c r="CX337" s="21"/>
      <c r="CY337" s="21"/>
      <c r="CZ337" s="21"/>
      <c r="DA337" s="21"/>
      <c r="DB337" s="21"/>
      <c r="DC337" s="21" t="str">
        <f t="shared" ref="DC337:DN337" si="500">IF(DC155&gt;0,DC$6,"")</f>
        <v/>
      </c>
      <c r="DD337" s="21" t="str">
        <f t="shared" si="500"/>
        <v/>
      </c>
      <c r="DE337" s="21" t="str">
        <f t="shared" si="500"/>
        <v/>
      </c>
      <c r="DF337" s="21" t="str">
        <f t="shared" si="500"/>
        <v/>
      </c>
      <c r="DG337" s="21" t="str">
        <f t="shared" si="500"/>
        <v/>
      </c>
      <c r="DH337" s="21" t="str">
        <f t="shared" si="500"/>
        <v/>
      </c>
      <c r="DI337" s="21" t="str">
        <f t="shared" si="500"/>
        <v/>
      </c>
      <c r="DJ337" s="21" t="str">
        <f t="shared" si="500"/>
        <v/>
      </c>
      <c r="DK337" s="21" t="str">
        <f t="shared" si="500"/>
        <v/>
      </c>
      <c r="DL337" s="21" t="str">
        <f t="shared" si="500"/>
        <v/>
      </c>
      <c r="DM337" s="21" t="str">
        <f t="shared" si="500"/>
        <v/>
      </c>
      <c r="DN337" s="21" t="str">
        <f t="shared" si="500"/>
        <v/>
      </c>
      <c r="DO337" s="21"/>
      <c r="DP337" s="21"/>
      <c r="DQ337" s="21"/>
      <c r="DR337" s="21"/>
      <c r="DS337" s="21"/>
      <c r="DT337" s="21"/>
      <c r="DU337" s="21"/>
      <c r="DV337" s="21"/>
      <c r="DW337" s="21"/>
      <c r="DX337" s="21"/>
      <c r="DY337" s="21"/>
      <c r="DZ337" s="21"/>
      <c r="EA337" s="21"/>
      <c r="EB337" s="21"/>
      <c r="EC337" s="21"/>
      <c r="ED337" s="21"/>
      <c r="EE337" s="21"/>
      <c r="EF337" s="21"/>
      <c r="EG337" s="21"/>
      <c r="EH337" s="21"/>
      <c r="EI337" s="21"/>
      <c r="EJ337" s="21"/>
      <c r="EK337" s="21"/>
      <c r="EL337" s="21"/>
      <c r="EM337" s="21"/>
      <c r="EN337" s="21"/>
      <c r="EO337" s="21"/>
      <c r="EP337" s="21"/>
      <c r="EQ337" s="21"/>
      <c r="ER337" s="21"/>
      <c r="ES337" s="21"/>
      <c r="ET337" s="21"/>
      <c r="EU337" s="21"/>
      <c r="EV337" s="21"/>
      <c r="EW337" s="21"/>
      <c r="EX337" s="21"/>
      <c r="EY337" s="21" t="str">
        <f t="shared" ref="EY337:GF337" si="501">IF(EY155&gt;0,EY$6,"")</f>
        <v/>
      </c>
      <c r="EZ337" s="21" t="str">
        <f t="shared" si="501"/>
        <v/>
      </c>
      <c r="FA337" s="21" t="str">
        <f t="shared" si="501"/>
        <v/>
      </c>
      <c r="FB337" s="21" t="str">
        <f t="shared" si="501"/>
        <v/>
      </c>
      <c r="FC337" s="21" t="str">
        <f t="shared" si="501"/>
        <v/>
      </c>
      <c r="FD337" s="21" t="str">
        <f t="shared" si="501"/>
        <v/>
      </c>
      <c r="FE337" s="21" t="str">
        <f t="shared" si="501"/>
        <v/>
      </c>
      <c r="FF337" s="21" t="str">
        <f t="shared" si="501"/>
        <v/>
      </c>
      <c r="FG337" s="21" t="str">
        <f t="shared" si="501"/>
        <v/>
      </c>
      <c r="FH337" s="21" t="str">
        <f t="shared" si="501"/>
        <v/>
      </c>
      <c r="FI337" s="21" t="str">
        <f t="shared" si="501"/>
        <v/>
      </c>
      <c r="FJ337" s="21" t="str">
        <f t="shared" si="501"/>
        <v/>
      </c>
      <c r="FK337" s="21" t="str">
        <f t="shared" si="501"/>
        <v/>
      </c>
      <c r="FL337" s="21" t="str">
        <f t="shared" si="501"/>
        <v/>
      </c>
      <c r="FM337" s="21" t="str">
        <f t="shared" si="501"/>
        <v/>
      </c>
      <c r="FN337" s="21" t="str">
        <f t="shared" si="501"/>
        <v/>
      </c>
      <c r="FO337" s="21" t="str">
        <f t="shared" si="501"/>
        <v/>
      </c>
      <c r="FP337" s="21" t="str">
        <f t="shared" si="501"/>
        <v/>
      </c>
      <c r="FQ337" s="21" t="str">
        <f t="shared" si="501"/>
        <v/>
      </c>
      <c r="FR337" s="21" t="str">
        <f t="shared" si="501"/>
        <v/>
      </c>
      <c r="FS337" s="21" t="str">
        <f t="shared" si="501"/>
        <v/>
      </c>
      <c r="FT337" s="21" t="str">
        <f t="shared" si="501"/>
        <v/>
      </c>
      <c r="FU337" s="21" t="str">
        <f t="shared" si="501"/>
        <v/>
      </c>
      <c r="FV337" s="21" t="str">
        <f t="shared" si="501"/>
        <v/>
      </c>
      <c r="FW337" s="21" t="str">
        <f t="shared" si="501"/>
        <v/>
      </c>
      <c r="FX337" s="21" t="str">
        <f t="shared" si="501"/>
        <v/>
      </c>
      <c r="FY337" s="21" t="str">
        <f t="shared" si="501"/>
        <v/>
      </c>
      <c r="FZ337" s="21" t="str">
        <f t="shared" si="501"/>
        <v/>
      </c>
      <c r="GA337" s="21" t="str">
        <f t="shared" si="501"/>
        <v/>
      </c>
      <c r="GB337" s="21" t="str">
        <f t="shared" si="501"/>
        <v/>
      </c>
      <c r="GC337" s="21" t="str">
        <f t="shared" si="501"/>
        <v/>
      </c>
      <c r="GD337" s="21" t="str">
        <f t="shared" si="501"/>
        <v/>
      </c>
      <c r="GE337" s="21" t="str">
        <f t="shared" si="501"/>
        <v/>
      </c>
      <c r="GF337" s="21" t="str">
        <f t="shared" si="501"/>
        <v/>
      </c>
      <c r="GG337" s="21"/>
      <c r="GH337" s="21" t="str">
        <f t="shared" si="486"/>
        <v/>
      </c>
      <c r="GI337" s="436" t="str">
        <f t="shared" si="486"/>
        <v/>
      </c>
    </row>
    <row r="338" spans="1:191" hidden="1" x14ac:dyDescent="0.75">
      <c r="A338" s="67"/>
      <c r="B338" s="67"/>
      <c r="C338" s="425" t="str">
        <f t="shared" si="440"/>
        <v/>
      </c>
      <c r="D338" s="7"/>
      <c r="E338" s="7"/>
      <c r="F338" s="7"/>
      <c r="G338" s="424">
        <f t="shared" si="444"/>
        <v>0</v>
      </c>
      <c r="H338" s="21">
        <f t="shared" si="445"/>
        <v>0</v>
      </c>
      <c r="I338" s="102"/>
      <c r="J338" s="21" t="str">
        <f t="shared" si="449"/>
        <v/>
      </c>
      <c r="K338" s="21" t="str">
        <f t="shared" ref="K338:V338" si="502">IF(K156&gt;0,K$6,"")</f>
        <v/>
      </c>
      <c r="L338" s="21" t="str">
        <f t="shared" si="502"/>
        <v/>
      </c>
      <c r="M338" s="21" t="str">
        <f t="shared" si="502"/>
        <v/>
      </c>
      <c r="N338" s="21" t="str">
        <f t="shared" si="502"/>
        <v/>
      </c>
      <c r="O338" s="21" t="str">
        <f t="shared" si="502"/>
        <v/>
      </c>
      <c r="P338" s="21" t="str">
        <f t="shared" si="502"/>
        <v/>
      </c>
      <c r="Q338" s="21" t="str">
        <f t="shared" si="502"/>
        <v/>
      </c>
      <c r="R338" s="21" t="str">
        <f t="shared" si="502"/>
        <v/>
      </c>
      <c r="S338" s="21" t="str">
        <f t="shared" si="502"/>
        <v/>
      </c>
      <c r="T338" s="21" t="str">
        <f t="shared" si="502"/>
        <v/>
      </c>
      <c r="U338" s="21" t="str">
        <f t="shared" si="502"/>
        <v/>
      </c>
      <c r="V338" s="21" t="str">
        <f t="shared" si="502"/>
        <v/>
      </c>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c r="BY338" s="21"/>
      <c r="BZ338" s="21"/>
      <c r="CA338" s="21"/>
      <c r="CB338" s="21"/>
      <c r="CC338" s="21"/>
      <c r="CD338" s="21"/>
      <c r="CE338" s="21"/>
      <c r="CF338" s="21"/>
      <c r="CG338" s="21"/>
      <c r="CH338" s="21"/>
      <c r="CI338" s="21"/>
      <c r="CJ338" s="21"/>
      <c r="CK338" s="21"/>
      <c r="CL338" s="21"/>
      <c r="CM338" s="21"/>
      <c r="CN338" s="21"/>
      <c r="CO338" s="21"/>
      <c r="CP338" s="21"/>
      <c r="CQ338" s="21"/>
      <c r="CR338" s="21"/>
      <c r="CS338" s="21"/>
      <c r="CT338" s="21"/>
      <c r="CU338" s="21"/>
      <c r="CV338" s="21"/>
      <c r="CW338" s="21"/>
      <c r="CX338" s="21"/>
      <c r="CY338" s="21"/>
      <c r="CZ338" s="21"/>
      <c r="DA338" s="21"/>
      <c r="DB338" s="21"/>
      <c r="DC338" s="21" t="str">
        <f t="shared" ref="DC338:DN338" si="503">IF(DC156&gt;0,DC$6,"")</f>
        <v/>
      </c>
      <c r="DD338" s="21" t="str">
        <f t="shared" si="503"/>
        <v/>
      </c>
      <c r="DE338" s="21" t="str">
        <f t="shared" si="503"/>
        <v/>
      </c>
      <c r="DF338" s="21" t="str">
        <f t="shared" si="503"/>
        <v/>
      </c>
      <c r="DG338" s="21" t="str">
        <f t="shared" si="503"/>
        <v/>
      </c>
      <c r="DH338" s="21" t="str">
        <f t="shared" si="503"/>
        <v/>
      </c>
      <c r="DI338" s="21" t="str">
        <f t="shared" si="503"/>
        <v/>
      </c>
      <c r="DJ338" s="21" t="str">
        <f t="shared" si="503"/>
        <v/>
      </c>
      <c r="DK338" s="21" t="str">
        <f t="shared" si="503"/>
        <v/>
      </c>
      <c r="DL338" s="21" t="str">
        <f t="shared" si="503"/>
        <v/>
      </c>
      <c r="DM338" s="21" t="str">
        <f t="shared" si="503"/>
        <v/>
      </c>
      <c r="DN338" s="21" t="str">
        <f t="shared" si="503"/>
        <v/>
      </c>
      <c r="DO338" s="21"/>
      <c r="DP338" s="21"/>
      <c r="DQ338" s="21"/>
      <c r="DR338" s="21"/>
      <c r="DS338" s="21"/>
      <c r="DT338" s="21"/>
      <c r="DU338" s="21"/>
      <c r="DV338" s="21"/>
      <c r="DW338" s="21"/>
      <c r="DX338" s="21"/>
      <c r="DY338" s="21"/>
      <c r="DZ338" s="21"/>
      <c r="EA338" s="21"/>
      <c r="EB338" s="21"/>
      <c r="EC338" s="21"/>
      <c r="ED338" s="21"/>
      <c r="EE338" s="21"/>
      <c r="EF338" s="21"/>
      <c r="EG338" s="21"/>
      <c r="EH338" s="21"/>
      <c r="EI338" s="21"/>
      <c r="EJ338" s="21"/>
      <c r="EK338" s="21"/>
      <c r="EL338" s="21"/>
      <c r="EM338" s="21"/>
      <c r="EN338" s="21"/>
      <c r="EO338" s="21"/>
      <c r="EP338" s="21"/>
      <c r="EQ338" s="21"/>
      <c r="ER338" s="21"/>
      <c r="ES338" s="21"/>
      <c r="ET338" s="21"/>
      <c r="EU338" s="21"/>
      <c r="EV338" s="21"/>
      <c r="EW338" s="21"/>
      <c r="EX338" s="21"/>
      <c r="EY338" s="21" t="str">
        <f t="shared" ref="EY338:GF338" si="504">IF(EY156&gt;0,EY$6,"")</f>
        <v/>
      </c>
      <c r="EZ338" s="21" t="str">
        <f t="shared" si="504"/>
        <v/>
      </c>
      <c r="FA338" s="21" t="str">
        <f t="shared" si="504"/>
        <v/>
      </c>
      <c r="FB338" s="21" t="str">
        <f t="shared" si="504"/>
        <v/>
      </c>
      <c r="FC338" s="21" t="str">
        <f t="shared" si="504"/>
        <v/>
      </c>
      <c r="FD338" s="21" t="str">
        <f t="shared" si="504"/>
        <v/>
      </c>
      <c r="FE338" s="21" t="str">
        <f t="shared" si="504"/>
        <v/>
      </c>
      <c r="FF338" s="21" t="str">
        <f t="shared" si="504"/>
        <v/>
      </c>
      <c r="FG338" s="21" t="str">
        <f t="shared" si="504"/>
        <v/>
      </c>
      <c r="FH338" s="21" t="str">
        <f t="shared" si="504"/>
        <v/>
      </c>
      <c r="FI338" s="21" t="str">
        <f t="shared" si="504"/>
        <v/>
      </c>
      <c r="FJ338" s="21" t="str">
        <f t="shared" si="504"/>
        <v/>
      </c>
      <c r="FK338" s="21" t="str">
        <f t="shared" si="504"/>
        <v/>
      </c>
      <c r="FL338" s="21" t="str">
        <f t="shared" si="504"/>
        <v/>
      </c>
      <c r="FM338" s="21" t="str">
        <f t="shared" si="504"/>
        <v/>
      </c>
      <c r="FN338" s="21" t="str">
        <f t="shared" si="504"/>
        <v/>
      </c>
      <c r="FO338" s="21" t="str">
        <f t="shared" si="504"/>
        <v/>
      </c>
      <c r="FP338" s="21" t="str">
        <f t="shared" si="504"/>
        <v/>
      </c>
      <c r="FQ338" s="21" t="str">
        <f t="shared" si="504"/>
        <v/>
      </c>
      <c r="FR338" s="21" t="str">
        <f t="shared" si="504"/>
        <v/>
      </c>
      <c r="FS338" s="21" t="str">
        <f t="shared" si="504"/>
        <v/>
      </c>
      <c r="FT338" s="21" t="str">
        <f t="shared" si="504"/>
        <v/>
      </c>
      <c r="FU338" s="21" t="str">
        <f t="shared" si="504"/>
        <v/>
      </c>
      <c r="FV338" s="21" t="str">
        <f t="shared" si="504"/>
        <v/>
      </c>
      <c r="FW338" s="21" t="str">
        <f t="shared" si="504"/>
        <v/>
      </c>
      <c r="FX338" s="21" t="str">
        <f t="shared" si="504"/>
        <v/>
      </c>
      <c r="FY338" s="21" t="str">
        <f t="shared" si="504"/>
        <v/>
      </c>
      <c r="FZ338" s="21" t="str">
        <f t="shared" si="504"/>
        <v/>
      </c>
      <c r="GA338" s="21" t="str">
        <f t="shared" si="504"/>
        <v/>
      </c>
      <c r="GB338" s="21" t="str">
        <f t="shared" si="504"/>
        <v/>
      </c>
      <c r="GC338" s="21" t="str">
        <f t="shared" si="504"/>
        <v/>
      </c>
      <c r="GD338" s="21" t="str">
        <f t="shared" si="504"/>
        <v/>
      </c>
      <c r="GE338" s="21" t="str">
        <f t="shared" si="504"/>
        <v/>
      </c>
      <c r="GF338" s="21" t="str">
        <f t="shared" si="504"/>
        <v/>
      </c>
      <c r="GG338" s="21"/>
      <c r="GH338" s="21" t="str">
        <f t="shared" si="486"/>
        <v/>
      </c>
      <c r="GI338" s="436" t="str">
        <f t="shared" si="486"/>
        <v/>
      </c>
    </row>
    <row r="339" spans="1:191" hidden="1" x14ac:dyDescent="0.75">
      <c r="A339" s="67"/>
      <c r="B339" s="67"/>
      <c r="C339" s="425" t="str">
        <f t="shared" si="440"/>
        <v/>
      </c>
      <c r="D339" s="7"/>
      <c r="E339" s="7"/>
      <c r="F339" s="7"/>
      <c r="G339" s="424">
        <f t="shared" si="444"/>
        <v>0</v>
      </c>
      <c r="H339" s="21">
        <f t="shared" si="445"/>
        <v>0</v>
      </c>
      <c r="I339" s="102"/>
      <c r="J339" s="21" t="str">
        <f t="shared" si="449"/>
        <v/>
      </c>
      <c r="K339" s="21" t="str">
        <f t="shared" ref="K339:V339" si="505">IF(K157&gt;0,K$6,"")</f>
        <v/>
      </c>
      <c r="L339" s="21" t="str">
        <f t="shared" si="505"/>
        <v/>
      </c>
      <c r="M339" s="21" t="str">
        <f t="shared" si="505"/>
        <v/>
      </c>
      <c r="N339" s="21" t="str">
        <f t="shared" si="505"/>
        <v/>
      </c>
      <c r="O339" s="21" t="str">
        <f t="shared" si="505"/>
        <v/>
      </c>
      <c r="P339" s="21" t="str">
        <f t="shared" si="505"/>
        <v/>
      </c>
      <c r="Q339" s="21" t="str">
        <f t="shared" si="505"/>
        <v/>
      </c>
      <c r="R339" s="21" t="str">
        <f t="shared" si="505"/>
        <v/>
      </c>
      <c r="S339" s="21" t="str">
        <f t="shared" si="505"/>
        <v/>
      </c>
      <c r="T339" s="21" t="str">
        <f t="shared" si="505"/>
        <v/>
      </c>
      <c r="U339" s="21" t="str">
        <f t="shared" si="505"/>
        <v/>
      </c>
      <c r="V339" s="21" t="str">
        <f t="shared" si="505"/>
        <v/>
      </c>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c r="BY339" s="21"/>
      <c r="BZ339" s="21"/>
      <c r="CA339" s="21"/>
      <c r="CB339" s="21"/>
      <c r="CC339" s="21"/>
      <c r="CD339" s="21"/>
      <c r="CE339" s="21"/>
      <c r="CF339" s="21"/>
      <c r="CG339" s="21"/>
      <c r="CH339" s="21"/>
      <c r="CI339" s="21"/>
      <c r="CJ339" s="21"/>
      <c r="CK339" s="21"/>
      <c r="CL339" s="21"/>
      <c r="CM339" s="21"/>
      <c r="CN339" s="21"/>
      <c r="CO339" s="21"/>
      <c r="CP339" s="21"/>
      <c r="CQ339" s="21"/>
      <c r="CR339" s="21"/>
      <c r="CS339" s="21"/>
      <c r="CT339" s="21"/>
      <c r="CU339" s="21"/>
      <c r="CV339" s="21"/>
      <c r="CW339" s="21"/>
      <c r="CX339" s="21"/>
      <c r="CY339" s="21"/>
      <c r="CZ339" s="21"/>
      <c r="DA339" s="21"/>
      <c r="DB339" s="21"/>
      <c r="DC339" s="21" t="str">
        <f t="shared" ref="DC339:DN339" si="506">IF(DC157&gt;0,DC$6,"")</f>
        <v/>
      </c>
      <c r="DD339" s="21" t="str">
        <f t="shared" si="506"/>
        <v/>
      </c>
      <c r="DE339" s="21" t="str">
        <f t="shared" si="506"/>
        <v/>
      </c>
      <c r="DF339" s="21" t="str">
        <f t="shared" si="506"/>
        <v/>
      </c>
      <c r="DG339" s="21" t="str">
        <f t="shared" si="506"/>
        <v/>
      </c>
      <c r="DH339" s="21" t="str">
        <f t="shared" si="506"/>
        <v/>
      </c>
      <c r="DI339" s="21" t="str">
        <f t="shared" si="506"/>
        <v/>
      </c>
      <c r="DJ339" s="21" t="str">
        <f t="shared" si="506"/>
        <v/>
      </c>
      <c r="DK339" s="21" t="str">
        <f t="shared" si="506"/>
        <v/>
      </c>
      <c r="DL339" s="21" t="str">
        <f t="shared" si="506"/>
        <v/>
      </c>
      <c r="DM339" s="21" t="str">
        <f t="shared" si="506"/>
        <v/>
      </c>
      <c r="DN339" s="21" t="str">
        <f t="shared" si="506"/>
        <v/>
      </c>
      <c r="DO339" s="21"/>
      <c r="DP339" s="21"/>
      <c r="DQ339" s="21"/>
      <c r="DR339" s="21"/>
      <c r="DS339" s="21"/>
      <c r="DT339" s="21"/>
      <c r="DU339" s="21"/>
      <c r="DV339" s="21"/>
      <c r="DW339" s="21"/>
      <c r="DX339" s="21"/>
      <c r="DY339" s="21"/>
      <c r="DZ339" s="21"/>
      <c r="EA339" s="21"/>
      <c r="EB339" s="21"/>
      <c r="EC339" s="21"/>
      <c r="ED339" s="21"/>
      <c r="EE339" s="21"/>
      <c r="EF339" s="21"/>
      <c r="EG339" s="21"/>
      <c r="EH339" s="21"/>
      <c r="EI339" s="21"/>
      <c r="EJ339" s="21"/>
      <c r="EK339" s="21"/>
      <c r="EL339" s="21"/>
      <c r="EM339" s="21"/>
      <c r="EN339" s="21"/>
      <c r="EO339" s="21"/>
      <c r="EP339" s="21"/>
      <c r="EQ339" s="21"/>
      <c r="ER339" s="21"/>
      <c r="ES339" s="21"/>
      <c r="ET339" s="21"/>
      <c r="EU339" s="21"/>
      <c r="EV339" s="21"/>
      <c r="EW339" s="21"/>
      <c r="EX339" s="21"/>
      <c r="EY339" s="21" t="str">
        <f t="shared" ref="EY339:GF339" si="507">IF(EY157&gt;0,EY$6,"")</f>
        <v/>
      </c>
      <c r="EZ339" s="21" t="str">
        <f t="shared" si="507"/>
        <v/>
      </c>
      <c r="FA339" s="21" t="str">
        <f t="shared" si="507"/>
        <v/>
      </c>
      <c r="FB339" s="21" t="str">
        <f t="shared" si="507"/>
        <v/>
      </c>
      <c r="FC339" s="21" t="str">
        <f t="shared" si="507"/>
        <v/>
      </c>
      <c r="FD339" s="21" t="str">
        <f t="shared" si="507"/>
        <v/>
      </c>
      <c r="FE339" s="21" t="str">
        <f t="shared" si="507"/>
        <v/>
      </c>
      <c r="FF339" s="21" t="str">
        <f t="shared" si="507"/>
        <v/>
      </c>
      <c r="FG339" s="21" t="str">
        <f t="shared" si="507"/>
        <v/>
      </c>
      <c r="FH339" s="21" t="str">
        <f t="shared" si="507"/>
        <v/>
      </c>
      <c r="FI339" s="21" t="str">
        <f t="shared" si="507"/>
        <v/>
      </c>
      <c r="FJ339" s="21" t="str">
        <f t="shared" si="507"/>
        <v/>
      </c>
      <c r="FK339" s="21" t="str">
        <f t="shared" si="507"/>
        <v/>
      </c>
      <c r="FL339" s="21" t="str">
        <f t="shared" si="507"/>
        <v/>
      </c>
      <c r="FM339" s="21" t="str">
        <f t="shared" si="507"/>
        <v/>
      </c>
      <c r="FN339" s="21" t="str">
        <f t="shared" si="507"/>
        <v/>
      </c>
      <c r="FO339" s="21" t="str">
        <f t="shared" si="507"/>
        <v/>
      </c>
      <c r="FP339" s="21" t="str">
        <f t="shared" si="507"/>
        <v/>
      </c>
      <c r="FQ339" s="21" t="str">
        <f t="shared" si="507"/>
        <v/>
      </c>
      <c r="FR339" s="21" t="str">
        <f t="shared" si="507"/>
        <v/>
      </c>
      <c r="FS339" s="21" t="str">
        <f t="shared" si="507"/>
        <v/>
      </c>
      <c r="FT339" s="21" t="str">
        <f t="shared" si="507"/>
        <v/>
      </c>
      <c r="FU339" s="21" t="str">
        <f t="shared" si="507"/>
        <v/>
      </c>
      <c r="FV339" s="21" t="str">
        <f t="shared" si="507"/>
        <v/>
      </c>
      <c r="FW339" s="21" t="str">
        <f t="shared" si="507"/>
        <v/>
      </c>
      <c r="FX339" s="21" t="str">
        <f t="shared" si="507"/>
        <v/>
      </c>
      <c r="FY339" s="21" t="str">
        <f t="shared" si="507"/>
        <v/>
      </c>
      <c r="FZ339" s="21" t="str">
        <f t="shared" si="507"/>
        <v/>
      </c>
      <c r="GA339" s="21" t="str">
        <f t="shared" si="507"/>
        <v/>
      </c>
      <c r="GB339" s="21" t="str">
        <f t="shared" si="507"/>
        <v/>
      </c>
      <c r="GC339" s="21" t="str">
        <f t="shared" si="507"/>
        <v/>
      </c>
      <c r="GD339" s="21" t="str">
        <f t="shared" si="507"/>
        <v/>
      </c>
      <c r="GE339" s="21" t="str">
        <f t="shared" si="507"/>
        <v/>
      </c>
      <c r="GF339" s="21" t="str">
        <f t="shared" si="507"/>
        <v/>
      </c>
      <c r="GG339" s="21"/>
      <c r="GH339" s="21" t="str">
        <f t="shared" si="486"/>
        <v/>
      </c>
      <c r="GI339" s="436" t="str">
        <f t="shared" si="486"/>
        <v/>
      </c>
    </row>
    <row r="340" spans="1:191" hidden="1" x14ac:dyDescent="0.75">
      <c r="A340" s="67"/>
      <c r="B340" s="67"/>
      <c r="C340" s="425">
        <f t="shared" si="440"/>
        <v>0</v>
      </c>
      <c r="D340" s="7"/>
      <c r="E340" s="7"/>
      <c r="F340" s="7"/>
      <c r="G340" s="424">
        <f t="shared" si="444"/>
        <v>0</v>
      </c>
      <c r="H340" s="21">
        <f t="shared" si="445"/>
        <v>0</v>
      </c>
      <c r="I340" s="102"/>
      <c r="J340" s="21" t="str">
        <f t="shared" si="449"/>
        <v/>
      </c>
      <c r="K340" s="21" t="str">
        <f t="shared" ref="K340:V340" si="508">IF(K158&gt;0,K$6,"")</f>
        <v/>
      </c>
      <c r="L340" s="21" t="str">
        <f t="shared" si="508"/>
        <v/>
      </c>
      <c r="M340" s="21" t="str">
        <f t="shared" si="508"/>
        <v/>
      </c>
      <c r="N340" s="21" t="str">
        <f t="shared" si="508"/>
        <v/>
      </c>
      <c r="O340" s="21" t="str">
        <f t="shared" si="508"/>
        <v/>
      </c>
      <c r="P340" s="21" t="str">
        <f t="shared" si="508"/>
        <v/>
      </c>
      <c r="Q340" s="21" t="str">
        <f t="shared" si="508"/>
        <v/>
      </c>
      <c r="R340" s="21" t="str">
        <f t="shared" si="508"/>
        <v/>
      </c>
      <c r="S340" s="21" t="str">
        <f t="shared" si="508"/>
        <v/>
      </c>
      <c r="T340" s="21" t="str">
        <f t="shared" si="508"/>
        <v/>
      </c>
      <c r="U340" s="21" t="str">
        <f t="shared" si="508"/>
        <v/>
      </c>
      <c r="V340" s="21" t="str">
        <f t="shared" si="508"/>
        <v/>
      </c>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c r="BY340" s="21"/>
      <c r="BZ340" s="21"/>
      <c r="CA340" s="21"/>
      <c r="CB340" s="21"/>
      <c r="CC340" s="21"/>
      <c r="CD340" s="21"/>
      <c r="CE340" s="21"/>
      <c r="CF340" s="21"/>
      <c r="CG340" s="21"/>
      <c r="CH340" s="21"/>
      <c r="CI340" s="21"/>
      <c r="CJ340" s="21"/>
      <c r="CK340" s="21"/>
      <c r="CL340" s="21"/>
      <c r="CM340" s="21"/>
      <c r="CN340" s="21"/>
      <c r="CO340" s="21"/>
      <c r="CP340" s="21"/>
      <c r="CQ340" s="21"/>
      <c r="CR340" s="21"/>
      <c r="CS340" s="21"/>
      <c r="CT340" s="21"/>
      <c r="CU340" s="21"/>
      <c r="CV340" s="21"/>
      <c r="CW340" s="21"/>
      <c r="CX340" s="21"/>
      <c r="CY340" s="21"/>
      <c r="CZ340" s="21"/>
      <c r="DA340" s="21"/>
      <c r="DB340" s="21"/>
      <c r="DC340" s="21" t="str">
        <f t="shared" ref="DC340:DN340" si="509">IF(DC158&gt;0,DC$6,"")</f>
        <v/>
      </c>
      <c r="DD340" s="21" t="str">
        <f t="shared" si="509"/>
        <v/>
      </c>
      <c r="DE340" s="21" t="str">
        <f t="shared" si="509"/>
        <v/>
      </c>
      <c r="DF340" s="21" t="str">
        <f t="shared" si="509"/>
        <v/>
      </c>
      <c r="DG340" s="21" t="str">
        <f t="shared" si="509"/>
        <v/>
      </c>
      <c r="DH340" s="21" t="str">
        <f t="shared" si="509"/>
        <v/>
      </c>
      <c r="DI340" s="21" t="str">
        <f t="shared" si="509"/>
        <v/>
      </c>
      <c r="DJ340" s="21" t="str">
        <f t="shared" si="509"/>
        <v/>
      </c>
      <c r="DK340" s="21" t="str">
        <f t="shared" si="509"/>
        <v/>
      </c>
      <c r="DL340" s="21" t="str">
        <f t="shared" si="509"/>
        <v/>
      </c>
      <c r="DM340" s="21" t="str">
        <f t="shared" si="509"/>
        <v/>
      </c>
      <c r="DN340" s="21" t="str">
        <f t="shared" si="509"/>
        <v/>
      </c>
      <c r="DO340" s="21"/>
      <c r="DP340" s="21"/>
      <c r="DQ340" s="21"/>
      <c r="DR340" s="21"/>
      <c r="DS340" s="21"/>
      <c r="DT340" s="21"/>
      <c r="DU340" s="21"/>
      <c r="DV340" s="21"/>
      <c r="DW340" s="21"/>
      <c r="DX340" s="21"/>
      <c r="DY340" s="21"/>
      <c r="DZ340" s="21"/>
      <c r="EA340" s="21"/>
      <c r="EB340" s="21"/>
      <c r="EC340" s="21"/>
      <c r="ED340" s="21"/>
      <c r="EE340" s="21"/>
      <c r="EF340" s="21"/>
      <c r="EG340" s="21"/>
      <c r="EH340" s="21"/>
      <c r="EI340" s="21"/>
      <c r="EJ340" s="21"/>
      <c r="EK340" s="21"/>
      <c r="EL340" s="21"/>
      <c r="EM340" s="21"/>
      <c r="EN340" s="21"/>
      <c r="EO340" s="21"/>
      <c r="EP340" s="21"/>
      <c r="EQ340" s="21"/>
      <c r="ER340" s="21"/>
      <c r="ES340" s="21"/>
      <c r="ET340" s="21"/>
      <c r="EU340" s="21"/>
      <c r="EV340" s="21"/>
      <c r="EW340" s="21"/>
      <c r="EX340" s="21"/>
      <c r="EY340" s="21" t="str">
        <f t="shared" ref="EY340:GF340" si="510">IF(EY158&gt;0,EY$6,"")</f>
        <v/>
      </c>
      <c r="EZ340" s="21" t="str">
        <f t="shared" si="510"/>
        <v/>
      </c>
      <c r="FA340" s="21" t="str">
        <f t="shared" si="510"/>
        <v/>
      </c>
      <c r="FB340" s="21" t="str">
        <f t="shared" si="510"/>
        <v/>
      </c>
      <c r="FC340" s="21" t="str">
        <f t="shared" si="510"/>
        <v/>
      </c>
      <c r="FD340" s="21" t="str">
        <f t="shared" si="510"/>
        <v/>
      </c>
      <c r="FE340" s="21" t="str">
        <f t="shared" si="510"/>
        <v/>
      </c>
      <c r="FF340" s="21" t="str">
        <f t="shared" si="510"/>
        <v/>
      </c>
      <c r="FG340" s="21" t="str">
        <f t="shared" si="510"/>
        <v/>
      </c>
      <c r="FH340" s="21" t="str">
        <f t="shared" si="510"/>
        <v/>
      </c>
      <c r="FI340" s="21" t="str">
        <f t="shared" si="510"/>
        <v/>
      </c>
      <c r="FJ340" s="21" t="str">
        <f t="shared" si="510"/>
        <v/>
      </c>
      <c r="FK340" s="21" t="str">
        <f t="shared" si="510"/>
        <v/>
      </c>
      <c r="FL340" s="21" t="str">
        <f t="shared" si="510"/>
        <v/>
      </c>
      <c r="FM340" s="21" t="str">
        <f t="shared" si="510"/>
        <v/>
      </c>
      <c r="FN340" s="21" t="str">
        <f t="shared" si="510"/>
        <v/>
      </c>
      <c r="FO340" s="21" t="str">
        <f t="shared" si="510"/>
        <v/>
      </c>
      <c r="FP340" s="21" t="str">
        <f t="shared" si="510"/>
        <v/>
      </c>
      <c r="FQ340" s="21" t="str">
        <f t="shared" si="510"/>
        <v/>
      </c>
      <c r="FR340" s="21" t="str">
        <f t="shared" si="510"/>
        <v/>
      </c>
      <c r="FS340" s="21" t="str">
        <f t="shared" si="510"/>
        <v/>
      </c>
      <c r="FT340" s="21" t="str">
        <f t="shared" si="510"/>
        <v/>
      </c>
      <c r="FU340" s="21" t="str">
        <f t="shared" si="510"/>
        <v/>
      </c>
      <c r="FV340" s="21" t="str">
        <f t="shared" si="510"/>
        <v/>
      </c>
      <c r="FW340" s="21" t="str">
        <f t="shared" si="510"/>
        <v/>
      </c>
      <c r="FX340" s="21" t="str">
        <f t="shared" si="510"/>
        <v/>
      </c>
      <c r="FY340" s="21" t="str">
        <f t="shared" si="510"/>
        <v/>
      </c>
      <c r="FZ340" s="21" t="str">
        <f t="shared" si="510"/>
        <v/>
      </c>
      <c r="GA340" s="21" t="str">
        <f t="shared" si="510"/>
        <v/>
      </c>
      <c r="GB340" s="21" t="str">
        <f t="shared" si="510"/>
        <v/>
      </c>
      <c r="GC340" s="21" t="str">
        <f t="shared" si="510"/>
        <v/>
      </c>
      <c r="GD340" s="21" t="str">
        <f t="shared" si="510"/>
        <v/>
      </c>
      <c r="GE340" s="21" t="str">
        <f t="shared" si="510"/>
        <v/>
      </c>
      <c r="GF340" s="21" t="str">
        <f t="shared" si="510"/>
        <v/>
      </c>
      <c r="GG340" s="21"/>
      <c r="GH340" s="21" t="str">
        <f t="shared" si="486"/>
        <v/>
      </c>
      <c r="GI340" s="436" t="str">
        <f t="shared" si="486"/>
        <v/>
      </c>
    </row>
    <row r="341" spans="1:191" hidden="1" x14ac:dyDescent="0.75">
      <c r="A341" s="67"/>
      <c r="B341" s="67"/>
      <c r="C341" s="425" t="str">
        <f t="shared" si="440"/>
        <v>Development Fee &amp; Expenses</v>
      </c>
      <c r="D341" s="7"/>
      <c r="E341" s="7"/>
      <c r="F341" s="7"/>
      <c r="G341" s="424">
        <f t="shared" si="444"/>
        <v>0</v>
      </c>
      <c r="H341" s="21">
        <f t="shared" si="445"/>
        <v>0</v>
      </c>
      <c r="I341" s="102"/>
      <c r="J341" s="21" t="str">
        <f t="shared" si="449"/>
        <v/>
      </c>
      <c r="K341" s="21" t="str">
        <f t="shared" ref="K341:V341" si="511">IF(K159&gt;0,K$6,"")</f>
        <v/>
      </c>
      <c r="L341" s="21" t="str">
        <f t="shared" si="511"/>
        <v/>
      </c>
      <c r="M341" s="21" t="str">
        <f t="shared" si="511"/>
        <v/>
      </c>
      <c r="N341" s="21" t="str">
        <f t="shared" si="511"/>
        <v/>
      </c>
      <c r="O341" s="21" t="str">
        <f t="shared" si="511"/>
        <v/>
      </c>
      <c r="P341" s="21" t="str">
        <f t="shared" si="511"/>
        <v/>
      </c>
      <c r="Q341" s="21" t="str">
        <f t="shared" si="511"/>
        <v/>
      </c>
      <c r="R341" s="21" t="str">
        <f t="shared" si="511"/>
        <v/>
      </c>
      <c r="S341" s="21" t="str">
        <f t="shared" si="511"/>
        <v/>
      </c>
      <c r="T341" s="21" t="str">
        <f t="shared" si="511"/>
        <v/>
      </c>
      <c r="U341" s="21" t="str">
        <f t="shared" si="511"/>
        <v/>
      </c>
      <c r="V341" s="21" t="str">
        <f t="shared" si="511"/>
        <v/>
      </c>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c r="BY341" s="21"/>
      <c r="BZ341" s="21"/>
      <c r="CA341" s="21"/>
      <c r="CB341" s="21"/>
      <c r="CC341" s="21"/>
      <c r="CD341" s="21"/>
      <c r="CE341" s="21"/>
      <c r="CF341" s="21"/>
      <c r="CG341" s="21"/>
      <c r="CH341" s="21"/>
      <c r="CI341" s="21"/>
      <c r="CJ341" s="21"/>
      <c r="CK341" s="21"/>
      <c r="CL341" s="21"/>
      <c r="CM341" s="21"/>
      <c r="CN341" s="21"/>
      <c r="CO341" s="21"/>
      <c r="CP341" s="21"/>
      <c r="CQ341" s="21"/>
      <c r="CR341" s="21"/>
      <c r="CS341" s="21"/>
      <c r="CT341" s="21"/>
      <c r="CU341" s="21"/>
      <c r="CV341" s="21"/>
      <c r="CW341" s="21"/>
      <c r="CX341" s="21"/>
      <c r="CY341" s="21"/>
      <c r="CZ341" s="21"/>
      <c r="DA341" s="21"/>
      <c r="DB341" s="21"/>
      <c r="DC341" s="21" t="str">
        <f t="shared" ref="DC341:DN341" si="512">IF(DC159&gt;0,DC$6,"")</f>
        <v/>
      </c>
      <c r="DD341" s="21" t="str">
        <f t="shared" si="512"/>
        <v/>
      </c>
      <c r="DE341" s="21" t="str">
        <f t="shared" si="512"/>
        <v/>
      </c>
      <c r="DF341" s="21" t="str">
        <f t="shared" si="512"/>
        <v/>
      </c>
      <c r="DG341" s="21" t="str">
        <f t="shared" si="512"/>
        <v/>
      </c>
      <c r="DH341" s="21" t="str">
        <f t="shared" si="512"/>
        <v/>
      </c>
      <c r="DI341" s="21" t="str">
        <f t="shared" si="512"/>
        <v/>
      </c>
      <c r="DJ341" s="21" t="str">
        <f t="shared" si="512"/>
        <v/>
      </c>
      <c r="DK341" s="21" t="str">
        <f t="shared" si="512"/>
        <v/>
      </c>
      <c r="DL341" s="21" t="str">
        <f t="shared" si="512"/>
        <v/>
      </c>
      <c r="DM341" s="21" t="str">
        <f t="shared" si="512"/>
        <v/>
      </c>
      <c r="DN341" s="21" t="str">
        <f t="shared" si="512"/>
        <v/>
      </c>
      <c r="DO341" s="21"/>
      <c r="DP341" s="21"/>
      <c r="DQ341" s="21"/>
      <c r="DR341" s="21"/>
      <c r="DS341" s="21"/>
      <c r="DT341" s="21"/>
      <c r="DU341" s="21"/>
      <c r="DV341" s="21"/>
      <c r="DW341" s="21"/>
      <c r="DX341" s="21"/>
      <c r="DY341" s="21"/>
      <c r="DZ341" s="21"/>
      <c r="EA341" s="21"/>
      <c r="EB341" s="21"/>
      <c r="EC341" s="21"/>
      <c r="ED341" s="21"/>
      <c r="EE341" s="21"/>
      <c r="EF341" s="21"/>
      <c r="EG341" s="21"/>
      <c r="EH341" s="21"/>
      <c r="EI341" s="21"/>
      <c r="EJ341" s="21"/>
      <c r="EK341" s="21"/>
      <c r="EL341" s="21"/>
      <c r="EM341" s="21"/>
      <c r="EN341" s="21"/>
      <c r="EO341" s="21"/>
      <c r="EP341" s="21"/>
      <c r="EQ341" s="21"/>
      <c r="ER341" s="21"/>
      <c r="ES341" s="21"/>
      <c r="ET341" s="21"/>
      <c r="EU341" s="21"/>
      <c r="EV341" s="21"/>
      <c r="EW341" s="21"/>
      <c r="EX341" s="21"/>
      <c r="EY341" s="21" t="str">
        <f t="shared" ref="EY341:GF341" si="513">IF(EY159&gt;0,EY$6,"")</f>
        <v/>
      </c>
      <c r="EZ341" s="21" t="str">
        <f t="shared" si="513"/>
        <v/>
      </c>
      <c r="FA341" s="21" t="str">
        <f t="shared" si="513"/>
        <v/>
      </c>
      <c r="FB341" s="21" t="str">
        <f t="shared" si="513"/>
        <v/>
      </c>
      <c r="FC341" s="21" t="str">
        <f t="shared" si="513"/>
        <v/>
      </c>
      <c r="FD341" s="21" t="str">
        <f t="shared" si="513"/>
        <v/>
      </c>
      <c r="FE341" s="21" t="str">
        <f t="shared" si="513"/>
        <v/>
      </c>
      <c r="FF341" s="21" t="str">
        <f t="shared" si="513"/>
        <v/>
      </c>
      <c r="FG341" s="21" t="str">
        <f t="shared" si="513"/>
        <v/>
      </c>
      <c r="FH341" s="21" t="str">
        <f t="shared" si="513"/>
        <v/>
      </c>
      <c r="FI341" s="21" t="str">
        <f t="shared" si="513"/>
        <v/>
      </c>
      <c r="FJ341" s="21" t="str">
        <f t="shared" si="513"/>
        <v/>
      </c>
      <c r="FK341" s="21" t="str">
        <f t="shared" si="513"/>
        <v/>
      </c>
      <c r="FL341" s="21" t="str">
        <f t="shared" si="513"/>
        <v/>
      </c>
      <c r="FM341" s="21" t="str">
        <f t="shared" si="513"/>
        <v/>
      </c>
      <c r="FN341" s="21" t="str">
        <f t="shared" si="513"/>
        <v/>
      </c>
      <c r="FO341" s="21" t="str">
        <f t="shared" si="513"/>
        <v/>
      </c>
      <c r="FP341" s="21" t="str">
        <f t="shared" si="513"/>
        <v/>
      </c>
      <c r="FQ341" s="21" t="str">
        <f t="shared" si="513"/>
        <v/>
      </c>
      <c r="FR341" s="21" t="str">
        <f t="shared" si="513"/>
        <v/>
      </c>
      <c r="FS341" s="21" t="str">
        <f t="shared" si="513"/>
        <v/>
      </c>
      <c r="FT341" s="21" t="str">
        <f t="shared" si="513"/>
        <v/>
      </c>
      <c r="FU341" s="21" t="str">
        <f t="shared" si="513"/>
        <v/>
      </c>
      <c r="FV341" s="21" t="str">
        <f t="shared" si="513"/>
        <v/>
      </c>
      <c r="FW341" s="21" t="str">
        <f t="shared" si="513"/>
        <v/>
      </c>
      <c r="FX341" s="21" t="str">
        <f t="shared" si="513"/>
        <v/>
      </c>
      <c r="FY341" s="21" t="str">
        <f t="shared" si="513"/>
        <v/>
      </c>
      <c r="FZ341" s="21" t="str">
        <f t="shared" si="513"/>
        <v/>
      </c>
      <c r="GA341" s="21" t="str">
        <f t="shared" si="513"/>
        <v/>
      </c>
      <c r="GB341" s="21" t="str">
        <f t="shared" si="513"/>
        <v/>
      </c>
      <c r="GC341" s="21" t="str">
        <f t="shared" si="513"/>
        <v/>
      </c>
      <c r="GD341" s="21" t="str">
        <f t="shared" si="513"/>
        <v/>
      </c>
      <c r="GE341" s="21" t="str">
        <f t="shared" si="513"/>
        <v/>
      </c>
      <c r="GF341" s="21" t="str">
        <f t="shared" si="513"/>
        <v/>
      </c>
      <c r="GG341" s="21"/>
      <c r="GH341" s="21" t="str">
        <f t="shared" si="486"/>
        <v/>
      </c>
      <c r="GI341" s="436" t="str">
        <f t="shared" si="486"/>
        <v/>
      </c>
    </row>
    <row r="342" spans="1:191" hidden="1" x14ac:dyDescent="0.75">
      <c r="A342" s="67"/>
      <c r="B342" s="67"/>
      <c r="C342" s="425" t="str">
        <f t="shared" si="440"/>
        <v/>
      </c>
      <c r="D342" s="7"/>
      <c r="E342" s="7"/>
      <c r="F342" s="7"/>
      <c r="G342" s="424">
        <f t="shared" si="444"/>
        <v>0</v>
      </c>
      <c r="H342" s="21">
        <f t="shared" si="445"/>
        <v>0</v>
      </c>
      <c r="I342" s="102"/>
      <c r="J342" s="21" t="str">
        <f t="shared" si="449"/>
        <v/>
      </c>
      <c r="K342" s="21" t="str">
        <f t="shared" ref="K342:V342" si="514">IF(K160&gt;0,K$6,"")</f>
        <v/>
      </c>
      <c r="L342" s="21" t="str">
        <f t="shared" si="514"/>
        <v/>
      </c>
      <c r="M342" s="21" t="str">
        <f t="shared" si="514"/>
        <v/>
      </c>
      <c r="N342" s="21" t="str">
        <f t="shared" si="514"/>
        <v/>
      </c>
      <c r="O342" s="21" t="str">
        <f t="shared" si="514"/>
        <v/>
      </c>
      <c r="P342" s="21" t="str">
        <f t="shared" si="514"/>
        <v/>
      </c>
      <c r="Q342" s="21" t="str">
        <f t="shared" si="514"/>
        <v/>
      </c>
      <c r="R342" s="21" t="str">
        <f t="shared" si="514"/>
        <v/>
      </c>
      <c r="S342" s="21" t="str">
        <f t="shared" si="514"/>
        <v/>
      </c>
      <c r="T342" s="21" t="str">
        <f t="shared" si="514"/>
        <v/>
      </c>
      <c r="U342" s="21" t="str">
        <f t="shared" si="514"/>
        <v/>
      </c>
      <c r="V342" s="21" t="str">
        <f t="shared" si="514"/>
        <v/>
      </c>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c r="BY342" s="21"/>
      <c r="BZ342" s="21"/>
      <c r="CA342" s="21"/>
      <c r="CB342" s="21"/>
      <c r="CC342" s="21"/>
      <c r="CD342" s="21"/>
      <c r="CE342" s="21"/>
      <c r="CF342" s="21"/>
      <c r="CG342" s="21"/>
      <c r="CH342" s="21"/>
      <c r="CI342" s="21"/>
      <c r="CJ342" s="21"/>
      <c r="CK342" s="21"/>
      <c r="CL342" s="21"/>
      <c r="CM342" s="21"/>
      <c r="CN342" s="21"/>
      <c r="CO342" s="21"/>
      <c r="CP342" s="21"/>
      <c r="CQ342" s="21"/>
      <c r="CR342" s="21"/>
      <c r="CS342" s="21"/>
      <c r="CT342" s="21"/>
      <c r="CU342" s="21"/>
      <c r="CV342" s="21"/>
      <c r="CW342" s="21"/>
      <c r="CX342" s="21"/>
      <c r="CY342" s="21"/>
      <c r="CZ342" s="21"/>
      <c r="DA342" s="21"/>
      <c r="DB342" s="21"/>
      <c r="DC342" s="21" t="str">
        <f t="shared" ref="DC342:DN342" si="515">IF(DC160&gt;0,DC$6,"")</f>
        <v/>
      </c>
      <c r="DD342" s="21" t="str">
        <f t="shared" si="515"/>
        <v/>
      </c>
      <c r="DE342" s="21" t="str">
        <f t="shared" si="515"/>
        <v/>
      </c>
      <c r="DF342" s="21" t="str">
        <f t="shared" si="515"/>
        <v/>
      </c>
      <c r="DG342" s="21" t="str">
        <f t="shared" si="515"/>
        <v/>
      </c>
      <c r="DH342" s="21" t="str">
        <f t="shared" si="515"/>
        <v/>
      </c>
      <c r="DI342" s="21" t="str">
        <f t="shared" si="515"/>
        <v/>
      </c>
      <c r="DJ342" s="21" t="str">
        <f t="shared" si="515"/>
        <v/>
      </c>
      <c r="DK342" s="21" t="str">
        <f t="shared" si="515"/>
        <v/>
      </c>
      <c r="DL342" s="21" t="str">
        <f t="shared" si="515"/>
        <v/>
      </c>
      <c r="DM342" s="21" t="str">
        <f t="shared" si="515"/>
        <v/>
      </c>
      <c r="DN342" s="21" t="str">
        <f t="shared" si="515"/>
        <v/>
      </c>
      <c r="DO342" s="21"/>
      <c r="DP342" s="21"/>
      <c r="DQ342" s="21"/>
      <c r="DR342" s="21"/>
      <c r="DS342" s="21"/>
      <c r="DT342" s="21"/>
      <c r="DU342" s="21"/>
      <c r="DV342" s="21"/>
      <c r="DW342" s="21"/>
      <c r="DX342" s="21"/>
      <c r="DY342" s="21"/>
      <c r="DZ342" s="21"/>
      <c r="EA342" s="21"/>
      <c r="EB342" s="21"/>
      <c r="EC342" s="21"/>
      <c r="ED342" s="21"/>
      <c r="EE342" s="21"/>
      <c r="EF342" s="21"/>
      <c r="EG342" s="21"/>
      <c r="EH342" s="21"/>
      <c r="EI342" s="21"/>
      <c r="EJ342" s="21"/>
      <c r="EK342" s="21"/>
      <c r="EL342" s="21"/>
      <c r="EM342" s="21"/>
      <c r="EN342" s="21"/>
      <c r="EO342" s="21"/>
      <c r="EP342" s="21"/>
      <c r="EQ342" s="21"/>
      <c r="ER342" s="21"/>
      <c r="ES342" s="21"/>
      <c r="ET342" s="21"/>
      <c r="EU342" s="21"/>
      <c r="EV342" s="21"/>
      <c r="EW342" s="21"/>
      <c r="EX342" s="21"/>
      <c r="EY342" s="21" t="str">
        <f t="shared" ref="EY342:GF342" si="516">IF(EY160&gt;0,EY$6,"")</f>
        <v/>
      </c>
      <c r="EZ342" s="21" t="str">
        <f t="shared" si="516"/>
        <v/>
      </c>
      <c r="FA342" s="21" t="str">
        <f t="shared" si="516"/>
        <v/>
      </c>
      <c r="FB342" s="21" t="str">
        <f t="shared" si="516"/>
        <v/>
      </c>
      <c r="FC342" s="21" t="str">
        <f t="shared" si="516"/>
        <v/>
      </c>
      <c r="FD342" s="21" t="str">
        <f t="shared" si="516"/>
        <v/>
      </c>
      <c r="FE342" s="21" t="str">
        <f t="shared" si="516"/>
        <v/>
      </c>
      <c r="FF342" s="21" t="str">
        <f t="shared" si="516"/>
        <v/>
      </c>
      <c r="FG342" s="21" t="str">
        <f t="shared" si="516"/>
        <v/>
      </c>
      <c r="FH342" s="21" t="str">
        <f t="shared" si="516"/>
        <v/>
      </c>
      <c r="FI342" s="21" t="str">
        <f t="shared" si="516"/>
        <v/>
      </c>
      <c r="FJ342" s="21" t="str">
        <f t="shared" si="516"/>
        <v/>
      </c>
      <c r="FK342" s="21" t="str">
        <f t="shared" si="516"/>
        <v/>
      </c>
      <c r="FL342" s="21" t="str">
        <f t="shared" si="516"/>
        <v/>
      </c>
      <c r="FM342" s="21" t="str">
        <f t="shared" si="516"/>
        <v/>
      </c>
      <c r="FN342" s="21" t="str">
        <f t="shared" si="516"/>
        <v/>
      </c>
      <c r="FO342" s="21" t="str">
        <f t="shared" si="516"/>
        <v/>
      </c>
      <c r="FP342" s="21" t="str">
        <f t="shared" si="516"/>
        <v/>
      </c>
      <c r="FQ342" s="21" t="str">
        <f t="shared" si="516"/>
        <v/>
      </c>
      <c r="FR342" s="21" t="str">
        <f t="shared" si="516"/>
        <v/>
      </c>
      <c r="FS342" s="21" t="str">
        <f t="shared" si="516"/>
        <v/>
      </c>
      <c r="FT342" s="21" t="str">
        <f t="shared" si="516"/>
        <v/>
      </c>
      <c r="FU342" s="21" t="str">
        <f t="shared" si="516"/>
        <v/>
      </c>
      <c r="FV342" s="21" t="str">
        <f t="shared" si="516"/>
        <v/>
      </c>
      <c r="FW342" s="21" t="str">
        <f t="shared" si="516"/>
        <v/>
      </c>
      <c r="FX342" s="21" t="str">
        <f t="shared" si="516"/>
        <v/>
      </c>
      <c r="FY342" s="21" t="str">
        <f t="shared" si="516"/>
        <v/>
      </c>
      <c r="FZ342" s="21" t="str">
        <f t="shared" si="516"/>
        <v/>
      </c>
      <c r="GA342" s="21" t="str">
        <f t="shared" si="516"/>
        <v/>
      </c>
      <c r="GB342" s="21" t="str">
        <f t="shared" si="516"/>
        <v/>
      </c>
      <c r="GC342" s="21" t="str">
        <f t="shared" si="516"/>
        <v/>
      </c>
      <c r="GD342" s="21" t="str">
        <f t="shared" si="516"/>
        <v/>
      </c>
      <c r="GE342" s="21" t="str">
        <f t="shared" si="516"/>
        <v/>
      </c>
      <c r="GF342" s="21" t="str">
        <f t="shared" si="516"/>
        <v/>
      </c>
      <c r="GG342" s="21"/>
      <c r="GH342" s="21" t="str">
        <f t="shared" si="486"/>
        <v/>
      </c>
      <c r="GI342" s="436" t="str">
        <f t="shared" si="486"/>
        <v/>
      </c>
    </row>
    <row r="343" spans="1:191" hidden="1" x14ac:dyDescent="0.75">
      <c r="A343" s="67"/>
      <c r="B343" s="67"/>
      <c r="C343" s="425" t="str">
        <f t="shared" si="440"/>
        <v/>
      </c>
      <c r="D343" s="7"/>
      <c r="E343" s="7"/>
      <c r="F343" s="7"/>
      <c r="G343" s="424">
        <f t="shared" si="444"/>
        <v>0</v>
      </c>
      <c r="H343" s="21">
        <f t="shared" si="445"/>
        <v>0</v>
      </c>
      <c r="I343" s="102"/>
      <c r="J343" s="21" t="str">
        <f t="shared" si="449"/>
        <v/>
      </c>
      <c r="K343" s="21" t="str">
        <f t="shared" ref="K343:V343" si="517">IF(K161&gt;0,K$6,"")</f>
        <v/>
      </c>
      <c r="L343" s="21" t="str">
        <f t="shared" si="517"/>
        <v/>
      </c>
      <c r="M343" s="21" t="str">
        <f t="shared" si="517"/>
        <v/>
      </c>
      <c r="N343" s="21" t="str">
        <f t="shared" si="517"/>
        <v/>
      </c>
      <c r="O343" s="21" t="str">
        <f t="shared" si="517"/>
        <v/>
      </c>
      <c r="P343" s="21" t="str">
        <f t="shared" si="517"/>
        <v/>
      </c>
      <c r="Q343" s="21" t="str">
        <f t="shared" si="517"/>
        <v/>
      </c>
      <c r="R343" s="21" t="str">
        <f t="shared" si="517"/>
        <v/>
      </c>
      <c r="S343" s="21" t="str">
        <f t="shared" si="517"/>
        <v/>
      </c>
      <c r="T343" s="21" t="str">
        <f t="shared" si="517"/>
        <v/>
      </c>
      <c r="U343" s="21" t="str">
        <f t="shared" si="517"/>
        <v/>
      </c>
      <c r="V343" s="21" t="str">
        <f t="shared" si="517"/>
        <v/>
      </c>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c r="BY343" s="21"/>
      <c r="BZ343" s="21"/>
      <c r="CA343" s="21"/>
      <c r="CB343" s="21"/>
      <c r="CC343" s="21"/>
      <c r="CD343" s="21"/>
      <c r="CE343" s="21"/>
      <c r="CF343" s="21"/>
      <c r="CG343" s="21"/>
      <c r="CH343" s="21"/>
      <c r="CI343" s="21"/>
      <c r="CJ343" s="21"/>
      <c r="CK343" s="21"/>
      <c r="CL343" s="21"/>
      <c r="CM343" s="21"/>
      <c r="CN343" s="21"/>
      <c r="CO343" s="21"/>
      <c r="CP343" s="21"/>
      <c r="CQ343" s="21"/>
      <c r="CR343" s="21"/>
      <c r="CS343" s="21"/>
      <c r="CT343" s="21"/>
      <c r="CU343" s="21"/>
      <c r="CV343" s="21"/>
      <c r="CW343" s="21"/>
      <c r="CX343" s="21"/>
      <c r="CY343" s="21"/>
      <c r="CZ343" s="21"/>
      <c r="DA343" s="21"/>
      <c r="DB343" s="21"/>
      <c r="DC343" s="21" t="str">
        <f t="shared" ref="DC343:DN343" si="518">IF(DC161&gt;0,DC$6,"")</f>
        <v/>
      </c>
      <c r="DD343" s="21" t="str">
        <f t="shared" si="518"/>
        <v/>
      </c>
      <c r="DE343" s="21" t="str">
        <f t="shared" si="518"/>
        <v/>
      </c>
      <c r="DF343" s="21" t="str">
        <f t="shared" si="518"/>
        <v/>
      </c>
      <c r="DG343" s="21" t="str">
        <f t="shared" si="518"/>
        <v/>
      </c>
      <c r="DH343" s="21" t="str">
        <f t="shared" si="518"/>
        <v/>
      </c>
      <c r="DI343" s="21" t="str">
        <f t="shared" si="518"/>
        <v/>
      </c>
      <c r="DJ343" s="21" t="str">
        <f t="shared" si="518"/>
        <v/>
      </c>
      <c r="DK343" s="21" t="str">
        <f t="shared" si="518"/>
        <v/>
      </c>
      <c r="DL343" s="21" t="str">
        <f t="shared" si="518"/>
        <v/>
      </c>
      <c r="DM343" s="21" t="str">
        <f t="shared" si="518"/>
        <v/>
      </c>
      <c r="DN343" s="21" t="str">
        <f t="shared" si="518"/>
        <v/>
      </c>
      <c r="DO343" s="21"/>
      <c r="DP343" s="21"/>
      <c r="DQ343" s="21"/>
      <c r="DR343" s="21"/>
      <c r="DS343" s="21"/>
      <c r="DT343" s="21"/>
      <c r="DU343" s="21"/>
      <c r="DV343" s="21"/>
      <c r="DW343" s="21"/>
      <c r="DX343" s="21"/>
      <c r="DY343" s="21"/>
      <c r="DZ343" s="21"/>
      <c r="EA343" s="21"/>
      <c r="EB343" s="21"/>
      <c r="EC343" s="21"/>
      <c r="ED343" s="21"/>
      <c r="EE343" s="21"/>
      <c r="EF343" s="21"/>
      <c r="EG343" s="21"/>
      <c r="EH343" s="21"/>
      <c r="EI343" s="21"/>
      <c r="EJ343" s="21"/>
      <c r="EK343" s="21"/>
      <c r="EL343" s="21"/>
      <c r="EM343" s="21"/>
      <c r="EN343" s="21"/>
      <c r="EO343" s="21"/>
      <c r="EP343" s="21"/>
      <c r="EQ343" s="21"/>
      <c r="ER343" s="21"/>
      <c r="ES343" s="21"/>
      <c r="ET343" s="21"/>
      <c r="EU343" s="21"/>
      <c r="EV343" s="21"/>
      <c r="EW343" s="21"/>
      <c r="EX343" s="21"/>
      <c r="EY343" s="21" t="str">
        <f t="shared" ref="EY343:GF343" si="519">IF(EY161&gt;0,EY$6,"")</f>
        <v/>
      </c>
      <c r="EZ343" s="21" t="str">
        <f t="shared" si="519"/>
        <v/>
      </c>
      <c r="FA343" s="21" t="str">
        <f t="shared" si="519"/>
        <v/>
      </c>
      <c r="FB343" s="21" t="str">
        <f t="shared" si="519"/>
        <v/>
      </c>
      <c r="FC343" s="21" t="str">
        <f t="shared" si="519"/>
        <v/>
      </c>
      <c r="FD343" s="21" t="str">
        <f t="shared" si="519"/>
        <v/>
      </c>
      <c r="FE343" s="21" t="str">
        <f t="shared" si="519"/>
        <v/>
      </c>
      <c r="FF343" s="21" t="str">
        <f t="shared" si="519"/>
        <v/>
      </c>
      <c r="FG343" s="21" t="str">
        <f t="shared" si="519"/>
        <v/>
      </c>
      <c r="FH343" s="21" t="str">
        <f t="shared" si="519"/>
        <v/>
      </c>
      <c r="FI343" s="21" t="str">
        <f t="shared" si="519"/>
        <v/>
      </c>
      <c r="FJ343" s="21" t="str">
        <f t="shared" si="519"/>
        <v/>
      </c>
      <c r="FK343" s="21" t="str">
        <f t="shared" si="519"/>
        <v/>
      </c>
      <c r="FL343" s="21" t="str">
        <f t="shared" si="519"/>
        <v/>
      </c>
      <c r="FM343" s="21" t="str">
        <f t="shared" si="519"/>
        <v/>
      </c>
      <c r="FN343" s="21" t="str">
        <f t="shared" si="519"/>
        <v/>
      </c>
      <c r="FO343" s="21" t="str">
        <f t="shared" si="519"/>
        <v/>
      </c>
      <c r="FP343" s="21" t="str">
        <f t="shared" si="519"/>
        <v/>
      </c>
      <c r="FQ343" s="21" t="str">
        <f t="shared" si="519"/>
        <v/>
      </c>
      <c r="FR343" s="21" t="str">
        <f t="shared" si="519"/>
        <v/>
      </c>
      <c r="FS343" s="21" t="str">
        <f t="shared" si="519"/>
        <v/>
      </c>
      <c r="FT343" s="21" t="str">
        <f t="shared" si="519"/>
        <v/>
      </c>
      <c r="FU343" s="21" t="str">
        <f t="shared" si="519"/>
        <v/>
      </c>
      <c r="FV343" s="21" t="str">
        <f t="shared" si="519"/>
        <v/>
      </c>
      <c r="FW343" s="21" t="str">
        <f t="shared" si="519"/>
        <v/>
      </c>
      <c r="FX343" s="21" t="str">
        <f t="shared" si="519"/>
        <v/>
      </c>
      <c r="FY343" s="21" t="str">
        <f t="shared" si="519"/>
        <v/>
      </c>
      <c r="FZ343" s="21" t="str">
        <f t="shared" si="519"/>
        <v/>
      </c>
      <c r="GA343" s="21" t="str">
        <f t="shared" si="519"/>
        <v/>
      </c>
      <c r="GB343" s="21" t="str">
        <f t="shared" si="519"/>
        <v/>
      </c>
      <c r="GC343" s="21" t="str">
        <f t="shared" si="519"/>
        <v/>
      </c>
      <c r="GD343" s="21" t="str">
        <f t="shared" si="519"/>
        <v/>
      </c>
      <c r="GE343" s="21" t="str">
        <f t="shared" si="519"/>
        <v/>
      </c>
      <c r="GF343" s="21" t="str">
        <f t="shared" si="519"/>
        <v/>
      </c>
      <c r="GG343" s="21"/>
      <c r="GH343" s="21" t="str">
        <f t="shared" si="486"/>
        <v/>
      </c>
      <c r="GI343" s="436" t="str">
        <f t="shared" si="486"/>
        <v/>
      </c>
    </row>
    <row r="344" spans="1:191" hidden="1" x14ac:dyDescent="0.75">
      <c r="A344" s="67"/>
      <c r="B344" s="67"/>
      <c r="C344" s="425" t="str">
        <f t="shared" si="440"/>
        <v/>
      </c>
      <c r="D344" s="7"/>
      <c r="E344" s="7"/>
      <c r="F344" s="7"/>
      <c r="G344" s="424">
        <f t="shared" si="444"/>
        <v>0</v>
      </c>
      <c r="H344" s="21">
        <f t="shared" si="445"/>
        <v>0</v>
      </c>
      <c r="I344" s="102"/>
      <c r="J344" s="21" t="str">
        <f t="shared" si="449"/>
        <v/>
      </c>
      <c r="K344" s="21" t="str">
        <f t="shared" ref="K344:V344" si="520">IF(K162&gt;0,K$6,"")</f>
        <v/>
      </c>
      <c r="L344" s="21" t="str">
        <f t="shared" si="520"/>
        <v/>
      </c>
      <c r="M344" s="21" t="str">
        <f t="shared" si="520"/>
        <v/>
      </c>
      <c r="N344" s="21" t="str">
        <f t="shared" si="520"/>
        <v/>
      </c>
      <c r="O344" s="21" t="str">
        <f t="shared" si="520"/>
        <v/>
      </c>
      <c r="P344" s="21" t="str">
        <f t="shared" si="520"/>
        <v/>
      </c>
      <c r="Q344" s="21" t="str">
        <f t="shared" si="520"/>
        <v/>
      </c>
      <c r="R344" s="21" t="str">
        <f t="shared" si="520"/>
        <v/>
      </c>
      <c r="S344" s="21" t="str">
        <f t="shared" si="520"/>
        <v/>
      </c>
      <c r="T344" s="21" t="str">
        <f t="shared" si="520"/>
        <v/>
      </c>
      <c r="U344" s="21" t="str">
        <f t="shared" si="520"/>
        <v/>
      </c>
      <c r="V344" s="21" t="str">
        <f t="shared" si="520"/>
        <v/>
      </c>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c r="BY344" s="21"/>
      <c r="BZ344" s="21"/>
      <c r="CA344" s="21"/>
      <c r="CB344" s="21"/>
      <c r="CC344" s="21"/>
      <c r="CD344" s="21"/>
      <c r="CE344" s="21"/>
      <c r="CF344" s="21"/>
      <c r="CG344" s="21"/>
      <c r="CH344" s="21"/>
      <c r="CI344" s="21"/>
      <c r="CJ344" s="21"/>
      <c r="CK344" s="21"/>
      <c r="CL344" s="21"/>
      <c r="CM344" s="21"/>
      <c r="CN344" s="21"/>
      <c r="CO344" s="21"/>
      <c r="CP344" s="21"/>
      <c r="CQ344" s="21"/>
      <c r="CR344" s="21"/>
      <c r="CS344" s="21"/>
      <c r="CT344" s="21"/>
      <c r="CU344" s="21"/>
      <c r="CV344" s="21"/>
      <c r="CW344" s="21"/>
      <c r="CX344" s="21"/>
      <c r="CY344" s="21"/>
      <c r="CZ344" s="21"/>
      <c r="DA344" s="21"/>
      <c r="DB344" s="21"/>
      <c r="DC344" s="21" t="str">
        <f t="shared" ref="DC344:DN344" si="521">IF(DC162&gt;0,DC$6,"")</f>
        <v/>
      </c>
      <c r="DD344" s="21" t="str">
        <f t="shared" si="521"/>
        <v/>
      </c>
      <c r="DE344" s="21" t="str">
        <f t="shared" si="521"/>
        <v/>
      </c>
      <c r="DF344" s="21" t="str">
        <f t="shared" si="521"/>
        <v/>
      </c>
      <c r="DG344" s="21" t="str">
        <f t="shared" si="521"/>
        <v/>
      </c>
      <c r="DH344" s="21" t="str">
        <f t="shared" si="521"/>
        <v/>
      </c>
      <c r="DI344" s="21" t="str">
        <f t="shared" si="521"/>
        <v/>
      </c>
      <c r="DJ344" s="21" t="str">
        <f t="shared" si="521"/>
        <v/>
      </c>
      <c r="DK344" s="21" t="str">
        <f t="shared" si="521"/>
        <v/>
      </c>
      <c r="DL344" s="21" t="str">
        <f t="shared" si="521"/>
        <v/>
      </c>
      <c r="DM344" s="21" t="str">
        <f t="shared" si="521"/>
        <v/>
      </c>
      <c r="DN344" s="21" t="str">
        <f t="shared" si="521"/>
        <v/>
      </c>
      <c r="DO344" s="21"/>
      <c r="DP344" s="21"/>
      <c r="DQ344" s="21"/>
      <c r="DR344" s="21"/>
      <c r="DS344" s="21"/>
      <c r="DT344" s="21"/>
      <c r="DU344" s="21"/>
      <c r="DV344" s="21"/>
      <c r="DW344" s="21"/>
      <c r="DX344" s="21"/>
      <c r="DY344" s="21"/>
      <c r="DZ344" s="21"/>
      <c r="EA344" s="21"/>
      <c r="EB344" s="21"/>
      <c r="EC344" s="21"/>
      <c r="ED344" s="21"/>
      <c r="EE344" s="21"/>
      <c r="EF344" s="21"/>
      <c r="EG344" s="21"/>
      <c r="EH344" s="21"/>
      <c r="EI344" s="21"/>
      <c r="EJ344" s="21"/>
      <c r="EK344" s="21"/>
      <c r="EL344" s="21"/>
      <c r="EM344" s="21"/>
      <c r="EN344" s="21"/>
      <c r="EO344" s="21"/>
      <c r="EP344" s="21"/>
      <c r="EQ344" s="21"/>
      <c r="ER344" s="21"/>
      <c r="ES344" s="21"/>
      <c r="ET344" s="21"/>
      <c r="EU344" s="21"/>
      <c r="EV344" s="21"/>
      <c r="EW344" s="21"/>
      <c r="EX344" s="21"/>
      <c r="EY344" s="21" t="str">
        <f t="shared" ref="EY344:GF344" si="522">IF(EY162&gt;0,EY$6,"")</f>
        <v/>
      </c>
      <c r="EZ344" s="21" t="str">
        <f t="shared" si="522"/>
        <v/>
      </c>
      <c r="FA344" s="21" t="str">
        <f t="shared" si="522"/>
        <v/>
      </c>
      <c r="FB344" s="21" t="str">
        <f t="shared" si="522"/>
        <v/>
      </c>
      <c r="FC344" s="21" t="str">
        <f t="shared" si="522"/>
        <v/>
      </c>
      <c r="FD344" s="21" t="str">
        <f t="shared" si="522"/>
        <v/>
      </c>
      <c r="FE344" s="21" t="str">
        <f t="shared" si="522"/>
        <v/>
      </c>
      <c r="FF344" s="21" t="str">
        <f t="shared" si="522"/>
        <v/>
      </c>
      <c r="FG344" s="21" t="str">
        <f t="shared" si="522"/>
        <v/>
      </c>
      <c r="FH344" s="21" t="str">
        <f t="shared" si="522"/>
        <v/>
      </c>
      <c r="FI344" s="21" t="str">
        <f t="shared" si="522"/>
        <v/>
      </c>
      <c r="FJ344" s="21" t="str">
        <f t="shared" si="522"/>
        <v/>
      </c>
      <c r="FK344" s="21" t="str">
        <f t="shared" si="522"/>
        <v/>
      </c>
      <c r="FL344" s="21" t="str">
        <f t="shared" si="522"/>
        <v/>
      </c>
      <c r="FM344" s="21" t="str">
        <f t="shared" si="522"/>
        <v/>
      </c>
      <c r="FN344" s="21" t="str">
        <f t="shared" si="522"/>
        <v/>
      </c>
      <c r="FO344" s="21" t="str">
        <f t="shared" si="522"/>
        <v/>
      </c>
      <c r="FP344" s="21" t="str">
        <f t="shared" si="522"/>
        <v/>
      </c>
      <c r="FQ344" s="21" t="str">
        <f t="shared" si="522"/>
        <v/>
      </c>
      <c r="FR344" s="21" t="str">
        <f t="shared" si="522"/>
        <v/>
      </c>
      <c r="FS344" s="21" t="str">
        <f t="shared" si="522"/>
        <v/>
      </c>
      <c r="FT344" s="21" t="str">
        <f t="shared" si="522"/>
        <v/>
      </c>
      <c r="FU344" s="21" t="str">
        <f t="shared" si="522"/>
        <v/>
      </c>
      <c r="FV344" s="21" t="str">
        <f t="shared" si="522"/>
        <v/>
      </c>
      <c r="FW344" s="21" t="str">
        <f t="shared" si="522"/>
        <v/>
      </c>
      <c r="FX344" s="21" t="str">
        <f t="shared" si="522"/>
        <v/>
      </c>
      <c r="FY344" s="21" t="str">
        <f t="shared" si="522"/>
        <v/>
      </c>
      <c r="FZ344" s="21" t="str">
        <f t="shared" si="522"/>
        <v/>
      </c>
      <c r="GA344" s="21" t="str">
        <f t="shared" si="522"/>
        <v/>
      </c>
      <c r="GB344" s="21" t="str">
        <f t="shared" si="522"/>
        <v/>
      </c>
      <c r="GC344" s="21" t="str">
        <f t="shared" si="522"/>
        <v/>
      </c>
      <c r="GD344" s="21" t="str">
        <f t="shared" si="522"/>
        <v/>
      </c>
      <c r="GE344" s="21" t="str">
        <f t="shared" si="522"/>
        <v/>
      </c>
      <c r="GF344" s="21" t="str">
        <f t="shared" si="522"/>
        <v/>
      </c>
      <c r="GG344" s="21"/>
      <c r="GH344" s="21" t="str">
        <f t="shared" si="486"/>
        <v/>
      </c>
      <c r="GI344" s="436" t="str">
        <f t="shared" si="486"/>
        <v/>
      </c>
    </row>
    <row r="345" spans="1:191" hidden="1" x14ac:dyDescent="0.75">
      <c r="A345" s="67"/>
      <c r="B345" s="67"/>
      <c r="C345" s="425" t="str">
        <f t="shared" si="440"/>
        <v/>
      </c>
      <c r="D345" s="7"/>
      <c r="E345" s="7"/>
      <c r="F345" s="7"/>
      <c r="G345" s="424">
        <f t="shared" si="444"/>
        <v>0</v>
      </c>
      <c r="H345" s="21">
        <f t="shared" si="445"/>
        <v>0</v>
      </c>
      <c r="I345" s="102"/>
      <c r="J345" s="21" t="str">
        <f t="shared" si="449"/>
        <v/>
      </c>
      <c r="K345" s="21" t="str">
        <f t="shared" ref="K345:V345" si="523">IF(K163&gt;0,K$6,"")</f>
        <v/>
      </c>
      <c r="L345" s="21" t="str">
        <f t="shared" si="523"/>
        <v/>
      </c>
      <c r="M345" s="21" t="str">
        <f t="shared" si="523"/>
        <v/>
      </c>
      <c r="N345" s="21" t="str">
        <f t="shared" si="523"/>
        <v/>
      </c>
      <c r="O345" s="21" t="str">
        <f t="shared" si="523"/>
        <v/>
      </c>
      <c r="P345" s="21" t="str">
        <f t="shared" si="523"/>
        <v/>
      </c>
      <c r="Q345" s="21" t="str">
        <f t="shared" si="523"/>
        <v/>
      </c>
      <c r="R345" s="21" t="str">
        <f t="shared" si="523"/>
        <v/>
      </c>
      <c r="S345" s="21" t="str">
        <f t="shared" si="523"/>
        <v/>
      </c>
      <c r="T345" s="21" t="str">
        <f t="shared" si="523"/>
        <v/>
      </c>
      <c r="U345" s="21" t="str">
        <f t="shared" si="523"/>
        <v/>
      </c>
      <c r="V345" s="21" t="str">
        <f t="shared" si="523"/>
        <v/>
      </c>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c r="BY345" s="21"/>
      <c r="BZ345" s="21"/>
      <c r="CA345" s="21"/>
      <c r="CB345" s="21"/>
      <c r="CC345" s="21"/>
      <c r="CD345" s="21"/>
      <c r="CE345" s="21"/>
      <c r="CF345" s="21"/>
      <c r="CG345" s="21"/>
      <c r="CH345" s="21"/>
      <c r="CI345" s="21"/>
      <c r="CJ345" s="21"/>
      <c r="CK345" s="21"/>
      <c r="CL345" s="21"/>
      <c r="CM345" s="21"/>
      <c r="CN345" s="21"/>
      <c r="CO345" s="21"/>
      <c r="CP345" s="21"/>
      <c r="CQ345" s="21"/>
      <c r="CR345" s="21"/>
      <c r="CS345" s="21"/>
      <c r="CT345" s="21"/>
      <c r="CU345" s="21"/>
      <c r="CV345" s="21"/>
      <c r="CW345" s="21"/>
      <c r="CX345" s="21"/>
      <c r="CY345" s="21"/>
      <c r="CZ345" s="21"/>
      <c r="DA345" s="21"/>
      <c r="DB345" s="21"/>
      <c r="DC345" s="21" t="str">
        <f t="shared" ref="DC345:DN345" si="524">IF(DC163&gt;0,DC$6,"")</f>
        <v/>
      </c>
      <c r="DD345" s="21" t="str">
        <f t="shared" si="524"/>
        <v/>
      </c>
      <c r="DE345" s="21" t="str">
        <f t="shared" si="524"/>
        <v/>
      </c>
      <c r="DF345" s="21" t="str">
        <f t="shared" si="524"/>
        <v/>
      </c>
      <c r="DG345" s="21" t="str">
        <f t="shared" si="524"/>
        <v/>
      </c>
      <c r="DH345" s="21" t="str">
        <f t="shared" si="524"/>
        <v/>
      </c>
      <c r="DI345" s="21" t="str">
        <f t="shared" si="524"/>
        <v/>
      </c>
      <c r="DJ345" s="21" t="str">
        <f t="shared" si="524"/>
        <v/>
      </c>
      <c r="DK345" s="21" t="str">
        <f t="shared" si="524"/>
        <v/>
      </c>
      <c r="DL345" s="21" t="str">
        <f t="shared" si="524"/>
        <v/>
      </c>
      <c r="DM345" s="21" t="str">
        <f t="shared" si="524"/>
        <v/>
      </c>
      <c r="DN345" s="21" t="str">
        <f t="shared" si="524"/>
        <v/>
      </c>
      <c r="DO345" s="21"/>
      <c r="DP345" s="21"/>
      <c r="DQ345" s="21"/>
      <c r="DR345" s="21"/>
      <c r="DS345" s="21"/>
      <c r="DT345" s="21"/>
      <c r="DU345" s="21"/>
      <c r="DV345" s="21"/>
      <c r="DW345" s="21"/>
      <c r="DX345" s="21"/>
      <c r="DY345" s="21"/>
      <c r="DZ345" s="21"/>
      <c r="EA345" s="21"/>
      <c r="EB345" s="21"/>
      <c r="EC345" s="21"/>
      <c r="ED345" s="21"/>
      <c r="EE345" s="21"/>
      <c r="EF345" s="21"/>
      <c r="EG345" s="21"/>
      <c r="EH345" s="21"/>
      <c r="EI345" s="21"/>
      <c r="EJ345" s="21"/>
      <c r="EK345" s="21"/>
      <c r="EL345" s="21"/>
      <c r="EM345" s="21"/>
      <c r="EN345" s="21"/>
      <c r="EO345" s="21"/>
      <c r="EP345" s="21"/>
      <c r="EQ345" s="21"/>
      <c r="ER345" s="21"/>
      <c r="ES345" s="21"/>
      <c r="ET345" s="21"/>
      <c r="EU345" s="21"/>
      <c r="EV345" s="21"/>
      <c r="EW345" s="21"/>
      <c r="EX345" s="21"/>
      <c r="EY345" s="21" t="str">
        <f t="shared" ref="EY345:GF345" si="525">IF(EY163&gt;0,EY$6,"")</f>
        <v/>
      </c>
      <c r="EZ345" s="21" t="str">
        <f t="shared" si="525"/>
        <v/>
      </c>
      <c r="FA345" s="21" t="str">
        <f t="shared" si="525"/>
        <v/>
      </c>
      <c r="FB345" s="21" t="str">
        <f t="shared" si="525"/>
        <v/>
      </c>
      <c r="FC345" s="21" t="str">
        <f t="shared" si="525"/>
        <v/>
      </c>
      <c r="FD345" s="21" t="str">
        <f t="shared" si="525"/>
        <v/>
      </c>
      <c r="FE345" s="21" t="str">
        <f t="shared" si="525"/>
        <v/>
      </c>
      <c r="FF345" s="21" t="str">
        <f t="shared" si="525"/>
        <v/>
      </c>
      <c r="FG345" s="21" t="str">
        <f t="shared" si="525"/>
        <v/>
      </c>
      <c r="FH345" s="21" t="str">
        <f t="shared" si="525"/>
        <v/>
      </c>
      <c r="FI345" s="21" t="str">
        <f t="shared" si="525"/>
        <v/>
      </c>
      <c r="FJ345" s="21" t="str">
        <f t="shared" si="525"/>
        <v/>
      </c>
      <c r="FK345" s="21" t="str">
        <f t="shared" si="525"/>
        <v/>
      </c>
      <c r="FL345" s="21" t="str">
        <f t="shared" si="525"/>
        <v/>
      </c>
      <c r="FM345" s="21" t="str">
        <f t="shared" si="525"/>
        <v/>
      </c>
      <c r="FN345" s="21" t="str">
        <f t="shared" si="525"/>
        <v/>
      </c>
      <c r="FO345" s="21" t="str">
        <f t="shared" si="525"/>
        <v/>
      </c>
      <c r="FP345" s="21" t="str">
        <f t="shared" si="525"/>
        <v/>
      </c>
      <c r="FQ345" s="21" t="str">
        <f t="shared" si="525"/>
        <v/>
      </c>
      <c r="FR345" s="21" t="str">
        <f t="shared" si="525"/>
        <v/>
      </c>
      <c r="FS345" s="21" t="str">
        <f t="shared" si="525"/>
        <v/>
      </c>
      <c r="FT345" s="21" t="str">
        <f t="shared" si="525"/>
        <v/>
      </c>
      <c r="FU345" s="21" t="str">
        <f t="shared" si="525"/>
        <v/>
      </c>
      <c r="FV345" s="21" t="str">
        <f t="shared" si="525"/>
        <v/>
      </c>
      <c r="FW345" s="21" t="str">
        <f t="shared" si="525"/>
        <v/>
      </c>
      <c r="FX345" s="21" t="str">
        <f t="shared" si="525"/>
        <v/>
      </c>
      <c r="FY345" s="21" t="str">
        <f t="shared" si="525"/>
        <v/>
      </c>
      <c r="FZ345" s="21" t="str">
        <f t="shared" si="525"/>
        <v/>
      </c>
      <c r="GA345" s="21" t="str">
        <f t="shared" si="525"/>
        <v/>
      </c>
      <c r="GB345" s="21" t="str">
        <f t="shared" si="525"/>
        <v/>
      </c>
      <c r="GC345" s="21" t="str">
        <f t="shared" si="525"/>
        <v/>
      </c>
      <c r="GD345" s="21" t="str">
        <f t="shared" si="525"/>
        <v/>
      </c>
      <c r="GE345" s="21" t="str">
        <f t="shared" si="525"/>
        <v/>
      </c>
      <c r="GF345" s="21" t="str">
        <f t="shared" si="525"/>
        <v/>
      </c>
      <c r="GG345" s="21"/>
      <c r="GH345" s="21" t="str">
        <f t="shared" si="486"/>
        <v/>
      </c>
      <c r="GI345" s="436" t="str">
        <f t="shared" si="486"/>
        <v/>
      </c>
    </row>
    <row r="346" spans="1:191" hidden="1" x14ac:dyDescent="0.75">
      <c r="A346" s="67"/>
      <c r="B346" s="67"/>
      <c r="C346" s="425" t="str">
        <f t="shared" si="440"/>
        <v/>
      </c>
      <c r="D346" s="7"/>
      <c r="E346" s="7"/>
      <c r="F346" s="7"/>
      <c r="G346" s="424">
        <f t="shared" si="444"/>
        <v>0</v>
      </c>
      <c r="H346" s="21">
        <f t="shared" si="445"/>
        <v>0</v>
      </c>
      <c r="I346" s="102"/>
      <c r="J346" s="21" t="str">
        <f t="shared" si="449"/>
        <v/>
      </c>
      <c r="K346" s="21" t="str">
        <f t="shared" ref="K346:V346" si="526">IF(K164&gt;0,K$6,"")</f>
        <v/>
      </c>
      <c r="L346" s="21" t="str">
        <f t="shared" si="526"/>
        <v/>
      </c>
      <c r="M346" s="21" t="str">
        <f t="shared" si="526"/>
        <v/>
      </c>
      <c r="N346" s="21" t="str">
        <f t="shared" si="526"/>
        <v/>
      </c>
      <c r="O346" s="21" t="str">
        <f t="shared" si="526"/>
        <v/>
      </c>
      <c r="P346" s="21" t="str">
        <f t="shared" si="526"/>
        <v/>
      </c>
      <c r="Q346" s="21" t="str">
        <f t="shared" si="526"/>
        <v/>
      </c>
      <c r="R346" s="21" t="str">
        <f t="shared" si="526"/>
        <v/>
      </c>
      <c r="S346" s="21" t="str">
        <f t="shared" si="526"/>
        <v/>
      </c>
      <c r="T346" s="21" t="str">
        <f t="shared" si="526"/>
        <v/>
      </c>
      <c r="U346" s="21" t="str">
        <f t="shared" si="526"/>
        <v/>
      </c>
      <c r="V346" s="21" t="str">
        <f t="shared" si="526"/>
        <v/>
      </c>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c r="BY346" s="21"/>
      <c r="BZ346" s="21"/>
      <c r="CA346" s="21"/>
      <c r="CB346" s="21"/>
      <c r="CC346" s="21"/>
      <c r="CD346" s="21"/>
      <c r="CE346" s="21"/>
      <c r="CF346" s="21"/>
      <c r="CG346" s="21"/>
      <c r="CH346" s="21"/>
      <c r="CI346" s="21"/>
      <c r="CJ346" s="21"/>
      <c r="CK346" s="21"/>
      <c r="CL346" s="21"/>
      <c r="CM346" s="21"/>
      <c r="CN346" s="21"/>
      <c r="CO346" s="21"/>
      <c r="CP346" s="21"/>
      <c r="CQ346" s="21"/>
      <c r="CR346" s="21"/>
      <c r="CS346" s="21"/>
      <c r="CT346" s="21"/>
      <c r="CU346" s="21"/>
      <c r="CV346" s="21"/>
      <c r="CW346" s="21"/>
      <c r="CX346" s="21"/>
      <c r="CY346" s="21"/>
      <c r="CZ346" s="21"/>
      <c r="DA346" s="21"/>
      <c r="DB346" s="21"/>
      <c r="DC346" s="21" t="str">
        <f t="shared" ref="DC346:DN346" si="527">IF(DC164&gt;0,DC$6,"")</f>
        <v/>
      </c>
      <c r="DD346" s="21" t="str">
        <f t="shared" si="527"/>
        <v/>
      </c>
      <c r="DE346" s="21" t="str">
        <f t="shared" si="527"/>
        <v/>
      </c>
      <c r="DF346" s="21" t="str">
        <f t="shared" si="527"/>
        <v/>
      </c>
      <c r="DG346" s="21" t="str">
        <f t="shared" si="527"/>
        <v/>
      </c>
      <c r="DH346" s="21" t="str">
        <f t="shared" si="527"/>
        <v/>
      </c>
      <c r="DI346" s="21" t="str">
        <f t="shared" si="527"/>
        <v/>
      </c>
      <c r="DJ346" s="21" t="str">
        <f t="shared" si="527"/>
        <v/>
      </c>
      <c r="DK346" s="21" t="str">
        <f t="shared" si="527"/>
        <v/>
      </c>
      <c r="DL346" s="21" t="str">
        <f t="shared" si="527"/>
        <v/>
      </c>
      <c r="DM346" s="21" t="str">
        <f t="shared" si="527"/>
        <v/>
      </c>
      <c r="DN346" s="21" t="str">
        <f t="shared" si="527"/>
        <v/>
      </c>
      <c r="DO346" s="21"/>
      <c r="DP346" s="21"/>
      <c r="DQ346" s="21"/>
      <c r="DR346" s="21"/>
      <c r="DS346" s="21"/>
      <c r="DT346" s="21"/>
      <c r="DU346" s="21"/>
      <c r="DV346" s="21"/>
      <c r="DW346" s="21"/>
      <c r="DX346" s="21"/>
      <c r="DY346" s="21"/>
      <c r="DZ346" s="21"/>
      <c r="EA346" s="21"/>
      <c r="EB346" s="21"/>
      <c r="EC346" s="21"/>
      <c r="ED346" s="21"/>
      <c r="EE346" s="21"/>
      <c r="EF346" s="21"/>
      <c r="EG346" s="21"/>
      <c r="EH346" s="21"/>
      <c r="EI346" s="21"/>
      <c r="EJ346" s="21"/>
      <c r="EK346" s="21"/>
      <c r="EL346" s="21"/>
      <c r="EM346" s="21"/>
      <c r="EN346" s="21"/>
      <c r="EO346" s="21"/>
      <c r="EP346" s="21"/>
      <c r="EQ346" s="21"/>
      <c r="ER346" s="21"/>
      <c r="ES346" s="21"/>
      <c r="ET346" s="21"/>
      <c r="EU346" s="21"/>
      <c r="EV346" s="21"/>
      <c r="EW346" s="21"/>
      <c r="EX346" s="21"/>
      <c r="EY346" s="21" t="str">
        <f t="shared" ref="EY346:GF346" si="528">IF(EY164&gt;0,EY$6,"")</f>
        <v/>
      </c>
      <c r="EZ346" s="21" t="str">
        <f t="shared" si="528"/>
        <v/>
      </c>
      <c r="FA346" s="21" t="str">
        <f t="shared" si="528"/>
        <v/>
      </c>
      <c r="FB346" s="21" t="str">
        <f t="shared" si="528"/>
        <v/>
      </c>
      <c r="FC346" s="21" t="str">
        <f t="shared" si="528"/>
        <v/>
      </c>
      <c r="FD346" s="21" t="str">
        <f t="shared" si="528"/>
        <v/>
      </c>
      <c r="FE346" s="21" t="str">
        <f t="shared" si="528"/>
        <v/>
      </c>
      <c r="FF346" s="21" t="str">
        <f t="shared" si="528"/>
        <v/>
      </c>
      <c r="FG346" s="21" t="str">
        <f t="shared" si="528"/>
        <v/>
      </c>
      <c r="FH346" s="21" t="str">
        <f t="shared" si="528"/>
        <v/>
      </c>
      <c r="FI346" s="21" t="str">
        <f t="shared" si="528"/>
        <v/>
      </c>
      <c r="FJ346" s="21" t="str">
        <f t="shared" si="528"/>
        <v/>
      </c>
      <c r="FK346" s="21" t="str">
        <f t="shared" si="528"/>
        <v/>
      </c>
      <c r="FL346" s="21" t="str">
        <f t="shared" si="528"/>
        <v/>
      </c>
      <c r="FM346" s="21" t="str">
        <f t="shared" si="528"/>
        <v/>
      </c>
      <c r="FN346" s="21" t="str">
        <f t="shared" si="528"/>
        <v/>
      </c>
      <c r="FO346" s="21" t="str">
        <f t="shared" si="528"/>
        <v/>
      </c>
      <c r="FP346" s="21" t="str">
        <f t="shared" si="528"/>
        <v/>
      </c>
      <c r="FQ346" s="21" t="str">
        <f t="shared" si="528"/>
        <v/>
      </c>
      <c r="FR346" s="21" t="str">
        <f t="shared" si="528"/>
        <v/>
      </c>
      <c r="FS346" s="21" t="str">
        <f t="shared" si="528"/>
        <v/>
      </c>
      <c r="FT346" s="21" t="str">
        <f t="shared" si="528"/>
        <v/>
      </c>
      <c r="FU346" s="21" t="str">
        <f t="shared" si="528"/>
        <v/>
      </c>
      <c r="FV346" s="21" t="str">
        <f t="shared" si="528"/>
        <v/>
      </c>
      <c r="FW346" s="21" t="str">
        <f t="shared" si="528"/>
        <v/>
      </c>
      <c r="FX346" s="21" t="str">
        <f t="shared" si="528"/>
        <v/>
      </c>
      <c r="FY346" s="21" t="str">
        <f t="shared" si="528"/>
        <v/>
      </c>
      <c r="FZ346" s="21" t="str">
        <f t="shared" si="528"/>
        <v/>
      </c>
      <c r="GA346" s="21" t="str">
        <f t="shared" si="528"/>
        <v/>
      </c>
      <c r="GB346" s="21" t="str">
        <f t="shared" si="528"/>
        <v/>
      </c>
      <c r="GC346" s="21" t="str">
        <f t="shared" si="528"/>
        <v/>
      </c>
      <c r="GD346" s="21" t="str">
        <f t="shared" si="528"/>
        <v/>
      </c>
      <c r="GE346" s="21" t="str">
        <f t="shared" si="528"/>
        <v/>
      </c>
      <c r="GF346" s="21" t="str">
        <f t="shared" si="528"/>
        <v/>
      </c>
      <c r="GG346" s="21"/>
      <c r="GH346" s="21" t="str">
        <f t="shared" si="486"/>
        <v/>
      </c>
      <c r="GI346" s="436" t="str">
        <f t="shared" si="486"/>
        <v/>
      </c>
    </row>
    <row r="347" spans="1:191" hidden="1" x14ac:dyDescent="0.75">
      <c r="A347" s="67"/>
      <c r="B347" s="67"/>
      <c r="C347" s="425" t="str">
        <f t="shared" si="440"/>
        <v/>
      </c>
      <c r="D347" s="7"/>
      <c r="E347" s="7"/>
      <c r="F347" s="7"/>
      <c r="G347" s="424">
        <f t="shared" si="444"/>
        <v>0</v>
      </c>
      <c r="H347" s="21">
        <f t="shared" si="445"/>
        <v>0</v>
      </c>
      <c r="I347" s="102"/>
      <c r="J347" s="21" t="str">
        <f t="shared" si="449"/>
        <v/>
      </c>
      <c r="K347" s="21" t="str">
        <f t="shared" ref="K347:V347" si="529">IF(K165&gt;0,K$6,"")</f>
        <v/>
      </c>
      <c r="L347" s="21" t="str">
        <f t="shared" si="529"/>
        <v/>
      </c>
      <c r="M347" s="21" t="str">
        <f t="shared" si="529"/>
        <v/>
      </c>
      <c r="N347" s="21" t="str">
        <f t="shared" si="529"/>
        <v/>
      </c>
      <c r="O347" s="21" t="str">
        <f t="shared" si="529"/>
        <v/>
      </c>
      <c r="P347" s="21" t="str">
        <f t="shared" si="529"/>
        <v/>
      </c>
      <c r="Q347" s="21" t="str">
        <f t="shared" si="529"/>
        <v/>
      </c>
      <c r="R347" s="21" t="str">
        <f t="shared" si="529"/>
        <v/>
      </c>
      <c r="S347" s="21" t="str">
        <f t="shared" si="529"/>
        <v/>
      </c>
      <c r="T347" s="21" t="str">
        <f t="shared" si="529"/>
        <v/>
      </c>
      <c r="U347" s="21" t="str">
        <f t="shared" si="529"/>
        <v/>
      </c>
      <c r="V347" s="21" t="str">
        <f t="shared" si="529"/>
        <v/>
      </c>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c r="BY347" s="21"/>
      <c r="BZ347" s="21"/>
      <c r="CA347" s="21"/>
      <c r="CB347" s="21"/>
      <c r="CC347" s="21"/>
      <c r="CD347" s="21"/>
      <c r="CE347" s="21"/>
      <c r="CF347" s="21"/>
      <c r="CG347" s="21"/>
      <c r="CH347" s="21"/>
      <c r="CI347" s="21"/>
      <c r="CJ347" s="21"/>
      <c r="CK347" s="21"/>
      <c r="CL347" s="21"/>
      <c r="CM347" s="21"/>
      <c r="CN347" s="21"/>
      <c r="CO347" s="21"/>
      <c r="CP347" s="21"/>
      <c r="CQ347" s="21"/>
      <c r="CR347" s="21"/>
      <c r="CS347" s="21"/>
      <c r="CT347" s="21"/>
      <c r="CU347" s="21"/>
      <c r="CV347" s="21"/>
      <c r="CW347" s="21"/>
      <c r="CX347" s="21"/>
      <c r="CY347" s="21"/>
      <c r="CZ347" s="21"/>
      <c r="DA347" s="21"/>
      <c r="DB347" s="21"/>
      <c r="DC347" s="21" t="str">
        <f t="shared" ref="DC347:DN347" si="530">IF(DC165&gt;0,DC$6,"")</f>
        <v/>
      </c>
      <c r="DD347" s="21" t="str">
        <f t="shared" si="530"/>
        <v/>
      </c>
      <c r="DE347" s="21" t="str">
        <f t="shared" si="530"/>
        <v/>
      </c>
      <c r="DF347" s="21" t="str">
        <f t="shared" si="530"/>
        <v/>
      </c>
      <c r="DG347" s="21" t="str">
        <f t="shared" si="530"/>
        <v/>
      </c>
      <c r="DH347" s="21" t="str">
        <f t="shared" si="530"/>
        <v/>
      </c>
      <c r="DI347" s="21" t="str">
        <f t="shared" si="530"/>
        <v/>
      </c>
      <c r="DJ347" s="21" t="str">
        <f t="shared" si="530"/>
        <v/>
      </c>
      <c r="DK347" s="21" t="str">
        <f t="shared" si="530"/>
        <v/>
      </c>
      <c r="DL347" s="21" t="str">
        <f t="shared" si="530"/>
        <v/>
      </c>
      <c r="DM347" s="21" t="str">
        <f t="shared" si="530"/>
        <v/>
      </c>
      <c r="DN347" s="21" t="str">
        <f t="shared" si="530"/>
        <v/>
      </c>
      <c r="DO347" s="21"/>
      <c r="DP347" s="21"/>
      <c r="DQ347" s="21"/>
      <c r="DR347" s="21"/>
      <c r="DS347" s="21"/>
      <c r="DT347" s="21"/>
      <c r="DU347" s="21"/>
      <c r="DV347" s="21"/>
      <c r="DW347" s="21"/>
      <c r="DX347" s="21"/>
      <c r="DY347" s="21"/>
      <c r="DZ347" s="21"/>
      <c r="EA347" s="21"/>
      <c r="EB347" s="21"/>
      <c r="EC347" s="21"/>
      <c r="ED347" s="21"/>
      <c r="EE347" s="21"/>
      <c r="EF347" s="21"/>
      <c r="EG347" s="21"/>
      <c r="EH347" s="21"/>
      <c r="EI347" s="21"/>
      <c r="EJ347" s="21"/>
      <c r="EK347" s="21"/>
      <c r="EL347" s="21"/>
      <c r="EM347" s="21"/>
      <c r="EN347" s="21"/>
      <c r="EO347" s="21"/>
      <c r="EP347" s="21"/>
      <c r="EQ347" s="21"/>
      <c r="ER347" s="21"/>
      <c r="ES347" s="21"/>
      <c r="ET347" s="21"/>
      <c r="EU347" s="21"/>
      <c r="EV347" s="21"/>
      <c r="EW347" s="21"/>
      <c r="EX347" s="21"/>
      <c r="EY347" s="21" t="str">
        <f t="shared" ref="EY347:GF347" si="531">IF(EY165&gt;0,EY$6,"")</f>
        <v/>
      </c>
      <c r="EZ347" s="21" t="str">
        <f t="shared" si="531"/>
        <v/>
      </c>
      <c r="FA347" s="21" t="str">
        <f t="shared" si="531"/>
        <v/>
      </c>
      <c r="FB347" s="21" t="str">
        <f t="shared" si="531"/>
        <v/>
      </c>
      <c r="FC347" s="21" t="str">
        <f t="shared" si="531"/>
        <v/>
      </c>
      <c r="FD347" s="21" t="str">
        <f t="shared" si="531"/>
        <v/>
      </c>
      <c r="FE347" s="21" t="str">
        <f t="shared" si="531"/>
        <v/>
      </c>
      <c r="FF347" s="21" t="str">
        <f t="shared" si="531"/>
        <v/>
      </c>
      <c r="FG347" s="21" t="str">
        <f t="shared" si="531"/>
        <v/>
      </c>
      <c r="FH347" s="21" t="str">
        <f t="shared" si="531"/>
        <v/>
      </c>
      <c r="FI347" s="21" t="str">
        <f t="shared" si="531"/>
        <v/>
      </c>
      <c r="FJ347" s="21" t="str">
        <f t="shared" si="531"/>
        <v/>
      </c>
      <c r="FK347" s="21" t="str">
        <f t="shared" si="531"/>
        <v/>
      </c>
      <c r="FL347" s="21" t="str">
        <f t="shared" si="531"/>
        <v/>
      </c>
      <c r="FM347" s="21" t="str">
        <f t="shared" si="531"/>
        <v/>
      </c>
      <c r="FN347" s="21" t="str">
        <f t="shared" si="531"/>
        <v/>
      </c>
      <c r="FO347" s="21" t="str">
        <f t="shared" si="531"/>
        <v/>
      </c>
      <c r="FP347" s="21" t="str">
        <f t="shared" si="531"/>
        <v/>
      </c>
      <c r="FQ347" s="21" t="str">
        <f t="shared" si="531"/>
        <v/>
      </c>
      <c r="FR347" s="21" t="str">
        <f t="shared" si="531"/>
        <v/>
      </c>
      <c r="FS347" s="21" t="str">
        <f t="shared" si="531"/>
        <v/>
      </c>
      <c r="FT347" s="21" t="str">
        <f t="shared" si="531"/>
        <v/>
      </c>
      <c r="FU347" s="21" t="str">
        <f t="shared" si="531"/>
        <v/>
      </c>
      <c r="FV347" s="21" t="str">
        <f t="shared" si="531"/>
        <v/>
      </c>
      <c r="FW347" s="21" t="str">
        <f t="shared" si="531"/>
        <v/>
      </c>
      <c r="FX347" s="21" t="str">
        <f t="shared" si="531"/>
        <v/>
      </c>
      <c r="FY347" s="21" t="str">
        <f t="shared" si="531"/>
        <v/>
      </c>
      <c r="FZ347" s="21" t="str">
        <f t="shared" si="531"/>
        <v/>
      </c>
      <c r="GA347" s="21" t="str">
        <f t="shared" si="531"/>
        <v/>
      </c>
      <c r="GB347" s="21" t="str">
        <f t="shared" si="531"/>
        <v/>
      </c>
      <c r="GC347" s="21" t="str">
        <f t="shared" si="531"/>
        <v/>
      </c>
      <c r="GD347" s="21" t="str">
        <f t="shared" si="531"/>
        <v/>
      </c>
      <c r="GE347" s="21" t="str">
        <f t="shared" si="531"/>
        <v/>
      </c>
      <c r="GF347" s="21" t="str">
        <f t="shared" si="531"/>
        <v/>
      </c>
      <c r="GG347" s="21"/>
      <c r="GH347" s="21" t="str">
        <f t="shared" si="486"/>
        <v/>
      </c>
      <c r="GI347" s="436" t="str">
        <f t="shared" si="486"/>
        <v/>
      </c>
    </row>
    <row r="348" spans="1:191" hidden="1" x14ac:dyDescent="0.75">
      <c r="A348" s="67"/>
      <c r="B348" s="67"/>
      <c r="C348" s="425" t="str">
        <f t="shared" si="440"/>
        <v/>
      </c>
      <c r="D348" s="7"/>
      <c r="E348" s="7"/>
      <c r="F348" s="7"/>
      <c r="G348" s="424">
        <f t="shared" si="444"/>
        <v>0</v>
      </c>
      <c r="H348" s="21">
        <f t="shared" si="445"/>
        <v>0</v>
      </c>
      <c r="I348" s="102"/>
      <c r="J348" s="21" t="str">
        <f t="shared" si="449"/>
        <v/>
      </c>
      <c r="K348" s="21" t="str">
        <f t="shared" ref="K348:V348" si="532">IF(K166&gt;0,K$6,"")</f>
        <v/>
      </c>
      <c r="L348" s="21" t="str">
        <f t="shared" si="532"/>
        <v/>
      </c>
      <c r="M348" s="21" t="str">
        <f t="shared" si="532"/>
        <v/>
      </c>
      <c r="N348" s="21" t="str">
        <f t="shared" si="532"/>
        <v/>
      </c>
      <c r="O348" s="21" t="str">
        <f t="shared" si="532"/>
        <v/>
      </c>
      <c r="P348" s="21" t="str">
        <f t="shared" si="532"/>
        <v/>
      </c>
      <c r="Q348" s="21" t="str">
        <f t="shared" si="532"/>
        <v/>
      </c>
      <c r="R348" s="21" t="str">
        <f t="shared" si="532"/>
        <v/>
      </c>
      <c r="S348" s="21" t="str">
        <f t="shared" si="532"/>
        <v/>
      </c>
      <c r="T348" s="21" t="str">
        <f t="shared" si="532"/>
        <v/>
      </c>
      <c r="U348" s="21" t="str">
        <f t="shared" si="532"/>
        <v/>
      </c>
      <c r="V348" s="21" t="str">
        <f t="shared" si="532"/>
        <v/>
      </c>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c r="BY348" s="21"/>
      <c r="BZ348" s="21"/>
      <c r="CA348" s="21"/>
      <c r="CB348" s="21"/>
      <c r="CC348" s="21"/>
      <c r="CD348" s="21"/>
      <c r="CE348" s="21"/>
      <c r="CF348" s="21"/>
      <c r="CG348" s="21"/>
      <c r="CH348" s="21"/>
      <c r="CI348" s="21"/>
      <c r="CJ348" s="21"/>
      <c r="CK348" s="21"/>
      <c r="CL348" s="21"/>
      <c r="CM348" s="21"/>
      <c r="CN348" s="21"/>
      <c r="CO348" s="21"/>
      <c r="CP348" s="21"/>
      <c r="CQ348" s="21"/>
      <c r="CR348" s="21"/>
      <c r="CS348" s="21"/>
      <c r="CT348" s="21"/>
      <c r="CU348" s="21"/>
      <c r="CV348" s="21"/>
      <c r="CW348" s="21"/>
      <c r="CX348" s="21"/>
      <c r="CY348" s="21"/>
      <c r="CZ348" s="21"/>
      <c r="DA348" s="21"/>
      <c r="DB348" s="21"/>
      <c r="DC348" s="21" t="str">
        <f t="shared" ref="DC348:DN348" si="533">IF(DC166&gt;0,DC$6,"")</f>
        <v/>
      </c>
      <c r="DD348" s="21" t="str">
        <f t="shared" si="533"/>
        <v/>
      </c>
      <c r="DE348" s="21" t="str">
        <f t="shared" si="533"/>
        <v/>
      </c>
      <c r="DF348" s="21" t="str">
        <f t="shared" si="533"/>
        <v/>
      </c>
      <c r="DG348" s="21" t="str">
        <f t="shared" si="533"/>
        <v/>
      </c>
      <c r="DH348" s="21" t="str">
        <f t="shared" si="533"/>
        <v/>
      </c>
      <c r="DI348" s="21" t="str">
        <f t="shared" si="533"/>
        <v/>
      </c>
      <c r="DJ348" s="21" t="str">
        <f t="shared" si="533"/>
        <v/>
      </c>
      <c r="DK348" s="21" t="str">
        <f t="shared" si="533"/>
        <v/>
      </c>
      <c r="DL348" s="21" t="str">
        <f t="shared" si="533"/>
        <v/>
      </c>
      <c r="DM348" s="21" t="str">
        <f t="shared" si="533"/>
        <v/>
      </c>
      <c r="DN348" s="21" t="str">
        <f t="shared" si="533"/>
        <v/>
      </c>
      <c r="DO348" s="21"/>
      <c r="DP348" s="21"/>
      <c r="DQ348" s="21"/>
      <c r="DR348" s="21"/>
      <c r="DS348" s="21"/>
      <c r="DT348" s="21"/>
      <c r="DU348" s="21"/>
      <c r="DV348" s="21"/>
      <c r="DW348" s="21"/>
      <c r="DX348" s="21"/>
      <c r="DY348" s="21"/>
      <c r="DZ348" s="21"/>
      <c r="EA348" s="21"/>
      <c r="EB348" s="21"/>
      <c r="EC348" s="21"/>
      <c r="ED348" s="21"/>
      <c r="EE348" s="21"/>
      <c r="EF348" s="21"/>
      <c r="EG348" s="21"/>
      <c r="EH348" s="21"/>
      <c r="EI348" s="21"/>
      <c r="EJ348" s="21"/>
      <c r="EK348" s="21"/>
      <c r="EL348" s="21"/>
      <c r="EM348" s="21"/>
      <c r="EN348" s="21"/>
      <c r="EO348" s="21"/>
      <c r="EP348" s="21"/>
      <c r="EQ348" s="21"/>
      <c r="ER348" s="21"/>
      <c r="ES348" s="21"/>
      <c r="ET348" s="21"/>
      <c r="EU348" s="21"/>
      <c r="EV348" s="21"/>
      <c r="EW348" s="21"/>
      <c r="EX348" s="21"/>
      <c r="EY348" s="21" t="str">
        <f t="shared" ref="EY348:GF348" si="534">IF(EY166&gt;0,EY$6,"")</f>
        <v/>
      </c>
      <c r="EZ348" s="21" t="str">
        <f t="shared" si="534"/>
        <v/>
      </c>
      <c r="FA348" s="21" t="str">
        <f t="shared" si="534"/>
        <v/>
      </c>
      <c r="FB348" s="21" t="str">
        <f t="shared" si="534"/>
        <v/>
      </c>
      <c r="FC348" s="21" t="str">
        <f t="shared" si="534"/>
        <v/>
      </c>
      <c r="FD348" s="21" t="str">
        <f t="shared" si="534"/>
        <v/>
      </c>
      <c r="FE348" s="21" t="str">
        <f t="shared" si="534"/>
        <v/>
      </c>
      <c r="FF348" s="21" t="str">
        <f t="shared" si="534"/>
        <v/>
      </c>
      <c r="FG348" s="21" t="str">
        <f t="shared" si="534"/>
        <v/>
      </c>
      <c r="FH348" s="21" t="str">
        <f t="shared" si="534"/>
        <v/>
      </c>
      <c r="FI348" s="21" t="str">
        <f t="shared" si="534"/>
        <v/>
      </c>
      <c r="FJ348" s="21" t="str">
        <f t="shared" si="534"/>
        <v/>
      </c>
      <c r="FK348" s="21" t="str">
        <f t="shared" si="534"/>
        <v/>
      </c>
      <c r="FL348" s="21" t="str">
        <f t="shared" si="534"/>
        <v/>
      </c>
      <c r="FM348" s="21" t="str">
        <f t="shared" si="534"/>
        <v/>
      </c>
      <c r="FN348" s="21" t="str">
        <f t="shared" si="534"/>
        <v/>
      </c>
      <c r="FO348" s="21" t="str">
        <f t="shared" si="534"/>
        <v/>
      </c>
      <c r="FP348" s="21" t="str">
        <f t="shared" si="534"/>
        <v/>
      </c>
      <c r="FQ348" s="21" t="str">
        <f t="shared" si="534"/>
        <v/>
      </c>
      <c r="FR348" s="21" t="str">
        <f t="shared" si="534"/>
        <v/>
      </c>
      <c r="FS348" s="21" t="str">
        <f t="shared" si="534"/>
        <v/>
      </c>
      <c r="FT348" s="21" t="str">
        <f t="shared" si="534"/>
        <v/>
      </c>
      <c r="FU348" s="21" t="str">
        <f t="shared" si="534"/>
        <v/>
      </c>
      <c r="FV348" s="21" t="str">
        <f t="shared" si="534"/>
        <v/>
      </c>
      <c r="FW348" s="21" t="str">
        <f t="shared" si="534"/>
        <v/>
      </c>
      <c r="FX348" s="21" t="str">
        <f t="shared" si="534"/>
        <v/>
      </c>
      <c r="FY348" s="21" t="str">
        <f t="shared" si="534"/>
        <v/>
      </c>
      <c r="FZ348" s="21" t="str">
        <f t="shared" si="534"/>
        <v/>
      </c>
      <c r="GA348" s="21" t="str">
        <f t="shared" si="534"/>
        <v/>
      </c>
      <c r="GB348" s="21" t="str">
        <f t="shared" si="534"/>
        <v/>
      </c>
      <c r="GC348" s="21" t="str">
        <f t="shared" si="534"/>
        <v/>
      </c>
      <c r="GD348" s="21" t="str">
        <f t="shared" si="534"/>
        <v/>
      </c>
      <c r="GE348" s="21" t="str">
        <f t="shared" si="534"/>
        <v/>
      </c>
      <c r="GF348" s="21" t="str">
        <f t="shared" si="534"/>
        <v/>
      </c>
      <c r="GG348" s="21"/>
      <c r="GH348" s="21" t="str">
        <f t="shared" si="486"/>
        <v/>
      </c>
      <c r="GI348" s="436" t="str">
        <f t="shared" si="486"/>
        <v/>
      </c>
    </row>
    <row r="349" spans="1:191" hidden="1" x14ac:dyDescent="0.75">
      <c r="A349" s="67"/>
      <c r="B349" s="67"/>
      <c r="C349" s="425" t="str">
        <f t="shared" si="440"/>
        <v/>
      </c>
      <c r="D349" s="7"/>
      <c r="E349" s="7"/>
      <c r="F349" s="7"/>
      <c r="G349" s="424">
        <f t="shared" si="444"/>
        <v>0</v>
      </c>
      <c r="H349" s="21">
        <f t="shared" si="445"/>
        <v>0</v>
      </c>
      <c r="I349" s="102"/>
      <c r="J349" s="21" t="str">
        <f t="shared" si="449"/>
        <v/>
      </c>
      <c r="K349" s="21" t="str">
        <f t="shared" ref="K349:V349" si="535">IF(K167&gt;0,K$6,"")</f>
        <v/>
      </c>
      <c r="L349" s="21" t="str">
        <f t="shared" si="535"/>
        <v/>
      </c>
      <c r="M349" s="21" t="str">
        <f t="shared" si="535"/>
        <v/>
      </c>
      <c r="N349" s="21" t="str">
        <f t="shared" si="535"/>
        <v/>
      </c>
      <c r="O349" s="21" t="str">
        <f t="shared" si="535"/>
        <v/>
      </c>
      <c r="P349" s="21" t="str">
        <f t="shared" si="535"/>
        <v/>
      </c>
      <c r="Q349" s="21" t="str">
        <f t="shared" si="535"/>
        <v/>
      </c>
      <c r="R349" s="21" t="str">
        <f t="shared" si="535"/>
        <v/>
      </c>
      <c r="S349" s="21" t="str">
        <f t="shared" si="535"/>
        <v/>
      </c>
      <c r="T349" s="21" t="str">
        <f t="shared" si="535"/>
        <v/>
      </c>
      <c r="U349" s="21" t="str">
        <f t="shared" si="535"/>
        <v/>
      </c>
      <c r="V349" s="21" t="str">
        <f t="shared" si="535"/>
        <v/>
      </c>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c r="BY349" s="21"/>
      <c r="BZ349" s="21"/>
      <c r="CA349" s="21"/>
      <c r="CB349" s="21"/>
      <c r="CC349" s="21"/>
      <c r="CD349" s="21"/>
      <c r="CE349" s="21"/>
      <c r="CF349" s="21"/>
      <c r="CG349" s="21"/>
      <c r="CH349" s="21"/>
      <c r="CI349" s="21"/>
      <c r="CJ349" s="21"/>
      <c r="CK349" s="21"/>
      <c r="CL349" s="21"/>
      <c r="CM349" s="21"/>
      <c r="CN349" s="21"/>
      <c r="CO349" s="21"/>
      <c r="CP349" s="21"/>
      <c r="CQ349" s="21"/>
      <c r="CR349" s="21"/>
      <c r="CS349" s="21"/>
      <c r="CT349" s="21"/>
      <c r="CU349" s="21"/>
      <c r="CV349" s="21"/>
      <c r="CW349" s="21"/>
      <c r="CX349" s="21"/>
      <c r="CY349" s="21"/>
      <c r="CZ349" s="21"/>
      <c r="DA349" s="21"/>
      <c r="DB349" s="21"/>
      <c r="DC349" s="21" t="str">
        <f t="shared" ref="DC349:DN349" si="536">IF(DC167&gt;0,DC$6,"")</f>
        <v/>
      </c>
      <c r="DD349" s="21" t="str">
        <f t="shared" si="536"/>
        <v/>
      </c>
      <c r="DE349" s="21" t="str">
        <f t="shared" si="536"/>
        <v/>
      </c>
      <c r="DF349" s="21" t="str">
        <f t="shared" si="536"/>
        <v/>
      </c>
      <c r="DG349" s="21" t="str">
        <f t="shared" si="536"/>
        <v/>
      </c>
      <c r="DH349" s="21" t="str">
        <f t="shared" si="536"/>
        <v/>
      </c>
      <c r="DI349" s="21" t="str">
        <f t="shared" si="536"/>
        <v/>
      </c>
      <c r="DJ349" s="21" t="str">
        <f t="shared" si="536"/>
        <v/>
      </c>
      <c r="DK349" s="21" t="str">
        <f t="shared" si="536"/>
        <v/>
      </c>
      <c r="DL349" s="21" t="str">
        <f t="shared" si="536"/>
        <v/>
      </c>
      <c r="DM349" s="21" t="str">
        <f t="shared" si="536"/>
        <v/>
      </c>
      <c r="DN349" s="21" t="str">
        <f t="shared" si="536"/>
        <v/>
      </c>
      <c r="DO349" s="21"/>
      <c r="DP349" s="21"/>
      <c r="DQ349" s="21"/>
      <c r="DR349" s="21"/>
      <c r="DS349" s="21"/>
      <c r="DT349" s="21"/>
      <c r="DU349" s="21"/>
      <c r="DV349" s="21"/>
      <c r="DW349" s="21"/>
      <c r="DX349" s="21"/>
      <c r="DY349" s="21"/>
      <c r="DZ349" s="21"/>
      <c r="EA349" s="21"/>
      <c r="EB349" s="21"/>
      <c r="EC349" s="21"/>
      <c r="ED349" s="21"/>
      <c r="EE349" s="21"/>
      <c r="EF349" s="21"/>
      <c r="EG349" s="21"/>
      <c r="EH349" s="21"/>
      <c r="EI349" s="21"/>
      <c r="EJ349" s="21"/>
      <c r="EK349" s="21"/>
      <c r="EL349" s="21"/>
      <c r="EM349" s="21"/>
      <c r="EN349" s="21"/>
      <c r="EO349" s="21"/>
      <c r="EP349" s="21"/>
      <c r="EQ349" s="21"/>
      <c r="ER349" s="21"/>
      <c r="ES349" s="21"/>
      <c r="ET349" s="21"/>
      <c r="EU349" s="21"/>
      <c r="EV349" s="21"/>
      <c r="EW349" s="21"/>
      <c r="EX349" s="21"/>
      <c r="EY349" s="21" t="str">
        <f t="shared" ref="EY349:GF349" si="537">IF(EY167&gt;0,EY$6,"")</f>
        <v/>
      </c>
      <c r="EZ349" s="21" t="str">
        <f t="shared" si="537"/>
        <v/>
      </c>
      <c r="FA349" s="21" t="str">
        <f t="shared" si="537"/>
        <v/>
      </c>
      <c r="FB349" s="21" t="str">
        <f t="shared" si="537"/>
        <v/>
      </c>
      <c r="FC349" s="21" t="str">
        <f t="shared" si="537"/>
        <v/>
      </c>
      <c r="FD349" s="21" t="str">
        <f t="shared" si="537"/>
        <v/>
      </c>
      <c r="FE349" s="21" t="str">
        <f t="shared" si="537"/>
        <v/>
      </c>
      <c r="FF349" s="21" t="str">
        <f t="shared" si="537"/>
        <v/>
      </c>
      <c r="FG349" s="21" t="str">
        <f t="shared" si="537"/>
        <v/>
      </c>
      <c r="FH349" s="21" t="str">
        <f t="shared" si="537"/>
        <v/>
      </c>
      <c r="FI349" s="21" t="str">
        <f t="shared" si="537"/>
        <v/>
      </c>
      <c r="FJ349" s="21" t="str">
        <f t="shared" si="537"/>
        <v/>
      </c>
      <c r="FK349" s="21" t="str">
        <f t="shared" si="537"/>
        <v/>
      </c>
      <c r="FL349" s="21" t="str">
        <f t="shared" si="537"/>
        <v/>
      </c>
      <c r="FM349" s="21" t="str">
        <f t="shared" si="537"/>
        <v/>
      </c>
      <c r="FN349" s="21" t="str">
        <f t="shared" si="537"/>
        <v/>
      </c>
      <c r="FO349" s="21" t="str">
        <f t="shared" si="537"/>
        <v/>
      </c>
      <c r="FP349" s="21" t="str">
        <f t="shared" si="537"/>
        <v/>
      </c>
      <c r="FQ349" s="21" t="str">
        <f t="shared" si="537"/>
        <v/>
      </c>
      <c r="FR349" s="21" t="str">
        <f t="shared" si="537"/>
        <v/>
      </c>
      <c r="FS349" s="21" t="str">
        <f t="shared" si="537"/>
        <v/>
      </c>
      <c r="FT349" s="21" t="str">
        <f t="shared" si="537"/>
        <v/>
      </c>
      <c r="FU349" s="21" t="str">
        <f t="shared" si="537"/>
        <v/>
      </c>
      <c r="FV349" s="21" t="str">
        <f t="shared" si="537"/>
        <v/>
      </c>
      <c r="FW349" s="21" t="str">
        <f t="shared" si="537"/>
        <v/>
      </c>
      <c r="FX349" s="21" t="str">
        <f t="shared" si="537"/>
        <v/>
      </c>
      <c r="FY349" s="21" t="str">
        <f t="shared" si="537"/>
        <v/>
      </c>
      <c r="FZ349" s="21" t="str">
        <f t="shared" si="537"/>
        <v/>
      </c>
      <c r="GA349" s="21" t="str">
        <f t="shared" si="537"/>
        <v/>
      </c>
      <c r="GB349" s="21" t="str">
        <f t="shared" si="537"/>
        <v/>
      </c>
      <c r="GC349" s="21" t="str">
        <f t="shared" si="537"/>
        <v/>
      </c>
      <c r="GD349" s="21" t="str">
        <f t="shared" si="537"/>
        <v/>
      </c>
      <c r="GE349" s="21" t="str">
        <f t="shared" si="537"/>
        <v/>
      </c>
      <c r="GF349" s="21" t="str">
        <f t="shared" si="537"/>
        <v/>
      </c>
      <c r="GG349" s="21"/>
      <c r="GH349" s="21" t="str">
        <f t="shared" si="486"/>
        <v/>
      </c>
      <c r="GI349" s="436" t="str">
        <f t="shared" si="486"/>
        <v/>
      </c>
    </row>
    <row r="350" spans="1:191" hidden="1" x14ac:dyDescent="0.75">
      <c r="A350" s="67"/>
      <c r="B350" s="67"/>
      <c r="C350" s="425" t="str">
        <f t="shared" si="440"/>
        <v/>
      </c>
      <c r="D350" s="7"/>
      <c r="E350" s="7"/>
      <c r="F350" s="7"/>
      <c r="G350" s="424">
        <f t="shared" si="444"/>
        <v>0</v>
      </c>
      <c r="H350" s="21">
        <f t="shared" si="445"/>
        <v>0</v>
      </c>
      <c r="I350" s="102"/>
      <c r="J350" s="21" t="str">
        <f t="shared" si="449"/>
        <v/>
      </c>
      <c r="K350" s="21" t="str">
        <f t="shared" ref="K350:V350" si="538">IF(K168&gt;0,K$6,"")</f>
        <v/>
      </c>
      <c r="L350" s="21" t="str">
        <f t="shared" si="538"/>
        <v/>
      </c>
      <c r="M350" s="21" t="str">
        <f t="shared" si="538"/>
        <v/>
      </c>
      <c r="N350" s="21" t="str">
        <f t="shared" si="538"/>
        <v/>
      </c>
      <c r="O350" s="21" t="str">
        <f t="shared" si="538"/>
        <v/>
      </c>
      <c r="P350" s="21" t="str">
        <f t="shared" si="538"/>
        <v/>
      </c>
      <c r="Q350" s="21" t="str">
        <f t="shared" si="538"/>
        <v/>
      </c>
      <c r="R350" s="21" t="str">
        <f t="shared" si="538"/>
        <v/>
      </c>
      <c r="S350" s="21" t="str">
        <f t="shared" si="538"/>
        <v/>
      </c>
      <c r="T350" s="21" t="str">
        <f t="shared" si="538"/>
        <v/>
      </c>
      <c r="U350" s="21" t="str">
        <f t="shared" si="538"/>
        <v/>
      </c>
      <c r="V350" s="21" t="str">
        <f t="shared" si="538"/>
        <v/>
      </c>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c r="BY350" s="21"/>
      <c r="BZ350" s="21"/>
      <c r="CA350" s="21"/>
      <c r="CB350" s="21"/>
      <c r="CC350" s="21"/>
      <c r="CD350" s="21"/>
      <c r="CE350" s="21"/>
      <c r="CF350" s="21"/>
      <c r="CG350" s="21"/>
      <c r="CH350" s="21"/>
      <c r="CI350" s="21"/>
      <c r="CJ350" s="21"/>
      <c r="CK350" s="21"/>
      <c r="CL350" s="21"/>
      <c r="CM350" s="21"/>
      <c r="CN350" s="21"/>
      <c r="CO350" s="21"/>
      <c r="CP350" s="21"/>
      <c r="CQ350" s="21"/>
      <c r="CR350" s="21"/>
      <c r="CS350" s="21"/>
      <c r="CT350" s="21"/>
      <c r="CU350" s="21"/>
      <c r="CV350" s="21"/>
      <c r="CW350" s="21"/>
      <c r="CX350" s="21"/>
      <c r="CY350" s="21"/>
      <c r="CZ350" s="21"/>
      <c r="DA350" s="21"/>
      <c r="DB350" s="21"/>
      <c r="DC350" s="21" t="str">
        <f t="shared" ref="DC350:DN350" si="539">IF(DC168&gt;0,DC$6,"")</f>
        <v/>
      </c>
      <c r="DD350" s="21" t="str">
        <f t="shared" si="539"/>
        <v/>
      </c>
      <c r="DE350" s="21" t="str">
        <f t="shared" si="539"/>
        <v/>
      </c>
      <c r="DF350" s="21" t="str">
        <f t="shared" si="539"/>
        <v/>
      </c>
      <c r="DG350" s="21" t="str">
        <f t="shared" si="539"/>
        <v/>
      </c>
      <c r="DH350" s="21" t="str">
        <f t="shared" si="539"/>
        <v/>
      </c>
      <c r="DI350" s="21" t="str">
        <f t="shared" si="539"/>
        <v/>
      </c>
      <c r="DJ350" s="21" t="str">
        <f t="shared" si="539"/>
        <v/>
      </c>
      <c r="DK350" s="21" t="str">
        <f t="shared" si="539"/>
        <v/>
      </c>
      <c r="DL350" s="21" t="str">
        <f t="shared" si="539"/>
        <v/>
      </c>
      <c r="DM350" s="21" t="str">
        <f t="shared" si="539"/>
        <v/>
      </c>
      <c r="DN350" s="21" t="str">
        <f t="shared" si="539"/>
        <v/>
      </c>
      <c r="DO350" s="21"/>
      <c r="DP350" s="21"/>
      <c r="DQ350" s="21"/>
      <c r="DR350" s="21"/>
      <c r="DS350" s="21"/>
      <c r="DT350" s="21"/>
      <c r="DU350" s="21"/>
      <c r="DV350" s="21"/>
      <c r="DW350" s="21"/>
      <c r="DX350" s="21"/>
      <c r="DY350" s="21"/>
      <c r="DZ350" s="21"/>
      <c r="EA350" s="21"/>
      <c r="EB350" s="21"/>
      <c r="EC350" s="21"/>
      <c r="ED350" s="21"/>
      <c r="EE350" s="21"/>
      <c r="EF350" s="21"/>
      <c r="EG350" s="21"/>
      <c r="EH350" s="21"/>
      <c r="EI350" s="21"/>
      <c r="EJ350" s="21"/>
      <c r="EK350" s="21"/>
      <c r="EL350" s="21"/>
      <c r="EM350" s="21"/>
      <c r="EN350" s="21"/>
      <c r="EO350" s="21"/>
      <c r="EP350" s="21"/>
      <c r="EQ350" s="21"/>
      <c r="ER350" s="21"/>
      <c r="ES350" s="21"/>
      <c r="ET350" s="21"/>
      <c r="EU350" s="21"/>
      <c r="EV350" s="21"/>
      <c r="EW350" s="21"/>
      <c r="EX350" s="21"/>
      <c r="EY350" s="21" t="str">
        <f t="shared" ref="EY350:GF350" si="540">IF(EY168&gt;0,EY$6,"")</f>
        <v/>
      </c>
      <c r="EZ350" s="21" t="str">
        <f t="shared" si="540"/>
        <v/>
      </c>
      <c r="FA350" s="21" t="str">
        <f t="shared" si="540"/>
        <v/>
      </c>
      <c r="FB350" s="21" t="str">
        <f t="shared" si="540"/>
        <v/>
      </c>
      <c r="FC350" s="21" t="str">
        <f t="shared" si="540"/>
        <v/>
      </c>
      <c r="FD350" s="21" t="str">
        <f t="shared" si="540"/>
        <v/>
      </c>
      <c r="FE350" s="21" t="str">
        <f t="shared" si="540"/>
        <v/>
      </c>
      <c r="FF350" s="21" t="str">
        <f t="shared" si="540"/>
        <v/>
      </c>
      <c r="FG350" s="21" t="str">
        <f t="shared" si="540"/>
        <v/>
      </c>
      <c r="FH350" s="21" t="str">
        <f t="shared" si="540"/>
        <v/>
      </c>
      <c r="FI350" s="21" t="str">
        <f t="shared" si="540"/>
        <v/>
      </c>
      <c r="FJ350" s="21" t="str">
        <f t="shared" si="540"/>
        <v/>
      </c>
      <c r="FK350" s="21" t="str">
        <f t="shared" si="540"/>
        <v/>
      </c>
      <c r="FL350" s="21" t="str">
        <f t="shared" si="540"/>
        <v/>
      </c>
      <c r="FM350" s="21" t="str">
        <f t="shared" si="540"/>
        <v/>
      </c>
      <c r="FN350" s="21" t="str">
        <f t="shared" si="540"/>
        <v/>
      </c>
      <c r="FO350" s="21" t="str">
        <f t="shared" si="540"/>
        <v/>
      </c>
      <c r="FP350" s="21" t="str">
        <f t="shared" si="540"/>
        <v/>
      </c>
      <c r="FQ350" s="21" t="str">
        <f t="shared" si="540"/>
        <v/>
      </c>
      <c r="FR350" s="21" t="str">
        <f t="shared" si="540"/>
        <v/>
      </c>
      <c r="FS350" s="21" t="str">
        <f t="shared" si="540"/>
        <v/>
      </c>
      <c r="FT350" s="21" t="str">
        <f t="shared" si="540"/>
        <v/>
      </c>
      <c r="FU350" s="21" t="str">
        <f t="shared" si="540"/>
        <v/>
      </c>
      <c r="FV350" s="21" t="str">
        <f t="shared" si="540"/>
        <v/>
      </c>
      <c r="FW350" s="21" t="str">
        <f t="shared" si="540"/>
        <v/>
      </c>
      <c r="FX350" s="21" t="str">
        <f t="shared" si="540"/>
        <v/>
      </c>
      <c r="FY350" s="21" t="str">
        <f t="shared" si="540"/>
        <v/>
      </c>
      <c r="FZ350" s="21" t="str">
        <f t="shared" si="540"/>
        <v/>
      </c>
      <c r="GA350" s="21" t="str">
        <f t="shared" si="540"/>
        <v/>
      </c>
      <c r="GB350" s="21" t="str">
        <f t="shared" si="540"/>
        <v/>
      </c>
      <c r="GC350" s="21" t="str">
        <f t="shared" si="540"/>
        <v/>
      </c>
      <c r="GD350" s="21" t="str">
        <f t="shared" si="540"/>
        <v/>
      </c>
      <c r="GE350" s="21" t="str">
        <f t="shared" si="540"/>
        <v/>
      </c>
      <c r="GF350" s="21" t="str">
        <f t="shared" si="540"/>
        <v/>
      </c>
      <c r="GG350" s="21"/>
      <c r="GH350" s="21" t="str">
        <f t="shared" si="486"/>
        <v/>
      </c>
      <c r="GI350" s="436" t="str">
        <f t="shared" si="486"/>
        <v/>
      </c>
    </row>
    <row r="351" spans="1:191" hidden="1" x14ac:dyDescent="0.75">
      <c r="A351" s="67"/>
      <c r="B351" s="67"/>
      <c r="C351" s="425" t="str">
        <f t="shared" ref="C351:C369" si="541">C169</f>
        <v/>
      </c>
      <c r="D351" s="7"/>
      <c r="E351" s="7"/>
      <c r="F351" s="7"/>
      <c r="G351" s="424">
        <f t="shared" si="444"/>
        <v>0</v>
      </c>
      <c r="H351" s="21">
        <f t="shared" si="445"/>
        <v>0</v>
      </c>
      <c r="I351" s="102"/>
      <c r="J351" s="21" t="str">
        <f t="shared" si="449"/>
        <v/>
      </c>
      <c r="K351" s="21" t="str">
        <f t="shared" ref="K351:V351" si="542">IF(K169&gt;0,K$6,"")</f>
        <v/>
      </c>
      <c r="L351" s="21" t="str">
        <f t="shared" si="542"/>
        <v/>
      </c>
      <c r="M351" s="21" t="str">
        <f t="shared" si="542"/>
        <v/>
      </c>
      <c r="N351" s="21" t="str">
        <f t="shared" si="542"/>
        <v/>
      </c>
      <c r="O351" s="21" t="str">
        <f t="shared" si="542"/>
        <v/>
      </c>
      <c r="P351" s="21" t="str">
        <f t="shared" si="542"/>
        <v/>
      </c>
      <c r="Q351" s="21" t="str">
        <f t="shared" si="542"/>
        <v/>
      </c>
      <c r="R351" s="21" t="str">
        <f t="shared" si="542"/>
        <v/>
      </c>
      <c r="S351" s="21" t="str">
        <f t="shared" si="542"/>
        <v/>
      </c>
      <c r="T351" s="21" t="str">
        <f t="shared" si="542"/>
        <v/>
      </c>
      <c r="U351" s="21" t="str">
        <f t="shared" si="542"/>
        <v/>
      </c>
      <c r="V351" s="21" t="str">
        <f t="shared" si="542"/>
        <v/>
      </c>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c r="BY351" s="21"/>
      <c r="BZ351" s="21"/>
      <c r="CA351" s="21"/>
      <c r="CB351" s="21"/>
      <c r="CC351" s="21"/>
      <c r="CD351" s="21"/>
      <c r="CE351" s="21"/>
      <c r="CF351" s="21"/>
      <c r="CG351" s="21"/>
      <c r="CH351" s="21"/>
      <c r="CI351" s="21"/>
      <c r="CJ351" s="21"/>
      <c r="CK351" s="21"/>
      <c r="CL351" s="21"/>
      <c r="CM351" s="21"/>
      <c r="CN351" s="21"/>
      <c r="CO351" s="21"/>
      <c r="CP351" s="21"/>
      <c r="CQ351" s="21"/>
      <c r="CR351" s="21"/>
      <c r="CS351" s="21"/>
      <c r="CT351" s="21"/>
      <c r="CU351" s="21"/>
      <c r="CV351" s="21"/>
      <c r="CW351" s="21"/>
      <c r="CX351" s="21"/>
      <c r="CY351" s="21"/>
      <c r="CZ351" s="21"/>
      <c r="DA351" s="21"/>
      <c r="DB351" s="21"/>
      <c r="DC351" s="21" t="str">
        <f t="shared" ref="DC351:DN351" si="543">IF(DC169&gt;0,DC$6,"")</f>
        <v/>
      </c>
      <c r="DD351" s="21" t="str">
        <f t="shared" si="543"/>
        <v/>
      </c>
      <c r="DE351" s="21" t="str">
        <f t="shared" si="543"/>
        <v/>
      </c>
      <c r="DF351" s="21" t="str">
        <f t="shared" si="543"/>
        <v/>
      </c>
      <c r="DG351" s="21" t="str">
        <f t="shared" si="543"/>
        <v/>
      </c>
      <c r="DH351" s="21" t="str">
        <f t="shared" si="543"/>
        <v/>
      </c>
      <c r="DI351" s="21" t="str">
        <f t="shared" si="543"/>
        <v/>
      </c>
      <c r="DJ351" s="21" t="str">
        <f t="shared" si="543"/>
        <v/>
      </c>
      <c r="DK351" s="21" t="str">
        <f t="shared" si="543"/>
        <v/>
      </c>
      <c r="DL351" s="21" t="str">
        <f t="shared" si="543"/>
        <v/>
      </c>
      <c r="DM351" s="21" t="str">
        <f t="shared" si="543"/>
        <v/>
      </c>
      <c r="DN351" s="21" t="str">
        <f t="shared" si="543"/>
        <v/>
      </c>
      <c r="DO351" s="21"/>
      <c r="DP351" s="21"/>
      <c r="DQ351" s="21"/>
      <c r="DR351" s="21"/>
      <c r="DS351" s="21"/>
      <c r="DT351" s="21"/>
      <c r="DU351" s="21"/>
      <c r="DV351" s="21"/>
      <c r="DW351" s="21"/>
      <c r="DX351" s="21"/>
      <c r="DY351" s="21"/>
      <c r="DZ351" s="21"/>
      <c r="EA351" s="21"/>
      <c r="EB351" s="21"/>
      <c r="EC351" s="21"/>
      <c r="ED351" s="21"/>
      <c r="EE351" s="21"/>
      <c r="EF351" s="21"/>
      <c r="EG351" s="21"/>
      <c r="EH351" s="21"/>
      <c r="EI351" s="21"/>
      <c r="EJ351" s="21"/>
      <c r="EK351" s="21"/>
      <c r="EL351" s="21"/>
      <c r="EM351" s="21"/>
      <c r="EN351" s="21"/>
      <c r="EO351" s="21"/>
      <c r="EP351" s="21"/>
      <c r="EQ351" s="21"/>
      <c r="ER351" s="21"/>
      <c r="ES351" s="21"/>
      <c r="ET351" s="21"/>
      <c r="EU351" s="21"/>
      <c r="EV351" s="21"/>
      <c r="EW351" s="21"/>
      <c r="EX351" s="21"/>
      <c r="EY351" s="21" t="str">
        <f t="shared" ref="EY351:GF351" si="544">IF(EY169&gt;0,EY$6,"")</f>
        <v/>
      </c>
      <c r="EZ351" s="21" t="str">
        <f t="shared" si="544"/>
        <v/>
      </c>
      <c r="FA351" s="21" t="str">
        <f t="shared" si="544"/>
        <v/>
      </c>
      <c r="FB351" s="21" t="str">
        <f t="shared" si="544"/>
        <v/>
      </c>
      <c r="FC351" s="21" t="str">
        <f t="shared" si="544"/>
        <v/>
      </c>
      <c r="FD351" s="21" t="str">
        <f t="shared" si="544"/>
        <v/>
      </c>
      <c r="FE351" s="21" t="str">
        <f t="shared" si="544"/>
        <v/>
      </c>
      <c r="FF351" s="21" t="str">
        <f t="shared" si="544"/>
        <v/>
      </c>
      <c r="FG351" s="21" t="str">
        <f t="shared" si="544"/>
        <v/>
      </c>
      <c r="FH351" s="21" t="str">
        <f t="shared" si="544"/>
        <v/>
      </c>
      <c r="FI351" s="21" t="str">
        <f t="shared" si="544"/>
        <v/>
      </c>
      <c r="FJ351" s="21" t="str">
        <f t="shared" si="544"/>
        <v/>
      </c>
      <c r="FK351" s="21" t="str">
        <f t="shared" si="544"/>
        <v/>
      </c>
      <c r="FL351" s="21" t="str">
        <f t="shared" si="544"/>
        <v/>
      </c>
      <c r="FM351" s="21" t="str">
        <f t="shared" si="544"/>
        <v/>
      </c>
      <c r="FN351" s="21" t="str">
        <f t="shared" si="544"/>
        <v/>
      </c>
      <c r="FO351" s="21" t="str">
        <f t="shared" si="544"/>
        <v/>
      </c>
      <c r="FP351" s="21" t="str">
        <f t="shared" si="544"/>
        <v/>
      </c>
      <c r="FQ351" s="21" t="str">
        <f t="shared" si="544"/>
        <v/>
      </c>
      <c r="FR351" s="21" t="str">
        <f t="shared" si="544"/>
        <v/>
      </c>
      <c r="FS351" s="21" t="str">
        <f t="shared" si="544"/>
        <v/>
      </c>
      <c r="FT351" s="21" t="str">
        <f t="shared" si="544"/>
        <v/>
      </c>
      <c r="FU351" s="21" t="str">
        <f t="shared" si="544"/>
        <v/>
      </c>
      <c r="FV351" s="21" t="str">
        <f t="shared" si="544"/>
        <v/>
      </c>
      <c r="FW351" s="21" t="str">
        <f t="shared" si="544"/>
        <v/>
      </c>
      <c r="FX351" s="21" t="str">
        <f t="shared" si="544"/>
        <v/>
      </c>
      <c r="FY351" s="21" t="str">
        <f t="shared" si="544"/>
        <v/>
      </c>
      <c r="FZ351" s="21" t="str">
        <f t="shared" si="544"/>
        <v/>
      </c>
      <c r="GA351" s="21" t="str">
        <f t="shared" si="544"/>
        <v/>
      </c>
      <c r="GB351" s="21" t="str">
        <f t="shared" si="544"/>
        <v/>
      </c>
      <c r="GC351" s="21" t="str">
        <f t="shared" si="544"/>
        <v/>
      </c>
      <c r="GD351" s="21" t="str">
        <f t="shared" si="544"/>
        <v/>
      </c>
      <c r="GE351" s="21" t="str">
        <f t="shared" si="544"/>
        <v/>
      </c>
      <c r="GF351" s="21" t="str">
        <f t="shared" si="544"/>
        <v/>
      </c>
      <c r="GG351" s="21"/>
      <c r="GH351" s="21" t="str">
        <f t="shared" si="486"/>
        <v/>
      </c>
      <c r="GI351" s="436" t="str">
        <f t="shared" si="486"/>
        <v/>
      </c>
    </row>
    <row r="352" spans="1:191" hidden="1" x14ac:dyDescent="0.75">
      <c r="A352" s="67"/>
      <c r="B352" s="67"/>
      <c r="C352" s="425" t="str">
        <f t="shared" si="541"/>
        <v/>
      </c>
      <c r="D352" s="7"/>
      <c r="E352" s="7"/>
      <c r="F352" s="7"/>
      <c r="G352" s="424">
        <f t="shared" ref="G352:G369" si="545">MIN(J352:GH352)</f>
        <v>0</v>
      </c>
      <c r="H352" s="21">
        <f t="shared" ref="H352:H369" si="546">MAX(J352:GH352)</f>
        <v>0</v>
      </c>
      <c r="I352" s="102"/>
      <c r="J352" s="21" t="str">
        <f t="shared" si="449"/>
        <v/>
      </c>
      <c r="K352" s="21" t="str">
        <f t="shared" ref="K352:V352" si="547">IF(K170&gt;0,K$6,"")</f>
        <v/>
      </c>
      <c r="L352" s="21" t="str">
        <f t="shared" si="547"/>
        <v/>
      </c>
      <c r="M352" s="21" t="str">
        <f t="shared" si="547"/>
        <v/>
      </c>
      <c r="N352" s="21" t="str">
        <f t="shared" si="547"/>
        <v/>
      </c>
      <c r="O352" s="21" t="str">
        <f t="shared" si="547"/>
        <v/>
      </c>
      <c r="P352" s="21" t="str">
        <f t="shared" si="547"/>
        <v/>
      </c>
      <c r="Q352" s="21" t="str">
        <f t="shared" si="547"/>
        <v/>
      </c>
      <c r="R352" s="21" t="str">
        <f t="shared" si="547"/>
        <v/>
      </c>
      <c r="S352" s="21" t="str">
        <f t="shared" si="547"/>
        <v/>
      </c>
      <c r="T352" s="21" t="str">
        <f t="shared" si="547"/>
        <v/>
      </c>
      <c r="U352" s="21" t="str">
        <f t="shared" si="547"/>
        <v/>
      </c>
      <c r="V352" s="21" t="str">
        <f t="shared" si="547"/>
        <v/>
      </c>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c r="BY352" s="21"/>
      <c r="BZ352" s="21"/>
      <c r="CA352" s="21"/>
      <c r="CB352" s="21"/>
      <c r="CC352" s="21"/>
      <c r="CD352" s="21"/>
      <c r="CE352" s="21"/>
      <c r="CF352" s="21"/>
      <c r="CG352" s="21"/>
      <c r="CH352" s="21"/>
      <c r="CI352" s="21"/>
      <c r="CJ352" s="21"/>
      <c r="CK352" s="21"/>
      <c r="CL352" s="21"/>
      <c r="CM352" s="21"/>
      <c r="CN352" s="21"/>
      <c r="CO352" s="21"/>
      <c r="CP352" s="21"/>
      <c r="CQ352" s="21"/>
      <c r="CR352" s="21"/>
      <c r="CS352" s="21"/>
      <c r="CT352" s="21"/>
      <c r="CU352" s="21"/>
      <c r="CV352" s="21"/>
      <c r="CW352" s="21"/>
      <c r="CX352" s="21"/>
      <c r="CY352" s="21"/>
      <c r="CZ352" s="21"/>
      <c r="DA352" s="21"/>
      <c r="DB352" s="21"/>
      <c r="DC352" s="21" t="str">
        <f t="shared" ref="DC352:DN352" si="548">IF(DC170&gt;0,DC$6,"")</f>
        <v/>
      </c>
      <c r="DD352" s="21" t="str">
        <f t="shared" si="548"/>
        <v/>
      </c>
      <c r="DE352" s="21" t="str">
        <f t="shared" si="548"/>
        <v/>
      </c>
      <c r="DF352" s="21" t="str">
        <f t="shared" si="548"/>
        <v/>
      </c>
      <c r="DG352" s="21" t="str">
        <f t="shared" si="548"/>
        <v/>
      </c>
      <c r="DH352" s="21" t="str">
        <f t="shared" si="548"/>
        <v/>
      </c>
      <c r="DI352" s="21" t="str">
        <f t="shared" si="548"/>
        <v/>
      </c>
      <c r="DJ352" s="21" t="str">
        <f t="shared" si="548"/>
        <v/>
      </c>
      <c r="DK352" s="21" t="str">
        <f t="shared" si="548"/>
        <v/>
      </c>
      <c r="DL352" s="21" t="str">
        <f t="shared" si="548"/>
        <v/>
      </c>
      <c r="DM352" s="21" t="str">
        <f t="shared" si="548"/>
        <v/>
      </c>
      <c r="DN352" s="21" t="str">
        <f t="shared" si="548"/>
        <v/>
      </c>
      <c r="DO352" s="21"/>
      <c r="DP352" s="21"/>
      <c r="DQ352" s="21"/>
      <c r="DR352" s="21"/>
      <c r="DS352" s="21"/>
      <c r="DT352" s="21"/>
      <c r="DU352" s="21"/>
      <c r="DV352" s="21"/>
      <c r="DW352" s="21"/>
      <c r="DX352" s="21"/>
      <c r="DY352" s="21"/>
      <c r="DZ352" s="21"/>
      <c r="EA352" s="21"/>
      <c r="EB352" s="21"/>
      <c r="EC352" s="21"/>
      <c r="ED352" s="21"/>
      <c r="EE352" s="21"/>
      <c r="EF352" s="21"/>
      <c r="EG352" s="21"/>
      <c r="EH352" s="21"/>
      <c r="EI352" s="21"/>
      <c r="EJ352" s="21"/>
      <c r="EK352" s="21"/>
      <c r="EL352" s="21"/>
      <c r="EM352" s="21"/>
      <c r="EN352" s="21"/>
      <c r="EO352" s="21"/>
      <c r="EP352" s="21"/>
      <c r="EQ352" s="21"/>
      <c r="ER352" s="21"/>
      <c r="ES352" s="21"/>
      <c r="ET352" s="21"/>
      <c r="EU352" s="21"/>
      <c r="EV352" s="21"/>
      <c r="EW352" s="21"/>
      <c r="EX352" s="21"/>
      <c r="EY352" s="21" t="str">
        <f t="shared" ref="EY352:GF352" si="549">IF(EY170&gt;0,EY$6,"")</f>
        <v/>
      </c>
      <c r="EZ352" s="21" t="str">
        <f t="shared" si="549"/>
        <v/>
      </c>
      <c r="FA352" s="21" t="str">
        <f t="shared" si="549"/>
        <v/>
      </c>
      <c r="FB352" s="21" t="str">
        <f t="shared" si="549"/>
        <v/>
      </c>
      <c r="FC352" s="21" t="str">
        <f t="shared" si="549"/>
        <v/>
      </c>
      <c r="FD352" s="21" t="str">
        <f t="shared" si="549"/>
        <v/>
      </c>
      <c r="FE352" s="21" t="str">
        <f t="shared" si="549"/>
        <v/>
      </c>
      <c r="FF352" s="21" t="str">
        <f t="shared" si="549"/>
        <v/>
      </c>
      <c r="FG352" s="21" t="str">
        <f t="shared" si="549"/>
        <v/>
      </c>
      <c r="FH352" s="21" t="str">
        <f t="shared" si="549"/>
        <v/>
      </c>
      <c r="FI352" s="21" t="str">
        <f t="shared" si="549"/>
        <v/>
      </c>
      <c r="FJ352" s="21" t="str">
        <f t="shared" si="549"/>
        <v/>
      </c>
      <c r="FK352" s="21" t="str">
        <f t="shared" si="549"/>
        <v/>
      </c>
      <c r="FL352" s="21" t="str">
        <f t="shared" si="549"/>
        <v/>
      </c>
      <c r="FM352" s="21" t="str">
        <f t="shared" si="549"/>
        <v/>
      </c>
      <c r="FN352" s="21" t="str">
        <f t="shared" si="549"/>
        <v/>
      </c>
      <c r="FO352" s="21" t="str">
        <f t="shared" si="549"/>
        <v/>
      </c>
      <c r="FP352" s="21" t="str">
        <f t="shared" si="549"/>
        <v/>
      </c>
      <c r="FQ352" s="21" t="str">
        <f t="shared" si="549"/>
        <v/>
      </c>
      <c r="FR352" s="21" t="str">
        <f t="shared" si="549"/>
        <v/>
      </c>
      <c r="FS352" s="21" t="str">
        <f t="shared" si="549"/>
        <v/>
      </c>
      <c r="FT352" s="21" t="str">
        <f t="shared" si="549"/>
        <v/>
      </c>
      <c r="FU352" s="21" t="str">
        <f t="shared" si="549"/>
        <v/>
      </c>
      <c r="FV352" s="21" t="str">
        <f t="shared" si="549"/>
        <v/>
      </c>
      <c r="FW352" s="21" t="str">
        <f t="shared" si="549"/>
        <v/>
      </c>
      <c r="FX352" s="21" t="str">
        <f t="shared" si="549"/>
        <v/>
      </c>
      <c r="FY352" s="21" t="str">
        <f t="shared" si="549"/>
        <v/>
      </c>
      <c r="FZ352" s="21" t="str">
        <f t="shared" si="549"/>
        <v/>
      </c>
      <c r="GA352" s="21" t="str">
        <f t="shared" si="549"/>
        <v/>
      </c>
      <c r="GB352" s="21" t="str">
        <f t="shared" si="549"/>
        <v/>
      </c>
      <c r="GC352" s="21" t="str">
        <f t="shared" si="549"/>
        <v/>
      </c>
      <c r="GD352" s="21" t="str">
        <f t="shared" si="549"/>
        <v/>
      </c>
      <c r="GE352" s="21" t="str">
        <f t="shared" si="549"/>
        <v/>
      </c>
      <c r="GF352" s="21" t="str">
        <f t="shared" si="549"/>
        <v/>
      </c>
      <c r="GG352" s="21"/>
      <c r="GH352" s="21" t="str">
        <f t="shared" ref="GH352:GI369" si="550">IF(GH170&gt;0,GH$6,"")</f>
        <v/>
      </c>
      <c r="GI352" s="436" t="str">
        <f t="shared" si="550"/>
        <v/>
      </c>
    </row>
    <row r="353" spans="1:191" hidden="1" x14ac:dyDescent="0.75">
      <c r="A353" s="67"/>
      <c r="B353" s="67"/>
      <c r="C353" s="425" t="str">
        <f t="shared" si="541"/>
        <v/>
      </c>
      <c r="D353" s="7"/>
      <c r="E353" s="7"/>
      <c r="F353" s="7"/>
      <c r="G353" s="424">
        <f t="shared" si="545"/>
        <v>0</v>
      </c>
      <c r="H353" s="21">
        <f t="shared" si="546"/>
        <v>0</v>
      </c>
      <c r="I353" s="102"/>
      <c r="J353" s="21" t="str">
        <f t="shared" ref="J353:J369" si="551">IF(J171&gt;0,J168,"")</f>
        <v/>
      </c>
      <c r="K353" s="21" t="str">
        <f t="shared" ref="K353:V353" si="552">IF(K171&gt;0,K$6,"")</f>
        <v/>
      </c>
      <c r="L353" s="21" t="str">
        <f t="shared" si="552"/>
        <v/>
      </c>
      <c r="M353" s="21" t="str">
        <f t="shared" si="552"/>
        <v/>
      </c>
      <c r="N353" s="21" t="str">
        <f t="shared" si="552"/>
        <v/>
      </c>
      <c r="O353" s="21" t="str">
        <f t="shared" si="552"/>
        <v/>
      </c>
      <c r="P353" s="21" t="str">
        <f t="shared" si="552"/>
        <v/>
      </c>
      <c r="Q353" s="21" t="str">
        <f t="shared" si="552"/>
        <v/>
      </c>
      <c r="R353" s="21" t="str">
        <f t="shared" si="552"/>
        <v/>
      </c>
      <c r="S353" s="21" t="str">
        <f t="shared" si="552"/>
        <v/>
      </c>
      <c r="T353" s="21" t="str">
        <f t="shared" si="552"/>
        <v/>
      </c>
      <c r="U353" s="21" t="str">
        <f t="shared" si="552"/>
        <v/>
      </c>
      <c r="V353" s="21" t="str">
        <f t="shared" si="552"/>
        <v/>
      </c>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c r="BY353" s="21"/>
      <c r="BZ353" s="21"/>
      <c r="CA353" s="21"/>
      <c r="CB353" s="21"/>
      <c r="CC353" s="21"/>
      <c r="CD353" s="21"/>
      <c r="CE353" s="21"/>
      <c r="CF353" s="21"/>
      <c r="CG353" s="21"/>
      <c r="CH353" s="21"/>
      <c r="CI353" s="21"/>
      <c r="CJ353" s="21"/>
      <c r="CK353" s="21"/>
      <c r="CL353" s="21"/>
      <c r="CM353" s="21"/>
      <c r="CN353" s="21"/>
      <c r="CO353" s="21"/>
      <c r="CP353" s="21"/>
      <c r="CQ353" s="21"/>
      <c r="CR353" s="21"/>
      <c r="CS353" s="21"/>
      <c r="CT353" s="21"/>
      <c r="CU353" s="21"/>
      <c r="CV353" s="21"/>
      <c r="CW353" s="21"/>
      <c r="CX353" s="21"/>
      <c r="CY353" s="21"/>
      <c r="CZ353" s="21"/>
      <c r="DA353" s="21"/>
      <c r="DB353" s="21"/>
      <c r="DC353" s="21" t="str">
        <f t="shared" ref="DC353:DN353" si="553">IF(DC171&gt;0,DC$6,"")</f>
        <v/>
      </c>
      <c r="DD353" s="21" t="str">
        <f t="shared" si="553"/>
        <v/>
      </c>
      <c r="DE353" s="21" t="str">
        <f t="shared" si="553"/>
        <v/>
      </c>
      <c r="DF353" s="21" t="str">
        <f t="shared" si="553"/>
        <v/>
      </c>
      <c r="DG353" s="21" t="str">
        <f t="shared" si="553"/>
        <v/>
      </c>
      <c r="DH353" s="21" t="str">
        <f t="shared" si="553"/>
        <v/>
      </c>
      <c r="DI353" s="21" t="str">
        <f t="shared" si="553"/>
        <v/>
      </c>
      <c r="DJ353" s="21" t="str">
        <f t="shared" si="553"/>
        <v/>
      </c>
      <c r="DK353" s="21" t="str">
        <f t="shared" si="553"/>
        <v/>
      </c>
      <c r="DL353" s="21" t="str">
        <f t="shared" si="553"/>
        <v/>
      </c>
      <c r="DM353" s="21" t="str">
        <f t="shared" si="553"/>
        <v/>
      </c>
      <c r="DN353" s="21" t="str">
        <f t="shared" si="553"/>
        <v/>
      </c>
      <c r="DO353" s="21"/>
      <c r="DP353" s="21"/>
      <c r="DQ353" s="21"/>
      <c r="DR353" s="21"/>
      <c r="DS353" s="21"/>
      <c r="DT353" s="21"/>
      <c r="DU353" s="21"/>
      <c r="DV353" s="21"/>
      <c r="DW353" s="21"/>
      <c r="DX353" s="21"/>
      <c r="DY353" s="21"/>
      <c r="DZ353" s="21"/>
      <c r="EA353" s="21"/>
      <c r="EB353" s="21"/>
      <c r="EC353" s="21"/>
      <c r="ED353" s="21"/>
      <c r="EE353" s="21"/>
      <c r="EF353" s="21"/>
      <c r="EG353" s="21"/>
      <c r="EH353" s="21"/>
      <c r="EI353" s="21"/>
      <c r="EJ353" s="21"/>
      <c r="EK353" s="21"/>
      <c r="EL353" s="21"/>
      <c r="EM353" s="21"/>
      <c r="EN353" s="21"/>
      <c r="EO353" s="21"/>
      <c r="EP353" s="21"/>
      <c r="EQ353" s="21"/>
      <c r="ER353" s="21"/>
      <c r="ES353" s="21"/>
      <c r="ET353" s="21"/>
      <c r="EU353" s="21"/>
      <c r="EV353" s="21"/>
      <c r="EW353" s="21"/>
      <c r="EX353" s="21"/>
      <c r="EY353" s="21" t="str">
        <f t="shared" ref="EY353:GF353" si="554">IF(EY171&gt;0,EY$6,"")</f>
        <v/>
      </c>
      <c r="EZ353" s="21" t="str">
        <f t="shared" si="554"/>
        <v/>
      </c>
      <c r="FA353" s="21" t="str">
        <f t="shared" si="554"/>
        <v/>
      </c>
      <c r="FB353" s="21" t="str">
        <f t="shared" si="554"/>
        <v/>
      </c>
      <c r="FC353" s="21" t="str">
        <f t="shared" si="554"/>
        <v/>
      </c>
      <c r="FD353" s="21" t="str">
        <f t="shared" si="554"/>
        <v/>
      </c>
      <c r="FE353" s="21" t="str">
        <f t="shared" si="554"/>
        <v/>
      </c>
      <c r="FF353" s="21" t="str">
        <f t="shared" si="554"/>
        <v/>
      </c>
      <c r="FG353" s="21" t="str">
        <f t="shared" si="554"/>
        <v/>
      </c>
      <c r="FH353" s="21" t="str">
        <f t="shared" si="554"/>
        <v/>
      </c>
      <c r="FI353" s="21" t="str">
        <f t="shared" si="554"/>
        <v/>
      </c>
      <c r="FJ353" s="21" t="str">
        <f t="shared" si="554"/>
        <v/>
      </c>
      <c r="FK353" s="21" t="str">
        <f t="shared" si="554"/>
        <v/>
      </c>
      <c r="FL353" s="21" t="str">
        <f t="shared" si="554"/>
        <v/>
      </c>
      <c r="FM353" s="21" t="str">
        <f t="shared" si="554"/>
        <v/>
      </c>
      <c r="FN353" s="21" t="str">
        <f t="shared" si="554"/>
        <v/>
      </c>
      <c r="FO353" s="21" t="str">
        <f t="shared" si="554"/>
        <v/>
      </c>
      <c r="FP353" s="21" t="str">
        <f t="shared" si="554"/>
        <v/>
      </c>
      <c r="FQ353" s="21" t="str">
        <f t="shared" si="554"/>
        <v/>
      </c>
      <c r="FR353" s="21" t="str">
        <f t="shared" si="554"/>
        <v/>
      </c>
      <c r="FS353" s="21" t="str">
        <f t="shared" si="554"/>
        <v/>
      </c>
      <c r="FT353" s="21" t="str">
        <f t="shared" si="554"/>
        <v/>
      </c>
      <c r="FU353" s="21" t="str">
        <f t="shared" si="554"/>
        <v/>
      </c>
      <c r="FV353" s="21" t="str">
        <f t="shared" si="554"/>
        <v/>
      </c>
      <c r="FW353" s="21" t="str">
        <f t="shared" si="554"/>
        <v/>
      </c>
      <c r="FX353" s="21" t="str">
        <f t="shared" si="554"/>
        <v/>
      </c>
      <c r="FY353" s="21" t="str">
        <f t="shared" si="554"/>
        <v/>
      </c>
      <c r="FZ353" s="21" t="str">
        <f t="shared" si="554"/>
        <v/>
      </c>
      <c r="GA353" s="21" t="str">
        <f t="shared" si="554"/>
        <v/>
      </c>
      <c r="GB353" s="21" t="str">
        <f t="shared" si="554"/>
        <v/>
      </c>
      <c r="GC353" s="21" t="str">
        <f t="shared" si="554"/>
        <v/>
      </c>
      <c r="GD353" s="21" t="str">
        <f t="shared" si="554"/>
        <v/>
      </c>
      <c r="GE353" s="21" t="str">
        <f t="shared" si="554"/>
        <v/>
      </c>
      <c r="GF353" s="21" t="str">
        <f t="shared" si="554"/>
        <v/>
      </c>
      <c r="GG353" s="21"/>
      <c r="GH353" s="21" t="str">
        <f t="shared" si="550"/>
        <v/>
      </c>
      <c r="GI353" s="436" t="str">
        <f t="shared" si="550"/>
        <v/>
      </c>
    </row>
    <row r="354" spans="1:191" hidden="1" x14ac:dyDescent="0.75">
      <c r="A354" s="67"/>
      <c r="B354" s="67"/>
      <c r="C354" s="425" t="str">
        <f t="shared" si="541"/>
        <v/>
      </c>
      <c r="D354" s="7"/>
      <c r="E354" s="7"/>
      <c r="F354" s="7"/>
      <c r="G354" s="424">
        <f t="shared" si="545"/>
        <v>0</v>
      </c>
      <c r="H354" s="21">
        <f t="shared" si="546"/>
        <v>0</v>
      </c>
      <c r="I354" s="102"/>
      <c r="J354" s="21" t="str">
        <f t="shared" si="551"/>
        <v/>
      </c>
      <c r="K354" s="21" t="str">
        <f t="shared" ref="K354:V354" si="555">IF(K172&gt;0,K$6,"")</f>
        <v/>
      </c>
      <c r="L354" s="21" t="str">
        <f t="shared" si="555"/>
        <v/>
      </c>
      <c r="M354" s="21" t="str">
        <f t="shared" si="555"/>
        <v/>
      </c>
      <c r="N354" s="21" t="str">
        <f t="shared" si="555"/>
        <v/>
      </c>
      <c r="O354" s="21" t="str">
        <f t="shared" si="555"/>
        <v/>
      </c>
      <c r="P354" s="21" t="str">
        <f t="shared" si="555"/>
        <v/>
      </c>
      <c r="Q354" s="21" t="str">
        <f t="shared" si="555"/>
        <v/>
      </c>
      <c r="R354" s="21" t="str">
        <f t="shared" si="555"/>
        <v/>
      </c>
      <c r="S354" s="21" t="str">
        <f t="shared" si="555"/>
        <v/>
      </c>
      <c r="T354" s="21" t="str">
        <f t="shared" si="555"/>
        <v/>
      </c>
      <c r="U354" s="21" t="str">
        <f t="shared" si="555"/>
        <v/>
      </c>
      <c r="V354" s="21" t="str">
        <f t="shared" si="555"/>
        <v/>
      </c>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c r="BY354" s="21"/>
      <c r="BZ354" s="21"/>
      <c r="CA354" s="21"/>
      <c r="CB354" s="21"/>
      <c r="CC354" s="21"/>
      <c r="CD354" s="21"/>
      <c r="CE354" s="21"/>
      <c r="CF354" s="21"/>
      <c r="CG354" s="21"/>
      <c r="CH354" s="21"/>
      <c r="CI354" s="21"/>
      <c r="CJ354" s="21"/>
      <c r="CK354" s="21"/>
      <c r="CL354" s="21"/>
      <c r="CM354" s="21"/>
      <c r="CN354" s="21"/>
      <c r="CO354" s="21"/>
      <c r="CP354" s="21"/>
      <c r="CQ354" s="21"/>
      <c r="CR354" s="21"/>
      <c r="CS354" s="21"/>
      <c r="CT354" s="21"/>
      <c r="CU354" s="21"/>
      <c r="CV354" s="21"/>
      <c r="CW354" s="21"/>
      <c r="CX354" s="21"/>
      <c r="CY354" s="21"/>
      <c r="CZ354" s="21"/>
      <c r="DA354" s="21"/>
      <c r="DB354" s="21"/>
      <c r="DC354" s="21" t="str">
        <f t="shared" ref="DC354:DN354" si="556">IF(DC172&gt;0,DC$6,"")</f>
        <v/>
      </c>
      <c r="DD354" s="21" t="str">
        <f t="shared" si="556"/>
        <v/>
      </c>
      <c r="DE354" s="21" t="str">
        <f t="shared" si="556"/>
        <v/>
      </c>
      <c r="DF354" s="21" t="str">
        <f t="shared" si="556"/>
        <v/>
      </c>
      <c r="DG354" s="21" t="str">
        <f t="shared" si="556"/>
        <v/>
      </c>
      <c r="DH354" s="21" t="str">
        <f t="shared" si="556"/>
        <v/>
      </c>
      <c r="DI354" s="21" t="str">
        <f t="shared" si="556"/>
        <v/>
      </c>
      <c r="DJ354" s="21" t="str">
        <f t="shared" si="556"/>
        <v/>
      </c>
      <c r="DK354" s="21" t="str">
        <f t="shared" si="556"/>
        <v/>
      </c>
      <c r="DL354" s="21" t="str">
        <f t="shared" si="556"/>
        <v/>
      </c>
      <c r="DM354" s="21" t="str">
        <f t="shared" si="556"/>
        <v/>
      </c>
      <c r="DN354" s="21" t="str">
        <f t="shared" si="556"/>
        <v/>
      </c>
      <c r="DO354" s="21"/>
      <c r="DP354" s="21"/>
      <c r="DQ354" s="21"/>
      <c r="DR354" s="21"/>
      <c r="DS354" s="21"/>
      <c r="DT354" s="21"/>
      <c r="DU354" s="21"/>
      <c r="DV354" s="21"/>
      <c r="DW354" s="21"/>
      <c r="DX354" s="21"/>
      <c r="DY354" s="21"/>
      <c r="DZ354" s="21"/>
      <c r="EA354" s="21"/>
      <c r="EB354" s="21"/>
      <c r="EC354" s="21"/>
      <c r="ED354" s="21"/>
      <c r="EE354" s="21"/>
      <c r="EF354" s="21"/>
      <c r="EG354" s="21"/>
      <c r="EH354" s="21"/>
      <c r="EI354" s="21"/>
      <c r="EJ354" s="21"/>
      <c r="EK354" s="21"/>
      <c r="EL354" s="21"/>
      <c r="EM354" s="21"/>
      <c r="EN354" s="21"/>
      <c r="EO354" s="21"/>
      <c r="EP354" s="21"/>
      <c r="EQ354" s="21"/>
      <c r="ER354" s="21"/>
      <c r="ES354" s="21"/>
      <c r="ET354" s="21"/>
      <c r="EU354" s="21"/>
      <c r="EV354" s="21"/>
      <c r="EW354" s="21"/>
      <c r="EX354" s="21"/>
      <c r="EY354" s="21" t="str">
        <f t="shared" ref="EY354:GF354" si="557">IF(EY172&gt;0,EY$6,"")</f>
        <v/>
      </c>
      <c r="EZ354" s="21" t="str">
        <f t="shared" si="557"/>
        <v/>
      </c>
      <c r="FA354" s="21" t="str">
        <f t="shared" si="557"/>
        <v/>
      </c>
      <c r="FB354" s="21" t="str">
        <f t="shared" si="557"/>
        <v/>
      </c>
      <c r="FC354" s="21" t="str">
        <f t="shared" si="557"/>
        <v/>
      </c>
      <c r="FD354" s="21" t="str">
        <f t="shared" si="557"/>
        <v/>
      </c>
      <c r="FE354" s="21" t="str">
        <f t="shared" si="557"/>
        <v/>
      </c>
      <c r="FF354" s="21" t="str">
        <f t="shared" si="557"/>
        <v/>
      </c>
      <c r="FG354" s="21" t="str">
        <f t="shared" si="557"/>
        <v/>
      </c>
      <c r="FH354" s="21" t="str">
        <f t="shared" si="557"/>
        <v/>
      </c>
      <c r="FI354" s="21" t="str">
        <f t="shared" si="557"/>
        <v/>
      </c>
      <c r="FJ354" s="21" t="str">
        <f t="shared" si="557"/>
        <v/>
      </c>
      <c r="FK354" s="21" t="str">
        <f t="shared" si="557"/>
        <v/>
      </c>
      <c r="FL354" s="21" t="str">
        <f t="shared" si="557"/>
        <v/>
      </c>
      <c r="FM354" s="21" t="str">
        <f t="shared" si="557"/>
        <v/>
      </c>
      <c r="FN354" s="21" t="str">
        <f t="shared" si="557"/>
        <v/>
      </c>
      <c r="FO354" s="21" t="str">
        <f t="shared" si="557"/>
        <v/>
      </c>
      <c r="FP354" s="21" t="str">
        <f t="shared" si="557"/>
        <v/>
      </c>
      <c r="FQ354" s="21" t="str">
        <f t="shared" si="557"/>
        <v/>
      </c>
      <c r="FR354" s="21" t="str">
        <f t="shared" si="557"/>
        <v/>
      </c>
      <c r="FS354" s="21" t="str">
        <f t="shared" si="557"/>
        <v/>
      </c>
      <c r="FT354" s="21" t="str">
        <f t="shared" si="557"/>
        <v/>
      </c>
      <c r="FU354" s="21" t="str">
        <f t="shared" si="557"/>
        <v/>
      </c>
      <c r="FV354" s="21" t="str">
        <f t="shared" si="557"/>
        <v/>
      </c>
      <c r="FW354" s="21" t="str">
        <f t="shared" si="557"/>
        <v/>
      </c>
      <c r="FX354" s="21" t="str">
        <f t="shared" si="557"/>
        <v/>
      </c>
      <c r="FY354" s="21" t="str">
        <f t="shared" si="557"/>
        <v/>
      </c>
      <c r="FZ354" s="21" t="str">
        <f t="shared" si="557"/>
        <v/>
      </c>
      <c r="GA354" s="21" t="str">
        <f t="shared" si="557"/>
        <v/>
      </c>
      <c r="GB354" s="21" t="str">
        <f t="shared" si="557"/>
        <v/>
      </c>
      <c r="GC354" s="21" t="str">
        <f t="shared" si="557"/>
        <v/>
      </c>
      <c r="GD354" s="21" t="str">
        <f t="shared" si="557"/>
        <v/>
      </c>
      <c r="GE354" s="21" t="str">
        <f t="shared" si="557"/>
        <v/>
      </c>
      <c r="GF354" s="21" t="str">
        <f t="shared" si="557"/>
        <v/>
      </c>
      <c r="GG354" s="21"/>
      <c r="GH354" s="21" t="str">
        <f t="shared" si="550"/>
        <v/>
      </c>
      <c r="GI354" s="436" t="str">
        <f t="shared" si="550"/>
        <v/>
      </c>
    </row>
    <row r="355" spans="1:191" hidden="1" x14ac:dyDescent="0.75">
      <c r="A355" s="67"/>
      <c r="B355" s="67"/>
      <c r="C355" s="425" t="str">
        <f t="shared" si="541"/>
        <v/>
      </c>
      <c r="D355" s="7"/>
      <c r="E355" s="7"/>
      <c r="F355" s="7"/>
      <c r="G355" s="424">
        <f t="shared" si="545"/>
        <v>0</v>
      </c>
      <c r="H355" s="21">
        <f t="shared" si="546"/>
        <v>0</v>
      </c>
      <c r="I355" s="102"/>
      <c r="J355" s="21" t="str">
        <f t="shared" si="551"/>
        <v/>
      </c>
      <c r="K355" s="21" t="str">
        <f t="shared" ref="K355:V355" si="558">IF(K173&gt;0,K$6,"")</f>
        <v/>
      </c>
      <c r="L355" s="21" t="str">
        <f t="shared" si="558"/>
        <v/>
      </c>
      <c r="M355" s="21" t="str">
        <f t="shared" si="558"/>
        <v/>
      </c>
      <c r="N355" s="21" t="str">
        <f t="shared" si="558"/>
        <v/>
      </c>
      <c r="O355" s="21" t="str">
        <f t="shared" si="558"/>
        <v/>
      </c>
      <c r="P355" s="21" t="str">
        <f t="shared" si="558"/>
        <v/>
      </c>
      <c r="Q355" s="21" t="str">
        <f t="shared" si="558"/>
        <v/>
      </c>
      <c r="R355" s="21" t="str">
        <f t="shared" si="558"/>
        <v/>
      </c>
      <c r="S355" s="21" t="str">
        <f t="shared" si="558"/>
        <v/>
      </c>
      <c r="T355" s="21" t="str">
        <f t="shared" si="558"/>
        <v/>
      </c>
      <c r="U355" s="21" t="str">
        <f t="shared" si="558"/>
        <v/>
      </c>
      <c r="V355" s="21" t="str">
        <f t="shared" si="558"/>
        <v/>
      </c>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c r="BY355" s="21"/>
      <c r="BZ355" s="21"/>
      <c r="CA355" s="21"/>
      <c r="CB355" s="21"/>
      <c r="CC355" s="21"/>
      <c r="CD355" s="21"/>
      <c r="CE355" s="21"/>
      <c r="CF355" s="21"/>
      <c r="CG355" s="21"/>
      <c r="CH355" s="21"/>
      <c r="CI355" s="21"/>
      <c r="CJ355" s="21"/>
      <c r="CK355" s="21"/>
      <c r="CL355" s="21"/>
      <c r="CM355" s="21"/>
      <c r="CN355" s="21"/>
      <c r="CO355" s="21"/>
      <c r="CP355" s="21"/>
      <c r="CQ355" s="21"/>
      <c r="CR355" s="21"/>
      <c r="CS355" s="21"/>
      <c r="CT355" s="21"/>
      <c r="CU355" s="21"/>
      <c r="CV355" s="21"/>
      <c r="CW355" s="21"/>
      <c r="CX355" s="21"/>
      <c r="CY355" s="21"/>
      <c r="CZ355" s="21"/>
      <c r="DA355" s="21"/>
      <c r="DB355" s="21"/>
      <c r="DC355" s="21" t="str">
        <f t="shared" ref="DC355:DN355" si="559">IF(DC173&gt;0,DC$6,"")</f>
        <v/>
      </c>
      <c r="DD355" s="21" t="str">
        <f t="shared" si="559"/>
        <v/>
      </c>
      <c r="DE355" s="21" t="str">
        <f t="shared" si="559"/>
        <v/>
      </c>
      <c r="DF355" s="21" t="str">
        <f t="shared" si="559"/>
        <v/>
      </c>
      <c r="DG355" s="21" t="str">
        <f t="shared" si="559"/>
        <v/>
      </c>
      <c r="DH355" s="21" t="str">
        <f t="shared" si="559"/>
        <v/>
      </c>
      <c r="DI355" s="21" t="str">
        <f t="shared" si="559"/>
        <v/>
      </c>
      <c r="DJ355" s="21" t="str">
        <f t="shared" si="559"/>
        <v/>
      </c>
      <c r="DK355" s="21" t="str">
        <f t="shared" si="559"/>
        <v/>
      </c>
      <c r="DL355" s="21" t="str">
        <f t="shared" si="559"/>
        <v/>
      </c>
      <c r="DM355" s="21" t="str">
        <f t="shared" si="559"/>
        <v/>
      </c>
      <c r="DN355" s="21" t="str">
        <f t="shared" si="559"/>
        <v/>
      </c>
      <c r="DO355" s="21"/>
      <c r="DP355" s="21"/>
      <c r="DQ355" s="21"/>
      <c r="DR355" s="21"/>
      <c r="DS355" s="21"/>
      <c r="DT355" s="21"/>
      <c r="DU355" s="21"/>
      <c r="DV355" s="21"/>
      <c r="DW355" s="21"/>
      <c r="DX355" s="21"/>
      <c r="DY355" s="21"/>
      <c r="DZ355" s="21"/>
      <c r="EA355" s="21"/>
      <c r="EB355" s="21"/>
      <c r="EC355" s="21"/>
      <c r="ED355" s="21"/>
      <c r="EE355" s="21"/>
      <c r="EF355" s="21"/>
      <c r="EG355" s="21"/>
      <c r="EH355" s="21"/>
      <c r="EI355" s="21"/>
      <c r="EJ355" s="21"/>
      <c r="EK355" s="21"/>
      <c r="EL355" s="21"/>
      <c r="EM355" s="21"/>
      <c r="EN355" s="21"/>
      <c r="EO355" s="21"/>
      <c r="EP355" s="21"/>
      <c r="EQ355" s="21"/>
      <c r="ER355" s="21"/>
      <c r="ES355" s="21"/>
      <c r="ET355" s="21"/>
      <c r="EU355" s="21"/>
      <c r="EV355" s="21"/>
      <c r="EW355" s="21"/>
      <c r="EX355" s="21"/>
      <c r="EY355" s="21" t="str">
        <f t="shared" ref="EY355:GF355" si="560">IF(EY173&gt;0,EY$6,"")</f>
        <v/>
      </c>
      <c r="EZ355" s="21" t="str">
        <f t="shared" si="560"/>
        <v/>
      </c>
      <c r="FA355" s="21" t="str">
        <f t="shared" si="560"/>
        <v/>
      </c>
      <c r="FB355" s="21" t="str">
        <f t="shared" si="560"/>
        <v/>
      </c>
      <c r="FC355" s="21" t="str">
        <f t="shared" si="560"/>
        <v/>
      </c>
      <c r="FD355" s="21" t="str">
        <f t="shared" si="560"/>
        <v/>
      </c>
      <c r="FE355" s="21" t="str">
        <f t="shared" si="560"/>
        <v/>
      </c>
      <c r="FF355" s="21" t="str">
        <f t="shared" si="560"/>
        <v/>
      </c>
      <c r="FG355" s="21" t="str">
        <f t="shared" si="560"/>
        <v/>
      </c>
      <c r="FH355" s="21" t="str">
        <f t="shared" si="560"/>
        <v/>
      </c>
      <c r="FI355" s="21" t="str">
        <f t="shared" si="560"/>
        <v/>
      </c>
      <c r="FJ355" s="21" t="str">
        <f t="shared" si="560"/>
        <v/>
      </c>
      <c r="FK355" s="21" t="str">
        <f t="shared" si="560"/>
        <v/>
      </c>
      <c r="FL355" s="21" t="str">
        <f t="shared" si="560"/>
        <v/>
      </c>
      <c r="FM355" s="21" t="str">
        <f t="shared" si="560"/>
        <v/>
      </c>
      <c r="FN355" s="21" t="str">
        <f t="shared" si="560"/>
        <v/>
      </c>
      <c r="FO355" s="21" t="str">
        <f t="shared" si="560"/>
        <v/>
      </c>
      <c r="FP355" s="21" t="str">
        <f t="shared" si="560"/>
        <v/>
      </c>
      <c r="FQ355" s="21" t="str">
        <f t="shared" si="560"/>
        <v/>
      </c>
      <c r="FR355" s="21" t="str">
        <f t="shared" si="560"/>
        <v/>
      </c>
      <c r="FS355" s="21" t="str">
        <f t="shared" si="560"/>
        <v/>
      </c>
      <c r="FT355" s="21" t="str">
        <f t="shared" si="560"/>
        <v/>
      </c>
      <c r="FU355" s="21" t="str">
        <f t="shared" si="560"/>
        <v/>
      </c>
      <c r="FV355" s="21" t="str">
        <f t="shared" si="560"/>
        <v/>
      </c>
      <c r="FW355" s="21" t="str">
        <f t="shared" si="560"/>
        <v/>
      </c>
      <c r="FX355" s="21" t="str">
        <f t="shared" si="560"/>
        <v/>
      </c>
      <c r="FY355" s="21" t="str">
        <f t="shared" si="560"/>
        <v/>
      </c>
      <c r="FZ355" s="21" t="str">
        <f t="shared" si="560"/>
        <v/>
      </c>
      <c r="GA355" s="21" t="str">
        <f t="shared" si="560"/>
        <v/>
      </c>
      <c r="GB355" s="21" t="str">
        <f t="shared" si="560"/>
        <v/>
      </c>
      <c r="GC355" s="21" t="str">
        <f t="shared" si="560"/>
        <v/>
      </c>
      <c r="GD355" s="21" t="str">
        <f t="shared" si="560"/>
        <v/>
      </c>
      <c r="GE355" s="21" t="str">
        <f t="shared" si="560"/>
        <v/>
      </c>
      <c r="GF355" s="21" t="str">
        <f t="shared" si="560"/>
        <v/>
      </c>
      <c r="GG355" s="21"/>
      <c r="GH355" s="21" t="str">
        <f t="shared" si="550"/>
        <v/>
      </c>
      <c r="GI355" s="436" t="str">
        <f t="shared" si="550"/>
        <v/>
      </c>
    </row>
    <row r="356" spans="1:191" hidden="1" x14ac:dyDescent="0.75">
      <c r="A356" s="67"/>
      <c r="B356" s="67"/>
      <c r="C356" s="425" t="str">
        <f t="shared" si="541"/>
        <v/>
      </c>
      <c r="D356" s="7"/>
      <c r="E356" s="7"/>
      <c r="F356" s="7"/>
      <c r="G356" s="424">
        <f t="shared" si="545"/>
        <v>0</v>
      </c>
      <c r="H356" s="21">
        <f t="shared" si="546"/>
        <v>0</v>
      </c>
      <c r="I356" s="102"/>
      <c r="J356" s="21" t="str">
        <f t="shared" si="551"/>
        <v/>
      </c>
      <c r="K356" s="21" t="str">
        <f t="shared" ref="K356:V356" si="561">IF(K174&gt;0,K$6,"")</f>
        <v/>
      </c>
      <c r="L356" s="21" t="str">
        <f t="shared" si="561"/>
        <v/>
      </c>
      <c r="M356" s="21" t="str">
        <f t="shared" si="561"/>
        <v/>
      </c>
      <c r="N356" s="21" t="str">
        <f t="shared" si="561"/>
        <v/>
      </c>
      <c r="O356" s="21" t="str">
        <f t="shared" si="561"/>
        <v/>
      </c>
      <c r="P356" s="21" t="str">
        <f t="shared" si="561"/>
        <v/>
      </c>
      <c r="Q356" s="21" t="str">
        <f t="shared" si="561"/>
        <v/>
      </c>
      <c r="R356" s="21" t="str">
        <f t="shared" si="561"/>
        <v/>
      </c>
      <c r="S356" s="21" t="str">
        <f t="shared" si="561"/>
        <v/>
      </c>
      <c r="T356" s="21" t="str">
        <f t="shared" si="561"/>
        <v/>
      </c>
      <c r="U356" s="21" t="str">
        <f t="shared" si="561"/>
        <v/>
      </c>
      <c r="V356" s="21" t="str">
        <f t="shared" si="561"/>
        <v/>
      </c>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c r="BY356" s="21"/>
      <c r="BZ356" s="21"/>
      <c r="CA356" s="21"/>
      <c r="CB356" s="21"/>
      <c r="CC356" s="21"/>
      <c r="CD356" s="21"/>
      <c r="CE356" s="21"/>
      <c r="CF356" s="21"/>
      <c r="CG356" s="21"/>
      <c r="CH356" s="21"/>
      <c r="CI356" s="21"/>
      <c r="CJ356" s="21"/>
      <c r="CK356" s="21"/>
      <c r="CL356" s="21"/>
      <c r="CM356" s="21"/>
      <c r="CN356" s="21"/>
      <c r="CO356" s="21"/>
      <c r="CP356" s="21"/>
      <c r="CQ356" s="21"/>
      <c r="CR356" s="21"/>
      <c r="CS356" s="21"/>
      <c r="CT356" s="21"/>
      <c r="CU356" s="21"/>
      <c r="CV356" s="21"/>
      <c r="CW356" s="21"/>
      <c r="CX356" s="21"/>
      <c r="CY356" s="21"/>
      <c r="CZ356" s="21"/>
      <c r="DA356" s="21"/>
      <c r="DB356" s="21"/>
      <c r="DC356" s="21" t="str">
        <f t="shared" ref="DC356:DN356" si="562">IF(DC174&gt;0,DC$6,"")</f>
        <v/>
      </c>
      <c r="DD356" s="21" t="str">
        <f t="shared" si="562"/>
        <v/>
      </c>
      <c r="DE356" s="21" t="str">
        <f t="shared" si="562"/>
        <v/>
      </c>
      <c r="DF356" s="21" t="str">
        <f t="shared" si="562"/>
        <v/>
      </c>
      <c r="DG356" s="21" t="str">
        <f t="shared" si="562"/>
        <v/>
      </c>
      <c r="DH356" s="21" t="str">
        <f t="shared" si="562"/>
        <v/>
      </c>
      <c r="DI356" s="21" t="str">
        <f t="shared" si="562"/>
        <v/>
      </c>
      <c r="DJ356" s="21" t="str">
        <f t="shared" si="562"/>
        <v/>
      </c>
      <c r="DK356" s="21" t="str">
        <f t="shared" si="562"/>
        <v/>
      </c>
      <c r="DL356" s="21" t="str">
        <f t="shared" si="562"/>
        <v/>
      </c>
      <c r="DM356" s="21" t="str">
        <f t="shared" si="562"/>
        <v/>
      </c>
      <c r="DN356" s="21" t="str">
        <f t="shared" si="562"/>
        <v/>
      </c>
      <c r="DO356" s="21"/>
      <c r="DP356" s="21"/>
      <c r="DQ356" s="21"/>
      <c r="DR356" s="21"/>
      <c r="DS356" s="21"/>
      <c r="DT356" s="21"/>
      <c r="DU356" s="21"/>
      <c r="DV356" s="21"/>
      <c r="DW356" s="21"/>
      <c r="DX356" s="21"/>
      <c r="DY356" s="21"/>
      <c r="DZ356" s="21"/>
      <c r="EA356" s="21"/>
      <c r="EB356" s="21"/>
      <c r="EC356" s="21"/>
      <c r="ED356" s="21"/>
      <c r="EE356" s="21"/>
      <c r="EF356" s="21"/>
      <c r="EG356" s="21"/>
      <c r="EH356" s="21"/>
      <c r="EI356" s="21"/>
      <c r="EJ356" s="21"/>
      <c r="EK356" s="21"/>
      <c r="EL356" s="21"/>
      <c r="EM356" s="21"/>
      <c r="EN356" s="21"/>
      <c r="EO356" s="21"/>
      <c r="EP356" s="21"/>
      <c r="EQ356" s="21"/>
      <c r="ER356" s="21"/>
      <c r="ES356" s="21"/>
      <c r="ET356" s="21"/>
      <c r="EU356" s="21"/>
      <c r="EV356" s="21"/>
      <c r="EW356" s="21"/>
      <c r="EX356" s="21"/>
      <c r="EY356" s="21" t="str">
        <f t="shared" ref="EY356:GF356" si="563">IF(EY174&gt;0,EY$6,"")</f>
        <v/>
      </c>
      <c r="EZ356" s="21" t="str">
        <f t="shared" si="563"/>
        <v/>
      </c>
      <c r="FA356" s="21" t="str">
        <f t="shared" si="563"/>
        <v/>
      </c>
      <c r="FB356" s="21" t="str">
        <f t="shared" si="563"/>
        <v/>
      </c>
      <c r="FC356" s="21" t="str">
        <f t="shared" si="563"/>
        <v/>
      </c>
      <c r="FD356" s="21" t="str">
        <f t="shared" si="563"/>
        <v/>
      </c>
      <c r="FE356" s="21" t="str">
        <f t="shared" si="563"/>
        <v/>
      </c>
      <c r="FF356" s="21" t="str">
        <f t="shared" si="563"/>
        <v/>
      </c>
      <c r="FG356" s="21" t="str">
        <f t="shared" si="563"/>
        <v/>
      </c>
      <c r="FH356" s="21" t="str">
        <f t="shared" si="563"/>
        <v/>
      </c>
      <c r="FI356" s="21" t="str">
        <f t="shared" si="563"/>
        <v/>
      </c>
      <c r="FJ356" s="21" t="str">
        <f t="shared" si="563"/>
        <v/>
      </c>
      <c r="FK356" s="21" t="str">
        <f t="shared" si="563"/>
        <v/>
      </c>
      <c r="FL356" s="21" t="str">
        <f t="shared" si="563"/>
        <v/>
      </c>
      <c r="FM356" s="21" t="str">
        <f t="shared" si="563"/>
        <v/>
      </c>
      <c r="FN356" s="21" t="str">
        <f t="shared" si="563"/>
        <v/>
      </c>
      <c r="FO356" s="21" t="str">
        <f t="shared" si="563"/>
        <v/>
      </c>
      <c r="FP356" s="21" t="str">
        <f t="shared" si="563"/>
        <v/>
      </c>
      <c r="FQ356" s="21" t="str">
        <f t="shared" si="563"/>
        <v/>
      </c>
      <c r="FR356" s="21" t="str">
        <f t="shared" si="563"/>
        <v/>
      </c>
      <c r="FS356" s="21" t="str">
        <f t="shared" si="563"/>
        <v/>
      </c>
      <c r="FT356" s="21" t="str">
        <f t="shared" si="563"/>
        <v/>
      </c>
      <c r="FU356" s="21" t="str">
        <f t="shared" si="563"/>
        <v/>
      </c>
      <c r="FV356" s="21" t="str">
        <f t="shared" si="563"/>
        <v/>
      </c>
      <c r="FW356" s="21" t="str">
        <f t="shared" si="563"/>
        <v/>
      </c>
      <c r="FX356" s="21" t="str">
        <f t="shared" si="563"/>
        <v/>
      </c>
      <c r="FY356" s="21" t="str">
        <f t="shared" si="563"/>
        <v/>
      </c>
      <c r="FZ356" s="21" t="str">
        <f t="shared" si="563"/>
        <v/>
      </c>
      <c r="GA356" s="21" t="str">
        <f t="shared" si="563"/>
        <v/>
      </c>
      <c r="GB356" s="21" t="str">
        <f t="shared" si="563"/>
        <v/>
      </c>
      <c r="GC356" s="21" t="str">
        <f t="shared" si="563"/>
        <v/>
      </c>
      <c r="GD356" s="21" t="str">
        <f t="shared" si="563"/>
        <v/>
      </c>
      <c r="GE356" s="21" t="str">
        <f t="shared" si="563"/>
        <v/>
      </c>
      <c r="GF356" s="21" t="str">
        <f t="shared" si="563"/>
        <v/>
      </c>
      <c r="GG356" s="21"/>
      <c r="GH356" s="21" t="str">
        <f t="shared" si="550"/>
        <v/>
      </c>
      <c r="GI356" s="436" t="str">
        <f t="shared" si="550"/>
        <v/>
      </c>
    </row>
    <row r="357" spans="1:191" hidden="1" x14ac:dyDescent="0.75">
      <c r="A357" s="67"/>
      <c r="B357" s="67"/>
      <c r="C357" s="425" t="str">
        <f t="shared" si="541"/>
        <v/>
      </c>
      <c r="D357" s="7"/>
      <c r="E357" s="7"/>
      <c r="F357" s="7"/>
      <c r="G357" s="424">
        <f t="shared" si="545"/>
        <v>0</v>
      </c>
      <c r="H357" s="21">
        <f t="shared" si="546"/>
        <v>0</v>
      </c>
      <c r="I357" s="102"/>
      <c r="J357" s="21" t="str">
        <f t="shared" si="551"/>
        <v/>
      </c>
      <c r="K357" s="21" t="str">
        <f t="shared" ref="K357:V357" si="564">IF(K175&gt;0,K$6,"")</f>
        <v/>
      </c>
      <c r="L357" s="21" t="str">
        <f t="shared" si="564"/>
        <v/>
      </c>
      <c r="M357" s="21" t="str">
        <f t="shared" si="564"/>
        <v/>
      </c>
      <c r="N357" s="21" t="str">
        <f t="shared" si="564"/>
        <v/>
      </c>
      <c r="O357" s="21" t="str">
        <f t="shared" si="564"/>
        <v/>
      </c>
      <c r="P357" s="21" t="str">
        <f t="shared" si="564"/>
        <v/>
      </c>
      <c r="Q357" s="21" t="str">
        <f t="shared" si="564"/>
        <v/>
      </c>
      <c r="R357" s="21" t="str">
        <f t="shared" si="564"/>
        <v/>
      </c>
      <c r="S357" s="21" t="str">
        <f t="shared" si="564"/>
        <v/>
      </c>
      <c r="T357" s="21" t="str">
        <f t="shared" si="564"/>
        <v/>
      </c>
      <c r="U357" s="21" t="str">
        <f t="shared" si="564"/>
        <v/>
      </c>
      <c r="V357" s="21" t="str">
        <f t="shared" si="564"/>
        <v/>
      </c>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c r="BY357" s="21"/>
      <c r="BZ357" s="21"/>
      <c r="CA357" s="21"/>
      <c r="CB357" s="21"/>
      <c r="CC357" s="21"/>
      <c r="CD357" s="21"/>
      <c r="CE357" s="21"/>
      <c r="CF357" s="21"/>
      <c r="CG357" s="21"/>
      <c r="CH357" s="21"/>
      <c r="CI357" s="21"/>
      <c r="CJ357" s="21"/>
      <c r="CK357" s="21"/>
      <c r="CL357" s="21"/>
      <c r="CM357" s="21"/>
      <c r="CN357" s="21"/>
      <c r="CO357" s="21"/>
      <c r="CP357" s="21"/>
      <c r="CQ357" s="21"/>
      <c r="CR357" s="21"/>
      <c r="CS357" s="21"/>
      <c r="CT357" s="21"/>
      <c r="CU357" s="21"/>
      <c r="CV357" s="21"/>
      <c r="CW357" s="21"/>
      <c r="CX357" s="21"/>
      <c r="CY357" s="21"/>
      <c r="CZ357" s="21"/>
      <c r="DA357" s="21"/>
      <c r="DB357" s="21"/>
      <c r="DC357" s="21" t="str">
        <f t="shared" ref="DC357:DN357" si="565">IF(DC175&gt;0,DC$6,"")</f>
        <v/>
      </c>
      <c r="DD357" s="21" t="str">
        <f t="shared" si="565"/>
        <v/>
      </c>
      <c r="DE357" s="21" t="str">
        <f t="shared" si="565"/>
        <v/>
      </c>
      <c r="DF357" s="21" t="str">
        <f t="shared" si="565"/>
        <v/>
      </c>
      <c r="DG357" s="21" t="str">
        <f t="shared" si="565"/>
        <v/>
      </c>
      <c r="DH357" s="21" t="str">
        <f t="shared" si="565"/>
        <v/>
      </c>
      <c r="DI357" s="21" t="str">
        <f t="shared" si="565"/>
        <v/>
      </c>
      <c r="DJ357" s="21" t="str">
        <f t="shared" si="565"/>
        <v/>
      </c>
      <c r="DK357" s="21" t="str">
        <f t="shared" si="565"/>
        <v/>
      </c>
      <c r="DL357" s="21" t="str">
        <f t="shared" si="565"/>
        <v/>
      </c>
      <c r="DM357" s="21" t="str">
        <f t="shared" si="565"/>
        <v/>
      </c>
      <c r="DN357" s="21" t="str">
        <f t="shared" si="565"/>
        <v/>
      </c>
      <c r="DO357" s="21"/>
      <c r="DP357" s="21"/>
      <c r="DQ357" s="21"/>
      <c r="DR357" s="21"/>
      <c r="DS357" s="21"/>
      <c r="DT357" s="21"/>
      <c r="DU357" s="21"/>
      <c r="DV357" s="21"/>
      <c r="DW357" s="21"/>
      <c r="DX357" s="21"/>
      <c r="DY357" s="21"/>
      <c r="DZ357" s="21"/>
      <c r="EA357" s="21"/>
      <c r="EB357" s="21"/>
      <c r="EC357" s="21"/>
      <c r="ED357" s="21"/>
      <c r="EE357" s="21"/>
      <c r="EF357" s="21"/>
      <c r="EG357" s="21"/>
      <c r="EH357" s="21"/>
      <c r="EI357" s="21"/>
      <c r="EJ357" s="21"/>
      <c r="EK357" s="21"/>
      <c r="EL357" s="21"/>
      <c r="EM357" s="21"/>
      <c r="EN357" s="21"/>
      <c r="EO357" s="21"/>
      <c r="EP357" s="21"/>
      <c r="EQ357" s="21"/>
      <c r="ER357" s="21"/>
      <c r="ES357" s="21"/>
      <c r="ET357" s="21"/>
      <c r="EU357" s="21"/>
      <c r="EV357" s="21"/>
      <c r="EW357" s="21"/>
      <c r="EX357" s="21"/>
      <c r="EY357" s="21" t="str">
        <f t="shared" ref="EY357:GF357" si="566">IF(EY175&gt;0,EY$6,"")</f>
        <v/>
      </c>
      <c r="EZ357" s="21" t="str">
        <f t="shared" si="566"/>
        <v/>
      </c>
      <c r="FA357" s="21" t="str">
        <f t="shared" si="566"/>
        <v/>
      </c>
      <c r="FB357" s="21" t="str">
        <f t="shared" si="566"/>
        <v/>
      </c>
      <c r="FC357" s="21" t="str">
        <f t="shared" si="566"/>
        <v/>
      </c>
      <c r="FD357" s="21" t="str">
        <f t="shared" si="566"/>
        <v/>
      </c>
      <c r="FE357" s="21" t="str">
        <f t="shared" si="566"/>
        <v/>
      </c>
      <c r="FF357" s="21" t="str">
        <f t="shared" si="566"/>
        <v/>
      </c>
      <c r="FG357" s="21" t="str">
        <f t="shared" si="566"/>
        <v/>
      </c>
      <c r="FH357" s="21" t="str">
        <f t="shared" si="566"/>
        <v/>
      </c>
      <c r="FI357" s="21" t="str">
        <f t="shared" si="566"/>
        <v/>
      </c>
      <c r="FJ357" s="21" t="str">
        <f t="shared" si="566"/>
        <v/>
      </c>
      <c r="FK357" s="21" t="str">
        <f t="shared" si="566"/>
        <v/>
      </c>
      <c r="FL357" s="21" t="str">
        <f t="shared" si="566"/>
        <v/>
      </c>
      <c r="FM357" s="21" t="str">
        <f t="shared" si="566"/>
        <v/>
      </c>
      <c r="FN357" s="21" t="str">
        <f t="shared" si="566"/>
        <v/>
      </c>
      <c r="FO357" s="21" t="str">
        <f t="shared" si="566"/>
        <v/>
      </c>
      <c r="FP357" s="21" t="str">
        <f t="shared" si="566"/>
        <v/>
      </c>
      <c r="FQ357" s="21" t="str">
        <f t="shared" si="566"/>
        <v/>
      </c>
      <c r="FR357" s="21" t="str">
        <f t="shared" si="566"/>
        <v/>
      </c>
      <c r="FS357" s="21" t="str">
        <f t="shared" si="566"/>
        <v/>
      </c>
      <c r="FT357" s="21" t="str">
        <f t="shared" si="566"/>
        <v/>
      </c>
      <c r="FU357" s="21" t="str">
        <f t="shared" si="566"/>
        <v/>
      </c>
      <c r="FV357" s="21" t="str">
        <f t="shared" si="566"/>
        <v/>
      </c>
      <c r="FW357" s="21" t="str">
        <f t="shared" si="566"/>
        <v/>
      </c>
      <c r="FX357" s="21" t="str">
        <f t="shared" si="566"/>
        <v/>
      </c>
      <c r="FY357" s="21" t="str">
        <f t="shared" si="566"/>
        <v/>
      </c>
      <c r="FZ357" s="21" t="str">
        <f t="shared" si="566"/>
        <v/>
      </c>
      <c r="GA357" s="21" t="str">
        <f t="shared" si="566"/>
        <v/>
      </c>
      <c r="GB357" s="21" t="str">
        <f t="shared" si="566"/>
        <v/>
      </c>
      <c r="GC357" s="21" t="str">
        <f t="shared" si="566"/>
        <v/>
      </c>
      <c r="GD357" s="21" t="str">
        <f t="shared" si="566"/>
        <v/>
      </c>
      <c r="GE357" s="21" t="str">
        <f t="shared" si="566"/>
        <v/>
      </c>
      <c r="GF357" s="21" t="str">
        <f t="shared" si="566"/>
        <v/>
      </c>
      <c r="GG357" s="21"/>
      <c r="GH357" s="21" t="str">
        <f t="shared" si="550"/>
        <v/>
      </c>
      <c r="GI357" s="436" t="str">
        <f t="shared" si="550"/>
        <v/>
      </c>
    </row>
    <row r="358" spans="1:191" hidden="1" x14ac:dyDescent="0.75">
      <c r="A358" s="67"/>
      <c r="B358" s="67"/>
      <c r="C358" s="425" t="str">
        <f t="shared" si="541"/>
        <v/>
      </c>
      <c r="D358" s="7"/>
      <c r="E358" s="7"/>
      <c r="F358" s="7"/>
      <c r="G358" s="424">
        <f t="shared" si="545"/>
        <v>0</v>
      </c>
      <c r="H358" s="21">
        <f t="shared" si="546"/>
        <v>0</v>
      </c>
      <c r="I358" s="102"/>
      <c r="J358" s="21" t="str">
        <f t="shared" si="551"/>
        <v/>
      </c>
      <c r="K358" s="21" t="str">
        <f t="shared" ref="K358:V358" si="567">IF(K176&gt;0,K$6,"")</f>
        <v/>
      </c>
      <c r="L358" s="21" t="str">
        <f t="shared" si="567"/>
        <v/>
      </c>
      <c r="M358" s="21" t="str">
        <f t="shared" si="567"/>
        <v/>
      </c>
      <c r="N358" s="21" t="str">
        <f t="shared" si="567"/>
        <v/>
      </c>
      <c r="O358" s="21" t="str">
        <f t="shared" si="567"/>
        <v/>
      </c>
      <c r="P358" s="21" t="str">
        <f t="shared" si="567"/>
        <v/>
      </c>
      <c r="Q358" s="21" t="str">
        <f t="shared" si="567"/>
        <v/>
      </c>
      <c r="R358" s="21" t="str">
        <f t="shared" si="567"/>
        <v/>
      </c>
      <c r="S358" s="21" t="str">
        <f t="shared" si="567"/>
        <v/>
      </c>
      <c r="T358" s="21" t="str">
        <f t="shared" si="567"/>
        <v/>
      </c>
      <c r="U358" s="21" t="str">
        <f t="shared" si="567"/>
        <v/>
      </c>
      <c r="V358" s="21" t="str">
        <f t="shared" si="567"/>
        <v/>
      </c>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c r="BY358" s="21"/>
      <c r="BZ358" s="21"/>
      <c r="CA358" s="21"/>
      <c r="CB358" s="21"/>
      <c r="CC358" s="21"/>
      <c r="CD358" s="21"/>
      <c r="CE358" s="21"/>
      <c r="CF358" s="21"/>
      <c r="CG358" s="21"/>
      <c r="CH358" s="21"/>
      <c r="CI358" s="21"/>
      <c r="CJ358" s="21"/>
      <c r="CK358" s="21"/>
      <c r="CL358" s="21"/>
      <c r="CM358" s="21"/>
      <c r="CN358" s="21"/>
      <c r="CO358" s="21"/>
      <c r="CP358" s="21"/>
      <c r="CQ358" s="21"/>
      <c r="CR358" s="21"/>
      <c r="CS358" s="21"/>
      <c r="CT358" s="21"/>
      <c r="CU358" s="21"/>
      <c r="CV358" s="21"/>
      <c r="CW358" s="21"/>
      <c r="CX358" s="21"/>
      <c r="CY358" s="21"/>
      <c r="CZ358" s="21"/>
      <c r="DA358" s="21"/>
      <c r="DB358" s="21"/>
      <c r="DC358" s="21" t="str">
        <f t="shared" ref="DC358:DN358" si="568">IF(DC176&gt;0,DC$6,"")</f>
        <v/>
      </c>
      <c r="DD358" s="21" t="str">
        <f t="shared" si="568"/>
        <v/>
      </c>
      <c r="DE358" s="21" t="str">
        <f t="shared" si="568"/>
        <v/>
      </c>
      <c r="DF358" s="21" t="str">
        <f t="shared" si="568"/>
        <v/>
      </c>
      <c r="DG358" s="21" t="str">
        <f t="shared" si="568"/>
        <v/>
      </c>
      <c r="DH358" s="21" t="str">
        <f t="shared" si="568"/>
        <v/>
      </c>
      <c r="DI358" s="21" t="str">
        <f t="shared" si="568"/>
        <v/>
      </c>
      <c r="DJ358" s="21" t="str">
        <f t="shared" si="568"/>
        <v/>
      </c>
      <c r="DK358" s="21" t="str">
        <f t="shared" si="568"/>
        <v/>
      </c>
      <c r="DL358" s="21" t="str">
        <f t="shared" si="568"/>
        <v/>
      </c>
      <c r="DM358" s="21" t="str">
        <f t="shared" si="568"/>
        <v/>
      </c>
      <c r="DN358" s="21" t="str">
        <f t="shared" si="568"/>
        <v/>
      </c>
      <c r="DO358" s="21"/>
      <c r="DP358" s="21"/>
      <c r="DQ358" s="21"/>
      <c r="DR358" s="21"/>
      <c r="DS358" s="21"/>
      <c r="DT358" s="21"/>
      <c r="DU358" s="21"/>
      <c r="DV358" s="21"/>
      <c r="DW358" s="21"/>
      <c r="DX358" s="21"/>
      <c r="DY358" s="21"/>
      <c r="DZ358" s="21"/>
      <c r="EA358" s="21"/>
      <c r="EB358" s="21"/>
      <c r="EC358" s="21"/>
      <c r="ED358" s="21"/>
      <c r="EE358" s="21"/>
      <c r="EF358" s="21"/>
      <c r="EG358" s="21"/>
      <c r="EH358" s="21"/>
      <c r="EI358" s="21"/>
      <c r="EJ358" s="21"/>
      <c r="EK358" s="21"/>
      <c r="EL358" s="21"/>
      <c r="EM358" s="21"/>
      <c r="EN358" s="21"/>
      <c r="EO358" s="21"/>
      <c r="EP358" s="21"/>
      <c r="EQ358" s="21"/>
      <c r="ER358" s="21"/>
      <c r="ES358" s="21"/>
      <c r="ET358" s="21"/>
      <c r="EU358" s="21"/>
      <c r="EV358" s="21"/>
      <c r="EW358" s="21"/>
      <c r="EX358" s="21"/>
      <c r="EY358" s="21" t="str">
        <f t="shared" ref="EY358:GF358" si="569">IF(EY176&gt;0,EY$6,"")</f>
        <v/>
      </c>
      <c r="EZ358" s="21" t="str">
        <f t="shared" si="569"/>
        <v/>
      </c>
      <c r="FA358" s="21" t="str">
        <f t="shared" si="569"/>
        <v/>
      </c>
      <c r="FB358" s="21" t="str">
        <f t="shared" si="569"/>
        <v/>
      </c>
      <c r="FC358" s="21" t="str">
        <f t="shared" si="569"/>
        <v/>
      </c>
      <c r="FD358" s="21" t="str">
        <f t="shared" si="569"/>
        <v/>
      </c>
      <c r="FE358" s="21" t="str">
        <f t="shared" si="569"/>
        <v/>
      </c>
      <c r="FF358" s="21" t="str">
        <f t="shared" si="569"/>
        <v/>
      </c>
      <c r="FG358" s="21" t="str">
        <f t="shared" si="569"/>
        <v/>
      </c>
      <c r="FH358" s="21" t="str">
        <f t="shared" si="569"/>
        <v/>
      </c>
      <c r="FI358" s="21" t="str">
        <f t="shared" si="569"/>
        <v/>
      </c>
      <c r="FJ358" s="21" t="str">
        <f t="shared" si="569"/>
        <v/>
      </c>
      <c r="FK358" s="21" t="str">
        <f t="shared" si="569"/>
        <v/>
      </c>
      <c r="FL358" s="21" t="str">
        <f t="shared" si="569"/>
        <v/>
      </c>
      <c r="FM358" s="21" t="str">
        <f t="shared" si="569"/>
        <v/>
      </c>
      <c r="FN358" s="21" t="str">
        <f t="shared" si="569"/>
        <v/>
      </c>
      <c r="FO358" s="21" t="str">
        <f t="shared" si="569"/>
        <v/>
      </c>
      <c r="FP358" s="21" t="str">
        <f t="shared" si="569"/>
        <v/>
      </c>
      <c r="FQ358" s="21" t="str">
        <f t="shared" si="569"/>
        <v/>
      </c>
      <c r="FR358" s="21" t="str">
        <f t="shared" si="569"/>
        <v/>
      </c>
      <c r="FS358" s="21" t="str">
        <f t="shared" si="569"/>
        <v/>
      </c>
      <c r="FT358" s="21" t="str">
        <f t="shared" si="569"/>
        <v/>
      </c>
      <c r="FU358" s="21" t="str">
        <f t="shared" si="569"/>
        <v/>
      </c>
      <c r="FV358" s="21" t="str">
        <f t="shared" si="569"/>
        <v/>
      </c>
      <c r="FW358" s="21" t="str">
        <f t="shared" si="569"/>
        <v/>
      </c>
      <c r="FX358" s="21" t="str">
        <f t="shared" si="569"/>
        <v/>
      </c>
      <c r="FY358" s="21" t="str">
        <f t="shared" si="569"/>
        <v/>
      </c>
      <c r="FZ358" s="21" t="str">
        <f t="shared" si="569"/>
        <v/>
      </c>
      <c r="GA358" s="21" t="str">
        <f t="shared" si="569"/>
        <v/>
      </c>
      <c r="GB358" s="21" t="str">
        <f t="shared" si="569"/>
        <v/>
      </c>
      <c r="GC358" s="21" t="str">
        <f t="shared" si="569"/>
        <v/>
      </c>
      <c r="GD358" s="21" t="str">
        <f t="shared" si="569"/>
        <v/>
      </c>
      <c r="GE358" s="21" t="str">
        <f t="shared" si="569"/>
        <v/>
      </c>
      <c r="GF358" s="21" t="str">
        <f t="shared" si="569"/>
        <v/>
      </c>
      <c r="GG358" s="21"/>
      <c r="GH358" s="21" t="str">
        <f t="shared" si="550"/>
        <v/>
      </c>
      <c r="GI358" s="436" t="str">
        <f t="shared" si="550"/>
        <v/>
      </c>
    </row>
    <row r="359" spans="1:191" hidden="1" x14ac:dyDescent="0.75">
      <c r="A359" s="67"/>
      <c r="B359" s="67"/>
      <c r="C359" s="425" t="str">
        <f t="shared" si="541"/>
        <v/>
      </c>
      <c r="D359" s="7"/>
      <c r="E359" s="7"/>
      <c r="F359" s="7"/>
      <c r="G359" s="424">
        <f t="shared" si="545"/>
        <v>0</v>
      </c>
      <c r="H359" s="21">
        <f t="shared" si="546"/>
        <v>0</v>
      </c>
      <c r="I359" s="102"/>
      <c r="J359" s="21" t="str">
        <f t="shared" si="551"/>
        <v/>
      </c>
      <c r="K359" s="21" t="str">
        <f t="shared" ref="K359:V359" si="570">IF(K177&gt;0,K$6,"")</f>
        <v/>
      </c>
      <c r="L359" s="21" t="str">
        <f t="shared" si="570"/>
        <v/>
      </c>
      <c r="M359" s="21" t="str">
        <f t="shared" si="570"/>
        <v/>
      </c>
      <c r="N359" s="21" t="str">
        <f t="shared" si="570"/>
        <v/>
      </c>
      <c r="O359" s="21" t="str">
        <f t="shared" si="570"/>
        <v/>
      </c>
      <c r="P359" s="21" t="str">
        <f t="shared" si="570"/>
        <v/>
      </c>
      <c r="Q359" s="21" t="str">
        <f t="shared" si="570"/>
        <v/>
      </c>
      <c r="R359" s="21" t="str">
        <f t="shared" si="570"/>
        <v/>
      </c>
      <c r="S359" s="21" t="str">
        <f t="shared" si="570"/>
        <v/>
      </c>
      <c r="T359" s="21" t="str">
        <f t="shared" si="570"/>
        <v/>
      </c>
      <c r="U359" s="21" t="str">
        <f t="shared" si="570"/>
        <v/>
      </c>
      <c r="V359" s="21" t="str">
        <f t="shared" si="570"/>
        <v/>
      </c>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c r="BY359" s="21"/>
      <c r="BZ359" s="21"/>
      <c r="CA359" s="21"/>
      <c r="CB359" s="21"/>
      <c r="CC359" s="21"/>
      <c r="CD359" s="21"/>
      <c r="CE359" s="21"/>
      <c r="CF359" s="21"/>
      <c r="CG359" s="21"/>
      <c r="CH359" s="21"/>
      <c r="CI359" s="21"/>
      <c r="CJ359" s="21"/>
      <c r="CK359" s="21"/>
      <c r="CL359" s="21"/>
      <c r="CM359" s="21"/>
      <c r="CN359" s="21"/>
      <c r="CO359" s="21"/>
      <c r="CP359" s="21"/>
      <c r="CQ359" s="21"/>
      <c r="CR359" s="21"/>
      <c r="CS359" s="21"/>
      <c r="CT359" s="21"/>
      <c r="CU359" s="21"/>
      <c r="CV359" s="21"/>
      <c r="CW359" s="21"/>
      <c r="CX359" s="21"/>
      <c r="CY359" s="21"/>
      <c r="CZ359" s="21"/>
      <c r="DA359" s="21"/>
      <c r="DB359" s="21"/>
      <c r="DC359" s="21" t="str">
        <f t="shared" ref="DC359:DN359" si="571">IF(DC177&gt;0,DC$6,"")</f>
        <v/>
      </c>
      <c r="DD359" s="21" t="str">
        <f t="shared" si="571"/>
        <v/>
      </c>
      <c r="DE359" s="21" t="str">
        <f t="shared" si="571"/>
        <v/>
      </c>
      <c r="DF359" s="21" t="str">
        <f t="shared" si="571"/>
        <v/>
      </c>
      <c r="DG359" s="21" t="str">
        <f t="shared" si="571"/>
        <v/>
      </c>
      <c r="DH359" s="21" t="str">
        <f t="shared" si="571"/>
        <v/>
      </c>
      <c r="DI359" s="21" t="str">
        <f t="shared" si="571"/>
        <v/>
      </c>
      <c r="DJ359" s="21" t="str">
        <f t="shared" si="571"/>
        <v/>
      </c>
      <c r="DK359" s="21" t="str">
        <f t="shared" si="571"/>
        <v/>
      </c>
      <c r="DL359" s="21" t="str">
        <f t="shared" si="571"/>
        <v/>
      </c>
      <c r="DM359" s="21" t="str">
        <f t="shared" si="571"/>
        <v/>
      </c>
      <c r="DN359" s="21" t="str">
        <f t="shared" si="571"/>
        <v/>
      </c>
      <c r="DO359" s="21"/>
      <c r="DP359" s="21"/>
      <c r="DQ359" s="21"/>
      <c r="DR359" s="21"/>
      <c r="DS359" s="21"/>
      <c r="DT359" s="21"/>
      <c r="DU359" s="21"/>
      <c r="DV359" s="21"/>
      <c r="DW359" s="21"/>
      <c r="DX359" s="21"/>
      <c r="DY359" s="21"/>
      <c r="DZ359" s="21"/>
      <c r="EA359" s="21"/>
      <c r="EB359" s="21"/>
      <c r="EC359" s="21"/>
      <c r="ED359" s="21"/>
      <c r="EE359" s="21"/>
      <c r="EF359" s="21"/>
      <c r="EG359" s="21"/>
      <c r="EH359" s="21"/>
      <c r="EI359" s="21"/>
      <c r="EJ359" s="21"/>
      <c r="EK359" s="21"/>
      <c r="EL359" s="21"/>
      <c r="EM359" s="21"/>
      <c r="EN359" s="21"/>
      <c r="EO359" s="21"/>
      <c r="EP359" s="21"/>
      <c r="EQ359" s="21"/>
      <c r="ER359" s="21"/>
      <c r="ES359" s="21"/>
      <c r="ET359" s="21"/>
      <c r="EU359" s="21"/>
      <c r="EV359" s="21"/>
      <c r="EW359" s="21"/>
      <c r="EX359" s="21"/>
      <c r="EY359" s="21" t="str">
        <f t="shared" ref="EY359:GF359" si="572">IF(EY177&gt;0,EY$6,"")</f>
        <v/>
      </c>
      <c r="EZ359" s="21" t="str">
        <f t="shared" si="572"/>
        <v/>
      </c>
      <c r="FA359" s="21" t="str">
        <f t="shared" si="572"/>
        <v/>
      </c>
      <c r="FB359" s="21" t="str">
        <f t="shared" si="572"/>
        <v/>
      </c>
      <c r="FC359" s="21" t="str">
        <f t="shared" si="572"/>
        <v/>
      </c>
      <c r="FD359" s="21" t="str">
        <f t="shared" si="572"/>
        <v/>
      </c>
      <c r="FE359" s="21" t="str">
        <f t="shared" si="572"/>
        <v/>
      </c>
      <c r="FF359" s="21" t="str">
        <f t="shared" si="572"/>
        <v/>
      </c>
      <c r="FG359" s="21" t="str">
        <f t="shared" si="572"/>
        <v/>
      </c>
      <c r="FH359" s="21" t="str">
        <f t="shared" si="572"/>
        <v/>
      </c>
      <c r="FI359" s="21" t="str">
        <f t="shared" si="572"/>
        <v/>
      </c>
      <c r="FJ359" s="21" t="str">
        <f t="shared" si="572"/>
        <v/>
      </c>
      <c r="FK359" s="21" t="str">
        <f t="shared" si="572"/>
        <v/>
      </c>
      <c r="FL359" s="21" t="str">
        <f t="shared" si="572"/>
        <v/>
      </c>
      <c r="FM359" s="21" t="str">
        <f t="shared" si="572"/>
        <v/>
      </c>
      <c r="FN359" s="21" t="str">
        <f t="shared" si="572"/>
        <v/>
      </c>
      <c r="FO359" s="21" t="str">
        <f t="shared" si="572"/>
        <v/>
      </c>
      <c r="FP359" s="21" t="str">
        <f t="shared" si="572"/>
        <v/>
      </c>
      <c r="FQ359" s="21" t="str">
        <f t="shared" si="572"/>
        <v/>
      </c>
      <c r="FR359" s="21" t="str">
        <f t="shared" si="572"/>
        <v/>
      </c>
      <c r="FS359" s="21" t="str">
        <f t="shared" si="572"/>
        <v/>
      </c>
      <c r="FT359" s="21" t="str">
        <f t="shared" si="572"/>
        <v/>
      </c>
      <c r="FU359" s="21" t="str">
        <f t="shared" si="572"/>
        <v/>
      </c>
      <c r="FV359" s="21" t="str">
        <f t="shared" si="572"/>
        <v/>
      </c>
      <c r="FW359" s="21" t="str">
        <f t="shared" si="572"/>
        <v/>
      </c>
      <c r="FX359" s="21" t="str">
        <f t="shared" si="572"/>
        <v/>
      </c>
      <c r="FY359" s="21" t="str">
        <f t="shared" si="572"/>
        <v/>
      </c>
      <c r="FZ359" s="21" t="str">
        <f t="shared" si="572"/>
        <v/>
      </c>
      <c r="GA359" s="21" t="str">
        <f t="shared" si="572"/>
        <v/>
      </c>
      <c r="GB359" s="21" t="str">
        <f t="shared" si="572"/>
        <v/>
      </c>
      <c r="GC359" s="21" t="str">
        <f t="shared" si="572"/>
        <v/>
      </c>
      <c r="GD359" s="21" t="str">
        <f t="shared" si="572"/>
        <v/>
      </c>
      <c r="GE359" s="21" t="str">
        <f t="shared" si="572"/>
        <v/>
      </c>
      <c r="GF359" s="21" t="str">
        <f t="shared" si="572"/>
        <v/>
      </c>
      <c r="GG359" s="21"/>
      <c r="GH359" s="21" t="str">
        <f t="shared" si="550"/>
        <v/>
      </c>
      <c r="GI359" s="436" t="str">
        <f t="shared" si="550"/>
        <v/>
      </c>
    </row>
    <row r="360" spans="1:191" hidden="1" x14ac:dyDescent="0.75">
      <c r="A360" s="67"/>
      <c r="B360" s="67"/>
      <c r="C360" s="425" t="str">
        <f t="shared" si="541"/>
        <v/>
      </c>
      <c r="D360" s="7"/>
      <c r="E360" s="7"/>
      <c r="F360" s="7"/>
      <c r="G360" s="424">
        <f t="shared" si="545"/>
        <v>0</v>
      </c>
      <c r="H360" s="21">
        <f t="shared" si="546"/>
        <v>0</v>
      </c>
      <c r="I360" s="102"/>
      <c r="J360" s="21" t="str">
        <f t="shared" si="551"/>
        <v/>
      </c>
      <c r="K360" s="21" t="str">
        <f t="shared" ref="K360:V360" si="573">IF(K178&gt;0,K$6,"")</f>
        <v/>
      </c>
      <c r="L360" s="21" t="str">
        <f t="shared" si="573"/>
        <v/>
      </c>
      <c r="M360" s="21" t="str">
        <f t="shared" si="573"/>
        <v/>
      </c>
      <c r="N360" s="21" t="str">
        <f t="shared" si="573"/>
        <v/>
      </c>
      <c r="O360" s="21" t="str">
        <f t="shared" si="573"/>
        <v/>
      </c>
      <c r="P360" s="21" t="str">
        <f t="shared" si="573"/>
        <v/>
      </c>
      <c r="Q360" s="21" t="str">
        <f t="shared" si="573"/>
        <v/>
      </c>
      <c r="R360" s="21" t="str">
        <f t="shared" si="573"/>
        <v/>
      </c>
      <c r="S360" s="21" t="str">
        <f t="shared" si="573"/>
        <v/>
      </c>
      <c r="T360" s="21" t="str">
        <f t="shared" si="573"/>
        <v/>
      </c>
      <c r="U360" s="21" t="str">
        <f t="shared" si="573"/>
        <v/>
      </c>
      <c r="V360" s="21" t="str">
        <f t="shared" si="573"/>
        <v/>
      </c>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c r="BY360" s="21"/>
      <c r="BZ360" s="21"/>
      <c r="CA360" s="21"/>
      <c r="CB360" s="21"/>
      <c r="CC360" s="21"/>
      <c r="CD360" s="21"/>
      <c r="CE360" s="21"/>
      <c r="CF360" s="21"/>
      <c r="CG360" s="21"/>
      <c r="CH360" s="21"/>
      <c r="CI360" s="21"/>
      <c r="CJ360" s="21"/>
      <c r="CK360" s="21"/>
      <c r="CL360" s="21"/>
      <c r="CM360" s="21"/>
      <c r="CN360" s="21"/>
      <c r="CO360" s="21"/>
      <c r="CP360" s="21"/>
      <c r="CQ360" s="21"/>
      <c r="CR360" s="21"/>
      <c r="CS360" s="21"/>
      <c r="CT360" s="21"/>
      <c r="CU360" s="21"/>
      <c r="CV360" s="21"/>
      <c r="CW360" s="21"/>
      <c r="CX360" s="21"/>
      <c r="CY360" s="21"/>
      <c r="CZ360" s="21"/>
      <c r="DA360" s="21"/>
      <c r="DB360" s="21"/>
      <c r="DC360" s="21" t="str">
        <f t="shared" ref="DC360:DN360" si="574">IF(DC178&gt;0,DC$6,"")</f>
        <v/>
      </c>
      <c r="DD360" s="21" t="str">
        <f t="shared" si="574"/>
        <v/>
      </c>
      <c r="DE360" s="21" t="str">
        <f t="shared" si="574"/>
        <v/>
      </c>
      <c r="DF360" s="21" t="str">
        <f t="shared" si="574"/>
        <v/>
      </c>
      <c r="DG360" s="21" t="str">
        <f t="shared" si="574"/>
        <v/>
      </c>
      <c r="DH360" s="21" t="str">
        <f t="shared" si="574"/>
        <v/>
      </c>
      <c r="DI360" s="21" t="str">
        <f t="shared" si="574"/>
        <v/>
      </c>
      <c r="DJ360" s="21" t="str">
        <f t="shared" si="574"/>
        <v/>
      </c>
      <c r="DK360" s="21" t="str">
        <f t="shared" si="574"/>
        <v/>
      </c>
      <c r="DL360" s="21" t="str">
        <f t="shared" si="574"/>
        <v/>
      </c>
      <c r="DM360" s="21" t="str">
        <f t="shared" si="574"/>
        <v/>
      </c>
      <c r="DN360" s="21" t="str">
        <f t="shared" si="574"/>
        <v/>
      </c>
      <c r="DO360" s="21"/>
      <c r="DP360" s="21"/>
      <c r="DQ360" s="21"/>
      <c r="DR360" s="21"/>
      <c r="DS360" s="21"/>
      <c r="DT360" s="21"/>
      <c r="DU360" s="21"/>
      <c r="DV360" s="21"/>
      <c r="DW360" s="21"/>
      <c r="DX360" s="21"/>
      <c r="DY360" s="21"/>
      <c r="DZ360" s="21"/>
      <c r="EA360" s="21"/>
      <c r="EB360" s="21"/>
      <c r="EC360" s="21"/>
      <c r="ED360" s="21"/>
      <c r="EE360" s="21"/>
      <c r="EF360" s="21"/>
      <c r="EG360" s="21"/>
      <c r="EH360" s="21"/>
      <c r="EI360" s="21"/>
      <c r="EJ360" s="21"/>
      <c r="EK360" s="21"/>
      <c r="EL360" s="21"/>
      <c r="EM360" s="21"/>
      <c r="EN360" s="21"/>
      <c r="EO360" s="21"/>
      <c r="EP360" s="21"/>
      <c r="EQ360" s="21"/>
      <c r="ER360" s="21"/>
      <c r="ES360" s="21"/>
      <c r="ET360" s="21"/>
      <c r="EU360" s="21"/>
      <c r="EV360" s="21"/>
      <c r="EW360" s="21"/>
      <c r="EX360" s="21"/>
      <c r="EY360" s="21" t="str">
        <f t="shared" ref="EY360:GF360" si="575">IF(EY178&gt;0,EY$6,"")</f>
        <v/>
      </c>
      <c r="EZ360" s="21" t="str">
        <f t="shared" si="575"/>
        <v/>
      </c>
      <c r="FA360" s="21" t="str">
        <f t="shared" si="575"/>
        <v/>
      </c>
      <c r="FB360" s="21" t="str">
        <f t="shared" si="575"/>
        <v/>
      </c>
      <c r="FC360" s="21" t="str">
        <f t="shared" si="575"/>
        <v/>
      </c>
      <c r="FD360" s="21" t="str">
        <f t="shared" si="575"/>
        <v/>
      </c>
      <c r="FE360" s="21" t="str">
        <f t="shared" si="575"/>
        <v/>
      </c>
      <c r="FF360" s="21" t="str">
        <f t="shared" si="575"/>
        <v/>
      </c>
      <c r="FG360" s="21" t="str">
        <f t="shared" si="575"/>
        <v/>
      </c>
      <c r="FH360" s="21" t="str">
        <f t="shared" si="575"/>
        <v/>
      </c>
      <c r="FI360" s="21" t="str">
        <f t="shared" si="575"/>
        <v/>
      </c>
      <c r="FJ360" s="21" t="str">
        <f t="shared" si="575"/>
        <v/>
      </c>
      <c r="FK360" s="21" t="str">
        <f t="shared" si="575"/>
        <v/>
      </c>
      <c r="FL360" s="21" t="str">
        <f t="shared" si="575"/>
        <v/>
      </c>
      <c r="FM360" s="21" t="str">
        <f t="shared" si="575"/>
        <v/>
      </c>
      <c r="FN360" s="21" t="str">
        <f t="shared" si="575"/>
        <v/>
      </c>
      <c r="FO360" s="21" t="str">
        <f t="shared" si="575"/>
        <v/>
      </c>
      <c r="FP360" s="21" t="str">
        <f t="shared" si="575"/>
        <v/>
      </c>
      <c r="FQ360" s="21" t="str">
        <f t="shared" si="575"/>
        <v/>
      </c>
      <c r="FR360" s="21" t="str">
        <f t="shared" si="575"/>
        <v/>
      </c>
      <c r="FS360" s="21" t="str">
        <f t="shared" si="575"/>
        <v/>
      </c>
      <c r="FT360" s="21" t="str">
        <f t="shared" si="575"/>
        <v/>
      </c>
      <c r="FU360" s="21" t="str">
        <f t="shared" si="575"/>
        <v/>
      </c>
      <c r="FV360" s="21" t="str">
        <f t="shared" si="575"/>
        <v/>
      </c>
      <c r="FW360" s="21" t="str">
        <f t="shared" si="575"/>
        <v/>
      </c>
      <c r="FX360" s="21" t="str">
        <f t="shared" si="575"/>
        <v/>
      </c>
      <c r="FY360" s="21" t="str">
        <f t="shared" si="575"/>
        <v/>
      </c>
      <c r="FZ360" s="21" t="str">
        <f t="shared" si="575"/>
        <v/>
      </c>
      <c r="GA360" s="21" t="str">
        <f t="shared" si="575"/>
        <v/>
      </c>
      <c r="GB360" s="21" t="str">
        <f t="shared" si="575"/>
        <v/>
      </c>
      <c r="GC360" s="21" t="str">
        <f t="shared" si="575"/>
        <v/>
      </c>
      <c r="GD360" s="21" t="str">
        <f t="shared" si="575"/>
        <v/>
      </c>
      <c r="GE360" s="21" t="str">
        <f t="shared" si="575"/>
        <v/>
      </c>
      <c r="GF360" s="21" t="str">
        <f t="shared" si="575"/>
        <v/>
      </c>
      <c r="GG360" s="21"/>
      <c r="GH360" s="21" t="str">
        <f t="shared" si="550"/>
        <v/>
      </c>
      <c r="GI360" s="436" t="str">
        <f t="shared" si="550"/>
        <v/>
      </c>
    </row>
    <row r="361" spans="1:191" hidden="1" x14ac:dyDescent="0.75">
      <c r="A361" s="67"/>
      <c r="B361" s="67"/>
      <c r="C361" s="425" t="str">
        <f t="shared" si="541"/>
        <v/>
      </c>
      <c r="D361" s="7"/>
      <c r="E361" s="7"/>
      <c r="F361" s="7"/>
      <c r="G361" s="424">
        <f t="shared" si="545"/>
        <v>0</v>
      </c>
      <c r="H361" s="21">
        <f t="shared" si="546"/>
        <v>0</v>
      </c>
      <c r="I361" s="102"/>
      <c r="J361" s="21" t="str">
        <f t="shared" si="551"/>
        <v/>
      </c>
      <c r="K361" s="21" t="str">
        <f t="shared" ref="K361:V361" si="576">IF(K179&gt;0,K$6,"")</f>
        <v/>
      </c>
      <c r="L361" s="21" t="str">
        <f t="shared" si="576"/>
        <v/>
      </c>
      <c r="M361" s="21" t="str">
        <f t="shared" si="576"/>
        <v/>
      </c>
      <c r="N361" s="21" t="str">
        <f t="shared" si="576"/>
        <v/>
      </c>
      <c r="O361" s="21" t="str">
        <f t="shared" si="576"/>
        <v/>
      </c>
      <c r="P361" s="21" t="str">
        <f t="shared" si="576"/>
        <v/>
      </c>
      <c r="Q361" s="21" t="str">
        <f t="shared" si="576"/>
        <v/>
      </c>
      <c r="R361" s="21" t="str">
        <f t="shared" si="576"/>
        <v/>
      </c>
      <c r="S361" s="21" t="str">
        <f t="shared" si="576"/>
        <v/>
      </c>
      <c r="T361" s="21" t="str">
        <f t="shared" si="576"/>
        <v/>
      </c>
      <c r="U361" s="21" t="str">
        <f t="shared" si="576"/>
        <v/>
      </c>
      <c r="V361" s="21" t="str">
        <f t="shared" si="576"/>
        <v/>
      </c>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c r="BY361" s="21"/>
      <c r="BZ361" s="21"/>
      <c r="CA361" s="21"/>
      <c r="CB361" s="21"/>
      <c r="CC361" s="21"/>
      <c r="CD361" s="21"/>
      <c r="CE361" s="21"/>
      <c r="CF361" s="21"/>
      <c r="CG361" s="21"/>
      <c r="CH361" s="21"/>
      <c r="CI361" s="21"/>
      <c r="CJ361" s="21"/>
      <c r="CK361" s="21"/>
      <c r="CL361" s="21"/>
      <c r="CM361" s="21"/>
      <c r="CN361" s="21"/>
      <c r="CO361" s="21"/>
      <c r="CP361" s="21"/>
      <c r="CQ361" s="21"/>
      <c r="CR361" s="21"/>
      <c r="CS361" s="21"/>
      <c r="CT361" s="21"/>
      <c r="CU361" s="21"/>
      <c r="CV361" s="21"/>
      <c r="CW361" s="21"/>
      <c r="CX361" s="21"/>
      <c r="CY361" s="21"/>
      <c r="CZ361" s="21"/>
      <c r="DA361" s="21"/>
      <c r="DB361" s="21"/>
      <c r="DC361" s="21" t="str">
        <f t="shared" ref="DC361:DN361" si="577">IF(DC179&gt;0,DC$6,"")</f>
        <v/>
      </c>
      <c r="DD361" s="21" t="str">
        <f t="shared" si="577"/>
        <v/>
      </c>
      <c r="DE361" s="21" t="str">
        <f t="shared" si="577"/>
        <v/>
      </c>
      <c r="DF361" s="21" t="str">
        <f t="shared" si="577"/>
        <v/>
      </c>
      <c r="DG361" s="21" t="str">
        <f t="shared" si="577"/>
        <v/>
      </c>
      <c r="DH361" s="21" t="str">
        <f t="shared" si="577"/>
        <v/>
      </c>
      <c r="DI361" s="21" t="str">
        <f t="shared" si="577"/>
        <v/>
      </c>
      <c r="DJ361" s="21" t="str">
        <f t="shared" si="577"/>
        <v/>
      </c>
      <c r="DK361" s="21" t="str">
        <f t="shared" si="577"/>
        <v/>
      </c>
      <c r="DL361" s="21" t="str">
        <f t="shared" si="577"/>
        <v/>
      </c>
      <c r="DM361" s="21" t="str">
        <f t="shared" si="577"/>
        <v/>
      </c>
      <c r="DN361" s="21" t="str">
        <f t="shared" si="577"/>
        <v/>
      </c>
      <c r="DO361" s="21"/>
      <c r="DP361" s="21"/>
      <c r="DQ361" s="21"/>
      <c r="DR361" s="21"/>
      <c r="DS361" s="21"/>
      <c r="DT361" s="21"/>
      <c r="DU361" s="21"/>
      <c r="DV361" s="21"/>
      <c r="DW361" s="21"/>
      <c r="DX361" s="21"/>
      <c r="DY361" s="21"/>
      <c r="DZ361" s="21"/>
      <c r="EA361" s="21"/>
      <c r="EB361" s="21"/>
      <c r="EC361" s="21"/>
      <c r="ED361" s="21"/>
      <c r="EE361" s="21"/>
      <c r="EF361" s="21"/>
      <c r="EG361" s="21"/>
      <c r="EH361" s="21"/>
      <c r="EI361" s="21"/>
      <c r="EJ361" s="21"/>
      <c r="EK361" s="21"/>
      <c r="EL361" s="21"/>
      <c r="EM361" s="21"/>
      <c r="EN361" s="21"/>
      <c r="EO361" s="21"/>
      <c r="EP361" s="21"/>
      <c r="EQ361" s="21"/>
      <c r="ER361" s="21"/>
      <c r="ES361" s="21"/>
      <c r="ET361" s="21"/>
      <c r="EU361" s="21"/>
      <c r="EV361" s="21"/>
      <c r="EW361" s="21"/>
      <c r="EX361" s="21"/>
      <c r="EY361" s="21" t="str">
        <f t="shared" ref="EY361:GF361" si="578">IF(EY179&gt;0,EY$6,"")</f>
        <v/>
      </c>
      <c r="EZ361" s="21" t="str">
        <f t="shared" si="578"/>
        <v/>
      </c>
      <c r="FA361" s="21" t="str">
        <f t="shared" si="578"/>
        <v/>
      </c>
      <c r="FB361" s="21" t="str">
        <f t="shared" si="578"/>
        <v/>
      </c>
      <c r="FC361" s="21" t="str">
        <f t="shared" si="578"/>
        <v/>
      </c>
      <c r="FD361" s="21" t="str">
        <f t="shared" si="578"/>
        <v/>
      </c>
      <c r="FE361" s="21" t="str">
        <f t="shared" si="578"/>
        <v/>
      </c>
      <c r="FF361" s="21" t="str">
        <f t="shared" si="578"/>
        <v/>
      </c>
      <c r="FG361" s="21" t="str">
        <f t="shared" si="578"/>
        <v/>
      </c>
      <c r="FH361" s="21" t="str">
        <f t="shared" si="578"/>
        <v/>
      </c>
      <c r="FI361" s="21" t="str">
        <f t="shared" si="578"/>
        <v/>
      </c>
      <c r="FJ361" s="21" t="str">
        <f t="shared" si="578"/>
        <v/>
      </c>
      <c r="FK361" s="21" t="str">
        <f t="shared" si="578"/>
        <v/>
      </c>
      <c r="FL361" s="21" t="str">
        <f t="shared" si="578"/>
        <v/>
      </c>
      <c r="FM361" s="21" t="str">
        <f t="shared" si="578"/>
        <v/>
      </c>
      <c r="FN361" s="21" t="str">
        <f t="shared" si="578"/>
        <v/>
      </c>
      <c r="FO361" s="21" t="str">
        <f t="shared" si="578"/>
        <v/>
      </c>
      <c r="FP361" s="21" t="str">
        <f t="shared" si="578"/>
        <v/>
      </c>
      <c r="FQ361" s="21" t="str">
        <f t="shared" si="578"/>
        <v/>
      </c>
      <c r="FR361" s="21" t="str">
        <f t="shared" si="578"/>
        <v/>
      </c>
      <c r="FS361" s="21" t="str">
        <f t="shared" si="578"/>
        <v/>
      </c>
      <c r="FT361" s="21" t="str">
        <f t="shared" si="578"/>
        <v/>
      </c>
      <c r="FU361" s="21" t="str">
        <f t="shared" si="578"/>
        <v/>
      </c>
      <c r="FV361" s="21" t="str">
        <f t="shared" si="578"/>
        <v/>
      </c>
      <c r="FW361" s="21" t="str">
        <f t="shared" si="578"/>
        <v/>
      </c>
      <c r="FX361" s="21" t="str">
        <f t="shared" si="578"/>
        <v/>
      </c>
      <c r="FY361" s="21" t="str">
        <f t="shared" si="578"/>
        <v/>
      </c>
      <c r="FZ361" s="21" t="str">
        <f t="shared" si="578"/>
        <v/>
      </c>
      <c r="GA361" s="21" t="str">
        <f t="shared" si="578"/>
        <v/>
      </c>
      <c r="GB361" s="21" t="str">
        <f t="shared" si="578"/>
        <v/>
      </c>
      <c r="GC361" s="21" t="str">
        <f t="shared" si="578"/>
        <v/>
      </c>
      <c r="GD361" s="21" t="str">
        <f t="shared" si="578"/>
        <v/>
      </c>
      <c r="GE361" s="21" t="str">
        <f t="shared" si="578"/>
        <v/>
      </c>
      <c r="GF361" s="21" t="str">
        <f t="shared" si="578"/>
        <v/>
      </c>
      <c r="GG361" s="21"/>
      <c r="GH361" s="21" t="str">
        <f t="shared" si="550"/>
        <v/>
      </c>
      <c r="GI361" s="436" t="str">
        <f t="shared" si="550"/>
        <v/>
      </c>
    </row>
    <row r="362" spans="1:191" hidden="1" x14ac:dyDescent="0.75">
      <c r="A362" s="67"/>
      <c r="B362" s="67"/>
      <c r="C362" s="425" t="str">
        <f t="shared" si="541"/>
        <v/>
      </c>
      <c r="D362" s="7"/>
      <c r="E362" s="7"/>
      <c r="F362" s="7"/>
      <c r="G362" s="424">
        <f t="shared" si="545"/>
        <v>0</v>
      </c>
      <c r="H362" s="21">
        <f t="shared" si="546"/>
        <v>0</v>
      </c>
      <c r="I362" s="102"/>
      <c r="J362" s="21" t="str">
        <f t="shared" si="551"/>
        <v/>
      </c>
      <c r="K362" s="21" t="str">
        <f t="shared" ref="K362:V362" si="579">IF(K180&gt;0,K$6,"")</f>
        <v/>
      </c>
      <c r="L362" s="21" t="str">
        <f t="shared" si="579"/>
        <v/>
      </c>
      <c r="M362" s="21" t="str">
        <f t="shared" si="579"/>
        <v/>
      </c>
      <c r="N362" s="21" t="str">
        <f t="shared" si="579"/>
        <v/>
      </c>
      <c r="O362" s="21" t="str">
        <f t="shared" si="579"/>
        <v/>
      </c>
      <c r="P362" s="21" t="str">
        <f t="shared" si="579"/>
        <v/>
      </c>
      <c r="Q362" s="21" t="str">
        <f t="shared" si="579"/>
        <v/>
      </c>
      <c r="R362" s="21" t="str">
        <f t="shared" si="579"/>
        <v/>
      </c>
      <c r="S362" s="21" t="str">
        <f t="shared" si="579"/>
        <v/>
      </c>
      <c r="T362" s="21" t="str">
        <f t="shared" si="579"/>
        <v/>
      </c>
      <c r="U362" s="21" t="str">
        <f t="shared" si="579"/>
        <v/>
      </c>
      <c r="V362" s="21" t="str">
        <f t="shared" si="579"/>
        <v/>
      </c>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c r="BY362" s="21"/>
      <c r="BZ362" s="21"/>
      <c r="CA362" s="21"/>
      <c r="CB362" s="21"/>
      <c r="CC362" s="21"/>
      <c r="CD362" s="21"/>
      <c r="CE362" s="21"/>
      <c r="CF362" s="21"/>
      <c r="CG362" s="21"/>
      <c r="CH362" s="21"/>
      <c r="CI362" s="21"/>
      <c r="CJ362" s="21"/>
      <c r="CK362" s="21"/>
      <c r="CL362" s="21"/>
      <c r="CM362" s="21"/>
      <c r="CN362" s="21"/>
      <c r="CO362" s="21"/>
      <c r="CP362" s="21"/>
      <c r="CQ362" s="21"/>
      <c r="CR362" s="21"/>
      <c r="CS362" s="21"/>
      <c r="CT362" s="21"/>
      <c r="CU362" s="21"/>
      <c r="CV362" s="21"/>
      <c r="CW362" s="21"/>
      <c r="CX362" s="21"/>
      <c r="CY362" s="21"/>
      <c r="CZ362" s="21"/>
      <c r="DA362" s="21"/>
      <c r="DB362" s="21"/>
      <c r="DC362" s="21" t="str">
        <f t="shared" ref="DC362:DN362" si="580">IF(DC180&gt;0,DC$6,"")</f>
        <v/>
      </c>
      <c r="DD362" s="21" t="str">
        <f t="shared" si="580"/>
        <v/>
      </c>
      <c r="DE362" s="21" t="str">
        <f t="shared" si="580"/>
        <v/>
      </c>
      <c r="DF362" s="21" t="str">
        <f t="shared" si="580"/>
        <v/>
      </c>
      <c r="DG362" s="21" t="str">
        <f t="shared" si="580"/>
        <v/>
      </c>
      <c r="DH362" s="21" t="str">
        <f t="shared" si="580"/>
        <v/>
      </c>
      <c r="DI362" s="21" t="str">
        <f t="shared" si="580"/>
        <v/>
      </c>
      <c r="DJ362" s="21" t="str">
        <f t="shared" si="580"/>
        <v/>
      </c>
      <c r="DK362" s="21" t="str">
        <f t="shared" si="580"/>
        <v/>
      </c>
      <c r="DL362" s="21" t="str">
        <f t="shared" si="580"/>
        <v/>
      </c>
      <c r="DM362" s="21" t="str">
        <f t="shared" si="580"/>
        <v/>
      </c>
      <c r="DN362" s="21" t="str">
        <f t="shared" si="580"/>
        <v/>
      </c>
      <c r="DO362" s="21"/>
      <c r="DP362" s="21"/>
      <c r="DQ362" s="21"/>
      <c r="DR362" s="21"/>
      <c r="DS362" s="21"/>
      <c r="DT362" s="21"/>
      <c r="DU362" s="21"/>
      <c r="DV362" s="21"/>
      <c r="DW362" s="21"/>
      <c r="DX362" s="21"/>
      <c r="DY362" s="21"/>
      <c r="DZ362" s="21"/>
      <c r="EA362" s="21"/>
      <c r="EB362" s="21"/>
      <c r="EC362" s="21"/>
      <c r="ED362" s="21"/>
      <c r="EE362" s="21"/>
      <c r="EF362" s="21"/>
      <c r="EG362" s="21"/>
      <c r="EH362" s="21"/>
      <c r="EI362" s="21"/>
      <c r="EJ362" s="21"/>
      <c r="EK362" s="21"/>
      <c r="EL362" s="21"/>
      <c r="EM362" s="21"/>
      <c r="EN362" s="21"/>
      <c r="EO362" s="21"/>
      <c r="EP362" s="21"/>
      <c r="EQ362" s="21"/>
      <c r="ER362" s="21"/>
      <c r="ES362" s="21"/>
      <c r="ET362" s="21"/>
      <c r="EU362" s="21"/>
      <c r="EV362" s="21"/>
      <c r="EW362" s="21"/>
      <c r="EX362" s="21"/>
      <c r="EY362" s="21" t="str">
        <f t="shared" ref="EY362:GF362" si="581">IF(EY180&gt;0,EY$6,"")</f>
        <v/>
      </c>
      <c r="EZ362" s="21" t="str">
        <f t="shared" si="581"/>
        <v/>
      </c>
      <c r="FA362" s="21" t="str">
        <f t="shared" si="581"/>
        <v/>
      </c>
      <c r="FB362" s="21" t="str">
        <f t="shared" si="581"/>
        <v/>
      </c>
      <c r="FC362" s="21" t="str">
        <f t="shared" si="581"/>
        <v/>
      </c>
      <c r="FD362" s="21" t="str">
        <f t="shared" si="581"/>
        <v/>
      </c>
      <c r="FE362" s="21" t="str">
        <f t="shared" si="581"/>
        <v/>
      </c>
      <c r="FF362" s="21" t="str">
        <f t="shared" si="581"/>
        <v/>
      </c>
      <c r="FG362" s="21" t="str">
        <f t="shared" si="581"/>
        <v/>
      </c>
      <c r="FH362" s="21" t="str">
        <f t="shared" si="581"/>
        <v/>
      </c>
      <c r="FI362" s="21" t="str">
        <f t="shared" si="581"/>
        <v/>
      </c>
      <c r="FJ362" s="21" t="str">
        <f t="shared" si="581"/>
        <v/>
      </c>
      <c r="FK362" s="21" t="str">
        <f t="shared" si="581"/>
        <v/>
      </c>
      <c r="FL362" s="21" t="str">
        <f t="shared" si="581"/>
        <v/>
      </c>
      <c r="FM362" s="21" t="str">
        <f t="shared" si="581"/>
        <v/>
      </c>
      <c r="FN362" s="21" t="str">
        <f t="shared" si="581"/>
        <v/>
      </c>
      <c r="FO362" s="21" t="str">
        <f t="shared" si="581"/>
        <v/>
      </c>
      <c r="FP362" s="21" t="str">
        <f t="shared" si="581"/>
        <v/>
      </c>
      <c r="FQ362" s="21" t="str">
        <f t="shared" si="581"/>
        <v/>
      </c>
      <c r="FR362" s="21" t="str">
        <f t="shared" si="581"/>
        <v/>
      </c>
      <c r="FS362" s="21" t="str">
        <f t="shared" si="581"/>
        <v/>
      </c>
      <c r="FT362" s="21" t="str">
        <f t="shared" si="581"/>
        <v/>
      </c>
      <c r="FU362" s="21" t="str">
        <f t="shared" si="581"/>
        <v/>
      </c>
      <c r="FV362" s="21" t="str">
        <f t="shared" si="581"/>
        <v/>
      </c>
      <c r="FW362" s="21" t="str">
        <f t="shared" si="581"/>
        <v/>
      </c>
      <c r="FX362" s="21" t="str">
        <f t="shared" si="581"/>
        <v/>
      </c>
      <c r="FY362" s="21" t="str">
        <f t="shared" si="581"/>
        <v/>
      </c>
      <c r="FZ362" s="21" t="str">
        <f t="shared" si="581"/>
        <v/>
      </c>
      <c r="GA362" s="21" t="str">
        <f t="shared" si="581"/>
        <v/>
      </c>
      <c r="GB362" s="21" t="str">
        <f t="shared" si="581"/>
        <v/>
      </c>
      <c r="GC362" s="21" t="str">
        <f t="shared" si="581"/>
        <v/>
      </c>
      <c r="GD362" s="21" t="str">
        <f t="shared" si="581"/>
        <v/>
      </c>
      <c r="GE362" s="21" t="str">
        <f t="shared" si="581"/>
        <v/>
      </c>
      <c r="GF362" s="21" t="str">
        <f t="shared" si="581"/>
        <v/>
      </c>
      <c r="GG362" s="21"/>
      <c r="GH362" s="21" t="str">
        <f t="shared" si="550"/>
        <v/>
      </c>
      <c r="GI362" s="436" t="str">
        <f t="shared" si="550"/>
        <v/>
      </c>
    </row>
    <row r="363" spans="1:191" hidden="1" x14ac:dyDescent="0.75">
      <c r="A363" s="67"/>
      <c r="B363" s="67"/>
      <c r="C363" s="425" t="str">
        <f t="shared" si="541"/>
        <v/>
      </c>
      <c r="D363" s="7"/>
      <c r="E363" s="7"/>
      <c r="F363" s="7"/>
      <c r="G363" s="424">
        <f t="shared" si="545"/>
        <v>0</v>
      </c>
      <c r="H363" s="21">
        <f t="shared" si="546"/>
        <v>0</v>
      </c>
      <c r="I363" s="102"/>
      <c r="J363" s="21" t="str">
        <f t="shared" si="551"/>
        <v/>
      </c>
      <c r="K363" s="21" t="str">
        <f t="shared" ref="K363:V363" si="582">IF(K181&gt;0,K$6,"")</f>
        <v/>
      </c>
      <c r="L363" s="21" t="str">
        <f t="shared" si="582"/>
        <v/>
      </c>
      <c r="M363" s="21" t="str">
        <f t="shared" si="582"/>
        <v/>
      </c>
      <c r="N363" s="21" t="str">
        <f t="shared" si="582"/>
        <v/>
      </c>
      <c r="O363" s="21" t="str">
        <f t="shared" si="582"/>
        <v/>
      </c>
      <c r="P363" s="21" t="str">
        <f t="shared" si="582"/>
        <v/>
      </c>
      <c r="Q363" s="21" t="str">
        <f t="shared" si="582"/>
        <v/>
      </c>
      <c r="R363" s="21" t="str">
        <f t="shared" si="582"/>
        <v/>
      </c>
      <c r="S363" s="21" t="str">
        <f t="shared" si="582"/>
        <v/>
      </c>
      <c r="T363" s="21" t="str">
        <f t="shared" si="582"/>
        <v/>
      </c>
      <c r="U363" s="21" t="str">
        <f t="shared" si="582"/>
        <v/>
      </c>
      <c r="V363" s="21" t="str">
        <f t="shared" si="582"/>
        <v/>
      </c>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c r="BY363" s="21"/>
      <c r="BZ363" s="21"/>
      <c r="CA363" s="21"/>
      <c r="CB363" s="21"/>
      <c r="CC363" s="21"/>
      <c r="CD363" s="21"/>
      <c r="CE363" s="21"/>
      <c r="CF363" s="21"/>
      <c r="CG363" s="21"/>
      <c r="CH363" s="21"/>
      <c r="CI363" s="21"/>
      <c r="CJ363" s="21"/>
      <c r="CK363" s="21"/>
      <c r="CL363" s="21"/>
      <c r="CM363" s="21"/>
      <c r="CN363" s="21"/>
      <c r="CO363" s="21"/>
      <c r="CP363" s="21"/>
      <c r="CQ363" s="21"/>
      <c r="CR363" s="21"/>
      <c r="CS363" s="21"/>
      <c r="CT363" s="21"/>
      <c r="CU363" s="21"/>
      <c r="CV363" s="21"/>
      <c r="CW363" s="21"/>
      <c r="CX363" s="21"/>
      <c r="CY363" s="21"/>
      <c r="CZ363" s="21"/>
      <c r="DA363" s="21"/>
      <c r="DB363" s="21"/>
      <c r="DC363" s="21" t="str">
        <f t="shared" ref="DC363:DN363" si="583">IF(DC181&gt;0,DC$6,"")</f>
        <v/>
      </c>
      <c r="DD363" s="21" t="str">
        <f t="shared" si="583"/>
        <v/>
      </c>
      <c r="DE363" s="21" t="str">
        <f t="shared" si="583"/>
        <v/>
      </c>
      <c r="DF363" s="21" t="str">
        <f t="shared" si="583"/>
        <v/>
      </c>
      <c r="DG363" s="21" t="str">
        <f t="shared" si="583"/>
        <v/>
      </c>
      <c r="DH363" s="21" t="str">
        <f t="shared" si="583"/>
        <v/>
      </c>
      <c r="DI363" s="21" t="str">
        <f t="shared" si="583"/>
        <v/>
      </c>
      <c r="DJ363" s="21" t="str">
        <f t="shared" si="583"/>
        <v/>
      </c>
      <c r="DK363" s="21" t="str">
        <f t="shared" si="583"/>
        <v/>
      </c>
      <c r="DL363" s="21" t="str">
        <f t="shared" si="583"/>
        <v/>
      </c>
      <c r="DM363" s="21" t="str">
        <f t="shared" si="583"/>
        <v/>
      </c>
      <c r="DN363" s="21" t="str">
        <f t="shared" si="583"/>
        <v/>
      </c>
      <c r="DO363" s="21"/>
      <c r="DP363" s="21"/>
      <c r="DQ363" s="21"/>
      <c r="DR363" s="21"/>
      <c r="DS363" s="21"/>
      <c r="DT363" s="21"/>
      <c r="DU363" s="21"/>
      <c r="DV363" s="21"/>
      <c r="DW363" s="21"/>
      <c r="DX363" s="21"/>
      <c r="DY363" s="21"/>
      <c r="DZ363" s="21"/>
      <c r="EA363" s="21"/>
      <c r="EB363" s="21"/>
      <c r="EC363" s="21"/>
      <c r="ED363" s="21"/>
      <c r="EE363" s="21"/>
      <c r="EF363" s="21"/>
      <c r="EG363" s="21"/>
      <c r="EH363" s="21"/>
      <c r="EI363" s="21"/>
      <c r="EJ363" s="21"/>
      <c r="EK363" s="21"/>
      <c r="EL363" s="21"/>
      <c r="EM363" s="21"/>
      <c r="EN363" s="21"/>
      <c r="EO363" s="21"/>
      <c r="EP363" s="21"/>
      <c r="EQ363" s="21"/>
      <c r="ER363" s="21"/>
      <c r="ES363" s="21"/>
      <c r="ET363" s="21"/>
      <c r="EU363" s="21"/>
      <c r="EV363" s="21"/>
      <c r="EW363" s="21"/>
      <c r="EX363" s="21"/>
      <c r="EY363" s="21" t="str">
        <f t="shared" ref="EY363:GF363" si="584">IF(EY181&gt;0,EY$6,"")</f>
        <v/>
      </c>
      <c r="EZ363" s="21" t="str">
        <f t="shared" si="584"/>
        <v/>
      </c>
      <c r="FA363" s="21" t="str">
        <f t="shared" si="584"/>
        <v/>
      </c>
      <c r="FB363" s="21" t="str">
        <f t="shared" si="584"/>
        <v/>
      </c>
      <c r="FC363" s="21" t="str">
        <f t="shared" si="584"/>
        <v/>
      </c>
      <c r="FD363" s="21" t="str">
        <f t="shared" si="584"/>
        <v/>
      </c>
      <c r="FE363" s="21" t="str">
        <f t="shared" si="584"/>
        <v/>
      </c>
      <c r="FF363" s="21" t="str">
        <f t="shared" si="584"/>
        <v/>
      </c>
      <c r="FG363" s="21" t="str">
        <f t="shared" si="584"/>
        <v/>
      </c>
      <c r="FH363" s="21" t="str">
        <f t="shared" si="584"/>
        <v/>
      </c>
      <c r="FI363" s="21" t="str">
        <f t="shared" si="584"/>
        <v/>
      </c>
      <c r="FJ363" s="21" t="str">
        <f t="shared" si="584"/>
        <v/>
      </c>
      <c r="FK363" s="21" t="str">
        <f t="shared" si="584"/>
        <v/>
      </c>
      <c r="FL363" s="21" t="str">
        <f t="shared" si="584"/>
        <v/>
      </c>
      <c r="FM363" s="21" t="str">
        <f t="shared" si="584"/>
        <v/>
      </c>
      <c r="FN363" s="21" t="str">
        <f t="shared" si="584"/>
        <v/>
      </c>
      <c r="FO363" s="21" t="str">
        <f t="shared" si="584"/>
        <v/>
      </c>
      <c r="FP363" s="21" t="str">
        <f t="shared" si="584"/>
        <v/>
      </c>
      <c r="FQ363" s="21" t="str">
        <f t="shared" si="584"/>
        <v/>
      </c>
      <c r="FR363" s="21" t="str">
        <f t="shared" si="584"/>
        <v/>
      </c>
      <c r="FS363" s="21" t="str">
        <f t="shared" si="584"/>
        <v/>
      </c>
      <c r="FT363" s="21" t="str">
        <f t="shared" si="584"/>
        <v/>
      </c>
      <c r="FU363" s="21" t="str">
        <f t="shared" si="584"/>
        <v/>
      </c>
      <c r="FV363" s="21" t="str">
        <f t="shared" si="584"/>
        <v/>
      </c>
      <c r="FW363" s="21" t="str">
        <f t="shared" si="584"/>
        <v/>
      </c>
      <c r="FX363" s="21" t="str">
        <f t="shared" si="584"/>
        <v/>
      </c>
      <c r="FY363" s="21" t="str">
        <f t="shared" si="584"/>
        <v/>
      </c>
      <c r="FZ363" s="21" t="str">
        <f t="shared" si="584"/>
        <v/>
      </c>
      <c r="GA363" s="21" t="str">
        <f t="shared" si="584"/>
        <v/>
      </c>
      <c r="GB363" s="21" t="str">
        <f t="shared" si="584"/>
        <v/>
      </c>
      <c r="GC363" s="21" t="str">
        <f t="shared" si="584"/>
        <v/>
      </c>
      <c r="GD363" s="21" t="str">
        <f t="shared" si="584"/>
        <v/>
      </c>
      <c r="GE363" s="21" t="str">
        <f t="shared" si="584"/>
        <v/>
      </c>
      <c r="GF363" s="21" t="str">
        <f t="shared" si="584"/>
        <v/>
      </c>
      <c r="GG363" s="21"/>
      <c r="GH363" s="21" t="str">
        <f t="shared" si="550"/>
        <v/>
      </c>
      <c r="GI363" s="436" t="str">
        <f t="shared" si="550"/>
        <v/>
      </c>
    </row>
    <row r="364" spans="1:191" hidden="1" x14ac:dyDescent="0.75">
      <c r="A364" s="67"/>
      <c r="B364" s="67"/>
      <c r="C364" s="425" t="str">
        <f t="shared" si="541"/>
        <v/>
      </c>
      <c r="D364" s="7"/>
      <c r="E364" s="7"/>
      <c r="F364" s="7"/>
      <c r="G364" s="424">
        <f t="shared" si="545"/>
        <v>0</v>
      </c>
      <c r="H364" s="21">
        <f t="shared" si="546"/>
        <v>0</v>
      </c>
      <c r="I364" s="102"/>
      <c r="J364" s="21" t="str">
        <f t="shared" si="551"/>
        <v/>
      </c>
      <c r="K364" s="21" t="str">
        <f t="shared" ref="K364:V364" si="585">IF(K182&gt;0,K$6,"")</f>
        <v/>
      </c>
      <c r="L364" s="21" t="str">
        <f t="shared" si="585"/>
        <v/>
      </c>
      <c r="M364" s="21" t="str">
        <f t="shared" si="585"/>
        <v/>
      </c>
      <c r="N364" s="21" t="str">
        <f t="shared" si="585"/>
        <v/>
      </c>
      <c r="O364" s="21" t="str">
        <f t="shared" si="585"/>
        <v/>
      </c>
      <c r="P364" s="21" t="str">
        <f t="shared" si="585"/>
        <v/>
      </c>
      <c r="Q364" s="21" t="str">
        <f t="shared" si="585"/>
        <v/>
      </c>
      <c r="R364" s="21" t="str">
        <f t="shared" si="585"/>
        <v/>
      </c>
      <c r="S364" s="21" t="str">
        <f t="shared" si="585"/>
        <v/>
      </c>
      <c r="T364" s="21" t="str">
        <f t="shared" si="585"/>
        <v/>
      </c>
      <c r="U364" s="21" t="str">
        <f t="shared" si="585"/>
        <v/>
      </c>
      <c r="V364" s="21" t="str">
        <f t="shared" si="585"/>
        <v/>
      </c>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c r="BY364" s="21"/>
      <c r="BZ364" s="21"/>
      <c r="CA364" s="21"/>
      <c r="CB364" s="21"/>
      <c r="CC364" s="21"/>
      <c r="CD364" s="21"/>
      <c r="CE364" s="21"/>
      <c r="CF364" s="21"/>
      <c r="CG364" s="21"/>
      <c r="CH364" s="21"/>
      <c r="CI364" s="21"/>
      <c r="CJ364" s="21"/>
      <c r="CK364" s="21"/>
      <c r="CL364" s="21"/>
      <c r="CM364" s="21"/>
      <c r="CN364" s="21"/>
      <c r="CO364" s="21"/>
      <c r="CP364" s="21"/>
      <c r="CQ364" s="21"/>
      <c r="CR364" s="21"/>
      <c r="CS364" s="21"/>
      <c r="CT364" s="21"/>
      <c r="CU364" s="21"/>
      <c r="CV364" s="21"/>
      <c r="CW364" s="21"/>
      <c r="CX364" s="21"/>
      <c r="CY364" s="21"/>
      <c r="CZ364" s="21"/>
      <c r="DA364" s="21"/>
      <c r="DB364" s="21"/>
      <c r="DC364" s="21" t="str">
        <f t="shared" ref="DC364:DN364" si="586">IF(DC182&gt;0,DC$6,"")</f>
        <v/>
      </c>
      <c r="DD364" s="21" t="str">
        <f t="shared" si="586"/>
        <v/>
      </c>
      <c r="DE364" s="21" t="str">
        <f t="shared" si="586"/>
        <v/>
      </c>
      <c r="DF364" s="21" t="str">
        <f t="shared" si="586"/>
        <v/>
      </c>
      <c r="DG364" s="21" t="str">
        <f t="shared" si="586"/>
        <v/>
      </c>
      <c r="DH364" s="21" t="str">
        <f t="shared" si="586"/>
        <v/>
      </c>
      <c r="DI364" s="21" t="str">
        <f t="shared" si="586"/>
        <v/>
      </c>
      <c r="DJ364" s="21" t="str">
        <f t="shared" si="586"/>
        <v/>
      </c>
      <c r="DK364" s="21" t="str">
        <f t="shared" si="586"/>
        <v/>
      </c>
      <c r="DL364" s="21" t="str">
        <f t="shared" si="586"/>
        <v/>
      </c>
      <c r="DM364" s="21" t="str">
        <f t="shared" si="586"/>
        <v/>
      </c>
      <c r="DN364" s="21" t="str">
        <f t="shared" si="586"/>
        <v/>
      </c>
      <c r="DO364" s="21"/>
      <c r="DP364" s="21"/>
      <c r="DQ364" s="21"/>
      <c r="DR364" s="21"/>
      <c r="DS364" s="21"/>
      <c r="DT364" s="21"/>
      <c r="DU364" s="21"/>
      <c r="DV364" s="21"/>
      <c r="DW364" s="21"/>
      <c r="DX364" s="21"/>
      <c r="DY364" s="21"/>
      <c r="DZ364" s="21"/>
      <c r="EA364" s="21"/>
      <c r="EB364" s="21"/>
      <c r="EC364" s="21"/>
      <c r="ED364" s="21"/>
      <c r="EE364" s="21"/>
      <c r="EF364" s="21"/>
      <c r="EG364" s="21"/>
      <c r="EH364" s="21"/>
      <c r="EI364" s="21"/>
      <c r="EJ364" s="21"/>
      <c r="EK364" s="21"/>
      <c r="EL364" s="21"/>
      <c r="EM364" s="21"/>
      <c r="EN364" s="21"/>
      <c r="EO364" s="21"/>
      <c r="EP364" s="21"/>
      <c r="EQ364" s="21"/>
      <c r="ER364" s="21"/>
      <c r="ES364" s="21"/>
      <c r="ET364" s="21"/>
      <c r="EU364" s="21"/>
      <c r="EV364" s="21"/>
      <c r="EW364" s="21"/>
      <c r="EX364" s="21"/>
      <c r="EY364" s="21" t="str">
        <f t="shared" ref="EY364:GF364" si="587">IF(EY182&gt;0,EY$6,"")</f>
        <v/>
      </c>
      <c r="EZ364" s="21" t="str">
        <f t="shared" si="587"/>
        <v/>
      </c>
      <c r="FA364" s="21" t="str">
        <f t="shared" si="587"/>
        <v/>
      </c>
      <c r="FB364" s="21" t="str">
        <f t="shared" si="587"/>
        <v/>
      </c>
      <c r="FC364" s="21" t="str">
        <f t="shared" si="587"/>
        <v/>
      </c>
      <c r="FD364" s="21" t="str">
        <f t="shared" si="587"/>
        <v/>
      </c>
      <c r="FE364" s="21" t="str">
        <f t="shared" si="587"/>
        <v/>
      </c>
      <c r="FF364" s="21" t="str">
        <f t="shared" si="587"/>
        <v/>
      </c>
      <c r="FG364" s="21" t="str">
        <f t="shared" si="587"/>
        <v/>
      </c>
      <c r="FH364" s="21" t="str">
        <f t="shared" si="587"/>
        <v/>
      </c>
      <c r="FI364" s="21" t="str">
        <f t="shared" si="587"/>
        <v/>
      </c>
      <c r="FJ364" s="21" t="str">
        <f t="shared" si="587"/>
        <v/>
      </c>
      <c r="FK364" s="21" t="str">
        <f t="shared" si="587"/>
        <v/>
      </c>
      <c r="FL364" s="21" t="str">
        <f t="shared" si="587"/>
        <v/>
      </c>
      <c r="FM364" s="21" t="str">
        <f t="shared" si="587"/>
        <v/>
      </c>
      <c r="FN364" s="21" t="str">
        <f t="shared" si="587"/>
        <v/>
      </c>
      <c r="FO364" s="21" t="str">
        <f t="shared" si="587"/>
        <v/>
      </c>
      <c r="FP364" s="21" t="str">
        <f t="shared" si="587"/>
        <v/>
      </c>
      <c r="FQ364" s="21" t="str">
        <f t="shared" si="587"/>
        <v/>
      </c>
      <c r="FR364" s="21" t="str">
        <f t="shared" si="587"/>
        <v/>
      </c>
      <c r="FS364" s="21" t="str">
        <f t="shared" si="587"/>
        <v/>
      </c>
      <c r="FT364" s="21" t="str">
        <f t="shared" si="587"/>
        <v/>
      </c>
      <c r="FU364" s="21" t="str">
        <f t="shared" si="587"/>
        <v/>
      </c>
      <c r="FV364" s="21" t="str">
        <f t="shared" si="587"/>
        <v/>
      </c>
      <c r="FW364" s="21" t="str">
        <f t="shared" si="587"/>
        <v/>
      </c>
      <c r="FX364" s="21" t="str">
        <f t="shared" si="587"/>
        <v/>
      </c>
      <c r="FY364" s="21" t="str">
        <f t="shared" si="587"/>
        <v/>
      </c>
      <c r="FZ364" s="21" t="str">
        <f t="shared" si="587"/>
        <v/>
      </c>
      <c r="GA364" s="21" t="str">
        <f t="shared" si="587"/>
        <v/>
      </c>
      <c r="GB364" s="21" t="str">
        <f t="shared" si="587"/>
        <v/>
      </c>
      <c r="GC364" s="21" t="str">
        <f t="shared" si="587"/>
        <v/>
      </c>
      <c r="GD364" s="21" t="str">
        <f t="shared" si="587"/>
        <v/>
      </c>
      <c r="GE364" s="21" t="str">
        <f t="shared" si="587"/>
        <v/>
      </c>
      <c r="GF364" s="21" t="str">
        <f t="shared" si="587"/>
        <v/>
      </c>
      <c r="GG364" s="21"/>
      <c r="GH364" s="21" t="str">
        <f t="shared" si="550"/>
        <v/>
      </c>
      <c r="GI364" s="436" t="str">
        <f t="shared" si="550"/>
        <v/>
      </c>
    </row>
    <row r="365" spans="1:191" hidden="1" x14ac:dyDescent="0.75">
      <c r="A365" s="67"/>
      <c r="B365" s="67"/>
      <c r="C365" s="425" t="str">
        <f t="shared" si="541"/>
        <v/>
      </c>
      <c r="D365" s="7"/>
      <c r="E365" s="7"/>
      <c r="F365" s="7"/>
      <c r="G365" s="424">
        <f t="shared" si="545"/>
        <v>0</v>
      </c>
      <c r="H365" s="21">
        <f t="shared" si="546"/>
        <v>0</v>
      </c>
      <c r="I365" s="102"/>
      <c r="J365" s="21" t="str">
        <f t="shared" si="551"/>
        <v/>
      </c>
      <c r="K365" s="21" t="str">
        <f t="shared" ref="K365:V365" si="588">IF(K183&gt;0,K$6,"")</f>
        <v/>
      </c>
      <c r="L365" s="21" t="str">
        <f t="shared" si="588"/>
        <v/>
      </c>
      <c r="M365" s="21" t="str">
        <f t="shared" si="588"/>
        <v/>
      </c>
      <c r="N365" s="21" t="str">
        <f t="shared" si="588"/>
        <v/>
      </c>
      <c r="O365" s="21" t="str">
        <f t="shared" si="588"/>
        <v/>
      </c>
      <c r="P365" s="21" t="str">
        <f t="shared" si="588"/>
        <v/>
      </c>
      <c r="Q365" s="21" t="str">
        <f t="shared" si="588"/>
        <v/>
      </c>
      <c r="R365" s="21" t="str">
        <f t="shared" si="588"/>
        <v/>
      </c>
      <c r="S365" s="21" t="str">
        <f t="shared" si="588"/>
        <v/>
      </c>
      <c r="T365" s="21" t="str">
        <f t="shared" si="588"/>
        <v/>
      </c>
      <c r="U365" s="21" t="str">
        <f t="shared" si="588"/>
        <v/>
      </c>
      <c r="V365" s="21" t="str">
        <f t="shared" si="588"/>
        <v/>
      </c>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c r="BY365" s="21"/>
      <c r="BZ365" s="21"/>
      <c r="CA365" s="21"/>
      <c r="CB365" s="21"/>
      <c r="CC365" s="21"/>
      <c r="CD365" s="21"/>
      <c r="CE365" s="21"/>
      <c r="CF365" s="21"/>
      <c r="CG365" s="21"/>
      <c r="CH365" s="21"/>
      <c r="CI365" s="21"/>
      <c r="CJ365" s="21"/>
      <c r="CK365" s="21"/>
      <c r="CL365" s="21"/>
      <c r="CM365" s="21"/>
      <c r="CN365" s="21"/>
      <c r="CO365" s="21"/>
      <c r="CP365" s="21"/>
      <c r="CQ365" s="21"/>
      <c r="CR365" s="21"/>
      <c r="CS365" s="21"/>
      <c r="CT365" s="21"/>
      <c r="CU365" s="21"/>
      <c r="CV365" s="21"/>
      <c r="CW365" s="21"/>
      <c r="CX365" s="21"/>
      <c r="CY365" s="21"/>
      <c r="CZ365" s="21"/>
      <c r="DA365" s="21"/>
      <c r="DB365" s="21"/>
      <c r="DC365" s="21" t="str">
        <f t="shared" ref="DC365:DN365" si="589">IF(DC183&gt;0,DC$6,"")</f>
        <v/>
      </c>
      <c r="DD365" s="21" t="str">
        <f t="shared" si="589"/>
        <v/>
      </c>
      <c r="DE365" s="21" t="str">
        <f t="shared" si="589"/>
        <v/>
      </c>
      <c r="DF365" s="21" t="str">
        <f t="shared" si="589"/>
        <v/>
      </c>
      <c r="DG365" s="21" t="str">
        <f t="shared" si="589"/>
        <v/>
      </c>
      <c r="DH365" s="21" t="str">
        <f t="shared" si="589"/>
        <v/>
      </c>
      <c r="DI365" s="21" t="str">
        <f t="shared" si="589"/>
        <v/>
      </c>
      <c r="DJ365" s="21" t="str">
        <f t="shared" si="589"/>
        <v/>
      </c>
      <c r="DK365" s="21" t="str">
        <f t="shared" si="589"/>
        <v/>
      </c>
      <c r="DL365" s="21" t="str">
        <f t="shared" si="589"/>
        <v/>
      </c>
      <c r="DM365" s="21" t="str">
        <f t="shared" si="589"/>
        <v/>
      </c>
      <c r="DN365" s="21" t="str">
        <f t="shared" si="589"/>
        <v/>
      </c>
      <c r="DO365" s="21"/>
      <c r="DP365" s="21"/>
      <c r="DQ365" s="21"/>
      <c r="DR365" s="21"/>
      <c r="DS365" s="21"/>
      <c r="DT365" s="21"/>
      <c r="DU365" s="21"/>
      <c r="DV365" s="21"/>
      <c r="DW365" s="21"/>
      <c r="DX365" s="21"/>
      <c r="DY365" s="21"/>
      <c r="DZ365" s="21"/>
      <c r="EA365" s="21"/>
      <c r="EB365" s="21"/>
      <c r="EC365" s="21"/>
      <c r="ED365" s="21"/>
      <c r="EE365" s="21"/>
      <c r="EF365" s="21"/>
      <c r="EG365" s="21"/>
      <c r="EH365" s="21"/>
      <c r="EI365" s="21"/>
      <c r="EJ365" s="21"/>
      <c r="EK365" s="21"/>
      <c r="EL365" s="21"/>
      <c r="EM365" s="21"/>
      <c r="EN365" s="21"/>
      <c r="EO365" s="21"/>
      <c r="EP365" s="21"/>
      <c r="EQ365" s="21"/>
      <c r="ER365" s="21"/>
      <c r="ES365" s="21"/>
      <c r="ET365" s="21"/>
      <c r="EU365" s="21"/>
      <c r="EV365" s="21"/>
      <c r="EW365" s="21"/>
      <c r="EX365" s="21"/>
      <c r="EY365" s="21" t="str">
        <f t="shared" ref="EY365:GF365" si="590">IF(EY183&gt;0,EY$6,"")</f>
        <v/>
      </c>
      <c r="EZ365" s="21" t="str">
        <f t="shared" si="590"/>
        <v/>
      </c>
      <c r="FA365" s="21" t="str">
        <f t="shared" si="590"/>
        <v/>
      </c>
      <c r="FB365" s="21" t="str">
        <f t="shared" si="590"/>
        <v/>
      </c>
      <c r="FC365" s="21" t="str">
        <f t="shared" si="590"/>
        <v/>
      </c>
      <c r="FD365" s="21" t="str">
        <f t="shared" si="590"/>
        <v/>
      </c>
      <c r="FE365" s="21" t="str">
        <f t="shared" si="590"/>
        <v/>
      </c>
      <c r="FF365" s="21" t="str">
        <f t="shared" si="590"/>
        <v/>
      </c>
      <c r="FG365" s="21" t="str">
        <f t="shared" si="590"/>
        <v/>
      </c>
      <c r="FH365" s="21" t="str">
        <f t="shared" si="590"/>
        <v/>
      </c>
      <c r="FI365" s="21" t="str">
        <f t="shared" si="590"/>
        <v/>
      </c>
      <c r="FJ365" s="21" t="str">
        <f t="shared" si="590"/>
        <v/>
      </c>
      <c r="FK365" s="21" t="str">
        <f t="shared" si="590"/>
        <v/>
      </c>
      <c r="FL365" s="21" t="str">
        <f t="shared" si="590"/>
        <v/>
      </c>
      <c r="FM365" s="21" t="str">
        <f t="shared" si="590"/>
        <v/>
      </c>
      <c r="FN365" s="21" t="str">
        <f t="shared" si="590"/>
        <v/>
      </c>
      <c r="FO365" s="21" t="str">
        <f t="shared" si="590"/>
        <v/>
      </c>
      <c r="FP365" s="21" t="str">
        <f t="shared" si="590"/>
        <v/>
      </c>
      <c r="FQ365" s="21" t="str">
        <f t="shared" si="590"/>
        <v/>
      </c>
      <c r="FR365" s="21" t="str">
        <f t="shared" si="590"/>
        <v/>
      </c>
      <c r="FS365" s="21" t="str">
        <f t="shared" si="590"/>
        <v/>
      </c>
      <c r="FT365" s="21" t="str">
        <f t="shared" si="590"/>
        <v/>
      </c>
      <c r="FU365" s="21" t="str">
        <f t="shared" si="590"/>
        <v/>
      </c>
      <c r="FV365" s="21" t="str">
        <f t="shared" si="590"/>
        <v/>
      </c>
      <c r="FW365" s="21" t="str">
        <f t="shared" si="590"/>
        <v/>
      </c>
      <c r="FX365" s="21" t="str">
        <f t="shared" si="590"/>
        <v/>
      </c>
      <c r="FY365" s="21" t="str">
        <f t="shared" si="590"/>
        <v/>
      </c>
      <c r="FZ365" s="21" t="str">
        <f t="shared" si="590"/>
        <v/>
      </c>
      <c r="GA365" s="21" t="str">
        <f t="shared" si="590"/>
        <v/>
      </c>
      <c r="GB365" s="21" t="str">
        <f t="shared" si="590"/>
        <v/>
      </c>
      <c r="GC365" s="21" t="str">
        <f t="shared" si="590"/>
        <v/>
      </c>
      <c r="GD365" s="21" t="str">
        <f t="shared" si="590"/>
        <v/>
      </c>
      <c r="GE365" s="21" t="str">
        <f t="shared" si="590"/>
        <v/>
      </c>
      <c r="GF365" s="21" t="str">
        <f t="shared" si="590"/>
        <v/>
      </c>
      <c r="GG365" s="21"/>
      <c r="GH365" s="21" t="str">
        <f t="shared" si="550"/>
        <v/>
      </c>
      <c r="GI365" s="436" t="str">
        <f t="shared" si="550"/>
        <v/>
      </c>
    </row>
    <row r="366" spans="1:191" hidden="1" x14ac:dyDescent="0.75">
      <c r="A366" s="67"/>
      <c r="B366" s="67"/>
      <c r="C366" s="425" t="str">
        <f t="shared" si="541"/>
        <v/>
      </c>
      <c r="D366" s="7"/>
      <c r="E366" s="7"/>
      <c r="F366" s="7"/>
      <c r="G366" s="424">
        <f t="shared" si="545"/>
        <v>0</v>
      </c>
      <c r="H366" s="21">
        <f t="shared" si="546"/>
        <v>0</v>
      </c>
      <c r="I366" s="102"/>
      <c r="J366" s="21" t="str">
        <f t="shared" si="551"/>
        <v/>
      </c>
      <c r="K366" s="21" t="str">
        <f t="shared" ref="K366:V366" si="591">IF(K184&gt;0,K$6,"")</f>
        <v/>
      </c>
      <c r="L366" s="21" t="str">
        <f t="shared" si="591"/>
        <v/>
      </c>
      <c r="M366" s="21" t="str">
        <f t="shared" si="591"/>
        <v/>
      </c>
      <c r="N366" s="21" t="str">
        <f t="shared" si="591"/>
        <v/>
      </c>
      <c r="O366" s="21" t="str">
        <f t="shared" si="591"/>
        <v/>
      </c>
      <c r="P366" s="21" t="str">
        <f t="shared" si="591"/>
        <v/>
      </c>
      <c r="Q366" s="21" t="str">
        <f t="shared" si="591"/>
        <v/>
      </c>
      <c r="R366" s="21" t="str">
        <f t="shared" si="591"/>
        <v/>
      </c>
      <c r="S366" s="21" t="str">
        <f t="shared" si="591"/>
        <v/>
      </c>
      <c r="T366" s="21" t="str">
        <f t="shared" si="591"/>
        <v/>
      </c>
      <c r="U366" s="21" t="str">
        <f t="shared" si="591"/>
        <v/>
      </c>
      <c r="V366" s="21" t="str">
        <f t="shared" si="591"/>
        <v/>
      </c>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c r="BY366" s="21"/>
      <c r="BZ366" s="21"/>
      <c r="CA366" s="21"/>
      <c r="CB366" s="21"/>
      <c r="CC366" s="21"/>
      <c r="CD366" s="21"/>
      <c r="CE366" s="21"/>
      <c r="CF366" s="21"/>
      <c r="CG366" s="21"/>
      <c r="CH366" s="21"/>
      <c r="CI366" s="21"/>
      <c r="CJ366" s="21"/>
      <c r="CK366" s="21"/>
      <c r="CL366" s="21"/>
      <c r="CM366" s="21"/>
      <c r="CN366" s="21"/>
      <c r="CO366" s="21"/>
      <c r="CP366" s="21"/>
      <c r="CQ366" s="21"/>
      <c r="CR366" s="21"/>
      <c r="CS366" s="21"/>
      <c r="CT366" s="21"/>
      <c r="CU366" s="21"/>
      <c r="CV366" s="21"/>
      <c r="CW366" s="21"/>
      <c r="CX366" s="21"/>
      <c r="CY366" s="21"/>
      <c r="CZ366" s="21"/>
      <c r="DA366" s="21"/>
      <c r="DB366" s="21"/>
      <c r="DC366" s="21" t="str">
        <f t="shared" ref="DC366:DN366" si="592">IF(DC184&gt;0,DC$6,"")</f>
        <v/>
      </c>
      <c r="DD366" s="21" t="str">
        <f t="shared" si="592"/>
        <v/>
      </c>
      <c r="DE366" s="21" t="str">
        <f t="shared" si="592"/>
        <v/>
      </c>
      <c r="DF366" s="21" t="str">
        <f t="shared" si="592"/>
        <v/>
      </c>
      <c r="DG366" s="21" t="str">
        <f t="shared" si="592"/>
        <v/>
      </c>
      <c r="DH366" s="21" t="str">
        <f t="shared" si="592"/>
        <v/>
      </c>
      <c r="DI366" s="21" t="str">
        <f t="shared" si="592"/>
        <v/>
      </c>
      <c r="DJ366" s="21" t="str">
        <f t="shared" si="592"/>
        <v/>
      </c>
      <c r="DK366" s="21" t="str">
        <f t="shared" si="592"/>
        <v/>
      </c>
      <c r="DL366" s="21" t="str">
        <f t="shared" si="592"/>
        <v/>
      </c>
      <c r="DM366" s="21" t="str">
        <f t="shared" si="592"/>
        <v/>
      </c>
      <c r="DN366" s="21" t="str">
        <f t="shared" si="592"/>
        <v/>
      </c>
      <c r="DO366" s="21"/>
      <c r="DP366" s="21"/>
      <c r="DQ366" s="21"/>
      <c r="DR366" s="21"/>
      <c r="DS366" s="21"/>
      <c r="DT366" s="21"/>
      <c r="DU366" s="21"/>
      <c r="DV366" s="21"/>
      <c r="DW366" s="21"/>
      <c r="DX366" s="21"/>
      <c r="DY366" s="21"/>
      <c r="DZ366" s="21"/>
      <c r="EA366" s="21"/>
      <c r="EB366" s="21"/>
      <c r="EC366" s="21"/>
      <c r="ED366" s="21"/>
      <c r="EE366" s="21"/>
      <c r="EF366" s="21"/>
      <c r="EG366" s="21"/>
      <c r="EH366" s="21"/>
      <c r="EI366" s="21"/>
      <c r="EJ366" s="21"/>
      <c r="EK366" s="21"/>
      <c r="EL366" s="21"/>
      <c r="EM366" s="21"/>
      <c r="EN366" s="21"/>
      <c r="EO366" s="21"/>
      <c r="EP366" s="21"/>
      <c r="EQ366" s="21"/>
      <c r="ER366" s="21"/>
      <c r="ES366" s="21"/>
      <c r="ET366" s="21"/>
      <c r="EU366" s="21"/>
      <c r="EV366" s="21"/>
      <c r="EW366" s="21"/>
      <c r="EX366" s="21"/>
      <c r="EY366" s="21" t="str">
        <f t="shared" ref="EY366:GF366" si="593">IF(EY184&gt;0,EY$6,"")</f>
        <v/>
      </c>
      <c r="EZ366" s="21" t="str">
        <f t="shared" si="593"/>
        <v/>
      </c>
      <c r="FA366" s="21" t="str">
        <f t="shared" si="593"/>
        <v/>
      </c>
      <c r="FB366" s="21" t="str">
        <f t="shared" si="593"/>
        <v/>
      </c>
      <c r="FC366" s="21" t="str">
        <f t="shared" si="593"/>
        <v/>
      </c>
      <c r="FD366" s="21" t="str">
        <f t="shared" si="593"/>
        <v/>
      </c>
      <c r="FE366" s="21" t="str">
        <f t="shared" si="593"/>
        <v/>
      </c>
      <c r="FF366" s="21" t="str">
        <f t="shared" si="593"/>
        <v/>
      </c>
      <c r="FG366" s="21" t="str">
        <f t="shared" si="593"/>
        <v/>
      </c>
      <c r="FH366" s="21" t="str">
        <f t="shared" si="593"/>
        <v/>
      </c>
      <c r="FI366" s="21" t="str">
        <f t="shared" si="593"/>
        <v/>
      </c>
      <c r="FJ366" s="21" t="str">
        <f t="shared" si="593"/>
        <v/>
      </c>
      <c r="FK366" s="21" t="str">
        <f t="shared" si="593"/>
        <v/>
      </c>
      <c r="FL366" s="21" t="str">
        <f t="shared" si="593"/>
        <v/>
      </c>
      <c r="FM366" s="21" t="str">
        <f t="shared" si="593"/>
        <v/>
      </c>
      <c r="FN366" s="21" t="str">
        <f t="shared" si="593"/>
        <v/>
      </c>
      <c r="FO366" s="21" t="str">
        <f t="shared" si="593"/>
        <v/>
      </c>
      <c r="FP366" s="21" t="str">
        <f t="shared" si="593"/>
        <v/>
      </c>
      <c r="FQ366" s="21" t="str">
        <f t="shared" si="593"/>
        <v/>
      </c>
      <c r="FR366" s="21" t="str">
        <f t="shared" si="593"/>
        <v/>
      </c>
      <c r="FS366" s="21" t="str">
        <f t="shared" si="593"/>
        <v/>
      </c>
      <c r="FT366" s="21" t="str">
        <f t="shared" si="593"/>
        <v/>
      </c>
      <c r="FU366" s="21" t="str">
        <f t="shared" si="593"/>
        <v/>
      </c>
      <c r="FV366" s="21" t="str">
        <f t="shared" si="593"/>
        <v/>
      </c>
      <c r="FW366" s="21" t="str">
        <f t="shared" si="593"/>
        <v/>
      </c>
      <c r="FX366" s="21" t="str">
        <f t="shared" si="593"/>
        <v/>
      </c>
      <c r="FY366" s="21" t="str">
        <f t="shared" si="593"/>
        <v/>
      </c>
      <c r="FZ366" s="21" t="str">
        <f t="shared" si="593"/>
        <v/>
      </c>
      <c r="GA366" s="21" t="str">
        <f t="shared" si="593"/>
        <v/>
      </c>
      <c r="GB366" s="21" t="str">
        <f t="shared" si="593"/>
        <v/>
      </c>
      <c r="GC366" s="21" t="str">
        <f t="shared" si="593"/>
        <v/>
      </c>
      <c r="GD366" s="21" t="str">
        <f t="shared" si="593"/>
        <v/>
      </c>
      <c r="GE366" s="21" t="str">
        <f t="shared" si="593"/>
        <v/>
      </c>
      <c r="GF366" s="21" t="str">
        <f t="shared" si="593"/>
        <v/>
      </c>
      <c r="GG366" s="21"/>
      <c r="GH366" s="21" t="str">
        <f t="shared" si="550"/>
        <v/>
      </c>
      <c r="GI366" s="436" t="str">
        <f t="shared" si="550"/>
        <v/>
      </c>
    </row>
    <row r="367" spans="1:191" hidden="1" x14ac:dyDescent="0.75">
      <c r="A367" s="67"/>
      <c r="B367" s="67"/>
      <c r="C367" s="425" t="str">
        <f t="shared" si="541"/>
        <v/>
      </c>
      <c r="D367" s="7"/>
      <c r="E367" s="7"/>
      <c r="F367" s="7"/>
      <c r="G367" s="424">
        <f t="shared" si="545"/>
        <v>0</v>
      </c>
      <c r="H367" s="21">
        <f t="shared" si="546"/>
        <v>0</v>
      </c>
      <c r="I367" s="102"/>
      <c r="J367" s="21" t="str">
        <f t="shared" si="551"/>
        <v/>
      </c>
      <c r="K367" s="21" t="str">
        <f t="shared" ref="K367:V367" si="594">IF(K185&gt;0,K$6,"")</f>
        <v/>
      </c>
      <c r="L367" s="21" t="str">
        <f t="shared" si="594"/>
        <v/>
      </c>
      <c r="M367" s="21" t="str">
        <f t="shared" si="594"/>
        <v/>
      </c>
      <c r="N367" s="21" t="str">
        <f t="shared" si="594"/>
        <v/>
      </c>
      <c r="O367" s="21" t="str">
        <f t="shared" si="594"/>
        <v/>
      </c>
      <c r="P367" s="21" t="str">
        <f t="shared" si="594"/>
        <v/>
      </c>
      <c r="Q367" s="21" t="str">
        <f t="shared" si="594"/>
        <v/>
      </c>
      <c r="R367" s="21" t="str">
        <f t="shared" si="594"/>
        <v/>
      </c>
      <c r="S367" s="21" t="str">
        <f t="shared" si="594"/>
        <v/>
      </c>
      <c r="T367" s="21" t="str">
        <f t="shared" si="594"/>
        <v/>
      </c>
      <c r="U367" s="21" t="str">
        <f t="shared" si="594"/>
        <v/>
      </c>
      <c r="V367" s="21" t="str">
        <f t="shared" si="594"/>
        <v/>
      </c>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c r="BY367" s="21"/>
      <c r="BZ367" s="21"/>
      <c r="CA367" s="21"/>
      <c r="CB367" s="21"/>
      <c r="CC367" s="21"/>
      <c r="CD367" s="21"/>
      <c r="CE367" s="21"/>
      <c r="CF367" s="21"/>
      <c r="CG367" s="21"/>
      <c r="CH367" s="21"/>
      <c r="CI367" s="21"/>
      <c r="CJ367" s="21"/>
      <c r="CK367" s="21"/>
      <c r="CL367" s="21"/>
      <c r="CM367" s="21"/>
      <c r="CN367" s="21"/>
      <c r="CO367" s="21"/>
      <c r="CP367" s="21"/>
      <c r="CQ367" s="21"/>
      <c r="CR367" s="21"/>
      <c r="CS367" s="21"/>
      <c r="CT367" s="21"/>
      <c r="CU367" s="21"/>
      <c r="CV367" s="21"/>
      <c r="CW367" s="21"/>
      <c r="CX367" s="21"/>
      <c r="CY367" s="21"/>
      <c r="CZ367" s="21"/>
      <c r="DA367" s="21"/>
      <c r="DB367" s="21"/>
      <c r="DC367" s="21" t="str">
        <f t="shared" ref="DC367:DN367" si="595">IF(DC185&gt;0,DC$6,"")</f>
        <v/>
      </c>
      <c r="DD367" s="21" t="str">
        <f t="shared" si="595"/>
        <v/>
      </c>
      <c r="DE367" s="21" t="str">
        <f t="shared" si="595"/>
        <v/>
      </c>
      <c r="DF367" s="21" t="str">
        <f t="shared" si="595"/>
        <v/>
      </c>
      <c r="DG367" s="21" t="str">
        <f t="shared" si="595"/>
        <v/>
      </c>
      <c r="DH367" s="21" t="str">
        <f t="shared" si="595"/>
        <v/>
      </c>
      <c r="DI367" s="21" t="str">
        <f t="shared" si="595"/>
        <v/>
      </c>
      <c r="DJ367" s="21" t="str">
        <f t="shared" si="595"/>
        <v/>
      </c>
      <c r="DK367" s="21" t="str">
        <f t="shared" si="595"/>
        <v/>
      </c>
      <c r="DL367" s="21" t="str">
        <f t="shared" si="595"/>
        <v/>
      </c>
      <c r="DM367" s="21" t="str">
        <f t="shared" si="595"/>
        <v/>
      </c>
      <c r="DN367" s="21" t="str">
        <f t="shared" si="595"/>
        <v/>
      </c>
      <c r="DO367" s="21"/>
      <c r="DP367" s="21"/>
      <c r="DQ367" s="21"/>
      <c r="DR367" s="21"/>
      <c r="DS367" s="21"/>
      <c r="DT367" s="21"/>
      <c r="DU367" s="21"/>
      <c r="DV367" s="21"/>
      <c r="DW367" s="21"/>
      <c r="DX367" s="21"/>
      <c r="DY367" s="21"/>
      <c r="DZ367" s="21"/>
      <c r="EA367" s="21"/>
      <c r="EB367" s="21"/>
      <c r="EC367" s="21"/>
      <c r="ED367" s="21"/>
      <c r="EE367" s="21"/>
      <c r="EF367" s="21"/>
      <c r="EG367" s="21"/>
      <c r="EH367" s="21"/>
      <c r="EI367" s="21"/>
      <c r="EJ367" s="21"/>
      <c r="EK367" s="21"/>
      <c r="EL367" s="21"/>
      <c r="EM367" s="21"/>
      <c r="EN367" s="21"/>
      <c r="EO367" s="21"/>
      <c r="EP367" s="21"/>
      <c r="EQ367" s="21"/>
      <c r="ER367" s="21"/>
      <c r="ES367" s="21"/>
      <c r="ET367" s="21"/>
      <c r="EU367" s="21"/>
      <c r="EV367" s="21"/>
      <c r="EW367" s="21"/>
      <c r="EX367" s="21"/>
      <c r="EY367" s="21" t="str">
        <f t="shared" ref="EY367:GF367" si="596">IF(EY185&gt;0,EY$6,"")</f>
        <v/>
      </c>
      <c r="EZ367" s="21" t="str">
        <f t="shared" si="596"/>
        <v/>
      </c>
      <c r="FA367" s="21" t="str">
        <f t="shared" si="596"/>
        <v/>
      </c>
      <c r="FB367" s="21" t="str">
        <f t="shared" si="596"/>
        <v/>
      </c>
      <c r="FC367" s="21" t="str">
        <f t="shared" si="596"/>
        <v/>
      </c>
      <c r="FD367" s="21" t="str">
        <f t="shared" si="596"/>
        <v/>
      </c>
      <c r="FE367" s="21" t="str">
        <f t="shared" si="596"/>
        <v/>
      </c>
      <c r="FF367" s="21" t="str">
        <f t="shared" si="596"/>
        <v/>
      </c>
      <c r="FG367" s="21" t="str">
        <f t="shared" si="596"/>
        <v/>
      </c>
      <c r="FH367" s="21" t="str">
        <f t="shared" si="596"/>
        <v/>
      </c>
      <c r="FI367" s="21" t="str">
        <f t="shared" si="596"/>
        <v/>
      </c>
      <c r="FJ367" s="21" t="str">
        <f t="shared" si="596"/>
        <v/>
      </c>
      <c r="FK367" s="21" t="str">
        <f t="shared" si="596"/>
        <v/>
      </c>
      <c r="FL367" s="21" t="str">
        <f t="shared" si="596"/>
        <v/>
      </c>
      <c r="FM367" s="21" t="str">
        <f t="shared" si="596"/>
        <v/>
      </c>
      <c r="FN367" s="21" t="str">
        <f t="shared" si="596"/>
        <v/>
      </c>
      <c r="FO367" s="21" t="str">
        <f t="shared" si="596"/>
        <v/>
      </c>
      <c r="FP367" s="21" t="str">
        <f t="shared" si="596"/>
        <v/>
      </c>
      <c r="FQ367" s="21" t="str">
        <f t="shared" si="596"/>
        <v/>
      </c>
      <c r="FR367" s="21" t="str">
        <f t="shared" si="596"/>
        <v/>
      </c>
      <c r="FS367" s="21" t="str">
        <f t="shared" si="596"/>
        <v/>
      </c>
      <c r="FT367" s="21" t="str">
        <f t="shared" si="596"/>
        <v/>
      </c>
      <c r="FU367" s="21" t="str">
        <f t="shared" si="596"/>
        <v/>
      </c>
      <c r="FV367" s="21" t="str">
        <f t="shared" si="596"/>
        <v/>
      </c>
      <c r="FW367" s="21" t="str">
        <f t="shared" si="596"/>
        <v/>
      </c>
      <c r="FX367" s="21" t="str">
        <f t="shared" si="596"/>
        <v/>
      </c>
      <c r="FY367" s="21" t="str">
        <f t="shared" si="596"/>
        <v/>
      </c>
      <c r="FZ367" s="21" t="str">
        <f t="shared" si="596"/>
        <v/>
      </c>
      <c r="GA367" s="21" t="str">
        <f t="shared" si="596"/>
        <v/>
      </c>
      <c r="GB367" s="21" t="str">
        <f t="shared" si="596"/>
        <v/>
      </c>
      <c r="GC367" s="21" t="str">
        <f t="shared" si="596"/>
        <v/>
      </c>
      <c r="GD367" s="21" t="str">
        <f t="shared" si="596"/>
        <v/>
      </c>
      <c r="GE367" s="21" t="str">
        <f t="shared" si="596"/>
        <v/>
      </c>
      <c r="GF367" s="21" t="str">
        <f t="shared" si="596"/>
        <v/>
      </c>
      <c r="GG367" s="21"/>
      <c r="GH367" s="21" t="str">
        <f t="shared" si="550"/>
        <v/>
      </c>
      <c r="GI367" s="436" t="str">
        <f t="shared" si="550"/>
        <v/>
      </c>
    </row>
    <row r="368" spans="1:191" hidden="1" x14ac:dyDescent="0.75">
      <c r="A368" s="67"/>
      <c r="B368" s="67"/>
      <c r="C368" s="425" t="str">
        <f t="shared" si="541"/>
        <v/>
      </c>
      <c r="D368" s="7"/>
      <c r="E368" s="7"/>
      <c r="F368" s="7"/>
      <c r="G368" s="424">
        <f t="shared" si="545"/>
        <v>0</v>
      </c>
      <c r="H368" s="21">
        <f t="shared" si="546"/>
        <v>0</v>
      </c>
      <c r="I368" s="102"/>
      <c r="J368" s="21" t="str">
        <f t="shared" si="551"/>
        <v/>
      </c>
      <c r="K368" s="21" t="str">
        <f t="shared" ref="K368:V368" si="597">IF(K186&gt;0,K$6,"")</f>
        <v/>
      </c>
      <c r="L368" s="21" t="str">
        <f t="shared" si="597"/>
        <v/>
      </c>
      <c r="M368" s="21" t="str">
        <f t="shared" si="597"/>
        <v/>
      </c>
      <c r="N368" s="21" t="str">
        <f t="shared" si="597"/>
        <v/>
      </c>
      <c r="O368" s="21" t="str">
        <f t="shared" si="597"/>
        <v/>
      </c>
      <c r="P368" s="21" t="str">
        <f t="shared" si="597"/>
        <v/>
      </c>
      <c r="Q368" s="21" t="str">
        <f t="shared" si="597"/>
        <v/>
      </c>
      <c r="R368" s="21" t="str">
        <f t="shared" si="597"/>
        <v/>
      </c>
      <c r="S368" s="21" t="str">
        <f t="shared" si="597"/>
        <v/>
      </c>
      <c r="T368" s="21" t="str">
        <f t="shared" si="597"/>
        <v/>
      </c>
      <c r="U368" s="21" t="str">
        <f t="shared" si="597"/>
        <v/>
      </c>
      <c r="V368" s="21" t="str">
        <f t="shared" si="597"/>
        <v/>
      </c>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c r="BY368" s="21"/>
      <c r="BZ368" s="21"/>
      <c r="CA368" s="21"/>
      <c r="CB368" s="21"/>
      <c r="CC368" s="21"/>
      <c r="CD368" s="21"/>
      <c r="CE368" s="21"/>
      <c r="CF368" s="21"/>
      <c r="CG368" s="21"/>
      <c r="CH368" s="21"/>
      <c r="CI368" s="21"/>
      <c r="CJ368" s="21"/>
      <c r="CK368" s="21"/>
      <c r="CL368" s="21"/>
      <c r="CM368" s="21"/>
      <c r="CN368" s="21"/>
      <c r="CO368" s="21"/>
      <c r="CP368" s="21"/>
      <c r="CQ368" s="21"/>
      <c r="CR368" s="21"/>
      <c r="CS368" s="21"/>
      <c r="CT368" s="21"/>
      <c r="CU368" s="21"/>
      <c r="CV368" s="21"/>
      <c r="CW368" s="21"/>
      <c r="CX368" s="21"/>
      <c r="CY368" s="21"/>
      <c r="CZ368" s="21"/>
      <c r="DA368" s="21"/>
      <c r="DB368" s="21"/>
      <c r="DC368" s="21" t="str">
        <f t="shared" ref="DC368:DN368" si="598">IF(DC186&gt;0,DC$6,"")</f>
        <v/>
      </c>
      <c r="DD368" s="21" t="str">
        <f t="shared" si="598"/>
        <v/>
      </c>
      <c r="DE368" s="21" t="str">
        <f t="shared" si="598"/>
        <v/>
      </c>
      <c r="DF368" s="21" t="str">
        <f t="shared" si="598"/>
        <v/>
      </c>
      <c r="DG368" s="21" t="str">
        <f t="shared" si="598"/>
        <v/>
      </c>
      <c r="DH368" s="21" t="str">
        <f t="shared" si="598"/>
        <v/>
      </c>
      <c r="DI368" s="21" t="str">
        <f t="shared" si="598"/>
        <v/>
      </c>
      <c r="DJ368" s="21" t="str">
        <f t="shared" si="598"/>
        <v/>
      </c>
      <c r="DK368" s="21" t="str">
        <f t="shared" si="598"/>
        <v/>
      </c>
      <c r="DL368" s="21" t="str">
        <f t="shared" si="598"/>
        <v/>
      </c>
      <c r="DM368" s="21" t="str">
        <f t="shared" si="598"/>
        <v/>
      </c>
      <c r="DN368" s="21" t="str">
        <f t="shared" si="598"/>
        <v/>
      </c>
      <c r="DO368" s="21"/>
      <c r="DP368" s="21"/>
      <c r="DQ368" s="21"/>
      <c r="DR368" s="21"/>
      <c r="DS368" s="21"/>
      <c r="DT368" s="21"/>
      <c r="DU368" s="21"/>
      <c r="DV368" s="21"/>
      <c r="DW368" s="21"/>
      <c r="DX368" s="21"/>
      <c r="DY368" s="21"/>
      <c r="DZ368" s="21"/>
      <c r="EA368" s="21"/>
      <c r="EB368" s="21"/>
      <c r="EC368" s="21"/>
      <c r="ED368" s="21"/>
      <c r="EE368" s="21"/>
      <c r="EF368" s="21"/>
      <c r="EG368" s="21"/>
      <c r="EH368" s="21"/>
      <c r="EI368" s="21"/>
      <c r="EJ368" s="21"/>
      <c r="EK368" s="21"/>
      <c r="EL368" s="21"/>
      <c r="EM368" s="21"/>
      <c r="EN368" s="21"/>
      <c r="EO368" s="21"/>
      <c r="EP368" s="21"/>
      <c r="EQ368" s="21"/>
      <c r="ER368" s="21"/>
      <c r="ES368" s="21"/>
      <c r="ET368" s="21"/>
      <c r="EU368" s="21"/>
      <c r="EV368" s="21"/>
      <c r="EW368" s="21"/>
      <c r="EX368" s="21"/>
      <c r="EY368" s="21" t="str">
        <f t="shared" ref="EY368:GF368" si="599">IF(EY186&gt;0,EY$6,"")</f>
        <v/>
      </c>
      <c r="EZ368" s="21" t="str">
        <f t="shared" si="599"/>
        <v/>
      </c>
      <c r="FA368" s="21" t="str">
        <f t="shared" si="599"/>
        <v/>
      </c>
      <c r="FB368" s="21" t="str">
        <f t="shared" si="599"/>
        <v/>
      </c>
      <c r="FC368" s="21" t="str">
        <f t="shared" si="599"/>
        <v/>
      </c>
      <c r="FD368" s="21" t="str">
        <f t="shared" si="599"/>
        <v/>
      </c>
      <c r="FE368" s="21" t="str">
        <f t="shared" si="599"/>
        <v/>
      </c>
      <c r="FF368" s="21" t="str">
        <f t="shared" si="599"/>
        <v/>
      </c>
      <c r="FG368" s="21" t="str">
        <f t="shared" si="599"/>
        <v/>
      </c>
      <c r="FH368" s="21" t="str">
        <f t="shared" si="599"/>
        <v/>
      </c>
      <c r="FI368" s="21" t="str">
        <f t="shared" si="599"/>
        <v/>
      </c>
      <c r="FJ368" s="21" t="str">
        <f t="shared" si="599"/>
        <v/>
      </c>
      <c r="FK368" s="21" t="str">
        <f t="shared" si="599"/>
        <v/>
      </c>
      <c r="FL368" s="21" t="str">
        <f t="shared" si="599"/>
        <v/>
      </c>
      <c r="FM368" s="21" t="str">
        <f t="shared" si="599"/>
        <v/>
      </c>
      <c r="FN368" s="21" t="str">
        <f t="shared" si="599"/>
        <v/>
      </c>
      <c r="FO368" s="21" t="str">
        <f t="shared" si="599"/>
        <v/>
      </c>
      <c r="FP368" s="21" t="str">
        <f t="shared" si="599"/>
        <v/>
      </c>
      <c r="FQ368" s="21" t="str">
        <f t="shared" si="599"/>
        <v/>
      </c>
      <c r="FR368" s="21" t="str">
        <f t="shared" si="599"/>
        <v/>
      </c>
      <c r="FS368" s="21" t="str">
        <f t="shared" si="599"/>
        <v/>
      </c>
      <c r="FT368" s="21" t="str">
        <f t="shared" si="599"/>
        <v/>
      </c>
      <c r="FU368" s="21" t="str">
        <f t="shared" si="599"/>
        <v/>
      </c>
      <c r="FV368" s="21" t="str">
        <f t="shared" si="599"/>
        <v/>
      </c>
      <c r="FW368" s="21" t="str">
        <f t="shared" si="599"/>
        <v/>
      </c>
      <c r="FX368" s="21" t="str">
        <f t="shared" si="599"/>
        <v/>
      </c>
      <c r="FY368" s="21" t="str">
        <f t="shared" si="599"/>
        <v/>
      </c>
      <c r="FZ368" s="21" t="str">
        <f t="shared" si="599"/>
        <v/>
      </c>
      <c r="GA368" s="21" t="str">
        <f t="shared" si="599"/>
        <v/>
      </c>
      <c r="GB368" s="21" t="str">
        <f t="shared" si="599"/>
        <v/>
      </c>
      <c r="GC368" s="21" t="str">
        <f t="shared" si="599"/>
        <v/>
      </c>
      <c r="GD368" s="21" t="str">
        <f t="shared" si="599"/>
        <v/>
      </c>
      <c r="GE368" s="21" t="str">
        <f t="shared" si="599"/>
        <v/>
      </c>
      <c r="GF368" s="21" t="str">
        <f t="shared" si="599"/>
        <v/>
      </c>
      <c r="GG368" s="21"/>
      <c r="GH368" s="21" t="str">
        <f t="shared" si="550"/>
        <v/>
      </c>
      <c r="GI368" s="436" t="str">
        <f t="shared" si="550"/>
        <v/>
      </c>
    </row>
    <row r="369" spans="1:191" hidden="1" x14ac:dyDescent="0.75">
      <c r="A369" s="67"/>
      <c r="B369" s="67"/>
      <c r="C369" s="425" t="str">
        <f t="shared" si="541"/>
        <v/>
      </c>
      <c r="D369" s="7"/>
      <c r="E369" s="7"/>
      <c r="F369" s="7"/>
      <c r="G369" s="424">
        <f t="shared" si="545"/>
        <v>0</v>
      </c>
      <c r="H369" s="21">
        <f t="shared" si="546"/>
        <v>0</v>
      </c>
      <c r="I369" s="102"/>
      <c r="J369" s="21" t="str">
        <f t="shared" si="551"/>
        <v/>
      </c>
      <c r="K369" s="21" t="str">
        <f t="shared" ref="K369:V369" si="600">IF(K187&gt;0,K$6,"")</f>
        <v/>
      </c>
      <c r="L369" s="21" t="str">
        <f t="shared" si="600"/>
        <v/>
      </c>
      <c r="M369" s="21" t="str">
        <f t="shared" si="600"/>
        <v/>
      </c>
      <c r="N369" s="21" t="str">
        <f t="shared" si="600"/>
        <v/>
      </c>
      <c r="O369" s="21" t="str">
        <f t="shared" si="600"/>
        <v/>
      </c>
      <c r="P369" s="21" t="str">
        <f t="shared" si="600"/>
        <v/>
      </c>
      <c r="Q369" s="21" t="str">
        <f t="shared" si="600"/>
        <v/>
      </c>
      <c r="R369" s="21" t="str">
        <f t="shared" si="600"/>
        <v/>
      </c>
      <c r="S369" s="21" t="str">
        <f t="shared" si="600"/>
        <v/>
      </c>
      <c r="T369" s="21" t="str">
        <f t="shared" si="600"/>
        <v/>
      </c>
      <c r="U369" s="21" t="str">
        <f t="shared" si="600"/>
        <v/>
      </c>
      <c r="V369" s="21" t="str">
        <f t="shared" si="600"/>
        <v/>
      </c>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c r="BY369" s="21"/>
      <c r="BZ369" s="21"/>
      <c r="CA369" s="21"/>
      <c r="CB369" s="21"/>
      <c r="CC369" s="21"/>
      <c r="CD369" s="21"/>
      <c r="CE369" s="21"/>
      <c r="CF369" s="21"/>
      <c r="CG369" s="21"/>
      <c r="CH369" s="21"/>
      <c r="CI369" s="21"/>
      <c r="CJ369" s="21"/>
      <c r="CK369" s="21"/>
      <c r="CL369" s="21"/>
      <c r="CM369" s="21"/>
      <c r="CN369" s="21"/>
      <c r="CO369" s="21"/>
      <c r="CP369" s="21"/>
      <c r="CQ369" s="21"/>
      <c r="CR369" s="21"/>
      <c r="CS369" s="21"/>
      <c r="CT369" s="21"/>
      <c r="CU369" s="21"/>
      <c r="CV369" s="21"/>
      <c r="CW369" s="21"/>
      <c r="CX369" s="21"/>
      <c r="CY369" s="21"/>
      <c r="CZ369" s="21"/>
      <c r="DA369" s="21"/>
      <c r="DB369" s="21"/>
      <c r="DC369" s="21" t="str">
        <f t="shared" ref="DC369:DN369" si="601">IF(DC187&gt;0,DC$6,"")</f>
        <v/>
      </c>
      <c r="DD369" s="21" t="str">
        <f t="shared" si="601"/>
        <v/>
      </c>
      <c r="DE369" s="21" t="str">
        <f t="shared" si="601"/>
        <v/>
      </c>
      <c r="DF369" s="21" t="str">
        <f t="shared" si="601"/>
        <v/>
      </c>
      <c r="DG369" s="21" t="str">
        <f t="shared" si="601"/>
        <v/>
      </c>
      <c r="DH369" s="21" t="str">
        <f t="shared" si="601"/>
        <v/>
      </c>
      <c r="DI369" s="21" t="str">
        <f t="shared" si="601"/>
        <v/>
      </c>
      <c r="DJ369" s="21" t="str">
        <f t="shared" si="601"/>
        <v/>
      </c>
      <c r="DK369" s="21" t="str">
        <f t="shared" si="601"/>
        <v/>
      </c>
      <c r="DL369" s="21" t="str">
        <f t="shared" si="601"/>
        <v/>
      </c>
      <c r="DM369" s="21" t="str">
        <f t="shared" si="601"/>
        <v/>
      </c>
      <c r="DN369" s="21" t="str">
        <f t="shared" si="601"/>
        <v/>
      </c>
      <c r="DO369" s="21"/>
      <c r="DP369" s="21"/>
      <c r="DQ369" s="21"/>
      <c r="DR369" s="21"/>
      <c r="DS369" s="21"/>
      <c r="DT369" s="21"/>
      <c r="DU369" s="21"/>
      <c r="DV369" s="21"/>
      <c r="DW369" s="21"/>
      <c r="DX369" s="21"/>
      <c r="DY369" s="21"/>
      <c r="DZ369" s="21"/>
      <c r="EA369" s="21"/>
      <c r="EB369" s="21"/>
      <c r="EC369" s="21"/>
      <c r="ED369" s="21"/>
      <c r="EE369" s="21"/>
      <c r="EF369" s="21"/>
      <c r="EG369" s="21"/>
      <c r="EH369" s="21"/>
      <c r="EI369" s="21"/>
      <c r="EJ369" s="21"/>
      <c r="EK369" s="21"/>
      <c r="EL369" s="21"/>
      <c r="EM369" s="21"/>
      <c r="EN369" s="21"/>
      <c r="EO369" s="21"/>
      <c r="EP369" s="21"/>
      <c r="EQ369" s="21"/>
      <c r="ER369" s="21"/>
      <c r="ES369" s="21"/>
      <c r="ET369" s="21"/>
      <c r="EU369" s="21"/>
      <c r="EV369" s="21"/>
      <c r="EW369" s="21"/>
      <c r="EX369" s="21"/>
      <c r="EY369" s="21" t="str">
        <f t="shared" ref="EY369:GF369" si="602">IF(EY187&gt;0,EY$6,"")</f>
        <v/>
      </c>
      <c r="EZ369" s="21" t="str">
        <f t="shared" si="602"/>
        <v/>
      </c>
      <c r="FA369" s="21" t="str">
        <f t="shared" si="602"/>
        <v/>
      </c>
      <c r="FB369" s="21" t="str">
        <f t="shared" si="602"/>
        <v/>
      </c>
      <c r="FC369" s="21" t="str">
        <f t="shared" si="602"/>
        <v/>
      </c>
      <c r="FD369" s="21" t="str">
        <f t="shared" si="602"/>
        <v/>
      </c>
      <c r="FE369" s="21" t="str">
        <f t="shared" si="602"/>
        <v/>
      </c>
      <c r="FF369" s="21" t="str">
        <f t="shared" si="602"/>
        <v/>
      </c>
      <c r="FG369" s="21" t="str">
        <f t="shared" si="602"/>
        <v/>
      </c>
      <c r="FH369" s="21" t="str">
        <f t="shared" si="602"/>
        <v/>
      </c>
      <c r="FI369" s="21" t="str">
        <f t="shared" si="602"/>
        <v/>
      </c>
      <c r="FJ369" s="21" t="str">
        <f t="shared" si="602"/>
        <v/>
      </c>
      <c r="FK369" s="21" t="str">
        <f t="shared" si="602"/>
        <v/>
      </c>
      <c r="FL369" s="21" t="str">
        <f t="shared" si="602"/>
        <v/>
      </c>
      <c r="FM369" s="21" t="str">
        <f t="shared" si="602"/>
        <v/>
      </c>
      <c r="FN369" s="21" t="str">
        <f t="shared" si="602"/>
        <v/>
      </c>
      <c r="FO369" s="21" t="str">
        <f t="shared" si="602"/>
        <v/>
      </c>
      <c r="FP369" s="21" t="str">
        <f t="shared" si="602"/>
        <v/>
      </c>
      <c r="FQ369" s="21" t="str">
        <f t="shared" si="602"/>
        <v/>
      </c>
      <c r="FR369" s="21" t="str">
        <f t="shared" si="602"/>
        <v/>
      </c>
      <c r="FS369" s="21" t="str">
        <f t="shared" si="602"/>
        <v/>
      </c>
      <c r="FT369" s="21" t="str">
        <f t="shared" si="602"/>
        <v/>
      </c>
      <c r="FU369" s="21" t="str">
        <f t="shared" si="602"/>
        <v/>
      </c>
      <c r="FV369" s="21" t="str">
        <f t="shared" si="602"/>
        <v/>
      </c>
      <c r="FW369" s="21" t="str">
        <f t="shared" si="602"/>
        <v/>
      </c>
      <c r="FX369" s="21" t="str">
        <f t="shared" si="602"/>
        <v/>
      </c>
      <c r="FY369" s="21" t="str">
        <f t="shared" si="602"/>
        <v/>
      </c>
      <c r="FZ369" s="21" t="str">
        <f t="shared" si="602"/>
        <v/>
      </c>
      <c r="GA369" s="21" t="str">
        <f t="shared" si="602"/>
        <v/>
      </c>
      <c r="GB369" s="21" t="str">
        <f t="shared" si="602"/>
        <v/>
      </c>
      <c r="GC369" s="21" t="str">
        <f t="shared" si="602"/>
        <v/>
      </c>
      <c r="GD369" s="21" t="str">
        <f t="shared" si="602"/>
        <v/>
      </c>
      <c r="GE369" s="21" t="str">
        <f t="shared" si="602"/>
        <v/>
      </c>
      <c r="GF369" s="21" t="str">
        <f t="shared" si="602"/>
        <v/>
      </c>
      <c r="GG369" s="21"/>
      <c r="GH369" s="21" t="str">
        <f t="shared" si="550"/>
        <v/>
      </c>
      <c r="GI369" s="436" t="str">
        <f t="shared" si="550"/>
        <v/>
      </c>
    </row>
    <row r="370" spans="1:191" hidden="1" x14ac:dyDescent="0.75">
      <c r="A370" s="67"/>
      <c r="B370" s="67"/>
      <c r="C370" s="427"/>
      <c r="D370" s="428"/>
      <c r="E370" s="428"/>
      <c r="F370" s="428"/>
      <c r="G370" s="428"/>
      <c r="H370" s="429"/>
      <c r="I370" s="429"/>
      <c r="J370" s="430"/>
      <c r="K370" s="430"/>
      <c r="L370" s="430"/>
      <c r="M370" s="430"/>
      <c r="N370" s="430"/>
      <c r="O370" s="430"/>
      <c r="P370" s="430"/>
      <c r="Q370" s="430"/>
      <c r="R370" s="430"/>
      <c r="S370" s="430"/>
      <c r="T370" s="430"/>
      <c r="U370" s="430"/>
      <c r="V370" s="430"/>
      <c r="W370" s="430"/>
      <c r="X370" s="430"/>
      <c r="Y370" s="430"/>
      <c r="Z370" s="430"/>
      <c r="AA370" s="430"/>
      <c r="AB370" s="430"/>
      <c r="AC370" s="430"/>
      <c r="AD370" s="430"/>
      <c r="AE370" s="430"/>
      <c r="AF370" s="430"/>
      <c r="AG370" s="430"/>
      <c r="AH370" s="430"/>
      <c r="AI370" s="430"/>
      <c r="AJ370" s="430"/>
      <c r="AK370" s="430"/>
      <c r="AL370" s="430"/>
      <c r="AM370" s="430"/>
      <c r="AN370" s="430"/>
      <c r="AO370" s="430"/>
      <c r="AP370" s="430"/>
      <c r="AQ370" s="430"/>
      <c r="AR370" s="430"/>
      <c r="AS370" s="430"/>
      <c r="AT370" s="430"/>
      <c r="AU370" s="430"/>
      <c r="AV370" s="430"/>
      <c r="AW370" s="430"/>
      <c r="AX370" s="430"/>
      <c r="AY370" s="430"/>
      <c r="AZ370" s="430"/>
      <c r="BA370" s="430"/>
      <c r="BB370" s="430"/>
      <c r="BC370" s="430"/>
      <c r="BD370" s="430"/>
      <c r="BE370" s="430"/>
      <c r="BF370" s="430"/>
      <c r="BG370" s="430"/>
      <c r="BH370" s="430"/>
      <c r="BI370" s="430"/>
      <c r="BJ370" s="430"/>
      <c r="BK370" s="430"/>
      <c r="BL370" s="430"/>
      <c r="BM370" s="430"/>
      <c r="BN370" s="430"/>
      <c r="BO370" s="430"/>
      <c r="BP370" s="430"/>
      <c r="BQ370" s="430"/>
      <c r="BR370" s="430"/>
      <c r="BS370" s="430"/>
      <c r="BT370" s="430"/>
      <c r="BU370" s="430"/>
      <c r="BV370" s="430"/>
      <c r="BW370" s="430"/>
      <c r="BX370" s="430"/>
      <c r="BY370" s="430"/>
      <c r="BZ370" s="430"/>
      <c r="CA370" s="430"/>
      <c r="CB370" s="430"/>
      <c r="CC370" s="430"/>
      <c r="CD370" s="430"/>
      <c r="CE370" s="430"/>
      <c r="CF370" s="430"/>
      <c r="CG370" s="430"/>
      <c r="CH370" s="430"/>
      <c r="CI370" s="430"/>
      <c r="CJ370" s="430"/>
      <c r="CK370" s="430"/>
      <c r="CL370" s="430"/>
      <c r="CM370" s="430"/>
      <c r="CN370" s="430"/>
      <c r="CO370" s="430"/>
      <c r="CP370" s="430"/>
      <c r="CQ370" s="430"/>
      <c r="CR370" s="430"/>
      <c r="CS370" s="430"/>
      <c r="CT370" s="430"/>
      <c r="CU370" s="430"/>
      <c r="CV370" s="430"/>
      <c r="CW370" s="430"/>
      <c r="CX370" s="430"/>
      <c r="CY370" s="430"/>
      <c r="CZ370" s="430"/>
      <c r="DA370" s="430"/>
      <c r="DB370" s="430"/>
      <c r="DC370" s="430"/>
      <c r="DD370" s="430"/>
      <c r="DE370" s="430"/>
      <c r="DF370" s="430"/>
      <c r="DG370" s="430"/>
      <c r="DH370" s="430"/>
      <c r="DI370" s="430"/>
      <c r="DJ370" s="430"/>
      <c r="DK370" s="430"/>
      <c r="DL370" s="430"/>
      <c r="DM370" s="430"/>
      <c r="DN370" s="430"/>
      <c r="DO370" s="430"/>
      <c r="DP370" s="430"/>
      <c r="DQ370" s="430"/>
      <c r="DR370" s="430"/>
      <c r="DS370" s="430"/>
      <c r="DT370" s="430"/>
      <c r="DU370" s="430"/>
      <c r="DV370" s="430"/>
      <c r="DW370" s="430"/>
      <c r="DX370" s="430"/>
      <c r="DY370" s="430"/>
      <c r="DZ370" s="430"/>
      <c r="EA370" s="430"/>
      <c r="EB370" s="430"/>
      <c r="EC370" s="430"/>
      <c r="ED370" s="430"/>
      <c r="EE370" s="430"/>
      <c r="EF370" s="430"/>
      <c r="EG370" s="430"/>
      <c r="EH370" s="430"/>
      <c r="EI370" s="430"/>
      <c r="EJ370" s="430"/>
      <c r="EK370" s="430"/>
      <c r="EL370" s="430"/>
      <c r="EM370" s="430"/>
      <c r="EN370" s="430"/>
      <c r="EO370" s="430"/>
      <c r="EP370" s="430"/>
      <c r="EQ370" s="430"/>
      <c r="ER370" s="430"/>
      <c r="ES370" s="430"/>
      <c r="ET370" s="430"/>
      <c r="EU370" s="430"/>
      <c r="EV370" s="430"/>
      <c r="EW370" s="430"/>
      <c r="EX370" s="430"/>
      <c r="EY370" s="430"/>
      <c r="EZ370" s="430"/>
      <c r="FA370" s="430"/>
      <c r="FB370" s="430"/>
      <c r="FC370" s="430"/>
      <c r="FD370" s="430"/>
      <c r="FE370" s="430"/>
      <c r="FF370" s="430"/>
      <c r="FG370" s="430"/>
      <c r="FH370" s="430"/>
      <c r="FI370" s="430"/>
      <c r="FJ370" s="430"/>
      <c r="FK370" s="430"/>
      <c r="FL370" s="430"/>
      <c r="FM370" s="430"/>
      <c r="FN370" s="430"/>
      <c r="FO370" s="430"/>
      <c r="FP370" s="430"/>
      <c r="FQ370" s="430"/>
      <c r="FR370" s="430"/>
      <c r="FS370" s="430"/>
      <c r="FT370" s="430"/>
      <c r="FU370" s="430"/>
      <c r="FV370" s="430"/>
      <c r="FW370" s="430"/>
      <c r="FX370" s="430"/>
      <c r="FY370" s="430"/>
      <c r="FZ370" s="430"/>
      <c r="GA370" s="430"/>
      <c r="GB370" s="430"/>
      <c r="GC370" s="430"/>
      <c r="GD370" s="430"/>
      <c r="GE370" s="430"/>
      <c r="GF370" s="430"/>
      <c r="GG370" s="430"/>
      <c r="GH370" s="430"/>
      <c r="GI370" s="437"/>
    </row>
    <row r="371" spans="1:191" hidden="1" x14ac:dyDescent="0.75">
      <c r="A371" s="67"/>
      <c r="B371" s="67"/>
      <c r="C371" s="418"/>
      <c r="D371" s="67"/>
      <c r="E371" s="67"/>
      <c r="F371" s="67"/>
      <c r="G371" s="67"/>
      <c r="H371" s="306"/>
      <c r="I371" s="306"/>
      <c r="J371" s="431"/>
      <c r="K371" s="431"/>
      <c r="L371" s="431"/>
      <c r="M371" s="431"/>
      <c r="N371" s="431"/>
      <c r="O371" s="431"/>
      <c r="P371" s="431"/>
      <c r="Q371" s="431"/>
      <c r="R371" s="431"/>
      <c r="S371" s="431"/>
      <c r="T371" s="431"/>
      <c r="U371" s="431"/>
      <c r="V371" s="431"/>
      <c r="W371" s="431"/>
      <c r="X371" s="431"/>
      <c r="Y371" s="431"/>
      <c r="Z371" s="431"/>
      <c r="AA371" s="431"/>
      <c r="AB371" s="431"/>
      <c r="AC371" s="431"/>
      <c r="AD371" s="431"/>
      <c r="AE371" s="431"/>
      <c r="AF371" s="431"/>
      <c r="AG371" s="431"/>
      <c r="AH371" s="431"/>
      <c r="AI371" s="431"/>
      <c r="AJ371" s="431"/>
      <c r="AK371" s="431"/>
      <c r="AL371" s="431"/>
      <c r="AM371" s="431"/>
      <c r="AN371" s="431"/>
      <c r="AO371" s="431"/>
      <c r="AP371" s="431"/>
      <c r="AQ371" s="431"/>
      <c r="AR371" s="431"/>
      <c r="AS371" s="431"/>
      <c r="AT371" s="431"/>
      <c r="AU371" s="431"/>
      <c r="AV371" s="431"/>
      <c r="AW371" s="431"/>
      <c r="AX371" s="431"/>
      <c r="AY371" s="431"/>
      <c r="AZ371" s="431"/>
      <c r="BA371" s="431"/>
      <c r="BB371" s="431"/>
      <c r="BC371" s="431"/>
      <c r="BD371" s="431"/>
      <c r="BE371" s="431"/>
      <c r="BF371" s="431"/>
      <c r="BG371" s="431"/>
      <c r="BH371" s="431"/>
      <c r="BI371" s="431"/>
      <c r="BJ371" s="431"/>
      <c r="BK371" s="431"/>
      <c r="BL371" s="431"/>
      <c r="BM371" s="431"/>
      <c r="BN371" s="431"/>
      <c r="BO371" s="431"/>
      <c r="BP371" s="431"/>
      <c r="BQ371" s="431"/>
      <c r="BR371" s="431"/>
      <c r="BS371" s="431"/>
      <c r="BT371" s="431"/>
      <c r="BU371" s="431"/>
      <c r="BV371" s="431"/>
      <c r="BW371" s="431"/>
      <c r="BX371" s="431"/>
      <c r="BY371" s="431"/>
      <c r="BZ371" s="431"/>
      <c r="CA371" s="431"/>
      <c r="CB371" s="431"/>
      <c r="CC371" s="431"/>
      <c r="CD371" s="431"/>
      <c r="CE371" s="431"/>
      <c r="CF371" s="431"/>
      <c r="CG371" s="431"/>
      <c r="CH371" s="431"/>
      <c r="CI371" s="431"/>
      <c r="CJ371" s="431"/>
      <c r="CK371" s="431"/>
      <c r="CL371" s="431"/>
      <c r="CM371" s="431"/>
      <c r="CN371" s="431"/>
      <c r="CO371" s="431"/>
      <c r="CP371" s="431"/>
      <c r="CQ371" s="431"/>
      <c r="CR371" s="431"/>
      <c r="CS371" s="431"/>
      <c r="CT371" s="431"/>
      <c r="CU371" s="431"/>
      <c r="CV371" s="431"/>
      <c r="CW371" s="431"/>
      <c r="CX371" s="431"/>
      <c r="CY371" s="431"/>
      <c r="CZ371" s="431"/>
      <c r="DA371" s="431"/>
      <c r="DB371" s="431"/>
      <c r="DC371" s="431"/>
      <c r="DD371" s="431"/>
      <c r="DE371" s="431"/>
      <c r="DF371" s="431"/>
      <c r="DG371" s="431"/>
      <c r="DH371" s="431"/>
      <c r="DI371" s="431"/>
      <c r="DJ371" s="431"/>
      <c r="DK371" s="431"/>
      <c r="DL371" s="431"/>
      <c r="DM371" s="431"/>
      <c r="DN371" s="431"/>
      <c r="DO371" s="431"/>
      <c r="DP371" s="431"/>
      <c r="DQ371" s="431"/>
      <c r="DR371" s="431"/>
      <c r="DS371" s="431"/>
      <c r="DT371" s="431"/>
      <c r="DU371" s="431"/>
      <c r="DV371" s="431"/>
      <c r="DW371" s="431"/>
      <c r="DX371" s="431"/>
      <c r="DY371" s="431"/>
      <c r="DZ371" s="431"/>
      <c r="EA371" s="431"/>
      <c r="EB371" s="431"/>
      <c r="EC371" s="431"/>
      <c r="ED371" s="431"/>
      <c r="EE371" s="431"/>
      <c r="EF371" s="431"/>
      <c r="EG371" s="431"/>
      <c r="EH371" s="431"/>
      <c r="EI371" s="431"/>
      <c r="EJ371" s="431"/>
      <c r="EK371" s="431"/>
      <c r="EL371" s="431"/>
      <c r="EM371" s="431"/>
      <c r="EN371" s="431"/>
      <c r="EO371" s="431"/>
      <c r="EP371" s="431"/>
      <c r="EQ371" s="431"/>
      <c r="ER371" s="431"/>
      <c r="ES371" s="431"/>
      <c r="ET371" s="431"/>
      <c r="EU371" s="431"/>
      <c r="EV371" s="431"/>
      <c r="EW371" s="431"/>
      <c r="EX371" s="431"/>
      <c r="EY371" s="431"/>
      <c r="EZ371" s="431"/>
      <c r="FA371" s="431"/>
      <c r="FB371" s="431"/>
      <c r="FC371" s="431"/>
      <c r="FD371" s="431"/>
      <c r="FE371" s="431"/>
      <c r="FF371" s="431"/>
      <c r="FG371" s="431"/>
      <c r="FH371" s="431"/>
      <c r="FI371" s="431"/>
      <c r="FJ371" s="431"/>
      <c r="FK371" s="431"/>
      <c r="FL371" s="431"/>
      <c r="FM371" s="431"/>
      <c r="FN371" s="431"/>
      <c r="FO371" s="431"/>
      <c r="FP371" s="431"/>
      <c r="FQ371" s="431"/>
      <c r="FR371" s="431"/>
      <c r="FS371" s="431"/>
      <c r="FT371" s="431"/>
      <c r="FU371" s="431"/>
      <c r="FV371" s="431"/>
      <c r="FW371" s="431"/>
      <c r="FX371" s="431"/>
      <c r="FY371" s="431"/>
      <c r="FZ371" s="431"/>
      <c r="GA371" s="431"/>
      <c r="GB371" s="431"/>
      <c r="GC371" s="431"/>
      <c r="GD371" s="431"/>
      <c r="GE371" s="431"/>
      <c r="GF371" s="431"/>
      <c r="GG371" s="431"/>
      <c r="GH371" s="431"/>
      <c r="GI371" s="438"/>
    </row>
    <row r="372" spans="1:191" hidden="1" x14ac:dyDescent="0.75">
      <c r="A372" s="67"/>
      <c r="B372" s="67"/>
      <c r="C372" s="418"/>
      <c r="D372" s="67"/>
      <c r="E372" s="67"/>
      <c r="F372" s="67"/>
      <c r="G372" s="67"/>
      <c r="H372" s="306"/>
      <c r="I372" s="306"/>
      <c r="J372" s="431"/>
      <c r="K372" s="431"/>
      <c r="L372" s="431"/>
      <c r="M372" s="431"/>
      <c r="N372" s="431"/>
      <c r="O372" s="431"/>
      <c r="P372" s="431"/>
      <c r="Q372" s="431"/>
      <c r="R372" s="431"/>
      <c r="S372" s="431"/>
      <c r="T372" s="431"/>
      <c r="U372" s="431"/>
      <c r="V372" s="431"/>
      <c r="W372" s="431"/>
      <c r="X372" s="431"/>
      <c r="Y372" s="431"/>
      <c r="Z372" s="431"/>
      <c r="AA372" s="431"/>
      <c r="AB372" s="431"/>
      <c r="AC372" s="431"/>
      <c r="AD372" s="431"/>
      <c r="AE372" s="431"/>
      <c r="AF372" s="431"/>
      <c r="AG372" s="431"/>
      <c r="AH372" s="431"/>
      <c r="AI372" s="431"/>
      <c r="AJ372" s="431"/>
      <c r="AK372" s="431"/>
      <c r="AL372" s="431"/>
      <c r="AM372" s="431"/>
      <c r="AN372" s="431"/>
      <c r="AO372" s="431"/>
      <c r="AP372" s="431"/>
      <c r="AQ372" s="431"/>
      <c r="AR372" s="431"/>
      <c r="AS372" s="431"/>
      <c r="AT372" s="431"/>
      <c r="AU372" s="431"/>
      <c r="AV372" s="431"/>
      <c r="AW372" s="431"/>
      <c r="AX372" s="431"/>
      <c r="AY372" s="431"/>
      <c r="AZ372" s="431"/>
      <c r="BA372" s="431"/>
      <c r="BB372" s="431"/>
      <c r="BC372" s="431"/>
      <c r="BD372" s="431"/>
      <c r="BE372" s="431"/>
      <c r="BF372" s="431"/>
      <c r="BG372" s="431"/>
      <c r="BH372" s="431"/>
      <c r="BI372" s="431"/>
      <c r="BJ372" s="431"/>
      <c r="BK372" s="431"/>
      <c r="BL372" s="431"/>
      <c r="BM372" s="431"/>
      <c r="BN372" s="431"/>
      <c r="BO372" s="431"/>
      <c r="BP372" s="431"/>
      <c r="BQ372" s="431"/>
      <c r="BR372" s="431"/>
      <c r="BS372" s="431"/>
      <c r="BT372" s="431"/>
      <c r="BU372" s="431"/>
      <c r="BV372" s="431"/>
      <c r="BW372" s="431"/>
      <c r="BX372" s="431"/>
      <c r="BY372" s="431"/>
      <c r="BZ372" s="431"/>
      <c r="CA372" s="431"/>
      <c r="CB372" s="431"/>
      <c r="CC372" s="431"/>
      <c r="CD372" s="431"/>
      <c r="CE372" s="431"/>
      <c r="CF372" s="431"/>
      <c r="CG372" s="431"/>
      <c r="CH372" s="431"/>
      <c r="CI372" s="431"/>
      <c r="CJ372" s="431"/>
      <c r="CK372" s="431"/>
      <c r="CL372" s="431"/>
      <c r="CM372" s="431"/>
      <c r="CN372" s="431"/>
      <c r="CO372" s="431"/>
      <c r="CP372" s="431"/>
      <c r="CQ372" s="431"/>
      <c r="CR372" s="431"/>
      <c r="CS372" s="431"/>
      <c r="CT372" s="431"/>
      <c r="CU372" s="431"/>
      <c r="CV372" s="431"/>
      <c r="CW372" s="431"/>
      <c r="CX372" s="431"/>
      <c r="CY372" s="431"/>
      <c r="CZ372" s="431"/>
      <c r="DA372" s="431"/>
      <c r="DB372" s="431"/>
      <c r="DC372" s="431"/>
      <c r="DD372" s="431"/>
      <c r="DE372" s="431"/>
      <c r="DF372" s="431"/>
      <c r="DG372" s="431"/>
      <c r="DH372" s="431"/>
      <c r="DI372" s="431"/>
      <c r="DJ372" s="431"/>
      <c r="DK372" s="431"/>
      <c r="DL372" s="431"/>
      <c r="DM372" s="431"/>
      <c r="DN372" s="431"/>
      <c r="DO372" s="431"/>
      <c r="DP372" s="431"/>
      <c r="DQ372" s="431"/>
      <c r="DR372" s="431"/>
      <c r="DS372" s="431"/>
      <c r="DT372" s="431"/>
      <c r="DU372" s="431"/>
      <c r="DV372" s="431"/>
      <c r="DW372" s="431"/>
      <c r="DX372" s="431"/>
      <c r="DY372" s="431"/>
      <c r="DZ372" s="431"/>
      <c r="EA372" s="431"/>
      <c r="EB372" s="431"/>
      <c r="EC372" s="431"/>
      <c r="ED372" s="431"/>
      <c r="EE372" s="431"/>
      <c r="EF372" s="431"/>
      <c r="EG372" s="431"/>
      <c r="EH372" s="431"/>
      <c r="EI372" s="431"/>
      <c r="EJ372" s="431"/>
      <c r="EK372" s="431"/>
      <c r="EL372" s="431"/>
      <c r="EM372" s="431"/>
      <c r="EN372" s="431"/>
      <c r="EO372" s="431"/>
      <c r="EP372" s="431"/>
      <c r="EQ372" s="431"/>
      <c r="ER372" s="431"/>
      <c r="ES372" s="431"/>
      <c r="ET372" s="431"/>
      <c r="EU372" s="431"/>
      <c r="EV372" s="431"/>
      <c r="EW372" s="431"/>
      <c r="EX372" s="431"/>
      <c r="EY372" s="431"/>
      <c r="EZ372" s="431"/>
      <c r="FA372" s="431"/>
      <c r="FB372" s="431"/>
      <c r="FC372" s="431"/>
      <c r="FD372" s="431"/>
      <c r="FE372" s="431"/>
      <c r="FF372" s="431"/>
      <c r="FG372" s="431"/>
      <c r="FH372" s="431"/>
      <c r="FI372" s="431"/>
      <c r="FJ372" s="431"/>
      <c r="FK372" s="431"/>
      <c r="FL372" s="431"/>
      <c r="FM372" s="431"/>
      <c r="FN372" s="431"/>
      <c r="FO372" s="431"/>
      <c r="FP372" s="431"/>
      <c r="FQ372" s="431"/>
      <c r="FR372" s="431"/>
      <c r="FS372" s="431"/>
      <c r="FT372" s="431"/>
      <c r="FU372" s="431"/>
      <c r="FV372" s="431"/>
      <c r="FW372" s="431"/>
      <c r="FX372" s="431"/>
      <c r="FY372" s="431"/>
      <c r="FZ372" s="431"/>
      <c r="GA372" s="431"/>
      <c r="GB372" s="431"/>
      <c r="GC372" s="431"/>
      <c r="GD372" s="431"/>
      <c r="GE372" s="431"/>
      <c r="GF372" s="431"/>
      <c r="GG372" s="431"/>
      <c r="GH372" s="431"/>
      <c r="GI372" s="438"/>
    </row>
    <row r="373" spans="1:191" hidden="1" x14ac:dyDescent="0.75">
      <c r="A373" s="67"/>
      <c r="B373" s="67"/>
      <c r="C373" s="418"/>
      <c r="D373" s="67"/>
      <c r="E373" s="67"/>
      <c r="F373" s="67"/>
      <c r="G373" s="67"/>
      <c r="H373" s="306"/>
      <c r="I373" s="306"/>
      <c r="J373" s="431"/>
      <c r="K373" s="431"/>
      <c r="L373" s="431"/>
      <c r="M373" s="431"/>
      <c r="N373" s="431"/>
      <c r="O373" s="431"/>
      <c r="P373" s="431"/>
      <c r="Q373" s="431"/>
      <c r="R373" s="431"/>
      <c r="S373" s="431"/>
      <c r="T373" s="431"/>
      <c r="U373" s="431"/>
      <c r="V373" s="431"/>
      <c r="W373" s="431"/>
      <c r="X373" s="431"/>
      <c r="Y373" s="431"/>
      <c r="Z373" s="431"/>
      <c r="AA373" s="431"/>
      <c r="AB373" s="431"/>
      <c r="AC373" s="431"/>
      <c r="AD373" s="431"/>
      <c r="AE373" s="431"/>
      <c r="AF373" s="431"/>
      <c r="AG373" s="431"/>
      <c r="AH373" s="431"/>
      <c r="AI373" s="431"/>
      <c r="AJ373" s="431"/>
      <c r="AK373" s="431"/>
      <c r="AL373" s="431"/>
      <c r="AM373" s="431"/>
      <c r="AN373" s="431"/>
      <c r="AO373" s="431"/>
      <c r="AP373" s="431"/>
      <c r="AQ373" s="431"/>
      <c r="AR373" s="431"/>
      <c r="AS373" s="431"/>
      <c r="AT373" s="431"/>
      <c r="AU373" s="431"/>
      <c r="AV373" s="431"/>
      <c r="AW373" s="431"/>
      <c r="AX373" s="431"/>
      <c r="AY373" s="431"/>
      <c r="AZ373" s="431"/>
      <c r="BA373" s="431"/>
      <c r="BB373" s="431"/>
      <c r="BC373" s="431"/>
      <c r="BD373" s="431"/>
      <c r="BE373" s="431"/>
      <c r="BF373" s="431"/>
      <c r="BG373" s="431"/>
      <c r="BH373" s="431"/>
      <c r="BI373" s="431"/>
      <c r="BJ373" s="431"/>
      <c r="BK373" s="431"/>
      <c r="BL373" s="431"/>
      <c r="BM373" s="431"/>
      <c r="BN373" s="431"/>
      <c r="BO373" s="431"/>
      <c r="BP373" s="431"/>
      <c r="BQ373" s="431"/>
      <c r="BR373" s="431"/>
      <c r="BS373" s="431"/>
      <c r="BT373" s="431"/>
      <c r="BU373" s="431"/>
      <c r="BV373" s="431"/>
      <c r="BW373" s="431"/>
      <c r="BX373" s="431"/>
      <c r="BY373" s="431"/>
      <c r="BZ373" s="431"/>
      <c r="CA373" s="431"/>
      <c r="CB373" s="431"/>
      <c r="CC373" s="431"/>
      <c r="CD373" s="431"/>
      <c r="CE373" s="431"/>
      <c r="CF373" s="431"/>
      <c r="CG373" s="431"/>
      <c r="CH373" s="431"/>
      <c r="CI373" s="431"/>
      <c r="CJ373" s="431"/>
      <c r="CK373" s="431"/>
      <c r="CL373" s="431"/>
      <c r="CM373" s="431"/>
      <c r="CN373" s="431"/>
      <c r="CO373" s="431"/>
      <c r="CP373" s="431"/>
      <c r="CQ373" s="431"/>
      <c r="CR373" s="431"/>
      <c r="CS373" s="431"/>
      <c r="CT373" s="431"/>
      <c r="CU373" s="431"/>
      <c r="CV373" s="431"/>
      <c r="CW373" s="431"/>
      <c r="CX373" s="431"/>
      <c r="CY373" s="431"/>
      <c r="CZ373" s="431"/>
      <c r="DA373" s="431"/>
      <c r="DB373" s="431"/>
      <c r="DC373" s="431"/>
      <c r="DD373" s="431"/>
      <c r="DE373" s="431"/>
      <c r="DF373" s="431"/>
      <c r="DG373" s="431"/>
      <c r="DH373" s="431"/>
      <c r="DI373" s="431"/>
      <c r="DJ373" s="431"/>
      <c r="DK373" s="431"/>
      <c r="DL373" s="431"/>
      <c r="DM373" s="431"/>
      <c r="DN373" s="431"/>
      <c r="DO373" s="431"/>
      <c r="DP373" s="431"/>
      <c r="DQ373" s="431"/>
      <c r="DR373" s="431"/>
      <c r="DS373" s="431"/>
      <c r="DT373" s="431"/>
      <c r="DU373" s="431"/>
      <c r="DV373" s="431"/>
      <c r="DW373" s="431"/>
      <c r="DX373" s="431"/>
      <c r="DY373" s="431"/>
      <c r="DZ373" s="431"/>
      <c r="EA373" s="431"/>
      <c r="EB373" s="431"/>
      <c r="EC373" s="431"/>
      <c r="ED373" s="431"/>
      <c r="EE373" s="431"/>
      <c r="EF373" s="431"/>
      <c r="EG373" s="431"/>
      <c r="EH373" s="431"/>
      <c r="EI373" s="431"/>
      <c r="EJ373" s="431"/>
      <c r="EK373" s="431"/>
      <c r="EL373" s="431"/>
      <c r="EM373" s="431"/>
      <c r="EN373" s="431"/>
      <c r="EO373" s="431"/>
      <c r="EP373" s="431"/>
      <c r="EQ373" s="431"/>
      <c r="ER373" s="431"/>
      <c r="ES373" s="431"/>
      <c r="ET373" s="431"/>
      <c r="EU373" s="431"/>
      <c r="EV373" s="431"/>
      <c r="EW373" s="431"/>
      <c r="EX373" s="431"/>
      <c r="EY373" s="431"/>
      <c r="EZ373" s="431"/>
      <c r="FA373" s="431"/>
      <c r="FB373" s="431"/>
      <c r="FC373" s="431"/>
      <c r="FD373" s="431"/>
      <c r="FE373" s="431"/>
      <c r="FF373" s="431"/>
      <c r="FG373" s="431"/>
      <c r="FH373" s="431"/>
      <c r="FI373" s="431"/>
      <c r="FJ373" s="431"/>
      <c r="FK373" s="431"/>
      <c r="FL373" s="431"/>
      <c r="FM373" s="431"/>
      <c r="FN373" s="431"/>
      <c r="FO373" s="431"/>
      <c r="FP373" s="431"/>
      <c r="FQ373" s="431"/>
      <c r="FR373" s="431"/>
      <c r="FS373" s="431"/>
      <c r="FT373" s="431"/>
      <c r="FU373" s="431"/>
      <c r="FV373" s="431"/>
      <c r="FW373" s="431"/>
      <c r="FX373" s="431"/>
      <c r="FY373" s="431"/>
      <c r="FZ373" s="431"/>
      <c r="GA373" s="431"/>
      <c r="GB373" s="431"/>
      <c r="GC373" s="431"/>
      <c r="GD373" s="431"/>
      <c r="GE373" s="431"/>
      <c r="GF373" s="431"/>
      <c r="GG373" s="431"/>
      <c r="GH373" s="431"/>
      <c r="GI373" s="438"/>
    </row>
    <row r="374" spans="1:191" hidden="1" x14ac:dyDescent="0.75">
      <c r="GI374" s="1"/>
    </row>
  </sheetData>
  <conditionalFormatting sqref="E10:G37">
    <cfRule type="expression" dxfId="6" priority="146" stopIfTrue="1">
      <formula>$E10="custom"</formula>
    </cfRule>
  </conditionalFormatting>
  <conditionalFormatting sqref="E40:G67">
    <cfRule type="expression" dxfId="5" priority="5" stopIfTrue="1">
      <formula>$E40="custom"</formula>
    </cfRule>
  </conditionalFormatting>
  <conditionalFormatting sqref="E70:G97">
    <cfRule type="expression" dxfId="4" priority="4" stopIfTrue="1">
      <formula>$E70="custom"</formula>
    </cfRule>
  </conditionalFormatting>
  <conditionalFormatting sqref="E100:G127">
    <cfRule type="expression" dxfId="3" priority="3" stopIfTrue="1">
      <formula>$E100="custom"</formula>
    </cfRule>
  </conditionalFormatting>
  <conditionalFormatting sqref="E130:G157">
    <cfRule type="expression" dxfId="2" priority="2" stopIfTrue="1">
      <formula>$E130="custom"</formula>
    </cfRule>
  </conditionalFormatting>
  <conditionalFormatting sqref="E160:G187">
    <cfRule type="expression" dxfId="1" priority="1" stopIfTrue="1">
      <formula>$E160="custom"</formula>
    </cfRule>
  </conditionalFormatting>
  <conditionalFormatting sqref="H10:I37 H40:I67 H70:I97 H100:I127 H130:I157 H160:I187">
    <cfRule type="expression" dxfId="0" priority="174" stopIfTrue="1">
      <formula>$H10=$D10</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5CEEE-86A3-4CB0-9DC8-FFAC6CEE998C}">
  <sheetPr codeName="Sheet5">
    <tabColor rgb="FFFFFF00"/>
    <pageSetUpPr fitToPage="1"/>
  </sheetPr>
  <dimension ref="A1:HB154"/>
  <sheetViews>
    <sheetView topLeftCell="B42" zoomScaleNormal="100" zoomScaleSheetLayoutView="100" workbookViewId="0">
      <selection activeCell="C9" sqref="C9"/>
    </sheetView>
  </sheetViews>
  <sheetFormatPr defaultColWidth="0" defaultRowHeight="14.75" zeroHeight="1" x14ac:dyDescent="0.75"/>
  <cols>
    <col min="1" max="1" width="2.7265625" style="1" customWidth="1"/>
    <col min="2" max="2" width="53" style="1" bestFit="1" customWidth="1"/>
    <col min="3" max="3" width="22.86328125" style="1" bestFit="1" customWidth="1"/>
    <col min="4" max="4" width="2.7265625" style="1" customWidth="1"/>
    <col min="5" max="5" width="33.7265625" style="1" customWidth="1"/>
    <col min="6" max="6" width="13.26953125" style="1" bestFit="1" customWidth="1"/>
    <col min="7" max="7" width="20" style="1" bestFit="1" customWidth="1"/>
    <col min="8" max="8" width="28.40625" style="1" bestFit="1" customWidth="1"/>
    <col min="9" max="9" width="28.26953125" style="1" customWidth="1"/>
    <col min="10" max="10" width="18" style="1" bestFit="1" customWidth="1"/>
    <col min="11" max="11" width="4" style="1" customWidth="1"/>
    <col min="12" max="12" width="19.26953125" style="1" hidden="1" customWidth="1"/>
    <col min="13" max="13" width="26.54296875" style="1" hidden="1" customWidth="1"/>
    <col min="14" max="14" width="13" style="1" hidden="1" customWidth="1"/>
    <col min="15" max="15" width="2.7265625" style="1" hidden="1" customWidth="1"/>
    <col min="16" max="16" width="12.7265625" style="1" hidden="1" customWidth="1"/>
    <col min="17" max="16384" width="9.1328125" style="1" hidden="1"/>
  </cols>
  <sheetData>
    <row r="1" spans="2:11" x14ac:dyDescent="0.75">
      <c r="G1" s="383"/>
    </row>
    <row r="2" spans="2:11" ht="19.75" x14ac:dyDescent="0.95">
      <c r="B2" s="2" t="s">
        <v>585</v>
      </c>
      <c r="E2" s="444"/>
      <c r="G2" s="383"/>
      <c r="J2" s="3" t="s">
        <v>42</v>
      </c>
    </row>
    <row r="3" spans="2:11" ht="15.5" thickBot="1" x14ac:dyDescent="0.9">
      <c r="H3" s="383"/>
    </row>
    <row r="4" spans="2:11" ht="15.5" thickBot="1" x14ac:dyDescent="0.9">
      <c r="B4" s="708" t="s">
        <v>43</v>
      </c>
      <c r="C4" s="709"/>
      <c r="E4" s="741" t="s">
        <v>192</v>
      </c>
      <c r="F4" s="700"/>
      <c r="G4" s="789" t="s">
        <v>44</v>
      </c>
      <c r="H4" s="789" t="s">
        <v>45</v>
      </c>
      <c r="I4" s="742" t="s">
        <v>46</v>
      </c>
      <c r="J4" s="743" t="s">
        <v>47</v>
      </c>
    </row>
    <row r="5" spans="2:11" x14ac:dyDescent="0.75">
      <c r="B5" s="12" t="s">
        <v>48</v>
      </c>
      <c r="C5" s="83" t="str">
        <f>+B2</f>
        <v>Koushan KASC Hotel</v>
      </c>
      <c r="E5" s="4" t="s">
        <v>193</v>
      </c>
      <c r="F5" s="479"/>
      <c r="G5" s="1296">
        <f>-H16</f>
        <v>-343619548.59539139</v>
      </c>
      <c r="H5" s="1296">
        <f>MonthlyCF!H286</f>
        <v>657596461.28863561</v>
      </c>
      <c r="I5" s="1373">
        <f>MonthlyCF!F286</f>
        <v>0.30258414149284363</v>
      </c>
      <c r="J5" s="445">
        <f>MonthlyCF!G286</f>
        <v>3.0336008044474858</v>
      </c>
    </row>
    <row r="6" spans="2:11" x14ac:dyDescent="0.75">
      <c r="B6" s="5" t="s">
        <v>50</v>
      </c>
      <c r="C6" s="6" t="s">
        <v>354</v>
      </c>
      <c r="E6" s="8" t="s">
        <v>194</v>
      </c>
      <c r="F6" s="15"/>
      <c r="G6" s="1297">
        <f>-H15</f>
        <v>-161682779.59235457</v>
      </c>
      <c r="H6" s="1297">
        <f>MonthlyCF!H287</f>
        <v>590599573.96480644</v>
      </c>
      <c r="I6" s="1374">
        <f>MonthlyCF!F287</f>
        <v>0.47121776938438409</v>
      </c>
      <c r="J6" s="447">
        <f>MonthlyCF!G287</f>
        <v>4.6431986057990446</v>
      </c>
    </row>
    <row r="7" spans="2:11" x14ac:dyDescent="0.75">
      <c r="B7" s="5" t="s">
        <v>51</v>
      </c>
      <c r="C7" s="578" t="s">
        <v>239</v>
      </c>
      <c r="E7" s="32" t="s">
        <v>408</v>
      </c>
      <c r="F7" s="33">
        <f>G7/SUM($G$7:$G$9)</f>
        <v>0</v>
      </c>
      <c r="G7" s="1298">
        <f>'Equity Split'!D34</f>
        <v>0</v>
      </c>
      <c r="H7" s="1299">
        <f>'Equity Split'!E34</f>
        <v>0</v>
      </c>
      <c r="I7" s="1004">
        <f>'Equity Split'!F22</f>
        <v>0.40185348391532905</v>
      </c>
      <c r="J7" s="1005">
        <f>'Equity Split'!G22</f>
        <v>3.7310771777470801</v>
      </c>
    </row>
    <row r="8" spans="2:11" x14ac:dyDescent="0.75">
      <c r="B8" s="5" t="s">
        <v>53</v>
      </c>
      <c r="C8" s="6">
        <v>614</v>
      </c>
      <c r="E8" s="448" t="s">
        <v>411</v>
      </c>
      <c r="F8" s="1020">
        <f>G8/SUM($G$7:$G$9)</f>
        <v>0.28363425792891295</v>
      </c>
      <c r="G8" s="1300">
        <f>'Equity Split'!D33</f>
        <v>-45980000</v>
      </c>
      <c r="H8" s="1301">
        <f>'Equity Split'!E33</f>
        <v>125574928.6328108</v>
      </c>
      <c r="I8" s="1006">
        <f>+I7</f>
        <v>0.40185348391532905</v>
      </c>
      <c r="J8" s="1007">
        <f>+J7</f>
        <v>3.7310771777470801</v>
      </c>
    </row>
    <row r="9" spans="2:11" x14ac:dyDescent="0.75">
      <c r="B9" s="5" t="s">
        <v>341</v>
      </c>
      <c r="C9" s="754" t="s">
        <v>342</v>
      </c>
      <c r="E9" s="8" t="s">
        <v>407</v>
      </c>
      <c r="F9" s="1044">
        <f>G9/SUM($G$7:$G$9)</f>
        <v>0.71636574207108705</v>
      </c>
      <c r="G9" s="1302">
        <f>'Equity Split'!D20</f>
        <v>-116130177.85984066</v>
      </c>
      <c r="H9" s="1297">
        <f>'Equity Split'!E20</f>
        <v>465024645.33199561</v>
      </c>
      <c r="I9" s="446">
        <f>'Equity Split'!F20</f>
        <v>0.49562222361564634</v>
      </c>
      <c r="J9" s="447">
        <f>'Equity Split'!G20</f>
        <v>5.004339387934472</v>
      </c>
    </row>
    <row r="10" spans="2:11" x14ac:dyDescent="0.75">
      <c r="B10" s="14" t="s">
        <v>321</v>
      </c>
      <c r="C10" s="84">
        <v>48800</v>
      </c>
      <c r="F10" s="529"/>
    </row>
    <row r="11" spans="2:11" ht="15.5" thickBot="1" x14ac:dyDescent="0.9">
      <c r="E11" s="1000" t="s">
        <v>195</v>
      </c>
      <c r="F11" s="1023"/>
      <c r="G11" s="1001"/>
      <c r="H11" s="1002" t="s">
        <v>52</v>
      </c>
      <c r="I11" s="1002" t="s">
        <v>57</v>
      </c>
      <c r="J11" s="1003" t="s">
        <v>319</v>
      </c>
    </row>
    <row r="12" spans="2:11" ht="15.5" thickBot="1" x14ac:dyDescent="0.9">
      <c r="B12" s="708" t="s">
        <v>189</v>
      </c>
      <c r="C12" s="709"/>
      <c r="E12" s="769" t="s">
        <v>196</v>
      </c>
      <c r="F12" s="1024"/>
      <c r="G12" s="770"/>
      <c r="H12" s="771">
        <f>SUM(H13:H15)</f>
        <v>343619548.58428752</v>
      </c>
      <c r="I12" s="771">
        <f>H12/$C$8</f>
        <v>559640.95860633149</v>
      </c>
      <c r="J12" s="772">
        <f>H12/$C$10</f>
        <v>7041.3841923009741</v>
      </c>
      <c r="K12" s="1022"/>
    </row>
    <row r="13" spans="2:11" ht="15.5" thickBot="1" x14ac:dyDescent="0.9">
      <c r="B13" s="451" t="s">
        <v>552</v>
      </c>
      <c r="C13" s="452">
        <f>EOMONTH(DATE(C15,C14,1),0)</f>
        <v>46053</v>
      </c>
      <c r="E13" s="5" t="str">
        <f>IF(C37="off","Debt","Senior Debt")</f>
        <v>Debt</v>
      </c>
      <c r="F13" s="1021">
        <f>+H13/SUM($H$13:$H$15)</f>
        <v>0.52947153251761259</v>
      </c>
      <c r="G13" s="7"/>
      <c r="H13" s="449">
        <f>C52</f>
        <v>181936768.99193296</v>
      </c>
      <c r="I13" s="449">
        <f>H13/$C$8</f>
        <v>296313.95601292013</v>
      </c>
      <c r="J13" s="450">
        <f>H13/$C$10</f>
        <v>3728.2124793428884</v>
      </c>
    </row>
    <row r="14" spans="2:11" x14ac:dyDescent="0.75">
      <c r="B14" s="453" t="s">
        <v>32</v>
      </c>
      <c r="C14" s="80">
        <v>1</v>
      </c>
      <c r="E14" s="5" t="s">
        <v>211</v>
      </c>
      <c r="F14" s="1021">
        <f>+H14/SUM($H$13:$H$15)</f>
        <v>0</v>
      </c>
      <c r="G14" s="7"/>
      <c r="H14" s="449">
        <f>C41</f>
        <v>0</v>
      </c>
      <c r="I14" s="449">
        <f>H14/$C$8</f>
        <v>0</v>
      </c>
      <c r="J14" s="450">
        <f>H14/$C$10</f>
        <v>0</v>
      </c>
    </row>
    <row r="15" spans="2:11" ht="15.5" thickBot="1" x14ac:dyDescent="0.9">
      <c r="B15" s="454" t="s">
        <v>33</v>
      </c>
      <c r="C15" s="81">
        <v>2026</v>
      </c>
      <c r="E15" s="5" t="s">
        <v>137</v>
      </c>
      <c r="F15" s="1021">
        <f>+H15/SUM($H$13:$H$15)</f>
        <v>0.47052846748238741</v>
      </c>
      <c r="G15" s="7"/>
      <c r="H15" s="449">
        <f>C36</f>
        <v>161682779.59235457</v>
      </c>
      <c r="I15" s="449">
        <f>H15/$C$8</f>
        <v>263327.00259341137</v>
      </c>
      <c r="J15" s="450">
        <f>H15/$C$10</f>
        <v>3313.1717129580852</v>
      </c>
    </row>
    <row r="16" spans="2:11" ht="15.5" thickBot="1" x14ac:dyDescent="0.9">
      <c r="B16" s="456" t="s">
        <v>191</v>
      </c>
      <c r="C16" s="452">
        <f>MAX(MonthlyCF!I9:I159)</f>
        <v>46783</v>
      </c>
      <c r="E16" s="769" t="s">
        <v>197</v>
      </c>
      <c r="F16" s="1371">
        <f>ROUND(+H16-H12,0)</f>
        <v>0</v>
      </c>
      <c r="G16" s="1284"/>
      <c r="H16" s="771">
        <f>SUM(H17:H23)</f>
        <v>343619548.59539139</v>
      </c>
      <c r="I16" s="771">
        <f>H16/$C$8</f>
        <v>559640.95862441591</v>
      </c>
      <c r="J16" s="773">
        <f>H16/$C$10</f>
        <v>7041.3841925285124</v>
      </c>
    </row>
    <row r="17" spans="2:17" ht="15.5" thickBot="1" x14ac:dyDescent="0.9">
      <c r="B17" s="457" t="s">
        <v>178</v>
      </c>
      <c r="C17" s="452">
        <f>+C16+90</f>
        <v>46873</v>
      </c>
      <c r="E17" s="5" t="str">
        <f>Budget!D9</f>
        <v xml:space="preserve">Acquisition / Land &amp; Business Development </v>
      </c>
      <c r="F17" s="9"/>
      <c r="G17" s="501"/>
      <c r="H17" s="455">
        <f>Budget!F9</f>
        <v>10180000</v>
      </c>
      <c r="I17" s="449">
        <f t="shared" ref="I17:I22" si="0">H17/$C$8</f>
        <v>16579.804560260585</v>
      </c>
      <c r="J17" s="450">
        <f t="shared" ref="J17:J20" si="1">H17/$C$10</f>
        <v>208.60655737704917</v>
      </c>
    </row>
    <row r="18" spans="2:17" x14ac:dyDescent="0.75">
      <c r="B18" s="453" t="s">
        <v>32</v>
      </c>
      <c r="C18" s="748">
        <v>1</v>
      </c>
      <c r="E18" s="5" t="str">
        <f>Budget!D10</f>
        <v>Soft Costs</v>
      </c>
      <c r="F18" s="9"/>
      <c r="G18" s="501"/>
      <c r="H18" s="455">
        <f>Budget!F10</f>
        <v>34148740</v>
      </c>
      <c r="I18" s="449">
        <f t="shared" si="0"/>
        <v>55616.840390879479</v>
      </c>
      <c r="J18" s="450">
        <f t="shared" si="1"/>
        <v>699.76926229508194</v>
      </c>
    </row>
    <row r="19" spans="2:17" ht="15.5" thickBot="1" x14ac:dyDescent="0.9">
      <c r="B19" s="454" t="s">
        <v>33</v>
      </c>
      <c r="C19" s="82">
        <v>2028</v>
      </c>
      <c r="E19" s="5" t="str">
        <f>Budget!D11</f>
        <v>Hard Costs</v>
      </c>
      <c r="F19" s="9"/>
      <c r="G19" s="501"/>
      <c r="H19" s="455">
        <f>Budget!F11</f>
        <v>220000000</v>
      </c>
      <c r="I19" s="449">
        <f t="shared" si="0"/>
        <v>358306.18892508146</v>
      </c>
      <c r="J19" s="93">
        <f t="shared" si="1"/>
        <v>4508.1967213114758</v>
      </c>
    </row>
    <row r="20" spans="2:17" ht="15.5" thickBot="1" x14ac:dyDescent="0.9">
      <c r="B20" s="457" t="s">
        <v>182</v>
      </c>
      <c r="C20" s="11">
        <v>3</v>
      </c>
      <c r="E20" s="5" t="str">
        <f>Budget!D12</f>
        <v>FF&amp;E &amp; OS&amp;E</v>
      </c>
      <c r="F20" s="9"/>
      <c r="G20" s="7"/>
      <c r="H20" s="455" t="str">
        <f>Budget!F12</f>
        <v/>
      </c>
      <c r="I20" s="449" t="e">
        <f t="shared" si="0"/>
        <v>#VALUE!</v>
      </c>
      <c r="J20" s="450" t="e">
        <f t="shared" si="1"/>
        <v>#VALUE!</v>
      </c>
      <c r="K20" s="382"/>
      <c r="L20" s="382"/>
      <c r="M20" s="345"/>
      <c r="N20" s="458"/>
      <c r="O20" s="345"/>
    </row>
    <row r="21" spans="2:17" ht="15.5" thickBot="1" x14ac:dyDescent="0.9">
      <c r="B21" s="4" t="s">
        <v>190</v>
      </c>
      <c r="C21" s="459">
        <f>EOMONTH(C17,(C20*12)-1)</f>
        <v>47938</v>
      </c>
      <c r="E21" s="5" t="str">
        <f>Budget!D13</f>
        <v>Pre-opening Budget</v>
      </c>
      <c r="F21" s="9"/>
      <c r="G21" s="7"/>
      <c r="H21" s="455">
        <f>Budget!F13</f>
        <v>28175000</v>
      </c>
      <c r="I21" s="449">
        <f t="shared" si="0"/>
        <v>45887.622149837131</v>
      </c>
      <c r="J21" s="450">
        <f>H21/$C$10</f>
        <v>577.35655737704917</v>
      </c>
      <c r="K21" s="382"/>
      <c r="L21" s="382"/>
      <c r="M21" s="345"/>
      <c r="N21" s="458"/>
      <c r="O21" s="345"/>
    </row>
    <row r="22" spans="2:17" ht="15.5" thickBot="1" x14ac:dyDescent="0.9">
      <c r="B22" s="109" t="s">
        <v>205</v>
      </c>
      <c r="C22" s="110">
        <f>DATEDIF(C13,C21,"y")</f>
        <v>5</v>
      </c>
      <c r="E22" s="5" t="str">
        <f>Budget!D14</f>
        <v>Development Fee &amp; Expenses</v>
      </c>
      <c r="F22" s="9"/>
      <c r="G22" s="7"/>
      <c r="H22" s="455">
        <f>Budget!F14</f>
        <v>25414874</v>
      </c>
      <c r="I22" s="449">
        <f t="shared" si="0"/>
        <v>41392.302931596088</v>
      </c>
      <c r="J22" s="450">
        <f>H22/$C$10</f>
        <v>520.79659836065571</v>
      </c>
      <c r="K22" s="382"/>
      <c r="L22" s="382"/>
      <c r="M22" s="345"/>
      <c r="N22" s="458"/>
      <c r="O22" s="345"/>
    </row>
    <row r="23" spans="2:17" x14ac:dyDescent="0.75">
      <c r="E23" s="14" t="s">
        <v>253</v>
      </c>
      <c r="F23" s="38"/>
      <c r="G23" s="15"/>
      <c r="H23" s="460">
        <f>Budget!F15</f>
        <v>25700934.595391415</v>
      </c>
      <c r="I23" s="461">
        <f>H23/$C$8</f>
        <v>41858.199666761262</v>
      </c>
      <c r="J23" s="462">
        <f>H23/$C$10</f>
        <v>526.65849580720112</v>
      </c>
      <c r="K23" s="382"/>
      <c r="L23" s="382"/>
      <c r="M23" s="345"/>
      <c r="N23" s="458"/>
      <c r="O23" s="345"/>
    </row>
    <row r="24" spans="2:17" ht="15.5" thickBot="1" x14ac:dyDescent="0.9">
      <c r="E24" s="382"/>
      <c r="F24" s="382"/>
      <c r="H24" s="1283"/>
      <c r="J24" s="463"/>
      <c r="K24" s="382"/>
      <c r="L24" s="382"/>
      <c r="M24" s="345"/>
      <c r="N24" s="458"/>
      <c r="O24" s="345"/>
    </row>
    <row r="25" spans="2:17" ht="15.5" thickBot="1" x14ac:dyDescent="0.9">
      <c r="B25" s="708" t="s">
        <v>69</v>
      </c>
      <c r="C25" s="709"/>
      <c r="E25" s="741" t="s">
        <v>56</v>
      </c>
      <c r="F25" s="700"/>
      <c r="G25" s="742" t="s">
        <v>52</v>
      </c>
      <c r="H25" s="742" t="s">
        <v>57</v>
      </c>
      <c r="I25" s="755" t="s">
        <v>322</v>
      </c>
      <c r="J25" s="743"/>
      <c r="K25" s="56"/>
      <c r="L25" s="56"/>
      <c r="M25" s="345"/>
      <c r="N25" s="458"/>
      <c r="O25" s="345"/>
      <c r="P25" s="465"/>
      <c r="Q25" s="465"/>
    </row>
    <row r="26" spans="2:17" x14ac:dyDescent="0.75">
      <c r="B26" s="78" t="s">
        <v>70</v>
      </c>
      <c r="C26" s="744">
        <v>0.1</v>
      </c>
      <c r="E26" s="10" t="s">
        <v>198</v>
      </c>
      <c r="F26" s="1012"/>
      <c r="G26" s="102"/>
      <c r="H26" s="464"/>
      <c r="I26" s="759" t="s">
        <v>323</v>
      </c>
      <c r="J26" s="756"/>
      <c r="K26" s="382"/>
      <c r="L26" s="382"/>
      <c r="M26" s="345"/>
      <c r="N26" s="458"/>
      <c r="O26" s="345"/>
      <c r="P26" s="465"/>
      <c r="Q26" s="465"/>
    </row>
    <row r="27" spans="2:17" x14ac:dyDescent="0.75">
      <c r="B27" s="71" t="s">
        <v>60</v>
      </c>
      <c r="C27" s="79">
        <f>SUM(MonthlyCF!Q256:GN256)</f>
        <v>802628015.40949118</v>
      </c>
      <c r="E27" s="5" t="s">
        <v>207</v>
      </c>
      <c r="F27" s="9"/>
      <c r="G27" s="691">
        <f>H13+H14</f>
        <v>181936768.99193296</v>
      </c>
      <c r="H27" s="692">
        <f>G27/$C$8</f>
        <v>296313.95601292013</v>
      </c>
      <c r="I27" s="760" t="s">
        <v>324</v>
      </c>
      <c r="J27" s="1349">
        <v>1084.9006793191847</v>
      </c>
      <c r="K27" s="56"/>
      <c r="L27" s="56"/>
      <c r="M27" s="57"/>
      <c r="N27" s="58"/>
      <c r="O27" s="57"/>
      <c r="P27" s="465"/>
      <c r="Q27" s="465"/>
    </row>
    <row r="28" spans="2:17" x14ac:dyDescent="0.75">
      <c r="B28" s="85" t="s">
        <v>174</v>
      </c>
      <c r="C28" s="710">
        <v>1.4999999999999999E-2</v>
      </c>
      <c r="E28" s="5" t="s">
        <v>199</v>
      </c>
      <c r="F28" s="9"/>
      <c r="G28" s="691">
        <f>H15</f>
        <v>161682779.59235457</v>
      </c>
      <c r="H28" s="692">
        <f>G28/$C$8</f>
        <v>263327.00259341137</v>
      </c>
      <c r="I28" s="760" t="s">
        <v>325</v>
      </c>
      <c r="J28" s="999">
        <v>0.68872029036412596</v>
      </c>
      <c r="K28" s="56"/>
      <c r="L28" s="56"/>
      <c r="M28" s="345"/>
      <c r="N28" s="458"/>
      <c r="O28" s="345"/>
      <c r="P28" s="465"/>
      <c r="Q28" s="465"/>
    </row>
    <row r="29" spans="2:17" x14ac:dyDescent="0.75">
      <c r="B29" s="86"/>
      <c r="C29" s="87">
        <f>MonthlyCF!N257</f>
        <v>12039420.231142368</v>
      </c>
      <c r="E29" s="10" t="s">
        <v>58</v>
      </c>
      <c r="F29" s="1012"/>
      <c r="G29" s="691"/>
      <c r="H29" s="692"/>
      <c r="I29" s="761" t="s">
        <v>326</v>
      </c>
      <c r="J29" s="1352">
        <v>0.42699999999999999</v>
      </c>
      <c r="K29" s="382"/>
      <c r="L29" s="382"/>
      <c r="M29" s="345"/>
      <c r="N29" s="458"/>
      <c r="O29" s="345"/>
      <c r="P29" s="465"/>
      <c r="Q29" s="465"/>
    </row>
    <row r="30" spans="2:17" x14ac:dyDescent="0.75">
      <c r="B30" s="88" t="s">
        <v>200</v>
      </c>
      <c r="C30" s="89">
        <f>C27-C29</f>
        <v>790588595.17834878</v>
      </c>
      <c r="E30" s="5" t="s">
        <v>60</v>
      </c>
      <c r="F30" s="9"/>
      <c r="G30" s="691">
        <f>C27</f>
        <v>802628015.40949118</v>
      </c>
      <c r="H30" s="692">
        <f>G30/$C$8</f>
        <v>1307211.751481256</v>
      </c>
      <c r="I30" s="759" t="s">
        <v>327</v>
      </c>
      <c r="J30" s="764"/>
      <c r="K30" s="56"/>
      <c r="L30" s="56"/>
      <c r="M30" s="345"/>
      <c r="N30" s="458"/>
      <c r="O30" s="345"/>
      <c r="P30" s="465"/>
      <c r="Q30" s="465"/>
    </row>
    <row r="31" spans="2:17" ht="15.5" thickBot="1" x14ac:dyDescent="0.9">
      <c r="C31" s="530"/>
      <c r="E31" s="5" t="s">
        <v>62</v>
      </c>
      <c r="F31" s="9"/>
      <c r="G31" s="691">
        <f>C30</f>
        <v>790588595.17834878</v>
      </c>
      <c r="H31" s="692">
        <f>G31/$C$8</f>
        <v>1287603.5752090372</v>
      </c>
      <c r="I31" s="760" t="s">
        <v>328</v>
      </c>
      <c r="J31" s="1170">
        <f>+PL!L35</f>
        <v>243049794.52630252</v>
      </c>
      <c r="K31" s="382"/>
      <c r="L31" s="382"/>
      <c r="M31" s="345"/>
      <c r="N31" s="458"/>
      <c r="O31" s="345"/>
      <c r="P31" s="465"/>
      <c r="Q31" s="465"/>
    </row>
    <row r="32" spans="2:17" x14ac:dyDescent="0.75">
      <c r="B32" s="708" t="s">
        <v>183</v>
      </c>
      <c r="C32" s="709"/>
      <c r="E32" s="14" t="s">
        <v>64</v>
      </c>
      <c r="F32" s="38"/>
      <c r="G32" s="693">
        <f>C30-H48</f>
        <v>311321094.12721974</v>
      </c>
      <c r="H32" s="694">
        <f>G32/$C$8</f>
        <v>507037.61258504842</v>
      </c>
      <c r="I32" s="761" t="s">
        <v>403</v>
      </c>
      <c r="J32" s="1173">
        <f>+PL!L94</f>
        <v>81561183.415815338</v>
      </c>
      <c r="K32" s="59"/>
      <c r="L32" s="59"/>
      <c r="M32" s="57"/>
      <c r="N32" s="58"/>
      <c r="O32" s="57"/>
      <c r="P32" s="465"/>
      <c r="Q32" s="465"/>
    </row>
    <row r="33" spans="2:17" ht="15" customHeight="1" thickBot="1" x14ac:dyDescent="0.9">
      <c r="B33" s="32" t="s">
        <v>167</v>
      </c>
      <c r="C33" s="466">
        <f>MonthlyCF!N190</f>
        <v>323365559.18470913</v>
      </c>
      <c r="L33" s="59"/>
      <c r="M33" s="57"/>
      <c r="N33" s="58"/>
      <c r="O33" s="57"/>
      <c r="P33" s="465"/>
      <c r="Q33" s="465"/>
    </row>
    <row r="34" spans="2:17" x14ac:dyDescent="0.75">
      <c r="B34" s="32" t="s">
        <v>166</v>
      </c>
      <c r="C34" s="22">
        <f>MonthlyCF!N193</f>
        <v>343619548.58428752</v>
      </c>
      <c r="E34" s="708" t="s">
        <v>201</v>
      </c>
      <c r="F34" s="1013"/>
      <c r="G34" s="749"/>
      <c r="H34" s="819">
        <f>+EOMONTH(C21,-H35)</f>
        <v>47573</v>
      </c>
      <c r="K34" s="382"/>
      <c r="L34" s="382"/>
      <c r="M34" s="345"/>
      <c r="N34" s="458"/>
      <c r="O34" s="345"/>
      <c r="P34" s="465"/>
      <c r="Q34" s="465"/>
    </row>
    <row r="35" spans="2:17" x14ac:dyDescent="0.75">
      <c r="B35" s="448" t="s">
        <v>219</v>
      </c>
      <c r="C35" s="535">
        <f>1-C50-C39</f>
        <v>0.47052846748238741</v>
      </c>
      <c r="E35" s="750" t="str">
        <f>IF(H34&gt;=C16,"Stabilization/Disbursement Date","Stabilization/Disbursement Date is Too Early")</f>
        <v>Stabilization/Disbursement Date</v>
      </c>
      <c r="F35" s="1014"/>
      <c r="G35" s="40"/>
      <c r="H35" s="751">
        <v>12</v>
      </c>
      <c r="K35" s="59"/>
      <c r="L35" s="59"/>
      <c r="M35" s="57"/>
      <c r="N35" s="58"/>
      <c r="O35" s="57"/>
      <c r="P35" s="465"/>
      <c r="Q35" s="465"/>
    </row>
    <row r="36" spans="2:17" x14ac:dyDescent="0.75">
      <c r="B36" s="8" t="s">
        <v>163</v>
      </c>
      <c r="C36" s="731">
        <f>C33*(1-C49-IF(C37="off",0,C38))</f>
        <v>161682779.59235457</v>
      </c>
      <c r="E36" s="71" t="s">
        <v>320</v>
      </c>
      <c r="F36" s="1015"/>
      <c r="G36" s="7"/>
      <c r="H36" s="762">
        <f>+PL!L94</f>
        <v>81561183.415815338</v>
      </c>
      <c r="P36" s="465"/>
      <c r="Q36" s="465"/>
    </row>
    <row r="37" spans="2:17" x14ac:dyDescent="0.75">
      <c r="B37" s="738" t="s">
        <v>208</v>
      </c>
      <c r="C37" s="739" t="s">
        <v>215</v>
      </c>
      <c r="E37" s="1046" t="s">
        <v>171</v>
      </c>
      <c r="F37" s="1047"/>
      <c r="G37" s="61"/>
      <c r="H37" s="1045">
        <f>+H36/H38</f>
        <v>815611834.1581533</v>
      </c>
      <c r="P37" s="465"/>
      <c r="Q37" s="465"/>
    </row>
    <row r="38" spans="2:17" x14ac:dyDescent="0.75">
      <c r="B38" s="448" t="s">
        <v>165</v>
      </c>
      <c r="C38" s="737">
        <v>0.05</v>
      </c>
      <c r="E38" s="71" t="s">
        <v>329</v>
      </c>
      <c r="F38" s="1015"/>
      <c r="G38" s="577"/>
      <c r="H38" s="763">
        <v>0.1</v>
      </c>
      <c r="P38" s="465"/>
      <c r="Q38" s="465"/>
    </row>
    <row r="39" spans="2:17" x14ac:dyDescent="0.75">
      <c r="B39" s="448" t="s">
        <v>164</v>
      </c>
      <c r="C39" s="736">
        <f>IF(C37="on",C41/$C$34,0)</f>
        <v>0</v>
      </c>
      <c r="E39" s="1361" t="s">
        <v>586</v>
      </c>
      <c r="F39" s="1362"/>
      <c r="G39" s="1363"/>
      <c r="H39" s="1364">
        <f>H40*H37</f>
        <v>489367100.49489194</v>
      </c>
      <c r="P39" s="465"/>
      <c r="Q39" s="465"/>
    </row>
    <row r="40" spans="2:17" x14ac:dyDescent="0.75">
      <c r="B40" s="448" t="s">
        <v>134</v>
      </c>
      <c r="C40" s="732">
        <f>IF(C37="on",$C$33*C38,0)</f>
        <v>0</v>
      </c>
      <c r="E40" s="5" t="s">
        <v>61</v>
      </c>
      <c r="F40" s="9"/>
      <c r="G40" s="577"/>
      <c r="H40" s="764">
        <v>0.6</v>
      </c>
      <c r="P40" s="465"/>
      <c r="Q40" s="465"/>
    </row>
    <row r="41" spans="2:17" x14ac:dyDescent="0.75">
      <c r="B41" s="448" t="s">
        <v>74</v>
      </c>
      <c r="C41" s="18">
        <f>IF(C37="on",MonthlyCF!D215,0)</f>
        <v>0</v>
      </c>
      <c r="E41" s="5" t="s">
        <v>63</v>
      </c>
      <c r="F41" s="9"/>
      <c r="G41" s="577"/>
      <c r="H41" s="765">
        <v>0.08</v>
      </c>
      <c r="P41" s="465"/>
      <c r="Q41" s="465"/>
    </row>
    <row r="42" spans="2:17" x14ac:dyDescent="0.75">
      <c r="B42" s="448" t="s">
        <v>162</v>
      </c>
      <c r="C42" s="467">
        <f>IF(C37="on",C43/C41,0)</f>
        <v>0</v>
      </c>
      <c r="E42" s="5" t="s">
        <v>65</v>
      </c>
      <c r="F42" s="9"/>
      <c r="G42" s="577"/>
      <c r="H42" s="765">
        <v>0.01</v>
      </c>
      <c r="P42" s="465"/>
      <c r="Q42" s="465"/>
    </row>
    <row r="43" spans="2:17" x14ac:dyDescent="0.75">
      <c r="B43" s="448" t="s">
        <v>161</v>
      </c>
      <c r="C43" s="468">
        <v>0</v>
      </c>
      <c r="E43" s="5" t="s">
        <v>179</v>
      </c>
      <c r="F43" s="9"/>
      <c r="G43" s="7"/>
      <c r="H43" s="766">
        <v>6</v>
      </c>
      <c r="P43" s="465"/>
      <c r="Q43" s="465"/>
    </row>
    <row r="44" spans="2:17" x14ac:dyDescent="0.75">
      <c r="B44" s="448" t="s">
        <v>63</v>
      </c>
      <c r="C44" s="733">
        <v>250</v>
      </c>
      <c r="E44" s="5" t="s">
        <v>66</v>
      </c>
      <c r="F44" s="9"/>
      <c r="G44" s="7"/>
      <c r="H44" s="766">
        <v>15</v>
      </c>
      <c r="P44" s="465"/>
      <c r="Q44" s="465"/>
    </row>
    <row r="45" spans="2:17" x14ac:dyDescent="0.75">
      <c r="B45" s="469" t="s">
        <v>318</v>
      </c>
      <c r="C45" s="470"/>
      <c r="E45" s="5" t="s">
        <v>67</v>
      </c>
      <c r="F45" s="9"/>
      <c r="G45" s="7"/>
      <c r="H45" s="767">
        <f>H39*(1-H42)</f>
        <v>484473429.48994303</v>
      </c>
      <c r="P45" s="465"/>
      <c r="Q45" s="465"/>
    </row>
    <row r="46" spans="2:17" x14ac:dyDescent="0.75">
      <c r="B46" s="448" t="s">
        <v>126</v>
      </c>
      <c r="C46" s="471">
        <v>0.09</v>
      </c>
      <c r="E46" s="5" t="s">
        <v>180</v>
      </c>
      <c r="F46" s="9"/>
      <c r="G46" s="7"/>
      <c r="H46" s="767">
        <f>H41*H39/12</f>
        <v>3262447.3366326131</v>
      </c>
      <c r="P46" s="465"/>
      <c r="Q46" s="465"/>
    </row>
    <row r="47" spans="2:17" x14ac:dyDescent="0.75">
      <c r="B47" s="8" t="s">
        <v>129</v>
      </c>
      <c r="C47" s="472">
        <v>0.11</v>
      </c>
      <c r="E47" s="5" t="s">
        <v>181</v>
      </c>
      <c r="F47" s="9"/>
      <c r="G47" s="7"/>
      <c r="H47" s="767">
        <f>PMT(H41/12,H44*12,-H39)</f>
        <v>4676646.8959064409</v>
      </c>
      <c r="P47" s="465"/>
      <c r="Q47" s="465"/>
    </row>
    <row r="48" spans="2:17" x14ac:dyDescent="0.75">
      <c r="B48" s="738" t="str">
        <f>IF(C37="off","CONSTRUCTION DEBT","SENIOR DEBT")</f>
        <v>CONSTRUCTION DEBT</v>
      </c>
      <c r="C48" s="740"/>
      <c r="E48" s="14" t="s">
        <v>68</v>
      </c>
      <c r="F48" s="38"/>
      <c r="G48" s="15"/>
      <c r="H48" s="768">
        <f>FV(H41/12,(C20*12-DATEDIF(C17,H34,"m")-H43),H47,-H39)</f>
        <v>479267501.05112904</v>
      </c>
      <c r="P48" s="465"/>
      <c r="Q48" s="465"/>
    </row>
    <row r="49" spans="2:17" x14ac:dyDescent="0.75">
      <c r="B49" s="448" t="s">
        <v>165</v>
      </c>
      <c r="C49" s="737">
        <v>0.5</v>
      </c>
      <c r="E49" s="1366" t="s">
        <v>220</v>
      </c>
      <c r="F49" s="1367"/>
      <c r="G49" s="1368"/>
      <c r="H49" s="1369">
        <f>MIN(MonthlyCF!S308:AG308)</f>
        <v>1.7107990348880031</v>
      </c>
      <c r="M49" s="463"/>
      <c r="N49" s="465"/>
      <c r="O49" s="465"/>
      <c r="P49" s="465"/>
      <c r="Q49" s="465"/>
    </row>
    <row r="50" spans="2:17" x14ac:dyDescent="0.75">
      <c r="B50" s="448" t="s">
        <v>164</v>
      </c>
      <c r="C50" s="736">
        <f>C52/$C$34</f>
        <v>0.52947153251761259</v>
      </c>
      <c r="E50" s="14" t="s">
        <v>233</v>
      </c>
      <c r="F50" s="38"/>
      <c r="G50" s="15"/>
      <c r="H50" s="1365">
        <f>AVERAGE(MonthlyCF!S324:AG324)</f>
        <v>0.15017839457357382</v>
      </c>
      <c r="M50" s="463"/>
      <c r="N50" s="465"/>
      <c r="O50" s="465"/>
      <c r="P50" s="465"/>
      <c r="Q50" s="465"/>
    </row>
    <row r="51" spans="2:17" x14ac:dyDescent="0.75">
      <c r="B51" s="448" t="s">
        <v>134</v>
      </c>
      <c r="C51" s="732">
        <f>$C$33*C49</f>
        <v>161682779.59235457</v>
      </c>
      <c r="M51" s="463"/>
      <c r="N51" s="465"/>
      <c r="O51" s="465"/>
      <c r="P51" s="465"/>
      <c r="Q51" s="465"/>
    </row>
    <row r="52" spans="2:17" ht="15" customHeight="1" x14ac:dyDescent="0.75">
      <c r="B52" s="448" t="s">
        <v>74</v>
      </c>
      <c r="C52" s="18">
        <f>$C$34-$C$36-C41</f>
        <v>181936768.99193296</v>
      </c>
      <c r="E52" s="722" t="s">
        <v>237</v>
      </c>
      <c r="F52" s="1016"/>
      <c r="G52" s="723"/>
      <c r="H52" s="724"/>
      <c r="J52" s="572"/>
      <c r="M52" s="463"/>
      <c r="N52" s="465"/>
      <c r="O52" s="465"/>
      <c r="P52" s="465"/>
      <c r="Q52" s="465"/>
    </row>
    <row r="53" spans="2:17" x14ac:dyDescent="0.75">
      <c r="B53" s="448" t="s">
        <v>162</v>
      </c>
      <c r="C53" s="467">
        <f>C54/C52</f>
        <v>2.5188438882199234E-2</v>
      </c>
      <c r="E53" s="725"/>
      <c r="F53" s="408"/>
      <c r="G53" s="726" t="s">
        <v>235</v>
      </c>
      <c r="H53" s="727"/>
      <c r="I53" s="390"/>
      <c r="J53" s="390"/>
      <c r="M53" s="463"/>
      <c r="N53" s="465"/>
      <c r="O53" s="465"/>
      <c r="P53" s="465"/>
      <c r="Q53" s="465"/>
    </row>
    <row r="54" spans="2:17" ht="15" customHeight="1" x14ac:dyDescent="0.75">
      <c r="B54" s="448" t="s">
        <v>161</v>
      </c>
      <c r="C54" s="468">
        <v>4582703.186178104</v>
      </c>
      <c r="E54" s="728"/>
      <c r="F54" s="1017"/>
      <c r="G54" s="729" t="s">
        <v>46</v>
      </c>
      <c r="H54" s="730" t="s">
        <v>47</v>
      </c>
      <c r="I54" s="390"/>
      <c r="J54" s="390"/>
      <c r="M54" s="463"/>
      <c r="N54" s="465"/>
      <c r="O54" s="465"/>
      <c r="P54" s="465"/>
      <c r="Q54" s="465"/>
    </row>
    <row r="55" spans="2:17" x14ac:dyDescent="0.75">
      <c r="B55" s="448" t="s">
        <v>63</v>
      </c>
      <c r="C55" s="733">
        <v>250</v>
      </c>
      <c r="E55" s="570">
        <v>1</v>
      </c>
      <c r="F55" s="1018"/>
      <c r="G55" s="561">
        <f>INDEX(MonthlyCF!$N$341:$N$350,MATCH(Summary!E55,MonthlyCF!$O$341:$O$350,0))</f>
        <v>0.42529802918434145</v>
      </c>
      <c r="H55" s="575">
        <f>INDEX(MonthlyCF!$M$341:$M$350,MATCH(Summary!E55,MonthlyCF!$O$341:$O$350,0))</f>
        <v>2.4190108280036537</v>
      </c>
      <c r="I55" s="573"/>
      <c r="J55" s="574"/>
      <c r="M55" s="463"/>
      <c r="N55" s="465"/>
      <c r="O55" s="465"/>
      <c r="P55" s="465"/>
      <c r="Q55" s="465"/>
    </row>
    <row r="56" spans="2:17" x14ac:dyDescent="0.75">
      <c r="B56" s="469" t="s">
        <v>316</v>
      </c>
      <c r="C56" s="470"/>
      <c r="E56" s="570">
        <v>3</v>
      </c>
      <c r="F56" s="1018"/>
      <c r="G56" s="561">
        <f>INDEX(MonthlyCF!$N$341:$N$350,MATCH(Summary!E56,MonthlyCF!$O$341:$O$350,0))</f>
        <v>0.34645712971687326</v>
      </c>
      <c r="H56" s="575">
        <f>INDEX(MonthlyCF!$M$341:$M$350,MATCH(Summary!E56,MonthlyCF!$O$341:$O$350,0))</f>
        <v>3.4792548503587111</v>
      </c>
      <c r="I56" s="573"/>
      <c r="J56" s="574"/>
      <c r="M56" s="463"/>
      <c r="N56" s="465"/>
      <c r="O56" s="465"/>
      <c r="P56" s="465"/>
      <c r="Q56" s="465"/>
    </row>
    <row r="57" spans="2:17" x14ac:dyDescent="0.75">
      <c r="B57" s="448" t="s">
        <v>126</v>
      </c>
      <c r="C57" s="471">
        <v>0.06</v>
      </c>
      <c r="E57" s="570">
        <v>5</v>
      </c>
      <c r="F57" s="1018"/>
      <c r="G57" s="561">
        <f>INDEX(MonthlyCF!$N$341:$N$350,MATCH(Summary!E57,MonthlyCF!$O$341:$O$350,0))</f>
        <v>0.28947704434394828</v>
      </c>
      <c r="H57" s="575">
        <f>INDEX(MonthlyCF!$M$341:$M$350,MATCH(Summary!E57,MonthlyCF!$O$341:$O$350,0))</f>
        <v>4.131563788903108</v>
      </c>
      <c r="I57" s="573"/>
      <c r="J57" s="574"/>
      <c r="M57" s="463"/>
      <c r="N57" s="465"/>
      <c r="O57" s="465"/>
      <c r="P57" s="465"/>
      <c r="Q57" s="465"/>
    </row>
    <row r="58" spans="2:17" x14ac:dyDescent="0.75">
      <c r="B58" s="8" t="s">
        <v>129</v>
      </c>
      <c r="C58" s="472">
        <v>0.08</v>
      </c>
      <c r="E58" s="570">
        <v>7</v>
      </c>
      <c r="F58" s="1018"/>
      <c r="G58" s="561">
        <f>INDEX(MonthlyCF!$N$341:$N$350,MATCH(Summary!E58,MonthlyCF!$O$341:$O$350,0))</f>
        <v>0.26279981732368474</v>
      </c>
      <c r="H58" s="575">
        <f>INDEX(MonthlyCF!$M$341:$M$350,MATCH(Summary!E58,MonthlyCF!$O$341:$O$350,0))</f>
        <v>4.8201246347679705</v>
      </c>
      <c r="I58" s="573"/>
      <c r="J58" s="574"/>
      <c r="M58" s="463"/>
      <c r="N58" s="465"/>
      <c r="O58" s="465"/>
      <c r="P58" s="465"/>
      <c r="Q58" s="465"/>
    </row>
    <row r="59" spans="2:17" x14ac:dyDescent="0.75">
      <c r="B59" s="469" t="s">
        <v>234</v>
      </c>
      <c r="C59" s="534">
        <v>1</v>
      </c>
      <c r="E59" s="571">
        <v>10</v>
      </c>
      <c r="F59" s="1019"/>
      <c r="G59" s="562">
        <f>INDEX(MonthlyCF!$N$341:$N$350,MATCH(Summary!E59,MonthlyCF!$O$341:$O$350,0))</f>
        <v>0.24199841618537904</v>
      </c>
      <c r="H59" s="576">
        <f>INDEX(MonthlyCF!$M$341:$M$350,MATCH(Summary!E59,MonthlyCF!$O$341:$O$350,0))</f>
        <v>5.8634572422193747</v>
      </c>
      <c r="I59" s="573"/>
      <c r="J59" s="574"/>
      <c r="M59" s="463"/>
      <c r="N59" s="465"/>
      <c r="O59" s="465"/>
      <c r="P59" s="465"/>
      <c r="Q59" s="465"/>
    </row>
    <row r="60" spans="2:17" x14ac:dyDescent="0.75">
      <c r="C60" s="383"/>
      <c r="E60" s="530"/>
      <c r="F60" s="530"/>
      <c r="G60" s="383"/>
      <c r="M60" s="463"/>
      <c r="N60" s="465"/>
      <c r="O60" s="465"/>
      <c r="P60" s="465"/>
      <c r="Q60" s="465"/>
    </row>
    <row r="61" spans="2:17" x14ac:dyDescent="0.75">
      <c r="C61" s="529"/>
      <c r="M61" s="463"/>
      <c r="N61" s="465"/>
      <c r="O61" s="465"/>
      <c r="P61" s="465"/>
      <c r="Q61" s="465"/>
    </row>
    <row r="62" spans="2:17" hidden="1" x14ac:dyDescent="0.75">
      <c r="L62" s="463"/>
      <c r="M62" s="465"/>
      <c r="N62" s="465"/>
      <c r="O62" s="465"/>
      <c r="P62" s="465"/>
    </row>
    <row r="63" spans="2:17" hidden="1" x14ac:dyDescent="0.75">
      <c r="C63" s="16"/>
      <c r="L63" s="463"/>
      <c r="M63" s="465"/>
      <c r="N63" s="465"/>
      <c r="O63" s="465"/>
      <c r="P63" s="465"/>
    </row>
    <row r="64" spans="2:17" hidden="1" x14ac:dyDescent="0.75">
      <c r="C64" s="356"/>
      <c r="L64" s="463"/>
      <c r="M64" s="465"/>
      <c r="N64" s="465"/>
      <c r="O64" s="465"/>
      <c r="P64" s="465"/>
    </row>
    <row r="65" spans="2:16" hidden="1" x14ac:dyDescent="0.75">
      <c r="C65" s="356"/>
      <c r="L65" s="463"/>
      <c r="M65" s="465"/>
      <c r="N65" s="465"/>
      <c r="O65" s="465"/>
      <c r="P65" s="465"/>
    </row>
    <row r="66" spans="2:16" hidden="1" x14ac:dyDescent="0.75">
      <c r="L66" s="463"/>
      <c r="M66" s="465"/>
      <c r="N66" s="465"/>
      <c r="O66" s="465"/>
      <c r="P66" s="465"/>
    </row>
    <row r="67" spans="2:16" hidden="1" x14ac:dyDescent="0.75">
      <c r="L67" s="463"/>
      <c r="M67" s="465"/>
      <c r="N67" s="465"/>
      <c r="O67" s="465"/>
      <c r="P67" s="465"/>
    </row>
    <row r="68" spans="2:16" hidden="1" x14ac:dyDescent="0.75">
      <c r="C68" s="1" t="s">
        <v>214</v>
      </c>
      <c r="L68" s="463"/>
      <c r="M68" s="465"/>
      <c r="N68" s="465"/>
      <c r="O68" s="465"/>
      <c r="P68" s="465"/>
    </row>
    <row r="69" spans="2:16" hidden="1" x14ac:dyDescent="0.75">
      <c r="C69" s="1" t="s">
        <v>215</v>
      </c>
      <c r="L69" s="463"/>
      <c r="M69" s="465"/>
      <c r="N69" s="465"/>
      <c r="O69" s="465"/>
      <c r="P69" s="465"/>
    </row>
    <row r="70" spans="2:16" hidden="1" x14ac:dyDescent="0.75">
      <c r="B70" s="442"/>
      <c r="C70" s="55"/>
      <c r="L70" s="463"/>
      <c r="M70" s="465"/>
      <c r="N70" s="465"/>
      <c r="O70" s="465"/>
      <c r="P70" s="465"/>
    </row>
    <row r="71" spans="2:16" hidden="1" x14ac:dyDescent="0.75">
      <c r="B71" s="382"/>
      <c r="C71" s="463"/>
      <c r="L71" s="463"/>
      <c r="M71" s="465"/>
      <c r="N71" s="465"/>
      <c r="O71" s="465"/>
      <c r="P71" s="465"/>
    </row>
    <row r="72" spans="2:16" hidden="1" x14ac:dyDescent="0.75">
      <c r="B72" s="382"/>
      <c r="C72" s="443"/>
      <c r="L72" s="463"/>
      <c r="M72" s="465"/>
      <c r="N72" s="465"/>
      <c r="O72" s="465"/>
      <c r="P72" s="465"/>
    </row>
    <row r="73" spans="2:16" hidden="1" x14ac:dyDescent="0.75">
      <c r="B73" s="382"/>
      <c r="C73" s="443"/>
      <c r="L73" s="463"/>
      <c r="M73" s="465"/>
      <c r="N73" s="465"/>
      <c r="O73" s="465"/>
      <c r="P73" s="465"/>
    </row>
    <row r="74" spans="2:16" hidden="1" x14ac:dyDescent="0.75">
      <c r="B74" s="382"/>
      <c r="C74" s="463"/>
      <c r="L74" s="463"/>
      <c r="M74" s="465"/>
      <c r="N74" s="465"/>
      <c r="O74" s="465"/>
      <c r="P74" s="465"/>
    </row>
    <row r="75" spans="2:16" hidden="1" x14ac:dyDescent="0.75">
      <c r="B75" s="382"/>
      <c r="C75" s="463"/>
      <c r="L75" s="463"/>
      <c r="M75" s="465"/>
      <c r="N75" s="465"/>
      <c r="O75" s="465"/>
      <c r="P75" s="465"/>
    </row>
    <row r="76" spans="2:16" hidden="1" x14ac:dyDescent="0.75">
      <c r="B76" s="382"/>
      <c r="C76" s="463"/>
      <c r="L76" s="463"/>
      <c r="M76" s="465"/>
      <c r="N76" s="465"/>
      <c r="O76" s="465"/>
      <c r="P76" s="465"/>
    </row>
    <row r="77" spans="2:16" hidden="1" x14ac:dyDescent="0.75">
      <c r="L77" s="463"/>
      <c r="M77" s="465"/>
      <c r="N77" s="465"/>
      <c r="O77" s="465"/>
      <c r="P77" s="465"/>
    </row>
    <row r="78" spans="2:16" hidden="1" x14ac:dyDescent="0.75">
      <c r="L78" s="463"/>
      <c r="M78" s="465"/>
      <c r="N78" s="465"/>
      <c r="O78" s="465"/>
      <c r="P78" s="465"/>
    </row>
    <row r="79" spans="2:16" hidden="1" x14ac:dyDescent="0.75">
      <c r="B79" s="1">
        <v>1</v>
      </c>
      <c r="C79" s="1" t="s">
        <v>55</v>
      </c>
      <c r="E79" s="1" t="s">
        <v>46</v>
      </c>
      <c r="L79" s="463"/>
      <c r="M79" s="465"/>
      <c r="N79" s="465"/>
      <c r="O79" s="465"/>
      <c r="P79" s="465"/>
    </row>
    <row r="80" spans="2:16" hidden="1" x14ac:dyDescent="0.75">
      <c r="B80" s="1">
        <v>2</v>
      </c>
      <c r="C80" s="1" t="s">
        <v>54</v>
      </c>
      <c r="E80" s="1" t="s">
        <v>47</v>
      </c>
      <c r="L80" s="463"/>
      <c r="M80" s="465"/>
      <c r="N80" s="465"/>
      <c r="O80" s="465"/>
      <c r="P80" s="465"/>
    </row>
    <row r="81" spans="2:16" hidden="1" x14ac:dyDescent="0.75">
      <c r="B81" s="1">
        <v>3</v>
      </c>
      <c r="C81" s="1" t="s">
        <v>71</v>
      </c>
      <c r="E81" s="1" t="s">
        <v>45</v>
      </c>
      <c r="L81" s="463"/>
      <c r="M81" s="465"/>
      <c r="N81" s="465"/>
      <c r="O81" s="465"/>
      <c r="P81" s="465"/>
    </row>
    <row r="82" spans="2:16" hidden="1" x14ac:dyDescent="0.75">
      <c r="B82" s="1">
        <v>4</v>
      </c>
      <c r="L82" s="463"/>
      <c r="M82" s="465"/>
      <c r="N82" s="465"/>
      <c r="O82" s="465"/>
      <c r="P82" s="465"/>
    </row>
    <row r="83" spans="2:16" hidden="1" x14ac:dyDescent="0.75">
      <c r="B83" s="1">
        <v>5</v>
      </c>
      <c r="L83" s="463"/>
      <c r="M83" s="465"/>
      <c r="N83" s="465"/>
      <c r="O83" s="465"/>
      <c r="P83" s="465"/>
    </row>
    <row r="84" spans="2:16" hidden="1" x14ac:dyDescent="0.75">
      <c r="B84" s="1">
        <v>6</v>
      </c>
      <c r="L84" s="463"/>
      <c r="M84" s="465"/>
      <c r="N84" s="465"/>
      <c r="O84" s="465"/>
      <c r="P84" s="465"/>
    </row>
    <row r="85" spans="2:16" hidden="1" x14ac:dyDescent="0.75">
      <c r="B85" s="1">
        <v>7</v>
      </c>
      <c r="L85" s="463"/>
      <c r="M85" s="465"/>
      <c r="N85" s="465"/>
      <c r="O85" s="465"/>
      <c r="P85" s="465"/>
    </row>
    <row r="86" spans="2:16" hidden="1" x14ac:dyDescent="0.75">
      <c r="B86" s="1">
        <v>8</v>
      </c>
      <c r="L86" s="463"/>
      <c r="M86" s="465"/>
      <c r="N86" s="465"/>
      <c r="O86" s="465"/>
      <c r="P86" s="465"/>
    </row>
    <row r="87" spans="2:16" hidden="1" x14ac:dyDescent="0.75">
      <c r="B87" s="1">
        <v>9</v>
      </c>
      <c r="L87" s="463"/>
      <c r="M87" s="465"/>
      <c r="N87" s="465"/>
      <c r="O87" s="465"/>
      <c r="P87" s="465"/>
    </row>
    <row r="88" spans="2:16" hidden="1" x14ac:dyDescent="0.75">
      <c r="B88" s="1">
        <v>10</v>
      </c>
      <c r="L88" s="463"/>
      <c r="M88" s="465"/>
      <c r="N88" s="465"/>
      <c r="O88" s="465"/>
      <c r="P88" s="465"/>
    </row>
    <row r="89" spans="2:16" hidden="1" x14ac:dyDescent="0.75">
      <c r="L89" s="463"/>
      <c r="M89" s="465"/>
      <c r="N89" s="465"/>
      <c r="O89" s="465"/>
      <c r="P89" s="465"/>
    </row>
    <row r="90" spans="2:16" hidden="1" x14ac:dyDescent="0.75">
      <c r="L90" s="463"/>
      <c r="M90" s="465"/>
      <c r="N90" s="465"/>
      <c r="O90" s="465"/>
      <c r="P90" s="465"/>
    </row>
    <row r="91" spans="2:16" hidden="1" x14ac:dyDescent="0.75">
      <c r="B91" s="1">
        <v>1</v>
      </c>
      <c r="L91" s="463"/>
      <c r="M91" s="465"/>
      <c r="N91" s="465"/>
      <c r="O91" s="465"/>
      <c r="P91" s="465"/>
    </row>
    <row r="92" spans="2:16" hidden="1" x14ac:dyDescent="0.75">
      <c r="B92" s="1">
        <v>2</v>
      </c>
      <c r="L92" s="463"/>
      <c r="M92" s="465"/>
      <c r="N92" s="465"/>
      <c r="O92" s="465"/>
      <c r="P92" s="465"/>
    </row>
    <row r="93" spans="2:16" hidden="1" x14ac:dyDescent="0.75">
      <c r="B93" s="1">
        <v>3</v>
      </c>
      <c r="L93" s="463"/>
      <c r="M93" s="465"/>
      <c r="N93" s="465"/>
      <c r="O93" s="465"/>
      <c r="P93" s="465"/>
    </row>
    <row r="94" spans="2:16" hidden="1" x14ac:dyDescent="0.75">
      <c r="B94" s="1">
        <v>4</v>
      </c>
      <c r="L94" s="463"/>
      <c r="M94" s="465"/>
      <c r="N94" s="465"/>
      <c r="O94" s="465"/>
      <c r="P94" s="465"/>
    </row>
    <row r="95" spans="2:16" hidden="1" x14ac:dyDescent="0.75">
      <c r="B95" s="1">
        <v>5</v>
      </c>
      <c r="L95" s="463"/>
      <c r="M95" s="465"/>
      <c r="N95" s="465"/>
      <c r="O95" s="465"/>
      <c r="P95" s="465"/>
    </row>
    <row r="96" spans="2:16" hidden="1" x14ac:dyDescent="0.75">
      <c r="B96" s="1">
        <v>6</v>
      </c>
      <c r="L96" s="463"/>
      <c r="M96" s="465"/>
      <c r="N96" s="465"/>
      <c r="O96" s="465"/>
      <c r="P96" s="465"/>
    </row>
    <row r="97" spans="2:18" hidden="1" x14ac:dyDescent="0.75">
      <c r="B97" s="1">
        <v>7</v>
      </c>
      <c r="L97" s="463"/>
      <c r="M97" s="465"/>
      <c r="N97" s="465"/>
      <c r="O97" s="465"/>
      <c r="P97" s="465"/>
    </row>
    <row r="98" spans="2:18" hidden="1" x14ac:dyDescent="0.75">
      <c r="B98" s="1">
        <v>8</v>
      </c>
      <c r="L98" s="463"/>
      <c r="M98" s="465"/>
      <c r="N98" s="465"/>
      <c r="O98" s="465"/>
      <c r="P98" s="465"/>
    </row>
    <row r="99" spans="2:18" hidden="1" x14ac:dyDescent="0.75">
      <c r="B99" s="1">
        <v>9</v>
      </c>
      <c r="L99" s="463"/>
      <c r="M99" s="465"/>
      <c r="N99" s="465"/>
      <c r="O99" s="465"/>
      <c r="P99" s="465"/>
    </row>
    <row r="100" spans="2:18" hidden="1" x14ac:dyDescent="0.75">
      <c r="B100" s="1">
        <v>10</v>
      </c>
      <c r="L100" s="463"/>
      <c r="M100" s="465"/>
      <c r="N100" s="465"/>
      <c r="O100" s="465"/>
      <c r="P100" s="465"/>
    </row>
    <row r="101" spans="2:18" hidden="1" x14ac:dyDescent="0.75">
      <c r="B101" s="1">
        <v>11</v>
      </c>
      <c r="L101" s="463"/>
      <c r="M101" s="465"/>
      <c r="N101" s="465"/>
      <c r="O101" s="465"/>
      <c r="P101" s="465"/>
    </row>
    <row r="102" spans="2:18" hidden="1" x14ac:dyDescent="0.75">
      <c r="B102" s="1">
        <v>12</v>
      </c>
      <c r="L102" s="463"/>
      <c r="M102" s="465"/>
      <c r="N102" s="465"/>
      <c r="O102" s="465"/>
      <c r="P102" s="465"/>
    </row>
    <row r="103" spans="2:18" hidden="1" x14ac:dyDescent="0.75">
      <c r="L103" s="463"/>
      <c r="M103" s="465"/>
      <c r="N103" s="465"/>
      <c r="O103" s="465"/>
      <c r="P103" s="465"/>
    </row>
    <row r="104" spans="2:18" hidden="1" x14ac:dyDescent="0.75">
      <c r="L104" s="463"/>
      <c r="M104" s="465"/>
      <c r="N104" s="465"/>
      <c r="O104" s="465"/>
      <c r="P104" s="465"/>
    </row>
    <row r="105" spans="2:18" hidden="1" x14ac:dyDescent="0.75">
      <c r="L105" s="463"/>
      <c r="M105" s="465"/>
      <c r="N105" s="465"/>
      <c r="O105" s="465"/>
      <c r="P105" s="465"/>
    </row>
    <row r="106" spans="2:18" hidden="1" x14ac:dyDescent="0.75">
      <c r="L106" s="463"/>
      <c r="M106" s="465"/>
      <c r="N106" s="465"/>
      <c r="O106" s="465"/>
      <c r="P106" s="465"/>
    </row>
    <row r="107" spans="2:18" hidden="1" x14ac:dyDescent="0.75">
      <c r="L107" s="463"/>
      <c r="M107" s="465"/>
      <c r="N107" s="465"/>
      <c r="O107" s="465"/>
      <c r="P107" s="465"/>
    </row>
    <row r="108" spans="2:18" hidden="1" x14ac:dyDescent="0.75">
      <c r="L108" s="463"/>
      <c r="M108" s="465"/>
      <c r="N108" s="465"/>
      <c r="O108" s="465"/>
      <c r="P108" s="465"/>
    </row>
    <row r="109" spans="2:18" hidden="1" x14ac:dyDescent="0.75">
      <c r="L109" s="463"/>
      <c r="M109" s="465"/>
      <c r="N109" s="465"/>
      <c r="O109" s="465"/>
      <c r="P109" s="465"/>
    </row>
    <row r="110" spans="2:18" ht="16" hidden="1" x14ac:dyDescent="0.8">
      <c r="C110" s="531"/>
      <c r="D110" s="531"/>
      <c r="E110" s="531"/>
      <c r="F110" s="531"/>
      <c r="G110" s="531"/>
      <c r="H110" s="531"/>
      <c r="I110" s="531"/>
      <c r="J110" s="531"/>
      <c r="K110" s="531"/>
      <c r="L110" s="531"/>
      <c r="M110" s="531"/>
      <c r="N110" s="531"/>
      <c r="O110" s="531"/>
      <c r="P110" s="531"/>
      <c r="Q110" s="531"/>
      <c r="R110" s="531"/>
    </row>
    <row r="111" spans="2:18" hidden="1" x14ac:dyDescent="0.75">
      <c r="C111" s="532"/>
      <c r="D111" s="532"/>
      <c r="E111" s="532"/>
      <c r="F111" s="532"/>
      <c r="G111" s="532"/>
      <c r="H111" s="532"/>
      <c r="I111" s="532"/>
      <c r="J111" s="532"/>
      <c r="K111" s="532"/>
      <c r="L111" s="532"/>
      <c r="M111" s="532"/>
      <c r="N111" s="532"/>
      <c r="O111" s="532"/>
      <c r="P111" s="532"/>
      <c r="Q111" s="532"/>
      <c r="R111" s="532"/>
    </row>
    <row r="112" spans="2:18" hidden="1" x14ac:dyDescent="0.75">
      <c r="C112" s="532"/>
      <c r="D112" s="532"/>
      <c r="E112" s="532"/>
      <c r="F112" s="532"/>
      <c r="G112" s="532"/>
      <c r="H112" s="532"/>
      <c r="I112" s="532"/>
      <c r="J112" s="532"/>
      <c r="K112" s="532"/>
      <c r="L112" s="532"/>
      <c r="M112" s="532"/>
      <c r="N112" s="532"/>
      <c r="O112" s="532"/>
      <c r="P112" s="532"/>
      <c r="Q112" s="532"/>
      <c r="R112" s="532"/>
    </row>
    <row r="113" spans="2:210" hidden="1" x14ac:dyDescent="0.75">
      <c r="C113" s="532"/>
      <c r="D113" s="532"/>
      <c r="E113" s="532"/>
      <c r="F113" s="532"/>
      <c r="G113" s="532"/>
      <c r="H113" s="532"/>
      <c r="I113" s="532"/>
      <c r="J113" s="532"/>
      <c r="K113" s="532"/>
      <c r="L113" s="532"/>
      <c r="M113" s="532"/>
      <c r="N113" s="532"/>
      <c r="O113" s="532"/>
      <c r="P113" s="532"/>
      <c r="Q113" s="532"/>
      <c r="R113" s="532"/>
    </row>
    <row r="114" spans="2:210" hidden="1" x14ac:dyDescent="0.75">
      <c r="L114" s="463"/>
      <c r="M114" s="465"/>
      <c r="N114" s="465"/>
      <c r="O114" s="465"/>
      <c r="P114" s="465"/>
    </row>
    <row r="115" spans="2:210" hidden="1" x14ac:dyDescent="0.75">
      <c r="L115" s="463"/>
      <c r="M115" s="465"/>
      <c r="N115" s="465"/>
      <c r="O115" s="465"/>
      <c r="P115" s="465"/>
    </row>
    <row r="116" spans="2:210" hidden="1" x14ac:dyDescent="0.75">
      <c r="L116" s="463"/>
      <c r="M116" s="465"/>
      <c r="N116" s="465"/>
      <c r="O116" s="465"/>
      <c r="P116" s="465"/>
    </row>
    <row r="117" spans="2:210" hidden="1" x14ac:dyDescent="0.75">
      <c r="L117" s="463"/>
      <c r="M117" s="465"/>
      <c r="N117" s="465"/>
      <c r="O117" s="465"/>
      <c r="P117" s="465"/>
    </row>
    <row r="118" spans="2:210" hidden="1" x14ac:dyDescent="0.75">
      <c r="L118" s="463"/>
      <c r="M118" s="465"/>
      <c r="N118" s="465"/>
      <c r="O118" s="465"/>
      <c r="P118" s="465"/>
    </row>
    <row r="119" spans="2:210" hidden="1" x14ac:dyDescent="0.75">
      <c r="L119" s="463"/>
      <c r="M119" s="465"/>
      <c r="N119" s="465"/>
      <c r="O119" s="465"/>
      <c r="P119" s="465"/>
    </row>
    <row r="120" spans="2:210" hidden="1" x14ac:dyDescent="0.75">
      <c r="L120" s="463"/>
      <c r="M120" s="465"/>
      <c r="N120" s="465"/>
      <c r="O120" s="465"/>
      <c r="P120" s="465"/>
    </row>
    <row r="121" spans="2:210" hidden="1" x14ac:dyDescent="0.75">
      <c r="L121" s="463"/>
      <c r="M121" s="465"/>
      <c r="N121" s="465"/>
      <c r="O121" s="465"/>
      <c r="P121" s="465"/>
    </row>
    <row r="122" spans="2:210" hidden="1" x14ac:dyDescent="0.75">
      <c r="L122" s="463"/>
      <c r="M122" s="465"/>
      <c r="N122" s="465"/>
      <c r="O122" s="465"/>
      <c r="P122" s="465"/>
    </row>
    <row r="123" spans="2:210" hidden="1" x14ac:dyDescent="0.75">
      <c r="B123" s="1" t="s">
        <v>217</v>
      </c>
      <c r="C123" s="533">
        <f>IF(C124+C125+C126=0,"",MonthlyCF!P8)</f>
        <v>46053</v>
      </c>
      <c r="D123" s="533">
        <f>IF(D124+D125+D126=0,"",MonthlyCF!Q8)</f>
        <v>46081</v>
      </c>
      <c r="E123" s="533">
        <f>IF(E124+E125+E126=0,"",MonthlyCF!R8)</f>
        <v>46112</v>
      </c>
      <c r="F123" s="533">
        <f>IF(F124+F125+F126=0,"",MonthlyCF!S8)</f>
        <v>46142</v>
      </c>
      <c r="G123" s="533">
        <f>IF(G124+G125+G126=0,"",MonthlyCF!T8)</f>
        <v>46173</v>
      </c>
      <c r="H123" s="533">
        <f>IF(H124+H125+H126=0,"",MonthlyCF!U8)</f>
        <v>46203</v>
      </c>
      <c r="I123" s="533">
        <f>IF(I124+I125+I126=0,"",MonthlyCF!V8)</f>
        <v>46234</v>
      </c>
      <c r="J123" s="533">
        <f>IF(J124+J125+J126=0,"",MonthlyCF!W8)</f>
        <v>46265</v>
      </c>
      <c r="K123" s="533">
        <f>IF(K124+K125+K126=0,"",MonthlyCF!X8)</f>
        <v>46295</v>
      </c>
      <c r="L123" s="533">
        <f>IF(L124+L125+L126=0,"",MonthlyCF!Y8)</f>
        <v>46326</v>
      </c>
      <c r="M123" s="533">
        <f>IF(M124+M125+M126=0,"",MonthlyCF!Z8)</f>
        <v>46356</v>
      </c>
      <c r="N123" s="533">
        <f>IF(N124+N125+N126=0,"",MonthlyCF!AA8)</f>
        <v>46387</v>
      </c>
      <c r="O123" s="533">
        <f>IF(O124+O125+O126=0,"",MonthlyCF!AB8)</f>
        <v>46418</v>
      </c>
      <c r="P123" s="533">
        <f>IF(P124+P125+P126=0,"",MonthlyCF!AC8)</f>
        <v>46446</v>
      </c>
      <c r="Q123" s="533">
        <f>IF(Q124+Q125+Q126=0,"",MonthlyCF!AD8)</f>
        <v>46477</v>
      </c>
      <c r="R123" s="533">
        <f>IF(R124+R125+R126=0,"",MonthlyCF!AE8)</f>
        <v>46507</v>
      </c>
      <c r="S123" s="533">
        <f>IF(S124+S125+S126=0,"",MonthlyCF!AF8)</f>
        <v>46538</v>
      </c>
      <c r="T123" s="533">
        <f>IF(T124+T125+T126=0,"",MonthlyCF!AG8)</f>
        <v>46568</v>
      </c>
      <c r="U123" s="533">
        <f>IF(U124+U125+U126=0,"",MonthlyCF!AH8)</f>
        <v>46599</v>
      </c>
      <c r="V123" s="533">
        <f>IF(V124+V125+V126=0,"",MonthlyCF!AI8)</f>
        <v>46630</v>
      </c>
      <c r="W123" s="533">
        <f>IF(W124+W125+W126=0,"",MonthlyCF!AJ8)</f>
        <v>46660</v>
      </c>
      <c r="X123" s="533">
        <f>IF(X124+X125+X126=0,"",MonthlyCF!AK8)</f>
        <v>46691</v>
      </c>
      <c r="Y123" s="533">
        <f>IF(Y124+Y125+Y126=0,"",MonthlyCF!AL8)</f>
        <v>46721</v>
      </c>
      <c r="Z123" s="533">
        <f>IF(Z124+Z125+Z126=0,"",MonthlyCF!AM8)</f>
        <v>46752</v>
      </c>
      <c r="AA123" s="533">
        <f>IF(AA124+AA125+AA126=0,"",MonthlyCF!AN8)</f>
        <v>46783</v>
      </c>
      <c r="AB123" s="533">
        <f>IF(AB124+AB125+AB126=0,"",MonthlyCF!AO8)</f>
        <v>46812</v>
      </c>
      <c r="AC123" s="533">
        <f>IF(AC124+AC125+AC126=0,"",MonthlyCF!AP8)</f>
        <v>46843</v>
      </c>
      <c r="AD123" s="533">
        <f>IF(AD124+AD125+AD126=0,"",MonthlyCF!AQ8)</f>
        <v>46873</v>
      </c>
      <c r="AE123" s="533">
        <f>IF(AE124+AE125+AE126=0,"",MonthlyCF!AR8)</f>
        <v>46904</v>
      </c>
      <c r="AF123" s="533">
        <f>IF(AF124+AF125+AF126=0,"",MonthlyCF!AS8)</f>
        <v>46934</v>
      </c>
      <c r="AG123" s="533">
        <f>IF(AG124+AG125+AG126=0,"",MonthlyCF!AT8)</f>
        <v>46965</v>
      </c>
      <c r="AH123" s="533">
        <f>IF(AH124+AH125+AH126=0,"",MonthlyCF!AU8)</f>
        <v>46996</v>
      </c>
      <c r="AI123" s="533">
        <f>IF(AI124+AI125+AI126=0,"",MonthlyCF!AV8)</f>
        <v>47026</v>
      </c>
      <c r="AJ123" s="533">
        <f>IF(AJ124+AJ125+AJ126=0,"",MonthlyCF!AW8)</f>
        <v>47057</v>
      </c>
      <c r="AK123" s="533">
        <f>IF(AK124+AK125+AK126=0,"",MonthlyCF!AX8)</f>
        <v>47087</v>
      </c>
      <c r="AL123" s="533">
        <f>IF(AL124+AL125+AL126=0,"",MonthlyCF!AY8)</f>
        <v>47118</v>
      </c>
      <c r="AM123" s="533">
        <f>IF(AM124+AM125+AM126=0,"",MonthlyCF!AZ8)</f>
        <v>47149</v>
      </c>
      <c r="AN123" s="533">
        <f>IF(AN124+AN125+AN126=0,"",MonthlyCF!BA8)</f>
        <v>47177</v>
      </c>
      <c r="AO123" s="533">
        <f>IF(AO124+AO125+AO126=0,"",MonthlyCF!BB8)</f>
        <v>47208</v>
      </c>
      <c r="AP123" s="533">
        <f>IF(AP124+AP125+AP126=0,"",MonthlyCF!BC8)</f>
        <v>47238</v>
      </c>
      <c r="AQ123" s="533">
        <f>IF(AQ124+AQ125+AQ126=0,"",MonthlyCF!BD8)</f>
        <v>47269</v>
      </c>
      <c r="AR123" s="533">
        <f>IF(AR124+AR125+AR126=0,"",MonthlyCF!BE8)</f>
        <v>47299</v>
      </c>
      <c r="AS123" s="533">
        <f>IF(AS124+AS125+AS126=0,"",MonthlyCF!BF8)</f>
        <v>47330</v>
      </c>
      <c r="AT123" s="533">
        <f>IF(AT124+AT125+AT126=0,"",MonthlyCF!BG8)</f>
        <v>47361</v>
      </c>
      <c r="AU123" s="533">
        <f>IF(AU124+AU125+AU126=0,"",MonthlyCF!BH8)</f>
        <v>47391</v>
      </c>
      <c r="AV123" s="533">
        <f>IF(AV124+AV125+AV126=0,"",MonthlyCF!BI8)</f>
        <v>47422</v>
      </c>
      <c r="AW123" s="533">
        <f>IF(AW124+AW125+AW126=0,"",MonthlyCF!BJ8)</f>
        <v>47452</v>
      </c>
      <c r="AX123" s="533">
        <f>IF(AX124+AX125+AX126=0,"",MonthlyCF!BK8)</f>
        <v>47483</v>
      </c>
      <c r="AY123" s="533">
        <f>IF(AY124+AY125+AY126=0,"",MonthlyCF!BL8)</f>
        <v>47514</v>
      </c>
      <c r="AZ123" s="533">
        <f>IF(AZ124+AZ125+AZ126=0,"",MonthlyCF!BM8)</f>
        <v>47542</v>
      </c>
      <c r="BA123" s="533">
        <f>IF(BA124+BA125+BA126=0,"",MonthlyCF!BN8)</f>
        <v>47573</v>
      </c>
      <c r="BB123" s="533" t="str">
        <f>IF(BB124+BB125+BB126=0,"",MonthlyCF!BO8)</f>
        <v/>
      </c>
      <c r="BC123" s="533" t="str">
        <f>IF(BC124+BC125+BC126=0,"",MonthlyCF!BP8)</f>
        <v/>
      </c>
      <c r="BD123" s="533" t="str">
        <f>IF(BD124+BD125+BD126=0,"",MonthlyCF!BQ8)</f>
        <v/>
      </c>
      <c r="BE123" s="533" t="str">
        <f>IF(BE124+BE125+BE126=0,"",MonthlyCF!BR8)</f>
        <v/>
      </c>
      <c r="BF123" s="533" t="str">
        <f>IF(BF124+BF125+BF126=0,"",MonthlyCF!BS8)</f>
        <v/>
      </c>
      <c r="BG123" s="533" t="str">
        <f>IF(BG124+BG125+BG126=0,"",MonthlyCF!BT8)</f>
        <v/>
      </c>
      <c r="BH123" s="533" t="str">
        <f>IF(BH124+BH125+BH126=0,"",MonthlyCF!BU8)</f>
        <v/>
      </c>
      <c r="BI123" s="533" t="str">
        <f>IF(BI124+BI125+BI126=0,"",MonthlyCF!BV8)</f>
        <v/>
      </c>
      <c r="BJ123" s="533" t="str">
        <f>IF(BJ124+BJ125+BJ126=0,"",MonthlyCF!BW8)</f>
        <v/>
      </c>
      <c r="BK123" s="533" t="str">
        <f>IF(BK124+BK125+BK126=0,"",MonthlyCF!BX8)</f>
        <v/>
      </c>
      <c r="BL123" s="533" t="str">
        <f>IF(BL124+BL125+BL126=0,"",MonthlyCF!BY8)</f>
        <v/>
      </c>
      <c r="BM123" s="533" t="str">
        <f>IF(BM124+BM125+BM126=0,"",MonthlyCF!BZ8)</f>
        <v/>
      </c>
      <c r="BN123" s="533" t="str">
        <f>IF(BN124+BN125+BN126=0,"",MonthlyCF!CA8)</f>
        <v/>
      </c>
      <c r="BO123" s="533" t="str">
        <f>IF(BO124+BO125+BO126=0,"",MonthlyCF!CB8)</f>
        <v/>
      </c>
      <c r="BP123" s="533" t="str">
        <f>IF(BP124+BP125+BP126=0,"",MonthlyCF!CC8)</f>
        <v/>
      </c>
      <c r="BQ123" s="533" t="str">
        <f>IF(BQ124+BQ125+BQ126=0,"",MonthlyCF!CD8)</f>
        <v/>
      </c>
      <c r="BR123" s="533" t="str">
        <f>IF(BR124+BR125+BR126=0,"",MonthlyCF!CE8)</f>
        <v/>
      </c>
      <c r="BS123" s="533" t="str">
        <f>IF(BS124+BS125+BS126=0,"",MonthlyCF!CF8)</f>
        <v/>
      </c>
      <c r="BT123" s="533" t="str">
        <f>IF(BT124+BT125+BT126=0,"",MonthlyCF!CG8)</f>
        <v/>
      </c>
      <c r="BU123" s="533" t="str">
        <f>IF(BU124+BU125+BU126=0,"",MonthlyCF!CH8)</f>
        <v/>
      </c>
      <c r="BV123" s="533" t="str">
        <f>IF(BV124+BV125+BV126=0,"",MonthlyCF!CI8)</f>
        <v/>
      </c>
      <c r="BW123" s="533" t="str">
        <f>IF(BW124+BW125+BW126=0,"",MonthlyCF!CJ8)</f>
        <v/>
      </c>
      <c r="BX123" s="533" t="str">
        <f>IF(BX124+BX125+BX126=0,"",MonthlyCF!CK8)</f>
        <v/>
      </c>
      <c r="BY123" s="533" t="str">
        <f>IF(BY124+BY125+BY126=0,"",MonthlyCF!CL8)</f>
        <v/>
      </c>
      <c r="BZ123" s="533" t="str">
        <f>IF(BZ124+BZ125+BZ126=0,"",MonthlyCF!CM8)</f>
        <v/>
      </c>
      <c r="CA123" s="533" t="str">
        <f>IF(CA124+CA125+CA126=0,"",MonthlyCF!CN8)</f>
        <v/>
      </c>
      <c r="CB123" s="533" t="str">
        <f>IF(CB124+CB125+CB126=0,"",MonthlyCF!CO8)</f>
        <v/>
      </c>
      <c r="CC123" s="533" t="str">
        <f>IF(CC124+CC125+CC126=0,"",MonthlyCF!CP8)</f>
        <v/>
      </c>
      <c r="CD123" s="533" t="str">
        <f>IF(CD124+CD125+CD126=0,"",MonthlyCF!CQ8)</f>
        <v/>
      </c>
      <c r="CE123" s="533" t="str">
        <f>IF(CE124+CE125+CE126=0,"",MonthlyCF!CR8)</f>
        <v/>
      </c>
      <c r="CF123" s="533" t="str">
        <f>IF(CF124+CF125+CF126=0,"",MonthlyCF!CS8)</f>
        <v/>
      </c>
      <c r="CG123" s="533" t="str">
        <f>IF(CG124+CG125+CG126=0,"",MonthlyCF!CT8)</f>
        <v/>
      </c>
      <c r="CH123" s="533" t="str">
        <f>IF(CH124+CH125+CH126=0,"",MonthlyCF!CU8)</f>
        <v/>
      </c>
      <c r="CI123" s="533" t="str">
        <f>IF(CI124+CI125+CI126=0,"",MonthlyCF!CV8)</f>
        <v/>
      </c>
      <c r="CJ123" s="533" t="str">
        <f>IF(CJ124+CJ125+CJ126=0,"",MonthlyCF!CW8)</f>
        <v/>
      </c>
      <c r="CK123" s="533" t="str">
        <f>IF(CK124+CK125+CK126=0,"",MonthlyCF!CX8)</f>
        <v/>
      </c>
      <c r="CL123" s="533" t="str">
        <f>IF(CL124+CL125+CL126=0,"",MonthlyCF!CY8)</f>
        <v/>
      </c>
      <c r="CM123" s="533" t="str">
        <f>IF(CM124+CM125+CM126=0,"",MonthlyCF!CZ8)</f>
        <v/>
      </c>
      <c r="CN123" s="533" t="str">
        <f>IF(CN124+CN125+CN126=0,"",MonthlyCF!DA8)</f>
        <v/>
      </c>
      <c r="CO123" s="533" t="str">
        <f>IF(CO124+CO125+CO126=0,"",MonthlyCF!DB8)</f>
        <v/>
      </c>
      <c r="CP123" s="533" t="str">
        <f>IF(CP124+CP125+CP126=0,"",MonthlyCF!DC8)</f>
        <v/>
      </c>
      <c r="CQ123" s="533" t="str">
        <f>IF(CQ124+CQ125+CQ126=0,"",MonthlyCF!DD8)</f>
        <v/>
      </c>
      <c r="CR123" s="533" t="str">
        <f>IF(CR124+CR125+CR126=0,"",MonthlyCF!DE8)</f>
        <v/>
      </c>
      <c r="CS123" s="533" t="str">
        <f>IF(CS124+CS125+CS126=0,"",MonthlyCF!DF8)</f>
        <v/>
      </c>
      <c r="CT123" s="533" t="str">
        <f>IF(CT124+CT125+CT126=0,"",MonthlyCF!DG8)</f>
        <v/>
      </c>
      <c r="CU123" s="533" t="str">
        <f>IF(CU124+CU125+CU126=0,"",MonthlyCF!DH8)</f>
        <v/>
      </c>
      <c r="CV123" s="533" t="str">
        <f>IF(CV124+CV125+CV126=0,"",MonthlyCF!DI8)</f>
        <v/>
      </c>
      <c r="CW123" s="533" t="str">
        <f>IF(CW124+CW125+CW126=0,"",MonthlyCF!DJ8)</f>
        <v/>
      </c>
      <c r="CX123" s="533" t="str">
        <f>IF(CX124+CX125+CX126=0,"",MonthlyCF!DK8)</f>
        <v/>
      </c>
      <c r="CY123" s="533" t="str">
        <f>IF(CY124+CY125+CY126=0,"",MonthlyCF!DL8)</f>
        <v/>
      </c>
      <c r="CZ123" s="533" t="str">
        <f>IF(CZ124+CZ125+CZ126=0,"",MonthlyCF!DM8)</f>
        <v/>
      </c>
      <c r="DA123" s="533" t="str">
        <f>IF(DA124+DA125+DA126=0,"",MonthlyCF!DN8)</f>
        <v/>
      </c>
      <c r="DB123" s="533" t="str">
        <f>IF(DB124+DB125+DB126=0,"",MonthlyCF!DO8)</f>
        <v/>
      </c>
      <c r="DC123" s="533" t="str">
        <f>IF(DC124+DC125+DC126=0,"",MonthlyCF!DP8)</f>
        <v/>
      </c>
      <c r="DD123" s="533" t="str">
        <f>IF(DD124+DD125+DD126=0,"",MonthlyCF!DQ8)</f>
        <v/>
      </c>
      <c r="DE123" s="533" t="str">
        <f>IF(DE124+DE125+DE126=0,"",MonthlyCF!DR8)</f>
        <v/>
      </c>
      <c r="DF123" s="533" t="str">
        <f>IF(DF124+DF125+DF126=0,"",MonthlyCF!DS8)</f>
        <v/>
      </c>
      <c r="DG123" s="533" t="str">
        <f>IF(DG124+DG125+DG126=0,"",MonthlyCF!DT8)</f>
        <v/>
      </c>
      <c r="DH123" s="533" t="str">
        <f>IF(DH124+DH125+DH126=0,"",MonthlyCF!DU8)</f>
        <v/>
      </c>
      <c r="DI123" s="533" t="str">
        <f>IF(DI124+DI125+DI126=0,"",MonthlyCF!DV8)</f>
        <v/>
      </c>
      <c r="DJ123" s="533" t="str">
        <f>IF(DJ124+DJ125+DJ126=0,"",MonthlyCF!DW8)</f>
        <v/>
      </c>
      <c r="DK123" s="533" t="str">
        <f>IF(DK124+DK125+DK126=0,"",MonthlyCF!DX8)</f>
        <v/>
      </c>
      <c r="DL123" s="533" t="str">
        <f>IF(DL124+DL125+DL126=0,"",MonthlyCF!DY8)</f>
        <v/>
      </c>
      <c r="DM123" s="533" t="str">
        <f>IF(DM124+DM125+DM126=0,"",MonthlyCF!DZ8)</f>
        <v/>
      </c>
      <c r="DN123" s="533" t="str">
        <f>IF(DN124+DN125+DN126=0,"",MonthlyCF!EA8)</f>
        <v/>
      </c>
      <c r="DO123" s="533" t="str">
        <f>IF(DO124+DO125+DO126=0,"",MonthlyCF!EB8)</f>
        <v/>
      </c>
      <c r="DP123" s="533" t="str">
        <f>IF(DP124+DP125+DP126=0,"",MonthlyCF!EC8)</f>
        <v/>
      </c>
      <c r="DQ123" s="533" t="str">
        <f>IF(DQ124+DQ125+DQ126=0,"",MonthlyCF!ED8)</f>
        <v/>
      </c>
      <c r="DR123" s="533" t="str">
        <f>IF(DR124+DR125+DR126=0,"",MonthlyCF!EE8)</f>
        <v/>
      </c>
      <c r="DS123" s="533" t="str">
        <f>IF(DS124+DS125+DS126=0,"",MonthlyCF!EF8)</f>
        <v/>
      </c>
      <c r="DT123" s="533" t="str">
        <f>IF(DT124+DT125+DT126=0,"",MonthlyCF!EG8)</f>
        <v/>
      </c>
      <c r="DU123" s="533" t="str">
        <f>IF(DU124+DU125+DU126=0,"",MonthlyCF!EH8)</f>
        <v/>
      </c>
      <c r="DV123" s="533" t="str">
        <f>IF(DV124+DV125+DV126=0,"",MonthlyCF!EI8)</f>
        <v/>
      </c>
      <c r="DW123" s="533" t="str">
        <f>IF(DW124+DW125+DW126=0,"",MonthlyCF!EJ8)</f>
        <v/>
      </c>
      <c r="DX123" s="533" t="str">
        <f>IF(DX124+DX125+DX126=0,"",MonthlyCF!EK8)</f>
        <v/>
      </c>
      <c r="DY123" s="533" t="str">
        <f>IF(DY124+DY125+DY126=0,"",MonthlyCF!EL8)</f>
        <v/>
      </c>
      <c r="DZ123" s="533" t="str">
        <f>IF(DZ124+DZ125+DZ126=0,"",MonthlyCF!EM8)</f>
        <v/>
      </c>
      <c r="EA123" s="533" t="str">
        <f>IF(EA124+EA125+EA126=0,"",MonthlyCF!EN8)</f>
        <v/>
      </c>
      <c r="EB123" s="533" t="str">
        <f>IF(EB124+EB125+EB126=0,"",MonthlyCF!EO8)</f>
        <v/>
      </c>
      <c r="EC123" s="533" t="str">
        <f>IF(EC124+EC125+EC126=0,"",MonthlyCF!EP8)</f>
        <v/>
      </c>
      <c r="ED123" s="533" t="str">
        <f>IF(ED124+ED125+ED126=0,"",MonthlyCF!EQ8)</f>
        <v/>
      </c>
      <c r="EE123" s="533" t="str">
        <f>IF(EE124+EE125+EE126=0,"",MonthlyCF!ER8)</f>
        <v/>
      </c>
      <c r="EF123" s="533" t="str">
        <f>IF(EF124+EF125+EF126=0,"",MonthlyCF!ES8)</f>
        <v/>
      </c>
      <c r="EG123" s="533" t="str">
        <f>IF(EG124+EG125+EG126=0,"",MonthlyCF!ET8)</f>
        <v/>
      </c>
      <c r="EH123" s="533" t="str">
        <f>IF(EH124+EH125+EH126=0,"",MonthlyCF!EU8)</f>
        <v/>
      </c>
      <c r="EI123" s="533" t="str">
        <f>IF(EI124+EI125+EI126=0,"",MonthlyCF!EV8)</f>
        <v/>
      </c>
      <c r="EJ123" s="533" t="str">
        <f>IF(EJ124+EJ125+EJ126=0,"",MonthlyCF!EW8)</f>
        <v/>
      </c>
      <c r="EK123" s="533" t="str">
        <f>IF(EK124+EK125+EK126=0,"",MonthlyCF!EX8)</f>
        <v/>
      </c>
      <c r="EL123" s="533" t="str">
        <f>IF(EL124+EL125+EL126=0,"",MonthlyCF!EY8)</f>
        <v/>
      </c>
      <c r="EM123" s="533" t="str">
        <f>IF(EM124+EM125+EM126=0,"",MonthlyCF!EZ8)</f>
        <v/>
      </c>
      <c r="EN123" s="533" t="str">
        <f>IF(EN124+EN125+EN126=0,"",MonthlyCF!FA8)</f>
        <v/>
      </c>
      <c r="EO123" s="533" t="str">
        <f>IF(EO124+EO125+EO126=0,"",MonthlyCF!FB8)</f>
        <v/>
      </c>
      <c r="EP123" s="533" t="str">
        <f>IF(EP124+EP125+EP126=0,"",MonthlyCF!FC8)</f>
        <v/>
      </c>
      <c r="EQ123" s="533" t="str">
        <f>IF(EQ124+EQ125+EQ126=0,"",MonthlyCF!FD8)</f>
        <v/>
      </c>
      <c r="ER123" s="533" t="str">
        <f>IF(ER124+ER125+ER126=0,"",MonthlyCF!FE8)</f>
        <v/>
      </c>
      <c r="ES123" s="533" t="str">
        <f>IF(ES124+ES125+ES126=0,"",MonthlyCF!FF8)</f>
        <v/>
      </c>
      <c r="ET123" s="533" t="str">
        <f>IF(ET124+ET125+ET126=0,"",MonthlyCF!FG8)</f>
        <v/>
      </c>
      <c r="EU123" s="533" t="str">
        <f>IF(EU124+EU125+EU126=0,"",MonthlyCF!FH8)</f>
        <v/>
      </c>
      <c r="EV123" s="533" t="str">
        <f>IF(EV124+EV125+EV126=0,"",MonthlyCF!FI8)</f>
        <v/>
      </c>
      <c r="EW123" s="533" t="str">
        <f>IF(EW124+EW125+EW126=0,"",MonthlyCF!FJ8)</f>
        <v/>
      </c>
      <c r="EX123" s="533" t="str">
        <f>IF(EX124+EX125+EX126=0,"",MonthlyCF!FK8)</f>
        <v/>
      </c>
      <c r="EY123" s="533" t="str">
        <f>IF(EY124+EY125+EY126=0,"",MonthlyCF!FL8)</f>
        <v/>
      </c>
      <c r="EZ123" s="533" t="str">
        <f>IF(EZ124+EZ125+EZ126=0,"",MonthlyCF!FM8)</f>
        <v/>
      </c>
      <c r="FA123" s="533" t="str">
        <f>IF(FA124+FA125+FA126=0,"",MonthlyCF!FN8)</f>
        <v/>
      </c>
      <c r="FB123" s="533" t="str">
        <f>IF(FB124+FB125+FB126=0,"",MonthlyCF!FO8)</f>
        <v/>
      </c>
      <c r="FC123" s="533" t="str">
        <f>IF(FC124+FC125+FC126=0,"",MonthlyCF!FP8)</f>
        <v/>
      </c>
      <c r="FD123" s="533" t="str">
        <f>IF(FD124+FD125+FD126=0,"",MonthlyCF!FQ8)</f>
        <v/>
      </c>
      <c r="FE123" s="533" t="str">
        <f>IF(FE124+FE125+FE126=0,"",MonthlyCF!FR8)</f>
        <v/>
      </c>
      <c r="FF123" s="533" t="str">
        <f>IF(FF124+FF125+FF126=0,"",MonthlyCF!FS8)</f>
        <v/>
      </c>
      <c r="FG123" s="533" t="str">
        <f>IF(FG124+FG125+FG126=0,"",MonthlyCF!FT8)</f>
        <v/>
      </c>
      <c r="FH123" s="533" t="str">
        <f>IF(FH124+FH125+FH126=0,"",MonthlyCF!FU8)</f>
        <v/>
      </c>
      <c r="FI123" s="533" t="str">
        <f>IF(FI124+FI125+FI126=0,"",MonthlyCF!FV8)</f>
        <v/>
      </c>
      <c r="FJ123" s="533" t="str">
        <f>IF(FJ124+FJ125+FJ126=0,"",MonthlyCF!FW8)</f>
        <v/>
      </c>
      <c r="FK123" s="533" t="str">
        <f>IF(FK124+FK125+FK126=0,"",MonthlyCF!FX8)</f>
        <v/>
      </c>
      <c r="FL123" s="533" t="str">
        <f>IF(FL124+FL125+FL126=0,"",MonthlyCF!FY8)</f>
        <v/>
      </c>
      <c r="FM123" s="533" t="str">
        <f>IF(FM124+FM125+FM126=0,"",MonthlyCF!FZ8)</f>
        <v/>
      </c>
      <c r="FN123" s="533" t="str">
        <f>IF(FN124+FN125+FN126=0,"",MonthlyCF!GA8)</f>
        <v/>
      </c>
      <c r="FO123" s="533" t="str">
        <f>IF(FO124+FO125+FO126=0,"",MonthlyCF!GB8)</f>
        <v/>
      </c>
      <c r="FP123" s="533" t="str">
        <f>IF(FP124+FP125+FP126=0,"",MonthlyCF!GC8)</f>
        <v/>
      </c>
      <c r="FQ123" s="533" t="str">
        <f>IF(FQ124+FQ125+FQ126=0,"",MonthlyCF!GD8)</f>
        <v/>
      </c>
      <c r="FR123" s="533" t="str">
        <f>IF(FR124+FR125+FR126=0,"",MonthlyCF!GE8)</f>
        <v/>
      </c>
      <c r="FS123" s="533" t="str">
        <f>IF(FS124+FS125+FS126=0,"",MonthlyCF!GF8)</f>
        <v/>
      </c>
      <c r="FT123" s="533" t="str">
        <f>IF(FT124+FT125+FT126=0,"",MonthlyCF!GG8)</f>
        <v/>
      </c>
      <c r="FU123" s="533" t="str">
        <f>IF(FU124+FU125+FU126=0,"",MonthlyCF!GH8)</f>
        <v/>
      </c>
      <c r="FV123" s="533" t="str">
        <f>IF(FV124+FV125+FV126=0,"",MonthlyCF!GI8)</f>
        <v/>
      </c>
      <c r="FW123" s="533" t="str">
        <f>IF(FW124+FW125+FW126=0,"",MonthlyCF!GJ8)</f>
        <v/>
      </c>
      <c r="FX123" s="533" t="str">
        <f>IF(FX124+FX125+FX126=0,"",MonthlyCF!GK8)</f>
        <v/>
      </c>
      <c r="FY123" s="533" t="str">
        <f>IF(FY124+FY125+FY126=0,"",MonthlyCF!GL8)</f>
        <v/>
      </c>
      <c r="FZ123" s="533" t="str">
        <f>IF(FZ124+FZ125+FZ126=0,"",MonthlyCF!GM8)</f>
        <v/>
      </c>
      <c r="GA123" s="533" t="str">
        <f>IF(GA124+GA125+GA126=0,"",MonthlyCF!GN8)</f>
        <v/>
      </c>
      <c r="GB123" s="533"/>
      <c r="GC123" s="533"/>
      <c r="GD123" s="533"/>
      <c r="GE123" s="533"/>
      <c r="GF123" s="533"/>
      <c r="GG123" s="533"/>
      <c r="GH123" s="533"/>
      <c r="GI123" s="533"/>
      <c r="GJ123" s="533"/>
      <c r="GK123" s="533"/>
      <c r="GL123" s="533"/>
      <c r="GM123" s="533"/>
      <c r="GN123" s="533"/>
      <c r="GO123" s="533"/>
      <c r="GP123" s="533"/>
      <c r="GQ123" s="533"/>
      <c r="GR123" s="533"/>
      <c r="GS123" s="533"/>
      <c r="GT123" s="533"/>
      <c r="GU123" s="533"/>
      <c r="GV123" s="533"/>
      <c r="GW123" s="533"/>
      <c r="GX123" s="533"/>
      <c r="GY123" s="533"/>
      <c r="GZ123" s="533"/>
      <c r="HA123" s="533"/>
      <c r="HB123" s="533"/>
    </row>
    <row r="124" spans="2:210" hidden="1" x14ac:dyDescent="0.75">
      <c r="B124" s="745" t="str">
        <f>"Equity - "&amp;TEXT(SUM(C124:GA124),"#,###.0,,")&amp;" MM"</f>
        <v>Equity - 161.7 MM</v>
      </c>
      <c r="C124" s="356">
        <f>MonthlyCF!P198</f>
        <v>11919593.055779437</v>
      </c>
      <c r="D124" s="356">
        <f>MonthlyCF!Q198</f>
        <v>4047304.3314319733</v>
      </c>
      <c r="E124" s="356">
        <f>MonthlyCF!R198</f>
        <v>4408131.0589997172</v>
      </c>
      <c r="F124" s="356">
        <f>MonthlyCF!S198</f>
        <v>4768342.5301141627</v>
      </c>
      <c r="G124" s="356">
        <f>MonthlyCF!T198</f>
        <v>2925595.0161827197</v>
      </c>
      <c r="H124" s="356">
        <f>MonthlyCF!U198</f>
        <v>76508431.006988153</v>
      </c>
      <c r="I124" s="356">
        <f>MonthlyCF!V198</f>
        <v>57105382.592858389</v>
      </c>
      <c r="J124" s="356">
        <f>MonthlyCF!W198</f>
        <v>0</v>
      </c>
      <c r="K124" s="356">
        <f>MonthlyCF!X198</f>
        <v>0</v>
      </c>
      <c r="L124" s="356">
        <f>MonthlyCF!Y198</f>
        <v>0</v>
      </c>
      <c r="M124" s="356">
        <f>MonthlyCF!Z198</f>
        <v>0</v>
      </c>
      <c r="N124" s="356">
        <f>MonthlyCF!AA198</f>
        <v>0</v>
      </c>
      <c r="O124" s="356">
        <f>MonthlyCF!AB198</f>
        <v>0</v>
      </c>
      <c r="P124" s="356">
        <f>MonthlyCF!AC198</f>
        <v>0</v>
      </c>
      <c r="Q124" s="356">
        <f>MonthlyCF!AD198</f>
        <v>0</v>
      </c>
      <c r="R124" s="356">
        <f>MonthlyCF!AE198</f>
        <v>0</v>
      </c>
      <c r="S124" s="356">
        <f>MonthlyCF!AF198</f>
        <v>0</v>
      </c>
      <c r="T124" s="356">
        <f>MonthlyCF!AG198</f>
        <v>0</v>
      </c>
      <c r="U124" s="356">
        <f>MonthlyCF!AH198</f>
        <v>0</v>
      </c>
      <c r="V124" s="356">
        <f>MonthlyCF!AI198</f>
        <v>0</v>
      </c>
      <c r="W124" s="356">
        <f>MonthlyCF!AJ198</f>
        <v>0</v>
      </c>
      <c r="X124" s="356">
        <f>MonthlyCF!AK198</f>
        <v>0</v>
      </c>
      <c r="Y124" s="356">
        <f>MonthlyCF!AL198</f>
        <v>0</v>
      </c>
      <c r="Z124" s="356">
        <f>MonthlyCF!AM198</f>
        <v>0</v>
      </c>
      <c r="AA124" s="356">
        <f>MonthlyCF!AN198</f>
        <v>0</v>
      </c>
      <c r="AB124" s="356">
        <f>MonthlyCF!AO198</f>
        <v>0</v>
      </c>
      <c r="AC124" s="356">
        <f>MonthlyCF!AP198</f>
        <v>0</v>
      </c>
      <c r="AD124" s="356">
        <f>MonthlyCF!AQ198</f>
        <v>0</v>
      </c>
      <c r="AE124" s="356">
        <f>MonthlyCF!AR198</f>
        <v>0</v>
      </c>
      <c r="AF124" s="356">
        <f>MonthlyCF!AS198</f>
        <v>0</v>
      </c>
      <c r="AG124" s="356">
        <f>MonthlyCF!AT198</f>
        <v>0</v>
      </c>
      <c r="AH124" s="356">
        <f>MonthlyCF!AU198</f>
        <v>0</v>
      </c>
      <c r="AI124" s="356">
        <f>MonthlyCF!AV198</f>
        <v>0</v>
      </c>
      <c r="AJ124" s="356">
        <f>MonthlyCF!AW198</f>
        <v>0</v>
      </c>
      <c r="AK124" s="356">
        <f>MonthlyCF!AX198</f>
        <v>0</v>
      </c>
      <c r="AL124" s="356">
        <f>MonthlyCF!AY198</f>
        <v>0</v>
      </c>
      <c r="AM124" s="356">
        <f>MonthlyCF!AZ198</f>
        <v>0</v>
      </c>
      <c r="AN124" s="356">
        <f>MonthlyCF!BA198</f>
        <v>0</v>
      </c>
      <c r="AO124" s="356">
        <f>MonthlyCF!BB198</f>
        <v>0</v>
      </c>
      <c r="AP124" s="356">
        <f>MonthlyCF!BC198</f>
        <v>0</v>
      </c>
      <c r="AQ124" s="356">
        <f>MonthlyCF!BD198</f>
        <v>0</v>
      </c>
      <c r="AR124" s="356">
        <f>MonthlyCF!BE198</f>
        <v>0</v>
      </c>
      <c r="AS124" s="356">
        <f>MonthlyCF!BF198</f>
        <v>0</v>
      </c>
      <c r="AT124" s="356">
        <f>MonthlyCF!BG198</f>
        <v>0</v>
      </c>
      <c r="AU124" s="356">
        <f>MonthlyCF!BH198</f>
        <v>0</v>
      </c>
      <c r="AV124" s="356">
        <f>MonthlyCF!BI198</f>
        <v>0</v>
      </c>
      <c r="AW124" s="356">
        <f>MonthlyCF!BJ198</f>
        <v>0</v>
      </c>
      <c r="AX124" s="356">
        <f>MonthlyCF!BK198</f>
        <v>0</v>
      </c>
      <c r="AY124" s="356">
        <f>MonthlyCF!BL198</f>
        <v>0</v>
      </c>
      <c r="AZ124" s="356">
        <f>MonthlyCF!BM198</f>
        <v>0</v>
      </c>
      <c r="BA124" s="356">
        <f>MonthlyCF!BN198</f>
        <v>0</v>
      </c>
      <c r="BB124" s="356">
        <f>MonthlyCF!BO198</f>
        <v>0</v>
      </c>
      <c r="BC124" s="356">
        <f>MonthlyCF!BP198</f>
        <v>0</v>
      </c>
      <c r="BD124" s="356">
        <f>MonthlyCF!BQ198</f>
        <v>0</v>
      </c>
      <c r="BE124" s="356">
        <f>MonthlyCF!BR198</f>
        <v>0</v>
      </c>
      <c r="BF124" s="356">
        <f>MonthlyCF!BS198</f>
        <v>0</v>
      </c>
      <c r="BG124" s="356">
        <f>MonthlyCF!BT198</f>
        <v>0</v>
      </c>
      <c r="BH124" s="356">
        <f>MonthlyCF!BU198</f>
        <v>0</v>
      </c>
      <c r="BI124" s="356">
        <f>MonthlyCF!BV198</f>
        <v>0</v>
      </c>
      <c r="BJ124" s="356">
        <f>MonthlyCF!BW198</f>
        <v>0</v>
      </c>
      <c r="BK124" s="356">
        <f>MonthlyCF!BX198</f>
        <v>0</v>
      </c>
      <c r="BL124" s="356">
        <f>MonthlyCF!BY198</f>
        <v>0</v>
      </c>
      <c r="BM124" s="356">
        <f>MonthlyCF!BZ198</f>
        <v>0</v>
      </c>
      <c r="BN124" s="356">
        <f>MonthlyCF!CA198</f>
        <v>0</v>
      </c>
      <c r="BO124" s="356">
        <f>MonthlyCF!CB198</f>
        <v>0</v>
      </c>
      <c r="BP124" s="356">
        <f>MonthlyCF!CC198</f>
        <v>0</v>
      </c>
      <c r="BQ124" s="356">
        <f>MonthlyCF!CD198</f>
        <v>0</v>
      </c>
      <c r="BR124" s="356">
        <f>MonthlyCF!CE198</f>
        <v>0</v>
      </c>
      <c r="BS124" s="356">
        <f>MonthlyCF!CF198</f>
        <v>0</v>
      </c>
      <c r="BT124" s="356">
        <f>MonthlyCF!CG198</f>
        <v>0</v>
      </c>
      <c r="BU124" s="356">
        <f>MonthlyCF!CH198</f>
        <v>0</v>
      </c>
      <c r="BV124" s="356">
        <f>MonthlyCF!CI198</f>
        <v>0</v>
      </c>
      <c r="BW124" s="356">
        <f>MonthlyCF!CJ198</f>
        <v>0</v>
      </c>
      <c r="BX124" s="356">
        <f>MonthlyCF!CK198</f>
        <v>0</v>
      </c>
      <c r="BY124" s="356">
        <f>MonthlyCF!CL198</f>
        <v>0</v>
      </c>
      <c r="BZ124" s="356">
        <f>MonthlyCF!CM198</f>
        <v>0</v>
      </c>
      <c r="CA124" s="356">
        <f>MonthlyCF!CN198</f>
        <v>0</v>
      </c>
      <c r="CB124" s="356">
        <f>MonthlyCF!CO198</f>
        <v>0</v>
      </c>
      <c r="CC124" s="356">
        <f>MonthlyCF!CP198</f>
        <v>0</v>
      </c>
      <c r="CD124" s="356">
        <f>MonthlyCF!CQ198</f>
        <v>0</v>
      </c>
      <c r="CE124" s="356">
        <f>MonthlyCF!CR198</f>
        <v>0</v>
      </c>
      <c r="CF124" s="356">
        <f>MonthlyCF!CS198</f>
        <v>0</v>
      </c>
      <c r="CG124" s="356">
        <f>MonthlyCF!CT198</f>
        <v>0</v>
      </c>
      <c r="CH124" s="356">
        <f>MonthlyCF!CU198</f>
        <v>0</v>
      </c>
      <c r="CI124" s="356">
        <f>MonthlyCF!CV198</f>
        <v>0</v>
      </c>
      <c r="CJ124" s="356">
        <f>MonthlyCF!CW198</f>
        <v>0</v>
      </c>
      <c r="CK124" s="356">
        <f>MonthlyCF!CX198</f>
        <v>0</v>
      </c>
      <c r="CL124" s="356">
        <f>MonthlyCF!CY198</f>
        <v>0</v>
      </c>
      <c r="CM124" s="356">
        <f>MonthlyCF!CZ198</f>
        <v>0</v>
      </c>
      <c r="CN124" s="356">
        <f>MonthlyCF!DA198</f>
        <v>0</v>
      </c>
      <c r="CO124" s="356">
        <f>MonthlyCF!DB198</f>
        <v>0</v>
      </c>
      <c r="CP124" s="356">
        <f>MonthlyCF!DC198</f>
        <v>0</v>
      </c>
      <c r="CQ124" s="356">
        <f>MonthlyCF!DD198</f>
        <v>0</v>
      </c>
      <c r="CR124" s="356">
        <f>MonthlyCF!DE198</f>
        <v>0</v>
      </c>
      <c r="CS124" s="356">
        <f>MonthlyCF!DF198</f>
        <v>0</v>
      </c>
      <c r="CT124" s="356">
        <f>MonthlyCF!DG198</f>
        <v>0</v>
      </c>
      <c r="CU124" s="356">
        <f>MonthlyCF!DH198</f>
        <v>0</v>
      </c>
      <c r="CV124" s="356">
        <f>MonthlyCF!DI198</f>
        <v>0</v>
      </c>
      <c r="CW124" s="356">
        <f>MonthlyCF!DJ198</f>
        <v>0</v>
      </c>
      <c r="CX124" s="356">
        <f>MonthlyCF!DK198</f>
        <v>0</v>
      </c>
      <c r="CY124" s="356">
        <f>MonthlyCF!DL198</f>
        <v>0</v>
      </c>
      <c r="CZ124" s="356">
        <f>MonthlyCF!DM198</f>
        <v>0</v>
      </c>
      <c r="DA124" s="356">
        <f>MonthlyCF!DN198</f>
        <v>0</v>
      </c>
      <c r="DB124" s="356">
        <f>MonthlyCF!DO198</f>
        <v>0</v>
      </c>
      <c r="DC124" s="356">
        <f>MonthlyCF!DP198</f>
        <v>0</v>
      </c>
      <c r="DD124" s="356">
        <f>MonthlyCF!DQ198</f>
        <v>0</v>
      </c>
      <c r="DE124" s="356">
        <f>MonthlyCF!DR198</f>
        <v>0</v>
      </c>
      <c r="DF124" s="356">
        <f>MonthlyCF!DS198</f>
        <v>0</v>
      </c>
      <c r="DG124" s="356">
        <f>MonthlyCF!DT198</f>
        <v>0</v>
      </c>
      <c r="DH124" s="356">
        <f>MonthlyCF!DU198</f>
        <v>0</v>
      </c>
      <c r="DI124" s="356">
        <f>MonthlyCF!DV198</f>
        <v>0</v>
      </c>
      <c r="DJ124" s="356">
        <f>MonthlyCF!DW198</f>
        <v>0</v>
      </c>
      <c r="DK124" s="356">
        <f>MonthlyCF!DX198</f>
        <v>0</v>
      </c>
      <c r="DL124" s="356">
        <f>MonthlyCF!DY198</f>
        <v>0</v>
      </c>
      <c r="DM124" s="356">
        <f>MonthlyCF!DZ198</f>
        <v>0</v>
      </c>
      <c r="DN124" s="356">
        <f>MonthlyCF!EA198</f>
        <v>0</v>
      </c>
      <c r="DO124" s="356">
        <f>MonthlyCF!EB198</f>
        <v>0</v>
      </c>
      <c r="DP124" s="356">
        <f>MonthlyCF!EC198</f>
        <v>0</v>
      </c>
      <c r="DQ124" s="356">
        <f>MonthlyCF!ED198</f>
        <v>0</v>
      </c>
      <c r="DR124" s="356">
        <f>MonthlyCF!EE198</f>
        <v>0</v>
      </c>
      <c r="DS124" s="356">
        <f>MonthlyCF!EF198</f>
        <v>0</v>
      </c>
      <c r="DT124" s="356">
        <f>MonthlyCF!EG198</f>
        <v>0</v>
      </c>
      <c r="DU124" s="356">
        <f>MonthlyCF!EH198</f>
        <v>0</v>
      </c>
      <c r="DV124" s="356">
        <f>MonthlyCF!EI198</f>
        <v>0</v>
      </c>
      <c r="DW124" s="356">
        <f>MonthlyCF!EJ198</f>
        <v>0</v>
      </c>
      <c r="DX124" s="356">
        <f>MonthlyCF!EK198</f>
        <v>0</v>
      </c>
      <c r="DY124" s="356">
        <f>MonthlyCF!EL198</f>
        <v>0</v>
      </c>
      <c r="DZ124" s="356">
        <f>MonthlyCF!EM198</f>
        <v>0</v>
      </c>
      <c r="EA124" s="356">
        <f>MonthlyCF!EN198</f>
        <v>0</v>
      </c>
      <c r="EB124" s="356">
        <f>MonthlyCF!EO198</f>
        <v>0</v>
      </c>
      <c r="EC124" s="356">
        <f>MonthlyCF!EP198</f>
        <v>0</v>
      </c>
      <c r="ED124" s="356">
        <f>MonthlyCF!EQ198</f>
        <v>0</v>
      </c>
      <c r="EE124" s="356">
        <f>MonthlyCF!ER198</f>
        <v>0</v>
      </c>
      <c r="EF124" s="356">
        <f>MonthlyCF!ES198</f>
        <v>0</v>
      </c>
      <c r="EG124" s="356">
        <f>MonthlyCF!ET198</f>
        <v>0</v>
      </c>
      <c r="EH124" s="356">
        <f>MonthlyCF!EU198</f>
        <v>0</v>
      </c>
      <c r="EI124" s="356">
        <f>MonthlyCF!EV198</f>
        <v>0</v>
      </c>
      <c r="EJ124" s="356">
        <f>MonthlyCF!EW198</f>
        <v>0</v>
      </c>
      <c r="EK124" s="356">
        <f>MonthlyCF!EX198</f>
        <v>0</v>
      </c>
      <c r="EL124" s="356">
        <f>MonthlyCF!EY198</f>
        <v>0</v>
      </c>
      <c r="EM124" s="356">
        <f>MonthlyCF!EZ198</f>
        <v>0</v>
      </c>
      <c r="EN124" s="356">
        <f>MonthlyCF!FA198</f>
        <v>0</v>
      </c>
      <c r="EO124" s="356">
        <f>MonthlyCF!FB198</f>
        <v>0</v>
      </c>
      <c r="EP124" s="356">
        <f>MonthlyCF!FC198</f>
        <v>0</v>
      </c>
      <c r="EQ124" s="356">
        <f>MonthlyCF!FD198</f>
        <v>0</v>
      </c>
      <c r="ER124" s="356">
        <f>MonthlyCF!FE198</f>
        <v>0</v>
      </c>
      <c r="ES124" s="356">
        <f>MonthlyCF!FF198</f>
        <v>0</v>
      </c>
      <c r="ET124" s="356">
        <f>MonthlyCF!FG198</f>
        <v>0</v>
      </c>
      <c r="EU124" s="356">
        <f>MonthlyCF!FH198</f>
        <v>0</v>
      </c>
      <c r="EV124" s="356">
        <f>MonthlyCF!FI198</f>
        <v>0</v>
      </c>
      <c r="EW124" s="356">
        <f>MonthlyCF!FJ198</f>
        <v>0</v>
      </c>
      <c r="EX124" s="356">
        <f>MonthlyCF!FK198</f>
        <v>0</v>
      </c>
      <c r="EY124" s="356">
        <f>MonthlyCF!FL198</f>
        <v>0</v>
      </c>
      <c r="EZ124" s="356">
        <f>MonthlyCF!FM198</f>
        <v>0</v>
      </c>
      <c r="FA124" s="356">
        <f>MonthlyCF!FN198</f>
        <v>0</v>
      </c>
      <c r="FB124" s="356">
        <f>MonthlyCF!FO198</f>
        <v>0</v>
      </c>
      <c r="FC124" s="356">
        <f>MonthlyCF!FP198</f>
        <v>0</v>
      </c>
      <c r="FD124" s="356">
        <f>MonthlyCF!FQ198</f>
        <v>0</v>
      </c>
      <c r="FE124" s="356">
        <f>MonthlyCF!FR198</f>
        <v>0</v>
      </c>
      <c r="FF124" s="356">
        <f>MonthlyCF!FS198</f>
        <v>0</v>
      </c>
      <c r="FG124" s="356">
        <f>MonthlyCF!FT198</f>
        <v>0</v>
      </c>
      <c r="FH124" s="356">
        <f>MonthlyCF!FU198</f>
        <v>0</v>
      </c>
      <c r="FI124" s="356">
        <f>MonthlyCF!FV198</f>
        <v>0</v>
      </c>
      <c r="FJ124" s="356">
        <f>MonthlyCF!FW198</f>
        <v>0</v>
      </c>
      <c r="FK124" s="356">
        <f>MonthlyCF!FX198</f>
        <v>0</v>
      </c>
      <c r="FL124" s="356">
        <f>MonthlyCF!FY198</f>
        <v>0</v>
      </c>
      <c r="FM124" s="356">
        <f>MonthlyCF!FZ198</f>
        <v>0</v>
      </c>
      <c r="FN124" s="356">
        <f>MonthlyCF!GA198</f>
        <v>0</v>
      </c>
      <c r="FO124" s="356">
        <f>MonthlyCF!GB198</f>
        <v>0</v>
      </c>
      <c r="FP124" s="356">
        <f>MonthlyCF!GC198</f>
        <v>0</v>
      </c>
      <c r="FQ124" s="356">
        <f>MonthlyCF!GD198</f>
        <v>0</v>
      </c>
      <c r="FR124" s="356">
        <f>MonthlyCF!GE198</f>
        <v>0</v>
      </c>
      <c r="FS124" s="356">
        <f>MonthlyCF!GF198</f>
        <v>0</v>
      </c>
      <c r="FT124" s="356">
        <f>MonthlyCF!GG198</f>
        <v>0</v>
      </c>
      <c r="FU124" s="356">
        <f>MonthlyCF!GH198</f>
        <v>0</v>
      </c>
      <c r="FV124" s="356">
        <f>MonthlyCF!GI198</f>
        <v>0</v>
      </c>
      <c r="FW124" s="356">
        <f>MonthlyCF!GJ198</f>
        <v>0</v>
      </c>
      <c r="FX124" s="356">
        <f>MonthlyCF!GK198</f>
        <v>0</v>
      </c>
      <c r="FY124" s="356">
        <f>MonthlyCF!GL198</f>
        <v>0</v>
      </c>
      <c r="FZ124" s="356">
        <f>MonthlyCF!GM198</f>
        <v>0</v>
      </c>
      <c r="GA124" s="356">
        <f>MonthlyCF!GN198</f>
        <v>0</v>
      </c>
    </row>
    <row r="125" spans="2:210" hidden="1" x14ac:dyDescent="0.75">
      <c r="B125" s="356" t="str">
        <f>"Mezz Debt - "&amp;TEXT(SUM(C125:GA125),"#,###.0,,")&amp;" MM"</f>
        <v>Mezz Debt - .0 MM</v>
      </c>
      <c r="C125" s="356">
        <f>MonthlyCF!P203+MonthlyCF!P213+MonthlyCF!P214</f>
        <v>0</v>
      </c>
      <c r="D125" s="356">
        <f>MonthlyCF!Q203+MonthlyCF!Q213+MonthlyCF!Q214</f>
        <v>0</v>
      </c>
      <c r="E125" s="356">
        <f>MonthlyCF!R203+MonthlyCF!R213+MonthlyCF!R214</f>
        <v>0</v>
      </c>
      <c r="F125" s="356">
        <f>MonthlyCF!S203+MonthlyCF!S213+MonthlyCF!S214</f>
        <v>0</v>
      </c>
      <c r="G125" s="356">
        <f>MonthlyCF!T203+MonthlyCF!T213+MonthlyCF!T214</f>
        <v>0</v>
      </c>
      <c r="H125" s="356">
        <f>MonthlyCF!U203+MonthlyCF!U213+MonthlyCF!U214</f>
        <v>0</v>
      </c>
      <c r="I125" s="356">
        <f>MonthlyCF!V203+MonthlyCF!V213+MonthlyCF!V214</f>
        <v>0</v>
      </c>
      <c r="J125" s="356">
        <f>MonthlyCF!W203+MonthlyCF!W213+MonthlyCF!W214</f>
        <v>0</v>
      </c>
      <c r="K125" s="356">
        <f>MonthlyCF!X203+MonthlyCF!X213+MonthlyCF!X214</f>
        <v>0</v>
      </c>
      <c r="L125" s="356">
        <f>MonthlyCF!Y203+MonthlyCF!Y213+MonthlyCF!Y214</f>
        <v>0</v>
      </c>
      <c r="M125" s="356">
        <f>MonthlyCF!Z203+MonthlyCF!Z213+MonthlyCF!Z214</f>
        <v>0</v>
      </c>
      <c r="N125" s="356">
        <f>MonthlyCF!AA203+MonthlyCF!AA213+MonthlyCF!AA214</f>
        <v>0</v>
      </c>
      <c r="O125" s="356">
        <f>MonthlyCF!AB203+MonthlyCF!AB213+MonthlyCF!AB214</f>
        <v>0</v>
      </c>
      <c r="P125" s="356">
        <f>MonthlyCF!AC203+MonthlyCF!AC213+MonthlyCF!AC214</f>
        <v>0</v>
      </c>
      <c r="Q125" s="356">
        <f>MonthlyCF!AD203+MonthlyCF!AD213+MonthlyCF!AD214</f>
        <v>0</v>
      </c>
      <c r="R125" s="356">
        <f>MonthlyCF!AE203+MonthlyCF!AE213+MonthlyCF!AE214</f>
        <v>0</v>
      </c>
      <c r="S125" s="356">
        <f>MonthlyCF!AF203+MonthlyCF!AF213+MonthlyCF!AF214</f>
        <v>0</v>
      </c>
      <c r="T125" s="356">
        <f>MonthlyCF!AG203+MonthlyCF!AG213+MonthlyCF!AG214</f>
        <v>0</v>
      </c>
      <c r="U125" s="356">
        <f>MonthlyCF!AH203+MonthlyCF!AH213+MonthlyCF!AH214</f>
        <v>0</v>
      </c>
      <c r="V125" s="356">
        <f>MonthlyCF!AI203+MonthlyCF!AI213+MonthlyCF!AI214</f>
        <v>0</v>
      </c>
      <c r="W125" s="356">
        <f>MonthlyCF!AJ203+MonthlyCF!AJ213+MonthlyCF!AJ214</f>
        <v>0</v>
      </c>
      <c r="X125" s="356">
        <f>MonthlyCF!AK203+MonthlyCF!AK213+MonthlyCF!AK214</f>
        <v>0</v>
      </c>
      <c r="Y125" s="356">
        <f>MonthlyCF!AL203+MonthlyCF!AL213+MonthlyCF!AL214</f>
        <v>0</v>
      </c>
      <c r="Z125" s="356">
        <f>MonthlyCF!AM203+MonthlyCF!AM213+MonthlyCF!AM214</f>
        <v>0</v>
      </c>
      <c r="AA125" s="356">
        <f>MonthlyCF!AN203+MonthlyCF!AN213+MonthlyCF!AN214</f>
        <v>0</v>
      </c>
      <c r="AB125" s="356">
        <f>MonthlyCF!AO203+MonthlyCF!AO213+MonthlyCF!AO214</f>
        <v>0</v>
      </c>
      <c r="AC125" s="356">
        <f>MonthlyCF!AP203+MonthlyCF!AP213+MonthlyCF!AP214</f>
        <v>0</v>
      </c>
      <c r="AD125" s="356">
        <f>MonthlyCF!AQ203+MonthlyCF!AQ213+MonthlyCF!AQ214</f>
        <v>0</v>
      </c>
      <c r="AE125" s="356">
        <f>MonthlyCF!AR203+MonthlyCF!AR213+MonthlyCF!AR214</f>
        <v>0</v>
      </c>
      <c r="AF125" s="356">
        <f>MonthlyCF!AS203+MonthlyCF!AS213+MonthlyCF!AS214</f>
        <v>0</v>
      </c>
      <c r="AG125" s="356">
        <f>MonthlyCF!AT203+MonthlyCF!AT213+MonthlyCF!AT214</f>
        <v>0</v>
      </c>
      <c r="AH125" s="356">
        <f>MonthlyCF!AU203+MonthlyCF!AU213+MonthlyCF!AU214</f>
        <v>0</v>
      </c>
      <c r="AI125" s="356">
        <f>MonthlyCF!AV203+MonthlyCF!AV213+MonthlyCF!AV214</f>
        <v>0</v>
      </c>
      <c r="AJ125" s="356">
        <f>MonthlyCF!AW203+MonthlyCF!AW213+MonthlyCF!AW214</f>
        <v>0</v>
      </c>
      <c r="AK125" s="356">
        <f>MonthlyCF!AX203+MonthlyCF!AX213+MonthlyCF!AX214</f>
        <v>0</v>
      </c>
      <c r="AL125" s="356">
        <f>MonthlyCF!AY203+MonthlyCF!AY213+MonthlyCF!AY214</f>
        <v>0</v>
      </c>
      <c r="AM125" s="356">
        <f>MonthlyCF!AZ203+MonthlyCF!AZ213+MonthlyCF!AZ214</f>
        <v>0</v>
      </c>
      <c r="AN125" s="356">
        <f>MonthlyCF!BA203+MonthlyCF!BA213+MonthlyCF!BA214</f>
        <v>0</v>
      </c>
      <c r="AO125" s="356">
        <f>MonthlyCF!BB203+MonthlyCF!BB213+MonthlyCF!BB214</f>
        <v>0</v>
      </c>
      <c r="AP125" s="356">
        <f>MonthlyCF!BC203+MonthlyCF!BC213+MonthlyCF!BC214</f>
        <v>0</v>
      </c>
      <c r="AQ125" s="356">
        <f>MonthlyCF!BD203+MonthlyCF!BD213+MonthlyCF!BD214</f>
        <v>0</v>
      </c>
      <c r="AR125" s="356">
        <f>MonthlyCF!BE203+MonthlyCF!BE213+MonthlyCF!BE214</f>
        <v>0</v>
      </c>
      <c r="AS125" s="356">
        <f>MonthlyCF!BF203+MonthlyCF!BF213+MonthlyCF!BF214</f>
        <v>0</v>
      </c>
      <c r="AT125" s="356">
        <f>MonthlyCF!BG203+MonthlyCF!BG213+MonthlyCF!BG214</f>
        <v>0</v>
      </c>
      <c r="AU125" s="356">
        <f>MonthlyCF!BH203+MonthlyCF!BH213+MonthlyCF!BH214</f>
        <v>0</v>
      </c>
      <c r="AV125" s="356">
        <f>MonthlyCF!BI203+MonthlyCF!BI213+MonthlyCF!BI214</f>
        <v>0</v>
      </c>
      <c r="AW125" s="356">
        <f>MonthlyCF!BJ203+MonthlyCF!BJ213+MonthlyCF!BJ214</f>
        <v>0</v>
      </c>
      <c r="AX125" s="356">
        <f>MonthlyCF!BK203+MonthlyCF!BK213+MonthlyCF!BK214</f>
        <v>0</v>
      </c>
      <c r="AY125" s="356">
        <f>MonthlyCF!BL203+MonthlyCF!BL213+MonthlyCF!BL214</f>
        <v>0</v>
      </c>
      <c r="AZ125" s="356">
        <f>MonthlyCF!BM203+MonthlyCF!BM213+MonthlyCF!BM214</f>
        <v>0</v>
      </c>
      <c r="BA125" s="356">
        <f>MonthlyCF!BN203+MonthlyCF!BN213+MonthlyCF!BN214</f>
        <v>0</v>
      </c>
      <c r="BB125" s="356">
        <f>MonthlyCF!BO203+MonthlyCF!BO213+MonthlyCF!BO214</f>
        <v>0</v>
      </c>
      <c r="BC125" s="356">
        <f>MonthlyCF!BP203+MonthlyCF!BP213+MonthlyCF!BP214</f>
        <v>0</v>
      </c>
      <c r="BD125" s="356">
        <f>MonthlyCF!BQ203+MonthlyCF!BQ213+MonthlyCF!BQ214</f>
        <v>0</v>
      </c>
      <c r="BE125" s="356">
        <f>MonthlyCF!BR203+MonthlyCF!BR213+MonthlyCF!BR214</f>
        <v>0</v>
      </c>
      <c r="BF125" s="356">
        <f>MonthlyCF!BS203+MonthlyCF!BS213+MonthlyCF!BS214</f>
        <v>0</v>
      </c>
      <c r="BG125" s="356">
        <f>MonthlyCF!BT203+MonthlyCF!BT213+MonthlyCF!BT214</f>
        <v>0</v>
      </c>
      <c r="BH125" s="356">
        <f>MonthlyCF!BU203+MonthlyCF!BU213+MonthlyCF!BU214</f>
        <v>0</v>
      </c>
      <c r="BI125" s="356">
        <f>MonthlyCF!BV203+MonthlyCF!BV213+MonthlyCF!BV214</f>
        <v>0</v>
      </c>
      <c r="BJ125" s="356">
        <f>MonthlyCF!BW203+MonthlyCF!BW213+MonthlyCF!BW214</f>
        <v>0</v>
      </c>
      <c r="BK125" s="356">
        <f>MonthlyCF!BX203+MonthlyCF!BX213+MonthlyCF!BX214</f>
        <v>0</v>
      </c>
      <c r="BL125" s="356">
        <f>MonthlyCF!BY203+MonthlyCF!BY213+MonthlyCF!BY214</f>
        <v>0</v>
      </c>
      <c r="BM125" s="356">
        <f>MonthlyCF!BZ203+MonthlyCF!BZ213+MonthlyCF!BZ214</f>
        <v>0</v>
      </c>
      <c r="BN125" s="356">
        <f>MonthlyCF!CA203+MonthlyCF!CA213+MonthlyCF!CA214</f>
        <v>0</v>
      </c>
      <c r="BO125" s="356">
        <f>MonthlyCF!CB203+MonthlyCF!CB213+MonthlyCF!CB214</f>
        <v>0</v>
      </c>
      <c r="BP125" s="356">
        <f>MonthlyCF!CC203+MonthlyCF!CC213+MonthlyCF!CC214</f>
        <v>0</v>
      </c>
      <c r="BQ125" s="356">
        <f>MonthlyCF!CD203+MonthlyCF!CD213+MonthlyCF!CD214</f>
        <v>0</v>
      </c>
      <c r="BR125" s="356">
        <f>MonthlyCF!CE203+MonthlyCF!CE213+MonthlyCF!CE214</f>
        <v>0</v>
      </c>
      <c r="BS125" s="356">
        <f>MonthlyCF!CF203+MonthlyCF!CF213+MonthlyCF!CF214</f>
        <v>0</v>
      </c>
      <c r="BT125" s="356">
        <f>MonthlyCF!CG203+MonthlyCF!CG213+MonthlyCF!CG214</f>
        <v>0</v>
      </c>
      <c r="BU125" s="356">
        <f>MonthlyCF!CH203+MonthlyCF!CH213+MonthlyCF!CH214</f>
        <v>0</v>
      </c>
      <c r="BV125" s="356">
        <f>MonthlyCF!CI203+MonthlyCF!CI213+MonthlyCF!CI214</f>
        <v>0</v>
      </c>
      <c r="BW125" s="356">
        <f>MonthlyCF!CJ203+MonthlyCF!CJ213+MonthlyCF!CJ214</f>
        <v>0</v>
      </c>
      <c r="BX125" s="356">
        <f>MonthlyCF!CK203+MonthlyCF!CK213+MonthlyCF!CK214</f>
        <v>0</v>
      </c>
      <c r="BY125" s="356">
        <f>MonthlyCF!CL203+MonthlyCF!CL213+MonthlyCF!CL214</f>
        <v>0</v>
      </c>
      <c r="BZ125" s="356">
        <f>MonthlyCF!CM203+MonthlyCF!CM213+MonthlyCF!CM214</f>
        <v>0</v>
      </c>
      <c r="CA125" s="356">
        <f>MonthlyCF!CN203+MonthlyCF!CN213+MonthlyCF!CN214</f>
        <v>0</v>
      </c>
      <c r="CB125" s="356">
        <f>MonthlyCF!CO203+MonthlyCF!CO213+MonthlyCF!CO214</f>
        <v>0</v>
      </c>
      <c r="CC125" s="356">
        <f>MonthlyCF!CP203+MonthlyCF!CP213+MonthlyCF!CP214</f>
        <v>0</v>
      </c>
      <c r="CD125" s="356">
        <f>MonthlyCF!CQ203+MonthlyCF!CQ213+MonthlyCF!CQ214</f>
        <v>0</v>
      </c>
      <c r="CE125" s="356">
        <f>MonthlyCF!CR203+MonthlyCF!CR213+MonthlyCF!CR214</f>
        <v>0</v>
      </c>
      <c r="CF125" s="356">
        <f>MonthlyCF!CS203+MonthlyCF!CS213+MonthlyCF!CS214</f>
        <v>0</v>
      </c>
      <c r="CG125" s="356">
        <f>MonthlyCF!CT203+MonthlyCF!CT213+MonthlyCF!CT214</f>
        <v>0</v>
      </c>
      <c r="CH125" s="356">
        <f>MonthlyCF!CU203+MonthlyCF!CU213+MonthlyCF!CU214</f>
        <v>0</v>
      </c>
      <c r="CI125" s="356">
        <f>MonthlyCF!CV203+MonthlyCF!CV213+MonthlyCF!CV214</f>
        <v>0</v>
      </c>
      <c r="CJ125" s="356">
        <f>MonthlyCF!CW203+MonthlyCF!CW213+MonthlyCF!CW214</f>
        <v>0</v>
      </c>
      <c r="CK125" s="356">
        <f>MonthlyCF!CX203+MonthlyCF!CX213+MonthlyCF!CX214</f>
        <v>0</v>
      </c>
      <c r="CL125" s="356">
        <f>MonthlyCF!CY203+MonthlyCF!CY213+MonthlyCF!CY214</f>
        <v>0</v>
      </c>
      <c r="CM125" s="356">
        <f>MonthlyCF!CZ203+MonthlyCF!CZ213+MonthlyCF!CZ214</f>
        <v>0</v>
      </c>
      <c r="CN125" s="356">
        <f>MonthlyCF!DA203+MonthlyCF!DA213+MonthlyCF!DA214</f>
        <v>0</v>
      </c>
      <c r="CO125" s="356">
        <f>MonthlyCF!DB203+MonthlyCF!DB213+MonthlyCF!DB214</f>
        <v>0</v>
      </c>
      <c r="CP125" s="356">
        <f>MonthlyCF!DC203+MonthlyCF!DC213+MonthlyCF!DC214</f>
        <v>0</v>
      </c>
      <c r="CQ125" s="356">
        <f>MonthlyCF!DD203+MonthlyCF!DD213+MonthlyCF!DD214</f>
        <v>0</v>
      </c>
      <c r="CR125" s="356">
        <f>MonthlyCF!DE203+MonthlyCF!DE213+MonthlyCF!DE214</f>
        <v>0</v>
      </c>
      <c r="CS125" s="356">
        <f>MonthlyCF!DF203+MonthlyCF!DF213+MonthlyCF!DF214</f>
        <v>0</v>
      </c>
      <c r="CT125" s="356">
        <f>MonthlyCF!DG203+MonthlyCF!DG213+MonthlyCF!DG214</f>
        <v>0</v>
      </c>
      <c r="CU125" s="356">
        <f>MonthlyCF!DH203+MonthlyCF!DH213+MonthlyCF!DH214</f>
        <v>0</v>
      </c>
      <c r="CV125" s="356">
        <f>MonthlyCF!DI203+MonthlyCF!DI213+MonthlyCF!DI214</f>
        <v>0</v>
      </c>
      <c r="CW125" s="356">
        <f>MonthlyCF!DJ203+MonthlyCF!DJ213+MonthlyCF!DJ214</f>
        <v>0</v>
      </c>
      <c r="CX125" s="356">
        <f>MonthlyCF!DK203+MonthlyCF!DK213+MonthlyCF!DK214</f>
        <v>0</v>
      </c>
      <c r="CY125" s="356">
        <f>MonthlyCF!DL203+MonthlyCF!DL213+MonthlyCF!DL214</f>
        <v>0</v>
      </c>
      <c r="CZ125" s="356">
        <f>MonthlyCF!DM203+MonthlyCF!DM213+MonthlyCF!DM214</f>
        <v>0</v>
      </c>
      <c r="DA125" s="356">
        <f>MonthlyCF!DN203+MonthlyCF!DN213+MonthlyCF!DN214</f>
        <v>0</v>
      </c>
      <c r="DB125" s="356">
        <f>MonthlyCF!DO203+MonthlyCF!DO213+MonthlyCF!DO214</f>
        <v>0</v>
      </c>
      <c r="DC125" s="356">
        <f>MonthlyCF!DP203+MonthlyCF!DP213+MonthlyCF!DP214</f>
        <v>0</v>
      </c>
      <c r="DD125" s="356">
        <f>MonthlyCF!DQ203+MonthlyCF!DQ213+MonthlyCF!DQ214</f>
        <v>0</v>
      </c>
      <c r="DE125" s="356">
        <f>MonthlyCF!DR203+MonthlyCF!DR213+MonthlyCF!DR214</f>
        <v>0</v>
      </c>
      <c r="DF125" s="356">
        <f>MonthlyCF!DS203+MonthlyCF!DS213+MonthlyCF!DS214</f>
        <v>0</v>
      </c>
      <c r="DG125" s="356">
        <f>MonthlyCF!DT203+MonthlyCF!DT213+MonthlyCF!DT214</f>
        <v>0</v>
      </c>
      <c r="DH125" s="356">
        <f>MonthlyCF!DU203+MonthlyCF!DU213+MonthlyCF!DU214</f>
        <v>0</v>
      </c>
      <c r="DI125" s="356">
        <f>MonthlyCF!DV203+MonthlyCF!DV213+MonthlyCF!DV214</f>
        <v>0</v>
      </c>
      <c r="DJ125" s="356">
        <f>MonthlyCF!DW203+MonthlyCF!DW213+MonthlyCF!DW214</f>
        <v>0</v>
      </c>
      <c r="DK125" s="356">
        <f>MonthlyCF!DX203+MonthlyCF!DX213+MonthlyCF!DX214</f>
        <v>0</v>
      </c>
      <c r="DL125" s="356">
        <f>MonthlyCF!DY203+MonthlyCF!DY213+MonthlyCF!DY214</f>
        <v>0</v>
      </c>
      <c r="DM125" s="356">
        <f>MonthlyCF!DZ203+MonthlyCF!DZ213+MonthlyCF!DZ214</f>
        <v>0</v>
      </c>
      <c r="DN125" s="356">
        <f>MonthlyCF!EA203+MonthlyCF!EA213+MonthlyCF!EA214</f>
        <v>0</v>
      </c>
      <c r="DO125" s="356">
        <f>MonthlyCF!EB203+MonthlyCF!EB213+MonthlyCF!EB214</f>
        <v>0</v>
      </c>
      <c r="DP125" s="356">
        <f>MonthlyCF!EC203+MonthlyCF!EC213+MonthlyCF!EC214</f>
        <v>0</v>
      </c>
      <c r="DQ125" s="356">
        <f>MonthlyCF!ED203+MonthlyCF!ED213+MonthlyCF!ED214</f>
        <v>0</v>
      </c>
      <c r="DR125" s="356">
        <f>MonthlyCF!EE203+MonthlyCF!EE213+MonthlyCF!EE214</f>
        <v>0</v>
      </c>
      <c r="DS125" s="356">
        <f>MonthlyCF!EF203+MonthlyCF!EF213+MonthlyCF!EF214</f>
        <v>0</v>
      </c>
      <c r="DT125" s="356">
        <f>MonthlyCF!EG203+MonthlyCF!EG213+MonthlyCF!EG214</f>
        <v>0</v>
      </c>
      <c r="DU125" s="356">
        <f>MonthlyCF!EH203+MonthlyCF!EH213+MonthlyCF!EH214</f>
        <v>0</v>
      </c>
      <c r="DV125" s="356">
        <f>MonthlyCF!EI203+MonthlyCF!EI213+MonthlyCF!EI214</f>
        <v>0</v>
      </c>
      <c r="DW125" s="356">
        <f>MonthlyCF!EJ203+MonthlyCF!EJ213+MonthlyCF!EJ214</f>
        <v>0</v>
      </c>
      <c r="DX125" s="356">
        <f>MonthlyCF!EK203+MonthlyCF!EK213+MonthlyCF!EK214</f>
        <v>0</v>
      </c>
      <c r="DY125" s="356">
        <f>MonthlyCF!EL203+MonthlyCF!EL213+MonthlyCF!EL214</f>
        <v>0</v>
      </c>
      <c r="DZ125" s="356">
        <f>MonthlyCF!EM203+MonthlyCF!EM213+MonthlyCF!EM214</f>
        <v>0</v>
      </c>
      <c r="EA125" s="356">
        <f>MonthlyCF!EN203+MonthlyCF!EN213+MonthlyCF!EN214</f>
        <v>0</v>
      </c>
      <c r="EB125" s="356">
        <f>MonthlyCF!EO203+MonthlyCF!EO213+MonthlyCF!EO214</f>
        <v>0</v>
      </c>
      <c r="EC125" s="356">
        <f>MonthlyCF!EP203+MonthlyCF!EP213+MonthlyCF!EP214</f>
        <v>0</v>
      </c>
      <c r="ED125" s="356">
        <f>MonthlyCF!EQ203+MonthlyCF!EQ213+MonthlyCF!EQ214</f>
        <v>0</v>
      </c>
      <c r="EE125" s="356">
        <f>MonthlyCF!ER203+MonthlyCF!ER213+MonthlyCF!ER214</f>
        <v>0</v>
      </c>
      <c r="EF125" s="356">
        <f>MonthlyCF!ES203+MonthlyCF!ES213+MonthlyCF!ES214</f>
        <v>0</v>
      </c>
      <c r="EG125" s="356">
        <f>MonthlyCF!ET203+MonthlyCF!ET213+MonthlyCF!ET214</f>
        <v>0</v>
      </c>
      <c r="EH125" s="356">
        <f>MonthlyCF!EU203+MonthlyCF!EU213+MonthlyCF!EU214</f>
        <v>0</v>
      </c>
      <c r="EI125" s="356">
        <f>MonthlyCF!EV203+MonthlyCF!EV213+MonthlyCF!EV214</f>
        <v>0</v>
      </c>
      <c r="EJ125" s="356">
        <f>MonthlyCF!EW203+MonthlyCF!EW213+MonthlyCF!EW214</f>
        <v>0</v>
      </c>
      <c r="EK125" s="356">
        <f>MonthlyCF!EX203+MonthlyCF!EX213+MonthlyCF!EX214</f>
        <v>0</v>
      </c>
      <c r="EL125" s="356">
        <f>MonthlyCF!EY203+MonthlyCF!EY213+MonthlyCF!EY214</f>
        <v>0</v>
      </c>
      <c r="EM125" s="356">
        <f>MonthlyCF!EZ203+MonthlyCF!EZ213+MonthlyCF!EZ214</f>
        <v>0</v>
      </c>
      <c r="EN125" s="356">
        <f>MonthlyCF!FA203+MonthlyCF!FA213+MonthlyCF!FA214</f>
        <v>0</v>
      </c>
      <c r="EO125" s="356">
        <f>MonthlyCF!FB203+MonthlyCF!FB213+MonthlyCF!FB214</f>
        <v>0</v>
      </c>
      <c r="EP125" s="356">
        <f>MonthlyCF!FC203+MonthlyCF!FC213+MonthlyCF!FC214</f>
        <v>0</v>
      </c>
      <c r="EQ125" s="356">
        <f>MonthlyCF!FD203+MonthlyCF!FD213+MonthlyCF!FD214</f>
        <v>0</v>
      </c>
      <c r="ER125" s="356">
        <f>MonthlyCF!FE203+MonthlyCF!FE213+MonthlyCF!FE214</f>
        <v>0</v>
      </c>
      <c r="ES125" s="356">
        <f>MonthlyCF!FF203+MonthlyCF!FF213+MonthlyCF!FF214</f>
        <v>0</v>
      </c>
      <c r="ET125" s="356">
        <f>MonthlyCF!FG203+MonthlyCF!FG213+MonthlyCF!FG214</f>
        <v>0</v>
      </c>
      <c r="EU125" s="356">
        <f>MonthlyCF!FH203+MonthlyCF!FH213+MonthlyCF!FH214</f>
        <v>0</v>
      </c>
      <c r="EV125" s="356">
        <f>MonthlyCF!FI203+MonthlyCF!FI213+MonthlyCF!FI214</f>
        <v>0</v>
      </c>
      <c r="EW125" s="356">
        <f>MonthlyCF!FJ203+MonthlyCF!FJ213+MonthlyCF!FJ214</f>
        <v>0</v>
      </c>
      <c r="EX125" s="356">
        <f>MonthlyCF!FK203+MonthlyCF!FK213+MonthlyCF!FK214</f>
        <v>0</v>
      </c>
      <c r="EY125" s="356">
        <f>MonthlyCF!FL203+MonthlyCF!FL213+MonthlyCF!FL214</f>
        <v>0</v>
      </c>
      <c r="EZ125" s="356">
        <f>MonthlyCF!FM203+MonthlyCF!FM213+MonthlyCF!FM214</f>
        <v>0</v>
      </c>
      <c r="FA125" s="356">
        <f>MonthlyCF!FN203+MonthlyCF!FN213+MonthlyCF!FN214</f>
        <v>0</v>
      </c>
      <c r="FB125" s="356">
        <f>MonthlyCF!FO203+MonthlyCF!FO213+MonthlyCF!FO214</f>
        <v>0</v>
      </c>
      <c r="FC125" s="356">
        <f>MonthlyCF!FP203+MonthlyCF!FP213+MonthlyCF!FP214</f>
        <v>0</v>
      </c>
      <c r="FD125" s="356">
        <f>MonthlyCF!FQ203+MonthlyCF!FQ213+MonthlyCF!FQ214</f>
        <v>0</v>
      </c>
      <c r="FE125" s="356">
        <f>MonthlyCF!FR203+MonthlyCF!FR213+MonthlyCF!FR214</f>
        <v>0</v>
      </c>
      <c r="FF125" s="356">
        <f>MonthlyCF!FS203+MonthlyCF!FS213+MonthlyCF!FS214</f>
        <v>0</v>
      </c>
      <c r="FG125" s="356">
        <f>MonthlyCF!FT203+MonthlyCF!FT213+MonthlyCF!FT214</f>
        <v>0</v>
      </c>
      <c r="FH125" s="356">
        <f>MonthlyCF!FU203+MonthlyCF!FU213+MonthlyCF!FU214</f>
        <v>0</v>
      </c>
      <c r="FI125" s="356">
        <f>MonthlyCF!FV203+MonthlyCF!FV213+MonthlyCF!FV214</f>
        <v>0</v>
      </c>
      <c r="FJ125" s="356">
        <f>MonthlyCF!FW203+MonthlyCF!FW213+MonthlyCF!FW214</f>
        <v>0</v>
      </c>
      <c r="FK125" s="356">
        <f>MonthlyCF!FX203+MonthlyCF!FX213+MonthlyCF!FX214</f>
        <v>0</v>
      </c>
      <c r="FL125" s="356">
        <f>MonthlyCF!FY203+MonthlyCF!FY213+MonthlyCF!FY214</f>
        <v>0</v>
      </c>
      <c r="FM125" s="356">
        <f>MonthlyCF!FZ203+MonthlyCF!FZ213+MonthlyCF!FZ214</f>
        <v>0</v>
      </c>
      <c r="FN125" s="356">
        <f>MonthlyCF!GA203+MonthlyCF!GA213+MonthlyCF!GA214</f>
        <v>0</v>
      </c>
      <c r="FO125" s="356">
        <f>MonthlyCF!GB203+MonthlyCF!GB213+MonthlyCF!GB214</f>
        <v>0</v>
      </c>
      <c r="FP125" s="356">
        <f>MonthlyCF!GC203+MonthlyCF!GC213+MonthlyCF!GC214</f>
        <v>0</v>
      </c>
      <c r="FQ125" s="356">
        <f>MonthlyCF!GD203+MonthlyCF!GD213+MonthlyCF!GD214</f>
        <v>0</v>
      </c>
      <c r="FR125" s="356">
        <f>MonthlyCF!GE203+MonthlyCF!GE213+MonthlyCF!GE214</f>
        <v>0</v>
      </c>
      <c r="FS125" s="356">
        <f>MonthlyCF!GF203+MonthlyCF!GF213+MonthlyCF!GF214</f>
        <v>0</v>
      </c>
      <c r="FT125" s="356">
        <f>MonthlyCF!GG203+MonthlyCF!GG213+MonthlyCF!GG214</f>
        <v>0</v>
      </c>
      <c r="FU125" s="356">
        <f>MonthlyCF!GH203+MonthlyCF!GH213+MonthlyCF!GH214</f>
        <v>0</v>
      </c>
      <c r="FV125" s="356">
        <f>MonthlyCF!GI203+MonthlyCF!GI213+MonthlyCF!GI214</f>
        <v>0</v>
      </c>
      <c r="FW125" s="356">
        <f>MonthlyCF!GJ203+MonthlyCF!GJ213+MonthlyCF!GJ214</f>
        <v>0</v>
      </c>
      <c r="FX125" s="356">
        <f>MonthlyCF!GK203+MonthlyCF!GK213+MonthlyCF!GK214</f>
        <v>0</v>
      </c>
      <c r="FY125" s="356">
        <f>MonthlyCF!GL203+MonthlyCF!GL213+MonthlyCF!GL214</f>
        <v>0</v>
      </c>
      <c r="FZ125" s="356">
        <f>MonthlyCF!GM203+MonthlyCF!GM213+MonthlyCF!GM214</f>
        <v>0</v>
      </c>
      <c r="GA125" s="356">
        <f>MonthlyCF!GN203+MonthlyCF!GN213+MonthlyCF!GN214</f>
        <v>0</v>
      </c>
    </row>
    <row r="126" spans="2:210" hidden="1" x14ac:dyDescent="0.75">
      <c r="B126" s="356" t="str">
        <f>"Senior Debt - "&amp;TEXT(SUM(C126:GA126),"#,###.0,,")&amp;" MM"</f>
        <v>Senior Debt - 208.0 MM</v>
      </c>
      <c r="C126" s="356">
        <f>MonthlyCF!P218+MonthlyCF!P229+MonthlyCF!P230</f>
        <v>0</v>
      </c>
      <c r="D126" s="356">
        <f>MonthlyCF!Q218+MonthlyCF!Q229+MonthlyCF!Q230</f>
        <v>0</v>
      </c>
      <c r="E126" s="356">
        <f>MonthlyCF!R218+MonthlyCF!R229+MonthlyCF!R230</f>
        <v>0</v>
      </c>
      <c r="F126" s="356">
        <f>MonthlyCF!S218+MonthlyCF!S229+MonthlyCF!S230</f>
        <v>0</v>
      </c>
      <c r="G126" s="356">
        <f>MonthlyCF!T218+MonthlyCF!T229+MonthlyCF!T230</f>
        <v>0</v>
      </c>
      <c r="H126" s="356">
        <f>MonthlyCF!U218+MonthlyCF!U229+MonthlyCF!U230</f>
        <v>0</v>
      </c>
      <c r="I126" s="356">
        <f>MonthlyCF!V218+MonthlyCF!V229+MonthlyCF!V230</f>
        <v>26303065.307255536</v>
      </c>
      <c r="J126" s="356">
        <f>MonthlyCF!W218+MonthlyCF!W229+MonthlyCF!W230</f>
        <v>78026878.78443715</v>
      </c>
      <c r="K126" s="356">
        <f>MonthlyCF!X218+MonthlyCF!X229+MonthlyCF!X230</f>
        <v>2441808.6255362011</v>
      </c>
      <c r="L126" s="356">
        <f>MonthlyCF!Y218+MonthlyCF!Y229+MonthlyCF!Y230</f>
        <v>2485691.7198465168</v>
      </c>
      <c r="M126" s="356">
        <f>MonthlyCF!Z218+MonthlyCF!Z229+MonthlyCF!Z230</f>
        <v>2523945.0906532737</v>
      </c>
      <c r="N126" s="356">
        <f>MonthlyCF!AA218+MonthlyCF!AA229+MonthlyCF!AA230</f>
        <v>2532483.7131057037</v>
      </c>
      <c r="O126" s="356">
        <f>MonthlyCF!AB218+MonthlyCF!AB229+MonthlyCF!AB230</f>
        <v>2556630.0096349851</v>
      </c>
      <c r="P126" s="356">
        <f>MonthlyCF!AC218+MonthlyCF!AC229+MonthlyCF!AC230</f>
        <v>2573439.4415482231</v>
      </c>
      <c r="Q126" s="356">
        <f>MonthlyCF!AD218+MonthlyCF!AD229+MonthlyCF!AD230</f>
        <v>2582862.0862427149</v>
      </c>
      <c r="R126" s="356">
        <f>MonthlyCF!AE218+MonthlyCF!AE229+MonthlyCF!AE230</f>
        <v>2585122.0244181738</v>
      </c>
      <c r="S126" s="356">
        <f>MonthlyCF!AF218+MonthlyCF!AF229+MonthlyCF!AF230</f>
        <v>2580702.526547954</v>
      </c>
      <c r="T126" s="356">
        <f>MonthlyCF!AG218+MonthlyCF!AG229+MonthlyCF!AG230</f>
        <v>2570315.8792453841</v>
      </c>
      <c r="U126" s="356">
        <f>MonthlyCF!AH218+MonthlyCF!AH229+MonthlyCF!AH230</f>
        <v>2554860.3968314813</v>
      </c>
      <c r="V126" s="356">
        <f>MonthlyCF!AI218+MonthlyCF!AI229+MonthlyCF!AI230</f>
        <v>2535368.2632521712</v>
      </c>
      <c r="W126" s="356">
        <f>MonthlyCF!AJ218+MonthlyCF!AJ229+MonthlyCF!AJ230</f>
        <v>2790537.5762051553</v>
      </c>
      <c r="X126" s="356">
        <f>MonthlyCF!AK218+MonthlyCF!AK229+MonthlyCF!AK230</f>
        <v>10050482.034473605</v>
      </c>
      <c r="Y126" s="356">
        <f>MonthlyCF!AL218+MonthlyCF!AL229+MonthlyCF!AL230</f>
        <v>10441418.069987323</v>
      </c>
      <c r="Z126" s="356">
        <f>MonthlyCF!AM218+MonthlyCF!AM229+MonthlyCF!AM230</f>
        <v>10715576.608748537</v>
      </c>
      <c r="AA126" s="356">
        <f>MonthlyCF!AN218+MonthlyCF!AN229+MonthlyCF!AN230</f>
        <v>10936725.414164716</v>
      </c>
      <c r="AB126" s="356">
        <f>MonthlyCF!AO218+MonthlyCF!AO229+MonthlyCF!AO230</f>
        <v>1071236.3183673031</v>
      </c>
      <c r="AC126" s="356">
        <f>MonthlyCF!AP218+MonthlyCF!AP229+MonthlyCF!AP230</f>
        <v>1077619.1014309085</v>
      </c>
      <c r="AD126" s="356">
        <f>MonthlyCF!AQ218+MonthlyCF!AQ229+MonthlyCF!AQ230</f>
        <v>1084039.915243601</v>
      </c>
      <c r="AE126" s="356">
        <f>MonthlyCF!AR218+MonthlyCF!AR229+MonthlyCF!AR230</f>
        <v>1084039.915243601</v>
      </c>
      <c r="AF126" s="356">
        <f>MonthlyCF!AS218+MonthlyCF!AS229+MonthlyCF!AS230</f>
        <v>1084039.915243601</v>
      </c>
      <c r="AG126" s="356">
        <f>MonthlyCF!AT218+MonthlyCF!AT229+MonthlyCF!AT230</f>
        <v>1084039.915243601</v>
      </c>
      <c r="AH126" s="356">
        <f>MonthlyCF!AU218+MonthlyCF!AU229+MonthlyCF!AU230</f>
        <v>1084039.915243601</v>
      </c>
      <c r="AI126" s="356">
        <f>MonthlyCF!AV218+MonthlyCF!AV229+MonthlyCF!AV230</f>
        <v>1084039.915243601</v>
      </c>
      <c r="AJ126" s="356">
        <f>MonthlyCF!AW218+MonthlyCF!AW229+MonthlyCF!AW230</f>
        <v>1084039.915243601</v>
      </c>
      <c r="AK126" s="356">
        <f>MonthlyCF!AX218+MonthlyCF!AX229+MonthlyCF!AX230</f>
        <v>1084039.915243601</v>
      </c>
      <c r="AL126" s="356">
        <f>MonthlyCF!AY218+MonthlyCF!AY229+MonthlyCF!AY230</f>
        <v>1084039.915243601</v>
      </c>
      <c r="AM126" s="356">
        <f>MonthlyCF!AZ218+MonthlyCF!AZ229+MonthlyCF!AZ230</f>
        <v>1084039.915243601</v>
      </c>
      <c r="AN126" s="356">
        <f>MonthlyCF!BA218+MonthlyCF!BA229+MonthlyCF!BA230</f>
        <v>1084039.915243601</v>
      </c>
      <c r="AO126" s="356">
        <f>MonthlyCF!BB218+MonthlyCF!BB229+MonthlyCF!BB230</f>
        <v>1084039.915243601</v>
      </c>
      <c r="AP126" s="356">
        <f>MonthlyCF!BC218+MonthlyCF!BC229+MonthlyCF!BC230</f>
        <v>1084039.915243601</v>
      </c>
      <c r="AQ126" s="356">
        <f>MonthlyCF!BD218+MonthlyCF!BD229+MonthlyCF!BD230</f>
        <v>1084039.915243601</v>
      </c>
      <c r="AR126" s="356">
        <f>MonthlyCF!BE218+MonthlyCF!BE229+MonthlyCF!BE230</f>
        <v>1084039.915243601</v>
      </c>
      <c r="AS126" s="356">
        <f>MonthlyCF!BF218+MonthlyCF!BF229+MonthlyCF!BF230</f>
        <v>1084039.915243601</v>
      </c>
      <c r="AT126" s="356">
        <f>MonthlyCF!BG218+MonthlyCF!BG229+MonthlyCF!BG230</f>
        <v>1084039.915243601</v>
      </c>
      <c r="AU126" s="356">
        <f>MonthlyCF!BH218+MonthlyCF!BH229+MonthlyCF!BH230</f>
        <v>1084039.915243601</v>
      </c>
      <c r="AV126" s="356">
        <f>MonthlyCF!BI218+MonthlyCF!BI229+MonthlyCF!BI230</f>
        <v>1084039.915243601</v>
      </c>
      <c r="AW126" s="356">
        <f>MonthlyCF!BJ218+MonthlyCF!BJ229+MonthlyCF!BJ230</f>
        <v>1084039.915243601</v>
      </c>
      <c r="AX126" s="356">
        <f>MonthlyCF!BK218+MonthlyCF!BK229+MonthlyCF!BK230</f>
        <v>1084039.915243601</v>
      </c>
      <c r="AY126" s="356">
        <f>MonthlyCF!BL218+MonthlyCF!BL229+MonthlyCF!BL230</f>
        <v>1084039.915243601</v>
      </c>
      <c r="AZ126" s="356">
        <f>MonthlyCF!BM218+MonthlyCF!BM229+MonthlyCF!BM230</f>
        <v>1084039.915243601</v>
      </c>
      <c r="BA126" s="356">
        <f>MonthlyCF!BN218+MonthlyCF!BN229+MonthlyCF!BN230</f>
        <v>1084039.915243601</v>
      </c>
      <c r="BB126" s="356">
        <f>MonthlyCF!BO218+MonthlyCF!BO229+MonthlyCF!BO230</f>
        <v>0</v>
      </c>
      <c r="BC126" s="356">
        <f>MonthlyCF!BP218+MonthlyCF!BP229+MonthlyCF!BP230</f>
        <v>0</v>
      </c>
      <c r="BD126" s="356">
        <f>MonthlyCF!BQ218+MonthlyCF!BQ229+MonthlyCF!BQ230</f>
        <v>0</v>
      </c>
      <c r="BE126" s="356">
        <f>MonthlyCF!BR218+MonthlyCF!BR229+MonthlyCF!BR230</f>
        <v>0</v>
      </c>
      <c r="BF126" s="356">
        <f>MonthlyCF!BS218+MonthlyCF!BS229+MonthlyCF!BS230</f>
        <v>0</v>
      </c>
      <c r="BG126" s="356">
        <f>MonthlyCF!BT218+MonthlyCF!BT229+MonthlyCF!BT230</f>
        <v>0</v>
      </c>
      <c r="BH126" s="356">
        <f>MonthlyCF!BU218+MonthlyCF!BU229+MonthlyCF!BU230</f>
        <v>0</v>
      </c>
      <c r="BI126" s="356">
        <f>MonthlyCF!BV218+MonthlyCF!BV229+MonthlyCF!BV230</f>
        <v>0</v>
      </c>
      <c r="BJ126" s="356">
        <f>MonthlyCF!BW218+MonthlyCF!BW229+MonthlyCF!BW230</f>
        <v>0</v>
      </c>
      <c r="BK126" s="356">
        <f>MonthlyCF!BX218+MonthlyCF!BX229+MonthlyCF!BX230</f>
        <v>0</v>
      </c>
      <c r="BL126" s="356">
        <f>MonthlyCF!BY218+MonthlyCF!BY229+MonthlyCF!BY230</f>
        <v>0</v>
      </c>
      <c r="BM126" s="356">
        <f>MonthlyCF!BZ218+MonthlyCF!BZ229+MonthlyCF!BZ230</f>
        <v>0</v>
      </c>
      <c r="BN126" s="356">
        <f>MonthlyCF!CA218+MonthlyCF!CA229+MonthlyCF!CA230</f>
        <v>0</v>
      </c>
      <c r="BO126" s="356">
        <f>MonthlyCF!CB218+MonthlyCF!CB229+MonthlyCF!CB230</f>
        <v>0</v>
      </c>
      <c r="BP126" s="356">
        <f>MonthlyCF!CC218+MonthlyCF!CC229+MonthlyCF!CC230</f>
        <v>0</v>
      </c>
      <c r="BQ126" s="356">
        <f>MonthlyCF!CD218+MonthlyCF!CD229+MonthlyCF!CD230</f>
        <v>0</v>
      </c>
      <c r="BR126" s="356">
        <f>MonthlyCF!CE218+MonthlyCF!CE229+MonthlyCF!CE230</f>
        <v>0</v>
      </c>
      <c r="BS126" s="356">
        <f>MonthlyCF!CF218+MonthlyCF!CF229+MonthlyCF!CF230</f>
        <v>0</v>
      </c>
      <c r="BT126" s="356">
        <f>MonthlyCF!CG218+MonthlyCF!CG229+MonthlyCF!CG230</f>
        <v>0</v>
      </c>
      <c r="BU126" s="356">
        <f>MonthlyCF!CH218+MonthlyCF!CH229+MonthlyCF!CH230</f>
        <v>0</v>
      </c>
      <c r="BV126" s="356">
        <f>MonthlyCF!CI218+MonthlyCF!CI229+MonthlyCF!CI230</f>
        <v>0</v>
      </c>
      <c r="BW126" s="356">
        <f>MonthlyCF!CJ218+MonthlyCF!CJ229+MonthlyCF!CJ230</f>
        <v>0</v>
      </c>
      <c r="BX126" s="356">
        <f>MonthlyCF!CK218+MonthlyCF!CK229+MonthlyCF!CK230</f>
        <v>0</v>
      </c>
      <c r="BY126" s="356">
        <f>MonthlyCF!CL218+MonthlyCF!CL229+MonthlyCF!CL230</f>
        <v>0</v>
      </c>
      <c r="BZ126" s="356">
        <f>MonthlyCF!CM218+MonthlyCF!CM229+MonthlyCF!CM230</f>
        <v>0</v>
      </c>
      <c r="CA126" s="356">
        <f>MonthlyCF!CN218+MonthlyCF!CN229+MonthlyCF!CN230</f>
        <v>0</v>
      </c>
      <c r="CB126" s="356">
        <f>MonthlyCF!CO218+MonthlyCF!CO229+MonthlyCF!CO230</f>
        <v>0</v>
      </c>
      <c r="CC126" s="356">
        <f>MonthlyCF!CP218+MonthlyCF!CP229+MonthlyCF!CP230</f>
        <v>0</v>
      </c>
      <c r="CD126" s="356">
        <f>MonthlyCF!CQ218+MonthlyCF!CQ229+MonthlyCF!CQ230</f>
        <v>0</v>
      </c>
      <c r="CE126" s="356">
        <f>MonthlyCF!CR218+MonthlyCF!CR229+MonthlyCF!CR230</f>
        <v>0</v>
      </c>
      <c r="CF126" s="356">
        <f>MonthlyCF!CS218+MonthlyCF!CS229+MonthlyCF!CS230</f>
        <v>0</v>
      </c>
      <c r="CG126" s="356">
        <f>MonthlyCF!CT218+MonthlyCF!CT229+MonthlyCF!CT230</f>
        <v>0</v>
      </c>
      <c r="CH126" s="356">
        <f>MonthlyCF!CU218+MonthlyCF!CU229+MonthlyCF!CU230</f>
        <v>0</v>
      </c>
      <c r="CI126" s="356">
        <f>MonthlyCF!CV218+MonthlyCF!CV229+MonthlyCF!CV230</f>
        <v>0</v>
      </c>
      <c r="CJ126" s="356">
        <f>MonthlyCF!CW218+MonthlyCF!CW229+MonthlyCF!CW230</f>
        <v>0</v>
      </c>
      <c r="CK126" s="356">
        <f>MonthlyCF!CX218+MonthlyCF!CX229+MonthlyCF!CX230</f>
        <v>0</v>
      </c>
      <c r="CL126" s="356">
        <f>MonthlyCF!CY218+MonthlyCF!CY229+MonthlyCF!CY230</f>
        <v>0</v>
      </c>
      <c r="CM126" s="356">
        <f>MonthlyCF!CZ218+MonthlyCF!CZ229+MonthlyCF!CZ230</f>
        <v>0</v>
      </c>
      <c r="CN126" s="356">
        <f>MonthlyCF!DA218+MonthlyCF!DA229+MonthlyCF!DA230</f>
        <v>0</v>
      </c>
      <c r="CO126" s="356">
        <f>MonthlyCF!DB218+MonthlyCF!DB229+MonthlyCF!DB230</f>
        <v>0</v>
      </c>
      <c r="CP126" s="356">
        <f>MonthlyCF!DC218+MonthlyCF!DC229+MonthlyCF!DC230</f>
        <v>0</v>
      </c>
      <c r="CQ126" s="356">
        <f>MonthlyCF!DD218+MonthlyCF!DD229+MonthlyCF!DD230</f>
        <v>0</v>
      </c>
      <c r="CR126" s="356">
        <f>MonthlyCF!DE218+MonthlyCF!DE229+MonthlyCF!DE230</f>
        <v>0</v>
      </c>
      <c r="CS126" s="356">
        <f>MonthlyCF!DF218+MonthlyCF!DF229+MonthlyCF!DF230</f>
        <v>0</v>
      </c>
      <c r="CT126" s="356">
        <f>MonthlyCF!DG218+MonthlyCF!DG229+MonthlyCF!DG230</f>
        <v>0</v>
      </c>
      <c r="CU126" s="356">
        <f>MonthlyCF!DH218+MonthlyCF!DH229+MonthlyCF!DH230</f>
        <v>0</v>
      </c>
      <c r="CV126" s="356">
        <f>MonthlyCF!DI218+MonthlyCF!DI229+MonthlyCF!DI230</f>
        <v>0</v>
      </c>
      <c r="CW126" s="356">
        <f>MonthlyCF!DJ218+MonthlyCF!DJ229+MonthlyCF!DJ230</f>
        <v>0</v>
      </c>
      <c r="CX126" s="356">
        <f>MonthlyCF!DK218+MonthlyCF!DK229+MonthlyCF!DK230</f>
        <v>0</v>
      </c>
      <c r="CY126" s="356">
        <f>MonthlyCF!DL218+MonthlyCF!DL229+MonthlyCF!DL230</f>
        <v>0</v>
      </c>
      <c r="CZ126" s="356">
        <f>MonthlyCF!DM218+MonthlyCF!DM229+MonthlyCF!DM230</f>
        <v>0</v>
      </c>
      <c r="DA126" s="356">
        <f>MonthlyCF!DN218+MonthlyCF!DN229+MonthlyCF!DN230</f>
        <v>0</v>
      </c>
      <c r="DB126" s="356">
        <f>MonthlyCF!DO218+MonthlyCF!DO229+MonthlyCF!DO230</f>
        <v>0</v>
      </c>
      <c r="DC126" s="356">
        <f>MonthlyCF!DP218+MonthlyCF!DP229+MonthlyCF!DP230</f>
        <v>0</v>
      </c>
      <c r="DD126" s="356">
        <f>MonthlyCF!DQ218+MonthlyCF!DQ229+MonthlyCF!DQ230</f>
        <v>0</v>
      </c>
      <c r="DE126" s="356">
        <f>MonthlyCF!DR218+MonthlyCF!DR229+MonthlyCF!DR230</f>
        <v>0</v>
      </c>
      <c r="DF126" s="356">
        <f>MonthlyCF!DS218+MonthlyCF!DS229+MonthlyCF!DS230</f>
        <v>0</v>
      </c>
      <c r="DG126" s="356">
        <f>MonthlyCF!DT218+MonthlyCF!DT229+MonthlyCF!DT230</f>
        <v>0</v>
      </c>
      <c r="DH126" s="356">
        <f>MonthlyCF!DU218+MonthlyCF!DU229+MonthlyCF!DU230</f>
        <v>0</v>
      </c>
      <c r="DI126" s="356">
        <f>MonthlyCF!DV218+MonthlyCF!DV229+MonthlyCF!DV230</f>
        <v>0</v>
      </c>
      <c r="DJ126" s="356">
        <f>MonthlyCF!DW218+MonthlyCF!DW229+MonthlyCF!DW230</f>
        <v>0</v>
      </c>
      <c r="DK126" s="356">
        <f>MonthlyCF!DX218+MonthlyCF!DX229+MonthlyCF!DX230</f>
        <v>0</v>
      </c>
      <c r="DL126" s="356">
        <f>MonthlyCF!DY218+MonthlyCF!DY229+MonthlyCF!DY230</f>
        <v>0</v>
      </c>
      <c r="DM126" s="356">
        <f>MonthlyCF!DZ218+MonthlyCF!DZ229+MonthlyCF!DZ230</f>
        <v>0</v>
      </c>
      <c r="DN126" s="356">
        <f>MonthlyCF!EA218+MonthlyCF!EA229+MonthlyCF!EA230</f>
        <v>0</v>
      </c>
      <c r="DO126" s="356">
        <f>MonthlyCF!EB218+MonthlyCF!EB229+MonthlyCF!EB230</f>
        <v>0</v>
      </c>
      <c r="DP126" s="356">
        <f>MonthlyCF!EC218+MonthlyCF!EC229+MonthlyCF!EC230</f>
        <v>0</v>
      </c>
      <c r="DQ126" s="356">
        <f>MonthlyCF!ED218+MonthlyCF!ED229+MonthlyCF!ED230</f>
        <v>0</v>
      </c>
      <c r="DR126" s="356">
        <f>MonthlyCF!EE218+MonthlyCF!EE229+MonthlyCF!EE230</f>
        <v>0</v>
      </c>
      <c r="DS126" s="356">
        <f>MonthlyCF!EF218+MonthlyCF!EF229+MonthlyCF!EF230</f>
        <v>0</v>
      </c>
      <c r="DT126" s="356">
        <f>MonthlyCF!EG218+MonthlyCF!EG229+MonthlyCF!EG230</f>
        <v>0</v>
      </c>
      <c r="DU126" s="356">
        <f>MonthlyCF!EH218+MonthlyCF!EH229+MonthlyCF!EH230</f>
        <v>0</v>
      </c>
      <c r="DV126" s="356">
        <f>MonthlyCF!EI218+MonthlyCF!EI229+MonthlyCF!EI230</f>
        <v>0</v>
      </c>
      <c r="DW126" s="356">
        <f>MonthlyCF!EJ218+MonthlyCF!EJ229+MonthlyCF!EJ230</f>
        <v>0</v>
      </c>
      <c r="DX126" s="356">
        <f>MonthlyCF!EK218+MonthlyCF!EK229+MonthlyCF!EK230</f>
        <v>0</v>
      </c>
      <c r="DY126" s="356">
        <f>MonthlyCF!EL218+MonthlyCF!EL229+MonthlyCF!EL230</f>
        <v>0</v>
      </c>
      <c r="DZ126" s="356">
        <f>MonthlyCF!EM218+MonthlyCF!EM229+MonthlyCF!EM230</f>
        <v>0</v>
      </c>
      <c r="EA126" s="356">
        <f>MonthlyCF!EN218+MonthlyCF!EN229+MonthlyCF!EN230</f>
        <v>0</v>
      </c>
      <c r="EB126" s="356">
        <f>MonthlyCF!EO218+MonthlyCF!EO229+MonthlyCF!EO230</f>
        <v>0</v>
      </c>
      <c r="EC126" s="356">
        <f>MonthlyCF!EP218+MonthlyCF!EP229+MonthlyCF!EP230</f>
        <v>0</v>
      </c>
      <c r="ED126" s="356">
        <f>MonthlyCF!EQ218+MonthlyCF!EQ229+MonthlyCF!EQ230</f>
        <v>0</v>
      </c>
      <c r="EE126" s="356">
        <f>MonthlyCF!ER218+MonthlyCF!ER229+MonthlyCF!ER230</f>
        <v>0</v>
      </c>
      <c r="EF126" s="356">
        <f>MonthlyCF!ES218+MonthlyCF!ES229+MonthlyCF!ES230</f>
        <v>0</v>
      </c>
      <c r="EG126" s="356">
        <f>MonthlyCF!ET218+MonthlyCF!ET229+MonthlyCF!ET230</f>
        <v>0</v>
      </c>
      <c r="EH126" s="356">
        <f>MonthlyCF!EU218+MonthlyCF!EU229+MonthlyCF!EU230</f>
        <v>0</v>
      </c>
      <c r="EI126" s="356">
        <f>MonthlyCF!EV218+MonthlyCF!EV229+MonthlyCF!EV230</f>
        <v>0</v>
      </c>
      <c r="EJ126" s="356">
        <f>MonthlyCF!EW218+MonthlyCF!EW229+MonthlyCF!EW230</f>
        <v>0</v>
      </c>
      <c r="EK126" s="356">
        <f>MonthlyCF!EX218+MonthlyCF!EX229+MonthlyCF!EX230</f>
        <v>0</v>
      </c>
      <c r="EL126" s="356">
        <f>MonthlyCF!EY218+MonthlyCF!EY229+MonthlyCF!EY230</f>
        <v>0</v>
      </c>
      <c r="EM126" s="356">
        <f>MonthlyCF!EZ218+MonthlyCF!EZ229+MonthlyCF!EZ230</f>
        <v>0</v>
      </c>
      <c r="EN126" s="356">
        <f>MonthlyCF!FA218+MonthlyCF!FA229+MonthlyCF!FA230</f>
        <v>0</v>
      </c>
      <c r="EO126" s="356">
        <f>MonthlyCF!FB218+MonthlyCF!FB229+MonthlyCF!FB230</f>
        <v>0</v>
      </c>
      <c r="EP126" s="356">
        <f>MonthlyCF!FC218+MonthlyCF!FC229+MonthlyCF!FC230</f>
        <v>0</v>
      </c>
      <c r="EQ126" s="356">
        <f>MonthlyCF!FD218+MonthlyCF!FD229+MonthlyCF!FD230</f>
        <v>0</v>
      </c>
      <c r="ER126" s="356">
        <f>MonthlyCF!FE218+MonthlyCF!FE229+MonthlyCF!FE230</f>
        <v>0</v>
      </c>
      <c r="ES126" s="356">
        <f>MonthlyCF!FF218+MonthlyCF!FF229+MonthlyCF!FF230</f>
        <v>0</v>
      </c>
      <c r="ET126" s="356">
        <f>MonthlyCF!FG218+MonthlyCF!FG229+MonthlyCF!FG230</f>
        <v>0</v>
      </c>
      <c r="EU126" s="356">
        <f>MonthlyCF!FH218+MonthlyCF!FH229+MonthlyCF!FH230</f>
        <v>0</v>
      </c>
      <c r="EV126" s="356">
        <f>MonthlyCF!FI218+MonthlyCF!FI229+MonthlyCF!FI230</f>
        <v>0</v>
      </c>
      <c r="EW126" s="356">
        <f>MonthlyCF!FJ218+MonthlyCF!FJ229+MonthlyCF!FJ230</f>
        <v>0</v>
      </c>
      <c r="EX126" s="356">
        <f>MonthlyCF!FK218+MonthlyCF!FK229+MonthlyCF!FK230</f>
        <v>0</v>
      </c>
      <c r="EY126" s="356">
        <f>MonthlyCF!FL218+MonthlyCF!FL229+MonthlyCF!FL230</f>
        <v>0</v>
      </c>
      <c r="EZ126" s="356">
        <f>MonthlyCF!FM218+MonthlyCF!FM229+MonthlyCF!FM230</f>
        <v>0</v>
      </c>
      <c r="FA126" s="356">
        <f>MonthlyCF!FN218+MonthlyCF!FN229+MonthlyCF!FN230</f>
        <v>0</v>
      </c>
      <c r="FB126" s="356">
        <f>MonthlyCF!FO218+MonthlyCF!FO229+MonthlyCF!FO230</f>
        <v>0</v>
      </c>
      <c r="FC126" s="356">
        <f>MonthlyCF!FP218+MonthlyCF!FP229+MonthlyCF!FP230</f>
        <v>0</v>
      </c>
      <c r="FD126" s="356">
        <f>MonthlyCF!FQ218+MonthlyCF!FQ229+MonthlyCF!FQ230</f>
        <v>0</v>
      </c>
      <c r="FE126" s="356">
        <f>MonthlyCF!FR218+MonthlyCF!FR229+MonthlyCF!FR230</f>
        <v>0</v>
      </c>
      <c r="FF126" s="356">
        <f>MonthlyCF!FS218+MonthlyCF!FS229+MonthlyCF!FS230</f>
        <v>0</v>
      </c>
      <c r="FG126" s="356">
        <f>MonthlyCF!FT218+MonthlyCF!FT229+MonthlyCF!FT230</f>
        <v>0</v>
      </c>
      <c r="FH126" s="356">
        <f>MonthlyCF!FU218+MonthlyCF!FU229+MonthlyCF!FU230</f>
        <v>0</v>
      </c>
      <c r="FI126" s="356">
        <f>MonthlyCF!FV218+MonthlyCF!FV229+MonthlyCF!FV230</f>
        <v>0</v>
      </c>
      <c r="FJ126" s="356">
        <f>MonthlyCF!FW218+MonthlyCF!FW229+MonthlyCF!FW230</f>
        <v>0</v>
      </c>
      <c r="FK126" s="356">
        <f>MonthlyCF!FX218+MonthlyCF!FX229+MonthlyCF!FX230</f>
        <v>0</v>
      </c>
      <c r="FL126" s="356">
        <f>MonthlyCF!FY218+MonthlyCF!FY229+MonthlyCF!FY230</f>
        <v>0</v>
      </c>
      <c r="FM126" s="356">
        <f>MonthlyCF!FZ218+MonthlyCF!FZ229+MonthlyCF!FZ230</f>
        <v>0</v>
      </c>
      <c r="FN126" s="356">
        <f>MonthlyCF!GA218+MonthlyCF!GA229+MonthlyCF!GA230</f>
        <v>0</v>
      </c>
      <c r="FO126" s="356">
        <f>MonthlyCF!GB218+MonthlyCF!GB229+MonthlyCF!GB230</f>
        <v>0</v>
      </c>
      <c r="FP126" s="356">
        <f>MonthlyCF!GC218+MonthlyCF!GC229+MonthlyCF!GC230</f>
        <v>0</v>
      </c>
      <c r="FQ126" s="356">
        <f>MonthlyCF!GD218+MonthlyCF!GD229+MonthlyCF!GD230</f>
        <v>0</v>
      </c>
      <c r="FR126" s="356">
        <f>MonthlyCF!GE218+MonthlyCF!GE229+MonthlyCF!GE230</f>
        <v>0</v>
      </c>
      <c r="FS126" s="356">
        <f>MonthlyCF!GF218+MonthlyCF!GF229+MonthlyCF!GF230</f>
        <v>0</v>
      </c>
      <c r="FT126" s="356">
        <f>MonthlyCF!GG218+MonthlyCF!GG229+MonthlyCF!GG230</f>
        <v>0</v>
      </c>
      <c r="FU126" s="356">
        <f>MonthlyCF!GH218+MonthlyCF!GH229+MonthlyCF!GH230</f>
        <v>0</v>
      </c>
      <c r="FV126" s="356">
        <f>MonthlyCF!GI218+MonthlyCF!GI229+MonthlyCF!GI230</f>
        <v>0</v>
      </c>
      <c r="FW126" s="356">
        <f>MonthlyCF!GJ218+MonthlyCF!GJ229+MonthlyCF!GJ230</f>
        <v>0</v>
      </c>
      <c r="FX126" s="356">
        <f>MonthlyCF!GK218+MonthlyCF!GK229+MonthlyCF!GK230</f>
        <v>0</v>
      </c>
      <c r="FY126" s="356">
        <f>MonthlyCF!GL218+MonthlyCF!GL229+MonthlyCF!GL230</f>
        <v>0</v>
      </c>
      <c r="FZ126" s="356">
        <f>MonthlyCF!GM218+MonthlyCF!GM229+MonthlyCF!GM230</f>
        <v>0</v>
      </c>
      <c r="GA126" s="356">
        <f>MonthlyCF!GN218+MonthlyCF!GN229+MonthlyCF!GN230</f>
        <v>0</v>
      </c>
    </row>
    <row r="127" spans="2:210" hidden="1" x14ac:dyDescent="0.75">
      <c r="L127" s="463"/>
      <c r="M127" s="465"/>
      <c r="N127" s="465"/>
      <c r="O127" s="465"/>
      <c r="P127" s="465"/>
    </row>
    <row r="128" spans="2:210" hidden="1" x14ac:dyDescent="0.75">
      <c r="L128" s="463"/>
      <c r="M128" s="465"/>
      <c r="N128" s="465"/>
      <c r="O128" s="465"/>
      <c r="P128" s="465"/>
    </row>
    <row r="129" spans="12:16" hidden="1" x14ac:dyDescent="0.75">
      <c r="L129" s="463"/>
      <c r="M129" s="465"/>
      <c r="N129" s="465"/>
      <c r="O129" s="465"/>
      <c r="P129" s="465"/>
    </row>
    <row r="130" spans="12:16" hidden="1" x14ac:dyDescent="0.75">
      <c r="L130" s="463"/>
      <c r="M130" s="465"/>
      <c r="N130" s="465"/>
      <c r="O130" s="465"/>
      <c r="P130" s="465"/>
    </row>
    <row r="131" spans="12:16" hidden="1" x14ac:dyDescent="0.75">
      <c r="L131" s="463"/>
      <c r="M131" s="465"/>
      <c r="N131" s="465"/>
      <c r="O131" s="465"/>
      <c r="P131" s="465"/>
    </row>
    <row r="132" spans="12:16" hidden="1" x14ac:dyDescent="0.75">
      <c r="L132" s="463"/>
      <c r="M132" s="465"/>
      <c r="N132" s="465"/>
      <c r="O132" s="465"/>
      <c r="P132" s="465"/>
    </row>
    <row r="133" spans="12:16" hidden="1" x14ac:dyDescent="0.75">
      <c r="L133" s="463"/>
      <c r="M133" s="465"/>
      <c r="N133" s="465"/>
      <c r="O133" s="465"/>
      <c r="P133" s="465"/>
    </row>
    <row r="134" spans="12:16" hidden="1" x14ac:dyDescent="0.75">
      <c r="L134" s="463"/>
      <c r="M134" s="465"/>
      <c r="N134" s="465"/>
      <c r="O134" s="465"/>
      <c r="P134" s="465"/>
    </row>
    <row r="135" spans="12:16" hidden="1" x14ac:dyDescent="0.75">
      <c r="L135" s="463"/>
      <c r="M135" s="465"/>
      <c r="N135" s="465"/>
      <c r="O135" s="465"/>
      <c r="P135" s="465"/>
    </row>
    <row r="136" spans="12:16" hidden="1" x14ac:dyDescent="0.75">
      <c r="L136" s="463"/>
      <c r="M136" s="465"/>
      <c r="N136" s="465"/>
      <c r="O136" s="465"/>
      <c r="P136" s="465"/>
    </row>
    <row r="137" spans="12:16" hidden="1" x14ac:dyDescent="0.75">
      <c r="L137" s="463"/>
      <c r="M137" s="465"/>
      <c r="N137" s="465"/>
      <c r="O137" s="465"/>
      <c r="P137" s="465"/>
    </row>
    <row r="138" spans="12:16" hidden="1" x14ac:dyDescent="0.75">
      <c r="L138" s="463"/>
      <c r="M138" s="465"/>
      <c r="N138" s="465"/>
      <c r="O138" s="465"/>
      <c r="P138" s="465"/>
    </row>
    <row r="139" spans="12:16" hidden="1" x14ac:dyDescent="0.75">
      <c r="L139" s="463"/>
      <c r="M139" s="465"/>
      <c r="N139" s="465"/>
      <c r="O139" s="465"/>
      <c r="P139" s="465"/>
    </row>
    <row r="140" spans="12:16" hidden="1" x14ac:dyDescent="0.75">
      <c r="L140" s="463"/>
      <c r="M140" s="465"/>
      <c r="N140" s="465"/>
      <c r="O140" s="465"/>
      <c r="P140" s="465"/>
    </row>
    <row r="141" spans="12:16" hidden="1" x14ac:dyDescent="0.75">
      <c r="L141" s="463"/>
      <c r="M141" s="465"/>
      <c r="N141" s="465"/>
      <c r="O141" s="465"/>
      <c r="P141" s="465"/>
    </row>
    <row r="142" spans="12:16" hidden="1" x14ac:dyDescent="0.75">
      <c r="L142" s="463"/>
      <c r="M142" s="465"/>
      <c r="N142" s="465"/>
      <c r="O142" s="465"/>
      <c r="P142" s="465"/>
    </row>
    <row r="143" spans="12:16" hidden="1" x14ac:dyDescent="0.75">
      <c r="L143" s="463"/>
      <c r="M143" s="465"/>
      <c r="N143" s="465"/>
      <c r="O143" s="465"/>
      <c r="P143" s="465"/>
    </row>
    <row r="144" spans="12:16" hidden="1" x14ac:dyDescent="0.75">
      <c r="L144" s="463"/>
      <c r="M144" s="465"/>
      <c r="N144" s="465"/>
      <c r="O144" s="465"/>
      <c r="P144" s="465"/>
    </row>
    <row r="145" spans="12:16" hidden="1" x14ac:dyDescent="0.75">
      <c r="L145" s="463"/>
      <c r="M145" s="465"/>
      <c r="N145" s="465"/>
      <c r="O145" s="465"/>
      <c r="P145" s="465"/>
    </row>
    <row r="146" spans="12:16" hidden="1" x14ac:dyDescent="0.75">
      <c r="L146" s="463"/>
      <c r="M146" s="465"/>
      <c r="N146" s="465"/>
      <c r="O146" s="465"/>
      <c r="P146" s="465"/>
    </row>
    <row r="147" spans="12:16" hidden="1" x14ac:dyDescent="0.75">
      <c r="L147" s="463"/>
      <c r="M147" s="465"/>
      <c r="N147" s="465"/>
      <c r="O147" s="465"/>
      <c r="P147" s="465"/>
    </row>
    <row r="148" spans="12:16" hidden="1" x14ac:dyDescent="0.75">
      <c r="L148" s="463"/>
      <c r="M148" s="465"/>
      <c r="N148" s="465"/>
      <c r="O148" s="465"/>
      <c r="P148" s="465"/>
    </row>
    <row r="149" spans="12:16" hidden="1" x14ac:dyDescent="0.75">
      <c r="L149" s="463"/>
      <c r="M149" s="465"/>
      <c r="N149" s="465"/>
      <c r="O149" s="465"/>
      <c r="P149" s="465"/>
    </row>
    <row r="150" spans="12:16" hidden="1" x14ac:dyDescent="0.75">
      <c r="L150" s="463"/>
      <c r="M150" s="465"/>
      <c r="N150" s="465"/>
      <c r="O150" s="465"/>
      <c r="P150" s="465"/>
    </row>
    <row r="151" spans="12:16" hidden="1" x14ac:dyDescent="0.75">
      <c r="L151" s="463"/>
      <c r="M151" s="465"/>
      <c r="N151" s="465"/>
      <c r="O151" s="465"/>
      <c r="P151" s="465"/>
    </row>
    <row r="152" spans="12:16" hidden="1" x14ac:dyDescent="0.75">
      <c r="L152" s="463"/>
      <c r="M152" s="465"/>
      <c r="N152" s="465"/>
      <c r="O152" s="465"/>
      <c r="P152" s="465"/>
    </row>
    <row r="153" spans="12:16" hidden="1" x14ac:dyDescent="0.75">
      <c r="L153" s="463"/>
      <c r="M153" s="465"/>
      <c r="N153" s="465"/>
      <c r="O153" s="465"/>
      <c r="P153" s="465"/>
    </row>
    <row r="154" spans="12:16" x14ac:dyDescent="0.75"/>
  </sheetData>
  <conditionalFormatting sqref="B38:C43 B44 B45:C47">
    <cfRule type="expression" dxfId="51" priority="13">
      <formula>$C$37="off"</formula>
    </cfRule>
  </conditionalFormatting>
  <conditionalFormatting sqref="C52">
    <cfRule type="expression" dxfId="50" priority="364">
      <formula>$H$39&lt;$C$52</formula>
    </cfRule>
  </conditionalFormatting>
  <conditionalFormatting sqref="E55:F55 E56:J59">
    <cfRule type="expression" dxfId="49" priority="344">
      <formula>$J$52=$J$4</formula>
    </cfRule>
    <cfRule type="expression" dxfId="48" priority="345">
      <formula>$J$52=$I$4</formula>
    </cfRule>
  </conditionalFormatting>
  <conditionalFormatting sqref="E35:H35">
    <cfRule type="expression" dxfId="47" priority="365">
      <formula>$H$34&lt;=$C$16</formula>
    </cfRule>
  </conditionalFormatting>
  <conditionalFormatting sqref="E14:J14">
    <cfRule type="expression" dxfId="46" priority="346">
      <formula>$C$37="off"</formula>
    </cfRule>
  </conditionalFormatting>
  <dataValidations count="3">
    <dataValidation type="list" allowBlank="1" showInputMessage="1" showErrorMessage="1" sqref="C14" xr:uid="{956E9045-8A3D-455E-9FD5-53A5565559E2}">
      <formula1>$B$91:$B$102</formula1>
    </dataValidation>
    <dataValidation type="list" allowBlank="1" showInputMessage="1" showErrorMessage="1" sqref="C20" xr:uid="{C1639702-F614-4C3E-BD56-8559FDDBD28D}">
      <formula1>$B$79:$B$88</formula1>
    </dataValidation>
    <dataValidation type="list" allowBlank="1" showInputMessage="1" showErrorMessage="1" sqref="C37" xr:uid="{8B49061A-DF72-4A0F-9A7E-65DADFFDC789}">
      <formula1>$C$68:$C$69</formula1>
    </dataValidation>
  </dataValidations>
  <pageMargins left="0.7" right="0.7" top="0.75" bottom="0.75" header="0.3" footer="0.3"/>
  <pageSetup scale="53"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DFBC8-C790-4608-9B96-4E8F6EC507BF}">
  <sheetPr>
    <tabColor rgb="FFFFFF00"/>
    <pageSetUpPr fitToPage="1"/>
  </sheetPr>
  <dimension ref="A1:V58"/>
  <sheetViews>
    <sheetView zoomScaleNormal="100" zoomScaleSheetLayoutView="85" workbookViewId="0">
      <selection activeCell="G4" sqref="G4"/>
    </sheetView>
  </sheetViews>
  <sheetFormatPr defaultColWidth="0" defaultRowHeight="14.75" zeroHeight="1" x14ac:dyDescent="0.75"/>
  <cols>
    <col min="1" max="1" width="9.1328125" style="1" customWidth="1"/>
    <col min="2" max="2" width="27.26953125" style="1" bestFit="1" customWidth="1"/>
    <col min="3" max="4" width="27.26953125" style="1" customWidth="1"/>
    <col min="5" max="9" width="15.7265625" style="1" customWidth="1"/>
    <col min="10" max="10" width="16.54296875" style="1" bestFit="1" customWidth="1"/>
    <col min="11" max="12" width="15.7265625" style="1" customWidth="1"/>
    <col min="13" max="20" width="15.7265625" style="1" hidden="1" customWidth="1"/>
    <col min="21" max="21" width="4.26953125" style="1" customWidth="1"/>
    <col min="22" max="22" width="9.1328125" style="1" customWidth="1"/>
    <col min="23" max="16384" width="9.1328125" style="1" hidden="1"/>
  </cols>
  <sheetData>
    <row r="1" spans="1:22" x14ac:dyDescent="0.75"/>
    <row r="2" spans="1:22" ht="19.75" x14ac:dyDescent="0.95">
      <c r="B2" s="441" t="str">
        <f>Summary!$B$2</f>
        <v>Koushan KASC Hotel</v>
      </c>
      <c r="C2" s="432"/>
      <c r="D2" s="432"/>
      <c r="F2" s="432"/>
      <c r="G2" s="432"/>
      <c r="H2" s="432"/>
      <c r="I2" s="432"/>
      <c r="J2" s="432"/>
      <c r="K2" s="432"/>
      <c r="L2" s="432"/>
      <c r="M2" s="432"/>
      <c r="N2" s="432"/>
      <c r="O2" s="432"/>
      <c r="P2" s="432"/>
      <c r="Q2" s="432"/>
      <c r="R2" s="432"/>
      <c r="S2" s="432"/>
      <c r="U2" s="818" t="s">
        <v>203</v>
      </c>
    </row>
    <row r="3" spans="1:22" x14ac:dyDescent="0.75"/>
    <row r="4" spans="1:22" ht="31.25" x14ac:dyDescent="1.45">
      <c r="B4" s="817" t="s">
        <v>203</v>
      </c>
    </row>
    <row r="5" spans="1:22" x14ac:dyDescent="0.75"/>
    <row r="6" spans="1:22" customFormat="1" x14ac:dyDescent="0.75">
      <c r="A6" s="1"/>
      <c r="B6" s="807"/>
      <c r="C6" s="808"/>
      <c r="D6" s="809"/>
      <c r="E6" s="810">
        <v>0</v>
      </c>
      <c r="F6" s="810">
        <v>1</v>
      </c>
      <c r="G6" s="810">
        <v>2</v>
      </c>
      <c r="H6" s="810">
        <v>3</v>
      </c>
      <c r="I6" s="810">
        <v>4</v>
      </c>
      <c r="J6" s="810">
        <v>5</v>
      </c>
      <c r="K6" s="810">
        <v>6</v>
      </c>
      <c r="L6" s="810">
        <v>7</v>
      </c>
      <c r="M6" s="810">
        <v>8</v>
      </c>
      <c r="N6" s="810">
        <v>9</v>
      </c>
      <c r="O6" s="810">
        <v>10</v>
      </c>
      <c r="P6" s="810">
        <v>11</v>
      </c>
      <c r="Q6" s="810">
        <v>12</v>
      </c>
      <c r="R6" s="810">
        <v>13</v>
      </c>
      <c r="S6" s="810">
        <v>14</v>
      </c>
      <c r="T6" s="810">
        <v>15</v>
      </c>
      <c r="U6" s="811"/>
      <c r="V6" s="1"/>
    </row>
    <row r="7" spans="1:22" customFormat="1" x14ac:dyDescent="0.75">
      <c r="A7" s="1"/>
      <c r="B7" s="812" t="s">
        <v>197</v>
      </c>
      <c r="C7" s="813" t="s">
        <v>52</v>
      </c>
      <c r="D7" s="814" t="s">
        <v>202</v>
      </c>
      <c r="E7" s="814"/>
      <c r="F7" s="814"/>
      <c r="G7" s="814"/>
      <c r="H7" s="814"/>
      <c r="I7" s="814"/>
      <c r="J7" s="814"/>
      <c r="K7" s="814" t="s">
        <v>487</v>
      </c>
      <c r="L7" s="814"/>
      <c r="M7" s="814"/>
      <c r="N7" s="814"/>
      <c r="O7" s="814"/>
      <c r="P7" s="814"/>
      <c r="Q7" s="814"/>
      <c r="R7" s="814"/>
      <c r="S7" s="814"/>
      <c r="T7" s="814"/>
      <c r="U7" s="815"/>
      <c r="V7" s="1"/>
    </row>
    <row r="8" spans="1:22" customFormat="1" x14ac:dyDescent="0.75">
      <c r="A8" s="1"/>
      <c r="B8" s="104" t="str">
        <f>MonthlyCF!C9</f>
        <v xml:space="preserve">Acquisition / Land &amp; Business Development </v>
      </c>
      <c r="C8" s="23">
        <f>SUMIF(MonthlyCF!$C$9:$C$193,AnnualCF!B8,MonthlyCF!$N$9:$N$193)</f>
        <v>10179999.985834956</v>
      </c>
      <c r="D8" s="94" t="str">
        <f t="shared" ref="D8:D15" si="0">IF(ROUND(C8,0)=ROUND(SUM(E8:T8),0),"OK","Error")</f>
        <v>OK</v>
      </c>
      <c r="E8" s="992">
        <f>SUMPRODUCT((MonthlyCF!$C$9:$C$193=AnnualCF!$B8)*(MonthlyCF!$P$7:$GN$7=AnnualCF!E$6)*MonthlyCF!$P$9:$GN$193)</f>
        <v>10179999.985834956</v>
      </c>
      <c r="F8" s="992">
        <f>SUMPRODUCT((MonthlyCF!$C$9:$C$193=AnnualCF!$B8)*(MonthlyCF!$P$7:$GN$7=AnnualCF!F$6)*MonthlyCF!$P$9:$GN$193)</f>
        <v>0</v>
      </c>
      <c r="G8" s="992">
        <f>SUMPRODUCT((MonthlyCF!$C$9:$C$193=AnnualCF!$B8)*(MonthlyCF!$P$7:$GN$7=AnnualCF!G$6)*MonthlyCF!$P$9:$GN$193)</f>
        <v>0</v>
      </c>
      <c r="H8" s="992">
        <f>SUMPRODUCT((MonthlyCF!$C$9:$C$193=AnnualCF!$B8)*(MonthlyCF!$P$7:$GN$7=AnnualCF!H$6)*MonthlyCF!$P$9:$GN$193)</f>
        <v>0</v>
      </c>
      <c r="I8" s="23">
        <f>SUMPRODUCT((MonthlyCF!$C$9:$C$193=AnnualCF!$B8)*(MonthlyCF!$P$7:$GN$7=AnnualCF!I$6)*MonthlyCF!$P$9:$GN$193)</f>
        <v>0</v>
      </c>
      <c r="J8" s="23">
        <f>SUMPRODUCT((MonthlyCF!$C$9:$C$193=AnnualCF!$B8)*(MonthlyCF!$P$7:$GN$7=AnnualCF!J$6)*MonthlyCF!$P$9:$GN$193)</f>
        <v>0</v>
      </c>
      <c r="K8" s="23">
        <f>SUMPRODUCT((MonthlyCF!$C$9:$C$193=AnnualCF!$B8)*(MonthlyCF!$P$7:$GN$7=AnnualCF!K$6)*MonthlyCF!$P$9:$GN$193)</f>
        <v>0</v>
      </c>
      <c r="L8" s="23">
        <f>SUMPRODUCT((MonthlyCF!$C$9:$C$193=AnnualCF!$B8)*(MonthlyCF!$P$7:$GN$7=AnnualCF!L$6)*MonthlyCF!$P$9:$GN$193)</f>
        <v>0</v>
      </c>
      <c r="M8" s="23">
        <f>SUMPRODUCT((MonthlyCF!$C$9:$C$193=AnnualCF!$B8)*(MonthlyCF!$P$7:$GN$7=AnnualCF!M$6)*MonthlyCF!$P$9:$GN$193)</f>
        <v>0</v>
      </c>
      <c r="N8" s="23">
        <f>SUMPRODUCT((MonthlyCF!$C$9:$C$193=AnnualCF!$B8)*(MonthlyCF!$P$7:$GN$7=AnnualCF!N$6)*MonthlyCF!$P$9:$GN$193)</f>
        <v>0</v>
      </c>
      <c r="O8" s="23">
        <f>SUMPRODUCT((MonthlyCF!$C$9:$C$193=AnnualCF!$B8)*(MonthlyCF!$P$7:$GN$7=AnnualCF!O$6)*MonthlyCF!$P$9:$GN$193)</f>
        <v>0</v>
      </c>
      <c r="P8" s="23">
        <f>SUMPRODUCT((MonthlyCF!$C$9:$C$193=AnnualCF!$B8)*(MonthlyCF!$P$7:$GN$7=AnnualCF!P$6)*MonthlyCF!$P$9:$GN$193)</f>
        <v>0</v>
      </c>
      <c r="Q8" s="23">
        <f>SUMPRODUCT((MonthlyCF!$C$9:$C$193=AnnualCF!$B8)*(MonthlyCF!$P$7:$GN$7=AnnualCF!Q$6)*MonthlyCF!$P$9:$GN$193)</f>
        <v>0</v>
      </c>
      <c r="R8" s="23">
        <f>SUMPRODUCT((MonthlyCF!$C$9:$C$193=AnnualCF!$B8)*(MonthlyCF!$P$7:$GN$7=AnnualCF!R$6)*MonthlyCF!$P$9:$GN$193)</f>
        <v>0</v>
      </c>
      <c r="S8" s="23">
        <f>SUMPRODUCT((MonthlyCF!$C$9:$C$193=AnnualCF!$B8)*(MonthlyCF!$P$7:$GN$7=AnnualCF!S$6)*MonthlyCF!$P$9:$GN$193)</f>
        <v>0</v>
      </c>
      <c r="T8" s="23">
        <f>SUMPRODUCT((MonthlyCF!$C$9:$C$193=AnnualCF!$B8)*(MonthlyCF!$P$7:$GN$7=AnnualCF!T$6)*MonthlyCF!$P$9:$GN$193)</f>
        <v>0</v>
      </c>
      <c r="U8" s="22"/>
      <c r="V8" s="1"/>
    </row>
    <row r="9" spans="1:22" customFormat="1" x14ac:dyDescent="0.75">
      <c r="A9" s="1"/>
      <c r="B9" s="105" t="str">
        <f>MonthlyCF!C39</f>
        <v>Soft Costs</v>
      </c>
      <c r="C9" s="19">
        <f>SUMIF(MonthlyCF!$C$9:$C$193,AnnualCF!B9,MonthlyCF!$N$9:$N$193)</f>
        <v>34148740.003061213</v>
      </c>
      <c r="D9" s="95" t="str">
        <f t="shared" si="0"/>
        <v>OK</v>
      </c>
      <c r="E9" s="993">
        <f>SUMPRODUCT((MonthlyCF!$C$9:$C$193=AnnualCF!$B9)*(MonthlyCF!$P$7:$GN$7=AnnualCF!E$6)*MonthlyCF!$P$9:$GN$193)</f>
        <v>0</v>
      </c>
      <c r="F9" s="993">
        <f>SUMPRODUCT((MonthlyCF!$C$9:$C$193=AnnualCF!$B9)*(MonthlyCF!$P$7:$GN$7=AnnualCF!F$6)*MonthlyCF!$P$9:$GN$193)</f>
        <v>24343750.003061209</v>
      </c>
      <c r="G9" s="993">
        <f>SUMPRODUCT((MonthlyCF!$C$9:$C$193=AnnualCF!$B9)*(MonthlyCF!$P$7:$GN$7=AnnualCF!G$6)*MonthlyCF!$P$9:$GN$193)</f>
        <v>9804990</v>
      </c>
      <c r="H9" s="993">
        <f>SUMPRODUCT((MonthlyCF!$C$9:$C$193=AnnualCF!$B9)*(MonthlyCF!$P$7:$GN$7=AnnualCF!H$6)*MonthlyCF!$P$9:$GN$193)</f>
        <v>0</v>
      </c>
      <c r="I9" s="19">
        <f>SUMPRODUCT((MonthlyCF!$C$9:$C$193=AnnualCF!$B9)*(MonthlyCF!$P$7:$GN$7=AnnualCF!I$6)*MonthlyCF!$P$9:$GN$193)</f>
        <v>0</v>
      </c>
      <c r="J9" s="19">
        <f>SUMPRODUCT((MonthlyCF!$C$9:$C$193=AnnualCF!$B9)*(MonthlyCF!$P$7:$GN$7=AnnualCF!J$6)*MonthlyCF!$P$9:$GN$193)</f>
        <v>0</v>
      </c>
      <c r="K9" s="19">
        <f>SUMPRODUCT((MonthlyCF!$C$9:$C$193=AnnualCF!$B9)*(MonthlyCF!$P$7:$GN$7=AnnualCF!K$6)*MonthlyCF!$P$9:$GN$193)</f>
        <v>0</v>
      </c>
      <c r="L9" s="19">
        <f>SUMPRODUCT((MonthlyCF!$C$9:$C$193=AnnualCF!$B9)*(MonthlyCF!$P$7:$GN$7=AnnualCF!L$6)*MonthlyCF!$P$9:$GN$193)</f>
        <v>0</v>
      </c>
      <c r="M9" s="19">
        <f>SUMPRODUCT((MonthlyCF!$C$9:$C$193=AnnualCF!$B9)*(MonthlyCF!$P$7:$GN$7=AnnualCF!M$6)*MonthlyCF!$P$9:$GN$193)</f>
        <v>0</v>
      </c>
      <c r="N9" s="19">
        <f>SUMPRODUCT((MonthlyCF!$C$9:$C$193=AnnualCF!$B9)*(MonthlyCF!$P$7:$GN$7=AnnualCF!N$6)*MonthlyCF!$P$9:$GN$193)</f>
        <v>0</v>
      </c>
      <c r="O9" s="19">
        <f>SUMPRODUCT((MonthlyCF!$C$9:$C$193=AnnualCF!$B9)*(MonthlyCF!$P$7:$GN$7=AnnualCF!O$6)*MonthlyCF!$P$9:$GN$193)</f>
        <v>0</v>
      </c>
      <c r="P9" s="19">
        <f>SUMPRODUCT((MonthlyCF!$C$9:$C$193=AnnualCF!$B9)*(MonthlyCF!$P$7:$GN$7=AnnualCF!P$6)*MonthlyCF!$P$9:$GN$193)</f>
        <v>0</v>
      </c>
      <c r="Q9" s="19">
        <f>SUMPRODUCT((MonthlyCF!$C$9:$C$193=AnnualCF!$B9)*(MonthlyCF!$P$7:$GN$7=AnnualCF!Q$6)*MonthlyCF!$P$9:$GN$193)</f>
        <v>0</v>
      </c>
      <c r="R9" s="19">
        <f>SUMPRODUCT((MonthlyCF!$C$9:$C$193=AnnualCF!$B9)*(MonthlyCF!$P$7:$GN$7=AnnualCF!R$6)*MonthlyCF!$P$9:$GN$193)</f>
        <v>0</v>
      </c>
      <c r="S9" s="19">
        <f>SUMPRODUCT((MonthlyCF!$C$9:$C$193=AnnualCF!$B9)*(MonthlyCF!$P$7:$GN$7=AnnualCF!S$6)*MonthlyCF!$P$9:$GN$193)</f>
        <v>0</v>
      </c>
      <c r="T9" s="19">
        <f>SUMPRODUCT((MonthlyCF!$C$9:$C$193=AnnualCF!$B9)*(MonthlyCF!$P$7:$GN$7=AnnualCF!T$6)*MonthlyCF!$P$9:$GN$193)</f>
        <v>0</v>
      </c>
      <c r="U9" s="18"/>
      <c r="V9" s="1"/>
    </row>
    <row r="10" spans="1:22" customFormat="1" x14ac:dyDescent="0.75">
      <c r="A10" s="1"/>
      <c r="B10" s="105" t="str">
        <f>MonthlyCF!C69</f>
        <v>Hard Costs</v>
      </c>
      <c r="C10" s="19">
        <f>SUMIF(MonthlyCF!$C$9:$C$193,AnnualCF!B10,MonthlyCF!$N$9:$N$193)</f>
        <v>219999999.99999997</v>
      </c>
      <c r="D10" s="95" t="str">
        <f t="shared" si="0"/>
        <v>OK</v>
      </c>
      <c r="E10" s="993">
        <f>SUMPRODUCT((MonthlyCF!$C$9:$C$193=AnnualCF!$B10)*(MonthlyCF!$P$7:$GN$7=AnnualCF!E$6)*MonthlyCF!$P$9:$GN$193)</f>
        <v>0</v>
      </c>
      <c r="F10" s="993">
        <f>SUMPRODUCT((MonthlyCF!$C$9:$C$193=AnnualCF!$B10)*(MonthlyCF!$P$7:$GN$7=AnnualCF!F$6)*MonthlyCF!$P$9:$GN$193)</f>
        <v>219999999.99999997</v>
      </c>
      <c r="G10" s="993">
        <f>SUMPRODUCT((MonthlyCF!$C$9:$C$193=AnnualCF!$B10)*(MonthlyCF!$P$7:$GN$7=AnnualCF!G$6)*MonthlyCF!$P$9:$GN$193)</f>
        <v>0</v>
      </c>
      <c r="H10" s="993">
        <f>SUMPRODUCT((MonthlyCF!$C$9:$C$193=AnnualCF!$B10)*(MonthlyCF!$P$7:$GN$7=AnnualCF!H$6)*MonthlyCF!$P$9:$GN$193)</f>
        <v>0</v>
      </c>
      <c r="I10" s="19">
        <f>SUMPRODUCT((MonthlyCF!$C$9:$C$193=AnnualCF!$B10)*(MonthlyCF!$P$7:$GN$7=AnnualCF!I$6)*MonthlyCF!$P$9:$GN$193)</f>
        <v>0</v>
      </c>
      <c r="J10" s="19">
        <f>SUMPRODUCT((MonthlyCF!$C$9:$C$193=AnnualCF!$B10)*(MonthlyCF!$P$7:$GN$7=AnnualCF!J$6)*MonthlyCF!$P$9:$GN$193)</f>
        <v>0</v>
      </c>
      <c r="K10" s="19">
        <f>SUMPRODUCT((MonthlyCF!$C$9:$C$193=AnnualCF!$B10)*(MonthlyCF!$P$7:$GN$7=AnnualCF!K$6)*MonthlyCF!$P$9:$GN$193)</f>
        <v>0</v>
      </c>
      <c r="L10" s="19">
        <f>SUMPRODUCT((MonthlyCF!$C$9:$C$193=AnnualCF!$B10)*(MonthlyCF!$P$7:$GN$7=AnnualCF!L$6)*MonthlyCF!$P$9:$GN$193)</f>
        <v>0</v>
      </c>
      <c r="M10" s="19">
        <f>SUMPRODUCT((MonthlyCF!$C$9:$C$193=AnnualCF!$B10)*(MonthlyCF!$P$7:$GN$7=AnnualCF!M$6)*MonthlyCF!$P$9:$GN$193)</f>
        <v>0</v>
      </c>
      <c r="N10" s="19">
        <f>SUMPRODUCT((MonthlyCF!$C$9:$C$193=AnnualCF!$B10)*(MonthlyCF!$P$7:$GN$7=AnnualCF!N$6)*MonthlyCF!$P$9:$GN$193)</f>
        <v>0</v>
      </c>
      <c r="O10" s="19">
        <f>SUMPRODUCT((MonthlyCF!$C$9:$C$193=AnnualCF!$B10)*(MonthlyCF!$P$7:$GN$7=AnnualCF!O$6)*MonthlyCF!$P$9:$GN$193)</f>
        <v>0</v>
      </c>
      <c r="P10" s="19">
        <f>SUMPRODUCT((MonthlyCF!$C$9:$C$193=AnnualCF!$B10)*(MonthlyCF!$P$7:$GN$7=AnnualCF!P$6)*MonthlyCF!$P$9:$GN$193)</f>
        <v>0</v>
      </c>
      <c r="Q10" s="19">
        <f>SUMPRODUCT((MonthlyCF!$C$9:$C$193=AnnualCF!$B10)*(MonthlyCF!$P$7:$GN$7=AnnualCF!Q$6)*MonthlyCF!$P$9:$GN$193)</f>
        <v>0</v>
      </c>
      <c r="R10" s="19">
        <f>SUMPRODUCT((MonthlyCF!$C$9:$C$193=AnnualCF!$B10)*(MonthlyCF!$P$7:$GN$7=AnnualCF!R$6)*MonthlyCF!$P$9:$GN$193)</f>
        <v>0</v>
      </c>
      <c r="S10" s="19">
        <f>SUMPRODUCT((MonthlyCF!$C$9:$C$193=AnnualCF!$B10)*(MonthlyCF!$P$7:$GN$7=AnnualCF!S$6)*MonthlyCF!$P$9:$GN$193)</f>
        <v>0</v>
      </c>
      <c r="T10" s="19">
        <f>SUMPRODUCT((MonthlyCF!$C$9:$C$193=AnnualCF!$B10)*(MonthlyCF!$P$7:$GN$7=AnnualCF!T$6)*MonthlyCF!$P$9:$GN$193)</f>
        <v>0</v>
      </c>
      <c r="U10" s="18"/>
      <c r="V10" s="1"/>
    </row>
    <row r="11" spans="1:22" customFormat="1" x14ac:dyDescent="0.75">
      <c r="A11" s="1"/>
      <c r="B11" s="105" t="str">
        <f>MonthlyCF!C99</f>
        <v>FF&amp;E &amp; OS&amp;E</v>
      </c>
      <c r="C11" s="19">
        <f>SUMIF(MonthlyCF!$C$9:$C$193,AnnualCF!B11,MonthlyCF!$N$9:$N$193)</f>
        <v>0</v>
      </c>
      <c r="D11" s="95" t="str">
        <f t="shared" si="0"/>
        <v>OK</v>
      </c>
      <c r="E11" s="993">
        <f>SUMPRODUCT((MonthlyCF!$C$9:$C$193=AnnualCF!$B11)*(MonthlyCF!$P$7:$GN$7=AnnualCF!E$6)*MonthlyCF!$P$9:$GN$193)</f>
        <v>0</v>
      </c>
      <c r="F11" s="993">
        <f>SUMPRODUCT((MonthlyCF!$C$9:$C$193=AnnualCF!$B11)*(MonthlyCF!$P$7:$GN$7=AnnualCF!F$6)*MonthlyCF!$P$9:$GN$193)</f>
        <v>0</v>
      </c>
      <c r="G11" s="993">
        <f>SUMPRODUCT((MonthlyCF!$C$9:$C$193=AnnualCF!$B11)*(MonthlyCF!$P$7:$GN$7=AnnualCF!G$6)*MonthlyCF!$P$9:$GN$193)</f>
        <v>0</v>
      </c>
      <c r="H11" s="993">
        <f>SUMPRODUCT((MonthlyCF!$C$9:$C$193=AnnualCF!$B11)*(MonthlyCF!$P$7:$GN$7=AnnualCF!H$6)*MonthlyCF!$P$9:$GN$193)</f>
        <v>0</v>
      </c>
      <c r="I11" s="19">
        <f>SUMPRODUCT((MonthlyCF!$C$9:$C$193=AnnualCF!$B11)*(MonthlyCF!$P$7:$GN$7=AnnualCF!I$6)*MonthlyCF!$P$9:$GN$193)</f>
        <v>0</v>
      </c>
      <c r="J11" s="19">
        <f>SUMPRODUCT((MonthlyCF!$C$9:$C$193=AnnualCF!$B11)*(MonthlyCF!$P$7:$GN$7=AnnualCF!J$6)*MonthlyCF!$P$9:$GN$193)</f>
        <v>0</v>
      </c>
      <c r="K11" s="19">
        <f>SUMPRODUCT((MonthlyCF!$C$9:$C$193=AnnualCF!$B11)*(MonthlyCF!$P$7:$GN$7=AnnualCF!K$6)*MonthlyCF!$P$9:$GN$193)</f>
        <v>0</v>
      </c>
      <c r="L11" s="19">
        <f>SUMPRODUCT((MonthlyCF!$C$9:$C$193=AnnualCF!$B11)*(MonthlyCF!$P$7:$GN$7=AnnualCF!L$6)*MonthlyCF!$P$9:$GN$193)</f>
        <v>0</v>
      </c>
      <c r="M11" s="19">
        <f>SUMPRODUCT((MonthlyCF!$C$9:$C$193=AnnualCF!$B11)*(MonthlyCF!$P$7:$GN$7=AnnualCF!M$6)*MonthlyCF!$P$9:$GN$193)</f>
        <v>0</v>
      </c>
      <c r="N11" s="19">
        <f>SUMPRODUCT((MonthlyCF!$C$9:$C$193=AnnualCF!$B11)*(MonthlyCF!$P$7:$GN$7=AnnualCF!N$6)*MonthlyCF!$P$9:$GN$193)</f>
        <v>0</v>
      </c>
      <c r="O11" s="19">
        <f>SUMPRODUCT((MonthlyCF!$C$9:$C$193=AnnualCF!$B11)*(MonthlyCF!$P$7:$GN$7=AnnualCF!O$6)*MonthlyCF!$P$9:$GN$193)</f>
        <v>0</v>
      </c>
      <c r="P11" s="19">
        <f>SUMPRODUCT((MonthlyCF!$C$9:$C$193=AnnualCF!$B11)*(MonthlyCF!$P$7:$GN$7=AnnualCF!P$6)*MonthlyCF!$P$9:$GN$193)</f>
        <v>0</v>
      </c>
      <c r="Q11" s="19">
        <f>SUMPRODUCT((MonthlyCF!$C$9:$C$193=AnnualCF!$B11)*(MonthlyCF!$P$7:$GN$7=AnnualCF!Q$6)*MonthlyCF!$P$9:$GN$193)</f>
        <v>0</v>
      </c>
      <c r="R11" s="19">
        <f>SUMPRODUCT((MonthlyCF!$C$9:$C$193=AnnualCF!$B11)*(MonthlyCF!$P$7:$GN$7=AnnualCF!R$6)*MonthlyCF!$P$9:$GN$193)</f>
        <v>0</v>
      </c>
      <c r="S11" s="19">
        <f>SUMPRODUCT((MonthlyCF!$C$9:$C$193=AnnualCF!$B11)*(MonthlyCF!$P$7:$GN$7=AnnualCF!S$6)*MonthlyCF!$P$9:$GN$193)</f>
        <v>0</v>
      </c>
      <c r="T11" s="19">
        <f>SUMPRODUCT((MonthlyCF!$C$9:$C$193=AnnualCF!$B11)*(MonthlyCF!$P$7:$GN$7=AnnualCF!T$6)*MonthlyCF!$P$9:$GN$193)</f>
        <v>0</v>
      </c>
      <c r="U11" s="18"/>
      <c r="V11" s="1"/>
    </row>
    <row r="12" spans="1:22" customFormat="1" x14ac:dyDescent="0.75">
      <c r="A12" s="1"/>
      <c r="B12" s="105" t="str">
        <f>MonthlyCF!C129</f>
        <v>Pre-opening Budget</v>
      </c>
      <c r="C12" s="19">
        <f>SUMIF(MonthlyCF!$C$9:$C$193,AnnualCF!B12,MonthlyCF!$N$9:$N$193)</f>
        <v>28175000.000000004</v>
      </c>
      <c r="D12" s="95" t="str">
        <f t="shared" si="0"/>
        <v>OK</v>
      </c>
      <c r="E12" s="993">
        <f>SUMPRODUCT((MonthlyCF!$C$9:$C$193=AnnualCF!$B12)*(MonthlyCF!$P$7:$GN$7=AnnualCF!E$6)*MonthlyCF!$P$9:$GN$193)</f>
        <v>0</v>
      </c>
      <c r="F12" s="993">
        <f>SUMPRODUCT((MonthlyCF!$C$9:$C$193=AnnualCF!$B12)*(MonthlyCF!$P$7:$GN$7=AnnualCF!F$6)*MonthlyCF!$P$9:$GN$193)</f>
        <v>0</v>
      </c>
      <c r="G12" s="993">
        <f>SUMPRODUCT((MonthlyCF!$C$9:$C$193=AnnualCF!$B12)*(MonthlyCF!$P$7:$GN$7=AnnualCF!G$6)*MonthlyCF!$P$9:$GN$193)</f>
        <v>28175000.000000004</v>
      </c>
      <c r="H12" s="993">
        <f>SUMPRODUCT((MonthlyCF!$C$9:$C$193=AnnualCF!$B12)*(MonthlyCF!$P$7:$GN$7=AnnualCF!H$6)*MonthlyCF!$P$9:$GN$193)</f>
        <v>0</v>
      </c>
      <c r="I12" s="19">
        <f>SUMPRODUCT((MonthlyCF!$C$9:$C$193=AnnualCF!$B12)*(MonthlyCF!$P$7:$GN$7=AnnualCF!I$6)*MonthlyCF!$P$9:$GN$193)</f>
        <v>0</v>
      </c>
      <c r="J12" s="19">
        <f>SUMPRODUCT((MonthlyCF!$C$9:$C$193=AnnualCF!$B12)*(MonthlyCF!$P$7:$GN$7=AnnualCF!J$6)*MonthlyCF!$P$9:$GN$193)</f>
        <v>0</v>
      </c>
      <c r="K12" s="19">
        <f>SUMPRODUCT((MonthlyCF!$C$9:$C$193=AnnualCF!$B12)*(MonthlyCF!$P$7:$GN$7=AnnualCF!K$6)*MonthlyCF!$P$9:$GN$193)</f>
        <v>0</v>
      </c>
      <c r="L12" s="19">
        <f>SUMPRODUCT((MonthlyCF!$C$9:$C$193=AnnualCF!$B12)*(MonthlyCF!$P$7:$GN$7=AnnualCF!L$6)*MonthlyCF!$P$9:$GN$193)</f>
        <v>0</v>
      </c>
      <c r="M12" s="19">
        <f>SUMPRODUCT((MonthlyCF!$C$9:$C$193=AnnualCF!$B12)*(MonthlyCF!$P$7:$GN$7=AnnualCF!M$6)*MonthlyCF!$P$9:$GN$193)</f>
        <v>0</v>
      </c>
      <c r="N12" s="19">
        <f>SUMPRODUCT((MonthlyCF!$C$9:$C$193=AnnualCF!$B12)*(MonthlyCF!$P$7:$GN$7=AnnualCF!N$6)*MonthlyCF!$P$9:$GN$193)</f>
        <v>0</v>
      </c>
      <c r="O12" s="19">
        <f>SUMPRODUCT((MonthlyCF!$C$9:$C$193=AnnualCF!$B12)*(MonthlyCF!$P$7:$GN$7=AnnualCF!O$6)*MonthlyCF!$P$9:$GN$193)</f>
        <v>0</v>
      </c>
      <c r="P12" s="19">
        <f>SUMPRODUCT((MonthlyCF!$C$9:$C$193=AnnualCF!$B12)*(MonthlyCF!$P$7:$GN$7=AnnualCF!P$6)*MonthlyCF!$P$9:$GN$193)</f>
        <v>0</v>
      </c>
      <c r="Q12" s="19">
        <f>SUMPRODUCT((MonthlyCF!$C$9:$C$193=AnnualCF!$B12)*(MonthlyCF!$P$7:$GN$7=AnnualCF!Q$6)*MonthlyCF!$P$9:$GN$193)</f>
        <v>0</v>
      </c>
      <c r="R12" s="19">
        <f>SUMPRODUCT((MonthlyCF!$C$9:$C$193=AnnualCF!$B12)*(MonthlyCF!$P$7:$GN$7=AnnualCF!R$6)*MonthlyCF!$P$9:$GN$193)</f>
        <v>0</v>
      </c>
      <c r="S12" s="19">
        <f>SUMPRODUCT((MonthlyCF!$C$9:$C$193=AnnualCF!$B12)*(MonthlyCF!$P$7:$GN$7=AnnualCF!S$6)*MonthlyCF!$P$9:$GN$193)</f>
        <v>0</v>
      </c>
      <c r="T12" s="19">
        <f>SUMPRODUCT((MonthlyCF!$C$9:$C$193=AnnualCF!$B12)*(MonthlyCF!$P$7:$GN$7=AnnualCF!T$6)*MonthlyCF!$P$9:$GN$193)</f>
        <v>0</v>
      </c>
      <c r="U12" s="18"/>
      <c r="V12" s="1"/>
    </row>
    <row r="13" spans="1:22" customFormat="1" x14ac:dyDescent="0.75">
      <c r="A13" s="1"/>
      <c r="B13" s="105" t="str">
        <f>MonthlyCF!C159</f>
        <v>Development Fee &amp; Expenses</v>
      </c>
      <c r="C13" s="19">
        <f>SUMIF(MonthlyCF!$C$9:$C$193,AnnualCF!B13,MonthlyCF!$N$9:$N$193)</f>
        <v>25414874</v>
      </c>
      <c r="D13" s="95" t="str">
        <f t="shared" si="0"/>
        <v>OK</v>
      </c>
      <c r="E13" s="993">
        <f>SUMPRODUCT((MonthlyCF!$C$9:$C$193=AnnualCF!$B13)*(MonthlyCF!$P$7:$GN$7=AnnualCF!E$6)*MonthlyCF!$P$9:$GN$193)</f>
        <v>0</v>
      </c>
      <c r="F13" s="993">
        <f>SUMPRODUCT((MonthlyCF!$C$9:$C$193=AnnualCF!$B13)*(MonthlyCF!$P$7:$GN$7=AnnualCF!F$6)*MonthlyCF!$P$9:$GN$193)</f>
        <v>12707436.999999998</v>
      </c>
      <c r="G13" s="993">
        <f>SUMPRODUCT((MonthlyCF!$C$9:$C$193=AnnualCF!$B13)*(MonthlyCF!$P$7:$GN$7=AnnualCF!G$6)*MonthlyCF!$P$9:$GN$193)</f>
        <v>12707436.999999998</v>
      </c>
      <c r="H13" s="993">
        <f>SUMPRODUCT((MonthlyCF!$C$9:$C$193=AnnualCF!$B13)*(MonthlyCF!$P$7:$GN$7=AnnualCF!H$6)*MonthlyCF!$P$9:$GN$193)</f>
        <v>0</v>
      </c>
      <c r="I13" s="19">
        <f>SUMPRODUCT((MonthlyCF!$C$9:$C$193=AnnualCF!$B13)*(MonthlyCF!$P$7:$GN$7=AnnualCF!I$6)*MonthlyCF!$P$9:$GN$193)</f>
        <v>0</v>
      </c>
      <c r="J13" s="19">
        <f>SUMPRODUCT((MonthlyCF!$C$9:$C$193=AnnualCF!$B13)*(MonthlyCF!$P$7:$GN$7=AnnualCF!J$6)*MonthlyCF!$P$9:$GN$193)</f>
        <v>0</v>
      </c>
      <c r="K13" s="19">
        <f>SUMPRODUCT((MonthlyCF!$C$9:$C$193=AnnualCF!$B13)*(MonthlyCF!$P$7:$GN$7=AnnualCF!K$6)*MonthlyCF!$P$9:$GN$193)</f>
        <v>0</v>
      </c>
      <c r="L13" s="19">
        <f>SUMPRODUCT((MonthlyCF!$C$9:$C$193=AnnualCF!$B13)*(MonthlyCF!$P$7:$GN$7=AnnualCF!L$6)*MonthlyCF!$P$9:$GN$193)</f>
        <v>0</v>
      </c>
      <c r="M13" s="19">
        <f>SUMPRODUCT((MonthlyCF!$C$9:$C$193=AnnualCF!$B13)*(MonthlyCF!$P$7:$GN$7=AnnualCF!M$6)*MonthlyCF!$P$9:$GN$193)</f>
        <v>0</v>
      </c>
      <c r="N13" s="19">
        <f>SUMPRODUCT((MonthlyCF!$C$9:$C$193=AnnualCF!$B13)*(MonthlyCF!$P$7:$GN$7=AnnualCF!N$6)*MonthlyCF!$P$9:$GN$193)</f>
        <v>0</v>
      </c>
      <c r="O13" s="19">
        <f>SUMPRODUCT((MonthlyCF!$C$9:$C$193=AnnualCF!$B13)*(MonthlyCF!$P$7:$GN$7=AnnualCF!O$6)*MonthlyCF!$P$9:$GN$193)</f>
        <v>0</v>
      </c>
      <c r="P13" s="19">
        <f>SUMPRODUCT((MonthlyCF!$C$9:$C$193=AnnualCF!$B13)*(MonthlyCF!$P$7:$GN$7=AnnualCF!P$6)*MonthlyCF!$P$9:$GN$193)</f>
        <v>0</v>
      </c>
      <c r="Q13" s="19">
        <f>SUMPRODUCT((MonthlyCF!$C$9:$C$193=AnnualCF!$B13)*(MonthlyCF!$P$7:$GN$7=AnnualCF!Q$6)*MonthlyCF!$P$9:$GN$193)</f>
        <v>0</v>
      </c>
      <c r="R13" s="19">
        <f>SUMPRODUCT((MonthlyCF!$C$9:$C$193=AnnualCF!$B13)*(MonthlyCF!$P$7:$GN$7=AnnualCF!R$6)*MonthlyCF!$P$9:$GN$193)</f>
        <v>0</v>
      </c>
      <c r="S13" s="19">
        <f>SUMPRODUCT((MonthlyCF!$C$9:$C$193=AnnualCF!$B13)*(MonthlyCF!$P$7:$GN$7=AnnualCF!S$6)*MonthlyCF!$P$9:$GN$193)</f>
        <v>0</v>
      </c>
      <c r="T13" s="19">
        <f>SUMPRODUCT((MonthlyCF!$C$9:$C$193=AnnualCF!$B13)*(MonthlyCF!$P$7:$GN$7=AnnualCF!T$6)*MonthlyCF!$P$9:$GN$193)</f>
        <v>0</v>
      </c>
      <c r="U13" s="18"/>
      <c r="V13" s="1"/>
    </row>
    <row r="14" spans="1:22" customFormat="1" x14ac:dyDescent="0.75">
      <c r="A14" s="1"/>
      <c r="B14" s="105" t="str">
        <f>+MonthlyCF!C189</f>
        <v>Fund Management Fee</v>
      </c>
      <c r="C14" s="19">
        <f>SUMIF(MonthlyCF!$C$9:$C$193,AnnualCF!B14,MonthlyCF!$N$9:$N$193)</f>
        <v>5446945.1958129285</v>
      </c>
      <c r="D14" s="95" t="str">
        <f t="shared" ref="D14" si="1">IF(ROUND(C14,0)=ROUND(SUM(E14:T14),0),"OK","Error")</f>
        <v>OK</v>
      </c>
      <c r="E14" s="993">
        <f>SUMPRODUCT((MonthlyCF!$C$9:$C$193=AnnualCF!$B14)*(MonthlyCF!$P$7:$GN$7=AnnualCF!E$6)*MonthlyCF!$P$9:$GN$193)</f>
        <v>1739593.0699444807</v>
      </c>
      <c r="F14" s="993">
        <f>SUMPRODUCT((MonthlyCF!$C$9:$C$193=AnnualCF!$B14)*(MonthlyCF!$P$7:$GN$7=AnnualCF!F$6)*MonthlyCF!$P$9:$GN$193)</f>
        <v>1395573.9106220601</v>
      </c>
      <c r="G14" s="993">
        <f>SUMPRODUCT((MonthlyCF!$C$9:$C$193=AnnualCF!$B14)*(MonthlyCF!$P$7:$GN$7=AnnualCF!G$6)*MonthlyCF!$P$9:$GN$193)</f>
        <v>2311778.2152463882</v>
      </c>
      <c r="H14" s="993">
        <f>SUMPRODUCT((MonthlyCF!$C$9:$C$193=AnnualCF!$B14)*(MonthlyCF!$P$7:$GN$7=AnnualCF!H$6)*MonthlyCF!$P$9:$GN$193)</f>
        <v>0</v>
      </c>
      <c r="I14" s="19">
        <f>SUMPRODUCT((MonthlyCF!$C$9:$C$193=AnnualCF!$B14)*(MonthlyCF!$P$7:$GN$7=AnnualCF!I$6)*MonthlyCF!$P$9:$GN$193)</f>
        <v>0</v>
      </c>
      <c r="J14" s="19">
        <f>SUMPRODUCT((MonthlyCF!$C$9:$C$193=AnnualCF!$B14)*(MonthlyCF!$P$7:$GN$7=AnnualCF!J$6)*MonthlyCF!$P$9:$GN$193)</f>
        <v>0</v>
      </c>
      <c r="K14" s="19">
        <f>SUMPRODUCT((MonthlyCF!$C$9:$C$193=AnnualCF!$B14)*(MonthlyCF!$P$7:$GN$7=AnnualCF!K$6)*MonthlyCF!$P$9:$GN$193)</f>
        <v>0</v>
      </c>
      <c r="L14" s="19">
        <f>SUMPRODUCT((MonthlyCF!$C$9:$C$193=AnnualCF!$B14)*(MonthlyCF!$P$7:$GN$7=AnnualCF!L$6)*MonthlyCF!$P$9:$GN$193)</f>
        <v>0</v>
      </c>
      <c r="M14" s="19"/>
      <c r="N14" s="19"/>
      <c r="O14" s="19"/>
      <c r="P14" s="19"/>
      <c r="Q14" s="19"/>
      <c r="R14" s="19"/>
      <c r="S14" s="19"/>
      <c r="T14" s="19"/>
      <c r="U14" s="18"/>
      <c r="V14" s="1"/>
    </row>
    <row r="15" spans="1:22" customFormat="1" x14ac:dyDescent="0.75">
      <c r="A15" s="1"/>
      <c r="B15" s="105" t="str">
        <f>MonthlyCF!C191</f>
        <v>Loan Fees</v>
      </c>
      <c r="C15" s="19">
        <f>SUMIF(MonthlyCF!$C$9:$C$193,AnnualCF!B15,MonthlyCF!$N$9:$N$193)</f>
        <v>4582703.186178104</v>
      </c>
      <c r="D15" s="95" t="str">
        <f t="shared" si="0"/>
        <v>OK</v>
      </c>
      <c r="E15" s="993">
        <f>SUMPRODUCT((MonthlyCF!$C$9:$C$193=AnnualCF!$B15)*(MonthlyCF!$P$7:$GN$7=AnnualCF!E$6)*MonthlyCF!$P$9:$GN$193)</f>
        <v>0</v>
      </c>
      <c r="F15" s="993">
        <f>SUMPRODUCT((MonthlyCF!$C$9:$C$193=AnnualCF!$B15)*(MonthlyCF!$P$7:$GN$7=AnnualCF!F$6)*MonthlyCF!$P$9:$GN$193)</f>
        <v>4582703.186178104</v>
      </c>
      <c r="G15" s="993">
        <f>SUMPRODUCT((MonthlyCF!$C$9:$C$193=AnnualCF!$B15)*(MonthlyCF!$P$7:$GN$7=AnnualCF!G$6)*MonthlyCF!$P$9:$GN$193)</f>
        <v>0</v>
      </c>
      <c r="H15" s="993">
        <f>SUMPRODUCT((MonthlyCF!$C$9:$C$193=AnnualCF!$B15)*(MonthlyCF!$P$7:$GN$7=AnnualCF!H$6)*MonthlyCF!$P$9:$GN$193)</f>
        <v>0</v>
      </c>
      <c r="I15" s="19">
        <f>SUMPRODUCT((MonthlyCF!$C$9:$C$193=AnnualCF!$B15)*(MonthlyCF!$P$7:$GN$7=AnnualCF!I$6)*MonthlyCF!$P$9:$GN$193)</f>
        <v>0</v>
      </c>
      <c r="J15" s="19">
        <f>SUMPRODUCT((MonthlyCF!$C$9:$C$193=AnnualCF!$B15)*(MonthlyCF!$P$7:$GN$7=AnnualCF!J$6)*MonthlyCF!$P$9:$GN$193)</f>
        <v>0</v>
      </c>
      <c r="K15" s="19">
        <f>SUMPRODUCT((MonthlyCF!$C$9:$C$193=AnnualCF!$B15)*(MonthlyCF!$P$7:$GN$7=AnnualCF!K$6)*MonthlyCF!$P$9:$GN$193)</f>
        <v>0</v>
      </c>
      <c r="L15" s="19">
        <f>SUMPRODUCT((MonthlyCF!$C$9:$C$193=AnnualCF!$B15)*(MonthlyCF!$P$7:$GN$7=AnnualCF!L$6)*MonthlyCF!$P$9:$GN$193)</f>
        <v>0</v>
      </c>
      <c r="M15" s="19">
        <f>SUMPRODUCT((MonthlyCF!$C$9:$C$193=AnnualCF!$B15)*(MonthlyCF!$P$7:$GN$7=AnnualCF!M$6)*MonthlyCF!$P$9:$GN$193)</f>
        <v>0</v>
      </c>
      <c r="N15" s="19">
        <f>SUMPRODUCT((MonthlyCF!$C$9:$C$193=AnnualCF!$B15)*(MonthlyCF!$P$7:$GN$7=AnnualCF!N$6)*MonthlyCF!$P$9:$GN$193)</f>
        <v>0</v>
      </c>
      <c r="O15" s="19">
        <f>SUMPRODUCT((MonthlyCF!$C$9:$C$193=AnnualCF!$B15)*(MonthlyCF!$P$7:$GN$7=AnnualCF!O$6)*MonthlyCF!$P$9:$GN$193)</f>
        <v>0</v>
      </c>
      <c r="P15" s="19">
        <f>SUMPRODUCT((MonthlyCF!$C$9:$C$193=AnnualCF!$B15)*(MonthlyCF!$P$7:$GN$7=AnnualCF!P$6)*MonthlyCF!$P$9:$GN$193)</f>
        <v>0</v>
      </c>
      <c r="Q15" s="19">
        <f>SUMPRODUCT((MonthlyCF!$C$9:$C$193=AnnualCF!$B15)*(MonthlyCF!$P$7:$GN$7=AnnualCF!Q$6)*MonthlyCF!$P$9:$GN$193)</f>
        <v>0</v>
      </c>
      <c r="R15" s="19">
        <f>SUMPRODUCT((MonthlyCF!$C$9:$C$193=AnnualCF!$B15)*(MonthlyCF!$P$7:$GN$7=AnnualCF!R$6)*MonthlyCF!$P$9:$GN$193)</f>
        <v>0</v>
      </c>
      <c r="S15" s="19">
        <f>SUMPRODUCT((MonthlyCF!$C$9:$C$193=AnnualCF!$B15)*(MonthlyCF!$P$7:$GN$7=AnnualCF!S$6)*MonthlyCF!$P$9:$GN$193)</f>
        <v>0</v>
      </c>
      <c r="T15" s="19">
        <f>SUMPRODUCT((MonthlyCF!$C$9:$C$193=AnnualCF!$B15)*(MonthlyCF!$P$7:$GN$7=AnnualCF!T$6)*MonthlyCF!$P$9:$GN$193)</f>
        <v>0</v>
      </c>
      <c r="U15" s="18"/>
      <c r="V15" s="1"/>
    </row>
    <row r="16" spans="1:22" customFormat="1" x14ac:dyDescent="0.75">
      <c r="A16" s="1"/>
      <c r="B16" s="105" t="str">
        <f>MonthlyCF!C192</f>
        <v>Interest Reserve</v>
      </c>
      <c r="C16" s="19">
        <f>SUMIF(MonthlyCF!$C$9:$C$193,AnnualCF!B16,MonthlyCF!$N$9:$N$193)</f>
        <v>15671286.213400383</v>
      </c>
      <c r="D16" s="95" t="str">
        <f>IF(ROUND(C16,0)=ROUND(SUM(E16:T16),0),"OK","Error")</f>
        <v>OK</v>
      </c>
      <c r="E16" s="993">
        <f>SUMPRODUCT((MonthlyCF!$C$9:$C$193=AnnualCF!$B16)*(MonthlyCF!$P$7:$GN$7=AnnualCF!E$6)*MonthlyCF!$P$9:$GN$193)</f>
        <v>0</v>
      </c>
      <c r="F16" s="993">
        <f>SUMPRODUCT((MonthlyCF!$C$9:$C$193=AnnualCF!$B16)*(MonthlyCF!$P$7:$GN$7=AnnualCF!F$6)*MonthlyCF!$P$9:$GN$193)</f>
        <v>3604225.687183124</v>
      </c>
      <c r="G16" s="993">
        <f>SUMPRODUCT((MonthlyCF!$C$9:$C$193=AnnualCF!$B16)*(MonthlyCF!$P$7:$GN$7=AnnualCF!G$6)*MonthlyCF!$P$9:$GN$193)</f>
        <v>9918205.1064190473</v>
      </c>
      <c r="H16" s="993">
        <f>SUMPRODUCT((MonthlyCF!$C$9:$C$193=AnnualCF!$B16)*(MonthlyCF!$P$7:$GN$7=AnnualCF!H$6)*MonthlyCF!$P$9:$GN$193)</f>
        <v>2148855.4197982117</v>
      </c>
      <c r="I16" s="19">
        <f>SUMPRODUCT((MonthlyCF!$C$9:$C$193=AnnualCF!$B16)*(MonthlyCF!$P$7:$GN$7=AnnualCF!I$6)*MonthlyCF!$P$9:$GN$193)</f>
        <v>0</v>
      </c>
      <c r="J16" s="19">
        <f>SUMPRODUCT((MonthlyCF!$C$9:$C$193=AnnualCF!$B16)*(MonthlyCF!$P$7:$GN$7=AnnualCF!J$6)*MonthlyCF!$P$9:$GN$193)</f>
        <v>0</v>
      </c>
      <c r="K16" s="19">
        <f>SUMPRODUCT((MonthlyCF!$C$9:$C$193=AnnualCF!$B16)*(MonthlyCF!$P$7:$GN$7=AnnualCF!K$6)*MonthlyCF!$P$9:$GN$193)</f>
        <v>0</v>
      </c>
      <c r="L16" s="19">
        <f>SUMPRODUCT((MonthlyCF!$C$9:$C$193=AnnualCF!$B16)*(MonthlyCF!$P$7:$GN$7=AnnualCF!L$6)*MonthlyCF!$P$9:$GN$193)</f>
        <v>0</v>
      </c>
      <c r="M16" s="19">
        <f>SUMPRODUCT((MonthlyCF!$C$9:$C$193=AnnualCF!$B16)*(MonthlyCF!$P$7:$GN$7=AnnualCF!M$6)*MonthlyCF!$P$9:$GN$193)</f>
        <v>0</v>
      </c>
      <c r="N16" s="19">
        <f>SUMPRODUCT((MonthlyCF!$C$9:$C$193=AnnualCF!$B16)*(MonthlyCF!$P$7:$GN$7=AnnualCF!N$6)*MonthlyCF!$P$9:$GN$193)</f>
        <v>0</v>
      </c>
      <c r="O16" s="19">
        <f>SUMPRODUCT((MonthlyCF!$C$9:$C$193=AnnualCF!$B16)*(MonthlyCF!$P$7:$GN$7=AnnualCF!O$6)*MonthlyCF!$P$9:$GN$193)</f>
        <v>0</v>
      </c>
      <c r="P16" s="19">
        <f>SUMPRODUCT((MonthlyCF!$C$9:$C$193=AnnualCF!$B16)*(MonthlyCF!$P$7:$GN$7=AnnualCF!P$6)*MonthlyCF!$P$9:$GN$193)</f>
        <v>0</v>
      </c>
      <c r="Q16" s="19">
        <f>SUMPRODUCT((MonthlyCF!$C$9:$C$193=AnnualCF!$B16)*(MonthlyCF!$P$7:$GN$7=AnnualCF!Q$6)*MonthlyCF!$P$9:$GN$193)</f>
        <v>0</v>
      </c>
      <c r="R16" s="19">
        <f>SUMPRODUCT((MonthlyCF!$C$9:$C$193=AnnualCF!$B16)*(MonthlyCF!$P$7:$GN$7=AnnualCF!R$6)*MonthlyCF!$P$9:$GN$193)</f>
        <v>0</v>
      </c>
      <c r="S16" s="19">
        <f>SUMPRODUCT((MonthlyCF!$C$9:$C$193=AnnualCF!$B16)*(MonthlyCF!$P$7:$GN$7=AnnualCF!S$6)*MonthlyCF!$P$9:$GN$193)</f>
        <v>0</v>
      </c>
      <c r="T16" s="19">
        <f>SUMPRODUCT((MonthlyCF!$C$9:$C$193=AnnualCF!$B16)*(MonthlyCF!$P$7:$GN$7=AnnualCF!T$6)*MonthlyCF!$P$9:$GN$193)</f>
        <v>0</v>
      </c>
      <c r="U16" s="18"/>
      <c r="V16" s="1"/>
    </row>
    <row r="17" spans="1:22" customFormat="1" x14ac:dyDescent="0.75">
      <c r="A17" s="1"/>
      <c r="B17" s="106" t="str">
        <f>MonthlyCF!C193</f>
        <v xml:space="preserve">Total Investmnet Cost </v>
      </c>
      <c r="C17" s="96">
        <f>SUMIF(MonthlyCF!$C$9:$C$193,AnnualCF!B17,MonthlyCF!$N$9:$N$193)</f>
        <v>343619548.58428752</v>
      </c>
      <c r="D17" s="97" t="str">
        <f>IF(ROUND(C17,0)=ROUND(SUM(E17:T17),0),"OK","Error")</f>
        <v>OK</v>
      </c>
      <c r="E17" s="994">
        <f>SUMPRODUCT((MonthlyCF!$C$9:$C$193=AnnualCF!$B17)*(MonthlyCF!$P$7:$GN$7=AnnualCF!E$6)*MonthlyCF!$P$9:$GN$193)</f>
        <v>11919593.055779437</v>
      </c>
      <c r="F17" s="994">
        <f>SUMPRODUCT((MonthlyCF!$C$9:$C$193=AnnualCF!$B17)*(MonthlyCF!$P$7:$GN$7=AnnualCF!F$6)*MonthlyCF!$P$9:$GN$193)</f>
        <v>266633689.78704447</v>
      </c>
      <c r="G17" s="994">
        <f>SUMPRODUCT((MonthlyCF!$C$9:$C$193=AnnualCF!$B17)*(MonthlyCF!$P$7:$GN$7=AnnualCF!G$6)*MonthlyCF!$P$9:$GN$193)</f>
        <v>62917410.321665443</v>
      </c>
      <c r="H17" s="994">
        <f>SUMPRODUCT((MonthlyCF!$C$9:$C$193=AnnualCF!$B17)*(MonthlyCF!$P$7:$GN$7=AnnualCF!H$6)*MonthlyCF!$P$9:$GN$193)</f>
        <v>2148855.4197982117</v>
      </c>
      <c r="I17" s="96">
        <f>SUMPRODUCT((MonthlyCF!$C$9:$C$193=AnnualCF!$B17)*(MonthlyCF!$P$7:$GN$7=AnnualCF!I$6)*MonthlyCF!$P$9:$GN$193)</f>
        <v>0</v>
      </c>
      <c r="J17" s="96">
        <f>SUMPRODUCT((MonthlyCF!$C$9:$C$193=AnnualCF!$B17)*(MonthlyCF!$P$7:$GN$7=AnnualCF!J$6)*MonthlyCF!$P$9:$GN$193)</f>
        <v>0</v>
      </c>
      <c r="K17" s="96">
        <f>SUMPRODUCT((MonthlyCF!$C$9:$C$193=AnnualCF!$B17)*(MonthlyCF!$P$7:$GN$7=AnnualCF!K$6)*MonthlyCF!$P$9:$GN$193)</f>
        <v>0</v>
      </c>
      <c r="L17" s="96">
        <f>SUMPRODUCT((MonthlyCF!$C$9:$C$193=AnnualCF!$B17)*(MonthlyCF!$P$7:$GN$7=AnnualCF!L$6)*MonthlyCF!$P$9:$GN$193)</f>
        <v>0</v>
      </c>
      <c r="M17" s="96">
        <f>SUMPRODUCT((MonthlyCF!$C$9:$C$193=AnnualCF!$B17)*(MonthlyCF!$P$7:$GN$7=AnnualCF!M$6)*MonthlyCF!$P$9:$GN$193)</f>
        <v>0</v>
      </c>
      <c r="N17" s="96">
        <f>SUMPRODUCT((MonthlyCF!$C$9:$C$193=AnnualCF!$B17)*(MonthlyCF!$P$7:$GN$7=AnnualCF!N$6)*MonthlyCF!$P$9:$GN$193)</f>
        <v>0</v>
      </c>
      <c r="O17" s="96">
        <f>SUMPRODUCT((MonthlyCF!$C$9:$C$193=AnnualCF!$B17)*(MonthlyCF!$P$7:$GN$7=AnnualCF!O$6)*MonthlyCF!$P$9:$GN$193)</f>
        <v>0</v>
      </c>
      <c r="P17" s="96">
        <f>SUMPRODUCT((MonthlyCF!$C$9:$C$193=AnnualCF!$B17)*(MonthlyCF!$P$7:$GN$7=AnnualCF!P$6)*MonthlyCF!$P$9:$GN$193)</f>
        <v>0</v>
      </c>
      <c r="Q17" s="96">
        <f>SUMPRODUCT((MonthlyCF!$C$9:$C$193=AnnualCF!$B17)*(MonthlyCF!$P$7:$GN$7=AnnualCF!Q$6)*MonthlyCF!$P$9:$GN$193)</f>
        <v>0</v>
      </c>
      <c r="R17" s="96">
        <f>SUMPRODUCT((MonthlyCF!$C$9:$C$193=AnnualCF!$B17)*(MonthlyCF!$P$7:$GN$7=AnnualCF!R$6)*MonthlyCF!$P$9:$GN$193)</f>
        <v>0</v>
      </c>
      <c r="S17" s="96">
        <f>SUMPRODUCT((MonthlyCF!$C$9:$C$193=AnnualCF!$B17)*(MonthlyCF!$P$7:$GN$7=AnnualCF!S$6)*MonthlyCF!$P$9:$GN$193)</f>
        <v>0</v>
      </c>
      <c r="T17" s="96">
        <f>SUMPRODUCT((MonthlyCF!$C$9:$C$193=AnnualCF!$B17)*(MonthlyCF!$P$7:$GN$7=AnnualCF!T$6)*MonthlyCF!$P$9:$GN$193)</f>
        <v>0</v>
      </c>
      <c r="U17" s="98"/>
      <c r="V17" s="1"/>
    </row>
    <row r="18" spans="1:22" x14ac:dyDescent="0.75">
      <c r="E18" s="995"/>
      <c r="F18" s="995"/>
      <c r="G18" s="995"/>
      <c r="H18" s="995"/>
    </row>
    <row r="19" spans="1:22" s="67" customFormat="1" x14ac:dyDescent="0.75">
      <c r="A19" s="1"/>
      <c r="B19" s="807" t="s">
        <v>196</v>
      </c>
      <c r="C19" s="808"/>
      <c r="D19" s="809"/>
      <c r="E19" s="996"/>
      <c r="F19" s="996"/>
      <c r="G19" s="996"/>
      <c r="H19" s="996"/>
      <c r="I19" s="1194"/>
      <c r="J19" s="1194"/>
      <c r="K19" s="1194"/>
      <c r="L19" s="809"/>
      <c r="M19" s="809"/>
      <c r="N19" s="809"/>
      <c r="O19" s="809"/>
      <c r="P19" s="809"/>
      <c r="Q19" s="809"/>
      <c r="R19" s="809"/>
      <c r="S19" s="809"/>
      <c r="T19" s="809"/>
      <c r="U19" s="816"/>
      <c r="V19" s="1"/>
    </row>
    <row r="20" spans="1:22" s="67" customFormat="1" x14ac:dyDescent="0.75">
      <c r="A20" s="1"/>
      <c r="B20" s="5" t="str">
        <f>MonthlyCF!C196</f>
        <v>Equity</v>
      </c>
      <c r="C20" s="858">
        <f>MonthlyCF!D197</f>
        <v>161682779.59235457</v>
      </c>
      <c r="D20" s="102" t="str">
        <f t="shared" ref="D20:D53" si="2">IF(ROUND(C20,0)=ROUND(SUM(E20:T20),0),"OK","Error")</f>
        <v>OK</v>
      </c>
      <c r="E20" s="993" cm="1">
        <f t="array" ref="E20">SUMPRODUCT((MonthlyCF!$C$9:$C$289=AnnualCF!$B20)*(MonthlyCF!$P$7:$GN$7=AnnualCF!E$6)*MonthlyCF!$P$9:$GN$289)</f>
        <v>11919593.055779437</v>
      </c>
      <c r="F20" s="993" cm="1">
        <f t="array" ref="F20">SUMPRODUCT((MonthlyCF!$C$9:$C$289=AnnualCF!$B20)*(MonthlyCF!$P$7:$GN$7=AnnualCF!F$6)*MonthlyCF!$P$9:$GN$289)</f>
        <v>149763186.53657514</v>
      </c>
      <c r="G20" s="993" cm="1">
        <f t="array" ref="G20">SUMPRODUCT((MonthlyCF!$C$9:$C$289=AnnualCF!$B20)*(MonthlyCF!$P$7:$GN$7=AnnualCF!G$6)*MonthlyCF!$P$9:$GN$289)</f>
        <v>0</v>
      </c>
      <c r="H20" s="993" cm="1">
        <f t="array" ref="H20">SUMPRODUCT((MonthlyCF!$C$9:$C$289=AnnualCF!$B20)*(MonthlyCF!$P$7:$GN$7=AnnualCF!H$6)*MonthlyCF!$P$9:$GN$289)</f>
        <v>0</v>
      </c>
      <c r="I20" s="1195" cm="1">
        <f t="array" ref="I20">SUMPRODUCT((MonthlyCF!$C$9:$C$289=AnnualCF!$B20)*(MonthlyCF!$P$7:$GN$7=AnnualCF!I$6)*MonthlyCF!$P$9:$GN$289)</f>
        <v>0</v>
      </c>
      <c r="J20" s="1195" cm="1">
        <f t="array" ref="J20">SUMPRODUCT((MonthlyCF!$C$9:$C$289=AnnualCF!$B20)*(MonthlyCF!$P$7:$GN$7=AnnualCF!J$6)*MonthlyCF!$P$9:$GN$289)</f>
        <v>0</v>
      </c>
      <c r="K20" s="1195" cm="1">
        <f t="array" ref="K20">SUMPRODUCT((MonthlyCF!$C$9:$C$289=AnnualCF!$B20)*(MonthlyCF!$P$7:$GN$7=AnnualCF!K$6)*MonthlyCF!$P$9:$GN$289)</f>
        <v>0</v>
      </c>
      <c r="L20" s="993" cm="1">
        <f t="array" ref="L20">SUMPRODUCT((MonthlyCF!$C$9:$C$289=AnnualCF!$B20)*(MonthlyCF!$P$7:$GN$7=AnnualCF!L$6)*MonthlyCF!$P$9:$GN$289)</f>
        <v>0</v>
      </c>
      <c r="M20" s="993" cm="1">
        <f t="array" ref="M20">SUMPRODUCT((MonthlyCF!$C$9:$C$289=AnnualCF!$B20)*(MonthlyCF!$P$7:$GN$7=AnnualCF!M$6)*MonthlyCF!$P$9:$GN$289)</f>
        <v>0</v>
      </c>
      <c r="N20" s="993" cm="1">
        <f t="array" ref="N20">SUMPRODUCT((MonthlyCF!$C$9:$C$289=AnnualCF!$B20)*(MonthlyCF!$P$7:$GN$7=AnnualCF!N$6)*MonthlyCF!$P$9:$GN$289)</f>
        <v>0</v>
      </c>
      <c r="O20" s="993" cm="1">
        <f t="array" ref="O20">SUMPRODUCT((MonthlyCF!$C$9:$C$289=AnnualCF!$B20)*(MonthlyCF!$P$7:$GN$7=AnnualCF!O$6)*MonthlyCF!$P$9:$GN$289)</f>
        <v>0</v>
      </c>
      <c r="P20" s="993" cm="1">
        <f t="array" ref="P20">SUMPRODUCT((MonthlyCF!$C$9:$C$289=AnnualCF!$B20)*(MonthlyCF!$P$7:$GN$7=AnnualCF!P$6)*MonthlyCF!$P$9:$GN$289)</f>
        <v>0</v>
      </c>
      <c r="Q20" s="993" cm="1">
        <f t="array" ref="Q20">SUMPRODUCT((MonthlyCF!$C$9:$C$289=AnnualCF!$B20)*(MonthlyCF!$P$7:$GN$7=AnnualCF!Q$6)*MonthlyCF!$P$9:$GN$289)</f>
        <v>0</v>
      </c>
      <c r="R20" s="993" cm="1">
        <f t="array" ref="R20">SUMPRODUCT((MonthlyCF!$C$9:$C$289=AnnualCF!$B20)*(MonthlyCF!$P$7:$GN$7=AnnualCF!R$6)*MonthlyCF!$P$9:$GN$289)</f>
        <v>0</v>
      </c>
      <c r="S20" s="993" cm="1">
        <f t="array" ref="S20">SUMPRODUCT((MonthlyCF!$C$9:$C$289=AnnualCF!$B20)*(MonthlyCF!$P$7:$GN$7=AnnualCF!S$6)*MonthlyCF!$P$9:$GN$289)</f>
        <v>0</v>
      </c>
      <c r="T20" s="993" cm="1">
        <f t="array" ref="T20">SUMPRODUCT((MonthlyCF!$C$9:$C$289=AnnualCF!$B20)*(MonthlyCF!$P$7:$GN$7=AnnualCF!T$6)*MonthlyCF!$P$9:$GN$289)</f>
        <v>0</v>
      </c>
      <c r="U20" s="1091"/>
      <c r="V20" s="1"/>
    </row>
    <row r="21" spans="1:22" s="67" customFormat="1" x14ac:dyDescent="0.75">
      <c r="A21" s="1"/>
      <c r="B21" s="5" t="str">
        <f>MonthlyCF!C201</f>
        <v xml:space="preserve">Mezz Debt </v>
      </c>
      <c r="C21" s="19">
        <f>+MonthlyCF!D215</f>
        <v>0</v>
      </c>
      <c r="D21" s="102" t="str">
        <f t="shared" si="2"/>
        <v>OK</v>
      </c>
      <c r="E21" s="993" cm="1">
        <f t="array" ref="E21">SUMPRODUCT((MonthlyCF!$C$9:$C$289=AnnualCF!$B21)*(MonthlyCF!$P$7:$GN$7=AnnualCF!E$6)*MonthlyCF!$P$9:$GN$289)</f>
        <v>0</v>
      </c>
      <c r="F21" s="993" cm="1">
        <f t="array" ref="F21">SUMPRODUCT((MonthlyCF!$C$9:$C$289=AnnualCF!$B21)*(MonthlyCF!$P$7:$GN$7=AnnualCF!F$6)*MonthlyCF!$P$9:$GN$289)</f>
        <v>0</v>
      </c>
      <c r="G21" s="993" cm="1">
        <f t="array" ref="G21">SUMPRODUCT((MonthlyCF!$C$9:$C$289=AnnualCF!$B21)*(MonthlyCF!$P$7:$GN$7=AnnualCF!G$6)*MonthlyCF!$P$9:$GN$289)</f>
        <v>0</v>
      </c>
      <c r="H21" s="993" cm="1">
        <f t="array" ref="H21">SUMPRODUCT((MonthlyCF!$C$9:$C$289=AnnualCF!$B21)*(MonthlyCF!$P$7:$GN$7=AnnualCF!H$6)*MonthlyCF!$P$9:$GN$289)</f>
        <v>0</v>
      </c>
      <c r="I21" s="1195" cm="1">
        <f t="array" ref="I21">SUMPRODUCT((MonthlyCF!$C$9:$C$289=AnnualCF!$B21)*(MonthlyCF!$P$7:$GN$7=AnnualCF!I$6)*MonthlyCF!$P$9:$GN$289)</f>
        <v>0</v>
      </c>
      <c r="J21" s="1195" cm="1">
        <f t="array" ref="J21">SUMPRODUCT((MonthlyCF!$C$9:$C$289=AnnualCF!$B21)*(MonthlyCF!$P$7:$GN$7=AnnualCF!J$6)*MonthlyCF!$P$9:$GN$289)</f>
        <v>0</v>
      </c>
      <c r="K21" s="1195" cm="1">
        <f t="array" ref="K21">SUMPRODUCT((MonthlyCF!$C$9:$C$289=AnnualCF!$B21)*(MonthlyCF!$P$7:$GN$7=AnnualCF!K$6)*MonthlyCF!$P$9:$GN$289)</f>
        <v>0</v>
      </c>
      <c r="L21" s="993" cm="1">
        <f t="array" ref="L21">SUMPRODUCT((MonthlyCF!$C$9:$C$289=AnnualCF!$B21)*(MonthlyCF!$P$7:$GN$7=AnnualCF!L$6)*MonthlyCF!$P$9:$GN$289)</f>
        <v>0</v>
      </c>
      <c r="M21" s="993" cm="1">
        <f t="array" ref="M21">SUMPRODUCT((MonthlyCF!$C$9:$C$289=AnnualCF!$B21)*(MonthlyCF!$P$7:$GN$7=AnnualCF!M$6)*MonthlyCF!$P$9:$GN$289)</f>
        <v>0</v>
      </c>
      <c r="N21" s="993" cm="1">
        <f t="array" ref="N21">SUMPRODUCT((MonthlyCF!$C$9:$C$289=AnnualCF!$B21)*(MonthlyCF!$P$7:$GN$7=AnnualCF!N$6)*MonthlyCF!$P$9:$GN$289)</f>
        <v>0</v>
      </c>
      <c r="O21" s="993" cm="1">
        <f t="array" ref="O21">SUMPRODUCT((MonthlyCF!$C$9:$C$289=AnnualCF!$B21)*(MonthlyCF!$P$7:$GN$7=AnnualCF!O$6)*MonthlyCF!$P$9:$GN$289)</f>
        <v>0</v>
      </c>
      <c r="P21" s="993" cm="1">
        <f t="array" ref="P21">SUMPRODUCT((MonthlyCF!$C$9:$C$289=AnnualCF!$B21)*(MonthlyCF!$P$7:$GN$7=AnnualCF!P$6)*MonthlyCF!$P$9:$GN$289)</f>
        <v>0</v>
      </c>
      <c r="Q21" s="993" cm="1">
        <f t="array" ref="Q21">SUMPRODUCT((MonthlyCF!$C$9:$C$289=AnnualCF!$B21)*(MonthlyCF!$P$7:$GN$7=AnnualCF!Q$6)*MonthlyCF!$P$9:$GN$289)</f>
        <v>0</v>
      </c>
      <c r="R21" s="993" cm="1">
        <f t="array" ref="R21">SUMPRODUCT((MonthlyCF!$C$9:$C$289=AnnualCF!$B21)*(MonthlyCF!$P$7:$GN$7=AnnualCF!R$6)*MonthlyCF!$P$9:$GN$289)</f>
        <v>0</v>
      </c>
      <c r="S21" s="993" cm="1">
        <f t="array" ref="S21">SUMPRODUCT((MonthlyCF!$C$9:$C$289=AnnualCF!$B21)*(MonthlyCF!$P$7:$GN$7=AnnualCF!S$6)*MonthlyCF!$P$9:$GN$289)</f>
        <v>0</v>
      </c>
      <c r="T21" s="993" cm="1">
        <f t="array" ref="T21">SUMPRODUCT((MonthlyCF!$C$9:$C$289=AnnualCF!$B21)*(MonthlyCF!$P$7:$GN$7=AnnualCF!T$6)*MonthlyCF!$P$9:$GN$289)</f>
        <v>0</v>
      </c>
      <c r="U21" s="1091"/>
      <c r="V21" s="1"/>
    </row>
    <row r="22" spans="1:22" s="67" customFormat="1" x14ac:dyDescent="0.75">
      <c r="A22" s="1"/>
      <c r="B22" s="14" t="str">
        <f>MonthlyCF!C216</f>
        <v xml:space="preserve">Senior Debt </v>
      </c>
      <c r="C22" s="25">
        <f>+MonthlyCF!D231</f>
        <v>207953726.9577795</v>
      </c>
      <c r="D22" s="103" t="str">
        <f t="shared" si="2"/>
        <v>OK</v>
      </c>
      <c r="E22" s="997" cm="1">
        <f t="array" ref="E22">SUMPRODUCT((MonthlyCF!$C$9:$C$289=AnnualCF!$B22)*(MonthlyCF!$P$7:$GN$7=AnnualCF!E$6)*MonthlyCF!$P$9:$GN$289)</f>
        <v>0</v>
      </c>
      <c r="F22" s="997" cm="1">
        <f t="array" ref="F22">SUMPRODUCT((MonthlyCF!$C$9:$C$289=AnnualCF!$B22)*(MonthlyCF!$P$7:$GN$7=AnnualCF!F$6)*MonthlyCF!$P$9:$GN$289)</f>
        <v>116870503.25046937</v>
      </c>
      <c r="G22" s="997" cm="1">
        <f t="array" ref="G22">SUMPRODUCT((MonthlyCF!$C$9:$C$289=AnnualCF!$B22)*(MonthlyCF!$P$7:$GN$7=AnnualCF!G$6)*MonthlyCF!$P$9:$GN$289)</f>
        <v>62917410.321665443</v>
      </c>
      <c r="H22" s="997" cm="1">
        <f t="array" ref="H22">SUMPRODUCT((MonthlyCF!$C$9:$C$289=AnnualCF!$B22)*(MonthlyCF!$P$7:$GN$7=AnnualCF!H$6)*MonthlyCF!$P$9:$GN$289)</f>
        <v>12989254.572234225</v>
      </c>
      <c r="I22" s="1196" cm="1">
        <f t="array" ref="I22">SUMPRODUCT((MonthlyCF!$C$9:$C$289=AnnualCF!$B22)*(MonthlyCF!$P$7:$GN$7=AnnualCF!I$6)*MonthlyCF!$P$9:$GN$289)</f>
        <v>13008478.982923215</v>
      </c>
      <c r="J22" s="1196" cm="1">
        <f t="array" ref="J22">SUMPRODUCT((MonthlyCF!$C$9:$C$289=AnnualCF!$B22)*(MonthlyCF!$P$7:$GN$7=AnnualCF!J$6)*MonthlyCF!$P$9:$GN$289)</f>
        <v>2168079.8304872019</v>
      </c>
      <c r="K22" s="1196" cm="1">
        <f t="array" ref="K22">SUMPRODUCT((MonthlyCF!$C$9:$C$289=AnnualCF!$B22)*(MonthlyCF!$P$7:$GN$7=AnnualCF!K$6)*MonthlyCF!$P$9:$GN$289)</f>
        <v>0</v>
      </c>
      <c r="L22" s="1196" cm="1">
        <f t="array" ref="L22">SUMPRODUCT((MonthlyCF!$C$9:$C$289=AnnualCF!$B22)*(MonthlyCF!$P$7:$GN$7=AnnualCF!L$6)*MonthlyCF!$P$9:$GN$289)</f>
        <v>0</v>
      </c>
      <c r="M22" s="1196" cm="1">
        <f t="array" ref="M22">SUMPRODUCT((MonthlyCF!$C$9:$C$289=AnnualCF!$B22)*(MonthlyCF!$P$7:$GN$7=AnnualCF!M$6)*MonthlyCF!$P$9:$GN$289)</f>
        <v>0</v>
      </c>
      <c r="N22" s="1196" cm="1">
        <f t="array" ref="N22">SUMPRODUCT((MonthlyCF!$C$9:$C$289=AnnualCF!$B22)*(MonthlyCF!$P$7:$GN$7=AnnualCF!N$6)*MonthlyCF!$P$9:$GN$289)</f>
        <v>0</v>
      </c>
      <c r="O22" s="1196" cm="1">
        <f t="array" ref="O22">SUMPRODUCT((MonthlyCF!$C$9:$C$289=AnnualCF!$B22)*(MonthlyCF!$P$7:$GN$7=AnnualCF!O$6)*MonthlyCF!$P$9:$GN$289)</f>
        <v>0</v>
      </c>
      <c r="P22" s="1196" cm="1">
        <f t="array" ref="P22">SUMPRODUCT((MonthlyCF!$C$9:$C$289=AnnualCF!$B22)*(MonthlyCF!$P$7:$GN$7=AnnualCF!P$6)*MonthlyCF!$P$9:$GN$289)</f>
        <v>0</v>
      </c>
      <c r="Q22" s="1196" cm="1">
        <f t="array" ref="Q22">SUMPRODUCT((MonthlyCF!$C$9:$C$289=AnnualCF!$B22)*(MonthlyCF!$P$7:$GN$7=AnnualCF!Q$6)*MonthlyCF!$P$9:$GN$289)</f>
        <v>0</v>
      </c>
      <c r="R22" s="1196" cm="1">
        <f t="array" ref="R22">SUMPRODUCT((MonthlyCF!$C$9:$C$289=AnnualCF!$B22)*(MonthlyCF!$P$7:$GN$7=AnnualCF!R$6)*MonthlyCF!$P$9:$GN$289)</f>
        <v>0</v>
      </c>
      <c r="S22" s="1196" cm="1">
        <f t="array" ref="S22">SUMPRODUCT((MonthlyCF!$C$9:$C$289=AnnualCF!$B22)*(MonthlyCF!$P$7:$GN$7=AnnualCF!S$6)*MonthlyCF!$P$9:$GN$289)</f>
        <v>0</v>
      </c>
      <c r="T22" s="1196" cm="1">
        <f t="array" ref="T22">SUMPRODUCT((MonthlyCF!$C$9:$C$289=AnnualCF!$B22)*(MonthlyCF!$P$7:$GN$7=AnnualCF!T$6)*MonthlyCF!$P$9:$GN$289)</f>
        <v>0</v>
      </c>
      <c r="U22" s="1092"/>
      <c r="V22" s="1"/>
    </row>
    <row r="23" spans="1:22" s="67" customFormat="1" x14ac:dyDescent="0.75">
      <c r="A23" s="1"/>
      <c r="I23" s="1197"/>
      <c r="J23" s="1197"/>
      <c r="K23" s="1197"/>
      <c r="V23" s="1"/>
    </row>
    <row r="24" spans="1:22" s="67" customFormat="1" x14ac:dyDescent="0.75">
      <c r="A24" s="1"/>
      <c r="B24" s="807" t="s">
        <v>158</v>
      </c>
      <c r="C24" s="808"/>
      <c r="D24" s="809" t="str">
        <f t="shared" si="2"/>
        <v>OK</v>
      </c>
      <c r="E24" s="809"/>
      <c r="F24" s="809"/>
      <c r="G24" s="809"/>
      <c r="H24" s="809"/>
      <c r="I24" s="1194"/>
      <c r="J24" s="1194"/>
      <c r="K24" s="1194"/>
      <c r="L24" s="809"/>
      <c r="M24" s="809"/>
      <c r="N24" s="809"/>
      <c r="O24" s="809"/>
      <c r="P24" s="809"/>
      <c r="Q24" s="809"/>
      <c r="R24" s="809"/>
      <c r="S24" s="809"/>
      <c r="T24" s="809"/>
      <c r="U24" s="816"/>
      <c r="V24" s="1"/>
    </row>
    <row r="25" spans="1:22" s="67" customFormat="1" x14ac:dyDescent="0.75">
      <c r="A25" s="1"/>
      <c r="B25" s="90" t="s">
        <v>103</v>
      </c>
      <c r="C25" s="19">
        <f>MonthlyCF!N239</f>
        <v>190373425.29499593</v>
      </c>
      <c r="D25" s="95" t="str">
        <f t="shared" si="2"/>
        <v>OK</v>
      </c>
      <c r="E25" s="993" cm="1">
        <f t="array" ref="E25">SUMPRODUCT((MonthlyCF!$C$9:$C$289=AnnualCF!$B25)*(MonthlyCF!$P$7:$GN$7=AnnualCF!E$6)*MonthlyCF!$P$9:$GN$289)</f>
        <v>0</v>
      </c>
      <c r="F25" s="993" cm="1">
        <f t="array" ref="F25">SUMPRODUCT((MonthlyCF!$C$9:$C$289=AnnualCF!$B25)*(MonthlyCF!$P$7:$GN$7=AnnualCF!F$6)*MonthlyCF!$P$9:$GN$289)</f>
        <v>0</v>
      </c>
      <c r="G25" s="993" cm="1">
        <f t="array" ref="G25">SUMPRODUCT((MonthlyCF!$C$9:$C$289=AnnualCF!$B25)*(MonthlyCF!$P$7:$GN$7=AnnualCF!G$6)*MonthlyCF!$P$9:$GN$289)</f>
        <v>0</v>
      </c>
      <c r="H25" s="993" cm="1">
        <f t="array" ref="H25">SUMPRODUCT((MonthlyCF!$C$9:$C$289=AnnualCF!$B25)*(MonthlyCF!$P$7:$GN$7=AnnualCF!H$6)*MonthlyCF!$P$9:$GN$289)</f>
        <v>42008701.782276042</v>
      </c>
      <c r="I25" s="1195" cm="1">
        <f t="array" ref="I25">SUMPRODUCT((MonthlyCF!$C$9:$C$289=AnnualCF!$B25)*(MonthlyCF!$P$7:$GN$7=AnnualCF!I$6)*MonthlyCF!$P$9:$GN$289)</f>
        <v>61902126.046257973</v>
      </c>
      <c r="J25" s="1195" cm="1">
        <f t="array" ref="J25">SUMPRODUCT((MonthlyCF!$C$9:$C$289=AnnualCF!$B25)*(MonthlyCF!$P$7:$GN$7=AnnualCF!J$6)*MonthlyCF!$P$9:$GN$289)</f>
        <v>78065602.998956248</v>
      </c>
      <c r="K25" s="1195" cm="1">
        <f t="array" ref="K25">SUMPRODUCT((MonthlyCF!$C$9:$C$289=AnnualCF!$B25)*(MonthlyCF!$P$7:$GN$7=AnnualCF!K$6)*MonthlyCF!$P$9:$GN$289)</f>
        <v>8396994.4675056841</v>
      </c>
      <c r="L25" s="993" cm="1">
        <f t="array" ref="L25">SUMPRODUCT((MonthlyCF!$C$9:$C$289=AnnualCF!$B25)*(MonthlyCF!$P$7:$GN$7=AnnualCF!L$6)*MonthlyCF!$P$9:$GN$289)</f>
        <v>0</v>
      </c>
      <c r="M25" s="993" cm="1">
        <f t="array" ref="M25">SUMPRODUCT((MonthlyCF!$C$9:$C$289=AnnualCF!$B25)*(MonthlyCF!$P$7:$GN$7=AnnualCF!M$6)*MonthlyCF!$P$9:$GN$289)</f>
        <v>0</v>
      </c>
      <c r="N25" s="993" cm="1">
        <f t="array" ref="N25">SUMPRODUCT((MonthlyCF!$C$9:$C$289=AnnualCF!$B25)*(MonthlyCF!$P$7:$GN$7=AnnualCF!N$6)*MonthlyCF!$P$9:$GN$289)</f>
        <v>0</v>
      </c>
      <c r="O25" s="993" cm="1">
        <f t="array" ref="O25">SUMPRODUCT((MonthlyCF!$C$9:$C$289=AnnualCF!$B25)*(MonthlyCF!$P$7:$GN$7=AnnualCF!O$6)*MonthlyCF!$P$9:$GN$289)</f>
        <v>0</v>
      </c>
      <c r="P25" s="993" cm="1">
        <f t="array" ref="P25">SUMPRODUCT((MonthlyCF!$C$9:$C$289=AnnualCF!$B25)*(MonthlyCF!$P$7:$GN$7=AnnualCF!P$6)*MonthlyCF!$P$9:$GN$289)</f>
        <v>0</v>
      </c>
      <c r="Q25" s="993" cm="1">
        <f t="array" ref="Q25">SUMPRODUCT((MonthlyCF!$C$9:$C$289=AnnualCF!$B25)*(MonthlyCF!$P$7:$GN$7=AnnualCF!Q$6)*MonthlyCF!$P$9:$GN$289)</f>
        <v>0</v>
      </c>
      <c r="R25" s="993" cm="1">
        <f t="array" ref="R25">SUMPRODUCT((MonthlyCF!$C$9:$C$289=AnnualCF!$B25)*(MonthlyCF!$P$7:$GN$7=AnnualCF!R$6)*MonthlyCF!$P$9:$GN$289)</f>
        <v>0</v>
      </c>
      <c r="S25" s="993" cm="1">
        <f t="array" ref="S25">SUMPRODUCT((MonthlyCF!$C$9:$C$289=AnnualCF!$B25)*(MonthlyCF!$P$7:$GN$7=AnnualCF!S$6)*MonthlyCF!$P$9:$GN$289)</f>
        <v>0</v>
      </c>
      <c r="T25" s="993" cm="1">
        <f t="array" ref="T25">SUMPRODUCT((MonthlyCF!$C$9:$C$289=AnnualCF!$B25)*(MonthlyCF!$P$7:$GN$7=AnnualCF!T$6)*MonthlyCF!$P$9:$GN$289)</f>
        <v>0</v>
      </c>
      <c r="U25" s="18"/>
      <c r="V25" s="1"/>
    </row>
    <row r="26" spans="1:22" s="67" customFormat="1" x14ac:dyDescent="0.75">
      <c r="A26" s="1"/>
      <c r="B26" s="90" t="str">
        <f>MonthlyCF!C240</f>
        <v>Const Loan Interest Payments</v>
      </c>
      <c r="C26" s="19">
        <f>MonthlyCF!N240</f>
        <v>-26016957.965846416</v>
      </c>
      <c r="D26" s="95" t="str">
        <f t="shared" si="2"/>
        <v>OK</v>
      </c>
      <c r="E26" s="993" cm="1">
        <f t="array" ref="E26">SUMPRODUCT((MonthlyCF!$C$9:$C$289=AnnualCF!$B26)*(MonthlyCF!$P$7:$GN$7=AnnualCF!E$6)*MonthlyCF!$P$9:$GN$289)</f>
        <v>0</v>
      </c>
      <c r="F26" s="993" cm="1">
        <f t="array" ref="F26">SUMPRODUCT((MonthlyCF!$C$9:$C$289=AnnualCF!$B26)*(MonthlyCF!$P$7:$GN$7=AnnualCF!F$6)*MonthlyCF!$P$9:$GN$289)</f>
        <v>0</v>
      </c>
      <c r="G26" s="993" cm="1">
        <f t="array" ref="G26">SUMPRODUCT((MonthlyCF!$C$9:$C$289=AnnualCF!$B26)*(MonthlyCF!$P$7:$GN$7=AnnualCF!G$6)*MonthlyCF!$P$9:$GN$289)</f>
        <v>0</v>
      </c>
      <c r="H26" s="993" cm="1">
        <f t="array" ref="H26">SUMPRODUCT((MonthlyCF!$C$9:$C$289=AnnualCF!$B26)*(MonthlyCF!$P$7:$GN$7=AnnualCF!H$6)*MonthlyCF!$P$9:$GN$289)</f>
        <v>-10840399.152436012</v>
      </c>
      <c r="I26" s="1195" cm="1">
        <f t="array" ref="I26">SUMPRODUCT((MonthlyCF!$C$9:$C$289=AnnualCF!$B26)*(MonthlyCF!$P$7:$GN$7=AnnualCF!I$6)*MonthlyCF!$P$9:$GN$289)</f>
        <v>-13008478.982923215</v>
      </c>
      <c r="J26" s="1195" cm="1">
        <f t="array" ref="J26">SUMPRODUCT((MonthlyCF!$C$9:$C$289=AnnualCF!$B26)*(MonthlyCF!$P$7:$GN$7=AnnualCF!J$6)*MonthlyCF!$P$9:$GN$289)</f>
        <v>-2168079.8304872019</v>
      </c>
      <c r="K26" s="1195" cm="1">
        <f t="array" ref="K26">SUMPRODUCT((MonthlyCF!$C$9:$C$289=AnnualCF!$B26)*(MonthlyCF!$P$7:$GN$7=AnnualCF!K$6)*MonthlyCF!$P$9:$GN$289)</f>
        <v>0</v>
      </c>
      <c r="L26" s="993" cm="1">
        <f t="array" ref="L26">SUMPRODUCT((MonthlyCF!$C$9:$C$289=AnnualCF!$B26)*(MonthlyCF!$P$7:$GN$7=AnnualCF!L$6)*MonthlyCF!$P$9:$GN$289)</f>
        <v>0</v>
      </c>
      <c r="M26" s="993" cm="1">
        <f t="array" ref="M26">SUMPRODUCT((MonthlyCF!$C$9:$C$289=AnnualCF!$B26)*(MonthlyCF!$P$7:$GN$7=AnnualCF!M$6)*MonthlyCF!$P$9:$GN$289)</f>
        <v>0</v>
      </c>
      <c r="N26" s="993" cm="1">
        <f t="array" ref="N26">SUMPRODUCT((MonthlyCF!$C$9:$C$289=AnnualCF!$B26)*(MonthlyCF!$P$7:$GN$7=AnnualCF!N$6)*MonthlyCF!$P$9:$GN$289)</f>
        <v>0</v>
      </c>
      <c r="O26" s="993" cm="1">
        <f t="array" ref="O26">SUMPRODUCT((MonthlyCF!$C$9:$C$289=AnnualCF!$B26)*(MonthlyCF!$P$7:$GN$7=AnnualCF!O$6)*MonthlyCF!$P$9:$GN$289)</f>
        <v>0</v>
      </c>
      <c r="P26" s="993" cm="1">
        <f t="array" ref="P26">SUMPRODUCT((MonthlyCF!$C$9:$C$289=AnnualCF!$B26)*(MonthlyCF!$P$7:$GN$7=AnnualCF!P$6)*MonthlyCF!$P$9:$GN$289)</f>
        <v>0</v>
      </c>
      <c r="Q26" s="993" cm="1">
        <f t="array" ref="Q26">SUMPRODUCT((MonthlyCF!$C$9:$C$289=AnnualCF!$B26)*(MonthlyCF!$P$7:$GN$7=AnnualCF!Q$6)*MonthlyCF!$P$9:$GN$289)</f>
        <v>0</v>
      </c>
      <c r="R26" s="993" cm="1">
        <f t="array" ref="R26">SUMPRODUCT((MonthlyCF!$C$9:$C$289=AnnualCF!$B26)*(MonthlyCF!$P$7:$GN$7=AnnualCF!R$6)*MonthlyCF!$P$9:$GN$289)</f>
        <v>0</v>
      </c>
      <c r="S26" s="993" cm="1">
        <f t="array" ref="S26">SUMPRODUCT((MonthlyCF!$C$9:$C$289=AnnualCF!$B26)*(MonthlyCF!$P$7:$GN$7=AnnualCF!S$6)*MonthlyCF!$P$9:$GN$289)</f>
        <v>0</v>
      </c>
      <c r="T26" s="993" cm="1">
        <f t="array" ref="T26">SUMPRODUCT((MonthlyCF!$C$9:$C$289=AnnualCF!$B26)*(MonthlyCF!$P$7:$GN$7=AnnualCF!T$6)*MonthlyCF!$P$9:$GN$289)</f>
        <v>0</v>
      </c>
      <c r="U26" s="18"/>
      <c r="V26" s="1"/>
    </row>
    <row r="27" spans="1:22" s="67" customFormat="1" x14ac:dyDescent="0.75">
      <c r="A27" s="1"/>
      <c r="B27" s="90" t="str">
        <f>MonthlyCF!C244</f>
        <v>Perm Debt Payments</v>
      </c>
      <c r="C27" s="19">
        <f>MonthlyCF!N244</f>
        <v>-42957918.499327883</v>
      </c>
      <c r="D27" s="95" t="str">
        <f t="shared" si="2"/>
        <v>OK</v>
      </c>
      <c r="E27" s="993" cm="1">
        <f t="array" ref="E27">SUMPRODUCT((MonthlyCF!$C$9:$C$289=AnnualCF!$B27)*(MonthlyCF!$P$7:$GN$7=AnnualCF!E$6)*MonthlyCF!$P$9:$GN$289)</f>
        <v>0</v>
      </c>
      <c r="F27" s="993" cm="1">
        <f t="array" ref="F27">SUMPRODUCT((MonthlyCF!$C$9:$C$289=AnnualCF!$B27)*(MonthlyCF!$P$7:$GN$7=AnnualCF!F$6)*MonthlyCF!$P$9:$GN$289)</f>
        <v>0</v>
      </c>
      <c r="G27" s="993" cm="1">
        <f t="array" ref="G27">SUMPRODUCT((MonthlyCF!$C$9:$C$289=AnnualCF!$B27)*(MonthlyCF!$P$7:$GN$7=AnnualCF!G$6)*MonthlyCF!$P$9:$GN$289)</f>
        <v>0</v>
      </c>
      <c r="H27" s="993" cm="1">
        <f t="array" ref="H27">SUMPRODUCT((MonthlyCF!$C$9:$C$289=AnnualCF!$B27)*(MonthlyCF!$P$7:$GN$7=AnnualCF!H$6)*MonthlyCF!$P$9:$GN$289)</f>
        <v>0</v>
      </c>
      <c r="I27" s="1195" cm="1">
        <f t="array" ref="I27">SUMPRODUCT((MonthlyCF!$C$9:$C$289=AnnualCF!$B27)*(MonthlyCF!$P$7:$GN$7=AnnualCF!I$6)*MonthlyCF!$P$9:$GN$289)</f>
        <v>0</v>
      </c>
      <c r="J27" s="1195" cm="1">
        <f t="array" ref="J27">SUMPRODUCT((MonthlyCF!$C$9:$C$289=AnnualCF!$B27)*(MonthlyCF!$P$7:$GN$7=AnnualCF!J$6)*MonthlyCF!$P$9:$GN$289)</f>
        <v>-38281271.603421442</v>
      </c>
      <c r="K27" s="1195" cm="1">
        <f t="array" ref="K27">SUMPRODUCT((MonthlyCF!$C$9:$C$289=AnnualCF!$B27)*(MonthlyCF!$P$7:$GN$7=AnnualCF!K$6)*MonthlyCF!$P$9:$GN$289)</f>
        <v>-4676646.8959064409</v>
      </c>
      <c r="L27" s="993" cm="1">
        <f t="array" ref="L27">SUMPRODUCT((MonthlyCF!$C$9:$C$289=AnnualCF!$B27)*(MonthlyCF!$P$7:$GN$7=AnnualCF!L$6)*MonthlyCF!$P$9:$GN$289)</f>
        <v>0</v>
      </c>
      <c r="M27" s="993" cm="1">
        <f t="array" ref="M27">SUMPRODUCT((MonthlyCF!$C$9:$C$289=AnnualCF!$B27)*(MonthlyCF!$P$7:$GN$7=AnnualCF!M$6)*MonthlyCF!$P$9:$GN$289)</f>
        <v>0</v>
      </c>
      <c r="N27" s="993" cm="1">
        <f t="array" ref="N27">SUMPRODUCT((MonthlyCF!$C$9:$C$289=AnnualCF!$B27)*(MonthlyCF!$P$7:$GN$7=AnnualCF!N$6)*MonthlyCF!$P$9:$GN$289)</f>
        <v>0</v>
      </c>
      <c r="O27" s="993" cm="1">
        <f t="array" ref="O27">SUMPRODUCT((MonthlyCF!$C$9:$C$289=AnnualCF!$B27)*(MonthlyCF!$P$7:$GN$7=AnnualCF!O$6)*MonthlyCF!$P$9:$GN$289)</f>
        <v>0</v>
      </c>
      <c r="P27" s="993" cm="1">
        <f t="array" ref="P27">SUMPRODUCT((MonthlyCF!$C$9:$C$289=AnnualCF!$B27)*(MonthlyCF!$P$7:$GN$7=AnnualCF!P$6)*MonthlyCF!$P$9:$GN$289)</f>
        <v>0</v>
      </c>
      <c r="Q27" s="993" cm="1">
        <f t="array" ref="Q27">SUMPRODUCT((MonthlyCF!$C$9:$C$289=AnnualCF!$B27)*(MonthlyCF!$P$7:$GN$7=AnnualCF!Q$6)*MonthlyCF!$P$9:$GN$289)</f>
        <v>0</v>
      </c>
      <c r="R27" s="993" cm="1">
        <f t="array" ref="R27">SUMPRODUCT((MonthlyCF!$C$9:$C$289=AnnualCF!$B27)*(MonthlyCF!$P$7:$GN$7=AnnualCF!R$6)*MonthlyCF!$P$9:$GN$289)</f>
        <v>0</v>
      </c>
      <c r="S27" s="993" cm="1">
        <f t="array" ref="S27">SUMPRODUCT((MonthlyCF!$C$9:$C$289=AnnualCF!$B27)*(MonthlyCF!$P$7:$GN$7=AnnualCF!S$6)*MonthlyCF!$P$9:$GN$289)</f>
        <v>0</v>
      </c>
      <c r="T27" s="993" cm="1">
        <f t="array" ref="T27">SUMPRODUCT((MonthlyCF!$C$9:$C$289=AnnualCF!$B27)*(MonthlyCF!$P$7:$GN$7=AnnualCF!T$6)*MonthlyCF!$P$9:$GN$289)</f>
        <v>0</v>
      </c>
      <c r="U27" s="18"/>
      <c r="V27" s="1"/>
    </row>
    <row r="28" spans="1:22" s="67" customFormat="1" x14ac:dyDescent="0.75">
      <c r="A28" s="1"/>
      <c r="B28" s="91" t="s">
        <v>160</v>
      </c>
      <c r="C28" s="96">
        <f>MonthlyCF!N246</f>
        <v>139508638.84717488</v>
      </c>
      <c r="D28" s="97" t="str">
        <f t="shared" si="2"/>
        <v>OK</v>
      </c>
      <c r="E28" s="994" cm="1">
        <f t="array" ref="E28">SUMPRODUCT((MonthlyCF!$C$9:$C$289=AnnualCF!$B28)*(MonthlyCF!$P$7:$GN$7=AnnualCF!E$6)*MonthlyCF!$P$9:$GN$289)</f>
        <v>0</v>
      </c>
      <c r="F28" s="994" cm="1">
        <f t="array" ref="F28">SUMPRODUCT((MonthlyCF!$C$9:$C$289=AnnualCF!$B28)*(MonthlyCF!$P$7:$GN$7=AnnualCF!F$6)*MonthlyCF!$P$9:$GN$289)</f>
        <v>0</v>
      </c>
      <c r="G28" s="994" cm="1">
        <f t="array" ref="G28">SUMPRODUCT((MonthlyCF!$C$9:$C$289=AnnualCF!$B28)*(MonthlyCF!$P$7:$GN$7=AnnualCF!G$6)*MonthlyCF!$P$9:$GN$289)</f>
        <v>0</v>
      </c>
      <c r="H28" s="994" cm="1">
        <f t="array" ref="H28">SUMPRODUCT((MonthlyCF!$C$9:$C$289=AnnualCF!$B28)*(MonthlyCF!$P$7:$GN$7=AnnualCF!H$6)*MonthlyCF!$P$9:$GN$289)</f>
        <v>39444312.17735932</v>
      </c>
      <c r="I28" s="1198" cm="1">
        <f t="array" ref="I28">SUMPRODUCT((MonthlyCF!$C$9:$C$289=AnnualCF!$B28)*(MonthlyCF!$P$7:$GN$7=AnnualCF!I$6)*MonthlyCF!$P$9:$GN$289)</f>
        <v>59337736.441341259</v>
      </c>
      <c r="J28" s="1198" cm="1">
        <f t="array" ref="J28">SUMPRODUCT((MonthlyCF!$C$9:$C$289=AnnualCF!$B28)*(MonthlyCF!$P$7:$GN$7=AnnualCF!J$6)*MonthlyCF!$P$9:$GN$289)</f>
        <v>37219941.790618092</v>
      </c>
      <c r="K28" s="1198" cm="1">
        <f t="array" ref="K28">SUMPRODUCT((MonthlyCF!$C$9:$C$289=AnnualCF!$B28)*(MonthlyCF!$P$7:$GN$7=AnnualCF!K$6)*MonthlyCF!$P$9:$GN$289)</f>
        <v>3506648.4378561829</v>
      </c>
      <c r="L28" s="96" cm="1">
        <f t="array" ref="L28">SUMPRODUCT((MonthlyCF!$C$9:$C$289=AnnualCF!$B28)*(MonthlyCF!$P$7:$GN$7=AnnualCF!L$6)*MonthlyCF!$P$9:$GN$289)</f>
        <v>0</v>
      </c>
      <c r="M28" s="96" cm="1">
        <f t="array" ref="M28">SUMPRODUCT((MonthlyCF!$C$9:$C$289=AnnualCF!$B28)*(MonthlyCF!$P$7:$GN$7=AnnualCF!M$6)*MonthlyCF!$P$9:$GN$289)</f>
        <v>0</v>
      </c>
      <c r="N28" s="96" cm="1">
        <f t="array" ref="N28">SUMPRODUCT((MonthlyCF!$C$9:$C$289=AnnualCF!$B28)*(MonthlyCF!$P$7:$GN$7=AnnualCF!N$6)*MonthlyCF!$P$9:$GN$289)</f>
        <v>0</v>
      </c>
      <c r="O28" s="96" cm="1">
        <f t="array" ref="O28">SUMPRODUCT((MonthlyCF!$C$9:$C$289=AnnualCF!$B28)*(MonthlyCF!$P$7:$GN$7=AnnualCF!O$6)*MonthlyCF!$P$9:$GN$289)</f>
        <v>0</v>
      </c>
      <c r="P28" s="96" cm="1">
        <f t="array" ref="P28">SUMPRODUCT((MonthlyCF!$C$9:$C$289=AnnualCF!$B28)*(MonthlyCF!$P$7:$GN$7=AnnualCF!P$6)*MonthlyCF!$P$9:$GN$289)</f>
        <v>0</v>
      </c>
      <c r="Q28" s="96" cm="1">
        <f t="array" ref="Q28">SUMPRODUCT((MonthlyCF!$C$9:$C$289=AnnualCF!$B28)*(MonthlyCF!$P$7:$GN$7=AnnualCF!Q$6)*MonthlyCF!$P$9:$GN$289)</f>
        <v>0</v>
      </c>
      <c r="R28" s="96" cm="1">
        <f t="array" ref="R28">SUMPRODUCT((MonthlyCF!$C$9:$C$289=AnnualCF!$B28)*(MonthlyCF!$P$7:$GN$7=AnnualCF!R$6)*MonthlyCF!$P$9:$GN$289)</f>
        <v>0</v>
      </c>
      <c r="S28" s="96" cm="1">
        <f t="array" ref="S28">SUMPRODUCT((MonthlyCF!$C$9:$C$289=AnnualCF!$B28)*(MonthlyCF!$P$7:$GN$7=AnnualCF!S$6)*MonthlyCF!$P$9:$GN$289)</f>
        <v>0</v>
      </c>
      <c r="T28" s="96" cm="1">
        <f t="array" ref="T28">SUMPRODUCT((MonthlyCF!$C$9:$C$289=AnnualCF!$B28)*(MonthlyCF!$P$7:$GN$7=AnnualCF!T$6)*MonthlyCF!$P$9:$GN$289)</f>
        <v>0</v>
      </c>
      <c r="U28" s="98"/>
      <c r="V28" s="1"/>
    </row>
    <row r="29" spans="1:22" x14ac:dyDescent="0.75">
      <c r="B29" s="99"/>
      <c r="E29" s="995"/>
      <c r="F29" s="995"/>
      <c r="G29" s="995"/>
      <c r="H29" s="995"/>
      <c r="J29" s="383"/>
      <c r="K29" s="383"/>
    </row>
    <row r="30" spans="1:22" s="67" customFormat="1" x14ac:dyDescent="0.75">
      <c r="A30" s="1"/>
      <c r="B30" s="807" t="s">
        <v>185</v>
      </c>
      <c r="C30" s="808"/>
      <c r="D30" s="809"/>
      <c r="E30" s="996"/>
      <c r="F30" s="996"/>
      <c r="G30" s="996"/>
      <c r="H30" s="996"/>
      <c r="I30" s="809"/>
      <c r="J30" s="809"/>
      <c r="K30" s="809"/>
      <c r="L30" s="809"/>
      <c r="M30" s="809"/>
      <c r="N30" s="809"/>
      <c r="O30" s="809"/>
      <c r="P30" s="809"/>
      <c r="Q30" s="809"/>
      <c r="R30" s="809"/>
      <c r="S30" s="809"/>
      <c r="T30" s="809"/>
      <c r="U30" s="816"/>
      <c r="V30" s="1"/>
    </row>
    <row r="31" spans="1:22" s="67" customFormat="1" x14ac:dyDescent="0.75">
      <c r="A31" s="1"/>
      <c r="B31" s="90" t="s">
        <v>59</v>
      </c>
      <c r="C31" s="19">
        <f>MonthlyCF!N249</f>
        <v>489367100.49489194</v>
      </c>
      <c r="D31" s="102" t="str">
        <f t="shared" si="2"/>
        <v>OK</v>
      </c>
      <c r="E31" s="993" cm="1">
        <f t="array" ref="E31">SUMPRODUCT((MonthlyCF!$C$9:$C$289=AnnualCF!$B31)*(MonthlyCF!$P$7:$GN$7=AnnualCF!E$6)*MonthlyCF!$P$9:$GN$289)</f>
        <v>0</v>
      </c>
      <c r="F31" s="993" cm="1">
        <f t="array" ref="F31">SUMPRODUCT((MonthlyCF!$C$9:$C$289=AnnualCF!$B31)*(MonthlyCF!$P$7:$GN$7=AnnualCF!F$6)*MonthlyCF!$P$9:$GN$289)</f>
        <v>0</v>
      </c>
      <c r="G31" s="993" cm="1">
        <f t="array" ref="G31">SUMPRODUCT((MonthlyCF!$C$9:$C$289=AnnualCF!$B31)*(MonthlyCF!$P$7:$GN$7=AnnualCF!G$6)*MonthlyCF!$P$9:$GN$289)</f>
        <v>0</v>
      </c>
      <c r="H31" s="993" cm="1">
        <f t="array" ref="H31">SUMPRODUCT((MonthlyCF!$C$9:$C$289=AnnualCF!$B31)*(MonthlyCF!$P$7:$GN$7=AnnualCF!H$6)*MonthlyCF!$P$9:$GN$289)</f>
        <v>0</v>
      </c>
      <c r="I31" s="19" cm="1">
        <f t="array" ref="I31">SUMPRODUCT((MonthlyCF!$C$9:$C$289=AnnualCF!$B31)*(MonthlyCF!$P$7:$GN$7=AnnualCF!I$6)*MonthlyCF!$P$9:$GN$289)</f>
        <v>0</v>
      </c>
      <c r="J31" s="1172" cm="1">
        <f t="array" ref="J31">SUMPRODUCT((MonthlyCF!$C$9:$C$289=AnnualCF!$B31)*(MonthlyCF!$P$7:$GN$7=AnnualCF!J$6)*MonthlyCF!$P$9:$GN$289)</f>
        <v>489367100.49489194</v>
      </c>
      <c r="K31" s="19" cm="1">
        <f t="array" ref="K31">SUMPRODUCT((MonthlyCF!$C$9:$C$289=AnnualCF!$B31)*(MonthlyCF!$P$7:$GN$7=AnnualCF!K$6)*MonthlyCF!$P$9:$GN$289)</f>
        <v>0</v>
      </c>
      <c r="L31" s="19" cm="1">
        <f t="array" ref="L31">SUMPRODUCT((MonthlyCF!$C$9:$C$289=AnnualCF!$B31)*(MonthlyCF!$P$7:$GN$7=AnnualCF!L$6)*MonthlyCF!$P$9:$GN$289)</f>
        <v>0</v>
      </c>
      <c r="M31" s="19" cm="1">
        <f t="array" ref="M31">SUMPRODUCT((MonthlyCF!$C$9:$C$289=AnnualCF!$B31)*(MonthlyCF!$P$7:$GN$7=AnnualCF!M$6)*MonthlyCF!$P$9:$GN$289)</f>
        <v>0</v>
      </c>
      <c r="N31" s="19" cm="1">
        <f t="array" ref="N31">SUMPRODUCT((MonthlyCF!$C$9:$C$289=AnnualCF!$B31)*(MonthlyCF!$P$7:$GN$7=AnnualCF!N$6)*MonthlyCF!$P$9:$GN$289)</f>
        <v>0</v>
      </c>
      <c r="O31" s="19" cm="1">
        <f t="array" ref="O31">SUMPRODUCT((MonthlyCF!$C$9:$C$289=AnnualCF!$B31)*(MonthlyCF!$P$7:$GN$7=AnnualCF!O$6)*MonthlyCF!$P$9:$GN$289)</f>
        <v>0</v>
      </c>
      <c r="P31" s="19" cm="1">
        <f t="array" ref="P31">SUMPRODUCT((MonthlyCF!$C$9:$C$289=AnnualCF!$B31)*(MonthlyCF!$P$7:$GN$7=AnnualCF!P$6)*MonthlyCF!$P$9:$GN$289)</f>
        <v>0</v>
      </c>
      <c r="Q31" s="19" cm="1">
        <f t="array" ref="Q31">SUMPRODUCT((MonthlyCF!$C$9:$C$289=AnnualCF!$B31)*(MonthlyCF!$P$7:$GN$7=AnnualCF!Q$6)*MonthlyCF!$P$9:$GN$289)</f>
        <v>0</v>
      </c>
      <c r="R31" s="19" cm="1">
        <f t="array" ref="R31">SUMPRODUCT((MonthlyCF!$C$9:$C$289=AnnualCF!$B31)*(MonthlyCF!$P$7:$GN$7=AnnualCF!R$6)*MonthlyCF!$P$9:$GN$289)</f>
        <v>0</v>
      </c>
      <c r="S31" s="19" cm="1">
        <f t="array" ref="S31">SUMPRODUCT((MonthlyCF!$C$9:$C$289=AnnualCF!$B31)*(MonthlyCF!$P$7:$GN$7=AnnualCF!S$6)*MonthlyCF!$P$9:$GN$289)</f>
        <v>0</v>
      </c>
      <c r="T31" s="19" cm="1">
        <f t="array" ref="T31">SUMPRODUCT((MonthlyCF!$C$9:$C$289=AnnualCF!$B31)*(MonthlyCF!$P$7:$GN$7=AnnualCF!T$6)*MonthlyCF!$P$9:$GN$289)</f>
        <v>0</v>
      </c>
      <c r="U31" s="18"/>
      <c r="V31" s="1"/>
    </row>
    <row r="32" spans="1:22" s="67" customFormat="1" x14ac:dyDescent="0.75">
      <c r="A32" s="1"/>
      <c r="B32" s="90" t="s">
        <v>187</v>
      </c>
      <c r="C32" s="19">
        <f>MonthlyCF!N250</f>
        <v>4893671.0049489196</v>
      </c>
      <c r="D32" s="95" t="str">
        <f t="shared" si="2"/>
        <v>OK</v>
      </c>
      <c r="E32" s="993" cm="1">
        <f t="array" ref="E32">SUMPRODUCT((MonthlyCF!$C$9:$C$289=AnnualCF!$B32)*(MonthlyCF!$P$7:$GN$7=AnnualCF!E$6)*MonthlyCF!$P$9:$GN$289)</f>
        <v>0</v>
      </c>
      <c r="F32" s="993" cm="1">
        <f t="array" ref="F32">SUMPRODUCT((MonthlyCF!$C$9:$C$289=AnnualCF!$B32)*(MonthlyCF!$P$7:$GN$7=AnnualCF!F$6)*MonthlyCF!$P$9:$GN$289)</f>
        <v>0</v>
      </c>
      <c r="G32" s="993" cm="1">
        <f t="array" ref="G32">SUMPRODUCT((MonthlyCF!$C$9:$C$289=AnnualCF!$B32)*(MonthlyCF!$P$7:$GN$7=AnnualCF!G$6)*MonthlyCF!$P$9:$GN$289)</f>
        <v>0</v>
      </c>
      <c r="H32" s="993" cm="1">
        <f t="array" ref="H32">SUMPRODUCT((MonthlyCF!$C$9:$C$289=AnnualCF!$B32)*(MonthlyCF!$P$7:$GN$7=AnnualCF!H$6)*MonthlyCF!$P$9:$GN$289)</f>
        <v>0</v>
      </c>
      <c r="I32" s="19" cm="1">
        <f t="array" ref="I32">SUMPRODUCT((MonthlyCF!$C$9:$C$289=AnnualCF!$B32)*(MonthlyCF!$P$7:$GN$7=AnnualCF!I$6)*MonthlyCF!$P$9:$GN$289)</f>
        <v>0</v>
      </c>
      <c r="J32" s="747" cm="1">
        <f t="array" ref="J32">SUMPRODUCT((MonthlyCF!$C$9:$C$289=AnnualCF!$B32)*(MonthlyCF!$P$7:$GN$7=AnnualCF!J$6)*MonthlyCF!$P$9:$GN$289)</f>
        <v>4893671.0049489196</v>
      </c>
      <c r="K32" s="19" cm="1">
        <f t="array" ref="K32">SUMPRODUCT((MonthlyCF!$C$9:$C$289=AnnualCF!$B32)*(MonthlyCF!$P$7:$GN$7=AnnualCF!K$6)*MonthlyCF!$P$9:$GN$289)</f>
        <v>0</v>
      </c>
      <c r="L32" s="19" cm="1">
        <f t="array" ref="L32">SUMPRODUCT((MonthlyCF!$C$9:$C$289=AnnualCF!$B32)*(MonthlyCF!$P$7:$GN$7=AnnualCF!L$6)*MonthlyCF!$P$9:$GN$289)</f>
        <v>0</v>
      </c>
      <c r="M32" s="19" cm="1">
        <f t="array" ref="M32">SUMPRODUCT((MonthlyCF!$C$9:$C$289=AnnualCF!$B32)*(MonthlyCF!$P$7:$GN$7=AnnualCF!M$6)*MonthlyCF!$P$9:$GN$289)</f>
        <v>0</v>
      </c>
      <c r="N32" s="19" cm="1">
        <f t="array" ref="N32">SUMPRODUCT((MonthlyCF!$C$9:$C$289=AnnualCF!$B32)*(MonthlyCF!$P$7:$GN$7=AnnualCF!N$6)*MonthlyCF!$P$9:$GN$289)</f>
        <v>0</v>
      </c>
      <c r="O32" s="19" cm="1">
        <f t="array" ref="O32">SUMPRODUCT((MonthlyCF!$C$9:$C$289=AnnualCF!$B32)*(MonthlyCF!$P$7:$GN$7=AnnualCF!O$6)*MonthlyCF!$P$9:$GN$289)</f>
        <v>0</v>
      </c>
      <c r="P32" s="19" cm="1">
        <f t="array" ref="P32">SUMPRODUCT((MonthlyCF!$C$9:$C$289=AnnualCF!$B32)*(MonthlyCF!$P$7:$GN$7=AnnualCF!P$6)*MonthlyCF!$P$9:$GN$289)</f>
        <v>0</v>
      </c>
      <c r="Q32" s="19" cm="1">
        <f t="array" ref="Q32">SUMPRODUCT((MonthlyCF!$C$9:$C$289=AnnualCF!$B32)*(MonthlyCF!$P$7:$GN$7=AnnualCF!Q$6)*MonthlyCF!$P$9:$GN$289)</f>
        <v>0</v>
      </c>
      <c r="R32" s="19" cm="1">
        <f t="array" ref="R32">SUMPRODUCT((MonthlyCF!$C$9:$C$289=AnnualCF!$B32)*(MonthlyCF!$P$7:$GN$7=AnnualCF!R$6)*MonthlyCF!$P$9:$GN$289)</f>
        <v>0</v>
      </c>
      <c r="S32" s="19" cm="1">
        <f t="array" ref="S32">SUMPRODUCT((MonthlyCF!$C$9:$C$289=AnnualCF!$B32)*(MonthlyCF!$P$7:$GN$7=AnnualCF!S$6)*MonthlyCF!$P$9:$GN$289)</f>
        <v>0</v>
      </c>
      <c r="T32" s="19" cm="1">
        <f t="array" ref="T32">SUMPRODUCT((MonthlyCF!$C$9:$C$289=AnnualCF!$B32)*(MonthlyCF!$P$7:$GN$7=AnnualCF!T$6)*MonthlyCF!$P$9:$GN$289)</f>
        <v>0</v>
      </c>
      <c r="U32" s="18"/>
      <c r="V32" s="1"/>
    </row>
    <row r="33" spans="1:22" s="67" customFormat="1" x14ac:dyDescent="0.75">
      <c r="A33" s="1"/>
      <c r="B33" s="90" t="str">
        <f>MonthlyCF!C251</f>
        <v>Senior Construction Loan Repayment</v>
      </c>
      <c r="C33" s="19">
        <f>MonthlyCF!N251</f>
        <v>183020808.90717664</v>
      </c>
      <c r="D33" s="95" t="str">
        <f t="shared" si="2"/>
        <v>OK</v>
      </c>
      <c r="E33" s="993" cm="1">
        <f t="array" ref="E33">SUMPRODUCT((MonthlyCF!$C$9:$C$289=AnnualCF!$B33)*(MonthlyCF!$P$7:$GN$7=AnnualCF!E$6)*MonthlyCF!$P$9:$GN$289)</f>
        <v>0</v>
      </c>
      <c r="F33" s="993" cm="1">
        <f t="array" ref="F33">SUMPRODUCT((MonthlyCF!$C$9:$C$289=AnnualCF!$B33)*(MonthlyCF!$P$7:$GN$7=AnnualCF!F$6)*MonthlyCF!$P$9:$GN$289)</f>
        <v>0</v>
      </c>
      <c r="G33" s="993" cm="1">
        <f t="array" ref="G33">SUMPRODUCT((MonthlyCF!$C$9:$C$289=AnnualCF!$B33)*(MonthlyCF!$P$7:$GN$7=AnnualCF!G$6)*MonthlyCF!$P$9:$GN$289)</f>
        <v>0</v>
      </c>
      <c r="H33" s="993" cm="1">
        <f t="array" ref="H33">SUMPRODUCT((MonthlyCF!$C$9:$C$289=AnnualCF!$B33)*(MonthlyCF!$P$7:$GN$7=AnnualCF!H$6)*MonthlyCF!$P$9:$GN$289)</f>
        <v>0</v>
      </c>
      <c r="I33" s="19" cm="1">
        <f t="array" ref="I33">SUMPRODUCT((MonthlyCF!$C$9:$C$289=AnnualCF!$B33)*(MonthlyCF!$P$7:$GN$7=AnnualCF!I$6)*MonthlyCF!$P$9:$GN$289)</f>
        <v>0</v>
      </c>
      <c r="J33" s="19" cm="1">
        <f t="array" ref="J33">SUMPRODUCT((MonthlyCF!$C$9:$C$289=AnnualCF!$B33)*(MonthlyCF!$P$7:$GN$7=AnnualCF!J$6)*MonthlyCF!$P$9:$GN$289)</f>
        <v>183020808.90717664</v>
      </c>
      <c r="K33" s="19" cm="1">
        <f t="array" ref="K33">SUMPRODUCT((MonthlyCF!$C$9:$C$289=AnnualCF!$B33)*(MonthlyCF!$P$7:$GN$7=AnnualCF!K$6)*MonthlyCF!$P$9:$GN$289)</f>
        <v>0</v>
      </c>
      <c r="L33" s="19" cm="1">
        <f t="array" ref="L33">SUMPRODUCT((MonthlyCF!$C$9:$C$289=AnnualCF!$B33)*(MonthlyCF!$P$7:$GN$7=AnnualCF!L$6)*MonthlyCF!$P$9:$GN$289)</f>
        <v>0</v>
      </c>
      <c r="M33" s="19" cm="1">
        <f t="array" ref="M33">SUMPRODUCT((MonthlyCF!$C$9:$C$289=AnnualCF!$B33)*(MonthlyCF!$P$7:$GN$7=AnnualCF!M$6)*MonthlyCF!$P$9:$GN$289)</f>
        <v>0</v>
      </c>
      <c r="N33" s="19" cm="1">
        <f t="array" ref="N33">SUMPRODUCT((MonthlyCF!$C$9:$C$289=AnnualCF!$B33)*(MonthlyCF!$P$7:$GN$7=AnnualCF!N$6)*MonthlyCF!$P$9:$GN$289)</f>
        <v>0</v>
      </c>
      <c r="O33" s="19" cm="1">
        <f t="array" ref="O33">SUMPRODUCT((MonthlyCF!$C$9:$C$289=AnnualCF!$B33)*(MonthlyCF!$P$7:$GN$7=AnnualCF!O$6)*MonthlyCF!$P$9:$GN$289)</f>
        <v>0</v>
      </c>
      <c r="P33" s="19" cm="1">
        <f t="array" ref="P33">SUMPRODUCT((MonthlyCF!$C$9:$C$289=AnnualCF!$B33)*(MonthlyCF!$P$7:$GN$7=AnnualCF!P$6)*MonthlyCF!$P$9:$GN$289)</f>
        <v>0</v>
      </c>
      <c r="Q33" s="19" cm="1">
        <f t="array" ref="Q33">SUMPRODUCT((MonthlyCF!$C$9:$C$289=AnnualCF!$B33)*(MonthlyCF!$P$7:$GN$7=AnnualCF!Q$6)*MonthlyCF!$P$9:$GN$289)</f>
        <v>0</v>
      </c>
      <c r="R33" s="19" cm="1">
        <f t="array" ref="R33">SUMPRODUCT((MonthlyCF!$C$9:$C$289=AnnualCF!$B33)*(MonthlyCF!$P$7:$GN$7=AnnualCF!R$6)*MonthlyCF!$P$9:$GN$289)</f>
        <v>0</v>
      </c>
      <c r="S33" s="19" cm="1">
        <f t="array" ref="S33">SUMPRODUCT((MonthlyCF!$C$9:$C$289=AnnualCF!$B33)*(MonthlyCF!$P$7:$GN$7=AnnualCF!S$6)*MonthlyCF!$P$9:$GN$289)</f>
        <v>0</v>
      </c>
      <c r="T33" s="19" cm="1">
        <f t="array" ref="T33">SUMPRODUCT((MonthlyCF!$C$9:$C$289=AnnualCF!$B33)*(MonthlyCF!$P$7:$GN$7=AnnualCF!T$6)*MonthlyCF!$P$9:$GN$289)</f>
        <v>0</v>
      </c>
      <c r="U33" s="18"/>
      <c r="V33" s="1"/>
    </row>
    <row r="34" spans="1:22" s="67" customFormat="1" x14ac:dyDescent="0.75">
      <c r="A34" s="1"/>
      <c r="B34" s="90" t="str">
        <f>MonthlyCF!C252</f>
        <v>Mezz Repayment</v>
      </c>
      <c r="C34" s="19">
        <f>MonthlyCF!N252</f>
        <v>0</v>
      </c>
      <c r="D34" s="95" t="str">
        <f t="shared" si="2"/>
        <v>OK</v>
      </c>
      <c r="E34" s="993" cm="1">
        <f t="array" ref="E34">SUMPRODUCT((MonthlyCF!$C$9:$C$289=AnnualCF!$B34)*(MonthlyCF!$P$7:$GN$7=AnnualCF!E$6)*MonthlyCF!$P$9:$GN$289)</f>
        <v>0</v>
      </c>
      <c r="F34" s="993" cm="1">
        <f t="array" ref="F34">SUMPRODUCT((MonthlyCF!$C$9:$C$289=AnnualCF!$B34)*(MonthlyCF!$P$7:$GN$7=AnnualCF!F$6)*MonthlyCF!$P$9:$GN$289)</f>
        <v>0</v>
      </c>
      <c r="G34" s="993" cm="1">
        <f t="array" ref="G34">SUMPRODUCT((MonthlyCF!$C$9:$C$289=AnnualCF!$B34)*(MonthlyCF!$P$7:$GN$7=AnnualCF!G$6)*MonthlyCF!$P$9:$GN$289)</f>
        <v>0</v>
      </c>
      <c r="H34" s="993" cm="1">
        <f t="array" ref="H34">SUMPRODUCT((MonthlyCF!$C$9:$C$289=AnnualCF!$B34)*(MonthlyCF!$P$7:$GN$7=AnnualCF!H$6)*MonthlyCF!$P$9:$GN$289)</f>
        <v>0</v>
      </c>
      <c r="I34" s="19" cm="1">
        <f t="array" ref="I34">SUMPRODUCT((MonthlyCF!$C$9:$C$289=AnnualCF!$B34)*(MonthlyCF!$P$7:$GN$7=AnnualCF!I$6)*MonthlyCF!$P$9:$GN$289)</f>
        <v>0</v>
      </c>
      <c r="J34" s="19" cm="1">
        <f t="array" ref="J34">SUMPRODUCT((MonthlyCF!$C$9:$C$289=AnnualCF!$B34)*(MonthlyCF!$P$7:$GN$7=AnnualCF!J$6)*MonthlyCF!$P$9:$GN$289)</f>
        <v>0</v>
      </c>
      <c r="K34" s="19" cm="1">
        <f t="array" ref="K34">SUMPRODUCT((MonthlyCF!$C$9:$C$289=AnnualCF!$B34)*(MonthlyCF!$P$7:$GN$7=AnnualCF!K$6)*MonthlyCF!$P$9:$GN$289)</f>
        <v>0</v>
      </c>
      <c r="L34" s="19" cm="1">
        <f t="array" ref="L34">SUMPRODUCT((MonthlyCF!$C$9:$C$289=AnnualCF!$B34)*(MonthlyCF!$P$7:$GN$7=AnnualCF!L$6)*MonthlyCF!$P$9:$GN$289)</f>
        <v>0</v>
      </c>
      <c r="M34" s="19" cm="1">
        <f t="array" ref="M34">SUMPRODUCT((MonthlyCF!$C$9:$C$289=AnnualCF!$B34)*(MonthlyCF!$P$7:$GN$7=AnnualCF!M$6)*MonthlyCF!$P$9:$GN$289)</f>
        <v>0</v>
      </c>
      <c r="N34" s="19" cm="1">
        <f t="array" ref="N34">SUMPRODUCT((MonthlyCF!$C$9:$C$289=AnnualCF!$B34)*(MonthlyCF!$P$7:$GN$7=AnnualCF!N$6)*MonthlyCF!$P$9:$GN$289)</f>
        <v>0</v>
      </c>
      <c r="O34" s="19" cm="1">
        <f t="array" ref="O34">SUMPRODUCT((MonthlyCF!$C$9:$C$289=AnnualCF!$B34)*(MonthlyCF!$P$7:$GN$7=AnnualCF!O$6)*MonthlyCF!$P$9:$GN$289)</f>
        <v>0</v>
      </c>
      <c r="P34" s="19" cm="1">
        <f t="array" ref="P34">SUMPRODUCT((MonthlyCF!$C$9:$C$289=AnnualCF!$B34)*(MonthlyCF!$P$7:$GN$7=AnnualCF!P$6)*MonthlyCF!$P$9:$GN$289)</f>
        <v>0</v>
      </c>
      <c r="Q34" s="19" cm="1">
        <f t="array" ref="Q34">SUMPRODUCT((MonthlyCF!$C$9:$C$289=AnnualCF!$B34)*(MonthlyCF!$P$7:$GN$7=AnnualCF!Q$6)*MonthlyCF!$P$9:$GN$289)</f>
        <v>0</v>
      </c>
      <c r="R34" s="19" cm="1">
        <f t="array" ref="R34">SUMPRODUCT((MonthlyCF!$C$9:$C$289=AnnualCF!$B34)*(MonthlyCF!$P$7:$GN$7=AnnualCF!R$6)*MonthlyCF!$P$9:$GN$289)</f>
        <v>0</v>
      </c>
      <c r="S34" s="19" cm="1">
        <f t="array" ref="S34">SUMPRODUCT((MonthlyCF!$C$9:$C$289=AnnualCF!$B34)*(MonthlyCF!$P$7:$GN$7=AnnualCF!S$6)*MonthlyCF!$P$9:$GN$289)</f>
        <v>0</v>
      </c>
      <c r="T34" s="19" cm="1">
        <f t="array" ref="T34">SUMPRODUCT((MonthlyCF!$C$9:$C$289=AnnualCF!$B34)*(MonthlyCF!$P$7:$GN$7=AnnualCF!T$6)*MonthlyCF!$P$9:$GN$289)</f>
        <v>0</v>
      </c>
      <c r="U34" s="18"/>
      <c r="V34" s="1"/>
    </row>
    <row r="35" spans="1:22" s="67" customFormat="1" x14ac:dyDescent="0.75">
      <c r="A35" s="1"/>
      <c r="B35" s="91" t="s">
        <v>204</v>
      </c>
      <c r="C35" s="96">
        <f>MonthlyCF!N253</f>
        <v>301452620.58276641</v>
      </c>
      <c r="D35" s="97" t="str">
        <f t="shared" si="2"/>
        <v>OK</v>
      </c>
      <c r="E35" s="994" cm="1">
        <f t="array" ref="E35">SUMPRODUCT((MonthlyCF!$C$9:$C$289=AnnualCF!$B35)*(MonthlyCF!$P$7:$GN$7=AnnualCF!E$6)*MonthlyCF!$P$9:$GN$289)</f>
        <v>0</v>
      </c>
      <c r="F35" s="994" cm="1">
        <f t="array" ref="F35">SUMPRODUCT((MonthlyCF!$C$9:$C$289=AnnualCF!$B35)*(MonthlyCF!$P$7:$GN$7=AnnualCF!F$6)*MonthlyCF!$P$9:$GN$289)</f>
        <v>0</v>
      </c>
      <c r="G35" s="994" cm="1">
        <f t="array" ref="G35">SUMPRODUCT((MonthlyCF!$C$9:$C$289=AnnualCF!$B35)*(MonthlyCF!$P$7:$GN$7=AnnualCF!G$6)*MonthlyCF!$P$9:$GN$289)</f>
        <v>0</v>
      </c>
      <c r="H35" s="994" cm="1">
        <f t="array" ref="H35">SUMPRODUCT((MonthlyCF!$C$9:$C$289=AnnualCF!$B35)*(MonthlyCF!$P$7:$GN$7=AnnualCF!H$6)*MonthlyCF!$P$9:$GN$289)</f>
        <v>0</v>
      </c>
      <c r="I35" s="96" cm="1">
        <f t="array" ref="I35">SUMPRODUCT((MonthlyCF!$C$9:$C$289=AnnualCF!$B35)*(MonthlyCF!$P$7:$GN$7=AnnualCF!I$6)*MonthlyCF!$P$9:$GN$289)</f>
        <v>0</v>
      </c>
      <c r="J35" s="96" cm="1">
        <f t="array" ref="J35">SUMPRODUCT((MonthlyCF!$C$9:$C$289=AnnualCF!$B35)*(MonthlyCF!$P$7:$GN$7=AnnualCF!J$6)*MonthlyCF!$P$9:$GN$289)</f>
        <v>301452620.58276641</v>
      </c>
      <c r="K35" s="96" cm="1">
        <f t="array" ref="K35">SUMPRODUCT((MonthlyCF!$C$9:$C$289=AnnualCF!$B35)*(MonthlyCF!$P$7:$GN$7=AnnualCF!K$6)*MonthlyCF!$P$9:$GN$289)</f>
        <v>0</v>
      </c>
      <c r="L35" s="96" cm="1">
        <f t="array" ref="L35">SUMPRODUCT((MonthlyCF!$C$9:$C$289=AnnualCF!$B35)*(MonthlyCF!$P$7:$GN$7=AnnualCF!L$6)*MonthlyCF!$P$9:$GN$289)</f>
        <v>0</v>
      </c>
      <c r="M35" s="96" cm="1">
        <f t="array" ref="M35">SUMPRODUCT((MonthlyCF!$C$9:$C$289=AnnualCF!$B35)*(MonthlyCF!$P$7:$GN$7=AnnualCF!M$6)*MonthlyCF!$P$9:$GN$289)</f>
        <v>0</v>
      </c>
      <c r="N35" s="96" cm="1">
        <f t="array" ref="N35">SUMPRODUCT((MonthlyCF!$C$9:$C$289=AnnualCF!$B35)*(MonthlyCF!$P$7:$GN$7=AnnualCF!N$6)*MonthlyCF!$P$9:$GN$289)</f>
        <v>0</v>
      </c>
      <c r="O35" s="96" cm="1">
        <f t="array" ref="O35">SUMPRODUCT((MonthlyCF!$C$9:$C$289=AnnualCF!$B35)*(MonthlyCF!$P$7:$GN$7=AnnualCF!O$6)*MonthlyCF!$P$9:$GN$289)</f>
        <v>0</v>
      </c>
      <c r="P35" s="96" cm="1">
        <f t="array" ref="P35">SUMPRODUCT((MonthlyCF!$C$9:$C$289=AnnualCF!$B35)*(MonthlyCF!$P$7:$GN$7=AnnualCF!P$6)*MonthlyCF!$P$9:$GN$289)</f>
        <v>0</v>
      </c>
      <c r="Q35" s="96" cm="1">
        <f t="array" ref="Q35">SUMPRODUCT((MonthlyCF!$C$9:$C$289=AnnualCF!$B35)*(MonthlyCF!$P$7:$GN$7=AnnualCF!Q$6)*MonthlyCF!$P$9:$GN$289)</f>
        <v>0</v>
      </c>
      <c r="R35" s="96" cm="1">
        <f t="array" ref="R35">SUMPRODUCT((MonthlyCF!$C$9:$C$289=AnnualCF!$B35)*(MonthlyCF!$P$7:$GN$7=AnnualCF!R$6)*MonthlyCF!$P$9:$GN$289)</f>
        <v>0</v>
      </c>
      <c r="S35" s="96" cm="1">
        <f t="array" ref="S35">SUMPRODUCT((MonthlyCF!$C$9:$C$289=AnnualCF!$B35)*(MonthlyCF!$P$7:$GN$7=AnnualCF!S$6)*MonthlyCF!$P$9:$GN$289)</f>
        <v>0</v>
      </c>
      <c r="T35" s="96" cm="1">
        <f t="array" ref="T35">SUMPRODUCT((MonthlyCF!$C$9:$C$289=AnnualCF!$B35)*(MonthlyCF!$P$7:$GN$7=AnnualCF!T$6)*MonthlyCF!$P$9:$GN$289)</f>
        <v>0</v>
      </c>
      <c r="U35" s="98"/>
      <c r="V35" s="1"/>
    </row>
    <row r="36" spans="1:22" x14ac:dyDescent="0.75">
      <c r="B36" s="99"/>
      <c r="E36" s="995"/>
      <c r="F36" s="995"/>
      <c r="G36" s="995"/>
      <c r="H36" s="995"/>
    </row>
    <row r="37" spans="1:22" s="67" customFormat="1" x14ac:dyDescent="0.75">
      <c r="A37" s="1"/>
      <c r="B37" s="807" t="s">
        <v>303</v>
      </c>
      <c r="C37" s="808"/>
      <c r="D37" s="809"/>
      <c r="E37" s="996"/>
      <c r="F37" s="996"/>
      <c r="G37" s="996"/>
      <c r="H37" s="996"/>
      <c r="I37" s="809"/>
      <c r="J37" s="809"/>
      <c r="K37" s="809"/>
      <c r="L37" s="809"/>
      <c r="M37" s="809"/>
      <c r="N37" s="809"/>
      <c r="O37" s="809"/>
      <c r="P37" s="809"/>
      <c r="Q37" s="809"/>
      <c r="R37" s="809"/>
      <c r="S37" s="809"/>
      <c r="T37" s="809"/>
      <c r="U37" s="816"/>
      <c r="V37" s="1"/>
    </row>
    <row r="38" spans="1:22" s="67" customFormat="1" x14ac:dyDescent="0.75">
      <c r="A38" s="1"/>
      <c r="B38" s="1193" t="str">
        <f>+MonthlyCF!C264</f>
        <v>Set Up : One time fee</v>
      </c>
      <c r="C38" s="23">
        <f>+MonthlyCF!N264</f>
        <v>1739593.0699444807</v>
      </c>
      <c r="D38" s="94" t="str">
        <f t="shared" ref="D38:D42" si="3">IF(ROUND(C38,0)=ROUND(SUM(E38:T38),0),"OK","Error")</f>
        <v>OK</v>
      </c>
      <c r="E38" s="992" cm="1">
        <f t="array" ref="E38">SUMPRODUCT((MonthlyCF!$C$9:$C$289=AnnualCF!$B38)*(MonthlyCF!$P$7:$GN$7=AnnualCF!E$6)*MonthlyCF!$P$9:$GN$289)</f>
        <v>1739593.0699444807</v>
      </c>
      <c r="F38" s="992" cm="1">
        <f t="array" ref="F38">SUMPRODUCT((MonthlyCF!$C$9:$C$289=AnnualCF!$B38)*(MonthlyCF!$P$7:$GN$7=AnnualCF!F$6)*MonthlyCF!$P$9:$GN$289)</f>
        <v>0</v>
      </c>
      <c r="G38" s="992" cm="1">
        <f t="array" ref="G38">SUMPRODUCT((MonthlyCF!$C$9:$C$289=AnnualCF!$B38)*(MonthlyCF!$P$7:$GN$7=AnnualCF!G$6)*MonthlyCF!$P$9:$GN$289)</f>
        <v>0</v>
      </c>
      <c r="H38" s="992" cm="1">
        <f t="array" ref="H38">SUMPRODUCT((MonthlyCF!$C$9:$C$289=AnnualCF!$B38)*(MonthlyCF!$P$7:$GN$7=AnnualCF!H$6)*MonthlyCF!$P$9:$GN$289)</f>
        <v>0</v>
      </c>
      <c r="I38" s="23" cm="1">
        <f t="array" ref="I38">SUMPRODUCT((MonthlyCF!$C$9:$C$289=AnnualCF!$B38)*(MonthlyCF!$P$7:$GN$7=AnnualCF!I$6)*MonthlyCF!$P$9:$GN$289)</f>
        <v>0</v>
      </c>
      <c r="J38" s="23" cm="1">
        <f t="array" ref="J38">SUMPRODUCT((MonthlyCF!$C$9:$C$289=AnnualCF!$B38)*(MonthlyCF!$P$7:$GN$7=AnnualCF!J$6)*MonthlyCF!$P$9:$GN$289)</f>
        <v>0</v>
      </c>
      <c r="K38" s="23" cm="1">
        <f t="array" ref="K38">SUMPRODUCT((MonthlyCF!$C$9:$C$289=AnnualCF!$B38)*(MonthlyCF!$P$7:$GN$7=AnnualCF!K$6)*MonthlyCF!$P$9:$GN$289)</f>
        <v>0</v>
      </c>
      <c r="L38" s="23" cm="1">
        <f t="array" ref="L38">SUMPRODUCT((MonthlyCF!$C$9:$C$289=AnnualCF!$B38)*(MonthlyCF!$P$7:$GN$7=AnnualCF!L$6)*MonthlyCF!$P$9:$GN$289)</f>
        <v>0</v>
      </c>
      <c r="M38" s="23" cm="1">
        <f t="array" ref="M38">SUMPRODUCT((MonthlyCF!$C$9:$C$289=AnnualCF!$B38)*(MonthlyCF!$P$7:$GN$7=AnnualCF!M$6)*MonthlyCF!$P$9:$GN$289)</f>
        <v>0</v>
      </c>
      <c r="N38" s="23" cm="1">
        <f t="array" ref="N38">SUMPRODUCT((MonthlyCF!$C$9:$C$289=AnnualCF!$B38)*(MonthlyCF!$P$7:$GN$7=AnnualCF!N$6)*MonthlyCF!$P$9:$GN$289)</f>
        <v>0</v>
      </c>
      <c r="O38" s="23" cm="1">
        <f t="array" ref="O38">SUMPRODUCT((MonthlyCF!$C$9:$C$289=AnnualCF!$B38)*(MonthlyCF!$P$7:$GN$7=AnnualCF!O$6)*MonthlyCF!$P$9:$GN$289)</f>
        <v>0</v>
      </c>
      <c r="P38" s="23" cm="1">
        <f t="array" ref="P38">SUMPRODUCT((MonthlyCF!$C$9:$C$289=AnnualCF!$B38)*(MonthlyCF!$P$7:$GN$7=AnnualCF!P$6)*MonthlyCF!$P$9:$GN$289)</f>
        <v>0</v>
      </c>
      <c r="Q38" s="23" cm="1">
        <f t="array" ref="Q38">SUMPRODUCT((MonthlyCF!$C$9:$C$289=AnnualCF!$B38)*(MonthlyCF!$P$7:$GN$7=AnnualCF!Q$6)*MonthlyCF!$P$9:$GN$289)</f>
        <v>0</v>
      </c>
      <c r="R38" s="23" cm="1">
        <f t="array" ref="R38">SUMPRODUCT((MonthlyCF!$C$9:$C$289=AnnualCF!$B38)*(MonthlyCF!$P$7:$GN$7=AnnualCF!R$6)*MonthlyCF!$P$9:$GN$289)</f>
        <v>0</v>
      </c>
      <c r="S38" s="23" cm="1">
        <f t="array" ref="S38">SUMPRODUCT((MonthlyCF!$C$9:$C$289=AnnualCF!$B38)*(MonthlyCF!$P$7:$GN$7=AnnualCF!S$6)*MonthlyCF!$P$9:$GN$289)</f>
        <v>0</v>
      </c>
      <c r="T38" s="23" cm="1">
        <f t="array" ref="T38">SUMPRODUCT((MonthlyCF!$C$9:$C$289=AnnualCF!$B38)*(MonthlyCF!$P$7:$GN$7=AnnualCF!T$6)*MonthlyCF!$P$9:$GN$289)</f>
        <v>0</v>
      </c>
      <c r="U38" s="22"/>
      <c r="V38" s="1"/>
    </row>
    <row r="39" spans="1:22" s="67" customFormat="1" x14ac:dyDescent="0.75">
      <c r="A39" s="1"/>
      <c r="B39" s="90" t="str">
        <f>+MonthlyCF!C270</f>
        <v>Annual Fund Mgt Fee</v>
      </c>
      <c r="C39" s="19">
        <f>+MonthlyCF!N270</f>
        <v>11614220.074361676</v>
      </c>
      <c r="D39" s="95" t="str">
        <f t="shared" si="3"/>
        <v>OK</v>
      </c>
      <c r="E39" s="993" cm="1">
        <f t="array" ref="E39">SUMPRODUCT((MonthlyCF!$C$9:$C$289=AnnualCF!$B39)*(MonthlyCF!$P$7:$GN$7=AnnualCF!E$6)*MonthlyCF!$P$9:$GN$289)</f>
        <v>0</v>
      </c>
      <c r="F39" s="993" cm="1">
        <f t="array" ref="F39">SUMPRODUCT((MonthlyCF!$C$9:$C$289=AnnualCF!$B39)*(MonthlyCF!$P$7:$GN$7=AnnualCF!F$6)*MonthlyCF!$P$9:$GN$289)</f>
        <v>1395573.9106220601</v>
      </c>
      <c r="G39" s="993" cm="1">
        <f t="array" ref="G39">SUMPRODUCT((MonthlyCF!$C$9:$C$289=AnnualCF!$B39)*(MonthlyCF!$P$7:$GN$7=AnnualCF!G$6)*MonthlyCF!$P$9:$GN$289)</f>
        <v>2311778.2152463882</v>
      </c>
      <c r="H39" s="993" cm="1">
        <f t="array" ref="H39">SUMPRODUCT((MonthlyCF!$C$9:$C$289=AnnualCF!$B39)*(MonthlyCF!$P$7:$GN$7=AnnualCF!H$6)*MonthlyCF!$P$9:$GN$289)</f>
        <v>2564389.6049167216</v>
      </c>
      <c r="I39" s="19" cm="1">
        <f t="array" ref="I39">SUMPRODUCT((MonthlyCF!$C$9:$C$289=AnnualCF!$B39)*(MonthlyCF!$P$7:$GN$7=AnnualCF!I$6)*MonthlyCF!$P$9:$GN$289)</f>
        <v>2564389.6049167216</v>
      </c>
      <c r="J39" s="19" cm="1">
        <f t="array" ref="J39">SUMPRODUCT((MonthlyCF!$C$9:$C$289=AnnualCF!$B39)*(MonthlyCF!$P$7:$GN$7=AnnualCF!J$6)*MonthlyCF!$P$9:$GN$289)</f>
        <v>2564389.6049167216</v>
      </c>
      <c r="K39" s="19" cm="1">
        <f t="array" ref="K39">SUMPRODUCT((MonthlyCF!$C$9:$C$289=AnnualCF!$B39)*(MonthlyCF!$P$7:$GN$7=AnnualCF!K$6)*MonthlyCF!$P$9:$GN$289)</f>
        <v>213699.13374306008</v>
      </c>
      <c r="L39" s="19" cm="1">
        <f t="array" ref="L39">SUMPRODUCT((MonthlyCF!$C$9:$C$289=AnnualCF!$B39)*(MonthlyCF!$P$7:$GN$7=AnnualCF!L$6)*MonthlyCF!$P$9:$GN$289)</f>
        <v>0</v>
      </c>
      <c r="M39" s="19" cm="1">
        <f t="array" ref="M39">SUMPRODUCT((MonthlyCF!$C$9:$C$289=AnnualCF!$B39)*(MonthlyCF!$P$7:$GN$7=AnnualCF!M$6)*MonthlyCF!$P$9:$GN$289)</f>
        <v>0</v>
      </c>
      <c r="N39" s="19" cm="1">
        <f t="array" ref="N39">SUMPRODUCT((MonthlyCF!$C$9:$C$289=AnnualCF!$B39)*(MonthlyCF!$P$7:$GN$7=AnnualCF!N$6)*MonthlyCF!$P$9:$GN$289)</f>
        <v>0</v>
      </c>
      <c r="O39" s="19" cm="1">
        <f t="array" ref="O39">SUMPRODUCT((MonthlyCF!$C$9:$C$289=AnnualCF!$B39)*(MonthlyCF!$P$7:$GN$7=AnnualCF!O$6)*MonthlyCF!$P$9:$GN$289)</f>
        <v>0</v>
      </c>
      <c r="P39" s="19" cm="1">
        <f t="array" ref="P39">SUMPRODUCT((MonthlyCF!$C$9:$C$289=AnnualCF!$B39)*(MonthlyCF!$P$7:$GN$7=AnnualCF!P$6)*MonthlyCF!$P$9:$GN$289)</f>
        <v>0</v>
      </c>
      <c r="Q39" s="19" cm="1">
        <f t="array" ref="Q39">SUMPRODUCT((MonthlyCF!$C$9:$C$289=AnnualCF!$B39)*(MonthlyCF!$P$7:$GN$7=AnnualCF!Q$6)*MonthlyCF!$P$9:$GN$289)</f>
        <v>0</v>
      </c>
      <c r="R39" s="19" cm="1">
        <f t="array" ref="R39">SUMPRODUCT((MonthlyCF!$C$9:$C$289=AnnualCF!$B39)*(MonthlyCF!$P$7:$GN$7=AnnualCF!R$6)*MonthlyCF!$P$9:$GN$289)</f>
        <v>0</v>
      </c>
      <c r="S39" s="19" cm="1">
        <f t="array" ref="S39">SUMPRODUCT((MonthlyCF!$C$9:$C$289=AnnualCF!$B39)*(MonthlyCF!$P$7:$GN$7=AnnualCF!S$6)*MonthlyCF!$P$9:$GN$289)</f>
        <v>0</v>
      </c>
      <c r="T39" s="19" cm="1">
        <f t="array" ref="T39">SUMPRODUCT((MonthlyCF!$C$9:$C$289=AnnualCF!$B39)*(MonthlyCF!$P$7:$GN$7=AnnualCF!T$6)*MonthlyCF!$P$9:$GN$289)</f>
        <v>0</v>
      </c>
      <c r="U39" s="18"/>
      <c r="V39" s="1"/>
    </row>
    <row r="40" spans="1:22" s="67" customFormat="1" x14ac:dyDescent="0.75">
      <c r="A40" s="1"/>
      <c r="B40" s="90" t="str">
        <f>+MonthlyCF!C274</f>
        <v xml:space="preserve">Financing Arrangement Fee: </v>
      </c>
      <c r="C40" s="19">
        <f>+MonthlyCF!N274</f>
        <v>9476374.1911270246</v>
      </c>
      <c r="D40" s="95" t="str">
        <f t="shared" ref="D40" si="4">IF(ROUND(C40,0)=ROUND(SUM(E40:T40),0),"OK","Error")</f>
        <v>OK</v>
      </c>
      <c r="E40" s="993" cm="1">
        <f t="array" ref="E40">SUMPRODUCT((MonthlyCF!$C$9:$C$289=AnnualCF!$B40)*(MonthlyCF!$P$7:$GN$7=AnnualCF!E$6)*MonthlyCF!$P$9:$GN$289)</f>
        <v>0</v>
      </c>
      <c r="F40" s="993" cm="1">
        <f t="array" ref="F40">SUMPRODUCT((MonthlyCF!$C$9:$C$289=AnnualCF!$B40)*(MonthlyCF!$P$7:$GN$7=AnnualCF!F$6)*MonthlyCF!$P$9:$GN$289)</f>
        <v>4582703.186178104</v>
      </c>
      <c r="G40" s="993" cm="1">
        <f t="array" ref="G40">SUMPRODUCT((MonthlyCF!$C$9:$C$289=AnnualCF!$B40)*(MonthlyCF!$P$7:$GN$7=AnnualCF!G$6)*MonthlyCF!$P$9:$GN$289)</f>
        <v>0</v>
      </c>
      <c r="H40" s="993" cm="1">
        <f t="array" ref="H40">SUMPRODUCT((MonthlyCF!$C$9:$C$289=AnnualCF!$B40)*(MonthlyCF!$P$7:$GN$7=AnnualCF!H$6)*MonthlyCF!$P$9:$GN$289)</f>
        <v>0</v>
      </c>
      <c r="I40" s="19" cm="1">
        <f t="array" ref="I40">SUMPRODUCT((MonthlyCF!$C$9:$C$289=AnnualCF!$B40)*(MonthlyCF!$P$7:$GN$7=AnnualCF!I$6)*MonthlyCF!$P$9:$GN$289)</f>
        <v>0</v>
      </c>
      <c r="J40" s="19" cm="1">
        <f t="array" ref="J40">SUMPRODUCT((MonthlyCF!$C$9:$C$289=AnnualCF!$B40)*(MonthlyCF!$P$7:$GN$7=AnnualCF!J$6)*MonthlyCF!$P$9:$GN$289)</f>
        <v>4893671.0049489196</v>
      </c>
      <c r="K40" s="19" cm="1">
        <f t="array" ref="K40">SUMPRODUCT((MonthlyCF!$C$9:$C$289=AnnualCF!$B40)*(MonthlyCF!$P$7:$GN$7=AnnualCF!K$6)*MonthlyCF!$P$9:$GN$289)</f>
        <v>0</v>
      </c>
      <c r="L40" s="19" cm="1">
        <f t="array" ref="L40">SUMPRODUCT((MonthlyCF!$C$9:$C$289=AnnualCF!$B40)*(MonthlyCF!$P$7:$GN$7=AnnualCF!L$6)*MonthlyCF!$P$9:$GN$289)</f>
        <v>0</v>
      </c>
      <c r="M40" s="19" cm="1">
        <f t="array" ref="M40">SUMPRODUCT((MonthlyCF!$C$9:$C$289=AnnualCF!$B40)*(MonthlyCF!$P$7:$GN$7=AnnualCF!M$6)*MonthlyCF!$P$9:$GN$289)</f>
        <v>0</v>
      </c>
      <c r="N40" s="19" cm="1">
        <f t="array" ref="N40">SUMPRODUCT((MonthlyCF!$C$9:$C$289=AnnualCF!$B40)*(MonthlyCF!$P$7:$GN$7=AnnualCF!N$6)*MonthlyCF!$P$9:$GN$289)</f>
        <v>0</v>
      </c>
      <c r="O40" s="19" cm="1">
        <f t="array" ref="O40">SUMPRODUCT((MonthlyCF!$C$9:$C$289=AnnualCF!$B40)*(MonthlyCF!$P$7:$GN$7=AnnualCF!O$6)*MonthlyCF!$P$9:$GN$289)</f>
        <v>0</v>
      </c>
      <c r="P40" s="19" cm="1">
        <f t="array" ref="P40">SUMPRODUCT((MonthlyCF!$C$9:$C$289=AnnualCF!$B40)*(MonthlyCF!$P$7:$GN$7=AnnualCF!P$6)*MonthlyCF!$P$9:$GN$289)</f>
        <v>0</v>
      </c>
      <c r="Q40" s="19" cm="1">
        <f t="array" ref="Q40">SUMPRODUCT((MonthlyCF!$C$9:$C$289=AnnualCF!$B40)*(MonthlyCF!$P$7:$GN$7=AnnualCF!Q$6)*MonthlyCF!$P$9:$GN$289)</f>
        <v>0</v>
      </c>
      <c r="R40" s="19" cm="1">
        <f t="array" ref="R40">SUMPRODUCT((MonthlyCF!$C$9:$C$289=AnnualCF!$B40)*(MonthlyCF!$P$7:$GN$7=AnnualCF!R$6)*MonthlyCF!$P$9:$GN$289)</f>
        <v>0</v>
      </c>
      <c r="S40" s="19" cm="1">
        <f t="array" ref="S40">SUMPRODUCT((MonthlyCF!$C$9:$C$289=AnnualCF!$B40)*(MonthlyCF!$P$7:$GN$7=AnnualCF!S$6)*MonthlyCF!$P$9:$GN$289)</f>
        <v>0</v>
      </c>
      <c r="T40" s="19" cm="1">
        <f t="array" ref="T40">SUMPRODUCT((MonthlyCF!$C$9:$C$289=AnnualCF!$B40)*(MonthlyCF!$P$7:$GN$7=AnnualCF!T$6)*MonthlyCF!$P$9:$GN$289)</f>
        <v>0</v>
      </c>
      <c r="U40" s="18"/>
      <c r="V40" s="1"/>
    </row>
    <row r="41" spans="1:22" s="67" customFormat="1" x14ac:dyDescent="0.75">
      <c r="A41" s="1"/>
      <c r="B41" s="92" t="str">
        <f>+MonthlyCF!C279</f>
        <v>Fund Mgt Return On Exit</v>
      </c>
      <c r="C41" s="25">
        <f>+MonthlyCF!N279</f>
        <v>6019710.1155711841</v>
      </c>
      <c r="D41" s="277" t="str">
        <f t="shared" si="3"/>
        <v>OK</v>
      </c>
      <c r="E41" s="997" cm="1">
        <f t="array" ref="E41">SUMPRODUCT((MonthlyCF!$C$9:$C$289=AnnualCF!$B41)*(MonthlyCF!$P$7:$GN$7=AnnualCF!E$6)*MonthlyCF!$P$9:$GN$289)</f>
        <v>0</v>
      </c>
      <c r="F41" s="997" cm="1">
        <f t="array" ref="F41">SUMPRODUCT((MonthlyCF!$C$9:$C$289=AnnualCF!$B41)*(MonthlyCF!$P$7:$GN$7=AnnualCF!F$6)*MonthlyCF!$P$9:$GN$289)</f>
        <v>0</v>
      </c>
      <c r="G41" s="997" cm="1">
        <f t="array" ref="G41">SUMPRODUCT((MonthlyCF!$C$9:$C$289=AnnualCF!$B41)*(MonthlyCF!$P$7:$GN$7=AnnualCF!G$6)*MonthlyCF!$P$9:$GN$289)</f>
        <v>0</v>
      </c>
      <c r="H41" s="997" cm="1">
        <f t="array" ref="H41">SUMPRODUCT((MonthlyCF!$C$9:$C$289=AnnualCF!$B41)*(MonthlyCF!$P$7:$GN$7=AnnualCF!H$6)*MonthlyCF!$P$9:$GN$289)</f>
        <v>0</v>
      </c>
      <c r="I41" s="25" cm="1">
        <f t="array" ref="I41">SUMPRODUCT((MonthlyCF!$C$9:$C$289=AnnualCF!$B41)*(MonthlyCF!$P$7:$GN$7=AnnualCF!I$6)*MonthlyCF!$P$9:$GN$289)</f>
        <v>0</v>
      </c>
      <c r="J41" s="25" cm="1">
        <f t="array" ref="J41">SUMPRODUCT((MonthlyCF!$C$9:$C$289=AnnualCF!$B41)*(MonthlyCF!$P$7:$GN$7=AnnualCF!J$6)*MonthlyCF!$P$9:$GN$289)</f>
        <v>0</v>
      </c>
      <c r="K41" s="25" cm="1">
        <f t="array" ref="K41">SUMPRODUCT((MonthlyCF!$C$9:$C$289=AnnualCF!$B41)*(MonthlyCF!$P$7:$GN$7=AnnualCF!K$6)*MonthlyCF!$P$9:$GN$289)</f>
        <v>6019710.1155711841</v>
      </c>
      <c r="L41" s="25" cm="1">
        <f t="array" ref="L41">SUMPRODUCT((MonthlyCF!$C$9:$C$289=AnnualCF!$B41)*(MonthlyCF!$P$7:$GN$7=AnnualCF!L$6)*MonthlyCF!$P$9:$GN$289)</f>
        <v>0</v>
      </c>
      <c r="M41" s="25" cm="1">
        <f t="array" ref="M41">SUMPRODUCT((MonthlyCF!$C$9:$C$289=AnnualCF!$B41)*(MonthlyCF!$P$7:$GN$7=AnnualCF!M$6)*MonthlyCF!$P$9:$GN$289)</f>
        <v>0</v>
      </c>
      <c r="N41" s="25" cm="1">
        <f t="array" ref="N41">SUMPRODUCT((MonthlyCF!$C$9:$C$289=AnnualCF!$B41)*(MonthlyCF!$P$7:$GN$7=AnnualCF!N$6)*MonthlyCF!$P$9:$GN$289)</f>
        <v>0</v>
      </c>
      <c r="O41" s="25" cm="1">
        <f t="array" ref="O41">SUMPRODUCT((MonthlyCF!$C$9:$C$289=AnnualCF!$B41)*(MonthlyCF!$P$7:$GN$7=AnnualCF!O$6)*MonthlyCF!$P$9:$GN$289)</f>
        <v>0</v>
      </c>
      <c r="P41" s="25" cm="1">
        <f t="array" ref="P41">SUMPRODUCT((MonthlyCF!$C$9:$C$289=AnnualCF!$B41)*(MonthlyCF!$P$7:$GN$7=AnnualCF!P$6)*MonthlyCF!$P$9:$GN$289)</f>
        <v>0</v>
      </c>
      <c r="Q41" s="25" cm="1">
        <f t="array" ref="Q41">SUMPRODUCT((MonthlyCF!$C$9:$C$289=AnnualCF!$B41)*(MonthlyCF!$P$7:$GN$7=AnnualCF!Q$6)*MonthlyCF!$P$9:$GN$289)</f>
        <v>0</v>
      </c>
      <c r="R41" s="25" cm="1">
        <f t="array" ref="R41">SUMPRODUCT((MonthlyCF!$C$9:$C$289=AnnualCF!$B41)*(MonthlyCF!$P$7:$GN$7=AnnualCF!R$6)*MonthlyCF!$P$9:$GN$289)</f>
        <v>0</v>
      </c>
      <c r="S41" s="25" cm="1">
        <f t="array" ref="S41">SUMPRODUCT((MonthlyCF!$C$9:$C$289=AnnualCF!$B41)*(MonthlyCF!$P$7:$GN$7=AnnualCF!S$6)*MonthlyCF!$P$9:$GN$289)</f>
        <v>0</v>
      </c>
      <c r="T41" s="25" cm="1">
        <f t="array" ref="T41">SUMPRODUCT((MonthlyCF!$C$9:$C$289=AnnualCF!$B41)*(MonthlyCF!$P$7:$GN$7=AnnualCF!T$6)*MonthlyCF!$P$9:$GN$289)</f>
        <v>0</v>
      </c>
      <c r="U41" s="24"/>
      <c r="V41" s="1"/>
    </row>
    <row r="42" spans="1:22" s="67" customFormat="1" x14ac:dyDescent="0.75">
      <c r="A42" s="1"/>
      <c r="B42" s="91" t="s">
        <v>52</v>
      </c>
      <c r="C42" s="96">
        <f>SUM(C38:C41)</f>
        <v>28849897.451004364</v>
      </c>
      <c r="D42" s="107" t="str">
        <f t="shared" si="3"/>
        <v>OK</v>
      </c>
      <c r="E42" s="994">
        <f>SUM(E38:E41)</f>
        <v>1739593.0699444807</v>
      </c>
      <c r="F42" s="994">
        <f t="shared" ref="F42:U42" si="5">SUM(F38:F41)</f>
        <v>5978277.0968001643</v>
      </c>
      <c r="G42" s="994">
        <f t="shared" si="5"/>
        <v>2311778.2152463882</v>
      </c>
      <c r="H42" s="994">
        <f t="shared" si="5"/>
        <v>2564389.6049167216</v>
      </c>
      <c r="I42" s="96">
        <f t="shared" si="5"/>
        <v>2564389.6049167216</v>
      </c>
      <c r="J42" s="96">
        <f t="shared" si="5"/>
        <v>7458060.6098656412</v>
      </c>
      <c r="K42" s="96">
        <f t="shared" si="5"/>
        <v>6233409.2493142439</v>
      </c>
      <c r="L42" s="96">
        <f t="shared" si="5"/>
        <v>0</v>
      </c>
      <c r="M42" s="96">
        <f t="shared" si="5"/>
        <v>0</v>
      </c>
      <c r="N42" s="96">
        <f t="shared" si="5"/>
        <v>0</v>
      </c>
      <c r="O42" s="96">
        <f t="shared" si="5"/>
        <v>0</v>
      </c>
      <c r="P42" s="96">
        <f t="shared" si="5"/>
        <v>0</v>
      </c>
      <c r="Q42" s="96">
        <f t="shared" si="5"/>
        <v>0</v>
      </c>
      <c r="R42" s="96">
        <f t="shared" si="5"/>
        <v>0</v>
      </c>
      <c r="S42" s="96">
        <f t="shared" si="5"/>
        <v>0</v>
      </c>
      <c r="T42" s="96">
        <f t="shared" si="5"/>
        <v>0</v>
      </c>
      <c r="U42" s="98">
        <f t="shared" si="5"/>
        <v>0</v>
      </c>
      <c r="V42" s="1"/>
    </row>
    <row r="43" spans="1:22" x14ac:dyDescent="0.75">
      <c r="B43" s="99"/>
    </row>
    <row r="44" spans="1:22" s="67" customFormat="1" x14ac:dyDescent="0.75">
      <c r="A44" s="1"/>
      <c r="B44" s="807" t="s">
        <v>173</v>
      </c>
      <c r="C44" s="808"/>
      <c r="D44" s="809" t="str">
        <f t="shared" si="2"/>
        <v>OK</v>
      </c>
      <c r="E44" s="809"/>
      <c r="F44" s="809"/>
      <c r="G44" s="809"/>
      <c r="H44" s="809"/>
      <c r="I44" s="809"/>
      <c r="J44" s="809"/>
      <c r="K44" s="809"/>
      <c r="L44" s="809"/>
      <c r="M44" s="809"/>
      <c r="N44" s="809"/>
      <c r="O44" s="809"/>
      <c r="P44" s="809"/>
      <c r="Q44" s="809"/>
      <c r="R44" s="809"/>
      <c r="S44" s="809"/>
      <c r="T44" s="809"/>
      <c r="U44" s="816"/>
      <c r="V44" s="1"/>
    </row>
    <row r="45" spans="1:22" s="67" customFormat="1" x14ac:dyDescent="0.75">
      <c r="A45" s="1"/>
      <c r="B45" s="90" t="s">
        <v>60</v>
      </c>
      <c r="C45" s="19">
        <f>MonthlyCF!N256</f>
        <v>802628015.40949118</v>
      </c>
      <c r="D45" s="95" t="str">
        <f t="shared" si="2"/>
        <v>OK</v>
      </c>
      <c r="E45" s="19" cm="1">
        <f t="array" ref="E45">SUMPRODUCT((MonthlyCF!$C$9:$C$289=AnnualCF!$B45)*(MonthlyCF!$P$7:$GN$7=AnnualCF!E$6)*MonthlyCF!$P$9:$GN$289)</f>
        <v>0</v>
      </c>
      <c r="F45" s="19" cm="1">
        <f t="array" ref="F45">SUMPRODUCT((MonthlyCF!$C$9:$C$289=AnnualCF!$B45)*(MonthlyCF!$P$7:$GN$7=AnnualCF!F$6)*MonthlyCF!$P$9:$GN$289)</f>
        <v>0</v>
      </c>
      <c r="G45" s="19" cm="1">
        <f t="array" ref="G45">SUMPRODUCT((MonthlyCF!$C$9:$C$289=AnnualCF!$B45)*(MonthlyCF!$P$7:$GN$7=AnnualCF!G$6)*MonthlyCF!$P$9:$GN$289)</f>
        <v>0</v>
      </c>
      <c r="H45" s="19" cm="1">
        <f t="array" ref="H45">SUMPRODUCT((MonthlyCF!$C$9:$C$289=AnnualCF!$B45)*(MonthlyCF!$P$7:$GN$7=AnnualCF!H$6)*MonthlyCF!$P$9:$GN$289)</f>
        <v>0</v>
      </c>
      <c r="I45" s="19" cm="1">
        <f t="array" ref="I45">SUMPRODUCT((MonthlyCF!$C$9:$C$289=AnnualCF!$B45)*(MonthlyCF!$P$7:$GN$7=AnnualCF!I$6)*MonthlyCF!$P$9:$GN$289)</f>
        <v>0</v>
      </c>
      <c r="J45" s="19" cm="1">
        <f t="array" ref="J45">SUMPRODUCT((MonthlyCF!$C$9:$C$289=AnnualCF!$B45)*(MonthlyCF!$P$7:$GN$7=AnnualCF!J$6)*MonthlyCF!$P$9:$GN$289)</f>
        <v>0</v>
      </c>
      <c r="K45" s="19" cm="1">
        <f t="array" ref="K45">SUMPRODUCT((MonthlyCF!$C$9:$C$289=AnnualCF!$B45)*(MonthlyCF!$P$7:$GN$7=AnnualCF!K$6)*MonthlyCF!$P$9:$GN$289)</f>
        <v>802628015.40949118</v>
      </c>
      <c r="L45" s="19" cm="1">
        <f t="array" ref="L45">SUMPRODUCT((MonthlyCF!$C$9:$C$289=AnnualCF!$B45)*(MonthlyCF!$P$7:$GN$7=AnnualCF!L$6)*MonthlyCF!$P$9:$GN$289)</f>
        <v>0</v>
      </c>
      <c r="M45" s="19" cm="1">
        <f t="array" ref="M45">SUMPRODUCT((MonthlyCF!$C$9:$C$289=AnnualCF!$B45)*(MonthlyCF!$P$7:$GN$7=AnnualCF!M$6)*MonthlyCF!$P$9:$GN$289)</f>
        <v>0</v>
      </c>
      <c r="N45" s="19" cm="1">
        <f t="array" ref="N45">SUMPRODUCT((MonthlyCF!$C$9:$C$289=AnnualCF!$B45)*(MonthlyCF!$P$7:$GN$7=AnnualCF!N$6)*MonthlyCF!$P$9:$GN$289)</f>
        <v>0</v>
      </c>
      <c r="O45" s="19" cm="1">
        <f t="array" ref="O45">SUMPRODUCT((MonthlyCF!$C$9:$C$289=AnnualCF!$B45)*(MonthlyCF!$P$7:$GN$7=AnnualCF!O$6)*MonthlyCF!$P$9:$GN$289)</f>
        <v>0</v>
      </c>
      <c r="P45" s="19" cm="1">
        <f t="array" ref="P45">SUMPRODUCT((MonthlyCF!$C$9:$C$289=AnnualCF!$B45)*(MonthlyCF!$P$7:$GN$7=AnnualCF!P$6)*MonthlyCF!$P$9:$GN$289)</f>
        <v>0</v>
      </c>
      <c r="Q45" s="19" cm="1">
        <f t="array" ref="Q45">SUMPRODUCT((MonthlyCF!$C$9:$C$289=AnnualCF!$B45)*(MonthlyCF!$P$7:$GN$7=AnnualCF!Q$6)*MonthlyCF!$P$9:$GN$289)</f>
        <v>0</v>
      </c>
      <c r="R45" s="19" cm="1">
        <f t="array" ref="R45">SUMPRODUCT((MonthlyCF!$C$9:$C$289=AnnualCF!$B45)*(MonthlyCF!$P$7:$GN$7=AnnualCF!R$6)*MonthlyCF!$P$9:$GN$289)</f>
        <v>0</v>
      </c>
      <c r="S45" s="19" cm="1">
        <f t="array" ref="S45">SUMPRODUCT((MonthlyCF!$C$9:$C$289=AnnualCF!$B45)*(MonthlyCF!$P$7:$GN$7=AnnualCF!S$6)*MonthlyCF!$P$9:$GN$289)</f>
        <v>0</v>
      </c>
      <c r="T45" s="19" cm="1">
        <f t="array" ref="T45">SUMPRODUCT((MonthlyCF!$C$9:$C$289=AnnualCF!$B45)*(MonthlyCF!$P$7:$GN$7=AnnualCF!T$6)*MonthlyCF!$P$9:$GN$289)</f>
        <v>0</v>
      </c>
      <c r="U45" s="18"/>
      <c r="V45" s="1"/>
    </row>
    <row r="46" spans="1:22" s="67" customFormat="1" x14ac:dyDescent="0.75">
      <c r="A46" s="1"/>
      <c r="B46" s="90" t="s">
        <v>174</v>
      </c>
      <c r="C46" s="19">
        <f>MonthlyCF!N257</f>
        <v>12039420.231142368</v>
      </c>
      <c r="D46" s="95" t="str">
        <f t="shared" si="2"/>
        <v>OK</v>
      </c>
      <c r="E46" s="19" cm="1">
        <f t="array" ref="E46">SUMPRODUCT((MonthlyCF!$C$9:$C$289=AnnualCF!$B46)*(MonthlyCF!$P$7:$GN$7=AnnualCF!E$6)*MonthlyCF!$P$9:$GN$289)</f>
        <v>0</v>
      </c>
      <c r="F46" s="19" cm="1">
        <f t="array" ref="F46">SUMPRODUCT((MonthlyCF!$C$9:$C$289=AnnualCF!$B46)*(MonthlyCF!$P$7:$GN$7=AnnualCF!F$6)*MonthlyCF!$P$9:$GN$289)</f>
        <v>0</v>
      </c>
      <c r="G46" s="19" cm="1">
        <f t="array" ref="G46">SUMPRODUCT((MonthlyCF!$C$9:$C$289=AnnualCF!$B46)*(MonthlyCF!$P$7:$GN$7=AnnualCF!G$6)*MonthlyCF!$P$9:$GN$289)</f>
        <v>0</v>
      </c>
      <c r="H46" s="19" cm="1">
        <f t="array" ref="H46">SUMPRODUCT((MonthlyCF!$C$9:$C$289=AnnualCF!$B46)*(MonthlyCF!$P$7:$GN$7=AnnualCF!H$6)*MonthlyCF!$P$9:$GN$289)</f>
        <v>0</v>
      </c>
      <c r="I46" s="19" cm="1">
        <f t="array" ref="I46">SUMPRODUCT((MonthlyCF!$C$9:$C$289=AnnualCF!$B46)*(MonthlyCF!$P$7:$GN$7=AnnualCF!I$6)*MonthlyCF!$P$9:$GN$289)</f>
        <v>0</v>
      </c>
      <c r="J46" s="19" cm="1">
        <f t="array" ref="J46">SUMPRODUCT((MonthlyCF!$C$9:$C$289=AnnualCF!$B46)*(MonthlyCF!$P$7:$GN$7=AnnualCF!J$6)*MonthlyCF!$P$9:$GN$289)</f>
        <v>0</v>
      </c>
      <c r="K46" s="19" cm="1">
        <f t="array" ref="K46">SUMPRODUCT((MonthlyCF!$C$9:$C$289=AnnualCF!$B46)*(MonthlyCF!$P$7:$GN$7=AnnualCF!K$6)*MonthlyCF!$P$9:$GN$289)</f>
        <v>12039420.231142368</v>
      </c>
      <c r="L46" s="19" cm="1">
        <f t="array" ref="L46">SUMPRODUCT((MonthlyCF!$C$9:$C$289=AnnualCF!$B46)*(MonthlyCF!$P$7:$GN$7=AnnualCF!L$6)*MonthlyCF!$P$9:$GN$289)</f>
        <v>0</v>
      </c>
      <c r="M46" s="19" cm="1">
        <f t="array" ref="M46">SUMPRODUCT((MonthlyCF!$C$9:$C$289=AnnualCF!$B46)*(MonthlyCF!$P$7:$GN$7=AnnualCF!M$6)*MonthlyCF!$P$9:$GN$289)</f>
        <v>0</v>
      </c>
      <c r="N46" s="19" cm="1">
        <f t="array" ref="N46">SUMPRODUCT((MonthlyCF!$C$9:$C$289=AnnualCF!$B46)*(MonthlyCF!$P$7:$GN$7=AnnualCF!N$6)*MonthlyCF!$P$9:$GN$289)</f>
        <v>0</v>
      </c>
      <c r="O46" s="19" cm="1">
        <f t="array" ref="O46">SUMPRODUCT((MonthlyCF!$C$9:$C$289=AnnualCF!$B46)*(MonthlyCF!$P$7:$GN$7=AnnualCF!O$6)*MonthlyCF!$P$9:$GN$289)</f>
        <v>0</v>
      </c>
      <c r="P46" s="19" cm="1">
        <f t="array" ref="P46">SUMPRODUCT((MonthlyCF!$C$9:$C$289=AnnualCF!$B46)*(MonthlyCF!$P$7:$GN$7=AnnualCF!P$6)*MonthlyCF!$P$9:$GN$289)</f>
        <v>0</v>
      </c>
      <c r="Q46" s="19" cm="1">
        <f t="array" ref="Q46">SUMPRODUCT((MonthlyCF!$C$9:$C$289=AnnualCF!$B46)*(MonthlyCF!$P$7:$GN$7=AnnualCF!Q$6)*MonthlyCF!$P$9:$GN$289)</f>
        <v>0</v>
      </c>
      <c r="R46" s="19" cm="1">
        <f t="array" ref="R46">SUMPRODUCT((MonthlyCF!$C$9:$C$289=AnnualCF!$B46)*(MonthlyCF!$P$7:$GN$7=AnnualCF!R$6)*MonthlyCF!$P$9:$GN$289)</f>
        <v>0</v>
      </c>
      <c r="S46" s="19" cm="1">
        <f t="array" ref="S46">SUMPRODUCT((MonthlyCF!$C$9:$C$289=AnnualCF!$B46)*(MonthlyCF!$P$7:$GN$7=AnnualCF!S$6)*MonthlyCF!$P$9:$GN$289)</f>
        <v>0</v>
      </c>
      <c r="T46" s="19" cm="1">
        <f t="array" ref="T46">SUMPRODUCT((MonthlyCF!$C$9:$C$289=AnnualCF!$B46)*(MonthlyCF!$P$7:$GN$7=AnnualCF!T$6)*MonthlyCF!$P$9:$GN$289)</f>
        <v>0</v>
      </c>
      <c r="U46" s="18"/>
      <c r="V46" s="1"/>
    </row>
    <row r="47" spans="1:22" s="67" customFormat="1" x14ac:dyDescent="0.75">
      <c r="A47" s="1"/>
      <c r="B47" s="91" t="s">
        <v>175</v>
      </c>
      <c r="C47" s="96">
        <f>MonthlyCF!N258</f>
        <v>790588595.17834878</v>
      </c>
      <c r="D47" s="97" t="str">
        <f t="shared" si="2"/>
        <v>OK</v>
      </c>
      <c r="E47" s="96" cm="1">
        <f t="array" ref="E47">SUMPRODUCT((MonthlyCF!$C$9:$C$289=AnnualCF!$B47)*(MonthlyCF!$P$7:$GN$7=AnnualCF!E$6)*MonthlyCF!$P$9:$GN$289)</f>
        <v>0</v>
      </c>
      <c r="F47" s="96" cm="1">
        <f t="array" ref="F47">SUMPRODUCT((MonthlyCF!$C$9:$C$289=AnnualCF!$B47)*(MonthlyCF!$P$7:$GN$7=AnnualCF!F$6)*MonthlyCF!$P$9:$GN$289)</f>
        <v>0</v>
      </c>
      <c r="G47" s="96" cm="1">
        <f t="array" ref="G47">SUMPRODUCT((MonthlyCF!$C$9:$C$289=AnnualCF!$B47)*(MonthlyCF!$P$7:$GN$7=AnnualCF!G$6)*MonthlyCF!$P$9:$GN$289)</f>
        <v>0</v>
      </c>
      <c r="H47" s="96" cm="1">
        <f t="array" ref="H47">SUMPRODUCT((MonthlyCF!$C$9:$C$289=AnnualCF!$B47)*(MonthlyCF!$P$7:$GN$7=AnnualCF!H$6)*MonthlyCF!$P$9:$GN$289)</f>
        <v>0</v>
      </c>
      <c r="I47" s="96" cm="1">
        <f t="array" ref="I47">SUMPRODUCT((MonthlyCF!$C$9:$C$289=AnnualCF!$B47)*(MonthlyCF!$P$7:$GN$7=AnnualCF!I$6)*MonthlyCF!$P$9:$GN$289)</f>
        <v>0</v>
      </c>
      <c r="J47" s="96" cm="1">
        <f t="array" ref="J47">SUMPRODUCT((MonthlyCF!$C$9:$C$289=AnnualCF!$B47)*(MonthlyCF!$P$7:$GN$7=AnnualCF!J$6)*MonthlyCF!$P$9:$GN$289)</f>
        <v>0</v>
      </c>
      <c r="K47" s="96" cm="1">
        <f t="array" ref="K47">SUMPRODUCT((MonthlyCF!$C$9:$C$289=AnnualCF!$B47)*(MonthlyCF!$P$7:$GN$7=AnnualCF!K$6)*MonthlyCF!$P$9:$GN$289)</f>
        <v>790588595.17834878</v>
      </c>
      <c r="L47" s="96" cm="1">
        <f t="array" ref="L47">SUMPRODUCT((MonthlyCF!$C$9:$C$289=AnnualCF!$B47)*(MonthlyCF!$P$7:$GN$7=AnnualCF!L$6)*MonthlyCF!$P$9:$GN$289)</f>
        <v>0</v>
      </c>
      <c r="M47" s="96" cm="1">
        <f t="array" ref="M47">SUMPRODUCT((MonthlyCF!$C$9:$C$289=AnnualCF!$B47)*(MonthlyCF!$P$7:$GN$7=AnnualCF!M$6)*MonthlyCF!$P$9:$GN$289)</f>
        <v>0</v>
      </c>
      <c r="N47" s="96" cm="1">
        <f t="array" ref="N47">SUMPRODUCT((MonthlyCF!$C$9:$C$289=AnnualCF!$B47)*(MonthlyCF!$P$7:$GN$7=AnnualCF!N$6)*MonthlyCF!$P$9:$GN$289)</f>
        <v>0</v>
      </c>
      <c r="O47" s="96" cm="1">
        <f t="array" ref="O47">SUMPRODUCT((MonthlyCF!$C$9:$C$289=AnnualCF!$B47)*(MonthlyCF!$P$7:$GN$7=AnnualCF!O$6)*MonthlyCF!$P$9:$GN$289)</f>
        <v>0</v>
      </c>
      <c r="P47" s="96" cm="1">
        <f t="array" ref="P47">SUMPRODUCT((MonthlyCF!$C$9:$C$289=AnnualCF!$B47)*(MonthlyCF!$P$7:$GN$7=AnnualCF!P$6)*MonthlyCF!$P$9:$GN$289)</f>
        <v>0</v>
      </c>
      <c r="Q47" s="96" cm="1">
        <f t="array" ref="Q47">SUMPRODUCT((MonthlyCF!$C$9:$C$289=AnnualCF!$B47)*(MonthlyCF!$P$7:$GN$7=AnnualCF!Q$6)*MonthlyCF!$P$9:$GN$289)</f>
        <v>0</v>
      </c>
      <c r="R47" s="96" cm="1">
        <f t="array" ref="R47">SUMPRODUCT((MonthlyCF!$C$9:$C$289=AnnualCF!$B47)*(MonthlyCF!$P$7:$GN$7=AnnualCF!R$6)*MonthlyCF!$P$9:$GN$289)</f>
        <v>0</v>
      </c>
      <c r="S47" s="96" cm="1">
        <f t="array" ref="S47">SUMPRODUCT((MonthlyCF!$C$9:$C$289=AnnualCF!$B47)*(MonthlyCF!$P$7:$GN$7=AnnualCF!S$6)*MonthlyCF!$P$9:$GN$289)</f>
        <v>0</v>
      </c>
      <c r="T47" s="96" cm="1">
        <f t="array" ref="T47">SUMPRODUCT((MonthlyCF!$C$9:$C$289=AnnualCF!$B47)*(MonthlyCF!$P$7:$GN$7=AnnualCF!T$6)*MonthlyCF!$P$9:$GN$289)</f>
        <v>0</v>
      </c>
      <c r="U47" s="98"/>
      <c r="V47" s="1"/>
    </row>
    <row r="48" spans="1:22" s="67" customFormat="1" x14ac:dyDescent="0.75">
      <c r="A48" s="1"/>
      <c r="B48" s="91" t="s">
        <v>176</v>
      </c>
      <c r="C48" s="96">
        <f>MonthlyCF!N259</f>
        <v>479267501.05112904</v>
      </c>
      <c r="D48" s="107" t="str">
        <f t="shared" si="2"/>
        <v>OK</v>
      </c>
      <c r="E48" s="96" cm="1">
        <f t="array" ref="E48">SUMPRODUCT((MonthlyCF!$C$9:$C$289=AnnualCF!$B48)*(MonthlyCF!$P$7:$GN$7=AnnualCF!E$6)*MonthlyCF!$P$9:$GN$289)</f>
        <v>0</v>
      </c>
      <c r="F48" s="96" cm="1">
        <f t="array" ref="F48">SUMPRODUCT((MonthlyCF!$C$9:$C$289=AnnualCF!$B48)*(MonthlyCF!$P$7:$GN$7=AnnualCF!F$6)*MonthlyCF!$P$9:$GN$289)</f>
        <v>0</v>
      </c>
      <c r="G48" s="96" cm="1">
        <f t="array" ref="G48">SUMPRODUCT((MonthlyCF!$C$9:$C$289=AnnualCF!$B48)*(MonthlyCF!$P$7:$GN$7=AnnualCF!G$6)*MonthlyCF!$P$9:$GN$289)</f>
        <v>0</v>
      </c>
      <c r="H48" s="96" cm="1">
        <f t="array" ref="H48">SUMPRODUCT((MonthlyCF!$C$9:$C$289=AnnualCF!$B48)*(MonthlyCF!$P$7:$GN$7=AnnualCF!H$6)*MonthlyCF!$P$9:$GN$289)</f>
        <v>0</v>
      </c>
      <c r="I48" s="96" cm="1">
        <f t="array" ref="I48">SUMPRODUCT((MonthlyCF!$C$9:$C$289=AnnualCF!$B48)*(MonthlyCF!$P$7:$GN$7=AnnualCF!I$6)*MonthlyCF!$P$9:$GN$289)</f>
        <v>0</v>
      </c>
      <c r="J48" s="96" cm="1">
        <f t="array" ref="J48">SUMPRODUCT((MonthlyCF!$C$9:$C$289=AnnualCF!$B48)*(MonthlyCF!$P$7:$GN$7=AnnualCF!J$6)*MonthlyCF!$P$9:$GN$289)</f>
        <v>0</v>
      </c>
      <c r="K48" s="96" cm="1">
        <f t="array" ref="K48">SUMPRODUCT((MonthlyCF!$C$9:$C$289=AnnualCF!$B48)*(MonthlyCF!$P$7:$GN$7=AnnualCF!K$6)*MonthlyCF!$P$9:$GN$289)</f>
        <v>479267501.05112904</v>
      </c>
      <c r="L48" s="96" cm="1">
        <f t="array" ref="L48">SUMPRODUCT((MonthlyCF!$C$9:$C$289=AnnualCF!$B48)*(MonthlyCF!$P$7:$GN$7=AnnualCF!L$6)*MonthlyCF!$P$9:$GN$289)</f>
        <v>0</v>
      </c>
      <c r="M48" s="96" cm="1">
        <f t="array" ref="M48">SUMPRODUCT((MonthlyCF!$C$9:$C$289=AnnualCF!$B48)*(MonthlyCF!$P$7:$GN$7=AnnualCF!M$6)*MonthlyCF!$P$9:$GN$289)</f>
        <v>0</v>
      </c>
      <c r="N48" s="96" cm="1">
        <f t="array" ref="N48">SUMPRODUCT((MonthlyCF!$C$9:$C$289=AnnualCF!$B48)*(MonthlyCF!$P$7:$GN$7=AnnualCF!N$6)*MonthlyCF!$P$9:$GN$289)</f>
        <v>0</v>
      </c>
      <c r="O48" s="96" cm="1">
        <f t="array" ref="O48">SUMPRODUCT((MonthlyCF!$C$9:$C$289=AnnualCF!$B48)*(MonthlyCF!$P$7:$GN$7=AnnualCF!O$6)*MonthlyCF!$P$9:$GN$289)</f>
        <v>0</v>
      </c>
      <c r="P48" s="96" cm="1">
        <f t="array" ref="P48">SUMPRODUCT((MonthlyCF!$C$9:$C$289=AnnualCF!$B48)*(MonthlyCF!$P$7:$GN$7=AnnualCF!P$6)*MonthlyCF!$P$9:$GN$289)</f>
        <v>0</v>
      </c>
      <c r="Q48" s="96" cm="1">
        <f t="array" ref="Q48">SUMPRODUCT((MonthlyCF!$C$9:$C$289=AnnualCF!$B48)*(MonthlyCF!$P$7:$GN$7=AnnualCF!Q$6)*MonthlyCF!$P$9:$GN$289)</f>
        <v>0</v>
      </c>
      <c r="R48" s="96" cm="1">
        <f t="array" ref="R48">SUMPRODUCT((MonthlyCF!$C$9:$C$289=AnnualCF!$B48)*(MonthlyCF!$P$7:$GN$7=AnnualCF!R$6)*MonthlyCF!$P$9:$GN$289)</f>
        <v>0</v>
      </c>
      <c r="S48" s="96" cm="1">
        <f t="array" ref="S48">SUMPRODUCT((MonthlyCF!$C$9:$C$289=AnnualCF!$B48)*(MonthlyCF!$P$7:$GN$7=AnnualCF!S$6)*MonthlyCF!$P$9:$GN$289)</f>
        <v>0</v>
      </c>
      <c r="T48" s="96" cm="1">
        <f t="array" ref="T48">SUMPRODUCT((MonthlyCF!$C$9:$C$289=AnnualCF!$B48)*(MonthlyCF!$P$7:$GN$7=AnnualCF!T$6)*MonthlyCF!$P$9:$GN$289)</f>
        <v>0</v>
      </c>
      <c r="U48" s="98"/>
      <c r="V48" s="1"/>
    </row>
    <row r="49" spans="1:22" s="67" customFormat="1" x14ac:dyDescent="0.75">
      <c r="A49" s="1"/>
      <c r="B49" s="92" t="s">
        <v>177</v>
      </c>
      <c r="C49" s="25">
        <f>MonthlyCF!N260</f>
        <v>311321094.12721974</v>
      </c>
      <c r="D49" s="103" t="str">
        <f t="shared" si="2"/>
        <v>OK</v>
      </c>
      <c r="E49" s="25" cm="1">
        <f t="array" ref="E49">SUMPRODUCT((MonthlyCF!$C$9:$C$289=AnnualCF!$B49)*(MonthlyCF!$P$7:$GN$7=AnnualCF!E$6)*MonthlyCF!$P$9:$GN$289)</f>
        <v>0</v>
      </c>
      <c r="F49" s="25" cm="1">
        <f t="array" ref="F49">SUMPRODUCT((MonthlyCF!$C$9:$C$289=AnnualCF!$B49)*(MonthlyCF!$P$7:$GN$7=AnnualCF!F$6)*MonthlyCF!$P$9:$GN$289)</f>
        <v>0</v>
      </c>
      <c r="G49" s="25" cm="1">
        <f t="array" ref="G49">SUMPRODUCT((MonthlyCF!$C$9:$C$289=AnnualCF!$B49)*(MonthlyCF!$P$7:$GN$7=AnnualCF!G$6)*MonthlyCF!$P$9:$GN$289)</f>
        <v>0</v>
      </c>
      <c r="H49" s="25" cm="1">
        <f t="array" ref="H49">SUMPRODUCT((MonthlyCF!$C$9:$C$289=AnnualCF!$B49)*(MonthlyCF!$P$7:$GN$7=AnnualCF!H$6)*MonthlyCF!$P$9:$GN$289)</f>
        <v>0</v>
      </c>
      <c r="I49" s="25" cm="1">
        <f t="array" ref="I49">SUMPRODUCT((MonthlyCF!$C$9:$C$289=AnnualCF!$B49)*(MonthlyCF!$P$7:$GN$7=AnnualCF!I$6)*MonthlyCF!$P$9:$GN$289)</f>
        <v>0</v>
      </c>
      <c r="J49" s="25" cm="1">
        <f t="array" ref="J49">SUMPRODUCT((MonthlyCF!$C$9:$C$289=AnnualCF!$B49)*(MonthlyCF!$P$7:$GN$7=AnnualCF!J$6)*MonthlyCF!$P$9:$GN$289)</f>
        <v>0</v>
      </c>
      <c r="K49" s="25" cm="1">
        <f t="array" ref="K49">SUMPRODUCT((MonthlyCF!$C$9:$C$289=AnnualCF!$B49)*(MonthlyCF!$P$7:$GN$7=AnnualCF!K$6)*MonthlyCF!$P$9:$GN$289)</f>
        <v>311321094.12721974</v>
      </c>
      <c r="L49" s="25" cm="1">
        <f t="array" ref="L49">SUMPRODUCT((MonthlyCF!$C$9:$C$289=AnnualCF!$B49)*(MonthlyCF!$P$7:$GN$7=AnnualCF!L$6)*MonthlyCF!$P$9:$GN$289)</f>
        <v>0</v>
      </c>
      <c r="M49" s="25" cm="1">
        <f t="array" ref="M49">SUMPRODUCT((MonthlyCF!$C$9:$C$289=AnnualCF!$B49)*(MonthlyCF!$P$7:$GN$7=AnnualCF!M$6)*MonthlyCF!$P$9:$GN$289)</f>
        <v>0</v>
      </c>
      <c r="N49" s="25" cm="1">
        <f t="array" ref="N49">SUMPRODUCT((MonthlyCF!$C$9:$C$289=AnnualCF!$B49)*(MonthlyCF!$P$7:$GN$7=AnnualCF!N$6)*MonthlyCF!$P$9:$GN$289)</f>
        <v>0</v>
      </c>
      <c r="O49" s="25" cm="1">
        <f t="array" ref="O49">SUMPRODUCT((MonthlyCF!$C$9:$C$289=AnnualCF!$B49)*(MonthlyCF!$P$7:$GN$7=AnnualCF!O$6)*MonthlyCF!$P$9:$GN$289)</f>
        <v>0</v>
      </c>
      <c r="P49" s="25" cm="1">
        <f t="array" ref="P49">SUMPRODUCT((MonthlyCF!$C$9:$C$289=AnnualCF!$B49)*(MonthlyCF!$P$7:$GN$7=AnnualCF!P$6)*MonthlyCF!$P$9:$GN$289)</f>
        <v>0</v>
      </c>
      <c r="Q49" s="25" cm="1">
        <f t="array" ref="Q49">SUMPRODUCT((MonthlyCF!$C$9:$C$289=AnnualCF!$B49)*(MonthlyCF!$P$7:$GN$7=AnnualCF!Q$6)*MonthlyCF!$P$9:$GN$289)</f>
        <v>0</v>
      </c>
      <c r="R49" s="25" cm="1">
        <f t="array" ref="R49">SUMPRODUCT((MonthlyCF!$C$9:$C$289=AnnualCF!$B49)*(MonthlyCF!$P$7:$GN$7=AnnualCF!R$6)*MonthlyCF!$P$9:$GN$289)</f>
        <v>0</v>
      </c>
      <c r="S49" s="25" cm="1">
        <f t="array" ref="S49">SUMPRODUCT((MonthlyCF!$C$9:$C$289=AnnualCF!$B49)*(MonthlyCF!$P$7:$GN$7=AnnualCF!S$6)*MonthlyCF!$P$9:$GN$289)</f>
        <v>0</v>
      </c>
      <c r="T49" s="25" cm="1">
        <f t="array" ref="T49">SUMPRODUCT((MonthlyCF!$C$9:$C$289=AnnualCF!$B49)*(MonthlyCF!$P$7:$GN$7=AnnualCF!T$6)*MonthlyCF!$P$9:$GN$289)</f>
        <v>0</v>
      </c>
      <c r="U49" s="24"/>
      <c r="V49" s="1"/>
    </row>
    <row r="50" spans="1:22" x14ac:dyDescent="0.75">
      <c r="B50" s="99"/>
    </row>
    <row r="51" spans="1:22" s="67" customFormat="1" x14ac:dyDescent="0.75">
      <c r="A51" s="1"/>
      <c r="B51" s="807" t="s">
        <v>121</v>
      </c>
      <c r="C51" s="808"/>
      <c r="D51" s="809" t="str">
        <f t="shared" si="2"/>
        <v>OK</v>
      </c>
      <c r="E51" s="809"/>
      <c r="F51" s="809"/>
      <c r="G51" s="809"/>
      <c r="H51" s="809"/>
      <c r="I51" s="809"/>
      <c r="J51" s="809"/>
      <c r="K51" s="809"/>
      <c r="L51" s="809"/>
      <c r="M51" s="809"/>
      <c r="N51" s="809"/>
      <c r="O51" s="809"/>
      <c r="P51" s="809"/>
      <c r="Q51" s="809"/>
      <c r="R51" s="809"/>
      <c r="S51" s="809"/>
      <c r="T51" s="809"/>
      <c r="U51" s="816"/>
      <c r="V51" s="1"/>
    </row>
    <row r="52" spans="1:22" s="67" customFormat="1" x14ac:dyDescent="0.75">
      <c r="A52" s="1"/>
      <c r="B52" s="108" t="s">
        <v>73</v>
      </c>
      <c r="C52" s="19">
        <f>MonthlyCF!H286</f>
        <v>657596461.28863561</v>
      </c>
      <c r="D52" s="95" t="str">
        <f t="shared" si="2"/>
        <v>OK</v>
      </c>
      <c r="E52" s="993" cm="1">
        <f t="array" ref="E52">SUMPRODUCT((MonthlyCF!$C$9:$C$289=AnnualCF!$B52)*(MonthlyCF!$P$7:$GN$7=AnnualCF!E$6)*MonthlyCF!$P$9:$GN$289)</f>
        <v>-11919593.055779437</v>
      </c>
      <c r="F52" s="993" cm="1">
        <f t="array" ref="F52">SUMPRODUCT((MonthlyCF!$C$9:$C$289=AnnualCF!$B52)*(MonthlyCF!$P$7:$GN$7=AnnualCF!F$6)*MonthlyCF!$P$9:$GN$289)</f>
        <v>-258446760.91368324</v>
      </c>
      <c r="G52" s="993" cm="1">
        <f t="array" ref="G52">SUMPRODUCT((MonthlyCF!$C$9:$C$289=AnnualCF!$B52)*(MonthlyCF!$P$7:$GN$7=AnnualCF!G$6)*MonthlyCF!$P$9:$GN$289)</f>
        <v>-52999205.215246387</v>
      </c>
      <c r="H52" s="1195" cm="1">
        <f t="array" ref="H52">SUMPRODUCT((MonthlyCF!$C$9:$C$289=AnnualCF!$B52)*(MonthlyCF!$P$7:$GN$7=AnnualCF!H$6)*MonthlyCF!$P$9:$GN$289)</f>
        <v>42008701.782276042</v>
      </c>
      <c r="I52" s="19" cm="1">
        <f t="array" ref="I52">SUMPRODUCT((MonthlyCF!$C$9:$C$289=AnnualCF!$B52)*(MonthlyCF!$P$7:$GN$7=AnnualCF!I$6)*MonthlyCF!$P$9:$GN$289)</f>
        <v>61902126.046257973</v>
      </c>
      <c r="J52" s="19" cm="1">
        <f t="array" ref="J52">SUMPRODUCT((MonthlyCF!$C$9:$C$289=AnnualCF!$B52)*(MonthlyCF!$P$7:$GN$7=AnnualCF!J$6)*MonthlyCF!$P$9:$GN$289)</f>
        <v>78065602.998956248</v>
      </c>
      <c r="K52" s="19" cm="1">
        <f t="array" ref="K52">SUMPRODUCT((MonthlyCF!$C$9:$C$289=AnnualCF!$B52)*(MonthlyCF!$P$7:$GN$7=AnnualCF!K$6)*MonthlyCF!$P$9:$GN$289)</f>
        <v>798985589.64585447</v>
      </c>
      <c r="L52" s="19" cm="1">
        <f t="array" ref="L52">SUMPRODUCT((MonthlyCF!$C$9:$C$289=AnnualCF!$B52)*(MonthlyCF!$P$7:$GN$7=AnnualCF!L$6)*MonthlyCF!$P$9:$GN$289)</f>
        <v>0</v>
      </c>
      <c r="M52" s="19" cm="1">
        <f t="array" ref="M52">SUMPRODUCT((MonthlyCF!$C$9:$C$289=AnnualCF!$B52)*(MonthlyCF!$P$7:$GN$7=AnnualCF!M$6)*MonthlyCF!$P$9:$GN$289)</f>
        <v>0</v>
      </c>
      <c r="N52" s="19" cm="1">
        <f t="array" ref="N52">SUMPRODUCT((MonthlyCF!$C$9:$C$289=AnnualCF!$B52)*(MonthlyCF!$P$7:$GN$7=AnnualCF!N$6)*MonthlyCF!$P$9:$GN$289)</f>
        <v>0</v>
      </c>
      <c r="O52" s="19" cm="1">
        <f t="array" ref="O52">SUMPRODUCT((MonthlyCF!$C$9:$C$289=AnnualCF!$B52)*(MonthlyCF!$P$7:$GN$7=AnnualCF!O$6)*MonthlyCF!$P$9:$GN$289)</f>
        <v>0</v>
      </c>
      <c r="P52" s="19" cm="1">
        <f t="array" ref="P52">SUMPRODUCT((MonthlyCF!$C$9:$C$289=AnnualCF!$B52)*(MonthlyCF!$P$7:$GN$7=AnnualCF!P$6)*MonthlyCF!$P$9:$GN$289)</f>
        <v>0</v>
      </c>
      <c r="Q52" s="19" cm="1">
        <f t="array" ref="Q52">SUMPRODUCT((MonthlyCF!$C$9:$C$289=AnnualCF!$B52)*(MonthlyCF!$P$7:$GN$7=AnnualCF!Q$6)*MonthlyCF!$P$9:$GN$289)</f>
        <v>0</v>
      </c>
      <c r="R52" s="19" cm="1">
        <f t="array" ref="R52">SUMPRODUCT((MonthlyCF!$C$9:$C$289=AnnualCF!$B52)*(MonthlyCF!$P$7:$GN$7=AnnualCF!R$6)*MonthlyCF!$P$9:$GN$289)</f>
        <v>0</v>
      </c>
      <c r="S52" s="19" cm="1">
        <f t="array" ref="S52">SUMPRODUCT((MonthlyCF!$C$9:$C$289=AnnualCF!$B52)*(MonthlyCF!$P$7:$GN$7=AnnualCF!S$6)*MonthlyCF!$P$9:$GN$289)</f>
        <v>0</v>
      </c>
      <c r="T52" s="19" cm="1">
        <f t="array" ref="T52">SUMPRODUCT((MonthlyCF!$C$9:$C$289=AnnualCF!$B52)*(MonthlyCF!$P$7:$GN$7=AnnualCF!T$6)*MonthlyCF!$P$9:$GN$289)</f>
        <v>0</v>
      </c>
      <c r="U52" s="18"/>
      <c r="V52" s="1"/>
    </row>
    <row r="53" spans="1:22" s="67" customFormat="1" x14ac:dyDescent="0.75">
      <c r="A53" s="1"/>
      <c r="B53" s="70" t="s">
        <v>119</v>
      </c>
      <c r="C53" s="96">
        <f>MonthlyCF!H287</f>
        <v>590599573.96480644</v>
      </c>
      <c r="D53" s="97" t="str">
        <f t="shared" si="2"/>
        <v>OK</v>
      </c>
      <c r="E53" s="994" cm="1">
        <f t="array" ref="E53">SUMPRODUCT((MonthlyCF!$C$9:$C$289=AnnualCF!$B53)*(MonthlyCF!$P$7:$GN$7=AnnualCF!E$6)*MonthlyCF!$P$9:$GN$289)</f>
        <v>-11919593.055779437</v>
      </c>
      <c r="F53" s="994" cm="1">
        <f t="array" ref="F53">SUMPRODUCT((MonthlyCF!$C$9:$C$289=AnnualCF!$B53)*(MonthlyCF!$P$7:$GN$7=AnnualCF!F$6)*MonthlyCF!$P$9:$GN$289)</f>
        <v>-149763186.53657514</v>
      </c>
      <c r="G53" s="994" cm="1">
        <f t="array" ref="G53">SUMPRODUCT((MonthlyCF!$C$9:$C$289=AnnualCF!$B53)*(MonthlyCF!$P$7:$GN$7=AnnualCF!G$6)*MonthlyCF!$P$9:$GN$289)</f>
        <v>0</v>
      </c>
      <c r="H53" s="96" cm="1">
        <f t="array" ref="H53">SUMPRODUCT((MonthlyCF!$C$9:$C$289=AnnualCF!$B53)*(MonthlyCF!$P$7:$GN$7=AnnualCF!H$6)*MonthlyCF!$P$9:$GN$289)</f>
        <v>39444312.17735932</v>
      </c>
      <c r="I53" s="96" cm="1">
        <f t="array" ref="I53">SUMPRODUCT((MonthlyCF!$C$9:$C$289=AnnualCF!$B53)*(MonthlyCF!$P$7:$GN$7=AnnualCF!I$6)*MonthlyCF!$P$9:$GN$289)</f>
        <v>59337736.441341259</v>
      </c>
      <c r="J53" s="96" cm="1">
        <f t="array" ref="J53">SUMPRODUCT((MonthlyCF!$C$9:$C$289=AnnualCF!$B53)*(MonthlyCF!$P$7:$GN$7=AnnualCF!J$6)*MonthlyCF!$P$9:$GN$289)</f>
        <v>338672562.37338454</v>
      </c>
      <c r="K53" s="96" cm="1">
        <f t="array" ref="K53">SUMPRODUCT((MonthlyCF!$C$9:$C$289=AnnualCF!$B53)*(MonthlyCF!$P$7:$GN$7=AnnualCF!K$6)*MonthlyCF!$P$9:$GN$289)</f>
        <v>314827742.56507593</v>
      </c>
      <c r="L53" s="96" cm="1">
        <f t="array" ref="L53">SUMPRODUCT((MonthlyCF!$C$9:$C$289=AnnualCF!$B53)*(MonthlyCF!$P$7:$GN$7=AnnualCF!L$6)*MonthlyCF!$P$9:$GN$289)</f>
        <v>0</v>
      </c>
      <c r="M53" s="96" cm="1">
        <f t="array" ref="M53">SUMPRODUCT((MonthlyCF!$C$9:$C$289=AnnualCF!$B53)*(MonthlyCF!$P$7:$GN$7=AnnualCF!M$6)*MonthlyCF!$P$9:$GN$289)</f>
        <v>0</v>
      </c>
      <c r="N53" s="96" cm="1">
        <f t="array" ref="N53">SUMPRODUCT((MonthlyCF!$C$9:$C$289=AnnualCF!$B53)*(MonthlyCF!$P$7:$GN$7=AnnualCF!N$6)*MonthlyCF!$P$9:$GN$289)</f>
        <v>0</v>
      </c>
      <c r="O53" s="96" cm="1">
        <f t="array" ref="O53">SUMPRODUCT((MonthlyCF!$C$9:$C$289=AnnualCF!$B53)*(MonthlyCF!$P$7:$GN$7=AnnualCF!O$6)*MonthlyCF!$P$9:$GN$289)</f>
        <v>0</v>
      </c>
      <c r="P53" s="96" cm="1">
        <f t="array" ref="P53">SUMPRODUCT((MonthlyCF!$C$9:$C$289=AnnualCF!$B53)*(MonthlyCF!$P$7:$GN$7=AnnualCF!P$6)*MonthlyCF!$P$9:$GN$289)</f>
        <v>0</v>
      </c>
      <c r="Q53" s="96" cm="1">
        <f t="array" ref="Q53">SUMPRODUCT((MonthlyCF!$C$9:$C$289=AnnualCF!$B53)*(MonthlyCF!$P$7:$GN$7=AnnualCF!Q$6)*MonthlyCF!$P$9:$GN$289)</f>
        <v>0</v>
      </c>
      <c r="R53" s="96" cm="1">
        <f t="array" ref="R53">SUMPRODUCT((MonthlyCF!$C$9:$C$289=AnnualCF!$B53)*(MonthlyCF!$P$7:$GN$7=AnnualCF!R$6)*MonthlyCF!$P$9:$GN$289)</f>
        <v>0</v>
      </c>
      <c r="S53" s="96" cm="1">
        <f t="array" ref="S53">SUMPRODUCT((MonthlyCF!$C$9:$C$289=AnnualCF!$B53)*(MonthlyCF!$P$7:$GN$7=AnnualCF!S$6)*MonthlyCF!$P$9:$GN$289)</f>
        <v>0</v>
      </c>
      <c r="T53" s="96" cm="1">
        <f t="array" ref="T53">SUMPRODUCT((MonthlyCF!$C$9:$C$289=AnnualCF!$B53)*(MonthlyCF!$P$7:$GN$7=AnnualCF!T$6)*MonthlyCF!$P$9:$GN$289)</f>
        <v>0</v>
      </c>
      <c r="U53" s="98"/>
      <c r="V53" s="1"/>
    </row>
    <row r="54" spans="1:22" s="67" customFormat="1" x14ac:dyDescent="0.75">
      <c r="A54" s="1"/>
      <c r="B54" s="70" t="s">
        <v>471</v>
      </c>
      <c r="C54" s="96">
        <f>MonthlyCF!H288</f>
        <v>577245760.82050037</v>
      </c>
      <c r="D54" s="97" t="str">
        <f t="shared" ref="D54" si="6">IF(ROUND(C54,0)=ROUND(SUM(E54:T54),0),"OK","Error")</f>
        <v>OK</v>
      </c>
      <c r="E54" s="994" cm="1">
        <f t="array" ref="E54">SUMPRODUCT((MonthlyCF!$C$9:$C$289=AnnualCF!$B54)*(MonthlyCF!$P$7:$GN$7=AnnualCF!E$6)*MonthlyCF!$P$9:$GN$289)</f>
        <v>-13659186.125723917</v>
      </c>
      <c r="F54" s="994" cm="1">
        <f t="array" ref="F54">SUMPRODUCT((MonthlyCF!$C$9:$C$289=AnnualCF!$B54)*(MonthlyCF!$P$7:$GN$7=AnnualCF!F$6)*MonthlyCF!$P$9:$GN$289)</f>
        <v>-151158760.44719717</v>
      </c>
      <c r="G54" s="994" cm="1">
        <f t="array" ref="G54">SUMPRODUCT((MonthlyCF!$C$9:$C$289=AnnualCF!$B54)*(MonthlyCF!$P$7:$GN$7=AnnualCF!G$6)*MonthlyCF!$P$9:$GN$289)</f>
        <v>-2311778.2152463882</v>
      </c>
      <c r="H54" s="96" cm="1">
        <f t="array" ref="H54">SUMPRODUCT((MonthlyCF!$C$9:$C$289=AnnualCF!$B54)*(MonthlyCF!$P$7:$GN$7=AnnualCF!H$6)*MonthlyCF!$P$9:$GN$289)</f>
        <v>36879922.572442606</v>
      </c>
      <c r="I54" s="96" cm="1">
        <f t="array" ref="I54">SUMPRODUCT((MonthlyCF!$C$9:$C$289=AnnualCF!$B54)*(MonthlyCF!$P$7:$GN$7=AnnualCF!I$6)*MonthlyCF!$P$9:$GN$289)</f>
        <v>56773346.836424522</v>
      </c>
      <c r="J54" s="96" cm="1">
        <f t="array" ref="J54">SUMPRODUCT((MonthlyCF!$C$9:$C$289=AnnualCF!$B54)*(MonthlyCF!$P$7:$GN$7=AnnualCF!J$6)*MonthlyCF!$P$9:$GN$289)</f>
        <v>336108172.76846766</v>
      </c>
      <c r="K54" s="96" cm="1">
        <f t="array" ref="K54">SUMPRODUCT((MonthlyCF!$C$9:$C$289=AnnualCF!$B54)*(MonthlyCF!$P$7:$GN$7=AnnualCF!K$6)*MonthlyCF!$P$9:$GN$289)</f>
        <v>314614043.43133289</v>
      </c>
      <c r="L54" s="96" cm="1">
        <f t="array" ref="L54">SUMPRODUCT((MonthlyCF!$C$9:$C$289=AnnualCF!$B54)*(MonthlyCF!$P$7:$GN$7=AnnualCF!L$6)*MonthlyCF!$P$9:$GN$289)</f>
        <v>0</v>
      </c>
      <c r="M54" s="96" cm="1">
        <f t="array" ref="M54">SUMPRODUCT((MonthlyCF!$C$9:$C$289=AnnualCF!$B54)*(MonthlyCF!$P$7:$GN$7=AnnualCF!M$6)*MonthlyCF!$P$9:$GN$289)</f>
        <v>0</v>
      </c>
      <c r="N54" s="96" cm="1">
        <f t="array" ref="N54">SUMPRODUCT((MonthlyCF!$C$9:$C$289=AnnualCF!$B54)*(MonthlyCF!$P$7:$GN$7=AnnualCF!N$6)*MonthlyCF!$P$9:$GN$289)</f>
        <v>0</v>
      </c>
      <c r="O54" s="96" cm="1">
        <f t="array" ref="O54">SUMPRODUCT((MonthlyCF!$C$9:$C$289=AnnualCF!$B54)*(MonthlyCF!$P$7:$GN$7=AnnualCF!O$6)*MonthlyCF!$P$9:$GN$289)</f>
        <v>0</v>
      </c>
      <c r="P54" s="96" cm="1">
        <f t="array" ref="P54">SUMPRODUCT((MonthlyCF!$C$9:$C$289=AnnualCF!$B54)*(MonthlyCF!$P$7:$GN$7=AnnualCF!P$6)*MonthlyCF!$P$9:$GN$289)</f>
        <v>0</v>
      </c>
      <c r="Q54" s="96" cm="1">
        <f t="array" ref="Q54">SUMPRODUCT((MonthlyCF!$C$9:$C$289=AnnualCF!$B54)*(MonthlyCF!$P$7:$GN$7=AnnualCF!Q$6)*MonthlyCF!$P$9:$GN$289)</f>
        <v>0</v>
      </c>
      <c r="R54" s="96" cm="1">
        <f t="array" ref="R54">SUMPRODUCT((MonthlyCF!$C$9:$C$289=AnnualCF!$B54)*(MonthlyCF!$P$7:$GN$7=AnnualCF!R$6)*MonthlyCF!$P$9:$GN$289)</f>
        <v>0</v>
      </c>
      <c r="S54" s="96" cm="1">
        <f t="array" ref="S54">SUMPRODUCT((MonthlyCF!$C$9:$C$289=AnnualCF!$B54)*(MonthlyCF!$P$7:$GN$7=AnnualCF!S$6)*MonthlyCF!$P$9:$GN$289)</f>
        <v>0</v>
      </c>
      <c r="T54" s="96" cm="1">
        <f t="array" ref="T54">SUMPRODUCT((MonthlyCF!$C$9:$C$289=AnnualCF!$B54)*(MonthlyCF!$P$7:$GN$7=AnnualCF!T$6)*MonthlyCF!$P$9:$GN$289)</f>
        <v>0</v>
      </c>
      <c r="U54" s="98"/>
      <c r="V54" s="1"/>
    </row>
    <row r="55" spans="1:22" x14ac:dyDescent="0.75"/>
    <row r="56" spans="1:22" x14ac:dyDescent="0.75"/>
    <row r="57" spans="1:22" x14ac:dyDescent="0.75"/>
    <row r="58" spans="1:22" x14ac:dyDescent="0.75"/>
  </sheetData>
  <pageMargins left="0.7" right="0.7" top="0.75" bottom="0.75" header="0.3" footer="0.3"/>
  <pageSetup scale="52"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41" id="{4585EB13-8851-4580-9B13-1B22081F2A75}">
            <xm:f>Summary!$C$37="off"</xm:f>
            <x14:dxf>
              <font>
                <color theme="0"/>
              </font>
            </x14:dxf>
          </x14:cfRule>
          <xm:sqref>B34:U34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DA808-69FA-4E6A-8617-98E0865574F1}">
  <sheetPr codeName="Sheet3">
    <tabColor theme="0" tint="-0.499984740745262"/>
    <pageSetUpPr fitToPage="1"/>
  </sheetPr>
  <dimension ref="A1:GD102"/>
  <sheetViews>
    <sheetView zoomScale="130" zoomScaleNormal="130" workbookViewId="0">
      <pane xSplit="2" topLeftCell="C1" activePane="topRight" state="frozen"/>
      <selection activeCell="C50" sqref="C50"/>
      <selection pane="topRight" activeCell="E4" sqref="E4"/>
    </sheetView>
  </sheetViews>
  <sheetFormatPr defaultColWidth="0" defaultRowHeight="14.75" x14ac:dyDescent="0.75"/>
  <cols>
    <col min="1" max="1" width="2.7265625" style="1" customWidth="1"/>
    <col min="2" max="2" width="49.1328125" style="1" customWidth="1"/>
    <col min="3" max="3" width="9" style="1" customWidth="1"/>
    <col min="4" max="4" width="17.1328125" style="1" customWidth="1"/>
    <col min="5" max="5" width="14.1328125" style="1" bestFit="1" customWidth="1"/>
    <col min="6" max="6" width="16" style="1" bestFit="1" customWidth="1"/>
    <col min="7" max="7" width="15.7265625" style="1" bestFit="1" customWidth="1"/>
    <col min="8" max="9" width="18.40625" style="1" bestFit="1" customWidth="1"/>
    <col min="10" max="10" width="17.54296875" style="1" bestFit="1" customWidth="1"/>
    <col min="11" max="172" width="15.7265625" style="1" customWidth="1"/>
    <col min="173" max="173" width="16" style="1" bestFit="1" customWidth="1"/>
    <col min="174" max="174" width="17.26953125" style="1" bestFit="1" customWidth="1"/>
    <col min="175" max="175" width="16" style="1" bestFit="1" customWidth="1"/>
    <col min="176" max="176" width="15.7265625" style="1" bestFit="1" customWidth="1"/>
    <col min="177" max="184" width="15.7265625" style="1" customWidth="1"/>
    <col min="185" max="185" width="17.7265625" style="1" bestFit="1" customWidth="1"/>
    <col min="186" max="186" width="2.7265625" style="1" customWidth="1"/>
    <col min="187" max="16384" width="9.1328125" style="1" hidden="1"/>
  </cols>
  <sheetData>
    <row r="1" spans="1:186" customFormat="1" x14ac:dyDescent="0.7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row>
    <row r="2" spans="1:186" customFormat="1" ht="19.75" x14ac:dyDescent="0.95">
      <c r="A2" s="1"/>
      <c r="B2" s="2" t="str">
        <f>Summary!B2</f>
        <v>Koushan KASC Hotel</v>
      </c>
      <c r="C2" s="2"/>
      <c r="D2" s="2"/>
      <c r="E2" s="1"/>
      <c r="F2" s="1"/>
      <c r="G2" s="1"/>
      <c r="H2" s="1201" t="s">
        <v>472</v>
      </c>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3" t="s">
        <v>96</v>
      </c>
      <c r="GD2" s="1"/>
    </row>
    <row r="3" spans="1:186" ht="15.5" thickBot="1" x14ac:dyDescent="0.9"/>
    <row r="4" spans="1:186" x14ac:dyDescent="0.75">
      <c r="B4" s="787" t="s">
        <v>95</v>
      </c>
      <c r="C4" s="788"/>
      <c r="D4" s="709"/>
    </row>
    <row r="5" spans="1:186" x14ac:dyDescent="0.75">
      <c r="B5" s="54" t="s">
        <v>94</v>
      </c>
      <c r="C5" s="786"/>
      <c r="D5" s="53"/>
    </row>
    <row r="6" spans="1:186" x14ac:dyDescent="0.75">
      <c r="B6" s="52" t="s">
        <v>425</v>
      </c>
      <c r="C6" s="783"/>
      <c r="D6" s="47">
        <f>+C32</f>
        <v>0.283634257928913</v>
      </c>
    </row>
    <row r="7" spans="1:186" ht="15.5" thickBot="1" x14ac:dyDescent="0.9">
      <c r="B7" s="51" t="s">
        <v>424</v>
      </c>
      <c r="C7" s="785"/>
      <c r="D7" s="50">
        <f>1-D6</f>
        <v>0.71636574207108694</v>
      </c>
    </row>
    <row r="8" spans="1:186" ht="15.5" thickBot="1" x14ac:dyDescent="0.9">
      <c r="B8" s="784" t="s">
        <v>473</v>
      </c>
      <c r="C8" s="782" t="s">
        <v>89</v>
      </c>
      <c r="D8" s="45">
        <v>0.15</v>
      </c>
    </row>
    <row r="9" spans="1:186" hidden="1" x14ac:dyDescent="0.75">
      <c r="B9" s="46" t="s">
        <v>93</v>
      </c>
      <c r="C9" s="9"/>
      <c r="D9" s="47">
        <f>+D6</f>
        <v>0.283634257928913</v>
      </c>
    </row>
    <row r="10" spans="1:186" ht="15.5" hidden="1" thickBot="1" x14ac:dyDescent="0.9">
      <c r="B10" s="49" t="s">
        <v>92</v>
      </c>
      <c r="C10" s="782"/>
      <c r="D10" s="781">
        <f>1-D9</f>
        <v>0.71636574207108694</v>
      </c>
      <c r="BK10" s="529">
        <f>+D33/$D$32</f>
        <v>1</v>
      </c>
    </row>
    <row r="11" spans="1:186" ht="15.5" thickBot="1" x14ac:dyDescent="0.9">
      <c r="BK11" s="529">
        <f>+D34/$D$32</f>
        <v>0</v>
      </c>
    </row>
    <row r="12" spans="1:186" ht="15.5" hidden="1" thickBot="1" x14ac:dyDescent="0.9">
      <c r="B12" s="109" t="s">
        <v>437</v>
      </c>
      <c r="C12" s="780" t="s">
        <v>89</v>
      </c>
      <c r="D12" s="1089">
        <f>+D8</f>
        <v>0.15</v>
      </c>
    </row>
    <row r="13" spans="1:186" ht="15.5" thickBot="1" x14ac:dyDescent="0.9">
      <c r="B13" s="451" t="s">
        <v>443</v>
      </c>
      <c r="C13" s="1199"/>
      <c r="D13" s="1200">
        <v>0.3</v>
      </c>
    </row>
    <row r="14" spans="1:186" hidden="1" x14ac:dyDescent="0.75">
      <c r="B14" s="46" t="s">
        <v>91</v>
      </c>
      <c r="C14" s="7"/>
      <c r="D14" s="43">
        <f>(1-$D$13)*D9</f>
        <v>0.19854398055023909</v>
      </c>
    </row>
    <row r="15" spans="1:186" ht="15.5" hidden="1" thickBot="1" x14ac:dyDescent="0.9">
      <c r="B15" s="49" t="s">
        <v>90</v>
      </c>
      <c r="C15" s="416"/>
      <c r="D15" s="781">
        <f>(1-$D$13)*D10</f>
        <v>0.50145601944976081</v>
      </c>
    </row>
    <row r="16" spans="1:186" hidden="1" x14ac:dyDescent="0.75">
      <c r="D16" s="44">
        <f>+D13+D14+D15</f>
        <v>0.99999999999999989</v>
      </c>
    </row>
    <row r="17" spans="2:10" x14ac:dyDescent="0.75">
      <c r="G17" s="383"/>
    </row>
    <row r="18" spans="2:10" ht="15.5" thickBot="1" x14ac:dyDescent="0.9"/>
    <row r="19" spans="2:10" ht="15.5" thickBot="1" x14ac:dyDescent="0.9">
      <c r="B19" s="708"/>
      <c r="C19" s="1010" t="s">
        <v>105</v>
      </c>
      <c r="D19" s="1010" t="s">
        <v>44</v>
      </c>
      <c r="E19" s="1010" t="s">
        <v>45</v>
      </c>
      <c r="F19" s="1010" t="s">
        <v>46</v>
      </c>
      <c r="G19" s="1033" t="s">
        <v>47</v>
      </c>
    </row>
    <row r="20" spans="2:10" x14ac:dyDescent="0.75">
      <c r="B20" s="362" t="s">
        <v>474</v>
      </c>
      <c r="C20" s="1207">
        <f>+D20/$D$23</f>
        <v>0.71636574207108716</v>
      </c>
      <c r="D20" s="1208">
        <f>-SUM(E64:GC64)</f>
        <v>-116130177.85984066</v>
      </c>
      <c r="E20" s="1208">
        <f>SUM(E99:GC99)</f>
        <v>465024645.33199561</v>
      </c>
      <c r="F20" s="1209">
        <f>C99</f>
        <v>0.49562222361564634</v>
      </c>
      <c r="G20" s="1210">
        <f>SUMIF(E99:GC99,"&gt;0")/-SUMIF(E99:GC99,"&lt;0")</f>
        <v>5.004339387934472</v>
      </c>
    </row>
    <row r="21" spans="2:10" x14ac:dyDescent="0.75">
      <c r="B21" s="319" t="str">
        <f>+B33</f>
        <v>EPC Contractor</v>
      </c>
      <c r="C21" s="1009">
        <f>+D21/$D$23</f>
        <v>0.283634257928913</v>
      </c>
      <c r="D21" s="1041">
        <f>+D33</f>
        <v>-45980000</v>
      </c>
      <c r="E21" s="1041">
        <f>+E33</f>
        <v>125574928.6328108</v>
      </c>
      <c r="F21" s="1042">
        <f>+F22</f>
        <v>0.40185348391532905</v>
      </c>
      <c r="G21" s="1043">
        <f>+G22</f>
        <v>3.7310771777470801</v>
      </c>
    </row>
    <row r="22" spans="2:10" ht="15.5" thickBot="1" x14ac:dyDescent="0.9">
      <c r="B22" s="415" t="s">
        <v>49</v>
      </c>
      <c r="C22" s="1034">
        <f>+D22/$D$23</f>
        <v>0</v>
      </c>
      <c r="D22" s="1035">
        <f>+D34</f>
        <v>0</v>
      </c>
      <c r="E22" s="1035">
        <f>+E34</f>
        <v>0</v>
      </c>
      <c r="F22" s="1036">
        <f>C92</f>
        <v>0.40185348391532905</v>
      </c>
      <c r="G22" s="1037">
        <f>SUMIF(E92:GC92,"&gt;0")/-SUMIF(E92:GC92,"&lt;0")</f>
        <v>3.7310771777470801</v>
      </c>
    </row>
    <row r="23" spans="2:10" ht="15.5" thickBot="1" x14ac:dyDescent="0.9">
      <c r="B23" s="1202" t="s">
        <v>199</v>
      </c>
      <c r="C23" s="1203"/>
      <c r="D23" s="1203">
        <f>SUM(E43:GC43)</f>
        <v>-162110177.85984063</v>
      </c>
      <c r="E23" s="1204">
        <f>+E20+E22</f>
        <v>465024645.33199561</v>
      </c>
      <c r="F23" s="1205">
        <f>XIRR(E42:GC42,$E$39:$GC$39)</f>
        <v>0.47121776938438409</v>
      </c>
      <c r="G23" s="1206"/>
    </row>
    <row r="24" spans="2:10" ht="15.5" thickBot="1" x14ac:dyDescent="0.9"/>
    <row r="25" spans="2:10" ht="15.5" thickBot="1" x14ac:dyDescent="0.9">
      <c r="B25" s="741" t="s">
        <v>412</v>
      </c>
      <c r="C25" s="789"/>
      <c r="D25" s="1032">
        <f>SUM(D26:D28)</f>
        <v>-116130177.85984063</v>
      </c>
      <c r="J25" s="1171"/>
    </row>
    <row r="26" spans="2:10" x14ac:dyDescent="0.75">
      <c r="B26" s="5" t="s">
        <v>413</v>
      </c>
      <c r="C26" s="7"/>
      <c r="D26" s="732">
        <f>+-Budget!Q10</f>
        <v>-10180000</v>
      </c>
      <c r="J26" s="998"/>
    </row>
    <row r="27" spans="2:10" x14ac:dyDescent="0.75">
      <c r="B27" s="5" t="str">
        <f>+Budget!AJ10</f>
        <v>Development Fee &amp; Expenses</v>
      </c>
      <c r="C27" s="7"/>
      <c r="D27" s="732">
        <f>-Budget!AK10</f>
        <v>-25414874</v>
      </c>
    </row>
    <row r="28" spans="2:10" x14ac:dyDescent="0.75">
      <c r="B28" s="5" t="s">
        <v>423</v>
      </c>
      <c r="C28" s="7"/>
      <c r="D28" s="732">
        <f>+D23-D27-D26-D21</f>
        <v>-80535303.859840631</v>
      </c>
    </row>
    <row r="29" spans="2:10" x14ac:dyDescent="0.75">
      <c r="B29" s="8"/>
      <c r="C29" s="15"/>
      <c r="D29" s="1011"/>
    </row>
    <row r="30" spans="2:10" ht="15.5" thickBot="1" x14ac:dyDescent="0.9"/>
    <row r="31" spans="2:10" ht="15.5" thickBot="1" x14ac:dyDescent="0.9">
      <c r="B31" s="741" t="s">
        <v>540</v>
      </c>
      <c r="C31" s="1010" t="s">
        <v>105</v>
      </c>
      <c r="D31" s="1010" t="s">
        <v>44</v>
      </c>
      <c r="E31" s="1010" t="s">
        <v>45</v>
      </c>
      <c r="F31" s="1010" t="s">
        <v>46</v>
      </c>
      <c r="G31" s="1033" t="s">
        <v>47</v>
      </c>
    </row>
    <row r="32" spans="2:10" x14ac:dyDescent="0.75">
      <c r="B32" s="1039" t="s">
        <v>541</v>
      </c>
      <c r="C32" s="1008">
        <f>+D32/$D$23</f>
        <v>0.283634257928913</v>
      </c>
      <c r="D32" s="1040">
        <f>+D23-D25</f>
        <v>-45980000</v>
      </c>
      <c r="E32" s="1041">
        <f>SUM(E92:GC92)</f>
        <v>125574928.6328108</v>
      </c>
      <c r="F32" s="1042">
        <f>+F22</f>
        <v>0.40185348391532905</v>
      </c>
      <c r="G32" s="1043">
        <f>+G22</f>
        <v>3.7310771777470801</v>
      </c>
    </row>
    <row r="33" spans="2:185" x14ac:dyDescent="0.75">
      <c r="B33" s="46" t="s">
        <v>409</v>
      </c>
      <c r="C33" s="1009">
        <f>+D33/D32</f>
        <v>1</v>
      </c>
      <c r="D33" s="1041">
        <f>-+(Budget!Y10+Budget!AC10+Budget!U11+Budget!U19)*0.2</f>
        <v>-45980000</v>
      </c>
      <c r="E33" s="1041">
        <f>+E32*C33</f>
        <v>125574928.6328108</v>
      </c>
      <c r="F33" s="1042">
        <f>+F32</f>
        <v>0.40185348391532905</v>
      </c>
      <c r="G33" s="1043">
        <f>+G32</f>
        <v>3.7310771777470801</v>
      </c>
    </row>
    <row r="34" spans="2:185" ht="15.5" thickBot="1" x14ac:dyDescent="0.9">
      <c r="B34" s="49" t="s">
        <v>410</v>
      </c>
      <c r="C34" s="1034">
        <f>+D34/D32</f>
        <v>0</v>
      </c>
      <c r="D34" s="1035">
        <f>+D32-D33</f>
        <v>0</v>
      </c>
      <c r="E34" s="1035">
        <f>+E32*C34</f>
        <v>0</v>
      </c>
      <c r="F34" s="1036">
        <f>+F33</f>
        <v>0.40185348391532905</v>
      </c>
      <c r="G34" s="1037">
        <f>+G33</f>
        <v>3.7310771777470801</v>
      </c>
    </row>
    <row r="37" spans="2:185" x14ac:dyDescent="0.75">
      <c r="B37" s="790"/>
      <c r="C37" s="791"/>
      <c r="D37" s="791"/>
      <c r="E37" s="792"/>
      <c r="F37" s="792">
        <f t="shared" ref="F37:AK37" si="0">ROUNDUP(F38/12,0)</f>
        <v>1</v>
      </c>
      <c r="G37" s="792">
        <f t="shared" si="0"/>
        <v>1</v>
      </c>
      <c r="H37" s="792">
        <f t="shared" si="0"/>
        <v>1</v>
      </c>
      <c r="I37" s="792">
        <f t="shared" si="0"/>
        <v>1</v>
      </c>
      <c r="J37" s="792">
        <f t="shared" si="0"/>
        <v>1</v>
      </c>
      <c r="K37" s="792">
        <f t="shared" si="0"/>
        <v>1</v>
      </c>
      <c r="L37" s="792">
        <f t="shared" si="0"/>
        <v>1</v>
      </c>
      <c r="M37" s="792">
        <f t="shared" si="0"/>
        <v>1</v>
      </c>
      <c r="N37" s="792">
        <f t="shared" si="0"/>
        <v>1</v>
      </c>
      <c r="O37" s="792">
        <f t="shared" si="0"/>
        <v>1</v>
      </c>
      <c r="P37" s="792">
        <f t="shared" si="0"/>
        <v>1</v>
      </c>
      <c r="Q37" s="792">
        <f t="shared" si="0"/>
        <v>1</v>
      </c>
      <c r="R37" s="792">
        <f t="shared" si="0"/>
        <v>2</v>
      </c>
      <c r="S37" s="792">
        <f t="shared" si="0"/>
        <v>2</v>
      </c>
      <c r="T37" s="792">
        <f t="shared" si="0"/>
        <v>2</v>
      </c>
      <c r="U37" s="792">
        <f t="shared" si="0"/>
        <v>2</v>
      </c>
      <c r="V37" s="792">
        <f t="shared" si="0"/>
        <v>2</v>
      </c>
      <c r="W37" s="792">
        <f t="shared" si="0"/>
        <v>2</v>
      </c>
      <c r="X37" s="792">
        <f t="shared" si="0"/>
        <v>2</v>
      </c>
      <c r="Y37" s="792">
        <f t="shared" si="0"/>
        <v>2</v>
      </c>
      <c r="Z37" s="792">
        <f t="shared" si="0"/>
        <v>2</v>
      </c>
      <c r="AA37" s="792">
        <f t="shared" si="0"/>
        <v>2</v>
      </c>
      <c r="AB37" s="792">
        <f t="shared" si="0"/>
        <v>2</v>
      </c>
      <c r="AC37" s="792">
        <f t="shared" si="0"/>
        <v>2</v>
      </c>
      <c r="AD37" s="792">
        <f t="shared" si="0"/>
        <v>3</v>
      </c>
      <c r="AE37" s="792">
        <f t="shared" si="0"/>
        <v>3</v>
      </c>
      <c r="AF37" s="792">
        <f t="shared" si="0"/>
        <v>3</v>
      </c>
      <c r="AG37" s="792">
        <f t="shared" si="0"/>
        <v>3</v>
      </c>
      <c r="AH37" s="792">
        <f t="shared" si="0"/>
        <v>3</v>
      </c>
      <c r="AI37" s="792">
        <f t="shared" si="0"/>
        <v>3</v>
      </c>
      <c r="AJ37" s="792">
        <f t="shared" si="0"/>
        <v>3</v>
      </c>
      <c r="AK37" s="792">
        <f t="shared" si="0"/>
        <v>3</v>
      </c>
      <c r="AL37" s="792">
        <f t="shared" ref="AL37:BQ37" si="1">ROUNDUP(AL38/12,0)</f>
        <v>3</v>
      </c>
      <c r="AM37" s="792">
        <f t="shared" si="1"/>
        <v>3</v>
      </c>
      <c r="AN37" s="792">
        <f t="shared" si="1"/>
        <v>3</v>
      </c>
      <c r="AO37" s="792">
        <f t="shared" si="1"/>
        <v>3</v>
      </c>
      <c r="AP37" s="792">
        <f t="shared" si="1"/>
        <v>4</v>
      </c>
      <c r="AQ37" s="792">
        <f t="shared" si="1"/>
        <v>4</v>
      </c>
      <c r="AR37" s="792">
        <f t="shared" si="1"/>
        <v>4</v>
      </c>
      <c r="AS37" s="792">
        <f t="shared" si="1"/>
        <v>4</v>
      </c>
      <c r="AT37" s="792">
        <f t="shared" si="1"/>
        <v>4</v>
      </c>
      <c r="AU37" s="792">
        <f t="shared" si="1"/>
        <v>4</v>
      </c>
      <c r="AV37" s="792">
        <f t="shared" si="1"/>
        <v>4</v>
      </c>
      <c r="AW37" s="792">
        <f t="shared" si="1"/>
        <v>4</v>
      </c>
      <c r="AX37" s="792">
        <f t="shared" si="1"/>
        <v>4</v>
      </c>
      <c r="AY37" s="792">
        <f t="shared" si="1"/>
        <v>4</v>
      </c>
      <c r="AZ37" s="792">
        <f t="shared" si="1"/>
        <v>4</v>
      </c>
      <c r="BA37" s="792">
        <f t="shared" si="1"/>
        <v>4</v>
      </c>
      <c r="BB37" s="792">
        <f t="shared" si="1"/>
        <v>5</v>
      </c>
      <c r="BC37" s="792">
        <f t="shared" si="1"/>
        <v>5</v>
      </c>
      <c r="BD37" s="792">
        <f t="shared" si="1"/>
        <v>5</v>
      </c>
      <c r="BE37" s="792">
        <f t="shared" si="1"/>
        <v>5</v>
      </c>
      <c r="BF37" s="792">
        <f t="shared" si="1"/>
        <v>5</v>
      </c>
      <c r="BG37" s="792">
        <f t="shared" si="1"/>
        <v>5</v>
      </c>
      <c r="BH37" s="792">
        <f t="shared" si="1"/>
        <v>5</v>
      </c>
      <c r="BI37" s="792">
        <f t="shared" si="1"/>
        <v>5</v>
      </c>
      <c r="BJ37" s="792">
        <f t="shared" si="1"/>
        <v>5</v>
      </c>
      <c r="BK37" s="792">
        <f t="shared" si="1"/>
        <v>5</v>
      </c>
      <c r="BL37" s="792">
        <f t="shared" si="1"/>
        <v>5</v>
      </c>
      <c r="BM37" s="792">
        <f t="shared" si="1"/>
        <v>5</v>
      </c>
      <c r="BN37" s="792">
        <f t="shared" si="1"/>
        <v>6</v>
      </c>
      <c r="BO37" s="792">
        <f t="shared" si="1"/>
        <v>6</v>
      </c>
      <c r="BP37" s="792">
        <f t="shared" si="1"/>
        <v>6</v>
      </c>
      <c r="BQ37" s="792">
        <f t="shared" si="1"/>
        <v>6</v>
      </c>
      <c r="BR37" s="792">
        <f t="shared" ref="BR37:CW37" si="2">ROUNDUP(BR38/12,0)</f>
        <v>6</v>
      </c>
      <c r="BS37" s="792">
        <f t="shared" si="2"/>
        <v>6</v>
      </c>
      <c r="BT37" s="792">
        <f t="shared" si="2"/>
        <v>6</v>
      </c>
      <c r="BU37" s="792">
        <f t="shared" si="2"/>
        <v>6</v>
      </c>
      <c r="BV37" s="792">
        <f t="shared" si="2"/>
        <v>6</v>
      </c>
      <c r="BW37" s="792">
        <f t="shared" si="2"/>
        <v>6</v>
      </c>
      <c r="BX37" s="792">
        <f t="shared" si="2"/>
        <v>6</v>
      </c>
      <c r="BY37" s="792">
        <f t="shared" si="2"/>
        <v>6</v>
      </c>
      <c r="BZ37" s="792">
        <f t="shared" si="2"/>
        <v>7</v>
      </c>
      <c r="CA37" s="792">
        <f t="shared" si="2"/>
        <v>7</v>
      </c>
      <c r="CB37" s="792">
        <f t="shared" si="2"/>
        <v>7</v>
      </c>
      <c r="CC37" s="792">
        <f t="shared" si="2"/>
        <v>7</v>
      </c>
      <c r="CD37" s="792">
        <f t="shared" si="2"/>
        <v>7</v>
      </c>
      <c r="CE37" s="792">
        <f t="shared" si="2"/>
        <v>7</v>
      </c>
      <c r="CF37" s="792">
        <f t="shared" si="2"/>
        <v>7</v>
      </c>
      <c r="CG37" s="792">
        <f t="shared" si="2"/>
        <v>7</v>
      </c>
      <c r="CH37" s="792">
        <f t="shared" si="2"/>
        <v>7</v>
      </c>
      <c r="CI37" s="792">
        <f t="shared" si="2"/>
        <v>7</v>
      </c>
      <c r="CJ37" s="792">
        <f t="shared" si="2"/>
        <v>7</v>
      </c>
      <c r="CK37" s="792">
        <f t="shared" si="2"/>
        <v>7</v>
      </c>
      <c r="CL37" s="792">
        <f t="shared" si="2"/>
        <v>8</v>
      </c>
      <c r="CM37" s="792">
        <f t="shared" si="2"/>
        <v>8</v>
      </c>
      <c r="CN37" s="792">
        <f t="shared" si="2"/>
        <v>8</v>
      </c>
      <c r="CO37" s="792">
        <f t="shared" si="2"/>
        <v>8</v>
      </c>
      <c r="CP37" s="792">
        <f t="shared" si="2"/>
        <v>8</v>
      </c>
      <c r="CQ37" s="792">
        <f t="shared" si="2"/>
        <v>8</v>
      </c>
      <c r="CR37" s="792">
        <f t="shared" si="2"/>
        <v>8</v>
      </c>
      <c r="CS37" s="792">
        <f t="shared" si="2"/>
        <v>8</v>
      </c>
      <c r="CT37" s="792">
        <f t="shared" si="2"/>
        <v>8</v>
      </c>
      <c r="CU37" s="792">
        <f t="shared" si="2"/>
        <v>8</v>
      </c>
      <c r="CV37" s="792">
        <f t="shared" si="2"/>
        <v>8</v>
      </c>
      <c r="CW37" s="792">
        <f t="shared" si="2"/>
        <v>8</v>
      </c>
      <c r="CX37" s="792">
        <f t="shared" ref="CX37:EC37" si="3">ROUNDUP(CX38/12,0)</f>
        <v>9</v>
      </c>
      <c r="CY37" s="792">
        <f t="shared" si="3"/>
        <v>9</v>
      </c>
      <c r="CZ37" s="792">
        <f t="shared" si="3"/>
        <v>9</v>
      </c>
      <c r="DA37" s="792">
        <f t="shared" si="3"/>
        <v>9</v>
      </c>
      <c r="DB37" s="792">
        <f t="shared" si="3"/>
        <v>9</v>
      </c>
      <c r="DC37" s="792">
        <f t="shared" si="3"/>
        <v>9</v>
      </c>
      <c r="DD37" s="792">
        <f t="shared" si="3"/>
        <v>9</v>
      </c>
      <c r="DE37" s="792">
        <f t="shared" si="3"/>
        <v>9</v>
      </c>
      <c r="DF37" s="792">
        <f t="shared" si="3"/>
        <v>9</v>
      </c>
      <c r="DG37" s="792">
        <f t="shared" si="3"/>
        <v>9</v>
      </c>
      <c r="DH37" s="792">
        <f t="shared" si="3"/>
        <v>9</v>
      </c>
      <c r="DI37" s="792">
        <f t="shared" si="3"/>
        <v>9</v>
      </c>
      <c r="DJ37" s="792">
        <f t="shared" si="3"/>
        <v>10</v>
      </c>
      <c r="DK37" s="792">
        <f t="shared" si="3"/>
        <v>10</v>
      </c>
      <c r="DL37" s="792">
        <f t="shared" si="3"/>
        <v>10</v>
      </c>
      <c r="DM37" s="792">
        <f t="shared" si="3"/>
        <v>10</v>
      </c>
      <c r="DN37" s="792">
        <f t="shared" si="3"/>
        <v>10</v>
      </c>
      <c r="DO37" s="792">
        <f t="shared" si="3"/>
        <v>10</v>
      </c>
      <c r="DP37" s="792">
        <f t="shared" si="3"/>
        <v>10</v>
      </c>
      <c r="DQ37" s="792">
        <f t="shared" si="3"/>
        <v>10</v>
      </c>
      <c r="DR37" s="792">
        <f t="shared" si="3"/>
        <v>10</v>
      </c>
      <c r="DS37" s="792">
        <f t="shared" si="3"/>
        <v>10</v>
      </c>
      <c r="DT37" s="792">
        <f t="shared" si="3"/>
        <v>10</v>
      </c>
      <c r="DU37" s="792">
        <f t="shared" si="3"/>
        <v>10</v>
      </c>
      <c r="DV37" s="792">
        <f t="shared" si="3"/>
        <v>11</v>
      </c>
      <c r="DW37" s="792">
        <f t="shared" si="3"/>
        <v>11</v>
      </c>
      <c r="DX37" s="792">
        <f t="shared" si="3"/>
        <v>11</v>
      </c>
      <c r="DY37" s="792">
        <f t="shared" si="3"/>
        <v>11</v>
      </c>
      <c r="DZ37" s="792">
        <f t="shared" si="3"/>
        <v>11</v>
      </c>
      <c r="EA37" s="792">
        <f t="shared" si="3"/>
        <v>11</v>
      </c>
      <c r="EB37" s="792">
        <f t="shared" si="3"/>
        <v>11</v>
      </c>
      <c r="EC37" s="792">
        <f t="shared" si="3"/>
        <v>11</v>
      </c>
      <c r="ED37" s="792">
        <f t="shared" ref="ED37:FI37" si="4">ROUNDUP(ED38/12,0)</f>
        <v>11</v>
      </c>
      <c r="EE37" s="792">
        <f t="shared" si="4"/>
        <v>11</v>
      </c>
      <c r="EF37" s="792">
        <f t="shared" si="4"/>
        <v>11</v>
      </c>
      <c r="EG37" s="792">
        <f t="shared" si="4"/>
        <v>11</v>
      </c>
      <c r="EH37" s="792">
        <f t="shared" si="4"/>
        <v>12</v>
      </c>
      <c r="EI37" s="792">
        <f t="shared" si="4"/>
        <v>12</v>
      </c>
      <c r="EJ37" s="792">
        <f t="shared" si="4"/>
        <v>12</v>
      </c>
      <c r="EK37" s="792">
        <f t="shared" si="4"/>
        <v>12</v>
      </c>
      <c r="EL37" s="792">
        <f t="shared" si="4"/>
        <v>12</v>
      </c>
      <c r="EM37" s="792">
        <f t="shared" si="4"/>
        <v>12</v>
      </c>
      <c r="EN37" s="792">
        <f t="shared" si="4"/>
        <v>12</v>
      </c>
      <c r="EO37" s="792">
        <f t="shared" si="4"/>
        <v>12</v>
      </c>
      <c r="EP37" s="792">
        <f t="shared" si="4"/>
        <v>12</v>
      </c>
      <c r="EQ37" s="792">
        <f t="shared" si="4"/>
        <v>12</v>
      </c>
      <c r="ER37" s="792">
        <f t="shared" si="4"/>
        <v>12</v>
      </c>
      <c r="ES37" s="792">
        <f t="shared" si="4"/>
        <v>12</v>
      </c>
      <c r="ET37" s="792">
        <f t="shared" si="4"/>
        <v>13</v>
      </c>
      <c r="EU37" s="792">
        <f t="shared" si="4"/>
        <v>13</v>
      </c>
      <c r="EV37" s="792">
        <f t="shared" si="4"/>
        <v>13</v>
      </c>
      <c r="EW37" s="792">
        <f t="shared" si="4"/>
        <v>13</v>
      </c>
      <c r="EX37" s="792">
        <f t="shared" si="4"/>
        <v>13</v>
      </c>
      <c r="EY37" s="792">
        <f t="shared" si="4"/>
        <v>13</v>
      </c>
      <c r="EZ37" s="792">
        <f t="shared" si="4"/>
        <v>13</v>
      </c>
      <c r="FA37" s="792">
        <f t="shared" si="4"/>
        <v>13</v>
      </c>
      <c r="FB37" s="792">
        <f t="shared" si="4"/>
        <v>13</v>
      </c>
      <c r="FC37" s="792">
        <f t="shared" si="4"/>
        <v>13</v>
      </c>
      <c r="FD37" s="792">
        <f t="shared" si="4"/>
        <v>13</v>
      </c>
      <c r="FE37" s="792">
        <f t="shared" si="4"/>
        <v>13</v>
      </c>
      <c r="FF37" s="792">
        <f t="shared" si="4"/>
        <v>14</v>
      </c>
      <c r="FG37" s="792">
        <f t="shared" si="4"/>
        <v>14</v>
      </c>
      <c r="FH37" s="792">
        <f t="shared" si="4"/>
        <v>14</v>
      </c>
      <c r="FI37" s="792">
        <f t="shared" si="4"/>
        <v>14</v>
      </c>
      <c r="FJ37" s="792">
        <f t="shared" ref="FJ37:GC37" si="5">ROUNDUP(FJ38/12,0)</f>
        <v>14</v>
      </c>
      <c r="FK37" s="792">
        <f t="shared" si="5"/>
        <v>14</v>
      </c>
      <c r="FL37" s="792">
        <f t="shared" si="5"/>
        <v>14</v>
      </c>
      <c r="FM37" s="792">
        <f t="shared" si="5"/>
        <v>14</v>
      </c>
      <c r="FN37" s="792">
        <f t="shared" si="5"/>
        <v>14</v>
      </c>
      <c r="FO37" s="792">
        <f t="shared" si="5"/>
        <v>14</v>
      </c>
      <c r="FP37" s="792">
        <f t="shared" si="5"/>
        <v>14</v>
      </c>
      <c r="FQ37" s="792">
        <f t="shared" si="5"/>
        <v>14</v>
      </c>
      <c r="FR37" s="792">
        <f t="shared" si="5"/>
        <v>15</v>
      </c>
      <c r="FS37" s="792">
        <f t="shared" si="5"/>
        <v>15</v>
      </c>
      <c r="FT37" s="792">
        <f t="shared" si="5"/>
        <v>15</v>
      </c>
      <c r="FU37" s="792">
        <f t="shared" si="5"/>
        <v>15</v>
      </c>
      <c r="FV37" s="792">
        <f t="shared" si="5"/>
        <v>15</v>
      </c>
      <c r="FW37" s="792">
        <f t="shared" si="5"/>
        <v>15</v>
      </c>
      <c r="FX37" s="792">
        <f t="shared" si="5"/>
        <v>15</v>
      </c>
      <c r="FY37" s="792">
        <f t="shared" si="5"/>
        <v>15</v>
      </c>
      <c r="FZ37" s="792">
        <f t="shared" si="5"/>
        <v>15</v>
      </c>
      <c r="GA37" s="792">
        <f t="shared" si="5"/>
        <v>15</v>
      </c>
      <c r="GB37" s="792">
        <f t="shared" si="5"/>
        <v>15</v>
      </c>
      <c r="GC37" s="793">
        <f t="shared" si="5"/>
        <v>15</v>
      </c>
    </row>
    <row r="38" spans="2:185" x14ac:dyDescent="0.75">
      <c r="B38" s="790"/>
      <c r="C38" s="791"/>
      <c r="D38" s="791"/>
      <c r="E38" s="794">
        <v>0</v>
      </c>
      <c r="F38" s="794">
        <f t="shared" ref="F38:AO38" si="6">1+E38</f>
        <v>1</v>
      </c>
      <c r="G38" s="794">
        <f t="shared" si="6"/>
        <v>2</v>
      </c>
      <c r="H38" s="794">
        <f>1+G38</f>
        <v>3</v>
      </c>
      <c r="I38" s="794">
        <f t="shared" si="6"/>
        <v>4</v>
      </c>
      <c r="J38" s="794">
        <f t="shared" si="6"/>
        <v>5</v>
      </c>
      <c r="K38" s="794">
        <f t="shared" si="6"/>
        <v>6</v>
      </c>
      <c r="L38" s="794">
        <f t="shared" si="6"/>
        <v>7</v>
      </c>
      <c r="M38" s="794">
        <f t="shared" si="6"/>
        <v>8</v>
      </c>
      <c r="N38" s="794">
        <f t="shared" si="6"/>
        <v>9</v>
      </c>
      <c r="O38" s="794">
        <f t="shared" si="6"/>
        <v>10</v>
      </c>
      <c r="P38" s="794">
        <f t="shared" si="6"/>
        <v>11</v>
      </c>
      <c r="Q38" s="794">
        <f t="shared" si="6"/>
        <v>12</v>
      </c>
      <c r="R38" s="794">
        <f t="shared" si="6"/>
        <v>13</v>
      </c>
      <c r="S38" s="794">
        <f t="shared" si="6"/>
        <v>14</v>
      </c>
      <c r="T38" s="794">
        <f t="shared" si="6"/>
        <v>15</v>
      </c>
      <c r="U38" s="794">
        <f t="shared" si="6"/>
        <v>16</v>
      </c>
      <c r="V38" s="794">
        <f t="shared" si="6"/>
        <v>17</v>
      </c>
      <c r="W38" s="794">
        <f t="shared" si="6"/>
        <v>18</v>
      </c>
      <c r="X38" s="794">
        <f t="shared" si="6"/>
        <v>19</v>
      </c>
      <c r="Y38" s="794">
        <f t="shared" si="6"/>
        <v>20</v>
      </c>
      <c r="Z38" s="794">
        <f t="shared" si="6"/>
        <v>21</v>
      </c>
      <c r="AA38" s="794">
        <f t="shared" si="6"/>
        <v>22</v>
      </c>
      <c r="AB38" s="794">
        <f t="shared" si="6"/>
        <v>23</v>
      </c>
      <c r="AC38" s="794">
        <f t="shared" si="6"/>
        <v>24</v>
      </c>
      <c r="AD38" s="794">
        <f t="shared" si="6"/>
        <v>25</v>
      </c>
      <c r="AE38" s="794">
        <f t="shared" si="6"/>
        <v>26</v>
      </c>
      <c r="AF38" s="794">
        <f t="shared" si="6"/>
        <v>27</v>
      </c>
      <c r="AG38" s="794">
        <f t="shared" si="6"/>
        <v>28</v>
      </c>
      <c r="AH38" s="794">
        <f t="shared" si="6"/>
        <v>29</v>
      </c>
      <c r="AI38" s="794">
        <f t="shared" si="6"/>
        <v>30</v>
      </c>
      <c r="AJ38" s="794">
        <f t="shared" si="6"/>
        <v>31</v>
      </c>
      <c r="AK38" s="794">
        <f t="shared" si="6"/>
        <v>32</v>
      </c>
      <c r="AL38" s="794">
        <f t="shared" si="6"/>
        <v>33</v>
      </c>
      <c r="AM38" s="794">
        <f t="shared" si="6"/>
        <v>34</v>
      </c>
      <c r="AN38" s="794">
        <f t="shared" si="6"/>
        <v>35</v>
      </c>
      <c r="AO38" s="794">
        <f t="shared" si="6"/>
        <v>36</v>
      </c>
      <c r="AP38" s="794">
        <f t="shared" ref="AP38:DA38" si="7">1+AO38</f>
        <v>37</v>
      </c>
      <c r="AQ38" s="794">
        <f t="shared" si="7"/>
        <v>38</v>
      </c>
      <c r="AR38" s="794">
        <f t="shared" si="7"/>
        <v>39</v>
      </c>
      <c r="AS38" s="794">
        <f t="shared" si="7"/>
        <v>40</v>
      </c>
      <c r="AT38" s="794">
        <f t="shared" si="7"/>
        <v>41</v>
      </c>
      <c r="AU38" s="794">
        <f t="shared" si="7"/>
        <v>42</v>
      </c>
      <c r="AV38" s="794">
        <f t="shared" si="7"/>
        <v>43</v>
      </c>
      <c r="AW38" s="794">
        <f t="shared" si="7"/>
        <v>44</v>
      </c>
      <c r="AX38" s="794">
        <f t="shared" si="7"/>
        <v>45</v>
      </c>
      <c r="AY38" s="794">
        <f t="shared" si="7"/>
        <v>46</v>
      </c>
      <c r="AZ38" s="794">
        <f t="shared" si="7"/>
        <v>47</v>
      </c>
      <c r="BA38" s="794">
        <f t="shared" si="7"/>
        <v>48</v>
      </c>
      <c r="BB38" s="794">
        <f t="shared" si="7"/>
        <v>49</v>
      </c>
      <c r="BC38" s="794">
        <f t="shared" si="7"/>
        <v>50</v>
      </c>
      <c r="BD38" s="794">
        <f t="shared" si="7"/>
        <v>51</v>
      </c>
      <c r="BE38" s="794">
        <f t="shared" si="7"/>
        <v>52</v>
      </c>
      <c r="BF38" s="794">
        <f t="shared" si="7"/>
        <v>53</v>
      </c>
      <c r="BG38" s="794">
        <f t="shared" si="7"/>
        <v>54</v>
      </c>
      <c r="BH38" s="794">
        <f t="shared" si="7"/>
        <v>55</v>
      </c>
      <c r="BI38" s="794">
        <f t="shared" si="7"/>
        <v>56</v>
      </c>
      <c r="BJ38" s="794">
        <f t="shared" si="7"/>
        <v>57</v>
      </c>
      <c r="BK38" s="794">
        <f t="shared" si="7"/>
        <v>58</v>
      </c>
      <c r="BL38" s="794">
        <f t="shared" si="7"/>
        <v>59</v>
      </c>
      <c r="BM38" s="794">
        <f t="shared" si="7"/>
        <v>60</v>
      </c>
      <c r="BN38" s="794">
        <f t="shared" si="7"/>
        <v>61</v>
      </c>
      <c r="BO38" s="794">
        <f t="shared" si="7"/>
        <v>62</v>
      </c>
      <c r="BP38" s="794">
        <f t="shared" si="7"/>
        <v>63</v>
      </c>
      <c r="BQ38" s="794">
        <f t="shared" si="7"/>
        <v>64</v>
      </c>
      <c r="BR38" s="794">
        <f t="shared" si="7"/>
        <v>65</v>
      </c>
      <c r="BS38" s="794">
        <f t="shared" si="7"/>
        <v>66</v>
      </c>
      <c r="BT38" s="794">
        <f t="shared" si="7"/>
        <v>67</v>
      </c>
      <c r="BU38" s="794">
        <f t="shared" si="7"/>
        <v>68</v>
      </c>
      <c r="BV38" s="794">
        <f t="shared" si="7"/>
        <v>69</v>
      </c>
      <c r="BW38" s="794">
        <f t="shared" si="7"/>
        <v>70</v>
      </c>
      <c r="BX38" s="794">
        <f t="shared" si="7"/>
        <v>71</v>
      </c>
      <c r="BY38" s="794">
        <f t="shared" si="7"/>
        <v>72</v>
      </c>
      <c r="BZ38" s="794">
        <f t="shared" si="7"/>
        <v>73</v>
      </c>
      <c r="CA38" s="794">
        <f t="shared" si="7"/>
        <v>74</v>
      </c>
      <c r="CB38" s="794">
        <f t="shared" si="7"/>
        <v>75</v>
      </c>
      <c r="CC38" s="794">
        <f t="shared" si="7"/>
        <v>76</v>
      </c>
      <c r="CD38" s="794">
        <f t="shared" si="7"/>
        <v>77</v>
      </c>
      <c r="CE38" s="794">
        <f t="shared" si="7"/>
        <v>78</v>
      </c>
      <c r="CF38" s="794">
        <f t="shared" si="7"/>
        <v>79</v>
      </c>
      <c r="CG38" s="794">
        <f t="shared" si="7"/>
        <v>80</v>
      </c>
      <c r="CH38" s="794">
        <f t="shared" si="7"/>
        <v>81</v>
      </c>
      <c r="CI38" s="794">
        <f t="shared" si="7"/>
        <v>82</v>
      </c>
      <c r="CJ38" s="794">
        <f t="shared" si="7"/>
        <v>83</v>
      </c>
      <c r="CK38" s="794">
        <f t="shared" si="7"/>
        <v>84</v>
      </c>
      <c r="CL38" s="794">
        <f t="shared" si="7"/>
        <v>85</v>
      </c>
      <c r="CM38" s="794">
        <f t="shared" si="7"/>
        <v>86</v>
      </c>
      <c r="CN38" s="794">
        <f t="shared" si="7"/>
        <v>87</v>
      </c>
      <c r="CO38" s="794">
        <f t="shared" si="7"/>
        <v>88</v>
      </c>
      <c r="CP38" s="794">
        <f t="shared" si="7"/>
        <v>89</v>
      </c>
      <c r="CQ38" s="794">
        <f t="shared" si="7"/>
        <v>90</v>
      </c>
      <c r="CR38" s="794">
        <f t="shared" si="7"/>
        <v>91</v>
      </c>
      <c r="CS38" s="794">
        <f t="shared" si="7"/>
        <v>92</v>
      </c>
      <c r="CT38" s="794">
        <f t="shared" si="7"/>
        <v>93</v>
      </c>
      <c r="CU38" s="794">
        <f t="shared" si="7"/>
        <v>94</v>
      </c>
      <c r="CV38" s="794">
        <f t="shared" si="7"/>
        <v>95</v>
      </c>
      <c r="CW38" s="794">
        <f t="shared" si="7"/>
        <v>96</v>
      </c>
      <c r="CX38" s="794">
        <f t="shared" si="7"/>
        <v>97</v>
      </c>
      <c r="CY38" s="794">
        <f t="shared" si="7"/>
        <v>98</v>
      </c>
      <c r="CZ38" s="794">
        <f t="shared" si="7"/>
        <v>99</v>
      </c>
      <c r="DA38" s="794">
        <f t="shared" si="7"/>
        <v>100</v>
      </c>
      <c r="DB38" s="794">
        <f t="shared" ref="DB38:EG38" si="8">1+DA38</f>
        <v>101</v>
      </c>
      <c r="DC38" s="794">
        <f t="shared" si="8"/>
        <v>102</v>
      </c>
      <c r="DD38" s="794">
        <f t="shared" si="8"/>
        <v>103</v>
      </c>
      <c r="DE38" s="794">
        <f t="shared" si="8"/>
        <v>104</v>
      </c>
      <c r="DF38" s="794">
        <f t="shared" si="8"/>
        <v>105</v>
      </c>
      <c r="DG38" s="794">
        <f t="shared" si="8"/>
        <v>106</v>
      </c>
      <c r="DH38" s="794">
        <f t="shared" si="8"/>
        <v>107</v>
      </c>
      <c r="DI38" s="794">
        <f t="shared" si="8"/>
        <v>108</v>
      </c>
      <c r="DJ38" s="794">
        <f t="shared" si="8"/>
        <v>109</v>
      </c>
      <c r="DK38" s="794">
        <f t="shared" si="8"/>
        <v>110</v>
      </c>
      <c r="DL38" s="794">
        <f t="shared" si="8"/>
        <v>111</v>
      </c>
      <c r="DM38" s="794">
        <f t="shared" si="8"/>
        <v>112</v>
      </c>
      <c r="DN38" s="794">
        <f t="shared" si="8"/>
        <v>113</v>
      </c>
      <c r="DO38" s="794">
        <f t="shared" si="8"/>
        <v>114</v>
      </c>
      <c r="DP38" s="794">
        <f t="shared" si="8"/>
        <v>115</v>
      </c>
      <c r="DQ38" s="794">
        <f t="shared" si="8"/>
        <v>116</v>
      </c>
      <c r="DR38" s="794">
        <f t="shared" si="8"/>
        <v>117</v>
      </c>
      <c r="DS38" s="794">
        <f t="shared" si="8"/>
        <v>118</v>
      </c>
      <c r="DT38" s="794">
        <f t="shared" si="8"/>
        <v>119</v>
      </c>
      <c r="DU38" s="794">
        <f t="shared" si="8"/>
        <v>120</v>
      </c>
      <c r="DV38" s="794">
        <f t="shared" si="8"/>
        <v>121</v>
      </c>
      <c r="DW38" s="794">
        <f t="shared" si="8"/>
        <v>122</v>
      </c>
      <c r="DX38" s="794">
        <f t="shared" si="8"/>
        <v>123</v>
      </c>
      <c r="DY38" s="794">
        <f t="shared" si="8"/>
        <v>124</v>
      </c>
      <c r="DZ38" s="794">
        <f t="shared" si="8"/>
        <v>125</v>
      </c>
      <c r="EA38" s="794">
        <f t="shared" si="8"/>
        <v>126</v>
      </c>
      <c r="EB38" s="794">
        <f t="shared" si="8"/>
        <v>127</v>
      </c>
      <c r="EC38" s="794">
        <f t="shared" si="8"/>
        <v>128</v>
      </c>
      <c r="ED38" s="794">
        <f t="shared" si="8"/>
        <v>129</v>
      </c>
      <c r="EE38" s="794">
        <f t="shared" si="8"/>
        <v>130</v>
      </c>
      <c r="EF38" s="794">
        <f t="shared" si="8"/>
        <v>131</v>
      </c>
      <c r="EG38" s="794">
        <f t="shared" si="8"/>
        <v>132</v>
      </c>
      <c r="EH38" s="794">
        <f t="shared" ref="EH38:FM38" si="9">1+EG38</f>
        <v>133</v>
      </c>
      <c r="EI38" s="794">
        <f t="shared" si="9"/>
        <v>134</v>
      </c>
      <c r="EJ38" s="794">
        <f t="shared" si="9"/>
        <v>135</v>
      </c>
      <c r="EK38" s="794">
        <f t="shared" si="9"/>
        <v>136</v>
      </c>
      <c r="EL38" s="794">
        <f t="shared" si="9"/>
        <v>137</v>
      </c>
      <c r="EM38" s="794">
        <f t="shared" si="9"/>
        <v>138</v>
      </c>
      <c r="EN38" s="794">
        <f t="shared" si="9"/>
        <v>139</v>
      </c>
      <c r="EO38" s="794">
        <f t="shared" si="9"/>
        <v>140</v>
      </c>
      <c r="EP38" s="794">
        <f t="shared" si="9"/>
        <v>141</v>
      </c>
      <c r="EQ38" s="794">
        <f t="shared" si="9"/>
        <v>142</v>
      </c>
      <c r="ER38" s="794">
        <f t="shared" si="9"/>
        <v>143</v>
      </c>
      <c r="ES38" s="794">
        <f t="shared" si="9"/>
        <v>144</v>
      </c>
      <c r="ET38" s="794">
        <f t="shared" si="9"/>
        <v>145</v>
      </c>
      <c r="EU38" s="794">
        <f t="shared" si="9"/>
        <v>146</v>
      </c>
      <c r="EV38" s="794">
        <f t="shared" si="9"/>
        <v>147</v>
      </c>
      <c r="EW38" s="794">
        <f t="shared" si="9"/>
        <v>148</v>
      </c>
      <c r="EX38" s="794">
        <f t="shared" si="9"/>
        <v>149</v>
      </c>
      <c r="EY38" s="794">
        <f t="shared" si="9"/>
        <v>150</v>
      </c>
      <c r="EZ38" s="794">
        <f t="shared" si="9"/>
        <v>151</v>
      </c>
      <c r="FA38" s="794">
        <f t="shared" si="9"/>
        <v>152</v>
      </c>
      <c r="FB38" s="794">
        <f t="shared" si="9"/>
        <v>153</v>
      </c>
      <c r="FC38" s="794">
        <f t="shared" si="9"/>
        <v>154</v>
      </c>
      <c r="FD38" s="794">
        <f t="shared" si="9"/>
        <v>155</v>
      </c>
      <c r="FE38" s="794">
        <f t="shared" si="9"/>
        <v>156</v>
      </c>
      <c r="FF38" s="794">
        <f t="shared" si="9"/>
        <v>157</v>
      </c>
      <c r="FG38" s="794">
        <f t="shared" si="9"/>
        <v>158</v>
      </c>
      <c r="FH38" s="794">
        <f t="shared" si="9"/>
        <v>159</v>
      </c>
      <c r="FI38" s="794">
        <f t="shared" si="9"/>
        <v>160</v>
      </c>
      <c r="FJ38" s="794">
        <f t="shared" si="9"/>
        <v>161</v>
      </c>
      <c r="FK38" s="794">
        <f t="shared" si="9"/>
        <v>162</v>
      </c>
      <c r="FL38" s="794">
        <f t="shared" si="9"/>
        <v>163</v>
      </c>
      <c r="FM38" s="794">
        <f t="shared" si="9"/>
        <v>164</v>
      </c>
      <c r="FN38" s="794">
        <f t="shared" ref="FN38:FT38" si="10">1+FM38</f>
        <v>165</v>
      </c>
      <c r="FO38" s="794">
        <f t="shared" si="10"/>
        <v>166</v>
      </c>
      <c r="FP38" s="794">
        <f t="shared" si="10"/>
        <v>167</v>
      </c>
      <c r="FQ38" s="794">
        <f t="shared" si="10"/>
        <v>168</v>
      </c>
      <c r="FR38" s="794">
        <f t="shared" si="10"/>
        <v>169</v>
      </c>
      <c r="FS38" s="794">
        <f t="shared" si="10"/>
        <v>170</v>
      </c>
      <c r="FT38" s="794">
        <f t="shared" si="10"/>
        <v>171</v>
      </c>
      <c r="FU38" s="794">
        <f t="shared" ref="FU38:GC38" si="11">1+FT38</f>
        <v>172</v>
      </c>
      <c r="FV38" s="794">
        <f t="shared" si="11"/>
        <v>173</v>
      </c>
      <c r="FW38" s="794">
        <f t="shared" si="11"/>
        <v>174</v>
      </c>
      <c r="FX38" s="794">
        <f t="shared" si="11"/>
        <v>175</v>
      </c>
      <c r="FY38" s="794">
        <f t="shared" si="11"/>
        <v>176</v>
      </c>
      <c r="FZ38" s="794">
        <f t="shared" si="11"/>
        <v>177</v>
      </c>
      <c r="GA38" s="794">
        <f t="shared" si="11"/>
        <v>178</v>
      </c>
      <c r="GB38" s="794">
        <f t="shared" si="11"/>
        <v>179</v>
      </c>
      <c r="GC38" s="794">
        <f t="shared" si="11"/>
        <v>180</v>
      </c>
    </row>
    <row r="39" spans="2:185" x14ac:dyDescent="0.75">
      <c r="B39" s="795" t="s">
        <v>75</v>
      </c>
      <c r="C39" s="796"/>
      <c r="D39" s="796"/>
      <c r="E39" s="797">
        <f>MonthlyCF!P8</f>
        <v>46053</v>
      </c>
      <c r="F39" s="797">
        <f>MonthlyCF!Q8</f>
        <v>46081</v>
      </c>
      <c r="G39" s="797">
        <f>MonthlyCF!R8</f>
        <v>46112</v>
      </c>
      <c r="H39" s="797">
        <f>MonthlyCF!S8</f>
        <v>46142</v>
      </c>
      <c r="I39" s="797">
        <f>MonthlyCF!T8</f>
        <v>46173</v>
      </c>
      <c r="J39" s="797">
        <f>MonthlyCF!U8</f>
        <v>46203</v>
      </c>
      <c r="K39" s="797">
        <f>MonthlyCF!V8</f>
        <v>46234</v>
      </c>
      <c r="L39" s="797">
        <f>MonthlyCF!W8</f>
        <v>46265</v>
      </c>
      <c r="M39" s="797">
        <f>MonthlyCF!X8</f>
        <v>46295</v>
      </c>
      <c r="N39" s="797">
        <f>MonthlyCF!Y8</f>
        <v>46326</v>
      </c>
      <c r="O39" s="797">
        <f>MonthlyCF!Z8</f>
        <v>46356</v>
      </c>
      <c r="P39" s="797">
        <f>MonthlyCF!AA8</f>
        <v>46387</v>
      </c>
      <c r="Q39" s="797">
        <f>MonthlyCF!AB8</f>
        <v>46418</v>
      </c>
      <c r="R39" s="797">
        <f>MonthlyCF!AC8</f>
        <v>46446</v>
      </c>
      <c r="S39" s="797">
        <f>MonthlyCF!AD8</f>
        <v>46477</v>
      </c>
      <c r="T39" s="797">
        <f>MonthlyCF!AE8</f>
        <v>46507</v>
      </c>
      <c r="U39" s="797">
        <f>MonthlyCF!AF8</f>
        <v>46538</v>
      </c>
      <c r="V39" s="797">
        <f>MonthlyCF!AG8</f>
        <v>46568</v>
      </c>
      <c r="W39" s="797">
        <f>MonthlyCF!AH8</f>
        <v>46599</v>
      </c>
      <c r="X39" s="797">
        <f>MonthlyCF!AI8</f>
        <v>46630</v>
      </c>
      <c r="Y39" s="797">
        <f>MonthlyCF!AJ8</f>
        <v>46660</v>
      </c>
      <c r="Z39" s="797">
        <f>MonthlyCF!AK8</f>
        <v>46691</v>
      </c>
      <c r="AA39" s="797">
        <f>MonthlyCF!AL8</f>
        <v>46721</v>
      </c>
      <c r="AB39" s="797">
        <f>MonthlyCF!AM8</f>
        <v>46752</v>
      </c>
      <c r="AC39" s="797">
        <f>MonthlyCF!AN8</f>
        <v>46783</v>
      </c>
      <c r="AD39" s="797">
        <f>MonthlyCF!AO8</f>
        <v>46812</v>
      </c>
      <c r="AE39" s="797">
        <f>MonthlyCF!AP8</f>
        <v>46843</v>
      </c>
      <c r="AF39" s="797">
        <f>MonthlyCF!AQ8</f>
        <v>46873</v>
      </c>
      <c r="AG39" s="797">
        <f>MonthlyCF!AR8</f>
        <v>46904</v>
      </c>
      <c r="AH39" s="797">
        <f>MonthlyCF!AS8</f>
        <v>46934</v>
      </c>
      <c r="AI39" s="797">
        <f>MonthlyCF!AT8</f>
        <v>46965</v>
      </c>
      <c r="AJ39" s="797">
        <f>MonthlyCF!AU8</f>
        <v>46996</v>
      </c>
      <c r="AK39" s="797">
        <f>MonthlyCF!AV8</f>
        <v>47026</v>
      </c>
      <c r="AL39" s="797">
        <f>MonthlyCF!AW8</f>
        <v>47057</v>
      </c>
      <c r="AM39" s="797">
        <f>MonthlyCF!AX8</f>
        <v>47087</v>
      </c>
      <c r="AN39" s="797">
        <f>MonthlyCF!AY8</f>
        <v>47118</v>
      </c>
      <c r="AO39" s="797">
        <f>MonthlyCF!AZ8</f>
        <v>47149</v>
      </c>
      <c r="AP39" s="797">
        <f>MonthlyCF!BA8</f>
        <v>47177</v>
      </c>
      <c r="AQ39" s="797">
        <f>MonthlyCF!BB8</f>
        <v>47208</v>
      </c>
      <c r="AR39" s="797">
        <f>MonthlyCF!BC8</f>
        <v>47238</v>
      </c>
      <c r="AS39" s="797">
        <f>MonthlyCF!BD8</f>
        <v>47269</v>
      </c>
      <c r="AT39" s="797">
        <f>MonthlyCF!BE8</f>
        <v>47299</v>
      </c>
      <c r="AU39" s="797">
        <f>MonthlyCF!BF8</f>
        <v>47330</v>
      </c>
      <c r="AV39" s="797">
        <f>MonthlyCF!BG8</f>
        <v>47361</v>
      </c>
      <c r="AW39" s="797">
        <f>MonthlyCF!BH8</f>
        <v>47391</v>
      </c>
      <c r="AX39" s="797">
        <f>MonthlyCF!BI8</f>
        <v>47422</v>
      </c>
      <c r="AY39" s="797">
        <f>MonthlyCF!BJ8</f>
        <v>47452</v>
      </c>
      <c r="AZ39" s="797">
        <f>MonthlyCF!BK8</f>
        <v>47483</v>
      </c>
      <c r="BA39" s="797">
        <f>MonthlyCF!BL8</f>
        <v>47514</v>
      </c>
      <c r="BB39" s="797">
        <f>MonthlyCF!BM8</f>
        <v>47542</v>
      </c>
      <c r="BC39" s="797">
        <f>MonthlyCF!BN8</f>
        <v>47573</v>
      </c>
      <c r="BD39" s="797">
        <f>MonthlyCF!BO8</f>
        <v>47603</v>
      </c>
      <c r="BE39" s="797">
        <f>MonthlyCF!BP8</f>
        <v>47634</v>
      </c>
      <c r="BF39" s="797">
        <f>MonthlyCF!BQ8</f>
        <v>47664</v>
      </c>
      <c r="BG39" s="797">
        <f>MonthlyCF!BR8</f>
        <v>47695</v>
      </c>
      <c r="BH39" s="797">
        <f>MonthlyCF!BS8</f>
        <v>47726</v>
      </c>
      <c r="BI39" s="797">
        <f>MonthlyCF!BT8</f>
        <v>47756</v>
      </c>
      <c r="BJ39" s="797">
        <f>MonthlyCF!BU8</f>
        <v>47787</v>
      </c>
      <c r="BK39" s="797">
        <f>MonthlyCF!BV8</f>
        <v>47817</v>
      </c>
      <c r="BL39" s="797">
        <f>MonthlyCF!BW8</f>
        <v>47848</v>
      </c>
      <c r="BM39" s="797">
        <f>MonthlyCF!BX8</f>
        <v>47879</v>
      </c>
      <c r="BN39" s="797">
        <f>MonthlyCF!BY8</f>
        <v>47907</v>
      </c>
      <c r="BO39" s="797">
        <f>MonthlyCF!BZ8</f>
        <v>47938</v>
      </c>
      <c r="BP39" s="797">
        <f>MonthlyCF!CA8</f>
        <v>47968</v>
      </c>
      <c r="BQ39" s="797">
        <f>MonthlyCF!CB8</f>
        <v>47999</v>
      </c>
      <c r="BR39" s="797">
        <f>MonthlyCF!CC8</f>
        <v>48029</v>
      </c>
      <c r="BS39" s="797">
        <f>MonthlyCF!CD8</f>
        <v>48060</v>
      </c>
      <c r="BT39" s="797">
        <f>MonthlyCF!CE8</f>
        <v>48091</v>
      </c>
      <c r="BU39" s="797">
        <f>MonthlyCF!CF8</f>
        <v>48121</v>
      </c>
      <c r="BV39" s="797">
        <f>MonthlyCF!CG8</f>
        <v>48152</v>
      </c>
      <c r="BW39" s="797">
        <f>MonthlyCF!CH8</f>
        <v>48182</v>
      </c>
      <c r="BX39" s="797">
        <f>MonthlyCF!CI8</f>
        <v>48213</v>
      </c>
      <c r="BY39" s="797">
        <f>MonthlyCF!CJ8</f>
        <v>48244</v>
      </c>
      <c r="BZ39" s="797">
        <f>MonthlyCF!CK8</f>
        <v>48273</v>
      </c>
      <c r="CA39" s="797">
        <f>MonthlyCF!CL8</f>
        <v>48304</v>
      </c>
      <c r="CB39" s="797">
        <f>MonthlyCF!CM8</f>
        <v>48334</v>
      </c>
      <c r="CC39" s="797">
        <f>MonthlyCF!CN8</f>
        <v>48365</v>
      </c>
      <c r="CD39" s="797">
        <f>MonthlyCF!CO8</f>
        <v>48395</v>
      </c>
      <c r="CE39" s="797">
        <f>MonthlyCF!CP8</f>
        <v>48426</v>
      </c>
      <c r="CF39" s="797">
        <f>MonthlyCF!CQ8</f>
        <v>48457</v>
      </c>
      <c r="CG39" s="797">
        <f>MonthlyCF!CR8</f>
        <v>48487</v>
      </c>
      <c r="CH39" s="797">
        <f>MonthlyCF!CS8</f>
        <v>48518</v>
      </c>
      <c r="CI39" s="797">
        <f>MonthlyCF!CT8</f>
        <v>48548</v>
      </c>
      <c r="CJ39" s="797">
        <f>MonthlyCF!CU8</f>
        <v>48579</v>
      </c>
      <c r="CK39" s="797">
        <f>MonthlyCF!CV8</f>
        <v>48610</v>
      </c>
      <c r="CL39" s="797">
        <f>MonthlyCF!CW8</f>
        <v>48638</v>
      </c>
      <c r="CM39" s="797">
        <f>MonthlyCF!CX8</f>
        <v>48669</v>
      </c>
      <c r="CN39" s="797">
        <f>MonthlyCF!CY8</f>
        <v>48699</v>
      </c>
      <c r="CO39" s="797">
        <f>MonthlyCF!CZ8</f>
        <v>48730</v>
      </c>
      <c r="CP39" s="797">
        <f>MonthlyCF!DA8</f>
        <v>48760</v>
      </c>
      <c r="CQ39" s="797">
        <f>MonthlyCF!DB8</f>
        <v>48791</v>
      </c>
      <c r="CR39" s="797">
        <f>MonthlyCF!DC8</f>
        <v>48822</v>
      </c>
      <c r="CS39" s="797">
        <f>MonthlyCF!DD8</f>
        <v>48852</v>
      </c>
      <c r="CT39" s="797">
        <f>MonthlyCF!DE8</f>
        <v>48883</v>
      </c>
      <c r="CU39" s="797">
        <f>MonthlyCF!DF8</f>
        <v>48913</v>
      </c>
      <c r="CV39" s="797">
        <f>MonthlyCF!DG8</f>
        <v>48944</v>
      </c>
      <c r="CW39" s="797">
        <f>MonthlyCF!DH8</f>
        <v>48975</v>
      </c>
      <c r="CX39" s="797">
        <f>MonthlyCF!DI8</f>
        <v>49003</v>
      </c>
      <c r="CY39" s="797">
        <f>MonthlyCF!DJ8</f>
        <v>49034</v>
      </c>
      <c r="CZ39" s="797">
        <f>MonthlyCF!DK8</f>
        <v>49064</v>
      </c>
      <c r="DA39" s="797">
        <f>MonthlyCF!DL8</f>
        <v>49095</v>
      </c>
      <c r="DB39" s="797">
        <f>MonthlyCF!DM8</f>
        <v>49125</v>
      </c>
      <c r="DC39" s="797">
        <f>MonthlyCF!DN8</f>
        <v>49156</v>
      </c>
      <c r="DD39" s="797">
        <f>MonthlyCF!DO8</f>
        <v>49187</v>
      </c>
      <c r="DE39" s="797">
        <f>MonthlyCF!DP8</f>
        <v>49217</v>
      </c>
      <c r="DF39" s="797">
        <f>MonthlyCF!DQ8</f>
        <v>49248</v>
      </c>
      <c r="DG39" s="797">
        <f>MonthlyCF!DR8</f>
        <v>49278</v>
      </c>
      <c r="DH39" s="797">
        <f>MonthlyCF!DS8</f>
        <v>49309</v>
      </c>
      <c r="DI39" s="797">
        <f>MonthlyCF!DT8</f>
        <v>49340</v>
      </c>
      <c r="DJ39" s="797">
        <f>MonthlyCF!DU8</f>
        <v>49368</v>
      </c>
      <c r="DK39" s="797">
        <f>MonthlyCF!DV8</f>
        <v>49399</v>
      </c>
      <c r="DL39" s="797">
        <f>MonthlyCF!DW8</f>
        <v>49429</v>
      </c>
      <c r="DM39" s="797">
        <f>MonthlyCF!DX8</f>
        <v>49460</v>
      </c>
      <c r="DN39" s="797">
        <f>MonthlyCF!DY8</f>
        <v>49490</v>
      </c>
      <c r="DO39" s="797">
        <f>MonthlyCF!DZ8</f>
        <v>49521</v>
      </c>
      <c r="DP39" s="797">
        <f>MonthlyCF!EA8</f>
        <v>49552</v>
      </c>
      <c r="DQ39" s="797">
        <f>MonthlyCF!EB8</f>
        <v>49582</v>
      </c>
      <c r="DR39" s="797">
        <f>MonthlyCF!EC8</f>
        <v>49613</v>
      </c>
      <c r="DS39" s="797">
        <f>MonthlyCF!ED8</f>
        <v>49643</v>
      </c>
      <c r="DT39" s="797">
        <f>MonthlyCF!EE8</f>
        <v>49674</v>
      </c>
      <c r="DU39" s="797">
        <f>MonthlyCF!EF8</f>
        <v>49705</v>
      </c>
      <c r="DV39" s="797">
        <f>MonthlyCF!EG8</f>
        <v>49734</v>
      </c>
      <c r="DW39" s="797">
        <f>MonthlyCF!EH8</f>
        <v>49765</v>
      </c>
      <c r="DX39" s="797">
        <f>MonthlyCF!EI8</f>
        <v>49795</v>
      </c>
      <c r="DY39" s="797">
        <f>MonthlyCF!EJ8</f>
        <v>49826</v>
      </c>
      <c r="DZ39" s="797">
        <f>MonthlyCF!EK8</f>
        <v>49856</v>
      </c>
      <c r="EA39" s="797">
        <f>MonthlyCF!EL8</f>
        <v>49887</v>
      </c>
      <c r="EB39" s="797">
        <f>MonthlyCF!EM8</f>
        <v>49918</v>
      </c>
      <c r="EC39" s="797">
        <f>MonthlyCF!EN8</f>
        <v>49948</v>
      </c>
      <c r="ED39" s="797">
        <f>MonthlyCF!EO8</f>
        <v>49979</v>
      </c>
      <c r="EE39" s="797">
        <f>MonthlyCF!EP8</f>
        <v>50009</v>
      </c>
      <c r="EF39" s="797">
        <f>MonthlyCF!EQ8</f>
        <v>50040</v>
      </c>
      <c r="EG39" s="797">
        <f>MonthlyCF!ER8</f>
        <v>50071</v>
      </c>
      <c r="EH39" s="797">
        <f>MonthlyCF!ES8</f>
        <v>50099</v>
      </c>
      <c r="EI39" s="797">
        <f>MonthlyCF!ET8</f>
        <v>50130</v>
      </c>
      <c r="EJ39" s="797">
        <f>MonthlyCF!EU8</f>
        <v>50160</v>
      </c>
      <c r="EK39" s="797">
        <f>MonthlyCF!EV8</f>
        <v>50191</v>
      </c>
      <c r="EL39" s="797">
        <f>MonthlyCF!EW8</f>
        <v>50221</v>
      </c>
      <c r="EM39" s="797">
        <f>MonthlyCF!EX8</f>
        <v>50252</v>
      </c>
      <c r="EN39" s="797">
        <f>MonthlyCF!EY8</f>
        <v>50283</v>
      </c>
      <c r="EO39" s="797">
        <f>MonthlyCF!EZ8</f>
        <v>50313</v>
      </c>
      <c r="EP39" s="797">
        <f>MonthlyCF!FA8</f>
        <v>50344</v>
      </c>
      <c r="EQ39" s="797">
        <f>MonthlyCF!FB8</f>
        <v>50374</v>
      </c>
      <c r="ER39" s="797">
        <f>MonthlyCF!FC8</f>
        <v>50405</v>
      </c>
      <c r="ES39" s="797">
        <f>MonthlyCF!FD8</f>
        <v>50436</v>
      </c>
      <c r="ET39" s="797">
        <f>MonthlyCF!FE8</f>
        <v>50464</v>
      </c>
      <c r="EU39" s="797">
        <f>MonthlyCF!FF8</f>
        <v>50495</v>
      </c>
      <c r="EV39" s="797">
        <f>MonthlyCF!FG8</f>
        <v>50525</v>
      </c>
      <c r="EW39" s="797">
        <f>MonthlyCF!FH8</f>
        <v>50556</v>
      </c>
      <c r="EX39" s="797">
        <f>MonthlyCF!FI8</f>
        <v>50586</v>
      </c>
      <c r="EY39" s="797">
        <f>MonthlyCF!FJ8</f>
        <v>50617</v>
      </c>
      <c r="EZ39" s="797">
        <f>MonthlyCF!FK8</f>
        <v>50648</v>
      </c>
      <c r="FA39" s="797">
        <f>MonthlyCF!FL8</f>
        <v>50678</v>
      </c>
      <c r="FB39" s="797">
        <f>MonthlyCF!FM8</f>
        <v>50709</v>
      </c>
      <c r="FC39" s="797">
        <f>MonthlyCF!FN8</f>
        <v>50739</v>
      </c>
      <c r="FD39" s="797">
        <f>MonthlyCF!FO8</f>
        <v>50770</v>
      </c>
      <c r="FE39" s="797">
        <f>MonthlyCF!FP8</f>
        <v>50801</v>
      </c>
      <c r="FF39" s="797">
        <f>MonthlyCF!FQ8</f>
        <v>50829</v>
      </c>
      <c r="FG39" s="797">
        <f>MonthlyCF!FR8</f>
        <v>50860</v>
      </c>
      <c r="FH39" s="797">
        <f>MonthlyCF!FS8</f>
        <v>50890</v>
      </c>
      <c r="FI39" s="797">
        <f>MonthlyCF!FT8</f>
        <v>50921</v>
      </c>
      <c r="FJ39" s="797">
        <f>MonthlyCF!FU8</f>
        <v>50951</v>
      </c>
      <c r="FK39" s="797">
        <f>MonthlyCF!FV8</f>
        <v>50982</v>
      </c>
      <c r="FL39" s="797">
        <f>MonthlyCF!FW8</f>
        <v>51013</v>
      </c>
      <c r="FM39" s="797">
        <f>MonthlyCF!FX8</f>
        <v>51043</v>
      </c>
      <c r="FN39" s="797">
        <f>MonthlyCF!FY8</f>
        <v>51074</v>
      </c>
      <c r="FO39" s="797">
        <f>MonthlyCF!FZ8</f>
        <v>51104</v>
      </c>
      <c r="FP39" s="797">
        <f>MonthlyCF!GA8</f>
        <v>51135</v>
      </c>
      <c r="FQ39" s="797">
        <f>MonthlyCF!GB8</f>
        <v>51166</v>
      </c>
      <c r="FR39" s="797">
        <f>MonthlyCF!GC8</f>
        <v>51195</v>
      </c>
      <c r="FS39" s="797">
        <f>MonthlyCF!GD8</f>
        <v>51226</v>
      </c>
      <c r="FT39" s="797">
        <f>MonthlyCF!GE8</f>
        <v>51256</v>
      </c>
      <c r="FU39" s="797">
        <f>MonthlyCF!GF8</f>
        <v>51287</v>
      </c>
      <c r="FV39" s="797">
        <f>MonthlyCF!GG8</f>
        <v>51317</v>
      </c>
      <c r="FW39" s="797">
        <f>MonthlyCF!GH8</f>
        <v>51348</v>
      </c>
      <c r="FX39" s="797">
        <f>MonthlyCF!GI8</f>
        <v>51379</v>
      </c>
      <c r="FY39" s="797">
        <f>MonthlyCF!GJ8</f>
        <v>51409</v>
      </c>
      <c r="FZ39" s="797">
        <f>MonthlyCF!GK8</f>
        <v>51440</v>
      </c>
      <c r="GA39" s="797">
        <f>MonthlyCF!GL8</f>
        <v>51470</v>
      </c>
      <c r="GB39" s="797">
        <f>MonthlyCF!GM8</f>
        <v>51501</v>
      </c>
      <c r="GC39" s="798">
        <f>MonthlyCF!GN8</f>
        <v>51532</v>
      </c>
    </row>
    <row r="40" spans="2:185" x14ac:dyDescent="0.75">
      <c r="BI40" s="1" t="s">
        <v>172</v>
      </c>
    </row>
    <row r="41" spans="2:185" x14ac:dyDescent="0.75">
      <c r="B41" s="799" t="s">
        <v>88</v>
      </c>
      <c r="C41" s="800"/>
      <c r="D41" s="800"/>
      <c r="E41" s="801"/>
      <c r="F41" s="801"/>
      <c r="G41" s="801"/>
      <c r="H41" s="801"/>
      <c r="I41" s="801"/>
      <c r="J41" s="801"/>
      <c r="K41" s="801"/>
      <c r="L41" s="801"/>
      <c r="M41" s="801"/>
      <c r="N41" s="801"/>
      <c r="O41" s="801"/>
      <c r="P41" s="801"/>
      <c r="Q41" s="801"/>
      <c r="R41" s="801"/>
      <c r="S41" s="801"/>
      <c r="T41" s="801"/>
      <c r="U41" s="801"/>
      <c r="V41" s="801"/>
      <c r="W41" s="801"/>
      <c r="X41" s="801"/>
      <c r="Y41" s="801"/>
      <c r="Z41" s="801"/>
      <c r="AA41" s="801"/>
      <c r="AB41" s="801"/>
      <c r="AC41" s="801"/>
      <c r="AD41" s="801"/>
      <c r="AE41" s="801"/>
      <c r="AF41" s="801"/>
      <c r="AG41" s="801"/>
      <c r="AH41" s="801"/>
      <c r="AI41" s="801"/>
      <c r="AJ41" s="801"/>
      <c r="AK41" s="801"/>
      <c r="AL41" s="801"/>
      <c r="AM41" s="801"/>
      <c r="AN41" s="801"/>
      <c r="AO41" s="801"/>
      <c r="AP41" s="801"/>
      <c r="AQ41" s="801"/>
      <c r="AR41" s="801"/>
      <c r="AS41" s="801"/>
      <c r="AT41" s="801"/>
      <c r="AU41" s="801"/>
      <c r="AV41" s="801"/>
      <c r="AW41" s="801"/>
      <c r="AX41" s="801"/>
      <c r="AY41" s="801"/>
      <c r="AZ41" s="801"/>
      <c r="BA41" s="801"/>
      <c r="BB41" s="801"/>
      <c r="BC41" s="801"/>
      <c r="BD41" s="801"/>
      <c r="BE41" s="801"/>
      <c r="BF41" s="801"/>
      <c r="BG41" s="801"/>
      <c r="BH41" s="801"/>
      <c r="BI41" s="801"/>
      <c r="BJ41" s="801"/>
      <c r="BK41" s="801"/>
      <c r="BL41" s="801"/>
      <c r="BM41" s="801"/>
      <c r="BN41" s="801"/>
      <c r="BO41" s="801"/>
      <c r="BP41" s="801"/>
      <c r="BQ41" s="801"/>
      <c r="BR41" s="801"/>
      <c r="BS41" s="801"/>
      <c r="BT41" s="801"/>
      <c r="BU41" s="801"/>
      <c r="BV41" s="801"/>
      <c r="BW41" s="801"/>
      <c r="BX41" s="801"/>
      <c r="BY41" s="801"/>
      <c r="BZ41" s="801"/>
      <c r="CA41" s="801"/>
      <c r="CB41" s="801"/>
      <c r="CC41" s="801"/>
      <c r="CD41" s="801"/>
      <c r="CE41" s="801"/>
      <c r="CF41" s="801"/>
      <c r="CG41" s="801"/>
      <c r="CH41" s="801"/>
      <c r="CI41" s="801"/>
      <c r="CJ41" s="801"/>
      <c r="CK41" s="801"/>
      <c r="CL41" s="801"/>
      <c r="CM41" s="801"/>
      <c r="CN41" s="801"/>
      <c r="CO41" s="801"/>
      <c r="CP41" s="801"/>
      <c r="CQ41" s="801"/>
      <c r="CR41" s="801"/>
      <c r="CS41" s="801"/>
      <c r="CT41" s="801"/>
      <c r="CU41" s="801"/>
      <c r="CV41" s="801"/>
      <c r="CW41" s="801"/>
      <c r="CX41" s="801"/>
      <c r="CY41" s="801"/>
      <c r="CZ41" s="801"/>
      <c r="DA41" s="801"/>
      <c r="DB41" s="801"/>
      <c r="DC41" s="801"/>
      <c r="DD41" s="801"/>
      <c r="DE41" s="801"/>
      <c r="DF41" s="801"/>
      <c r="DG41" s="801"/>
      <c r="DH41" s="801"/>
      <c r="DI41" s="801"/>
      <c r="DJ41" s="801"/>
      <c r="DK41" s="801"/>
      <c r="DL41" s="801"/>
      <c r="DM41" s="801"/>
      <c r="DN41" s="801"/>
      <c r="DO41" s="801"/>
      <c r="DP41" s="801"/>
      <c r="DQ41" s="801"/>
      <c r="DR41" s="801"/>
      <c r="DS41" s="801"/>
      <c r="DT41" s="801"/>
      <c r="DU41" s="801"/>
      <c r="DV41" s="801"/>
      <c r="DW41" s="801"/>
      <c r="DX41" s="801"/>
      <c r="DY41" s="801"/>
      <c r="DZ41" s="801"/>
      <c r="EA41" s="801"/>
      <c r="EB41" s="801"/>
      <c r="EC41" s="801"/>
      <c r="ED41" s="801"/>
      <c r="EE41" s="801"/>
      <c r="EF41" s="801"/>
      <c r="EG41" s="801"/>
      <c r="EH41" s="801"/>
      <c r="EI41" s="801"/>
      <c r="EJ41" s="801"/>
      <c r="EK41" s="801"/>
      <c r="EL41" s="801"/>
      <c r="EM41" s="801"/>
      <c r="EN41" s="801"/>
      <c r="EO41" s="801"/>
      <c r="EP41" s="801"/>
      <c r="EQ41" s="801"/>
      <c r="ER41" s="801"/>
      <c r="ES41" s="801"/>
      <c r="ET41" s="801"/>
      <c r="EU41" s="801"/>
      <c r="EV41" s="801"/>
      <c r="EW41" s="801"/>
      <c r="EX41" s="801"/>
      <c r="EY41" s="801"/>
      <c r="EZ41" s="801"/>
      <c r="FA41" s="801"/>
      <c r="FB41" s="801"/>
      <c r="FC41" s="801"/>
      <c r="FD41" s="801"/>
      <c r="FE41" s="801"/>
      <c r="FF41" s="801"/>
      <c r="FG41" s="801"/>
      <c r="FH41" s="801"/>
      <c r="FI41" s="801"/>
      <c r="FJ41" s="801"/>
      <c r="FK41" s="801"/>
      <c r="FL41" s="801"/>
      <c r="FM41" s="801"/>
      <c r="FN41" s="801"/>
      <c r="FO41" s="801"/>
      <c r="FP41" s="801"/>
      <c r="FQ41" s="801"/>
      <c r="FR41" s="801"/>
      <c r="FS41" s="801"/>
      <c r="FT41" s="801"/>
      <c r="FU41" s="801"/>
      <c r="FV41" s="801"/>
      <c r="FW41" s="801"/>
      <c r="FX41" s="801"/>
      <c r="FY41" s="801"/>
      <c r="FZ41" s="801"/>
      <c r="GA41" s="801"/>
      <c r="GB41" s="801"/>
      <c r="GC41" s="802"/>
    </row>
    <row r="42" spans="2:185" x14ac:dyDescent="0.75">
      <c r="B42" s="8" t="s">
        <v>72</v>
      </c>
      <c r="C42" s="1088">
        <f>XIRR(E42:GC42,$E$39:$GC$39)</f>
        <v>0.47121776938438409</v>
      </c>
      <c r="D42" s="1049">
        <f>SUM(E42:GC42)</f>
        <v>590599573.96480644</v>
      </c>
      <c r="E42" s="25">
        <f>MonthlyCF!P287</f>
        <v>-11919593.055779437</v>
      </c>
      <c r="F42" s="28">
        <f>MonthlyCF!Q287</f>
        <v>-4047304.3314319733</v>
      </c>
      <c r="G42" s="28">
        <f>MonthlyCF!R287</f>
        <v>-4408131.0589997172</v>
      </c>
      <c r="H42" s="28">
        <f>MonthlyCF!S287</f>
        <v>-4768342.5301141627</v>
      </c>
      <c r="I42" s="28">
        <f>MonthlyCF!T287</f>
        <v>-2925595.0161827197</v>
      </c>
      <c r="J42" s="28">
        <f>MonthlyCF!U287</f>
        <v>-76508431.006988153</v>
      </c>
      <c r="K42" s="28">
        <f>MonthlyCF!V287</f>
        <v>-57105382.592858389</v>
      </c>
      <c r="L42" s="28">
        <f>MonthlyCF!W287</f>
        <v>0</v>
      </c>
      <c r="M42" s="28">
        <f>MonthlyCF!X287</f>
        <v>0</v>
      </c>
      <c r="N42" s="28">
        <f>MonthlyCF!Y287</f>
        <v>0</v>
      </c>
      <c r="O42" s="28">
        <f>MonthlyCF!Z287</f>
        <v>0</v>
      </c>
      <c r="P42" s="28">
        <f>MonthlyCF!AA287</f>
        <v>0</v>
      </c>
      <c r="Q42" s="28">
        <f>MonthlyCF!AB287</f>
        <v>0</v>
      </c>
      <c r="R42" s="28">
        <f>MonthlyCF!AC287</f>
        <v>0</v>
      </c>
      <c r="S42" s="28">
        <f>MonthlyCF!AD287</f>
        <v>0</v>
      </c>
      <c r="T42" s="28">
        <f>MonthlyCF!AE287</f>
        <v>0</v>
      </c>
      <c r="U42" s="28">
        <f>MonthlyCF!AF287</f>
        <v>0</v>
      </c>
      <c r="V42" s="28">
        <f>MonthlyCF!AG287</f>
        <v>0</v>
      </c>
      <c r="W42" s="28">
        <f>MonthlyCF!AH287</f>
        <v>0</v>
      </c>
      <c r="X42" s="28">
        <f>MonthlyCF!AI287</f>
        <v>0</v>
      </c>
      <c r="Y42" s="28">
        <f>MonthlyCF!AJ287</f>
        <v>0</v>
      </c>
      <c r="Z42" s="28">
        <f>MonthlyCF!AK287</f>
        <v>0</v>
      </c>
      <c r="AA42" s="28">
        <f>MonthlyCF!AL287</f>
        <v>0</v>
      </c>
      <c r="AB42" s="28">
        <f>MonthlyCF!AM287</f>
        <v>0</v>
      </c>
      <c r="AC42" s="28">
        <f>MonthlyCF!AN287</f>
        <v>0</v>
      </c>
      <c r="AD42" s="28">
        <f>MonthlyCF!AO287</f>
        <v>-213699.13374306008</v>
      </c>
      <c r="AE42" s="28">
        <f>MonthlyCF!AP287</f>
        <v>-213699.13374306008</v>
      </c>
      <c r="AF42" s="28">
        <f>MonthlyCF!AQ287</f>
        <v>4594374.9882546263</v>
      </c>
      <c r="AG42" s="28">
        <f>MonthlyCF!AR287</f>
        <v>4052383.4658562108</v>
      </c>
      <c r="AH42" s="28">
        <f>MonthlyCF!AS287</f>
        <v>3423552.5867815013</v>
      </c>
      <c r="AI42" s="28">
        <f>MonthlyCF!AT287</f>
        <v>2766212.6761879092</v>
      </c>
      <c r="AJ42" s="28">
        <f>MonthlyCF!AU287</f>
        <v>2766212.6761879073</v>
      </c>
      <c r="AK42" s="28">
        <f>MonthlyCF!AV287</f>
        <v>3423552.586781498</v>
      </c>
      <c r="AL42" s="28">
        <f>MonthlyCF!AW287</f>
        <v>4052383.4658562127</v>
      </c>
      <c r="AM42" s="28">
        <f>MonthlyCF!AX287</f>
        <v>4594374.98825463</v>
      </c>
      <c r="AN42" s="28">
        <f>MonthlyCF!AY287</f>
        <v>4993438.6356336856</v>
      </c>
      <c r="AO42" s="28">
        <f>MonthlyCF!AZ287</f>
        <v>5205224.3750512628</v>
      </c>
      <c r="AP42" s="28">
        <f>MonthlyCF!BA287</f>
        <v>5205224.3750512591</v>
      </c>
      <c r="AQ42" s="28">
        <f>MonthlyCF!BB287</f>
        <v>4993438.6356336931</v>
      </c>
      <c r="AR42" s="28">
        <f>MonthlyCF!BC287</f>
        <v>5655063.9945984511</v>
      </c>
      <c r="AS42" s="28">
        <f>MonthlyCF!BD287</f>
        <v>4993506.0023926403</v>
      </c>
      <c r="AT42" s="28">
        <f>MonthlyCF!BE287</f>
        <v>4225951.3883337993</v>
      </c>
      <c r="AU42" s="28">
        <f>MonthlyCF!BF287</f>
        <v>3423598.4852391751</v>
      </c>
      <c r="AV42" s="28">
        <f>MonthlyCF!BG287</f>
        <v>3423598.4852391728</v>
      </c>
      <c r="AW42" s="28">
        <f>MonthlyCF!BH287</f>
        <v>4225951.3883337947</v>
      </c>
      <c r="AX42" s="28">
        <f>MonthlyCF!BI287</f>
        <v>4993506.0023926422</v>
      </c>
      <c r="AY42" s="28">
        <f>MonthlyCF!BJ287</f>
        <v>5655063.9945984548</v>
      </c>
      <c r="AZ42" s="28">
        <f>MonthlyCF!BK287</f>
        <v>6142163.3945192294</v>
      </c>
      <c r="BA42" s="28">
        <f>MonthlyCF!BL287</f>
        <v>6400670.2950089416</v>
      </c>
      <c r="BB42" s="28">
        <f>MonthlyCF!BM287</f>
        <v>6400670.295008936</v>
      </c>
      <c r="BC42" s="28">
        <f>MonthlyCF!BN287</f>
        <v>307594783.97728562</v>
      </c>
      <c r="BD42" s="28">
        <f>MonthlyCF!BO287</f>
        <v>3974294.8831976471</v>
      </c>
      <c r="BE42" s="28">
        <f>MonthlyCF!BP287</f>
        <v>3134441.7633614768</v>
      </c>
      <c r="BF42" s="28">
        <f>MonthlyCF!BQ287</f>
        <v>2160025.0911169355</v>
      </c>
      <c r="BG42" s="28">
        <f>MonthlyCF!BR287</f>
        <v>1141431.7148555357</v>
      </c>
      <c r="BH42" s="28">
        <f>MonthlyCF!BS287</f>
        <v>1141431.7148555329</v>
      </c>
      <c r="BI42" s="1050">
        <f>MonthlyCF!BT287</f>
        <v>2160025.0911169299</v>
      </c>
      <c r="BJ42" s="28">
        <f>MonthlyCF!BU287</f>
        <v>1720242.2040876511</v>
      </c>
      <c r="BK42" s="28">
        <f>MonthlyCF!BV287</f>
        <v>2560095.3239238248</v>
      </c>
      <c r="BL42" s="28">
        <f>MonthlyCF!BW287</f>
        <v>3178471.8767181882</v>
      </c>
      <c r="BM42" s="28">
        <f>MonthlyCF!BX287</f>
        <v>3506648.4378561904</v>
      </c>
      <c r="BN42" s="28">
        <f>MonthlyCF!BY287</f>
        <v>3506648.4378561829</v>
      </c>
      <c r="BO42" s="28">
        <f>MonthlyCF!BZ287</f>
        <v>311321094.12721974</v>
      </c>
      <c r="BP42" s="28">
        <f>MonthlyCF!CA287</f>
        <v>0</v>
      </c>
      <c r="BQ42" s="28">
        <f>MonthlyCF!CB287</f>
        <v>0</v>
      </c>
      <c r="BR42" s="28">
        <f>MonthlyCF!CC287</f>
        <v>0</v>
      </c>
      <c r="BS42" s="28">
        <f>MonthlyCF!CD287</f>
        <v>0</v>
      </c>
      <c r="BT42" s="28">
        <f>MonthlyCF!CE287</f>
        <v>0</v>
      </c>
      <c r="BU42" s="28">
        <f>MonthlyCF!CF287</f>
        <v>0</v>
      </c>
      <c r="BV42" s="28">
        <f>MonthlyCF!CG287</f>
        <v>0</v>
      </c>
      <c r="BW42" s="28">
        <f>MonthlyCF!CH287</f>
        <v>0</v>
      </c>
      <c r="BX42" s="28">
        <f>MonthlyCF!CI287</f>
        <v>0</v>
      </c>
      <c r="BY42" s="28">
        <f>MonthlyCF!CJ287</f>
        <v>0</v>
      </c>
      <c r="BZ42" s="28">
        <f>MonthlyCF!CK287</f>
        <v>0</v>
      </c>
      <c r="CA42" s="28">
        <f>MonthlyCF!CL287</f>
        <v>0</v>
      </c>
      <c r="CB42" s="28">
        <f>MonthlyCF!CM287</f>
        <v>0</v>
      </c>
      <c r="CC42" s="28">
        <f>MonthlyCF!CN287</f>
        <v>0</v>
      </c>
      <c r="CD42" s="28">
        <f>MonthlyCF!CO287</f>
        <v>0</v>
      </c>
      <c r="CE42" s="28">
        <f>MonthlyCF!CP287</f>
        <v>0</v>
      </c>
      <c r="CF42" s="28">
        <f>MonthlyCF!CQ287</f>
        <v>0</v>
      </c>
      <c r="CG42" s="28">
        <f>MonthlyCF!CR287</f>
        <v>0</v>
      </c>
      <c r="CH42" s="28">
        <f>MonthlyCF!CS287</f>
        <v>0</v>
      </c>
      <c r="CI42" s="28">
        <f>MonthlyCF!CT287</f>
        <v>0</v>
      </c>
      <c r="CJ42" s="28">
        <f>MonthlyCF!CU287</f>
        <v>0</v>
      </c>
      <c r="CK42" s="28">
        <f>MonthlyCF!CV287</f>
        <v>0</v>
      </c>
      <c r="CL42" s="28">
        <f>MonthlyCF!CW287</f>
        <v>0</v>
      </c>
      <c r="CM42" s="28">
        <f>MonthlyCF!CX287</f>
        <v>0</v>
      </c>
      <c r="CN42" s="28">
        <f>MonthlyCF!CY287</f>
        <v>0</v>
      </c>
      <c r="CO42" s="28">
        <f>MonthlyCF!CZ287</f>
        <v>0</v>
      </c>
      <c r="CP42" s="28">
        <f>MonthlyCF!DA287</f>
        <v>0</v>
      </c>
      <c r="CQ42" s="28">
        <f>MonthlyCF!DB287</f>
        <v>0</v>
      </c>
      <c r="CR42" s="28">
        <f>MonthlyCF!DC287</f>
        <v>0</v>
      </c>
      <c r="CS42" s="28">
        <f>MonthlyCF!DD287</f>
        <v>0</v>
      </c>
      <c r="CT42" s="28">
        <f>MonthlyCF!DE287</f>
        <v>0</v>
      </c>
      <c r="CU42" s="28">
        <f>MonthlyCF!DF287</f>
        <v>0</v>
      </c>
      <c r="CV42" s="28">
        <f>MonthlyCF!DG287</f>
        <v>0</v>
      </c>
      <c r="CW42" s="28">
        <f>MonthlyCF!DH287</f>
        <v>0</v>
      </c>
      <c r="CX42" s="28">
        <f>MonthlyCF!DI287</f>
        <v>0</v>
      </c>
      <c r="CY42" s="28">
        <f>MonthlyCF!DJ287</f>
        <v>0</v>
      </c>
      <c r="CZ42" s="28">
        <f>MonthlyCF!DK287</f>
        <v>0</v>
      </c>
      <c r="DA42" s="28">
        <f>MonthlyCF!DL287</f>
        <v>0</v>
      </c>
      <c r="DB42" s="28">
        <f>MonthlyCF!DM287</f>
        <v>0</v>
      </c>
      <c r="DC42" s="28">
        <f>MonthlyCF!DN287</f>
        <v>0</v>
      </c>
      <c r="DD42" s="28">
        <f>MonthlyCF!DO287</f>
        <v>0</v>
      </c>
      <c r="DE42" s="28">
        <f>MonthlyCF!DP287</f>
        <v>0</v>
      </c>
      <c r="DF42" s="28">
        <f>MonthlyCF!DQ287</f>
        <v>0</v>
      </c>
      <c r="DG42" s="28">
        <f>MonthlyCF!DR287</f>
        <v>0</v>
      </c>
      <c r="DH42" s="28">
        <f>MonthlyCF!DS287</f>
        <v>0</v>
      </c>
      <c r="DI42" s="28">
        <f>MonthlyCF!DT287</f>
        <v>0</v>
      </c>
      <c r="DJ42" s="28">
        <f>MonthlyCF!DU287</f>
        <v>0</v>
      </c>
      <c r="DK42" s="28">
        <f>MonthlyCF!DV287</f>
        <v>0</v>
      </c>
      <c r="DL42" s="28">
        <f>MonthlyCF!DW287</f>
        <v>0</v>
      </c>
      <c r="DM42" s="28">
        <f>MonthlyCF!DX287</f>
        <v>0</v>
      </c>
      <c r="DN42" s="28">
        <f>MonthlyCF!DY287</f>
        <v>0</v>
      </c>
      <c r="DO42" s="28">
        <f>MonthlyCF!DZ287</f>
        <v>0</v>
      </c>
      <c r="DP42" s="28">
        <f>MonthlyCF!EA287</f>
        <v>0</v>
      </c>
      <c r="DQ42" s="28">
        <f>MonthlyCF!EB287</f>
        <v>0</v>
      </c>
      <c r="DR42" s="28">
        <f>MonthlyCF!EC287</f>
        <v>0</v>
      </c>
      <c r="DS42" s="28">
        <f>MonthlyCF!ED287</f>
        <v>0</v>
      </c>
      <c r="DT42" s="28">
        <f>MonthlyCF!EE287</f>
        <v>0</v>
      </c>
      <c r="DU42" s="28">
        <f>MonthlyCF!EF287</f>
        <v>0</v>
      </c>
      <c r="DV42" s="28">
        <f>MonthlyCF!EG287</f>
        <v>0</v>
      </c>
      <c r="DW42" s="28">
        <f>MonthlyCF!EH287</f>
        <v>0</v>
      </c>
      <c r="DX42" s="28">
        <f>MonthlyCF!EI287</f>
        <v>0</v>
      </c>
      <c r="DY42" s="28">
        <f>MonthlyCF!EJ287</f>
        <v>0</v>
      </c>
      <c r="DZ42" s="28">
        <f>MonthlyCF!EK287</f>
        <v>0</v>
      </c>
      <c r="EA42" s="28">
        <f>MonthlyCF!EL287</f>
        <v>0</v>
      </c>
      <c r="EB42" s="28">
        <f>MonthlyCF!EM287</f>
        <v>0</v>
      </c>
      <c r="EC42" s="28">
        <f>MonthlyCF!EN287</f>
        <v>0</v>
      </c>
      <c r="ED42" s="28">
        <f>MonthlyCF!EO287</f>
        <v>0</v>
      </c>
      <c r="EE42" s="28">
        <f>MonthlyCF!EP287</f>
        <v>0</v>
      </c>
      <c r="EF42" s="28">
        <f>MonthlyCF!EQ287</f>
        <v>0</v>
      </c>
      <c r="EG42" s="28">
        <f>MonthlyCF!ER287</f>
        <v>0</v>
      </c>
      <c r="EH42" s="28">
        <f>MonthlyCF!ES287</f>
        <v>0</v>
      </c>
      <c r="EI42" s="28">
        <f>MonthlyCF!ET287</f>
        <v>0</v>
      </c>
      <c r="EJ42" s="28">
        <f>MonthlyCF!EU287</f>
        <v>0</v>
      </c>
      <c r="EK42" s="28">
        <f>MonthlyCF!EV287</f>
        <v>0</v>
      </c>
      <c r="EL42" s="28">
        <f>MonthlyCF!EW287</f>
        <v>0</v>
      </c>
      <c r="EM42" s="28">
        <f>MonthlyCF!EX287</f>
        <v>0</v>
      </c>
      <c r="EN42" s="28">
        <f>MonthlyCF!EY287</f>
        <v>0</v>
      </c>
      <c r="EO42" s="28">
        <f>MonthlyCF!EZ287</f>
        <v>0</v>
      </c>
      <c r="EP42" s="28">
        <f>MonthlyCF!FA287</f>
        <v>0</v>
      </c>
      <c r="EQ42" s="28">
        <f>MonthlyCF!FB287</f>
        <v>0</v>
      </c>
      <c r="ER42" s="28">
        <f>MonthlyCF!FC287</f>
        <v>0</v>
      </c>
      <c r="ES42" s="28">
        <f>MonthlyCF!FD287</f>
        <v>0</v>
      </c>
      <c r="ET42" s="28">
        <f>MonthlyCF!FE287</f>
        <v>0</v>
      </c>
      <c r="EU42" s="28">
        <f>MonthlyCF!FF287</f>
        <v>0</v>
      </c>
      <c r="EV42" s="28">
        <f>MonthlyCF!FG287</f>
        <v>0</v>
      </c>
      <c r="EW42" s="28">
        <f>MonthlyCF!FH287</f>
        <v>0</v>
      </c>
      <c r="EX42" s="28">
        <f>MonthlyCF!FI287</f>
        <v>0</v>
      </c>
      <c r="EY42" s="28">
        <f>MonthlyCF!FJ287</f>
        <v>0</v>
      </c>
      <c r="EZ42" s="28">
        <f>MonthlyCF!FK287</f>
        <v>0</v>
      </c>
      <c r="FA42" s="28">
        <f>MonthlyCF!FL287</f>
        <v>0</v>
      </c>
      <c r="FB42" s="28">
        <f>MonthlyCF!FM287</f>
        <v>0</v>
      </c>
      <c r="FC42" s="28">
        <f>MonthlyCF!FN287</f>
        <v>0</v>
      </c>
      <c r="FD42" s="28">
        <f>MonthlyCF!FO287</f>
        <v>0</v>
      </c>
      <c r="FE42" s="28">
        <f>MonthlyCF!FP287</f>
        <v>0</v>
      </c>
      <c r="FF42" s="28">
        <f>MonthlyCF!FQ287</f>
        <v>0</v>
      </c>
      <c r="FG42" s="28">
        <f>MonthlyCF!FR287</f>
        <v>0</v>
      </c>
      <c r="FH42" s="28">
        <f>MonthlyCF!FS287</f>
        <v>0</v>
      </c>
      <c r="FI42" s="28">
        <f>MonthlyCF!FT287</f>
        <v>0</v>
      </c>
      <c r="FJ42" s="28">
        <f>MonthlyCF!FU287</f>
        <v>0</v>
      </c>
      <c r="FK42" s="28">
        <f>MonthlyCF!FV287</f>
        <v>0</v>
      </c>
      <c r="FL42" s="28">
        <f>MonthlyCF!FW287</f>
        <v>0</v>
      </c>
      <c r="FM42" s="28">
        <f>MonthlyCF!FX287</f>
        <v>0</v>
      </c>
      <c r="FN42" s="28">
        <f>MonthlyCF!FY287</f>
        <v>0</v>
      </c>
      <c r="FO42" s="28">
        <f>MonthlyCF!FZ287</f>
        <v>0</v>
      </c>
      <c r="FP42" s="28">
        <f>MonthlyCF!GA287</f>
        <v>0</v>
      </c>
      <c r="FQ42" s="28">
        <f>MonthlyCF!GB287</f>
        <v>0</v>
      </c>
      <c r="FR42" s="28">
        <f>MonthlyCF!GC287</f>
        <v>0</v>
      </c>
      <c r="FS42" s="28">
        <f>MonthlyCF!GD287</f>
        <v>0</v>
      </c>
      <c r="FT42" s="28">
        <f>MonthlyCF!GE287</f>
        <v>0</v>
      </c>
      <c r="FU42" s="28">
        <f>MonthlyCF!GF287</f>
        <v>0</v>
      </c>
      <c r="FV42" s="28">
        <f>MonthlyCF!GG287</f>
        <v>0</v>
      </c>
      <c r="FW42" s="28">
        <f>MonthlyCF!GH287</f>
        <v>0</v>
      </c>
      <c r="FX42" s="28">
        <f>MonthlyCF!GI287</f>
        <v>0</v>
      </c>
      <c r="FY42" s="28">
        <f>MonthlyCF!GJ287</f>
        <v>0</v>
      </c>
      <c r="FZ42" s="28">
        <f>MonthlyCF!GK287</f>
        <v>0</v>
      </c>
      <c r="GA42" s="28">
        <f>MonthlyCF!GL287</f>
        <v>0</v>
      </c>
      <c r="GB42" s="28">
        <f>MonthlyCF!GM287</f>
        <v>0</v>
      </c>
      <c r="GC42" s="27">
        <f>MonthlyCF!GN287</f>
        <v>0</v>
      </c>
    </row>
    <row r="43" spans="2:185" x14ac:dyDescent="0.75">
      <c r="B43" s="1" t="s">
        <v>426</v>
      </c>
      <c r="D43" s="245">
        <f>SUM(E43:GC43)</f>
        <v>-162110177.85984063</v>
      </c>
      <c r="E43" s="998">
        <f>IF(E42&lt;0, E42,"")</f>
        <v>-11919593.055779437</v>
      </c>
      <c r="F43" s="998">
        <f t="shared" ref="F43:BQ43" si="12">IF(F42&lt;0, F42,"")</f>
        <v>-4047304.3314319733</v>
      </c>
      <c r="G43" s="998">
        <f t="shared" si="12"/>
        <v>-4408131.0589997172</v>
      </c>
      <c r="H43" s="998">
        <f t="shared" si="12"/>
        <v>-4768342.5301141627</v>
      </c>
      <c r="I43" s="998">
        <f t="shared" si="12"/>
        <v>-2925595.0161827197</v>
      </c>
      <c r="J43" s="998">
        <f t="shared" si="12"/>
        <v>-76508431.006988153</v>
      </c>
      <c r="K43" s="998">
        <f t="shared" si="12"/>
        <v>-57105382.592858389</v>
      </c>
      <c r="L43" s="998" t="str">
        <f t="shared" si="12"/>
        <v/>
      </c>
      <c r="M43" s="998" t="str">
        <f t="shared" si="12"/>
        <v/>
      </c>
      <c r="N43" s="998" t="str">
        <f t="shared" si="12"/>
        <v/>
      </c>
      <c r="O43" s="998" t="str">
        <f t="shared" si="12"/>
        <v/>
      </c>
      <c r="P43" s="998" t="str">
        <f t="shared" si="12"/>
        <v/>
      </c>
      <c r="Q43" s="998" t="str">
        <f t="shared" si="12"/>
        <v/>
      </c>
      <c r="R43" s="998" t="str">
        <f t="shared" si="12"/>
        <v/>
      </c>
      <c r="S43" s="998" t="str">
        <f t="shared" si="12"/>
        <v/>
      </c>
      <c r="T43" s="998" t="str">
        <f t="shared" si="12"/>
        <v/>
      </c>
      <c r="U43" s="998" t="str">
        <f t="shared" si="12"/>
        <v/>
      </c>
      <c r="V43" s="998" t="str">
        <f t="shared" si="12"/>
        <v/>
      </c>
      <c r="W43" s="998" t="str">
        <f t="shared" si="12"/>
        <v/>
      </c>
      <c r="X43" s="998" t="str">
        <f t="shared" si="12"/>
        <v/>
      </c>
      <c r="Y43" s="998" t="str">
        <f t="shared" si="12"/>
        <v/>
      </c>
      <c r="Z43" s="998" t="str">
        <f t="shared" si="12"/>
        <v/>
      </c>
      <c r="AA43" s="998" t="str">
        <f t="shared" si="12"/>
        <v/>
      </c>
      <c r="AB43" s="998" t="str">
        <f t="shared" si="12"/>
        <v/>
      </c>
      <c r="AC43" s="998" t="str">
        <f t="shared" si="12"/>
        <v/>
      </c>
      <c r="AD43" s="998">
        <f t="shared" si="12"/>
        <v>-213699.13374306008</v>
      </c>
      <c r="AE43" s="998">
        <f t="shared" si="12"/>
        <v>-213699.13374306008</v>
      </c>
      <c r="AF43" s="998" t="str">
        <f t="shared" si="12"/>
        <v/>
      </c>
      <c r="AG43" s="998" t="str">
        <f t="shared" si="12"/>
        <v/>
      </c>
      <c r="AH43" s="998" t="str">
        <f t="shared" si="12"/>
        <v/>
      </c>
      <c r="AI43" s="998" t="str">
        <f t="shared" si="12"/>
        <v/>
      </c>
      <c r="AJ43" s="998" t="str">
        <f t="shared" si="12"/>
        <v/>
      </c>
      <c r="AK43" s="998" t="str">
        <f t="shared" si="12"/>
        <v/>
      </c>
      <c r="AL43" s="998" t="str">
        <f t="shared" si="12"/>
        <v/>
      </c>
      <c r="AM43" s="998" t="str">
        <f t="shared" si="12"/>
        <v/>
      </c>
      <c r="AN43" s="998" t="str">
        <f t="shared" si="12"/>
        <v/>
      </c>
      <c r="AO43" s="998" t="str">
        <f t="shared" si="12"/>
        <v/>
      </c>
      <c r="AP43" s="998" t="str">
        <f t="shared" si="12"/>
        <v/>
      </c>
      <c r="AQ43" s="998" t="str">
        <f t="shared" si="12"/>
        <v/>
      </c>
      <c r="AR43" s="998" t="str">
        <f t="shared" si="12"/>
        <v/>
      </c>
      <c r="AS43" s="998" t="str">
        <f t="shared" si="12"/>
        <v/>
      </c>
      <c r="AT43" s="998" t="str">
        <f t="shared" si="12"/>
        <v/>
      </c>
      <c r="AU43" s="998" t="str">
        <f t="shared" si="12"/>
        <v/>
      </c>
      <c r="AV43" s="998" t="str">
        <f t="shared" si="12"/>
        <v/>
      </c>
      <c r="AW43" s="998" t="str">
        <f t="shared" si="12"/>
        <v/>
      </c>
      <c r="AX43" s="998" t="str">
        <f t="shared" si="12"/>
        <v/>
      </c>
      <c r="AY43" s="998" t="str">
        <f t="shared" si="12"/>
        <v/>
      </c>
      <c r="AZ43" s="998" t="str">
        <f t="shared" si="12"/>
        <v/>
      </c>
      <c r="BA43" s="998" t="str">
        <f t="shared" si="12"/>
        <v/>
      </c>
      <c r="BB43" s="998" t="str">
        <f t="shared" si="12"/>
        <v/>
      </c>
      <c r="BC43" s="998" t="str">
        <f t="shared" si="12"/>
        <v/>
      </c>
      <c r="BD43" s="998" t="str">
        <f t="shared" si="12"/>
        <v/>
      </c>
      <c r="BE43" s="998" t="str">
        <f t="shared" si="12"/>
        <v/>
      </c>
      <c r="BF43" s="998" t="str">
        <f t="shared" si="12"/>
        <v/>
      </c>
      <c r="BG43" s="998" t="str">
        <f t="shared" si="12"/>
        <v/>
      </c>
      <c r="BH43" s="998" t="str">
        <f t="shared" si="12"/>
        <v/>
      </c>
      <c r="BI43" s="998" t="str">
        <f t="shared" si="12"/>
        <v/>
      </c>
      <c r="BJ43" s="998" t="str">
        <f t="shared" si="12"/>
        <v/>
      </c>
      <c r="BK43" s="998" t="str">
        <f t="shared" si="12"/>
        <v/>
      </c>
      <c r="BL43" s="998" t="str">
        <f t="shared" si="12"/>
        <v/>
      </c>
      <c r="BM43" s="998" t="str">
        <f t="shared" si="12"/>
        <v/>
      </c>
      <c r="BN43" s="998" t="str">
        <f t="shared" si="12"/>
        <v/>
      </c>
      <c r="BO43" s="998" t="str">
        <f t="shared" si="12"/>
        <v/>
      </c>
      <c r="BP43" s="998" t="str">
        <f t="shared" si="12"/>
        <v/>
      </c>
      <c r="BQ43" s="998" t="str">
        <f t="shared" si="12"/>
        <v/>
      </c>
      <c r="BR43" s="998" t="str">
        <f t="shared" ref="BR43:EC43" si="13">IF(BR42&lt;0, BR42,"")</f>
        <v/>
      </c>
      <c r="BS43" s="998" t="str">
        <f t="shared" si="13"/>
        <v/>
      </c>
      <c r="BT43" s="998" t="str">
        <f t="shared" si="13"/>
        <v/>
      </c>
      <c r="BU43" s="998" t="str">
        <f t="shared" si="13"/>
        <v/>
      </c>
      <c r="BV43" s="998" t="str">
        <f t="shared" si="13"/>
        <v/>
      </c>
      <c r="BW43" s="998" t="str">
        <f t="shared" si="13"/>
        <v/>
      </c>
      <c r="BX43" s="998" t="str">
        <f t="shared" si="13"/>
        <v/>
      </c>
      <c r="BY43" s="998" t="str">
        <f t="shared" si="13"/>
        <v/>
      </c>
      <c r="BZ43" s="998" t="str">
        <f t="shared" si="13"/>
        <v/>
      </c>
      <c r="CA43" s="998" t="str">
        <f t="shared" si="13"/>
        <v/>
      </c>
      <c r="CB43" s="998" t="str">
        <f t="shared" si="13"/>
        <v/>
      </c>
      <c r="CC43" s="998" t="str">
        <f t="shared" si="13"/>
        <v/>
      </c>
      <c r="CD43" s="998" t="str">
        <f t="shared" si="13"/>
        <v/>
      </c>
      <c r="CE43" s="998" t="str">
        <f t="shared" si="13"/>
        <v/>
      </c>
      <c r="CF43" s="998" t="str">
        <f t="shared" si="13"/>
        <v/>
      </c>
      <c r="CG43" s="998" t="str">
        <f t="shared" si="13"/>
        <v/>
      </c>
      <c r="CH43" s="998" t="str">
        <f t="shared" si="13"/>
        <v/>
      </c>
      <c r="CI43" s="998" t="str">
        <f t="shared" si="13"/>
        <v/>
      </c>
      <c r="CJ43" s="998" t="str">
        <f t="shared" si="13"/>
        <v/>
      </c>
      <c r="CK43" s="998" t="str">
        <f t="shared" si="13"/>
        <v/>
      </c>
      <c r="CL43" s="998" t="str">
        <f t="shared" si="13"/>
        <v/>
      </c>
      <c r="CM43" s="998" t="str">
        <f t="shared" si="13"/>
        <v/>
      </c>
      <c r="CN43" s="998" t="str">
        <f t="shared" si="13"/>
        <v/>
      </c>
      <c r="CO43" s="998" t="str">
        <f t="shared" si="13"/>
        <v/>
      </c>
      <c r="CP43" s="998" t="str">
        <f t="shared" si="13"/>
        <v/>
      </c>
      <c r="CQ43" s="998" t="str">
        <f t="shared" si="13"/>
        <v/>
      </c>
      <c r="CR43" s="998" t="str">
        <f t="shared" si="13"/>
        <v/>
      </c>
      <c r="CS43" s="998" t="str">
        <f t="shared" si="13"/>
        <v/>
      </c>
      <c r="CT43" s="998" t="str">
        <f t="shared" si="13"/>
        <v/>
      </c>
      <c r="CU43" s="998" t="str">
        <f t="shared" si="13"/>
        <v/>
      </c>
      <c r="CV43" s="998" t="str">
        <f t="shared" si="13"/>
        <v/>
      </c>
      <c r="CW43" s="998" t="str">
        <f t="shared" si="13"/>
        <v/>
      </c>
      <c r="CX43" s="998" t="str">
        <f t="shared" si="13"/>
        <v/>
      </c>
      <c r="CY43" s="998" t="str">
        <f t="shared" si="13"/>
        <v/>
      </c>
      <c r="CZ43" s="998" t="str">
        <f t="shared" si="13"/>
        <v/>
      </c>
      <c r="DA43" s="998" t="str">
        <f t="shared" si="13"/>
        <v/>
      </c>
      <c r="DB43" s="998" t="str">
        <f t="shared" si="13"/>
        <v/>
      </c>
      <c r="DC43" s="998" t="str">
        <f t="shared" si="13"/>
        <v/>
      </c>
      <c r="DD43" s="998" t="str">
        <f t="shared" si="13"/>
        <v/>
      </c>
      <c r="DE43" s="998" t="str">
        <f t="shared" si="13"/>
        <v/>
      </c>
      <c r="DF43" s="998" t="str">
        <f t="shared" si="13"/>
        <v/>
      </c>
      <c r="DG43" s="998" t="str">
        <f t="shared" si="13"/>
        <v/>
      </c>
      <c r="DH43" s="998" t="str">
        <f t="shared" si="13"/>
        <v/>
      </c>
      <c r="DI43" s="998" t="str">
        <f t="shared" si="13"/>
        <v/>
      </c>
      <c r="DJ43" s="998" t="str">
        <f t="shared" si="13"/>
        <v/>
      </c>
      <c r="DK43" s="998" t="str">
        <f t="shared" si="13"/>
        <v/>
      </c>
      <c r="DL43" s="998" t="str">
        <f t="shared" si="13"/>
        <v/>
      </c>
      <c r="DM43" s="998" t="str">
        <f t="shared" si="13"/>
        <v/>
      </c>
      <c r="DN43" s="998" t="str">
        <f t="shared" si="13"/>
        <v/>
      </c>
      <c r="DO43" s="998" t="str">
        <f t="shared" si="13"/>
        <v/>
      </c>
      <c r="DP43" s="998" t="str">
        <f t="shared" si="13"/>
        <v/>
      </c>
      <c r="DQ43" s="998" t="str">
        <f t="shared" si="13"/>
        <v/>
      </c>
      <c r="DR43" s="998" t="str">
        <f t="shared" si="13"/>
        <v/>
      </c>
      <c r="DS43" s="998" t="str">
        <f t="shared" si="13"/>
        <v/>
      </c>
      <c r="DT43" s="998" t="str">
        <f t="shared" si="13"/>
        <v/>
      </c>
      <c r="DU43" s="998" t="str">
        <f t="shared" si="13"/>
        <v/>
      </c>
      <c r="DV43" s="998" t="str">
        <f t="shared" si="13"/>
        <v/>
      </c>
      <c r="DW43" s="998" t="str">
        <f t="shared" si="13"/>
        <v/>
      </c>
      <c r="DX43" s="998" t="str">
        <f t="shared" si="13"/>
        <v/>
      </c>
      <c r="DY43" s="998" t="str">
        <f t="shared" si="13"/>
        <v/>
      </c>
      <c r="DZ43" s="998" t="str">
        <f t="shared" si="13"/>
        <v/>
      </c>
      <c r="EA43" s="998" t="str">
        <f t="shared" si="13"/>
        <v/>
      </c>
      <c r="EB43" s="998" t="str">
        <f t="shared" si="13"/>
        <v/>
      </c>
      <c r="EC43" s="998" t="str">
        <f t="shared" si="13"/>
        <v/>
      </c>
      <c r="ED43" s="998" t="str">
        <f t="shared" ref="ED43:GC43" si="14">IF(ED42&lt;0, ED42,"")</f>
        <v/>
      </c>
      <c r="EE43" s="998" t="str">
        <f t="shared" si="14"/>
        <v/>
      </c>
      <c r="EF43" s="998" t="str">
        <f t="shared" si="14"/>
        <v/>
      </c>
      <c r="EG43" s="998" t="str">
        <f t="shared" si="14"/>
        <v/>
      </c>
      <c r="EH43" s="998" t="str">
        <f t="shared" si="14"/>
        <v/>
      </c>
      <c r="EI43" s="998" t="str">
        <f t="shared" si="14"/>
        <v/>
      </c>
      <c r="EJ43" s="998" t="str">
        <f t="shared" si="14"/>
        <v/>
      </c>
      <c r="EK43" s="998" t="str">
        <f t="shared" si="14"/>
        <v/>
      </c>
      <c r="EL43" s="998" t="str">
        <f t="shared" si="14"/>
        <v/>
      </c>
      <c r="EM43" s="998" t="str">
        <f t="shared" si="14"/>
        <v/>
      </c>
      <c r="EN43" s="998" t="str">
        <f t="shared" si="14"/>
        <v/>
      </c>
      <c r="EO43" s="998" t="str">
        <f t="shared" si="14"/>
        <v/>
      </c>
      <c r="EP43" s="998" t="str">
        <f t="shared" si="14"/>
        <v/>
      </c>
      <c r="EQ43" s="998" t="str">
        <f t="shared" si="14"/>
        <v/>
      </c>
      <c r="ER43" s="998" t="str">
        <f t="shared" si="14"/>
        <v/>
      </c>
      <c r="ES43" s="998" t="str">
        <f t="shared" si="14"/>
        <v/>
      </c>
      <c r="ET43" s="998" t="str">
        <f t="shared" si="14"/>
        <v/>
      </c>
      <c r="EU43" s="998" t="str">
        <f t="shared" si="14"/>
        <v/>
      </c>
      <c r="EV43" s="998" t="str">
        <f t="shared" si="14"/>
        <v/>
      </c>
      <c r="EW43" s="998" t="str">
        <f t="shared" si="14"/>
        <v/>
      </c>
      <c r="EX43" s="998" t="str">
        <f t="shared" si="14"/>
        <v/>
      </c>
      <c r="EY43" s="998" t="str">
        <f t="shared" si="14"/>
        <v/>
      </c>
      <c r="EZ43" s="998" t="str">
        <f t="shared" si="14"/>
        <v/>
      </c>
      <c r="FA43" s="998" t="str">
        <f t="shared" si="14"/>
        <v/>
      </c>
      <c r="FB43" s="998" t="str">
        <f t="shared" si="14"/>
        <v/>
      </c>
      <c r="FC43" s="998" t="str">
        <f t="shared" si="14"/>
        <v/>
      </c>
      <c r="FD43" s="998" t="str">
        <f t="shared" si="14"/>
        <v/>
      </c>
      <c r="FE43" s="998" t="str">
        <f t="shared" si="14"/>
        <v/>
      </c>
      <c r="FF43" s="998" t="str">
        <f t="shared" si="14"/>
        <v/>
      </c>
      <c r="FG43" s="998" t="str">
        <f t="shared" si="14"/>
        <v/>
      </c>
      <c r="FH43" s="998" t="str">
        <f t="shared" si="14"/>
        <v/>
      </c>
      <c r="FI43" s="998" t="str">
        <f t="shared" si="14"/>
        <v/>
      </c>
      <c r="FJ43" s="998" t="str">
        <f t="shared" si="14"/>
        <v/>
      </c>
      <c r="FK43" s="998" t="str">
        <f t="shared" si="14"/>
        <v/>
      </c>
      <c r="FL43" s="998" t="str">
        <f t="shared" si="14"/>
        <v/>
      </c>
      <c r="FM43" s="998" t="str">
        <f t="shared" si="14"/>
        <v/>
      </c>
      <c r="FN43" s="998" t="str">
        <f t="shared" si="14"/>
        <v/>
      </c>
      <c r="FO43" s="998" t="str">
        <f t="shared" si="14"/>
        <v/>
      </c>
      <c r="FP43" s="998" t="str">
        <f t="shared" si="14"/>
        <v/>
      </c>
      <c r="FQ43" s="998" t="str">
        <f t="shared" si="14"/>
        <v/>
      </c>
      <c r="FR43" s="998" t="str">
        <f t="shared" si="14"/>
        <v/>
      </c>
      <c r="FS43" s="998" t="str">
        <f t="shared" si="14"/>
        <v/>
      </c>
      <c r="FT43" s="998" t="str">
        <f t="shared" si="14"/>
        <v/>
      </c>
      <c r="FU43" s="998" t="str">
        <f t="shared" si="14"/>
        <v/>
      </c>
      <c r="FV43" s="998" t="str">
        <f t="shared" si="14"/>
        <v/>
      </c>
      <c r="FW43" s="998" t="str">
        <f t="shared" si="14"/>
        <v/>
      </c>
      <c r="FX43" s="998" t="str">
        <f t="shared" si="14"/>
        <v/>
      </c>
      <c r="FY43" s="998" t="str">
        <f t="shared" si="14"/>
        <v/>
      </c>
      <c r="FZ43" s="998" t="str">
        <f t="shared" si="14"/>
        <v/>
      </c>
      <c r="GA43" s="998" t="str">
        <f t="shared" si="14"/>
        <v/>
      </c>
      <c r="GB43" s="998" t="str">
        <f t="shared" si="14"/>
        <v/>
      </c>
      <c r="GC43" s="998" t="str">
        <f t="shared" si="14"/>
        <v/>
      </c>
    </row>
    <row r="44" spans="2:185" x14ac:dyDescent="0.75">
      <c r="B44" s="59" t="s">
        <v>427</v>
      </c>
      <c r="D44" s="1038">
        <f>+D42-D43</f>
        <v>752709751.82464707</v>
      </c>
      <c r="E44" s="998"/>
      <c r="F44" s="998"/>
      <c r="G44" s="998"/>
      <c r="H44" s="998"/>
      <c r="I44" s="998"/>
      <c r="J44" s="998"/>
      <c r="K44" s="998"/>
      <c r="L44" s="998"/>
      <c r="M44" s="998"/>
      <c r="N44" s="998"/>
      <c r="O44" s="998"/>
      <c r="P44" s="998"/>
      <c r="Q44" s="998"/>
      <c r="R44" s="998"/>
      <c r="S44" s="998"/>
      <c r="T44" s="998"/>
      <c r="U44" s="998"/>
      <c r="V44" s="998"/>
      <c r="W44" s="998"/>
      <c r="X44" s="998"/>
      <c r="Y44" s="998"/>
      <c r="Z44" s="998"/>
      <c r="AA44" s="998"/>
      <c r="AB44" s="998"/>
      <c r="AC44" s="998"/>
      <c r="AD44" s="998"/>
      <c r="AE44" s="998"/>
      <c r="AF44" s="998"/>
      <c r="AG44" s="998"/>
      <c r="AH44" s="998"/>
      <c r="AI44" s="998"/>
      <c r="AJ44" s="998"/>
      <c r="AK44" s="998"/>
      <c r="AL44" s="998"/>
      <c r="AM44" s="998"/>
      <c r="AN44" s="998"/>
      <c r="AO44" s="998"/>
      <c r="AP44" s="998"/>
      <c r="AQ44" s="998"/>
      <c r="AR44" s="998"/>
      <c r="AS44" s="998"/>
      <c r="AT44" s="998"/>
      <c r="AU44" s="998"/>
      <c r="AV44" s="998"/>
      <c r="AW44" s="998"/>
      <c r="AX44" s="998"/>
      <c r="AY44" s="998"/>
      <c r="AZ44" s="998"/>
      <c r="BA44" s="998"/>
      <c r="BB44" s="998"/>
      <c r="BC44" s="998"/>
      <c r="BD44" s="998"/>
      <c r="BE44" s="998"/>
      <c r="BF44" s="998"/>
      <c r="BG44" s="998"/>
      <c r="BH44" s="998"/>
      <c r="BI44" s="998"/>
      <c r="BJ44" s="998"/>
      <c r="BK44" s="998"/>
      <c r="BL44" s="998"/>
      <c r="BM44" s="998"/>
      <c r="BN44" s="998"/>
      <c r="BO44" s="998"/>
      <c r="BP44" s="998"/>
      <c r="BQ44" s="998"/>
      <c r="BR44" s="998"/>
      <c r="BS44" s="998"/>
      <c r="BT44" s="998"/>
      <c r="BU44" s="998"/>
      <c r="BV44" s="998"/>
      <c r="BW44" s="998"/>
      <c r="BX44" s="998"/>
      <c r="BY44" s="998"/>
      <c r="BZ44" s="998"/>
      <c r="CA44" s="998"/>
      <c r="CB44" s="998"/>
      <c r="CC44" s="998"/>
      <c r="CD44" s="998"/>
      <c r="CE44" s="998"/>
      <c r="CF44" s="998"/>
      <c r="CG44" s="998"/>
      <c r="CH44" s="998"/>
      <c r="CI44" s="998"/>
      <c r="CJ44" s="998"/>
      <c r="CK44" s="998"/>
      <c r="CL44" s="998"/>
      <c r="CM44" s="998"/>
      <c r="CN44" s="998"/>
      <c r="CO44" s="998"/>
      <c r="CP44" s="998"/>
      <c r="CQ44" s="998"/>
      <c r="CR44" s="998"/>
      <c r="CS44" s="998"/>
      <c r="CT44" s="998"/>
      <c r="CU44" s="998"/>
      <c r="CV44" s="998"/>
      <c r="CW44" s="998"/>
      <c r="CX44" s="998"/>
      <c r="CY44" s="998"/>
      <c r="CZ44" s="998"/>
      <c r="DA44" s="998"/>
      <c r="DB44" s="998"/>
      <c r="DC44" s="998"/>
      <c r="DD44" s="998"/>
      <c r="DE44" s="998"/>
      <c r="DF44" s="998"/>
      <c r="DG44" s="998"/>
      <c r="DH44" s="998"/>
      <c r="DI44" s="998"/>
      <c r="DJ44" s="998"/>
      <c r="DK44" s="998"/>
      <c r="DL44" s="998"/>
      <c r="DM44" s="998"/>
      <c r="DN44" s="998"/>
      <c r="DO44" s="998"/>
      <c r="DP44" s="998"/>
      <c r="DQ44" s="998"/>
      <c r="DR44" s="998"/>
      <c r="DS44" s="998"/>
      <c r="DT44" s="998"/>
      <c r="DU44" s="998"/>
      <c r="DV44" s="998"/>
      <c r="DW44" s="998"/>
      <c r="DX44" s="998"/>
      <c r="DY44" s="998"/>
      <c r="DZ44" s="998"/>
      <c r="EA44" s="998"/>
      <c r="EB44" s="998"/>
      <c r="EC44" s="998"/>
      <c r="ED44" s="998"/>
      <c r="EE44" s="998"/>
      <c r="EF44" s="998"/>
      <c r="EG44" s="998"/>
      <c r="EH44" s="998"/>
      <c r="EI44" s="998"/>
      <c r="EJ44" s="998"/>
      <c r="EK44" s="998"/>
      <c r="EL44" s="998"/>
      <c r="EM44" s="998"/>
      <c r="EN44" s="998"/>
      <c r="EO44" s="998"/>
      <c r="EP44" s="998"/>
      <c r="EQ44" s="998"/>
      <c r="ER44" s="998"/>
      <c r="ES44" s="998"/>
      <c r="ET44" s="998"/>
      <c r="EU44" s="998"/>
      <c r="EV44" s="998"/>
      <c r="EW44" s="998"/>
      <c r="EX44" s="998"/>
      <c r="EY44" s="998"/>
      <c r="EZ44" s="998"/>
      <c r="FA44" s="998"/>
      <c r="FB44" s="998"/>
      <c r="FC44" s="998"/>
      <c r="FD44" s="998"/>
      <c r="FE44" s="998"/>
      <c r="FF44" s="998"/>
      <c r="FG44" s="998"/>
      <c r="FH44" s="998"/>
      <c r="FI44" s="998"/>
      <c r="FJ44" s="998"/>
      <c r="FK44" s="998"/>
      <c r="FL44" s="998"/>
      <c r="FM44" s="998"/>
      <c r="FN44" s="998"/>
      <c r="FO44" s="998"/>
      <c r="FP44" s="998"/>
      <c r="FQ44" s="998"/>
      <c r="FR44" s="998"/>
      <c r="FS44" s="998"/>
      <c r="FT44" s="998"/>
      <c r="FU44" s="998"/>
      <c r="FV44" s="998"/>
      <c r="FW44" s="998"/>
      <c r="FX44" s="998"/>
      <c r="FY44" s="998"/>
      <c r="FZ44" s="998"/>
      <c r="GA44" s="998"/>
      <c r="GB44" s="998"/>
      <c r="GC44" s="998"/>
    </row>
    <row r="45" spans="2:185" x14ac:dyDescent="0.75">
      <c r="B45" s="59"/>
      <c r="D45" s="1038"/>
      <c r="E45" s="998"/>
      <c r="F45" s="998"/>
      <c r="G45" s="998"/>
      <c r="H45" s="998"/>
      <c r="I45" s="998"/>
      <c r="J45" s="998"/>
      <c r="K45" s="998"/>
      <c r="L45" s="998"/>
      <c r="M45" s="998"/>
      <c r="N45" s="998"/>
      <c r="O45" s="998"/>
      <c r="P45" s="998"/>
      <c r="Q45" s="998"/>
      <c r="R45" s="998"/>
      <c r="S45" s="998"/>
      <c r="T45" s="998"/>
      <c r="U45" s="998"/>
      <c r="V45" s="998"/>
      <c r="W45" s="998"/>
      <c r="X45" s="998"/>
      <c r="Y45" s="998"/>
      <c r="Z45" s="998"/>
      <c r="AA45" s="998"/>
      <c r="AB45" s="998"/>
      <c r="AC45" s="998"/>
      <c r="AD45" s="998"/>
      <c r="AE45" s="998"/>
      <c r="AF45" s="998"/>
      <c r="AG45" s="998"/>
      <c r="AH45" s="998"/>
      <c r="AI45" s="998"/>
      <c r="AJ45" s="998"/>
      <c r="AK45" s="998"/>
      <c r="AL45" s="998"/>
      <c r="AM45" s="998"/>
      <c r="AN45" s="998"/>
      <c r="AO45" s="998"/>
      <c r="AP45" s="998"/>
      <c r="AQ45" s="998"/>
      <c r="AR45" s="998"/>
      <c r="AS45" s="998"/>
      <c r="AT45" s="998"/>
      <c r="AU45" s="998"/>
      <c r="AV45" s="998"/>
      <c r="AW45" s="998"/>
      <c r="AX45" s="998"/>
      <c r="AY45" s="998"/>
      <c r="AZ45" s="998"/>
      <c r="BA45" s="998"/>
      <c r="BB45" s="998"/>
      <c r="BC45" s="998"/>
      <c r="BD45" s="998"/>
      <c r="BE45" s="998"/>
      <c r="BF45" s="998"/>
      <c r="BG45" s="998"/>
      <c r="BH45" s="998"/>
      <c r="BI45" s="998"/>
      <c r="BJ45" s="998"/>
      <c r="BK45" s="998"/>
      <c r="BL45" s="998"/>
      <c r="BM45" s="998"/>
      <c r="BN45" s="998"/>
      <c r="BO45" s="998"/>
      <c r="BP45" s="998"/>
      <c r="BQ45" s="998"/>
      <c r="BR45" s="998"/>
      <c r="BS45" s="998"/>
      <c r="BT45" s="998"/>
      <c r="BU45" s="998"/>
      <c r="BV45" s="998"/>
      <c r="BW45" s="998"/>
      <c r="BX45" s="998"/>
      <c r="BY45" s="998"/>
      <c r="BZ45" s="998"/>
      <c r="CA45" s="998"/>
      <c r="CB45" s="998"/>
      <c r="CC45" s="998"/>
      <c r="CD45" s="998"/>
      <c r="CE45" s="998"/>
      <c r="CF45" s="998"/>
      <c r="CG45" s="998"/>
      <c r="CH45" s="998"/>
      <c r="CI45" s="998"/>
      <c r="CJ45" s="998"/>
      <c r="CK45" s="998"/>
      <c r="CL45" s="998"/>
      <c r="CM45" s="998"/>
      <c r="CN45" s="998"/>
      <c r="CO45" s="998"/>
      <c r="CP45" s="998"/>
      <c r="CQ45" s="998"/>
      <c r="CR45" s="998"/>
      <c r="CS45" s="998"/>
      <c r="CT45" s="998"/>
      <c r="CU45" s="998"/>
      <c r="CV45" s="998"/>
      <c r="CW45" s="998"/>
      <c r="CX45" s="998"/>
      <c r="CY45" s="998"/>
      <c r="CZ45" s="998"/>
      <c r="DA45" s="998"/>
      <c r="DB45" s="998"/>
      <c r="DC45" s="998"/>
      <c r="DD45" s="998"/>
      <c r="DE45" s="998"/>
      <c r="DF45" s="998"/>
      <c r="DG45" s="998"/>
      <c r="DH45" s="998"/>
      <c r="DI45" s="998"/>
      <c r="DJ45" s="998"/>
      <c r="DK45" s="998"/>
      <c r="DL45" s="998"/>
      <c r="DM45" s="998"/>
      <c r="DN45" s="998"/>
      <c r="DO45" s="998"/>
      <c r="DP45" s="998"/>
      <c r="DQ45" s="998"/>
      <c r="DR45" s="998"/>
      <c r="DS45" s="998"/>
      <c r="DT45" s="998"/>
      <c r="DU45" s="998"/>
      <c r="DV45" s="998"/>
      <c r="DW45" s="998"/>
      <c r="DX45" s="998"/>
      <c r="DY45" s="998"/>
      <c r="DZ45" s="998"/>
      <c r="EA45" s="998"/>
      <c r="EB45" s="998"/>
      <c r="EC45" s="998"/>
      <c r="ED45" s="998"/>
      <c r="EE45" s="998"/>
      <c r="EF45" s="998"/>
      <c r="EG45" s="998"/>
      <c r="EH45" s="998"/>
      <c r="EI45" s="998"/>
      <c r="EJ45" s="998"/>
      <c r="EK45" s="998"/>
      <c r="EL45" s="998"/>
      <c r="EM45" s="998"/>
      <c r="EN45" s="998"/>
      <c r="EO45" s="998"/>
      <c r="EP45" s="998"/>
      <c r="EQ45" s="998"/>
      <c r="ER45" s="998"/>
      <c r="ES45" s="998"/>
      <c r="ET45" s="998"/>
      <c r="EU45" s="998"/>
      <c r="EV45" s="998"/>
      <c r="EW45" s="998"/>
      <c r="EX45" s="998"/>
      <c r="EY45" s="998"/>
      <c r="EZ45" s="998"/>
      <c r="FA45" s="998"/>
      <c r="FB45" s="998"/>
      <c r="FC45" s="998"/>
      <c r="FD45" s="998"/>
      <c r="FE45" s="998"/>
      <c r="FF45" s="998"/>
      <c r="FG45" s="998"/>
      <c r="FH45" s="998"/>
      <c r="FI45" s="998"/>
      <c r="FJ45" s="998"/>
      <c r="FK45" s="998"/>
      <c r="FL45" s="998"/>
      <c r="FM45" s="998"/>
      <c r="FN45" s="998"/>
      <c r="FO45" s="998"/>
      <c r="FP45" s="998"/>
      <c r="FQ45" s="998"/>
      <c r="FR45" s="998"/>
      <c r="FS45" s="998"/>
      <c r="FT45" s="998"/>
      <c r="FU45" s="998"/>
      <c r="FV45" s="998"/>
      <c r="FW45" s="998"/>
      <c r="FX45" s="998"/>
      <c r="FY45" s="998"/>
      <c r="FZ45" s="998"/>
      <c r="GA45" s="998"/>
      <c r="GB45" s="998"/>
      <c r="GC45" s="998"/>
    </row>
    <row r="46" spans="2:185" x14ac:dyDescent="0.75">
      <c r="B46" s="1059" t="s">
        <v>429</v>
      </c>
      <c r="C46" s="1060"/>
      <c r="D46" s="1061"/>
      <c r="E46" s="1061"/>
      <c r="F46" s="1061"/>
      <c r="G46" s="1061"/>
      <c r="H46" s="1061"/>
      <c r="I46" s="1061"/>
      <c r="J46" s="1061"/>
      <c r="K46" s="1061"/>
      <c r="L46" s="1061"/>
      <c r="M46" s="1061"/>
      <c r="N46" s="1061"/>
      <c r="O46" s="1061"/>
      <c r="P46" s="1061"/>
      <c r="Q46" s="1061"/>
      <c r="R46" s="1061"/>
      <c r="S46" s="1061"/>
      <c r="T46" s="1061"/>
      <c r="U46" s="1061"/>
      <c r="V46" s="1061"/>
      <c r="W46" s="1061"/>
      <c r="X46" s="1061"/>
      <c r="Y46" s="1061"/>
      <c r="Z46" s="1061"/>
      <c r="AA46" s="1061"/>
      <c r="AB46" s="1061"/>
      <c r="AC46" s="1061"/>
      <c r="AD46" s="1061"/>
      <c r="AE46" s="1061"/>
      <c r="AF46" s="1061"/>
      <c r="AG46" s="1061"/>
      <c r="AH46" s="1061"/>
      <c r="AI46" s="1061"/>
      <c r="AJ46" s="1061"/>
      <c r="AK46" s="1061"/>
      <c r="AL46" s="1061"/>
      <c r="AM46" s="1061"/>
      <c r="AN46" s="1061"/>
      <c r="AO46" s="1061"/>
      <c r="AP46" s="1061"/>
      <c r="AQ46" s="1061"/>
      <c r="AR46" s="1061"/>
      <c r="AS46" s="1061"/>
      <c r="AT46" s="1061"/>
      <c r="AU46" s="1061"/>
      <c r="AV46" s="1061"/>
      <c r="AW46" s="1061"/>
      <c r="AX46" s="1061"/>
      <c r="AY46" s="1061"/>
      <c r="AZ46" s="1061"/>
      <c r="BA46" s="1061"/>
      <c r="BB46" s="1061"/>
      <c r="BC46" s="1061"/>
      <c r="BD46" s="1061"/>
      <c r="BE46" s="1061"/>
      <c r="BF46" s="1061"/>
      <c r="BG46" s="1061"/>
      <c r="BH46" s="1061"/>
      <c r="BI46" s="1061"/>
      <c r="BJ46" s="1061"/>
      <c r="BK46" s="1061"/>
      <c r="BL46" s="1061"/>
      <c r="BM46" s="1061"/>
      <c r="BN46" s="1061"/>
      <c r="BO46" s="1061"/>
      <c r="BP46" s="1061"/>
      <c r="BQ46" s="1061"/>
      <c r="BR46" s="1061"/>
      <c r="BS46" s="1061"/>
      <c r="BT46" s="1061"/>
      <c r="BU46" s="1061"/>
      <c r="BV46" s="1061"/>
      <c r="BW46" s="1061"/>
      <c r="BX46" s="1061"/>
      <c r="BY46" s="1061"/>
      <c r="BZ46" s="1061"/>
      <c r="CA46" s="1061"/>
      <c r="CB46" s="1061"/>
      <c r="CC46" s="1061"/>
      <c r="CD46" s="1061"/>
      <c r="CE46" s="1061"/>
      <c r="CF46" s="1061"/>
      <c r="CG46" s="1061"/>
      <c r="CH46" s="1061"/>
      <c r="CI46" s="1061"/>
      <c r="CJ46" s="1061"/>
      <c r="CK46" s="1061"/>
      <c r="CL46" s="1061"/>
      <c r="CM46" s="1061"/>
      <c r="CN46" s="1061"/>
      <c r="CO46" s="1061"/>
      <c r="CP46" s="1061"/>
      <c r="CQ46" s="1061"/>
      <c r="CR46" s="1061"/>
      <c r="CS46" s="1061"/>
      <c r="CT46" s="1061"/>
      <c r="CU46" s="1061"/>
      <c r="CV46" s="1061"/>
      <c r="CW46" s="1061"/>
      <c r="CX46" s="1061"/>
      <c r="CY46" s="1061"/>
      <c r="CZ46" s="1061"/>
      <c r="DA46" s="1061"/>
      <c r="DB46" s="1061"/>
      <c r="DC46" s="1061"/>
      <c r="DD46" s="1061"/>
      <c r="DE46" s="1061"/>
      <c r="DF46" s="1061"/>
      <c r="DG46" s="1061"/>
      <c r="DH46" s="1061"/>
      <c r="DI46" s="1061"/>
      <c r="DJ46" s="1061"/>
      <c r="DK46" s="1061"/>
      <c r="DL46" s="1061"/>
      <c r="DM46" s="1061"/>
      <c r="DN46" s="1061"/>
      <c r="DO46" s="1061"/>
      <c r="DP46" s="1061"/>
      <c r="DQ46" s="1061"/>
      <c r="DR46" s="1061"/>
      <c r="DS46" s="1061"/>
      <c r="DT46" s="1061"/>
      <c r="DU46" s="1061"/>
      <c r="DV46" s="1061"/>
      <c r="DW46" s="1061"/>
      <c r="DX46" s="1061"/>
      <c r="DY46" s="1061"/>
      <c r="DZ46" s="1061"/>
      <c r="EA46" s="1061"/>
      <c r="EB46" s="1061"/>
      <c r="EC46" s="1061"/>
      <c r="ED46" s="1061"/>
      <c r="EE46" s="1061"/>
      <c r="EF46" s="1061"/>
      <c r="EG46" s="1061"/>
      <c r="EH46" s="1061"/>
      <c r="EI46" s="1061"/>
      <c r="EJ46" s="1061"/>
      <c r="EK46" s="1061"/>
      <c r="EL46" s="1061"/>
      <c r="EM46" s="1061"/>
      <c r="EN46" s="1061"/>
      <c r="EO46" s="1061"/>
      <c r="EP46" s="1061"/>
      <c r="EQ46" s="1061"/>
      <c r="ER46" s="1061"/>
      <c r="ES46" s="1061"/>
      <c r="ET46" s="1061"/>
      <c r="EU46" s="1061"/>
      <c r="EV46" s="1061"/>
      <c r="EW46" s="1061"/>
      <c r="EX46" s="1061"/>
      <c r="EY46" s="1061"/>
      <c r="EZ46" s="1061"/>
      <c r="FA46" s="1061"/>
      <c r="FB46" s="1061"/>
      <c r="FC46" s="1061"/>
      <c r="FD46" s="1061"/>
      <c r="FE46" s="1061"/>
      <c r="FF46" s="1061"/>
      <c r="FG46" s="1061"/>
      <c r="FH46" s="1061"/>
      <c r="FI46" s="1061"/>
      <c r="FJ46" s="1061"/>
      <c r="FK46" s="1061"/>
      <c r="FL46" s="1061"/>
      <c r="FM46" s="1061"/>
      <c r="FN46" s="1061"/>
      <c r="FO46" s="1061"/>
      <c r="FP46" s="1061"/>
      <c r="FQ46" s="1061"/>
      <c r="FR46" s="1061"/>
      <c r="FS46" s="1061"/>
      <c r="FT46" s="1061"/>
      <c r="FU46" s="1061"/>
      <c r="FV46" s="1061"/>
      <c r="FW46" s="1061"/>
      <c r="FX46" s="1061"/>
      <c r="FY46" s="1061"/>
      <c r="FZ46" s="1061"/>
      <c r="GA46" s="1061"/>
      <c r="GB46" s="1061"/>
      <c r="GC46" s="1061"/>
    </row>
    <row r="47" spans="2:185" x14ac:dyDescent="0.75">
      <c r="B47" s="1056" t="s">
        <v>430</v>
      </c>
      <c r="C47" s="1057">
        <f>+D6</f>
        <v>0.283634257928913</v>
      </c>
      <c r="D47" s="1069">
        <f t="shared" ref="D47:D48" si="15">SUM(E47:GC47)</f>
        <v>-45980000.000000015</v>
      </c>
      <c r="E47" s="1065">
        <f>+E49*$C$47</f>
        <v>-3380804.9311906248</v>
      </c>
      <c r="F47" s="1065">
        <f t="shared" ref="F47:BQ47" si="16">+F49*$C$47</f>
        <v>-1147954.160658183</v>
      </c>
      <c r="G47" s="1065">
        <f t="shared" si="16"/>
        <v>-1250296.9817727783</v>
      </c>
      <c r="H47" s="1065">
        <f t="shared" si="16"/>
        <v>-1352465.2950798061</v>
      </c>
      <c r="I47" s="1065">
        <f t="shared" si="16"/>
        <v>-829798.97141551191</v>
      </c>
      <c r="J47" s="1065">
        <f t="shared" si="16"/>
        <v>-21700412.053972524</v>
      </c>
      <c r="K47" s="1065">
        <f t="shared" si="16"/>
        <v>-16197042.815472055</v>
      </c>
      <c r="L47" s="1065">
        <f t="shared" si="16"/>
        <v>0</v>
      </c>
      <c r="M47" s="1065">
        <f t="shared" si="16"/>
        <v>0</v>
      </c>
      <c r="N47" s="1065">
        <f t="shared" si="16"/>
        <v>0</v>
      </c>
      <c r="O47" s="1065">
        <f t="shared" si="16"/>
        <v>0</v>
      </c>
      <c r="P47" s="1065">
        <f t="shared" si="16"/>
        <v>0</v>
      </c>
      <c r="Q47" s="1065">
        <f t="shared" si="16"/>
        <v>0</v>
      </c>
      <c r="R47" s="1065">
        <f t="shared" si="16"/>
        <v>0</v>
      </c>
      <c r="S47" s="1065">
        <f t="shared" si="16"/>
        <v>0</v>
      </c>
      <c r="T47" s="1065">
        <f t="shared" si="16"/>
        <v>0</v>
      </c>
      <c r="U47" s="1065">
        <f t="shared" si="16"/>
        <v>0</v>
      </c>
      <c r="V47" s="1065">
        <f t="shared" si="16"/>
        <v>0</v>
      </c>
      <c r="W47" s="1065">
        <f t="shared" si="16"/>
        <v>0</v>
      </c>
      <c r="X47" s="1065">
        <f t="shared" si="16"/>
        <v>0</v>
      </c>
      <c r="Y47" s="1065">
        <f t="shared" si="16"/>
        <v>0</v>
      </c>
      <c r="Z47" s="1065">
        <f t="shared" si="16"/>
        <v>0</v>
      </c>
      <c r="AA47" s="1065">
        <f t="shared" si="16"/>
        <v>0</v>
      </c>
      <c r="AB47" s="1065">
        <f t="shared" si="16"/>
        <v>0</v>
      </c>
      <c r="AC47" s="1065">
        <f t="shared" si="16"/>
        <v>0</v>
      </c>
      <c r="AD47" s="1065">
        <f t="shared" si="16"/>
        <v>-60612.395219264377</v>
      </c>
      <c r="AE47" s="1065">
        <f t="shared" si="16"/>
        <v>-60612.395219264377</v>
      </c>
      <c r="AF47" s="1065">
        <f t="shared" si="16"/>
        <v>0</v>
      </c>
      <c r="AG47" s="1065">
        <f t="shared" si="16"/>
        <v>0</v>
      </c>
      <c r="AH47" s="1065">
        <f t="shared" si="16"/>
        <v>0</v>
      </c>
      <c r="AI47" s="1065">
        <f t="shared" si="16"/>
        <v>0</v>
      </c>
      <c r="AJ47" s="1065">
        <f t="shared" si="16"/>
        <v>0</v>
      </c>
      <c r="AK47" s="1065">
        <f t="shared" si="16"/>
        <v>0</v>
      </c>
      <c r="AL47" s="1065">
        <f t="shared" si="16"/>
        <v>0</v>
      </c>
      <c r="AM47" s="1065">
        <f t="shared" si="16"/>
        <v>0</v>
      </c>
      <c r="AN47" s="1065">
        <f t="shared" si="16"/>
        <v>0</v>
      </c>
      <c r="AO47" s="1065">
        <f t="shared" si="16"/>
        <v>0</v>
      </c>
      <c r="AP47" s="1065">
        <f t="shared" si="16"/>
        <v>0</v>
      </c>
      <c r="AQ47" s="1065">
        <f t="shared" si="16"/>
        <v>0</v>
      </c>
      <c r="AR47" s="1065">
        <f t="shared" si="16"/>
        <v>0</v>
      </c>
      <c r="AS47" s="1065">
        <f t="shared" si="16"/>
        <v>0</v>
      </c>
      <c r="AT47" s="1065">
        <f t="shared" si="16"/>
        <v>0</v>
      </c>
      <c r="AU47" s="1065">
        <f t="shared" si="16"/>
        <v>0</v>
      </c>
      <c r="AV47" s="1065">
        <f t="shared" si="16"/>
        <v>0</v>
      </c>
      <c r="AW47" s="1065">
        <f t="shared" si="16"/>
        <v>0</v>
      </c>
      <c r="AX47" s="1065">
        <f t="shared" si="16"/>
        <v>0</v>
      </c>
      <c r="AY47" s="1065">
        <f t="shared" si="16"/>
        <v>0</v>
      </c>
      <c r="AZ47" s="1065">
        <f t="shared" si="16"/>
        <v>0</v>
      </c>
      <c r="BA47" s="1065">
        <f t="shared" si="16"/>
        <v>0</v>
      </c>
      <c r="BB47" s="1065">
        <f t="shared" si="16"/>
        <v>0</v>
      </c>
      <c r="BC47" s="1065">
        <f t="shared" si="16"/>
        <v>0</v>
      </c>
      <c r="BD47" s="1065">
        <f t="shared" si="16"/>
        <v>0</v>
      </c>
      <c r="BE47" s="1065">
        <f t="shared" si="16"/>
        <v>0</v>
      </c>
      <c r="BF47" s="1065">
        <f t="shared" si="16"/>
        <v>0</v>
      </c>
      <c r="BG47" s="1065">
        <f t="shared" si="16"/>
        <v>0</v>
      </c>
      <c r="BH47" s="1065">
        <f t="shared" si="16"/>
        <v>0</v>
      </c>
      <c r="BI47" s="1065">
        <f t="shared" si="16"/>
        <v>0</v>
      </c>
      <c r="BJ47" s="1065">
        <f t="shared" si="16"/>
        <v>0</v>
      </c>
      <c r="BK47" s="1065">
        <f t="shared" si="16"/>
        <v>0</v>
      </c>
      <c r="BL47" s="1065">
        <f t="shared" si="16"/>
        <v>0</v>
      </c>
      <c r="BM47" s="1065">
        <f t="shared" si="16"/>
        <v>0</v>
      </c>
      <c r="BN47" s="1065">
        <f t="shared" si="16"/>
        <v>0</v>
      </c>
      <c r="BO47" s="1065">
        <f t="shared" si="16"/>
        <v>0</v>
      </c>
      <c r="BP47" s="1065">
        <f t="shared" si="16"/>
        <v>0</v>
      </c>
      <c r="BQ47" s="1065">
        <f t="shared" si="16"/>
        <v>0</v>
      </c>
      <c r="BR47" s="1065">
        <f t="shared" ref="BR47:EC47" si="17">+BR49*$C$47</f>
        <v>0</v>
      </c>
      <c r="BS47" s="1065">
        <f t="shared" si="17"/>
        <v>0</v>
      </c>
      <c r="BT47" s="1065">
        <f t="shared" si="17"/>
        <v>0</v>
      </c>
      <c r="BU47" s="1065">
        <f t="shared" si="17"/>
        <v>0</v>
      </c>
      <c r="BV47" s="1065">
        <f t="shared" si="17"/>
        <v>0</v>
      </c>
      <c r="BW47" s="1065">
        <f t="shared" si="17"/>
        <v>0</v>
      </c>
      <c r="BX47" s="1065">
        <f t="shared" si="17"/>
        <v>0</v>
      </c>
      <c r="BY47" s="1065">
        <f t="shared" si="17"/>
        <v>0</v>
      </c>
      <c r="BZ47" s="1065">
        <f t="shared" si="17"/>
        <v>0</v>
      </c>
      <c r="CA47" s="1065">
        <f t="shared" si="17"/>
        <v>0</v>
      </c>
      <c r="CB47" s="1065">
        <f t="shared" si="17"/>
        <v>0</v>
      </c>
      <c r="CC47" s="1065">
        <f t="shared" si="17"/>
        <v>0</v>
      </c>
      <c r="CD47" s="1065">
        <f t="shared" si="17"/>
        <v>0</v>
      </c>
      <c r="CE47" s="1065">
        <f t="shared" si="17"/>
        <v>0</v>
      </c>
      <c r="CF47" s="1065">
        <f t="shared" si="17"/>
        <v>0</v>
      </c>
      <c r="CG47" s="1065">
        <f t="shared" si="17"/>
        <v>0</v>
      </c>
      <c r="CH47" s="1065">
        <f t="shared" si="17"/>
        <v>0</v>
      </c>
      <c r="CI47" s="1065">
        <f t="shared" si="17"/>
        <v>0</v>
      </c>
      <c r="CJ47" s="1065">
        <f t="shared" si="17"/>
        <v>0</v>
      </c>
      <c r="CK47" s="1065">
        <f t="shared" si="17"/>
        <v>0</v>
      </c>
      <c r="CL47" s="1065">
        <f t="shared" si="17"/>
        <v>0</v>
      </c>
      <c r="CM47" s="1065">
        <f t="shared" si="17"/>
        <v>0</v>
      </c>
      <c r="CN47" s="1065">
        <f t="shared" si="17"/>
        <v>0</v>
      </c>
      <c r="CO47" s="1065">
        <f t="shared" si="17"/>
        <v>0</v>
      </c>
      <c r="CP47" s="1065">
        <f t="shared" si="17"/>
        <v>0</v>
      </c>
      <c r="CQ47" s="1065">
        <f t="shared" si="17"/>
        <v>0</v>
      </c>
      <c r="CR47" s="1065">
        <f t="shared" si="17"/>
        <v>0</v>
      </c>
      <c r="CS47" s="1065">
        <f t="shared" si="17"/>
        <v>0</v>
      </c>
      <c r="CT47" s="1065">
        <f t="shared" si="17"/>
        <v>0</v>
      </c>
      <c r="CU47" s="1065">
        <f t="shared" si="17"/>
        <v>0</v>
      </c>
      <c r="CV47" s="1065">
        <f t="shared" si="17"/>
        <v>0</v>
      </c>
      <c r="CW47" s="1065">
        <f t="shared" si="17"/>
        <v>0</v>
      </c>
      <c r="CX47" s="1065">
        <f t="shared" si="17"/>
        <v>0</v>
      </c>
      <c r="CY47" s="1065">
        <f t="shared" si="17"/>
        <v>0</v>
      </c>
      <c r="CZ47" s="1065">
        <f t="shared" si="17"/>
        <v>0</v>
      </c>
      <c r="DA47" s="1065">
        <f t="shared" si="17"/>
        <v>0</v>
      </c>
      <c r="DB47" s="1065">
        <f t="shared" si="17"/>
        <v>0</v>
      </c>
      <c r="DC47" s="1065">
        <f t="shared" si="17"/>
        <v>0</v>
      </c>
      <c r="DD47" s="1065">
        <f t="shared" si="17"/>
        <v>0</v>
      </c>
      <c r="DE47" s="1065">
        <f t="shared" si="17"/>
        <v>0</v>
      </c>
      <c r="DF47" s="1065">
        <f t="shared" si="17"/>
        <v>0</v>
      </c>
      <c r="DG47" s="1065">
        <f t="shared" si="17"/>
        <v>0</v>
      </c>
      <c r="DH47" s="1065">
        <f t="shared" si="17"/>
        <v>0</v>
      </c>
      <c r="DI47" s="1065">
        <f t="shared" si="17"/>
        <v>0</v>
      </c>
      <c r="DJ47" s="1065">
        <f t="shared" si="17"/>
        <v>0</v>
      </c>
      <c r="DK47" s="1065">
        <f t="shared" si="17"/>
        <v>0</v>
      </c>
      <c r="DL47" s="1065">
        <f t="shared" si="17"/>
        <v>0</v>
      </c>
      <c r="DM47" s="1065">
        <f t="shared" si="17"/>
        <v>0</v>
      </c>
      <c r="DN47" s="1065">
        <f t="shared" si="17"/>
        <v>0</v>
      </c>
      <c r="DO47" s="1065">
        <f t="shared" si="17"/>
        <v>0</v>
      </c>
      <c r="DP47" s="1065">
        <f t="shared" si="17"/>
        <v>0</v>
      </c>
      <c r="DQ47" s="1065">
        <f t="shared" si="17"/>
        <v>0</v>
      </c>
      <c r="DR47" s="1065">
        <f t="shared" si="17"/>
        <v>0</v>
      </c>
      <c r="DS47" s="1065">
        <f t="shared" si="17"/>
        <v>0</v>
      </c>
      <c r="DT47" s="1065">
        <f t="shared" si="17"/>
        <v>0</v>
      </c>
      <c r="DU47" s="1065">
        <f t="shared" si="17"/>
        <v>0</v>
      </c>
      <c r="DV47" s="1065">
        <f t="shared" si="17"/>
        <v>0</v>
      </c>
      <c r="DW47" s="1065">
        <f t="shared" si="17"/>
        <v>0</v>
      </c>
      <c r="DX47" s="1065">
        <f t="shared" si="17"/>
        <v>0</v>
      </c>
      <c r="DY47" s="1065">
        <f t="shared" si="17"/>
        <v>0</v>
      </c>
      <c r="DZ47" s="1065">
        <f t="shared" si="17"/>
        <v>0</v>
      </c>
      <c r="EA47" s="1065">
        <f t="shared" si="17"/>
        <v>0</v>
      </c>
      <c r="EB47" s="1065">
        <f t="shared" si="17"/>
        <v>0</v>
      </c>
      <c r="EC47" s="1065">
        <f t="shared" si="17"/>
        <v>0</v>
      </c>
      <c r="ED47" s="1065">
        <f t="shared" ref="ED47:GC47" si="18">+ED49*$C$47</f>
        <v>0</v>
      </c>
      <c r="EE47" s="1065">
        <f t="shared" si="18"/>
        <v>0</v>
      </c>
      <c r="EF47" s="1065">
        <f t="shared" si="18"/>
        <v>0</v>
      </c>
      <c r="EG47" s="1065">
        <f t="shared" si="18"/>
        <v>0</v>
      </c>
      <c r="EH47" s="1065">
        <f t="shared" si="18"/>
        <v>0</v>
      </c>
      <c r="EI47" s="1065">
        <f t="shared" si="18"/>
        <v>0</v>
      </c>
      <c r="EJ47" s="1065">
        <f t="shared" si="18"/>
        <v>0</v>
      </c>
      <c r="EK47" s="1065">
        <f t="shared" si="18"/>
        <v>0</v>
      </c>
      <c r="EL47" s="1065">
        <f t="shared" si="18"/>
        <v>0</v>
      </c>
      <c r="EM47" s="1065">
        <f t="shared" si="18"/>
        <v>0</v>
      </c>
      <c r="EN47" s="1065">
        <f t="shared" si="18"/>
        <v>0</v>
      </c>
      <c r="EO47" s="1065">
        <f t="shared" si="18"/>
        <v>0</v>
      </c>
      <c r="EP47" s="1065">
        <f t="shared" si="18"/>
        <v>0</v>
      </c>
      <c r="EQ47" s="1065">
        <f t="shared" si="18"/>
        <v>0</v>
      </c>
      <c r="ER47" s="1065">
        <f t="shared" si="18"/>
        <v>0</v>
      </c>
      <c r="ES47" s="1065">
        <f t="shared" si="18"/>
        <v>0</v>
      </c>
      <c r="ET47" s="1065">
        <f t="shared" si="18"/>
        <v>0</v>
      </c>
      <c r="EU47" s="1065">
        <f t="shared" si="18"/>
        <v>0</v>
      </c>
      <c r="EV47" s="1065">
        <f t="shared" si="18"/>
        <v>0</v>
      </c>
      <c r="EW47" s="1065">
        <f t="shared" si="18"/>
        <v>0</v>
      </c>
      <c r="EX47" s="1065">
        <f t="shared" si="18"/>
        <v>0</v>
      </c>
      <c r="EY47" s="1065">
        <f t="shared" si="18"/>
        <v>0</v>
      </c>
      <c r="EZ47" s="1065">
        <f t="shared" si="18"/>
        <v>0</v>
      </c>
      <c r="FA47" s="1065">
        <f t="shared" si="18"/>
        <v>0</v>
      </c>
      <c r="FB47" s="1065">
        <f t="shared" si="18"/>
        <v>0</v>
      </c>
      <c r="FC47" s="1065">
        <f t="shared" si="18"/>
        <v>0</v>
      </c>
      <c r="FD47" s="1065">
        <f t="shared" si="18"/>
        <v>0</v>
      </c>
      <c r="FE47" s="1065">
        <f t="shared" si="18"/>
        <v>0</v>
      </c>
      <c r="FF47" s="1065">
        <f t="shared" si="18"/>
        <v>0</v>
      </c>
      <c r="FG47" s="1065">
        <f t="shared" si="18"/>
        <v>0</v>
      </c>
      <c r="FH47" s="1065">
        <f t="shared" si="18"/>
        <v>0</v>
      </c>
      <c r="FI47" s="1065">
        <f t="shared" si="18"/>
        <v>0</v>
      </c>
      <c r="FJ47" s="1065">
        <f t="shared" si="18"/>
        <v>0</v>
      </c>
      <c r="FK47" s="1065">
        <f t="shared" si="18"/>
        <v>0</v>
      </c>
      <c r="FL47" s="1065">
        <f t="shared" si="18"/>
        <v>0</v>
      </c>
      <c r="FM47" s="1065">
        <f t="shared" si="18"/>
        <v>0</v>
      </c>
      <c r="FN47" s="1065">
        <f t="shared" si="18"/>
        <v>0</v>
      </c>
      <c r="FO47" s="1065">
        <f t="shared" si="18"/>
        <v>0</v>
      </c>
      <c r="FP47" s="1065">
        <f t="shared" si="18"/>
        <v>0</v>
      </c>
      <c r="FQ47" s="1065">
        <f t="shared" si="18"/>
        <v>0</v>
      </c>
      <c r="FR47" s="1065">
        <f t="shared" si="18"/>
        <v>0</v>
      </c>
      <c r="FS47" s="1065">
        <f t="shared" si="18"/>
        <v>0</v>
      </c>
      <c r="FT47" s="1065">
        <f t="shared" si="18"/>
        <v>0</v>
      </c>
      <c r="FU47" s="1065">
        <f t="shared" si="18"/>
        <v>0</v>
      </c>
      <c r="FV47" s="1065">
        <f t="shared" si="18"/>
        <v>0</v>
      </c>
      <c r="FW47" s="1065">
        <f t="shared" si="18"/>
        <v>0</v>
      </c>
      <c r="FX47" s="1065">
        <f t="shared" si="18"/>
        <v>0</v>
      </c>
      <c r="FY47" s="1065">
        <f t="shared" si="18"/>
        <v>0</v>
      </c>
      <c r="FZ47" s="1065">
        <f t="shared" si="18"/>
        <v>0</v>
      </c>
      <c r="GA47" s="1065">
        <f t="shared" si="18"/>
        <v>0</v>
      </c>
      <c r="GB47" s="1065">
        <f t="shared" si="18"/>
        <v>0</v>
      </c>
      <c r="GC47" s="1065">
        <f t="shared" si="18"/>
        <v>0</v>
      </c>
    </row>
    <row r="48" spans="2:185" x14ac:dyDescent="0.75">
      <c r="B48" s="1056" t="s">
        <v>432</v>
      </c>
      <c r="C48" s="1057">
        <f>+D7</f>
        <v>0.71636574207108694</v>
      </c>
      <c r="D48" s="1069">
        <f t="shared" si="15"/>
        <v>-116130177.85984066</v>
      </c>
      <c r="E48" s="1065">
        <f>+E49*$C$48</f>
        <v>-8538788.1245888118</v>
      </c>
      <c r="F48" s="1065">
        <f t="shared" ref="F48:BQ48" si="19">+F49*$C$48</f>
        <v>-2899350.1707737898</v>
      </c>
      <c r="G48" s="1065">
        <f t="shared" si="19"/>
        <v>-3157834.0772269387</v>
      </c>
      <c r="H48" s="1065">
        <f t="shared" si="19"/>
        <v>-3415877.2350343564</v>
      </c>
      <c r="I48" s="1065">
        <f t="shared" si="19"/>
        <v>-2095796.0447672077</v>
      </c>
      <c r="J48" s="1065">
        <f t="shared" si="19"/>
        <v>-54808018.953015625</v>
      </c>
      <c r="K48" s="1065">
        <f t="shared" si="19"/>
        <v>-40908339.77738633</v>
      </c>
      <c r="L48" s="1065">
        <f t="shared" si="19"/>
        <v>0</v>
      </c>
      <c r="M48" s="1065">
        <f t="shared" si="19"/>
        <v>0</v>
      </c>
      <c r="N48" s="1065">
        <f t="shared" si="19"/>
        <v>0</v>
      </c>
      <c r="O48" s="1065">
        <f t="shared" si="19"/>
        <v>0</v>
      </c>
      <c r="P48" s="1065">
        <f t="shared" si="19"/>
        <v>0</v>
      </c>
      <c r="Q48" s="1065">
        <f t="shared" si="19"/>
        <v>0</v>
      </c>
      <c r="R48" s="1065">
        <f t="shared" si="19"/>
        <v>0</v>
      </c>
      <c r="S48" s="1065">
        <f t="shared" si="19"/>
        <v>0</v>
      </c>
      <c r="T48" s="1065">
        <f t="shared" si="19"/>
        <v>0</v>
      </c>
      <c r="U48" s="1065">
        <f t="shared" si="19"/>
        <v>0</v>
      </c>
      <c r="V48" s="1065">
        <f t="shared" si="19"/>
        <v>0</v>
      </c>
      <c r="W48" s="1065">
        <f t="shared" si="19"/>
        <v>0</v>
      </c>
      <c r="X48" s="1065">
        <f t="shared" si="19"/>
        <v>0</v>
      </c>
      <c r="Y48" s="1065">
        <f t="shared" si="19"/>
        <v>0</v>
      </c>
      <c r="Z48" s="1065">
        <f t="shared" si="19"/>
        <v>0</v>
      </c>
      <c r="AA48" s="1065">
        <f t="shared" si="19"/>
        <v>0</v>
      </c>
      <c r="AB48" s="1065">
        <f t="shared" si="19"/>
        <v>0</v>
      </c>
      <c r="AC48" s="1065">
        <f t="shared" si="19"/>
        <v>0</v>
      </c>
      <c r="AD48" s="1065">
        <f t="shared" si="19"/>
        <v>-153086.73852379571</v>
      </c>
      <c r="AE48" s="1065">
        <f t="shared" si="19"/>
        <v>-153086.73852379571</v>
      </c>
      <c r="AF48" s="1065">
        <f t="shared" si="19"/>
        <v>0</v>
      </c>
      <c r="AG48" s="1065">
        <f t="shared" si="19"/>
        <v>0</v>
      </c>
      <c r="AH48" s="1065">
        <f t="shared" si="19"/>
        <v>0</v>
      </c>
      <c r="AI48" s="1065">
        <f t="shared" si="19"/>
        <v>0</v>
      </c>
      <c r="AJ48" s="1065">
        <f t="shared" si="19"/>
        <v>0</v>
      </c>
      <c r="AK48" s="1065">
        <f t="shared" si="19"/>
        <v>0</v>
      </c>
      <c r="AL48" s="1065">
        <f t="shared" si="19"/>
        <v>0</v>
      </c>
      <c r="AM48" s="1065">
        <f t="shared" si="19"/>
        <v>0</v>
      </c>
      <c r="AN48" s="1065">
        <f t="shared" si="19"/>
        <v>0</v>
      </c>
      <c r="AO48" s="1065">
        <f t="shared" si="19"/>
        <v>0</v>
      </c>
      <c r="AP48" s="1065">
        <f t="shared" si="19"/>
        <v>0</v>
      </c>
      <c r="AQ48" s="1065">
        <f t="shared" si="19"/>
        <v>0</v>
      </c>
      <c r="AR48" s="1065">
        <f t="shared" si="19"/>
        <v>0</v>
      </c>
      <c r="AS48" s="1065">
        <f t="shared" si="19"/>
        <v>0</v>
      </c>
      <c r="AT48" s="1065">
        <f t="shared" si="19"/>
        <v>0</v>
      </c>
      <c r="AU48" s="1065">
        <f t="shared" si="19"/>
        <v>0</v>
      </c>
      <c r="AV48" s="1065">
        <f t="shared" si="19"/>
        <v>0</v>
      </c>
      <c r="AW48" s="1065">
        <f t="shared" si="19"/>
        <v>0</v>
      </c>
      <c r="AX48" s="1065">
        <f t="shared" si="19"/>
        <v>0</v>
      </c>
      <c r="AY48" s="1065">
        <f t="shared" si="19"/>
        <v>0</v>
      </c>
      <c r="AZ48" s="1065">
        <f t="shared" si="19"/>
        <v>0</v>
      </c>
      <c r="BA48" s="1065">
        <f t="shared" si="19"/>
        <v>0</v>
      </c>
      <c r="BB48" s="1065">
        <f t="shared" si="19"/>
        <v>0</v>
      </c>
      <c r="BC48" s="1065">
        <f t="shared" si="19"/>
        <v>0</v>
      </c>
      <c r="BD48" s="1065">
        <f t="shared" si="19"/>
        <v>0</v>
      </c>
      <c r="BE48" s="1065">
        <f t="shared" si="19"/>
        <v>0</v>
      </c>
      <c r="BF48" s="1065">
        <f t="shared" si="19"/>
        <v>0</v>
      </c>
      <c r="BG48" s="1065">
        <f t="shared" si="19"/>
        <v>0</v>
      </c>
      <c r="BH48" s="1065">
        <f t="shared" si="19"/>
        <v>0</v>
      </c>
      <c r="BI48" s="1065">
        <f t="shared" si="19"/>
        <v>0</v>
      </c>
      <c r="BJ48" s="1065">
        <f t="shared" si="19"/>
        <v>0</v>
      </c>
      <c r="BK48" s="1065">
        <f t="shared" si="19"/>
        <v>0</v>
      </c>
      <c r="BL48" s="1065">
        <f t="shared" si="19"/>
        <v>0</v>
      </c>
      <c r="BM48" s="1065">
        <f t="shared" si="19"/>
        <v>0</v>
      </c>
      <c r="BN48" s="1065">
        <f t="shared" si="19"/>
        <v>0</v>
      </c>
      <c r="BO48" s="1065">
        <f t="shared" si="19"/>
        <v>0</v>
      </c>
      <c r="BP48" s="1065">
        <f t="shared" si="19"/>
        <v>0</v>
      </c>
      <c r="BQ48" s="1065">
        <f t="shared" si="19"/>
        <v>0</v>
      </c>
      <c r="BR48" s="1065">
        <f t="shared" ref="BR48:EC48" si="20">+BR49*$C$48</f>
        <v>0</v>
      </c>
      <c r="BS48" s="1065">
        <f t="shared" si="20"/>
        <v>0</v>
      </c>
      <c r="BT48" s="1065">
        <f t="shared" si="20"/>
        <v>0</v>
      </c>
      <c r="BU48" s="1065">
        <f t="shared" si="20"/>
        <v>0</v>
      </c>
      <c r="BV48" s="1065">
        <f t="shared" si="20"/>
        <v>0</v>
      </c>
      <c r="BW48" s="1065">
        <f t="shared" si="20"/>
        <v>0</v>
      </c>
      <c r="BX48" s="1065">
        <f t="shared" si="20"/>
        <v>0</v>
      </c>
      <c r="BY48" s="1065">
        <f t="shared" si="20"/>
        <v>0</v>
      </c>
      <c r="BZ48" s="1065">
        <f t="shared" si="20"/>
        <v>0</v>
      </c>
      <c r="CA48" s="1065">
        <f t="shared" si="20"/>
        <v>0</v>
      </c>
      <c r="CB48" s="1065">
        <f t="shared" si="20"/>
        <v>0</v>
      </c>
      <c r="CC48" s="1065">
        <f t="shared" si="20"/>
        <v>0</v>
      </c>
      <c r="CD48" s="1065">
        <f t="shared" si="20"/>
        <v>0</v>
      </c>
      <c r="CE48" s="1065">
        <f t="shared" si="20"/>
        <v>0</v>
      </c>
      <c r="CF48" s="1065">
        <f t="shared" si="20"/>
        <v>0</v>
      </c>
      <c r="CG48" s="1065">
        <f t="shared" si="20"/>
        <v>0</v>
      </c>
      <c r="CH48" s="1065">
        <f t="shared" si="20"/>
        <v>0</v>
      </c>
      <c r="CI48" s="1065">
        <f t="shared" si="20"/>
        <v>0</v>
      </c>
      <c r="CJ48" s="1065">
        <f t="shared" si="20"/>
        <v>0</v>
      </c>
      <c r="CK48" s="1065">
        <f t="shared" si="20"/>
        <v>0</v>
      </c>
      <c r="CL48" s="1065">
        <f t="shared" si="20"/>
        <v>0</v>
      </c>
      <c r="CM48" s="1065">
        <f t="shared" si="20"/>
        <v>0</v>
      </c>
      <c r="CN48" s="1065">
        <f t="shared" si="20"/>
        <v>0</v>
      </c>
      <c r="CO48" s="1065">
        <f t="shared" si="20"/>
        <v>0</v>
      </c>
      <c r="CP48" s="1065">
        <f t="shared" si="20"/>
        <v>0</v>
      </c>
      <c r="CQ48" s="1065">
        <f t="shared" si="20"/>
        <v>0</v>
      </c>
      <c r="CR48" s="1065">
        <f t="shared" si="20"/>
        <v>0</v>
      </c>
      <c r="CS48" s="1065">
        <f t="shared" si="20"/>
        <v>0</v>
      </c>
      <c r="CT48" s="1065">
        <f t="shared" si="20"/>
        <v>0</v>
      </c>
      <c r="CU48" s="1065">
        <f t="shared" si="20"/>
        <v>0</v>
      </c>
      <c r="CV48" s="1065">
        <f t="shared" si="20"/>
        <v>0</v>
      </c>
      <c r="CW48" s="1065">
        <f t="shared" si="20"/>
        <v>0</v>
      </c>
      <c r="CX48" s="1065">
        <f t="shared" si="20"/>
        <v>0</v>
      </c>
      <c r="CY48" s="1065">
        <f t="shared" si="20"/>
        <v>0</v>
      </c>
      <c r="CZ48" s="1065">
        <f t="shared" si="20"/>
        <v>0</v>
      </c>
      <c r="DA48" s="1065">
        <f t="shared" si="20"/>
        <v>0</v>
      </c>
      <c r="DB48" s="1065">
        <f t="shared" si="20"/>
        <v>0</v>
      </c>
      <c r="DC48" s="1065">
        <f t="shared" si="20"/>
        <v>0</v>
      </c>
      <c r="DD48" s="1065">
        <f t="shared" si="20"/>
        <v>0</v>
      </c>
      <c r="DE48" s="1065">
        <f t="shared" si="20"/>
        <v>0</v>
      </c>
      <c r="DF48" s="1065">
        <f t="shared" si="20"/>
        <v>0</v>
      </c>
      <c r="DG48" s="1065">
        <f t="shared" si="20"/>
        <v>0</v>
      </c>
      <c r="DH48" s="1065">
        <f t="shared" si="20"/>
        <v>0</v>
      </c>
      <c r="DI48" s="1065">
        <f t="shared" si="20"/>
        <v>0</v>
      </c>
      <c r="DJ48" s="1065">
        <f t="shared" si="20"/>
        <v>0</v>
      </c>
      <c r="DK48" s="1065">
        <f t="shared" si="20"/>
        <v>0</v>
      </c>
      <c r="DL48" s="1065">
        <f t="shared" si="20"/>
        <v>0</v>
      </c>
      <c r="DM48" s="1065">
        <f t="shared" si="20"/>
        <v>0</v>
      </c>
      <c r="DN48" s="1065">
        <f t="shared" si="20"/>
        <v>0</v>
      </c>
      <c r="DO48" s="1065">
        <f t="shared" si="20"/>
        <v>0</v>
      </c>
      <c r="DP48" s="1065">
        <f t="shared" si="20"/>
        <v>0</v>
      </c>
      <c r="DQ48" s="1065">
        <f t="shared" si="20"/>
        <v>0</v>
      </c>
      <c r="DR48" s="1065">
        <f t="shared" si="20"/>
        <v>0</v>
      </c>
      <c r="DS48" s="1065">
        <f t="shared" si="20"/>
        <v>0</v>
      </c>
      <c r="DT48" s="1065">
        <f t="shared" si="20"/>
        <v>0</v>
      </c>
      <c r="DU48" s="1065">
        <f t="shared" si="20"/>
        <v>0</v>
      </c>
      <c r="DV48" s="1065">
        <f t="shared" si="20"/>
        <v>0</v>
      </c>
      <c r="DW48" s="1065">
        <f t="shared" si="20"/>
        <v>0</v>
      </c>
      <c r="DX48" s="1065">
        <f t="shared" si="20"/>
        <v>0</v>
      </c>
      <c r="DY48" s="1065">
        <f t="shared" si="20"/>
        <v>0</v>
      </c>
      <c r="DZ48" s="1065">
        <f t="shared" si="20"/>
        <v>0</v>
      </c>
      <c r="EA48" s="1065">
        <f t="shared" si="20"/>
        <v>0</v>
      </c>
      <c r="EB48" s="1065">
        <f t="shared" si="20"/>
        <v>0</v>
      </c>
      <c r="EC48" s="1065">
        <f t="shared" si="20"/>
        <v>0</v>
      </c>
      <c r="ED48" s="1065">
        <f t="shared" ref="ED48:GC48" si="21">+ED49*$C$48</f>
        <v>0</v>
      </c>
      <c r="EE48" s="1065">
        <f t="shared" si="21"/>
        <v>0</v>
      </c>
      <c r="EF48" s="1065">
        <f t="shared" si="21"/>
        <v>0</v>
      </c>
      <c r="EG48" s="1065">
        <f t="shared" si="21"/>
        <v>0</v>
      </c>
      <c r="EH48" s="1065">
        <f t="shared" si="21"/>
        <v>0</v>
      </c>
      <c r="EI48" s="1065">
        <f t="shared" si="21"/>
        <v>0</v>
      </c>
      <c r="EJ48" s="1065">
        <f t="shared" si="21"/>
        <v>0</v>
      </c>
      <c r="EK48" s="1065">
        <f t="shared" si="21"/>
        <v>0</v>
      </c>
      <c r="EL48" s="1065">
        <f t="shared" si="21"/>
        <v>0</v>
      </c>
      <c r="EM48" s="1065">
        <f t="shared" si="21"/>
        <v>0</v>
      </c>
      <c r="EN48" s="1065">
        <f t="shared" si="21"/>
        <v>0</v>
      </c>
      <c r="EO48" s="1065">
        <f t="shared" si="21"/>
        <v>0</v>
      </c>
      <c r="EP48" s="1065">
        <f t="shared" si="21"/>
        <v>0</v>
      </c>
      <c r="EQ48" s="1065">
        <f t="shared" si="21"/>
        <v>0</v>
      </c>
      <c r="ER48" s="1065">
        <f t="shared" si="21"/>
        <v>0</v>
      </c>
      <c r="ES48" s="1065">
        <f t="shared" si="21"/>
        <v>0</v>
      </c>
      <c r="ET48" s="1065">
        <f t="shared" si="21"/>
        <v>0</v>
      </c>
      <c r="EU48" s="1065">
        <f t="shared" si="21"/>
        <v>0</v>
      </c>
      <c r="EV48" s="1065">
        <f t="shared" si="21"/>
        <v>0</v>
      </c>
      <c r="EW48" s="1065">
        <f t="shared" si="21"/>
        <v>0</v>
      </c>
      <c r="EX48" s="1065">
        <f t="shared" si="21"/>
        <v>0</v>
      </c>
      <c r="EY48" s="1065">
        <f t="shared" si="21"/>
        <v>0</v>
      </c>
      <c r="EZ48" s="1065">
        <f t="shared" si="21"/>
        <v>0</v>
      </c>
      <c r="FA48" s="1065">
        <f t="shared" si="21"/>
        <v>0</v>
      </c>
      <c r="FB48" s="1065">
        <f t="shared" si="21"/>
        <v>0</v>
      </c>
      <c r="FC48" s="1065">
        <f t="shared" si="21"/>
        <v>0</v>
      </c>
      <c r="FD48" s="1065">
        <f t="shared" si="21"/>
        <v>0</v>
      </c>
      <c r="FE48" s="1065">
        <f t="shared" si="21"/>
        <v>0</v>
      </c>
      <c r="FF48" s="1065">
        <f t="shared" si="21"/>
        <v>0</v>
      </c>
      <c r="FG48" s="1065">
        <f t="shared" si="21"/>
        <v>0</v>
      </c>
      <c r="FH48" s="1065">
        <f t="shared" si="21"/>
        <v>0</v>
      </c>
      <c r="FI48" s="1065">
        <f t="shared" si="21"/>
        <v>0</v>
      </c>
      <c r="FJ48" s="1065">
        <f t="shared" si="21"/>
        <v>0</v>
      </c>
      <c r="FK48" s="1065">
        <f t="shared" si="21"/>
        <v>0</v>
      </c>
      <c r="FL48" s="1065">
        <f t="shared" si="21"/>
        <v>0</v>
      </c>
      <c r="FM48" s="1065">
        <f t="shared" si="21"/>
        <v>0</v>
      </c>
      <c r="FN48" s="1065">
        <f t="shared" si="21"/>
        <v>0</v>
      </c>
      <c r="FO48" s="1065">
        <f t="shared" si="21"/>
        <v>0</v>
      </c>
      <c r="FP48" s="1065">
        <f t="shared" si="21"/>
        <v>0</v>
      </c>
      <c r="FQ48" s="1065">
        <f t="shared" si="21"/>
        <v>0</v>
      </c>
      <c r="FR48" s="1065">
        <f t="shared" si="21"/>
        <v>0</v>
      </c>
      <c r="FS48" s="1065">
        <f t="shared" si="21"/>
        <v>0</v>
      </c>
      <c r="FT48" s="1065">
        <f t="shared" si="21"/>
        <v>0</v>
      </c>
      <c r="FU48" s="1065">
        <f t="shared" si="21"/>
        <v>0</v>
      </c>
      <c r="FV48" s="1065">
        <f t="shared" si="21"/>
        <v>0</v>
      </c>
      <c r="FW48" s="1065">
        <f t="shared" si="21"/>
        <v>0</v>
      </c>
      <c r="FX48" s="1065">
        <f t="shared" si="21"/>
        <v>0</v>
      </c>
      <c r="FY48" s="1065">
        <f t="shared" si="21"/>
        <v>0</v>
      </c>
      <c r="FZ48" s="1065">
        <f t="shared" si="21"/>
        <v>0</v>
      </c>
      <c r="GA48" s="1065">
        <f t="shared" si="21"/>
        <v>0</v>
      </c>
      <c r="GB48" s="1065">
        <f t="shared" si="21"/>
        <v>0</v>
      </c>
      <c r="GC48" s="1065">
        <f t="shared" si="21"/>
        <v>0</v>
      </c>
    </row>
    <row r="49" spans="2:185" x14ac:dyDescent="0.75">
      <c r="B49" s="1063" t="s">
        <v>426</v>
      </c>
      <c r="C49" s="1063"/>
      <c r="D49" s="1070">
        <f>SUM(E49:GC49)</f>
        <v>-162110177.85984063</v>
      </c>
      <c r="E49" s="1064">
        <f>IF(E42&lt;0, E42, 0)</f>
        <v>-11919593.055779437</v>
      </c>
      <c r="F49" s="1064">
        <f t="shared" ref="F49:BQ49" si="22">IF(F42&lt;0, F42, 0)</f>
        <v>-4047304.3314319733</v>
      </c>
      <c r="G49" s="1064">
        <f t="shared" si="22"/>
        <v>-4408131.0589997172</v>
      </c>
      <c r="H49" s="1064">
        <f t="shared" si="22"/>
        <v>-4768342.5301141627</v>
      </c>
      <c r="I49" s="1064">
        <f t="shared" si="22"/>
        <v>-2925595.0161827197</v>
      </c>
      <c r="J49" s="1064">
        <f t="shared" si="22"/>
        <v>-76508431.006988153</v>
      </c>
      <c r="K49" s="1064">
        <f t="shared" si="22"/>
        <v>-57105382.592858389</v>
      </c>
      <c r="L49" s="1064">
        <f t="shared" si="22"/>
        <v>0</v>
      </c>
      <c r="M49" s="1064">
        <f t="shared" si="22"/>
        <v>0</v>
      </c>
      <c r="N49" s="1064">
        <f t="shared" si="22"/>
        <v>0</v>
      </c>
      <c r="O49" s="1064">
        <f t="shared" si="22"/>
        <v>0</v>
      </c>
      <c r="P49" s="1064">
        <f t="shared" si="22"/>
        <v>0</v>
      </c>
      <c r="Q49" s="1064">
        <f t="shared" si="22"/>
        <v>0</v>
      </c>
      <c r="R49" s="1064">
        <f t="shared" si="22"/>
        <v>0</v>
      </c>
      <c r="S49" s="1064">
        <f t="shared" si="22"/>
        <v>0</v>
      </c>
      <c r="T49" s="1064">
        <f t="shared" si="22"/>
        <v>0</v>
      </c>
      <c r="U49" s="1064">
        <f t="shared" si="22"/>
        <v>0</v>
      </c>
      <c r="V49" s="1064">
        <f t="shared" si="22"/>
        <v>0</v>
      </c>
      <c r="W49" s="1064">
        <f t="shared" si="22"/>
        <v>0</v>
      </c>
      <c r="X49" s="1064">
        <f t="shared" si="22"/>
        <v>0</v>
      </c>
      <c r="Y49" s="1064">
        <f t="shared" si="22"/>
        <v>0</v>
      </c>
      <c r="Z49" s="1064">
        <f t="shared" si="22"/>
        <v>0</v>
      </c>
      <c r="AA49" s="1064">
        <f t="shared" si="22"/>
        <v>0</v>
      </c>
      <c r="AB49" s="1064">
        <f t="shared" si="22"/>
        <v>0</v>
      </c>
      <c r="AC49" s="1064">
        <f t="shared" si="22"/>
        <v>0</v>
      </c>
      <c r="AD49" s="1064">
        <f t="shared" si="22"/>
        <v>-213699.13374306008</v>
      </c>
      <c r="AE49" s="1064">
        <f t="shared" si="22"/>
        <v>-213699.13374306008</v>
      </c>
      <c r="AF49" s="1064">
        <f t="shared" si="22"/>
        <v>0</v>
      </c>
      <c r="AG49" s="1064">
        <f t="shared" si="22"/>
        <v>0</v>
      </c>
      <c r="AH49" s="1064">
        <f t="shared" si="22"/>
        <v>0</v>
      </c>
      <c r="AI49" s="1064">
        <f t="shared" si="22"/>
        <v>0</v>
      </c>
      <c r="AJ49" s="1064">
        <f t="shared" si="22"/>
        <v>0</v>
      </c>
      <c r="AK49" s="1064">
        <f t="shared" si="22"/>
        <v>0</v>
      </c>
      <c r="AL49" s="1064">
        <f t="shared" si="22"/>
        <v>0</v>
      </c>
      <c r="AM49" s="1064">
        <f t="shared" si="22"/>
        <v>0</v>
      </c>
      <c r="AN49" s="1064">
        <f t="shared" si="22"/>
        <v>0</v>
      </c>
      <c r="AO49" s="1064">
        <f t="shared" si="22"/>
        <v>0</v>
      </c>
      <c r="AP49" s="1064">
        <f t="shared" si="22"/>
        <v>0</v>
      </c>
      <c r="AQ49" s="1064">
        <f t="shared" si="22"/>
        <v>0</v>
      </c>
      <c r="AR49" s="1064">
        <f t="shared" si="22"/>
        <v>0</v>
      </c>
      <c r="AS49" s="1064">
        <f t="shared" si="22"/>
        <v>0</v>
      </c>
      <c r="AT49" s="1064">
        <f t="shared" si="22"/>
        <v>0</v>
      </c>
      <c r="AU49" s="1064">
        <f t="shared" si="22"/>
        <v>0</v>
      </c>
      <c r="AV49" s="1064">
        <f t="shared" si="22"/>
        <v>0</v>
      </c>
      <c r="AW49" s="1064">
        <f t="shared" si="22"/>
        <v>0</v>
      </c>
      <c r="AX49" s="1064">
        <f t="shared" si="22"/>
        <v>0</v>
      </c>
      <c r="AY49" s="1064">
        <f t="shared" si="22"/>
        <v>0</v>
      </c>
      <c r="AZ49" s="1064">
        <f t="shared" si="22"/>
        <v>0</v>
      </c>
      <c r="BA49" s="1064">
        <f t="shared" si="22"/>
        <v>0</v>
      </c>
      <c r="BB49" s="1064">
        <f t="shared" si="22"/>
        <v>0</v>
      </c>
      <c r="BC49" s="1064">
        <f t="shared" si="22"/>
        <v>0</v>
      </c>
      <c r="BD49" s="1064">
        <f t="shared" si="22"/>
        <v>0</v>
      </c>
      <c r="BE49" s="1064">
        <f t="shared" si="22"/>
        <v>0</v>
      </c>
      <c r="BF49" s="1064">
        <f t="shared" si="22"/>
        <v>0</v>
      </c>
      <c r="BG49" s="1064">
        <f t="shared" si="22"/>
        <v>0</v>
      </c>
      <c r="BH49" s="1064">
        <f t="shared" si="22"/>
        <v>0</v>
      </c>
      <c r="BI49" s="1064">
        <f t="shared" si="22"/>
        <v>0</v>
      </c>
      <c r="BJ49" s="1064">
        <f t="shared" si="22"/>
        <v>0</v>
      </c>
      <c r="BK49" s="1064">
        <f t="shared" si="22"/>
        <v>0</v>
      </c>
      <c r="BL49" s="1064">
        <f t="shared" si="22"/>
        <v>0</v>
      </c>
      <c r="BM49" s="1064">
        <f t="shared" si="22"/>
        <v>0</v>
      </c>
      <c r="BN49" s="1064">
        <f t="shared" si="22"/>
        <v>0</v>
      </c>
      <c r="BO49" s="1064">
        <f t="shared" si="22"/>
        <v>0</v>
      </c>
      <c r="BP49" s="1064">
        <f t="shared" si="22"/>
        <v>0</v>
      </c>
      <c r="BQ49" s="1064">
        <f t="shared" si="22"/>
        <v>0</v>
      </c>
      <c r="BR49" s="1064">
        <f t="shared" ref="BR49:EC49" si="23">IF(BR42&lt;0, BR42, 0)</f>
        <v>0</v>
      </c>
      <c r="BS49" s="1064">
        <f t="shared" si="23"/>
        <v>0</v>
      </c>
      <c r="BT49" s="1064">
        <f t="shared" si="23"/>
        <v>0</v>
      </c>
      <c r="BU49" s="1064">
        <f t="shared" si="23"/>
        <v>0</v>
      </c>
      <c r="BV49" s="1064">
        <f t="shared" si="23"/>
        <v>0</v>
      </c>
      <c r="BW49" s="1064">
        <f t="shared" si="23"/>
        <v>0</v>
      </c>
      <c r="BX49" s="1064">
        <f t="shared" si="23"/>
        <v>0</v>
      </c>
      <c r="BY49" s="1064">
        <f t="shared" si="23"/>
        <v>0</v>
      </c>
      <c r="BZ49" s="1064">
        <f t="shared" si="23"/>
        <v>0</v>
      </c>
      <c r="CA49" s="1064">
        <f t="shared" si="23"/>
        <v>0</v>
      </c>
      <c r="CB49" s="1064">
        <f t="shared" si="23"/>
        <v>0</v>
      </c>
      <c r="CC49" s="1064">
        <f t="shared" si="23"/>
        <v>0</v>
      </c>
      <c r="CD49" s="1064">
        <f t="shared" si="23"/>
        <v>0</v>
      </c>
      <c r="CE49" s="1064">
        <f t="shared" si="23"/>
        <v>0</v>
      </c>
      <c r="CF49" s="1064">
        <f t="shared" si="23"/>
        <v>0</v>
      </c>
      <c r="CG49" s="1064">
        <f t="shared" si="23"/>
        <v>0</v>
      </c>
      <c r="CH49" s="1064">
        <f t="shared" si="23"/>
        <v>0</v>
      </c>
      <c r="CI49" s="1064">
        <f t="shared" si="23"/>
        <v>0</v>
      </c>
      <c r="CJ49" s="1064">
        <f t="shared" si="23"/>
        <v>0</v>
      </c>
      <c r="CK49" s="1064">
        <f t="shared" si="23"/>
        <v>0</v>
      </c>
      <c r="CL49" s="1064">
        <f t="shared" si="23"/>
        <v>0</v>
      </c>
      <c r="CM49" s="1064">
        <f t="shared" si="23"/>
        <v>0</v>
      </c>
      <c r="CN49" s="1064">
        <f t="shared" si="23"/>
        <v>0</v>
      </c>
      <c r="CO49" s="1064">
        <f t="shared" si="23"/>
        <v>0</v>
      </c>
      <c r="CP49" s="1064">
        <f t="shared" si="23"/>
        <v>0</v>
      </c>
      <c r="CQ49" s="1064">
        <f t="shared" si="23"/>
        <v>0</v>
      </c>
      <c r="CR49" s="1064">
        <f t="shared" si="23"/>
        <v>0</v>
      </c>
      <c r="CS49" s="1064">
        <f t="shared" si="23"/>
        <v>0</v>
      </c>
      <c r="CT49" s="1064">
        <f t="shared" si="23"/>
        <v>0</v>
      </c>
      <c r="CU49" s="1064">
        <f t="shared" si="23"/>
        <v>0</v>
      </c>
      <c r="CV49" s="1064">
        <f t="shared" si="23"/>
        <v>0</v>
      </c>
      <c r="CW49" s="1064">
        <f t="shared" si="23"/>
        <v>0</v>
      </c>
      <c r="CX49" s="1064">
        <f t="shared" si="23"/>
        <v>0</v>
      </c>
      <c r="CY49" s="1064">
        <f t="shared" si="23"/>
        <v>0</v>
      </c>
      <c r="CZ49" s="1064">
        <f t="shared" si="23"/>
        <v>0</v>
      </c>
      <c r="DA49" s="1064">
        <f t="shared" si="23"/>
        <v>0</v>
      </c>
      <c r="DB49" s="1064">
        <f t="shared" si="23"/>
        <v>0</v>
      </c>
      <c r="DC49" s="1064">
        <f t="shared" si="23"/>
        <v>0</v>
      </c>
      <c r="DD49" s="1064">
        <f t="shared" si="23"/>
        <v>0</v>
      </c>
      <c r="DE49" s="1064">
        <f t="shared" si="23"/>
        <v>0</v>
      </c>
      <c r="DF49" s="1064">
        <f t="shared" si="23"/>
        <v>0</v>
      </c>
      <c r="DG49" s="1064">
        <f t="shared" si="23"/>
        <v>0</v>
      </c>
      <c r="DH49" s="1064">
        <f t="shared" si="23"/>
        <v>0</v>
      </c>
      <c r="DI49" s="1064">
        <f t="shared" si="23"/>
        <v>0</v>
      </c>
      <c r="DJ49" s="1064">
        <f t="shared" si="23"/>
        <v>0</v>
      </c>
      <c r="DK49" s="1064">
        <f t="shared" si="23"/>
        <v>0</v>
      </c>
      <c r="DL49" s="1064">
        <f t="shared" si="23"/>
        <v>0</v>
      </c>
      <c r="DM49" s="1064">
        <f t="shared" si="23"/>
        <v>0</v>
      </c>
      <c r="DN49" s="1064">
        <f t="shared" si="23"/>
        <v>0</v>
      </c>
      <c r="DO49" s="1064">
        <f t="shared" si="23"/>
        <v>0</v>
      </c>
      <c r="DP49" s="1064">
        <f t="shared" si="23"/>
        <v>0</v>
      </c>
      <c r="DQ49" s="1064">
        <f t="shared" si="23"/>
        <v>0</v>
      </c>
      <c r="DR49" s="1064">
        <f t="shared" si="23"/>
        <v>0</v>
      </c>
      <c r="DS49" s="1064">
        <f t="shared" si="23"/>
        <v>0</v>
      </c>
      <c r="DT49" s="1064">
        <f t="shared" si="23"/>
        <v>0</v>
      </c>
      <c r="DU49" s="1064">
        <f t="shared" si="23"/>
        <v>0</v>
      </c>
      <c r="DV49" s="1064">
        <f t="shared" si="23"/>
        <v>0</v>
      </c>
      <c r="DW49" s="1064">
        <f t="shared" si="23"/>
        <v>0</v>
      </c>
      <c r="DX49" s="1064">
        <f t="shared" si="23"/>
        <v>0</v>
      </c>
      <c r="DY49" s="1064">
        <f t="shared" si="23"/>
        <v>0</v>
      </c>
      <c r="DZ49" s="1064">
        <f t="shared" si="23"/>
        <v>0</v>
      </c>
      <c r="EA49" s="1064">
        <f t="shared" si="23"/>
        <v>0</v>
      </c>
      <c r="EB49" s="1064">
        <f t="shared" si="23"/>
        <v>0</v>
      </c>
      <c r="EC49" s="1064">
        <f t="shared" si="23"/>
        <v>0</v>
      </c>
      <c r="ED49" s="1064">
        <f t="shared" ref="ED49:GC49" si="24">IF(ED42&lt;0, ED42, 0)</f>
        <v>0</v>
      </c>
      <c r="EE49" s="1064">
        <f t="shared" si="24"/>
        <v>0</v>
      </c>
      <c r="EF49" s="1064">
        <f t="shared" si="24"/>
        <v>0</v>
      </c>
      <c r="EG49" s="1064">
        <f t="shared" si="24"/>
        <v>0</v>
      </c>
      <c r="EH49" s="1064">
        <f t="shared" si="24"/>
        <v>0</v>
      </c>
      <c r="EI49" s="1064">
        <f t="shared" si="24"/>
        <v>0</v>
      </c>
      <c r="EJ49" s="1064">
        <f t="shared" si="24"/>
        <v>0</v>
      </c>
      <c r="EK49" s="1064">
        <f t="shared" si="24"/>
        <v>0</v>
      </c>
      <c r="EL49" s="1064">
        <f t="shared" si="24"/>
        <v>0</v>
      </c>
      <c r="EM49" s="1064">
        <f t="shared" si="24"/>
        <v>0</v>
      </c>
      <c r="EN49" s="1064">
        <f t="shared" si="24"/>
        <v>0</v>
      </c>
      <c r="EO49" s="1064">
        <f t="shared" si="24"/>
        <v>0</v>
      </c>
      <c r="EP49" s="1064">
        <f t="shared" si="24"/>
        <v>0</v>
      </c>
      <c r="EQ49" s="1064">
        <f t="shared" si="24"/>
        <v>0</v>
      </c>
      <c r="ER49" s="1064">
        <f t="shared" si="24"/>
        <v>0</v>
      </c>
      <c r="ES49" s="1064">
        <f t="shared" si="24"/>
        <v>0</v>
      </c>
      <c r="ET49" s="1064">
        <f t="shared" si="24"/>
        <v>0</v>
      </c>
      <c r="EU49" s="1064">
        <f t="shared" si="24"/>
        <v>0</v>
      </c>
      <c r="EV49" s="1064">
        <f t="shared" si="24"/>
        <v>0</v>
      </c>
      <c r="EW49" s="1064">
        <f t="shared" si="24"/>
        <v>0</v>
      </c>
      <c r="EX49" s="1064">
        <f t="shared" si="24"/>
        <v>0</v>
      </c>
      <c r="EY49" s="1064">
        <f t="shared" si="24"/>
        <v>0</v>
      </c>
      <c r="EZ49" s="1064">
        <f t="shared" si="24"/>
        <v>0</v>
      </c>
      <c r="FA49" s="1064">
        <f t="shared" si="24"/>
        <v>0</v>
      </c>
      <c r="FB49" s="1064">
        <f t="shared" si="24"/>
        <v>0</v>
      </c>
      <c r="FC49" s="1064">
        <f t="shared" si="24"/>
        <v>0</v>
      </c>
      <c r="FD49" s="1064">
        <f t="shared" si="24"/>
        <v>0</v>
      </c>
      <c r="FE49" s="1064">
        <f t="shared" si="24"/>
        <v>0</v>
      </c>
      <c r="FF49" s="1064">
        <f t="shared" si="24"/>
        <v>0</v>
      </c>
      <c r="FG49" s="1064">
        <f t="shared" si="24"/>
        <v>0</v>
      </c>
      <c r="FH49" s="1064">
        <f t="shared" si="24"/>
        <v>0</v>
      </c>
      <c r="FI49" s="1064">
        <f t="shared" si="24"/>
        <v>0</v>
      </c>
      <c r="FJ49" s="1064">
        <f t="shared" si="24"/>
        <v>0</v>
      </c>
      <c r="FK49" s="1064">
        <f t="shared" si="24"/>
        <v>0</v>
      </c>
      <c r="FL49" s="1064">
        <f t="shared" si="24"/>
        <v>0</v>
      </c>
      <c r="FM49" s="1064">
        <f t="shared" si="24"/>
        <v>0</v>
      </c>
      <c r="FN49" s="1064">
        <f t="shared" si="24"/>
        <v>0</v>
      </c>
      <c r="FO49" s="1064">
        <f t="shared" si="24"/>
        <v>0</v>
      </c>
      <c r="FP49" s="1064">
        <f t="shared" si="24"/>
        <v>0</v>
      </c>
      <c r="FQ49" s="1064">
        <f t="shared" si="24"/>
        <v>0</v>
      </c>
      <c r="FR49" s="1064">
        <f t="shared" si="24"/>
        <v>0</v>
      </c>
      <c r="FS49" s="1064">
        <f t="shared" si="24"/>
        <v>0</v>
      </c>
      <c r="FT49" s="1064">
        <f t="shared" si="24"/>
        <v>0</v>
      </c>
      <c r="FU49" s="1064">
        <f t="shared" si="24"/>
        <v>0</v>
      </c>
      <c r="FV49" s="1064">
        <f t="shared" si="24"/>
        <v>0</v>
      </c>
      <c r="FW49" s="1064">
        <f t="shared" si="24"/>
        <v>0</v>
      </c>
      <c r="FX49" s="1064">
        <f t="shared" si="24"/>
        <v>0</v>
      </c>
      <c r="FY49" s="1064">
        <f t="shared" si="24"/>
        <v>0</v>
      </c>
      <c r="FZ49" s="1064">
        <f t="shared" si="24"/>
        <v>0</v>
      </c>
      <c r="GA49" s="1064">
        <f t="shared" si="24"/>
        <v>0</v>
      </c>
      <c r="GB49" s="1064">
        <f t="shared" si="24"/>
        <v>0</v>
      </c>
      <c r="GC49" s="1064">
        <f t="shared" si="24"/>
        <v>0</v>
      </c>
    </row>
    <row r="50" spans="2:185" x14ac:dyDescent="0.75">
      <c r="B50" s="1056"/>
      <c r="C50" s="1056"/>
      <c r="D50" s="1068"/>
      <c r="E50" s="1062"/>
      <c r="F50" s="1062"/>
      <c r="G50" s="1062"/>
      <c r="H50" s="1062"/>
      <c r="I50" s="1062"/>
      <c r="J50" s="1062"/>
      <c r="K50" s="1062"/>
      <c r="L50" s="1062"/>
      <c r="M50" s="1062"/>
      <c r="N50" s="1062"/>
      <c r="O50" s="1062"/>
      <c r="P50" s="1062"/>
      <c r="Q50" s="1062"/>
      <c r="R50" s="1062"/>
      <c r="S50" s="1062"/>
      <c r="T50" s="1062"/>
      <c r="U50" s="1062"/>
      <c r="V50" s="1062"/>
      <c r="W50" s="1062"/>
      <c r="X50" s="1062"/>
      <c r="Y50" s="1062"/>
      <c r="Z50" s="1062"/>
      <c r="AA50" s="1062"/>
      <c r="AB50" s="1062"/>
      <c r="AC50" s="1062"/>
      <c r="AD50" s="1062"/>
      <c r="AE50" s="1062"/>
      <c r="AF50" s="1062"/>
      <c r="AG50" s="1062"/>
      <c r="AH50" s="1062"/>
      <c r="AI50" s="1062"/>
      <c r="AJ50" s="1062"/>
      <c r="AK50" s="1062"/>
      <c r="AL50" s="1062"/>
      <c r="AM50" s="1062"/>
      <c r="AN50" s="1062"/>
      <c r="AO50" s="1062"/>
      <c r="AP50" s="1062"/>
      <c r="AQ50" s="1062"/>
      <c r="AR50" s="1062"/>
      <c r="AS50" s="1062"/>
      <c r="AT50" s="1062"/>
      <c r="AU50" s="1062"/>
      <c r="AV50" s="1062"/>
      <c r="AW50" s="1062"/>
      <c r="AX50" s="1062"/>
      <c r="AY50" s="1062"/>
      <c r="AZ50" s="1062"/>
      <c r="BA50" s="1062"/>
      <c r="BB50" s="1062"/>
      <c r="BC50" s="1062"/>
      <c r="BD50" s="1062"/>
      <c r="BE50" s="1062"/>
      <c r="BF50" s="1062"/>
      <c r="BG50" s="1062"/>
      <c r="BH50" s="1062"/>
      <c r="BI50" s="1062"/>
      <c r="BJ50" s="1062"/>
      <c r="BK50" s="1062"/>
      <c r="BL50" s="1062"/>
      <c r="BM50" s="1062"/>
      <c r="BN50" s="1062"/>
      <c r="BO50" s="1062"/>
      <c r="BP50" s="1062"/>
      <c r="BQ50" s="1062"/>
      <c r="BR50" s="1062"/>
      <c r="BS50" s="1062"/>
      <c r="BT50" s="1062"/>
      <c r="BU50" s="1062"/>
      <c r="BV50" s="1062"/>
      <c r="BW50" s="1062"/>
      <c r="BX50" s="1062"/>
      <c r="BY50" s="1062"/>
      <c r="BZ50" s="1062"/>
      <c r="CA50" s="1062"/>
      <c r="CB50" s="1062"/>
      <c r="CC50" s="1062"/>
      <c r="CD50" s="1062"/>
      <c r="CE50" s="1062"/>
      <c r="CF50" s="1062"/>
      <c r="CG50" s="1062"/>
      <c r="CH50" s="1062"/>
      <c r="CI50" s="1062"/>
      <c r="CJ50" s="1062"/>
      <c r="CK50" s="1062"/>
      <c r="CL50" s="1062"/>
      <c r="CM50" s="1062"/>
      <c r="CN50" s="1062"/>
      <c r="CO50" s="1062"/>
      <c r="CP50" s="1062"/>
      <c r="CQ50" s="1062"/>
      <c r="CR50" s="1062"/>
      <c r="CS50" s="1062"/>
      <c r="CT50" s="1062"/>
      <c r="CU50" s="1062"/>
      <c r="CV50" s="1062"/>
      <c r="CW50" s="1062"/>
      <c r="CX50" s="1062"/>
      <c r="CY50" s="1062"/>
      <c r="CZ50" s="1062"/>
      <c r="DA50" s="1062"/>
      <c r="DB50" s="1062"/>
      <c r="DC50" s="1062"/>
      <c r="DD50" s="1062"/>
      <c r="DE50" s="1062"/>
      <c r="DF50" s="1062"/>
      <c r="DG50" s="1062"/>
      <c r="DH50" s="1062"/>
      <c r="DI50" s="1062"/>
      <c r="DJ50" s="1062"/>
      <c r="DK50" s="1062"/>
      <c r="DL50" s="1062"/>
      <c r="DM50" s="1062"/>
      <c r="DN50" s="1062"/>
      <c r="DO50" s="1062"/>
      <c r="DP50" s="1062"/>
      <c r="DQ50" s="1062"/>
      <c r="DR50" s="1062"/>
      <c r="DS50" s="1062"/>
      <c r="DT50" s="1062"/>
      <c r="DU50" s="1062"/>
      <c r="DV50" s="1062"/>
      <c r="DW50" s="1062"/>
      <c r="DX50" s="1062"/>
      <c r="DY50" s="1062"/>
      <c r="DZ50" s="1062"/>
      <c r="EA50" s="1062"/>
      <c r="EB50" s="1062"/>
      <c r="EC50" s="1062"/>
      <c r="ED50" s="1062"/>
      <c r="EE50" s="1062"/>
      <c r="EF50" s="1062"/>
      <c r="EG50" s="1062"/>
      <c r="EH50" s="1062"/>
      <c r="EI50" s="1062"/>
      <c r="EJ50" s="1062"/>
      <c r="EK50" s="1062"/>
      <c r="EL50" s="1062"/>
      <c r="EM50" s="1062"/>
      <c r="EN50" s="1062"/>
      <c r="EO50" s="1062"/>
      <c r="EP50" s="1062"/>
      <c r="EQ50" s="1062"/>
      <c r="ER50" s="1062"/>
      <c r="ES50" s="1062"/>
      <c r="ET50" s="1062"/>
      <c r="EU50" s="1062"/>
      <c r="EV50" s="1062"/>
      <c r="EW50" s="1062"/>
      <c r="EX50" s="1062"/>
      <c r="EY50" s="1062"/>
      <c r="EZ50" s="1062"/>
      <c r="FA50" s="1062"/>
      <c r="FB50" s="1062"/>
      <c r="FC50" s="1062"/>
      <c r="FD50" s="1062"/>
      <c r="FE50" s="1062"/>
      <c r="FF50" s="1062"/>
      <c r="FG50" s="1062"/>
      <c r="FH50" s="1062"/>
      <c r="FI50" s="1062"/>
      <c r="FJ50" s="1062"/>
      <c r="FK50" s="1062"/>
      <c r="FL50" s="1062"/>
      <c r="FM50" s="1062"/>
      <c r="FN50" s="1062"/>
      <c r="FO50" s="1062"/>
      <c r="FP50" s="1062"/>
      <c r="FQ50" s="1062"/>
      <c r="FR50" s="1062"/>
      <c r="FS50" s="1062"/>
      <c r="FT50" s="1062"/>
      <c r="FU50" s="1062"/>
      <c r="FV50" s="1062"/>
      <c r="FW50" s="1062"/>
      <c r="FX50" s="1062"/>
      <c r="FY50" s="1062"/>
      <c r="FZ50" s="1062"/>
      <c r="GA50" s="1062"/>
      <c r="GB50" s="1062"/>
      <c r="GC50" s="1062"/>
    </row>
    <row r="51" spans="2:185" x14ac:dyDescent="0.75">
      <c r="B51" s="1074" t="s">
        <v>431</v>
      </c>
      <c r="C51" s="1075"/>
      <c r="D51" s="1076">
        <f>SUM(E51:GC51)</f>
        <v>752709751.82464719</v>
      </c>
      <c r="E51" s="1077">
        <f>IF(E42&gt;0,E42,0)</f>
        <v>0</v>
      </c>
      <c r="F51" s="1077">
        <f t="shared" ref="F51:BQ51" si="25">IF(F42&gt;0,F42,0)</f>
        <v>0</v>
      </c>
      <c r="G51" s="1077">
        <f t="shared" si="25"/>
        <v>0</v>
      </c>
      <c r="H51" s="1077">
        <f t="shared" si="25"/>
        <v>0</v>
      </c>
      <c r="I51" s="1077">
        <f t="shared" si="25"/>
        <v>0</v>
      </c>
      <c r="J51" s="1077">
        <f t="shared" si="25"/>
        <v>0</v>
      </c>
      <c r="K51" s="1077">
        <f t="shared" si="25"/>
        <v>0</v>
      </c>
      <c r="L51" s="1077">
        <f t="shared" si="25"/>
        <v>0</v>
      </c>
      <c r="M51" s="1077">
        <f t="shared" si="25"/>
        <v>0</v>
      </c>
      <c r="N51" s="1077">
        <f t="shared" si="25"/>
        <v>0</v>
      </c>
      <c r="O51" s="1077">
        <f t="shared" si="25"/>
        <v>0</v>
      </c>
      <c r="P51" s="1077">
        <f t="shared" si="25"/>
        <v>0</v>
      </c>
      <c r="Q51" s="1077">
        <f t="shared" si="25"/>
        <v>0</v>
      </c>
      <c r="R51" s="1077">
        <f t="shared" si="25"/>
        <v>0</v>
      </c>
      <c r="S51" s="1077">
        <f t="shared" si="25"/>
        <v>0</v>
      </c>
      <c r="T51" s="1077">
        <f t="shared" si="25"/>
        <v>0</v>
      </c>
      <c r="U51" s="1077">
        <f t="shared" si="25"/>
        <v>0</v>
      </c>
      <c r="V51" s="1077">
        <f t="shared" si="25"/>
        <v>0</v>
      </c>
      <c r="W51" s="1077">
        <f t="shared" si="25"/>
        <v>0</v>
      </c>
      <c r="X51" s="1077">
        <f t="shared" si="25"/>
        <v>0</v>
      </c>
      <c r="Y51" s="1077">
        <f t="shared" si="25"/>
        <v>0</v>
      </c>
      <c r="Z51" s="1077">
        <f t="shared" si="25"/>
        <v>0</v>
      </c>
      <c r="AA51" s="1077">
        <f t="shared" si="25"/>
        <v>0</v>
      </c>
      <c r="AB51" s="1077">
        <f t="shared" si="25"/>
        <v>0</v>
      </c>
      <c r="AC51" s="1077">
        <f t="shared" si="25"/>
        <v>0</v>
      </c>
      <c r="AD51" s="1077">
        <f t="shared" si="25"/>
        <v>0</v>
      </c>
      <c r="AE51" s="1077">
        <f t="shared" si="25"/>
        <v>0</v>
      </c>
      <c r="AF51" s="1077">
        <f t="shared" si="25"/>
        <v>4594374.9882546263</v>
      </c>
      <c r="AG51" s="1077">
        <f t="shared" si="25"/>
        <v>4052383.4658562108</v>
      </c>
      <c r="AH51" s="1077">
        <f t="shared" si="25"/>
        <v>3423552.5867815013</v>
      </c>
      <c r="AI51" s="1077">
        <f t="shared" si="25"/>
        <v>2766212.6761879092</v>
      </c>
      <c r="AJ51" s="1077">
        <f t="shared" si="25"/>
        <v>2766212.6761879073</v>
      </c>
      <c r="AK51" s="1077">
        <f t="shared" si="25"/>
        <v>3423552.586781498</v>
      </c>
      <c r="AL51" s="1077">
        <f t="shared" si="25"/>
        <v>4052383.4658562127</v>
      </c>
      <c r="AM51" s="1077">
        <f t="shared" si="25"/>
        <v>4594374.98825463</v>
      </c>
      <c r="AN51" s="1077">
        <f t="shared" si="25"/>
        <v>4993438.6356336856</v>
      </c>
      <c r="AO51" s="1077">
        <f t="shared" si="25"/>
        <v>5205224.3750512628</v>
      </c>
      <c r="AP51" s="1077">
        <f t="shared" si="25"/>
        <v>5205224.3750512591</v>
      </c>
      <c r="AQ51" s="1077">
        <f t="shared" si="25"/>
        <v>4993438.6356336931</v>
      </c>
      <c r="AR51" s="1077">
        <f t="shared" si="25"/>
        <v>5655063.9945984511</v>
      </c>
      <c r="AS51" s="1077">
        <f t="shared" si="25"/>
        <v>4993506.0023926403</v>
      </c>
      <c r="AT51" s="1077">
        <f t="shared" si="25"/>
        <v>4225951.3883337993</v>
      </c>
      <c r="AU51" s="1077">
        <f t="shared" si="25"/>
        <v>3423598.4852391751</v>
      </c>
      <c r="AV51" s="1077">
        <f t="shared" si="25"/>
        <v>3423598.4852391728</v>
      </c>
      <c r="AW51" s="1077">
        <f t="shared" si="25"/>
        <v>4225951.3883337947</v>
      </c>
      <c r="AX51" s="1077">
        <f t="shared" si="25"/>
        <v>4993506.0023926422</v>
      </c>
      <c r="AY51" s="1077">
        <f t="shared" si="25"/>
        <v>5655063.9945984548</v>
      </c>
      <c r="AZ51" s="1077">
        <f t="shared" si="25"/>
        <v>6142163.3945192294</v>
      </c>
      <c r="BA51" s="1077">
        <f t="shared" si="25"/>
        <v>6400670.2950089416</v>
      </c>
      <c r="BB51" s="1077">
        <f t="shared" si="25"/>
        <v>6400670.295008936</v>
      </c>
      <c r="BC51" s="1077">
        <f t="shared" si="25"/>
        <v>307594783.97728562</v>
      </c>
      <c r="BD51" s="1077">
        <f t="shared" si="25"/>
        <v>3974294.8831976471</v>
      </c>
      <c r="BE51" s="1077">
        <f t="shared" si="25"/>
        <v>3134441.7633614768</v>
      </c>
      <c r="BF51" s="1077">
        <f t="shared" si="25"/>
        <v>2160025.0911169355</v>
      </c>
      <c r="BG51" s="1077">
        <f t="shared" si="25"/>
        <v>1141431.7148555357</v>
      </c>
      <c r="BH51" s="1077">
        <f t="shared" si="25"/>
        <v>1141431.7148555329</v>
      </c>
      <c r="BI51" s="1077">
        <f t="shared" si="25"/>
        <v>2160025.0911169299</v>
      </c>
      <c r="BJ51" s="1077">
        <f t="shared" si="25"/>
        <v>1720242.2040876511</v>
      </c>
      <c r="BK51" s="1077">
        <f t="shared" si="25"/>
        <v>2560095.3239238248</v>
      </c>
      <c r="BL51" s="1077">
        <f t="shared" si="25"/>
        <v>3178471.8767181882</v>
      </c>
      <c r="BM51" s="1077">
        <f t="shared" si="25"/>
        <v>3506648.4378561904</v>
      </c>
      <c r="BN51" s="1077">
        <f t="shared" si="25"/>
        <v>3506648.4378561829</v>
      </c>
      <c r="BO51" s="1077">
        <f t="shared" si="25"/>
        <v>311321094.12721974</v>
      </c>
      <c r="BP51" s="1077">
        <f t="shared" si="25"/>
        <v>0</v>
      </c>
      <c r="BQ51" s="1077">
        <f t="shared" si="25"/>
        <v>0</v>
      </c>
      <c r="BR51" s="1077">
        <f t="shared" ref="BR51:EC51" si="26">IF(BR42&gt;0,BR42,0)</f>
        <v>0</v>
      </c>
      <c r="BS51" s="1077">
        <f t="shared" si="26"/>
        <v>0</v>
      </c>
      <c r="BT51" s="1077">
        <f t="shared" si="26"/>
        <v>0</v>
      </c>
      <c r="BU51" s="1077">
        <f t="shared" si="26"/>
        <v>0</v>
      </c>
      <c r="BV51" s="1077">
        <f t="shared" si="26"/>
        <v>0</v>
      </c>
      <c r="BW51" s="1077">
        <f t="shared" si="26"/>
        <v>0</v>
      </c>
      <c r="BX51" s="1077">
        <f t="shared" si="26"/>
        <v>0</v>
      </c>
      <c r="BY51" s="1077">
        <f t="shared" si="26"/>
        <v>0</v>
      </c>
      <c r="BZ51" s="1077">
        <f t="shared" si="26"/>
        <v>0</v>
      </c>
      <c r="CA51" s="1077">
        <f t="shared" si="26"/>
        <v>0</v>
      </c>
      <c r="CB51" s="1077">
        <f t="shared" si="26"/>
        <v>0</v>
      </c>
      <c r="CC51" s="1077">
        <f t="shared" si="26"/>
        <v>0</v>
      </c>
      <c r="CD51" s="1077">
        <f t="shared" si="26"/>
        <v>0</v>
      </c>
      <c r="CE51" s="1077">
        <f t="shared" si="26"/>
        <v>0</v>
      </c>
      <c r="CF51" s="1077">
        <f t="shared" si="26"/>
        <v>0</v>
      </c>
      <c r="CG51" s="1077">
        <f t="shared" si="26"/>
        <v>0</v>
      </c>
      <c r="CH51" s="1077">
        <f t="shared" si="26"/>
        <v>0</v>
      </c>
      <c r="CI51" s="1077">
        <f t="shared" si="26"/>
        <v>0</v>
      </c>
      <c r="CJ51" s="1077">
        <f t="shared" si="26"/>
        <v>0</v>
      </c>
      <c r="CK51" s="1077">
        <f t="shared" si="26"/>
        <v>0</v>
      </c>
      <c r="CL51" s="1077">
        <f t="shared" si="26"/>
        <v>0</v>
      </c>
      <c r="CM51" s="1077">
        <f t="shared" si="26"/>
        <v>0</v>
      </c>
      <c r="CN51" s="1077">
        <f t="shared" si="26"/>
        <v>0</v>
      </c>
      <c r="CO51" s="1077">
        <f t="shared" si="26"/>
        <v>0</v>
      </c>
      <c r="CP51" s="1077">
        <f t="shared" si="26"/>
        <v>0</v>
      </c>
      <c r="CQ51" s="1077">
        <f t="shared" si="26"/>
        <v>0</v>
      </c>
      <c r="CR51" s="1077">
        <f t="shared" si="26"/>
        <v>0</v>
      </c>
      <c r="CS51" s="1077">
        <f t="shared" si="26"/>
        <v>0</v>
      </c>
      <c r="CT51" s="1077">
        <f t="shared" si="26"/>
        <v>0</v>
      </c>
      <c r="CU51" s="1077">
        <f t="shared" si="26"/>
        <v>0</v>
      </c>
      <c r="CV51" s="1077">
        <f t="shared" si="26"/>
        <v>0</v>
      </c>
      <c r="CW51" s="1077">
        <f t="shared" si="26"/>
        <v>0</v>
      </c>
      <c r="CX51" s="1077">
        <f t="shared" si="26"/>
        <v>0</v>
      </c>
      <c r="CY51" s="1077">
        <f t="shared" si="26"/>
        <v>0</v>
      </c>
      <c r="CZ51" s="1077">
        <f t="shared" si="26"/>
        <v>0</v>
      </c>
      <c r="DA51" s="1077">
        <f t="shared" si="26"/>
        <v>0</v>
      </c>
      <c r="DB51" s="1077">
        <f t="shared" si="26"/>
        <v>0</v>
      </c>
      <c r="DC51" s="1077">
        <f t="shared" si="26"/>
        <v>0</v>
      </c>
      <c r="DD51" s="1077">
        <f t="shared" si="26"/>
        <v>0</v>
      </c>
      <c r="DE51" s="1077">
        <f t="shared" si="26"/>
        <v>0</v>
      </c>
      <c r="DF51" s="1077">
        <f t="shared" si="26"/>
        <v>0</v>
      </c>
      <c r="DG51" s="1077">
        <f t="shared" si="26"/>
        <v>0</v>
      </c>
      <c r="DH51" s="1077">
        <f t="shared" si="26"/>
        <v>0</v>
      </c>
      <c r="DI51" s="1077">
        <f t="shared" si="26"/>
        <v>0</v>
      </c>
      <c r="DJ51" s="1077">
        <f t="shared" si="26"/>
        <v>0</v>
      </c>
      <c r="DK51" s="1077">
        <f t="shared" si="26"/>
        <v>0</v>
      </c>
      <c r="DL51" s="1077">
        <f t="shared" si="26"/>
        <v>0</v>
      </c>
      <c r="DM51" s="1077">
        <f t="shared" si="26"/>
        <v>0</v>
      </c>
      <c r="DN51" s="1077">
        <f t="shared" si="26"/>
        <v>0</v>
      </c>
      <c r="DO51" s="1077">
        <f t="shared" si="26"/>
        <v>0</v>
      </c>
      <c r="DP51" s="1077">
        <f t="shared" si="26"/>
        <v>0</v>
      </c>
      <c r="DQ51" s="1077">
        <f t="shared" si="26"/>
        <v>0</v>
      </c>
      <c r="DR51" s="1077">
        <f t="shared" si="26"/>
        <v>0</v>
      </c>
      <c r="DS51" s="1077">
        <f t="shared" si="26"/>
        <v>0</v>
      </c>
      <c r="DT51" s="1077">
        <f t="shared" si="26"/>
        <v>0</v>
      </c>
      <c r="DU51" s="1077">
        <f t="shared" si="26"/>
        <v>0</v>
      </c>
      <c r="DV51" s="1077">
        <f t="shared" si="26"/>
        <v>0</v>
      </c>
      <c r="DW51" s="1077">
        <f t="shared" si="26"/>
        <v>0</v>
      </c>
      <c r="DX51" s="1077">
        <f t="shared" si="26"/>
        <v>0</v>
      </c>
      <c r="DY51" s="1077">
        <f t="shared" si="26"/>
        <v>0</v>
      </c>
      <c r="DZ51" s="1077">
        <f t="shared" si="26"/>
        <v>0</v>
      </c>
      <c r="EA51" s="1077">
        <f t="shared" si="26"/>
        <v>0</v>
      </c>
      <c r="EB51" s="1077">
        <f t="shared" si="26"/>
        <v>0</v>
      </c>
      <c r="EC51" s="1077">
        <f t="shared" si="26"/>
        <v>0</v>
      </c>
      <c r="ED51" s="1077">
        <f t="shared" ref="ED51:GC51" si="27">IF(ED42&gt;0,ED42,0)</f>
        <v>0</v>
      </c>
      <c r="EE51" s="1077">
        <f t="shared" si="27"/>
        <v>0</v>
      </c>
      <c r="EF51" s="1077">
        <f t="shared" si="27"/>
        <v>0</v>
      </c>
      <c r="EG51" s="1077">
        <f t="shared" si="27"/>
        <v>0</v>
      </c>
      <c r="EH51" s="1077">
        <f t="shared" si="27"/>
        <v>0</v>
      </c>
      <c r="EI51" s="1077">
        <f t="shared" si="27"/>
        <v>0</v>
      </c>
      <c r="EJ51" s="1077">
        <f t="shared" si="27"/>
        <v>0</v>
      </c>
      <c r="EK51" s="1077">
        <f t="shared" si="27"/>
        <v>0</v>
      </c>
      <c r="EL51" s="1077">
        <f t="shared" si="27"/>
        <v>0</v>
      </c>
      <c r="EM51" s="1077">
        <f t="shared" si="27"/>
        <v>0</v>
      </c>
      <c r="EN51" s="1077">
        <f t="shared" si="27"/>
        <v>0</v>
      </c>
      <c r="EO51" s="1077">
        <f t="shared" si="27"/>
        <v>0</v>
      </c>
      <c r="EP51" s="1077">
        <f t="shared" si="27"/>
        <v>0</v>
      </c>
      <c r="EQ51" s="1077">
        <f t="shared" si="27"/>
        <v>0</v>
      </c>
      <c r="ER51" s="1077">
        <f t="shared" si="27"/>
        <v>0</v>
      </c>
      <c r="ES51" s="1077">
        <f t="shared" si="27"/>
        <v>0</v>
      </c>
      <c r="ET51" s="1077">
        <f t="shared" si="27"/>
        <v>0</v>
      </c>
      <c r="EU51" s="1077">
        <f t="shared" si="27"/>
        <v>0</v>
      </c>
      <c r="EV51" s="1077">
        <f t="shared" si="27"/>
        <v>0</v>
      </c>
      <c r="EW51" s="1077">
        <f t="shared" si="27"/>
        <v>0</v>
      </c>
      <c r="EX51" s="1077">
        <f t="shared" si="27"/>
        <v>0</v>
      </c>
      <c r="EY51" s="1077">
        <f t="shared" si="27"/>
        <v>0</v>
      </c>
      <c r="EZ51" s="1077">
        <f t="shared" si="27"/>
        <v>0</v>
      </c>
      <c r="FA51" s="1077">
        <f t="shared" si="27"/>
        <v>0</v>
      </c>
      <c r="FB51" s="1077">
        <f t="shared" si="27"/>
        <v>0</v>
      </c>
      <c r="FC51" s="1077">
        <f t="shared" si="27"/>
        <v>0</v>
      </c>
      <c r="FD51" s="1077">
        <f t="shared" si="27"/>
        <v>0</v>
      </c>
      <c r="FE51" s="1077">
        <f t="shared" si="27"/>
        <v>0</v>
      </c>
      <c r="FF51" s="1077">
        <f t="shared" si="27"/>
        <v>0</v>
      </c>
      <c r="FG51" s="1077">
        <f t="shared" si="27"/>
        <v>0</v>
      </c>
      <c r="FH51" s="1077">
        <f t="shared" si="27"/>
        <v>0</v>
      </c>
      <c r="FI51" s="1077">
        <f t="shared" si="27"/>
        <v>0</v>
      </c>
      <c r="FJ51" s="1077">
        <f t="shared" si="27"/>
        <v>0</v>
      </c>
      <c r="FK51" s="1077">
        <f t="shared" si="27"/>
        <v>0</v>
      </c>
      <c r="FL51" s="1077">
        <f t="shared" si="27"/>
        <v>0</v>
      </c>
      <c r="FM51" s="1077">
        <f t="shared" si="27"/>
        <v>0</v>
      </c>
      <c r="FN51" s="1077">
        <f t="shared" si="27"/>
        <v>0</v>
      </c>
      <c r="FO51" s="1077">
        <f t="shared" si="27"/>
        <v>0</v>
      </c>
      <c r="FP51" s="1077">
        <f t="shared" si="27"/>
        <v>0</v>
      </c>
      <c r="FQ51" s="1077">
        <f t="shared" si="27"/>
        <v>0</v>
      </c>
      <c r="FR51" s="1077">
        <f t="shared" si="27"/>
        <v>0</v>
      </c>
      <c r="FS51" s="1077">
        <f t="shared" si="27"/>
        <v>0</v>
      </c>
      <c r="FT51" s="1077">
        <f t="shared" si="27"/>
        <v>0</v>
      </c>
      <c r="FU51" s="1077">
        <f t="shared" si="27"/>
        <v>0</v>
      </c>
      <c r="FV51" s="1077">
        <f t="shared" si="27"/>
        <v>0</v>
      </c>
      <c r="FW51" s="1077">
        <f t="shared" si="27"/>
        <v>0</v>
      </c>
      <c r="FX51" s="1077">
        <f t="shared" si="27"/>
        <v>0</v>
      </c>
      <c r="FY51" s="1077">
        <f t="shared" si="27"/>
        <v>0</v>
      </c>
      <c r="FZ51" s="1077">
        <f t="shared" si="27"/>
        <v>0</v>
      </c>
      <c r="GA51" s="1077">
        <f t="shared" si="27"/>
        <v>0</v>
      </c>
      <c r="GB51" s="1077">
        <f t="shared" si="27"/>
        <v>0</v>
      </c>
      <c r="GC51" s="1077">
        <f t="shared" si="27"/>
        <v>0</v>
      </c>
    </row>
    <row r="52" spans="2:185" x14ac:dyDescent="0.75">
      <c r="B52" s="59"/>
      <c r="D52" s="1038"/>
      <c r="E52" s="998"/>
      <c r="F52" s="998"/>
      <c r="G52" s="998"/>
      <c r="H52" s="998"/>
      <c r="I52" s="998"/>
      <c r="J52" s="998"/>
      <c r="K52" s="998"/>
      <c r="L52" s="998"/>
      <c r="M52" s="998"/>
      <c r="N52" s="998"/>
      <c r="O52" s="998"/>
      <c r="P52" s="998"/>
      <c r="Q52" s="998"/>
      <c r="R52" s="998"/>
      <c r="S52" s="998"/>
      <c r="T52" s="998"/>
      <c r="U52" s="998"/>
      <c r="V52" s="998"/>
      <c r="W52" s="998"/>
      <c r="X52" s="998"/>
      <c r="Y52" s="998"/>
      <c r="Z52" s="998"/>
      <c r="AA52" s="998"/>
      <c r="AB52" s="998"/>
      <c r="AC52" s="998"/>
      <c r="AD52" s="998"/>
      <c r="AE52" s="998"/>
      <c r="AF52" s="998"/>
      <c r="AG52" s="998"/>
      <c r="AH52" s="998"/>
      <c r="AI52" s="998"/>
      <c r="AJ52" s="998"/>
      <c r="AK52" s="998"/>
      <c r="AL52" s="998"/>
      <c r="AM52" s="998"/>
      <c r="AN52" s="998"/>
      <c r="AO52" s="998"/>
      <c r="AP52" s="998"/>
      <c r="AQ52" s="998"/>
      <c r="AR52" s="998"/>
      <c r="AS52" s="998"/>
      <c r="AT52" s="998"/>
      <c r="AU52" s="998"/>
      <c r="AV52" s="998"/>
      <c r="AW52" s="998"/>
      <c r="AX52" s="998"/>
      <c r="AY52" s="998"/>
      <c r="AZ52" s="998"/>
      <c r="BA52" s="998"/>
      <c r="BB52" s="998"/>
      <c r="BC52" s="998"/>
      <c r="BD52" s="998"/>
      <c r="BE52" s="998"/>
      <c r="BF52" s="998"/>
      <c r="BG52" s="998"/>
      <c r="BH52" s="998"/>
      <c r="BI52" s="998"/>
      <c r="BJ52" s="998"/>
      <c r="BK52" s="998"/>
      <c r="BL52" s="998"/>
      <c r="BM52" s="998"/>
      <c r="BN52" s="998"/>
      <c r="BO52" s="998"/>
      <c r="BP52" s="998"/>
      <c r="BQ52" s="998"/>
      <c r="BR52" s="998"/>
      <c r="BS52" s="998"/>
      <c r="BT52" s="998"/>
      <c r="BU52" s="998"/>
      <c r="BV52" s="998"/>
      <c r="BW52" s="998"/>
      <c r="BX52" s="998"/>
      <c r="BY52" s="998"/>
      <c r="BZ52" s="998"/>
      <c r="CA52" s="998"/>
      <c r="CB52" s="998"/>
      <c r="CC52" s="998"/>
      <c r="CD52" s="998"/>
      <c r="CE52" s="998"/>
      <c r="CF52" s="998"/>
      <c r="CG52" s="998"/>
      <c r="CH52" s="998"/>
      <c r="CI52" s="998"/>
      <c r="CJ52" s="998"/>
      <c r="CK52" s="998"/>
      <c r="CL52" s="998"/>
      <c r="CM52" s="998"/>
      <c r="CN52" s="998"/>
      <c r="CO52" s="998"/>
      <c r="CP52" s="998"/>
      <c r="CQ52" s="998"/>
      <c r="CR52" s="998"/>
      <c r="CS52" s="998"/>
      <c r="CT52" s="998"/>
      <c r="CU52" s="998"/>
      <c r="CV52" s="998"/>
      <c r="CW52" s="998"/>
      <c r="CX52" s="998"/>
      <c r="CY52" s="998"/>
      <c r="CZ52" s="998"/>
      <c r="DA52" s="998"/>
      <c r="DB52" s="998"/>
      <c r="DC52" s="998"/>
      <c r="DD52" s="998"/>
      <c r="DE52" s="998"/>
      <c r="DF52" s="998"/>
      <c r="DG52" s="998"/>
      <c r="DH52" s="998"/>
      <c r="DI52" s="998"/>
      <c r="DJ52" s="998"/>
      <c r="DK52" s="998"/>
      <c r="DL52" s="998"/>
      <c r="DM52" s="998"/>
      <c r="DN52" s="998"/>
      <c r="DO52" s="998"/>
      <c r="DP52" s="998"/>
      <c r="DQ52" s="998"/>
      <c r="DR52" s="998"/>
      <c r="DS52" s="998"/>
      <c r="DT52" s="998"/>
      <c r="DU52" s="998"/>
      <c r="DV52" s="998"/>
      <c r="DW52" s="998"/>
      <c r="DX52" s="998"/>
      <c r="DY52" s="998"/>
      <c r="DZ52" s="998"/>
      <c r="EA52" s="998"/>
      <c r="EB52" s="998"/>
      <c r="EC52" s="998"/>
      <c r="ED52" s="998"/>
      <c r="EE52" s="998"/>
      <c r="EF52" s="998"/>
      <c r="EG52" s="998"/>
      <c r="EH52" s="998"/>
      <c r="EI52" s="998"/>
      <c r="EJ52" s="998"/>
      <c r="EK52" s="998"/>
      <c r="EL52" s="998"/>
      <c r="EM52" s="998"/>
      <c r="EN52" s="998"/>
      <c r="EO52" s="998"/>
      <c r="EP52" s="998"/>
      <c r="EQ52" s="998"/>
      <c r="ER52" s="998"/>
      <c r="ES52" s="998"/>
      <c r="ET52" s="998"/>
      <c r="EU52" s="998"/>
      <c r="EV52" s="998"/>
      <c r="EW52" s="998"/>
      <c r="EX52" s="998"/>
      <c r="EY52" s="998"/>
      <c r="EZ52" s="998"/>
      <c r="FA52" s="998"/>
      <c r="FB52" s="998"/>
      <c r="FC52" s="998"/>
      <c r="FD52" s="998"/>
      <c r="FE52" s="998"/>
      <c r="FF52" s="998"/>
      <c r="FG52" s="998"/>
      <c r="FH52" s="998"/>
      <c r="FI52" s="998"/>
      <c r="FJ52" s="998"/>
      <c r="FK52" s="998"/>
      <c r="FL52" s="998"/>
      <c r="FM52" s="998"/>
      <c r="FN52" s="998"/>
      <c r="FO52" s="998"/>
      <c r="FP52" s="998"/>
      <c r="FQ52" s="998"/>
      <c r="FR52" s="998"/>
      <c r="FS52" s="998"/>
      <c r="FT52" s="998"/>
      <c r="FU52" s="998"/>
      <c r="FV52" s="998"/>
      <c r="FW52" s="998"/>
      <c r="FX52" s="998"/>
      <c r="FY52" s="998"/>
      <c r="FZ52" s="998"/>
      <c r="GA52" s="998"/>
      <c r="GB52" s="998"/>
      <c r="GC52" s="998"/>
    </row>
    <row r="53" spans="2:185" x14ac:dyDescent="0.75">
      <c r="B53" s="59"/>
      <c r="D53" s="1038"/>
      <c r="E53" s="998"/>
      <c r="F53" s="998"/>
      <c r="G53" s="998"/>
      <c r="H53" s="998"/>
      <c r="I53" s="998"/>
      <c r="J53" s="998"/>
      <c r="K53" s="998"/>
      <c r="L53" s="998"/>
      <c r="M53" s="998"/>
      <c r="N53" s="998"/>
      <c r="O53" s="998"/>
      <c r="P53" s="998"/>
      <c r="Q53" s="998"/>
      <c r="R53" s="998"/>
      <c r="S53" s="998"/>
      <c r="T53" s="998"/>
      <c r="U53" s="998"/>
      <c r="V53" s="998"/>
      <c r="W53" s="998"/>
      <c r="X53" s="998"/>
      <c r="Y53" s="998"/>
      <c r="Z53" s="998"/>
      <c r="AA53" s="998"/>
      <c r="AB53" s="998"/>
      <c r="AC53" s="998"/>
      <c r="AD53" s="998"/>
      <c r="AE53" s="998"/>
      <c r="AF53" s="998"/>
      <c r="AG53" s="998"/>
      <c r="AH53" s="998"/>
      <c r="AI53" s="998"/>
      <c r="AJ53" s="998"/>
      <c r="AK53" s="998"/>
      <c r="AL53" s="998"/>
      <c r="AM53" s="998"/>
      <c r="AN53" s="998"/>
      <c r="AO53" s="998"/>
      <c r="AP53" s="998"/>
      <c r="AQ53" s="998"/>
      <c r="AR53" s="998"/>
      <c r="AS53" s="998"/>
      <c r="AT53" s="998"/>
      <c r="AU53" s="998"/>
      <c r="AV53" s="998"/>
      <c r="AW53" s="998"/>
      <c r="AX53" s="998"/>
      <c r="AY53" s="998"/>
      <c r="AZ53" s="998"/>
      <c r="BA53" s="998"/>
      <c r="BB53" s="998"/>
      <c r="BC53" s="998"/>
      <c r="BD53" s="998"/>
      <c r="BE53" s="998"/>
      <c r="BF53" s="998"/>
      <c r="BG53" s="998"/>
      <c r="BH53" s="998"/>
      <c r="BI53" s="998"/>
      <c r="BJ53" s="998"/>
      <c r="BK53" s="998"/>
      <c r="BL53" s="998"/>
      <c r="BM53" s="998"/>
      <c r="BN53" s="998"/>
      <c r="BO53" s="998"/>
      <c r="BP53" s="998"/>
      <c r="BQ53" s="998"/>
      <c r="BR53" s="998"/>
      <c r="BS53" s="998"/>
      <c r="BT53" s="998"/>
      <c r="BU53" s="998"/>
      <c r="BV53" s="998"/>
      <c r="BW53" s="998"/>
      <c r="BX53" s="998"/>
      <c r="BY53" s="998"/>
      <c r="BZ53" s="998"/>
      <c r="CA53" s="998"/>
      <c r="CB53" s="998"/>
      <c r="CC53" s="998"/>
      <c r="CD53" s="998"/>
      <c r="CE53" s="998"/>
      <c r="CF53" s="998"/>
      <c r="CG53" s="998"/>
      <c r="CH53" s="998"/>
      <c r="CI53" s="998"/>
      <c r="CJ53" s="998"/>
      <c r="CK53" s="998"/>
      <c r="CL53" s="998"/>
      <c r="CM53" s="998"/>
      <c r="CN53" s="998"/>
      <c r="CO53" s="998"/>
      <c r="CP53" s="998"/>
      <c r="CQ53" s="998"/>
      <c r="CR53" s="998"/>
      <c r="CS53" s="998"/>
      <c r="CT53" s="998"/>
      <c r="CU53" s="998"/>
      <c r="CV53" s="998"/>
      <c r="CW53" s="998"/>
      <c r="CX53" s="998"/>
      <c r="CY53" s="998"/>
      <c r="CZ53" s="998"/>
      <c r="DA53" s="998"/>
      <c r="DB53" s="998"/>
      <c r="DC53" s="998"/>
      <c r="DD53" s="998"/>
      <c r="DE53" s="998"/>
      <c r="DF53" s="998"/>
      <c r="DG53" s="998"/>
      <c r="DH53" s="998"/>
      <c r="DI53" s="998"/>
      <c r="DJ53" s="998"/>
      <c r="DK53" s="998"/>
      <c r="DL53" s="998"/>
      <c r="DM53" s="998"/>
      <c r="DN53" s="998"/>
      <c r="DO53" s="998"/>
      <c r="DP53" s="998"/>
      <c r="DQ53" s="998"/>
      <c r="DR53" s="998"/>
      <c r="DS53" s="998"/>
      <c r="DT53" s="998"/>
      <c r="DU53" s="998"/>
      <c r="DV53" s="998"/>
      <c r="DW53" s="998"/>
      <c r="DX53" s="998"/>
      <c r="DY53" s="998"/>
      <c r="DZ53" s="998"/>
      <c r="EA53" s="998"/>
      <c r="EB53" s="998"/>
      <c r="EC53" s="998"/>
      <c r="ED53" s="998"/>
      <c r="EE53" s="998"/>
      <c r="EF53" s="998"/>
      <c r="EG53" s="998"/>
      <c r="EH53" s="998"/>
      <c r="EI53" s="998"/>
      <c r="EJ53" s="998"/>
      <c r="EK53" s="998"/>
      <c r="EL53" s="998"/>
      <c r="EM53" s="998"/>
      <c r="EN53" s="998"/>
      <c r="EO53" s="998"/>
      <c r="EP53" s="998"/>
      <c r="EQ53" s="998"/>
      <c r="ER53" s="998"/>
      <c r="ES53" s="998"/>
      <c r="ET53" s="998"/>
      <c r="EU53" s="998"/>
      <c r="EV53" s="998"/>
      <c r="EW53" s="998"/>
      <c r="EX53" s="998"/>
      <c r="EY53" s="998"/>
      <c r="EZ53" s="998"/>
      <c r="FA53" s="998"/>
      <c r="FB53" s="998"/>
      <c r="FC53" s="998"/>
      <c r="FD53" s="998"/>
      <c r="FE53" s="998"/>
      <c r="FF53" s="998"/>
      <c r="FG53" s="998"/>
      <c r="FH53" s="998"/>
      <c r="FI53" s="998"/>
      <c r="FJ53" s="998"/>
      <c r="FK53" s="998"/>
      <c r="FL53" s="998"/>
      <c r="FM53" s="998"/>
      <c r="FN53" s="998"/>
      <c r="FO53" s="998"/>
      <c r="FP53" s="998"/>
      <c r="FQ53" s="998"/>
      <c r="FR53" s="998"/>
      <c r="FS53" s="998"/>
      <c r="FT53" s="998"/>
      <c r="FU53" s="998"/>
      <c r="FV53" s="998"/>
      <c r="FW53" s="998"/>
      <c r="FX53" s="998"/>
      <c r="FY53" s="998"/>
      <c r="FZ53" s="998"/>
      <c r="GA53" s="998"/>
      <c r="GB53" s="998"/>
      <c r="GC53" s="998"/>
    </row>
    <row r="54" spans="2:185" x14ac:dyDescent="0.75">
      <c r="B54" s="1083" t="s">
        <v>428</v>
      </c>
      <c r="C54" s="1084">
        <f>+D8</f>
        <v>0.15</v>
      </c>
      <c r="D54" s="1085"/>
      <c r="E54" s="1085"/>
      <c r="F54" s="1086"/>
      <c r="G54" s="1086"/>
      <c r="H54" s="1086"/>
      <c r="I54" s="1086"/>
      <c r="J54" s="1086"/>
      <c r="K54" s="1086"/>
      <c r="L54" s="1086"/>
      <c r="M54" s="1086"/>
      <c r="N54" s="1086"/>
      <c r="O54" s="1086"/>
      <c r="P54" s="1086"/>
      <c r="Q54" s="1086"/>
      <c r="R54" s="1086"/>
      <c r="S54" s="1086"/>
      <c r="T54" s="1086"/>
      <c r="U54" s="1086"/>
      <c r="V54" s="1086"/>
      <c r="W54" s="1086"/>
      <c r="X54" s="1086"/>
      <c r="Y54" s="1086"/>
      <c r="Z54" s="1086"/>
      <c r="AA54" s="1086"/>
      <c r="AB54" s="1086"/>
      <c r="AC54" s="1086"/>
      <c r="AD54" s="1086"/>
      <c r="AE54" s="1086"/>
      <c r="AF54" s="1086"/>
      <c r="AG54" s="1086"/>
      <c r="AH54" s="1086"/>
      <c r="AI54" s="1086"/>
      <c r="AJ54" s="1086"/>
      <c r="AK54" s="1086"/>
      <c r="AL54" s="1086"/>
      <c r="AM54" s="1086"/>
      <c r="AN54" s="1086"/>
      <c r="AO54" s="1086"/>
      <c r="AP54" s="1086"/>
      <c r="AQ54" s="1086"/>
      <c r="AR54" s="1086"/>
      <c r="AS54" s="1086"/>
      <c r="AT54" s="1086"/>
      <c r="AU54" s="1086"/>
      <c r="AV54" s="1086"/>
      <c r="AW54" s="1086"/>
      <c r="AX54" s="1086"/>
      <c r="AY54" s="1086"/>
      <c r="AZ54" s="1086"/>
      <c r="BA54" s="1086"/>
      <c r="BB54" s="1086"/>
      <c r="BC54" s="1086"/>
      <c r="BD54" s="1086"/>
      <c r="BE54" s="1086"/>
      <c r="BF54" s="1086"/>
      <c r="BG54" s="1086"/>
      <c r="BH54" s="1086"/>
      <c r="BI54" s="1086"/>
      <c r="BJ54" s="1086"/>
      <c r="BK54" s="1086"/>
      <c r="BL54" s="1086"/>
      <c r="BM54" s="1086"/>
      <c r="BN54" s="1086"/>
      <c r="BO54" s="1086"/>
      <c r="BP54" s="1086"/>
      <c r="BQ54" s="1086"/>
      <c r="BR54" s="1086"/>
      <c r="BS54" s="1086"/>
      <c r="BT54" s="1086"/>
      <c r="BU54" s="1086"/>
      <c r="BV54" s="1086"/>
      <c r="BW54" s="1086"/>
      <c r="BX54" s="1086"/>
      <c r="BY54" s="1086"/>
      <c r="BZ54" s="1086"/>
      <c r="CA54" s="1086"/>
      <c r="CB54" s="1086"/>
      <c r="CC54" s="1086"/>
      <c r="CD54" s="1086"/>
      <c r="CE54" s="1086"/>
      <c r="CF54" s="1086"/>
      <c r="CG54" s="1086"/>
      <c r="CH54" s="1086"/>
      <c r="CI54" s="1086"/>
      <c r="CJ54" s="1086"/>
      <c r="CK54" s="1086"/>
      <c r="CL54" s="1086"/>
      <c r="CM54" s="1086"/>
      <c r="CN54" s="1086"/>
      <c r="CO54" s="1086"/>
      <c r="CP54" s="1086"/>
      <c r="CQ54" s="1086"/>
      <c r="CR54" s="1086"/>
      <c r="CS54" s="1086"/>
      <c r="CT54" s="1086"/>
      <c r="CU54" s="1086"/>
      <c r="CV54" s="1086"/>
      <c r="CW54" s="1086"/>
      <c r="CX54" s="1086"/>
      <c r="CY54" s="1086"/>
      <c r="CZ54" s="1086"/>
      <c r="DA54" s="1086"/>
      <c r="DB54" s="1086"/>
      <c r="DC54" s="1086"/>
      <c r="DD54" s="1086"/>
      <c r="DE54" s="1086"/>
      <c r="DF54" s="1086"/>
      <c r="DG54" s="1086"/>
      <c r="DH54" s="1086"/>
      <c r="DI54" s="1086"/>
      <c r="DJ54" s="1086"/>
      <c r="DK54" s="1086"/>
      <c r="DL54" s="1086"/>
      <c r="DM54" s="1086"/>
      <c r="DN54" s="1086"/>
      <c r="DO54" s="1086"/>
      <c r="DP54" s="1086"/>
      <c r="DQ54" s="1086"/>
      <c r="DR54" s="1086"/>
      <c r="DS54" s="1086"/>
      <c r="DT54" s="1086"/>
      <c r="DU54" s="1086"/>
      <c r="DV54" s="1086"/>
      <c r="DW54" s="1086"/>
      <c r="DX54" s="1086"/>
      <c r="DY54" s="1086"/>
      <c r="DZ54" s="1086"/>
      <c r="EA54" s="1086"/>
      <c r="EB54" s="1086"/>
      <c r="EC54" s="1086"/>
      <c r="ED54" s="1086"/>
      <c r="EE54" s="1086"/>
      <c r="EF54" s="1086"/>
      <c r="EG54" s="1086"/>
      <c r="EH54" s="1086"/>
      <c r="EI54" s="1086"/>
      <c r="EJ54" s="1086"/>
      <c r="EK54" s="1086"/>
      <c r="EL54" s="1086"/>
      <c r="EM54" s="1086"/>
      <c r="EN54" s="1086"/>
      <c r="EO54" s="1086"/>
      <c r="EP54" s="1086"/>
      <c r="EQ54" s="1086"/>
      <c r="ER54" s="1086"/>
      <c r="ES54" s="1086"/>
      <c r="ET54" s="1086"/>
      <c r="EU54" s="1086"/>
      <c r="EV54" s="1086"/>
      <c r="EW54" s="1086"/>
      <c r="EX54" s="1086"/>
      <c r="EY54" s="1086"/>
      <c r="EZ54" s="1086"/>
      <c r="FA54" s="1086"/>
      <c r="FB54" s="1086"/>
      <c r="FC54" s="1086"/>
      <c r="FD54" s="1086"/>
      <c r="FE54" s="1086"/>
      <c r="FF54" s="1086"/>
      <c r="FG54" s="1086"/>
      <c r="FH54" s="1086"/>
      <c r="FI54" s="1086"/>
      <c r="FJ54" s="1086"/>
      <c r="FK54" s="1086"/>
      <c r="FL54" s="1086"/>
      <c r="FM54" s="1086"/>
      <c r="FN54" s="1086"/>
      <c r="FO54" s="1086"/>
      <c r="FP54" s="1086"/>
      <c r="FQ54" s="1086"/>
      <c r="FR54" s="1086"/>
      <c r="FS54" s="1086"/>
      <c r="FT54" s="1086"/>
      <c r="FU54" s="1086"/>
      <c r="FV54" s="1086"/>
      <c r="FW54" s="1086"/>
      <c r="FX54" s="1086"/>
      <c r="FY54" s="1086"/>
      <c r="FZ54" s="1086"/>
      <c r="GA54" s="1086"/>
      <c r="GB54" s="1086"/>
      <c r="GC54" s="1087"/>
    </row>
    <row r="55" spans="2:185" x14ac:dyDescent="0.75">
      <c r="B55" s="42" t="s">
        <v>78</v>
      </c>
      <c r="C55" s="41"/>
      <c r="D55" s="1054"/>
      <c r="E55" s="40"/>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35"/>
      <c r="BS55" s="35"/>
      <c r="BT55" s="35"/>
      <c r="BU55" s="35"/>
      <c r="BV55" s="35"/>
      <c r="BW55" s="35"/>
      <c r="BX55" s="35"/>
      <c r="BY55" s="35"/>
      <c r="BZ55" s="35"/>
      <c r="CA55" s="35"/>
      <c r="CB55" s="35"/>
      <c r="CC55" s="35"/>
      <c r="CD55" s="35"/>
      <c r="CE55" s="35"/>
      <c r="CF55" s="35"/>
      <c r="CG55" s="35"/>
      <c r="CH55" s="35"/>
      <c r="CI55" s="35"/>
      <c r="CJ55" s="35"/>
      <c r="CK55" s="35"/>
      <c r="CL55" s="35"/>
      <c r="CM55" s="35"/>
      <c r="CN55" s="35"/>
      <c r="CO55" s="35"/>
      <c r="CP55" s="35"/>
      <c r="CQ55" s="35"/>
      <c r="CR55" s="35"/>
      <c r="CS55" s="35"/>
      <c r="CT55" s="35"/>
      <c r="CU55" s="35"/>
      <c r="CV55" s="35"/>
      <c r="CW55" s="35"/>
      <c r="CX55" s="35"/>
      <c r="CY55" s="35"/>
      <c r="CZ55" s="35"/>
      <c r="DA55" s="35"/>
      <c r="DB55" s="35"/>
      <c r="DC55" s="35"/>
      <c r="DD55" s="35"/>
      <c r="DE55" s="35"/>
      <c r="DF55" s="35"/>
      <c r="DG55" s="35"/>
      <c r="DH55" s="35"/>
      <c r="DI55" s="35"/>
      <c r="DJ55" s="35"/>
      <c r="DK55" s="35"/>
      <c r="DL55" s="35"/>
      <c r="DM55" s="35"/>
      <c r="DN55" s="35"/>
      <c r="DO55" s="35"/>
      <c r="DP55" s="35"/>
      <c r="DQ55" s="35"/>
      <c r="DR55" s="35"/>
      <c r="DS55" s="35"/>
      <c r="DT55" s="35"/>
      <c r="DU55" s="35"/>
      <c r="DV55" s="35"/>
      <c r="DW55" s="35"/>
      <c r="DX55" s="35"/>
      <c r="DY55" s="35"/>
      <c r="DZ55" s="35"/>
      <c r="EA55" s="35"/>
      <c r="EB55" s="35"/>
      <c r="EC55" s="35"/>
      <c r="ED55" s="35"/>
      <c r="EE55" s="35"/>
      <c r="EF55" s="35"/>
      <c r="EG55" s="35"/>
      <c r="EH55" s="35"/>
      <c r="EI55" s="35"/>
      <c r="EJ55" s="35"/>
      <c r="EK55" s="35"/>
      <c r="EL55" s="35"/>
      <c r="EM55" s="35"/>
      <c r="EN55" s="35"/>
      <c r="EO55" s="35"/>
      <c r="EP55" s="35"/>
      <c r="EQ55" s="35"/>
      <c r="ER55" s="35"/>
      <c r="ES55" s="35"/>
      <c r="ET55" s="35"/>
      <c r="EU55" s="35"/>
      <c r="EV55" s="35"/>
      <c r="EW55" s="35"/>
      <c r="EX55" s="35"/>
      <c r="EY55" s="35"/>
      <c r="EZ55" s="35"/>
      <c r="FA55" s="35"/>
      <c r="FB55" s="35"/>
      <c r="FC55" s="35"/>
      <c r="FD55" s="35"/>
      <c r="FE55" s="35"/>
      <c r="FF55" s="35"/>
      <c r="FG55" s="35"/>
      <c r="FH55" s="35"/>
      <c r="FI55" s="35"/>
      <c r="FJ55" s="35"/>
      <c r="FK55" s="35"/>
      <c r="FL55" s="35"/>
      <c r="FM55" s="35"/>
      <c r="FN55" s="35"/>
      <c r="FO55" s="35"/>
      <c r="FP55" s="35"/>
      <c r="FQ55" s="35"/>
      <c r="FR55" s="35"/>
      <c r="FS55" s="35"/>
      <c r="FT55" s="35"/>
      <c r="FU55" s="35"/>
      <c r="FV55" s="35"/>
      <c r="FW55" s="35"/>
      <c r="FX55" s="35"/>
      <c r="FY55" s="35"/>
      <c r="FZ55" s="35"/>
      <c r="GA55" s="35"/>
      <c r="GB55" s="35"/>
      <c r="GC55" s="34"/>
    </row>
    <row r="56" spans="2:185" x14ac:dyDescent="0.75">
      <c r="B56" s="5" t="s">
        <v>83</v>
      </c>
      <c r="C56" s="9"/>
      <c r="D56" s="1051">
        <v>0</v>
      </c>
      <c r="E56" s="19"/>
      <c r="F56" s="39">
        <f t="shared" ref="F56:AK56" si="28">E60</f>
        <v>3380804.9311906248</v>
      </c>
      <c r="G56" s="39">
        <f t="shared" si="28"/>
        <v>4565201.2781662764</v>
      </c>
      <c r="H56" s="39">
        <f t="shared" si="28"/>
        <v>5870010.9754352719</v>
      </c>
      <c r="I56" s="39">
        <f t="shared" si="28"/>
        <v>7290295.5311679216</v>
      </c>
      <c r="J56" s="39">
        <f t="shared" si="28"/>
        <v>8207147.3578594076</v>
      </c>
      <c r="K56" s="39">
        <f t="shared" si="28"/>
        <v>30002380.813053876</v>
      </c>
      <c r="L56" s="39">
        <f t="shared" si="28"/>
        <v>46557679.738129079</v>
      </c>
      <c r="M56" s="39">
        <f t="shared" si="28"/>
        <v>47113621.392195217</v>
      </c>
      <c r="N56" s="39">
        <f t="shared" si="28"/>
        <v>47657949.330059037</v>
      </c>
      <c r="O56" s="39">
        <f t="shared" si="28"/>
        <v>48227029.21825318</v>
      </c>
      <c r="P56" s="39">
        <f t="shared" si="28"/>
        <v>48784220.930287838</v>
      </c>
      <c r="Q56" s="39">
        <f t="shared" si="28"/>
        <v>49366749.540580697</v>
      </c>
      <c r="R56" s="39">
        <f t="shared" si="28"/>
        <v>49956234.079969861</v>
      </c>
      <c r="S56" s="39">
        <f t="shared" si="28"/>
        <v>50494719.567040011</v>
      </c>
      <c r="T56" s="39">
        <f t="shared" si="28"/>
        <v>51097673.10930419</v>
      </c>
      <c r="U56" s="39">
        <f t="shared" si="28"/>
        <v>51688030.848984011</v>
      </c>
      <c r="V56" s="39">
        <f t="shared" si="28"/>
        <v>52305233.629002973</v>
      </c>
      <c r="W56" s="39">
        <f t="shared" si="28"/>
        <v>52909542.937424704</v>
      </c>
      <c r="X56" s="39">
        <f t="shared" si="28"/>
        <v>53541331.698848441</v>
      </c>
      <c r="Y56" s="39">
        <f t="shared" si="28"/>
        <v>54180664.601024501</v>
      </c>
      <c r="Z56" s="39">
        <f t="shared" si="28"/>
        <v>54806641.7295679</v>
      </c>
      <c r="AA56" s="39">
        <f t="shared" si="28"/>
        <v>55461083.600991167</v>
      </c>
      <c r="AB56" s="39">
        <f t="shared" si="28"/>
        <v>56101854.069831029</v>
      </c>
      <c r="AC56" s="39">
        <f t="shared" si="28"/>
        <v>56771761.971667819</v>
      </c>
      <c r="AD56" s="39">
        <f t="shared" si="28"/>
        <v>57449669.191965364</v>
      </c>
      <c r="AE56" s="39">
        <f t="shared" si="28"/>
        <v>58151779.294879287</v>
      </c>
      <c r="AF56" s="39">
        <f t="shared" si="28"/>
        <v>58906777.590554155</v>
      </c>
      <c r="AG56" s="39">
        <f t="shared" si="28"/>
        <v>58284235.796615496</v>
      </c>
      <c r="AH56" s="39">
        <f t="shared" si="28"/>
        <v>57830808.572735712</v>
      </c>
      <c r="AI56" s="39">
        <f t="shared" si="28"/>
        <v>57527920.897472262</v>
      </c>
      <c r="AJ56" s="39">
        <f t="shared" si="28"/>
        <v>57430264.673354998</v>
      </c>
      <c r="AK56" s="39">
        <f t="shared" si="28"/>
        <v>57331442.343816012</v>
      </c>
      <c r="AL56" s="39">
        <f t="shared" ref="AL56:BQ56" si="29">AK60</f>
        <v>57022785.233268365</v>
      </c>
      <c r="AM56" s="39">
        <f t="shared" si="29"/>
        <v>56554295.125742868</v>
      </c>
      <c r="AN56" s="39">
        <f t="shared" si="29"/>
        <v>55904573.890039973</v>
      </c>
      <c r="AO56" s="39">
        <f t="shared" si="29"/>
        <v>55155815.822571404</v>
      </c>
      <c r="AP56" s="39">
        <f t="shared" si="29"/>
        <v>54338047.201871082</v>
      </c>
      <c r="AQ56" s="39">
        <f t="shared" si="29"/>
        <v>53447384.934646636</v>
      </c>
      <c r="AR56" s="39">
        <f t="shared" si="29"/>
        <v>52669285.763843499</v>
      </c>
      <c r="AS56" s="39">
        <f t="shared" si="29"/>
        <v>51673831.274466932</v>
      </c>
      <c r="AT56" s="39">
        <f t="shared" si="29"/>
        <v>50874535.129012242</v>
      </c>
      <c r="AU56" s="39">
        <f t="shared" si="29"/>
        <v>50263690.254585639</v>
      </c>
      <c r="AV56" s="39">
        <f t="shared" si="29"/>
        <v>49892835.277884863</v>
      </c>
      <c r="AW56" s="39">
        <f t="shared" si="29"/>
        <v>49517551.950580597</v>
      </c>
      <c r="AX56" s="39">
        <f t="shared" si="29"/>
        <v>48891029.150462762</v>
      </c>
      <c r="AY56" s="39">
        <f t="shared" si="29"/>
        <v>48058503.78000246</v>
      </c>
      <c r="AZ56" s="39">
        <f t="shared" si="29"/>
        <v>47009778.551187053</v>
      </c>
      <c r="BA56" s="39">
        <f t="shared" si="29"/>
        <v>45828990.725742526</v>
      </c>
      <c r="BB56" s="39">
        <f t="shared" si="29"/>
        <v>44560781.791279107</v>
      </c>
      <c r="BC56" s="39">
        <f t="shared" si="29"/>
        <v>43225659.546819434</v>
      </c>
      <c r="BD56" s="39">
        <f t="shared" si="29"/>
        <v>0</v>
      </c>
      <c r="BE56" s="39">
        <f t="shared" si="29"/>
        <v>0</v>
      </c>
      <c r="BF56" s="39">
        <f t="shared" si="29"/>
        <v>0</v>
      </c>
      <c r="BG56" s="39">
        <f t="shared" si="29"/>
        <v>0</v>
      </c>
      <c r="BH56" s="39">
        <f t="shared" si="29"/>
        <v>0</v>
      </c>
      <c r="BI56" s="39">
        <f t="shared" si="29"/>
        <v>0</v>
      </c>
      <c r="BJ56" s="39">
        <f t="shared" si="29"/>
        <v>0</v>
      </c>
      <c r="BK56" s="39">
        <f t="shared" si="29"/>
        <v>0</v>
      </c>
      <c r="BL56" s="39">
        <f t="shared" si="29"/>
        <v>0</v>
      </c>
      <c r="BM56" s="39">
        <f t="shared" si="29"/>
        <v>0</v>
      </c>
      <c r="BN56" s="39">
        <f t="shared" si="29"/>
        <v>0</v>
      </c>
      <c r="BO56" s="39">
        <f t="shared" si="29"/>
        <v>0</v>
      </c>
      <c r="BP56" s="39">
        <f t="shared" si="29"/>
        <v>0</v>
      </c>
      <c r="BQ56" s="39">
        <f t="shared" si="29"/>
        <v>0</v>
      </c>
      <c r="BR56" s="39">
        <f t="shared" ref="BR56:CW56" si="30">BQ60</f>
        <v>0</v>
      </c>
      <c r="BS56" s="39">
        <f t="shared" si="30"/>
        <v>0</v>
      </c>
      <c r="BT56" s="39">
        <f t="shared" si="30"/>
        <v>0</v>
      </c>
      <c r="BU56" s="39">
        <f t="shared" si="30"/>
        <v>0</v>
      </c>
      <c r="BV56" s="39">
        <f t="shared" si="30"/>
        <v>0</v>
      </c>
      <c r="BW56" s="39">
        <f t="shared" si="30"/>
        <v>0</v>
      </c>
      <c r="BX56" s="39">
        <f t="shared" si="30"/>
        <v>0</v>
      </c>
      <c r="BY56" s="39">
        <f t="shared" si="30"/>
        <v>0</v>
      </c>
      <c r="BZ56" s="39">
        <f t="shared" si="30"/>
        <v>0</v>
      </c>
      <c r="CA56" s="39">
        <f t="shared" si="30"/>
        <v>0</v>
      </c>
      <c r="CB56" s="39">
        <f t="shared" si="30"/>
        <v>0</v>
      </c>
      <c r="CC56" s="39">
        <f t="shared" si="30"/>
        <v>0</v>
      </c>
      <c r="CD56" s="39">
        <f t="shared" si="30"/>
        <v>0</v>
      </c>
      <c r="CE56" s="39">
        <f t="shared" si="30"/>
        <v>0</v>
      </c>
      <c r="CF56" s="39">
        <f t="shared" si="30"/>
        <v>0</v>
      </c>
      <c r="CG56" s="39">
        <f t="shared" si="30"/>
        <v>0</v>
      </c>
      <c r="CH56" s="39">
        <f t="shared" si="30"/>
        <v>0</v>
      </c>
      <c r="CI56" s="39">
        <f t="shared" si="30"/>
        <v>0</v>
      </c>
      <c r="CJ56" s="39">
        <f t="shared" si="30"/>
        <v>0</v>
      </c>
      <c r="CK56" s="39">
        <f t="shared" si="30"/>
        <v>0</v>
      </c>
      <c r="CL56" s="39">
        <f t="shared" si="30"/>
        <v>0</v>
      </c>
      <c r="CM56" s="39">
        <f t="shared" si="30"/>
        <v>0</v>
      </c>
      <c r="CN56" s="39">
        <f t="shared" si="30"/>
        <v>0</v>
      </c>
      <c r="CO56" s="39">
        <f t="shared" si="30"/>
        <v>0</v>
      </c>
      <c r="CP56" s="39">
        <f t="shared" si="30"/>
        <v>0</v>
      </c>
      <c r="CQ56" s="39">
        <f t="shared" si="30"/>
        <v>0</v>
      </c>
      <c r="CR56" s="39">
        <f t="shared" si="30"/>
        <v>0</v>
      </c>
      <c r="CS56" s="39">
        <f t="shared" si="30"/>
        <v>0</v>
      </c>
      <c r="CT56" s="39">
        <f t="shared" si="30"/>
        <v>0</v>
      </c>
      <c r="CU56" s="39">
        <f t="shared" si="30"/>
        <v>0</v>
      </c>
      <c r="CV56" s="39">
        <f t="shared" si="30"/>
        <v>0</v>
      </c>
      <c r="CW56" s="39">
        <f t="shared" si="30"/>
        <v>0</v>
      </c>
      <c r="CX56" s="39">
        <f t="shared" ref="CX56:EC56" si="31">CW60</f>
        <v>0</v>
      </c>
      <c r="CY56" s="39">
        <f t="shared" si="31"/>
        <v>0</v>
      </c>
      <c r="CZ56" s="39">
        <f t="shared" si="31"/>
        <v>0</v>
      </c>
      <c r="DA56" s="39">
        <f t="shared" si="31"/>
        <v>0</v>
      </c>
      <c r="DB56" s="39">
        <f t="shared" si="31"/>
        <v>0</v>
      </c>
      <c r="DC56" s="39">
        <f t="shared" si="31"/>
        <v>0</v>
      </c>
      <c r="DD56" s="39">
        <f t="shared" si="31"/>
        <v>0</v>
      </c>
      <c r="DE56" s="39">
        <f t="shared" si="31"/>
        <v>0</v>
      </c>
      <c r="DF56" s="39">
        <f t="shared" si="31"/>
        <v>0</v>
      </c>
      <c r="DG56" s="39">
        <f t="shared" si="31"/>
        <v>0</v>
      </c>
      <c r="DH56" s="39">
        <f t="shared" si="31"/>
        <v>0</v>
      </c>
      <c r="DI56" s="39">
        <f t="shared" si="31"/>
        <v>0</v>
      </c>
      <c r="DJ56" s="39">
        <f t="shared" si="31"/>
        <v>0</v>
      </c>
      <c r="DK56" s="39">
        <f t="shared" si="31"/>
        <v>0</v>
      </c>
      <c r="DL56" s="39">
        <f t="shared" si="31"/>
        <v>0</v>
      </c>
      <c r="DM56" s="39">
        <f t="shared" si="31"/>
        <v>0</v>
      </c>
      <c r="DN56" s="39">
        <f t="shared" si="31"/>
        <v>0</v>
      </c>
      <c r="DO56" s="39">
        <f t="shared" si="31"/>
        <v>0</v>
      </c>
      <c r="DP56" s="39">
        <f t="shared" si="31"/>
        <v>0</v>
      </c>
      <c r="DQ56" s="39">
        <f t="shared" si="31"/>
        <v>0</v>
      </c>
      <c r="DR56" s="39">
        <f t="shared" si="31"/>
        <v>0</v>
      </c>
      <c r="DS56" s="39">
        <f t="shared" si="31"/>
        <v>0</v>
      </c>
      <c r="DT56" s="39">
        <f t="shared" si="31"/>
        <v>0</v>
      </c>
      <c r="DU56" s="39">
        <f t="shared" si="31"/>
        <v>0</v>
      </c>
      <c r="DV56" s="39">
        <f t="shared" si="31"/>
        <v>0</v>
      </c>
      <c r="DW56" s="39">
        <f t="shared" si="31"/>
        <v>0</v>
      </c>
      <c r="DX56" s="39">
        <f t="shared" si="31"/>
        <v>0</v>
      </c>
      <c r="DY56" s="39">
        <f t="shared" si="31"/>
        <v>0</v>
      </c>
      <c r="DZ56" s="39">
        <f t="shared" si="31"/>
        <v>0</v>
      </c>
      <c r="EA56" s="39">
        <f t="shared" si="31"/>
        <v>0</v>
      </c>
      <c r="EB56" s="39">
        <f t="shared" si="31"/>
        <v>0</v>
      </c>
      <c r="EC56" s="39">
        <f t="shared" si="31"/>
        <v>0</v>
      </c>
      <c r="ED56" s="39">
        <f t="shared" ref="ED56:FI56" si="32">EC60</f>
        <v>0</v>
      </c>
      <c r="EE56" s="39">
        <f t="shared" si="32"/>
        <v>0</v>
      </c>
      <c r="EF56" s="39">
        <f t="shared" si="32"/>
        <v>0</v>
      </c>
      <c r="EG56" s="39">
        <f t="shared" si="32"/>
        <v>0</v>
      </c>
      <c r="EH56" s="39">
        <f t="shared" si="32"/>
        <v>0</v>
      </c>
      <c r="EI56" s="39">
        <f t="shared" si="32"/>
        <v>0</v>
      </c>
      <c r="EJ56" s="39">
        <f t="shared" si="32"/>
        <v>0</v>
      </c>
      <c r="EK56" s="39">
        <f t="shared" si="32"/>
        <v>0</v>
      </c>
      <c r="EL56" s="39">
        <f t="shared" si="32"/>
        <v>0</v>
      </c>
      <c r="EM56" s="39">
        <f t="shared" si="32"/>
        <v>0</v>
      </c>
      <c r="EN56" s="39">
        <f t="shared" si="32"/>
        <v>0</v>
      </c>
      <c r="EO56" s="39">
        <f t="shared" si="32"/>
        <v>0</v>
      </c>
      <c r="EP56" s="39">
        <f t="shared" si="32"/>
        <v>0</v>
      </c>
      <c r="EQ56" s="39">
        <f t="shared" si="32"/>
        <v>0</v>
      </c>
      <c r="ER56" s="39">
        <f t="shared" si="32"/>
        <v>0</v>
      </c>
      <c r="ES56" s="39">
        <f t="shared" si="32"/>
        <v>0</v>
      </c>
      <c r="ET56" s="39">
        <f t="shared" si="32"/>
        <v>0</v>
      </c>
      <c r="EU56" s="39">
        <f t="shared" si="32"/>
        <v>0</v>
      </c>
      <c r="EV56" s="39">
        <f t="shared" si="32"/>
        <v>0</v>
      </c>
      <c r="EW56" s="39">
        <f t="shared" si="32"/>
        <v>0</v>
      </c>
      <c r="EX56" s="39">
        <f t="shared" si="32"/>
        <v>0</v>
      </c>
      <c r="EY56" s="39">
        <f t="shared" si="32"/>
        <v>0</v>
      </c>
      <c r="EZ56" s="39">
        <f t="shared" si="32"/>
        <v>0</v>
      </c>
      <c r="FA56" s="39">
        <f t="shared" si="32"/>
        <v>0</v>
      </c>
      <c r="FB56" s="39">
        <f t="shared" si="32"/>
        <v>0</v>
      </c>
      <c r="FC56" s="39">
        <f t="shared" si="32"/>
        <v>0</v>
      </c>
      <c r="FD56" s="39">
        <f t="shared" si="32"/>
        <v>0</v>
      </c>
      <c r="FE56" s="39">
        <f t="shared" si="32"/>
        <v>0</v>
      </c>
      <c r="FF56" s="39">
        <f t="shared" si="32"/>
        <v>0</v>
      </c>
      <c r="FG56" s="39">
        <f t="shared" si="32"/>
        <v>0</v>
      </c>
      <c r="FH56" s="39">
        <f t="shared" si="32"/>
        <v>0</v>
      </c>
      <c r="FI56" s="39">
        <f t="shared" si="32"/>
        <v>0</v>
      </c>
      <c r="FJ56" s="39">
        <f t="shared" ref="FJ56:GC56" si="33">FI60</f>
        <v>0</v>
      </c>
      <c r="FK56" s="39">
        <f t="shared" si="33"/>
        <v>0</v>
      </c>
      <c r="FL56" s="39">
        <f t="shared" si="33"/>
        <v>0</v>
      </c>
      <c r="FM56" s="39">
        <f t="shared" si="33"/>
        <v>0</v>
      </c>
      <c r="FN56" s="39">
        <f t="shared" si="33"/>
        <v>0</v>
      </c>
      <c r="FO56" s="39">
        <f t="shared" si="33"/>
        <v>0</v>
      </c>
      <c r="FP56" s="39">
        <f t="shared" si="33"/>
        <v>0</v>
      </c>
      <c r="FQ56" s="39">
        <f t="shared" si="33"/>
        <v>0</v>
      </c>
      <c r="FR56" s="39">
        <f t="shared" si="33"/>
        <v>0</v>
      </c>
      <c r="FS56" s="39">
        <f t="shared" si="33"/>
        <v>0</v>
      </c>
      <c r="FT56" s="39">
        <f t="shared" si="33"/>
        <v>0</v>
      </c>
      <c r="FU56" s="39">
        <f t="shared" si="33"/>
        <v>0</v>
      </c>
      <c r="FV56" s="39">
        <f t="shared" si="33"/>
        <v>0</v>
      </c>
      <c r="FW56" s="39">
        <f t="shared" si="33"/>
        <v>0</v>
      </c>
      <c r="FX56" s="39">
        <f t="shared" si="33"/>
        <v>0</v>
      </c>
      <c r="FY56" s="39">
        <f t="shared" si="33"/>
        <v>0</v>
      </c>
      <c r="FZ56" s="39">
        <f t="shared" si="33"/>
        <v>0</v>
      </c>
      <c r="GA56" s="39">
        <f t="shared" si="33"/>
        <v>0</v>
      </c>
      <c r="GB56" s="39">
        <f t="shared" si="33"/>
        <v>0</v>
      </c>
      <c r="GC56" s="30">
        <f t="shared" si="33"/>
        <v>0</v>
      </c>
    </row>
    <row r="57" spans="2:185" x14ac:dyDescent="0.75">
      <c r="B57" s="5" t="s">
        <v>86</v>
      </c>
      <c r="C57" s="9"/>
      <c r="D57" s="1058">
        <f>SUM(E57:GC57)</f>
        <v>45980000.000000015</v>
      </c>
      <c r="E57" s="19">
        <f>-E47</f>
        <v>3380804.9311906248</v>
      </c>
      <c r="F57" s="19">
        <f t="shared" ref="F57:BQ57" si="34">-F47</f>
        <v>1147954.160658183</v>
      </c>
      <c r="G57" s="19">
        <f t="shared" si="34"/>
        <v>1250296.9817727783</v>
      </c>
      <c r="H57" s="19">
        <f t="shared" si="34"/>
        <v>1352465.2950798061</v>
      </c>
      <c r="I57" s="19">
        <f t="shared" si="34"/>
        <v>829798.97141551191</v>
      </c>
      <c r="J57" s="19">
        <f t="shared" si="34"/>
        <v>21700412.053972524</v>
      </c>
      <c r="K57" s="19">
        <f t="shared" si="34"/>
        <v>16197042.815472055</v>
      </c>
      <c r="L57" s="19">
        <f t="shared" si="34"/>
        <v>0</v>
      </c>
      <c r="M57" s="19">
        <f t="shared" si="34"/>
        <v>0</v>
      </c>
      <c r="N57" s="19">
        <f t="shared" si="34"/>
        <v>0</v>
      </c>
      <c r="O57" s="19">
        <f t="shared" si="34"/>
        <v>0</v>
      </c>
      <c r="P57" s="19">
        <f t="shared" si="34"/>
        <v>0</v>
      </c>
      <c r="Q57" s="19">
        <f t="shared" si="34"/>
        <v>0</v>
      </c>
      <c r="R57" s="19">
        <f t="shared" si="34"/>
        <v>0</v>
      </c>
      <c r="S57" s="19">
        <f t="shared" si="34"/>
        <v>0</v>
      </c>
      <c r="T57" s="19">
        <f t="shared" si="34"/>
        <v>0</v>
      </c>
      <c r="U57" s="19">
        <f t="shared" si="34"/>
        <v>0</v>
      </c>
      <c r="V57" s="19">
        <f t="shared" si="34"/>
        <v>0</v>
      </c>
      <c r="W57" s="19">
        <f t="shared" si="34"/>
        <v>0</v>
      </c>
      <c r="X57" s="19">
        <f t="shared" si="34"/>
        <v>0</v>
      </c>
      <c r="Y57" s="19">
        <f t="shared" si="34"/>
        <v>0</v>
      </c>
      <c r="Z57" s="19">
        <f t="shared" si="34"/>
        <v>0</v>
      </c>
      <c r="AA57" s="19">
        <f t="shared" si="34"/>
        <v>0</v>
      </c>
      <c r="AB57" s="19">
        <f t="shared" si="34"/>
        <v>0</v>
      </c>
      <c r="AC57" s="19">
        <f t="shared" si="34"/>
        <v>0</v>
      </c>
      <c r="AD57" s="19">
        <f t="shared" si="34"/>
        <v>60612.395219264377</v>
      </c>
      <c r="AE57" s="19">
        <f t="shared" si="34"/>
        <v>60612.395219264377</v>
      </c>
      <c r="AF57" s="19">
        <f t="shared" si="34"/>
        <v>0</v>
      </c>
      <c r="AG57" s="19">
        <f t="shared" si="34"/>
        <v>0</v>
      </c>
      <c r="AH57" s="19">
        <f t="shared" si="34"/>
        <v>0</v>
      </c>
      <c r="AI57" s="19">
        <f t="shared" si="34"/>
        <v>0</v>
      </c>
      <c r="AJ57" s="19">
        <f t="shared" si="34"/>
        <v>0</v>
      </c>
      <c r="AK57" s="19">
        <f t="shared" si="34"/>
        <v>0</v>
      </c>
      <c r="AL57" s="19">
        <f t="shared" si="34"/>
        <v>0</v>
      </c>
      <c r="AM57" s="19">
        <f t="shared" si="34"/>
        <v>0</v>
      </c>
      <c r="AN57" s="19">
        <f t="shared" si="34"/>
        <v>0</v>
      </c>
      <c r="AO57" s="19">
        <f t="shared" si="34"/>
        <v>0</v>
      </c>
      <c r="AP57" s="19">
        <f t="shared" si="34"/>
        <v>0</v>
      </c>
      <c r="AQ57" s="19">
        <f t="shared" si="34"/>
        <v>0</v>
      </c>
      <c r="AR57" s="19">
        <f t="shared" si="34"/>
        <v>0</v>
      </c>
      <c r="AS57" s="19">
        <f t="shared" si="34"/>
        <v>0</v>
      </c>
      <c r="AT57" s="19">
        <f t="shared" si="34"/>
        <v>0</v>
      </c>
      <c r="AU57" s="19">
        <f t="shared" si="34"/>
        <v>0</v>
      </c>
      <c r="AV57" s="19">
        <f t="shared" si="34"/>
        <v>0</v>
      </c>
      <c r="AW57" s="19">
        <f t="shared" si="34"/>
        <v>0</v>
      </c>
      <c r="AX57" s="19">
        <f t="shared" si="34"/>
        <v>0</v>
      </c>
      <c r="AY57" s="19">
        <f t="shared" si="34"/>
        <v>0</v>
      </c>
      <c r="AZ57" s="19">
        <f t="shared" si="34"/>
        <v>0</v>
      </c>
      <c r="BA57" s="19">
        <f t="shared" si="34"/>
        <v>0</v>
      </c>
      <c r="BB57" s="19">
        <f t="shared" si="34"/>
        <v>0</v>
      </c>
      <c r="BC57" s="19">
        <f t="shared" si="34"/>
        <v>0</v>
      </c>
      <c r="BD57" s="19">
        <f t="shared" si="34"/>
        <v>0</v>
      </c>
      <c r="BE57" s="19">
        <f t="shared" si="34"/>
        <v>0</v>
      </c>
      <c r="BF57" s="19">
        <f t="shared" si="34"/>
        <v>0</v>
      </c>
      <c r="BG57" s="19">
        <f t="shared" si="34"/>
        <v>0</v>
      </c>
      <c r="BH57" s="19">
        <f t="shared" si="34"/>
        <v>0</v>
      </c>
      <c r="BI57" s="19">
        <f t="shared" si="34"/>
        <v>0</v>
      </c>
      <c r="BJ57" s="19">
        <f t="shared" si="34"/>
        <v>0</v>
      </c>
      <c r="BK57" s="19">
        <f t="shared" si="34"/>
        <v>0</v>
      </c>
      <c r="BL57" s="19">
        <f t="shared" si="34"/>
        <v>0</v>
      </c>
      <c r="BM57" s="19">
        <f t="shared" si="34"/>
        <v>0</v>
      </c>
      <c r="BN57" s="19">
        <f t="shared" si="34"/>
        <v>0</v>
      </c>
      <c r="BO57" s="19">
        <f t="shared" si="34"/>
        <v>0</v>
      </c>
      <c r="BP57" s="19">
        <f t="shared" si="34"/>
        <v>0</v>
      </c>
      <c r="BQ57" s="19">
        <f t="shared" si="34"/>
        <v>0</v>
      </c>
      <c r="BR57" s="19">
        <f t="shared" ref="BR57:EC57" si="35">-BR47</f>
        <v>0</v>
      </c>
      <c r="BS57" s="19">
        <f t="shared" si="35"/>
        <v>0</v>
      </c>
      <c r="BT57" s="19">
        <f t="shared" si="35"/>
        <v>0</v>
      </c>
      <c r="BU57" s="19">
        <f t="shared" si="35"/>
        <v>0</v>
      </c>
      <c r="BV57" s="19">
        <f t="shared" si="35"/>
        <v>0</v>
      </c>
      <c r="BW57" s="19">
        <f t="shared" si="35"/>
        <v>0</v>
      </c>
      <c r="BX57" s="19">
        <f t="shared" si="35"/>
        <v>0</v>
      </c>
      <c r="BY57" s="19">
        <f t="shared" si="35"/>
        <v>0</v>
      </c>
      <c r="BZ57" s="19">
        <f t="shared" si="35"/>
        <v>0</v>
      </c>
      <c r="CA57" s="19">
        <f t="shared" si="35"/>
        <v>0</v>
      </c>
      <c r="CB57" s="19">
        <f t="shared" si="35"/>
        <v>0</v>
      </c>
      <c r="CC57" s="19">
        <f t="shared" si="35"/>
        <v>0</v>
      </c>
      <c r="CD57" s="19">
        <f t="shared" si="35"/>
        <v>0</v>
      </c>
      <c r="CE57" s="19">
        <f t="shared" si="35"/>
        <v>0</v>
      </c>
      <c r="CF57" s="19">
        <f t="shared" si="35"/>
        <v>0</v>
      </c>
      <c r="CG57" s="19">
        <f t="shared" si="35"/>
        <v>0</v>
      </c>
      <c r="CH57" s="19">
        <f t="shared" si="35"/>
        <v>0</v>
      </c>
      <c r="CI57" s="19">
        <f t="shared" si="35"/>
        <v>0</v>
      </c>
      <c r="CJ57" s="19">
        <f t="shared" si="35"/>
        <v>0</v>
      </c>
      <c r="CK57" s="19">
        <f t="shared" si="35"/>
        <v>0</v>
      </c>
      <c r="CL57" s="19">
        <f t="shared" si="35"/>
        <v>0</v>
      </c>
      <c r="CM57" s="19">
        <f t="shared" si="35"/>
        <v>0</v>
      </c>
      <c r="CN57" s="19">
        <f t="shared" si="35"/>
        <v>0</v>
      </c>
      <c r="CO57" s="19">
        <f t="shared" si="35"/>
        <v>0</v>
      </c>
      <c r="CP57" s="19">
        <f t="shared" si="35"/>
        <v>0</v>
      </c>
      <c r="CQ57" s="19">
        <f t="shared" si="35"/>
        <v>0</v>
      </c>
      <c r="CR57" s="19">
        <f t="shared" si="35"/>
        <v>0</v>
      </c>
      <c r="CS57" s="19">
        <f t="shared" si="35"/>
        <v>0</v>
      </c>
      <c r="CT57" s="19">
        <f t="shared" si="35"/>
        <v>0</v>
      </c>
      <c r="CU57" s="19">
        <f t="shared" si="35"/>
        <v>0</v>
      </c>
      <c r="CV57" s="19">
        <f t="shared" si="35"/>
        <v>0</v>
      </c>
      <c r="CW57" s="19">
        <f t="shared" si="35"/>
        <v>0</v>
      </c>
      <c r="CX57" s="19">
        <f t="shared" si="35"/>
        <v>0</v>
      </c>
      <c r="CY57" s="19">
        <f t="shared" si="35"/>
        <v>0</v>
      </c>
      <c r="CZ57" s="19">
        <f t="shared" si="35"/>
        <v>0</v>
      </c>
      <c r="DA57" s="19">
        <f t="shared" si="35"/>
        <v>0</v>
      </c>
      <c r="DB57" s="19">
        <f t="shared" si="35"/>
        <v>0</v>
      </c>
      <c r="DC57" s="19">
        <f t="shared" si="35"/>
        <v>0</v>
      </c>
      <c r="DD57" s="19">
        <f t="shared" si="35"/>
        <v>0</v>
      </c>
      <c r="DE57" s="19">
        <f t="shared" si="35"/>
        <v>0</v>
      </c>
      <c r="DF57" s="19">
        <f t="shared" si="35"/>
        <v>0</v>
      </c>
      <c r="DG57" s="19">
        <f t="shared" si="35"/>
        <v>0</v>
      </c>
      <c r="DH57" s="19">
        <f t="shared" si="35"/>
        <v>0</v>
      </c>
      <c r="DI57" s="19">
        <f t="shared" si="35"/>
        <v>0</v>
      </c>
      <c r="DJ57" s="19">
        <f t="shared" si="35"/>
        <v>0</v>
      </c>
      <c r="DK57" s="19">
        <f t="shared" si="35"/>
        <v>0</v>
      </c>
      <c r="DL57" s="19">
        <f t="shared" si="35"/>
        <v>0</v>
      </c>
      <c r="DM57" s="19">
        <f t="shared" si="35"/>
        <v>0</v>
      </c>
      <c r="DN57" s="19">
        <f t="shared" si="35"/>
        <v>0</v>
      </c>
      <c r="DO57" s="19">
        <f t="shared" si="35"/>
        <v>0</v>
      </c>
      <c r="DP57" s="19">
        <f t="shared" si="35"/>
        <v>0</v>
      </c>
      <c r="DQ57" s="19">
        <f t="shared" si="35"/>
        <v>0</v>
      </c>
      <c r="DR57" s="19">
        <f t="shared" si="35"/>
        <v>0</v>
      </c>
      <c r="DS57" s="19">
        <f t="shared" si="35"/>
        <v>0</v>
      </c>
      <c r="DT57" s="19">
        <f t="shared" si="35"/>
        <v>0</v>
      </c>
      <c r="DU57" s="19">
        <f t="shared" si="35"/>
        <v>0</v>
      </c>
      <c r="DV57" s="19">
        <f t="shared" si="35"/>
        <v>0</v>
      </c>
      <c r="DW57" s="19">
        <f t="shared" si="35"/>
        <v>0</v>
      </c>
      <c r="DX57" s="19">
        <f t="shared" si="35"/>
        <v>0</v>
      </c>
      <c r="DY57" s="19">
        <f t="shared" si="35"/>
        <v>0</v>
      </c>
      <c r="DZ57" s="19">
        <f t="shared" si="35"/>
        <v>0</v>
      </c>
      <c r="EA57" s="19">
        <f t="shared" si="35"/>
        <v>0</v>
      </c>
      <c r="EB57" s="19">
        <f t="shared" si="35"/>
        <v>0</v>
      </c>
      <c r="EC57" s="19">
        <f t="shared" si="35"/>
        <v>0</v>
      </c>
      <c r="ED57" s="19">
        <f t="shared" ref="ED57:GC57" si="36">-ED47</f>
        <v>0</v>
      </c>
      <c r="EE57" s="19">
        <f t="shared" si="36"/>
        <v>0</v>
      </c>
      <c r="EF57" s="19">
        <f t="shared" si="36"/>
        <v>0</v>
      </c>
      <c r="EG57" s="19">
        <f t="shared" si="36"/>
        <v>0</v>
      </c>
      <c r="EH57" s="19">
        <f t="shared" si="36"/>
        <v>0</v>
      </c>
      <c r="EI57" s="19">
        <f t="shared" si="36"/>
        <v>0</v>
      </c>
      <c r="EJ57" s="19">
        <f t="shared" si="36"/>
        <v>0</v>
      </c>
      <c r="EK57" s="19">
        <f t="shared" si="36"/>
        <v>0</v>
      </c>
      <c r="EL57" s="19">
        <f t="shared" si="36"/>
        <v>0</v>
      </c>
      <c r="EM57" s="19">
        <f t="shared" si="36"/>
        <v>0</v>
      </c>
      <c r="EN57" s="19">
        <f t="shared" si="36"/>
        <v>0</v>
      </c>
      <c r="EO57" s="19">
        <f t="shared" si="36"/>
        <v>0</v>
      </c>
      <c r="EP57" s="19">
        <f t="shared" si="36"/>
        <v>0</v>
      </c>
      <c r="EQ57" s="19">
        <f t="shared" si="36"/>
        <v>0</v>
      </c>
      <c r="ER57" s="19">
        <f t="shared" si="36"/>
        <v>0</v>
      </c>
      <c r="ES57" s="19">
        <f t="shared" si="36"/>
        <v>0</v>
      </c>
      <c r="ET57" s="19">
        <f t="shared" si="36"/>
        <v>0</v>
      </c>
      <c r="EU57" s="19">
        <f t="shared" si="36"/>
        <v>0</v>
      </c>
      <c r="EV57" s="19">
        <f t="shared" si="36"/>
        <v>0</v>
      </c>
      <c r="EW57" s="19">
        <f t="shared" si="36"/>
        <v>0</v>
      </c>
      <c r="EX57" s="19">
        <f t="shared" si="36"/>
        <v>0</v>
      </c>
      <c r="EY57" s="19">
        <f t="shared" si="36"/>
        <v>0</v>
      </c>
      <c r="EZ57" s="19">
        <f t="shared" si="36"/>
        <v>0</v>
      </c>
      <c r="FA57" s="19">
        <f t="shared" si="36"/>
        <v>0</v>
      </c>
      <c r="FB57" s="19">
        <f t="shared" si="36"/>
        <v>0</v>
      </c>
      <c r="FC57" s="19">
        <f t="shared" si="36"/>
        <v>0</v>
      </c>
      <c r="FD57" s="19">
        <f t="shared" si="36"/>
        <v>0</v>
      </c>
      <c r="FE57" s="19">
        <f t="shared" si="36"/>
        <v>0</v>
      </c>
      <c r="FF57" s="19">
        <f t="shared" si="36"/>
        <v>0</v>
      </c>
      <c r="FG57" s="19">
        <f t="shared" si="36"/>
        <v>0</v>
      </c>
      <c r="FH57" s="19">
        <f t="shared" si="36"/>
        <v>0</v>
      </c>
      <c r="FI57" s="19">
        <f t="shared" si="36"/>
        <v>0</v>
      </c>
      <c r="FJ57" s="19">
        <f t="shared" si="36"/>
        <v>0</v>
      </c>
      <c r="FK57" s="19">
        <f t="shared" si="36"/>
        <v>0</v>
      </c>
      <c r="FL57" s="19">
        <f t="shared" si="36"/>
        <v>0</v>
      </c>
      <c r="FM57" s="19">
        <f t="shared" si="36"/>
        <v>0</v>
      </c>
      <c r="FN57" s="19">
        <f t="shared" si="36"/>
        <v>0</v>
      </c>
      <c r="FO57" s="19">
        <f t="shared" si="36"/>
        <v>0</v>
      </c>
      <c r="FP57" s="19">
        <f t="shared" si="36"/>
        <v>0</v>
      </c>
      <c r="FQ57" s="19">
        <f t="shared" si="36"/>
        <v>0</v>
      </c>
      <c r="FR57" s="19">
        <f t="shared" si="36"/>
        <v>0</v>
      </c>
      <c r="FS57" s="19">
        <f t="shared" si="36"/>
        <v>0</v>
      </c>
      <c r="FT57" s="19">
        <f t="shared" si="36"/>
        <v>0</v>
      </c>
      <c r="FU57" s="19">
        <f t="shared" si="36"/>
        <v>0</v>
      </c>
      <c r="FV57" s="19">
        <f t="shared" si="36"/>
        <v>0</v>
      </c>
      <c r="FW57" s="19">
        <f t="shared" si="36"/>
        <v>0</v>
      </c>
      <c r="FX57" s="19">
        <f t="shared" si="36"/>
        <v>0</v>
      </c>
      <c r="FY57" s="19">
        <f t="shared" si="36"/>
        <v>0</v>
      </c>
      <c r="FZ57" s="19">
        <f t="shared" si="36"/>
        <v>0</v>
      </c>
      <c r="GA57" s="19">
        <f t="shared" si="36"/>
        <v>0</v>
      </c>
      <c r="GB57" s="19">
        <f t="shared" si="36"/>
        <v>0</v>
      </c>
      <c r="GC57" s="19">
        <f t="shared" si="36"/>
        <v>0</v>
      </c>
    </row>
    <row r="58" spans="2:185" s="59" customFormat="1" x14ac:dyDescent="0.75">
      <c r="B58" s="774" t="s">
        <v>82</v>
      </c>
      <c r="C58" s="775"/>
      <c r="D58" s="1058">
        <f>SUM(E58:GC58)</f>
        <v>27716461.021875974</v>
      </c>
      <c r="E58" s="21"/>
      <c r="F58" s="776">
        <f>F56*((1+$C$54)^((DAY(DATE(YEAR(F$39),MONTH(F$39)+1,1)-1))/365)-1)</f>
        <v>36442.186317469146</v>
      </c>
      <c r="G58" s="776">
        <f t="shared" ref="G58:BR58" si="37">G56*((1+$C$54)^((DAY(DATE(YEAR(G$39),MONTH(G$39)+1,1)-1))/365)-1)</f>
        <v>54512.715496217133</v>
      </c>
      <c r="H58" s="776">
        <f t="shared" si="37"/>
        <v>67819.260652843892</v>
      </c>
      <c r="I58" s="776">
        <f t="shared" si="37"/>
        <v>87052.855275973925</v>
      </c>
      <c r="J58" s="776">
        <f t="shared" si="37"/>
        <v>94821.401221944572</v>
      </c>
      <c r="K58" s="776">
        <f t="shared" si="37"/>
        <v>358256.10960314819</v>
      </c>
      <c r="L58" s="776">
        <f t="shared" si="37"/>
        <v>555941.65406614158</v>
      </c>
      <c r="M58" s="776">
        <f t="shared" si="37"/>
        <v>544327.93786382291</v>
      </c>
      <c r="N58" s="776">
        <f t="shared" si="37"/>
        <v>569079.88819414668</v>
      </c>
      <c r="O58" s="776">
        <f t="shared" si="37"/>
        <v>557191.71203466109</v>
      </c>
      <c r="P58" s="776">
        <f t="shared" si="37"/>
        <v>582528.61029285844</v>
      </c>
      <c r="Q58" s="776">
        <f t="shared" si="37"/>
        <v>589484.53938916686</v>
      </c>
      <c r="R58" s="776">
        <f t="shared" si="37"/>
        <v>538485.4870701544</v>
      </c>
      <c r="S58" s="776">
        <f t="shared" si="37"/>
        <v>602953.54226418049</v>
      </c>
      <c r="T58" s="776">
        <f t="shared" si="37"/>
        <v>590357.73967982177</v>
      </c>
      <c r="U58" s="776">
        <f t="shared" si="37"/>
        <v>617202.78001896536</v>
      </c>
      <c r="V58" s="776">
        <f t="shared" si="37"/>
        <v>604309.30842172902</v>
      </c>
      <c r="W58" s="776">
        <f t="shared" si="37"/>
        <v>631788.76142373367</v>
      </c>
      <c r="X58" s="776">
        <f t="shared" si="37"/>
        <v>639332.90217606281</v>
      </c>
      <c r="Y58" s="776">
        <f t="shared" si="37"/>
        <v>625977.12854339636</v>
      </c>
      <c r="Z58" s="776">
        <f t="shared" si="37"/>
        <v>654441.87142326881</v>
      </c>
      <c r="AA58" s="776">
        <f t="shared" si="37"/>
        <v>640770.4688398604</v>
      </c>
      <c r="AB58" s="776">
        <f t="shared" si="37"/>
        <v>669907.90183678735</v>
      </c>
      <c r="AC58" s="776">
        <f t="shared" si="37"/>
        <v>677907.22029754217</v>
      </c>
      <c r="AD58" s="776">
        <f t="shared" si="37"/>
        <v>641497.70769466052</v>
      </c>
      <c r="AE58" s="776">
        <f t="shared" si="37"/>
        <v>694385.90045560407</v>
      </c>
      <c r="AF58" s="776">
        <f t="shared" si="37"/>
        <v>680580.34650210477</v>
      </c>
      <c r="AG58" s="776">
        <f t="shared" si="37"/>
        <v>695967.55330173462</v>
      </c>
      <c r="AH58" s="776">
        <f t="shared" si="37"/>
        <v>668149.12216893351</v>
      </c>
      <c r="AI58" s="776">
        <f t="shared" si="37"/>
        <v>686936.45556684874</v>
      </c>
      <c r="AJ58" s="776">
        <f t="shared" si="37"/>
        <v>685770.35014512297</v>
      </c>
      <c r="AK58" s="776">
        <f t="shared" si="37"/>
        <v>662379.68688473094</v>
      </c>
      <c r="AL58" s="776">
        <f t="shared" si="37"/>
        <v>680904.66965602024</v>
      </c>
      <c r="AM58" s="776">
        <f t="shared" si="37"/>
        <v>653400.90473786672</v>
      </c>
      <c r="AN58" s="776">
        <f t="shared" si="37"/>
        <v>667552.19446295779</v>
      </c>
      <c r="AO58" s="776">
        <f t="shared" si="37"/>
        <v>658611.33227082982</v>
      </c>
      <c r="AP58" s="776">
        <f t="shared" si="37"/>
        <v>585717.68574670434</v>
      </c>
      <c r="AQ58" s="776">
        <f t="shared" si="37"/>
        <v>638211.09112838423</v>
      </c>
      <c r="AR58" s="776">
        <f t="shared" si="37"/>
        <v>608515.39027188148</v>
      </c>
      <c r="AS58" s="776">
        <f t="shared" si="37"/>
        <v>617033.22399752145</v>
      </c>
      <c r="AT58" s="776">
        <f t="shared" si="37"/>
        <v>587779.71164711495</v>
      </c>
      <c r="AU58" s="776">
        <f t="shared" si="37"/>
        <v>600194.83910659025</v>
      </c>
      <c r="AV58" s="776">
        <f t="shared" si="37"/>
        <v>595766.48850309488</v>
      </c>
      <c r="AW58" s="776">
        <f t="shared" si="37"/>
        <v>572101.78595588461</v>
      </c>
      <c r="AX58" s="776">
        <f t="shared" si="37"/>
        <v>583803.99899190641</v>
      </c>
      <c r="AY58" s="776">
        <f t="shared" si="37"/>
        <v>555244.65083304001</v>
      </c>
      <c r="AZ58" s="776">
        <f t="shared" si="37"/>
        <v>561340.1310380717</v>
      </c>
      <c r="BA58" s="776">
        <f t="shared" si="37"/>
        <v>547240.43490907445</v>
      </c>
      <c r="BB58" s="776">
        <f t="shared" si="37"/>
        <v>480327.12491282081</v>
      </c>
      <c r="BC58" s="776">
        <f t="shared" si="37"/>
        <v>516154.25858256879</v>
      </c>
      <c r="BD58" s="776">
        <f t="shared" si="37"/>
        <v>0</v>
      </c>
      <c r="BE58" s="776">
        <f t="shared" si="37"/>
        <v>0</v>
      </c>
      <c r="BF58" s="776">
        <f t="shared" si="37"/>
        <v>0</v>
      </c>
      <c r="BG58" s="776">
        <f t="shared" si="37"/>
        <v>0</v>
      </c>
      <c r="BH58" s="776">
        <f t="shared" si="37"/>
        <v>0</v>
      </c>
      <c r="BI58" s="776">
        <f t="shared" si="37"/>
        <v>0</v>
      </c>
      <c r="BJ58" s="776">
        <f t="shared" si="37"/>
        <v>0</v>
      </c>
      <c r="BK58" s="776">
        <f t="shared" si="37"/>
        <v>0</v>
      </c>
      <c r="BL58" s="776">
        <f t="shared" si="37"/>
        <v>0</v>
      </c>
      <c r="BM58" s="776">
        <f t="shared" si="37"/>
        <v>0</v>
      </c>
      <c r="BN58" s="776">
        <f t="shared" si="37"/>
        <v>0</v>
      </c>
      <c r="BO58" s="776">
        <f t="shared" si="37"/>
        <v>0</v>
      </c>
      <c r="BP58" s="776">
        <f t="shared" si="37"/>
        <v>0</v>
      </c>
      <c r="BQ58" s="776">
        <f t="shared" si="37"/>
        <v>0</v>
      </c>
      <c r="BR58" s="776">
        <f t="shared" si="37"/>
        <v>0</v>
      </c>
      <c r="BS58" s="776">
        <f t="shared" ref="BS58:ED58" si="38">BS56*((1+$C$54)^((DAY(DATE(YEAR(BS$39),MONTH(BS$39)+1,1)-1))/365)-1)</f>
        <v>0</v>
      </c>
      <c r="BT58" s="776">
        <f t="shared" si="38"/>
        <v>0</v>
      </c>
      <c r="BU58" s="776">
        <f t="shared" si="38"/>
        <v>0</v>
      </c>
      <c r="BV58" s="776">
        <f t="shared" si="38"/>
        <v>0</v>
      </c>
      <c r="BW58" s="776">
        <f t="shared" si="38"/>
        <v>0</v>
      </c>
      <c r="BX58" s="776">
        <f t="shared" si="38"/>
        <v>0</v>
      </c>
      <c r="BY58" s="776">
        <f t="shared" si="38"/>
        <v>0</v>
      </c>
      <c r="BZ58" s="776">
        <f t="shared" si="38"/>
        <v>0</v>
      </c>
      <c r="CA58" s="776">
        <f t="shared" si="38"/>
        <v>0</v>
      </c>
      <c r="CB58" s="776">
        <f t="shared" si="38"/>
        <v>0</v>
      </c>
      <c r="CC58" s="776">
        <f t="shared" si="38"/>
        <v>0</v>
      </c>
      <c r="CD58" s="776">
        <f t="shared" si="38"/>
        <v>0</v>
      </c>
      <c r="CE58" s="776">
        <f t="shared" si="38"/>
        <v>0</v>
      </c>
      <c r="CF58" s="776">
        <f t="shared" si="38"/>
        <v>0</v>
      </c>
      <c r="CG58" s="776">
        <f t="shared" si="38"/>
        <v>0</v>
      </c>
      <c r="CH58" s="776">
        <f t="shared" si="38"/>
        <v>0</v>
      </c>
      <c r="CI58" s="776">
        <f t="shared" si="38"/>
        <v>0</v>
      </c>
      <c r="CJ58" s="776">
        <f t="shared" si="38"/>
        <v>0</v>
      </c>
      <c r="CK58" s="776">
        <f t="shared" si="38"/>
        <v>0</v>
      </c>
      <c r="CL58" s="776">
        <f t="shared" si="38"/>
        <v>0</v>
      </c>
      <c r="CM58" s="776">
        <f t="shared" si="38"/>
        <v>0</v>
      </c>
      <c r="CN58" s="776">
        <f t="shared" si="38"/>
        <v>0</v>
      </c>
      <c r="CO58" s="776">
        <f t="shared" si="38"/>
        <v>0</v>
      </c>
      <c r="CP58" s="776">
        <f t="shared" si="38"/>
        <v>0</v>
      </c>
      <c r="CQ58" s="776">
        <f t="shared" si="38"/>
        <v>0</v>
      </c>
      <c r="CR58" s="776">
        <f t="shared" si="38"/>
        <v>0</v>
      </c>
      <c r="CS58" s="776">
        <f t="shared" si="38"/>
        <v>0</v>
      </c>
      <c r="CT58" s="776">
        <f t="shared" si="38"/>
        <v>0</v>
      </c>
      <c r="CU58" s="776">
        <f t="shared" si="38"/>
        <v>0</v>
      </c>
      <c r="CV58" s="776">
        <f t="shared" si="38"/>
        <v>0</v>
      </c>
      <c r="CW58" s="776">
        <f t="shared" si="38"/>
        <v>0</v>
      </c>
      <c r="CX58" s="776">
        <f t="shared" si="38"/>
        <v>0</v>
      </c>
      <c r="CY58" s="776">
        <f t="shared" si="38"/>
        <v>0</v>
      </c>
      <c r="CZ58" s="776">
        <f t="shared" si="38"/>
        <v>0</v>
      </c>
      <c r="DA58" s="776">
        <f t="shared" si="38"/>
        <v>0</v>
      </c>
      <c r="DB58" s="776">
        <f t="shared" si="38"/>
        <v>0</v>
      </c>
      <c r="DC58" s="776">
        <f t="shared" si="38"/>
        <v>0</v>
      </c>
      <c r="DD58" s="776">
        <f t="shared" si="38"/>
        <v>0</v>
      </c>
      <c r="DE58" s="776">
        <f t="shared" si="38"/>
        <v>0</v>
      </c>
      <c r="DF58" s="776">
        <f t="shared" si="38"/>
        <v>0</v>
      </c>
      <c r="DG58" s="776">
        <f t="shared" si="38"/>
        <v>0</v>
      </c>
      <c r="DH58" s="776">
        <f t="shared" si="38"/>
        <v>0</v>
      </c>
      <c r="DI58" s="776">
        <f t="shared" si="38"/>
        <v>0</v>
      </c>
      <c r="DJ58" s="776">
        <f t="shared" si="38"/>
        <v>0</v>
      </c>
      <c r="DK58" s="776">
        <f t="shared" si="38"/>
        <v>0</v>
      </c>
      <c r="DL58" s="776">
        <f t="shared" si="38"/>
        <v>0</v>
      </c>
      <c r="DM58" s="776">
        <f t="shared" si="38"/>
        <v>0</v>
      </c>
      <c r="DN58" s="776">
        <f t="shared" si="38"/>
        <v>0</v>
      </c>
      <c r="DO58" s="776">
        <f t="shared" si="38"/>
        <v>0</v>
      </c>
      <c r="DP58" s="776">
        <f t="shared" si="38"/>
        <v>0</v>
      </c>
      <c r="DQ58" s="776">
        <f t="shared" si="38"/>
        <v>0</v>
      </c>
      <c r="DR58" s="776">
        <f t="shared" si="38"/>
        <v>0</v>
      </c>
      <c r="DS58" s="776">
        <f t="shared" si="38"/>
        <v>0</v>
      </c>
      <c r="DT58" s="776">
        <f t="shared" si="38"/>
        <v>0</v>
      </c>
      <c r="DU58" s="776">
        <f t="shared" si="38"/>
        <v>0</v>
      </c>
      <c r="DV58" s="776">
        <f t="shared" si="38"/>
        <v>0</v>
      </c>
      <c r="DW58" s="776">
        <f t="shared" si="38"/>
        <v>0</v>
      </c>
      <c r="DX58" s="776">
        <f t="shared" si="38"/>
        <v>0</v>
      </c>
      <c r="DY58" s="776">
        <f t="shared" si="38"/>
        <v>0</v>
      </c>
      <c r="DZ58" s="776">
        <f t="shared" si="38"/>
        <v>0</v>
      </c>
      <c r="EA58" s="776">
        <f t="shared" si="38"/>
        <v>0</v>
      </c>
      <c r="EB58" s="776">
        <f t="shared" si="38"/>
        <v>0</v>
      </c>
      <c r="EC58" s="776">
        <f t="shared" si="38"/>
        <v>0</v>
      </c>
      <c r="ED58" s="776">
        <f t="shared" si="38"/>
        <v>0</v>
      </c>
      <c r="EE58" s="776">
        <f t="shared" ref="EE58:GC58" si="39">EE56*((1+$C$54)^((DAY(DATE(YEAR(EE$39),MONTH(EE$39)+1,1)-1))/365)-1)</f>
        <v>0</v>
      </c>
      <c r="EF58" s="776">
        <f t="shared" si="39"/>
        <v>0</v>
      </c>
      <c r="EG58" s="776">
        <f t="shared" si="39"/>
        <v>0</v>
      </c>
      <c r="EH58" s="776">
        <f t="shared" si="39"/>
        <v>0</v>
      </c>
      <c r="EI58" s="776">
        <f t="shared" si="39"/>
        <v>0</v>
      </c>
      <c r="EJ58" s="776">
        <f t="shared" si="39"/>
        <v>0</v>
      </c>
      <c r="EK58" s="776">
        <f t="shared" si="39"/>
        <v>0</v>
      </c>
      <c r="EL58" s="776">
        <f t="shared" si="39"/>
        <v>0</v>
      </c>
      <c r="EM58" s="776">
        <f t="shared" si="39"/>
        <v>0</v>
      </c>
      <c r="EN58" s="776">
        <f t="shared" si="39"/>
        <v>0</v>
      </c>
      <c r="EO58" s="776">
        <f t="shared" si="39"/>
        <v>0</v>
      </c>
      <c r="EP58" s="776">
        <f t="shared" si="39"/>
        <v>0</v>
      </c>
      <c r="EQ58" s="776">
        <f t="shared" si="39"/>
        <v>0</v>
      </c>
      <c r="ER58" s="776">
        <f t="shared" si="39"/>
        <v>0</v>
      </c>
      <c r="ES58" s="776">
        <f t="shared" si="39"/>
        <v>0</v>
      </c>
      <c r="ET58" s="776">
        <f t="shared" si="39"/>
        <v>0</v>
      </c>
      <c r="EU58" s="776">
        <f t="shared" si="39"/>
        <v>0</v>
      </c>
      <c r="EV58" s="776">
        <f t="shared" si="39"/>
        <v>0</v>
      </c>
      <c r="EW58" s="776">
        <f t="shared" si="39"/>
        <v>0</v>
      </c>
      <c r="EX58" s="776">
        <f t="shared" si="39"/>
        <v>0</v>
      </c>
      <c r="EY58" s="776">
        <f t="shared" si="39"/>
        <v>0</v>
      </c>
      <c r="EZ58" s="776">
        <f t="shared" si="39"/>
        <v>0</v>
      </c>
      <c r="FA58" s="776">
        <f t="shared" si="39"/>
        <v>0</v>
      </c>
      <c r="FB58" s="776">
        <f t="shared" si="39"/>
        <v>0</v>
      </c>
      <c r="FC58" s="776">
        <f t="shared" si="39"/>
        <v>0</v>
      </c>
      <c r="FD58" s="776">
        <f t="shared" si="39"/>
        <v>0</v>
      </c>
      <c r="FE58" s="776">
        <f t="shared" si="39"/>
        <v>0</v>
      </c>
      <c r="FF58" s="776">
        <f t="shared" si="39"/>
        <v>0</v>
      </c>
      <c r="FG58" s="776">
        <f t="shared" si="39"/>
        <v>0</v>
      </c>
      <c r="FH58" s="776">
        <f t="shared" si="39"/>
        <v>0</v>
      </c>
      <c r="FI58" s="776">
        <f t="shared" si="39"/>
        <v>0</v>
      </c>
      <c r="FJ58" s="776">
        <f t="shared" si="39"/>
        <v>0</v>
      </c>
      <c r="FK58" s="776">
        <f t="shared" si="39"/>
        <v>0</v>
      </c>
      <c r="FL58" s="776">
        <f t="shared" si="39"/>
        <v>0</v>
      </c>
      <c r="FM58" s="776">
        <f t="shared" si="39"/>
        <v>0</v>
      </c>
      <c r="FN58" s="776">
        <f t="shared" si="39"/>
        <v>0</v>
      </c>
      <c r="FO58" s="776">
        <f t="shared" si="39"/>
        <v>0</v>
      </c>
      <c r="FP58" s="776">
        <f t="shared" si="39"/>
        <v>0</v>
      </c>
      <c r="FQ58" s="776">
        <f t="shared" si="39"/>
        <v>0</v>
      </c>
      <c r="FR58" s="776">
        <f t="shared" si="39"/>
        <v>0</v>
      </c>
      <c r="FS58" s="776">
        <f t="shared" si="39"/>
        <v>0</v>
      </c>
      <c r="FT58" s="776">
        <f t="shared" si="39"/>
        <v>0</v>
      </c>
      <c r="FU58" s="776">
        <f t="shared" si="39"/>
        <v>0</v>
      </c>
      <c r="FV58" s="776">
        <f t="shared" si="39"/>
        <v>0</v>
      </c>
      <c r="FW58" s="776">
        <f t="shared" si="39"/>
        <v>0</v>
      </c>
      <c r="FX58" s="776">
        <f t="shared" si="39"/>
        <v>0</v>
      </c>
      <c r="FY58" s="776">
        <f t="shared" si="39"/>
        <v>0</v>
      </c>
      <c r="FZ58" s="776">
        <f t="shared" si="39"/>
        <v>0</v>
      </c>
      <c r="GA58" s="776">
        <f t="shared" si="39"/>
        <v>0</v>
      </c>
      <c r="GB58" s="776">
        <f t="shared" si="39"/>
        <v>0</v>
      </c>
      <c r="GC58" s="776">
        <f t="shared" si="39"/>
        <v>0</v>
      </c>
    </row>
    <row r="59" spans="2:185" x14ac:dyDescent="0.75">
      <c r="B59" s="5" t="s">
        <v>81</v>
      </c>
      <c r="C59" s="1066">
        <f>+$D$6</f>
        <v>0.283634257928913</v>
      </c>
      <c r="D59" s="1052">
        <f>SUM(E59:GC59)</f>
        <v>73696461.021875963</v>
      </c>
      <c r="E59" s="19"/>
      <c r="F59" s="39">
        <f>MIN(F56+F58,MAX(0,F$42)*$C$59)</f>
        <v>0</v>
      </c>
      <c r="G59" s="39">
        <f t="shared" ref="G59:BR59" si="40">MIN(G56+G58,MAX(0,G$42)*$C$59)</f>
        <v>0</v>
      </c>
      <c r="H59" s="39">
        <f t="shared" si="40"/>
        <v>0</v>
      </c>
      <c r="I59" s="39">
        <f t="shared" si="40"/>
        <v>0</v>
      </c>
      <c r="J59" s="39">
        <f t="shared" si="40"/>
        <v>0</v>
      </c>
      <c r="K59" s="39">
        <f t="shared" si="40"/>
        <v>0</v>
      </c>
      <c r="L59" s="39">
        <f t="shared" si="40"/>
        <v>0</v>
      </c>
      <c r="M59" s="39">
        <f t="shared" si="40"/>
        <v>0</v>
      </c>
      <c r="N59" s="39">
        <f t="shared" si="40"/>
        <v>0</v>
      </c>
      <c r="O59" s="39">
        <f t="shared" si="40"/>
        <v>0</v>
      </c>
      <c r="P59" s="39">
        <f t="shared" si="40"/>
        <v>0</v>
      </c>
      <c r="Q59" s="39">
        <f t="shared" si="40"/>
        <v>0</v>
      </c>
      <c r="R59" s="39">
        <f t="shared" si="40"/>
        <v>0</v>
      </c>
      <c r="S59" s="39">
        <f t="shared" si="40"/>
        <v>0</v>
      </c>
      <c r="T59" s="39">
        <f t="shared" si="40"/>
        <v>0</v>
      </c>
      <c r="U59" s="39">
        <f t="shared" si="40"/>
        <v>0</v>
      </c>
      <c r="V59" s="39">
        <f t="shared" si="40"/>
        <v>0</v>
      </c>
      <c r="W59" s="39">
        <f t="shared" si="40"/>
        <v>0</v>
      </c>
      <c r="X59" s="39">
        <f t="shared" si="40"/>
        <v>0</v>
      </c>
      <c r="Y59" s="39">
        <f t="shared" si="40"/>
        <v>0</v>
      </c>
      <c r="Z59" s="39">
        <f t="shared" si="40"/>
        <v>0</v>
      </c>
      <c r="AA59" s="39">
        <f t="shared" si="40"/>
        <v>0</v>
      </c>
      <c r="AB59" s="39">
        <f t="shared" si="40"/>
        <v>0</v>
      </c>
      <c r="AC59" s="39">
        <f t="shared" si="40"/>
        <v>0</v>
      </c>
      <c r="AD59" s="39">
        <f t="shared" si="40"/>
        <v>0</v>
      </c>
      <c r="AE59" s="39">
        <f t="shared" si="40"/>
        <v>0</v>
      </c>
      <c r="AF59" s="39">
        <f t="shared" si="40"/>
        <v>1303122.1404407592</v>
      </c>
      <c r="AG59" s="39">
        <f t="shared" si="40"/>
        <v>1149394.7771815229</v>
      </c>
      <c r="AH59" s="39">
        <f t="shared" si="40"/>
        <v>971036.79743238166</v>
      </c>
      <c r="AI59" s="39">
        <f t="shared" si="40"/>
        <v>784592.6796841101</v>
      </c>
      <c r="AJ59" s="39">
        <f t="shared" si="40"/>
        <v>784592.67968410964</v>
      </c>
      <c r="AK59" s="39">
        <f t="shared" si="40"/>
        <v>971036.79743238073</v>
      </c>
      <c r="AL59" s="39">
        <f t="shared" si="40"/>
        <v>1149394.7771815234</v>
      </c>
      <c r="AM59" s="39">
        <f t="shared" si="40"/>
        <v>1303122.1404407604</v>
      </c>
      <c r="AN59" s="39">
        <f t="shared" si="40"/>
        <v>1416310.2619315241</v>
      </c>
      <c r="AO59" s="39">
        <f t="shared" si="40"/>
        <v>1476379.9529711548</v>
      </c>
      <c r="AP59" s="39">
        <f t="shared" si="40"/>
        <v>1476379.9529711539</v>
      </c>
      <c r="AQ59" s="39">
        <f t="shared" si="40"/>
        <v>1416310.2619315262</v>
      </c>
      <c r="AR59" s="39">
        <f t="shared" si="40"/>
        <v>1603969.8796484461</v>
      </c>
      <c r="AS59" s="39">
        <f t="shared" si="40"/>
        <v>1416329.3694522094</v>
      </c>
      <c r="AT59" s="39">
        <f t="shared" si="40"/>
        <v>1198624.5860737169</v>
      </c>
      <c r="AU59" s="39">
        <f t="shared" si="40"/>
        <v>971049.81580736407</v>
      </c>
      <c r="AV59" s="39">
        <f t="shared" si="40"/>
        <v>971049.81580736337</v>
      </c>
      <c r="AW59" s="39">
        <f t="shared" si="40"/>
        <v>1198624.5860737155</v>
      </c>
      <c r="AX59" s="39">
        <f t="shared" si="40"/>
        <v>1416329.3694522099</v>
      </c>
      <c r="AY59" s="39">
        <f t="shared" si="40"/>
        <v>1603969.8796484473</v>
      </c>
      <c r="AZ59" s="39">
        <f t="shared" si="40"/>
        <v>1742127.9564825951</v>
      </c>
      <c r="BA59" s="39">
        <f t="shared" si="40"/>
        <v>1815449.3693724978</v>
      </c>
      <c r="BB59" s="39">
        <f t="shared" si="40"/>
        <v>1815449.3693724961</v>
      </c>
      <c r="BC59" s="39">
        <f t="shared" si="40"/>
        <v>43741813.805402003</v>
      </c>
      <c r="BD59" s="39">
        <f t="shared" si="40"/>
        <v>0</v>
      </c>
      <c r="BE59" s="39">
        <f t="shared" si="40"/>
        <v>0</v>
      </c>
      <c r="BF59" s="39">
        <f t="shared" si="40"/>
        <v>0</v>
      </c>
      <c r="BG59" s="39">
        <f t="shared" si="40"/>
        <v>0</v>
      </c>
      <c r="BH59" s="39">
        <f t="shared" si="40"/>
        <v>0</v>
      </c>
      <c r="BI59" s="39">
        <f t="shared" si="40"/>
        <v>0</v>
      </c>
      <c r="BJ59" s="39">
        <f t="shared" si="40"/>
        <v>0</v>
      </c>
      <c r="BK59" s="39">
        <f t="shared" si="40"/>
        <v>0</v>
      </c>
      <c r="BL59" s="39">
        <f t="shared" si="40"/>
        <v>0</v>
      </c>
      <c r="BM59" s="39">
        <f t="shared" si="40"/>
        <v>0</v>
      </c>
      <c r="BN59" s="39">
        <f t="shared" si="40"/>
        <v>0</v>
      </c>
      <c r="BO59" s="39">
        <f t="shared" si="40"/>
        <v>0</v>
      </c>
      <c r="BP59" s="39">
        <f t="shared" si="40"/>
        <v>0</v>
      </c>
      <c r="BQ59" s="39">
        <f t="shared" si="40"/>
        <v>0</v>
      </c>
      <c r="BR59" s="39">
        <f t="shared" si="40"/>
        <v>0</v>
      </c>
      <c r="BS59" s="39">
        <f t="shared" ref="BS59:ED59" si="41">MIN(BS56+BS58,MAX(0,BS$42)*$C$59)</f>
        <v>0</v>
      </c>
      <c r="BT59" s="39">
        <f t="shared" si="41"/>
        <v>0</v>
      </c>
      <c r="BU59" s="39">
        <f t="shared" si="41"/>
        <v>0</v>
      </c>
      <c r="BV59" s="39">
        <f t="shared" si="41"/>
        <v>0</v>
      </c>
      <c r="BW59" s="39">
        <f t="shared" si="41"/>
        <v>0</v>
      </c>
      <c r="BX59" s="39">
        <f t="shared" si="41"/>
        <v>0</v>
      </c>
      <c r="BY59" s="39">
        <f t="shared" si="41"/>
        <v>0</v>
      </c>
      <c r="BZ59" s="39">
        <f t="shared" si="41"/>
        <v>0</v>
      </c>
      <c r="CA59" s="39">
        <f t="shared" si="41"/>
        <v>0</v>
      </c>
      <c r="CB59" s="39">
        <f t="shared" si="41"/>
        <v>0</v>
      </c>
      <c r="CC59" s="39">
        <f t="shared" si="41"/>
        <v>0</v>
      </c>
      <c r="CD59" s="39">
        <f t="shared" si="41"/>
        <v>0</v>
      </c>
      <c r="CE59" s="39">
        <f t="shared" si="41"/>
        <v>0</v>
      </c>
      <c r="CF59" s="39">
        <f t="shared" si="41"/>
        <v>0</v>
      </c>
      <c r="CG59" s="39">
        <f t="shared" si="41"/>
        <v>0</v>
      </c>
      <c r="CH59" s="39">
        <f t="shared" si="41"/>
        <v>0</v>
      </c>
      <c r="CI59" s="39">
        <f t="shared" si="41"/>
        <v>0</v>
      </c>
      <c r="CJ59" s="39">
        <f t="shared" si="41"/>
        <v>0</v>
      </c>
      <c r="CK59" s="39">
        <f t="shared" si="41"/>
        <v>0</v>
      </c>
      <c r="CL59" s="39">
        <f t="shared" si="41"/>
        <v>0</v>
      </c>
      <c r="CM59" s="39">
        <f t="shared" si="41"/>
        <v>0</v>
      </c>
      <c r="CN59" s="39">
        <f t="shared" si="41"/>
        <v>0</v>
      </c>
      <c r="CO59" s="39">
        <f t="shared" si="41"/>
        <v>0</v>
      </c>
      <c r="CP59" s="39">
        <f t="shared" si="41"/>
        <v>0</v>
      </c>
      <c r="CQ59" s="39">
        <f t="shared" si="41"/>
        <v>0</v>
      </c>
      <c r="CR59" s="39">
        <f t="shared" si="41"/>
        <v>0</v>
      </c>
      <c r="CS59" s="39">
        <f t="shared" si="41"/>
        <v>0</v>
      </c>
      <c r="CT59" s="39">
        <f t="shared" si="41"/>
        <v>0</v>
      </c>
      <c r="CU59" s="39">
        <f t="shared" si="41"/>
        <v>0</v>
      </c>
      <c r="CV59" s="39">
        <f t="shared" si="41"/>
        <v>0</v>
      </c>
      <c r="CW59" s="39">
        <f t="shared" si="41"/>
        <v>0</v>
      </c>
      <c r="CX59" s="39">
        <f t="shared" si="41"/>
        <v>0</v>
      </c>
      <c r="CY59" s="39">
        <f t="shared" si="41"/>
        <v>0</v>
      </c>
      <c r="CZ59" s="39">
        <f t="shared" si="41"/>
        <v>0</v>
      </c>
      <c r="DA59" s="39">
        <f t="shared" si="41"/>
        <v>0</v>
      </c>
      <c r="DB59" s="39">
        <f t="shared" si="41"/>
        <v>0</v>
      </c>
      <c r="DC59" s="39">
        <f t="shared" si="41"/>
        <v>0</v>
      </c>
      <c r="DD59" s="39">
        <f t="shared" si="41"/>
        <v>0</v>
      </c>
      <c r="DE59" s="39">
        <f t="shared" si="41"/>
        <v>0</v>
      </c>
      <c r="DF59" s="39">
        <f t="shared" si="41"/>
        <v>0</v>
      </c>
      <c r="DG59" s="39">
        <f t="shared" si="41"/>
        <v>0</v>
      </c>
      <c r="DH59" s="39">
        <f t="shared" si="41"/>
        <v>0</v>
      </c>
      <c r="DI59" s="39">
        <f t="shared" si="41"/>
        <v>0</v>
      </c>
      <c r="DJ59" s="39">
        <f t="shared" si="41"/>
        <v>0</v>
      </c>
      <c r="DK59" s="39">
        <f t="shared" si="41"/>
        <v>0</v>
      </c>
      <c r="DL59" s="39">
        <f t="shared" si="41"/>
        <v>0</v>
      </c>
      <c r="DM59" s="39">
        <f t="shared" si="41"/>
        <v>0</v>
      </c>
      <c r="DN59" s="39">
        <f t="shared" si="41"/>
        <v>0</v>
      </c>
      <c r="DO59" s="39">
        <f t="shared" si="41"/>
        <v>0</v>
      </c>
      <c r="DP59" s="39">
        <f t="shared" si="41"/>
        <v>0</v>
      </c>
      <c r="DQ59" s="39">
        <f t="shared" si="41"/>
        <v>0</v>
      </c>
      <c r="DR59" s="39">
        <f t="shared" si="41"/>
        <v>0</v>
      </c>
      <c r="DS59" s="39">
        <f t="shared" si="41"/>
        <v>0</v>
      </c>
      <c r="DT59" s="39">
        <f t="shared" si="41"/>
        <v>0</v>
      </c>
      <c r="DU59" s="39">
        <f t="shared" si="41"/>
        <v>0</v>
      </c>
      <c r="DV59" s="39">
        <f t="shared" si="41"/>
        <v>0</v>
      </c>
      <c r="DW59" s="39">
        <f t="shared" si="41"/>
        <v>0</v>
      </c>
      <c r="DX59" s="39">
        <f t="shared" si="41"/>
        <v>0</v>
      </c>
      <c r="DY59" s="39">
        <f t="shared" si="41"/>
        <v>0</v>
      </c>
      <c r="DZ59" s="39">
        <f t="shared" si="41"/>
        <v>0</v>
      </c>
      <c r="EA59" s="39">
        <f t="shared" si="41"/>
        <v>0</v>
      </c>
      <c r="EB59" s="39">
        <f t="shared" si="41"/>
        <v>0</v>
      </c>
      <c r="EC59" s="39">
        <f t="shared" si="41"/>
        <v>0</v>
      </c>
      <c r="ED59" s="39">
        <f t="shared" si="41"/>
        <v>0</v>
      </c>
      <c r="EE59" s="39">
        <f t="shared" ref="EE59:GC59" si="42">MIN(EE56+EE58,MAX(0,EE$42)*$C$59)</f>
        <v>0</v>
      </c>
      <c r="EF59" s="39">
        <f t="shared" si="42"/>
        <v>0</v>
      </c>
      <c r="EG59" s="39">
        <f t="shared" si="42"/>
        <v>0</v>
      </c>
      <c r="EH59" s="39">
        <f t="shared" si="42"/>
        <v>0</v>
      </c>
      <c r="EI59" s="39">
        <f t="shared" si="42"/>
        <v>0</v>
      </c>
      <c r="EJ59" s="39">
        <f t="shared" si="42"/>
        <v>0</v>
      </c>
      <c r="EK59" s="39">
        <f t="shared" si="42"/>
        <v>0</v>
      </c>
      <c r="EL59" s="39">
        <f t="shared" si="42"/>
        <v>0</v>
      </c>
      <c r="EM59" s="39">
        <f t="shared" si="42"/>
        <v>0</v>
      </c>
      <c r="EN59" s="39">
        <f t="shared" si="42"/>
        <v>0</v>
      </c>
      <c r="EO59" s="39">
        <f t="shared" si="42"/>
        <v>0</v>
      </c>
      <c r="EP59" s="39">
        <f t="shared" si="42"/>
        <v>0</v>
      </c>
      <c r="EQ59" s="39">
        <f t="shared" si="42"/>
        <v>0</v>
      </c>
      <c r="ER59" s="39">
        <f t="shared" si="42"/>
        <v>0</v>
      </c>
      <c r="ES59" s="39">
        <f t="shared" si="42"/>
        <v>0</v>
      </c>
      <c r="ET59" s="39">
        <f t="shared" si="42"/>
        <v>0</v>
      </c>
      <c r="EU59" s="39">
        <f t="shared" si="42"/>
        <v>0</v>
      </c>
      <c r="EV59" s="39">
        <f t="shared" si="42"/>
        <v>0</v>
      </c>
      <c r="EW59" s="39">
        <f t="shared" si="42"/>
        <v>0</v>
      </c>
      <c r="EX59" s="39">
        <f t="shared" si="42"/>
        <v>0</v>
      </c>
      <c r="EY59" s="39">
        <f t="shared" si="42"/>
        <v>0</v>
      </c>
      <c r="EZ59" s="39">
        <f t="shared" si="42"/>
        <v>0</v>
      </c>
      <c r="FA59" s="39">
        <f t="shared" si="42"/>
        <v>0</v>
      </c>
      <c r="FB59" s="39">
        <f t="shared" si="42"/>
        <v>0</v>
      </c>
      <c r="FC59" s="39">
        <f t="shared" si="42"/>
        <v>0</v>
      </c>
      <c r="FD59" s="39">
        <f t="shared" si="42"/>
        <v>0</v>
      </c>
      <c r="FE59" s="39">
        <f t="shared" si="42"/>
        <v>0</v>
      </c>
      <c r="FF59" s="39">
        <f t="shared" si="42"/>
        <v>0</v>
      </c>
      <c r="FG59" s="39">
        <f t="shared" si="42"/>
        <v>0</v>
      </c>
      <c r="FH59" s="39">
        <f t="shared" si="42"/>
        <v>0</v>
      </c>
      <c r="FI59" s="39">
        <f t="shared" si="42"/>
        <v>0</v>
      </c>
      <c r="FJ59" s="39">
        <f t="shared" si="42"/>
        <v>0</v>
      </c>
      <c r="FK59" s="39">
        <f t="shared" si="42"/>
        <v>0</v>
      </c>
      <c r="FL59" s="39">
        <f t="shared" si="42"/>
        <v>0</v>
      </c>
      <c r="FM59" s="39">
        <f t="shared" si="42"/>
        <v>0</v>
      </c>
      <c r="FN59" s="39">
        <f t="shared" si="42"/>
        <v>0</v>
      </c>
      <c r="FO59" s="39">
        <f t="shared" si="42"/>
        <v>0</v>
      </c>
      <c r="FP59" s="39">
        <f t="shared" si="42"/>
        <v>0</v>
      </c>
      <c r="FQ59" s="39">
        <f t="shared" si="42"/>
        <v>0</v>
      </c>
      <c r="FR59" s="39">
        <f t="shared" si="42"/>
        <v>0</v>
      </c>
      <c r="FS59" s="39">
        <f t="shared" si="42"/>
        <v>0</v>
      </c>
      <c r="FT59" s="39">
        <f t="shared" si="42"/>
        <v>0</v>
      </c>
      <c r="FU59" s="39">
        <f t="shared" si="42"/>
        <v>0</v>
      </c>
      <c r="FV59" s="39">
        <f t="shared" si="42"/>
        <v>0</v>
      </c>
      <c r="FW59" s="39">
        <f t="shared" si="42"/>
        <v>0</v>
      </c>
      <c r="FX59" s="39">
        <f t="shared" si="42"/>
        <v>0</v>
      </c>
      <c r="FY59" s="39">
        <f t="shared" si="42"/>
        <v>0</v>
      </c>
      <c r="FZ59" s="39">
        <f t="shared" si="42"/>
        <v>0</v>
      </c>
      <c r="GA59" s="39">
        <f t="shared" si="42"/>
        <v>0</v>
      </c>
      <c r="GB59" s="39">
        <f t="shared" si="42"/>
        <v>0</v>
      </c>
      <c r="GC59" s="39">
        <f t="shared" si="42"/>
        <v>0</v>
      </c>
    </row>
    <row r="60" spans="2:185" x14ac:dyDescent="0.75">
      <c r="B60" s="14" t="s">
        <v>80</v>
      </c>
      <c r="C60" s="38"/>
      <c r="D60" s="1053">
        <f>+SUM(D56:D58)-D59</f>
        <v>0</v>
      </c>
      <c r="E60" s="25">
        <f>MAX(0,SUM(E56:E59))</f>
        <v>3380804.9311906248</v>
      </c>
      <c r="F60" s="28">
        <f>SUM(F56:F58)-F59</f>
        <v>4565201.2781662764</v>
      </c>
      <c r="G60" s="28">
        <f t="shared" ref="G60:BR60" si="43">SUM(G56:G58)-G59</f>
        <v>5870010.9754352719</v>
      </c>
      <c r="H60" s="28">
        <f t="shared" si="43"/>
        <v>7290295.5311679216</v>
      </c>
      <c r="I60" s="28">
        <f t="shared" si="43"/>
        <v>8207147.3578594076</v>
      </c>
      <c r="J60" s="28">
        <f t="shared" si="43"/>
        <v>30002380.813053876</v>
      </c>
      <c r="K60" s="28">
        <f t="shared" si="43"/>
        <v>46557679.738129079</v>
      </c>
      <c r="L60" s="28">
        <f t="shared" si="43"/>
        <v>47113621.392195217</v>
      </c>
      <c r="M60" s="28">
        <f t="shared" si="43"/>
        <v>47657949.330059037</v>
      </c>
      <c r="N60" s="28">
        <f t="shared" si="43"/>
        <v>48227029.21825318</v>
      </c>
      <c r="O60" s="28">
        <f t="shared" si="43"/>
        <v>48784220.930287838</v>
      </c>
      <c r="P60" s="28">
        <f t="shared" si="43"/>
        <v>49366749.540580697</v>
      </c>
      <c r="Q60" s="28">
        <f t="shared" si="43"/>
        <v>49956234.079969861</v>
      </c>
      <c r="R60" s="28">
        <f t="shared" si="43"/>
        <v>50494719.567040011</v>
      </c>
      <c r="S60" s="28">
        <f t="shared" si="43"/>
        <v>51097673.10930419</v>
      </c>
      <c r="T60" s="28">
        <f t="shared" si="43"/>
        <v>51688030.848984011</v>
      </c>
      <c r="U60" s="28">
        <f t="shared" si="43"/>
        <v>52305233.629002973</v>
      </c>
      <c r="V60" s="28">
        <f t="shared" si="43"/>
        <v>52909542.937424704</v>
      </c>
      <c r="W60" s="28">
        <f t="shared" si="43"/>
        <v>53541331.698848441</v>
      </c>
      <c r="X60" s="28">
        <f t="shared" si="43"/>
        <v>54180664.601024501</v>
      </c>
      <c r="Y60" s="28">
        <f t="shared" si="43"/>
        <v>54806641.7295679</v>
      </c>
      <c r="Z60" s="28">
        <f t="shared" si="43"/>
        <v>55461083.600991167</v>
      </c>
      <c r="AA60" s="28">
        <f t="shared" si="43"/>
        <v>56101854.069831029</v>
      </c>
      <c r="AB60" s="28">
        <f t="shared" si="43"/>
        <v>56771761.971667819</v>
      </c>
      <c r="AC60" s="28">
        <f t="shared" si="43"/>
        <v>57449669.191965364</v>
      </c>
      <c r="AD60" s="28">
        <f t="shared" si="43"/>
        <v>58151779.294879287</v>
      </c>
      <c r="AE60" s="28">
        <f t="shared" si="43"/>
        <v>58906777.590554155</v>
      </c>
      <c r="AF60" s="28">
        <f t="shared" si="43"/>
        <v>58284235.796615496</v>
      </c>
      <c r="AG60" s="28">
        <f t="shared" si="43"/>
        <v>57830808.572735712</v>
      </c>
      <c r="AH60" s="28">
        <f t="shared" si="43"/>
        <v>57527920.897472262</v>
      </c>
      <c r="AI60" s="28">
        <f t="shared" si="43"/>
        <v>57430264.673354998</v>
      </c>
      <c r="AJ60" s="28">
        <f t="shared" si="43"/>
        <v>57331442.343816012</v>
      </c>
      <c r="AK60" s="28">
        <f t="shared" si="43"/>
        <v>57022785.233268365</v>
      </c>
      <c r="AL60" s="28">
        <f t="shared" si="43"/>
        <v>56554295.125742868</v>
      </c>
      <c r="AM60" s="28">
        <f t="shared" si="43"/>
        <v>55904573.890039973</v>
      </c>
      <c r="AN60" s="28">
        <f t="shared" si="43"/>
        <v>55155815.822571404</v>
      </c>
      <c r="AO60" s="28">
        <f t="shared" si="43"/>
        <v>54338047.201871082</v>
      </c>
      <c r="AP60" s="28">
        <f t="shared" si="43"/>
        <v>53447384.934646636</v>
      </c>
      <c r="AQ60" s="28">
        <f t="shared" si="43"/>
        <v>52669285.763843499</v>
      </c>
      <c r="AR60" s="28">
        <f t="shared" si="43"/>
        <v>51673831.274466932</v>
      </c>
      <c r="AS60" s="28">
        <f t="shared" si="43"/>
        <v>50874535.129012242</v>
      </c>
      <c r="AT60" s="28">
        <f t="shared" si="43"/>
        <v>50263690.254585639</v>
      </c>
      <c r="AU60" s="28">
        <f t="shared" si="43"/>
        <v>49892835.277884863</v>
      </c>
      <c r="AV60" s="28">
        <f t="shared" si="43"/>
        <v>49517551.950580597</v>
      </c>
      <c r="AW60" s="28">
        <f t="shared" si="43"/>
        <v>48891029.150462762</v>
      </c>
      <c r="AX60" s="28">
        <f t="shared" si="43"/>
        <v>48058503.78000246</v>
      </c>
      <c r="AY60" s="28">
        <f t="shared" si="43"/>
        <v>47009778.551187053</v>
      </c>
      <c r="AZ60" s="28">
        <f t="shared" si="43"/>
        <v>45828990.725742526</v>
      </c>
      <c r="BA60" s="28">
        <f t="shared" si="43"/>
        <v>44560781.791279107</v>
      </c>
      <c r="BB60" s="28">
        <f t="shared" si="43"/>
        <v>43225659.546819434</v>
      </c>
      <c r="BC60" s="28">
        <f t="shared" si="43"/>
        <v>0</v>
      </c>
      <c r="BD60" s="28">
        <f t="shared" si="43"/>
        <v>0</v>
      </c>
      <c r="BE60" s="28">
        <f t="shared" si="43"/>
        <v>0</v>
      </c>
      <c r="BF60" s="28">
        <f t="shared" si="43"/>
        <v>0</v>
      </c>
      <c r="BG60" s="28">
        <f t="shared" si="43"/>
        <v>0</v>
      </c>
      <c r="BH60" s="28">
        <f t="shared" si="43"/>
        <v>0</v>
      </c>
      <c r="BI60" s="28">
        <f t="shared" si="43"/>
        <v>0</v>
      </c>
      <c r="BJ60" s="28">
        <f t="shared" si="43"/>
        <v>0</v>
      </c>
      <c r="BK60" s="28">
        <f t="shared" si="43"/>
        <v>0</v>
      </c>
      <c r="BL60" s="28">
        <f t="shared" si="43"/>
        <v>0</v>
      </c>
      <c r="BM60" s="28">
        <f t="shared" si="43"/>
        <v>0</v>
      </c>
      <c r="BN60" s="28">
        <f t="shared" si="43"/>
        <v>0</v>
      </c>
      <c r="BO60" s="777">
        <f t="shared" si="43"/>
        <v>0</v>
      </c>
      <c r="BP60" s="28">
        <f t="shared" si="43"/>
        <v>0</v>
      </c>
      <c r="BQ60" s="28">
        <f t="shared" si="43"/>
        <v>0</v>
      </c>
      <c r="BR60" s="28">
        <f t="shared" si="43"/>
        <v>0</v>
      </c>
      <c r="BS60" s="28">
        <f t="shared" ref="BS60:ED60" si="44">SUM(BS56:BS58)-BS59</f>
        <v>0</v>
      </c>
      <c r="BT60" s="28">
        <f t="shared" si="44"/>
        <v>0</v>
      </c>
      <c r="BU60" s="28">
        <f t="shared" si="44"/>
        <v>0</v>
      </c>
      <c r="BV60" s="28">
        <f t="shared" si="44"/>
        <v>0</v>
      </c>
      <c r="BW60" s="28">
        <f t="shared" si="44"/>
        <v>0</v>
      </c>
      <c r="BX60" s="28">
        <f t="shared" si="44"/>
        <v>0</v>
      </c>
      <c r="BY60" s="28">
        <f t="shared" si="44"/>
        <v>0</v>
      </c>
      <c r="BZ60" s="28">
        <f t="shared" si="44"/>
        <v>0</v>
      </c>
      <c r="CA60" s="28">
        <f t="shared" si="44"/>
        <v>0</v>
      </c>
      <c r="CB60" s="28">
        <f t="shared" si="44"/>
        <v>0</v>
      </c>
      <c r="CC60" s="28">
        <f t="shared" si="44"/>
        <v>0</v>
      </c>
      <c r="CD60" s="28">
        <f t="shared" si="44"/>
        <v>0</v>
      </c>
      <c r="CE60" s="28">
        <f t="shared" si="44"/>
        <v>0</v>
      </c>
      <c r="CF60" s="28">
        <f t="shared" si="44"/>
        <v>0</v>
      </c>
      <c r="CG60" s="28">
        <f t="shared" si="44"/>
        <v>0</v>
      </c>
      <c r="CH60" s="28">
        <f t="shared" si="44"/>
        <v>0</v>
      </c>
      <c r="CI60" s="28">
        <f t="shared" si="44"/>
        <v>0</v>
      </c>
      <c r="CJ60" s="28">
        <f t="shared" si="44"/>
        <v>0</v>
      </c>
      <c r="CK60" s="28">
        <f t="shared" si="44"/>
        <v>0</v>
      </c>
      <c r="CL60" s="28">
        <f t="shared" si="44"/>
        <v>0</v>
      </c>
      <c r="CM60" s="28">
        <f t="shared" si="44"/>
        <v>0</v>
      </c>
      <c r="CN60" s="28">
        <f t="shared" si="44"/>
        <v>0</v>
      </c>
      <c r="CO60" s="28">
        <f t="shared" si="44"/>
        <v>0</v>
      </c>
      <c r="CP60" s="28">
        <f t="shared" si="44"/>
        <v>0</v>
      </c>
      <c r="CQ60" s="28">
        <f t="shared" si="44"/>
        <v>0</v>
      </c>
      <c r="CR60" s="28">
        <f t="shared" si="44"/>
        <v>0</v>
      </c>
      <c r="CS60" s="28">
        <f t="shared" si="44"/>
        <v>0</v>
      </c>
      <c r="CT60" s="28">
        <f t="shared" si="44"/>
        <v>0</v>
      </c>
      <c r="CU60" s="28">
        <f t="shared" si="44"/>
        <v>0</v>
      </c>
      <c r="CV60" s="28">
        <f t="shared" si="44"/>
        <v>0</v>
      </c>
      <c r="CW60" s="28">
        <f t="shared" si="44"/>
        <v>0</v>
      </c>
      <c r="CX60" s="28">
        <f t="shared" si="44"/>
        <v>0</v>
      </c>
      <c r="CY60" s="28">
        <f t="shared" si="44"/>
        <v>0</v>
      </c>
      <c r="CZ60" s="28">
        <f t="shared" si="44"/>
        <v>0</v>
      </c>
      <c r="DA60" s="28">
        <f t="shared" si="44"/>
        <v>0</v>
      </c>
      <c r="DB60" s="28">
        <f t="shared" si="44"/>
        <v>0</v>
      </c>
      <c r="DC60" s="28">
        <f t="shared" si="44"/>
        <v>0</v>
      </c>
      <c r="DD60" s="28">
        <f t="shared" si="44"/>
        <v>0</v>
      </c>
      <c r="DE60" s="28">
        <f t="shared" si="44"/>
        <v>0</v>
      </c>
      <c r="DF60" s="28">
        <f t="shared" si="44"/>
        <v>0</v>
      </c>
      <c r="DG60" s="28">
        <f t="shared" si="44"/>
        <v>0</v>
      </c>
      <c r="DH60" s="28">
        <f t="shared" si="44"/>
        <v>0</v>
      </c>
      <c r="DI60" s="28">
        <f t="shared" si="44"/>
        <v>0</v>
      </c>
      <c r="DJ60" s="28">
        <f t="shared" si="44"/>
        <v>0</v>
      </c>
      <c r="DK60" s="28">
        <f t="shared" si="44"/>
        <v>0</v>
      </c>
      <c r="DL60" s="28">
        <f t="shared" si="44"/>
        <v>0</v>
      </c>
      <c r="DM60" s="28">
        <f t="shared" si="44"/>
        <v>0</v>
      </c>
      <c r="DN60" s="28">
        <f t="shared" si="44"/>
        <v>0</v>
      </c>
      <c r="DO60" s="28">
        <f t="shared" si="44"/>
        <v>0</v>
      </c>
      <c r="DP60" s="28">
        <f t="shared" si="44"/>
        <v>0</v>
      </c>
      <c r="DQ60" s="28">
        <f t="shared" si="44"/>
        <v>0</v>
      </c>
      <c r="DR60" s="28">
        <f t="shared" si="44"/>
        <v>0</v>
      </c>
      <c r="DS60" s="28">
        <f t="shared" si="44"/>
        <v>0</v>
      </c>
      <c r="DT60" s="28">
        <f t="shared" si="44"/>
        <v>0</v>
      </c>
      <c r="DU60" s="28">
        <f t="shared" si="44"/>
        <v>0</v>
      </c>
      <c r="DV60" s="28">
        <f t="shared" si="44"/>
        <v>0</v>
      </c>
      <c r="DW60" s="28">
        <f t="shared" si="44"/>
        <v>0</v>
      </c>
      <c r="DX60" s="28">
        <f t="shared" si="44"/>
        <v>0</v>
      </c>
      <c r="DY60" s="28">
        <f t="shared" si="44"/>
        <v>0</v>
      </c>
      <c r="DZ60" s="28">
        <f t="shared" si="44"/>
        <v>0</v>
      </c>
      <c r="EA60" s="28">
        <f t="shared" si="44"/>
        <v>0</v>
      </c>
      <c r="EB60" s="28">
        <f t="shared" si="44"/>
        <v>0</v>
      </c>
      <c r="EC60" s="28">
        <f t="shared" si="44"/>
        <v>0</v>
      </c>
      <c r="ED60" s="28">
        <f t="shared" si="44"/>
        <v>0</v>
      </c>
      <c r="EE60" s="28">
        <f t="shared" ref="EE60:GC60" si="45">SUM(EE56:EE58)-EE59</f>
        <v>0</v>
      </c>
      <c r="EF60" s="28">
        <f t="shared" si="45"/>
        <v>0</v>
      </c>
      <c r="EG60" s="28">
        <f t="shared" si="45"/>
        <v>0</v>
      </c>
      <c r="EH60" s="28">
        <f t="shared" si="45"/>
        <v>0</v>
      </c>
      <c r="EI60" s="28">
        <f t="shared" si="45"/>
        <v>0</v>
      </c>
      <c r="EJ60" s="28">
        <f t="shared" si="45"/>
        <v>0</v>
      </c>
      <c r="EK60" s="28">
        <f t="shared" si="45"/>
        <v>0</v>
      </c>
      <c r="EL60" s="28">
        <f t="shared" si="45"/>
        <v>0</v>
      </c>
      <c r="EM60" s="28">
        <f t="shared" si="45"/>
        <v>0</v>
      </c>
      <c r="EN60" s="28">
        <f t="shared" si="45"/>
        <v>0</v>
      </c>
      <c r="EO60" s="28">
        <f t="shared" si="45"/>
        <v>0</v>
      </c>
      <c r="EP60" s="28">
        <f t="shared" si="45"/>
        <v>0</v>
      </c>
      <c r="EQ60" s="28">
        <f t="shared" si="45"/>
        <v>0</v>
      </c>
      <c r="ER60" s="28">
        <f t="shared" si="45"/>
        <v>0</v>
      </c>
      <c r="ES60" s="28">
        <f t="shared" si="45"/>
        <v>0</v>
      </c>
      <c r="ET60" s="28">
        <f t="shared" si="45"/>
        <v>0</v>
      </c>
      <c r="EU60" s="28">
        <f t="shared" si="45"/>
        <v>0</v>
      </c>
      <c r="EV60" s="28">
        <f t="shared" si="45"/>
        <v>0</v>
      </c>
      <c r="EW60" s="28">
        <f t="shared" si="45"/>
        <v>0</v>
      </c>
      <c r="EX60" s="28">
        <f t="shared" si="45"/>
        <v>0</v>
      </c>
      <c r="EY60" s="28">
        <f t="shared" si="45"/>
        <v>0</v>
      </c>
      <c r="EZ60" s="28">
        <f t="shared" si="45"/>
        <v>0</v>
      </c>
      <c r="FA60" s="28">
        <f t="shared" si="45"/>
        <v>0</v>
      </c>
      <c r="FB60" s="28">
        <f t="shared" si="45"/>
        <v>0</v>
      </c>
      <c r="FC60" s="28">
        <f t="shared" si="45"/>
        <v>0</v>
      </c>
      <c r="FD60" s="28">
        <f t="shared" si="45"/>
        <v>0</v>
      </c>
      <c r="FE60" s="28">
        <f t="shared" si="45"/>
        <v>0</v>
      </c>
      <c r="FF60" s="28">
        <f t="shared" si="45"/>
        <v>0</v>
      </c>
      <c r="FG60" s="28">
        <f t="shared" si="45"/>
        <v>0</v>
      </c>
      <c r="FH60" s="28">
        <f t="shared" si="45"/>
        <v>0</v>
      </c>
      <c r="FI60" s="28">
        <f t="shared" si="45"/>
        <v>0</v>
      </c>
      <c r="FJ60" s="28">
        <f t="shared" si="45"/>
        <v>0</v>
      </c>
      <c r="FK60" s="28">
        <f t="shared" si="45"/>
        <v>0</v>
      </c>
      <c r="FL60" s="28">
        <f t="shared" si="45"/>
        <v>0</v>
      </c>
      <c r="FM60" s="28">
        <f t="shared" si="45"/>
        <v>0</v>
      </c>
      <c r="FN60" s="28">
        <f t="shared" si="45"/>
        <v>0</v>
      </c>
      <c r="FO60" s="28">
        <f t="shared" si="45"/>
        <v>0</v>
      </c>
      <c r="FP60" s="28">
        <f t="shared" si="45"/>
        <v>0</v>
      </c>
      <c r="FQ60" s="28">
        <f t="shared" si="45"/>
        <v>0</v>
      </c>
      <c r="FR60" s="28">
        <f t="shared" si="45"/>
        <v>0</v>
      </c>
      <c r="FS60" s="28">
        <f t="shared" si="45"/>
        <v>0</v>
      </c>
      <c r="FT60" s="28">
        <f t="shared" si="45"/>
        <v>0</v>
      </c>
      <c r="FU60" s="28">
        <f t="shared" si="45"/>
        <v>0</v>
      </c>
      <c r="FV60" s="28">
        <f t="shared" si="45"/>
        <v>0</v>
      </c>
      <c r="FW60" s="28">
        <f t="shared" si="45"/>
        <v>0</v>
      </c>
      <c r="FX60" s="28">
        <f t="shared" si="45"/>
        <v>0</v>
      </c>
      <c r="FY60" s="28">
        <f t="shared" si="45"/>
        <v>0</v>
      </c>
      <c r="FZ60" s="28">
        <f t="shared" si="45"/>
        <v>0</v>
      </c>
      <c r="GA60" s="28">
        <f t="shared" si="45"/>
        <v>0</v>
      </c>
      <c r="GB60" s="28">
        <f t="shared" si="45"/>
        <v>0</v>
      </c>
      <c r="GC60" s="27">
        <f t="shared" si="45"/>
        <v>0</v>
      </c>
    </row>
    <row r="61" spans="2:185" ht="5.15" customHeight="1" x14ac:dyDescent="0.75"/>
    <row r="62" spans="2:185" x14ac:dyDescent="0.75">
      <c r="B62" s="37" t="s">
        <v>77</v>
      </c>
      <c r="C62" s="36"/>
      <c r="D62" s="36"/>
      <c r="E62" s="40"/>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4"/>
    </row>
    <row r="63" spans="2:185" x14ac:dyDescent="0.75">
      <c r="B63" s="12" t="s">
        <v>87</v>
      </c>
      <c r="C63" s="13"/>
      <c r="D63" s="1051">
        <v>0</v>
      </c>
      <c r="E63" s="23"/>
      <c r="F63" s="39">
        <f t="shared" ref="F63:AK63" si="46">E67</f>
        <v>8538788.1245888118</v>
      </c>
      <c r="G63" s="39">
        <f t="shared" si="46"/>
        <v>11530179.130043965</v>
      </c>
      <c r="H63" s="39">
        <f t="shared" si="46"/>
        <v>14825694.184787184</v>
      </c>
      <c r="I63" s="39">
        <f t="shared" si="46"/>
        <v>18412860.301986344</v>
      </c>
      <c r="J63" s="39">
        <f t="shared" si="46"/>
        <v>20728522.887997698</v>
      </c>
      <c r="K63" s="39">
        <f t="shared" si="46"/>
        <v>75776029.14394556</v>
      </c>
      <c r="L63" s="39">
        <f t="shared" si="46"/>
        <v>117589204.62658608</v>
      </c>
      <c r="M63" s="39">
        <f t="shared" si="46"/>
        <v>118993328.22742112</v>
      </c>
      <c r="N63" s="39">
        <f t="shared" si="46"/>
        <v>120368119.44617288</v>
      </c>
      <c r="O63" s="39">
        <f t="shared" si="46"/>
        <v>121805425.85401204</v>
      </c>
      <c r="P63" s="39">
        <f t="shared" si="46"/>
        <v>123212706.68525638</v>
      </c>
      <c r="Q63" s="39">
        <f t="shared" si="46"/>
        <v>124683980.08938329</v>
      </c>
      <c r="R63" s="39">
        <f t="shared" si="46"/>
        <v>126172821.85547486</v>
      </c>
      <c r="S63" s="39">
        <f t="shared" si="46"/>
        <v>127532856.98788895</v>
      </c>
      <c r="T63" s="39">
        <f t="shared" si="46"/>
        <v>129055716.97275977</v>
      </c>
      <c r="U63" s="39">
        <f t="shared" si="46"/>
        <v>130546764.15218455</v>
      </c>
      <c r="V63" s="39">
        <f t="shared" si="46"/>
        <v>132105612.96947882</v>
      </c>
      <c r="W63" s="39">
        <f t="shared" si="46"/>
        <v>133631897.16846474</v>
      </c>
      <c r="X63" s="39">
        <f t="shared" si="46"/>
        <v>135227585.32057405</v>
      </c>
      <c r="Y63" s="39">
        <f t="shared" si="46"/>
        <v>136842327.46153435</v>
      </c>
      <c r="Z63" s="39">
        <f t="shared" si="46"/>
        <v>138423337.36309889</v>
      </c>
      <c r="AA63" s="39">
        <f t="shared" si="46"/>
        <v>140076239.73211393</v>
      </c>
      <c r="AB63" s="39">
        <f t="shared" si="46"/>
        <v>141694612.68804491</v>
      </c>
      <c r="AC63" s="39">
        <f t="shared" si="46"/>
        <v>143386577.10279086</v>
      </c>
      <c r="AD63" s="39">
        <f t="shared" si="46"/>
        <v>145098745.13379616</v>
      </c>
      <c r="AE63" s="39">
        <f t="shared" si="46"/>
        <v>146872041.59157312</v>
      </c>
      <c r="AF63" s="39">
        <f t="shared" si="46"/>
        <v>148778916.02307808</v>
      </c>
      <c r="AG63" s="39">
        <f t="shared" si="46"/>
        <v>147206582.63344607</v>
      </c>
      <c r="AH63" s="39">
        <f t="shared" si="46"/>
        <v>146061376.36646795</v>
      </c>
      <c r="AI63" s="39">
        <f t="shared" si="46"/>
        <v>145296382.89974552</v>
      </c>
      <c r="AJ63" s="39">
        <f t="shared" si="46"/>
        <v>145049735.77760854</v>
      </c>
      <c r="AK63" s="39">
        <f t="shared" si="46"/>
        <v>144800143.46125609</v>
      </c>
      <c r="AL63" s="39">
        <f t="shared" ref="AL63:BQ63" si="47">AK67</f>
        <v>144020578.32107335</v>
      </c>
      <c r="AM63" s="39">
        <f t="shared" si="47"/>
        <v>142837328.22293258</v>
      </c>
      <c r="AN63" s="39">
        <f t="shared" si="47"/>
        <v>141196348.60872003</v>
      </c>
      <c r="AO63" s="39">
        <f t="shared" si="47"/>
        <v>139305234.91691673</v>
      </c>
      <c r="AP63" s="39">
        <f t="shared" si="47"/>
        <v>137239823.53435639</v>
      </c>
      <c r="AQ63" s="39">
        <f t="shared" si="47"/>
        <v>134990307.05967557</v>
      </c>
      <c r="AR63" s="39">
        <f t="shared" si="47"/>
        <v>133025087.50556588</v>
      </c>
      <c r="AS63" s="39">
        <f t="shared" si="47"/>
        <v>130510900.75257161</v>
      </c>
      <c r="AT63" s="39">
        <f t="shared" si="47"/>
        <v>128492144.69484352</v>
      </c>
      <c r="AU63" s="39">
        <f t="shared" si="47"/>
        <v>126949353.83116511</v>
      </c>
      <c r="AV63" s="39">
        <f t="shared" si="47"/>
        <v>126012697.58052422</v>
      </c>
      <c r="AW63" s="39">
        <f t="shared" si="47"/>
        <v>125064856.79001363</v>
      </c>
      <c r="AX63" s="39">
        <f t="shared" si="47"/>
        <v>123482468.70365153</v>
      </c>
      <c r="AY63" s="39">
        <f t="shared" si="47"/>
        <v>121379786.68224256</v>
      </c>
      <c r="AZ63" s="39">
        <f t="shared" si="47"/>
        <v>118731055.7699234</v>
      </c>
      <c r="BA63" s="39">
        <f t="shared" si="47"/>
        <v>115748778.68894021</v>
      </c>
      <c r="BB63" s="39">
        <f t="shared" si="47"/>
        <v>112545704.98031306</v>
      </c>
      <c r="BC63" s="39">
        <f t="shared" si="47"/>
        <v>109173630.51937936</v>
      </c>
      <c r="BD63" s="39">
        <f t="shared" si="47"/>
        <v>0</v>
      </c>
      <c r="BE63" s="39">
        <f t="shared" si="47"/>
        <v>0</v>
      </c>
      <c r="BF63" s="39">
        <f t="shared" si="47"/>
        <v>0</v>
      </c>
      <c r="BG63" s="39">
        <f t="shared" si="47"/>
        <v>0</v>
      </c>
      <c r="BH63" s="39">
        <f t="shared" si="47"/>
        <v>0</v>
      </c>
      <c r="BI63" s="39">
        <f t="shared" si="47"/>
        <v>0</v>
      </c>
      <c r="BJ63" s="39">
        <f t="shared" si="47"/>
        <v>0</v>
      </c>
      <c r="BK63" s="39">
        <f t="shared" si="47"/>
        <v>0</v>
      </c>
      <c r="BL63" s="39">
        <f t="shared" si="47"/>
        <v>0</v>
      </c>
      <c r="BM63" s="39">
        <f t="shared" si="47"/>
        <v>0</v>
      </c>
      <c r="BN63" s="39">
        <f t="shared" si="47"/>
        <v>0</v>
      </c>
      <c r="BO63" s="39">
        <f t="shared" si="47"/>
        <v>0</v>
      </c>
      <c r="BP63" s="39">
        <f t="shared" si="47"/>
        <v>0</v>
      </c>
      <c r="BQ63" s="39">
        <f t="shared" si="47"/>
        <v>0</v>
      </c>
      <c r="BR63" s="39">
        <f t="shared" ref="BR63:CW63" si="48">BQ67</f>
        <v>0</v>
      </c>
      <c r="BS63" s="39">
        <f t="shared" si="48"/>
        <v>0</v>
      </c>
      <c r="BT63" s="39">
        <f t="shared" si="48"/>
        <v>0</v>
      </c>
      <c r="BU63" s="39">
        <f t="shared" si="48"/>
        <v>0</v>
      </c>
      <c r="BV63" s="39">
        <f t="shared" si="48"/>
        <v>0</v>
      </c>
      <c r="BW63" s="39">
        <f t="shared" si="48"/>
        <v>0</v>
      </c>
      <c r="BX63" s="39">
        <f t="shared" si="48"/>
        <v>0</v>
      </c>
      <c r="BY63" s="39">
        <f t="shared" si="48"/>
        <v>0</v>
      </c>
      <c r="BZ63" s="39">
        <f t="shared" si="48"/>
        <v>0</v>
      </c>
      <c r="CA63" s="39">
        <f t="shared" si="48"/>
        <v>0</v>
      </c>
      <c r="CB63" s="39">
        <f t="shared" si="48"/>
        <v>0</v>
      </c>
      <c r="CC63" s="39">
        <f t="shared" si="48"/>
        <v>0</v>
      </c>
      <c r="CD63" s="39">
        <f t="shared" si="48"/>
        <v>0</v>
      </c>
      <c r="CE63" s="39">
        <f t="shared" si="48"/>
        <v>0</v>
      </c>
      <c r="CF63" s="39">
        <f t="shared" si="48"/>
        <v>0</v>
      </c>
      <c r="CG63" s="39">
        <f t="shared" si="48"/>
        <v>0</v>
      </c>
      <c r="CH63" s="39">
        <f t="shared" si="48"/>
        <v>0</v>
      </c>
      <c r="CI63" s="39">
        <f t="shared" si="48"/>
        <v>0</v>
      </c>
      <c r="CJ63" s="39">
        <f t="shared" si="48"/>
        <v>0</v>
      </c>
      <c r="CK63" s="39">
        <f t="shared" si="48"/>
        <v>0</v>
      </c>
      <c r="CL63" s="39">
        <f t="shared" si="48"/>
        <v>0</v>
      </c>
      <c r="CM63" s="39">
        <f t="shared" si="48"/>
        <v>0</v>
      </c>
      <c r="CN63" s="39">
        <f t="shared" si="48"/>
        <v>0</v>
      </c>
      <c r="CO63" s="39">
        <f t="shared" si="48"/>
        <v>0</v>
      </c>
      <c r="CP63" s="39">
        <f t="shared" si="48"/>
        <v>0</v>
      </c>
      <c r="CQ63" s="39">
        <f t="shared" si="48"/>
        <v>0</v>
      </c>
      <c r="CR63" s="39">
        <f t="shared" si="48"/>
        <v>0</v>
      </c>
      <c r="CS63" s="39">
        <f t="shared" si="48"/>
        <v>0</v>
      </c>
      <c r="CT63" s="39">
        <f t="shared" si="48"/>
        <v>0</v>
      </c>
      <c r="CU63" s="39">
        <f t="shared" si="48"/>
        <v>0</v>
      </c>
      <c r="CV63" s="39">
        <f t="shared" si="48"/>
        <v>0</v>
      </c>
      <c r="CW63" s="39">
        <f t="shared" si="48"/>
        <v>0</v>
      </c>
      <c r="CX63" s="39">
        <f t="shared" ref="CX63:EC63" si="49">CW67</f>
        <v>0</v>
      </c>
      <c r="CY63" s="39">
        <f t="shared" si="49"/>
        <v>0</v>
      </c>
      <c r="CZ63" s="39">
        <f t="shared" si="49"/>
        <v>0</v>
      </c>
      <c r="DA63" s="39">
        <f t="shared" si="49"/>
        <v>0</v>
      </c>
      <c r="DB63" s="39">
        <f t="shared" si="49"/>
        <v>0</v>
      </c>
      <c r="DC63" s="39">
        <f t="shared" si="49"/>
        <v>0</v>
      </c>
      <c r="DD63" s="39">
        <f t="shared" si="49"/>
        <v>0</v>
      </c>
      <c r="DE63" s="39">
        <f t="shared" si="49"/>
        <v>0</v>
      </c>
      <c r="DF63" s="39">
        <f t="shared" si="49"/>
        <v>0</v>
      </c>
      <c r="DG63" s="39">
        <f t="shared" si="49"/>
        <v>0</v>
      </c>
      <c r="DH63" s="39">
        <f t="shared" si="49"/>
        <v>0</v>
      </c>
      <c r="DI63" s="39">
        <f t="shared" si="49"/>
        <v>0</v>
      </c>
      <c r="DJ63" s="39">
        <f t="shared" si="49"/>
        <v>0</v>
      </c>
      <c r="DK63" s="39">
        <f t="shared" si="49"/>
        <v>0</v>
      </c>
      <c r="DL63" s="39">
        <f t="shared" si="49"/>
        <v>0</v>
      </c>
      <c r="DM63" s="39">
        <f t="shared" si="49"/>
        <v>0</v>
      </c>
      <c r="DN63" s="39">
        <f t="shared" si="49"/>
        <v>0</v>
      </c>
      <c r="DO63" s="39">
        <f t="shared" si="49"/>
        <v>0</v>
      </c>
      <c r="DP63" s="39">
        <f t="shared" si="49"/>
        <v>0</v>
      </c>
      <c r="DQ63" s="39">
        <f t="shared" si="49"/>
        <v>0</v>
      </c>
      <c r="DR63" s="39">
        <f t="shared" si="49"/>
        <v>0</v>
      </c>
      <c r="DS63" s="39">
        <f t="shared" si="49"/>
        <v>0</v>
      </c>
      <c r="DT63" s="39">
        <f t="shared" si="49"/>
        <v>0</v>
      </c>
      <c r="DU63" s="39">
        <f t="shared" si="49"/>
        <v>0</v>
      </c>
      <c r="DV63" s="39">
        <f t="shared" si="49"/>
        <v>0</v>
      </c>
      <c r="DW63" s="39">
        <f t="shared" si="49"/>
        <v>0</v>
      </c>
      <c r="DX63" s="39">
        <f t="shared" si="49"/>
        <v>0</v>
      </c>
      <c r="DY63" s="39">
        <f t="shared" si="49"/>
        <v>0</v>
      </c>
      <c r="DZ63" s="39">
        <f t="shared" si="49"/>
        <v>0</v>
      </c>
      <c r="EA63" s="39">
        <f t="shared" si="49"/>
        <v>0</v>
      </c>
      <c r="EB63" s="39">
        <f t="shared" si="49"/>
        <v>0</v>
      </c>
      <c r="EC63" s="39">
        <f t="shared" si="49"/>
        <v>0</v>
      </c>
      <c r="ED63" s="39">
        <f t="shared" ref="ED63:FI63" si="50">EC67</f>
        <v>0</v>
      </c>
      <c r="EE63" s="39">
        <f t="shared" si="50"/>
        <v>0</v>
      </c>
      <c r="EF63" s="39">
        <f t="shared" si="50"/>
        <v>0</v>
      </c>
      <c r="EG63" s="39">
        <f t="shared" si="50"/>
        <v>0</v>
      </c>
      <c r="EH63" s="39">
        <f t="shared" si="50"/>
        <v>0</v>
      </c>
      <c r="EI63" s="39">
        <f t="shared" si="50"/>
        <v>0</v>
      </c>
      <c r="EJ63" s="39">
        <f t="shared" si="50"/>
        <v>0</v>
      </c>
      <c r="EK63" s="39">
        <f t="shared" si="50"/>
        <v>0</v>
      </c>
      <c r="EL63" s="39">
        <f t="shared" si="50"/>
        <v>0</v>
      </c>
      <c r="EM63" s="39">
        <f t="shared" si="50"/>
        <v>0</v>
      </c>
      <c r="EN63" s="39">
        <f t="shared" si="50"/>
        <v>0</v>
      </c>
      <c r="EO63" s="39">
        <f t="shared" si="50"/>
        <v>0</v>
      </c>
      <c r="EP63" s="39">
        <f t="shared" si="50"/>
        <v>0</v>
      </c>
      <c r="EQ63" s="39">
        <f t="shared" si="50"/>
        <v>0</v>
      </c>
      <c r="ER63" s="39">
        <f t="shared" si="50"/>
        <v>0</v>
      </c>
      <c r="ES63" s="39">
        <f t="shared" si="50"/>
        <v>0</v>
      </c>
      <c r="ET63" s="39">
        <f t="shared" si="50"/>
        <v>0</v>
      </c>
      <c r="EU63" s="39">
        <f t="shared" si="50"/>
        <v>0</v>
      </c>
      <c r="EV63" s="39">
        <f t="shared" si="50"/>
        <v>0</v>
      </c>
      <c r="EW63" s="39">
        <f t="shared" si="50"/>
        <v>0</v>
      </c>
      <c r="EX63" s="39">
        <f t="shared" si="50"/>
        <v>0</v>
      </c>
      <c r="EY63" s="39">
        <f t="shared" si="50"/>
        <v>0</v>
      </c>
      <c r="EZ63" s="39">
        <f t="shared" si="50"/>
        <v>0</v>
      </c>
      <c r="FA63" s="39">
        <f t="shared" si="50"/>
        <v>0</v>
      </c>
      <c r="FB63" s="39">
        <f t="shared" si="50"/>
        <v>0</v>
      </c>
      <c r="FC63" s="39">
        <f t="shared" si="50"/>
        <v>0</v>
      </c>
      <c r="FD63" s="39">
        <f t="shared" si="50"/>
        <v>0</v>
      </c>
      <c r="FE63" s="39">
        <f t="shared" si="50"/>
        <v>0</v>
      </c>
      <c r="FF63" s="39">
        <f t="shared" si="50"/>
        <v>0</v>
      </c>
      <c r="FG63" s="39">
        <f t="shared" si="50"/>
        <v>0</v>
      </c>
      <c r="FH63" s="39">
        <f t="shared" si="50"/>
        <v>0</v>
      </c>
      <c r="FI63" s="39">
        <f t="shared" si="50"/>
        <v>0</v>
      </c>
      <c r="FJ63" s="39">
        <f t="shared" ref="FJ63:GC63" si="51">FI67</f>
        <v>0</v>
      </c>
      <c r="FK63" s="39">
        <f t="shared" si="51"/>
        <v>0</v>
      </c>
      <c r="FL63" s="39">
        <f t="shared" si="51"/>
        <v>0</v>
      </c>
      <c r="FM63" s="39">
        <f t="shared" si="51"/>
        <v>0</v>
      </c>
      <c r="FN63" s="39">
        <f t="shared" si="51"/>
        <v>0</v>
      </c>
      <c r="FO63" s="39">
        <f t="shared" si="51"/>
        <v>0</v>
      </c>
      <c r="FP63" s="39">
        <f t="shared" si="51"/>
        <v>0</v>
      </c>
      <c r="FQ63" s="39">
        <f t="shared" si="51"/>
        <v>0</v>
      </c>
      <c r="FR63" s="39">
        <f t="shared" si="51"/>
        <v>0</v>
      </c>
      <c r="FS63" s="39">
        <f t="shared" si="51"/>
        <v>0</v>
      </c>
      <c r="FT63" s="39">
        <f t="shared" si="51"/>
        <v>0</v>
      </c>
      <c r="FU63" s="39">
        <f t="shared" si="51"/>
        <v>0</v>
      </c>
      <c r="FV63" s="39">
        <f t="shared" si="51"/>
        <v>0</v>
      </c>
      <c r="FW63" s="39">
        <f t="shared" si="51"/>
        <v>0</v>
      </c>
      <c r="FX63" s="39">
        <f t="shared" si="51"/>
        <v>0</v>
      </c>
      <c r="FY63" s="39">
        <f t="shared" si="51"/>
        <v>0</v>
      </c>
      <c r="FZ63" s="39">
        <f t="shared" si="51"/>
        <v>0</v>
      </c>
      <c r="GA63" s="39">
        <f t="shared" si="51"/>
        <v>0</v>
      </c>
      <c r="GB63" s="39">
        <f t="shared" si="51"/>
        <v>0</v>
      </c>
      <c r="GC63" s="30">
        <f t="shared" si="51"/>
        <v>0</v>
      </c>
    </row>
    <row r="64" spans="2:185" x14ac:dyDescent="0.75">
      <c r="B64" s="5" t="s">
        <v>86</v>
      </c>
      <c r="C64" s="9"/>
      <c r="D64" s="1058">
        <f>SUM(E64:GC64)</f>
        <v>116130177.85984066</v>
      </c>
      <c r="E64" s="19">
        <f>(E42&lt;0)*(-E42*$D$7)</f>
        <v>8538788.1245888118</v>
      </c>
      <c r="F64" s="39">
        <f t="shared" ref="F64:AK64" si="52">IFERROR((F42&lt;0)*(-F42*$D$7),0)</f>
        <v>2899350.1707737898</v>
      </c>
      <c r="G64" s="39">
        <f t="shared" si="52"/>
        <v>3157834.0772269387</v>
      </c>
      <c r="H64" s="39">
        <f t="shared" si="52"/>
        <v>3415877.2350343564</v>
      </c>
      <c r="I64" s="39">
        <f t="shared" si="52"/>
        <v>2095796.0447672077</v>
      </c>
      <c r="J64" s="39">
        <f t="shared" si="52"/>
        <v>54808018.953015625</v>
      </c>
      <c r="K64" s="39">
        <f t="shared" si="52"/>
        <v>40908339.77738633</v>
      </c>
      <c r="L64" s="39">
        <f t="shared" si="52"/>
        <v>0</v>
      </c>
      <c r="M64" s="39">
        <f t="shared" si="52"/>
        <v>0</v>
      </c>
      <c r="N64" s="39">
        <f t="shared" si="52"/>
        <v>0</v>
      </c>
      <c r="O64" s="39">
        <f t="shared" si="52"/>
        <v>0</v>
      </c>
      <c r="P64" s="39">
        <f t="shared" si="52"/>
        <v>0</v>
      </c>
      <c r="Q64" s="39">
        <f t="shared" si="52"/>
        <v>0</v>
      </c>
      <c r="R64" s="39">
        <f t="shared" si="52"/>
        <v>0</v>
      </c>
      <c r="S64" s="39">
        <f t="shared" si="52"/>
        <v>0</v>
      </c>
      <c r="T64" s="39">
        <f t="shared" si="52"/>
        <v>0</v>
      </c>
      <c r="U64" s="39">
        <f t="shared" si="52"/>
        <v>0</v>
      </c>
      <c r="V64" s="39">
        <f t="shared" si="52"/>
        <v>0</v>
      </c>
      <c r="W64" s="39">
        <f t="shared" si="52"/>
        <v>0</v>
      </c>
      <c r="X64" s="39">
        <f t="shared" si="52"/>
        <v>0</v>
      </c>
      <c r="Y64" s="39">
        <f t="shared" si="52"/>
        <v>0</v>
      </c>
      <c r="Z64" s="39">
        <f t="shared" si="52"/>
        <v>0</v>
      </c>
      <c r="AA64" s="39">
        <f t="shared" si="52"/>
        <v>0</v>
      </c>
      <c r="AB64" s="39">
        <f t="shared" si="52"/>
        <v>0</v>
      </c>
      <c r="AC64" s="39">
        <f t="shared" si="52"/>
        <v>0</v>
      </c>
      <c r="AD64" s="39">
        <f t="shared" si="52"/>
        <v>153086.73852379571</v>
      </c>
      <c r="AE64" s="39">
        <f t="shared" si="52"/>
        <v>153086.73852379571</v>
      </c>
      <c r="AF64" s="39">
        <f t="shared" si="52"/>
        <v>0</v>
      </c>
      <c r="AG64" s="39">
        <f t="shared" si="52"/>
        <v>0</v>
      </c>
      <c r="AH64" s="39">
        <f t="shared" si="52"/>
        <v>0</v>
      </c>
      <c r="AI64" s="39">
        <f t="shared" si="52"/>
        <v>0</v>
      </c>
      <c r="AJ64" s="39">
        <f t="shared" si="52"/>
        <v>0</v>
      </c>
      <c r="AK64" s="39">
        <f t="shared" si="52"/>
        <v>0</v>
      </c>
      <c r="AL64" s="39">
        <f t="shared" ref="AL64:BQ64" si="53">IFERROR((AL42&lt;0)*(-AL42*$D$7),0)</f>
        <v>0</v>
      </c>
      <c r="AM64" s="39">
        <f t="shared" si="53"/>
        <v>0</v>
      </c>
      <c r="AN64" s="39">
        <f t="shared" si="53"/>
        <v>0</v>
      </c>
      <c r="AO64" s="39">
        <f t="shared" si="53"/>
        <v>0</v>
      </c>
      <c r="AP64" s="39">
        <f t="shared" si="53"/>
        <v>0</v>
      </c>
      <c r="AQ64" s="39">
        <f t="shared" si="53"/>
        <v>0</v>
      </c>
      <c r="AR64" s="39">
        <f t="shared" si="53"/>
        <v>0</v>
      </c>
      <c r="AS64" s="39">
        <f t="shared" si="53"/>
        <v>0</v>
      </c>
      <c r="AT64" s="39">
        <f t="shared" si="53"/>
        <v>0</v>
      </c>
      <c r="AU64" s="39">
        <f t="shared" si="53"/>
        <v>0</v>
      </c>
      <c r="AV64" s="39">
        <f t="shared" si="53"/>
        <v>0</v>
      </c>
      <c r="AW64" s="39">
        <f t="shared" si="53"/>
        <v>0</v>
      </c>
      <c r="AX64" s="39">
        <f t="shared" si="53"/>
        <v>0</v>
      </c>
      <c r="AY64" s="39">
        <f t="shared" si="53"/>
        <v>0</v>
      </c>
      <c r="AZ64" s="39">
        <f t="shared" si="53"/>
        <v>0</v>
      </c>
      <c r="BA64" s="39">
        <f t="shared" si="53"/>
        <v>0</v>
      </c>
      <c r="BB64" s="39">
        <f t="shared" si="53"/>
        <v>0</v>
      </c>
      <c r="BC64" s="39">
        <f t="shared" si="53"/>
        <v>0</v>
      </c>
      <c r="BD64" s="39">
        <f t="shared" si="53"/>
        <v>0</v>
      </c>
      <c r="BE64" s="39">
        <f t="shared" si="53"/>
        <v>0</v>
      </c>
      <c r="BF64" s="39">
        <f t="shared" si="53"/>
        <v>0</v>
      </c>
      <c r="BG64" s="39">
        <f t="shared" si="53"/>
        <v>0</v>
      </c>
      <c r="BH64" s="39">
        <f t="shared" si="53"/>
        <v>0</v>
      </c>
      <c r="BI64" s="39">
        <f t="shared" si="53"/>
        <v>0</v>
      </c>
      <c r="BJ64" s="39">
        <f t="shared" si="53"/>
        <v>0</v>
      </c>
      <c r="BK64" s="39">
        <f t="shared" si="53"/>
        <v>0</v>
      </c>
      <c r="BL64" s="39">
        <f t="shared" si="53"/>
        <v>0</v>
      </c>
      <c r="BM64" s="39">
        <f t="shared" si="53"/>
        <v>0</v>
      </c>
      <c r="BN64" s="39">
        <f t="shared" si="53"/>
        <v>0</v>
      </c>
      <c r="BO64" s="39">
        <f t="shared" si="53"/>
        <v>0</v>
      </c>
      <c r="BP64" s="39">
        <f t="shared" si="53"/>
        <v>0</v>
      </c>
      <c r="BQ64" s="39">
        <f t="shared" si="53"/>
        <v>0</v>
      </c>
      <c r="BR64" s="39">
        <f t="shared" ref="BR64:CW64" si="54">IFERROR((BR42&lt;0)*(-BR42*$D$7),0)</f>
        <v>0</v>
      </c>
      <c r="BS64" s="39">
        <f t="shared" si="54"/>
        <v>0</v>
      </c>
      <c r="BT64" s="39">
        <f t="shared" si="54"/>
        <v>0</v>
      </c>
      <c r="BU64" s="39">
        <f t="shared" si="54"/>
        <v>0</v>
      </c>
      <c r="BV64" s="39">
        <f t="shared" si="54"/>
        <v>0</v>
      </c>
      <c r="BW64" s="39">
        <f t="shared" si="54"/>
        <v>0</v>
      </c>
      <c r="BX64" s="39">
        <f t="shared" si="54"/>
        <v>0</v>
      </c>
      <c r="BY64" s="39">
        <f t="shared" si="54"/>
        <v>0</v>
      </c>
      <c r="BZ64" s="39">
        <f t="shared" si="54"/>
        <v>0</v>
      </c>
      <c r="CA64" s="39">
        <f t="shared" si="54"/>
        <v>0</v>
      </c>
      <c r="CB64" s="39">
        <f t="shared" si="54"/>
        <v>0</v>
      </c>
      <c r="CC64" s="39">
        <f t="shared" si="54"/>
        <v>0</v>
      </c>
      <c r="CD64" s="39">
        <f t="shared" si="54"/>
        <v>0</v>
      </c>
      <c r="CE64" s="39">
        <f t="shared" si="54"/>
        <v>0</v>
      </c>
      <c r="CF64" s="39">
        <f t="shared" si="54"/>
        <v>0</v>
      </c>
      <c r="CG64" s="39">
        <f t="shared" si="54"/>
        <v>0</v>
      </c>
      <c r="CH64" s="39">
        <f t="shared" si="54"/>
        <v>0</v>
      </c>
      <c r="CI64" s="39">
        <f t="shared" si="54"/>
        <v>0</v>
      </c>
      <c r="CJ64" s="39">
        <f t="shared" si="54"/>
        <v>0</v>
      </c>
      <c r="CK64" s="39">
        <f t="shared" si="54"/>
        <v>0</v>
      </c>
      <c r="CL64" s="39">
        <f t="shared" si="54"/>
        <v>0</v>
      </c>
      <c r="CM64" s="39">
        <f t="shared" si="54"/>
        <v>0</v>
      </c>
      <c r="CN64" s="39">
        <f t="shared" si="54"/>
        <v>0</v>
      </c>
      <c r="CO64" s="39">
        <f t="shared" si="54"/>
        <v>0</v>
      </c>
      <c r="CP64" s="39">
        <f t="shared" si="54"/>
        <v>0</v>
      </c>
      <c r="CQ64" s="39">
        <f t="shared" si="54"/>
        <v>0</v>
      </c>
      <c r="CR64" s="39">
        <f t="shared" si="54"/>
        <v>0</v>
      </c>
      <c r="CS64" s="39">
        <f t="shared" si="54"/>
        <v>0</v>
      </c>
      <c r="CT64" s="39">
        <f t="shared" si="54"/>
        <v>0</v>
      </c>
      <c r="CU64" s="39">
        <f t="shared" si="54"/>
        <v>0</v>
      </c>
      <c r="CV64" s="39">
        <f t="shared" si="54"/>
        <v>0</v>
      </c>
      <c r="CW64" s="39">
        <f t="shared" si="54"/>
        <v>0</v>
      </c>
      <c r="CX64" s="39">
        <f t="shared" ref="CX64:EC64" si="55">IFERROR((CX42&lt;0)*(-CX42*$D$7),0)</f>
        <v>0</v>
      </c>
      <c r="CY64" s="39">
        <f t="shared" si="55"/>
        <v>0</v>
      </c>
      <c r="CZ64" s="39">
        <f t="shared" si="55"/>
        <v>0</v>
      </c>
      <c r="DA64" s="39">
        <f t="shared" si="55"/>
        <v>0</v>
      </c>
      <c r="DB64" s="39">
        <f t="shared" si="55"/>
        <v>0</v>
      </c>
      <c r="DC64" s="39">
        <f t="shared" si="55"/>
        <v>0</v>
      </c>
      <c r="DD64" s="39">
        <f t="shared" si="55"/>
        <v>0</v>
      </c>
      <c r="DE64" s="39">
        <f t="shared" si="55"/>
        <v>0</v>
      </c>
      <c r="DF64" s="39">
        <f t="shared" si="55"/>
        <v>0</v>
      </c>
      <c r="DG64" s="39">
        <f t="shared" si="55"/>
        <v>0</v>
      </c>
      <c r="DH64" s="39">
        <f t="shared" si="55"/>
        <v>0</v>
      </c>
      <c r="DI64" s="39">
        <f t="shared" si="55"/>
        <v>0</v>
      </c>
      <c r="DJ64" s="39">
        <f t="shared" si="55"/>
        <v>0</v>
      </c>
      <c r="DK64" s="39">
        <f t="shared" si="55"/>
        <v>0</v>
      </c>
      <c r="DL64" s="39">
        <f t="shared" si="55"/>
        <v>0</v>
      </c>
      <c r="DM64" s="39">
        <f t="shared" si="55"/>
        <v>0</v>
      </c>
      <c r="DN64" s="39">
        <f t="shared" si="55"/>
        <v>0</v>
      </c>
      <c r="DO64" s="39">
        <f t="shared" si="55"/>
        <v>0</v>
      </c>
      <c r="DP64" s="39">
        <f t="shared" si="55"/>
        <v>0</v>
      </c>
      <c r="DQ64" s="39">
        <f t="shared" si="55"/>
        <v>0</v>
      </c>
      <c r="DR64" s="39">
        <f t="shared" si="55"/>
        <v>0</v>
      </c>
      <c r="DS64" s="39">
        <f t="shared" si="55"/>
        <v>0</v>
      </c>
      <c r="DT64" s="39">
        <f t="shared" si="55"/>
        <v>0</v>
      </c>
      <c r="DU64" s="39">
        <f t="shared" si="55"/>
        <v>0</v>
      </c>
      <c r="DV64" s="39">
        <f t="shared" si="55"/>
        <v>0</v>
      </c>
      <c r="DW64" s="39">
        <f t="shared" si="55"/>
        <v>0</v>
      </c>
      <c r="DX64" s="39">
        <f t="shared" si="55"/>
        <v>0</v>
      </c>
      <c r="DY64" s="39">
        <f t="shared" si="55"/>
        <v>0</v>
      </c>
      <c r="DZ64" s="39">
        <f t="shared" si="55"/>
        <v>0</v>
      </c>
      <c r="EA64" s="39">
        <f t="shared" si="55"/>
        <v>0</v>
      </c>
      <c r="EB64" s="39">
        <f t="shared" si="55"/>
        <v>0</v>
      </c>
      <c r="EC64" s="39">
        <f t="shared" si="55"/>
        <v>0</v>
      </c>
      <c r="ED64" s="39">
        <f t="shared" ref="ED64:FI64" si="56">IFERROR((ED42&lt;0)*(-ED42*$D$7),0)</f>
        <v>0</v>
      </c>
      <c r="EE64" s="39">
        <f t="shared" si="56"/>
        <v>0</v>
      </c>
      <c r="EF64" s="39">
        <f t="shared" si="56"/>
        <v>0</v>
      </c>
      <c r="EG64" s="39">
        <f t="shared" si="56"/>
        <v>0</v>
      </c>
      <c r="EH64" s="39">
        <f t="shared" si="56"/>
        <v>0</v>
      </c>
      <c r="EI64" s="39">
        <f t="shared" si="56"/>
        <v>0</v>
      </c>
      <c r="EJ64" s="39">
        <f t="shared" si="56"/>
        <v>0</v>
      </c>
      <c r="EK64" s="39">
        <f t="shared" si="56"/>
        <v>0</v>
      </c>
      <c r="EL64" s="39">
        <f t="shared" si="56"/>
        <v>0</v>
      </c>
      <c r="EM64" s="39">
        <f t="shared" si="56"/>
        <v>0</v>
      </c>
      <c r="EN64" s="39">
        <f t="shared" si="56"/>
        <v>0</v>
      </c>
      <c r="EO64" s="39">
        <f t="shared" si="56"/>
        <v>0</v>
      </c>
      <c r="EP64" s="39">
        <f t="shared" si="56"/>
        <v>0</v>
      </c>
      <c r="EQ64" s="39">
        <f t="shared" si="56"/>
        <v>0</v>
      </c>
      <c r="ER64" s="39">
        <f t="shared" si="56"/>
        <v>0</v>
      </c>
      <c r="ES64" s="39">
        <f t="shared" si="56"/>
        <v>0</v>
      </c>
      <c r="ET64" s="39">
        <f t="shared" si="56"/>
        <v>0</v>
      </c>
      <c r="EU64" s="39">
        <f t="shared" si="56"/>
        <v>0</v>
      </c>
      <c r="EV64" s="39">
        <f t="shared" si="56"/>
        <v>0</v>
      </c>
      <c r="EW64" s="39">
        <f t="shared" si="56"/>
        <v>0</v>
      </c>
      <c r="EX64" s="39">
        <f t="shared" si="56"/>
        <v>0</v>
      </c>
      <c r="EY64" s="39">
        <f t="shared" si="56"/>
        <v>0</v>
      </c>
      <c r="EZ64" s="39">
        <f t="shared" si="56"/>
        <v>0</v>
      </c>
      <c r="FA64" s="39">
        <f t="shared" si="56"/>
        <v>0</v>
      </c>
      <c r="FB64" s="39">
        <f t="shared" si="56"/>
        <v>0</v>
      </c>
      <c r="FC64" s="39">
        <f t="shared" si="56"/>
        <v>0</v>
      </c>
      <c r="FD64" s="39">
        <f t="shared" si="56"/>
        <v>0</v>
      </c>
      <c r="FE64" s="39">
        <f t="shared" si="56"/>
        <v>0</v>
      </c>
      <c r="FF64" s="39">
        <f t="shared" si="56"/>
        <v>0</v>
      </c>
      <c r="FG64" s="39">
        <f t="shared" si="56"/>
        <v>0</v>
      </c>
      <c r="FH64" s="39">
        <f t="shared" si="56"/>
        <v>0</v>
      </c>
      <c r="FI64" s="39">
        <f t="shared" si="56"/>
        <v>0</v>
      </c>
      <c r="FJ64" s="39">
        <f t="shared" ref="FJ64:GC64" si="57">IFERROR((FJ42&lt;0)*(-FJ42*$D$7),0)</f>
        <v>0</v>
      </c>
      <c r="FK64" s="39">
        <f t="shared" si="57"/>
        <v>0</v>
      </c>
      <c r="FL64" s="39">
        <f t="shared" si="57"/>
        <v>0</v>
      </c>
      <c r="FM64" s="39">
        <f t="shared" si="57"/>
        <v>0</v>
      </c>
      <c r="FN64" s="39">
        <f t="shared" si="57"/>
        <v>0</v>
      </c>
      <c r="FO64" s="39">
        <f t="shared" si="57"/>
        <v>0</v>
      </c>
      <c r="FP64" s="39">
        <f t="shared" si="57"/>
        <v>0</v>
      </c>
      <c r="FQ64" s="39">
        <f t="shared" si="57"/>
        <v>0</v>
      </c>
      <c r="FR64" s="39">
        <f t="shared" si="57"/>
        <v>0</v>
      </c>
      <c r="FS64" s="39">
        <f t="shared" si="57"/>
        <v>0</v>
      </c>
      <c r="FT64" s="39">
        <f t="shared" si="57"/>
        <v>0</v>
      </c>
      <c r="FU64" s="39">
        <f t="shared" si="57"/>
        <v>0</v>
      </c>
      <c r="FV64" s="39">
        <f t="shared" si="57"/>
        <v>0</v>
      </c>
      <c r="FW64" s="39">
        <f t="shared" si="57"/>
        <v>0</v>
      </c>
      <c r="FX64" s="39">
        <f t="shared" si="57"/>
        <v>0</v>
      </c>
      <c r="FY64" s="39">
        <f t="shared" si="57"/>
        <v>0</v>
      </c>
      <c r="FZ64" s="39">
        <f t="shared" si="57"/>
        <v>0</v>
      </c>
      <c r="GA64" s="39">
        <f t="shared" si="57"/>
        <v>0</v>
      </c>
      <c r="GB64" s="39">
        <f t="shared" si="57"/>
        <v>0</v>
      </c>
      <c r="GC64" s="60">
        <f t="shared" si="57"/>
        <v>0</v>
      </c>
    </row>
    <row r="65" spans="2:185" s="59" customFormat="1" x14ac:dyDescent="0.75">
      <c r="B65" s="774" t="s">
        <v>82</v>
      </c>
      <c r="C65" s="775"/>
      <c r="D65" s="1058">
        <f>SUM(E65:GC65)</f>
        <v>70002556.505345762</v>
      </c>
      <c r="E65" s="21"/>
      <c r="F65" s="776">
        <f>F63*((1+$C$54)^((DAY(DATE(YEAR(F$39),MONTH(F$39)+1,1)-1))/365)-1)</f>
        <v>92040.834681364577</v>
      </c>
      <c r="G65" s="776">
        <f t="shared" ref="G65:BR65" si="58">G63*((1+$C$54)^((DAY(DATE(YEAR(G$39),MONTH(G$39)+1,1)-1))/365)-1)</f>
        <v>137680.97751628069</v>
      </c>
      <c r="H65" s="776">
        <f t="shared" si="58"/>
        <v>171288.88216480322</v>
      </c>
      <c r="I65" s="776">
        <f t="shared" si="58"/>
        <v>219866.54124414569</v>
      </c>
      <c r="J65" s="776">
        <f t="shared" si="58"/>
        <v>239487.30293222563</v>
      </c>
      <c r="K65" s="776">
        <f t="shared" si="58"/>
        <v>904835.70525420096</v>
      </c>
      <c r="L65" s="776">
        <f t="shared" si="58"/>
        <v>1404123.6008350372</v>
      </c>
      <c r="M65" s="776">
        <f t="shared" si="58"/>
        <v>1374791.2187517623</v>
      </c>
      <c r="N65" s="776">
        <f t="shared" si="58"/>
        <v>1437306.4078391579</v>
      </c>
      <c r="O65" s="776">
        <f t="shared" si="58"/>
        <v>1407280.8312443304</v>
      </c>
      <c r="P65" s="776">
        <f t="shared" si="58"/>
        <v>1471273.4041269131</v>
      </c>
      <c r="Q65" s="776">
        <f t="shared" si="58"/>
        <v>1488841.7660915658</v>
      </c>
      <c r="R65" s="776">
        <f t="shared" si="58"/>
        <v>1360035.1324140923</v>
      </c>
      <c r="S65" s="776">
        <f t="shared" si="58"/>
        <v>1522859.9848708184</v>
      </c>
      <c r="T65" s="776">
        <f t="shared" si="58"/>
        <v>1491047.1794247765</v>
      </c>
      <c r="U65" s="776">
        <f t="shared" si="58"/>
        <v>1558848.817294271</v>
      </c>
      <c r="V65" s="776">
        <f t="shared" si="58"/>
        <v>1526284.1989859224</v>
      </c>
      <c r="W65" s="776">
        <f t="shared" si="58"/>
        <v>1595688.1521093224</v>
      </c>
      <c r="X65" s="776">
        <f t="shared" si="58"/>
        <v>1614742.1409602934</v>
      </c>
      <c r="Y65" s="776">
        <f t="shared" si="58"/>
        <v>1581009.9015645275</v>
      </c>
      <c r="Z65" s="776">
        <f t="shared" si="58"/>
        <v>1652902.3690150327</v>
      </c>
      <c r="AA65" s="776">
        <f t="shared" si="58"/>
        <v>1618372.9559309809</v>
      </c>
      <c r="AB65" s="776">
        <f t="shared" si="58"/>
        <v>1691964.4147459508</v>
      </c>
      <c r="AC65" s="776">
        <f t="shared" si="58"/>
        <v>1712168.0310053017</v>
      </c>
      <c r="AD65" s="776">
        <f t="shared" si="58"/>
        <v>1620209.7192531757</v>
      </c>
      <c r="AE65" s="776">
        <f t="shared" si="58"/>
        <v>1753787.6929811859</v>
      </c>
      <c r="AF65" s="776">
        <f t="shared" si="58"/>
        <v>1718919.458181849</v>
      </c>
      <c r="AG65" s="776">
        <f t="shared" si="58"/>
        <v>1757782.4216965763</v>
      </c>
      <c r="AH65" s="776">
        <f t="shared" si="58"/>
        <v>1687522.322626678</v>
      </c>
      <c r="AI65" s="776">
        <f t="shared" si="58"/>
        <v>1734972.8743668266</v>
      </c>
      <c r="AJ65" s="776">
        <f t="shared" si="58"/>
        <v>1732027.6801513343</v>
      </c>
      <c r="AK65" s="776">
        <f t="shared" si="58"/>
        <v>1672950.6491663631</v>
      </c>
      <c r="AL65" s="776">
        <f t="shared" si="58"/>
        <v>1719738.5905339215</v>
      </c>
      <c r="AM65" s="776">
        <f t="shared" si="58"/>
        <v>1650273.2336013326</v>
      </c>
      <c r="AN65" s="776">
        <f t="shared" si="58"/>
        <v>1686014.6818988742</v>
      </c>
      <c r="AO65" s="776">
        <f t="shared" si="58"/>
        <v>1663433.0395197496</v>
      </c>
      <c r="AP65" s="776">
        <f t="shared" si="58"/>
        <v>1479327.9473992833</v>
      </c>
      <c r="AQ65" s="776">
        <f t="shared" si="58"/>
        <v>1611908.8195924805</v>
      </c>
      <c r="AR65" s="776">
        <f t="shared" si="58"/>
        <v>1536907.3619557188</v>
      </c>
      <c r="AS65" s="776">
        <f t="shared" si="58"/>
        <v>1558420.5752123331</v>
      </c>
      <c r="AT65" s="776">
        <f t="shared" si="58"/>
        <v>1484535.9385816732</v>
      </c>
      <c r="AU65" s="776">
        <f t="shared" si="58"/>
        <v>1515892.4187909265</v>
      </c>
      <c r="AV65" s="776">
        <f t="shared" si="58"/>
        <v>1504707.8789212082</v>
      </c>
      <c r="AW65" s="776">
        <f t="shared" si="58"/>
        <v>1444938.7158979862</v>
      </c>
      <c r="AX65" s="776">
        <f t="shared" si="58"/>
        <v>1474494.6115314565</v>
      </c>
      <c r="AY65" s="776">
        <f t="shared" si="58"/>
        <v>1402363.2026308414</v>
      </c>
      <c r="AZ65" s="776">
        <f t="shared" si="58"/>
        <v>1417758.3570534487</v>
      </c>
      <c r="BA65" s="776">
        <f t="shared" si="58"/>
        <v>1382147.2170092957</v>
      </c>
      <c r="BB65" s="776">
        <f t="shared" si="58"/>
        <v>1213146.4647027361</v>
      </c>
      <c r="BC65" s="776">
        <f t="shared" si="58"/>
        <v>1303633.881085427</v>
      </c>
      <c r="BD65" s="776">
        <f t="shared" si="58"/>
        <v>0</v>
      </c>
      <c r="BE65" s="776">
        <f t="shared" si="58"/>
        <v>0</v>
      </c>
      <c r="BF65" s="776">
        <f t="shared" si="58"/>
        <v>0</v>
      </c>
      <c r="BG65" s="776">
        <f t="shared" si="58"/>
        <v>0</v>
      </c>
      <c r="BH65" s="776">
        <f t="shared" si="58"/>
        <v>0</v>
      </c>
      <c r="BI65" s="776">
        <f t="shared" si="58"/>
        <v>0</v>
      </c>
      <c r="BJ65" s="776">
        <f t="shared" si="58"/>
        <v>0</v>
      </c>
      <c r="BK65" s="776">
        <f t="shared" si="58"/>
        <v>0</v>
      </c>
      <c r="BL65" s="776">
        <f t="shared" si="58"/>
        <v>0</v>
      </c>
      <c r="BM65" s="776">
        <f t="shared" si="58"/>
        <v>0</v>
      </c>
      <c r="BN65" s="776">
        <f t="shared" si="58"/>
        <v>0</v>
      </c>
      <c r="BO65" s="776">
        <f t="shared" si="58"/>
        <v>0</v>
      </c>
      <c r="BP65" s="776">
        <f t="shared" si="58"/>
        <v>0</v>
      </c>
      <c r="BQ65" s="776">
        <f t="shared" si="58"/>
        <v>0</v>
      </c>
      <c r="BR65" s="776">
        <f t="shared" si="58"/>
        <v>0</v>
      </c>
      <c r="BS65" s="776">
        <f t="shared" ref="BS65:ED65" si="59">BS63*((1+$C$54)^((DAY(DATE(YEAR(BS$39),MONTH(BS$39)+1,1)-1))/365)-1)</f>
        <v>0</v>
      </c>
      <c r="BT65" s="776">
        <f t="shared" si="59"/>
        <v>0</v>
      </c>
      <c r="BU65" s="776">
        <f t="shared" si="59"/>
        <v>0</v>
      </c>
      <c r="BV65" s="776">
        <f t="shared" si="59"/>
        <v>0</v>
      </c>
      <c r="BW65" s="776">
        <f t="shared" si="59"/>
        <v>0</v>
      </c>
      <c r="BX65" s="776">
        <f t="shared" si="59"/>
        <v>0</v>
      </c>
      <c r="BY65" s="776">
        <f t="shared" si="59"/>
        <v>0</v>
      </c>
      <c r="BZ65" s="776">
        <f t="shared" si="59"/>
        <v>0</v>
      </c>
      <c r="CA65" s="776">
        <f t="shared" si="59"/>
        <v>0</v>
      </c>
      <c r="CB65" s="776">
        <f t="shared" si="59"/>
        <v>0</v>
      </c>
      <c r="CC65" s="776">
        <f t="shared" si="59"/>
        <v>0</v>
      </c>
      <c r="CD65" s="776">
        <f t="shared" si="59"/>
        <v>0</v>
      </c>
      <c r="CE65" s="776">
        <f t="shared" si="59"/>
        <v>0</v>
      </c>
      <c r="CF65" s="776">
        <f t="shared" si="59"/>
        <v>0</v>
      </c>
      <c r="CG65" s="776">
        <f t="shared" si="59"/>
        <v>0</v>
      </c>
      <c r="CH65" s="776">
        <f t="shared" si="59"/>
        <v>0</v>
      </c>
      <c r="CI65" s="776">
        <f t="shared" si="59"/>
        <v>0</v>
      </c>
      <c r="CJ65" s="776">
        <f t="shared" si="59"/>
        <v>0</v>
      </c>
      <c r="CK65" s="776">
        <f t="shared" si="59"/>
        <v>0</v>
      </c>
      <c r="CL65" s="776">
        <f t="shared" si="59"/>
        <v>0</v>
      </c>
      <c r="CM65" s="776">
        <f t="shared" si="59"/>
        <v>0</v>
      </c>
      <c r="CN65" s="776">
        <f t="shared" si="59"/>
        <v>0</v>
      </c>
      <c r="CO65" s="776">
        <f t="shared" si="59"/>
        <v>0</v>
      </c>
      <c r="CP65" s="776">
        <f t="shared" si="59"/>
        <v>0</v>
      </c>
      <c r="CQ65" s="776">
        <f t="shared" si="59"/>
        <v>0</v>
      </c>
      <c r="CR65" s="776">
        <f t="shared" si="59"/>
        <v>0</v>
      </c>
      <c r="CS65" s="776">
        <f t="shared" si="59"/>
        <v>0</v>
      </c>
      <c r="CT65" s="776">
        <f t="shared" si="59"/>
        <v>0</v>
      </c>
      <c r="CU65" s="776">
        <f t="shared" si="59"/>
        <v>0</v>
      </c>
      <c r="CV65" s="776">
        <f t="shared" si="59"/>
        <v>0</v>
      </c>
      <c r="CW65" s="776">
        <f t="shared" si="59"/>
        <v>0</v>
      </c>
      <c r="CX65" s="776">
        <f t="shared" si="59"/>
        <v>0</v>
      </c>
      <c r="CY65" s="776">
        <f t="shared" si="59"/>
        <v>0</v>
      </c>
      <c r="CZ65" s="776">
        <f t="shared" si="59"/>
        <v>0</v>
      </c>
      <c r="DA65" s="776">
        <f t="shared" si="59"/>
        <v>0</v>
      </c>
      <c r="DB65" s="776">
        <f t="shared" si="59"/>
        <v>0</v>
      </c>
      <c r="DC65" s="776">
        <f t="shared" si="59"/>
        <v>0</v>
      </c>
      <c r="DD65" s="776">
        <f t="shared" si="59"/>
        <v>0</v>
      </c>
      <c r="DE65" s="776">
        <f t="shared" si="59"/>
        <v>0</v>
      </c>
      <c r="DF65" s="776">
        <f t="shared" si="59"/>
        <v>0</v>
      </c>
      <c r="DG65" s="776">
        <f t="shared" si="59"/>
        <v>0</v>
      </c>
      <c r="DH65" s="776">
        <f t="shared" si="59"/>
        <v>0</v>
      </c>
      <c r="DI65" s="776">
        <f t="shared" si="59"/>
        <v>0</v>
      </c>
      <c r="DJ65" s="776">
        <f t="shared" si="59"/>
        <v>0</v>
      </c>
      <c r="DK65" s="776">
        <f t="shared" si="59"/>
        <v>0</v>
      </c>
      <c r="DL65" s="776">
        <f t="shared" si="59"/>
        <v>0</v>
      </c>
      <c r="DM65" s="776">
        <f t="shared" si="59"/>
        <v>0</v>
      </c>
      <c r="DN65" s="776">
        <f t="shared" si="59"/>
        <v>0</v>
      </c>
      <c r="DO65" s="776">
        <f t="shared" si="59"/>
        <v>0</v>
      </c>
      <c r="DP65" s="776">
        <f t="shared" si="59"/>
        <v>0</v>
      </c>
      <c r="DQ65" s="776">
        <f t="shared" si="59"/>
        <v>0</v>
      </c>
      <c r="DR65" s="776">
        <f t="shared" si="59"/>
        <v>0</v>
      </c>
      <c r="DS65" s="776">
        <f t="shared" si="59"/>
        <v>0</v>
      </c>
      <c r="DT65" s="776">
        <f t="shared" si="59"/>
        <v>0</v>
      </c>
      <c r="DU65" s="776">
        <f t="shared" si="59"/>
        <v>0</v>
      </c>
      <c r="DV65" s="776">
        <f t="shared" si="59"/>
        <v>0</v>
      </c>
      <c r="DW65" s="776">
        <f t="shared" si="59"/>
        <v>0</v>
      </c>
      <c r="DX65" s="776">
        <f t="shared" si="59"/>
        <v>0</v>
      </c>
      <c r="DY65" s="776">
        <f t="shared" si="59"/>
        <v>0</v>
      </c>
      <c r="DZ65" s="776">
        <f t="shared" si="59"/>
        <v>0</v>
      </c>
      <c r="EA65" s="776">
        <f t="shared" si="59"/>
        <v>0</v>
      </c>
      <c r="EB65" s="776">
        <f t="shared" si="59"/>
        <v>0</v>
      </c>
      <c r="EC65" s="776">
        <f t="shared" si="59"/>
        <v>0</v>
      </c>
      <c r="ED65" s="776">
        <f t="shared" si="59"/>
        <v>0</v>
      </c>
      <c r="EE65" s="776">
        <f t="shared" ref="EE65:GC65" si="60">EE63*((1+$C$54)^((DAY(DATE(YEAR(EE$39),MONTH(EE$39)+1,1)-1))/365)-1)</f>
        <v>0</v>
      </c>
      <c r="EF65" s="776">
        <f t="shared" si="60"/>
        <v>0</v>
      </c>
      <c r="EG65" s="776">
        <f t="shared" si="60"/>
        <v>0</v>
      </c>
      <c r="EH65" s="776">
        <f t="shared" si="60"/>
        <v>0</v>
      </c>
      <c r="EI65" s="776">
        <f t="shared" si="60"/>
        <v>0</v>
      </c>
      <c r="EJ65" s="776">
        <f t="shared" si="60"/>
        <v>0</v>
      </c>
      <c r="EK65" s="776">
        <f t="shared" si="60"/>
        <v>0</v>
      </c>
      <c r="EL65" s="776">
        <f t="shared" si="60"/>
        <v>0</v>
      </c>
      <c r="EM65" s="776">
        <f t="shared" si="60"/>
        <v>0</v>
      </c>
      <c r="EN65" s="776">
        <f t="shared" si="60"/>
        <v>0</v>
      </c>
      <c r="EO65" s="776">
        <f t="shared" si="60"/>
        <v>0</v>
      </c>
      <c r="EP65" s="776">
        <f t="shared" si="60"/>
        <v>0</v>
      </c>
      <c r="EQ65" s="776">
        <f t="shared" si="60"/>
        <v>0</v>
      </c>
      <c r="ER65" s="776">
        <f t="shared" si="60"/>
        <v>0</v>
      </c>
      <c r="ES65" s="776">
        <f t="shared" si="60"/>
        <v>0</v>
      </c>
      <c r="ET65" s="776">
        <f t="shared" si="60"/>
        <v>0</v>
      </c>
      <c r="EU65" s="776">
        <f t="shared" si="60"/>
        <v>0</v>
      </c>
      <c r="EV65" s="776">
        <f t="shared" si="60"/>
        <v>0</v>
      </c>
      <c r="EW65" s="776">
        <f t="shared" si="60"/>
        <v>0</v>
      </c>
      <c r="EX65" s="776">
        <f t="shared" si="60"/>
        <v>0</v>
      </c>
      <c r="EY65" s="776">
        <f t="shared" si="60"/>
        <v>0</v>
      </c>
      <c r="EZ65" s="776">
        <f t="shared" si="60"/>
        <v>0</v>
      </c>
      <c r="FA65" s="776">
        <f t="shared" si="60"/>
        <v>0</v>
      </c>
      <c r="FB65" s="776">
        <f t="shared" si="60"/>
        <v>0</v>
      </c>
      <c r="FC65" s="776">
        <f t="shared" si="60"/>
        <v>0</v>
      </c>
      <c r="FD65" s="776">
        <f t="shared" si="60"/>
        <v>0</v>
      </c>
      <c r="FE65" s="776">
        <f t="shared" si="60"/>
        <v>0</v>
      </c>
      <c r="FF65" s="776">
        <f t="shared" si="60"/>
        <v>0</v>
      </c>
      <c r="FG65" s="776">
        <f t="shared" si="60"/>
        <v>0</v>
      </c>
      <c r="FH65" s="776">
        <f t="shared" si="60"/>
        <v>0</v>
      </c>
      <c r="FI65" s="776">
        <f t="shared" si="60"/>
        <v>0</v>
      </c>
      <c r="FJ65" s="776">
        <f t="shared" si="60"/>
        <v>0</v>
      </c>
      <c r="FK65" s="776">
        <f t="shared" si="60"/>
        <v>0</v>
      </c>
      <c r="FL65" s="776">
        <f t="shared" si="60"/>
        <v>0</v>
      </c>
      <c r="FM65" s="776">
        <f t="shared" si="60"/>
        <v>0</v>
      </c>
      <c r="FN65" s="776">
        <f t="shared" si="60"/>
        <v>0</v>
      </c>
      <c r="FO65" s="776">
        <f t="shared" si="60"/>
        <v>0</v>
      </c>
      <c r="FP65" s="776">
        <f t="shared" si="60"/>
        <v>0</v>
      </c>
      <c r="FQ65" s="776">
        <f t="shared" si="60"/>
        <v>0</v>
      </c>
      <c r="FR65" s="776">
        <f t="shared" si="60"/>
        <v>0</v>
      </c>
      <c r="FS65" s="776">
        <f t="shared" si="60"/>
        <v>0</v>
      </c>
      <c r="FT65" s="776">
        <f t="shared" si="60"/>
        <v>0</v>
      </c>
      <c r="FU65" s="776">
        <f t="shared" si="60"/>
        <v>0</v>
      </c>
      <c r="FV65" s="776">
        <f t="shared" si="60"/>
        <v>0</v>
      </c>
      <c r="FW65" s="776">
        <f t="shared" si="60"/>
        <v>0</v>
      </c>
      <c r="FX65" s="776">
        <f t="shared" si="60"/>
        <v>0</v>
      </c>
      <c r="FY65" s="776">
        <f t="shared" si="60"/>
        <v>0</v>
      </c>
      <c r="FZ65" s="776">
        <f t="shared" si="60"/>
        <v>0</v>
      </c>
      <c r="GA65" s="776">
        <f t="shared" si="60"/>
        <v>0</v>
      </c>
      <c r="GB65" s="776">
        <f t="shared" si="60"/>
        <v>0</v>
      </c>
      <c r="GC65" s="776">
        <f t="shared" si="60"/>
        <v>0</v>
      </c>
    </row>
    <row r="66" spans="2:185" x14ac:dyDescent="0.75">
      <c r="B66" s="5" t="s">
        <v>81</v>
      </c>
      <c r="C66" s="1066">
        <f>+$D$7</f>
        <v>0.71636574207108694</v>
      </c>
      <c r="D66" s="1052">
        <f>SUM(E66:GC66)</f>
        <v>186132734.36518645</v>
      </c>
      <c r="E66" s="19"/>
      <c r="F66" s="39">
        <f>MIN(F63+F65,MAX(0,F$42)*$C$66)</f>
        <v>0</v>
      </c>
      <c r="G66" s="39">
        <f t="shared" ref="G66:BR66" si="61">MIN(G63+G65,MAX(0,G$42)*$C$66)</f>
        <v>0</v>
      </c>
      <c r="H66" s="39">
        <f t="shared" si="61"/>
        <v>0</v>
      </c>
      <c r="I66" s="39">
        <f t="shared" si="61"/>
        <v>0</v>
      </c>
      <c r="J66" s="39">
        <f t="shared" si="61"/>
        <v>0</v>
      </c>
      <c r="K66" s="39">
        <f t="shared" si="61"/>
        <v>0</v>
      </c>
      <c r="L66" s="39">
        <f t="shared" si="61"/>
        <v>0</v>
      </c>
      <c r="M66" s="39">
        <f t="shared" si="61"/>
        <v>0</v>
      </c>
      <c r="N66" s="39">
        <f t="shared" si="61"/>
        <v>0</v>
      </c>
      <c r="O66" s="39">
        <f t="shared" si="61"/>
        <v>0</v>
      </c>
      <c r="P66" s="39">
        <f t="shared" si="61"/>
        <v>0</v>
      </c>
      <c r="Q66" s="39">
        <f t="shared" si="61"/>
        <v>0</v>
      </c>
      <c r="R66" s="39">
        <f t="shared" si="61"/>
        <v>0</v>
      </c>
      <c r="S66" s="39">
        <f t="shared" si="61"/>
        <v>0</v>
      </c>
      <c r="T66" s="39">
        <f t="shared" si="61"/>
        <v>0</v>
      </c>
      <c r="U66" s="39">
        <f t="shared" si="61"/>
        <v>0</v>
      </c>
      <c r="V66" s="39">
        <f t="shared" si="61"/>
        <v>0</v>
      </c>
      <c r="W66" s="39">
        <f t="shared" si="61"/>
        <v>0</v>
      </c>
      <c r="X66" s="39">
        <f t="shared" si="61"/>
        <v>0</v>
      </c>
      <c r="Y66" s="39">
        <f t="shared" si="61"/>
        <v>0</v>
      </c>
      <c r="Z66" s="39">
        <f t="shared" si="61"/>
        <v>0</v>
      </c>
      <c r="AA66" s="39">
        <f t="shared" si="61"/>
        <v>0</v>
      </c>
      <c r="AB66" s="39">
        <f t="shared" si="61"/>
        <v>0</v>
      </c>
      <c r="AC66" s="39">
        <f t="shared" si="61"/>
        <v>0</v>
      </c>
      <c r="AD66" s="39">
        <f t="shared" si="61"/>
        <v>0</v>
      </c>
      <c r="AE66" s="39">
        <f t="shared" si="61"/>
        <v>0</v>
      </c>
      <c r="AF66" s="39">
        <f t="shared" si="61"/>
        <v>3291252.8478138666</v>
      </c>
      <c r="AG66" s="39">
        <f t="shared" si="61"/>
        <v>2902988.6886746879</v>
      </c>
      <c r="AH66" s="39">
        <f t="shared" si="61"/>
        <v>2452515.7893491196</v>
      </c>
      <c r="AI66" s="39">
        <f t="shared" si="61"/>
        <v>1981619.996503799</v>
      </c>
      <c r="AJ66" s="39">
        <f t="shared" si="61"/>
        <v>1981619.9965037976</v>
      </c>
      <c r="AK66" s="39">
        <f t="shared" si="61"/>
        <v>2452515.7893491173</v>
      </c>
      <c r="AL66" s="39">
        <f t="shared" si="61"/>
        <v>2902988.6886746888</v>
      </c>
      <c r="AM66" s="39">
        <f t="shared" si="61"/>
        <v>3291252.8478138694</v>
      </c>
      <c r="AN66" s="39">
        <f t="shared" si="61"/>
        <v>3577128.373702161</v>
      </c>
      <c r="AO66" s="39">
        <f t="shared" si="61"/>
        <v>3728844.4220801075</v>
      </c>
      <c r="AP66" s="39">
        <f t="shared" si="61"/>
        <v>3728844.4220801052</v>
      </c>
      <c r="AQ66" s="39">
        <f t="shared" si="61"/>
        <v>3577128.3737021666</v>
      </c>
      <c r="AR66" s="39">
        <f t="shared" si="61"/>
        <v>4051094.1149500045</v>
      </c>
      <c r="AS66" s="39">
        <f t="shared" si="61"/>
        <v>3577176.6329404307</v>
      </c>
      <c r="AT66" s="39">
        <f t="shared" si="61"/>
        <v>3027326.8022600822</v>
      </c>
      <c r="AU66" s="39">
        <f t="shared" si="61"/>
        <v>2452548.6694318107</v>
      </c>
      <c r="AV66" s="39">
        <f t="shared" si="61"/>
        <v>2452548.6694318093</v>
      </c>
      <c r="AW66" s="39">
        <f t="shared" si="61"/>
        <v>3027326.802260079</v>
      </c>
      <c r="AX66" s="39">
        <f t="shared" si="61"/>
        <v>3577176.6329404321</v>
      </c>
      <c r="AY66" s="39">
        <f t="shared" si="61"/>
        <v>4051094.1149500073</v>
      </c>
      <c r="AZ66" s="39">
        <f t="shared" si="61"/>
        <v>4400035.4380366346</v>
      </c>
      <c r="BA66" s="39">
        <f t="shared" si="61"/>
        <v>4585220.9256364433</v>
      </c>
      <c r="BB66" s="39">
        <f t="shared" si="61"/>
        <v>4585220.9256364396</v>
      </c>
      <c r="BC66" s="39">
        <f t="shared" si="61"/>
        <v>110477264.40046479</v>
      </c>
      <c r="BD66" s="39">
        <f t="shared" si="61"/>
        <v>0</v>
      </c>
      <c r="BE66" s="39">
        <f t="shared" si="61"/>
        <v>0</v>
      </c>
      <c r="BF66" s="39">
        <f t="shared" si="61"/>
        <v>0</v>
      </c>
      <c r="BG66" s="39">
        <f t="shared" si="61"/>
        <v>0</v>
      </c>
      <c r="BH66" s="39">
        <f t="shared" si="61"/>
        <v>0</v>
      </c>
      <c r="BI66" s="39">
        <f t="shared" si="61"/>
        <v>0</v>
      </c>
      <c r="BJ66" s="39">
        <f t="shared" si="61"/>
        <v>0</v>
      </c>
      <c r="BK66" s="39">
        <f t="shared" si="61"/>
        <v>0</v>
      </c>
      <c r="BL66" s="39">
        <f t="shared" si="61"/>
        <v>0</v>
      </c>
      <c r="BM66" s="39">
        <f t="shared" si="61"/>
        <v>0</v>
      </c>
      <c r="BN66" s="39">
        <f t="shared" si="61"/>
        <v>0</v>
      </c>
      <c r="BO66" s="39">
        <f t="shared" si="61"/>
        <v>0</v>
      </c>
      <c r="BP66" s="39">
        <f t="shared" si="61"/>
        <v>0</v>
      </c>
      <c r="BQ66" s="39">
        <f t="shared" si="61"/>
        <v>0</v>
      </c>
      <c r="BR66" s="39">
        <f t="shared" si="61"/>
        <v>0</v>
      </c>
      <c r="BS66" s="39">
        <f t="shared" ref="BS66:ED66" si="62">MIN(BS63+BS65,MAX(0,BS$42)*$C$66)</f>
        <v>0</v>
      </c>
      <c r="BT66" s="39">
        <f t="shared" si="62"/>
        <v>0</v>
      </c>
      <c r="BU66" s="39">
        <f t="shared" si="62"/>
        <v>0</v>
      </c>
      <c r="BV66" s="39">
        <f t="shared" si="62"/>
        <v>0</v>
      </c>
      <c r="BW66" s="39">
        <f t="shared" si="62"/>
        <v>0</v>
      </c>
      <c r="BX66" s="39">
        <f t="shared" si="62"/>
        <v>0</v>
      </c>
      <c r="BY66" s="39">
        <f t="shared" si="62"/>
        <v>0</v>
      </c>
      <c r="BZ66" s="39">
        <f t="shared" si="62"/>
        <v>0</v>
      </c>
      <c r="CA66" s="39">
        <f t="shared" si="62"/>
        <v>0</v>
      </c>
      <c r="CB66" s="39">
        <f t="shared" si="62"/>
        <v>0</v>
      </c>
      <c r="CC66" s="39">
        <f t="shared" si="62"/>
        <v>0</v>
      </c>
      <c r="CD66" s="39">
        <f t="shared" si="62"/>
        <v>0</v>
      </c>
      <c r="CE66" s="39">
        <f t="shared" si="62"/>
        <v>0</v>
      </c>
      <c r="CF66" s="39">
        <f t="shared" si="62"/>
        <v>0</v>
      </c>
      <c r="CG66" s="39">
        <f t="shared" si="62"/>
        <v>0</v>
      </c>
      <c r="CH66" s="39">
        <f t="shared" si="62"/>
        <v>0</v>
      </c>
      <c r="CI66" s="39">
        <f t="shared" si="62"/>
        <v>0</v>
      </c>
      <c r="CJ66" s="39">
        <f t="shared" si="62"/>
        <v>0</v>
      </c>
      <c r="CK66" s="39">
        <f t="shared" si="62"/>
        <v>0</v>
      </c>
      <c r="CL66" s="39">
        <f t="shared" si="62"/>
        <v>0</v>
      </c>
      <c r="CM66" s="39">
        <f t="shared" si="62"/>
        <v>0</v>
      </c>
      <c r="CN66" s="39">
        <f t="shared" si="62"/>
        <v>0</v>
      </c>
      <c r="CO66" s="39">
        <f t="shared" si="62"/>
        <v>0</v>
      </c>
      <c r="CP66" s="39">
        <f t="shared" si="62"/>
        <v>0</v>
      </c>
      <c r="CQ66" s="39">
        <f t="shared" si="62"/>
        <v>0</v>
      </c>
      <c r="CR66" s="39">
        <f t="shared" si="62"/>
        <v>0</v>
      </c>
      <c r="CS66" s="39">
        <f t="shared" si="62"/>
        <v>0</v>
      </c>
      <c r="CT66" s="39">
        <f t="shared" si="62"/>
        <v>0</v>
      </c>
      <c r="CU66" s="39">
        <f t="shared" si="62"/>
        <v>0</v>
      </c>
      <c r="CV66" s="39">
        <f t="shared" si="62"/>
        <v>0</v>
      </c>
      <c r="CW66" s="39">
        <f t="shared" si="62"/>
        <v>0</v>
      </c>
      <c r="CX66" s="39">
        <f t="shared" si="62"/>
        <v>0</v>
      </c>
      <c r="CY66" s="39">
        <f t="shared" si="62"/>
        <v>0</v>
      </c>
      <c r="CZ66" s="39">
        <f t="shared" si="62"/>
        <v>0</v>
      </c>
      <c r="DA66" s="39">
        <f t="shared" si="62"/>
        <v>0</v>
      </c>
      <c r="DB66" s="39">
        <f t="shared" si="62"/>
        <v>0</v>
      </c>
      <c r="DC66" s="39">
        <f t="shared" si="62"/>
        <v>0</v>
      </c>
      <c r="DD66" s="39">
        <f t="shared" si="62"/>
        <v>0</v>
      </c>
      <c r="DE66" s="39">
        <f t="shared" si="62"/>
        <v>0</v>
      </c>
      <c r="DF66" s="39">
        <f t="shared" si="62"/>
        <v>0</v>
      </c>
      <c r="DG66" s="39">
        <f t="shared" si="62"/>
        <v>0</v>
      </c>
      <c r="DH66" s="39">
        <f t="shared" si="62"/>
        <v>0</v>
      </c>
      <c r="DI66" s="39">
        <f t="shared" si="62"/>
        <v>0</v>
      </c>
      <c r="DJ66" s="39">
        <f t="shared" si="62"/>
        <v>0</v>
      </c>
      <c r="DK66" s="39">
        <f t="shared" si="62"/>
        <v>0</v>
      </c>
      <c r="DL66" s="39">
        <f t="shared" si="62"/>
        <v>0</v>
      </c>
      <c r="DM66" s="39">
        <f t="shared" si="62"/>
        <v>0</v>
      </c>
      <c r="DN66" s="39">
        <f t="shared" si="62"/>
        <v>0</v>
      </c>
      <c r="DO66" s="39">
        <f t="shared" si="62"/>
        <v>0</v>
      </c>
      <c r="DP66" s="39">
        <f t="shared" si="62"/>
        <v>0</v>
      </c>
      <c r="DQ66" s="39">
        <f t="shared" si="62"/>
        <v>0</v>
      </c>
      <c r="DR66" s="39">
        <f t="shared" si="62"/>
        <v>0</v>
      </c>
      <c r="DS66" s="39">
        <f t="shared" si="62"/>
        <v>0</v>
      </c>
      <c r="DT66" s="39">
        <f t="shared" si="62"/>
        <v>0</v>
      </c>
      <c r="DU66" s="39">
        <f t="shared" si="62"/>
        <v>0</v>
      </c>
      <c r="DV66" s="39">
        <f t="shared" si="62"/>
        <v>0</v>
      </c>
      <c r="DW66" s="39">
        <f t="shared" si="62"/>
        <v>0</v>
      </c>
      <c r="DX66" s="39">
        <f t="shared" si="62"/>
        <v>0</v>
      </c>
      <c r="DY66" s="39">
        <f t="shared" si="62"/>
        <v>0</v>
      </c>
      <c r="DZ66" s="39">
        <f t="shared" si="62"/>
        <v>0</v>
      </c>
      <c r="EA66" s="39">
        <f t="shared" si="62"/>
        <v>0</v>
      </c>
      <c r="EB66" s="39">
        <f t="shared" si="62"/>
        <v>0</v>
      </c>
      <c r="EC66" s="39">
        <f t="shared" si="62"/>
        <v>0</v>
      </c>
      <c r="ED66" s="39">
        <f t="shared" si="62"/>
        <v>0</v>
      </c>
      <c r="EE66" s="39">
        <f t="shared" ref="EE66:GC66" si="63">MIN(EE63+EE65,MAX(0,EE$42)*$C$66)</f>
        <v>0</v>
      </c>
      <c r="EF66" s="39">
        <f t="shared" si="63"/>
        <v>0</v>
      </c>
      <c r="EG66" s="39">
        <f t="shared" si="63"/>
        <v>0</v>
      </c>
      <c r="EH66" s="39">
        <f t="shared" si="63"/>
        <v>0</v>
      </c>
      <c r="EI66" s="39">
        <f t="shared" si="63"/>
        <v>0</v>
      </c>
      <c r="EJ66" s="39">
        <f t="shared" si="63"/>
        <v>0</v>
      </c>
      <c r="EK66" s="39">
        <f t="shared" si="63"/>
        <v>0</v>
      </c>
      <c r="EL66" s="39">
        <f t="shared" si="63"/>
        <v>0</v>
      </c>
      <c r="EM66" s="39">
        <f t="shared" si="63"/>
        <v>0</v>
      </c>
      <c r="EN66" s="39">
        <f t="shared" si="63"/>
        <v>0</v>
      </c>
      <c r="EO66" s="39">
        <f t="shared" si="63"/>
        <v>0</v>
      </c>
      <c r="EP66" s="39">
        <f t="shared" si="63"/>
        <v>0</v>
      </c>
      <c r="EQ66" s="39">
        <f t="shared" si="63"/>
        <v>0</v>
      </c>
      <c r="ER66" s="39">
        <f t="shared" si="63"/>
        <v>0</v>
      </c>
      <c r="ES66" s="39">
        <f t="shared" si="63"/>
        <v>0</v>
      </c>
      <c r="ET66" s="39">
        <f t="shared" si="63"/>
        <v>0</v>
      </c>
      <c r="EU66" s="39">
        <f t="shared" si="63"/>
        <v>0</v>
      </c>
      <c r="EV66" s="39">
        <f t="shared" si="63"/>
        <v>0</v>
      </c>
      <c r="EW66" s="39">
        <f t="shared" si="63"/>
        <v>0</v>
      </c>
      <c r="EX66" s="39">
        <f t="shared" si="63"/>
        <v>0</v>
      </c>
      <c r="EY66" s="39">
        <f t="shared" si="63"/>
        <v>0</v>
      </c>
      <c r="EZ66" s="39">
        <f t="shared" si="63"/>
        <v>0</v>
      </c>
      <c r="FA66" s="39">
        <f t="shared" si="63"/>
        <v>0</v>
      </c>
      <c r="FB66" s="39">
        <f t="shared" si="63"/>
        <v>0</v>
      </c>
      <c r="FC66" s="39">
        <f t="shared" si="63"/>
        <v>0</v>
      </c>
      <c r="FD66" s="39">
        <f t="shared" si="63"/>
        <v>0</v>
      </c>
      <c r="FE66" s="39">
        <f t="shared" si="63"/>
        <v>0</v>
      </c>
      <c r="FF66" s="39">
        <f t="shared" si="63"/>
        <v>0</v>
      </c>
      <c r="FG66" s="39">
        <f t="shared" si="63"/>
        <v>0</v>
      </c>
      <c r="FH66" s="39">
        <f t="shared" si="63"/>
        <v>0</v>
      </c>
      <c r="FI66" s="39">
        <f t="shared" si="63"/>
        <v>0</v>
      </c>
      <c r="FJ66" s="39">
        <f t="shared" si="63"/>
        <v>0</v>
      </c>
      <c r="FK66" s="39">
        <f t="shared" si="63"/>
        <v>0</v>
      </c>
      <c r="FL66" s="39">
        <f t="shared" si="63"/>
        <v>0</v>
      </c>
      <c r="FM66" s="39">
        <f t="shared" si="63"/>
        <v>0</v>
      </c>
      <c r="FN66" s="39">
        <f t="shared" si="63"/>
        <v>0</v>
      </c>
      <c r="FO66" s="39">
        <f t="shared" si="63"/>
        <v>0</v>
      </c>
      <c r="FP66" s="39">
        <f t="shared" si="63"/>
        <v>0</v>
      </c>
      <c r="FQ66" s="39">
        <f t="shared" si="63"/>
        <v>0</v>
      </c>
      <c r="FR66" s="39">
        <f t="shared" si="63"/>
        <v>0</v>
      </c>
      <c r="FS66" s="39">
        <f t="shared" si="63"/>
        <v>0</v>
      </c>
      <c r="FT66" s="39">
        <f t="shared" si="63"/>
        <v>0</v>
      </c>
      <c r="FU66" s="39">
        <f t="shared" si="63"/>
        <v>0</v>
      </c>
      <c r="FV66" s="39">
        <f t="shared" si="63"/>
        <v>0</v>
      </c>
      <c r="FW66" s="39">
        <f t="shared" si="63"/>
        <v>0</v>
      </c>
      <c r="FX66" s="39">
        <f t="shared" si="63"/>
        <v>0</v>
      </c>
      <c r="FY66" s="39">
        <f t="shared" si="63"/>
        <v>0</v>
      </c>
      <c r="FZ66" s="39">
        <f t="shared" si="63"/>
        <v>0</v>
      </c>
      <c r="GA66" s="39">
        <f t="shared" si="63"/>
        <v>0</v>
      </c>
      <c r="GB66" s="39">
        <f t="shared" si="63"/>
        <v>0</v>
      </c>
      <c r="GC66" s="39">
        <f t="shared" si="63"/>
        <v>0</v>
      </c>
    </row>
    <row r="67" spans="2:185" x14ac:dyDescent="0.75">
      <c r="B67" s="14" t="s">
        <v>80</v>
      </c>
      <c r="C67" s="38"/>
      <c r="D67" s="1053">
        <f>+SUM(D63:D65)-D66</f>
        <v>0</v>
      </c>
      <c r="E67" s="25">
        <f>E64</f>
        <v>8538788.1245888118</v>
      </c>
      <c r="F67" s="28">
        <f>SUM(F63:F65)-F66</f>
        <v>11530179.130043965</v>
      </c>
      <c r="G67" s="28">
        <f t="shared" ref="G67:BR67" si="64">SUM(G63:G65)-G66</f>
        <v>14825694.184787184</v>
      </c>
      <c r="H67" s="28">
        <f t="shared" si="64"/>
        <v>18412860.301986344</v>
      </c>
      <c r="I67" s="28">
        <f t="shared" si="64"/>
        <v>20728522.887997698</v>
      </c>
      <c r="J67" s="28">
        <f t="shared" si="64"/>
        <v>75776029.14394556</v>
      </c>
      <c r="K67" s="28">
        <f t="shared" si="64"/>
        <v>117589204.62658608</v>
      </c>
      <c r="L67" s="28">
        <f t="shared" si="64"/>
        <v>118993328.22742112</v>
      </c>
      <c r="M67" s="28">
        <f t="shared" si="64"/>
        <v>120368119.44617288</v>
      </c>
      <c r="N67" s="28">
        <f t="shared" si="64"/>
        <v>121805425.85401204</v>
      </c>
      <c r="O67" s="28">
        <f t="shared" si="64"/>
        <v>123212706.68525638</v>
      </c>
      <c r="P67" s="28">
        <f t="shared" si="64"/>
        <v>124683980.08938329</v>
      </c>
      <c r="Q67" s="28">
        <f t="shared" si="64"/>
        <v>126172821.85547486</v>
      </c>
      <c r="R67" s="28">
        <f t="shared" si="64"/>
        <v>127532856.98788895</v>
      </c>
      <c r="S67" s="28">
        <f t="shared" si="64"/>
        <v>129055716.97275977</v>
      </c>
      <c r="T67" s="28">
        <f t="shared" si="64"/>
        <v>130546764.15218455</v>
      </c>
      <c r="U67" s="28">
        <f t="shared" si="64"/>
        <v>132105612.96947882</v>
      </c>
      <c r="V67" s="28">
        <f t="shared" si="64"/>
        <v>133631897.16846474</v>
      </c>
      <c r="W67" s="28">
        <f t="shared" si="64"/>
        <v>135227585.32057405</v>
      </c>
      <c r="X67" s="28">
        <f t="shared" si="64"/>
        <v>136842327.46153435</v>
      </c>
      <c r="Y67" s="28">
        <f t="shared" si="64"/>
        <v>138423337.36309889</v>
      </c>
      <c r="Z67" s="28">
        <f t="shared" si="64"/>
        <v>140076239.73211393</v>
      </c>
      <c r="AA67" s="28">
        <f t="shared" si="64"/>
        <v>141694612.68804491</v>
      </c>
      <c r="AB67" s="28">
        <f t="shared" si="64"/>
        <v>143386577.10279086</v>
      </c>
      <c r="AC67" s="28">
        <f t="shared" si="64"/>
        <v>145098745.13379616</v>
      </c>
      <c r="AD67" s="28">
        <f t="shared" si="64"/>
        <v>146872041.59157312</v>
      </c>
      <c r="AE67" s="28">
        <f t="shared" si="64"/>
        <v>148778916.02307808</v>
      </c>
      <c r="AF67" s="28">
        <f t="shared" si="64"/>
        <v>147206582.63344607</v>
      </c>
      <c r="AG67" s="28">
        <f t="shared" si="64"/>
        <v>146061376.36646795</v>
      </c>
      <c r="AH67" s="28">
        <f t="shared" si="64"/>
        <v>145296382.89974552</v>
      </c>
      <c r="AI67" s="28">
        <f t="shared" si="64"/>
        <v>145049735.77760854</v>
      </c>
      <c r="AJ67" s="28">
        <f t="shared" si="64"/>
        <v>144800143.46125609</v>
      </c>
      <c r="AK67" s="28">
        <f t="shared" si="64"/>
        <v>144020578.32107335</v>
      </c>
      <c r="AL67" s="28">
        <f t="shared" si="64"/>
        <v>142837328.22293258</v>
      </c>
      <c r="AM67" s="28">
        <f t="shared" si="64"/>
        <v>141196348.60872003</v>
      </c>
      <c r="AN67" s="28">
        <f t="shared" si="64"/>
        <v>139305234.91691673</v>
      </c>
      <c r="AO67" s="28">
        <f t="shared" si="64"/>
        <v>137239823.53435639</v>
      </c>
      <c r="AP67" s="28">
        <f t="shared" si="64"/>
        <v>134990307.05967557</v>
      </c>
      <c r="AQ67" s="28">
        <f t="shared" si="64"/>
        <v>133025087.50556588</v>
      </c>
      <c r="AR67" s="28">
        <f t="shared" si="64"/>
        <v>130510900.75257161</v>
      </c>
      <c r="AS67" s="28">
        <f t="shared" si="64"/>
        <v>128492144.69484352</v>
      </c>
      <c r="AT67" s="28">
        <f t="shared" si="64"/>
        <v>126949353.83116511</v>
      </c>
      <c r="AU67" s="28">
        <f t="shared" si="64"/>
        <v>126012697.58052422</v>
      </c>
      <c r="AV67" s="28">
        <f t="shared" si="64"/>
        <v>125064856.79001363</v>
      </c>
      <c r="AW67" s="28">
        <f t="shared" si="64"/>
        <v>123482468.70365153</v>
      </c>
      <c r="AX67" s="28">
        <f t="shared" si="64"/>
        <v>121379786.68224256</v>
      </c>
      <c r="AY67" s="28">
        <f t="shared" si="64"/>
        <v>118731055.7699234</v>
      </c>
      <c r="AZ67" s="28">
        <f t="shared" si="64"/>
        <v>115748778.68894021</v>
      </c>
      <c r="BA67" s="28">
        <f t="shared" si="64"/>
        <v>112545704.98031306</v>
      </c>
      <c r="BB67" s="28">
        <f t="shared" si="64"/>
        <v>109173630.51937936</v>
      </c>
      <c r="BC67" s="28">
        <f t="shared" si="64"/>
        <v>0</v>
      </c>
      <c r="BD67" s="28">
        <f t="shared" si="64"/>
        <v>0</v>
      </c>
      <c r="BE67" s="28">
        <f t="shared" si="64"/>
        <v>0</v>
      </c>
      <c r="BF67" s="28">
        <f t="shared" si="64"/>
        <v>0</v>
      </c>
      <c r="BG67" s="28">
        <f t="shared" si="64"/>
        <v>0</v>
      </c>
      <c r="BH67" s="28">
        <f t="shared" si="64"/>
        <v>0</v>
      </c>
      <c r="BI67" s="28">
        <f t="shared" si="64"/>
        <v>0</v>
      </c>
      <c r="BJ67" s="28">
        <f t="shared" si="64"/>
        <v>0</v>
      </c>
      <c r="BK67" s="28">
        <f t="shared" si="64"/>
        <v>0</v>
      </c>
      <c r="BL67" s="28">
        <f t="shared" si="64"/>
        <v>0</v>
      </c>
      <c r="BM67" s="28">
        <f t="shared" si="64"/>
        <v>0</v>
      </c>
      <c r="BN67" s="28">
        <f t="shared" si="64"/>
        <v>0</v>
      </c>
      <c r="BO67" s="777">
        <f t="shared" si="64"/>
        <v>0</v>
      </c>
      <c r="BP67" s="28">
        <f t="shared" si="64"/>
        <v>0</v>
      </c>
      <c r="BQ67" s="28">
        <f t="shared" si="64"/>
        <v>0</v>
      </c>
      <c r="BR67" s="28">
        <f t="shared" si="64"/>
        <v>0</v>
      </c>
      <c r="BS67" s="28">
        <f t="shared" ref="BS67:ED67" si="65">SUM(BS63:BS65)-BS66</f>
        <v>0</v>
      </c>
      <c r="BT67" s="28">
        <f t="shared" si="65"/>
        <v>0</v>
      </c>
      <c r="BU67" s="28">
        <f t="shared" si="65"/>
        <v>0</v>
      </c>
      <c r="BV67" s="28">
        <f t="shared" si="65"/>
        <v>0</v>
      </c>
      <c r="BW67" s="28">
        <f t="shared" si="65"/>
        <v>0</v>
      </c>
      <c r="BX67" s="28">
        <f t="shared" si="65"/>
        <v>0</v>
      </c>
      <c r="BY67" s="28">
        <f t="shared" si="65"/>
        <v>0</v>
      </c>
      <c r="BZ67" s="28">
        <f t="shared" si="65"/>
        <v>0</v>
      </c>
      <c r="CA67" s="28">
        <f t="shared" si="65"/>
        <v>0</v>
      </c>
      <c r="CB67" s="28">
        <f t="shared" si="65"/>
        <v>0</v>
      </c>
      <c r="CC67" s="28">
        <f t="shared" si="65"/>
        <v>0</v>
      </c>
      <c r="CD67" s="28">
        <f t="shared" si="65"/>
        <v>0</v>
      </c>
      <c r="CE67" s="28">
        <f t="shared" si="65"/>
        <v>0</v>
      </c>
      <c r="CF67" s="28">
        <f t="shared" si="65"/>
        <v>0</v>
      </c>
      <c r="CG67" s="28">
        <f t="shared" si="65"/>
        <v>0</v>
      </c>
      <c r="CH67" s="28">
        <f t="shared" si="65"/>
        <v>0</v>
      </c>
      <c r="CI67" s="28">
        <f t="shared" si="65"/>
        <v>0</v>
      </c>
      <c r="CJ67" s="28">
        <f t="shared" si="65"/>
        <v>0</v>
      </c>
      <c r="CK67" s="28">
        <f t="shared" si="65"/>
        <v>0</v>
      </c>
      <c r="CL67" s="28">
        <f t="shared" si="65"/>
        <v>0</v>
      </c>
      <c r="CM67" s="28">
        <f t="shared" si="65"/>
        <v>0</v>
      </c>
      <c r="CN67" s="28">
        <f t="shared" si="65"/>
        <v>0</v>
      </c>
      <c r="CO67" s="28">
        <f t="shared" si="65"/>
        <v>0</v>
      </c>
      <c r="CP67" s="28">
        <f t="shared" si="65"/>
        <v>0</v>
      </c>
      <c r="CQ67" s="28">
        <f t="shared" si="65"/>
        <v>0</v>
      </c>
      <c r="CR67" s="28">
        <f t="shared" si="65"/>
        <v>0</v>
      </c>
      <c r="CS67" s="28">
        <f t="shared" si="65"/>
        <v>0</v>
      </c>
      <c r="CT67" s="28">
        <f t="shared" si="65"/>
        <v>0</v>
      </c>
      <c r="CU67" s="28">
        <f t="shared" si="65"/>
        <v>0</v>
      </c>
      <c r="CV67" s="28">
        <f t="shared" si="65"/>
        <v>0</v>
      </c>
      <c r="CW67" s="28">
        <f t="shared" si="65"/>
        <v>0</v>
      </c>
      <c r="CX67" s="28">
        <f t="shared" si="65"/>
        <v>0</v>
      </c>
      <c r="CY67" s="28">
        <f t="shared" si="65"/>
        <v>0</v>
      </c>
      <c r="CZ67" s="28">
        <f t="shared" si="65"/>
        <v>0</v>
      </c>
      <c r="DA67" s="28">
        <f t="shared" si="65"/>
        <v>0</v>
      </c>
      <c r="DB67" s="28">
        <f t="shared" si="65"/>
        <v>0</v>
      </c>
      <c r="DC67" s="28">
        <f t="shared" si="65"/>
        <v>0</v>
      </c>
      <c r="DD67" s="28">
        <f t="shared" si="65"/>
        <v>0</v>
      </c>
      <c r="DE67" s="28">
        <f t="shared" si="65"/>
        <v>0</v>
      </c>
      <c r="DF67" s="28">
        <f t="shared" si="65"/>
        <v>0</v>
      </c>
      <c r="DG67" s="28">
        <f t="shared" si="65"/>
        <v>0</v>
      </c>
      <c r="DH67" s="28">
        <f t="shared" si="65"/>
        <v>0</v>
      </c>
      <c r="DI67" s="28">
        <f t="shared" si="65"/>
        <v>0</v>
      </c>
      <c r="DJ67" s="28">
        <f t="shared" si="65"/>
        <v>0</v>
      </c>
      <c r="DK67" s="28">
        <f t="shared" si="65"/>
        <v>0</v>
      </c>
      <c r="DL67" s="28">
        <f t="shared" si="65"/>
        <v>0</v>
      </c>
      <c r="DM67" s="28">
        <f t="shared" si="65"/>
        <v>0</v>
      </c>
      <c r="DN67" s="28">
        <f t="shared" si="65"/>
        <v>0</v>
      </c>
      <c r="DO67" s="28">
        <f t="shared" si="65"/>
        <v>0</v>
      </c>
      <c r="DP67" s="28">
        <f t="shared" si="65"/>
        <v>0</v>
      </c>
      <c r="DQ67" s="28">
        <f t="shared" si="65"/>
        <v>0</v>
      </c>
      <c r="DR67" s="28">
        <f t="shared" si="65"/>
        <v>0</v>
      </c>
      <c r="DS67" s="28">
        <f t="shared" si="65"/>
        <v>0</v>
      </c>
      <c r="DT67" s="28">
        <f t="shared" si="65"/>
        <v>0</v>
      </c>
      <c r="DU67" s="28">
        <f t="shared" si="65"/>
        <v>0</v>
      </c>
      <c r="DV67" s="28">
        <f t="shared" si="65"/>
        <v>0</v>
      </c>
      <c r="DW67" s="28">
        <f t="shared" si="65"/>
        <v>0</v>
      </c>
      <c r="DX67" s="28">
        <f t="shared" si="65"/>
        <v>0</v>
      </c>
      <c r="DY67" s="28">
        <f t="shared" si="65"/>
        <v>0</v>
      </c>
      <c r="DZ67" s="28">
        <f t="shared" si="65"/>
        <v>0</v>
      </c>
      <c r="EA67" s="28">
        <f t="shared" si="65"/>
        <v>0</v>
      </c>
      <c r="EB67" s="28">
        <f t="shared" si="65"/>
        <v>0</v>
      </c>
      <c r="EC67" s="28">
        <f t="shared" si="65"/>
        <v>0</v>
      </c>
      <c r="ED67" s="28">
        <f t="shared" si="65"/>
        <v>0</v>
      </c>
      <c r="EE67" s="28">
        <f t="shared" ref="EE67:GC67" si="66">SUM(EE63:EE65)-EE66</f>
        <v>0</v>
      </c>
      <c r="EF67" s="28">
        <f t="shared" si="66"/>
        <v>0</v>
      </c>
      <c r="EG67" s="28">
        <f t="shared" si="66"/>
        <v>0</v>
      </c>
      <c r="EH67" s="28">
        <f t="shared" si="66"/>
        <v>0</v>
      </c>
      <c r="EI67" s="28">
        <f t="shared" si="66"/>
        <v>0</v>
      </c>
      <c r="EJ67" s="28">
        <f t="shared" si="66"/>
        <v>0</v>
      </c>
      <c r="EK67" s="28">
        <f t="shared" si="66"/>
        <v>0</v>
      </c>
      <c r="EL67" s="28">
        <f t="shared" si="66"/>
        <v>0</v>
      </c>
      <c r="EM67" s="28">
        <f t="shared" si="66"/>
        <v>0</v>
      </c>
      <c r="EN67" s="28">
        <f t="shared" si="66"/>
        <v>0</v>
      </c>
      <c r="EO67" s="28">
        <f t="shared" si="66"/>
        <v>0</v>
      </c>
      <c r="EP67" s="28">
        <f t="shared" si="66"/>
        <v>0</v>
      </c>
      <c r="EQ67" s="28">
        <f t="shared" si="66"/>
        <v>0</v>
      </c>
      <c r="ER67" s="28">
        <f t="shared" si="66"/>
        <v>0</v>
      </c>
      <c r="ES67" s="28">
        <f t="shared" si="66"/>
        <v>0</v>
      </c>
      <c r="ET67" s="28">
        <f t="shared" si="66"/>
        <v>0</v>
      </c>
      <c r="EU67" s="28">
        <f t="shared" si="66"/>
        <v>0</v>
      </c>
      <c r="EV67" s="28">
        <f t="shared" si="66"/>
        <v>0</v>
      </c>
      <c r="EW67" s="28">
        <f t="shared" si="66"/>
        <v>0</v>
      </c>
      <c r="EX67" s="28">
        <f t="shared" si="66"/>
        <v>0</v>
      </c>
      <c r="EY67" s="28">
        <f t="shared" si="66"/>
        <v>0</v>
      </c>
      <c r="EZ67" s="28">
        <f t="shared" si="66"/>
        <v>0</v>
      </c>
      <c r="FA67" s="28">
        <f t="shared" si="66"/>
        <v>0</v>
      </c>
      <c r="FB67" s="28">
        <f t="shared" si="66"/>
        <v>0</v>
      </c>
      <c r="FC67" s="28">
        <f t="shared" si="66"/>
        <v>0</v>
      </c>
      <c r="FD67" s="28">
        <f t="shared" si="66"/>
        <v>0</v>
      </c>
      <c r="FE67" s="28">
        <f t="shared" si="66"/>
        <v>0</v>
      </c>
      <c r="FF67" s="28">
        <f t="shared" si="66"/>
        <v>0</v>
      </c>
      <c r="FG67" s="28">
        <f t="shared" si="66"/>
        <v>0</v>
      </c>
      <c r="FH67" s="28">
        <f t="shared" si="66"/>
        <v>0</v>
      </c>
      <c r="FI67" s="28">
        <f t="shared" si="66"/>
        <v>0</v>
      </c>
      <c r="FJ67" s="28">
        <f t="shared" si="66"/>
        <v>0</v>
      </c>
      <c r="FK67" s="28">
        <f t="shared" si="66"/>
        <v>0</v>
      </c>
      <c r="FL67" s="28">
        <f t="shared" si="66"/>
        <v>0</v>
      </c>
      <c r="FM67" s="28">
        <f t="shared" si="66"/>
        <v>0</v>
      </c>
      <c r="FN67" s="28">
        <f t="shared" si="66"/>
        <v>0</v>
      </c>
      <c r="FO67" s="28">
        <f t="shared" si="66"/>
        <v>0</v>
      </c>
      <c r="FP67" s="28">
        <f t="shared" si="66"/>
        <v>0</v>
      </c>
      <c r="FQ67" s="28">
        <f t="shared" si="66"/>
        <v>0</v>
      </c>
      <c r="FR67" s="28">
        <f t="shared" si="66"/>
        <v>0</v>
      </c>
      <c r="FS67" s="28">
        <f t="shared" si="66"/>
        <v>0</v>
      </c>
      <c r="FT67" s="28">
        <f t="shared" si="66"/>
        <v>0</v>
      </c>
      <c r="FU67" s="28">
        <f t="shared" si="66"/>
        <v>0</v>
      </c>
      <c r="FV67" s="28">
        <f t="shared" si="66"/>
        <v>0</v>
      </c>
      <c r="FW67" s="28">
        <f t="shared" si="66"/>
        <v>0</v>
      </c>
      <c r="FX67" s="28">
        <f t="shared" si="66"/>
        <v>0</v>
      </c>
      <c r="FY67" s="28">
        <f t="shared" si="66"/>
        <v>0</v>
      </c>
      <c r="FZ67" s="28">
        <f t="shared" si="66"/>
        <v>0</v>
      </c>
      <c r="GA67" s="28">
        <f t="shared" si="66"/>
        <v>0</v>
      </c>
      <c r="GB67" s="28">
        <f t="shared" si="66"/>
        <v>0</v>
      </c>
      <c r="GC67" s="27">
        <f t="shared" si="66"/>
        <v>0</v>
      </c>
    </row>
    <row r="68" spans="2:185" ht="5.15" customHeight="1" x14ac:dyDescent="0.75"/>
    <row r="69" spans="2:185" x14ac:dyDescent="0.75">
      <c r="B69" s="32" t="s">
        <v>85</v>
      </c>
      <c r="C69" s="778">
        <f>XIRR(E69:GC69,$E$39:$GC$39)</f>
        <v>0.15000000596046451</v>
      </c>
      <c r="D69" s="746">
        <f>+SUM(E69:GC69)</f>
        <v>27716461.021875948</v>
      </c>
      <c r="E69" s="23">
        <f>-E57+E59</f>
        <v>-3380804.9311906248</v>
      </c>
      <c r="F69" s="31">
        <f>-F57+F59</f>
        <v>-1147954.160658183</v>
      </c>
      <c r="G69" s="31">
        <f t="shared" ref="G69:BQ69" si="67">-G57+G59</f>
        <v>-1250296.9817727783</v>
      </c>
      <c r="H69" s="31">
        <f t="shared" si="67"/>
        <v>-1352465.2950798061</v>
      </c>
      <c r="I69" s="31">
        <f t="shared" si="67"/>
        <v>-829798.97141551191</v>
      </c>
      <c r="J69" s="31">
        <f t="shared" si="67"/>
        <v>-21700412.053972524</v>
      </c>
      <c r="K69" s="31">
        <f t="shared" si="67"/>
        <v>-16197042.815472055</v>
      </c>
      <c r="L69" s="31">
        <f t="shared" si="67"/>
        <v>0</v>
      </c>
      <c r="M69" s="31">
        <f t="shared" si="67"/>
        <v>0</v>
      </c>
      <c r="N69" s="31">
        <f t="shared" si="67"/>
        <v>0</v>
      </c>
      <c r="O69" s="31">
        <f t="shared" si="67"/>
        <v>0</v>
      </c>
      <c r="P69" s="31">
        <f t="shared" si="67"/>
        <v>0</v>
      </c>
      <c r="Q69" s="31">
        <f t="shared" si="67"/>
        <v>0</v>
      </c>
      <c r="R69" s="31">
        <f t="shared" si="67"/>
        <v>0</v>
      </c>
      <c r="S69" s="31">
        <f t="shared" si="67"/>
        <v>0</v>
      </c>
      <c r="T69" s="31">
        <f t="shared" si="67"/>
        <v>0</v>
      </c>
      <c r="U69" s="31">
        <f t="shared" si="67"/>
        <v>0</v>
      </c>
      <c r="V69" s="31">
        <f t="shared" si="67"/>
        <v>0</v>
      </c>
      <c r="W69" s="31">
        <f t="shared" si="67"/>
        <v>0</v>
      </c>
      <c r="X69" s="31">
        <f t="shared" si="67"/>
        <v>0</v>
      </c>
      <c r="Y69" s="31">
        <f t="shared" si="67"/>
        <v>0</v>
      </c>
      <c r="Z69" s="31">
        <f t="shared" si="67"/>
        <v>0</v>
      </c>
      <c r="AA69" s="31">
        <f t="shared" si="67"/>
        <v>0</v>
      </c>
      <c r="AB69" s="31">
        <f t="shared" si="67"/>
        <v>0</v>
      </c>
      <c r="AC69" s="31">
        <f t="shared" si="67"/>
        <v>0</v>
      </c>
      <c r="AD69" s="31">
        <f t="shared" si="67"/>
        <v>-60612.395219264377</v>
      </c>
      <c r="AE69" s="31">
        <f t="shared" si="67"/>
        <v>-60612.395219264377</v>
      </c>
      <c r="AF69" s="31">
        <f t="shared" si="67"/>
        <v>1303122.1404407592</v>
      </c>
      <c r="AG69" s="31">
        <f t="shared" si="67"/>
        <v>1149394.7771815229</v>
      </c>
      <c r="AH69" s="31">
        <f t="shared" si="67"/>
        <v>971036.79743238166</v>
      </c>
      <c r="AI69" s="31">
        <f t="shared" si="67"/>
        <v>784592.6796841101</v>
      </c>
      <c r="AJ69" s="31">
        <f t="shared" si="67"/>
        <v>784592.67968410964</v>
      </c>
      <c r="AK69" s="31">
        <f t="shared" si="67"/>
        <v>971036.79743238073</v>
      </c>
      <c r="AL69" s="31">
        <f t="shared" si="67"/>
        <v>1149394.7771815234</v>
      </c>
      <c r="AM69" s="31">
        <f t="shared" si="67"/>
        <v>1303122.1404407604</v>
      </c>
      <c r="AN69" s="31">
        <f t="shared" si="67"/>
        <v>1416310.2619315241</v>
      </c>
      <c r="AO69" s="31">
        <f t="shared" si="67"/>
        <v>1476379.9529711548</v>
      </c>
      <c r="AP69" s="31">
        <f t="shared" si="67"/>
        <v>1476379.9529711539</v>
      </c>
      <c r="AQ69" s="31">
        <f t="shared" si="67"/>
        <v>1416310.2619315262</v>
      </c>
      <c r="AR69" s="31">
        <f t="shared" si="67"/>
        <v>1603969.8796484461</v>
      </c>
      <c r="AS69" s="31">
        <f t="shared" si="67"/>
        <v>1416329.3694522094</v>
      </c>
      <c r="AT69" s="31">
        <f t="shared" si="67"/>
        <v>1198624.5860737169</v>
      </c>
      <c r="AU69" s="31">
        <f t="shared" si="67"/>
        <v>971049.81580736407</v>
      </c>
      <c r="AV69" s="31">
        <f t="shared" si="67"/>
        <v>971049.81580736337</v>
      </c>
      <c r="AW69" s="31">
        <f t="shared" si="67"/>
        <v>1198624.5860737155</v>
      </c>
      <c r="AX69" s="31">
        <f t="shared" si="67"/>
        <v>1416329.3694522099</v>
      </c>
      <c r="AY69" s="31">
        <f t="shared" si="67"/>
        <v>1603969.8796484473</v>
      </c>
      <c r="AZ69" s="31">
        <f t="shared" si="67"/>
        <v>1742127.9564825951</v>
      </c>
      <c r="BA69" s="31">
        <f t="shared" si="67"/>
        <v>1815449.3693724978</v>
      </c>
      <c r="BB69" s="31">
        <f t="shared" si="67"/>
        <v>1815449.3693724961</v>
      </c>
      <c r="BC69" s="31">
        <f t="shared" si="67"/>
        <v>43741813.805402003</v>
      </c>
      <c r="BD69" s="31">
        <f t="shared" si="67"/>
        <v>0</v>
      </c>
      <c r="BE69" s="31">
        <f t="shared" si="67"/>
        <v>0</v>
      </c>
      <c r="BF69" s="31">
        <f t="shared" si="67"/>
        <v>0</v>
      </c>
      <c r="BG69" s="31">
        <f t="shared" si="67"/>
        <v>0</v>
      </c>
      <c r="BH69" s="31">
        <f t="shared" si="67"/>
        <v>0</v>
      </c>
      <c r="BI69" s="31">
        <f t="shared" si="67"/>
        <v>0</v>
      </c>
      <c r="BJ69" s="31">
        <f t="shared" si="67"/>
        <v>0</v>
      </c>
      <c r="BK69" s="31">
        <f t="shared" si="67"/>
        <v>0</v>
      </c>
      <c r="BL69" s="31">
        <f t="shared" si="67"/>
        <v>0</v>
      </c>
      <c r="BM69" s="31">
        <f t="shared" si="67"/>
        <v>0</v>
      </c>
      <c r="BN69" s="31">
        <f t="shared" si="67"/>
        <v>0</v>
      </c>
      <c r="BO69" s="31">
        <f t="shared" si="67"/>
        <v>0</v>
      </c>
      <c r="BP69" s="31">
        <f t="shared" si="67"/>
        <v>0</v>
      </c>
      <c r="BQ69" s="31">
        <f t="shared" si="67"/>
        <v>0</v>
      </c>
      <c r="BR69" s="31">
        <f t="shared" ref="BR69:EC69" si="68">-BR57+BR59</f>
        <v>0</v>
      </c>
      <c r="BS69" s="31">
        <f t="shared" si="68"/>
        <v>0</v>
      </c>
      <c r="BT69" s="31">
        <f t="shared" si="68"/>
        <v>0</v>
      </c>
      <c r="BU69" s="31">
        <f t="shared" si="68"/>
        <v>0</v>
      </c>
      <c r="BV69" s="31">
        <f t="shared" si="68"/>
        <v>0</v>
      </c>
      <c r="BW69" s="31">
        <f t="shared" si="68"/>
        <v>0</v>
      </c>
      <c r="BX69" s="31">
        <f t="shared" si="68"/>
        <v>0</v>
      </c>
      <c r="BY69" s="31">
        <f t="shared" si="68"/>
        <v>0</v>
      </c>
      <c r="BZ69" s="31">
        <f t="shared" si="68"/>
        <v>0</v>
      </c>
      <c r="CA69" s="31">
        <f t="shared" si="68"/>
        <v>0</v>
      </c>
      <c r="CB69" s="31">
        <f t="shared" si="68"/>
        <v>0</v>
      </c>
      <c r="CC69" s="31">
        <f t="shared" si="68"/>
        <v>0</v>
      </c>
      <c r="CD69" s="31">
        <f t="shared" si="68"/>
        <v>0</v>
      </c>
      <c r="CE69" s="31">
        <f t="shared" si="68"/>
        <v>0</v>
      </c>
      <c r="CF69" s="31">
        <f t="shared" si="68"/>
        <v>0</v>
      </c>
      <c r="CG69" s="31">
        <f t="shared" si="68"/>
        <v>0</v>
      </c>
      <c r="CH69" s="31">
        <f t="shared" si="68"/>
        <v>0</v>
      </c>
      <c r="CI69" s="31">
        <f t="shared" si="68"/>
        <v>0</v>
      </c>
      <c r="CJ69" s="31">
        <f t="shared" si="68"/>
        <v>0</v>
      </c>
      <c r="CK69" s="31">
        <f t="shared" si="68"/>
        <v>0</v>
      </c>
      <c r="CL69" s="31">
        <f t="shared" si="68"/>
        <v>0</v>
      </c>
      <c r="CM69" s="31">
        <f t="shared" si="68"/>
        <v>0</v>
      </c>
      <c r="CN69" s="31">
        <f t="shared" si="68"/>
        <v>0</v>
      </c>
      <c r="CO69" s="31">
        <f t="shared" si="68"/>
        <v>0</v>
      </c>
      <c r="CP69" s="31">
        <f t="shared" si="68"/>
        <v>0</v>
      </c>
      <c r="CQ69" s="31">
        <f t="shared" si="68"/>
        <v>0</v>
      </c>
      <c r="CR69" s="31">
        <f t="shared" si="68"/>
        <v>0</v>
      </c>
      <c r="CS69" s="31">
        <f t="shared" si="68"/>
        <v>0</v>
      </c>
      <c r="CT69" s="31">
        <f t="shared" si="68"/>
        <v>0</v>
      </c>
      <c r="CU69" s="31">
        <f t="shared" si="68"/>
        <v>0</v>
      </c>
      <c r="CV69" s="31">
        <f t="shared" si="68"/>
        <v>0</v>
      </c>
      <c r="CW69" s="31">
        <f t="shared" si="68"/>
        <v>0</v>
      </c>
      <c r="CX69" s="31">
        <f t="shared" si="68"/>
        <v>0</v>
      </c>
      <c r="CY69" s="31">
        <f t="shared" si="68"/>
        <v>0</v>
      </c>
      <c r="CZ69" s="31">
        <f t="shared" si="68"/>
        <v>0</v>
      </c>
      <c r="DA69" s="31">
        <f t="shared" si="68"/>
        <v>0</v>
      </c>
      <c r="DB69" s="31">
        <f t="shared" si="68"/>
        <v>0</v>
      </c>
      <c r="DC69" s="31">
        <f t="shared" si="68"/>
        <v>0</v>
      </c>
      <c r="DD69" s="31">
        <f t="shared" si="68"/>
        <v>0</v>
      </c>
      <c r="DE69" s="31">
        <f t="shared" si="68"/>
        <v>0</v>
      </c>
      <c r="DF69" s="31">
        <f t="shared" si="68"/>
        <v>0</v>
      </c>
      <c r="DG69" s="31">
        <f t="shared" si="68"/>
        <v>0</v>
      </c>
      <c r="DH69" s="31">
        <f t="shared" si="68"/>
        <v>0</v>
      </c>
      <c r="DI69" s="31">
        <f t="shared" si="68"/>
        <v>0</v>
      </c>
      <c r="DJ69" s="31">
        <f t="shared" si="68"/>
        <v>0</v>
      </c>
      <c r="DK69" s="31">
        <f t="shared" si="68"/>
        <v>0</v>
      </c>
      <c r="DL69" s="31">
        <f t="shared" si="68"/>
        <v>0</v>
      </c>
      <c r="DM69" s="31">
        <f t="shared" si="68"/>
        <v>0</v>
      </c>
      <c r="DN69" s="31">
        <f t="shared" si="68"/>
        <v>0</v>
      </c>
      <c r="DO69" s="31">
        <f t="shared" si="68"/>
        <v>0</v>
      </c>
      <c r="DP69" s="31">
        <f t="shared" si="68"/>
        <v>0</v>
      </c>
      <c r="DQ69" s="31">
        <f t="shared" si="68"/>
        <v>0</v>
      </c>
      <c r="DR69" s="31">
        <f t="shared" si="68"/>
        <v>0</v>
      </c>
      <c r="DS69" s="31">
        <f t="shared" si="68"/>
        <v>0</v>
      </c>
      <c r="DT69" s="31">
        <f t="shared" si="68"/>
        <v>0</v>
      </c>
      <c r="DU69" s="31">
        <f t="shared" si="68"/>
        <v>0</v>
      </c>
      <c r="DV69" s="31">
        <f t="shared" si="68"/>
        <v>0</v>
      </c>
      <c r="DW69" s="31">
        <f t="shared" si="68"/>
        <v>0</v>
      </c>
      <c r="DX69" s="31">
        <f t="shared" si="68"/>
        <v>0</v>
      </c>
      <c r="DY69" s="31">
        <f t="shared" si="68"/>
        <v>0</v>
      </c>
      <c r="DZ69" s="31">
        <f t="shared" si="68"/>
        <v>0</v>
      </c>
      <c r="EA69" s="31">
        <f t="shared" si="68"/>
        <v>0</v>
      </c>
      <c r="EB69" s="31">
        <f t="shared" si="68"/>
        <v>0</v>
      </c>
      <c r="EC69" s="31">
        <f t="shared" si="68"/>
        <v>0</v>
      </c>
      <c r="ED69" s="31">
        <f t="shared" ref="ED69:GC69" si="69">-ED57+ED59</f>
        <v>0</v>
      </c>
      <c r="EE69" s="31">
        <f t="shared" si="69"/>
        <v>0</v>
      </c>
      <c r="EF69" s="31">
        <f t="shared" si="69"/>
        <v>0</v>
      </c>
      <c r="EG69" s="31">
        <f t="shared" si="69"/>
        <v>0</v>
      </c>
      <c r="EH69" s="31">
        <f t="shared" si="69"/>
        <v>0</v>
      </c>
      <c r="EI69" s="31">
        <f t="shared" si="69"/>
        <v>0</v>
      </c>
      <c r="EJ69" s="31">
        <f t="shared" si="69"/>
        <v>0</v>
      </c>
      <c r="EK69" s="31">
        <f t="shared" si="69"/>
        <v>0</v>
      </c>
      <c r="EL69" s="31">
        <f t="shared" si="69"/>
        <v>0</v>
      </c>
      <c r="EM69" s="31">
        <f t="shared" si="69"/>
        <v>0</v>
      </c>
      <c r="EN69" s="31">
        <f t="shared" si="69"/>
        <v>0</v>
      </c>
      <c r="EO69" s="31">
        <f t="shared" si="69"/>
        <v>0</v>
      </c>
      <c r="EP69" s="31">
        <f t="shared" si="69"/>
        <v>0</v>
      </c>
      <c r="EQ69" s="31">
        <f t="shared" si="69"/>
        <v>0</v>
      </c>
      <c r="ER69" s="31">
        <f t="shared" si="69"/>
        <v>0</v>
      </c>
      <c r="ES69" s="31">
        <f t="shared" si="69"/>
        <v>0</v>
      </c>
      <c r="ET69" s="31">
        <f t="shared" si="69"/>
        <v>0</v>
      </c>
      <c r="EU69" s="31">
        <f t="shared" si="69"/>
        <v>0</v>
      </c>
      <c r="EV69" s="31">
        <f t="shared" si="69"/>
        <v>0</v>
      </c>
      <c r="EW69" s="31">
        <f t="shared" si="69"/>
        <v>0</v>
      </c>
      <c r="EX69" s="31">
        <f t="shared" si="69"/>
        <v>0</v>
      </c>
      <c r="EY69" s="31">
        <f t="shared" si="69"/>
        <v>0</v>
      </c>
      <c r="EZ69" s="31">
        <f t="shared" si="69"/>
        <v>0</v>
      </c>
      <c r="FA69" s="31">
        <f t="shared" si="69"/>
        <v>0</v>
      </c>
      <c r="FB69" s="31">
        <f t="shared" si="69"/>
        <v>0</v>
      </c>
      <c r="FC69" s="31">
        <f t="shared" si="69"/>
        <v>0</v>
      </c>
      <c r="FD69" s="31">
        <f t="shared" si="69"/>
        <v>0</v>
      </c>
      <c r="FE69" s="31">
        <f t="shared" si="69"/>
        <v>0</v>
      </c>
      <c r="FF69" s="31">
        <f t="shared" si="69"/>
        <v>0</v>
      </c>
      <c r="FG69" s="31">
        <f t="shared" si="69"/>
        <v>0</v>
      </c>
      <c r="FH69" s="31">
        <f t="shared" si="69"/>
        <v>0</v>
      </c>
      <c r="FI69" s="31">
        <f t="shared" si="69"/>
        <v>0</v>
      </c>
      <c r="FJ69" s="31">
        <f t="shared" si="69"/>
        <v>0</v>
      </c>
      <c r="FK69" s="31">
        <f t="shared" si="69"/>
        <v>0</v>
      </c>
      <c r="FL69" s="31">
        <f t="shared" si="69"/>
        <v>0</v>
      </c>
      <c r="FM69" s="31">
        <f t="shared" si="69"/>
        <v>0</v>
      </c>
      <c r="FN69" s="31">
        <f t="shared" si="69"/>
        <v>0</v>
      </c>
      <c r="FO69" s="31">
        <f t="shared" si="69"/>
        <v>0</v>
      </c>
      <c r="FP69" s="31">
        <f t="shared" si="69"/>
        <v>0</v>
      </c>
      <c r="FQ69" s="31">
        <f t="shared" si="69"/>
        <v>0</v>
      </c>
      <c r="FR69" s="31">
        <f t="shared" si="69"/>
        <v>0</v>
      </c>
      <c r="FS69" s="31">
        <f t="shared" si="69"/>
        <v>0</v>
      </c>
      <c r="FT69" s="31">
        <f t="shared" si="69"/>
        <v>0</v>
      </c>
      <c r="FU69" s="31">
        <f t="shared" si="69"/>
        <v>0</v>
      </c>
      <c r="FV69" s="31">
        <f t="shared" si="69"/>
        <v>0</v>
      </c>
      <c r="FW69" s="31">
        <f t="shared" si="69"/>
        <v>0</v>
      </c>
      <c r="FX69" s="31">
        <f t="shared" si="69"/>
        <v>0</v>
      </c>
      <c r="FY69" s="31">
        <f t="shared" si="69"/>
        <v>0</v>
      </c>
      <c r="FZ69" s="31">
        <f t="shared" si="69"/>
        <v>0</v>
      </c>
      <c r="GA69" s="31">
        <f t="shared" si="69"/>
        <v>0</v>
      </c>
      <c r="GB69" s="31">
        <f t="shared" si="69"/>
        <v>0</v>
      </c>
      <c r="GC69" s="30">
        <f t="shared" si="69"/>
        <v>0</v>
      </c>
    </row>
    <row r="70" spans="2:185" x14ac:dyDescent="0.75">
      <c r="B70" s="8" t="s">
        <v>84</v>
      </c>
      <c r="C70" s="779">
        <f>XIRR(E70:GC70,$E$39:$GC$39)</f>
        <v>0.15000000596046451</v>
      </c>
      <c r="D70" s="1048">
        <f>+SUM(E70:GC70)</f>
        <v>70002556.505345792</v>
      </c>
      <c r="E70" s="25">
        <f>-E64+E66</f>
        <v>-8538788.1245888118</v>
      </c>
      <c r="F70" s="28">
        <f>-F64+F66</f>
        <v>-2899350.1707737898</v>
      </c>
      <c r="G70" s="28">
        <f t="shared" ref="G70:BQ70" si="70">-G64+G66</f>
        <v>-3157834.0772269387</v>
      </c>
      <c r="H70" s="28">
        <f t="shared" si="70"/>
        <v>-3415877.2350343564</v>
      </c>
      <c r="I70" s="28">
        <f t="shared" si="70"/>
        <v>-2095796.0447672077</v>
      </c>
      <c r="J70" s="28">
        <f t="shared" si="70"/>
        <v>-54808018.953015625</v>
      </c>
      <c r="K70" s="28">
        <f t="shared" si="70"/>
        <v>-40908339.77738633</v>
      </c>
      <c r="L70" s="28">
        <f t="shared" si="70"/>
        <v>0</v>
      </c>
      <c r="M70" s="28">
        <f t="shared" si="70"/>
        <v>0</v>
      </c>
      <c r="N70" s="28">
        <f t="shared" si="70"/>
        <v>0</v>
      </c>
      <c r="O70" s="28">
        <f t="shared" si="70"/>
        <v>0</v>
      </c>
      <c r="P70" s="28">
        <f t="shared" si="70"/>
        <v>0</v>
      </c>
      <c r="Q70" s="28">
        <f t="shared" si="70"/>
        <v>0</v>
      </c>
      <c r="R70" s="28">
        <f t="shared" si="70"/>
        <v>0</v>
      </c>
      <c r="S70" s="28">
        <f t="shared" si="70"/>
        <v>0</v>
      </c>
      <c r="T70" s="28">
        <f t="shared" si="70"/>
        <v>0</v>
      </c>
      <c r="U70" s="28">
        <f t="shared" si="70"/>
        <v>0</v>
      </c>
      <c r="V70" s="28">
        <f t="shared" si="70"/>
        <v>0</v>
      </c>
      <c r="W70" s="28">
        <f t="shared" si="70"/>
        <v>0</v>
      </c>
      <c r="X70" s="28">
        <f t="shared" si="70"/>
        <v>0</v>
      </c>
      <c r="Y70" s="28">
        <f t="shared" si="70"/>
        <v>0</v>
      </c>
      <c r="Z70" s="28">
        <f t="shared" si="70"/>
        <v>0</v>
      </c>
      <c r="AA70" s="28">
        <f t="shared" si="70"/>
        <v>0</v>
      </c>
      <c r="AB70" s="28">
        <f t="shared" si="70"/>
        <v>0</v>
      </c>
      <c r="AC70" s="28">
        <f t="shared" si="70"/>
        <v>0</v>
      </c>
      <c r="AD70" s="28">
        <f t="shared" si="70"/>
        <v>-153086.73852379571</v>
      </c>
      <c r="AE70" s="28">
        <f t="shared" si="70"/>
        <v>-153086.73852379571</v>
      </c>
      <c r="AF70" s="28">
        <f t="shared" si="70"/>
        <v>3291252.8478138666</v>
      </c>
      <c r="AG70" s="28">
        <f t="shared" si="70"/>
        <v>2902988.6886746879</v>
      </c>
      <c r="AH70" s="28">
        <f t="shared" si="70"/>
        <v>2452515.7893491196</v>
      </c>
      <c r="AI70" s="28">
        <f t="shared" si="70"/>
        <v>1981619.996503799</v>
      </c>
      <c r="AJ70" s="28">
        <f t="shared" si="70"/>
        <v>1981619.9965037976</v>
      </c>
      <c r="AK70" s="28">
        <f t="shared" si="70"/>
        <v>2452515.7893491173</v>
      </c>
      <c r="AL70" s="28">
        <f t="shared" si="70"/>
        <v>2902988.6886746888</v>
      </c>
      <c r="AM70" s="28">
        <f t="shared" si="70"/>
        <v>3291252.8478138694</v>
      </c>
      <c r="AN70" s="28">
        <f t="shared" si="70"/>
        <v>3577128.373702161</v>
      </c>
      <c r="AO70" s="28">
        <f t="shared" si="70"/>
        <v>3728844.4220801075</v>
      </c>
      <c r="AP70" s="28">
        <f t="shared" si="70"/>
        <v>3728844.4220801052</v>
      </c>
      <c r="AQ70" s="28">
        <f t="shared" si="70"/>
        <v>3577128.3737021666</v>
      </c>
      <c r="AR70" s="28">
        <f t="shared" si="70"/>
        <v>4051094.1149500045</v>
      </c>
      <c r="AS70" s="28">
        <f t="shared" si="70"/>
        <v>3577176.6329404307</v>
      </c>
      <c r="AT70" s="28">
        <f t="shared" si="70"/>
        <v>3027326.8022600822</v>
      </c>
      <c r="AU70" s="28">
        <f t="shared" si="70"/>
        <v>2452548.6694318107</v>
      </c>
      <c r="AV70" s="28">
        <f t="shared" si="70"/>
        <v>2452548.6694318093</v>
      </c>
      <c r="AW70" s="28">
        <f t="shared" si="70"/>
        <v>3027326.802260079</v>
      </c>
      <c r="AX70" s="28">
        <f t="shared" si="70"/>
        <v>3577176.6329404321</v>
      </c>
      <c r="AY70" s="28">
        <f t="shared" si="70"/>
        <v>4051094.1149500073</v>
      </c>
      <c r="AZ70" s="28">
        <f t="shared" si="70"/>
        <v>4400035.4380366346</v>
      </c>
      <c r="BA70" s="28">
        <f t="shared" si="70"/>
        <v>4585220.9256364433</v>
      </c>
      <c r="BB70" s="28">
        <f t="shared" si="70"/>
        <v>4585220.9256364396</v>
      </c>
      <c r="BC70" s="28">
        <f t="shared" si="70"/>
        <v>110477264.40046479</v>
      </c>
      <c r="BD70" s="28">
        <f t="shared" si="70"/>
        <v>0</v>
      </c>
      <c r="BE70" s="28">
        <f t="shared" si="70"/>
        <v>0</v>
      </c>
      <c r="BF70" s="28">
        <f t="shared" si="70"/>
        <v>0</v>
      </c>
      <c r="BG70" s="28">
        <f t="shared" si="70"/>
        <v>0</v>
      </c>
      <c r="BH70" s="28">
        <f t="shared" si="70"/>
        <v>0</v>
      </c>
      <c r="BI70" s="28">
        <f t="shared" si="70"/>
        <v>0</v>
      </c>
      <c r="BJ70" s="28">
        <f t="shared" si="70"/>
        <v>0</v>
      </c>
      <c r="BK70" s="28">
        <f t="shared" si="70"/>
        <v>0</v>
      </c>
      <c r="BL70" s="28">
        <f t="shared" si="70"/>
        <v>0</v>
      </c>
      <c r="BM70" s="28">
        <f t="shared" si="70"/>
        <v>0</v>
      </c>
      <c r="BN70" s="28">
        <f t="shared" si="70"/>
        <v>0</v>
      </c>
      <c r="BO70" s="28">
        <f t="shared" si="70"/>
        <v>0</v>
      </c>
      <c r="BP70" s="28">
        <f t="shared" si="70"/>
        <v>0</v>
      </c>
      <c r="BQ70" s="28">
        <f t="shared" si="70"/>
        <v>0</v>
      </c>
      <c r="BR70" s="28">
        <f t="shared" ref="BR70:EC70" si="71">-BR64+BR66</f>
        <v>0</v>
      </c>
      <c r="BS70" s="28">
        <f t="shared" si="71"/>
        <v>0</v>
      </c>
      <c r="BT70" s="28">
        <f t="shared" si="71"/>
        <v>0</v>
      </c>
      <c r="BU70" s="28">
        <f t="shared" si="71"/>
        <v>0</v>
      </c>
      <c r="BV70" s="28">
        <f t="shared" si="71"/>
        <v>0</v>
      </c>
      <c r="BW70" s="28">
        <f t="shared" si="71"/>
        <v>0</v>
      </c>
      <c r="BX70" s="28">
        <f t="shared" si="71"/>
        <v>0</v>
      </c>
      <c r="BY70" s="28">
        <f t="shared" si="71"/>
        <v>0</v>
      </c>
      <c r="BZ70" s="28">
        <f t="shared" si="71"/>
        <v>0</v>
      </c>
      <c r="CA70" s="28">
        <f t="shared" si="71"/>
        <v>0</v>
      </c>
      <c r="CB70" s="28">
        <f t="shared" si="71"/>
        <v>0</v>
      </c>
      <c r="CC70" s="28">
        <f t="shared" si="71"/>
        <v>0</v>
      </c>
      <c r="CD70" s="28">
        <f t="shared" si="71"/>
        <v>0</v>
      </c>
      <c r="CE70" s="28">
        <f t="shared" si="71"/>
        <v>0</v>
      </c>
      <c r="CF70" s="28">
        <f t="shared" si="71"/>
        <v>0</v>
      </c>
      <c r="CG70" s="28">
        <f t="shared" si="71"/>
        <v>0</v>
      </c>
      <c r="CH70" s="28">
        <f t="shared" si="71"/>
        <v>0</v>
      </c>
      <c r="CI70" s="28">
        <f t="shared" si="71"/>
        <v>0</v>
      </c>
      <c r="CJ70" s="28">
        <f t="shared" si="71"/>
        <v>0</v>
      </c>
      <c r="CK70" s="28">
        <f t="shared" si="71"/>
        <v>0</v>
      </c>
      <c r="CL70" s="28">
        <f t="shared" si="71"/>
        <v>0</v>
      </c>
      <c r="CM70" s="28">
        <f t="shared" si="71"/>
        <v>0</v>
      </c>
      <c r="CN70" s="28">
        <f t="shared" si="71"/>
        <v>0</v>
      </c>
      <c r="CO70" s="28">
        <f t="shared" si="71"/>
        <v>0</v>
      </c>
      <c r="CP70" s="28">
        <f t="shared" si="71"/>
        <v>0</v>
      </c>
      <c r="CQ70" s="28">
        <f t="shared" si="71"/>
        <v>0</v>
      </c>
      <c r="CR70" s="28">
        <f t="shared" si="71"/>
        <v>0</v>
      </c>
      <c r="CS70" s="28">
        <f t="shared" si="71"/>
        <v>0</v>
      </c>
      <c r="CT70" s="28">
        <f t="shared" si="71"/>
        <v>0</v>
      </c>
      <c r="CU70" s="28">
        <f t="shared" si="71"/>
        <v>0</v>
      </c>
      <c r="CV70" s="28">
        <f t="shared" si="71"/>
        <v>0</v>
      </c>
      <c r="CW70" s="28">
        <f t="shared" si="71"/>
        <v>0</v>
      </c>
      <c r="CX70" s="28">
        <f t="shared" si="71"/>
        <v>0</v>
      </c>
      <c r="CY70" s="28">
        <f t="shared" si="71"/>
        <v>0</v>
      </c>
      <c r="CZ70" s="28">
        <f t="shared" si="71"/>
        <v>0</v>
      </c>
      <c r="DA70" s="28">
        <f t="shared" si="71"/>
        <v>0</v>
      </c>
      <c r="DB70" s="28">
        <f t="shared" si="71"/>
        <v>0</v>
      </c>
      <c r="DC70" s="28">
        <f t="shared" si="71"/>
        <v>0</v>
      </c>
      <c r="DD70" s="28">
        <f t="shared" si="71"/>
        <v>0</v>
      </c>
      <c r="DE70" s="28">
        <f t="shared" si="71"/>
        <v>0</v>
      </c>
      <c r="DF70" s="28">
        <f t="shared" si="71"/>
        <v>0</v>
      </c>
      <c r="DG70" s="28">
        <f t="shared" si="71"/>
        <v>0</v>
      </c>
      <c r="DH70" s="28">
        <f t="shared" si="71"/>
        <v>0</v>
      </c>
      <c r="DI70" s="28">
        <f t="shared" si="71"/>
        <v>0</v>
      </c>
      <c r="DJ70" s="28">
        <f t="shared" si="71"/>
        <v>0</v>
      </c>
      <c r="DK70" s="28">
        <f t="shared" si="71"/>
        <v>0</v>
      </c>
      <c r="DL70" s="28">
        <f t="shared" si="71"/>
        <v>0</v>
      </c>
      <c r="DM70" s="28">
        <f t="shared" si="71"/>
        <v>0</v>
      </c>
      <c r="DN70" s="28">
        <f t="shared" si="71"/>
        <v>0</v>
      </c>
      <c r="DO70" s="28">
        <f t="shared" si="71"/>
        <v>0</v>
      </c>
      <c r="DP70" s="28">
        <f t="shared" si="71"/>
        <v>0</v>
      </c>
      <c r="DQ70" s="28">
        <f t="shared" si="71"/>
        <v>0</v>
      </c>
      <c r="DR70" s="28">
        <f t="shared" si="71"/>
        <v>0</v>
      </c>
      <c r="DS70" s="28">
        <f t="shared" si="71"/>
        <v>0</v>
      </c>
      <c r="DT70" s="28">
        <f t="shared" si="71"/>
        <v>0</v>
      </c>
      <c r="DU70" s="28">
        <f t="shared" si="71"/>
        <v>0</v>
      </c>
      <c r="DV70" s="28">
        <f t="shared" si="71"/>
        <v>0</v>
      </c>
      <c r="DW70" s="28">
        <f t="shared" si="71"/>
        <v>0</v>
      </c>
      <c r="DX70" s="28">
        <f t="shared" si="71"/>
        <v>0</v>
      </c>
      <c r="DY70" s="28">
        <f t="shared" si="71"/>
        <v>0</v>
      </c>
      <c r="DZ70" s="28">
        <f t="shared" si="71"/>
        <v>0</v>
      </c>
      <c r="EA70" s="28">
        <f t="shared" si="71"/>
        <v>0</v>
      </c>
      <c r="EB70" s="28">
        <f t="shared" si="71"/>
        <v>0</v>
      </c>
      <c r="EC70" s="28">
        <f t="shared" si="71"/>
        <v>0</v>
      </c>
      <c r="ED70" s="28">
        <f t="shared" ref="ED70:GC70" si="72">-ED64+ED66</f>
        <v>0</v>
      </c>
      <c r="EE70" s="28">
        <f t="shared" si="72"/>
        <v>0</v>
      </c>
      <c r="EF70" s="28">
        <f t="shared" si="72"/>
        <v>0</v>
      </c>
      <c r="EG70" s="28">
        <f t="shared" si="72"/>
        <v>0</v>
      </c>
      <c r="EH70" s="28">
        <f t="shared" si="72"/>
        <v>0</v>
      </c>
      <c r="EI70" s="28">
        <f t="shared" si="72"/>
        <v>0</v>
      </c>
      <c r="EJ70" s="28">
        <f t="shared" si="72"/>
        <v>0</v>
      </c>
      <c r="EK70" s="28">
        <f t="shared" si="72"/>
        <v>0</v>
      </c>
      <c r="EL70" s="28">
        <f t="shared" si="72"/>
        <v>0</v>
      </c>
      <c r="EM70" s="28">
        <f t="shared" si="72"/>
        <v>0</v>
      </c>
      <c r="EN70" s="28">
        <f t="shared" si="72"/>
        <v>0</v>
      </c>
      <c r="EO70" s="28">
        <f t="shared" si="72"/>
        <v>0</v>
      </c>
      <c r="EP70" s="28">
        <f t="shared" si="72"/>
        <v>0</v>
      </c>
      <c r="EQ70" s="28">
        <f t="shared" si="72"/>
        <v>0</v>
      </c>
      <c r="ER70" s="28">
        <f t="shared" si="72"/>
        <v>0</v>
      </c>
      <c r="ES70" s="28">
        <f t="shared" si="72"/>
        <v>0</v>
      </c>
      <c r="ET70" s="28">
        <f t="shared" si="72"/>
        <v>0</v>
      </c>
      <c r="EU70" s="28">
        <f t="shared" si="72"/>
        <v>0</v>
      </c>
      <c r="EV70" s="28">
        <f t="shared" si="72"/>
        <v>0</v>
      </c>
      <c r="EW70" s="28">
        <f t="shared" si="72"/>
        <v>0</v>
      </c>
      <c r="EX70" s="28">
        <f t="shared" si="72"/>
        <v>0</v>
      </c>
      <c r="EY70" s="28">
        <f t="shared" si="72"/>
        <v>0</v>
      </c>
      <c r="EZ70" s="28">
        <f t="shared" si="72"/>
        <v>0</v>
      </c>
      <c r="FA70" s="28">
        <f t="shared" si="72"/>
        <v>0</v>
      </c>
      <c r="FB70" s="28">
        <f t="shared" si="72"/>
        <v>0</v>
      </c>
      <c r="FC70" s="28">
        <f t="shared" si="72"/>
        <v>0</v>
      </c>
      <c r="FD70" s="28">
        <f t="shared" si="72"/>
        <v>0</v>
      </c>
      <c r="FE70" s="28">
        <f t="shared" si="72"/>
        <v>0</v>
      </c>
      <c r="FF70" s="28">
        <f t="shared" si="72"/>
        <v>0</v>
      </c>
      <c r="FG70" s="28">
        <f t="shared" si="72"/>
        <v>0</v>
      </c>
      <c r="FH70" s="28">
        <f t="shared" si="72"/>
        <v>0</v>
      </c>
      <c r="FI70" s="28">
        <f t="shared" si="72"/>
        <v>0</v>
      </c>
      <c r="FJ70" s="28">
        <f t="shared" si="72"/>
        <v>0</v>
      </c>
      <c r="FK70" s="28">
        <f t="shared" si="72"/>
        <v>0</v>
      </c>
      <c r="FL70" s="28">
        <f t="shared" si="72"/>
        <v>0</v>
      </c>
      <c r="FM70" s="28">
        <f t="shared" si="72"/>
        <v>0</v>
      </c>
      <c r="FN70" s="28">
        <f t="shared" si="72"/>
        <v>0</v>
      </c>
      <c r="FO70" s="28">
        <f t="shared" si="72"/>
        <v>0</v>
      </c>
      <c r="FP70" s="28">
        <f t="shared" si="72"/>
        <v>0</v>
      </c>
      <c r="FQ70" s="28">
        <f t="shared" si="72"/>
        <v>0</v>
      </c>
      <c r="FR70" s="28">
        <f t="shared" si="72"/>
        <v>0</v>
      </c>
      <c r="FS70" s="28">
        <f t="shared" si="72"/>
        <v>0</v>
      </c>
      <c r="FT70" s="28">
        <f t="shared" si="72"/>
        <v>0</v>
      </c>
      <c r="FU70" s="28">
        <f t="shared" si="72"/>
        <v>0</v>
      </c>
      <c r="FV70" s="28">
        <f t="shared" si="72"/>
        <v>0</v>
      </c>
      <c r="FW70" s="28">
        <f t="shared" si="72"/>
        <v>0</v>
      </c>
      <c r="FX70" s="28">
        <f t="shared" si="72"/>
        <v>0</v>
      </c>
      <c r="FY70" s="28">
        <f t="shared" si="72"/>
        <v>0</v>
      </c>
      <c r="FZ70" s="28">
        <f t="shared" si="72"/>
        <v>0</v>
      </c>
      <c r="GA70" s="28">
        <f t="shared" si="72"/>
        <v>0</v>
      </c>
      <c r="GB70" s="28">
        <f t="shared" si="72"/>
        <v>0</v>
      </c>
      <c r="GC70" s="27">
        <f t="shared" si="72"/>
        <v>0</v>
      </c>
    </row>
    <row r="71" spans="2:185" ht="17.25" customHeight="1" x14ac:dyDescent="0.75"/>
    <row r="72" spans="2:185" ht="17.25" customHeight="1" x14ac:dyDescent="0.75">
      <c r="B72" s="1056" t="s">
        <v>433</v>
      </c>
      <c r="C72" s="7"/>
      <c r="D72" s="19">
        <f>SUM(E72:GC72)</f>
        <v>73696461.021875963</v>
      </c>
      <c r="E72" s="19">
        <f>+E59</f>
        <v>0</v>
      </c>
      <c r="F72" s="19">
        <f t="shared" ref="F72:G72" si="73">+F59</f>
        <v>0</v>
      </c>
      <c r="G72" s="19">
        <f t="shared" si="73"/>
        <v>0</v>
      </c>
      <c r="H72" s="19">
        <f t="shared" ref="H72:BS72" si="74">+H59</f>
        <v>0</v>
      </c>
      <c r="I72" s="19">
        <f t="shared" si="74"/>
        <v>0</v>
      </c>
      <c r="J72" s="19">
        <f t="shared" si="74"/>
        <v>0</v>
      </c>
      <c r="K72" s="19">
        <f t="shared" si="74"/>
        <v>0</v>
      </c>
      <c r="L72" s="19">
        <f t="shared" si="74"/>
        <v>0</v>
      </c>
      <c r="M72" s="19">
        <f t="shared" si="74"/>
        <v>0</v>
      </c>
      <c r="N72" s="19">
        <f t="shared" si="74"/>
        <v>0</v>
      </c>
      <c r="O72" s="19">
        <f t="shared" si="74"/>
        <v>0</v>
      </c>
      <c r="P72" s="19">
        <f t="shared" si="74"/>
        <v>0</v>
      </c>
      <c r="Q72" s="19">
        <f t="shared" si="74"/>
        <v>0</v>
      </c>
      <c r="R72" s="19">
        <f t="shared" si="74"/>
        <v>0</v>
      </c>
      <c r="S72" s="19">
        <f t="shared" si="74"/>
        <v>0</v>
      </c>
      <c r="T72" s="19">
        <f t="shared" si="74"/>
        <v>0</v>
      </c>
      <c r="U72" s="19">
        <f t="shared" si="74"/>
        <v>0</v>
      </c>
      <c r="V72" s="19">
        <f t="shared" si="74"/>
        <v>0</v>
      </c>
      <c r="W72" s="19">
        <f t="shared" si="74"/>
        <v>0</v>
      </c>
      <c r="X72" s="19">
        <f t="shared" si="74"/>
        <v>0</v>
      </c>
      <c r="Y72" s="19">
        <f t="shared" si="74"/>
        <v>0</v>
      </c>
      <c r="Z72" s="19">
        <f t="shared" si="74"/>
        <v>0</v>
      </c>
      <c r="AA72" s="19">
        <f t="shared" si="74"/>
        <v>0</v>
      </c>
      <c r="AB72" s="19">
        <f t="shared" si="74"/>
        <v>0</v>
      </c>
      <c r="AC72" s="19">
        <f t="shared" si="74"/>
        <v>0</v>
      </c>
      <c r="AD72" s="19">
        <f t="shared" si="74"/>
        <v>0</v>
      </c>
      <c r="AE72" s="19">
        <f t="shared" si="74"/>
        <v>0</v>
      </c>
      <c r="AF72" s="19">
        <f t="shared" si="74"/>
        <v>1303122.1404407592</v>
      </c>
      <c r="AG72" s="19">
        <f t="shared" si="74"/>
        <v>1149394.7771815229</v>
      </c>
      <c r="AH72" s="19">
        <f t="shared" si="74"/>
        <v>971036.79743238166</v>
      </c>
      <c r="AI72" s="19">
        <f t="shared" si="74"/>
        <v>784592.6796841101</v>
      </c>
      <c r="AJ72" s="19">
        <f t="shared" si="74"/>
        <v>784592.67968410964</v>
      </c>
      <c r="AK72" s="19">
        <f t="shared" si="74"/>
        <v>971036.79743238073</v>
      </c>
      <c r="AL72" s="19">
        <f t="shared" si="74"/>
        <v>1149394.7771815234</v>
      </c>
      <c r="AM72" s="19">
        <f t="shared" si="74"/>
        <v>1303122.1404407604</v>
      </c>
      <c r="AN72" s="19">
        <f t="shared" si="74"/>
        <v>1416310.2619315241</v>
      </c>
      <c r="AO72" s="19">
        <f t="shared" si="74"/>
        <v>1476379.9529711548</v>
      </c>
      <c r="AP72" s="19">
        <f t="shared" si="74"/>
        <v>1476379.9529711539</v>
      </c>
      <c r="AQ72" s="19">
        <f t="shared" si="74"/>
        <v>1416310.2619315262</v>
      </c>
      <c r="AR72" s="19">
        <f t="shared" si="74"/>
        <v>1603969.8796484461</v>
      </c>
      <c r="AS72" s="19">
        <f t="shared" si="74"/>
        <v>1416329.3694522094</v>
      </c>
      <c r="AT72" s="19">
        <f t="shared" si="74"/>
        <v>1198624.5860737169</v>
      </c>
      <c r="AU72" s="19">
        <f t="shared" si="74"/>
        <v>971049.81580736407</v>
      </c>
      <c r="AV72" s="19">
        <f t="shared" si="74"/>
        <v>971049.81580736337</v>
      </c>
      <c r="AW72" s="19">
        <f t="shared" si="74"/>
        <v>1198624.5860737155</v>
      </c>
      <c r="AX72" s="19">
        <f t="shared" si="74"/>
        <v>1416329.3694522099</v>
      </c>
      <c r="AY72" s="19">
        <f t="shared" si="74"/>
        <v>1603969.8796484473</v>
      </c>
      <c r="AZ72" s="19">
        <f t="shared" si="74"/>
        <v>1742127.9564825951</v>
      </c>
      <c r="BA72" s="19">
        <f t="shared" si="74"/>
        <v>1815449.3693724978</v>
      </c>
      <c r="BB72" s="19">
        <f t="shared" si="74"/>
        <v>1815449.3693724961</v>
      </c>
      <c r="BC72" s="19">
        <f t="shared" si="74"/>
        <v>43741813.805402003</v>
      </c>
      <c r="BD72" s="19">
        <f t="shared" si="74"/>
        <v>0</v>
      </c>
      <c r="BE72" s="19">
        <f t="shared" si="74"/>
        <v>0</v>
      </c>
      <c r="BF72" s="19">
        <f t="shared" si="74"/>
        <v>0</v>
      </c>
      <c r="BG72" s="19">
        <f t="shared" si="74"/>
        <v>0</v>
      </c>
      <c r="BH72" s="19">
        <f t="shared" si="74"/>
        <v>0</v>
      </c>
      <c r="BI72" s="19">
        <f t="shared" si="74"/>
        <v>0</v>
      </c>
      <c r="BJ72" s="19">
        <f t="shared" si="74"/>
        <v>0</v>
      </c>
      <c r="BK72" s="19">
        <f t="shared" si="74"/>
        <v>0</v>
      </c>
      <c r="BL72" s="19">
        <f t="shared" si="74"/>
        <v>0</v>
      </c>
      <c r="BM72" s="19">
        <f t="shared" si="74"/>
        <v>0</v>
      </c>
      <c r="BN72" s="19">
        <f t="shared" si="74"/>
        <v>0</v>
      </c>
      <c r="BO72" s="19">
        <f t="shared" si="74"/>
        <v>0</v>
      </c>
      <c r="BP72" s="19">
        <f t="shared" si="74"/>
        <v>0</v>
      </c>
      <c r="BQ72" s="19">
        <f t="shared" si="74"/>
        <v>0</v>
      </c>
      <c r="BR72" s="19">
        <f t="shared" si="74"/>
        <v>0</v>
      </c>
      <c r="BS72" s="19">
        <f t="shared" si="74"/>
        <v>0</v>
      </c>
      <c r="BT72" s="19">
        <f t="shared" ref="BT72:EE72" si="75">+BT59</f>
        <v>0</v>
      </c>
      <c r="BU72" s="19">
        <f t="shared" si="75"/>
        <v>0</v>
      </c>
      <c r="BV72" s="19">
        <f t="shared" si="75"/>
        <v>0</v>
      </c>
      <c r="BW72" s="19">
        <f t="shared" si="75"/>
        <v>0</v>
      </c>
      <c r="BX72" s="19">
        <f t="shared" si="75"/>
        <v>0</v>
      </c>
      <c r="BY72" s="19">
        <f t="shared" si="75"/>
        <v>0</v>
      </c>
      <c r="BZ72" s="19">
        <f t="shared" si="75"/>
        <v>0</v>
      </c>
      <c r="CA72" s="19">
        <f t="shared" si="75"/>
        <v>0</v>
      </c>
      <c r="CB72" s="19">
        <f t="shared" si="75"/>
        <v>0</v>
      </c>
      <c r="CC72" s="19">
        <f t="shared" si="75"/>
        <v>0</v>
      </c>
      <c r="CD72" s="19">
        <f t="shared" si="75"/>
        <v>0</v>
      </c>
      <c r="CE72" s="19">
        <f t="shared" si="75"/>
        <v>0</v>
      </c>
      <c r="CF72" s="19">
        <f t="shared" si="75"/>
        <v>0</v>
      </c>
      <c r="CG72" s="19">
        <f t="shared" si="75"/>
        <v>0</v>
      </c>
      <c r="CH72" s="19">
        <f t="shared" si="75"/>
        <v>0</v>
      </c>
      <c r="CI72" s="19">
        <f t="shared" si="75"/>
        <v>0</v>
      </c>
      <c r="CJ72" s="19">
        <f t="shared" si="75"/>
        <v>0</v>
      </c>
      <c r="CK72" s="19">
        <f t="shared" si="75"/>
        <v>0</v>
      </c>
      <c r="CL72" s="19">
        <f t="shared" si="75"/>
        <v>0</v>
      </c>
      <c r="CM72" s="19">
        <f t="shared" si="75"/>
        <v>0</v>
      </c>
      <c r="CN72" s="19">
        <f t="shared" si="75"/>
        <v>0</v>
      </c>
      <c r="CO72" s="19">
        <f t="shared" si="75"/>
        <v>0</v>
      </c>
      <c r="CP72" s="19">
        <f t="shared" si="75"/>
        <v>0</v>
      </c>
      <c r="CQ72" s="19">
        <f t="shared" si="75"/>
        <v>0</v>
      </c>
      <c r="CR72" s="19">
        <f t="shared" si="75"/>
        <v>0</v>
      </c>
      <c r="CS72" s="19">
        <f t="shared" si="75"/>
        <v>0</v>
      </c>
      <c r="CT72" s="19">
        <f t="shared" si="75"/>
        <v>0</v>
      </c>
      <c r="CU72" s="19">
        <f t="shared" si="75"/>
        <v>0</v>
      </c>
      <c r="CV72" s="19">
        <f t="shared" si="75"/>
        <v>0</v>
      </c>
      <c r="CW72" s="19">
        <f t="shared" si="75"/>
        <v>0</v>
      </c>
      <c r="CX72" s="19">
        <f t="shared" si="75"/>
        <v>0</v>
      </c>
      <c r="CY72" s="19">
        <f t="shared" si="75"/>
        <v>0</v>
      </c>
      <c r="CZ72" s="19">
        <f t="shared" si="75"/>
        <v>0</v>
      </c>
      <c r="DA72" s="19">
        <f t="shared" si="75"/>
        <v>0</v>
      </c>
      <c r="DB72" s="19">
        <f t="shared" si="75"/>
        <v>0</v>
      </c>
      <c r="DC72" s="19">
        <f t="shared" si="75"/>
        <v>0</v>
      </c>
      <c r="DD72" s="19">
        <f t="shared" si="75"/>
        <v>0</v>
      </c>
      <c r="DE72" s="19">
        <f t="shared" si="75"/>
        <v>0</v>
      </c>
      <c r="DF72" s="19">
        <f t="shared" si="75"/>
        <v>0</v>
      </c>
      <c r="DG72" s="19">
        <f t="shared" si="75"/>
        <v>0</v>
      </c>
      <c r="DH72" s="19">
        <f t="shared" si="75"/>
        <v>0</v>
      </c>
      <c r="DI72" s="19">
        <f t="shared" si="75"/>
        <v>0</v>
      </c>
      <c r="DJ72" s="19">
        <f t="shared" si="75"/>
        <v>0</v>
      </c>
      <c r="DK72" s="19">
        <f t="shared" si="75"/>
        <v>0</v>
      </c>
      <c r="DL72" s="19">
        <f t="shared" si="75"/>
        <v>0</v>
      </c>
      <c r="DM72" s="19">
        <f t="shared" si="75"/>
        <v>0</v>
      </c>
      <c r="DN72" s="19">
        <f t="shared" si="75"/>
        <v>0</v>
      </c>
      <c r="DO72" s="19">
        <f t="shared" si="75"/>
        <v>0</v>
      </c>
      <c r="DP72" s="19">
        <f t="shared" si="75"/>
        <v>0</v>
      </c>
      <c r="DQ72" s="19">
        <f t="shared" si="75"/>
        <v>0</v>
      </c>
      <c r="DR72" s="19">
        <f t="shared" si="75"/>
        <v>0</v>
      </c>
      <c r="DS72" s="19">
        <f t="shared" si="75"/>
        <v>0</v>
      </c>
      <c r="DT72" s="19">
        <f t="shared" si="75"/>
        <v>0</v>
      </c>
      <c r="DU72" s="19">
        <f t="shared" si="75"/>
        <v>0</v>
      </c>
      <c r="DV72" s="19">
        <f t="shared" si="75"/>
        <v>0</v>
      </c>
      <c r="DW72" s="19">
        <f t="shared" si="75"/>
        <v>0</v>
      </c>
      <c r="DX72" s="19">
        <f t="shared" si="75"/>
        <v>0</v>
      </c>
      <c r="DY72" s="19">
        <f t="shared" si="75"/>
        <v>0</v>
      </c>
      <c r="DZ72" s="19">
        <f t="shared" si="75"/>
        <v>0</v>
      </c>
      <c r="EA72" s="19">
        <f t="shared" si="75"/>
        <v>0</v>
      </c>
      <c r="EB72" s="19">
        <f t="shared" si="75"/>
        <v>0</v>
      </c>
      <c r="EC72" s="19">
        <f t="shared" si="75"/>
        <v>0</v>
      </c>
      <c r="ED72" s="19">
        <f t="shared" si="75"/>
        <v>0</v>
      </c>
      <c r="EE72" s="19">
        <f t="shared" si="75"/>
        <v>0</v>
      </c>
      <c r="EF72" s="19">
        <f t="shared" ref="EF72:GC72" si="76">+EF59</f>
        <v>0</v>
      </c>
      <c r="EG72" s="19">
        <f t="shared" si="76"/>
        <v>0</v>
      </c>
      <c r="EH72" s="19">
        <f t="shared" si="76"/>
        <v>0</v>
      </c>
      <c r="EI72" s="19">
        <f t="shared" si="76"/>
        <v>0</v>
      </c>
      <c r="EJ72" s="19">
        <f t="shared" si="76"/>
        <v>0</v>
      </c>
      <c r="EK72" s="19">
        <f t="shared" si="76"/>
        <v>0</v>
      </c>
      <c r="EL72" s="19">
        <f t="shared" si="76"/>
        <v>0</v>
      </c>
      <c r="EM72" s="19">
        <f t="shared" si="76"/>
        <v>0</v>
      </c>
      <c r="EN72" s="19">
        <f t="shared" si="76"/>
        <v>0</v>
      </c>
      <c r="EO72" s="19">
        <f t="shared" si="76"/>
        <v>0</v>
      </c>
      <c r="EP72" s="19">
        <f t="shared" si="76"/>
        <v>0</v>
      </c>
      <c r="EQ72" s="19">
        <f t="shared" si="76"/>
        <v>0</v>
      </c>
      <c r="ER72" s="19">
        <f t="shared" si="76"/>
        <v>0</v>
      </c>
      <c r="ES72" s="19">
        <f t="shared" si="76"/>
        <v>0</v>
      </c>
      <c r="ET72" s="19">
        <f t="shared" si="76"/>
        <v>0</v>
      </c>
      <c r="EU72" s="19">
        <f t="shared" si="76"/>
        <v>0</v>
      </c>
      <c r="EV72" s="19">
        <f t="shared" si="76"/>
        <v>0</v>
      </c>
      <c r="EW72" s="19">
        <f t="shared" si="76"/>
        <v>0</v>
      </c>
      <c r="EX72" s="19">
        <f t="shared" si="76"/>
        <v>0</v>
      </c>
      <c r="EY72" s="19">
        <f t="shared" si="76"/>
        <v>0</v>
      </c>
      <c r="EZ72" s="19">
        <f t="shared" si="76"/>
        <v>0</v>
      </c>
      <c r="FA72" s="19">
        <f t="shared" si="76"/>
        <v>0</v>
      </c>
      <c r="FB72" s="19">
        <f t="shared" si="76"/>
        <v>0</v>
      </c>
      <c r="FC72" s="19">
        <f t="shared" si="76"/>
        <v>0</v>
      </c>
      <c r="FD72" s="19">
        <f t="shared" si="76"/>
        <v>0</v>
      </c>
      <c r="FE72" s="19">
        <f t="shared" si="76"/>
        <v>0</v>
      </c>
      <c r="FF72" s="19">
        <f t="shared" si="76"/>
        <v>0</v>
      </c>
      <c r="FG72" s="19">
        <f t="shared" si="76"/>
        <v>0</v>
      </c>
      <c r="FH72" s="19">
        <f t="shared" si="76"/>
        <v>0</v>
      </c>
      <c r="FI72" s="19">
        <f t="shared" si="76"/>
        <v>0</v>
      </c>
      <c r="FJ72" s="19">
        <f t="shared" si="76"/>
        <v>0</v>
      </c>
      <c r="FK72" s="19">
        <f t="shared" si="76"/>
        <v>0</v>
      </c>
      <c r="FL72" s="19">
        <f t="shared" si="76"/>
        <v>0</v>
      </c>
      <c r="FM72" s="19">
        <f t="shared" si="76"/>
        <v>0</v>
      </c>
      <c r="FN72" s="19">
        <f t="shared" si="76"/>
        <v>0</v>
      </c>
      <c r="FO72" s="19">
        <f t="shared" si="76"/>
        <v>0</v>
      </c>
      <c r="FP72" s="19">
        <f t="shared" si="76"/>
        <v>0</v>
      </c>
      <c r="FQ72" s="19">
        <f t="shared" si="76"/>
        <v>0</v>
      </c>
      <c r="FR72" s="19">
        <f t="shared" si="76"/>
        <v>0</v>
      </c>
      <c r="FS72" s="19">
        <f t="shared" si="76"/>
        <v>0</v>
      </c>
      <c r="FT72" s="19">
        <f t="shared" si="76"/>
        <v>0</v>
      </c>
      <c r="FU72" s="19">
        <f t="shared" si="76"/>
        <v>0</v>
      </c>
      <c r="FV72" s="19">
        <f t="shared" si="76"/>
        <v>0</v>
      </c>
      <c r="FW72" s="19">
        <f t="shared" si="76"/>
        <v>0</v>
      </c>
      <c r="FX72" s="19">
        <f t="shared" si="76"/>
        <v>0</v>
      </c>
      <c r="FY72" s="19">
        <f t="shared" si="76"/>
        <v>0</v>
      </c>
      <c r="FZ72" s="19">
        <f t="shared" si="76"/>
        <v>0</v>
      </c>
      <c r="GA72" s="19">
        <f t="shared" si="76"/>
        <v>0</v>
      </c>
      <c r="GB72" s="19">
        <f t="shared" si="76"/>
        <v>0</v>
      </c>
      <c r="GC72" s="19">
        <f t="shared" si="76"/>
        <v>0</v>
      </c>
    </row>
    <row r="73" spans="2:185" ht="17.25" customHeight="1" x14ac:dyDescent="0.75">
      <c r="B73" s="1056" t="s">
        <v>434</v>
      </c>
      <c r="C73" s="15"/>
      <c r="D73" s="19">
        <f>SUM(E73:GC73)</f>
        <v>186132734.36518645</v>
      </c>
      <c r="E73" s="25">
        <f>+E66</f>
        <v>0</v>
      </c>
      <c r="F73" s="25">
        <f t="shared" ref="F73:G73" si="77">+F66</f>
        <v>0</v>
      </c>
      <c r="G73" s="25">
        <f t="shared" si="77"/>
        <v>0</v>
      </c>
      <c r="H73" s="25">
        <f t="shared" ref="H73:BS73" si="78">+H66</f>
        <v>0</v>
      </c>
      <c r="I73" s="25">
        <f t="shared" si="78"/>
        <v>0</v>
      </c>
      <c r="J73" s="25">
        <f t="shared" si="78"/>
        <v>0</v>
      </c>
      <c r="K73" s="25">
        <f t="shared" si="78"/>
        <v>0</v>
      </c>
      <c r="L73" s="25">
        <f t="shared" si="78"/>
        <v>0</v>
      </c>
      <c r="M73" s="25">
        <f t="shared" si="78"/>
        <v>0</v>
      </c>
      <c r="N73" s="25">
        <f t="shared" si="78"/>
        <v>0</v>
      </c>
      <c r="O73" s="25">
        <f t="shared" si="78"/>
        <v>0</v>
      </c>
      <c r="P73" s="25">
        <f t="shared" si="78"/>
        <v>0</v>
      </c>
      <c r="Q73" s="25">
        <f t="shared" si="78"/>
        <v>0</v>
      </c>
      <c r="R73" s="25">
        <f t="shared" si="78"/>
        <v>0</v>
      </c>
      <c r="S73" s="25">
        <f t="shared" si="78"/>
        <v>0</v>
      </c>
      <c r="T73" s="25">
        <f t="shared" si="78"/>
        <v>0</v>
      </c>
      <c r="U73" s="25">
        <f t="shared" si="78"/>
        <v>0</v>
      </c>
      <c r="V73" s="25">
        <f t="shared" si="78"/>
        <v>0</v>
      </c>
      <c r="W73" s="25">
        <f t="shared" si="78"/>
        <v>0</v>
      </c>
      <c r="X73" s="25">
        <f t="shared" si="78"/>
        <v>0</v>
      </c>
      <c r="Y73" s="25">
        <f t="shared" si="78"/>
        <v>0</v>
      </c>
      <c r="Z73" s="25">
        <f t="shared" si="78"/>
        <v>0</v>
      </c>
      <c r="AA73" s="25">
        <f t="shared" si="78"/>
        <v>0</v>
      </c>
      <c r="AB73" s="25">
        <f t="shared" si="78"/>
        <v>0</v>
      </c>
      <c r="AC73" s="25">
        <f t="shared" si="78"/>
        <v>0</v>
      </c>
      <c r="AD73" s="25">
        <f t="shared" si="78"/>
        <v>0</v>
      </c>
      <c r="AE73" s="25">
        <f t="shared" si="78"/>
        <v>0</v>
      </c>
      <c r="AF73" s="25">
        <f t="shared" si="78"/>
        <v>3291252.8478138666</v>
      </c>
      <c r="AG73" s="25">
        <f t="shared" si="78"/>
        <v>2902988.6886746879</v>
      </c>
      <c r="AH73" s="25">
        <f t="shared" si="78"/>
        <v>2452515.7893491196</v>
      </c>
      <c r="AI73" s="25">
        <f t="shared" si="78"/>
        <v>1981619.996503799</v>
      </c>
      <c r="AJ73" s="25">
        <f t="shared" si="78"/>
        <v>1981619.9965037976</v>
      </c>
      <c r="AK73" s="25">
        <f t="shared" si="78"/>
        <v>2452515.7893491173</v>
      </c>
      <c r="AL73" s="25">
        <f t="shared" si="78"/>
        <v>2902988.6886746888</v>
      </c>
      <c r="AM73" s="25">
        <f t="shared" si="78"/>
        <v>3291252.8478138694</v>
      </c>
      <c r="AN73" s="25">
        <f t="shared" si="78"/>
        <v>3577128.373702161</v>
      </c>
      <c r="AO73" s="25">
        <f t="shared" si="78"/>
        <v>3728844.4220801075</v>
      </c>
      <c r="AP73" s="25">
        <f t="shared" si="78"/>
        <v>3728844.4220801052</v>
      </c>
      <c r="AQ73" s="25">
        <f t="shared" si="78"/>
        <v>3577128.3737021666</v>
      </c>
      <c r="AR73" s="25">
        <f t="shared" si="78"/>
        <v>4051094.1149500045</v>
      </c>
      <c r="AS73" s="25">
        <f t="shared" si="78"/>
        <v>3577176.6329404307</v>
      </c>
      <c r="AT73" s="25">
        <f t="shared" si="78"/>
        <v>3027326.8022600822</v>
      </c>
      <c r="AU73" s="25">
        <f t="shared" si="78"/>
        <v>2452548.6694318107</v>
      </c>
      <c r="AV73" s="25">
        <f t="shared" si="78"/>
        <v>2452548.6694318093</v>
      </c>
      <c r="AW73" s="25">
        <f t="shared" si="78"/>
        <v>3027326.802260079</v>
      </c>
      <c r="AX73" s="25">
        <f t="shared" si="78"/>
        <v>3577176.6329404321</v>
      </c>
      <c r="AY73" s="25">
        <f t="shared" si="78"/>
        <v>4051094.1149500073</v>
      </c>
      <c r="AZ73" s="25">
        <f t="shared" si="78"/>
        <v>4400035.4380366346</v>
      </c>
      <c r="BA73" s="25">
        <f t="shared" si="78"/>
        <v>4585220.9256364433</v>
      </c>
      <c r="BB73" s="25">
        <f t="shared" si="78"/>
        <v>4585220.9256364396</v>
      </c>
      <c r="BC73" s="25">
        <f t="shared" si="78"/>
        <v>110477264.40046479</v>
      </c>
      <c r="BD73" s="25">
        <f t="shared" si="78"/>
        <v>0</v>
      </c>
      <c r="BE73" s="25">
        <f t="shared" si="78"/>
        <v>0</v>
      </c>
      <c r="BF73" s="25">
        <f t="shared" si="78"/>
        <v>0</v>
      </c>
      <c r="BG73" s="25">
        <f t="shared" si="78"/>
        <v>0</v>
      </c>
      <c r="BH73" s="25">
        <f t="shared" si="78"/>
        <v>0</v>
      </c>
      <c r="BI73" s="25">
        <f t="shared" si="78"/>
        <v>0</v>
      </c>
      <c r="BJ73" s="25">
        <f t="shared" si="78"/>
        <v>0</v>
      </c>
      <c r="BK73" s="25">
        <f t="shared" si="78"/>
        <v>0</v>
      </c>
      <c r="BL73" s="25">
        <f t="shared" si="78"/>
        <v>0</v>
      </c>
      <c r="BM73" s="25">
        <f t="shared" si="78"/>
        <v>0</v>
      </c>
      <c r="BN73" s="25">
        <f t="shared" si="78"/>
        <v>0</v>
      </c>
      <c r="BO73" s="25">
        <f t="shared" si="78"/>
        <v>0</v>
      </c>
      <c r="BP73" s="25">
        <f t="shared" si="78"/>
        <v>0</v>
      </c>
      <c r="BQ73" s="25">
        <f t="shared" si="78"/>
        <v>0</v>
      </c>
      <c r="BR73" s="25">
        <f t="shared" si="78"/>
        <v>0</v>
      </c>
      <c r="BS73" s="25">
        <f t="shared" si="78"/>
        <v>0</v>
      </c>
      <c r="BT73" s="25">
        <f t="shared" ref="BT73:EE73" si="79">+BT66</f>
        <v>0</v>
      </c>
      <c r="BU73" s="25">
        <f t="shared" si="79"/>
        <v>0</v>
      </c>
      <c r="BV73" s="25">
        <f t="shared" si="79"/>
        <v>0</v>
      </c>
      <c r="BW73" s="25">
        <f t="shared" si="79"/>
        <v>0</v>
      </c>
      <c r="BX73" s="25">
        <f t="shared" si="79"/>
        <v>0</v>
      </c>
      <c r="BY73" s="25">
        <f t="shared" si="79"/>
        <v>0</v>
      </c>
      <c r="BZ73" s="25">
        <f t="shared" si="79"/>
        <v>0</v>
      </c>
      <c r="CA73" s="25">
        <f t="shared" si="79"/>
        <v>0</v>
      </c>
      <c r="CB73" s="25">
        <f t="shared" si="79"/>
        <v>0</v>
      </c>
      <c r="CC73" s="25">
        <f t="shared" si="79"/>
        <v>0</v>
      </c>
      <c r="CD73" s="25">
        <f t="shared" si="79"/>
        <v>0</v>
      </c>
      <c r="CE73" s="25">
        <f t="shared" si="79"/>
        <v>0</v>
      </c>
      <c r="CF73" s="25">
        <f t="shared" si="79"/>
        <v>0</v>
      </c>
      <c r="CG73" s="25">
        <f t="shared" si="79"/>
        <v>0</v>
      </c>
      <c r="CH73" s="25">
        <f t="shared" si="79"/>
        <v>0</v>
      </c>
      <c r="CI73" s="25">
        <f t="shared" si="79"/>
        <v>0</v>
      </c>
      <c r="CJ73" s="25">
        <f t="shared" si="79"/>
        <v>0</v>
      </c>
      <c r="CK73" s="25">
        <f t="shared" si="79"/>
        <v>0</v>
      </c>
      <c r="CL73" s="25">
        <f t="shared" si="79"/>
        <v>0</v>
      </c>
      <c r="CM73" s="25">
        <f t="shared" si="79"/>
        <v>0</v>
      </c>
      <c r="CN73" s="25">
        <f t="shared" si="79"/>
        <v>0</v>
      </c>
      <c r="CO73" s="25">
        <f t="shared" si="79"/>
        <v>0</v>
      </c>
      <c r="CP73" s="25">
        <f t="shared" si="79"/>
        <v>0</v>
      </c>
      <c r="CQ73" s="25">
        <f t="shared" si="79"/>
        <v>0</v>
      </c>
      <c r="CR73" s="25">
        <f t="shared" si="79"/>
        <v>0</v>
      </c>
      <c r="CS73" s="25">
        <f t="shared" si="79"/>
        <v>0</v>
      </c>
      <c r="CT73" s="25">
        <f t="shared" si="79"/>
        <v>0</v>
      </c>
      <c r="CU73" s="25">
        <f t="shared" si="79"/>
        <v>0</v>
      </c>
      <c r="CV73" s="25">
        <f t="shared" si="79"/>
        <v>0</v>
      </c>
      <c r="CW73" s="25">
        <f t="shared" si="79"/>
        <v>0</v>
      </c>
      <c r="CX73" s="25">
        <f t="shared" si="79"/>
        <v>0</v>
      </c>
      <c r="CY73" s="25">
        <f t="shared" si="79"/>
        <v>0</v>
      </c>
      <c r="CZ73" s="25">
        <f t="shared" si="79"/>
        <v>0</v>
      </c>
      <c r="DA73" s="25">
        <f t="shared" si="79"/>
        <v>0</v>
      </c>
      <c r="DB73" s="25">
        <f t="shared" si="79"/>
        <v>0</v>
      </c>
      <c r="DC73" s="25">
        <f t="shared" si="79"/>
        <v>0</v>
      </c>
      <c r="DD73" s="25">
        <f t="shared" si="79"/>
        <v>0</v>
      </c>
      <c r="DE73" s="25">
        <f t="shared" si="79"/>
        <v>0</v>
      </c>
      <c r="DF73" s="25">
        <f t="shared" si="79"/>
        <v>0</v>
      </c>
      <c r="DG73" s="25">
        <f t="shared" si="79"/>
        <v>0</v>
      </c>
      <c r="DH73" s="25">
        <f t="shared" si="79"/>
        <v>0</v>
      </c>
      <c r="DI73" s="25">
        <f t="shared" si="79"/>
        <v>0</v>
      </c>
      <c r="DJ73" s="25">
        <f t="shared" si="79"/>
        <v>0</v>
      </c>
      <c r="DK73" s="25">
        <f t="shared" si="79"/>
        <v>0</v>
      </c>
      <c r="DL73" s="25">
        <f t="shared" si="79"/>
        <v>0</v>
      </c>
      <c r="DM73" s="25">
        <f t="shared" si="79"/>
        <v>0</v>
      </c>
      <c r="DN73" s="25">
        <f t="shared" si="79"/>
        <v>0</v>
      </c>
      <c r="DO73" s="25">
        <f t="shared" si="79"/>
        <v>0</v>
      </c>
      <c r="DP73" s="25">
        <f t="shared" si="79"/>
        <v>0</v>
      </c>
      <c r="DQ73" s="25">
        <f t="shared" si="79"/>
        <v>0</v>
      </c>
      <c r="DR73" s="25">
        <f t="shared" si="79"/>
        <v>0</v>
      </c>
      <c r="DS73" s="25">
        <f t="shared" si="79"/>
        <v>0</v>
      </c>
      <c r="DT73" s="25">
        <f t="shared" si="79"/>
        <v>0</v>
      </c>
      <c r="DU73" s="25">
        <f t="shared" si="79"/>
        <v>0</v>
      </c>
      <c r="DV73" s="25">
        <f t="shared" si="79"/>
        <v>0</v>
      </c>
      <c r="DW73" s="25">
        <f t="shared" si="79"/>
        <v>0</v>
      </c>
      <c r="DX73" s="25">
        <f t="shared" si="79"/>
        <v>0</v>
      </c>
      <c r="DY73" s="25">
        <f t="shared" si="79"/>
        <v>0</v>
      </c>
      <c r="DZ73" s="25">
        <f t="shared" si="79"/>
        <v>0</v>
      </c>
      <c r="EA73" s="25">
        <f t="shared" si="79"/>
        <v>0</v>
      </c>
      <c r="EB73" s="25">
        <f t="shared" si="79"/>
        <v>0</v>
      </c>
      <c r="EC73" s="25">
        <f t="shared" si="79"/>
        <v>0</v>
      </c>
      <c r="ED73" s="25">
        <f t="shared" si="79"/>
        <v>0</v>
      </c>
      <c r="EE73" s="25">
        <f t="shared" si="79"/>
        <v>0</v>
      </c>
      <c r="EF73" s="25">
        <f t="shared" ref="EF73:GC73" si="80">+EF66</f>
        <v>0</v>
      </c>
      <c r="EG73" s="25">
        <f t="shared" si="80"/>
        <v>0</v>
      </c>
      <c r="EH73" s="25">
        <f t="shared" si="80"/>
        <v>0</v>
      </c>
      <c r="EI73" s="25">
        <f t="shared" si="80"/>
        <v>0</v>
      </c>
      <c r="EJ73" s="25">
        <f t="shared" si="80"/>
        <v>0</v>
      </c>
      <c r="EK73" s="25">
        <f t="shared" si="80"/>
        <v>0</v>
      </c>
      <c r="EL73" s="25">
        <f t="shared" si="80"/>
        <v>0</v>
      </c>
      <c r="EM73" s="25">
        <f t="shared" si="80"/>
        <v>0</v>
      </c>
      <c r="EN73" s="25">
        <f t="shared" si="80"/>
        <v>0</v>
      </c>
      <c r="EO73" s="25">
        <f t="shared" si="80"/>
        <v>0</v>
      </c>
      <c r="EP73" s="25">
        <f t="shared" si="80"/>
        <v>0</v>
      </c>
      <c r="EQ73" s="25">
        <f t="shared" si="80"/>
        <v>0</v>
      </c>
      <c r="ER73" s="25">
        <f t="shared" si="80"/>
        <v>0</v>
      </c>
      <c r="ES73" s="25">
        <f t="shared" si="80"/>
        <v>0</v>
      </c>
      <c r="ET73" s="25">
        <f t="shared" si="80"/>
        <v>0</v>
      </c>
      <c r="EU73" s="25">
        <f t="shared" si="80"/>
        <v>0</v>
      </c>
      <c r="EV73" s="25">
        <f t="shared" si="80"/>
        <v>0</v>
      </c>
      <c r="EW73" s="25">
        <f t="shared" si="80"/>
        <v>0</v>
      </c>
      <c r="EX73" s="25">
        <f t="shared" si="80"/>
        <v>0</v>
      </c>
      <c r="EY73" s="25">
        <f t="shared" si="80"/>
        <v>0</v>
      </c>
      <c r="EZ73" s="25">
        <f t="shared" si="80"/>
        <v>0</v>
      </c>
      <c r="FA73" s="25">
        <f t="shared" si="80"/>
        <v>0</v>
      </c>
      <c r="FB73" s="25">
        <f t="shared" si="80"/>
        <v>0</v>
      </c>
      <c r="FC73" s="25">
        <f t="shared" si="80"/>
        <v>0</v>
      </c>
      <c r="FD73" s="25">
        <f t="shared" si="80"/>
        <v>0</v>
      </c>
      <c r="FE73" s="25">
        <f t="shared" si="80"/>
        <v>0</v>
      </c>
      <c r="FF73" s="25">
        <f t="shared" si="80"/>
        <v>0</v>
      </c>
      <c r="FG73" s="25">
        <f t="shared" si="80"/>
        <v>0</v>
      </c>
      <c r="FH73" s="25">
        <f t="shared" si="80"/>
        <v>0</v>
      </c>
      <c r="FI73" s="25">
        <f t="shared" si="80"/>
        <v>0</v>
      </c>
      <c r="FJ73" s="25">
        <f t="shared" si="80"/>
        <v>0</v>
      </c>
      <c r="FK73" s="25">
        <f t="shared" si="80"/>
        <v>0</v>
      </c>
      <c r="FL73" s="25">
        <f t="shared" si="80"/>
        <v>0</v>
      </c>
      <c r="FM73" s="25">
        <f t="shared" si="80"/>
        <v>0</v>
      </c>
      <c r="FN73" s="25">
        <f t="shared" si="80"/>
        <v>0</v>
      </c>
      <c r="FO73" s="25">
        <f t="shared" si="80"/>
        <v>0</v>
      </c>
      <c r="FP73" s="25">
        <f t="shared" si="80"/>
        <v>0</v>
      </c>
      <c r="FQ73" s="25">
        <f t="shared" si="80"/>
        <v>0</v>
      </c>
      <c r="FR73" s="25">
        <f t="shared" si="80"/>
        <v>0</v>
      </c>
      <c r="FS73" s="25">
        <f t="shared" si="80"/>
        <v>0</v>
      </c>
      <c r="FT73" s="25">
        <f t="shared" si="80"/>
        <v>0</v>
      </c>
      <c r="FU73" s="25">
        <f t="shared" si="80"/>
        <v>0</v>
      </c>
      <c r="FV73" s="25">
        <f t="shared" si="80"/>
        <v>0</v>
      </c>
      <c r="FW73" s="25">
        <f t="shared" si="80"/>
        <v>0</v>
      </c>
      <c r="FX73" s="25">
        <f t="shared" si="80"/>
        <v>0</v>
      </c>
      <c r="FY73" s="25">
        <f t="shared" si="80"/>
        <v>0</v>
      </c>
      <c r="FZ73" s="25">
        <f t="shared" si="80"/>
        <v>0</v>
      </c>
      <c r="GA73" s="25">
        <f t="shared" si="80"/>
        <v>0</v>
      </c>
      <c r="GB73" s="25">
        <f t="shared" si="80"/>
        <v>0</v>
      </c>
      <c r="GC73" s="25">
        <f t="shared" si="80"/>
        <v>0</v>
      </c>
    </row>
    <row r="74" spans="2:185" ht="17.25" customHeight="1" x14ac:dyDescent="0.75">
      <c r="B74" s="1067" t="s">
        <v>435</v>
      </c>
      <c r="C74" s="7"/>
      <c r="D74" s="23">
        <f>SUM(D72:D73)</f>
        <v>259829195.38706243</v>
      </c>
      <c r="E74" s="19">
        <f>SUM(E72:E73)</f>
        <v>0</v>
      </c>
      <c r="F74" s="19">
        <f t="shared" ref="F74:G74" si="81">SUM(F72:F73)</f>
        <v>0</v>
      </c>
      <c r="G74" s="19">
        <f t="shared" si="81"/>
        <v>0</v>
      </c>
      <c r="H74" s="19">
        <f t="shared" ref="H74" si="82">SUM(H72:H73)</f>
        <v>0</v>
      </c>
      <c r="I74" s="19">
        <f t="shared" ref="I74" si="83">SUM(I72:I73)</f>
        <v>0</v>
      </c>
      <c r="J74" s="19">
        <f t="shared" ref="J74" si="84">SUM(J72:J73)</f>
        <v>0</v>
      </c>
      <c r="K74" s="19">
        <f t="shared" ref="K74" si="85">SUM(K72:K73)</f>
        <v>0</v>
      </c>
      <c r="L74" s="19">
        <f t="shared" ref="L74" si="86">SUM(L72:L73)</f>
        <v>0</v>
      </c>
      <c r="M74" s="19">
        <f t="shared" ref="M74" si="87">SUM(M72:M73)</f>
        <v>0</v>
      </c>
      <c r="N74" s="19">
        <f t="shared" ref="N74" si="88">SUM(N72:N73)</f>
        <v>0</v>
      </c>
      <c r="O74" s="19">
        <f t="shared" ref="O74" si="89">SUM(O72:O73)</f>
        <v>0</v>
      </c>
      <c r="P74" s="19">
        <f t="shared" ref="P74" si="90">SUM(P72:P73)</f>
        <v>0</v>
      </c>
      <c r="Q74" s="19">
        <f t="shared" ref="Q74" si="91">SUM(Q72:Q73)</f>
        <v>0</v>
      </c>
      <c r="R74" s="19">
        <f t="shared" ref="R74" si="92">SUM(R72:R73)</f>
        <v>0</v>
      </c>
      <c r="S74" s="19">
        <f t="shared" ref="S74" si="93">SUM(S72:S73)</f>
        <v>0</v>
      </c>
      <c r="T74" s="19">
        <f t="shared" ref="T74" si="94">SUM(T72:T73)</f>
        <v>0</v>
      </c>
      <c r="U74" s="19">
        <f t="shared" ref="U74" si="95">SUM(U72:U73)</f>
        <v>0</v>
      </c>
      <c r="V74" s="19">
        <f t="shared" ref="V74" si="96">SUM(V72:V73)</f>
        <v>0</v>
      </c>
      <c r="W74" s="19">
        <f t="shared" ref="W74" si="97">SUM(W72:W73)</f>
        <v>0</v>
      </c>
      <c r="X74" s="19">
        <f t="shared" ref="X74" si="98">SUM(X72:X73)</f>
        <v>0</v>
      </c>
      <c r="Y74" s="19">
        <f t="shared" ref="Y74" si="99">SUM(Y72:Y73)</f>
        <v>0</v>
      </c>
      <c r="Z74" s="19">
        <f t="shared" ref="Z74" si="100">SUM(Z72:Z73)</f>
        <v>0</v>
      </c>
      <c r="AA74" s="19">
        <f t="shared" ref="AA74" si="101">SUM(AA72:AA73)</f>
        <v>0</v>
      </c>
      <c r="AB74" s="19">
        <f t="shared" ref="AB74" si="102">SUM(AB72:AB73)</f>
        <v>0</v>
      </c>
      <c r="AC74" s="19">
        <f t="shared" ref="AC74" si="103">SUM(AC72:AC73)</f>
        <v>0</v>
      </c>
      <c r="AD74" s="19">
        <f t="shared" ref="AD74" si="104">SUM(AD72:AD73)</f>
        <v>0</v>
      </c>
      <c r="AE74" s="19">
        <f t="shared" ref="AE74" si="105">SUM(AE72:AE73)</f>
        <v>0</v>
      </c>
      <c r="AF74" s="19">
        <f t="shared" ref="AF74" si="106">SUM(AF72:AF73)</f>
        <v>4594374.9882546254</v>
      </c>
      <c r="AG74" s="19">
        <f t="shared" ref="AG74" si="107">SUM(AG72:AG73)</f>
        <v>4052383.4658562108</v>
      </c>
      <c r="AH74" s="19">
        <f t="shared" ref="AH74" si="108">SUM(AH72:AH73)</f>
        <v>3423552.5867815013</v>
      </c>
      <c r="AI74" s="19">
        <f t="shared" ref="AI74" si="109">SUM(AI72:AI73)</f>
        <v>2766212.6761879092</v>
      </c>
      <c r="AJ74" s="19">
        <f t="shared" ref="AJ74" si="110">SUM(AJ72:AJ73)</f>
        <v>2766212.6761879073</v>
      </c>
      <c r="AK74" s="19">
        <f t="shared" ref="AK74" si="111">SUM(AK72:AK73)</f>
        <v>3423552.586781498</v>
      </c>
      <c r="AL74" s="19">
        <f t="shared" ref="AL74" si="112">SUM(AL72:AL73)</f>
        <v>4052383.4658562122</v>
      </c>
      <c r="AM74" s="19">
        <f t="shared" ref="AM74" si="113">SUM(AM72:AM73)</f>
        <v>4594374.98825463</v>
      </c>
      <c r="AN74" s="19">
        <f t="shared" ref="AN74" si="114">SUM(AN72:AN73)</f>
        <v>4993438.6356336847</v>
      </c>
      <c r="AO74" s="19">
        <f t="shared" ref="AO74" si="115">SUM(AO72:AO73)</f>
        <v>5205224.3750512619</v>
      </c>
      <c r="AP74" s="19">
        <f t="shared" ref="AP74" si="116">SUM(AP72:AP73)</f>
        <v>5205224.3750512591</v>
      </c>
      <c r="AQ74" s="19">
        <f t="shared" ref="AQ74" si="117">SUM(AQ72:AQ73)</f>
        <v>4993438.6356336931</v>
      </c>
      <c r="AR74" s="19">
        <f t="shared" ref="AR74" si="118">SUM(AR72:AR73)</f>
        <v>5655063.9945984501</v>
      </c>
      <c r="AS74" s="19">
        <f t="shared" ref="AS74" si="119">SUM(AS72:AS73)</f>
        <v>4993506.0023926403</v>
      </c>
      <c r="AT74" s="19">
        <f t="shared" ref="AT74" si="120">SUM(AT72:AT73)</f>
        <v>4225951.3883337993</v>
      </c>
      <c r="AU74" s="19">
        <f t="shared" ref="AU74" si="121">SUM(AU72:AU73)</f>
        <v>3423598.4852391747</v>
      </c>
      <c r="AV74" s="19">
        <f t="shared" ref="AV74" si="122">SUM(AV72:AV73)</f>
        <v>3423598.4852391728</v>
      </c>
      <c r="AW74" s="19">
        <f t="shared" ref="AW74" si="123">SUM(AW72:AW73)</f>
        <v>4225951.3883337947</v>
      </c>
      <c r="AX74" s="19">
        <f t="shared" ref="AX74" si="124">SUM(AX72:AX73)</f>
        <v>4993506.0023926422</v>
      </c>
      <c r="AY74" s="19">
        <f t="shared" ref="AY74" si="125">SUM(AY72:AY73)</f>
        <v>5655063.9945984548</v>
      </c>
      <c r="AZ74" s="19">
        <f t="shared" ref="AZ74" si="126">SUM(AZ72:AZ73)</f>
        <v>6142163.3945192294</v>
      </c>
      <c r="BA74" s="19">
        <f t="shared" ref="BA74" si="127">SUM(BA72:BA73)</f>
        <v>6400670.2950089406</v>
      </c>
      <c r="BB74" s="19">
        <f t="shared" ref="BB74" si="128">SUM(BB72:BB73)</f>
        <v>6400670.295008936</v>
      </c>
      <c r="BC74" s="19">
        <f t="shared" ref="BC74" si="129">SUM(BC72:BC73)</f>
        <v>154219078.20586678</v>
      </c>
      <c r="BD74" s="19">
        <f t="shared" ref="BD74" si="130">SUM(BD72:BD73)</f>
        <v>0</v>
      </c>
      <c r="BE74" s="19">
        <f t="shared" ref="BE74" si="131">SUM(BE72:BE73)</f>
        <v>0</v>
      </c>
      <c r="BF74" s="19">
        <f t="shared" ref="BF74" si="132">SUM(BF72:BF73)</f>
        <v>0</v>
      </c>
      <c r="BG74" s="19">
        <f t="shared" ref="BG74" si="133">SUM(BG72:BG73)</f>
        <v>0</v>
      </c>
      <c r="BH74" s="19">
        <f t="shared" ref="BH74" si="134">SUM(BH72:BH73)</f>
        <v>0</v>
      </c>
      <c r="BI74" s="19">
        <f t="shared" ref="BI74" si="135">SUM(BI72:BI73)</f>
        <v>0</v>
      </c>
      <c r="BJ74" s="19">
        <f t="shared" ref="BJ74" si="136">SUM(BJ72:BJ73)</f>
        <v>0</v>
      </c>
      <c r="BK74" s="19">
        <f t="shared" ref="BK74" si="137">SUM(BK72:BK73)</f>
        <v>0</v>
      </c>
      <c r="BL74" s="19">
        <f t="shared" ref="BL74" si="138">SUM(BL72:BL73)</f>
        <v>0</v>
      </c>
      <c r="BM74" s="19">
        <f t="shared" ref="BM74" si="139">SUM(BM72:BM73)</f>
        <v>0</v>
      </c>
      <c r="BN74" s="19">
        <f t="shared" ref="BN74" si="140">SUM(BN72:BN73)</f>
        <v>0</v>
      </c>
      <c r="BO74" s="19">
        <f t="shared" ref="BO74" si="141">SUM(BO72:BO73)</f>
        <v>0</v>
      </c>
      <c r="BP74" s="19">
        <f t="shared" ref="BP74" si="142">SUM(BP72:BP73)</f>
        <v>0</v>
      </c>
      <c r="BQ74" s="19">
        <f t="shared" ref="BQ74" si="143">SUM(BQ72:BQ73)</f>
        <v>0</v>
      </c>
      <c r="BR74" s="19">
        <f t="shared" ref="BR74" si="144">SUM(BR72:BR73)</f>
        <v>0</v>
      </c>
      <c r="BS74" s="19">
        <f t="shared" ref="BS74" si="145">SUM(BS72:BS73)</f>
        <v>0</v>
      </c>
      <c r="BT74" s="19">
        <f t="shared" ref="BT74" si="146">SUM(BT72:BT73)</f>
        <v>0</v>
      </c>
      <c r="BU74" s="19">
        <f t="shared" ref="BU74" si="147">SUM(BU72:BU73)</f>
        <v>0</v>
      </c>
      <c r="BV74" s="19">
        <f t="shared" ref="BV74" si="148">SUM(BV72:BV73)</f>
        <v>0</v>
      </c>
      <c r="BW74" s="19">
        <f t="shared" ref="BW74" si="149">SUM(BW72:BW73)</f>
        <v>0</v>
      </c>
      <c r="BX74" s="19">
        <f t="shared" ref="BX74" si="150">SUM(BX72:BX73)</f>
        <v>0</v>
      </c>
      <c r="BY74" s="19">
        <f t="shared" ref="BY74" si="151">SUM(BY72:BY73)</f>
        <v>0</v>
      </c>
      <c r="BZ74" s="19">
        <f t="shared" ref="BZ74" si="152">SUM(BZ72:BZ73)</f>
        <v>0</v>
      </c>
      <c r="CA74" s="19">
        <f t="shared" ref="CA74" si="153">SUM(CA72:CA73)</f>
        <v>0</v>
      </c>
      <c r="CB74" s="19">
        <f t="shared" ref="CB74" si="154">SUM(CB72:CB73)</f>
        <v>0</v>
      </c>
      <c r="CC74" s="19">
        <f t="shared" ref="CC74" si="155">SUM(CC72:CC73)</f>
        <v>0</v>
      </c>
      <c r="CD74" s="19">
        <f t="shared" ref="CD74" si="156">SUM(CD72:CD73)</f>
        <v>0</v>
      </c>
      <c r="CE74" s="19">
        <f t="shared" ref="CE74" si="157">SUM(CE72:CE73)</f>
        <v>0</v>
      </c>
      <c r="CF74" s="19">
        <f t="shared" ref="CF74" si="158">SUM(CF72:CF73)</f>
        <v>0</v>
      </c>
      <c r="CG74" s="19">
        <f t="shared" ref="CG74" si="159">SUM(CG72:CG73)</f>
        <v>0</v>
      </c>
      <c r="CH74" s="19">
        <f t="shared" ref="CH74" si="160">SUM(CH72:CH73)</f>
        <v>0</v>
      </c>
      <c r="CI74" s="19">
        <f t="shared" ref="CI74" si="161">SUM(CI72:CI73)</f>
        <v>0</v>
      </c>
      <c r="CJ74" s="19">
        <f t="shared" ref="CJ74" si="162">SUM(CJ72:CJ73)</f>
        <v>0</v>
      </c>
      <c r="CK74" s="19">
        <f t="shared" ref="CK74" si="163">SUM(CK72:CK73)</f>
        <v>0</v>
      </c>
      <c r="CL74" s="19">
        <f t="shared" ref="CL74" si="164">SUM(CL72:CL73)</f>
        <v>0</v>
      </c>
      <c r="CM74" s="19">
        <f t="shared" ref="CM74" si="165">SUM(CM72:CM73)</f>
        <v>0</v>
      </c>
      <c r="CN74" s="19">
        <f t="shared" ref="CN74" si="166">SUM(CN72:CN73)</f>
        <v>0</v>
      </c>
      <c r="CO74" s="19">
        <f t="shared" ref="CO74" si="167">SUM(CO72:CO73)</f>
        <v>0</v>
      </c>
      <c r="CP74" s="19">
        <f t="shared" ref="CP74" si="168">SUM(CP72:CP73)</f>
        <v>0</v>
      </c>
      <c r="CQ74" s="19">
        <f t="shared" ref="CQ74" si="169">SUM(CQ72:CQ73)</f>
        <v>0</v>
      </c>
      <c r="CR74" s="19">
        <f t="shared" ref="CR74" si="170">SUM(CR72:CR73)</f>
        <v>0</v>
      </c>
      <c r="CS74" s="19">
        <f t="shared" ref="CS74" si="171">SUM(CS72:CS73)</f>
        <v>0</v>
      </c>
      <c r="CT74" s="19">
        <f t="shared" ref="CT74" si="172">SUM(CT72:CT73)</f>
        <v>0</v>
      </c>
      <c r="CU74" s="19">
        <f t="shared" ref="CU74" si="173">SUM(CU72:CU73)</f>
        <v>0</v>
      </c>
      <c r="CV74" s="19">
        <f t="shared" ref="CV74" si="174">SUM(CV72:CV73)</f>
        <v>0</v>
      </c>
      <c r="CW74" s="19">
        <f t="shared" ref="CW74" si="175">SUM(CW72:CW73)</f>
        <v>0</v>
      </c>
      <c r="CX74" s="19">
        <f t="shared" ref="CX74" si="176">SUM(CX72:CX73)</f>
        <v>0</v>
      </c>
      <c r="CY74" s="19">
        <f t="shared" ref="CY74" si="177">SUM(CY72:CY73)</f>
        <v>0</v>
      </c>
      <c r="CZ74" s="19">
        <f t="shared" ref="CZ74" si="178">SUM(CZ72:CZ73)</f>
        <v>0</v>
      </c>
      <c r="DA74" s="19">
        <f t="shared" ref="DA74" si="179">SUM(DA72:DA73)</f>
        <v>0</v>
      </c>
      <c r="DB74" s="19">
        <f t="shared" ref="DB74" si="180">SUM(DB72:DB73)</f>
        <v>0</v>
      </c>
      <c r="DC74" s="19">
        <f t="shared" ref="DC74" si="181">SUM(DC72:DC73)</f>
        <v>0</v>
      </c>
      <c r="DD74" s="19">
        <f t="shared" ref="DD74" si="182">SUM(DD72:DD73)</f>
        <v>0</v>
      </c>
      <c r="DE74" s="19">
        <f t="shared" ref="DE74" si="183">SUM(DE72:DE73)</f>
        <v>0</v>
      </c>
      <c r="DF74" s="19">
        <f t="shared" ref="DF74" si="184">SUM(DF72:DF73)</f>
        <v>0</v>
      </c>
      <c r="DG74" s="19">
        <f t="shared" ref="DG74" si="185">SUM(DG72:DG73)</f>
        <v>0</v>
      </c>
      <c r="DH74" s="19">
        <f t="shared" ref="DH74" si="186">SUM(DH72:DH73)</f>
        <v>0</v>
      </c>
      <c r="DI74" s="19">
        <f t="shared" ref="DI74" si="187">SUM(DI72:DI73)</f>
        <v>0</v>
      </c>
      <c r="DJ74" s="19">
        <f t="shared" ref="DJ74" si="188">SUM(DJ72:DJ73)</f>
        <v>0</v>
      </c>
      <c r="DK74" s="19">
        <f t="shared" ref="DK74" si="189">SUM(DK72:DK73)</f>
        <v>0</v>
      </c>
      <c r="DL74" s="19">
        <f t="shared" ref="DL74" si="190">SUM(DL72:DL73)</f>
        <v>0</v>
      </c>
      <c r="DM74" s="19">
        <f t="shared" ref="DM74" si="191">SUM(DM72:DM73)</f>
        <v>0</v>
      </c>
      <c r="DN74" s="19">
        <f t="shared" ref="DN74" si="192">SUM(DN72:DN73)</f>
        <v>0</v>
      </c>
      <c r="DO74" s="19">
        <f t="shared" ref="DO74" si="193">SUM(DO72:DO73)</f>
        <v>0</v>
      </c>
      <c r="DP74" s="19">
        <f t="shared" ref="DP74" si="194">SUM(DP72:DP73)</f>
        <v>0</v>
      </c>
      <c r="DQ74" s="19">
        <f t="shared" ref="DQ74" si="195">SUM(DQ72:DQ73)</f>
        <v>0</v>
      </c>
      <c r="DR74" s="19">
        <f t="shared" ref="DR74" si="196">SUM(DR72:DR73)</f>
        <v>0</v>
      </c>
      <c r="DS74" s="19">
        <f t="shared" ref="DS74" si="197">SUM(DS72:DS73)</f>
        <v>0</v>
      </c>
      <c r="DT74" s="19">
        <f t="shared" ref="DT74" si="198">SUM(DT72:DT73)</f>
        <v>0</v>
      </c>
      <c r="DU74" s="19">
        <f t="shared" ref="DU74" si="199">SUM(DU72:DU73)</f>
        <v>0</v>
      </c>
      <c r="DV74" s="19">
        <f t="shared" ref="DV74" si="200">SUM(DV72:DV73)</f>
        <v>0</v>
      </c>
      <c r="DW74" s="19">
        <f t="shared" ref="DW74" si="201">SUM(DW72:DW73)</f>
        <v>0</v>
      </c>
      <c r="DX74" s="19">
        <f t="shared" ref="DX74" si="202">SUM(DX72:DX73)</f>
        <v>0</v>
      </c>
      <c r="DY74" s="19">
        <f t="shared" ref="DY74" si="203">SUM(DY72:DY73)</f>
        <v>0</v>
      </c>
      <c r="DZ74" s="19">
        <f t="shared" ref="DZ74" si="204">SUM(DZ72:DZ73)</f>
        <v>0</v>
      </c>
      <c r="EA74" s="19">
        <f t="shared" ref="EA74" si="205">SUM(EA72:EA73)</f>
        <v>0</v>
      </c>
      <c r="EB74" s="19">
        <f t="shared" ref="EB74" si="206">SUM(EB72:EB73)</f>
        <v>0</v>
      </c>
      <c r="EC74" s="19">
        <f t="shared" ref="EC74" si="207">SUM(EC72:EC73)</f>
        <v>0</v>
      </c>
      <c r="ED74" s="19">
        <f t="shared" ref="ED74" si="208">SUM(ED72:ED73)</f>
        <v>0</v>
      </c>
      <c r="EE74" s="19">
        <f t="shared" ref="EE74" si="209">SUM(EE72:EE73)</f>
        <v>0</v>
      </c>
      <c r="EF74" s="19">
        <f t="shared" ref="EF74" si="210">SUM(EF72:EF73)</f>
        <v>0</v>
      </c>
      <c r="EG74" s="19">
        <f t="shared" ref="EG74" si="211">SUM(EG72:EG73)</f>
        <v>0</v>
      </c>
      <c r="EH74" s="19">
        <f t="shared" ref="EH74" si="212">SUM(EH72:EH73)</f>
        <v>0</v>
      </c>
      <c r="EI74" s="19">
        <f t="shared" ref="EI74" si="213">SUM(EI72:EI73)</f>
        <v>0</v>
      </c>
      <c r="EJ74" s="19">
        <f t="shared" ref="EJ74" si="214">SUM(EJ72:EJ73)</f>
        <v>0</v>
      </c>
      <c r="EK74" s="19">
        <f t="shared" ref="EK74" si="215">SUM(EK72:EK73)</f>
        <v>0</v>
      </c>
      <c r="EL74" s="19">
        <f t="shared" ref="EL74" si="216">SUM(EL72:EL73)</f>
        <v>0</v>
      </c>
      <c r="EM74" s="19">
        <f t="shared" ref="EM74" si="217">SUM(EM72:EM73)</f>
        <v>0</v>
      </c>
      <c r="EN74" s="19">
        <f t="shared" ref="EN74" si="218">SUM(EN72:EN73)</f>
        <v>0</v>
      </c>
      <c r="EO74" s="19">
        <f t="shared" ref="EO74" si="219">SUM(EO72:EO73)</f>
        <v>0</v>
      </c>
      <c r="EP74" s="19">
        <f t="shared" ref="EP74" si="220">SUM(EP72:EP73)</f>
        <v>0</v>
      </c>
      <c r="EQ74" s="19">
        <f t="shared" ref="EQ74" si="221">SUM(EQ72:EQ73)</f>
        <v>0</v>
      </c>
      <c r="ER74" s="19">
        <f t="shared" ref="ER74" si="222">SUM(ER72:ER73)</f>
        <v>0</v>
      </c>
      <c r="ES74" s="19">
        <f t="shared" ref="ES74" si="223">SUM(ES72:ES73)</f>
        <v>0</v>
      </c>
      <c r="ET74" s="19">
        <f t="shared" ref="ET74" si="224">SUM(ET72:ET73)</f>
        <v>0</v>
      </c>
      <c r="EU74" s="19">
        <f t="shared" ref="EU74" si="225">SUM(EU72:EU73)</f>
        <v>0</v>
      </c>
      <c r="EV74" s="19">
        <f t="shared" ref="EV74" si="226">SUM(EV72:EV73)</f>
        <v>0</v>
      </c>
      <c r="EW74" s="19">
        <f t="shared" ref="EW74" si="227">SUM(EW72:EW73)</f>
        <v>0</v>
      </c>
      <c r="EX74" s="19">
        <f t="shared" ref="EX74" si="228">SUM(EX72:EX73)</f>
        <v>0</v>
      </c>
      <c r="EY74" s="19">
        <f t="shared" ref="EY74" si="229">SUM(EY72:EY73)</f>
        <v>0</v>
      </c>
      <c r="EZ74" s="19">
        <f t="shared" ref="EZ74" si="230">SUM(EZ72:EZ73)</f>
        <v>0</v>
      </c>
      <c r="FA74" s="19">
        <f t="shared" ref="FA74" si="231">SUM(FA72:FA73)</f>
        <v>0</v>
      </c>
      <c r="FB74" s="19">
        <f t="shared" ref="FB74" si="232">SUM(FB72:FB73)</f>
        <v>0</v>
      </c>
      <c r="FC74" s="19">
        <f t="shared" ref="FC74" si="233">SUM(FC72:FC73)</f>
        <v>0</v>
      </c>
      <c r="FD74" s="19">
        <f t="shared" ref="FD74" si="234">SUM(FD72:FD73)</f>
        <v>0</v>
      </c>
      <c r="FE74" s="19">
        <f t="shared" ref="FE74" si="235">SUM(FE72:FE73)</f>
        <v>0</v>
      </c>
      <c r="FF74" s="19">
        <f t="shared" ref="FF74" si="236">SUM(FF72:FF73)</f>
        <v>0</v>
      </c>
      <c r="FG74" s="19">
        <f t="shared" ref="FG74" si="237">SUM(FG72:FG73)</f>
        <v>0</v>
      </c>
      <c r="FH74" s="19">
        <f t="shared" ref="FH74" si="238">SUM(FH72:FH73)</f>
        <v>0</v>
      </c>
      <c r="FI74" s="19">
        <f t="shared" ref="FI74" si="239">SUM(FI72:FI73)</f>
        <v>0</v>
      </c>
      <c r="FJ74" s="19">
        <f t="shared" ref="FJ74" si="240">SUM(FJ72:FJ73)</f>
        <v>0</v>
      </c>
      <c r="FK74" s="19">
        <f t="shared" ref="FK74" si="241">SUM(FK72:FK73)</f>
        <v>0</v>
      </c>
      <c r="FL74" s="19">
        <f t="shared" ref="FL74" si="242">SUM(FL72:FL73)</f>
        <v>0</v>
      </c>
      <c r="FM74" s="19">
        <f t="shared" ref="FM74" si="243">SUM(FM72:FM73)</f>
        <v>0</v>
      </c>
      <c r="FN74" s="19">
        <f t="shared" ref="FN74" si="244">SUM(FN72:FN73)</f>
        <v>0</v>
      </c>
      <c r="FO74" s="19">
        <f t="shared" ref="FO74" si="245">SUM(FO72:FO73)</f>
        <v>0</v>
      </c>
      <c r="FP74" s="19">
        <f t="shared" ref="FP74" si="246">SUM(FP72:FP73)</f>
        <v>0</v>
      </c>
      <c r="FQ74" s="19">
        <f t="shared" ref="FQ74" si="247">SUM(FQ72:FQ73)</f>
        <v>0</v>
      </c>
      <c r="FR74" s="19">
        <f t="shared" ref="FR74" si="248">SUM(FR72:FR73)</f>
        <v>0</v>
      </c>
      <c r="FS74" s="19">
        <f t="shared" ref="FS74" si="249">SUM(FS72:FS73)</f>
        <v>0</v>
      </c>
      <c r="FT74" s="19">
        <f t="shared" ref="FT74" si="250">SUM(FT72:FT73)</f>
        <v>0</v>
      </c>
      <c r="FU74" s="19">
        <f t="shared" ref="FU74" si="251">SUM(FU72:FU73)</f>
        <v>0</v>
      </c>
      <c r="FV74" s="19">
        <f t="shared" ref="FV74" si="252">SUM(FV72:FV73)</f>
        <v>0</v>
      </c>
      <c r="FW74" s="19">
        <f t="shared" ref="FW74" si="253">SUM(FW72:FW73)</f>
        <v>0</v>
      </c>
      <c r="FX74" s="19">
        <f t="shared" ref="FX74" si="254">SUM(FX72:FX73)</f>
        <v>0</v>
      </c>
      <c r="FY74" s="19">
        <f t="shared" ref="FY74" si="255">SUM(FY72:FY73)</f>
        <v>0</v>
      </c>
      <c r="FZ74" s="19">
        <f t="shared" ref="FZ74" si="256">SUM(FZ72:FZ73)</f>
        <v>0</v>
      </c>
      <c r="GA74" s="19">
        <f t="shared" ref="GA74" si="257">SUM(GA72:GA73)</f>
        <v>0</v>
      </c>
      <c r="GB74" s="19">
        <f t="shared" ref="GB74" si="258">SUM(GB72:GB73)</f>
        <v>0</v>
      </c>
      <c r="GC74" s="19">
        <f t="shared" ref="GC74" si="259">SUM(GC72:GC73)</f>
        <v>0</v>
      </c>
    </row>
    <row r="75" spans="2:185" ht="17.25" customHeight="1" x14ac:dyDescent="0.75"/>
    <row r="76" spans="2:185" x14ac:dyDescent="0.75">
      <c r="B76" s="1078" t="s">
        <v>79</v>
      </c>
      <c r="C76" s="1079"/>
      <c r="D76" s="1080">
        <f>SUM(F76:GC76)</f>
        <v>492880556.43758464</v>
      </c>
      <c r="E76" s="1081">
        <v>0</v>
      </c>
      <c r="F76" s="1082">
        <f>+F51-F74</f>
        <v>0</v>
      </c>
      <c r="G76" s="1082">
        <f t="shared" ref="G76:BR76" si="260">+G51-G74</f>
        <v>0</v>
      </c>
      <c r="H76" s="1082">
        <f t="shared" si="260"/>
        <v>0</v>
      </c>
      <c r="I76" s="1082">
        <f t="shared" si="260"/>
        <v>0</v>
      </c>
      <c r="J76" s="1082">
        <f t="shared" si="260"/>
        <v>0</v>
      </c>
      <c r="K76" s="1082">
        <f t="shared" si="260"/>
        <v>0</v>
      </c>
      <c r="L76" s="1082">
        <f t="shared" si="260"/>
        <v>0</v>
      </c>
      <c r="M76" s="1082">
        <f t="shared" si="260"/>
        <v>0</v>
      </c>
      <c r="N76" s="1082">
        <f t="shared" si="260"/>
        <v>0</v>
      </c>
      <c r="O76" s="1082">
        <f t="shared" si="260"/>
        <v>0</v>
      </c>
      <c r="P76" s="1082">
        <f t="shared" si="260"/>
        <v>0</v>
      </c>
      <c r="Q76" s="1082">
        <f t="shared" si="260"/>
        <v>0</v>
      </c>
      <c r="R76" s="1082">
        <f t="shared" si="260"/>
        <v>0</v>
      </c>
      <c r="S76" s="1082">
        <f t="shared" si="260"/>
        <v>0</v>
      </c>
      <c r="T76" s="1082">
        <f t="shared" si="260"/>
        <v>0</v>
      </c>
      <c r="U76" s="1082">
        <f t="shared" si="260"/>
        <v>0</v>
      </c>
      <c r="V76" s="1082">
        <f t="shared" si="260"/>
        <v>0</v>
      </c>
      <c r="W76" s="1082">
        <f t="shared" si="260"/>
        <v>0</v>
      </c>
      <c r="X76" s="1082">
        <f t="shared" si="260"/>
        <v>0</v>
      </c>
      <c r="Y76" s="1082">
        <f t="shared" si="260"/>
        <v>0</v>
      </c>
      <c r="Z76" s="1082">
        <f t="shared" si="260"/>
        <v>0</v>
      </c>
      <c r="AA76" s="1082">
        <f t="shared" si="260"/>
        <v>0</v>
      </c>
      <c r="AB76" s="1082">
        <f t="shared" si="260"/>
        <v>0</v>
      </c>
      <c r="AC76" s="1082">
        <f t="shared" si="260"/>
        <v>0</v>
      </c>
      <c r="AD76" s="1082">
        <f t="shared" si="260"/>
        <v>0</v>
      </c>
      <c r="AE76" s="1082">
        <f t="shared" si="260"/>
        <v>0</v>
      </c>
      <c r="AF76" s="1082">
        <f t="shared" si="260"/>
        <v>0</v>
      </c>
      <c r="AG76" s="1082">
        <f t="shared" si="260"/>
        <v>0</v>
      </c>
      <c r="AH76" s="1082">
        <f t="shared" si="260"/>
        <v>0</v>
      </c>
      <c r="AI76" s="1082">
        <f t="shared" si="260"/>
        <v>0</v>
      </c>
      <c r="AJ76" s="1082">
        <f t="shared" si="260"/>
        <v>0</v>
      </c>
      <c r="AK76" s="1082">
        <f t="shared" si="260"/>
        <v>0</v>
      </c>
      <c r="AL76" s="1082">
        <f t="shared" si="260"/>
        <v>0</v>
      </c>
      <c r="AM76" s="1082">
        <f t="shared" si="260"/>
        <v>0</v>
      </c>
      <c r="AN76" s="1082">
        <f t="shared" si="260"/>
        <v>0</v>
      </c>
      <c r="AO76" s="1082">
        <f t="shared" si="260"/>
        <v>0</v>
      </c>
      <c r="AP76" s="1082">
        <f t="shared" si="260"/>
        <v>0</v>
      </c>
      <c r="AQ76" s="1082">
        <f t="shared" si="260"/>
        <v>0</v>
      </c>
      <c r="AR76" s="1082">
        <f t="shared" si="260"/>
        <v>0</v>
      </c>
      <c r="AS76" s="1082">
        <f t="shared" si="260"/>
        <v>0</v>
      </c>
      <c r="AT76" s="1082">
        <f t="shared" si="260"/>
        <v>0</v>
      </c>
      <c r="AU76" s="1082">
        <f t="shared" si="260"/>
        <v>0</v>
      </c>
      <c r="AV76" s="1082">
        <f t="shared" si="260"/>
        <v>0</v>
      </c>
      <c r="AW76" s="1082">
        <f t="shared" si="260"/>
        <v>0</v>
      </c>
      <c r="AX76" s="1082">
        <f t="shared" si="260"/>
        <v>0</v>
      </c>
      <c r="AY76" s="1082">
        <f t="shared" si="260"/>
        <v>0</v>
      </c>
      <c r="AZ76" s="1082">
        <f t="shared" si="260"/>
        <v>0</v>
      </c>
      <c r="BA76" s="1082">
        <f t="shared" si="260"/>
        <v>0</v>
      </c>
      <c r="BB76" s="1082">
        <f t="shared" si="260"/>
        <v>0</v>
      </c>
      <c r="BC76" s="1082">
        <f t="shared" si="260"/>
        <v>153375705.77141884</v>
      </c>
      <c r="BD76" s="1082">
        <f t="shared" si="260"/>
        <v>3974294.8831976471</v>
      </c>
      <c r="BE76" s="1082">
        <f t="shared" si="260"/>
        <v>3134441.7633614768</v>
      </c>
      <c r="BF76" s="1082">
        <f t="shared" si="260"/>
        <v>2160025.0911169355</v>
      </c>
      <c r="BG76" s="1082">
        <f t="shared" si="260"/>
        <v>1141431.7148555357</v>
      </c>
      <c r="BH76" s="1082">
        <f t="shared" si="260"/>
        <v>1141431.7148555329</v>
      </c>
      <c r="BI76" s="1082">
        <f t="shared" si="260"/>
        <v>2160025.0911169299</v>
      </c>
      <c r="BJ76" s="1082">
        <f t="shared" si="260"/>
        <v>1720242.2040876511</v>
      </c>
      <c r="BK76" s="1082">
        <f t="shared" si="260"/>
        <v>2560095.3239238248</v>
      </c>
      <c r="BL76" s="1082">
        <f t="shared" si="260"/>
        <v>3178471.8767181882</v>
      </c>
      <c r="BM76" s="1082">
        <f t="shared" si="260"/>
        <v>3506648.4378561904</v>
      </c>
      <c r="BN76" s="1082">
        <f t="shared" si="260"/>
        <v>3506648.4378561829</v>
      </c>
      <c r="BO76" s="1082">
        <f t="shared" si="260"/>
        <v>311321094.12721974</v>
      </c>
      <c r="BP76" s="1082">
        <f t="shared" si="260"/>
        <v>0</v>
      </c>
      <c r="BQ76" s="1082">
        <f t="shared" si="260"/>
        <v>0</v>
      </c>
      <c r="BR76" s="1082">
        <f t="shared" si="260"/>
        <v>0</v>
      </c>
      <c r="BS76" s="1082">
        <f t="shared" ref="BS76:ED76" si="261">+BS51-BS74</f>
        <v>0</v>
      </c>
      <c r="BT76" s="1082">
        <f t="shared" si="261"/>
        <v>0</v>
      </c>
      <c r="BU76" s="1082">
        <f t="shared" si="261"/>
        <v>0</v>
      </c>
      <c r="BV76" s="1082">
        <f t="shared" si="261"/>
        <v>0</v>
      </c>
      <c r="BW76" s="1082">
        <f t="shared" si="261"/>
        <v>0</v>
      </c>
      <c r="BX76" s="1082">
        <f t="shared" si="261"/>
        <v>0</v>
      </c>
      <c r="BY76" s="1082">
        <f t="shared" si="261"/>
        <v>0</v>
      </c>
      <c r="BZ76" s="1082">
        <f t="shared" si="261"/>
        <v>0</v>
      </c>
      <c r="CA76" s="1082">
        <f t="shared" si="261"/>
        <v>0</v>
      </c>
      <c r="CB76" s="1082">
        <f t="shared" si="261"/>
        <v>0</v>
      </c>
      <c r="CC76" s="1082">
        <f t="shared" si="261"/>
        <v>0</v>
      </c>
      <c r="CD76" s="1082">
        <f t="shared" si="261"/>
        <v>0</v>
      </c>
      <c r="CE76" s="1082">
        <f t="shared" si="261"/>
        <v>0</v>
      </c>
      <c r="CF76" s="1082">
        <f t="shared" si="261"/>
        <v>0</v>
      </c>
      <c r="CG76" s="1082">
        <f t="shared" si="261"/>
        <v>0</v>
      </c>
      <c r="CH76" s="1082">
        <f t="shared" si="261"/>
        <v>0</v>
      </c>
      <c r="CI76" s="1082">
        <f t="shared" si="261"/>
        <v>0</v>
      </c>
      <c r="CJ76" s="1082">
        <f t="shared" si="261"/>
        <v>0</v>
      </c>
      <c r="CK76" s="1082">
        <f t="shared" si="261"/>
        <v>0</v>
      </c>
      <c r="CL76" s="1082">
        <f t="shared" si="261"/>
        <v>0</v>
      </c>
      <c r="CM76" s="1082">
        <f t="shared" si="261"/>
        <v>0</v>
      </c>
      <c r="CN76" s="1082">
        <f t="shared" si="261"/>
        <v>0</v>
      </c>
      <c r="CO76" s="1082">
        <f t="shared" si="261"/>
        <v>0</v>
      </c>
      <c r="CP76" s="1082">
        <f t="shared" si="261"/>
        <v>0</v>
      </c>
      <c r="CQ76" s="1082">
        <f t="shared" si="261"/>
        <v>0</v>
      </c>
      <c r="CR76" s="1082">
        <f t="shared" si="261"/>
        <v>0</v>
      </c>
      <c r="CS76" s="1082">
        <f t="shared" si="261"/>
        <v>0</v>
      </c>
      <c r="CT76" s="1082">
        <f t="shared" si="261"/>
        <v>0</v>
      </c>
      <c r="CU76" s="1082">
        <f t="shared" si="261"/>
        <v>0</v>
      </c>
      <c r="CV76" s="1082">
        <f t="shared" si="261"/>
        <v>0</v>
      </c>
      <c r="CW76" s="1082">
        <f t="shared" si="261"/>
        <v>0</v>
      </c>
      <c r="CX76" s="1082">
        <f t="shared" si="261"/>
        <v>0</v>
      </c>
      <c r="CY76" s="1082">
        <f t="shared" si="261"/>
        <v>0</v>
      </c>
      <c r="CZ76" s="1082">
        <f t="shared" si="261"/>
        <v>0</v>
      </c>
      <c r="DA76" s="1082">
        <f t="shared" si="261"/>
        <v>0</v>
      </c>
      <c r="DB76" s="1082">
        <f t="shared" si="261"/>
        <v>0</v>
      </c>
      <c r="DC76" s="1082">
        <f t="shared" si="261"/>
        <v>0</v>
      </c>
      <c r="DD76" s="1082">
        <f t="shared" si="261"/>
        <v>0</v>
      </c>
      <c r="DE76" s="1082">
        <f t="shared" si="261"/>
        <v>0</v>
      </c>
      <c r="DF76" s="1082">
        <f t="shared" si="261"/>
        <v>0</v>
      </c>
      <c r="DG76" s="1082">
        <f t="shared" si="261"/>
        <v>0</v>
      </c>
      <c r="DH76" s="1082">
        <f t="shared" si="261"/>
        <v>0</v>
      </c>
      <c r="DI76" s="1082">
        <f t="shared" si="261"/>
        <v>0</v>
      </c>
      <c r="DJ76" s="1082">
        <f t="shared" si="261"/>
        <v>0</v>
      </c>
      <c r="DK76" s="1082">
        <f t="shared" si="261"/>
        <v>0</v>
      </c>
      <c r="DL76" s="1082">
        <f t="shared" si="261"/>
        <v>0</v>
      </c>
      <c r="DM76" s="1082">
        <f t="shared" si="261"/>
        <v>0</v>
      </c>
      <c r="DN76" s="1082">
        <f t="shared" si="261"/>
        <v>0</v>
      </c>
      <c r="DO76" s="1082">
        <f t="shared" si="261"/>
        <v>0</v>
      </c>
      <c r="DP76" s="1082">
        <f t="shared" si="261"/>
        <v>0</v>
      </c>
      <c r="DQ76" s="1082">
        <f t="shared" si="261"/>
        <v>0</v>
      </c>
      <c r="DR76" s="1082">
        <f t="shared" si="261"/>
        <v>0</v>
      </c>
      <c r="DS76" s="1082">
        <f t="shared" si="261"/>
        <v>0</v>
      </c>
      <c r="DT76" s="1082">
        <f t="shared" si="261"/>
        <v>0</v>
      </c>
      <c r="DU76" s="1082">
        <f t="shared" si="261"/>
        <v>0</v>
      </c>
      <c r="DV76" s="1082">
        <f t="shared" si="261"/>
        <v>0</v>
      </c>
      <c r="DW76" s="1082">
        <f t="shared" si="261"/>
        <v>0</v>
      </c>
      <c r="DX76" s="1082">
        <f t="shared" si="261"/>
        <v>0</v>
      </c>
      <c r="DY76" s="1082">
        <f t="shared" si="261"/>
        <v>0</v>
      </c>
      <c r="DZ76" s="1082">
        <f t="shared" si="261"/>
        <v>0</v>
      </c>
      <c r="EA76" s="1082">
        <f t="shared" si="261"/>
        <v>0</v>
      </c>
      <c r="EB76" s="1082">
        <f t="shared" si="261"/>
        <v>0</v>
      </c>
      <c r="EC76" s="1082">
        <f t="shared" si="261"/>
        <v>0</v>
      </c>
      <c r="ED76" s="1082">
        <f t="shared" si="261"/>
        <v>0</v>
      </c>
      <c r="EE76" s="1082">
        <f t="shared" ref="EE76:GC76" si="262">+EE51-EE74</f>
        <v>0</v>
      </c>
      <c r="EF76" s="1082">
        <f t="shared" si="262"/>
        <v>0</v>
      </c>
      <c r="EG76" s="1082">
        <f t="shared" si="262"/>
        <v>0</v>
      </c>
      <c r="EH76" s="1082">
        <f t="shared" si="262"/>
        <v>0</v>
      </c>
      <c r="EI76" s="1082">
        <f t="shared" si="262"/>
        <v>0</v>
      </c>
      <c r="EJ76" s="1082">
        <f t="shared" si="262"/>
        <v>0</v>
      </c>
      <c r="EK76" s="1082">
        <f t="shared" si="262"/>
        <v>0</v>
      </c>
      <c r="EL76" s="1082">
        <f t="shared" si="262"/>
        <v>0</v>
      </c>
      <c r="EM76" s="1082">
        <f t="shared" si="262"/>
        <v>0</v>
      </c>
      <c r="EN76" s="1082">
        <f t="shared" si="262"/>
        <v>0</v>
      </c>
      <c r="EO76" s="1082">
        <f t="shared" si="262"/>
        <v>0</v>
      </c>
      <c r="EP76" s="1082">
        <f t="shared" si="262"/>
        <v>0</v>
      </c>
      <c r="EQ76" s="1082">
        <f t="shared" si="262"/>
        <v>0</v>
      </c>
      <c r="ER76" s="1082">
        <f t="shared" si="262"/>
        <v>0</v>
      </c>
      <c r="ES76" s="1082">
        <f t="shared" si="262"/>
        <v>0</v>
      </c>
      <c r="ET76" s="1082">
        <f t="shared" si="262"/>
        <v>0</v>
      </c>
      <c r="EU76" s="1082">
        <f t="shared" si="262"/>
        <v>0</v>
      </c>
      <c r="EV76" s="1082">
        <f t="shared" si="262"/>
        <v>0</v>
      </c>
      <c r="EW76" s="1082">
        <f t="shared" si="262"/>
        <v>0</v>
      </c>
      <c r="EX76" s="1082">
        <f t="shared" si="262"/>
        <v>0</v>
      </c>
      <c r="EY76" s="1082">
        <f t="shared" si="262"/>
        <v>0</v>
      </c>
      <c r="EZ76" s="1082">
        <f t="shared" si="262"/>
        <v>0</v>
      </c>
      <c r="FA76" s="1082">
        <f t="shared" si="262"/>
        <v>0</v>
      </c>
      <c r="FB76" s="1082">
        <f t="shared" si="262"/>
        <v>0</v>
      </c>
      <c r="FC76" s="1082">
        <f t="shared" si="262"/>
        <v>0</v>
      </c>
      <c r="FD76" s="1082">
        <f t="shared" si="262"/>
        <v>0</v>
      </c>
      <c r="FE76" s="1082">
        <f t="shared" si="262"/>
        <v>0</v>
      </c>
      <c r="FF76" s="1082">
        <f t="shared" si="262"/>
        <v>0</v>
      </c>
      <c r="FG76" s="1082">
        <f t="shared" si="262"/>
        <v>0</v>
      </c>
      <c r="FH76" s="1082">
        <f t="shared" si="262"/>
        <v>0</v>
      </c>
      <c r="FI76" s="1082">
        <f t="shared" si="262"/>
        <v>0</v>
      </c>
      <c r="FJ76" s="1082">
        <f t="shared" si="262"/>
        <v>0</v>
      </c>
      <c r="FK76" s="1082">
        <f t="shared" si="262"/>
        <v>0</v>
      </c>
      <c r="FL76" s="1082">
        <f t="shared" si="262"/>
        <v>0</v>
      </c>
      <c r="FM76" s="1082">
        <f t="shared" si="262"/>
        <v>0</v>
      </c>
      <c r="FN76" s="1082">
        <f t="shared" si="262"/>
        <v>0</v>
      </c>
      <c r="FO76" s="1082">
        <f t="shared" si="262"/>
        <v>0</v>
      </c>
      <c r="FP76" s="1082">
        <f t="shared" si="262"/>
        <v>0</v>
      </c>
      <c r="FQ76" s="1082">
        <f t="shared" si="262"/>
        <v>0</v>
      </c>
      <c r="FR76" s="1082">
        <f t="shared" si="262"/>
        <v>0</v>
      </c>
      <c r="FS76" s="1082">
        <f t="shared" si="262"/>
        <v>0</v>
      </c>
      <c r="FT76" s="1082">
        <f t="shared" si="262"/>
        <v>0</v>
      </c>
      <c r="FU76" s="1082">
        <f t="shared" si="262"/>
        <v>0</v>
      </c>
      <c r="FV76" s="1082">
        <f t="shared" si="262"/>
        <v>0</v>
      </c>
      <c r="FW76" s="1082">
        <f t="shared" si="262"/>
        <v>0</v>
      </c>
      <c r="FX76" s="1082">
        <f t="shared" si="262"/>
        <v>0</v>
      </c>
      <c r="FY76" s="1082">
        <f t="shared" si="262"/>
        <v>0</v>
      </c>
      <c r="FZ76" s="1082">
        <f t="shared" si="262"/>
        <v>0</v>
      </c>
      <c r="GA76" s="1082">
        <f t="shared" si="262"/>
        <v>0</v>
      </c>
      <c r="GB76" s="1082">
        <f t="shared" si="262"/>
        <v>0</v>
      </c>
      <c r="GC76" s="1082">
        <f t="shared" si="262"/>
        <v>0</v>
      </c>
    </row>
    <row r="77" spans="2:185" x14ac:dyDescent="0.75">
      <c r="D77" s="245"/>
    </row>
    <row r="78" spans="2:185" x14ac:dyDescent="0.75">
      <c r="B78" s="42" t="s">
        <v>462</v>
      </c>
      <c r="C78" s="1175">
        <f>+D13</f>
        <v>0.3</v>
      </c>
      <c r="D78" s="1176">
        <f>SUM(F78:GC78)</f>
        <v>147864166.93127537</v>
      </c>
      <c r="E78" s="1055">
        <f t="shared" ref="E78:AJ78" si="263">+E76*$C$78</f>
        <v>0</v>
      </c>
      <c r="F78" s="1055">
        <f t="shared" si="263"/>
        <v>0</v>
      </c>
      <c r="G78" s="1055">
        <f t="shared" si="263"/>
        <v>0</v>
      </c>
      <c r="H78" s="1055">
        <f t="shared" si="263"/>
        <v>0</v>
      </c>
      <c r="I78" s="1055">
        <f t="shared" si="263"/>
        <v>0</v>
      </c>
      <c r="J78" s="1055">
        <f t="shared" si="263"/>
        <v>0</v>
      </c>
      <c r="K78" s="1055">
        <f t="shared" si="263"/>
        <v>0</v>
      </c>
      <c r="L78" s="1055">
        <f t="shared" si="263"/>
        <v>0</v>
      </c>
      <c r="M78" s="1055">
        <f t="shared" si="263"/>
        <v>0</v>
      </c>
      <c r="N78" s="1055">
        <f t="shared" si="263"/>
        <v>0</v>
      </c>
      <c r="O78" s="1055">
        <f t="shared" si="263"/>
        <v>0</v>
      </c>
      <c r="P78" s="1055">
        <f t="shared" si="263"/>
        <v>0</v>
      </c>
      <c r="Q78" s="1055">
        <f t="shared" si="263"/>
        <v>0</v>
      </c>
      <c r="R78" s="1055">
        <f t="shared" si="263"/>
        <v>0</v>
      </c>
      <c r="S78" s="1055">
        <f t="shared" si="263"/>
        <v>0</v>
      </c>
      <c r="T78" s="1055">
        <f t="shared" si="263"/>
        <v>0</v>
      </c>
      <c r="U78" s="1055">
        <f t="shared" si="263"/>
        <v>0</v>
      </c>
      <c r="V78" s="1055">
        <f t="shared" si="263"/>
        <v>0</v>
      </c>
      <c r="W78" s="1055">
        <f t="shared" si="263"/>
        <v>0</v>
      </c>
      <c r="X78" s="1055">
        <f t="shared" si="263"/>
        <v>0</v>
      </c>
      <c r="Y78" s="1055">
        <f t="shared" si="263"/>
        <v>0</v>
      </c>
      <c r="Z78" s="1055">
        <f t="shared" si="263"/>
        <v>0</v>
      </c>
      <c r="AA78" s="1055">
        <f t="shared" si="263"/>
        <v>0</v>
      </c>
      <c r="AB78" s="1055">
        <f t="shared" si="263"/>
        <v>0</v>
      </c>
      <c r="AC78" s="1055">
        <f t="shared" si="263"/>
        <v>0</v>
      </c>
      <c r="AD78" s="1055">
        <f t="shared" si="263"/>
        <v>0</v>
      </c>
      <c r="AE78" s="1055">
        <f t="shared" si="263"/>
        <v>0</v>
      </c>
      <c r="AF78" s="1055">
        <f t="shared" si="263"/>
        <v>0</v>
      </c>
      <c r="AG78" s="1055">
        <f t="shared" si="263"/>
        <v>0</v>
      </c>
      <c r="AH78" s="1055">
        <f t="shared" si="263"/>
        <v>0</v>
      </c>
      <c r="AI78" s="1055">
        <f t="shared" si="263"/>
        <v>0</v>
      </c>
      <c r="AJ78" s="1055">
        <f t="shared" si="263"/>
        <v>0</v>
      </c>
      <c r="AK78" s="1055">
        <f t="shared" ref="AK78:BP78" si="264">+AK76*$C$78</f>
        <v>0</v>
      </c>
      <c r="AL78" s="1055">
        <f t="shared" si="264"/>
        <v>0</v>
      </c>
      <c r="AM78" s="1055">
        <f t="shared" si="264"/>
        <v>0</v>
      </c>
      <c r="AN78" s="1055">
        <f t="shared" si="264"/>
        <v>0</v>
      </c>
      <c r="AO78" s="1055">
        <f t="shared" si="264"/>
        <v>0</v>
      </c>
      <c r="AP78" s="1055">
        <f t="shared" si="264"/>
        <v>0</v>
      </c>
      <c r="AQ78" s="1055">
        <f t="shared" si="264"/>
        <v>0</v>
      </c>
      <c r="AR78" s="1055">
        <f t="shared" si="264"/>
        <v>0</v>
      </c>
      <c r="AS78" s="1055">
        <f t="shared" si="264"/>
        <v>0</v>
      </c>
      <c r="AT78" s="1055">
        <f t="shared" si="264"/>
        <v>0</v>
      </c>
      <c r="AU78" s="1055">
        <f t="shared" si="264"/>
        <v>0</v>
      </c>
      <c r="AV78" s="1055">
        <f t="shared" si="264"/>
        <v>0</v>
      </c>
      <c r="AW78" s="1055">
        <f t="shared" si="264"/>
        <v>0</v>
      </c>
      <c r="AX78" s="1055">
        <f t="shared" si="264"/>
        <v>0</v>
      </c>
      <c r="AY78" s="1055">
        <f t="shared" si="264"/>
        <v>0</v>
      </c>
      <c r="AZ78" s="1055">
        <f t="shared" si="264"/>
        <v>0</v>
      </c>
      <c r="BA78" s="1055">
        <f t="shared" si="264"/>
        <v>0</v>
      </c>
      <c r="BB78" s="1055">
        <f t="shared" si="264"/>
        <v>0</v>
      </c>
      <c r="BC78" s="1055">
        <f t="shared" si="264"/>
        <v>46012711.73142565</v>
      </c>
      <c r="BD78" s="1055">
        <f t="shared" si="264"/>
        <v>1192288.4649592941</v>
      </c>
      <c r="BE78" s="1055">
        <f t="shared" si="264"/>
        <v>940332.529008443</v>
      </c>
      <c r="BF78" s="1055">
        <f t="shared" si="264"/>
        <v>648007.52733508067</v>
      </c>
      <c r="BG78" s="1055">
        <f t="shared" si="264"/>
        <v>342429.51445666066</v>
      </c>
      <c r="BH78" s="1055">
        <f t="shared" si="264"/>
        <v>342429.51445665985</v>
      </c>
      <c r="BI78" s="1055">
        <f t="shared" si="264"/>
        <v>648007.52733507892</v>
      </c>
      <c r="BJ78" s="1055">
        <f t="shared" si="264"/>
        <v>516072.66122629528</v>
      </c>
      <c r="BK78" s="1055">
        <f t="shared" si="264"/>
        <v>768028.5971771474</v>
      </c>
      <c r="BL78" s="1055">
        <f t="shared" si="264"/>
        <v>953541.56301545643</v>
      </c>
      <c r="BM78" s="1055">
        <f t="shared" si="264"/>
        <v>1051994.5313568572</v>
      </c>
      <c r="BN78" s="1055">
        <f t="shared" si="264"/>
        <v>1051994.5313568548</v>
      </c>
      <c r="BO78" s="1055">
        <f t="shared" si="264"/>
        <v>93396328.238165915</v>
      </c>
      <c r="BP78" s="1055">
        <f t="shared" si="264"/>
        <v>0</v>
      </c>
      <c r="BQ78" s="1055">
        <f t="shared" ref="BQ78:CV78" si="265">+BQ76*$C$78</f>
        <v>0</v>
      </c>
      <c r="BR78" s="1055">
        <f t="shared" si="265"/>
        <v>0</v>
      </c>
      <c r="BS78" s="1055">
        <f t="shared" si="265"/>
        <v>0</v>
      </c>
      <c r="BT78" s="1055">
        <f t="shared" si="265"/>
        <v>0</v>
      </c>
      <c r="BU78" s="1055">
        <f t="shared" si="265"/>
        <v>0</v>
      </c>
      <c r="BV78" s="1055">
        <f t="shared" si="265"/>
        <v>0</v>
      </c>
      <c r="BW78" s="1055">
        <f t="shared" si="265"/>
        <v>0</v>
      </c>
      <c r="BX78" s="1055">
        <f t="shared" si="265"/>
        <v>0</v>
      </c>
      <c r="BY78" s="1055">
        <f t="shared" si="265"/>
        <v>0</v>
      </c>
      <c r="BZ78" s="1055">
        <f t="shared" si="265"/>
        <v>0</v>
      </c>
      <c r="CA78" s="1055">
        <f t="shared" si="265"/>
        <v>0</v>
      </c>
      <c r="CB78" s="1055">
        <f t="shared" si="265"/>
        <v>0</v>
      </c>
      <c r="CC78" s="1055">
        <f t="shared" si="265"/>
        <v>0</v>
      </c>
      <c r="CD78" s="1055">
        <f t="shared" si="265"/>
        <v>0</v>
      </c>
      <c r="CE78" s="1055">
        <f t="shared" si="265"/>
        <v>0</v>
      </c>
      <c r="CF78" s="1055">
        <f t="shared" si="265"/>
        <v>0</v>
      </c>
      <c r="CG78" s="1055">
        <f t="shared" si="265"/>
        <v>0</v>
      </c>
      <c r="CH78" s="1055">
        <f t="shared" si="265"/>
        <v>0</v>
      </c>
      <c r="CI78" s="1055">
        <f t="shared" si="265"/>
        <v>0</v>
      </c>
      <c r="CJ78" s="1055">
        <f t="shared" si="265"/>
        <v>0</v>
      </c>
      <c r="CK78" s="1055">
        <f t="shared" si="265"/>
        <v>0</v>
      </c>
      <c r="CL78" s="1055">
        <f t="shared" si="265"/>
        <v>0</v>
      </c>
      <c r="CM78" s="1055">
        <f t="shared" si="265"/>
        <v>0</v>
      </c>
      <c r="CN78" s="1055">
        <f t="shared" si="265"/>
        <v>0</v>
      </c>
      <c r="CO78" s="1055">
        <f t="shared" si="265"/>
        <v>0</v>
      </c>
      <c r="CP78" s="1055">
        <f t="shared" si="265"/>
        <v>0</v>
      </c>
      <c r="CQ78" s="1055">
        <f t="shared" si="265"/>
        <v>0</v>
      </c>
      <c r="CR78" s="1055">
        <f t="shared" si="265"/>
        <v>0</v>
      </c>
      <c r="CS78" s="1055">
        <f t="shared" si="265"/>
        <v>0</v>
      </c>
      <c r="CT78" s="1055">
        <f t="shared" si="265"/>
        <v>0</v>
      </c>
      <c r="CU78" s="1055">
        <f t="shared" si="265"/>
        <v>0</v>
      </c>
      <c r="CV78" s="1055">
        <f t="shared" si="265"/>
        <v>0</v>
      </c>
      <c r="CW78" s="1055">
        <f t="shared" ref="CW78:EB78" si="266">+CW76*$C$78</f>
        <v>0</v>
      </c>
      <c r="CX78" s="1055">
        <f t="shared" si="266"/>
        <v>0</v>
      </c>
      <c r="CY78" s="1055">
        <f t="shared" si="266"/>
        <v>0</v>
      </c>
      <c r="CZ78" s="1055">
        <f t="shared" si="266"/>
        <v>0</v>
      </c>
      <c r="DA78" s="1055">
        <f t="shared" si="266"/>
        <v>0</v>
      </c>
      <c r="DB78" s="1055">
        <f t="shared" si="266"/>
        <v>0</v>
      </c>
      <c r="DC78" s="1055">
        <f t="shared" si="266"/>
        <v>0</v>
      </c>
      <c r="DD78" s="1055">
        <f t="shared" si="266"/>
        <v>0</v>
      </c>
      <c r="DE78" s="1055">
        <f t="shared" si="266"/>
        <v>0</v>
      </c>
      <c r="DF78" s="1055">
        <f t="shared" si="266"/>
        <v>0</v>
      </c>
      <c r="DG78" s="1055">
        <f t="shared" si="266"/>
        <v>0</v>
      </c>
      <c r="DH78" s="1055">
        <f t="shared" si="266"/>
        <v>0</v>
      </c>
      <c r="DI78" s="1055">
        <f t="shared" si="266"/>
        <v>0</v>
      </c>
      <c r="DJ78" s="1055">
        <f t="shared" si="266"/>
        <v>0</v>
      </c>
      <c r="DK78" s="1055">
        <f t="shared" si="266"/>
        <v>0</v>
      </c>
      <c r="DL78" s="1055">
        <f t="shared" si="266"/>
        <v>0</v>
      </c>
      <c r="DM78" s="1055">
        <f t="shared" si="266"/>
        <v>0</v>
      </c>
      <c r="DN78" s="1055">
        <f t="shared" si="266"/>
        <v>0</v>
      </c>
      <c r="DO78" s="1055">
        <f t="shared" si="266"/>
        <v>0</v>
      </c>
      <c r="DP78" s="1055">
        <f t="shared" si="266"/>
        <v>0</v>
      </c>
      <c r="DQ78" s="1055">
        <f t="shared" si="266"/>
        <v>0</v>
      </c>
      <c r="DR78" s="1055">
        <f t="shared" si="266"/>
        <v>0</v>
      </c>
      <c r="DS78" s="1055">
        <f t="shared" si="266"/>
        <v>0</v>
      </c>
      <c r="DT78" s="1055">
        <f t="shared" si="266"/>
        <v>0</v>
      </c>
      <c r="DU78" s="1055">
        <f t="shared" si="266"/>
        <v>0</v>
      </c>
      <c r="DV78" s="1055">
        <f t="shared" si="266"/>
        <v>0</v>
      </c>
      <c r="DW78" s="1055">
        <f t="shared" si="266"/>
        <v>0</v>
      </c>
      <c r="DX78" s="1055">
        <f t="shared" si="266"/>
        <v>0</v>
      </c>
      <c r="DY78" s="1055">
        <f t="shared" si="266"/>
        <v>0</v>
      </c>
      <c r="DZ78" s="1055">
        <f t="shared" si="266"/>
        <v>0</v>
      </c>
      <c r="EA78" s="1055">
        <f t="shared" si="266"/>
        <v>0</v>
      </c>
      <c r="EB78" s="1055">
        <f t="shared" si="266"/>
        <v>0</v>
      </c>
      <c r="EC78" s="1055">
        <f t="shared" ref="EC78:FH78" si="267">+EC76*$C$78</f>
        <v>0</v>
      </c>
      <c r="ED78" s="1055">
        <f t="shared" si="267"/>
        <v>0</v>
      </c>
      <c r="EE78" s="1055">
        <f t="shared" si="267"/>
        <v>0</v>
      </c>
      <c r="EF78" s="1055">
        <f t="shared" si="267"/>
        <v>0</v>
      </c>
      <c r="EG78" s="1055">
        <f t="shared" si="267"/>
        <v>0</v>
      </c>
      <c r="EH78" s="1055">
        <f t="shared" si="267"/>
        <v>0</v>
      </c>
      <c r="EI78" s="1055">
        <f t="shared" si="267"/>
        <v>0</v>
      </c>
      <c r="EJ78" s="1055">
        <f t="shared" si="267"/>
        <v>0</v>
      </c>
      <c r="EK78" s="1055">
        <f t="shared" si="267"/>
        <v>0</v>
      </c>
      <c r="EL78" s="1055">
        <f t="shared" si="267"/>
        <v>0</v>
      </c>
      <c r="EM78" s="1055">
        <f t="shared" si="267"/>
        <v>0</v>
      </c>
      <c r="EN78" s="1055">
        <f t="shared" si="267"/>
        <v>0</v>
      </c>
      <c r="EO78" s="1055">
        <f t="shared" si="267"/>
        <v>0</v>
      </c>
      <c r="EP78" s="1055">
        <f t="shared" si="267"/>
        <v>0</v>
      </c>
      <c r="EQ78" s="1055">
        <f t="shared" si="267"/>
        <v>0</v>
      </c>
      <c r="ER78" s="1055">
        <f t="shared" si="267"/>
        <v>0</v>
      </c>
      <c r="ES78" s="1055">
        <f t="shared" si="267"/>
        <v>0</v>
      </c>
      <c r="ET78" s="1055">
        <f t="shared" si="267"/>
        <v>0</v>
      </c>
      <c r="EU78" s="1055">
        <f t="shared" si="267"/>
        <v>0</v>
      </c>
      <c r="EV78" s="1055">
        <f t="shared" si="267"/>
        <v>0</v>
      </c>
      <c r="EW78" s="1055">
        <f t="shared" si="267"/>
        <v>0</v>
      </c>
      <c r="EX78" s="1055">
        <f t="shared" si="267"/>
        <v>0</v>
      </c>
      <c r="EY78" s="1055">
        <f t="shared" si="267"/>
        <v>0</v>
      </c>
      <c r="EZ78" s="1055">
        <f t="shared" si="267"/>
        <v>0</v>
      </c>
      <c r="FA78" s="1055">
        <f t="shared" si="267"/>
        <v>0</v>
      </c>
      <c r="FB78" s="1055">
        <f t="shared" si="267"/>
        <v>0</v>
      </c>
      <c r="FC78" s="1055">
        <f t="shared" si="267"/>
        <v>0</v>
      </c>
      <c r="FD78" s="1055">
        <f t="shared" si="267"/>
        <v>0</v>
      </c>
      <c r="FE78" s="1055">
        <f t="shared" si="267"/>
        <v>0</v>
      </c>
      <c r="FF78" s="1055">
        <f t="shared" si="267"/>
        <v>0</v>
      </c>
      <c r="FG78" s="1055">
        <f t="shared" si="267"/>
        <v>0</v>
      </c>
      <c r="FH78" s="1055">
        <f t="shared" si="267"/>
        <v>0</v>
      </c>
      <c r="FI78" s="1055">
        <f t="shared" ref="FI78:GC78" si="268">+FI76*$C$78</f>
        <v>0</v>
      </c>
      <c r="FJ78" s="1055">
        <f t="shared" si="268"/>
        <v>0</v>
      </c>
      <c r="FK78" s="1055">
        <f t="shared" si="268"/>
        <v>0</v>
      </c>
      <c r="FL78" s="1055">
        <f t="shared" si="268"/>
        <v>0</v>
      </c>
      <c r="FM78" s="1055">
        <f t="shared" si="268"/>
        <v>0</v>
      </c>
      <c r="FN78" s="1055">
        <f t="shared" si="268"/>
        <v>0</v>
      </c>
      <c r="FO78" s="1055">
        <f t="shared" si="268"/>
        <v>0</v>
      </c>
      <c r="FP78" s="1055">
        <f t="shared" si="268"/>
        <v>0</v>
      </c>
      <c r="FQ78" s="1055">
        <f t="shared" si="268"/>
        <v>0</v>
      </c>
      <c r="FR78" s="1055">
        <f t="shared" si="268"/>
        <v>0</v>
      </c>
      <c r="FS78" s="1055">
        <f t="shared" si="268"/>
        <v>0</v>
      </c>
      <c r="FT78" s="1055">
        <f t="shared" si="268"/>
        <v>0</v>
      </c>
      <c r="FU78" s="1055">
        <f t="shared" si="268"/>
        <v>0</v>
      </c>
      <c r="FV78" s="1055">
        <f t="shared" si="268"/>
        <v>0</v>
      </c>
      <c r="FW78" s="1055">
        <f t="shared" si="268"/>
        <v>0</v>
      </c>
      <c r="FX78" s="1055">
        <f t="shared" si="268"/>
        <v>0</v>
      </c>
      <c r="FY78" s="1055">
        <f t="shared" si="268"/>
        <v>0</v>
      </c>
      <c r="FZ78" s="1055">
        <f t="shared" si="268"/>
        <v>0</v>
      </c>
      <c r="GA78" s="1055">
        <f t="shared" si="268"/>
        <v>0</v>
      </c>
      <c r="GB78" s="1055">
        <f t="shared" si="268"/>
        <v>0</v>
      </c>
      <c r="GC78" s="1055">
        <f t="shared" si="268"/>
        <v>0</v>
      </c>
    </row>
    <row r="79" spans="2:185" x14ac:dyDescent="0.75">
      <c r="B79" s="9" t="s">
        <v>407</v>
      </c>
      <c r="C79" s="1177">
        <f>1-C80</f>
        <v>1</v>
      </c>
      <c r="D79" s="513">
        <f t="shared" ref="D79:D80" si="269">SUM(F79:GC79)</f>
        <v>147864166.93127537</v>
      </c>
      <c r="E79" s="19">
        <f t="shared" ref="E79:AJ79" si="270">+E78*$C$79</f>
        <v>0</v>
      </c>
      <c r="F79" s="19">
        <f t="shared" si="270"/>
        <v>0</v>
      </c>
      <c r="G79" s="19">
        <f t="shared" si="270"/>
        <v>0</v>
      </c>
      <c r="H79" s="19">
        <f t="shared" si="270"/>
        <v>0</v>
      </c>
      <c r="I79" s="19">
        <f t="shared" si="270"/>
        <v>0</v>
      </c>
      <c r="J79" s="19">
        <f t="shared" si="270"/>
        <v>0</v>
      </c>
      <c r="K79" s="19">
        <f t="shared" si="270"/>
        <v>0</v>
      </c>
      <c r="L79" s="19">
        <f t="shared" si="270"/>
        <v>0</v>
      </c>
      <c r="M79" s="19">
        <f t="shared" si="270"/>
        <v>0</v>
      </c>
      <c r="N79" s="19">
        <f t="shared" si="270"/>
        <v>0</v>
      </c>
      <c r="O79" s="19">
        <f t="shared" si="270"/>
        <v>0</v>
      </c>
      <c r="P79" s="19">
        <f t="shared" si="270"/>
        <v>0</v>
      </c>
      <c r="Q79" s="19">
        <f t="shared" si="270"/>
        <v>0</v>
      </c>
      <c r="R79" s="19">
        <f t="shared" si="270"/>
        <v>0</v>
      </c>
      <c r="S79" s="19">
        <f t="shared" si="270"/>
        <v>0</v>
      </c>
      <c r="T79" s="19">
        <f t="shared" si="270"/>
        <v>0</v>
      </c>
      <c r="U79" s="19">
        <f t="shared" si="270"/>
        <v>0</v>
      </c>
      <c r="V79" s="19">
        <f t="shared" si="270"/>
        <v>0</v>
      </c>
      <c r="W79" s="19">
        <f t="shared" si="270"/>
        <v>0</v>
      </c>
      <c r="X79" s="19">
        <f t="shared" si="270"/>
        <v>0</v>
      </c>
      <c r="Y79" s="19">
        <f t="shared" si="270"/>
        <v>0</v>
      </c>
      <c r="Z79" s="19">
        <f t="shared" si="270"/>
        <v>0</v>
      </c>
      <c r="AA79" s="19">
        <f t="shared" si="270"/>
        <v>0</v>
      </c>
      <c r="AB79" s="19">
        <f t="shared" si="270"/>
        <v>0</v>
      </c>
      <c r="AC79" s="19">
        <f t="shared" si="270"/>
        <v>0</v>
      </c>
      <c r="AD79" s="19">
        <f t="shared" si="270"/>
        <v>0</v>
      </c>
      <c r="AE79" s="19">
        <f t="shared" si="270"/>
        <v>0</v>
      </c>
      <c r="AF79" s="19">
        <f t="shared" si="270"/>
        <v>0</v>
      </c>
      <c r="AG79" s="19">
        <f t="shared" si="270"/>
        <v>0</v>
      </c>
      <c r="AH79" s="19">
        <f t="shared" si="270"/>
        <v>0</v>
      </c>
      <c r="AI79" s="19">
        <f t="shared" si="270"/>
        <v>0</v>
      </c>
      <c r="AJ79" s="19">
        <f t="shared" si="270"/>
        <v>0</v>
      </c>
      <c r="AK79" s="19">
        <f t="shared" ref="AK79:BP79" si="271">+AK78*$C$79</f>
        <v>0</v>
      </c>
      <c r="AL79" s="19">
        <f t="shared" si="271"/>
        <v>0</v>
      </c>
      <c r="AM79" s="19">
        <f t="shared" si="271"/>
        <v>0</v>
      </c>
      <c r="AN79" s="19">
        <f t="shared" si="271"/>
        <v>0</v>
      </c>
      <c r="AO79" s="19">
        <f t="shared" si="271"/>
        <v>0</v>
      </c>
      <c r="AP79" s="19">
        <f t="shared" si="271"/>
        <v>0</v>
      </c>
      <c r="AQ79" s="19">
        <f t="shared" si="271"/>
        <v>0</v>
      </c>
      <c r="AR79" s="19">
        <f t="shared" si="271"/>
        <v>0</v>
      </c>
      <c r="AS79" s="19">
        <f t="shared" si="271"/>
        <v>0</v>
      </c>
      <c r="AT79" s="19">
        <f t="shared" si="271"/>
        <v>0</v>
      </c>
      <c r="AU79" s="19">
        <f t="shared" si="271"/>
        <v>0</v>
      </c>
      <c r="AV79" s="19">
        <f t="shared" si="271"/>
        <v>0</v>
      </c>
      <c r="AW79" s="19">
        <f t="shared" si="271"/>
        <v>0</v>
      </c>
      <c r="AX79" s="19">
        <f t="shared" si="271"/>
        <v>0</v>
      </c>
      <c r="AY79" s="19">
        <f t="shared" si="271"/>
        <v>0</v>
      </c>
      <c r="AZ79" s="19">
        <f t="shared" si="271"/>
        <v>0</v>
      </c>
      <c r="BA79" s="19">
        <f t="shared" si="271"/>
        <v>0</v>
      </c>
      <c r="BB79" s="19">
        <f t="shared" si="271"/>
        <v>0</v>
      </c>
      <c r="BC79" s="19">
        <f t="shared" si="271"/>
        <v>46012711.73142565</v>
      </c>
      <c r="BD79" s="19">
        <f t="shared" si="271"/>
        <v>1192288.4649592941</v>
      </c>
      <c r="BE79" s="19">
        <f t="shared" si="271"/>
        <v>940332.529008443</v>
      </c>
      <c r="BF79" s="19">
        <f t="shared" si="271"/>
        <v>648007.52733508067</v>
      </c>
      <c r="BG79" s="19">
        <f t="shared" si="271"/>
        <v>342429.51445666066</v>
      </c>
      <c r="BH79" s="19">
        <f t="shared" si="271"/>
        <v>342429.51445665985</v>
      </c>
      <c r="BI79" s="19">
        <f t="shared" si="271"/>
        <v>648007.52733507892</v>
      </c>
      <c r="BJ79" s="19">
        <f t="shared" si="271"/>
        <v>516072.66122629528</v>
      </c>
      <c r="BK79" s="19">
        <f t="shared" si="271"/>
        <v>768028.5971771474</v>
      </c>
      <c r="BL79" s="19">
        <f t="shared" si="271"/>
        <v>953541.56301545643</v>
      </c>
      <c r="BM79" s="19">
        <f t="shared" si="271"/>
        <v>1051994.5313568572</v>
      </c>
      <c r="BN79" s="19">
        <f t="shared" si="271"/>
        <v>1051994.5313568548</v>
      </c>
      <c r="BO79" s="19">
        <f t="shared" si="271"/>
        <v>93396328.238165915</v>
      </c>
      <c r="BP79" s="19">
        <f t="shared" si="271"/>
        <v>0</v>
      </c>
      <c r="BQ79" s="19">
        <f t="shared" ref="BQ79:CV79" si="272">+BQ78*$C$79</f>
        <v>0</v>
      </c>
      <c r="BR79" s="19">
        <f t="shared" si="272"/>
        <v>0</v>
      </c>
      <c r="BS79" s="19">
        <f t="shared" si="272"/>
        <v>0</v>
      </c>
      <c r="BT79" s="19">
        <f t="shared" si="272"/>
        <v>0</v>
      </c>
      <c r="BU79" s="19">
        <f t="shared" si="272"/>
        <v>0</v>
      </c>
      <c r="BV79" s="19">
        <f t="shared" si="272"/>
        <v>0</v>
      </c>
      <c r="BW79" s="19">
        <f t="shared" si="272"/>
        <v>0</v>
      </c>
      <c r="BX79" s="19">
        <f t="shared" si="272"/>
        <v>0</v>
      </c>
      <c r="BY79" s="19">
        <f t="shared" si="272"/>
        <v>0</v>
      </c>
      <c r="BZ79" s="19">
        <f t="shared" si="272"/>
        <v>0</v>
      </c>
      <c r="CA79" s="19">
        <f t="shared" si="272"/>
        <v>0</v>
      </c>
      <c r="CB79" s="19">
        <f t="shared" si="272"/>
        <v>0</v>
      </c>
      <c r="CC79" s="19">
        <f t="shared" si="272"/>
        <v>0</v>
      </c>
      <c r="CD79" s="19">
        <f t="shared" si="272"/>
        <v>0</v>
      </c>
      <c r="CE79" s="19">
        <f t="shared" si="272"/>
        <v>0</v>
      </c>
      <c r="CF79" s="19">
        <f t="shared" si="272"/>
        <v>0</v>
      </c>
      <c r="CG79" s="19">
        <f t="shared" si="272"/>
        <v>0</v>
      </c>
      <c r="CH79" s="19">
        <f t="shared" si="272"/>
        <v>0</v>
      </c>
      <c r="CI79" s="19">
        <f t="shared" si="272"/>
        <v>0</v>
      </c>
      <c r="CJ79" s="19">
        <f t="shared" si="272"/>
        <v>0</v>
      </c>
      <c r="CK79" s="19">
        <f t="shared" si="272"/>
        <v>0</v>
      </c>
      <c r="CL79" s="19">
        <f t="shared" si="272"/>
        <v>0</v>
      </c>
      <c r="CM79" s="19">
        <f t="shared" si="272"/>
        <v>0</v>
      </c>
      <c r="CN79" s="19">
        <f t="shared" si="272"/>
        <v>0</v>
      </c>
      <c r="CO79" s="19">
        <f t="shared" si="272"/>
        <v>0</v>
      </c>
      <c r="CP79" s="19">
        <f t="shared" si="272"/>
        <v>0</v>
      </c>
      <c r="CQ79" s="19">
        <f t="shared" si="272"/>
        <v>0</v>
      </c>
      <c r="CR79" s="19">
        <f t="shared" si="272"/>
        <v>0</v>
      </c>
      <c r="CS79" s="19">
        <f t="shared" si="272"/>
        <v>0</v>
      </c>
      <c r="CT79" s="19">
        <f t="shared" si="272"/>
        <v>0</v>
      </c>
      <c r="CU79" s="19">
        <f t="shared" si="272"/>
        <v>0</v>
      </c>
      <c r="CV79" s="19">
        <f t="shared" si="272"/>
        <v>0</v>
      </c>
      <c r="CW79" s="19">
        <f t="shared" ref="CW79:EB79" si="273">+CW78*$C$79</f>
        <v>0</v>
      </c>
      <c r="CX79" s="19">
        <f t="shared" si="273"/>
        <v>0</v>
      </c>
      <c r="CY79" s="19">
        <f t="shared" si="273"/>
        <v>0</v>
      </c>
      <c r="CZ79" s="19">
        <f t="shared" si="273"/>
        <v>0</v>
      </c>
      <c r="DA79" s="19">
        <f t="shared" si="273"/>
        <v>0</v>
      </c>
      <c r="DB79" s="19">
        <f t="shared" si="273"/>
        <v>0</v>
      </c>
      <c r="DC79" s="19">
        <f t="shared" si="273"/>
        <v>0</v>
      </c>
      <c r="DD79" s="19">
        <f t="shared" si="273"/>
        <v>0</v>
      </c>
      <c r="DE79" s="19">
        <f t="shared" si="273"/>
        <v>0</v>
      </c>
      <c r="DF79" s="19">
        <f t="shared" si="273"/>
        <v>0</v>
      </c>
      <c r="DG79" s="19">
        <f t="shared" si="273"/>
        <v>0</v>
      </c>
      <c r="DH79" s="19">
        <f t="shared" si="273"/>
        <v>0</v>
      </c>
      <c r="DI79" s="19">
        <f t="shared" si="273"/>
        <v>0</v>
      </c>
      <c r="DJ79" s="19">
        <f t="shared" si="273"/>
        <v>0</v>
      </c>
      <c r="DK79" s="19">
        <f t="shared" si="273"/>
        <v>0</v>
      </c>
      <c r="DL79" s="19">
        <f t="shared" si="273"/>
        <v>0</v>
      </c>
      <c r="DM79" s="19">
        <f t="shared" si="273"/>
        <v>0</v>
      </c>
      <c r="DN79" s="19">
        <f t="shared" si="273"/>
        <v>0</v>
      </c>
      <c r="DO79" s="19">
        <f t="shared" si="273"/>
        <v>0</v>
      </c>
      <c r="DP79" s="19">
        <f t="shared" si="273"/>
        <v>0</v>
      </c>
      <c r="DQ79" s="19">
        <f t="shared" si="273"/>
        <v>0</v>
      </c>
      <c r="DR79" s="19">
        <f t="shared" si="273"/>
        <v>0</v>
      </c>
      <c r="DS79" s="19">
        <f t="shared" si="273"/>
        <v>0</v>
      </c>
      <c r="DT79" s="19">
        <f t="shared" si="273"/>
        <v>0</v>
      </c>
      <c r="DU79" s="19">
        <f t="shared" si="273"/>
        <v>0</v>
      </c>
      <c r="DV79" s="19">
        <f t="shared" si="273"/>
        <v>0</v>
      </c>
      <c r="DW79" s="19">
        <f t="shared" si="273"/>
        <v>0</v>
      </c>
      <c r="DX79" s="19">
        <f t="shared" si="273"/>
        <v>0</v>
      </c>
      <c r="DY79" s="19">
        <f t="shared" si="273"/>
        <v>0</v>
      </c>
      <c r="DZ79" s="19">
        <f t="shared" si="273"/>
        <v>0</v>
      </c>
      <c r="EA79" s="19">
        <f t="shared" si="273"/>
        <v>0</v>
      </c>
      <c r="EB79" s="19">
        <f t="shared" si="273"/>
        <v>0</v>
      </c>
      <c r="EC79" s="19">
        <f t="shared" ref="EC79:FH79" si="274">+EC78*$C$79</f>
        <v>0</v>
      </c>
      <c r="ED79" s="19">
        <f t="shared" si="274"/>
        <v>0</v>
      </c>
      <c r="EE79" s="19">
        <f t="shared" si="274"/>
        <v>0</v>
      </c>
      <c r="EF79" s="19">
        <f t="shared" si="274"/>
        <v>0</v>
      </c>
      <c r="EG79" s="19">
        <f t="shared" si="274"/>
        <v>0</v>
      </c>
      <c r="EH79" s="19">
        <f t="shared" si="274"/>
        <v>0</v>
      </c>
      <c r="EI79" s="19">
        <f t="shared" si="274"/>
        <v>0</v>
      </c>
      <c r="EJ79" s="19">
        <f t="shared" si="274"/>
        <v>0</v>
      </c>
      <c r="EK79" s="19">
        <f t="shared" si="274"/>
        <v>0</v>
      </c>
      <c r="EL79" s="19">
        <f t="shared" si="274"/>
        <v>0</v>
      </c>
      <c r="EM79" s="19">
        <f t="shared" si="274"/>
        <v>0</v>
      </c>
      <c r="EN79" s="19">
        <f t="shared" si="274"/>
        <v>0</v>
      </c>
      <c r="EO79" s="19">
        <f t="shared" si="274"/>
        <v>0</v>
      </c>
      <c r="EP79" s="19">
        <f t="shared" si="274"/>
        <v>0</v>
      </c>
      <c r="EQ79" s="19">
        <f t="shared" si="274"/>
        <v>0</v>
      </c>
      <c r="ER79" s="19">
        <f t="shared" si="274"/>
        <v>0</v>
      </c>
      <c r="ES79" s="19">
        <f t="shared" si="274"/>
        <v>0</v>
      </c>
      <c r="ET79" s="19">
        <f t="shared" si="274"/>
        <v>0</v>
      </c>
      <c r="EU79" s="19">
        <f t="shared" si="274"/>
        <v>0</v>
      </c>
      <c r="EV79" s="19">
        <f t="shared" si="274"/>
        <v>0</v>
      </c>
      <c r="EW79" s="19">
        <f t="shared" si="274"/>
        <v>0</v>
      </c>
      <c r="EX79" s="19">
        <f t="shared" si="274"/>
        <v>0</v>
      </c>
      <c r="EY79" s="19">
        <f t="shared" si="274"/>
        <v>0</v>
      </c>
      <c r="EZ79" s="19">
        <f t="shared" si="274"/>
        <v>0</v>
      </c>
      <c r="FA79" s="19">
        <f t="shared" si="274"/>
        <v>0</v>
      </c>
      <c r="FB79" s="19">
        <f t="shared" si="274"/>
        <v>0</v>
      </c>
      <c r="FC79" s="19">
        <f t="shared" si="274"/>
        <v>0</v>
      </c>
      <c r="FD79" s="19">
        <f t="shared" si="274"/>
        <v>0</v>
      </c>
      <c r="FE79" s="19">
        <f t="shared" si="274"/>
        <v>0</v>
      </c>
      <c r="FF79" s="19">
        <f t="shared" si="274"/>
        <v>0</v>
      </c>
      <c r="FG79" s="19">
        <f t="shared" si="274"/>
        <v>0</v>
      </c>
      <c r="FH79" s="19">
        <f t="shared" si="274"/>
        <v>0</v>
      </c>
      <c r="FI79" s="19">
        <f t="shared" ref="FI79:GC79" si="275">+FI78*$C$79</f>
        <v>0</v>
      </c>
      <c r="FJ79" s="19">
        <f t="shared" si="275"/>
        <v>0</v>
      </c>
      <c r="FK79" s="19">
        <f t="shared" si="275"/>
        <v>0</v>
      </c>
      <c r="FL79" s="19">
        <f t="shared" si="275"/>
        <v>0</v>
      </c>
      <c r="FM79" s="19">
        <f t="shared" si="275"/>
        <v>0</v>
      </c>
      <c r="FN79" s="19">
        <f t="shared" si="275"/>
        <v>0</v>
      </c>
      <c r="FO79" s="19">
        <f t="shared" si="275"/>
        <v>0</v>
      </c>
      <c r="FP79" s="19">
        <f t="shared" si="275"/>
        <v>0</v>
      </c>
      <c r="FQ79" s="19">
        <f t="shared" si="275"/>
        <v>0</v>
      </c>
      <c r="FR79" s="19">
        <f t="shared" si="275"/>
        <v>0</v>
      </c>
      <c r="FS79" s="19">
        <f t="shared" si="275"/>
        <v>0</v>
      </c>
      <c r="FT79" s="19">
        <f t="shared" si="275"/>
        <v>0</v>
      </c>
      <c r="FU79" s="19">
        <f t="shared" si="275"/>
        <v>0</v>
      </c>
      <c r="FV79" s="19">
        <f t="shared" si="275"/>
        <v>0</v>
      </c>
      <c r="FW79" s="19">
        <f t="shared" si="275"/>
        <v>0</v>
      </c>
      <c r="FX79" s="19">
        <f t="shared" si="275"/>
        <v>0</v>
      </c>
      <c r="FY79" s="19">
        <f t="shared" si="275"/>
        <v>0</v>
      </c>
      <c r="FZ79" s="19">
        <f t="shared" si="275"/>
        <v>0</v>
      </c>
      <c r="GA79" s="19">
        <f t="shared" si="275"/>
        <v>0</v>
      </c>
      <c r="GB79" s="19">
        <f t="shared" si="275"/>
        <v>0</v>
      </c>
      <c r="GC79" s="19">
        <f t="shared" si="275"/>
        <v>0</v>
      </c>
    </row>
    <row r="80" spans="2:185" x14ac:dyDescent="0.75">
      <c r="B80" s="9" t="s">
        <v>466</v>
      </c>
      <c r="C80" s="1178">
        <f>MonthlyCF!$D$281</f>
        <v>0</v>
      </c>
      <c r="D80" s="513">
        <f t="shared" si="269"/>
        <v>0</v>
      </c>
      <c r="E80" s="19">
        <f t="shared" ref="E80:AJ80" si="276">+E78*$C$80</f>
        <v>0</v>
      </c>
      <c r="F80" s="19">
        <f t="shared" si="276"/>
        <v>0</v>
      </c>
      <c r="G80" s="19">
        <f t="shared" si="276"/>
        <v>0</v>
      </c>
      <c r="H80" s="19">
        <f t="shared" si="276"/>
        <v>0</v>
      </c>
      <c r="I80" s="19">
        <f t="shared" si="276"/>
        <v>0</v>
      </c>
      <c r="J80" s="19">
        <f t="shared" si="276"/>
        <v>0</v>
      </c>
      <c r="K80" s="19">
        <f t="shared" si="276"/>
        <v>0</v>
      </c>
      <c r="L80" s="19">
        <f t="shared" si="276"/>
        <v>0</v>
      </c>
      <c r="M80" s="19">
        <f t="shared" si="276"/>
        <v>0</v>
      </c>
      <c r="N80" s="19">
        <f t="shared" si="276"/>
        <v>0</v>
      </c>
      <c r="O80" s="19">
        <f t="shared" si="276"/>
        <v>0</v>
      </c>
      <c r="P80" s="19">
        <f t="shared" si="276"/>
        <v>0</v>
      </c>
      <c r="Q80" s="19">
        <f t="shared" si="276"/>
        <v>0</v>
      </c>
      <c r="R80" s="19">
        <f t="shared" si="276"/>
        <v>0</v>
      </c>
      <c r="S80" s="19">
        <f t="shared" si="276"/>
        <v>0</v>
      </c>
      <c r="T80" s="19">
        <f t="shared" si="276"/>
        <v>0</v>
      </c>
      <c r="U80" s="19">
        <f t="shared" si="276"/>
        <v>0</v>
      </c>
      <c r="V80" s="19">
        <f t="shared" si="276"/>
        <v>0</v>
      </c>
      <c r="W80" s="19">
        <f t="shared" si="276"/>
        <v>0</v>
      </c>
      <c r="X80" s="19">
        <f t="shared" si="276"/>
        <v>0</v>
      </c>
      <c r="Y80" s="19">
        <f t="shared" si="276"/>
        <v>0</v>
      </c>
      <c r="Z80" s="19">
        <f t="shared" si="276"/>
        <v>0</v>
      </c>
      <c r="AA80" s="19">
        <f t="shared" si="276"/>
        <v>0</v>
      </c>
      <c r="AB80" s="19">
        <f t="shared" si="276"/>
        <v>0</v>
      </c>
      <c r="AC80" s="19">
        <f t="shared" si="276"/>
        <v>0</v>
      </c>
      <c r="AD80" s="19">
        <f t="shared" si="276"/>
        <v>0</v>
      </c>
      <c r="AE80" s="19">
        <f t="shared" si="276"/>
        <v>0</v>
      </c>
      <c r="AF80" s="19">
        <f t="shared" si="276"/>
        <v>0</v>
      </c>
      <c r="AG80" s="19">
        <f t="shared" si="276"/>
        <v>0</v>
      </c>
      <c r="AH80" s="19">
        <f t="shared" si="276"/>
        <v>0</v>
      </c>
      <c r="AI80" s="19">
        <f t="shared" si="276"/>
        <v>0</v>
      </c>
      <c r="AJ80" s="19">
        <f t="shared" si="276"/>
        <v>0</v>
      </c>
      <c r="AK80" s="19">
        <f t="shared" ref="AK80:BP80" si="277">+AK78*$C$80</f>
        <v>0</v>
      </c>
      <c r="AL80" s="19">
        <f t="shared" si="277"/>
        <v>0</v>
      </c>
      <c r="AM80" s="19">
        <f t="shared" si="277"/>
        <v>0</v>
      </c>
      <c r="AN80" s="19">
        <f t="shared" si="277"/>
        <v>0</v>
      </c>
      <c r="AO80" s="19">
        <f t="shared" si="277"/>
        <v>0</v>
      </c>
      <c r="AP80" s="19">
        <f t="shared" si="277"/>
        <v>0</v>
      </c>
      <c r="AQ80" s="19">
        <f t="shared" si="277"/>
        <v>0</v>
      </c>
      <c r="AR80" s="19">
        <f t="shared" si="277"/>
        <v>0</v>
      </c>
      <c r="AS80" s="19">
        <f t="shared" si="277"/>
        <v>0</v>
      </c>
      <c r="AT80" s="19">
        <f t="shared" si="277"/>
        <v>0</v>
      </c>
      <c r="AU80" s="19">
        <f t="shared" si="277"/>
        <v>0</v>
      </c>
      <c r="AV80" s="19">
        <f t="shared" si="277"/>
        <v>0</v>
      </c>
      <c r="AW80" s="19">
        <f t="shared" si="277"/>
        <v>0</v>
      </c>
      <c r="AX80" s="19">
        <f t="shared" si="277"/>
        <v>0</v>
      </c>
      <c r="AY80" s="19">
        <f t="shared" si="277"/>
        <v>0</v>
      </c>
      <c r="AZ80" s="19">
        <f t="shared" si="277"/>
        <v>0</v>
      </c>
      <c r="BA80" s="19">
        <f t="shared" si="277"/>
        <v>0</v>
      </c>
      <c r="BB80" s="19">
        <f t="shared" si="277"/>
        <v>0</v>
      </c>
      <c r="BC80" s="19">
        <f t="shared" si="277"/>
        <v>0</v>
      </c>
      <c r="BD80" s="19">
        <f t="shared" si="277"/>
        <v>0</v>
      </c>
      <c r="BE80" s="19">
        <f t="shared" si="277"/>
        <v>0</v>
      </c>
      <c r="BF80" s="19">
        <f t="shared" si="277"/>
        <v>0</v>
      </c>
      <c r="BG80" s="19">
        <f t="shared" si="277"/>
        <v>0</v>
      </c>
      <c r="BH80" s="19">
        <f t="shared" si="277"/>
        <v>0</v>
      </c>
      <c r="BI80" s="19">
        <f t="shared" si="277"/>
        <v>0</v>
      </c>
      <c r="BJ80" s="19">
        <f t="shared" si="277"/>
        <v>0</v>
      </c>
      <c r="BK80" s="19">
        <f t="shared" si="277"/>
        <v>0</v>
      </c>
      <c r="BL80" s="19">
        <f t="shared" si="277"/>
        <v>0</v>
      </c>
      <c r="BM80" s="19">
        <f t="shared" si="277"/>
        <v>0</v>
      </c>
      <c r="BN80" s="19">
        <f t="shared" si="277"/>
        <v>0</v>
      </c>
      <c r="BO80" s="19">
        <f t="shared" si="277"/>
        <v>0</v>
      </c>
      <c r="BP80" s="19">
        <f t="shared" si="277"/>
        <v>0</v>
      </c>
      <c r="BQ80" s="19">
        <f t="shared" ref="BQ80:CV80" si="278">+BQ78*$C$80</f>
        <v>0</v>
      </c>
      <c r="BR80" s="19">
        <f t="shared" si="278"/>
        <v>0</v>
      </c>
      <c r="BS80" s="19">
        <f t="shared" si="278"/>
        <v>0</v>
      </c>
      <c r="BT80" s="19">
        <f t="shared" si="278"/>
        <v>0</v>
      </c>
      <c r="BU80" s="19">
        <f t="shared" si="278"/>
        <v>0</v>
      </c>
      <c r="BV80" s="19">
        <f t="shared" si="278"/>
        <v>0</v>
      </c>
      <c r="BW80" s="19">
        <f t="shared" si="278"/>
        <v>0</v>
      </c>
      <c r="BX80" s="19">
        <f t="shared" si="278"/>
        <v>0</v>
      </c>
      <c r="BY80" s="19">
        <f t="shared" si="278"/>
        <v>0</v>
      </c>
      <c r="BZ80" s="19">
        <f t="shared" si="278"/>
        <v>0</v>
      </c>
      <c r="CA80" s="19">
        <f t="shared" si="278"/>
        <v>0</v>
      </c>
      <c r="CB80" s="19">
        <f t="shared" si="278"/>
        <v>0</v>
      </c>
      <c r="CC80" s="19">
        <f t="shared" si="278"/>
        <v>0</v>
      </c>
      <c r="CD80" s="19">
        <f t="shared" si="278"/>
        <v>0</v>
      </c>
      <c r="CE80" s="19">
        <f t="shared" si="278"/>
        <v>0</v>
      </c>
      <c r="CF80" s="19">
        <f t="shared" si="278"/>
        <v>0</v>
      </c>
      <c r="CG80" s="19">
        <f t="shared" si="278"/>
        <v>0</v>
      </c>
      <c r="CH80" s="19">
        <f t="shared" si="278"/>
        <v>0</v>
      </c>
      <c r="CI80" s="19">
        <f t="shared" si="278"/>
        <v>0</v>
      </c>
      <c r="CJ80" s="19">
        <f t="shared" si="278"/>
        <v>0</v>
      </c>
      <c r="CK80" s="19">
        <f t="shared" si="278"/>
        <v>0</v>
      </c>
      <c r="CL80" s="19">
        <f t="shared" si="278"/>
        <v>0</v>
      </c>
      <c r="CM80" s="19">
        <f t="shared" si="278"/>
        <v>0</v>
      </c>
      <c r="CN80" s="19">
        <f t="shared" si="278"/>
        <v>0</v>
      </c>
      <c r="CO80" s="19">
        <f t="shared" si="278"/>
        <v>0</v>
      </c>
      <c r="CP80" s="19">
        <f t="shared" si="278"/>
        <v>0</v>
      </c>
      <c r="CQ80" s="19">
        <f t="shared" si="278"/>
        <v>0</v>
      </c>
      <c r="CR80" s="19">
        <f t="shared" si="278"/>
        <v>0</v>
      </c>
      <c r="CS80" s="19">
        <f t="shared" si="278"/>
        <v>0</v>
      </c>
      <c r="CT80" s="19">
        <f t="shared" si="278"/>
        <v>0</v>
      </c>
      <c r="CU80" s="19">
        <f t="shared" si="278"/>
        <v>0</v>
      </c>
      <c r="CV80" s="19">
        <f t="shared" si="278"/>
        <v>0</v>
      </c>
      <c r="CW80" s="19">
        <f t="shared" ref="CW80:EB80" si="279">+CW78*$C$80</f>
        <v>0</v>
      </c>
      <c r="CX80" s="19">
        <f t="shared" si="279"/>
        <v>0</v>
      </c>
      <c r="CY80" s="19">
        <f t="shared" si="279"/>
        <v>0</v>
      </c>
      <c r="CZ80" s="19">
        <f t="shared" si="279"/>
        <v>0</v>
      </c>
      <c r="DA80" s="19">
        <f t="shared" si="279"/>
        <v>0</v>
      </c>
      <c r="DB80" s="19">
        <f t="shared" si="279"/>
        <v>0</v>
      </c>
      <c r="DC80" s="19">
        <f t="shared" si="279"/>
        <v>0</v>
      </c>
      <c r="DD80" s="19">
        <f t="shared" si="279"/>
        <v>0</v>
      </c>
      <c r="DE80" s="19">
        <f t="shared" si="279"/>
        <v>0</v>
      </c>
      <c r="DF80" s="19">
        <f t="shared" si="279"/>
        <v>0</v>
      </c>
      <c r="DG80" s="19">
        <f t="shared" si="279"/>
        <v>0</v>
      </c>
      <c r="DH80" s="19">
        <f t="shared" si="279"/>
        <v>0</v>
      </c>
      <c r="DI80" s="19">
        <f t="shared" si="279"/>
        <v>0</v>
      </c>
      <c r="DJ80" s="19">
        <f t="shared" si="279"/>
        <v>0</v>
      </c>
      <c r="DK80" s="19">
        <f t="shared" si="279"/>
        <v>0</v>
      </c>
      <c r="DL80" s="19">
        <f t="shared" si="279"/>
        <v>0</v>
      </c>
      <c r="DM80" s="19">
        <f t="shared" si="279"/>
        <v>0</v>
      </c>
      <c r="DN80" s="19">
        <f t="shared" si="279"/>
        <v>0</v>
      </c>
      <c r="DO80" s="19">
        <f t="shared" si="279"/>
        <v>0</v>
      </c>
      <c r="DP80" s="19">
        <f t="shared" si="279"/>
        <v>0</v>
      </c>
      <c r="DQ80" s="19">
        <f t="shared" si="279"/>
        <v>0</v>
      </c>
      <c r="DR80" s="19">
        <f t="shared" si="279"/>
        <v>0</v>
      </c>
      <c r="DS80" s="19">
        <f t="shared" si="279"/>
        <v>0</v>
      </c>
      <c r="DT80" s="19">
        <f t="shared" si="279"/>
        <v>0</v>
      </c>
      <c r="DU80" s="19">
        <f t="shared" si="279"/>
        <v>0</v>
      </c>
      <c r="DV80" s="19">
        <f t="shared" si="279"/>
        <v>0</v>
      </c>
      <c r="DW80" s="19">
        <f t="shared" si="279"/>
        <v>0</v>
      </c>
      <c r="DX80" s="19">
        <f t="shared" si="279"/>
        <v>0</v>
      </c>
      <c r="DY80" s="19">
        <f t="shared" si="279"/>
        <v>0</v>
      </c>
      <c r="DZ80" s="19">
        <f t="shared" si="279"/>
        <v>0</v>
      </c>
      <c r="EA80" s="19">
        <f t="shared" si="279"/>
        <v>0</v>
      </c>
      <c r="EB80" s="19">
        <f t="shared" si="279"/>
        <v>0</v>
      </c>
      <c r="EC80" s="19">
        <f t="shared" ref="EC80:FH80" si="280">+EC78*$C$80</f>
        <v>0</v>
      </c>
      <c r="ED80" s="19">
        <f t="shared" si="280"/>
        <v>0</v>
      </c>
      <c r="EE80" s="19">
        <f t="shared" si="280"/>
        <v>0</v>
      </c>
      <c r="EF80" s="19">
        <f t="shared" si="280"/>
        <v>0</v>
      </c>
      <c r="EG80" s="19">
        <f t="shared" si="280"/>
        <v>0</v>
      </c>
      <c r="EH80" s="19">
        <f t="shared" si="280"/>
        <v>0</v>
      </c>
      <c r="EI80" s="19">
        <f t="shared" si="280"/>
        <v>0</v>
      </c>
      <c r="EJ80" s="19">
        <f t="shared" si="280"/>
        <v>0</v>
      </c>
      <c r="EK80" s="19">
        <f t="shared" si="280"/>
        <v>0</v>
      </c>
      <c r="EL80" s="19">
        <f t="shared" si="280"/>
        <v>0</v>
      </c>
      <c r="EM80" s="19">
        <f t="shared" si="280"/>
        <v>0</v>
      </c>
      <c r="EN80" s="19">
        <f t="shared" si="280"/>
        <v>0</v>
      </c>
      <c r="EO80" s="19">
        <f t="shared" si="280"/>
        <v>0</v>
      </c>
      <c r="EP80" s="19">
        <f t="shared" si="280"/>
        <v>0</v>
      </c>
      <c r="EQ80" s="19">
        <f t="shared" si="280"/>
        <v>0</v>
      </c>
      <c r="ER80" s="19">
        <f t="shared" si="280"/>
        <v>0</v>
      </c>
      <c r="ES80" s="19">
        <f t="shared" si="280"/>
        <v>0</v>
      </c>
      <c r="ET80" s="19">
        <f t="shared" si="280"/>
        <v>0</v>
      </c>
      <c r="EU80" s="19">
        <f t="shared" si="280"/>
        <v>0</v>
      </c>
      <c r="EV80" s="19">
        <f t="shared" si="280"/>
        <v>0</v>
      </c>
      <c r="EW80" s="19">
        <f t="shared" si="280"/>
        <v>0</v>
      </c>
      <c r="EX80" s="19">
        <f t="shared" si="280"/>
        <v>0</v>
      </c>
      <c r="EY80" s="19">
        <f t="shared" si="280"/>
        <v>0</v>
      </c>
      <c r="EZ80" s="19">
        <f t="shared" si="280"/>
        <v>0</v>
      </c>
      <c r="FA80" s="19">
        <f t="shared" si="280"/>
        <v>0</v>
      </c>
      <c r="FB80" s="19">
        <f t="shared" si="280"/>
        <v>0</v>
      </c>
      <c r="FC80" s="19">
        <f t="shared" si="280"/>
        <v>0</v>
      </c>
      <c r="FD80" s="19">
        <f t="shared" si="280"/>
        <v>0</v>
      </c>
      <c r="FE80" s="19">
        <f t="shared" si="280"/>
        <v>0</v>
      </c>
      <c r="FF80" s="19">
        <f t="shared" si="280"/>
        <v>0</v>
      </c>
      <c r="FG80" s="19">
        <f t="shared" si="280"/>
        <v>0</v>
      </c>
      <c r="FH80" s="19">
        <f t="shared" si="280"/>
        <v>0</v>
      </c>
      <c r="FI80" s="19">
        <f t="shared" ref="FI80:GC80" si="281">+FI78*$C$80</f>
        <v>0</v>
      </c>
      <c r="FJ80" s="19">
        <f t="shared" si="281"/>
        <v>0</v>
      </c>
      <c r="FK80" s="19">
        <f t="shared" si="281"/>
        <v>0</v>
      </c>
      <c r="FL80" s="19">
        <f t="shared" si="281"/>
        <v>0</v>
      </c>
      <c r="FM80" s="19">
        <f t="shared" si="281"/>
        <v>0</v>
      </c>
      <c r="FN80" s="19">
        <f t="shared" si="281"/>
        <v>0</v>
      </c>
      <c r="FO80" s="19">
        <f t="shared" si="281"/>
        <v>0</v>
      </c>
      <c r="FP80" s="19">
        <f t="shared" si="281"/>
        <v>0</v>
      </c>
      <c r="FQ80" s="19">
        <f t="shared" si="281"/>
        <v>0</v>
      </c>
      <c r="FR80" s="19">
        <f t="shared" si="281"/>
        <v>0</v>
      </c>
      <c r="FS80" s="19">
        <f t="shared" si="281"/>
        <v>0</v>
      </c>
      <c r="FT80" s="19">
        <f t="shared" si="281"/>
        <v>0</v>
      </c>
      <c r="FU80" s="19">
        <f t="shared" si="281"/>
        <v>0</v>
      </c>
      <c r="FV80" s="19">
        <f t="shared" si="281"/>
        <v>0</v>
      </c>
      <c r="FW80" s="19">
        <f t="shared" si="281"/>
        <v>0</v>
      </c>
      <c r="FX80" s="19">
        <f t="shared" si="281"/>
        <v>0</v>
      </c>
      <c r="FY80" s="19">
        <f t="shared" si="281"/>
        <v>0</v>
      </c>
      <c r="FZ80" s="19">
        <f t="shared" si="281"/>
        <v>0</v>
      </c>
      <c r="GA80" s="19">
        <f t="shared" si="281"/>
        <v>0</v>
      </c>
      <c r="GB80" s="19">
        <f t="shared" si="281"/>
        <v>0</v>
      </c>
      <c r="GC80" s="19">
        <f t="shared" si="281"/>
        <v>0</v>
      </c>
    </row>
    <row r="81" spans="2:185" x14ac:dyDescent="0.75">
      <c r="D81" s="245"/>
    </row>
    <row r="82" spans="2:185" x14ac:dyDescent="0.75">
      <c r="B82" s="1078" t="s">
        <v>467</v>
      </c>
      <c r="C82" s="1079"/>
      <c r="D82" s="1080">
        <f>SUM(F82:GC82)</f>
        <v>345016389.50630927</v>
      </c>
      <c r="E82" s="1081">
        <v>0</v>
      </c>
      <c r="F82" s="1082">
        <f>+F76-F78</f>
        <v>0</v>
      </c>
      <c r="G82" s="1082">
        <f t="shared" ref="G82:BR82" si="282">+G76-G78</f>
        <v>0</v>
      </c>
      <c r="H82" s="1082">
        <f t="shared" si="282"/>
        <v>0</v>
      </c>
      <c r="I82" s="1082">
        <f t="shared" si="282"/>
        <v>0</v>
      </c>
      <c r="J82" s="1082">
        <f t="shared" si="282"/>
        <v>0</v>
      </c>
      <c r="K82" s="1082">
        <f t="shared" si="282"/>
        <v>0</v>
      </c>
      <c r="L82" s="1082">
        <f t="shared" si="282"/>
        <v>0</v>
      </c>
      <c r="M82" s="1082">
        <f t="shared" si="282"/>
        <v>0</v>
      </c>
      <c r="N82" s="1082">
        <f t="shared" si="282"/>
        <v>0</v>
      </c>
      <c r="O82" s="1082">
        <f t="shared" si="282"/>
        <v>0</v>
      </c>
      <c r="P82" s="1082">
        <f t="shared" si="282"/>
        <v>0</v>
      </c>
      <c r="Q82" s="1082">
        <f t="shared" si="282"/>
        <v>0</v>
      </c>
      <c r="R82" s="1082">
        <f t="shared" si="282"/>
        <v>0</v>
      </c>
      <c r="S82" s="1082">
        <f t="shared" si="282"/>
        <v>0</v>
      </c>
      <c r="T82" s="1082">
        <f t="shared" si="282"/>
        <v>0</v>
      </c>
      <c r="U82" s="1082">
        <f t="shared" si="282"/>
        <v>0</v>
      </c>
      <c r="V82" s="1082">
        <f t="shared" si="282"/>
        <v>0</v>
      </c>
      <c r="W82" s="1082">
        <f t="shared" si="282"/>
        <v>0</v>
      </c>
      <c r="X82" s="1082">
        <f t="shared" si="282"/>
        <v>0</v>
      </c>
      <c r="Y82" s="1082">
        <f t="shared" si="282"/>
        <v>0</v>
      </c>
      <c r="Z82" s="1082">
        <f t="shared" si="282"/>
        <v>0</v>
      </c>
      <c r="AA82" s="1082">
        <f t="shared" si="282"/>
        <v>0</v>
      </c>
      <c r="AB82" s="1082">
        <f t="shared" si="282"/>
        <v>0</v>
      </c>
      <c r="AC82" s="1082">
        <f t="shared" si="282"/>
        <v>0</v>
      </c>
      <c r="AD82" s="1082">
        <f t="shared" si="282"/>
        <v>0</v>
      </c>
      <c r="AE82" s="1082">
        <f t="shared" si="282"/>
        <v>0</v>
      </c>
      <c r="AF82" s="1082">
        <f t="shared" si="282"/>
        <v>0</v>
      </c>
      <c r="AG82" s="1082">
        <f t="shared" si="282"/>
        <v>0</v>
      </c>
      <c r="AH82" s="1082">
        <f t="shared" si="282"/>
        <v>0</v>
      </c>
      <c r="AI82" s="1082">
        <f t="shared" si="282"/>
        <v>0</v>
      </c>
      <c r="AJ82" s="1082">
        <f t="shared" si="282"/>
        <v>0</v>
      </c>
      <c r="AK82" s="1082">
        <f t="shared" si="282"/>
        <v>0</v>
      </c>
      <c r="AL82" s="1082">
        <f t="shared" si="282"/>
        <v>0</v>
      </c>
      <c r="AM82" s="1082">
        <f t="shared" si="282"/>
        <v>0</v>
      </c>
      <c r="AN82" s="1082">
        <f t="shared" si="282"/>
        <v>0</v>
      </c>
      <c r="AO82" s="1082">
        <f t="shared" si="282"/>
        <v>0</v>
      </c>
      <c r="AP82" s="1082">
        <f t="shared" si="282"/>
        <v>0</v>
      </c>
      <c r="AQ82" s="1082">
        <f t="shared" si="282"/>
        <v>0</v>
      </c>
      <c r="AR82" s="1082">
        <f t="shared" si="282"/>
        <v>0</v>
      </c>
      <c r="AS82" s="1082">
        <f t="shared" si="282"/>
        <v>0</v>
      </c>
      <c r="AT82" s="1082">
        <f t="shared" si="282"/>
        <v>0</v>
      </c>
      <c r="AU82" s="1082">
        <f t="shared" si="282"/>
        <v>0</v>
      </c>
      <c r="AV82" s="1082">
        <f t="shared" si="282"/>
        <v>0</v>
      </c>
      <c r="AW82" s="1082">
        <f t="shared" si="282"/>
        <v>0</v>
      </c>
      <c r="AX82" s="1082">
        <f t="shared" si="282"/>
        <v>0</v>
      </c>
      <c r="AY82" s="1082">
        <f t="shared" si="282"/>
        <v>0</v>
      </c>
      <c r="AZ82" s="1082">
        <f t="shared" si="282"/>
        <v>0</v>
      </c>
      <c r="BA82" s="1082">
        <f t="shared" si="282"/>
        <v>0</v>
      </c>
      <c r="BB82" s="1082">
        <f t="shared" si="282"/>
        <v>0</v>
      </c>
      <c r="BC82" s="1082">
        <f t="shared" si="282"/>
        <v>107362994.0399932</v>
      </c>
      <c r="BD82" s="1082">
        <f t="shared" si="282"/>
        <v>2782006.418238353</v>
      </c>
      <c r="BE82" s="1082">
        <f t="shared" si="282"/>
        <v>2194109.2343530338</v>
      </c>
      <c r="BF82" s="1082">
        <f t="shared" si="282"/>
        <v>1512017.5637818547</v>
      </c>
      <c r="BG82" s="1082">
        <f t="shared" si="282"/>
        <v>799002.20039887493</v>
      </c>
      <c r="BH82" s="1082">
        <f t="shared" si="282"/>
        <v>799002.20039887307</v>
      </c>
      <c r="BI82" s="1082">
        <f t="shared" si="282"/>
        <v>1512017.563781851</v>
      </c>
      <c r="BJ82" s="1082">
        <f t="shared" si="282"/>
        <v>1204169.5428613559</v>
      </c>
      <c r="BK82" s="1082">
        <f t="shared" si="282"/>
        <v>1792066.7267466774</v>
      </c>
      <c r="BL82" s="1082">
        <f t="shared" si="282"/>
        <v>2224930.3137027319</v>
      </c>
      <c r="BM82" s="1082">
        <f t="shared" si="282"/>
        <v>2454653.9064993332</v>
      </c>
      <c r="BN82" s="1082">
        <f t="shared" si="282"/>
        <v>2454653.9064993281</v>
      </c>
      <c r="BO82" s="1082">
        <f t="shared" si="282"/>
        <v>217924765.88905382</v>
      </c>
      <c r="BP82" s="1082">
        <f t="shared" si="282"/>
        <v>0</v>
      </c>
      <c r="BQ82" s="1082">
        <f t="shared" si="282"/>
        <v>0</v>
      </c>
      <c r="BR82" s="1082">
        <f t="shared" si="282"/>
        <v>0</v>
      </c>
      <c r="BS82" s="1082">
        <f t="shared" ref="BS82:ED82" si="283">+BS76-BS78</f>
        <v>0</v>
      </c>
      <c r="BT82" s="1082">
        <f t="shared" si="283"/>
        <v>0</v>
      </c>
      <c r="BU82" s="1082">
        <f t="shared" si="283"/>
        <v>0</v>
      </c>
      <c r="BV82" s="1082">
        <f t="shared" si="283"/>
        <v>0</v>
      </c>
      <c r="BW82" s="1082">
        <f t="shared" si="283"/>
        <v>0</v>
      </c>
      <c r="BX82" s="1082">
        <f t="shared" si="283"/>
        <v>0</v>
      </c>
      <c r="BY82" s="1082">
        <f t="shared" si="283"/>
        <v>0</v>
      </c>
      <c r="BZ82" s="1082">
        <f t="shared" si="283"/>
        <v>0</v>
      </c>
      <c r="CA82" s="1082">
        <f t="shared" si="283"/>
        <v>0</v>
      </c>
      <c r="CB82" s="1082">
        <f t="shared" si="283"/>
        <v>0</v>
      </c>
      <c r="CC82" s="1082">
        <f t="shared" si="283"/>
        <v>0</v>
      </c>
      <c r="CD82" s="1082">
        <f t="shared" si="283"/>
        <v>0</v>
      </c>
      <c r="CE82" s="1082">
        <f t="shared" si="283"/>
        <v>0</v>
      </c>
      <c r="CF82" s="1082">
        <f t="shared" si="283"/>
        <v>0</v>
      </c>
      <c r="CG82" s="1082">
        <f t="shared" si="283"/>
        <v>0</v>
      </c>
      <c r="CH82" s="1082">
        <f t="shared" si="283"/>
        <v>0</v>
      </c>
      <c r="CI82" s="1082">
        <f t="shared" si="283"/>
        <v>0</v>
      </c>
      <c r="CJ82" s="1082">
        <f t="shared" si="283"/>
        <v>0</v>
      </c>
      <c r="CK82" s="1082">
        <f t="shared" si="283"/>
        <v>0</v>
      </c>
      <c r="CL82" s="1082">
        <f t="shared" si="283"/>
        <v>0</v>
      </c>
      <c r="CM82" s="1082">
        <f t="shared" si="283"/>
        <v>0</v>
      </c>
      <c r="CN82" s="1082">
        <f t="shared" si="283"/>
        <v>0</v>
      </c>
      <c r="CO82" s="1082">
        <f t="shared" si="283"/>
        <v>0</v>
      </c>
      <c r="CP82" s="1082">
        <f t="shared" si="283"/>
        <v>0</v>
      </c>
      <c r="CQ82" s="1082">
        <f t="shared" si="283"/>
        <v>0</v>
      </c>
      <c r="CR82" s="1082">
        <f t="shared" si="283"/>
        <v>0</v>
      </c>
      <c r="CS82" s="1082">
        <f t="shared" si="283"/>
        <v>0</v>
      </c>
      <c r="CT82" s="1082">
        <f t="shared" si="283"/>
        <v>0</v>
      </c>
      <c r="CU82" s="1082">
        <f t="shared" si="283"/>
        <v>0</v>
      </c>
      <c r="CV82" s="1082">
        <f t="shared" si="283"/>
        <v>0</v>
      </c>
      <c r="CW82" s="1082">
        <f t="shared" si="283"/>
        <v>0</v>
      </c>
      <c r="CX82" s="1082">
        <f t="shared" si="283"/>
        <v>0</v>
      </c>
      <c r="CY82" s="1082">
        <f t="shared" si="283"/>
        <v>0</v>
      </c>
      <c r="CZ82" s="1082">
        <f t="shared" si="283"/>
        <v>0</v>
      </c>
      <c r="DA82" s="1082">
        <f t="shared" si="283"/>
        <v>0</v>
      </c>
      <c r="DB82" s="1082">
        <f t="shared" si="283"/>
        <v>0</v>
      </c>
      <c r="DC82" s="1082">
        <f t="shared" si="283"/>
        <v>0</v>
      </c>
      <c r="DD82" s="1082">
        <f t="shared" si="283"/>
        <v>0</v>
      </c>
      <c r="DE82" s="1082">
        <f t="shared" si="283"/>
        <v>0</v>
      </c>
      <c r="DF82" s="1082">
        <f t="shared" si="283"/>
        <v>0</v>
      </c>
      <c r="DG82" s="1082">
        <f t="shared" si="283"/>
        <v>0</v>
      </c>
      <c r="DH82" s="1082">
        <f t="shared" si="283"/>
        <v>0</v>
      </c>
      <c r="DI82" s="1082">
        <f t="shared" si="283"/>
        <v>0</v>
      </c>
      <c r="DJ82" s="1082">
        <f t="shared" si="283"/>
        <v>0</v>
      </c>
      <c r="DK82" s="1082">
        <f t="shared" si="283"/>
        <v>0</v>
      </c>
      <c r="DL82" s="1082">
        <f t="shared" si="283"/>
        <v>0</v>
      </c>
      <c r="DM82" s="1082">
        <f t="shared" si="283"/>
        <v>0</v>
      </c>
      <c r="DN82" s="1082">
        <f t="shared" si="283"/>
        <v>0</v>
      </c>
      <c r="DO82" s="1082">
        <f t="shared" si="283"/>
        <v>0</v>
      </c>
      <c r="DP82" s="1082">
        <f t="shared" si="283"/>
        <v>0</v>
      </c>
      <c r="DQ82" s="1082">
        <f t="shared" si="283"/>
        <v>0</v>
      </c>
      <c r="DR82" s="1082">
        <f t="shared" si="283"/>
        <v>0</v>
      </c>
      <c r="DS82" s="1082">
        <f t="shared" si="283"/>
        <v>0</v>
      </c>
      <c r="DT82" s="1082">
        <f t="shared" si="283"/>
        <v>0</v>
      </c>
      <c r="DU82" s="1082">
        <f t="shared" si="283"/>
        <v>0</v>
      </c>
      <c r="DV82" s="1082">
        <f t="shared" si="283"/>
        <v>0</v>
      </c>
      <c r="DW82" s="1082">
        <f t="shared" si="283"/>
        <v>0</v>
      </c>
      <c r="DX82" s="1082">
        <f t="shared" si="283"/>
        <v>0</v>
      </c>
      <c r="DY82" s="1082">
        <f t="shared" si="283"/>
        <v>0</v>
      </c>
      <c r="DZ82" s="1082">
        <f t="shared" si="283"/>
        <v>0</v>
      </c>
      <c r="EA82" s="1082">
        <f t="shared" si="283"/>
        <v>0</v>
      </c>
      <c r="EB82" s="1082">
        <f t="shared" si="283"/>
        <v>0</v>
      </c>
      <c r="EC82" s="1082">
        <f t="shared" si="283"/>
        <v>0</v>
      </c>
      <c r="ED82" s="1082">
        <f t="shared" si="283"/>
        <v>0</v>
      </c>
      <c r="EE82" s="1082">
        <f t="shared" ref="EE82:GC82" si="284">+EE76-EE78</f>
        <v>0</v>
      </c>
      <c r="EF82" s="1082">
        <f t="shared" si="284"/>
        <v>0</v>
      </c>
      <c r="EG82" s="1082">
        <f t="shared" si="284"/>
        <v>0</v>
      </c>
      <c r="EH82" s="1082">
        <f t="shared" si="284"/>
        <v>0</v>
      </c>
      <c r="EI82" s="1082">
        <f t="shared" si="284"/>
        <v>0</v>
      </c>
      <c r="EJ82" s="1082">
        <f t="shared" si="284"/>
        <v>0</v>
      </c>
      <c r="EK82" s="1082">
        <f t="shared" si="284"/>
        <v>0</v>
      </c>
      <c r="EL82" s="1082">
        <f t="shared" si="284"/>
        <v>0</v>
      </c>
      <c r="EM82" s="1082">
        <f t="shared" si="284"/>
        <v>0</v>
      </c>
      <c r="EN82" s="1082">
        <f t="shared" si="284"/>
        <v>0</v>
      </c>
      <c r="EO82" s="1082">
        <f t="shared" si="284"/>
        <v>0</v>
      </c>
      <c r="EP82" s="1082">
        <f t="shared" si="284"/>
        <v>0</v>
      </c>
      <c r="EQ82" s="1082">
        <f t="shared" si="284"/>
        <v>0</v>
      </c>
      <c r="ER82" s="1082">
        <f t="shared" si="284"/>
        <v>0</v>
      </c>
      <c r="ES82" s="1082">
        <f t="shared" si="284"/>
        <v>0</v>
      </c>
      <c r="ET82" s="1082">
        <f t="shared" si="284"/>
        <v>0</v>
      </c>
      <c r="EU82" s="1082">
        <f t="shared" si="284"/>
        <v>0</v>
      </c>
      <c r="EV82" s="1082">
        <f t="shared" si="284"/>
        <v>0</v>
      </c>
      <c r="EW82" s="1082">
        <f t="shared" si="284"/>
        <v>0</v>
      </c>
      <c r="EX82" s="1082">
        <f t="shared" si="284"/>
        <v>0</v>
      </c>
      <c r="EY82" s="1082">
        <f t="shared" si="284"/>
        <v>0</v>
      </c>
      <c r="EZ82" s="1082">
        <f t="shared" si="284"/>
        <v>0</v>
      </c>
      <c r="FA82" s="1082">
        <f t="shared" si="284"/>
        <v>0</v>
      </c>
      <c r="FB82" s="1082">
        <f t="shared" si="284"/>
        <v>0</v>
      </c>
      <c r="FC82" s="1082">
        <f t="shared" si="284"/>
        <v>0</v>
      </c>
      <c r="FD82" s="1082">
        <f t="shared" si="284"/>
        <v>0</v>
      </c>
      <c r="FE82" s="1082">
        <f t="shared" si="284"/>
        <v>0</v>
      </c>
      <c r="FF82" s="1082">
        <f t="shared" si="284"/>
        <v>0</v>
      </c>
      <c r="FG82" s="1082">
        <f t="shared" si="284"/>
        <v>0</v>
      </c>
      <c r="FH82" s="1082">
        <f t="shared" si="284"/>
        <v>0</v>
      </c>
      <c r="FI82" s="1082">
        <f t="shared" si="284"/>
        <v>0</v>
      </c>
      <c r="FJ82" s="1082">
        <f t="shared" si="284"/>
        <v>0</v>
      </c>
      <c r="FK82" s="1082">
        <f t="shared" si="284"/>
        <v>0</v>
      </c>
      <c r="FL82" s="1082">
        <f t="shared" si="284"/>
        <v>0</v>
      </c>
      <c r="FM82" s="1082">
        <f t="shared" si="284"/>
        <v>0</v>
      </c>
      <c r="FN82" s="1082">
        <f t="shared" si="284"/>
        <v>0</v>
      </c>
      <c r="FO82" s="1082">
        <f t="shared" si="284"/>
        <v>0</v>
      </c>
      <c r="FP82" s="1082">
        <f t="shared" si="284"/>
        <v>0</v>
      </c>
      <c r="FQ82" s="1082">
        <f t="shared" si="284"/>
        <v>0</v>
      </c>
      <c r="FR82" s="1082">
        <f t="shared" si="284"/>
        <v>0</v>
      </c>
      <c r="FS82" s="1082">
        <f t="shared" si="284"/>
        <v>0</v>
      </c>
      <c r="FT82" s="1082">
        <f t="shared" si="284"/>
        <v>0</v>
      </c>
      <c r="FU82" s="1082">
        <f t="shared" si="284"/>
        <v>0</v>
      </c>
      <c r="FV82" s="1082">
        <f t="shared" si="284"/>
        <v>0</v>
      </c>
      <c r="FW82" s="1082">
        <f t="shared" si="284"/>
        <v>0</v>
      </c>
      <c r="FX82" s="1082">
        <f t="shared" si="284"/>
        <v>0</v>
      </c>
      <c r="FY82" s="1082">
        <f t="shared" si="284"/>
        <v>0</v>
      </c>
      <c r="FZ82" s="1082">
        <f t="shared" si="284"/>
        <v>0</v>
      </c>
      <c r="GA82" s="1082">
        <f t="shared" si="284"/>
        <v>0</v>
      </c>
      <c r="GB82" s="1082">
        <f t="shared" si="284"/>
        <v>0</v>
      </c>
      <c r="GC82" s="1082">
        <f t="shared" si="284"/>
        <v>0</v>
      </c>
    </row>
    <row r="83" spans="2:185" x14ac:dyDescent="0.75">
      <c r="D83" s="245"/>
    </row>
    <row r="84" spans="2:185" ht="17.25" customHeight="1" x14ac:dyDescent="0.75">
      <c r="B84" s="1056" t="s">
        <v>436</v>
      </c>
      <c r="C84" s="1071">
        <f>+D6</f>
        <v>0.283634257928913</v>
      </c>
      <c r="D84" s="303">
        <f>SUM(E84:GC84)</f>
        <v>97858467.610934839</v>
      </c>
      <c r="E84" s="19">
        <f>IF(E82&gt;0, E82*$C$84,0)</f>
        <v>0</v>
      </c>
      <c r="F84" s="19">
        <f t="shared" ref="F84:BQ84" si="285">IF(F82&gt;0, F82*$C$84,0)</f>
        <v>0</v>
      </c>
      <c r="G84" s="19">
        <f t="shared" si="285"/>
        <v>0</v>
      </c>
      <c r="H84" s="19">
        <f t="shared" si="285"/>
        <v>0</v>
      </c>
      <c r="I84" s="19">
        <f t="shared" si="285"/>
        <v>0</v>
      </c>
      <c r="J84" s="19">
        <f t="shared" si="285"/>
        <v>0</v>
      </c>
      <c r="K84" s="19">
        <f t="shared" si="285"/>
        <v>0</v>
      </c>
      <c r="L84" s="19">
        <f t="shared" si="285"/>
        <v>0</v>
      </c>
      <c r="M84" s="19">
        <f t="shared" si="285"/>
        <v>0</v>
      </c>
      <c r="N84" s="19">
        <f t="shared" si="285"/>
        <v>0</v>
      </c>
      <c r="O84" s="19">
        <f t="shared" si="285"/>
        <v>0</v>
      </c>
      <c r="P84" s="19">
        <f t="shared" si="285"/>
        <v>0</v>
      </c>
      <c r="Q84" s="19">
        <f t="shared" si="285"/>
        <v>0</v>
      </c>
      <c r="R84" s="19">
        <f t="shared" si="285"/>
        <v>0</v>
      </c>
      <c r="S84" s="19">
        <f t="shared" si="285"/>
        <v>0</v>
      </c>
      <c r="T84" s="19">
        <f t="shared" si="285"/>
        <v>0</v>
      </c>
      <c r="U84" s="19">
        <f t="shared" si="285"/>
        <v>0</v>
      </c>
      <c r="V84" s="19">
        <f t="shared" si="285"/>
        <v>0</v>
      </c>
      <c r="W84" s="19">
        <f t="shared" si="285"/>
        <v>0</v>
      </c>
      <c r="X84" s="19">
        <f t="shared" si="285"/>
        <v>0</v>
      </c>
      <c r="Y84" s="19">
        <f t="shared" si="285"/>
        <v>0</v>
      </c>
      <c r="Z84" s="19">
        <f t="shared" si="285"/>
        <v>0</v>
      </c>
      <c r="AA84" s="19">
        <f t="shared" si="285"/>
        <v>0</v>
      </c>
      <c r="AB84" s="19">
        <f t="shared" si="285"/>
        <v>0</v>
      </c>
      <c r="AC84" s="19">
        <f t="shared" si="285"/>
        <v>0</v>
      </c>
      <c r="AD84" s="19">
        <f t="shared" si="285"/>
        <v>0</v>
      </c>
      <c r="AE84" s="19">
        <f t="shared" si="285"/>
        <v>0</v>
      </c>
      <c r="AF84" s="19">
        <f t="shared" si="285"/>
        <v>0</v>
      </c>
      <c r="AG84" s="19">
        <f t="shared" si="285"/>
        <v>0</v>
      </c>
      <c r="AH84" s="19">
        <f t="shared" si="285"/>
        <v>0</v>
      </c>
      <c r="AI84" s="19">
        <f t="shared" si="285"/>
        <v>0</v>
      </c>
      <c r="AJ84" s="19">
        <f t="shared" si="285"/>
        <v>0</v>
      </c>
      <c r="AK84" s="19">
        <f t="shared" si="285"/>
        <v>0</v>
      </c>
      <c r="AL84" s="19">
        <f t="shared" si="285"/>
        <v>0</v>
      </c>
      <c r="AM84" s="19">
        <f t="shared" si="285"/>
        <v>0</v>
      </c>
      <c r="AN84" s="19">
        <f t="shared" si="285"/>
        <v>0</v>
      </c>
      <c r="AO84" s="19">
        <f t="shared" si="285"/>
        <v>0</v>
      </c>
      <c r="AP84" s="19">
        <f t="shared" si="285"/>
        <v>0</v>
      </c>
      <c r="AQ84" s="19">
        <f t="shared" si="285"/>
        <v>0</v>
      </c>
      <c r="AR84" s="19">
        <f t="shared" si="285"/>
        <v>0</v>
      </c>
      <c r="AS84" s="19">
        <f t="shared" si="285"/>
        <v>0</v>
      </c>
      <c r="AT84" s="19">
        <f t="shared" si="285"/>
        <v>0</v>
      </c>
      <c r="AU84" s="19">
        <f t="shared" si="285"/>
        <v>0</v>
      </c>
      <c r="AV84" s="19">
        <f t="shared" si="285"/>
        <v>0</v>
      </c>
      <c r="AW84" s="19">
        <f t="shared" si="285"/>
        <v>0</v>
      </c>
      <c r="AX84" s="19">
        <f t="shared" si="285"/>
        <v>0</v>
      </c>
      <c r="AY84" s="19">
        <f t="shared" si="285"/>
        <v>0</v>
      </c>
      <c r="AZ84" s="19">
        <f t="shared" si="285"/>
        <v>0</v>
      </c>
      <c r="BA84" s="19">
        <f t="shared" si="285"/>
        <v>0</v>
      </c>
      <c r="BB84" s="19">
        <f t="shared" si="285"/>
        <v>0</v>
      </c>
      <c r="BC84" s="19">
        <f t="shared" si="285"/>
        <v>30451823.14355978</v>
      </c>
      <c r="BD84" s="19">
        <f t="shared" si="285"/>
        <v>789072.32599050843</v>
      </c>
      <c r="BE84" s="19">
        <f t="shared" si="285"/>
        <v>622324.54450069822</v>
      </c>
      <c r="BF84" s="19">
        <f t="shared" si="285"/>
        <v>428859.97967874922</v>
      </c>
      <c r="BG84" s="19">
        <f t="shared" si="285"/>
        <v>226624.39619370352</v>
      </c>
      <c r="BH84" s="19">
        <f t="shared" si="285"/>
        <v>226624.396193703</v>
      </c>
      <c r="BI84" s="19">
        <f t="shared" si="285"/>
        <v>428859.97967874818</v>
      </c>
      <c r="BJ84" s="19">
        <f t="shared" si="285"/>
        <v>341543.73471007909</v>
      </c>
      <c r="BK84" s="19">
        <f t="shared" si="285"/>
        <v>508291.51619988994</v>
      </c>
      <c r="BL84" s="19">
        <f t="shared" si="285"/>
        <v>631066.458470618</v>
      </c>
      <c r="BM84" s="19">
        <f t="shared" si="285"/>
        <v>696223.93924224575</v>
      </c>
      <c r="BN84" s="19">
        <f t="shared" si="285"/>
        <v>696223.93924224435</v>
      </c>
      <c r="BO84" s="19">
        <f t="shared" si="285"/>
        <v>61810929.257273875</v>
      </c>
      <c r="BP84" s="19">
        <f t="shared" si="285"/>
        <v>0</v>
      </c>
      <c r="BQ84" s="19">
        <f t="shared" si="285"/>
        <v>0</v>
      </c>
      <c r="BR84" s="19">
        <f t="shared" ref="BR84:EC84" si="286">IF(BR82&gt;0, BR82*$C$84,0)</f>
        <v>0</v>
      </c>
      <c r="BS84" s="19">
        <f t="shared" si="286"/>
        <v>0</v>
      </c>
      <c r="BT84" s="19">
        <f t="shared" si="286"/>
        <v>0</v>
      </c>
      <c r="BU84" s="19">
        <f t="shared" si="286"/>
        <v>0</v>
      </c>
      <c r="BV84" s="19">
        <f t="shared" si="286"/>
        <v>0</v>
      </c>
      <c r="BW84" s="19">
        <f t="shared" si="286"/>
        <v>0</v>
      </c>
      <c r="BX84" s="19">
        <f t="shared" si="286"/>
        <v>0</v>
      </c>
      <c r="BY84" s="19">
        <f t="shared" si="286"/>
        <v>0</v>
      </c>
      <c r="BZ84" s="19">
        <f t="shared" si="286"/>
        <v>0</v>
      </c>
      <c r="CA84" s="19">
        <f t="shared" si="286"/>
        <v>0</v>
      </c>
      <c r="CB84" s="19">
        <f t="shared" si="286"/>
        <v>0</v>
      </c>
      <c r="CC84" s="19">
        <f t="shared" si="286"/>
        <v>0</v>
      </c>
      <c r="CD84" s="19">
        <f t="shared" si="286"/>
        <v>0</v>
      </c>
      <c r="CE84" s="19">
        <f t="shared" si="286"/>
        <v>0</v>
      </c>
      <c r="CF84" s="19">
        <f t="shared" si="286"/>
        <v>0</v>
      </c>
      <c r="CG84" s="19">
        <f t="shared" si="286"/>
        <v>0</v>
      </c>
      <c r="CH84" s="19">
        <f t="shared" si="286"/>
        <v>0</v>
      </c>
      <c r="CI84" s="19">
        <f t="shared" si="286"/>
        <v>0</v>
      </c>
      <c r="CJ84" s="19">
        <f t="shared" si="286"/>
        <v>0</v>
      </c>
      <c r="CK84" s="19">
        <f t="shared" si="286"/>
        <v>0</v>
      </c>
      <c r="CL84" s="19">
        <f t="shared" si="286"/>
        <v>0</v>
      </c>
      <c r="CM84" s="19">
        <f t="shared" si="286"/>
        <v>0</v>
      </c>
      <c r="CN84" s="19">
        <f t="shared" si="286"/>
        <v>0</v>
      </c>
      <c r="CO84" s="19">
        <f t="shared" si="286"/>
        <v>0</v>
      </c>
      <c r="CP84" s="19">
        <f t="shared" si="286"/>
        <v>0</v>
      </c>
      <c r="CQ84" s="19">
        <f t="shared" si="286"/>
        <v>0</v>
      </c>
      <c r="CR84" s="19">
        <f t="shared" si="286"/>
        <v>0</v>
      </c>
      <c r="CS84" s="19">
        <f t="shared" si="286"/>
        <v>0</v>
      </c>
      <c r="CT84" s="19">
        <f t="shared" si="286"/>
        <v>0</v>
      </c>
      <c r="CU84" s="19">
        <f t="shared" si="286"/>
        <v>0</v>
      </c>
      <c r="CV84" s="19">
        <f t="shared" si="286"/>
        <v>0</v>
      </c>
      <c r="CW84" s="19">
        <f t="shared" si="286"/>
        <v>0</v>
      </c>
      <c r="CX84" s="19">
        <f t="shared" si="286"/>
        <v>0</v>
      </c>
      <c r="CY84" s="19">
        <f t="shared" si="286"/>
        <v>0</v>
      </c>
      <c r="CZ84" s="19">
        <f t="shared" si="286"/>
        <v>0</v>
      </c>
      <c r="DA84" s="19">
        <f t="shared" si="286"/>
        <v>0</v>
      </c>
      <c r="DB84" s="19">
        <f t="shared" si="286"/>
        <v>0</v>
      </c>
      <c r="DC84" s="19">
        <f t="shared" si="286"/>
        <v>0</v>
      </c>
      <c r="DD84" s="19">
        <f t="shared" si="286"/>
        <v>0</v>
      </c>
      <c r="DE84" s="19">
        <f t="shared" si="286"/>
        <v>0</v>
      </c>
      <c r="DF84" s="19">
        <f t="shared" si="286"/>
        <v>0</v>
      </c>
      <c r="DG84" s="19">
        <f t="shared" si="286"/>
        <v>0</v>
      </c>
      <c r="DH84" s="19">
        <f t="shared" si="286"/>
        <v>0</v>
      </c>
      <c r="DI84" s="19">
        <f t="shared" si="286"/>
        <v>0</v>
      </c>
      <c r="DJ84" s="19">
        <f t="shared" si="286"/>
        <v>0</v>
      </c>
      <c r="DK84" s="19">
        <f t="shared" si="286"/>
        <v>0</v>
      </c>
      <c r="DL84" s="19">
        <f t="shared" si="286"/>
        <v>0</v>
      </c>
      <c r="DM84" s="19">
        <f t="shared" si="286"/>
        <v>0</v>
      </c>
      <c r="DN84" s="19">
        <f t="shared" si="286"/>
        <v>0</v>
      </c>
      <c r="DO84" s="19">
        <f t="shared" si="286"/>
        <v>0</v>
      </c>
      <c r="DP84" s="19">
        <f t="shared" si="286"/>
        <v>0</v>
      </c>
      <c r="DQ84" s="19">
        <f t="shared" si="286"/>
        <v>0</v>
      </c>
      <c r="DR84" s="19">
        <f t="shared" si="286"/>
        <v>0</v>
      </c>
      <c r="DS84" s="19">
        <f t="shared" si="286"/>
        <v>0</v>
      </c>
      <c r="DT84" s="19">
        <f t="shared" si="286"/>
        <v>0</v>
      </c>
      <c r="DU84" s="19">
        <f t="shared" si="286"/>
        <v>0</v>
      </c>
      <c r="DV84" s="19">
        <f t="shared" si="286"/>
        <v>0</v>
      </c>
      <c r="DW84" s="19">
        <f t="shared" si="286"/>
        <v>0</v>
      </c>
      <c r="DX84" s="19">
        <f t="shared" si="286"/>
        <v>0</v>
      </c>
      <c r="DY84" s="19">
        <f t="shared" si="286"/>
        <v>0</v>
      </c>
      <c r="DZ84" s="19">
        <f t="shared" si="286"/>
        <v>0</v>
      </c>
      <c r="EA84" s="19">
        <f t="shared" si="286"/>
        <v>0</v>
      </c>
      <c r="EB84" s="19">
        <f t="shared" si="286"/>
        <v>0</v>
      </c>
      <c r="EC84" s="19">
        <f t="shared" si="286"/>
        <v>0</v>
      </c>
      <c r="ED84" s="19">
        <f t="shared" ref="ED84:GC84" si="287">IF(ED82&gt;0, ED82*$C$84,0)</f>
        <v>0</v>
      </c>
      <c r="EE84" s="19">
        <f t="shared" si="287"/>
        <v>0</v>
      </c>
      <c r="EF84" s="19">
        <f t="shared" si="287"/>
        <v>0</v>
      </c>
      <c r="EG84" s="19">
        <f t="shared" si="287"/>
        <v>0</v>
      </c>
      <c r="EH84" s="19">
        <f t="shared" si="287"/>
        <v>0</v>
      </c>
      <c r="EI84" s="19">
        <f t="shared" si="287"/>
        <v>0</v>
      </c>
      <c r="EJ84" s="19">
        <f t="shared" si="287"/>
        <v>0</v>
      </c>
      <c r="EK84" s="19">
        <f t="shared" si="287"/>
        <v>0</v>
      </c>
      <c r="EL84" s="19">
        <f t="shared" si="287"/>
        <v>0</v>
      </c>
      <c r="EM84" s="19">
        <f t="shared" si="287"/>
        <v>0</v>
      </c>
      <c r="EN84" s="19">
        <f t="shared" si="287"/>
        <v>0</v>
      </c>
      <c r="EO84" s="19">
        <f t="shared" si="287"/>
        <v>0</v>
      </c>
      <c r="EP84" s="19">
        <f t="shared" si="287"/>
        <v>0</v>
      </c>
      <c r="EQ84" s="19">
        <f t="shared" si="287"/>
        <v>0</v>
      </c>
      <c r="ER84" s="19">
        <f t="shared" si="287"/>
        <v>0</v>
      </c>
      <c r="ES84" s="19">
        <f t="shared" si="287"/>
        <v>0</v>
      </c>
      <c r="ET84" s="19">
        <f t="shared" si="287"/>
        <v>0</v>
      </c>
      <c r="EU84" s="19">
        <f t="shared" si="287"/>
        <v>0</v>
      </c>
      <c r="EV84" s="19">
        <f t="shared" si="287"/>
        <v>0</v>
      </c>
      <c r="EW84" s="19">
        <f t="shared" si="287"/>
        <v>0</v>
      </c>
      <c r="EX84" s="19">
        <f t="shared" si="287"/>
        <v>0</v>
      </c>
      <c r="EY84" s="19">
        <f t="shared" si="287"/>
        <v>0</v>
      </c>
      <c r="EZ84" s="19">
        <f t="shared" si="287"/>
        <v>0</v>
      </c>
      <c r="FA84" s="19">
        <f t="shared" si="287"/>
        <v>0</v>
      </c>
      <c r="FB84" s="19">
        <f t="shared" si="287"/>
        <v>0</v>
      </c>
      <c r="FC84" s="19">
        <f t="shared" si="287"/>
        <v>0</v>
      </c>
      <c r="FD84" s="19">
        <f t="shared" si="287"/>
        <v>0</v>
      </c>
      <c r="FE84" s="19">
        <f t="shared" si="287"/>
        <v>0</v>
      </c>
      <c r="FF84" s="19">
        <f t="shared" si="287"/>
        <v>0</v>
      </c>
      <c r="FG84" s="19">
        <f t="shared" si="287"/>
        <v>0</v>
      </c>
      <c r="FH84" s="19">
        <f t="shared" si="287"/>
        <v>0</v>
      </c>
      <c r="FI84" s="19">
        <f t="shared" si="287"/>
        <v>0</v>
      </c>
      <c r="FJ84" s="19">
        <f t="shared" si="287"/>
        <v>0</v>
      </c>
      <c r="FK84" s="19">
        <f t="shared" si="287"/>
        <v>0</v>
      </c>
      <c r="FL84" s="19">
        <f t="shared" si="287"/>
        <v>0</v>
      </c>
      <c r="FM84" s="19">
        <f t="shared" si="287"/>
        <v>0</v>
      </c>
      <c r="FN84" s="19">
        <f t="shared" si="287"/>
        <v>0</v>
      </c>
      <c r="FO84" s="19">
        <f t="shared" si="287"/>
        <v>0</v>
      </c>
      <c r="FP84" s="19">
        <f t="shared" si="287"/>
        <v>0</v>
      </c>
      <c r="FQ84" s="19">
        <f t="shared" si="287"/>
        <v>0</v>
      </c>
      <c r="FR84" s="19">
        <f t="shared" si="287"/>
        <v>0</v>
      </c>
      <c r="FS84" s="19">
        <f t="shared" si="287"/>
        <v>0</v>
      </c>
      <c r="FT84" s="19">
        <f t="shared" si="287"/>
        <v>0</v>
      </c>
      <c r="FU84" s="19">
        <f t="shared" si="287"/>
        <v>0</v>
      </c>
      <c r="FV84" s="19">
        <f t="shared" si="287"/>
        <v>0</v>
      </c>
      <c r="FW84" s="19">
        <f t="shared" si="287"/>
        <v>0</v>
      </c>
      <c r="FX84" s="19">
        <f t="shared" si="287"/>
        <v>0</v>
      </c>
      <c r="FY84" s="19">
        <f t="shared" si="287"/>
        <v>0</v>
      </c>
      <c r="FZ84" s="19">
        <f t="shared" si="287"/>
        <v>0</v>
      </c>
      <c r="GA84" s="19">
        <f t="shared" si="287"/>
        <v>0</v>
      </c>
      <c r="GB84" s="19">
        <f t="shared" si="287"/>
        <v>0</v>
      </c>
      <c r="GC84" s="19">
        <f t="shared" si="287"/>
        <v>0</v>
      </c>
    </row>
    <row r="85" spans="2:185" ht="17.25" customHeight="1" x14ac:dyDescent="0.75">
      <c r="B85" s="1056" t="s">
        <v>434</v>
      </c>
      <c r="C85" s="29">
        <f>1-C84</f>
        <v>0.71636574207108694</v>
      </c>
      <c r="D85" s="303">
        <f>SUM(E85:GC85)</f>
        <v>247157921.89537442</v>
      </c>
      <c r="E85" s="25">
        <f>IF(E82&gt;0, E82*$C$85,0)</f>
        <v>0</v>
      </c>
      <c r="F85" s="25">
        <f t="shared" ref="F85:BQ85" si="288">IF(F82&gt;0, F82*$C$85,0)</f>
        <v>0</v>
      </c>
      <c r="G85" s="25">
        <f t="shared" si="288"/>
        <v>0</v>
      </c>
      <c r="H85" s="25">
        <f t="shared" si="288"/>
        <v>0</v>
      </c>
      <c r="I85" s="25">
        <f t="shared" si="288"/>
        <v>0</v>
      </c>
      <c r="J85" s="25">
        <f t="shared" si="288"/>
        <v>0</v>
      </c>
      <c r="K85" s="25">
        <f t="shared" si="288"/>
        <v>0</v>
      </c>
      <c r="L85" s="25">
        <f t="shared" si="288"/>
        <v>0</v>
      </c>
      <c r="M85" s="25">
        <f t="shared" si="288"/>
        <v>0</v>
      </c>
      <c r="N85" s="25">
        <f t="shared" si="288"/>
        <v>0</v>
      </c>
      <c r="O85" s="25">
        <f t="shared" si="288"/>
        <v>0</v>
      </c>
      <c r="P85" s="25">
        <f t="shared" si="288"/>
        <v>0</v>
      </c>
      <c r="Q85" s="25">
        <f t="shared" si="288"/>
        <v>0</v>
      </c>
      <c r="R85" s="25">
        <f t="shared" si="288"/>
        <v>0</v>
      </c>
      <c r="S85" s="25">
        <f t="shared" si="288"/>
        <v>0</v>
      </c>
      <c r="T85" s="25">
        <f t="shared" si="288"/>
        <v>0</v>
      </c>
      <c r="U85" s="25">
        <f t="shared" si="288"/>
        <v>0</v>
      </c>
      <c r="V85" s="25">
        <f t="shared" si="288"/>
        <v>0</v>
      </c>
      <c r="W85" s="25">
        <f t="shared" si="288"/>
        <v>0</v>
      </c>
      <c r="X85" s="25">
        <f t="shared" si="288"/>
        <v>0</v>
      </c>
      <c r="Y85" s="25">
        <f t="shared" si="288"/>
        <v>0</v>
      </c>
      <c r="Z85" s="25">
        <f t="shared" si="288"/>
        <v>0</v>
      </c>
      <c r="AA85" s="25">
        <f t="shared" si="288"/>
        <v>0</v>
      </c>
      <c r="AB85" s="25">
        <f t="shared" si="288"/>
        <v>0</v>
      </c>
      <c r="AC85" s="25">
        <f t="shared" si="288"/>
        <v>0</v>
      </c>
      <c r="AD85" s="25">
        <f t="shared" si="288"/>
        <v>0</v>
      </c>
      <c r="AE85" s="25">
        <f t="shared" si="288"/>
        <v>0</v>
      </c>
      <c r="AF85" s="25">
        <f t="shared" si="288"/>
        <v>0</v>
      </c>
      <c r="AG85" s="25">
        <f t="shared" si="288"/>
        <v>0</v>
      </c>
      <c r="AH85" s="25">
        <f t="shared" si="288"/>
        <v>0</v>
      </c>
      <c r="AI85" s="25">
        <f t="shared" si="288"/>
        <v>0</v>
      </c>
      <c r="AJ85" s="25">
        <f t="shared" si="288"/>
        <v>0</v>
      </c>
      <c r="AK85" s="25">
        <f t="shared" si="288"/>
        <v>0</v>
      </c>
      <c r="AL85" s="25">
        <f t="shared" si="288"/>
        <v>0</v>
      </c>
      <c r="AM85" s="25">
        <f t="shared" si="288"/>
        <v>0</v>
      </c>
      <c r="AN85" s="25">
        <f t="shared" si="288"/>
        <v>0</v>
      </c>
      <c r="AO85" s="25">
        <f t="shared" si="288"/>
        <v>0</v>
      </c>
      <c r="AP85" s="25">
        <f t="shared" si="288"/>
        <v>0</v>
      </c>
      <c r="AQ85" s="25">
        <f t="shared" si="288"/>
        <v>0</v>
      </c>
      <c r="AR85" s="25">
        <f t="shared" si="288"/>
        <v>0</v>
      </c>
      <c r="AS85" s="25">
        <f t="shared" si="288"/>
        <v>0</v>
      </c>
      <c r="AT85" s="25">
        <f t="shared" si="288"/>
        <v>0</v>
      </c>
      <c r="AU85" s="25">
        <f t="shared" si="288"/>
        <v>0</v>
      </c>
      <c r="AV85" s="25">
        <f t="shared" si="288"/>
        <v>0</v>
      </c>
      <c r="AW85" s="25">
        <f t="shared" si="288"/>
        <v>0</v>
      </c>
      <c r="AX85" s="25">
        <f t="shared" si="288"/>
        <v>0</v>
      </c>
      <c r="AY85" s="25">
        <f t="shared" si="288"/>
        <v>0</v>
      </c>
      <c r="AZ85" s="25">
        <f t="shared" si="288"/>
        <v>0</v>
      </c>
      <c r="BA85" s="25">
        <f t="shared" si="288"/>
        <v>0</v>
      </c>
      <c r="BB85" s="25">
        <f t="shared" si="288"/>
        <v>0</v>
      </c>
      <c r="BC85" s="25">
        <f t="shared" si="288"/>
        <v>76911170.896433413</v>
      </c>
      <c r="BD85" s="25">
        <f t="shared" si="288"/>
        <v>1992934.0922478444</v>
      </c>
      <c r="BE85" s="25">
        <f t="shared" si="288"/>
        <v>1571784.6898523355</v>
      </c>
      <c r="BF85" s="25">
        <f t="shared" si="288"/>
        <v>1083157.5841031054</v>
      </c>
      <c r="BG85" s="25">
        <f t="shared" si="288"/>
        <v>572377.80420517141</v>
      </c>
      <c r="BH85" s="25">
        <f t="shared" si="288"/>
        <v>572377.80420517002</v>
      </c>
      <c r="BI85" s="25">
        <f t="shared" si="288"/>
        <v>1083157.5841031028</v>
      </c>
      <c r="BJ85" s="25">
        <f t="shared" si="288"/>
        <v>862625.80815127678</v>
      </c>
      <c r="BK85" s="25">
        <f t="shared" si="288"/>
        <v>1283775.2105467874</v>
      </c>
      <c r="BL85" s="25">
        <f t="shared" si="288"/>
        <v>1593863.8552321137</v>
      </c>
      <c r="BM85" s="25">
        <f t="shared" si="288"/>
        <v>1758429.9672570874</v>
      </c>
      <c r="BN85" s="25">
        <f t="shared" si="288"/>
        <v>1758429.9672570836</v>
      </c>
      <c r="BO85" s="25">
        <f t="shared" si="288"/>
        <v>156113836.63177994</v>
      </c>
      <c r="BP85" s="25">
        <f t="shared" si="288"/>
        <v>0</v>
      </c>
      <c r="BQ85" s="25">
        <f t="shared" si="288"/>
        <v>0</v>
      </c>
      <c r="BR85" s="25">
        <f t="shared" ref="BR85:EC85" si="289">IF(BR82&gt;0, BR82*$C$85,0)</f>
        <v>0</v>
      </c>
      <c r="BS85" s="25">
        <f t="shared" si="289"/>
        <v>0</v>
      </c>
      <c r="BT85" s="25">
        <f t="shared" si="289"/>
        <v>0</v>
      </c>
      <c r="BU85" s="25">
        <f t="shared" si="289"/>
        <v>0</v>
      </c>
      <c r="BV85" s="25">
        <f t="shared" si="289"/>
        <v>0</v>
      </c>
      <c r="BW85" s="25">
        <f t="shared" si="289"/>
        <v>0</v>
      </c>
      <c r="BX85" s="25">
        <f t="shared" si="289"/>
        <v>0</v>
      </c>
      <c r="BY85" s="25">
        <f t="shared" si="289"/>
        <v>0</v>
      </c>
      <c r="BZ85" s="25">
        <f t="shared" si="289"/>
        <v>0</v>
      </c>
      <c r="CA85" s="25">
        <f t="shared" si="289"/>
        <v>0</v>
      </c>
      <c r="CB85" s="25">
        <f t="shared" si="289"/>
        <v>0</v>
      </c>
      <c r="CC85" s="25">
        <f t="shared" si="289"/>
        <v>0</v>
      </c>
      <c r="CD85" s="25">
        <f t="shared" si="289"/>
        <v>0</v>
      </c>
      <c r="CE85" s="25">
        <f t="shared" si="289"/>
        <v>0</v>
      </c>
      <c r="CF85" s="25">
        <f t="shared" si="289"/>
        <v>0</v>
      </c>
      <c r="CG85" s="25">
        <f t="shared" si="289"/>
        <v>0</v>
      </c>
      <c r="CH85" s="25">
        <f t="shared" si="289"/>
        <v>0</v>
      </c>
      <c r="CI85" s="25">
        <f t="shared" si="289"/>
        <v>0</v>
      </c>
      <c r="CJ85" s="25">
        <f t="shared" si="289"/>
        <v>0</v>
      </c>
      <c r="CK85" s="25">
        <f t="shared" si="289"/>
        <v>0</v>
      </c>
      <c r="CL85" s="25">
        <f t="shared" si="289"/>
        <v>0</v>
      </c>
      <c r="CM85" s="25">
        <f t="shared" si="289"/>
        <v>0</v>
      </c>
      <c r="CN85" s="25">
        <f t="shared" si="289"/>
        <v>0</v>
      </c>
      <c r="CO85" s="25">
        <f t="shared" si="289"/>
        <v>0</v>
      </c>
      <c r="CP85" s="25">
        <f t="shared" si="289"/>
        <v>0</v>
      </c>
      <c r="CQ85" s="25">
        <f t="shared" si="289"/>
        <v>0</v>
      </c>
      <c r="CR85" s="25">
        <f t="shared" si="289"/>
        <v>0</v>
      </c>
      <c r="CS85" s="25">
        <f t="shared" si="289"/>
        <v>0</v>
      </c>
      <c r="CT85" s="25">
        <f t="shared" si="289"/>
        <v>0</v>
      </c>
      <c r="CU85" s="25">
        <f t="shared" si="289"/>
        <v>0</v>
      </c>
      <c r="CV85" s="25">
        <f t="shared" si="289"/>
        <v>0</v>
      </c>
      <c r="CW85" s="25">
        <f t="shared" si="289"/>
        <v>0</v>
      </c>
      <c r="CX85" s="25">
        <f t="shared" si="289"/>
        <v>0</v>
      </c>
      <c r="CY85" s="25">
        <f t="shared" si="289"/>
        <v>0</v>
      </c>
      <c r="CZ85" s="25">
        <f t="shared" si="289"/>
        <v>0</v>
      </c>
      <c r="DA85" s="25">
        <f t="shared" si="289"/>
        <v>0</v>
      </c>
      <c r="DB85" s="25">
        <f t="shared" si="289"/>
        <v>0</v>
      </c>
      <c r="DC85" s="25">
        <f t="shared" si="289"/>
        <v>0</v>
      </c>
      <c r="DD85" s="25">
        <f t="shared" si="289"/>
        <v>0</v>
      </c>
      <c r="DE85" s="25">
        <f t="shared" si="289"/>
        <v>0</v>
      </c>
      <c r="DF85" s="25">
        <f t="shared" si="289"/>
        <v>0</v>
      </c>
      <c r="DG85" s="25">
        <f t="shared" si="289"/>
        <v>0</v>
      </c>
      <c r="DH85" s="25">
        <f t="shared" si="289"/>
        <v>0</v>
      </c>
      <c r="DI85" s="25">
        <f t="shared" si="289"/>
        <v>0</v>
      </c>
      <c r="DJ85" s="25">
        <f t="shared" si="289"/>
        <v>0</v>
      </c>
      <c r="DK85" s="25">
        <f t="shared" si="289"/>
        <v>0</v>
      </c>
      <c r="DL85" s="25">
        <f t="shared" si="289"/>
        <v>0</v>
      </c>
      <c r="DM85" s="25">
        <f t="shared" si="289"/>
        <v>0</v>
      </c>
      <c r="DN85" s="25">
        <f t="shared" si="289"/>
        <v>0</v>
      </c>
      <c r="DO85" s="25">
        <f t="shared" si="289"/>
        <v>0</v>
      </c>
      <c r="DP85" s="25">
        <f t="shared" si="289"/>
        <v>0</v>
      </c>
      <c r="DQ85" s="25">
        <f t="shared" si="289"/>
        <v>0</v>
      </c>
      <c r="DR85" s="25">
        <f t="shared" si="289"/>
        <v>0</v>
      </c>
      <c r="DS85" s="25">
        <f t="shared" si="289"/>
        <v>0</v>
      </c>
      <c r="DT85" s="25">
        <f t="shared" si="289"/>
        <v>0</v>
      </c>
      <c r="DU85" s="25">
        <f t="shared" si="289"/>
        <v>0</v>
      </c>
      <c r="DV85" s="25">
        <f t="shared" si="289"/>
        <v>0</v>
      </c>
      <c r="DW85" s="25">
        <f t="shared" si="289"/>
        <v>0</v>
      </c>
      <c r="DX85" s="25">
        <f t="shared" si="289"/>
        <v>0</v>
      </c>
      <c r="DY85" s="25">
        <f t="shared" si="289"/>
        <v>0</v>
      </c>
      <c r="DZ85" s="25">
        <f t="shared" si="289"/>
        <v>0</v>
      </c>
      <c r="EA85" s="25">
        <f t="shared" si="289"/>
        <v>0</v>
      </c>
      <c r="EB85" s="25">
        <f t="shared" si="289"/>
        <v>0</v>
      </c>
      <c r="EC85" s="25">
        <f t="shared" si="289"/>
        <v>0</v>
      </c>
      <c r="ED85" s="25">
        <f t="shared" ref="ED85:GC85" si="290">IF(ED82&gt;0, ED82*$C$85,0)</f>
        <v>0</v>
      </c>
      <c r="EE85" s="25">
        <f t="shared" si="290"/>
        <v>0</v>
      </c>
      <c r="EF85" s="25">
        <f t="shared" si="290"/>
        <v>0</v>
      </c>
      <c r="EG85" s="25">
        <f t="shared" si="290"/>
        <v>0</v>
      </c>
      <c r="EH85" s="25">
        <f t="shared" si="290"/>
        <v>0</v>
      </c>
      <c r="EI85" s="25">
        <f t="shared" si="290"/>
        <v>0</v>
      </c>
      <c r="EJ85" s="25">
        <f t="shared" si="290"/>
        <v>0</v>
      </c>
      <c r="EK85" s="25">
        <f t="shared" si="290"/>
        <v>0</v>
      </c>
      <c r="EL85" s="25">
        <f t="shared" si="290"/>
        <v>0</v>
      </c>
      <c r="EM85" s="25">
        <f t="shared" si="290"/>
        <v>0</v>
      </c>
      <c r="EN85" s="25">
        <f t="shared" si="290"/>
        <v>0</v>
      </c>
      <c r="EO85" s="25">
        <f t="shared" si="290"/>
        <v>0</v>
      </c>
      <c r="EP85" s="25">
        <f t="shared" si="290"/>
        <v>0</v>
      </c>
      <c r="EQ85" s="25">
        <f t="shared" si="290"/>
        <v>0</v>
      </c>
      <c r="ER85" s="25">
        <f t="shared" si="290"/>
        <v>0</v>
      </c>
      <c r="ES85" s="25">
        <f t="shared" si="290"/>
        <v>0</v>
      </c>
      <c r="ET85" s="25">
        <f t="shared" si="290"/>
        <v>0</v>
      </c>
      <c r="EU85" s="25">
        <f t="shared" si="290"/>
        <v>0</v>
      </c>
      <c r="EV85" s="25">
        <f t="shared" si="290"/>
        <v>0</v>
      </c>
      <c r="EW85" s="25">
        <f t="shared" si="290"/>
        <v>0</v>
      </c>
      <c r="EX85" s="25">
        <f t="shared" si="290"/>
        <v>0</v>
      </c>
      <c r="EY85" s="25">
        <f t="shared" si="290"/>
        <v>0</v>
      </c>
      <c r="EZ85" s="25">
        <f t="shared" si="290"/>
        <v>0</v>
      </c>
      <c r="FA85" s="25">
        <f t="shared" si="290"/>
        <v>0</v>
      </c>
      <c r="FB85" s="25">
        <f t="shared" si="290"/>
        <v>0</v>
      </c>
      <c r="FC85" s="25">
        <f t="shared" si="290"/>
        <v>0</v>
      </c>
      <c r="FD85" s="25">
        <f t="shared" si="290"/>
        <v>0</v>
      </c>
      <c r="FE85" s="25">
        <f t="shared" si="290"/>
        <v>0</v>
      </c>
      <c r="FF85" s="25">
        <f t="shared" si="290"/>
        <v>0</v>
      </c>
      <c r="FG85" s="25">
        <f t="shared" si="290"/>
        <v>0</v>
      </c>
      <c r="FH85" s="25">
        <f t="shared" si="290"/>
        <v>0</v>
      </c>
      <c r="FI85" s="25">
        <f t="shared" si="290"/>
        <v>0</v>
      </c>
      <c r="FJ85" s="25">
        <f t="shared" si="290"/>
        <v>0</v>
      </c>
      <c r="FK85" s="25">
        <f t="shared" si="290"/>
        <v>0</v>
      </c>
      <c r="FL85" s="25">
        <f t="shared" si="290"/>
        <v>0</v>
      </c>
      <c r="FM85" s="25">
        <f t="shared" si="290"/>
        <v>0</v>
      </c>
      <c r="FN85" s="25">
        <f t="shared" si="290"/>
        <v>0</v>
      </c>
      <c r="FO85" s="25">
        <f t="shared" si="290"/>
        <v>0</v>
      </c>
      <c r="FP85" s="25">
        <f t="shared" si="290"/>
        <v>0</v>
      </c>
      <c r="FQ85" s="25">
        <f t="shared" si="290"/>
        <v>0</v>
      </c>
      <c r="FR85" s="25">
        <f t="shared" si="290"/>
        <v>0</v>
      </c>
      <c r="FS85" s="25">
        <f t="shared" si="290"/>
        <v>0</v>
      </c>
      <c r="FT85" s="25">
        <f t="shared" si="290"/>
        <v>0</v>
      </c>
      <c r="FU85" s="25">
        <f t="shared" si="290"/>
        <v>0</v>
      </c>
      <c r="FV85" s="25">
        <f t="shared" si="290"/>
        <v>0</v>
      </c>
      <c r="FW85" s="25">
        <f t="shared" si="290"/>
        <v>0</v>
      </c>
      <c r="FX85" s="25">
        <f t="shared" si="290"/>
        <v>0</v>
      </c>
      <c r="FY85" s="25">
        <f t="shared" si="290"/>
        <v>0</v>
      </c>
      <c r="FZ85" s="25">
        <f t="shared" si="290"/>
        <v>0</v>
      </c>
      <c r="GA85" s="25">
        <f t="shared" si="290"/>
        <v>0</v>
      </c>
      <c r="GB85" s="25">
        <f t="shared" si="290"/>
        <v>0</v>
      </c>
      <c r="GC85" s="25">
        <f t="shared" si="290"/>
        <v>0</v>
      </c>
    </row>
    <row r="86" spans="2:185" ht="17.25" customHeight="1" x14ac:dyDescent="0.75">
      <c r="B86" s="1067" t="s">
        <v>435</v>
      </c>
      <c r="C86" s="7"/>
      <c r="D86" s="1072">
        <f>SUM(D84:D85)</f>
        <v>345016389.50630927</v>
      </c>
      <c r="E86" s="19">
        <f>SUM(E84:E85)</f>
        <v>0</v>
      </c>
      <c r="F86" s="19">
        <f t="shared" ref="F86:BQ86" si="291">SUM(F84:F85)</f>
        <v>0</v>
      </c>
      <c r="G86" s="19">
        <f t="shared" si="291"/>
        <v>0</v>
      </c>
      <c r="H86" s="19">
        <f t="shared" si="291"/>
        <v>0</v>
      </c>
      <c r="I86" s="19">
        <f t="shared" si="291"/>
        <v>0</v>
      </c>
      <c r="J86" s="19">
        <f t="shared" si="291"/>
        <v>0</v>
      </c>
      <c r="K86" s="19">
        <f t="shared" si="291"/>
        <v>0</v>
      </c>
      <c r="L86" s="19">
        <f t="shared" si="291"/>
        <v>0</v>
      </c>
      <c r="M86" s="19">
        <f t="shared" si="291"/>
        <v>0</v>
      </c>
      <c r="N86" s="19">
        <f t="shared" si="291"/>
        <v>0</v>
      </c>
      <c r="O86" s="19">
        <f t="shared" si="291"/>
        <v>0</v>
      </c>
      <c r="P86" s="19">
        <f t="shared" si="291"/>
        <v>0</v>
      </c>
      <c r="Q86" s="19">
        <f t="shared" si="291"/>
        <v>0</v>
      </c>
      <c r="R86" s="19">
        <f t="shared" si="291"/>
        <v>0</v>
      </c>
      <c r="S86" s="19">
        <f t="shared" si="291"/>
        <v>0</v>
      </c>
      <c r="T86" s="19">
        <f t="shared" si="291"/>
        <v>0</v>
      </c>
      <c r="U86" s="19">
        <f t="shared" si="291"/>
        <v>0</v>
      </c>
      <c r="V86" s="19">
        <f t="shared" si="291"/>
        <v>0</v>
      </c>
      <c r="W86" s="19">
        <f t="shared" si="291"/>
        <v>0</v>
      </c>
      <c r="X86" s="19">
        <f t="shared" si="291"/>
        <v>0</v>
      </c>
      <c r="Y86" s="19">
        <f t="shared" si="291"/>
        <v>0</v>
      </c>
      <c r="Z86" s="19">
        <f t="shared" si="291"/>
        <v>0</v>
      </c>
      <c r="AA86" s="19">
        <f t="shared" si="291"/>
        <v>0</v>
      </c>
      <c r="AB86" s="19">
        <f t="shared" si="291"/>
        <v>0</v>
      </c>
      <c r="AC86" s="19">
        <f t="shared" si="291"/>
        <v>0</v>
      </c>
      <c r="AD86" s="19">
        <f t="shared" si="291"/>
        <v>0</v>
      </c>
      <c r="AE86" s="19">
        <f t="shared" si="291"/>
        <v>0</v>
      </c>
      <c r="AF86" s="19">
        <f t="shared" si="291"/>
        <v>0</v>
      </c>
      <c r="AG86" s="19">
        <f t="shared" si="291"/>
        <v>0</v>
      </c>
      <c r="AH86" s="19">
        <f t="shared" si="291"/>
        <v>0</v>
      </c>
      <c r="AI86" s="19">
        <f t="shared" si="291"/>
        <v>0</v>
      </c>
      <c r="AJ86" s="19">
        <f t="shared" si="291"/>
        <v>0</v>
      </c>
      <c r="AK86" s="19">
        <f t="shared" si="291"/>
        <v>0</v>
      </c>
      <c r="AL86" s="19">
        <f t="shared" si="291"/>
        <v>0</v>
      </c>
      <c r="AM86" s="19">
        <f t="shared" si="291"/>
        <v>0</v>
      </c>
      <c r="AN86" s="19">
        <f t="shared" si="291"/>
        <v>0</v>
      </c>
      <c r="AO86" s="19">
        <f t="shared" si="291"/>
        <v>0</v>
      </c>
      <c r="AP86" s="19">
        <f t="shared" si="291"/>
        <v>0</v>
      </c>
      <c r="AQ86" s="19">
        <f t="shared" si="291"/>
        <v>0</v>
      </c>
      <c r="AR86" s="19">
        <f t="shared" si="291"/>
        <v>0</v>
      </c>
      <c r="AS86" s="19">
        <f t="shared" si="291"/>
        <v>0</v>
      </c>
      <c r="AT86" s="19">
        <f t="shared" si="291"/>
        <v>0</v>
      </c>
      <c r="AU86" s="19">
        <f t="shared" si="291"/>
        <v>0</v>
      </c>
      <c r="AV86" s="19">
        <f t="shared" si="291"/>
        <v>0</v>
      </c>
      <c r="AW86" s="19">
        <f t="shared" si="291"/>
        <v>0</v>
      </c>
      <c r="AX86" s="19">
        <f t="shared" si="291"/>
        <v>0</v>
      </c>
      <c r="AY86" s="19">
        <f t="shared" si="291"/>
        <v>0</v>
      </c>
      <c r="AZ86" s="19">
        <f t="shared" si="291"/>
        <v>0</v>
      </c>
      <c r="BA86" s="19">
        <f t="shared" si="291"/>
        <v>0</v>
      </c>
      <c r="BB86" s="19">
        <f t="shared" si="291"/>
        <v>0</v>
      </c>
      <c r="BC86" s="19">
        <f t="shared" si="291"/>
        <v>107362994.0399932</v>
      </c>
      <c r="BD86" s="19">
        <f t="shared" si="291"/>
        <v>2782006.418238353</v>
      </c>
      <c r="BE86" s="19">
        <f t="shared" si="291"/>
        <v>2194109.2343530338</v>
      </c>
      <c r="BF86" s="19">
        <f t="shared" si="291"/>
        <v>1512017.5637818547</v>
      </c>
      <c r="BG86" s="19">
        <f t="shared" si="291"/>
        <v>799002.20039887493</v>
      </c>
      <c r="BH86" s="19">
        <f t="shared" si="291"/>
        <v>799002.20039887307</v>
      </c>
      <c r="BI86" s="19">
        <f t="shared" si="291"/>
        <v>1512017.563781851</v>
      </c>
      <c r="BJ86" s="19">
        <f t="shared" si="291"/>
        <v>1204169.5428613559</v>
      </c>
      <c r="BK86" s="19">
        <f t="shared" si="291"/>
        <v>1792066.7267466774</v>
      </c>
      <c r="BL86" s="19">
        <f t="shared" si="291"/>
        <v>2224930.3137027319</v>
      </c>
      <c r="BM86" s="19">
        <f t="shared" si="291"/>
        <v>2454653.9064993332</v>
      </c>
      <c r="BN86" s="19">
        <f t="shared" si="291"/>
        <v>2454653.9064993281</v>
      </c>
      <c r="BO86" s="19">
        <f t="shared" si="291"/>
        <v>217924765.88905382</v>
      </c>
      <c r="BP86" s="19">
        <f t="shared" si="291"/>
        <v>0</v>
      </c>
      <c r="BQ86" s="19">
        <f t="shared" si="291"/>
        <v>0</v>
      </c>
      <c r="BR86" s="19">
        <f t="shared" ref="BR86:EC86" si="292">SUM(BR84:BR85)</f>
        <v>0</v>
      </c>
      <c r="BS86" s="19">
        <f t="shared" si="292"/>
        <v>0</v>
      </c>
      <c r="BT86" s="19">
        <f t="shared" si="292"/>
        <v>0</v>
      </c>
      <c r="BU86" s="19">
        <f t="shared" si="292"/>
        <v>0</v>
      </c>
      <c r="BV86" s="19">
        <f t="shared" si="292"/>
        <v>0</v>
      </c>
      <c r="BW86" s="19">
        <f t="shared" si="292"/>
        <v>0</v>
      </c>
      <c r="BX86" s="19">
        <f t="shared" si="292"/>
        <v>0</v>
      </c>
      <c r="BY86" s="19">
        <f t="shared" si="292"/>
        <v>0</v>
      </c>
      <c r="BZ86" s="19">
        <f t="shared" si="292"/>
        <v>0</v>
      </c>
      <c r="CA86" s="19">
        <f t="shared" si="292"/>
        <v>0</v>
      </c>
      <c r="CB86" s="19">
        <f t="shared" si="292"/>
        <v>0</v>
      </c>
      <c r="CC86" s="19">
        <f t="shared" si="292"/>
        <v>0</v>
      </c>
      <c r="CD86" s="19">
        <f t="shared" si="292"/>
        <v>0</v>
      </c>
      <c r="CE86" s="19">
        <f t="shared" si="292"/>
        <v>0</v>
      </c>
      <c r="CF86" s="19">
        <f t="shared" si="292"/>
        <v>0</v>
      </c>
      <c r="CG86" s="19">
        <f t="shared" si="292"/>
        <v>0</v>
      </c>
      <c r="CH86" s="19">
        <f t="shared" si="292"/>
        <v>0</v>
      </c>
      <c r="CI86" s="19">
        <f t="shared" si="292"/>
        <v>0</v>
      </c>
      <c r="CJ86" s="19">
        <f t="shared" si="292"/>
        <v>0</v>
      </c>
      <c r="CK86" s="19">
        <f t="shared" si="292"/>
        <v>0</v>
      </c>
      <c r="CL86" s="19">
        <f t="shared" si="292"/>
        <v>0</v>
      </c>
      <c r="CM86" s="19">
        <f t="shared" si="292"/>
        <v>0</v>
      </c>
      <c r="CN86" s="19">
        <f t="shared" si="292"/>
        <v>0</v>
      </c>
      <c r="CO86" s="19">
        <f t="shared" si="292"/>
        <v>0</v>
      </c>
      <c r="CP86" s="19">
        <f t="shared" si="292"/>
        <v>0</v>
      </c>
      <c r="CQ86" s="19">
        <f t="shared" si="292"/>
        <v>0</v>
      </c>
      <c r="CR86" s="19">
        <f t="shared" si="292"/>
        <v>0</v>
      </c>
      <c r="CS86" s="19">
        <f t="shared" si="292"/>
        <v>0</v>
      </c>
      <c r="CT86" s="19">
        <f t="shared" si="292"/>
        <v>0</v>
      </c>
      <c r="CU86" s="19">
        <f t="shared" si="292"/>
        <v>0</v>
      </c>
      <c r="CV86" s="19">
        <f t="shared" si="292"/>
        <v>0</v>
      </c>
      <c r="CW86" s="19">
        <f t="shared" si="292"/>
        <v>0</v>
      </c>
      <c r="CX86" s="19">
        <f t="shared" si="292"/>
        <v>0</v>
      </c>
      <c r="CY86" s="19">
        <f t="shared" si="292"/>
        <v>0</v>
      </c>
      <c r="CZ86" s="19">
        <f t="shared" si="292"/>
        <v>0</v>
      </c>
      <c r="DA86" s="19">
        <f t="shared" si="292"/>
        <v>0</v>
      </c>
      <c r="DB86" s="19">
        <f t="shared" si="292"/>
        <v>0</v>
      </c>
      <c r="DC86" s="19">
        <f t="shared" si="292"/>
        <v>0</v>
      </c>
      <c r="DD86" s="19">
        <f t="shared" si="292"/>
        <v>0</v>
      </c>
      <c r="DE86" s="19">
        <f t="shared" si="292"/>
        <v>0</v>
      </c>
      <c r="DF86" s="19">
        <f t="shared" si="292"/>
        <v>0</v>
      </c>
      <c r="DG86" s="19">
        <f t="shared" si="292"/>
        <v>0</v>
      </c>
      <c r="DH86" s="19">
        <f t="shared" si="292"/>
        <v>0</v>
      </c>
      <c r="DI86" s="19">
        <f t="shared" si="292"/>
        <v>0</v>
      </c>
      <c r="DJ86" s="19">
        <f t="shared" si="292"/>
        <v>0</v>
      </c>
      <c r="DK86" s="19">
        <f t="shared" si="292"/>
        <v>0</v>
      </c>
      <c r="DL86" s="19">
        <f t="shared" si="292"/>
        <v>0</v>
      </c>
      <c r="DM86" s="19">
        <f t="shared" si="292"/>
        <v>0</v>
      </c>
      <c r="DN86" s="19">
        <f t="shared" si="292"/>
        <v>0</v>
      </c>
      <c r="DO86" s="19">
        <f t="shared" si="292"/>
        <v>0</v>
      </c>
      <c r="DP86" s="19">
        <f t="shared" si="292"/>
        <v>0</v>
      </c>
      <c r="DQ86" s="19">
        <f t="shared" si="292"/>
        <v>0</v>
      </c>
      <c r="DR86" s="19">
        <f t="shared" si="292"/>
        <v>0</v>
      </c>
      <c r="DS86" s="19">
        <f t="shared" si="292"/>
        <v>0</v>
      </c>
      <c r="DT86" s="19">
        <f t="shared" si="292"/>
        <v>0</v>
      </c>
      <c r="DU86" s="19">
        <f t="shared" si="292"/>
        <v>0</v>
      </c>
      <c r="DV86" s="19">
        <f t="shared" si="292"/>
        <v>0</v>
      </c>
      <c r="DW86" s="19">
        <f t="shared" si="292"/>
        <v>0</v>
      </c>
      <c r="DX86" s="19">
        <f t="shared" si="292"/>
        <v>0</v>
      </c>
      <c r="DY86" s="19">
        <f t="shared" si="292"/>
        <v>0</v>
      </c>
      <c r="DZ86" s="19">
        <f t="shared" si="292"/>
        <v>0</v>
      </c>
      <c r="EA86" s="19">
        <f t="shared" si="292"/>
        <v>0</v>
      </c>
      <c r="EB86" s="19">
        <f t="shared" si="292"/>
        <v>0</v>
      </c>
      <c r="EC86" s="19">
        <f t="shared" si="292"/>
        <v>0</v>
      </c>
      <c r="ED86" s="19">
        <f t="shared" ref="ED86:GC86" si="293">SUM(ED84:ED85)</f>
        <v>0</v>
      </c>
      <c r="EE86" s="19">
        <f t="shared" si="293"/>
        <v>0</v>
      </c>
      <c r="EF86" s="19">
        <f t="shared" si="293"/>
        <v>0</v>
      </c>
      <c r="EG86" s="19">
        <f t="shared" si="293"/>
        <v>0</v>
      </c>
      <c r="EH86" s="19">
        <f t="shared" si="293"/>
        <v>0</v>
      </c>
      <c r="EI86" s="19">
        <f t="shared" si="293"/>
        <v>0</v>
      </c>
      <c r="EJ86" s="19">
        <f t="shared" si="293"/>
        <v>0</v>
      </c>
      <c r="EK86" s="19">
        <f t="shared" si="293"/>
        <v>0</v>
      </c>
      <c r="EL86" s="19">
        <f t="shared" si="293"/>
        <v>0</v>
      </c>
      <c r="EM86" s="19">
        <f t="shared" si="293"/>
        <v>0</v>
      </c>
      <c r="EN86" s="19">
        <f t="shared" si="293"/>
        <v>0</v>
      </c>
      <c r="EO86" s="19">
        <f t="shared" si="293"/>
        <v>0</v>
      </c>
      <c r="EP86" s="19">
        <f t="shared" si="293"/>
        <v>0</v>
      </c>
      <c r="EQ86" s="19">
        <f t="shared" si="293"/>
        <v>0</v>
      </c>
      <c r="ER86" s="19">
        <f t="shared" si="293"/>
        <v>0</v>
      </c>
      <c r="ES86" s="19">
        <f t="shared" si="293"/>
        <v>0</v>
      </c>
      <c r="ET86" s="19">
        <f t="shared" si="293"/>
        <v>0</v>
      </c>
      <c r="EU86" s="19">
        <f t="shared" si="293"/>
        <v>0</v>
      </c>
      <c r="EV86" s="19">
        <f t="shared" si="293"/>
        <v>0</v>
      </c>
      <c r="EW86" s="19">
        <f t="shared" si="293"/>
        <v>0</v>
      </c>
      <c r="EX86" s="19">
        <f t="shared" si="293"/>
        <v>0</v>
      </c>
      <c r="EY86" s="19">
        <f t="shared" si="293"/>
        <v>0</v>
      </c>
      <c r="EZ86" s="19">
        <f t="shared" si="293"/>
        <v>0</v>
      </c>
      <c r="FA86" s="19">
        <f t="shared" si="293"/>
        <v>0</v>
      </c>
      <c r="FB86" s="19">
        <f t="shared" si="293"/>
        <v>0</v>
      </c>
      <c r="FC86" s="19">
        <f t="shared" si="293"/>
        <v>0</v>
      </c>
      <c r="FD86" s="19">
        <f t="shared" si="293"/>
        <v>0</v>
      </c>
      <c r="FE86" s="19">
        <f t="shared" si="293"/>
        <v>0</v>
      </c>
      <c r="FF86" s="19">
        <f t="shared" si="293"/>
        <v>0</v>
      </c>
      <c r="FG86" s="19">
        <f t="shared" si="293"/>
        <v>0</v>
      </c>
      <c r="FH86" s="19">
        <f t="shared" si="293"/>
        <v>0</v>
      </c>
      <c r="FI86" s="19">
        <f t="shared" si="293"/>
        <v>0</v>
      </c>
      <c r="FJ86" s="19">
        <f t="shared" si="293"/>
        <v>0</v>
      </c>
      <c r="FK86" s="19">
        <f t="shared" si="293"/>
        <v>0</v>
      </c>
      <c r="FL86" s="19">
        <f t="shared" si="293"/>
        <v>0</v>
      </c>
      <c r="FM86" s="19">
        <f t="shared" si="293"/>
        <v>0</v>
      </c>
      <c r="FN86" s="19">
        <f t="shared" si="293"/>
        <v>0</v>
      </c>
      <c r="FO86" s="19">
        <f t="shared" si="293"/>
        <v>0</v>
      </c>
      <c r="FP86" s="19">
        <f t="shared" si="293"/>
        <v>0</v>
      </c>
      <c r="FQ86" s="19">
        <f t="shared" si="293"/>
        <v>0</v>
      </c>
      <c r="FR86" s="19">
        <f t="shared" si="293"/>
        <v>0</v>
      </c>
      <c r="FS86" s="19">
        <f t="shared" si="293"/>
        <v>0</v>
      </c>
      <c r="FT86" s="19">
        <f t="shared" si="293"/>
        <v>0</v>
      </c>
      <c r="FU86" s="19">
        <f t="shared" si="293"/>
        <v>0</v>
      </c>
      <c r="FV86" s="19">
        <f t="shared" si="293"/>
        <v>0</v>
      </c>
      <c r="FW86" s="19">
        <f t="shared" si="293"/>
        <v>0</v>
      </c>
      <c r="FX86" s="19">
        <f t="shared" si="293"/>
        <v>0</v>
      </c>
      <c r="FY86" s="19">
        <f t="shared" si="293"/>
        <v>0</v>
      </c>
      <c r="FZ86" s="19">
        <f t="shared" si="293"/>
        <v>0</v>
      </c>
      <c r="GA86" s="19">
        <f t="shared" si="293"/>
        <v>0</v>
      </c>
      <c r="GB86" s="19">
        <f t="shared" si="293"/>
        <v>0</v>
      </c>
      <c r="GC86" s="19">
        <f t="shared" si="293"/>
        <v>0</v>
      </c>
    </row>
    <row r="87" spans="2:185" ht="17.25" customHeight="1" x14ac:dyDescent="0.75"/>
    <row r="88" spans="2:185" x14ac:dyDescent="0.75">
      <c r="B88" s="61" t="s">
        <v>438</v>
      </c>
      <c r="C88" s="7"/>
      <c r="D88" s="513"/>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row>
    <row r="89" spans="2:185" x14ac:dyDescent="0.75">
      <c r="B89" s="9" t="s">
        <v>439</v>
      </c>
      <c r="C89" s="7"/>
      <c r="D89" s="513">
        <f>SUM(E89:GC89)</f>
        <v>-45980000.000000015</v>
      </c>
      <c r="E89" s="513">
        <f t="shared" ref="E89:AJ89" si="294">+E47</f>
        <v>-3380804.9311906248</v>
      </c>
      <c r="F89" s="513">
        <f t="shared" si="294"/>
        <v>-1147954.160658183</v>
      </c>
      <c r="G89" s="513">
        <f t="shared" si="294"/>
        <v>-1250296.9817727783</v>
      </c>
      <c r="H89" s="513">
        <f t="shared" si="294"/>
        <v>-1352465.2950798061</v>
      </c>
      <c r="I89" s="513">
        <f t="shared" si="294"/>
        <v>-829798.97141551191</v>
      </c>
      <c r="J89" s="513">
        <f t="shared" si="294"/>
        <v>-21700412.053972524</v>
      </c>
      <c r="K89" s="513">
        <f t="shared" si="294"/>
        <v>-16197042.815472055</v>
      </c>
      <c r="L89" s="513">
        <f t="shared" si="294"/>
        <v>0</v>
      </c>
      <c r="M89" s="513">
        <f t="shared" si="294"/>
        <v>0</v>
      </c>
      <c r="N89" s="513">
        <f t="shared" si="294"/>
        <v>0</v>
      </c>
      <c r="O89" s="513">
        <f t="shared" si="294"/>
        <v>0</v>
      </c>
      <c r="P89" s="513">
        <f t="shared" si="294"/>
        <v>0</v>
      </c>
      <c r="Q89" s="513">
        <f t="shared" si="294"/>
        <v>0</v>
      </c>
      <c r="R89" s="513">
        <f t="shared" si="294"/>
        <v>0</v>
      </c>
      <c r="S89" s="513">
        <f t="shared" si="294"/>
        <v>0</v>
      </c>
      <c r="T89" s="513">
        <f t="shared" si="294"/>
        <v>0</v>
      </c>
      <c r="U89" s="513">
        <f t="shared" si="294"/>
        <v>0</v>
      </c>
      <c r="V89" s="513">
        <f t="shared" si="294"/>
        <v>0</v>
      </c>
      <c r="W89" s="513">
        <f t="shared" si="294"/>
        <v>0</v>
      </c>
      <c r="X89" s="513">
        <f t="shared" si="294"/>
        <v>0</v>
      </c>
      <c r="Y89" s="513">
        <f t="shared" si="294"/>
        <v>0</v>
      </c>
      <c r="Z89" s="513">
        <f t="shared" si="294"/>
        <v>0</v>
      </c>
      <c r="AA89" s="513">
        <f t="shared" si="294"/>
        <v>0</v>
      </c>
      <c r="AB89" s="513">
        <f t="shared" si="294"/>
        <v>0</v>
      </c>
      <c r="AC89" s="513">
        <f t="shared" si="294"/>
        <v>0</v>
      </c>
      <c r="AD89" s="513">
        <f t="shared" si="294"/>
        <v>-60612.395219264377</v>
      </c>
      <c r="AE89" s="513">
        <f t="shared" si="294"/>
        <v>-60612.395219264377</v>
      </c>
      <c r="AF89" s="513">
        <f t="shared" si="294"/>
        <v>0</v>
      </c>
      <c r="AG89" s="513">
        <f t="shared" si="294"/>
        <v>0</v>
      </c>
      <c r="AH89" s="513">
        <f t="shared" si="294"/>
        <v>0</v>
      </c>
      <c r="AI89" s="513">
        <f t="shared" si="294"/>
        <v>0</v>
      </c>
      <c r="AJ89" s="513">
        <f t="shared" si="294"/>
        <v>0</v>
      </c>
      <c r="AK89" s="513">
        <f t="shared" ref="AK89:BP89" si="295">+AK47</f>
        <v>0</v>
      </c>
      <c r="AL89" s="513">
        <f t="shared" si="295"/>
        <v>0</v>
      </c>
      <c r="AM89" s="513">
        <f t="shared" si="295"/>
        <v>0</v>
      </c>
      <c r="AN89" s="513">
        <f t="shared" si="295"/>
        <v>0</v>
      </c>
      <c r="AO89" s="513">
        <f t="shared" si="295"/>
        <v>0</v>
      </c>
      <c r="AP89" s="513">
        <f t="shared" si="295"/>
        <v>0</v>
      </c>
      <c r="AQ89" s="513">
        <f t="shared" si="295"/>
        <v>0</v>
      </c>
      <c r="AR89" s="513">
        <f t="shared" si="295"/>
        <v>0</v>
      </c>
      <c r="AS89" s="513">
        <f t="shared" si="295"/>
        <v>0</v>
      </c>
      <c r="AT89" s="513">
        <f t="shared" si="295"/>
        <v>0</v>
      </c>
      <c r="AU89" s="513">
        <f t="shared" si="295"/>
        <v>0</v>
      </c>
      <c r="AV89" s="513">
        <f t="shared" si="295"/>
        <v>0</v>
      </c>
      <c r="AW89" s="513">
        <f t="shared" si="295"/>
        <v>0</v>
      </c>
      <c r="AX89" s="513">
        <f t="shared" si="295"/>
        <v>0</v>
      </c>
      <c r="AY89" s="513">
        <f t="shared" si="295"/>
        <v>0</v>
      </c>
      <c r="AZ89" s="513">
        <f t="shared" si="295"/>
        <v>0</v>
      </c>
      <c r="BA89" s="513">
        <f t="shared" si="295"/>
        <v>0</v>
      </c>
      <c r="BB89" s="513">
        <f t="shared" si="295"/>
        <v>0</v>
      </c>
      <c r="BC89" s="513">
        <f t="shared" si="295"/>
        <v>0</v>
      </c>
      <c r="BD89" s="513">
        <f t="shared" si="295"/>
        <v>0</v>
      </c>
      <c r="BE89" s="513">
        <f t="shared" si="295"/>
        <v>0</v>
      </c>
      <c r="BF89" s="513">
        <f t="shared" si="295"/>
        <v>0</v>
      </c>
      <c r="BG89" s="513">
        <f t="shared" si="295"/>
        <v>0</v>
      </c>
      <c r="BH89" s="513">
        <f t="shared" si="295"/>
        <v>0</v>
      </c>
      <c r="BI89" s="513">
        <f t="shared" si="295"/>
        <v>0</v>
      </c>
      <c r="BJ89" s="513">
        <f t="shared" si="295"/>
        <v>0</v>
      </c>
      <c r="BK89" s="513">
        <f t="shared" si="295"/>
        <v>0</v>
      </c>
      <c r="BL89" s="513">
        <f t="shared" si="295"/>
        <v>0</v>
      </c>
      <c r="BM89" s="513">
        <f t="shared" si="295"/>
        <v>0</v>
      </c>
      <c r="BN89" s="513">
        <f t="shared" si="295"/>
        <v>0</v>
      </c>
      <c r="BO89" s="513">
        <f t="shared" si="295"/>
        <v>0</v>
      </c>
      <c r="BP89" s="513">
        <f t="shared" si="295"/>
        <v>0</v>
      </c>
      <c r="BQ89" s="513">
        <f t="shared" ref="BQ89:CV89" si="296">+BQ47</f>
        <v>0</v>
      </c>
      <c r="BR89" s="513">
        <f t="shared" si="296"/>
        <v>0</v>
      </c>
      <c r="BS89" s="513">
        <f t="shared" si="296"/>
        <v>0</v>
      </c>
      <c r="BT89" s="513">
        <f t="shared" si="296"/>
        <v>0</v>
      </c>
      <c r="BU89" s="513">
        <f t="shared" si="296"/>
        <v>0</v>
      </c>
      <c r="BV89" s="513">
        <f t="shared" si="296"/>
        <v>0</v>
      </c>
      <c r="BW89" s="513">
        <f t="shared" si="296"/>
        <v>0</v>
      </c>
      <c r="BX89" s="513">
        <f t="shared" si="296"/>
        <v>0</v>
      </c>
      <c r="BY89" s="513">
        <f t="shared" si="296"/>
        <v>0</v>
      </c>
      <c r="BZ89" s="513">
        <f t="shared" si="296"/>
        <v>0</v>
      </c>
      <c r="CA89" s="513">
        <f t="shared" si="296"/>
        <v>0</v>
      </c>
      <c r="CB89" s="513">
        <f t="shared" si="296"/>
        <v>0</v>
      </c>
      <c r="CC89" s="513">
        <f t="shared" si="296"/>
        <v>0</v>
      </c>
      <c r="CD89" s="513">
        <f t="shared" si="296"/>
        <v>0</v>
      </c>
      <c r="CE89" s="513">
        <f t="shared" si="296"/>
        <v>0</v>
      </c>
      <c r="CF89" s="513">
        <f t="shared" si="296"/>
        <v>0</v>
      </c>
      <c r="CG89" s="513">
        <f t="shared" si="296"/>
        <v>0</v>
      </c>
      <c r="CH89" s="513">
        <f t="shared" si="296"/>
        <v>0</v>
      </c>
      <c r="CI89" s="513">
        <f t="shared" si="296"/>
        <v>0</v>
      </c>
      <c r="CJ89" s="513">
        <f t="shared" si="296"/>
        <v>0</v>
      </c>
      <c r="CK89" s="513">
        <f t="shared" si="296"/>
        <v>0</v>
      </c>
      <c r="CL89" s="513">
        <f t="shared" si="296"/>
        <v>0</v>
      </c>
      <c r="CM89" s="513">
        <f t="shared" si="296"/>
        <v>0</v>
      </c>
      <c r="CN89" s="513">
        <f t="shared" si="296"/>
        <v>0</v>
      </c>
      <c r="CO89" s="513">
        <f t="shared" si="296"/>
        <v>0</v>
      </c>
      <c r="CP89" s="513">
        <f t="shared" si="296"/>
        <v>0</v>
      </c>
      <c r="CQ89" s="513">
        <f t="shared" si="296"/>
        <v>0</v>
      </c>
      <c r="CR89" s="513">
        <f t="shared" si="296"/>
        <v>0</v>
      </c>
      <c r="CS89" s="513">
        <f t="shared" si="296"/>
        <v>0</v>
      </c>
      <c r="CT89" s="513">
        <f t="shared" si="296"/>
        <v>0</v>
      </c>
      <c r="CU89" s="513">
        <f t="shared" si="296"/>
        <v>0</v>
      </c>
      <c r="CV89" s="513">
        <f t="shared" si="296"/>
        <v>0</v>
      </c>
      <c r="CW89" s="513">
        <f t="shared" ref="CW89:EB89" si="297">+CW47</f>
        <v>0</v>
      </c>
      <c r="CX89" s="513">
        <f t="shared" si="297"/>
        <v>0</v>
      </c>
      <c r="CY89" s="513">
        <f t="shared" si="297"/>
        <v>0</v>
      </c>
      <c r="CZ89" s="513">
        <f t="shared" si="297"/>
        <v>0</v>
      </c>
      <c r="DA89" s="513">
        <f t="shared" si="297"/>
        <v>0</v>
      </c>
      <c r="DB89" s="513">
        <f t="shared" si="297"/>
        <v>0</v>
      </c>
      <c r="DC89" s="513">
        <f t="shared" si="297"/>
        <v>0</v>
      </c>
      <c r="DD89" s="513">
        <f t="shared" si="297"/>
        <v>0</v>
      </c>
      <c r="DE89" s="513">
        <f t="shared" si="297"/>
        <v>0</v>
      </c>
      <c r="DF89" s="513">
        <f t="shared" si="297"/>
        <v>0</v>
      </c>
      <c r="DG89" s="513">
        <f t="shared" si="297"/>
        <v>0</v>
      </c>
      <c r="DH89" s="513">
        <f t="shared" si="297"/>
        <v>0</v>
      </c>
      <c r="DI89" s="513">
        <f t="shared" si="297"/>
        <v>0</v>
      </c>
      <c r="DJ89" s="513">
        <f t="shared" si="297"/>
        <v>0</v>
      </c>
      <c r="DK89" s="513">
        <f t="shared" si="297"/>
        <v>0</v>
      </c>
      <c r="DL89" s="513">
        <f t="shared" si="297"/>
        <v>0</v>
      </c>
      <c r="DM89" s="513">
        <f t="shared" si="297"/>
        <v>0</v>
      </c>
      <c r="DN89" s="513">
        <f t="shared" si="297"/>
        <v>0</v>
      </c>
      <c r="DO89" s="513">
        <f t="shared" si="297"/>
        <v>0</v>
      </c>
      <c r="DP89" s="513">
        <f t="shared" si="297"/>
        <v>0</v>
      </c>
      <c r="DQ89" s="513">
        <f t="shared" si="297"/>
        <v>0</v>
      </c>
      <c r="DR89" s="513">
        <f t="shared" si="297"/>
        <v>0</v>
      </c>
      <c r="DS89" s="513">
        <f t="shared" si="297"/>
        <v>0</v>
      </c>
      <c r="DT89" s="513">
        <f t="shared" si="297"/>
        <v>0</v>
      </c>
      <c r="DU89" s="513">
        <f t="shared" si="297"/>
        <v>0</v>
      </c>
      <c r="DV89" s="513">
        <f t="shared" si="297"/>
        <v>0</v>
      </c>
      <c r="DW89" s="513">
        <f t="shared" si="297"/>
        <v>0</v>
      </c>
      <c r="DX89" s="513">
        <f t="shared" si="297"/>
        <v>0</v>
      </c>
      <c r="DY89" s="513">
        <f t="shared" si="297"/>
        <v>0</v>
      </c>
      <c r="DZ89" s="513">
        <f t="shared" si="297"/>
        <v>0</v>
      </c>
      <c r="EA89" s="513">
        <f t="shared" si="297"/>
        <v>0</v>
      </c>
      <c r="EB89" s="513">
        <f t="shared" si="297"/>
        <v>0</v>
      </c>
      <c r="EC89" s="513">
        <f t="shared" ref="EC89:FH89" si="298">+EC47</f>
        <v>0</v>
      </c>
      <c r="ED89" s="513">
        <f t="shared" si="298"/>
        <v>0</v>
      </c>
      <c r="EE89" s="513">
        <f t="shared" si="298"/>
        <v>0</v>
      </c>
      <c r="EF89" s="513">
        <f t="shared" si="298"/>
        <v>0</v>
      </c>
      <c r="EG89" s="513">
        <f t="shared" si="298"/>
        <v>0</v>
      </c>
      <c r="EH89" s="513">
        <f t="shared" si="298"/>
        <v>0</v>
      </c>
      <c r="EI89" s="513">
        <f t="shared" si="298"/>
        <v>0</v>
      </c>
      <c r="EJ89" s="513">
        <f t="shared" si="298"/>
        <v>0</v>
      </c>
      <c r="EK89" s="513">
        <f t="shared" si="298"/>
        <v>0</v>
      </c>
      <c r="EL89" s="513">
        <f t="shared" si="298"/>
        <v>0</v>
      </c>
      <c r="EM89" s="513">
        <f t="shared" si="298"/>
        <v>0</v>
      </c>
      <c r="EN89" s="513">
        <f t="shared" si="298"/>
        <v>0</v>
      </c>
      <c r="EO89" s="513">
        <f t="shared" si="298"/>
        <v>0</v>
      </c>
      <c r="EP89" s="513">
        <f t="shared" si="298"/>
        <v>0</v>
      </c>
      <c r="EQ89" s="513">
        <f t="shared" si="298"/>
        <v>0</v>
      </c>
      <c r="ER89" s="513">
        <f t="shared" si="298"/>
        <v>0</v>
      </c>
      <c r="ES89" s="513">
        <f t="shared" si="298"/>
        <v>0</v>
      </c>
      <c r="ET89" s="513">
        <f t="shared" si="298"/>
        <v>0</v>
      </c>
      <c r="EU89" s="513">
        <f t="shared" si="298"/>
        <v>0</v>
      </c>
      <c r="EV89" s="513">
        <f t="shared" si="298"/>
        <v>0</v>
      </c>
      <c r="EW89" s="513">
        <f t="shared" si="298"/>
        <v>0</v>
      </c>
      <c r="EX89" s="513">
        <f t="shared" si="298"/>
        <v>0</v>
      </c>
      <c r="EY89" s="513">
        <f t="shared" si="298"/>
        <v>0</v>
      </c>
      <c r="EZ89" s="513">
        <f t="shared" si="298"/>
        <v>0</v>
      </c>
      <c r="FA89" s="513">
        <f t="shared" si="298"/>
        <v>0</v>
      </c>
      <c r="FB89" s="513">
        <f t="shared" si="298"/>
        <v>0</v>
      </c>
      <c r="FC89" s="513">
        <f t="shared" si="298"/>
        <v>0</v>
      </c>
      <c r="FD89" s="513">
        <f t="shared" si="298"/>
        <v>0</v>
      </c>
      <c r="FE89" s="513">
        <f t="shared" si="298"/>
        <v>0</v>
      </c>
      <c r="FF89" s="513">
        <f t="shared" si="298"/>
        <v>0</v>
      </c>
      <c r="FG89" s="513">
        <f t="shared" si="298"/>
        <v>0</v>
      </c>
      <c r="FH89" s="513">
        <f t="shared" si="298"/>
        <v>0</v>
      </c>
      <c r="FI89" s="513">
        <f t="shared" ref="FI89:GC89" si="299">+FI47</f>
        <v>0</v>
      </c>
      <c r="FJ89" s="513">
        <f t="shared" si="299"/>
        <v>0</v>
      </c>
      <c r="FK89" s="513">
        <f t="shared" si="299"/>
        <v>0</v>
      </c>
      <c r="FL89" s="513">
        <f t="shared" si="299"/>
        <v>0</v>
      </c>
      <c r="FM89" s="513">
        <f t="shared" si="299"/>
        <v>0</v>
      </c>
      <c r="FN89" s="513">
        <f t="shared" si="299"/>
        <v>0</v>
      </c>
      <c r="FO89" s="513">
        <f t="shared" si="299"/>
        <v>0</v>
      </c>
      <c r="FP89" s="513">
        <f t="shared" si="299"/>
        <v>0</v>
      </c>
      <c r="FQ89" s="513">
        <f t="shared" si="299"/>
        <v>0</v>
      </c>
      <c r="FR89" s="513">
        <f t="shared" si="299"/>
        <v>0</v>
      </c>
      <c r="FS89" s="513">
        <f t="shared" si="299"/>
        <v>0</v>
      </c>
      <c r="FT89" s="513">
        <f t="shared" si="299"/>
        <v>0</v>
      </c>
      <c r="FU89" s="513">
        <f t="shared" si="299"/>
        <v>0</v>
      </c>
      <c r="FV89" s="513">
        <f t="shared" si="299"/>
        <v>0</v>
      </c>
      <c r="FW89" s="513">
        <f t="shared" si="299"/>
        <v>0</v>
      </c>
      <c r="FX89" s="513">
        <f t="shared" si="299"/>
        <v>0</v>
      </c>
      <c r="FY89" s="513">
        <f t="shared" si="299"/>
        <v>0</v>
      </c>
      <c r="FZ89" s="513">
        <f t="shared" si="299"/>
        <v>0</v>
      </c>
      <c r="GA89" s="513">
        <f t="shared" si="299"/>
        <v>0</v>
      </c>
      <c r="GB89" s="513">
        <f t="shared" si="299"/>
        <v>0</v>
      </c>
      <c r="GC89" s="513">
        <f t="shared" si="299"/>
        <v>0</v>
      </c>
    </row>
    <row r="90" spans="2:185" x14ac:dyDescent="0.75">
      <c r="B90" s="9" t="s">
        <v>440</v>
      </c>
      <c r="C90" s="7"/>
      <c r="D90" s="513">
        <f t="shared" ref="D90:D91" si="300">SUM(F90:GC90)</f>
        <v>73696461.021875963</v>
      </c>
      <c r="E90" s="19">
        <f t="shared" ref="E90:AJ90" si="301">+E72</f>
        <v>0</v>
      </c>
      <c r="F90" s="19">
        <f t="shared" si="301"/>
        <v>0</v>
      </c>
      <c r="G90" s="19">
        <f t="shared" si="301"/>
        <v>0</v>
      </c>
      <c r="H90" s="19">
        <f t="shared" si="301"/>
        <v>0</v>
      </c>
      <c r="I90" s="19">
        <f t="shared" si="301"/>
        <v>0</v>
      </c>
      <c r="J90" s="19">
        <f t="shared" si="301"/>
        <v>0</v>
      </c>
      <c r="K90" s="19">
        <f t="shared" si="301"/>
        <v>0</v>
      </c>
      <c r="L90" s="19">
        <f t="shared" si="301"/>
        <v>0</v>
      </c>
      <c r="M90" s="19">
        <f t="shared" si="301"/>
        <v>0</v>
      </c>
      <c r="N90" s="19">
        <f t="shared" si="301"/>
        <v>0</v>
      </c>
      <c r="O90" s="19">
        <f t="shared" si="301"/>
        <v>0</v>
      </c>
      <c r="P90" s="19">
        <f t="shared" si="301"/>
        <v>0</v>
      </c>
      <c r="Q90" s="19">
        <f t="shared" si="301"/>
        <v>0</v>
      </c>
      <c r="R90" s="19">
        <f t="shared" si="301"/>
        <v>0</v>
      </c>
      <c r="S90" s="19">
        <f t="shared" si="301"/>
        <v>0</v>
      </c>
      <c r="T90" s="19">
        <f t="shared" si="301"/>
        <v>0</v>
      </c>
      <c r="U90" s="19">
        <f t="shared" si="301"/>
        <v>0</v>
      </c>
      <c r="V90" s="19">
        <f t="shared" si="301"/>
        <v>0</v>
      </c>
      <c r="W90" s="19">
        <f t="shared" si="301"/>
        <v>0</v>
      </c>
      <c r="X90" s="19">
        <f t="shared" si="301"/>
        <v>0</v>
      </c>
      <c r="Y90" s="19">
        <f t="shared" si="301"/>
        <v>0</v>
      </c>
      <c r="Z90" s="19">
        <f t="shared" si="301"/>
        <v>0</v>
      </c>
      <c r="AA90" s="19">
        <f t="shared" si="301"/>
        <v>0</v>
      </c>
      <c r="AB90" s="19">
        <f t="shared" si="301"/>
        <v>0</v>
      </c>
      <c r="AC90" s="19">
        <f t="shared" si="301"/>
        <v>0</v>
      </c>
      <c r="AD90" s="19">
        <f t="shared" si="301"/>
        <v>0</v>
      </c>
      <c r="AE90" s="19">
        <f t="shared" si="301"/>
        <v>0</v>
      </c>
      <c r="AF90" s="19">
        <f t="shared" si="301"/>
        <v>1303122.1404407592</v>
      </c>
      <c r="AG90" s="19">
        <f t="shared" si="301"/>
        <v>1149394.7771815229</v>
      </c>
      <c r="AH90" s="19">
        <f t="shared" si="301"/>
        <v>971036.79743238166</v>
      </c>
      <c r="AI90" s="19">
        <f t="shared" si="301"/>
        <v>784592.6796841101</v>
      </c>
      <c r="AJ90" s="19">
        <f t="shared" si="301"/>
        <v>784592.67968410964</v>
      </c>
      <c r="AK90" s="19">
        <f t="shared" ref="AK90:BP90" si="302">+AK72</f>
        <v>971036.79743238073</v>
      </c>
      <c r="AL90" s="19">
        <f t="shared" si="302"/>
        <v>1149394.7771815234</v>
      </c>
      <c r="AM90" s="19">
        <f t="shared" si="302"/>
        <v>1303122.1404407604</v>
      </c>
      <c r="AN90" s="19">
        <f t="shared" si="302"/>
        <v>1416310.2619315241</v>
      </c>
      <c r="AO90" s="19">
        <f t="shared" si="302"/>
        <v>1476379.9529711548</v>
      </c>
      <c r="AP90" s="19">
        <f t="shared" si="302"/>
        <v>1476379.9529711539</v>
      </c>
      <c r="AQ90" s="19">
        <f t="shared" si="302"/>
        <v>1416310.2619315262</v>
      </c>
      <c r="AR90" s="19">
        <f t="shared" si="302"/>
        <v>1603969.8796484461</v>
      </c>
      <c r="AS90" s="19">
        <f t="shared" si="302"/>
        <v>1416329.3694522094</v>
      </c>
      <c r="AT90" s="19">
        <f t="shared" si="302"/>
        <v>1198624.5860737169</v>
      </c>
      <c r="AU90" s="19">
        <f t="shared" si="302"/>
        <v>971049.81580736407</v>
      </c>
      <c r="AV90" s="19">
        <f t="shared" si="302"/>
        <v>971049.81580736337</v>
      </c>
      <c r="AW90" s="19">
        <f t="shared" si="302"/>
        <v>1198624.5860737155</v>
      </c>
      <c r="AX90" s="19">
        <f t="shared" si="302"/>
        <v>1416329.3694522099</v>
      </c>
      <c r="AY90" s="19">
        <f t="shared" si="302"/>
        <v>1603969.8796484473</v>
      </c>
      <c r="AZ90" s="19">
        <f t="shared" si="302"/>
        <v>1742127.9564825951</v>
      </c>
      <c r="BA90" s="19">
        <f t="shared" si="302"/>
        <v>1815449.3693724978</v>
      </c>
      <c r="BB90" s="19">
        <f t="shared" si="302"/>
        <v>1815449.3693724961</v>
      </c>
      <c r="BC90" s="19">
        <f t="shared" si="302"/>
        <v>43741813.805402003</v>
      </c>
      <c r="BD90" s="19">
        <f t="shared" si="302"/>
        <v>0</v>
      </c>
      <c r="BE90" s="19">
        <f t="shared" si="302"/>
        <v>0</v>
      </c>
      <c r="BF90" s="19">
        <f t="shared" si="302"/>
        <v>0</v>
      </c>
      <c r="BG90" s="19">
        <f t="shared" si="302"/>
        <v>0</v>
      </c>
      <c r="BH90" s="19">
        <f t="shared" si="302"/>
        <v>0</v>
      </c>
      <c r="BI90" s="19">
        <f t="shared" si="302"/>
        <v>0</v>
      </c>
      <c r="BJ90" s="19">
        <f t="shared" si="302"/>
        <v>0</v>
      </c>
      <c r="BK90" s="19">
        <f t="shared" si="302"/>
        <v>0</v>
      </c>
      <c r="BL90" s="19">
        <f t="shared" si="302"/>
        <v>0</v>
      </c>
      <c r="BM90" s="19">
        <f t="shared" si="302"/>
        <v>0</v>
      </c>
      <c r="BN90" s="19">
        <f t="shared" si="302"/>
        <v>0</v>
      </c>
      <c r="BO90" s="19">
        <f t="shared" si="302"/>
        <v>0</v>
      </c>
      <c r="BP90" s="19">
        <f t="shared" si="302"/>
        <v>0</v>
      </c>
      <c r="BQ90" s="19">
        <f t="shared" ref="BQ90:CV90" si="303">+BQ72</f>
        <v>0</v>
      </c>
      <c r="BR90" s="19">
        <f t="shared" si="303"/>
        <v>0</v>
      </c>
      <c r="BS90" s="19">
        <f t="shared" si="303"/>
        <v>0</v>
      </c>
      <c r="BT90" s="19">
        <f t="shared" si="303"/>
        <v>0</v>
      </c>
      <c r="BU90" s="19">
        <f t="shared" si="303"/>
        <v>0</v>
      </c>
      <c r="BV90" s="19">
        <f t="shared" si="303"/>
        <v>0</v>
      </c>
      <c r="BW90" s="19">
        <f t="shared" si="303"/>
        <v>0</v>
      </c>
      <c r="BX90" s="19">
        <f t="shared" si="303"/>
        <v>0</v>
      </c>
      <c r="BY90" s="19">
        <f t="shared" si="303"/>
        <v>0</v>
      </c>
      <c r="BZ90" s="19">
        <f t="shared" si="303"/>
        <v>0</v>
      </c>
      <c r="CA90" s="19">
        <f t="shared" si="303"/>
        <v>0</v>
      </c>
      <c r="CB90" s="19">
        <f t="shared" si="303"/>
        <v>0</v>
      </c>
      <c r="CC90" s="19">
        <f t="shared" si="303"/>
        <v>0</v>
      </c>
      <c r="CD90" s="19">
        <f t="shared" si="303"/>
        <v>0</v>
      </c>
      <c r="CE90" s="19">
        <f t="shared" si="303"/>
        <v>0</v>
      </c>
      <c r="CF90" s="19">
        <f t="shared" si="303"/>
        <v>0</v>
      </c>
      <c r="CG90" s="19">
        <f t="shared" si="303"/>
        <v>0</v>
      </c>
      <c r="CH90" s="19">
        <f t="shared" si="303"/>
        <v>0</v>
      </c>
      <c r="CI90" s="19">
        <f t="shared" si="303"/>
        <v>0</v>
      </c>
      <c r="CJ90" s="19">
        <f t="shared" si="303"/>
        <v>0</v>
      </c>
      <c r="CK90" s="19">
        <f t="shared" si="303"/>
        <v>0</v>
      </c>
      <c r="CL90" s="19">
        <f t="shared" si="303"/>
        <v>0</v>
      </c>
      <c r="CM90" s="19">
        <f t="shared" si="303"/>
        <v>0</v>
      </c>
      <c r="CN90" s="19">
        <f t="shared" si="303"/>
        <v>0</v>
      </c>
      <c r="CO90" s="19">
        <f t="shared" si="303"/>
        <v>0</v>
      </c>
      <c r="CP90" s="19">
        <f t="shared" si="303"/>
        <v>0</v>
      </c>
      <c r="CQ90" s="19">
        <f t="shared" si="303"/>
        <v>0</v>
      </c>
      <c r="CR90" s="19">
        <f t="shared" si="303"/>
        <v>0</v>
      </c>
      <c r="CS90" s="19">
        <f t="shared" si="303"/>
        <v>0</v>
      </c>
      <c r="CT90" s="19">
        <f t="shared" si="303"/>
        <v>0</v>
      </c>
      <c r="CU90" s="19">
        <f t="shared" si="303"/>
        <v>0</v>
      </c>
      <c r="CV90" s="19">
        <f t="shared" si="303"/>
        <v>0</v>
      </c>
      <c r="CW90" s="19">
        <f t="shared" ref="CW90:EB90" si="304">+CW72</f>
        <v>0</v>
      </c>
      <c r="CX90" s="19">
        <f t="shared" si="304"/>
        <v>0</v>
      </c>
      <c r="CY90" s="19">
        <f t="shared" si="304"/>
        <v>0</v>
      </c>
      <c r="CZ90" s="19">
        <f t="shared" si="304"/>
        <v>0</v>
      </c>
      <c r="DA90" s="19">
        <f t="shared" si="304"/>
        <v>0</v>
      </c>
      <c r="DB90" s="19">
        <f t="shared" si="304"/>
        <v>0</v>
      </c>
      <c r="DC90" s="19">
        <f t="shared" si="304"/>
        <v>0</v>
      </c>
      <c r="DD90" s="19">
        <f t="shared" si="304"/>
        <v>0</v>
      </c>
      <c r="DE90" s="19">
        <f t="shared" si="304"/>
        <v>0</v>
      </c>
      <c r="DF90" s="19">
        <f t="shared" si="304"/>
        <v>0</v>
      </c>
      <c r="DG90" s="19">
        <f t="shared" si="304"/>
        <v>0</v>
      </c>
      <c r="DH90" s="19">
        <f t="shared" si="304"/>
        <v>0</v>
      </c>
      <c r="DI90" s="19">
        <f t="shared" si="304"/>
        <v>0</v>
      </c>
      <c r="DJ90" s="19">
        <f t="shared" si="304"/>
        <v>0</v>
      </c>
      <c r="DK90" s="19">
        <f t="shared" si="304"/>
        <v>0</v>
      </c>
      <c r="DL90" s="19">
        <f t="shared" si="304"/>
        <v>0</v>
      </c>
      <c r="DM90" s="19">
        <f t="shared" si="304"/>
        <v>0</v>
      </c>
      <c r="DN90" s="19">
        <f t="shared" si="304"/>
        <v>0</v>
      </c>
      <c r="DO90" s="19">
        <f t="shared" si="304"/>
        <v>0</v>
      </c>
      <c r="DP90" s="19">
        <f t="shared" si="304"/>
        <v>0</v>
      </c>
      <c r="DQ90" s="19">
        <f t="shared" si="304"/>
        <v>0</v>
      </c>
      <c r="DR90" s="19">
        <f t="shared" si="304"/>
        <v>0</v>
      </c>
      <c r="DS90" s="19">
        <f t="shared" si="304"/>
        <v>0</v>
      </c>
      <c r="DT90" s="19">
        <f t="shared" si="304"/>
        <v>0</v>
      </c>
      <c r="DU90" s="19">
        <f t="shared" si="304"/>
        <v>0</v>
      </c>
      <c r="DV90" s="19">
        <f t="shared" si="304"/>
        <v>0</v>
      </c>
      <c r="DW90" s="19">
        <f t="shared" si="304"/>
        <v>0</v>
      </c>
      <c r="DX90" s="19">
        <f t="shared" si="304"/>
        <v>0</v>
      </c>
      <c r="DY90" s="19">
        <f t="shared" si="304"/>
        <v>0</v>
      </c>
      <c r="DZ90" s="19">
        <f t="shared" si="304"/>
        <v>0</v>
      </c>
      <c r="EA90" s="19">
        <f t="shared" si="304"/>
        <v>0</v>
      </c>
      <c r="EB90" s="19">
        <f t="shared" si="304"/>
        <v>0</v>
      </c>
      <c r="EC90" s="19">
        <f t="shared" ref="EC90:FH90" si="305">+EC72</f>
        <v>0</v>
      </c>
      <c r="ED90" s="19">
        <f t="shared" si="305"/>
        <v>0</v>
      </c>
      <c r="EE90" s="19">
        <f t="shared" si="305"/>
        <v>0</v>
      </c>
      <c r="EF90" s="19">
        <f t="shared" si="305"/>
        <v>0</v>
      </c>
      <c r="EG90" s="19">
        <f t="shared" si="305"/>
        <v>0</v>
      </c>
      <c r="EH90" s="19">
        <f t="shared" si="305"/>
        <v>0</v>
      </c>
      <c r="EI90" s="19">
        <f t="shared" si="305"/>
        <v>0</v>
      </c>
      <c r="EJ90" s="19">
        <f t="shared" si="305"/>
        <v>0</v>
      </c>
      <c r="EK90" s="19">
        <f t="shared" si="305"/>
        <v>0</v>
      </c>
      <c r="EL90" s="19">
        <f t="shared" si="305"/>
        <v>0</v>
      </c>
      <c r="EM90" s="19">
        <f t="shared" si="305"/>
        <v>0</v>
      </c>
      <c r="EN90" s="19">
        <f t="shared" si="305"/>
        <v>0</v>
      </c>
      <c r="EO90" s="19">
        <f t="shared" si="305"/>
        <v>0</v>
      </c>
      <c r="EP90" s="19">
        <f t="shared" si="305"/>
        <v>0</v>
      </c>
      <c r="EQ90" s="19">
        <f t="shared" si="305"/>
        <v>0</v>
      </c>
      <c r="ER90" s="19">
        <f t="shared" si="305"/>
        <v>0</v>
      </c>
      <c r="ES90" s="19">
        <f t="shared" si="305"/>
        <v>0</v>
      </c>
      <c r="ET90" s="19">
        <f t="shared" si="305"/>
        <v>0</v>
      </c>
      <c r="EU90" s="19">
        <f t="shared" si="305"/>
        <v>0</v>
      </c>
      <c r="EV90" s="19">
        <f t="shared" si="305"/>
        <v>0</v>
      </c>
      <c r="EW90" s="19">
        <f t="shared" si="305"/>
        <v>0</v>
      </c>
      <c r="EX90" s="19">
        <f t="shared" si="305"/>
        <v>0</v>
      </c>
      <c r="EY90" s="19">
        <f t="shared" si="305"/>
        <v>0</v>
      </c>
      <c r="EZ90" s="19">
        <f t="shared" si="305"/>
        <v>0</v>
      </c>
      <c r="FA90" s="19">
        <f t="shared" si="305"/>
        <v>0</v>
      </c>
      <c r="FB90" s="19">
        <f t="shared" si="305"/>
        <v>0</v>
      </c>
      <c r="FC90" s="19">
        <f t="shared" si="305"/>
        <v>0</v>
      </c>
      <c r="FD90" s="19">
        <f t="shared" si="305"/>
        <v>0</v>
      </c>
      <c r="FE90" s="19">
        <f t="shared" si="305"/>
        <v>0</v>
      </c>
      <c r="FF90" s="19">
        <f t="shared" si="305"/>
        <v>0</v>
      </c>
      <c r="FG90" s="19">
        <f t="shared" si="305"/>
        <v>0</v>
      </c>
      <c r="FH90" s="19">
        <f t="shared" si="305"/>
        <v>0</v>
      </c>
      <c r="FI90" s="19">
        <f t="shared" ref="FI90:GC90" si="306">+FI72</f>
        <v>0</v>
      </c>
      <c r="FJ90" s="19">
        <f t="shared" si="306"/>
        <v>0</v>
      </c>
      <c r="FK90" s="19">
        <f t="shared" si="306"/>
        <v>0</v>
      </c>
      <c r="FL90" s="19">
        <f t="shared" si="306"/>
        <v>0</v>
      </c>
      <c r="FM90" s="19">
        <f t="shared" si="306"/>
        <v>0</v>
      </c>
      <c r="FN90" s="19">
        <f t="shared" si="306"/>
        <v>0</v>
      </c>
      <c r="FO90" s="19">
        <f t="shared" si="306"/>
        <v>0</v>
      </c>
      <c r="FP90" s="19">
        <f t="shared" si="306"/>
        <v>0</v>
      </c>
      <c r="FQ90" s="19">
        <f t="shared" si="306"/>
        <v>0</v>
      </c>
      <c r="FR90" s="19">
        <f t="shared" si="306"/>
        <v>0</v>
      </c>
      <c r="FS90" s="19">
        <f t="shared" si="306"/>
        <v>0</v>
      </c>
      <c r="FT90" s="19">
        <f t="shared" si="306"/>
        <v>0</v>
      </c>
      <c r="FU90" s="19">
        <f t="shared" si="306"/>
        <v>0</v>
      </c>
      <c r="FV90" s="19">
        <f t="shared" si="306"/>
        <v>0</v>
      </c>
      <c r="FW90" s="19">
        <f t="shared" si="306"/>
        <v>0</v>
      </c>
      <c r="FX90" s="19">
        <f t="shared" si="306"/>
        <v>0</v>
      </c>
      <c r="FY90" s="19">
        <f t="shared" si="306"/>
        <v>0</v>
      </c>
      <c r="FZ90" s="19">
        <f t="shared" si="306"/>
        <v>0</v>
      </c>
      <c r="GA90" s="19">
        <f t="shared" si="306"/>
        <v>0</v>
      </c>
      <c r="GB90" s="19">
        <f t="shared" si="306"/>
        <v>0</v>
      </c>
      <c r="GC90" s="19">
        <f t="shared" si="306"/>
        <v>0</v>
      </c>
    </row>
    <row r="91" spans="2:185" x14ac:dyDescent="0.75">
      <c r="B91" s="9" t="s">
        <v>441</v>
      </c>
      <c r="C91" s="7"/>
      <c r="D91" s="513">
        <f t="shared" si="300"/>
        <v>97858467.610934839</v>
      </c>
      <c r="E91" s="19">
        <f t="shared" ref="E91:AJ91" si="307">+E84</f>
        <v>0</v>
      </c>
      <c r="F91" s="19">
        <f t="shared" si="307"/>
        <v>0</v>
      </c>
      <c r="G91" s="19">
        <f t="shared" si="307"/>
        <v>0</v>
      </c>
      <c r="H91" s="19">
        <f t="shared" si="307"/>
        <v>0</v>
      </c>
      <c r="I91" s="19">
        <f t="shared" si="307"/>
        <v>0</v>
      </c>
      <c r="J91" s="19">
        <f t="shared" si="307"/>
        <v>0</v>
      </c>
      <c r="K91" s="19">
        <f t="shared" si="307"/>
        <v>0</v>
      </c>
      <c r="L91" s="19">
        <f t="shared" si="307"/>
        <v>0</v>
      </c>
      <c r="M91" s="19">
        <f t="shared" si="307"/>
        <v>0</v>
      </c>
      <c r="N91" s="19">
        <f t="shared" si="307"/>
        <v>0</v>
      </c>
      <c r="O91" s="19">
        <f t="shared" si="307"/>
        <v>0</v>
      </c>
      <c r="P91" s="19">
        <f t="shared" si="307"/>
        <v>0</v>
      </c>
      <c r="Q91" s="19">
        <f t="shared" si="307"/>
        <v>0</v>
      </c>
      <c r="R91" s="19">
        <f t="shared" si="307"/>
        <v>0</v>
      </c>
      <c r="S91" s="19">
        <f t="shared" si="307"/>
        <v>0</v>
      </c>
      <c r="T91" s="19">
        <f t="shared" si="307"/>
        <v>0</v>
      </c>
      <c r="U91" s="19">
        <f t="shared" si="307"/>
        <v>0</v>
      </c>
      <c r="V91" s="19">
        <f t="shared" si="307"/>
        <v>0</v>
      </c>
      <c r="W91" s="19">
        <f t="shared" si="307"/>
        <v>0</v>
      </c>
      <c r="X91" s="19">
        <f t="shared" si="307"/>
        <v>0</v>
      </c>
      <c r="Y91" s="19">
        <f t="shared" si="307"/>
        <v>0</v>
      </c>
      <c r="Z91" s="19">
        <f t="shared" si="307"/>
        <v>0</v>
      </c>
      <c r="AA91" s="19">
        <f t="shared" si="307"/>
        <v>0</v>
      </c>
      <c r="AB91" s="19">
        <f t="shared" si="307"/>
        <v>0</v>
      </c>
      <c r="AC91" s="19">
        <f t="shared" si="307"/>
        <v>0</v>
      </c>
      <c r="AD91" s="19">
        <f t="shared" si="307"/>
        <v>0</v>
      </c>
      <c r="AE91" s="19">
        <f t="shared" si="307"/>
        <v>0</v>
      </c>
      <c r="AF91" s="19">
        <f t="shared" si="307"/>
        <v>0</v>
      </c>
      <c r="AG91" s="19">
        <f t="shared" si="307"/>
        <v>0</v>
      </c>
      <c r="AH91" s="19">
        <f t="shared" si="307"/>
        <v>0</v>
      </c>
      <c r="AI91" s="19">
        <f t="shared" si="307"/>
        <v>0</v>
      </c>
      <c r="AJ91" s="19">
        <f t="shared" si="307"/>
        <v>0</v>
      </c>
      <c r="AK91" s="19">
        <f t="shared" ref="AK91:BP91" si="308">+AK84</f>
        <v>0</v>
      </c>
      <c r="AL91" s="19">
        <f t="shared" si="308"/>
        <v>0</v>
      </c>
      <c r="AM91" s="19">
        <f t="shared" si="308"/>
        <v>0</v>
      </c>
      <c r="AN91" s="19">
        <f t="shared" si="308"/>
        <v>0</v>
      </c>
      <c r="AO91" s="19">
        <f t="shared" si="308"/>
        <v>0</v>
      </c>
      <c r="AP91" s="19">
        <f t="shared" si="308"/>
        <v>0</v>
      </c>
      <c r="AQ91" s="19">
        <f t="shared" si="308"/>
        <v>0</v>
      </c>
      <c r="AR91" s="19">
        <f t="shared" si="308"/>
        <v>0</v>
      </c>
      <c r="AS91" s="19">
        <f t="shared" si="308"/>
        <v>0</v>
      </c>
      <c r="AT91" s="19">
        <f t="shared" si="308"/>
        <v>0</v>
      </c>
      <c r="AU91" s="19">
        <f t="shared" si="308"/>
        <v>0</v>
      </c>
      <c r="AV91" s="19">
        <f t="shared" si="308"/>
        <v>0</v>
      </c>
      <c r="AW91" s="19">
        <f t="shared" si="308"/>
        <v>0</v>
      </c>
      <c r="AX91" s="19">
        <f t="shared" si="308"/>
        <v>0</v>
      </c>
      <c r="AY91" s="19">
        <f t="shared" si="308"/>
        <v>0</v>
      </c>
      <c r="AZ91" s="19">
        <f t="shared" si="308"/>
        <v>0</v>
      </c>
      <c r="BA91" s="19">
        <f t="shared" si="308"/>
        <v>0</v>
      </c>
      <c r="BB91" s="19">
        <f t="shared" si="308"/>
        <v>0</v>
      </c>
      <c r="BC91" s="19">
        <f t="shared" si="308"/>
        <v>30451823.14355978</v>
      </c>
      <c r="BD91" s="19">
        <f t="shared" si="308"/>
        <v>789072.32599050843</v>
      </c>
      <c r="BE91" s="19">
        <f t="shared" si="308"/>
        <v>622324.54450069822</v>
      </c>
      <c r="BF91" s="19">
        <f t="shared" si="308"/>
        <v>428859.97967874922</v>
      </c>
      <c r="BG91" s="19">
        <f t="shared" si="308"/>
        <v>226624.39619370352</v>
      </c>
      <c r="BH91" s="19">
        <f t="shared" si="308"/>
        <v>226624.396193703</v>
      </c>
      <c r="BI91" s="19">
        <f t="shared" si="308"/>
        <v>428859.97967874818</v>
      </c>
      <c r="BJ91" s="19">
        <f t="shared" si="308"/>
        <v>341543.73471007909</v>
      </c>
      <c r="BK91" s="19">
        <f t="shared" si="308"/>
        <v>508291.51619988994</v>
      </c>
      <c r="BL91" s="19">
        <f t="shared" si="308"/>
        <v>631066.458470618</v>
      </c>
      <c r="BM91" s="19">
        <f t="shared" si="308"/>
        <v>696223.93924224575</v>
      </c>
      <c r="BN91" s="19">
        <f t="shared" si="308"/>
        <v>696223.93924224435</v>
      </c>
      <c r="BO91" s="19">
        <f t="shared" si="308"/>
        <v>61810929.257273875</v>
      </c>
      <c r="BP91" s="19">
        <f t="shared" si="308"/>
        <v>0</v>
      </c>
      <c r="BQ91" s="19">
        <f t="shared" ref="BQ91:CV91" si="309">+BQ84</f>
        <v>0</v>
      </c>
      <c r="BR91" s="19">
        <f t="shared" si="309"/>
        <v>0</v>
      </c>
      <c r="BS91" s="19">
        <f t="shared" si="309"/>
        <v>0</v>
      </c>
      <c r="BT91" s="19">
        <f t="shared" si="309"/>
        <v>0</v>
      </c>
      <c r="BU91" s="19">
        <f t="shared" si="309"/>
        <v>0</v>
      </c>
      <c r="BV91" s="19">
        <f t="shared" si="309"/>
        <v>0</v>
      </c>
      <c r="BW91" s="19">
        <f t="shared" si="309"/>
        <v>0</v>
      </c>
      <c r="BX91" s="19">
        <f t="shared" si="309"/>
        <v>0</v>
      </c>
      <c r="BY91" s="19">
        <f t="shared" si="309"/>
        <v>0</v>
      </c>
      <c r="BZ91" s="19">
        <f t="shared" si="309"/>
        <v>0</v>
      </c>
      <c r="CA91" s="19">
        <f t="shared" si="309"/>
        <v>0</v>
      </c>
      <c r="CB91" s="19">
        <f t="shared" si="309"/>
        <v>0</v>
      </c>
      <c r="CC91" s="19">
        <f t="shared" si="309"/>
        <v>0</v>
      </c>
      <c r="CD91" s="19">
        <f t="shared" si="309"/>
        <v>0</v>
      </c>
      <c r="CE91" s="19">
        <f t="shared" si="309"/>
        <v>0</v>
      </c>
      <c r="CF91" s="19">
        <f t="shared" si="309"/>
        <v>0</v>
      </c>
      <c r="CG91" s="19">
        <f t="shared" si="309"/>
        <v>0</v>
      </c>
      <c r="CH91" s="19">
        <f t="shared" si="309"/>
        <v>0</v>
      </c>
      <c r="CI91" s="19">
        <f t="shared" si="309"/>
        <v>0</v>
      </c>
      <c r="CJ91" s="19">
        <f t="shared" si="309"/>
        <v>0</v>
      </c>
      <c r="CK91" s="19">
        <f t="shared" si="309"/>
        <v>0</v>
      </c>
      <c r="CL91" s="19">
        <f t="shared" si="309"/>
        <v>0</v>
      </c>
      <c r="CM91" s="19">
        <f t="shared" si="309"/>
        <v>0</v>
      </c>
      <c r="CN91" s="19">
        <f t="shared" si="309"/>
        <v>0</v>
      </c>
      <c r="CO91" s="19">
        <f t="shared" si="309"/>
        <v>0</v>
      </c>
      <c r="CP91" s="19">
        <f t="shared" si="309"/>
        <v>0</v>
      </c>
      <c r="CQ91" s="19">
        <f t="shared" si="309"/>
        <v>0</v>
      </c>
      <c r="CR91" s="19">
        <f t="shared" si="309"/>
        <v>0</v>
      </c>
      <c r="CS91" s="19">
        <f t="shared" si="309"/>
        <v>0</v>
      </c>
      <c r="CT91" s="19">
        <f t="shared" si="309"/>
        <v>0</v>
      </c>
      <c r="CU91" s="19">
        <f t="shared" si="309"/>
        <v>0</v>
      </c>
      <c r="CV91" s="19">
        <f t="shared" si="309"/>
        <v>0</v>
      </c>
      <c r="CW91" s="19">
        <f t="shared" ref="CW91:EB91" si="310">+CW84</f>
        <v>0</v>
      </c>
      <c r="CX91" s="19">
        <f t="shared" si="310"/>
        <v>0</v>
      </c>
      <c r="CY91" s="19">
        <f t="shared" si="310"/>
        <v>0</v>
      </c>
      <c r="CZ91" s="19">
        <f t="shared" si="310"/>
        <v>0</v>
      </c>
      <c r="DA91" s="19">
        <f t="shared" si="310"/>
        <v>0</v>
      </c>
      <c r="DB91" s="19">
        <f t="shared" si="310"/>
        <v>0</v>
      </c>
      <c r="DC91" s="19">
        <f t="shared" si="310"/>
        <v>0</v>
      </c>
      <c r="DD91" s="19">
        <f t="shared" si="310"/>
        <v>0</v>
      </c>
      <c r="DE91" s="19">
        <f t="shared" si="310"/>
        <v>0</v>
      </c>
      <c r="DF91" s="19">
        <f t="shared" si="310"/>
        <v>0</v>
      </c>
      <c r="DG91" s="19">
        <f t="shared" si="310"/>
        <v>0</v>
      </c>
      <c r="DH91" s="19">
        <f t="shared" si="310"/>
        <v>0</v>
      </c>
      <c r="DI91" s="19">
        <f t="shared" si="310"/>
        <v>0</v>
      </c>
      <c r="DJ91" s="19">
        <f t="shared" si="310"/>
        <v>0</v>
      </c>
      <c r="DK91" s="19">
        <f t="shared" si="310"/>
        <v>0</v>
      </c>
      <c r="DL91" s="19">
        <f t="shared" si="310"/>
        <v>0</v>
      </c>
      <c r="DM91" s="19">
        <f t="shared" si="310"/>
        <v>0</v>
      </c>
      <c r="DN91" s="19">
        <f t="shared" si="310"/>
        <v>0</v>
      </c>
      <c r="DO91" s="19">
        <f t="shared" si="310"/>
        <v>0</v>
      </c>
      <c r="DP91" s="19">
        <f t="shared" si="310"/>
        <v>0</v>
      </c>
      <c r="DQ91" s="19">
        <f t="shared" si="310"/>
        <v>0</v>
      </c>
      <c r="DR91" s="19">
        <f t="shared" si="310"/>
        <v>0</v>
      </c>
      <c r="DS91" s="19">
        <f t="shared" si="310"/>
        <v>0</v>
      </c>
      <c r="DT91" s="19">
        <f t="shared" si="310"/>
        <v>0</v>
      </c>
      <c r="DU91" s="19">
        <f t="shared" si="310"/>
        <v>0</v>
      </c>
      <c r="DV91" s="19">
        <f t="shared" si="310"/>
        <v>0</v>
      </c>
      <c r="DW91" s="19">
        <f t="shared" si="310"/>
        <v>0</v>
      </c>
      <c r="DX91" s="19">
        <f t="shared" si="310"/>
        <v>0</v>
      </c>
      <c r="DY91" s="19">
        <f t="shared" si="310"/>
        <v>0</v>
      </c>
      <c r="DZ91" s="19">
        <f t="shared" si="310"/>
        <v>0</v>
      </c>
      <c r="EA91" s="19">
        <f t="shared" si="310"/>
        <v>0</v>
      </c>
      <c r="EB91" s="19">
        <f t="shared" si="310"/>
        <v>0</v>
      </c>
      <c r="EC91" s="19">
        <f t="shared" ref="EC91:FH91" si="311">+EC84</f>
        <v>0</v>
      </c>
      <c r="ED91" s="19">
        <f t="shared" si="311"/>
        <v>0</v>
      </c>
      <c r="EE91" s="19">
        <f t="shared" si="311"/>
        <v>0</v>
      </c>
      <c r="EF91" s="19">
        <f t="shared" si="311"/>
        <v>0</v>
      </c>
      <c r="EG91" s="19">
        <f t="shared" si="311"/>
        <v>0</v>
      </c>
      <c r="EH91" s="19">
        <f t="shared" si="311"/>
        <v>0</v>
      </c>
      <c r="EI91" s="19">
        <f t="shared" si="311"/>
        <v>0</v>
      </c>
      <c r="EJ91" s="19">
        <f t="shared" si="311"/>
        <v>0</v>
      </c>
      <c r="EK91" s="19">
        <f t="shared" si="311"/>
        <v>0</v>
      </c>
      <c r="EL91" s="19">
        <f t="shared" si="311"/>
        <v>0</v>
      </c>
      <c r="EM91" s="19">
        <f t="shared" si="311"/>
        <v>0</v>
      </c>
      <c r="EN91" s="19">
        <f t="shared" si="311"/>
        <v>0</v>
      </c>
      <c r="EO91" s="19">
        <f t="shared" si="311"/>
        <v>0</v>
      </c>
      <c r="EP91" s="19">
        <f t="shared" si="311"/>
        <v>0</v>
      </c>
      <c r="EQ91" s="19">
        <f t="shared" si="311"/>
        <v>0</v>
      </c>
      <c r="ER91" s="19">
        <f t="shared" si="311"/>
        <v>0</v>
      </c>
      <c r="ES91" s="19">
        <f t="shared" si="311"/>
        <v>0</v>
      </c>
      <c r="ET91" s="19">
        <f t="shared" si="311"/>
        <v>0</v>
      </c>
      <c r="EU91" s="19">
        <f t="shared" si="311"/>
        <v>0</v>
      </c>
      <c r="EV91" s="19">
        <f t="shared" si="311"/>
        <v>0</v>
      </c>
      <c r="EW91" s="19">
        <f t="shared" si="311"/>
        <v>0</v>
      </c>
      <c r="EX91" s="19">
        <f t="shared" si="311"/>
        <v>0</v>
      </c>
      <c r="EY91" s="19">
        <f t="shared" si="311"/>
        <v>0</v>
      </c>
      <c r="EZ91" s="19">
        <f t="shared" si="311"/>
        <v>0</v>
      </c>
      <c r="FA91" s="19">
        <f t="shared" si="311"/>
        <v>0</v>
      </c>
      <c r="FB91" s="19">
        <f t="shared" si="311"/>
        <v>0</v>
      </c>
      <c r="FC91" s="19">
        <f t="shared" si="311"/>
        <v>0</v>
      </c>
      <c r="FD91" s="19">
        <f t="shared" si="311"/>
        <v>0</v>
      </c>
      <c r="FE91" s="19">
        <f t="shared" si="311"/>
        <v>0</v>
      </c>
      <c r="FF91" s="19">
        <f t="shared" si="311"/>
        <v>0</v>
      </c>
      <c r="FG91" s="19">
        <f t="shared" si="311"/>
        <v>0</v>
      </c>
      <c r="FH91" s="19">
        <f t="shared" si="311"/>
        <v>0</v>
      </c>
      <c r="FI91" s="19">
        <f t="shared" ref="FI91:GC91" si="312">+FI84</f>
        <v>0</v>
      </c>
      <c r="FJ91" s="19">
        <f t="shared" si="312"/>
        <v>0</v>
      </c>
      <c r="FK91" s="19">
        <f t="shared" si="312"/>
        <v>0</v>
      </c>
      <c r="FL91" s="19">
        <f t="shared" si="312"/>
        <v>0</v>
      </c>
      <c r="FM91" s="19">
        <f t="shared" si="312"/>
        <v>0</v>
      </c>
      <c r="FN91" s="19">
        <f t="shared" si="312"/>
        <v>0</v>
      </c>
      <c r="FO91" s="19">
        <f t="shared" si="312"/>
        <v>0</v>
      </c>
      <c r="FP91" s="19">
        <f t="shared" si="312"/>
        <v>0</v>
      </c>
      <c r="FQ91" s="19">
        <f t="shared" si="312"/>
        <v>0</v>
      </c>
      <c r="FR91" s="19">
        <f t="shared" si="312"/>
        <v>0</v>
      </c>
      <c r="FS91" s="19">
        <f t="shared" si="312"/>
        <v>0</v>
      </c>
      <c r="FT91" s="19">
        <f t="shared" si="312"/>
        <v>0</v>
      </c>
      <c r="FU91" s="19">
        <f t="shared" si="312"/>
        <v>0</v>
      </c>
      <c r="FV91" s="19">
        <f t="shared" si="312"/>
        <v>0</v>
      </c>
      <c r="FW91" s="19">
        <f t="shared" si="312"/>
        <v>0</v>
      </c>
      <c r="FX91" s="19">
        <f t="shared" si="312"/>
        <v>0</v>
      </c>
      <c r="FY91" s="19">
        <f t="shared" si="312"/>
        <v>0</v>
      </c>
      <c r="FZ91" s="19">
        <f t="shared" si="312"/>
        <v>0</v>
      </c>
      <c r="GA91" s="19">
        <f t="shared" si="312"/>
        <v>0</v>
      </c>
      <c r="GB91" s="19">
        <f t="shared" si="312"/>
        <v>0</v>
      </c>
      <c r="GC91" s="19">
        <f t="shared" si="312"/>
        <v>0</v>
      </c>
    </row>
    <row r="92" spans="2:185" x14ac:dyDescent="0.75">
      <c r="B92" s="26" t="s">
        <v>52</v>
      </c>
      <c r="C92" s="778">
        <f>XIRR(E92:GC92,$E$39:$GC$39)</f>
        <v>0.40185348391532905</v>
      </c>
      <c r="D92" s="746">
        <f>SUM(E92:GC92)</f>
        <v>125574928.6328108</v>
      </c>
      <c r="E92" s="1073">
        <f>SUM(E89:E91)</f>
        <v>-3380804.9311906248</v>
      </c>
      <c r="F92" s="1073">
        <f t="shared" ref="F92:BQ92" si="313">SUM(F89:F91)</f>
        <v>-1147954.160658183</v>
      </c>
      <c r="G92" s="1073">
        <f t="shared" si="313"/>
        <v>-1250296.9817727783</v>
      </c>
      <c r="H92" s="1073">
        <f t="shared" si="313"/>
        <v>-1352465.2950798061</v>
      </c>
      <c r="I92" s="1073">
        <f t="shared" si="313"/>
        <v>-829798.97141551191</v>
      </c>
      <c r="J92" s="1073">
        <f t="shared" si="313"/>
        <v>-21700412.053972524</v>
      </c>
      <c r="K92" s="1073">
        <f t="shared" si="313"/>
        <v>-16197042.815472055</v>
      </c>
      <c r="L92" s="1073">
        <f t="shared" si="313"/>
        <v>0</v>
      </c>
      <c r="M92" s="1073">
        <f t="shared" si="313"/>
        <v>0</v>
      </c>
      <c r="N92" s="1073">
        <f t="shared" si="313"/>
        <v>0</v>
      </c>
      <c r="O92" s="1073">
        <f t="shared" si="313"/>
        <v>0</v>
      </c>
      <c r="P92" s="1073">
        <f t="shared" si="313"/>
        <v>0</v>
      </c>
      <c r="Q92" s="1073">
        <f t="shared" si="313"/>
        <v>0</v>
      </c>
      <c r="R92" s="1073">
        <f t="shared" si="313"/>
        <v>0</v>
      </c>
      <c r="S92" s="1073">
        <f t="shared" si="313"/>
        <v>0</v>
      </c>
      <c r="T92" s="1073">
        <f t="shared" si="313"/>
        <v>0</v>
      </c>
      <c r="U92" s="1073">
        <f t="shared" si="313"/>
        <v>0</v>
      </c>
      <c r="V92" s="1073">
        <f t="shared" si="313"/>
        <v>0</v>
      </c>
      <c r="W92" s="1073">
        <f t="shared" si="313"/>
        <v>0</v>
      </c>
      <c r="X92" s="1073">
        <f t="shared" si="313"/>
        <v>0</v>
      </c>
      <c r="Y92" s="1073">
        <f t="shared" si="313"/>
        <v>0</v>
      </c>
      <c r="Z92" s="1073">
        <f t="shared" si="313"/>
        <v>0</v>
      </c>
      <c r="AA92" s="1073">
        <f t="shared" si="313"/>
        <v>0</v>
      </c>
      <c r="AB92" s="1073">
        <f t="shared" si="313"/>
        <v>0</v>
      </c>
      <c r="AC92" s="1073">
        <f t="shared" si="313"/>
        <v>0</v>
      </c>
      <c r="AD92" s="1073">
        <f t="shared" si="313"/>
        <v>-60612.395219264377</v>
      </c>
      <c r="AE92" s="1073">
        <f t="shared" si="313"/>
        <v>-60612.395219264377</v>
      </c>
      <c r="AF92" s="1073">
        <f t="shared" si="313"/>
        <v>1303122.1404407592</v>
      </c>
      <c r="AG92" s="1073">
        <f t="shared" si="313"/>
        <v>1149394.7771815229</v>
      </c>
      <c r="AH92" s="1073">
        <f t="shared" si="313"/>
        <v>971036.79743238166</v>
      </c>
      <c r="AI92" s="1073">
        <f t="shared" si="313"/>
        <v>784592.6796841101</v>
      </c>
      <c r="AJ92" s="1073">
        <f t="shared" si="313"/>
        <v>784592.67968410964</v>
      </c>
      <c r="AK92" s="1073">
        <f t="shared" si="313"/>
        <v>971036.79743238073</v>
      </c>
      <c r="AL92" s="1073">
        <f t="shared" si="313"/>
        <v>1149394.7771815234</v>
      </c>
      <c r="AM92" s="1073">
        <f t="shared" si="313"/>
        <v>1303122.1404407604</v>
      </c>
      <c r="AN92" s="1073">
        <f t="shared" si="313"/>
        <v>1416310.2619315241</v>
      </c>
      <c r="AO92" s="1073">
        <f t="shared" si="313"/>
        <v>1476379.9529711548</v>
      </c>
      <c r="AP92" s="1073">
        <f t="shared" si="313"/>
        <v>1476379.9529711539</v>
      </c>
      <c r="AQ92" s="1073">
        <f t="shared" si="313"/>
        <v>1416310.2619315262</v>
      </c>
      <c r="AR92" s="1073">
        <f t="shared" si="313"/>
        <v>1603969.8796484461</v>
      </c>
      <c r="AS92" s="1073">
        <f t="shared" si="313"/>
        <v>1416329.3694522094</v>
      </c>
      <c r="AT92" s="1073">
        <f t="shared" si="313"/>
        <v>1198624.5860737169</v>
      </c>
      <c r="AU92" s="1073">
        <f t="shared" si="313"/>
        <v>971049.81580736407</v>
      </c>
      <c r="AV92" s="1073">
        <f t="shared" si="313"/>
        <v>971049.81580736337</v>
      </c>
      <c r="AW92" s="1073">
        <f t="shared" si="313"/>
        <v>1198624.5860737155</v>
      </c>
      <c r="AX92" s="1073">
        <f t="shared" si="313"/>
        <v>1416329.3694522099</v>
      </c>
      <c r="AY92" s="1073">
        <f t="shared" si="313"/>
        <v>1603969.8796484473</v>
      </c>
      <c r="AZ92" s="1073">
        <f t="shared" si="313"/>
        <v>1742127.9564825951</v>
      </c>
      <c r="BA92" s="1073">
        <f t="shared" si="313"/>
        <v>1815449.3693724978</v>
      </c>
      <c r="BB92" s="1073">
        <f t="shared" si="313"/>
        <v>1815449.3693724961</v>
      </c>
      <c r="BC92" s="1073">
        <f t="shared" si="313"/>
        <v>74193636.948961779</v>
      </c>
      <c r="BD92" s="1073">
        <f t="shared" si="313"/>
        <v>789072.32599050843</v>
      </c>
      <c r="BE92" s="1073">
        <f t="shared" si="313"/>
        <v>622324.54450069822</v>
      </c>
      <c r="BF92" s="1073">
        <f t="shared" si="313"/>
        <v>428859.97967874922</v>
      </c>
      <c r="BG92" s="1073">
        <f t="shared" si="313"/>
        <v>226624.39619370352</v>
      </c>
      <c r="BH92" s="1073">
        <f t="shared" si="313"/>
        <v>226624.396193703</v>
      </c>
      <c r="BI92" s="1073">
        <f t="shared" si="313"/>
        <v>428859.97967874818</v>
      </c>
      <c r="BJ92" s="1073">
        <f t="shared" si="313"/>
        <v>341543.73471007909</v>
      </c>
      <c r="BK92" s="1073">
        <f t="shared" si="313"/>
        <v>508291.51619988994</v>
      </c>
      <c r="BL92" s="1073">
        <f t="shared" si="313"/>
        <v>631066.458470618</v>
      </c>
      <c r="BM92" s="1073">
        <f t="shared" si="313"/>
        <v>696223.93924224575</v>
      </c>
      <c r="BN92" s="1073">
        <f t="shared" si="313"/>
        <v>696223.93924224435</v>
      </c>
      <c r="BO92" s="1073">
        <f t="shared" si="313"/>
        <v>61810929.257273875</v>
      </c>
      <c r="BP92" s="1073">
        <f t="shared" si="313"/>
        <v>0</v>
      </c>
      <c r="BQ92" s="1073">
        <f t="shared" si="313"/>
        <v>0</v>
      </c>
      <c r="BR92" s="1073">
        <f t="shared" ref="BR92:EC92" si="314">SUM(BR89:BR91)</f>
        <v>0</v>
      </c>
      <c r="BS92" s="1073">
        <f t="shared" si="314"/>
        <v>0</v>
      </c>
      <c r="BT92" s="1073">
        <f t="shared" si="314"/>
        <v>0</v>
      </c>
      <c r="BU92" s="1073">
        <f t="shared" si="314"/>
        <v>0</v>
      </c>
      <c r="BV92" s="1073">
        <f t="shared" si="314"/>
        <v>0</v>
      </c>
      <c r="BW92" s="1073">
        <f t="shared" si="314"/>
        <v>0</v>
      </c>
      <c r="BX92" s="1073">
        <f t="shared" si="314"/>
        <v>0</v>
      </c>
      <c r="BY92" s="1073">
        <f t="shared" si="314"/>
        <v>0</v>
      </c>
      <c r="BZ92" s="1073">
        <f t="shared" si="314"/>
        <v>0</v>
      </c>
      <c r="CA92" s="1073">
        <f t="shared" si="314"/>
        <v>0</v>
      </c>
      <c r="CB92" s="1073">
        <f t="shared" si="314"/>
        <v>0</v>
      </c>
      <c r="CC92" s="1073">
        <f t="shared" si="314"/>
        <v>0</v>
      </c>
      <c r="CD92" s="1073">
        <f t="shared" si="314"/>
        <v>0</v>
      </c>
      <c r="CE92" s="1073">
        <f t="shared" si="314"/>
        <v>0</v>
      </c>
      <c r="CF92" s="1073">
        <f t="shared" si="314"/>
        <v>0</v>
      </c>
      <c r="CG92" s="1073">
        <f t="shared" si="314"/>
        <v>0</v>
      </c>
      <c r="CH92" s="1073">
        <f t="shared" si="314"/>
        <v>0</v>
      </c>
      <c r="CI92" s="1073">
        <f t="shared" si="314"/>
        <v>0</v>
      </c>
      <c r="CJ92" s="1073">
        <f t="shared" si="314"/>
        <v>0</v>
      </c>
      <c r="CK92" s="1073">
        <f t="shared" si="314"/>
        <v>0</v>
      </c>
      <c r="CL92" s="1073">
        <f t="shared" si="314"/>
        <v>0</v>
      </c>
      <c r="CM92" s="1073">
        <f t="shared" si="314"/>
        <v>0</v>
      </c>
      <c r="CN92" s="1073">
        <f t="shared" si="314"/>
        <v>0</v>
      </c>
      <c r="CO92" s="1073">
        <f t="shared" si="314"/>
        <v>0</v>
      </c>
      <c r="CP92" s="1073">
        <f t="shared" si="314"/>
        <v>0</v>
      </c>
      <c r="CQ92" s="1073">
        <f t="shared" si="314"/>
        <v>0</v>
      </c>
      <c r="CR92" s="1073">
        <f t="shared" si="314"/>
        <v>0</v>
      </c>
      <c r="CS92" s="1073">
        <f t="shared" si="314"/>
        <v>0</v>
      </c>
      <c r="CT92" s="1073">
        <f t="shared" si="314"/>
        <v>0</v>
      </c>
      <c r="CU92" s="1073">
        <f t="shared" si="314"/>
        <v>0</v>
      </c>
      <c r="CV92" s="1073">
        <f t="shared" si="314"/>
        <v>0</v>
      </c>
      <c r="CW92" s="1073">
        <f t="shared" si="314"/>
        <v>0</v>
      </c>
      <c r="CX92" s="1073">
        <f t="shared" si="314"/>
        <v>0</v>
      </c>
      <c r="CY92" s="1073">
        <f t="shared" si="314"/>
        <v>0</v>
      </c>
      <c r="CZ92" s="1073">
        <f t="shared" si="314"/>
        <v>0</v>
      </c>
      <c r="DA92" s="1073">
        <f t="shared" si="314"/>
        <v>0</v>
      </c>
      <c r="DB92" s="1073">
        <f t="shared" si="314"/>
        <v>0</v>
      </c>
      <c r="DC92" s="1073">
        <f t="shared" si="314"/>
        <v>0</v>
      </c>
      <c r="DD92" s="1073">
        <f t="shared" si="314"/>
        <v>0</v>
      </c>
      <c r="DE92" s="1073">
        <f t="shared" si="314"/>
        <v>0</v>
      </c>
      <c r="DF92" s="1073">
        <f t="shared" si="314"/>
        <v>0</v>
      </c>
      <c r="DG92" s="1073">
        <f t="shared" si="314"/>
        <v>0</v>
      </c>
      <c r="DH92" s="1073">
        <f t="shared" si="314"/>
        <v>0</v>
      </c>
      <c r="DI92" s="1073">
        <f t="shared" si="314"/>
        <v>0</v>
      </c>
      <c r="DJ92" s="1073">
        <f t="shared" si="314"/>
        <v>0</v>
      </c>
      <c r="DK92" s="1073">
        <f t="shared" si="314"/>
        <v>0</v>
      </c>
      <c r="DL92" s="1073">
        <f t="shared" si="314"/>
        <v>0</v>
      </c>
      <c r="DM92" s="1073">
        <f t="shared" si="314"/>
        <v>0</v>
      </c>
      <c r="DN92" s="1073">
        <f t="shared" si="314"/>
        <v>0</v>
      </c>
      <c r="DO92" s="1073">
        <f t="shared" si="314"/>
        <v>0</v>
      </c>
      <c r="DP92" s="1073">
        <f t="shared" si="314"/>
        <v>0</v>
      </c>
      <c r="DQ92" s="1073">
        <f t="shared" si="314"/>
        <v>0</v>
      </c>
      <c r="DR92" s="1073">
        <f t="shared" si="314"/>
        <v>0</v>
      </c>
      <c r="DS92" s="1073">
        <f t="shared" si="314"/>
        <v>0</v>
      </c>
      <c r="DT92" s="1073">
        <f t="shared" si="314"/>
        <v>0</v>
      </c>
      <c r="DU92" s="1073">
        <f t="shared" si="314"/>
        <v>0</v>
      </c>
      <c r="DV92" s="1073">
        <f t="shared" si="314"/>
        <v>0</v>
      </c>
      <c r="DW92" s="1073">
        <f t="shared" si="314"/>
        <v>0</v>
      </c>
      <c r="DX92" s="1073">
        <f t="shared" si="314"/>
        <v>0</v>
      </c>
      <c r="DY92" s="1073">
        <f t="shared" si="314"/>
        <v>0</v>
      </c>
      <c r="DZ92" s="1073">
        <f t="shared" si="314"/>
        <v>0</v>
      </c>
      <c r="EA92" s="1073">
        <f t="shared" si="314"/>
        <v>0</v>
      </c>
      <c r="EB92" s="1073">
        <f t="shared" si="314"/>
        <v>0</v>
      </c>
      <c r="EC92" s="1073">
        <f t="shared" si="314"/>
        <v>0</v>
      </c>
      <c r="ED92" s="1073">
        <f t="shared" ref="ED92:GC92" si="315">SUM(ED89:ED91)</f>
        <v>0</v>
      </c>
      <c r="EE92" s="1073">
        <f t="shared" si="315"/>
        <v>0</v>
      </c>
      <c r="EF92" s="1073">
        <f t="shared" si="315"/>
        <v>0</v>
      </c>
      <c r="EG92" s="1073">
        <f t="shared" si="315"/>
        <v>0</v>
      </c>
      <c r="EH92" s="1073">
        <f t="shared" si="315"/>
        <v>0</v>
      </c>
      <c r="EI92" s="1073">
        <f t="shared" si="315"/>
        <v>0</v>
      </c>
      <c r="EJ92" s="1073">
        <f t="shared" si="315"/>
        <v>0</v>
      </c>
      <c r="EK92" s="1073">
        <f t="shared" si="315"/>
        <v>0</v>
      </c>
      <c r="EL92" s="1073">
        <f t="shared" si="315"/>
        <v>0</v>
      </c>
      <c r="EM92" s="1073">
        <f t="shared" si="315"/>
        <v>0</v>
      </c>
      <c r="EN92" s="1073">
        <f t="shared" si="315"/>
        <v>0</v>
      </c>
      <c r="EO92" s="1073">
        <f t="shared" si="315"/>
        <v>0</v>
      </c>
      <c r="EP92" s="1073">
        <f t="shared" si="315"/>
        <v>0</v>
      </c>
      <c r="EQ92" s="1073">
        <f t="shared" si="315"/>
        <v>0</v>
      </c>
      <c r="ER92" s="1073">
        <f t="shared" si="315"/>
        <v>0</v>
      </c>
      <c r="ES92" s="1073">
        <f t="shared" si="315"/>
        <v>0</v>
      </c>
      <c r="ET92" s="1073">
        <f t="shared" si="315"/>
        <v>0</v>
      </c>
      <c r="EU92" s="1073">
        <f t="shared" si="315"/>
        <v>0</v>
      </c>
      <c r="EV92" s="1073">
        <f t="shared" si="315"/>
        <v>0</v>
      </c>
      <c r="EW92" s="1073">
        <f t="shared" si="315"/>
        <v>0</v>
      </c>
      <c r="EX92" s="1073">
        <f t="shared" si="315"/>
        <v>0</v>
      </c>
      <c r="EY92" s="1073">
        <f t="shared" si="315"/>
        <v>0</v>
      </c>
      <c r="EZ92" s="1073">
        <f t="shared" si="315"/>
        <v>0</v>
      </c>
      <c r="FA92" s="1073">
        <f t="shared" si="315"/>
        <v>0</v>
      </c>
      <c r="FB92" s="1073">
        <f t="shared" si="315"/>
        <v>0</v>
      </c>
      <c r="FC92" s="1073">
        <f t="shared" si="315"/>
        <v>0</v>
      </c>
      <c r="FD92" s="1073">
        <f t="shared" si="315"/>
        <v>0</v>
      </c>
      <c r="FE92" s="1073">
        <f t="shared" si="315"/>
        <v>0</v>
      </c>
      <c r="FF92" s="1073">
        <f t="shared" si="315"/>
        <v>0</v>
      </c>
      <c r="FG92" s="1073">
        <f t="shared" si="315"/>
        <v>0</v>
      </c>
      <c r="FH92" s="1073">
        <f t="shared" si="315"/>
        <v>0</v>
      </c>
      <c r="FI92" s="1073">
        <f t="shared" si="315"/>
        <v>0</v>
      </c>
      <c r="FJ92" s="1073">
        <f t="shared" si="315"/>
        <v>0</v>
      </c>
      <c r="FK92" s="1073">
        <f t="shared" si="315"/>
        <v>0</v>
      </c>
      <c r="FL92" s="1073">
        <f t="shared" si="315"/>
        <v>0</v>
      </c>
      <c r="FM92" s="1073">
        <f t="shared" si="315"/>
        <v>0</v>
      </c>
      <c r="FN92" s="1073">
        <f t="shared" si="315"/>
        <v>0</v>
      </c>
      <c r="FO92" s="1073">
        <f t="shared" si="315"/>
        <v>0</v>
      </c>
      <c r="FP92" s="1073">
        <f t="shared" si="315"/>
        <v>0</v>
      </c>
      <c r="FQ92" s="1073">
        <f t="shared" si="315"/>
        <v>0</v>
      </c>
      <c r="FR92" s="1073">
        <f t="shared" si="315"/>
        <v>0</v>
      </c>
      <c r="FS92" s="1073">
        <f t="shared" si="315"/>
        <v>0</v>
      </c>
      <c r="FT92" s="1073">
        <f t="shared" si="315"/>
        <v>0</v>
      </c>
      <c r="FU92" s="1073">
        <f t="shared" si="315"/>
        <v>0</v>
      </c>
      <c r="FV92" s="1073">
        <f t="shared" si="315"/>
        <v>0</v>
      </c>
      <c r="FW92" s="1073">
        <f t="shared" si="315"/>
        <v>0</v>
      </c>
      <c r="FX92" s="1073">
        <f t="shared" si="315"/>
        <v>0</v>
      </c>
      <c r="FY92" s="1073">
        <f t="shared" si="315"/>
        <v>0</v>
      </c>
      <c r="FZ92" s="1073">
        <f t="shared" si="315"/>
        <v>0</v>
      </c>
      <c r="GA92" s="1073">
        <f t="shared" si="315"/>
        <v>0</v>
      </c>
      <c r="GB92" s="1073">
        <f t="shared" si="315"/>
        <v>0</v>
      </c>
      <c r="GC92" s="1073">
        <f t="shared" si="315"/>
        <v>0</v>
      </c>
    </row>
    <row r="93" spans="2:185" x14ac:dyDescent="0.75">
      <c r="D93" s="245"/>
    </row>
    <row r="94" spans="2:185" x14ac:dyDescent="0.75">
      <c r="B94" s="61" t="s">
        <v>442</v>
      </c>
      <c r="C94" s="7"/>
      <c r="D94" s="513"/>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row>
    <row r="95" spans="2:185" x14ac:dyDescent="0.75">
      <c r="B95" s="9" t="s">
        <v>439</v>
      </c>
      <c r="C95" s="7"/>
      <c r="D95" s="513">
        <f>SUM(E95:GC95)</f>
        <v>-116130177.85984066</v>
      </c>
      <c r="E95" s="513">
        <f t="shared" ref="E95:AJ95" si="316">+E48</f>
        <v>-8538788.1245888118</v>
      </c>
      <c r="F95" s="513">
        <f t="shared" si="316"/>
        <v>-2899350.1707737898</v>
      </c>
      <c r="G95" s="513">
        <f t="shared" si="316"/>
        <v>-3157834.0772269387</v>
      </c>
      <c r="H95" s="513">
        <f t="shared" si="316"/>
        <v>-3415877.2350343564</v>
      </c>
      <c r="I95" s="513">
        <f t="shared" si="316"/>
        <v>-2095796.0447672077</v>
      </c>
      <c r="J95" s="513">
        <f t="shared" si="316"/>
        <v>-54808018.953015625</v>
      </c>
      <c r="K95" s="513">
        <f t="shared" si="316"/>
        <v>-40908339.77738633</v>
      </c>
      <c r="L95" s="513">
        <f t="shared" si="316"/>
        <v>0</v>
      </c>
      <c r="M95" s="513">
        <f t="shared" si="316"/>
        <v>0</v>
      </c>
      <c r="N95" s="513">
        <f t="shared" si="316"/>
        <v>0</v>
      </c>
      <c r="O95" s="513">
        <f t="shared" si="316"/>
        <v>0</v>
      </c>
      <c r="P95" s="513">
        <f t="shared" si="316"/>
        <v>0</v>
      </c>
      <c r="Q95" s="513">
        <f t="shared" si="316"/>
        <v>0</v>
      </c>
      <c r="R95" s="513">
        <f t="shared" si="316"/>
        <v>0</v>
      </c>
      <c r="S95" s="513">
        <f t="shared" si="316"/>
        <v>0</v>
      </c>
      <c r="T95" s="513">
        <f t="shared" si="316"/>
        <v>0</v>
      </c>
      <c r="U95" s="513">
        <f t="shared" si="316"/>
        <v>0</v>
      </c>
      <c r="V95" s="513">
        <f t="shared" si="316"/>
        <v>0</v>
      </c>
      <c r="W95" s="513">
        <f t="shared" si="316"/>
        <v>0</v>
      </c>
      <c r="X95" s="513">
        <f t="shared" si="316"/>
        <v>0</v>
      </c>
      <c r="Y95" s="513">
        <f t="shared" si="316"/>
        <v>0</v>
      </c>
      <c r="Z95" s="513">
        <f t="shared" si="316"/>
        <v>0</v>
      </c>
      <c r="AA95" s="513">
        <f t="shared" si="316"/>
        <v>0</v>
      </c>
      <c r="AB95" s="513">
        <f t="shared" si="316"/>
        <v>0</v>
      </c>
      <c r="AC95" s="513">
        <f t="shared" si="316"/>
        <v>0</v>
      </c>
      <c r="AD95" s="513">
        <f t="shared" si="316"/>
        <v>-153086.73852379571</v>
      </c>
      <c r="AE95" s="513">
        <f t="shared" si="316"/>
        <v>-153086.73852379571</v>
      </c>
      <c r="AF95" s="513">
        <f t="shared" si="316"/>
        <v>0</v>
      </c>
      <c r="AG95" s="513">
        <f t="shared" si="316"/>
        <v>0</v>
      </c>
      <c r="AH95" s="513">
        <f t="shared" si="316"/>
        <v>0</v>
      </c>
      <c r="AI95" s="513">
        <f t="shared" si="316"/>
        <v>0</v>
      </c>
      <c r="AJ95" s="513">
        <f t="shared" si="316"/>
        <v>0</v>
      </c>
      <c r="AK95" s="513">
        <f t="shared" ref="AK95:BP95" si="317">+AK48</f>
        <v>0</v>
      </c>
      <c r="AL95" s="513">
        <f t="shared" si="317"/>
        <v>0</v>
      </c>
      <c r="AM95" s="513">
        <f t="shared" si="317"/>
        <v>0</v>
      </c>
      <c r="AN95" s="513">
        <f t="shared" si="317"/>
        <v>0</v>
      </c>
      <c r="AO95" s="513">
        <f t="shared" si="317"/>
        <v>0</v>
      </c>
      <c r="AP95" s="513">
        <f t="shared" si="317"/>
        <v>0</v>
      </c>
      <c r="AQ95" s="513">
        <f t="shared" si="317"/>
        <v>0</v>
      </c>
      <c r="AR95" s="513">
        <f t="shared" si="317"/>
        <v>0</v>
      </c>
      <c r="AS95" s="513">
        <f t="shared" si="317"/>
        <v>0</v>
      </c>
      <c r="AT95" s="513">
        <f t="shared" si="317"/>
        <v>0</v>
      </c>
      <c r="AU95" s="513">
        <f t="shared" si="317"/>
        <v>0</v>
      </c>
      <c r="AV95" s="513">
        <f t="shared" si="317"/>
        <v>0</v>
      </c>
      <c r="AW95" s="513">
        <f t="shared" si="317"/>
        <v>0</v>
      </c>
      <c r="AX95" s="513">
        <f t="shared" si="317"/>
        <v>0</v>
      </c>
      <c r="AY95" s="513">
        <f t="shared" si="317"/>
        <v>0</v>
      </c>
      <c r="AZ95" s="513">
        <f t="shared" si="317"/>
        <v>0</v>
      </c>
      <c r="BA95" s="513">
        <f t="shared" si="317"/>
        <v>0</v>
      </c>
      <c r="BB95" s="513">
        <f t="shared" si="317"/>
        <v>0</v>
      </c>
      <c r="BC95" s="513">
        <f t="shared" si="317"/>
        <v>0</v>
      </c>
      <c r="BD95" s="513">
        <f t="shared" si="317"/>
        <v>0</v>
      </c>
      <c r="BE95" s="513">
        <f t="shared" si="317"/>
        <v>0</v>
      </c>
      <c r="BF95" s="513">
        <f t="shared" si="317"/>
        <v>0</v>
      </c>
      <c r="BG95" s="513">
        <f t="shared" si="317"/>
        <v>0</v>
      </c>
      <c r="BH95" s="513">
        <f t="shared" si="317"/>
        <v>0</v>
      </c>
      <c r="BI95" s="513">
        <f t="shared" si="317"/>
        <v>0</v>
      </c>
      <c r="BJ95" s="513">
        <f t="shared" si="317"/>
        <v>0</v>
      </c>
      <c r="BK95" s="513">
        <f t="shared" si="317"/>
        <v>0</v>
      </c>
      <c r="BL95" s="513">
        <f t="shared" si="317"/>
        <v>0</v>
      </c>
      <c r="BM95" s="513">
        <f t="shared" si="317"/>
        <v>0</v>
      </c>
      <c r="BN95" s="513">
        <f t="shared" si="317"/>
        <v>0</v>
      </c>
      <c r="BO95" s="513">
        <f t="shared" si="317"/>
        <v>0</v>
      </c>
      <c r="BP95" s="513">
        <f t="shared" si="317"/>
        <v>0</v>
      </c>
      <c r="BQ95" s="513">
        <f t="shared" ref="BQ95:CV95" si="318">+BQ48</f>
        <v>0</v>
      </c>
      <c r="BR95" s="513">
        <f t="shared" si="318"/>
        <v>0</v>
      </c>
      <c r="BS95" s="513">
        <f t="shared" si="318"/>
        <v>0</v>
      </c>
      <c r="BT95" s="513">
        <f t="shared" si="318"/>
        <v>0</v>
      </c>
      <c r="BU95" s="513">
        <f t="shared" si="318"/>
        <v>0</v>
      </c>
      <c r="BV95" s="513">
        <f t="shared" si="318"/>
        <v>0</v>
      </c>
      <c r="BW95" s="513">
        <f t="shared" si="318"/>
        <v>0</v>
      </c>
      <c r="BX95" s="513">
        <f t="shared" si="318"/>
        <v>0</v>
      </c>
      <c r="BY95" s="513">
        <f t="shared" si="318"/>
        <v>0</v>
      </c>
      <c r="BZ95" s="513">
        <f t="shared" si="318"/>
        <v>0</v>
      </c>
      <c r="CA95" s="513">
        <f t="shared" si="318"/>
        <v>0</v>
      </c>
      <c r="CB95" s="513">
        <f t="shared" si="318"/>
        <v>0</v>
      </c>
      <c r="CC95" s="513">
        <f t="shared" si="318"/>
        <v>0</v>
      </c>
      <c r="CD95" s="513">
        <f t="shared" si="318"/>
        <v>0</v>
      </c>
      <c r="CE95" s="513">
        <f t="shared" si="318"/>
        <v>0</v>
      </c>
      <c r="CF95" s="513">
        <f t="shared" si="318"/>
        <v>0</v>
      </c>
      <c r="CG95" s="513">
        <f t="shared" si="318"/>
        <v>0</v>
      </c>
      <c r="CH95" s="513">
        <f t="shared" si="318"/>
        <v>0</v>
      </c>
      <c r="CI95" s="513">
        <f t="shared" si="318"/>
        <v>0</v>
      </c>
      <c r="CJ95" s="513">
        <f t="shared" si="318"/>
        <v>0</v>
      </c>
      <c r="CK95" s="513">
        <f t="shared" si="318"/>
        <v>0</v>
      </c>
      <c r="CL95" s="513">
        <f t="shared" si="318"/>
        <v>0</v>
      </c>
      <c r="CM95" s="513">
        <f t="shared" si="318"/>
        <v>0</v>
      </c>
      <c r="CN95" s="513">
        <f t="shared" si="318"/>
        <v>0</v>
      </c>
      <c r="CO95" s="513">
        <f t="shared" si="318"/>
        <v>0</v>
      </c>
      <c r="CP95" s="513">
        <f t="shared" si="318"/>
        <v>0</v>
      </c>
      <c r="CQ95" s="513">
        <f t="shared" si="318"/>
        <v>0</v>
      </c>
      <c r="CR95" s="513">
        <f t="shared" si="318"/>
        <v>0</v>
      </c>
      <c r="CS95" s="513">
        <f t="shared" si="318"/>
        <v>0</v>
      </c>
      <c r="CT95" s="513">
        <f t="shared" si="318"/>
        <v>0</v>
      </c>
      <c r="CU95" s="513">
        <f t="shared" si="318"/>
        <v>0</v>
      </c>
      <c r="CV95" s="513">
        <f t="shared" si="318"/>
        <v>0</v>
      </c>
      <c r="CW95" s="513">
        <f t="shared" ref="CW95:EB95" si="319">+CW48</f>
        <v>0</v>
      </c>
      <c r="CX95" s="513">
        <f t="shared" si="319"/>
        <v>0</v>
      </c>
      <c r="CY95" s="513">
        <f t="shared" si="319"/>
        <v>0</v>
      </c>
      <c r="CZ95" s="513">
        <f t="shared" si="319"/>
        <v>0</v>
      </c>
      <c r="DA95" s="513">
        <f t="shared" si="319"/>
        <v>0</v>
      </c>
      <c r="DB95" s="513">
        <f t="shared" si="319"/>
        <v>0</v>
      </c>
      <c r="DC95" s="513">
        <f t="shared" si="319"/>
        <v>0</v>
      </c>
      <c r="DD95" s="513">
        <f t="shared" si="319"/>
        <v>0</v>
      </c>
      <c r="DE95" s="513">
        <f t="shared" si="319"/>
        <v>0</v>
      </c>
      <c r="DF95" s="513">
        <f t="shared" si="319"/>
        <v>0</v>
      </c>
      <c r="DG95" s="513">
        <f t="shared" si="319"/>
        <v>0</v>
      </c>
      <c r="DH95" s="513">
        <f t="shared" si="319"/>
        <v>0</v>
      </c>
      <c r="DI95" s="513">
        <f t="shared" si="319"/>
        <v>0</v>
      </c>
      <c r="DJ95" s="513">
        <f t="shared" si="319"/>
        <v>0</v>
      </c>
      <c r="DK95" s="513">
        <f t="shared" si="319"/>
        <v>0</v>
      </c>
      <c r="DL95" s="513">
        <f t="shared" si="319"/>
        <v>0</v>
      </c>
      <c r="DM95" s="513">
        <f t="shared" si="319"/>
        <v>0</v>
      </c>
      <c r="DN95" s="513">
        <f t="shared" si="319"/>
        <v>0</v>
      </c>
      <c r="DO95" s="513">
        <f t="shared" si="319"/>
        <v>0</v>
      </c>
      <c r="DP95" s="513">
        <f t="shared" si="319"/>
        <v>0</v>
      </c>
      <c r="DQ95" s="513">
        <f t="shared" si="319"/>
        <v>0</v>
      </c>
      <c r="DR95" s="513">
        <f t="shared" si="319"/>
        <v>0</v>
      </c>
      <c r="DS95" s="513">
        <f t="shared" si="319"/>
        <v>0</v>
      </c>
      <c r="DT95" s="513">
        <f t="shared" si="319"/>
        <v>0</v>
      </c>
      <c r="DU95" s="513">
        <f t="shared" si="319"/>
        <v>0</v>
      </c>
      <c r="DV95" s="513">
        <f t="shared" si="319"/>
        <v>0</v>
      </c>
      <c r="DW95" s="513">
        <f t="shared" si="319"/>
        <v>0</v>
      </c>
      <c r="DX95" s="513">
        <f t="shared" si="319"/>
        <v>0</v>
      </c>
      <c r="DY95" s="513">
        <f t="shared" si="319"/>
        <v>0</v>
      </c>
      <c r="DZ95" s="513">
        <f t="shared" si="319"/>
        <v>0</v>
      </c>
      <c r="EA95" s="513">
        <f t="shared" si="319"/>
        <v>0</v>
      </c>
      <c r="EB95" s="513">
        <f t="shared" si="319"/>
        <v>0</v>
      </c>
      <c r="EC95" s="513">
        <f t="shared" ref="EC95:FH95" si="320">+EC48</f>
        <v>0</v>
      </c>
      <c r="ED95" s="513">
        <f t="shared" si="320"/>
        <v>0</v>
      </c>
      <c r="EE95" s="513">
        <f t="shared" si="320"/>
        <v>0</v>
      </c>
      <c r="EF95" s="513">
        <f t="shared" si="320"/>
        <v>0</v>
      </c>
      <c r="EG95" s="513">
        <f t="shared" si="320"/>
        <v>0</v>
      </c>
      <c r="EH95" s="513">
        <f t="shared" si="320"/>
        <v>0</v>
      </c>
      <c r="EI95" s="513">
        <f t="shared" si="320"/>
        <v>0</v>
      </c>
      <c r="EJ95" s="513">
        <f t="shared" si="320"/>
        <v>0</v>
      </c>
      <c r="EK95" s="513">
        <f t="shared" si="320"/>
        <v>0</v>
      </c>
      <c r="EL95" s="513">
        <f t="shared" si="320"/>
        <v>0</v>
      </c>
      <c r="EM95" s="513">
        <f t="shared" si="320"/>
        <v>0</v>
      </c>
      <c r="EN95" s="513">
        <f t="shared" si="320"/>
        <v>0</v>
      </c>
      <c r="EO95" s="513">
        <f t="shared" si="320"/>
        <v>0</v>
      </c>
      <c r="EP95" s="513">
        <f t="shared" si="320"/>
        <v>0</v>
      </c>
      <c r="EQ95" s="513">
        <f t="shared" si="320"/>
        <v>0</v>
      </c>
      <c r="ER95" s="513">
        <f t="shared" si="320"/>
        <v>0</v>
      </c>
      <c r="ES95" s="513">
        <f t="shared" si="320"/>
        <v>0</v>
      </c>
      <c r="ET95" s="513">
        <f t="shared" si="320"/>
        <v>0</v>
      </c>
      <c r="EU95" s="513">
        <f t="shared" si="320"/>
        <v>0</v>
      </c>
      <c r="EV95" s="513">
        <f t="shared" si="320"/>
        <v>0</v>
      </c>
      <c r="EW95" s="513">
        <f t="shared" si="320"/>
        <v>0</v>
      </c>
      <c r="EX95" s="513">
        <f t="shared" si="320"/>
        <v>0</v>
      </c>
      <c r="EY95" s="513">
        <f t="shared" si="320"/>
        <v>0</v>
      </c>
      <c r="EZ95" s="513">
        <f t="shared" si="320"/>
        <v>0</v>
      </c>
      <c r="FA95" s="513">
        <f t="shared" si="320"/>
        <v>0</v>
      </c>
      <c r="FB95" s="513">
        <f t="shared" si="320"/>
        <v>0</v>
      </c>
      <c r="FC95" s="513">
        <f t="shared" si="320"/>
        <v>0</v>
      </c>
      <c r="FD95" s="513">
        <f t="shared" si="320"/>
        <v>0</v>
      </c>
      <c r="FE95" s="513">
        <f t="shared" si="320"/>
        <v>0</v>
      </c>
      <c r="FF95" s="513">
        <f t="shared" si="320"/>
        <v>0</v>
      </c>
      <c r="FG95" s="513">
        <f t="shared" si="320"/>
        <v>0</v>
      </c>
      <c r="FH95" s="513">
        <f t="shared" si="320"/>
        <v>0</v>
      </c>
      <c r="FI95" s="513">
        <f t="shared" ref="FI95:GC95" si="321">+FI48</f>
        <v>0</v>
      </c>
      <c r="FJ95" s="513">
        <f t="shared" si="321"/>
        <v>0</v>
      </c>
      <c r="FK95" s="513">
        <f t="shared" si="321"/>
        <v>0</v>
      </c>
      <c r="FL95" s="513">
        <f t="shared" si="321"/>
        <v>0</v>
      </c>
      <c r="FM95" s="513">
        <f t="shared" si="321"/>
        <v>0</v>
      </c>
      <c r="FN95" s="513">
        <f t="shared" si="321"/>
        <v>0</v>
      </c>
      <c r="FO95" s="513">
        <f t="shared" si="321"/>
        <v>0</v>
      </c>
      <c r="FP95" s="513">
        <f t="shared" si="321"/>
        <v>0</v>
      </c>
      <c r="FQ95" s="513">
        <f t="shared" si="321"/>
        <v>0</v>
      </c>
      <c r="FR95" s="513">
        <f t="shared" si="321"/>
        <v>0</v>
      </c>
      <c r="FS95" s="513">
        <f t="shared" si="321"/>
        <v>0</v>
      </c>
      <c r="FT95" s="513">
        <f t="shared" si="321"/>
        <v>0</v>
      </c>
      <c r="FU95" s="513">
        <f t="shared" si="321"/>
        <v>0</v>
      </c>
      <c r="FV95" s="513">
        <f t="shared" si="321"/>
        <v>0</v>
      </c>
      <c r="FW95" s="513">
        <f t="shared" si="321"/>
        <v>0</v>
      </c>
      <c r="FX95" s="513">
        <f t="shared" si="321"/>
        <v>0</v>
      </c>
      <c r="FY95" s="513">
        <f t="shared" si="321"/>
        <v>0</v>
      </c>
      <c r="FZ95" s="513">
        <f t="shared" si="321"/>
        <v>0</v>
      </c>
      <c r="GA95" s="513">
        <f t="shared" si="321"/>
        <v>0</v>
      </c>
      <c r="GB95" s="513">
        <f t="shared" si="321"/>
        <v>0</v>
      </c>
      <c r="GC95" s="513">
        <f t="shared" si="321"/>
        <v>0</v>
      </c>
    </row>
    <row r="96" spans="2:185" x14ac:dyDescent="0.75">
      <c r="B96" s="9" t="s">
        <v>440</v>
      </c>
      <c r="C96" s="7"/>
      <c r="D96" s="513">
        <f t="shared" ref="D96:D98" si="322">SUM(F96:GC96)</f>
        <v>186132734.36518645</v>
      </c>
      <c r="E96" s="19">
        <f t="shared" ref="E96:AJ96" si="323">+E73</f>
        <v>0</v>
      </c>
      <c r="F96" s="19">
        <f t="shared" si="323"/>
        <v>0</v>
      </c>
      <c r="G96" s="19">
        <f t="shared" si="323"/>
        <v>0</v>
      </c>
      <c r="H96" s="19">
        <f t="shared" si="323"/>
        <v>0</v>
      </c>
      <c r="I96" s="19">
        <f t="shared" si="323"/>
        <v>0</v>
      </c>
      <c r="J96" s="19">
        <f t="shared" si="323"/>
        <v>0</v>
      </c>
      <c r="K96" s="19">
        <f t="shared" si="323"/>
        <v>0</v>
      </c>
      <c r="L96" s="19">
        <f t="shared" si="323"/>
        <v>0</v>
      </c>
      <c r="M96" s="19">
        <f t="shared" si="323"/>
        <v>0</v>
      </c>
      <c r="N96" s="19">
        <f t="shared" si="323"/>
        <v>0</v>
      </c>
      <c r="O96" s="19">
        <f t="shared" si="323"/>
        <v>0</v>
      </c>
      <c r="P96" s="19">
        <f t="shared" si="323"/>
        <v>0</v>
      </c>
      <c r="Q96" s="19">
        <f t="shared" si="323"/>
        <v>0</v>
      </c>
      <c r="R96" s="19">
        <f t="shared" si="323"/>
        <v>0</v>
      </c>
      <c r="S96" s="19">
        <f t="shared" si="323"/>
        <v>0</v>
      </c>
      <c r="T96" s="19">
        <f t="shared" si="323"/>
        <v>0</v>
      </c>
      <c r="U96" s="19">
        <f t="shared" si="323"/>
        <v>0</v>
      </c>
      <c r="V96" s="19">
        <f t="shared" si="323"/>
        <v>0</v>
      </c>
      <c r="W96" s="19">
        <f t="shared" si="323"/>
        <v>0</v>
      </c>
      <c r="X96" s="19">
        <f t="shared" si="323"/>
        <v>0</v>
      </c>
      <c r="Y96" s="19">
        <f t="shared" si="323"/>
        <v>0</v>
      </c>
      <c r="Z96" s="19">
        <f t="shared" si="323"/>
        <v>0</v>
      </c>
      <c r="AA96" s="19">
        <f t="shared" si="323"/>
        <v>0</v>
      </c>
      <c r="AB96" s="19">
        <f t="shared" si="323"/>
        <v>0</v>
      </c>
      <c r="AC96" s="19">
        <f t="shared" si="323"/>
        <v>0</v>
      </c>
      <c r="AD96" s="19">
        <f t="shared" si="323"/>
        <v>0</v>
      </c>
      <c r="AE96" s="19">
        <f t="shared" si="323"/>
        <v>0</v>
      </c>
      <c r="AF96" s="19">
        <f t="shared" si="323"/>
        <v>3291252.8478138666</v>
      </c>
      <c r="AG96" s="19">
        <f t="shared" si="323"/>
        <v>2902988.6886746879</v>
      </c>
      <c r="AH96" s="19">
        <f t="shared" si="323"/>
        <v>2452515.7893491196</v>
      </c>
      <c r="AI96" s="19">
        <f t="shared" si="323"/>
        <v>1981619.996503799</v>
      </c>
      <c r="AJ96" s="19">
        <f t="shared" si="323"/>
        <v>1981619.9965037976</v>
      </c>
      <c r="AK96" s="19">
        <f t="shared" ref="AK96:BP96" si="324">+AK73</f>
        <v>2452515.7893491173</v>
      </c>
      <c r="AL96" s="19">
        <f t="shared" si="324"/>
        <v>2902988.6886746888</v>
      </c>
      <c r="AM96" s="19">
        <f t="shared" si="324"/>
        <v>3291252.8478138694</v>
      </c>
      <c r="AN96" s="19">
        <f t="shared" si="324"/>
        <v>3577128.373702161</v>
      </c>
      <c r="AO96" s="19">
        <f t="shared" si="324"/>
        <v>3728844.4220801075</v>
      </c>
      <c r="AP96" s="19">
        <f t="shared" si="324"/>
        <v>3728844.4220801052</v>
      </c>
      <c r="AQ96" s="19">
        <f t="shared" si="324"/>
        <v>3577128.3737021666</v>
      </c>
      <c r="AR96" s="19">
        <f t="shared" si="324"/>
        <v>4051094.1149500045</v>
      </c>
      <c r="AS96" s="19">
        <f t="shared" si="324"/>
        <v>3577176.6329404307</v>
      </c>
      <c r="AT96" s="19">
        <f t="shared" si="324"/>
        <v>3027326.8022600822</v>
      </c>
      <c r="AU96" s="19">
        <f t="shared" si="324"/>
        <v>2452548.6694318107</v>
      </c>
      <c r="AV96" s="19">
        <f t="shared" si="324"/>
        <v>2452548.6694318093</v>
      </c>
      <c r="AW96" s="19">
        <f t="shared" si="324"/>
        <v>3027326.802260079</v>
      </c>
      <c r="AX96" s="19">
        <f t="shared" si="324"/>
        <v>3577176.6329404321</v>
      </c>
      <c r="AY96" s="19">
        <f t="shared" si="324"/>
        <v>4051094.1149500073</v>
      </c>
      <c r="AZ96" s="19">
        <f t="shared" si="324"/>
        <v>4400035.4380366346</v>
      </c>
      <c r="BA96" s="19">
        <f t="shared" si="324"/>
        <v>4585220.9256364433</v>
      </c>
      <c r="BB96" s="19">
        <f t="shared" si="324"/>
        <v>4585220.9256364396</v>
      </c>
      <c r="BC96" s="19">
        <f t="shared" si="324"/>
        <v>110477264.40046479</v>
      </c>
      <c r="BD96" s="19">
        <f t="shared" si="324"/>
        <v>0</v>
      </c>
      <c r="BE96" s="19">
        <f t="shared" si="324"/>
        <v>0</v>
      </c>
      <c r="BF96" s="19">
        <f t="shared" si="324"/>
        <v>0</v>
      </c>
      <c r="BG96" s="19">
        <f t="shared" si="324"/>
        <v>0</v>
      </c>
      <c r="BH96" s="19">
        <f t="shared" si="324"/>
        <v>0</v>
      </c>
      <c r="BI96" s="19">
        <f t="shared" si="324"/>
        <v>0</v>
      </c>
      <c r="BJ96" s="19">
        <f t="shared" si="324"/>
        <v>0</v>
      </c>
      <c r="BK96" s="19">
        <f t="shared" si="324"/>
        <v>0</v>
      </c>
      <c r="BL96" s="19">
        <f t="shared" si="324"/>
        <v>0</v>
      </c>
      <c r="BM96" s="19">
        <f t="shared" si="324"/>
        <v>0</v>
      </c>
      <c r="BN96" s="19">
        <f t="shared" si="324"/>
        <v>0</v>
      </c>
      <c r="BO96" s="19">
        <f t="shared" si="324"/>
        <v>0</v>
      </c>
      <c r="BP96" s="19">
        <f t="shared" si="324"/>
        <v>0</v>
      </c>
      <c r="BQ96" s="19">
        <f t="shared" ref="BQ96:CV96" si="325">+BQ73</f>
        <v>0</v>
      </c>
      <c r="BR96" s="19">
        <f t="shared" si="325"/>
        <v>0</v>
      </c>
      <c r="BS96" s="19">
        <f t="shared" si="325"/>
        <v>0</v>
      </c>
      <c r="BT96" s="19">
        <f t="shared" si="325"/>
        <v>0</v>
      </c>
      <c r="BU96" s="19">
        <f t="shared" si="325"/>
        <v>0</v>
      </c>
      <c r="BV96" s="19">
        <f t="shared" si="325"/>
        <v>0</v>
      </c>
      <c r="BW96" s="19">
        <f t="shared" si="325"/>
        <v>0</v>
      </c>
      <c r="BX96" s="19">
        <f t="shared" si="325"/>
        <v>0</v>
      </c>
      <c r="BY96" s="19">
        <f t="shared" si="325"/>
        <v>0</v>
      </c>
      <c r="BZ96" s="19">
        <f t="shared" si="325"/>
        <v>0</v>
      </c>
      <c r="CA96" s="19">
        <f t="shared" si="325"/>
        <v>0</v>
      </c>
      <c r="CB96" s="19">
        <f t="shared" si="325"/>
        <v>0</v>
      </c>
      <c r="CC96" s="19">
        <f t="shared" si="325"/>
        <v>0</v>
      </c>
      <c r="CD96" s="19">
        <f t="shared" si="325"/>
        <v>0</v>
      </c>
      <c r="CE96" s="19">
        <f t="shared" si="325"/>
        <v>0</v>
      </c>
      <c r="CF96" s="19">
        <f t="shared" si="325"/>
        <v>0</v>
      </c>
      <c r="CG96" s="19">
        <f t="shared" si="325"/>
        <v>0</v>
      </c>
      <c r="CH96" s="19">
        <f t="shared" si="325"/>
        <v>0</v>
      </c>
      <c r="CI96" s="19">
        <f t="shared" si="325"/>
        <v>0</v>
      </c>
      <c r="CJ96" s="19">
        <f t="shared" si="325"/>
        <v>0</v>
      </c>
      <c r="CK96" s="19">
        <f t="shared" si="325"/>
        <v>0</v>
      </c>
      <c r="CL96" s="19">
        <f t="shared" si="325"/>
        <v>0</v>
      </c>
      <c r="CM96" s="19">
        <f t="shared" si="325"/>
        <v>0</v>
      </c>
      <c r="CN96" s="19">
        <f t="shared" si="325"/>
        <v>0</v>
      </c>
      <c r="CO96" s="19">
        <f t="shared" si="325"/>
        <v>0</v>
      </c>
      <c r="CP96" s="19">
        <f t="shared" si="325"/>
        <v>0</v>
      </c>
      <c r="CQ96" s="19">
        <f t="shared" si="325"/>
        <v>0</v>
      </c>
      <c r="CR96" s="19">
        <f t="shared" si="325"/>
        <v>0</v>
      </c>
      <c r="CS96" s="19">
        <f t="shared" si="325"/>
        <v>0</v>
      </c>
      <c r="CT96" s="19">
        <f t="shared" si="325"/>
        <v>0</v>
      </c>
      <c r="CU96" s="19">
        <f t="shared" si="325"/>
        <v>0</v>
      </c>
      <c r="CV96" s="19">
        <f t="shared" si="325"/>
        <v>0</v>
      </c>
      <c r="CW96" s="19">
        <f t="shared" ref="CW96:EB96" si="326">+CW73</f>
        <v>0</v>
      </c>
      <c r="CX96" s="19">
        <f t="shared" si="326"/>
        <v>0</v>
      </c>
      <c r="CY96" s="19">
        <f t="shared" si="326"/>
        <v>0</v>
      </c>
      <c r="CZ96" s="19">
        <f t="shared" si="326"/>
        <v>0</v>
      </c>
      <c r="DA96" s="19">
        <f t="shared" si="326"/>
        <v>0</v>
      </c>
      <c r="DB96" s="19">
        <f t="shared" si="326"/>
        <v>0</v>
      </c>
      <c r="DC96" s="19">
        <f t="shared" si="326"/>
        <v>0</v>
      </c>
      <c r="DD96" s="19">
        <f t="shared" si="326"/>
        <v>0</v>
      </c>
      <c r="DE96" s="19">
        <f t="shared" si="326"/>
        <v>0</v>
      </c>
      <c r="DF96" s="19">
        <f t="shared" si="326"/>
        <v>0</v>
      </c>
      <c r="DG96" s="19">
        <f t="shared" si="326"/>
        <v>0</v>
      </c>
      <c r="DH96" s="19">
        <f t="shared" si="326"/>
        <v>0</v>
      </c>
      <c r="DI96" s="19">
        <f t="shared" si="326"/>
        <v>0</v>
      </c>
      <c r="DJ96" s="19">
        <f t="shared" si="326"/>
        <v>0</v>
      </c>
      <c r="DK96" s="19">
        <f t="shared" si="326"/>
        <v>0</v>
      </c>
      <c r="DL96" s="19">
        <f t="shared" si="326"/>
        <v>0</v>
      </c>
      <c r="DM96" s="19">
        <f t="shared" si="326"/>
        <v>0</v>
      </c>
      <c r="DN96" s="19">
        <f t="shared" si="326"/>
        <v>0</v>
      </c>
      <c r="DO96" s="19">
        <f t="shared" si="326"/>
        <v>0</v>
      </c>
      <c r="DP96" s="19">
        <f t="shared" si="326"/>
        <v>0</v>
      </c>
      <c r="DQ96" s="19">
        <f t="shared" si="326"/>
        <v>0</v>
      </c>
      <c r="DR96" s="19">
        <f t="shared" si="326"/>
        <v>0</v>
      </c>
      <c r="DS96" s="19">
        <f t="shared" si="326"/>
        <v>0</v>
      </c>
      <c r="DT96" s="19">
        <f t="shared" si="326"/>
        <v>0</v>
      </c>
      <c r="DU96" s="19">
        <f t="shared" si="326"/>
        <v>0</v>
      </c>
      <c r="DV96" s="19">
        <f t="shared" si="326"/>
        <v>0</v>
      </c>
      <c r="DW96" s="19">
        <f t="shared" si="326"/>
        <v>0</v>
      </c>
      <c r="DX96" s="19">
        <f t="shared" si="326"/>
        <v>0</v>
      </c>
      <c r="DY96" s="19">
        <f t="shared" si="326"/>
        <v>0</v>
      </c>
      <c r="DZ96" s="19">
        <f t="shared" si="326"/>
        <v>0</v>
      </c>
      <c r="EA96" s="19">
        <f t="shared" si="326"/>
        <v>0</v>
      </c>
      <c r="EB96" s="19">
        <f t="shared" si="326"/>
        <v>0</v>
      </c>
      <c r="EC96" s="19">
        <f t="shared" ref="EC96:FH96" si="327">+EC73</f>
        <v>0</v>
      </c>
      <c r="ED96" s="19">
        <f t="shared" si="327"/>
        <v>0</v>
      </c>
      <c r="EE96" s="19">
        <f t="shared" si="327"/>
        <v>0</v>
      </c>
      <c r="EF96" s="19">
        <f t="shared" si="327"/>
        <v>0</v>
      </c>
      <c r="EG96" s="19">
        <f t="shared" si="327"/>
        <v>0</v>
      </c>
      <c r="EH96" s="19">
        <f t="shared" si="327"/>
        <v>0</v>
      </c>
      <c r="EI96" s="19">
        <f t="shared" si="327"/>
        <v>0</v>
      </c>
      <c r="EJ96" s="19">
        <f t="shared" si="327"/>
        <v>0</v>
      </c>
      <c r="EK96" s="19">
        <f t="shared" si="327"/>
        <v>0</v>
      </c>
      <c r="EL96" s="19">
        <f t="shared" si="327"/>
        <v>0</v>
      </c>
      <c r="EM96" s="19">
        <f t="shared" si="327"/>
        <v>0</v>
      </c>
      <c r="EN96" s="19">
        <f t="shared" si="327"/>
        <v>0</v>
      </c>
      <c r="EO96" s="19">
        <f t="shared" si="327"/>
        <v>0</v>
      </c>
      <c r="EP96" s="19">
        <f t="shared" si="327"/>
        <v>0</v>
      </c>
      <c r="EQ96" s="19">
        <f t="shared" si="327"/>
        <v>0</v>
      </c>
      <c r="ER96" s="19">
        <f t="shared" si="327"/>
        <v>0</v>
      </c>
      <c r="ES96" s="19">
        <f t="shared" si="327"/>
        <v>0</v>
      </c>
      <c r="ET96" s="19">
        <f t="shared" si="327"/>
        <v>0</v>
      </c>
      <c r="EU96" s="19">
        <f t="shared" si="327"/>
        <v>0</v>
      </c>
      <c r="EV96" s="19">
        <f t="shared" si="327"/>
        <v>0</v>
      </c>
      <c r="EW96" s="19">
        <f t="shared" si="327"/>
        <v>0</v>
      </c>
      <c r="EX96" s="19">
        <f t="shared" si="327"/>
        <v>0</v>
      </c>
      <c r="EY96" s="19">
        <f t="shared" si="327"/>
        <v>0</v>
      </c>
      <c r="EZ96" s="19">
        <f t="shared" si="327"/>
        <v>0</v>
      </c>
      <c r="FA96" s="19">
        <f t="shared" si="327"/>
        <v>0</v>
      </c>
      <c r="FB96" s="19">
        <f t="shared" si="327"/>
        <v>0</v>
      </c>
      <c r="FC96" s="19">
        <f t="shared" si="327"/>
        <v>0</v>
      </c>
      <c r="FD96" s="19">
        <f t="shared" si="327"/>
        <v>0</v>
      </c>
      <c r="FE96" s="19">
        <f t="shared" si="327"/>
        <v>0</v>
      </c>
      <c r="FF96" s="19">
        <f t="shared" si="327"/>
        <v>0</v>
      </c>
      <c r="FG96" s="19">
        <f t="shared" si="327"/>
        <v>0</v>
      </c>
      <c r="FH96" s="19">
        <f t="shared" si="327"/>
        <v>0</v>
      </c>
      <c r="FI96" s="19">
        <f t="shared" ref="FI96:GC96" si="328">+FI73</f>
        <v>0</v>
      </c>
      <c r="FJ96" s="19">
        <f t="shared" si="328"/>
        <v>0</v>
      </c>
      <c r="FK96" s="19">
        <f t="shared" si="328"/>
        <v>0</v>
      </c>
      <c r="FL96" s="19">
        <f t="shared" si="328"/>
        <v>0</v>
      </c>
      <c r="FM96" s="19">
        <f t="shared" si="328"/>
        <v>0</v>
      </c>
      <c r="FN96" s="19">
        <f t="shared" si="328"/>
        <v>0</v>
      </c>
      <c r="FO96" s="19">
        <f t="shared" si="328"/>
        <v>0</v>
      </c>
      <c r="FP96" s="19">
        <f t="shared" si="328"/>
        <v>0</v>
      </c>
      <c r="FQ96" s="19">
        <f t="shared" si="328"/>
        <v>0</v>
      </c>
      <c r="FR96" s="19">
        <f t="shared" si="328"/>
        <v>0</v>
      </c>
      <c r="FS96" s="19">
        <f t="shared" si="328"/>
        <v>0</v>
      </c>
      <c r="FT96" s="19">
        <f t="shared" si="328"/>
        <v>0</v>
      </c>
      <c r="FU96" s="19">
        <f t="shared" si="328"/>
        <v>0</v>
      </c>
      <c r="FV96" s="19">
        <f t="shared" si="328"/>
        <v>0</v>
      </c>
      <c r="FW96" s="19">
        <f t="shared" si="328"/>
        <v>0</v>
      </c>
      <c r="FX96" s="19">
        <f t="shared" si="328"/>
        <v>0</v>
      </c>
      <c r="FY96" s="19">
        <f t="shared" si="328"/>
        <v>0</v>
      </c>
      <c r="FZ96" s="19">
        <f t="shared" si="328"/>
        <v>0</v>
      </c>
      <c r="GA96" s="19">
        <f t="shared" si="328"/>
        <v>0</v>
      </c>
      <c r="GB96" s="19">
        <f t="shared" si="328"/>
        <v>0</v>
      </c>
      <c r="GC96" s="19">
        <f t="shared" si="328"/>
        <v>0</v>
      </c>
    </row>
    <row r="97" spans="2:185" x14ac:dyDescent="0.75">
      <c r="B97" s="9" t="s">
        <v>462</v>
      </c>
      <c r="C97" s="7"/>
      <c r="D97" s="513">
        <f t="shared" si="322"/>
        <v>147864166.93127537</v>
      </c>
      <c r="E97" s="19">
        <f>+E79</f>
        <v>0</v>
      </c>
      <c r="F97" s="19">
        <f t="shared" ref="F97:BQ97" si="329">+F79</f>
        <v>0</v>
      </c>
      <c r="G97" s="19">
        <f t="shared" si="329"/>
        <v>0</v>
      </c>
      <c r="H97" s="19">
        <f t="shared" si="329"/>
        <v>0</v>
      </c>
      <c r="I97" s="19">
        <f t="shared" si="329"/>
        <v>0</v>
      </c>
      <c r="J97" s="19">
        <f t="shared" si="329"/>
        <v>0</v>
      </c>
      <c r="K97" s="19">
        <f t="shared" si="329"/>
        <v>0</v>
      </c>
      <c r="L97" s="19">
        <f t="shared" si="329"/>
        <v>0</v>
      </c>
      <c r="M97" s="19">
        <f t="shared" si="329"/>
        <v>0</v>
      </c>
      <c r="N97" s="19">
        <f t="shared" si="329"/>
        <v>0</v>
      </c>
      <c r="O97" s="19">
        <f t="shared" si="329"/>
        <v>0</v>
      </c>
      <c r="P97" s="19">
        <f t="shared" si="329"/>
        <v>0</v>
      </c>
      <c r="Q97" s="19">
        <f t="shared" si="329"/>
        <v>0</v>
      </c>
      <c r="R97" s="19">
        <f t="shared" si="329"/>
        <v>0</v>
      </c>
      <c r="S97" s="19">
        <f t="shared" si="329"/>
        <v>0</v>
      </c>
      <c r="T97" s="19">
        <f t="shared" si="329"/>
        <v>0</v>
      </c>
      <c r="U97" s="19">
        <f t="shared" si="329"/>
        <v>0</v>
      </c>
      <c r="V97" s="19">
        <f t="shared" si="329"/>
        <v>0</v>
      </c>
      <c r="W97" s="19">
        <f t="shared" si="329"/>
        <v>0</v>
      </c>
      <c r="X97" s="19">
        <f t="shared" si="329"/>
        <v>0</v>
      </c>
      <c r="Y97" s="19">
        <f t="shared" si="329"/>
        <v>0</v>
      </c>
      <c r="Z97" s="19">
        <f t="shared" si="329"/>
        <v>0</v>
      </c>
      <c r="AA97" s="19">
        <f t="shared" si="329"/>
        <v>0</v>
      </c>
      <c r="AB97" s="19">
        <f t="shared" si="329"/>
        <v>0</v>
      </c>
      <c r="AC97" s="19">
        <f t="shared" si="329"/>
        <v>0</v>
      </c>
      <c r="AD97" s="19">
        <f t="shared" si="329"/>
        <v>0</v>
      </c>
      <c r="AE97" s="19">
        <f t="shared" si="329"/>
        <v>0</v>
      </c>
      <c r="AF97" s="19">
        <f t="shared" si="329"/>
        <v>0</v>
      </c>
      <c r="AG97" s="19">
        <f t="shared" si="329"/>
        <v>0</v>
      </c>
      <c r="AH97" s="19">
        <f t="shared" si="329"/>
        <v>0</v>
      </c>
      <c r="AI97" s="19">
        <f t="shared" si="329"/>
        <v>0</v>
      </c>
      <c r="AJ97" s="19">
        <f t="shared" si="329"/>
        <v>0</v>
      </c>
      <c r="AK97" s="19">
        <f t="shared" si="329"/>
        <v>0</v>
      </c>
      <c r="AL97" s="19">
        <f t="shared" si="329"/>
        <v>0</v>
      </c>
      <c r="AM97" s="19">
        <f t="shared" si="329"/>
        <v>0</v>
      </c>
      <c r="AN97" s="19">
        <f t="shared" si="329"/>
        <v>0</v>
      </c>
      <c r="AO97" s="19">
        <f t="shared" si="329"/>
        <v>0</v>
      </c>
      <c r="AP97" s="19">
        <f t="shared" si="329"/>
        <v>0</v>
      </c>
      <c r="AQ97" s="19">
        <f t="shared" si="329"/>
        <v>0</v>
      </c>
      <c r="AR97" s="19">
        <f t="shared" si="329"/>
        <v>0</v>
      </c>
      <c r="AS97" s="19">
        <f t="shared" si="329"/>
        <v>0</v>
      </c>
      <c r="AT97" s="19">
        <f t="shared" si="329"/>
        <v>0</v>
      </c>
      <c r="AU97" s="19">
        <f t="shared" si="329"/>
        <v>0</v>
      </c>
      <c r="AV97" s="19">
        <f t="shared" si="329"/>
        <v>0</v>
      </c>
      <c r="AW97" s="19">
        <f t="shared" si="329"/>
        <v>0</v>
      </c>
      <c r="AX97" s="19">
        <f t="shared" si="329"/>
        <v>0</v>
      </c>
      <c r="AY97" s="19">
        <f t="shared" si="329"/>
        <v>0</v>
      </c>
      <c r="AZ97" s="19">
        <f t="shared" si="329"/>
        <v>0</v>
      </c>
      <c r="BA97" s="19">
        <f t="shared" si="329"/>
        <v>0</v>
      </c>
      <c r="BB97" s="19">
        <f t="shared" si="329"/>
        <v>0</v>
      </c>
      <c r="BC97" s="19">
        <f t="shared" si="329"/>
        <v>46012711.73142565</v>
      </c>
      <c r="BD97" s="19">
        <f t="shared" si="329"/>
        <v>1192288.4649592941</v>
      </c>
      <c r="BE97" s="19">
        <f t="shared" si="329"/>
        <v>940332.529008443</v>
      </c>
      <c r="BF97" s="19">
        <f t="shared" si="329"/>
        <v>648007.52733508067</v>
      </c>
      <c r="BG97" s="19">
        <f t="shared" si="329"/>
        <v>342429.51445666066</v>
      </c>
      <c r="BH97" s="19">
        <f t="shared" si="329"/>
        <v>342429.51445665985</v>
      </c>
      <c r="BI97" s="19">
        <f t="shared" si="329"/>
        <v>648007.52733507892</v>
      </c>
      <c r="BJ97" s="19">
        <f t="shared" si="329"/>
        <v>516072.66122629528</v>
      </c>
      <c r="BK97" s="19">
        <f t="shared" si="329"/>
        <v>768028.5971771474</v>
      </c>
      <c r="BL97" s="19">
        <f t="shared" si="329"/>
        <v>953541.56301545643</v>
      </c>
      <c r="BM97" s="19">
        <f t="shared" si="329"/>
        <v>1051994.5313568572</v>
      </c>
      <c r="BN97" s="19">
        <f t="shared" si="329"/>
        <v>1051994.5313568548</v>
      </c>
      <c r="BO97" s="19">
        <f t="shared" si="329"/>
        <v>93396328.238165915</v>
      </c>
      <c r="BP97" s="19">
        <f t="shared" si="329"/>
        <v>0</v>
      </c>
      <c r="BQ97" s="19">
        <f t="shared" si="329"/>
        <v>0</v>
      </c>
      <c r="BR97" s="19">
        <f t="shared" ref="BR97:EC97" si="330">+BR79</f>
        <v>0</v>
      </c>
      <c r="BS97" s="19">
        <f t="shared" si="330"/>
        <v>0</v>
      </c>
      <c r="BT97" s="19">
        <f t="shared" si="330"/>
        <v>0</v>
      </c>
      <c r="BU97" s="19">
        <f t="shared" si="330"/>
        <v>0</v>
      </c>
      <c r="BV97" s="19">
        <f t="shared" si="330"/>
        <v>0</v>
      </c>
      <c r="BW97" s="19">
        <f t="shared" si="330"/>
        <v>0</v>
      </c>
      <c r="BX97" s="19">
        <f t="shared" si="330"/>
        <v>0</v>
      </c>
      <c r="BY97" s="19">
        <f t="shared" si="330"/>
        <v>0</v>
      </c>
      <c r="BZ97" s="19">
        <f t="shared" si="330"/>
        <v>0</v>
      </c>
      <c r="CA97" s="19">
        <f t="shared" si="330"/>
        <v>0</v>
      </c>
      <c r="CB97" s="19">
        <f t="shared" si="330"/>
        <v>0</v>
      </c>
      <c r="CC97" s="19">
        <f t="shared" si="330"/>
        <v>0</v>
      </c>
      <c r="CD97" s="19">
        <f t="shared" si="330"/>
        <v>0</v>
      </c>
      <c r="CE97" s="19">
        <f t="shared" si="330"/>
        <v>0</v>
      </c>
      <c r="CF97" s="19">
        <f t="shared" si="330"/>
        <v>0</v>
      </c>
      <c r="CG97" s="19">
        <f t="shared" si="330"/>
        <v>0</v>
      </c>
      <c r="CH97" s="19">
        <f t="shared" si="330"/>
        <v>0</v>
      </c>
      <c r="CI97" s="19">
        <f t="shared" si="330"/>
        <v>0</v>
      </c>
      <c r="CJ97" s="19">
        <f t="shared" si="330"/>
        <v>0</v>
      </c>
      <c r="CK97" s="19">
        <f t="shared" si="330"/>
        <v>0</v>
      </c>
      <c r="CL97" s="19">
        <f t="shared" si="330"/>
        <v>0</v>
      </c>
      <c r="CM97" s="19">
        <f t="shared" si="330"/>
        <v>0</v>
      </c>
      <c r="CN97" s="19">
        <f t="shared" si="330"/>
        <v>0</v>
      </c>
      <c r="CO97" s="19">
        <f t="shared" si="330"/>
        <v>0</v>
      </c>
      <c r="CP97" s="19">
        <f t="shared" si="330"/>
        <v>0</v>
      </c>
      <c r="CQ97" s="19">
        <f t="shared" si="330"/>
        <v>0</v>
      </c>
      <c r="CR97" s="19">
        <f t="shared" si="330"/>
        <v>0</v>
      </c>
      <c r="CS97" s="19">
        <f t="shared" si="330"/>
        <v>0</v>
      </c>
      <c r="CT97" s="19">
        <f t="shared" si="330"/>
        <v>0</v>
      </c>
      <c r="CU97" s="19">
        <f t="shared" si="330"/>
        <v>0</v>
      </c>
      <c r="CV97" s="19">
        <f t="shared" si="330"/>
        <v>0</v>
      </c>
      <c r="CW97" s="19">
        <f t="shared" si="330"/>
        <v>0</v>
      </c>
      <c r="CX97" s="19">
        <f t="shared" si="330"/>
        <v>0</v>
      </c>
      <c r="CY97" s="19">
        <f t="shared" si="330"/>
        <v>0</v>
      </c>
      <c r="CZ97" s="19">
        <f t="shared" si="330"/>
        <v>0</v>
      </c>
      <c r="DA97" s="19">
        <f t="shared" si="330"/>
        <v>0</v>
      </c>
      <c r="DB97" s="19">
        <f t="shared" si="330"/>
        <v>0</v>
      </c>
      <c r="DC97" s="19">
        <f t="shared" si="330"/>
        <v>0</v>
      </c>
      <c r="DD97" s="19">
        <f t="shared" si="330"/>
        <v>0</v>
      </c>
      <c r="DE97" s="19">
        <f t="shared" si="330"/>
        <v>0</v>
      </c>
      <c r="DF97" s="19">
        <f t="shared" si="330"/>
        <v>0</v>
      </c>
      <c r="DG97" s="19">
        <f t="shared" si="330"/>
        <v>0</v>
      </c>
      <c r="DH97" s="19">
        <f t="shared" si="330"/>
        <v>0</v>
      </c>
      <c r="DI97" s="19">
        <f t="shared" si="330"/>
        <v>0</v>
      </c>
      <c r="DJ97" s="19">
        <f t="shared" si="330"/>
        <v>0</v>
      </c>
      <c r="DK97" s="19">
        <f t="shared" si="330"/>
        <v>0</v>
      </c>
      <c r="DL97" s="19">
        <f t="shared" si="330"/>
        <v>0</v>
      </c>
      <c r="DM97" s="19">
        <f t="shared" si="330"/>
        <v>0</v>
      </c>
      <c r="DN97" s="19">
        <f t="shared" si="330"/>
        <v>0</v>
      </c>
      <c r="DO97" s="19">
        <f t="shared" si="330"/>
        <v>0</v>
      </c>
      <c r="DP97" s="19">
        <f t="shared" si="330"/>
        <v>0</v>
      </c>
      <c r="DQ97" s="19">
        <f t="shared" si="330"/>
        <v>0</v>
      </c>
      <c r="DR97" s="19">
        <f t="shared" si="330"/>
        <v>0</v>
      </c>
      <c r="DS97" s="19">
        <f t="shared" si="330"/>
        <v>0</v>
      </c>
      <c r="DT97" s="19">
        <f t="shared" si="330"/>
        <v>0</v>
      </c>
      <c r="DU97" s="19">
        <f t="shared" si="330"/>
        <v>0</v>
      </c>
      <c r="DV97" s="19">
        <f t="shared" si="330"/>
        <v>0</v>
      </c>
      <c r="DW97" s="19">
        <f t="shared" si="330"/>
        <v>0</v>
      </c>
      <c r="DX97" s="19">
        <f t="shared" si="330"/>
        <v>0</v>
      </c>
      <c r="DY97" s="19">
        <f t="shared" si="330"/>
        <v>0</v>
      </c>
      <c r="DZ97" s="19">
        <f t="shared" si="330"/>
        <v>0</v>
      </c>
      <c r="EA97" s="19">
        <f t="shared" si="330"/>
        <v>0</v>
      </c>
      <c r="EB97" s="19">
        <f t="shared" si="330"/>
        <v>0</v>
      </c>
      <c r="EC97" s="19">
        <f t="shared" si="330"/>
        <v>0</v>
      </c>
      <c r="ED97" s="19">
        <f t="shared" ref="ED97:GC97" si="331">+ED79</f>
        <v>0</v>
      </c>
      <c r="EE97" s="19">
        <f t="shared" si="331"/>
        <v>0</v>
      </c>
      <c r="EF97" s="19">
        <f t="shared" si="331"/>
        <v>0</v>
      </c>
      <c r="EG97" s="19">
        <f t="shared" si="331"/>
        <v>0</v>
      </c>
      <c r="EH97" s="19">
        <f t="shared" si="331"/>
        <v>0</v>
      </c>
      <c r="EI97" s="19">
        <f t="shared" si="331"/>
        <v>0</v>
      </c>
      <c r="EJ97" s="19">
        <f t="shared" si="331"/>
        <v>0</v>
      </c>
      <c r="EK97" s="19">
        <f t="shared" si="331"/>
        <v>0</v>
      </c>
      <c r="EL97" s="19">
        <f t="shared" si="331"/>
        <v>0</v>
      </c>
      <c r="EM97" s="19">
        <f t="shared" si="331"/>
        <v>0</v>
      </c>
      <c r="EN97" s="19">
        <f t="shared" si="331"/>
        <v>0</v>
      </c>
      <c r="EO97" s="19">
        <f t="shared" si="331"/>
        <v>0</v>
      </c>
      <c r="EP97" s="19">
        <f t="shared" si="331"/>
        <v>0</v>
      </c>
      <c r="EQ97" s="19">
        <f t="shared" si="331"/>
        <v>0</v>
      </c>
      <c r="ER97" s="19">
        <f t="shared" si="331"/>
        <v>0</v>
      </c>
      <c r="ES97" s="19">
        <f t="shared" si="331"/>
        <v>0</v>
      </c>
      <c r="ET97" s="19">
        <f t="shared" si="331"/>
        <v>0</v>
      </c>
      <c r="EU97" s="19">
        <f t="shared" si="331"/>
        <v>0</v>
      </c>
      <c r="EV97" s="19">
        <f t="shared" si="331"/>
        <v>0</v>
      </c>
      <c r="EW97" s="19">
        <f t="shared" si="331"/>
        <v>0</v>
      </c>
      <c r="EX97" s="19">
        <f t="shared" si="331"/>
        <v>0</v>
      </c>
      <c r="EY97" s="19">
        <f t="shared" si="331"/>
        <v>0</v>
      </c>
      <c r="EZ97" s="19">
        <f t="shared" si="331"/>
        <v>0</v>
      </c>
      <c r="FA97" s="19">
        <f t="shared" si="331"/>
        <v>0</v>
      </c>
      <c r="FB97" s="19">
        <f t="shared" si="331"/>
        <v>0</v>
      </c>
      <c r="FC97" s="19">
        <f t="shared" si="331"/>
        <v>0</v>
      </c>
      <c r="FD97" s="19">
        <f t="shared" si="331"/>
        <v>0</v>
      </c>
      <c r="FE97" s="19">
        <f t="shared" si="331"/>
        <v>0</v>
      </c>
      <c r="FF97" s="19">
        <f t="shared" si="331"/>
        <v>0</v>
      </c>
      <c r="FG97" s="19">
        <f t="shared" si="331"/>
        <v>0</v>
      </c>
      <c r="FH97" s="19">
        <f t="shared" si="331"/>
        <v>0</v>
      </c>
      <c r="FI97" s="19">
        <f t="shared" si="331"/>
        <v>0</v>
      </c>
      <c r="FJ97" s="19">
        <f t="shared" si="331"/>
        <v>0</v>
      </c>
      <c r="FK97" s="19">
        <f t="shared" si="331"/>
        <v>0</v>
      </c>
      <c r="FL97" s="19">
        <f t="shared" si="331"/>
        <v>0</v>
      </c>
      <c r="FM97" s="19">
        <f t="shared" si="331"/>
        <v>0</v>
      </c>
      <c r="FN97" s="19">
        <f t="shared" si="331"/>
        <v>0</v>
      </c>
      <c r="FO97" s="19">
        <f t="shared" si="331"/>
        <v>0</v>
      </c>
      <c r="FP97" s="19">
        <f t="shared" si="331"/>
        <v>0</v>
      </c>
      <c r="FQ97" s="19">
        <f t="shared" si="331"/>
        <v>0</v>
      </c>
      <c r="FR97" s="19">
        <f t="shared" si="331"/>
        <v>0</v>
      </c>
      <c r="FS97" s="19">
        <f t="shared" si="331"/>
        <v>0</v>
      </c>
      <c r="FT97" s="19">
        <f t="shared" si="331"/>
        <v>0</v>
      </c>
      <c r="FU97" s="19">
        <f t="shared" si="331"/>
        <v>0</v>
      </c>
      <c r="FV97" s="19">
        <f t="shared" si="331"/>
        <v>0</v>
      </c>
      <c r="FW97" s="19">
        <f t="shared" si="331"/>
        <v>0</v>
      </c>
      <c r="FX97" s="19">
        <f t="shared" si="331"/>
        <v>0</v>
      </c>
      <c r="FY97" s="19">
        <f t="shared" si="331"/>
        <v>0</v>
      </c>
      <c r="FZ97" s="19">
        <f t="shared" si="331"/>
        <v>0</v>
      </c>
      <c r="GA97" s="19">
        <f t="shared" si="331"/>
        <v>0</v>
      </c>
      <c r="GB97" s="19">
        <f t="shared" si="331"/>
        <v>0</v>
      </c>
      <c r="GC97" s="19">
        <f t="shared" si="331"/>
        <v>0</v>
      </c>
    </row>
    <row r="98" spans="2:185" x14ac:dyDescent="0.75">
      <c r="B98" s="9" t="s">
        <v>441</v>
      </c>
      <c r="C98" s="7"/>
      <c r="D98" s="513">
        <f t="shared" si="322"/>
        <v>247157921.89537442</v>
      </c>
      <c r="E98" s="19">
        <f t="shared" ref="E98:AJ98" si="332">+E85</f>
        <v>0</v>
      </c>
      <c r="F98" s="19">
        <f t="shared" si="332"/>
        <v>0</v>
      </c>
      <c r="G98" s="19">
        <f t="shared" si="332"/>
        <v>0</v>
      </c>
      <c r="H98" s="19">
        <f t="shared" si="332"/>
        <v>0</v>
      </c>
      <c r="I98" s="19">
        <f t="shared" si="332"/>
        <v>0</v>
      </c>
      <c r="J98" s="19">
        <f t="shared" si="332"/>
        <v>0</v>
      </c>
      <c r="K98" s="19">
        <f t="shared" si="332"/>
        <v>0</v>
      </c>
      <c r="L98" s="19">
        <f t="shared" si="332"/>
        <v>0</v>
      </c>
      <c r="M98" s="19">
        <f t="shared" si="332"/>
        <v>0</v>
      </c>
      <c r="N98" s="19">
        <f t="shared" si="332"/>
        <v>0</v>
      </c>
      <c r="O98" s="19">
        <f t="shared" si="332"/>
        <v>0</v>
      </c>
      <c r="P98" s="19">
        <f t="shared" si="332"/>
        <v>0</v>
      </c>
      <c r="Q98" s="19">
        <f t="shared" si="332"/>
        <v>0</v>
      </c>
      <c r="R98" s="19">
        <f t="shared" si="332"/>
        <v>0</v>
      </c>
      <c r="S98" s="19">
        <f t="shared" si="332"/>
        <v>0</v>
      </c>
      <c r="T98" s="19">
        <f t="shared" si="332"/>
        <v>0</v>
      </c>
      <c r="U98" s="19">
        <f t="shared" si="332"/>
        <v>0</v>
      </c>
      <c r="V98" s="19">
        <f t="shared" si="332"/>
        <v>0</v>
      </c>
      <c r="W98" s="19">
        <f t="shared" si="332"/>
        <v>0</v>
      </c>
      <c r="X98" s="19">
        <f t="shared" si="332"/>
        <v>0</v>
      </c>
      <c r="Y98" s="19">
        <f t="shared" si="332"/>
        <v>0</v>
      </c>
      <c r="Z98" s="19">
        <f t="shared" si="332"/>
        <v>0</v>
      </c>
      <c r="AA98" s="19">
        <f t="shared" si="332"/>
        <v>0</v>
      </c>
      <c r="AB98" s="19">
        <f t="shared" si="332"/>
        <v>0</v>
      </c>
      <c r="AC98" s="19">
        <f t="shared" si="332"/>
        <v>0</v>
      </c>
      <c r="AD98" s="19">
        <f t="shared" si="332"/>
        <v>0</v>
      </c>
      <c r="AE98" s="19">
        <f t="shared" si="332"/>
        <v>0</v>
      </c>
      <c r="AF98" s="19">
        <f t="shared" si="332"/>
        <v>0</v>
      </c>
      <c r="AG98" s="19">
        <f t="shared" si="332"/>
        <v>0</v>
      </c>
      <c r="AH98" s="19">
        <f t="shared" si="332"/>
        <v>0</v>
      </c>
      <c r="AI98" s="19">
        <f t="shared" si="332"/>
        <v>0</v>
      </c>
      <c r="AJ98" s="19">
        <f t="shared" si="332"/>
        <v>0</v>
      </c>
      <c r="AK98" s="19">
        <f t="shared" ref="AK98:BP98" si="333">+AK85</f>
        <v>0</v>
      </c>
      <c r="AL98" s="19">
        <f t="shared" si="333"/>
        <v>0</v>
      </c>
      <c r="AM98" s="19">
        <f t="shared" si="333"/>
        <v>0</v>
      </c>
      <c r="AN98" s="19">
        <f t="shared" si="333"/>
        <v>0</v>
      </c>
      <c r="AO98" s="19">
        <f t="shared" si="333"/>
        <v>0</v>
      </c>
      <c r="AP98" s="19">
        <f t="shared" si="333"/>
        <v>0</v>
      </c>
      <c r="AQ98" s="19">
        <f t="shared" si="333"/>
        <v>0</v>
      </c>
      <c r="AR98" s="19">
        <f t="shared" si="333"/>
        <v>0</v>
      </c>
      <c r="AS98" s="19">
        <f t="shared" si="333"/>
        <v>0</v>
      </c>
      <c r="AT98" s="19">
        <f t="shared" si="333"/>
        <v>0</v>
      </c>
      <c r="AU98" s="19">
        <f t="shared" si="333"/>
        <v>0</v>
      </c>
      <c r="AV98" s="19">
        <f t="shared" si="333"/>
        <v>0</v>
      </c>
      <c r="AW98" s="19">
        <f t="shared" si="333"/>
        <v>0</v>
      </c>
      <c r="AX98" s="19">
        <f t="shared" si="333"/>
        <v>0</v>
      </c>
      <c r="AY98" s="19">
        <f t="shared" si="333"/>
        <v>0</v>
      </c>
      <c r="AZ98" s="19">
        <f t="shared" si="333"/>
        <v>0</v>
      </c>
      <c r="BA98" s="19">
        <f t="shared" si="333"/>
        <v>0</v>
      </c>
      <c r="BB98" s="19">
        <f t="shared" si="333"/>
        <v>0</v>
      </c>
      <c r="BC98" s="19">
        <f t="shared" si="333"/>
        <v>76911170.896433413</v>
      </c>
      <c r="BD98" s="19">
        <f t="shared" si="333"/>
        <v>1992934.0922478444</v>
      </c>
      <c r="BE98" s="19">
        <f t="shared" si="333"/>
        <v>1571784.6898523355</v>
      </c>
      <c r="BF98" s="19">
        <f t="shared" si="333"/>
        <v>1083157.5841031054</v>
      </c>
      <c r="BG98" s="19">
        <f t="shared" si="333"/>
        <v>572377.80420517141</v>
      </c>
      <c r="BH98" s="19">
        <f t="shared" si="333"/>
        <v>572377.80420517002</v>
      </c>
      <c r="BI98" s="19">
        <f t="shared" si="333"/>
        <v>1083157.5841031028</v>
      </c>
      <c r="BJ98" s="19">
        <f t="shared" si="333"/>
        <v>862625.80815127678</v>
      </c>
      <c r="BK98" s="19">
        <f t="shared" si="333"/>
        <v>1283775.2105467874</v>
      </c>
      <c r="BL98" s="19">
        <f t="shared" si="333"/>
        <v>1593863.8552321137</v>
      </c>
      <c r="BM98" s="19">
        <f t="shared" si="333"/>
        <v>1758429.9672570874</v>
      </c>
      <c r="BN98" s="19">
        <f t="shared" si="333"/>
        <v>1758429.9672570836</v>
      </c>
      <c r="BO98" s="19">
        <f t="shared" si="333"/>
        <v>156113836.63177994</v>
      </c>
      <c r="BP98" s="19">
        <f t="shared" si="333"/>
        <v>0</v>
      </c>
      <c r="BQ98" s="19">
        <f t="shared" ref="BQ98:CV98" si="334">+BQ85</f>
        <v>0</v>
      </c>
      <c r="BR98" s="19">
        <f t="shared" si="334"/>
        <v>0</v>
      </c>
      <c r="BS98" s="19">
        <f t="shared" si="334"/>
        <v>0</v>
      </c>
      <c r="BT98" s="19">
        <f t="shared" si="334"/>
        <v>0</v>
      </c>
      <c r="BU98" s="19">
        <f t="shared" si="334"/>
        <v>0</v>
      </c>
      <c r="BV98" s="19">
        <f t="shared" si="334"/>
        <v>0</v>
      </c>
      <c r="BW98" s="19">
        <f t="shared" si="334"/>
        <v>0</v>
      </c>
      <c r="BX98" s="19">
        <f t="shared" si="334"/>
        <v>0</v>
      </c>
      <c r="BY98" s="19">
        <f t="shared" si="334"/>
        <v>0</v>
      </c>
      <c r="BZ98" s="19">
        <f t="shared" si="334"/>
        <v>0</v>
      </c>
      <c r="CA98" s="19">
        <f t="shared" si="334"/>
        <v>0</v>
      </c>
      <c r="CB98" s="19">
        <f t="shared" si="334"/>
        <v>0</v>
      </c>
      <c r="CC98" s="19">
        <f t="shared" si="334"/>
        <v>0</v>
      </c>
      <c r="CD98" s="19">
        <f t="shared" si="334"/>
        <v>0</v>
      </c>
      <c r="CE98" s="19">
        <f t="shared" si="334"/>
        <v>0</v>
      </c>
      <c r="CF98" s="19">
        <f t="shared" si="334"/>
        <v>0</v>
      </c>
      <c r="CG98" s="19">
        <f t="shared" si="334"/>
        <v>0</v>
      </c>
      <c r="CH98" s="19">
        <f t="shared" si="334"/>
        <v>0</v>
      </c>
      <c r="CI98" s="19">
        <f t="shared" si="334"/>
        <v>0</v>
      </c>
      <c r="CJ98" s="19">
        <f t="shared" si="334"/>
        <v>0</v>
      </c>
      <c r="CK98" s="19">
        <f t="shared" si="334"/>
        <v>0</v>
      </c>
      <c r="CL98" s="19">
        <f t="shared" si="334"/>
        <v>0</v>
      </c>
      <c r="CM98" s="19">
        <f t="shared" si="334"/>
        <v>0</v>
      </c>
      <c r="CN98" s="19">
        <f t="shared" si="334"/>
        <v>0</v>
      </c>
      <c r="CO98" s="19">
        <f t="shared" si="334"/>
        <v>0</v>
      </c>
      <c r="CP98" s="19">
        <f t="shared" si="334"/>
        <v>0</v>
      </c>
      <c r="CQ98" s="19">
        <f t="shared" si="334"/>
        <v>0</v>
      </c>
      <c r="CR98" s="19">
        <f t="shared" si="334"/>
        <v>0</v>
      </c>
      <c r="CS98" s="19">
        <f t="shared" si="334"/>
        <v>0</v>
      </c>
      <c r="CT98" s="19">
        <f t="shared" si="334"/>
        <v>0</v>
      </c>
      <c r="CU98" s="19">
        <f t="shared" si="334"/>
        <v>0</v>
      </c>
      <c r="CV98" s="19">
        <f t="shared" si="334"/>
        <v>0</v>
      </c>
      <c r="CW98" s="19">
        <f t="shared" ref="CW98:EB98" si="335">+CW85</f>
        <v>0</v>
      </c>
      <c r="CX98" s="19">
        <f t="shared" si="335"/>
        <v>0</v>
      </c>
      <c r="CY98" s="19">
        <f t="shared" si="335"/>
        <v>0</v>
      </c>
      <c r="CZ98" s="19">
        <f t="shared" si="335"/>
        <v>0</v>
      </c>
      <c r="DA98" s="19">
        <f t="shared" si="335"/>
        <v>0</v>
      </c>
      <c r="DB98" s="19">
        <f t="shared" si="335"/>
        <v>0</v>
      </c>
      <c r="DC98" s="19">
        <f t="shared" si="335"/>
        <v>0</v>
      </c>
      <c r="DD98" s="19">
        <f t="shared" si="335"/>
        <v>0</v>
      </c>
      <c r="DE98" s="19">
        <f t="shared" si="335"/>
        <v>0</v>
      </c>
      <c r="DF98" s="19">
        <f t="shared" si="335"/>
        <v>0</v>
      </c>
      <c r="DG98" s="19">
        <f t="shared" si="335"/>
        <v>0</v>
      </c>
      <c r="DH98" s="19">
        <f t="shared" si="335"/>
        <v>0</v>
      </c>
      <c r="DI98" s="19">
        <f t="shared" si="335"/>
        <v>0</v>
      </c>
      <c r="DJ98" s="19">
        <f t="shared" si="335"/>
        <v>0</v>
      </c>
      <c r="DK98" s="19">
        <f t="shared" si="335"/>
        <v>0</v>
      </c>
      <c r="DL98" s="19">
        <f t="shared" si="335"/>
        <v>0</v>
      </c>
      <c r="DM98" s="19">
        <f t="shared" si="335"/>
        <v>0</v>
      </c>
      <c r="DN98" s="19">
        <f t="shared" si="335"/>
        <v>0</v>
      </c>
      <c r="DO98" s="19">
        <f t="shared" si="335"/>
        <v>0</v>
      </c>
      <c r="DP98" s="19">
        <f t="shared" si="335"/>
        <v>0</v>
      </c>
      <c r="DQ98" s="19">
        <f t="shared" si="335"/>
        <v>0</v>
      </c>
      <c r="DR98" s="19">
        <f t="shared" si="335"/>
        <v>0</v>
      </c>
      <c r="DS98" s="19">
        <f t="shared" si="335"/>
        <v>0</v>
      </c>
      <c r="DT98" s="19">
        <f t="shared" si="335"/>
        <v>0</v>
      </c>
      <c r="DU98" s="19">
        <f t="shared" si="335"/>
        <v>0</v>
      </c>
      <c r="DV98" s="19">
        <f t="shared" si="335"/>
        <v>0</v>
      </c>
      <c r="DW98" s="19">
        <f t="shared" si="335"/>
        <v>0</v>
      </c>
      <c r="DX98" s="19">
        <f t="shared" si="335"/>
        <v>0</v>
      </c>
      <c r="DY98" s="19">
        <f t="shared" si="335"/>
        <v>0</v>
      </c>
      <c r="DZ98" s="19">
        <f t="shared" si="335"/>
        <v>0</v>
      </c>
      <c r="EA98" s="19">
        <f t="shared" si="335"/>
        <v>0</v>
      </c>
      <c r="EB98" s="19">
        <f t="shared" si="335"/>
        <v>0</v>
      </c>
      <c r="EC98" s="19">
        <f t="shared" ref="EC98:FH98" si="336">+EC85</f>
        <v>0</v>
      </c>
      <c r="ED98" s="19">
        <f t="shared" si="336"/>
        <v>0</v>
      </c>
      <c r="EE98" s="19">
        <f t="shared" si="336"/>
        <v>0</v>
      </c>
      <c r="EF98" s="19">
        <f t="shared" si="336"/>
        <v>0</v>
      </c>
      <c r="EG98" s="19">
        <f t="shared" si="336"/>
        <v>0</v>
      </c>
      <c r="EH98" s="19">
        <f t="shared" si="336"/>
        <v>0</v>
      </c>
      <c r="EI98" s="19">
        <f t="shared" si="336"/>
        <v>0</v>
      </c>
      <c r="EJ98" s="19">
        <f t="shared" si="336"/>
        <v>0</v>
      </c>
      <c r="EK98" s="19">
        <f t="shared" si="336"/>
        <v>0</v>
      </c>
      <c r="EL98" s="19">
        <f t="shared" si="336"/>
        <v>0</v>
      </c>
      <c r="EM98" s="19">
        <f t="shared" si="336"/>
        <v>0</v>
      </c>
      <c r="EN98" s="19">
        <f t="shared" si="336"/>
        <v>0</v>
      </c>
      <c r="EO98" s="19">
        <f t="shared" si="336"/>
        <v>0</v>
      </c>
      <c r="EP98" s="19">
        <f t="shared" si="336"/>
        <v>0</v>
      </c>
      <c r="EQ98" s="19">
        <f t="shared" si="336"/>
        <v>0</v>
      </c>
      <c r="ER98" s="19">
        <f t="shared" si="336"/>
        <v>0</v>
      </c>
      <c r="ES98" s="19">
        <f t="shared" si="336"/>
        <v>0</v>
      </c>
      <c r="ET98" s="19">
        <f t="shared" si="336"/>
        <v>0</v>
      </c>
      <c r="EU98" s="19">
        <f t="shared" si="336"/>
        <v>0</v>
      </c>
      <c r="EV98" s="19">
        <f t="shared" si="336"/>
        <v>0</v>
      </c>
      <c r="EW98" s="19">
        <f t="shared" si="336"/>
        <v>0</v>
      </c>
      <c r="EX98" s="19">
        <f t="shared" si="336"/>
        <v>0</v>
      </c>
      <c r="EY98" s="19">
        <f t="shared" si="336"/>
        <v>0</v>
      </c>
      <c r="EZ98" s="19">
        <f t="shared" si="336"/>
        <v>0</v>
      </c>
      <c r="FA98" s="19">
        <f t="shared" si="336"/>
        <v>0</v>
      </c>
      <c r="FB98" s="19">
        <f t="shared" si="336"/>
        <v>0</v>
      </c>
      <c r="FC98" s="19">
        <f t="shared" si="336"/>
        <v>0</v>
      </c>
      <c r="FD98" s="19">
        <f t="shared" si="336"/>
        <v>0</v>
      </c>
      <c r="FE98" s="19">
        <f t="shared" si="336"/>
        <v>0</v>
      </c>
      <c r="FF98" s="19">
        <f t="shared" si="336"/>
        <v>0</v>
      </c>
      <c r="FG98" s="19">
        <f t="shared" si="336"/>
        <v>0</v>
      </c>
      <c r="FH98" s="19">
        <f t="shared" si="336"/>
        <v>0</v>
      </c>
      <c r="FI98" s="19">
        <f t="shared" ref="FI98:GC98" si="337">+FI85</f>
        <v>0</v>
      </c>
      <c r="FJ98" s="19">
        <f t="shared" si="337"/>
        <v>0</v>
      </c>
      <c r="FK98" s="19">
        <f t="shared" si="337"/>
        <v>0</v>
      </c>
      <c r="FL98" s="19">
        <f t="shared" si="337"/>
        <v>0</v>
      </c>
      <c r="FM98" s="19">
        <f t="shared" si="337"/>
        <v>0</v>
      </c>
      <c r="FN98" s="19">
        <f t="shared" si="337"/>
        <v>0</v>
      </c>
      <c r="FO98" s="19">
        <f t="shared" si="337"/>
        <v>0</v>
      </c>
      <c r="FP98" s="19">
        <f t="shared" si="337"/>
        <v>0</v>
      </c>
      <c r="FQ98" s="19">
        <f t="shared" si="337"/>
        <v>0</v>
      </c>
      <c r="FR98" s="19">
        <f t="shared" si="337"/>
        <v>0</v>
      </c>
      <c r="FS98" s="19">
        <f t="shared" si="337"/>
        <v>0</v>
      </c>
      <c r="FT98" s="19">
        <f t="shared" si="337"/>
        <v>0</v>
      </c>
      <c r="FU98" s="19">
        <f t="shared" si="337"/>
        <v>0</v>
      </c>
      <c r="FV98" s="19">
        <f t="shared" si="337"/>
        <v>0</v>
      </c>
      <c r="FW98" s="19">
        <f t="shared" si="337"/>
        <v>0</v>
      </c>
      <c r="FX98" s="19">
        <f t="shared" si="337"/>
        <v>0</v>
      </c>
      <c r="FY98" s="19">
        <f t="shared" si="337"/>
        <v>0</v>
      </c>
      <c r="FZ98" s="19">
        <f t="shared" si="337"/>
        <v>0</v>
      </c>
      <c r="GA98" s="19">
        <f t="shared" si="337"/>
        <v>0</v>
      </c>
      <c r="GB98" s="19">
        <f t="shared" si="337"/>
        <v>0</v>
      </c>
      <c r="GC98" s="19">
        <f t="shared" si="337"/>
        <v>0</v>
      </c>
    </row>
    <row r="99" spans="2:185" x14ac:dyDescent="0.75">
      <c r="B99" s="26" t="s">
        <v>52</v>
      </c>
      <c r="C99" s="778">
        <f>XIRR(E99:GC99,$E$39:$GC$39)</f>
        <v>0.49562222361564634</v>
      </c>
      <c r="D99" s="746">
        <f>SUM(E99:GC99)</f>
        <v>465024645.33199561</v>
      </c>
      <c r="E99" s="1073">
        <f>SUM(E95:E98)</f>
        <v>-8538788.1245888118</v>
      </c>
      <c r="F99" s="1073">
        <f t="shared" ref="F99:BQ99" si="338">SUM(F95:F98)</f>
        <v>-2899350.1707737898</v>
      </c>
      <c r="G99" s="1073">
        <f t="shared" si="338"/>
        <v>-3157834.0772269387</v>
      </c>
      <c r="H99" s="1073">
        <f t="shared" si="338"/>
        <v>-3415877.2350343564</v>
      </c>
      <c r="I99" s="1073">
        <f t="shared" si="338"/>
        <v>-2095796.0447672077</v>
      </c>
      <c r="J99" s="1073">
        <f t="shared" si="338"/>
        <v>-54808018.953015625</v>
      </c>
      <c r="K99" s="1073">
        <f t="shared" si="338"/>
        <v>-40908339.77738633</v>
      </c>
      <c r="L99" s="1073">
        <f t="shared" si="338"/>
        <v>0</v>
      </c>
      <c r="M99" s="1073">
        <f t="shared" si="338"/>
        <v>0</v>
      </c>
      <c r="N99" s="1073">
        <f t="shared" si="338"/>
        <v>0</v>
      </c>
      <c r="O99" s="1073">
        <f t="shared" si="338"/>
        <v>0</v>
      </c>
      <c r="P99" s="1073">
        <f t="shared" si="338"/>
        <v>0</v>
      </c>
      <c r="Q99" s="1073">
        <f t="shared" si="338"/>
        <v>0</v>
      </c>
      <c r="R99" s="1073">
        <f t="shared" si="338"/>
        <v>0</v>
      </c>
      <c r="S99" s="1073">
        <f t="shared" si="338"/>
        <v>0</v>
      </c>
      <c r="T99" s="1073">
        <f t="shared" si="338"/>
        <v>0</v>
      </c>
      <c r="U99" s="1073">
        <f t="shared" si="338"/>
        <v>0</v>
      </c>
      <c r="V99" s="1073">
        <f t="shared" si="338"/>
        <v>0</v>
      </c>
      <c r="W99" s="1073">
        <f t="shared" si="338"/>
        <v>0</v>
      </c>
      <c r="X99" s="1073">
        <f t="shared" si="338"/>
        <v>0</v>
      </c>
      <c r="Y99" s="1073">
        <f t="shared" si="338"/>
        <v>0</v>
      </c>
      <c r="Z99" s="1073">
        <f t="shared" si="338"/>
        <v>0</v>
      </c>
      <c r="AA99" s="1073">
        <f t="shared" si="338"/>
        <v>0</v>
      </c>
      <c r="AB99" s="1073">
        <f t="shared" si="338"/>
        <v>0</v>
      </c>
      <c r="AC99" s="1073">
        <f t="shared" si="338"/>
        <v>0</v>
      </c>
      <c r="AD99" s="1073">
        <f t="shared" si="338"/>
        <v>-153086.73852379571</v>
      </c>
      <c r="AE99" s="1073">
        <f t="shared" si="338"/>
        <v>-153086.73852379571</v>
      </c>
      <c r="AF99" s="1073">
        <f t="shared" si="338"/>
        <v>3291252.8478138666</v>
      </c>
      <c r="AG99" s="1073">
        <f t="shared" si="338"/>
        <v>2902988.6886746879</v>
      </c>
      <c r="AH99" s="1073">
        <f t="shared" si="338"/>
        <v>2452515.7893491196</v>
      </c>
      <c r="AI99" s="1073">
        <f t="shared" si="338"/>
        <v>1981619.996503799</v>
      </c>
      <c r="AJ99" s="1073">
        <f t="shared" si="338"/>
        <v>1981619.9965037976</v>
      </c>
      <c r="AK99" s="1073">
        <f t="shared" si="338"/>
        <v>2452515.7893491173</v>
      </c>
      <c r="AL99" s="1073">
        <f t="shared" si="338"/>
        <v>2902988.6886746888</v>
      </c>
      <c r="AM99" s="1073">
        <f t="shared" si="338"/>
        <v>3291252.8478138694</v>
      </c>
      <c r="AN99" s="1073">
        <f t="shared" si="338"/>
        <v>3577128.373702161</v>
      </c>
      <c r="AO99" s="1073">
        <f t="shared" si="338"/>
        <v>3728844.4220801075</v>
      </c>
      <c r="AP99" s="1073">
        <f t="shared" si="338"/>
        <v>3728844.4220801052</v>
      </c>
      <c r="AQ99" s="1073">
        <f t="shared" si="338"/>
        <v>3577128.3737021666</v>
      </c>
      <c r="AR99" s="1073">
        <f t="shared" si="338"/>
        <v>4051094.1149500045</v>
      </c>
      <c r="AS99" s="1073">
        <f t="shared" si="338"/>
        <v>3577176.6329404307</v>
      </c>
      <c r="AT99" s="1073">
        <f t="shared" si="338"/>
        <v>3027326.8022600822</v>
      </c>
      <c r="AU99" s="1073">
        <f t="shared" si="338"/>
        <v>2452548.6694318107</v>
      </c>
      <c r="AV99" s="1073">
        <f t="shared" si="338"/>
        <v>2452548.6694318093</v>
      </c>
      <c r="AW99" s="1073">
        <f t="shared" si="338"/>
        <v>3027326.802260079</v>
      </c>
      <c r="AX99" s="1073">
        <f t="shared" si="338"/>
        <v>3577176.6329404321</v>
      </c>
      <c r="AY99" s="1073">
        <f t="shared" si="338"/>
        <v>4051094.1149500073</v>
      </c>
      <c r="AZ99" s="1073">
        <f t="shared" si="338"/>
        <v>4400035.4380366346</v>
      </c>
      <c r="BA99" s="1073">
        <f t="shared" si="338"/>
        <v>4585220.9256364433</v>
      </c>
      <c r="BB99" s="1073">
        <f t="shared" si="338"/>
        <v>4585220.9256364396</v>
      </c>
      <c r="BC99" s="1073">
        <f t="shared" si="338"/>
        <v>233401147.02832386</v>
      </c>
      <c r="BD99" s="1073">
        <f t="shared" si="338"/>
        <v>3185222.5572071383</v>
      </c>
      <c r="BE99" s="1073">
        <f t="shared" si="338"/>
        <v>2512117.2188607785</v>
      </c>
      <c r="BF99" s="1073">
        <f t="shared" si="338"/>
        <v>1731165.1114381859</v>
      </c>
      <c r="BG99" s="1073">
        <f t="shared" si="338"/>
        <v>914807.31866183202</v>
      </c>
      <c r="BH99" s="1073">
        <f t="shared" si="338"/>
        <v>914807.31866182992</v>
      </c>
      <c r="BI99" s="1073">
        <f t="shared" si="338"/>
        <v>1731165.1114381817</v>
      </c>
      <c r="BJ99" s="1073">
        <f t="shared" si="338"/>
        <v>1378698.4693775722</v>
      </c>
      <c r="BK99" s="1073">
        <f t="shared" si="338"/>
        <v>2051803.8077239348</v>
      </c>
      <c r="BL99" s="1073">
        <f t="shared" si="338"/>
        <v>2547405.4182475703</v>
      </c>
      <c r="BM99" s="1073">
        <f t="shared" si="338"/>
        <v>2810424.4986139443</v>
      </c>
      <c r="BN99" s="1073">
        <f t="shared" si="338"/>
        <v>2810424.4986139387</v>
      </c>
      <c r="BO99" s="1073">
        <f t="shared" si="338"/>
        <v>249510164.86994585</v>
      </c>
      <c r="BP99" s="1073">
        <f t="shared" si="338"/>
        <v>0</v>
      </c>
      <c r="BQ99" s="1073">
        <f t="shared" si="338"/>
        <v>0</v>
      </c>
      <c r="BR99" s="1073">
        <f t="shared" ref="BR99:EC99" si="339">SUM(BR95:BR98)</f>
        <v>0</v>
      </c>
      <c r="BS99" s="1073">
        <f t="shared" si="339"/>
        <v>0</v>
      </c>
      <c r="BT99" s="1073">
        <f t="shared" si="339"/>
        <v>0</v>
      </c>
      <c r="BU99" s="1073">
        <f t="shared" si="339"/>
        <v>0</v>
      </c>
      <c r="BV99" s="1073">
        <f t="shared" si="339"/>
        <v>0</v>
      </c>
      <c r="BW99" s="1073">
        <f t="shared" si="339"/>
        <v>0</v>
      </c>
      <c r="BX99" s="1073">
        <f t="shared" si="339"/>
        <v>0</v>
      </c>
      <c r="BY99" s="1073">
        <f t="shared" si="339"/>
        <v>0</v>
      </c>
      <c r="BZ99" s="1073">
        <f t="shared" si="339"/>
        <v>0</v>
      </c>
      <c r="CA99" s="1073">
        <f t="shared" si="339"/>
        <v>0</v>
      </c>
      <c r="CB99" s="1073">
        <f t="shared" si="339"/>
        <v>0</v>
      </c>
      <c r="CC99" s="1073">
        <f t="shared" si="339"/>
        <v>0</v>
      </c>
      <c r="CD99" s="1073">
        <f t="shared" si="339"/>
        <v>0</v>
      </c>
      <c r="CE99" s="1073">
        <f t="shared" si="339"/>
        <v>0</v>
      </c>
      <c r="CF99" s="1073">
        <f t="shared" si="339"/>
        <v>0</v>
      </c>
      <c r="CG99" s="1073">
        <f t="shared" si="339"/>
        <v>0</v>
      </c>
      <c r="CH99" s="1073">
        <f t="shared" si="339"/>
        <v>0</v>
      </c>
      <c r="CI99" s="1073">
        <f t="shared" si="339"/>
        <v>0</v>
      </c>
      <c r="CJ99" s="1073">
        <f t="shared" si="339"/>
        <v>0</v>
      </c>
      <c r="CK99" s="1073">
        <f t="shared" si="339"/>
        <v>0</v>
      </c>
      <c r="CL99" s="1073">
        <f t="shared" si="339"/>
        <v>0</v>
      </c>
      <c r="CM99" s="1073">
        <f t="shared" si="339"/>
        <v>0</v>
      </c>
      <c r="CN99" s="1073">
        <f t="shared" si="339"/>
        <v>0</v>
      </c>
      <c r="CO99" s="1073">
        <f t="shared" si="339"/>
        <v>0</v>
      </c>
      <c r="CP99" s="1073">
        <f t="shared" si="339"/>
        <v>0</v>
      </c>
      <c r="CQ99" s="1073">
        <f t="shared" si="339"/>
        <v>0</v>
      </c>
      <c r="CR99" s="1073">
        <f t="shared" si="339"/>
        <v>0</v>
      </c>
      <c r="CS99" s="1073">
        <f t="shared" si="339"/>
        <v>0</v>
      </c>
      <c r="CT99" s="1073">
        <f t="shared" si="339"/>
        <v>0</v>
      </c>
      <c r="CU99" s="1073">
        <f t="shared" si="339"/>
        <v>0</v>
      </c>
      <c r="CV99" s="1073">
        <f t="shared" si="339"/>
        <v>0</v>
      </c>
      <c r="CW99" s="1073">
        <f t="shared" si="339"/>
        <v>0</v>
      </c>
      <c r="CX99" s="1073">
        <f t="shared" si="339"/>
        <v>0</v>
      </c>
      <c r="CY99" s="1073">
        <f t="shared" si="339"/>
        <v>0</v>
      </c>
      <c r="CZ99" s="1073">
        <f t="shared" si="339"/>
        <v>0</v>
      </c>
      <c r="DA99" s="1073">
        <f t="shared" si="339"/>
        <v>0</v>
      </c>
      <c r="DB99" s="1073">
        <f t="shared" si="339"/>
        <v>0</v>
      </c>
      <c r="DC99" s="1073">
        <f t="shared" si="339"/>
        <v>0</v>
      </c>
      <c r="DD99" s="1073">
        <f t="shared" si="339"/>
        <v>0</v>
      </c>
      <c r="DE99" s="1073">
        <f t="shared" si="339"/>
        <v>0</v>
      </c>
      <c r="DF99" s="1073">
        <f t="shared" si="339"/>
        <v>0</v>
      </c>
      <c r="DG99" s="1073">
        <f t="shared" si="339"/>
        <v>0</v>
      </c>
      <c r="DH99" s="1073">
        <f t="shared" si="339"/>
        <v>0</v>
      </c>
      <c r="DI99" s="1073">
        <f t="shared" si="339"/>
        <v>0</v>
      </c>
      <c r="DJ99" s="1073">
        <f t="shared" si="339"/>
        <v>0</v>
      </c>
      <c r="DK99" s="1073">
        <f t="shared" si="339"/>
        <v>0</v>
      </c>
      <c r="DL99" s="1073">
        <f t="shared" si="339"/>
        <v>0</v>
      </c>
      <c r="DM99" s="1073">
        <f t="shared" si="339"/>
        <v>0</v>
      </c>
      <c r="DN99" s="1073">
        <f t="shared" si="339"/>
        <v>0</v>
      </c>
      <c r="DO99" s="1073">
        <f t="shared" si="339"/>
        <v>0</v>
      </c>
      <c r="DP99" s="1073">
        <f t="shared" si="339"/>
        <v>0</v>
      </c>
      <c r="DQ99" s="1073">
        <f t="shared" si="339"/>
        <v>0</v>
      </c>
      <c r="DR99" s="1073">
        <f t="shared" si="339"/>
        <v>0</v>
      </c>
      <c r="DS99" s="1073">
        <f t="shared" si="339"/>
        <v>0</v>
      </c>
      <c r="DT99" s="1073">
        <f t="shared" si="339"/>
        <v>0</v>
      </c>
      <c r="DU99" s="1073">
        <f t="shared" si="339"/>
        <v>0</v>
      </c>
      <c r="DV99" s="1073">
        <f t="shared" si="339"/>
        <v>0</v>
      </c>
      <c r="DW99" s="1073">
        <f t="shared" si="339"/>
        <v>0</v>
      </c>
      <c r="DX99" s="1073">
        <f t="shared" si="339"/>
        <v>0</v>
      </c>
      <c r="DY99" s="1073">
        <f t="shared" si="339"/>
        <v>0</v>
      </c>
      <c r="DZ99" s="1073">
        <f t="shared" si="339"/>
        <v>0</v>
      </c>
      <c r="EA99" s="1073">
        <f t="shared" si="339"/>
        <v>0</v>
      </c>
      <c r="EB99" s="1073">
        <f t="shared" si="339"/>
        <v>0</v>
      </c>
      <c r="EC99" s="1073">
        <f t="shared" si="339"/>
        <v>0</v>
      </c>
      <c r="ED99" s="1073">
        <f t="shared" ref="ED99:GC99" si="340">SUM(ED95:ED98)</f>
        <v>0</v>
      </c>
      <c r="EE99" s="1073">
        <f t="shared" si="340"/>
        <v>0</v>
      </c>
      <c r="EF99" s="1073">
        <f t="shared" si="340"/>
        <v>0</v>
      </c>
      <c r="EG99" s="1073">
        <f t="shared" si="340"/>
        <v>0</v>
      </c>
      <c r="EH99" s="1073">
        <f t="shared" si="340"/>
        <v>0</v>
      </c>
      <c r="EI99" s="1073">
        <f t="shared" si="340"/>
        <v>0</v>
      </c>
      <c r="EJ99" s="1073">
        <f t="shared" si="340"/>
        <v>0</v>
      </c>
      <c r="EK99" s="1073">
        <f t="shared" si="340"/>
        <v>0</v>
      </c>
      <c r="EL99" s="1073">
        <f t="shared" si="340"/>
        <v>0</v>
      </c>
      <c r="EM99" s="1073">
        <f t="shared" si="340"/>
        <v>0</v>
      </c>
      <c r="EN99" s="1073">
        <f t="shared" si="340"/>
        <v>0</v>
      </c>
      <c r="EO99" s="1073">
        <f t="shared" si="340"/>
        <v>0</v>
      </c>
      <c r="EP99" s="1073">
        <f t="shared" si="340"/>
        <v>0</v>
      </c>
      <c r="EQ99" s="1073">
        <f t="shared" si="340"/>
        <v>0</v>
      </c>
      <c r="ER99" s="1073">
        <f t="shared" si="340"/>
        <v>0</v>
      </c>
      <c r="ES99" s="1073">
        <f t="shared" si="340"/>
        <v>0</v>
      </c>
      <c r="ET99" s="1073">
        <f t="shared" si="340"/>
        <v>0</v>
      </c>
      <c r="EU99" s="1073">
        <f t="shared" si="340"/>
        <v>0</v>
      </c>
      <c r="EV99" s="1073">
        <f t="shared" si="340"/>
        <v>0</v>
      </c>
      <c r="EW99" s="1073">
        <f t="shared" si="340"/>
        <v>0</v>
      </c>
      <c r="EX99" s="1073">
        <f t="shared" si="340"/>
        <v>0</v>
      </c>
      <c r="EY99" s="1073">
        <f t="shared" si="340"/>
        <v>0</v>
      </c>
      <c r="EZ99" s="1073">
        <f t="shared" si="340"/>
        <v>0</v>
      </c>
      <c r="FA99" s="1073">
        <f t="shared" si="340"/>
        <v>0</v>
      </c>
      <c r="FB99" s="1073">
        <f t="shared" si="340"/>
        <v>0</v>
      </c>
      <c r="FC99" s="1073">
        <f t="shared" si="340"/>
        <v>0</v>
      </c>
      <c r="FD99" s="1073">
        <f t="shared" si="340"/>
        <v>0</v>
      </c>
      <c r="FE99" s="1073">
        <f t="shared" si="340"/>
        <v>0</v>
      </c>
      <c r="FF99" s="1073">
        <f t="shared" si="340"/>
        <v>0</v>
      </c>
      <c r="FG99" s="1073">
        <f t="shared" si="340"/>
        <v>0</v>
      </c>
      <c r="FH99" s="1073">
        <f t="shared" si="340"/>
        <v>0</v>
      </c>
      <c r="FI99" s="1073">
        <f t="shared" si="340"/>
        <v>0</v>
      </c>
      <c r="FJ99" s="1073">
        <f t="shared" si="340"/>
        <v>0</v>
      </c>
      <c r="FK99" s="1073">
        <f t="shared" si="340"/>
        <v>0</v>
      </c>
      <c r="FL99" s="1073">
        <f t="shared" si="340"/>
        <v>0</v>
      </c>
      <c r="FM99" s="1073">
        <f t="shared" si="340"/>
        <v>0</v>
      </c>
      <c r="FN99" s="1073">
        <f t="shared" si="340"/>
        <v>0</v>
      </c>
      <c r="FO99" s="1073">
        <f t="shared" si="340"/>
        <v>0</v>
      </c>
      <c r="FP99" s="1073">
        <f t="shared" si="340"/>
        <v>0</v>
      </c>
      <c r="FQ99" s="1073">
        <f t="shared" si="340"/>
        <v>0</v>
      </c>
      <c r="FR99" s="1073">
        <f t="shared" si="340"/>
        <v>0</v>
      </c>
      <c r="FS99" s="1073">
        <f t="shared" si="340"/>
        <v>0</v>
      </c>
      <c r="FT99" s="1073">
        <f t="shared" si="340"/>
        <v>0</v>
      </c>
      <c r="FU99" s="1073">
        <f t="shared" si="340"/>
        <v>0</v>
      </c>
      <c r="FV99" s="1073">
        <f t="shared" si="340"/>
        <v>0</v>
      </c>
      <c r="FW99" s="1073">
        <f t="shared" si="340"/>
        <v>0</v>
      </c>
      <c r="FX99" s="1073">
        <f t="shared" si="340"/>
        <v>0</v>
      </c>
      <c r="FY99" s="1073">
        <f t="shared" si="340"/>
        <v>0</v>
      </c>
      <c r="FZ99" s="1073">
        <f t="shared" si="340"/>
        <v>0</v>
      </c>
      <c r="GA99" s="1073">
        <f t="shared" si="340"/>
        <v>0</v>
      </c>
      <c r="GB99" s="1073">
        <f t="shared" si="340"/>
        <v>0</v>
      </c>
      <c r="GC99" s="1073">
        <f t="shared" si="340"/>
        <v>0</v>
      </c>
    </row>
    <row r="100" spans="2:185" x14ac:dyDescent="0.75">
      <c r="D100" s="245"/>
    </row>
    <row r="101" spans="2:185" x14ac:dyDescent="0.75">
      <c r="D101" s="245"/>
    </row>
    <row r="102" spans="2:185" x14ac:dyDescent="0.75">
      <c r="D102" s="245"/>
    </row>
  </sheetData>
  <pageMargins left="0.7" right="0.7" top="0.75" bottom="0.75" header="0.3" footer="0.3"/>
  <pageSetup scale="85"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1D2E8-05EB-435D-BD63-B3B5C2526F3A}">
  <sheetPr codeName="Sheet1">
    <tabColor rgb="FFFFFF00"/>
    <pageSetUpPr fitToPage="1"/>
  </sheetPr>
  <dimension ref="A1:BB114"/>
  <sheetViews>
    <sheetView showGridLines="0" zoomScale="85" zoomScaleNormal="85" zoomScaleSheetLayoutView="100" workbookViewId="0">
      <selection activeCell="R2" sqref="R2"/>
    </sheetView>
  </sheetViews>
  <sheetFormatPr defaultColWidth="0" defaultRowHeight="14.75" zeroHeight="1" outlineLevelRow="1" outlineLevelCol="1" x14ac:dyDescent="0.75"/>
  <cols>
    <col min="1" max="1" width="2.7265625" style="113" customWidth="1"/>
    <col min="2" max="2" width="39.86328125" style="123" bestFit="1" customWidth="1"/>
    <col min="3" max="3" width="2.7265625" style="123" customWidth="1"/>
    <col min="4" max="4" width="12.26953125" style="123" hidden="1" customWidth="1" outlineLevel="1"/>
    <col min="5" max="5" width="33.54296875" style="123" hidden="1" customWidth="1" outlineLevel="1"/>
    <col min="6" max="6" width="13.26953125" style="123" hidden="1" customWidth="1" outlineLevel="1"/>
    <col min="7" max="7" width="35.54296875" style="123" hidden="1" customWidth="1" outlineLevel="1"/>
    <col min="8" max="8" width="13.7265625" style="123" customWidth="1" collapsed="1"/>
    <col min="9" max="9" width="8.86328125" style="123" bestFit="1" customWidth="1"/>
    <col min="10" max="10" width="13.7265625" style="123" customWidth="1"/>
    <col min="11" max="11" width="8.86328125" style="123" bestFit="1" customWidth="1"/>
    <col min="12" max="12" width="13.7265625" style="123" customWidth="1"/>
    <col min="13" max="13" width="8.86328125" style="123" bestFit="1" customWidth="1"/>
    <col min="14" max="14" width="16.40625" style="123" bestFit="1" customWidth="1"/>
    <col min="15" max="15" width="8.86328125" style="123" bestFit="1" customWidth="1"/>
    <col min="16" max="16" width="13.7265625" style="123" customWidth="1"/>
    <col min="17" max="17" width="8.86328125" style="123" bestFit="1" customWidth="1"/>
    <col min="18" max="18" width="13.7265625" style="123" customWidth="1"/>
    <col min="19" max="19" width="8.86328125" style="123" bestFit="1" customWidth="1"/>
    <col min="20" max="20" width="13.7265625" style="123" customWidth="1"/>
    <col min="21" max="21" width="8.86328125" style="123" bestFit="1" customWidth="1"/>
    <col min="22" max="22" width="13.7265625" style="123" customWidth="1"/>
    <col min="23" max="23" width="8.86328125" style="123" bestFit="1" customWidth="1"/>
    <col min="24" max="24" width="13.7265625" style="123" customWidth="1"/>
    <col min="25" max="25" width="8.86328125" style="123" bestFit="1" customWidth="1"/>
    <col min="26" max="26" width="13.7265625" style="123" customWidth="1"/>
    <col min="27" max="27" width="8.86328125" style="123" bestFit="1" customWidth="1"/>
    <col min="28" max="28" width="13.7265625" style="123" customWidth="1"/>
    <col min="29" max="29" width="8.86328125" style="123" bestFit="1" customWidth="1"/>
    <col min="30" max="30" width="2.7265625" style="113" customWidth="1"/>
    <col min="31" max="54" width="0" style="123" hidden="1" customWidth="1"/>
    <col min="55" max="16384" width="9.1328125" style="123" hidden="1"/>
  </cols>
  <sheetData>
    <row r="1" spans="1:30" s="113" customFormat="1" x14ac:dyDescent="0.7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2"/>
      <c r="AD1" s="112"/>
    </row>
    <row r="2" spans="1:30" s="113" customFormat="1" ht="19.75" x14ac:dyDescent="0.75">
      <c r="A2" s="114"/>
      <c r="B2" s="115" t="str">
        <f>Summary!B2</f>
        <v>Koushan KASC Hotel</v>
      </c>
      <c r="C2" s="116"/>
      <c r="D2" s="116"/>
      <c r="E2" s="116"/>
      <c r="F2" s="116"/>
      <c r="G2" s="117"/>
      <c r="H2" s="117"/>
      <c r="I2" s="118"/>
      <c r="J2" s="114"/>
      <c r="K2" s="114"/>
      <c r="L2" s="114"/>
      <c r="M2" s="114"/>
      <c r="N2" s="114"/>
      <c r="O2" s="114"/>
      <c r="P2" s="114"/>
      <c r="Q2" s="114"/>
      <c r="R2" s="114"/>
      <c r="S2" s="114"/>
      <c r="T2" s="114"/>
      <c r="U2" s="114"/>
      <c r="V2" s="114"/>
      <c r="W2" s="114"/>
      <c r="X2" s="114"/>
      <c r="Y2" s="114"/>
      <c r="Z2" s="114"/>
      <c r="AA2" s="114"/>
      <c r="AB2" s="114"/>
      <c r="AC2" s="119" t="s">
        <v>97</v>
      </c>
      <c r="AD2" s="114"/>
    </row>
    <row r="3" spans="1:30" s="113" customFormat="1" ht="15.5" thickBot="1" x14ac:dyDescent="0.9">
      <c r="A3" s="114"/>
      <c r="B3" s="116"/>
      <c r="C3" s="116"/>
      <c r="D3" s="116"/>
      <c r="E3" s="630"/>
      <c r="F3" s="116"/>
      <c r="G3" s="117"/>
      <c r="H3" s="758"/>
      <c r="I3" s="114"/>
      <c r="J3" s="114"/>
      <c r="K3" s="114"/>
      <c r="L3" s="758"/>
      <c r="M3" s="114"/>
      <c r="N3" s="114"/>
      <c r="O3" s="114"/>
      <c r="P3" s="114"/>
      <c r="Q3" s="114"/>
      <c r="R3" s="114"/>
      <c r="S3" s="114"/>
      <c r="T3" s="114"/>
      <c r="U3" s="114"/>
      <c r="V3" s="114"/>
      <c r="W3" s="114"/>
      <c r="X3" s="114"/>
      <c r="Y3" s="114"/>
      <c r="Z3" s="114"/>
      <c r="AA3" s="114"/>
      <c r="AB3" s="114"/>
      <c r="AC3" s="114"/>
      <c r="AD3" s="114"/>
    </row>
    <row r="4" spans="1:30" x14ac:dyDescent="0.75">
      <c r="A4" s="114"/>
      <c r="B4" s="652"/>
      <c r="C4" s="120"/>
      <c r="D4" s="121" t="s">
        <v>168</v>
      </c>
      <c r="E4" s="634">
        <f>AVERAGE(E6:E17)</f>
        <v>0.75420833333333348</v>
      </c>
      <c r="F4" s="122"/>
      <c r="G4" s="122"/>
      <c r="H4" s="654">
        <v>1</v>
      </c>
      <c r="I4" s="655"/>
      <c r="J4" s="654">
        <f>+H4+1</f>
        <v>2</v>
      </c>
      <c r="K4" s="655"/>
      <c r="L4" s="654">
        <f>+J4+1</f>
        <v>3</v>
      </c>
      <c r="M4" s="655"/>
      <c r="N4" s="654">
        <f>+L4+1</f>
        <v>4</v>
      </c>
      <c r="O4" s="655"/>
      <c r="P4" s="654">
        <f>+N4+1</f>
        <v>5</v>
      </c>
      <c r="Q4" s="655"/>
      <c r="R4" s="654">
        <f>+P4+1</f>
        <v>6</v>
      </c>
      <c r="S4" s="655"/>
      <c r="T4" s="654">
        <f>+R4+1</f>
        <v>7</v>
      </c>
      <c r="U4" s="655"/>
      <c r="V4" s="654">
        <f>+T4+1</f>
        <v>8</v>
      </c>
      <c r="W4" s="655"/>
      <c r="X4" s="654">
        <f>+V4+1</f>
        <v>9</v>
      </c>
      <c r="Y4" s="655"/>
      <c r="Z4" s="654">
        <f>+X4+1</f>
        <v>10</v>
      </c>
      <c r="AA4" s="655"/>
      <c r="AB4" s="654">
        <f>+Z4+1</f>
        <v>11</v>
      </c>
      <c r="AC4" s="656"/>
      <c r="AD4" s="114"/>
    </row>
    <row r="5" spans="1:30" x14ac:dyDescent="0.75">
      <c r="A5" s="114"/>
      <c r="B5" s="653"/>
      <c r="C5" s="124"/>
      <c r="D5" s="125" t="s">
        <v>32</v>
      </c>
      <c r="E5" s="126" t="s">
        <v>169</v>
      </c>
      <c r="F5" s="126" t="s">
        <v>148</v>
      </c>
      <c r="G5" s="126" t="s">
        <v>170</v>
      </c>
      <c r="H5" s="657" t="str">
        <f>"Year Ending "&amp;TEXT(Summary!$C$17,"Mmmm")</f>
        <v>Year Ending April</v>
      </c>
      <c r="I5" s="658"/>
      <c r="J5" s="657" t="str">
        <f>"Year Ending "&amp;TEXT(Summary!$C$17,"Mmmm")</f>
        <v>Year Ending April</v>
      </c>
      <c r="K5" s="658"/>
      <c r="L5" s="657" t="str">
        <f>"Year Ending "&amp;TEXT(Summary!$C$17,"Mmmm")</f>
        <v>Year Ending April</v>
      </c>
      <c r="M5" s="658"/>
      <c r="N5" s="657" t="str">
        <f>"Year Ending "&amp;TEXT(Summary!$C$17,"Mmmm")</f>
        <v>Year Ending April</v>
      </c>
      <c r="O5" s="658"/>
      <c r="P5" s="657" t="str">
        <f>"Year Ending "&amp;TEXT(Summary!$C$17,"Mmmm")</f>
        <v>Year Ending April</v>
      </c>
      <c r="Q5" s="658"/>
      <c r="R5" s="657" t="str">
        <f>"Year Ending "&amp;TEXT(Summary!$C$17,"Mmmm")</f>
        <v>Year Ending April</v>
      </c>
      <c r="S5" s="658"/>
      <c r="T5" s="657" t="str">
        <f>"Year Ending "&amp;TEXT(Summary!$C$17,"Mmmm")</f>
        <v>Year Ending April</v>
      </c>
      <c r="U5" s="658"/>
      <c r="V5" s="657" t="str">
        <f>"Year Ending "&amp;TEXT(Summary!$C$17,"Mmmm")</f>
        <v>Year Ending April</v>
      </c>
      <c r="W5" s="658"/>
      <c r="X5" s="657" t="str">
        <f>"Year Ending "&amp;TEXT(Summary!$C$17,"Mmmm")</f>
        <v>Year Ending April</v>
      </c>
      <c r="Y5" s="658"/>
      <c r="Z5" s="657" t="str">
        <f>"Year Ending "&amp;TEXT(Summary!$C$17,"Mmmm")</f>
        <v>Year Ending April</v>
      </c>
      <c r="AA5" s="658"/>
      <c r="AB5" s="657" t="str">
        <f>"Year Ending "&amp;TEXT(Summary!$C$17,"Mmmm")</f>
        <v>Year Ending April</v>
      </c>
      <c r="AC5" s="659"/>
      <c r="AD5" s="114"/>
    </row>
    <row r="6" spans="1:30" x14ac:dyDescent="0.75">
      <c r="A6" s="114"/>
      <c r="B6" s="653" t="s">
        <v>33</v>
      </c>
      <c r="C6" s="127"/>
      <c r="D6" s="128">
        <v>1</v>
      </c>
      <c r="E6" s="129">
        <v>0.9</v>
      </c>
      <c r="F6" s="130">
        <f>EOMONTH(Summary!C17,1)</f>
        <v>46904</v>
      </c>
      <c r="G6" s="131">
        <f t="shared" ref="G6:G17" si="0">(_xlfn.DAYS(F6,DATE(YEAR(F6),MONTH(F6),1))+1)*$H$7*E6</f>
        <v>17130.600000000002</v>
      </c>
      <c r="H6" s="660">
        <f>YEAR(EDATE(Summary!C17,12))</f>
        <v>2029</v>
      </c>
      <c r="I6" s="661"/>
      <c r="J6" s="660">
        <f>H6+1</f>
        <v>2030</v>
      </c>
      <c r="K6" s="661"/>
      <c r="L6" s="660">
        <f>J6+1</f>
        <v>2031</v>
      </c>
      <c r="M6" s="661"/>
      <c r="N6" s="660">
        <f>L6+1</f>
        <v>2032</v>
      </c>
      <c r="O6" s="661"/>
      <c r="P6" s="660">
        <f>N6+1</f>
        <v>2033</v>
      </c>
      <c r="Q6" s="661"/>
      <c r="R6" s="660">
        <f>P6+1</f>
        <v>2034</v>
      </c>
      <c r="S6" s="661"/>
      <c r="T6" s="660">
        <f>R6+1</f>
        <v>2035</v>
      </c>
      <c r="U6" s="661"/>
      <c r="V6" s="660">
        <f>T6+1</f>
        <v>2036</v>
      </c>
      <c r="W6" s="661"/>
      <c r="X6" s="660">
        <f>V6+1</f>
        <v>2037</v>
      </c>
      <c r="Y6" s="661"/>
      <c r="Z6" s="660">
        <f>X6+1</f>
        <v>2038</v>
      </c>
      <c r="AA6" s="661"/>
      <c r="AB6" s="660">
        <f>Z6+1</f>
        <v>2039</v>
      </c>
      <c r="AC6" s="662"/>
      <c r="AD6" s="114"/>
    </row>
    <row r="7" spans="1:30" x14ac:dyDescent="0.75">
      <c r="A7" s="114"/>
      <c r="B7" s="132" t="s">
        <v>18</v>
      </c>
      <c r="C7" s="133"/>
      <c r="D7" s="128">
        <v>2</v>
      </c>
      <c r="E7" s="129">
        <f>+E6+0.0505</f>
        <v>0.95050000000000001</v>
      </c>
      <c r="F7" s="130">
        <f>EOMONTH(F6,1)</f>
        <v>46934</v>
      </c>
      <c r="G7" s="131">
        <f t="shared" si="0"/>
        <v>17508.21</v>
      </c>
      <c r="H7" s="669">
        <f>Summary!$C$8</f>
        <v>614</v>
      </c>
      <c r="I7" s="676"/>
      <c r="J7" s="669">
        <f>Summary!$C$8</f>
        <v>614</v>
      </c>
      <c r="K7" s="676"/>
      <c r="L7" s="669">
        <f>Summary!$C$8</f>
        <v>614</v>
      </c>
      <c r="M7" s="676"/>
      <c r="N7" s="669">
        <f>Summary!$C$8</f>
        <v>614</v>
      </c>
      <c r="O7" s="676"/>
      <c r="P7" s="669">
        <f>Summary!$C$8</f>
        <v>614</v>
      </c>
      <c r="Q7" s="676"/>
      <c r="R7" s="669">
        <f>Summary!$C$8</f>
        <v>614</v>
      </c>
      <c r="S7" s="676"/>
      <c r="T7" s="669">
        <f>Summary!$C$8</f>
        <v>614</v>
      </c>
      <c r="U7" s="676"/>
      <c r="V7" s="669">
        <f>Summary!$C$8</f>
        <v>614</v>
      </c>
      <c r="W7" s="676"/>
      <c r="X7" s="669">
        <f>Summary!$C$8</f>
        <v>614</v>
      </c>
      <c r="Y7" s="676"/>
      <c r="Z7" s="669">
        <f>Summary!$C$8</f>
        <v>614</v>
      </c>
      <c r="AA7" s="676"/>
      <c r="AB7" s="669">
        <f>Summary!$C$8</f>
        <v>614</v>
      </c>
      <c r="AC7" s="677"/>
      <c r="AD7" s="114"/>
    </row>
    <row r="8" spans="1:30" x14ac:dyDescent="0.75">
      <c r="A8" s="114"/>
      <c r="B8" s="132" t="s">
        <v>31</v>
      </c>
      <c r="C8" s="134"/>
      <c r="D8" s="135">
        <v>3</v>
      </c>
      <c r="E8" s="129">
        <v>0.95</v>
      </c>
      <c r="F8" s="130">
        <f t="shared" ref="F8:F17" si="1">EOMONTH(F7,1)</f>
        <v>46965</v>
      </c>
      <c r="G8" s="131">
        <f t="shared" si="0"/>
        <v>18082.3</v>
      </c>
      <c r="H8" s="670">
        <f>_xlfn.DAYS(DATE(H6,12,31),DATE(H6,1,1))+1</f>
        <v>365</v>
      </c>
      <c r="I8" s="678"/>
      <c r="J8" s="670">
        <f>_xlfn.DAYS(DATE(J6,12,31),DATE(J6,1,1))+1</f>
        <v>365</v>
      </c>
      <c r="K8" s="678"/>
      <c r="L8" s="670">
        <f>_xlfn.DAYS(DATE(L6,12,31),DATE(L6,1,1))+1</f>
        <v>365</v>
      </c>
      <c r="M8" s="678"/>
      <c r="N8" s="670">
        <f>_xlfn.DAYS(DATE(N6,12,31),DATE(N6,1,1))+1</f>
        <v>366</v>
      </c>
      <c r="O8" s="678"/>
      <c r="P8" s="670">
        <f>_xlfn.DAYS(DATE(P6,12,31),DATE(P6,1,1))+1</f>
        <v>365</v>
      </c>
      <c r="Q8" s="678"/>
      <c r="R8" s="670">
        <f>_xlfn.DAYS(DATE(R6,12,31),DATE(R6,1,1))+1</f>
        <v>365</v>
      </c>
      <c r="S8" s="678"/>
      <c r="T8" s="670">
        <f>_xlfn.DAYS(DATE(T6,12,31),DATE(T6,1,1))+1</f>
        <v>365</v>
      </c>
      <c r="U8" s="678"/>
      <c r="V8" s="670">
        <f>_xlfn.DAYS(DATE(V6,12,31),DATE(V6,1,1))+1</f>
        <v>366</v>
      </c>
      <c r="W8" s="678"/>
      <c r="X8" s="670">
        <f>_xlfn.DAYS(DATE(X6,12,31),DATE(X6,1,1))+1</f>
        <v>365</v>
      </c>
      <c r="Y8" s="678"/>
      <c r="Z8" s="670">
        <f>_xlfn.DAYS(DATE(Z6,12,31),DATE(Z6,1,1))+1</f>
        <v>365</v>
      </c>
      <c r="AA8" s="678"/>
      <c r="AB8" s="670">
        <f>_xlfn.DAYS(DATE(AB6,12,31),DATE(AB6,1,1))+1</f>
        <v>365</v>
      </c>
      <c r="AC8" s="679"/>
      <c r="AD8" s="114"/>
    </row>
    <row r="9" spans="1:30" x14ac:dyDescent="0.75">
      <c r="A9" s="114"/>
      <c r="B9" s="132" t="s">
        <v>30</v>
      </c>
      <c r="C9" s="136"/>
      <c r="D9" s="135">
        <v>4</v>
      </c>
      <c r="E9" s="129">
        <v>0.95</v>
      </c>
      <c r="F9" s="130">
        <f t="shared" si="1"/>
        <v>46996</v>
      </c>
      <c r="G9" s="131">
        <f t="shared" si="0"/>
        <v>18082.3</v>
      </c>
      <c r="H9" s="671">
        <f>H8*H7</f>
        <v>224110</v>
      </c>
      <c r="I9" s="678"/>
      <c r="J9" s="671">
        <f>J8*J7</f>
        <v>224110</v>
      </c>
      <c r="K9" s="678"/>
      <c r="L9" s="671">
        <f>L8*L7</f>
        <v>224110</v>
      </c>
      <c r="M9" s="678"/>
      <c r="N9" s="671">
        <f>N8*N7</f>
        <v>224724</v>
      </c>
      <c r="O9" s="678"/>
      <c r="P9" s="671">
        <f>P8*P7</f>
        <v>224110</v>
      </c>
      <c r="Q9" s="678"/>
      <c r="R9" s="671">
        <f>R8*R7</f>
        <v>224110</v>
      </c>
      <c r="S9" s="678"/>
      <c r="T9" s="671">
        <f>T8*T7</f>
        <v>224110</v>
      </c>
      <c r="U9" s="678"/>
      <c r="V9" s="671">
        <f>V8*V7</f>
        <v>224724</v>
      </c>
      <c r="W9" s="678"/>
      <c r="X9" s="671">
        <f>X8*X7</f>
        <v>224110</v>
      </c>
      <c r="Y9" s="678"/>
      <c r="Z9" s="671">
        <f>Z8*Z7</f>
        <v>224110</v>
      </c>
      <c r="AA9" s="678"/>
      <c r="AB9" s="671">
        <f>AB8*AB7</f>
        <v>224110</v>
      </c>
      <c r="AC9" s="679"/>
      <c r="AD9" s="114"/>
    </row>
    <row r="10" spans="1:30" x14ac:dyDescent="0.75">
      <c r="A10" s="114"/>
      <c r="B10" s="132" t="s">
        <v>29</v>
      </c>
      <c r="C10" s="137"/>
      <c r="D10" s="135">
        <v>5</v>
      </c>
      <c r="E10" s="129">
        <v>0.75</v>
      </c>
      <c r="F10" s="130">
        <f t="shared" si="1"/>
        <v>47026</v>
      </c>
      <c r="G10" s="131">
        <f t="shared" si="0"/>
        <v>13815</v>
      </c>
      <c r="H10" s="671">
        <f>+H9*H11</f>
        <v>134466</v>
      </c>
      <c r="I10" s="678"/>
      <c r="J10" s="671">
        <f>J11*J9</f>
        <v>150153.70000000001</v>
      </c>
      <c r="K10" s="678"/>
      <c r="L10" s="671">
        <f>L11*L9</f>
        <v>154349.10427350426</v>
      </c>
      <c r="M10" s="678"/>
      <c r="N10" s="671">
        <f>N11*N9</f>
        <v>154771.97853178784</v>
      </c>
      <c r="O10" s="678"/>
      <c r="P10" s="671">
        <f>P11*P9</f>
        <v>154349.10427350426</v>
      </c>
      <c r="Q10" s="678"/>
      <c r="R10" s="671">
        <f>R11*R9</f>
        <v>154349.10427350426</v>
      </c>
      <c r="S10" s="678"/>
      <c r="T10" s="671">
        <f>T11*T9</f>
        <v>154349.10427350426</v>
      </c>
      <c r="U10" s="678"/>
      <c r="V10" s="671">
        <f>V11*V9</f>
        <v>154771.97853178784</v>
      </c>
      <c r="W10" s="678"/>
      <c r="X10" s="671">
        <f>X11*X9</f>
        <v>154349.10427350426</v>
      </c>
      <c r="Y10" s="678"/>
      <c r="Z10" s="671">
        <f>Z11*Z9</f>
        <v>154349.10427350426</v>
      </c>
      <c r="AA10" s="678"/>
      <c r="AB10" s="671">
        <f>AB11*AB9</f>
        <v>154349.10427350426</v>
      </c>
      <c r="AC10" s="679"/>
      <c r="AD10" s="114"/>
    </row>
    <row r="11" spans="1:30" x14ac:dyDescent="0.75">
      <c r="A11" s="114"/>
      <c r="B11" s="132" t="s">
        <v>28</v>
      </c>
      <c r="C11" s="137"/>
      <c r="D11" s="631">
        <v>6</v>
      </c>
      <c r="E11" s="632">
        <v>0.45</v>
      </c>
      <c r="F11" s="130">
        <f t="shared" si="1"/>
        <v>47057</v>
      </c>
      <c r="G11" s="131">
        <f>(_xlfn.DAYS(F11,DATE(YEAR(F11),MONTH(F11),1))+1)*$H$7*E11</f>
        <v>8565.3000000000011</v>
      </c>
      <c r="H11" s="672">
        <v>0.6</v>
      </c>
      <c r="I11" s="676"/>
      <c r="J11" s="672">
        <v>0.67</v>
      </c>
      <c r="K11" s="678"/>
      <c r="L11" s="1154">
        <f>+Summary!J28</f>
        <v>0.68872029036412596</v>
      </c>
      <c r="M11" s="678"/>
      <c r="N11" s="672">
        <f>+L11</f>
        <v>0.68872029036412596</v>
      </c>
      <c r="O11" s="678"/>
      <c r="P11" s="672">
        <f>+N11</f>
        <v>0.68872029036412596</v>
      </c>
      <c r="Q11" s="678"/>
      <c r="R11" s="672">
        <f>+P11</f>
        <v>0.68872029036412596</v>
      </c>
      <c r="S11" s="678"/>
      <c r="T11" s="672">
        <f>+R11</f>
        <v>0.68872029036412596</v>
      </c>
      <c r="U11" s="678"/>
      <c r="V11" s="672">
        <f>+T11</f>
        <v>0.68872029036412596</v>
      </c>
      <c r="W11" s="678"/>
      <c r="X11" s="672">
        <f>+V11</f>
        <v>0.68872029036412596</v>
      </c>
      <c r="Y11" s="678"/>
      <c r="Z11" s="672">
        <f>+X11</f>
        <v>0.68872029036412596</v>
      </c>
      <c r="AA11" s="678"/>
      <c r="AB11" s="672">
        <f>+Z11</f>
        <v>0.68872029036412596</v>
      </c>
      <c r="AC11" s="679"/>
      <c r="AD11" s="114"/>
    </row>
    <row r="12" spans="1:30" x14ac:dyDescent="0.75">
      <c r="A12" s="114"/>
      <c r="B12" s="132" t="s">
        <v>27</v>
      </c>
      <c r="C12" s="137"/>
      <c r="D12" s="631">
        <v>7</v>
      </c>
      <c r="E12" s="632">
        <v>0.4</v>
      </c>
      <c r="F12" s="130">
        <f t="shared" si="1"/>
        <v>47087</v>
      </c>
      <c r="G12" s="131">
        <f t="shared" si="0"/>
        <v>7368</v>
      </c>
      <c r="H12" s="681">
        <f>+L12*0.8</f>
        <v>867.9205434553478</v>
      </c>
      <c r="I12" s="757"/>
      <c r="J12" s="681">
        <f>+L12*0.85</f>
        <v>922.16557742130703</v>
      </c>
      <c r="K12" s="690"/>
      <c r="L12" s="1155">
        <f>+Summary!J27</f>
        <v>1084.9006793191847</v>
      </c>
      <c r="M12" s="690"/>
      <c r="N12" s="681">
        <f>L12*(1+N13)</f>
        <v>1106.5986929055684</v>
      </c>
      <c r="O12" s="680"/>
      <c r="P12" s="681">
        <f>N12*(1+P13)</f>
        <v>1128.7306667636799</v>
      </c>
      <c r="Q12" s="680"/>
      <c r="R12" s="681">
        <f>P12*(1+R13)</f>
        <v>1151.3052800989535</v>
      </c>
      <c r="S12" s="680"/>
      <c r="T12" s="681">
        <f>R12*(1+T13)</f>
        <v>1174.3313857009325</v>
      </c>
      <c r="U12" s="680"/>
      <c r="V12" s="681">
        <f>T12*(1+V13)</f>
        <v>1197.8180134149511</v>
      </c>
      <c r="W12" s="680"/>
      <c r="X12" s="681">
        <f>V12*(1+X13)</f>
        <v>1221.7743736832501</v>
      </c>
      <c r="Y12" s="680"/>
      <c r="Z12" s="681">
        <f>X12*(1+Z13)</f>
        <v>1246.2098611569152</v>
      </c>
      <c r="AA12" s="680"/>
      <c r="AB12" s="681">
        <f>Z12*(1+AB13)</f>
        <v>1271.1340583800536</v>
      </c>
      <c r="AC12" s="679"/>
      <c r="AD12" s="114"/>
    </row>
    <row r="13" spans="1:30" x14ac:dyDescent="0.75">
      <c r="A13" s="114"/>
      <c r="B13" s="138" t="s">
        <v>26</v>
      </c>
      <c r="C13" s="137"/>
      <c r="D13" s="631">
        <v>8</v>
      </c>
      <c r="E13" s="632">
        <v>0.4</v>
      </c>
      <c r="F13" s="130">
        <f>EOMONTH(F12,1)</f>
        <v>47118</v>
      </c>
      <c r="G13" s="131">
        <f t="shared" si="0"/>
        <v>7613.6</v>
      </c>
      <c r="H13" s="673" t="s">
        <v>98</v>
      </c>
      <c r="I13" s="682"/>
      <c r="J13" s="673" t="s">
        <v>98</v>
      </c>
      <c r="K13" s="682"/>
      <c r="L13" s="673" t="s">
        <v>98</v>
      </c>
      <c r="M13" s="682"/>
      <c r="N13" s="683">
        <v>0.02</v>
      </c>
      <c r="O13" s="676"/>
      <c r="P13" s="673">
        <f>+$N$13</f>
        <v>0.02</v>
      </c>
      <c r="Q13" s="676"/>
      <c r="R13" s="673">
        <f>+$N$13</f>
        <v>0.02</v>
      </c>
      <c r="S13" s="676"/>
      <c r="T13" s="673">
        <f>+$N$13</f>
        <v>0.02</v>
      </c>
      <c r="U13" s="676"/>
      <c r="V13" s="673">
        <f>+$N$13</f>
        <v>0.02</v>
      </c>
      <c r="W13" s="676"/>
      <c r="X13" s="673">
        <f>+$N$13</f>
        <v>0.02</v>
      </c>
      <c r="Y13" s="676"/>
      <c r="Z13" s="673">
        <f>+$N$13</f>
        <v>0.02</v>
      </c>
      <c r="AA13" s="676"/>
      <c r="AB13" s="673">
        <f>+$N$13</f>
        <v>0.02</v>
      </c>
      <c r="AC13" s="677"/>
      <c r="AD13" s="114"/>
    </row>
    <row r="14" spans="1:30" s="628" customFormat="1" x14ac:dyDescent="0.75">
      <c r="A14" s="624"/>
      <c r="B14" s="625" t="s">
        <v>25</v>
      </c>
      <c r="C14" s="626"/>
      <c r="D14" s="135">
        <v>9</v>
      </c>
      <c r="E14" s="129">
        <v>0.65</v>
      </c>
      <c r="F14" s="130">
        <f t="shared" si="1"/>
        <v>47149</v>
      </c>
      <c r="G14" s="627">
        <f t="shared" si="0"/>
        <v>12372.1</v>
      </c>
      <c r="H14" s="633">
        <f>H12*H10/H9</f>
        <v>520.75232607320868</v>
      </c>
      <c r="I14" s="684"/>
      <c r="J14" s="633">
        <f>J12*J10/J9</f>
        <v>617.85093687227572</v>
      </c>
      <c r="K14" s="684"/>
      <c r="L14" s="633">
        <f>L12*L10/L9</f>
        <v>747.19311087694632</v>
      </c>
      <c r="M14" s="684"/>
      <c r="N14" s="633">
        <f>N12*N10/N9</f>
        <v>762.13697309448537</v>
      </c>
      <c r="O14" s="684"/>
      <c r="P14" s="633">
        <f>P12*P10/P9</f>
        <v>777.37971255637513</v>
      </c>
      <c r="Q14" s="684"/>
      <c r="R14" s="633">
        <f>R12*R10/R9</f>
        <v>792.92730680750265</v>
      </c>
      <c r="S14" s="684"/>
      <c r="T14" s="633">
        <f>T12*T10/T9</f>
        <v>808.78585294365269</v>
      </c>
      <c r="U14" s="684"/>
      <c r="V14" s="633">
        <f>V12*V10/V9</f>
        <v>824.9615700025256</v>
      </c>
      <c r="W14" s="684"/>
      <c r="X14" s="633">
        <f>X12*X10/X9</f>
        <v>841.46080140257607</v>
      </c>
      <c r="Y14" s="684"/>
      <c r="Z14" s="633">
        <f>Z12*Z10/Z9</f>
        <v>858.29001743062759</v>
      </c>
      <c r="AA14" s="684"/>
      <c r="AB14" s="633">
        <f>AB12*AB10/AB9</f>
        <v>875.45581777924031</v>
      </c>
      <c r="AC14" s="685"/>
      <c r="AD14" s="624"/>
    </row>
    <row r="15" spans="1:30" x14ac:dyDescent="0.75">
      <c r="A15" s="114"/>
      <c r="B15" s="138" t="s">
        <v>24</v>
      </c>
      <c r="C15" s="137"/>
      <c r="D15" s="135">
        <v>10</v>
      </c>
      <c r="E15" s="129">
        <v>0.85</v>
      </c>
      <c r="F15" s="130">
        <f t="shared" si="1"/>
        <v>47177</v>
      </c>
      <c r="G15" s="627">
        <f t="shared" si="0"/>
        <v>14613.199999999999</v>
      </c>
      <c r="H15" s="673" t="s">
        <v>98</v>
      </c>
      <c r="I15" s="678"/>
      <c r="J15" s="673">
        <f>J14/H14-1</f>
        <v>0.18645833333333339</v>
      </c>
      <c r="K15" s="678"/>
      <c r="L15" s="673">
        <f>L14/J14-1</f>
        <v>0.20934203751382952</v>
      </c>
      <c r="M15" s="678"/>
      <c r="N15" s="673">
        <f>N14/L14-1</f>
        <v>2.000000000000024E-2</v>
      </c>
      <c r="O15" s="678"/>
      <c r="P15" s="673">
        <f>P14/N14-1</f>
        <v>2.0000000000000018E-2</v>
      </c>
      <c r="Q15" s="678"/>
      <c r="R15" s="673">
        <f>R14/P14-1</f>
        <v>2.0000000000000018E-2</v>
      </c>
      <c r="S15" s="678"/>
      <c r="T15" s="673">
        <f>T14/R14-1</f>
        <v>2.0000000000000018E-2</v>
      </c>
      <c r="U15" s="678"/>
      <c r="V15" s="673">
        <f>V14/T14-1</f>
        <v>1.9999999999999796E-2</v>
      </c>
      <c r="W15" s="678"/>
      <c r="X15" s="673">
        <f>X14/V14-1</f>
        <v>2.0000000000000018E-2</v>
      </c>
      <c r="Y15" s="678"/>
      <c r="Z15" s="673">
        <f>Z14/X14-1</f>
        <v>2.0000000000000018E-2</v>
      </c>
      <c r="AA15" s="678"/>
      <c r="AB15" s="673">
        <f>AB14/Z14-1</f>
        <v>2.000000000000024E-2</v>
      </c>
      <c r="AC15" s="679"/>
      <c r="AD15" s="114"/>
    </row>
    <row r="16" spans="1:30" s="581" customFormat="1" x14ac:dyDescent="0.75">
      <c r="A16" s="579"/>
      <c r="B16" s="629" t="s">
        <v>23</v>
      </c>
      <c r="C16" s="580"/>
      <c r="D16" s="135">
        <v>11</v>
      </c>
      <c r="E16" s="129">
        <v>0.9</v>
      </c>
      <c r="F16" s="130">
        <f t="shared" si="1"/>
        <v>47208</v>
      </c>
      <c r="G16" s="627">
        <f t="shared" si="0"/>
        <v>17130.600000000002</v>
      </c>
      <c r="H16" s="674">
        <f>H43/H9</f>
        <v>521.7067487152874</v>
      </c>
      <c r="I16" s="686"/>
      <c r="J16" s="674">
        <f>J43/J9</f>
        <v>624.45698672317576</v>
      </c>
      <c r="K16" s="686"/>
      <c r="L16" s="674">
        <f>L43/L9</f>
        <v>742.20249965876906</v>
      </c>
      <c r="M16" s="686"/>
      <c r="N16" s="674">
        <f>N43/N9</f>
        <v>758.17581026230869</v>
      </c>
      <c r="O16" s="686"/>
      <c r="P16" s="674">
        <f>P43/P9</f>
        <v>773.98059512556119</v>
      </c>
      <c r="Q16" s="686"/>
      <c r="R16" s="674">
        <f>R43/R9</f>
        <v>790.37793239058851</v>
      </c>
      <c r="S16" s="686"/>
      <c r="T16" s="674">
        <f>T43/T9</f>
        <v>807.12350215441484</v>
      </c>
      <c r="U16" s="686"/>
      <c r="V16" s="674">
        <f>V43/V9</f>
        <v>824.50468671880026</v>
      </c>
      <c r="W16" s="686"/>
      <c r="X16" s="674">
        <f>X43/X9</f>
        <v>841.68825442159221</v>
      </c>
      <c r="Y16" s="686"/>
      <c r="Z16" s="674">
        <f>Z43/Z9</f>
        <v>859.52311321595982</v>
      </c>
      <c r="AA16" s="686"/>
      <c r="AB16" s="674">
        <f>AB43/AB9</f>
        <v>877.73645130598766</v>
      </c>
      <c r="AC16" s="687"/>
      <c r="AD16" s="579"/>
    </row>
    <row r="17" spans="1:30" x14ac:dyDescent="0.75">
      <c r="A17" s="114"/>
      <c r="B17" s="139" t="s">
        <v>22</v>
      </c>
      <c r="C17" s="137"/>
      <c r="D17" s="140">
        <v>12</v>
      </c>
      <c r="E17" s="129">
        <v>0.9</v>
      </c>
      <c r="F17" s="130">
        <f t="shared" si="1"/>
        <v>47238</v>
      </c>
      <c r="G17" s="627">
        <f t="shared" si="0"/>
        <v>16578</v>
      </c>
      <c r="H17" s="675" t="s">
        <v>98</v>
      </c>
      <c r="I17" s="688"/>
      <c r="J17" s="675">
        <f>(J16/H16)-1</f>
        <v>0.19695017988728858</v>
      </c>
      <c r="K17" s="688"/>
      <c r="L17" s="675">
        <f>(L16/J16)-1</f>
        <v>0.18855664271363226</v>
      </c>
      <c r="M17" s="688"/>
      <c r="N17" s="675">
        <f>(N16/L16)-1</f>
        <v>2.1521499335940497E-2</v>
      </c>
      <c r="O17" s="688"/>
      <c r="P17" s="675">
        <f>(P16/N16)-1</f>
        <v>2.0845804692429359E-2</v>
      </c>
      <c r="Q17" s="688"/>
      <c r="R17" s="675">
        <f>(R16/P16)-1</f>
        <v>2.1185721409936908E-2</v>
      </c>
      <c r="S17" s="688"/>
      <c r="T17" s="675">
        <f>(T16/R16)-1</f>
        <v>2.1186788089056829E-2</v>
      </c>
      <c r="U17" s="688"/>
      <c r="V17" s="675">
        <f>(V16/T16)-1</f>
        <v>2.1534727359556083E-2</v>
      </c>
      <c r="W17" s="688"/>
      <c r="X17" s="675">
        <f>(X16/V16)-1</f>
        <v>2.084107947424263E-2</v>
      </c>
      <c r="Y17" s="688"/>
      <c r="Z17" s="675">
        <f>(Z16/X16)-1</f>
        <v>2.1189387758088429E-2</v>
      </c>
      <c r="AA17" s="688"/>
      <c r="AB17" s="675">
        <f>(AB16/Z16)-1</f>
        <v>2.1190050401182825E-2</v>
      </c>
      <c r="AC17" s="689"/>
      <c r="AD17" s="114"/>
    </row>
    <row r="18" spans="1:30" x14ac:dyDescent="0.75">
      <c r="A18" s="114"/>
      <c r="B18" s="649"/>
      <c r="C18" s="141"/>
      <c r="D18" s="142"/>
      <c r="E18" s="142"/>
      <c r="F18" s="142"/>
      <c r="G18" s="142"/>
      <c r="H18" s="650" t="s">
        <v>310</v>
      </c>
      <c r="I18" s="651" t="s">
        <v>206</v>
      </c>
      <c r="J18" s="650" t="s">
        <v>310</v>
      </c>
      <c r="K18" s="651" t="s">
        <v>206</v>
      </c>
      <c r="L18" s="650" t="s">
        <v>310</v>
      </c>
      <c r="M18" s="651" t="s">
        <v>206</v>
      </c>
      <c r="N18" s="650" t="s">
        <v>310</v>
      </c>
      <c r="O18" s="651" t="s">
        <v>206</v>
      </c>
      <c r="P18" s="650" t="s">
        <v>310</v>
      </c>
      <c r="Q18" s="651" t="s">
        <v>206</v>
      </c>
      <c r="R18" s="650" t="s">
        <v>310</v>
      </c>
      <c r="S18" s="651" t="s">
        <v>206</v>
      </c>
      <c r="T18" s="650" t="s">
        <v>310</v>
      </c>
      <c r="U18" s="651" t="s">
        <v>206</v>
      </c>
      <c r="V18" s="650" t="s">
        <v>310</v>
      </c>
      <c r="W18" s="651" t="s">
        <v>206</v>
      </c>
      <c r="X18" s="650" t="s">
        <v>310</v>
      </c>
      <c r="Y18" s="651" t="s">
        <v>206</v>
      </c>
      <c r="Z18" s="650" t="s">
        <v>310</v>
      </c>
      <c r="AA18" s="651" t="s">
        <v>206</v>
      </c>
      <c r="AB18" s="650" t="s">
        <v>310</v>
      </c>
      <c r="AC18" s="651" t="s">
        <v>206</v>
      </c>
      <c r="AD18" s="114"/>
    </row>
    <row r="19" spans="1:30" x14ac:dyDescent="0.75">
      <c r="A19" s="114"/>
      <c r="B19" s="143" t="s">
        <v>21</v>
      </c>
      <c r="C19" s="144"/>
      <c r="D19" s="145"/>
      <c r="E19" s="145"/>
      <c r="F19" s="145"/>
      <c r="G19" s="145"/>
      <c r="H19" s="146"/>
      <c r="I19" s="147"/>
      <c r="J19" s="148"/>
      <c r="K19" s="147"/>
      <c r="L19" s="148"/>
      <c r="M19" s="147"/>
      <c r="N19" s="148"/>
      <c r="O19" s="147"/>
      <c r="P19" s="148"/>
      <c r="Q19" s="147"/>
      <c r="R19" s="148"/>
      <c r="S19" s="147"/>
      <c r="T19" s="148"/>
      <c r="U19" s="147"/>
      <c r="V19" s="148"/>
      <c r="W19" s="147"/>
      <c r="X19" s="148"/>
      <c r="Y19" s="147"/>
      <c r="Z19" s="148"/>
      <c r="AA19" s="147"/>
      <c r="AB19" s="148"/>
      <c r="AC19" s="149"/>
      <c r="AD19" s="114"/>
    </row>
    <row r="20" spans="1:30" x14ac:dyDescent="0.75">
      <c r="A20" s="114"/>
      <c r="B20" s="150" t="s">
        <v>18</v>
      </c>
      <c r="C20" s="151"/>
      <c r="D20" s="152"/>
      <c r="E20" s="152"/>
      <c r="F20" s="152"/>
      <c r="G20" s="152"/>
      <c r="H20" s="153">
        <f>H14*H9</f>
        <v>116705803.79626679</v>
      </c>
      <c r="I20" s="154">
        <f>H20/H$35</f>
        <v>0.65277771259976514</v>
      </c>
      <c r="J20" s="153">
        <f>J14*J9</f>
        <v>138466573.46244571</v>
      </c>
      <c r="K20" s="154">
        <f>J20/J$35</f>
        <v>0.65978523685562607</v>
      </c>
      <c r="L20" s="1351">
        <f>L14*L9</f>
        <v>167453448.07863244</v>
      </c>
      <c r="M20" s="154">
        <f>L20/L$35</f>
        <v>0.68896765950777572</v>
      </c>
      <c r="N20" s="153">
        <f>N14*N9</f>
        <v>171270469.14168513</v>
      </c>
      <c r="O20" s="154">
        <f>N20/N$35</f>
        <v>0.68687315201666777</v>
      </c>
      <c r="P20" s="153">
        <f>P14*P9</f>
        <v>174218567.38100922</v>
      </c>
      <c r="Q20" s="154">
        <f>P20/P$35</f>
        <v>0.68477099336233471</v>
      </c>
      <c r="R20" s="153">
        <f>R14*R9</f>
        <v>177702938.72862941</v>
      </c>
      <c r="S20" s="154">
        <f>R20/R$35</f>
        <v>0.6826612421346081</v>
      </c>
      <c r="T20" s="153">
        <f>T14*T9</f>
        <v>181256997.50320199</v>
      </c>
      <c r="U20" s="154">
        <f>T20/T$35</f>
        <v>0.68054395807257329</v>
      </c>
      <c r="V20" s="153">
        <f>V14*V9</f>
        <v>185388663.85724756</v>
      </c>
      <c r="W20" s="154">
        <f>V20/V$35</f>
        <v>0.67841920206219708</v>
      </c>
      <c r="X20" s="153">
        <f>X14*X9</f>
        <v>188579780.20233133</v>
      </c>
      <c r="Y20" s="154">
        <f>X20/X$35</f>
        <v>0.67628703613362029</v>
      </c>
      <c r="Z20" s="153">
        <f>Z14*Z9</f>
        <v>192351375.80637795</v>
      </c>
      <c r="AA20" s="154">
        <f>Z20/Z$35</f>
        <v>0.67414752345811246</v>
      </c>
      <c r="AB20" s="153">
        <f>AB14*AB9</f>
        <v>196198403.32250553</v>
      </c>
      <c r="AC20" s="155">
        <f>AB20/AB$35</f>
        <v>0.67200072834469027</v>
      </c>
      <c r="AD20" s="114"/>
    </row>
    <row r="21" spans="1:30" x14ac:dyDescent="0.75">
      <c r="A21" s="114"/>
      <c r="B21" s="150" t="s">
        <v>17</v>
      </c>
      <c r="C21" s="151"/>
      <c r="D21" s="152"/>
      <c r="E21" s="152"/>
      <c r="F21" s="152"/>
      <c r="G21" s="152"/>
      <c r="H21" s="156">
        <f>H23*H$10</f>
        <v>58715923.061794132</v>
      </c>
      <c r="I21" s="154">
        <f>H21/H$35</f>
        <v>0.32841936478473427</v>
      </c>
      <c r="J21" s="156">
        <f>J23*J$10</f>
        <v>67533097.508240223</v>
      </c>
      <c r="K21" s="154">
        <f>J21/J$35</f>
        <v>0.32179131483421169</v>
      </c>
      <c r="L21" s="156">
        <f>L23*L$10</f>
        <v>71502622.32957606</v>
      </c>
      <c r="M21" s="154">
        <f>L21/L$35</f>
        <v>0.29418919060982024</v>
      </c>
      <c r="N21" s="156">
        <f>N23*N$10</f>
        <v>73849475.522749543</v>
      </c>
      <c r="O21" s="154">
        <f>N21/N$35</f>
        <v>0.29617027547887315</v>
      </c>
      <c r="P21" s="156">
        <f>P23*P$10</f>
        <v>75857132.029447243</v>
      </c>
      <c r="Q21" s="154">
        <f>P21/P$35</f>
        <v>0.2981585971822463</v>
      </c>
      <c r="R21" s="156">
        <f>R23*R$10</f>
        <v>78132845.990330651</v>
      </c>
      <c r="S21" s="154">
        <f>R21/R$35</f>
        <v>0.30015410030288892</v>
      </c>
      <c r="T21" s="156">
        <f>T23*T$10</f>
        <v>80476831.370040581</v>
      </c>
      <c r="U21" s="154">
        <f>T21/T$35</f>
        <v>0.30215672833673052</v>
      </c>
      <c r="V21" s="156">
        <f>V23*V$10</f>
        <v>83118235.314733982</v>
      </c>
      <c r="W21" s="154">
        <f>V21/V$35</f>
        <v>0.30416642369492591</v>
      </c>
      <c r="X21" s="156">
        <f>X23*X$10</f>
        <v>85377870.400476053</v>
      </c>
      <c r="Y21" s="154">
        <f>X21/X$35</f>
        <v>0.30618312770641615</v>
      </c>
      <c r="Z21" s="156">
        <f>Z23*Z$10</f>
        <v>87939206.512490347</v>
      </c>
      <c r="AA21" s="154">
        <f>Z21/Z$35</f>
        <v>0.30820678062080781</v>
      </c>
      <c r="AB21" s="156">
        <f>AB23*AB$10</f>
        <v>90577382.707865059</v>
      </c>
      <c r="AC21" s="155">
        <f>AB21/AB$35</f>
        <v>0.31023732161157203</v>
      </c>
      <c r="AD21" s="114"/>
    </row>
    <row r="22" spans="1:30" ht="5.15" hidden="1" customHeight="1" outlineLevel="1" x14ac:dyDescent="0.75">
      <c r="A22" s="114"/>
      <c r="B22" s="150"/>
      <c r="C22" s="151"/>
      <c r="D22" s="152"/>
      <c r="E22" s="152"/>
      <c r="F22" s="152"/>
      <c r="G22" s="152"/>
      <c r="H22" s="156"/>
      <c r="I22" s="154"/>
      <c r="J22" s="157"/>
      <c r="K22" s="154"/>
      <c r="L22" s="157"/>
      <c r="M22" s="154"/>
      <c r="N22" s="157"/>
      <c r="O22" s="154"/>
      <c r="P22" s="157"/>
      <c r="Q22" s="154"/>
      <c r="R22" s="157"/>
      <c r="S22" s="154"/>
      <c r="T22" s="157"/>
      <c r="U22" s="154"/>
      <c r="V22" s="157"/>
      <c r="W22" s="154"/>
      <c r="X22" s="157"/>
      <c r="Y22" s="154"/>
      <c r="Z22" s="157"/>
      <c r="AA22" s="154"/>
      <c r="AB22" s="157"/>
      <c r="AC22" s="155"/>
      <c r="AD22" s="114"/>
    </row>
    <row r="23" spans="1:30" ht="15.5" hidden="1" outlineLevel="1" thickBot="1" x14ac:dyDescent="0.9">
      <c r="A23" s="114"/>
      <c r="B23" s="158"/>
      <c r="C23" s="159"/>
      <c r="D23" s="160"/>
      <c r="E23" s="161" t="s">
        <v>39</v>
      </c>
      <c r="F23" s="162"/>
      <c r="G23" s="162"/>
      <c r="H23" s="165">
        <f>+J23/(1+H24)</f>
        <v>436.65999629493058</v>
      </c>
      <c r="I23" s="164"/>
      <c r="J23" s="165">
        <f>+L23/(1+J24)</f>
        <v>449.75979618377852</v>
      </c>
      <c r="K23" s="166"/>
      <c r="L23" s="163">
        <f>+L12*Summary!J29</f>
        <v>463.2525900692919</v>
      </c>
      <c r="M23" s="166"/>
      <c r="N23" s="165">
        <f>L23*(1+IF($E25=$B$99,$G24,N25))</f>
        <v>477.15016777137066</v>
      </c>
      <c r="O23" s="166"/>
      <c r="P23" s="165">
        <f>N23*(1+IF($E25=$B$99,$G24,P25))</f>
        <v>491.46467280451179</v>
      </c>
      <c r="Q23" s="166"/>
      <c r="R23" s="165">
        <f>P23*(1+IF($E25=$B$99,$G24,R25))</f>
        <v>506.20861298864713</v>
      </c>
      <c r="S23" s="166"/>
      <c r="T23" s="165">
        <f>R23*(1+IF($E25=$B$99,$G24,T25))</f>
        <v>521.39487137830656</v>
      </c>
      <c r="U23" s="166"/>
      <c r="V23" s="165">
        <f>T23*(1+IF($E25=$B$99,$G24,V25))</f>
        <v>537.03671751965578</v>
      </c>
      <c r="W23" s="166"/>
      <c r="X23" s="165">
        <f>V23*(1+IF($E25=$B$99,$G24,X25))</f>
        <v>553.14781904524546</v>
      </c>
      <c r="Y23" s="166"/>
      <c r="Z23" s="165">
        <f>X23*(1+IF($E25=$B$99,$G24,Z25))</f>
        <v>569.74225361660285</v>
      </c>
      <c r="AA23" s="166"/>
      <c r="AB23" s="165">
        <f>Z23*(1+IF($E25=$B$99,$G24,AB25))</f>
        <v>586.83452122510096</v>
      </c>
      <c r="AC23" s="167"/>
      <c r="AD23" s="114"/>
    </row>
    <row r="24" spans="1:30" hidden="1" outlineLevel="1" x14ac:dyDescent="0.75">
      <c r="A24" s="114"/>
      <c r="B24" s="158"/>
      <c r="C24" s="159"/>
      <c r="D24" s="160"/>
      <c r="E24" s="168" t="s">
        <v>38</v>
      </c>
      <c r="F24" s="169"/>
      <c r="G24" s="170">
        <v>0.03</v>
      </c>
      <c r="H24" s="171">
        <f>$G24</f>
        <v>0.03</v>
      </c>
      <c r="I24" s="172"/>
      <c r="J24" s="173">
        <f>$G24</f>
        <v>0.03</v>
      </c>
      <c r="K24" s="174"/>
      <c r="L24" s="173">
        <f>$G24</f>
        <v>0.03</v>
      </c>
      <c r="M24" s="174"/>
      <c r="N24" s="173">
        <f>$G24</f>
        <v>0.03</v>
      </c>
      <c r="O24" s="174"/>
      <c r="P24" s="173">
        <f>$G24</f>
        <v>0.03</v>
      </c>
      <c r="Q24" s="174"/>
      <c r="R24" s="173">
        <f>$G24</f>
        <v>0.03</v>
      </c>
      <c r="S24" s="174"/>
      <c r="T24" s="173">
        <f>$G24</f>
        <v>0.03</v>
      </c>
      <c r="U24" s="174"/>
      <c r="V24" s="173">
        <f>$G24</f>
        <v>0.03</v>
      </c>
      <c r="W24" s="174"/>
      <c r="X24" s="173">
        <f>$G24</f>
        <v>0.03</v>
      </c>
      <c r="Y24" s="174"/>
      <c r="Z24" s="173">
        <f>$G24</f>
        <v>0.03</v>
      </c>
      <c r="AA24" s="174"/>
      <c r="AB24" s="173">
        <f>$G24</f>
        <v>0.03</v>
      </c>
      <c r="AC24" s="175"/>
      <c r="AD24" s="114"/>
    </row>
    <row r="25" spans="1:30" ht="15.5" hidden="1" outlineLevel="1" thickBot="1" x14ac:dyDescent="0.9">
      <c r="A25" s="114"/>
      <c r="B25" s="158"/>
      <c r="C25" s="159"/>
      <c r="D25" s="160"/>
      <c r="E25" s="176" t="s">
        <v>36</v>
      </c>
      <c r="F25" s="177"/>
      <c r="G25" s="178" t="s">
        <v>37</v>
      </c>
      <c r="H25" s="179"/>
      <c r="I25" s="180"/>
      <c r="J25" s="181">
        <v>0.05</v>
      </c>
      <c r="K25" s="182"/>
      <c r="L25" s="181">
        <v>0.03</v>
      </c>
      <c r="M25" s="182"/>
      <c r="N25" s="181">
        <v>0.02</v>
      </c>
      <c r="O25" s="182"/>
      <c r="P25" s="181">
        <v>0.02</v>
      </c>
      <c r="Q25" s="182"/>
      <c r="R25" s="181">
        <v>0.02</v>
      </c>
      <c r="S25" s="182"/>
      <c r="T25" s="181">
        <v>0.02</v>
      </c>
      <c r="U25" s="182"/>
      <c r="V25" s="181">
        <v>0.02</v>
      </c>
      <c r="W25" s="182"/>
      <c r="X25" s="181">
        <v>0.02</v>
      </c>
      <c r="Y25" s="182"/>
      <c r="Z25" s="181">
        <v>0.02</v>
      </c>
      <c r="AA25" s="182"/>
      <c r="AB25" s="181">
        <v>0.02</v>
      </c>
      <c r="AC25" s="183"/>
      <c r="AD25" s="114"/>
    </row>
    <row r="26" spans="1:30" s="160" customFormat="1" hidden="1" outlineLevel="1" x14ac:dyDescent="0.75">
      <c r="A26" s="114"/>
      <c r="B26" s="184"/>
      <c r="C26" s="185"/>
      <c r="D26" s="186"/>
      <c r="E26" s="187"/>
      <c r="F26" s="187"/>
      <c r="G26" s="187"/>
      <c r="H26" s="188"/>
      <c r="I26" s="189"/>
      <c r="J26" s="190"/>
      <c r="K26" s="189"/>
      <c r="L26" s="190"/>
      <c r="M26" s="189"/>
      <c r="N26" s="190"/>
      <c r="O26" s="189"/>
      <c r="P26" s="190"/>
      <c r="Q26" s="189"/>
      <c r="R26" s="190"/>
      <c r="S26" s="189"/>
      <c r="T26" s="190"/>
      <c r="U26" s="189"/>
      <c r="V26" s="190"/>
      <c r="W26" s="189"/>
      <c r="X26" s="190"/>
      <c r="Y26" s="189"/>
      <c r="Z26" s="190"/>
      <c r="AA26" s="189"/>
      <c r="AB26" s="190"/>
      <c r="AC26" s="191"/>
      <c r="AD26" s="114"/>
    </row>
    <row r="27" spans="1:30" collapsed="1" x14ac:dyDescent="0.75">
      <c r="A27" s="114"/>
      <c r="B27" s="150" t="s">
        <v>16</v>
      </c>
      <c r="C27" s="151"/>
      <c r="D27" s="152"/>
      <c r="E27" s="152"/>
      <c r="F27" s="152"/>
      <c r="G27" s="152"/>
      <c r="H27" s="156">
        <f>H29*H$10</f>
        <v>3361650</v>
      </c>
      <c r="I27" s="154">
        <f>H27/H$35</f>
        <v>1.8802922615500598E-2</v>
      </c>
      <c r="J27" s="156">
        <f>J29*J$10</f>
        <v>3866457.7750000004</v>
      </c>
      <c r="K27" s="154">
        <f>J27/J$35</f>
        <v>1.8423448310162249E-2</v>
      </c>
      <c r="L27" s="156">
        <f>L29*L$10</f>
        <v>4093724.1180940168</v>
      </c>
      <c r="M27" s="154">
        <f>L27/L$35</f>
        <v>1.6843149882404033E-2</v>
      </c>
      <c r="N27" s="156">
        <f>N29*N$10</f>
        <v>4228087.9946276229</v>
      </c>
      <c r="O27" s="154">
        <f>N27/N$35</f>
        <v>1.6956572504459089E-2</v>
      </c>
      <c r="P27" s="156">
        <f>P29*P$10</f>
        <v>4343031.9168859422</v>
      </c>
      <c r="Q27" s="154">
        <f>P27/P$35</f>
        <v>1.7070409455418881E-2</v>
      </c>
      <c r="R27" s="156">
        <f>R29*R$10</f>
        <v>4473322.8743925206</v>
      </c>
      <c r="S27" s="154">
        <f>R27/R$35</f>
        <v>1.7184657562503029E-2</v>
      </c>
      <c r="T27" s="156">
        <f>T29*T$10</f>
        <v>4607522.5606242968</v>
      </c>
      <c r="U27" s="154">
        <f>T27/T$35</f>
        <v>1.7299313590696242E-2</v>
      </c>
      <c r="V27" s="156">
        <f>V29*V$10</f>
        <v>4758750.2874086229</v>
      </c>
      <c r="W27" s="154">
        <f>V27/V$35</f>
        <v>1.7414374242876864E-2</v>
      </c>
      <c r="X27" s="156">
        <f>X29*X$10</f>
        <v>4888120.6845663162</v>
      </c>
      <c r="Y27" s="154">
        <f>X27/X$35</f>
        <v>1.7529836159963501E-2</v>
      </c>
      <c r="Z27" s="156">
        <f>Z29*Z$10</f>
        <v>5034764.3051033057</v>
      </c>
      <c r="AA27" s="154">
        <f>Z27/Z$35</f>
        <v>1.7645695921079837E-2</v>
      </c>
      <c r="AB27" s="156">
        <f>AB29*AB$10</f>
        <v>5185807.2342564054</v>
      </c>
      <c r="AC27" s="155">
        <f>AB27/AB$35</f>
        <v>1.7761950043737821E-2</v>
      </c>
      <c r="AD27" s="114"/>
    </row>
    <row r="28" spans="1:30" ht="5.15" hidden="1" customHeight="1" outlineLevel="1" x14ac:dyDescent="0.75">
      <c r="A28" s="114"/>
      <c r="B28" s="150"/>
      <c r="C28" s="151"/>
      <c r="D28" s="152"/>
      <c r="E28" s="152"/>
      <c r="F28" s="152"/>
      <c r="G28" s="152"/>
      <c r="H28" s="156"/>
      <c r="I28" s="154"/>
      <c r="J28" s="157"/>
      <c r="K28" s="154"/>
      <c r="L28" s="157"/>
      <c r="M28" s="154"/>
      <c r="N28" s="157"/>
      <c r="O28" s="154"/>
      <c r="P28" s="157"/>
      <c r="Q28" s="154"/>
      <c r="R28" s="157"/>
      <c r="S28" s="154"/>
      <c r="T28" s="157"/>
      <c r="U28" s="154"/>
      <c r="V28" s="157"/>
      <c r="W28" s="154"/>
      <c r="X28" s="157"/>
      <c r="Y28" s="154"/>
      <c r="Z28" s="157"/>
      <c r="AA28" s="154"/>
      <c r="AB28" s="157"/>
      <c r="AC28" s="155"/>
      <c r="AD28" s="114"/>
    </row>
    <row r="29" spans="1:30" ht="15.5" hidden="1" outlineLevel="1" thickBot="1" x14ac:dyDescent="0.9">
      <c r="A29" s="114"/>
      <c r="B29" s="158"/>
      <c r="C29" s="159"/>
      <c r="D29" s="160"/>
      <c r="E29" s="192" t="s">
        <v>39</v>
      </c>
      <c r="F29" s="193"/>
      <c r="G29" s="194"/>
      <c r="H29" s="163">
        <v>25</v>
      </c>
      <c r="I29" s="164"/>
      <c r="J29" s="165">
        <f>H29*(1+IF($E31=$B$99,$G30,J31))</f>
        <v>25.75</v>
      </c>
      <c r="K29" s="166"/>
      <c r="L29" s="165">
        <f>J29*(1+IF($E31=$B$99,$G30,L31))</f>
        <v>26.522500000000001</v>
      </c>
      <c r="M29" s="166"/>
      <c r="N29" s="165">
        <f>L29*(1+IF($E31=$B$99,$G30,N31))</f>
        <v>27.318175</v>
      </c>
      <c r="O29" s="166"/>
      <c r="P29" s="165">
        <f>N29*(1+IF($E31=$B$99,$G30,P31))</f>
        <v>28.137720250000001</v>
      </c>
      <c r="Q29" s="166"/>
      <c r="R29" s="165">
        <f>P29*(1+IF($E31=$B$99,$G30,R31))</f>
        <v>28.981851857500001</v>
      </c>
      <c r="S29" s="166"/>
      <c r="T29" s="165">
        <f>R29*(1+IF($E31=$B$99,$G30,T31))</f>
        <v>29.851307413225001</v>
      </c>
      <c r="U29" s="166"/>
      <c r="V29" s="165">
        <f>T29*(1+IF($E31=$B$99,$G30,V31))</f>
        <v>30.74684663562175</v>
      </c>
      <c r="W29" s="166"/>
      <c r="X29" s="165">
        <f>V29*(1+IF($E31=$B$99,$G30,X31))</f>
        <v>31.669252034690405</v>
      </c>
      <c r="Y29" s="166"/>
      <c r="Z29" s="165">
        <f>X29*(1+IF($E31=$B$99,$G30,Z31))</f>
        <v>32.619329595731116</v>
      </c>
      <c r="AA29" s="166"/>
      <c r="AB29" s="165">
        <f>Z29*(1+IF($E31=$B$99,$G30,AB31))</f>
        <v>33.597909483603054</v>
      </c>
      <c r="AC29" s="167"/>
      <c r="AD29" s="114"/>
    </row>
    <row r="30" spans="1:30" hidden="1" outlineLevel="1" x14ac:dyDescent="0.75">
      <c r="A30" s="114"/>
      <c r="B30" s="158"/>
      <c r="C30" s="159"/>
      <c r="D30" s="160"/>
      <c r="E30" s="168" t="s">
        <v>38</v>
      </c>
      <c r="F30" s="169"/>
      <c r="G30" s="170">
        <v>0.03</v>
      </c>
      <c r="H30" s="171"/>
      <c r="I30" s="172"/>
      <c r="J30" s="173">
        <f>$G30</f>
        <v>0.03</v>
      </c>
      <c r="K30" s="174"/>
      <c r="L30" s="173">
        <f>$G30</f>
        <v>0.03</v>
      </c>
      <c r="M30" s="174"/>
      <c r="N30" s="173">
        <f>$G30</f>
        <v>0.03</v>
      </c>
      <c r="O30" s="174"/>
      <c r="P30" s="173">
        <f>$G30</f>
        <v>0.03</v>
      </c>
      <c r="Q30" s="174"/>
      <c r="R30" s="173">
        <f>$G30</f>
        <v>0.03</v>
      </c>
      <c r="S30" s="174"/>
      <c r="T30" s="173">
        <f>$G30</f>
        <v>0.03</v>
      </c>
      <c r="U30" s="174"/>
      <c r="V30" s="173">
        <f>$G30</f>
        <v>0.03</v>
      </c>
      <c r="W30" s="174"/>
      <c r="X30" s="173">
        <f>$G30</f>
        <v>0.03</v>
      </c>
      <c r="Y30" s="174"/>
      <c r="Z30" s="173">
        <f>$G30</f>
        <v>0.03</v>
      </c>
      <c r="AA30" s="174"/>
      <c r="AB30" s="173">
        <f>$G30</f>
        <v>0.03</v>
      </c>
      <c r="AC30" s="175"/>
      <c r="AD30" s="114"/>
    </row>
    <row r="31" spans="1:30" ht="15.5" hidden="1" outlineLevel="1" thickBot="1" x14ac:dyDescent="0.9">
      <c r="A31" s="114"/>
      <c r="B31" s="158"/>
      <c r="C31" s="159"/>
      <c r="D31" s="160"/>
      <c r="E31" s="176" t="s">
        <v>36</v>
      </c>
      <c r="F31" s="177"/>
      <c r="G31" s="178" t="s">
        <v>37</v>
      </c>
      <c r="H31" s="179"/>
      <c r="I31" s="180"/>
      <c r="J31" s="181">
        <v>0.04</v>
      </c>
      <c r="K31" s="182"/>
      <c r="L31" s="181">
        <v>0.03</v>
      </c>
      <c r="M31" s="182"/>
      <c r="N31" s="181">
        <v>0.02</v>
      </c>
      <c r="O31" s="182"/>
      <c r="P31" s="181">
        <v>0.02</v>
      </c>
      <c r="Q31" s="182"/>
      <c r="R31" s="181">
        <v>0.02</v>
      </c>
      <c r="S31" s="182"/>
      <c r="T31" s="181">
        <v>0.02</v>
      </c>
      <c r="U31" s="182"/>
      <c r="V31" s="181">
        <v>0.02</v>
      </c>
      <c r="W31" s="182"/>
      <c r="X31" s="181">
        <v>0.02</v>
      </c>
      <c r="Y31" s="182"/>
      <c r="Z31" s="181">
        <v>0.02</v>
      </c>
      <c r="AA31" s="182"/>
      <c r="AB31" s="181">
        <v>0.02</v>
      </c>
      <c r="AC31" s="183"/>
      <c r="AD31" s="114"/>
    </row>
    <row r="32" spans="1:30" hidden="1" outlineLevel="1" x14ac:dyDescent="0.75">
      <c r="A32" s="114"/>
      <c r="B32" s="184"/>
      <c r="C32" s="185"/>
      <c r="D32" s="186"/>
      <c r="E32" s="187"/>
      <c r="F32" s="187"/>
      <c r="G32" s="187"/>
      <c r="H32" s="188"/>
      <c r="I32" s="189"/>
      <c r="J32" s="190"/>
      <c r="K32" s="189"/>
      <c r="L32" s="190"/>
      <c r="M32" s="189"/>
      <c r="N32" s="190"/>
      <c r="O32" s="189"/>
      <c r="P32" s="190"/>
      <c r="Q32" s="189"/>
      <c r="R32" s="190"/>
      <c r="S32" s="189"/>
      <c r="T32" s="190"/>
      <c r="U32" s="189"/>
      <c r="V32" s="190"/>
      <c r="W32" s="189"/>
      <c r="X32" s="190"/>
      <c r="Y32" s="189"/>
      <c r="Z32" s="190"/>
      <c r="AA32" s="189"/>
      <c r="AB32" s="190"/>
      <c r="AC32" s="191"/>
      <c r="AD32" s="114"/>
    </row>
    <row r="33" spans="1:30" collapsed="1" x14ac:dyDescent="0.75">
      <c r="A33" s="114"/>
      <c r="B33" s="971" t="s">
        <v>300</v>
      </c>
      <c r="C33" s="151"/>
      <c r="D33" s="152"/>
      <c r="E33" s="152"/>
      <c r="F33" s="152"/>
      <c r="G33" s="152"/>
      <c r="H33" s="156">
        <f>+L33*0.8</f>
        <v>0</v>
      </c>
      <c r="I33" s="154">
        <f>H33/H$35</f>
        <v>0</v>
      </c>
      <c r="J33" s="156">
        <f>+L33*0.85</f>
        <v>0</v>
      </c>
      <c r="K33" s="154">
        <f>J33/J$35</f>
        <v>0</v>
      </c>
      <c r="L33" s="1156"/>
      <c r="M33" s="154">
        <f>L33/L$35</f>
        <v>0</v>
      </c>
      <c r="N33" s="156">
        <f>+L33*(1+N13)</f>
        <v>0</v>
      </c>
      <c r="O33" s="154">
        <f>N33/N$35</f>
        <v>0</v>
      </c>
      <c r="P33" s="156">
        <f>+N33*(1+P13)</f>
        <v>0</v>
      </c>
      <c r="Q33" s="154">
        <f>P33/P$35</f>
        <v>0</v>
      </c>
      <c r="R33" s="156">
        <f>+P33*(1+R13)</f>
        <v>0</v>
      </c>
      <c r="S33" s="154">
        <f>R33/R$35</f>
        <v>0</v>
      </c>
      <c r="T33" s="156">
        <f>+R33*(1+T13)</f>
        <v>0</v>
      </c>
      <c r="U33" s="154">
        <f>T33/T$35</f>
        <v>0</v>
      </c>
      <c r="V33" s="156">
        <f>+T33*(1+V13)</f>
        <v>0</v>
      </c>
      <c r="W33" s="154">
        <f>V33/V$35</f>
        <v>0</v>
      </c>
      <c r="X33" s="156">
        <f>+V33*(1+X13)</f>
        <v>0</v>
      </c>
      <c r="Y33" s="154">
        <f>X33/X$35</f>
        <v>0</v>
      </c>
      <c r="Z33" s="156">
        <f>+X33*(1+Z13)</f>
        <v>0</v>
      </c>
      <c r="AA33" s="154">
        <f>Z33/Z$35</f>
        <v>0</v>
      </c>
      <c r="AB33" s="156">
        <f>+Z33*(1+AB13)</f>
        <v>0</v>
      </c>
      <c r="AC33" s="155">
        <f>AB33/AB$35</f>
        <v>0</v>
      </c>
      <c r="AD33" s="114"/>
    </row>
    <row r="34" spans="1:30" x14ac:dyDescent="0.75">
      <c r="A34" s="114"/>
      <c r="B34" s="971" t="s">
        <v>455</v>
      </c>
      <c r="C34" s="151"/>
      <c r="D34" s="152"/>
      <c r="E34" s="152"/>
      <c r="F34" s="152"/>
      <c r="G34" s="152"/>
      <c r="H34" s="156">
        <f>+L34*0.8</f>
        <v>0</v>
      </c>
      <c r="I34" s="154">
        <f>H34/H$35</f>
        <v>0</v>
      </c>
      <c r="J34" s="156">
        <f>+L34*0.85</f>
        <v>0</v>
      </c>
      <c r="K34" s="154">
        <f>J34/J$35</f>
        <v>0</v>
      </c>
      <c r="L34" s="1156"/>
      <c r="M34" s="154">
        <f>L34/L$35</f>
        <v>0</v>
      </c>
      <c r="N34" s="156">
        <f>+L34*(1+N13)</f>
        <v>0</v>
      </c>
      <c r="O34" s="154">
        <f>N34/N$35</f>
        <v>0</v>
      </c>
      <c r="P34" s="156">
        <f>+N34*(1+P13)</f>
        <v>0</v>
      </c>
      <c r="Q34" s="154">
        <f>P34/P$35</f>
        <v>0</v>
      </c>
      <c r="R34" s="156">
        <f>+P34*(1+R13)</f>
        <v>0</v>
      </c>
      <c r="S34" s="154">
        <f>R34/R$35</f>
        <v>0</v>
      </c>
      <c r="T34" s="156">
        <f>+R34*(1+T13)</f>
        <v>0</v>
      </c>
      <c r="U34" s="154">
        <f>T34/T$35</f>
        <v>0</v>
      </c>
      <c r="V34" s="156">
        <f>+T34*(1+V13)</f>
        <v>0</v>
      </c>
      <c r="W34" s="154">
        <f>V34/V$35</f>
        <v>0</v>
      </c>
      <c r="X34" s="156">
        <f>+V34*(1+X13)</f>
        <v>0</v>
      </c>
      <c r="Y34" s="154">
        <f>X34/X$35</f>
        <v>0</v>
      </c>
      <c r="Z34" s="156">
        <f>+X34*(1+Z13)</f>
        <v>0</v>
      </c>
      <c r="AA34" s="154">
        <f>Z34/Z$35</f>
        <v>0</v>
      </c>
      <c r="AB34" s="156">
        <f>+Z34*(1+AB13)</f>
        <v>0</v>
      </c>
      <c r="AC34" s="155">
        <f>AB34/AB$35</f>
        <v>0</v>
      </c>
      <c r="AD34" s="114"/>
    </row>
    <row r="35" spans="1:30" s="887" customFormat="1" x14ac:dyDescent="0.75">
      <c r="A35" s="886"/>
      <c r="B35" s="888" t="s">
        <v>20</v>
      </c>
      <c r="C35" s="889"/>
      <c r="D35" s="890"/>
      <c r="E35" s="890"/>
      <c r="F35" s="890"/>
      <c r="G35" s="890"/>
      <c r="H35" s="891">
        <f>+H20+H21+H27+H33+H34</f>
        <v>178783376.85806093</v>
      </c>
      <c r="I35" s="892">
        <f>H35/H$35</f>
        <v>1</v>
      </c>
      <c r="J35" s="891">
        <f>+J20+J21+J27+J33+J34</f>
        <v>209866128.74568594</v>
      </c>
      <c r="K35" s="892">
        <f>J35/J$35</f>
        <v>1</v>
      </c>
      <c r="L35" s="1350">
        <f>+L20+L21+L27+L33+L34</f>
        <v>243049794.52630252</v>
      </c>
      <c r="M35" s="892">
        <f>L35/L$35</f>
        <v>1</v>
      </c>
      <c r="N35" s="891">
        <f>+N20+N21+N27+N33+N34</f>
        <v>249348032.6590623</v>
      </c>
      <c r="O35" s="892">
        <f>N35/N$35</f>
        <v>1</v>
      </c>
      <c r="P35" s="891">
        <f>+P20+P21+P27+P33+P34</f>
        <v>254418731.32734242</v>
      </c>
      <c r="Q35" s="892">
        <f>P35/P$35</f>
        <v>1</v>
      </c>
      <c r="R35" s="891">
        <f>+R20+R21+R27+R33+R34</f>
        <v>260309107.59335256</v>
      </c>
      <c r="S35" s="892">
        <f>R35/R$35</f>
        <v>1</v>
      </c>
      <c r="T35" s="891">
        <f>+T20+T21+T27+T33+T34</f>
        <v>266341351.43386686</v>
      </c>
      <c r="U35" s="892">
        <f>T35/T$35</f>
        <v>1</v>
      </c>
      <c r="V35" s="891">
        <f>+V20+V21+V27+V33+V34</f>
        <v>273265649.45939022</v>
      </c>
      <c r="W35" s="892">
        <f>V35/V$35</f>
        <v>1</v>
      </c>
      <c r="X35" s="891">
        <f>+X20+X21+X27+X33+X34</f>
        <v>278845771.28737372</v>
      </c>
      <c r="Y35" s="892">
        <f>X35/X$35</f>
        <v>1</v>
      </c>
      <c r="Z35" s="891">
        <f>+Z20+Z21+Z27+Z33+Z34</f>
        <v>285325346.62397158</v>
      </c>
      <c r="AA35" s="892">
        <f>Z35/Z$35</f>
        <v>1</v>
      </c>
      <c r="AB35" s="891">
        <f>+AB20+AB21+AB27+AB33+AB34</f>
        <v>291961593.26462698</v>
      </c>
      <c r="AC35" s="893">
        <f>AB35/AB$35</f>
        <v>1</v>
      </c>
      <c r="AD35" s="886"/>
    </row>
    <row r="36" spans="1:30" x14ac:dyDescent="0.75">
      <c r="A36" s="114"/>
      <c r="B36" s="197" t="s">
        <v>19</v>
      </c>
      <c r="C36" s="144"/>
      <c r="D36" s="805"/>
      <c r="E36" s="198" t="s">
        <v>40</v>
      </c>
      <c r="F36" s="198" t="s">
        <v>41</v>
      </c>
      <c r="G36" s="198" t="s">
        <v>34</v>
      </c>
      <c r="H36" s="199"/>
      <c r="I36" s="200"/>
      <c r="J36" s="199"/>
      <c r="K36" s="200"/>
      <c r="L36" s="199"/>
      <c r="M36" s="200"/>
      <c r="N36" s="199"/>
      <c r="O36" s="200"/>
      <c r="P36" s="199"/>
      <c r="Q36" s="200"/>
      <c r="R36" s="199"/>
      <c r="S36" s="200"/>
      <c r="T36" s="199"/>
      <c r="U36" s="200"/>
      <c r="V36" s="199"/>
      <c r="W36" s="200"/>
      <c r="X36" s="199"/>
      <c r="Y36" s="200"/>
      <c r="Z36" s="199"/>
      <c r="AA36" s="200"/>
      <c r="AB36" s="199"/>
      <c r="AC36" s="201"/>
      <c r="AD36" s="114"/>
    </row>
    <row r="37" spans="1:30" x14ac:dyDescent="0.75">
      <c r="A37" s="114"/>
      <c r="B37" s="202" t="s">
        <v>18</v>
      </c>
      <c r="C37" s="151"/>
      <c r="D37" s="806">
        <v>25000</v>
      </c>
      <c r="E37" s="203">
        <v>0.25</v>
      </c>
      <c r="F37" s="204">
        <f>1-E37</f>
        <v>0.75</v>
      </c>
      <c r="G37" s="203">
        <v>0.02</v>
      </c>
      <c r="H37" s="205">
        <f>+I37*H20</f>
        <v>24508218.797216024</v>
      </c>
      <c r="I37" s="970">
        <v>0.21</v>
      </c>
      <c r="J37" s="156">
        <f>H37*$E37*(1+$G37)+(H37*$F37*J20/H20)</f>
        <v>28058081.113625281</v>
      </c>
      <c r="K37" s="154">
        <f>J37/J20</f>
        <v>0.20263432835820891</v>
      </c>
      <c r="L37" s="156">
        <f>J37*$E37*(1+$G37)+(J37*$F37*L20/J20)</f>
        <v>32603673.420984365</v>
      </c>
      <c r="M37" s="154">
        <f>L37/L20</f>
        <v>0.19470290874914919</v>
      </c>
      <c r="N37" s="156">
        <f>L37*$E37*(1+$G37)+(L37*$F37*N20/L20)</f>
        <v>33324080.615889136</v>
      </c>
      <c r="O37" s="154">
        <f>N37/N20</f>
        <v>0.19456991495902001</v>
      </c>
      <c r="P37" s="156">
        <f>N37*$E37*(1+$G37)+(N37*$F37*P20/N20)</f>
        <v>33920909.436755672</v>
      </c>
      <c r="Q37" s="154">
        <f>P37/P20</f>
        <v>0.19470318202406042</v>
      </c>
      <c r="R37" s="156">
        <f>P37*$E37*(1+$G37)+(P37*$F37*R20/P20)</f>
        <v>34599327.625490785</v>
      </c>
      <c r="S37" s="154">
        <f>R37/R20</f>
        <v>0.19470318202406039</v>
      </c>
      <c r="T37" s="156">
        <f>R37*$E37*(1+$G37)+(R37*$F37*T20/R20)</f>
        <v>35291314.178000599</v>
      </c>
      <c r="U37" s="154">
        <f>T37/T20</f>
        <v>0.19470318202406039</v>
      </c>
      <c r="V37" s="156">
        <f>T37*$E37*(1+$G37)+(T37*$F37*V20/T20)</f>
        <v>36071107.18853642</v>
      </c>
      <c r="W37" s="154">
        <f>V37/V20</f>
        <v>0.19457018804726803</v>
      </c>
      <c r="X37" s="156">
        <f>V37*$E37*(1+$G37)+(V37*$F37*X20/V20)</f>
        <v>36717134.804986849</v>
      </c>
      <c r="Y37" s="154">
        <f>X37/X20</f>
        <v>0.1947034552993552</v>
      </c>
      <c r="Z37" s="156">
        <f>X37*$E37*(1+$G37)+(X37*$F37*Z20/X20)</f>
        <v>37451477.501086585</v>
      </c>
      <c r="AA37" s="154">
        <f>Z37/Z20</f>
        <v>0.1947034552993552</v>
      </c>
      <c r="AB37" s="156">
        <f>Z37*$E37*(1+$G37)+(Z37*$F37*AB20/Z20)</f>
        <v>38200507.051108316</v>
      </c>
      <c r="AC37" s="155">
        <f>AB37/AB20</f>
        <v>0.19470345529935518</v>
      </c>
      <c r="AD37" s="114"/>
    </row>
    <row r="38" spans="1:30" x14ac:dyDescent="0.75">
      <c r="A38" s="114"/>
      <c r="B38" s="202" t="s">
        <v>17</v>
      </c>
      <c r="C38" s="151"/>
      <c r="D38" s="806">
        <v>42000</v>
      </c>
      <c r="E38" s="203">
        <v>0.25</v>
      </c>
      <c r="F38" s="204">
        <f>1-E38</f>
        <v>0.75</v>
      </c>
      <c r="G38" s="203">
        <v>0.04</v>
      </c>
      <c r="H38" s="205">
        <f>+I38*H21</f>
        <v>35405701.606261857</v>
      </c>
      <c r="I38" s="970">
        <v>0.60299999999999998</v>
      </c>
      <c r="J38" s="633">
        <f>H38*$E38*(1+$G38)+(H38*$F38*J21/H21)</f>
        <v>39747325.765729725</v>
      </c>
      <c r="K38" s="154">
        <f>J38/J21</f>
        <v>0.58856067961165048</v>
      </c>
      <c r="L38" s="156">
        <f>J38*$E38*(1+$G38)+(J38*$F38*L21/J21)</f>
        <v>41897028.693322569</v>
      </c>
      <c r="M38" s="154">
        <f>L38/L21</f>
        <v>0.58595093897685557</v>
      </c>
      <c r="N38" s="156">
        <f>L38*$E38*(1+$G38)+(L38*$F38*N21/L21)</f>
        <v>43347354.604391426</v>
      </c>
      <c r="O38" s="154">
        <f>N38/N21</f>
        <v>0.58696902445892318</v>
      </c>
      <c r="P38" s="156">
        <f>N38*$E38*(1+$G38)+(N38*$F38*P21/N21)</f>
        <v>44664652.286324054</v>
      </c>
      <c r="Q38" s="154">
        <f>P38/P21</f>
        <v>0.58879964337414614</v>
      </c>
      <c r="R38" s="156">
        <f>P38*$E38*(1+$G38)+(P38*$F38*R21/P21)</f>
        <v>46116253.485629581</v>
      </c>
      <c r="S38" s="154">
        <f>R38/R21</f>
        <v>0.59022876872214158</v>
      </c>
      <c r="T38" s="156">
        <f>R38*$E38*(1+$G38)+(R38*$F38*T21/R21)</f>
        <v>47615031.723912552</v>
      </c>
      <c r="U38" s="154">
        <f>T38/T21</f>
        <v>0.59166136282098181</v>
      </c>
      <c r="V38" s="156">
        <f>T38*$E38*(1+$G38)+(T38*$F38*V21/T21)</f>
        <v>49263294.534410186</v>
      </c>
      <c r="W38" s="154">
        <f>V38/V21</f>
        <v>0.59268937012282208</v>
      </c>
      <c r="X38" s="156">
        <f>V38*$E38*(1+$G38)+(V38*$F38*X21/V21)</f>
        <v>50760373.751511216</v>
      </c>
      <c r="Y38" s="154">
        <f>X38/X21</f>
        <v>0.59453782945642764</v>
      </c>
      <c r="Z38" s="156">
        <f>X38*$E38*(1+$G38)+(X38*$F38*Z21/X21)</f>
        <v>52410085.898435339</v>
      </c>
      <c r="AA38" s="154">
        <f>Z38/Z21</f>
        <v>0.59598088244054526</v>
      </c>
      <c r="AB38" s="156">
        <f>Z38*$E38*(1+$G38)+(Z38*$F38*AB21/Z21)</f>
        <v>54113413.690134488</v>
      </c>
      <c r="AC38" s="155">
        <f>AB38/AB21</f>
        <v>0.5974274379804495</v>
      </c>
      <c r="AD38" s="114"/>
    </row>
    <row r="39" spans="1:30" x14ac:dyDescent="0.75">
      <c r="A39" s="114"/>
      <c r="B39" s="202" t="s">
        <v>16</v>
      </c>
      <c r="C39" s="151"/>
      <c r="D39" s="806">
        <v>4000</v>
      </c>
      <c r="E39" s="203">
        <v>0.6</v>
      </c>
      <c r="F39" s="204">
        <f>1-E39</f>
        <v>0.4</v>
      </c>
      <c r="G39" s="203">
        <v>0.04</v>
      </c>
      <c r="H39" s="205">
        <f>+I39*H27</f>
        <v>1949756.9999999998</v>
      </c>
      <c r="I39" s="970">
        <v>0.57999999999999996</v>
      </c>
      <c r="J39" s="153">
        <f>H39*$E39*(1+$G39)+(H39*$F39*J27/H27)</f>
        <v>2113666.5718</v>
      </c>
      <c r="K39" s="154">
        <f>J39/J27</f>
        <v>0.54666743950152152</v>
      </c>
      <c r="L39" s="153">
        <f>J39*$E39*(1+$G39)+(J39*$F39*L27/J27)</f>
        <v>2214090.213468832</v>
      </c>
      <c r="M39" s="154">
        <f>L39/L27</f>
        <v>0.54084988377274501</v>
      </c>
      <c r="N39" s="153">
        <f>L39*$E39*(1+$G39)+(L39*$F39*N27/L27)</f>
        <v>2296296.6533946665</v>
      </c>
      <c r="O39" s="154">
        <f>N39/N27</f>
        <v>0.54310521831911551</v>
      </c>
      <c r="P39" s="153">
        <f>N39*$E39*(1+$G39)+(N39*$F39*P27/N27)</f>
        <v>2376378.4306731625</v>
      </c>
      <c r="Q39" s="154">
        <f>P39/P27</f>
        <v>0.54717038146408159</v>
      </c>
      <c r="R39" s="153">
        <f>P39*$E39*(1+$G39)+(P39*$F39*R27/P27)</f>
        <v>2461928.054177396</v>
      </c>
      <c r="S39" s="154">
        <f>R39/R27</f>
        <v>0.55035778174445482</v>
      </c>
      <c r="T39" s="153">
        <f>R39*$E39*(1+$G39)+(R39*$F39*T27/R27)</f>
        <v>2550557.4641277823</v>
      </c>
      <c r="U39" s="154">
        <f>T39/T27</f>
        <v>0.553563749405102</v>
      </c>
      <c r="V39" s="153">
        <f>T39*$E39*(1+$G39)+(T39*$F39*V27/T27)</f>
        <v>2645256.5182479462</v>
      </c>
      <c r="W39" s="154">
        <f>V39/V27</f>
        <v>0.55587210054857084</v>
      </c>
      <c r="X39" s="153">
        <f>V39*$E39*(1+$G39)+(V39*$F39*X27/V27)</f>
        <v>2737508.0324526369</v>
      </c>
      <c r="Y39" s="154">
        <f>X39/X27</f>
        <v>0.56003282429093992</v>
      </c>
      <c r="Z39" s="153">
        <f>X39*$E39*(1+$G39)+(X39*$F39*Z27/X27)</f>
        <v>2836058.3216209318</v>
      </c>
      <c r="AA39" s="154">
        <f>Z39/Z27</f>
        <v>0.56329515142273179</v>
      </c>
      <c r="AB39" s="153">
        <f>Z39*$E39*(1+$G39)+(Z39*$F39*AB27/Z27)</f>
        <v>2938156.4211992854</v>
      </c>
      <c r="AC39" s="155">
        <f>AB39/AB27</f>
        <v>0.56657648240189329</v>
      </c>
      <c r="AD39" s="114"/>
    </row>
    <row r="40" spans="1:30" x14ac:dyDescent="0.75">
      <c r="A40" s="114"/>
      <c r="B40" s="206" t="s">
        <v>444</v>
      </c>
      <c r="C40" s="151"/>
      <c r="D40" s="806"/>
      <c r="E40" s="203"/>
      <c r="F40" s="204"/>
      <c r="G40" s="203"/>
      <c r="H40" s="156">
        <f>+H33*I40</f>
        <v>0</v>
      </c>
      <c r="I40" s="970">
        <v>0</v>
      </c>
      <c r="J40" s="153">
        <f>+$I$40*J33</f>
        <v>0</v>
      </c>
      <c r="K40" s="154" t="e">
        <f>J40/J33</f>
        <v>#DIV/0!</v>
      </c>
      <c r="L40" s="153">
        <f>+$I$40*L33</f>
        <v>0</v>
      </c>
      <c r="M40" s="154" t="e">
        <f>L40/L33</f>
        <v>#DIV/0!</v>
      </c>
      <c r="N40" s="153">
        <f>+$I$40*N33</f>
        <v>0</v>
      </c>
      <c r="O40" s="154" t="e">
        <f>N40/N33</f>
        <v>#DIV/0!</v>
      </c>
      <c r="P40" s="153">
        <f>+$I$40*P33</f>
        <v>0</v>
      </c>
      <c r="Q40" s="154" t="e">
        <f>P40/P33</f>
        <v>#DIV/0!</v>
      </c>
      <c r="R40" s="153">
        <f>+$I$40*R33</f>
        <v>0</v>
      </c>
      <c r="S40" s="154" t="e">
        <f>R40/R33</f>
        <v>#DIV/0!</v>
      </c>
      <c r="T40" s="153">
        <f>+$I$40*T33</f>
        <v>0</v>
      </c>
      <c r="U40" s="154" t="e">
        <f>T40/T33</f>
        <v>#DIV/0!</v>
      </c>
      <c r="V40" s="153">
        <f>+$I$40*V33</f>
        <v>0</v>
      </c>
      <c r="W40" s="154" t="e">
        <f>V40/V33</f>
        <v>#DIV/0!</v>
      </c>
      <c r="X40" s="153">
        <f>+$I$40*X33</f>
        <v>0</v>
      </c>
      <c r="Y40" s="154" t="e">
        <f>X40/X33</f>
        <v>#DIV/0!</v>
      </c>
      <c r="Z40" s="153">
        <f>+$I$40*Z33</f>
        <v>0</v>
      </c>
      <c r="AA40" s="154" t="e">
        <f>Z40/Z33</f>
        <v>#DIV/0!</v>
      </c>
      <c r="AB40" s="153">
        <f>+$I$40*AB33</f>
        <v>0</v>
      </c>
      <c r="AC40" s="154" t="e">
        <f>AB40/AB33</f>
        <v>#DIV/0!</v>
      </c>
      <c r="AD40" s="114"/>
    </row>
    <row r="41" spans="1:30" x14ac:dyDescent="0.75">
      <c r="A41" s="114"/>
      <c r="B41" s="206" t="str">
        <f>+B34</f>
        <v xml:space="preserve">Screen </v>
      </c>
      <c r="C41" s="151"/>
      <c r="D41" s="806"/>
      <c r="E41" s="203"/>
      <c r="F41" s="204"/>
      <c r="G41" s="203"/>
      <c r="H41" s="156">
        <f>+H34*I41</f>
        <v>0</v>
      </c>
      <c r="I41" s="970">
        <v>0.25</v>
      </c>
      <c r="J41" s="153">
        <f>+$I$41*J34</f>
        <v>0</v>
      </c>
      <c r="K41" s="154" t="e">
        <f>J41/J34</f>
        <v>#DIV/0!</v>
      </c>
      <c r="L41" s="153">
        <f>+$I$41*L34</f>
        <v>0</v>
      </c>
      <c r="M41" s="154" t="e">
        <f>L41/L34</f>
        <v>#DIV/0!</v>
      </c>
      <c r="N41" s="153">
        <f>+$I$41*N34</f>
        <v>0</v>
      </c>
      <c r="O41" s="154" t="e">
        <f>N41/N34</f>
        <v>#DIV/0!</v>
      </c>
      <c r="P41" s="153">
        <f>+$I$41*P34</f>
        <v>0</v>
      </c>
      <c r="Q41" s="154" t="e">
        <f>P41/P34</f>
        <v>#DIV/0!</v>
      </c>
      <c r="R41" s="153">
        <f>+$I$41*R34</f>
        <v>0</v>
      </c>
      <c r="S41" s="154" t="e">
        <f>R41/R34</f>
        <v>#DIV/0!</v>
      </c>
      <c r="T41" s="153">
        <f>+$I$41*T34</f>
        <v>0</v>
      </c>
      <c r="U41" s="154" t="e">
        <f>T41/T34</f>
        <v>#DIV/0!</v>
      </c>
      <c r="V41" s="153">
        <f>+$I$41*V34</f>
        <v>0</v>
      </c>
      <c r="W41" s="154" t="e">
        <f>V41/V34</f>
        <v>#DIV/0!</v>
      </c>
      <c r="X41" s="153">
        <f>+$I$41*X34</f>
        <v>0</v>
      </c>
      <c r="Y41" s="154" t="e">
        <f>X41/X34</f>
        <v>#DIV/0!</v>
      </c>
      <c r="Z41" s="153">
        <f>+$I$41*Z34</f>
        <v>0</v>
      </c>
      <c r="AA41" s="154" t="e">
        <f>Z41/Z34</f>
        <v>#DIV/0!</v>
      </c>
      <c r="AB41" s="153">
        <f>+$I$41*AB34</f>
        <v>0</v>
      </c>
      <c r="AC41" s="154" t="e">
        <f>AB41/AB34</f>
        <v>#DIV/0!</v>
      </c>
      <c r="AD41" s="114"/>
    </row>
    <row r="42" spans="1:30" s="885" customFormat="1" x14ac:dyDescent="0.75">
      <c r="A42" s="883"/>
      <c r="B42" s="894" t="s">
        <v>15</v>
      </c>
      <c r="C42" s="220"/>
      <c r="D42" s="884"/>
      <c r="E42" s="884"/>
      <c r="F42" s="884"/>
      <c r="G42" s="884"/>
      <c r="H42" s="895">
        <f>SUM(H37:H41)</f>
        <v>61863677.403477877</v>
      </c>
      <c r="I42" s="896">
        <f>H42/H$35</f>
        <v>0.34602589172813575</v>
      </c>
      <c r="J42" s="895">
        <f>SUM(J37:J41)</f>
        <v>69919073.451155007</v>
      </c>
      <c r="K42" s="896">
        <f>J42/J$35</f>
        <v>0.33316035259735682</v>
      </c>
      <c r="L42" s="895">
        <f>SUM(L37:L41)</f>
        <v>76714792.327775761</v>
      </c>
      <c r="M42" s="896">
        <f>L42/L$35</f>
        <v>0.31563405547118778</v>
      </c>
      <c r="N42" s="895">
        <f>SUM(N37:N41)</f>
        <v>78967731.873675227</v>
      </c>
      <c r="O42" s="896">
        <f>N42/N$35</f>
        <v>0.31669683145905997</v>
      </c>
      <c r="P42" s="895">
        <f>SUM(P37:P41)</f>
        <v>80961940.153752893</v>
      </c>
      <c r="Q42" s="896">
        <f>P42/P$35</f>
        <v>0.31822318950873529</v>
      </c>
      <c r="R42" s="895">
        <f>SUM(R37:R41)</f>
        <v>83177509.165297776</v>
      </c>
      <c r="S42" s="896">
        <f>R42/R$35</f>
        <v>0.31953361115291939</v>
      </c>
      <c r="T42" s="895">
        <f>SUM(T37:T41)</f>
        <v>85456903.36604093</v>
      </c>
      <c r="U42" s="896">
        <f>T42/T$35</f>
        <v>0.32085480871061833</v>
      </c>
      <c r="V42" s="895">
        <f>SUM(V37:V41)</f>
        <v>87979658.241194561</v>
      </c>
      <c r="W42" s="896">
        <f>V42/V$35</f>
        <v>0.32195652258250318</v>
      </c>
      <c r="X42" s="895">
        <f>SUM(X37:X41)</f>
        <v>90215016.588950709</v>
      </c>
      <c r="Y42" s="896">
        <f>X42/X$35</f>
        <v>0.32353015852615041</v>
      </c>
      <c r="Z42" s="895">
        <f>SUM(Z37:Z41)</f>
        <v>92697621.721142843</v>
      </c>
      <c r="AA42" s="896">
        <f>Z42/Z$35</f>
        <v>0.3248839362431703</v>
      </c>
      <c r="AB42" s="895">
        <f>SUM(AB37:AB41)</f>
        <v>95252077.162442088</v>
      </c>
      <c r="AC42" s="897">
        <f>AB42/AB$35</f>
        <v>0.32624865516509183</v>
      </c>
      <c r="AD42" s="883"/>
    </row>
    <row r="43" spans="1:30" x14ac:dyDescent="0.75">
      <c r="A43" s="114"/>
      <c r="B43" s="207" t="s">
        <v>14</v>
      </c>
      <c r="C43" s="208"/>
      <c r="D43" s="209"/>
      <c r="E43" s="209"/>
      <c r="F43" s="209"/>
      <c r="G43" s="209"/>
      <c r="H43" s="210">
        <f>H35-H42</f>
        <v>116919699.45458305</v>
      </c>
      <c r="I43" s="211">
        <f>H43/H$35</f>
        <v>0.65397410827186431</v>
      </c>
      <c r="J43" s="210">
        <f>J35-J42</f>
        <v>139947055.29453093</v>
      </c>
      <c r="K43" s="211">
        <f>J43/J$35</f>
        <v>0.66683964740264323</v>
      </c>
      <c r="L43" s="1353">
        <f>+L35-L42</f>
        <v>166335002.19852674</v>
      </c>
      <c r="M43" s="211">
        <f>L43/L$35</f>
        <v>0.68436594452881216</v>
      </c>
      <c r="N43" s="210">
        <f>+N35-N42</f>
        <v>170380300.78538707</v>
      </c>
      <c r="O43" s="211">
        <f>N43/N$35</f>
        <v>0.68330316854094009</v>
      </c>
      <c r="P43" s="210">
        <f>+P35-P42</f>
        <v>173456791.17358953</v>
      </c>
      <c r="Q43" s="211">
        <f>P43/P$35</f>
        <v>0.68177681049126471</v>
      </c>
      <c r="R43" s="210">
        <f>+R35-R42</f>
        <v>177131598.42805478</v>
      </c>
      <c r="S43" s="211">
        <f>R43/R$35</f>
        <v>0.68046638884708055</v>
      </c>
      <c r="T43" s="210">
        <f>+T35-T42</f>
        <v>180884448.06782591</v>
      </c>
      <c r="U43" s="211">
        <f>T43/T$35</f>
        <v>0.67914519128938156</v>
      </c>
      <c r="V43" s="210">
        <f>+V35-V42</f>
        <v>185285991.21819568</v>
      </c>
      <c r="W43" s="211">
        <f>V43/V$35</f>
        <v>0.67804347741749693</v>
      </c>
      <c r="X43" s="210">
        <f>+X35-X42</f>
        <v>188630754.69842303</v>
      </c>
      <c r="Y43" s="211">
        <f>X43/X$35</f>
        <v>0.67646984147384959</v>
      </c>
      <c r="Z43" s="210">
        <f>+Z35-Z42</f>
        <v>192627724.90282875</v>
      </c>
      <c r="AA43" s="211">
        <f>Z43/Z$35</f>
        <v>0.67511606375682975</v>
      </c>
      <c r="AB43" s="210">
        <f>+AB35-AB42</f>
        <v>196709516.10218489</v>
      </c>
      <c r="AC43" s="212">
        <f>AB43/AB$35</f>
        <v>0.67375134483490817</v>
      </c>
      <c r="AD43" s="114"/>
    </row>
    <row r="44" spans="1:30" x14ac:dyDescent="0.75">
      <c r="A44" s="114"/>
      <c r="B44" s="143" t="s">
        <v>13</v>
      </c>
      <c r="C44" s="144"/>
      <c r="D44" s="145"/>
      <c r="E44" s="145"/>
      <c r="F44" s="145"/>
      <c r="G44" s="145"/>
      <c r="H44" s="213"/>
      <c r="I44" s="147"/>
      <c r="J44" s="214"/>
      <c r="K44" s="147"/>
      <c r="L44" s="214"/>
      <c r="M44" s="147"/>
      <c r="N44" s="214"/>
      <c r="O44" s="147"/>
      <c r="P44" s="214"/>
      <c r="Q44" s="147"/>
      <c r="R44" s="214"/>
      <c r="S44" s="147"/>
      <c r="T44" s="214"/>
      <c r="U44" s="147"/>
      <c r="V44" s="214"/>
      <c r="W44" s="147"/>
      <c r="X44" s="214"/>
      <c r="Y44" s="147"/>
      <c r="Z44" s="214"/>
      <c r="AA44" s="147"/>
      <c r="AB44" s="214"/>
      <c r="AC44" s="149"/>
      <c r="AD44" s="114"/>
    </row>
    <row r="45" spans="1:30" x14ac:dyDescent="0.75">
      <c r="A45" s="114"/>
      <c r="B45" s="1152" t="s">
        <v>12</v>
      </c>
      <c r="C45" s="151"/>
      <c r="D45" s="152"/>
      <c r="E45" s="152"/>
      <c r="F45" s="152"/>
      <c r="G45" s="152"/>
      <c r="H45" s="156">
        <f>+I45*H35</f>
        <v>26817506.52870914</v>
      </c>
      <c r="I45" s="970">
        <v>0.15</v>
      </c>
      <c r="J45" s="156">
        <f>J47*J$10</f>
        <v>31144064.248674221</v>
      </c>
      <c r="K45" s="154">
        <f>J45/J$35</f>
        <v>0.14839966999350498</v>
      </c>
      <c r="L45" s="156">
        <f>L47*L$10</f>
        <v>33294822.285618711</v>
      </c>
      <c r="M45" s="154">
        <f>L45/L$35</f>
        <v>0.13698765864217011</v>
      </c>
      <c r="N45" s="156">
        <f>N47*N$10</f>
        <v>34721482.615884677</v>
      </c>
      <c r="O45" s="154">
        <f>N45/N$35</f>
        <v>0.13924907385718152</v>
      </c>
      <c r="P45" s="156">
        <f>P47*P$10</f>
        <v>36011679.784125201</v>
      </c>
      <c r="Q45" s="154">
        <f>P45/P$35</f>
        <v>0.14154492319117629</v>
      </c>
      <c r="R45" s="156">
        <f>R47*R$10</f>
        <v>37452146.975490205</v>
      </c>
      <c r="S45" s="154">
        <f>R45/R$35</f>
        <v>0.14387566889898021</v>
      </c>
      <c r="T45" s="156">
        <f>T47*T$10</f>
        <v>38950232.854509816</v>
      </c>
      <c r="U45" s="154">
        <f>T45/T$35</f>
        <v>0.14624177824742038</v>
      </c>
      <c r="V45" s="156">
        <f>V47*V$10</f>
        <v>40619223.654083885</v>
      </c>
      <c r="W45" s="154">
        <f>V45/V$35</f>
        <v>0.14864372355047967</v>
      </c>
      <c r="X45" s="156">
        <f>X47*X$10</f>
        <v>42128571.855437815</v>
      </c>
      <c r="Y45" s="154">
        <f>X45/X$35</f>
        <v>0.15108198220449548</v>
      </c>
      <c r="Z45" s="156">
        <f>Z47*Z$10</f>
        <v>43813714.729655325</v>
      </c>
      <c r="AA45" s="154">
        <f>Z45/Z$35</f>
        <v>0.15355703672340451</v>
      </c>
      <c r="AB45" s="156">
        <f>AB47*AB$10</f>
        <v>45566263.318841539</v>
      </c>
      <c r="AC45" s="155">
        <f>AB45/AB$35</f>
        <v>0.15606937477403535</v>
      </c>
      <c r="AD45" s="114"/>
    </row>
    <row r="46" spans="1:30" ht="5.15" hidden="1" customHeight="1" outlineLevel="1" x14ac:dyDescent="0.75">
      <c r="A46" s="114"/>
      <c r="B46" s="150"/>
      <c r="C46" s="151"/>
      <c r="D46" s="152"/>
      <c r="E46" s="152"/>
      <c r="F46" s="152"/>
      <c r="G46" s="152"/>
      <c r="H46" s="156"/>
      <c r="I46" s="154"/>
      <c r="J46" s="157"/>
      <c r="K46" s="154"/>
      <c r="L46" s="157"/>
      <c r="M46" s="154"/>
      <c r="N46" s="157"/>
      <c r="O46" s="154"/>
      <c r="P46" s="157"/>
      <c r="Q46" s="154"/>
      <c r="R46" s="157"/>
      <c r="S46" s="154"/>
      <c r="T46" s="157"/>
      <c r="U46" s="154"/>
      <c r="V46" s="157"/>
      <c r="W46" s="154"/>
      <c r="X46" s="157"/>
      <c r="Y46" s="154"/>
      <c r="Z46" s="157"/>
      <c r="AA46" s="154"/>
      <c r="AB46" s="157"/>
      <c r="AC46" s="155"/>
      <c r="AD46" s="114"/>
    </row>
    <row r="47" spans="1:30" ht="15.5" hidden="1" outlineLevel="1" thickBot="1" x14ac:dyDescent="0.9">
      <c r="A47" s="114"/>
      <c r="B47" s="150"/>
      <c r="C47" s="159"/>
      <c r="D47" s="160"/>
      <c r="E47" s="192" t="s">
        <v>306</v>
      </c>
      <c r="F47" s="193"/>
      <c r="G47" s="194"/>
      <c r="H47" s="163">
        <f>+H45/H10</f>
        <v>199.43708096254176</v>
      </c>
      <c r="I47" s="164"/>
      <c r="J47" s="165">
        <f>H47*(1+IF($E49=$B$99,$G48,J49))</f>
        <v>207.41456420104345</v>
      </c>
      <c r="K47" s="166"/>
      <c r="L47" s="165">
        <f>J47*(1+IF($E49=$B$99,$G48,L49))</f>
        <v>215.71114676908519</v>
      </c>
      <c r="M47" s="166"/>
      <c r="N47" s="165">
        <f>L47*(1+IF($E49=$B$99,$G48,N49))</f>
        <v>224.3395926398486</v>
      </c>
      <c r="O47" s="166"/>
      <c r="P47" s="165">
        <f>N47*(1+IF($E49=$B$99,$G48,P49))</f>
        <v>233.31317634544254</v>
      </c>
      <c r="Q47" s="166"/>
      <c r="R47" s="165">
        <f>P47*(1+IF($E49=$B$99,$G48,R49))</f>
        <v>242.64570339926024</v>
      </c>
      <c r="S47" s="166"/>
      <c r="T47" s="165">
        <f>R47*(1+IF($E49=$B$99,$G48,T49))</f>
        <v>252.35153153523066</v>
      </c>
      <c r="U47" s="166"/>
      <c r="V47" s="165">
        <f>T47*(1+IF($E49=$B$99,$G48,V49))</f>
        <v>262.44559279663991</v>
      </c>
      <c r="W47" s="166"/>
      <c r="X47" s="165">
        <f>V47*(1+IF($E49=$B$99,$G48,X49))</f>
        <v>272.94341650850549</v>
      </c>
      <c r="Y47" s="166"/>
      <c r="Z47" s="165">
        <f>X47*(1+IF($E49=$B$99,$G48,Z49))</f>
        <v>283.8611531688457</v>
      </c>
      <c r="AA47" s="166"/>
      <c r="AB47" s="165">
        <f>Z47*(1+IF($E49=$B$99,$G48,AB49))</f>
        <v>295.21559929559953</v>
      </c>
      <c r="AC47" s="167"/>
      <c r="AD47" s="114"/>
    </row>
    <row r="48" spans="1:30" hidden="1" outlineLevel="1" x14ac:dyDescent="0.75">
      <c r="A48" s="114"/>
      <c r="B48" s="150"/>
      <c r="C48" s="159"/>
      <c r="D48" s="160"/>
      <c r="E48" s="168" t="s">
        <v>38</v>
      </c>
      <c r="F48" s="169"/>
      <c r="G48" s="170">
        <v>0.04</v>
      </c>
      <c r="H48" s="215">
        <f>$G48</f>
        <v>0.04</v>
      </c>
      <c r="I48" s="174"/>
      <c r="J48" s="173">
        <f>$G48</f>
        <v>0.04</v>
      </c>
      <c r="K48" s="174"/>
      <c r="L48" s="173">
        <f>$G48</f>
        <v>0.04</v>
      </c>
      <c r="M48" s="174"/>
      <c r="N48" s="173">
        <f>$G48</f>
        <v>0.04</v>
      </c>
      <c r="O48" s="174"/>
      <c r="P48" s="173">
        <f>$G48</f>
        <v>0.04</v>
      </c>
      <c r="Q48" s="174"/>
      <c r="R48" s="173">
        <f>$G48</f>
        <v>0.04</v>
      </c>
      <c r="S48" s="174"/>
      <c r="T48" s="173">
        <f>$G48</f>
        <v>0.04</v>
      </c>
      <c r="U48" s="174"/>
      <c r="V48" s="173">
        <f>$G48</f>
        <v>0.04</v>
      </c>
      <c r="W48" s="174"/>
      <c r="X48" s="173">
        <f>$G48</f>
        <v>0.04</v>
      </c>
      <c r="Y48" s="174"/>
      <c r="Z48" s="173">
        <f>$G48</f>
        <v>0.04</v>
      </c>
      <c r="AA48" s="174"/>
      <c r="AB48" s="173">
        <f>$G48</f>
        <v>0.04</v>
      </c>
      <c r="AC48" s="175"/>
      <c r="AD48" s="114"/>
    </row>
    <row r="49" spans="1:30" ht="15.5" hidden="1" outlineLevel="1" thickBot="1" x14ac:dyDescent="0.9">
      <c r="A49" s="114"/>
      <c r="B49" s="216"/>
      <c r="C49" s="159"/>
      <c r="D49" s="160"/>
      <c r="E49" s="176" t="s">
        <v>36</v>
      </c>
      <c r="F49" s="177"/>
      <c r="G49" s="178" t="s">
        <v>37</v>
      </c>
      <c r="H49" s="179"/>
      <c r="I49" s="180"/>
      <c r="J49" s="181">
        <v>0</v>
      </c>
      <c r="K49" s="182"/>
      <c r="L49" s="181">
        <v>0</v>
      </c>
      <c r="M49" s="182"/>
      <c r="N49" s="181">
        <v>0.01</v>
      </c>
      <c r="O49" s="182"/>
      <c r="P49" s="181">
        <v>0.02</v>
      </c>
      <c r="Q49" s="182"/>
      <c r="R49" s="181">
        <v>0.02</v>
      </c>
      <c r="S49" s="182"/>
      <c r="T49" s="181">
        <v>0.02</v>
      </c>
      <c r="U49" s="182"/>
      <c r="V49" s="181">
        <v>0.02</v>
      </c>
      <c r="W49" s="182"/>
      <c r="X49" s="181">
        <v>0.02</v>
      </c>
      <c r="Y49" s="182"/>
      <c r="Z49" s="181">
        <v>0.02</v>
      </c>
      <c r="AA49" s="182"/>
      <c r="AB49" s="181">
        <v>0.02</v>
      </c>
      <c r="AC49" s="183"/>
      <c r="AD49" s="114"/>
    </row>
    <row r="50" spans="1:30" hidden="1" outlineLevel="1" x14ac:dyDescent="0.75">
      <c r="A50" s="114"/>
      <c r="B50" s="184"/>
      <c r="C50" s="185"/>
      <c r="D50" s="186"/>
      <c r="E50" s="187"/>
      <c r="F50" s="187"/>
      <c r="G50" s="187"/>
      <c r="H50" s="188"/>
      <c r="I50" s="189"/>
      <c r="J50" s="190"/>
      <c r="K50" s="189"/>
      <c r="L50" s="190"/>
      <c r="M50" s="189"/>
      <c r="N50" s="190"/>
      <c r="O50" s="189"/>
      <c r="P50" s="190"/>
      <c r="Q50" s="189"/>
      <c r="R50" s="190"/>
      <c r="S50" s="189"/>
      <c r="T50" s="190"/>
      <c r="U50" s="189"/>
      <c r="V50" s="190"/>
      <c r="W50" s="189"/>
      <c r="X50" s="190"/>
      <c r="Y50" s="189"/>
      <c r="Z50" s="190"/>
      <c r="AA50" s="189"/>
      <c r="AB50" s="190"/>
      <c r="AC50" s="191"/>
      <c r="AD50" s="114"/>
    </row>
    <row r="51" spans="1:30" collapsed="1" x14ac:dyDescent="0.75">
      <c r="A51" s="114"/>
      <c r="B51" s="150" t="s">
        <v>11</v>
      </c>
      <c r="C51" s="151"/>
      <c r="D51" s="152"/>
      <c r="E51" s="152"/>
      <c r="F51" s="152"/>
      <c r="G51" s="152"/>
      <c r="H51" s="156">
        <f>H53*H$10</f>
        <v>1344660</v>
      </c>
      <c r="I51" s="154">
        <f>H51/H$35</f>
        <v>7.5211690462002392E-3</v>
      </c>
      <c r="J51" s="156">
        <f>J53*J$10</f>
        <v>1546583.1100000003</v>
      </c>
      <c r="K51" s="154">
        <f>J51/J$35</f>
        <v>7.3693793240649005E-3</v>
      </c>
      <c r="L51" s="156">
        <f>L53*L$10</f>
        <v>1637489.647237607</v>
      </c>
      <c r="M51" s="154">
        <f>L51/L$35</f>
        <v>6.7372599529616148E-3</v>
      </c>
      <c r="N51" s="156">
        <f>N53*N$10</f>
        <v>1691235.1978510497</v>
      </c>
      <c r="O51" s="154">
        <f>N51/N$35</f>
        <v>6.7826290017836384E-3</v>
      </c>
      <c r="P51" s="156">
        <f>P53*P$10</f>
        <v>1737212.7667543772</v>
      </c>
      <c r="Q51" s="154">
        <f>P51/P$35</f>
        <v>6.8281637821675538E-3</v>
      </c>
      <c r="R51" s="156">
        <f>R53*R$10</f>
        <v>1789329.1497570085</v>
      </c>
      <c r="S51" s="154">
        <f>R51/R$35</f>
        <v>6.8738630250012129E-3</v>
      </c>
      <c r="T51" s="156">
        <f>T53*T$10</f>
        <v>1843009.0242497188</v>
      </c>
      <c r="U51" s="154">
        <f>T51/T$35</f>
        <v>6.9197254362784967E-3</v>
      </c>
      <c r="V51" s="156">
        <f>V53*V$10</f>
        <v>1903500.1149634495</v>
      </c>
      <c r="W51" s="154">
        <f>V51/V$35</f>
        <v>6.9657496971507462E-3</v>
      </c>
      <c r="X51" s="156">
        <f>X53*X$10</f>
        <v>1955248.2738265269</v>
      </c>
      <c r="Y51" s="154">
        <f>X51/X$35</f>
        <v>7.0119344639854022E-3</v>
      </c>
      <c r="Z51" s="156">
        <f>Z53*Z$10</f>
        <v>2013905.7220413226</v>
      </c>
      <c r="AA51" s="154">
        <f>Z51/Z$35</f>
        <v>7.0582783684319354E-3</v>
      </c>
      <c r="AB51" s="156">
        <f>AB53*AB$10</f>
        <v>2074322.8937025622</v>
      </c>
      <c r="AC51" s="155">
        <f>AB51/AB$35</f>
        <v>7.1047800174951293E-3</v>
      </c>
      <c r="AD51" s="114"/>
    </row>
    <row r="52" spans="1:30" ht="5.15" hidden="1" customHeight="1" outlineLevel="1" x14ac:dyDescent="0.75">
      <c r="A52" s="114"/>
      <c r="B52" s="150"/>
      <c r="C52" s="151"/>
      <c r="D52" s="152"/>
      <c r="E52" s="152"/>
      <c r="F52" s="152"/>
      <c r="G52" s="152"/>
      <c r="H52" s="156"/>
      <c r="I52" s="154"/>
      <c r="J52" s="157"/>
      <c r="K52" s="154"/>
      <c r="L52" s="157"/>
      <c r="M52" s="154"/>
      <c r="N52" s="157"/>
      <c r="O52" s="154"/>
      <c r="P52" s="157"/>
      <c r="Q52" s="154"/>
      <c r="R52" s="157"/>
      <c r="S52" s="154"/>
      <c r="T52" s="157"/>
      <c r="U52" s="154"/>
      <c r="V52" s="157"/>
      <c r="W52" s="154"/>
      <c r="X52" s="157"/>
      <c r="Y52" s="154"/>
      <c r="Z52" s="157"/>
      <c r="AA52" s="154"/>
      <c r="AB52" s="157"/>
      <c r="AC52" s="155"/>
      <c r="AD52" s="114"/>
    </row>
    <row r="53" spans="1:30" ht="15.5" hidden="1" outlineLevel="1" thickBot="1" x14ac:dyDescent="0.9">
      <c r="A53" s="114"/>
      <c r="B53" s="150"/>
      <c r="C53" s="159"/>
      <c r="D53" s="160"/>
      <c r="E53" s="192" t="s">
        <v>306</v>
      </c>
      <c r="F53" s="193"/>
      <c r="G53" s="194"/>
      <c r="H53" s="163">
        <v>10</v>
      </c>
      <c r="I53" s="164"/>
      <c r="J53" s="165">
        <f>H53*(1+IF($E55=$B$99,$G54,J55))</f>
        <v>10.3</v>
      </c>
      <c r="K53" s="166"/>
      <c r="L53" s="165">
        <f>J53*(1+IF($E55=$B$99,$G54,L55))</f>
        <v>10.609000000000002</v>
      </c>
      <c r="M53" s="166"/>
      <c r="N53" s="165">
        <f>L53*(1+IF($E55=$B$99,$G54,N55))</f>
        <v>10.927270000000002</v>
      </c>
      <c r="O53" s="166"/>
      <c r="P53" s="165">
        <f>N53*(1+IF($E55=$B$99,$G54,P55))</f>
        <v>11.255088100000002</v>
      </c>
      <c r="Q53" s="166"/>
      <c r="R53" s="165">
        <f>P53*(1+IF($E55=$B$99,$G54,R55))</f>
        <v>11.592740743000002</v>
      </c>
      <c r="S53" s="166"/>
      <c r="T53" s="165">
        <f>R53*(1+IF($E55=$B$99,$G54,T55))</f>
        <v>11.940522965290002</v>
      </c>
      <c r="U53" s="166"/>
      <c r="V53" s="165">
        <f>T53*(1+IF($E55=$B$99,$G54,V55))</f>
        <v>12.298738654248703</v>
      </c>
      <c r="W53" s="166"/>
      <c r="X53" s="165">
        <f>V53*(1+IF($E55=$B$99,$G54,X55))</f>
        <v>12.667700813876165</v>
      </c>
      <c r="Y53" s="166"/>
      <c r="Z53" s="165">
        <f>X53*(1+IF($E55=$B$99,$G54,Z55))</f>
        <v>13.047731838292449</v>
      </c>
      <c r="AA53" s="166"/>
      <c r="AB53" s="165">
        <f>Z53*(1+IF($E55=$B$99,$G54,AB55))</f>
        <v>13.439163793441223</v>
      </c>
      <c r="AC53" s="167"/>
      <c r="AD53" s="114"/>
    </row>
    <row r="54" spans="1:30" hidden="1" outlineLevel="1" x14ac:dyDescent="0.75">
      <c r="A54" s="114"/>
      <c r="B54" s="150"/>
      <c r="C54" s="159"/>
      <c r="D54" s="160"/>
      <c r="E54" s="168" t="s">
        <v>38</v>
      </c>
      <c r="F54" s="169"/>
      <c r="G54" s="170">
        <v>0.03</v>
      </c>
      <c r="H54" s="215">
        <f>$G54</f>
        <v>0.03</v>
      </c>
      <c r="I54" s="174"/>
      <c r="J54" s="173">
        <f>$G54</f>
        <v>0.03</v>
      </c>
      <c r="K54" s="174"/>
      <c r="L54" s="173">
        <f>$G54</f>
        <v>0.03</v>
      </c>
      <c r="M54" s="174"/>
      <c r="N54" s="173">
        <f>$G54</f>
        <v>0.03</v>
      </c>
      <c r="O54" s="174"/>
      <c r="P54" s="173">
        <f>$G54</f>
        <v>0.03</v>
      </c>
      <c r="Q54" s="174"/>
      <c r="R54" s="173">
        <f>$G54</f>
        <v>0.03</v>
      </c>
      <c r="S54" s="174"/>
      <c r="T54" s="173">
        <f>$G54</f>
        <v>0.03</v>
      </c>
      <c r="U54" s="174"/>
      <c r="V54" s="173">
        <f>$G54</f>
        <v>0.03</v>
      </c>
      <c r="W54" s="174"/>
      <c r="X54" s="173">
        <f>$G54</f>
        <v>0.03</v>
      </c>
      <c r="Y54" s="174"/>
      <c r="Z54" s="173">
        <f>$G54</f>
        <v>0.03</v>
      </c>
      <c r="AA54" s="174"/>
      <c r="AB54" s="173">
        <f>$G54</f>
        <v>0.03</v>
      </c>
      <c r="AC54" s="175"/>
      <c r="AD54" s="114"/>
    </row>
    <row r="55" spans="1:30" ht="15.5" hidden="1" outlineLevel="1" thickBot="1" x14ac:dyDescent="0.9">
      <c r="A55" s="114"/>
      <c r="B55" s="150"/>
      <c r="C55" s="159"/>
      <c r="D55" s="160"/>
      <c r="E55" s="176" t="s">
        <v>36</v>
      </c>
      <c r="F55" s="177"/>
      <c r="G55" s="178" t="s">
        <v>37</v>
      </c>
      <c r="H55" s="179"/>
      <c r="I55" s="180"/>
      <c r="J55" s="181">
        <v>0.04</v>
      </c>
      <c r="K55" s="182"/>
      <c r="L55" s="181">
        <v>0.03</v>
      </c>
      <c r="M55" s="182"/>
      <c r="N55" s="181">
        <v>0.02</v>
      </c>
      <c r="O55" s="182"/>
      <c r="P55" s="181">
        <v>0.02</v>
      </c>
      <c r="Q55" s="182"/>
      <c r="R55" s="181">
        <v>0.02</v>
      </c>
      <c r="S55" s="182"/>
      <c r="T55" s="181">
        <v>0.02</v>
      </c>
      <c r="U55" s="182"/>
      <c r="V55" s="181">
        <v>0.02</v>
      </c>
      <c r="W55" s="182"/>
      <c r="X55" s="181">
        <v>0.02</v>
      </c>
      <c r="Y55" s="182"/>
      <c r="Z55" s="181">
        <v>0.02</v>
      </c>
      <c r="AA55" s="182"/>
      <c r="AB55" s="181">
        <v>0.02</v>
      </c>
      <c r="AC55" s="183"/>
      <c r="AD55" s="114"/>
    </row>
    <row r="56" spans="1:30" hidden="1" outlineLevel="1" x14ac:dyDescent="0.75">
      <c r="A56" s="114"/>
      <c r="B56" s="184"/>
      <c r="C56" s="185"/>
      <c r="D56" s="186"/>
      <c r="E56" s="187"/>
      <c r="F56" s="187"/>
      <c r="G56" s="187"/>
      <c r="H56" s="188"/>
      <c r="I56" s="189"/>
      <c r="J56" s="190"/>
      <c r="K56" s="189"/>
      <c r="L56" s="190"/>
      <c r="M56" s="189"/>
      <c r="N56" s="190"/>
      <c r="O56" s="189"/>
      <c r="P56" s="190"/>
      <c r="Q56" s="189"/>
      <c r="R56" s="190"/>
      <c r="S56" s="189"/>
      <c r="T56" s="190"/>
      <c r="U56" s="189"/>
      <c r="V56" s="190"/>
      <c r="W56" s="189"/>
      <c r="X56" s="190"/>
      <c r="Y56" s="189"/>
      <c r="Z56" s="190"/>
      <c r="AA56" s="189"/>
      <c r="AB56" s="190"/>
      <c r="AC56" s="191"/>
      <c r="AD56" s="114"/>
    </row>
    <row r="57" spans="1:30" collapsed="1" x14ac:dyDescent="0.75">
      <c r="A57" s="114"/>
      <c r="B57" s="150" t="s">
        <v>10</v>
      </c>
      <c r="C57" s="151"/>
      <c r="D57" s="152"/>
      <c r="E57" s="152"/>
      <c r="F57" s="152"/>
      <c r="G57" s="152"/>
      <c r="H57" s="156">
        <f>H59*H$10</f>
        <v>8067960</v>
      </c>
      <c r="I57" s="154">
        <f>H57/H$35</f>
        <v>4.5127014277201435E-2</v>
      </c>
      <c r="J57" s="156">
        <f>J59*J$10</f>
        <v>9189406.4400000013</v>
      </c>
      <c r="K57" s="154">
        <f>J57/J$35</f>
        <v>4.3786991711919597E-2</v>
      </c>
      <c r="L57" s="156">
        <f>L59*L$10</f>
        <v>9635088.48516923</v>
      </c>
      <c r="M57" s="154">
        <f>L57/L$35</f>
        <v>3.9642446536306511E-2</v>
      </c>
      <c r="N57" s="156">
        <f>N59*N$10</f>
        <v>9854715.7076256927</v>
      </c>
      <c r="O57" s="154">
        <f>N57/N$35</f>
        <v>3.9521930863197177E-2</v>
      </c>
      <c r="P57" s="156">
        <f>P59*P$10</f>
        <v>10024346.05997007</v>
      </c>
      <c r="Q57" s="154">
        <f>P57/P$35</f>
        <v>3.9400974950513604E-2</v>
      </c>
      <c r="R57" s="156">
        <f>R59*R$10</f>
        <v>10224832.981169472</v>
      </c>
      <c r="S57" s="154">
        <f>R57/R$35</f>
        <v>3.927958216945069E-2</v>
      </c>
      <c r="T57" s="156">
        <f>T59*T$10</f>
        <v>10429329.640792862</v>
      </c>
      <c r="U57" s="154">
        <f>T57/T$35</f>
        <v>3.9157755957330141E-2</v>
      </c>
      <c r="V57" s="156">
        <f>V59*V$10</f>
        <v>10667061.209591208</v>
      </c>
      <c r="W57" s="154">
        <f>V57/V$35</f>
        <v>3.9035499817464001E-2</v>
      </c>
      <c r="X57" s="156">
        <f>X59*X$10</f>
        <v>10850674.558280893</v>
      </c>
      <c r="Y57" s="154">
        <f>X57/X$35</f>
        <v>3.8912817318998795E-2</v>
      </c>
      <c r="Z57" s="156">
        <f>Z59*Z$10</f>
        <v>11067688.04944651</v>
      </c>
      <c r="AA57" s="154">
        <f>Z57/Z$35</f>
        <v>3.878971209674037E-2</v>
      </c>
      <c r="AB57" s="156">
        <f>AB59*AB$10</f>
        <v>11289041.81043544</v>
      </c>
      <c r="AC57" s="155">
        <f>AB57/AB$35</f>
        <v>3.8666187850959301E-2</v>
      </c>
      <c r="AD57" s="114"/>
    </row>
    <row r="58" spans="1:30" ht="5.15" hidden="1" customHeight="1" outlineLevel="1" x14ac:dyDescent="0.75">
      <c r="A58" s="114"/>
      <c r="B58" s="150"/>
      <c r="C58" s="151"/>
      <c r="D58" s="152"/>
      <c r="E58" s="152"/>
      <c r="F58" s="152"/>
      <c r="G58" s="152"/>
      <c r="H58" s="156"/>
      <c r="I58" s="154"/>
      <c r="J58" s="157"/>
      <c r="K58" s="154"/>
      <c r="L58" s="157"/>
      <c r="M58" s="154"/>
      <c r="N58" s="157"/>
      <c r="O58" s="154"/>
      <c r="P58" s="157"/>
      <c r="Q58" s="154"/>
      <c r="R58" s="157"/>
      <c r="S58" s="154"/>
      <c r="T58" s="157"/>
      <c r="U58" s="154"/>
      <c r="V58" s="157"/>
      <c r="W58" s="154"/>
      <c r="X58" s="157"/>
      <c r="Y58" s="154"/>
      <c r="Z58" s="157"/>
      <c r="AA58" s="154"/>
      <c r="AB58" s="157"/>
      <c r="AC58" s="155"/>
      <c r="AD58" s="114"/>
    </row>
    <row r="59" spans="1:30" ht="15.5" hidden="1" outlineLevel="1" thickBot="1" x14ac:dyDescent="0.9">
      <c r="A59" s="114"/>
      <c r="B59" s="150"/>
      <c r="C59" s="159"/>
      <c r="D59" s="160"/>
      <c r="E59" s="192" t="s">
        <v>306</v>
      </c>
      <c r="F59" s="193"/>
      <c r="G59" s="194"/>
      <c r="H59" s="163">
        <v>60</v>
      </c>
      <c r="I59" s="164"/>
      <c r="J59" s="165">
        <f>H59*(1+IF($E61=$B$99,$G60,J61))</f>
        <v>61.2</v>
      </c>
      <c r="K59" s="166"/>
      <c r="L59" s="165">
        <f>J59*(1+IF($E61=$B$99,$G60,L61))</f>
        <v>62.424000000000007</v>
      </c>
      <c r="M59" s="166"/>
      <c r="N59" s="165">
        <f>L59*(1+IF($E61=$B$99,$G60,N61))</f>
        <v>63.672480000000007</v>
      </c>
      <c r="O59" s="166"/>
      <c r="P59" s="165">
        <f>N59*(1+IF($E61=$B$99,$G60,P61))</f>
        <v>64.945929600000014</v>
      </c>
      <c r="Q59" s="166"/>
      <c r="R59" s="165">
        <f>P59*(1+IF($E61=$B$99,$G60,R61))</f>
        <v>66.244848192000021</v>
      </c>
      <c r="S59" s="166"/>
      <c r="T59" s="165">
        <f>R59*(1+IF($E61=$B$99,$G60,T61))</f>
        <v>67.569745155840025</v>
      </c>
      <c r="U59" s="166"/>
      <c r="V59" s="165">
        <f>T59*(1+IF($E61=$B$99,$G60,V61))</f>
        <v>68.921140058956823</v>
      </c>
      <c r="W59" s="166"/>
      <c r="X59" s="165">
        <f>V59*(1+IF($E61=$B$99,$G60,X61))</f>
        <v>70.299562860135964</v>
      </c>
      <c r="Y59" s="166"/>
      <c r="Z59" s="165">
        <f>X59*(1+IF($E61=$B$99,$G60,Z61))</f>
        <v>71.705554117338679</v>
      </c>
      <c r="AA59" s="166"/>
      <c r="AB59" s="165">
        <f>Z59*(1+IF($E61=$B$99,$G60,AB61))</f>
        <v>73.139665199685453</v>
      </c>
      <c r="AC59" s="167"/>
      <c r="AD59" s="114"/>
    </row>
    <row r="60" spans="1:30" hidden="1" outlineLevel="1" x14ac:dyDescent="0.75">
      <c r="A60" s="114"/>
      <c r="B60" s="150"/>
      <c r="C60" s="159"/>
      <c r="D60" s="160"/>
      <c r="E60" s="168" t="s">
        <v>38</v>
      </c>
      <c r="F60" s="169"/>
      <c r="G60" s="170">
        <v>0.02</v>
      </c>
      <c r="H60" s="215">
        <f>$G60</f>
        <v>0.02</v>
      </c>
      <c r="I60" s="174"/>
      <c r="J60" s="173">
        <f>$G60</f>
        <v>0.02</v>
      </c>
      <c r="K60" s="174"/>
      <c r="L60" s="173">
        <f>$G60</f>
        <v>0.02</v>
      </c>
      <c r="M60" s="174"/>
      <c r="N60" s="173">
        <f>$G60</f>
        <v>0.02</v>
      </c>
      <c r="O60" s="174"/>
      <c r="P60" s="173">
        <f>$G60</f>
        <v>0.02</v>
      </c>
      <c r="Q60" s="174"/>
      <c r="R60" s="173">
        <f>$G60</f>
        <v>0.02</v>
      </c>
      <c r="S60" s="174"/>
      <c r="T60" s="173">
        <f>$G60</f>
        <v>0.02</v>
      </c>
      <c r="U60" s="174"/>
      <c r="V60" s="173">
        <f>$G60</f>
        <v>0.02</v>
      </c>
      <c r="W60" s="174"/>
      <c r="X60" s="173">
        <f>$G60</f>
        <v>0.02</v>
      </c>
      <c r="Y60" s="174"/>
      <c r="Z60" s="173">
        <f>$G60</f>
        <v>0.02</v>
      </c>
      <c r="AA60" s="174"/>
      <c r="AB60" s="173">
        <f>$G60</f>
        <v>0.02</v>
      </c>
      <c r="AC60" s="175"/>
      <c r="AD60" s="114"/>
    </row>
    <row r="61" spans="1:30" ht="15.5" hidden="1" outlineLevel="1" thickBot="1" x14ac:dyDescent="0.9">
      <c r="A61" s="114"/>
      <c r="B61" s="150"/>
      <c r="C61" s="159"/>
      <c r="D61" s="160"/>
      <c r="E61" s="176" t="s">
        <v>36</v>
      </c>
      <c r="F61" s="177"/>
      <c r="G61" s="178" t="s">
        <v>37</v>
      </c>
      <c r="H61" s="179"/>
      <c r="I61" s="180"/>
      <c r="J61" s="181">
        <v>0.04</v>
      </c>
      <c r="K61" s="182"/>
      <c r="L61" s="181">
        <v>0.03</v>
      </c>
      <c r="M61" s="182"/>
      <c r="N61" s="181">
        <v>0.02</v>
      </c>
      <c r="O61" s="182"/>
      <c r="P61" s="181">
        <v>0.02</v>
      </c>
      <c r="Q61" s="182"/>
      <c r="R61" s="181">
        <v>0.02</v>
      </c>
      <c r="S61" s="182"/>
      <c r="T61" s="181">
        <v>0.02</v>
      </c>
      <c r="U61" s="182"/>
      <c r="V61" s="181">
        <v>0.02</v>
      </c>
      <c r="W61" s="182"/>
      <c r="X61" s="181">
        <v>0.02</v>
      </c>
      <c r="Y61" s="182"/>
      <c r="Z61" s="181">
        <v>0.02</v>
      </c>
      <c r="AA61" s="182"/>
      <c r="AB61" s="181">
        <v>0.02</v>
      </c>
      <c r="AC61" s="183"/>
      <c r="AD61" s="114"/>
    </row>
    <row r="62" spans="1:30" hidden="1" outlineLevel="1" x14ac:dyDescent="0.75">
      <c r="A62" s="114"/>
      <c r="B62" s="184"/>
      <c r="C62" s="185"/>
      <c r="D62" s="186"/>
      <c r="E62" s="187"/>
      <c r="F62" s="187"/>
      <c r="G62" s="187"/>
      <c r="H62" s="188"/>
      <c r="I62" s="189"/>
      <c r="J62" s="190"/>
      <c r="K62" s="189"/>
      <c r="L62" s="190"/>
      <c r="M62" s="189"/>
      <c r="N62" s="190"/>
      <c r="O62" s="189"/>
      <c r="P62" s="190"/>
      <c r="Q62" s="189"/>
      <c r="R62" s="190"/>
      <c r="S62" s="189"/>
      <c r="T62" s="190"/>
      <c r="U62" s="189"/>
      <c r="V62" s="190"/>
      <c r="W62" s="189"/>
      <c r="X62" s="190"/>
      <c r="Y62" s="189"/>
      <c r="Z62" s="190"/>
      <c r="AA62" s="189"/>
      <c r="AB62" s="190"/>
      <c r="AC62" s="191"/>
      <c r="AD62" s="114"/>
    </row>
    <row r="63" spans="1:30" collapsed="1" x14ac:dyDescent="0.75">
      <c r="A63" s="114"/>
      <c r="B63" s="1152" t="s">
        <v>9</v>
      </c>
      <c r="C63" s="151"/>
      <c r="D63" s="152"/>
      <c r="E63" s="152"/>
      <c r="F63" s="152"/>
      <c r="G63" s="152"/>
      <c r="H63" s="156">
        <f>H65*H$10</f>
        <v>9412620</v>
      </c>
      <c r="I63" s="154">
        <f>H63/H$35</f>
        <v>5.2648183323401675E-2</v>
      </c>
      <c r="J63" s="156">
        <f>J65*J$10</f>
        <v>10615866.590000002</v>
      </c>
      <c r="K63" s="154">
        <f>J63/J$35</f>
        <v>5.0583992059358096E-2</v>
      </c>
      <c r="L63" s="156">
        <f>L65*L$10</f>
        <v>11021606.488858119</v>
      </c>
      <c r="M63" s="154">
        <f>L63/L$35</f>
        <v>4.5347112966455834E-2</v>
      </c>
      <c r="N63" s="156">
        <f>N65*N$10</f>
        <v>11162320.697729569</v>
      </c>
      <c r="O63" s="154">
        <f>N63/N$35</f>
        <v>4.4766026740591915E-2</v>
      </c>
      <c r="P63" s="156">
        <f>P65*P$10</f>
        <v>11243140.779284168</v>
      </c>
      <c r="Q63" s="154">
        <f>P63/P$35</f>
        <v>4.4191481973936977E-2</v>
      </c>
      <c r="R63" s="156">
        <f>R65*R$10</f>
        <v>11355572.187077008</v>
      </c>
      <c r="S63" s="154">
        <f>R63/R$35</f>
        <v>4.3623414839623509E-2</v>
      </c>
      <c r="T63" s="156">
        <f>T65*T$10</f>
        <v>11469127.908947781</v>
      </c>
      <c r="U63" s="154">
        <f>T63/T$35</f>
        <v>4.3061762085395104E-2</v>
      </c>
      <c r="V63" s="156">
        <f>V65*V$10</f>
        <v>11615555.678963387</v>
      </c>
      <c r="W63" s="154">
        <f>V63/V$35</f>
        <v>4.2506461027731791E-2</v>
      </c>
      <c r="X63" s="156">
        <f>X65*X$10</f>
        <v>11699657.379917631</v>
      </c>
      <c r="Y63" s="154">
        <f>X63/X$35</f>
        <v>4.1957449546043725E-2</v>
      </c>
      <c r="Z63" s="156">
        <f>Z65*Z$10</f>
        <v>11816653.953716807</v>
      </c>
      <c r="AA63" s="154">
        <f>Z63/Z$35</f>
        <v>4.1414666076932512E-2</v>
      </c>
      <c r="AB63" s="156">
        <f>AB65*AB$10</f>
        <v>11934820.493253974</v>
      </c>
      <c r="AC63" s="155">
        <f>AB63/AB$35</f>
        <v>4.0878049608520046E-2</v>
      </c>
      <c r="AD63" s="217"/>
    </row>
    <row r="64" spans="1:30" ht="5.15" hidden="1" customHeight="1" outlineLevel="1" x14ac:dyDescent="0.75">
      <c r="A64" s="114"/>
      <c r="B64" s="150"/>
      <c r="C64" s="151"/>
      <c r="D64" s="152"/>
      <c r="E64" s="152"/>
      <c r="F64" s="152"/>
      <c r="G64" s="152"/>
      <c r="H64" s="156"/>
      <c r="I64" s="154"/>
      <c r="J64" s="157"/>
      <c r="K64" s="154"/>
      <c r="L64" s="157"/>
      <c r="M64" s="154"/>
      <c r="N64" s="157"/>
      <c r="O64" s="154"/>
      <c r="P64" s="157"/>
      <c r="Q64" s="154"/>
      <c r="R64" s="157"/>
      <c r="S64" s="154"/>
      <c r="T64" s="157"/>
      <c r="U64" s="154"/>
      <c r="V64" s="157"/>
      <c r="W64" s="154"/>
      <c r="X64" s="157"/>
      <c r="Y64" s="154"/>
      <c r="Z64" s="157"/>
      <c r="AA64" s="154"/>
      <c r="AB64" s="157"/>
      <c r="AC64" s="155"/>
      <c r="AD64" s="217"/>
    </row>
    <row r="65" spans="1:30" ht="15.5" hidden="1" outlineLevel="1" thickBot="1" x14ac:dyDescent="0.9">
      <c r="A65" s="114"/>
      <c r="B65" s="150"/>
      <c r="C65" s="159"/>
      <c r="D65" s="160"/>
      <c r="E65" s="192" t="s">
        <v>306</v>
      </c>
      <c r="F65" s="193"/>
      <c r="G65" s="194"/>
      <c r="H65" s="163">
        <v>70</v>
      </c>
      <c r="I65" s="164"/>
      <c r="J65" s="165">
        <f>H65*(1+IF($E67=$B$99,$G66,J67))</f>
        <v>70.7</v>
      </c>
      <c r="K65" s="166"/>
      <c r="L65" s="165">
        <f>J65*(1+IF($E67=$B$99,$G66,L67))</f>
        <v>71.406999999999996</v>
      </c>
      <c r="M65" s="166"/>
      <c r="N65" s="165">
        <f>L65*(1+IF($E67=$B$99,$G66,N67))</f>
        <v>72.121070000000003</v>
      </c>
      <c r="O65" s="166"/>
      <c r="P65" s="165">
        <f>N65*(1+IF($E67=$B$99,$G66,P67))</f>
        <v>72.842280700000003</v>
      </c>
      <c r="Q65" s="166"/>
      <c r="R65" s="165">
        <f>P65*(1+IF($E67=$B$99,$G66,R67))</f>
        <v>73.570703507000005</v>
      </c>
      <c r="S65" s="166"/>
      <c r="T65" s="165">
        <f>R65*(1+IF($E67=$B$99,$G66,T67))</f>
        <v>74.306410542070012</v>
      </c>
      <c r="U65" s="166"/>
      <c r="V65" s="165">
        <f>T65*(1+IF($E67=$B$99,$G66,V67))</f>
        <v>75.049474647490712</v>
      </c>
      <c r="W65" s="166"/>
      <c r="X65" s="165">
        <f>V65*(1+IF($E67=$B$99,$G66,X67))</f>
        <v>75.799969393965625</v>
      </c>
      <c r="Y65" s="166"/>
      <c r="Z65" s="165">
        <f>X65*(1+IF($E67=$B$99,$G66,Z67))</f>
        <v>76.557969087905278</v>
      </c>
      <c r="AA65" s="166"/>
      <c r="AB65" s="165">
        <f>Z65*(1+IF($E67=$B$99,$G66,AB67))</f>
        <v>77.323548778784328</v>
      </c>
      <c r="AC65" s="167"/>
      <c r="AD65" s="217"/>
    </row>
    <row r="66" spans="1:30" hidden="1" outlineLevel="1" x14ac:dyDescent="0.75">
      <c r="A66" s="114"/>
      <c r="B66" s="150"/>
      <c r="C66" s="159"/>
      <c r="D66" s="160"/>
      <c r="E66" s="168" t="s">
        <v>38</v>
      </c>
      <c r="F66" s="169"/>
      <c r="G66" s="170">
        <v>0.01</v>
      </c>
      <c r="H66" s="215">
        <f>$G66</f>
        <v>0.01</v>
      </c>
      <c r="I66" s="174"/>
      <c r="J66" s="173">
        <f>$G66</f>
        <v>0.01</v>
      </c>
      <c r="K66" s="174"/>
      <c r="L66" s="173">
        <f>$G66</f>
        <v>0.01</v>
      </c>
      <c r="M66" s="174"/>
      <c r="N66" s="173">
        <f>$G66</f>
        <v>0.01</v>
      </c>
      <c r="O66" s="174"/>
      <c r="P66" s="173">
        <f>$G66</f>
        <v>0.01</v>
      </c>
      <c r="Q66" s="174"/>
      <c r="R66" s="173">
        <f>$G66</f>
        <v>0.01</v>
      </c>
      <c r="S66" s="174"/>
      <c r="T66" s="173">
        <f>$G66</f>
        <v>0.01</v>
      </c>
      <c r="U66" s="174"/>
      <c r="V66" s="173">
        <f>$G66</f>
        <v>0.01</v>
      </c>
      <c r="W66" s="174"/>
      <c r="X66" s="173">
        <f>$G66</f>
        <v>0.01</v>
      </c>
      <c r="Y66" s="174"/>
      <c r="Z66" s="173">
        <f>$G66</f>
        <v>0.01</v>
      </c>
      <c r="AA66" s="174"/>
      <c r="AB66" s="173">
        <f>$G66</f>
        <v>0.01</v>
      </c>
      <c r="AC66" s="175"/>
      <c r="AD66" s="217"/>
    </row>
    <row r="67" spans="1:30" ht="15.5" hidden="1" outlineLevel="1" thickBot="1" x14ac:dyDescent="0.9">
      <c r="A67" s="114"/>
      <c r="B67" s="150"/>
      <c r="C67" s="159"/>
      <c r="D67" s="160"/>
      <c r="E67" s="176" t="s">
        <v>36</v>
      </c>
      <c r="F67" s="177"/>
      <c r="G67" s="178" t="s">
        <v>37</v>
      </c>
      <c r="H67" s="179"/>
      <c r="I67" s="180"/>
      <c r="J67" s="181">
        <v>0.04</v>
      </c>
      <c r="K67" s="182"/>
      <c r="L67" s="181">
        <v>0.03</v>
      </c>
      <c r="M67" s="182"/>
      <c r="N67" s="181">
        <v>0.02</v>
      </c>
      <c r="O67" s="182"/>
      <c r="P67" s="181">
        <v>0.02</v>
      </c>
      <c r="Q67" s="182"/>
      <c r="R67" s="181">
        <v>0.02</v>
      </c>
      <c r="S67" s="182"/>
      <c r="T67" s="181">
        <v>0.02</v>
      </c>
      <c r="U67" s="182"/>
      <c r="V67" s="181">
        <v>0.02</v>
      </c>
      <c r="W67" s="182"/>
      <c r="X67" s="181">
        <v>0.02</v>
      </c>
      <c r="Y67" s="182"/>
      <c r="Z67" s="181">
        <v>0.02</v>
      </c>
      <c r="AA67" s="182"/>
      <c r="AB67" s="181">
        <v>0.02</v>
      </c>
      <c r="AC67" s="183"/>
      <c r="AD67" s="217"/>
    </row>
    <row r="68" spans="1:30" hidden="1" outlineLevel="1" x14ac:dyDescent="0.75">
      <c r="A68" s="114"/>
      <c r="B68" s="184"/>
      <c r="C68" s="185"/>
      <c r="D68" s="186"/>
      <c r="E68" s="187"/>
      <c r="F68" s="187"/>
      <c r="G68" s="187"/>
      <c r="H68" s="188"/>
      <c r="I68" s="189"/>
      <c r="J68" s="190"/>
      <c r="K68" s="189"/>
      <c r="L68" s="190"/>
      <c r="M68" s="189"/>
      <c r="N68" s="190"/>
      <c r="O68" s="189"/>
      <c r="P68" s="190"/>
      <c r="Q68" s="189"/>
      <c r="R68" s="190"/>
      <c r="S68" s="189"/>
      <c r="T68" s="190"/>
      <c r="U68" s="189"/>
      <c r="V68" s="190"/>
      <c r="W68" s="189"/>
      <c r="X68" s="190"/>
      <c r="Y68" s="189"/>
      <c r="Z68" s="190"/>
      <c r="AA68" s="189"/>
      <c r="AB68" s="190"/>
      <c r="AC68" s="191"/>
      <c r="AD68" s="217"/>
    </row>
    <row r="69" spans="1:30" collapsed="1" x14ac:dyDescent="0.75">
      <c r="A69" s="114"/>
      <c r="B69" s="150" t="s">
        <v>8</v>
      </c>
      <c r="C69" s="151"/>
      <c r="D69" s="152"/>
      <c r="E69" s="152"/>
      <c r="F69" s="152"/>
      <c r="G69" s="152"/>
      <c r="H69" s="156">
        <f>H71*H$10</f>
        <v>6454368</v>
      </c>
      <c r="I69" s="154">
        <f>H69/H$35</f>
        <v>3.6101611421761146E-2</v>
      </c>
      <c r="J69" s="156">
        <f>J71*J$10</f>
        <v>6606762.8000000007</v>
      </c>
      <c r="K69" s="154">
        <f>J69/J$35</f>
        <v>3.1480843714451999E-2</v>
      </c>
      <c r="L69" s="156">
        <f>L71*L$10</f>
        <v>6328313.2752136746</v>
      </c>
      <c r="M69" s="154">
        <f>L69/L$35</f>
        <v>2.6037106048772376E-2</v>
      </c>
      <c r="N69" s="156">
        <f>N71*N$10</f>
        <v>6409107.6310013346</v>
      </c>
      <c r="O69" s="154">
        <f>N69/N$35</f>
        <v>2.5703461794561715E-2</v>
      </c>
      <c r="P69" s="156">
        <f>P71*P$10</f>
        <v>6455512.3720454695</v>
      </c>
      <c r="Q69" s="154">
        <f>P69/P$35</f>
        <v>2.5373573472228437E-2</v>
      </c>
      <c r="R69" s="156">
        <f>R71*R$10</f>
        <v>6520067.4957659245</v>
      </c>
      <c r="S69" s="154">
        <f>R69/R$35</f>
        <v>2.5047404434082987E-2</v>
      </c>
      <c r="T69" s="156">
        <f>T71*T$10</f>
        <v>6585268.1707235835</v>
      </c>
      <c r="U69" s="154">
        <f>T69/T$35</f>
        <v>2.4724918362362219E-2</v>
      </c>
      <c r="V69" s="156">
        <f>V71*V$10</f>
        <v>6669343.1013415894</v>
      </c>
      <c r="W69" s="154">
        <f>V69/V$35</f>
        <v>2.4406079265856334E-2</v>
      </c>
      <c r="X69" s="156">
        <f>X71*X$10</f>
        <v>6717632.0609551277</v>
      </c>
      <c r="Y69" s="154">
        <f>X69/X$35</f>
        <v>2.4090851476575019E-2</v>
      </c>
      <c r="Z69" s="156">
        <f>Z71*Z$10</f>
        <v>6784808.3815646786</v>
      </c>
      <c r="AA69" s="154">
        <f>Z69/Z$35</f>
        <v>2.377919964645249E-2</v>
      </c>
      <c r="AB69" s="156">
        <f>AB71*AB$10</f>
        <v>6852656.465380325</v>
      </c>
      <c r="AC69" s="155">
        <f>AB69/AB$35</f>
        <v>2.347108874409122E-2</v>
      </c>
      <c r="AD69" s="114"/>
    </row>
    <row r="70" spans="1:30" ht="5.15" hidden="1" customHeight="1" outlineLevel="1" x14ac:dyDescent="0.75">
      <c r="A70" s="114"/>
      <c r="B70" s="150"/>
      <c r="C70" s="151"/>
      <c r="D70" s="152"/>
      <c r="E70" s="152"/>
      <c r="F70" s="152"/>
      <c r="G70" s="152"/>
      <c r="H70" s="156"/>
      <c r="I70" s="154"/>
      <c r="J70" s="157"/>
      <c r="K70" s="154"/>
      <c r="L70" s="157"/>
      <c r="M70" s="154"/>
      <c r="N70" s="157"/>
      <c r="O70" s="154"/>
      <c r="P70" s="157"/>
      <c r="Q70" s="154"/>
      <c r="R70" s="157"/>
      <c r="S70" s="154"/>
      <c r="T70" s="157"/>
      <c r="U70" s="154"/>
      <c r="V70" s="157"/>
      <c r="W70" s="154"/>
      <c r="X70" s="157"/>
      <c r="Y70" s="154"/>
      <c r="Z70" s="157"/>
      <c r="AA70" s="154"/>
      <c r="AB70" s="157"/>
      <c r="AC70" s="155"/>
      <c r="AD70" s="114"/>
    </row>
    <row r="71" spans="1:30" ht="15.5" hidden="1" outlineLevel="1" thickBot="1" x14ac:dyDescent="0.9">
      <c r="A71" s="114"/>
      <c r="B71" s="150"/>
      <c r="C71" s="159"/>
      <c r="D71" s="160"/>
      <c r="E71" s="192" t="s">
        <v>306</v>
      </c>
      <c r="F71" s="193"/>
      <c r="G71" s="194"/>
      <c r="H71" s="163">
        <v>48</v>
      </c>
      <c r="I71" s="164"/>
      <c r="J71" s="163">
        <v>44</v>
      </c>
      <c r="K71" s="164"/>
      <c r="L71" s="163">
        <v>41</v>
      </c>
      <c r="M71" s="164"/>
      <c r="N71" s="165">
        <f>L71*(1+IF($E73=$B$99,$G72,N73))</f>
        <v>41.410000000000004</v>
      </c>
      <c r="O71" s="166"/>
      <c r="P71" s="165">
        <f>N71*(1+IF($E73=$B$99,$G72,P73))</f>
        <v>41.824100000000001</v>
      </c>
      <c r="Q71" s="166"/>
      <c r="R71" s="165">
        <f>P71*(1+IF($E73=$B$99,$G72,R73))</f>
        <v>42.242341000000003</v>
      </c>
      <c r="S71" s="166"/>
      <c r="T71" s="165">
        <f>R71*(1+IF($E73=$B$99,$G72,T73))</f>
        <v>42.664764410000004</v>
      </c>
      <c r="U71" s="166"/>
      <c r="V71" s="165">
        <f>T71*(1+IF($E73=$B$99,$G72,V73))</f>
        <v>43.091412054100005</v>
      </c>
      <c r="W71" s="166"/>
      <c r="X71" s="165">
        <f>V71*(1+IF($E73=$B$99,$G72,X73))</f>
        <v>43.522326174641002</v>
      </c>
      <c r="Y71" s="166"/>
      <c r="Z71" s="165">
        <f>X71*(1+IF($E73=$B$99,$G72,Z73))</f>
        <v>43.95754943638741</v>
      </c>
      <c r="AA71" s="166"/>
      <c r="AB71" s="165">
        <f>Z71*(1+IF($E73=$B$99,$G72,AB73))</f>
        <v>44.397124930751282</v>
      </c>
      <c r="AC71" s="167"/>
      <c r="AD71" s="114"/>
    </row>
    <row r="72" spans="1:30" hidden="1" outlineLevel="1" x14ac:dyDescent="0.75">
      <c r="A72" s="114"/>
      <c r="B72" s="150"/>
      <c r="C72" s="159"/>
      <c r="D72" s="160"/>
      <c r="E72" s="168" t="s">
        <v>38</v>
      </c>
      <c r="F72" s="169"/>
      <c r="G72" s="170">
        <v>0.03</v>
      </c>
      <c r="H72" s="215">
        <f>$G72</f>
        <v>0.03</v>
      </c>
      <c r="I72" s="174"/>
      <c r="J72" s="173">
        <f>$G72</f>
        <v>0.03</v>
      </c>
      <c r="K72" s="174"/>
      <c r="L72" s="173">
        <f>$G72</f>
        <v>0.03</v>
      </c>
      <c r="M72" s="174"/>
      <c r="N72" s="173">
        <f>$G72</f>
        <v>0.03</v>
      </c>
      <c r="O72" s="174"/>
      <c r="P72" s="173">
        <f>$G72</f>
        <v>0.03</v>
      </c>
      <c r="Q72" s="174"/>
      <c r="R72" s="173">
        <f>$G72</f>
        <v>0.03</v>
      </c>
      <c r="S72" s="174"/>
      <c r="T72" s="173">
        <f>$G72</f>
        <v>0.03</v>
      </c>
      <c r="U72" s="174"/>
      <c r="V72" s="173">
        <f>$G72</f>
        <v>0.03</v>
      </c>
      <c r="W72" s="174"/>
      <c r="X72" s="173">
        <f>$G72</f>
        <v>0.03</v>
      </c>
      <c r="Y72" s="174"/>
      <c r="Z72" s="173">
        <f>$G72</f>
        <v>0.03</v>
      </c>
      <c r="AA72" s="174"/>
      <c r="AB72" s="173">
        <f>$G72</f>
        <v>0.03</v>
      </c>
      <c r="AC72" s="175"/>
      <c r="AD72" s="114"/>
    </row>
    <row r="73" spans="1:30" ht="15.5" hidden="1" outlineLevel="1" thickBot="1" x14ac:dyDescent="0.9">
      <c r="A73" s="114"/>
      <c r="B73" s="150"/>
      <c r="C73" s="159"/>
      <c r="D73" s="160"/>
      <c r="E73" s="176" t="s">
        <v>35</v>
      </c>
      <c r="F73" s="177"/>
      <c r="G73" s="178" t="s">
        <v>37</v>
      </c>
      <c r="H73" s="179"/>
      <c r="I73" s="180"/>
      <c r="J73" s="181">
        <v>0</v>
      </c>
      <c r="K73" s="182"/>
      <c r="L73" s="181">
        <v>0</v>
      </c>
      <c r="M73" s="182"/>
      <c r="N73" s="181">
        <v>0.01</v>
      </c>
      <c r="O73" s="182"/>
      <c r="P73" s="181">
        <v>0.01</v>
      </c>
      <c r="Q73" s="182"/>
      <c r="R73" s="181">
        <v>0.01</v>
      </c>
      <c r="S73" s="182"/>
      <c r="T73" s="181">
        <v>0.01</v>
      </c>
      <c r="U73" s="182"/>
      <c r="V73" s="181">
        <v>0.01</v>
      </c>
      <c r="W73" s="182"/>
      <c r="X73" s="181">
        <v>0.01</v>
      </c>
      <c r="Y73" s="182"/>
      <c r="Z73" s="181">
        <v>0.01</v>
      </c>
      <c r="AA73" s="182"/>
      <c r="AB73" s="181">
        <v>0.01</v>
      </c>
      <c r="AC73" s="183"/>
      <c r="AD73" s="114"/>
    </row>
    <row r="74" spans="1:30" hidden="1" outlineLevel="1" x14ac:dyDescent="0.75">
      <c r="A74" s="114"/>
      <c r="B74" s="184"/>
      <c r="C74" s="159"/>
      <c r="D74" s="218"/>
      <c r="E74" s="219"/>
      <c r="F74" s="219"/>
      <c r="G74" s="219"/>
      <c r="H74" s="188"/>
      <c r="I74" s="189"/>
      <c r="J74" s="190"/>
      <c r="K74" s="189"/>
      <c r="L74" s="190"/>
      <c r="M74" s="189"/>
      <c r="N74" s="190"/>
      <c r="O74" s="189"/>
      <c r="P74" s="190"/>
      <c r="Q74" s="189"/>
      <c r="R74" s="190"/>
      <c r="S74" s="189"/>
      <c r="T74" s="190"/>
      <c r="U74" s="189"/>
      <c r="V74" s="190"/>
      <c r="W74" s="189"/>
      <c r="X74" s="190"/>
      <c r="Y74" s="189"/>
      <c r="Z74" s="190"/>
      <c r="AA74" s="189"/>
      <c r="AB74" s="190"/>
      <c r="AC74" s="191"/>
      <c r="AD74" s="114"/>
    </row>
    <row r="75" spans="1:30" s="885" customFormat="1" collapsed="1" x14ac:dyDescent="0.75">
      <c r="A75" s="883"/>
      <c r="B75" s="971" t="s">
        <v>7</v>
      </c>
      <c r="C75" s="220"/>
      <c r="D75" s="884"/>
      <c r="E75" s="884"/>
      <c r="F75" s="884"/>
      <c r="G75" s="884"/>
      <c r="H75" s="895">
        <f>+H69+H63+H57+H51+H45</f>
        <v>52097114.528709143</v>
      </c>
      <c r="I75" s="896">
        <f>H75/H$35</f>
        <v>0.29139797806856454</v>
      </c>
      <c r="J75" s="895">
        <f>+J69+J63+J57+J51+J45</f>
        <v>59102683.188674226</v>
      </c>
      <c r="K75" s="896">
        <f>J75/J$35</f>
        <v>0.28162087680329956</v>
      </c>
      <c r="L75" s="1354">
        <f>+L69+L63+L57+L51+L45</f>
        <v>61917320.182097346</v>
      </c>
      <c r="M75" s="896">
        <f>L75/L$35</f>
        <v>0.25475158414666643</v>
      </c>
      <c r="N75" s="895">
        <f>+N69+N63+N57+N51+N45</f>
        <v>63838861.850092322</v>
      </c>
      <c r="O75" s="896">
        <f>N75/N$35</f>
        <v>0.25602312225731599</v>
      </c>
      <c r="P75" s="895">
        <f>+P69+P63+P57+P51+P45</f>
        <v>65471891.762179285</v>
      </c>
      <c r="Q75" s="896">
        <f>P75/P$35</f>
        <v>0.25733911737002285</v>
      </c>
      <c r="R75" s="895">
        <f>+R69+R63+R57+R51+R45</f>
        <v>67341948.789259613</v>
      </c>
      <c r="S75" s="896">
        <f>R75/R$35</f>
        <v>0.25869993336713859</v>
      </c>
      <c r="T75" s="895">
        <f>+T69+T63+T57+T51+T45</f>
        <v>69276967.599223763</v>
      </c>
      <c r="U75" s="896">
        <f>T75/T$35</f>
        <v>0.26010594008878635</v>
      </c>
      <c r="V75" s="895">
        <f>+V69+V63+V57+V51+V45</f>
        <v>71474683.758943528</v>
      </c>
      <c r="W75" s="896">
        <f>V75/V$35</f>
        <v>0.26155751335868255</v>
      </c>
      <c r="X75" s="895">
        <f>+X69+X63+X57+X51+X45</f>
        <v>73351784.128417999</v>
      </c>
      <c r="Y75" s="896">
        <f>X75/X$35</f>
        <v>0.26305503501009847</v>
      </c>
      <c r="Z75" s="895">
        <f>+Z69+Z63+Z57+Z51+Z45</f>
        <v>75496770.836424649</v>
      </c>
      <c r="AA75" s="896">
        <f>Z75/Z$35</f>
        <v>0.26459889291196181</v>
      </c>
      <c r="AB75" s="895">
        <f>+AB69+AB63+AB57+AB51+AB45</f>
        <v>77717104.981613845</v>
      </c>
      <c r="AC75" s="897">
        <f>AB75/AB$35</f>
        <v>0.26618948099510104</v>
      </c>
      <c r="AD75" s="883"/>
    </row>
    <row r="76" spans="1:30" x14ac:dyDescent="0.75">
      <c r="A76" s="114"/>
      <c r="B76" s="207" t="s">
        <v>6</v>
      </c>
      <c r="C76" s="220"/>
      <c r="D76" s="221"/>
      <c r="E76" s="221"/>
      <c r="F76" s="221"/>
      <c r="G76" s="222"/>
      <c r="H76" s="210">
        <f>H43-H75</f>
        <v>64822584.925873905</v>
      </c>
      <c r="I76" s="211">
        <f>H76/H$35</f>
        <v>0.36257613020329976</v>
      </c>
      <c r="J76" s="210">
        <f>J43-J75</f>
        <v>80844372.105856702</v>
      </c>
      <c r="K76" s="211">
        <f>J76/J$35</f>
        <v>0.38521877059934362</v>
      </c>
      <c r="L76" s="210">
        <f>L43-L75</f>
        <v>104417682.01642939</v>
      </c>
      <c r="M76" s="211">
        <f>L76/L$35</f>
        <v>0.42961436038214573</v>
      </c>
      <c r="N76" s="210">
        <f>N43-N75</f>
        <v>106541438.93529475</v>
      </c>
      <c r="O76" s="211">
        <f>N76/N$35</f>
        <v>0.42728004628362409</v>
      </c>
      <c r="P76" s="210">
        <f>P43-P75</f>
        <v>107984899.41141024</v>
      </c>
      <c r="Q76" s="211">
        <f>P76/P$35</f>
        <v>0.42443769312124185</v>
      </c>
      <c r="R76" s="210">
        <f>R43-R75</f>
        <v>109789649.63879517</v>
      </c>
      <c r="S76" s="211">
        <f>R76/R$35</f>
        <v>0.42176645547994202</v>
      </c>
      <c r="T76" s="210">
        <f>T43-T75</f>
        <v>111607480.46860215</v>
      </c>
      <c r="U76" s="211">
        <f>T76/T$35</f>
        <v>0.41903925120059521</v>
      </c>
      <c r="V76" s="210">
        <f>V43-V75</f>
        <v>113811307.45925215</v>
      </c>
      <c r="W76" s="211">
        <f>V76/V$35</f>
        <v>0.41648596405881433</v>
      </c>
      <c r="X76" s="210">
        <f>X43-X75</f>
        <v>115278970.57000503</v>
      </c>
      <c r="Y76" s="211">
        <f>X76/X$35</f>
        <v>0.41341480646375117</v>
      </c>
      <c r="Z76" s="210">
        <f>Z43-Z75</f>
        <v>117130954.0664041</v>
      </c>
      <c r="AA76" s="211">
        <f>Z76/Z$35</f>
        <v>0.41051717084486794</v>
      </c>
      <c r="AB76" s="210">
        <f>AB43-AB75</f>
        <v>118992411.12057105</v>
      </c>
      <c r="AC76" s="212">
        <f>AB76/AB$35</f>
        <v>0.40756186383980714</v>
      </c>
      <c r="AD76" s="114"/>
    </row>
    <row r="77" spans="1:30" x14ac:dyDescent="0.75">
      <c r="A77" s="114"/>
      <c r="B77" s="223" t="s">
        <v>5</v>
      </c>
      <c r="C77" s="151"/>
      <c r="D77" s="152"/>
      <c r="G77" s="224">
        <v>0</v>
      </c>
      <c r="H77" s="225">
        <f>$G$77*H$35</f>
        <v>0</v>
      </c>
      <c r="I77" s="154">
        <f>H77/H$35</f>
        <v>0</v>
      </c>
      <c r="J77" s="226">
        <f>$G$77*J$35</f>
        <v>0</v>
      </c>
      <c r="K77" s="154">
        <f>J77/J$35</f>
        <v>0</v>
      </c>
      <c r="L77" s="226">
        <f>$G$77*L$35</f>
        <v>0</v>
      </c>
      <c r="M77" s="154">
        <f>L77/L$35</f>
        <v>0</v>
      </c>
      <c r="N77" s="226">
        <f>$G$77*N$35</f>
        <v>0</v>
      </c>
      <c r="O77" s="154">
        <f>N77/N$35</f>
        <v>0</v>
      </c>
      <c r="P77" s="226">
        <f>$G$77*P$35</f>
        <v>0</v>
      </c>
      <c r="Q77" s="154">
        <f>P77/P$35</f>
        <v>0</v>
      </c>
      <c r="R77" s="226">
        <f>$G$77*R$35</f>
        <v>0</v>
      </c>
      <c r="S77" s="154">
        <f>R77/R$35</f>
        <v>0</v>
      </c>
      <c r="T77" s="226">
        <f>$G$77*T$35</f>
        <v>0</v>
      </c>
      <c r="U77" s="154">
        <f>T77/T$35</f>
        <v>0</v>
      </c>
      <c r="V77" s="226">
        <f>$G$77*V$35</f>
        <v>0</v>
      </c>
      <c r="W77" s="154">
        <f>V77/V$35</f>
        <v>0</v>
      </c>
      <c r="X77" s="226">
        <f>$G$77*X$35</f>
        <v>0</v>
      </c>
      <c r="Y77" s="154">
        <f>X77/X$35</f>
        <v>0</v>
      </c>
      <c r="Z77" s="226">
        <f>$G$77*Z$35</f>
        <v>0</v>
      </c>
      <c r="AA77" s="154">
        <f>Z77/Z$35</f>
        <v>0</v>
      </c>
      <c r="AB77" s="226">
        <f>$G$77*AB$35</f>
        <v>0</v>
      </c>
      <c r="AC77" s="155">
        <f>AB77/AB$35</f>
        <v>0</v>
      </c>
      <c r="AD77" s="114"/>
    </row>
    <row r="78" spans="1:30" x14ac:dyDescent="0.75">
      <c r="A78" s="114"/>
      <c r="B78" s="207" t="s">
        <v>4</v>
      </c>
      <c r="C78" s="220"/>
      <c r="D78" s="221"/>
      <c r="E78" s="221"/>
      <c r="F78" s="221"/>
      <c r="G78" s="227"/>
      <c r="H78" s="210">
        <f>H76-H77</f>
        <v>64822584.925873905</v>
      </c>
      <c r="I78" s="211">
        <f>H78/H$35</f>
        <v>0.36257613020329976</v>
      </c>
      <c r="J78" s="210">
        <f>J76-J77</f>
        <v>80844372.105856702</v>
      </c>
      <c r="K78" s="211">
        <f>J78/J$35</f>
        <v>0.38521877059934362</v>
      </c>
      <c r="L78" s="210">
        <f>L76-L77</f>
        <v>104417682.01642939</v>
      </c>
      <c r="M78" s="211">
        <f>L78/L$35</f>
        <v>0.42961436038214573</v>
      </c>
      <c r="N78" s="210">
        <f>N76-N77</f>
        <v>106541438.93529475</v>
      </c>
      <c r="O78" s="211">
        <f>N78/N$35</f>
        <v>0.42728004628362409</v>
      </c>
      <c r="P78" s="210">
        <f>P76-P77</f>
        <v>107984899.41141024</v>
      </c>
      <c r="Q78" s="211">
        <f>P78/P$35</f>
        <v>0.42443769312124185</v>
      </c>
      <c r="R78" s="210">
        <f>R76-R77</f>
        <v>109789649.63879517</v>
      </c>
      <c r="S78" s="211">
        <f>R78/R$35</f>
        <v>0.42176645547994202</v>
      </c>
      <c r="T78" s="210">
        <f>T76-T77</f>
        <v>111607480.46860215</v>
      </c>
      <c r="U78" s="211">
        <f>T78/T$35</f>
        <v>0.41903925120059521</v>
      </c>
      <c r="V78" s="210">
        <f>V76-V77</f>
        <v>113811307.45925215</v>
      </c>
      <c r="W78" s="211">
        <f>V78/V$35</f>
        <v>0.41648596405881433</v>
      </c>
      <c r="X78" s="210">
        <f>X76-X77</f>
        <v>115278970.57000503</v>
      </c>
      <c r="Y78" s="211">
        <f>X78/X$35</f>
        <v>0.41341480646375117</v>
      </c>
      <c r="Z78" s="210">
        <f>Z76-Z77</f>
        <v>117130954.0664041</v>
      </c>
      <c r="AA78" s="211">
        <f>Z78/Z$35</f>
        <v>0.41051717084486794</v>
      </c>
      <c r="AB78" s="210">
        <f>AB76-AB77</f>
        <v>118992411.12057105</v>
      </c>
      <c r="AC78" s="212">
        <f>AB78/AB$35</f>
        <v>0.40756186383980714</v>
      </c>
      <c r="AD78" s="114"/>
    </row>
    <row r="79" spans="1:30" x14ac:dyDescent="0.75">
      <c r="A79" s="114"/>
      <c r="B79" s="197" t="s">
        <v>3</v>
      </c>
      <c r="C79" s="144"/>
      <c r="D79" s="221"/>
      <c r="E79" s="221"/>
      <c r="F79" s="221"/>
      <c r="G79" s="198" t="s">
        <v>34</v>
      </c>
      <c r="H79" s="228"/>
      <c r="I79" s="200"/>
      <c r="J79" s="228"/>
      <c r="K79" s="200"/>
      <c r="L79" s="228"/>
      <c r="M79" s="200"/>
      <c r="N79" s="228"/>
      <c r="O79" s="200"/>
      <c r="P79" s="228"/>
      <c r="Q79" s="200"/>
      <c r="R79" s="228"/>
      <c r="S79" s="200"/>
      <c r="T79" s="228"/>
      <c r="U79" s="200"/>
      <c r="V79" s="228"/>
      <c r="W79" s="200"/>
      <c r="X79" s="228"/>
      <c r="Y79" s="200"/>
      <c r="Z79" s="228"/>
      <c r="AA79" s="200"/>
      <c r="AB79" s="228"/>
      <c r="AC79" s="201"/>
      <c r="AD79" s="114"/>
    </row>
    <row r="80" spans="1:30" x14ac:dyDescent="0.75">
      <c r="A80" s="114"/>
      <c r="B80" s="202" t="s">
        <v>307</v>
      </c>
      <c r="C80" s="195"/>
      <c r="D80" s="196"/>
      <c r="E80" s="196"/>
      <c r="F80" s="196"/>
      <c r="G80" s="203">
        <v>0.02</v>
      </c>
      <c r="H80" s="205">
        <v>0</v>
      </c>
      <c r="I80" s="154">
        <f>H80/H$35</f>
        <v>0</v>
      </c>
      <c r="J80" s="205">
        <f>+H80*1.02</f>
        <v>0</v>
      </c>
      <c r="K80" s="154">
        <f>J80/J$35</f>
        <v>0</v>
      </c>
      <c r="L80" s="205">
        <f>+J80*1.02</f>
        <v>0</v>
      </c>
      <c r="M80" s="154">
        <f>L80/L$35</f>
        <v>0</v>
      </c>
      <c r="N80" s="205">
        <f>+L80*1.02</f>
        <v>0</v>
      </c>
      <c r="O80" s="154">
        <f>N80/N$35</f>
        <v>0</v>
      </c>
      <c r="P80" s="205">
        <f>+N80*1.02</f>
        <v>0</v>
      </c>
      <c r="Q80" s="154">
        <f>P80/P$35</f>
        <v>0</v>
      </c>
      <c r="R80" s="205">
        <f>+P80*1.02</f>
        <v>0</v>
      </c>
      <c r="S80" s="154">
        <f>R80/R$35</f>
        <v>0</v>
      </c>
      <c r="T80" s="205">
        <f>+R80*1.02</f>
        <v>0</v>
      </c>
      <c r="U80" s="154">
        <f>T80/T$35</f>
        <v>0</v>
      </c>
      <c r="V80" s="205">
        <f>+T80*1.02</f>
        <v>0</v>
      </c>
      <c r="W80" s="154">
        <f>V80/V$35</f>
        <v>0</v>
      </c>
      <c r="X80" s="205">
        <f>+V80*1.02</f>
        <v>0</v>
      </c>
      <c r="Y80" s="154">
        <f>X80/X$35</f>
        <v>0</v>
      </c>
      <c r="Z80" s="205">
        <f>+X80*1.02</f>
        <v>0</v>
      </c>
      <c r="AA80" s="154">
        <f>Z80/Z$35</f>
        <v>0</v>
      </c>
      <c r="AB80" s="205">
        <f>+Z80*1.02</f>
        <v>0</v>
      </c>
      <c r="AC80" s="155">
        <f>AB80/AB$35</f>
        <v>0</v>
      </c>
      <c r="AD80" s="114"/>
    </row>
    <row r="81" spans="1:30" x14ac:dyDescent="0.75">
      <c r="A81" s="114"/>
      <c r="B81" s="202" t="s">
        <v>301</v>
      </c>
      <c r="C81" s="195"/>
      <c r="D81" s="196"/>
      <c r="E81" s="196"/>
      <c r="F81" s="196"/>
      <c r="G81" s="203"/>
      <c r="H81" s="156">
        <f>H35*I81</f>
        <v>2234792.2107257615</v>
      </c>
      <c r="I81" s="154">
        <f>I82</f>
        <v>1.2500000000000001E-2</v>
      </c>
      <c r="J81" s="156">
        <f>J35*K81</f>
        <v>2623326.6093210746</v>
      </c>
      <c r="K81" s="154">
        <f>K82</f>
        <v>1.2500000000000001E-2</v>
      </c>
      <c r="L81" s="156">
        <f>L35*M81</f>
        <v>3645746.9178945376</v>
      </c>
      <c r="M81" s="154">
        <f>M82</f>
        <v>1.4999999999999999E-2</v>
      </c>
      <c r="N81" s="156">
        <f>N35*O81</f>
        <v>4363590.5715335906</v>
      </c>
      <c r="O81" s="154">
        <f>O82</f>
        <v>1.7500000000000002E-2</v>
      </c>
      <c r="P81" s="156">
        <f>P35*Q81</f>
        <v>4452327.798228493</v>
      </c>
      <c r="Q81" s="154">
        <f>Q82</f>
        <v>1.7500000000000002E-2</v>
      </c>
      <c r="R81" s="156">
        <f>R35*S81</f>
        <v>4555409.3828836698</v>
      </c>
      <c r="S81" s="154">
        <f>S82</f>
        <v>1.7500000000000002E-2</v>
      </c>
      <c r="T81" s="156">
        <f>T35*U81</f>
        <v>4660973.6500926707</v>
      </c>
      <c r="U81" s="154">
        <f>U82</f>
        <v>1.7500000000000002E-2</v>
      </c>
      <c r="V81" s="156">
        <f>V35*W81</f>
        <v>4782148.8655393291</v>
      </c>
      <c r="W81" s="154">
        <f>W82</f>
        <v>1.7500000000000002E-2</v>
      </c>
      <c r="X81" s="156">
        <f>X35*Y81</f>
        <v>4879800.997529041</v>
      </c>
      <c r="Y81" s="154">
        <f>Y82</f>
        <v>1.7500000000000002E-2</v>
      </c>
      <c r="Z81" s="156">
        <f>Z35*AA81</f>
        <v>4993193.5659195036</v>
      </c>
      <c r="AA81" s="154">
        <f>AA82</f>
        <v>1.7500000000000002E-2</v>
      </c>
      <c r="AB81" s="156">
        <f>AB35*AC81</f>
        <v>5109327.882130973</v>
      </c>
      <c r="AC81" s="155">
        <f>AC82</f>
        <v>1.7500000000000002E-2</v>
      </c>
      <c r="AD81" s="114"/>
    </row>
    <row r="82" spans="1:30" hidden="1" outlineLevel="1" x14ac:dyDescent="0.75">
      <c r="A82" s="114"/>
      <c r="B82" s="234"/>
      <c r="C82" s="159"/>
      <c r="D82" s="152"/>
      <c r="E82" s="152"/>
      <c r="F82" s="152"/>
      <c r="G82" s="152"/>
      <c r="H82" s="205"/>
      <c r="I82" s="637">
        <v>1.2500000000000001E-2</v>
      </c>
      <c r="J82" s="236"/>
      <c r="K82" s="637">
        <v>1.2500000000000001E-2</v>
      </c>
      <c r="L82" s="236"/>
      <c r="M82" s="637">
        <v>1.4999999999999999E-2</v>
      </c>
      <c r="N82" s="236"/>
      <c r="O82" s="637">
        <v>1.7500000000000002E-2</v>
      </c>
      <c r="P82" s="236"/>
      <c r="Q82" s="638">
        <f>+O$82</f>
        <v>1.7500000000000002E-2</v>
      </c>
      <c r="R82" s="636"/>
      <c r="S82" s="639">
        <f>+Q$82</f>
        <v>1.7500000000000002E-2</v>
      </c>
      <c r="T82" s="640"/>
      <c r="U82" s="639">
        <f>+S$82</f>
        <v>1.7500000000000002E-2</v>
      </c>
      <c r="V82" s="640"/>
      <c r="W82" s="639">
        <f>+U$82</f>
        <v>1.7500000000000002E-2</v>
      </c>
      <c r="X82" s="640"/>
      <c r="Y82" s="639">
        <f>+W$82</f>
        <v>1.7500000000000002E-2</v>
      </c>
      <c r="Z82" s="640"/>
      <c r="AA82" s="639">
        <f>+Y$82</f>
        <v>1.7500000000000002E-2</v>
      </c>
      <c r="AB82" s="640"/>
      <c r="AC82" s="639">
        <f>+AA$82</f>
        <v>1.7500000000000002E-2</v>
      </c>
      <c r="AD82" s="114"/>
    </row>
    <row r="83" spans="1:30" collapsed="1" x14ac:dyDescent="0.75">
      <c r="A83" s="114"/>
      <c r="B83" s="202" t="s">
        <v>2</v>
      </c>
      <c r="C83" s="151"/>
      <c r="D83" s="152"/>
      <c r="E83" s="152"/>
      <c r="F83" s="152"/>
      <c r="G83" s="641">
        <v>5.5E-2</v>
      </c>
      <c r="H83" s="205">
        <v>150000</v>
      </c>
      <c r="I83" s="154">
        <f>H83/H$35</f>
        <v>8.3900417721211008E-4</v>
      </c>
      <c r="J83" s="156">
        <f>+H83*(1+$G$83)</f>
        <v>158250</v>
      </c>
      <c r="K83" s="154">
        <f>J83/J$35</f>
        <v>7.5405212335033858E-4</v>
      </c>
      <c r="L83" s="156">
        <f>+J83*(1+$G$83)</f>
        <v>166953.75</v>
      </c>
      <c r="M83" s="154">
        <f>L83/L$35</f>
        <v>6.8691171011021977E-4</v>
      </c>
      <c r="N83" s="156">
        <f>+L83*(1+$G$83)</f>
        <v>176136.20624999999</v>
      </c>
      <c r="O83" s="154">
        <f>N83/N$35</f>
        <v>7.063869899901474E-4</v>
      </c>
      <c r="P83" s="156">
        <f>+N83*1.02</f>
        <v>179658.930375</v>
      </c>
      <c r="Q83" s="154">
        <f>P83/P$35</f>
        <v>7.0615449356928707E-4</v>
      </c>
      <c r="R83" s="156">
        <f>+P83*1.02</f>
        <v>183252.10898250001</v>
      </c>
      <c r="S83" s="154">
        <f>R83/R$35</f>
        <v>7.0397886065811884E-4</v>
      </c>
      <c r="T83" s="156">
        <f>+R83*1.02</f>
        <v>186917.15116215002</v>
      </c>
      <c r="U83" s="154">
        <f>T83/T$35</f>
        <v>7.0179545968310502E-4</v>
      </c>
      <c r="V83" s="156">
        <f>+T83*1.02</f>
        <v>190655.49418539304</v>
      </c>
      <c r="W83" s="154">
        <f>V83/V$35</f>
        <v>6.9769286612705482E-4</v>
      </c>
      <c r="X83" s="156">
        <f>+V83*1.02</f>
        <v>194468.6040691009</v>
      </c>
      <c r="Y83" s="154">
        <f>X83/X$35</f>
        <v>6.9740560587051132E-4</v>
      </c>
      <c r="Z83" s="156">
        <f>+X83*1.02</f>
        <v>198357.97615048292</v>
      </c>
      <c r="AA83" s="154">
        <f>Z83/Z$35</f>
        <v>6.9519928214403467E-4</v>
      </c>
      <c r="AB83" s="156">
        <f>+Z83*1.02</f>
        <v>202325.13567349259</v>
      </c>
      <c r="AC83" s="155">
        <f>AB83/AB$35</f>
        <v>6.9298544856929165E-4</v>
      </c>
      <c r="AD83" s="114"/>
    </row>
    <row r="84" spans="1:30" x14ac:dyDescent="0.75">
      <c r="A84" s="114"/>
      <c r="B84" s="206" t="s">
        <v>308</v>
      </c>
      <c r="C84" s="195"/>
      <c r="D84" s="196"/>
      <c r="E84" s="196"/>
      <c r="F84" s="196"/>
      <c r="G84" s="203">
        <v>0.02</v>
      </c>
      <c r="H84" s="205">
        <v>0</v>
      </c>
      <c r="I84" s="154">
        <f>H84/H$35</f>
        <v>0</v>
      </c>
      <c r="J84" s="205">
        <v>0</v>
      </c>
      <c r="K84" s="154">
        <f>J84/J$35</f>
        <v>0</v>
      </c>
      <c r="L84" s="205">
        <v>0</v>
      </c>
      <c r="M84" s="154">
        <f>L84/L$35</f>
        <v>0</v>
      </c>
      <c r="N84" s="205">
        <v>0</v>
      </c>
      <c r="O84" s="154">
        <f>N84/N$35</f>
        <v>0</v>
      </c>
      <c r="P84" s="205">
        <v>0</v>
      </c>
      <c r="Q84" s="154">
        <f>P84/P$35</f>
        <v>0</v>
      </c>
      <c r="R84" s="205">
        <v>0</v>
      </c>
      <c r="S84" s="154">
        <f>R84/R$35</f>
        <v>0</v>
      </c>
      <c r="T84" s="205">
        <v>0</v>
      </c>
      <c r="U84" s="154">
        <f>T84/T$35</f>
        <v>0</v>
      </c>
      <c r="V84" s="205">
        <v>0</v>
      </c>
      <c r="W84" s="154">
        <f>V84/V$35</f>
        <v>0</v>
      </c>
      <c r="X84" s="205">
        <v>0</v>
      </c>
      <c r="Y84" s="154">
        <f>X84/X$35</f>
        <v>0</v>
      </c>
      <c r="Z84" s="205">
        <v>0</v>
      </c>
      <c r="AA84" s="154">
        <f>Z84/Z$35</f>
        <v>0</v>
      </c>
      <c r="AB84" s="205">
        <v>0</v>
      </c>
      <c r="AC84" s="155">
        <f>AB84/AB$35</f>
        <v>0</v>
      </c>
      <c r="AD84" s="114"/>
    </row>
    <row r="85" spans="1:30" x14ac:dyDescent="0.75">
      <c r="A85" s="114"/>
      <c r="B85" s="644" t="s">
        <v>76</v>
      </c>
      <c r="C85" s="645"/>
      <c r="D85" s="646"/>
      <c r="E85" s="646"/>
      <c r="F85" s="646"/>
      <c r="G85" s="646"/>
      <c r="H85" s="647">
        <f>SUM(H80:H84)</f>
        <v>2384792.2107257615</v>
      </c>
      <c r="I85" s="642">
        <f>H85/H$35</f>
        <v>1.3339004177212109E-2</v>
      </c>
      <c r="J85" s="231">
        <f>SUM(J80:J84)</f>
        <v>2781576.6093210746</v>
      </c>
      <c r="K85" s="642">
        <f>J85/J$35</f>
        <v>1.3254052123350341E-2</v>
      </c>
      <c r="L85" s="231">
        <f>SUM(L80:L84)</f>
        <v>3812700.6678945376</v>
      </c>
      <c r="M85" s="642">
        <f>L85/L$35</f>
        <v>1.5686911710110218E-2</v>
      </c>
      <c r="N85" s="231">
        <f>SUM(N80:N84)</f>
        <v>4539726.7777835904</v>
      </c>
      <c r="O85" s="642">
        <f>N85/N$35</f>
        <v>1.8206386989990147E-2</v>
      </c>
      <c r="P85" s="231">
        <f>SUM(P80:P84)</f>
        <v>4631986.7286034934</v>
      </c>
      <c r="Q85" s="642">
        <f>P85/P$35</f>
        <v>1.8206154493569292E-2</v>
      </c>
      <c r="R85" s="231">
        <f>SUM(R80:R84)</f>
        <v>4738661.4918661695</v>
      </c>
      <c r="S85" s="642">
        <f>R85/R$35</f>
        <v>1.8203978860658117E-2</v>
      </c>
      <c r="T85" s="231">
        <f>SUM(T80:T84)</f>
        <v>4847890.801254821</v>
      </c>
      <c r="U85" s="642">
        <f>T85/T$35</f>
        <v>1.8201795459683107E-2</v>
      </c>
      <c r="V85" s="231">
        <f>SUM(V80:V84)</f>
        <v>4972804.3597247219</v>
      </c>
      <c r="W85" s="642">
        <f>V85/V$35</f>
        <v>1.8197692866127053E-2</v>
      </c>
      <c r="X85" s="231">
        <f>SUM(X80:X84)</f>
        <v>5074269.6015981417</v>
      </c>
      <c r="Y85" s="642">
        <f>X85/X$35</f>
        <v>1.8197405605870513E-2</v>
      </c>
      <c r="Z85" s="231">
        <f>SUM(Z80:Z84)</f>
        <v>5191551.5420699865</v>
      </c>
      <c r="AA85" s="642">
        <f>Z85/Z$35</f>
        <v>1.8195199282144039E-2</v>
      </c>
      <c r="AB85" s="231">
        <f>SUM(AB80:AB84)</f>
        <v>5311653.0178044653</v>
      </c>
      <c r="AC85" s="643">
        <f>AB85/AB$35</f>
        <v>1.8192985448569295E-2</v>
      </c>
      <c r="AD85" s="114"/>
    </row>
    <row r="86" spans="1:30" x14ac:dyDescent="0.75">
      <c r="A86" s="114"/>
      <c r="B86" s="207" t="s">
        <v>1</v>
      </c>
      <c r="C86" s="208"/>
      <c r="D86" s="209"/>
      <c r="E86" s="209"/>
      <c r="F86" s="209"/>
      <c r="G86" s="209"/>
      <c r="H86" s="210">
        <f>H78-H85</f>
        <v>62437792.715148143</v>
      </c>
      <c r="I86" s="230">
        <f>H86/H$35</f>
        <v>0.34923712602608764</v>
      </c>
      <c r="J86" s="210">
        <f>J78-J85</f>
        <v>78062795.496535629</v>
      </c>
      <c r="K86" s="211">
        <f>J86/J$35</f>
        <v>0.37196471847599327</v>
      </c>
      <c r="L86" s="210">
        <f>L78-L85</f>
        <v>100604981.34853485</v>
      </c>
      <c r="M86" s="211">
        <f>L86/L$35</f>
        <v>0.41392744867203546</v>
      </c>
      <c r="N86" s="210">
        <f>N78-N85</f>
        <v>102001712.15751116</v>
      </c>
      <c r="O86" s="211">
        <f>N86/N$35</f>
        <v>0.40907365929363393</v>
      </c>
      <c r="P86" s="210">
        <f>P78-P85</f>
        <v>103352912.68280675</v>
      </c>
      <c r="Q86" s="211">
        <f>P86/P$35</f>
        <v>0.40623153862767253</v>
      </c>
      <c r="R86" s="210">
        <f>R78-R85</f>
        <v>105050988.146929</v>
      </c>
      <c r="S86" s="211">
        <f>R86/R$35</f>
        <v>0.40356247661928391</v>
      </c>
      <c r="T86" s="210">
        <f>T78-T85</f>
        <v>106759589.66734733</v>
      </c>
      <c r="U86" s="211">
        <f>T86/T$35</f>
        <v>0.40083745574091212</v>
      </c>
      <c r="V86" s="210">
        <f>V78-V85</f>
        <v>108838503.09952743</v>
      </c>
      <c r="W86" s="211">
        <f>V86/V$35</f>
        <v>0.39828827119268728</v>
      </c>
      <c r="X86" s="210">
        <f>X78-X85</f>
        <v>110204700.96840689</v>
      </c>
      <c r="Y86" s="211">
        <f>X86/X$35</f>
        <v>0.39521740085788065</v>
      </c>
      <c r="Z86" s="210">
        <f>Z78-Z85</f>
        <v>111939402.52433412</v>
      </c>
      <c r="AA86" s="211">
        <f>Z86/Z$35</f>
        <v>0.39232197156272391</v>
      </c>
      <c r="AB86" s="210">
        <f>AB78-AB85</f>
        <v>113680758.10276659</v>
      </c>
      <c r="AC86" s="212">
        <f>AB86/AB$35</f>
        <v>0.38936887839123785</v>
      </c>
      <c r="AD86" s="114"/>
    </row>
    <row r="87" spans="1:30" x14ac:dyDescent="0.75">
      <c r="A87" s="114"/>
      <c r="B87" s="150" t="s">
        <v>0</v>
      </c>
      <c r="C87" s="151"/>
      <c r="D87" s="152"/>
      <c r="E87" s="152"/>
      <c r="F87" s="152"/>
      <c r="G87" s="152"/>
      <c r="H87" s="156">
        <f>H35*I87</f>
        <v>1787833.7685806092</v>
      </c>
      <c r="I87" s="232">
        <f>I88</f>
        <v>0.01</v>
      </c>
      <c r="J87" s="231">
        <f>J35*K87</f>
        <v>4197322.5749137187</v>
      </c>
      <c r="K87" s="232">
        <f>K88</f>
        <v>0.02</v>
      </c>
      <c r="L87" s="231">
        <f>L35*M87</f>
        <v>7291493.8357890751</v>
      </c>
      <c r="M87" s="232">
        <f>M88</f>
        <v>0.03</v>
      </c>
      <c r="N87" s="231">
        <f>N35*O87</f>
        <v>9973921.306362493</v>
      </c>
      <c r="O87" s="232">
        <f>O88</f>
        <v>0.04</v>
      </c>
      <c r="P87" s="231">
        <f>P35*Q87</f>
        <v>10176749.253093697</v>
      </c>
      <c r="Q87" s="232">
        <f>Q88</f>
        <v>0.04</v>
      </c>
      <c r="R87" s="231">
        <f>R35*S87</f>
        <v>10412364.303734103</v>
      </c>
      <c r="S87" s="232">
        <f>S88</f>
        <v>0.04</v>
      </c>
      <c r="T87" s="231">
        <f>T35*U87</f>
        <v>10653654.057354674</v>
      </c>
      <c r="U87" s="232">
        <f>U88</f>
        <v>0.04</v>
      </c>
      <c r="V87" s="231">
        <f>V35*W87</f>
        <v>10930625.97837561</v>
      </c>
      <c r="W87" s="232">
        <f>W88</f>
        <v>0.04</v>
      </c>
      <c r="X87" s="231">
        <f>X35*Y87</f>
        <v>11153830.851494949</v>
      </c>
      <c r="Y87" s="232">
        <f>Y88</f>
        <v>0.04</v>
      </c>
      <c r="Z87" s="231">
        <f>Z35*AA87</f>
        <v>11413013.864958864</v>
      </c>
      <c r="AA87" s="232">
        <f>AA88</f>
        <v>0.04</v>
      </c>
      <c r="AB87" s="231">
        <f>AB35*AC87</f>
        <v>11678463.73058508</v>
      </c>
      <c r="AC87" s="233">
        <f>AC88</f>
        <v>0.04</v>
      </c>
      <c r="AD87" s="114"/>
    </row>
    <row r="88" spans="1:30" hidden="1" outlineLevel="1" x14ac:dyDescent="0.75">
      <c r="A88" s="114"/>
      <c r="B88" s="234"/>
      <c r="C88" s="159"/>
      <c r="D88" s="152"/>
      <c r="E88" s="152"/>
      <c r="F88" s="152"/>
      <c r="G88" s="152"/>
      <c r="H88" s="205"/>
      <c r="I88" s="235">
        <v>0.01</v>
      </c>
      <c r="J88" s="236"/>
      <c r="K88" s="237">
        <v>0.02</v>
      </c>
      <c r="L88" s="236"/>
      <c r="M88" s="237">
        <v>0.03</v>
      </c>
      <c r="N88" s="236"/>
      <c r="O88" s="237">
        <v>0.04</v>
      </c>
      <c r="P88" s="236"/>
      <c r="Q88" s="635">
        <f>+$O$88</f>
        <v>0.04</v>
      </c>
      <c r="R88" s="636"/>
      <c r="S88" s="635">
        <f>+$O$88</f>
        <v>0.04</v>
      </c>
      <c r="T88" s="636"/>
      <c r="U88" s="635">
        <f>+$O$88</f>
        <v>0.04</v>
      </c>
      <c r="V88" s="636"/>
      <c r="W88" s="635">
        <f>+$O$88</f>
        <v>0.04</v>
      </c>
      <c r="X88" s="636"/>
      <c r="Y88" s="635">
        <f>+$O$88</f>
        <v>0.04</v>
      </c>
      <c r="Z88" s="636"/>
      <c r="AA88" s="635">
        <f>+$O$88</f>
        <v>0.04</v>
      </c>
      <c r="AB88" s="636"/>
      <c r="AC88" s="635">
        <f>+$O$88</f>
        <v>0.04</v>
      </c>
      <c r="AD88" s="114"/>
    </row>
    <row r="89" spans="1:30" ht="15.5" collapsed="1" thickBot="1" x14ac:dyDescent="0.9">
      <c r="A89" s="114"/>
      <c r="B89" s="663" t="s">
        <v>302</v>
      </c>
      <c r="C89" s="239"/>
      <c r="D89" s="665"/>
      <c r="E89" s="665"/>
      <c r="F89" s="665"/>
      <c r="G89" s="665"/>
      <c r="H89" s="666">
        <f>H86-H87</f>
        <v>60649958.946567535</v>
      </c>
      <c r="I89" s="667">
        <f t="shared" ref="I89:I94" si="2">H89/H$35</f>
        <v>0.33923712602608763</v>
      </c>
      <c r="J89" s="666">
        <f>J86-J87</f>
        <v>73865472.921621904</v>
      </c>
      <c r="K89" s="667">
        <f t="shared" ref="K89:K94" si="3">J89/J$35</f>
        <v>0.35196471847599325</v>
      </c>
      <c r="L89" s="666">
        <f>L86-L87</f>
        <v>93313487.512745783</v>
      </c>
      <c r="M89" s="667">
        <f t="shared" ref="M89:M94" si="4">L89/L$35</f>
        <v>0.38392744867203549</v>
      </c>
      <c r="N89" s="666">
        <f>N86-N87</f>
        <v>92027790.851148665</v>
      </c>
      <c r="O89" s="667">
        <f t="shared" ref="O89:O94" si="5">N89/N$35</f>
        <v>0.36907365929363395</v>
      </c>
      <c r="P89" s="666">
        <f>P86-P87</f>
        <v>93176163.429713041</v>
      </c>
      <c r="Q89" s="667">
        <f t="shared" ref="Q89:Q94" si="6">P89/P$35</f>
        <v>0.36623153862767249</v>
      </c>
      <c r="R89" s="666">
        <f>R86-R87</f>
        <v>94638623.843194887</v>
      </c>
      <c r="S89" s="667">
        <f t="shared" ref="S89:S94" si="7">R89/R$35</f>
        <v>0.36356247661928387</v>
      </c>
      <c r="T89" s="666">
        <f>T86-T87</f>
        <v>96105935.609992653</v>
      </c>
      <c r="U89" s="667">
        <f t="shared" ref="U89:U94" si="8">T89/T$35</f>
        <v>0.36083745574091214</v>
      </c>
      <c r="V89" s="666">
        <f>V86-V87</f>
        <v>97907877.12115182</v>
      </c>
      <c r="W89" s="667">
        <f t="shared" ref="W89:W94" si="9">V89/V$35</f>
        <v>0.35828827119268725</v>
      </c>
      <c r="X89" s="666">
        <f>X86-X87</f>
        <v>99050870.116911933</v>
      </c>
      <c r="Y89" s="667">
        <f t="shared" ref="Y89:Y94" si="10">X89/X$35</f>
        <v>0.35521740085788062</v>
      </c>
      <c r="Z89" s="666">
        <f>Z86-Z87</f>
        <v>100526388.65937525</v>
      </c>
      <c r="AA89" s="667">
        <f t="shared" ref="AA89:AA94" si="11">Z89/Z$35</f>
        <v>0.35232197156272388</v>
      </c>
      <c r="AB89" s="666">
        <f>AB86-AB87</f>
        <v>102002294.3721815</v>
      </c>
      <c r="AC89" s="668">
        <f t="shared" ref="AC89:AC94" si="12">AB89/AB$35</f>
        <v>0.34936887839123781</v>
      </c>
      <c r="AD89" s="114"/>
    </row>
    <row r="90" spans="1:30" x14ac:dyDescent="0.75">
      <c r="A90" s="114"/>
      <c r="B90" s="223" t="s">
        <v>309</v>
      </c>
      <c r="C90" s="151"/>
      <c r="D90" s="152"/>
      <c r="G90" s="648">
        <v>0.06</v>
      </c>
      <c r="H90" s="225">
        <f>$G90*H89</f>
        <v>3638997.536794052</v>
      </c>
      <c r="I90" s="154">
        <f t="shared" si="2"/>
        <v>2.0354227561565259E-2</v>
      </c>
      <c r="J90" s="225">
        <f>$G90*J89</f>
        <v>4431928.3752973145</v>
      </c>
      <c r="K90" s="154">
        <f t="shared" si="3"/>
        <v>2.1117883108559596E-2</v>
      </c>
      <c r="L90" s="225">
        <f>$G90*L89</f>
        <v>5598809.2507647472</v>
      </c>
      <c r="M90" s="154">
        <f t="shared" si="4"/>
        <v>2.3035646920322131E-2</v>
      </c>
      <c r="N90" s="225">
        <f>$G90*N89</f>
        <v>5521667.4510689201</v>
      </c>
      <c r="O90" s="154">
        <f t="shared" si="5"/>
        <v>2.2144419557618037E-2</v>
      </c>
      <c r="P90" s="225">
        <f>$G90*P89</f>
        <v>5590569.8057827819</v>
      </c>
      <c r="Q90" s="154">
        <f t="shared" si="6"/>
        <v>2.1973892317660348E-2</v>
      </c>
      <c r="R90" s="225">
        <f>$G90*R89</f>
        <v>5678317.4305916931</v>
      </c>
      <c r="S90" s="154">
        <f t="shared" si="7"/>
        <v>2.1813748597157033E-2</v>
      </c>
      <c r="T90" s="225">
        <f>$G90*T89</f>
        <v>5766356.1365995593</v>
      </c>
      <c r="U90" s="154">
        <f t="shared" si="8"/>
        <v>2.1650247344454726E-2</v>
      </c>
      <c r="V90" s="225">
        <f>$G90*V89</f>
        <v>5874472.6272691088</v>
      </c>
      <c r="W90" s="154">
        <f t="shared" si="9"/>
        <v>2.1497296271561234E-2</v>
      </c>
      <c r="X90" s="225">
        <f>$G90*X89</f>
        <v>5943052.2070147153</v>
      </c>
      <c r="Y90" s="154">
        <f t="shared" si="10"/>
        <v>2.1313044051472836E-2</v>
      </c>
      <c r="Z90" s="225">
        <f>$G90*Z89</f>
        <v>6031583.3195625152</v>
      </c>
      <c r="AA90" s="154">
        <f t="shared" si="11"/>
        <v>2.1139318293763434E-2</v>
      </c>
      <c r="AB90" s="225">
        <f>$G90*AB89</f>
        <v>6120137.6623308901</v>
      </c>
      <c r="AC90" s="155">
        <f t="shared" si="12"/>
        <v>2.096213270347427E-2</v>
      </c>
      <c r="AD90" s="114"/>
    </row>
    <row r="91" spans="1:30" ht="15.5" thickBot="1" x14ac:dyDescent="0.9">
      <c r="A91" s="114"/>
      <c r="B91" s="238" t="s">
        <v>315</v>
      </c>
      <c r="C91" s="220"/>
      <c r="D91" s="221"/>
      <c r="E91" s="221"/>
      <c r="F91" s="221"/>
      <c r="G91" s="227"/>
      <c r="H91" s="210">
        <f>H89-H90</f>
        <v>57010961.409773484</v>
      </c>
      <c r="I91" s="211">
        <f t="shared" si="2"/>
        <v>0.31888289846452239</v>
      </c>
      <c r="J91" s="210">
        <f>J89-J90</f>
        <v>69433544.546324596</v>
      </c>
      <c r="K91" s="211">
        <f t="shared" si="3"/>
        <v>0.3308468353674337</v>
      </c>
      <c r="L91" s="1353">
        <f>L89-L90</f>
        <v>87714678.26198104</v>
      </c>
      <c r="M91" s="211">
        <f t="shared" si="4"/>
        <v>0.36089180175171337</v>
      </c>
      <c r="N91" s="210">
        <f>N89-N90</f>
        <v>86506123.400079742</v>
      </c>
      <c r="O91" s="211">
        <f t="shared" si="5"/>
        <v>0.34692923973601586</v>
      </c>
      <c r="P91" s="210">
        <f>P89-P90</f>
        <v>87585593.623930261</v>
      </c>
      <c r="Q91" s="211">
        <f t="shared" si="6"/>
        <v>0.34425764631001216</v>
      </c>
      <c r="R91" s="210">
        <f>R89-R90</f>
        <v>88960306.412603199</v>
      </c>
      <c r="S91" s="211">
        <f t="shared" si="7"/>
        <v>0.34174872802212686</v>
      </c>
      <c r="T91" s="210">
        <f>T89-T90</f>
        <v>90339579.473393098</v>
      </c>
      <c r="U91" s="211">
        <f t="shared" si="8"/>
        <v>0.33918720839645738</v>
      </c>
      <c r="V91" s="210">
        <f>V89-V90</f>
        <v>92033404.493882716</v>
      </c>
      <c r="W91" s="211">
        <f t="shared" si="9"/>
        <v>0.33679097492112603</v>
      </c>
      <c r="X91" s="210">
        <f>X89-X90</f>
        <v>93107817.909897223</v>
      </c>
      <c r="Y91" s="211">
        <f t="shared" si="10"/>
        <v>0.33390435680640784</v>
      </c>
      <c r="Z91" s="210">
        <f>Z89-Z90</f>
        <v>94494805.339812741</v>
      </c>
      <c r="AA91" s="211">
        <f t="shared" si="11"/>
        <v>0.33118265326896046</v>
      </c>
      <c r="AB91" s="210">
        <f>AB89-AB90</f>
        <v>95882156.709850609</v>
      </c>
      <c r="AC91" s="212">
        <f t="shared" si="12"/>
        <v>0.32840674568776357</v>
      </c>
      <c r="AD91" s="114"/>
    </row>
    <row r="92" spans="1:30" x14ac:dyDescent="0.75">
      <c r="A92" s="114"/>
      <c r="B92" s="229" t="s">
        <v>401</v>
      </c>
      <c r="C92" s="220"/>
      <c r="D92" s="221"/>
      <c r="E92" s="221"/>
      <c r="F92" s="221"/>
      <c r="G92" s="972">
        <v>1.8100000000000002E-2</v>
      </c>
      <c r="H92" s="664">
        <f>$G92*H35</f>
        <v>3235979.1211309033</v>
      </c>
      <c r="I92" s="154">
        <f t="shared" si="2"/>
        <v>1.8100000000000002E-2</v>
      </c>
      <c r="J92" s="664">
        <f>$G92*J35</f>
        <v>3798576.9302969156</v>
      </c>
      <c r="K92" s="154">
        <f t="shared" si="3"/>
        <v>1.8100000000000002E-2</v>
      </c>
      <c r="L92" s="664">
        <f>$G92*L35</f>
        <v>4399201.2809260758</v>
      </c>
      <c r="M92" s="154">
        <f t="shared" si="4"/>
        <v>1.8100000000000002E-2</v>
      </c>
      <c r="N92" s="664">
        <f>$G92*N35</f>
        <v>4513199.3911290281</v>
      </c>
      <c r="O92" s="154">
        <f t="shared" si="5"/>
        <v>1.8100000000000002E-2</v>
      </c>
      <c r="P92" s="664">
        <f>$G92*P35</f>
        <v>4604979.0370248985</v>
      </c>
      <c r="Q92" s="154">
        <f t="shared" si="6"/>
        <v>1.8100000000000002E-2</v>
      </c>
      <c r="R92" s="664">
        <f>$G92*R35</f>
        <v>4711594.8474396821</v>
      </c>
      <c r="S92" s="154">
        <f t="shared" si="7"/>
        <v>1.8100000000000005E-2</v>
      </c>
      <c r="T92" s="664">
        <f>$G92*T35</f>
        <v>4820778.4609529907</v>
      </c>
      <c r="U92" s="154">
        <f t="shared" si="8"/>
        <v>1.8100000000000002E-2</v>
      </c>
      <c r="V92" s="664">
        <f>$G92*V35</f>
        <v>4946108.2552149631</v>
      </c>
      <c r="W92" s="154">
        <f t="shared" si="9"/>
        <v>1.8100000000000002E-2</v>
      </c>
      <c r="X92" s="664">
        <f>$G92*X35</f>
        <v>5047108.4603014644</v>
      </c>
      <c r="Y92" s="154">
        <f t="shared" si="10"/>
        <v>1.8100000000000002E-2</v>
      </c>
      <c r="Z92" s="664">
        <f>$G92*Z35</f>
        <v>5164388.7738938862</v>
      </c>
      <c r="AA92" s="154">
        <f t="shared" si="11"/>
        <v>1.8100000000000002E-2</v>
      </c>
      <c r="AB92" s="664">
        <f>$G92*AB35</f>
        <v>5284504.8380897492</v>
      </c>
      <c r="AC92" s="155">
        <f t="shared" si="12"/>
        <v>1.8100000000000002E-2</v>
      </c>
      <c r="AD92" s="114"/>
    </row>
    <row r="93" spans="1:30" x14ac:dyDescent="0.75">
      <c r="A93" s="114"/>
      <c r="B93" s="229" t="s">
        <v>311</v>
      </c>
      <c r="C93" s="220"/>
      <c r="D93" s="221"/>
      <c r="E93" s="221"/>
      <c r="F93" s="221"/>
      <c r="G93" s="720">
        <v>0.02</v>
      </c>
      <c r="H93" s="664">
        <f>$G93*H91</f>
        <v>1140219.2281954696</v>
      </c>
      <c r="I93" s="154">
        <f t="shared" si="2"/>
        <v>6.3776579692904475E-3</v>
      </c>
      <c r="J93" s="664">
        <f>$G93*J91</f>
        <v>1388670.8909264919</v>
      </c>
      <c r="K93" s="154">
        <f t="shared" si="3"/>
        <v>6.6169367073486739E-3</v>
      </c>
      <c r="L93" s="664">
        <f>$G93*L91</f>
        <v>1754293.5652396209</v>
      </c>
      <c r="M93" s="154">
        <f t="shared" si="4"/>
        <v>7.2178360350342681E-3</v>
      </c>
      <c r="N93" s="664">
        <f>$G93*N91</f>
        <v>1730122.4680015948</v>
      </c>
      <c r="O93" s="154">
        <f t="shared" si="5"/>
        <v>6.9385847947203176E-3</v>
      </c>
      <c r="P93" s="664">
        <f>$G93*P91</f>
        <v>1751711.8724786052</v>
      </c>
      <c r="Q93" s="154">
        <f t="shared" si="6"/>
        <v>6.8851529262002435E-3</v>
      </c>
      <c r="R93" s="664">
        <f>$G93*R91</f>
        <v>1779206.1282520641</v>
      </c>
      <c r="S93" s="154">
        <f t="shared" si="7"/>
        <v>6.8349745604425376E-3</v>
      </c>
      <c r="T93" s="664">
        <f>$G93*T91</f>
        <v>1806791.5894678619</v>
      </c>
      <c r="U93" s="154">
        <f t="shared" si="8"/>
        <v>6.7837441679291484E-3</v>
      </c>
      <c r="V93" s="664">
        <f>$G93*V91</f>
        <v>1840668.0898776543</v>
      </c>
      <c r="W93" s="154">
        <f t="shared" si="9"/>
        <v>6.7358194984225208E-3</v>
      </c>
      <c r="X93" s="664">
        <f>$G93*X91</f>
        <v>1862156.3581979445</v>
      </c>
      <c r="Y93" s="154">
        <f t="shared" si="10"/>
        <v>6.6780871361281566E-3</v>
      </c>
      <c r="Z93" s="664">
        <f>$G93*Z91</f>
        <v>1889896.1067962549</v>
      </c>
      <c r="AA93" s="154">
        <f t="shared" si="11"/>
        <v>6.6236530653792092E-3</v>
      </c>
      <c r="AB93" s="664">
        <f>$G93*AB91</f>
        <v>1917643.1341970123</v>
      </c>
      <c r="AC93" s="155">
        <f t="shared" si="12"/>
        <v>6.5681349137552709E-3</v>
      </c>
      <c r="AD93" s="114"/>
    </row>
    <row r="94" spans="1:30" ht="15.5" thickBot="1" x14ac:dyDescent="0.9">
      <c r="A94" s="114"/>
      <c r="B94" s="663" t="s">
        <v>312</v>
      </c>
      <c r="C94" s="239"/>
      <c r="D94" s="665"/>
      <c r="E94" s="665"/>
      <c r="F94" s="665"/>
      <c r="G94" s="665"/>
      <c r="H94" s="666">
        <f>H91-H93-H92</f>
        <v>52634763.060447112</v>
      </c>
      <c r="I94" s="667">
        <f t="shared" si="2"/>
        <v>0.29440524049523192</v>
      </c>
      <c r="J94" s="666">
        <f>J91-J93-J92</f>
        <v>64246296.725101188</v>
      </c>
      <c r="K94" s="667">
        <f t="shared" si="3"/>
        <v>0.306129898660085</v>
      </c>
      <c r="L94" s="1153">
        <f>L91-L93-L92</f>
        <v>81561183.415815338</v>
      </c>
      <c r="M94" s="667">
        <f t="shared" si="4"/>
        <v>0.33557396571667908</v>
      </c>
      <c r="N94" s="666">
        <f>N91-N93-N92</f>
        <v>80262801.540949121</v>
      </c>
      <c r="O94" s="667">
        <f t="shared" si="5"/>
        <v>0.3218906549412956</v>
      </c>
      <c r="P94" s="666">
        <f>P91-P93-P92</f>
        <v>81228902.714426756</v>
      </c>
      <c r="Q94" s="667">
        <f t="shared" si="6"/>
        <v>0.31927249338381192</v>
      </c>
      <c r="R94" s="666">
        <f>R91-R93-R92</f>
        <v>82469505.436911464</v>
      </c>
      <c r="S94" s="667">
        <f t="shared" si="7"/>
        <v>0.31681375346168433</v>
      </c>
      <c r="T94" s="666">
        <f>T91-T93-T92</f>
        <v>83712009.422972232</v>
      </c>
      <c r="U94" s="667">
        <f t="shared" si="8"/>
        <v>0.31430346422852823</v>
      </c>
      <c r="V94" s="666">
        <f>V91-V93-V92</f>
        <v>85246628.148790106</v>
      </c>
      <c r="W94" s="667">
        <f t="shared" si="9"/>
        <v>0.31195515542270358</v>
      </c>
      <c r="X94" s="666">
        <f>X91-X93-X92</f>
        <v>86198553.091397822</v>
      </c>
      <c r="Y94" s="667">
        <f t="shared" si="10"/>
        <v>0.30912626967027967</v>
      </c>
      <c r="Z94" s="666">
        <f>Z91-Z93-Z92</f>
        <v>87440520.459122598</v>
      </c>
      <c r="AA94" s="667">
        <f t="shared" si="11"/>
        <v>0.30645900020358124</v>
      </c>
      <c r="AB94" s="666">
        <f>AB91-AB93-AB92</f>
        <v>88680008.737563848</v>
      </c>
      <c r="AC94" s="668">
        <f t="shared" si="12"/>
        <v>0.30373861077400827</v>
      </c>
      <c r="AD94" s="114"/>
    </row>
    <row r="95" spans="1:30" x14ac:dyDescent="0.75">
      <c r="A95" s="114"/>
      <c r="B95" s="112"/>
      <c r="C95" s="112"/>
      <c r="D95" s="112"/>
      <c r="E95" s="112"/>
      <c r="F95" s="112"/>
      <c r="G95" s="112"/>
      <c r="H95" s="240"/>
      <c r="I95" s="241"/>
      <c r="J95" s="241"/>
      <c r="K95" s="241"/>
      <c r="L95" s="241"/>
      <c r="M95" s="241"/>
      <c r="N95" s="241"/>
      <c r="O95" s="241"/>
      <c r="P95" s="241"/>
      <c r="Q95" s="241"/>
      <c r="R95" s="241"/>
      <c r="S95" s="241"/>
      <c r="T95" s="241"/>
      <c r="U95" s="241"/>
      <c r="V95" s="241"/>
      <c r="W95" s="241"/>
      <c r="X95" s="241"/>
      <c r="Y95" s="241"/>
      <c r="Z95" s="241"/>
      <c r="AA95" s="241"/>
      <c r="AB95" s="241"/>
      <c r="AC95" s="241"/>
      <c r="AD95" s="112"/>
    </row>
    <row r="96" spans="1:30" hidden="1" x14ac:dyDescent="0.75">
      <c r="A96" s="114"/>
      <c r="B96" s="242"/>
      <c r="C96" s="242"/>
      <c r="D96" s="242"/>
      <c r="E96" s="242"/>
      <c r="F96" s="242"/>
      <c r="G96" s="242"/>
      <c r="H96" s="242"/>
      <c r="I96" s="242"/>
      <c r="J96" s="242"/>
      <c r="K96" s="242"/>
      <c r="L96" s="242"/>
      <c r="M96" s="242"/>
      <c r="N96" s="242"/>
      <c r="O96" s="242"/>
      <c r="P96" s="242"/>
      <c r="Q96" s="242"/>
      <c r="R96" s="242"/>
      <c r="S96" s="242"/>
      <c r="T96" s="242"/>
      <c r="U96" s="242"/>
      <c r="V96" s="242"/>
      <c r="W96" s="242"/>
      <c r="X96" s="242"/>
      <c r="Y96" s="242"/>
      <c r="Z96" s="242"/>
      <c r="AA96" s="242"/>
      <c r="AB96" s="242"/>
      <c r="AC96" s="242"/>
      <c r="AD96" s="114"/>
    </row>
    <row r="97" spans="1:30" hidden="1" x14ac:dyDescent="0.75">
      <c r="A97" s="114"/>
      <c r="B97" s="243"/>
      <c r="C97" s="243"/>
      <c r="D97" s="243"/>
      <c r="E97" s="243"/>
      <c r="F97" s="243"/>
      <c r="G97" s="243"/>
      <c r="H97" s="243"/>
      <c r="I97" s="242"/>
      <c r="J97" s="244"/>
      <c r="K97" s="242"/>
      <c r="L97" s="242"/>
      <c r="M97" s="242"/>
      <c r="N97" s="242"/>
      <c r="O97" s="242"/>
      <c r="P97" s="242"/>
      <c r="Q97" s="242"/>
      <c r="R97" s="242"/>
      <c r="S97" s="242"/>
      <c r="T97" s="242"/>
      <c r="U97" s="242"/>
      <c r="V97" s="242"/>
      <c r="W97" s="242"/>
      <c r="X97" s="242"/>
      <c r="Y97" s="242"/>
      <c r="Z97" s="242"/>
      <c r="AA97" s="242"/>
      <c r="AB97" s="242"/>
      <c r="AC97" s="242"/>
      <c r="AD97" s="114"/>
    </row>
    <row r="98" spans="1:30" hidden="1" x14ac:dyDescent="0.75">
      <c r="A98" s="114"/>
      <c r="B98" s="242"/>
      <c r="C98" s="242"/>
      <c r="D98" s="242"/>
      <c r="E98" s="242"/>
      <c r="F98" s="242"/>
      <c r="G98" s="242"/>
      <c r="H98" s="242"/>
      <c r="I98" s="242"/>
      <c r="J98" s="242"/>
      <c r="K98" s="242"/>
      <c r="L98" s="242"/>
      <c r="M98" s="242"/>
      <c r="N98" s="242"/>
      <c r="O98" s="242"/>
      <c r="P98" s="242"/>
      <c r="Q98" s="242"/>
      <c r="R98" s="242"/>
      <c r="S98" s="242"/>
      <c r="T98" s="242"/>
      <c r="U98" s="242"/>
      <c r="V98" s="242"/>
      <c r="W98" s="242"/>
      <c r="X98" s="242"/>
      <c r="Y98" s="242"/>
      <c r="Z98" s="242"/>
      <c r="AA98" s="242"/>
      <c r="AB98" s="242"/>
      <c r="AC98" s="242"/>
      <c r="AD98" s="114"/>
    </row>
    <row r="99" spans="1:30" hidden="1" x14ac:dyDescent="0.75">
      <c r="A99" s="112"/>
      <c r="B99" s="243" t="s">
        <v>36</v>
      </c>
      <c r="C99" s="243"/>
      <c r="D99" s="243"/>
      <c r="E99" s="243"/>
      <c r="F99" s="243"/>
      <c r="G99" s="243"/>
      <c r="H99" s="243"/>
      <c r="I99" s="243"/>
      <c r="J99" s="243"/>
      <c r="K99" s="243"/>
      <c r="L99" s="243"/>
      <c r="M99" s="243"/>
      <c r="N99" s="243"/>
      <c r="O99" s="243"/>
      <c r="P99" s="243"/>
      <c r="Q99" s="243"/>
      <c r="R99" s="243"/>
      <c r="S99" s="243"/>
      <c r="T99" s="243"/>
      <c r="U99" s="243"/>
      <c r="V99" s="243"/>
      <c r="W99" s="243"/>
      <c r="X99" s="243"/>
      <c r="Y99" s="243"/>
      <c r="Z99" s="243"/>
      <c r="AA99" s="243"/>
      <c r="AB99" s="243"/>
      <c r="AC99" s="243"/>
      <c r="AD99" s="112"/>
    </row>
    <row r="100" spans="1:30" hidden="1" x14ac:dyDescent="0.75">
      <c r="A100" s="112"/>
      <c r="B100" s="243" t="s">
        <v>35</v>
      </c>
      <c r="C100" s="243"/>
      <c r="D100" s="243"/>
      <c r="E100" s="243"/>
      <c r="F100" s="243"/>
      <c r="G100" s="243"/>
      <c r="H100" s="243"/>
      <c r="I100" s="243"/>
      <c r="J100" s="243"/>
      <c r="K100" s="243"/>
      <c r="L100" s="243"/>
      <c r="M100" s="243"/>
      <c r="N100" s="243"/>
      <c r="O100" s="243"/>
      <c r="P100" s="243"/>
      <c r="Q100" s="243"/>
      <c r="R100" s="243"/>
      <c r="S100" s="243"/>
      <c r="T100" s="243"/>
      <c r="U100" s="243"/>
      <c r="V100" s="243"/>
      <c r="W100" s="243"/>
      <c r="X100" s="243"/>
      <c r="Y100" s="243"/>
      <c r="Z100" s="243"/>
      <c r="AA100" s="243"/>
      <c r="AB100" s="243"/>
      <c r="AC100" s="243"/>
      <c r="AD100" s="112"/>
    </row>
    <row r="101" spans="1:30" hidden="1" x14ac:dyDescent="0.75">
      <c r="A101" s="112"/>
      <c r="B101" s="243"/>
      <c r="C101" s="243"/>
      <c r="D101" s="243"/>
      <c r="E101" s="243"/>
      <c r="F101" s="243"/>
      <c r="G101" s="243"/>
      <c r="H101" s="243"/>
      <c r="I101" s="243"/>
      <c r="J101" s="243"/>
      <c r="K101" s="243"/>
      <c r="L101" s="243"/>
      <c r="M101" s="243"/>
      <c r="N101" s="243"/>
      <c r="O101" s="243"/>
      <c r="P101" s="243"/>
      <c r="Q101" s="243"/>
      <c r="R101" s="243"/>
      <c r="S101" s="243"/>
      <c r="T101" s="243"/>
      <c r="U101" s="243"/>
      <c r="V101" s="243"/>
      <c r="W101" s="243"/>
      <c r="X101" s="243"/>
      <c r="Y101" s="243"/>
      <c r="Z101" s="243"/>
      <c r="AA101" s="243"/>
      <c r="AB101" s="243"/>
      <c r="AC101" s="243"/>
      <c r="AD101" s="112"/>
    </row>
    <row r="102" spans="1:30" hidden="1" x14ac:dyDescent="0.75">
      <c r="A102" s="112"/>
      <c r="B102" s="243"/>
      <c r="C102" s="243"/>
      <c r="D102" s="243"/>
      <c r="E102" s="243"/>
      <c r="F102" s="243"/>
      <c r="G102" s="243"/>
      <c r="H102" s="243"/>
      <c r="I102" s="243"/>
      <c r="J102" s="243"/>
      <c r="K102" s="243"/>
      <c r="L102" s="243"/>
      <c r="M102" s="243"/>
      <c r="N102" s="243"/>
      <c r="O102" s="243"/>
      <c r="P102" s="243"/>
      <c r="Q102" s="243"/>
      <c r="R102" s="243"/>
      <c r="S102" s="243"/>
      <c r="T102" s="243"/>
      <c r="U102" s="243"/>
      <c r="V102" s="243"/>
      <c r="W102" s="243"/>
      <c r="X102" s="243"/>
      <c r="Y102" s="243"/>
      <c r="Z102" s="243"/>
      <c r="AA102" s="243"/>
      <c r="AB102" s="243"/>
      <c r="AC102" s="243"/>
      <c r="AD102" s="112"/>
    </row>
    <row r="103" spans="1:30" hidden="1" x14ac:dyDescent="0.75">
      <c r="A103" s="112"/>
      <c r="B103" s="243"/>
      <c r="C103" s="243"/>
      <c r="D103" s="243"/>
      <c r="E103" s="243"/>
      <c r="F103" s="243"/>
      <c r="G103" s="243"/>
      <c r="H103" s="243"/>
      <c r="I103" s="243"/>
      <c r="J103" s="243"/>
      <c r="K103" s="243"/>
      <c r="L103" s="243"/>
      <c r="M103" s="243"/>
      <c r="N103" s="243"/>
      <c r="O103" s="243"/>
      <c r="P103" s="243"/>
      <c r="Q103" s="243"/>
      <c r="R103" s="243"/>
      <c r="S103" s="243"/>
      <c r="T103" s="243"/>
      <c r="U103" s="243"/>
      <c r="V103" s="243"/>
      <c r="W103" s="243"/>
      <c r="X103" s="243"/>
      <c r="Y103" s="243"/>
      <c r="Z103" s="243"/>
      <c r="AA103" s="243"/>
      <c r="AB103" s="243"/>
      <c r="AC103" s="243"/>
      <c r="AD103" s="112"/>
    </row>
    <row r="104" spans="1:30" hidden="1" x14ac:dyDescent="0.75">
      <c r="A104" s="112"/>
      <c r="B104" s="243"/>
      <c r="C104" s="243"/>
      <c r="D104" s="243"/>
      <c r="E104" s="243"/>
      <c r="F104" s="243"/>
      <c r="G104" s="243"/>
      <c r="H104" s="243"/>
      <c r="I104" s="243"/>
      <c r="J104" s="243"/>
      <c r="K104" s="243"/>
      <c r="L104" s="243"/>
      <c r="M104" s="243"/>
      <c r="N104" s="243"/>
      <c r="O104" s="243"/>
      <c r="P104" s="243"/>
      <c r="Q104" s="243"/>
      <c r="R104" s="243"/>
      <c r="S104" s="243"/>
      <c r="T104" s="243"/>
      <c r="U104" s="243"/>
      <c r="V104" s="243"/>
      <c r="W104" s="243"/>
      <c r="X104" s="243"/>
      <c r="Y104" s="243"/>
      <c r="Z104" s="243"/>
      <c r="AA104" s="243"/>
      <c r="AB104" s="243"/>
      <c r="AC104" s="243"/>
      <c r="AD104" s="112"/>
    </row>
    <row r="105" spans="1:30" hidden="1" x14ac:dyDescent="0.75">
      <c r="A105" s="112"/>
      <c r="B105" s="243"/>
      <c r="C105" s="243"/>
      <c r="D105" s="243"/>
      <c r="E105" s="243"/>
      <c r="F105" s="243"/>
      <c r="G105" s="243"/>
      <c r="H105" s="243"/>
      <c r="I105" s="243"/>
      <c r="J105" s="243"/>
      <c r="K105" s="243"/>
      <c r="L105" s="243"/>
      <c r="M105" s="243"/>
      <c r="N105" s="243"/>
      <c r="O105" s="243"/>
      <c r="P105" s="243"/>
      <c r="Q105" s="243"/>
      <c r="R105" s="243"/>
      <c r="S105" s="243"/>
      <c r="T105" s="243"/>
      <c r="U105" s="243"/>
      <c r="V105" s="243"/>
      <c r="W105" s="243"/>
      <c r="X105" s="243"/>
      <c r="Y105" s="243"/>
      <c r="Z105" s="243"/>
      <c r="AA105" s="243"/>
      <c r="AB105" s="243"/>
      <c r="AC105" s="243"/>
      <c r="AD105" s="112"/>
    </row>
    <row r="106" spans="1:30" hidden="1" x14ac:dyDescent="0.75">
      <c r="A106" s="112"/>
      <c r="B106" s="243"/>
      <c r="C106" s="243"/>
      <c r="D106" s="243"/>
      <c r="E106" s="243"/>
      <c r="F106" s="243"/>
      <c r="G106" s="243"/>
      <c r="H106" s="243"/>
      <c r="I106" s="243"/>
      <c r="J106" s="243"/>
      <c r="K106" s="243"/>
      <c r="L106" s="243"/>
      <c r="M106" s="243"/>
      <c r="N106" s="243"/>
      <c r="O106" s="243"/>
      <c r="P106" s="243"/>
      <c r="Q106" s="243"/>
      <c r="R106" s="243"/>
      <c r="S106" s="243"/>
      <c r="T106" s="243"/>
      <c r="U106" s="243"/>
      <c r="V106" s="243"/>
      <c r="W106" s="243"/>
      <c r="X106" s="243"/>
      <c r="Y106" s="243"/>
      <c r="Z106" s="243"/>
      <c r="AA106" s="243"/>
      <c r="AB106" s="243"/>
      <c r="AC106" s="243"/>
      <c r="AD106" s="112"/>
    </row>
    <row r="107" spans="1:30" x14ac:dyDescent="0.75"/>
    <row r="108" spans="1:30" x14ac:dyDescent="0.75"/>
    <row r="109" spans="1:30" x14ac:dyDescent="0.75"/>
    <row r="110" spans="1:30" x14ac:dyDescent="0.75"/>
    <row r="111" spans="1:30" x14ac:dyDescent="0.75"/>
    <row r="112" spans="1:30" x14ac:dyDescent="0.75"/>
    <row r="113" x14ac:dyDescent="0.75"/>
    <row r="114" x14ac:dyDescent="0.75"/>
  </sheetData>
  <conditionalFormatting sqref="E26:AC26">
    <cfRule type="expression" dxfId="44" priority="233">
      <formula>$D26="Static"</formula>
    </cfRule>
  </conditionalFormatting>
  <conditionalFormatting sqref="E32:AC32">
    <cfRule type="expression" dxfId="43" priority="13">
      <formula>$D32="Static"</formula>
    </cfRule>
  </conditionalFormatting>
  <conditionalFormatting sqref="E50:AC50">
    <cfRule type="expression" dxfId="42" priority="11">
      <formula>$D50="Static"</formula>
    </cfRule>
  </conditionalFormatting>
  <conditionalFormatting sqref="E56:AC56">
    <cfRule type="expression" dxfId="41" priority="10">
      <formula>$D56="Static"</formula>
    </cfRule>
  </conditionalFormatting>
  <conditionalFormatting sqref="E62:AC62">
    <cfRule type="expression" dxfId="40" priority="7">
      <formula>$D62="Static"</formula>
    </cfRule>
  </conditionalFormatting>
  <conditionalFormatting sqref="E68:AC68">
    <cfRule type="expression" dxfId="39" priority="4">
      <formula>$D68="Static"</formula>
    </cfRule>
  </conditionalFormatting>
  <conditionalFormatting sqref="E74:AC74">
    <cfRule type="expression" dxfId="38" priority="1">
      <formula>$D74="Static"</formula>
    </cfRule>
  </conditionalFormatting>
  <conditionalFormatting sqref="G24:AC24 G30:AC30 G48:AC48 G54:AC54 G60:AC60 G66:AC66 G72:AC72">
    <cfRule type="expression" dxfId="37" priority="331">
      <formula>$E25="custom"</formula>
    </cfRule>
  </conditionalFormatting>
  <conditionalFormatting sqref="G25:AC25 G31:AC31 G49:AC49 G55:AC55 G61:AC61 G67:AC67 G73:AC73">
    <cfRule type="expression" dxfId="36" priority="334">
      <formula>$E25="Static"</formula>
    </cfRule>
  </conditionalFormatting>
  <dataValidations disablePrompts="1" count="1">
    <dataValidation type="list" allowBlank="1" showInputMessage="1" showErrorMessage="1" sqref="E25 E73 E67 E61 E55 E49 E31" xr:uid="{F6C3C48D-4FDA-4D9F-BFE6-58350C658D92}">
      <formula1>$B$99:$B$100</formula1>
    </dataValidation>
  </dataValidations>
  <pageMargins left="0.7" right="0.7" top="0.75" bottom="0.75" header="0.3" footer="0.3"/>
  <pageSetup paperSize="9" scale="43" orientation="landscape"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3F801-DBF2-44A7-9D9A-62FDDF34CAA2}">
  <sheetPr>
    <tabColor theme="0" tint="-0.499984740745262"/>
  </sheetPr>
  <dimension ref="A1:GQ385"/>
  <sheetViews>
    <sheetView topLeftCell="B4" zoomScale="85" zoomScaleNormal="85" workbookViewId="0">
      <selection activeCell="C134" sqref="C134"/>
    </sheetView>
  </sheetViews>
  <sheetFormatPr defaultColWidth="0" defaultRowHeight="14.75" zeroHeight="1" outlineLevelRow="1" x14ac:dyDescent="0.75"/>
  <cols>
    <col min="1" max="2" width="9.1328125" style="1" customWidth="1"/>
    <col min="3" max="3" width="66.54296875" style="1" bestFit="1" customWidth="1"/>
    <col min="4" max="4" width="13" style="1" bestFit="1" customWidth="1"/>
    <col min="5" max="5" width="8.7265625" style="1" customWidth="1"/>
    <col min="6" max="6" width="11.7265625" style="1" customWidth="1"/>
    <col min="7" max="7" width="10.26953125" style="1" customWidth="1"/>
    <col min="8" max="12" width="14.7265625" style="1" customWidth="1"/>
    <col min="13" max="13" width="19.54296875" style="1" customWidth="1"/>
    <col min="14" max="14" width="19.1328125" style="1" bestFit="1" customWidth="1"/>
    <col min="15" max="122" width="14.7265625" style="1" customWidth="1"/>
    <col min="123" max="123" width="17.26953125" style="1" bestFit="1" customWidth="1"/>
    <col min="124" max="196" width="14.7265625" style="1" customWidth="1"/>
    <col min="197" max="197" width="9.1328125" style="1" customWidth="1"/>
    <col min="198" max="199" width="0" style="1" hidden="1" customWidth="1"/>
    <col min="200" max="16384" width="9.1328125" style="1" hidden="1"/>
  </cols>
  <sheetData>
    <row r="1" spans="1:198" x14ac:dyDescent="0.75"/>
    <row r="2" spans="1:198" customFormat="1" ht="19.75" x14ac:dyDescent="0.95">
      <c r="A2" s="1"/>
      <c r="B2" s="1"/>
      <c r="C2" s="2" t="str">
        <f>Summary!B2</f>
        <v>Koushan KASC Hotel</v>
      </c>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3" t="s">
        <v>153</v>
      </c>
      <c r="GO2" s="1"/>
      <c r="GP2" s="67"/>
    </row>
    <row r="3" spans="1:198" x14ac:dyDescent="0.7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EW3" s="245"/>
      <c r="EX3" s="245"/>
      <c r="EY3" s="245"/>
      <c r="EZ3" s="245"/>
      <c r="FA3" s="245"/>
      <c r="FB3" s="245"/>
      <c r="FC3" s="245"/>
      <c r="FD3" s="245"/>
      <c r="FE3" s="245"/>
      <c r="FF3" s="245"/>
      <c r="FG3" s="245"/>
      <c r="FH3" s="245"/>
      <c r="FI3" s="245"/>
      <c r="FJ3" s="245"/>
      <c r="FK3" s="245"/>
      <c r="FL3" s="245"/>
      <c r="FM3" s="245"/>
      <c r="FN3" s="245"/>
      <c r="FO3" s="245"/>
      <c r="FP3" s="245"/>
      <c r="FQ3" s="245"/>
      <c r="FR3" s="245"/>
      <c r="FS3" s="245"/>
      <c r="FT3" s="245"/>
      <c r="FU3" s="245"/>
      <c r="FV3" s="245"/>
      <c r="FW3" s="245"/>
      <c r="FX3" s="245"/>
      <c r="FY3" s="245"/>
      <c r="FZ3" s="245"/>
      <c r="GA3" s="245"/>
      <c r="GB3" s="245"/>
      <c r="GC3" s="245"/>
      <c r="GD3" s="245"/>
      <c r="GE3" s="245"/>
      <c r="GF3" s="245"/>
      <c r="GG3" s="245"/>
      <c r="GH3" s="245"/>
      <c r="GI3" s="245"/>
    </row>
    <row r="4" spans="1:198" ht="16" x14ac:dyDescent="0.8">
      <c r="C4" s="246" t="s">
        <v>153</v>
      </c>
    </row>
    <row r="5" spans="1:198" ht="15.5" thickBot="1" x14ac:dyDescent="0.9">
      <c r="C5" s="56"/>
    </row>
    <row r="6" spans="1:198" customFormat="1" x14ac:dyDescent="0.75">
      <c r="A6" s="1"/>
      <c r="B6" s="1"/>
      <c r="C6" s="708" t="s">
        <v>152</v>
      </c>
      <c r="D6" s="975"/>
      <c r="E6" s="975"/>
      <c r="F6" s="975"/>
      <c r="G6" s="975"/>
      <c r="H6" s="975"/>
      <c r="I6" s="975"/>
      <c r="J6" s="713"/>
      <c r="K6" s="713"/>
      <c r="L6" s="713"/>
      <c r="M6" s="713"/>
      <c r="N6" s="713"/>
      <c r="O6" s="976">
        <v>-1</v>
      </c>
      <c r="P6" s="713">
        <v>0</v>
      </c>
      <c r="Q6" s="713">
        <f t="shared" ref="Q6:AV6" si="0">P6+1</f>
        <v>1</v>
      </c>
      <c r="R6" s="713">
        <f t="shared" si="0"/>
        <v>2</v>
      </c>
      <c r="S6" s="713">
        <f t="shared" si="0"/>
        <v>3</v>
      </c>
      <c r="T6" s="713">
        <f t="shared" si="0"/>
        <v>4</v>
      </c>
      <c r="U6" s="713">
        <f t="shared" si="0"/>
        <v>5</v>
      </c>
      <c r="V6" s="713">
        <f t="shared" si="0"/>
        <v>6</v>
      </c>
      <c r="W6" s="713">
        <f t="shared" si="0"/>
        <v>7</v>
      </c>
      <c r="X6" s="713">
        <f t="shared" si="0"/>
        <v>8</v>
      </c>
      <c r="Y6" s="713">
        <f t="shared" si="0"/>
        <v>9</v>
      </c>
      <c r="Z6" s="713">
        <f t="shared" si="0"/>
        <v>10</v>
      </c>
      <c r="AA6" s="713">
        <f t="shared" si="0"/>
        <v>11</v>
      </c>
      <c r="AB6" s="713">
        <f t="shared" si="0"/>
        <v>12</v>
      </c>
      <c r="AC6" s="713">
        <f t="shared" si="0"/>
        <v>13</v>
      </c>
      <c r="AD6" s="713">
        <f t="shared" si="0"/>
        <v>14</v>
      </c>
      <c r="AE6" s="713">
        <f t="shared" si="0"/>
        <v>15</v>
      </c>
      <c r="AF6" s="713">
        <f t="shared" si="0"/>
        <v>16</v>
      </c>
      <c r="AG6" s="713">
        <f t="shared" si="0"/>
        <v>17</v>
      </c>
      <c r="AH6" s="713">
        <f t="shared" si="0"/>
        <v>18</v>
      </c>
      <c r="AI6" s="713">
        <f t="shared" si="0"/>
        <v>19</v>
      </c>
      <c r="AJ6" s="713">
        <f t="shared" si="0"/>
        <v>20</v>
      </c>
      <c r="AK6" s="713">
        <f t="shared" si="0"/>
        <v>21</v>
      </c>
      <c r="AL6" s="713">
        <f t="shared" si="0"/>
        <v>22</v>
      </c>
      <c r="AM6" s="713">
        <f t="shared" si="0"/>
        <v>23</v>
      </c>
      <c r="AN6" s="713">
        <f t="shared" si="0"/>
        <v>24</v>
      </c>
      <c r="AO6" s="713">
        <f t="shared" si="0"/>
        <v>25</v>
      </c>
      <c r="AP6" s="713">
        <f t="shared" si="0"/>
        <v>26</v>
      </c>
      <c r="AQ6" s="713">
        <f t="shared" si="0"/>
        <v>27</v>
      </c>
      <c r="AR6" s="713">
        <f t="shared" si="0"/>
        <v>28</v>
      </c>
      <c r="AS6" s="713">
        <f t="shared" si="0"/>
        <v>29</v>
      </c>
      <c r="AT6" s="713">
        <f t="shared" si="0"/>
        <v>30</v>
      </c>
      <c r="AU6" s="713">
        <f t="shared" si="0"/>
        <v>31</v>
      </c>
      <c r="AV6" s="713">
        <f t="shared" si="0"/>
        <v>32</v>
      </c>
      <c r="AW6" s="713">
        <f t="shared" ref="AW6:CB6" si="1">AV6+1</f>
        <v>33</v>
      </c>
      <c r="AX6" s="713">
        <f t="shared" si="1"/>
        <v>34</v>
      </c>
      <c r="AY6" s="713">
        <f t="shared" si="1"/>
        <v>35</v>
      </c>
      <c r="AZ6" s="713">
        <f t="shared" si="1"/>
        <v>36</v>
      </c>
      <c r="BA6" s="713">
        <f t="shared" si="1"/>
        <v>37</v>
      </c>
      <c r="BB6" s="713">
        <f t="shared" si="1"/>
        <v>38</v>
      </c>
      <c r="BC6" s="713">
        <f t="shared" si="1"/>
        <v>39</v>
      </c>
      <c r="BD6" s="713">
        <f t="shared" si="1"/>
        <v>40</v>
      </c>
      <c r="BE6" s="713">
        <f t="shared" si="1"/>
        <v>41</v>
      </c>
      <c r="BF6" s="713">
        <f t="shared" si="1"/>
        <v>42</v>
      </c>
      <c r="BG6" s="713">
        <f t="shared" si="1"/>
        <v>43</v>
      </c>
      <c r="BH6" s="713">
        <f t="shared" si="1"/>
        <v>44</v>
      </c>
      <c r="BI6" s="713">
        <f t="shared" si="1"/>
        <v>45</v>
      </c>
      <c r="BJ6" s="713">
        <f t="shared" si="1"/>
        <v>46</v>
      </c>
      <c r="BK6" s="713">
        <f t="shared" si="1"/>
        <v>47</v>
      </c>
      <c r="BL6" s="713">
        <f t="shared" si="1"/>
        <v>48</v>
      </c>
      <c r="BM6" s="713">
        <f t="shared" si="1"/>
        <v>49</v>
      </c>
      <c r="BN6" s="713">
        <f t="shared" si="1"/>
        <v>50</v>
      </c>
      <c r="BO6" s="713">
        <f t="shared" si="1"/>
        <v>51</v>
      </c>
      <c r="BP6" s="713">
        <f t="shared" si="1"/>
        <v>52</v>
      </c>
      <c r="BQ6" s="713">
        <f t="shared" si="1"/>
        <v>53</v>
      </c>
      <c r="BR6" s="713">
        <f t="shared" si="1"/>
        <v>54</v>
      </c>
      <c r="BS6" s="713">
        <f t="shared" si="1"/>
        <v>55</v>
      </c>
      <c r="BT6" s="713">
        <f t="shared" si="1"/>
        <v>56</v>
      </c>
      <c r="BU6" s="713">
        <f t="shared" si="1"/>
        <v>57</v>
      </c>
      <c r="BV6" s="713">
        <f t="shared" si="1"/>
        <v>58</v>
      </c>
      <c r="BW6" s="713">
        <f t="shared" si="1"/>
        <v>59</v>
      </c>
      <c r="BX6" s="713">
        <f t="shared" si="1"/>
        <v>60</v>
      </c>
      <c r="BY6" s="713">
        <f t="shared" si="1"/>
        <v>61</v>
      </c>
      <c r="BZ6" s="713">
        <f t="shared" si="1"/>
        <v>62</v>
      </c>
      <c r="CA6" s="713">
        <f t="shared" si="1"/>
        <v>63</v>
      </c>
      <c r="CB6" s="713">
        <f t="shared" si="1"/>
        <v>64</v>
      </c>
      <c r="CC6" s="713">
        <f t="shared" ref="CC6:DH6" si="2">CB6+1</f>
        <v>65</v>
      </c>
      <c r="CD6" s="713">
        <f t="shared" si="2"/>
        <v>66</v>
      </c>
      <c r="CE6" s="713">
        <f t="shared" si="2"/>
        <v>67</v>
      </c>
      <c r="CF6" s="713">
        <f t="shared" si="2"/>
        <v>68</v>
      </c>
      <c r="CG6" s="713">
        <f t="shared" si="2"/>
        <v>69</v>
      </c>
      <c r="CH6" s="713">
        <f t="shared" si="2"/>
        <v>70</v>
      </c>
      <c r="CI6" s="713">
        <f t="shared" si="2"/>
        <v>71</v>
      </c>
      <c r="CJ6" s="713">
        <f t="shared" si="2"/>
        <v>72</v>
      </c>
      <c r="CK6" s="713">
        <f t="shared" si="2"/>
        <v>73</v>
      </c>
      <c r="CL6" s="713">
        <f t="shared" si="2"/>
        <v>74</v>
      </c>
      <c r="CM6" s="713">
        <f t="shared" si="2"/>
        <v>75</v>
      </c>
      <c r="CN6" s="713">
        <f t="shared" si="2"/>
        <v>76</v>
      </c>
      <c r="CO6" s="713">
        <f t="shared" si="2"/>
        <v>77</v>
      </c>
      <c r="CP6" s="713">
        <f t="shared" si="2"/>
        <v>78</v>
      </c>
      <c r="CQ6" s="713">
        <f t="shared" si="2"/>
        <v>79</v>
      </c>
      <c r="CR6" s="713">
        <f t="shared" si="2"/>
        <v>80</v>
      </c>
      <c r="CS6" s="713">
        <f t="shared" si="2"/>
        <v>81</v>
      </c>
      <c r="CT6" s="713">
        <f t="shared" si="2"/>
        <v>82</v>
      </c>
      <c r="CU6" s="713">
        <f t="shared" si="2"/>
        <v>83</v>
      </c>
      <c r="CV6" s="713">
        <f t="shared" si="2"/>
        <v>84</v>
      </c>
      <c r="CW6" s="713">
        <f t="shared" si="2"/>
        <v>85</v>
      </c>
      <c r="CX6" s="713">
        <f t="shared" si="2"/>
        <v>86</v>
      </c>
      <c r="CY6" s="713">
        <f t="shared" si="2"/>
        <v>87</v>
      </c>
      <c r="CZ6" s="713">
        <f t="shared" si="2"/>
        <v>88</v>
      </c>
      <c r="DA6" s="713">
        <f t="shared" si="2"/>
        <v>89</v>
      </c>
      <c r="DB6" s="713">
        <f t="shared" si="2"/>
        <v>90</v>
      </c>
      <c r="DC6" s="713">
        <f t="shared" si="2"/>
        <v>91</v>
      </c>
      <c r="DD6" s="713">
        <f t="shared" si="2"/>
        <v>92</v>
      </c>
      <c r="DE6" s="713">
        <f t="shared" si="2"/>
        <v>93</v>
      </c>
      <c r="DF6" s="713">
        <f t="shared" si="2"/>
        <v>94</v>
      </c>
      <c r="DG6" s="713">
        <f t="shared" si="2"/>
        <v>95</v>
      </c>
      <c r="DH6" s="713">
        <f t="shared" si="2"/>
        <v>96</v>
      </c>
      <c r="DI6" s="713">
        <f t="shared" ref="DI6:EN6" si="3">DH6+1</f>
        <v>97</v>
      </c>
      <c r="DJ6" s="713">
        <f t="shared" si="3"/>
        <v>98</v>
      </c>
      <c r="DK6" s="713">
        <f t="shared" si="3"/>
        <v>99</v>
      </c>
      <c r="DL6" s="713">
        <f t="shared" si="3"/>
        <v>100</v>
      </c>
      <c r="DM6" s="713">
        <f t="shared" si="3"/>
        <v>101</v>
      </c>
      <c r="DN6" s="713">
        <f t="shared" si="3"/>
        <v>102</v>
      </c>
      <c r="DO6" s="713">
        <f t="shared" si="3"/>
        <v>103</v>
      </c>
      <c r="DP6" s="713">
        <f t="shared" si="3"/>
        <v>104</v>
      </c>
      <c r="DQ6" s="713">
        <f t="shared" si="3"/>
        <v>105</v>
      </c>
      <c r="DR6" s="713">
        <f t="shared" si="3"/>
        <v>106</v>
      </c>
      <c r="DS6" s="713">
        <f t="shared" si="3"/>
        <v>107</v>
      </c>
      <c r="DT6" s="713">
        <f t="shared" si="3"/>
        <v>108</v>
      </c>
      <c r="DU6" s="713">
        <f t="shared" si="3"/>
        <v>109</v>
      </c>
      <c r="DV6" s="713">
        <f t="shared" si="3"/>
        <v>110</v>
      </c>
      <c r="DW6" s="713">
        <f t="shared" si="3"/>
        <v>111</v>
      </c>
      <c r="DX6" s="713">
        <f t="shared" si="3"/>
        <v>112</v>
      </c>
      <c r="DY6" s="713">
        <f t="shared" si="3"/>
        <v>113</v>
      </c>
      <c r="DZ6" s="713">
        <f t="shared" si="3"/>
        <v>114</v>
      </c>
      <c r="EA6" s="713">
        <f t="shared" si="3"/>
        <v>115</v>
      </c>
      <c r="EB6" s="713">
        <f t="shared" si="3"/>
        <v>116</v>
      </c>
      <c r="EC6" s="713">
        <f t="shared" si="3"/>
        <v>117</v>
      </c>
      <c r="ED6" s="713">
        <f t="shared" si="3"/>
        <v>118</v>
      </c>
      <c r="EE6" s="713">
        <f t="shared" si="3"/>
        <v>119</v>
      </c>
      <c r="EF6" s="713">
        <f t="shared" si="3"/>
        <v>120</v>
      </c>
      <c r="EG6" s="713">
        <f t="shared" si="3"/>
        <v>121</v>
      </c>
      <c r="EH6" s="713">
        <f t="shared" si="3"/>
        <v>122</v>
      </c>
      <c r="EI6" s="713">
        <f t="shared" si="3"/>
        <v>123</v>
      </c>
      <c r="EJ6" s="713">
        <f t="shared" si="3"/>
        <v>124</v>
      </c>
      <c r="EK6" s="713">
        <f t="shared" si="3"/>
        <v>125</v>
      </c>
      <c r="EL6" s="713">
        <f t="shared" si="3"/>
        <v>126</v>
      </c>
      <c r="EM6" s="713">
        <f t="shared" si="3"/>
        <v>127</v>
      </c>
      <c r="EN6" s="713">
        <f t="shared" si="3"/>
        <v>128</v>
      </c>
      <c r="EO6" s="713">
        <f t="shared" ref="EO6:FT6" si="4">EN6+1</f>
        <v>129</v>
      </c>
      <c r="EP6" s="713">
        <f t="shared" si="4"/>
        <v>130</v>
      </c>
      <c r="EQ6" s="713">
        <f t="shared" si="4"/>
        <v>131</v>
      </c>
      <c r="ER6" s="713">
        <f t="shared" si="4"/>
        <v>132</v>
      </c>
      <c r="ES6" s="713">
        <f t="shared" si="4"/>
        <v>133</v>
      </c>
      <c r="ET6" s="713">
        <f t="shared" si="4"/>
        <v>134</v>
      </c>
      <c r="EU6" s="713">
        <f t="shared" si="4"/>
        <v>135</v>
      </c>
      <c r="EV6" s="713">
        <f t="shared" si="4"/>
        <v>136</v>
      </c>
      <c r="EW6" s="713">
        <f t="shared" si="4"/>
        <v>137</v>
      </c>
      <c r="EX6" s="713">
        <f t="shared" si="4"/>
        <v>138</v>
      </c>
      <c r="EY6" s="713">
        <f t="shared" si="4"/>
        <v>139</v>
      </c>
      <c r="EZ6" s="713">
        <f t="shared" si="4"/>
        <v>140</v>
      </c>
      <c r="FA6" s="713">
        <f t="shared" si="4"/>
        <v>141</v>
      </c>
      <c r="FB6" s="713">
        <f t="shared" si="4"/>
        <v>142</v>
      </c>
      <c r="FC6" s="713">
        <f t="shared" si="4"/>
        <v>143</v>
      </c>
      <c r="FD6" s="713">
        <f t="shared" si="4"/>
        <v>144</v>
      </c>
      <c r="FE6" s="713">
        <f t="shared" si="4"/>
        <v>145</v>
      </c>
      <c r="FF6" s="713">
        <f t="shared" si="4"/>
        <v>146</v>
      </c>
      <c r="FG6" s="713">
        <f t="shared" si="4"/>
        <v>147</v>
      </c>
      <c r="FH6" s="713">
        <f t="shared" si="4"/>
        <v>148</v>
      </c>
      <c r="FI6" s="713">
        <f t="shared" si="4"/>
        <v>149</v>
      </c>
      <c r="FJ6" s="713">
        <f t="shared" si="4"/>
        <v>150</v>
      </c>
      <c r="FK6" s="713">
        <f t="shared" si="4"/>
        <v>151</v>
      </c>
      <c r="FL6" s="713">
        <f t="shared" si="4"/>
        <v>152</v>
      </c>
      <c r="FM6" s="713">
        <f t="shared" si="4"/>
        <v>153</v>
      </c>
      <c r="FN6" s="713">
        <f t="shared" si="4"/>
        <v>154</v>
      </c>
      <c r="FO6" s="713">
        <f t="shared" si="4"/>
        <v>155</v>
      </c>
      <c r="FP6" s="713">
        <f t="shared" si="4"/>
        <v>156</v>
      </c>
      <c r="FQ6" s="713">
        <f t="shared" si="4"/>
        <v>157</v>
      </c>
      <c r="FR6" s="713">
        <f t="shared" si="4"/>
        <v>158</v>
      </c>
      <c r="FS6" s="713">
        <f t="shared" si="4"/>
        <v>159</v>
      </c>
      <c r="FT6" s="713">
        <f t="shared" si="4"/>
        <v>160</v>
      </c>
      <c r="FU6" s="713">
        <f t="shared" ref="FU6:GN6" si="5">FT6+1</f>
        <v>161</v>
      </c>
      <c r="FV6" s="713">
        <f t="shared" si="5"/>
        <v>162</v>
      </c>
      <c r="FW6" s="713">
        <f t="shared" si="5"/>
        <v>163</v>
      </c>
      <c r="FX6" s="713">
        <f t="shared" si="5"/>
        <v>164</v>
      </c>
      <c r="FY6" s="713">
        <f t="shared" si="5"/>
        <v>165</v>
      </c>
      <c r="FZ6" s="713">
        <f t="shared" si="5"/>
        <v>166</v>
      </c>
      <c r="GA6" s="713">
        <f t="shared" si="5"/>
        <v>167</v>
      </c>
      <c r="GB6" s="713">
        <f t="shared" si="5"/>
        <v>168</v>
      </c>
      <c r="GC6" s="713">
        <f t="shared" si="5"/>
        <v>169</v>
      </c>
      <c r="GD6" s="713">
        <f t="shared" si="5"/>
        <v>170</v>
      </c>
      <c r="GE6" s="713">
        <f t="shared" si="5"/>
        <v>171</v>
      </c>
      <c r="GF6" s="713">
        <f t="shared" si="5"/>
        <v>172</v>
      </c>
      <c r="GG6" s="713">
        <f t="shared" si="5"/>
        <v>173</v>
      </c>
      <c r="GH6" s="713">
        <f t="shared" si="5"/>
        <v>174</v>
      </c>
      <c r="GI6" s="713">
        <f t="shared" si="5"/>
        <v>175</v>
      </c>
      <c r="GJ6" s="713">
        <f t="shared" si="5"/>
        <v>176</v>
      </c>
      <c r="GK6" s="713">
        <f t="shared" si="5"/>
        <v>177</v>
      </c>
      <c r="GL6" s="713">
        <f t="shared" si="5"/>
        <v>178</v>
      </c>
      <c r="GM6" s="713">
        <f t="shared" si="5"/>
        <v>179</v>
      </c>
      <c r="GN6" s="977">
        <f t="shared" si="5"/>
        <v>180</v>
      </c>
      <c r="GO6" s="1"/>
      <c r="GP6" s="67"/>
    </row>
    <row r="7" spans="1:198" customFormat="1" x14ac:dyDescent="0.75">
      <c r="A7" s="1"/>
      <c r="B7" s="1"/>
      <c r="C7" s="978"/>
      <c r="D7" s="979"/>
      <c r="E7" s="979"/>
      <c r="F7" s="979"/>
      <c r="G7" s="979"/>
      <c r="H7" s="979"/>
      <c r="I7" s="979"/>
      <c r="J7" s="980"/>
      <c r="K7" s="980"/>
      <c r="L7" s="980"/>
      <c r="M7" s="980"/>
      <c r="N7" s="980"/>
      <c r="O7" s="980"/>
      <c r="P7" s="980">
        <f t="shared" ref="P7:AU7" si="6">ROUNDUP(P6/12,0)</f>
        <v>0</v>
      </c>
      <c r="Q7" s="980">
        <f t="shared" si="6"/>
        <v>1</v>
      </c>
      <c r="R7" s="980">
        <f>ROUNDUP(R6/12,0)</f>
        <v>1</v>
      </c>
      <c r="S7" s="980">
        <f t="shared" si="6"/>
        <v>1</v>
      </c>
      <c r="T7" s="980">
        <f t="shared" si="6"/>
        <v>1</v>
      </c>
      <c r="U7" s="980">
        <f t="shared" si="6"/>
        <v>1</v>
      </c>
      <c r="V7" s="980">
        <f t="shared" si="6"/>
        <v>1</v>
      </c>
      <c r="W7" s="980">
        <f t="shared" si="6"/>
        <v>1</v>
      </c>
      <c r="X7" s="980">
        <f t="shared" si="6"/>
        <v>1</v>
      </c>
      <c r="Y7" s="980">
        <f t="shared" si="6"/>
        <v>1</v>
      </c>
      <c r="Z7" s="980">
        <f t="shared" si="6"/>
        <v>1</v>
      </c>
      <c r="AA7" s="980">
        <f t="shared" si="6"/>
        <v>1</v>
      </c>
      <c r="AB7" s="980">
        <f t="shared" si="6"/>
        <v>1</v>
      </c>
      <c r="AC7" s="980">
        <f t="shared" si="6"/>
        <v>2</v>
      </c>
      <c r="AD7" s="980">
        <f t="shared" si="6"/>
        <v>2</v>
      </c>
      <c r="AE7" s="980">
        <f t="shared" si="6"/>
        <v>2</v>
      </c>
      <c r="AF7" s="980">
        <f t="shared" si="6"/>
        <v>2</v>
      </c>
      <c r="AG7" s="980">
        <f t="shared" si="6"/>
        <v>2</v>
      </c>
      <c r="AH7" s="980">
        <f t="shared" si="6"/>
        <v>2</v>
      </c>
      <c r="AI7" s="980">
        <f t="shared" si="6"/>
        <v>2</v>
      </c>
      <c r="AJ7" s="980">
        <f t="shared" si="6"/>
        <v>2</v>
      </c>
      <c r="AK7" s="980">
        <f t="shared" si="6"/>
        <v>2</v>
      </c>
      <c r="AL7" s="980">
        <f t="shared" si="6"/>
        <v>2</v>
      </c>
      <c r="AM7" s="980">
        <f t="shared" si="6"/>
        <v>2</v>
      </c>
      <c r="AN7" s="980">
        <f t="shared" si="6"/>
        <v>2</v>
      </c>
      <c r="AO7" s="980">
        <f t="shared" si="6"/>
        <v>3</v>
      </c>
      <c r="AP7" s="980">
        <f t="shared" si="6"/>
        <v>3</v>
      </c>
      <c r="AQ7" s="980">
        <f t="shared" si="6"/>
        <v>3</v>
      </c>
      <c r="AR7" s="980">
        <f t="shared" si="6"/>
        <v>3</v>
      </c>
      <c r="AS7" s="980">
        <f t="shared" si="6"/>
        <v>3</v>
      </c>
      <c r="AT7" s="980">
        <f t="shared" si="6"/>
        <v>3</v>
      </c>
      <c r="AU7" s="980">
        <f t="shared" si="6"/>
        <v>3</v>
      </c>
      <c r="AV7" s="980">
        <f t="shared" ref="AV7:CA7" si="7">ROUNDUP(AV6/12,0)</f>
        <v>3</v>
      </c>
      <c r="AW7" s="980">
        <f t="shared" si="7"/>
        <v>3</v>
      </c>
      <c r="AX7" s="980">
        <f t="shared" si="7"/>
        <v>3</v>
      </c>
      <c r="AY7" s="980">
        <f t="shared" si="7"/>
        <v>3</v>
      </c>
      <c r="AZ7" s="980">
        <f t="shared" si="7"/>
        <v>3</v>
      </c>
      <c r="BA7" s="980">
        <f t="shared" si="7"/>
        <v>4</v>
      </c>
      <c r="BB7" s="980">
        <f t="shared" si="7"/>
        <v>4</v>
      </c>
      <c r="BC7" s="980">
        <f t="shared" si="7"/>
        <v>4</v>
      </c>
      <c r="BD7" s="980">
        <f t="shared" si="7"/>
        <v>4</v>
      </c>
      <c r="BE7" s="980">
        <f t="shared" si="7"/>
        <v>4</v>
      </c>
      <c r="BF7" s="980">
        <f t="shared" si="7"/>
        <v>4</v>
      </c>
      <c r="BG7" s="980">
        <f t="shared" si="7"/>
        <v>4</v>
      </c>
      <c r="BH7" s="980">
        <f t="shared" si="7"/>
        <v>4</v>
      </c>
      <c r="BI7" s="980">
        <f t="shared" si="7"/>
        <v>4</v>
      </c>
      <c r="BJ7" s="980">
        <f t="shared" si="7"/>
        <v>4</v>
      </c>
      <c r="BK7" s="980">
        <f t="shared" si="7"/>
        <v>4</v>
      </c>
      <c r="BL7" s="980">
        <f t="shared" si="7"/>
        <v>4</v>
      </c>
      <c r="BM7" s="980">
        <f t="shared" si="7"/>
        <v>5</v>
      </c>
      <c r="BN7" s="980">
        <f t="shared" si="7"/>
        <v>5</v>
      </c>
      <c r="BO7" s="980">
        <f t="shared" si="7"/>
        <v>5</v>
      </c>
      <c r="BP7" s="980">
        <f t="shared" si="7"/>
        <v>5</v>
      </c>
      <c r="BQ7" s="980">
        <f t="shared" si="7"/>
        <v>5</v>
      </c>
      <c r="BR7" s="980">
        <f t="shared" si="7"/>
        <v>5</v>
      </c>
      <c r="BS7" s="980">
        <f t="shared" si="7"/>
        <v>5</v>
      </c>
      <c r="BT7" s="980">
        <f t="shared" si="7"/>
        <v>5</v>
      </c>
      <c r="BU7" s="980">
        <f t="shared" si="7"/>
        <v>5</v>
      </c>
      <c r="BV7" s="980">
        <f t="shared" si="7"/>
        <v>5</v>
      </c>
      <c r="BW7" s="980">
        <f t="shared" si="7"/>
        <v>5</v>
      </c>
      <c r="BX7" s="980">
        <f t="shared" si="7"/>
        <v>5</v>
      </c>
      <c r="BY7" s="980">
        <f t="shared" si="7"/>
        <v>6</v>
      </c>
      <c r="BZ7" s="980">
        <f t="shared" si="7"/>
        <v>6</v>
      </c>
      <c r="CA7" s="980">
        <f t="shared" si="7"/>
        <v>6</v>
      </c>
      <c r="CB7" s="980">
        <f t="shared" ref="CB7:DG7" si="8">ROUNDUP(CB6/12,0)</f>
        <v>6</v>
      </c>
      <c r="CC7" s="980">
        <f t="shared" si="8"/>
        <v>6</v>
      </c>
      <c r="CD7" s="980">
        <f t="shared" si="8"/>
        <v>6</v>
      </c>
      <c r="CE7" s="980">
        <f t="shared" si="8"/>
        <v>6</v>
      </c>
      <c r="CF7" s="980">
        <f t="shared" si="8"/>
        <v>6</v>
      </c>
      <c r="CG7" s="980">
        <f t="shared" si="8"/>
        <v>6</v>
      </c>
      <c r="CH7" s="980">
        <f t="shared" si="8"/>
        <v>6</v>
      </c>
      <c r="CI7" s="980">
        <f t="shared" si="8"/>
        <v>6</v>
      </c>
      <c r="CJ7" s="980">
        <f t="shared" si="8"/>
        <v>6</v>
      </c>
      <c r="CK7" s="980">
        <f t="shared" si="8"/>
        <v>7</v>
      </c>
      <c r="CL7" s="980">
        <f t="shared" si="8"/>
        <v>7</v>
      </c>
      <c r="CM7" s="980">
        <f t="shared" si="8"/>
        <v>7</v>
      </c>
      <c r="CN7" s="980">
        <f t="shared" si="8"/>
        <v>7</v>
      </c>
      <c r="CO7" s="980">
        <f t="shared" si="8"/>
        <v>7</v>
      </c>
      <c r="CP7" s="980">
        <f t="shared" si="8"/>
        <v>7</v>
      </c>
      <c r="CQ7" s="980">
        <f t="shared" si="8"/>
        <v>7</v>
      </c>
      <c r="CR7" s="980">
        <f t="shared" si="8"/>
        <v>7</v>
      </c>
      <c r="CS7" s="980">
        <f t="shared" si="8"/>
        <v>7</v>
      </c>
      <c r="CT7" s="980">
        <f t="shared" si="8"/>
        <v>7</v>
      </c>
      <c r="CU7" s="980">
        <f t="shared" si="8"/>
        <v>7</v>
      </c>
      <c r="CV7" s="980">
        <f t="shared" si="8"/>
        <v>7</v>
      </c>
      <c r="CW7" s="980">
        <f t="shared" si="8"/>
        <v>8</v>
      </c>
      <c r="CX7" s="980">
        <f t="shared" si="8"/>
        <v>8</v>
      </c>
      <c r="CY7" s="980">
        <f t="shared" si="8"/>
        <v>8</v>
      </c>
      <c r="CZ7" s="980">
        <f t="shared" si="8"/>
        <v>8</v>
      </c>
      <c r="DA7" s="980">
        <f t="shared" si="8"/>
        <v>8</v>
      </c>
      <c r="DB7" s="980">
        <f t="shared" si="8"/>
        <v>8</v>
      </c>
      <c r="DC7" s="980">
        <f t="shared" si="8"/>
        <v>8</v>
      </c>
      <c r="DD7" s="980">
        <f t="shared" si="8"/>
        <v>8</v>
      </c>
      <c r="DE7" s="980">
        <f t="shared" si="8"/>
        <v>8</v>
      </c>
      <c r="DF7" s="980">
        <f t="shared" si="8"/>
        <v>8</v>
      </c>
      <c r="DG7" s="980">
        <f t="shared" si="8"/>
        <v>8</v>
      </c>
      <c r="DH7" s="980">
        <f t="shared" ref="DH7:EM7" si="9">ROUNDUP(DH6/12,0)</f>
        <v>8</v>
      </c>
      <c r="DI7" s="980">
        <f t="shared" si="9"/>
        <v>9</v>
      </c>
      <c r="DJ7" s="980">
        <f t="shared" si="9"/>
        <v>9</v>
      </c>
      <c r="DK7" s="980">
        <f t="shared" si="9"/>
        <v>9</v>
      </c>
      <c r="DL7" s="980">
        <f t="shared" si="9"/>
        <v>9</v>
      </c>
      <c r="DM7" s="980">
        <f t="shared" si="9"/>
        <v>9</v>
      </c>
      <c r="DN7" s="980">
        <f t="shared" si="9"/>
        <v>9</v>
      </c>
      <c r="DO7" s="980">
        <f t="shared" si="9"/>
        <v>9</v>
      </c>
      <c r="DP7" s="980">
        <f t="shared" si="9"/>
        <v>9</v>
      </c>
      <c r="DQ7" s="980">
        <f t="shared" si="9"/>
        <v>9</v>
      </c>
      <c r="DR7" s="980">
        <f t="shared" si="9"/>
        <v>9</v>
      </c>
      <c r="DS7" s="980">
        <f t="shared" si="9"/>
        <v>9</v>
      </c>
      <c r="DT7" s="980">
        <f t="shared" si="9"/>
        <v>9</v>
      </c>
      <c r="DU7" s="980">
        <f t="shared" si="9"/>
        <v>10</v>
      </c>
      <c r="DV7" s="980">
        <f t="shared" si="9"/>
        <v>10</v>
      </c>
      <c r="DW7" s="980">
        <f t="shared" si="9"/>
        <v>10</v>
      </c>
      <c r="DX7" s="980">
        <f t="shared" si="9"/>
        <v>10</v>
      </c>
      <c r="DY7" s="980">
        <f t="shared" si="9"/>
        <v>10</v>
      </c>
      <c r="DZ7" s="980">
        <f t="shared" si="9"/>
        <v>10</v>
      </c>
      <c r="EA7" s="980">
        <f t="shared" si="9"/>
        <v>10</v>
      </c>
      <c r="EB7" s="980">
        <f t="shared" si="9"/>
        <v>10</v>
      </c>
      <c r="EC7" s="980">
        <f t="shared" si="9"/>
        <v>10</v>
      </c>
      <c r="ED7" s="980">
        <f t="shared" si="9"/>
        <v>10</v>
      </c>
      <c r="EE7" s="980">
        <f t="shared" si="9"/>
        <v>10</v>
      </c>
      <c r="EF7" s="980">
        <f t="shared" si="9"/>
        <v>10</v>
      </c>
      <c r="EG7" s="980">
        <f t="shared" si="9"/>
        <v>11</v>
      </c>
      <c r="EH7" s="980">
        <f t="shared" si="9"/>
        <v>11</v>
      </c>
      <c r="EI7" s="980">
        <f t="shared" si="9"/>
        <v>11</v>
      </c>
      <c r="EJ7" s="980">
        <f t="shared" si="9"/>
        <v>11</v>
      </c>
      <c r="EK7" s="980">
        <f t="shared" si="9"/>
        <v>11</v>
      </c>
      <c r="EL7" s="980">
        <f t="shared" si="9"/>
        <v>11</v>
      </c>
      <c r="EM7" s="980">
        <f t="shared" si="9"/>
        <v>11</v>
      </c>
      <c r="EN7" s="980">
        <f t="shared" ref="EN7:FS7" si="10">ROUNDUP(EN6/12,0)</f>
        <v>11</v>
      </c>
      <c r="EO7" s="980">
        <f t="shared" si="10"/>
        <v>11</v>
      </c>
      <c r="EP7" s="980">
        <f t="shared" si="10"/>
        <v>11</v>
      </c>
      <c r="EQ7" s="980">
        <f t="shared" si="10"/>
        <v>11</v>
      </c>
      <c r="ER7" s="980">
        <f t="shared" si="10"/>
        <v>11</v>
      </c>
      <c r="ES7" s="980">
        <f t="shared" si="10"/>
        <v>12</v>
      </c>
      <c r="ET7" s="980">
        <f t="shared" si="10"/>
        <v>12</v>
      </c>
      <c r="EU7" s="980">
        <f t="shared" si="10"/>
        <v>12</v>
      </c>
      <c r="EV7" s="980">
        <f t="shared" si="10"/>
        <v>12</v>
      </c>
      <c r="EW7" s="980">
        <f t="shared" si="10"/>
        <v>12</v>
      </c>
      <c r="EX7" s="980">
        <f t="shared" si="10"/>
        <v>12</v>
      </c>
      <c r="EY7" s="980">
        <f t="shared" si="10"/>
        <v>12</v>
      </c>
      <c r="EZ7" s="980">
        <f t="shared" si="10"/>
        <v>12</v>
      </c>
      <c r="FA7" s="980">
        <f t="shared" si="10"/>
        <v>12</v>
      </c>
      <c r="FB7" s="980">
        <f t="shared" si="10"/>
        <v>12</v>
      </c>
      <c r="FC7" s="980">
        <f t="shared" si="10"/>
        <v>12</v>
      </c>
      <c r="FD7" s="980">
        <f t="shared" si="10"/>
        <v>12</v>
      </c>
      <c r="FE7" s="980">
        <f t="shared" si="10"/>
        <v>13</v>
      </c>
      <c r="FF7" s="980">
        <f t="shared" si="10"/>
        <v>13</v>
      </c>
      <c r="FG7" s="980">
        <f t="shared" si="10"/>
        <v>13</v>
      </c>
      <c r="FH7" s="980">
        <f t="shared" si="10"/>
        <v>13</v>
      </c>
      <c r="FI7" s="980">
        <f t="shared" si="10"/>
        <v>13</v>
      </c>
      <c r="FJ7" s="980">
        <f t="shared" si="10"/>
        <v>13</v>
      </c>
      <c r="FK7" s="980">
        <f t="shared" si="10"/>
        <v>13</v>
      </c>
      <c r="FL7" s="980">
        <f t="shared" si="10"/>
        <v>13</v>
      </c>
      <c r="FM7" s="980">
        <f t="shared" si="10"/>
        <v>13</v>
      </c>
      <c r="FN7" s="980">
        <f t="shared" si="10"/>
        <v>13</v>
      </c>
      <c r="FO7" s="980">
        <f t="shared" si="10"/>
        <v>13</v>
      </c>
      <c r="FP7" s="980">
        <f t="shared" si="10"/>
        <v>13</v>
      </c>
      <c r="FQ7" s="980">
        <f t="shared" si="10"/>
        <v>14</v>
      </c>
      <c r="FR7" s="980">
        <f t="shared" si="10"/>
        <v>14</v>
      </c>
      <c r="FS7" s="980">
        <f t="shared" si="10"/>
        <v>14</v>
      </c>
      <c r="FT7" s="980">
        <f t="shared" ref="FT7:GN7" si="11">ROUNDUP(FT6/12,0)</f>
        <v>14</v>
      </c>
      <c r="FU7" s="980">
        <f t="shared" si="11"/>
        <v>14</v>
      </c>
      <c r="FV7" s="980">
        <f t="shared" si="11"/>
        <v>14</v>
      </c>
      <c r="FW7" s="980">
        <f t="shared" si="11"/>
        <v>14</v>
      </c>
      <c r="FX7" s="980">
        <f t="shared" si="11"/>
        <v>14</v>
      </c>
      <c r="FY7" s="980">
        <f t="shared" si="11"/>
        <v>14</v>
      </c>
      <c r="FZ7" s="980">
        <f t="shared" si="11"/>
        <v>14</v>
      </c>
      <c r="GA7" s="980">
        <f t="shared" si="11"/>
        <v>14</v>
      </c>
      <c r="GB7" s="980">
        <f t="shared" si="11"/>
        <v>14</v>
      </c>
      <c r="GC7" s="980">
        <f t="shared" si="11"/>
        <v>15</v>
      </c>
      <c r="GD7" s="980">
        <f t="shared" si="11"/>
        <v>15</v>
      </c>
      <c r="GE7" s="980">
        <f t="shared" si="11"/>
        <v>15</v>
      </c>
      <c r="GF7" s="980">
        <f t="shared" si="11"/>
        <v>15</v>
      </c>
      <c r="GG7" s="980">
        <f t="shared" si="11"/>
        <v>15</v>
      </c>
      <c r="GH7" s="980">
        <f t="shared" si="11"/>
        <v>15</v>
      </c>
      <c r="GI7" s="980">
        <f t="shared" si="11"/>
        <v>15</v>
      </c>
      <c r="GJ7" s="980">
        <f t="shared" si="11"/>
        <v>15</v>
      </c>
      <c r="GK7" s="980">
        <f t="shared" si="11"/>
        <v>15</v>
      </c>
      <c r="GL7" s="980">
        <f t="shared" si="11"/>
        <v>15</v>
      </c>
      <c r="GM7" s="980">
        <f t="shared" si="11"/>
        <v>15</v>
      </c>
      <c r="GN7" s="981">
        <f t="shared" si="11"/>
        <v>15</v>
      </c>
      <c r="GO7" s="1"/>
      <c r="GP7" s="67"/>
    </row>
    <row r="8" spans="1:198" customFormat="1" ht="29.5" x14ac:dyDescent="0.75">
      <c r="A8" s="1"/>
      <c r="B8" s="1"/>
      <c r="C8" s="982" t="s">
        <v>151</v>
      </c>
      <c r="D8" s="980" t="s">
        <v>150</v>
      </c>
      <c r="E8" s="980"/>
      <c r="F8" s="983" t="s">
        <v>149</v>
      </c>
      <c r="G8" s="983" t="s">
        <v>148</v>
      </c>
      <c r="H8" s="983" t="s">
        <v>147</v>
      </c>
      <c r="I8" s="983" t="s">
        <v>146</v>
      </c>
      <c r="J8" s="983" t="s">
        <v>145</v>
      </c>
      <c r="K8" s="983" t="s">
        <v>144</v>
      </c>
      <c r="L8" s="984" t="s">
        <v>144</v>
      </c>
      <c r="M8" s="983" t="s">
        <v>143</v>
      </c>
      <c r="N8" s="983" t="s">
        <v>52</v>
      </c>
      <c r="O8" s="983"/>
      <c r="P8" s="985">
        <f>Summary!C13</f>
        <v>46053</v>
      </c>
      <c r="Q8" s="985">
        <f>EOMONTH(P8,1)</f>
        <v>46081</v>
      </c>
      <c r="R8" s="985">
        <f t="shared" ref="R8:CC8" si="12">EOMONTH(Q8,1)</f>
        <v>46112</v>
      </c>
      <c r="S8" s="985">
        <f t="shared" si="12"/>
        <v>46142</v>
      </c>
      <c r="T8" s="985">
        <f t="shared" si="12"/>
        <v>46173</v>
      </c>
      <c r="U8" s="985">
        <f t="shared" si="12"/>
        <v>46203</v>
      </c>
      <c r="V8" s="985">
        <f t="shared" si="12"/>
        <v>46234</v>
      </c>
      <c r="W8" s="985">
        <f t="shared" si="12"/>
        <v>46265</v>
      </c>
      <c r="X8" s="985">
        <f t="shared" si="12"/>
        <v>46295</v>
      </c>
      <c r="Y8" s="985">
        <f t="shared" si="12"/>
        <v>46326</v>
      </c>
      <c r="Z8" s="985">
        <f t="shared" si="12"/>
        <v>46356</v>
      </c>
      <c r="AA8" s="985">
        <f t="shared" si="12"/>
        <v>46387</v>
      </c>
      <c r="AB8" s="985">
        <f t="shared" si="12"/>
        <v>46418</v>
      </c>
      <c r="AC8" s="985">
        <f t="shared" si="12"/>
        <v>46446</v>
      </c>
      <c r="AD8" s="985">
        <f t="shared" si="12"/>
        <v>46477</v>
      </c>
      <c r="AE8" s="985">
        <f t="shared" si="12"/>
        <v>46507</v>
      </c>
      <c r="AF8" s="985">
        <f t="shared" si="12"/>
        <v>46538</v>
      </c>
      <c r="AG8" s="985">
        <f t="shared" si="12"/>
        <v>46568</v>
      </c>
      <c r="AH8" s="985">
        <f t="shared" si="12"/>
        <v>46599</v>
      </c>
      <c r="AI8" s="985">
        <f t="shared" si="12"/>
        <v>46630</v>
      </c>
      <c r="AJ8" s="985">
        <f t="shared" si="12"/>
        <v>46660</v>
      </c>
      <c r="AK8" s="985">
        <f t="shared" si="12"/>
        <v>46691</v>
      </c>
      <c r="AL8" s="985">
        <f t="shared" si="12"/>
        <v>46721</v>
      </c>
      <c r="AM8" s="985">
        <f t="shared" si="12"/>
        <v>46752</v>
      </c>
      <c r="AN8" s="985">
        <f t="shared" si="12"/>
        <v>46783</v>
      </c>
      <c r="AO8" s="985">
        <f t="shared" si="12"/>
        <v>46812</v>
      </c>
      <c r="AP8" s="985">
        <f t="shared" si="12"/>
        <v>46843</v>
      </c>
      <c r="AQ8" s="985">
        <f t="shared" si="12"/>
        <v>46873</v>
      </c>
      <c r="AR8" s="985">
        <f t="shared" si="12"/>
        <v>46904</v>
      </c>
      <c r="AS8" s="985">
        <f t="shared" si="12"/>
        <v>46934</v>
      </c>
      <c r="AT8" s="985">
        <f t="shared" si="12"/>
        <v>46965</v>
      </c>
      <c r="AU8" s="985">
        <f t="shared" si="12"/>
        <v>46996</v>
      </c>
      <c r="AV8" s="985">
        <f t="shared" si="12"/>
        <v>47026</v>
      </c>
      <c r="AW8" s="985">
        <f t="shared" si="12"/>
        <v>47057</v>
      </c>
      <c r="AX8" s="985">
        <f t="shared" si="12"/>
        <v>47087</v>
      </c>
      <c r="AY8" s="985">
        <f t="shared" si="12"/>
        <v>47118</v>
      </c>
      <c r="AZ8" s="985">
        <f t="shared" si="12"/>
        <v>47149</v>
      </c>
      <c r="BA8" s="985">
        <f t="shared" si="12"/>
        <v>47177</v>
      </c>
      <c r="BB8" s="985">
        <f t="shared" si="12"/>
        <v>47208</v>
      </c>
      <c r="BC8" s="985">
        <f t="shared" si="12"/>
        <v>47238</v>
      </c>
      <c r="BD8" s="985">
        <f t="shared" si="12"/>
        <v>47269</v>
      </c>
      <c r="BE8" s="985">
        <f t="shared" si="12"/>
        <v>47299</v>
      </c>
      <c r="BF8" s="985">
        <f t="shared" si="12"/>
        <v>47330</v>
      </c>
      <c r="BG8" s="985">
        <f t="shared" si="12"/>
        <v>47361</v>
      </c>
      <c r="BH8" s="985">
        <f t="shared" si="12"/>
        <v>47391</v>
      </c>
      <c r="BI8" s="985">
        <f t="shared" si="12"/>
        <v>47422</v>
      </c>
      <c r="BJ8" s="985">
        <f t="shared" si="12"/>
        <v>47452</v>
      </c>
      <c r="BK8" s="985">
        <f t="shared" si="12"/>
        <v>47483</v>
      </c>
      <c r="BL8" s="985">
        <f t="shared" si="12"/>
        <v>47514</v>
      </c>
      <c r="BM8" s="985">
        <f t="shared" si="12"/>
        <v>47542</v>
      </c>
      <c r="BN8" s="985">
        <f t="shared" si="12"/>
        <v>47573</v>
      </c>
      <c r="BO8" s="985">
        <f t="shared" si="12"/>
        <v>47603</v>
      </c>
      <c r="BP8" s="985">
        <f t="shared" si="12"/>
        <v>47634</v>
      </c>
      <c r="BQ8" s="985">
        <f t="shared" si="12"/>
        <v>47664</v>
      </c>
      <c r="BR8" s="985">
        <f t="shared" si="12"/>
        <v>47695</v>
      </c>
      <c r="BS8" s="985">
        <f t="shared" si="12"/>
        <v>47726</v>
      </c>
      <c r="BT8" s="985">
        <f t="shared" si="12"/>
        <v>47756</v>
      </c>
      <c r="BU8" s="985">
        <f t="shared" si="12"/>
        <v>47787</v>
      </c>
      <c r="BV8" s="985">
        <f t="shared" si="12"/>
        <v>47817</v>
      </c>
      <c r="BW8" s="985">
        <f t="shared" si="12"/>
        <v>47848</v>
      </c>
      <c r="BX8" s="985">
        <f t="shared" si="12"/>
        <v>47879</v>
      </c>
      <c r="BY8" s="985">
        <f t="shared" si="12"/>
        <v>47907</v>
      </c>
      <c r="BZ8" s="985">
        <f t="shared" si="12"/>
        <v>47938</v>
      </c>
      <c r="CA8" s="985">
        <f t="shared" si="12"/>
        <v>47968</v>
      </c>
      <c r="CB8" s="985">
        <f t="shared" si="12"/>
        <v>47999</v>
      </c>
      <c r="CC8" s="985">
        <f t="shared" si="12"/>
        <v>48029</v>
      </c>
      <c r="CD8" s="985">
        <f t="shared" ref="CD8:EO8" si="13">EOMONTH(CC8,1)</f>
        <v>48060</v>
      </c>
      <c r="CE8" s="985">
        <f t="shared" si="13"/>
        <v>48091</v>
      </c>
      <c r="CF8" s="985">
        <f t="shared" si="13"/>
        <v>48121</v>
      </c>
      <c r="CG8" s="985">
        <f t="shared" si="13"/>
        <v>48152</v>
      </c>
      <c r="CH8" s="985">
        <f t="shared" si="13"/>
        <v>48182</v>
      </c>
      <c r="CI8" s="985">
        <f t="shared" si="13"/>
        <v>48213</v>
      </c>
      <c r="CJ8" s="985">
        <f t="shared" si="13"/>
        <v>48244</v>
      </c>
      <c r="CK8" s="985">
        <f t="shared" si="13"/>
        <v>48273</v>
      </c>
      <c r="CL8" s="985">
        <f t="shared" si="13"/>
        <v>48304</v>
      </c>
      <c r="CM8" s="985">
        <f t="shared" si="13"/>
        <v>48334</v>
      </c>
      <c r="CN8" s="985">
        <f t="shared" si="13"/>
        <v>48365</v>
      </c>
      <c r="CO8" s="985">
        <f t="shared" si="13"/>
        <v>48395</v>
      </c>
      <c r="CP8" s="985">
        <f t="shared" si="13"/>
        <v>48426</v>
      </c>
      <c r="CQ8" s="985">
        <f t="shared" si="13"/>
        <v>48457</v>
      </c>
      <c r="CR8" s="985">
        <f t="shared" si="13"/>
        <v>48487</v>
      </c>
      <c r="CS8" s="985">
        <f t="shared" si="13"/>
        <v>48518</v>
      </c>
      <c r="CT8" s="985">
        <f t="shared" si="13"/>
        <v>48548</v>
      </c>
      <c r="CU8" s="985">
        <f t="shared" si="13"/>
        <v>48579</v>
      </c>
      <c r="CV8" s="985">
        <f t="shared" si="13"/>
        <v>48610</v>
      </c>
      <c r="CW8" s="985">
        <f t="shared" si="13"/>
        <v>48638</v>
      </c>
      <c r="CX8" s="985">
        <f t="shared" si="13"/>
        <v>48669</v>
      </c>
      <c r="CY8" s="985">
        <f t="shared" si="13"/>
        <v>48699</v>
      </c>
      <c r="CZ8" s="985">
        <f t="shared" si="13"/>
        <v>48730</v>
      </c>
      <c r="DA8" s="985">
        <f t="shared" si="13"/>
        <v>48760</v>
      </c>
      <c r="DB8" s="985">
        <f t="shared" si="13"/>
        <v>48791</v>
      </c>
      <c r="DC8" s="985">
        <f t="shared" si="13"/>
        <v>48822</v>
      </c>
      <c r="DD8" s="985">
        <f t="shared" si="13"/>
        <v>48852</v>
      </c>
      <c r="DE8" s="985">
        <f t="shared" si="13"/>
        <v>48883</v>
      </c>
      <c r="DF8" s="985">
        <f t="shared" si="13"/>
        <v>48913</v>
      </c>
      <c r="DG8" s="985">
        <f t="shared" si="13"/>
        <v>48944</v>
      </c>
      <c r="DH8" s="985">
        <f t="shared" si="13"/>
        <v>48975</v>
      </c>
      <c r="DI8" s="985">
        <f t="shared" si="13"/>
        <v>49003</v>
      </c>
      <c r="DJ8" s="985">
        <f t="shared" si="13"/>
        <v>49034</v>
      </c>
      <c r="DK8" s="985">
        <f t="shared" si="13"/>
        <v>49064</v>
      </c>
      <c r="DL8" s="985">
        <f t="shared" si="13"/>
        <v>49095</v>
      </c>
      <c r="DM8" s="985">
        <f t="shared" si="13"/>
        <v>49125</v>
      </c>
      <c r="DN8" s="985">
        <f t="shared" si="13"/>
        <v>49156</v>
      </c>
      <c r="DO8" s="985">
        <f t="shared" si="13"/>
        <v>49187</v>
      </c>
      <c r="DP8" s="985">
        <f t="shared" si="13"/>
        <v>49217</v>
      </c>
      <c r="DQ8" s="985">
        <f t="shared" si="13"/>
        <v>49248</v>
      </c>
      <c r="DR8" s="985">
        <f t="shared" si="13"/>
        <v>49278</v>
      </c>
      <c r="DS8" s="985">
        <f t="shared" si="13"/>
        <v>49309</v>
      </c>
      <c r="DT8" s="985">
        <f t="shared" si="13"/>
        <v>49340</v>
      </c>
      <c r="DU8" s="985">
        <f t="shared" si="13"/>
        <v>49368</v>
      </c>
      <c r="DV8" s="985">
        <f t="shared" si="13"/>
        <v>49399</v>
      </c>
      <c r="DW8" s="985">
        <f t="shared" si="13"/>
        <v>49429</v>
      </c>
      <c r="DX8" s="985">
        <f t="shared" si="13"/>
        <v>49460</v>
      </c>
      <c r="DY8" s="985">
        <f t="shared" si="13"/>
        <v>49490</v>
      </c>
      <c r="DZ8" s="985">
        <f t="shared" si="13"/>
        <v>49521</v>
      </c>
      <c r="EA8" s="985">
        <f t="shared" si="13"/>
        <v>49552</v>
      </c>
      <c r="EB8" s="985">
        <f t="shared" si="13"/>
        <v>49582</v>
      </c>
      <c r="EC8" s="985">
        <f t="shared" si="13"/>
        <v>49613</v>
      </c>
      <c r="ED8" s="985">
        <f t="shared" si="13"/>
        <v>49643</v>
      </c>
      <c r="EE8" s="985">
        <f t="shared" si="13"/>
        <v>49674</v>
      </c>
      <c r="EF8" s="985">
        <f t="shared" si="13"/>
        <v>49705</v>
      </c>
      <c r="EG8" s="985">
        <f t="shared" si="13"/>
        <v>49734</v>
      </c>
      <c r="EH8" s="985">
        <f t="shared" si="13"/>
        <v>49765</v>
      </c>
      <c r="EI8" s="985">
        <f t="shared" si="13"/>
        <v>49795</v>
      </c>
      <c r="EJ8" s="985">
        <f t="shared" si="13"/>
        <v>49826</v>
      </c>
      <c r="EK8" s="985">
        <f t="shared" si="13"/>
        <v>49856</v>
      </c>
      <c r="EL8" s="985">
        <f t="shared" si="13"/>
        <v>49887</v>
      </c>
      <c r="EM8" s="985">
        <f t="shared" si="13"/>
        <v>49918</v>
      </c>
      <c r="EN8" s="985">
        <f t="shared" si="13"/>
        <v>49948</v>
      </c>
      <c r="EO8" s="985">
        <f t="shared" si="13"/>
        <v>49979</v>
      </c>
      <c r="EP8" s="985">
        <f t="shared" ref="EP8:GN8" si="14">EOMONTH(EO8,1)</f>
        <v>50009</v>
      </c>
      <c r="EQ8" s="985">
        <f t="shared" si="14"/>
        <v>50040</v>
      </c>
      <c r="ER8" s="985">
        <f t="shared" si="14"/>
        <v>50071</v>
      </c>
      <c r="ES8" s="985">
        <f t="shared" si="14"/>
        <v>50099</v>
      </c>
      <c r="ET8" s="985">
        <f t="shared" si="14"/>
        <v>50130</v>
      </c>
      <c r="EU8" s="985">
        <f t="shared" si="14"/>
        <v>50160</v>
      </c>
      <c r="EV8" s="985">
        <f t="shared" si="14"/>
        <v>50191</v>
      </c>
      <c r="EW8" s="985">
        <f t="shared" si="14"/>
        <v>50221</v>
      </c>
      <c r="EX8" s="985">
        <f t="shared" si="14"/>
        <v>50252</v>
      </c>
      <c r="EY8" s="985">
        <f t="shared" si="14"/>
        <v>50283</v>
      </c>
      <c r="EZ8" s="985">
        <f t="shared" si="14"/>
        <v>50313</v>
      </c>
      <c r="FA8" s="985">
        <f t="shared" si="14"/>
        <v>50344</v>
      </c>
      <c r="FB8" s="985">
        <f t="shared" si="14"/>
        <v>50374</v>
      </c>
      <c r="FC8" s="985">
        <f t="shared" si="14"/>
        <v>50405</v>
      </c>
      <c r="FD8" s="985">
        <f t="shared" si="14"/>
        <v>50436</v>
      </c>
      <c r="FE8" s="985">
        <f t="shared" si="14"/>
        <v>50464</v>
      </c>
      <c r="FF8" s="985">
        <f t="shared" si="14"/>
        <v>50495</v>
      </c>
      <c r="FG8" s="985">
        <f t="shared" si="14"/>
        <v>50525</v>
      </c>
      <c r="FH8" s="985">
        <f t="shared" si="14"/>
        <v>50556</v>
      </c>
      <c r="FI8" s="985">
        <f t="shared" si="14"/>
        <v>50586</v>
      </c>
      <c r="FJ8" s="985">
        <f t="shared" si="14"/>
        <v>50617</v>
      </c>
      <c r="FK8" s="985">
        <f t="shared" si="14"/>
        <v>50648</v>
      </c>
      <c r="FL8" s="985">
        <f t="shared" si="14"/>
        <v>50678</v>
      </c>
      <c r="FM8" s="985">
        <f t="shared" si="14"/>
        <v>50709</v>
      </c>
      <c r="FN8" s="985">
        <f t="shared" si="14"/>
        <v>50739</v>
      </c>
      <c r="FO8" s="985">
        <f t="shared" si="14"/>
        <v>50770</v>
      </c>
      <c r="FP8" s="985">
        <f t="shared" si="14"/>
        <v>50801</v>
      </c>
      <c r="FQ8" s="985">
        <f t="shared" si="14"/>
        <v>50829</v>
      </c>
      <c r="FR8" s="985">
        <f t="shared" si="14"/>
        <v>50860</v>
      </c>
      <c r="FS8" s="985">
        <f t="shared" si="14"/>
        <v>50890</v>
      </c>
      <c r="FT8" s="985">
        <f t="shared" si="14"/>
        <v>50921</v>
      </c>
      <c r="FU8" s="985">
        <f t="shared" si="14"/>
        <v>50951</v>
      </c>
      <c r="FV8" s="985">
        <f t="shared" si="14"/>
        <v>50982</v>
      </c>
      <c r="FW8" s="985">
        <f t="shared" si="14"/>
        <v>51013</v>
      </c>
      <c r="FX8" s="985">
        <f t="shared" si="14"/>
        <v>51043</v>
      </c>
      <c r="FY8" s="985">
        <f t="shared" si="14"/>
        <v>51074</v>
      </c>
      <c r="FZ8" s="985">
        <f t="shared" si="14"/>
        <v>51104</v>
      </c>
      <c r="GA8" s="985">
        <f t="shared" si="14"/>
        <v>51135</v>
      </c>
      <c r="GB8" s="985">
        <f t="shared" si="14"/>
        <v>51166</v>
      </c>
      <c r="GC8" s="985">
        <f t="shared" si="14"/>
        <v>51195</v>
      </c>
      <c r="GD8" s="985">
        <f t="shared" si="14"/>
        <v>51226</v>
      </c>
      <c r="GE8" s="985">
        <f t="shared" si="14"/>
        <v>51256</v>
      </c>
      <c r="GF8" s="985">
        <f t="shared" si="14"/>
        <v>51287</v>
      </c>
      <c r="GG8" s="985">
        <f t="shared" si="14"/>
        <v>51317</v>
      </c>
      <c r="GH8" s="985">
        <f t="shared" si="14"/>
        <v>51348</v>
      </c>
      <c r="GI8" s="985">
        <f t="shared" si="14"/>
        <v>51379</v>
      </c>
      <c r="GJ8" s="985">
        <f t="shared" si="14"/>
        <v>51409</v>
      </c>
      <c r="GK8" s="985">
        <f t="shared" si="14"/>
        <v>51440</v>
      </c>
      <c r="GL8" s="985">
        <f t="shared" si="14"/>
        <v>51470</v>
      </c>
      <c r="GM8" s="985">
        <f t="shared" si="14"/>
        <v>51501</v>
      </c>
      <c r="GN8" s="986">
        <f t="shared" si="14"/>
        <v>51532</v>
      </c>
      <c r="GO8" s="1"/>
      <c r="GP8" s="67"/>
    </row>
    <row r="9" spans="1:198" customFormat="1" x14ac:dyDescent="0.75">
      <c r="A9" s="1"/>
      <c r="B9" s="1"/>
      <c r="C9" s="254" t="str">
        <f>Budget!P10</f>
        <v xml:space="preserve">Acquisition / Land &amp; Business Development </v>
      </c>
      <c r="D9" s="255">
        <f>Budget!Q10</f>
        <v>10180000</v>
      </c>
      <c r="E9" s="255"/>
      <c r="F9" s="256">
        <f>MIN(E10:E37)</f>
        <v>0</v>
      </c>
      <c r="G9" s="257">
        <f>IFERROR(INDEX($P$8:$GN$8,MATCH(F9,$P$6:$GN$6,0)),"")</f>
        <v>46053</v>
      </c>
      <c r="H9" s="258">
        <f>IF(F9="","",MAX(H10:H37))</f>
        <v>0</v>
      </c>
      <c r="I9" s="259">
        <f>IFERROR(INDEX($P$8:$GN$8,MATCH(H9,$P$6:$GN$6,0)),"")</f>
        <v>46053</v>
      </c>
      <c r="J9" s="260">
        <f>IFERROR(H9-F9+1,"")</f>
        <v>1</v>
      </c>
      <c r="K9" s="102"/>
      <c r="L9" s="61"/>
      <c r="M9" s="61"/>
      <c r="N9" s="20">
        <f t="shared" ref="N9:N37" si="15">SUM(P9:GN9)</f>
        <v>10179999.985834956</v>
      </c>
      <c r="O9" s="1372">
        <f t="shared" ref="O9:O72" si="16">+N9-D9</f>
        <v>-1.4165043830871582E-2</v>
      </c>
      <c r="P9" s="255">
        <f t="shared" ref="P9:AU9" si="17">SUM(P10:P37)</f>
        <v>10179999.985834956</v>
      </c>
      <c r="Q9" s="255">
        <f t="shared" si="17"/>
        <v>0</v>
      </c>
      <c r="R9" s="255">
        <f t="shared" si="17"/>
        <v>0</v>
      </c>
      <c r="S9" s="255">
        <f t="shared" si="17"/>
        <v>0</v>
      </c>
      <c r="T9" s="255">
        <f t="shared" si="17"/>
        <v>0</v>
      </c>
      <c r="U9" s="255">
        <f t="shared" si="17"/>
        <v>0</v>
      </c>
      <c r="V9" s="255">
        <f t="shared" si="17"/>
        <v>0</v>
      </c>
      <c r="W9" s="255">
        <f t="shared" si="17"/>
        <v>0</v>
      </c>
      <c r="X9" s="255">
        <f t="shared" si="17"/>
        <v>0</v>
      </c>
      <c r="Y9" s="255">
        <f t="shared" si="17"/>
        <v>0</v>
      </c>
      <c r="Z9" s="255">
        <f t="shared" si="17"/>
        <v>0</v>
      </c>
      <c r="AA9" s="255">
        <f t="shared" si="17"/>
        <v>0</v>
      </c>
      <c r="AB9" s="255">
        <f t="shared" si="17"/>
        <v>0</v>
      </c>
      <c r="AC9" s="255">
        <f t="shared" si="17"/>
        <v>0</v>
      </c>
      <c r="AD9" s="255">
        <f t="shared" si="17"/>
        <v>0</v>
      </c>
      <c r="AE9" s="255">
        <f t="shared" si="17"/>
        <v>0</v>
      </c>
      <c r="AF9" s="255">
        <f t="shared" si="17"/>
        <v>0</v>
      </c>
      <c r="AG9" s="255">
        <f t="shared" si="17"/>
        <v>0</v>
      </c>
      <c r="AH9" s="255">
        <f t="shared" si="17"/>
        <v>0</v>
      </c>
      <c r="AI9" s="255">
        <f t="shared" si="17"/>
        <v>0</v>
      </c>
      <c r="AJ9" s="255">
        <f t="shared" si="17"/>
        <v>0</v>
      </c>
      <c r="AK9" s="255">
        <f t="shared" si="17"/>
        <v>0</v>
      </c>
      <c r="AL9" s="255">
        <f t="shared" si="17"/>
        <v>0</v>
      </c>
      <c r="AM9" s="255">
        <f t="shared" si="17"/>
        <v>0</v>
      </c>
      <c r="AN9" s="255">
        <f t="shared" si="17"/>
        <v>0</v>
      </c>
      <c r="AO9" s="255">
        <f t="shared" si="17"/>
        <v>0</v>
      </c>
      <c r="AP9" s="255">
        <f t="shared" si="17"/>
        <v>0</v>
      </c>
      <c r="AQ9" s="255">
        <f t="shared" si="17"/>
        <v>0</v>
      </c>
      <c r="AR9" s="255">
        <f t="shared" si="17"/>
        <v>0</v>
      </c>
      <c r="AS9" s="255">
        <f t="shared" si="17"/>
        <v>0</v>
      </c>
      <c r="AT9" s="255">
        <f t="shared" si="17"/>
        <v>0</v>
      </c>
      <c r="AU9" s="255">
        <f t="shared" si="17"/>
        <v>0</v>
      </c>
      <c r="AV9" s="255">
        <f t="shared" ref="AV9:CA9" si="18">SUM(AV10:AV37)</f>
        <v>0</v>
      </c>
      <c r="AW9" s="255">
        <f t="shared" si="18"/>
        <v>0</v>
      </c>
      <c r="AX9" s="255">
        <f t="shared" si="18"/>
        <v>0</v>
      </c>
      <c r="AY9" s="255">
        <f t="shared" si="18"/>
        <v>0</v>
      </c>
      <c r="AZ9" s="255">
        <f t="shared" si="18"/>
        <v>0</v>
      </c>
      <c r="BA9" s="255">
        <f t="shared" si="18"/>
        <v>0</v>
      </c>
      <c r="BB9" s="255">
        <f t="shared" si="18"/>
        <v>0</v>
      </c>
      <c r="BC9" s="255">
        <f t="shared" si="18"/>
        <v>0</v>
      </c>
      <c r="BD9" s="255">
        <f t="shared" si="18"/>
        <v>0</v>
      </c>
      <c r="BE9" s="255">
        <f t="shared" si="18"/>
        <v>0</v>
      </c>
      <c r="BF9" s="255">
        <f t="shared" si="18"/>
        <v>0</v>
      </c>
      <c r="BG9" s="255">
        <f t="shared" si="18"/>
        <v>0</v>
      </c>
      <c r="BH9" s="255">
        <f t="shared" si="18"/>
        <v>0</v>
      </c>
      <c r="BI9" s="255">
        <f t="shared" si="18"/>
        <v>0</v>
      </c>
      <c r="BJ9" s="255">
        <f t="shared" si="18"/>
        <v>0</v>
      </c>
      <c r="BK9" s="255">
        <f t="shared" si="18"/>
        <v>0</v>
      </c>
      <c r="BL9" s="255">
        <f t="shared" si="18"/>
        <v>0</v>
      </c>
      <c r="BM9" s="255">
        <f t="shared" si="18"/>
        <v>0</v>
      </c>
      <c r="BN9" s="255">
        <f t="shared" si="18"/>
        <v>0</v>
      </c>
      <c r="BO9" s="255">
        <f t="shared" si="18"/>
        <v>0</v>
      </c>
      <c r="BP9" s="255">
        <f t="shared" si="18"/>
        <v>0</v>
      </c>
      <c r="BQ9" s="255">
        <f t="shared" si="18"/>
        <v>0</v>
      </c>
      <c r="BR9" s="255">
        <f t="shared" si="18"/>
        <v>0</v>
      </c>
      <c r="BS9" s="255">
        <f t="shared" si="18"/>
        <v>0</v>
      </c>
      <c r="BT9" s="255">
        <f t="shared" si="18"/>
        <v>0</v>
      </c>
      <c r="BU9" s="255">
        <f t="shared" si="18"/>
        <v>0</v>
      </c>
      <c r="BV9" s="255">
        <f t="shared" si="18"/>
        <v>0</v>
      </c>
      <c r="BW9" s="255">
        <f t="shared" si="18"/>
        <v>0</v>
      </c>
      <c r="BX9" s="255">
        <f t="shared" si="18"/>
        <v>0</v>
      </c>
      <c r="BY9" s="255">
        <f t="shared" si="18"/>
        <v>0</v>
      </c>
      <c r="BZ9" s="255">
        <f t="shared" si="18"/>
        <v>0</v>
      </c>
      <c r="CA9" s="255">
        <f t="shared" si="18"/>
        <v>0</v>
      </c>
      <c r="CB9" s="255">
        <f t="shared" ref="CB9:DG9" si="19">SUM(CB10:CB37)</f>
        <v>0</v>
      </c>
      <c r="CC9" s="255">
        <f t="shared" si="19"/>
        <v>0</v>
      </c>
      <c r="CD9" s="255">
        <f t="shared" si="19"/>
        <v>0</v>
      </c>
      <c r="CE9" s="255">
        <f t="shared" si="19"/>
        <v>0</v>
      </c>
      <c r="CF9" s="255">
        <f t="shared" si="19"/>
        <v>0</v>
      </c>
      <c r="CG9" s="255">
        <f t="shared" si="19"/>
        <v>0</v>
      </c>
      <c r="CH9" s="255">
        <f t="shared" si="19"/>
        <v>0</v>
      </c>
      <c r="CI9" s="255">
        <f t="shared" si="19"/>
        <v>0</v>
      </c>
      <c r="CJ9" s="255">
        <f t="shared" si="19"/>
        <v>0</v>
      </c>
      <c r="CK9" s="255">
        <f t="shared" si="19"/>
        <v>0</v>
      </c>
      <c r="CL9" s="255">
        <f t="shared" si="19"/>
        <v>0</v>
      </c>
      <c r="CM9" s="255">
        <f t="shared" si="19"/>
        <v>0</v>
      </c>
      <c r="CN9" s="255">
        <f t="shared" si="19"/>
        <v>0</v>
      </c>
      <c r="CO9" s="255">
        <f t="shared" si="19"/>
        <v>0</v>
      </c>
      <c r="CP9" s="255">
        <f t="shared" si="19"/>
        <v>0</v>
      </c>
      <c r="CQ9" s="255">
        <f t="shared" si="19"/>
        <v>0</v>
      </c>
      <c r="CR9" s="255">
        <f t="shared" si="19"/>
        <v>0</v>
      </c>
      <c r="CS9" s="255">
        <f t="shared" si="19"/>
        <v>0</v>
      </c>
      <c r="CT9" s="255">
        <f t="shared" si="19"/>
        <v>0</v>
      </c>
      <c r="CU9" s="255">
        <f t="shared" si="19"/>
        <v>0</v>
      </c>
      <c r="CV9" s="255">
        <f t="shared" si="19"/>
        <v>0</v>
      </c>
      <c r="CW9" s="255">
        <f t="shared" si="19"/>
        <v>0</v>
      </c>
      <c r="CX9" s="255">
        <f t="shared" si="19"/>
        <v>0</v>
      </c>
      <c r="CY9" s="255">
        <f t="shared" si="19"/>
        <v>0</v>
      </c>
      <c r="CZ9" s="255">
        <f t="shared" si="19"/>
        <v>0</v>
      </c>
      <c r="DA9" s="255">
        <f t="shared" si="19"/>
        <v>0</v>
      </c>
      <c r="DB9" s="255">
        <f t="shared" si="19"/>
        <v>0</v>
      </c>
      <c r="DC9" s="255">
        <f t="shared" si="19"/>
        <v>0</v>
      </c>
      <c r="DD9" s="255">
        <f t="shared" si="19"/>
        <v>0</v>
      </c>
      <c r="DE9" s="255">
        <f t="shared" si="19"/>
        <v>0</v>
      </c>
      <c r="DF9" s="255">
        <f t="shared" si="19"/>
        <v>0</v>
      </c>
      <c r="DG9" s="255">
        <f t="shared" si="19"/>
        <v>0</v>
      </c>
      <c r="DH9" s="255">
        <f t="shared" ref="DH9:EM9" si="20">SUM(DH10:DH37)</f>
        <v>0</v>
      </c>
      <c r="DI9" s="255">
        <f t="shared" si="20"/>
        <v>0</v>
      </c>
      <c r="DJ9" s="255">
        <f t="shared" si="20"/>
        <v>0</v>
      </c>
      <c r="DK9" s="255">
        <f t="shared" si="20"/>
        <v>0</v>
      </c>
      <c r="DL9" s="255">
        <f t="shared" si="20"/>
        <v>0</v>
      </c>
      <c r="DM9" s="255">
        <f t="shared" si="20"/>
        <v>0</v>
      </c>
      <c r="DN9" s="255">
        <f t="shared" si="20"/>
        <v>0</v>
      </c>
      <c r="DO9" s="255">
        <f t="shared" si="20"/>
        <v>0</v>
      </c>
      <c r="DP9" s="255">
        <f t="shared" si="20"/>
        <v>0</v>
      </c>
      <c r="DQ9" s="255">
        <f t="shared" si="20"/>
        <v>0</v>
      </c>
      <c r="DR9" s="255">
        <f t="shared" si="20"/>
        <v>0</v>
      </c>
      <c r="DS9" s="255">
        <f t="shared" si="20"/>
        <v>0</v>
      </c>
      <c r="DT9" s="255">
        <f t="shared" si="20"/>
        <v>0</v>
      </c>
      <c r="DU9" s="255">
        <f t="shared" si="20"/>
        <v>0</v>
      </c>
      <c r="DV9" s="255">
        <f t="shared" si="20"/>
        <v>0</v>
      </c>
      <c r="DW9" s="255">
        <f t="shared" si="20"/>
        <v>0</v>
      </c>
      <c r="DX9" s="255">
        <f t="shared" si="20"/>
        <v>0</v>
      </c>
      <c r="DY9" s="255">
        <f t="shared" si="20"/>
        <v>0</v>
      </c>
      <c r="DZ9" s="255">
        <f t="shared" si="20"/>
        <v>0</v>
      </c>
      <c r="EA9" s="255">
        <f t="shared" si="20"/>
        <v>0</v>
      </c>
      <c r="EB9" s="255">
        <f t="shared" si="20"/>
        <v>0</v>
      </c>
      <c r="EC9" s="255">
        <f t="shared" si="20"/>
        <v>0</v>
      </c>
      <c r="ED9" s="255">
        <f t="shared" si="20"/>
        <v>0</v>
      </c>
      <c r="EE9" s="255">
        <f t="shared" si="20"/>
        <v>0</v>
      </c>
      <c r="EF9" s="255">
        <f t="shared" si="20"/>
        <v>0</v>
      </c>
      <c r="EG9" s="255">
        <f t="shared" si="20"/>
        <v>0</v>
      </c>
      <c r="EH9" s="255">
        <f t="shared" si="20"/>
        <v>0</v>
      </c>
      <c r="EI9" s="255">
        <f t="shared" si="20"/>
        <v>0</v>
      </c>
      <c r="EJ9" s="255">
        <f t="shared" si="20"/>
        <v>0</v>
      </c>
      <c r="EK9" s="255">
        <f t="shared" si="20"/>
        <v>0</v>
      </c>
      <c r="EL9" s="255">
        <f t="shared" si="20"/>
        <v>0</v>
      </c>
      <c r="EM9" s="255">
        <f t="shared" si="20"/>
        <v>0</v>
      </c>
      <c r="EN9" s="255">
        <f t="shared" ref="EN9:FS9" si="21">SUM(EN10:EN37)</f>
        <v>0</v>
      </c>
      <c r="EO9" s="255">
        <f t="shared" si="21"/>
        <v>0</v>
      </c>
      <c r="EP9" s="255">
        <f t="shared" si="21"/>
        <v>0</v>
      </c>
      <c r="EQ9" s="255">
        <f t="shared" si="21"/>
        <v>0</v>
      </c>
      <c r="ER9" s="255">
        <f t="shared" si="21"/>
        <v>0</v>
      </c>
      <c r="ES9" s="255">
        <f t="shared" si="21"/>
        <v>0</v>
      </c>
      <c r="ET9" s="255">
        <f t="shared" si="21"/>
        <v>0</v>
      </c>
      <c r="EU9" s="255">
        <f t="shared" si="21"/>
        <v>0</v>
      </c>
      <c r="EV9" s="255">
        <f t="shared" si="21"/>
        <v>0</v>
      </c>
      <c r="EW9" s="255">
        <f t="shared" si="21"/>
        <v>0</v>
      </c>
      <c r="EX9" s="255">
        <f t="shared" si="21"/>
        <v>0</v>
      </c>
      <c r="EY9" s="255">
        <f t="shared" si="21"/>
        <v>0</v>
      </c>
      <c r="EZ9" s="255">
        <f t="shared" si="21"/>
        <v>0</v>
      </c>
      <c r="FA9" s="255">
        <f t="shared" si="21"/>
        <v>0</v>
      </c>
      <c r="FB9" s="255">
        <f t="shared" si="21"/>
        <v>0</v>
      </c>
      <c r="FC9" s="255">
        <f t="shared" si="21"/>
        <v>0</v>
      </c>
      <c r="FD9" s="255">
        <f t="shared" si="21"/>
        <v>0</v>
      </c>
      <c r="FE9" s="255">
        <f t="shared" si="21"/>
        <v>0</v>
      </c>
      <c r="FF9" s="255">
        <f t="shared" si="21"/>
        <v>0</v>
      </c>
      <c r="FG9" s="255">
        <f t="shared" si="21"/>
        <v>0</v>
      </c>
      <c r="FH9" s="255">
        <f t="shared" si="21"/>
        <v>0</v>
      </c>
      <c r="FI9" s="255">
        <f t="shared" si="21"/>
        <v>0</v>
      </c>
      <c r="FJ9" s="255">
        <f t="shared" si="21"/>
        <v>0</v>
      </c>
      <c r="FK9" s="255">
        <f t="shared" si="21"/>
        <v>0</v>
      </c>
      <c r="FL9" s="255">
        <f t="shared" si="21"/>
        <v>0</v>
      </c>
      <c r="FM9" s="255">
        <f t="shared" si="21"/>
        <v>0</v>
      </c>
      <c r="FN9" s="255">
        <f t="shared" si="21"/>
        <v>0</v>
      </c>
      <c r="FO9" s="255">
        <f t="shared" si="21"/>
        <v>0</v>
      </c>
      <c r="FP9" s="255">
        <f t="shared" si="21"/>
        <v>0</v>
      </c>
      <c r="FQ9" s="255">
        <f t="shared" si="21"/>
        <v>0</v>
      </c>
      <c r="FR9" s="255">
        <f t="shared" si="21"/>
        <v>0</v>
      </c>
      <c r="FS9" s="255">
        <f t="shared" si="21"/>
        <v>0</v>
      </c>
      <c r="FT9" s="255">
        <f t="shared" ref="FT9:GN9" si="22">SUM(FT10:FT37)</f>
        <v>0</v>
      </c>
      <c r="FU9" s="255">
        <f t="shared" si="22"/>
        <v>0</v>
      </c>
      <c r="FV9" s="255">
        <f t="shared" si="22"/>
        <v>0</v>
      </c>
      <c r="FW9" s="255">
        <f t="shared" si="22"/>
        <v>0</v>
      </c>
      <c r="FX9" s="255">
        <f t="shared" si="22"/>
        <v>0</v>
      </c>
      <c r="FY9" s="255">
        <f t="shared" si="22"/>
        <v>0</v>
      </c>
      <c r="FZ9" s="255">
        <f t="shared" si="22"/>
        <v>0</v>
      </c>
      <c r="GA9" s="255">
        <f t="shared" si="22"/>
        <v>0</v>
      </c>
      <c r="GB9" s="255">
        <f t="shared" si="22"/>
        <v>0</v>
      </c>
      <c r="GC9" s="255">
        <f t="shared" si="22"/>
        <v>0</v>
      </c>
      <c r="GD9" s="255">
        <f t="shared" si="22"/>
        <v>0</v>
      </c>
      <c r="GE9" s="255">
        <f t="shared" si="22"/>
        <v>0</v>
      </c>
      <c r="GF9" s="255">
        <f t="shared" si="22"/>
        <v>0</v>
      </c>
      <c r="GG9" s="255">
        <f t="shared" si="22"/>
        <v>0</v>
      </c>
      <c r="GH9" s="255">
        <f t="shared" si="22"/>
        <v>0</v>
      </c>
      <c r="GI9" s="255">
        <f t="shared" si="22"/>
        <v>0</v>
      </c>
      <c r="GJ9" s="255">
        <f t="shared" si="22"/>
        <v>0</v>
      </c>
      <c r="GK9" s="255">
        <f t="shared" si="22"/>
        <v>0</v>
      </c>
      <c r="GL9" s="255">
        <f t="shared" si="22"/>
        <v>0</v>
      </c>
      <c r="GM9" s="255">
        <f t="shared" si="22"/>
        <v>0</v>
      </c>
      <c r="GN9" s="261">
        <f t="shared" si="22"/>
        <v>0</v>
      </c>
      <c r="GO9" s="1"/>
      <c r="GP9" s="67"/>
    </row>
    <row r="10" spans="1:198" customFormat="1" hidden="1" outlineLevel="1" x14ac:dyDescent="0.75">
      <c r="A10" s="1"/>
      <c r="B10" s="1"/>
      <c r="C10" s="262" t="str">
        <f>Budget!P11</f>
        <v xml:space="preserve">Land Purchase </v>
      </c>
      <c r="D10" s="19">
        <f>Budget!Q11</f>
        <v>10000000</v>
      </c>
      <c r="E10" s="19">
        <f t="shared" ref="E10:E37" si="23">IF(D10&lt;&gt;0,F10,"")</f>
        <v>0</v>
      </c>
      <c r="F10" s="263">
        <v>0</v>
      </c>
      <c r="G10" s="257">
        <f>IF(L10="custom",CustCF!F10,INDEX($P$8:$GN$8,MATCH(F10,$P$6:$GN$6,0)))</f>
        <v>46053</v>
      </c>
      <c r="H10" s="264">
        <v>0</v>
      </c>
      <c r="I10" s="257">
        <f>IF(L10="custom",CustCF!G10,INDEX($P$8:$GN$8,MATCH(H10,$P$6:$GN$6,0)))</f>
        <v>46053</v>
      </c>
      <c r="J10" s="260">
        <f t="shared" ref="J10:J37" si="24">H10-F10+1</f>
        <v>1</v>
      </c>
      <c r="K10" s="265" t="s">
        <v>116</v>
      </c>
      <c r="L10" s="266" t="s">
        <v>117</v>
      </c>
      <c r="M10" s="267">
        <f t="shared" ref="M10:M37" si="25">INDEX($D$291:$D$296,MATCH(L10,$C$291:$C$296,0))</f>
        <v>10000000</v>
      </c>
      <c r="N10" s="18">
        <f t="shared" si="15"/>
        <v>9999999.9860854186</v>
      </c>
      <c r="O10" s="1372">
        <f t="shared" si="16"/>
        <v>-1.3914581388235092E-2</v>
      </c>
      <c r="P10" s="95">
        <f>($K10="Bell Curve")*(_xlfn.NORM.DIST(AND(P$6&gt;=$F10,P$6&lt;=$H10)*(P$6-$F10+1),$J10/2,$M10,TRUE)-_xlfn.NORM.DIST(AND(P$6&gt;=$F10,P$6&lt;=$H10)*(O$6-$F10+1),$J10/2,$M10,TRUE))/(1-2*_xlfn.NORM.DIST(0,$J10/2,$M10,TRUE))*$D10+($K10="Steady Growth")*(AND(P$6&gt;=$F10,P$6&lt;=$H10)*((P$6-$F10+1)/($J10*($J10+1)/2)*$D10))+($K10="custom")*CustCF!J10</f>
        <v>9999999.9860854186</v>
      </c>
      <c r="Q10" s="95">
        <f>($K10="Bell Curve")*(_xlfn.NORM.DIST(AND(Q$6&gt;=$F10,Q$6&lt;=$H10)*(Q$6-$F10+1),$J10/2,$M10,TRUE)-_xlfn.NORM.DIST(AND(Q$6&gt;=$F10,Q$6&lt;=$H10)*(P$6-$F10+1),$J10/2,$M10,TRUE))/(1-2*_xlfn.NORM.DIST(0,$J10/2,$M10,TRUE))*$D10+($K10="Steady Growth")*(AND(Q$6&gt;=$F10,Q$6&lt;=$H10)*((Q$6-$F10+1)/($J10*($J10+1)/2)*$D10))+($K10="custom")*CustCF!K10</f>
        <v>0</v>
      </c>
      <c r="R10" s="95">
        <f>($K10="Bell Curve")*(_xlfn.NORM.DIST(AND(R$6&gt;=$F10,R$6&lt;=$H10)*(R$6-$F10+1),$J10/2,$M10,TRUE)-_xlfn.NORM.DIST(AND(R$6&gt;=$F10,R$6&lt;=$H10)*(Q$6-$F10+1),$J10/2,$M10,TRUE))/(1-2*_xlfn.NORM.DIST(0,$J10/2,$M10,TRUE))*$D10+($K10="Steady Growth")*(AND(R$6&gt;=$F10,R$6&lt;=$H10)*((R$6-$F10+1)/($J10*($J10+1)/2)*$D10))+($K10="custom")*CustCF!L10</f>
        <v>0</v>
      </c>
      <c r="S10" s="95">
        <f>($K10="Bell Curve")*(_xlfn.NORM.DIST(AND(S$6&gt;=$F10,S$6&lt;=$H10)*(S$6-$F10+1),$J10/2,$M10,TRUE)-_xlfn.NORM.DIST(AND(S$6&gt;=$F10,S$6&lt;=$H10)*(R$6-$F10+1),$J10/2,$M10,TRUE))/(1-2*_xlfn.NORM.DIST(0,$J10/2,$M10,TRUE))*$D10+($K10="Steady Growth")*(AND(S$6&gt;=$F10,S$6&lt;=$H10)*((S$6-$F10+1)/($J10*($J10+1)/2)*$D10))+($K10="custom")*CustCF!M10</f>
        <v>0</v>
      </c>
      <c r="T10" s="95">
        <f>($K10="Bell Curve")*(_xlfn.NORM.DIST(AND(T$6&gt;=$F10,T$6&lt;=$H10)*(T$6-$F10+1),$J10/2,$M10,TRUE)-_xlfn.NORM.DIST(AND(T$6&gt;=$F10,T$6&lt;=$H10)*(S$6-$F10+1),$J10/2,$M10,TRUE))/(1-2*_xlfn.NORM.DIST(0,$J10/2,$M10,TRUE))*$D10+($K10="Steady Growth")*(AND(T$6&gt;=$F10,T$6&lt;=$H10)*((T$6-$F10+1)/($J10*($J10+1)/2)*$D10))+($K10="custom")*CustCF!N10</f>
        <v>0</v>
      </c>
      <c r="U10" s="95">
        <f>($K10="Bell Curve")*(_xlfn.NORM.DIST(AND(U$6&gt;=$F10,U$6&lt;=$H10)*(U$6-$F10+1),$J10/2,$M10,TRUE)-_xlfn.NORM.DIST(AND(U$6&gt;=$F10,U$6&lt;=$H10)*(T$6-$F10+1),$J10/2,$M10,TRUE))/(1-2*_xlfn.NORM.DIST(0,$J10/2,$M10,TRUE))*$D10+($K10="Steady Growth")*(AND(U$6&gt;=$F10,U$6&lt;=$H10)*((U$6-$F10+1)/($J10*($J10+1)/2)*$D10))+($K10="custom")*CustCF!O10</f>
        <v>0</v>
      </c>
      <c r="V10" s="95">
        <f>($K10="Bell Curve")*(_xlfn.NORM.DIST(AND(V$6&gt;=$F10,V$6&lt;=$H10)*(V$6-$F10+1),$J10/2,$M10,TRUE)-_xlfn.NORM.DIST(AND(V$6&gt;=$F10,V$6&lt;=$H10)*(U$6-$F10+1),$J10/2,$M10,TRUE))/(1-2*_xlfn.NORM.DIST(0,$J10/2,$M10,TRUE))*$D10+($K10="Steady Growth")*(AND(V$6&gt;=$F10,V$6&lt;=$H10)*((V$6-$F10+1)/($J10*($J10+1)/2)*$D10))+($K10="custom")*CustCF!P10</f>
        <v>0</v>
      </c>
      <c r="W10" s="95">
        <f>($K10="Bell Curve")*(_xlfn.NORM.DIST(AND(W$6&gt;=$F10,W$6&lt;=$H10)*(W$6-$F10+1),$J10/2,$M10,TRUE)-_xlfn.NORM.DIST(AND(W$6&gt;=$F10,W$6&lt;=$H10)*(V$6-$F10+1),$J10/2,$M10,TRUE))/(1-2*_xlfn.NORM.DIST(0,$J10/2,$M10,TRUE))*$D10+($K10="Steady Growth")*(AND(W$6&gt;=$F10,W$6&lt;=$H10)*((W$6-$F10+1)/($J10*($J10+1)/2)*$D10))+($K10="custom")*CustCF!Q10</f>
        <v>0</v>
      </c>
      <c r="X10" s="95">
        <f>($K10="Bell Curve")*(_xlfn.NORM.DIST(AND(X$6&gt;=$F10,X$6&lt;=$H10)*(X$6-$F10+1),$J10/2,$M10,TRUE)-_xlfn.NORM.DIST(AND(X$6&gt;=$F10,X$6&lt;=$H10)*(W$6-$F10+1),$J10/2,$M10,TRUE))/(1-2*_xlfn.NORM.DIST(0,$J10/2,$M10,TRUE))*$D10+($K10="Steady Growth")*(AND(X$6&gt;=$F10,X$6&lt;=$H10)*((X$6-$F10+1)/($J10*($J10+1)/2)*$D10))+($K10="custom")*CustCF!R10</f>
        <v>0</v>
      </c>
      <c r="Y10" s="95">
        <f>($K10="Bell Curve")*(_xlfn.NORM.DIST(AND(Y$6&gt;=$F10,Y$6&lt;=$H10)*(Y$6-$F10+1),$J10/2,$M10,TRUE)-_xlfn.NORM.DIST(AND(Y$6&gt;=$F10,Y$6&lt;=$H10)*(X$6-$F10+1),$J10/2,$M10,TRUE))/(1-2*_xlfn.NORM.DIST(0,$J10/2,$M10,TRUE))*$D10+($K10="Steady Growth")*(AND(Y$6&gt;=$F10,Y$6&lt;=$H10)*((Y$6-$F10+1)/($J10*($J10+1)/2)*$D10))+($K10="custom")*CustCF!S10</f>
        <v>0</v>
      </c>
      <c r="Z10" s="95">
        <f>($K10="Bell Curve")*(_xlfn.NORM.DIST(AND(Z$6&gt;=$F10,Z$6&lt;=$H10)*(Z$6-$F10+1),$J10/2,$M10,TRUE)-_xlfn.NORM.DIST(AND(Z$6&gt;=$F10,Z$6&lt;=$H10)*(Y$6-$F10+1),$J10/2,$M10,TRUE))/(1-2*_xlfn.NORM.DIST(0,$J10/2,$M10,TRUE))*$D10+($K10="Steady Growth")*(AND(Z$6&gt;=$F10,Z$6&lt;=$H10)*((Z$6-$F10+1)/($J10*($J10+1)/2)*$D10))+($K10="custom")*CustCF!T10</f>
        <v>0</v>
      </c>
      <c r="AA10" s="95">
        <f>($K10="Bell Curve")*(_xlfn.NORM.DIST(AND(AA$6&gt;=$F10,AA$6&lt;=$H10)*(AA$6-$F10+1),$J10/2,$M10,TRUE)-_xlfn.NORM.DIST(AND(AA$6&gt;=$F10,AA$6&lt;=$H10)*(Z$6-$F10+1),$J10/2,$M10,TRUE))/(1-2*_xlfn.NORM.DIST(0,$J10/2,$M10,TRUE))*$D10+($K10="Steady Growth")*(AND(AA$6&gt;=$F10,AA$6&lt;=$H10)*((AA$6-$F10+1)/($J10*($J10+1)/2)*$D10))+($K10="custom")*CustCF!U10</f>
        <v>0</v>
      </c>
      <c r="AB10" s="95">
        <f>($K10="Bell Curve")*(_xlfn.NORM.DIST(AND(AB$6&gt;=$F10,AB$6&lt;=$H10)*(AB$6-$F10+1),$J10/2,$M10,TRUE)-_xlfn.NORM.DIST(AND(AB$6&gt;=$F10,AB$6&lt;=$H10)*(AA$6-$F10+1),$J10/2,$M10,TRUE))/(1-2*_xlfn.NORM.DIST(0,$J10/2,$M10,TRUE))*$D10+($K10="Steady Growth")*(AND(AB$6&gt;=$F10,AB$6&lt;=$H10)*((AB$6-$F10+1)/($J10*($J10+1)/2)*$D10))+($K10="custom")*CustCF!V10</f>
        <v>0</v>
      </c>
      <c r="AC10" s="95">
        <f>($K10="Bell Curve")*(_xlfn.NORM.DIST(AND(AC$6&gt;=$F10,AC$6&lt;=$H10)*(AC$6-$F10+1),$J10/2,$M10,TRUE)-_xlfn.NORM.DIST(AND(AC$6&gt;=$F10,AC$6&lt;=$H10)*(AB$6-$F10+1),$J10/2,$M10,TRUE))/(1-2*_xlfn.NORM.DIST(0,$J10/2,$M10,TRUE))*$D10+($K10="Steady Growth")*(AND(AC$6&gt;=$F10,AC$6&lt;=$H10)*((AC$6-$F10+1)/($J10*($J10+1)/2)*$D10))+($K10="custom")*CustCF!W10</f>
        <v>0</v>
      </c>
      <c r="AD10" s="95">
        <f>($K10="Bell Curve")*(_xlfn.NORM.DIST(AND(AD$6&gt;=$F10,AD$6&lt;=$H10)*(AD$6-$F10+1),$J10/2,$M10,TRUE)-_xlfn.NORM.DIST(AND(AD$6&gt;=$F10,AD$6&lt;=$H10)*(AC$6-$F10+1),$J10/2,$M10,TRUE))/(1-2*_xlfn.NORM.DIST(0,$J10/2,$M10,TRUE))*$D10+($K10="Steady Growth")*(AND(AD$6&gt;=$F10,AD$6&lt;=$H10)*((AD$6-$F10+1)/($J10*($J10+1)/2)*$D10))+($K10="custom")*CustCF!X10</f>
        <v>0</v>
      </c>
      <c r="AE10" s="95">
        <f>($K10="Bell Curve")*(_xlfn.NORM.DIST(AND(AE$6&gt;=$F10,AE$6&lt;=$H10)*(AE$6-$F10+1),$J10/2,$M10,TRUE)-_xlfn.NORM.DIST(AND(AE$6&gt;=$F10,AE$6&lt;=$H10)*(AD$6-$F10+1),$J10/2,$M10,TRUE))/(1-2*_xlfn.NORM.DIST(0,$J10/2,$M10,TRUE))*$D10+($K10="Steady Growth")*(AND(AE$6&gt;=$F10,AE$6&lt;=$H10)*((AE$6-$F10+1)/($J10*($J10+1)/2)*$D10))+($K10="custom")*CustCF!Y10</f>
        <v>0</v>
      </c>
      <c r="AF10" s="95">
        <f>($K10="Bell Curve")*(_xlfn.NORM.DIST(AND(AF$6&gt;=$F10,AF$6&lt;=$H10)*(AF$6-$F10+1),$J10/2,$M10,TRUE)-_xlfn.NORM.DIST(AND(AF$6&gt;=$F10,AF$6&lt;=$H10)*(AE$6-$F10+1),$J10/2,$M10,TRUE))/(1-2*_xlfn.NORM.DIST(0,$J10/2,$M10,TRUE))*$D10+($K10="Steady Growth")*(AND(AF$6&gt;=$F10,AF$6&lt;=$H10)*((AF$6-$F10+1)/($J10*($J10+1)/2)*$D10))+($K10="custom")*CustCF!Z10</f>
        <v>0</v>
      </c>
      <c r="AG10" s="95">
        <f>($K10="Bell Curve")*(_xlfn.NORM.DIST(AND(AG$6&gt;=$F10,AG$6&lt;=$H10)*(AG$6-$F10+1),$J10/2,$M10,TRUE)-_xlfn.NORM.DIST(AND(AG$6&gt;=$F10,AG$6&lt;=$H10)*(AF$6-$F10+1),$J10/2,$M10,TRUE))/(1-2*_xlfn.NORM.DIST(0,$J10/2,$M10,TRUE))*$D10+($K10="Steady Growth")*(AND(AG$6&gt;=$F10,AG$6&lt;=$H10)*((AG$6-$F10+1)/($J10*($J10+1)/2)*$D10))+($K10="custom")*CustCF!AA10</f>
        <v>0</v>
      </c>
      <c r="AH10" s="95">
        <f>($K10="Bell Curve")*(_xlfn.NORM.DIST(AND(AH$6&gt;=$F10,AH$6&lt;=$H10)*(AH$6-$F10+1),$J10/2,$M10,TRUE)-_xlfn.NORM.DIST(AND(AH$6&gt;=$F10,AH$6&lt;=$H10)*(AG$6-$F10+1),$J10/2,$M10,TRUE))/(1-2*_xlfn.NORM.DIST(0,$J10/2,$M10,TRUE))*$D10+($K10="Steady Growth")*(AND(AH$6&gt;=$F10,AH$6&lt;=$H10)*((AH$6-$F10+1)/($J10*($J10+1)/2)*$D10))+($K10="custom")*CustCF!AB10</f>
        <v>0</v>
      </c>
      <c r="AI10" s="95">
        <f>($K10="Bell Curve")*(_xlfn.NORM.DIST(AND(AI$6&gt;=$F10,AI$6&lt;=$H10)*(AI$6-$F10+1),$J10/2,$M10,TRUE)-_xlfn.NORM.DIST(AND(AI$6&gt;=$F10,AI$6&lt;=$H10)*(AH$6-$F10+1),$J10/2,$M10,TRUE))/(1-2*_xlfn.NORM.DIST(0,$J10/2,$M10,TRUE))*$D10+($K10="Steady Growth")*(AND(AI$6&gt;=$F10,AI$6&lt;=$H10)*((AI$6-$F10+1)/($J10*($J10+1)/2)*$D10))+($K10="custom")*CustCF!AC10</f>
        <v>0</v>
      </c>
      <c r="AJ10" s="95">
        <f>($K10="Bell Curve")*(_xlfn.NORM.DIST(AND(AJ$6&gt;=$F10,AJ$6&lt;=$H10)*(AJ$6-$F10+1),$J10/2,$M10,TRUE)-_xlfn.NORM.DIST(AND(AJ$6&gt;=$F10,AJ$6&lt;=$H10)*(AI$6-$F10+1),$J10/2,$M10,TRUE))/(1-2*_xlfn.NORM.DIST(0,$J10/2,$M10,TRUE))*$D10+($K10="Steady Growth")*(AND(AJ$6&gt;=$F10,AJ$6&lt;=$H10)*((AJ$6-$F10+1)/($J10*($J10+1)/2)*$D10))+($K10="custom")*CustCF!AD10</f>
        <v>0</v>
      </c>
      <c r="AK10" s="95">
        <f>($K10="Bell Curve")*(_xlfn.NORM.DIST(AND(AK$6&gt;=$F10,AK$6&lt;=$H10)*(AK$6-$F10+1),$J10/2,$M10,TRUE)-_xlfn.NORM.DIST(AND(AK$6&gt;=$F10,AK$6&lt;=$H10)*(AJ$6-$F10+1),$J10/2,$M10,TRUE))/(1-2*_xlfn.NORM.DIST(0,$J10/2,$M10,TRUE))*$D10+($K10="Steady Growth")*(AND(AK$6&gt;=$F10,AK$6&lt;=$H10)*((AK$6-$F10+1)/($J10*($J10+1)/2)*$D10))+($K10="custom")*CustCF!AE10</f>
        <v>0</v>
      </c>
      <c r="AL10" s="95">
        <f>($K10="Bell Curve")*(_xlfn.NORM.DIST(AND(AL$6&gt;=$F10,AL$6&lt;=$H10)*(AL$6-$F10+1),$J10/2,$M10,TRUE)-_xlfn.NORM.DIST(AND(AL$6&gt;=$F10,AL$6&lt;=$H10)*(AK$6-$F10+1),$J10/2,$M10,TRUE))/(1-2*_xlfn.NORM.DIST(0,$J10/2,$M10,TRUE))*$D10+($K10="Steady Growth")*(AND(AL$6&gt;=$F10,AL$6&lt;=$H10)*((AL$6-$F10+1)/($J10*($J10+1)/2)*$D10))+($K10="custom")*CustCF!AF10</f>
        <v>0</v>
      </c>
      <c r="AM10" s="95">
        <f>($K10="Bell Curve")*(_xlfn.NORM.DIST(AND(AM$6&gt;=$F10,AM$6&lt;=$H10)*(AM$6-$F10+1),$J10/2,$M10,TRUE)-_xlfn.NORM.DIST(AND(AM$6&gt;=$F10,AM$6&lt;=$H10)*(AL$6-$F10+1),$J10/2,$M10,TRUE))/(1-2*_xlfn.NORM.DIST(0,$J10/2,$M10,TRUE))*$D10+($K10="Steady Growth")*(AND(AM$6&gt;=$F10,AM$6&lt;=$H10)*((AM$6-$F10+1)/($J10*($J10+1)/2)*$D10))+($K10="custom")*CustCF!AG10</f>
        <v>0</v>
      </c>
      <c r="AN10" s="95">
        <f>($K10="Bell Curve")*(_xlfn.NORM.DIST(AND(AN$6&gt;=$F10,AN$6&lt;=$H10)*(AN$6-$F10+1),$J10/2,$M10,TRUE)-_xlfn.NORM.DIST(AND(AN$6&gt;=$F10,AN$6&lt;=$H10)*(AM$6-$F10+1),$J10/2,$M10,TRUE))/(1-2*_xlfn.NORM.DIST(0,$J10/2,$M10,TRUE))*$D10+($K10="Steady Growth")*(AND(AN$6&gt;=$F10,AN$6&lt;=$H10)*((AN$6-$F10+1)/($J10*($J10+1)/2)*$D10))+($K10="custom")*CustCF!AH10</f>
        <v>0</v>
      </c>
      <c r="AO10" s="95">
        <f>($K10="Bell Curve")*(_xlfn.NORM.DIST(AND(AO$6&gt;=$F10,AO$6&lt;=$H10)*(AO$6-$F10+1),$J10/2,$M10,TRUE)-_xlfn.NORM.DIST(AND(AO$6&gt;=$F10,AO$6&lt;=$H10)*(AN$6-$F10+1),$J10/2,$M10,TRUE))/(1-2*_xlfn.NORM.DIST(0,$J10/2,$M10,TRUE))*$D10+($K10="Steady Growth")*(AND(AO$6&gt;=$F10,AO$6&lt;=$H10)*((AO$6-$F10+1)/($J10*($J10+1)/2)*$D10))+($K10="custom")*CustCF!AI10</f>
        <v>0</v>
      </c>
      <c r="AP10" s="95">
        <f>($K10="Bell Curve")*(_xlfn.NORM.DIST(AND(AP$6&gt;=$F10,AP$6&lt;=$H10)*(AP$6-$F10+1),$J10/2,$M10,TRUE)-_xlfn.NORM.DIST(AND(AP$6&gt;=$F10,AP$6&lt;=$H10)*(AO$6-$F10+1),$J10/2,$M10,TRUE))/(1-2*_xlfn.NORM.DIST(0,$J10/2,$M10,TRUE))*$D10+($K10="Steady Growth")*(AND(AP$6&gt;=$F10,AP$6&lt;=$H10)*((AP$6-$F10+1)/($J10*($J10+1)/2)*$D10))+($K10="custom")*CustCF!AJ10</f>
        <v>0</v>
      </c>
      <c r="AQ10" s="95">
        <f>($K10="Bell Curve")*(_xlfn.NORM.DIST(AND(AQ$6&gt;=$F10,AQ$6&lt;=$H10)*(AQ$6-$F10+1),$J10/2,$M10,TRUE)-_xlfn.NORM.DIST(AND(AQ$6&gt;=$F10,AQ$6&lt;=$H10)*(AP$6-$F10+1),$J10/2,$M10,TRUE))/(1-2*_xlfn.NORM.DIST(0,$J10/2,$M10,TRUE))*$D10+($K10="Steady Growth")*(AND(AQ$6&gt;=$F10,AQ$6&lt;=$H10)*((AQ$6-$F10+1)/($J10*($J10+1)/2)*$D10))+($K10="custom")*CustCF!AK10</f>
        <v>0</v>
      </c>
      <c r="AR10" s="95">
        <f>($K10="Bell Curve")*(_xlfn.NORM.DIST(AND(AR$6&gt;=$F10,AR$6&lt;=$H10)*(AR$6-$F10+1),$J10/2,$M10,TRUE)-_xlfn.NORM.DIST(AND(AR$6&gt;=$F10,AR$6&lt;=$H10)*(AQ$6-$F10+1),$J10/2,$M10,TRUE))/(1-2*_xlfn.NORM.DIST(0,$J10/2,$M10,TRUE))*$D10+($K10="Steady Growth")*(AND(AR$6&gt;=$F10,AR$6&lt;=$H10)*((AR$6-$F10+1)/($J10*($J10+1)/2)*$D10))+($K10="custom")*CustCF!AL10</f>
        <v>0</v>
      </c>
      <c r="AS10" s="95">
        <f>($K10="Bell Curve")*(_xlfn.NORM.DIST(AND(AS$6&gt;=$F10,AS$6&lt;=$H10)*(AS$6-$F10+1),$J10/2,$M10,TRUE)-_xlfn.NORM.DIST(AND(AS$6&gt;=$F10,AS$6&lt;=$H10)*(AR$6-$F10+1),$J10/2,$M10,TRUE))/(1-2*_xlfn.NORM.DIST(0,$J10/2,$M10,TRUE))*$D10+($K10="Steady Growth")*(AND(AS$6&gt;=$F10,AS$6&lt;=$H10)*((AS$6-$F10+1)/($J10*($J10+1)/2)*$D10))+($K10="custom")*CustCF!AM10</f>
        <v>0</v>
      </c>
      <c r="AT10" s="95">
        <f>($K10="Bell Curve")*(_xlfn.NORM.DIST(AND(AT$6&gt;=$F10,AT$6&lt;=$H10)*(AT$6-$F10+1),$J10/2,$M10,TRUE)-_xlfn.NORM.DIST(AND(AT$6&gt;=$F10,AT$6&lt;=$H10)*(AS$6-$F10+1),$J10/2,$M10,TRUE))/(1-2*_xlfn.NORM.DIST(0,$J10/2,$M10,TRUE))*$D10+($K10="Steady Growth")*(AND(AT$6&gt;=$F10,AT$6&lt;=$H10)*((AT$6-$F10+1)/($J10*($J10+1)/2)*$D10))+($K10="custom")*CustCF!AN10</f>
        <v>0</v>
      </c>
      <c r="AU10" s="95">
        <f>($K10="Bell Curve")*(_xlfn.NORM.DIST(AND(AU$6&gt;=$F10,AU$6&lt;=$H10)*(AU$6-$F10+1),$J10/2,$M10,TRUE)-_xlfn.NORM.DIST(AND(AU$6&gt;=$F10,AU$6&lt;=$H10)*(AT$6-$F10+1),$J10/2,$M10,TRUE))/(1-2*_xlfn.NORM.DIST(0,$J10/2,$M10,TRUE))*$D10+($K10="Steady Growth")*(AND(AU$6&gt;=$F10,AU$6&lt;=$H10)*((AU$6-$F10+1)/($J10*($J10+1)/2)*$D10))+($K10="custom")*CustCF!AO10</f>
        <v>0</v>
      </c>
      <c r="AV10" s="95">
        <f>($K10="Bell Curve")*(_xlfn.NORM.DIST(AND(AV$6&gt;=$F10,AV$6&lt;=$H10)*(AV$6-$F10+1),$J10/2,$M10,TRUE)-_xlfn.NORM.DIST(AND(AV$6&gt;=$F10,AV$6&lt;=$H10)*(AU$6-$F10+1),$J10/2,$M10,TRUE))/(1-2*_xlfn.NORM.DIST(0,$J10/2,$M10,TRUE))*$D10+($K10="Steady Growth")*(AND(AV$6&gt;=$F10,AV$6&lt;=$H10)*((AV$6-$F10+1)/($J10*($J10+1)/2)*$D10))+($K10="custom")*CustCF!AP10</f>
        <v>0</v>
      </c>
      <c r="AW10" s="95">
        <f>($K10="Bell Curve")*(_xlfn.NORM.DIST(AND(AW$6&gt;=$F10,AW$6&lt;=$H10)*(AW$6-$F10+1),$J10/2,$M10,TRUE)-_xlfn.NORM.DIST(AND(AW$6&gt;=$F10,AW$6&lt;=$H10)*(AV$6-$F10+1),$J10/2,$M10,TRUE))/(1-2*_xlfn.NORM.DIST(0,$J10/2,$M10,TRUE))*$D10+($K10="Steady Growth")*(AND(AW$6&gt;=$F10,AW$6&lt;=$H10)*((AW$6-$F10+1)/($J10*($J10+1)/2)*$D10))+($K10="custom")*CustCF!AQ10</f>
        <v>0</v>
      </c>
      <c r="AX10" s="95">
        <f>($K10="Bell Curve")*(_xlfn.NORM.DIST(AND(AX$6&gt;=$F10,AX$6&lt;=$H10)*(AX$6-$F10+1),$J10/2,$M10,TRUE)-_xlfn.NORM.DIST(AND(AX$6&gt;=$F10,AX$6&lt;=$H10)*(AW$6-$F10+1),$J10/2,$M10,TRUE))/(1-2*_xlfn.NORM.DIST(0,$J10/2,$M10,TRUE))*$D10+($K10="Steady Growth")*(AND(AX$6&gt;=$F10,AX$6&lt;=$H10)*((AX$6-$F10+1)/($J10*($J10+1)/2)*$D10))+($K10="custom")*CustCF!AR10</f>
        <v>0</v>
      </c>
      <c r="AY10" s="95">
        <f>($K10="Bell Curve")*(_xlfn.NORM.DIST(AND(AY$6&gt;=$F10,AY$6&lt;=$H10)*(AY$6-$F10+1),$J10/2,$M10,TRUE)-_xlfn.NORM.DIST(AND(AY$6&gt;=$F10,AY$6&lt;=$H10)*(AX$6-$F10+1),$J10/2,$M10,TRUE))/(1-2*_xlfn.NORM.DIST(0,$J10/2,$M10,TRUE))*$D10+($K10="Steady Growth")*(AND(AY$6&gt;=$F10,AY$6&lt;=$H10)*((AY$6-$F10+1)/($J10*($J10+1)/2)*$D10))+($K10="custom")*CustCF!AS10</f>
        <v>0</v>
      </c>
      <c r="AZ10" s="95">
        <f>($K10="Bell Curve")*(_xlfn.NORM.DIST(AND(AZ$6&gt;=$F10,AZ$6&lt;=$H10)*(AZ$6-$F10+1),$J10/2,$M10,TRUE)-_xlfn.NORM.DIST(AND(AZ$6&gt;=$F10,AZ$6&lt;=$H10)*(AY$6-$F10+1),$J10/2,$M10,TRUE))/(1-2*_xlfn.NORM.DIST(0,$J10/2,$M10,TRUE))*$D10+($K10="Steady Growth")*(AND(AZ$6&gt;=$F10,AZ$6&lt;=$H10)*((AZ$6-$F10+1)/($J10*($J10+1)/2)*$D10))+($K10="custom")*CustCF!AT10</f>
        <v>0</v>
      </c>
      <c r="BA10" s="95">
        <f>($K10="Bell Curve")*(_xlfn.NORM.DIST(AND(BA$6&gt;=$F10,BA$6&lt;=$H10)*(BA$6-$F10+1),$J10/2,$M10,TRUE)-_xlfn.NORM.DIST(AND(BA$6&gt;=$F10,BA$6&lt;=$H10)*(AZ$6-$F10+1),$J10/2,$M10,TRUE))/(1-2*_xlfn.NORM.DIST(0,$J10/2,$M10,TRUE))*$D10+($K10="Steady Growth")*(AND(BA$6&gt;=$F10,BA$6&lt;=$H10)*((BA$6-$F10+1)/($J10*($J10+1)/2)*$D10))+($K10="custom")*CustCF!AU10</f>
        <v>0</v>
      </c>
      <c r="BB10" s="95">
        <f>($K10="Bell Curve")*(_xlfn.NORM.DIST(AND(BB$6&gt;=$F10,BB$6&lt;=$H10)*(BB$6-$F10+1),$J10/2,$M10,TRUE)-_xlfn.NORM.DIST(AND(BB$6&gt;=$F10,BB$6&lt;=$H10)*(BA$6-$F10+1),$J10/2,$M10,TRUE))/(1-2*_xlfn.NORM.DIST(0,$J10/2,$M10,TRUE))*$D10+($K10="Steady Growth")*(AND(BB$6&gt;=$F10,BB$6&lt;=$H10)*((BB$6-$F10+1)/($J10*($J10+1)/2)*$D10))+($K10="custom")*CustCF!AV10</f>
        <v>0</v>
      </c>
      <c r="BC10" s="95">
        <f>($K10="Bell Curve")*(_xlfn.NORM.DIST(AND(BC$6&gt;=$F10,BC$6&lt;=$H10)*(BC$6-$F10+1),$J10/2,$M10,TRUE)-_xlfn.NORM.DIST(AND(BC$6&gt;=$F10,BC$6&lt;=$H10)*(BB$6-$F10+1),$J10/2,$M10,TRUE))/(1-2*_xlfn.NORM.DIST(0,$J10/2,$M10,TRUE))*$D10+($K10="Steady Growth")*(AND(BC$6&gt;=$F10,BC$6&lt;=$H10)*((BC$6-$F10+1)/($J10*($J10+1)/2)*$D10))+($K10="custom")*CustCF!AW10</f>
        <v>0</v>
      </c>
      <c r="BD10" s="95">
        <f>($K10="Bell Curve")*(_xlfn.NORM.DIST(AND(BD$6&gt;=$F10,BD$6&lt;=$H10)*(BD$6-$F10+1),$J10/2,$M10,TRUE)-_xlfn.NORM.DIST(AND(BD$6&gt;=$F10,BD$6&lt;=$H10)*(BC$6-$F10+1),$J10/2,$M10,TRUE))/(1-2*_xlfn.NORM.DIST(0,$J10/2,$M10,TRUE))*$D10+($K10="Steady Growth")*(AND(BD$6&gt;=$F10,BD$6&lt;=$H10)*((BD$6-$F10+1)/($J10*($J10+1)/2)*$D10))+($K10="custom")*CustCF!AX10</f>
        <v>0</v>
      </c>
      <c r="BE10" s="95">
        <f>($K10="Bell Curve")*(_xlfn.NORM.DIST(AND(BE$6&gt;=$F10,BE$6&lt;=$H10)*(BE$6-$F10+1),$J10/2,$M10,TRUE)-_xlfn.NORM.DIST(AND(BE$6&gt;=$F10,BE$6&lt;=$H10)*(BD$6-$F10+1),$J10/2,$M10,TRUE))/(1-2*_xlfn.NORM.DIST(0,$J10/2,$M10,TRUE))*$D10+($K10="Steady Growth")*(AND(BE$6&gt;=$F10,BE$6&lt;=$H10)*((BE$6-$F10+1)/($J10*($J10+1)/2)*$D10))+($K10="custom")*CustCF!AY10</f>
        <v>0</v>
      </c>
      <c r="BF10" s="95">
        <f>($K10="Bell Curve")*(_xlfn.NORM.DIST(AND(BF$6&gt;=$F10,BF$6&lt;=$H10)*(BF$6-$F10+1),$J10/2,$M10,TRUE)-_xlfn.NORM.DIST(AND(BF$6&gt;=$F10,BF$6&lt;=$H10)*(BE$6-$F10+1),$J10/2,$M10,TRUE))/(1-2*_xlfn.NORM.DIST(0,$J10/2,$M10,TRUE))*$D10+($K10="Steady Growth")*(AND(BF$6&gt;=$F10,BF$6&lt;=$H10)*((BF$6-$F10+1)/($J10*($J10+1)/2)*$D10))+($K10="custom")*CustCF!AZ10</f>
        <v>0</v>
      </c>
      <c r="BG10" s="95">
        <f>($K10="Bell Curve")*(_xlfn.NORM.DIST(AND(BG$6&gt;=$F10,BG$6&lt;=$H10)*(BG$6-$F10+1),$J10/2,$M10,TRUE)-_xlfn.NORM.DIST(AND(BG$6&gt;=$F10,BG$6&lt;=$H10)*(BF$6-$F10+1),$J10/2,$M10,TRUE))/(1-2*_xlfn.NORM.DIST(0,$J10/2,$M10,TRUE))*$D10+($K10="Steady Growth")*(AND(BG$6&gt;=$F10,BG$6&lt;=$H10)*((BG$6-$F10+1)/($J10*($J10+1)/2)*$D10))+($K10="custom")*CustCF!BA10</f>
        <v>0</v>
      </c>
      <c r="BH10" s="95">
        <f>($K10="Bell Curve")*(_xlfn.NORM.DIST(AND(BH$6&gt;=$F10,BH$6&lt;=$H10)*(BH$6-$F10+1),$J10/2,$M10,TRUE)-_xlfn.NORM.DIST(AND(BH$6&gt;=$F10,BH$6&lt;=$H10)*(BG$6-$F10+1),$J10/2,$M10,TRUE))/(1-2*_xlfn.NORM.DIST(0,$J10/2,$M10,TRUE))*$D10+($K10="Steady Growth")*(AND(BH$6&gt;=$F10,BH$6&lt;=$H10)*((BH$6-$F10+1)/($J10*($J10+1)/2)*$D10))+($K10="custom")*CustCF!BB10</f>
        <v>0</v>
      </c>
      <c r="BI10" s="95">
        <f>($K10="Bell Curve")*(_xlfn.NORM.DIST(AND(BI$6&gt;=$F10,BI$6&lt;=$H10)*(BI$6-$F10+1),$J10/2,$M10,TRUE)-_xlfn.NORM.DIST(AND(BI$6&gt;=$F10,BI$6&lt;=$H10)*(BH$6-$F10+1),$J10/2,$M10,TRUE))/(1-2*_xlfn.NORM.DIST(0,$J10/2,$M10,TRUE))*$D10+($K10="Steady Growth")*(AND(BI$6&gt;=$F10,BI$6&lt;=$H10)*((BI$6-$F10+1)/($J10*($J10+1)/2)*$D10))+($K10="custom")*CustCF!BC10</f>
        <v>0</v>
      </c>
      <c r="BJ10" s="95">
        <f>($K10="Bell Curve")*(_xlfn.NORM.DIST(AND(BJ$6&gt;=$F10,BJ$6&lt;=$H10)*(BJ$6-$F10+1),$J10/2,$M10,TRUE)-_xlfn.NORM.DIST(AND(BJ$6&gt;=$F10,BJ$6&lt;=$H10)*(BI$6-$F10+1),$J10/2,$M10,TRUE))/(1-2*_xlfn.NORM.DIST(0,$J10/2,$M10,TRUE))*$D10+($K10="Steady Growth")*(AND(BJ$6&gt;=$F10,BJ$6&lt;=$H10)*((BJ$6-$F10+1)/($J10*($J10+1)/2)*$D10))+($K10="custom")*CustCF!BD10</f>
        <v>0</v>
      </c>
      <c r="BK10" s="95">
        <f>($K10="Bell Curve")*(_xlfn.NORM.DIST(AND(BK$6&gt;=$F10,BK$6&lt;=$H10)*(BK$6-$F10+1),$J10/2,$M10,TRUE)-_xlfn.NORM.DIST(AND(BK$6&gt;=$F10,BK$6&lt;=$H10)*(BJ$6-$F10+1),$J10/2,$M10,TRUE))/(1-2*_xlfn.NORM.DIST(0,$J10/2,$M10,TRUE))*$D10+($K10="Steady Growth")*(AND(BK$6&gt;=$F10,BK$6&lt;=$H10)*((BK$6-$F10+1)/($J10*($J10+1)/2)*$D10))+($K10="custom")*CustCF!BE10</f>
        <v>0</v>
      </c>
      <c r="BL10" s="95">
        <f>($K10="Bell Curve")*(_xlfn.NORM.DIST(AND(BL$6&gt;=$F10,BL$6&lt;=$H10)*(BL$6-$F10+1),$J10/2,$M10,TRUE)-_xlfn.NORM.DIST(AND(BL$6&gt;=$F10,BL$6&lt;=$H10)*(BK$6-$F10+1),$J10/2,$M10,TRUE))/(1-2*_xlfn.NORM.DIST(0,$J10/2,$M10,TRUE))*$D10+($K10="Steady Growth")*(AND(BL$6&gt;=$F10,BL$6&lt;=$H10)*((BL$6-$F10+1)/($J10*($J10+1)/2)*$D10))+($K10="custom")*CustCF!BF10</f>
        <v>0</v>
      </c>
      <c r="BM10" s="95">
        <f>($K10="Bell Curve")*(_xlfn.NORM.DIST(AND(BM$6&gt;=$F10,BM$6&lt;=$H10)*(BM$6-$F10+1),$J10/2,$M10,TRUE)-_xlfn.NORM.DIST(AND(BM$6&gt;=$F10,BM$6&lt;=$H10)*(BL$6-$F10+1),$J10/2,$M10,TRUE))/(1-2*_xlfn.NORM.DIST(0,$J10/2,$M10,TRUE))*$D10+($K10="Steady Growth")*(AND(BM$6&gt;=$F10,BM$6&lt;=$H10)*((BM$6-$F10+1)/($J10*($J10+1)/2)*$D10))+($K10="custom")*CustCF!BG10</f>
        <v>0</v>
      </c>
      <c r="BN10" s="95">
        <f>($K10="Bell Curve")*(_xlfn.NORM.DIST(AND(BN$6&gt;=$F10,BN$6&lt;=$H10)*(BN$6-$F10+1),$J10/2,$M10,TRUE)-_xlfn.NORM.DIST(AND(BN$6&gt;=$F10,BN$6&lt;=$H10)*(BM$6-$F10+1),$J10/2,$M10,TRUE))/(1-2*_xlfn.NORM.DIST(0,$J10/2,$M10,TRUE))*$D10+($K10="Steady Growth")*(AND(BN$6&gt;=$F10,BN$6&lt;=$H10)*((BN$6-$F10+1)/($J10*($J10+1)/2)*$D10))+($K10="custom")*CustCF!BH10</f>
        <v>0</v>
      </c>
      <c r="BO10" s="95">
        <f>($K10="Bell Curve")*(_xlfn.NORM.DIST(AND(BO$6&gt;=$F10,BO$6&lt;=$H10)*(BO$6-$F10+1),$J10/2,$M10,TRUE)-_xlfn.NORM.DIST(AND(BO$6&gt;=$F10,BO$6&lt;=$H10)*(BN$6-$F10+1),$J10/2,$M10,TRUE))/(1-2*_xlfn.NORM.DIST(0,$J10/2,$M10,TRUE))*$D10+($K10="Steady Growth")*(AND(BO$6&gt;=$F10,BO$6&lt;=$H10)*((BO$6-$F10+1)/($J10*($J10+1)/2)*$D10))+($K10="custom")*CustCF!BI10</f>
        <v>0</v>
      </c>
      <c r="BP10" s="95">
        <f>($K10="Bell Curve")*(_xlfn.NORM.DIST(AND(BP$6&gt;=$F10,BP$6&lt;=$H10)*(BP$6-$F10+1),$J10/2,$M10,TRUE)-_xlfn.NORM.DIST(AND(BP$6&gt;=$F10,BP$6&lt;=$H10)*(BO$6-$F10+1),$J10/2,$M10,TRUE))/(1-2*_xlfn.NORM.DIST(0,$J10/2,$M10,TRUE))*$D10+($K10="Steady Growth")*(AND(BP$6&gt;=$F10,BP$6&lt;=$H10)*((BP$6-$F10+1)/($J10*($J10+1)/2)*$D10))+($K10="custom")*CustCF!BJ10</f>
        <v>0</v>
      </c>
      <c r="BQ10" s="95">
        <f>($K10="Bell Curve")*(_xlfn.NORM.DIST(AND(BQ$6&gt;=$F10,BQ$6&lt;=$H10)*(BQ$6-$F10+1),$J10/2,$M10,TRUE)-_xlfn.NORM.DIST(AND(BQ$6&gt;=$F10,BQ$6&lt;=$H10)*(BP$6-$F10+1),$J10/2,$M10,TRUE))/(1-2*_xlfn.NORM.DIST(0,$J10/2,$M10,TRUE))*$D10+($K10="Steady Growth")*(AND(BQ$6&gt;=$F10,BQ$6&lt;=$H10)*((BQ$6-$F10+1)/($J10*($J10+1)/2)*$D10))+($K10="custom")*CustCF!BK10</f>
        <v>0</v>
      </c>
      <c r="BR10" s="95">
        <f>($K10="Bell Curve")*(_xlfn.NORM.DIST(AND(BR$6&gt;=$F10,BR$6&lt;=$H10)*(BR$6-$F10+1),$J10/2,$M10,TRUE)-_xlfn.NORM.DIST(AND(BR$6&gt;=$F10,BR$6&lt;=$H10)*(BQ$6-$F10+1),$J10/2,$M10,TRUE))/(1-2*_xlfn.NORM.DIST(0,$J10/2,$M10,TRUE))*$D10+($K10="Steady Growth")*(AND(BR$6&gt;=$F10,BR$6&lt;=$H10)*((BR$6-$F10+1)/($J10*($J10+1)/2)*$D10))+($K10="custom")*CustCF!BL10</f>
        <v>0</v>
      </c>
      <c r="BS10" s="95">
        <f>($K10="Bell Curve")*(_xlfn.NORM.DIST(AND(BS$6&gt;=$F10,BS$6&lt;=$H10)*(BS$6-$F10+1),$J10/2,$M10,TRUE)-_xlfn.NORM.DIST(AND(BS$6&gt;=$F10,BS$6&lt;=$H10)*(BR$6-$F10+1),$J10/2,$M10,TRUE))/(1-2*_xlfn.NORM.DIST(0,$J10/2,$M10,TRUE))*$D10+($K10="Steady Growth")*(AND(BS$6&gt;=$F10,BS$6&lt;=$H10)*((BS$6-$F10+1)/($J10*($J10+1)/2)*$D10))+($K10="custom")*CustCF!BM10</f>
        <v>0</v>
      </c>
      <c r="BT10" s="95">
        <f>($K10="Bell Curve")*(_xlfn.NORM.DIST(AND(BT$6&gt;=$F10,BT$6&lt;=$H10)*(BT$6-$F10+1),$J10/2,$M10,TRUE)-_xlfn.NORM.DIST(AND(BT$6&gt;=$F10,BT$6&lt;=$H10)*(BS$6-$F10+1),$J10/2,$M10,TRUE))/(1-2*_xlfn.NORM.DIST(0,$J10/2,$M10,TRUE))*$D10+($K10="Steady Growth")*(AND(BT$6&gt;=$F10,BT$6&lt;=$H10)*((BT$6-$F10+1)/($J10*($J10+1)/2)*$D10))+($K10="custom")*CustCF!BN10</f>
        <v>0</v>
      </c>
      <c r="BU10" s="95">
        <f>($K10="Bell Curve")*(_xlfn.NORM.DIST(AND(BU$6&gt;=$F10,BU$6&lt;=$H10)*(BU$6-$F10+1),$J10/2,$M10,TRUE)-_xlfn.NORM.DIST(AND(BU$6&gt;=$F10,BU$6&lt;=$H10)*(BT$6-$F10+1),$J10/2,$M10,TRUE))/(1-2*_xlfn.NORM.DIST(0,$J10/2,$M10,TRUE))*$D10+($K10="Steady Growth")*(AND(BU$6&gt;=$F10,BU$6&lt;=$H10)*((BU$6-$F10+1)/($J10*($J10+1)/2)*$D10))+($K10="custom")*CustCF!BO10</f>
        <v>0</v>
      </c>
      <c r="BV10" s="95">
        <f>($K10="Bell Curve")*(_xlfn.NORM.DIST(AND(BV$6&gt;=$F10,BV$6&lt;=$H10)*(BV$6-$F10+1),$J10/2,$M10,TRUE)-_xlfn.NORM.DIST(AND(BV$6&gt;=$F10,BV$6&lt;=$H10)*(BU$6-$F10+1),$J10/2,$M10,TRUE))/(1-2*_xlfn.NORM.DIST(0,$J10/2,$M10,TRUE))*$D10+($K10="Steady Growth")*(AND(BV$6&gt;=$F10,BV$6&lt;=$H10)*((BV$6-$F10+1)/($J10*($J10+1)/2)*$D10))+($K10="custom")*CustCF!BP10</f>
        <v>0</v>
      </c>
      <c r="BW10" s="95">
        <f>($K10="Bell Curve")*(_xlfn.NORM.DIST(AND(BW$6&gt;=$F10,BW$6&lt;=$H10)*(BW$6-$F10+1),$J10/2,$M10,TRUE)-_xlfn.NORM.DIST(AND(BW$6&gt;=$F10,BW$6&lt;=$H10)*(BV$6-$F10+1),$J10/2,$M10,TRUE))/(1-2*_xlfn.NORM.DIST(0,$J10/2,$M10,TRUE))*$D10+($K10="Steady Growth")*(AND(BW$6&gt;=$F10,BW$6&lt;=$H10)*((BW$6-$F10+1)/($J10*($J10+1)/2)*$D10))+($K10="custom")*CustCF!BQ10</f>
        <v>0</v>
      </c>
      <c r="BX10" s="95">
        <f>($K10="Bell Curve")*(_xlfn.NORM.DIST(AND(BX$6&gt;=$F10,BX$6&lt;=$H10)*(BX$6-$F10+1),$J10/2,$M10,TRUE)-_xlfn.NORM.DIST(AND(BX$6&gt;=$F10,BX$6&lt;=$H10)*(BW$6-$F10+1),$J10/2,$M10,TRUE))/(1-2*_xlfn.NORM.DIST(0,$J10/2,$M10,TRUE))*$D10+($K10="Steady Growth")*(AND(BX$6&gt;=$F10,BX$6&lt;=$H10)*((BX$6-$F10+1)/($J10*($J10+1)/2)*$D10))+($K10="custom")*CustCF!BR10</f>
        <v>0</v>
      </c>
      <c r="BY10" s="95">
        <f>($K10="Bell Curve")*(_xlfn.NORM.DIST(AND(BY$6&gt;=$F10,BY$6&lt;=$H10)*(BY$6-$F10+1),$J10/2,$M10,TRUE)-_xlfn.NORM.DIST(AND(BY$6&gt;=$F10,BY$6&lt;=$H10)*(BX$6-$F10+1),$J10/2,$M10,TRUE))/(1-2*_xlfn.NORM.DIST(0,$J10/2,$M10,TRUE))*$D10+($K10="Steady Growth")*(AND(BY$6&gt;=$F10,BY$6&lt;=$H10)*((BY$6-$F10+1)/($J10*($J10+1)/2)*$D10))+($K10="custom")*CustCF!BS10</f>
        <v>0</v>
      </c>
      <c r="BZ10" s="95">
        <f>($K10="Bell Curve")*(_xlfn.NORM.DIST(AND(BZ$6&gt;=$F10,BZ$6&lt;=$H10)*(BZ$6-$F10+1),$J10/2,$M10,TRUE)-_xlfn.NORM.DIST(AND(BZ$6&gt;=$F10,BZ$6&lt;=$H10)*(BY$6-$F10+1),$J10/2,$M10,TRUE))/(1-2*_xlfn.NORM.DIST(0,$J10/2,$M10,TRUE))*$D10+($K10="Steady Growth")*(AND(BZ$6&gt;=$F10,BZ$6&lt;=$H10)*((BZ$6-$F10+1)/($J10*($J10+1)/2)*$D10))+($K10="custom")*CustCF!BT10</f>
        <v>0</v>
      </c>
      <c r="CA10" s="95">
        <f>($K10="Bell Curve")*(_xlfn.NORM.DIST(AND(CA$6&gt;=$F10,CA$6&lt;=$H10)*(CA$6-$F10+1),$J10/2,$M10,TRUE)-_xlfn.NORM.DIST(AND(CA$6&gt;=$F10,CA$6&lt;=$H10)*(BZ$6-$F10+1),$J10/2,$M10,TRUE))/(1-2*_xlfn.NORM.DIST(0,$J10/2,$M10,TRUE))*$D10+($K10="Steady Growth")*(AND(CA$6&gt;=$F10,CA$6&lt;=$H10)*((CA$6-$F10+1)/($J10*($J10+1)/2)*$D10))+($K10="custom")*CustCF!BU10</f>
        <v>0</v>
      </c>
      <c r="CB10" s="95">
        <f>($K10="Bell Curve")*(_xlfn.NORM.DIST(AND(CB$6&gt;=$F10,CB$6&lt;=$H10)*(CB$6-$F10+1),$J10/2,$M10,TRUE)-_xlfn.NORM.DIST(AND(CB$6&gt;=$F10,CB$6&lt;=$H10)*(CA$6-$F10+1),$J10/2,$M10,TRUE))/(1-2*_xlfn.NORM.DIST(0,$J10/2,$M10,TRUE))*$D10+($K10="Steady Growth")*(AND(CB$6&gt;=$F10,CB$6&lt;=$H10)*((CB$6-$F10+1)/($J10*($J10+1)/2)*$D10))+($K10="custom")*CustCF!BV10</f>
        <v>0</v>
      </c>
      <c r="CC10" s="95">
        <f>($K10="Bell Curve")*(_xlfn.NORM.DIST(AND(CC$6&gt;=$F10,CC$6&lt;=$H10)*(CC$6-$F10+1),$J10/2,$M10,TRUE)-_xlfn.NORM.DIST(AND(CC$6&gt;=$F10,CC$6&lt;=$H10)*(CB$6-$F10+1),$J10/2,$M10,TRUE))/(1-2*_xlfn.NORM.DIST(0,$J10/2,$M10,TRUE))*$D10+($K10="Steady Growth")*(AND(CC$6&gt;=$F10,CC$6&lt;=$H10)*((CC$6-$F10+1)/($J10*($J10+1)/2)*$D10))+($K10="custom")*CustCF!BW10</f>
        <v>0</v>
      </c>
      <c r="CD10" s="95">
        <f>($K10="Bell Curve")*(_xlfn.NORM.DIST(AND(CD$6&gt;=$F10,CD$6&lt;=$H10)*(CD$6-$F10+1),$J10/2,$M10,TRUE)-_xlfn.NORM.DIST(AND(CD$6&gt;=$F10,CD$6&lt;=$H10)*(CC$6-$F10+1),$J10/2,$M10,TRUE))/(1-2*_xlfn.NORM.DIST(0,$J10/2,$M10,TRUE))*$D10+($K10="Steady Growth")*(AND(CD$6&gt;=$F10,CD$6&lt;=$H10)*((CD$6-$F10+1)/($J10*($J10+1)/2)*$D10))+($K10="custom")*CustCF!BX10</f>
        <v>0</v>
      </c>
      <c r="CE10" s="95">
        <f>($K10="Bell Curve")*(_xlfn.NORM.DIST(AND(CE$6&gt;=$F10,CE$6&lt;=$H10)*(CE$6-$F10+1),$J10/2,$M10,TRUE)-_xlfn.NORM.DIST(AND(CE$6&gt;=$F10,CE$6&lt;=$H10)*(CD$6-$F10+1),$J10/2,$M10,TRUE))/(1-2*_xlfn.NORM.DIST(0,$J10/2,$M10,TRUE))*$D10+($K10="Steady Growth")*(AND(CE$6&gt;=$F10,CE$6&lt;=$H10)*((CE$6-$F10+1)/($J10*($J10+1)/2)*$D10))+($K10="custom")*CustCF!BY10</f>
        <v>0</v>
      </c>
      <c r="CF10" s="95">
        <f>($K10="Bell Curve")*(_xlfn.NORM.DIST(AND(CF$6&gt;=$F10,CF$6&lt;=$H10)*(CF$6-$F10+1),$J10/2,$M10,TRUE)-_xlfn.NORM.DIST(AND(CF$6&gt;=$F10,CF$6&lt;=$H10)*(CE$6-$F10+1),$J10/2,$M10,TRUE))/(1-2*_xlfn.NORM.DIST(0,$J10/2,$M10,TRUE))*$D10+($K10="Steady Growth")*(AND(CF$6&gt;=$F10,CF$6&lt;=$H10)*((CF$6-$F10+1)/($J10*($J10+1)/2)*$D10))+($K10="custom")*CustCF!BZ10</f>
        <v>0</v>
      </c>
      <c r="CG10" s="95">
        <f>($K10="Bell Curve")*(_xlfn.NORM.DIST(AND(CG$6&gt;=$F10,CG$6&lt;=$H10)*(CG$6-$F10+1),$J10/2,$M10,TRUE)-_xlfn.NORM.DIST(AND(CG$6&gt;=$F10,CG$6&lt;=$H10)*(CF$6-$F10+1),$J10/2,$M10,TRUE))/(1-2*_xlfn.NORM.DIST(0,$J10/2,$M10,TRUE))*$D10+($K10="Steady Growth")*(AND(CG$6&gt;=$F10,CG$6&lt;=$H10)*((CG$6-$F10+1)/($J10*($J10+1)/2)*$D10))+($K10="custom")*CustCF!CA10</f>
        <v>0</v>
      </c>
      <c r="CH10" s="95">
        <f>($K10="Bell Curve")*(_xlfn.NORM.DIST(AND(CH$6&gt;=$F10,CH$6&lt;=$H10)*(CH$6-$F10+1),$J10/2,$M10,TRUE)-_xlfn.NORM.DIST(AND(CH$6&gt;=$F10,CH$6&lt;=$H10)*(CG$6-$F10+1),$J10/2,$M10,TRUE))/(1-2*_xlfn.NORM.DIST(0,$J10/2,$M10,TRUE))*$D10+($K10="Steady Growth")*(AND(CH$6&gt;=$F10,CH$6&lt;=$H10)*((CH$6-$F10+1)/($J10*($J10+1)/2)*$D10))+($K10="custom")*CustCF!CB10</f>
        <v>0</v>
      </c>
      <c r="CI10" s="95">
        <f>($K10="Bell Curve")*(_xlfn.NORM.DIST(AND(CI$6&gt;=$F10,CI$6&lt;=$H10)*(CI$6-$F10+1),$J10/2,$M10,TRUE)-_xlfn.NORM.DIST(AND(CI$6&gt;=$F10,CI$6&lt;=$H10)*(CH$6-$F10+1),$J10/2,$M10,TRUE))/(1-2*_xlfn.NORM.DIST(0,$J10/2,$M10,TRUE))*$D10+($K10="Steady Growth")*(AND(CI$6&gt;=$F10,CI$6&lt;=$H10)*((CI$6-$F10+1)/($J10*($J10+1)/2)*$D10))+($K10="custom")*CustCF!CC10</f>
        <v>0</v>
      </c>
      <c r="CJ10" s="95">
        <f>($K10="Bell Curve")*(_xlfn.NORM.DIST(AND(CJ$6&gt;=$F10,CJ$6&lt;=$H10)*(CJ$6-$F10+1),$J10/2,$M10,TRUE)-_xlfn.NORM.DIST(AND(CJ$6&gt;=$F10,CJ$6&lt;=$H10)*(CI$6-$F10+1),$J10/2,$M10,TRUE))/(1-2*_xlfn.NORM.DIST(0,$J10/2,$M10,TRUE))*$D10+($K10="Steady Growth")*(AND(CJ$6&gt;=$F10,CJ$6&lt;=$H10)*((CJ$6-$F10+1)/($J10*($J10+1)/2)*$D10))+($K10="custom")*CustCF!CD10</f>
        <v>0</v>
      </c>
      <c r="CK10" s="95">
        <f>($K10="Bell Curve")*(_xlfn.NORM.DIST(AND(CK$6&gt;=$F10,CK$6&lt;=$H10)*(CK$6-$F10+1),$J10/2,$M10,TRUE)-_xlfn.NORM.DIST(AND(CK$6&gt;=$F10,CK$6&lt;=$H10)*(CJ$6-$F10+1),$J10/2,$M10,TRUE))/(1-2*_xlfn.NORM.DIST(0,$J10/2,$M10,TRUE))*$D10+($K10="Steady Growth")*(AND(CK$6&gt;=$F10,CK$6&lt;=$H10)*((CK$6-$F10+1)/($J10*($J10+1)/2)*$D10))+($K10="custom")*CustCF!CE10</f>
        <v>0</v>
      </c>
      <c r="CL10" s="95">
        <f>($K10="Bell Curve")*(_xlfn.NORM.DIST(AND(CL$6&gt;=$F10,CL$6&lt;=$H10)*(CL$6-$F10+1),$J10/2,$M10,TRUE)-_xlfn.NORM.DIST(AND(CL$6&gt;=$F10,CL$6&lt;=$H10)*(CK$6-$F10+1),$J10/2,$M10,TRUE))/(1-2*_xlfn.NORM.DIST(0,$J10/2,$M10,TRUE))*$D10+($K10="Steady Growth")*(AND(CL$6&gt;=$F10,CL$6&lt;=$H10)*((CL$6-$F10+1)/($J10*($J10+1)/2)*$D10))+($K10="custom")*CustCF!CF10</f>
        <v>0</v>
      </c>
      <c r="CM10" s="95">
        <f>($K10="Bell Curve")*(_xlfn.NORM.DIST(AND(CM$6&gt;=$F10,CM$6&lt;=$H10)*(CM$6-$F10+1),$J10/2,$M10,TRUE)-_xlfn.NORM.DIST(AND(CM$6&gt;=$F10,CM$6&lt;=$H10)*(CL$6-$F10+1),$J10/2,$M10,TRUE))/(1-2*_xlfn.NORM.DIST(0,$J10/2,$M10,TRUE))*$D10+($K10="Steady Growth")*(AND(CM$6&gt;=$F10,CM$6&lt;=$H10)*((CM$6-$F10+1)/($J10*($J10+1)/2)*$D10))+($K10="custom")*CustCF!CG10</f>
        <v>0</v>
      </c>
      <c r="CN10" s="95">
        <f>($K10="Bell Curve")*(_xlfn.NORM.DIST(AND(CN$6&gt;=$F10,CN$6&lt;=$H10)*(CN$6-$F10+1),$J10/2,$M10,TRUE)-_xlfn.NORM.DIST(AND(CN$6&gt;=$F10,CN$6&lt;=$H10)*(CM$6-$F10+1),$J10/2,$M10,TRUE))/(1-2*_xlfn.NORM.DIST(0,$J10/2,$M10,TRUE))*$D10+($K10="Steady Growth")*(AND(CN$6&gt;=$F10,CN$6&lt;=$H10)*((CN$6-$F10+1)/($J10*($J10+1)/2)*$D10))+($K10="custom")*CustCF!CH10</f>
        <v>0</v>
      </c>
      <c r="CO10" s="95">
        <f>($K10="Bell Curve")*(_xlfn.NORM.DIST(AND(CO$6&gt;=$F10,CO$6&lt;=$H10)*(CO$6-$F10+1),$J10/2,$M10,TRUE)-_xlfn.NORM.DIST(AND(CO$6&gt;=$F10,CO$6&lt;=$H10)*(CN$6-$F10+1),$J10/2,$M10,TRUE))/(1-2*_xlfn.NORM.DIST(0,$J10/2,$M10,TRUE))*$D10+($K10="Steady Growth")*(AND(CO$6&gt;=$F10,CO$6&lt;=$H10)*((CO$6-$F10+1)/($J10*($J10+1)/2)*$D10))+($K10="custom")*CustCF!CI10</f>
        <v>0</v>
      </c>
      <c r="CP10" s="95">
        <f>($K10="Bell Curve")*(_xlfn.NORM.DIST(AND(CP$6&gt;=$F10,CP$6&lt;=$H10)*(CP$6-$F10+1),$J10/2,$M10,TRUE)-_xlfn.NORM.DIST(AND(CP$6&gt;=$F10,CP$6&lt;=$H10)*(CO$6-$F10+1),$J10/2,$M10,TRUE))/(1-2*_xlfn.NORM.DIST(0,$J10/2,$M10,TRUE))*$D10+($K10="Steady Growth")*(AND(CP$6&gt;=$F10,CP$6&lt;=$H10)*((CP$6-$F10+1)/($J10*($J10+1)/2)*$D10))+($K10="custom")*CustCF!CJ10</f>
        <v>0</v>
      </c>
      <c r="CQ10" s="95">
        <f>($K10="Bell Curve")*(_xlfn.NORM.DIST(AND(CQ$6&gt;=$F10,CQ$6&lt;=$H10)*(CQ$6-$F10+1),$J10/2,$M10,TRUE)-_xlfn.NORM.DIST(AND(CQ$6&gt;=$F10,CQ$6&lt;=$H10)*(CP$6-$F10+1),$J10/2,$M10,TRUE))/(1-2*_xlfn.NORM.DIST(0,$J10/2,$M10,TRUE))*$D10+($K10="Steady Growth")*(AND(CQ$6&gt;=$F10,CQ$6&lt;=$H10)*((CQ$6-$F10+1)/($J10*($J10+1)/2)*$D10))+($K10="custom")*CustCF!CK10</f>
        <v>0</v>
      </c>
      <c r="CR10" s="95">
        <f>($K10="Bell Curve")*(_xlfn.NORM.DIST(AND(CR$6&gt;=$F10,CR$6&lt;=$H10)*(CR$6-$F10+1),$J10/2,$M10,TRUE)-_xlfn.NORM.DIST(AND(CR$6&gt;=$F10,CR$6&lt;=$H10)*(CQ$6-$F10+1),$J10/2,$M10,TRUE))/(1-2*_xlfn.NORM.DIST(0,$J10/2,$M10,TRUE))*$D10+($K10="Steady Growth")*(AND(CR$6&gt;=$F10,CR$6&lt;=$H10)*((CR$6-$F10+1)/($J10*($J10+1)/2)*$D10))+($K10="custom")*CustCF!CL10</f>
        <v>0</v>
      </c>
      <c r="CS10" s="95">
        <f>($K10="Bell Curve")*(_xlfn.NORM.DIST(AND(CS$6&gt;=$F10,CS$6&lt;=$H10)*(CS$6-$F10+1),$J10/2,$M10,TRUE)-_xlfn.NORM.DIST(AND(CS$6&gt;=$F10,CS$6&lt;=$H10)*(CR$6-$F10+1),$J10/2,$M10,TRUE))/(1-2*_xlfn.NORM.DIST(0,$J10/2,$M10,TRUE))*$D10+($K10="Steady Growth")*(AND(CS$6&gt;=$F10,CS$6&lt;=$H10)*((CS$6-$F10+1)/($J10*($J10+1)/2)*$D10))+($K10="custom")*CustCF!CM10</f>
        <v>0</v>
      </c>
      <c r="CT10" s="95">
        <f>($K10="Bell Curve")*(_xlfn.NORM.DIST(AND(CT$6&gt;=$F10,CT$6&lt;=$H10)*(CT$6-$F10+1),$J10/2,$M10,TRUE)-_xlfn.NORM.DIST(AND(CT$6&gt;=$F10,CT$6&lt;=$H10)*(CS$6-$F10+1),$J10/2,$M10,TRUE))/(1-2*_xlfn.NORM.DIST(0,$J10/2,$M10,TRUE))*$D10+($K10="Steady Growth")*(AND(CT$6&gt;=$F10,CT$6&lt;=$H10)*((CT$6-$F10+1)/($J10*($J10+1)/2)*$D10))+($K10="custom")*CustCF!CN10</f>
        <v>0</v>
      </c>
      <c r="CU10" s="95">
        <f>($K10="Bell Curve")*(_xlfn.NORM.DIST(AND(CU$6&gt;=$F10,CU$6&lt;=$H10)*(CU$6-$F10+1),$J10/2,$M10,TRUE)-_xlfn.NORM.DIST(AND(CU$6&gt;=$F10,CU$6&lt;=$H10)*(CT$6-$F10+1),$J10/2,$M10,TRUE))/(1-2*_xlfn.NORM.DIST(0,$J10/2,$M10,TRUE))*$D10+($K10="Steady Growth")*(AND(CU$6&gt;=$F10,CU$6&lt;=$H10)*((CU$6-$F10+1)/($J10*($J10+1)/2)*$D10))+($K10="custom")*CustCF!CO10</f>
        <v>0</v>
      </c>
      <c r="CV10" s="95">
        <f>($K10="Bell Curve")*(_xlfn.NORM.DIST(AND(CV$6&gt;=$F10,CV$6&lt;=$H10)*(CV$6-$F10+1),$J10/2,$M10,TRUE)-_xlfn.NORM.DIST(AND(CV$6&gt;=$F10,CV$6&lt;=$H10)*(CU$6-$F10+1),$J10/2,$M10,TRUE))/(1-2*_xlfn.NORM.DIST(0,$J10/2,$M10,TRUE))*$D10+($K10="Steady Growth")*(AND(CV$6&gt;=$F10,CV$6&lt;=$H10)*((CV$6-$F10+1)/($J10*($J10+1)/2)*$D10))+($K10="custom")*CustCF!CP10</f>
        <v>0</v>
      </c>
      <c r="CW10" s="95">
        <f>($K10="Bell Curve")*(_xlfn.NORM.DIST(AND(CW$6&gt;=$F10,CW$6&lt;=$H10)*(CW$6-$F10+1),$J10/2,$M10,TRUE)-_xlfn.NORM.DIST(AND(CW$6&gt;=$F10,CW$6&lt;=$H10)*(CV$6-$F10+1),$J10/2,$M10,TRUE))/(1-2*_xlfn.NORM.DIST(0,$J10/2,$M10,TRUE))*$D10+($K10="Steady Growth")*(AND(CW$6&gt;=$F10,CW$6&lt;=$H10)*((CW$6-$F10+1)/($J10*($J10+1)/2)*$D10))+($K10="custom")*CustCF!CQ10</f>
        <v>0</v>
      </c>
      <c r="CX10" s="95">
        <f>($K10="Bell Curve")*(_xlfn.NORM.DIST(AND(CX$6&gt;=$F10,CX$6&lt;=$H10)*(CX$6-$F10+1),$J10/2,$M10,TRUE)-_xlfn.NORM.DIST(AND(CX$6&gt;=$F10,CX$6&lt;=$H10)*(CW$6-$F10+1),$J10/2,$M10,TRUE))/(1-2*_xlfn.NORM.DIST(0,$J10/2,$M10,TRUE))*$D10+($K10="Steady Growth")*(AND(CX$6&gt;=$F10,CX$6&lt;=$H10)*((CX$6-$F10+1)/($J10*($J10+1)/2)*$D10))+($K10="custom")*CustCF!CR10</f>
        <v>0</v>
      </c>
      <c r="CY10" s="95">
        <f>($K10="Bell Curve")*(_xlfn.NORM.DIST(AND(CY$6&gt;=$F10,CY$6&lt;=$H10)*(CY$6-$F10+1),$J10/2,$M10,TRUE)-_xlfn.NORM.DIST(AND(CY$6&gt;=$F10,CY$6&lt;=$H10)*(CX$6-$F10+1),$J10/2,$M10,TRUE))/(1-2*_xlfn.NORM.DIST(0,$J10/2,$M10,TRUE))*$D10+($K10="Steady Growth")*(AND(CY$6&gt;=$F10,CY$6&lt;=$H10)*((CY$6-$F10+1)/($J10*($J10+1)/2)*$D10))+($K10="custom")*CustCF!CS10</f>
        <v>0</v>
      </c>
      <c r="CZ10" s="95">
        <f>($K10="Bell Curve")*(_xlfn.NORM.DIST(AND(CZ$6&gt;=$F10,CZ$6&lt;=$H10)*(CZ$6-$F10+1),$J10/2,$M10,TRUE)-_xlfn.NORM.DIST(AND(CZ$6&gt;=$F10,CZ$6&lt;=$H10)*(CY$6-$F10+1),$J10/2,$M10,TRUE))/(1-2*_xlfn.NORM.DIST(0,$J10/2,$M10,TRUE))*$D10+($K10="Steady Growth")*(AND(CZ$6&gt;=$F10,CZ$6&lt;=$H10)*((CZ$6-$F10+1)/($J10*($J10+1)/2)*$D10))+($K10="custom")*CustCF!CT10</f>
        <v>0</v>
      </c>
      <c r="DA10" s="95">
        <f>($K10="Bell Curve")*(_xlfn.NORM.DIST(AND(DA$6&gt;=$F10,DA$6&lt;=$H10)*(DA$6-$F10+1),$J10/2,$M10,TRUE)-_xlfn.NORM.DIST(AND(DA$6&gt;=$F10,DA$6&lt;=$H10)*(CZ$6-$F10+1),$J10/2,$M10,TRUE))/(1-2*_xlfn.NORM.DIST(0,$J10/2,$M10,TRUE))*$D10+($K10="Steady Growth")*(AND(DA$6&gt;=$F10,DA$6&lt;=$H10)*((DA$6-$F10+1)/($J10*($J10+1)/2)*$D10))+($K10="custom")*CustCF!CU10</f>
        <v>0</v>
      </c>
      <c r="DB10" s="95">
        <f>($K10="Bell Curve")*(_xlfn.NORM.DIST(AND(DB$6&gt;=$F10,DB$6&lt;=$H10)*(DB$6-$F10+1),$J10/2,$M10,TRUE)-_xlfn.NORM.DIST(AND(DB$6&gt;=$F10,DB$6&lt;=$H10)*(DA$6-$F10+1),$J10/2,$M10,TRUE))/(1-2*_xlfn.NORM.DIST(0,$J10/2,$M10,TRUE))*$D10+($K10="Steady Growth")*(AND(DB$6&gt;=$F10,DB$6&lt;=$H10)*((DB$6-$F10+1)/($J10*($J10+1)/2)*$D10))+($K10="custom")*CustCF!CV10</f>
        <v>0</v>
      </c>
      <c r="DC10" s="95">
        <f>($K10="Bell Curve")*(_xlfn.NORM.DIST(AND(DC$6&gt;=$F10,DC$6&lt;=$H10)*(DC$6-$F10+1),$J10/2,$M10,TRUE)-_xlfn.NORM.DIST(AND(DC$6&gt;=$F10,DC$6&lt;=$H10)*(DB$6-$F10+1),$J10/2,$M10,TRUE))/(1-2*_xlfn.NORM.DIST(0,$J10/2,$M10,TRUE))*$D10+($K10="Steady Growth")*(AND(DC$6&gt;=$F10,DC$6&lt;=$H10)*((DC$6-$F10+1)/($J10*($J10+1)/2)*$D10))+($K10="custom")*CustCF!CW10</f>
        <v>0</v>
      </c>
      <c r="DD10" s="95">
        <f>($K10="Bell Curve")*(_xlfn.NORM.DIST(AND(DD$6&gt;=$F10,DD$6&lt;=$H10)*(DD$6-$F10+1),$J10/2,$M10,TRUE)-_xlfn.NORM.DIST(AND(DD$6&gt;=$F10,DD$6&lt;=$H10)*(DC$6-$F10+1),$J10/2,$M10,TRUE))/(1-2*_xlfn.NORM.DIST(0,$J10/2,$M10,TRUE))*$D10+($K10="Steady Growth")*(AND(DD$6&gt;=$F10,DD$6&lt;=$H10)*((DD$6-$F10+1)/($J10*($J10+1)/2)*$D10))+($K10="custom")*CustCF!CX10</f>
        <v>0</v>
      </c>
      <c r="DE10" s="95">
        <f>($K10="Bell Curve")*(_xlfn.NORM.DIST(AND(DE$6&gt;=$F10,DE$6&lt;=$H10)*(DE$6-$F10+1),$J10/2,$M10,TRUE)-_xlfn.NORM.DIST(AND(DE$6&gt;=$F10,DE$6&lt;=$H10)*(DD$6-$F10+1),$J10/2,$M10,TRUE))/(1-2*_xlfn.NORM.DIST(0,$J10/2,$M10,TRUE))*$D10+($K10="Steady Growth")*(AND(DE$6&gt;=$F10,DE$6&lt;=$H10)*((DE$6-$F10+1)/($J10*($J10+1)/2)*$D10))+($K10="custom")*CustCF!CY10</f>
        <v>0</v>
      </c>
      <c r="DF10" s="95">
        <f>($K10="Bell Curve")*(_xlfn.NORM.DIST(AND(DF$6&gt;=$F10,DF$6&lt;=$H10)*(DF$6-$F10+1),$J10/2,$M10,TRUE)-_xlfn.NORM.DIST(AND(DF$6&gt;=$F10,DF$6&lt;=$H10)*(DE$6-$F10+1),$J10/2,$M10,TRUE))/(1-2*_xlfn.NORM.DIST(0,$J10/2,$M10,TRUE))*$D10+($K10="Steady Growth")*(AND(DF$6&gt;=$F10,DF$6&lt;=$H10)*((DF$6-$F10+1)/($J10*($J10+1)/2)*$D10))+($K10="custom")*CustCF!CZ10</f>
        <v>0</v>
      </c>
      <c r="DG10" s="95">
        <f>($K10="Bell Curve")*(_xlfn.NORM.DIST(AND(DG$6&gt;=$F10,DG$6&lt;=$H10)*(DG$6-$F10+1),$J10/2,$M10,TRUE)-_xlfn.NORM.DIST(AND(DG$6&gt;=$F10,DG$6&lt;=$H10)*(DF$6-$F10+1),$J10/2,$M10,TRUE))/(1-2*_xlfn.NORM.DIST(0,$J10/2,$M10,TRUE))*$D10+($K10="Steady Growth")*(AND(DG$6&gt;=$F10,DG$6&lt;=$H10)*((DG$6-$F10+1)/($J10*($J10+1)/2)*$D10))+($K10="custom")*CustCF!DA10</f>
        <v>0</v>
      </c>
      <c r="DH10" s="95">
        <f>($K10="Bell Curve")*(_xlfn.NORM.DIST(AND(DH$6&gt;=$F10,DH$6&lt;=$H10)*(DH$6-$F10+1),$J10/2,$M10,TRUE)-_xlfn.NORM.DIST(AND(DH$6&gt;=$F10,DH$6&lt;=$H10)*(DG$6-$F10+1),$J10/2,$M10,TRUE))/(1-2*_xlfn.NORM.DIST(0,$J10/2,$M10,TRUE))*$D10+($K10="Steady Growth")*(AND(DH$6&gt;=$F10,DH$6&lt;=$H10)*((DH$6-$F10+1)/($J10*($J10+1)/2)*$D10))+($K10="custom")*CustCF!DB10</f>
        <v>0</v>
      </c>
      <c r="DI10" s="95">
        <f>($K10="Bell Curve")*(_xlfn.NORM.DIST(AND(DI$6&gt;=$F10,DI$6&lt;=$H10)*(DI$6-$F10+1),$J10/2,$M10,TRUE)-_xlfn.NORM.DIST(AND(DI$6&gt;=$F10,DI$6&lt;=$H10)*(DH$6-$F10+1),$J10/2,$M10,TRUE))/(1-2*_xlfn.NORM.DIST(0,$J10/2,$M10,TRUE))*$D10+($K10="Steady Growth")*(AND(DI$6&gt;=$F10,DI$6&lt;=$H10)*((DI$6-$F10+1)/($J10*($J10+1)/2)*$D10))+($K10="custom")*CustCF!DC10</f>
        <v>0</v>
      </c>
      <c r="DJ10" s="95">
        <f>($K10="Bell Curve")*(_xlfn.NORM.DIST(AND(DJ$6&gt;=$F10,DJ$6&lt;=$H10)*(DJ$6-$F10+1),$J10/2,$M10,TRUE)-_xlfn.NORM.DIST(AND(DJ$6&gt;=$F10,DJ$6&lt;=$H10)*(DI$6-$F10+1),$J10/2,$M10,TRUE))/(1-2*_xlfn.NORM.DIST(0,$J10/2,$M10,TRUE))*$D10+($K10="Steady Growth")*(AND(DJ$6&gt;=$F10,DJ$6&lt;=$H10)*((DJ$6-$F10+1)/($J10*($J10+1)/2)*$D10))+($K10="custom")*CustCF!DD10</f>
        <v>0</v>
      </c>
      <c r="DK10" s="95">
        <f>($K10="Bell Curve")*(_xlfn.NORM.DIST(AND(DK$6&gt;=$F10,DK$6&lt;=$H10)*(DK$6-$F10+1),$J10/2,$M10,TRUE)-_xlfn.NORM.DIST(AND(DK$6&gt;=$F10,DK$6&lt;=$H10)*(DJ$6-$F10+1),$J10/2,$M10,TRUE))/(1-2*_xlfn.NORM.DIST(0,$J10/2,$M10,TRUE))*$D10+($K10="Steady Growth")*(AND(DK$6&gt;=$F10,DK$6&lt;=$H10)*((DK$6-$F10+1)/($J10*($J10+1)/2)*$D10))+($K10="custom")*CustCF!DE10</f>
        <v>0</v>
      </c>
      <c r="DL10" s="95">
        <f>($K10="Bell Curve")*(_xlfn.NORM.DIST(AND(DL$6&gt;=$F10,DL$6&lt;=$H10)*(DL$6-$F10+1),$J10/2,$M10,TRUE)-_xlfn.NORM.DIST(AND(DL$6&gt;=$F10,DL$6&lt;=$H10)*(DK$6-$F10+1),$J10/2,$M10,TRUE))/(1-2*_xlfn.NORM.DIST(0,$J10/2,$M10,TRUE))*$D10+($K10="Steady Growth")*(AND(DL$6&gt;=$F10,DL$6&lt;=$H10)*((DL$6-$F10+1)/($J10*($J10+1)/2)*$D10))+($K10="custom")*CustCF!DF10</f>
        <v>0</v>
      </c>
      <c r="DM10" s="95">
        <f>($K10="Bell Curve")*(_xlfn.NORM.DIST(AND(DM$6&gt;=$F10,DM$6&lt;=$H10)*(DM$6-$F10+1),$J10/2,$M10,TRUE)-_xlfn.NORM.DIST(AND(DM$6&gt;=$F10,DM$6&lt;=$H10)*(DL$6-$F10+1),$J10/2,$M10,TRUE))/(1-2*_xlfn.NORM.DIST(0,$J10/2,$M10,TRUE))*$D10+($K10="Steady Growth")*(AND(DM$6&gt;=$F10,DM$6&lt;=$H10)*((DM$6-$F10+1)/($J10*($J10+1)/2)*$D10))+($K10="custom")*CustCF!DG10</f>
        <v>0</v>
      </c>
      <c r="DN10" s="95">
        <f>($K10="Bell Curve")*(_xlfn.NORM.DIST(AND(DN$6&gt;=$F10,DN$6&lt;=$H10)*(DN$6-$F10+1),$J10/2,$M10,TRUE)-_xlfn.NORM.DIST(AND(DN$6&gt;=$F10,DN$6&lt;=$H10)*(DM$6-$F10+1),$J10/2,$M10,TRUE))/(1-2*_xlfn.NORM.DIST(0,$J10/2,$M10,TRUE))*$D10+($K10="Steady Growth")*(AND(DN$6&gt;=$F10,DN$6&lt;=$H10)*((DN$6-$F10+1)/($J10*($J10+1)/2)*$D10))+($K10="custom")*CustCF!DH10</f>
        <v>0</v>
      </c>
      <c r="DO10" s="95">
        <f>($K10="Bell Curve")*(_xlfn.NORM.DIST(AND(DO$6&gt;=$F10,DO$6&lt;=$H10)*(DO$6-$F10+1),$J10/2,$M10,TRUE)-_xlfn.NORM.DIST(AND(DO$6&gt;=$F10,DO$6&lt;=$H10)*(DN$6-$F10+1),$J10/2,$M10,TRUE))/(1-2*_xlfn.NORM.DIST(0,$J10/2,$M10,TRUE))*$D10+($K10="Steady Growth")*(AND(DO$6&gt;=$F10,DO$6&lt;=$H10)*((DO$6-$F10+1)/($J10*($J10+1)/2)*$D10))+($K10="custom")*CustCF!DI10</f>
        <v>0</v>
      </c>
      <c r="DP10" s="95">
        <f>($K10="Bell Curve")*(_xlfn.NORM.DIST(AND(DP$6&gt;=$F10,DP$6&lt;=$H10)*(DP$6-$F10+1),$J10/2,$M10,TRUE)-_xlfn.NORM.DIST(AND(DP$6&gt;=$F10,DP$6&lt;=$H10)*(DO$6-$F10+1),$J10/2,$M10,TRUE))/(1-2*_xlfn.NORM.DIST(0,$J10/2,$M10,TRUE))*$D10+($K10="Steady Growth")*(AND(DP$6&gt;=$F10,DP$6&lt;=$H10)*((DP$6-$F10+1)/($J10*($J10+1)/2)*$D10))+($K10="custom")*CustCF!DJ10</f>
        <v>0</v>
      </c>
      <c r="DQ10" s="95">
        <f>($K10="Bell Curve")*(_xlfn.NORM.DIST(AND(DQ$6&gt;=$F10,DQ$6&lt;=$H10)*(DQ$6-$F10+1),$J10/2,$M10,TRUE)-_xlfn.NORM.DIST(AND(DQ$6&gt;=$F10,DQ$6&lt;=$H10)*(DP$6-$F10+1),$J10/2,$M10,TRUE))/(1-2*_xlfn.NORM.DIST(0,$J10/2,$M10,TRUE))*$D10+($K10="Steady Growth")*(AND(DQ$6&gt;=$F10,DQ$6&lt;=$H10)*((DQ$6-$F10+1)/($J10*($J10+1)/2)*$D10))+($K10="custom")*CustCF!DK10</f>
        <v>0</v>
      </c>
      <c r="DR10" s="95">
        <f>($K10="Bell Curve")*(_xlfn.NORM.DIST(AND(DR$6&gt;=$F10,DR$6&lt;=$H10)*(DR$6-$F10+1),$J10/2,$M10,TRUE)-_xlfn.NORM.DIST(AND(DR$6&gt;=$F10,DR$6&lt;=$H10)*(DQ$6-$F10+1),$J10/2,$M10,TRUE))/(1-2*_xlfn.NORM.DIST(0,$J10/2,$M10,TRUE))*$D10+($K10="Steady Growth")*(AND(DR$6&gt;=$F10,DR$6&lt;=$H10)*((DR$6-$F10+1)/($J10*($J10+1)/2)*$D10))+($K10="custom")*CustCF!DL10</f>
        <v>0</v>
      </c>
      <c r="DS10" s="95">
        <f>($K10="Bell Curve")*(_xlfn.NORM.DIST(AND(DS$6&gt;=$F10,DS$6&lt;=$H10)*(DS$6-$F10+1),$J10/2,$M10,TRUE)-_xlfn.NORM.DIST(AND(DS$6&gt;=$F10,DS$6&lt;=$H10)*(DR$6-$F10+1),$J10/2,$M10,TRUE))/(1-2*_xlfn.NORM.DIST(0,$J10/2,$M10,TRUE))*$D10+($K10="Steady Growth")*(AND(DS$6&gt;=$F10,DS$6&lt;=$H10)*((DS$6-$F10+1)/($J10*($J10+1)/2)*$D10))+($K10="custom")*CustCF!DM10</f>
        <v>0</v>
      </c>
      <c r="DT10" s="95">
        <f>($K10="Bell Curve")*(_xlfn.NORM.DIST(AND(DT$6&gt;=$F10,DT$6&lt;=$H10)*(DT$6-$F10+1),$J10/2,$M10,TRUE)-_xlfn.NORM.DIST(AND(DT$6&gt;=$F10,DT$6&lt;=$H10)*(DS$6-$F10+1),$J10/2,$M10,TRUE))/(1-2*_xlfn.NORM.DIST(0,$J10/2,$M10,TRUE))*$D10+($K10="Steady Growth")*(AND(DT$6&gt;=$F10,DT$6&lt;=$H10)*((DT$6-$F10+1)/($J10*($J10+1)/2)*$D10))+($K10="custom")*CustCF!DN10</f>
        <v>0</v>
      </c>
      <c r="DU10" s="95">
        <f>($K10="Bell Curve")*(_xlfn.NORM.DIST(AND(DU$6&gt;=$F10,DU$6&lt;=$H10)*(DU$6-$F10+1),$J10/2,$M10,TRUE)-_xlfn.NORM.DIST(AND(DU$6&gt;=$F10,DU$6&lt;=$H10)*(DT$6-$F10+1),$J10/2,$M10,TRUE))/(1-2*_xlfn.NORM.DIST(0,$J10/2,$M10,TRUE))*$D10+($K10="Steady Growth")*(AND(DU$6&gt;=$F10,DU$6&lt;=$H10)*((DU$6-$F10+1)/($J10*($J10+1)/2)*$D10))+($K10="custom")*CustCF!DO10</f>
        <v>0</v>
      </c>
      <c r="DV10" s="95">
        <f>($K10="Bell Curve")*(_xlfn.NORM.DIST(AND(DV$6&gt;=$F10,DV$6&lt;=$H10)*(DV$6-$F10+1),$J10/2,$M10,TRUE)-_xlfn.NORM.DIST(AND(DV$6&gt;=$F10,DV$6&lt;=$H10)*(DU$6-$F10+1),$J10/2,$M10,TRUE))/(1-2*_xlfn.NORM.DIST(0,$J10/2,$M10,TRUE))*$D10+($K10="Steady Growth")*(AND(DV$6&gt;=$F10,DV$6&lt;=$H10)*((DV$6-$F10+1)/($J10*($J10+1)/2)*$D10))+($K10="custom")*CustCF!DP10</f>
        <v>0</v>
      </c>
      <c r="DW10" s="95">
        <f>($K10="Bell Curve")*(_xlfn.NORM.DIST(AND(DW$6&gt;=$F10,DW$6&lt;=$H10)*(DW$6-$F10+1),$J10/2,$M10,TRUE)-_xlfn.NORM.DIST(AND(DW$6&gt;=$F10,DW$6&lt;=$H10)*(DV$6-$F10+1),$J10/2,$M10,TRUE))/(1-2*_xlfn.NORM.DIST(0,$J10/2,$M10,TRUE))*$D10+($K10="Steady Growth")*(AND(DW$6&gt;=$F10,DW$6&lt;=$H10)*((DW$6-$F10+1)/($J10*($J10+1)/2)*$D10))+($K10="custom")*CustCF!DQ10</f>
        <v>0</v>
      </c>
      <c r="DX10" s="95">
        <f>($K10="Bell Curve")*(_xlfn.NORM.DIST(AND(DX$6&gt;=$F10,DX$6&lt;=$H10)*(DX$6-$F10+1),$J10/2,$M10,TRUE)-_xlfn.NORM.DIST(AND(DX$6&gt;=$F10,DX$6&lt;=$H10)*(DW$6-$F10+1),$J10/2,$M10,TRUE))/(1-2*_xlfn.NORM.DIST(0,$J10/2,$M10,TRUE))*$D10+($K10="Steady Growth")*(AND(DX$6&gt;=$F10,DX$6&lt;=$H10)*((DX$6-$F10+1)/($J10*($J10+1)/2)*$D10))+($K10="custom")*CustCF!DR10</f>
        <v>0</v>
      </c>
      <c r="DY10" s="95">
        <f>($K10="Bell Curve")*(_xlfn.NORM.DIST(AND(DY$6&gt;=$F10,DY$6&lt;=$H10)*(DY$6-$F10+1),$J10/2,$M10,TRUE)-_xlfn.NORM.DIST(AND(DY$6&gt;=$F10,DY$6&lt;=$H10)*(DX$6-$F10+1),$J10/2,$M10,TRUE))/(1-2*_xlfn.NORM.DIST(0,$J10/2,$M10,TRUE))*$D10+($K10="Steady Growth")*(AND(DY$6&gt;=$F10,DY$6&lt;=$H10)*((DY$6-$F10+1)/($J10*($J10+1)/2)*$D10))+($K10="custom")*CustCF!DS10</f>
        <v>0</v>
      </c>
      <c r="DZ10" s="95">
        <f>($K10="Bell Curve")*(_xlfn.NORM.DIST(AND(DZ$6&gt;=$F10,DZ$6&lt;=$H10)*(DZ$6-$F10+1),$J10/2,$M10,TRUE)-_xlfn.NORM.DIST(AND(DZ$6&gt;=$F10,DZ$6&lt;=$H10)*(DY$6-$F10+1),$J10/2,$M10,TRUE))/(1-2*_xlfn.NORM.DIST(0,$J10/2,$M10,TRUE))*$D10+($K10="Steady Growth")*(AND(DZ$6&gt;=$F10,DZ$6&lt;=$H10)*((DZ$6-$F10+1)/($J10*($J10+1)/2)*$D10))+($K10="custom")*CustCF!DT10</f>
        <v>0</v>
      </c>
      <c r="EA10" s="95">
        <f>($K10="Bell Curve")*(_xlfn.NORM.DIST(AND(EA$6&gt;=$F10,EA$6&lt;=$H10)*(EA$6-$F10+1),$J10/2,$M10,TRUE)-_xlfn.NORM.DIST(AND(EA$6&gt;=$F10,EA$6&lt;=$H10)*(DZ$6-$F10+1),$J10/2,$M10,TRUE))/(1-2*_xlfn.NORM.DIST(0,$J10/2,$M10,TRUE))*$D10+($K10="Steady Growth")*(AND(EA$6&gt;=$F10,EA$6&lt;=$H10)*((EA$6-$F10+1)/($J10*($J10+1)/2)*$D10))+($K10="custom")*CustCF!DU10</f>
        <v>0</v>
      </c>
      <c r="EB10" s="95">
        <f>($K10="Bell Curve")*(_xlfn.NORM.DIST(AND(EB$6&gt;=$F10,EB$6&lt;=$H10)*(EB$6-$F10+1),$J10/2,$M10,TRUE)-_xlfn.NORM.DIST(AND(EB$6&gt;=$F10,EB$6&lt;=$H10)*(EA$6-$F10+1),$J10/2,$M10,TRUE))/(1-2*_xlfn.NORM.DIST(0,$J10/2,$M10,TRUE))*$D10+($K10="Steady Growth")*(AND(EB$6&gt;=$F10,EB$6&lt;=$H10)*((EB$6-$F10+1)/($J10*($J10+1)/2)*$D10))+($K10="custom")*CustCF!DV10</f>
        <v>0</v>
      </c>
      <c r="EC10" s="95">
        <f>($K10="Bell Curve")*(_xlfn.NORM.DIST(AND(EC$6&gt;=$F10,EC$6&lt;=$H10)*(EC$6-$F10+1),$J10/2,$M10,TRUE)-_xlfn.NORM.DIST(AND(EC$6&gt;=$F10,EC$6&lt;=$H10)*(EB$6-$F10+1),$J10/2,$M10,TRUE))/(1-2*_xlfn.NORM.DIST(0,$J10/2,$M10,TRUE))*$D10+($K10="Steady Growth")*(AND(EC$6&gt;=$F10,EC$6&lt;=$H10)*((EC$6-$F10+1)/($J10*($J10+1)/2)*$D10))+($K10="custom")*CustCF!DW10</f>
        <v>0</v>
      </c>
      <c r="ED10" s="95">
        <f>($K10="Bell Curve")*(_xlfn.NORM.DIST(AND(ED$6&gt;=$F10,ED$6&lt;=$H10)*(ED$6-$F10+1),$J10/2,$M10,TRUE)-_xlfn.NORM.DIST(AND(ED$6&gt;=$F10,ED$6&lt;=$H10)*(EC$6-$F10+1),$J10/2,$M10,TRUE))/(1-2*_xlfn.NORM.DIST(0,$J10/2,$M10,TRUE))*$D10+($K10="Steady Growth")*(AND(ED$6&gt;=$F10,ED$6&lt;=$H10)*((ED$6-$F10+1)/($J10*($J10+1)/2)*$D10))+($K10="custom")*CustCF!DX10</f>
        <v>0</v>
      </c>
      <c r="EE10" s="95">
        <f>($K10="Bell Curve")*(_xlfn.NORM.DIST(AND(EE$6&gt;=$F10,EE$6&lt;=$H10)*(EE$6-$F10+1),$J10/2,$M10,TRUE)-_xlfn.NORM.DIST(AND(EE$6&gt;=$F10,EE$6&lt;=$H10)*(ED$6-$F10+1),$J10/2,$M10,TRUE))/(1-2*_xlfn.NORM.DIST(0,$J10/2,$M10,TRUE))*$D10+($K10="Steady Growth")*(AND(EE$6&gt;=$F10,EE$6&lt;=$H10)*((EE$6-$F10+1)/($J10*($J10+1)/2)*$D10))+($K10="custom")*CustCF!DY10</f>
        <v>0</v>
      </c>
      <c r="EF10" s="95">
        <f>($K10="Bell Curve")*(_xlfn.NORM.DIST(AND(EF$6&gt;=$F10,EF$6&lt;=$H10)*(EF$6-$F10+1),$J10/2,$M10,TRUE)-_xlfn.NORM.DIST(AND(EF$6&gt;=$F10,EF$6&lt;=$H10)*(EE$6-$F10+1),$J10/2,$M10,TRUE))/(1-2*_xlfn.NORM.DIST(0,$J10/2,$M10,TRUE))*$D10+($K10="Steady Growth")*(AND(EF$6&gt;=$F10,EF$6&lt;=$H10)*((EF$6-$F10+1)/($J10*($J10+1)/2)*$D10))+($K10="custom")*CustCF!DZ10</f>
        <v>0</v>
      </c>
      <c r="EG10" s="95">
        <f>($K10="Bell Curve")*(_xlfn.NORM.DIST(AND(EG$6&gt;=$F10,EG$6&lt;=$H10)*(EG$6-$F10+1),$J10/2,$M10,TRUE)-_xlfn.NORM.DIST(AND(EG$6&gt;=$F10,EG$6&lt;=$H10)*(EF$6-$F10+1),$J10/2,$M10,TRUE))/(1-2*_xlfn.NORM.DIST(0,$J10/2,$M10,TRUE))*$D10+($K10="Steady Growth")*(AND(EG$6&gt;=$F10,EG$6&lt;=$H10)*((EG$6-$F10+1)/($J10*($J10+1)/2)*$D10))+($K10="custom")*CustCF!EA10</f>
        <v>0</v>
      </c>
      <c r="EH10" s="95">
        <f>($K10="Bell Curve")*(_xlfn.NORM.DIST(AND(EH$6&gt;=$F10,EH$6&lt;=$H10)*(EH$6-$F10+1),$J10/2,$M10,TRUE)-_xlfn.NORM.DIST(AND(EH$6&gt;=$F10,EH$6&lt;=$H10)*(EG$6-$F10+1),$J10/2,$M10,TRUE))/(1-2*_xlfn.NORM.DIST(0,$J10/2,$M10,TRUE))*$D10+($K10="Steady Growth")*(AND(EH$6&gt;=$F10,EH$6&lt;=$H10)*((EH$6-$F10+1)/($J10*($J10+1)/2)*$D10))+($K10="custom")*CustCF!EB10</f>
        <v>0</v>
      </c>
      <c r="EI10" s="95">
        <f>($K10="Bell Curve")*(_xlfn.NORM.DIST(AND(EI$6&gt;=$F10,EI$6&lt;=$H10)*(EI$6-$F10+1),$J10/2,$M10,TRUE)-_xlfn.NORM.DIST(AND(EI$6&gt;=$F10,EI$6&lt;=$H10)*(EH$6-$F10+1),$J10/2,$M10,TRUE))/(1-2*_xlfn.NORM.DIST(0,$J10/2,$M10,TRUE))*$D10+($K10="Steady Growth")*(AND(EI$6&gt;=$F10,EI$6&lt;=$H10)*((EI$6-$F10+1)/($J10*($J10+1)/2)*$D10))+($K10="custom")*CustCF!EC10</f>
        <v>0</v>
      </c>
      <c r="EJ10" s="95">
        <f>($K10="Bell Curve")*(_xlfn.NORM.DIST(AND(EJ$6&gt;=$F10,EJ$6&lt;=$H10)*(EJ$6-$F10+1),$J10/2,$M10,TRUE)-_xlfn.NORM.DIST(AND(EJ$6&gt;=$F10,EJ$6&lt;=$H10)*(EI$6-$F10+1),$J10/2,$M10,TRUE))/(1-2*_xlfn.NORM.DIST(0,$J10/2,$M10,TRUE))*$D10+($K10="Steady Growth")*(AND(EJ$6&gt;=$F10,EJ$6&lt;=$H10)*((EJ$6-$F10+1)/($J10*($J10+1)/2)*$D10))+($K10="custom")*CustCF!ED10</f>
        <v>0</v>
      </c>
      <c r="EK10" s="95">
        <f>($K10="Bell Curve")*(_xlfn.NORM.DIST(AND(EK$6&gt;=$F10,EK$6&lt;=$H10)*(EK$6-$F10+1),$J10/2,$M10,TRUE)-_xlfn.NORM.DIST(AND(EK$6&gt;=$F10,EK$6&lt;=$H10)*(EJ$6-$F10+1),$J10/2,$M10,TRUE))/(1-2*_xlfn.NORM.DIST(0,$J10/2,$M10,TRUE))*$D10+($K10="Steady Growth")*(AND(EK$6&gt;=$F10,EK$6&lt;=$H10)*((EK$6-$F10+1)/($J10*($J10+1)/2)*$D10))+($K10="custom")*CustCF!EE10</f>
        <v>0</v>
      </c>
      <c r="EL10" s="95">
        <f>($K10="Bell Curve")*(_xlfn.NORM.DIST(AND(EL$6&gt;=$F10,EL$6&lt;=$H10)*(EL$6-$F10+1),$J10/2,$M10,TRUE)-_xlfn.NORM.DIST(AND(EL$6&gt;=$F10,EL$6&lt;=$H10)*(EK$6-$F10+1),$J10/2,$M10,TRUE))/(1-2*_xlfn.NORM.DIST(0,$J10/2,$M10,TRUE))*$D10+($K10="Steady Growth")*(AND(EL$6&gt;=$F10,EL$6&lt;=$H10)*((EL$6-$F10+1)/($J10*($J10+1)/2)*$D10))+($K10="custom")*CustCF!EF10</f>
        <v>0</v>
      </c>
      <c r="EM10" s="95">
        <f>($K10="Bell Curve")*(_xlfn.NORM.DIST(AND(EM$6&gt;=$F10,EM$6&lt;=$H10)*(EM$6-$F10+1),$J10/2,$M10,TRUE)-_xlfn.NORM.DIST(AND(EM$6&gt;=$F10,EM$6&lt;=$H10)*(EL$6-$F10+1),$J10/2,$M10,TRUE))/(1-2*_xlfn.NORM.DIST(0,$J10/2,$M10,TRUE))*$D10+($K10="Steady Growth")*(AND(EM$6&gt;=$F10,EM$6&lt;=$H10)*((EM$6-$F10+1)/($J10*($J10+1)/2)*$D10))+($K10="custom")*CustCF!EG10</f>
        <v>0</v>
      </c>
      <c r="EN10" s="95">
        <f>($K10="Bell Curve")*(_xlfn.NORM.DIST(AND(EN$6&gt;=$F10,EN$6&lt;=$H10)*(EN$6-$F10+1),$J10/2,$M10,TRUE)-_xlfn.NORM.DIST(AND(EN$6&gt;=$F10,EN$6&lt;=$H10)*(EM$6-$F10+1),$J10/2,$M10,TRUE))/(1-2*_xlfn.NORM.DIST(0,$J10/2,$M10,TRUE))*$D10+($K10="Steady Growth")*(AND(EN$6&gt;=$F10,EN$6&lt;=$H10)*((EN$6-$F10+1)/($J10*($J10+1)/2)*$D10))+($K10="custom")*CustCF!EH10</f>
        <v>0</v>
      </c>
      <c r="EO10" s="95">
        <f>($K10="Bell Curve")*(_xlfn.NORM.DIST(AND(EO$6&gt;=$F10,EO$6&lt;=$H10)*(EO$6-$F10+1),$J10/2,$M10,TRUE)-_xlfn.NORM.DIST(AND(EO$6&gt;=$F10,EO$6&lt;=$H10)*(EN$6-$F10+1),$J10/2,$M10,TRUE))/(1-2*_xlfn.NORM.DIST(0,$J10/2,$M10,TRUE))*$D10+($K10="Steady Growth")*(AND(EO$6&gt;=$F10,EO$6&lt;=$H10)*((EO$6-$F10+1)/($J10*($J10+1)/2)*$D10))+($K10="custom")*CustCF!EI10</f>
        <v>0</v>
      </c>
      <c r="EP10" s="95">
        <f>($K10="Bell Curve")*(_xlfn.NORM.DIST(AND(EP$6&gt;=$F10,EP$6&lt;=$H10)*(EP$6-$F10+1),$J10/2,$M10,TRUE)-_xlfn.NORM.DIST(AND(EP$6&gt;=$F10,EP$6&lt;=$H10)*(EO$6-$F10+1),$J10/2,$M10,TRUE))/(1-2*_xlfn.NORM.DIST(0,$J10/2,$M10,TRUE))*$D10+($K10="Steady Growth")*(AND(EP$6&gt;=$F10,EP$6&lt;=$H10)*((EP$6-$F10+1)/($J10*($J10+1)/2)*$D10))+($K10="custom")*CustCF!EJ10</f>
        <v>0</v>
      </c>
      <c r="EQ10" s="95">
        <f>($K10="Bell Curve")*(_xlfn.NORM.DIST(AND(EQ$6&gt;=$F10,EQ$6&lt;=$H10)*(EQ$6-$F10+1),$J10/2,$M10,TRUE)-_xlfn.NORM.DIST(AND(EQ$6&gt;=$F10,EQ$6&lt;=$H10)*(EP$6-$F10+1),$J10/2,$M10,TRUE))/(1-2*_xlfn.NORM.DIST(0,$J10/2,$M10,TRUE))*$D10+($K10="Steady Growth")*(AND(EQ$6&gt;=$F10,EQ$6&lt;=$H10)*((EQ$6-$F10+1)/($J10*($J10+1)/2)*$D10))+($K10="custom")*CustCF!EK10</f>
        <v>0</v>
      </c>
      <c r="ER10" s="95">
        <f>($K10="Bell Curve")*(_xlfn.NORM.DIST(AND(ER$6&gt;=$F10,ER$6&lt;=$H10)*(ER$6-$F10+1),$J10/2,$M10,TRUE)-_xlfn.NORM.DIST(AND(ER$6&gt;=$F10,ER$6&lt;=$H10)*(EQ$6-$F10+1),$J10/2,$M10,TRUE))/(1-2*_xlfn.NORM.DIST(0,$J10/2,$M10,TRUE))*$D10+($K10="Steady Growth")*(AND(ER$6&gt;=$F10,ER$6&lt;=$H10)*((ER$6-$F10+1)/($J10*($J10+1)/2)*$D10))+($K10="custom")*CustCF!EL10</f>
        <v>0</v>
      </c>
      <c r="ES10" s="95">
        <f>($K10="Bell Curve")*(_xlfn.NORM.DIST(AND(ES$6&gt;=$F10,ES$6&lt;=$H10)*(ES$6-$F10+1),$J10/2,$M10,TRUE)-_xlfn.NORM.DIST(AND(ES$6&gt;=$F10,ES$6&lt;=$H10)*(ER$6-$F10+1),$J10/2,$M10,TRUE))/(1-2*_xlfn.NORM.DIST(0,$J10/2,$M10,TRUE))*$D10+($K10="Steady Growth")*(AND(ES$6&gt;=$F10,ES$6&lt;=$H10)*((ES$6-$F10+1)/($J10*($J10+1)/2)*$D10))+($K10="custom")*CustCF!EM10</f>
        <v>0</v>
      </c>
      <c r="ET10" s="95">
        <f>($K10="Bell Curve")*(_xlfn.NORM.DIST(AND(ET$6&gt;=$F10,ET$6&lt;=$H10)*(ET$6-$F10+1),$J10/2,$M10,TRUE)-_xlfn.NORM.DIST(AND(ET$6&gt;=$F10,ET$6&lt;=$H10)*(ES$6-$F10+1),$J10/2,$M10,TRUE))/(1-2*_xlfn.NORM.DIST(0,$J10/2,$M10,TRUE))*$D10+($K10="Steady Growth")*(AND(ET$6&gt;=$F10,ET$6&lt;=$H10)*((ET$6-$F10+1)/($J10*($J10+1)/2)*$D10))+($K10="custom")*CustCF!EN10</f>
        <v>0</v>
      </c>
      <c r="EU10" s="95">
        <f>($K10="Bell Curve")*(_xlfn.NORM.DIST(AND(EU$6&gt;=$F10,EU$6&lt;=$H10)*(EU$6-$F10+1),$J10/2,$M10,TRUE)-_xlfn.NORM.DIST(AND(EU$6&gt;=$F10,EU$6&lt;=$H10)*(ET$6-$F10+1),$J10/2,$M10,TRUE))/(1-2*_xlfn.NORM.DIST(0,$J10/2,$M10,TRUE))*$D10+($K10="Steady Growth")*(AND(EU$6&gt;=$F10,EU$6&lt;=$H10)*((EU$6-$F10+1)/($J10*($J10+1)/2)*$D10))+($K10="custom")*CustCF!EO10</f>
        <v>0</v>
      </c>
      <c r="EV10" s="95">
        <f>($K10="Bell Curve")*(_xlfn.NORM.DIST(AND(EV$6&gt;=$F10,EV$6&lt;=$H10)*(EV$6-$F10+1),$J10/2,$M10,TRUE)-_xlfn.NORM.DIST(AND(EV$6&gt;=$F10,EV$6&lt;=$H10)*(EU$6-$F10+1),$J10/2,$M10,TRUE))/(1-2*_xlfn.NORM.DIST(0,$J10/2,$M10,TRUE))*$D10+($K10="Steady Growth")*(AND(EV$6&gt;=$F10,EV$6&lt;=$H10)*((EV$6-$F10+1)/($J10*($J10+1)/2)*$D10))+($K10="custom")*CustCF!EP10</f>
        <v>0</v>
      </c>
      <c r="EW10" s="95">
        <f>($K10="Bell Curve")*(_xlfn.NORM.DIST(AND(EW$6&gt;=$F10,EW$6&lt;=$H10)*(EW$6-$F10+1),$J10/2,$M10,TRUE)-_xlfn.NORM.DIST(AND(EW$6&gt;=$F10,EW$6&lt;=$H10)*(EV$6-$F10+1),$J10/2,$M10,TRUE))/(1-2*_xlfn.NORM.DIST(0,$J10/2,$M10,TRUE))*$D10+($K10="Steady Growth")*(AND(EW$6&gt;=$F10,EW$6&lt;=$H10)*((EW$6-$F10+1)/($J10*($J10+1)/2)*$D10))+($K10="custom")*CustCF!EQ10</f>
        <v>0</v>
      </c>
      <c r="EX10" s="95">
        <f>($K10="Bell Curve")*(_xlfn.NORM.DIST(AND(EX$6&gt;=$F10,EX$6&lt;=$H10)*(EX$6-$F10+1),$J10/2,$M10,TRUE)-_xlfn.NORM.DIST(AND(EX$6&gt;=$F10,EX$6&lt;=$H10)*(EW$6-$F10+1),$J10/2,$M10,TRUE))/(1-2*_xlfn.NORM.DIST(0,$J10/2,$M10,TRUE))*$D10+($K10="Steady Growth")*(AND(EX$6&gt;=$F10,EX$6&lt;=$H10)*((EX$6-$F10+1)/($J10*($J10+1)/2)*$D10))+($K10="custom")*CustCF!ER10</f>
        <v>0</v>
      </c>
      <c r="EY10" s="95">
        <f>($K10="Bell Curve")*(_xlfn.NORM.DIST(AND(EY$6&gt;=$F10,EY$6&lt;=$H10)*(EY$6-$F10+1),$J10/2,$M10,TRUE)-_xlfn.NORM.DIST(AND(EY$6&gt;=$F10,EY$6&lt;=$H10)*(EX$6-$F10+1),$J10/2,$M10,TRUE))/(1-2*_xlfn.NORM.DIST(0,$J10/2,$M10,TRUE))*$D10+($K10="Steady Growth")*(AND(EY$6&gt;=$F10,EY$6&lt;=$H10)*((EY$6-$F10+1)/($J10*($J10+1)/2)*$D10))+($K10="custom")*CustCF!ES10</f>
        <v>0</v>
      </c>
      <c r="EZ10" s="95">
        <f>($K10="Bell Curve")*(_xlfn.NORM.DIST(AND(EZ$6&gt;=$F10,EZ$6&lt;=$H10)*(EZ$6-$F10+1),$J10/2,$M10,TRUE)-_xlfn.NORM.DIST(AND(EZ$6&gt;=$F10,EZ$6&lt;=$H10)*(EY$6-$F10+1),$J10/2,$M10,TRUE))/(1-2*_xlfn.NORM.DIST(0,$J10/2,$M10,TRUE))*$D10+($K10="Steady Growth")*(AND(EZ$6&gt;=$F10,EZ$6&lt;=$H10)*((EZ$6-$F10+1)/($J10*($J10+1)/2)*$D10))+($K10="custom")*CustCF!ET10</f>
        <v>0</v>
      </c>
      <c r="FA10" s="95">
        <f>($K10="Bell Curve")*(_xlfn.NORM.DIST(AND(FA$6&gt;=$F10,FA$6&lt;=$H10)*(FA$6-$F10+1),$J10/2,$M10,TRUE)-_xlfn.NORM.DIST(AND(FA$6&gt;=$F10,FA$6&lt;=$H10)*(EZ$6-$F10+1),$J10/2,$M10,TRUE))/(1-2*_xlfn.NORM.DIST(0,$J10/2,$M10,TRUE))*$D10+($K10="Steady Growth")*(AND(FA$6&gt;=$F10,FA$6&lt;=$H10)*((FA$6-$F10+1)/($J10*($J10+1)/2)*$D10))+($K10="custom")*CustCF!EU10</f>
        <v>0</v>
      </c>
      <c r="FB10" s="95">
        <f>($K10="Bell Curve")*(_xlfn.NORM.DIST(AND(FB$6&gt;=$F10,FB$6&lt;=$H10)*(FB$6-$F10+1),$J10/2,$M10,TRUE)-_xlfn.NORM.DIST(AND(FB$6&gt;=$F10,FB$6&lt;=$H10)*(FA$6-$F10+1),$J10/2,$M10,TRUE))/(1-2*_xlfn.NORM.DIST(0,$J10/2,$M10,TRUE))*$D10+($K10="Steady Growth")*(AND(FB$6&gt;=$F10,FB$6&lt;=$H10)*((FB$6-$F10+1)/($J10*($J10+1)/2)*$D10))+($K10="custom")*CustCF!EV10</f>
        <v>0</v>
      </c>
      <c r="FC10" s="95">
        <f>($K10="Bell Curve")*(_xlfn.NORM.DIST(AND(FC$6&gt;=$F10,FC$6&lt;=$H10)*(FC$6-$F10+1),$J10/2,$M10,TRUE)-_xlfn.NORM.DIST(AND(FC$6&gt;=$F10,FC$6&lt;=$H10)*(FB$6-$F10+1),$J10/2,$M10,TRUE))/(1-2*_xlfn.NORM.DIST(0,$J10/2,$M10,TRUE))*$D10+($K10="Steady Growth")*(AND(FC$6&gt;=$F10,FC$6&lt;=$H10)*((FC$6-$F10+1)/($J10*($J10+1)/2)*$D10))+($K10="custom")*CustCF!EW10</f>
        <v>0</v>
      </c>
      <c r="FD10" s="95">
        <f>($K10="Bell Curve")*(_xlfn.NORM.DIST(AND(FD$6&gt;=$F10,FD$6&lt;=$H10)*(FD$6-$F10+1),$J10/2,$M10,TRUE)-_xlfn.NORM.DIST(AND(FD$6&gt;=$F10,FD$6&lt;=$H10)*(FC$6-$F10+1),$J10/2,$M10,TRUE))/(1-2*_xlfn.NORM.DIST(0,$J10/2,$M10,TRUE))*$D10+($K10="Steady Growth")*(AND(FD$6&gt;=$F10,FD$6&lt;=$H10)*((FD$6-$F10+1)/($J10*($J10+1)/2)*$D10))+($K10="custom")*CustCF!EX10</f>
        <v>0</v>
      </c>
      <c r="FE10" s="95">
        <f>($K10="Bell Curve")*(_xlfn.NORM.DIST(AND(FE$6&gt;=$F10,FE$6&lt;=$H10)*(FE$6-$F10+1),$J10/2,$M10,TRUE)-_xlfn.NORM.DIST(AND(FE$6&gt;=$F10,FE$6&lt;=$H10)*(FD$6-$F10+1),$J10/2,$M10,TRUE))/(1-2*_xlfn.NORM.DIST(0,$J10/2,$M10,TRUE))*$D10+($K10="Steady Growth")*(AND(FE$6&gt;=$F10,FE$6&lt;=$H10)*((FE$6-$F10+1)/($J10*($J10+1)/2)*$D10))+($K10="custom")*CustCF!EY10</f>
        <v>0</v>
      </c>
      <c r="FF10" s="95">
        <f>($K10="Bell Curve")*(_xlfn.NORM.DIST(AND(FF$6&gt;=$F10,FF$6&lt;=$H10)*(FF$6-$F10+1),$J10/2,$M10,TRUE)-_xlfn.NORM.DIST(AND(FF$6&gt;=$F10,FF$6&lt;=$H10)*(FE$6-$F10+1),$J10/2,$M10,TRUE))/(1-2*_xlfn.NORM.DIST(0,$J10/2,$M10,TRUE))*$D10+($K10="Steady Growth")*(AND(FF$6&gt;=$F10,FF$6&lt;=$H10)*((FF$6-$F10+1)/($J10*($J10+1)/2)*$D10))+($K10="custom")*CustCF!EZ10</f>
        <v>0</v>
      </c>
      <c r="FG10" s="95">
        <f>($K10="Bell Curve")*(_xlfn.NORM.DIST(AND(FG$6&gt;=$F10,FG$6&lt;=$H10)*(FG$6-$F10+1),$J10/2,$M10,TRUE)-_xlfn.NORM.DIST(AND(FG$6&gt;=$F10,FG$6&lt;=$H10)*(FF$6-$F10+1),$J10/2,$M10,TRUE))/(1-2*_xlfn.NORM.DIST(0,$J10/2,$M10,TRUE))*$D10+($K10="Steady Growth")*(AND(FG$6&gt;=$F10,FG$6&lt;=$H10)*((FG$6-$F10+1)/($J10*($J10+1)/2)*$D10))+($K10="custom")*CustCF!FA10</f>
        <v>0</v>
      </c>
      <c r="FH10" s="95">
        <f>($K10="Bell Curve")*(_xlfn.NORM.DIST(AND(FH$6&gt;=$F10,FH$6&lt;=$H10)*(FH$6-$F10+1),$J10/2,$M10,TRUE)-_xlfn.NORM.DIST(AND(FH$6&gt;=$F10,FH$6&lt;=$H10)*(FG$6-$F10+1),$J10/2,$M10,TRUE))/(1-2*_xlfn.NORM.DIST(0,$J10/2,$M10,TRUE))*$D10+($K10="Steady Growth")*(AND(FH$6&gt;=$F10,FH$6&lt;=$H10)*((FH$6-$F10+1)/($J10*($J10+1)/2)*$D10))+($K10="custom")*CustCF!FB10</f>
        <v>0</v>
      </c>
      <c r="FI10" s="95">
        <f>($K10="Bell Curve")*(_xlfn.NORM.DIST(AND(FI$6&gt;=$F10,FI$6&lt;=$H10)*(FI$6-$F10+1),$J10/2,$M10,TRUE)-_xlfn.NORM.DIST(AND(FI$6&gt;=$F10,FI$6&lt;=$H10)*(FH$6-$F10+1),$J10/2,$M10,TRUE))/(1-2*_xlfn.NORM.DIST(0,$J10/2,$M10,TRUE))*$D10+($K10="Steady Growth")*(AND(FI$6&gt;=$F10,FI$6&lt;=$H10)*((FI$6-$F10+1)/($J10*($J10+1)/2)*$D10))+($K10="custom")*CustCF!FC10</f>
        <v>0</v>
      </c>
      <c r="FJ10" s="95">
        <f>($K10="Bell Curve")*(_xlfn.NORM.DIST(AND(FJ$6&gt;=$F10,FJ$6&lt;=$H10)*(FJ$6-$F10+1),$J10/2,$M10,TRUE)-_xlfn.NORM.DIST(AND(FJ$6&gt;=$F10,FJ$6&lt;=$H10)*(FI$6-$F10+1),$J10/2,$M10,TRUE))/(1-2*_xlfn.NORM.DIST(0,$J10/2,$M10,TRUE))*$D10+($K10="Steady Growth")*(AND(FJ$6&gt;=$F10,FJ$6&lt;=$H10)*((FJ$6-$F10+1)/($J10*($J10+1)/2)*$D10))+($K10="custom")*CustCF!FD10</f>
        <v>0</v>
      </c>
      <c r="FK10" s="95">
        <f>($K10="Bell Curve")*(_xlfn.NORM.DIST(AND(FK$6&gt;=$F10,FK$6&lt;=$H10)*(FK$6-$F10+1),$J10/2,$M10,TRUE)-_xlfn.NORM.DIST(AND(FK$6&gt;=$F10,FK$6&lt;=$H10)*(FJ$6-$F10+1),$J10/2,$M10,TRUE))/(1-2*_xlfn.NORM.DIST(0,$J10/2,$M10,TRUE))*$D10+($K10="Steady Growth")*(AND(FK$6&gt;=$F10,FK$6&lt;=$H10)*((FK$6-$F10+1)/($J10*($J10+1)/2)*$D10))+($K10="custom")*CustCF!FE10</f>
        <v>0</v>
      </c>
      <c r="FL10" s="95">
        <f>($K10="Bell Curve")*(_xlfn.NORM.DIST(AND(FL$6&gt;=$F10,FL$6&lt;=$H10)*(FL$6-$F10+1),$J10/2,$M10,TRUE)-_xlfn.NORM.DIST(AND(FL$6&gt;=$F10,FL$6&lt;=$H10)*(FK$6-$F10+1),$J10/2,$M10,TRUE))/(1-2*_xlfn.NORM.DIST(0,$J10/2,$M10,TRUE))*$D10+($K10="Steady Growth")*(AND(FL$6&gt;=$F10,FL$6&lt;=$H10)*((FL$6-$F10+1)/($J10*($J10+1)/2)*$D10))+($K10="custom")*CustCF!FF10</f>
        <v>0</v>
      </c>
      <c r="FM10" s="95">
        <f>($K10="Bell Curve")*(_xlfn.NORM.DIST(AND(FM$6&gt;=$F10,FM$6&lt;=$H10)*(FM$6-$F10+1),$J10/2,$M10,TRUE)-_xlfn.NORM.DIST(AND(FM$6&gt;=$F10,FM$6&lt;=$H10)*(FL$6-$F10+1),$J10/2,$M10,TRUE))/(1-2*_xlfn.NORM.DIST(0,$J10/2,$M10,TRUE))*$D10+($K10="Steady Growth")*(AND(FM$6&gt;=$F10,FM$6&lt;=$H10)*((FM$6-$F10+1)/($J10*($J10+1)/2)*$D10))+($K10="custom")*CustCF!FG10</f>
        <v>0</v>
      </c>
      <c r="FN10" s="95">
        <f>($K10="Bell Curve")*(_xlfn.NORM.DIST(AND(FN$6&gt;=$F10,FN$6&lt;=$H10)*(FN$6-$F10+1),$J10/2,$M10,TRUE)-_xlfn.NORM.DIST(AND(FN$6&gt;=$F10,FN$6&lt;=$H10)*(FM$6-$F10+1),$J10/2,$M10,TRUE))/(1-2*_xlfn.NORM.DIST(0,$J10/2,$M10,TRUE))*$D10+($K10="Steady Growth")*(AND(FN$6&gt;=$F10,FN$6&lt;=$H10)*((FN$6-$F10+1)/($J10*($J10+1)/2)*$D10))+($K10="custom")*CustCF!FH10</f>
        <v>0</v>
      </c>
      <c r="FO10" s="95">
        <f>($K10="Bell Curve")*(_xlfn.NORM.DIST(AND(FO$6&gt;=$F10,FO$6&lt;=$H10)*(FO$6-$F10+1),$J10/2,$M10,TRUE)-_xlfn.NORM.DIST(AND(FO$6&gt;=$F10,FO$6&lt;=$H10)*(FN$6-$F10+1),$J10/2,$M10,TRUE))/(1-2*_xlfn.NORM.DIST(0,$J10/2,$M10,TRUE))*$D10+($K10="Steady Growth")*(AND(FO$6&gt;=$F10,FO$6&lt;=$H10)*((FO$6-$F10+1)/($J10*($J10+1)/2)*$D10))+($K10="custom")*CustCF!FI10</f>
        <v>0</v>
      </c>
      <c r="FP10" s="95">
        <f>($K10="Bell Curve")*(_xlfn.NORM.DIST(AND(FP$6&gt;=$F10,FP$6&lt;=$H10)*(FP$6-$F10+1),$J10/2,$M10,TRUE)-_xlfn.NORM.DIST(AND(FP$6&gt;=$F10,FP$6&lt;=$H10)*(FO$6-$F10+1),$J10/2,$M10,TRUE))/(1-2*_xlfn.NORM.DIST(0,$J10/2,$M10,TRUE))*$D10+($K10="Steady Growth")*(AND(FP$6&gt;=$F10,FP$6&lt;=$H10)*((FP$6-$F10+1)/($J10*($J10+1)/2)*$D10))+($K10="custom")*CustCF!FJ10</f>
        <v>0</v>
      </c>
      <c r="FQ10" s="95">
        <f>($K10="Bell Curve")*(_xlfn.NORM.DIST(AND(FQ$6&gt;=$F10,FQ$6&lt;=$H10)*(FQ$6-$F10+1),$J10/2,$M10,TRUE)-_xlfn.NORM.DIST(AND(FQ$6&gt;=$F10,FQ$6&lt;=$H10)*(FP$6-$F10+1),$J10/2,$M10,TRUE))/(1-2*_xlfn.NORM.DIST(0,$J10/2,$M10,TRUE))*$D10+($K10="Steady Growth")*(AND(FQ$6&gt;=$F10,FQ$6&lt;=$H10)*((FQ$6-$F10+1)/($J10*($J10+1)/2)*$D10))+($K10="custom")*CustCF!FK10</f>
        <v>0</v>
      </c>
      <c r="FR10" s="95">
        <f>($K10="Bell Curve")*(_xlfn.NORM.DIST(AND(FR$6&gt;=$F10,FR$6&lt;=$H10)*(FR$6-$F10+1),$J10/2,$M10,TRUE)-_xlfn.NORM.DIST(AND(FR$6&gt;=$F10,FR$6&lt;=$H10)*(FQ$6-$F10+1),$J10/2,$M10,TRUE))/(1-2*_xlfn.NORM.DIST(0,$J10/2,$M10,TRUE))*$D10+($K10="Steady Growth")*(AND(FR$6&gt;=$F10,FR$6&lt;=$H10)*((FR$6-$F10+1)/($J10*($J10+1)/2)*$D10))+($K10="custom")*CustCF!FL10</f>
        <v>0</v>
      </c>
      <c r="FS10" s="95">
        <f>($K10="Bell Curve")*(_xlfn.NORM.DIST(AND(FS$6&gt;=$F10,FS$6&lt;=$H10)*(FS$6-$F10+1),$J10/2,$M10,TRUE)-_xlfn.NORM.DIST(AND(FS$6&gt;=$F10,FS$6&lt;=$H10)*(FR$6-$F10+1),$J10/2,$M10,TRUE))/(1-2*_xlfn.NORM.DIST(0,$J10/2,$M10,TRUE))*$D10+($K10="Steady Growth")*(AND(FS$6&gt;=$F10,FS$6&lt;=$H10)*((FS$6-$F10+1)/($J10*($J10+1)/2)*$D10))+($K10="custom")*CustCF!FM10</f>
        <v>0</v>
      </c>
      <c r="FT10" s="95">
        <f>($K10="Bell Curve")*(_xlfn.NORM.DIST(AND(FT$6&gt;=$F10,FT$6&lt;=$H10)*(FT$6-$F10+1),$J10/2,$M10,TRUE)-_xlfn.NORM.DIST(AND(FT$6&gt;=$F10,FT$6&lt;=$H10)*(FS$6-$F10+1),$J10/2,$M10,TRUE))/(1-2*_xlfn.NORM.DIST(0,$J10/2,$M10,TRUE))*$D10+($K10="Steady Growth")*(AND(FT$6&gt;=$F10,FT$6&lt;=$H10)*((FT$6-$F10+1)/($J10*($J10+1)/2)*$D10))+($K10="custom")*CustCF!FN10</f>
        <v>0</v>
      </c>
      <c r="FU10" s="95">
        <f>($K10="Bell Curve")*(_xlfn.NORM.DIST(AND(FU$6&gt;=$F10,FU$6&lt;=$H10)*(FU$6-$F10+1),$J10/2,$M10,TRUE)-_xlfn.NORM.DIST(AND(FU$6&gt;=$F10,FU$6&lt;=$H10)*(FT$6-$F10+1),$J10/2,$M10,TRUE))/(1-2*_xlfn.NORM.DIST(0,$J10/2,$M10,TRUE))*$D10+($K10="Steady Growth")*(AND(FU$6&gt;=$F10,FU$6&lt;=$H10)*((FU$6-$F10+1)/($J10*($J10+1)/2)*$D10))+($K10="custom")*CustCF!FO10</f>
        <v>0</v>
      </c>
      <c r="FV10" s="95">
        <f>($K10="Bell Curve")*(_xlfn.NORM.DIST(AND(FV$6&gt;=$F10,FV$6&lt;=$H10)*(FV$6-$F10+1),$J10/2,$M10,TRUE)-_xlfn.NORM.DIST(AND(FV$6&gt;=$F10,FV$6&lt;=$H10)*(FU$6-$F10+1),$J10/2,$M10,TRUE))/(1-2*_xlfn.NORM.DIST(0,$J10/2,$M10,TRUE))*$D10+($K10="Steady Growth")*(AND(FV$6&gt;=$F10,FV$6&lt;=$H10)*((FV$6-$F10+1)/($J10*($J10+1)/2)*$D10))+($K10="custom")*CustCF!FP10</f>
        <v>0</v>
      </c>
      <c r="FW10" s="95">
        <f>($K10="Bell Curve")*(_xlfn.NORM.DIST(AND(FW$6&gt;=$F10,FW$6&lt;=$H10)*(FW$6-$F10+1),$J10/2,$M10,TRUE)-_xlfn.NORM.DIST(AND(FW$6&gt;=$F10,FW$6&lt;=$H10)*(FV$6-$F10+1),$J10/2,$M10,TRUE))/(1-2*_xlfn.NORM.DIST(0,$J10/2,$M10,TRUE))*$D10+($K10="Steady Growth")*(AND(FW$6&gt;=$F10,FW$6&lt;=$H10)*((FW$6-$F10+1)/($J10*($J10+1)/2)*$D10))+($K10="custom")*CustCF!FQ10</f>
        <v>0</v>
      </c>
      <c r="FX10" s="95">
        <f>($K10="Bell Curve")*(_xlfn.NORM.DIST(AND(FX$6&gt;=$F10,FX$6&lt;=$H10)*(FX$6-$F10+1),$J10/2,$M10,TRUE)-_xlfn.NORM.DIST(AND(FX$6&gt;=$F10,FX$6&lt;=$H10)*(FW$6-$F10+1),$J10/2,$M10,TRUE))/(1-2*_xlfn.NORM.DIST(0,$J10/2,$M10,TRUE))*$D10+($K10="Steady Growth")*(AND(FX$6&gt;=$F10,FX$6&lt;=$H10)*((FX$6-$F10+1)/($J10*($J10+1)/2)*$D10))+($K10="custom")*CustCF!FR10</f>
        <v>0</v>
      </c>
      <c r="FY10" s="95">
        <f>($K10="Bell Curve")*(_xlfn.NORM.DIST(AND(FY$6&gt;=$F10,FY$6&lt;=$H10)*(FY$6-$F10+1),$J10/2,$M10,TRUE)-_xlfn.NORM.DIST(AND(FY$6&gt;=$F10,FY$6&lt;=$H10)*(FX$6-$F10+1),$J10/2,$M10,TRUE))/(1-2*_xlfn.NORM.DIST(0,$J10/2,$M10,TRUE))*$D10+($K10="Steady Growth")*(AND(FY$6&gt;=$F10,FY$6&lt;=$H10)*((FY$6-$F10+1)/($J10*($J10+1)/2)*$D10))+($K10="custom")*CustCF!FS10</f>
        <v>0</v>
      </c>
      <c r="FZ10" s="95">
        <f>($K10="Bell Curve")*(_xlfn.NORM.DIST(AND(FZ$6&gt;=$F10,FZ$6&lt;=$H10)*(FZ$6-$F10+1),$J10/2,$M10,TRUE)-_xlfn.NORM.DIST(AND(FZ$6&gt;=$F10,FZ$6&lt;=$H10)*(FY$6-$F10+1),$J10/2,$M10,TRUE))/(1-2*_xlfn.NORM.DIST(0,$J10/2,$M10,TRUE))*$D10+($K10="Steady Growth")*(AND(FZ$6&gt;=$F10,FZ$6&lt;=$H10)*((FZ$6-$F10+1)/($J10*($J10+1)/2)*$D10))+($K10="custom")*CustCF!FT10</f>
        <v>0</v>
      </c>
      <c r="GA10" s="95">
        <f>($K10="Bell Curve")*(_xlfn.NORM.DIST(AND(GA$6&gt;=$F10,GA$6&lt;=$H10)*(GA$6-$F10+1),$J10/2,$M10,TRUE)-_xlfn.NORM.DIST(AND(GA$6&gt;=$F10,GA$6&lt;=$H10)*(FZ$6-$F10+1),$J10/2,$M10,TRUE))/(1-2*_xlfn.NORM.DIST(0,$J10/2,$M10,TRUE))*$D10+($K10="Steady Growth")*(AND(GA$6&gt;=$F10,GA$6&lt;=$H10)*((GA$6-$F10+1)/($J10*($J10+1)/2)*$D10))+($K10="custom")*CustCF!FU10</f>
        <v>0</v>
      </c>
      <c r="GB10" s="95">
        <f>($K10="Bell Curve")*(_xlfn.NORM.DIST(AND(GB$6&gt;=$F10,GB$6&lt;=$H10)*(GB$6-$F10+1),$J10/2,$M10,TRUE)-_xlfn.NORM.DIST(AND(GB$6&gt;=$F10,GB$6&lt;=$H10)*(GA$6-$F10+1),$J10/2,$M10,TRUE))/(1-2*_xlfn.NORM.DIST(0,$J10/2,$M10,TRUE))*$D10+($K10="Steady Growth")*(AND(GB$6&gt;=$F10,GB$6&lt;=$H10)*((GB$6-$F10+1)/($J10*($J10+1)/2)*$D10))+($K10="custom")*CustCF!FV10</f>
        <v>0</v>
      </c>
      <c r="GC10" s="95">
        <f>($K10="Bell Curve")*(_xlfn.NORM.DIST(AND(GC$6&gt;=$F10,GC$6&lt;=$H10)*(GC$6-$F10+1),$J10/2,$M10,TRUE)-_xlfn.NORM.DIST(AND(GC$6&gt;=$F10,GC$6&lt;=$H10)*(GB$6-$F10+1),$J10/2,$M10,TRUE))/(1-2*_xlfn.NORM.DIST(0,$J10/2,$M10,TRUE))*$D10+($K10="Steady Growth")*(AND(GC$6&gt;=$F10,GC$6&lt;=$H10)*((GC$6-$F10+1)/($J10*($J10+1)/2)*$D10))+($K10="custom")*CustCF!FW10</f>
        <v>0</v>
      </c>
      <c r="GD10" s="95">
        <f>($K10="Bell Curve")*(_xlfn.NORM.DIST(AND(GD$6&gt;=$F10,GD$6&lt;=$H10)*(GD$6-$F10+1),$J10/2,$M10,TRUE)-_xlfn.NORM.DIST(AND(GD$6&gt;=$F10,GD$6&lt;=$H10)*(GC$6-$F10+1),$J10/2,$M10,TRUE))/(1-2*_xlfn.NORM.DIST(0,$J10/2,$M10,TRUE))*$D10+($K10="Steady Growth")*(AND(GD$6&gt;=$F10,GD$6&lt;=$H10)*((GD$6-$F10+1)/($J10*($J10+1)/2)*$D10))+($K10="custom")*CustCF!FX10</f>
        <v>0</v>
      </c>
      <c r="GE10" s="95">
        <f>($K10="Bell Curve")*(_xlfn.NORM.DIST(AND(GE$6&gt;=$F10,GE$6&lt;=$H10)*(GE$6-$F10+1),$J10/2,$M10,TRUE)-_xlfn.NORM.DIST(AND(GE$6&gt;=$F10,GE$6&lt;=$H10)*(GD$6-$F10+1),$J10/2,$M10,TRUE))/(1-2*_xlfn.NORM.DIST(0,$J10/2,$M10,TRUE))*$D10+($K10="Steady Growth")*(AND(GE$6&gt;=$F10,GE$6&lt;=$H10)*((GE$6-$F10+1)/($J10*($J10+1)/2)*$D10))+($K10="custom")*CustCF!FY10</f>
        <v>0</v>
      </c>
      <c r="GF10" s="95">
        <f>($K10="Bell Curve")*(_xlfn.NORM.DIST(AND(GF$6&gt;=$F10,GF$6&lt;=$H10)*(GF$6-$F10+1),$J10/2,$M10,TRUE)-_xlfn.NORM.DIST(AND(GF$6&gt;=$F10,GF$6&lt;=$H10)*(GE$6-$F10+1),$J10/2,$M10,TRUE))/(1-2*_xlfn.NORM.DIST(0,$J10/2,$M10,TRUE))*$D10+($K10="Steady Growth")*(AND(GF$6&gt;=$F10,GF$6&lt;=$H10)*((GF$6-$F10+1)/($J10*($J10+1)/2)*$D10))+($K10="custom")*CustCF!FZ10</f>
        <v>0</v>
      </c>
      <c r="GG10" s="95">
        <f>($K10="Bell Curve")*(_xlfn.NORM.DIST(AND(GG$6&gt;=$F10,GG$6&lt;=$H10)*(GG$6-$F10+1),$J10/2,$M10,TRUE)-_xlfn.NORM.DIST(AND(GG$6&gt;=$F10,GG$6&lt;=$H10)*(GF$6-$F10+1),$J10/2,$M10,TRUE))/(1-2*_xlfn.NORM.DIST(0,$J10/2,$M10,TRUE))*$D10+($K10="Steady Growth")*(AND(GG$6&gt;=$F10,GG$6&lt;=$H10)*((GG$6-$F10+1)/($J10*($J10+1)/2)*$D10))+($K10="custom")*CustCF!GA10</f>
        <v>0</v>
      </c>
      <c r="GH10" s="95">
        <f>($K10="Bell Curve")*(_xlfn.NORM.DIST(AND(GH$6&gt;=$F10,GH$6&lt;=$H10)*(GH$6-$F10+1),$J10/2,$M10,TRUE)-_xlfn.NORM.DIST(AND(GH$6&gt;=$F10,GH$6&lt;=$H10)*(GG$6-$F10+1),$J10/2,$M10,TRUE))/(1-2*_xlfn.NORM.DIST(0,$J10/2,$M10,TRUE))*$D10+($K10="Steady Growth")*(AND(GH$6&gt;=$F10,GH$6&lt;=$H10)*((GH$6-$F10+1)/($J10*($J10+1)/2)*$D10))+($K10="custom")*CustCF!GB10</f>
        <v>0</v>
      </c>
      <c r="GI10" s="95">
        <f>($K10="Bell Curve")*(_xlfn.NORM.DIST(AND(GI$6&gt;=$F10,GI$6&lt;=$H10)*(GI$6-$F10+1),$J10/2,$M10,TRUE)-_xlfn.NORM.DIST(AND(GI$6&gt;=$F10,GI$6&lt;=$H10)*(GH$6-$F10+1),$J10/2,$M10,TRUE))/(1-2*_xlfn.NORM.DIST(0,$J10/2,$M10,TRUE))*$D10+($K10="Steady Growth")*(AND(GI$6&gt;=$F10,GI$6&lt;=$H10)*((GI$6-$F10+1)/($J10*($J10+1)/2)*$D10))+($K10="custom")*CustCF!GC10</f>
        <v>0</v>
      </c>
      <c r="GJ10" s="95">
        <f>($K10="Bell Curve")*(_xlfn.NORM.DIST(AND(GJ$6&gt;=$F10,GJ$6&lt;=$H10)*(GJ$6-$F10+1),$J10/2,$M10,TRUE)-_xlfn.NORM.DIST(AND(GJ$6&gt;=$F10,GJ$6&lt;=$H10)*(GI$6-$F10+1),$J10/2,$M10,TRUE))/(1-2*_xlfn.NORM.DIST(0,$J10/2,$M10,TRUE))*$D10+($K10="Steady Growth")*(AND(GJ$6&gt;=$F10,GJ$6&lt;=$H10)*((GJ$6-$F10+1)/($J10*($J10+1)/2)*$D10))+($K10="custom")*CustCF!GD10</f>
        <v>0</v>
      </c>
      <c r="GK10" s="95">
        <f>($K10="Bell Curve")*(_xlfn.NORM.DIST(AND(GK$6&gt;=$F10,GK$6&lt;=$H10)*(GK$6-$F10+1),$J10/2,$M10,TRUE)-_xlfn.NORM.DIST(AND(GK$6&gt;=$F10,GK$6&lt;=$H10)*(GJ$6-$F10+1),$J10/2,$M10,TRUE))/(1-2*_xlfn.NORM.DIST(0,$J10/2,$M10,TRUE))*$D10+($K10="Steady Growth")*(AND(GK$6&gt;=$F10,GK$6&lt;=$H10)*((GK$6-$F10+1)/($J10*($J10+1)/2)*$D10))+($K10="custom")*CustCF!GE10</f>
        <v>0</v>
      </c>
      <c r="GL10" s="95">
        <f>($K10="Bell Curve")*(_xlfn.NORM.DIST(AND(GL$6&gt;=$F10,GL$6&lt;=$H10)*(GL$6-$F10+1),$J10/2,$M10,TRUE)-_xlfn.NORM.DIST(AND(GL$6&gt;=$F10,GL$6&lt;=$H10)*(GK$6-$F10+1),$J10/2,$M10,TRUE))/(1-2*_xlfn.NORM.DIST(0,$J10/2,$M10,TRUE))*$D10+($K10="Steady Growth")*(AND(GL$6&gt;=$F10,GL$6&lt;=$H10)*((GL$6-$F10+1)/($J10*($J10+1)/2)*$D10))+($K10="custom")*CustCF!GF10</f>
        <v>0</v>
      </c>
      <c r="GM10" s="95">
        <f>($K10="Bell Curve")*(_xlfn.NORM.DIST(AND(GM$6&gt;=$F10,GM$6&lt;=$H10)*(GM$6-$F10+1),$J10/2,$M10,TRUE)-_xlfn.NORM.DIST(AND(GM$6&gt;=$F10,GM$6&lt;=$H10)*(GL$6-$F10+1),$J10/2,$M10,TRUE))/(1-2*_xlfn.NORM.DIST(0,$J10/2,$M10,TRUE))*$D10+($K10="Steady Growth")*(AND(GM$6&gt;=$F10,GM$6&lt;=$H10)*((GM$6-$F10+1)/($J10*($J10+1)/2)*$D10))+($K10="custom")*CustCF!GG10</f>
        <v>0</v>
      </c>
      <c r="GN10" s="268">
        <f>($K10="Bell Curve")*(_xlfn.NORM.DIST(AND(GN$6&gt;=$F10,GN$6&lt;=$H10)*(GN$6-$F10+1),$J10/2,$M10,TRUE)-_xlfn.NORM.DIST(AND(GN$6&gt;=$F10,GN$6&lt;=$H10)*(GM$6-$F10+1),$J10/2,$M10,TRUE))/(1-2*_xlfn.NORM.DIST(0,$J10/2,$M10,TRUE))*$D10+($K10="Steady Growth")*(AND(GN$6&gt;=$F10,GN$6&lt;=$H10)*((GN$6-$F10+1)/($J10*($J10+1)/2)*$D10))+($K10="custom")*CustCF!GH10</f>
        <v>0</v>
      </c>
      <c r="GO10" s="1"/>
      <c r="GP10" s="67"/>
    </row>
    <row r="11" spans="1:198" customFormat="1" hidden="1" outlineLevel="1" x14ac:dyDescent="0.75">
      <c r="A11" s="1"/>
      <c r="B11" s="1"/>
      <c r="C11" s="262" t="str">
        <f>Budget!P12</f>
        <v>Brokerage Fee%</v>
      </c>
      <c r="D11" s="19">
        <f>Budget!Q12</f>
        <v>0</v>
      </c>
      <c r="E11" s="19" t="str">
        <f t="shared" si="23"/>
        <v/>
      </c>
      <c r="F11" s="263">
        <v>0</v>
      </c>
      <c r="G11" s="257">
        <f>IF(L11="custom",CustCF!F11,INDEX($P$8:$GN$8,MATCH(F11,$P$6:$GN$6,0)))</f>
        <v>46053</v>
      </c>
      <c r="H11" s="263">
        <v>0</v>
      </c>
      <c r="I11" s="257">
        <f>IF(L11="custom",CustCF!G11,INDEX($P$8:$GN$8,MATCH(H11,$P$6:$GN$6,0)))</f>
        <v>46053</v>
      </c>
      <c r="J11" s="260">
        <f t="shared" si="24"/>
        <v>1</v>
      </c>
      <c r="K11" s="265" t="s">
        <v>116</v>
      </c>
      <c r="L11" s="266" t="s">
        <v>117</v>
      </c>
      <c r="M11" s="267">
        <f t="shared" si="25"/>
        <v>10000000</v>
      </c>
      <c r="N11" s="18">
        <f t="shared" si="15"/>
        <v>0</v>
      </c>
      <c r="O11" s="1372">
        <f t="shared" si="16"/>
        <v>0</v>
      </c>
      <c r="P11" s="95">
        <f>($K11="Bell Curve")*(_xlfn.NORM.DIST(AND(P$6&gt;=$F11,P$6&lt;=$H11)*(P$6-$F11+1),$J11/2,$M11,TRUE)-_xlfn.NORM.DIST(AND(P$6&gt;=$F11,P$6&lt;=$H11)*(O$6-$F11+1),$J11/2,$M11,TRUE))/(1-2*_xlfn.NORM.DIST(0,$J11/2,$M11,TRUE))*$D11+($K11="Steady Growth")*(AND(P$6&gt;=$F11,P$6&lt;=$H11)*((P$6-$F11+1)/($J11*($J11+1)/2)*$D11))+($K11="custom")*CustCF!J11</f>
        <v>0</v>
      </c>
      <c r="Q11" s="95">
        <f>($K11="Bell Curve")*(_xlfn.NORM.DIST(AND(Q$6&gt;=$F11,Q$6&lt;=$H11)*(Q$6-$F11+1),$J11/2,$M11,TRUE)-_xlfn.NORM.DIST(AND(Q$6&gt;=$F11,Q$6&lt;=$H11)*(P$6-$F11+1),$J11/2,$M11,TRUE))/(1-2*_xlfn.NORM.DIST(0,$J11/2,$M11,TRUE))*$D11+($K11="Steady Growth")*(AND(Q$6&gt;=$F11,Q$6&lt;=$H11)*((Q$6-$F11+1)/($J11*($J11+1)/2)*$D11))+($K11="custom")*CustCF!K11</f>
        <v>0</v>
      </c>
      <c r="R11" s="95">
        <f>($K11="Bell Curve")*(_xlfn.NORM.DIST(AND(R$6&gt;=$F11,R$6&lt;=$H11)*(R$6-$F11+1),$J11/2,$M11,TRUE)-_xlfn.NORM.DIST(AND(R$6&gt;=$F11,R$6&lt;=$H11)*(Q$6-$F11+1),$J11/2,$M11,TRUE))/(1-2*_xlfn.NORM.DIST(0,$J11/2,$M11,TRUE))*$D11+($K11="Steady Growth")*(AND(R$6&gt;=$F11,R$6&lt;=$H11)*((R$6-$F11+1)/($J11*($J11+1)/2)*$D11))+($K11="custom")*CustCF!L11</f>
        <v>0</v>
      </c>
      <c r="S11" s="95">
        <f>($K11="Bell Curve")*(_xlfn.NORM.DIST(AND(S$6&gt;=$F11,S$6&lt;=$H11)*(S$6-$F11+1),$J11/2,$M11,TRUE)-_xlfn.NORM.DIST(AND(S$6&gt;=$F11,S$6&lt;=$H11)*(R$6-$F11+1),$J11/2,$M11,TRUE))/(1-2*_xlfn.NORM.DIST(0,$J11/2,$M11,TRUE))*$D11+($K11="Steady Growth")*(AND(S$6&gt;=$F11,S$6&lt;=$H11)*((S$6-$F11+1)/($J11*($J11+1)/2)*$D11))+($K11="custom")*CustCF!M11</f>
        <v>0</v>
      </c>
      <c r="T11" s="95">
        <f>($K11="Bell Curve")*(_xlfn.NORM.DIST(AND(T$6&gt;=$F11,T$6&lt;=$H11)*(T$6-$F11+1),$J11/2,$M11,TRUE)-_xlfn.NORM.DIST(AND(T$6&gt;=$F11,T$6&lt;=$H11)*(S$6-$F11+1),$J11/2,$M11,TRUE))/(1-2*_xlfn.NORM.DIST(0,$J11/2,$M11,TRUE))*$D11+($K11="Steady Growth")*(AND(T$6&gt;=$F11,T$6&lt;=$H11)*((T$6-$F11+1)/($J11*($J11+1)/2)*$D11))+($K11="custom")*CustCF!N11</f>
        <v>0</v>
      </c>
      <c r="U11" s="95">
        <f>($K11="Bell Curve")*(_xlfn.NORM.DIST(AND(U$6&gt;=$F11,U$6&lt;=$H11)*(U$6-$F11+1),$J11/2,$M11,TRUE)-_xlfn.NORM.DIST(AND(U$6&gt;=$F11,U$6&lt;=$H11)*(T$6-$F11+1),$J11/2,$M11,TRUE))/(1-2*_xlfn.NORM.DIST(0,$J11/2,$M11,TRUE))*$D11+($K11="Steady Growth")*(AND(U$6&gt;=$F11,U$6&lt;=$H11)*((U$6-$F11+1)/($J11*($J11+1)/2)*$D11))+($K11="custom")*CustCF!O11</f>
        <v>0</v>
      </c>
      <c r="V11" s="95">
        <f>($K11="Bell Curve")*(_xlfn.NORM.DIST(AND(V$6&gt;=$F11,V$6&lt;=$H11)*(V$6-$F11+1),$J11/2,$M11,TRUE)-_xlfn.NORM.DIST(AND(V$6&gt;=$F11,V$6&lt;=$H11)*(U$6-$F11+1),$J11/2,$M11,TRUE))/(1-2*_xlfn.NORM.DIST(0,$J11/2,$M11,TRUE))*$D11+($K11="Steady Growth")*(AND(V$6&gt;=$F11,V$6&lt;=$H11)*((V$6-$F11+1)/($J11*($J11+1)/2)*$D11))+($K11="custom")*CustCF!P11</f>
        <v>0</v>
      </c>
      <c r="W11" s="95">
        <f>($K11="Bell Curve")*(_xlfn.NORM.DIST(AND(W$6&gt;=$F11,W$6&lt;=$H11)*(W$6-$F11+1),$J11/2,$M11,TRUE)-_xlfn.NORM.DIST(AND(W$6&gt;=$F11,W$6&lt;=$H11)*(V$6-$F11+1),$J11/2,$M11,TRUE))/(1-2*_xlfn.NORM.DIST(0,$J11/2,$M11,TRUE))*$D11+($K11="Steady Growth")*(AND(W$6&gt;=$F11,W$6&lt;=$H11)*((W$6-$F11+1)/($J11*($J11+1)/2)*$D11))+($K11="custom")*CustCF!Q11</f>
        <v>0</v>
      </c>
      <c r="X11" s="95">
        <f>($K11="Bell Curve")*(_xlfn.NORM.DIST(AND(X$6&gt;=$F11,X$6&lt;=$H11)*(X$6-$F11+1),$J11/2,$M11,TRUE)-_xlfn.NORM.DIST(AND(X$6&gt;=$F11,X$6&lt;=$H11)*(W$6-$F11+1),$J11/2,$M11,TRUE))/(1-2*_xlfn.NORM.DIST(0,$J11/2,$M11,TRUE))*$D11+($K11="Steady Growth")*(AND(X$6&gt;=$F11,X$6&lt;=$H11)*((X$6-$F11+1)/($J11*($J11+1)/2)*$D11))+($K11="custom")*CustCF!R11</f>
        <v>0</v>
      </c>
      <c r="Y11" s="95">
        <f>($K11="Bell Curve")*(_xlfn.NORM.DIST(AND(Y$6&gt;=$F11,Y$6&lt;=$H11)*(Y$6-$F11+1),$J11/2,$M11,TRUE)-_xlfn.NORM.DIST(AND(Y$6&gt;=$F11,Y$6&lt;=$H11)*(X$6-$F11+1),$J11/2,$M11,TRUE))/(1-2*_xlfn.NORM.DIST(0,$J11/2,$M11,TRUE))*$D11+($K11="Steady Growth")*(AND(Y$6&gt;=$F11,Y$6&lt;=$H11)*((Y$6-$F11+1)/($J11*($J11+1)/2)*$D11))+($K11="custom")*CustCF!S11</f>
        <v>0</v>
      </c>
      <c r="Z11" s="95">
        <f>($K11="Bell Curve")*(_xlfn.NORM.DIST(AND(Z$6&gt;=$F11,Z$6&lt;=$H11)*(Z$6-$F11+1),$J11/2,$M11,TRUE)-_xlfn.NORM.DIST(AND(Z$6&gt;=$F11,Z$6&lt;=$H11)*(Y$6-$F11+1),$J11/2,$M11,TRUE))/(1-2*_xlfn.NORM.DIST(0,$J11/2,$M11,TRUE))*$D11+($K11="Steady Growth")*(AND(Z$6&gt;=$F11,Z$6&lt;=$H11)*((Z$6-$F11+1)/($J11*($J11+1)/2)*$D11))+($K11="custom")*CustCF!T11</f>
        <v>0</v>
      </c>
      <c r="AA11" s="95">
        <f>($K11="Bell Curve")*(_xlfn.NORM.DIST(AND(AA$6&gt;=$F11,AA$6&lt;=$H11)*(AA$6-$F11+1),$J11/2,$M11,TRUE)-_xlfn.NORM.DIST(AND(AA$6&gt;=$F11,AA$6&lt;=$H11)*(Z$6-$F11+1),$J11/2,$M11,TRUE))/(1-2*_xlfn.NORM.DIST(0,$J11/2,$M11,TRUE))*$D11+($K11="Steady Growth")*(AND(AA$6&gt;=$F11,AA$6&lt;=$H11)*((AA$6-$F11+1)/($J11*($J11+1)/2)*$D11))+($K11="custom")*CustCF!U11</f>
        <v>0</v>
      </c>
      <c r="AB11" s="95">
        <f>($K11="Bell Curve")*(_xlfn.NORM.DIST(AND(AB$6&gt;=$F11,AB$6&lt;=$H11)*(AB$6-$F11+1),$J11/2,$M11,TRUE)-_xlfn.NORM.DIST(AND(AB$6&gt;=$F11,AB$6&lt;=$H11)*(AA$6-$F11+1),$J11/2,$M11,TRUE))/(1-2*_xlfn.NORM.DIST(0,$J11/2,$M11,TRUE))*$D11+($K11="Steady Growth")*(AND(AB$6&gt;=$F11,AB$6&lt;=$H11)*((AB$6-$F11+1)/($J11*($J11+1)/2)*$D11))+($K11="custom")*CustCF!V11</f>
        <v>0</v>
      </c>
      <c r="AC11" s="95">
        <f>($K11="Bell Curve")*(_xlfn.NORM.DIST(AND(AC$6&gt;=$F11,AC$6&lt;=$H11)*(AC$6-$F11+1),$J11/2,$M11,TRUE)-_xlfn.NORM.DIST(AND(AC$6&gt;=$F11,AC$6&lt;=$H11)*(AB$6-$F11+1),$J11/2,$M11,TRUE))/(1-2*_xlfn.NORM.DIST(0,$J11/2,$M11,TRUE))*$D11+($K11="Steady Growth")*(AND(AC$6&gt;=$F11,AC$6&lt;=$H11)*((AC$6-$F11+1)/($J11*($J11+1)/2)*$D11))+($K11="custom")*CustCF!W11</f>
        <v>0</v>
      </c>
      <c r="AD11" s="95">
        <f>($K11="Bell Curve")*(_xlfn.NORM.DIST(AND(AD$6&gt;=$F11,AD$6&lt;=$H11)*(AD$6-$F11+1),$J11/2,$M11,TRUE)-_xlfn.NORM.DIST(AND(AD$6&gt;=$F11,AD$6&lt;=$H11)*(AC$6-$F11+1),$J11/2,$M11,TRUE))/(1-2*_xlfn.NORM.DIST(0,$J11/2,$M11,TRUE))*$D11+($K11="Steady Growth")*(AND(AD$6&gt;=$F11,AD$6&lt;=$H11)*((AD$6-$F11+1)/($J11*($J11+1)/2)*$D11))+($K11="custom")*CustCF!X11</f>
        <v>0</v>
      </c>
      <c r="AE11" s="95">
        <f>($K11="Bell Curve")*(_xlfn.NORM.DIST(AND(AE$6&gt;=$F11,AE$6&lt;=$H11)*(AE$6-$F11+1),$J11/2,$M11,TRUE)-_xlfn.NORM.DIST(AND(AE$6&gt;=$F11,AE$6&lt;=$H11)*(AD$6-$F11+1),$J11/2,$M11,TRUE))/(1-2*_xlfn.NORM.DIST(0,$J11/2,$M11,TRUE))*$D11+($K11="Steady Growth")*(AND(AE$6&gt;=$F11,AE$6&lt;=$H11)*((AE$6-$F11+1)/($J11*($J11+1)/2)*$D11))+($K11="custom")*CustCF!Y11</f>
        <v>0</v>
      </c>
      <c r="AF11" s="95">
        <f>($K11="Bell Curve")*(_xlfn.NORM.DIST(AND(AF$6&gt;=$F11,AF$6&lt;=$H11)*(AF$6-$F11+1),$J11/2,$M11,TRUE)-_xlfn.NORM.DIST(AND(AF$6&gt;=$F11,AF$6&lt;=$H11)*(AE$6-$F11+1),$J11/2,$M11,TRUE))/(1-2*_xlfn.NORM.DIST(0,$J11/2,$M11,TRUE))*$D11+($K11="Steady Growth")*(AND(AF$6&gt;=$F11,AF$6&lt;=$H11)*((AF$6-$F11+1)/($J11*($J11+1)/2)*$D11))+($K11="custom")*CustCF!Z11</f>
        <v>0</v>
      </c>
      <c r="AG11" s="95">
        <f>($K11="Bell Curve")*(_xlfn.NORM.DIST(AND(AG$6&gt;=$F11,AG$6&lt;=$H11)*(AG$6-$F11+1),$J11/2,$M11,TRUE)-_xlfn.NORM.DIST(AND(AG$6&gt;=$F11,AG$6&lt;=$H11)*(AF$6-$F11+1),$J11/2,$M11,TRUE))/(1-2*_xlfn.NORM.DIST(0,$J11/2,$M11,TRUE))*$D11+($K11="Steady Growth")*(AND(AG$6&gt;=$F11,AG$6&lt;=$H11)*((AG$6-$F11+1)/($J11*($J11+1)/2)*$D11))+($K11="custom")*CustCF!AA11</f>
        <v>0</v>
      </c>
      <c r="AH11" s="95">
        <f>($K11="Bell Curve")*(_xlfn.NORM.DIST(AND(AH$6&gt;=$F11,AH$6&lt;=$H11)*(AH$6-$F11+1),$J11/2,$M11,TRUE)-_xlfn.NORM.DIST(AND(AH$6&gt;=$F11,AH$6&lt;=$H11)*(AG$6-$F11+1),$J11/2,$M11,TRUE))/(1-2*_xlfn.NORM.DIST(0,$J11/2,$M11,TRUE))*$D11+($K11="Steady Growth")*(AND(AH$6&gt;=$F11,AH$6&lt;=$H11)*((AH$6-$F11+1)/($J11*($J11+1)/2)*$D11))+($K11="custom")*CustCF!AB11</f>
        <v>0</v>
      </c>
      <c r="AI11" s="95">
        <f>($K11="Bell Curve")*(_xlfn.NORM.DIST(AND(AI$6&gt;=$F11,AI$6&lt;=$H11)*(AI$6-$F11+1),$J11/2,$M11,TRUE)-_xlfn.NORM.DIST(AND(AI$6&gt;=$F11,AI$6&lt;=$H11)*(AH$6-$F11+1),$J11/2,$M11,TRUE))/(1-2*_xlfn.NORM.DIST(0,$J11/2,$M11,TRUE))*$D11+($K11="Steady Growth")*(AND(AI$6&gt;=$F11,AI$6&lt;=$H11)*((AI$6-$F11+1)/($J11*($J11+1)/2)*$D11))+($K11="custom")*CustCF!AC11</f>
        <v>0</v>
      </c>
      <c r="AJ11" s="95">
        <f>($K11="Bell Curve")*(_xlfn.NORM.DIST(AND(AJ$6&gt;=$F11,AJ$6&lt;=$H11)*(AJ$6-$F11+1),$J11/2,$M11,TRUE)-_xlfn.NORM.DIST(AND(AJ$6&gt;=$F11,AJ$6&lt;=$H11)*(AI$6-$F11+1),$J11/2,$M11,TRUE))/(1-2*_xlfn.NORM.DIST(0,$J11/2,$M11,TRUE))*$D11+($K11="Steady Growth")*(AND(AJ$6&gt;=$F11,AJ$6&lt;=$H11)*((AJ$6-$F11+1)/($J11*($J11+1)/2)*$D11))+($K11="custom")*CustCF!AD11</f>
        <v>0</v>
      </c>
      <c r="AK11" s="95">
        <f>($K11="Bell Curve")*(_xlfn.NORM.DIST(AND(AK$6&gt;=$F11,AK$6&lt;=$H11)*(AK$6-$F11+1),$J11/2,$M11,TRUE)-_xlfn.NORM.DIST(AND(AK$6&gt;=$F11,AK$6&lt;=$H11)*(AJ$6-$F11+1),$J11/2,$M11,TRUE))/(1-2*_xlfn.NORM.DIST(0,$J11/2,$M11,TRUE))*$D11+($K11="Steady Growth")*(AND(AK$6&gt;=$F11,AK$6&lt;=$H11)*((AK$6-$F11+1)/($J11*($J11+1)/2)*$D11))+($K11="custom")*CustCF!AE11</f>
        <v>0</v>
      </c>
      <c r="AL11" s="95">
        <f>($K11="Bell Curve")*(_xlfn.NORM.DIST(AND(AL$6&gt;=$F11,AL$6&lt;=$H11)*(AL$6-$F11+1),$J11/2,$M11,TRUE)-_xlfn.NORM.DIST(AND(AL$6&gt;=$F11,AL$6&lt;=$H11)*(AK$6-$F11+1),$J11/2,$M11,TRUE))/(1-2*_xlfn.NORM.DIST(0,$J11/2,$M11,TRUE))*$D11+($K11="Steady Growth")*(AND(AL$6&gt;=$F11,AL$6&lt;=$H11)*((AL$6-$F11+1)/($J11*($J11+1)/2)*$D11))+($K11="custom")*CustCF!AF11</f>
        <v>0</v>
      </c>
      <c r="AM11" s="95">
        <f>($K11="Bell Curve")*(_xlfn.NORM.DIST(AND(AM$6&gt;=$F11,AM$6&lt;=$H11)*(AM$6-$F11+1),$J11/2,$M11,TRUE)-_xlfn.NORM.DIST(AND(AM$6&gt;=$F11,AM$6&lt;=$H11)*(AL$6-$F11+1),$J11/2,$M11,TRUE))/(1-2*_xlfn.NORM.DIST(0,$J11/2,$M11,TRUE))*$D11+($K11="Steady Growth")*(AND(AM$6&gt;=$F11,AM$6&lt;=$H11)*((AM$6-$F11+1)/($J11*($J11+1)/2)*$D11))+($K11="custom")*CustCF!AG11</f>
        <v>0</v>
      </c>
      <c r="AN11" s="95">
        <f>($K11="Bell Curve")*(_xlfn.NORM.DIST(AND(AN$6&gt;=$F11,AN$6&lt;=$H11)*(AN$6-$F11+1),$J11/2,$M11,TRUE)-_xlfn.NORM.DIST(AND(AN$6&gt;=$F11,AN$6&lt;=$H11)*(AM$6-$F11+1),$J11/2,$M11,TRUE))/(1-2*_xlfn.NORM.DIST(0,$J11/2,$M11,TRUE))*$D11+($K11="Steady Growth")*(AND(AN$6&gt;=$F11,AN$6&lt;=$H11)*((AN$6-$F11+1)/($J11*($J11+1)/2)*$D11))+($K11="custom")*CustCF!AH11</f>
        <v>0</v>
      </c>
      <c r="AO11" s="95">
        <f>($K11="Bell Curve")*(_xlfn.NORM.DIST(AND(AO$6&gt;=$F11,AO$6&lt;=$H11)*(AO$6-$F11+1),$J11/2,$M11,TRUE)-_xlfn.NORM.DIST(AND(AO$6&gt;=$F11,AO$6&lt;=$H11)*(AN$6-$F11+1),$J11/2,$M11,TRUE))/(1-2*_xlfn.NORM.DIST(0,$J11/2,$M11,TRUE))*$D11+($K11="Steady Growth")*(AND(AO$6&gt;=$F11,AO$6&lt;=$H11)*((AO$6-$F11+1)/($J11*($J11+1)/2)*$D11))+($K11="custom")*CustCF!AI11</f>
        <v>0</v>
      </c>
      <c r="AP11" s="95">
        <f>($K11="Bell Curve")*(_xlfn.NORM.DIST(AND(AP$6&gt;=$F11,AP$6&lt;=$H11)*(AP$6-$F11+1),$J11/2,$M11,TRUE)-_xlfn.NORM.DIST(AND(AP$6&gt;=$F11,AP$6&lt;=$H11)*(AO$6-$F11+1),$J11/2,$M11,TRUE))/(1-2*_xlfn.NORM.DIST(0,$J11/2,$M11,TRUE))*$D11+($K11="Steady Growth")*(AND(AP$6&gt;=$F11,AP$6&lt;=$H11)*((AP$6-$F11+1)/($J11*($J11+1)/2)*$D11))+($K11="custom")*CustCF!AJ11</f>
        <v>0</v>
      </c>
      <c r="AQ11" s="95">
        <f>($K11="Bell Curve")*(_xlfn.NORM.DIST(AND(AQ$6&gt;=$F11,AQ$6&lt;=$H11)*(AQ$6-$F11+1),$J11/2,$M11,TRUE)-_xlfn.NORM.DIST(AND(AQ$6&gt;=$F11,AQ$6&lt;=$H11)*(AP$6-$F11+1),$J11/2,$M11,TRUE))/(1-2*_xlfn.NORM.DIST(0,$J11/2,$M11,TRUE))*$D11+($K11="Steady Growth")*(AND(AQ$6&gt;=$F11,AQ$6&lt;=$H11)*((AQ$6-$F11+1)/($J11*($J11+1)/2)*$D11))+($K11="custom")*CustCF!AK11</f>
        <v>0</v>
      </c>
      <c r="AR11" s="95">
        <f>($K11="Bell Curve")*(_xlfn.NORM.DIST(AND(AR$6&gt;=$F11,AR$6&lt;=$H11)*(AR$6-$F11+1),$J11/2,$M11,TRUE)-_xlfn.NORM.DIST(AND(AR$6&gt;=$F11,AR$6&lt;=$H11)*(AQ$6-$F11+1),$J11/2,$M11,TRUE))/(1-2*_xlfn.NORM.DIST(0,$J11/2,$M11,TRUE))*$D11+($K11="Steady Growth")*(AND(AR$6&gt;=$F11,AR$6&lt;=$H11)*((AR$6-$F11+1)/($J11*($J11+1)/2)*$D11))+($K11="custom")*CustCF!AL11</f>
        <v>0</v>
      </c>
      <c r="AS11" s="95">
        <f>($K11="Bell Curve")*(_xlfn.NORM.DIST(AND(AS$6&gt;=$F11,AS$6&lt;=$H11)*(AS$6-$F11+1),$J11/2,$M11,TRUE)-_xlfn.NORM.DIST(AND(AS$6&gt;=$F11,AS$6&lt;=$H11)*(AR$6-$F11+1),$J11/2,$M11,TRUE))/(1-2*_xlfn.NORM.DIST(0,$J11/2,$M11,TRUE))*$D11+($K11="Steady Growth")*(AND(AS$6&gt;=$F11,AS$6&lt;=$H11)*((AS$6-$F11+1)/($J11*($J11+1)/2)*$D11))+($K11="custom")*CustCF!AM11</f>
        <v>0</v>
      </c>
      <c r="AT11" s="95">
        <f>($K11="Bell Curve")*(_xlfn.NORM.DIST(AND(AT$6&gt;=$F11,AT$6&lt;=$H11)*(AT$6-$F11+1),$J11/2,$M11,TRUE)-_xlfn.NORM.DIST(AND(AT$6&gt;=$F11,AT$6&lt;=$H11)*(AS$6-$F11+1),$J11/2,$M11,TRUE))/(1-2*_xlfn.NORM.DIST(0,$J11/2,$M11,TRUE))*$D11+($K11="Steady Growth")*(AND(AT$6&gt;=$F11,AT$6&lt;=$H11)*((AT$6-$F11+1)/($J11*($J11+1)/2)*$D11))+($K11="custom")*CustCF!AN11</f>
        <v>0</v>
      </c>
      <c r="AU11" s="95">
        <f>($K11="Bell Curve")*(_xlfn.NORM.DIST(AND(AU$6&gt;=$F11,AU$6&lt;=$H11)*(AU$6-$F11+1),$J11/2,$M11,TRUE)-_xlfn.NORM.DIST(AND(AU$6&gt;=$F11,AU$6&lt;=$H11)*(AT$6-$F11+1),$J11/2,$M11,TRUE))/(1-2*_xlfn.NORM.DIST(0,$J11/2,$M11,TRUE))*$D11+($K11="Steady Growth")*(AND(AU$6&gt;=$F11,AU$6&lt;=$H11)*((AU$6-$F11+1)/($J11*($J11+1)/2)*$D11))+($K11="custom")*CustCF!AO11</f>
        <v>0</v>
      </c>
      <c r="AV11" s="95">
        <f>($K11="Bell Curve")*(_xlfn.NORM.DIST(AND(AV$6&gt;=$F11,AV$6&lt;=$H11)*(AV$6-$F11+1),$J11/2,$M11,TRUE)-_xlfn.NORM.DIST(AND(AV$6&gt;=$F11,AV$6&lt;=$H11)*(AU$6-$F11+1),$J11/2,$M11,TRUE))/(1-2*_xlfn.NORM.DIST(0,$J11/2,$M11,TRUE))*$D11+($K11="Steady Growth")*(AND(AV$6&gt;=$F11,AV$6&lt;=$H11)*((AV$6-$F11+1)/($J11*($J11+1)/2)*$D11))+($K11="custom")*CustCF!AP11</f>
        <v>0</v>
      </c>
      <c r="AW11" s="95">
        <f>($K11="Bell Curve")*(_xlfn.NORM.DIST(AND(AW$6&gt;=$F11,AW$6&lt;=$H11)*(AW$6-$F11+1),$J11/2,$M11,TRUE)-_xlfn.NORM.DIST(AND(AW$6&gt;=$F11,AW$6&lt;=$H11)*(AV$6-$F11+1),$J11/2,$M11,TRUE))/(1-2*_xlfn.NORM.DIST(0,$J11/2,$M11,TRUE))*$D11+($K11="Steady Growth")*(AND(AW$6&gt;=$F11,AW$6&lt;=$H11)*((AW$6-$F11+1)/($J11*($J11+1)/2)*$D11))+($K11="custom")*CustCF!AQ11</f>
        <v>0</v>
      </c>
      <c r="AX11" s="95">
        <f>($K11="Bell Curve")*(_xlfn.NORM.DIST(AND(AX$6&gt;=$F11,AX$6&lt;=$H11)*(AX$6-$F11+1),$J11/2,$M11,TRUE)-_xlfn.NORM.DIST(AND(AX$6&gt;=$F11,AX$6&lt;=$H11)*(AW$6-$F11+1),$J11/2,$M11,TRUE))/(1-2*_xlfn.NORM.DIST(0,$J11/2,$M11,TRUE))*$D11+($K11="Steady Growth")*(AND(AX$6&gt;=$F11,AX$6&lt;=$H11)*((AX$6-$F11+1)/($J11*($J11+1)/2)*$D11))+($K11="custom")*CustCF!AR11</f>
        <v>0</v>
      </c>
      <c r="AY11" s="95">
        <f>($K11="Bell Curve")*(_xlfn.NORM.DIST(AND(AY$6&gt;=$F11,AY$6&lt;=$H11)*(AY$6-$F11+1),$J11/2,$M11,TRUE)-_xlfn.NORM.DIST(AND(AY$6&gt;=$F11,AY$6&lt;=$H11)*(AX$6-$F11+1),$J11/2,$M11,TRUE))/(1-2*_xlfn.NORM.DIST(0,$J11/2,$M11,TRUE))*$D11+($K11="Steady Growth")*(AND(AY$6&gt;=$F11,AY$6&lt;=$H11)*((AY$6-$F11+1)/($J11*($J11+1)/2)*$D11))+($K11="custom")*CustCF!AS11</f>
        <v>0</v>
      </c>
      <c r="AZ11" s="95">
        <f>($K11="Bell Curve")*(_xlfn.NORM.DIST(AND(AZ$6&gt;=$F11,AZ$6&lt;=$H11)*(AZ$6-$F11+1),$J11/2,$M11,TRUE)-_xlfn.NORM.DIST(AND(AZ$6&gt;=$F11,AZ$6&lt;=$H11)*(AY$6-$F11+1),$J11/2,$M11,TRUE))/(1-2*_xlfn.NORM.DIST(0,$J11/2,$M11,TRUE))*$D11+($K11="Steady Growth")*(AND(AZ$6&gt;=$F11,AZ$6&lt;=$H11)*((AZ$6-$F11+1)/($J11*($J11+1)/2)*$D11))+($K11="custom")*CustCF!AT11</f>
        <v>0</v>
      </c>
      <c r="BA11" s="95">
        <f>($K11="Bell Curve")*(_xlfn.NORM.DIST(AND(BA$6&gt;=$F11,BA$6&lt;=$H11)*(BA$6-$F11+1),$J11/2,$M11,TRUE)-_xlfn.NORM.DIST(AND(BA$6&gt;=$F11,BA$6&lt;=$H11)*(AZ$6-$F11+1),$J11/2,$M11,TRUE))/(1-2*_xlfn.NORM.DIST(0,$J11/2,$M11,TRUE))*$D11+($K11="Steady Growth")*(AND(BA$6&gt;=$F11,BA$6&lt;=$H11)*((BA$6-$F11+1)/($J11*($J11+1)/2)*$D11))+($K11="custom")*CustCF!AU11</f>
        <v>0</v>
      </c>
      <c r="BB11" s="95">
        <f>($K11="Bell Curve")*(_xlfn.NORM.DIST(AND(BB$6&gt;=$F11,BB$6&lt;=$H11)*(BB$6-$F11+1),$J11/2,$M11,TRUE)-_xlfn.NORM.DIST(AND(BB$6&gt;=$F11,BB$6&lt;=$H11)*(BA$6-$F11+1),$J11/2,$M11,TRUE))/(1-2*_xlfn.NORM.DIST(0,$J11/2,$M11,TRUE))*$D11+($K11="Steady Growth")*(AND(BB$6&gt;=$F11,BB$6&lt;=$H11)*((BB$6-$F11+1)/($J11*($J11+1)/2)*$D11))+($K11="custom")*CustCF!AV11</f>
        <v>0</v>
      </c>
      <c r="BC11" s="95">
        <f>($K11="Bell Curve")*(_xlfn.NORM.DIST(AND(BC$6&gt;=$F11,BC$6&lt;=$H11)*(BC$6-$F11+1),$J11/2,$M11,TRUE)-_xlfn.NORM.DIST(AND(BC$6&gt;=$F11,BC$6&lt;=$H11)*(BB$6-$F11+1),$J11/2,$M11,TRUE))/(1-2*_xlfn.NORM.DIST(0,$J11/2,$M11,TRUE))*$D11+($K11="Steady Growth")*(AND(BC$6&gt;=$F11,BC$6&lt;=$H11)*((BC$6-$F11+1)/($J11*($J11+1)/2)*$D11))+($K11="custom")*CustCF!AW11</f>
        <v>0</v>
      </c>
      <c r="BD11" s="95">
        <f>($K11="Bell Curve")*(_xlfn.NORM.DIST(AND(BD$6&gt;=$F11,BD$6&lt;=$H11)*(BD$6-$F11+1),$J11/2,$M11,TRUE)-_xlfn.NORM.DIST(AND(BD$6&gt;=$F11,BD$6&lt;=$H11)*(BC$6-$F11+1),$J11/2,$M11,TRUE))/(1-2*_xlfn.NORM.DIST(0,$J11/2,$M11,TRUE))*$D11+($K11="Steady Growth")*(AND(BD$6&gt;=$F11,BD$6&lt;=$H11)*((BD$6-$F11+1)/($J11*($J11+1)/2)*$D11))+($K11="custom")*CustCF!AX11</f>
        <v>0</v>
      </c>
      <c r="BE11" s="95">
        <f>($K11="Bell Curve")*(_xlfn.NORM.DIST(AND(BE$6&gt;=$F11,BE$6&lt;=$H11)*(BE$6-$F11+1),$J11/2,$M11,TRUE)-_xlfn.NORM.DIST(AND(BE$6&gt;=$F11,BE$6&lt;=$H11)*(BD$6-$F11+1),$J11/2,$M11,TRUE))/(1-2*_xlfn.NORM.DIST(0,$J11/2,$M11,TRUE))*$D11+($K11="Steady Growth")*(AND(BE$6&gt;=$F11,BE$6&lt;=$H11)*((BE$6-$F11+1)/($J11*($J11+1)/2)*$D11))+($K11="custom")*CustCF!AY11</f>
        <v>0</v>
      </c>
      <c r="BF11" s="95">
        <f>($K11="Bell Curve")*(_xlfn.NORM.DIST(AND(BF$6&gt;=$F11,BF$6&lt;=$H11)*(BF$6-$F11+1),$J11/2,$M11,TRUE)-_xlfn.NORM.DIST(AND(BF$6&gt;=$F11,BF$6&lt;=$H11)*(BE$6-$F11+1),$J11/2,$M11,TRUE))/(1-2*_xlfn.NORM.DIST(0,$J11/2,$M11,TRUE))*$D11+($K11="Steady Growth")*(AND(BF$6&gt;=$F11,BF$6&lt;=$H11)*((BF$6-$F11+1)/($J11*($J11+1)/2)*$D11))+($K11="custom")*CustCF!AZ11</f>
        <v>0</v>
      </c>
      <c r="BG11" s="95">
        <f>($K11="Bell Curve")*(_xlfn.NORM.DIST(AND(BG$6&gt;=$F11,BG$6&lt;=$H11)*(BG$6-$F11+1),$J11/2,$M11,TRUE)-_xlfn.NORM.DIST(AND(BG$6&gt;=$F11,BG$6&lt;=$H11)*(BF$6-$F11+1),$J11/2,$M11,TRUE))/(1-2*_xlfn.NORM.DIST(0,$J11/2,$M11,TRUE))*$D11+($K11="Steady Growth")*(AND(BG$6&gt;=$F11,BG$6&lt;=$H11)*((BG$6-$F11+1)/($J11*($J11+1)/2)*$D11))+($K11="custom")*CustCF!BA11</f>
        <v>0</v>
      </c>
      <c r="BH11" s="95">
        <f>($K11="Bell Curve")*(_xlfn.NORM.DIST(AND(BH$6&gt;=$F11,BH$6&lt;=$H11)*(BH$6-$F11+1),$J11/2,$M11,TRUE)-_xlfn.NORM.DIST(AND(BH$6&gt;=$F11,BH$6&lt;=$H11)*(BG$6-$F11+1),$J11/2,$M11,TRUE))/(1-2*_xlfn.NORM.DIST(0,$J11/2,$M11,TRUE))*$D11+($K11="Steady Growth")*(AND(BH$6&gt;=$F11,BH$6&lt;=$H11)*((BH$6-$F11+1)/($J11*($J11+1)/2)*$D11))+($K11="custom")*CustCF!BB11</f>
        <v>0</v>
      </c>
      <c r="BI11" s="95">
        <f>($K11="Bell Curve")*(_xlfn.NORM.DIST(AND(BI$6&gt;=$F11,BI$6&lt;=$H11)*(BI$6-$F11+1),$J11/2,$M11,TRUE)-_xlfn.NORM.DIST(AND(BI$6&gt;=$F11,BI$6&lt;=$H11)*(BH$6-$F11+1),$J11/2,$M11,TRUE))/(1-2*_xlfn.NORM.DIST(0,$J11/2,$M11,TRUE))*$D11+($K11="Steady Growth")*(AND(BI$6&gt;=$F11,BI$6&lt;=$H11)*((BI$6-$F11+1)/($J11*($J11+1)/2)*$D11))+($K11="custom")*CustCF!BC11</f>
        <v>0</v>
      </c>
      <c r="BJ11" s="95">
        <f>($K11="Bell Curve")*(_xlfn.NORM.DIST(AND(BJ$6&gt;=$F11,BJ$6&lt;=$H11)*(BJ$6-$F11+1),$J11/2,$M11,TRUE)-_xlfn.NORM.DIST(AND(BJ$6&gt;=$F11,BJ$6&lt;=$H11)*(BI$6-$F11+1),$J11/2,$M11,TRUE))/(1-2*_xlfn.NORM.DIST(0,$J11/2,$M11,TRUE))*$D11+($K11="Steady Growth")*(AND(BJ$6&gt;=$F11,BJ$6&lt;=$H11)*((BJ$6-$F11+1)/($J11*($J11+1)/2)*$D11))+($K11="custom")*CustCF!BD11</f>
        <v>0</v>
      </c>
      <c r="BK11" s="95">
        <f>($K11="Bell Curve")*(_xlfn.NORM.DIST(AND(BK$6&gt;=$F11,BK$6&lt;=$H11)*(BK$6-$F11+1),$J11/2,$M11,TRUE)-_xlfn.NORM.DIST(AND(BK$6&gt;=$F11,BK$6&lt;=$H11)*(BJ$6-$F11+1),$J11/2,$M11,TRUE))/(1-2*_xlfn.NORM.DIST(0,$J11/2,$M11,TRUE))*$D11+($K11="Steady Growth")*(AND(BK$6&gt;=$F11,BK$6&lt;=$H11)*((BK$6-$F11+1)/($J11*($J11+1)/2)*$D11))+($K11="custom")*CustCF!BE11</f>
        <v>0</v>
      </c>
      <c r="BL11" s="95">
        <f>($K11="Bell Curve")*(_xlfn.NORM.DIST(AND(BL$6&gt;=$F11,BL$6&lt;=$H11)*(BL$6-$F11+1),$J11/2,$M11,TRUE)-_xlfn.NORM.DIST(AND(BL$6&gt;=$F11,BL$6&lt;=$H11)*(BK$6-$F11+1),$J11/2,$M11,TRUE))/(1-2*_xlfn.NORM.DIST(0,$J11/2,$M11,TRUE))*$D11+($K11="Steady Growth")*(AND(BL$6&gt;=$F11,BL$6&lt;=$H11)*((BL$6-$F11+1)/($J11*($J11+1)/2)*$D11))+($K11="custom")*CustCF!BF11</f>
        <v>0</v>
      </c>
      <c r="BM11" s="95">
        <f>($K11="Bell Curve")*(_xlfn.NORM.DIST(AND(BM$6&gt;=$F11,BM$6&lt;=$H11)*(BM$6-$F11+1),$J11/2,$M11,TRUE)-_xlfn.NORM.DIST(AND(BM$6&gt;=$F11,BM$6&lt;=$H11)*(BL$6-$F11+1),$J11/2,$M11,TRUE))/(1-2*_xlfn.NORM.DIST(0,$J11/2,$M11,TRUE))*$D11+($K11="Steady Growth")*(AND(BM$6&gt;=$F11,BM$6&lt;=$H11)*((BM$6-$F11+1)/($J11*($J11+1)/2)*$D11))+($K11="custom")*CustCF!BG11</f>
        <v>0</v>
      </c>
      <c r="BN11" s="95">
        <f>($K11="Bell Curve")*(_xlfn.NORM.DIST(AND(BN$6&gt;=$F11,BN$6&lt;=$H11)*(BN$6-$F11+1),$J11/2,$M11,TRUE)-_xlfn.NORM.DIST(AND(BN$6&gt;=$F11,BN$6&lt;=$H11)*(BM$6-$F11+1),$J11/2,$M11,TRUE))/(1-2*_xlfn.NORM.DIST(0,$J11/2,$M11,TRUE))*$D11+($K11="Steady Growth")*(AND(BN$6&gt;=$F11,BN$6&lt;=$H11)*((BN$6-$F11+1)/($J11*($J11+1)/2)*$D11))+($K11="custom")*CustCF!BH11</f>
        <v>0</v>
      </c>
      <c r="BO11" s="95">
        <f>($K11="Bell Curve")*(_xlfn.NORM.DIST(AND(BO$6&gt;=$F11,BO$6&lt;=$H11)*(BO$6-$F11+1),$J11/2,$M11,TRUE)-_xlfn.NORM.DIST(AND(BO$6&gt;=$F11,BO$6&lt;=$H11)*(BN$6-$F11+1),$J11/2,$M11,TRUE))/(1-2*_xlfn.NORM.DIST(0,$J11/2,$M11,TRUE))*$D11+($K11="Steady Growth")*(AND(BO$6&gt;=$F11,BO$6&lt;=$H11)*((BO$6-$F11+1)/($J11*($J11+1)/2)*$D11))+($K11="custom")*CustCF!BI11</f>
        <v>0</v>
      </c>
      <c r="BP11" s="95">
        <f>($K11="Bell Curve")*(_xlfn.NORM.DIST(AND(BP$6&gt;=$F11,BP$6&lt;=$H11)*(BP$6-$F11+1),$J11/2,$M11,TRUE)-_xlfn.NORM.DIST(AND(BP$6&gt;=$F11,BP$6&lt;=$H11)*(BO$6-$F11+1),$J11/2,$M11,TRUE))/(1-2*_xlfn.NORM.DIST(0,$J11/2,$M11,TRUE))*$D11+($K11="Steady Growth")*(AND(BP$6&gt;=$F11,BP$6&lt;=$H11)*((BP$6-$F11+1)/($J11*($J11+1)/2)*$D11))+($K11="custom")*CustCF!BJ11</f>
        <v>0</v>
      </c>
      <c r="BQ11" s="95">
        <f>($K11="Bell Curve")*(_xlfn.NORM.DIST(AND(BQ$6&gt;=$F11,BQ$6&lt;=$H11)*(BQ$6-$F11+1),$J11/2,$M11,TRUE)-_xlfn.NORM.DIST(AND(BQ$6&gt;=$F11,BQ$6&lt;=$H11)*(BP$6-$F11+1),$J11/2,$M11,TRUE))/(1-2*_xlfn.NORM.DIST(0,$J11/2,$M11,TRUE))*$D11+($K11="Steady Growth")*(AND(BQ$6&gt;=$F11,BQ$6&lt;=$H11)*((BQ$6-$F11+1)/($J11*($J11+1)/2)*$D11))+($K11="custom")*CustCF!BK11</f>
        <v>0</v>
      </c>
      <c r="BR11" s="95">
        <f>($K11="Bell Curve")*(_xlfn.NORM.DIST(AND(BR$6&gt;=$F11,BR$6&lt;=$H11)*(BR$6-$F11+1),$J11/2,$M11,TRUE)-_xlfn.NORM.DIST(AND(BR$6&gt;=$F11,BR$6&lt;=$H11)*(BQ$6-$F11+1),$J11/2,$M11,TRUE))/(1-2*_xlfn.NORM.DIST(0,$J11/2,$M11,TRUE))*$D11+($K11="Steady Growth")*(AND(BR$6&gt;=$F11,BR$6&lt;=$H11)*((BR$6-$F11+1)/($J11*($J11+1)/2)*$D11))+($K11="custom")*CustCF!BL11</f>
        <v>0</v>
      </c>
      <c r="BS11" s="95">
        <f>($K11="Bell Curve")*(_xlfn.NORM.DIST(AND(BS$6&gt;=$F11,BS$6&lt;=$H11)*(BS$6-$F11+1),$J11/2,$M11,TRUE)-_xlfn.NORM.DIST(AND(BS$6&gt;=$F11,BS$6&lt;=$H11)*(BR$6-$F11+1),$J11/2,$M11,TRUE))/(1-2*_xlfn.NORM.DIST(0,$J11/2,$M11,TRUE))*$D11+($K11="Steady Growth")*(AND(BS$6&gt;=$F11,BS$6&lt;=$H11)*((BS$6-$F11+1)/($J11*($J11+1)/2)*$D11))+($K11="custom")*CustCF!BM11</f>
        <v>0</v>
      </c>
      <c r="BT11" s="95">
        <f>($K11="Bell Curve")*(_xlfn.NORM.DIST(AND(BT$6&gt;=$F11,BT$6&lt;=$H11)*(BT$6-$F11+1),$J11/2,$M11,TRUE)-_xlfn.NORM.DIST(AND(BT$6&gt;=$F11,BT$6&lt;=$H11)*(BS$6-$F11+1),$J11/2,$M11,TRUE))/(1-2*_xlfn.NORM.DIST(0,$J11/2,$M11,TRUE))*$D11+($K11="Steady Growth")*(AND(BT$6&gt;=$F11,BT$6&lt;=$H11)*((BT$6-$F11+1)/($J11*($J11+1)/2)*$D11))+($K11="custom")*CustCF!BN11</f>
        <v>0</v>
      </c>
      <c r="BU11" s="95">
        <f>($K11="Bell Curve")*(_xlfn.NORM.DIST(AND(BU$6&gt;=$F11,BU$6&lt;=$H11)*(BU$6-$F11+1),$J11/2,$M11,TRUE)-_xlfn.NORM.DIST(AND(BU$6&gt;=$F11,BU$6&lt;=$H11)*(BT$6-$F11+1),$J11/2,$M11,TRUE))/(1-2*_xlfn.NORM.DIST(0,$J11/2,$M11,TRUE))*$D11+($K11="Steady Growth")*(AND(BU$6&gt;=$F11,BU$6&lt;=$H11)*((BU$6-$F11+1)/($J11*($J11+1)/2)*$D11))+($K11="custom")*CustCF!BO11</f>
        <v>0</v>
      </c>
      <c r="BV11" s="95">
        <f>($K11="Bell Curve")*(_xlfn.NORM.DIST(AND(BV$6&gt;=$F11,BV$6&lt;=$H11)*(BV$6-$F11+1),$J11/2,$M11,TRUE)-_xlfn.NORM.DIST(AND(BV$6&gt;=$F11,BV$6&lt;=$H11)*(BU$6-$F11+1),$J11/2,$M11,TRUE))/(1-2*_xlfn.NORM.DIST(0,$J11/2,$M11,TRUE))*$D11+($K11="Steady Growth")*(AND(BV$6&gt;=$F11,BV$6&lt;=$H11)*((BV$6-$F11+1)/($J11*($J11+1)/2)*$D11))+($K11="custom")*CustCF!BP11</f>
        <v>0</v>
      </c>
      <c r="BW11" s="95">
        <f>($K11="Bell Curve")*(_xlfn.NORM.DIST(AND(BW$6&gt;=$F11,BW$6&lt;=$H11)*(BW$6-$F11+1),$J11/2,$M11,TRUE)-_xlfn.NORM.DIST(AND(BW$6&gt;=$F11,BW$6&lt;=$H11)*(BV$6-$F11+1),$J11/2,$M11,TRUE))/(1-2*_xlfn.NORM.DIST(0,$J11/2,$M11,TRUE))*$D11+($K11="Steady Growth")*(AND(BW$6&gt;=$F11,BW$6&lt;=$H11)*((BW$6-$F11+1)/($J11*($J11+1)/2)*$D11))+($K11="custom")*CustCF!BQ11</f>
        <v>0</v>
      </c>
      <c r="BX11" s="95">
        <f>($K11="Bell Curve")*(_xlfn.NORM.DIST(AND(BX$6&gt;=$F11,BX$6&lt;=$H11)*(BX$6-$F11+1),$J11/2,$M11,TRUE)-_xlfn.NORM.DIST(AND(BX$6&gt;=$F11,BX$6&lt;=$H11)*(BW$6-$F11+1),$J11/2,$M11,TRUE))/(1-2*_xlfn.NORM.DIST(0,$J11/2,$M11,TRUE))*$D11+($K11="Steady Growth")*(AND(BX$6&gt;=$F11,BX$6&lt;=$H11)*((BX$6-$F11+1)/($J11*($J11+1)/2)*$D11))+($K11="custom")*CustCF!BR11</f>
        <v>0</v>
      </c>
      <c r="BY11" s="95">
        <f>($K11="Bell Curve")*(_xlfn.NORM.DIST(AND(BY$6&gt;=$F11,BY$6&lt;=$H11)*(BY$6-$F11+1),$J11/2,$M11,TRUE)-_xlfn.NORM.DIST(AND(BY$6&gt;=$F11,BY$6&lt;=$H11)*(BX$6-$F11+1),$J11/2,$M11,TRUE))/(1-2*_xlfn.NORM.DIST(0,$J11/2,$M11,TRUE))*$D11+($K11="Steady Growth")*(AND(BY$6&gt;=$F11,BY$6&lt;=$H11)*((BY$6-$F11+1)/($J11*($J11+1)/2)*$D11))+($K11="custom")*CustCF!BS11</f>
        <v>0</v>
      </c>
      <c r="BZ11" s="95">
        <f>($K11="Bell Curve")*(_xlfn.NORM.DIST(AND(BZ$6&gt;=$F11,BZ$6&lt;=$H11)*(BZ$6-$F11+1),$J11/2,$M11,TRUE)-_xlfn.NORM.DIST(AND(BZ$6&gt;=$F11,BZ$6&lt;=$H11)*(BY$6-$F11+1),$J11/2,$M11,TRUE))/(1-2*_xlfn.NORM.DIST(0,$J11/2,$M11,TRUE))*$D11+($K11="Steady Growth")*(AND(BZ$6&gt;=$F11,BZ$6&lt;=$H11)*((BZ$6-$F11+1)/($J11*($J11+1)/2)*$D11))+($K11="custom")*CustCF!BT11</f>
        <v>0</v>
      </c>
      <c r="CA11" s="95">
        <f>($K11="Bell Curve")*(_xlfn.NORM.DIST(AND(CA$6&gt;=$F11,CA$6&lt;=$H11)*(CA$6-$F11+1),$J11/2,$M11,TRUE)-_xlfn.NORM.DIST(AND(CA$6&gt;=$F11,CA$6&lt;=$H11)*(BZ$6-$F11+1),$J11/2,$M11,TRUE))/(1-2*_xlfn.NORM.DIST(0,$J11/2,$M11,TRUE))*$D11+($K11="Steady Growth")*(AND(CA$6&gt;=$F11,CA$6&lt;=$H11)*((CA$6-$F11+1)/($J11*($J11+1)/2)*$D11))+($K11="custom")*CustCF!BU11</f>
        <v>0</v>
      </c>
      <c r="CB11" s="95">
        <f>($K11="Bell Curve")*(_xlfn.NORM.DIST(AND(CB$6&gt;=$F11,CB$6&lt;=$H11)*(CB$6-$F11+1),$J11/2,$M11,TRUE)-_xlfn.NORM.DIST(AND(CB$6&gt;=$F11,CB$6&lt;=$H11)*(CA$6-$F11+1),$J11/2,$M11,TRUE))/(1-2*_xlfn.NORM.DIST(0,$J11/2,$M11,TRUE))*$D11+($K11="Steady Growth")*(AND(CB$6&gt;=$F11,CB$6&lt;=$H11)*((CB$6-$F11+1)/($J11*($J11+1)/2)*$D11))+($K11="custom")*CustCF!BV11</f>
        <v>0</v>
      </c>
      <c r="CC11" s="95">
        <f>($K11="Bell Curve")*(_xlfn.NORM.DIST(AND(CC$6&gt;=$F11,CC$6&lt;=$H11)*(CC$6-$F11+1),$J11/2,$M11,TRUE)-_xlfn.NORM.DIST(AND(CC$6&gt;=$F11,CC$6&lt;=$H11)*(CB$6-$F11+1),$J11/2,$M11,TRUE))/(1-2*_xlfn.NORM.DIST(0,$J11/2,$M11,TRUE))*$D11+($K11="Steady Growth")*(AND(CC$6&gt;=$F11,CC$6&lt;=$H11)*((CC$6-$F11+1)/($J11*($J11+1)/2)*$D11))+($K11="custom")*CustCF!BW11</f>
        <v>0</v>
      </c>
      <c r="CD11" s="95">
        <f>($K11="Bell Curve")*(_xlfn.NORM.DIST(AND(CD$6&gt;=$F11,CD$6&lt;=$H11)*(CD$6-$F11+1),$J11/2,$M11,TRUE)-_xlfn.NORM.DIST(AND(CD$6&gt;=$F11,CD$6&lt;=$H11)*(CC$6-$F11+1),$J11/2,$M11,TRUE))/(1-2*_xlfn.NORM.DIST(0,$J11/2,$M11,TRUE))*$D11+($K11="Steady Growth")*(AND(CD$6&gt;=$F11,CD$6&lt;=$H11)*((CD$6-$F11+1)/($J11*($J11+1)/2)*$D11))+($K11="custom")*CustCF!BX11</f>
        <v>0</v>
      </c>
      <c r="CE11" s="95">
        <f>($K11="Bell Curve")*(_xlfn.NORM.DIST(AND(CE$6&gt;=$F11,CE$6&lt;=$H11)*(CE$6-$F11+1),$J11/2,$M11,TRUE)-_xlfn.NORM.DIST(AND(CE$6&gt;=$F11,CE$6&lt;=$H11)*(CD$6-$F11+1),$J11/2,$M11,TRUE))/(1-2*_xlfn.NORM.DIST(0,$J11/2,$M11,TRUE))*$D11+($K11="Steady Growth")*(AND(CE$6&gt;=$F11,CE$6&lt;=$H11)*((CE$6-$F11+1)/($J11*($J11+1)/2)*$D11))+($K11="custom")*CustCF!BY11</f>
        <v>0</v>
      </c>
      <c r="CF11" s="95">
        <f>($K11="Bell Curve")*(_xlfn.NORM.DIST(AND(CF$6&gt;=$F11,CF$6&lt;=$H11)*(CF$6-$F11+1),$J11/2,$M11,TRUE)-_xlfn.NORM.DIST(AND(CF$6&gt;=$F11,CF$6&lt;=$H11)*(CE$6-$F11+1),$J11/2,$M11,TRUE))/(1-2*_xlfn.NORM.DIST(0,$J11/2,$M11,TRUE))*$D11+($K11="Steady Growth")*(AND(CF$6&gt;=$F11,CF$6&lt;=$H11)*((CF$6-$F11+1)/($J11*($J11+1)/2)*$D11))+($K11="custom")*CustCF!BZ11</f>
        <v>0</v>
      </c>
      <c r="CG11" s="95">
        <f>($K11="Bell Curve")*(_xlfn.NORM.DIST(AND(CG$6&gt;=$F11,CG$6&lt;=$H11)*(CG$6-$F11+1),$J11/2,$M11,TRUE)-_xlfn.NORM.DIST(AND(CG$6&gt;=$F11,CG$6&lt;=$H11)*(CF$6-$F11+1),$J11/2,$M11,TRUE))/(1-2*_xlfn.NORM.DIST(0,$J11/2,$M11,TRUE))*$D11+($K11="Steady Growth")*(AND(CG$6&gt;=$F11,CG$6&lt;=$H11)*((CG$6-$F11+1)/($J11*($J11+1)/2)*$D11))+($K11="custom")*CustCF!CA11</f>
        <v>0</v>
      </c>
      <c r="CH11" s="95">
        <f>($K11="Bell Curve")*(_xlfn.NORM.DIST(AND(CH$6&gt;=$F11,CH$6&lt;=$H11)*(CH$6-$F11+1),$J11/2,$M11,TRUE)-_xlfn.NORM.DIST(AND(CH$6&gt;=$F11,CH$6&lt;=$H11)*(CG$6-$F11+1),$J11/2,$M11,TRUE))/(1-2*_xlfn.NORM.DIST(0,$J11/2,$M11,TRUE))*$D11+($K11="Steady Growth")*(AND(CH$6&gt;=$F11,CH$6&lt;=$H11)*((CH$6-$F11+1)/($J11*($J11+1)/2)*$D11))+($K11="custom")*CustCF!CB11</f>
        <v>0</v>
      </c>
      <c r="CI11" s="95">
        <f>($K11="Bell Curve")*(_xlfn.NORM.DIST(AND(CI$6&gt;=$F11,CI$6&lt;=$H11)*(CI$6-$F11+1),$J11/2,$M11,TRUE)-_xlfn.NORM.DIST(AND(CI$6&gt;=$F11,CI$6&lt;=$H11)*(CH$6-$F11+1),$J11/2,$M11,TRUE))/(1-2*_xlfn.NORM.DIST(0,$J11/2,$M11,TRUE))*$D11+($K11="Steady Growth")*(AND(CI$6&gt;=$F11,CI$6&lt;=$H11)*((CI$6-$F11+1)/($J11*($J11+1)/2)*$D11))+($K11="custom")*CustCF!CC11</f>
        <v>0</v>
      </c>
      <c r="CJ11" s="95">
        <f>($K11="Bell Curve")*(_xlfn.NORM.DIST(AND(CJ$6&gt;=$F11,CJ$6&lt;=$H11)*(CJ$6-$F11+1),$J11/2,$M11,TRUE)-_xlfn.NORM.DIST(AND(CJ$6&gt;=$F11,CJ$6&lt;=$H11)*(CI$6-$F11+1),$J11/2,$M11,TRUE))/(1-2*_xlfn.NORM.DIST(0,$J11/2,$M11,TRUE))*$D11+($K11="Steady Growth")*(AND(CJ$6&gt;=$F11,CJ$6&lt;=$H11)*((CJ$6-$F11+1)/($J11*($J11+1)/2)*$D11))+($K11="custom")*CustCF!CD11</f>
        <v>0</v>
      </c>
      <c r="CK11" s="95">
        <f>($K11="Bell Curve")*(_xlfn.NORM.DIST(AND(CK$6&gt;=$F11,CK$6&lt;=$H11)*(CK$6-$F11+1),$J11/2,$M11,TRUE)-_xlfn.NORM.DIST(AND(CK$6&gt;=$F11,CK$6&lt;=$H11)*(CJ$6-$F11+1),$J11/2,$M11,TRUE))/(1-2*_xlfn.NORM.DIST(0,$J11/2,$M11,TRUE))*$D11+($K11="Steady Growth")*(AND(CK$6&gt;=$F11,CK$6&lt;=$H11)*((CK$6-$F11+1)/($J11*($J11+1)/2)*$D11))+($K11="custom")*CustCF!CE11</f>
        <v>0</v>
      </c>
      <c r="CL11" s="95">
        <f>($K11="Bell Curve")*(_xlfn.NORM.DIST(AND(CL$6&gt;=$F11,CL$6&lt;=$H11)*(CL$6-$F11+1),$J11/2,$M11,TRUE)-_xlfn.NORM.DIST(AND(CL$6&gt;=$F11,CL$6&lt;=$H11)*(CK$6-$F11+1),$J11/2,$M11,TRUE))/(1-2*_xlfn.NORM.DIST(0,$J11/2,$M11,TRUE))*$D11+($K11="Steady Growth")*(AND(CL$6&gt;=$F11,CL$6&lt;=$H11)*((CL$6-$F11+1)/($J11*($J11+1)/2)*$D11))+($K11="custom")*CustCF!CF11</f>
        <v>0</v>
      </c>
      <c r="CM11" s="95">
        <f>($K11="Bell Curve")*(_xlfn.NORM.DIST(AND(CM$6&gt;=$F11,CM$6&lt;=$H11)*(CM$6-$F11+1),$J11/2,$M11,TRUE)-_xlfn.NORM.DIST(AND(CM$6&gt;=$F11,CM$6&lt;=$H11)*(CL$6-$F11+1),$J11/2,$M11,TRUE))/(1-2*_xlfn.NORM.DIST(0,$J11/2,$M11,TRUE))*$D11+($K11="Steady Growth")*(AND(CM$6&gt;=$F11,CM$6&lt;=$H11)*((CM$6-$F11+1)/($J11*($J11+1)/2)*$D11))+($K11="custom")*CustCF!CG11</f>
        <v>0</v>
      </c>
      <c r="CN11" s="95">
        <f>($K11="Bell Curve")*(_xlfn.NORM.DIST(AND(CN$6&gt;=$F11,CN$6&lt;=$H11)*(CN$6-$F11+1),$J11/2,$M11,TRUE)-_xlfn.NORM.DIST(AND(CN$6&gt;=$F11,CN$6&lt;=$H11)*(CM$6-$F11+1),$J11/2,$M11,TRUE))/(1-2*_xlfn.NORM.DIST(0,$J11/2,$M11,TRUE))*$D11+($K11="Steady Growth")*(AND(CN$6&gt;=$F11,CN$6&lt;=$H11)*((CN$6-$F11+1)/($J11*($J11+1)/2)*$D11))+($K11="custom")*CustCF!CH11</f>
        <v>0</v>
      </c>
      <c r="CO11" s="95">
        <f>($K11="Bell Curve")*(_xlfn.NORM.DIST(AND(CO$6&gt;=$F11,CO$6&lt;=$H11)*(CO$6-$F11+1),$J11/2,$M11,TRUE)-_xlfn.NORM.DIST(AND(CO$6&gt;=$F11,CO$6&lt;=$H11)*(CN$6-$F11+1),$J11/2,$M11,TRUE))/(1-2*_xlfn.NORM.DIST(0,$J11/2,$M11,TRUE))*$D11+($K11="Steady Growth")*(AND(CO$6&gt;=$F11,CO$6&lt;=$H11)*((CO$6-$F11+1)/($J11*($J11+1)/2)*$D11))+($K11="custom")*CustCF!CI11</f>
        <v>0</v>
      </c>
      <c r="CP11" s="95">
        <f>($K11="Bell Curve")*(_xlfn.NORM.DIST(AND(CP$6&gt;=$F11,CP$6&lt;=$H11)*(CP$6-$F11+1),$J11/2,$M11,TRUE)-_xlfn.NORM.DIST(AND(CP$6&gt;=$F11,CP$6&lt;=$H11)*(CO$6-$F11+1),$J11/2,$M11,TRUE))/(1-2*_xlfn.NORM.DIST(0,$J11/2,$M11,TRUE))*$D11+($K11="Steady Growth")*(AND(CP$6&gt;=$F11,CP$6&lt;=$H11)*((CP$6-$F11+1)/($J11*($J11+1)/2)*$D11))+($K11="custom")*CustCF!CJ11</f>
        <v>0</v>
      </c>
      <c r="CQ11" s="95">
        <f>($K11="Bell Curve")*(_xlfn.NORM.DIST(AND(CQ$6&gt;=$F11,CQ$6&lt;=$H11)*(CQ$6-$F11+1),$J11/2,$M11,TRUE)-_xlfn.NORM.DIST(AND(CQ$6&gt;=$F11,CQ$6&lt;=$H11)*(CP$6-$F11+1),$J11/2,$M11,TRUE))/(1-2*_xlfn.NORM.DIST(0,$J11/2,$M11,TRUE))*$D11+($K11="Steady Growth")*(AND(CQ$6&gt;=$F11,CQ$6&lt;=$H11)*((CQ$6-$F11+1)/($J11*($J11+1)/2)*$D11))+($K11="custom")*CustCF!CK11</f>
        <v>0</v>
      </c>
      <c r="CR11" s="95">
        <f>($K11="Bell Curve")*(_xlfn.NORM.DIST(AND(CR$6&gt;=$F11,CR$6&lt;=$H11)*(CR$6-$F11+1),$J11/2,$M11,TRUE)-_xlfn.NORM.DIST(AND(CR$6&gt;=$F11,CR$6&lt;=$H11)*(CQ$6-$F11+1),$J11/2,$M11,TRUE))/(1-2*_xlfn.NORM.DIST(0,$J11/2,$M11,TRUE))*$D11+($K11="Steady Growth")*(AND(CR$6&gt;=$F11,CR$6&lt;=$H11)*((CR$6-$F11+1)/($J11*($J11+1)/2)*$D11))+($K11="custom")*CustCF!CL11</f>
        <v>0</v>
      </c>
      <c r="CS11" s="95">
        <f>($K11="Bell Curve")*(_xlfn.NORM.DIST(AND(CS$6&gt;=$F11,CS$6&lt;=$H11)*(CS$6-$F11+1),$J11/2,$M11,TRUE)-_xlfn.NORM.DIST(AND(CS$6&gt;=$F11,CS$6&lt;=$H11)*(CR$6-$F11+1),$J11/2,$M11,TRUE))/(1-2*_xlfn.NORM.DIST(0,$J11/2,$M11,TRUE))*$D11+($K11="Steady Growth")*(AND(CS$6&gt;=$F11,CS$6&lt;=$H11)*((CS$6-$F11+1)/($J11*($J11+1)/2)*$D11))+($K11="custom")*CustCF!CM11</f>
        <v>0</v>
      </c>
      <c r="CT11" s="95">
        <f>($K11="Bell Curve")*(_xlfn.NORM.DIST(AND(CT$6&gt;=$F11,CT$6&lt;=$H11)*(CT$6-$F11+1),$J11/2,$M11,TRUE)-_xlfn.NORM.DIST(AND(CT$6&gt;=$F11,CT$6&lt;=$H11)*(CS$6-$F11+1),$J11/2,$M11,TRUE))/(1-2*_xlfn.NORM.DIST(0,$J11/2,$M11,TRUE))*$D11+($K11="Steady Growth")*(AND(CT$6&gt;=$F11,CT$6&lt;=$H11)*((CT$6-$F11+1)/($J11*($J11+1)/2)*$D11))+($K11="custom")*CustCF!CN11</f>
        <v>0</v>
      </c>
      <c r="CU11" s="95">
        <f>($K11="Bell Curve")*(_xlfn.NORM.DIST(AND(CU$6&gt;=$F11,CU$6&lt;=$H11)*(CU$6-$F11+1),$J11/2,$M11,TRUE)-_xlfn.NORM.DIST(AND(CU$6&gt;=$F11,CU$6&lt;=$H11)*(CT$6-$F11+1),$J11/2,$M11,TRUE))/(1-2*_xlfn.NORM.DIST(0,$J11/2,$M11,TRUE))*$D11+($K11="Steady Growth")*(AND(CU$6&gt;=$F11,CU$6&lt;=$H11)*((CU$6-$F11+1)/($J11*($J11+1)/2)*$D11))+($K11="custom")*CustCF!CO11</f>
        <v>0</v>
      </c>
      <c r="CV11" s="95">
        <f>($K11="Bell Curve")*(_xlfn.NORM.DIST(AND(CV$6&gt;=$F11,CV$6&lt;=$H11)*(CV$6-$F11+1),$J11/2,$M11,TRUE)-_xlfn.NORM.DIST(AND(CV$6&gt;=$F11,CV$6&lt;=$H11)*(CU$6-$F11+1),$J11/2,$M11,TRUE))/(1-2*_xlfn.NORM.DIST(0,$J11/2,$M11,TRUE))*$D11+($K11="Steady Growth")*(AND(CV$6&gt;=$F11,CV$6&lt;=$H11)*((CV$6-$F11+1)/($J11*($J11+1)/2)*$D11))+($K11="custom")*CustCF!CP11</f>
        <v>0</v>
      </c>
      <c r="CW11" s="95">
        <f>($K11="Bell Curve")*(_xlfn.NORM.DIST(AND(CW$6&gt;=$F11,CW$6&lt;=$H11)*(CW$6-$F11+1),$J11/2,$M11,TRUE)-_xlfn.NORM.DIST(AND(CW$6&gt;=$F11,CW$6&lt;=$H11)*(CV$6-$F11+1),$J11/2,$M11,TRUE))/(1-2*_xlfn.NORM.DIST(0,$J11/2,$M11,TRUE))*$D11+($K11="Steady Growth")*(AND(CW$6&gt;=$F11,CW$6&lt;=$H11)*((CW$6-$F11+1)/($J11*($J11+1)/2)*$D11))+($K11="custom")*CustCF!CQ11</f>
        <v>0</v>
      </c>
      <c r="CX11" s="95">
        <f>($K11="Bell Curve")*(_xlfn.NORM.DIST(AND(CX$6&gt;=$F11,CX$6&lt;=$H11)*(CX$6-$F11+1),$J11/2,$M11,TRUE)-_xlfn.NORM.DIST(AND(CX$6&gt;=$F11,CX$6&lt;=$H11)*(CW$6-$F11+1),$J11/2,$M11,TRUE))/(1-2*_xlfn.NORM.DIST(0,$J11/2,$M11,TRUE))*$D11+($K11="Steady Growth")*(AND(CX$6&gt;=$F11,CX$6&lt;=$H11)*((CX$6-$F11+1)/($J11*($J11+1)/2)*$D11))+($K11="custom")*CustCF!CR11</f>
        <v>0</v>
      </c>
      <c r="CY11" s="95">
        <f>($K11="Bell Curve")*(_xlfn.NORM.DIST(AND(CY$6&gt;=$F11,CY$6&lt;=$H11)*(CY$6-$F11+1),$J11/2,$M11,TRUE)-_xlfn.NORM.DIST(AND(CY$6&gt;=$F11,CY$6&lt;=$H11)*(CX$6-$F11+1),$J11/2,$M11,TRUE))/(1-2*_xlfn.NORM.DIST(0,$J11/2,$M11,TRUE))*$D11+($K11="Steady Growth")*(AND(CY$6&gt;=$F11,CY$6&lt;=$H11)*((CY$6-$F11+1)/($J11*($J11+1)/2)*$D11))+($K11="custom")*CustCF!CS11</f>
        <v>0</v>
      </c>
      <c r="CZ11" s="95">
        <f>($K11="Bell Curve")*(_xlfn.NORM.DIST(AND(CZ$6&gt;=$F11,CZ$6&lt;=$H11)*(CZ$6-$F11+1),$J11/2,$M11,TRUE)-_xlfn.NORM.DIST(AND(CZ$6&gt;=$F11,CZ$6&lt;=$H11)*(CY$6-$F11+1),$J11/2,$M11,TRUE))/(1-2*_xlfn.NORM.DIST(0,$J11/2,$M11,TRUE))*$D11+($K11="Steady Growth")*(AND(CZ$6&gt;=$F11,CZ$6&lt;=$H11)*((CZ$6-$F11+1)/($J11*($J11+1)/2)*$D11))+($K11="custom")*CustCF!CT11</f>
        <v>0</v>
      </c>
      <c r="DA11" s="95">
        <f>($K11="Bell Curve")*(_xlfn.NORM.DIST(AND(DA$6&gt;=$F11,DA$6&lt;=$H11)*(DA$6-$F11+1),$J11/2,$M11,TRUE)-_xlfn.NORM.DIST(AND(DA$6&gt;=$F11,DA$6&lt;=$H11)*(CZ$6-$F11+1),$J11/2,$M11,TRUE))/(1-2*_xlfn.NORM.DIST(0,$J11/2,$M11,TRUE))*$D11+($K11="Steady Growth")*(AND(DA$6&gt;=$F11,DA$6&lt;=$H11)*((DA$6-$F11+1)/($J11*($J11+1)/2)*$D11))+($K11="custom")*CustCF!CU11</f>
        <v>0</v>
      </c>
      <c r="DB11" s="95">
        <f>($K11="Bell Curve")*(_xlfn.NORM.DIST(AND(DB$6&gt;=$F11,DB$6&lt;=$H11)*(DB$6-$F11+1),$J11/2,$M11,TRUE)-_xlfn.NORM.DIST(AND(DB$6&gt;=$F11,DB$6&lt;=$H11)*(DA$6-$F11+1),$J11/2,$M11,TRUE))/(1-2*_xlfn.NORM.DIST(0,$J11/2,$M11,TRUE))*$D11+($K11="Steady Growth")*(AND(DB$6&gt;=$F11,DB$6&lt;=$H11)*((DB$6-$F11+1)/($J11*($J11+1)/2)*$D11))+($K11="custom")*CustCF!CV11</f>
        <v>0</v>
      </c>
      <c r="DC11" s="95">
        <f>($K11="Bell Curve")*(_xlfn.NORM.DIST(AND(DC$6&gt;=$F11,DC$6&lt;=$H11)*(DC$6-$F11+1),$J11/2,$M11,TRUE)-_xlfn.NORM.DIST(AND(DC$6&gt;=$F11,DC$6&lt;=$H11)*(DB$6-$F11+1),$J11/2,$M11,TRUE))/(1-2*_xlfn.NORM.DIST(0,$J11/2,$M11,TRUE))*$D11+($K11="Steady Growth")*(AND(DC$6&gt;=$F11,DC$6&lt;=$H11)*((DC$6-$F11+1)/($J11*($J11+1)/2)*$D11))+($K11="custom")*CustCF!CW11</f>
        <v>0</v>
      </c>
      <c r="DD11" s="95">
        <f>($K11="Bell Curve")*(_xlfn.NORM.DIST(AND(DD$6&gt;=$F11,DD$6&lt;=$H11)*(DD$6-$F11+1),$J11/2,$M11,TRUE)-_xlfn.NORM.DIST(AND(DD$6&gt;=$F11,DD$6&lt;=$H11)*(DC$6-$F11+1),$J11/2,$M11,TRUE))/(1-2*_xlfn.NORM.DIST(0,$J11/2,$M11,TRUE))*$D11+($K11="Steady Growth")*(AND(DD$6&gt;=$F11,DD$6&lt;=$H11)*((DD$6-$F11+1)/($J11*($J11+1)/2)*$D11))+($K11="custom")*CustCF!CX11</f>
        <v>0</v>
      </c>
      <c r="DE11" s="95">
        <f>($K11="Bell Curve")*(_xlfn.NORM.DIST(AND(DE$6&gt;=$F11,DE$6&lt;=$H11)*(DE$6-$F11+1),$J11/2,$M11,TRUE)-_xlfn.NORM.DIST(AND(DE$6&gt;=$F11,DE$6&lt;=$H11)*(DD$6-$F11+1),$J11/2,$M11,TRUE))/(1-2*_xlfn.NORM.DIST(0,$J11/2,$M11,TRUE))*$D11+($K11="Steady Growth")*(AND(DE$6&gt;=$F11,DE$6&lt;=$H11)*((DE$6-$F11+1)/($J11*($J11+1)/2)*$D11))+($K11="custom")*CustCF!CY11</f>
        <v>0</v>
      </c>
      <c r="DF11" s="95">
        <f>($K11="Bell Curve")*(_xlfn.NORM.DIST(AND(DF$6&gt;=$F11,DF$6&lt;=$H11)*(DF$6-$F11+1),$J11/2,$M11,TRUE)-_xlfn.NORM.DIST(AND(DF$6&gt;=$F11,DF$6&lt;=$H11)*(DE$6-$F11+1),$J11/2,$M11,TRUE))/(1-2*_xlfn.NORM.DIST(0,$J11/2,$M11,TRUE))*$D11+($K11="Steady Growth")*(AND(DF$6&gt;=$F11,DF$6&lt;=$H11)*((DF$6-$F11+1)/($J11*($J11+1)/2)*$D11))+($K11="custom")*CustCF!CZ11</f>
        <v>0</v>
      </c>
      <c r="DG11" s="95">
        <f>($K11="Bell Curve")*(_xlfn.NORM.DIST(AND(DG$6&gt;=$F11,DG$6&lt;=$H11)*(DG$6-$F11+1),$J11/2,$M11,TRUE)-_xlfn.NORM.DIST(AND(DG$6&gt;=$F11,DG$6&lt;=$H11)*(DF$6-$F11+1),$J11/2,$M11,TRUE))/(1-2*_xlfn.NORM.DIST(0,$J11/2,$M11,TRUE))*$D11+($K11="Steady Growth")*(AND(DG$6&gt;=$F11,DG$6&lt;=$H11)*((DG$6-$F11+1)/($J11*($J11+1)/2)*$D11))+($K11="custom")*CustCF!DA11</f>
        <v>0</v>
      </c>
      <c r="DH11" s="95">
        <f>($K11="Bell Curve")*(_xlfn.NORM.DIST(AND(DH$6&gt;=$F11,DH$6&lt;=$H11)*(DH$6-$F11+1),$J11/2,$M11,TRUE)-_xlfn.NORM.DIST(AND(DH$6&gt;=$F11,DH$6&lt;=$H11)*(DG$6-$F11+1),$J11/2,$M11,TRUE))/(1-2*_xlfn.NORM.DIST(0,$J11/2,$M11,TRUE))*$D11+($K11="Steady Growth")*(AND(DH$6&gt;=$F11,DH$6&lt;=$H11)*((DH$6-$F11+1)/($J11*($J11+1)/2)*$D11))+($K11="custom")*CustCF!DB11</f>
        <v>0</v>
      </c>
      <c r="DI11" s="95">
        <f>($K11="Bell Curve")*(_xlfn.NORM.DIST(AND(DI$6&gt;=$F11,DI$6&lt;=$H11)*(DI$6-$F11+1),$J11/2,$M11,TRUE)-_xlfn.NORM.DIST(AND(DI$6&gt;=$F11,DI$6&lt;=$H11)*(DH$6-$F11+1),$J11/2,$M11,TRUE))/(1-2*_xlfn.NORM.DIST(0,$J11/2,$M11,TRUE))*$D11+($K11="Steady Growth")*(AND(DI$6&gt;=$F11,DI$6&lt;=$H11)*((DI$6-$F11+1)/($J11*($J11+1)/2)*$D11))+($K11="custom")*CustCF!DC11</f>
        <v>0</v>
      </c>
      <c r="DJ11" s="95">
        <f>($K11="Bell Curve")*(_xlfn.NORM.DIST(AND(DJ$6&gt;=$F11,DJ$6&lt;=$H11)*(DJ$6-$F11+1),$J11/2,$M11,TRUE)-_xlfn.NORM.DIST(AND(DJ$6&gt;=$F11,DJ$6&lt;=$H11)*(DI$6-$F11+1),$J11/2,$M11,TRUE))/(1-2*_xlfn.NORM.DIST(0,$J11/2,$M11,TRUE))*$D11+($K11="Steady Growth")*(AND(DJ$6&gt;=$F11,DJ$6&lt;=$H11)*((DJ$6-$F11+1)/($J11*($J11+1)/2)*$D11))+($K11="custom")*CustCF!DD11</f>
        <v>0</v>
      </c>
      <c r="DK11" s="95">
        <f>($K11="Bell Curve")*(_xlfn.NORM.DIST(AND(DK$6&gt;=$F11,DK$6&lt;=$H11)*(DK$6-$F11+1),$J11/2,$M11,TRUE)-_xlfn.NORM.DIST(AND(DK$6&gt;=$F11,DK$6&lt;=$H11)*(DJ$6-$F11+1),$J11/2,$M11,TRUE))/(1-2*_xlfn.NORM.DIST(0,$J11/2,$M11,TRUE))*$D11+($K11="Steady Growth")*(AND(DK$6&gt;=$F11,DK$6&lt;=$H11)*((DK$6-$F11+1)/($J11*($J11+1)/2)*$D11))+($K11="custom")*CustCF!DE11</f>
        <v>0</v>
      </c>
      <c r="DL11" s="95">
        <f>($K11="Bell Curve")*(_xlfn.NORM.DIST(AND(DL$6&gt;=$F11,DL$6&lt;=$H11)*(DL$6-$F11+1),$J11/2,$M11,TRUE)-_xlfn.NORM.DIST(AND(DL$6&gt;=$F11,DL$6&lt;=$H11)*(DK$6-$F11+1),$J11/2,$M11,TRUE))/(1-2*_xlfn.NORM.DIST(0,$J11/2,$M11,TRUE))*$D11+($K11="Steady Growth")*(AND(DL$6&gt;=$F11,DL$6&lt;=$H11)*((DL$6-$F11+1)/($J11*($J11+1)/2)*$D11))+($K11="custom")*CustCF!DF11</f>
        <v>0</v>
      </c>
      <c r="DM11" s="95">
        <f>($K11="Bell Curve")*(_xlfn.NORM.DIST(AND(DM$6&gt;=$F11,DM$6&lt;=$H11)*(DM$6-$F11+1),$J11/2,$M11,TRUE)-_xlfn.NORM.DIST(AND(DM$6&gt;=$F11,DM$6&lt;=$H11)*(DL$6-$F11+1),$J11/2,$M11,TRUE))/(1-2*_xlfn.NORM.DIST(0,$J11/2,$M11,TRUE))*$D11+($K11="Steady Growth")*(AND(DM$6&gt;=$F11,DM$6&lt;=$H11)*((DM$6-$F11+1)/($J11*($J11+1)/2)*$D11))+($K11="custom")*CustCF!DG11</f>
        <v>0</v>
      </c>
      <c r="DN11" s="95">
        <f>($K11="Bell Curve")*(_xlfn.NORM.DIST(AND(DN$6&gt;=$F11,DN$6&lt;=$H11)*(DN$6-$F11+1),$J11/2,$M11,TRUE)-_xlfn.NORM.DIST(AND(DN$6&gt;=$F11,DN$6&lt;=$H11)*(DM$6-$F11+1),$J11/2,$M11,TRUE))/(1-2*_xlfn.NORM.DIST(0,$J11/2,$M11,TRUE))*$D11+($K11="Steady Growth")*(AND(DN$6&gt;=$F11,DN$6&lt;=$H11)*((DN$6-$F11+1)/($J11*($J11+1)/2)*$D11))+($K11="custom")*CustCF!DH11</f>
        <v>0</v>
      </c>
      <c r="DO11" s="95">
        <f>($K11="Bell Curve")*(_xlfn.NORM.DIST(AND(DO$6&gt;=$F11,DO$6&lt;=$H11)*(DO$6-$F11+1),$J11/2,$M11,TRUE)-_xlfn.NORM.DIST(AND(DO$6&gt;=$F11,DO$6&lt;=$H11)*(DN$6-$F11+1),$J11/2,$M11,TRUE))/(1-2*_xlfn.NORM.DIST(0,$J11/2,$M11,TRUE))*$D11+($K11="Steady Growth")*(AND(DO$6&gt;=$F11,DO$6&lt;=$H11)*((DO$6-$F11+1)/($J11*($J11+1)/2)*$D11))+($K11="custom")*CustCF!DI11</f>
        <v>0</v>
      </c>
      <c r="DP11" s="95">
        <f>($K11="Bell Curve")*(_xlfn.NORM.DIST(AND(DP$6&gt;=$F11,DP$6&lt;=$H11)*(DP$6-$F11+1),$J11/2,$M11,TRUE)-_xlfn.NORM.DIST(AND(DP$6&gt;=$F11,DP$6&lt;=$H11)*(DO$6-$F11+1),$J11/2,$M11,TRUE))/(1-2*_xlfn.NORM.DIST(0,$J11/2,$M11,TRUE))*$D11+($K11="Steady Growth")*(AND(DP$6&gt;=$F11,DP$6&lt;=$H11)*((DP$6-$F11+1)/($J11*($J11+1)/2)*$D11))+($K11="custom")*CustCF!DJ11</f>
        <v>0</v>
      </c>
      <c r="DQ11" s="95">
        <f>($K11="Bell Curve")*(_xlfn.NORM.DIST(AND(DQ$6&gt;=$F11,DQ$6&lt;=$H11)*(DQ$6-$F11+1),$J11/2,$M11,TRUE)-_xlfn.NORM.DIST(AND(DQ$6&gt;=$F11,DQ$6&lt;=$H11)*(DP$6-$F11+1),$J11/2,$M11,TRUE))/(1-2*_xlfn.NORM.DIST(0,$J11/2,$M11,TRUE))*$D11+($K11="Steady Growth")*(AND(DQ$6&gt;=$F11,DQ$6&lt;=$H11)*((DQ$6-$F11+1)/($J11*($J11+1)/2)*$D11))+($K11="custom")*CustCF!DK11</f>
        <v>0</v>
      </c>
      <c r="DR11" s="95">
        <f>($K11="Bell Curve")*(_xlfn.NORM.DIST(AND(DR$6&gt;=$F11,DR$6&lt;=$H11)*(DR$6-$F11+1),$J11/2,$M11,TRUE)-_xlfn.NORM.DIST(AND(DR$6&gt;=$F11,DR$6&lt;=$H11)*(DQ$6-$F11+1),$J11/2,$M11,TRUE))/(1-2*_xlfn.NORM.DIST(0,$J11/2,$M11,TRUE))*$D11+($K11="Steady Growth")*(AND(DR$6&gt;=$F11,DR$6&lt;=$H11)*((DR$6-$F11+1)/($J11*($J11+1)/2)*$D11))+($K11="custom")*CustCF!DL11</f>
        <v>0</v>
      </c>
      <c r="DS11" s="95">
        <f>($K11="Bell Curve")*(_xlfn.NORM.DIST(AND(DS$6&gt;=$F11,DS$6&lt;=$H11)*(DS$6-$F11+1),$J11/2,$M11,TRUE)-_xlfn.NORM.DIST(AND(DS$6&gt;=$F11,DS$6&lt;=$H11)*(DR$6-$F11+1),$J11/2,$M11,TRUE))/(1-2*_xlfn.NORM.DIST(0,$J11/2,$M11,TRUE))*$D11+($K11="Steady Growth")*(AND(DS$6&gt;=$F11,DS$6&lt;=$H11)*((DS$6-$F11+1)/($J11*($J11+1)/2)*$D11))+($K11="custom")*CustCF!DM11</f>
        <v>0</v>
      </c>
      <c r="DT11" s="95">
        <f>($K11="Bell Curve")*(_xlfn.NORM.DIST(AND(DT$6&gt;=$F11,DT$6&lt;=$H11)*(DT$6-$F11+1),$J11/2,$M11,TRUE)-_xlfn.NORM.DIST(AND(DT$6&gt;=$F11,DT$6&lt;=$H11)*(DS$6-$F11+1),$J11/2,$M11,TRUE))/(1-2*_xlfn.NORM.DIST(0,$J11/2,$M11,TRUE))*$D11+($K11="Steady Growth")*(AND(DT$6&gt;=$F11,DT$6&lt;=$H11)*((DT$6-$F11+1)/($J11*($J11+1)/2)*$D11))+($K11="custom")*CustCF!DN11</f>
        <v>0</v>
      </c>
      <c r="DU11" s="95">
        <f>($K11="Bell Curve")*(_xlfn.NORM.DIST(AND(DU$6&gt;=$F11,DU$6&lt;=$H11)*(DU$6-$F11+1),$J11/2,$M11,TRUE)-_xlfn.NORM.DIST(AND(DU$6&gt;=$F11,DU$6&lt;=$H11)*(DT$6-$F11+1),$J11/2,$M11,TRUE))/(1-2*_xlfn.NORM.DIST(0,$J11/2,$M11,TRUE))*$D11+($K11="Steady Growth")*(AND(DU$6&gt;=$F11,DU$6&lt;=$H11)*((DU$6-$F11+1)/($J11*($J11+1)/2)*$D11))+($K11="custom")*CustCF!DO11</f>
        <v>0</v>
      </c>
      <c r="DV11" s="95">
        <f>($K11="Bell Curve")*(_xlfn.NORM.DIST(AND(DV$6&gt;=$F11,DV$6&lt;=$H11)*(DV$6-$F11+1),$J11/2,$M11,TRUE)-_xlfn.NORM.DIST(AND(DV$6&gt;=$F11,DV$6&lt;=$H11)*(DU$6-$F11+1),$J11/2,$M11,TRUE))/(1-2*_xlfn.NORM.DIST(0,$J11/2,$M11,TRUE))*$D11+($K11="Steady Growth")*(AND(DV$6&gt;=$F11,DV$6&lt;=$H11)*((DV$6-$F11+1)/($J11*($J11+1)/2)*$D11))+($K11="custom")*CustCF!DP11</f>
        <v>0</v>
      </c>
      <c r="DW11" s="95">
        <f>($K11="Bell Curve")*(_xlfn.NORM.DIST(AND(DW$6&gt;=$F11,DW$6&lt;=$H11)*(DW$6-$F11+1),$J11/2,$M11,TRUE)-_xlfn.NORM.DIST(AND(DW$6&gt;=$F11,DW$6&lt;=$H11)*(DV$6-$F11+1),$J11/2,$M11,TRUE))/(1-2*_xlfn.NORM.DIST(0,$J11/2,$M11,TRUE))*$D11+($K11="Steady Growth")*(AND(DW$6&gt;=$F11,DW$6&lt;=$H11)*((DW$6-$F11+1)/($J11*($J11+1)/2)*$D11))+($K11="custom")*CustCF!DQ11</f>
        <v>0</v>
      </c>
      <c r="DX11" s="95">
        <f>($K11="Bell Curve")*(_xlfn.NORM.DIST(AND(DX$6&gt;=$F11,DX$6&lt;=$H11)*(DX$6-$F11+1),$J11/2,$M11,TRUE)-_xlfn.NORM.DIST(AND(DX$6&gt;=$F11,DX$6&lt;=$H11)*(DW$6-$F11+1),$J11/2,$M11,TRUE))/(1-2*_xlfn.NORM.DIST(0,$J11/2,$M11,TRUE))*$D11+($K11="Steady Growth")*(AND(DX$6&gt;=$F11,DX$6&lt;=$H11)*((DX$6-$F11+1)/($J11*($J11+1)/2)*$D11))+($K11="custom")*CustCF!DR11</f>
        <v>0</v>
      </c>
      <c r="DY11" s="95">
        <f>($K11="Bell Curve")*(_xlfn.NORM.DIST(AND(DY$6&gt;=$F11,DY$6&lt;=$H11)*(DY$6-$F11+1),$J11/2,$M11,TRUE)-_xlfn.NORM.DIST(AND(DY$6&gt;=$F11,DY$6&lt;=$H11)*(DX$6-$F11+1),$J11/2,$M11,TRUE))/(1-2*_xlfn.NORM.DIST(0,$J11/2,$M11,TRUE))*$D11+($K11="Steady Growth")*(AND(DY$6&gt;=$F11,DY$6&lt;=$H11)*((DY$6-$F11+1)/($J11*($J11+1)/2)*$D11))+($K11="custom")*CustCF!DS11</f>
        <v>0</v>
      </c>
      <c r="DZ11" s="95">
        <f>($K11="Bell Curve")*(_xlfn.NORM.DIST(AND(DZ$6&gt;=$F11,DZ$6&lt;=$H11)*(DZ$6-$F11+1),$J11/2,$M11,TRUE)-_xlfn.NORM.DIST(AND(DZ$6&gt;=$F11,DZ$6&lt;=$H11)*(DY$6-$F11+1),$J11/2,$M11,TRUE))/(1-2*_xlfn.NORM.DIST(0,$J11/2,$M11,TRUE))*$D11+($K11="Steady Growth")*(AND(DZ$6&gt;=$F11,DZ$6&lt;=$H11)*((DZ$6-$F11+1)/($J11*($J11+1)/2)*$D11))+($K11="custom")*CustCF!DT11</f>
        <v>0</v>
      </c>
      <c r="EA11" s="95">
        <f>($K11="Bell Curve")*(_xlfn.NORM.DIST(AND(EA$6&gt;=$F11,EA$6&lt;=$H11)*(EA$6-$F11+1),$J11/2,$M11,TRUE)-_xlfn.NORM.DIST(AND(EA$6&gt;=$F11,EA$6&lt;=$H11)*(DZ$6-$F11+1),$J11/2,$M11,TRUE))/(1-2*_xlfn.NORM.DIST(0,$J11/2,$M11,TRUE))*$D11+($K11="Steady Growth")*(AND(EA$6&gt;=$F11,EA$6&lt;=$H11)*((EA$6-$F11+1)/($J11*($J11+1)/2)*$D11))+($K11="custom")*CustCF!DU11</f>
        <v>0</v>
      </c>
      <c r="EB11" s="95">
        <f>($K11="Bell Curve")*(_xlfn.NORM.DIST(AND(EB$6&gt;=$F11,EB$6&lt;=$H11)*(EB$6-$F11+1),$J11/2,$M11,TRUE)-_xlfn.NORM.DIST(AND(EB$6&gt;=$F11,EB$6&lt;=$H11)*(EA$6-$F11+1),$J11/2,$M11,TRUE))/(1-2*_xlfn.NORM.DIST(0,$J11/2,$M11,TRUE))*$D11+($K11="Steady Growth")*(AND(EB$6&gt;=$F11,EB$6&lt;=$H11)*((EB$6-$F11+1)/($J11*($J11+1)/2)*$D11))+($K11="custom")*CustCF!DV11</f>
        <v>0</v>
      </c>
      <c r="EC11" s="95">
        <f>($K11="Bell Curve")*(_xlfn.NORM.DIST(AND(EC$6&gt;=$F11,EC$6&lt;=$H11)*(EC$6-$F11+1),$J11/2,$M11,TRUE)-_xlfn.NORM.DIST(AND(EC$6&gt;=$F11,EC$6&lt;=$H11)*(EB$6-$F11+1),$J11/2,$M11,TRUE))/(1-2*_xlfn.NORM.DIST(0,$J11/2,$M11,TRUE))*$D11+($K11="Steady Growth")*(AND(EC$6&gt;=$F11,EC$6&lt;=$H11)*((EC$6-$F11+1)/($J11*($J11+1)/2)*$D11))+($K11="custom")*CustCF!DW11</f>
        <v>0</v>
      </c>
      <c r="ED11" s="95">
        <f>($K11="Bell Curve")*(_xlfn.NORM.DIST(AND(ED$6&gt;=$F11,ED$6&lt;=$H11)*(ED$6-$F11+1),$J11/2,$M11,TRUE)-_xlfn.NORM.DIST(AND(ED$6&gt;=$F11,ED$6&lt;=$H11)*(EC$6-$F11+1),$J11/2,$M11,TRUE))/(1-2*_xlfn.NORM.DIST(0,$J11/2,$M11,TRUE))*$D11+($K11="Steady Growth")*(AND(ED$6&gt;=$F11,ED$6&lt;=$H11)*((ED$6-$F11+1)/($J11*($J11+1)/2)*$D11))+($K11="custom")*CustCF!DX11</f>
        <v>0</v>
      </c>
      <c r="EE11" s="95">
        <f>($K11="Bell Curve")*(_xlfn.NORM.DIST(AND(EE$6&gt;=$F11,EE$6&lt;=$H11)*(EE$6-$F11+1),$J11/2,$M11,TRUE)-_xlfn.NORM.DIST(AND(EE$6&gt;=$F11,EE$6&lt;=$H11)*(ED$6-$F11+1),$J11/2,$M11,TRUE))/(1-2*_xlfn.NORM.DIST(0,$J11/2,$M11,TRUE))*$D11+($K11="Steady Growth")*(AND(EE$6&gt;=$F11,EE$6&lt;=$H11)*((EE$6-$F11+1)/($J11*($J11+1)/2)*$D11))+($K11="custom")*CustCF!DY11</f>
        <v>0</v>
      </c>
      <c r="EF11" s="95">
        <f>($K11="Bell Curve")*(_xlfn.NORM.DIST(AND(EF$6&gt;=$F11,EF$6&lt;=$H11)*(EF$6-$F11+1),$J11/2,$M11,TRUE)-_xlfn.NORM.DIST(AND(EF$6&gt;=$F11,EF$6&lt;=$H11)*(EE$6-$F11+1),$J11/2,$M11,TRUE))/(1-2*_xlfn.NORM.DIST(0,$J11/2,$M11,TRUE))*$D11+($K11="Steady Growth")*(AND(EF$6&gt;=$F11,EF$6&lt;=$H11)*((EF$6-$F11+1)/($J11*($J11+1)/2)*$D11))+($K11="custom")*CustCF!DZ11</f>
        <v>0</v>
      </c>
      <c r="EG11" s="95">
        <f>($K11="Bell Curve")*(_xlfn.NORM.DIST(AND(EG$6&gt;=$F11,EG$6&lt;=$H11)*(EG$6-$F11+1),$J11/2,$M11,TRUE)-_xlfn.NORM.DIST(AND(EG$6&gt;=$F11,EG$6&lt;=$H11)*(EF$6-$F11+1),$J11/2,$M11,TRUE))/(1-2*_xlfn.NORM.DIST(0,$J11/2,$M11,TRUE))*$D11+($K11="Steady Growth")*(AND(EG$6&gt;=$F11,EG$6&lt;=$H11)*((EG$6-$F11+1)/($J11*($J11+1)/2)*$D11))+($K11="custom")*CustCF!EA11</f>
        <v>0</v>
      </c>
      <c r="EH11" s="95">
        <f>($K11="Bell Curve")*(_xlfn.NORM.DIST(AND(EH$6&gt;=$F11,EH$6&lt;=$H11)*(EH$6-$F11+1),$J11/2,$M11,TRUE)-_xlfn.NORM.DIST(AND(EH$6&gt;=$F11,EH$6&lt;=$H11)*(EG$6-$F11+1),$J11/2,$M11,TRUE))/(1-2*_xlfn.NORM.DIST(0,$J11/2,$M11,TRUE))*$D11+($K11="Steady Growth")*(AND(EH$6&gt;=$F11,EH$6&lt;=$H11)*((EH$6-$F11+1)/($J11*($J11+1)/2)*$D11))+($K11="custom")*CustCF!EB11</f>
        <v>0</v>
      </c>
      <c r="EI11" s="95">
        <f>($K11="Bell Curve")*(_xlfn.NORM.DIST(AND(EI$6&gt;=$F11,EI$6&lt;=$H11)*(EI$6-$F11+1),$J11/2,$M11,TRUE)-_xlfn.NORM.DIST(AND(EI$6&gt;=$F11,EI$6&lt;=$H11)*(EH$6-$F11+1),$J11/2,$M11,TRUE))/(1-2*_xlfn.NORM.DIST(0,$J11/2,$M11,TRUE))*$D11+($K11="Steady Growth")*(AND(EI$6&gt;=$F11,EI$6&lt;=$H11)*((EI$6-$F11+1)/($J11*($J11+1)/2)*$D11))+($K11="custom")*CustCF!EC11</f>
        <v>0</v>
      </c>
      <c r="EJ11" s="95">
        <f>($K11="Bell Curve")*(_xlfn.NORM.DIST(AND(EJ$6&gt;=$F11,EJ$6&lt;=$H11)*(EJ$6-$F11+1),$J11/2,$M11,TRUE)-_xlfn.NORM.DIST(AND(EJ$6&gt;=$F11,EJ$6&lt;=$H11)*(EI$6-$F11+1),$J11/2,$M11,TRUE))/(1-2*_xlfn.NORM.DIST(0,$J11/2,$M11,TRUE))*$D11+($K11="Steady Growth")*(AND(EJ$6&gt;=$F11,EJ$6&lt;=$H11)*((EJ$6-$F11+1)/($J11*($J11+1)/2)*$D11))+($K11="custom")*CustCF!ED11</f>
        <v>0</v>
      </c>
      <c r="EK11" s="95">
        <f>($K11="Bell Curve")*(_xlfn.NORM.DIST(AND(EK$6&gt;=$F11,EK$6&lt;=$H11)*(EK$6-$F11+1),$J11/2,$M11,TRUE)-_xlfn.NORM.DIST(AND(EK$6&gt;=$F11,EK$6&lt;=$H11)*(EJ$6-$F11+1),$J11/2,$M11,TRUE))/(1-2*_xlfn.NORM.DIST(0,$J11/2,$M11,TRUE))*$D11+($K11="Steady Growth")*(AND(EK$6&gt;=$F11,EK$6&lt;=$H11)*((EK$6-$F11+1)/($J11*($J11+1)/2)*$D11))+($K11="custom")*CustCF!EE11</f>
        <v>0</v>
      </c>
      <c r="EL11" s="95">
        <f>($K11="Bell Curve")*(_xlfn.NORM.DIST(AND(EL$6&gt;=$F11,EL$6&lt;=$H11)*(EL$6-$F11+1),$J11/2,$M11,TRUE)-_xlfn.NORM.DIST(AND(EL$6&gt;=$F11,EL$6&lt;=$H11)*(EK$6-$F11+1),$J11/2,$M11,TRUE))/(1-2*_xlfn.NORM.DIST(0,$J11/2,$M11,TRUE))*$D11+($K11="Steady Growth")*(AND(EL$6&gt;=$F11,EL$6&lt;=$H11)*((EL$6-$F11+1)/($J11*($J11+1)/2)*$D11))+($K11="custom")*CustCF!EF11</f>
        <v>0</v>
      </c>
      <c r="EM11" s="95">
        <f>($K11="Bell Curve")*(_xlfn.NORM.DIST(AND(EM$6&gt;=$F11,EM$6&lt;=$H11)*(EM$6-$F11+1),$J11/2,$M11,TRUE)-_xlfn.NORM.DIST(AND(EM$6&gt;=$F11,EM$6&lt;=$H11)*(EL$6-$F11+1),$J11/2,$M11,TRUE))/(1-2*_xlfn.NORM.DIST(0,$J11/2,$M11,TRUE))*$D11+($K11="Steady Growth")*(AND(EM$6&gt;=$F11,EM$6&lt;=$H11)*((EM$6-$F11+1)/($J11*($J11+1)/2)*$D11))+($K11="custom")*CustCF!EG11</f>
        <v>0</v>
      </c>
      <c r="EN11" s="95">
        <f>($K11="Bell Curve")*(_xlfn.NORM.DIST(AND(EN$6&gt;=$F11,EN$6&lt;=$H11)*(EN$6-$F11+1),$J11/2,$M11,TRUE)-_xlfn.NORM.DIST(AND(EN$6&gt;=$F11,EN$6&lt;=$H11)*(EM$6-$F11+1),$J11/2,$M11,TRUE))/(1-2*_xlfn.NORM.DIST(0,$J11/2,$M11,TRUE))*$D11+($K11="Steady Growth")*(AND(EN$6&gt;=$F11,EN$6&lt;=$H11)*((EN$6-$F11+1)/($J11*($J11+1)/2)*$D11))+($K11="custom")*CustCF!EH11</f>
        <v>0</v>
      </c>
      <c r="EO11" s="95">
        <f>($K11="Bell Curve")*(_xlfn.NORM.DIST(AND(EO$6&gt;=$F11,EO$6&lt;=$H11)*(EO$6-$F11+1),$J11/2,$M11,TRUE)-_xlfn.NORM.DIST(AND(EO$6&gt;=$F11,EO$6&lt;=$H11)*(EN$6-$F11+1),$J11/2,$M11,TRUE))/(1-2*_xlfn.NORM.DIST(0,$J11/2,$M11,TRUE))*$D11+($K11="Steady Growth")*(AND(EO$6&gt;=$F11,EO$6&lt;=$H11)*((EO$6-$F11+1)/($J11*($J11+1)/2)*$D11))+($K11="custom")*CustCF!EI11</f>
        <v>0</v>
      </c>
      <c r="EP11" s="95">
        <f>($K11="Bell Curve")*(_xlfn.NORM.DIST(AND(EP$6&gt;=$F11,EP$6&lt;=$H11)*(EP$6-$F11+1),$J11/2,$M11,TRUE)-_xlfn.NORM.DIST(AND(EP$6&gt;=$F11,EP$6&lt;=$H11)*(EO$6-$F11+1),$J11/2,$M11,TRUE))/(1-2*_xlfn.NORM.DIST(0,$J11/2,$M11,TRUE))*$D11+($K11="Steady Growth")*(AND(EP$6&gt;=$F11,EP$6&lt;=$H11)*((EP$6-$F11+1)/($J11*($J11+1)/2)*$D11))+($K11="custom")*CustCF!EJ11</f>
        <v>0</v>
      </c>
      <c r="EQ11" s="95">
        <f>($K11="Bell Curve")*(_xlfn.NORM.DIST(AND(EQ$6&gt;=$F11,EQ$6&lt;=$H11)*(EQ$6-$F11+1),$J11/2,$M11,TRUE)-_xlfn.NORM.DIST(AND(EQ$6&gt;=$F11,EQ$6&lt;=$H11)*(EP$6-$F11+1),$J11/2,$M11,TRUE))/(1-2*_xlfn.NORM.DIST(0,$J11/2,$M11,TRUE))*$D11+($K11="Steady Growth")*(AND(EQ$6&gt;=$F11,EQ$6&lt;=$H11)*((EQ$6-$F11+1)/($J11*($J11+1)/2)*$D11))+($K11="custom")*CustCF!EK11</f>
        <v>0</v>
      </c>
      <c r="ER11" s="95">
        <f>($K11="Bell Curve")*(_xlfn.NORM.DIST(AND(ER$6&gt;=$F11,ER$6&lt;=$H11)*(ER$6-$F11+1),$J11/2,$M11,TRUE)-_xlfn.NORM.DIST(AND(ER$6&gt;=$F11,ER$6&lt;=$H11)*(EQ$6-$F11+1),$J11/2,$M11,TRUE))/(1-2*_xlfn.NORM.DIST(0,$J11/2,$M11,TRUE))*$D11+($K11="Steady Growth")*(AND(ER$6&gt;=$F11,ER$6&lt;=$H11)*((ER$6-$F11+1)/($J11*($J11+1)/2)*$D11))+($K11="custom")*CustCF!EL11</f>
        <v>0</v>
      </c>
      <c r="ES11" s="95">
        <f>($K11="Bell Curve")*(_xlfn.NORM.DIST(AND(ES$6&gt;=$F11,ES$6&lt;=$H11)*(ES$6-$F11+1),$J11/2,$M11,TRUE)-_xlfn.NORM.DIST(AND(ES$6&gt;=$F11,ES$6&lt;=$H11)*(ER$6-$F11+1),$J11/2,$M11,TRUE))/(1-2*_xlfn.NORM.DIST(0,$J11/2,$M11,TRUE))*$D11+($K11="Steady Growth")*(AND(ES$6&gt;=$F11,ES$6&lt;=$H11)*((ES$6-$F11+1)/($J11*($J11+1)/2)*$D11))+($K11="custom")*CustCF!EM11</f>
        <v>0</v>
      </c>
      <c r="ET11" s="95">
        <f>($K11="Bell Curve")*(_xlfn.NORM.DIST(AND(ET$6&gt;=$F11,ET$6&lt;=$H11)*(ET$6-$F11+1),$J11/2,$M11,TRUE)-_xlfn.NORM.DIST(AND(ET$6&gt;=$F11,ET$6&lt;=$H11)*(ES$6-$F11+1),$J11/2,$M11,TRUE))/(1-2*_xlfn.NORM.DIST(0,$J11/2,$M11,TRUE))*$D11+($K11="Steady Growth")*(AND(ET$6&gt;=$F11,ET$6&lt;=$H11)*((ET$6-$F11+1)/($J11*($J11+1)/2)*$D11))+($K11="custom")*CustCF!EN11</f>
        <v>0</v>
      </c>
      <c r="EU11" s="95">
        <f>($K11="Bell Curve")*(_xlfn.NORM.DIST(AND(EU$6&gt;=$F11,EU$6&lt;=$H11)*(EU$6-$F11+1),$J11/2,$M11,TRUE)-_xlfn.NORM.DIST(AND(EU$6&gt;=$F11,EU$6&lt;=$H11)*(ET$6-$F11+1),$J11/2,$M11,TRUE))/(1-2*_xlfn.NORM.DIST(0,$J11/2,$M11,TRUE))*$D11+($K11="Steady Growth")*(AND(EU$6&gt;=$F11,EU$6&lt;=$H11)*((EU$6-$F11+1)/($J11*($J11+1)/2)*$D11))+($K11="custom")*CustCF!EO11</f>
        <v>0</v>
      </c>
      <c r="EV11" s="95">
        <f>($K11="Bell Curve")*(_xlfn.NORM.DIST(AND(EV$6&gt;=$F11,EV$6&lt;=$H11)*(EV$6-$F11+1),$J11/2,$M11,TRUE)-_xlfn.NORM.DIST(AND(EV$6&gt;=$F11,EV$6&lt;=$H11)*(EU$6-$F11+1),$J11/2,$M11,TRUE))/(1-2*_xlfn.NORM.DIST(0,$J11/2,$M11,TRUE))*$D11+($K11="Steady Growth")*(AND(EV$6&gt;=$F11,EV$6&lt;=$H11)*((EV$6-$F11+1)/($J11*($J11+1)/2)*$D11))+($K11="custom")*CustCF!EP11</f>
        <v>0</v>
      </c>
      <c r="EW11" s="95">
        <f>($K11="Bell Curve")*(_xlfn.NORM.DIST(AND(EW$6&gt;=$F11,EW$6&lt;=$H11)*(EW$6-$F11+1),$J11/2,$M11,TRUE)-_xlfn.NORM.DIST(AND(EW$6&gt;=$F11,EW$6&lt;=$H11)*(EV$6-$F11+1),$J11/2,$M11,TRUE))/(1-2*_xlfn.NORM.DIST(0,$J11/2,$M11,TRUE))*$D11+($K11="Steady Growth")*(AND(EW$6&gt;=$F11,EW$6&lt;=$H11)*((EW$6-$F11+1)/($J11*($J11+1)/2)*$D11))+($K11="custom")*CustCF!EQ11</f>
        <v>0</v>
      </c>
      <c r="EX11" s="95">
        <f>($K11="Bell Curve")*(_xlfn.NORM.DIST(AND(EX$6&gt;=$F11,EX$6&lt;=$H11)*(EX$6-$F11+1),$J11/2,$M11,TRUE)-_xlfn.NORM.DIST(AND(EX$6&gt;=$F11,EX$6&lt;=$H11)*(EW$6-$F11+1),$J11/2,$M11,TRUE))/(1-2*_xlfn.NORM.DIST(0,$J11/2,$M11,TRUE))*$D11+($K11="Steady Growth")*(AND(EX$6&gt;=$F11,EX$6&lt;=$H11)*((EX$6-$F11+1)/($J11*($J11+1)/2)*$D11))+($K11="custom")*CustCF!ER11</f>
        <v>0</v>
      </c>
      <c r="EY11" s="95">
        <f>($K11="Bell Curve")*(_xlfn.NORM.DIST(AND(EY$6&gt;=$F11,EY$6&lt;=$H11)*(EY$6-$F11+1),$J11/2,$M11,TRUE)-_xlfn.NORM.DIST(AND(EY$6&gt;=$F11,EY$6&lt;=$H11)*(EX$6-$F11+1),$J11/2,$M11,TRUE))/(1-2*_xlfn.NORM.DIST(0,$J11/2,$M11,TRUE))*$D11+($K11="Steady Growth")*(AND(EY$6&gt;=$F11,EY$6&lt;=$H11)*((EY$6-$F11+1)/($J11*($J11+1)/2)*$D11))+($K11="custom")*CustCF!ES11</f>
        <v>0</v>
      </c>
      <c r="EZ11" s="95">
        <f>($K11="Bell Curve")*(_xlfn.NORM.DIST(AND(EZ$6&gt;=$F11,EZ$6&lt;=$H11)*(EZ$6-$F11+1),$J11/2,$M11,TRUE)-_xlfn.NORM.DIST(AND(EZ$6&gt;=$F11,EZ$6&lt;=$H11)*(EY$6-$F11+1),$J11/2,$M11,TRUE))/(1-2*_xlfn.NORM.DIST(0,$J11/2,$M11,TRUE))*$D11+($K11="Steady Growth")*(AND(EZ$6&gt;=$F11,EZ$6&lt;=$H11)*((EZ$6-$F11+1)/($J11*($J11+1)/2)*$D11))+($K11="custom")*CustCF!ET11</f>
        <v>0</v>
      </c>
      <c r="FA11" s="95">
        <f>($K11="Bell Curve")*(_xlfn.NORM.DIST(AND(FA$6&gt;=$F11,FA$6&lt;=$H11)*(FA$6-$F11+1),$J11/2,$M11,TRUE)-_xlfn.NORM.DIST(AND(FA$6&gt;=$F11,FA$6&lt;=$H11)*(EZ$6-$F11+1),$J11/2,$M11,TRUE))/(1-2*_xlfn.NORM.DIST(0,$J11/2,$M11,TRUE))*$D11+($K11="Steady Growth")*(AND(FA$6&gt;=$F11,FA$6&lt;=$H11)*((FA$6-$F11+1)/($J11*($J11+1)/2)*$D11))+($K11="custom")*CustCF!EU11</f>
        <v>0</v>
      </c>
      <c r="FB11" s="95">
        <f>($K11="Bell Curve")*(_xlfn.NORM.DIST(AND(FB$6&gt;=$F11,FB$6&lt;=$H11)*(FB$6-$F11+1),$J11/2,$M11,TRUE)-_xlfn.NORM.DIST(AND(FB$6&gt;=$F11,FB$6&lt;=$H11)*(FA$6-$F11+1),$J11/2,$M11,TRUE))/(1-2*_xlfn.NORM.DIST(0,$J11/2,$M11,TRUE))*$D11+($K11="Steady Growth")*(AND(FB$6&gt;=$F11,FB$6&lt;=$H11)*((FB$6-$F11+1)/($J11*($J11+1)/2)*$D11))+($K11="custom")*CustCF!EV11</f>
        <v>0</v>
      </c>
      <c r="FC11" s="95">
        <f>($K11="Bell Curve")*(_xlfn.NORM.DIST(AND(FC$6&gt;=$F11,FC$6&lt;=$H11)*(FC$6-$F11+1),$J11/2,$M11,TRUE)-_xlfn.NORM.DIST(AND(FC$6&gt;=$F11,FC$6&lt;=$H11)*(FB$6-$F11+1),$J11/2,$M11,TRUE))/(1-2*_xlfn.NORM.DIST(0,$J11/2,$M11,TRUE))*$D11+($K11="Steady Growth")*(AND(FC$6&gt;=$F11,FC$6&lt;=$H11)*((FC$6-$F11+1)/($J11*($J11+1)/2)*$D11))+($K11="custom")*CustCF!EW11</f>
        <v>0</v>
      </c>
      <c r="FD11" s="95">
        <f>($K11="Bell Curve")*(_xlfn.NORM.DIST(AND(FD$6&gt;=$F11,FD$6&lt;=$H11)*(FD$6-$F11+1),$J11/2,$M11,TRUE)-_xlfn.NORM.DIST(AND(FD$6&gt;=$F11,FD$6&lt;=$H11)*(FC$6-$F11+1),$J11/2,$M11,TRUE))/(1-2*_xlfn.NORM.DIST(0,$J11/2,$M11,TRUE))*$D11+($K11="Steady Growth")*(AND(FD$6&gt;=$F11,FD$6&lt;=$H11)*((FD$6-$F11+1)/($J11*($J11+1)/2)*$D11))+($K11="custom")*CustCF!EX11</f>
        <v>0</v>
      </c>
      <c r="FE11" s="95">
        <f>($K11="Bell Curve")*(_xlfn.NORM.DIST(AND(FE$6&gt;=$F11,FE$6&lt;=$H11)*(FE$6-$F11+1),$J11/2,$M11,TRUE)-_xlfn.NORM.DIST(AND(FE$6&gt;=$F11,FE$6&lt;=$H11)*(FD$6-$F11+1),$J11/2,$M11,TRUE))/(1-2*_xlfn.NORM.DIST(0,$J11/2,$M11,TRUE))*$D11+($K11="Steady Growth")*(AND(FE$6&gt;=$F11,FE$6&lt;=$H11)*((FE$6-$F11+1)/($J11*($J11+1)/2)*$D11))+($K11="custom")*CustCF!EY11</f>
        <v>0</v>
      </c>
      <c r="FF11" s="95">
        <f>($K11="Bell Curve")*(_xlfn.NORM.DIST(AND(FF$6&gt;=$F11,FF$6&lt;=$H11)*(FF$6-$F11+1),$J11/2,$M11,TRUE)-_xlfn.NORM.DIST(AND(FF$6&gt;=$F11,FF$6&lt;=$H11)*(FE$6-$F11+1),$J11/2,$M11,TRUE))/(1-2*_xlfn.NORM.DIST(0,$J11/2,$M11,TRUE))*$D11+($K11="Steady Growth")*(AND(FF$6&gt;=$F11,FF$6&lt;=$H11)*((FF$6-$F11+1)/($J11*($J11+1)/2)*$D11))+($K11="custom")*CustCF!EZ11</f>
        <v>0</v>
      </c>
      <c r="FG11" s="95">
        <f>($K11="Bell Curve")*(_xlfn.NORM.DIST(AND(FG$6&gt;=$F11,FG$6&lt;=$H11)*(FG$6-$F11+1),$J11/2,$M11,TRUE)-_xlfn.NORM.DIST(AND(FG$6&gt;=$F11,FG$6&lt;=$H11)*(FF$6-$F11+1),$J11/2,$M11,TRUE))/(1-2*_xlfn.NORM.DIST(0,$J11/2,$M11,TRUE))*$D11+($K11="Steady Growth")*(AND(FG$6&gt;=$F11,FG$6&lt;=$H11)*((FG$6-$F11+1)/($J11*($J11+1)/2)*$D11))+($K11="custom")*CustCF!FA11</f>
        <v>0</v>
      </c>
      <c r="FH11" s="95">
        <f>($K11="Bell Curve")*(_xlfn.NORM.DIST(AND(FH$6&gt;=$F11,FH$6&lt;=$H11)*(FH$6-$F11+1),$J11/2,$M11,TRUE)-_xlfn.NORM.DIST(AND(FH$6&gt;=$F11,FH$6&lt;=$H11)*(FG$6-$F11+1),$J11/2,$M11,TRUE))/(1-2*_xlfn.NORM.DIST(0,$J11/2,$M11,TRUE))*$D11+($K11="Steady Growth")*(AND(FH$6&gt;=$F11,FH$6&lt;=$H11)*((FH$6-$F11+1)/($J11*($J11+1)/2)*$D11))+($K11="custom")*CustCF!FB11</f>
        <v>0</v>
      </c>
      <c r="FI11" s="95">
        <f>($K11="Bell Curve")*(_xlfn.NORM.DIST(AND(FI$6&gt;=$F11,FI$6&lt;=$H11)*(FI$6-$F11+1),$J11/2,$M11,TRUE)-_xlfn.NORM.DIST(AND(FI$6&gt;=$F11,FI$6&lt;=$H11)*(FH$6-$F11+1),$J11/2,$M11,TRUE))/(1-2*_xlfn.NORM.DIST(0,$J11/2,$M11,TRUE))*$D11+($K11="Steady Growth")*(AND(FI$6&gt;=$F11,FI$6&lt;=$H11)*((FI$6-$F11+1)/($J11*($J11+1)/2)*$D11))+($K11="custom")*CustCF!FC11</f>
        <v>0</v>
      </c>
      <c r="FJ11" s="95">
        <f>($K11="Bell Curve")*(_xlfn.NORM.DIST(AND(FJ$6&gt;=$F11,FJ$6&lt;=$H11)*(FJ$6-$F11+1),$J11/2,$M11,TRUE)-_xlfn.NORM.DIST(AND(FJ$6&gt;=$F11,FJ$6&lt;=$H11)*(FI$6-$F11+1),$J11/2,$M11,TRUE))/(1-2*_xlfn.NORM.DIST(0,$J11/2,$M11,TRUE))*$D11+($K11="Steady Growth")*(AND(FJ$6&gt;=$F11,FJ$6&lt;=$H11)*((FJ$6-$F11+1)/($J11*($J11+1)/2)*$D11))+($K11="custom")*CustCF!FD11</f>
        <v>0</v>
      </c>
      <c r="FK11" s="95">
        <f>($K11="Bell Curve")*(_xlfn.NORM.DIST(AND(FK$6&gt;=$F11,FK$6&lt;=$H11)*(FK$6-$F11+1),$J11/2,$M11,TRUE)-_xlfn.NORM.DIST(AND(FK$6&gt;=$F11,FK$6&lt;=$H11)*(FJ$6-$F11+1),$J11/2,$M11,TRUE))/(1-2*_xlfn.NORM.DIST(0,$J11/2,$M11,TRUE))*$D11+($K11="Steady Growth")*(AND(FK$6&gt;=$F11,FK$6&lt;=$H11)*((FK$6-$F11+1)/($J11*($J11+1)/2)*$D11))+($K11="custom")*CustCF!FE11</f>
        <v>0</v>
      </c>
      <c r="FL11" s="95">
        <f>($K11="Bell Curve")*(_xlfn.NORM.DIST(AND(FL$6&gt;=$F11,FL$6&lt;=$H11)*(FL$6-$F11+1),$J11/2,$M11,TRUE)-_xlfn.NORM.DIST(AND(FL$6&gt;=$F11,FL$6&lt;=$H11)*(FK$6-$F11+1),$J11/2,$M11,TRUE))/(1-2*_xlfn.NORM.DIST(0,$J11/2,$M11,TRUE))*$D11+($K11="Steady Growth")*(AND(FL$6&gt;=$F11,FL$6&lt;=$H11)*((FL$6-$F11+1)/($J11*($J11+1)/2)*$D11))+($K11="custom")*CustCF!FF11</f>
        <v>0</v>
      </c>
      <c r="FM11" s="95">
        <f>($K11="Bell Curve")*(_xlfn.NORM.DIST(AND(FM$6&gt;=$F11,FM$6&lt;=$H11)*(FM$6-$F11+1),$J11/2,$M11,TRUE)-_xlfn.NORM.DIST(AND(FM$6&gt;=$F11,FM$6&lt;=$H11)*(FL$6-$F11+1),$J11/2,$M11,TRUE))/(1-2*_xlfn.NORM.DIST(0,$J11/2,$M11,TRUE))*$D11+($K11="Steady Growth")*(AND(FM$6&gt;=$F11,FM$6&lt;=$H11)*((FM$6-$F11+1)/($J11*($J11+1)/2)*$D11))+($K11="custom")*CustCF!FG11</f>
        <v>0</v>
      </c>
      <c r="FN11" s="95">
        <f>($K11="Bell Curve")*(_xlfn.NORM.DIST(AND(FN$6&gt;=$F11,FN$6&lt;=$H11)*(FN$6-$F11+1),$J11/2,$M11,TRUE)-_xlfn.NORM.DIST(AND(FN$6&gt;=$F11,FN$6&lt;=$H11)*(FM$6-$F11+1),$J11/2,$M11,TRUE))/(1-2*_xlfn.NORM.DIST(0,$J11/2,$M11,TRUE))*$D11+($K11="Steady Growth")*(AND(FN$6&gt;=$F11,FN$6&lt;=$H11)*((FN$6-$F11+1)/($J11*($J11+1)/2)*$D11))+($K11="custom")*CustCF!FH11</f>
        <v>0</v>
      </c>
      <c r="FO11" s="95">
        <f>($K11="Bell Curve")*(_xlfn.NORM.DIST(AND(FO$6&gt;=$F11,FO$6&lt;=$H11)*(FO$6-$F11+1),$J11/2,$M11,TRUE)-_xlfn.NORM.DIST(AND(FO$6&gt;=$F11,FO$6&lt;=$H11)*(FN$6-$F11+1),$J11/2,$M11,TRUE))/(1-2*_xlfn.NORM.DIST(0,$J11/2,$M11,TRUE))*$D11+($K11="Steady Growth")*(AND(FO$6&gt;=$F11,FO$6&lt;=$H11)*((FO$6-$F11+1)/($J11*($J11+1)/2)*$D11))+($K11="custom")*CustCF!FI11</f>
        <v>0</v>
      </c>
      <c r="FP11" s="95">
        <f>($K11="Bell Curve")*(_xlfn.NORM.DIST(AND(FP$6&gt;=$F11,FP$6&lt;=$H11)*(FP$6-$F11+1),$J11/2,$M11,TRUE)-_xlfn.NORM.DIST(AND(FP$6&gt;=$F11,FP$6&lt;=$H11)*(FO$6-$F11+1),$J11/2,$M11,TRUE))/(1-2*_xlfn.NORM.DIST(0,$J11/2,$M11,TRUE))*$D11+($K11="Steady Growth")*(AND(FP$6&gt;=$F11,FP$6&lt;=$H11)*((FP$6-$F11+1)/($J11*($J11+1)/2)*$D11))+($K11="custom")*CustCF!FJ11</f>
        <v>0</v>
      </c>
      <c r="FQ11" s="95">
        <f>($K11="Bell Curve")*(_xlfn.NORM.DIST(AND(FQ$6&gt;=$F11,FQ$6&lt;=$H11)*(FQ$6-$F11+1),$J11/2,$M11,TRUE)-_xlfn.NORM.DIST(AND(FQ$6&gt;=$F11,FQ$6&lt;=$H11)*(FP$6-$F11+1),$J11/2,$M11,TRUE))/(1-2*_xlfn.NORM.DIST(0,$J11/2,$M11,TRUE))*$D11+($K11="Steady Growth")*(AND(FQ$6&gt;=$F11,FQ$6&lt;=$H11)*((FQ$6-$F11+1)/($J11*($J11+1)/2)*$D11))+($K11="custom")*CustCF!FK11</f>
        <v>0</v>
      </c>
      <c r="FR11" s="95">
        <f>($K11="Bell Curve")*(_xlfn.NORM.DIST(AND(FR$6&gt;=$F11,FR$6&lt;=$H11)*(FR$6-$F11+1),$J11/2,$M11,TRUE)-_xlfn.NORM.DIST(AND(FR$6&gt;=$F11,FR$6&lt;=$H11)*(FQ$6-$F11+1),$J11/2,$M11,TRUE))/(1-2*_xlfn.NORM.DIST(0,$J11/2,$M11,TRUE))*$D11+($K11="Steady Growth")*(AND(FR$6&gt;=$F11,FR$6&lt;=$H11)*((FR$6-$F11+1)/($J11*($J11+1)/2)*$D11))+($K11="custom")*CustCF!FL11</f>
        <v>0</v>
      </c>
      <c r="FS11" s="95">
        <f>($K11="Bell Curve")*(_xlfn.NORM.DIST(AND(FS$6&gt;=$F11,FS$6&lt;=$H11)*(FS$6-$F11+1),$J11/2,$M11,TRUE)-_xlfn.NORM.DIST(AND(FS$6&gt;=$F11,FS$6&lt;=$H11)*(FR$6-$F11+1),$J11/2,$M11,TRUE))/(1-2*_xlfn.NORM.DIST(0,$J11/2,$M11,TRUE))*$D11+($K11="Steady Growth")*(AND(FS$6&gt;=$F11,FS$6&lt;=$H11)*((FS$6-$F11+1)/($J11*($J11+1)/2)*$D11))+($K11="custom")*CustCF!FM11</f>
        <v>0</v>
      </c>
      <c r="FT11" s="95">
        <f>($K11="Bell Curve")*(_xlfn.NORM.DIST(AND(FT$6&gt;=$F11,FT$6&lt;=$H11)*(FT$6-$F11+1),$J11/2,$M11,TRUE)-_xlfn.NORM.DIST(AND(FT$6&gt;=$F11,FT$6&lt;=$H11)*(FS$6-$F11+1),$J11/2,$M11,TRUE))/(1-2*_xlfn.NORM.DIST(0,$J11/2,$M11,TRUE))*$D11+($K11="Steady Growth")*(AND(FT$6&gt;=$F11,FT$6&lt;=$H11)*((FT$6-$F11+1)/($J11*($J11+1)/2)*$D11))+($K11="custom")*CustCF!FN11</f>
        <v>0</v>
      </c>
      <c r="FU11" s="95">
        <f>($K11="Bell Curve")*(_xlfn.NORM.DIST(AND(FU$6&gt;=$F11,FU$6&lt;=$H11)*(FU$6-$F11+1),$J11/2,$M11,TRUE)-_xlfn.NORM.DIST(AND(FU$6&gt;=$F11,FU$6&lt;=$H11)*(FT$6-$F11+1),$J11/2,$M11,TRUE))/(1-2*_xlfn.NORM.DIST(0,$J11/2,$M11,TRUE))*$D11+($K11="Steady Growth")*(AND(FU$6&gt;=$F11,FU$6&lt;=$H11)*((FU$6-$F11+1)/($J11*($J11+1)/2)*$D11))+($K11="custom")*CustCF!FO11</f>
        <v>0</v>
      </c>
      <c r="FV11" s="95">
        <f>($K11="Bell Curve")*(_xlfn.NORM.DIST(AND(FV$6&gt;=$F11,FV$6&lt;=$H11)*(FV$6-$F11+1),$J11/2,$M11,TRUE)-_xlfn.NORM.DIST(AND(FV$6&gt;=$F11,FV$6&lt;=$H11)*(FU$6-$F11+1),$J11/2,$M11,TRUE))/(1-2*_xlfn.NORM.DIST(0,$J11/2,$M11,TRUE))*$D11+($K11="Steady Growth")*(AND(FV$6&gt;=$F11,FV$6&lt;=$H11)*((FV$6-$F11+1)/($J11*($J11+1)/2)*$D11))+($K11="custom")*CustCF!FP11</f>
        <v>0</v>
      </c>
      <c r="FW11" s="95">
        <f>($K11="Bell Curve")*(_xlfn.NORM.DIST(AND(FW$6&gt;=$F11,FW$6&lt;=$H11)*(FW$6-$F11+1),$J11/2,$M11,TRUE)-_xlfn.NORM.DIST(AND(FW$6&gt;=$F11,FW$6&lt;=$H11)*(FV$6-$F11+1),$J11/2,$M11,TRUE))/(1-2*_xlfn.NORM.DIST(0,$J11/2,$M11,TRUE))*$D11+($K11="Steady Growth")*(AND(FW$6&gt;=$F11,FW$6&lt;=$H11)*((FW$6-$F11+1)/($J11*($J11+1)/2)*$D11))+($K11="custom")*CustCF!FQ11</f>
        <v>0</v>
      </c>
      <c r="FX11" s="95">
        <f>($K11="Bell Curve")*(_xlfn.NORM.DIST(AND(FX$6&gt;=$F11,FX$6&lt;=$H11)*(FX$6-$F11+1),$J11/2,$M11,TRUE)-_xlfn.NORM.DIST(AND(FX$6&gt;=$F11,FX$6&lt;=$H11)*(FW$6-$F11+1),$J11/2,$M11,TRUE))/(1-2*_xlfn.NORM.DIST(0,$J11/2,$M11,TRUE))*$D11+($K11="Steady Growth")*(AND(FX$6&gt;=$F11,FX$6&lt;=$H11)*((FX$6-$F11+1)/($J11*($J11+1)/2)*$D11))+($K11="custom")*CustCF!FR11</f>
        <v>0</v>
      </c>
      <c r="FY11" s="95">
        <f>($K11="Bell Curve")*(_xlfn.NORM.DIST(AND(FY$6&gt;=$F11,FY$6&lt;=$H11)*(FY$6-$F11+1),$J11/2,$M11,TRUE)-_xlfn.NORM.DIST(AND(FY$6&gt;=$F11,FY$6&lt;=$H11)*(FX$6-$F11+1),$J11/2,$M11,TRUE))/(1-2*_xlfn.NORM.DIST(0,$J11/2,$M11,TRUE))*$D11+($K11="Steady Growth")*(AND(FY$6&gt;=$F11,FY$6&lt;=$H11)*((FY$6-$F11+1)/($J11*($J11+1)/2)*$D11))+($K11="custom")*CustCF!FS11</f>
        <v>0</v>
      </c>
      <c r="FZ11" s="95">
        <f>($K11="Bell Curve")*(_xlfn.NORM.DIST(AND(FZ$6&gt;=$F11,FZ$6&lt;=$H11)*(FZ$6-$F11+1),$J11/2,$M11,TRUE)-_xlfn.NORM.DIST(AND(FZ$6&gt;=$F11,FZ$6&lt;=$H11)*(FY$6-$F11+1),$J11/2,$M11,TRUE))/(1-2*_xlfn.NORM.DIST(0,$J11/2,$M11,TRUE))*$D11+($K11="Steady Growth")*(AND(FZ$6&gt;=$F11,FZ$6&lt;=$H11)*((FZ$6-$F11+1)/($J11*($J11+1)/2)*$D11))+($K11="custom")*CustCF!FT11</f>
        <v>0</v>
      </c>
      <c r="GA11" s="95">
        <f>($K11="Bell Curve")*(_xlfn.NORM.DIST(AND(GA$6&gt;=$F11,GA$6&lt;=$H11)*(GA$6-$F11+1),$J11/2,$M11,TRUE)-_xlfn.NORM.DIST(AND(GA$6&gt;=$F11,GA$6&lt;=$H11)*(FZ$6-$F11+1),$J11/2,$M11,TRUE))/(1-2*_xlfn.NORM.DIST(0,$J11/2,$M11,TRUE))*$D11+($K11="Steady Growth")*(AND(GA$6&gt;=$F11,GA$6&lt;=$H11)*((GA$6-$F11+1)/($J11*($J11+1)/2)*$D11))+($K11="custom")*CustCF!FU11</f>
        <v>0</v>
      </c>
      <c r="GB11" s="95">
        <f>($K11="Bell Curve")*(_xlfn.NORM.DIST(AND(GB$6&gt;=$F11,GB$6&lt;=$H11)*(GB$6-$F11+1),$J11/2,$M11,TRUE)-_xlfn.NORM.DIST(AND(GB$6&gt;=$F11,GB$6&lt;=$H11)*(GA$6-$F11+1),$J11/2,$M11,TRUE))/(1-2*_xlfn.NORM.DIST(0,$J11/2,$M11,TRUE))*$D11+($K11="Steady Growth")*(AND(GB$6&gt;=$F11,GB$6&lt;=$H11)*((GB$6-$F11+1)/($J11*($J11+1)/2)*$D11))+($K11="custom")*CustCF!FV11</f>
        <v>0</v>
      </c>
      <c r="GC11" s="95">
        <f>($K11="Bell Curve")*(_xlfn.NORM.DIST(AND(GC$6&gt;=$F11,GC$6&lt;=$H11)*(GC$6-$F11+1),$J11/2,$M11,TRUE)-_xlfn.NORM.DIST(AND(GC$6&gt;=$F11,GC$6&lt;=$H11)*(GB$6-$F11+1),$J11/2,$M11,TRUE))/(1-2*_xlfn.NORM.DIST(0,$J11/2,$M11,TRUE))*$D11+($K11="Steady Growth")*(AND(GC$6&gt;=$F11,GC$6&lt;=$H11)*((GC$6-$F11+1)/($J11*($J11+1)/2)*$D11))+($K11="custom")*CustCF!FW11</f>
        <v>0</v>
      </c>
      <c r="GD11" s="95">
        <f>($K11="Bell Curve")*(_xlfn.NORM.DIST(AND(GD$6&gt;=$F11,GD$6&lt;=$H11)*(GD$6-$F11+1),$J11/2,$M11,TRUE)-_xlfn.NORM.DIST(AND(GD$6&gt;=$F11,GD$6&lt;=$H11)*(GC$6-$F11+1),$J11/2,$M11,TRUE))/(1-2*_xlfn.NORM.DIST(0,$J11/2,$M11,TRUE))*$D11+($K11="Steady Growth")*(AND(GD$6&gt;=$F11,GD$6&lt;=$H11)*((GD$6-$F11+1)/($J11*($J11+1)/2)*$D11))+($K11="custom")*CustCF!FX11</f>
        <v>0</v>
      </c>
      <c r="GE11" s="95">
        <f>($K11="Bell Curve")*(_xlfn.NORM.DIST(AND(GE$6&gt;=$F11,GE$6&lt;=$H11)*(GE$6-$F11+1),$J11/2,$M11,TRUE)-_xlfn.NORM.DIST(AND(GE$6&gt;=$F11,GE$6&lt;=$H11)*(GD$6-$F11+1),$J11/2,$M11,TRUE))/(1-2*_xlfn.NORM.DIST(0,$J11/2,$M11,TRUE))*$D11+($K11="Steady Growth")*(AND(GE$6&gt;=$F11,GE$6&lt;=$H11)*((GE$6-$F11+1)/($J11*($J11+1)/2)*$D11))+($K11="custom")*CustCF!FY11</f>
        <v>0</v>
      </c>
      <c r="GF11" s="95">
        <f>($K11="Bell Curve")*(_xlfn.NORM.DIST(AND(GF$6&gt;=$F11,GF$6&lt;=$H11)*(GF$6-$F11+1),$J11/2,$M11,TRUE)-_xlfn.NORM.DIST(AND(GF$6&gt;=$F11,GF$6&lt;=$H11)*(GE$6-$F11+1),$J11/2,$M11,TRUE))/(1-2*_xlfn.NORM.DIST(0,$J11/2,$M11,TRUE))*$D11+($K11="Steady Growth")*(AND(GF$6&gt;=$F11,GF$6&lt;=$H11)*((GF$6-$F11+1)/($J11*($J11+1)/2)*$D11))+($K11="custom")*CustCF!FZ11</f>
        <v>0</v>
      </c>
      <c r="GG11" s="95">
        <f>($K11="Bell Curve")*(_xlfn.NORM.DIST(AND(GG$6&gt;=$F11,GG$6&lt;=$H11)*(GG$6-$F11+1),$J11/2,$M11,TRUE)-_xlfn.NORM.DIST(AND(GG$6&gt;=$F11,GG$6&lt;=$H11)*(GF$6-$F11+1),$J11/2,$M11,TRUE))/(1-2*_xlfn.NORM.DIST(0,$J11/2,$M11,TRUE))*$D11+($K11="Steady Growth")*(AND(GG$6&gt;=$F11,GG$6&lt;=$H11)*((GG$6-$F11+1)/($J11*($J11+1)/2)*$D11))+($K11="custom")*CustCF!GA11</f>
        <v>0</v>
      </c>
      <c r="GH11" s="95">
        <f>($K11="Bell Curve")*(_xlfn.NORM.DIST(AND(GH$6&gt;=$F11,GH$6&lt;=$H11)*(GH$6-$F11+1),$J11/2,$M11,TRUE)-_xlfn.NORM.DIST(AND(GH$6&gt;=$F11,GH$6&lt;=$H11)*(GG$6-$F11+1),$J11/2,$M11,TRUE))/(1-2*_xlfn.NORM.DIST(0,$J11/2,$M11,TRUE))*$D11+($K11="Steady Growth")*(AND(GH$6&gt;=$F11,GH$6&lt;=$H11)*((GH$6-$F11+1)/($J11*($J11+1)/2)*$D11))+($K11="custom")*CustCF!GB11</f>
        <v>0</v>
      </c>
      <c r="GI11" s="95">
        <f>($K11="Bell Curve")*(_xlfn.NORM.DIST(AND(GI$6&gt;=$F11,GI$6&lt;=$H11)*(GI$6-$F11+1),$J11/2,$M11,TRUE)-_xlfn.NORM.DIST(AND(GI$6&gt;=$F11,GI$6&lt;=$H11)*(GH$6-$F11+1),$J11/2,$M11,TRUE))/(1-2*_xlfn.NORM.DIST(0,$J11/2,$M11,TRUE))*$D11+($K11="Steady Growth")*(AND(GI$6&gt;=$F11,GI$6&lt;=$H11)*((GI$6-$F11+1)/($J11*($J11+1)/2)*$D11))+($K11="custom")*CustCF!GC11</f>
        <v>0</v>
      </c>
      <c r="GJ11" s="95">
        <f>($K11="Bell Curve")*(_xlfn.NORM.DIST(AND(GJ$6&gt;=$F11,GJ$6&lt;=$H11)*(GJ$6-$F11+1),$J11/2,$M11,TRUE)-_xlfn.NORM.DIST(AND(GJ$6&gt;=$F11,GJ$6&lt;=$H11)*(GI$6-$F11+1),$J11/2,$M11,TRUE))/(1-2*_xlfn.NORM.DIST(0,$J11/2,$M11,TRUE))*$D11+($K11="Steady Growth")*(AND(GJ$6&gt;=$F11,GJ$6&lt;=$H11)*((GJ$6-$F11+1)/($J11*($J11+1)/2)*$D11))+($K11="custom")*CustCF!GD11</f>
        <v>0</v>
      </c>
      <c r="GK11" s="95">
        <f>($K11="Bell Curve")*(_xlfn.NORM.DIST(AND(GK$6&gt;=$F11,GK$6&lt;=$H11)*(GK$6-$F11+1),$J11/2,$M11,TRUE)-_xlfn.NORM.DIST(AND(GK$6&gt;=$F11,GK$6&lt;=$H11)*(GJ$6-$F11+1),$J11/2,$M11,TRUE))/(1-2*_xlfn.NORM.DIST(0,$J11/2,$M11,TRUE))*$D11+($K11="Steady Growth")*(AND(GK$6&gt;=$F11,GK$6&lt;=$H11)*((GK$6-$F11+1)/($J11*($J11+1)/2)*$D11))+($K11="custom")*CustCF!GE11</f>
        <v>0</v>
      </c>
      <c r="GL11" s="95">
        <f>($K11="Bell Curve")*(_xlfn.NORM.DIST(AND(GL$6&gt;=$F11,GL$6&lt;=$H11)*(GL$6-$F11+1),$J11/2,$M11,TRUE)-_xlfn.NORM.DIST(AND(GL$6&gt;=$F11,GL$6&lt;=$H11)*(GK$6-$F11+1),$J11/2,$M11,TRUE))/(1-2*_xlfn.NORM.DIST(0,$J11/2,$M11,TRUE))*$D11+($K11="Steady Growth")*(AND(GL$6&gt;=$F11,GL$6&lt;=$H11)*((GL$6-$F11+1)/($J11*($J11+1)/2)*$D11))+($K11="custom")*CustCF!GF11</f>
        <v>0</v>
      </c>
      <c r="GM11" s="95">
        <f>($K11="Bell Curve")*(_xlfn.NORM.DIST(AND(GM$6&gt;=$F11,GM$6&lt;=$H11)*(GM$6-$F11+1),$J11/2,$M11,TRUE)-_xlfn.NORM.DIST(AND(GM$6&gt;=$F11,GM$6&lt;=$H11)*(GL$6-$F11+1),$J11/2,$M11,TRUE))/(1-2*_xlfn.NORM.DIST(0,$J11/2,$M11,TRUE))*$D11+($K11="Steady Growth")*(AND(GM$6&gt;=$F11,GM$6&lt;=$H11)*((GM$6-$F11+1)/($J11*($J11+1)/2)*$D11))+($K11="custom")*CustCF!GG11</f>
        <v>0</v>
      </c>
      <c r="GN11" s="268">
        <f>($K11="Bell Curve")*(_xlfn.NORM.DIST(AND(GN$6&gt;=$F11,GN$6&lt;=$H11)*(GN$6-$F11+1),$J11/2,$M11,TRUE)-_xlfn.NORM.DIST(AND(GN$6&gt;=$F11,GN$6&lt;=$H11)*(GM$6-$F11+1),$J11/2,$M11,TRUE))/(1-2*_xlfn.NORM.DIST(0,$J11/2,$M11,TRUE))*$D11+($K11="Steady Growth")*(AND(GN$6&gt;=$F11,GN$6&lt;=$H11)*((GN$6-$F11+1)/($J11*($J11+1)/2)*$D11))+($K11="custom")*CustCF!GH11</f>
        <v>0</v>
      </c>
      <c r="GO11" s="1"/>
      <c r="GP11" s="67"/>
    </row>
    <row r="12" spans="1:198" customFormat="1" hidden="1" outlineLevel="1" x14ac:dyDescent="0.75">
      <c r="A12" s="1"/>
      <c r="B12" s="1"/>
      <c r="C12" s="262" t="str">
        <f>Budget!P13</f>
        <v>Professional Cost: LDD, FDD, &amp; B.DD</v>
      </c>
      <c r="D12" s="19">
        <f>Budget!Q13</f>
        <v>120000</v>
      </c>
      <c r="E12" s="19">
        <f t="shared" si="23"/>
        <v>0</v>
      </c>
      <c r="F12" s="263">
        <v>0</v>
      </c>
      <c r="G12" s="257">
        <f>IF(L12="custom",CustCF!F12,INDEX($P$8:$GN$8,MATCH(F12,$P$6:$GN$6,0)))</f>
        <v>46053</v>
      </c>
      <c r="H12" s="263">
        <v>0</v>
      </c>
      <c r="I12" s="257">
        <f>IF(L12="custom",CustCF!G12,INDEX($P$8:$GN$8,MATCH(H12,$P$6:$GN$6,0)))</f>
        <v>46053</v>
      </c>
      <c r="J12" s="260">
        <f t="shared" si="24"/>
        <v>1</v>
      </c>
      <c r="K12" s="265" t="s">
        <v>116</v>
      </c>
      <c r="L12" s="266" t="s">
        <v>117</v>
      </c>
      <c r="M12" s="267">
        <f t="shared" si="25"/>
        <v>10000000</v>
      </c>
      <c r="N12" s="18">
        <f t="shared" si="15"/>
        <v>119999.99983302502</v>
      </c>
      <c r="O12" s="1372">
        <f t="shared" si="16"/>
        <v>-1.6697497630957514E-4</v>
      </c>
      <c r="P12" s="95">
        <f>($K12="Bell Curve")*(_xlfn.NORM.DIST(AND(P$6&gt;=$F12,P$6&lt;=$H12)*(P$6-$F12+1),$J12/2,$M12,TRUE)-_xlfn.NORM.DIST(AND(P$6&gt;=$F12,P$6&lt;=$H12)*(O$6-$F12+1),$J12/2,$M12,TRUE))/(1-2*_xlfn.NORM.DIST(0,$J12/2,$M12,TRUE))*$D12+($K12="Steady Growth")*(AND(P$6&gt;=$F12,P$6&lt;=$H12)*((P$6-$F12+1)/($J12*($J12+1)/2)*$D12))+($K12="custom")*CustCF!J12</f>
        <v>119999.99983302502</v>
      </c>
      <c r="Q12" s="95">
        <f>($K12="Bell Curve")*(_xlfn.NORM.DIST(AND(Q$6&gt;=$F12,Q$6&lt;=$H12)*(Q$6-$F12+1),$J12/2,$M12,TRUE)-_xlfn.NORM.DIST(AND(Q$6&gt;=$F12,Q$6&lt;=$H12)*(P$6-$F12+1),$J12/2,$M12,TRUE))/(1-2*_xlfn.NORM.DIST(0,$J12/2,$M12,TRUE))*$D12+($K12="Steady Growth")*(AND(Q$6&gt;=$F12,Q$6&lt;=$H12)*((Q$6-$F12+1)/($J12*($J12+1)/2)*$D12))+($K12="custom")*CustCF!K12</f>
        <v>0</v>
      </c>
      <c r="R12" s="95">
        <f>($K12="Bell Curve")*(_xlfn.NORM.DIST(AND(R$6&gt;=$F12,R$6&lt;=$H12)*(R$6-$F12+1),$J12/2,$M12,TRUE)-_xlfn.NORM.DIST(AND(R$6&gt;=$F12,R$6&lt;=$H12)*(Q$6-$F12+1),$J12/2,$M12,TRUE))/(1-2*_xlfn.NORM.DIST(0,$J12/2,$M12,TRUE))*$D12+($K12="Steady Growth")*(AND(R$6&gt;=$F12,R$6&lt;=$H12)*((R$6-$F12+1)/($J12*($J12+1)/2)*$D12))+($K12="custom")*CustCF!L12</f>
        <v>0</v>
      </c>
      <c r="S12" s="95">
        <f>($K12="Bell Curve")*(_xlfn.NORM.DIST(AND(S$6&gt;=$F12,S$6&lt;=$H12)*(S$6-$F12+1),$J12/2,$M12,TRUE)-_xlfn.NORM.DIST(AND(S$6&gt;=$F12,S$6&lt;=$H12)*(R$6-$F12+1),$J12/2,$M12,TRUE))/(1-2*_xlfn.NORM.DIST(0,$J12/2,$M12,TRUE))*$D12+($K12="Steady Growth")*(AND(S$6&gt;=$F12,S$6&lt;=$H12)*((S$6-$F12+1)/($J12*($J12+1)/2)*$D12))+($K12="custom")*CustCF!M12</f>
        <v>0</v>
      </c>
      <c r="T12" s="95">
        <f>($K12="Bell Curve")*(_xlfn.NORM.DIST(AND(T$6&gt;=$F12,T$6&lt;=$H12)*(T$6-$F12+1),$J12/2,$M12,TRUE)-_xlfn.NORM.DIST(AND(T$6&gt;=$F12,T$6&lt;=$H12)*(S$6-$F12+1),$J12/2,$M12,TRUE))/(1-2*_xlfn.NORM.DIST(0,$J12/2,$M12,TRUE))*$D12+($K12="Steady Growth")*(AND(T$6&gt;=$F12,T$6&lt;=$H12)*((T$6-$F12+1)/($J12*($J12+1)/2)*$D12))+($K12="custom")*CustCF!N12</f>
        <v>0</v>
      </c>
      <c r="U12" s="95">
        <f>($K12="Bell Curve")*(_xlfn.NORM.DIST(AND(U$6&gt;=$F12,U$6&lt;=$H12)*(U$6-$F12+1),$J12/2,$M12,TRUE)-_xlfn.NORM.DIST(AND(U$6&gt;=$F12,U$6&lt;=$H12)*(T$6-$F12+1),$J12/2,$M12,TRUE))/(1-2*_xlfn.NORM.DIST(0,$J12/2,$M12,TRUE))*$D12+($K12="Steady Growth")*(AND(U$6&gt;=$F12,U$6&lt;=$H12)*((U$6-$F12+1)/($J12*($J12+1)/2)*$D12))+($K12="custom")*CustCF!O12</f>
        <v>0</v>
      </c>
      <c r="V12" s="95">
        <f>($K12="Bell Curve")*(_xlfn.NORM.DIST(AND(V$6&gt;=$F12,V$6&lt;=$H12)*(V$6-$F12+1),$J12/2,$M12,TRUE)-_xlfn.NORM.DIST(AND(V$6&gt;=$F12,V$6&lt;=$H12)*(U$6-$F12+1),$J12/2,$M12,TRUE))/(1-2*_xlfn.NORM.DIST(0,$J12/2,$M12,TRUE))*$D12+($K12="Steady Growth")*(AND(V$6&gt;=$F12,V$6&lt;=$H12)*((V$6-$F12+1)/($J12*($J12+1)/2)*$D12))+($K12="custom")*CustCF!P12</f>
        <v>0</v>
      </c>
      <c r="W12" s="95">
        <f>($K12="Bell Curve")*(_xlfn.NORM.DIST(AND(W$6&gt;=$F12,W$6&lt;=$H12)*(W$6-$F12+1),$J12/2,$M12,TRUE)-_xlfn.NORM.DIST(AND(W$6&gt;=$F12,W$6&lt;=$H12)*(V$6-$F12+1),$J12/2,$M12,TRUE))/(1-2*_xlfn.NORM.DIST(0,$J12/2,$M12,TRUE))*$D12+($K12="Steady Growth")*(AND(W$6&gt;=$F12,W$6&lt;=$H12)*((W$6-$F12+1)/($J12*($J12+1)/2)*$D12))+($K12="custom")*CustCF!Q12</f>
        <v>0</v>
      </c>
      <c r="X12" s="95">
        <f>($K12="Bell Curve")*(_xlfn.NORM.DIST(AND(X$6&gt;=$F12,X$6&lt;=$H12)*(X$6-$F12+1),$J12/2,$M12,TRUE)-_xlfn.NORM.DIST(AND(X$6&gt;=$F12,X$6&lt;=$H12)*(W$6-$F12+1),$J12/2,$M12,TRUE))/(1-2*_xlfn.NORM.DIST(0,$J12/2,$M12,TRUE))*$D12+($K12="Steady Growth")*(AND(X$6&gt;=$F12,X$6&lt;=$H12)*((X$6-$F12+1)/($J12*($J12+1)/2)*$D12))+($K12="custom")*CustCF!R12</f>
        <v>0</v>
      </c>
      <c r="Y12" s="95">
        <f>($K12="Bell Curve")*(_xlfn.NORM.DIST(AND(Y$6&gt;=$F12,Y$6&lt;=$H12)*(Y$6-$F12+1),$J12/2,$M12,TRUE)-_xlfn.NORM.DIST(AND(Y$6&gt;=$F12,Y$6&lt;=$H12)*(X$6-$F12+1),$J12/2,$M12,TRUE))/(1-2*_xlfn.NORM.DIST(0,$J12/2,$M12,TRUE))*$D12+($K12="Steady Growth")*(AND(Y$6&gt;=$F12,Y$6&lt;=$H12)*((Y$6-$F12+1)/($J12*($J12+1)/2)*$D12))+($K12="custom")*CustCF!S12</f>
        <v>0</v>
      </c>
      <c r="Z12" s="95">
        <f>($K12="Bell Curve")*(_xlfn.NORM.DIST(AND(Z$6&gt;=$F12,Z$6&lt;=$H12)*(Z$6-$F12+1),$J12/2,$M12,TRUE)-_xlfn.NORM.DIST(AND(Z$6&gt;=$F12,Z$6&lt;=$H12)*(Y$6-$F12+1),$J12/2,$M12,TRUE))/(1-2*_xlfn.NORM.DIST(0,$J12/2,$M12,TRUE))*$D12+($K12="Steady Growth")*(AND(Z$6&gt;=$F12,Z$6&lt;=$H12)*((Z$6-$F12+1)/($J12*($J12+1)/2)*$D12))+($K12="custom")*CustCF!T12</f>
        <v>0</v>
      </c>
      <c r="AA12" s="95">
        <f>($K12="Bell Curve")*(_xlfn.NORM.DIST(AND(AA$6&gt;=$F12,AA$6&lt;=$H12)*(AA$6-$F12+1),$J12/2,$M12,TRUE)-_xlfn.NORM.DIST(AND(AA$6&gt;=$F12,AA$6&lt;=$H12)*(Z$6-$F12+1),$J12/2,$M12,TRUE))/(1-2*_xlfn.NORM.DIST(0,$J12/2,$M12,TRUE))*$D12+($K12="Steady Growth")*(AND(AA$6&gt;=$F12,AA$6&lt;=$H12)*((AA$6-$F12+1)/($J12*($J12+1)/2)*$D12))+($K12="custom")*CustCF!U12</f>
        <v>0</v>
      </c>
      <c r="AB12" s="95">
        <f>($K12="Bell Curve")*(_xlfn.NORM.DIST(AND(AB$6&gt;=$F12,AB$6&lt;=$H12)*(AB$6-$F12+1),$J12/2,$M12,TRUE)-_xlfn.NORM.DIST(AND(AB$6&gt;=$F12,AB$6&lt;=$H12)*(AA$6-$F12+1),$J12/2,$M12,TRUE))/(1-2*_xlfn.NORM.DIST(0,$J12/2,$M12,TRUE))*$D12+($K12="Steady Growth")*(AND(AB$6&gt;=$F12,AB$6&lt;=$H12)*((AB$6-$F12+1)/($J12*($J12+1)/2)*$D12))+($K12="custom")*CustCF!V12</f>
        <v>0</v>
      </c>
      <c r="AC12" s="95">
        <f>($K12="Bell Curve")*(_xlfn.NORM.DIST(AND(AC$6&gt;=$F12,AC$6&lt;=$H12)*(AC$6-$F12+1),$J12/2,$M12,TRUE)-_xlfn.NORM.DIST(AND(AC$6&gt;=$F12,AC$6&lt;=$H12)*(AB$6-$F12+1),$J12/2,$M12,TRUE))/(1-2*_xlfn.NORM.DIST(0,$J12/2,$M12,TRUE))*$D12+($K12="Steady Growth")*(AND(AC$6&gt;=$F12,AC$6&lt;=$H12)*((AC$6-$F12+1)/($J12*($J12+1)/2)*$D12))+($K12="custom")*CustCF!W12</f>
        <v>0</v>
      </c>
      <c r="AD12" s="95">
        <f>($K12="Bell Curve")*(_xlfn.NORM.DIST(AND(AD$6&gt;=$F12,AD$6&lt;=$H12)*(AD$6-$F12+1),$J12/2,$M12,TRUE)-_xlfn.NORM.DIST(AND(AD$6&gt;=$F12,AD$6&lt;=$H12)*(AC$6-$F12+1),$J12/2,$M12,TRUE))/(1-2*_xlfn.NORM.DIST(0,$J12/2,$M12,TRUE))*$D12+($K12="Steady Growth")*(AND(AD$6&gt;=$F12,AD$6&lt;=$H12)*((AD$6-$F12+1)/($J12*($J12+1)/2)*$D12))+($K12="custom")*CustCF!X12</f>
        <v>0</v>
      </c>
      <c r="AE12" s="95">
        <f>($K12="Bell Curve")*(_xlfn.NORM.DIST(AND(AE$6&gt;=$F12,AE$6&lt;=$H12)*(AE$6-$F12+1),$J12/2,$M12,TRUE)-_xlfn.NORM.DIST(AND(AE$6&gt;=$F12,AE$6&lt;=$H12)*(AD$6-$F12+1),$J12/2,$M12,TRUE))/(1-2*_xlfn.NORM.DIST(0,$J12/2,$M12,TRUE))*$D12+($K12="Steady Growth")*(AND(AE$6&gt;=$F12,AE$6&lt;=$H12)*((AE$6-$F12+1)/($J12*($J12+1)/2)*$D12))+($K12="custom")*CustCF!Y12</f>
        <v>0</v>
      </c>
      <c r="AF12" s="95">
        <f>($K12="Bell Curve")*(_xlfn.NORM.DIST(AND(AF$6&gt;=$F12,AF$6&lt;=$H12)*(AF$6-$F12+1),$J12/2,$M12,TRUE)-_xlfn.NORM.DIST(AND(AF$6&gt;=$F12,AF$6&lt;=$H12)*(AE$6-$F12+1),$J12/2,$M12,TRUE))/(1-2*_xlfn.NORM.DIST(0,$J12/2,$M12,TRUE))*$D12+($K12="Steady Growth")*(AND(AF$6&gt;=$F12,AF$6&lt;=$H12)*((AF$6-$F12+1)/($J12*($J12+1)/2)*$D12))+($K12="custom")*CustCF!Z12</f>
        <v>0</v>
      </c>
      <c r="AG12" s="95">
        <f>($K12="Bell Curve")*(_xlfn.NORM.DIST(AND(AG$6&gt;=$F12,AG$6&lt;=$H12)*(AG$6-$F12+1),$J12/2,$M12,TRUE)-_xlfn.NORM.DIST(AND(AG$6&gt;=$F12,AG$6&lt;=$H12)*(AF$6-$F12+1),$J12/2,$M12,TRUE))/(1-2*_xlfn.NORM.DIST(0,$J12/2,$M12,TRUE))*$D12+($K12="Steady Growth")*(AND(AG$6&gt;=$F12,AG$6&lt;=$H12)*((AG$6-$F12+1)/($J12*($J12+1)/2)*$D12))+($K12="custom")*CustCF!AA12</f>
        <v>0</v>
      </c>
      <c r="AH12" s="95">
        <f>($K12="Bell Curve")*(_xlfn.NORM.DIST(AND(AH$6&gt;=$F12,AH$6&lt;=$H12)*(AH$6-$F12+1),$J12/2,$M12,TRUE)-_xlfn.NORM.DIST(AND(AH$6&gt;=$F12,AH$6&lt;=$H12)*(AG$6-$F12+1),$J12/2,$M12,TRUE))/(1-2*_xlfn.NORM.DIST(0,$J12/2,$M12,TRUE))*$D12+($K12="Steady Growth")*(AND(AH$6&gt;=$F12,AH$6&lt;=$H12)*((AH$6-$F12+1)/($J12*($J12+1)/2)*$D12))+($K12="custom")*CustCF!AB12</f>
        <v>0</v>
      </c>
      <c r="AI12" s="95">
        <f>($K12="Bell Curve")*(_xlfn.NORM.DIST(AND(AI$6&gt;=$F12,AI$6&lt;=$H12)*(AI$6-$F12+1),$J12/2,$M12,TRUE)-_xlfn.NORM.DIST(AND(AI$6&gt;=$F12,AI$6&lt;=$H12)*(AH$6-$F12+1),$J12/2,$M12,TRUE))/(1-2*_xlfn.NORM.DIST(0,$J12/2,$M12,TRUE))*$D12+($K12="Steady Growth")*(AND(AI$6&gt;=$F12,AI$6&lt;=$H12)*((AI$6-$F12+1)/($J12*($J12+1)/2)*$D12))+($K12="custom")*CustCF!AC12</f>
        <v>0</v>
      </c>
      <c r="AJ12" s="95">
        <f>($K12="Bell Curve")*(_xlfn.NORM.DIST(AND(AJ$6&gt;=$F12,AJ$6&lt;=$H12)*(AJ$6-$F12+1),$J12/2,$M12,TRUE)-_xlfn.NORM.DIST(AND(AJ$6&gt;=$F12,AJ$6&lt;=$H12)*(AI$6-$F12+1),$J12/2,$M12,TRUE))/(1-2*_xlfn.NORM.DIST(0,$J12/2,$M12,TRUE))*$D12+($K12="Steady Growth")*(AND(AJ$6&gt;=$F12,AJ$6&lt;=$H12)*((AJ$6-$F12+1)/($J12*($J12+1)/2)*$D12))+($K12="custom")*CustCF!AD12</f>
        <v>0</v>
      </c>
      <c r="AK12" s="95">
        <f>($K12="Bell Curve")*(_xlfn.NORM.DIST(AND(AK$6&gt;=$F12,AK$6&lt;=$H12)*(AK$6-$F12+1),$J12/2,$M12,TRUE)-_xlfn.NORM.DIST(AND(AK$6&gt;=$F12,AK$6&lt;=$H12)*(AJ$6-$F12+1),$J12/2,$M12,TRUE))/(1-2*_xlfn.NORM.DIST(0,$J12/2,$M12,TRUE))*$D12+($K12="Steady Growth")*(AND(AK$6&gt;=$F12,AK$6&lt;=$H12)*((AK$6-$F12+1)/($J12*($J12+1)/2)*$D12))+($K12="custom")*CustCF!AE12</f>
        <v>0</v>
      </c>
      <c r="AL12" s="95">
        <f>($K12="Bell Curve")*(_xlfn.NORM.DIST(AND(AL$6&gt;=$F12,AL$6&lt;=$H12)*(AL$6-$F12+1),$J12/2,$M12,TRUE)-_xlfn.NORM.DIST(AND(AL$6&gt;=$F12,AL$6&lt;=$H12)*(AK$6-$F12+1),$J12/2,$M12,TRUE))/(1-2*_xlfn.NORM.DIST(0,$J12/2,$M12,TRUE))*$D12+($K12="Steady Growth")*(AND(AL$6&gt;=$F12,AL$6&lt;=$H12)*((AL$6-$F12+1)/($J12*($J12+1)/2)*$D12))+($K12="custom")*CustCF!AF12</f>
        <v>0</v>
      </c>
      <c r="AM12" s="95">
        <f>($K12="Bell Curve")*(_xlfn.NORM.DIST(AND(AM$6&gt;=$F12,AM$6&lt;=$H12)*(AM$6-$F12+1),$J12/2,$M12,TRUE)-_xlfn.NORM.DIST(AND(AM$6&gt;=$F12,AM$6&lt;=$H12)*(AL$6-$F12+1),$J12/2,$M12,TRUE))/(1-2*_xlfn.NORM.DIST(0,$J12/2,$M12,TRUE))*$D12+($K12="Steady Growth")*(AND(AM$6&gt;=$F12,AM$6&lt;=$H12)*((AM$6-$F12+1)/($J12*($J12+1)/2)*$D12))+($K12="custom")*CustCF!AG12</f>
        <v>0</v>
      </c>
      <c r="AN12" s="95">
        <f>($K12="Bell Curve")*(_xlfn.NORM.DIST(AND(AN$6&gt;=$F12,AN$6&lt;=$H12)*(AN$6-$F12+1),$J12/2,$M12,TRUE)-_xlfn.NORM.DIST(AND(AN$6&gt;=$F12,AN$6&lt;=$H12)*(AM$6-$F12+1),$J12/2,$M12,TRUE))/(1-2*_xlfn.NORM.DIST(0,$J12/2,$M12,TRUE))*$D12+($K12="Steady Growth")*(AND(AN$6&gt;=$F12,AN$6&lt;=$H12)*((AN$6-$F12+1)/($J12*($J12+1)/2)*$D12))+($K12="custom")*CustCF!AH12</f>
        <v>0</v>
      </c>
      <c r="AO12" s="95">
        <f>($K12="Bell Curve")*(_xlfn.NORM.DIST(AND(AO$6&gt;=$F12,AO$6&lt;=$H12)*(AO$6-$F12+1),$J12/2,$M12,TRUE)-_xlfn.NORM.DIST(AND(AO$6&gt;=$F12,AO$6&lt;=$H12)*(AN$6-$F12+1),$J12/2,$M12,TRUE))/(1-2*_xlfn.NORM.DIST(0,$J12/2,$M12,TRUE))*$D12+($K12="Steady Growth")*(AND(AO$6&gt;=$F12,AO$6&lt;=$H12)*((AO$6-$F12+1)/($J12*($J12+1)/2)*$D12))+($K12="custom")*CustCF!AI12</f>
        <v>0</v>
      </c>
      <c r="AP12" s="95">
        <f>($K12="Bell Curve")*(_xlfn.NORM.DIST(AND(AP$6&gt;=$F12,AP$6&lt;=$H12)*(AP$6-$F12+1),$J12/2,$M12,TRUE)-_xlfn.NORM.DIST(AND(AP$6&gt;=$F12,AP$6&lt;=$H12)*(AO$6-$F12+1),$J12/2,$M12,TRUE))/(1-2*_xlfn.NORM.DIST(0,$J12/2,$M12,TRUE))*$D12+($K12="Steady Growth")*(AND(AP$6&gt;=$F12,AP$6&lt;=$H12)*((AP$6-$F12+1)/($J12*($J12+1)/2)*$D12))+($K12="custom")*CustCF!AJ12</f>
        <v>0</v>
      </c>
      <c r="AQ12" s="95">
        <f>($K12="Bell Curve")*(_xlfn.NORM.DIST(AND(AQ$6&gt;=$F12,AQ$6&lt;=$H12)*(AQ$6-$F12+1),$J12/2,$M12,TRUE)-_xlfn.NORM.DIST(AND(AQ$6&gt;=$F12,AQ$6&lt;=$H12)*(AP$6-$F12+1),$J12/2,$M12,TRUE))/(1-2*_xlfn.NORM.DIST(0,$J12/2,$M12,TRUE))*$D12+($K12="Steady Growth")*(AND(AQ$6&gt;=$F12,AQ$6&lt;=$H12)*((AQ$6-$F12+1)/($J12*($J12+1)/2)*$D12))+($K12="custom")*CustCF!AK12</f>
        <v>0</v>
      </c>
      <c r="AR12" s="95">
        <f>($K12="Bell Curve")*(_xlfn.NORM.DIST(AND(AR$6&gt;=$F12,AR$6&lt;=$H12)*(AR$6-$F12+1),$J12/2,$M12,TRUE)-_xlfn.NORM.DIST(AND(AR$6&gt;=$F12,AR$6&lt;=$H12)*(AQ$6-$F12+1),$J12/2,$M12,TRUE))/(1-2*_xlfn.NORM.DIST(0,$J12/2,$M12,TRUE))*$D12+($K12="Steady Growth")*(AND(AR$6&gt;=$F12,AR$6&lt;=$H12)*((AR$6-$F12+1)/($J12*($J12+1)/2)*$D12))+($K12="custom")*CustCF!AL12</f>
        <v>0</v>
      </c>
      <c r="AS12" s="95">
        <f>($K12="Bell Curve")*(_xlfn.NORM.DIST(AND(AS$6&gt;=$F12,AS$6&lt;=$H12)*(AS$6-$F12+1),$J12/2,$M12,TRUE)-_xlfn.NORM.DIST(AND(AS$6&gt;=$F12,AS$6&lt;=$H12)*(AR$6-$F12+1),$J12/2,$M12,TRUE))/(1-2*_xlfn.NORM.DIST(0,$J12/2,$M12,TRUE))*$D12+($K12="Steady Growth")*(AND(AS$6&gt;=$F12,AS$6&lt;=$H12)*((AS$6-$F12+1)/($J12*($J12+1)/2)*$D12))+($K12="custom")*CustCF!AM12</f>
        <v>0</v>
      </c>
      <c r="AT12" s="95">
        <f>($K12="Bell Curve")*(_xlfn.NORM.DIST(AND(AT$6&gt;=$F12,AT$6&lt;=$H12)*(AT$6-$F12+1),$J12/2,$M12,TRUE)-_xlfn.NORM.DIST(AND(AT$6&gt;=$F12,AT$6&lt;=$H12)*(AS$6-$F12+1),$J12/2,$M12,TRUE))/(1-2*_xlfn.NORM.DIST(0,$J12/2,$M12,TRUE))*$D12+($K12="Steady Growth")*(AND(AT$6&gt;=$F12,AT$6&lt;=$H12)*((AT$6-$F12+1)/($J12*($J12+1)/2)*$D12))+($K12="custom")*CustCF!AN12</f>
        <v>0</v>
      </c>
      <c r="AU12" s="95">
        <f>($K12="Bell Curve")*(_xlfn.NORM.DIST(AND(AU$6&gt;=$F12,AU$6&lt;=$H12)*(AU$6-$F12+1),$J12/2,$M12,TRUE)-_xlfn.NORM.DIST(AND(AU$6&gt;=$F12,AU$6&lt;=$H12)*(AT$6-$F12+1),$J12/2,$M12,TRUE))/(1-2*_xlfn.NORM.DIST(0,$J12/2,$M12,TRUE))*$D12+($K12="Steady Growth")*(AND(AU$6&gt;=$F12,AU$6&lt;=$H12)*((AU$6-$F12+1)/($J12*($J12+1)/2)*$D12))+($K12="custom")*CustCF!AO12</f>
        <v>0</v>
      </c>
      <c r="AV12" s="95">
        <f>($K12="Bell Curve")*(_xlfn.NORM.DIST(AND(AV$6&gt;=$F12,AV$6&lt;=$H12)*(AV$6-$F12+1),$J12/2,$M12,TRUE)-_xlfn.NORM.DIST(AND(AV$6&gt;=$F12,AV$6&lt;=$H12)*(AU$6-$F12+1),$J12/2,$M12,TRUE))/(1-2*_xlfn.NORM.DIST(0,$J12/2,$M12,TRUE))*$D12+($K12="Steady Growth")*(AND(AV$6&gt;=$F12,AV$6&lt;=$H12)*((AV$6-$F12+1)/($J12*($J12+1)/2)*$D12))+($K12="custom")*CustCF!AP12</f>
        <v>0</v>
      </c>
      <c r="AW12" s="95">
        <f>($K12="Bell Curve")*(_xlfn.NORM.DIST(AND(AW$6&gt;=$F12,AW$6&lt;=$H12)*(AW$6-$F12+1),$J12/2,$M12,TRUE)-_xlfn.NORM.DIST(AND(AW$6&gt;=$F12,AW$6&lt;=$H12)*(AV$6-$F12+1),$J12/2,$M12,TRUE))/(1-2*_xlfn.NORM.DIST(0,$J12/2,$M12,TRUE))*$D12+($K12="Steady Growth")*(AND(AW$6&gt;=$F12,AW$6&lt;=$H12)*((AW$6-$F12+1)/($J12*($J12+1)/2)*$D12))+($K12="custom")*CustCF!AQ12</f>
        <v>0</v>
      </c>
      <c r="AX12" s="95">
        <f>($K12="Bell Curve")*(_xlfn.NORM.DIST(AND(AX$6&gt;=$F12,AX$6&lt;=$H12)*(AX$6-$F12+1),$J12/2,$M12,TRUE)-_xlfn.NORM.DIST(AND(AX$6&gt;=$F12,AX$6&lt;=$H12)*(AW$6-$F12+1),$J12/2,$M12,TRUE))/(1-2*_xlfn.NORM.DIST(0,$J12/2,$M12,TRUE))*$D12+($K12="Steady Growth")*(AND(AX$6&gt;=$F12,AX$6&lt;=$H12)*((AX$6-$F12+1)/($J12*($J12+1)/2)*$D12))+($K12="custom")*CustCF!AR12</f>
        <v>0</v>
      </c>
      <c r="AY12" s="95">
        <f>($K12="Bell Curve")*(_xlfn.NORM.DIST(AND(AY$6&gt;=$F12,AY$6&lt;=$H12)*(AY$6-$F12+1),$J12/2,$M12,TRUE)-_xlfn.NORM.DIST(AND(AY$6&gt;=$F12,AY$6&lt;=$H12)*(AX$6-$F12+1),$J12/2,$M12,TRUE))/(1-2*_xlfn.NORM.DIST(0,$J12/2,$M12,TRUE))*$D12+($K12="Steady Growth")*(AND(AY$6&gt;=$F12,AY$6&lt;=$H12)*((AY$6-$F12+1)/($J12*($J12+1)/2)*$D12))+($K12="custom")*CustCF!AS12</f>
        <v>0</v>
      </c>
      <c r="AZ12" s="95">
        <f>($K12="Bell Curve")*(_xlfn.NORM.DIST(AND(AZ$6&gt;=$F12,AZ$6&lt;=$H12)*(AZ$6-$F12+1),$J12/2,$M12,TRUE)-_xlfn.NORM.DIST(AND(AZ$6&gt;=$F12,AZ$6&lt;=$H12)*(AY$6-$F12+1),$J12/2,$M12,TRUE))/(1-2*_xlfn.NORM.DIST(0,$J12/2,$M12,TRUE))*$D12+($K12="Steady Growth")*(AND(AZ$6&gt;=$F12,AZ$6&lt;=$H12)*((AZ$6-$F12+1)/($J12*($J12+1)/2)*$D12))+($K12="custom")*CustCF!AT12</f>
        <v>0</v>
      </c>
      <c r="BA12" s="95">
        <f>($K12="Bell Curve")*(_xlfn.NORM.DIST(AND(BA$6&gt;=$F12,BA$6&lt;=$H12)*(BA$6-$F12+1),$J12/2,$M12,TRUE)-_xlfn.NORM.DIST(AND(BA$6&gt;=$F12,BA$6&lt;=$H12)*(AZ$6-$F12+1),$J12/2,$M12,TRUE))/(1-2*_xlfn.NORM.DIST(0,$J12/2,$M12,TRUE))*$D12+($K12="Steady Growth")*(AND(BA$6&gt;=$F12,BA$6&lt;=$H12)*((BA$6-$F12+1)/($J12*($J12+1)/2)*$D12))+($K12="custom")*CustCF!AU12</f>
        <v>0</v>
      </c>
      <c r="BB12" s="95">
        <f>($K12="Bell Curve")*(_xlfn.NORM.DIST(AND(BB$6&gt;=$F12,BB$6&lt;=$H12)*(BB$6-$F12+1),$J12/2,$M12,TRUE)-_xlfn.NORM.DIST(AND(BB$6&gt;=$F12,BB$6&lt;=$H12)*(BA$6-$F12+1),$J12/2,$M12,TRUE))/(1-2*_xlfn.NORM.DIST(0,$J12/2,$M12,TRUE))*$D12+($K12="Steady Growth")*(AND(BB$6&gt;=$F12,BB$6&lt;=$H12)*((BB$6-$F12+1)/($J12*($J12+1)/2)*$D12))+($K12="custom")*CustCF!AV12</f>
        <v>0</v>
      </c>
      <c r="BC12" s="95">
        <f>($K12="Bell Curve")*(_xlfn.NORM.DIST(AND(BC$6&gt;=$F12,BC$6&lt;=$H12)*(BC$6-$F12+1),$J12/2,$M12,TRUE)-_xlfn.NORM.DIST(AND(BC$6&gt;=$F12,BC$6&lt;=$H12)*(BB$6-$F12+1),$J12/2,$M12,TRUE))/(1-2*_xlfn.NORM.DIST(0,$J12/2,$M12,TRUE))*$D12+($K12="Steady Growth")*(AND(BC$6&gt;=$F12,BC$6&lt;=$H12)*((BC$6-$F12+1)/($J12*($J12+1)/2)*$D12))+($K12="custom")*CustCF!AW12</f>
        <v>0</v>
      </c>
      <c r="BD12" s="95">
        <f>($K12="Bell Curve")*(_xlfn.NORM.DIST(AND(BD$6&gt;=$F12,BD$6&lt;=$H12)*(BD$6-$F12+1),$J12/2,$M12,TRUE)-_xlfn.NORM.DIST(AND(BD$6&gt;=$F12,BD$6&lt;=$H12)*(BC$6-$F12+1),$J12/2,$M12,TRUE))/(1-2*_xlfn.NORM.DIST(0,$J12/2,$M12,TRUE))*$D12+($K12="Steady Growth")*(AND(BD$6&gt;=$F12,BD$6&lt;=$H12)*((BD$6-$F12+1)/($J12*($J12+1)/2)*$D12))+($K12="custom")*CustCF!AX12</f>
        <v>0</v>
      </c>
      <c r="BE12" s="95">
        <f>($K12="Bell Curve")*(_xlfn.NORM.DIST(AND(BE$6&gt;=$F12,BE$6&lt;=$H12)*(BE$6-$F12+1),$J12/2,$M12,TRUE)-_xlfn.NORM.DIST(AND(BE$6&gt;=$F12,BE$6&lt;=$H12)*(BD$6-$F12+1),$J12/2,$M12,TRUE))/(1-2*_xlfn.NORM.DIST(0,$J12/2,$M12,TRUE))*$D12+($K12="Steady Growth")*(AND(BE$6&gt;=$F12,BE$6&lt;=$H12)*((BE$6-$F12+1)/($J12*($J12+1)/2)*$D12))+($K12="custom")*CustCF!AY12</f>
        <v>0</v>
      </c>
      <c r="BF12" s="95">
        <f>($K12="Bell Curve")*(_xlfn.NORM.DIST(AND(BF$6&gt;=$F12,BF$6&lt;=$H12)*(BF$6-$F12+1),$J12/2,$M12,TRUE)-_xlfn.NORM.DIST(AND(BF$6&gt;=$F12,BF$6&lt;=$H12)*(BE$6-$F12+1),$J12/2,$M12,TRUE))/(1-2*_xlfn.NORM.DIST(0,$J12/2,$M12,TRUE))*$D12+($K12="Steady Growth")*(AND(BF$6&gt;=$F12,BF$6&lt;=$H12)*((BF$6-$F12+1)/($J12*($J12+1)/2)*$D12))+($K12="custom")*CustCF!AZ12</f>
        <v>0</v>
      </c>
      <c r="BG12" s="95">
        <f>($K12="Bell Curve")*(_xlfn.NORM.DIST(AND(BG$6&gt;=$F12,BG$6&lt;=$H12)*(BG$6-$F12+1),$J12/2,$M12,TRUE)-_xlfn.NORM.DIST(AND(BG$6&gt;=$F12,BG$6&lt;=$H12)*(BF$6-$F12+1),$J12/2,$M12,TRUE))/(1-2*_xlfn.NORM.DIST(0,$J12/2,$M12,TRUE))*$D12+($K12="Steady Growth")*(AND(BG$6&gt;=$F12,BG$6&lt;=$H12)*((BG$6-$F12+1)/($J12*($J12+1)/2)*$D12))+($K12="custom")*CustCF!BA12</f>
        <v>0</v>
      </c>
      <c r="BH12" s="95">
        <f>($K12="Bell Curve")*(_xlfn.NORM.DIST(AND(BH$6&gt;=$F12,BH$6&lt;=$H12)*(BH$6-$F12+1),$J12/2,$M12,TRUE)-_xlfn.NORM.DIST(AND(BH$6&gt;=$F12,BH$6&lt;=$H12)*(BG$6-$F12+1),$J12/2,$M12,TRUE))/(1-2*_xlfn.NORM.DIST(0,$J12/2,$M12,TRUE))*$D12+($K12="Steady Growth")*(AND(BH$6&gt;=$F12,BH$6&lt;=$H12)*((BH$6-$F12+1)/($J12*($J12+1)/2)*$D12))+($K12="custom")*CustCF!BB12</f>
        <v>0</v>
      </c>
      <c r="BI12" s="95">
        <f>($K12="Bell Curve")*(_xlfn.NORM.DIST(AND(BI$6&gt;=$F12,BI$6&lt;=$H12)*(BI$6-$F12+1),$J12/2,$M12,TRUE)-_xlfn.NORM.DIST(AND(BI$6&gt;=$F12,BI$6&lt;=$H12)*(BH$6-$F12+1),$J12/2,$M12,TRUE))/(1-2*_xlfn.NORM.DIST(0,$J12/2,$M12,TRUE))*$D12+($K12="Steady Growth")*(AND(BI$6&gt;=$F12,BI$6&lt;=$H12)*((BI$6-$F12+1)/($J12*($J12+1)/2)*$D12))+($K12="custom")*CustCF!BC12</f>
        <v>0</v>
      </c>
      <c r="BJ12" s="95">
        <f>($K12="Bell Curve")*(_xlfn.NORM.DIST(AND(BJ$6&gt;=$F12,BJ$6&lt;=$H12)*(BJ$6-$F12+1),$J12/2,$M12,TRUE)-_xlfn.NORM.DIST(AND(BJ$6&gt;=$F12,BJ$6&lt;=$H12)*(BI$6-$F12+1),$J12/2,$M12,TRUE))/(1-2*_xlfn.NORM.DIST(0,$J12/2,$M12,TRUE))*$D12+($K12="Steady Growth")*(AND(BJ$6&gt;=$F12,BJ$6&lt;=$H12)*((BJ$6-$F12+1)/($J12*($J12+1)/2)*$D12))+($K12="custom")*CustCF!BD12</f>
        <v>0</v>
      </c>
      <c r="BK12" s="95">
        <f>($K12="Bell Curve")*(_xlfn.NORM.DIST(AND(BK$6&gt;=$F12,BK$6&lt;=$H12)*(BK$6-$F12+1),$J12/2,$M12,TRUE)-_xlfn.NORM.DIST(AND(BK$6&gt;=$F12,BK$6&lt;=$H12)*(BJ$6-$F12+1),$J12/2,$M12,TRUE))/(1-2*_xlfn.NORM.DIST(0,$J12/2,$M12,TRUE))*$D12+($K12="Steady Growth")*(AND(BK$6&gt;=$F12,BK$6&lt;=$H12)*((BK$6-$F12+1)/($J12*($J12+1)/2)*$D12))+($K12="custom")*CustCF!BE12</f>
        <v>0</v>
      </c>
      <c r="BL12" s="95">
        <f>($K12="Bell Curve")*(_xlfn.NORM.DIST(AND(BL$6&gt;=$F12,BL$6&lt;=$H12)*(BL$6-$F12+1),$J12/2,$M12,TRUE)-_xlfn.NORM.DIST(AND(BL$6&gt;=$F12,BL$6&lt;=$H12)*(BK$6-$F12+1),$J12/2,$M12,TRUE))/(1-2*_xlfn.NORM.DIST(0,$J12/2,$M12,TRUE))*$D12+($K12="Steady Growth")*(AND(BL$6&gt;=$F12,BL$6&lt;=$H12)*((BL$6-$F12+1)/($J12*($J12+1)/2)*$D12))+($K12="custom")*CustCF!BF12</f>
        <v>0</v>
      </c>
      <c r="BM12" s="95">
        <f>($K12="Bell Curve")*(_xlfn.NORM.DIST(AND(BM$6&gt;=$F12,BM$6&lt;=$H12)*(BM$6-$F12+1),$J12/2,$M12,TRUE)-_xlfn.NORM.DIST(AND(BM$6&gt;=$F12,BM$6&lt;=$H12)*(BL$6-$F12+1),$J12/2,$M12,TRUE))/(1-2*_xlfn.NORM.DIST(0,$J12/2,$M12,TRUE))*$D12+($K12="Steady Growth")*(AND(BM$6&gt;=$F12,BM$6&lt;=$H12)*((BM$6-$F12+1)/($J12*($J12+1)/2)*$D12))+($K12="custom")*CustCF!BG12</f>
        <v>0</v>
      </c>
      <c r="BN12" s="95">
        <f>($K12="Bell Curve")*(_xlfn.NORM.DIST(AND(BN$6&gt;=$F12,BN$6&lt;=$H12)*(BN$6-$F12+1),$J12/2,$M12,TRUE)-_xlfn.NORM.DIST(AND(BN$6&gt;=$F12,BN$6&lt;=$H12)*(BM$6-$F12+1),$J12/2,$M12,TRUE))/(1-2*_xlfn.NORM.DIST(0,$J12/2,$M12,TRUE))*$D12+($K12="Steady Growth")*(AND(BN$6&gt;=$F12,BN$6&lt;=$H12)*((BN$6-$F12+1)/($J12*($J12+1)/2)*$D12))+($K12="custom")*CustCF!BH12</f>
        <v>0</v>
      </c>
      <c r="BO12" s="95">
        <f>($K12="Bell Curve")*(_xlfn.NORM.DIST(AND(BO$6&gt;=$F12,BO$6&lt;=$H12)*(BO$6-$F12+1),$J12/2,$M12,TRUE)-_xlfn.NORM.DIST(AND(BO$6&gt;=$F12,BO$6&lt;=$H12)*(BN$6-$F12+1),$J12/2,$M12,TRUE))/(1-2*_xlfn.NORM.DIST(0,$J12/2,$M12,TRUE))*$D12+($K12="Steady Growth")*(AND(BO$6&gt;=$F12,BO$6&lt;=$H12)*((BO$6-$F12+1)/($J12*($J12+1)/2)*$D12))+($K12="custom")*CustCF!BI12</f>
        <v>0</v>
      </c>
      <c r="BP12" s="95">
        <f>($K12="Bell Curve")*(_xlfn.NORM.DIST(AND(BP$6&gt;=$F12,BP$6&lt;=$H12)*(BP$6-$F12+1),$J12/2,$M12,TRUE)-_xlfn.NORM.DIST(AND(BP$6&gt;=$F12,BP$6&lt;=$H12)*(BO$6-$F12+1),$J12/2,$M12,TRUE))/(1-2*_xlfn.NORM.DIST(0,$J12/2,$M12,TRUE))*$D12+($K12="Steady Growth")*(AND(BP$6&gt;=$F12,BP$6&lt;=$H12)*((BP$6-$F12+1)/($J12*($J12+1)/2)*$D12))+($K12="custom")*CustCF!BJ12</f>
        <v>0</v>
      </c>
      <c r="BQ12" s="95">
        <f>($K12="Bell Curve")*(_xlfn.NORM.DIST(AND(BQ$6&gt;=$F12,BQ$6&lt;=$H12)*(BQ$6-$F12+1),$J12/2,$M12,TRUE)-_xlfn.NORM.DIST(AND(BQ$6&gt;=$F12,BQ$6&lt;=$H12)*(BP$6-$F12+1),$J12/2,$M12,TRUE))/(1-2*_xlfn.NORM.DIST(0,$J12/2,$M12,TRUE))*$D12+($K12="Steady Growth")*(AND(BQ$6&gt;=$F12,BQ$6&lt;=$H12)*((BQ$6-$F12+1)/($J12*($J12+1)/2)*$D12))+($K12="custom")*CustCF!BK12</f>
        <v>0</v>
      </c>
      <c r="BR12" s="95">
        <f>($K12="Bell Curve")*(_xlfn.NORM.DIST(AND(BR$6&gt;=$F12,BR$6&lt;=$H12)*(BR$6-$F12+1),$J12/2,$M12,TRUE)-_xlfn.NORM.DIST(AND(BR$6&gt;=$F12,BR$6&lt;=$H12)*(BQ$6-$F12+1),$J12/2,$M12,TRUE))/(1-2*_xlfn.NORM.DIST(0,$J12/2,$M12,TRUE))*$D12+($K12="Steady Growth")*(AND(BR$6&gt;=$F12,BR$6&lt;=$H12)*((BR$6-$F12+1)/($J12*($J12+1)/2)*$D12))+($K12="custom")*CustCF!BL12</f>
        <v>0</v>
      </c>
      <c r="BS12" s="95">
        <f>($K12="Bell Curve")*(_xlfn.NORM.DIST(AND(BS$6&gt;=$F12,BS$6&lt;=$H12)*(BS$6-$F12+1),$J12/2,$M12,TRUE)-_xlfn.NORM.DIST(AND(BS$6&gt;=$F12,BS$6&lt;=$H12)*(BR$6-$F12+1),$J12/2,$M12,TRUE))/(1-2*_xlfn.NORM.DIST(0,$J12/2,$M12,TRUE))*$D12+($K12="Steady Growth")*(AND(BS$6&gt;=$F12,BS$6&lt;=$H12)*((BS$6-$F12+1)/($J12*($J12+1)/2)*$D12))+($K12="custom")*CustCF!BM12</f>
        <v>0</v>
      </c>
      <c r="BT12" s="95">
        <f>($K12="Bell Curve")*(_xlfn.NORM.DIST(AND(BT$6&gt;=$F12,BT$6&lt;=$H12)*(BT$6-$F12+1),$J12/2,$M12,TRUE)-_xlfn.NORM.DIST(AND(BT$6&gt;=$F12,BT$6&lt;=$H12)*(BS$6-$F12+1),$J12/2,$M12,TRUE))/(1-2*_xlfn.NORM.DIST(0,$J12/2,$M12,TRUE))*$D12+($K12="Steady Growth")*(AND(BT$6&gt;=$F12,BT$6&lt;=$H12)*((BT$6-$F12+1)/($J12*($J12+1)/2)*$D12))+($K12="custom")*CustCF!BN12</f>
        <v>0</v>
      </c>
      <c r="BU12" s="95">
        <f>($K12="Bell Curve")*(_xlfn.NORM.DIST(AND(BU$6&gt;=$F12,BU$6&lt;=$H12)*(BU$6-$F12+1),$J12/2,$M12,TRUE)-_xlfn.NORM.DIST(AND(BU$6&gt;=$F12,BU$6&lt;=$H12)*(BT$6-$F12+1),$J12/2,$M12,TRUE))/(1-2*_xlfn.NORM.DIST(0,$J12/2,$M12,TRUE))*$D12+($K12="Steady Growth")*(AND(BU$6&gt;=$F12,BU$6&lt;=$H12)*((BU$6-$F12+1)/($J12*($J12+1)/2)*$D12))+($K12="custom")*CustCF!BO12</f>
        <v>0</v>
      </c>
      <c r="BV12" s="95">
        <f>($K12="Bell Curve")*(_xlfn.NORM.DIST(AND(BV$6&gt;=$F12,BV$6&lt;=$H12)*(BV$6-$F12+1),$J12/2,$M12,TRUE)-_xlfn.NORM.DIST(AND(BV$6&gt;=$F12,BV$6&lt;=$H12)*(BU$6-$F12+1),$J12/2,$M12,TRUE))/(1-2*_xlfn.NORM.DIST(0,$J12/2,$M12,TRUE))*$D12+($K12="Steady Growth")*(AND(BV$6&gt;=$F12,BV$6&lt;=$H12)*((BV$6-$F12+1)/($J12*($J12+1)/2)*$D12))+($K12="custom")*CustCF!BP12</f>
        <v>0</v>
      </c>
      <c r="BW12" s="95">
        <f>($K12="Bell Curve")*(_xlfn.NORM.DIST(AND(BW$6&gt;=$F12,BW$6&lt;=$H12)*(BW$6-$F12+1),$J12/2,$M12,TRUE)-_xlfn.NORM.DIST(AND(BW$6&gt;=$F12,BW$6&lt;=$H12)*(BV$6-$F12+1),$J12/2,$M12,TRUE))/(1-2*_xlfn.NORM.DIST(0,$J12/2,$M12,TRUE))*$D12+($K12="Steady Growth")*(AND(BW$6&gt;=$F12,BW$6&lt;=$H12)*((BW$6-$F12+1)/($J12*($J12+1)/2)*$D12))+($K12="custom")*CustCF!BQ12</f>
        <v>0</v>
      </c>
      <c r="BX12" s="95">
        <f>($K12="Bell Curve")*(_xlfn.NORM.DIST(AND(BX$6&gt;=$F12,BX$6&lt;=$H12)*(BX$6-$F12+1),$J12/2,$M12,TRUE)-_xlfn.NORM.DIST(AND(BX$6&gt;=$F12,BX$6&lt;=$H12)*(BW$6-$F12+1),$J12/2,$M12,TRUE))/(1-2*_xlfn.NORM.DIST(0,$J12/2,$M12,TRUE))*$D12+($K12="Steady Growth")*(AND(BX$6&gt;=$F12,BX$6&lt;=$H12)*((BX$6-$F12+1)/($J12*($J12+1)/2)*$D12))+($K12="custom")*CustCF!BR12</f>
        <v>0</v>
      </c>
      <c r="BY12" s="95">
        <f>($K12="Bell Curve")*(_xlfn.NORM.DIST(AND(BY$6&gt;=$F12,BY$6&lt;=$H12)*(BY$6-$F12+1),$J12/2,$M12,TRUE)-_xlfn.NORM.DIST(AND(BY$6&gt;=$F12,BY$6&lt;=$H12)*(BX$6-$F12+1),$J12/2,$M12,TRUE))/(1-2*_xlfn.NORM.DIST(0,$J12/2,$M12,TRUE))*$D12+($K12="Steady Growth")*(AND(BY$6&gt;=$F12,BY$6&lt;=$H12)*((BY$6-$F12+1)/($J12*($J12+1)/2)*$D12))+($K12="custom")*CustCF!BS12</f>
        <v>0</v>
      </c>
      <c r="BZ12" s="95">
        <f>($K12="Bell Curve")*(_xlfn.NORM.DIST(AND(BZ$6&gt;=$F12,BZ$6&lt;=$H12)*(BZ$6-$F12+1),$J12/2,$M12,TRUE)-_xlfn.NORM.DIST(AND(BZ$6&gt;=$F12,BZ$6&lt;=$H12)*(BY$6-$F12+1),$J12/2,$M12,TRUE))/(1-2*_xlfn.NORM.DIST(0,$J12/2,$M12,TRUE))*$D12+($K12="Steady Growth")*(AND(BZ$6&gt;=$F12,BZ$6&lt;=$H12)*((BZ$6-$F12+1)/($J12*($J12+1)/2)*$D12))+($K12="custom")*CustCF!BT12</f>
        <v>0</v>
      </c>
      <c r="CA12" s="95">
        <f>($K12="Bell Curve")*(_xlfn.NORM.DIST(AND(CA$6&gt;=$F12,CA$6&lt;=$H12)*(CA$6-$F12+1),$J12/2,$M12,TRUE)-_xlfn.NORM.DIST(AND(CA$6&gt;=$F12,CA$6&lt;=$H12)*(BZ$6-$F12+1),$J12/2,$M12,TRUE))/(1-2*_xlfn.NORM.DIST(0,$J12/2,$M12,TRUE))*$D12+($K12="Steady Growth")*(AND(CA$6&gt;=$F12,CA$6&lt;=$H12)*((CA$6-$F12+1)/($J12*($J12+1)/2)*$D12))+($K12="custom")*CustCF!BU12</f>
        <v>0</v>
      </c>
      <c r="CB12" s="95">
        <f>($K12="Bell Curve")*(_xlfn.NORM.DIST(AND(CB$6&gt;=$F12,CB$6&lt;=$H12)*(CB$6-$F12+1),$J12/2,$M12,TRUE)-_xlfn.NORM.DIST(AND(CB$6&gt;=$F12,CB$6&lt;=$H12)*(CA$6-$F12+1),$J12/2,$M12,TRUE))/(1-2*_xlfn.NORM.DIST(0,$J12/2,$M12,TRUE))*$D12+($K12="Steady Growth")*(AND(CB$6&gt;=$F12,CB$6&lt;=$H12)*((CB$6-$F12+1)/($J12*($J12+1)/2)*$D12))+($K12="custom")*CustCF!BV12</f>
        <v>0</v>
      </c>
      <c r="CC12" s="95">
        <f>($K12="Bell Curve")*(_xlfn.NORM.DIST(AND(CC$6&gt;=$F12,CC$6&lt;=$H12)*(CC$6-$F12+1),$J12/2,$M12,TRUE)-_xlfn.NORM.DIST(AND(CC$6&gt;=$F12,CC$6&lt;=$H12)*(CB$6-$F12+1),$J12/2,$M12,TRUE))/(1-2*_xlfn.NORM.DIST(0,$J12/2,$M12,TRUE))*$D12+($K12="Steady Growth")*(AND(CC$6&gt;=$F12,CC$6&lt;=$H12)*((CC$6-$F12+1)/($J12*($J12+1)/2)*$D12))+($K12="custom")*CustCF!BW12</f>
        <v>0</v>
      </c>
      <c r="CD12" s="95">
        <f>($K12="Bell Curve")*(_xlfn.NORM.DIST(AND(CD$6&gt;=$F12,CD$6&lt;=$H12)*(CD$6-$F12+1),$J12/2,$M12,TRUE)-_xlfn.NORM.DIST(AND(CD$6&gt;=$F12,CD$6&lt;=$H12)*(CC$6-$F12+1),$J12/2,$M12,TRUE))/(1-2*_xlfn.NORM.DIST(0,$J12/2,$M12,TRUE))*$D12+($K12="Steady Growth")*(AND(CD$6&gt;=$F12,CD$6&lt;=$H12)*((CD$6-$F12+1)/($J12*($J12+1)/2)*$D12))+($K12="custom")*CustCF!BX12</f>
        <v>0</v>
      </c>
      <c r="CE12" s="95">
        <f>($K12="Bell Curve")*(_xlfn.NORM.DIST(AND(CE$6&gt;=$F12,CE$6&lt;=$H12)*(CE$6-$F12+1),$J12/2,$M12,TRUE)-_xlfn.NORM.DIST(AND(CE$6&gt;=$F12,CE$6&lt;=$H12)*(CD$6-$F12+1),$J12/2,$M12,TRUE))/(1-2*_xlfn.NORM.DIST(0,$J12/2,$M12,TRUE))*$D12+($K12="Steady Growth")*(AND(CE$6&gt;=$F12,CE$6&lt;=$H12)*((CE$6-$F12+1)/($J12*($J12+1)/2)*$D12))+($K12="custom")*CustCF!BY12</f>
        <v>0</v>
      </c>
      <c r="CF12" s="95">
        <f>($K12="Bell Curve")*(_xlfn.NORM.DIST(AND(CF$6&gt;=$F12,CF$6&lt;=$H12)*(CF$6-$F12+1),$J12/2,$M12,TRUE)-_xlfn.NORM.DIST(AND(CF$6&gt;=$F12,CF$6&lt;=$H12)*(CE$6-$F12+1),$J12/2,$M12,TRUE))/(1-2*_xlfn.NORM.DIST(0,$J12/2,$M12,TRUE))*$D12+($K12="Steady Growth")*(AND(CF$6&gt;=$F12,CF$6&lt;=$H12)*((CF$6-$F12+1)/($J12*($J12+1)/2)*$D12))+($K12="custom")*CustCF!BZ12</f>
        <v>0</v>
      </c>
      <c r="CG12" s="95">
        <f>($K12="Bell Curve")*(_xlfn.NORM.DIST(AND(CG$6&gt;=$F12,CG$6&lt;=$H12)*(CG$6-$F12+1),$J12/2,$M12,TRUE)-_xlfn.NORM.DIST(AND(CG$6&gt;=$F12,CG$6&lt;=$H12)*(CF$6-$F12+1),$J12/2,$M12,TRUE))/(1-2*_xlfn.NORM.DIST(0,$J12/2,$M12,TRUE))*$D12+($K12="Steady Growth")*(AND(CG$6&gt;=$F12,CG$6&lt;=$H12)*((CG$6-$F12+1)/($J12*($J12+1)/2)*$D12))+($K12="custom")*CustCF!CA12</f>
        <v>0</v>
      </c>
      <c r="CH12" s="95">
        <f>($K12="Bell Curve")*(_xlfn.NORM.DIST(AND(CH$6&gt;=$F12,CH$6&lt;=$H12)*(CH$6-$F12+1),$J12/2,$M12,TRUE)-_xlfn.NORM.DIST(AND(CH$6&gt;=$F12,CH$6&lt;=$H12)*(CG$6-$F12+1),$J12/2,$M12,TRUE))/(1-2*_xlfn.NORM.DIST(0,$J12/2,$M12,TRUE))*$D12+($K12="Steady Growth")*(AND(CH$6&gt;=$F12,CH$6&lt;=$H12)*((CH$6-$F12+1)/($J12*($J12+1)/2)*$D12))+($K12="custom")*CustCF!CB12</f>
        <v>0</v>
      </c>
      <c r="CI12" s="95">
        <f>($K12="Bell Curve")*(_xlfn.NORM.DIST(AND(CI$6&gt;=$F12,CI$6&lt;=$H12)*(CI$6-$F12+1),$J12/2,$M12,TRUE)-_xlfn.NORM.DIST(AND(CI$6&gt;=$F12,CI$6&lt;=$H12)*(CH$6-$F12+1),$J12/2,$M12,TRUE))/(1-2*_xlfn.NORM.DIST(0,$J12/2,$M12,TRUE))*$D12+($K12="Steady Growth")*(AND(CI$6&gt;=$F12,CI$6&lt;=$H12)*((CI$6-$F12+1)/($J12*($J12+1)/2)*$D12))+($K12="custom")*CustCF!CC12</f>
        <v>0</v>
      </c>
      <c r="CJ12" s="95">
        <f>($K12="Bell Curve")*(_xlfn.NORM.DIST(AND(CJ$6&gt;=$F12,CJ$6&lt;=$H12)*(CJ$6-$F12+1),$J12/2,$M12,TRUE)-_xlfn.NORM.DIST(AND(CJ$6&gt;=$F12,CJ$6&lt;=$H12)*(CI$6-$F12+1),$J12/2,$M12,TRUE))/(1-2*_xlfn.NORM.DIST(0,$J12/2,$M12,TRUE))*$D12+($K12="Steady Growth")*(AND(CJ$6&gt;=$F12,CJ$6&lt;=$H12)*((CJ$6-$F12+1)/($J12*($J12+1)/2)*$D12))+($K12="custom")*CustCF!CD12</f>
        <v>0</v>
      </c>
      <c r="CK12" s="95">
        <f>($K12="Bell Curve")*(_xlfn.NORM.DIST(AND(CK$6&gt;=$F12,CK$6&lt;=$H12)*(CK$6-$F12+1),$J12/2,$M12,TRUE)-_xlfn.NORM.DIST(AND(CK$6&gt;=$F12,CK$6&lt;=$H12)*(CJ$6-$F12+1),$J12/2,$M12,TRUE))/(1-2*_xlfn.NORM.DIST(0,$J12/2,$M12,TRUE))*$D12+($K12="Steady Growth")*(AND(CK$6&gt;=$F12,CK$6&lt;=$H12)*((CK$6-$F12+1)/($J12*($J12+1)/2)*$D12))+($K12="custom")*CustCF!CE12</f>
        <v>0</v>
      </c>
      <c r="CL12" s="95">
        <f>($K12="Bell Curve")*(_xlfn.NORM.DIST(AND(CL$6&gt;=$F12,CL$6&lt;=$H12)*(CL$6-$F12+1),$J12/2,$M12,TRUE)-_xlfn.NORM.DIST(AND(CL$6&gt;=$F12,CL$6&lt;=$H12)*(CK$6-$F12+1),$J12/2,$M12,TRUE))/(1-2*_xlfn.NORM.DIST(0,$J12/2,$M12,TRUE))*$D12+($K12="Steady Growth")*(AND(CL$6&gt;=$F12,CL$6&lt;=$H12)*((CL$6-$F12+1)/($J12*($J12+1)/2)*$D12))+($K12="custom")*CustCF!CF12</f>
        <v>0</v>
      </c>
      <c r="CM12" s="95">
        <f>($K12="Bell Curve")*(_xlfn.NORM.DIST(AND(CM$6&gt;=$F12,CM$6&lt;=$H12)*(CM$6-$F12+1),$J12/2,$M12,TRUE)-_xlfn.NORM.DIST(AND(CM$6&gt;=$F12,CM$6&lt;=$H12)*(CL$6-$F12+1),$J12/2,$M12,TRUE))/(1-2*_xlfn.NORM.DIST(0,$J12/2,$M12,TRUE))*$D12+($K12="Steady Growth")*(AND(CM$6&gt;=$F12,CM$6&lt;=$H12)*((CM$6-$F12+1)/($J12*($J12+1)/2)*$D12))+($K12="custom")*CustCF!CG12</f>
        <v>0</v>
      </c>
      <c r="CN12" s="95">
        <f>($K12="Bell Curve")*(_xlfn.NORM.DIST(AND(CN$6&gt;=$F12,CN$6&lt;=$H12)*(CN$6-$F12+1),$J12/2,$M12,TRUE)-_xlfn.NORM.DIST(AND(CN$6&gt;=$F12,CN$6&lt;=$H12)*(CM$6-$F12+1),$J12/2,$M12,TRUE))/(1-2*_xlfn.NORM.DIST(0,$J12/2,$M12,TRUE))*$D12+($K12="Steady Growth")*(AND(CN$6&gt;=$F12,CN$6&lt;=$H12)*((CN$6-$F12+1)/($J12*($J12+1)/2)*$D12))+($K12="custom")*CustCF!CH12</f>
        <v>0</v>
      </c>
      <c r="CO12" s="95">
        <f>($K12="Bell Curve")*(_xlfn.NORM.DIST(AND(CO$6&gt;=$F12,CO$6&lt;=$H12)*(CO$6-$F12+1),$J12/2,$M12,TRUE)-_xlfn.NORM.DIST(AND(CO$6&gt;=$F12,CO$6&lt;=$H12)*(CN$6-$F12+1),$J12/2,$M12,TRUE))/(1-2*_xlfn.NORM.DIST(0,$J12/2,$M12,TRUE))*$D12+($K12="Steady Growth")*(AND(CO$6&gt;=$F12,CO$6&lt;=$H12)*((CO$6-$F12+1)/($J12*($J12+1)/2)*$D12))+($K12="custom")*CustCF!CI12</f>
        <v>0</v>
      </c>
      <c r="CP12" s="95">
        <f>($K12="Bell Curve")*(_xlfn.NORM.DIST(AND(CP$6&gt;=$F12,CP$6&lt;=$H12)*(CP$6-$F12+1),$J12/2,$M12,TRUE)-_xlfn.NORM.DIST(AND(CP$6&gt;=$F12,CP$6&lt;=$H12)*(CO$6-$F12+1),$J12/2,$M12,TRUE))/(1-2*_xlfn.NORM.DIST(0,$J12/2,$M12,TRUE))*$D12+($K12="Steady Growth")*(AND(CP$6&gt;=$F12,CP$6&lt;=$H12)*((CP$6-$F12+1)/($J12*($J12+1)/2)*$D12))+($K12="custom")*CustCF!CJ12</f>
        <v>0</v>
      </c>
      <c r="CQ12" s="95">
        <f>($K12="Bell Curve")*(_xlfn.NORM.DIST(AND(CQ$6&gt;=$F12,CQ$6&lt;=$H12)*(CQ$6-$F12+1),$J12/2,$M12,TRUE)-_xlfn.NORM.DIST(AND(CQ$6&gt;=$F12,CQ$6&lt;=$H12)*(CP$6-$F12+1),$J12/2,$M12,TRUE))/(1-2*_xlfn.NORM.DIST(0,$J12/2,$M12,TRUE))*$D12+($K12="Steady Growth")*(AND(CQ$6&gt;=$F12,CQ$6&lt;=$H12)*((CQ$6-$F12+1)/($J12*($J12+1)/2)*$D12))+($K12="custom")*CustCF!CK12</f>
        <v>0</v>
      </c>
      <c r="CR12" s="95">
        <f>($K12="Bell Curve")*(_xlfn.NORM.DIST(AND(CR$6&gt;=$F12,CR$6&lt;=$H12)*(CR$6-$F12+1),$J12/2,$M12,TRUE)-_xlfn.NORM.DIST(AND(CR$6&gt;=$F12,CR$6&lt;=$H12)*(CQ$6-$F12+1),$J12/2,$M12,TRUE))/(1-2*_xlfn.NORM.DIST(0,$J12/2,$M12,TRUE))*$D12+($K12="Steady Growth")*(AND(CR$6&gt;=$F12,CR$6&lt;=$H12)*((CR$6-$F12+1)/($J12*($J12+1)/2)*$D12))+($K12="custom")*CustCF!CL12</f>
        <v>0</v>
      </c>
      <c r="CS12" s="95">
        <f>($K12="Bell Curve")*(_xlfn.NORM.DIST(AND(CS$6&gt;=$F12,CS$6&lt;=$H12)*(CS$6-$F12+1),$J12/2,$M12,TRUE)-_xlfn.NORM.DIST(AND(CS$6&gt;=$F12,CS$6&lt;=$H12)*(CR$6-$F12+1),$J12/2,$M12,TRUE))/(1-2*_xlfn.NORM.DIST(0,$J12/2,$M12,TRUE))*$D12+($K12="Steady Growth")*(AND(CS$6&gt;=$F12,CS$6&lt;=$H12)*((CS$6-$F12+1)/($J12*($J12+1)/2)*$D12))+($K12="custom")*CustCF!CM12</f>
        <v>0</v>
      </c>
      <c r="CT12" s="95">
        <f>($K12="Bell Curve")*(_xlfn.NORM.DIST(AND(CT$6&gt;=$F12,CT$6&lt;=$H12)*(CT$6-$F12+1),$J12/2,$M12,TRUE)-_xlfn.NORM.DIST(AND(CT$6&gt;=$F12,CT$6&lt;=$H12)*(CS$6-$F12+1),$J12/2,$M12,TRUE))/(1-2*_xlfn.NORM.DIST(0,$J12/2,$M12,TRUE))*$D12+($K12="Steady Growth")*(AND(CT$6&gt;=$F12,CT$6&lt;=$H12)*((CT$6-$F12+1)/($J12*($J12+1)/2)*$D12))+($K12="custom")*CustCF!CN12</f>
        <v>0</v>
      </c>
      <c r="CU12" s="95">
        <f>($K12="Bell Curve")*(_xlfn.NORM.DIST(AND(CU$6&gt;=$F12,CU$6&lt;=$H12)*(CU$6-$F12+1),$J12/2,$M12,TRUE)-_xlfn.NORM.DIST(AND(CU$6&gt;=$F12,CU$6&lt;=$H12)*(CT$6-$F12+1),$J12/2,$M12,TRUE))/(1-2*_xlfn.NORM.DIST(0,$J12/2,$M12,TRUE))*$D12+($K12="Steady Growth")*(AND(CU$6&gt;=$F12,CU$6&lt;=$H12)*((CU$6-$F12+1)/($J12*($J12+1)/2)*$D12))+($K12="custom")*CustCF!CO12</f>
        <v>0</v>
      </c>
      <c r="CV12" s="95">
        <f>($K12="Bell Curve")*(_xlfn.NORM.DIST(AND(CV$6&gt;=$F12,CV$6&lt;=$H12)*(CV$6-$F12+1),$J12/2,$M12,TRUE)-_xlfn.NORM.DIST(AND(CV$6&gt;=$F12,CV$6&lt;=$H12)*(CU$6-$F12+1),$J12/2,$M12,TRUE))/(1-2*_xlfn.NORM.DIST(0,$J12/2,$M12,TRUE))*$D12+($K12="Steady Growth")*(AND(CV$6&gt;=$F12,CV$6&lt;=$H12)*((CV$6-$F12+1)/($J12*($J12+1)/2)*$D12))+($K12="custom")*CustCF!CP12</f>
        <v>0</v>
      </c>
      <c r="CW12" s="95">
        <f>($K12="Bell Curve")*(_xlfn.NORM.DIST(AND(CW$6&gt;=$F12,CW$6&lt;=$H12)*(CW$6-$F12+1),$J12/2,$M12,TRUE)-_xlfn.NORM.DIST(AND(CW$6&gt;=$F12,CW$6&lt;=$H12)*(CV$6-$F12+1),$J12/2,$M12,TRUE))/(1-2*_xlfn.NORM.DIST(0,$J12/2,$M12,TRUE))*$D12+($K12="Steady Growth")*(AND(CW$6&gt;=$F12,CW$6&lt;=$H12)*((CW$6-$F12+1)/($J12*($J12+1)/2)*$D12))+($K12="custom")*CustCF!CQ12</f>
        <v>0</v>
      </c>
      <c r="CX12" s="95">
        <f>($K12="Bell Curve")*(_xlfn.NORM.DIST(AND(CX$6&gt;=$F12,CX$6&lt;=$H12)*(CX$6-$F12+1),$J12/2,$M12,TRUE)-_xlfn.NORM.DIST(AND(CX$6&gt;=$F12,CX$6&lt;=$H12)*(CW$6-$F12+1),$J12/2,$M12,TRUE))/(1-2*_xlfn.NORM.DIST(0,$J12/2,$M12,TRUE))*$D12+($K12="Steady Growth")*(AND(CX$6&gt;=$F12,CX$6&lt;=$H12)*((CX$6-$F12+1)/($J12*($J12+1)/2)*$D12))+($K12="custom")*CustCF!CR12</f>
        <v>0</v>
      </c>
      <c r="CY12" s="95">
        <f>($K12="Bell Curve")*(_xlfn.NORM.DIST(AND(CY$6&gt;=$F12,CY$6&lt;=$H12)*(CY$6-$F12+1),$J12/2,$M12,TRUE)-_xlfn.NORM.DIST(AND(CY$6&gt;=$F12,CY$6&lt;=$H12)*(CX$6-$F12+1),$J12/2,$M12,TRUE))/(1-2*_xlfn.NORM.DIST(0,$J12/2,$M12,TRUE))*$D12+($K12="Steady Growth")*(AND(CY$6&gt;=$F12,CY$6&lt;=$H12)*((CY$6-$F12+1)/($J12*($J12+1)/2)*$D12))+($K12="custom")*CustCF!CS12</f>
        <v>0</v>
      </c>
      <c r="CZ12" s="95">
        <f>($K12="Bell Curve")*(_xlfn.NORM.DIST(AND(CZ$6&gt;=$F12,CZ$6&lt;=$H12)*(CZ$6-$F12+1),$J12/2,$M12,TRUE)-_xlfn.NORM.DIST(AND(CZ$6&gt;=$F12,CZ$6&lt;=$H12)*(CY$6-$F12+1),$J12/2,$M12,TRUE))/(1-2*_xlfn.NORM.DIST(0,$J12/2,$M12,TRUE))*$D12+($K12="Steady Growth")*(AND(CZ$6&gt;=$F12,CZ$6&lt;=$H12)*((CZ$6-$F12+1)/($J12*($J12+1)/2)*$D12))+($K12="custom")*CustCF!CT12</f>
        <v>0</v>
      </c>
      <c r="DA12" s="95">
        <f>($K12="Bell Curve")*(_xlfn.NORM.DIST(AND(DA$6&gt;=$F12,DA$6&lt;=$H12)*(DA$6-$F12+1),$J12/2,$M12,TRUE)-_xlfn.NORM.DIST(AND(DA$6&gt;=$F12,DA$6&lt;=$H12)*(CZ$6-$F12+1),$J12/2,$M12,TRUE))/(1-2*_xlfn.NORM.DIST(0,$J12/2,$M12,TRUE))*$D12+($K12="Steady Growth")*(AND(DA$6&gt;=$F12,DA$6&lt;=$H12)*((DA$6-$F12+1)/($J12*($J12+1)/2)*$D12))+($K12="custom")*CustCF!CU12</f>
        <v>0</v>
      </c>
      <c r="DB12" s="95">
        <f>($K12="Bell Curve")*(_xlfn.NORM.DIST(AND(DB$6&gt;=$F12,DB$6&lt;=$H12)*(DB$6-$F12+1),$J12/2,$M12,TRUE)-_xlfn.NORM.DIST(AND(DB$6&gt;=$F12,DB$6&lt;=$H12)*(DA$6-$F12+1),$J12/2,$M12,TRUE))/(1-2*_xlfn.NORM.DIST(0,$J12/2,$M12,TRUE))*$D12+($K12="Steady Growth")*(AND(DB$6&gt;=$F12,DB$6&lt;=$H12)*((DB$6-$F12+1)/($J12*($J12+1)/2)*$D12))+($K12="custom")*CustCF!CV12</f>
        <v>0</v>
      </c>
      <c r="DC12" s="95">
        <f>($K12="Bell Curve")*(_xlfn.NORM.DIST(AND(DC$6&gt;=$F12,DC$6&lt;=$H12)*(DC$6-$F12+1),$J12/2,$M12,TRUE)-_xlfn.NORM.DIST(AND(DC$6&gt;=$F12,DC$6&lt;=$H12)*(DB$6-$F12+1),$J12/2,$M12,TRUE))/(1-2*_xlfn.NORM.DIST(0,$J12/2,$M12,TRUE))*$D12+($K12="Steady Growth")*(AND(DC$6&gt;=$F12,DC$6&lt;=$H12)*((DC$6-$F12+1)/($J12*($J12+1)/2)*$D12))+($K12="custom")*CustCF!CW12</f>
        <v>0</v>
      </c>
      <c r="DD12" s="95">
        <f>($K12="Bell Curve")*(_xlfn.NORM.DIST(AND(DD$6&gt;=$F12,DD$6&lt;=$H12)*(DD$6-$F12+1),$J12/2,$M12,TRUE)-_xlfn.NORM.DIST(AND(DD$6&gt;=$F12,DD$6&lt;=$H12)*(DC$6-$F12+1),$J12/2,$M12,TRUE))/(1-2*_xlfn.NORM.DIST(0,$J12/2,$M12,TRUE))*$D12+($K12="Steady Growth")*(AND(DD$6&gt;=$F12,DD$6&lt;=$H12)*((DD$6-$F12+1)/($J12*($J12+1)/2)*$D12))+($K12="custom")*CustCF!CX12</f>
        <v>0</v>
      </c>
      <c r="DE12" s="95">
        <f>($K12="Bell Curve")*(_xlfn.NORM.DIST(AND(DE$6&gt;=$F12,DE$6&lt;=$H12)*(DE$6-$F12+1),$J12/2,$M12,TRUE)-_xlfn.NORM.DIST(AND(DE$6&gt;=$F12,DE$6&lt;=$H12)*(DD$6-$F12+1),$J12/2,$M12,TRUE))/(1-2*_xlfn.NORM.DIST(0,$J12/2,$M12,TRUE))*$D12+($K12="Steady Growth")*(AND(DE$6&gt;=$F12,DE$6&lt;=$H12)*((DE$6-$F12+1)/($J12*($J12+1)/2)*$D12))+($K12="custom")*CustCF!CY12</f>
        <v>0</v>
      </c>
      <c r="DF12" s="95">
        <f>($K12="Bell Curve")*(_xlfn.NORM.DIST(AND(DF$6&gt;=$F12,DF$6&lt;=$H12)*(DF$6-$F12+1),$J12/2,$M12,TRUE)-_xlfn.NORM.DIST(AND(DF$6&gt;=$F12,DF$6&lt;=$H12)*(DE$6-$F12+1),$J12/2,$M12,TRUE))/(1-2*_xlfn.NORM.DIST(0,$J12/2,$M12,TRUE))*$D12+($K12="Steady Growth")*(AND(DF$6&gt;=$F12,DF$6&lt;=$H12)*((DF$6-$F12+1)/($J12*($J12+1)/2)*$D12))+($K12="custom")*CustCF!CZ12</f>
        <v>0</v>
      </c>
      <c r="DG12" s="95">
        <f>($K12="Bell Curve")*(_xlfn.NORM.DIST(AND(DG$6&gt;=$F12,DG$6&lt;=$H12)*(DG$6-$F12+1),$J12/2,$M12,TRUE)-_xlfn.NORM.DIST(AND(DG$6&gt;=$F12,DG$6&lt;=$H12)*(DF$6-$F12+1),$J12/2,$M12,TRUE))/(1-2*_xlfn.NORM.DIST(0,$J12/2,$M12,TRUE))*$D12+($K12="Steady Growth")*(AND(DG$6&gt;=$F12,DG$6&lt;=$H12)*((DG$6-$F12+1)/($J12*($J12+1)/2)*$D12))+($K12="custom")*CustCF!DA12</f>
        <v>0</v>
      </c>
      <c r="DH12" s="95">
        <f>($K12="Bell Curve")*(_xlfn.NORM.DIST(AND(DH$6&gt;=$F12,DH$6&lt;=$H12)*(DH$6-$F12+1),$J12/2,$M12,TRUE)-_xlfn.NORM.DIST(AND(DH$6&gt;=$F12,DH$6&lt;=$H12)*(DG$6-$F12+1),$J12/2,$M12,TRUE))/(1-2*_xlfn.NORM.DIST(0,$J12/2,$M12,TRUE))*$D12+($K12="Steady Growth")*(AND(DH$6&gt;=$F12,DH$6&lt;=$H12)*((DH$6-$F12+1)/($J12*($J12+1)/2)*$D12))+($K12="custom")*CustCF!DB12</f>
        <v>0</v>
      </c>
      <c r="DI12" s="95">
        <f>($K12="Bell Curve")*(_xlfn.NORM.DIST(AND(DI$6&gt;=$F12,DI$6&lt;=$H12)*(DI$6-$F12+1),$J12/2,$M12,TRUE)-_xlfn.NORM.DIST(AND(DI$6&gt;=$F12,DI$6&lt;=$H12)*(DH$6-$F12+1),$J12/2,$M12,TRUE))/(1-2*_xlfn.NORM.DIST(0,$J12/2,$M12,TRUE))*$D12+($K12="Steady Growth")*(AND(DI$6&gt;=$F12,DI$6&lt;=$H12)*((DI$6-$F12+1)/($J12*($J12+1)/2)*$D12))+($K12="custom")*CustCF!DC12</f>
        <v>0</v>
      </c>
      <c r="DJ12" s="95">
        <f>($K12="Bell Curve")*(_xlfn.NORM.DIST(AND(DJ$6&gt;=$F12,DJ$6&lt;=$H12)*(DJ$6-$F12+1),$J12/2,$M12,TRUE)-_xlfn.NORM.DIST(AND(DJ$6&gt;=$F12,DJ$6&lt;=$H12)*(DI$6-$F12+1),$J12/2,$M12,TRUE))/(1-2*_xlfn.NORM.DIST(0,$J12/2,$M12,TRUE))*$D12+($K12="Steady Growth")*(AND(DJ$6&gt;=$F12,DJ$6&lt;=$H12)*((DJ$6-$F12+1)/($J12*($J12+1)/2)*$D12))+($K12="custom")*CustCF!DD12</f>
        <v>0</v>
      </c>
      <c r="DK12" s="95">
        <f>($K12="Bell Curve")*(_xlfn.NORM.DIST(AND(DK$6&gt;=$F12,DK$6&lt;=$H12)*(DK$6-$F12+1),$J12/2,$M12,TRUE)-_xlfn.NORM.DIST(AND(DK$6&gt;=$F12,DK$6&lt;=$H12)*(DJ$6-$F12+1),$J12/2,$M12,TRUE))/(1-2*_xlfn.NORM.DIST(0,$J12/2,$M12,TRUE))*$D12+($K12="Steady Growth")*(AND(DK$6&gt;=$F12,DK$6&lt;=$H12)*((DK$6-$F12+1)/($J12*($J12+1)/2)*$D12))+($K12="custom")*CustCF!DE12</f>
        <v>0</v>
      </c>
      <c r="DL12" s="95">
        <f>($K12="Bell Curve")*(_xlfn.NORM.DIST(AND(DL$6&gt;=$F12,DL$6&lt;=$H12)*(DL$6-$F12+1),$J12/2,$M12,TRUE)-_xlfn.NORM.DIST(AND(DL$6&gt;=$F12,DL$6&lt;=$H12)*(DK$6-$F12+1),$J12/2,$M12,TRUE))/(1-2*_xlfn.NORM.DIST(0,$J12/2,$M12,TRUE))*$D12+($K12="Steady Growth")*(AND(DL$6&gt;=$F12,DL$6&lt;=$H12)*((DL$6-$F12+1)/($J12*($J12+1)/2)*$D12))+($K12="custom")*CustCF!DF12</f>
        <v>0</v>
      </c>
      <c r="DM12" s="95">
        <f>($K12="Bell Curve")*(_xlfn.NORM.DIST(AND(DM$6&gt;=$F12,DM$6&lt;=$H12)*(DM$6-$F12+1),$J12/2,$M12,TRUE)-_xlfn.NORM.DIST(AND(DM$6&gt;=$F12,DM$6&lt;=$H12)*(DL$6-$F12+1),$J12/2,$M12,TRUE))/(1-2*_xlfn.NORM.DIST(0,$J12/2,$M12,TRUE))*$D12+($K12="Steady Growth")*(AND(DM$6&gt;=$F12,DM$6&lt;=$H12)*((DM$6-$F12+1)/($J12*($J12+1)/2)*$D12))+($K12="custom")*CustCF!DG12</f>
        <v>0</v>
      </c>
      <c r="DN12" s="95">
        <f>($K12="Bell Curve")*(_xlfn.NORM.DIST(AND(DN$6&gt;=$F12,DN$6&lt;=$H12)*(DN$6-$F12+1),$J12/2,$M12,TRUE)-_xlfn.NORM.DIST(AND(DN$6&gt;=$F12,DN$6&lt;=$H12)*(DM$6-$F12+1),$J12/2,$M12,TRUE))/(1-2*_xlfn.NORM.DIST(0,$J12/2,$M12,TRUE))*$D12+($K12="Steady Growth")*(AND(DN$6&gt;=$F12,DN$6&lt;=$H12)*((DN$6-$F12+1)/($J12*($J12+1)/2)*$D12))+($K12="custom")*CustCF!DH12</f>
        <v>0</v>
      </c>
      <c r="DO12" s="95">
        <f>($K12="Bell Curve")*(_xlfn.NORM.DIST(AND(DO$6&gt;=$F12,DO$6&lt;=$H12)*(DO$6-$F12+1),$J12/2,$M12,TRUE)-_xlfn.NORM.DIST(AND(DO$6&gt;=$F12,DO$6&lt;=$H12)*(DN$6-$F12+1),$J12/2,$M12,TRUE))/(1-2*_xlfn.NORM.DIST(0,$J12/2,$M12,TRUE))*$D12+($K12="Steady Growth")*(AND(DO$6&gt;=$F12,DO$6&lt;=$H12)*((DO$6-$F12+1)/($J12*($J12+1)/2)*$D12))+($K12="custom")*CustCF!DI12</f>
        <v>0</v>
      </c>
      <c r="DP12" s="95">
        <f>($K12="Bell Curve")*(_xlfn.NORM.DIST(AND(DP$6&gt;=$F12,DP$6&lt;=$H12)*(DP$6-$F12+1),$J12/2,$M12,TRUE)-_xlfn.NORM.DIST(AND(DP$6&gt;=$F12,DP$6&lt;=$H12)*(DO$6-$F12+1),$J12/2,$M12,TRUE))/(1-2*_xlfn.NORM.DIST(0,$J12/2,$M12,TRUE))*$D12+($K12="Steady Growth")*(AND(DP$6&gt;=$F12,DP$6&lt;=$H12)*((DP$6-$F12+1)/($J12*($J12+1)/2)*$D12))+($K12="custom")*CustCF!DJ12</f>
        <v>0</v>
      </c>
      <c r="DQ12" s="95">
        <f>($K12="Bell Curve")*(_xlfn.NORM.DIST(AND(DQ$6&gt;=$F12,DQ$6&lt;=$H12)*(DQ$6-$F12+1),$J12/2,$M12,TRUE)-_xlfn.NORM.DIST(AND(DQ$6&gt;=$F12,DQ$6&lt;=$H12)*(DP$6-$F12+1),$J12/2,$M12,TRUE))/(1-2*_xlfn.NORM.DIST(0,$J12/2,$M12,TRUE))*$D12+($K12="Steady Growth")*(AND(DQ$6&gt;=$F12,DQ$6&lt;=$H12)*((DQ$6-$F12+1)/($J12*($J12+1)/2)*$D12))+($K12="custom")*CustCF!DK12</f>
        <v>0</v>
      </c>
      <c r="DR12" s="95">
        <f>($K12="Bell Curve")*(_xlfn.NORM.DIST(AND(DR$6&gt;=$F12,DR$6&lt;=$H12)*(DR$6-$F12+1),$J12/2,$M12,TRUE)-_xlfn.NORM.DIST(AND(DR$6&gt;=$F12,DR$6&lt;=$H12)*(DQ$6-$F12+1),$J12/2,$M12,TRUE))/(1-2*_xlfn.NORM.DIST(0,$J12/2,$M12,TRUE))*$D12+($K12="Steady Growth")*(AND(DR$6&gt;=$F12,DR$6&lt;=$H12)*((DR$6-$F12+1)/($J12*($J12+1)/2)*$D12))+($K12="custom")*CustCF!DL12</f>
        <v>0</v>
      </c>
      <c r="DS12" s="95">
        <f>($K12="Bell Curve")*(_xlfn.NORM.DIST(AND(DS$6&gt;=$F12,DS$6&lt;=$H12)*(DS$6-$F12+1),$J12/2,$M12,TRUE)-_xlfn.NORM.DIST(AND(DS$6&gt;=$F12,DS$6&lt;=$H12)*(DR$6-$F12+1),$J12/2,$M12,TRUE))/(1-2*_xlfn.NORM.DIST(0,$J12/2,$M12,TRUE))*$D12+($K12="Steady Growth")*(AND(DS$6&gt;=$F12,DS$6&lt;=$H12)*((DS$6-$F12+1)/($J12*($J12+1)/2)*$D12))+($K12="custom")*CustCF!DM12</f>
        <v>0</v>
      </c>
      <c r="DT12" s="95">
        <f>($K12="Bell Curve")*(_xlfn.NORM.DIST(AND(DT$6&gt;=$F12,DT$6&lt;=$H12)*(DT$6-$F12+1),$J12/2,$M12,TRUE)-_xlfn.NORM.DIST(AND(DT$6&gt;=$F12,DT$6&lt;=$H12)*(DS$6-$F12+1),$J12/2,$M12,TRUE))/(1-2*_xlfn.NORM.DIST(0,$J12/2,$M12,TRUE))*$D12+($K12="Steady Growth")*(AND(DT$6&gt;=$F12,DT$6&lt;=$H12)*((DT$6-$F12+1)/($J12*($J12+1)/2)*$D12))+($K12="custom")*CustCF!DN12</f>
        <v>0</v>
      </c>
      <c r="DU12" s="95">
        <f>($K12="Bell Curve")*(_xlfn.NORM.DIST(AND(DU$6&gt;=$F12,DU$6&lt;=$H12)*(DU$6-$F12+1),$J12/2,$M12,TRUE)-_xlfn.NORM.DIST(AND(DU$6&gt;=$F12,DU$6&lt;=$H12)*(DT$6-$F12+1),$J12/2,$M12,TRUE))/(1-2*_xlfn.NORM.DIST(0,$J12/2,$M12,TRUE))*$D12+($K12="Steady Growth")*(AND(DU$6&gt;=$F12,DU$6&lt;=$H12)*((DU$6-$F12+1)/($J12*($J12+1)/2)*$D12))+($K12="custom")*CustCF!DO12</f>
        <v>0</v>
      </c>
      <c r="DV12" s="95">
        <f>($K12="Bell Curve")*(_xlfn.NORM.DIST(AND(DV$6&gt;=$F12,DV$6&lt;=$H12)*(DV$6-$F12+1),$J12/2,$M12,TRUE)-_xlfn.NORM.DIST(AND(DV$6&gt;=$F12,DV$6&lt;=$H12)*(DU$6-$F12+1),$J12/2,$M12,TRUE))/(1-2*_xlfn.NORM.DIST(0,$J12/2,$M12,TRUE))*$D12+($K12="Steady Growth")*(AND(DV$6&gt;=$F12,DV$6&lt;=$H12)*((DV$6-$F12+1)/($J12*($J12+1)/2)*$D12))+($K12="custom")*CustCF!DP12</f>
        <v>0</v>
      </c>
      <c r="DW12" s="95">
        <f>($K12="Bell Curve")*(_xlfn.NORM.DIST(AND(DW$6&gt;=$F12,DW$6&lt;=$H12)*(DW$6-$F12+1),$J12/2,$M12,TRUE)-_xlfn.NORM.DIST(AND(DW$6&gt;=$F12,DW$6&lt;=$H12)*(DV$6-$F12+1),$J12/2,$M12,TRUE))/(1-2*_xlfn.NORM.DIST(0,$J12/2,$M12,TRUE))*$D12+($K12="Steady Growth")*(AND(DW$6&gt;=$F12,DW$6&lt;=$H12)*((DW$6-$F12+1)/($J12*($J12+1)/2)*$D12))+($K12="custom")*CustCF!DQ12</f>
        <v>0</v>
      </c>
      <c r="DX12" s="95">
        <f>($K12="Bell Curve")*(_xlfn.NORM.DIST(AND(DX$6&gt;=$F12,DX$6&lt;=$H12)*(DX$6-$F12+1),$J12/2,$M12,TRUE)-_xlfn.NORM.DIST(AND(DX$6&gt;=$F12,DX$6&lt;=$H12)*(DW$6-$F12+1),$J12/2,$M12,TRUE))/(1-2*_xlfn.NORM.DIST(0,$J12/2,$M12,TRUE))*$D12+($K12="Steady Growth")*(AND(DX$6&gt;=$F12,DX$6&lt;=$H12)*((DX$6-$F12+1)/($J12*($J12+1)/2)*$D12))+($K12="custom")*CustCF!DR12</f>
        <v>0</v>
      </c>
      <c r="DY12" s="95">
        <f>($K12="Bell Curve")*(_xlfn.NORM.DIST(AND(DY$6&gt;=$F12,DY$6&lt;=$H12)*(DY$6-$F12+1),$J12/2,$M12,TRUE)-_xlfn.NORM.DIST(AND(DY$6&gt;=$F12,DY$6&lt;=$H12)*(DX$6-$F12+1),$J12/2,$M12,TRUE))/(1-2*_xlfn.NORM.DIST(0,$J12/2,$M12,TRUE))*$D12+($K12="Steady Growth")*(AND(DY$6&gt;=$F12,DY$6&lt;=$H12)*((DY$6-$F12+1)/($J12*($J12+1)/2)*$D12))+($K12="custom")*CustCF!DS12</f>
        <v>0</v>
      </c>
      <c r="DZ12" s="95">
        <f>($K12="Bell Curve")*(_xlfn.NORM.DIST(AND(DZ$6&gt;=$F12,DZ$6&lt;=$H12)*(DZ$6-$F12+1),$J12/2,$M12,TRUE)-_xlfn.NORM.DIST(AND(DZ$6&gt;=$F12,DZ$6&lt;=$H12)*(DY$6-$F12+1),$J12/2,$M12,TRUE))/(1-2*_xlfn.NORM.DIST(0,$J12/2,$M12,TRUE))*$D12+($K12="Steady Growth")*(AND(DZ$6&gt;=$F12,DZ$6&lt;=$H12)*((DZ$6-$F12+1)/($J12*($J12+1)/2)*$D12))+($K12="custom")*CustCF!DT12</f>
        <v>0</v>
      </c>
      <c r="EA12" s="95">
        <f>($K12="Bell Curve")*(_xlfn.NORM.DIST(AND(EA$6&gt;=$F12,EA$6&lt;=$H12)*(EA$6-$F12+1),$J12/2,$M12,TRUE)-_xlfn.NORM.DIST(AND(EA$6&gt;=$F12,EA$6&lt;=$H12)*(DZ$6-$F12+1),$J12/2,$M12,TRUE))/(1-2*_xlfn.NORM.DIST(0,$J12/2,$M12,TRUE))*$D12+($K12="Steady Growth")*(AND(EA$6&gt;=$F12,EA$6&lt;=$H12)*((EA$6-$F12+1)/($J12*($J12+1)/2)*$D12))+($K12="custom")*CustCF!DU12</f>
        <v>0</v>
      </c>
      <c r="EB12" s="95">
        <f>($K12="Bell Curve")*(_xlfn.NORM.DIST(AND(EB$6&gt;=$F12,EB$6&lt;=$H12)*(EB$6-$F12+1),$J12/2,$M12,TRUE)-_xlfn.NORM.DIST(AND(EB$6&gt;=$F12,EB$6&lt;=$H12)*(EA$6-$F12+1),$J12/2,$M12,TRUE))/(1-2*_xlfn.NORM.DIST(0,$J12/2,$M12,TRUE))*$D12+($K12="Steady Growth")*(AND(EB$6&gt;=$F12,EB$6&lt;=$H12)*((EB$6-$F12+1)/($J12*($J12+1)/2)*$D12))+($K12="custom")*CustCF!DV12</f>
        <v>0</v>
      </c>
      <c r="EC12" s="95">
        <f>($K12="Bell Curve")*(_xlfn.NORM.DIST(AND(EC$6&gt;=$F12,EC$6&lt;=$H12)*(EC$6-$F12+1),$J12/2,$M12,TRUE)-_xlfn.NORM.DIST(AND(EC$6&gt;=$F12,EC$6&lt;=$H12)*(EB$6-$F12+1),$J12/2,$M12,TRUE))/(1-2*_xlfn.NORM.DIST(0,$J12/2,$M12,TRUE))*$D12+($K12="Steady Growth")*(AND(EC$6&gt;=$F12,EC$6&lt;=$H12)*((EC$6-$F12+1)/($J12*($J12+1)/2)*$D12))+($K12="custom")*CustCF!DW12</f>
        <v>0</v>
      </c>
      <c r="ED12" s="95">
        <f>($K12="Bell Curve")*(_xlfn.NORM.DIST(AND(ED$6&gt;=$F12,ED$6&lt;=$H12)*(ED$6-$F12+1),$J12/2,$M12,TRUE)-_xlfn.NORM.DIST(AND(ED$6&gt;=$F12,ED$6&lt;=$H12)*(EC$6-$F12+1),$J12/2,$M12,TRUE))/(1-2*_xlfn.NORM.DIST(0,$J12/2,$M12,TRUE))*$D12+($K12="Steady Growth")*(AND(ED$6&gt;=$F12,ED$6&lt;=$H12)*((ED$6-$F12+1)/($J12*($J12+1)/2)*$D12))+($K12="custom")*CustCF!DX12</f>
        <v>0</v>
      </c>
      <c r="EE12" s="95">
        <f>($K12="Bell Curve")*(_xlfn.NORM.DIST(AND(EE$6&gt;=$F12,EE$6&lt;=$H12)*(EE$6-$F12+1),$J12/2,$M12,TRUE)-_xlfn.NORM.DIST(AND(EE$6&gt;=$F12,EE$6&lt;=$H12)*(ED$6-$F12+1),$J12/2,$M12,TRUE))/(1-2*_xlfn.NORM.DIST(0,$J12/2,$M12,TRUE))*$D12+($K12="Steady Growth")*(AND(EE$6&gt;=$F12,EE$6&lt;=$H12)*((EE$6-$F12+1)/($J12*($J12+1)/2)*$D12))+($K12="custom")*CustCF!DY12</f>
        <v>0</v>
      </c>
      <c r="EF12" s="95">
        <f>($K12="Bell Curve")*(_xlfn.NORM.DIST(AND(EF$6&gt;=$F12,EF$6&lt;=$H12)*(EF$6-$F12+1),$J12/2,$M12,TRUE)-_xlfn.NORM.DIST(AND(EF$6&gt;=$F12,EF$6&lt;=$H12)*(EE$6-$F12+1),$J12/2,$M12,TRUE))/(1-2*_xlfn.NORM.DIST(0,$J12/2,$M12,TRUE))*$D12+($K12="Steady Growth")*(AND(EF$6&gt;=$F12,EF$6&lt;=$H12)*((EF$6-$F12+1)/($J12*($J12+1)/2)*$D12))+($K12="custom")*CustCF!DZ12</f>
        <v>0</v>
      </c>
      <c r="EG12" s="95">
        <f>($K12="Bell Curve")*(_xlfn.NORM.DIST(AND(EG$6&gt;=$F12,EG$6&lt;=$H12)*(EG$6-$F12+1),$J12/2,$M12,TRUE)-_xlfn.NORM.DIST(AND(EG$6&gt;=$F12,EG$6&lt;=$H12)*(EF$6-$F12+1),$J12/2,$M12,TRUE))/(1-2*_xlfn.NORM.DIST(0,$J12/2,$M12,TRUE))*$D12+($K12="Steady Growth")*(AND(EG$6&gt;=$F12,EG$6&lt;=$H12)*((EG$6-$F12+1)/($J12*($J12+1)/2)*$D12))+($K12="custom")*CustCF!EA12</f>
        <v>0</v>
      </c>
      <c r="EH12" s="95">
        <f>($K12="Bell Curve")*(_xlfn.NORM.DIST(AND(EH$6&gt;=$F12,EH$6&lt;=$H12)*(EH$6-$F12+1),$J12/2,$M12,TRUE)-_xlfn.NORM.DIST(AND(EH$6&gt;=$F12,EH$6&lt;=$H12)*(EG$6-$F12+1),$J12/2,$M12,TRUE))/(1-2*_xlfn.NORM.DIST(0,$J12/2,$M12,TRUE))*$D12+($K12="Steady Growth")*(AND(EH$6&gt;=$F12,EH$6&lt;=$H12)*((EH$6-$F12+1)/($J12*($J12+1)/2)*$D12))+($K12="custom")*CustCF!EB12</f>
        <v>0</v>
      </c>
      <c r="EI12" s="95">
        <f>($K12="Bell Curve")*(_xlfn.NORM.DIST(AND(EI$6&gt;=$F12,EI$6&lt;=$H12)*(EI$6-$F12+1),$J12/2,$M12,TRUE)-_xlfn.NORM.DIST(AND(EI$6&gt;=$F12,EI$6&lt;=$H12)*(EH$6-$F12+1),$J12/2,$M12,TRUE))/(1-2*_xlfn.NORM.DIST(0,$J12/2,$M12,TRUE))*$D12+($K12="Steady Growth")*(AND(EI$6&gt;=$F12,EI$6&lt;=$H12)*((EI$6-$F12+1)/($J12*($J12+1)/2)*$D12))+($K12="custom")*CustCF!EC12</f>
        <v>0</v>
      </c>
      <c r="EJ12" s="95">
        <f>($K12="Bell Curve")*(_xlfn.NORM.DIST(AND(EJ$6&gt;=$F12,EJ$6&lt;=$H12)*(EJ$6-$F12+1),$J12/2,$M12,TRUE)-_xlfn.NORM.DIST(AND(EJ$6&gt;=$F12,EJ$6&lt;=$H12)*(EI$6-$F12+1),$J12/2,$M12,TRUE))/(1-2*_xlfn.NORM.DIST(0,$J12/2,$M12,TRUE))*$D12+($K12="Steady Growth")*(AND(EJ$6&gt;=$F12,EJ$6&lt;=$H12)*((EJ$6-$F12+1)/($J12*($J12+1)/2)*$D12))+($K12="custom")*CustCF!ED12</f>
        <v>0</v>
      </c>
      <c r="EK12" s="95">
        <f>($K12="Bell Curve")*(_xlfn.NORM.DIST(AND(EK$6&gt;=$F12,EK$6&lt;=$H12)*(EK$6-$F12+1),$J12/2,$M12,TRUE)-_xlfn.NORM.DIST(AND(EK$6&gt;=$F12,EK$6&lt;=$H12)*(EJ$6-$F12+1),$J12/2,$M12,TRUE))/(1-2*_xlfn.NORM.DIST(0,$J12/2,$M12,TRUE))*$D12+($K12="Steady Growth")*(AND(EK$6&gt;=$F12,EK$6&lt;=$H12)*((EK$6-$F12+1)/($J12*($J12+1)/2)*$D12))+($K12="custom")*CustCF!EE12</f>
        <v>0</v>
      </c>
      <c r="EL12" s="95">
        <f>($K12="Bell Curve")*(_xlfn.NORM.DIST(AND(EL$6&gt;=$F12,EL$6&lt;=$H12)*(EL$6-$F12+1),$J12/2,$M12,TRUE)-_xlfn.NORM.DIST(AND(EL$6&gt;=$F12,EL$6&lt;=$H12)*(EK$6-$F12+1),$J12/2,$M12,TRUE))/(1-2*_xlfn.NORM.DIST(0,$J12/2,$M12,TRUE))*$D12+($K12="Steady Growth")*(AND(EL$6&gt;=$F12,EL$6&lt;=$H12)*((EL$6-$F12+1)/($J12*($J12+1)/2)*$D12))+($K12="custom")*CustCF!EF12</f>
        <v>0</v>
      </c>
      <c r="EM12" s="95">
        <f>($K12="Bell Curve")*(_xlfn.NORM.DIST(AND(EM$6&gt;=$F12,EM$6&lt;=$H12)*(EM$6-$F12+1),$J12/2,$M12,TRUE)-_xlfn.NORM.DIST(AND(EM$6&gt;=$F12,EM$6&lt;=$H12)*(EL$6-$F12+1),$J12/2,$M12,TRUE))/(1-2*_xlfn.NORM.DIST(0,$J12/2,$M12,TRUE))*$D12+($K12="Steady Growth")*(AND(EM$6&gt;=$F12,EM$6&lt;=$H12)*((EM$6-$F12+1)/($J12*($J12+1)/2)*$D12))+($K12="custom")*CustCF!EG12</f>
        <v>0</v>
      </c>
      <c r="EN12" s="95">
        <f>($K12="Bell Curve")*(_xlfn.NORM.DIST(AND(EN$6&gt;=$F12,EN$6&lt;=$H12)*(EN$6-$F12+1),$J12/2,$M12,TRUE)-_xlfn.NORM.DIST(AND(EN$6&gt;=$F12,EN$6&lt;=$H12)*(EM$6-$F12+1),$J12/2,$M12,TRUE))/(1-2*_xlfn.NORM.DIST(0,$J12/2,$M12,TRUE))*$D12+($K12="Steady Growth")*(AND(EN$6&gt;=$F12,EN$6&lt;=$H12)*((EN$6-$F12+1)/($J12*($J12+1)/2)*$D12))+($K12="custom")*CustCF!EH12</f>
        <v>0</v>
      </c>
      <c r="EO12" s="95">
        <f>($K12="Bell Curve")*(_xlfn.NORM.DIST(AND(EO$6&gt;=$F12,EO$6&lt;=$H12)*(EO$6-$F12+1),$J12/2,$M12,TRUE)-_xlfn.NORM.DIST(AND(EO$6&gt;=$F12,EO$6&lt;=$H12)*(EN$6-$F12+1),$J12/2,$M12,TRUE))/(1-2*_xlfn.NORM.DIST(0,$J12/2,$M12,TRUE))*$D12+($K12="Steady Growth")*(AND(EO$6&gt;=$F12,EO$6&lt;=$H12)*((EO$6-$F12+1)/($J12*($J12+1)/2)*$D12))+($K12="custom")*CustCF!EI12</f>
        <v>0</v>
      </c>
      <c r="EP12" s="95">
        <f>($K12="Bell Curve")*(_xlfn.NORM.DIST(AND(EP$6&gt;=$F12,EP$6&lt;=$H12)*(EP$6-$F12+1),$J12/2,$M12,TRUE)-_xlfn.NORM.DIST(AND(EP$6&gt;=$F12,EP$6&lt;=$H12)*(EO$6-$F12+1),$J12/2,$M12,TRUE))/(1-2*_xlfn.NORM.DIST(0,$J12/2,$M12,TRUE))*$D12+($K12="Steady Growth")*(AND(EP$6&gt;=$F12,EP$6&lt;=$H12)*((EP$6-$F12+1)/($J12*($J12+1)/2)*$D12))+($K12="custom")*CustCF!EJ12</f>
        <v>0</v>
      </c>
      <c r="EQ12" s="95">
        <f>($K12="Bell Curve")*(_xlfn.NORM.DIST(AND(EQ$6&gt;=$F12,EQ$6&lt;=$H12)*(EQ$6-$F12+1),$J12/2,$M12,TRUE)-_xlfn.NORM.DIST(AND(EQ$6&gt;=$F12,EQ$6&lt;=$H12)*(EP$6-$F12+1),$J12/2,$M12,TRUE))/(1-2*_xlfn.NORM.DIST(0,$J12/2,$M12,TRUE))*$D12+($K12="Steady Growth")*(AND(EQ$6&gt;=$F12,EQ$6&lt;=$H12)*((EQ$6-$F12+1)/($J12*($J12+1)/2)*$D12))+($K12="custom")*CustCF!EK12</f>
        <v>0</v>
      </c>
      <c r="ER12" s="95">
        <f>($K12="Bell Curve")*(_xlfn.NORM.DIST(AND(ER$6&gt;=$F12,ER$6&lt;=$H12)*(ER$6-$F12+1),$J12/2,$M12,TRUE)-_xlfn.NORM.DIST(AND(ER$6&gt;=$F12,ER$6&lt;=$H12)*(EQ$6-$F12+1),$J12/2,$M12,TRUE))/(1-2*_xlfn.NORM.DIST(0,$J12/2,$M12,TRUE))*$D12+($K12="Steady Growth")*(AND(ER$6&gt;=$F12,ER$6&lt;=$H12)*((ER$6-$F12+1)/($J12*($J12+1)/2)*$D12))+($K12="custom")*CustCF!EL12</f>
        <v>0</v>
      </c>
      <c r="ES12" s="95">
        <f>($K12="Bell Curve")*(_xlfn.NORM.DIST(AND(ES$6&gt;=$F12,ES$6&lt;=$H12)*(ES$6-$F12+1),$J12/2,$M12,TRUE)-_xlfn.NORM.DIST(AND(ES$6&gt;=$F12,ES$6&lt;=$H12)*(ER$6-$F12+1),$J12/2,$M12,TRUE))/(1-2*_xlfn.NORM.DIST(0,$J12/2,$M12,TRUE))*$D12+($K12="Steady Growth")*(AND(ES$6&gt;=$F12,ES$6&lt;=$H12)*((ES$6-$F12+1)/($J12*($J12+1)/2)*$D12))+($K12="custom")*CustCF!EM12</f>
        <v>0</v>
      </c>
      <c r="ET12" s="95">
        <f>($K12="Bell Curve")*(_xlfn.NORM.DIST(AND(ET$6&gt;=$F12,ET$6&lt;=$H12)*(ET$6-$F12+1),$J12/2,$M12,TRUE)-_xlfn.NORM.DIST(AND(ET$6&gt;=$F12,ET$6&lt;=$H12)*(ES$6-$F12+1),$J12/2,$M12,TRUE))/(1-2*_xlfn.NORM.DIST(0,$J12/2,$M12,TRUE))*$D12+($K12="Steady Growth")*(AND(ET$6&gt;=$F12,ET$6&lt;=$H12)*((ET$6-$F12+1)/($J12*($J12+1)/2)*$D12))+($K12="custom")*CustCF!EN12</f>
        <v>0</v>
      </c>
      <c r="EU12" s="95">
        <f>($K12="Bell Curve")*(_xlfn.NORM.DIST(AND(EU$6&gt;=$F12,EU$6&lt;=$H12)*(EU$6-$F12+1),$J12/2,$M12,TRUE)-_xlfn.NORM.DIST(AND(EU$6&gt;=$F12,EU$6&lt;=$H12)*(ET$6-$F12+1),$J12/2,$M12,TRUE))/(1-2*_xlfn.NORM.DIST(0,$J12/2,$M12,TRUE))*$D12+($K12="Steady Growth")*(AND(EU$6&gt;=$F12,EU$6&lt;=$H12)*((EU$6-$F12+1)/($J12*($J12+1)/2)*$D12))+($K12="custom")*CustCF!EO12</f>
        <v>0</v>
      </c>
      <c r="EV12" s="95">
        <f>($K12="Bell Curve")*(_xlfn.NORM.DIST(AND(EV$6&gt;=$F12,EV$6&lt;=$H12)*(EV$6-$F12+1),$J12/2,$M12,TRUE)-_xlfn.NORM.DIST(AND(EV$6&gt;=$F12,EV$6&lt;=$H12)*(EU$6-$F12+1),$J12/2,$M12,TRUE))/(1-2*_xlfn.NORM.DIST(0,$J12/2,$M12,TRUE))*$D12+($K12="Steady Growth")*(AND(EV$6&gt;=$F12,EV$6&lt;=$H12)*((EV$6-$F12+1)/($J12*($J12+1)/2)*$D12))+($K12="custom")*CustCF!EP12</f>
        <v>0</v>
      </c>
      <c r="EW12" s="95">
        <f>($K12="Bell Curve")*(_xlfn.NORM.DIST(AND(EW$6&gt;=$F12,EW$6&lt;=$H12)*(EW$6-$F12+1),$J12/2,$M12,TRUE)-_xlfn.NORM.DIST(AND(EW$6&gt;=$F12,EW$6&lt;=$H12)*(EV$6-$F12+1),$J12/2,$M12,TRUE))/(1-2*_xlfn.NORM.DIST(0,$J12/2,$M12,TRUE))*$D12+($K12="Steady Growth")*(AND(EW$6&gt;=$F12,EW$6&lt;=$H12)*((EW$6-$F12+1)/($J12*($J12+1)/2)*$D12))+($K12="custom")*CustCF!EQ12</f>
        <v>0</v>
      </c>
      <c r="EX12" s="95">
        <f>($K12="Bell Curve")*(_xlfn.NORM.DIST(AND(EX$6&gt;=$F12,EX$6&lt;=$H12)*(EX$6-$F12+1),$J12/2,$M12,TRUE)-_xlfn.NORM.DIST(AND(EX$6&gt;=$F12,EX$6&lt;=$H12)*(EW$6-$F12+1),$J12/2,$M12,TRUE))/(1-2*_xlfn.NORM.DIST(0,$J12/2,$M12,TRUE))*$D12+($K12="Steady Growth")*(AND(EX$6&gt;=$F12,EX$6&lt;=$H12)*((EX$6-$F12+1)/($J12*($J12+1)/2)*$D12))+($K12="custom")*CustCF!ER12</f>
        <v>0</v>
      </c>
      <c r="EY12" s="95">
        <f>($K12="Bell Curve")*(_xlfn.NORM.DIST(AND(EY$6&gt;=$F12,EY$6&lt;=$H12)*(EY$6-$F12+1),$J12/2,$M12,TRUE)-_xlfn.NORM.DIST(AND(EY$6&gt;=$F12,EY$6&lt;=$H12)*(EX$6-$F12+1),$J12/2,$M12,TRUE))/(1-2*_xlfn.NORM.DIST(0,$J12/2,$M12,TRUE))*$D12+($K12="Steady Growth")*(AND(EY$6&gt;=$F12,EY$6&lt;=$H12)*((EY$6-$F12+1)/($J12*($J12+1)/2)*$D12))+($K12="custom")*CustCF!ES12</f>
        <v>0</v>
      </c>
      <c r="EZ12" s="95">
        <f>($K12="Bell Curve")*(_xlfn.NORM.DIST(AND(EZ$6&gt;=$F12,EZ$6&lt;=$H12)*(EZ$6-$F12+1),$J12/2,$M12,TRUE)-_xlfn.NORM.DIST(AND(EZ$6&gt;=$F12,EZ$6&lt;=$H12)*(EY$6-$F12+1),$J12/2,$M12,TRUE))/(1-2*_xlfn.NORM.DIST(0,$J12/2,$M12,TRUE))*$D12+($K12="Steady Growth")*(AND(EZ$6&gt;=$F12,EZ$6&lt;=$H12)*((EZ$6-$F12+1)/($J12*($J12+1)/2)*$D12))+($K12="custom")*CustCF!ET12</f>
        <v>0</v>
      </c>
      <c r="FA12" s="95">
        <f>($K12="Bell Curve")*(_xlfn.NORM.DIST(AND(FA$6&gt;=$F12,FA$6&lt;=$H12)*(FA$6-$F12+1),$J12/2,$M12,TRUE)-_xlfn.NORM.DIST(AND(FA$6&gt;=$F12,FA$6&lt;=$H12)*(EZ$6-$F12+1),$J12/2,$M12,TRUE))/(1-2*_xlfn.NORM.DIST(0,$J12/2,$M12,TRUE))*$D12+($K12="Steady Growth")*(AND(FA$6&gt;=$F12,FA$6&lt;=$H12)*((FA$6-$F12+1)/($J12*($J12+1)/2)*$D12))+($K12="custom")*CustCF!EU12</f>
        <v>0</v>
      </c>
      <c r="FB12" s="95">
        <f>($K12="Bell Curve")*(_xlfn.NORM.DIST(AND(FB$6&gt;=$F12,FB$6&lt;=$H12)*(FB$6-$F12+1),$J12/2,$M12,TRUE)-_xlfn.NORM.DIST(AND(FB$6&gt;=$F12,FB$6&lt;=$H12)*(FA$6-$F12+1),$J12/2,$M12,TRUE))/(1-2*_xlfn.NORM.DIST(0,$J12/2,$M12,TRUE))*$D12+($K12="Steady Growth")*(AND(FB$6&gt;=$F12,FB$6&lt;=$H12)*((FB$6-$F12+1)/($J12*($J12+1)/2)*$D12))+($K12="custom")*CustCF!EV12</f>
        <v>0</v>
      </c>
      <c r="FC12" s="95">
        <f>($K12="Bell Curve")*(_xlfn.NORM.DIST(AND(FC$6&gt;=$F12,FC$6&lt;=$H12)*(FC$6-$F12+1),$J12/2,$M12,TRUE)-_xlfn.NORM.DIST(AND(FC$6&gt;=$F12,FC$6&lt;=$H12)*(FB$6-$F12+1),$J12/2,$M12,TRUE))/(1-2*_xlfn.NORM.DIST(0,$J12/2,$M12,TRUE))*$D12+($K12="Steady Growth")*(AND(FC$6&gt;=$F12,FC$6&lt;=$H12)*((FC$6-$F12+1)/($J12*($J12+1)/2)*$D12))+($K12="custom")*CustCF!EW12</f>
        <v>0</v>
      </c>
      <c r="FD12" s="95">
        <f>($K12="Bell Curve")*(_xlfn.NORM.DIST(AND(FD$6&gt;=$F12,FD$6&lt;=$H12)*(FD$6-$F12+1),$J12/2,$M12,TRUE)-_xlfn.NORM.DIST(AND(FD$6&gt;=$F12,FD$6&lt;=$H12)*(FC$6-$F12+1),$J12/2,$M12,TRUE))/(1-2*_xlfn.NORM.DIST(0,$J12/2,$M12,TRUE))*$D12+($K12="Steady Growth")*(AND(FD$6&gt;=$F12,FD$6&lt;=$H12)*((FD$6-$F12+1)/($J12*($J12+1)/2)*$D12))+($K12="custom")*CustCF!EX12</f>
        <v>0</v>
      </c>
      <c r="FE12" s="95">
        <f>($K12="Bell Curve")*(_xlfn.NORM.DIST(AND(FE$6&gt;=$F12,FE$6&lt;=$H12)*(FE$6-$F12+1),$J12/2,$M12,TRUE)-_xlfn.NORM.DIST(AND(FE$6&gt;=$F12,FE$6&lt;=$H12)*(FD$6-$F12+1),$J12/2,$M12,TRUE))/(1-2*_xlfn.NORM.DIST(0,$J12/2,$M12,TRUE))*$D12+($K12="Steady Growth")*(AND(FE$6&gt;=$F12,FE$6&lt;=$H12)*((FE$6-$F12+1)/($J12*($J12+1)/2)*$D12))+($K12="custom")*CustCF!EY12</f>
        <v>0</v>
      </c>
      <c r="FF12" s="95">
        <f>($K12="Bell Curve")*(_xlfn.NORM.DIST(AND(FF$6&gt;=$F12,FF$6&lt;=$H12)*(FF$6-$F12+1),$J12/2,$M12,TRUE)-_xlfn.NORM.DIST(AND(FF$6&gt;=$F12,FF$6&lt;=$H12)*(FE$6-$F12+1),$J12/2,$M12,TRUE))/(1-2*_xlfn.NORM.DIST(0,$J12/2,$M12,TRUE))*$D12+($K12="Steady Growth")*(AND(FF$6&gt;=$F12,FF$6&lt;=$H12)*((FF$6-$F12+1)/($J12*($J12+1)/2)*$D12))+($K12="custom")*CustCF!EZ12</f>
        <v>0</v>
      </c>
      <c r="FG12" s="95">
        <f>($K12="Bell Curve")*(_xlfn.NORM.DIST(AND(FG$6&gt;=$F12,FG$6&lt;=$H12)*(FG$6-$F12+1),$J12/2,$M12,TRUE)-_xlfn.NORM.DIST(AND(FG$6&gt;=$F12,FG$6&lt;=$H12)*(FF$6-$F12+1),$J12/2,$M12,TRUE))/(1-2*_xlfn.NORM.DIST(0,$J12/2,$M12,TRUE))*$D12+($K12="Steady Growth")*(AND(FG$6&gt;=$F12,FG$6&lt;=$H12)*((FG$6-$F12+1)/($J12*($J12+1)/2)*$D12))+($K12="custom")*CustCF!FA12</f>
        <v>0</v>
      </c>
      <c r="FH12" s="95">
        <f>($K12="Bell Curve")*(_xlfn.NORM.DIST(AND(FH$6&gt;=$F12,FH$6&lt;=$H12)*(FH$6-$F12+1),$J12/2,$M12,TRUE)-_xlfn.NORM.DIST(AND(FH$6&gt;=$F12,FH$6&lt;=$H12)*(FG$6-$F12+1),$J12/2,$M12,TRUE))/(1-2*_xlfn.NORM.DIST(0,$J12/2,$M12,TRUE))*$D12+($K12="Steady Growth")*(AND(FH$6&gt;=$F12,FH$6&lt;=$H12)*((FH$6-$F12+1)/($J12*($J12+1)/2)*$D12))+($K12="custom")*CustCF!FB12</f>
        <v>0</v>
      </c>
      <c r="FI12" s="95">
        <f>($K12="Bell Curve")*(_xlfn.NORM.DIST(AND(FI$6&gt;=$F12,FI$6&lt;=$H12)*(FI$6-$F12+1),$J12/2,$M12,TRUE)-_xlfn.NORM.DIST(AND(FI$6&gt;=$F12,FI$6&lt;=$H12)*(FH$6-$F12+1),$J12/2,$M12,TRUE))/(1-2*_xlfn.NORM.DIST(0,$J12/2,$M12,TRUE))*$D12+($K12="Steady Growth")*(AND(FI$6&gt;=$F12,FI$6&lt;=$H12)*((FI$6-$F12+1)/($J12*($J12+1)/2)*$D12))+($K12="custom")*CustCF!FC12</f>
        <v>0</v>
      </c>
      <c r="FJ12" s="95">
        <f>($K12="Bell Curve")*(_xlfn.NORM.DIST(AND(FJ$6&gt;=$F12,FJ$6&lt;=$H12)*(FJ$6-$F12+1),$J12/2,$M12,TRUE)-_xlfn.NORM.DIST(AND(FJ$6&gt;=$F12,FJ$6&lt;=$H12)*(FI$6-$F12+1),$J12/2,$M12,TRUE))/(1-2*_xlfn.NORM.DIST(0,$J12/2,$M12,TRUE))*$D12+($K12="Steady Growth")*(AND(FJ$6&gt;=$F12,FJ$6&lt;=$H12)*((FJ$6-$F12+1)/($J12*($J12+1)/2)*$D12))+($K12="custom")*CustCF!FD12</f>
        <v>0</v>
      </c>
      <c r="FK12" s="95">
        <f>($K12="Bell Curve")*(_xlfn.NORM.DIST(AND(FK$6&gt;=$F12,FK$6&lt;=$H12)*(FK$6-$F12+1),$J12/2,$M12,TRUE)-_xlfn.NORM.DIST(AND(FK$6&gt;=$F12,FK$6&lt;=$H12)*(FJ$6-$F12+1),$J12/2,$M12,TRUE))/(1-2*_xlfn.NORM.DIST(0,$J12/2,$M12,TRUE))*$D12+($K12="Steady Growth")*(AND(FK$6&gt;=$F12,FK$6&lt;=$H12)*((FK$6-$F12+1)/($J12*($J12+1)/2)*$D12))+($K12="custom")*CustCF!FE12</f>
        <v>0</v>
      </c>
      <c r="FL12" s="95">
        <f>($K12="Bell Curve")*(_xlfn.NORM.DIST(AND(FL$6&gt;=$F12,FL$6&lt;=$H12)*(FL$6-$F12+1),$J12/2,$M12,TRUE)-_xlfn.NORM.DIST(AND(FL$6&gt;=$F12,FL$6&lt;=$H12)*(FK$6-$F12+1),$J12/2,$M12,TRUE))/(1-2*_xlfn.NORM.DIST(0,$J12/2,$M12,TRUE))*$D12+($K12="Steady Growth")*(AND(FL$6&gt;=$F12,FL$6&lt;=$H12)*((FL$6-$F12+1)/($J12*($J12+1)/2)*$D12))+($K12="custom")*CustCF!FF12</f>
        <v>0</v>
      </c>
      <c r="FM12" s="95">
        <f>($K12="Bell Curve")*(_xlfn.NORM.DIST(AND(FM$6&gt;=$F12,FM$6&lt;=$H12)*(FM$6-$F12+1),$J12/2,$M12,TRUE)-_xlfn.NORM.DIST(AND(FM$6&gt;=$F12,FM$6&lt;=$H12)*(FL$6-$F12+1),$J12/2,$M12,TRUE))/(1-2*_xlfn.NORM.DIST(0,$J12/2,$M12,TRUE))*$D12+($K12="Steady Growth")*(AND(FM$6&gt;=$F12,FM$6&lt;=$H12)*((FM$6-$F12+1)/($J12*($J12+1)/2)*$D12))+($K12="custom")*CustCF!FG12</f>
        <v>0</v>
      </c>
      <c r="FN12" s="95">
        <f>($K12="Bell Curve")*(_xlfn.NORM.DIST(AND(FN$6&gt;=$F12,FN$6&lt;=$H12)*(FN$6-$F12+1),$J12/2,$M12,TRUE)-_xlfn.NORM.DIST(AND(FN$6&gt;=$F12,FN$6&lt;=$H12)*(FM$6-$F12+1),$J12/2,$M12,TRUE))/(1-2*_xlfn.NORM.DIST(0,$J12/2,$M12,TRUE))*$D12+($K12="Steady Growth")*(AND(FN$6&gt;=$F12,FN$6&lt;=$H12)*((FN$6-$F12+1)/($J12*($J12+1)/2)*$D12))+($K12="custom")*CustCF!FH12</f>
        <v>0</v>
      </c>
      <c r="FO12" s="95">
        <f>($K12="Bell Curve")*(_xlfn.NORM.DIST(AND(FO$6&gt;=$F12,FO$6&lt;=$H12)*(FO$6-$F12+1),$J12/2,$M12,TRUE)-_xlfn.NORM.DIST(AND(FO$6&gt;=$F12,FO$6&lt;=$H12)*(FN$6-$F12+1),$J12/2,$M12,TRUE))/(1-2*_xlfn.NORM.DIST(0,$J12/2,$M12,TRUE))*$D12+($K12="Steady Growth")*(AND(FO$6&gt;=$F12,FO$6&lt;=$H12)*((FO$6-$F12+1)/($J12*($J12+1)/2)*$D12))+($K12="custom")*CustCF!FI12</f>
        <v>0</v>
      </c>
      <c r="FP12" s="95">
        <f>($K12="Bell Curve")*(_xlfn.NORM.DIST(AND(FP$6&gt;=$F12,FP$6&lt;=$H12)*(FP$6-$F12+1),$J12/2,$M12,TRUE)-_xlfn.NORM.DIST(AND(FP$6&gt;=$F12,FP$6&lt;=$H12)*(FO$6-$F12+1),$J12/2,$M12,TRUE))/(1-2*_xlfn.NORM.DIST(0,$J12/2,$M12,TRUE))*$D12+($K12="Steady Growth")*(AND(FP$6&gt;=$F12,FP$6&lt;=$H12)*((FP$6-$F12+1)/($J12*($J12+1)/2)*$D12))+($K12="custom")*CustCF!FJ12</f>
        <v>0</v>
      </c>
      <c r="FQ12" s="95">
        <f>($K12="Bell Curve")*(_xlfn.NORM.DIST(AND(FQ$6&gt;=$F12,FQ$6&lt;=$H12)*(FQ$6-$F12+1),$J12/2,$M12,TRUE)-_xlfn.NORM.DIST(AND(FQ$6&gt;=$F12,FQ$6&lt;=$H12)*(FP$6-$F12+1),$J12/2,$M12,TRUE))/(1-2*_xlfn.NORM.DIST(0,$J12/2,$M12,TRUE))*$D12+($K12="Steady Growth")*(AND(FQ$6&gt;=$F12,FQ$6&lt;=$H12)*((FQ$6-$F12+1)/($J12*($J12+1)/2)*$D12))+($K12="custom")*CustCF!FK12</f>
        <v>0</v>
      </c>
      <c r="FR12" s="95">
        <f>($K12="Bell Curve")*(_xlfn.NORM.DIST(AND(FR$6&gt;=$F12,FR$6&lt;=$H12)*(FR$6-$F12+1),$J12/2,$M12,TRUE)-_xlfn.NORM.DIST(AND(FR$6&gt;=$F12,FR$6&lt;=$H12)*(FQ$6-$F12+1),$J12/2,$M12,TRUE))/(1-2*_xlfn.NORM.DIST(0,$J12/2,$M12,TRUE))*$D12+($K12="Steady Growth")*(AND(FR$6&gt;=$F12,FR$6&lt;=$H12)*((FR$6-$F12+1)/($J12*($J12+1)/2)*$D12))+($K12="custom")*CustCF!FL12</f>
        <v>0</v>
      </c>
      <c r="FS12" s="95">
        <f>($K12="Bell Curve")*(_xlfn.NORM.DIST(AND(FS$6&gt;=$F12,FS$6&lt;=$H12)*(FS$6-$F12+1),$J12/2,$M12,TRUE)-_xlfn.NORM.DIST(AND(FS$6&gt;=$F12,FS$6&lt;=$H12)*(FR$6-$F12+1),$J12/2,$M12,TRUE))/(1-2*_xlfn.NORM.DIST(0,$J12/2,$M12,TRUE))*$D12+($K12="Steady Growth")*(AND(FS$6&gt;=$F12,FS$6&lt;=$H12)*((FS$6-$F12+1)/($J12*($J12+1)/2)*$D12))+($K12="custom")*CustCF!FM12</f>
        <v>0</v>
      </c>
      <c r="FT12" s="95">
        <f>($K12="Bell Curve")*(_xlfn.NORM.DIST(AND(FT$6&gt;=$F12,FT$6&lt;=$H12)*(FT$6-$F12+1),$J12/2,$M12,TRUE)-_xlfn.NORM.DIST(AND(FT$6&gt;=$F12,FT$6&lt;=$H12)*(FS$6-$F12+1),$J12/2,$M12,TRUE))/(1-2*_xlfn.NORM.DIST(0,$J12/2,$M12,TRUE))*$D12+($K12="Steady Growth")*(AND(FT$6&gt;=$F12,FT$6&lt;=$H12)*((FT$6-$F12+1)/($J12*($J12+1)/2)*$D12))+($K12="custom")*CustCF!FN12</f>
        <v>0</v>
      </c>
      <c r="FU12" s="95">
        <f>($K12="Bell Curve")*(_xlfn.NORM.DIST(AND(FU$6&gt;=$F12,FU$6&lt;=$H12)*(FU$6-$F12+1),$J12/2,$M12,TRUE)-_xlfn.NORM.DIST(AND(FU$6&gt;=$F12,FU$6&lt;=$H12)*(FT$6-$F12+1),$J12/2,$M12,TRUE))/(1-2*_xlfn.NORM.DIST(0,$J12/2,$M12,TRUE))*$D12+($K12="Steady Growth")*(AND(FU$6&gt;=$F12,FU$6&lt;=$H12)*((FU$6-$F12+1)/($J12*($J12+1)/2)*$D12))+($K12="custom")*CustCF!FO12</f>
        <v>0</v>
      </c>
      <c r="FV12" s="95">
        <f>($K12="Bell Curve")*(_xlfn.NORM.DIST(AND(FV$6&gt;=$F12,FV$6&lt;=$H12)*(FV$6-$F12+1),$J12/2,$M12,TRUE)-_xlfn.NORM.DIST(AND(FV$6&gt;=$F12,FV$6&lt;=$H12)*(FU$6-$F12+1),$J12/2,$M12,TRUE))/(1-2*_xlfn.NORM.DIST(0,$J12/2,$M12,TRUE))*$D12+($K12="Steady Growth")*(AND(FV$6&gt;=$F12,FV$6&lt;=$H12)*((FV$6-$F12+1)/($J12*($J12+1)/2)*$D12))+($K12="custom")*CustCF!FP12</f>
        <v>0</v>
      </c>
      <c r="FW12" s="95">
        <f>($K12="Bell Curve")*(_xlfn.NORM.DIST(AND(FW$6&gt;=$F12,FW$6&lt;=$H12)*(FW$6-$F12+1),$J12/2,$M12,TRUE)-_xlfn.NORM.DIST(AND(FW$6&gt;=$F12,FW$6&lt;=$H12)*(FV$6-$F12+1),$J12/2,$M12,TRUE))/(1-2*_xlfn.NORM.DIST(0,$J12/2,$M12,TRUE))*$D12+($K12="Steady Growth")*(AND(FW$6&gt;=$F12,FW$6&lt;=$H12)*((FW$6-$F12+1)/($J12*($J12+1)/2)*$D12))+($K12="custom")*CustCF!FQ12</f>
        <v>0</v>
      </c>
      <c r="FX12" s="95">
        <f>($K12="Bell Curve")*(_xlfn.NORM.DIST(AND(FX$6&gt;=$F12,FX$6&lt;=$H12)*(FX$6-$F12+1),$J12/2,$M12,TRUE)-_xlfn.NORM.DIST(AND(FX$6&gt;=$F12,FX$6&lt;=$H12)*(FW$6-$F12+1),$J12/2,$M12,TRUE))/(1-2*_xlfn.NORM.DIST(0,$J12/2,$M12,TRUE))*$D12+($K12="Steady Growth")*(AND(FX$6&gt;=$F12,FX$6&lt;=$H12)*((FX$6-$F12+1)/($J12*($J12+1)/2)*$D12))+($K12="custom")*CustCF!FR12</f>
        <v>0</v>
      </c>
      <c r="FY12" s="95">
        <f>($K12="Bell Curve")*(_xlfn.NORM.DIST(AND(FY$6&gt;=$F12,FY$6&lt;=$H12)*(FY$6-$F12+1),$J12/2,$M12,TRUE)-_xlfn.NORM.DIST(AND(FY$6&gt;=$F12,FY$6&lt;=$H12)*(FX$6-$F12+1),$J12/2,$M12,TRUE))/(1-2*_xlfn.NORM.DIST(0,$J12/2,$M12,TRUE))*$D12+($K12="Steady Growth")*(AND(FY$6&gt;=$F12,FY$6&lt;=$H12)*((FY$6-$F12+1)/($J12*($J12+1)/2)*$D12))+($K12="custom")*CustCF!FS12</f>
        <v>0</v>
      </c>
      <c r="FZ12" s="95">
        <f>($K12="Bell Curve")*(_xlfn.NORM.DIST(AND(FZ$6&gt;=$F12,FZ$6&lt;=$H12)*(FZ$6-$F12+1),$J12/2,$M12,TRUE)-_xlfn.NORM.DIST(AND(FZ$6&gt;=$F12,FZ$6&lt;=$H12)*(FY$6-$F12+1),$J12/2,$M12,TRUE))/(1-2*_xlfn.NORM.DIST(0,$J12/2,$M12,TRUE))*$D12+($K12="Steady Growth")*(AND(FZ$6&gt;=$F12,FZ$6&lt;=$H12)*((FZ$6-$F12+1)/($J12*($J12+1)/2)*$D12))+($K12="custom")*CustCF!FT12</f>
        <v>0</v>
      </c>
      <c r="GA12" s="95">
        <f>($K12="Bell Curve")*(_xlfn.NORM.DIST(AND(GA$6&gt;=$F12,GA$6&lt;=$H12)*(GA$6-$F12+1),$J12/2,$M12,TRUE)-_xlfn.NORM.DIST(AND(GA$6&gt;=$F12,GA$6&lt;=$H12)*(FZ$6-$F12+1),$J12/2,$M12,TRUE))/(1-2*_xlfn.NORM.DIST(0,$J12/2,$M12,TRUE))*$D12+($K12="Steady Growth")*(AND(GA$6&gt;=$F12,GA$6&lt;=$H12)*((GA$6-$F12+1)/($J12*($J12+1)/2)*$D12))+($K12="custom")*CustCF!FU12</f>
        <v>0</v>
      </c>
      <c r="GB12" s="95">
        <f>($K12="Bell Curve")*(_xlfn.NORM.DIST(AND(GB$6&gt;=$F12,GB$6&lt;=$H12)*(GB$6-$F12+1),$J12/2,$M12,TRUE)-_xlfn.NORM.DIST(AND(GB$6&gt;=$F12,GB$6&lt;=$H12)*(GA$6-$F12+1),$J12/2,$M12,TRUE))/(1-2*_xlfn.NORM.DIST(0,$J12/2,$M12,TRUE))*$D12+($K12="Steady Growth")*(AND(GB$6&gt;=$F12,GB$6&lt;=$H12)*((GB$6-$F12+1)/($J12*($J12+1)/2)*$D12))+($K12="custom")*CustCF!FV12</f>
        <v>0</v>
      </c>
      <c r="GC12" s="95">
        <f>($K12="Bell Curve")*(_xlfn.NORM.DIST(AND(GC$6&gt;=$F12,GC$6&lt;=$H12)*(GC$6-$F12+1),$J12/2,$M12,TRUE)-_xlfn.NORM.DIST(AND(GC$6&gt;=$F12,GC$6&lt;=$H12)*(GB$6-$F12+1),$J12/2,$M12,TRUE))/(1-2*_xlfn.NORM.DIST(0,$J12/2,$M12,TRUE))*$D12+($K12="Steady Growth")*(AND(GC$6&gt;=$F12,GC$6&lt;=$H12)*((GC$6-$F12+1)/($J12*($J12+1)/2)*$D12))+($K12="custom")*CustCF!FW12</f>
        <v>0</v>
      </c>
      <c r="GD12" s="95">
        <f>($K12="Bell Curve")*(_xlfn.NORM.DIST(AND(GD$6&gt;=$F12,GD$6&lt;=$H12)*(GD$6-$F12+1),$J12/2,$M12,TRUE)-_xlfn.NORM.DIST(AND(GD$6&gt;=$F12,GD$6&lt;=$H12)*(GC$6-$F12+1),$J12/2,$M12,TRUE))/(1-2*_xlfn.NORM.DIST(0,$J12/2,$M12,TRUE))*$D12+($K12="Steady Growth")*(AND(GD$6&gt;=$F12,GD$6&lt;=$H12)*((GD$6-$F12+1)/($J12*($J12+1)/2)*$D12))+($K12="custom")*CustCF!FX12</f>
        <v>0</v>
      </c>
      <c r="GE12" s="95">
        <f>($K12="Bell Curve")*(_xlfn.NORM.DIST(AND(GE$6&gt;=$F12,GE$6&lt;=$H12)*(GE$6-$F12+1),$J12/2,$M12,TRUE)-_xlfn.NORM.DIST(AND(GE$6&gt;=$F12,GE$6&lt;=$H12)*(GD$6-$F12+1),$J12/2,$M12,TRUE))/(1-2*_xlfn.NORM.DIST(0,$J12/2,$M12,TRUE))*$D12+($K12="Steady Growth")*(AND(GE$6&gt;=$F12,GE$6&lt;=$H12)*((GE$6-$F12+1)/($J12*($J12+1)/2)*$D12))+($K12="custom")*CustCF!FY12</f>
        <v>0</v>
      </c>
      <c r="GF12" s="95">
        <f>($K12="Bell Curve")*(_xlfn.NORM.DIST(AND(GF$6&gt;=$F12,GF$6&lt;=$H12)*(GF$6-$F12+1),$J12/2,$M12,TRUE)-_xlfn.NORM.DIST(AND(GF$6&gt;=$F12,GF$6&lt;=$H12)*(GE$6-$F12+1),$J12/2,$M12,TRUE))/(1-2*_xlfn.NORM.DIST(0,$J12/2,$M12,TRUE))*$D12+($K12="Steady Growth")*(AND(GF$6&gt;=$F12,GF$6&lt;=$H12)*((GF$6-$F12+1)/($J12*($J12+1)/2)*$D12))+($K12="custom")*CustCF!FZ12</f>
        <v>0</v>
      </c>
      <c r="GG12" s="95">
        <f>($K12="Bell Curve")*(_xlfn.NORM.DIST(AND(GG$6&gt;=$F12,GG$6&lt;=$H12)*(GG$6-$F12+1),$J12/2,$M12,TRUE)-_xlfn.NORM.DIST(AND(GG$6&gt;=$F12,GG$6&lt;=$H12)*(GF$6-$F12+1),$J12/2,$M12,TRUE))/(1-2*_xlfn.NORM.DIST(0,$J12/2,$M12,TRUE))*$D12+($K12="Steady Growth")*(AND(GG$6&gt;=$F12,GG$6&lt;=$H12)*((GG$6-$F12+1)/($J12*($J12+1)/2)*$D12))+($K12="custom")*CustCF!GA12</f>
        <v>0</v>
      </c>
      <c r="GH12" s="95">
        <f>($K12="Bell Curve")*(_xlfn.NORM.DIST(AND(GH$6&gt;=$F12,GH$6&lt;=$H12)*(GH$6-$F12+1),$J12/2,$M12,TRUE)-_xlfn.NORM.DIST(AND(GH$6&gt;=$F12,GH$6&lt;=$H12)*(GG$6-$F12+1),$J12/2,$M12,TRUE))/(1-2*_xlfn.NORM.DIST(0,$J12/2,$M12,TRUE))*$D12+($K12="Steady Growth")*(AND(GH$6&gt;=$F12,GH$6&lt;=$H12)*((GH$6-$F12+1)/($J12*($J12+1)/2)*$D12))+($K12="custom")*CustCF!GB12</f>
        <v>0</v>
      </c>
      <c r="GI12" s="95">
        <f>($K12="Bell Curve")*(_xlfn.NORM.DIST(AND(GI$6&gt;=$F12,GI$6&lt;=$H12)*(GI$6-$F12+1),$J12/2,$M12,TRUE)-_xlfn.NORM.DIST(AND(GI$6&gt;=$F12,GI$6&lt;=$H12)*(GH$6-$F12+1),$J12/2,$M12,TRUE))/(1-2*_xlfn.NORM.DIST(0,$J12/2,$M12,TRUE))*$D12+($K12="Steady Growth")*(AND(GI$6&gt;=$F12,GI$6&lt;=$H12)*((GI$6-$F12+1)/($J12*($J12+1)/2)*$D12))+($K12="custom")*CustCF!GC12</f>
        <v>0</v>
      </c>
      <c r="GJ12" s="95">
        <f>($K12="Bell Curve")*(_xlfn.NORM.DIST(AND(GJ$6&gt;=$F12,GJ$6&lt;=$H12)*(GJ$6-$F12+1),$J12/2,$M12,TRUE)-_xlfn.NORM.DIST(AND(GJ$6&gt;=$F12,GJ$6&lt;=$H12)*(GI$6-$F12+1),$J12/2,$M12,TRUE))/(1-2*_xlfn.NORM.DIST(0,$J12/2,$M12,TRUE))*$D12+($K12="Steady Growth")*(AND(GJ$6&gt;=$F12,GJ$6&lt;=$H12)*((GJ$6-$F12+1)/($J12*($J12+1)/2)*$D12))+($K12="custom")*CustCF!GD12</f>
        <v>0</v>
      </c>
      <c r="GK12" s="95">
        <f>($K12="Bell Curve")*(_xlfn.NORM.DIST(AND(GK$6&gt;=$F12,GK$6&lt;=$H12)*(GK$6-$F12+1),$J12/2,$M12,TRUE)-_xlfn.NORM.DIST(AND(GK$6&gt;=$F12,GK$6&lt;=$H12)*(GJ$6-$F12+1),$J12/2,$M12,TRUE))/(1-2*_xlfn.NORM.DIST(0,$J12/2,$M12,TRUE))*$D12+($K12="Steady Growth")*(AND(GK$6&gt;=$F12,GK$6&lt;=$H12)*((GK$6-$F12+1)/($J12*($J12+1)/2)*$D12))+($K12="custom")*CustCF!GE12</f>
        <v>0</v>
      </c>
      <c r="GL12" s="95">
        <f>($K12="Bell Curve")*(_xlfn.NORM.DIST(AND(GL$6&gt;=$F12,GL$6&lt;=$H12)*(GL$6-$F12+1),$J12/2,$M12,TRUE)-_xlfn.NORM.DIST(AND(GL$6&gt;=$F12,GL$6&lt;=$H12)*(GK$6-$F12+1),$J12/2,$M12,TRUE))/(1-2*_xlfn.NORM.DIST(0,$J12/2,$M12,TRUE))*$D12+($K12="Steady Growth")*(AND(GL$6&gt;=$F12,GL$6&lt;=$H12)*((GL$6-$F12+1)/($J12*($J12+1)/2)*$D12))+($K12="custom")*CustCF!GF12</f>
        <v>0</v>
      </c>
      <c r="GM12" s="95">
        <f>($K12="Bell Curve")*(_xlfn.NORM.DIST(AND(GM$6&gt;=$F12,GM$6&lt;=$H12)*(GM$6-$F12+1),$J12/2,$M12,TRUE)-_xlfn.NORM.DIST(AND(GM$6&gt;=$F12,GM$6&lt;=$H12)*(GL$6-$F12+1),$J12/2,$M12,TRUE))/(1-2*_xlfn.NORM.DIST(0,$J12/2,$M12,TRUE))*$D12+($K12="Steady Growth")*(AND(GM$6&gt;=$F12,GM$6&lt;=$H12)*((GM$6-$F12+1)/($J12*($J12+1)/2)*$D12))+($K12="custom")*CustCF!GG12</f>
        <v>0</v>
      </c>
      <c r="GN12" s="268">
        <f>($K12="Bell Curve")*(_xlfn.NORM.DIST(AND(GN$6&gt;=$F12,GN$6&lt;=$H12)*(GN$6-$F12+1),$J12/2,$M12,TRUE)-_xlfn.NORM.DIST(AND(GN$6&gt;=$F12,GN$6&lt;=$H12)*(GM$6-$F12+1),$J12/2,$M12,TRUE))/(1-2*_xlfn.NORM.DIST(0,$J12/2,$M12,TRUE))*$D12+($K12="Steady Growth")*(AND(GN$6&gt;=$F12,GN$6&lt;=$H12)*((GN$6-$F12+1)/($J12*($J12+1)/2)*$D12))+($K12="custom")*CustCF!GH12</f>
        <v>0</v>
      </c>
      <c r="GO12" s="1"/>
      <c r="GP12" s="67"/>
    </row>
    <row r="13" spans="1:198" customFormat="1" hidden="1" outlineLevel="1" x14ac:dyDescent="0.75">
      <c r="A13" s="1"/>
      <c r="B13" s="1"/>
      <c r="C13" s="262" t="str">
        <f>Budget!P14</f>
        <v>Valuation</v>
      </c>
      <c r="D13" s="19">
        <f>Budget!Q14</f>
        <v>60000</v>
      </c>
      <c r="E13" s="19">
        <f t="shared" si="23"/>
        <v>0</v>
      </c>
      <c r="F13" s="263">
        <v>0</v>
      </c>
      <c r="G13" s="257">
        <f>IF(L13="custom",CustCF!F13,INDEX($P$8:$GN$8,MATCH(F13,$P$6:$GN$6,0)))</f>
        <v>46053</v>
      </c>
      <c r="H13" s="263">
        <v>0</v>
      </c>
      <c r="I13" s="257">
        <f>IF(L13="custom",CustCF!G13,INDEX($P$8:$GN$8,MATCH(H13,$P$6:$GN$6,0)))</f>
        <v>46053</v>
      </c>
      <c r="J13" s="260">
        <f t="shared" si="24"/>
        <v>1</v>
      </c>
      <c r="K13" s="265" t="s">
        <v>116</v>
      </c>
      <c r="L13" s="266" t="s">
        <v>117</v>
      </c>
      <c r="M13" s="267">
        <f t="shared" si="25"/>
        <v>10000000</v>
      </c>
      <c r="N13" s="18">
        <f t="shared" si="15"/>
        <v>59999.999916512512</v>
      </c>
      <c r="O13" s="1372">
        <f t="shared" si="16"/>
        <v>-8.348748815478757E-5</v>
      </c>
      <c r="P13" s="95">
        <f>($K13="Bell Curve")*(_xlfn.NORM.DIST(AND(P$6&gt;=$F13,P$6&lt;=$H13)*(P$6-$F13+1),$J13/2,$M13,TRUE)-_xlfn.NORM.DIST(AND(P$6&gt;=$F13,P$6&lt;=$H13)*(O$6-$F13+1),$J13/2,$M13,TRUE))/(1-2*_xlfn.NORM.DIST(0,$J13/2,$M13,TRUE))*$D13+($K13="Steady Growth")*(AND(P$6&gt;=$F13,P$6&lt;=$H13)*((P$6-$F13+1)/($J13*($J13+1)/2)*$D13))+($K13="custom")*CustCF!J13</f>
        <v>59999.999916512512</v>
      </c>
      <c r="Q13" s="95">
        <f>($K13="Bell Curve")*(_xlfn.NORM.DIST(AND(Q$6&gt;=$F13,Q$6&lt;=$H13)*(Q$6-$F13+1),$J13/2,$M13,TRUE)-_xlfn.NORM.DIST(AND(Q$6&gt;=$F13,Q$6&lt;=$H13)*(P$6-$F13+1),$J13/2,$M13,TRUE))/(1-2*_xlfn.NORM.DIST(0,$J13/2,$M13,TRUE))*$D13+($K13="Steady Growth")*(AND(Q$6&gt;=$F13,Q$6&lt;=$H13)*((Q$6-$F13+1)/($J13*($J13+1)/2)*$D13))+($K13="custom")*CustCF!K13</f>
        <v>0</v>
      </c>
      <c r="R13" s="95">
        <f>($K13="Bell Curve")*(_xlfn.NORM.DIST(AND(R$6&gt;=$F13,R$6&lt;=$H13)*(R$6-$F13+1),$J13/2,$M13,TRUE)-_xlfn.NORM.DIST(AND(R$6&gt;=$F13,R$6&lt;=$H13)*(Q$6-$F13+1),$J13/2,$M13,TRUE))/(1-2*_xlfn.NORM.DIST(0,$J13/2,$M13,TRUE))*$D13+($K13="Steady Growth")*(AND(R$6&gt;=$F13,R$6&lt;=$H13)*((R$6-$F13+1)/($J13*($J13+1)/2)*$D13))+($K13="custom")*CustCF!L13</f>
        <v>0</v>
      </c>
      <c r="S13" s="95">
        <f>($K13="Bell Curve")*(_xlfn.NORM.DIST(AND(S$6&gt;=$F13,S$6&lt;=$H13)*(S$6-$F13+1),$J13/2,$M13,TRUE)-_xlfn.NORM.DIST(AND(S$6&gt;=$F13,S$6&lt;=$H13)*(R$6-$F13+1),$J13/2,$M13,TRUE))/(1-2*_xlfn.NORM.DIST(0,$J13/2,$M13,TRUE))*$D13+($K13="Steady Growth")*(AND(S$6&gt;=$F13,S$6&lt;=$H13)*((S$6-$F13+1)/($J13*($J13+1)/2)*$D13))+($K13="custom")*CustCF!M13</f>
        <v>0</v>
      </c>
      <c r="T13" s="95">
        <f>($K13="Bell Curve")*(_xlfn.NORM.DIST(AND(T$6&gt;=$F13,T$6&lt;=$H13)*(T$6-$F13+1),$J13/2,$M13,TRUE)-_xlfn.NORM.DIST(AND(T$6&gt;=$F13,T$6&lt;=$H13)*(S$6-$F13+1),$J13/2,$M13,TRUE))/(1-2*_xlfn.NORM.DIST(0,$J13/2,$M13,TRUE))*$D13+($K13="Steady Growth")*(AND(T$6&gt;=$F13,T$6&lt;=$H13)*((T$6-$F13+1)/($J13*($J13+1)/2)*$D13))+($K13="custom")*CustCF!N13</f>
        <v>0</v>
      </c>
      <c r="U13" s="95">
        <f>($K13="Bell Curve")*(_xlfn.NORM.DIST(AND(U$6&gt;=$F13,U$6&lt;=$H13)*(U$6-$F13+1),$J13/2,$M13,TRUE)-_xlfn.NORM.DIST(AND(U$6&gt;=$F13,U$6&lt;=$H13)*(T$6-$F13+1),$J13/2,$M13,TRUE))/(1-2*_xlfn.NORM.DIST(0,$J13/2,$M13,TRUE))*$D13+($K13="Steady Growth")*(AND(U$6&gt;=$F13,U$6&lt;=$H13)*((U$6-$F13+1)/($J13*($J13+1)/2)*$D13))+($K13="custom")*CustCF!O13</f>
        <v>0</v>
      </c>
      <c r="V13" s="95">
        <f>($K13="Bell Curve")*(_xlfn.NORM.DIST(AND(V$6&gt;=$F13,V$6&lt;=$H13)*(V$6-$F13+1),$J13/2,$M13,TRUE)-_xlfn.NORM.DIST(AND(V$6&gt;=$F13,V$6&lt;=$H13)*(U$6-$F13+1),$J13/2,$M13,TRUE))/(1-2*_xlfn.NORM.DIST(0,$J13/2,$M13,TRUE))*$D13+($K13="Steady Growth")*(AND(V$6&gt;=$F13,V$6&lt;=$H13)*((V$6-$F13+1)/($J13*($J13+1)/2)*$D13))+($K13="custom")*CustCF!P13</f>
        <v>0</v>
      </c>
      <c r="W13" s="95">
        <f>($K13="Bell Curve")*(_xlfn.NORM.DIST(AND(W$6&gt;=$F13,W$6&lt;=$H13)*(W$6-$F13+1),$J13/2,$M13,TRUE)-_xlfn.NORM.DIST(AND(W$6&gt;=$F13,W$6&lt;=$H13)*(V$6-$F13+1),$J13/2,$M13,TRUE))/(1-2*_xlfn.NORM.DIST(0,$J13/2,$M13,TRUE))*$D13+($K13="Steady Growth")*(AND(W$6&gt;=$F13,W$6&lt;=$H13)*((W$6-$F13+1)/($J13*($J13+1)/2)*$D13))+($K13="custom")*CustCF!Q13</f>
        <v>0</v>
      </c>
      <c r="X13" s="95">
        <f>($K13="Bell Curve")*(_xlfn.NORM.DIST(AND(X$6&gt;=$F13,X$6&lt;=$H13)*(X$6-$F13+1),$J13/2,$M13,TRUE)-_xlfn.NORM.DIST(AND(X$6&gt;=$F13,X$6&lt;=$H13)*(W$6-$F13+1),$J13/2,$M13,TRUE))/(1-2*_xlfn.NORM.DIST(0,$J13/2,$M13,TRUE))*$D13+($K13="Steady Growth")*(AND(X$6&gt;=$F13,X$6&lt;=$H13)*((X$6-$F13+1)/($J13*($J13+1)/2)*$D13))+($K13="custom")*CustCF!R13</f>
        <v>0</v>
      </c>
      <c r="Y13" s="95">
        <f>($K13="Bell Curve")*(_xlfn.NORM.DIST(AND(Y$6&gt;=$F13,Y$6&lt;=$H13)*(Y$6-$F13+1),$J13/2,$M13,TRUE)-_xlfn.NORM.DIST(AND(Y$6&gt;=$F13,Y$6&lt;=$H13)*(X$6-$F13+1),$J13/2,$M13,TRUE))/(1-2*_xlfn.NORM.DIST(0,$J13/2,$M13,TRUE))*$D13+($K13="Steady Growth")*(AND(Y$6&gt;=$F13,Y$6&lt;=$H13)*((Y$6-$F13+1)/($J13*($J13+1)/2)*$D13))+($K13="custom")*CustCF!S13</f>
        <v>0</v>
      </c>
      <c r="Z13" s="95">
        <f>($K13="Bell Curve")*(_xlfn.NORM.DIST(AND(Z$6&gt;=$F13,Z$6&lt;=$H13)*(Z$6-$F13+1),$J13/2,$M13,TRUE)-_xlfn.NORM.DIST(AND(Z$6&gt;=$F13,Z$6&lt;=$H13)*(Y$6-$F13+1),$J13/2,$M13,TRUE))/(1-2*_xlfn.NORM.DIST(0,$J13/2,$M13,TRUE))*$D13+($K13="Steady Growth")*(AND(Z$6&gt;=$F13,Z$6&lt;=$H13)*((Z$6-$F13+1)/($J13*($J13+1)/2)*$D13))+($K13="custom")*CustCF!T13</f>
        <v>0</v>
      </c>
      <c r="AA13" s="95">
        <f>($K13="Bell Curve")*(_xlfn.NORM.DIST(AND(AA$6&gt;=$F13,AA$6&lt;=$H13)*(AA$6-$F13+1),$J13/2,$M13,TRUE)-_xlfn.NORM.DIST(AND(AA$6&gt;=$F13,AA$6&lt;=$H13)*(Z$6-$F13+1),$J13/2,$M13,TRUE))/(1-2*_xlfn.NORM.DIST(0,$J13/2,$M13,TRUE))*$D13+($K13="Steady Growth")*(AND(AA$6&gt;=$F13,AA$6&lt;=$H13)*((AA$6-$F13+1)/($J13*($J13+1)/2)*$D13))+($K13="custom")*CustCF!U13</f>
        <v>0</v>
      </c>
      <c r="AB13" s="95">
        <f>($K13="Bell Curve")*(_xlfn.NORM.DIST(AND(AB$6&gt;=$F13,AB$6&lt;=$H13)*(AB$6-$F13+1),$J13/2,$M13,TRUE)-_xlfn.NORM.DIST(AND(AB$6&gt;=$F13,AB$6&lt;=$H13)*(AA$6-$F13+1),$J13/2,$M13,TRUE))/(1-2*_xlfn.NORM.DIST(0,$J13/2,$M13,TRUE))*$D13+($K13="Steady Growth")*(AND(AB$6&gt;=$F13,AB$6&lt;=$H13)*((AB$6-$F13+1)/($J13*($J13+1)/2)*$D13))+($K13="custom")*CustCF!V13</f>
        <v>0</v>
      </c>
      <c r="AC13" s="95">
        <f>($K13="Bell Curve")*(_xlfn.NORM.DIST(AND(AC$6&gt;=$F13,AC$6&lt;=$H13)*(AC$6-$F13+1),$J13/2,$M13,TRUE)-_xlfn.NORM.DIST(AND(AC$6&gt;=$F13,AC$6&lt;=$H13)*(AB$6-$F13+1),$J13/2,$M13,TRUE))/(1-2*_xlfn.NORM.DIST(0,$J13/2,$M13,TRUE))*$D13+($K13="Steady Growth")*(AND(AC$6&gt;=$F13,AC$6&lt;=$H13)*((AC$6-$F13+1)/($J13*($J13+1)/2)*$D13))+($K13="custom")*CustCF!W13</f>
        <v>0</v>
      </c>
      <c r="AD13" s="95">
        <f>($K13="Bell Curve")*(_xlfn.NORM.DIST(AND(AD$6&gt;=$F13,AD$6&lt;=$H13)*(AD$6-$F13+1),$J13/2,$M13,TRUE)-_xlfn.NORM.DIST(AND(AD$6&gt;=$F13,AD$6&lt;=$H13)*(AC$6-$F13+1),$J13/2,$M13,TRUE))/(1-2*_xlfn.NORM.DIST(0,$J13/2,$M13,TRUE))*$D13+($K13="Steady Growth")*(AND(AD$6&gt;=$F13,AD$6&lt;=$H13)*((AD$6-$F13+1)/($J13*($J13+1)/2)*$D13))+($K13="custom")*CustCF!X13</f>
        <v>0</v>
      </c>
      <c r="AE13" s="95">
        <f>($K13="Bell Curve")*(_xlfn.NORM.DIST(AND(AE$6&gt;=$F13,AE$6&lt;=$H13)*(AE$6-$F13+1),$J13/2,$M13,TRUE)-_xlfn.NORM.DIST(AND(AE$6&gt;=$F13,AE$6&lt;=$H13)*(AD$6-$F13+1),$J13/2,$M13,TRUE))/(1-2*_xlfn.NORM.DIST(0,$J13/2,$M13,TRUE))*$D13+($K13="Steady Growth")*(AND(AE$6&gt;=$F13,AE$6&lt;=$H13)*((AE$6-$F13+1)/($J13*($J13+1)/2)*$D13))+($K13="custom")*CustCF!Y13</f>
        <v>0</v>
      </c>
      <c r="AF13" s="95">
        <f>($K13="Bell Curve")*(_xlfn.NORM.DIST(AND(AF$6&gt;=$F13,AF$6&lt;=$H13)*(AF$6-$F13+1),$J13/2,$M13,TRUE)-_xlfn.NORM.DIST(AND(AF$6&gt;=$F13,AF$6&lt;=$H13)*(AE$6-$F13+1),$J13/2,$M13,TRUE))/(1-2*_xlfn.NORM.DIST(0,$J13/2,$M13,TRUE))*$D13+($K13="Steady Growth")*(AND(AF$6&gt;=$F13,AF$6&lt;=$H13)*((AF$6-$F13+1)/($J13*($J13+1)/2)*$D13))+($K13="custom")*CustCF!Z13</f>
        <v>0</v>
      </c>
      <c r="AG13" s="95">
        <f>($K13="Bell Curve")*(_xlfn.NORM.DIST(AND(AG$6&gt;=$F13,AG$6&lt;=$H13)*(AG$6-$F13+1),$J13/2,$M13,TRUE)-_xlfn.NORM.DIST(AND(AG$6&gt;=$F13,AG$6&lt;=$H13)*(AF$6-$F13+1),$J13/2,$M13,TRUE))/(1-2*_xlfn.NORM.DIST(0,$J13/2,$M13,TRUE))*$D13+($K13="Steady Growth")*(AND(AG$6&gt;=$F13,AG$6&lt;=$H13)*((AG$6-$F13+1)/($J13*($J13+1)/2)*$D13))+($K13="custom")*CustCF!AA13</f>
        <v>0</v>
      </c>
      <c r="AH13" s="95">
        <f>($K13="Bell Curve")*(_xlfn.NORM.DIST(AND(AH$6&gt;=$F13,AH$6&lt;=$H13)*(AH$6-$F13+1),$J13/2,$M13,TRUE)-_xlfn.NORM.DIST(AND(AH$6&gt;=$F13,AH$6&lt;=$H13)*(AG$6-$F13+1),$J13/2,$M13,TRUE))/(1-2*_xlfn.NORM.DIST(0,$J13/2,$M13,TRUE))*$D13+($K13="Steady Growth")*(AND(AH$6&gt;=$F13,AH$6&lt;=$H13)*((AH$6-$F13+1)/($J13*($J13+1)/2)*$D13))+($K13="custom")*CustCF!AB13</f>
        <v>0</v>
      </c>
      <c r="AI13" s="95">
        <f>($K13="Bell Curve")*(_xlfn.NORM.DIST(AND(AI$6&gt;=$F13,AI$6&lt;=$H13)*(AI$6-$F13+1),$J13/2,$M13,TRUE)-_xlfn.NORM.DIST(AND(AI$6&gt;=$F13,AI$6&lt;=$H13)*(AH$6-$F13+1),$J13/2,$M13,TRUE))/(1-2*_xlfn.NORM.DIST(0,$J13/2,$M13,TRUE))*$D13+($K13="Steady Growth")*(AND(AI$6&gt;=$F13,AI$6&lt;=$H13)*((AI$6-$F13+1)/($J13*($J13+1)/2)*$D13))+($K13="custom")*CustCF!AC13</f>
        <v>0</v>
      </c>
      <c r="AJ13" s="95">
        <f>($K13="Bell Curve")*(_xlfn.NORM.DIST(AND(AJ$6&gt;=$F13,AJ$6&lt;=$H13)*(AJ$6-$F13+1),$J13/2,$M13,TRUE)-_xlfn.NORM.DIST(AND(AJ$6&gt;=$F13,AJ$6&lt;=$H13)*(AI$6-$F13+1),$J13/2,$M13,TRUE))/(1-2*_xlfn.NORM.DIST(0,$J13/2,$M13,TRUE))*$D13+($K13="Steady Growth")*(AND(AJ$6&gt;=$F13,AJ$6&lt;=$H13)*((AJ$6-$F13+1)/($J13*($J13+1)/2)*$D13))+($K13="custom")*CustCF!AD13</f>
        <v>0</v>
      </c>
      <c r="AK13" s="95">
        <f>($K13="Bell Curve")*(_xlfn.NORM.DIST(AND(AK$6&gt;=$F13,AK$6&lt;=$H13)*(AK$6-$F13+1),$J13/2,$M13,TRUE)-_xlfn.NORM.DIST(AND(AK$6&gt;=$F13,AK$6&lt;=$H13)*(AJ$6-$F13+1),$J13/2,$M13,TRUE))/(1-2*_xlfn.NORM.DIST(0,$J13/2,$M13,TRUE))*$D13+($K13="Steady Growth")*(AND(AK$6&gt;=$F13,AK$6&lt;=$H13)*((AK$6-$F13+1)/($J13*($J13+1)/2)*$D13))+($K13="custom")*CustCF!AE13</f>
        <v>0</v>
      </c>
      <c r="AL13" s="95">
        <f>($K13="Bell Curve")*(_xlfn.NORM.DIST(AND(AL$6&gt;=$F13,AL$6&lt;=$H13)*(AL$6-$F13+1),$J13/2,$M13,TRUE)-_xlfn.NORM.DIST(AND(AL$6&gt;=$F13,AL$6&lt;=$H13)*(AK$6-$F13+1),$J13/2,$M13,TRUE))/(1-2*_xlfn.NORM.DIST(0,$J13/2,$M13,TRUE))*$D13+($K13="Steady Growth")*(AND(AL$6&gt;=$F13,AL$6&lt;=$H13)*((AL$6-$F13+1)/($J13*($J13+1)/2)*$D13))+($K13="custom")*CustCF!AF13</f>
        <v>0</v>
      </c>
      <c r="AM13" s="95">
        <f>($K13="Bell Curve")*(_xlfn.NORM.DIST(AND(AM$6&gt;=$F13,AM$6&lt;=$H13)*(AM$6-$F13+1),$J13/2,$M13,TRUE)-_xlfn.NORM.DIST(AND(AM$6&gt;=$F13,AM$6&lt;=$H13)*(AL$6-$F13+1),$J13/2,$M13,TRUE))/(1-2*_xlfn.NORM.DIST(0,$J13/2,$M13,TRUE))*$D13+($K13="Steady Growth")*(AND(AM$6&gt;=$F13,AM$6&lt;=$H13)*((AM$6-$F13+1)/($J13*($J13+1)/2)*$D13))+($K13="custom")*CustCF!AG13</f>
        <v>0</v>
      </c>
      <c r="AN13" s="95">
        <f>($K13="Bell Curve")*(_xlfn.NORM.DIST(AND(AN$6&gt;=$F13,AN$6&lt;=$H13)*(AN$6-$F13+1),$J13/2,$M13,TRUE)-_xlfn.NORM.DIST(AND(AN$6&gt;=$F13,AN$6&lt;=$H13)*(AM$6-$F13+1),$J13/2,$M13,TRUE))/(1-2*_xlfn.NORM.DIST(0,$J13/2,$M13,TRUE))*$D13+($K13="Steady Growth")*(AND(AN$6&gt;=$F13,AN$6&lt;=$H13)*((AN$6-$F13+1)/($J13*($J13+1)/2)*$D13))+($K13="custom")*CustCF!AH13</f>
        <v>0</v>
      </c>
      <c r="AO13" s="95">
        <f>($K13="Bell Curve")*(_xlfn.NORM.DIST(AND(AO$6&gt;=$F13,AO$6&lt;=$H13)*(AO$6-$F13+1),$J13/2,$M13,TRUE)-_xlfn.NORM.DIST(AND(AO$6&gt;=$F13,AO$6&lt;=$H13)*(AN$6-$F13+1),$J13/2,$M13,TRUE))/(1-2*_xlfn.NORM.DIST(0,$J13/2,$M13,TRUE))*$D13+($K13="Steady Growth")*(AND(AO$6&gt;=$F13,AO$6&lt;=$H13)*((AO$6-$F13+1)/($J13*($J13+1)/2)*$D13))+($K13="custom")*CustCF!AI13</f>
        <v>0</v>
      </c>
      <c r="AP13" s="95">
        <f>($K13="Bell Curve")*(_xlfn.NORM.DIST(AND(AP$6&gt;=$F13,AP$6&lt;=$H13)*(AP$6-$F13+1),$J13/2,$M13,TRUE)-_xlfn.NORM.DIST(AND(AP$6&gt;=$F13,AP$6&lt;=$H13)*(AO$6-$F13+1),$J13/2,$M13,TRUE))/(1-2*_xlfn.NORM.DIST(0,$J13/2,$M13,TRUE))*$D13+($K13="Steady Growth")*(AND(AP$6&gt;=$F13,AP$6&lt;=$H13)*((AP$6-$F13+1)/($J13*($J13+1)/2)*$D13))+($K13="custom")*CustCF!AJ13</f>
        <v>0</v>
      </c>
      <c r="AQ13" s="95">
        <f>($K13="Bell Curve")*(_xlfn.NORM.DIST(AND(AQ$6&gt;=$F13,AQ$6&lt;=$H13)*(AQ$6-$F13+1),$J13/2,$M13,TRUE)-_xlfn.NORM.DIST(AND(AQ$6&gt;=$F13,AQ$6&lt;=$H13)*(AP$6-$F13+1),$J13/2,$M13,TRUE))/(1-2*_xlfn.NORM.DIST(0,$J13/2,$M13,TRUE))*$D13+($K13="Steady Growth")*(AND(AQ$6&gt;=$F13,AQ$6&lt;=$H13)*((AQ$6-$F13+1)/($J13*($J13+1)/2)*$D13))+($K13="custom")*CustCF!AK13</f>
        <v>0</v>
      </c>
      <c r="AR13" s="95">
        <f>($K13="Bell Curve")*(_xlfn.NORM.DIST(AND(AR$6&gt;=$F13,AR$6&lt;=$H13)*(AR$6-$F13+1),$J13/2,$M13,TRUE)-_xlfn.NORM.DIST(AND(AR$6&gt;=$F13,AR$6&lt;=$H13)*(AQ$6-$F13+1),$J13/2,$M13,TRUE))/(1-2*_xlfn.NORM.DIST(0,$J13/2,$M13,TRUE))*$D13+($K13="Steady Growth")*(AND(AR$6&gt;=$F13,AR$6&lt;=$H13)*((AR$6-$F13+1)/($J13*($J13+1)/2)*$D13))+($K13="custom")*CustCF!AL13</f>
        <v>0</v>
      </c>
      <c r="AS13" s="95">
        <f>($K13="Bell Curve")*(_xlfn.NORM.DIST(AND(AS$6&gt;=$F13,AS$6&lt;=$H13)*(AS$6-$F13+1),$J13/2,$M13,TRUE)-_xlfn.NORM.DIST(AND(AS$6&gt;=$F13,AS$6&lt;=$H13)*(AR$6-$F13+1),$J13/2,$M13,TRUE))/(1-2*_xlfn.NORM.DIST(0,$J13/2,$M13,TRUE))*$D13+($K13="Steady Growth")*(AND(AS$6&gt;=$F13,AS$6&lt;=$H13)*((AS$6-$F13+1)/($J13*($J13+1)/2)*$D13))+($K13="custom")*CustCF!AM13</f>
        <v>0</v>
      </c>
      <c r="AT13" s="95">
        <f>($K13="Bell Curve")*(_xlfn.NORM.DIST(AND(AT$6&gt;=$F13,AT$6&lt;=$H13)*(AT$6-$F13+1),$J13/2,$M13,TRUE)-_xlfn.NORM.DIST(AND(AT$6&gt;=$F13,AT$6&lt;=$H13)*(AS$6-$F13+1),$J13/2,$M13,TRUE))/(1-2*_xlfn.NORM.DIST(0,$J13/2,$M13,TRUE))*$D13+($K13="Steady Growth")*(AND(AT$6&gt;=$F13,AT$6&lt;=$H13)*((AT$6-$F13+1)/($J13*($J13+1)/2)*$D13))+($K13="custom")*CustCF!AN13</f>
        <v>0</v>
      </c>
      <c r="AU13" s="95">
        <f>($K13="Bell Curve")*(_xlfn.NORM.DIST(AND(AU$6&gt;=$F13,AU$6&lt;=$H13)*(AU$6-$F13+1),$J13/2,$M13,TRUE)-_xlfn.NORM.DIST(AND(AU$6&gt;=$F13,AU$6&lt;=$H13)*(AT$6-$F13+1),$J13/2,$M13,TRUE))/(1-2*_xlfn.NORM.DIST(0,$J13/2,$M13,TRUE))*$D13+($K13="Steady Growth")*(AND(AU$6&gt;=$F13,AU$6&lt;=$H13)*((AU$6-$F13+1)/($J13*($J13+1)/2)*$D13))+($K13="custom")*CustCF!AO13</f>
        <v>0</v>
      </c>
      <c r="AV13" s="95">
        <f>($K13="Bell Curve")*(_xlfn.NORM.DIST(AND(AV$6&gt;=$F13,AV$6&lt;=$H13)*(AV$6-$F13+1),$J13/2,$M13,TRUE)-_xlfn.NORM.DIST(AND(AV$6&gt;=$F13,AV$6&lt;=$H13)*(AU$6-$F13+1),$J13/2,$M13,TRUE))/(1-2*_xlfn.NORM.DIST(0,$J13/2,$M13,TRUE))*$D13+($K13="Steady Growth")*(AND(AV$6&gt;=$F13,AV$6&lt;=$H13)*((AV$6-$F13+1)/($J13*($J13+1)/2)*$D13))+($K13="custom")*CustCF!AP13</f>
        <v>0</v>
      </c>
      <c r="AW13" s="95">
        <f>($K13="Bell Curve")*(_xlfn.NORM.DIST(AND(AW$6&gt;=$F13,AW$6&lt;=$H13)*(AW$6-$F13+1),$J13/2,$M13,TRUE)-_xlfn.NORM.DIST(AND(AW$6&gt;=$F13,AW$6&lt;=$H13)*(AV$6-$F13+1),$J13/2,$M13,TRUE))/(1-2*_xlfn.NORM.DIST(0,$J13/2,$M13,TRUE))*$D13+($K13="Steady Growth")*(AND(AW$6&gt;=$F13,AW$6&lt;=$H13)*((AW$6-$F13+1)/($J13*($J13+1)/2)*$D13))+($K13="custom")*CustCF!AQ13</f>
        <v>0</v>
      </c>
      <c r="AX13" s="95">
        <f>($K13="Bell Curve")*(_xlfn.NORM.DIST(AND(AX$6&gt;=$F13,AX$6&lt;=$H13)*(AX$6-$F13+1),$J13/2,$M13,TRUE)-_xlfn.NORM.DIST(AND(AX$6&gt;=$F13,AX$6&lt;=$H13)*(AW$6-$F13+1),$J13/2,$M13,TRUE))/(1-2*_xlfn.NORM.DIST(0,$J13/2,$M13,TRUE))*$D13+($K13="Steady Growth")*(AND(AX$6&gt;=$F13,AX$6&lt;=$H13)*((AX$6-$F13+1)/($J13*($J13+1)/2)*$D13))+($K13="custom")*CustCF!AR13</f>
        <v>0</v>
      </c>
      <c r="AY13" s="95">
        <f>($K13="Bell Curve")*(_xlfn.NORM.DIST(AND(AY$6&gt;=$F13,AY$6&lt;=$H13)*(AY$6-$F13+1),$J13/2,$M13,TRUE)-_xlfn.NORM.DIST(AND(AY$6&gt;=$F13,AY$6&lt;=$H13)*(AX$6-$F13+1),$J13/2,$M13,TRUE))/(1-2*_xlfn.NORM.DIST(0,$J13/2,$M13,TRUE))*$D13+($K13="Steady Growth")*(AND(AY$6&gt;=$F13,AY$6&lt;=$H13)*((AY$6-$F13+1)/($J13*($J13+1)/2)*$D13))+($K13="custom")*CustCF!AS13</f>
        <v>0</v>
      </c>
      <c r="AZ13" s="95">
        <f>($K13="Bell Curve")*(_xlfn.NORM.DIST(AND(AZ$6&gt;=$F13,AZ$6&lt;=$H13)*(AZ$6-$F13+1),$J13/2,$M13,TRUE)-_xlfn.NORM.DIST(AND(AZ$6&gt;=$F13,AZ$6&lt;=$H13)*(AY$6-$F13+1),$J13/2,$M13,TRUE))/(1-2*_xlfn.NORM.DIST(0,$J13/2,$M13,TRUE))*$D13+($K13="Steady Growth")*(AND(AZ$6&gt;=$F13,AZ$6&lt;=$H13)*((AZ$6-$F13+1)/($J13*($J13+1)/2)*$D13))+($K13="custom")*CustCF!AT13</f>
        <v>0</v>
      </c>
      <c r="BA13" s="95">
        <f>($K13="Bell Curve")*(_xlfn.NORM.DIST(AND(BA$6&gt;=$F13,BA$6&lt;=$H13)*(BA$6-$F13+1),$J13/2,$M13,TRUE)-_xlfn.NORM.DIST(AND(BA$6&gt;=$F13,BA$6&lt;=$H13)*(AZ$6-$F13+1),$J13/2,$M13,TRUE))/(1-2*_xlfn.NORM.DIST(0,$J13/2,$M13,TRUE))*$D13+($K13="Steady Growth")*(AND(BA$6&gt;=$F13,BA$6&lt;=$H13)*((BA$6-$F13+1)/($J13*($J13+1)/2)*$D13))+($K13="custom")*CustCF!AU13</f>
        <v>0</v>
      </c>
      <c r="BB13" s="95">
        <f>($K13="Bell Curve")*(_xlfn.NORM.DIST(AND(BB$6&gt;=$F13,BB$6&lt;=$H13)*(BB$6-$F13+1),$J13/2,$M13,TRUE)-_xlfn.NORM.DIST(AND(BB$6&gt;=$F13,BB$6&lt;=$H13)*(BA$6-$F13+1),$J13/2,$M13,TRUE))/(1-2*_xlfn.NORM.DIST(0,$J13/2,$M13,TRUE))*$D13+($K13="Steady Growth")*(AND(BB$6&gt;=$F13,BB$6&lt;=$H13)*((BB$6-$F13+1)/($J13*($J13+1)/2)*$D13))+($K13="custom")*CustCF!AV13</f>
        <v>0</v>
      </c>
      <c r="BC13" s="95">
        <f>($K13="Bell Curve")*(_xlfn.NORM.DIST(AND(BC$6&gt;=$F13,BC$6&lt;=$H13)*(BC$6-$F13+1),$J13/2,$M13,TRUE)-_xlfn.NORM.DIST(AND(BC$6&gt;=$F13,BC$6&lt;=$H13)*(BB$6-$F13+1),$J13/2,$M13,TRUE))/(1-2*_xlfn.NORM.DIST(0,$J13/2,$M13,TRUE))*$D13+($K13="Steady Growth")*(AND(BC$6&gt;=$F13,BC$6&lt;=$H13)*((BC$6-$F13+1)/($J13*($J13+1)/2)*$D13))+($K13="custom")*CustCF!AW13</f>
        <v>0</v>
      </c>
      <c r="BD13" s="95">
        <f>($K13="Bell Curve")*(_xlfn.NORM.DIST(AND(BD$6&gt;=$F13,BD$6&lt;=$H13)*(BD$6-$F13+1),$J13/2,$M13,TRUE)-_xlfn.NORM.DIST(AND(BD$6&gt;=$F13,BD$6&lt;=$H13)*(BC$6-$F13+1),$J13/2,$M13,TRUE))/(1-2*_xlfn.NORM.DIST(0,$J13/2,$M13,TRUE))*$D13+($K13="Steady Growth")*(AND(BD$6&gt;=$F13,BD$6&lt;=$H13)*((BD$6-$F13+1)/($J13*($J13+1)/2)*$D13))+($K13="custom")*CustCF!AX13</f>
        <v>0</v>
      </c>
      <c r="BE13" s="95">
        <f>($K13="Bell Curve")*(_xlfn.NORM.DIST(AND(BE$6&gt;=$F13,BE$6&lt;=$H13)*(BE$6-$F13+1),$J13/2,$M13,TRUE)-_xlfn.NORM.DIST(AND(BE$6&gt;=$F13,BE$6&lt;=$H13)*(BD$6-$F13+1),$J13/2,$M13,TRUE))/(1-2*_xlfn.NORM.DIST(0,$J13/2,$M13,TRUE))*$D13+($K13="Steady Growth")*(AND(BE$6&gt;=$F13,BE$6&lt;=$H13)*((BE$6-$F13+1)/($J13*($J13+1)/2)*$D13))+($K13="custom")*CustCF!AY13</f>
        <v>0</v>
      </c>
      <c r="BF13" s="95">
        <f>($K13="Bell Curve")*(_xlfn.NORM.DIST(AND(BF$6&gt;=$F13,BF$6&lt;=$H13)*(BF$6-$F13+1),$J13/2,$M13,TRUE)-_xlfn.NORM.DIST(AND(BF$6&gt;=$F13,BF$6&lt;=$H13)*(BE$6-$F13+1),$J13/2,$M13,TRUE))/(1-2*_xlfn.NORM.DIST(0,$J13/2,$M13,TRUE))*$D13+($K13="Steady Growth")*(AND(BF$6&gt;=$F13,BF$6&lt;=$H13)*((BF$6-$F13+1)/($J13*($J13+1)/2)*$D13))+($K13="custom")*CustCF!AZ13</f>
        <v>0</v>
      </c>
      <c r="BG13" s="95">
        <f>($K13="Bell Curve")*(_xlfn.NORM.DIST(AND(BG$6&gt;=$F13,BG$6&lt;=$H13)*(BG$6-$F13+1),$J13/2,$M13,TRUE)-_xlfn.NORM.DIST(AND(BG$6&gt;=$F13,BG$6&lt;=$H13)*(BF$6-$F13+1),$J13/2,$M13,TRUE))/(1-2*_xlfn.NORM.DIST(0,$J13/2,$M13,TRUE))*$D13+($K13="Steady Growth")*(AND(BG$6&gt;=$F13,BG$6&lt;=$H13)*((BG$6-$F13+1)/($J13*($J13+1)/2)*$D13))+($K13="custom")*CustCF!BA13</f>
        <v>0</v>
      </c>
      <c r="BH13" s="95">
        <f>($K13="Bell Curve")*(_xlfn.NORM.DIST(AND(BH$6&gt;=$F13,BH$6&lt;=$H13)*(BH$6-$F13+1),$J13/2,$M13,TRUE)-_xlfn.NORM.DIST(AND(BH$6&gt;=$F13,BH$6&lt;=$H13)*(BG$6-$F13+1),$J13/2,$M13,TRUE))/(1-2*_xlfn.NORM.DIST(0,$J13/2,$M13,TRUE))*$D13+($K13="Steady Growth")*(AND(BH$6&gt;=$F13,BH$6&lt;=$H13)*((BH$6-$F13+1)/($J13*($J13+1)/2)*$D13))+($K13="custom")*CustCF!BB13</f>
        <v>0</v>
      </c>
      <c r="BI13" s="95">
        <f>($K13="Bell Curve")*(_xlfn.NORM.DIST(AND(BI$6&gt;=$F13,BI$6&lt;=$H13)*(BI$6-$F13+1),$J13/2,$M13,TRUE)-_xlfn.NORM.DIST(AND(BI$6&gt;=$F13,BI$6&lt;=$H13)*(BH$6-$F13+1),$J13/2,$M13,TRUE))/(1-2*_xlfn.NORM.DIST(0,$J13/2,$M13,TRUE))*$D13+($K13="Steady Growth")*(AND(BI$6&gt;=$F13,BI$6&lt;=$H13)*((BI$6-$F13+1)/($J13*($J13+1)/2)*$D13))+($K13="custom")*CustCF!BC13</f>
        <v>0</v>
      </c>
      <c r="BJ13" s="95">
        <f>($K13="Bell Curve")*(_xlfn.NORM.DIST(AND(BJ$6&gt;=$F13,BJ$6&lt;=$H13)*(BJ$6-$F13+1),$J13/2,$M13,TRUE)-_xlfn.NORM.DIST(AND(BJ$6&gt;=$F13,BJ$6&lt;=$H13)*(BI$6-$F13+1),$J13/2,$M13,TRUE))/(1-2*_xlfn.NORM.DIST(0,$J13/2,$M13,TRUE))*$D13+($K13="Steady Growth")*(AND(BJ$6&gt;=$F13,BJ$6&lt;=$H13)*((BJ$6-$F13+1)/($J13*($J13+1)/2)*$D13))+($K13="custom")*CustCF!BD13</f>
        <v>0</v>
      </c>
      <c r="BK13" s="95">
        <f>($K13="Bell Curve")*(_xlfn.NORM.DIST(AND(BK$6&gt;=$F13,BK$6&lt;=$H13)*(BK$6-$F13+1),$J13/2,$M13,TRUE)-_xlfn.NORM.DIST(AND(BK$6&gt;=$F13,BK$6&lt;=$H13)*(BJ$6-$F13+1),$J13/2,$M13,TRUE))/(1-2*_xlfn.NORM.DIST(0,$J13/2,$M13,TRUE))*$D13+($K13="Steady Growth")*(AND(BK$6&gt;=$F13,BK$6&lt;=$H13)*((BK$6-$F13+1)/($J13*($J13+1)/2)*$D13))+($K13="custom")*CustCF!BE13</f>
        <v>0</v>
      </c>
      <c r="BL13" s="95">
        <f>($K13="Bell Curve")*(_xlfn.NORM.DIST(AND(BL$6&gt;=$F13,BL$6&lt;=$H13)*(BL$6-$F13+1),$J13/2,$M13,TRUE)-_xlfn.NORM.DIST(AND(BL$6&gt;=$F13,BL$6&lt;=$H13)*(BK$6-$F13+1),$J13/2,$M13,TRUE))/(1-2*_xlfn.NORM.DIST(0,$J13/2,$M13,TRUE))*$D13+($K13="Steady Growth")*(AND(BL$6&gt;=$F13,BL$6&lt;=$H13)*((BL$6-$F13+1)/($J13*($J13+1)/2)*$D13))+($K13="custom")*CustCF!BF13</f>
        <v>0</v>
      </c>
      <c r="BM13" s="95">
        <f>($K13="Bell Curve")*(_xlfn.NORM.DIST(AND(BM$6&gt;=$F13,BM$6&lt;=$H13)*(BM$6-$F13+1),$J13/2,$M13,TRUE)-_xlfn.NORM.DIST(AND(BM$6&gt;=$F13,BM$6&lt;=$H13)*(BL$6-$F13+1),$J13/2,$M13,TRUE))/(1-2*_xlfn.NORM.DIST(0,$J13/2,$M13,TRUE))*$D13+($K13="Steady Growth")*(AND(BM$6&gt;=$F13,BM$6&lt;=$H13)*((BM$6-$F13+1)/($J13*($J13+1)/2)*$D13))+($K13="custom")*CustCF!BG13</f>
        <v>0</v>
      </c>
      <c r="BN13" s="95">
        <f>($K13="Bell Curve")*(_xlfn.NORM.DIST(AND(BN$6&gt;=$F13,BN$6&lt;=$H13)*(BN$6-$F13+1),$J13/2,$M13,TRUE)-_xlfn.NORM.DIST(AND(BN$6&gt;=$F13,BN$6&lt;=$H13)*(BM$6-$F13+1),$J13/2,$M13,TRUE))/(1-2*_xlfn.NORM.DIST(0,$J13/2,$M13,TRUE))*$D13+($K13="Steady Growth")*(AND(BN$6&gt;=$F13,BN$6&lt;=$H13)*((BN$6-$F13+1)/($J13*($J13+1)/2)*$D13))+($K13="custom")*CustCF!BH13</f>
        <v>0</v>
      </c>
      <c r="BO13" s="95">
        <f>($K13="Bell Curve")*(_xlfn.NORM.DIST(AND(BO$6&gt;=$F13,BO$6&lt;=$H13)*(BO$6-$F13+1),$J13/2,$M13,TRUE)-_xlfn.NORM.DIST(AND(BO$6&gt;=$F13,BO$6&lt;=$H13)*(BN$6-$F13+1),$J13/2,$M13,TRUE))/(1-2*_xlfn.NORM.DIST(0,$J13/2,$M13,TRUE))*$D13+($K13="Steady Growth")*(AND(BO$6&gt;=$F13,BO$6&lt;=$H13)*((BO$6-$F13+1)/($J13*($J13+1)/2)*$D13))+($K13="custom")*CustCF!BI13</f>
        <v>0</v>
      </c>
      <c r="BP13" s="95">
        <f>($K13="Bell Curve")*(_xlfn.NORM.DIST(AND(BP$6&gt;=$F13,BP$6&lt;=$H13)*(BP$6-$F13+1),$J13/2,$M13,TRUE)-_xlfn.NORM.DIST(AND(BP$6&gt;=$F13,BP$6&lt;=$H13)*(BO$6-$F13+1),$J13/2,$M13,TRUE))/(1-2*_xlfn.NORM.DIST(0,$J13/2,$M13,TRUE))*$D13+($K13="Steady Growth")*(AND(BP$6&gt;=$F13,BP$6&lt;=$H13)*((BP$6-$F13+1)/($J13*($J13+1)/2)*$D13))+($K13="custom")*CustCF!BJ13</f>
        <v>0</v>
      </c>
      <c r="BQ13" s="95">
        <f>($K13="Bell Curve")*(_xlfn.NORM.DIST(AND(BQ$6&gt;=$F13,BQ$6&lt;=$H13)*(BQ$6-$F13+1),$J13/2,$M13,TRUE)-_xlfn.NORM.DIST(AND(BQ$6&gt;=$F13,BQ$6&lt;=$H13)*(BP$6-$F13+1),$J13/2,$M13,TRUE))/(1-2*_xlfn.NORM.DIST(0,$J13/2,$M13,TRUE))*$D13+($K13="Steady Growth")*(AND(BQ$6&gt;=$F13,BQ$6&lt;=$H13)*((BQ$6-$F13+1)/($J13*($J13+1)/2)*$D13))+($K13="custom")*CustCF!BK13</f>
        <v>0</v>
      </c>
      <c r="BR13" s="95">
        <f>($K13="Bell Curve")*(_xlfn.NORM.DIST(AND(BR$6&gt;=$F13,BR$6&lt;=$H13)*(BR$6-$F13+1),$J13/2,$M13,TRUE)-_xlfn.NORM.DIST(AND(BR$6&gt;=$F13,BR$6&lt;=$H13)*(BQ$6-$F13+1),$J13/2,$M13,TRUE))/(1-2*_xlfn.NORM.DIST(0,$J13/2,$M13,TRUE))*$D13+($K13="Steady Growth")*(AND(BR$6&gt;=$F13,BR$6&lt;=$H13)*((BR$6-$F13+1)/($J13*($J13+1)/2)*$D13))+($K13="custom")*CustCF!BL13</f>
        <v>0</v>
      </c>
      <c r="BS13" s="95">
        <f>($K13="Bell Curve")*(_xlfn.NORM.DIST(AND(BS$6&gt;=$F13,BS$6&lt;=$H13)*(BS$6-$F13+1),$J13/2,$M13,TRUE)-_xlfn.NORM.DIST(AND(BS$6&gt;=$F13,BS$6&lt;=$H13)*(BR$6-$F13+1),$J13/2,$M13,TRUE))/(1-2*_xlfn.NORM.DIST(0,$J13/2,$M13,TRUE))*$D13+($K13="Steady Growth")*(AND(BS$6&gt;=$F13,BS$6&lt;=$H13)*((BS$6-$F13+1)/($J13*($J13+1)/2)*$D13))+($K13="custom")*CustCF!BM13</f>
        <v>0</v>
      </c>
      <c r="BT13" s="95">
        <f>($K13="Bell Curve")*(_xlfn.NORM.DIST(AND(BT$6&gt;=$F13,BT$6&lt;=$H13)*(BT$6-$F13+1),$J13/2,$M13,TRUE)-_xlfn.NORM.DIST(AND(BT$6&gt;=$F13,BT$6&lt;=$H13)*(BS$6-$F13+1),$J13/2,$M13,TRUE))/(1-2*_xlfn.NORM.DIST(0,$J13/2,$M13,TRUE))*$D13+($K13="Steady Growth")*(AND(BT$6&gt;=$F13,BT$6&lt;=$H13)*((BT$6-$F13+1)/($J13*($J13+1)/2)*$D13))+($K13="custom")*CustCF!BN13</f>
        <v>0</v>
      </c>
      <c r="BU13" s="95">
        <f>($K13="Bell Curve")*(_xlfn.NORM.DIST(AND(BU$6&gt;=$F13,BU$6&lt;=$H13)*(BU$6-$F13+1),$J13/2,$M13,TRUE)-_xlfn.NORM.DIST(AND(BU$6&gt;=$F13,BU$6&lt;=$H13)*(BT$6-$F13+1),$J13/2,$M13,TRUE))/(1-2*_xlfn.NORM.DIST(0,$J13/2,$M13,TRUE))*$D13+($K13="Steady Growth")*(AND(BU$6&gt;=$F13,BU$6&lt;=$H13)*((BU$6-$F13+1)/($J13*($J13+1)/2)*$D13))+($K13="custom")*CustCF!BO13</f>
        <v>0</v>
      </c>
      <c r="BV13" s="95">
        <f>($K13="Bell Curve")*(_xlfn.NORM.DIST(AND(BV$6&gt;=$F13,BV$6&lt;=$H13)*(BV$6-$F13+1),$J13/2,$M13,TRUE)-_xlfn.NORM.DIST(AND(BV$6&gt;=$F13,BV$6&lt;=$H13)*(BU$6-$F13+1),$J13/2,$M13,TRUE))/(1-2*_xlfn.NORM.DIST(0,$J13/2,$M13,TRUE))*$D13+($K13="Steady Growth")*(AND(BV$6&gt;=$F13,BV$6&lt;=$H13)*((BV$6-$F13+1)/($J13*($J13+1)/2)*$D13))+($K13="custom")*CustCF!BP13</f>
        <v>0</v>
      </c>
      <c r="BW13" s="95">
        <f>($K13="Bell Curve")*(_xlfn.NORM.DIST(AND(BW$6&gt;=$F13,BW$6&lt;=$H13)*(BW$6-$F13+1),$J13/2,$M13,TRUE)-_xlfn.NORM.DIST(AND(BW$6&gt;=$F13,BW$6&lt;=$H13)*(BV$6-$F13+1),$J13/2,$M13,TRUE))/(1-2*_xlfn.NORM.DIST(0,$J13/2,$M13,TRUE))*$D13+($K13="Steady Growth")*(AND(BW$6&gt;=$F13,BW$6&lt;=$H13)*((BW$6-$F13+1)/($J13*($J13+1)/2)*$D13))+($K13="custom")*CustCF!BQ13</f>
        <v>0</v>
      </c>
      <c r="BX13" s="95">
        <f>($K13="Bell Curve")*(_xlfn.NORM.DIST(AND(BX$6&gt;=$F13,BX$6&lt;=$H13)*(BX$6-$F13+1),$J13/2,$M13,TRUE)-_xlfn.NORM.DIST(AND(BX$6&gt;=$F13,BX$6&lt;=$H13)*(BW$6-$F13+1),$J13/2,$M13,TRUE))/(1-2*_xlfn.NORM.DIST(0,$J13/2,$M13,TRUE))*$D13+($K13="Steady Growth")*(AND(BX$6&gt;=$F13,BX$6&lt;=$H13)*((BX$6-$F13+1)/($J13*($J13+1)/2)*$D13))+($K13="custom")*CustCF!BR13</f>
        <v>0</v>
      </c>
      <c r="BY13" s="95">
        <f>($K13="Bell Curve")*(_xlfn.NORM.DIST(AND(BY$6&gt;=$F13,BY$6&lt;=$H13)*(BY$6-$F13+1),$J13/2,$M13,TRUE)-_xlfn.NORM.DIST(AND(BY$6&gt;=$F13,BY$6&lt;=$H13)*(BX$6-$F13+1),$J13/2,$M13,TRUE))/(1-2*_xlfn.NORM.DIST(0,$J13/2,$M13,TRUE))*$D13+($K13="Steady Growth")*(AND(BY$6&gt;=$F13,BY$6&lt;=$H13)*((BY$6-$F13+1)/($J13*($J13+1)/2)*$D13))+($K13="custom")*CustCF!BS13</f>
        <v>0</v>
      </c>
      <c r="BZ13" s="95">
        <f>($K13="Bell Curve")*(_xlfn.NORM.DIST(AND(BZ$6&gt;=$F13,BZ$6&lt;=$H13)*(BZ$6-$F13+1),$J13/2,$M13,TRUE)-_xlfn.NORM.DIST(AND(BZ$6&gt;=$F13,BZ$6&lt;=$H13)*(BY$6-$F13+1),$J13/2,$M13,TRUE))/(1-2*_xlfn.NORM.DIST(0,$J13/2,$M13,TRUE))*$D13+($K13="Steady Growth")*(AND(BZ$6&gt;=$F13,BZ$6&lt;=$H13)*((BZ$6-$F13+1)/($J13*($J13+1)/2)*$D13))+($K13="custom")*CustCF!BT13</f>
        <v>0</v>
      </c>
      <c r="CA13" s="95">
        <f>($K13="Bell Curve")*(_xlfn.NORM.DIST(AND(CA$6&gt;=$F13,CA$6&lt;=$H13)*(CA$6-$F13+1),$J13/2,$M13,TRUE)-_xlfn.NORM.DIST(AND(CA$6&gt;=$F13,CA$6&lt;=$H13)*(BZ$6-$F13+1),$J13/2,$M13,TRUE))/(1-2*_xlfn.NORM.DIST(0,$J13/2,$M13,TRUE))*$D13+($K13="Steady Growth")*(AND(CA$6&gt;=$F13,CA$6&lt;=$H13)*((CA$6-$F13+1)/($J13*($J13+1)/2)*$D13))+($K13="custom")*CustCF!BU13</f>
        <v>0</v>
      </c>
      <c r="CB13" s="95">
        <f>($K13="Bell Curve")*(_xlfn.NORM.DIST(AND(CB$6&gt;=$F13,CB$6&lt;=$H13)*(CB$6-$F13+1),$J13/2,$M13,TRUE)-_xlfn.NORM.DIST(AND(CB$6&gt;=$F13,CB$6&lt;=$H13)*(CA$6-$F13+1),$J13/2,$M13,TRUE))/(1-2*_xlfn.NORM.DIST(0,$J13/2,$M13,TRUE))*$D13+($K13="Steady Growth")*(AND(CB$6&gt;=$F13,CB$6&lt;=$H13)*((CB$6-$F13+1)/($J13*($J13+1)/2)*$D13))+($K13="custom")*CustCF!BV13</f>
        <v>0</v>
      </c>
      <c r="CC13" s="95">
        <f>($K13="Bell Curve")*(_xlfn.NORM.DIST(AND(CC$6&gt;=$F13,CC$6&lt;=$H13)*(CC$6-$F13+1),$J13/2,$M13,TRUE)-_xlfn.NORM.DIST(AND(CC$6&gt;=$F13,CC$6&lt;=$H13)*(CB$6-$F13+1),$J13/2,$M13,TRUE))/(1-2*_xlfn.NORM.DIST(0,$J13/2,$M13,TRUE))*$D13+($K13="Steady Growth")*(AND(CC$6&gt;=$F13,CC$6&lt;=$H13)*((CC$6-$F13+1)/($J13*($J13+1)/2)*$D13))+($K13="custom")*CustCF!BW13</f>
        <v>0</v>
      </c>
      <c r="CD13" s="95">
        <f>($K13="Bell Curve")*(_xlfn.NORM.DIST(AND(CD$6&gt;=$F13,CD$6&lt;=$H13)*(CD$6-$F13+1),$J13/2,$M13,TRUE)-_xlfn.NORM.DIST(AND(CD$6&gt;=$F13,CD$6&lt;=$H13)*(CC$6-$F13+1),$J13/2,$M13,TRUE))/(1-2*_xlfn.NORM.DIST(0,$J13/2,$M13,TRUE))*$D13+($K13="Steady Growth")*(AND(CD$6&gt;=$F13,CD$6&lt;=$H13)*((CD$6-$F13+1)/($J13*($J13+1)/2)*$D13))+($K13="custom")*CustCF!BX13</f>
        <v>0</v>
      </c>
      <c r="CE13" s="95">
        <f>($K13="Bell Curve")*(_xlfn.NORM.DIST(AND(CE$6&gt;=$F13,CE$6&lt;=$H13)*(CE$6-$F13+1),$J13/2,$M13,TRUE)-_xlfn.NORM.DIST(AND(CE$6&gt;=$F13,CE$6&lt;=$H13)*(CD$6-$F13+1),$J13/2,$M13,TRUE))/(1-2*_xlfn.NORM.DIST(0,$J13/2,$M13,TRUE))*$D13+($K13="Steady Growth")*(AND(CE$6&gt;=$F13,CE$6&lt;=$H13)*((CE$6-$F13+1)/($J13*($J13+1)/2)*$D13))+($K13="custom")*CustCF!BY13</f>
        <v>0</v>
      </c>
      <c r="CF13" s="95">
        <f>($K13="Bell Curve")*(_xlfn.NORM.DIST(AND(CF$6&gt;=$F13,CF$6&lt;=$H13)*(CF$6-$F13+1),$J13/2,$M13,TRUE)-_xlfn.NORM.DIST(AND(CF$6&gt;=$F13,CF$6&lt;=$H13)*(CE$6-$F13+1),$J13/2,$M13,TRUE))/(1-2*_xlfn.NORM.DIST(0,$J13/2,$M13,TRUE))*$D13+($K13="Steady Growth")*(AND(CF$6&gt;=$F13,CF$6&lt;=$H13)*((CF$6-$F13+1)/($J13*($J13+1)/2)*$D13))+($K13="custom")*CustCF!BZ13</f>
        <v>0</v>
      </c>
      <c r="CG13" s="95">
        <f>($K13="Bell Curve")*(_xlfn.NORM.DIST(AND(CG$6&gt;=$F13,CG$6&lt;=$H13)*(CG$6-$F13+1),$J13/2,$M13,TRUE)-_xlfn.NORM.DIST(AND(CG$6&gt;=$F13,CG$6&lt;=$H13)*(CF$6-$F13+1),$J13/2,$M13,TRUE))/(1-2*_xlfn.NORM.DIST(0,$J13/2,$M13,TRUE))*$D13+($K13="Steady Growth")*(AND(CG$6&gt;=$F13,CG$6&lt;=$H13)*((CG$6-$F13+1)/($J13*($J13+1)/2)*$D13))+($K13="custom")*CustCF!CA13</f>
        <v>0</v>
      </c>
      <c r="CH13" s="95">
        <f>($K13="Bell Curve")*(_xlfn.NORM.DIST(AND(CH$6&gt;=$F13,CH$6&lt;=$H13)*(CH$6-$F13+1),$J13/2,$M13,TRUE)-_xlfn.NORM.DIST(AND(CH$6&gt;=$F13,CH$6&lt;=$H13)*(CG$6-$F13+1),$J13/2,$M13,TRUE))/(1-2*_xlfn.NORM.DIST(0,$J13/2,$M13,TRUE))*$D13+($K13="Steady Growth")*(AND(CH$6&gt;=$F13,CH$6&lt;=$H13)*((CH$6-$F13+1)/($J13*($J13+1)/2)*$D13))+($K13="custom")*CustCF!CB13</f>
        <v>0</v>
      </c>
      <c r="CI13" s="95">
        <f>($K13="Bell Curve")*(_xlfn.NORM.DIST(AND(CI$6&gt;=$F13,CI$6&lt;=$H13)*(CI$6-$F13+1),$J13/2,$M13,TRUE)-_xlfn.NORM.DIST(AND(CI$6&gt;=$F13,CI$6&lt;=$H13)*(CH$6-$F13+1),$J13/2,$M13,TRUE))/(1-2*_xlfn.NORM.DIST(0,$J13/2,$M13,TRUE))*$D13+($K13="Steady Growth")*(AND(CI$6&gt;=$F13,CI$6&lt;=$H13)*((CI$6-$F13+1)/($J13*($J13+1)/2)*$D13))+($K13="custom")*CustCF!CC13</f>
        <v>0</v>
      </c>
      <c r="CJ13" s="95">
        <f>($K13="Bell Curve")*(_xlfn.NORM.DIST(AND(CJ$6&gt;=$F13,CJ$6&lt;=$H13)*(CJ$6-$F13+1),$J13/2,$M13,TRUE)-_xlfn.NORM.DIST(AND(CJ$6&gt;=$F13,CJ$6&lt;=$H13)*(CI$6-$F13+1),$J13/2,$M13,TRUE))/(1-2*_xlfn.NORM.DIST(0,$J13/2,$M13,TRUE))*$D13+($K13="Steady Growth")*(AND(CJ$6&gt;=$F13,CJ$6&lt;=$H13)*((CJ$6-$F13+1)/($J13*($J13+1)/2)*$D13))+($K13="custom")*CustCF!CD13</f>
        <v>0</v>
      </c>
      <c r="CK13" s="95">
        <f>($K13="Bell Curve")*(_xlfn.NORM.DIST(AND(CK$6&gt;=$F13,CK$6&lt;=$H13)*(CK$6-$F13+1),$J13/2,$M13,TRUE)-_xlfn.NORM.DIST(AND(CK$6&gt;=$F13,CK$6&lt;=$H13)*(CJ$6-$F13+1),$J13/2,$M13,TRUE))/(1-2*_xlfn.NORM.DIST(0,$J13/2,$M13,TRUE))*$D13+($K13="Steady Growth")*(AND(CK$6&gt;=$F13,CK$6&lt;=$H13)*((CK$6-$F13+1)/($J13*($J13+1)/2)*$D13))+($K13="custom")*CustCF!CE13</f>
        <v>0</v>
      </c>
      <c r="CL13" s="95">
        <f>($K13="Bell Curve")*(_xlfn.NORM.DIST(AND(CL$6&gt;=$F13,CL$6&lt;=$H13)*(CL$6-$F13+1),$J13/2,$M13,TRUE)-_xlfn.NORM.DIST(AND(CL$6&gt;=$F13,CL$6&lt;=$H13)*(CK$6-$F13+1),$J13/2,$M13,TRUE))/(1-2*_xlfn.NORM.DIST(0,$J13/2,$M13,TRUE))*$D13+($K13="Steady Growth")*(AND(CL$6&gt;=$F13,CL$6&lt;=$H13)*((CL$6-$F13+1)/($J13*($J13+1)/2)*$D13))+($K13="custom")*CustCF!CF13</f>
        <v>0</v>
      </c>
      <c r="CM13" s="95">
        <f>($K13="Bell Curve")*(_xlfn.NORM.DIST(AND(CM$6&gt;=$F13,CM$6&lt;=$H13)*(CM$6-$F13+1),$J13/2,$M13,TRUE)-_xlfn.NORM.DIST(AND(CM$6&gt;=$F13,CM$6&lt;=$H13)*(CL$6-$F13+1),$J13/2,$M13,TRUE))/(1-2*_xlfn.NORM.DIST(0,$J13/2,$M13,TRUE))*$D13+($K13="Steady Growth")*(AND(CM$6&gt;=$F13,CM$6&lt;=$H13)*((CM$6-$F13+1)/($J13*($J13+1)/2)*$D13))+($K13="custom")*CustCF!CG13</f>
        <v>0</v>
      </c>
      <c r="CN13" s="95">
        <f>($K13="Bell Curve")*(_xlfn.NORM.DIST(AND(CN$6&gt;=$F13,CN$6&lt;=$H13)*(CN$6-$F13+1),$J13/2,$M13,TRUE)-_xlfn.NORM.DIST(AND(CN$6&gt;=$F13,CN$6&lt;=$H13)*(CM$6-$F13+1),$J13/2,$M13,TRUE))/(1-2*_xlfn.NORM.DIST(0,$J13/2,$M13,TRUE))*$D13+($K13="Steady Growth")*(AND(CN$6&gt;=$F13,CN$6&lt;=$H13)*((CN$6-$F13+1)/($J13*($J13+1)/2)*$D13))+($K13="custom")*CustCF!CH13</f>
        <v>0</v>
      </c>
      <c r="CO13" s="95">
        <f>($K13="Bell Curve")*(_xlfn.NORM.DIST(AND(CO$6&gt;=$F13,CO$6&lt;=$H13)*(CO$6-$F13+1),$J13/2,$M13,TRUE)-_xlfn.NORM.DIST(AND(CO$6&gt;=$F13,CO$6&lt;=$H13)*(CN$6-$F13+1),$J13/2,$M13,TRUE))/(1-2*_xlfn.NORM.DIST(0,$J13/2,$M13,TRUE))*$D13+($K13="Steady Growth")*(AND(CO$6&gt;=$F13,CO$6&lt;=$H13)*((CO$6-$F13+1)/($J13*($J13+1)/2)*$D13))+($K13="custom")*CustCF!CI13</f>
        <v>0</v>
      </c>
      <c r="CP13" s="95">
        <f>($K13="Bell Curve")*(_xlfn.NORM.DIST(AND(CP$6&gt;=$F13,CP$6&lt;=$H13)*(CP$6-$F13+1),$J13/2,$M13,TRUE)-_xlfn.NORM.DIST(AND(CP$6&gt;=$F13,CP$6&lt;=$H13)*(CO$6-$F13+1),$J13/2,$M13,TRUE))/(1-2*_xlfn.NORM.DIST(0,$J13/2,$M13,TRUE))*$D13+($K13="Steady Growth")*(AND(CP$6&gt;=$F13,CP$6&lt;=$H13)*((CP$6-$F13+1)/($J13*($J13+1)/2)*$D13))+($K13="custom")*CustCF!CJ13</f>
        <v>0</v>
      </c>
      <c r="CQ13" s="95">
        <f>($K13="Bell Curve")*(_xlfn.NORM.DIST(AND(CQ$6&gt;=$F13,CQ$6&lt;=$H13)*(CQ$6-$F13+1),$J13/2,$M13,TRUE)-_xlfn.NORM.DIST(AND(CQ$6&gt;=$F13,CQ$6&lt;=$H13)*(CP$6-$F13+1),$J13/2,$M13,TRUE))/(1-2*_xlfn.NORM.DIST(0,$J13/2,$M13,TRUE))*$D13+($K13="Steady Growth")*(AND(CQ$6&gt;=$F13,CQ$6&lt;=$H13)*((CQ$6-$F13+1)/($J13*($J13+1)/2)*$D13))+($K13="custom")*CustCF!CK13</f>
        <v>0</v>
      </c>
      <c r="CR13" s="95">
        <f>($K13="Bell Curve")*(_xlfn.NORM.DIST(AND(CR$6&gt;=$F13,CR$6&lt;=$H13)*(CR$6-$F13+1),$J13/2,$M13,TRUE)-_xlfn.NORM.DIST(AND(CR$6&gt;=$F13,CR$6&lt;=$H13)*(CQ$6-$F13+1),$J13/2,$M13,TRUE))/(1-2*_xlfn.NORM.DIST(0,$J13/2,$M13,TRUE))*$D13+($K13="Steady Growth")*(AND(CR$6&gt;=$F13,CR$6&lt;=$H13)*((CR$6-$F13+1)/($J13*($J13+1)/2)*$D13))+($K13="custom")*CustCF!CL13</f>
        <v>0</v>
      </c>
      <c r="CS13" s="95">
        <f>($K13="Bell Curve")*(_xlfn.NORM.DIST(AND(CS$6&gt;=$F13,CS$6&lt;=$H13)*(CS$6-$F13+1),$J13/2,$M13,TRUE)-_xlfn.NORM.DIST(AND(CS$6&gt;=$F13,CS$6&lt;=$H13)*(CR$6-$F13+1),$J13/2,$M13,TRUE))/(1-2*_xlfn.NORM.DIST(0,$J13/2,$M13,TRUE))*$D13+($K13="Steady Growth")*(AND(CS$6&gt;=$F13,CS$6&lt;=$H13)*((CS$6-$F13+1)/($J13*($J13+1)/2)*$D13))+($K13="custom")*CustCF!CM13</f>
        <v>0</v>
      </c>
      <c r="CT13" s="95">
        <f>($K13="Bell Curve")*(_xlfn.NORM.DIST(AND(CT$6&gt;=$F13,CT$6&lt;=$H13)*(CT$6-$F13+1),$J13/2,$M13,TRUE)-_xlfn.NORM.DIST(AND(CT$6&gt;=$F13,CT$6&lt;=$H13)*(CS$6-$F13+1),$J13/2,$M13,TRUE))/(1-2*_xlfn.NORM.DIST(0,$J13/2,$M13,TRUE))*$D13+($K13="Steady Growth")*(AND(CT$6&gt;=$F13,CT$6&lt;=$H13)*((CT$6-$F13+1)/($J13*($J13+1)/2)*$D13))+($K13="custom")*CustCF!CN13</f>
        <v>0</v>
      </c>
      <c r="CU13" s="95">
        <f>($K13="Bell Curve")*(_xlfn.NORM.DIST(AND(CU$6&gt;=$F13,CU$6&lt;=$H13)*(CU$6-$F13+1),$J13/2,$M13,TRUE)-_xlfn.NORM.DIST(AND(CU$6&gt;=$F13,CU$6&lt;=$H13)*(CT$6-$F13+1),$J13/2,$M13,TRUE))/(1-2*_xlfn.NORM.DIST(0,$J13/2,$M13,TRUE))*$D13+($K13="Steady Growth")*(AND(CU$6&gt;=$F13,CU$6&lt;=$H13)*((CU$6-$F13+1)/($J13*($J13+1)/2)*$D13))+($K13="custom")*CustCF!CO13</f>
        <v>0</v>
      </c>
      <c r="CV13" s="95">
        <f>($K13="Bell Curve")*(_xlfn.NORM.DIST(AND(CV$6&gt;=$F13,CV$6&lt;=$H13)*(CV$6-$F13+1),$J13/2,$M13,TRUE)-_xlfn.NORM.DIST(AND(CV$6&gt;=$F13,CV$6&lt;=$H13)*(CU$6-$F13+1),$J13/2,$M13,TRUE))/(1-2*_xlfn.NORM.DIST(0,$J13/2,$M13,TRUE))*$D13+($K13="Steady Growth")*(AND(CV$6&gt;=$F13,CV$6&lt;=$H13)*((CV$6-$F13+1)/($J13*($J13+1)/2)*$D13))+($K13="custom")*CustCF!CP13</f>
        <v>0</v>
      </c>
      <c r="CW13" s="95">
        <f>($K13="Bell Curve")*(_xlfn.NORM.DIST(AND(CW$6&gt;=$F13,CW$6&lt;=$H13)*(CW$6-$F13+1),$J13/2,$M13,TRUE)-_xlfn.NORM.DIST(AND(CW$6&gt;=$F13,CW$6&lt;=$H13)*(CV$6-$F13+1),$J13/2,$M13,TRUE))/(1-2*_xlfn.NORM.DIST(0,$J13/2,$M13,TRUE))*$D13+($K13="Steady Growth")*(AND(CW$6&gt;=$F13,CW$6&lt;=$H13)*((CW$6-$F13+1)/($J13*($J13+1)/2)*$D13))+($K13="custom")*CustCF!CQ13</f>
        <v>0</v>
      </c>
      <c r="CX13" s="95">
        <f>($K13="Bell Curve")*(_xlfn.NORM.DIST(AND(CX$6&gt;=$F13,CX$6&lt;=$H13)*(CX$6-$F13+1),$J13/2,$M13,TRUE)-_xlfn.NORM.DIST(AND(CX$6&gt;=$F13,CX$6&lt;=$H13)*(CW$6-$F13+1),$J13/2,$M13,TRUE))/(1-2*_xlfn.NORM.DIST(0,$J13/2,$M13,TRUE))*$D13+($K13="Steady Growth")*(AND(CX$6&gt;=$F13,CX$6&lt;=$H13)*((CX$6-$F13+1)/($J13*($J13+1)/2)*$D13))+($K13="custom")*CustCF!CR13</f>
        <v>0</v>
      </c>
      <c r="CY13" s="95">
        <f>($K13="Bell Curve")*(_xlfn.NORM.DIST(AND(CY$6&gt;=$F13,CY$6&lt;=$H13)*(CY$6-$F13+1),$J13/2,$M13,TRUE)-_xlfn.NORM.DIST(AND(CY$6&gt;=$F13,CY$6&lt;=$H13)*(CX$6-$F13+1),$J13/2,$M13,TRUE))/(1-2*_xlfn.NORM.DIST(0,$J13/2,$M13,TRUE))*$D13+($K13="Steady Growth")*(AND(CY$6&gt;=$F13,CY$6&lt;=$H13)*((CY$6-$F13+1)/($J13*($J13+1)/2)*$D13))+($K13="custom")*CustCF!CS13</f>
        <v>0</v>
      </c>
      <c r="CZ13" s="95">
        <f>($K13="Bell Curve")*(_xlfn.NORM.DIST(AND(CZ$6&gt;=$F13,CZ$6&lt;=$H13)*(CZ$6-$F13+1),$J13/2,$M13,TRUE)-_xlfn.NORM.DIST(AND(CZ$6&gt;=$F13,CZ$6&lt;=$H13)*(CY$6-$F13+1),$J13/2,$M13,TRUE))/(1-2*_xlfn.NORM.DIST(0,$J13/2,$M13,TRUE))*$D13+($K13="Steady Growth")*(AND(CZ$6&gt;=$F13,CZ$6&lt;=$H13)*((CZ$6-$F13+1)/($J13*($J13+1)/2)*$D13))+($K13="custom")*CustCF!CT13</f>
        <v>0</v>
      </c>
      <c r="DA13" s="95">
        <f>($K13="Bell Curve")*(_xlfn.NORM.DIST(AND(DA$6&gt;=$F13,DA$6&lt;=$H13)*(DA$6-$F13+1),$J13/2,$M13,TRUE)-_xlfn.NORM.DIST(AND(DA$6&gt;=$F13,DA$6&lt;=$H13)*(CZ$6-$F13+1),$J13/2,$M13,TRUE))/(1-2*_xlfn.NORM.DIST(0,$J13/2,$M13,TRUE))*$D13+($K13="Steady Growth")*(AND(DA$6&gt;=$F13,DA$6&lt;=$H13)*((DA$6-$F13+1)/($J13*($J13+1)/2)*$D13))+($K13="custom")*CustCF!CU13</f>
        <v>0</v>
      </c>
      <c r="DB13" s="95">
        <f>($K13="Bell Curve")*(_xlfn.NORM.DIST(AND(DB$6&gt;=$F13,DB$6&lt;=$H13)*(DB$6-$F13+1),$J13/2,$M13,TRUE)-_xlfn.NORM.DIST(AND(DB$6&gt;=$F13,DB$6&lt;=$H13)*(DA$6-$F13+1),$J13/2,$M13,TRUE))/(1-2*_xlfn.NORM.DIST(0,$J13/2,$M13,TRUE))*$D13+($K13="Steady Growth")*(AND(DB$6&gt;=$F13,DB$6&lt;=$H13)*((DB$6-$F13+1)/($J13*($J13+1)/2)*$D13))+($K13="custom")*CustCF!CV13</f>
        <v>0</v>
      </c>
      <c r="DC13" s="95">
        <f>($K13="Bell Curve")*(_xlfn.NORM.DIST(AND(DC$6&gt;=$F13,DC$6&lt;=$H13)*(DC$6-$F13+1),$J13/2,$M13,TRUE)-_xlfn.NORM.DIST(AND(DC$6&gt;=$F13,DC$6&lt;=$H13)*(DB$6-$F13+1),$J13/2,$M13,TRUE))/(1-2*_xlfn.NORM.DIST(0,$J13/2,$M13,TRUE))*$D13+($K13="Steady Growth")*(AND(DC$6&gt;=$F13,DC$6&lt;=$H13)*((DC$6-$F13+1)/($J13*($J13+1)/2)*$D13))+($K13="custom")*CustCF!CW13</f>
        <v>0</v>
      </c>
      <c r="DD13" s="95">
        <f>($K13="Bell Curve")*(_xlfn.NORM.DIST(AND(DD$6&gt;=$F13,DD$6&lt;=$H13)*(DD$6-$F13+1),$J13/2,$M13,TRUE)-_xlfn.NORM.DIST(AND(DD$6&gt;=$F13,DD$6&lt;=$H13)*(DC$6-$F13+1),$J13/2,$M13,TRUE))/(1-2*_xlfn.NORM.DIST(0,$J13/2,$M13,TRUE))*$D13+($K13="Steady Growth")*(AND(DD$6&gt;=$F13,DD$6&lt;=$H13)*((DD$6-$F13+1)/($J13*($J13+1)/2)*$D13))+($K13="custom")*CustCF!CX13</f>
        <v>0</v>
      </c>
      <c r="DE13" s="95">
        <f>($K13="Bell Curve")*(_xlfn.NORM.DIST(AND(DE$6&gt;=$F13,DE$6&lt;=$H13)*(DE$6-$F13+1),$J13/2,$M13,TRUE)-_xlfn.NORM.DIST(AND(DE$6&gt;=$F13,DE$6&lt;=$H13)*(DD$6-$F13+1),$J13/2,$M13,TRUE))/(1-2*_xlfn.NORM.DIST(0,$J13/2,$M13,TRUE))*$D13+($K13="Steady Growth")*(AND(DE$6&gt;=$F13,DE$6&lt;=$H13)*((DE$6-$F13+1)/($J13*($J13+1)/2)*$D13))+($K13="custom")*CustCF!CY13</f>
        <v>0</v>
      </c>
      <c r="DF13" s="95">
        <f>($K13="Bell Curve")*(_xlfn.NORM.DIST(AND(DF$6&gt;=$F13,DF$6&lt;=$H13)*(DF$6-$F13+1),$J13/2,$M13,TRUE)-_xlfn.NORM.DIST(AND(DF$6&gt;=$F13,DF$6&lt;=$H13)*(DE$6-$F13+1),$J13/2,$M13,TRUE))/(1-2*_xlfn.NORM.DIST(0,$J13/2,$M13,TRUE))*$D13+($K13="Steady Growth")*(AND(DF$6&gt;=$F13,DF$6&lt;=$H13)*((DF$6-$F13+1)/($J13*($J13+1)/2)*$D13))+($K13="custom")*CustCF!CZ13</f>
        <v>0</v>
      </c>
      <c r="DG13" s="95">
        <f>($K13="Bell Curve")*(_xlfn.NORM.DIST(AND(DG$6&gt;=$F13,DG$6&lt;=$H13)*(DG$6-$F13+1),$J13/2,$M13,TRUE)-_xlfn.NORM.DIST(AND(DG$6&gt;=$F13,DG$6&lt;=$H13)*(DF$6-$F13+1),$J13/2,$M13,TRUE))/(1-2*_xlfn.NORM.DIST(0,$J13/2,$M13,TRUE))*$D13+($K13="Steady Growth")*(AND(DG$6&gt;=$F13,DG$6&lt;=$H13)*((DG$6-$F13+1)/($J13*($J13+1)/2)*$D13))+($K13="custom")*CustCF!DA13</f>
        <v>0</v>
      </c>
      <c r="DH13" s="95">
        <f>($K13="Bell Curve")*(_xlfn.NORM.DIST(AND(DH$6&gt;=$F13,DH$6&lt;=$H13)*(DH$6-$F13+1),$J13/2,$M13,TRUE)-_xlfn.NORM.DIST(AND(DH$6&gt;=$F13,DH$6&lt;=$H13)*(DG$6-$F13+1),$J13/2,$M13,TRUE))/(1-2*_xlfn.NORM.DIST(0,$J13/2,$M13,TRUE))*$D13+($K13="Steady Growth")*(AND(DH$6&gt;=$F13,DH$6&lt;=$H13)*((DH$6-$F13+1)/($J13*($J13+1)/2)*$D13))+($K13="custom")*CustCF!DB13</f>
        <v>0</v>
      </c>
      <c r="DI13" s="95">
        <f>($K13="Bell Curve")*(_xlfn.NORM.DIST(AND(DI$6&gt;=$F13,DI$6&lt;=$H13)*(DI$6-$F13+1),$J13/2,$M13,TRUE)-_xlfn.NORM.DIST(AND(DI$6&gt;=$F13,DI$6&lt;=$H13)*(DH$6-$F13+1),$J13/2,$M13,TRUE))/(1-2*_xlfn.NORM.DIST(0,$J13/2,$M13,TRUE))*$D13+($K13="Steady Growth")*(AND(DI$6&gt;=$F13,DI$6&lt;=$H13)*((DI$6-$F13+1)/($J13*($J13+1)/2)*$D13))+($K13="custom")*CustCF!DC13</f>
        <v>0</v>
      </c>
      <c r="DJ13" s="95">
        <f>($K13="Bell Curve")*(_xlfn.NORM.DIST(AND(DJ$6&gt;=$F13,DJ$6&lt;=$H13)*(DJ$6-$F13+1),$J13/2,$M13,TRUE)-_xlfn.NORM.DIST(AND(DJ$6&gt;=$F13,DJ$6&lt;=$H13)*(DI$6-$F13+1),$J13/2,$M13,TRUE))/(1-2*_xlfn.NORM.DIST(0,$J13/2,$M13,TRUE))*$D13+($K13="Steady Growth")*(AND(DJ$6&gt;=$F13,DJ$6&lt;=$H13)*((DJ$6-$F13+1)/($J13*($J13+1)/2)*$D13))+($K13="custom")*CustCF!DD13</f>
        <v>0</v>
      </c>
      <c r="DK13" s="95">
        <f>($K13="Bell Curve")*(_xlfn.NORM.DIST(AND(DK$6&gt;=$F13,DK$6&lt;=$H13)*(DK$6-$F13+1),$J13/2,$M13,TRUE)-_xlfn.NORM.DIST(AND(DK$6&gt;=$F13,DK$6&lt;=$H13)*(DJ$6-$F13+1),$J13/2,$M13,TRUE))/(1-2*_xlfn.NORM.DIST(0,$J13/2,$M13,TRUE))*$D13+($K13="Steady Growth")*(AND(DK$6&gt;=$F13,DK$6&lt;=$H13)*((DK$6-$F13+1)/($J13*($J13+1)/2)*$D13))+($K13="custom")*CustCF!DE13</f>
        <v>0</v>
      </c>
      <c r="DL13" s="95">
        <f>($K13="Bell Curve")*(_xlfn.NORM.DIST(AND(DL$6&gt;=$F13,DL$6&lt;=$H13)*(DL$6-$F13+1),$J13/2,$M13,TRUE)-_xlfn.NORM.DIST(AND(DL$6&gt;=$F13,DL$6&lt;=$H13)*(DK$6-$F13+1),$J13/2,$M13,TRUE))/(1-2*_xlfn.NORM.DIST(0,$J13/2,$M13,TRUE))*$D13+($K13="Steady Growth")*(AND(DL$6&gt;=$F13,DL$6&lt;=$H13)*((DL$6-$F13+1)/($J13*($J13+1)/2)*$D13))+($K13="custom")*CustCF!DF13</f>
        <v>0</v>
      </c>
      <c r="DM13" s="95">
        <f>($K13="Bell Curve")*(_xlfn.NORM.DIST(AND(DM$6&gt;=$F13,DM$6&lt;=$H13)*(DM$6-$F13+1),$J13/2,$M13,TRUE)-_xlfn.NORM.DIST(AND(DM$6&gt;=$F13,DM$6&lt;=$H13)*(DL$6-$F13+1),$J13/2,$M13,TRUE))/(1-2*_xlfn.NORM.DIST(0,$J13/2,$M13,TRUE))*$D13+($K13="Steady Growth")*(AND(DM$6&gt;=$F13,DM$6&lt;=$H13)*((DM$6-$F13+1)/($J13*($J13+1)/2)*$D13))+($K13="custom")*CustCF!DG13</f>
        <v>0</v>
      </c>
      <c r="DN13" s="95">
        <f>($K13="Bell Curve")*(_xlfn.NORM.DIST(AND(DN$6&gt;=$F13,DN$6&lt;=$H13)*(DN$6-$F13+1),$J13/2,$M13,TRUE)-_xlfn.NORM.DIST(AND(DN$6&gt;=$F13,DN$6&lt;=$H13)*(DM$6-$F13+1),$J13/2,$M13,TRUE))/(1-2*_xlfn.NORM.DIST(0,$J13/2,$M13,TRUE))*$D13+($K13="Steady Growth")*(AND(DN$6&gt;=$F13,DN$6&lt;=$H13)*((DN$6-$F13+1)/($J13*($J13+1)/2)*$D13))+($K13="custom")*CustCF!DH13</f>
        <v>0</v>
      </c>
      <c r="DO13" s="95">
        <f>($K13="Bell Curve")*(_xlfn.NORM.DIST(AND(DO$6&gt;=$F13,DO$6&lt;=$H13)*(DO$6-$F13+1),$J13/2,$M13,TRUE)-_xlfn.NORM.DIST(AND(DO$6&gt;=$F13,DO$6&lt;=$H13)*(DN$6-$F13+1),$J13/2,$M13,TRUE))/(1-2*_xlfn.NORM.DIST(0,$J13/2,$M13,TRUE))*$D13+($K13="Steady Growth")*(AND(DO$6&gt;=$F13,DO$6&lt;=$H13)*((DO$6-$F13+1)/($J13*($J13+1)/2)*$D13))+($K13="custom")*CustCF!DI13</f>
        <v>0</v>
      </c>
      <c r="DP13" s="95">
        <f>($K13="Bell Curve")*(_xlfn.NORM.DIST(AND(DP$6&gt;=$F13,DP$6&lt;=$H13)*(DP$6-$F13+1),$J13/2,$M13,TRUE)-_xlfn.NORM.DIST(AND(DP$6&gt;=$F13,DP$6&lt;=$H13)*(DO$6-$F13+1),$J13/2,$M13,TRUE))/(1-2*_xlfn.NORM.DIST(0,$J13/2,$M13,TRUE))*$D13+($K13="Steady Growth")*(AND(DP$6&gt;=$F13,DP$6&lt;=$H13)*((DP$6-$F13+1)/($J13*($J13+1)/2)*$D13))+($K13="custom")*CustCF!DJ13</f>
        <v>0</v>
      </c>
      <c r="DQ13" s="95">
        <f>($K13="Bell Curve")*(_xlfn.NORM.DIST(AND(DQ$6&gt;=$F13,DQ$6&lt;=$H13)*(DQ$6-$F13+1),$J13/2,$M13,TRUE)-_xlfn.NORM.DIST(AND(DQ$6&gt;=$F13,DQ$6&lt;=$H13)*(DP$6-$F13+1),$J13/2,$M13,TRUE))/(1-2*_xlfn.NORM.DIST(0,$J13/2,$M13,TRUE))*$D13+($K13="Steady Growth")*(AND(DQ$6&gt;=$F13,DQ$6&lt;=$H13)*((DQ$6-$F13+1)/($J13*($J13+1)/2)*$D13))+($K13="custom")*CustCF!DK13</f>
        <v>0</v>
      </c>
      <c r="DR13" s="95">
        <f>($K13="Bell Curve")*(_xlfn.NORM.DIST(AND(DR$6&gt;=$F13,DR$6&lt;=$H13)*(DR$6-$F13+1),$J13/2,$M13,TRUE)-_xlfn.NORM.DIST(AND(DR$6&gt;=$F13,DR$6&lt;=$H13)*(DQ$6-$F13+1),$J13/2,$M13,TRUE))/(1-2*_xlfn.NORM.DIST(0,$J13/2,$M13,TRUE))*$D13+($K13="Steady Growth")*(AND(DR$6&gt;=$F13,DR$6&lt;=$H13)*((DR$6-$F13+1)/($J13*($J13+1)/2)*$D13))+($K13="custom")*CustCF!DL13</f>
        <v>0</v>
      </c>
      <c r="DS13" s="95">
        <f>($K13="Bell Curve")*(_xlfn.NORM.DIST(AND(DS$6&gt;=$F13,DS$6&lt;=$H13)*(DS$6-$F13+1),$J13/2,$M13,TRUE)-_xlfn.NORM.DIST(AND(DS$6&gt;=$F13,DS$6&lt;=$H13)*(DR$6-$F13+1),$J13/2,$M13,TRUE))/(1-2*_xlfn.NORM.DIST(0,$J13/2,$M13,TRUE))*$D13+($K13="Steady Growth")*(AND(DS$6&gt;=$F13,DS$6&lt;=$H13)*((DS$6-$F13+1)/($J13*($J13+1)/2)*$D13))+($K13="custom")*CustCF!DM13</f>
        <v>0</v>
      </c>
      <c r="DT13" s="95">
        <f>($K13="Bell Curve")*(_xlfn.NORM.DIST(AND(DT$6&gt;=$F13,DT$6&lt;=$H13)*(DT$6-$F13+1),$J13/2,$M13,TRUE)-_xlfn.NORM.DIST(AND(DT$6&gt;=$F13,DT$6&lt;=$H13)*(DS$6-$F13+1),$J13/2,$M13,TRUE))/(1-2*_xlfn.NORM.DIST(0,$J13/2,$M13,TRUE))*$D13+($K13="Steady Growth")*(AND(DT$6&gt;=$F13,DT$6&lt;=$H13)*((DT$6-$F13+1)/($J13*($J13+1)/2)*$D13))+($K13="custom")*CustCF!DN13</f>
        <v>0</v>
      </c>
      <c r="DU13" s="95">
        <f>($K13="Bell Curve")*(_xlfn.NORM.DIST(AND(DU$6&gt;=$F13,DU$6&lt;=$H13)*(DU$6-$F13+1),$J13/2,$M13,TRUE)-_xlfn.NORM.DIST(AND(DU$6&gt;=$F13,DU$6&lt;=$H13)*(DT$6-$F13+1),$J13/2,$M13,TRUE))/(1-2*_xlfn.NORM.DIST(0,$J13/2,$M13,TRUE))*$D13+($K13="Steady Growth")*(AND(DU$6&gt;=$F13,DU$6&lt;=$H13)*((DU$6-$F13+1)/($J13*($J13+1)/2)*$D13))+($K13="custom")*CustCF!DO13</f>
        <v>0</v>
      </c>
      <c r="DV13" s="95">
        <f>($K13="Bell Curve")*(_xlfn.NORM.DIST(AND(DV$6&gt;=$F13,DV$6&lt;=$H13)*(DV$6-$F13+1),$J13/2,$M13,TRUE)-_xlfn.NORM.DIST(AND(DV$6&gt;=$F13,DV$6&lt;=$H13)*(DU$6-$F13+1),$J13/2,$M13,TRUE))/(1-2*_xlfn.NORM.DIST(0,$J13/2,$M13,TRUE))*$D13+($K13="Steady Growth")*(AND(DV$6&gt;=$F13,DV$6&lt;=$H13)*((DV$6-$F13+1)/($J13*($J13+1)/2)*$D13))+($K13="custom")*CustCF!DP13</f>
        <v>0</v>
      </c>
      <c r="DW13" s="95">
        <f>($K13="Bell Curve")*(_xlfn.NORM.DIST(AND(DW$6&gt;=$F13,DW$6&lt;=$H13)*(DW$6-$F13+1),$J13/2,$M13,TRUE)-_xlfn.NORM.DIST(AND(DW$6&gt;=$F13,DW$6&lt;=$H13)*(DV$6-$F13+1),$J13/2,$M13,TRUE))/(1-2*_xlfn.NORM.DIST(0,$J13/2,$M13,TRUE))*$D13+($K13="Steady Growth")*(AND(DW$6&gt;=$F13,DW$6&lt;=$H13)*((DW$6-$F13+1)/($J13*($J13+1)/2)*$D13))+($K13="custom")*CustCF!DQ13</f>
        <v>0</v>
      </c>
      <c r="DX13" s="95">
        <f>($K13="Bell Curve")*(_xlfn.NORM.DIST(AND(DX$6&gt;=$F13,DX$6&lt;=$H13)*(DX$6-$F13+1),$J13/2,$M13,TRUE)-_xlfn.NORM.DIST(AND(DX$6&gt;=$F13,DX$6&lt;=$H13)*(DW$6-$F13+1),$J13/2,$M13,TRUE))/(1-2*_xlfn.NORM.DIST(0,$J13/2,$M13,TRUE))*$D13+($K13="Steady Growth")*(AND(DX$6&gt;=$F13,DX$6&lt;=$H13)*((DX$6-$F13+1)/($J13*($J13+1)/2)*$D13))+($K13="custom")*CustCF!DR13</f>
        <v>0</v>
      </c>
      <c r="DY13" s="95">
        <f>($K13="Bell Curve")*(_xlfn.NORM.DIST(AND(DY$6&gt;=$F13,DY$6&lt;=$H13)*(DY$6-$F13+1),$J13/2,$M13,TRUE)-_xlfn.NORM.DIST(AND(DY$6&gt;=$F13,DY$6&lt;=$H13)*(DX$6-$F13+1),$J13/2,$M13,TRUE))/(1-2*_xlfn.NORM.DIST(0,$J13/2,$M13,TRUE))*$D13+($K13="Steady Growth")*(AND(DY$6&gt;=$F13,DY$6&lt;=$H13)*((DY$6-$F13+1)/($J13*($J13+1)/2)*$D13))+($K13="custom")*CustCF!DS13</f>
        <v>0</v>
      </c>
      <c r="DZ13" s="95">
        <f>($K13="Bell Curve")*(_xlfn.NORM.DIST(AND(DZ$6&gt;=$F13,DZ$6&lt;=$H13)*(DZ$6-$F13+1),$J13/2,$M13,TRUE)-_xlfn.NORM.DIST(AND(DZ$6&gt;=$F13,DZ$6&lt;=$H13)*(DY$6-$F13+1),$J13/2,$M13,TRUE))/(1-2*_xlfn.NORM.DIST(0,$J13/2,$M13,TRUE))*$D13+($K13="Steady Growth")*(AND(DZ$6&gt;=$F13,DZ$6&lt;=$H13)*((DZ$6-$F13+1)/($J13*($J13+1)/2)*$D13))+($K13="custom")*CustCF!DT13</f>
        <v>0</v>
      </c>
      <c r="EA13" s="95">
        <f>($K13="Bell Curve")*(_xlfn.NORM.DIST(AND(EA$6&gt;=$F13,EA$6&lt;=$H13)*(EA$6-$F13+1),$J13/2,$M13,TRUE)-_xlfn.NORM.DIST(AND(EA$6&gt;=$F13,EA$6&lt;=$H13)*(DZ$6-$F13+1),$J13/2,$M13,TRUE))/(1-2*_xlfn.NORM.DIST(0,$J13/2,$M13,TRUE))*$D13+($K13="Steady Growth")*(AND(EA$6&gt;=$F13,EA$6&lt;=$H13)*((EA$6-$F13+1)/($J13*($J13+1)/2)*$D13))+($K13="custom")*CustCF!DU13</f>
        <v>0</v>
      </c>
      <c r="EB13" s="95">
        <f>($K13="Bell Curve")*(_xlfn.NORM.DIST(AND(EB$6&gt;=$F13,EB$6&lt;=$H13)*(EB$6-$F13+1),$J13/2,$M13,TRUE)-_xlfn.NORM.DIST(AND(EB$6&gt;=$F13,EB$6&lt;=$H13)*(EA$6-$F13+1),$J13/2,$M13,TRUE))/(1-2*_xlfn.NORM.DIST(0,$J13/2,$M13,TRUE))*$D13+($K13="Steady Growth")*(AND(EB$6&gt;=$F13,EB$6&lt;=$H13)*((EB$6-$F13+1)/($J13*($J13+1)/2)*$D13))+($K13="custom")*CustCF!DV13</f>
        <v>0</v>
      </c>
      <c r="EC13" s="95">
        <f>($K13="Bell Curve")*(_xlfn.NORM.DIST(AND(EC$6&gt;=$F13,EC$6&lt;=$H13)*(EC$6-$F13+1),$J13/2,$M13,TRUE)-_xlfn.NORM.DIST(AND(EC$6&gt;=$F13,EC$6&lt;=$H13)*(EB$6-$F13+1),$J13/2,$M13,TRUE))/(1-2*_xlfn.NORM.DIST(0,$J13/2,$M13,TRUE))*$D13+($K13="Steady Growth")*(AND(EC$6&gt;=$F13,EC$6&lt;=$H13)*((EC$6-$F13+1)/($J13*($J13+1)/2)*$D13))+($K13="custom")*CustCF!DW13</f>
        <v>0</v>
      </c>
      <c r="ED13" s="95">
        <f>($K13="Bell Curve")*(_xlfn.NORM.DIST(AND(ED$6&gt;=$F13,ED$6&lt;=$H13)*(ED$6-$F13+1),$J13/2,$M13,TRUE)-_xlfn.NORM.DIST(AND(ED$6&gt;=$F13,ED$6&lt;=$H13)*(EC$6-$F13+1),$J13/2,$M13,TRUE))/(1-2*_xlfn.NORM.DIST(0,$J13/2,$M13,TRUE))*$D13+($K13="Steady Growth")*(AND(ED$6&gt;=$F13,ED$6&lt;=$H13)*((ED$6-$F13+1)/($J13*($J13+1)/2)*$D13))+($K13="custom")*CustCF!DX13</f>
        <v>0</v>
      </c>
      <c r="EE13" s="95">
        <f>($K13="Bell Curve")*(_xlfn.NORM.DIST(AND(EE$6&gt;=$F13,EE$6&lt;=$H13)*(EE$6-$F13+1),$J13/2,$M13,TRUE)-_xlfn.NORM.DIST(AND(EE$6&gt;=$F13,EE$6&lt;=$H13)*(ED$6-$F13+1),$J13/2,$M13,TRUE))/(1-2*_xlfn.NORM.DIST(0,$J13/2,$M13,TRUE))*$D13+($K13="Steady Growth")*(AND(EE$6&gt;=$F13,EE$6&lt;=$H13)*((EE$6-$F13+1)/($J13*($J13+1)/2)*$D13))+($K13="custom")*CustCF!DY13</f>
        <v>0</v>
      </c>
      <c r="EF13" s="95">
        <f>($K13="Bell Curve")*(_xlfn.NORM.DIST(AND(EF$6&gt;=$F13,EF$6&lt;=$H13)*(EF$6-$F13+1),$J13/2,$M13,TRUE)-_xlfn.NORM.DIST(AND(EF$6&gt;=$F13,EF$6&lt;=$H13)*(EE$6-$F13+1),$J13/2,$M13,TRUE))/(1-2*_xlfn.NORM.DIST(0,$J13/2,$M13,TRUE))*$D13+($K13="Steady Growth")*(AND(EF$6&gt;=$F13,EF$6&lt;=$H13)*((EF$6-$F13+1)/($J13*($J13+1)/2)*$D13))+($K13="custom")*CustCF!DZ13</f>
        <v>0</v>
      </c>
      <c r="EG13" s="95">
        <f>($K13="Bell Curve")*(_xlfn.NORM.DIST(AND(EG$6&gt;=$F13,EG$6&lt;=$H13)*(EG$6-$F13+1),$J13/2,$M13,TRUE)-_xlfn.NORM.DIST(AND(EG$6&gt;=$F13,EG$6&lt;=$H13)*(EF$6-$F13+1),$J13/2,$M13,TRUE))/(1-2*_xlfn.NORM.DIST(0,$J13/2,$M13,TRUE))*$D13+($K13="Steady Growth")*(AND(EG$6&gt;=$F13,EG$6&lt;=$H13)*((EG$6-$F13+1)/($J13*($J13+1)/2)*$D13))+($K13="custom")*CustCF!EA13</f>
        <v>0</v>
      </c>
      <c r="EH13" s="95">
        <f>($K13="Bell Curve")*(_xlfn.NORM.DIST(AND(EH$6&gt;=$F13,EH$6&lt;=$H13)*(EH$6-$F13+1),$J13/2,$M13,TRUE)-_xlfn.NORM.DIST(AND(EH$6&gt;=$F13,EH$6&lt;=$H13)*(EG$6-$F13+1),$J13/2,$M13,TRUE))/(1-2*_xlfn.NORM.DIST(0,$J13/2,$M13,TRUE))*$D13+($K13="Steady Growth")*(AND(EH$6&gt;=$F13,EH$6&lt;=$H13)*((EH$6-$F13+1)/($J13*($J13+1)/2)*$D13))+($K13="custom")*CustCF!EB13</f>
        <v>0</v>
      </c>
      <c r="EI13" s="95">
        <f>($K13="Bell Curve")*(_xlfn.NORM.DIST(AND(EI$6&gt;=$F13,EI$6&lt;=$H13)*(EI$6-$F13+1),$J13/2,$M13,TRUE)-_xlfn.NORM.DIST(AND(EI$6&gt;=$F13,EI$6&lt;=$H13)*(EH$6-$F13+1),$J13/2,$M13,TRUE))/(1-2*_xlfn.NORM.DIST(0,$J13/2,$M13,TRUE))*$D13+($K13="Steady Growth")*(AND(EI$6&gt;=$F13,EI$6&lt;=$H13)*((EI$6-$F13+1)/($J13*($J13+1)/2)*$D13))+($K13="custom")*CustCF!EC13</f>
        <v>0</v>
      </c>
      <c r="EJ13" s="95">
        <f>($K13="Bell Curve")*(_xlfn.NORM.DIST(AND(EJ$6&gt;=$F13,EJ$6&lt;=$H13)*(EJ$6-$F13+1),$J13/2,$M13,TRUE)-_xlfn.NORM.DIST(AND(EJ$6&gt;=$F13,EJ$6&lt;=$H13)*(EI$6-$F13+1),$J13/2,$M13,TRUE))/(1-2*_xlfn.NORM.DIST(0,$J13/2,$M13,TRUE))*$D13+($K13="Steady Growth")*(AND(EJ$6&gt;=$F13,EJ$6&lt;=$H13)*((EJ$6-$F13+1)/($J13*($J13+1)/2)*$D13))+($K13="custom")*CustCF!ED13</f>
        <v>0</v>
      </c>
      <c r="EK13" s="95">
        <f>($K13="Bell Curve")*(_xlfn.NORM.DIST(AND(EK$6&gt;=$F13,EK$6&lt;=$H13)*(EK$6-$F13+1),$J13/2,$M13,TRUE)-_xlfn.NORM.DIST(AND(EK$6&gt;=$F13,EK$6&lt;=$H13)*(EJ$6-$F13+1),$J13/2,$M13,TRUE))/(1-2*_xlfn.NORM.DIST(0,$J13/2,$M13,TRUE))*$D13+($K13="Steady Growth")*(AND(EK$6&gt;=$F13,EK$6&lt;=$H13)*((EK$6-$F13+1)/($J13*($J13+1)/2)*$D13))+($K13="custom")*CustCF!EE13</f>
        <v>0</v>
      </c>
      <c r="EL13" s="95">
        <f>($K13="Bell Curve")*(_xlfn.NORM.DIST(AND(EL$6&gt;=$F13,EL$6&lt;=$H13)*(EL$6-$F13+1),$J13/2,$M13,TRUE)-_xlfn.NORM.DIST(AND(EL$6&gt;=$F13,EL$6&lt;=$H13)*(EK$6-$F13+1),$J13/2,$M13,TRUE))/(1-2*_xlfn.NORM.DIST(0,$J13/2,$M13,TRUE))*$D13+($K13="Steady Growth")*(AND(EL$6&gt;=$F13,EL$6&lt;=$H13)*((EL$6-$F13+1)/($J13*($J13+1)/2)*$D13))+($K13="custom")*CustCF!EF13</f>
        <v>0</v>
      </c>
      <c r="EM13" s="95">
        <f>($K13="Bell Curve")*(_xlfn.NORM.DIST(AND(EM$6&gt;=$F13,EM$6&lt;=$H13)*(EM$6-$F13+1),$J13/2,$M13,TRUE)-_xlfn.NORM.DIST(AND(EM$6&gt;=$F13,EM$6&lt;=$H13)*(EL$6-$F13+1),$J13/2,$M13,TRUE))/(1-2*_xlfn.NORM.DIST(0,$J13/2,$M13,TRUE))*$D13+($K13="Steady Growth")*(AND(EM$6&gt;=$F13,EM$6&lt;=$H13)*((EM$6-$F13+1)/($J13*($J13+1)/2)*$D13))+($K13="custom")*CustCF!EG13</f>
        <v>0</v>
      </c>
      <c r="EN13" s="95">
        <f>($K13="Bell Curve")*(_xlfn.NORM.DIST(AND(EN$6&gt;=$F13,EN$6&lt;=$H13)*(EN$6-$F13+1),$J13/2,$M13,TRUE)-_xlfn.NORM.DIST(AND(EN$6&gt;=$F13,EN$6&lt;=$H13)*(EM$6-$F13+1),$J13/2,$M13,TRUE))/(1-2*_xlfn.NORM.DIST(0,$J13/2,$M13,TRUE))*$D13+($K13="Steady Growth")*(AND(EN$6&gt;=$F13,EN$6&lt;=$H13)*((EN$6-$F13+1)/($J13*($J13+1)/2)*$D13))+($K13="custom")*CustCF!EH13</f>
        <v>0</v>
      </c>
      <c r="EO13" s="95">
        <f>($K13="Bell Curve")*(_xlfn.NORM.DIST(AND(EO$6&gt;=$F13,EO$6&lt;=$H13)*(EO$6-$F13+1),$J13/2,$M13,TRUE)-_xlfn.NORM.DIST(AND(EO$6&gt;=$F13,EO$6&lt;=$H13)*(EN$6-$F13+1),$J13/2,$M13,TRUE))/(1-2*_xlfn.NORM.DIST(0,$J13/2,$M13,TRUE))*$D13+($K13="Steady Growth")*(AND(EO$6&gt;=$F13,EO$6&lt;=$H13)*((EO$6-$F13+1)/($J13*($J13+1)/2)*$D13))+($K13="custom")*CustCF!EI13</f>
        <v>0</v>
      </c>
      <c r="EP13" s="95">
        <f>($K13="Bell Curve")*(_xlfn.NORM.DIST(AND(EP$6&gt;=$F13,EP$6&lt;=$H13)*(EP$6-$F13+1),$J13/2,$M13,TRUE)-_xlfn.NORM.DIST(AND(EP$6&gt;=$F13,EP$6&lt;=$H13)*(EO$6-$F13+1),$J13/2,$M13,TRUE))/(1-2*_xlfn.NORM.DIST(0,$J13/2,$M13,TRUE))*$D13+($K13="Steady Growth")*(AND(EP$6&gt;=$F13,EP$6&lt;=$H13)*((EP$6-$F13+1)/($J13*($J13+1)/2)*$D13))+($K13="custom")*CustCF!EJ13</f>
        <v>0</v>
      </c>
      <c r="EQ13" s="95">
        <f>($K13="Bell Curve")*(_xlfn.NORM.DIST(AND(EQ$6&gt;=$F13,EQ$6&lt;=$H13)*(EQ$6-$F13+1),$J13/2,$M13,TRUE)-_xlfn.NORM.DIST(AND(EQ$6&gt;=$F13,EQ$6&lt;=$H13)*(EP$6-$F13+1),$J13/2,$M13,TRUE))/(1-2*_xlfn.NORM.DIST(0,$J13/2,$M13,TRUE))*$D13+($K13="Steady Growth")*(AND(EQ$6&gt;=$F13,EQ$6&lt;=$H13)*((EQ$6-$F13+1)/($J13*($J13+1)/2)*$D13))+($K13="custom")*CustCF!EK13</f>
        <v>0</v>
      </c>
      <c r="ER13" s="95">
        <f>($K13="Bell Curve")*(_xlfn.NORM.DIST(AND(ER$6&gt;=$F13,ER$6&lt;=$H13)*(ER$6-$F13+1),$J13/2,$M13,TRUE)-_xlfn.NORM.DIST(AND(ER$6&gt;=$F13,ER$6&lt;=$H13)*(EQ$6-$F13+1),$J13/2,$M13,TRUE))/(1-2*_xlfn.NORM.DIST(0,$J13/2,$M13,TRUE))*$D13+($K13="Steady Growth")*(AND(ER$6&gt;=$F13,ER$6&lt;=$H13)*((ER$6-$F13+1)/($J13*($J13+1)/2)*$D13))+($K13="custom")*CustCF!EL13</f>
        <v>0</v>
      </c>
      <c r="ES13" s="95">
        <f>($K13="Bell Curve")*(_xlfn.NORM.DIST(AND(ES$6&gt;=$F13,ES$6&lt;=$H13)*(ES$6-$F13+1),$J13/2,$M13,TRUE)-_xlfn.NORM.DIST(AND(ES$6&gt;=$F13,ES$6&lt;=$H13)*(ER$6-$F13+1),$J13/2,$M13,TRUE))/(1-2*_xlfn.NORM.DIST(0,$J13/2,$M13,TRUE))*$D13+($K13="Steady Growth")*(AND(ES$6&gt;=$F13,ES$6&lt;=$H13)*((ES$6-$F13+1)/($J13*($J13+1)/2)*$D13))+($K13="custom")*CustCF!EM13</f>
        <v>0</v>
      </c>
      <c r="ET13" s="95">
        <f>($K13="Bell Curve")*(_xlfn.NORM.DIST(AND(ET$6&gt;=$F13,ET$6&lt;=$H13)*(ET$6-$F13+1),$J13/2,$M13,TRUE)-_xlfn.NORM.DIST(AND(ET$6&gt;=$F13,ET$6&lt;=$H13)*(ES$6-$F13+1),$J13/2,$M13,TRUE))/(1-2*_xlfn.NORM.DIST(0,$J13/2,$M13,TRUE))*$D13+($K13="Steady Growth")*(AND(ET$6&gt;=$F13,ET$6&lt;=$H13)*((ET$6-$F13+1)/($J13*($J13+1)/2)*$D13))+($K13="custom")*CustCF!EN13</f>
        <v>0</v>
      </c>
      <c r="EU13" s="95">
        <f>($K13="Bell Curve")*(_xlfn.NORM.DIST(AND(EU$6&gt;=$F13,EU$6&lt;=$H13)*(EU$6-$F13+1),$J13/2,$M13,TRUE)-_xlfn.NORM.DIST(AND(EU$6&gt;=$F13,EU$6&lt;=$H13)*(ET$6-$F13+1),$J13/2,$M13,TRUE))/(1-2*_xlfn.NORM.DIST(0,$J13/2,$M13,TRUE))*$D13+($K13="Steady Growth")*(AND(EU$6&gt;=$F13,EU$6&lt;=$H13)*((EU$6-$F13+1)/($J13*($J13+1)/2)*$D13))+($K13="custom")*CustCF!EO13</f>
        <v>0</v>
      </c>
      <c r="EV13" s="95">
        <f>($K13="Bell Curve")*(_xlfn.NORM.DIST(AND(EV$6&gt;=$F13,EV$6&lt;=$H13)*(EV$6-$F13+1),$J13/2,$M13,TRUE)-_xlfn.NORM.DIST(AND(EV$6&gt;=$F13,EV$6&lt;=$H13)*(EU$6-$F13+1),$J13/2,$M13,TRUE))/(1-2*_xlfn.NORM.DIST(0,$J13/2,$M13,TRUE))*$D13+($K13="Steady Growth")*(AND(EV$6&gt;=$F13,EV$6&lt;=$H13)*((EV$6-$F13+1)/($J13*($J13+1)/2)*$D13))+($K13="custom")*CustCF!EP13</f>
        <v>0</v>
      </c>
      <c r="EW13" s="95">
        <f>($K13="Bell Curve")*(_xlfn.NORM.DIST(AND(EW$6&gt;=$F13,EW$6&lt;=$H13)*(EW$6-$F13+1),$J13/2,$M13,TRUE)-_xlfn.NORM.DIST(AND(EW$6&gt;=$F13,EW$6&lt;=$H13)*(EV$6-$F13+1),$J13/2,$M13,TRUE))/(1-2*_xlfn.NORM.DIST(0,$J13/2,$M13,TRUE))*$D13+($K13="Steady Growth")*(AND(EW$6&gt;=$F13,EW$6&lt;=$H13)*((EW$6-$F13+1)/($J13*($J13+1)/2)*$D13))+($K13="custom")*CustCF!EQ13</f>
        <v>0</v>
      </c>
      <c r="EX13" s="95">
        <f>($K13="Bell Curve")*(_xlfn.NORM.DIST(AND(EX$6&gt;=$F13,EX$6&lt;=$H13)*(EX$6-$F13+1),$J13/2,$M13,TRUE)-_xlfn.NORM.DIST(AND(EX$6&gt;=$F13,EX$6&lt;=$H13)*(EW$6-$F13+1),$J13/2,$M13,TRUE))/(1-2*_xlfn.NORM.DIST(0,$J13/2,$M13,TRUE))*$D13+($K13="Steady Growth")*(AND(EX$6&gt;=$F13,EX$6&lt;=$H13)*((EX$6-$F13+1)/($J13*($J13+1)/2)*$D13))+($K13="custom")*CustCF!ER13</f>
        <v>0</v>
      </c>
      <c r="EY13" s="95">
        <f>($K13="Bell Curve")*(_xlfn.NORM.DIST(AND(EY$6&gt;=$F13,EY$6&lt;=$H13)*(EY$6-$F13+1),$J13/2,$M13,TRUE)-_xlfn.NORM.DIST(AND(EY$6&gt;=$F13,EY$6&lt;=$H13)*(EX$6-$F13+1),$J13/2,$M13,TRUE))/(1-2*_xlfn.NORM.DIST(0,$J13/2,$M13,TRUE))*$D13+($K13="Steady Growth")*(AND(EY$6&gt;=$F13,EY$6&lt;=$H13)*((EY$6-$F13+1)/($J13*($J13+1)/2)*$D13))+($K13="custom")*CustCF!ES13</f>
        <v>0</v>
      </c>
      <c r="EZ13" s="95">
        <f>($K13="Bell Curve")*(_xlfn.NORM.DIST(AND(EZ$6&gt;=$F13,EZ$6&lt;=$H13)*(EZ$6-$F13+1),$J13/2,$M13,TRUE)-_xlfn.NORM.DIST(AND(EZ$6&gt;=$F13,EZ$6&lt;=$H13)*(EY$6-$F13+1),$J13/2,$M13,TRUE))/(1-2*_xlfn.NORM.DIST(0,$J13/2,$M13,TRUE))*$D13+($K13="Steady Growth")*(AND(EZ$6&gt;=$F13,EZ$6&lt;=$H13)*((EZ$6-$F13+1)/($J13*($J13+1)/2)*$D13))+($K13="custom")*CustCF!ET13</f>
        <v>0</v>
      </c>
      <c r="FA13" s="95">
        <f>($K13="Bell Curve")*(_xlfn.NORM.DIST(AND(FA$6&gt;=$F13,FA$6&lt;=$H13)*(FA$6-$F13+1),$J13/2,$M13,TRUE)-_xlfn.NORM.DIST(AND(FA$6&gt;=$F13,FA$6&lt;=$H13)*(EZ$6-$F13+1),$J13/2,$M13,TRUE))/(1-2*_xlfn.NORM.DIST(0,$J13/2,$M13,TRUE))*$D13+($K13="Steady Growth")*(AND(FA$6&gt;=$F13,FA$6&lt;=$H13)*((FA$6-$F13+1)/($J13*($J13+1)/2)*$D13))+($K13="custom")*CustCF!EU13</f>
        <v>0</v>
      </c>
      <c r="FB13" s="95">
        <f>($K13="Bell Curve")*(_xlfn.NORM.DIST(AND(FB$6&gt;=$F13,FB$6&lt;=$H13)*(FB$6-$F13+1),$J13/2,$M13,TRUE)-_xlfn.NORM.DIST(AND(FB$6&gt;=$F13,FB$6&lt;=$H13)*(FA$6-$F13+1),$J13/2,$M13,TRUE))/(1-2*_xlfn.NORM.DIST(0,$J13/2,$M13,TRUE))*$D13+($K13="Steady Growth")*(AND(FB$6&gt;=$F13,FB$6&lt;=$H13)*((FB$6-$F13+1)/($J13*($J13+1)/2)*$D13))+($K13="custom")*CustCF!EV13</f>
        <v>0</v>
      </c>
      <c r="FC13" s="95">
        <f>($K13="Bell Curve")*(_xlfn.NORM.DIST(AND(FC$6&gt;=$F13,FC$6&lt;=$H13)*(FC$6-$F13+1),$J13/2,$M13,TRUE)-_xlfn.NORM.DIST(AND(FC$6&gt;=$F13,FC$6&lt;=$H13)*(FB$6-$F13+1),$J13/2,$M13,TRUE))/(1-2*_xlfn.NORM.DIST(0,$J13/2,$M13,TRUE))*$D13+($K13="Steady Growth")*(AND(FC$6&gt;=$F13,FC$6&lt;=$H13)*((FC$6-$F13+1)/($J13*($J13+1)/2)*$D13))+($K13="custom")*CustCF!EW13</f>
        <v>0</v>
      </c>
      <c r="FD13" s="95">
        <f>($K13="Bell Curve")*(_xlfn.NORM.DIST(AND(FD$6&gt;=$F13,FD$6&lt;=$H13)*(FD$6-$F13+1),$J13/2,$M13,TRUE)-_xlfn.NORM.DIST(AND(FD$6&gt;=$F13,FD$6&lt;=$H13)*(FC$6-$F13+1),$J13/2,$M13,TRUE))/(1-2*_xlfn.NORM.DIST(0,$J13/2,$M13,TRUE))*$D13+($K13="Steady Growth")*(AND(FD$6&gt;=$F13,FD$6&lt;=$H13)*((FD$6-$F13+1)/($J13*($J13+1)/2)*$D13))+($K13="custom")*CustCF!EX13</f>
        <v>0</v>
      </c>
      <c r="FE13" s="95">
        <f>($K13="Bell Curve")*(_xlfn.NORM.DIST(AND(FE$6&gt;=$F13,FE$6&lt;=$H13)*(FE$6-$F13+1),$J13/2,$M13,TRUE)-_xlfn.NORM.DIST(AND(FE$6&gt;=$F13,FE$6&lt;=$H13)*(FD$6-$F13+1),$J13/2,$M13,TRUE))/(1-2*_xlfn.NORM.DIST(0,$J13/2,$M13,TRUE))*$D13+($K13="Steady Growth")*(AND(FE$6&gt;=$F13,FE$6&lt;=$H13)*((FE$6-$F13+1)/($J13*($J13+1)/2)*$D13))+($K13="custom")*CustCF!EY13</f>
        <v>0</v>
      </c>
      <c r="FF13" s="95">
        <f>($K13="Bell Curve")*(_xlfn.NORM.DIST(AND(FF$6&gt;=$F13,FF$6&lt;=$H13)*(FF$6-$F13+1),$J13/2,$M13,TRUE)-_xlfn.NORM.DIST(AND(FF$6&gt;=$F13,FF$6&lt;=$H13)*(FE$6-$F13+1),$J13/2,$M13,TRUE))/(1-2*_xlfn.NORM.DIST(0,$J13/2,$M13,TRUE))*$D13+($K13="Steady Growth")*(AND(FF$6&gt;=$F13,FF$6&lt;=$H13)*((FF$6-$F13+1)/($J13*($J13+1)/2)*$D13))+($K13="custom")*CustCF!EZ13</f>
        <v>0</v>
      </c>
      <c r="FG13" s="95">
        <f>($K13="Bell Curve")*(_xlfn.NORM.DIST(AND(FG$6&gt;=$F13,FG$6&lt;=$H13)*(FG$6-$F13+1),$J13/2,$M13,TRUE)-_xlfn.NORM.DIST(AND(FG$6&gt;=$F13,FG$6&lt;=$H13)*(FF$6-$F13+1),$J13/2,$M13,TRUE))/(1-2*_xlfn.NORM.DIST(0,$J13/2,$M13,TRUE))*$D13+($K13="Steady Growth")*(AND(FG$6&gt;=$F13,FG$6&lt;=$H13)*((FG$6-$F13+1)/($J13*($J13+1)/2)*$D13))+($K13="custom")*CustCF!FA13</f>
        <v>0</v>
      </c>
      <c r="FH13" s="95">
        <f>($K13="Bell Curve")*(_xlfn.NORM.DIST(AND(FH$6&gt;=$F13,FH$6&lt;=$H13)*(FH$6-$F13+1),$J13/2,$M13,TRUE)-_xlfn.NORM.DIST(AND(FH$6&gt;=$F13,FH$6&lt;=$H13)*(FG$6-$F13+1),$J13/2,$M13,TRUE))/(1-2*_xlfn.NORM.DIST(0,$J13/2,$M13,TRUE))*$D13+($K13="Steady Growth")*(AND(FH$6&gt;=$F13,FH$6&lt;=$H13)*((FH$6-$F13+1)/($J13*($J13+1)/2)*$D13))+($K13="custom")*CustCF!FB13</f>
        <v>0</v>
      </c>
      <c r="FI13" s="95">
        <f>($K13="Bell Curve")*(_xlfn.NORM.DIST(AND(FI$6&gt;=$F13,FI$6&lt;=$H13)*(FI$6-$F13+1),$J13/2,$M13,TRUE)-_xlfn.NORM.DIST(AND(FI$6&gt;=$F13,FI$6&lt;=$H13)*(FH$6-$F13+1),$J13/2,$M13,TRUE))/(1-2*_xlfn.NORM.DIST(0,$J13/2,$M13,TRUE))*$D13+($K13="Steady Growth")*(AND(FI$6&gt;=$F13,FI$6&lt;=$H13)*((FI$6-$F13+1)/($J13*($J13+1)/2)*$D13))+($K13="custom")*CustCF!FC13</f>
        <v>0</v>
      </c>
      <c r="FJ13" s="95">
        <f>($K13="Bell Curve")*(_xlfn.NORM.DIST(AND(FJ$6&gt;=$F13,FJ$6&lt;=$H13)*(FJ$6-$F13+1),$J13/2,$M13,TRUE)-_xlfn.NORM.DIST(AND(FJ$6&gt;=$F13,FJ$6&lt;=$H13)*(FI$6-$F13+1),$J13/2,$M13,TRUE))/(1-2*_xlfn.NORM.DIST(0,$J13/2,$M13,TRUE))*$D13+($K13="Steady Growth")*(AND(FJ$6&gt;=$F13,FJ$6&lt;=$H13)*((FJ$6-$F13+1)/($J13*($J13+1)/2)*$D13))+($K13="custom")*CustCF!FD13</f>
        <v>0</v>
      </c>
      <c r="FK13" s="95">
        <f>($K13="Bell Curve")*(_xlfn.NORM.DIST(AND(FK$6&gt;=$F13,FK$6&lt;=$H13)*(FK$6-$F13+1),$J13/2,$M13,TRUE)-_xlfn.NORM.DIST(AND(FK$6&gt;=$F13,FK$6&lt;=$H13)*(FJ$6-$F13+1),$J13/2,$M13,TRUE))/(1-2*_xlfn.NORM.DIST(0,$J13/2,$M13,TRUE))*$D13+($K13="Steady Growth")*(AND(FK$6&gt;=$F13,FK$6&lt;=$H13)*((FK$6-$F13+1)/($J13*($J13+1)/2)*$D13))+($K13="custom")*CustCF!FE13</f>
        <v>0</v>
      </c>
      <c r="FL13" s="95">
        <f>($K13="Bell Curve")*(_xlfn.NORM.DIST(AND(FL$6&gt;=$F13,FL$6&lt;=$H13)*(FL$6-$F13+1),$J13/2,$M13,TRUE)-_xlfn.NORM.DIST(AND(FL$6&gt;=$F13,FL$6&lt;=$H13)*(FK$6-$F13+1),$J13/2,$M13,TRUE))/(1-2*_xlfn.NORM.DIST(0,$J13/2,$M13,TRUE))*$D13+($K13="Steady Growth")*(AND(FL$6&gt;=$F13,FL$6&lt;=$H13)*((FL$6-$F13+1)/($J13*($J13+1)/2)*$D13))+($K13="custom")*CustCF!FF13</f>
        <v>0</v>
      </c>
      <c r="FM13" s="95">
        <f>($K13="Bell Curve")*(_xlfn.NORM.DIST(AND(FM$6&gt;=$F13,FM$6&lt;=$H13)*(FM$6-$F13+1),$J13/2,$M13,TRUE)-_xlfn.NORM.DIST(AND(FM$6&gt;=$F13,FM$6&lt;=$H13)*(FL$6-$F13+1),$J13/2,$M13,TRUE))/(1-2*_xlfn.NORM.DIST(0,$J13/2,$M13,TRUE))*$D13+($K13="Steady Growth")*(AND(FM$6&gt;=$F13,FM$6&lt;=$H13)*((FM$6-$F13+1)/($J13*($J13+1)/2)*$D13))+($K13="custom")*CustCF!FG13</f>
        <v>0</v>
      </c>
      <c r="FN13" s="95">
        <f>($K13="Bell Curve")*(_xlfn.NORM.DIST(AND(FN$6&gt;=$F13,FN$6&lt;=$H13)*(FN$6-$F13+1),$J13/2,$M13,TRUE)-_xlfn.NORM.DIST(AND(FN$6&gt;=$F13,FN$6&lt;=$H13)*(FM$6-$F13+1),$J13/2,$M13,TRUE))/(1-2*_xlfn.NORM.DIST(0,$J13/2,$M13,TRUE))*$D13+($K13="Steady Growth")*(AND(FN$6&gt;=$F13,FN$6&lt;=$H13)*((FN$6-$F13+1)/($J13*($J13+1)/2)*$D13))+($K13="custom")*CustCF!FH13</f>
        <v>0</v>
      </c>
      <c r="FO13" s="95">
        <f>($K13="Bell Curve")*(_xlfn.NORM.DIST(AND(FO$6&gt;=$F13,FO$6&lt;=$H13)*(FO$6-$F13+1),$J13/2,$M13,TRUE)-_xlfn.NORM.DIST(AND(FO$6&gt;=$F13,FO$6&lt;=$H13)*(FN$6-$F13+1),$J13/2,$M13,TRUE))/(1-2*_xlfn.NORM.DIST(0,$J13/2,$M13,TRUE))*$D13+($K13="Steady Growth")*(AND(FO$6&gt;=$F13,FO$6&lt;=$H13)*((FO$6-$F13+1)/($J13*($J13+1)/2)*$D13))+($K13="custom")*CustCF!FI13</f>
        <v>0</v>
      </c>
      <c r="FP13" s="95">
        <f>($K13="Bell Curve")*(_xlfn.NORM.DIST(AND(FP$6&gt;=$F13,FP$6&lt;=$H13)*(FP$6-$F13+1),$J13/2,$M13,TRUE)-_xlfn.NORM.DIST(AND(FP$6&gt;=$F13,FP$6&lt;=$H13)*(FO$6-$F13+1),$J13/2,$M13,TRUE))/(1-2*_xlfn.NORM.DIST(0,$J13/2,$M13,TRUE))*$D13+($K13="Steady Growth")*(AND(FP$6&gt;=$F13,FP$6&lt;=$H13)*((FP$6-$F13+1)/($J13*($J13+1)/2)*$D13))+($K13="custom")*CustCF!FJ13</f>
        <v>0</v>
      </c>
      <c r="FQ13" s="95">
        <f>($K13="Bell Curve")*(_xlfn.NORM.DIST(AND(FQ$6&gt;=$F13,FQ$6&lt;=$H13)*(FQ$6-$F13+1),$J13/2,$M13,TRUE)-_xlfn.NORM.DIST(AND(FQ$6&gt;=$F13,FQ$6&lt;=$H13)*(FP$6-$F13+1),$J13/2,$M13,TRUE))/(1-2*_xlfn.NORM.DIST(0,$J13/2,$M13,TRUE))*$D13+($K13="Steady Growth")*(AND(FQ$6&gt;=$F13,FQ$6&lt;=$H13)*((FQ$6-$F13+1)/($J13*($J13+1)/2)*$D13))+($K13="custom")*CustCF!FK13</f>
        <v>0</v>
      </c>
      <c r="FR13" s="95">
        <f>($K13="Bell Curve")*(_xlfn.NORM.DIST(AND(FR$6&gt;=$F13,FR$6&lt;=$H13)*(FR$6-$F13+1),$J13/2,$M13,TRUE)-_xlfn.NORM.DIST(AND(FR$6&gt;=$F13,FR$6&lt;=$H13)*(FQ$6-$F13+1),$J13/2,$M13,TRUE))/(1-2*_xlfn.NORM.DIST(0,$J13/2,$M13,TRUE))*$D13+($K13="Steady Growth")*(AND(FR$6&gt;=$F13,FR$6&lt;=$H13)*((FR$6-$F13+1)/($J13*($J13+1)/2)*$D13))+($K13="custom")*CustCF!FL13</f>
        <v>0</v>
      </c>
      <c r="FS13" s="95">
        <f>($K13="Bell Curve")*(_xlfn.NORM.DIST(AND(FS$6&gt;=$F13,FS$6&lt;=$H13)*(FS$6-$F13+1),$J13/2,$M13,TRUE)-_xlfn.NORM.DIST(AND(FS$6&gt;=$F13,FS$6&lt;=$H13)*(FR$6-$F13+1),$J13/2,$M13,TRUE))/(1-2*_xlfn.NORM.DIST(0,$J13/2,$M13,TRUE))*$D13+($K13="Steady Growth")*(AND(FS$6&gt;=$F13,FS$6&lt;=$H13)*((FS$6-$F13+1)/($J13*($J13+1)/2)*$D13))+($K13="custom")*CustCF!FM13</f>
        <v>0</v>
      </c>
      <c r="FT13" s="95">
        <f>($K13="Bell Curve")*(_xlfn.NORM.DIST(AND(FT$6&gt;=$F13,FT$6&lt;=$H13)*(FT$6-$F13+1),$J13/2,$M13,TRUE)-_xlfn.NORM.DIST(AND(FT$6&gt;=$F13,FT$6&lt;=$H13)*(FS$6-$F13+1),$J13/2,$M13,TRUE))/(1-2*_xlfn.NORM.DIST(0,$J13/2,$M13,TRUE))*$D13+($K13="Steady Growth")*(AND(FT$6&gt;=$F13,FT$6&lt;=$H13)*((FT$6-$F13+1)/($J13*($J13+1)/2)*$D13))+($K13="custom")*CustCF!FN13</f>
        <v>0</v>
      </c>
      <c r="FU13" s="95">
        <f>($K13="Bell Curve")*(_xlfn.NORM.DIST(AND(FU$6&gt;=$F13,FU$6&lt;=$H13)*(FU$6-$F13+1),$J13/2,$M13,TRUE)-_xlfn.NORM.DIST(AND(FU$6&gt;=$F13,FU$6&lt;=$H13)*(FT$6-$F13+1),$J13/2,$M13,TRUE))/(1-2*_xlfn.NORM.DIST(0,$J13/2,$M13,TRUE))*$D13+($K13="Steady Growth")*(AND(FU$6&gt;=$F13,FU$6&lt;=$H13)*((FU$6-$F13+1)/($J13*($J13+1)/2)*$D13))+($K13="custom")*CustCF!FO13</f>
        <v>0</v>
      </c>
      <c r="FV13" s="95">
        <f>($K13="Bell Curve")*(_xlfn.NORM.DIST(AND(FV$6&gt;=$F13,FV$6&lt;=$H13)*(FV$6-$F13+1),$J13/2,$M13,TRUE)-_xlfn.NORM.DIST(AND(FV$6&gt;=$F13,FV$6&lt;=$H13)*(FU$6-$F13+1),$J13/2,$M13,TRUE))/(1-2*_xlfn.NORM.DIST(0,$J13/2,$M13,TRUE))*$D13+($K13="Steady Growth")*(AND(FV$6&gt;=$F13,FV$6&lt;=$H13)*((FV$6-$F13+1)/($J13*($J13+1)/2)*$D13))+($K13="custom")*CustCF!FP13</f>
        <v>0</v>
      </c>
      <c r="FW13" s="95">
        <f>($K13="Bell Curve")*(_xlfn.NORM.DIST(AND(FW$6&gt;=$F13,FW$6&lt;=$H13)*(FW$6-$F13+1),$J13/2,$M13,TRUE)-_xlfn.NORM.DIST(AND(FW$6&gt;=$F13,FW$6&lt;=$H13)*(FV$6-$F13+1),$J13/2,$M13,TRUE))/(1-2*_xlfn.NORM.DIST(0,$J13/2,$M13,TRUE))*$D13+($K13="Steady Growth")*(AND(FW$6&gt;=$F13,FW$6&lt;=$H13)*((FW$6-$F13+1)/($J13*($J13+1)/2)*$D13))+($K13="custom")*CustCF!FQ13</f>
        <v>0</v>
      </c>
      <c r="FX13" s="95">
        <f>($K13="Bell Curve")*(_xlfn.NORM.DIST(AND(FX$6&gt;=$F13,FX$6&lt;=$H13)*(FX$6-$F13+1),$J13/2,$M13,TRUE)-_xlfn.NORM.DIST(AND(FX$6&gt;=$F13,FX$6&lt;=$H13)*(FW$6-$F13+1),$J13/2,$M13,TRUE))/(1-2*_xlfn.NORM.DIST(0,$J13/2,$M13,TRUE))*$D13+($K13="Steady Growth")*(AND(FX$6&gt;=$F13,FX$6&lt;=$H13)*((FX$6-$F13+1)/($J13*($J13+1)/2)*$D13))+($K13="custom")*CustCF!FR13</f>
        <v>0</v>
      </c>
      <c r="FY13" s="95">
        <f>($K13="Bell Curve")*(_xlfn.NORM.DIST(AND(FY$6&gt;=$F13,FY$6&lt;=$H13)*(FY$6-$F13+1),$J13/2,$M13,TRUE)-_xlfn.NORM.DIST(AND(FY$6&gt;=$F13,FY$6&lt;=$H13)*(FX$6-$F13+1),$J13/2,$M13,TRUE))/(1-2*_xlfn.NORM.DIST(0,$J13/2,$M13,TRUE))*$D13+($K13="Steady Growth")*(AND(FY$6&gt;=$F13,FY$6&lt;=$H13)*((FY$6-$F13+1)/($J13*($J13+1)/2)*$D13))+($K13="custom")*CustCF!FS13</f>
        <v>0</v>
      </c>
      <c r="FZ13" s="95">
        <f>($K13="Bell Curve")*(_xlfn.NORM.DIST(AND(FZ$6&gt;=$F13,FZ$6&lt;=$H13)*(FZ$6-$F13+1),$J13/2,$M13,TRUE)-_xlfn.NORM.DIST(AND(FZ$6&gt;=$F13,FZ$6&lt;=$H13)*(FY$6-$F13+1),$J13/2,$M13,TRUE))/(1-2*_xlfn.NORM.DIST(0,$J13/2,$M13,TRUE))*$D13+($K13="Steady Growth")*(AND(FZ$6&gt;=$F13,FZ$6&lt;=$H13)*((FZ$6-$F13+1)/($J13*($J13+1)/2)*$D13))+($K13="custom")*CustCF!FT13</f>
        <v>0</v>
      </c>
      <c r="GA13" s="95">
        <f>($K13="Bell Curve")*(_xlfn.NORM.DIST(AND(GA$6&gt;=$F13,GA$6&lt;=$H13)*(GA$6-$F13+1),$J13/2,$M13,TRUE)-_xlfn.NORM.DIST(AND(GA$6&gt;=$F13,GA$6&lt;=$H13)*(FZ$6-$F13+1),$J13/2,$M13,TRUE))/(1-2*_xlfn.NORM.DIST(0,$J13/2,$M13,TRUE))*$D13+($K13="Steady Growth")*(AND(GA$6&gt;=$F13,GA$6&lt;=$H13)*((GA$6-$F13+1)/($J13*($J13+1)/2)*$D13))+($K13="custom")*CustCF!FU13</f>
        <v>0</v>
      </c>
      <c r="GB13" s="95">
        <f>($K13="Bell Curve")*(_xlfn.NORM.DIST(AND(GB$6&gt;=$F13,GB$6&lt;=$H13)*(GB$6-$F13+1),$J13/2,$M13,TRUE)-_xlfn.NORM.DIST(AND(GB$6&gt;=$F13,GB$6&lt;=$H13)*(GA$6-$F13+1),$J13/2,$M13,TRUE))/(1-2*_xlfn.NORM.DIST(0,$J13/2,$M13,TRUE))*$D13+($K13="Steady Growth")*(AND(GB$6&gt;=$F13,GB$6&lt;=$H13)*((GB$6-$F13+1)/($J13*($J13+1)/2)*$D13))+($K13="custom")*CustCF!FV13</f>
        <v>0</v>
      </c>
      <c r="GC13" s="95">
        <f>($K13="Bell Curve")*(_xlfn.NORM.DIST(AND(GC$6&gt;=$F13,GC$6&lt;=$H13)*(GC$6-$F13+1),$J13/2,$M13,TRUE)-_xlfn.NORM.DIST(AND(GC$6&gt;=$F13,GC$6&lt;=$H13)*(GB$6-$F13+1),$J13/2,$M13,TRUE))/(1-2*_xlfn.NORM.DIST(0,$J13/2,$M13,TRUE))*$D13+($K13="Steady Growth")*(AND(GC$6&gt;=$F13,GC$6&lt;=$H13)*((GC$6-$F13+1)/($J13*($J13+1)/2)*$D13))+($K13="custom")*CustCF!FW13</f>
        <v>0</v>
      </c>
      <c r="GD13" s="95">
        <f>($K13="Bell Curve")*(_xlfn.NORM.DIST(AND(GD$6&gt;=$F13,GD$6&lt;=$H13)*(GD$6-$F13+1),$J13/2,$M13,TRUE)-_xlfn.NORM.DIST(AND(GD$6&gt;=$F13,GD$6&lt;=$H13)*(GC$6-$F13+1),$J13/2,$M13,TRUE))/(1-2*_xlfn.NORM.DIST(0,$J13/2,$M13,TRUE))*$D13+($K13="Steady Growth")*(AND(GD$6&gt;=$F13,GD$6&lt;=$H13)*((GD$6-$F13+1)/($J13*($J13+1)/2)*$D13))+($K13="custom")*CustCF!FX13</f>
        <v>0</v>
      </c>
      <c r="GE13" s="95">
        <f>($K13="Bell Curve")*(_xlfn.NORM.DIST(AND(GE$6&gt;=$F13,GE$6&lt;=$H13)*(GE$6-$F13+1),$J13/2,$M13,TRUE)-_xlfn.NORM.DIST(AND(GE$6&gt;=$F13,GE$6&lt;=$H13)*(GD$6-$F13+1),$J13/2,$M13,TRUE))/(1-2*_xlfn.NORM.DIST(0,$J13/2,$M13,TRUE))*$D13+($K13="Steady Growth")*(AND(GE$6&gt;=$F13,GE$6&lt;=$H13)*((GE$6-$F13+1)/($J13*($J13+1)/2)*$D13))+($K13="custom")*CustCF!FY13</f>
        <v>0</v>
      </c>
      <c r="GF13" s="95">
        <f>($K13="Bell Curve")*(_xlfn.NORM.DIST(AND(GF$6&gt;=$F13,GF$6&lt;=$H13)*(GF$6-$F13+1),$J13/2,$M13,TRUE)-_xlfn.NORM.DIST(AND(GF$6&gt;=$F13,GF$6&lt;=$H13)*(GE$6-$F13+1),$J13/2,$M13,TRUE))/(1-2*_xlfn.NORM.DIST(0,$J13/2,$M13,TRUE))*$D13+($K13="Steady Growth")*(AND(GF$6&gt;=$F13,GF$6&lt;=$H13)*((GF$6-$F13+1)/($J13*($J13+1)/2)*$D13))+($K13="custom")*CustCF!FZ13</f>
        <v>0</v>
      </c>
      <c r="GG13" s="95">
        <f>($K13="Bell Curve")*(_xlfn.NORM.DIST(AND(GG$6&gt;=$F13,GG$6&lt;=$H13)*(GG$6-$F13+1),$J13/2,$M13,TRUE)-_xlfn.NORM.DIST(AND(GG$6&gt;=$F13,GG$6&lt;=$H13)*(GF$6-$F13+1),$J13/2,$M13,TRUE))/(1-2*_xlfn.NORM.DIST(0,$J13/2,$M13,TRUE))*$D13+($K13="Steady Growth")*(AND(GG$6&gt;=$F13,GG$6&lt;=$H13)*((GG$6-$F13+1)/($J13*($J13+1)/2)*$D13))+($K13="custom")*CustCF!GA13</f>
        <v>0</v>
      </c>
      <c r="GH13" s="95">
        <f>($K13="Bell Curve")*(_xlfn.NORM.DIST(AND(GH$6&gt;=$F13,GH$6&lt;=$H13)*(GH$6-$F13+1),$J13/2,$M13,TRUE)-_xlfn.NORM.DIST(AND(GH$6&gt;=$F13,GH$6&lt;=$H13)*(GG$6-$F13+1),$J13/2,$M13,TRUE))/(1-2*_xlfn.NORM.DIST(0,$J13/2,$M13,TRUE))*$D13+($K13="Steady Growth")*(AND(GH$6&gt;=$F13,GH$6&lt;=$H13)*((GH$6-$F13+1)/($J13*($J13+1)/2)*$D13))+($K13="custom")*CustCF!GB13</f>
        <v>0</v>
      </c>
      <c r="GI13" s="95">
        <f>($K13="Bell Curve")*(_xlfn.NORM.DIST(AND(GI$6&gt;=$F13,GI$6&lt;=$H13)*(GI$6-$F13+1),$J13/2,$M13,TRUE)-_xlfn.NORM.DIST(AND(GI$6&gt;=$F13,GI$6&lt;=$H13)*(GH$6-$F13+1),$J13/2,$M13,TRUE))/(1-2*_xlfn.NORM.DIST(0,$J13/2,$M13,TRUE))*$D13+($K13="Steady Growth")*(AND(GI$6&gt;=$F13,GI$6&lt;=$H13)*((GI$6-$F13+1)/($J13*($J13+1)/2)*$D13))+($K13="custom")*CustCF!GC13</f>
        <v>0</v>
      </c>
      <c r="GJ13" s="95">
        <f>($K13="Bell Curve")*(_xlfn.NORM.DIST(AND(GJ$6&gt;=$F13,GJ$6&lt;=$H13)*(GJ$6-$F13+1),$J13/2,$M13,TRUE)-_xlfn.NORM.DIST(AND(GJ$6&gt;=$F13,GJ$6&lt;=$H13)*(GI$6-$F13+1),$J13/2,$M13,TRUE))/(1-2*_xlfn.NORM.DIST(0,$J13/2,$M13,TRUE))*$D13+($K13="Steady Growth")*(AND(GJ$6&gt;=$F13,GJ$6&lt;=$H13)*((GJ$6-$F13+1)/($J13*($J13+1)/2)*$D13))+($K13="custom")*CustCF!GD13</f>
        <v>0</v>
      </c>
      <c r="GK13" s="95">
        <f>($K13="Bell Curve")*(_xlfn.NORM.DIST(AND(GK$6&gt;=$F13,GK$6&lt;=$H13)*(GK$6-$F13+1),$J13/2,$M13,TRUE)-_xlfn.NORM.DIST(AND(GK$6&gt;=$F13,GK$6&lt;=$H13)*(GJ$6-$F13+1),$J13/2,$M13,TRUE))/(1-2*_xlfn.NORM.DIST(0,$J13/2,$M13,TRUE))*$D13+($K13="Steady Growth")*(AND(GK$6&gt;=$F13,GK$6&lt;=$H13)*((GK$6-$F13+1)/($J13*($J13+1)/2)*$D13))+($K13="custom")*CustCF!GE13</f>
        <v>0</v>
      </c>
      <c r="GL13" s="95">
        <f>($K13="Bell Curve")*(_xlfn.NORM.DIST(AND(GL$6&gt;=$F13,GL$6&lt;=$H13)*(GL$6-$F13+1),$J13/2,$M13,TRUE)-_xlfn.NORM.DIST(AND(GL$6&gt;=$F13,GL$6&lt;=$H13)*(GK$6-$F13+1),$J13/2,$M13,TRUE))/(1-2*_xlfn.NORM.DIST(0,$J13/2,$M13,TRUE))*$D13+($K13="Steady Growth")*(AND(GL$6&gt;=$F13,GL$6&lt;=$H13)*((GL$6-$F13+1)/($J13*($J13+1)/2)*$D13))+($K13="custom")*CustCF!GF13</f>
        <v>0</v>
      </c>
      <c r="GM13" s="95">
        <f>($K13="Bell Curve")*(_xlfn.NORM.DIST(AND(GM$6&gt;=$F13,GM$6&lt;=$H13)*(GM$6-$F13+1),$J13/2,$M13,TRUE)-_xlfn.NORM.DIST(AND(GM$6&gt;=$F13,GM$6&lt;=$H13)*(GL$6-$F13+1),$J13/2,$M13,TRUE))/(1-2*_xlfn.NORM.DIST(0,$J13/2,$M13,TRUE))*$D13+($K13="Steady Growth")*(AND(GM$6&gt;=$F13,GM$6&lt;=$H13)*((GM$6-$F13+1)/($J13*($J13+1)/2)*$D13))+($K13="custom")*CustCF!GG13</f>
        <v>0</v>
      </c>
      <c r="GN13" s="268">
        <f>($K13="Bell Curve")*(_xlfn.NORM.DIST(AND(GN$6&gt;=$F13,GN$6&lt;=$H13)*(GN$6-$F13+1),$J13/2,$M13,TRUE)-_xlfn.NORM.DIST(AND(GN$6&gt;=$F13,GN$6&lt;=$H13)*(GM$6-$F13+1),$J13/2,$M13,TRUE))/(1-2*_xlfn.NORM.DIST(0,$J13/2,$M13,TRUE))*$D13+($K13="Steady Growth")*(AND(GN$6&gt;=$F13,GN$6&lt;=$H13)*((GN$6-$F13+1)/($J13*($J13+1)/2)*$D13))+($K13="custom")*CustCF!GH13</f>
        <v>0</v>
      </c>
      <c r="GO13" s="1"/>
      <c r="GP13" s="67"/>
    </row>
    <row r="14" spans="1:198" customFormat="1" hidden="1" outlineLevel="1" x14ac:dyDescent="0.75">
      <c r="A14" s="1"/>
      <c r="B14" s="1"/>
      <c r="C14" s="262" t="str">
        <f>Budget!P16</f>
        <v>Taxes, 5%</v>
      </c>
      <c r="D14" s="19">
        <f>Budget!Q16</f>
        <v>0</v>
      </c>
      <c r="E14" s="19" t="str">
        <f t="shared" si="23"/>
        <v/>
      </c>
      <c r="F14" s="263">
        <v>0</v>
      </c>
      <c r="G14" s="257">
        <f>IF(L14="custom",CustCF!F14,INDEX($P$8:$GN$8,MATCH(F14,$P$6:$GN$6,0)))</f>
        <v>46053</v>
      </c>
      <c r="H14" s="263">
        <v>0</v>
      </c>
      <c r="I14" s="257">
        <f>IF(L14="custom",CustCF!G14,INDEX($P$8:$GN$8,MATCH(H14,$P$6:$GN$6,0)))</f>
        <v>46053</v>
      </c>
      <c r="J14" s="260">
        <f t="shared" si="24"/>
        <v>1</v>
      </c>
      <c r="K14" s="265" t="s">
        <v>116</v>
      </c>
      <c r="L14" s="266" t="s">
        <v>117</v>
      </c>
      <c r="M14" s="267">
        <f t="shared" si="25"/>
        <v>10000000</v>
      </c>
      <c r="N14" s="18">
        <f t="shared" si="15"/>
        <v>0</v>
      </c>
      <c r="O14" s="1372">
        <f t="shared" si="16"/>
        <v>0</v>
      </c>
      <c r="P14" s="95">
        <f>($K14="Bell Curve")*(_xlfn.NORM.DIST(AND(P$6&gt;=$F14,P$6&lt;=$H14)*(P$6-$F14+1),$J14/2,$M14,TRUE)-_xlfn.NORM.DIST(AND(P$6&gt;=$F14,P$6&lt;=$H14)*(O$6-$F14+1),$J14/2,$M14,TRUE))/(1-2*_xlfn.NORM.DIST(0,$J14/2,$M14,TRUE))*$D14+($K14="Steady Growth")*(AND(P$6&gt;=$F14,P$6&lt;=$H14)*((P$6-$F14+1)/($J14*($J14+1)/2)*$D14))+($K14="custom")*CustCF!J14</f>
        <v>0</v>
      </c>
      <c r="Q14" s="95">
        <f>($K14="Bell Curve")*(_xlfn.NORM.DIST(AND(Q$6&gt;=$F14,Q$6&lt;=$H14)*(Q$6-$F14+1),$J14/2,$M14,TRUE)-_xlfn.NORM.DIST(AND(Q$6&gt;=$F14,Q$6&lt;=$H14)*(P$6-$F14+1),$J14/2,$M14,TRUE))/(1-2*_xlfn.NORM.DIST(0,$J14/2,$M14,TRUE))*$D14+($K14="Steady Growth")*(AND(Q$6&gt;=$F14,Q$6&lt;=$H14)*((Q$6-$F14+1)/($J14*($J14+1)/2)*$D14))+($K14="custom")*CustCF!K14</f>
        <v>0</v>
      </c>
      <c r="R14" s="95">
        <f>($K14="Bell Curve")*(_xlfn.NORM.DIST(AND(R$6&gt;=$F14,R$6&lt;=$H14)*(R$6-$F14+1),$J14/2,$M14,TRUE)-_xlfn.NORM.DIST(AND(R$6&gt;=$F14,R$6&lt;=$H14)*(Q$6-$F14+1),$J14/2,$M14,TRUE))/(1-2*_xlfn.NORM.DIST(0,$J14/2,$M14,TRUE))*$D14+($K14="Steady Growth")*(AND(R$6&gt;=$F14,R$6&lt;=$H14)*((R$6-$F14+1)/($J14*($J14+1)/2)*$D14))+($K14="custom")*CustCF!L14</f>
        <v>0</v>
      </c>
      <c r="S14" s="95">
        <f>($K14="Bell Curve")*(_xlfn.NORM.DIST(AND(S$6&gt;=$F14,S$6&lt;=$H14)*(S$6-$F14+1),$J14/2,$M14,TRUE)-_xlfn.NORM.DIST(AND(S$6&gt;=$F14,S$6&lt;=$H14)*(R$6-$F14+1),$J14/2,$M14,TRUE))/(1-2*_xlfn.NORM.DIST(0,$J14/2,$M14,TRUE))*$D14+($K14="Steady Growth")*(AND(S$6&gt;=$F14,S$6&lt;=$H14)*((S$6-$F14+1)/($J14*($J14+1)/2)*$D14))+($K14="custom")*CustCF!M14</f>
        <v>0</v>
      </c>
      <c r="T14" s="95">
        <f>($K14="Bell Curve")*(_xlfn.NORM.DIST(AND(T$6&gt;=$F14,T$6&lt;=$H14)*(T$6-$F14+1),$J14/2,$M14,TRUE)-_xlfn.NORM.DIST(AND(T$6&gt;=$F14,T$6&lt;=$H14)*(S$6-$F14+1),$J14/2,$M14,TRUE))/(1-2*_xlfn.NORM.DIST(0,$J14/2,$M14,TRUE))*$D14+($K14="Steady Growth")*(AND(T$6&gt;=$F14,T$6&lt;=$H14)*((T$6-$F14+1)/($J14*($J14+1)/2)*$D14))+($K14="custom")*CustCF!N14</f>
        <v>0</v>
      </c>
      <c r="U14" s="95">
        <f>($K14="Bell Curve")*(_xlfn.NORM.DIST(AND(U$6&gt;=$F14,U$6&lt;=$H14)*(U$6-$F14+1),$J14/2,$M14,TRUE)-_xlfn.NORM.DIST(AND(U$6&gt;=$F14,U$6&lt;=$H14)*(T$6-$F14+1),$J14/2,$M14,TRUE))/(1-2*_xlfn.NORM.DIST(0,$J14/2,$M14,TRUE))*$D14+($K14="Steady Growth")*(AND(U$6&gt;=$F14,U$6&lt;=$H14)*((U$6-$F14+1)/($J14*($J14+1)/2)*$D14))+($K14="custom")*CustCF!O14</f>
        <v>0</v>
      </c>
      <c r="V14" s="95">
        <f>($K14="Bell Curve")*(_xlfn.NORM.DIST(AND(V$6&gt;=$F14,V$6&lt;=$H14)*(V$6-$F14+1),$J14/2,$M14,TRUE)-_xlfn.NORM.DIST(AND(V$6&gt;=$F14,V$6&lt;=$H14)*(U$6-$F14+1),$J14/2,$M14,TRUE))/(1-2*_xlfn.NORM.DIST(0,$J14/2,$M14,TRUE))*$D14+($K14="Steady Growth")*(AND(V$6&gt;=$F14,V$6&lt;=$H14)*((V$6-$F14+1)/($J14*($J14+1)/2)*$D14))+($K14="custom")*CustCF!P14</f>
        <v>0</v>
      </c>
      <c r="W14" s="95">
        <f>($K14="Bell Curve")*(_xlfn.NORM.DIST(AND(W$6&gt;=$F14,W$6&lt;=$H14)*(W$6-$F14+1),$J14/2,$M14,TRUE)-_xlfn.NORM.DIST(AND(W$6&gt;=$F14,W$6&lt;=$H14)*(V$6-$F14+1),$J14/2,$M14,TRUE))/(1-2*_xlfn.NORM.DIST(0,$J14/2,$M14,TRUE))*$D14+($K14="Steady Growth")*(AND(W$6&gt;=$F14,W$6&lt;=$H14)*((W$6-$F14+1)/($J14*($J14+1)/2)*$D14))+($K14="custom")*CustCF!Q14</f>
        <v>0</v>
      </c>
      <c r="X14" s="95">
        <f>($K14="Bell Curve")*(_xlfn.NORM.DIST(AND(X$6&gt;=$F14,X$6&lt;=$H14)*(X$6-$F14+1),$J14/2,$M14,TRUE)-_xlfn.NORM.DIST(AND(X$6&gt;=$F14,X$6&lt;=$H14)*(W$6-$F14+1),$J14/2,$M14,TRUE))/(1-2*_xlfn.NORM.DIST(0,$J14/2,$M14,TRUE))*$D14+($K14="Steady Growth")*(AND(X$6&gt;=$F14,X$6&lt;=$H14)*((X$6-$F14+1)/($J14*($J14+1)/2)*$D14))+($K14="custom")*CustCF!R14</f>
        <v>0</v>
      </c>
      <c r="Y14" s="95">
        <f>($K14="Bell Curve")*(_xlfn.NORM.DIST(AND(Y$6&gt;=$F14,Y$6&lt;=$H14)*(Y$6-$F14+1),$J14/2,$M14,TRUE)-_xlfn.NORM.DIST(AND(Y$6&gt;=$F14,Y$6&lt;=$H14)*(X$6-$F14+1),$J14/2,$M14,TRUE))/(1-2*_xlfn.NORM.DIST(0,$J14/2,$M14,TRUE))*$D14+($K14="Steady Growth")*(AND(Y$6&gt;=$F14,Y$6&lt;=$H14)*((Y$6-$F14+1)/($J14*($J14+1)/2)*$D14))+($K14="custom")*CustCF!S14</f>
        <v>0</v>
      </c>
      <c r="Z14" s="95">
        <f>($K14="Bell Curve")*(_xlfn.NORM.DIST(AND(Z$6&gt;=$F14,Z$6&lt;=$H14)*(Z$6-$F14+1),$J14/2,$M14,TRUE)-_xlfn.NORM.DIST(AND(Z$6&gt;=$F14,Z$6&lt;=$H14)*(Y$6-$F14+1),$J14/2,$M14,TRUE))/(1-2*_xlfn.NORM.DIST(0,$J14/2,$M14,TRUE))*$D14+($K14="Steady Growth")*(AND(Z$6&gt;=$F14,Z$6&lt;=$H14)*((Z$6-$F14+1)/($J14*($J14+1)/2)*$D14))+($K14="custom")*CustCF!T14</f>
        <v>0</v>
      </c>
      <c r="AA14" s="95">
        <f>($K14="Bell Curve")*(_xlfn.NORM.DIST(AND(AA$6&gt;=$F14,AA$6&lt;=$H14)*(AA$6-$F14+1),$J14/2,$M14,TRUE)-_xlfn.NORM.DIST(AND(AA$6&gt;=$F14,AA$6&lt;=$H14)*(Z$6-$F14+1),$J14/2,$M14,TRUE))/(1-2*_xlfn.NORM.DIST(0,$J14/2,$M14,TRUE))*$D14+($K14="Steady Growth")*(AND(AA$6&gt;=$F14,AA$6&lt;=$H14)*((AA$6-$F14+1)/($J14*($J14+1)/2)*$D14))+($K14="custom")*CustCF!U14</f>
        <v>0</v>
      </c>
      <c r="AB14" s="95">
        <f>($K14="Bell Curve")*(_xlfn.NORM.DIST(AND(AB$6&gt;=$F14,AB$6&lt;=$H14)*(AB$6-$F14+1),$J14/2,$M14,TRUE)-_xlfn.NORM.DIST(AND(AB$6&gt;=$F14,AB$6&lt;=$H14)*(AA$6-$F14+1),$J14/2,$M14,TRUE))/(1-2*_xlfn.NORM.DIST(0,$J14/2,$M14,TRUE))*$D14+($K14="Steady Growth")*(AND(AB$6&gt;=$F14,AB$6&lt;=$H14)*((AB$6-$F14+1)/($J14*($J14+1)/2)*$D14))+($K14="custom")*CustCF!V14</f>
        <v>0</v>
      </c>
      <c r="AC14" s="95">
        <f>($K14="Bell Curve")*(_xlfn.NORM.DIST(AND(AC$6&gt;=$F14,AC$6&lt;=$H14)*(AC$6-$F14+1),$J14/2,$M14,TRUE)-_xlfn.NORM.DIST(AND(AC$6&gt;=$F14,AC$6&lt;=$H14)*(AB$6-$F14+1),$J14/2,$M14,TRUE))/(1-2*_xlfn.NORM.DIST(0,$J14/2,$M14,TRUE))*$D14+($K14="Steady Growth")*(AND(AC$6&gt;=$F14,AC$6&lt;=$H14)*((AC$6-$F14+1)/($J14*($J14+1)/2)*$D14))+($K14="custom")*CustCF!W14</f>
        <v>0</v>
      </c>
      <c r="AD14" s="95">
        <f>($K14="Bell Curve")*(_xlfn.NORM.DIST(AND(AD$6&gt;=$F14,AD$6&lt;=$H14)*(AD$6-$F14+1),$J14/2,$M14,TRUE)-_xlfn.NORM.DIST(AND(AD$6&gt;=$F14,AD$6&lt;=$H14)*(AC$6-$F14+1),$J14/2,$M14,TRUE))/(1-2*_xlfn.NORM.DIST(0,$J14/2,$M14,TRUE))*$D14+($K14="Steady Growth")*(AND(AD$6&gt;=$F14,AD$6&lt;=$H14)*((AD$6-$F14+1)/($J14*($J14+1)/2)*$D14))+($K14="custom")*CustCF!X14</f>
        <v>0</v>
      </c>
      <c r="AE14" s="95">
        <f>($K14="Bell Curve")*(_xlfn.NORM.DIST(AND(AE$6&gt;=$F14,AE$6&lt;=$H14)*(AE$6-$F14+1),$J14/2,$M14,TRUE)-_xlfn.NORM.DIST(AND(AE$6&gt;=$F14,AE$6&lt;=$H14)*(AD$6-$F14+1),$J14/2,$M14,TRUE))/(1-2*_xlfn.NORM.DIST(0,$J14/2,$M14,TRUE))*$D14+($K14="Steady Growth")*(AND(AE$6&gt;=$F14,AE$6&lt;=$H14)*((AE$6-$F14+1)/($J14*($J14+1)/2)*$D14))+($K14="custom")*CustCF!Y14</f>
        <v>0</v>
      </c>
      <c r="AF14" s="95">
        <f>($K14="Bell Curve")*(_xlfn.NORM.DIST(AND(AF$6&gt;=$F14,AF$6&lt;=$H14)*(AF$6-$F14+1),$J14/2,$M14,TRUE)-_xlfn.NORM.DIST(AND(AF$6&gt;=$F14,AF$6&lt;=$H14)*(AE$6-$F14+1),$J14/2,$M14,TRUE))/(1-2*_xlfn.NORM.DIST(0,$J14/2,$M14,TRUE))*$D14+($K14="Steady Growth")*(AND(AF$6&gt;=$F14,AF$6&lt;=$H14)*((AF$6-$F14+1)/($J14*($J14+1)/2)*$D14))+($K14="custom")*CustCF!Z14</f>
        <v>0</v>
      </c>
      <c r="AG14" s="95">
        <f>($K14="Bell Curve")*(_xlfn.NORM.DIST(AND(AG$6&gt;=$F14,AG$6&lt;=$H14)*(AG$6-$F14+1),$J14/2,$M14,TRUE)-_xlfn.NORM.DIST(AND(AG$6&gt;=$F14,AG$6&lt;=$H14)*(AF$6-$F14+1),$J14/2,$M14,TRUE))/(1-2*_xlfn.NORM.DIST(0,$J14/2,$M14,TRUE))*$D14+($K14="Steady Growth")*(AND(AG$6&gt;=$F14,AG$6&lt;=$H14)*((AG$6-$F14+1)/($J14*($J14+1)/2)*$D14))+($K14="custom")*CustCF!AA14</f>
        <v>0</v>
      </c>
      <c r="AH14" s="95">
        <f>($K14="Bell Curve")*(_xlfn.NORM.DIST(AND(AH$6&gt;=$F14,AH$6&lt;=$H14)*(AH$6-$F14+1),$J14/2,$M14,TRUE)-_xlfn.NORM.DIST(AND(AH$6&gt;=$F14,AH$6&lt;=$H14)*(AG$6-$F14+1),$J14/2,$M14,TRUE))/(1-2*_xlfn.NORM.DIST(0,$J14/2,$M14,TRUE))*$D14+($K14="Steady Growth")*(AND(AH$6&gt;=$F14,AH$6&lt;=$H14)*((AH$6-$F14+1)/($J14*($J14+1)/2)*$D14))+($K14="custom")*CustCF!AB14</f>
        <v>0</v>
      </c>
      <c r="AI14" s="95">
        <f>($K14="Bell Curve")*(_xlfn.NORM.DIST(AND(AI$6&gt;=$F14,AI$6&lt;=$H14)*(AI$6-$F14+1),$J14/2,$M14,TRUE)-_xlfn.NORM.DIST(AND(AI$6&gt;=$F14,AI$6&lt;=$H14)*(AH$6-$F14+1),$J14/2,$M14,TRUE))/(1-2*_xlfn.NORM.DIST(0,$J14/2,$M14,TRUE))*$D14+($K14="Steady Growth")*(AND(AI$6&gt;=$F14,AI$6&lt;=$H14)*((AI$6-$F14+1)/($J14*($J14+1)/2)*$D14))+($K14="custom")*CustCF!AC14</f>
        <v>0</v>
      </c>
      <c r="AJ14" s="95">
        <f>($K14="Bell Curve")*(_xlfn.NORM.DIST(AND(AJ$6&gt;=$F14,AJ$6&lt;=$H14)*(AJ$6-$F14+1),$J14/2,$M14,TRUE)-_xlfn.NORM.DIST(AND(AJ$6&gt;=$F14,AJ$6&lt;=$H14)*(AI$6-$F14+1),$J14/2,$M14,TRUE))/(1-2*_xlfn.NORM.DIST(0,$J14/2,$M14,TRUE))*$D14+($K14="Steady Growth")*(AND(AJ$6&gt;=$F14,AJ$6&lt;=$H14)*((AJ$6-$F14+1)/($J14*($J14+1)/2)*$D14))+($K14="custom")*CustCF!AD14</f>
        <v>0</v>
      </c>
      <c r="AK14" s="95">
        <f>($K14="Bell Curve")*(_xlfn.NORM.DIST(AND(AK$6&gt;=$F14,AK$6&lt;=$H14)*(AK$6-$F14+1),$J14/2,$M14,TRUE)-_xlfn.NORM.DIST(AND(AK$6&gt;=$F14,AK$6&lt;=$H14)*(AJ$6-$F14+1),$J14/2,$M14,TRUE))/(1-2*_xlfn.NORM.DIST(0,$J14/2,$M14,TRUE))*$D14+($K14="Steady Growth")*(AND(AK$6&gt;=$F14,AK$6&lt;=$H14)*((AK$6-$F14+1)/($J14*($J14+1)/2)*$D14))+($K14="custom")*CustCF!AE14</f>
        <v>0</v>
      </c>
      <c r="AL14" s="95">
        <f>($K14="Bell Curve")*(_xlfn.NORM.DIST(AND(AL$6&gt;=$F14,AL$6&lt;=$H14)*(AL$6-$F14+1),$J14/2,$M14,TRUE)-_xlfn.NORM.DIST(AND(AL$6&gt;=$F14,AL$6&lt;=$H14)*(AK$6-$F14+1),$J14/2,$M14,TRUE))/(1-2*_xlfn.NORM.DIST(0,$J14/2,$M14,TRUE))*$D14+($K14="Steady Growth")*(AND(AL$6&gt;=$F14,AL$6&lt;=$H14)*((AL$6-$F14+1)/($J14*($J14+1)/2)*$D14))+($K14="custom")*CustCF!AF14</f>
        <v>0</v>
      </c>
      <c r="AM14" s="95">
        <f>($K14="Bell Curve")*(_xlfn.NORM.DIST(AND(AM$6&gt;=$F14,AM$6&lt;=$H14)*(AM$6-$F14+1),$J14/2,$M14,TRUE)-_xlfn.NORM.DIST(AND(AM$6&gt;=$F14,AM$6&lt;=$H14)*(AL$6-$F14+1),$J14/2,$M14,TRUE))/(1-2*_xlfn.NORM.DIST(0,$J14/2,$M14,TRUE))*$D14+($K14="Steady Growth")*(AND(AM$6&gt;=$F14,AM$6&lt;=$H14)*((AM$6-$F14+1)/($J14*($J14+1)/2)*$D14))+($K14="custom")*CustCF!AG14</f>
        <v>0</v>
      </c>
      <c r="AN14" s="95">
        <f>($K14="Bell Curve")*(_xlfn.NORM.DIST(AND(AN$6&gt;=$F14,AN$6&lt;=$H14)*(AN$6-$F14+1),$J14/2,$M14,TRUE)-_xlfn.NORM.DIST(AND(AN$6&gt;=$F14,AN$6&lt;=$H14)*(AM$6-$F14+1),$J14/2,$M14,TRUE))/(1-2*_xlfn.NORM.DIST(0,$J14/2,$M14,TRUE))*$D14+($K14="Steady Growth")*(AND(AN$6&gt;=$F14,AN$6&lt;=$H14)*((AN$6-$F14+1)/($J14*($J14+1)/2)*$D14))+($K14="custom")*CustCF!AH14</f>
        <v>0</v>
      </c>
      <c r="AO14" s="95">
        <f>($K14="Bell Curve")*(_xlfn.NORM.DIST(AND(AO$6&gt;=$F14,AO$6&lt;=$H14)*(AO$6-$F14+1),$J14/2,$M14,TRUE)-_xlfn.NORM.DIST(AND(AO$6&gt;=$F14,AO$6&lt;=$H14)*(AN$6-$F14+1),$J14/2,$M14,TRUE))/(1-2*_xlfn.NORM.DIST(0,$J14/2,$M14,TRUE))*$D14+($K14="Steady Growth")*(AND(AO$6&gt;=$F14,AO$6&lt;=$H14)*((AO$6-$F14+1)/($J14*($J14+1)/2)*$D14))+($K14="custom")*CustCF!AI14</f>
        <v>0</v>
      </c>
      <c r="AP14" s="95">
        <f>($K14="Bell Curve")*(_xlfn.NORM.DIST(AND(AP$6&gt;=$F14,AP$6&lt;=$H14)*(AP$6-$F14+1),$J14/2,$M14,TRUE)-_xlfn.NORM.DIST(AND(AP$6&gt;=$F14,AP$6&lt;=$H14)*(AO$6-$F14+1),$J14/2,$M14,TRUE))/(1-2*_xlfn.NORM.DIST(0,$J14/2,$M14,TRUE))*$D14+($K14="Steady Growth")*(AND(AP$6&gt;=$F14,AP$6&lt;=$H14)*((AP$6-$F14+1)/($J14*($J14+1)/2)*$D14))+($K14="custom")*CustCF!AJ14</f>
        <v>0</v>
      </c>
      <c r="AQ14" s="95">
        <f>($K14="Bell Curve")*(_xlfn.NORM.DIST(AND(AQ$6&gt;=$F14,AQ$6&lt;=$H14)*(AQ$6-$F14+1),$J14/2,$M14,TRUE)-_xlfn.NORM.DIST(AND(AQ$6&gt;=$F14,AQ$6&lt;=$H14)*(AP$6-$F14+1),$J14/2,$M14,TRUE))/(1-2*_xlfn.NORM.DIST(0,$J14/2,$M14,TRUE))*$D14+($K14="Steady Growth")*(AND(AQ$6&gt;=$F14,AQ$6&lt;=$H14)*((AQ$6-$F14+1)/($J14*($J14+1)/2)*$D14))+($K14="custom")*CustCF!AK14</f>
        <v>0</v>
      </c>
      <c r="AR14" s="95">
        <f>($K14="Bell Curve")*(_xlfn.NORM.DIST(AND(AR$6&gt;=$F14,AR$6&lt;=$H14)*(AR$6-$F14+1),$J14/2,$M14,TRUE)-_xlfn.NORM.DIST(AND(AR$6&gt;=$F14,AR$6&lt;=$H14)*(AQ$6-$F14+1),$J14/2,$M14,TRUE))/(1-2*_xlfn.NORM.DIST(0,$J14/2,$M14,TRUE))*$D14+($K14="Steady Growth")*(AND(AR$6&gt;=$F14,AR$6&lt;=$H14)*((AR$6-$F14+1)/($J14*($J14+1)/2)*$D14))+($K14="custom")*CustCF!AL14</f>
        <v>0</v>
      </c>
      <c r="AS14" s="95">
        <f>($K14="Bell Curve")*(_xlfn.NORM.DIST(AND(AS$6&gt;=$F14,AS$6&lt;=$H14)*(AS$6-$F14+1),$J14/2,$M14,TRUE)-_xlfn.NORM.DIST(AND(AS$6&gt;=$F14,AS$6&lt;=$H14)*(AR$6-$F14+1),$J14/2,$M14,TRUE))/(1-2*_xlfn.NORM.DIST(0,$J14/2,$M14,TRUE))*$D14+($K14="Steady Growth")*(AND(AS$6&gt;=$F14,AS$6&lt;=$H14)*((AS$6-$F14+1)/($J14*($J14+1)/2)*$D14))+($K14="custom")*CustCF!AM14</f>
        <v>0</v>
      </c>
      <c r="AT14" s="95">
        <f>($K14="Bell Curve")*(_xlfn.NORM.DIST(AND(AT$6&gt;=$F14,AT$6&lt;=$H14)*(AT$6-$F14+1),$J14/2,$M14,TRUE)-_xlfn.NORM.DIST(AND(AT$6&gt;=$F14,AT$6&lt;=$H14)*(AS$6-$F14+1),$J14/2,$M14,TRUE))/(1-2*_xlfn.NORM.DIST(0,$J14/2,$M14,TRUE))*$D14+($K14="Steady Growth")*(AND(AT$6&gt;=$F14,AT$6&lt;=$H14)*((AT$6-$F14+1)/($J14*($J14+1)/2)*$D14))+($K14="custom")*CustCF!AN14</f>
        <v>0</v>
      </c>
      <c r="AU14" s="95">
        <f>($K14="Bell Curve")*(_xlfn.NORM.DIST(AND(AU$6&gt;=$F14,AU$6&lt;=$H14)*(AU$6-$F14+1),$J14/2,$M14,TRUE)-_xlfn.NORM.DIST(AND(AU$6&gt;=$F14,AU$6&lt;=$H14)*(AT$6-$F14+1),$J14/2,$M14,TRUE))/(1-2*_xlfn.NORM.DIST(0,$J14/2,$M14,TRUE))*$D14+($K14="Steady Growth")*(AND(AU$6&gt;=$F14,AU$6&lt;=$H14)*((AU$6-$F14+1)/($J14*($J14+1)/2)*$D14))+($K14="custom")*CustCF!AO14</f>
        <v>0</v>
      </c>
      <c r="AV14" s="95">
        <f>($K14="Bell Curve")*(_xlfn.NORM.DIST(AND(AV$6&gt;=$F14,AV$6&lt;=$H14)*(AV$6-$F14+1),$J14/2,$M14,TRUE)-_xlfn.NORM.DIST(AND(AV$6&gt;=$F14,AV$6&lt;=$H14)*(AU$6-$F14+1),$J14/2,$M14,TRUE))/(1-2*_xlfn.NORM.DIST(0,$J14/2,$M14,TRUE))*$D14+($K14="Steady Growth")*(AND(AV$6&gt;=$F14,AV$6&lt;=$H14)*((AV$6-$F14+1)/($J14*($J14+1)/2)*$D14))+($K14="custom")*CustCF!AP14</f>
        <v>0</v>
      </c>
      <c r="AW14" s="95">
        <f>($K14="Bell Curve")*(_xlfn.NORM.DIST(AND(AW$6&gt;=$F14,AW$6&lt;=$H14)*(AW$6-$F14+1),$J14/2,$M14,TRUE)-_xlfn.NORM.DIST(AND(AW$6&gt;=$F14,AW$6&lt;=$H14)*(AV$6-$F14+1),$J14/2,$M14,TRUE))/(1-2*_xlfn.NORM.DIST(0,$J14/2,$M14,TRUE))*$D14+($K14="Steady Growth")*(AND(AW$6&gt;=$F14,AW$6&lt;=$H14)*((AW$6-$F14+1)/($J14*($J14+1)/2)*$D14))+($K14="custom")*CustCF!AQ14</f>
        <v>0</v>
      </c>
      <c r="AX14" s="95">
        <f>($K14="Bell Curve")*(_xlfn.NORM.DIST(AND(AX$6&gt;=$F14,AX$6&lt;=$H14)*(AX$6-$F14+1),$J14/2,$M14,TRUE)-_xlfn.NORM.DIST(AND(AX$6&gt;=$F14,AX$6&lt;=$H14)*(AW$6-$F14+1),$J14/2,$M14,TRUE))/(1-2*_xlfn.NORM.DIST(0,$J14/2,$M14,TRUE))*$D14+($K14="Steady Growth")*(AND(AX$6&gt;=$F14,AX$6&lt;=$H14)*((AX$6-$F14+1)/($J14*($J14+1)/2)*$D14))+($K14="custom")*CustCF!AR14</f>
        <v>0</v>
      </c>
      <c r="AY14" s="95">
        <f>($K14="Bell Curve")*(_xlfn.NORM.DIST(AND(AY$6&gt;=$F14,AY$6&lt;=$H14)*(AY$6-$F14+1),$J14/2,$M14,TRUE)-_xlfn.NORM.DIST(AND(AY$6&gt;=$F14,AY$6&lt;=$H14)*(AX$6-$F14+1),$J14/2,$M14,TRUE))/(1-2*_xlfn.NORM.DIST(0,$J14/2,$M14,TRUE))*$D14+($K14="Steady Growth")*(AND(AY$6&gt;=$F14,AY$6&lt;=$H14)*((AY$6-$F14+1)/($J14*($J14+1)/2)*$D14))+($K14="custom")*CustCF!AS14</f>
        <v>0</v>
      </c>
      <c r="AZ14" s="95">
        <f>($K14="Bell Curve")*(_xlfn.NORM.DIST(AND(AZ$6&gt;=$F14,AZ$6&lt;=$H14)*(AZ$6-$F14+1),$J14/2,$M14,TRUE)-_xlfn.NORM.DIST(AND(AZ$6&gt;=$F14,AZ$6&lt;=$H14)*(AY$6-$F14+1),$J14/2,$M14,TRUE))/(1-2*_xlfn.NORM.DIST(0,$J14/2,$M14,TRUE))*$D14+($K14="Steady Growth")*(AND(AZ$6&gt;=$F14,AZ$6&lt;=$H14)*((AZ$6-$F14+1)/($J14*($J14+1)/2)*$D14))+($K14="custom")*CustCF!AT14</f>
        <v>0</v>
      </c>
      <c r="BA14" s="95">
        <f>($K14="Bell Curve")*(_xlfn.NORM.DIST(AND(BA$6&gt;=$F14,BA$6&lt;=$H14)*(BA$6-$F14+1),$J14/2,$M14,TRUE)-_xlfn.NORM.DIST(AND(BA$6&gt;=$F14,BA$6&lt;=$H14)*(AZ$6-$F14+1),$J14/2,$M14,TRUE))/(1-2*_xlfn.NORM.DIST(0,$J14/2,$M14,TRUE))*$D14+($K14="Steady Growth")*(AND(BA$6&gt;=$F14,BA$6&lt;=$H14)*((BA$6-$F14+1)/($J14*($J14+1)/2)*$D14))+($K14="custom")*CustCF!AU14</f>
        <v>0</v>
      </c>
      <c r="BB14" s="95">
        <f>($K14="Bell Curve")*(_xlfn.NORM.DIST(AND(BB$6&gt;=$F14,BB$6&lt;=$H14)*(BB$6-$F14+1),$J14/2,$M14,TRUE)-_xlfn.NORM.DIST(AND(BB$6&gt;=$F14,BB$6&lt;=$H14)*(BA$6-$F14+1),$J14/2,$M14,TRUE))/(1-2*_xlfn.NORM.DIST(0,$J14/2,$M14,TRUE))*$D14+($K14="Steady Growth")*(AND(BB$6&gt;=$F14,BB$6&lt;=$H14)*((BB$6-$F14+1)/($J14*($J14+1)/2)*$D14))+($K14="custom")*CustCF!AV14</f>
        <v>0</v>
      </c>
      <c r="BC14" s="95">
        <f>($K14="Bell Curve")*(_xlfn.NORM.DIST(AND(BC$6&gt;=$F14,BC$6&lt;=$H14)*(BC$6-$F14+1),$J14/2,$M14,TRUE)-_xlfn.NORM.DIST(AND(BC$6&gt;=$F14,BC$6&lt;=$H14)*(BB$6-$F14+1),$J14/2,$M14,TRUE))/(1-2*_xlfn.NORM.DIST(0,$J14/2,$M14,TRUE))*$D14+($K14="Steady Growth")*(AND(BC$6&gt;=$F14,BC$6&lt;=$H14)*((BC$6-$F14+1)/($J14*($J14+1)/2)*$D14))+($K14="custom")*CustCF!AW14</f>
        <v>0</v>
      </c>
      <c r="BD14" s="95">
        <f>($K14="Bell Curve")*(_xlfn.NORM.DIST(AND(BD$6&gt;=$F14,BD$6&lt;=$H14)*(BD$6-$F14+1),$J14/2,$M14,TRUE)-_xlfn.NORM.DIST(AND(BD$6&gt;=$F14,BD$6&lt;=$H14)*(BC$6-$F14+1),$J14/2,$M14,TRUE))/(1-2*_xlfn.NORM.DIST(0,$J14/2,$M14,TRUE))*$D14+($K14="Steady Growth")*(AND(BD$6&gt;=$F14,BD$6&lt;=$H14)*((BD$6-$F14+1)/($J14*($J14+1)/2)*$D14))+($K14="custom")*CustCF!AX14</f>
        <v>0</v>
      </c>
      <c r="BE14" s="95">
        <f>($K14="Bell Curve")*(_xlfn.NORM.DIST(AND(BE$6&gt;=$F14,BE$6&lt;=$H14)*(BE$6-$F14+1),$J14/2,$M14,TRUE)-_xlfn.NORM.DIST(AND(BE$6&gt;=$F14,BE$6&lt;=$H14)*(BD$6-$F14+1),$J14/2,$M14,TRUE))/(1-2*_xlfn.NORM.DIST(0,$J14/2,$M14,TRUE))*$D14+($K14="Steady Growth")*(AND(BE$6&gt;=$F14,BE$6&lt;=$H14)*((BE$6-$F14+1)/($J14*($J14+1)/2)*$D14))+($K14="custom")*CustCF!AY14</f>
        <v>0</v>
      </c>
      <c r="BF14" s="95">
        <f>($K14="Bell Curve")*(_xlfn.NORM.DIST(AND(BF$6&gt;=$F14,BF$6&lt;=$H14)*(BF$6-$F14+1),$J14/2,$M14,TRUE)-_xlfn.NORM.DIST(AND(BF$6&gt;=$F14,BF$6&lt;=$H14)*(BE$6-$F14+1),$J14/2,$M14,TRUE))/(1-2*_xlfn.NORM.DIST(0,$J14/2,$M14,TRUE))*$D14+($K14="Steady Growth")*(AND(BF$6&gt;=$F14,BF$6&lt;=$H14)*((BF$6-$F14+1)/($J14*($J14+1)/2)*$D14))+($K14="custom")*CustCF!AZ14</f>
        <v>0</v>
      </c>
      <c r="BG14" s="95">
        <f>($K14="Bell Curve")*(_xlfn.NORM.DIST(AND(BG$6&gt;=$F14,BG$6&lt;=$H14)*(BG$6-$F14+1),$J14/2,$M14,TRUE)-_xlfn.NORM.DIST(AND(BG$6&gt;=$F14,BG$6&lt;=$H14)*(BF$6-$F14+1),$J14/2,$M14,TRUE))/(1-2*_xlfn.NORM.DIST(0,$J14/2,$M14,TRUE))*$D14+($K14="Steady Growth")*(AND(BG$6&gt;=$F14,BG$6&lt;=$H14)*((BG$6-$F14+1)/($J14*($J14+1)/2)*$D14))+($K14="custom")*CustCF!BA14</f>
        <v>0</v>
      </c>
      <c r="BH14" s="95">
        <f>($K14="Bell Curve")*(_xlfn.NORM.DIST(AND(BH$6&gt;=$F14,BH$6&lt;=$H14)*(BH$6-$F14+1),$J14/2,$M14,TRUE)-_xlfn.NORM.DIST(AND(BH$6&gt;=$F14,BH$6&lt;=$H14)*(BG$6-$F14+1),$J14/2,$M14,TRUE))/(1-2*_xlfn.NORM.DIST(0,$J14/2,$M14,TRUE))*$D14+($K14="Steady Growth")*(AND(BH$6&gt;=$F14,BH$6&lt;=$H14)*((BH$6-$F14+1)/($J14*($J14+1)/2)*$D14))+($K14="custom")*CustCF!BB14</f>
        <v>0</v>
      </c>
      <c r="BI14" s="95">
        <f>($K14="Bell Curve")*(_xlfn.NORM.DIST(AND(BI$6&gt;=$F14,BI$6&lt;=$H14)*(BI$6-$F14+1),$J14/2,$M14,TRUE)-_xlfn.NORM.DIST(AND(BI$6&gt;=$F14,BI$6&lt;=$H14)*(BH$6-$F14+1),$J14/2,$M14,TRUE))/(1-2*_xlfn.NORM.DIST(0,$J14/2,$M14,TRUE))*$D14+($K14="Steady Growth")*(AND(BI$6&gt;=$F14,BI$6&lt;=$H14)*((BI$6-$F14+1)/($J14*($J14+1)/2)*$D14))+($K14="custom")*CustCF!BC14</f>
        <v>0</v>
      </c>
      <c r="BJ14" s="95">
        <f>($K14="Bell Curve")*(_xlfn.NORM.DIST(AND(BJ$6&gt;=$F14,BJ$6&lt;=$H14)*(BJ$6-$F14+1),$J14/2,$M14,TRUE)-_xlfn.NORM.DIST(AND(BJ$6&gt;=$F14,BJ$6&lt;=$H14)*(BI$6-$F14+1),$J14/2,$M14,TRUE))/(1-2*_xlfn.NORM.DIST(0,$J14/2,$M14,TRUE))*$D14+($K14="Steady Growth")*(AND(BJ$6&gt;=$F14,BJ$6&lt;=$H14)*((BJ$6-$F14+1)/($J14*($J14+1)/2)*$D14))+($K14="custom")*CustCF!BD14</f>
        <v>0</v>
      </c>
      <c r="BK14" s="95">
        <f>($K14="Bell Curve")*(_xlfn.NORM.DIST(AND(BK$6&gt;=$F14,BK$6&lt;=$H14)*(BK$6-$F14+1),$J14/2,$M14,TRUE)-_xlfn.NORM.DIST(AND(BK$6&gt;=$F14,BK$6&lt;=$H14)*(BJ$6-$F14+1),$J14/2,$M14,TRUE))/(1-2*_xlfn.NORM.DIST(0,$J14/2,$M14,TRUE))*$D14+($K14="Steady Growth")*(AND(BK$6&gt;=$F14,BK$6&lt;=$H14)*((BK$6-$F14+1)/($J14*($J14+1)/2)*$D14))+($K14="custom")*CustCF!BE14</f>
        <v>0</v>
      </c>
      <c r="BL14" s="95">
        <f>($K14="Bell Curve")*(_xlfn.NORM.DIST(AND(BL$6&gt;=$F14,BL$6&lt;=$H14)*(BL$6-$F14+1),$J14/2,$M14,TRUE)-_xlfn.NORM.DIST(AND(BL$6&gt;=$F14,BL$6&lt;=$H14)*(BK$6-$F14+1),$J14/2,$M14,TRUE))/(1-2*_xlfn.NORM.DIST(0,$J14/2,$M14,TRUE))*$D14+($K14="Steady Growth")*(AND(BL$6&gt;=$F14,BL$6&lt;=$H14)*((BL$6-$F14+1)/($J14*($J14+1)/2)*$D14))+($K14="custom")*CustCF!BF14</f>
        <v>0</v>
      </c>
      <c r="BM14" s="95">
        <f>($K14="Bell Curve")*(_xlfn.NORM.DIST(AND(BM$6&gt;=$F14,BM$6&lt;=$H14)*(BM$6-$F14+1),$J14/2,$M14,TRUE)-_xlfn.NORM.DIST(AND(BM$6&gt;=$F14,BM$6&lt;=$H14)*(BL$6-$F14+1),$J14/2,$M14,TRUE))/(1-2*_xlfn.NORM.DIST(0,$J14/2,$M14,TRUE))*$D14+($K14="Steady Growth")*(AND(BM$6&gt;=$F14,BM$6&lt;=$H14)*((BM$6-$F14+1)/($J14*($J14+1)/2)*$D14))+($K14="custom")*CustCF!BG14</f>
        <v>0</v>
      </c>
      <c r="BN14" s="95">
        <f>($K14="Bell Curve")*(_xlfn.NORM.DIST(AND(BN$6&gt;=$F14,BN$6&lt;=$H14)*(BN$6-$F14+1),$J14/2,$M14,TRUE)-_xlfn.NORM.DIST(AND(BN$6&gt;=$F14,BN$6&lt;=$H14)*(BM$6-$F14+1),$J14/2,$M14,TRUE))/(1-2*_xlfn.NORM.DIST(0,$J14/2,$M14,TRUE))*$D14+($K14="Steady Growth")*(AND(BN$6&gt;=$F14,BN$6&lt;=$H14)*((BN$6-$F14+1)/($J14*($J14+1)/2)*$D14))+($K14="custom")*CustCF!BH14</f>
        <v>0</v>
      </c>
      <c r="BO14" s="95">
        <f>($K14="Bell Curve")*(_xlfn.NORM.DIST(AND(BO$6&gt;=$F14,BO$6&lt;=$H14)*(BO$6-$F14+1),$J14/2,$M14,TRUE)-_xlfn.NORM.DIST(AND(BO$6&gt;=$F14,BO$6&lt;=$H14)*(BN$6-$F14+1),$J14/2,$M14,TRUE))/(1-2*_xlfn.NORM.DIST(0,$J14/2,$M14,TRUE))*$D14+($K14="Steady Growth")*(AND(BO$6&gt;=$F14,BO$6&lt;=$H14)*((BO$6-$F14+1)/($J14*($J14+1)/2)*$D14))+($K14="custom")*CustCF!BI14</f>
        <v>0</v>
      </c>
      <c r="BP14" s="95">
        <f>($K14="Bell Curve")*(_xlfn.NORM.DIST(AND(BP$6&gt;=$F14,BP$6&lt;=$H14)*(BP$6-$F14+1),$J14/2,$M14,TRUE)-_xlfn.NORM.DIST(AND(BP$6&gt;=$F14,BP$6&lt;=$H14)*(BO$6-$F14+1),$J14/2,$M14,TRUE))/(1-2*_xlfn.NORM.DIST(0,$J14/2,$M14,TRUE))*$D14+($K14="Steady Growth")*(AND(BP$6&gt;=$F14,BP$6&lt;=$H14)*((BP$6-$F14+1)/($J14*($J14+1)/2)*$D14))+($K14="custom")*CustCF!BJ14</f>
        <v>0</v>
      </c>
      <c r="BQ14" s="95">
        <f>($K14="Bell Curve")*(_xlfn.NORM.DIST(AND(BQ$6&gt;=$F14,BQ$6&lt;=$H14)*(BQ$6-$F14+1),$J14/2,$M14,TRUE)-_xlfn.NORM.DIST(AND(BQ$6&gt;=$F14,BQ$6&lt;=$H14)*(BP$6-$F14+1),$J14/2,$M14,TRUE))/(1-2*_xlfn.NORM.DIST(0,$J14/2,$M14,TRUE))*$D14+($K14="Steady Growth")*(AND(BQ$6&gt;=$F14,BQ$6&lt;=$H14)*((BQ$6-$F14+1)/($J14*($J14+1)/2)*$D14))+($K14="custom")*CustCF!BK14</f>
        <v>0</v>
      </c>
      <c r="BR14" s="95">
        <f>($K14="Bell Curve")*(_xlfn.NORM.DIST(AND(BR$6&gt;=$F14,BR$6&lt;=$H14)*(BR$6-$F14+1),$J14/2,$M14,TRUE)-_xlfn.NORM.DIST(AND(BR$6&gt;=$F14,BR$6&lt;=$H14)*(BQ$6-$F14+1),$J14/2,$M14,TRUE))/(1-2*_xlfn.NORM.DIST(0,$J14/2,$M14,TRUE))*$D14+($K14="Steady Growth")*(AND(BR$6&gt;=$F14,BR$6&lt;=$H14)*((BR$6-$F14+1)/($J14*($J14+1)/2)*$D14))+($K14="custom")*CustCF!BL14</f>
        <v>0</v>
      </c>
      <c r="BS14" s="95">
        <f>($K14="Bell Curve")*(_xlfn.NORM.DIST(AND(BS$6&gt;=$F14,BS$6&lt;=$H14)*(BS$6-$F14+1),$J14/2,$M14,TRUE)-_xlfn.NORM.DIST(AND(BS$6&gt;=$F14,BS$6&lt;=$H14)*(BR$6-$F14+1),$J14/2,$M14,TRUE))/(1-2*_xlfn.NORM.DIST(0,$J14/2,$M14,TRUE))*$D14+($K14="Steady Growth")*(AND(BS$6&gt;=$F14,BS$6&lt;=$H14)*((BS$6-$F14+1)/($J14*($J14+1)/2)*$D14))+($K14="custom")*CustCF!BM14</f>
        <v>0</v>
      </c>
      <c r="BT14" s="95">
        <f>($K14="Bell Curve")*(_xlfn.NORM.DIST(AND(BT$6&gt;=$F14,BT$6&lt;=$H14)*(BT$6-$F14+1),$J14/2,$M14,TRUE)-_xlfn.NORM.DIST(AND(BT$6&gt;=$F14,BT$6&lt;=$H14)*(BS$6-$F14+1),$J14/2,$M14,TRUE))/(1-2*_xlfn.NORM.DIST(0,$J14/2,$M14,TRUE))*$D14+($K14="Steady Growth")*(AND(BT$6&gt;=$F14,BT$6&lt;=$H14)*((BT$6-$F14+1)/($J14*($J14+1)/2)*$D14))+($K14="custom")*CustCF!BN14</f>
        <v>0</v>
      </c>
      <c r="BU14" s="95">
        <f>($K14="Bell Curve")*(_xlfn.NORM.DIST(AND(BU$6&gt;=$F14,BU$6&lt;=$H14)*(BU$6-$F14+1),$J14/2,$M14,TRUE)-_xlfn.NORM.DIST(AND(BU$6&gt;=$F14,BU$6&lt;=$H14)*(BT$6-$F14+1),$J14/2,$M14,TRUE))/(1-2*_xlfn.NORM.DIST(0,$J14/2,$M14,TRUE))*$D14+($K14="Steady Growth")*(AND(BU$6&gt;=$F14,BU$6&lt;=$H14)*((BU$6-$F14+1)/($J14*($J14+1)/2)*$D14))+($K14="custom")*CustCF!BO14</f>
        <v>0</v>
      </c>
      <c r="BV14" s="95">
        <f>($K14="Bell Curve")*(_xlfn.NORM.DIST(AND(BV$6&gt;=$F14,BV$6&lt;=$H14)*(BV$6-$F14+1),$J14/2,$M14,TRUE)-_xlfn.NORM.DIST(AND(BV$6&gt;=$F14,BV$6&lt;=$H14)*(BU$6-$F14+1),$J14/2,$M14,TRUE))/(1-2*_xlfn.NORM.DIST(0,$J14/2,$M14,TRUE))*$D14+($K14="Steady Growth")*(AND(BV$6&gt;=$F14,BV$6&lt;=$H14)*((BV$6-$F14+1)/($J14*($J14+1)/2)*$D14))+($K14="custom")*CustCF!BP14</f>
        <v>0</v>
      </c>
      <c r="BW14" s="95">
        <f>($K14="Bell Curve")*(_xlfn.NORM.DIST(AND(BW$6&gt;=$F14,BW$6&lt;=$H14)*(BW$6-$F14+1),$J14/2,$M14,TRUE)-_xlfn.NORM.DIST(AND(BW$6&gt;=$F14,BW$6&lt;=$H14)*(BV$6-$F14+1),$J14/2,$M14,TRUE))/(1-2*_xlfn.NORM.DIST(0,$J14/2,$M14,TRUE))*$D14+($K14="Steady Growth")*(AND(BW$6&gt;=$F14,BW$6&lt;=$H14)*((BW$6-$F14+1)/($J14*($J14+1)/2)*$D14))+($K14="custom")*CustCF!BQ14</f>
        <v>0</v>
      </c>
      <c r="BX14" s="95">
        <f>($K14="Bell Curve")*(_xlfn.NORM.DIST(AND(BX$6&gt;=$F14,BX$6&lt;=$H14)*(BX$6-$F14+1),$J14/2,$M14,TRUE)-_xlfn.NORM.DIST(AND(BX$6&gt;=$F14,BX$6&lt;=$H14)*(BW$6-$F14+1),$J14/2,$M14,TRUE))/(1-2*_xlfn.NORM.DIST(0,$J14/2,$M14,TRUE))*$D14+($K14="Steady Growth")*(AND(BX$6&gt;=$F14,BX$6&lt;=$H14)*((BX$6-$F14+1)/($J14*($J14+1)/2)*$D14))+($K14="custom")*CustCF!BR14</f>
        <v>0</v>
      </c>
      <c r="BY14" s="95">
        <f>($K14="Bell Curve")*(_xlfn.NORM.DIST(AND(BY$6&gt;=$F14,BY$6&lt;=$H14)*(BY$6-$F14+1),$J14/2,$M14,TRUE)-_xlfn.NORM.DIST(AND(BY$6&gt;=$F14,BY$6&lt;=$H14)*(BX$6-$F14+1),$J14/2,$M14,TRUE))/(1-2*_xlfn.NORM.DIST(0,$J14/2,$M14,TRUE))*$D14+($K14="Steady Growth")*(AND(BY$6&gt;=$F14,BY$6&lt;=$H14)*((BY$6-$F14+1)/($J14*($J14+1)/2)*$D14))+($K14="custom")*CustCF!BS14</f>
        <v>0</v>
      </c>
      <c r="BZ14" s="95">
        <f>($K14="Bell Curve")*(_xlfn.NORM.DIST(AND(BZ$6&gt;=$F14,BZ$6&lt;=$H14)*(BZ$6-$F14+1),$J14/2,$M14,TRUE)-_xlfn.NORM.DIST(AND(BZ$6&gt;=$F14,BZ$6&lt;=$H14)*(BY$6-$F14+1),$J14/2,$M14,TRUE))/(1-2*_xlfn.NORM.DIST(0,$J14/2,$M14,TRUE))*$D14+($K14="Steady Growth")*(AND(BZ$6&gt;=$F14,BZ$6&lt;=$H14)*((BZ$6-$F14+1)/($J14*($J14+1)/2)*$D14))+($K14="custom")*CustCF!BT14</f>
        <v>0</v>
      </c>
      <c r="CA14" s="95">
        <f>($K14="Bell Curve")*(_xlfn.NORM.DIST(AND(CA$6&gt;=$F14,CA$6&lt;=$H14)*(CA$6-$F14+1),$J14/2,$M14,TRUE)-_xlfn.NORM.DIST(AND(CA$6&gt;=$F14,CA$6&lt;=$H14)*(BZ$6-$F14+1),$J14/2,$M14,TRUE))/(1-2*_xlfn.NORM.DIST(0,$J14/2,$M14,TRUE))*$D14+($K14="Steady Growth")*(AND(CA$6&gt;=$F14,CA$6&lt;=$H14)*((CA$6-$F14+1)/($J14*($J14+1)/2)*$D14))+($K14="custom")*CustCF!BU14</f>
        <v>0</v>
      </c>
      <c r="CB14" s="95">
        <f>($K14="Bell Curve")*(_xlfn.NORM.DIST(AND(CB$6&gt;=$F14,CB$6&lt;=$H14)*(CB$6-$F14+1),$J14/2,$M14,TRUE)-_xlfn.NORM.DIST(AND(CB$6&gt;=$F14,CB$6&lt;=$H14)*(CA$6-$F14+1),$J14/2,$M14,TRUE))/(1-2*_xlfn.NORM.DIST(0,$J14/2,$M14,TRUE))*$D14+($K14="Steady Growth")*(AND(CB$6&gt;=$F14,CB$6&lt;=$H14)*((CB$6-$F14+1)/($J14*($J14+1)/2)*$D14))+($K14="custom")*CustCF!BV14</f>
        <v>0</v>
      </c>
      <c r="CC14" s="95">
        <f>($K14="Bell Curve")*(_xlfn.NORM.DIST(AND(CC$6&gt;=$F14,CC$6&lt;=$H14)*(CC$6-$F14+1),$J14/2,$M14,TRUE)-_xlfn.NORM.DIST(AND(CC$6&gt;=$F14,CC$6&lt;=$H14)*(CB$6-$F14+1),$J14/2,$M14,TRUE))/(1-2*_xlfn.NORM.DIST(0,$J14/2,$M14,TRUE))*$D14+($K14="Steady Growth")*(AND(CC$6&gt;=$F14,CC$6&lt;=$H14)*((CC$6-$F14+1)/($J14*($J14+1)/2)*$D14))+($K14="custom")*CustCF!BW14</f>
        <v>0</v>
      </c>
      <c r="CD14" s="95">
        <f>($K14="Bell Curve")*(_xlfn.NORM.DIST(AND(CD$6&gt;=$F14,CD$6&lt;=$H14)*(CD$6-$F14+1),$J14/2,$M14,TRUE)-_xlfn.NORM.DIST(AND(CD$6&gt;=$F14,CD$6&lt;=$H14)*(CC$6-$F14+1),$J14/2,$M14,TRUE))/(1-2*_xlfn.NORM.DIST(0,$J14/2,$M14,TRUE))*$D14+($K14="Steady Growth")*(AND(CD$6&gt;=$F14,CD$6&lt;=$H14)*((CD$6-$F14+1)/($J14*($J14+1)/2)*$D14))+($K14="custom")*CustCF!BX14</f>
        <v>0</v>
      </c>
      <c r="CE14" s="95">
        <f>($K14="Bell Curve")*(_xlfn.NORM.DIST(AND(CE$6&gt;=$F14,CE$6&lt;=$H14)*(CE$6-$F14+1),$J14/2,$M14,TRUE)-_xlfn.NORM.DIST(AND(CE$6&gt;=$F14,CE$6&lt;=$H14)*(CD$6-$F14+1),$J14/2,$M14,TRUE))/(1-2*_xlfn.NORM.DIST(0,$J14/2,$M14,TRUE))*$D14+($K14="Steady Growth")*(AND(CE$6&gt;=$F14,CE$6&lt;=$H14)*((CE$6-$F14+1)/($J14*($J14+1)/2)*$D14))+($K14="custom")*CustCF!BY14</f>
        <v>0</v>
      </c>
      <c r="CF14" s="95">
        <f>($K14="Bell Curve")*(_xlfn.NORM.DIST(AND(CF$6&gt;=$F14,CF$6&lt;=$H14)*(CF$6-$F14+1),$J14/2,$M14,TRUE)-_xlfn.NORM.DIST(AND(CF$6&gt;=$F14,CF$6&lt;=$H14)*(CE$6-$F14+1),$J14/2,$M14,TRUE))/(1-2*_xlfn.NORM.DIST(0,$J14/2,$M14,TRUE))*$D14+($K14="Steady Growth")*(AND(CF$6&gt;=$F14,CF$6&lt;=$H14)*((CF$6-$F14+1)/($J14*($J14+1)/2)*$D14))+($K14="custom")*CustCF!BZ14</f>
        <v>0</v>
      </c>
      <c r="CG14" s="95">
        <f>($K14="Bell Curve")*(_xlfn.NORM.DIST(AND(CG$6&gt;=$F14,CG$6&lt;=$H14)*(CG$6-$F14+1),$J14/2,$M14,TRUE)-_xlfn.NORM.DIST(AND(CG$6&gt;=$F14,CG$6&lt;=$H14)*(CF$6-$F14+1),$J14/2,$M14,TRUE))/(1-2*_xlfn.NORM.DIST(0,$J14/2,$M14,TRUE))*$D14+($K14="Steady Growth")*(AND(CG$6&gt;=$F14,CG$6&lt;=$H14)*((CG$6-$F14+1)/($J14*($J14+1)/2)*$D14))+($K14="custom")*CustCF!CA14</f>
        <v>0</v>
      </c>
      <c r="CH14" s="95">
        <f>($K14="Bell Curve")*(_xlfn.NORM.DIST(AND(CH$6&gt;=$F14,CH$6&lt;=$H14)*(CH$6-$F14+1),$J14/2,$M14,TRUE)-_xlfn.NORM.DIST(AND(CH$6&gt;=$F14,CH$6&lt;=$H14)*(CG$6-$F14+1),$J14/2,$M14,TRUE))/(1-2*_xlfn.NORM.DIST(0,$J14/2,$M14,TRUE))*$D14+($K14="Steady Growth")*(AND(CH$6&gt;=$F14,CH$6&lt;=$H14)*((CH$6-$F14+1)/($J14*($J14+1)/2)*$D14))+($K14="custom")*CustCF!CB14</f>
        <v>0</v>
      </c>
      <c r="CI14" s="95">
        <f>($K14="Bell Curve")*(_xlfn.NORM.DIST(AND(CI$6&gt;=$F14,CI$6&lt;=$H14)*(CI$6-$F14+1),$J14/2,$M14,TRUE)-_xlfn.NORM.DIST(AND(CI$6&gt;=$F14,CI$6&lt;=$H14)*(CH$6-$F14+1),$J14/2,$M14,TRUE))/(1-2*_xlfn.NORM.DIST(0,$J14/2,$M14,TRUE))*$D14+($K14="Steady Growth")*(AND(CI$6&gt;=$F14,CI$6&lt;=$H14)*((CI$6-$F14+1)/($J14*($J14+1)/2)*$D14))+($K14="custom")*CustCF!CC14</f>
        <v>0</v>
      </c>
      <c r="CJ14" s="95">
        <f>($K14="Bell Curve")*(_xlfn.NORM.DIST(AND(CJ$6&gt;=$F14,CJ$6&lt;=$H14)*(CJ$6-$F14+1),$J14/2,$M14,TRUE)-_xlfn.NORM.DIST(AND(CJ$6&gt;=$F14,CJ$6&lt;=$H14)*(CI$6-$F14+1),$J14/2,$M14,TRUE))/(1-2*_xlfn.NORM.DIST(0,$J14/2,$M14,TRUE))*$D14+($K14="Steady Growth")*(AND(CJ$6&gt;=$F14,CJ$6&lt;=$H14)*((CJ$6-$F14+1)/($J14*($J14+1)/2)*$D14))+($K14="custom")*CustCF!CD14</f>
        <v>0</v>
      </c>
      <c r="CK14" s="95">
        <f>($K14="Bell Curve")*(_xlfn.NORM.DIST(AND(CK$6&gt;=$F14,CK$6&lt;=$H14)*(CK$6-$F14+1),$J14/2,$M14,TRUE)-_xlfn.NORM.DIST(AND(CK$6&gt;=$F14,CK$6&lt;=$H14)*(CJ$6-$F14+1),$J14/2,$M14,TRUE))/(1-2*_xlfn.NORM.DIST(0,$J14/2,$M14,TRUE))*$D14+($K14="Steady Growth")*(AND(CK$6&gt;=$F14,CK$6&lt;=$H14)*((CK$6-$F14+1)/($J14*($J14+1)/2)*$D14))+($K14="custom")*CustCF!CE14</f>
        <v>0</v>
      </c>
      <c r="CL14" s="95">
        <f>($K14="Bell Curve")*(_xlfn.NORM.DIST(AND(CL$6&gt;=$F14,CL$6&lt;=$H14)*(CL$6-$F14+1),$J14/2,$M14,TRUE)-_xlfn.NORM.DIST(AND(CL$6&gt;=$F14,CL$6&lt;=$H14)*(CK$6-$F14+1),$J14/2,$M14,TRUE))/(1-2*_xlfn.NORM.DIST(0,$J14/2,$M14,TRUE))*$D14+($K14="Steady Growth")*(AND(CL$6&gt;=$F14,CL$6&lt;=$H14)*((CL$6-$F14+1)/($J14*($J14+1)/2)*$D14))+($K14="custom")*CustCF!CF14</f>
        <v>0</v>
      </c>
      <c r="CM14" s="95">
        <f>($K14="Bell Curve")*(_xlfn.NORM.DIST(AND(CM$6&gt;=$F14,CM$6&lt;=$H14)*(CM$6-$F14+1),$J14/2,$M14,TRUE)-_xlfn.NORM.DIST(AND(CM$6&gt;=$F14,CM$6&lt;=$H14)*(CL$6-$F14+1),$J14/2,$M14,TRUE))/(1-2*_xlfn.NORM.DIST(0,$J14/2,$M14,TRUE))*$D14+($K14="Steady Growth")*(AND(CM$6&gt;=$F14,CM$6&lt;=$H14)*((CM$6-$F14+1)/($J14*($J14+1)/2)*$D14))+($K14="custom")*CustCF!CG14</f>
        <v>0</v>
      </c>
      <c r="CN14" s="95">
        <f>($K14="Bell Curve")*(_xlfn.NORM.DIST(AND(CN$6&gt;=$F14,CN$6&lt;=$H14)*(CN$6-$F14+1),$J14/2,$M14,TRUE)-_xlfn.NORM.DIST(AND(CN$6&gt;=$F14,CN$6&lt;=$H14)*(CM$6-$F14+1),$J14/2,$M14,TRUE))/(1-2*_xlfn.NORM.DIST(0,$J14/2,$M14,TRUE))*$D14+($K14="Steady Growth")*(AND(CN$6&gt;=$F14,CN$6&lt;=$H14)*((CN$6-$F14+1)/($J14*($J14+1)/2)*$D14))+($K14="custom")*CustCF!CH14</f>
        <v>0</v>
      </c>
      <c r="CO14" s="95">
        <f>($K14="Bell Curve")*(_xlfn.NORM.DIST(AND(CO$6&gt;=$F14,CO$6&lt;=$H14)*(CO$6-$F14+1),$J14/2,$M14,TRUE)-_xlfn.NORM.DIST(AND(CO$6&gt;=$F14,CO$6&lt;=$H14)*(CN$6-$F14+1),$J14/2,$M14,TRUE))/(1-2*_xlfn.NORM.DIST(0,$J14/2,$M14,TRUE))*$D14+($K14="Steady Growth")*(AND(CO$6&gt;=$F14,CO$6&lt;=$H14)*((CO$6-$F14+1)/($J14*($J14+1)/2)*$D14))+($K14="custom")*CustCF!CI14</f>
        <v>0</v>
      </c>
      <c r="CP14" s="95">
        <f>($K14="Bell Curve")*(_xlfn.NORM.DIST(AND(CP$6&gt;=$F14,CP$6&lt;=$H14)*(CP$6-$F14+1),$J14/2,$M14,TRUE)-_xlfn.NORM.DIST(AND(CP$6&gt;=$F14,CP$6&lt;=$H14)*(CO$6-$F14+1),$J14/2,$M14,TRUE))/(1-2*_xlfn.NORM.DIST(0,$J14/2,$M14,TRUE))*$D14+($K14="Steady Growth")*(AND(CP$6&gt;=$F14,CP$6&lt;=$H14)*((CP$6-$F14+1)/($J14*($J14+1)/2)*$D14))+($K14="custom")*CustCF!CJ14</f>
        <v>0</v>
      </c>
      <c r="CQ14" s="95">
        <f>($K14="Bell Curve")*(_xlfn.NORM.DIST(AND(CQ$6&gt;=$F14,CQ$6&lt;=$H14)*(CQ$6-$F14+1),$J14/2,$M14,TRUE)-_xlfn.NORM.DIST(AND(CQ$6&gt;=$F14,CQ$6&lt;=$H14)*(CP$6-$F14+1),$J14/2,$M14,TRUE))/(1-2*_xlfn.NORM.DIST(0,$J14/2,$M14,TRUE))*$D14+($K14="Steady Growth")*(AND(CQ$6&gt;=$F14,CQ$6&lt;=$H14)*((CQ$6-$F14+1)/($J14*($J14+1)/2)*$D14))+($K14="custom")*CustCF!CK14</f>
        <v>0</v>
      </c>
      <c r="CR14" s="95">
        <f>($K14="Bell Curve")*(_xlfn.NORM.DIST(AND(CR$6&gt;=$F14,CR$6&lt;=$H14)*(CR$6-$F14+1),$J14/2,$M14,TRUE)-_xlfn.NORM.DIST(AND(CR$6&gt;=$F14,CR$6&lt;=$H14)*(CQ$6-$F14+1),$J14/2,$M14,TRUE))/(1-2*_xlfn.NORM.DIST(0,$J14/2,$M14,TRUE))*$D14+($K14="Steady Growth")*(AND(CR$6&gt;=$F14,CR$6&lt;=$H14)*((CR$6-$F14+1)/($J14*($J14+1)/2)*$D14))+($K14="custom")*CustCF!CL14</f>
        <v>0</v>
      </c>
      <c r="CS14" s="95">
        <f>($K14="Bell Curve")*(_xlfn.NORM.DIST(AND(CS$6&gt;=$F14,CS$6&lt;=$H14)*(CS$6-$F14+1),$J14/2,$M14,TRUE)-_xlfn.NORM.DIST(AND(CS$6&gt;=$F14,CS$6&lt;=$H14)*(CR$6-$F14+1),$J14/2,$M14,TRUE))/(1-2*_xlfn.NORM.DIST(0,$J14/2,$M14,TRUE))*$D14+($K14="Steady Growth")*(AND(CS$6&gt;=$F14,CS$6&lt;=$H14)*((CS$6-$F14+1)/($J14*($J14+1)/2)*$D14))+($K14="custom")*CustCF!CM14</f>
        <v>0</v>
      </c>
      <c r="CT14" s="95">
        <f>($K14="Bell Curve")*(_xlfn.NORM.DIST(AND(CT$6&gt;=$F14,CT$6&lt;=$H14)*(CT$6-$F14+1),$J14/2,$M14,TRUE)-_xlfn.NORM.DIST(AND(CT$6&gt;=$F14,CT$6&lt;=$H14)*(CS$6-$F14+1),$J14/2,$M14,TRUE))/(1-2*_xlfn.NORM.DIST(0,$J14/2,$M14,TRUE))*$D14+($K14="Steady Growth")*(AND(CT$6&gt;=$F14,CT$6&lt;=$H14)*((CT$6-$F14+1)/($J14*($J14+1)/2)*$D14))+($K14="custom")*CustCF!CN14</f>
        <v>0</v>
      </c>
      <c r="CU14" s="95">
        <f>($K14="Bell Curve")*(_xlfn.NORM.DIST(AND(CU$6&gt;=$F14,CU$6&lt;=$H14)*(CU$6-$F14+1),$J14/2,$M14,TRUE)-_xlfn.NORM.DIST(AND(CU$6&gt;=$F14,CU$6&lt;=$H14)*(CT$6-$F14+1),$J14/2,$M14,TRUE))/(1-2*_xlfn.NORM.DIST(0,$J14/2,$M14,TRUE))*$D14+($K14="Steady Growth")*(AND(CU$6&gt;=$F14,CU$6&lt;=$H14)*((CU$6-$F14+1)/($J14*($J14+1)/2)*$D14))+($K14="custom")*CustCF!CO14</f>
        <v>0</v>
      </c>
      <c r="CV14" s="95">
        <f>($K14="Bell Curve")*(_xlfn.NORM.DIST(AND(CV$6&gt;=$F14,CV$6&lt;=$H14)*(CV$6-$F14+1),$J14/2,$M14,TRUE)-_xlfn.NORM.DIST(AND(CV$6&gt;=$F14,CV$6&lt;=$H14)*(CU$6-$F14+1),$J14/2,$M14,TRUE))/(1-2*_xlfn.NORM.DIST(0,$J14/2,$M14,TRUE))*$D14+($K14="Steady Growth")*(AND(CV$6&gt;=$F14,CV$6&lt;=$H14)*((CV$6-$F14+1)/($J14*($J14+1)/2)*$D14))+($K14="custom")*CustCF!CP14</f>
        <v>0</v>
      </c>
      <c r="CW14" s="95">
        <f>($K14="Bell Curve")*(_xlfn.NORM.DIST(AND(CW$6&gt;=$F14,CW$6&lt;=$H14)*(CW$6-$F14+1),$J14/2,$M14,TRUE)-_xlfn.NORM.DIST(AND(CW$6&gt;=$F14,CW$6&lt;=$H14)*(CV$6-$F14+1),$J14/2,$M14,TRUE))/(1-2*_xlfn.NORM.DIST(0,$J14/2,$M14,TRUE))*$D14+($K14="Steady Growth")*(AND(CW$6&gt;=$F14,CW$6&lt;=$H14)*((CW$6-$F14+1)/($J14*($J14+1)/2)*$D14))+($K14="custom")*CustCF!CQ14</f>
        <v>0</v>
      </c>
      <c r="CX14" s="95">
        <f>($K14="Bell Curve")*(_xlfn.NORM.DIST(AND(CX$6&gt;=$F14,CX$6&lt;=$H14)*(CX$6-$F14+1),$J14/2,$M14,TRUE)-_xlfn.NORM.DIST(AND(CX$6&gt;=$F14,CX$6&lt;=$H14)*(CW$6-$F14+1),$J14/2,$M14,TRUE))/(1-2*_xlfn.NORM.DIST(0,$J14/2,$M14,TRUE))*$D14+($K14="Steady Growth")*(AND(CX$6&gt;=$F14,CX$6&lt;=$H14)*((CX$6-$F14+1)/($J14*($J14+1)/2)*$D14))+($K14="custom")*CustCF!CR14</f>
        <v>0</v>
      </c>
      <c r="CY14" s="95">
        <f>($K14="Bell Curve")*(_xlfn.NORM.DIST(AND(CY$6&gt;=$F14,CY$6&lt;=$H14)*(CY$6-$F14+1),$J14/2,$M14,TRUE)-_xlfn.NORM.DIST(AND(CY$6&gt;=$F14,CY$6&lt;=$H14)*(CX$6-$F14+1),$J14/2,$M14,TRUE))/(1-2*_xlfn.NORM.DIST(0,$J14/2,$M14,TRUE))*$D14+($K14="Steady Growth")*(AND(CY$6&gt;=$F14,CY$6&lt;=$H14)*((CY$6-$F14+1)/($J14*($J14+1)/2)*$D14))+($K14="custom")*CustCF!CS14</f>
        <v>0</v>
      </c>
      <c r="CZ14" s="95">
        <f>($K14="Bell Curve")*(_xlfn.NORM.DIST(AND(CZ$6&gt;=$F14,CZ$6&lt;=$H14)*(CZ$6-$F14+1),$J14/2,$M14,TRUE)-_xlfn.NORM.DIST(AND(CZ$6&gt;=$F14,CZ$6&lt;=$H14)*(CY$6-$F14+1),$J14/2,$M14,TRUE))/(1-2*_xlfn.NORM.DIST(0,$J14/2,$M14,TRUE))*$D14+($K14="Steady Growth")*(AND(CZ$6&gt;=$F14,CZ$6&lt;=$H14)*((CZ$6-$F14+1)/($J14*($J14+1)/2)*$D14))+($K14="custom")*CustCF!CT14</f>
        <v>0</v>
      </c>
      <c r="DA14" s="95">
        <f>($K14="Bell Curve")*(_xlfn.NORM.DIST(AND(DA$6&gt;=$F14,DA$6&lt;=$H14)*(DA$6-$F14+1),$J14/2,$M14,TRUE)-_xlfn.NORM.DIST(AND(DA$6&gt;=$F14,DA$6&lt;=$H14)*(CZ$6-$F14+1),$J14/2,$M14,TRUE))/(1-2*_xlfn.NORM.DIST(0,$J14/2,$M14,TRUE))*$D14+($K14="Steady Growth")*(AND(DA$6&gt;=$F14,DA$6&lt;=$H14)*((DA$6-$F14+1)/($J14*($J14+1)/2)*$D14))+($K14="custom")*CustCF!CU14</f>
        <v>0</v>
      </c>
      <c r="DB14" s="95">
        <f>($K14="Bell Curve")*(_xlfn.NORM.DIST(AND(DB$6&gt;=$F14,DB$6&lt;=$H14)*(DB$6-$F14+1),$J14/2,$M14,TRUE)-_xlfn.NORM.DIST(AND(DB$6&gt;=$F14,DB$6&lt;=$H14)*(DA$6-$F14+1),$J14/2,$M14,TRUE))/(1-2*_xlfn.NORM.DIST(0,$J14/2,$M14,TRUE))*$D14+($K14="Steady Growth")*(AND(DB$6&gt;=$F14,DB$6&lt;=$H14)*((DB$6-$F14+1)/($J14*($J14+1)/2)*$D14))+($K14="custom")*CustCF!CV14</f>
        <v>0</v>
      </c>
      <c r="DC14" s="95">
        <f>($K14="Bell Curve")*(_xlfn.NORM.DIST(AND(DC$6&gt;=$F14,DC$6&lt;=$H14)*(DC$6-$F14+1),$J14/2,$M14,TRUE)-_xlfn.NORM.DIST(AND(DC$6&gt;=$F14,DC$6&lt;=$H14)*(DB$6-$F14+1),$J14/2,$M14,TRUE))/(1-2*_xlfn.NORM.DIST(0,$J14/2,$M14,TRUE))*$D14+($K14="Steady Growth")*(AND(DC$6&gt;=$F14,DC$6&lt;=$H14)*((DC$6-$F14+1)/($J14*($J14+1)/2)*$D14))+($K14="custom")*CustCF!CW14</f>
        <v>0</v>
      </c>
      <c r="DD14" s="95">
        <f>($K14="Bell Curve")*(_xlfn.NORM.DIST(AND(DD$6&gt;=$F14,DD$6&lt;=$H14)*(DD$6-$F14+1),$J14/2,$M14,TRUE)-_xlfn.NORM.DIST(AND(DD$6&gt;=$F14,DD$6&lt;=$H14)*(DC$6-$F14+1),$J14/2,$M14,TRUE))/(1-2*_xlfn.NORM.DIST(0,$J14/2,$M14,TRUE))*$D14+($K14="Steady Growth")*(AND(DD$6&gt;=$F14,DD$6&lt;=$H14)*((DD$6-$F14+1)/($J14*($J14+1)/2)*$D14))+($K14="custom")*CustCF!CX14</f>
        <v>0</v>
      </c>
      <c r="DE14" s="95">
        <f>($K14="Bell Curve")*(_xlfn.NORM.DIST(AND(DE$6&gt;=$F14,DE$6&lt;=$H14)*(DE$6-$F14+1),$J14/2,$M14,TRUE)-_xlfn.NORM.DIST(AND(DE$6&gt;=$F14,DE$6&lt;=$H14)*(DD$6-$F14+1),$J14/2,$M14,TRUE))/(1-2*_xlfn.NORM.DIST(0,$J14/2,$M14,TRUE))*$D14+($K14="Steady Growth")*(AND(DE$6&gt;=$F14,DE$6&lt;=$H14)*((DE$6-$F14+1)/($J14*($J14+1)/2)*$D14))+($K14="custom")*CustCF!CY14</f>
        <v>0</v>
      </c>
      <c r="DF14" s="95">
        <f>($K14="Bell Curve")*(_xlfn.NORM.DIST(AND(DF$6&gt;=$F14,DF$6&lt;=$H14)*(DF$6-$F14+1),$J14/2,$M14,TRUE)-_xlfn.NORM.DIST(AND(DF$6&gt;=$F14,DF$6&lt;=$H14)*(DE$6-$F14+1),$J14/2,$M14,TRUE))/(1-2*_xlfn.NORM.DIST(0,$J14/2,$M14,TRUE))*$D14+($K14="Steady Growth")*(AND(DF$6&gt;=$F14,DF$6&lt;=$H14)*((DF$6-$F14+1)/($J14*($J14+1)/2)*$D14))+($K14="custom")*CustCF!CZ14</f>
        <v>0</v>
      </c>
      <c r="DG14" s="95">
        <f>($K14="Bell Curve")*(_xlfn.NORM.DIST(AND(DG$6&gt;=$F14,DG$6&lt;=$H14)*(DG$6-$F14+1),$J14/2,$M14,TRUE)-_xlfn.NORM.DIST(AND(DG$6&gt;=$F14,DG$6&lt;=$H14)*(DF$6-$F14+1),$J14/2,$M14,TRUE))/(1-2*_xlfn.NORM.DIST(0,$J14/2,$M14,TRUE))*$D14+($K14="Steady Growth")*(AND(DG$6&gt;=$F14,DG$6&lt;=$H14)*((DG$6-$F14+1)/($J14*($J14+1)/2)*$D14))+($K14="custom")*CustCF!DA14</f>
        <v>0</v>
      </c>
      <c r="DH14" s="95">
        <f>($K14="Bell Curve")*(_xlfn.NORM.DIST(AND(DH$6&gt;=$F14,DH$6&lt;=$H14)*(DH$6-$F14+1),$J14/2,$M14,TRUE)-_xlfn.NORM.DIST(AND(DH$6&gt;=$F14,DH$6&lt;=$H14)*(DG$6-$F14+1),$J14/2,$M14,TRUE))/(1-2*_xlfn.NORM.DIST(0,$J14/2,$M14,TRUE))*$D14+($K14="Steady Growth")*(AND(DH$6&gt;=$F14,DH$6&lt;=$H14)*((DH$6-$F14+1)/($J14*($J14+1)/2)*$D14))+($K14="custom")*CustCF!DB14</f>
        <v>0</v>
      </c>
      <c r="DI14" s="95">
        <f>($K14="Bell Curve")*(_xlfn.NORM.DIST(AND(DI$6&gt;=$F14,DI$6&lt;=$H14)*(DI$6-$F14+1),$J14/2,$M14,TRUE)-_xlfn.NORM.DIST(AND(DI$6&gt;=$F14,DI$6&lt;=$H14)*(DH$6-$F14+1),$J14/2,$M14,TRUE))/(1-2*_xlfn.NORM.DIST(0,$J14/2,$M14,TRUE))*$D14+($K14="Steady Growth")*(AND(DI$6&gt;=$F14,DI$6&lt;=$H14)*((DI$6-$F14+1)/($J14*($J14+1)/2)*$D14))+($K14="custom")*CustCF!DC14</f>
        <v>0</v>
      </c>
      <c r="DJ14" s="95">
        <f>($K14="Bell Curve")*(_xlfn.NORM.DIST(AND(DJ$6&gt;=$F14,DJ$6&lt;=$H14)*(DJ$6-$F14+1),$J14/2,$M14,TRUE)-_xlfn.NORM.DIST(AND(DJ$6&gt;=$F14,DJ$6&lt;=$H14)*(DI$6-$F14+1),$J14/2,$M14,TRUE))/(1-2*_xlfn.NORM.DIST(0,$J14/2,$M14,TRUE))*$D14+($K14="Steady Growth")*(AND(DJ$6&gt;=$F14,DJ$6&lt;=$H14)*((DJ$6-$F14+1)/($J14*($J14+1)/2)*$D14))+($K14="custom")*CustCF!DD14</f>
        <v>0</v>
      </c>
      <c r="DK14" s="95">
        <f>($K14="Bell Curve")*(_xlfn.NORM.DIST(AND(DK$6&gt;=$F14,DK$6&lt;=$H14)*(DK$6-$F14+1),$J14/2,$M14,TRUE)-_xlfn.NORM.DIST(AND(DK$6&gt;=$F14,DK$6&lt;=$H14)*(DJ$6-$F14+1),$J14/2,$M14,TRUE))/(1-2*_xlfn.NORM.DIST(0,$J14/2,$M14,TRUE))*$D14+($K14="Steady Growth")*(AND(DK$6&gt;=$F14,DK$6&lt;=$H14)*((DK$6-$F14+1)/($J14*($J14+1)/2)*$D14))+($K14="custom")*CustCF!DE14</f>
        <v>0</v>
      </c>
      <c r="DL14" s="95">
        <f>($K14="Bell Curve")*(_xlfn.NORM.DIST(AND(DL$6&gt;=$F14,DL$6&lt;=$H14)*(DL$6-$F14+1),$J14/2,$M14,TRUE)-_xlfn.NORM.DIST(AND(DL$6&gt;=$F14,DL$6&lt;=$H14)*(DK$6-$F14+1),$J14/2,$M14,TRUE))/(1-2*_xlfn.NORM.DIST(0,$J14/2,$M14,TRUE))*$D14+($K14="Steady Growth")*(AND(DL$6&gt;=$F14,DL$6&lt;=$H14)*((DL$6-$F14+1)/($J14*($J14+1)/2)*$D14))+($K14="custom")*CustCF!DF14</f>
        <v>0</v>
      </c>
      <c r="DM14" s="95">
        <f>($K14="Bell Curve")*(_xlfn.NORM.DIST(AND(DM$6&gt;=$F14,DM$6&lt;=$H14)*(DM$6-$F14+1),$J14/2,$M14,TRUE)-_xlfn.NORM.DIST(AND(DM$6&gt;=$F14,DM$6&lt;=$H14)*(DL$6-$F14+1),$J14/2,$M14,TRUE))/(1-2*_xlfn.NORM.DIST(0,$J14/2,$M14,TRUE))*$D14+($K14="Steady Growth")*(AND(DM$6&gt;=$F14,DM$6&lt;=$H14)*((DM$6-$F14+1)/($J14*($J14+1)/2)*$D14))+($K14="custom")*CustCF!DG14</f>
        <v>0</v>
      </c>
      <c r="DN14" s="95">
        <f>($K14="Bell Curve")*(_xlfn.NORM.DIST(AND(DN$6&gt;=$F14,DN$6&lt;=$H14)*(DN$6-$F14+1),$J14/2,$M14,TRUE)-_xlfn.NORM.DIST(AND(DN$6&gt;=$F14,DN$6&lt;=$H14)*(DM$6-$F14+1),$J14/2,$M14,TRUE))/(1-2*_xlfn.NORM.DIST(0,$J14/2,$M14,TRUE))*$D14+($K14="Steady Growth")*(AND(DN$6&gt;=$F14,DN$6&lt;=$H14)*((DN$6-$F14+1)/($J14*($J14+1)/2)*$D14))+($K14="custom")*CustCF!DH14</f>
        <v>0</v>
      </c>
      <c r="DO14" s="95">
        <f>($K14="Bell Curve")*(_xlfn.NORM.DIST(AND(DO$6&gt;=$F14,DO$6&lt;=$H14)*(DO$6-$F14+1),$J14/2,$M14,TRUE)-_xlfn.NORM.DIST(AND(DO$6&gt;=$F14,DO$6&lt;=$H14)*(DN$6-$F14+1),$J14/2,$M14,TRUE))/(1-2*_xlfn.NORM.DIST(0,$J14/2,$M14,TRUE))*$D14+($K14="Steady Growth")*(AND(DO$6&gt;=$F14,DO$6&lt;=$H14)*((DO$6-$F14+1)/($J14*($J14+1)/2)*$D14))+($K14="custom")*CustCF!DI14</f>
        <v>0</v>
      </c>
      <c r="DP14" s="95">
        <f>($K14="Bell Curve")*(_xlfn.NORM.DIST(AND(DP$6&gt;=$F14,DP$6&lt;=$H14)*(DP$6-$F14+1),$J14/2,$M14,TRUE)-_xlfn.NORM.DIST(AND(DP$6&gt;=$F14,DP$6&lt;=$H14)*(DO$6-$F14+1),$J14/2,$M14,TRUE))/(1-2*_xlfn.NORM.DIST(0,$J14/2,$M14,TRUE))*$D14+($K14="Steady Growth")*(AND(DP$6&gt;=$F14,DP$6&lt;=$H14)*((DP$6-$F14+1)/($J14*($J14+1)/2)*$D14))+($K14="custom")*CustCF!DJ14</f>
        <v>0</v>
      </c>
      <c r="DQ14" s="95">
        <f>($K14="Bell Curve")*(_xlfn.NORM.DIST(AND(DQ$6&gt;=$F14,DQ$6&lt;=$H14)*(DQ$6-$F14+1),$J14/2,$M14,TRUE)-_xlfn.NORM.DIST(AND(DQ$6&gt;=$F14,DQ$6&lt;=$H14)*(DP$6-$F14+1),$J14/2,$M14,TRUE))/(1-2*_xlfn.NORM.DIST(0,$J14/2,$M14,TRUE))*$D14+($K14="Steady Growth")*(AND(DQ$6&gt;=$F14,DQ$6&lt;=$H14)*((DQ$6-$F14+1)/($J14*($J14+1)/2)*$D14))+($K14="custom")*CustCF!DK14</f>
        <v>0</v>
      </c>
      <c r="DR14" s="95">
        <f>($K14="Bell Curve")*(_xlfn.NORM.DIST(AND(DR$6&gt;=$F14,DR$6&lt;=$H14)*(DR$6-$F14+1),$J14/2,$M14,TRUE)-_xlfn.NORM.DIST(AND(DR$6&gt;=$F14,DR$6&lt;=$H14)*(DQ$6-$F14+1),$J14/2,$M14,TRUE))/(1-2*_xlfn.NORM.DIST(0,$J14/2,$M14,TRUE))*$D14+($K14="Steady Growth")*(AND(DR$6&gt;=$F14,DR$6&lt;=$H14)*((DR$6-$F14+1)/($J14*($J14+1)/2)*$D14))+($K14="custom")*CustCF!DL14</f>
        <v>0</v>
      </c>
      <c r="DS14" s="95">
        <f>($K14="Bell Curve")*(_xlfn.NORM.DIST(AND(DS$6&gt;=$F14,DS$6&lt;=$H14)*(DS$6-$F14+1),$J14/2,$M14,TRUE)-_xlfn.NORM.DIST(AND(DS$6&gt;=$F14,DS$6&lt;=$H14)*(DR$6-$F14+1),$J14/2,$M14,TRUE))/(1-2*_xlfn.NORM.DIST(0,$J14/2,$M14,TRUE))*$D14+($K14="Steady Growth")*(AND(DS$6&gt;=$F14,DS$6&lt;=$H14)*((DS$6-$F14+1)/($J14*($J14+1)/2)*$D14))+($K14="custom")*CustCF!DM14</f>
        <v>0</v>
      </c>
      <c r="DT14" s="95">
        <f>($K14="Bell Curve")*(_xlfn.NORM.DIST(AND(DT$6&gt;=$F14,DT$6&lt;=$H14)*(DT$6-$F14+1),$J14/2,$M14,TRUE)-_xlfn.NORM.DIST(AND(DT$6&gt;=$F14,DT$6&lt;=$H14)*(DS$6-$F14+1),$J14/2,$M14,TRUE))/(1-2*_xlfn.NORM.DIST(0,$J14/2,$M14,TRUE))*$D14+($K14="Steady Growth")*(AND(DT$6&gt;=$F14,DT$6&lt;=$H14)*((DT$6-$F14+1)/($J14*($J14+1)/2)*$D14))+($K14="custom")*CustCF!DN14</f>
        <v>0</v>
      </c>
      <c r="DU14" s="95">
        <f>($K14="Bell Curve")*(_xlfn.NORM.DIST(AND(DU$6&gt;=$F14,DU$6&lt;=$H14)*(DU$6-$F14+1),$J14/2,$M14,TRUE)-_xlfn.NORM.DIST(AND(DU$6&gt;=$F14,DU$6&lt;=$H14)*(DT$6-$F14+1),$J14/2,$M14,TRUE))/(1-2*_xlfn.NORM.DIST(0,$J14/2,$M14,TRUE))*$D14+($K14="Steady Growth")*(AND(DU$6&gt;=$F14,DU$6&lt;=$H14)*((DU$6-$F14+1)/($J14*($J14+1)/2)*$D14))+($K14="custom")*CustCF!DO14</f>
        <v>0</v>
      </c>
      <c r="DV14" s="95">
        <f>($K14="Bell Curve")*(_xlfn.NORM.DIST(AND(DV$6&gt;=$F14,DV$6&lt;=$H14)*(DV$6-$F14+1),$J14/2,$M14,TRUE)-_xlfn.NORM.DIST(AND(DV$6&gt;=$F14,DV$6&lt;=$H14)*(DU$6-$F14+1),$J14/2,$M14,TRUE))/(1-2*_xlfn.NORM.DIST(0,$J14/2,$M14,TRUE))*$D14+($K14="Steady Growth")*(AND(DV$6&gt;=$F14,DV$6&lt;=$H14)*((DV$6-$F14+1)/($J14*($J14+1)/2)*$D14))+($K14="custom")*CustCF!DP14</f>
        <v>0</v>
      </c>
      <c r="DW14" s="95">
        <f>($K14="Bell Curve")*(_xlfn.NORM.DIST(AND(DW$6&gt;=$F14,DW$6&lt;=$H14)*(DW$6-$F14+1),$J14/2,$M14,TRUE)-_xlfn.NORM.DIST(AND(DW$6&gt;=$F14,DW$6&lt;=$H14)*(DV$6-$F14+1),$J14/2,$M14,TRUE))/(1-2*_xlfn.NORM.DIST(0,$J14/2,$M14,TRUE))*$D14+($K14="Steady Growth")*(AND(DW$6&gt;=$F14,DW$6&lt;=$H14)*((DW$6-$F14+1)/($J14*($J14+1)/2)*$D14))+($K14="custom")*CustCF!DQ14</f>
        <v>0</v>
      </c>
      <c r="DX14" s="95">
        <f>($K14="Bell Curve")*(_xlfn.NORM.DIST(AND(DX$6&gt;=$F14,DX$6&lt;=$H14)*(DX$6-$F14+1),$J14/2,$M14,TRUE)-_xlfn.NORM.DIST(AND(DX$6&gt;=$F14,DX$6&lt;=$H14)*(DW$6-$F14+1),$J14/2,$M14,TRUE))/(1-2*_xlfn.NORM.DIST(0,$J14/2,$M14,TRUE))*$D14+($K14="Steady Growth")*(AND(DX$6&gt;=$F14,DX$6&lt;=$H14)*((DX$6-$F14+1)/($J14*($J14+1)/2)*$D14))+($K14="custom")*CustCF!DR14</f>
        <v>0</v>
      </c>
      <c r="DY14" s="95">
        <f>($K14="Bell Curve")*(_xlfn.NORM.DIST(AND(DY$6&gt;=$F14,DY$6&lt;=$H14)*(DY$6-$F14+1),$J14/2,$M14,TRUE)-_xlfn.NORM.DIST(AND(DY$6&gt;=$F14,DY$6&lt;=$H14)*(DX$6-$F14+1),$J14/2,$M14,TRUE))/(1-2*_xlfn.NORM.DIST(0,$J14/2,$M14,TRUE))*$D14+($K14="Steady Growth")*(AND(DY$6&gt;=$F14,DY$6&lt;=$H14)*((DY$6-$F14+1)/($J14*($J14+1)/2)*$D14))+($K14="custom")*CustCF!DS14</f>
        <v>0</v>
      </c>
      <c r="DZ14" s="95">
        <f>($K14="Bell Curve")*(_xlfn.NORM.DIST(AND(DZ$6&gt;=$F14,DZ$6&lt;=$H14)*(DZ$6-$F14+1),$J14/2,$M14,TRUE)-_xlfn.NORM.DIST(AND(DZ$6&gt;=$F14,DZ$6&lt;=$H14)*(DY$6-$F14+1),$J14/2,$M14,TRUE))/(1-2*_xlfn.NORM.DIST(0,$J14/2,$M14,TRUE))*$D14+($K14="Steady Growth")*(AND(DZ$6&gt;=$F14,DZ$6&lt;=$H14)*((DZ$6-$F14+1)/($J14*($J14+1)/2)*$D14))+($K14="custom")*CustCF!DT14</f>
        <v>0</v>
      </c>
      <c r="EA14" s="95">
        <f>($K14="Bell Curve")*(_xlfn.NORM.DIST(AND(EA$6&gt;=$F14,EA$6&lt;=$H14)*(EA$6-$F14+1),$J14/2,$M14,TRUE)-_xlfn.NORM.DIST(AND(EA$6&gt;=$F14,EA$6&lt;=$H14)*(DZ$6-$F14+1),$J14/2,$M14,TRUE))/(1-2*_xlfn.NORM.DIST(0,$J14/2,$M14,TRUE))*$D14+($K14="Steady Growth")*(AND(EA$6&gt;=$F14,EA$6&lt;=$H14)*((EA$6-$F14+1)/($J14*($J14+1)/2)*$D14))+($K14="custom")*CustCF!DU14</f>
        <v>0</v>
      </c>
      <c r="EB14" s="95">
        <f>($K14="Bell Curve")*(_xlfn.NORM.DIST(AND(EB$6&gt;=$F14,EB$6&lt;=$H14)*(EB$6-$F14+1),$J14/2,$M14,TRUE)-_xlfn.NORM.DIST(AND(EB$6&gt;=$F14,EB$6&lt;=$H14)*(EA$6-$F14+1),$J14/2,$M14,TRUE))/(1-2*_xlfn.NORM.DIST(0,$J14/2,$M14,TRUE))*$D14+($K14="Steady Growth")*(AND(EB$6&gt;=$F14,EB$6&lt;=$H14)*((EB$6-$F14+1)/($J14*($J14+1)/2)*$D14))+($K14="custom")*CustCF!DV14</f>
        <v>0</v>
      </c>
      <c r="EC14" s="95">
        <f>($K14="Bell Curve")*(_xlfn.NORM.DIST(AND(EC$6&gt;=$F14,EC$6&lt;=$H14)*(EC$6-$F14+1),$J14/2,$M14,TRUE)-_xlfn.NORM.DIST(AND(EC$6&gt;=$F14,EC$6&lt;=$H14)*(EB$6-$F14+1),$J14/2,$M14,TRUE))/(1-2*_xlfn.NORM.DIST(0,$J14/2,$M14,TRUE))*$D14+($K14="Steady Growth")*(AND(EC$6&gt;=$F14,EC$6&lt;=$H14)*((EC$6-$F14+1)/($J14*($J14+1)/2)*$D14))+($K14="custom")*CustCF!DW14</f>
        <v>0</v>
      </c>
      <c r="ED14" s="95">
        <f>($K14="Bell Curve")*(_xlfn.NORM.DIST(AND(ED$6&gt;=$F14,ED$6&lt;=$H14)*(ED$6-$F14+1),$J14/2,$M14,TRUE)-_xlfn.NORM.DIST(AND(ED$6&gt;=$F14,ED$6&lt;=$H14)*(EC$6-$F14+1),$J14/2,$M14,TRUE))/(1-2*_xlfn.NORM.DIST(0,$J14/2,$M14,TRUE))*$D14+($K14="Steady Growth")*(AND(ED$6&gt;=$F14,ED$6&lt;=$H14)*((ED$6-$F14+1)/($J14*($J14+1)/2)*$D14))+($K14="custom")*CustCF!DX14</f>
        <v>0</v>
      </c>
      <c r="EE14" s="95">
        <f>($K14="Bell Curve")*(_xlfn.NORM.DIST(AND(EE$6&gt;=$F14,EE$6&lt;=$H14)*(EE$6-$F14+1),$J14/2,$M14,TRUE)-_xlfn.NORM.DIST(AND(EE$6&gt;=$F14,EE$6&lt;=$H14)*(ED$6-$F14+1),$J14/2,$M14,TRUE))/(1-2*_xlfn.NORM.DIST(0,$J14/2,$M14,TRUE))*$D14+($K14="Steady Growth")*(AND(EE$6&gt;=$F14,EE$6&lt;=$H14)*((EE$6-$F14+1)/($J14*($J14+1)/2)*$D14))+($K14="custom")*CustCF!DY14</f>
        <v>0</v>
      </c>
      <c r="EF14" s="95">
        <f>($K14="Bell Curve")*(_xlfn.NORM.DIST(AND(EF$6&gt;=$F14,EF$6&lt;=$H14)*(EF$6-$F14+1),$J14/2,$M14,TRUE)-_xlfn.NORM.DIST(AND(EF$6&gt;=$F14,EF$6&lt;=$H14)*(EE$6-$F14+1),$J14/2,$M14,TRUE))/(1-2*_xlfn.NORM.DIST(0,$J14/2,$M14,TRUE))*$D14+($K14="Steady Growth")*(AND(EF$6&gt;=$F14,EF$6&lt;=$H14)*((EF$6-$F14+1)/($J14*($J14+1)/2)*$D14))+($K14="custom")*CustCF!DZ14</f>
        <v>0</v>
      </c>
      <c r="EG14" s="95">
        <f>($K14="Bell Curve")*(_xlfn.NORM.DIST(AND(EG$6&gt;=$F14,EG$6&lt;=$H14)*(EG$6-$F14+1),$J14/2,$M14,TRUE)-_xlfn.NORM.DIST(AND(EG$6&gt;=$F14,EG$6&lt;=$H14)*(EF$6-$F14+1),$J14/2,$M14,TRUE))/(1-2*_xlfn.NORM.DIST(0,$J14/2,$M14,TRUE))*$D14+($K14="Steady Growth")*(AND(EG$6&gt;=$F14,EG$6&lt;=$H14)*((EG$6-$F14+1)/($J14*($J14+1)/2)*$D14))+($K14="custom")*CustCF!EA14</f>
        <v>0</v>
      </c>
      <c r="EH14" s="95">
        <f>($K14="Bell Curve")*(_xlfn.NORM.DIST(AND(EH$6&gt;=$F14,EH$6&lt;=$H14)*(EH$6-$F14+1),$J14/2,$M14,TRUE)-_xlfn.NORM.DIST(AND(EH$6&gt;=$F14,EH$6&lt;=$H14)*(EG$6-$F14+1),$J14/2,$M14,TRUE))/(1-2*_xlfn.NORM.DIST(0,$J14/2,$M14,TRUE))*$D14+($K14="Steady Growth")*(AND(EH$6&gt;=$F14,EH$6&lt;=$H14)*((EH$6-$F14+1)/($J14*($J14+1)/2)*$D14))+($K14="custom")*CustCF!EB14</f>
        <v>0</v>
      </c>
      <c r="EI14" s="95">
        <f>($K14="Bell Curve")*(_xlfn.NORM.DIST(AND(EI$6&gt;=$F14,EI$6&lt;=$H14)*(EI$6-$F14+1),$J14/2,$M14,TRUE)-_xlfn.NORM.DIST(AND(EI$6&gt;=$F14,EI$6&lt;=$H14)*(EH$6-$F14+1),$J14/2,$M14,TRUE))/(1-2*_xlfn.NORM.DIST(0,$J14/2,$M14,TRUE))*$D14+($K14="Steady Growth")*(AND(EI$6&gt;=$F14,EI$6&lt;=$H14)*((EI$6-$F14+1)/($J14*($J14+1)/2)*$D14))+($K14="custom")*CustCF!EC14</f>
        <v>0</v>
      </c>
      <c r="EJ14" s="95">
        <f>($K14="Bell Curve")*(_xlfn.NORM.DIST(AND(EJ$6&gt;=$F14,EJ$6&lt;=$H14)*(EJ$6-$F14+1),$J14/2,$M14,TRUE)-_xlfn.NORM.DIST(AND(EJ$6&gt;=$F14,EJ$6&lt;=$H14)*(EI$6-$F14+1),$J14/2,$M14,TRUE))/(1-2*_xlfn.NORM.DIST(0,$J14/2,$M14,TRUE))*$D14+($K14="Steady Growth")*(AND(EJ$6&gt;=$F14,EJ$6&lt;=$H14)*((EJ$6-$F14+1)/($J14*($J14+1)/2)*$D14))+($K14="custom")*CustCF!ED14</f>
        <v>0</v>
      </c>
      <c r="EK14" s="95">
        <f>($K14="Bell Curve")*(_xlfn.NORM.DIST(AND(EK$6&gt;=$F14,EK$6&lt;=$H14)*(EK$6-$F14+1),$J14/2,$M14,TRUE)-_xlfn.NORM.DIST(AND(EK$6&gt;=$F14,EK$6&lt;=$H14)*(EJ$6-$F14+1),$J14/2,$M14,TRUE))/(1-2*_xlfn.NORM.DIST(0,$J14/2,$M14,TRUE))*$D14+($K14="Steady Growth")*(AND(EK$6&gt;=$F14,EK$6&lt;=$H14)*((EK$6-$F14+1)/($J14*($J14+1)/2)*$D14))+($K14="custom")*CustCF!EE14</f>
        <v>0</v>
      </c>
      <c r="EL14" s="95">
        <f>($K14="Bell Curve")*(_xlfn.NORM.DIST(AND(EL$6&gt;=$F14,EL$6&lt;=$H14)*(EL$6-$F14+1),$J14/2,$M14,TRUE)-_xlfn.NORM.DIST(AND(EL$6&gt;=$F14,EL$6&lt;=$H14)*(EK$6-$F14+1),$J14/2,$M14,TRUE))/(1-2*_xlfn.NORM.DIST(0,$J14/2,$M14,TRUE))*$D14+($K14="Steady Growth")*(AND(EL$6&gt;=$F14,EL$6&lt;=$H14)*((EL$6-$F14+1)/($J14*($J14+1)/2)*$D14))+($K14="custom")*CustCF!EF14</f>
        <v>0</v>
      </c>
      <c r="EM14" s="95">
        <f>($K14="Bell Curve")*(_xlfn.NORM.DIST(AND(EM$6&gt;=$F14,EM$6&lt;=$H14)*(EM$6-$F14+1),$J14/2,$M14,TRUE)-_xlfn.NORM.DIST(AND(EM$6&gt;=$F14,EM$6&lt;=$H14)*(EL$6-$F14+1),$J14/2,$M14,TRUE))/(1-2*_xlfn.NORM.DIST(0,$J14/2,$M14,TRUE))*$D14+($K14="Steady Growth")*(AND(EM$6&gt;=$F14,EM$6&lt;=$H14)*((EM$6-$F14+1)/($J14*($J14+1)/2)*$D14))+($K14="custom")*CustCF!EG14</f>
        <v>0</v>
      </c>
      <c r="EN14" s="95">
        <f>($K14="Bell Curve")*(_xlfn.NORM.DIST(AND(EN$6&gt;=$F14,EN$6&lt;=$H14)*(EN$6-$F14+1),$J14/2,$M14,TRUE)-_xlfn.NORM.DIST(AND(EN$6&gt;=$F14,EN$6&lt;=$H14)*(EM$6-$F14+1),$J14/2,$M14,TRUE))/(1-2*_xlfn.NORM.DIST(0,$J14/2,$M14,TRUE))*$D14+($K14="Steady Growth")*(AND(EN$6&gt;=$F14,EN$6&lt;=$H14)*((EN$6-$F14+1)/($J14*($J14+1)/2)*$D14))+($K14="custom")*CustCF!EH14</f>
        <v>0</v>
      </c>
      <c r="EO14" s="95">
        <f>($K14="Bell Curve")*(_xlfn.NORM.DIST(AND(EO$6&gt;=$F14,EO$6&lt;=$H14)*(EO$6-$F14+1),$J14/2,$M14,TRUE)-_xlfn.NORM.DIST(AND(EO$6&gt;=$F14,EO$6&lt;=$H14)*(EN$6-$F14+1),$J14/2,$M14,TRUE))/(1-2*_xlfn.NORM.DIST(0,$J14/2,$M14,TRUE))*$D14+($K14="Steady Growth")*(AND(EO$6&gt;=$F14,EO$6&lt;=$H14)*((EO$6-$F14+1)/($J14*($J14+1)/2)*$D14))+($K14="custom")*CustCF!EI14</f>
        <v>0</v>
      </c>
      <c r="EP14" s="95">
        <f>($K14="Bell Curve")*(_xlfn.NORM.DIST(AND(EP$6&gt;=$F14,EP$6&lt;=$H14)*(EP$6-$F14+1),$J14/2,$M14,TRUE)-_xlfn.NORM.DIST(AND(EP$6&gt;=$F14,EP$6&lt;=$H14)*(EO$6-$F14+1),$J14/2,$M14,TRUE))/(1-2*_xlfn.NORM.DIST(0,$J14/2,$M14,TRUE))*$D14+($K14="Steady Growth")*(AND(EP$6&gt;=$F14,EP$6&lt;=$H14)*((EP$6-$F14+1)/($J14*($J14+1)/2)*$D14))+($K14="custom")*CustCF!EJ14</f>
        <v>0</v>
      </c>
      <c r="EQ14" s="95">
        <f>($K14="Bell Curve")*(_xlfn.NORM.DIST(AND(EQ$6&gt;=$F14,EQ$6&lt;=$H14)*(EQ$6-$F14+1),$J14/2,$M14,TRUE)-_xlfn.NORM.DIST(AND(EQ$6&gt;=$F14,EQ$6&lt;=$H14)*(EP$6-$F14+1),$J14/2,$M14,TRUE))/(1-2*_xlfn.NORM.DIST(0,$J14/2,$M14,TRUE))*$D14+($K14="Steady Growth")*(AND(EQ$6&gt;=$F14,EQ$6&lt;=$H14)*((EQ$6-$F14+1)/($J14*($J14+1)/2)*$D14))+($K14="custom")*CustCF!EK14</f>
        <v>0</v>
      </c>
      <c r="ER14" s="95">
        <f>($K14="Bell Curve")*(_xlfn.NORM.DIST(AND(ER$6&gt;=$F14,ER$6&lt;=$H14)*(ER$6-$F14+1),$J14/2,$M14,TRUE)-_xlfn.NORM.DIST(AND(ER$6&gt;=$F14,ER$6&lt;=$H14)*(EQ$6-$F14+1),$J14/2,$M14,TRUE))/(1-2*_xlfn.NORM.DIST(0,$J14/2,$M14,TRUE))*$D14+($K14="Steady Growth")*(AND(ER$6&gt;=$F14,ER$6&lt;=$H14)*((ER$6-$F14+1)/($J14*($J14+1)/2)*$D14))+($K14="custom")*CustCF!EL14</f>
        <v>0</v>
      </c>
      <c r="ES14" s="95">
        <f>($K14="Bell Curve")*(_xlfn.NORM.DIST(AND(ES$6&gt;=$F14,ES$6&lt;=$H14)*(ES$6-$F14+1),$J14/2,$M14,TRUE)-_xlfn.NORM.DIST(AND(ES$6&gt;=$F14,ES$6&lt;=$H14)*(ER$6-$F14+1),$J14/2,$M14,TRUE))/(1-2*_xlfn.NORM.DIST(0,$J14/2,$M14,TRUE))*$D14+($K14="Steady Growth")*(AND(ES$6&gt;=$F14,ES$6&lt;=$H14)*((ES$6-$F14+1)/($J14*($J14+1)/2)*$D14))+($K14="custom")*CustCF!EM14</f>
        <v>0</v>
      </c>
      <c r="ET14" s="95">
        <f>($K14="Bell Curve")*(_xlfn.NORM.DIST(AND(ET$6&gt;=$F14,ET$6&lt;=$H14)*(ET$6-$F14+1),$J14/2,$M14,TRUE)-_xlfn.NORM.DIST(AND(ET$6&gt;=$F14,ET$6&lt;=$H14)*(ES$6-$F14+1),$J14/2,$M14,TRUE))/(1-2*_xlfn.NORM.DIST(0,$J14/2,$M14,TRUE))*$D14+($K14="Steady Growth")*(AND(ET$6&gt;=$F14,ET$6&lt;=$H14)*((ET$6-$F14+1)/($J14*($J14+1)/2)*$D14))+($K14="custom")*CustCF!EN14</f>
        <v>0</v>
      </c>
      <c r="EU14" s="95">
        <f>($K14="Bell Curve")*(_xlfn.NORM.DIST(AND(EU$6&gt;=$F14,EU$6&lt;=$H14)*(EU$6-$F14+1),$J14/2,$M14,TRUE)-_xlfn.NORM.DIST(AND(EU$6&gt;=$F14,EU$6&lt;=$H14)*(ET$6-$F14+1),$J14/2,$M14,TRUE))/(1-2*_xlfn.NORM.DIST(0,$J14/2,$M14,TRUE))*$D14+($K14="Steady Growth")*(AND(EU$6&gt;=$F14,EU$6&lt;=$H14)*((EU$6-$F14+1)/($J14*($J14+1)/2)*$D14))+($K14="custom")*CustCF!EO14</f>
        <v>0</v>
      </c>
      <c r="EV14" s="95">
        <f>($K14="Bell Curve")*(_xlfn.NORM.DIST(AND(EV$6&gt;=$F14,EV$6&lt;=$H14)*(EV$6-$F14+1),$J14/2,$M14,TRUE)-_xlfn.NORM.DIST(AND(EV$6&gt;=$F14,EV$6&lt;=$H14)*(EU$6-$F14+1),$J14/2,$M14,TRUE))/(1-2*_xlfn.NORM.DIST(0,$J14/2,$M14,TRUE))*$D14+($K14="Steady Growth")*(AND(EV$6&gt;=$F14,EV$6&lt;=$H14)*((EV$6-$F14+1)/($J14*($J14+1)/2)*$D14))+($K14="custom")*CustCF!EP14</f>
        <v>0</v>
      </c>
      <c r="EW14" s="95">
        <f>($K14="Bell Curve")*(_xlfn.NORM.DIST(AND(EW$6&gt;=$F14,EW$6&lt;=$H14)*(EW$6-$F14+1),$J14/2,$M14,TRUE)-_xlfn.NORM.DIST(AND(EW$6&gt;=$F14,EW$6&lt;=$H14)*(EV$6-$F14+1),$J14/2,$M14,TRUE))/(1-2*_xlfn.NORM.DIST(0,$J14/2,$M14,TRUE))*$D14+($K14="Steady Growth")*(AND(EW$6&gt;=$F14,EW$6&lt;=$H14)*((EW$6-$F14+1)/($J14*($J14+1)/2)*$D14))+($K14="custom")*CustCF!EQ14</f>
        <v>0</v>
      </c>
      <c r="EX14" s="95">
        <f>($K14="Bell Curve")*(_xlfn.NORM.DIST(AND(EX$6&gt;=$F14,EX$6&lt;=$H14)*(EX$6-$F14+1),$J14/2,$M14,TRUE)-_xlfn.NORM.DIST(AND(EX$6&gt;=$F14,EX$6&lt;=$H14)*(EW$6-$F14+1),$J14/2,$M14,TRUE))/(1-2*_xlfn.NORM.DIST(0,$J14/2,$M14,TRUE))*$D14+($K14="Steady Growth")*(AND(EX$6&gt;=$F14,EX$6&lt;=$H14)*((EX$6-$F14+1)/($J14*($J14+1)/2)*$D14))+($K14="custom")*CustCF!ER14</f>
        <v>0</v>
      </c>
      <c r="EY14" s="95">
        <f>($K14="Bell Curve")*(_xlfn.NORM.DIST(AND(EY$6&gt;=$F14,EY$6&lt;=$H14)*(EY$6-$F14+1),$J14/2,$M14,TRUE)-_xlfn.NORM.DIST(AND(EY$6&gt;=$F14,EY$6&lt;=$H14)*(EX$6-$F14+1),$J14/2,$M14,TRUE))/(1-2*_xlfn.NORM.DIST(0,$J14/2,$M14,TRUE))*$D14+($K14="Steady Growth")*(AND(EY$6&gt;=$F14,EY$6&lt;=$H14)*((EY$6-$F14+1)/($J14*($J14+1)/2)*$D14))+($K14="custom")*CustCF!ES14</f>
        <v>0</v>
      </c>
      <c r="EZ14" s="95">
        <f>($K14="Bell Curve")*(_xlfn.NORM.DIST(AND(EZ$6&gt;=$F14,EZ$6&lt;=$H14)*(EZ$6-$F14+1),$J14/2,$M14,TRUE)-_xlfn.NORM.DIST(AND(EZ$6&gt;=$F14,EZ$6&lt;=$H14)*(EY$6-$F14+1),$J14/2,$M14,TRUE))/(1-2*_xlfn.NORM.DIST(0,$J14/2,$M14,TRUE))*$D14+($K14="Steady Growth")*(AND(EZ$6&gt;=$F14,EZ$6&lt;=$H14)*((EZ$6-$F14+1)/($J14*($J14+1)/2)*$D14))+($K14="custom")*CustCF!ET14</f>
        <v>0</v>
      </c>
      <c r="FA14" s="95">
        <f>($K14="Bell Curve")*(_xlfn.NORM.DIST(AND(FA$6&gt;=$F14,FA$6&lt;=$H14)*(FA$6-$F14+1),$J14/2,$M14,TRUE)-_xlfn.NORM.DIST(AND(FA$6&gt;=$F14,FA$6&lt;=$H14)*(EZ$6-$F14+1),$J14/2,$M14,TRUE))/(1-2*_xlfn.NORM.DIST(0,$J14/2,$M14,TRUE))*$D14+($K14="Steady Growth")*(AND(FA$6&gt;=$F14,FA$6&lt;=$H14)*((FA$6-$F14+1)/($J14*($J14+1)/2)*$D14))+($K14="custom")*CustCF!EU14</f>
        <v>0</v>
      </c>
      <c r="FB14" s="95">
        <f>($K14="Bell Curve")*(_xlfn.NORM.DIST(AND(FB$6&gt;=$F14,FB$6&lt;=$H14)*(FB$6-$F14+1),$J14/2,$M14,TRUE)-_xlfn.NORM.DIST(AND(FB$6&gt;=$F14,FB$6&lt;=$H14)*(FA$6-$F14+1),$J14/2,$M14,TRUE))/(1-2*_xlfn.NORM.DIST(0,$J14/2,$M14,TRUE))*$D14+($K14="Steady Growth")*(AND(FB$6&gt;=$F14,FB$6&lt;=$H14)*((FB$6-$F14+1)/($J14*($J14+1)/2)*$D14))+($K14="custom")*CustCF!EV14</f>
        <v>0</v>
      </c>
      <c r="FC14" s="95">
        <f>($K14="Bell Curve")*(_xlfn.NORM.DIST(AND(FC$6&gt;=$F14,FC$6&lt;=$H14)*(FC$6-$F14+1),$J14/2,$M14,TRUE)-_xlfn.NORM.DIST(AND(FC$6&gt;=$F14,FC$6&lt;=$H14)*(FB$6-$F14+1),$J14/2,$M14,TRUE))/(1-2*_xlfn.NORM.DIST(0,$J14/2,$M14,TRUE))*$D14+($K14="Steady Growth")*(AND(FC$6&gt;=$F14,FC$6&lt;=$H14)*((FC$6-$F14+1)/($J14*($J14+1)/2)*$D14))+($K14="custom")*CustCF!EW14</f>
        <v>0</v>
      </c>
      <c r="FD14" s="95">
        <f>($K14="Bell Curve")*(_xlfn.NORM.DIST(AND(FD$6&gt;=$F14,FD$6&lt;=$H14)*(FD$6-$F14+1),$J14/2,$M14,TRUE)-_xlfn.NORM.DIST(AND(FD$6&gt;=$F14,FD$6&lt;=$H14)*(FC$6-$F14+1),$J14/2,$M14,TRUE))/(1-2*_xlfn.NORM.DIST(0,$J14/2,$M14,TRUE))*$D14+($K14="Steady Growth")*(AND(FD$6&gt;=$F14,FD$6&lt;=$H14)*((FD$6-$F14+1)/($J14*($J14+1)/2)*$D14))+($K14="custom")*CustCF!EX14</f>
        <v>0</v>
      </c>
      <c r="FE14" s="95">
        <f>($K14="Bell Curve")*(_xlfn.NORM.DIST(AND(FE$6&gt;=$F14,FE$6&lt;=$H14)*(FE$6-$F14+1),$J14/2,$M14,TRUE)-_xlfn.NORM.DIST(AND(FE$6&gt;=$F14,FE$6&lt;=$H14)*(FD$6-$F14+1),$J14/2,$M14,TRUE))/(1-2*_xlfn.NORM.DIST(0,$J14/2,$M14,TRUE))*$D14+($K14="Steady Growth")*(AND(FE$6&gt;=$F14,FE$6&lt;=$H14)*((FE$6-$F14+1)/($J14*($J14+1)/2)*$D14))+($K14="custom")*CustCF!EY14</f>
        <v>0</v>
      </c>
      <c r="FF14" s="95">
        <f>($K14="Bell Curve")*(_xlfn.NORM.DIST(AND(FF$6&gt;=$F14,FF$6&lt;=$H14)*(FF$6-$F14+1),$J14/2,$M14,TRUE)-_xlfn.NORM.DIST(AND(FF$6&gt;=$F14,FF$6&lt;=$H14)*(FE$6-$F14+1),$J14/2,$M14,TRUE))/(1-2*_xlfn.NORM.DIST(0,$J14/2,$M14,TRUE))*$D14+($K14="Steady Growth")*(AND(FF$6&gt;=$F14,FF$6&lt;=$H14)*((FF$6-$F14+1)/($J14*($J14+1)/2)*$D14))+($K14="custom")*CustCF!EZ14</f>
        <v>0</v>
      </c>
      <c r="FG14" s="95">
        <f>($K14="Bell Curve")*(_xlfn.NORM.DIST(AND(FG$6&gt;=$F14,FG$6&lt;=$H14)*(FG$6-$F14+1),$J14/2,$M14,TRUE)-_xlfn.NORM.DIST(AND(FG$6&gt;=$F14,FG$6&lt;=$H14)*(FF$6-$F14+1),$J14/2,$M14,TRUE))/(1-2*_xlfn.NORM.DIST(0,$J14/2,$M14,TRUE))*$D14+($K14="Steady Growth")*(AND(FG$6&gt;=$F14,FG$6&lt;=$H14)*((FG$6-$F14+1)/($J14*($J14+1)/2)*$D14))+($K14="custom")*CustCF!FA14</f>
        <v>0</v>
      </c>
      <c r="FH14" s="95">
        <f>($K14="Bell Curve")*(_xlfn.NORM.DIST(AND(FH$6&gt;=$F14,FH$6&lt;=$H14)*(FH$6-$F14+1),$J14/2,$M14,TRUE)-_xlfn.NORM.DIST(AND(FH$6&gt;=$F14,FH$6&lt;=$H14)*(FG$6-$F14+1),$J14/2,$M14,TRUE))/(1-2*_xlfn.NORM.DIST(0,$J14/2,$M14,TRUE))*$D14+($K14="Steady Growth")*(AND(FH$6&gt;=$F14,FH$6&lt;=$H14)*((FH$6-$F14+1)/($J14*($J14+1)/2)*$D14))+($K14="custom")*CustCF!FB14</f>
        <v>0</v>
      </c>
      <c r="FI14" s="95">
        <f>($K14="Bell Curve")*(_xlfn.NORM.DIST(AND(FI$6&gt;=$F14,FI$6&lt;=$H14)*(FI$6-$F14+1),$J14/2,$M14,TRUE)-_xlfn.NORM.DIST(AND(FI$6&gt;=$F14,FI$6&lt;=$H14)*(FH$6-$F14+1),$J14/2,$M14,TRUE))/(1-2*_xlfn.NORM.DIST(0,$J14/2,$M14,TRUE))*$D14+($K14="Steady Growth")*(AND(FI$6&gt;=$F14,FI$6&lt;=$H14)*((FI$6-$F14+1)/($J14*($J14+1)/2)*$D14))+($K14="custom")*CustCF!FC14</f>
        <v>0</v>
      </c>
      <c r="FJ14" s="95">
        <f>($K14="Bell Curve")*(_xlfn.NORM.DIST(AND(FJ$6&gt;=$F14,FJ$6&lt;=$H14)*(FJ$6-$F14+1),$J14/2,$M14,TRUE)-_xlfn.NORM.DIST(AND(FJ$6&gt;=$F14,FJ$6&lt;=$H14)*(FI$6-$F14+1),$J14/2,$M14,TRUE))/(1-2*_xlfn.NORM.DIST(0,$J14/2,$M14,TRUE))*$D14+($K14="Steady Growth")*(AND(FJ$6&gt;=$F14,FJ$6&lt;=$H14)*((FJ$6-$F14+1)/($J14*($J14+1)/2)*$D14))+($K14="custom")*CustCF!FD14</f>
        <v>0</v>
      </c>
      <c r="FK14" s="95">
        <f>($K14="Bell Curve")*(_xlfn.NORM.DIST(AND(FK$6&gt;=$F14,FK$6&lt;=$H14)*(FK$6-$F14+1),$J14/2,$M14,TRUE)-_xlfn.NORM.DIST(AND(FK$6&gt;=$F14,FK$6&lt;=$H14)*(FJ$6-$F14+1),$J14/2,$M14,TRUE))/(1-2*_xlfn.NORM.DIST(0,$J14/2,$M14,TRUE))*$D14+($K14="Steady Growth")*(AND(FK$6&gt;=$F14,FK$6&lt;=$H14)*((FK$6-$F14+1)/($J14*($J14+1)/2)*$D14))+($K14="custom")*CustCF!FE14</f>
        <v>0</v>
      </c>
      <c r="FL14" s="95">
        <f>($K14="Bell Curve")*(_xlfn.NORM.DIST(AND(FL$6&gt;=$F14,FL$6&lt;=$H14)*(FL$6-$F14+1),$J14/2,$M14,TRUE)-_xlfn.NORM.DIST(AND(FL$6&gt;=$F14,FL$6&lt;=$H14)*(FK$6-$F14+1),$J14/2,$M14,TRUE))/(1-2*_xlfn.NORM.DIST(0,$J14/2,$M14,TRUE))*$D14+($K14="Steady Growth")*(AND(FL$6&gt;=$F14,FL$6&lt;=$H14)*((FL$6-$F14+1)/($J14*($J14+1)/2)*$D14))+($K14="custom")*CustCF!FF14</f>
        <v>0</v>
      </c>
      <c r="FM14" s="95">
        <f>($K14="Bell Curve")*(_xlfn.NORM.DIST(AND(FM$6&gt;=$F14,FM$6&lt;=$H14)*(FM$6-$F14+1),$J14/2,$M14,TRUE)-_xlfn.NORM.DIST(AND(FM$6&gt;=$F14,FM$6&lt;=$H14)*(FL$6-$F14+1),$J14/2,$M14,TRUE))/(1-2*_xlfn.NORM.DIST(0,$J14/2,$M14,TRUE))*$D14+($K14="Steady Growth")*(AND(FM$6&gt;=$F14,FM$6&lt;=$H14)*((FM$6-$F14+1)/($J14*($J14+1)/2)*$D14))+($K14="custom")*CustCF!FG14</f>
        <v>0</v>
      </c>
      <c r="FN14" s="95">
        <f>($K14="Bell Curve")*(_xlfn.NORM.DIST(AND(FN$6&gt;=$F14,FN$6&lt;=$H14)*(FN$6-$F14+1),$J14/2,$M14,TRUE)-_xlfn.NORM.DIST(AND(FN$6&gt;=$F14,FN$6&lt;=$H14)*(FM$6-$F14+1),$J14/2,$M14,TRUE))/(1-2*_xlfn.NORM.DIST(0,$J14/2,$M14,TRUE))*$D14+($K14="Steady Growth")*(AND(FN$6&gt;=$F14,FN$6&lt;=$H14)*((FN$6-$F14+1)/($J14*($J14+1)/2)*$D14))+($K14="custom")*CustCF!FH14</f>
        <v>0</v>
      </c>
      <c r="FO14" s="95">
        <f>($K14="Bell Curve")*(_xlfn.NORM.DIST(AND(FO$6&gt;=$F14,FO$6&lt;=$H14)*(FO$6-$F14+1),$J14/2,$M14,TRUE)-_xlfn.NORM.DIST(AND(FO$6&gt;=$F14,FO$6&lt;=$H14)*(FN$6-$F14+1),$J14/2,$M14,TRUE))/(1-2*_xlfn.NORM.DIST(0,$J14/2,$M14,TRUE))*$D14+($K14="Steady Growth")*(AND(FO$6&gt;=$F14,FO$6&lt;=$H14)*((FO$6-$F14+1)/($J14*($J14+1)/2)*$D14))+($K14="custom")*CustCF!FI14</f>
        <v>0</v>
      </c>
      <c r="FP14" s="95">
        <f>($K14="Bell Curve")*(_xlfn.NORM.DIST(AND(FP$6&gt;=$F14,FP$6&lt;=$H14)*(FP$6-$F14+1),$J14/2,$M14,TRUE)-_xlfn.NORM.DIST(AND(FP$6&gt;=$F14,FP$6&lt;=$H14)*(FO$6-$F14+1),$J14/2,$M14,TRUE))/(1-2*_xlfn.NORM.DIST(0,$J14/2,$M14,TRUE))*$D14+($K14="Steady Growth")*(AND(FP$6&gt;=$F14,FP$6&lt;=$H14)*((FP$6-$F14+1)/($J14*($J14+1)/2)*$D14))+($K14="custom")*CustCF!FJ14</f>
        <v>0</v>
      </c>
      <c r="FQ14" s="95">
        <f>($K14="Bell Curve")*(_xlfn.NORM.DIST(AND(FQ$6&gt;=$F14,FQ$6&lt;=$H14)*(FQ$6-$F14+1),$J14/2,$M14,TRUE)-_xlfn.NORM.DIST(AND(FQ$6&gt;=$F14,FQ$6&lt;=$H14)*(FP$6-$F14+1),$J14/2,$M14,TRUE))/(1-2*_xlfn.NORM.DIST(0,$J14/2,$M14,TRUE))*$D14+($K14="Steady Growth")*(AND(FQ$6&gt;=$F14,FQ$6&lt;=$H14)*((FQ$6-$F14+1)/($J14*($J14+1)/2)*$D14))+($K14="custom")*CustCF!FK14</f>
        <v>0</v>
      </c>
      <c r="FR14" s="95">
        <f>($K14="Bell Curve")*(_xlfn.NORM.DIST(AND(FR$6&gt;=$F14,FR$6&lt;=$H14)*(FR$6-$F14+1),$J14/2,$M14,TRUE)-_xlfn.NORM.DIST(AND(FR$6&gt;=$F14,FR$6&lt;=$H14)*(FQ$6-$F14+1),$J14/2,$M14,TRUE))/(1-2*_xlfn.NORM.DIST(0,$J14/2,$M14,TRUE))*$D14+($K14="Steady Growth")*(AND(FR$6&gt;=$F14,FR$6&lt;=$H14)*((FR$6-$F14+1)/($J14*($J14+1)/2)*$D14))+($K14="custom")*CustCF!FL14</f>
        <v>0</v>
      </c>
      <c r="FS14" s="95">
        <f>($K14="Bell Curve")*(_xlfn.NORM.DIST(AND(FS$6&gt;=$F14,FS$6&lt;=$H14)*(FS$6-$F14+1),$J14/2,$M14,TRUE)-_xlfn.NORM.DIST(AND(FS$6&gt;=$F14,FS$6&lt;=$H14)*(FR$6-$F14+1),$J14/2,$M14,TRUE))/(1-2*_xlfn.NORM.DIST(0,$J14/2,$M14,TRUE))*$D14+($K14="Steady Growth")*(AND(FS$6&gt;=$F14,FS$6&lt;=$H14)*((FS$6-$F14+1)/($J14*($J14+1)/2)*$D14))+($K14="custom")*CustCF!FM14</f>
        <v>0</v>
      </c>
      <c r="FT14" s="95">
        <f>($K14="Bell Curve")*(_xlfn.NORM.DIST(AND(FT$6&gt;=$F14,FT$6&lt;=$H14)*(FT$6-$F14+1),$J14/2,$M14,TRUE)-_xlfn.NORM.DIST(AND(FT$6&gt;=$F14,FT$6&lt;=$H14)*(FS$6-$F14+1),$J14/2,$M14,TRUE))/(1-2*_xlfn.NORM.DIST(0,$J14/2,$M14,TRUE))*$D14+($K14="Steady Growth")*(AND(FT$6&gt;=$F14,FT$6&lt;=$H14)*((FT$6-$F14+1)/($J14*($J14+1)/2)*$D14))+($K14="custom")*CustCF!FN14</f>
        <v>0</v>
      </c>
      <c r="FU14" s="95">
        <f>($K14="Bell Curve")*(_xlfn.NORM.DIST(AND(FU$6&gt;=$F14,FU$6&lt;=$H14)*(FU$6-$F14+1),$J14/2,$M14,TRUE)-_xlfn.NORM.DIST(AND(FU$6&gt;=$F14,FU$6&lt;=$H14)*(FT$6-$F14+1),$J14/2,$M14,TRUE))/(1-2*_xlfn.NORM.DIST(0,$J14/2,$M14,TRUE))*$D14+($K14="Steady Growth")*(AND(FU$6&gt;=$F14,FU$6&lt;=$H14)*((FU$6-$F14+1)/($J14*($J14+1)/2)*$D14))+($K14="custom")*CustCF!FO14</f>
        <v>0</v>
      </c>
      <c r="FV14" s="95">
        <f>($K14="Bell Curve")*(_xlfn.NORM.DIST(AND(FV$6&gt;=$F14,FV$6&lt;=$H14)*(FV$6-$F14+1),$J14/2,$M14,TRUE)-_xlfn.NORM.DIST(AND(FV$6&gt;=$F14,FV$6&lt;=$H14)*(FU$6-$F14+1),$J14/2,$M14,TRUE))/(1-2*_xlfn.NORM.DIST(0,$J14/2,$M14,TRUE))*$D14+($K14="Steady Growth")*(AND(FV$6&gt;=$F14,FV$6&lt;=$H14)*((FV$6-$F14+1)/($J14*($J14+1)/2)*$D14))+($K14="custom")*CustCF!FP14</f>
        <v>0</v>
      </c>
      <c r="FW14" s="95">
        <f>($K14="Bell Curve")*(_xlfn.NORM.DIST(AND(FW$6&gt;=$F14,FW$6&lt;=$H14)*(FW$6-$F14+1),$J14/2,$M14,TRUE)-_xlfn.NORM.DIST(AND(FW$6&gt;=$F14,FW$6&lt;=$H14)*(FV$6-$F14+1),$J14/2,$M14,TRUE))/(1-2*_xlfn.NORM.DIST(0,$J14/2,$M14,TRUE))*$D14+($K14="Steady Growth")*(AND(FW$6&gt;=$F14,FW$6&lt;=$H14)*((FW$6-$F14+1)/($J14*($J14+1)/2)*$D14))+($K14="custom")*CustCF!FQ14</f>
        <v>0</v>
      </c>
      <c r="FX14" s="95">
        <f>($K14="Bell Curve")*(_xlfn.NORM.DIST(AND(FX$6&gt;=$F14,FX$6&lt;=$H14)*(FX$6-$F14+1),$J14/2,$M14,TRUE)-_xlfn.NORM.DIST(AND(FX$6&gt;=$F14,FX$6&lt;=$H14)*(FW$6-$F14+1),$J14/2,$M14,TRUE))/(1-2*_xlfn.NORM.DIST(0,$J14/2,$M14,TRUE))*$D14+($K14="Steady Growth")*(AND(FX$6&gt;=$F14,FX$6&lt;=$H14)*((FX$6-$F14+1)/($J14*($J14+1)/2)*$D14))+($K14="custom")*CustCF!FR14</f>
        <v>0</v>
      </c>
      <c r="FY14" s="95">
        <f>($K14="Bell Curve")*(_xlfn.NORM.DIST(AND(FY$6&gt;=$F14,FY$6&lt;=$H14)*(FY$6-$F14+1),$J14/2,$M14,TRUE)-_xlfn.NORM.DIST(AND(FY$6&gt;=$F14,FY$6&lt;=$H14)*(FX$6-$F14+1),$J14/2,$M14,TRUE))/(1-2*_xlfn.NORM.DIST(0,$J14/2,$M14,TRUE))*$D14+($K14="Steady Growth")*(AND(FY$6&gt;=$F14,FY$6&lt;=$H14)*((FY$6-$F14+1)/($J14*($J14+1)/2)*$D14))+($K14="custom")*CustCF!FS14</f>
        <v>0</v>
      </c>
      <c r="FZ14" s="95">
        <f>($K14="Bell Curve")*(_xlfn.NORM.DIST(AND(FZ$6&gt;=$F14,FZ$6&lt;=$H14)*(FZ$6-$F14+1),$J14/2,$M14,TRUE)-_xlfn.NORM.DIST(AND(FZ$6&gt;=$F14,FZ$6&lt;=$H14)*(FY$6-$F14+1),$J14/2,$M14,TRUE))/(1-2*_xlfn.NORM.DIST(0,$J14/2,$M14,TRUE))*$D14+($K14="Steady Growth")*(AND(FZ$6&gt;=$F14,FZ$6&lt;=$H14)*((FZ$6-$F14+1)/($J14*($J14+1)/2)*$D14))+($K14="custom")*CustCF!FT14</f>
        <v>0</v>
      </c>
      <c r="GA14" s="95">
        <f>($K14="Bell Curve")*(_xlfn.NORM.DIST(AND(GA$6&gt;=$F14,GA$6&lt;=$H14)*(GA$6-$F14+1),$J14/2,$M14,TRUE)-_xlfn.NORM.DIST(AND(GA$6&gt;=$F14,GA$6&lt;=$H14)*(FZ$6-$F14+1),$J14/2,$M14,TRUE))/(1-2*_xlfn.NORM.DIST(0,$J14/2,$M14,TRUE))*$D14+($K14="Steady Growth")*(AND(GA$6&gt;=$F14,GA$6&lt;=$H14)*((GA$6-$F14+1)/($J14*($J14+1)/2)*$D14))+($K14="custom")*CustCF!FU14</f>
        <v>0</v>
      </c>
      <c r="GB14" s="95">
        <f>($K14="Bell Curve")*(_xlfn.NORM.DIST(AND(GB$6&gt;=$F14,GB$6&lt;=$H14)*(GB$6-$F14+1),$J14/2,$M14,TRUE)-_xlfn.NORM.DIST(AND(GB$6&gt;=$F14,GB$6&lt;=$H14)*(GA$6-$F14+1),$J14/2,$M14,TRUE))/(1-2*_xlfn.NORM.DIST(0,$J14/2,$M14,TRUE))*$D14+($K14="Steady Growth")*(AND(GB$6&gt;=$F14,GB$6&lt;=$H14)*((GB$6-$F14+1)/($J14*($J14+1)/2)*$D14))+($K14="custom")*CustCF!FV14</f>
        <v>0</v>
      </c>
      <c r="GC14" s="95">
        <f>($K14="Bell Curve")*(_xlfn.NORM.DIST(AND(GC$6&gt;=$F14,GC$6&lt;=$H14)*(GC$6-$F14+1),$J14/2,$M14,TRUE)-_xlfn.NORM.DIST(AND(GC$6&gt;=$F14,GC$6&lt;=$H14)*(GB$6-$F14+1),$J14/2,$M14,TRUE))/(1-2*_xlfn.NORM.DIST(0,$J14/2,$M14,TRUE))*$D14+($K14="Steady Growth")*(AND(GC$6&gt;=$F14,GC$6&lt;=$H14)*((GC$6-$F14+1)/($J14*($J14+1)/2)*$D14))+($K14="custom")*CustCF!FW14</f>
        <v>0</v>
      </c>
      <c r="GD14" s="95">
        <f>($K14="Bell Curve")*(_xlfn.NORM.DIST(AND(GD$6&gt;=$F14,GD$6&lt;=$H14)*(GD$6-$F14+1),$J14/2,$M14,TRUE)-_xlfn.NORM.DIST(AND(GD$6&gt;=$F14,GD$6&lt;=$H14)*(GC$6-$F14+1),$J14/2,$M14,TRUE))/(1-2*_xlfn.NORM.DIST(0,$J14/2,$M14,TRUE))*$D14+($K14="Steady Growth")*(AND(GD$6&gt;=$F14,GD$6&lt;=$H14)*((GD$6-$F14+1)/($J14*($J14+1)/2)*$D14))+($K14="custom")*CustCF!FX14</f>
        <v>0</v>
      </c>
      <c r="GE14" s="95">
        <f>($K14="Bell Curve")*(_xlfn.NORM.DIST(AND(GE$6&gt;=$F14,GE$6&lt;=$H14)*(GE$6-$F14+1),$J14/2,$M14,TRUE)-_xlfn.NORM.DIST(AND(GE$6&gt;=$F14,GE$6&lt;=$H14)*(GD$6-$F14+1),$J14/2,$M14,TRUE))/(1-2*_xlfn.NORM.DIST(0,$J14/2,$M14,TRUE))*$D14+($K14="Steady Growth")*(AND(GE$6&gt;=$F14,GE$6&lt;=$H14)*((GE$6-$F14+1)/($J14*($J14+1)/2)*$D14))+($K14="custom")*CustCF!FY14</f>
        <v>0</v>
      </c>
      <c r="GF14" s="95">
        <f>($K14="Bell Curve")*(_xlfn.NORM.DIST(AND(GF$6&gt;=$F14,GF$6&lt;=$H14)*(GF$6-$F14+1),$J14/2,$M14,TRUE)-_xlfn.NORM.DIST(AND(GF$6&gt;=$F14,GF$6&lt;=$H14)*(GE$6-$F14+1),$J14/2,$M14,TRUE))/(1-2*_xlfn.NORM.DIST(0,$J14/2,$M14,TRUE))*$D14+($K14="Steady Growth")*(AND(GF$6&gt;=$F14,GF$6&lt;=$H14)*((GF$6-$F14+1)/($J14*($J14+1)/2)*$D14))+($K14="custom")*CustCF!FZ14</f>
        <v>0</v>
      </c>
      <c r="GG14" s="95">
        <f>($K14="Bell Curve")*(_xlfn.NORM.DIST(AND(GG$6&gt;=$F14,GG$6&lt;=$H14)*(GG$6-$F14+1),$J14/2,$M14,TRUE)-_xlfn.NORM.DIST(AND(GG$6&gt;=$F14,GG$6&lt;=$H14)*(GF$6-$F14+1),$J14/2,$M14,TRUE))/(1-2*_xlfn.NORM.DIST(0,$J14/2,$M14,TRUE))*$D14+($K14="Steady Growth")*(AND(GG$6&gt;=$F14,GG$6&lt;=$H14)*((GG$6-$F14+1)/($J14*($J14+1)/2)*$D14))+($K14="custom")*CustCF!GA14</f>
        <v>0</v>
      </c>
      <c r="GH14" s="95">
        <f>($K14="Bell Curve")*(_xlfn.NORM.DIST(AND(GH$6&gt;=$F14,GH$6&lt;=$H14)*(GH$6-$F14+1),$J14/2,$M14,TRUE)-_xlfn.NORM.DIST(AND(GH$6&gt;=$F14,GH$6&lt;=$H14)*(GG$6-$F14+1),$J14/2,$M14,TRUE))/(1-2*_xlfn.NORM.DIST(0,$J14/2,$M14,TRUE))*$D14+($K14="Steady Growth")*(AND(GH$6&gt;=$F14,GH$6&lt;=$H14)*((GH$6-$F14+1)/($J14*($J14+1)/2)*$D14))+($K14="custom")*CustCF!GB14</f>
        <v>0</v>
      </c>
      <c r="GI14" s="95">
        <f>($K14="Bell Curve")*(_xlfn.NORM.DIST(AND(GI$6&gt;=$F14,GI$6&lt;=$H14)*(GI$6-$F14+1),$J14/2,$M14,TRUE)-_xlfn.NORM.DIST(AND(GI$6&gt;=$F14,GI$6&lt;=$H14)*(GH$6-$F14+1),$J14/2,$M14,TRUE))/(1-2*_xlfn.NORM.DIST(0,$J14/2,$M14,TRUE))*$D14+($K14="Steady Growth")*(AND(GI$6&gt;=$F14,GI$6&lt;=$H14)*((GI$6-$F14+1)/($J14*($J14+1)/2)*$D14))+($K14="custom")*CustCF!GC14</f>
        <v>0</v>
      </c>
      <c r="GJ14" s="95">
        <f>($K14="Bell Curve")*(_xlfn.NORM.DIST(AND(GJ$6&gt;=$F14,GJ$6&lt;=$H14)*(GJ$6-$F14+1),$J14/2,$M14,TRUE)-_xlfn.NORM.DIST(AND(GJ$6&gt;=$F14,GJ$6&lt;=$H14)*(GI$6-$F14+1),$J14/2,$M14,TRUE))/(1-2*_xlfn.NORM.DIST(0,$J14/2,$M14,TRUE))*$D14+($K14="Steady Growth")*(AND(GJ$6&gt;=$F14,GJ$6&lt;=$H14)*((GJ$6-$F14+1)/($J14*($J14+1)/2)*$D14))+($K14="custom")*CustCF!GD14</f>
        <v>0</v>
      </c>
      <c r="GK14" s="95">
        <f>($K14="Bell Curve")*(_xlfn.NORM.DIST(AND(GK$6&gt;=$F14,GK$6&lt;=$H14)*(GK$6-$F14+1),$J14/2,$M14,TRUE)-_xlfn.NORM.DIST(AND(GK$6&gt;=$F14,GK$6&lt;=$H14)*(GJ$6-$F14+1),$J14/2,$M14,TRUE))/(1-2*_xlfn.NORM.DIST(0,$J14/2,$M14,TRUE))*$D14+($K14="Steady Growth")*(AND(GK$6&gt;=$F14,GK$6&lt;=$H14)*((GK$6-$F14+1)/($J14*($J14+1)/2)*$D14))+($K14="custom")*CustCF!GE14</f>
        <v>0</v>
      </c>
      <c r="GL14" s="95">
        <f>($K14="Bell Curve")*(_xlfn.NORM.DIST(AND(GL$6&gt;=$F14,GL$6&lt;=$H14)*(GL$6-$F14+1),$J14/2,$M14,TRUE)-_xlfn.NORM.DIST(AND(GL$6&gt;=$F14,GL$6&lt;=$H14)*(GK$6-$F14+1),$J14/2,$M14,TRUE))/(1-2*_xlfn.NORM.DIST(0,$J14/2,$M14,TRUE))*$D14+($K14="Steady Growth")*(AND(GL$6&gt;=$F14,GL$6&lt;=$H14)*((GL$6-$F14+1)/($J14*($J14+1)/2)*$D14))+($K14="custom")*CustCF!GF14</f>
        <v>0</v>
      </c>
      <c r="GM14" s="95">
        <f>($K14="Bell Curve")*(_xlfn.NORM.DIST(AND(GM$6&gt;=$F14,GM$6&lt;=$H14)*(GM$6-$F14+1),$J14/2,$M14,TRUE)-_xlfn.NORM.DIST(AND(GM$6&gt;=$F14,GM$6&lt;=$H14)*(GL$6-$F14+1),$J14/2,$M14,TRUE))/(1-2*_xlfn.NORM.DIST(0,$J14/2,$M14,TRUE))*$D14+($K14="Steady Growth")*(AND(GM$6&gt;=$F14,GM$6&lt;=$H14)*((GM$6-$F14+1)/($J14*($J14+1)/2)*$D14))+($K14="custom")*CustCF!GG14</f>
        <v>0</v>
      </c>
      <c r="GN14" s="268">
        <f>($K14="Bell Curve")*(_xlfn.NORM.DIST(AND(GN$6&gt;=$F14,GN$6&lt;=$H14)*(GN$6-$F14+1),$J14/2,$M14,TRUE)-_xlfn.NORM.DIST(AND(GN$6&gt;=$F14,GN$6&lt;=$H14)*(GM$6-$F14+1),$J14/2,$M14,TRUE))/(1-2*_xlfn.NORM.DIST(0,$J14/2,$M14,TRUE))*$D14+($K14="Steady Growth")*(AND(GN$6&gt;=$F14,GN$6&lt;=$H14)*((GN$6-$F14+1)/($J14*($J14+1)/2)*$D14))+($K14="custom")*CustCF!GH14</f>
        <v>0</v>
      </c>
      <c r="GO14" s="1"/>
      <c r="GP14" s="67"/>
    </row>
    <row r="15" spans="1:198" customFormat="1" hidden="1" outlineLevel="1" x14ac:dyDescent="0.75">
      <c r="A15" s="1"/>
      <c r="B15" s="1"/>
      <c r="C15" s="262">
        <f>Budget!P17</f>
        <v>0</v>
      </c>
      <c r="D15" s="19">
        <f>Budget!Q17</f>
        <v>0</v>
      </c>
      <c r="E15" s="19" t="str">
        <f t="shared" si="23"/>
        <v/>
      </c>
      <c r="F15" s="263">
        <v>0</v>
      </c>
      <c r="G15" s="257">
        <f>IF(L15="custom",CustCF!F15,INDEX($P$8:$GN$8,MATCH(F15,$P$6:$GN$6,0)))</f>
        <v>46053</v>
      </c>
      <c r="H15" s="263">
        <v>0</v>
      </c>
      <c r="I15" s="257">
        <f>IF(L15="custom",CustCF!G15,INDEX($P$8:$GN$8,MATCH(H15,$P$6:$GN$6,0)))</f>
        <v>46053</v>
      </c>
      <c r="J15" s="260">
        <f t="shared" si="24"/>
        <v>1</v>
      </c>
      <c r="K15" s="265" t="s">
        <v>116</v>
      </c>
      <c r="L15" s="266" t="s">
        <v>141</v>
      </c>
      <c r="M15" s="267">
        <f t="shared" si="25"/>
        <v>9</v>
      </c>
      <c r="N15" s="18">
        <f t="shared" si="15"/>
        <v>0</v>
      </c>
      <c r="O15" s="1372">
        <f t="shared" si="16"/>
        <v>0</v>
      </c>
      <c r="P15" s="95">
        <f>($K15="Bell Curve")*(_xlfn.NORM.DIST(AND(P$6&gt;=$F15,P$6&lt;=$H15)*(P$6-$F15+1),$J15/2,$M15,TRUE)-_xlfn.NORM.DIST(AND(P$6&gt;=$F15,P$6&lt;=$H15)*(O$6-$F15+1),$J15/2,$M15,TRUE))/(1-2*_xlfn.NORM.DIST(0,$J15/2,$M15,TRUE))*$D15+($K15="Steady Growth")*(AND(P$6&gt;=$F15,P$6&lt;=$H15)*((P$6-$F15+1)/($J15*($J15+1)/2)*$D15))+($K15="custom")*CustCF!J15</f>
        <v>0</v>
      </c>
      <c r="Q15" s="95">
        <f>($K15="Bell Curve")*(_xlfn.NORM.DIST(AND(Q$6&gt;=$F15,Q$6&lt;=$H15)*(Q$6-$F15+1),$J15/2,$M15,TRUE)-_xlfn.NORM.DIST(AND(Q$6&gt;=$F15,Q$6&lt;=$H15)*(P$6-$F15+1),$J15/2,$M15,TRUE))/(1-2*_xlfn.NORM.DIST(0,$J15/2,$M15,TRUE))*$D15+($K15="Steady Growth")*(AND(Q$6&gt;=$F15,Q$6&lt;=$H15)*((Q$6-$F15+1)/($J15*($J15+1)/2)*$D15))+($K15="custom")*CustCF!K15</f>
        <v>0</v>
      </c>
      <c r="R15" s="95">
        <f>($K15="Bell Curve")*(_xlfn.NORM.DIST(AND(R$6&gt;=$F15,R$6&lt;=$H15)*(R$6-$F15+1),$J15/2,$M15,TRUE)-_xlfn.NORM.DIST(AND(R$6&gt;=$F15,R$6&lt;=$H15)*(Q$6-$F15+1),$J15/2,$M15,TRUE))/(1-2*_xlfn.NORM.DIST(0,$J15/2,$M15,TRUE))*$D15+($K15="Steady Growth")*(AND(R$6&gt;=$F15,R$6&lt;=$H15)*((R$6-$F15+1)/($J15*($J15+1)/2)*$D15))+($K15="custom")*CustCF!L15</f>
        <v>0</v>
      </c>
      <c r="S15" s="95">
        <f>($K15="Bell Curve")*(_xlfn.NORM.DIST(AND(S$6&gt;=$F15,S$6&lt;=$H15)*(S$6-$F15+1),$J15/2,$M15,TRUE)-_xlfn.NORM.DIST(AND(S$6&gt;=$F15,S$6&lt;=$H15)*(R$6-$F15+1),$J15/2,$M15,TRUE))/(1-2*_xlfn.NORM.DIST(0,$J15/2,$M15,TRUE))*$D15+($K15="Steady Growth")*(AND(S$6&gt;=$F15,S$6&lt;=$H15)*((S$6-$F15+1)/($J15*($J15+1)/2)*$D15))+($K15="custom")*CustCF!M15</f>
        <v>0</v>
      </c>
      <c r="T15" s="95">
        <f>($K15="Bell Curve")*(_xlfn.NORM.DIST(AND(T$6&gt;=$F15,T$6&lt;=$H15)*(T$6-$F15+1),$J15/2,$M15,TRUE)-_xlfn.NORM.DIST(AND(T$6&gt;=$F15,T$6&lt;=$H15)*(S$6-$F15+1),$J15/2,$M15,TRUE))/(1-2*_xlfn.NORM.DIST(0,$J15/2,$M15,TRUE))*$D15+($K15="Steady Growth")*(AND(T$6&gt;=$F15,T$6&lt;=$H15)*((T$6-$F15+1)/($J15*($J15+1)/2)*$D15))+($K15="custom")*CustCF!N15</f>
        <v>0</v>
      </c>
      <c r="U15" s="95">
        <f>($K15="Bell Curve")*(_xlfn.NORM.DIST(AND(U$6&gt;=$F15,U$6&lt;=$H15)*(U$6-$F15+1),$J15/2,$M15,TRUE)-_xlfn.NORM.DIST(AND(U$6&gt;=$F15,U$6&lt;=$H15)*(T$6-$F15+1),$J15/2,$M15,TRUE))/(1-2*_xlfn.NORM.DIST(0,$J15/2,$M15,TRUE))*$D15+($K15="Steady Growth")*(AND(U$6&gt;=$F15,U$6&lt;=$H15)*((U$6-$F15+1)/($J15*($J15+1)/2)*$D15))+($K15="custom")*CustCF!O15</f>
        <v>0</v>
      </c>
      <c r="V15" s="95">
        <f>($K15="Bell Curve")*(_xlfn.NORM.DIST(AND(V$6&gt;=$F15,V$6&lt;=$H15)*(V$6-$F15+1),$J15/2,$M15,TRUE)-_xlfn.NORM.DIST(AND(V$6&gt;=$F15,V$6&lt;=$H15)*(U$6-$F15+1),$J15/2,$M15,TRUE))/(1-2*_xlfn.NORM.DIST(0,$J15/2,$M15,TRUE))*$D15+($K15="Steady Growth")*(AND(V$6&gt;=$F15,V$6&lt;=$H15)*((V$6-$F15+1)/($J15*($J15+1)/2)*$D15))+($K15="custom")*CustCF!P15</f>
        <v>0</v>
      </c>
      <c r="W15" s="95">
        <f>($K15="Bell Curve")*(_xlfn.NORM.DIST(AND(W$6&gt;=$F15,W$6&lt;=$H15)*(W$6-$F15+1),$J15/2,$M15,TRUE)-_xlfn.NORM.DIST(AND(W$6&gt;=$F15,W$6&lt;=$H15)*(V$6-$F15+1),$J15/2,$M15,TRUE))/(1-2*_xlfn.NORM.DIST(0,$J15/2,$M15,TRUE))*$D15+($K15="Steady Growth")*(AND(W$6&gt;=$F15,W$6&lt;=$H15)*((W$6-$F15+1)/($J15*($J15+1)/2)*$D15))+($K15="custom")*CustCF!Q15</f>
        <v>0</v>
      </c>
      <c r="X15" s="95">
        <f>($K15="Bell Curve")*(_xlfn.NORM.DIST(AND(X$6&gt;=$F15,X$6&lt;=$H15)*(X$6-$F15+1),$J15/2,$M15,TRUE)-_xlfn.NORM.DIST(AND(X$6&gt;=$F15,X$6&lt;=$H15)*(W$6-$F15+1),$J15/2,$M15,TRUE))/(1-2*_xlfn.NORM.DIST(0,$J15/2,$M15,TRUE))*$D15+($K15="Steady Growth")*(AND(X$6&gt;=$F15,X$6&lt;=$H15)*((X$6-$F15+1)/($J15*($J15+1)/2)*$D15))+($K15="custom")*CustCF!R15</f>
        <v>0</v>
      </c>
      <c r="Y15" s="95">
        <f>($K15="Bell Curve")*(_xlfn.NORM.DIST(AND(Y$6&gt;=$F15,Y$6&lt;=$H15)*(Y$6-$F15+1),$J15/2,$M15,TRUE)-_xlfn.NORM.DIST(AND(Y$6&gt;=$F15,Y$6&lt;=$H15)*(X$6-$F15+1),$J15/2,$M15,TRUE))/(1-2*_xlfn.NORM.DIST(0,$J15/2,$M15,TRUE))*$D15+($K15="Steady Growth")*(AND(Y$6&gt;=$F15,Y$6&lt;=$H15)*((Y$6-$F15+1)/($J15*($J15+1)/2)*$D15))+($K15="custom")*CustCF!S15</f>
        <v>0</v>
      </c>
      <c r="Z15" s="95">
        <f>($K15="Bell Curve")*(_xlfn.NORM.DIST(AND(Z$6&gt;=$F15,Z$6&lt;=$H15)*(Z$6-$F15+1),$J15/2,$M15,TRUE)-_xlfn.NORM.DIST(AND(Z$6&gt;=$F15,Z$6&lt;=$H15)*(Y$6-$F15+1),$J15/2,$M15,TRUE))/(1-2*_xlfn.NORM.DIST(0,$J15/2,$M15,TRUE))*$D15+($K15="Steady Growth")*(AND(Z$6&gt;=$F15,Z$6&lt;=$H15)*((Z$6-$F15+1)/($J15*($J15+1)/2)*$D15))+($K15="custom")*CustCF!T15</f>
        <v>0</v>
      </c>
      <c r="AA15" s="95">
        <f>($K15="Bell Curve")*(_xlfn.NORM.DIST(AND(AA$6&gt;=$F15,AA$6&lt;=$H15)*(AA$6-$F15+1),$J15/2,$M15,TRUE)-_xlfn.NORM.DIST(AND(AA$6&gt;=$F15,AA$6&lt;=$H15)*(Z$6-$F15+1),$J15/2,$M15,TRUE))/(1-2*_xlfn.NORM.DIST(0,$J15/2,$M15,TRUE))*$D15+($K15="Steady Growth")*(AND(AA$6&gt;=$F15,AA$6&lt;=$H15)*((AA$6-$F15+1)/($J15*($J15+1)/2)*$D15))+($K15="custom")*CustCF!U15</f>
        <v>0</v>
      </c>
      <c r="AB15" s="95">
        <f>($K15="Bell Curve")*(_xlfn.NORM.DIST(AND(AB$6&gt;=$F15,AB$6&lt;=$H15)*(AB$6-$F15+1),$J15/2,$M15,TRUE)-_xlfn.NORM.DIST(AND(AB$6&gt;=$F15,AB$6&lt;=$H15)*(AA$6-$F15+1),$J15/2,$M15,TRUE))/(1-2*_xlfn.NORM.DIST(0,$J15/2,$M15,TRUE))*$D15+($K15="Steady Growth")*(AND(AB$6&gt;=$F15,AB$6&lt;=$H15)*((AB$6-$F15+1)/($J15*($J15+1)/2)*$D15))+($K15="custom")*CustCF!V15</f>
        <v>0</v>
      </c>
      <c r="AC15" s="95">
        <f>($K15="Bell Curve")*(_xlfn.NORM.DIST(AND(AC$6&gt;=$F15,AC$6&lt;=$H15)*(AC$6-$F15+1),$J15/2,$M15,TRUE)-_xlfn.NORM.DIST(AND(AC$6&gt;=$F15,AC$6&lt;=$H15)*(AB$6-$F15+1),$J15/2,$M15,TRUE))/(1-2*_xlfn.NORM.DIST(0,$J15/2,$M15,TRUE))*$D15+($K15="Steady Growth")*(AND(AC$6&gt;=$F15,AC$6&lt;=$H15)*((AC$6-$F15+1)/($J15*($J15+1)/2)*$D15))+($K15="custom")*CustCF!W15</f>
        <v>0</v>
      </c>
      <c r="AD15" s="95">
        <f>($K15="Bell Curve")*(_xlfn.NORM.DIST(AND(AD$6&gt;=$F15,AD$6&lt;=$H15)*(AD$6-$F15+1),$J15/2,$M15,TRUE)-_xlfn.NORM.DIST(AND(AD$6&gt;=$F15,AD$6&lt;=$H15)*(AC$6-$F15+1),$J15/2,$M15,TRUE))/(1-2*_xlfn.NORM.DIST(0,$J15/2,$M15,TRUE))*$D15+($K15="Steady Growth")*(AND(AD$6&gt;=$F15,AD$6&lt;=$H15)*((AD$6-$F15+1)/($J15*($J15+1)/2)*$D15))+($K15="custom")*CustCF!X15</f>
        <v>0</v>
      </c>
      <c r="AE15" s="95">
        <f>($K15="Bell Curve")*(_xlfn.NORM.DIST(AND(AE$6&gt;=$F15,AE$6&lt;=$H15)*(AE$6-$F15+1),$J15/2,$M15,TRUE)-_xlfn.NORM.DIST(AND(AE$6&gt;=$F15,AE$6&lt;=$H15)*(AD$6-$F15+1),$J15/2,$M15,TRUE))/(1-2*_xlfn.NORM.DIST(0,$J15/2,$M15,TRUE))*$D15+($K15="Steady Growth")*(AND(AE$6&gt;=$F15,AE$6&lt;=$H15)*((AE$6-$F15+1)/($J15*($J15+1)/2)*$D15))+($K15="custom")*CustCF!Y15</f>
        <v>0</v>
      </c>
      <c r="AF15" s="95">
        <f>($K15="Bell Curve")*(_xlfn.NORM.DIST(AND(AF$6&gt;=$F15,AF$6&lt;=$H15)*(AF$6-$F15+1),$J15/2,$M15,TRUE)-_xlfn.NORM.DIST(AND(AF$6&gt;=$F15,AF$6&lt;=$H15)*(AE$6-$F15+1),$J15/2,$M15,TRUE))/(1-2*_xlfn.NORM.DIST(0,$J15/2,$M15,TRUE))*$D15+($K15="Steady Growth")*(AND(AF$6&gt;=$F15,AF$6&lt;=$H15)*((AF$6-$F15+1)/($J15*($J15+1)/2)*$D15))+($K15="custom")*CustCF!Z15</f>
        <v>0</v>
      </c>
      <c r="AG15" s="95">
        <f>($K15="Bell Curve")*(_xlfn.NORM.DIST(AND(AG$6&gt;=$F15,AG$6&lt;=$H15)*(AG$6-$F15+1),$J15/2,$M15,TRUE)-_xlfn.NORM.DIST(AND(AG$6&gt;=$F15,AG$6&lt;=$H15)*(AF$6-$F15+1),$J15/2,$M15,TRUE))/(1-2*_xlfn.NORM.DIST(0,$J15/2,$M15,TRUE))*$D15+($K15="Steady Growth")*(AND(AG$6&gt;=$F15,AG$6&lt;=$H15)*((AG$6-$F15+1)/($J15*($J15+1)/2)*$D15))+($K15="custom")*CustCF!AA15</f>
        <v>0</v>
      </c>
      <c r="AH15" s="95">
        <f>($K15="Bell Curve")*(_xlfn.NORM.DIST(AND(AH$6&gt;=$F15,AH$6&lt;=$H15)*(AH$6-$F15+1),$J15/2,$M15,TRUE)-_xlfn.NORM.DIST(AND(AH$6&gt;=$F15,AH$6&lt;=$H15)*(AG$6-$F15+1),$J15/2,$M15,TRUE))/(1-2*_xlfn.NORM.DIST(0,$J15/2,$M15,TRUE))*$D15+($K15="Steady Growth")*(AND(AH$6&gt;=$F15,AH$6&lt;=$H15)*((AH$6-$F15+1)/($J15*($J15+1)/2)*$D15))+($K15="custom")*CustCF!AB15</f>
        <v>0</v>
      </c>
      <c r="AI15" s="95">
        <f>($K15="Bell Curve")*(_xlfn.NORM.DIST(AND(AI$6&gt;=$F15,AI$6&lt;=$H15)*(AI$6-$F15+1),$J15/2,$M15,TRUE)-_xlfn.NORM.DIST(AND(AI$6&gt;=$F15,AI$6&lt;=$H15)*(AH$6-$F15+1),$J15/2,$M15,TRUE))/(1-2*_xlfn.NORM.DIST(0,$J15/2,$M15,TRUE))*$D15+($K15="Steady Growth")*(AND(AI$6&gt;=$F15,AI$6&lt;=$H15)*((AI$6-$F15+1)/($J15*($J15+1)/2)*$D15))+($K15="custom")*CustCF!AC15</f>
        <v>0</v>
      </c>
      <c r="AJ15" s="95">
        <f>($K15="Bell Curve")*(_xlfn.NORM.DIST(AND(AJ$6&gt;=$F15,AJ$6&lt;=$H15)*(AJ$6-$F15+1),$J15/2,$M15,TRUE)-_xlfn.NORM.DIST(AND(AJ$6&gt;=$F15,AJ$6&lt;=$H15)*(AI$6-$F15+1),$J15/2,$M15,TRUE))/(1-2*_xlfn.NORM.DIST(0,$J15/2,$M15,TRUE))*$D15+($K15="Steady Growth")*(AND(AJ$6&gt;=$F15,AJ$6&lt;=$H15)*((AJ$6-$F15+1)/($J15*($J15+1)/2)*$D15))+($K15="custom")*CustCF!AD15</f>
        <v>0</v>
      </c>
      <c r="AK15" s="95">
        <f>($K15="Bell Curve")*(_xlfn.NORM.DIST(AND(AK$6&gt;=$F15,AK$6&lt;=$H15)*(AK$6-$F15+1),$J15/2,$M15,TRUE)-_xlfn.NORM.DIST(AND(AK$6&gt;=$F15,AK$6&lt;=$H15)*(AJ$6-$F15+1),$J15/2,$M15,TRUE))/(1-2*_xlfn.NORM.DIST(0,$J15/2,$M15,TRUE))*$D15+($K15="Steady Growth")*(AND(AK$6&gt;=$F15,AK$6&lt;=$H15)*((AK$6-$F15+1)/($J15*($J15+1)/2)*$D15))+($K15="custom")*CustCF!AE15</f>
        <v>0</v>
      </c>
      <c r="AL15" s="95">
        <f>($K15="Bell Curve")*(_xlfn.NORM.DIST(AND(AL$6&gt;=$F15,AL$6&lt;=$H15)*(AL$6-$F15+1),$J15/2,$M15,TRUE)-_xlfn.NORM.DIST(AND(AL$6&gt;=$F15,AL$6&lt;=$H15)*(AK$6-$F15+1),$J15/2,$M15,TRUE))/(1-2*_xlfn.NORM.DIST(0,$J15/2,$M15,TRUE))*$D15+($K15="Steady Growth")*(AND(AL$6&gt;=$F15,AL$6&lt;=$H15)*((AL$6-$F15+1)/($J15*($J15+1)/2)*$D15))+($K15="custom")*CustCF!AF15</f>
        <v>0</v>
      </c>
      <c r="AM15" s="95">
        <f>($K15="Bell Curve")*(_xlfn.NORM.DIST(AND(AM$6&gt;=$F15,AM$6&lt;=$H15)*(AM$6-$F15+1),$J15/2,$M15,TRUE)-_xlfn.NORM.DIST(AND(AM$6&gt;=$F15,AM$6&lt;=$H15)*(AL$6-$F15+1),$J15/2,$M15,TRUE))/(1-2*_xlfn.NORM.DIST(0,$J15/2,$M15,TRUE))*$D15+($K15="Steady Growth")*(AND(AM$6&gt;=$F15,AM$6&lt;=$H15)*((AM$6-$F15+1)/($J15*($J15+1)/2)*$D15))+($K15="custom")*CustCF!AG15</f>
        <v>0</v>
      </c>
      <c r="AN15" s="95">
        <f>($K15="Bell Curve")*(_xlfn.NORM.DIST(AND(AN$6&gt;=$F15,AN$6&lt;=$H15)*(AN$6-$F15+1),$J15/2,$M15,TRUE)-_xlfn.NORM.DIST(AND(AN$6&gt;=$F15,AN$6&lt;=$H15)*(AM$6-$F15+1),$J15/2,$M15,TRUE))/(1-2*_xlfn.NORM.DIST(0,$J15/2,$M15,TRUE))*$D15+($K15="Steady Growth")*(AND(AN$6&gt;=$F15,AN$6&lt;=$H15)*((AN$6-$F15+1)/($J15*($J15+1)/2)*$D15))+($K15="custom")*CustCF!AH15</f>
        <v>0</v>
      </c>
      <c r="AO15" s="95">
        <f>($K15="Bell Curve")*(_xlfn.NORM.DIST(AND(AO$6&gt;=$F15,AO$6&lt;=$H15)*(AO$6-$F15+1),$J15/2,$M15,TRUE)-_xlfn.NORM.DIST(AND(AO$6&gt;=$F15,AO$6&lt;=$H15)*(AN$6-$F15+1),$J15/2,$M15,TRUE))/(1-2*_xlfn.NORM.DIST(0,$J15/2,$M15,TRUE))*$D15+($K15="Steady Growth")*(AND(AO$6&gt;=$F15,AO$6&lt;=$H15)*((AO$6-$F15+1)/($J15*($J15+1)/2)*$D15))+($K15="custom")*CustCF!AI15</f>
        <v>0</v>
      </c>
      <c r="AP15" s="95">
        <f>($K15="Bell Curve")*(_xlfn.NORM.DIST(AND(AP$6&gt;=$F15,AP$6&lt;=$H15)*(AP$6-$F15+1),$J15/2,$M15,TRUE)-_xlfn.NORM.DIST(AND(AP$6&gt;=$F15,AP$6&lt;=$H15)*(AO$6-$F15+1),$J15/2,$M15,TRUE))/(1-2*_xlfn.NORM.DIST(0,$J15/2,$M15,TRUE))*$D15+($K15="Steady Growth")*(AND(AP$6&gt;=$F15,AP$6&lt;=$H15)*((AP$6-$F15+1)/($J15*($J15+1)/2)*$D15))+($K15="custom")*CustCF!AJ15</f>
        <v>0</v>
      </c>
      <c r="AQ15" s="95">
        <f>($K15="Bell Curve")*(_xlfn.NORM.DIST(AND(AQ$6&gt;=$F15,AQ$6&lt;=$H15)*(AQ$6-$F15+1),$J15/2,$M15,TRUE)-_xlfn.NORM.DIST(AND(AQ$6&gt;=$F15,AQ$6&lt;=$H15)*(AP$6-$F15+1),$J15/2,$M15,TRUE))/(1-2*_xlfn.NORM.DIST(0,$J15/2,$M15,TRUE))*$D15+($K15="Steady Growth")*(AND(AQ$6&gt;=$F15,AQ$6&lt;=$H15)*((AQ$6-$F15+1)/($J15*($J15+1)/2)*$D15))+($K15="custom")*CustCF!AK15</f>
        <v>0</v>
      </c>
      <c r="AR15" s="95">
        <f>($K15="Bell Curve")*(_xlfn.NORM.DIST(AND(AR$6&gt;=$F15,AR$6&lt;=$H15)*(AR$6-$F15+1),$J15/2,$M15,TRUE)-_xlfn.NORM.DIST(AND(AR$6&gt;=$F15,AR$6&lt;=$H15)*(AQ$6-$F15+1),$J15/2,$M15,TRUE))/(1-2*_xlfn.NORM.DIST(0,$J15/2,$M15,TRUE))*$D15+($K15="Steady Growth")*(AND(AR$6&gt;=$F15,AR$6&lt;=$H15)*((AR$6-$F15+1)/($J15*($J15+1)/2)*$D15))+($K15="custom")*CustCF!AL15</f>
        <v>0</v>
      </c>
      <c r="AS15" s="95">
        <f>($K15="Bell Curve")*(_xlfn.NORM.DIST(AND(AS$6&gt;=$F15,AS$6&lt;=$H15)*(AS$6-$F15+1),$J15/2,$M15,TRUE)-_xlfn.NORM.DIST(AND(AS$6&gt;=$F15,AS$6&lt;=$H15)*(AR$6-$F15+1),$J15/2,$M15,TRUE))/(1-2*_xlfn.NORM.DIST(0,$J15/2,$M15,TRUE))*$D15+($K15="Steady Growth")*(AND(AS$6&gt;=$F15,AS$6&lt;=$H15)*((AS$6-$F15+1)/($J15*($J15+1)/2)*$D15))+($K15="custom")*CustCF!AM15</f>
        <v>0</v>
      </c>
      <c r="AT15" s="95">
        <f>($K15="Bell Curve")*(_xlfn.NORM.DIST(AND(AT$6&gt;=$F15,AT$6&lt;=$H15)*(AT$6-$F15+1),$J15/2,$M15,TRUE)-_xlfn.NORM.DIST(AND(AT$6&gt;=$F15,AT$6&lt;=$H15)*(AS$6-$F15+1),$J15/2,$M15,TRUE))/(1-2*_xlfn.NORM.DIST(0,$J15/2,$M15,TRUE))*$D15+($K15="Steady Growth")*(AND(AT$6&gt;=$F15,AT$6&lt;=$H15)*((AT$6-$F15+1)/($J15*($J15+1)/2)*$D15))+($K15="custom")*CustCF!AN15</f>
        <v>0</v>
      </c>
      <c r="AU15" s="95">
        <f>($K15="Bell Curve")*(_xlfn.NORM.DIST(AND(AU$6&gt;=$F15,AU$6&lt;=$H15)*(AU$6-$F15+1),$J15/2,$M15,TRUE)-_xlfn.NORM.DIST(AND(AU$6&gt;=$F15,AU$6&lt;=$H15)*(AT$6-$F15+1),$J15/2,$M15,TRUE))/(1-2*_xlfn.NORM.DIST(0,$J15/2,$M15,TRUE))*$D15+($K15="Steady Growth")*(AND(AU$6&gt;=$F15,AU$6&lt;=$H15)*((AU$6-$F15+1)/($J15*($J15+1)/2)*$D15))+($K15="custom")*CustCF!AO15</f>
        <v>0</v>
      </c>
      <c r="AV15" s="95">
        <f>($K15="Bell Curve")*(_xlfn.NORM.DIST(AND(AV$6&gt;=$F15,AV$6&lt;=$H15)*(AV$6-$F15+1),$J15/2,$M15,TRUE)-_xlfn.NORM.DIST(AND(AV$6&gt;=$F15,AV$6&lt;=$H15)*(AU$6-$F15+1),$J15/2,$M15,TRUE))/(1-2*_xlfn.NORM.DIST(0,$J15/2,$M15,TRUE))*$D15+($K15="Steady Growth")*(AND(AV$6&gt;=$F15,AV$6&lt;=$H15)*((AV$6-$F15+1)/($J15*($J15+1)/2)*$D15))+($K15="custom")*CustCF!AP15</f>
        <v>0</v>
      </c>
      <c r="AW15" s="95">
        <f>($K15="Bell Curve")*(_xlfn.NORM.DIST(AND(AW$6&gt;=$F15,AW$6&lt;=$H15)*(AW$6-$F15+1),$J15/2,$M15,TRUE)-_xlfn.NORM.DIST(AND(AW$6&gt;=$F15,AW$6&lt;=$H15)*(AV$6-$F15+1),$J15/2,$M15,TRUE))/(1-2*_xlfn.NORM.DIST(0,$J15/2,$M15,TRUE))*$D15+($K15="Steady Growth")*(AND(AW$6&gt;=$F15,AW$6&lt;=$H15)*((AW$6-$F15+1)/($J15*($J15+1)/2)*$D15))+($K15="custom")*CustCF!AQ15</f>
        <v>0</v>
      </c>
      <c r="AX15" s="95">
        <f>($K15="Bell Curve")*(_xlfn.NORM.DIST(AND(AX$6&gt;=$F15,AX$6&lt;=$H15)*(AX$6-$F15+1),$J15/2,$M15,TRUE)-_xlfn.NORM.DIST(AND(AX$6&gt;=$F15,AX$6&lt;=$H15)*(AW$6-$F15+1),$J15/2,$M15,TRUE))/(1-2*_xlfn.NORM.DIST(0,$J15/2,$M15,TRUE))*$D15+($K15="Steady Growth")*(AND(AX$6&gt;=$F15,AX$6&lt;=$H15)*((AX$6-$F15+1)/($J15*($J15+1)/2)*$D15))+($K15="custom")*CustCF!AR15</f>
        <v>0</v>
      </c>
      <c r="AY15" s="95">
        <f>($K15="Bell Curve")*(_xlfn.NORM.DIST(AND(AY$6&gt;=$F15,AY$6&lt;=$H15)*(AY$6-$F15+1),$J15/2,$M15,TRUE)-_xlfn.NORM.DIST(AND(AY$6&gt;=$F15,AY$6&lt;=$H15)*(AX$6-$F15+1),$J15/2,$M15,TRUE))/(1-2*_xlfn.NORM.DIST(0,$J15/2,$M15,TRUE))*$D15+($K15="Steady Growth")*(AND(AY$6&gt;=$F15,AY$6&lt;=$H15)*((AY$6-$F15+1)/($J15*($J15+1)/2)*$D15))+($K15="custom")*CustCF!AS15</f>
        <v>0</v>
      </c>
      <c r="AZ15" s="95">
        <f>($K15="Bell Curve")*(_xlfn.NORM.DIST(AND(AZ$6&gt;=$F15,AZ$6&lt;=$H15)*(AZ$6-$F15+1),$J15/2,$M15,TRUE)-_xlfn.NORM.DIST(AND(AZ$6&gt;=$F15,AZ$6&lt;=$H15)*(AY$6-$F15+1),$J15/2,$M15,TRUE))/(1-2*_xlfn.NORM.DIST(0,$J15/2,$M15,TRUE))*$D15+($K15="Steady Growth")*(AND(AZ$6&gt;=$F15,AZ$6&lt;=$H15)*((AZ$6-$F15+1)/($J15*($J15+1)/2)*$D15))+($K15="custom")*CustCF!AT15</f>
        <v>0</v>
      </c>
      <c r="BA15" s="95">
        <f>($K15="Bell Curve")*(_xlfn.NORM.DIST(AND(BA$6&gt;=$F15,BA$6&lt;=$H15)*(BA$6-$F15+1),$J15/2,$M15,TRUE)-_xlfn.NORM.DIST(AND(BA$6&gt;=$F15,BA$6&lt;=$H15)*(AZ$6-$F15+1),$J15/2,$M15,TRUE))/(1-2*_xlfn.NORM.DIST(0,$J15/2,$M15,TRUE))*$D15+($K15="Steady Growth")*(AND(BA$6&gt;=$F15,BA$6&lt;=$H15)*((BA$6-$F15+1)/($J15*($J15+1)/2)*$D15))+($K15="custom")*CustCF!AU15</f>
        <v>0</v>
      </c>
      <c r="BB15" s="95">
        <f>($K15="Bell Curve")*(_xlfn.NORM.DIST(AND(BB$6&gt;=$F15,BB$6&lt;=$H15)*(BB$6-$F15+1),$J15/2,$M15,TRUE)-_xlfn.NORM.DIST(AND(BB$6&gt;=$F15,BB$6&lt;=$H15)*(BA$6-$F15+1),$J15/2,$M15,TRUE))/(1-2*_xlfn.NORM.DIST(0,$J15/2,$M15,TRUE))*$D15+($K15="Steady Growth")*(AND(BB$6&gt;=$F15,BB$6&lt;=$H15)*((BB$6-$F15+1)/($J15*($J15+1)/2)*$D15))+($K15="custom")*CustCF!AV15</f>
        <v>0</v>
      </c>
      <c r="BC15" s="95">
        <f>($K15="Bell Curve")*(_xlfn.NORM.DIST(AND(BC$6&gt;=$F15,BC$6&lt;=$H15)*(BC$6-$F15+1),$J15/2,$M15,TRUE)-_xlfn.NORM.DIST(AND(BC$6&gt;=$F15,BC$6&lt;=$H15)*(BB$6-$F15+1),$J15/2,$M15,TRUE))/(1-2*_xlfn.NORM.DIST(0,$J15/2,$M15,TRUE))*$D15+($K15="Steady Growth")*(AND(BC$6&gt;=$F15,BC$6&lt;=$H15)*((BC$6-$F15+1)/($J15*($J15+1)/2)*$D15))+($K15="custom")*CustCF!AW15</f>
        <v>0</v>
      </c>
      <c r="BD15" s="95">
        <f>($K15="Bell Curve")*(_xlfn.NORM.DIST(AND(BD$6&gt;=$F15,BD$6&lt;=$H15)*(BD$6-$F15+1),$J15/2,$M15,TRUE)-_xlfn.NORM.DIST(AND(BD$6&gt;=$F15,BD$6&lt;=$H15)*(BC$6-$F15+1),$J15/2,$M15,TRUE))/(1-2*_xlfn.NORM.DIST(0,$J15/2,$M15,TRUE))*$D15+($K15="Steady Growth")*(AND(BD$6&gt;=$F15,BD$6&lt;=$H15)*((BD$6-$F15+1)/($J15*($J15+1)/2)*$D15))+($K15="custom")*CustCF!AX15</f>
        <v>0</v>
      </c>
      <c r="BE15" s="95">
        <f>($K15="Bell Curve")*(_xlfn.NORM.DIST(AND(BE$6&gt;=$F15,BE$6&lt;=$H15)*(BE$6-$F15+1),$J15/2,$M15,TRUE)-_xlfn.NORM.DIST(AND(BE$6&gt;=$F15,BE$6&lt;=$H15)*(BD$6-$F15+1),$J15/2,$M15,TRUE))/(1-2*_xlfn.NORM.DIST(0,$J15/2,$M15,TRUE))*$D15+($K15="Steady Growth")*(AND(BE$6&gt;=$F15,BE$6&lt;=$H15)*((BE$6-$F15+1)/($J15*($J15+1)/2)*$D15))+($K15="custom")*CustCF!AY15</f>
        <v>0</v>
      </c>
      <c r="BF15" s="95">
        <f>($K15="Bell Curve")*(_xlfn.NORM.DIST(AND(BF$6&gt;=$F15,BF$6&lt;=$H15)*(BF$6-$F15+1),$J15/2,$M15,TRUE)-_xlfn.NORM.DIST(AND(BF$6&gt;=$F15,BF$6&lt;=$H15)*(BE$6-$F15+1),$J15/2,$M15,TRUE))/(1-2*_xlfn.NORM.DIST(0,$J15/2,$M15,TRUE))*$D15+($K15="Steady Growth")*(AND(BF$6&gt;=$F15,BF$6&lt;=$H15)*((BF$6-$F15+1)/($J15*($J15+1)/2)*$D15))+($K15="custom")*CustCF!AZ15</f>
        <v>0</v>
      </c>
      <c r="BG15" s="95">
        <f>($K15="Bell Curve")*(_xlfn.NORM.DIST(AND(BG$6&gt;=$F15,BG$6&lt;=$H15)*(BG$6-$F15+1),$J15/2,$M15,TRUE)-_xlfn.NORM.DIST(AND(BG$6&gt;=$F15,BG$6&lt;=$H15)*(BF$6-$F15+1),$J15/2,$M15,TRUE))/(1-2*_xlfn.NORM.DIST(0,$J15/2,$M15,TRUE))*$D15+($K15="Steady Growth")*(AND(BG$6&gt;=$F15,BG$6&lt;=$H15)*((BG$6-$F15+1)/($J15*($J15+1)/2)*$D15))+($K15="custom")*CustCF!BA15</f>
        <v>0</v>
      </c>
      <c r="BH15" s="95">
        <f>($K15="Bell Curve")*(_xlfn.NORM.DIST(AND(BH$6&gt;=$F15,BH$6&lt;=$H15)*(BH$6-$F15+1),$J15/2,$M15,TRUE)-_xlfn.NORM.DIST(AND(BH$6&gt;=$F15,BH$6&lt;=$H15)*(BG$6-$F15+1),$J15/2,$M15,TRUE))/(1-2*_xlfn.NORM.DIST(0,$J15/2,$M15,TRUE))*$D15+($K15="Steady Growth")*(AND(BH$6&gt;=$F15,BH$6&lt;=$H15)*((BH$6-$F15+1)/($J15*($J15+1)/2)*$D15))+($K15="custom")*CustCF!BB15</f>
        <v>0</v>
      </c>
      <c r="BI15" s="95">
        <f>($K15="Bell Curve")*(_xlfn.NORM.DIST(AND(BI$6&gt;=$F15,BI$6&lt;=$H15)*(BI$6-$F15+1),$J15/2,$M15,TRUE)-_xlfn.NORM.DIST(AND(BI$6&gt;=$F15,BI$6&lt;=$H15)*(BH$6-$F15+1),$J15/2,$M15,TRUE))/(1-2*_xlfn.NORM.DIST(0,$J15/2,$M15,TRUE))*$D15+($K15="Steady Growth")*(AND(BI$6&gt;=$F15,BI$6&lt;=$H15)*((BI$6-$F15+1)/($J15*($J15+1)/2)*$D15))+($K15="custom")*CustCF!BC15</f>
        <v>0</v>
      </c>
      <c r="BJ15" s="95">
        <f>($K15="Bell Curve")*(_xlfn.NORM.DIST(AND(BJ$6&gt;=$F15,BJ$6&lt;=$H15)*(BJ$6-$F15+1),$J15/2,$M15,TRUE)-_xlfn.NORM.DIST(AND(BJ$6&gt;=$F15,BJ$6&lt;=$H15)*(BI$6-$F15+1),$J15/2,$M15,TRUE))/(1-2*_xlfn.NORM.DIST(0,$J15/2,$M15,TRUE))*$D15+($K15="Steady Growth")*(AND(BJ$6&gt;=$F15,BJ$6&lt;=$H15)*((BJ$6-$F15+1)/($J15*($J15+1)/2)*$D15))+($K15="custom")*CustCF!BD15</f>
        <v>0</v>
      </c>
      <c r="BK15" s="95">
        <f>($K15="Bell Curve")*(_xlfn.NORM.DIST(AND(BK$6&gt;=$F15,BK$6&lt;=$H15)*(BK$6-$F15+1),$J15/2,$M15,TRUE)-_xlfn.NORM.DIST(AND(BK$6&gt;=$F15,BK$6&lt;=$H15)*(BJ$6-$F15+1),$J15/2,$M15,TRUE))/(1-2*_xlfn.NORM.DIST(0,$J15/2,$M15,TRUE))*$D15+($K15="Steady Growth")*(AND(BK$6&gt;=$F15,BK$6&lt;=$H15)*((BK$6-$F15+1)/($J15*($J15+1)/2)*$D15))+($K15="custom")*CustCF!BE15</f>
        <v>0</v>
      </c>
      <c r="BL15" s="95">
        <f>($K15="Bell Curve")*(_xlfn.NORM.DIST(AND(BL$6&gt;=$F15,BL$6&lt;=$H15)*(BL$6-$F15+1),$J15/2,$M15,TRUE)-_xlfn.NORM.DIST(AND(BL$6&gt;=$F15,BL$6&lt;=$H15)*(BK$6-$F15+1),$J15/2,$M15,TRUE))/(1-2*_xlfn.NORM.DIST(0,$J15/2,$M15,TRUE))*$D15+($K15="Steady Growth")*(AND(BL$6&gt;=$F15,BL$6&lt;=$H15)*((BL$6-$F15+1)/($J15*($J15+1)/2)*$D15))+($K15="custom")*CustCF!BF15</f>
        <v>0</v>
      </c>
      <c r="BM15" s="95">
        <f>($K15="Bell Curve")*(_xlfn.NORM.DIST(AND(BM$6&gt;=$F15,BM$6&lt;=$H15)*(BM$6-$F15+1),$J15/2,$M15,TRUE)-_xlfn.NORM.DIST(AND(BM$6&gt;=$F15,BM$6&lt;=$H15)*(BL$6-$F15+1),$J15/2,$M15,TRUE))/(1-2*_xlfn.NORM.DIST(0,$J15/2,$M15,TRUE))*$D15+($K15="Steady Growth")*(AND(BM$6&gt;=$F15,BM$6&lt;=$H15)*((BM$6-$F15+1)/($J15*($J15+1)/2)*$D15))+($K15="custom")*CustCF!BG15</f>
        <v>0</v>
      </c>
      <c r="BN15" s="95">
        <f>($K15="Bell Curve")*(_xlfn.NORM.DIST(AND(BN$6&gt;=$F15,BN$6&lt;=$H15)*(BN$6-$F15+1),$J15/2,$M15,TRUE)-_xlfn.NORM.DIST(AND(BN$6&gt;=$F15,BN$6&lt;=$H15)*(BM$6-$F15+1),$J15/2,$M15,TRUE))/(1-2*_xlfn.NORM.DIST(0,$J15/2,$M15,TRUE))*$D15+($K15="Steady Growth")*(AND(BN$6&gt;=$F15,BN$6&lt;=$H15)*((BN$6-$F15+1)/($J15*($J15+1)/2)*$D15))+($K15="custom")*CustCF!BH15</f>
        <v>0</v>
      </c>
      <c r="BO15" s="95">
        <f>($K15="Bell Curve")*(_xlfn.NORM.DIST(AND(BO$6&gt;=$F15,BO$6&lt;=$H15)*(BO$6-$F15+1),$J15/2,$M15,TRUE)-_xlfn.NORM.DIST(AND(BO$6&gt;=$F15,BO$6&lt;=$H15)*(BN$6-$F15+1),$J15/2,$M15,TRUE))/(1-2*_xlfn.NORM.DIST(0,$J15/2,$M15,TRUE))*$D15+($K15="Steady Growth")*(AND(BO$6&gt;=$F15,BO$6&lt;=$H15)*((BO$6-$F15+1)/($J15*($J15+1)/2)*$D15))+($K15="custom")*CustCF!BI15</f>
        <v>0</v>
      </c>
      <c r="BP15" s="95">
        <f>($K15="Bell Curve")*(_xlfn.NORM.DIST(AND(BP$6&gt;=$F15,BP$6&lt;=$H15)*(BP$6-$F15+1),$J15/2,$M15,TRUE)-_xlfn.NORM.DIST(AND(BP$6&gt;=$F15,BP$6&lt;=$H15)*(BO$6-$F15+1),$J15/2,$M15,TRUE))/(1-2*_xlfn.NORM.DIST(0,$J15/2,$M15,TRUE))*$D15+($K15="Steady Growth")*(AND(BP$6&gt;=$F15,BP$6&lt;=$H15)*((BP$6-$F15+1)/($J15*($J15+1)/2)*$D15))+($K15="custom")*CustCF!BJ15</f>
        <v>0</v>
      </c>
      <c r="BQ15" s="95">
        <f>($K15="Bell Curve")*(_xlfn.NORM.DIST(AND(BQ$6&gt;=$F15,BQ$6&lt;=$H15)*(BQ$6-$F15+1),$J15/2,$M15,TRUE)-_xlfn.NORM.DIST(AND(BQ$6&gt;=$F15,BQ$6&lt;=$H15)*(BP$6-$F15+1),$J15/2,$M15,TRUE))/(1-2*_xlfn.NORM.DIST(0,$J15/2,$M15,TRUE))*$D15+($K15="Steady Growth")*(AND(BQ$6&gt;=$F15,BQ$6&lt;=$H15)*((BQ$6-$F15+1)/($J15*($J15+1)/2)*$D15))+($K15="custom")*CustCF!BK15</f>
        <v>0</v>
      </c>
      <c r="BR15" s="95">
        <f>($K15="Bell Curve")*(_xlfn.NORM.DIST(AND(BR$6&gt;=$F15,BR$6&lt;=$H15)*(BR$6-$F15+1),$J15/2,$M15,TRUE)-_xlfn.NORM.DIST(AND(BR$6&gt;=$F15,BR$6&lt;=$H15)*(BQ$6-$F15+1),$J15/2,$M15,TRUE))/(1-2*_xlfn.NORM.DIST(0,$J15/2,$M15,TRUE))*$D15+($K15="Steady Growth")*(AND(BR$6&gt;=$F15,BR$6&lt;=$H15)*((BR$6-$F15+1)/($J15*($J15+1)/2)*$D15))+($K15="custom")*CustCF!BL15</f>
        <v>0</v>
      </c>
      <c r="BS15" s="95">
        <f>($K15="Bell Curve")*(_xlfn.NORM.DIST(AND(BS$6&gt;=$F15,BS$6&lt;=$H15)*(BS$6-$F15+1),$J15/2,$M15,TRUE)-_xlfn.NORM.DIST(AND(BS$6&gt;=$F15,BS$6&lt;=$H15)*(BR$6-$F15+1),$J15/2,$M15,TRUE))/(1-2*_xlfn.NORM.DIST(0,$J15/2,$M15,TRUE))*$D15+($K15="Steady Growth")*(AND(BS$6&gt;=$F15,BS$6&lt;=$H15)*((BS$6-$F15+1)/($J15*($J15+1)/2)*$D15))+($K15="custom")*CustCF!BM15</f>
        <v>0</v>
      </c>
      <c r="BT15" s="95">
        <f>($K15="Bell Curve")*(_xlfn.NORM.DIST(AND(BT$6&gt;=$F15,BT$6&lt;=$H15)*(BT$6-$F15+1),$J15/2,$M15,TRUE)-_xlfn.NORM.DIST(AND(BT$6&gt;=$F15,BT$6&lt;=$H15)*(BS$6-$F15+1),$J15/2,$M15,TRUE))/(1-2*_xlfn.NORM.DIST(0,$J15/2,$M15,TRUE))*$D15+($K15="Steady Growth")*(AND(BT$6&gt;=$F15,BT$6&lt;=$H15)*((BT$6-$F15+1)/($J15*($J15+1)/2)*$D15))+($K15="custom")*CustCF!BN15</f>
        <v>0</v>
      </c>
      <c r="BU15" s="95">
        <f>($K15="Bell Curve")*(_xlfn.NORM.DIST(AND(BU$6&gt;=$F15,BU$6&lt;=$H15)*(BU$6-$F15+1),$J15/2,$M15,TRUE)-_xlfn.NORM.DIST(AND(BU$6&gt;=$F15,BU$6&lt;=$H15)*(BT$6-$F15+1),$J15/2,$M15,TRUE))/(1-2*_xlfn.NORM.DIST(0,$J15/2,$M15,TRUE))*$D15+($K15="Steady Growth")*(AND(BU$6&gt;=$F15,BU$6&lt;=$H15)*((BU$6-$F15+1)/($J15*($J15+1)/2)*$D15))+($K15="custom")*CustCF!BO15</f>
        <v>0</v>
      </c>
      <c r="BV15" s="95">
        <f>($K15="Bell Curve")*(_xlfn.NORM.DIST(AND(BV$6&gt;=$F15,BV$6&lt;=$H15)*(BV$6-$F15+1),$J15/2,$M15,TRUE)-_xlfn.NORM.DIST(AND(BV$6&gt;=$F15,BV$6&lt;=$H15)*(BU$6-$F15+1),$J15/2,$M15,TRUE))/(1-2*_xlfn.NORM.DIST(0,$J15/2,$M15,TRUE))*$D15+($K15="Steady Growth")*(AND(BV$6&gt;=$F15,BV$6&lt;=$H15)*((BV$6-$F15+1)/($J15*($J15+1)/2)*$D15))+($K15="custom")*CustCF!BP15</f>
        <v>0</v>
      </c>
      <c r="BW15" s="95">
        <f>($K15="Bell Curve")*(_xlfn.NORM.DIST(AND(BW$6&gt;=$F15,BW$6&lt;=$H15)*(BW$6-$F15+1),$J15/2,$M15,TRUE)-_xlfn.NORM.DIST(AND(BW$6&gt;=$F15,BW$6&lt;=$H15)*(BV$6-$F15+1),$J15/2,$M15,TRUE))/(1-2*_xlfn.NORM.DIST(0,$J15/2,$M15,TRUE))*$D15+($K15="Steady Growth")*(AND(BW$6&gt;=$F15,BW$6&lt;=$H15)*((BW$6-$F15+1)/($J15*($J15+1)/2)*$D15))+($K15="custom")*CustCF!BQ15</f>
        <v>0</v>
      </c>
      <c r="BX15" s="95">
        <f>($K15="Bell Curve")*(_xlfn.NORM.DIST(AND(BX$6&gt;=$F15,BX$6&lt;=$H15)*(BX$6-$F15+1),$J15/2,$M15,TRUE)-_xlfn.NORM.DIST(AND(BX$6&gt;=$F15,BX$6&lt;=$H15)*(BW$6-$F15+1),$J15/2,$M15,TRUE))/(1-2*_xlfn.NORM.DIST(0,$J15/2,$M15,TRUE))*$D15+($K15="Steady Growth")*(AND(BX$6&gt;=$F15,BX$6&lt;=$H15)*((BX$6-$F15+1)/($J15*($J15+1)/2)*$D15))+($K15="custom")*CustCF!BR15</f>
        <v>0</v>
      </c>
      <c r="BY15" s="95">
        <f>($K15="Bell Curve")*(_xlfn.NORM.DIST(AND(BY$6&gt;=$F15,BY$6&lt;=$H15)*(BY$6-$F15+1),$J15/2,$M15,TRUE)-_xlfn.NORM.DIST(AND(BY$6&gt;=$F15,BY$6&lt;=$H15)*(BX$6-$F15+1),$J15/2,$M15,TRUE))/(1-2*_xlfn.NORM.DIST(0,$J15/2,$M15,TRUE))*$D15+($K15="Steady Growth")*(AND(BY$6&gt;=$F15,BY$6&lt;=$H15)*((BY$6-$F15+1)/($J15*($J15+1)/2)*$D15))+($K15="custom")*CustCF!BS15</f>
        <v>0</v>
      </c>
      <c r="BZ15" s="95">
        <f>($K15="Bell Curve")*(_xlfn.NORM.DIST(AND(BZ$6&gt;=$F15,BZ$6&lt;=$H15)*(BZ$6-$F15+1),$J15/2,$M15,TRUE)-_xlfn.NORM.DIST(AND(BZ$6&gt;=$F15,BZ$6&lt;=$H15)*(BY$6-$F15+1),$J15/2,$M15,TRUE))/(1-2*_xlfn.NORM.DIST(0,$J15/2,$M15,TRUE))*$D15+($K15="Steady Growth")*(AND(BZ$6&gt;=$F15,BZ$6&lt;=$H15)*((BZ$6-$F15+1)/($J15*($J15+1)/2)*$D15))+($K15="custom")*CustCF!BT15</f>
        <v>0</v>
      </c>
      <c r="CA15" s="95">
        <f>($K15="Bell Curve")*(_xlfn.NORM.DIST(AND(CA$6&gt;=$F15,CA$6&lt;=$H15)*(CA$6-$F15+1),$J15/2,$M15,TRUE)-_xlfn.NORM.DIST(AND(CA$6&gt;=$F15,CA$6&lt;=$H15)*(BZ$6-$F15+1),$J15/2,$M15,TRUE))/(1-2*_xlfn.NORM.DIST(0,$J15/2,$M15,TRUE))*$D15+($K15="Steady Growth")*(AND(CA$6&gt;=$F15,CA$6&lt;=$H15)*((CA$6-$F15+1)/($J15*($J15+1)/2)*$D15))+($K15="custom")*CustCF!BU15</f>
        <v>0</v>
      </c>
      <c r="CB15" s="95">
        <f>($K15="Bell Curve")*(_xlfn.NORM.DIST(AND(CB$6&gt;=$F15,CB$6&lt;=$H15)*(CB$6-$F15+1),$J15/2,$M15,TRUE)-_xlfn.NORM.DIST(AND(CB$6&gt;=$F15,CB$6&lt;=$H15)*(CA$6-$F15+1),$J15/2,$M15,TRUE))/(1-2*_xlfn.NORM.DIST(0,$J15/2,$M15,TRUE))*$D15+($K15="Steady Growth")*(AND(CB$6&gt;=$F15,CB$6&lt;=$H15)*((CB$6-$F15+1)/($J15*($J15+1)/2)*$D15))+($K15="custom")*CustCF!BV15</f>
        <v>0</v>
      </c>
      <c r="CC15" s="95">
        <f>($K15="Bell Curve")*(_xlfn.NORM.DIST(AND(CC$6&gt;=$F15,CC$6&lt;=$H15)*(CC$6-$F15+1),$J15/2,$M15,TRUE)-_xlfn.NORM.DIST(AND(CC$6&gt;=$F15,CC$6&lt;=$H15)*(CB$6-$F15+1),$J15/2,$M15,TRUE))/(1-2*_xlfn.NORM.DIST(0,$J15/2,$M15,TRUE))*$D15+($K15="Steady Growth")*(AND(CC$6&gt;=$F15,CC$6&lt;=$H15)*((CC$6-$F15+1)/($J15*($J15+1)/2)*$D15))+($K15="custom")*CustCF!BW15</f>
        <v>0</v>
      </c>
      <c r="CD15" s="95">
        <f>($K15="Bell Curve")*(_xlfn.NORM.DIST(AND(CD$6&gt;=$F15,CD$6&lt;=$H15)*(CD$6-$F15+1),$J15/2,$M15,TRUE)-_xlfn.NORM.DIST(AND(CD$6&gt;=$F15,CD$6&lt;=$H15)*(CC$6-$F15+1),$J15/2,$M15,TRUE))/(1-2*_xlfn.NORM.DIST(0,$J15/2,$M15,TRUE))*$D15+($K15="Steady Growth")*(AND(CD$6&gt;=$F15,CD$6&lt;=$H15)*((CD$6-$F15+1)/($J15*($J15+1)/2)*$D15))+($K15="custom")*CustCF!BX15</f>
        <v>0</v>
      </c>
      <c r="CE15" s="95">
        <f>($K15="Bell Curve")*(_xlfn.NORM.DIST(AND(CE$6&gt;=$F15,CE$6&lt;=$H15)*(CE$6-$F15+1),$J15/2,$M15,TRUE)-_xlfn.NORM.DIST(AND(CE$6&gt;=$F15,CE$6&lt;=$H15)*(CD$6-$F15+1),$J15/2,$M15,TRUE))/(1-2*_xlfn.NORM.DIST(0,$J15/2,$M15,TRUE))*$D15+($K15="Steady Growth")*(AND(CE$6&gt;=$F15,CE$6&lt;=$H15)*((CE$6-$F15+1)/($J15*($J15+1)/2)*$D15))+($K15="custom")*CustCF!BY15</f>
        <v>0</v>
      </c>
      <c r="CF15" s="95">
        <f>($K15="Bell Curve")*(_xlfn.NORM.DIST(AND(CF$6&gt;=$F15,CF$6&lt;=$H15)*(CF$6-$F15+1),$J15/2,$M15,TRUE)-_xlfn.NORM.DIST(AND(CF$6&gt;=$F15,CF$6&lt;=$H15)*(CE$6-$F15+1),$J15/2,$M15,TRUE))/(1-2*_xlfn.NORM.DIST(0,$J15/2,$M15,TRUE))*$D15+($K15="Steady Growth")*(AND(CF$6&gt;=$F15,CF$6&lt;=$H15)*((CF$6-$F15+1)/($J15*($J15+1)/2)*$D15))+($K15="custom")*CustCF!BZ15</f>
        <v>0</v>
      </c>
      <c r="CG15" s="95">
        <f>($K15="Bell Curve")*(_xlfn.NORM.DIST(AND(CG$6&gt;=$F15,CG$6&lt;=$H15)*(CG$6-$F15+1),$J15/2,$M15,TRUE)-_xlfn.NORM.DIST(AND(CG$6&gt;=$F15,CG$6&lt;=$H15)*(CF$6-$F15+1),$J15/2,$M15,TRUE))/(1-2*_xlfn.NORM.DIST(0,$J15/2,$M15,TRUE))*$D15+($K15="Steady Growth")*(AND(CG$6&gt;=$F15,CG$6&lt;=$H15)*((CG$6-$F15+1)/($J15*($J15+1)/2)*$D15))+($K15="custom")*CustCF!CA15</f>
        <v>0</v>
      </c>
      <c r="CH15" s="95">
        <f>($K15="Bell Curve")*(_xlfn.NORM.DIST(AND(CH$6&gt;=$F15,CH$6&lt;=$H15)*(CH$6-$F15+1),$J15/2,$M15,TRUE)-_xlfn.NORM.DIST(AND(CH$6&gt;=$F15,CH$6&lt;=$H15)*(CG$6-$F15+1),$J15/2,$M15,TRUE))/(1-2*_xlfn.NORM.DIST(0,$J15/2,$M15,TRUE))*$D15+($K15="Steady Growth")*(AND(CH$6&gt;=$F15,CH$6&lt;=$H15)*((CH$6-$F15+1)/($J15*($J15+1)/2)*$D15))+($K15="custom")*CustCF!CB15</f>
        <v>0</v>
      </c>
      <c r="CI15" s="95">
        <f>($K15="Bell Curve")*(_xlfn.NORM.DIST(AND(CI$6&gt;=$F15,CI$6&lt;=$H15)*(CI$6-$F15+1),$J15/2,$M15,TRUE)-_xlfn.NORM.DIST(AND(CI$6&gt;=$F15,CI$6&lt;=$H15)*(CH$6-$F15+1),$J15/2,$M15,TRUE))/(1-2*_xlfn.NORM.DIST(0,$J15/2,$M15,TRUE))*$D15+($K15="Steady Growth")*(AND(CI$6&gt;=$F15,CI$6&lt;=$H15)*((CI$6-$F15+1)/($J15*($J15+1)/2)*$D15))+($K15="custom")*CustCF!CC15</f>
        <v>0</v>
      </c>
      <c r="CJ15" s="95">
        <f>($K15="Bell Curve")*(_xlfn.NORM.DIST(AND(CJ$6&gt;=$F15,CJ$6&lt;=$H15)*(CJ$6-$F15+1),$J15/2,$M15,TRUE)-_xlfn.NORM.DIST(AND(CJ$6&gt;=$F15,CJ$6&lt;=$H15)*(CI$6-$F15+1),$J15/2,$M15,TRUE))/(1-2*_xlfn.NORM.DIST(0,$J15/2,$M15,TRUE))*$D15+($K15="Steady Growth")*(AND(CJ$6&gt;=$F15,CJ$6&lt;=$H15)*((CJ$6-$F15+1)/($J15*($J15+1)/2)*$D15))+($K15="custom")*CustCF!CD15</f>
        <v>0</v>
      </c>
      <c r="CK15" s="95">
        <f>($K15="Bell Curve")*(_xlfn.NORM.DIST(AND(CK$6&gt;=$F15,CK$6&lt;=$H15)*(CK$6-$F15+1),$J15/2,$M15,TRUE)-_xlfn.NORM.DIST(AND(CK$6&gt;=$F15,CK$6&lt;=$H15)*(CJ$6-$F15+1),$J15/2,$M15,TRUE))/(1-2*_xlfn.NORM.DIST(0,$J15/2,$M15,TRUE))*$D15+($K15="Steady Growth")*(AND(CK$6&gt;=$F15,CK$6&lt;=$H15)*((CK$6-$F15+1)/($J15*($J15+1)/2)*$D15))+($K15="custom")*CustCF!CE15</f>
        <v>0</v>
      </c>
      <c r="CL15" s="95">
        <f>($K15="Bell Curve")*(_xlfn.NORM.DIST(AND(CL$6&gt;=$F15,CL$6&lt;=$H15)*(CL$6-$F15+1),$J15/2,$M15,TRUE)-_xlfn.NORM.DIST(AND(CL$6&gt;=$F15,CL$6&lt;=$H15)*(CK$6-$F15+1),$J15/2,$M15,TRUE))/(1-2*_xlfn.NORM.DIST(0,$J15/2,$M15,TRUE))*$D15+($K15="Steady Growth")*(AND(CL$6&gt;=$F15,CL$6&lt;=$H15)*((CL$6-$F15+1)/($J15*($J15+1)/2)*$D15))+($K15="custom")*CustCF!CF15</f>
        <v>0</v>
      </c>
      <c r="CM15" s="95">
        <f>($K15="Bell Curve")*(_xlfn.NORM.DIST(AND(CM$6&gt;=$F15,CM$6&lt;=$H15)*(CM$6-$F15+1),$J15/2,$M15,TRUE)-_xlfn.NORM.DIST(AND(CM$6&gt;=$F15,CM$6&lt;=$H15)*(CL$6-$F15+1),$J15/2,$M15,TRUE))/(1-2*_xlfn.NORM.DIST(0,$J15/2,$M15,TRUE))*$D15+($K15="Steady Growth")*(AND(CM$6&gt;=$F15,CM$6&lt;=$H15)*((CM$6-$F15+1)/($J15*($J15+1)/2)*$D15))+($K15="custom")*CustCF!CG15</f>
        <v>0</v>
      </c>
      <c r="CN15" s="95">
        <f>($K15="Bell Curve")*(_xlfn.NORM.DIST(AND(CN$6&gt;=$F15,CN$6&lt;=$H15)*(CN$6-$F15+1),$J15/2,$M15,TRUE)-_xlfn.NORM.DIST(AND(CN$6&gt;=$F15,CN$6&lt;=$H15)*(CM$6-$F15+1),$J15/2,$M15,TRUE))/(1-2*_xlfn.NORM.DIST(0,$J15/2,$M15,TRUE))*$D15+($K15="Steady Growth")*(AND(CN$6&gt;=$F15,CN$6&lt;=$H15)*((CN$6-$F15+1)/($J15*($J15+1)/2)*$D15))+($K15="custom")*CustCF!CH15</f>
        <v>0</v>
      </c>
      <c r="CO15" s="95">
        <f>($K15="Bell Curve")*(_xlfn.NORM.DIST(AND(CO$6&gt;=$F15,CO$6&lt;=$H15)*(CO$6-$F15+1),$J15/2,$M15,TRUE)-_xlfn.NORM.DIST(AND(CO$6&gt;=$F15,CO$6&lt;=$H15)*(CN$6-$F15+1),$J15/2,$M15,TRUE))/(1-2*_xlfn.NORM.DIST(0,$J15/2,$M15,TRUE))*$D15+($K15="Steady Growth")*(AND(CO$6&gt;=$F15,CO$6&lt;=$H15)*((CO$6-$F15+1)/($J15*($J15+1)/2)*$D15))+($K15="custom")*CustCF!CI15</f>
        <v>0</v>
      </c>
      <c r="CP15" s="95">
        <f>($K15="Bell Curve")*(_xlfn.NORM.DIST(AND(CP$6&gt;=$F15,CP$6&lt;=$H15)*(CP$6-$F15+1),$J15/2,$M15,TRUE)-_xlfn.NORM.DIST(AND(CP$6&gt;=$F15,CP$6&lt;=$H15)*(CO$6-$F15+1),$J15/2,$M15,TRUE))/(1-2*_xlfn.NORM.DIST(0,$J15/2,$M15,TRUE))*$D15+($K15="Steady Growth")*(AND(CP$6&gt;=$F15,CP$6&lt;=$H15)*((CP$6-$F15+1)/($J15*($J15+1)/2)*$D15))+($K15="custom")*CustCF!CJ15</f>
        <v>0</v>
      </c>
      <c r="CQ15" s="95">
        <f>($K15="Bell Curve")*(_xlfn.NORM.DIST(AND(CQ$6&gt;=$F15,CQ$6&lt;=$H15)*(CQ$6-$F15+1),$J15/2,$M15,TRUE)-_xlfn.NORM.DIST(AND(CQ$6&gt;=$F15,CQ$6&lt;=$H15)*(CP$6-$F15+1),$J15/2,$M15,TRUE))/(1-2*_xlfn.NORM.DIST(0,$J15/2,$M15,TRUE))*$D15+($K15="Steady Growth")*(AND(CQ$6&gt;=$F15,CQ$6&lt;=$H15)*((CQ$6-$F15+1)/($J15*($J15+1)/2)*$D15))+($K15="custom")*CustCF!CK15</f>
        <v>0</v>
      </c>
      <c r="CR15" s="95">
        <f>($K15="Bell Curve")*(_xlfn.NORM.DIST(AND(CR$6&gt;=$F15,CR$6&lt;=$H15)*(CR$6-$F15+1),$J15/2,$M15,TRUE)-_xlfn.NORM.DIST(AND(CR$6&gt;=$F15,CR$6&lt;=$H15)*(CQ$6-$F15+1),$J15/2,$M15,TRUE))/(1-2*_xlfn.NORM.DIST(0,$J15/2,$M15,TRUE))*$D15+($K15="Steady Growth")*(AND(CR$6&gt;=$F15,CR$6&lt;=$H15)*((CR$6-$F15+1)/($J15*($J15+1)/2)*$D15))+($K15="custom")*CustCF!CL15</f>
        <v>0</v>
      </c>
      <c r="CS15" s="95">
        <f>($K15="Bell Curve")*(_xlfn.NORM.DIST(AND(CS$6&gt;=$F15,CS$6&lt;=$H15)*(CS$6-$F15+1),$J15/2,$M15,TRUE)-_xlfn.NORM.DIST(AND(CS$6&gt;=$F15,CS$6&lt;=$H15)*(CR$6-$F15+1),$J15/2,$M15,TRUE))/(1-2*_xlfn.NORM.DIST(0,$J15/2,$M15,TRUE))*$D15+($K15="Steady Growth")*(AND(CS$6&gt;=$F15,CS$6&lt;=$H15)*((CS$6-$F15+1)/($J15*($J15+1)/2)*$D15))+($K15="custom")*CustCF!CM15</f>
        <v>0</v>
      </c>
      <c r="CT15" s="95">
        <f>($K15="Bell Curve")*(_xlfn.NORM.DIST(AND(CT$6&gt;=$F15,CT$6&lt;=$H15)*(CT$6-$F15+1),$J15/2,$M15,TRUE)-_xlfn.NORM.DIST(AND(CT$6&gt;=$F15,CT$6&lt;=$H15)*(CS$6-$F15+1),$J15/2,$M15,TRUE))/(1-2*_xlfn.NORM.DIST(0,$J15/2,$M15,TRUE))*$D15+($K15="Steady Growth")*(AND(CT$6&gt;=$F15,CT$6&lt;=$H15)*((CT$6-$F15+1)/($J15*($J15+1)/2)*$D15))+($K15="custom")*CustCF!CN15</f>
        <v>0</v>
      </c>
      <c r="CU15" s="95">
        <f>($K15="Bell Curve")*(_xlfn.NORM.DIST(AND(CU$6&gt;=$F15,CU$6&lt;=$H15)*(CU$6-$F15+1),$J15/2,$M15,TRUE)-_xlfn.NORM.DIST(AND(CU$6&gt;=$F15,CU$6&lt;=$H15)*(CT$6-$F15+1),$J15/2,$M15,TRUE))/(1-2*_xlfn.NORM.DIST(0,$J15/2,$M15,TRUE))*$D15+($K15="Steady Growth")*(AND(CU$6&gt;=$F15,CU$6&lt;=$H15)*((CU$6-$F15+1)/($J15*($J15+1)/2)*$D15))+($K15="custom")*CustCF!CO15</f>
        <v>0</v>
      </c>
      <c r="CV15" s="95">
        <f>($K15="Bell Curve")*(_xlfn.NORM.DIST(AND(CV$6&gt;=$F15,CV$6&lt;=$H15)*(CV$6-$F15+1),$J15/2,$M15,TRUE)-_xlfn.NORM.DIST(AND(CV$6&gt;=$F15,CV$6&lt;=$H15)*(CU$6-$F15+1),$J15/2,$M15,TRUE))/(1-2*_xlfn.NORM.DIST(0,$J15/2,$M15,TRUE))*$D15+($K15="Steady Growth")*(AND(CV$6&gt;=$F15,CV$6&lt;=$H15)*((CV$6-$F15+1)/($J15*($J15+1)/2)*$D15))+($K15="custom")*CustCF!CP15</f>
        <v>0</v>
      </c>
      <c r="CW15" s="95">
        <f>($K15="Bell Curve")*(_xlfn.NORM.DIST(AND(CW$6&gt;=$F15,CW$6&lt;=$H15)*(CW$6-$F15+1),$J15/2,$M15,TRUE)-_xlfn.NORM.DIST(AND(CW$6&gt;=$F15,CW$6&lt;=$H15)*(CV$6-$F15+1),$J15/2,$M15,TRUE))/(1-2*_xlfn.NORM.DIST(0,$J15/2,$M15,TRUE))*$D15+($K15="Steady Growth")*(AND(CW$6&gt;=$F15,CW$6&lt;=$H15)*((CW$6-$F15+1)/($J15*($J15+1)/2)*$D15))+($K15="custom")*CustCF!CQ15</f>
        <v>0</v>
      </c>
      <c r="CX15" s="95">
        <f>($K15="Bell Curve")*(_xlfn.NORM.DIST(AND(CX$6&gt;=$F15,CX$6&lt;=$H15)*(CX$6-$F15+1),$J15/2,$M15,TRUE)-_xlfn.NORM.DIST(AND(CX$6&gt;=$F15,CX$6&lt;=$H15)*(CW$6-$F15+1),$J15/2,$M15,TRUE))/(1-2*_xlfn.NORM.DIST(0,$J15/2,$M15,TRUE))*$D15+($K15="Steady Growth")*(AND(CX$6&gt;=$F15,CX$6&lt;=$H15)*((CX$6-$F15+1)/($J15*($J15+1)/2)*$D15))+($K15="custom")*CustCF!CR15</f>
        <v>0</v>
      </c>
      <c r="CY15" s="95">
        <f>($K15="Bell Curve")*(_xlfn.NORM.DIST(AND(CY$6&gt;=$F15,CY$6&lt;=$H15)*(CY$6-$F15+1),$J15/2,$M15,TRUE)-_xlfn.NORM.DIST(AND(CY$6&gt;=$F15,CY$6&lt;=$H15)*(CX$6-$F15+1),$J15/2,$M15,TRUE))/(1-2*_xlfn.NORM.DIST(0,$J15/2,$M15,TRUE))*$D15+($K15="Steady Growth")*(AND(CY$6&gt;=$F15,CY$6&lt;=$H15)*((CY$6-$F15+1)/($J15*($J15+1)/2)*$D15))+($K15="custom")*CustCF!CS15</f>
        <v>0</v>
      </c>
      <c r="CZ15" s="95">
        <f>($K15="Bell Curve")*(_xlfn.NORM.DIST(AND(CZ$6&gt;=$F15,CZ$6&lt;=$H15)*(CZ$6-$F15+1),$J15/2,$M15,TRUE)-_xlfn.NORM.DIST(AND(CZ$6&gt;=$F15,CZ$6&lt;=$H15)*(CY$6-$F15+1),$J15/2,$M15,TRUE))/(1-2*_xlfn.NORM.DIST(0,$J15/2,$M15,TRUE))*$D15+($K15="Steady Growth")*(AND(CZ$6&gt;=$F15,CZ$6&lt;=$H15)*((CZ$6-$F15+1)/($J15*($J15+1)/2)*$D15))+($K15="custom")*CustCF!CT15</f>
        <v>0</v>
      </c>
      <c r="DA15" s="95">
        <f>($K15="Bell Curve")*(_xlfn.NORM.DIST(AND(DA$6&gt;=$F15,DA$6&lt;=$H15)*(DA$6-$F15+1),$J15/2,$M15,TRUE)-_xlfn.NORM.DIST(AND(DA$6&gt;=$F15,DA$6&lt;=$H15)*(CZ$6-$F15+1),$J15/2,$M15,TRUE))/(1-2*_xlfn.NORM.DIST(0,$J15/2,$M15,TRUE))*$D15+($K15="Steady Growth")*(AND(DA$6&gt;=$F15,DA$6&lt;=$H15)*((DA$6-$F15+1)/($J15*($J15+1)/2)*$D15))+($K15="custom")*CustCF!CU15</f>
        <v>0</v>
      </c>
      <c r="DB15" s="95">
        <f>($K15="Bell Curve")*(_xlfn.NORM.DIST(AND(DB$6&gt;=$F15,DB$6&lt;=$H15)*(DB$6-$F15+1),$J15/2,$M15,TRUE)-_xlfn.NORM.DIST(AND(DB$6&gt;=$F15,DB$6&lt;=$H15)*(DA$6-$F15+1),$J15/2,$M15,TRUE))/(1-2*_xlfn.NORM.DIST(0,$J15/2,$M15,TRUE))*$D15+($K15="Steady Growth")*(AND(DB$6&gt;=$F15,DB$6&lt;=$H15)*((DB$6-$F15+1)/($J15*($J15+1)/2)*$D15))+($K15="custom")*CustCF!CV15</f>
        <v>0</v>
      </c>
      <c r="DC15" s="95">
        <f>($K15="Bell Curve")*(_xlfn.NORM.DIST(AND(DC$6&gt;=$F15,DC$6&lt;=$H15)*(DC$6-$F15+1),$J15/2,$M15,TRUE)-_xlfn.NORM.DIST(AND(DC$6&gt;=$F15,DC$6&lt;=$H15)*(DB$6-$F15+1),$J15/2,$M15,TRUE))/(1-2*_xlfn.NORM.DIST(0,$J15/2,$M15,TRUE))*$D15+($K15="Steady Growth")*(AND(DC$6&gt;=$F15,DC$6&lt;=$H15)*((DC$6-$F15+1)/($J15*($J15+1)/2)*$D15))+($K15="custom")*CustCF!CW15</f>
        <v>0</v>
      </c>
      <c r="DD15" s="95">
        <f>($K15="Bell Curve")*(_xlfn.NORM.DIST(AND(DD$6&gt;=$F15,DD$6&lt;=$H15)*(DD$6-$F15+1),$J15/2,$M15,TRUE)-_xlfn.NORM.DIST(AND(DD$6&gt;=$F15,DD$6&lt;=$H15)*(DC$6-$F15+1),$J15/2,$M15,TRUE))/(1-2*_xlfn.NORM.DIST(0,$J15/2,$M15,TRUE))*$D15+($K15="Steady Growth")*(AND(DD$6&gt;=$F15,DD$6&lt;=$H15)*((DD$6-$F15+1)/($J15*($J15+1)/2)*$D15))+($K15="custom")*CustCF!CX15</f>
        <v>0</v>
      </c>
      <c r="DE15" s="95">
        <f>($K15="Bell Curve")*(_xlfn.NORM.DIST(AND(DE$6&gt;=$F15,DE$6&lt;=$H15)*(DE$6-$F15+1),$J15/2,$M15,TRUE)-_xlfn.NORM.DIST(AND(DE$6&gt;=$F15,DE$6&lt;=$H15)*(DD$6-$F15+1),$J15/2,$M15,TRUE))/(1-2*_xlfn.NORM.DIST(0,$J15/2,$M15,TRUE))*$D15+($K15="Steady Growth")*(AND(DE$6&gt;=$F15,DE$6&lt;=$H15)*((DE$6-$F15+1)/($J15*($J15+1)/2)*$D15))+($K15="custom")*CustCF!CY15</f>
        <v>0</v>
      </c>
      <c r="DF15" s="95">
        <f>($K15="Bell Curve")*(_xlfn.NORM.DIST(AND(DF$6&gt;=$F15,DF$6&lt;=$H15)*(DF$6-$F15+1),$J15/2,$M15,TRUE)-_xlfn.NORM.DIST(AND(DF$6&gt;=$F15,DF$6&lt;=$H15)*(DE$6-$F15+1),$J15/2,$M15,TRUE))/(1-2*_xlfn.NORM.DIST(0,$J15/2,$M15,TRUE))*$D15+($K15="Steady Growth")*(AND(DF$6&gt;=$F15,DF$6&lt;=$H15)*((DF$6-$F15+1)/($J15*($J15+1)/2)*$D15))+($K15="custom")*CustCF!CZ15</f>
        <v>0</v>
      </c>
      <c r="DG15" s="95">
        <f>($K15="Bell Curve")*(_xlfn.NORM.DIST(AND(DG$6&gt;=$F15,DG$6&lt;=$H15)*(DG$6-$F15+1),$J15/2,$M15,TRUE)-_xlfn.NORM.DIST(AND(DG$6&gt;=$F15,DG$6&lt;=$H15)*(DF$6-$F15+1),$J15/2,$M15,TRUE))/(1-2*_xlfn.NORM.DIST(0,$J15/2,$M15,TRUE))*$D15+($K15="Steady Growth")*(AND(DG$6&gt;=$F15,DG$6&lt;=$H15)*((DG$6-$F15+1)/($J15*($J15+1)/2)*$D15))+($K15="custom")*CustCF!DA15</f>
        <v>0</v>
      </c>
      <c r="DH15" s="95">
        <f>($K15="Bell Curve")*(_xlfn.NORM.DIST(AND(DH$6&gt;=$F15,DH$6&lt;=$H15)*(DH$6-$F15+1),$J15/2,$M15,TRUE)-_xlfn.NORM.DIST(AND(DH$6&gt;=$F15,DH$6&lt;=$H15)*(DG$6-$F15+1),$J15/2,$M15,TRUE))/(1-2*_xlfn.NORM.DIST(0,$J15/2,$M15,TRUE))*$D15+($K15="Steady Growth")*(AND(DH$6&gt;=$F15,DH$6&lt;=$H15)*((DH$6-$F15+1)/($J15*($J15+1)/2)*$D15))+($K15="custom")*CustCF!DB15</f>
        <v>0</v>
      </c>
      <c r="DI15" s="95">
        <f>($K15="Bell Curve")*(_xlfn.NORM.DIST(AND(DI$6&gt;=$F15,DI$6&lt;=$H15)*(DI$6-$F15+1),$J15/2,$M15,TRUE)-_xlfn.NORM.DIST(AND(DI$6&gt;=$F15,DI$6&lt;=$H15)*(DH$6-$F15+1),$J15/2,$M15,TRUE))/(1-2*_xlfn.NORM.DIST(0,$J15/2,$M15,TRUE))*$D15+($K15="Steady Growth")*(AND(DI$6&gt;=$F15,DI$6&lt;=$H15)*((DI$6-$F15+1)/($J15*($J15+1)/2)*$D15))+($K15="custom")*CustCF!DC15</f>
        <v>0</v>
      </c>
      <c r="DJ15" s="95">
        <f>($K15="Bell Curve")*(_xlfn.NORM.DIST(AND(DJ$6&gt;=$F15,DJ$6&lt;=$H15)*(DJ$6-$F15+1),$J15/2,$M15,TRUE)-_xlfn.NORM.DIST(AND(DJ$6&gt;=$F15,DJ$6&lt;=$H15)*(DI$6-$F15+1),$J15/2,$M15,TRUE))/(1-2*_xlfn.NORM.DIST(0,$J15/2,$M15,TRUE))*$D15+($K15="Steady Growth")*(AND(DJ$6&gt;=$F15,DJ$6&lt;=$H15)*((DJ$6-$F15+1)/($J15*($J15+1)/2)*$D15))+($K15="custom")*CustCF!DD15</f>
        <v>0</v>
      </c>
      <c r="DK15" s="95">
        <f>($K15="Bell Curve")*(_xlfn.NORM.DIST(AND(DK$6&gt;=$F15,DK$6&lt;=$H15)*(DK$6-$F15+1),$J15/2,$M15,TRUE)-_xlfn.NORM.DIST(AND(DK$6&gt;=$F15,DK$6&lt;=$H15)*(DJ$6-$F15+1),$J15/2,$M15,TRUE))/(1-2*_xlfn.NORM.DIST(0,$J15/2,$M15,TRUE))*$D15+($K15="Steady Growth")*(AND(DK$6&gt;=$F15,DK$6&lt;=$H15)*((DK$6-$F15+1)/($J15*($J15+1)/2)*$D15))+($K15="custom")*CustCF!DE15</f>
        <v>0</v>
      </c>
      <c r="DL15" s="95">
        <f>($K15="Bell Curve")*(_xlfn.NORM.DIST(AND(DL$6&gt;=$F15,DL$6&lt;=$H15)*(DL$6-$F15+1),$J15/2,$M15,TRUE)-_xlfn.NORM.DIST(AND(DL$6&gt;=$F15,DL$6&lt;=$H15)*(DK$6-$F15+1),$J15/2,$M15,TRUE))/(1-2*_xlfn.NORM.DIST(0,$J15/2,$M15,TRUE))*$D15+($K15="Steady Growth")*(AND(DL$6&gt;=$F15,DL$6&lt;=$H15)*((DL$6-$F15+1)/($J15*($J15+1)/2)*$D15))+($K15="custom")*CustCF!DF15</f>
        <v>0</v>
      </c>
      <c r="DM15" s="95">
        <f>($K15="Bell Curve")*(_xlfn.NORM.DIST(AND(DM$6&gt;=$F15,DM$6&lt;=$H15)*(DM$6-$F15+1),$J15/2,$M15,TRUE)-_xlfn.NORM.DIST(AND(DM$6&gt;=$F15,DM$6&lt;=$H15)*(DL$6-$F15+1),$J15/2,$M15,TRUE))/(1-2*_xlfn.NORM.DIST(0,$J15/2,$M15,TRUE))*$D15+($K15="Steady Growth")*(AND(DM$6&gt;=$F15,DM$6&lt;=$H15)*((DM$6-$F15+1)/($J15*($J15+1)/2)*$D15))+($K15="custom")*CustCF!DG15</f>
        <v>0</v>
      </c>
      <c r="DN15" s="95">
        <f>($K15="Bell Curve")*(_xlfn.NORM.DIST(AND(DN$6&gt;=$F15,DN$6&lt;=$H15)*(DN$6-$F15+1),$J15/2,$M15,TRUE)-_xlfn.NORM.DIST(AND(DN$6&gt;=$F15,DN$6&lt;=$H15)*(DM$6-$F15+1),$J15/2,$M15,TRUE))/(1-2*_xlfn.NORM.DIST(0,$J15/2,$M15,TRUE))*$D15+($K15="Steady Growth")*(AND(DN$6&gt;=$F15,DN$6&lt;=$H15)*((DN$6-$F15+1)/($J15*($J15+1)/2)*$D15))+($K15="custom")*CustCF!DH15</f>
        <v>0</v>
      </c>
      <c r="DO15" s="95">
        <f>($K15="Bell Curve")*(_xlfn.NORM.DIST(AND(DO$6&gt;=$F15,DO$6&lt;=$H15)*(DO$6-$F15+1),$J15/2,$M15,TRUE)-_xlfn.NORM.DIST(AND(DO$6&gt;=$F15,DO$6&lt;=$H15)*(DN$6-$F15+1),$J15/2,$M15,TRUE))/(1-2*_xlfn.NORM.DIST(0,$J15/2,$M15,TRUE))*$D15+($K15="Steady Growth")*(AND(DO$6&gt;=$F15,DO$6&lt;=$H15)*((DO$6-$F15+1)/($J15*($J15+1)/2)*$D15))+($K15="custom")*CustCF!DI15</f>
        <v>0</v>
      </c>
      <c r="DP15" s="95">
        <f>($K15="Bell Curve")*(_xlfn.NORM.DIST(AND(DP$6&gt;=$F15,DP$6&lt;=$H15)*(DP$6-$F15+1),$J15/2,$M15,TRUE)-_xlfn.NORM.DIST(AND(DP$6&gt;=$F15,DP$6&lt;=$H15)*(DO$6-$F15+1),$J15/2,$M15,TRUE))/(1-2*_xlfn.NORM.DIST(0,$J15/2,$M15,TRUE))*$D15+($K15="Steady Growth")*(AND(DP$6&gt;=$F15,DP$6&lt;=$H15)*((DP$6-$F15+1)/($J15*($J15+1)/2)*$D15))+($K15="custom")*CustCF!DJ15</f>
        <v>0</v>
      </c>
      <c r="DQ15" s="95">
        <f>($K15="Bell Curve")*(_xlfn.NORM.DIST(AND(DQ$6&gt;=$F15,DQ$6&lt;=$H15)*(DQ$6-$F15+1),$J15/2,$M15,TRUE)-_xlfn.NORM.DIST(AND(DQ$6&gt;=$F15,DQ$6&lt;=$H15)*(DP$6-$F15+1),$J15/2,$M15,TRUE))/(1-2*_xlfn.NORM.DIST(0,$J15/2,$M15,TRUE))*$D15+($K15="Steady Growth")*(AND(DQ$6&gt;=$F15,DQ$6&lt;=$H15)*((DQ$6-$F15+1)/($J15*($J15+1)/2)*$D15))+($K15="custom")*CustCF!DK15</f>
        <v>0</v>
      </c>
      <c r="DR15" s="95">
        <f>($K15="Bell Curve")*(_xlfn.NORM.DIST(AND(DR$6&gt;=$F15,DR$6&lt;=$H15)*(DR$6-$F15+1),$J15/2,$M15,TRUE)-_xlfn.NORM.DIST(AND(DR$6&gt;=$F15,DR$6&lt;=$H15)*(DQ$6-$F15+1),$J15/2,$M15,TRUE))/(1-2*_xlfn.NORM.DIST(0,$J15/2,$M15,TRUE))*$D15+($K15="Steady Growth")*(AND(DR$6&gt;=$F15,DR$6&lt;=$H15)*((DR$6-$F15+1)/($J15*($J15+1)/2)*$D15))+($K15="custom")*CustCF!DL15</f>
        <v>0</v>
      </c>
      <c r="DS15" s="95">
        <f>($K15="Bell Curve")*(_xlfn.NORM.DIST(AND(DS$6&gt;=$F15,DS$6&lt;=$H15)*(DS$6-$F15+1),$J15/2,$M15,TRUE)-_xlfn.NORM.DIST(AND(DS$6&gt;=$F15,DS$6&lt;=$H15)*(DR$6-$F15+1),$J15/2,$M15,TRUE))/(1-2*_xlfn.NORM.DIST(0,$J15/2,$M15,TRUE))*$D15+($K15="Steady Growth")*(AND(DS$6&gt;=$F15,DS$6&lt;=$H15)*((DS$6-$F15+1)/($J15*($J15+1)/2)*$D15))+($K15="custom")*CustCF!DM15</f>
        <v>0</v>
      </c>
      <c r="DT15" s="95">
        <f>($K15="Bell Curve")*(_xlfn.NORM.DIST(AND(DT$6&gt;=$F15,DT$6&lt;=$H15)*(DT$6-$F15+1),$J15/2,$M15,TRUE)-_xlfn.NORM.DIST(AND(DT$6&gt;=$F15,DT$6&lt;=$H15)*(DS$6-$F15+1),$J15/2,$M15,TRUE))/(1-2*_xlfn.NORM.DIST(0,$J15/2,$M15,TRUE))*$D15+($K15="Steady Growth")*(AND(DT$6&gt;=$F15,DT$6&lt;=$H15)*((DT$6-$F15+1)/($J15*($J15+1)/2)*$D15))+($K15="custom")*CustCF!DN15</f>
        <v>0</v>
      </c>
      <c r="DU15" s="95">
        <f>($K15="Bell Curve")*(_xlfn.NORM.DIST(AND(DU$6&gt;=$F15,DU$6&lt;=$H15)*(DU$6-$F15+1),$J15/2,$M15,TRUE)-_xlfn.NORM.DIST(AND(DU$6&gt;=$F15,DU$6&lt;=$H15)*(DT$6-$F15+1),$J15/2,$M15,TRUE))/(1-2*_xlfn.NORM.DIST(0,$J15/2,$M15,TRUE))*$D15+($K15="Steady Growth")*(AND(DU$6&gt;=$F15,DU$6&lt;=$H15)*((DU$6-$F15+1)/($J15*($J15+1)/2)*$D15))+($K15="custom")*CustCF!DO15</f>
        <v>0</v>
      </c>
      <c r="DV15" s="95">
        <f>($K15="Bell Curve")*(_xlfn.NORM.DIST(AND(DV$6&gt;=$F15,DV$6&lt;=$H15)*(DV$6-$F15+1),$J15/2,$M15,TRUE)-_xlfn.NORM.DIST(AND(DV$6&gt;=$F15,DV$6&lt;=$H15)*(DU$6-$F15+1),$J15/2,$M15,TRUE))/(1-2*_xlfn.NORM.DIST(0,$J15/2,$M15,TRUE))*$D15+($K15="Steady Growth")*(AND(DV$6&gt;=$F15,DV$6&lt;=$H15)*((DV$6-$F15+1)/($J15*($J15+1)/2)*$D15))+($K15="custom")*CustCF!DP15</f>
        <v>0</v>
      </c>
      <c r="DW15" s="95">
        <f>($K15="Bell Curve")*(_xlfn.NORM.DIST(AND(DW$6&gt;=$F15,DW$6&lt;=$H15)*(DW$6-$F15+1),$J15/2,$M15,TRUE)-_xlfn.NORM.DIST(AND(DW$6&gt;=$F15,DW$6&lt;=$H15)*(DV$6-$F15+1),$J15/2,$M15,TRUE))/(1-2*_xlfn.NORM.DIST(0,$J15/2,$M15,TRUE))*$D15+($K15="Steady Growth")*(AND(DW$6&gt;=$F15,DW$6&lt;=$H15)*((DW$6-$F15+1)/($J15*($J15+1)/2)*$D15))+($K15="custom")*CustCF!DQ15</f>
        <v>0</v>
      </c>
      <c r="DX15" s="95">
        <f>($K15="Bell Curve")*(_xlfn.NORM.DIST(AND(DX$6&gt;=$F15,DX$6&lt;=$H15)*(DX$6-$F15+1),$J15/2,$M15,TRUE)-_xlfn.NORM.DIST(AND(DX$6&gt;=$F15,DX$6&lt;=$H15)*(DW$6-$F15+1),$J15/2,$M15,TRUE))/(1-2*_xlfn.NORM.DIST(0,$J15/2,$M15,TRUE))*$D15+($K15="Steady Growth")*(AND(DX$6&gt;=$F15,DX$6&lt;=$H15)*((DX$6-$F15+1)/($J15*($J15+1)/2)*$D15))+($K15="custom")*CustCF!DR15</f>
        <v>0</v>
      </c>
      <c r="DY15" s="95">
        <f>($K15="Bell Curve")*(_xlfn.NORM.DIST(AND(DY$6&gt;=$F15,DY$6&lt;=$H15)*(DY$6-$F15+1),$J15/2,$M15,TRUE)-_xlfn.NORM.DIST(AND(DY$6&gt;=$F15,DY$6&lt;=$H15)*(DX$6-$F15+1),$J15/2,$M15,TRUE))/(1-2*_xlfn.NORM.DIST(0,$J15/2,$M15,TRUE))*$D15+($K15="Steady Growth")*(AND(DY$6&gt;=$F15,DY$6&lt;=$H15)*((DY$6-$F15+1)/($J15*($J15+1)/2)*$D15))+($K15="custom")*CustCF!DS15</f>
        <v>0</v>
      </c>
      <c r="DZ15" s="95">
        <f>($K15="Bell Curve")*(_xlfn.NORM.DIST(AND(DZ$6&gt;=$F15,DZ$6&lt;=$H15)*(DZ$6-$F15+1),$J15/2,$M15,TRUE)-_xlfn.NORM.DIST(AND(DZ$6&gt;=$F15,DZ$6&lt;=$H15)*(DY$6-$F15+1),$J15/2,$M15,TRUE))/(1-2*_xlfn.NORM.DIST(0,$J15/2,$M15,TRUE))*$D15+($K15="Steady Growth")*(AND(DZ$6&gt;=$F15,DZ$6&lt;=$H15)*((DZ$6-$F15+1)/($J15*($J15+1)/2)*$D15))+($K15="custom")*CustCF!DT15</f>
        <v>0</v>
      </c>
      <c r="EA15" s="95">
        <f>($K15="Bell Curve")*(_xlfn.NORM.DIST(AND(EA$6&gt;=$F15,EA$6&lt;=$H15)*(EA$6-$F15+1),$J15/2,$M15,TRUE)-_xlfn.NORM.DIST(AND(EA$6&gt;=$F15,EA$6&lt;=$H15)*(DZ$6-$F15+1),$J15/2,$M15,TRUE))/(1-2*_xlfn.NORM.DIST(0,$J15/2,$M15,TRUE))*$D15+($K15="Steady Growth")*(AND(EA$6&gt;=$F15,EA$6&lt;=$H15)*((EA$6-$F15+1)/($J15*($J15+1)/2)*$D15))+($K15="custom")*CustCF!DU15</f>
        <v>0</v>
      </c>
      <c r="EB15" s="95">
        <f>($K15="Bell Curve")*(_xlfn.NORM.DIST(AND(EB$6&gt;=$F15,EB$6&lt;=$H15)*(EB$6-$F15+1),$J15/2,$M15,TRUE)-_xlfn.NORM.DIST(AND(EB$6&gt;=$F15,EB$6&lt;=$H15)*(EA$6-$F15+1),$J15/2,$M15,TRUE))/(1-2*_xlfn.NORM.DIST(0,$J15/2,$M15,TRUE))*$D15+($K15="Steady Growth")*(AND(EB$6&gt;=$F15,EB$6&lt;=$H15)*((EB$6-$F15+1)/($J15*($J15+1)/2)*$D15))+($K15="custom")*CustCF!DV15</f>
        <v>0</v>
      </c>
      <c r="EC15" s="95">
        <f>($K15="Bell Curve")*(_xlfn.NORM.DIST(AND(EC$6&gt;=$F15,EC$6&lt;=$H15)*(EC$6-$F15+1),$J15/2,$M15,TRUE)-_xlfn.NORM.DIST(AND(EC$6&gt;=$F15,EC$6&lt;=$H15)*(EB$6-$F15+1),$J15/2,$M15,TRUE))/(1-2*_xlfn.NORM.DIST(0,$J15/2,$M15,TRUE))*$D15+($K15="Steady Growth")*(AND(EC$6&gt;=$F15,EC$6&lt;=$H15)*((EC$6-$F15+1)/($J15*($J15+1)/2)*$D15))+($K15="custom")*CustCF!DW15</f>
        <v>0</v>
      </c>
      <c r="ED15" s="95">
        <f>($K15="Bell Curve")*(_xlfn.NORM.DIST(AND(ED$6&gt;=$F15,ED$6&lt;=$H15)*(ED$6-$F15+1),$J15/2,$M15,TRUE)-_xlfn.NORM.DIST(AND(ED$6&gt;=$F15,ED$6&lt;=$H15)*(EC$6-$F15+1),$J15/2,$M15,TRUE))/(1-2*_xlfn.NORM.DIST(0,$J15/2,$M15,TRUE))*$D15+($K15="Steady Growth")*(AND(ED$6&gt;=$F15,ED$6&lt;=$H15)*((ED$6-$F15+1)/($J15*($J15+1)/2)*$D15))+($K15="custom")*CustCF!DX15</f>
        <v>0</v>
      </c>
      <c r="EE15" s="95">
        <f>($K15="Bell Curve")*(_xlfn.NORM.DIST(AND(EE$6&gt;=$F15,EE$6&lt;=$H15)*(EE$6-$F15+1),$J15/2,$M15,TRUE)-_xlfn.NORM.DIST(AND(EE$6&gt;=$F15,EE$6&lt;=$H15)*(ED$6-$F15+1),$J15/2,$M15,TRUE))/(1-2*_xlfn.NORM.DIST(0,$J15/2,$M15,TRUE))*$D15+($K15="Steady Growth")*(AND(EE$6&gt;=$F15,EE$6&lt;=$H15)*((EE$6-$F15+1)/($J15*($J15+1)/2)*$D15))+($K15="custom")*CustCF!DY15</f>
        <v>0</v>
      </c>
      <c r="EF15" s="95">
        <f>($K15="Bell Curve")*(_xlfn.NORM.DIST(AND(EF$6&gt;=$F15,EF$6&lt;=$H15)*(EF$6-$F15+1),$J15/2,$M15,TRUE)-_xlfn.NORM.DIST(AND(EF$6&gt;=$F15,EF$6&lt;=$H15)*(EE$6-$F15+1),$J15/2,$M15,TRUE))/(1-2*_xlfn.NORM.DIST(0,$J15/2,$M15,TRUE))*$D15+($K15="Steady Growth")*(AND(EF$6&gt;=$F15,EF$6&lt;=$H15)*((EF$6-$F15+1)/($J15*($J15+1)/2)*$D15))+($K15="custom")*CustCF!DZ15</f>
        <v>0</v>
      </c>
      <c r="EG15" s="95">
        <f>($K15="Bell Curve")*(_xlfn.NORM.DIST(AND(EG$6&gt;=$F15,EG$6&lt;=$H15)*(EG$6-$F15+1),$J15/2,$M15,TRUE)-_xlfn.NORM.DIST(AND(EG$6&gt;=$F15,EG$6&lt;=$H15)*(EF$6-$F15+1),$J15/2,$M15,TRUE))/(1-2*_xlfn.NORM.DIST(0,$J15/2,$M15,TRUE))*$D15+($K15="Steady Growth")*(AND(EG$6&gt;=$F15,EG$6&lt;=$H15)*((EG$6-$F15+1)/($J15*($J15+1)/2)*$D15))+($K15="custom")*CustCF!EA15</f>
        <v>0</v>
      </c>
      <c r="EH15" s="95">
        <f>($K15="Bell Curve")*(_xlfn.NORM.DIST(AND(EH$6&gt;=$F15,EH$6&lt;=$H15)*(EH$6-$F15+1),$J15/2,$M15,TRUE)-_xlfn.NORM.DIST(AND(EH$6&gt;=$F15,EH$6&lt;=$H15)*(EG$6-$F15+1),$J15/2,$M15,TRUE))/(1-2*_xlfn.NORM.DIST(0,$J15/2,$M15,TRUE))*$D15+($K15="Steady Growth")*(AND(EH$6&gt;=$F15,EH$6&lt;=$H15)*((EH$6-$F15+1)/($J15*($J15+1)/2)*$D15))+($K15="custom")*CustCF!EB15</f>
        <v>0</v>
      </c>
      <c r="EI15" s="95">
        <f>($K15="Bell Curve")*(_xlfn.NORM.DIST(AND(EI$6&gt;=$F15,EI$6&lt;=$H15)*(EI$6-$F15+1),$J15/2,$M15,TRUE)-_xlfn.NORM.DIST(AND(EI$6&gt;=$F15,EI$6&lt;=$H15)*(EH$6-$F15+1),$J15/2,$M15,TRUE))/(1-2*_xlfn.NORM.DIST(0,$J15/2,$M15,TRUE))*$D15+($K15="Steady Growth")*(AND(EI$6&gt;=$F15,EI$6&lt;=$H15)*((EI$6-$F15+1)/($J15*($J15+1)/2)*$D15))+($K15="custom")*CustCF!EC15</f>
        <v>0</v>
      </c>
      <c r="EJ15" s="95">
        <f>($K15="Bell Curve")*(_xlfn.NORM.DIST(AND(EJ$6&gt;=$F15,EJ$6&lt;=$H15)*(EJ$6-$F15+1),$J15/2,$M15,TRUE)-_xlfn.NORM.DIST(AND(EJ$6&gt;=$F15,EJ$6&lt;=$H15)*(EI$6-$F15+1),$J15/2,$M15,TRUE))/(1-2*_xlfn.NORM.DIST(0,$J15/2,$M15,TRUE))*$D15+($K15="Steady Growth")*(AND(EJ$6&gt;=$F15,EJ$6&lt;=$H15)*((EJ$6-$F15+1)/($J15*($J15+1)/2)*$D15))+($K15="custom")*CustCF!ED15</f>
        <v>0</v>
      </c>
      <c r="EK15" s="95">
        <f>($K15="Bell Curve")*(_xlfn.NORM.DIST(AND(EK$6&gt;=$F15,EK$6&lt;=$H15)*(EK$6-$F15+1),$J15/2,$M15,TRUE)-_xlfn.NORM.DIST(AND(EK$6&gt;=$F15,EK$6&lt;=$H15)*(EJ$6-$F15+1),$J15/2,$M15,TRUE))/(1-2*_xlfn.NORM.DIST(0,$J15/2,$M15,TRUE))*$D15+($K15="Steady Growth")*(AND(EK$6&gt;=$F15,EK$6&lt;=$H15)*((EK$6-$F15+1)/($J15*($J15+1)/2)*$D15))+($K15="custom")*CustCF!EE15</f>
        <v>0</v>
      </c>
      <c r="EL15" s="95">
        <f>($K15="Bell Curve")*(_xlfn.NORM.DIST(AND(EL$6&gt;=$F15,EL$6&lt;=$H15)*(EL$6-$F15+1),$J15/2,$M15,TRUE)-_xlfn.NORM.DIST(AND(EL$6&gt;=$F15,EL$6&lt;=$H15)*(EK$6-$F15+1),$J15/2,$M15,TRUE))/(1-2*_xlfn.NORM.DIST(0,$J15/2,$M15,TRUE))*$D15+($K15="Steady Growth")*(AND(EL$6&gt;=$F15,EL$6&lt;=$H15)*((EL$6-$F15+1)/($J15*($J15+1)/2)*$D15))+($K15="custom")*CustCF!EF15</f>
        <v>0</v>
      </c>
      <c r="EM15" s="95">
        <f>($K15="Bell Curve")*(_xlfn.NORM.DIST(AND(EM$6&gt;=$F15,EM$6&lt;=$H15)*(EM$6-$F15+1),$J15/2,$M15,TRUE)-_xlfn.NORM.DIST(AND(EM$6&gt;=$F15,EM$6&lt;=$H15)*(EL$6-$F15+1),$J15/2,$M15,TRUE))/(1-2*_xlfn.NORM.DIST(0,$J15/2,$M15,TRUE))*$D15+($K15="Steady Growth")*(AND(EM$6&gt;=$F15,EM$6&lt;=$H15)*((EM$6-$F15+1)/($J15*($J15+1)/2)*$D15))+($K15="custom")*CustCF!EG15</f>
        <v>0</v>
      </c>
      <c r="EN15" s="95">
        <f>($K15="Bell Curve")*(_xlfn.NORM.DIST(AND(EN$6&gt;=$F15,EN$6&lt;=$H15)*(EN$6-$F15+1),$J15/2,$M15,TRUE)-_xlfn.NORM.DIST(AND(EN$6&gt;=$F15,EN$6&lt;=$H15)*(EM$6-$F15+1),$J15/2,$M15,TRUE))/(1-2*_xlfn.NORM.DIST(0,$J15/2,$M15,TRUE))*$D15+($K15="Steady Growth")*(AND(EN$6&gt;=$F15,EN$6&lt;=$H15)*((EN$6-$F15+1)/($J15*($J15+1)/2)*$D15))+($K15="custom")*CustCF!EH15</f>
        <v>0</v>
      </c>
      <c r="EO15" s="95">
        <f>($K15="Bell Curve")*(_xlfn.NORM.DIST(AND(EO$6&gt;=$F15,EO$6&lt;=$H15)*(EO$6-$F15+1),$J15/2,$M15,TRUE)-_xlfn.NORM.DIST(AND(EO$6&gt;=$F15,EO$6&lt;=$H15)*(EN$6-$F15+1),$J15/2,$M15,TRUE))/(1-2*_xlfn.NORM.DIST(0,$J15/2,$M15,TRUE))*$D15+($K15="Steady Growth")*(AND(EO$6&gt;=$F15,EO$6&lt;=$H15)*((EO$6-$F15+1)/($J15*($J15+1)/2)*$D15))+($K15="custom")*CustCF!EI15</f>
        <v>0</v>
      </c>
      <c r="EP15" s="95">
        <f>($K15="Bell Curve")*(_xlfn.NORM.DIST(AND(EP$6&gt;=$F15,EP$6&lt;=$H15)*(EP$6-$F15+1),$J15/2,$M15,TRUE)-_xlfn.NORM.DIST(AND(EP$6&gt;=$F15,EP$6&lt;=$H15)*(EO$6-$F15+1),$J15/2,$M15,TRUE))/(1-2*_xlfn.NORM.DIST(0,$J15/2,$M15,TRUE))*$D15+($K15="Steady Growth")*(AND(EP$6&gt;=$F15,EP$6&lt;=$H15)*((EP$6-$F15+1)/($J15*($J15+1)/2)*$D15))+($K15="custom")*CustCF!EJ15</f>
        <v>0</v>
      </c>
      <c r="EQ15" s="95">
        <f>($K15="Bell Curve")*(_xlfn.NORM.DIST(AND(EQ$6&gt;=$F15,EQ$6&lt;=$H15)*(EQ$6-$F15+1),$J15/2,$M15,TRUE)-_xlfn.NORM.DIST(AND(EQ$6&gt;=$F15,EQ$6&lt;=$H15)*(EP$6-$F15+1),$J15/2,$M15,TRUE))/(1-2*_xlfn.NORM.DIST(0,$J15/2,$M15,TRUE))*$D15+($K15="Steady Growth")*(AND(EQ$6&gt;=$F15,EQ$6&lt;=$H15)*((EQ$6-$F15+1)/($J15*($J15+1)/2)*$D15))+($K15="custom")*CustCF!EK15</f>
        <v>0</v>
      </c>
      <c r="ER15" s="95">
        <f>($K15="Bell Curve")*(_xlfn.NORM.DIST(AND(ER$6&gt;=$F15,ER$6&lt;=$H15)*(ER$6-$F15+1),$J15/2,$M15,TRUE)-_xlfn.NORM.DIST(AND(ER$6&gt;=$F15,ER$6&lt;=$H15)*(EQ$6-$F15+1),$J15/2,$M15,TRUE))/(1-2*_xlfn.NORM.DIST(0,$J15/2,$M15,TRUE))*$D15+($K15="Steady Growth")*(AND(ER$6&gt;=$F15,ER$6&lt;=$H15)*((ER$6-$F15+1)/($J15*($J15+1)/2)*$D15))+($K15="custom")*CustCF!EL15</f>
        <v>0</v>
      </c>
      <c r="ES15" s="95">
        <f>($K15="Bell Curve")*(_xlfn.NORM.DIST(AND(ES$6&gt;=$F15,ES$6&lt;=$H15)*(ES$6-$F15+1),$J15/2,$M15,TRUE)-_xlfn.NORM.DIST(AND(ES$6&gt;=$F15,ES$6&lt;=$H15)*(ER$6-$F15+1),$J15/2,$M15,TRUE))/(1-2*_xlfn.NORM.DIST(0,$J15/2,$M15,TRUE))*$D15+($K15="Steady Growth")*(AND(ES$6&gt;=$F15,ES$6&lt;=$H15)*((ES$6-$F15+1)/($J15*($J15+1)/2)*$D15))+($K15="custom")*CustCF!EM15</f>
        <v>0</v>
      </c>
      <c r="ET15" s="95">
        <f>($K15="Bell Curve")*(_xlfn.NORM.DIST(AND(ET$6&gt;=$F15,ET$6&lt;=$H15)*(ET$6-$F15+1),$J15/2,$M15,TRUE)-_xlfn.NORM.DIST(AND(ET$6&gt;=$F15,ET$6&lt;=$H15)*(ES$6-$F15+1),$J15/2,$M15,TRUE))/(1-2*_xlfn.NORM.DIST(0,$J15/2,$M15,TRUE))*$D15+($K15="Steady Growth")*(AND(ET$6&gt;=$F15,ET$6&lt;=$H15)*((ET$6-$F15+1)/($J15*($J15+1)/2)*$D15))+($K15="custom")*CustCF!EN15</f>
        <v>0</v>
      </c>
      <c r="EU15" s="95">
        <f>($K15="Bell Curve")*(_xlfn.NORM.DIST(AND(EU$6&gt;=$F15,EU$6&lt;=$H15)*(EU$6-$F15+1),$J15/2,$M15,TRUE)-_xlfn.NORM.DIST(AND(EU$6&gt;=$F15,EU$6&lt;=$H15)*(ET$6-$F15+1),$J15/2,$M15,TRUE))/(1-2*_xlfn.NORM.DIST(0,$J15/2,$M15,TRUE))*$D15+($K15="Steady Growth")*(AND(EU$6&gt;=$F15,EU$6&lt;=$H15)*((EU$6-$F15+1)/($J15*($J15+1)/2)*$D15))+($K15="custom")*CustCF!EO15</f>
        <v>0</v>
      </c>
      <c r="EV15" s="95">
        <f>($K15="Bell Curve")*(_xlfn.NORM.DIST(AND(EV$6&gt;=$F15,EV$6&lt;=$H15)*(EV$6-$F15+1),$J15/2,$M15,TRUE)-_xlfn.NORM.DIST(AND(EV$6&gt;=$F15,EV$6&lt;=$H15)*(EU$6-$F15+1),$J15/2,$M15,TRUE))/(1-2*_xlfn.NORM.DIST(0,$J15/2,$M15,TRUE))*$D15+($K15="Steady Growth")*(AND(EV$6&gt;=$F15,EV$6&lt;=$H15)*((EV$6-$F15+1)/($J15*($J15+1)/2)*$D15))+($K15="custom")*CustCF!EP15</f>
        <v>0</v>
      </c>
      <c r="EW15" s="95">
        <f>($K15="Bell Curve")*(_xlfn.NORM.DIST(AND(EW$6&gt;=$F15,EW$6&lt;=$H15)*(EW$6-$F15+1),$J15/2,$M15,TRUE)-_xlfn.NORM.DIST(AND(EW$6&gt;=$F15,EW$6&lt;=$H15)*(EV$6-$F15+1),$J15/2,$M15,TRUE))/(1-2*_xlfn.NORM.DIST(0,$J15/2,$M15,TRUE))*$D15+($K15="Steady Growth")*(AND(EW$6&gt;=$F15,EW$6&lt;=$H15)*((EW$6-$F15+1)/($J15*($J15+1)/2)*$D15))+($K15="custom")*CustCF!EQ15</f>
        <v>0</v>
      </c>
      <c r="EX15" s="95">
        <f>($K15="Bell Curve")*(_xlfn.NORM.DIST(AND(EX$6&gt;=$F15,EX$6&lt;=$H15)*(EX$6-$F15+1),$J15/2,$M15,TRUE)-_xlfn.NORM.DIST(AND(EX$6&gt;=$F15,EX$6&lt;=$H15)*(EW$6-$F15+1),$J15/2,$M15,TRUE))/(1-2*_xlfn.NORM.DIST(0,$J15/2,$M15,TRUE))*$D15+($K15="Steady Growth")*(AND(EX$6&gt;=$F15,EX$6&lt;=$H15)*((EX$6-$F15+1)/($J15*($J15+1)/2)*$D15))+($K15="custom")*CustCF!ER15</f>
        <v>0</v>
      </c>
      <c r="EY15" s="95">
        <f>($K15="Bell Curve")*(_xlfn.NORM.DIST(AND(EY$6&gt;=$F15,EY$6&lt;=$H15)*(EY$6-$F15+1),$J15/2,$M15,TRUE)-_xlfn.NORM.DIST(AND(EY$6&gt;=$F15,EY$6&lt;=$H15)*(EX$6-$F15+1),$J15/2,$M15,TRUE))/(1-2*_xlfn.NORM.DIST(0,$J15/2,$M15,TRUE))*$D15+($K15="Steady Growth")*(AND(EY$6&gt;=$F15,EY$6&lt;=$H15)*((EY$6-$F15+1)/($J15*($J15+1)/2)*$D15))+($K15="custom")*CustCF!ES15</f>
        <v>0</v>
      </c>
      <c r="EZ15" s="95">
        <f>($K15="Bell Curve")*(_xlfn.NORM.DIST(AND(EZ$6&gt;=$F15,EZ$6&lt;=$H15)*(EZ$6-$F15+1),$J15/2,$M15,TRUE)-_xlfn.NORM.DIST(AND(EZ$6&gt;=$F15,EZ$6&lt;=$H15)*(EY$6-$F15+1),$J15/2,$M15,TRUE))/(1-2*_xlfn.NORM.DIST(0,$J15/2,$M15,TRUE))*$D15+($K15="Steady Growth")*(AND(EZ$6&gt;=$F15,EZ$6&lt;=$H15)*((EZ$6-$F15+1)/($J15*($J15+1)/2)*$D15))+($K15="custom")*CustCF!ET15</f>
        <v>0</v>
      </c>
      <c r="FA15" s="95">
        <f>($K15="Bell Curve")*(_xlfn.NORM.DIST(AND(FA$6&gt;=$F15,FA$6&lt;=$H15)*(FA$6-$F15+1),$J15/2,$M15,TRUE)-_xlfn.NORM.DIST(AND(FA$6&gt;=$F15,FA$6&lt;=$H15)*(EZ$6-$F15+1),$J15/2,$M15,TRUE))/(1-2*_xlfn.NORM.DIST(0,$J15/2,$M15,TRUE))*$D15+($K15="Steady Growth")*(AND(FA$6&gt;=$F15,FA$6&lt;=$H15)*((FA$6-$F15+1)/($J15*($J15+1)/2)*$D15))+($K15="custom")*CustCF!EU15</f>
        <v>0</v>
      </c>
      <c r="FB15" s="95">
        <f>($K15="Bell Curve")*(_xlfn.NORM.DIST(AND(FB$6&gt;=$F15,FB$6&lt;=$H15)*(FB$6-$F15+1),$J15/2,$M15,TRUE)-_xlfn.NORM.DIST(AND(FB$6&gt;=$F15,FB$6&lt;=$H15)*(FA$6-$F15+1),$J15/2,$M15,TRUE))/(1-2*_xlfn.NORM.DIST(0,$J15/2,$M15,TRUE))*$D15+($K15="Steady Growth")*(AND(FB$6&gt;=$F15,FB$6&lt;=$H15)*((FB$6-$F15+1)/($J15*($J15+1)/2)*$D15))+($K15="custom")*CustCF!EV15</f>
        <v>0</v>
      </c>
      <c r="FC15" s="95">
        <f>($K15="Bell Curve")*(_xlfn.NORM.DIST(AND(FC$6&gt;=$F15,FC$6&lt;=$H15)*(FC$6-$F15+1),$J15/2,$M15,TRUE)-_xlfn.NORM.DIST(AND(FC$6&gt;=$F15,FC$6&lt;=$H15)*(FB$6-$F15+1),$J15/2,$M15,TRUE))/(1-2*_xlfn.NORM.DIST(0,$J15/2,$M15,TRUE))*$D15+($K15="Steady Growth")*(AND(FC$6&gt;=$F15,FC$6&lt;=$H15)*((FC$6-$F15+1)/($J15*($J15+1)/2)*$D15))+($K15="custom")*CustCF!EW15</f>
        <v>0</v>
      </c>
      <c r="FD15" s="95">
        <f>($K15="Bell Curve")*(_xlfn.NORM.DIST(AND(FD$6&gt;=$F15,FD$6&lt;=$H15)*(FD$6-$F15+1),$J15/2,$M15,TRUE)-_xlfn.NORM.DIST(AND(FD$6&gt;=$F15,FD$6&lt;=$H15)*(FC$6-$F15+1),$J15/2,$M15,TRUE))/(1-2*_xlfn.NORM.DIST(0,$J15/2,$M15,TRUE))*$D15+($K15="Steady Growth")*(AND(FD$6&gt;=$F15,FD$6&lt;=$H15)*((FD$6-$F15+1)/($J15*($J15+1)/2)*$D15))+($K15="custom")*CustCF!EX15</f>
        <v>0</v>
      </c>
      <c r="FE15" s="95">
        <f>($K15="Bell Curve")*(_xlfn.NORM.DIST(AND(FE$6&gt;=$F15,FE$6&lt;=$H15)*(FE$6-$F15+1),$J15/2,$M15,TRUE)-_xlfn.NORM.DIST(AND(FE$6&gt;=$F15,FE$6&lt;=$H15)*(FD$6-$F15+1),$J15/2,$M15,TRUE))/(1-2*_xlfn.NORM.DIST(0,$J15/2,$M15,TRUE))*$D15+($K15="Steady Growth")*(AND(FE$6&gt;=$F15,FE$6&lt;=$H15)*((FE$6-$F15+1)/($J15*($J15+1)/2)*$D15))+($K15="custom")*CustCF!EY15</f>
        <v>0</v>
      </c>
      <c r="FF15" s="95">
        <f>($K15="Bell Curve")*(_xlfn.NORM.DIST(AND(FF$6&gt;=$F15,FF$6&lt;=$H15)*(FF$6-$F15+1),$J15/2,$M15,TRUE)-_xlfn.NORM.DIST(AND(FF$6&gt;=$F15,FF$6&lt;=$H15)*(FE$6-$F15+1),$J15/2,$M15,TRUE))/(1-2*_xlfn.NORM.DIST(0,$J15/2,$M15,TRUE))*$D15+($K15="Steady Growth")*(AND(FF$6&gt;=$F15,FF$6&lt;=$H15)*((FF$6-$F15+1)/($J15*($J15+1)/2)*$D15))+($K15="custom")*CustCF!EZ15</f>
        <v>0</v>
      </c>
      <c r="FG15" s="95">
        <f>($K15="Bell Curve")*(_xlfn.NORM.DIST(AND(FG$6&gt;=$F15,FG$6&lt;=$H15)*(FG$6-$F15+1),$J15/2,$M15,TRUE)-_xlfn.NORM.DIST(AND(FG$6&gt;=$F15,FG$6&lt;=$H15)*(FF$6-$F15+1),$J15/2,$M15,TRUE))/(1-2*_xlfn.NORM.DIST(0,$J15/2,$M15,TRUE))*$D15+($K15="Steady Growth")*(AND(FG$6&gt;=$F15,FG$6&lt;=$H15)*((FG$6-$F15+1)/($J15*($J15+1)/2)*$D15))+($K15="custom")*CustCF!FA15</f>
        <v>0</v>
      </c>
      <c r="FH15" s="95">
        <f>($K15="Bell Curve")*(_xlfn.NORM.DIST(AND(FH$6&gt;=$F15,FH$6&lt;=$H15)*(FH$6-$F15+1),$J15/2,$M15,TRUE)-_xlfn.NORM.DIST(AND(FH$6&gt;=$F15,FH$6&lt;=$H15)*(FG$6-$F15+1),$J15/2,$M15,TRUE))/(1-2*_xlfn.NORM.DIST(0,$J15/2,$M15,TRUE))*$D15+($K15="Steady Growth")*(AND(FH$6&gt;=$F15,FH$6&lt;=$H15)*((FH$6-$F15+1)/($J15*($J15+1)/2)*$D15))+($K15="custom")*CustCF!FB15</f>
        <v>0</v>
      </c>
      <c r="FI15" s="95">
        <f>($K15="Bell Curve")*(_xlfn.NORM.DIST(AND(FI$6&gt;=$F15,FI$6&lt;=$H15)*(FI$6-$F15+1),$J15/2,$M15,TRUE)-_xlfn.NORM.DIST(AND(FI$6&gt;=$F15,FI$6&lt;=$H15)*(FH$6-$F15+1),$J15/2,$M15,TRUE))/(1-2*_xlfn.NORM.DIST(0,$J15/2,$M15,TRUE))*$D15+($K15="Steady Growth")*(AND(FI$6&gt;=$F15,FI$6&lt;=$H15)*((FI$6-$F15+1)/($J15*($J15+1)/2)*$D15))+($K15="custom")*CustCF!FC15</f>
        <v>0</v>
      </c>
      <c r="FJ15" s="95">
        <f>($K15="Bell Curve")*(_xlfn.NORM.DIST(AND(FJ$6&gt;=$F15,FJ$6&lt;=$H15)*(FJ$6-$F15+1),$J15/2,$M15,TRUE)-_xlfn.NORM.DIST(AND(FJ$6&gt;=$F15,FJ$6&lt;=$H15)*(FI$6-$F15+1),$J15/2,$M15,TRUE))/(1-2*_xlfn.NORM.DIST(0,$J15/2,$M15,TRUE))*$D15+($K15="Steady Growth")*(AND(FJ$6&gt;=$F15,FJ$6&lt;=$H15)*((FJ$6-$F15+1)/($J15*($J15+1)/2)*$D15))+($K15="custom")*CustCF!FD15</f>
        <v>0</v>
      </c>
      <c r="FK15" s="95">
        <f>($K15="Bell Curve")*(_xlfn.NORM.DIST(AND(FK$6&gt;=$F15,FK$6&lt;=$H15)*(FK$6-$F15+1),$J15/2,$M15,TRUE)-_xlfn.NORM.DIST(AND(FK$6&gt;=$F15,FK$6&lt;=$H15)*(FJ$6-$F15+1),$J15/2,$M15,TRUE))/(1-2*_xlfn.NORM.DIST(0,$J15/2,$M15,TRUE))*$D15+($K15="Steady Growth")*(AND(FK$6&gt;=$F15,FK$6&lt;=$H15)*((FK$6-$F15+1)/($J15*($J15+1)/2)*$D15))+($K15="custom")*CustCF!FE15</f>
        <v>0</v>
      </c>
      <c r="FL15" s="95">
        <f>($K15="Bell Curve")*(_xlfn.NORM.DIST(AND(FL$6&gt;=$F15,FL$6&lt;=$H15)*(FL$6-$F15+1),$J15/2,$M15,TRUE)-_xlfn.NORM.DIST(AND(FL$6&gt;=$F15,FL$6&lt;=$H15)*(FK$6-$F15+1),$J15/2,$M15,TRUE))/(1-2*_xlfn.NORM.DIST(0,$J15/2,$M15,TRUE))*$D15+($K15="Steady Growth")*(AND(FL$6&gt;=$F15,FL$6&lt;=$H15)*((FL$6-$F15+1)/($J15*($J15+1)/2)*$D15))+($K15="custom")*CustCF!FF15</f>
        <v>0</v>
      </c>
      <c r="FM15" s="95">
        <f>($K15="Bell Curve")*(_xlfn.NORM.DIST(AND(FM$6&gt;=$F15,FM$6&lt;=$H15)*(FM$6-$F15+1),$J15/2,$M15,TRUE)-_xlfn.NORM.DIST(AND(FM$6&gt;=$F15,FM$6&lt;=$H15)*(FL$6-$F15+1),$J15/2,$M15,TRUE))/(1-2*_xlfn.NORM.DIST(0,$J15/2,$M15,TRUE))*$D15+($K15="Steady Growth")*(AND(FM$6&gt;=$F15,FM$6&lt;=$H15)*((FM$6-$F15+1)/($J15*($J15+1)/2)*$D15))+($K15="custom")*CustCF!FG15</f>
        <v>0</v>
      </c>
      <c r="FN15" s="95">
        <f>($K15="Bell Curve")*(_xlfn.NORM.DIST(AND(FN$6&gt;=$F15,FN$6&lt;=$H15)*(FN$6-$F15+1),$J15/2,$M15,TRUE)-_xlfn.NORM.DIST(AND(FN$6&gt;=$F15,FN$6&lt;=$H15)*(FM$6-$F15+1),$J15/2,$M15,TRUE))/(1-2*_xlfn.NORM.DIST(0,$J15/2,$M15,TRUE))*$D15+($K15="Steady Growth")*(AND(FN$6&gt;=$F15,FN$6&lt;=$H15)*((FN$6-$F15+1)/($J15*($J15+1)/2)*$D15))+($K15="custom")*CustCF!FH15</f>
        <v>0</v>
      </c>
      <c r="FO15" s="95">
        <f>($K15="Bell Curve")*(_xlfn.NORM.DIST(AND(FO$6&gt;=$F15,FO$6&lt;=$H15)*(FO$6-$F15+1),$J15/2,$M15,TRUE)-_xlfn.NORM.DIST(AND(FO$6&gt;=$F15,FO$6&lt;=$H15)*(FN$6-$F15+1),$J15/2,$M15,TRUE))/(1-2*_xlfn.NORM.DIST(0,$J15/2,$M15,TRUE))*$D15+($K15="Steady Growth")*(AND(FO$6&gt;=$F15,FO$6&lt;=$H15)*((FO$6-$F15+1)/($J15*($J15+1)/2)*$D15))+($K15="custom")*CustCF!FI15</f>
        <v>0</v>
      </c>
      <c r="FP15" s="95">
        <f>($K15="Bell Curve")*(_xlfn.NORM.DIST(AND(FP$6&gt;=$F15,FP$6&lt;=$H15)*(FP$6-$F15+1),$J15/2,$M15,TRUE)-_xlfn.NORM.DIST(AND(FP$6&gt;=$F15,FP$6&lt;=$H15)*(FO$6-$F15+1),$J15/2,$M15,TRUE))/(1-2*_xlfn.NORM.DIST(0,$J15/2,$M15,TRUE))*$D15+($K15="Steady Growth")*(AND(FP$6&gt;=$F15,FP$6&lt;=$H15)*((FP$6-$F15+1)/($J15*($J15+1)/2)*$D15))+($K15="custom")*CustCF!FJ15</f>
        <v>0</v>
      </c>
      <c r="FQ15" s="95">
        <f>($K15="Bell Curve")*(_xlfn.NORM.DIST(AND(FQ$6&gt;=$F15,FQ$6&lt;=$H15)*(FQ$6-$F15+1),$J15/2,$M15,TRUE)-_xlfn.NORM.DIST(AND(FQ$6&gt;=$F15,FQ$6&lt;=$H15)*(FP$6-$F15+1),$J15/2,$M15,TRUE))/(1-2*_xlfn.NORM.DIST(0,$J15/2,$M15,TRUE))*$D15+($K15="Steady Growth")*(AND(FQ$6&gt;=$F15,FQ$6&lt;=$H15)*((FQ$6-$F15+1)/($J15*($J15+1)/2)*$D15))+($K15="custom")*CustCF!FK15</f>
        <v>0</v>
      </c>
      <c r="FR15" s="95">
        <f>($K15="Bell Curve")*(_xlfn.NORM.DIST(AND(FR$6&gt;=$F15,FR$6&lt;=$H15)*(FR$6-$F15+1),$J15/2,$M15,TRUE)-_xlfn.NORM.DIST(AND(FR$6&gt;=$F15,FR$6&lt;=$H15)*(FQ$6-$F15+1),$J15/2,$M15,TRUE))/(1-2*_xlfn.NORM.DIST(0,$J15/2,$M15,TRUE))*$D15+($K15="Steady Growth")*(AND(FR$6&gt;=$F15,FR$6&lt;=$H15)*((FR$6-$F15+1)/($J15*($J15+1)/2)*$D15))+($K15="custom")*CustCF!FL15</f>
        <v>0</v>
      </c>
      <c r="FS15" s="95">
        <f>($K15="Bell Curve")*(_xlfn.NORM.DIST(AND(FS$6&gt;=$F15,FS$6&lt;=$H15)*(FS$6-$F15+1),$J15/2,$M15,TRUE)-_xlfn.NORM.DIST(AND(FS$6&gt;=$F15,FS$6&lt;=$H15)*(FR$6-$F15+1),$J15/2,$M15,TRUE))/(1-2*_xlfn.NORM.DIST(0,$J15/2,$M15,TRUE))*$D15+($K15="Steady Growth")*(AND(FS$6&gt;=$F15,FS$6&lt;=$H15)*((FS$6-$F15+1)/($J15*($J15+1)/2)*$D15))+($K15="custom")*CustCF!FM15</f>
        <v>0</v>
      </c>
      <c r="FT15" s="95">
        <f>($K15="Bell Curve")*(_xlfn.NORM.DIST(AND(FT$6&gt;=$F15,FT$6&lt;=$H15)*(FT$6-$F15+1),$J15/2,$M15,TRUE)-_xlfn.NORM.DIST(AND(FT$6&gt;=$F15,FT$6&lt;=$H15)*(FS$6-$F15+1),$J15/2,$M15,TRUE))/(1-2*_xlfn.NORM.DIST(0,$J15/2,$M15,TRUE))*$D15+($K15="Steady Growth")*(AND(FT$6&gt;=$F15,FT$6&lt;=$H15)*((FT$6-$F15+1)/($J15*($J15+1)/2)*$D15))+($K15="custom")*CustCF!FN15</f>
        <v>0</v>
      </c>
      <c r="FU15" s="95">
        <f>($K15="Bell Curve")*(_xlfn.NORM.DIST(AND(FU$6&gt;=$F15,FU$6&lt;=$H15)*(FU$6-$F15+1),$J15/2,$M15,TRUE)-_xlfn.NORM.DIST(AND(FU$6&gt;=$F15,FU$6&lt;=$H15)*(FT$6-$F15+1),$J15/2,$M15,TRUE))/(1-2*_xlfn.NORM.DIST(0,$J15/2,$M15,TRUE))*$D15+($K15="Steady Growth")*(AND(FU$6&gt;=$F15,FU$6&lt;=$H15)*((FU$6-$F15+1)/($J15*($J15+1)/2)*$D15))+($K15="custom")*CustCF!FO15</f>
        <v>0</v>
      </c>
      <c r="FV15" s="95">
        <f>($K15="Bell Curve")*(_xlfn.NORM.DIST(AND(FV$6&gt;=$F15,FV$6&lt;=$H15)*(FV$6-$F15+1),$J15/2,$M15,TRUE)-_xlfn.NORM.DIST(AND(FV$6&gt;=$F15,FV$6&lt;=$H15)*(FU$6-$F15+1),$J15/2,$M15,TRUE))/(1-2*_xlfn.NORM.DIST(0,$J15/2,$M15,TRUE))*$D15+($K15="Steady Growth")*(AND(FV$6&gt;=$F15,FV$6&lt;=$H15)*((FV$6-$F15+1)/($J15*($J15+1)/2)*$D15))+($K15="custom")*CustCF!FP15</f>
        <v>0</v>
      </c>
      <c r="FW15" s="95">
        <f>($K15="Bell Curve")*(_xlfn.NORM.DIST(AND(FW$6&gt;=$F15,FW$6&lt;=$H15)*(FW$6-$F15+1),$J15/2,$M15,TRUE)-_xlfn.NORM.DIST(AND(FW$6&gt;=$F15,FW$6&lt;=$H15)*(FV$6-$F15+1),$J15/2,$M15,TRUE))/(1-2*_xlfn.NORM.DIST(0,$J15/2,$M15,TRUE))*$D15+($K15="Steady Growth")*(AND(FW$6&gt;=$F15,FW$6&lt;=$H15)*((FW$6-$F15+1)/($J15*($J15+1)/2)*$D15))+($K15="custom")*CustCF!FQ15</f>
        <v>0</v>
      </c>
      <c r="FX15" s="95">
        <f>($K15="Bell Curve")*(_xlfn.NORM.DIST(AND(FX$6&gt;=$F15,FX$6&lt;=$H15)*(FX$6-$F15+1),$J15/2,$M15,TRUE)-_xlfn.NORM.DIST(AND(FX$6&gt;=$F15,FX$6&lt;=$H15)*(FW$6-$F15+1),$J15/2,$M15,TRUE))/(1-2*_xlfn.NORM.DIST(0,$J15/2,$M15,TRUE))*$D15+($K15="Steady Growth")*(AND(FX$6&gt;=$F15,FX$6&lt;=$H15)*((FX$6-$F15+1)/($J15*($J15+1)/2)*$D15))+($K15="custom")*CustCF!FR15</f>
        <v>0</v>
      </c>
      <c r="FY15" s="95">
        <f>($K15="Bell Curve")*(_xlfn.NORM.DIST(AND(FY$6&gt;=$F15,FY$6&lt;=$H15)*(FY$6-$F15+1),$J15/2,$M15,TRUE)-_xlfn.NORM.DIST(AND(FY$6&gt;=$F15,FY$6&lt;=$H15)*(FX$6-$F15+1),$J15/2,$M15,TRUE))/(1-2*_xlfn.NORM.DIST(0,$J15/2,$M15,TRUE))*$D15+($K15="Steady Growth")*(AND(FY$6&gt;=$F15,FY$6&lt;=$H15)*((FY$6-$F15+1)/($J15*($J15+1)/2)*$D15))+($K15="custom")*CustCF!FS15</f>
        <v>0</v>
      </c>
      <c r="FZ15" s="95">
        <f>($K15="Bell Curve")*(_xlfn.NORM.DIST(AND(FZ$6&gt;=$F15,FZ$6&lt;=$H15)*(FZ$6-$F15+1),$J15/2,$M15,TRUE)-_xlfn.NORM.DIST(AND(FZ$6&gt;=$F15,FZ$6&lt;=$H15)*(FY$6-$F15+1),$J15/2,$M15,TRUE))/(1-2*_xlfn.NORM.DIST(0,$J15/2,$M15,TRUE))*$D15+($K15="Steady Growth")*(AND(FZ$6&gt;=$F15,FZ$6&lt;=$H15)*((FZ$6-$F15+1)/($J15*($J15+1)/2)*$D15))+($K15="custom")*CustCF!FT15</f>
        <v>0</v>
      </c>
      <c r="GA15" s="95">
        <f>($K15="Bell Curve")*(_xlfn.NORM.DIST(AND(GA$6&gt;=$F15,GA$6&lt;=$H15)*(GA$6-$F15+1),$J15/2,$M15,TRUE)-_xlfn.NORM.DIST(AND(GA$6&gt;=$F15,GA$6&lt;=$H15)*(FZ$6-$F15+1),$J15/2,$M15,TRUE))/(1-2*_xlfn.NORM.DIST(0,$J15/2,$M15,TRUE))*$D15+($K15="Steady Growth")*(AND(GA$6&gt;=$F15,GA$6&lt;=$H15)*((GA$6-$F15+1)/($J15*($J15+1)/2)*$D15))+($K15="custom")*CustCF!FU15</f>
        <v>0</v>
      </c>
      <c r="GB15" s="95">
        <f>($K15="Bell Curve")*(_xlfn.NORM.DIST(AND(GB$6&gt;=$F15,GB$6&lt;=$H15)*(GB$6-$F15+1),$J15/2,$M15,TRUE)-_xlfn.NORM.DIST(AND(GB$6&gt;=$F15,GB$6&lt;=$H15)*(GA$6-$F15+1),$J15/2,$M15,TRUE))/(1-2*_xlfn.NORM.DIST(0,$J15/2,$M15,TRUE))*$D15+($K15="Steady Growth")*(AND(GB$6&gt;=$F15,GB$6&lt;=$H15)*((GB$6-$F15+1)/($J15*($J15+1)/2)*$D15))+($K15="custom")*CustCF!FV15</f>
        <v>0</v>
      </c>
      <c r="GC15" s="95">
        <f>($K15="Bell Curve")*(_xlfn.NORM.DIST(AND(GC$6&gt;=$F15,GC$6&lt;=$H15)*(GC$6-$F15+1),$J15/2,$M15,TRUE)-_xlfn.NORM.DIST(AND(GC$6&gt;=$F15,GC$6&lt;=$H15)*(GB$6-$F15+1),$J15/2,$M15,TRUE))/(1-2*_xlfn.NORM.DIST(0,$J15/2,$M15,TRUE))*$D15+($K15="Steady Growth")*(AND(GC$6&gt;=$F15,GC$6&lt;=$H15)*((GC$6-$F15+1)/($J15*($J15+1)/2)*$D15))+($K15="custom")*CustCF!FW15</f>
        <v>0</v>
      </c>
      <c r="GD15" s="95">
        <f>($K15="Bell Curve")*(_xlfn.NORM.DIST(AND(GD$6&gt;=$F15,GD$6&lt;=$H15)*(GD$6-$F15+1),$J15/2,$M15,TRUE)-_xlfn.NORM.DIST(AND(GD$6&gt;=$F15,GD$6&lt;=$H15)*(GC$6-$F15+1),$J15/2,$M15,TRUE))/(1-2*_xlfn.NORM.DIST(0,$J15/2,$M15,TRUE))*$D15+($K15="Steady Growth")*(AND(GD$6&gt;=$F15,GD$6&lt;=$H15)*((GD$6-$F15+1)/($J15*($J15+1)/2)*$D15))+($K15="custom")*CustCF!FX15</f>
        <v>0</v>
      </c>
      <c r="GE15" s="95">
        <f>($K15="Bell Curve")*(_xlfn.NORM.DIST(AND(GE$6&gt;=$F15,GE$6&lt;=$H15)*(GE$6-$F15+1),$J15/2,$M15,TRUE)-_xlfn.NORM.DIST(AND(GE$6&gt;=$F15,GE$6&lt;=$H15)*(GD$6-$F15+1),$J15/2,$M15,TRUE))/(1-2*_xlfn.NORM.DIST(0,$J15/2,$M15,TRUE))*$D15+($K15="Steady Growth")*(AND(GE$6&gt;=$F15,GE$6&lt;=$H15)*((GE$6-$F15+1)/($J15*($J15+1)/2)*$D15))+($K15="custom")*CustCF!FY15</f>
        <v>0</v>
      </c>
      <c r="GF15" s="95">
        <f>($K15="Bell Curve")*(_xlfn.NORM.DIST(AND(GF$6&gt;=$F15,GF$6&lt;=$H15)*(GF$6-$F15+1),$J15/2,$M15,TRUE)-_xlfn.NORM.DIST(AND(GF$6&gt;=$F15,GF$6&lt;=$H15)*(GE$6-$F15+1),$J15/2,$M15,TRUE))/(1-2*_xlfn.NORM.DIST(0,$J15/2,$M15,TRUE))*$D15+($K15="Steady Growth")*(AND(GF$6&gt;=$F15,GF$6&lt;=$H15)*((GF$6-$F15+1)/($J15*($J15+1)/2)*$D15))+($K15="custom")*CustCF!FZ15</f>
        <v>0</v>
      </c>
      <c r="GG15" s="95">
        <f>($K15="Bell Curve")*(_xlfn.NORM.DIST(AND(GG$6&gt;=$F15,GG$6&lt;=$H15)*(GG$6-$F15+1),$J15/2,$M15,TRUE)-_xlfn.NORM.DIST(AND(GG$6&gt;=$F15,GG$6&lt;=$H15)*(GF$6-$F15+1),$J15/2,$M15,TRUE))/(1-2*_xlfn.NORM.DIST(0,$J15/2,$M15,TRUE))*$D15+($K15="Steady Growth")*(AND(GG$6&gt;=$F15,GG$6&lt;=$H15)*((GG$6-$F15+1)/($J15*($J15+1)/2)*$D15))+($K15="custom")*CustCF!GA15</f>
        <v>0</v>
      </c>
      <c r="GH15" s="95">
        <f>($K15="Bell Curve")*(_xlfn.NORM.DIST(AND(GH$6&gt;=$F15,GH$6&lt;=$H15)*(GH$6-$F15+1),$J15/2,$M15,TRUE)-_xlfn.NORM.DIST(AND(GH$6&gt;=$F15,GH$6&lt;=$H15)*(GG$6-$F15+1),$J15/2,$M15,TRUE))/(1-2*_xlfn.NORM.DIST(0,$J15/2,$M15,TRUE))*$D15+($K15="Steady Growth")*(AND(GH$6&gt;=$F15,GH$6&lt;=$H15)*((GH$6-$F15+1)/($J15*($J15+1)/2)*$D15))+($K15="custom")*CustCF!GB15</f>
        <v>0</v>
      </c>
      <c r="GI15" s="95">
        <f>($K15="Bell Curve")*(_xlfn.NORM.DIST(AND(GI$6&gt;=$F15,GI$6&lt;=$H15)*(GI$6-$F15+1),$J15/2,$M15,TRUE)-_xlfn.NORM.DIST(AND(GI$6&gt;=$F15,GI$6&lt;=$H15)*(GH$6-$F15+1),$J15/2,$M15,TRUE))/(1-2*_xlfn.NORM.DIST(0,$J15/2,$M15,TRUE))*$D15+($K15="Steady Growth")*(AND(GI$6&gt;=$F15,GI$6&lt;=$H15)*((GI$6-$F15+1)/($J15*($J15+1)/2)*$D15))+($K15="custom")*CustCF!GC15</f>
        <v>0</v>
      </c>
      <c r="GJ15" s="95">
        <f>($K15="Bell Curve")*(_xlfn.NORM.DIST(AND(GJ$6&gt;=$F15,GJ$6&lt;=$H15)*(GJ$6-$F15+1),$J15/2,$M15,TRUE)-_xlfn.NORM.DIST(AND(GJ$6&gt;=$F15,GJ$6&lt;=$H15)*(GI$6-$F15+1),$J15/2,$M15,TRUE))/(1-2*_xlfn.NORM.DIST(0,$J15/2,$M15,TRUE))*$D15+($K15="Steady Growth")*(AND(GJ$6&gt;=$F15,GJ$6&lt;=$H15)*((GJ$6-$F15+1)/($J15*($J15+1)/2)*$D15))+($K15="custom")*CustCF!GD15</f>
        <v>0</v>
      </c>
      <c r="GK15" s="95">
        <f>($K15="Bell Curve")*(_xlfn.NORM.DIST(AND(GK$6&gt;=$F15,GK$6&lt;=$H15)*(GK$6-$F15+1),$J15/2,$M15,TRUE)-_xlfn.NORM.DIST(AND(GK$6&gt;=$F15,GK$6&lt;=$H15)*(GJ$6-$F15+1),$J15/2,$M15,TRUE))/(1-2*_xlfn.NORM.DIST(0,$J15/2,$M15,TRUE))*$D15+($K15="Steady Growth")*(AND(GK$6&gt;=$F15,GK$6&lt;=$H15)*((GK$6-$F15+1)/($J15*($J15+1)/2)*$D15))+($K15="custom")*CustCF!GE15</f>
        <v>0</v>
      </c>
      <c r="GL15" s="95">
        <f>($K15="Bell Curve")*(_xlfn.NORM.DIST(AND(GL$6&gt;=$F15,GL$6&lt;=$H15)*(GL$6-$F15+1),$J15/2,$M15,TRUE)-_xlfn.NORM.DIST(AND(GL$6&gt;=$F15,GL$6&lt;=$H15)*(GK$6-$F15+1),$J15/2,$M15,TRUE))/(1-2*_xlfn.NORM.DIST(0,$J15/2,$M15,TRUE))*$D15+($K15="Steady Growth")*(AND(GL$6&gt;=$F15,GL$6&lt;=$H15)*((GL$6-$F15+1)/($J15*($J15+1)/2)*$D15))+($K15="custom")*CustCF!GF15</f>
        <v>0</v>
      </c>
      <c r="GM15" s="95">
        <f>($K15="Bell Curve")*(_xlfn.NORM.DIST(AND(GM$6&gt;=$F15,GM$6&lt;=$H15)*(GM$6-$F15+1),$J15/2,$M15,TRUE)-_xlfn.NORM.DIST(AND(GM$6&gt;=$F15,GM$6&lt;=$H15)*(GL$6-$F15+1),$J15/2,$M15,TRUE))/(1-2*_xlfn.NORM.DIST(0,$J15/2,$M15,TRUE))*$D15+($K15="Steady Growth")*(AND(GM$6&gt;=$F15,GM$6&lt;=$H15)*((GM$6-$F15+1)/($J15*($J15+1)/2)*$D15))+($K15="custom")*CustCF!GG15</f>
        <v>0</v>
      </c>
      <c r="GN15" s="268">
        <f>($K15="Bell Curve")*(_xlfn.NORM.DIST(AND(GN$6&gt;=$F15,GN$6&lt;=$H15)*(GN$6-$F15+1),$J15/2,$M15,TRUE)-_xlfn.NORM.DIST(AND(GN$6&gt;=$F15,GN$6&lt;=$H15)*(GM$6-$F15+1),$J15/2,$M15,TRUE))/(1-2*_xlfn.NORM.DIST(0,$J15/2,$M15,TRUE))*$D15+($K15="Steady Growth")*(AND(GN$6&gt;=$F15,GN$6&lt;=$H15)*((GN$6-$F15+1)/($J15*($J15+1)/2)*$D15))+($K15="custom")*CustCF!GH15</f>
        <v>0</v>
      </c>
      <c r="GO15" s="1"/>
      <c r="GP15" s="67"/>
    </row>
    <row r="16" spans="1:198" customFormat="1" hidden="1" outlineLevel="1" x14ac:dyDescent="0.75">
      <c r="A16" s="1"/>
      <c r="B16" s="1"/>
      <c r="C16" s="262">
        <f>Budget!P18</f>
        <v>0</v>
      </c>
      <c r="D16" s="19">
        <f>Budget!Q18</f>
        <v>0</v>
      </c>
      <c r="E16" s="19" t="str">
        <f t="shared" si="23"/>
        <v/>
      </c>
      <c r="F16" s="263">
        <v>0</v>
      </c>
      <c r="G16" s="257">
        <f>IF(L16="custom",CustCF!F16,INDEX($P$8:$GN$8,MATCH(F16,$P$6:$GN$6,0)))</f>
        <v>46053</v>
      </c>
      <c r="H16" s="263">
        <v>0</v>
      </c>
      <c r="I16" s="257">
        <f>IF(L16="custom",CustCF!G16,INDEX($P$8:$GN$8,MATCH(H16,$P$6:$GN$6,0)))</f>
        <v>46053</v>
      </c>
      <c r="J16" s="260">
        <f t="shared" si="24"/>
        <v>1</v>
      </c>
      <c r="K16" s="265" t="s">
        <v>116</v>
      </c>
      <c r="L16" s="266" t="s">
        <v>141</v>
      </c>
      <c r="M16" s="267">
        <f t="shared" si="25"/>
        <v>9</v>
      </c>
      <c r="N16" s="18">
        <f t="shared" si="15"/>
        <v>0</v>
      </c>
      <c r="O16" s="1372">
        <f t="shared" si="16"/>
        <v>0</v>
      </c>
      <c r="P16" s="95">
        <f>($K16="Bell Curve")*(_xlfn.NORM.DIST(AND(P$6&gt;=$F16,P$6&lt;=$H16)*(P$6-$F16+1),$J16/2,$M16,TRUE)-_xlfn.NORM.DIST(AND(P$6&gt;=$F16,P$6&lt;=$H16)*(O$6-$F16+1),$J16/2,$M16,TRUE))/(1-2*_xlfn.NORM.DIST(0,$J16/2,$M16,TRUE))*$D16+($K16="Steady Growth")*(AND(P$6&gt;=$F16,P$6&lt;=$H16)*((P$6-$F16+1)/($J16*($J16+1)/2)*$D16))+($K16="custom")*CustCF!J16</f>
        <v>0</v>
      </c>
      <c r="Q16" s="95">
        <f>($K16="Bell Curve")*(_xlfn.NORM.DIST(AND(Q$6&gt;=$F16,Q$6&lt;=$H16)*(Q$6-$F16+1),$J16/2,$M16,TRUE)-_xlfn.NORM.DIST(AND(Q$6&gt;=$F16,Q$6&lt;=$H16)*(P$6-$F16+1),$J16/2,$M16,TRUE))/(1-2*_xlfn.NORM.DIST(0,$J16/2,$M16,TRUE))*$D16+($K16="Steady Growth")*(AND(Q$6&gt;=$F16,Q$6&lt;=$H16)*((Q$6-$F16+1)/($J16*($J16+1)/2)*$D16))+($K16="custom")*CustCF!K16</f>
        <v>0</v>
      </c>
      <c r="R16" s="95">
        <f>($K16="Bell Curve")*(_xlfn.NORM.DIST(AND(R$6&gt;=$F16,R$6&lt;=$H16)*(R$6-$F16+1),$J16/2,$M16,TRUE)-_xlfn.NORM.DIST(AND(R$6&gt;=$F16,R$6&lt;=$H16)*(Q$6-$F16+1),$J16/2,$M16,TRUE))/(1-2*_xlfn.NORM.DIST(0,$J16/2,$M16,TRUE))*$D16+($K16="Steady Growth")*(AND(R$6&gt;=$F16,R$6&lt;=$H16)*((R$6-$F16+1)/($J16*($J16+1)/2)*$D16))+($K16="custom")*CustCF!L16</f>
        <v>0</v>
      </c>
      <c r="S16" s="95">
        <f>($K16="Bell Curve")*(_xlfn.NORM.DIST(AND(S$6&gt;=$F16,S$6&lt;=$H16)*(S$6-$F16+1),$J16/2,$M16,TRUE)-_xlfn.NORM.DIST(AND(S$6&gt;=$F16,S$6&lt;=$H16)*(R$6-$F16+1),$J16/2,$M16,TRUE))/(1-2*_xlfn.NORM.DIST(0,$J16/2,$M16,TRUE))*$D16+($K16="Steady Growth")*(AND(S$6&gt;=$F16,S$6&lt;=$H16)*((S$6-$F16+1)/($J16*($J16+1)/2)*$D16))+($K16="custom")*CustCF!M16</f>
        <v>0</v>
      </c>
      <c r="T16" s="95">
        <f>($K16="Bell Curve")*(_xlfn.NORM.DIST(AND(T$6&gt;=$F16,T$6&lt;=$H16)*(T$6-$F16+1),$J16/2,$M16,TRUE)-_xlfn.NORM.DIST(AND(T$6&gt;=$F16,T$6&lt;=$H16)*(S$6-$F16+1),$J16/2,$M16,TRUE))/(1-2*_xlfn.NORM.DIST(0,$J16/2,$M16,TRUE))*$D16+($K16="Steady Growth")*(AND(T$6&gt;=$F16,T$6&lt;=$H16)*((T$6-$F16+1)/($J16*($J16+1)/2)*$D16))+($K16="custom")*CustCF!N16</f>
        <v>0</v>
      </c>
      <c r="U16" s="95">
        <f>($K16="Bell Curve")*(_xlfn.NORM.DIST(AND(U$6&gt;=$F16,U$6&lt;=$H16)*(U$6-$F16+1),$J16/2,$M16,TRUE)-_xlfn.NORM.DIST(AND(U$6&gt;=$F16,U$6&lt;=$H16)*(T$6-$F16+1),$J16/2,$M16,TRUE))/(1-2*_xlfn.NORM.DIST(0,$J16/2,$M16,TRUE))*$D16+($K16="Steady Growth")*(AND(U$6&gt;=$F16,U$6&lt;=$H16)*((U$6-$F16+1)/($J16*($J16+1)/2)*$D16))+($K16="custom")*CustCF!O16</f>
        <v>0</v>
      </c>
      <c r="V16" s="95">
        <f>($K16="Bell Curve")*(_xlfn.NORM.DIST(AND(V$6&gt;=$F16,V$6&lt;=$H16)*(V$6-$F16+1),$J16/2,$M16,TRUE)-_xlfn.NORM.DIST(AND(V$6&gt;=$F16,V$6&lt;=$H16)*(U$6-$F16+1),$J16/2,$M16,TRUE))/(1-2*_xlfn.NORM.DIST(0,$J16/2,$M16,TRUE))*$D16+($K16="Steady Growth")*(AND(V$6&gt;=$F16,V$6&lt;=$H16)*((V$6-$F16+1)/($J16*($J16+1)/2)*$D16))+($K16="custom")*CustCF!P16</f>
        <v>0</v>
      </c>
      <c r="W16" s="95">
        <f>($K16="Bell Curve")*(_xlfn.NORM.DIST(AND(W$6&gt;=$F16,W$6&lt;=$H16)*(W$6-$F16+1),$J16/2,$M16,TRUE)-_xlfn.NORM.DIST(AND(W$6&gt;=$F16,W$6&lt;=$H16)*(V$6-$F16+1),$J16/2,$M16,TRUE))/(1-2*_xlfn.NORM.DIST(0,$J16/2,$M16,TRUE))*$D16+($K16="Steady Growth")*(AND(W$6&gt;=$F16,W$6&lt;=$H16)*((W$6-$F16+1)/($J16*($J16+1)/2)*$D16))+($K16="custom")*CustCF!Q16</f>
        <v>0</v>
      </c>
      <c r="X16" s="95">
        <f>($K16="Bell Curve")*(_xlfn.NORM.DIST(AND(X$6&gt;=$F16,X$6&lt;=$H16)*(X$6-$F16+1),$J16/2,$M16,TRUE)-_xlfn.NORM.DIST(AND(X$6&gt;=$F16,X$6&lt;=$H16)*(W$6-$F16+1),$J16/2,$M16,TRUE))/(1-2*_xlfn.NORM.DIST(0,$J16/2,$M16,TRUE))*$D16+($K16="Steady Growth")*(AND(X$6&gt;=$F16,X$6&lt;=$H16)*((X$6-$F16+1)/($J16*($J16+1)/2)*$D16))+($K16="custom")*CustCF!R16</f>
        <v>0</v>
      </c>
      <c r="Y16" s="95">
        <f>($K16="Bell Curve")*(_xlfn.NORM.DIST(AND(Y$6&gt;=$F16,Y$6&lt;=$H16)*(Y$6-$F16+1),$J16/2,$M16,TRUE)-_xlfn.NORM.DIST(AND(Y$6&gt;=$F16,Y$6&lt;=$H16)*(X$6-$F16+1),$J16/2,$M16,TRUE))/(1-2*_xlfn.NORM.DIST(0,$J16/2,$M16,TRUE))*$D16+($K16="Steady Growth")*(AND(Y$6&gt;=$F16,Y$6&lt;=$H16)*((Y$6-$F16+1)/($J16*($J16+1)/2)*$D16))+($K16="custom")*CustCF!S16</f>
        <v>0</v>
      </c>
      <c r="Z16" s="95">
        <f>($K16="Bell Curve")*(_xlfn.NORM.DIST(AND(Z$6&gt;=$F16,Z$6&lt;=$H16)*(Z$6-$F16+1),$J16/2,$M16,TRUE)-_xlfn.NORM.DIST(AND(Z$6&gt;=$F16,Z$6&lt;=$H16)*(Y$6-$F16+1),$J16/2,$M16,TRUE))/(1-2*_xlfn.NORM.DIST(0,$J16/2,$M16,TRUE))*$D16+($K16="Steady Growth")*(AND(Z$6&gt;=$F16,Z$6&lt;=$H16)*((Z$6-$F16+1)/($J16*($J16+1)/2)*$D16))+($K16="custom")*CustCF!T16</f>
        <v>0</v>
      </c>
      <c r="AA16" s="95">
        <f>($K16="Bell Curve")*(_xlfn.NORM.DIST(AND(AA$6&gt;=$F16,AA$6&lt;=$H16)*(AA$6-$F16+1),$J16/2,$M16,TRUE)-_xlfn.NORM.DIST(AND(AA$6&gt;=$F16,AA$6&lt;=$H16)*(Z$6-$F16+1),$J16/2,$M16,TRUE))/(1-2*_xlfn.NORM.DIST(0,$J16/2,$M16,TRUE))*$D16+($K16="Steady Growth")*(AND(AA$6&gt;=$F16,AA$6&lt;=$H16)*((AA$6-$F16+1)/($J16*($J16+1)/2)*$D16))+($K16="custom")*CustCF!U16</f>
        <v>0</v>
      </c>
      <c r="AB16" s="95">
        <f>($K16="Bell Curve")*(_xlfn.NORM.DIST(AND(AB$6&gt;=$F16,AB$6&lt;=$H16)*(AB$6-$F16+1),$J16/2,$M16,TRUE)-_xlfn.NORM.DIST(AND(AB$6&gt;=$F16,AB$6&lt;=$H16)*(AA$6-$F16+1),$J16/2,$M16,TRUE))/(1-2*_xlfn.NORM.DIST(0,$J16/2,$M16,TRUE))*$D16+($K16="Steady Growth")*(AND(AB$6&gt;=$F16,AB$6&lt;=$H16)*((AB$6-$F16+1)/($J16*($J16+1)/2)*$D16))+($K16="custom")*CustCF!V16</f>
        <v>0</v>
      </c>
      <c r="AC16" s="95">
        <f>($K16="Bell Curve")*(_xlfn.NORM.DIST(AND(AC$6&gt;=$F16,AC$6&lt;=$H16)*(AC$6-$F16+1),$J16/2,$M16,TRUE)-_xlfn.NORM.DIST(AND(AC$6&gt;=$F16,AC$6&lt;=$H16)*(AB$6-$F16+1),$J16/2,$M16,TRUE))/(1-2*_xlfn.NORM.DIST(0,$J16/2,$M16,TRUE))*$D16+($K16="Steady Growth")*(AND(AC$6&gt;=$F16,AC$6&lt;=$H16)*((AC$6-$F16+1)/($J16*($J16+1)/2)*$D16))+($K16="custom")*CustCF!W16</f>
        <v>0</v>
      </c>
      <c r="AD16" s="95">
        <f>($K16="Bell Curve")*(_xlfn.NORM.DIST(AND(AD$6&gt;=$F16,AD$6&lt;=$H16)*(AD$6-$F16+1),$J16/2,$M16,TRUE)-_xlfn.NORM.DIST(AND(AD$6&gt;=$F16,AD$6&lt;=$H16)*(AC$6-$F16+1),$J16/2,$M16,TRUE))/(1-2*_xlfn.NORM.DIST(0,$J16/2,$M16,TRUE))*$D16+($K16="Steady Growth")*(AND(AD$6&gt;=$F16,AD$6&lt;=$H16)*((AD$6-$F16+1)/($J16*($J16+1)/2)*$D16))+($K16="custom")*CustCF!X16</f>
        <v>0</v>
      </c>
      <c r="AE16" s="95">
        <f>($K16="Bell Curve")*(_xlfn.NORM.DIST(AND(AE$6&gt;=$F16,AE$6&lt;=$H16)*(AE$6-$F16+1),$J16/2,$M16,TRUE)-_xlfn.NORM.DIST(AND(AE$6&gt;=$F16,AE$6&lt;=$H16)*(AD$6-$F16+1),$J16/2,$M16,TRUE))/(1-2*_xlfn.NORM.DIST(0,$J16/2,$M16,TRUE))*$D16+($K16="Steady Growth")*(AND(AE$6&gt;=$F16,AE$6&lt;=$H16)*((AE$6-$F16+1)/($J16*($J16+1)/2)*$D16))+($K16="custom")*CustCF!Y16</f>
        <v>0</v>
      </c>
      <c r="AF16" s="95">
        <f>($K16="Bell Curve")*(_xlfn.NORM.DIST(AND(AF$6&gt;=$F16,AF$6&lt;=$H16)*(AF$6-$F16+1),$J16/2,$M16,TRUE)-_xlfn.NORM.DIST(AND(AF$6&gt;=$F16,AF$6&lt;=$H16)*(AE$6-$F16+1),$J16/2,$M16,TRUE))/(1-2*_xlfn.NORM.DIST(0,$J16/2,$M16,TRUE))*$D16+($K16="Steady Growth")*(AND(AF$6&gt;=$F16,AF$6&lt;=$H16)*((AF$6-$F16+1)/($J16*($J16+1)/2)*$D16))+($K16="custom")*CustCF!Z16</f>
        <v>0</v>
      </c>
      <c r="AG16" s="95">
        <f>($K16="Bell Curve")*(_xlfn.NORM.DIST(AND(AG$6&gt;=$F16,AG$6&lt;=$H16)*(AG$6-$F16+1),$J16/2,$M16,TRUE)-_xlfn.NORM.DIST(AND(AG$6&gt;=$F16,AG$6&lt;=$H16)*(AF$6-$F16+1),$J16/2,$M16,TRUE))/(1-2*_xlfn.NORM.DIST(0,$J16/2,$M16,TRUE))*$D16+($K16="Steady Growth")*(AND(AG$6&gt;=$F16,AG$6&lt;=$H16)*((AG$6-$F16+1)/($J16*($J16+1)/2)*$D16))+($K16="custom")*CustCF!AA16</f>
        <v>0</v>
      </c>
      <c r="AH16" s="95">
        <f>($K16="Bell Curve")*(_xlfn.NORM.DIST(AND(AH$6&gt;=$F16,AH$6&lt;=$H16)*(AH$6-$F16+1),$J16/2,$M16,TRUE)-_xlfn.NORM.DIST(AND(AH$6&gt;=$F16,AH$6&lt;=$H16)*(AG$6-$F16+1),$J16/2,$M16,TRUE))/(1-2*_xlfn.NORM.DIST(0,$J16/2,$M16,TRUE))*$D16+($K16="Steady Growth")*(AND(AH$6&gt;=$F16,AH$6&lt;=$H16)*((AH$6-$F16+1)/($J16*($J16+1)/2)*$D16))+($K16="custom")*CustCF!AB16</f>
        <v>0</v>
      </c>
      <c r="AI16" s="95">
        <f>($K16="Bell Curve")*(_xlfn.NORM.DIST(AND(AI$6&gt;=$F16,AI$6&lt;=$H16)*(AI$6-$F16+1),$J16/2,$M16,TRUE)-_xlfn.NORM.DIST(AND(AI$6&gt;=$F16,AI$6&lt;=$H16)*(AH$6-$F16+1),$J16/2,$M16,TRUE))/(1-2*_xlfn.NORM.DIST(0,$J16/2,$M16,TRUE))*$D16+($K16="Steady Growth")*(AND(AI$6&gt;=$F16,AI$6&lt;=$H16)*((AI$6-$F16+1)/($J16*($J16+1)/2)*$D16))+($K16="custom")*CustCF!AC16</f>
        <v>0</v>
      </c>
      <c r="AJ16" s="95">
        <f>($K16="Bell Curve")*(_xlfn.NORM.DIST(AND(AJ$6&gt;=$F16,AJ$6&lt;=$H16)*(AJ$6-$F16+1),$J16/2,$M16,TRUE)-_xlfn.NORM.DIST(AND(AJ$6&gt;=$F16,AJ$6&lt;=$H16)*(AI$6-$F16+1),$J16/2,$M16,TRUE))/(1-2*_xlfn.NORM.DIST(0,$J16/2,$M16,TRUE))*$D16+($K16="Steady Growth")*(AND(AJ$6&gt;=$F16,AJ$6&lt;=$H16)*((AJ$6-$F16+1)/($J16*($J16+1)/2)*$D16))+($K16="custom")*CustCF!AD16</f>
        <v>0</v>
      </c>
      <c r="AK16" s="95">
        <f>($K16="Bell Curve")*(_xlfn.NORM.DIST(AND(AK$6&gt;=$F16,AK$6&lt;=$H16)*(AK$6-$F16+1),$J16/2,$M16,TRUE)-_xlfn.NORM.DIST(AND(AK$6&gt;=$F16,AK$6&lt;=$H16)*(AJ$6-$F16+1),$J16/2,$M16,TRUE))/(1-2*_xlfn.NORM.DIST(0,$J16/2,$M16,TRUE))*$D16+($K16="Steady Growth")*(AND(AK$6&gt;=$F16,AK$6&lt;=$H16)*((AK$6-$F16+1)/($J16*($J16+1)/2)*$D16))+($K16="custom")*CustCF!AE16</f>
        <v>0</v>
      </c>
      <c r="AL16" s="95">
        <f>($K16="Bell Curve")*(_xlfn.NORM.DIST(AND(AL$6&gt;=$F16,AL$6&lt;=$H16)*(AL$6-$F16+1),$J16/2,$M16,TRUE)-_xlfn.NORM.DIST(AND(AL$6&gt;=$F16,AL$6&lt;=$H16)*(AK$6-$F16+1),$J16/2,$M16,TRUE))/(1-2*_xlfn.NORM.DIST(0,$J16/2,$M16,TRUE))*$D16+($K16="Steady Growth")*(AND(AL$6&gt;=$F16,AL$6&lt;=$H16)*((AL$6-$F16+1)/($J16*($J16+1)/2)*$D16))+($K16="custom")*CustCF!AF16</f>
        <v>0</v>
      </c>
      <c r="AM16" s="95">
        <f>($K16="Bell Curve")*(_xlfn.NORM.DIST(AND(AM$6&gt;=$F16,AM$6&lt;=$H16)*(AM$6-$F16+1),$J16/2,$M16,TRUE)-_xlfn.NORM.DIST(AND(AM$6&gt;=$F16,AM$6&lt;=$H16)*(AL$6-$F16+1),$J16/2,$M16,TRUE))/(1-2*_xlfn.NORM.DIST(0,$J16/2,$M16,TRUE))*$D16+($K16="Steady Growth")*(AND(AM$6&gt;=$F16,AM$6&lt;=$H16)*((AM$6-$F16+1)/($J16*($J16+1)/2)*$D16))+($K16="custom")*CustCF!AG16</f>
        <v>0</v>
      </c>
      <c r="AN16" s="95">
        <f>($K16="Bell Curve")*(_xlfn.NORM.DIST(AND(AN$6&gt;=$F16,AN$6&lt;=$H16)*(AN$6-$F16+1),$J16/2,$M16,TRUE)-_xlfn.NORM.DIST(AND(AN$6&gt;=$F16,AN$6&lt;=$H16)*(AM$6-$F16+1),$J16/2,$M16,TRUE))/(1-2*_xlfn.NORM.DIST(0,$J16/2,$M16,TRUE))*$D16+($K16="Steady Growth")*(AND(AN$6&gt;=$F16,AN$6&lt;=$H16)*((AN$6-$F16+1)/($J16*($J16+1)/2)*$D16))+($K16="custom")*CustCF!AH16</f>
        <v>0</v>
      </c>
      <c r="AO16" s="95">
        <f>($K16="Bell Curve")*(_xlfn.NORM.DIST(AND(AO$6&gt;=$F16,AO$6&lt;=$H16)*(AO$6-$F16+1),$J16/2,$M16,TRUE)-_xlfn.NORM.DIST(AND(AO$6&gt;=$F16,AO$6&lt;=$H16)*(AN$6-$F16+1),$J16/2,$M16,TRUE))/(1-2*_xlfn.NORM.DIST(0,$J16/2,$M16,TRUE))*$D16+($K16="Steady Growth")*(AND(AO$6&gt;=$F16,AO$6&lt;=$H16)*((AO$6-$F16+1)/($J16*($J16+1)/2)*$D16))+($K16="custom")*CustCF!AI16</f>
        <v>0</v>
      </c>
      <c r="AP16" s="95">
        <f>($K16="Bell Curve")*(_xlfn.NORM.DIST(AND(AP$6&gt;=$F16,AP$6&lt;=$H16)*(AP$6-$F16+1),$J16/2,$M16,TRUE)-_xlfn.NORM.DIST(AND(AP$6&gt;=$F16,AP$6&lt;=$H16)*(AO$6-$F16+1),$J16/2,$M16,TRUE))/(1-2*_xlfn.NORM.DIST(0,$J16/2,$M16,TRUE))*$D16+($K16="Steady Growth")*(AND(AP$6&gt;=$F16,AP$6&lt;=$H16)*((AP$6-$F16+1)/($J16*($J16+1)/2)*$D16))+($K16="custom")*CustCF!AJ16</f>
        <v>0</v>
      </c>
      <c r="AQ16" s="95">
        <f>($K16="Bell Curve")*(_xlfn.NORM.DIST(AND(AQ$6&gt;=$F16,AQ$6&lt;=$H16)*(AQ$6-$F16+1),$J16/2,$M16,TRUE)-_xlfn.NORM.DIST(AND(AQ$6&gt;=$F16,AQ$6&lt;=$H16)*(AP$6-$F16+1),$J16/2,$M16,TRUE))/(1-2*_xlfn.NORM.DIST(0,$J16/2,$M16,TRUE))*$D16+($K16="Steady Growth")*(AND(AQ$6&gt;=$F16,AQ$6&lt;=$H16)*((AQ$6-$F16+1)/($J16*($J16+1)/2)*$D16))+($K16="custom")*CustCF!AK16</f>
        <v>0</v>
      </c>
      <c r="AR16" s="95">
        <f>($K16="Bell Curve")*(_xlfn.NORM.DIST(AND(AR$6&gt;=$F16,AR$6&lt;=$H16)*(AR$6-$F16+1),$J16/2,$M16,TRUE)-_xlfn.NORM.DIST(AND(AR$6&gt;=$F16,AR$6&lt;=$H16)*(AQ$6-$F16+1),$J16/2,$M16,TRUE))/(1-2*_xlfn.NORM.DIST(0,$J16/2,$M16,TRUE))*$D16+($K16="Steady Growth")*(AND(AR$6&gt;=$F16,AR$6&lt;=$H16)*((AR$6-$F16+1)/($J16*($J16+1)/2)*$D16))+($K16="custom")*CustCF!AL16</f>
        <v>0</v>
      </c>
      <c r="AS16" s="95">
        <f>($K16="Bell Curve")*(_xlfn.NORM.DIST(AND(AS$6&gt;=$F16,AS$6&lt;=$H16)*(AS$6-$F16+1),$J16/2,$M16,TRUE)-_xlfn.NORM.DIST(AND(AS$6&gt;=$F16,AS$6&lt;=$H16)*(AR$6-$F16+1),$J16/2,$M16,TRUE))/(1-2*_xlfn.NORM.DIST(0,$J16/2,$M16,TRUE))*$D16+($K16="Steady Growth")*(AND(AS$6&gt;=$F16,AS$6&lt;=$H16)*((AS$6-$F16+1)/($J16*($J16+1)/2)*$D16))+($K16="custom")*CustCF!AM16</f>
        <v>0</v>
      </c>
      <c r="AT16" s="95">
        <f>($K16="Bell Curve")*(_xlfn.NORM.DIST(AND(AT$6&gt;=$F16,AT$6&lt;=$H16)*(AT$6-$F16+1),$J16/2,$M16,TRUE)-_xlfn.NORM.DIST(AND(AT$6&gt;=$F16,AT$6&lt;=$H16)*(AS$6-$F16+1),$J16/2,$M16,TRUE))/(1-2*_xlfn.NORM.DIST(0,$J16/2,$M16,TRUE))*$D16+($K16="Steady Growth")*(AND(AT$6&gt;=$F16,AT$6&lt;=$H16)*((AT$6-$F16+1)/($J16*($J16+1)/2)*$D16))+($K16="custom")*CustCF!AN16</f>
        <v>0</v>
      </c>
      <c r="AU16" s="95">
        <f>($K16="Bell Curve")*(_xlfn.NORM.DIST(AND(AU$6&gt;=$F16,AU$6&lt;=$H16)*(AU$6-$F16+1),$J16/2,$M16,TRUE)-_xlfn.NORM.DIST(AND(AU$6&gt;=$F16,AU$6&lt;=$H16)*(AT$6-$F16+1),$J16/2,$M16,TRUE))/(1-2*_xlfn.NORM.DIST(0,$J16/2,$M16,TRUE))*$D16+($K16="Steady Growth")*(AND(AU$6&gt;=$F16,AU$6&lt;=$H16)*((AU$6-$F16+1)/($J16*($J16+1)/2)*$D16))+($K16="custom")*CustCF!AO16</f>
        <v>0</v>
      </c>
      <c r="AV16" s="95">
        <f>($K16="Bell Curve")*(_xlfn.NORM.DIST(AND(AV$6&gt;=$F16,AV$6&lt;=$H16)*(AV$6-$F16+1),$J16/2,$M16,TRUE)-_xlfn.NORM.DIST(AND(AV$6&gt;=$F16,AV$6&lt;=$H16)*(AU$6-$F16+1),$J16/2,$M16,TRUE))/(1-2*_xlfn.NORM.DIST(0,$J16/2,$M16,TRUE))*$D16+($K16="Steady Growth")*(AND(AV$6&gt;=$F16,AV$6&lt;=$H16)*((AV$6-$F16+1)/($J16*($J16+1)/2)*$D16))+($K16="custom")*CustCF!AP16</f>
        <v>0</v>
      </c>
      <c r="AW16" s="95">
        <f>($K16="Bell Curve")*(_xlfn.NORM.DIST(AND(AW$6&gt;=$F16,AW$6&lt;=$H16)*(AW$6-$F16+1),$J16/2,$M16,TRUE)-_xlfn.NORM.DIST(AND(AW$6&gt;=$F16,AW$6&lt;=$H16)*(AV$6-$F16+1),$J16/2,$M16,TRUE))/(1-2*_xlfn.NORM.DIST(0,$J16/2,$M16,TRUE))*$D16+($K16="Steady Growth")*(AND(AW$6&gt;=$F16,AW$6&lt;=$H16)*((AW$6-$F16+1)/($J16*($J16+1)/2)*$D16))+($K16="custom")*CustCF!AQ16</f>
        <v>0</v>
      </c>
      <c r="AX16" s="95">
        <f>($K16="Bell Curve")*(_xlfn.NORM.DIST(AND(AX$6&gt;=$F16,AX$6&lt;=$H16)*(AX$6-$F16+1),$J16/2,$M16,TRUE)-_xlfn.NORM.DIST(AND(AX$6&gt;=$F16,AX$6&lt;=$H16)*(AW$6-$F16+1),$J16/2,$M16,TRUE))/(1-2*_xlfn.NORM.DIST(0,$J16/2,$M16,TRUE))*$D16+($K16="Steady Growth")*(AND(AX$6&gt;=$F16,AX$6&lt;=$H16)*((AX$6-$F16+1)/($J16*($J16+1)/2)*$D16))+($K16="custom")*CustCF!AR16</f>
        <v>0</v>
      </c>
      <c r="AY16" s="95">
        <f>($K16="Bell Curve")*(_xlfn.NORM.DIST(AND(AY$6&gt;=$F16,AY$6&lt;=$H16)*(AY$6-$F16+1),$J16/2,$M16,TRUE)-_xlfn.NORM.DIST(AND(AY$6&gt;=$F16,AY$6&lt;=$H16)*(AX$6-$F16+1),$J16/2,$M16,TRUE))/(1-2*_xlfn.NORM.DIST(0,$J16/2,$M16,TRUE))*$D16+($K16="Steady Growth")*(AND(AY$6&gt;=$F16,AY$6&lt;=$H16)*((AY$6-$F16+1)/($J16*($J16+1)/2)*$D16))+($K16="custom")*CustCF!AS16</f>
        <v>0</v>
      </c>
      <c r="AZ16" s="95">
        <f>($K16="Bell Curve")*(_xlfn.NORM.DIST(AND(AZ$6&gt;=$F16,AZ$6&lt;=$H16)*(AZ$6-$F16+1),$J16/2,$M16,TRUE)-_xlfn.NORM.DIST(AND(AZ$6&gt;=$F16,AZ$6&lt;=$H16)*(AY$6-$F16+1),$J16/2,$M16,TRUE))/(1-2*_xlfn.NORM.DIST(0,$J16/2,$M16,TRUE))*$D16+($K16="Steady Growth")*(AND(AZ$6&gt;=$F16,AZ$6&lt;=$H16)*((AZ$6-$F16+1)/($J16*($J16+1)/2)*$D16))+($K16="custom")*CustCF!AT16</f>
        <v>0</v>
      </c>
      <c r="BA16" s="95">
        <f>($K16="Bell Curve")*(_xlfn.NORM.DIST(AND(BA$6&gt;=$F16,BA$6&lt;=$H16)*(BA$6-$F16+1),$J16/2,$M16,TRUE)-_xlfn.NORM.DIST(AND(BA$6&gt;=$F16,BA$6&lt;=$H16)*(AZ$6-$F16+1),$J16/2,$M16,TRUE))/(1-2*_xlfn.NORM.DIST(0,$J16/2,$M16,TRUE))*$D16+($K16="Steady Growth")*(AND(BA$6&gt;=$F16,BA$6&lt;=$H16)*((BA$6-$F16+1)/($J16*($J16+1)/2)*$D16))+($K16="custom")*CustCF!AU16</f>
        <v>0</v>
      </c>
      <c r="BB16" s="95">
        <f>($K16="Bell Curve")*(_xlfn.NORM.DIST(AND(BB$6&gt;=$F16,BB$6&lt;=$H16)*(BB$6-$F16+1),$J16/2,$M16,TRUE)-_xlfn.NORM.DIST(AND(BB$6&gt;=$F16,BB$6&lt;=$H16)*(BA$6-$F16+1),$J16/2,$M16,TRUE))/(1-2*_xlfn.NORM.DIST(0,$J16/2,$M16,TRUE))*$D16+($K16="Steady Growth")*(AND(BB$6&gt;=$F16,BB$6&lt;=$H16)*((BB$6-$F16+1)/($J16*($J16+1)/2)*$D16))+($K16="custom")*CustCF!AV16</f>
        <v>0</v>
      </c>
      <c r="BC16" s="95">
        <f>($K16="Bell Curve")*(_xlfn.NORM.DIST(AND(BC$6&gt;=$F16,BC$6&lt;=$H16)*(BC$6-$F16+1),$J16/2,$M16,TRUE)-_xlfn.NORM.DIST(AND(BC$6&gt;=$F16,BC$6&lt;=$H16)*(BB$6-$F16+1),$J16/2,$M16,TRUE))/(1-2*_xlfn.NORM.DIST(0,$J16/2,$M16,TRUE))*$D16+($K16="Steady Growth")*(AND(BC$6&gt;=$F16,BC$6&lt;=$H16)*((BC$6-$F16+1)/($J16*($J16+1)/2)*$D16))+($K16="custom")*CustCF!AW16</f>
        <v>0</v>
      </c>
      <c r="BD16" s="95">
        <f>($K16="Bell Curve")*(_xlfn.NORM.DIST(AND(BD$6&gt;=$F16,BD$6&lt;=$H16)*(BD$6-$F16+1),$J16/2,$M16,TRUE)-_xlfn.NORM.DIST(AND(BD$6&gt;=$F16,BD$6&lt;=$H16)*(BC$6-$F16+1),$J16/2,$M16,TRUE))/(1-2*_xlfn.NORM.DIST(0,$J16/2,$M16,TRUE))*$D16+($K16="Steady Growth")*(AND(BD$6&gt;=$F16,BD$6&lt;=$H16)*((BD$6-$F16+1)/($J16*($J16+1)/2)*$D16))+($K16="custom")*CustCF!AX16</f>
        <v>0</v>
      </c>
      <c r="BE16" s="95">
        <f>($K16="Bell Curve")*(_xlfn.NORM.DIST(AND(BE$6&gt;=$F16,BE$6&lt;=$H16)*(BE$6-$F16+1),$J16/2,$M16,TRUE)-_xlfn.NORM.DIST(AND(BE$6&gt;=$F16,BE$6&lt;=$H16)*(BD$6-$F16+1),$J16/2,$M16,TRUE))/(1-2*_xlfn.NORM.DIST(0,$J16/2,$M16,TRUE))*$D16+($K16="Steady Growth")*(AND(BE$6&gt;=$F16,BE$6&lt;=$H16)*((BE$6-$F16+1)/($J16*($J16+1)/2)*$D16))+($K16="custom")*CustCF!AY16</f>
        <v>0</v>
      </c>
      <c r="BF16" s="95">
        <f>($K16="Bell Curve")*(_xlfn.NORM.DIST(AND(BF$6&gt;=$F16,BF$6&lt;=$H16)*(BF$6-$F16+1),$J16/2,$M16,TRUE)-_xlfn.NORM.DIST(AND(BF$6&gt;=$F16,BF$6&lt;=$H16)*(BE$6-$F16+1),$J16/2,$M16,TRUE))/(1-2*_xlfn.NORM.DIST(0,$J16/2,$M16,TRUE))*$D16+($K16="Steady Growth")*(AND(BF$6&gt;=$F16,BF$6&lt;=$H16)*((BF$6-$F16+1)/($J16*($J16+1)/2)*$D16))+($K16="custom")*CustCF!AZ16</f>
        <v>0</v>
      </c>
      <c r="BG16" s="95">
        <f>($K16="Bell Curve")*(_xlfn.NORM.DIST(AND(BG$6&gt;=$F16,BG$6&lt;=$H16)*(BG$6-$F16+1),$J16/2,$M16,TRUE)-_xlfn.NORM.DIST(AND(BG$6&gt;=$F16,BG$6&lt;=$H16)*(BF$6-$F16+1),$J16/2,$M16,TRUE))/(1-2*_xlfn.NORM.DIST(0,$J16/2,$M16,TRUE))*$D16+($K16="Steady Growth")*(AND(BG$6&gt;=$F16,BG$6&lt;=$H16)*((BG$6-$F16+1)/($J16*($J16+1)/2)*$D16))+($K16="custom")*CustCF!BA16</f>
        <v>0</v>
      </c>
      <c r="BH16" s="95">
        <f>($K16="Bell Curve")*(_xlfn.NORM.DIST(AND(BH$6&gt;=$F16,BH$6&lt;=$H16)*(BH$6-$F16+1),$J16/2,$M16,TRUE)-_xlfn.NORM.DIST(AND(BH$6&gt;=$F16,BH$6&lt;=$H16)*(BG$6-$F16+1),$J16/2,$M16,TRUE))/(1-2*_xlfn.NORM.DIST(0,$J16/2,$M16,TRUE))*$D16+($K16="Steady Growth")*(AND(BH$6&gt;=$F16,BH$6&lt;=$H16)*((BH$6-$F16+1)/($J16*($J16+1)/2)*$D16))+($K16="custom")*CustCF!BB16</f>
        <v>0</v>
      </c>
      <c r="BI16" s="95">
        <f>($K16="Bell Curve")*(_xlfn.NORM.DIST(AND(BI$6&gt;=$F16,BI$6&lt;=$H16)*(BI$6-$F16+1),$J16/2,$M16,TRUE)-_xlfn.NORM.DIST(AND(BI$6&gt;=$F16,BI$6&lt;=$H16)*(BH$6-$F16+1),$J16/2,$M16,TRUE))/(1-2*_xlfn.NORM.DIST(0,$J16/2,$M16,TRUE))*$D16+($K16="Steady Growth")*(AND(BI$6&gt;=$F16,BI$6&lt;=$H16)*((BI$6-$F16+1)/($J16*($J16+1)/2)*$D16))+($K16="custom")*CustCF!BC16</f>
        <v>0</v>
      </c>
      <c r="BJ16" s="95">
        <f>($K16="Bell Curve")*(_xlfn.NORM.DIST(AND(BJ$6&gt;=$F16,BJ$6&lt;=$H16)*(BJ$6-$F16+1),$J16/2,$M16,TRUE)-_xlfn.NORM.DIST(AND(BJ$6&gt;=$F16,BJ$6&lt;=$H16)*(BI$6-$F16+1),$J16/2,$M16,TRUE))/(1-2*_xlfn.NORM.DIST(0,$J16/2,$M16,TRUE))*$D16+($K16="Steady Growth")*(AND(BJ$6&gt;=$F16,BJ$6&lt;=$H16)*((BJ$6-$F16+1)/($J16*($J16+1)/2)*$D16))+($K16="custom")*CustCF!BD16</f>
        <v>0</v>
      </c>
      <c r="BK16" s="95">
        <f>($K16="Bell Curve")*(_xlfn.NORM.DIST(AND(BK$6&gt;=$F16,BK$6&lt;=$H16)*(BK$6-$F16+1),$J16/2,$M16,TRUE)-_xlfn.NORM.DIST(AND(BK$6&gt;=$F16,BK$6&lt;=$H16)*(BJ$6-$F16+1),$J16/2,$M16,TRUE))/(1-2*_xlfn.NORM.DIST(0,$J16/2,$M16,TRUE))*$D16+($K16="Steady Growth")*(AND(BK$6&gt;=$F16,BK$6&lt;=$H16)*((BK$6-$F16+1)/($J16*($J16+1)/2)*$D16))+($K16="custom")*CustCF!BE16</f>
        <v>0</v>
      </c>
      <c r="BL16" s="95">
        <f>($K16="Bell Curve")*(_xlfn.NORM.DIST(AND(BL$6&gt;=$F16,BL$6&lt;=$H16)*(BL$6-$F16+1),$J16/2,$M16,TRUE)-_xlfn.NORM.DIST(AND(BL$6&gt;=$F16,BL$6&lt;=$H16)*(BK$6-$F16+1),$J16/2,$M16,TRUE))/(1-2*_xlfn.NORM.DIST(0,$J16/2,$M16,TRUE))*$D16+($K16="Steady Growth")*(AND(BL$6&gt;=$F16,BL$6&lt;=$H16)*((BL$6-$F16+1)/($J16*($J16+1)/2)*$D16))+($K16="custom")*CustCF!BF16</f>
        <v>0</v>
      </c>
      <c r="BM16" s="95">
        <f>($K16="Bell Curve")*(_xlfn.NORM.DIST(AND(BM$6&gt;=$F16,BM$6&lt;=$H16)*(BM$6-$F16+1),$J16/2,$M16,TRUE)-_xlfn.NORM.DIST(AND(BM$6&gt;=$F16,BM$6&lt;=$H16)*(BL$6-$F16+1),$J16/2,$M16,TRUE))/(1-2*_xlfn.NORM.DIST(0,$J16/2,$M16,TRUE))*$D16+($K16="Steady Growth")*(AND(BM$6&gt;=$F16,BM$6&lt;=$H16)*((BM$6-$F16+1)/($J16*($J16+1)/2)*$D16))+($K16="custom")*CustCF!BG16</f>
        <v>0</v>
      </c>
      <c r="BN16" s="95">
        <f>($K16="Bell Curve")*(_xlfn.NORM.DIST(AND(BN$6&gt;=$F16,BN$6&lt;=$H16)*(BN$6-$F16+1),$J16/2,$M16,TRUE)-_xlfn.NORM.DIST(AND(BN$6&gt;=$F16,BN$6&lt;=$H16)*(BM$6-$F16+1),$J16/2,$M16,TRUE))/(1-2*_xlfn.NORM.DIST(0,$J16/2,$M16,TRUE))*$D16+($K16="Steady Growth")*(AND(BN$6&gt;=$F16,BN$6&lt;=$H16)*((BN$6-$F16+1)/($J16*($J16+1)/2)*$D16))+($K16="custom")*CustCF!BH16</f>
        <v>0</v>
      </c>
      <c r="BO16" s="95">
        <f>($K16="Bell Curve")*(_xlfn.NORM.DIST(AND(BO$6&gt;=$F16,BO$6&lt;=$H16)*(BO$6-$F16+1),$J16/2,$M16,TRUE)-_xlfn.NORM.DIST(AND(BO$6&gt;=$F16,BO$6&lt;=$H16)*(BN$6-$F16+1),$J16/2,$M16,TRUE))/(1-2*_xlfn.NORM.DIST(0,$J16/2,$M16,TRUE))*$D16+($K16="Steady Growth")*(AND(BO$6&gt;=$F16,BO$6&lt;=$H16)*((BO$6-$F16+1)/($J16*($J16+1)/2)*$D16))+($K16="custom")*CustCF!BI16</f>
        <v>0</v>
      </c>
      <c r="BP16" s="95">
        <f>($K16="Bell Curve")*(_xlfn.NORM.DIST(AND(BP$6&gt;=$F16,BP$6&lt;=$H16)*(BP$6-$F16+1),$J16/2,$M16,TRUE)-_xlfn.NORM.DIST(AND(BP$6&gt;=$F16,BP$6&lt;=$H16)*(BO$6-$F16+1),$J16/2,$M16,TRUE))/(1-2*_xlfn.NORM.DIST(0,$J16/2,$M16,TRUE))*$D16+($K16="Steady Growth")*(AND(BP$6&gt;=$F16,BP$6&lt;=$H16)*((BP$6-$F16+1)/($J16*($J16+1)/2)*$D16))+($K16="custom")*CustCF!BJ16</f>
        <v>0</v>
      </c>
      <c r="BQ16" s="95">
        <f>($K16="Bell Curve")*(_xlfn.NORM.DIST(AND(BQ$6&gt;=$F16,BQ$6&lt;=$H16)*(BQ$6-$F16+1),$J16/2,$M16,TRUE)-_xlfn.NORM.DIST(AND(BQ$6&gt;=$F16,BQ$6&lt;=$H16)*(BP$6-$F16+1),$J16/2,$M16,TRUE))/(1-2*_xlfn.NORM.DIST(0,$J16/2,$M16,TRUE))*$D16+($K16="Steady Growth")*(AND(BQ$6&gt;=$F16,BQ$6&lt;=$H16)*((BQ$6-$F16+1)/($J16*($J16+1)/2)*$D16))+($K16="custom")*CustCF!BK16</f>
        <v>0</v>
      </c>
      <c r="BR16" s="95">
        <f>($K16="Bell Curve")*(_xlfn.NORM.DIST(AND(BR$6&gt;=$F16,BR$6&lt;=$H16)*(BR$6-$F16+1),$J16/2,$M16,TRUE)-_xlfn.NORM.DIST(AND(BR$6&gt;=$F16,BR$6&lt;=$H16)*(BQ$6-$F16+1),$J16/2,$M16,TRUE))/(1-2*_xlfn.NORM.DIST(0,$J16/2,$M16,TRUE))*$D16+($K16="Steady Growth")*(AND(BR$6&gt;=$F16,BR$6&lt;=$H16)*((BR$6-$F16+1)/($J16*($J16+1)/2)*$D16))+($K16="custom")*CustCF!BL16</f>
        <v>0</v>
      </c>
      <c r="BS16" s="95">
        <f>($K16="Bell Curve")*(_xlfn.NORM.DIST(AND(BS$6&gt;=$F16,BS$6&lt;=$H16)*(BS$6-$F16+1),$J16/2,$M16,TRUE)-_xlfn.NORM.DIST(AND(BS$6&gt;=$F16,BS$6&lt;=$H16)*(BR$6-$F16+1),$J16/2,$M16,TRUE))/(1-2*_xlfn.NORM.DIST(0,$J16/2,$M16,TRUE))*$D16+($K16="Steady Growth")*(AND(BS$6&gt;=$F16,BS$6&lt;=$H16)*((BS$6-$F16+1)/($J16*($J16+1)/2)*$D16))+($K16="custom")*CustCF!BM16</f>
        <v>0</v>
      </c>
      <c r="BT16" s="95">
        <f>($K16="Bell Curve")*(_xlfn.NORM.DIST(AND(BT$6&gt;=$F16,BT$6&lt;=$H16)*(BT$6-$F16+1),$J16/2,$M16,TRUE)-_xlfn.NORM.DIST(AND(BT$6&gt;=$F16,BT$6&lt;=$H16)*(BS$6-$F16+1),$J16/2,$M16,TRUE))/(1-2*_xlfn.NORM.DIST(0,$J16/2,$M16,TRUE))*$D16+($K16="Steady Growth")*(AND(BT$6&gt;=$F16,BT$6&lt;=$H16)*((BT$6-$F16+1)/($J16*($J16+1)/2)*$D16))+($K16="custom")*CustCF!BN16</f>
        <v>0</v>
      </c>
      <c r="BU16" s="95">
        <f>($K16="Bell Curve")*(_xlfn.NORM.DIST(AND(BU$6&gt;=$F16,BU$6&lt;=$H16)*(BU$6-$F16+1),$J16/2,$M16,TRUE)-_xlfn.NORM.DIST(AND(BU$6&gt;=$F16,BU$6&lt;=$H16)*(BT$6-$F16+1),$J16/2,$M16,TRUE))/(1-2*_xlfn.NORM.DIST(0,$J16/2,$M16,TRUE))*$D16+($K16="Steady Growth")*(AND(BU$6&gt;=$F16,BU$6&lt;=$H16)*((BU$6-$F16+1)/($J16*($J16+1)/2)*$D16))+($K16="custom")*CustCF!BO16</f>
        <v>0</v>
      </c>
      <c r="BV16" s="95">
        <f>($K16="Bell Curve")*(_xlfn.NORM.DIST(AND(BV$6&gt;=$F16,BV$6&lt;=$H16)*(BV$6-$F16+1),$J16/2,$M16,TRUE)-_xlfn.NORM.DIST(AND(BV$6&gt;=$F16,BV$6&lt;=$H16)*(BU$6-$F16+1),$J16/2,$M16,TRUE))/(1-2*_xlfn.NORM.DIST(0,$J16/2,$M16,TRUE))*$D16+($K16="Steady Growth")*(AND(BV$6&gt;=$F16,BV$6&lt;=$H16)*((BV$6-$F16+1)/($J16*($J16+1)/2)*$D16))+($K16="custom")*CustCF!BP16</f>
        <v>0</v>
      </c>
      <c r="BW16" s="95">
        <f>($K16="Bell Curve")*(_xlfn.NORM.DIST(AND(BW$6&gt;=$F16,BW$6&lt;=$H16)*(BW$6-$F16+1),$J16/2,$M16,TRUE)-_xlfn.NORM.DIST(AND(BW$6&gt;=$F16,BW$6&lt;=$H16)*(BV$6-$F16+1),$J16/2,$M16,TRUE))/(1-2*_xlfn.NORM.DIST(0,$J16/2,$M16,TRUE))*$D16+($K16="Steady Growth")*(AND(BW$6&gt;=$F16,BW$6&lt;=$H16)*((BW$6-$F16+1)/($J16*($J16+1)/2)*$D16))+($K16="custom")*CustCF!BQ16</f>
        <v>0</v>
      </c>
      <c r="BX16" s="95">
        <f>($K16="Bell Curve")*(_xlfn.NORM.DIST(AND(BX$6&gt;=$F16,BX$6&lt;=$H16)*(BX$6-$F16+1),$J16/2,$M16,TRUE)-_xlfn.NORM.DIST(AND(BX$6&gt;=$F16,BX$6&lt;=$H16)*(BW$6-$F16+1),$J16/2,$M16,TRUE))/(1-2*_xlfn.NORM.DIST(0,$J16/2,$M16,TRUE))*$D16+($K16="Steady Growth")*(AND(BX$6&gt;=$F16,BX$6&lt;=$H16)*((BX$6-$F16+1)/($J16*($J16+1)/2)*$D16))+($K16="custom")*CustCF!BR16</f>
        <v>0</v>
      </c>
      <c r="BY16" s="95">
        <f>($K16="Bell Curve")*(_xlfn.NORM.DIST(AND(BY$6&gt;=$F16,BY$6&lt;=$H16)*(BY$6-$F16+1),$J16/2,$M16,TRUE)-_xlfn.NORM.DIST(AND(BY$6&gt;=$F16,BY$6&lt;=$H16)*(BX$6-$F16+1),$J16/2,$M16,TRUE))/(1-2*_xlfn.NORM.DIST(0,$J16/2,$M16,TRUE))*$D16+($K16="Steady Growth")*(AND(BY$6&gt;=$F16,BY$6&lt;=$H16)*((BY$6-$F16+1)/($J16*($J16+1)/2)*$D16))+($K16="custom")*CustCF!BS16</f>
        <v>0</v>
      </c>
      <c r="BZ16" s="95">
        <f>($K16="Bell Curve")*(_xlfn.NORM.DIST(AND(BZ$6&gt;=$F16,BZ$6&lt;=$H16)*(BZ$6-$F16+1),$J16/2,$M16,TRUE)-_xlfn.NORM.DIST(AND(BZ$6&gt;=$F16,BZ$6&lt;=$H16)*(BY$6-$F16+1),$J16/2,$M16,TRUE))/(1-2*_xlfn.NORM.DIST(0,$J16/2,$M16,TRUE))*$D16+($K16="Steady Growth")*(AND(BZ$6&gt;=$F16,BZ$6&lt;=$H16)*((BZ$6-$F16+1)/($J16*($J16+1)/2)*$D16))+($K16="custom")*CustCF!BT16</f>
        <v>0</v>
      </c>
      <c r="CA16" s="95">
        <f>($K16="Bell Curve")*(_xlfn.NORM.DIST(AND(CA$6&gt;=$F16,CA$6&lt;=$H16)*(CA$6-$F16+1),$J16/2,$M16,TRUE)-_xlfn.NORM.DIST(AND(CA$6&gt;=$F16,CA$6&lt;=$H16)*(BZ$6-$F16+1),$J16/2,$M16,TRUE))/(1-2*_xlfn.NORM.DIST(0,$J16/2,$M16,TRUE))*$D16+($K16="Steady Growth")*(AND(CA$6&gt;=$F16,CA$6&lt;=$H16)*((CA$6-$F16+1)/($J16*($J16+1)/2)*$D16))+($K16="custom")*CustCF!BU16</f>
        <v>0</v>
      </c>
      <c r="CB16" s="95">
        <f>($K16="Bell Curve")*(_xlfn.NORM.DIST(AND(CB$6&gt;=$F16,CB$6&lt;=$H16)*(CB$6-$F16+1),$J16/2,$M16,TRUE)-_xlfn.NORM.DIST(AND(CB$6&gt;=$F16,CB$6&lt;=$H16)*(CA$6-$F16+1),$J16/2,$M16,TRUE))/(1-2*_xlfn.NORM.DIST(0,$J16/2,$M16,TRUE))*$D16+($K16="Steady Growth")*(AND(CB$6&gt;=$F16,CB$6&lt;=$H16)*((CB$6-$F16+1)/($J16*($J16+1)/2)*$D16))+($K16="custom")*CustCF!BV16</f>
        <v>0</v>
      </c>
      <c r="CC16" s="95">
        <f>($K16="Bell Curve")*(_xlfn.NORM.DIST(AND(CC$6&gt;=$F16,CC$6&lt;=$H16)*(CC$6-$F16+1),$J16/2,$M16,TRUE)-_xlfn.NORM.DIST(AND(CC$6&gt;=$F16,CC$6&lt;=$H16)*(CB$6-$F16+1),$J16/2,$M16,TRUE))/(1-2*_xlfn.NORM.DIST(0,$J16/2,$M16,TRUE))*$D16+($K16="Steady Growth")*(AND(CC$6&gt;=$F16,CC$6&lt;=$H16)*((CC$6-$F16+1)/($J16*($J16+1)/2)*$D16))+($K16="custom")*CustCF!BW16</f>
        <v>0</v>
      </c>
      <c r="CD16" s="95">
        <f>($K16="Bell Curve")*(_xlfn.NORM.DIST(AND(CD$6&gt;=$F16,CD$6&lt;=$H16)*(CD$6-$F16+1),$J16/2,$M16,TRUE)-_xlfn.NORM.DIST(AND(CD$6&gt;=$F16,CD$6&lt;=$H16)*(CC$6-$F16+1),$J16/2,$M16,TRUE))/(1-2*_xlfn.NORM.DIST(0,$J16/2,$M16,TRUE))*$D16+($K16="Steady Growth")*(AND(CD$6&gt;=$F16,CD$6&lt;=$H16)*((CD$6-$F16+1)/($J16*($J16+1)/2)*$D16))+($K16="custom")*CustCF!BX16</f>
        <v>0</v>
      </c>
      <c r="CE16" s="95">
        <f>($K16="Bell Curve")*(_xlfn.NORM.DIST(AND(CE$6&gt;=$F16,CE$6&lt;=$H16)*(CE$6-$F16+1),$J16/2,$M16,TRUE)-_xlfn.NORM.DIST(AND(CE$6&gt;=$F16,CE$6&lt;=$H16)*(CD$6-$F16+1),$J16/2,$M16,TRUE))/(1-2*_xlfn.NORM.DIST(0,$J16/2,$M16,TRUE))*$D16+($K16="Steady Growth")*(AND(CE$6&gt;=$F16,CE$6&lt;=$H16)*((CE$6-$F16+1)/($J16*($J16+1)/2)*$D16))+($K16="custom")*CustCF!BY16</f>
        <v>0</v>
      </c>
      <c r="CF16" s="95">
        <f>($K16="Bell Curve")*(_xlfn.NORM.DIST(AND(CF$6&gt;=$F16,CF$6&lt;=$H16)*(CF$6-$F16+1),$J16/2,$M16,TRUE)-_xlfn.NORM.DIST(AND(CF$6&gt;=$F16,CF$6&lt;=$H16)*(CE$6-$F16+1),$J16/2,$M16,TRUE))/(1-2*_xlfn.NORM.DIST(0,$J16/2,$M16,TRUE))*$D16+($K16="Steady Growth")*(AND(CF$6&gt;=$F16,CF$6&lt;=$H16)*((CF$6-$F16+1)/($J16*($J16+1)/2)*$D16))+($K16="custom")*CustCF!BZ16</f>
        <v>0</v>
      </c>
      <c r="CG16" s="95">
        <f>($K16="Bell Curve")*(_xlfn.NORM.DIST(AND(CG$6&gt;=$F16,CG$6&lt;=$H16)*(CG$6-$F16+1),$J16/2,$M16,TRUE)-_xlfn.NORM.DIST(AND(CG$6&gt;=$F16,CG$6&lt;=$H16)*(CF$6-$F16+1),$J16/2,$M16,TRUE))/(1-2*_xlfn.NORM.DIST(0,$J16/2,$M16,TRUE))*$D16+($K16="Steady Growth")*(AND(CG$6&gt;=$F16,CG$6&lt;=$H16)*((CG$6-$F16+1)/($J16*($J16+1)/2)*$D16))+($K16="custom")*CustCF!CA16</f>
        <v>0</v>
      </c>
      <c r="CH16" s="95">
        <f>($K16="Bell Curve")*(_xlfn.NORM.DIST(AND(CH$6&gt;=$F16,CH$6&lt;=$H16)*(CH$6-$F16+1),$J16/2,$M16,TRUE)-_xlfn.NORM.DIST(AND(CH$6&gt;=$F16,CH$6&lt;=$H16)*(CG$6-$F16+1),$J16/2,$M16,TRUE))/(1-2*_xlfn.NORM.DIST(0,$J16/2,$M16,TRUE))*$D16+($K16="Steady Growth")*(AND(CH$6&gt;=$F16,CH$6&lt;=$H16)*((CH$6-$F16+1)/($J16*($J16+1)/2)*$D16))+($K16="custom")*CustCF!CB16</f>
        <v>0</v>
      </c>
      <c r="CI16" s="95">
        <f>($K16="Bell Curve")*(_xlfn.NORM.DIST(AND(CI$6&gt;=$F16,CI$6&lt;=$H16)*(CI$6-$F16+1),$J16/2,$M16,TRUE)-_xlfn.NORM.DIST(AND(CI$6&gt;=$F16,CI$6&lt;=$H16)*(CH$6-$F16+1),$J16/2,$M16,TRUE))/(1-2*_xlfn.NORM.DIST(0,$J16/2,$M16,TRUE))*$D16+($K16="Steady Growth")*(AND(CI$6&gt;=$F16,CI$6&lt;=$H16)*((CI$6-$F16+1)/($J16*($J16+1)/2)*$D16))+($K16="custom")*CustCF!CC16</f>
        <v>0</v>
      </c>
      <c r="CJ16" s="95">
        <f>($K16="Bell Curve")*(_xlfn.NORM.DIST(AND(CJ$6&gt;=$F16,CJ$6&lt;=$H16)*(CJ$6-$F16+1),$J16/2,$M16,TRUE)-_xlfn.NORM.DIST(AND(CJ$6&gt;=$F16,CJ$6&lt;=$H16)*(CI$6-$F16+1),$J16/2,$M16,TRUE))/(1-2*_xlfn.NORM.DIST(0,$J16/2,$M16,TRUE))*$D16+($K16="Steady Growth")*(AND(CJ$6&gt;=$F16,CJ$6&lt;=$H16)*((CJ$6-$F16+1)/($J16*($J16+1)/2)*$D16))+($K16="custom")*CustCF!CD16</f>
        <v>0</v>
      </c>
      <c r="CK16" s="95">
        <f>($K16="Bell Curve")*(_xlfn.NORM.DIST(AND(CK$6&gt;=$F16,CK$6&lt;=$H16)*(CK$6-$F16+1),$J16/2,$M16,TRUE)-_xlfn.NORM.DIST(AND(CK$6&gt;=$F16,CK$6&lt;=$H16)*(CJ$6-$F16+1),$J16/2,$M16,TRUE))/(1-2*_xlfn.NORM.DIST(0,$J16/2,$M16,TRUE))*$D16+($K16="Steady Growth")*(AND(CK$6&gt;=$F16,CK$6&lt;=$H16)*((CK$6-$F16+1)/($J16*($J16+1)/2)*$D16))+($K16="custom")*CustCF!CE16</f>
        <v>0</v>
      </c>
      <c r="CL16" s="95">
        <f>($K16="Bell Curve")*(_xlfn.NORM.DIST(AND(CL$6&gt;=$F16,CL$6&lt;=$H16)*(CL$6-$F16+1),$J16/2,$M16,TRUE)-_xlfn.NORM.DIST(AND(CL$6&gt;=$F16,CL$6&lt;=$H16)*(CK$6-$F16+1),$J16/2,$M16,TRUE))/(1-2*_xlfn.NORM.DIST(0,$J16/2,$M16,TRUE))*$D16+($K16="Steady Growth")*(AND(CL$6&gt;=$F16,CL$6&lt;=$H16)*((CL$6-$F16+1)/($J16*($J16+1)/2)*$D16))+($K16="custom")*CustCF!CF16</f>
        <v>0</v>
      </c>
      <c r="CM16" s="95">
        <f>($K16="Bell Curve")*(_xlfn.NORM.DIST(AND(CM$6&gt;=$F16,CM$6&lt;=$H16)*(CM$6-$F16+1),$J16/2,$M16,TRUE)-_xlfn.NORM.DIST(AND(CM$6&gt;=$F16,CM$6&lt;=$H16)*(CL$6-$F16+1),$J16/2,$M16,TRUE))/(1-2*_xlfn.NORM.DIST(0,$J16/2,$M16,TRUE))*$D16+($K16="Steady Growth")*(AND(CM$6&gt;=$F16,CM$6&lt;=$H16)*((CM$6-$F16+1)/($J16*($J16+1)/2)*$D16))+($K16="custom")*CustCF!CG16</f>
        <v>0</v>
      </c>
      <c r="CN16" s="95">
        <f>($K16="Bell Curve")*(_xlfn.NORM.DIST(AND(CN$6&gt;=$F16,CN$6&lt;=$H16)*(CN$6-$F16+1),$J16/2,$M16,TRUE)-_xlfn.NORM.DIST(AND(CN$6&gt;=$F16,CN$6&lt;=$H16)*(CM$6-$F16+1),$J16/2,$M16,TRUE))/(1-2*_xlfn.NORM.DIST(0,$J16/2,$M16,TRUE))*$D16+($K16="Steady Growth")*(AND(CN$6&gt;=$F16,CN$6&lt;=$H16)*((CN$6-$F16+1)/($J16*($J16+1)/2)*$D16))+($K16="custom")*CustCF!CH16</f>
        <v>0</v>
      </c>
      <c r="CO16" s="95">
        <f>($K16="Bell Curve")*(_xlfn.NORM.DIST(AND(CO$6&gt;=$F16,CO$6&lt;=$H16)*(CO$6-$F16+1),$J16/2,$M16,TRUE)-_xlfn.NORM.DIST(AND(CO$6&gt;=$F16,CO$6&lt;=$H16)*(CN$6-$F16+1),$J16/2,$M16,TRUE))/(1-2*_xlfn.NORM.DIST(0,$J16/2,$M16,TRUE))*$D16+($K16="Steady Growth")*(AND(CO$6&gt;=$F16,CO$6&lt;=$H16)*((CO$6-$F16+1)/($J16*($J16+1)/2)*$D16))+($K16="custom")*CustCF!CI16</f>
        <v>0</v>
      </c>
      <c r="CP16" s="95">
        <f>($K16="Bell Curve")*(_xlfn.NORM.DIST(AND(CP$6&gt;=$F16,CP$6&lt;=$H16)*(CP$6-$F16+1),$J16/2,$M16,TRUE)-_xlfn.NORM.DIST(AND(CP$6&gt;=$F16,CP$6&lt;=$H16)*(CO$6-$F16+1),$J16/2,$M16,TRUE))/(1-2*_xlfn.NORM.DIST(0,$J16/2,$M16,TRUE))*$D16+($K16="Steady Growth")*(AND(CP$6&gt;=$F16,CP$6&lt;=$H16)*((CP$6-$F16+1)/($J16*($J16+1)/2)*$D16))+($K16="custom")*CustCF!CJ16</f>
        <v>0</v>
      </c>
      <c r="CQ16" s="95">
        <f>($K16="Bell Curve")*(_xlfn.NORM.DIST(AND(CQ$6&gt;=$F16,CQ$6&lt;=$H16)*(CQ$6-$F16+1),$J16/2,$M16,TRUE)-_xlfn.NORM.DIST(AND(CQ$6&gt;=$F16,CQ$6&lt;=$H16)*(CP$6-$F16+1),$J16/2,$M16,TRUE))/(1-2*_xlfn.NORM.DIST(0,$J16/2,$M16,TRUE))*$D16+($K16="Steady Growth")*(AND(CQ$6&gt;=$F16,CQ$6&lt;=$H16)*((CQ$6-$F16+1)/($J16*($J16+1)/2)*$D16))+($K16="custom")*CustCF!CK16</f>
        <v>0</v>
      </c>
      <c r="CR16" s="95">
        <f>($K16="Bell Curve")*(_xlfn.NORM.DIST(AND(CR$6&gt;=$F16,CR$6&lt;=$H16)*(CR$6-$F16+1),$J16/2,$M16,TRUE)-_xlfn.NORM.DIST(AND(CR$6&gt;=$F16,CR$6&lt;=$H16)*(CQ$6-$F16+1),$J16/2,$M16,TRUE))/(1-2*_xlfn.NORM.DIST(0,$J16/2,$M16,TRUE))*$D16+($K16="Steady Growth")*(AND(CR$6&gt;=$F16,CR$6&lt;=$H16)*((CR$6-$F16+1)/($J16*($J16+1)/2)*$D16))+($K16="custom")*CustCF!CL16</f>
        <v>0</v>
      </c>
      <c r="CS16" s="95">
        <f>($K16="Bell Curve")*(_xlfn.NORM.DIST(AND(CS$6&gt;=$F16,CS$6&lt;=$H16)*(CS$6-$F16+1),$J16/2,$M16,TRUE)-_xlfn.NORM.DIST(AND(CS$6&gt;=$F16,CS$6&lt;=$H16)*(CR$6-$F16+1),$J16/2,$M16,TRUE))/(1-2*_xlfn.NORM.DIST(0,$J16/2,$M16,TRUE))*$D16+($K16="Steady Growth")*(AND(CS$6&gt;=$F16,CS$6&lt;=$H16)*((CS$6-$F16+1)/($J16*($J16+1)/2)*$D16))+($K16="custom")*CustCF!CM16</f>
        <v>0</v>
      </c>
      <c r="CT16" s="95">
        <f>($K16="Bell Curve")*(_xlfn.NORM.DIST(AND(CT$6&gt;=$F16,CT$6&lt;=$H16)*(CT$6-$F16+1),$J16/2,$M16,TRUE)-_xlfn.NORM.DIST(AND(CT$6&gt;=$F16,CT$6&lt;=$H16)*(CS$6-$F16+1),$J16/2,$M16,TRUE))/(1-2*_xlfn.NORM.DIST(0,$J16/2,$M16,TRUE))*$D16+($K16="Steady Growth")*(AND(CT$6&gt;=$F16,CT$6&lt;=$H16)*((CT$6-$F16+1)/($J16*($J16+1)/2)*$D16))+($K16="custom")*CustCF!CN16</f>
        <v>0</v>
      </c>
      <c r="CU16" s="95">
        <f>($K16="Bell Curve")*(_xlfn.NORM.DIST(AND(CU$6&gt;=$F16,CU$6&lt;=$H16)*(CU$6-$F16+1),$J16/2,$M16,TRUE)-_xlfn.NORM.DIST(AND(CU$6&gt;=$F16,CU$6&lt;=$H16)*(CT$6-$F16+1),$J16/2,$M16,TRUE))/(1-2*_xlfn.NORM.DIST(0,$J16/2,$M16,TRUE))*$D16+($K16="Steady Growth")*(AND(CU$6&gt;=$F16,CU$6&lt;=$H16)*((CU$6-$F16+1)/($J16*($J16+1)/2)*$D16))+($K16="custom")*CustCF!CO16</f>
        <v>0</v>
      </c>
      <c r="CV16" s="95">
        <f>($K16="Bell Curve")*(_xlfn.NORM.DIST(AND(CV$6&gt;=$F16,CV$6&lt;=$H16)*(CV$6-$F16+1),$J16/2,$M16,TRUE)-_xlfn.NORM.DIST(AND(CV$6&gt;=$F16,CV$6&lt;=$H16)*(CU$6-$F16+1),$J16/2,$M16,TRUE))/(1-2*_xlfn.NORM.DIST(0,$J16/2,$M16,TRUE))*$D16+($K16="Steady Growth")*(AND(CV$6&gt;=$F16,CV$6&lt;=$H16)*((CV$6-$F16+1)/($J16*($J16+1)/2)*$D16))+($K16="custom")*CustCF!CP16</f>
        <v>0</v>
      </c>
      <c r="CW16" s="95">
        <f>($K16="Bell Curve")*(_xlfn.NORM.DIST(AND(CW$6&gt;=$F16,CW$6&lt;=$H16)*(CW$6-$F16+1),$J16/2,$M16,TRUE)-_xlfn.NORM.DIST(AND(CW$6&gt;=$F16,CW$6&lt;=$H16)*(CV$6-$F16+1),$J16/2,$M16,TRUE))/(1-2*_xlfn.NORM.DIST(0,$J16/2,$M16,TRUE))*$D16+($K16="Steady Growth")*(AND(CW$6&gt;=$F16,CW$6&lt;=$H16)*((CW$6-$F16+1)/($J16*($J16+1)/2)*$D16))+($K16="custom")*CustCF!CQ16</f>
        <v>0</v>
      </c>
      <c r="CX16" s="95">
        <f>($K16="Bell Curve")*(_xlfn.NORM.DIST(AND(CX$6&gt;=$F16,CX$6&lt;=$H16)*(CX$6-$F16+1),$J16/2,$M16,TRUE)-_xlfn.NORM.DIST(AND(CX$6&gt;=$F16,CX$6&lt;=$H16)*(CW$6-$F16+1),$J16/2,$M16,TRUE))/(1-2*_xlfn.NORM.DIST(0,$J16/2,$M16,TRUE))*$D16+($K16="Steady Growth")*(AND(CX$6&gt;=$F16,CX$6&lt;=$H16)*((CX$6-$F16+1)/($J16*($J16+1)/2)*$D16))+($K16="custom")*CustCF!CR16</f>
        <v>0</v>
      </c>
      <c r="CY16" s="95">
        <f>($K16="Bell Curve")*(_xlfn.NORM.DIST(AND(CY$6&gt;=$F16,CY$6&lt;=$H16)*(CY$6-$F16+1),$J16/2,$M16,TRUE)-_xlfn.NORM.DIST(AND(CY$6&gt;=$F16,CY$6&lt;=$H16)*(CX$6-$F16+1),$J16/2,$M16,TRUE))/(1-2*_xlfn.NORM.DIST(0,$J16/2,$M16,TRUE))*$D16+($K16="Steady Growth")*(AND(CY$6&gt;=$F16,CY$6&lt;=$H16)*((CY$6-$F16+1)/($J16*($J16+1)/2)*$D16))+($K16="custom")*CustCF!CS16</f>
        <v>0</v>
      </c>
      <c r="CZ16" s="95">
        <f>($K16="Bell Curve")*(_xlfn.NORM.DIST(AND(CZ$6&gt;=$F16,CZ$6&lt;=$H16)*(CZ$6-$F16+1),$J16/2,$M16,TRUE)-_xlfn.NORM.DIST(AND(CZ$6&gt;=$F16,CZ$6&lt;=$H16)*(CY$6-$F16+1),$J16/2,$M16,TRUE))/(1-2*_xlfn.NORM.DIST(0,$J16/2,$M16,TRUE))*$D16+($K16="Steady Growth")*(AND(CZ$6&gt;=$F16,CZ$6&lt;=$H16)*((CZ$6-$F16+1)/($J16*($J16+1)/2)*$D16))+($K16="custom")*CustCF!CT16</f>
        <v>0</v>
      </c>
      <c r="DA16" s="95">
        <f>($K16="Bell Curve")*(_xlfn.NORM.DIST(AND(DA$6&gt;=$F16,DA$6&lt;=$H16)*(DA$6-$F16+1),$J16/2,$M16,TRUE)-_xlfn.NORM.DIST(AND(DA$6&gt;=$F16,DA$6&lt;=$H16)*(CZ$6-$F16+1),$J16/2,$M16,TRUE))/(1-2*_xlfn.NORM.DIST(0,$J16/2,$M16,TRUE))*$D16+($K16="Steady Growth")*(AND(DA$6&gt;=$F16,DA$6&lt;=$H16)*((DA$6-$F16+1)/($J16*($J16+1)/2)*$D16))+($K16="custom")*CustCF!CU16</f>
        <v>0</v>
      </c>
      <c r="DB16" s="95">
        <f>($K16="Bell Curve")*(_xlfn.NORM.DIST(AND(DB$6&gt;=$F16,DB$6&lt;=$H16)*(DB$6-$F16+1),$J16/2,$M16,TRUE)-_xlfn.NORM.DIST(AND(DB$6&gt;=$F16,DB$6&lt;=$H16)*(DA$6-$F16+1),$J16/2,$M16,TRUE))/(1-2*_xlfn.NORM.DIST(0,$J16/2,$M16,TRUE))*$D16+($K16="Steady Growth")*(AND(DB$6&gt;=$F16,DB$6&lt;=$H16)*((DB$6-$F16+1)/($J16*($J16+1)/2)*$D16))+($K16="custom")*CustCF!CV16</f>
        <v>0</v>
      </c>
      <c r="DC16" s="95">
        <f>($K16="Bell Curve")*(_xlfn.NORM.DIST(AND(DC$6&gt;=$F16,DC$6&lt;=$H16)*(DC$6-$F16+1),$J16/2,$M16,TRUE)-_xlfn.NORM.DIST(AND(DC$6&gt;=$F16,DC$6&lt;=$H16)*(DB$6-$F16+1),$J16/2,$M16,TRUE))/(1-2*_xlfn.NORM.DIST(0,$J16/2,$M16,TRUE))*$D16+($K16="Steady Growth")*(AND(DC$6&gt;=$F16,DC$6&lt;=$H16)*((DC$6-$F16+1)/($J16*($J16+1)/2)*$D16))+($K16="custom")*CustCF!CW16</f>
        <v>0</v>
      </c>
      <c r="DD16" s="95">
        <f>($K16="Bell Curve")*(_xlfn.NORM.DIST(AND(DD$6&gt;=$F16,DD$6&lt;=$H16)*(DD$6-$F16+1),$J16/2,$M16,TRUE)-_xlfn.NORM.DIST(AND(DD$6&gt;=$F16,DD$6&lt;=$H16)*(DC$6-$F16+1),$J16/2,$M16,TRUE))/(1-2*_xlfn.NORM.DIST(0,$J16/2,$M16,TRUE))*$D16+($K16="Steady Growth")*(AND(DD$6&gt;=$F16,DD$6&lt;=$H16)*((DD$6-$F16+1)/($J16*($J16+1)/2)*$D16))+($K16="custom")*CustCF!CX16</f>
        <v>0</v>
      </c>
      <c r="DE16" s="95">
        <f>($K16="Bell Curve")*(_xlfn.NORM.DIST(AND(DE$6&gt;=$F16,DE$6&lt;=$H16)*(DE$6-$F16+1),$J16/2,$M16,TRUE)-_xlfn.NORM.DIST(AND(DE$6&gt;=$F16,DE$6&lt;=$H16)*(DD$6-$F16+1),$J16/2,$M16,TRUE))/(1-2*_xlfn.NORM.DIST(0,$J16/2,$M16,TRUE))*$D16+($K16="Steady Growth")*(AND(DE$6&gt;=$F16,DE$6&lt;=$H16)*((DE$6-$F16+1)/($J16*($J16+1)/2)*$D16))+($K16="custom")*CustCF!CY16</f>
        <v>0</v>
      </c>
      <c r="DF16" s="95">
        <f>($K16="Bell Curve")*(_xlfn.NORM.DIST(AND(DF$6&gt;=$F16,DF$6&lt;=$H16)*(DF$6-$F16+1),$J16/2,$M16,TRUE)-_xlfn.NORM.DIST(AND(DF$6&gt;=$F16,DF$6&lt;=$H16)*(DE$6-$F16+1),$J16/2,$M16,TRUE))/(1-2*_xlfn.NORM.DIST(0,$J16/2,$M16,TRUE))*$D16+($K16="Steady Growth")*(AND(DF$6&gt;=$F16,DF$6&lt;=$H16)*((DF$6-$F16+1)/($J16*($J16+1)/2)*$D16))+($K16="custom")*CustCF!CZ16</f>
        <v>0</v>
      </c>
      <c r="DG16" s="95">
        <f>($K16="Bell Curve")*(_xlfn.NORM.DIST(AND(DG$6&gt;=$F16,DG$6&lt;=$H16)*(DG$6-$F16+1),$J16/2,$M16,TRUE)-_xlfn.NORM.DIST(AND(DG$6&gt;=$F16,DG$6&lt;=$H16)*(DF$6-$F16+1),$J16/2,$M16,TRUE))/(1-2*_xlfn.NORM.DIST(0,$J16/2,$M16,TRUE))*$D16+($K16="Steady Growth")*(AND(DG$6&gt;=$F16,DG$6&lt;=$H16)*((DG$6-$F16+1)/($J16*($J16+1)/2)*$D16))+($K16="custom")*CustCF!DA16</f>
        <v>0</v>
      </c>
      <c r="DH16" s="95">
        <f>($K16="Bell Curve")*(_xlfn.NORM.DIST(AND(DH$6&gt;=$F16,DH$6&lt;=$H16)*(DH$6-$F16+1),$J16/2,$M16,TRUE)-_xlfn.NORM.DIST(AND(DH$6&gt;=$F16,DH$6&lt;=$H16)*(DG$6-$F16+1),$J16/2,$M16,TRUE))/(1-2*_xlfn.NORM.DIST(0,$J16/2,$M16,TRUE))*$D16+($K16="Steady Growth")*(AND(DH$6&gt;=$F16,DH$6&lt;=$H16)*((DH$6-$F16+1)/($J16*($J16+1)/2)*$D16))+($K16="custom")*CustCF!DB16</f>
        <v>0</v>
      </c>
      <c r="DI16" s="95">
        <f>($K16="Bell Curve")*(_xlfn.NORM.DIST(AND(DI$6&gt;=$F16,DI$6&lt;=$H16)*(DI$6-$F16+1),$J16/2,$M16,TRUE)-_xlfn.NORM.DIST(AND(DI$6&gt;=$F16,DI$6&lt;=$H16)*(DH$6-$F16+1),$J16/2,$M16,TRUE))/(1-2*_xlfn.NORM.DIST(0,$J16/2,$M16,TRUE))*$D16+($K16="Steady Growth")*(AND(DI$6&gt;=$F16,DI$6&lt;=$H16)*((DI$6-$F16+1)/($J16*($J16+1)/2)*$D16))+($K16="custom")*CustCF!DC16</f>
        <v>0</v>
      </c>
      <c r="DJ16" s="95">
        <f>($K16="Bell Curve")*(_xlfn.NORM.DIST(AND(DJ$6&gt;=$F16,DJ$6&lt;=$H16)*(DJ$6-$F16+1),$J16/2,$M16,TRUE)-_xlfn.NORM.DIST(AND(DJ$6&gt;=$F16,DJ$6&lt;=$H16)*(DI$6-$F16+1),$J16/2,$M16,TRUE))/(1-2*_xlfn.NORM.DIST(0,$J16/2,$M16,TRUE))*$D16+($K16="Steady Growth")*(AND(DJ$6&gt;=$F16,DJ$6&lt;=$H16)*((DJ$6-$F16+1)/($J16*($J16+1)/2)*$D16))+($K16="custom")*CustCF!DD16</f>
        <v>0</v>
      </c>
      <c r="DK16" s="95">
        <f>($K16="Bell Curve")*(_xlfn.NORM.DIST(AND(DK$6&gt;=$F16,DK$6&lt;=$H16)*(DK$6-$F16+1),$J16/2,$M16,TRUE)-_xlfn.NORM.DIST(AND(DK$6&gt;=$F16,DK$6&lt;=$H16)*(DJ$6-$F16+1),$J16/2,$M16,TRUE))/(1-2*_xlfn.NORM.DIST(0,$J16/2,$M16,TRUE))*$D16+($K16="Steady Growth")*(AND(DK$6&gt;=$F16,DK$6&lt;=$H16)*((DK$6-$F16+1)/($J16*($J16+1)/2)*$D16))+($K16="custom")*CustCF!DE16</f>
        <v>0</v>
      </c>
      <c r="DL16" s="95">
        <f>($K16="Bell Curve")*(_xlfn.NORM.DIST(AND(DL$6&gt;=$F16,DL$6&lt;=$H16)*(DL$6-$F16+1),$J16/2,$M16,TRUE)-_xlfn.NORM.DIST(AND(DL$6&gt;=$F16,DL$6&lt;=$H16)*(DK$6-$F16+1),$J16/2,$M16,TRUE))/(1-2*_xlfn.NORM.DIST(0,$J16/2,$M16,TRUE))*$D16+($K16="Steady Growth")*(AND(DL$6&gt;=$F16,DL$6&lt;=$H16)*((DL$6-$F16+1)/($J16*($J16+1)/2)*$D16))+($K16="custom")*CustCF!DF16</f>
        <v>0</v>
      </c>
      <c r="DM16" s="95">
        <f>($K16="Bell Curve")*(_xlfn.NORM.DIST(AND(DM$6&gt;=$F16,DM$6&lt;=$H16)*(DM$6-$F16+1),$J16/2,$M16,TRUE)-_xlfn.NORM.DIST(AND(DM$6&gt;=$F16,DM$6&lt;=$H16)*(DL$6-$F16+1),$J16/2,$M16,TRUE))/(1-2*_xlfn.NORM.DIST(0,$J16/2,$M16,TRUE))*$D16+($K16="Steady Growth")*(AND(DM$6&gt;=$F16,DM$6&lt;=$H16)*((DM$6-$F16+1)/($J16*($J16+1)/2)*$D16))+($K16="custom")*CustCF!DG16</f>
        <v>0</v>
      </c>
      <c r="DN16" s="95">
        <f>($K16="Bell Curve")*(_xlfn.NORM.DIST(AND(DN$6&gt;=$F16,DN$6&lt;=$H16)*(DN$6-$F16+1),$J16/2,$M16,TRUE)-_xlfn.NORM.DIST(AND(DN$6&gt;=$F16,DN$6&lt;=$H16)*(DM$6-$F16+1),$J16/2,$M16,TRUE))/(1-2*_xlfn.NORM.DIST(0,$J16/2,$M16,TRUE))*$D16+($K16="Steady Growth")*(AND(DN$6&gt;=$F16,DN$6&lt;=$H16)*((DN$6-$F16+1)/($J16*($J16+1)/2)*$D16))+($K16="custom")*CustCF!DH16</f>
        <v>0</v>
      </c>
      <c r="DO16" s="95">
        <f>($K16="Bell Curve")*(_xlfn.NORM.DIST(AND(DO$6&gt;=$F16,DO$6&lt;=$H16)*(DO$6-$F16+1),$J16/2,$M16,TRUE)-_xlfn.NORM.DIST(AND(DO$6&gt;=$F16,DO$6&lt;=$H16)*(DN$6-$F16+1),$J16/2,$M16,TRUE))/(1-2*_xlfn.NORM.DIST(0,$J16/2,$M16,TRUE))*$D16+($K16="Steady Growth")*(AND(DO$6&gt;=$F16,DO$6&lt;=$H16)*((DO$6-$F16+1)/($J16*($J16+1)/2)*$D16))+($K16="custom")*CustCF!DI16</f>
        <v>0</v>
      </c>
      <c r="DP16" s="95">
        <f>($K16="Bell Curve")*(_xlfn.NORM.DIST(AND(DP$6&gt;=$F16,DP$6&lt;=$H16)*(DP$6-$F16+1),$J16/2,$M16,TRUE)-_xlfn.NORM.DIST(AND(DP$6&gt;=$F16,DP$6&lt;=$H16)*(DO$6-$F16+1),$J16/2,$M16,TRUE))/(1-2*_xlfn.NORM.DIST(0,$J16/2,$M16,TRUE))*$D16+($K16="Steady Growth")*(AND(DP$6&gt;=$F16,DP$6&lt;=$H16)*((DP$6-$F16+1)/($J16*($J16+1)/2)*$D16))+($K16="custom")*CustCF!DJ16</f>
        <v>0</v>
      </c>
      <c r="DQ16" s="95">
        <f>($K16="Bell Curve")*(_xlfn.NORM.DIST(AND(DQ$6&gt;=$F16,DQ$6&lt;=$H16)*(DQ$6-$F16+1),$J16/2,$M16,TRUE)-_xlfn.NORM.DIST(AND(DQ$6&gt;=$F16,DQ$6&lt;=$H16)*(DP$6-$F16+1),$J16/2,$M16,TRUE))/(1-2*_xlfn.NORM.DIST(0,$J16/2,$M16,TRUE))*$D16+($K16="Steady Growth")*(AND(DQ$6&gt;=$F16,DQ$6&lt;=$H16)*((DQ$6-$F16+1)/($J16*($J16+1)/2)*$D16))+($K16="custom")*CustCF!DK16</f>
        <v>0</v>
      </c>
      <c r="DR16" s="95">
        <f>($K16="Bell Curve")*(_xlfn.NORM.DIST(AND(DR$6&gt;=$F16,DR$6&lt;=$H16)*(DR$6-$F16+1),$J16/2,$M16,TRUE)-_xlfn.NORM.DIST(AND(DR$6&gt;=$F16,DR$6&lt;=$H16)*(DQ$6-$F16+1),$J16/2,$M16,TRUE))/(1-2*_xlfn.NORM.DIST(0,$J16/2,$M16,TRUE))*$D16+($K16="Steady Growth")*(AND(DR$6&gt;=$F16,DR$6&lt;=$H16)*((DR$6-$F16+1)/($J16*($J16+1)/2)*$D16))+($K16="custom")*CustCF!DL16</f>
        <v>0</v>
      </c>
      <c r="DS16" s="95">
        <f>($K16="Bell Curve")*(_xlfn.NORM.DIST(AND(DS$6&gt;=$F16,DS$6&lt;=$H16)*(DS$6-$F16+1),$J16/2,$M16,TRUE)-_xlfn.NORM.DIST(AND(DS$6&gt;=$F16,DS$6&lt;=$H16)*(DR$6-$F16+1),$J16/2,$M16,TRUE))/(1-2*_xlfn.NORM.DIST(0,$J16/2,$M16,TRUE))*$D16+($K16="Steady Growth")*(AND(DS$6&gt;=$F16,DS$6&lt;=$H16)*((DS$6-$F16+1)/($J16*($J16+1)/2)*$D16))+($K16="custom")*CustCF!DM16</f>
        <v>0</v>
      </c>
      <c r="DT16" s="95">
        <f>($K16="Bell Curve")*(_xlfn.NORM.DIST(AND(DT$6&gt;=$F16,DT$6&lt;=$H16)*(DT$6-$F16+1),$J16/2,$M16,TRUE)-_xlfn.NORM.DIST(AND(DT$6&gt;=$F16,DT$6&lt;=$H16)*(DS$6-$F16+1),$J16/2,$M16,TRUE))/(1-2*_xlfn.NORM.DIST(0,$J16/2,$M16,TRUE))*$D16+($K16="Steady Growth")*(AND(DT$6&gt;=$F16,DT$6&lt;=$H16)*((DT$6-$F16+1)/($J16*($J16+1)/2)*$D16))+($K16="custom")*CustCF!DN16</f>
        <v>0</v>
      </c>
      <c r="DU16" s="95">
        <f>($K16="Bell Curve")*(_xlfn.NORM.DIST(AND(DU$6&gt;=$F16,DU$6&lt;=$H16)*(DU$6-$F16+1),$J16/2,$M16,TRUE)-_xlfn.NORM.DIST(AND(DU$6&gt;=$F16,DU$6&lt;=$H16)*(DT$6-$F16+1),$J16/2,$M16,TRUE))/(1-2*_xlfn.NORM.DIST(0,$J16/2,$M16,TRUE))*$D16+($K16="Steady Growth")*(AND(DU$6&gt;=$F16,DU$6&lt;=$H16)*((DU$6-$F16+1)/($J16*($J16+1)/2)*$D16))+($K16="custom")*CustCF!DO16</f>
        <v>0</v>
      </c>
      <c r="DV16" s="95">
        <f>($K16="Bell Curve")*(_xlfn.NORM.DIST(AND(DV$6&gt;=$F16,DV$6&lt;=$H16)*(DV$6-$F16+1),$J16/2,$M16,TRUE)-_xlfn.NORM.DIST(AND(DV$6&gt;=$F16,DV$6&lt;=$H16)*(DU$6-$F16+1),$J16/2,$M16,TRUE))/(1-2*_xlfn.NORM.DIST(0,$J16/2,$M16,TRUE))*$D16+($K16="Steady Growth")*(AND(DV$6&gt;=$F16,DV$6&lt;=$H16)*((DV$6-$F16+1)/($J16*($J16+1)/2)*$D16))+($K16="custom")*CustCF!DP16</f>
        <v>0</v>
      </c>
      <c r="DW16" s="95">
        <f>($K16="Bell Curve")*(_xlfn.NORM.DIST(AND(DW$6&gt;=$F16,DW$6&lt;=$H16)*(DW$6-$F16+1),$J16/2,$M16,TRUE)-_xlfn.NORM.DIST(AND(DW$6&gt;=$F16,DW$6&lt;=$H16)*(DV$6-$F16+1),$J16/2,$M16,TRUE))/(1-2*_xlfn.NORM.DIST(0,$J16/2,$M16,TRUE))*$D16+($K16="Steady Growth")*(AND(DW$6&gt;=$F16,DW$6&lt;=$H16)*((DW$6-$F16+1)/($J16*($J16+1)/2)*$D16))+($K16="custom")*CustCF!DQ16</f>
        <v>0</v>
      </c>
      <c r="DX16" s="95">
        <f>($K16="Bell Curve")*(_xlfn.NORM.DIST(AND(DX$6&gt;=$F16,DX$6&lt;=$H16)*(DX$6-$F16+1),$J16/2,$M16,TRUE)-_xlfn.NORM.DIST(AND(DX$6&gt;=$F16,DX$6&lt;=$H16)*(DW$6-$F16+1),$J16/2,$M16,TRUE))/(1-2*_xlfn.NORM.DIST(0,$J16/2,$M16,TRUE))*$D16+($K16="Steady Growth")*(AND(DX$6&gt;=$F16,DX$6&lt;=$H16)*((DX$6-$F16+1)/($J16*($J16+1)/2)*$D16))+($K16="custom")*CustCF!DR16</f>
        <v>0</v>
      </c>
      <c r="DY16" s="95">
        <f>($K16="Bell Curve")*(_xlfn.NORM.DIST(AND(DY$6&gt;=$F16,DY$6&lt;=$H16)*(DY$6-$F16+1),$J16/2,$M16,TRUE)-_xlfn.NORM.DIST(AND(DY$6&gt;=$F16,DY$6&lt;=$H16)*(DX$6-$F16+1),$J16/2,$M16,TRUE))/(1-2*_xlfn.NORM.DIST(0,$J16/2,$M16,TRUE))*$D16+($K16="Steady Growth")*(AND(DY$6&gt;=$F16,DY$6&lt;=$H16)*((DY$6-$F16+1)/($J16*($J16+1)/2)*$D16))+($K16="custom")*CustCF!DS16</f>
        <v>0</v>
      </c>
      <c r="DZ16" s="95">
        <f>($K16="Bell Curve")*(_xlfn.NORM.DIST(AND(DZ$6&gt;=$F16,DZ$6&lt;=$H16)*(DZ$6-$F16+1),$J16/2,$M16,TRUE)-_xlfn.NORM.DIST(AND(DZ$6&gt;=$F16,DZ$6&lt;=$H16)*(DY$6-$F16+1),$J16/2,$M16,TRUE))/(1-2*_xlfn.NORM.DIST(0,$J16/2,$M16,TRUE))*$D16+($K16="Steady Growth")*(AND(DZ$6&gt;=$F16,DZ$6&lt;=$H16)*((DZ$6-$F16+1)/($J16*($J16+1)/2)*$D16))+($K16="custom")*CustCF!DT16</f>
        <v>0</v>
      </c>
      <c r="EA16" s="95">
        <f>($K16="Bell Curve")*(_xlfn.NORM.DIST(AND(EA$6&gt;=$F16,EA$6&lt;=$H16)*(EA$6-$F16+1),$J16/2,$M16,TRUE)-_xlfn.NORM.DIST(AND(EA$6&gt;=$F16,EA$6&lt;=$H16)*(DZ$6-$F16+1),$J16/2,$M16,TRUE))/(1-2*_xlfn.NORM.DIST(0,$J16/2,$M16,TRUE))*$D16+($K16="Steady Growth")*(AND(EA$6&gt;=$F16,EA$6&lt;=$H16)*((EA$6-$F16+1)/($J16*($J16+1)/2)*$D16))+($K16="custom")*CustCF!DU16</f>
        <v>0</v>
      </c>
      <c r="EB16" s="95">
        <f>($K16="Bell Curve")*(_xlfn.NORM.DIST(AND(EB$6&gt;=$F16,EB$6&lt;=$H16)*(EB$6-$F16+1),$J16/2,$M16,TRUE)-_xlfn.NORM.DIST(AND(EB$6&gt;=$F16,EB$6&lt;=$H16)*(EA$6-$F16+1),$J16/2,$M16,TRUE))/(1-2*_xlfn.NORM.DIST(0,$J16/2,$M16,TRUE))*$D16+($K16="Steady Growth")*(AND(EB$6&gt;=$F16,EB$6&lt;=$H16)*((EB$6-$F16+1)/($J16*($J16+1)/2)*$D16))+($K16="custom")*CustCF!DV16</f>
        <v>0</v>
      </c>
      <c r="EC16" s="95">
        <f>($K16="Bell Curve")*(_xlfn.NORM.DIST(AND(EC$6&gt;=$F16,EC$6&lt;=$H16)*(EC$6-$F16+1),$J16/2,$M16,TRUE)-_xlfn.NORM.DIST(AND(EC$6&gt;=$F16,EC$6&lt;=$H16)*(EB$6-$F16+1),$J16/2,$M16,TRUE))/(1-2*_xlfn.NORM.DIST(0,$J16/2,$M16,TRUE))*$D16+($K16="Steady Growth")*(AND(EC$6&gt;=$F16,EC$6&lt;=$H16)*((EC$6-$F16+1)/($J16*($J16+1)/2)*$D16))+($K16="custom")*CustCF!DW16</f>
        <v>0</v>
      </c>
      <c r="ED16" s="95">
        <f>($K16="Bell Curve")*(_xlfn.NORM.DIST(AND(ED$6&gt;=$F16,ED$6&lt;=$H16)*(ED$6-$F16+1),$J16/2,$M16,TRUE)-_xlfn.NORM.DIST(AND(ED$6&gt;=$F16,ED$6&lt;=$H16)*(EC$6-$F16+1),$J16/2,$M16,TRUE))/(1-2*_xlfn.NORM.DIST(0,$J16/2,$M16,TRUE))*$D16+($K16="Steady Growth")*(AND(ED$6&gt;=$F16,ED$6&lt;=$H16)*((ED$6-$F16+1)/($J16*($J16+1)/2)*$D16))+($K16="custom")*CustCF!DX16</f>
        <v>0</v>
      </c>
      <c r="EE16" s="95">
        <f>($K16="Bell Curve")*(_xlfn.NORM.DIST(AND(EE$6&gt;=$F16,EE$6&lt;=$H16)*(EE$6-$F16+1),$J16/2,$M16,TRUE)-_xlfn.NORM.DIST(AND(EE$6&gt;=$F16,EE$6&lt;=$H16)*(ED$6-$F16+1),$J16/2,$M16,TRUE))/(1-2*_xlfn.NORM.DIST(0,$J16/2,$M16,TRUE))*$D16+($K16="Steady Growth")*(AND(EE$6&gt;=$F16,EE$6&lt;=$H16)*((EE$6-$F16+1)/($J16*($J16+1)/2)*$D16))+($K16="custom")*CustCF!DY16</f>
        <v>0</v>
      </c>
      <c r="EF16" s="95">
        <f>($K16="Bell Curve")*(_xlfn.NORM.DIST(AND(EF$6&gt;=$F16,EF$6&lt;=$H16)*(EF$6-$F16+1),$J16/2,$M16,TRUE)-_xlfn.NORM.DIST(AND(EF$6&gt;=$F16,EF$6&lt;=$H16)*(EE$6-$F16+1),$J16/2,$M16,TRUE))/(1-2*_xlfn.NORM.DIST(0,$J16/2,$M16,TRUE))*$D16+($K16="Steady Growth")*(AND(EF$6&gt;=$F16,EF$6&lt;=$H16)*((EF$6-$F16+1)/($J16*($J16+1)/2)*$D16))+($K16="custom")*CustCF!DZ16</f>
        <v>0</v>
      </c>
      <c r="EG16" s="95">
        <f>($K16="Bell Curve")*(_xlfn.NORM.DIST(AND(EG$6&gt;=$F16,EG$6&lt;=$H16)*(EG$6-$F16+1),$J16/2,$M16,TRUE)-_xlfn.NORM.DIST(AND(EG$6&gt;=$F16,EG$6&lt;=$H16)*(EF$6-$F16+1),$J16/2,$M16,TRUE))/(1-2*_xlfn.NORM.DIST(0,$J16/2,$M16,TRUE))*$D16+($K16="Steady Growth")*(AND(EG$6&gt;=$F16,EG$6&lt;=$H16)*((EG$6-$F16+1)/($J16*($J16+1)/2)*$D16))+($K16="custom")*CustCF!EA16</f>
        <v>0</v>
      </c>
      <c r="EH16" s="95">
        <f>($K16="Bell Curve")*(_xlfn.NORM.DIST(AND(EH$6&gt;=$F16,EH$6&lt;=$H16)*(EH$6-$F16+1),$J16/2,$M16,TRUE)-_xlfn.NORM.DIST(AND(EH$6&gt;=$F16,EH$6&lt;=$H16)*(EG$6-$F16+1),$J16/2,$M16,TRUE))/(1-2*_xlfn.NORM.DIST(0,$J16/2,$M16,TRUE))*$D16+($K16="Steady Growth")*(AND(EH$6&gt;=$F16,EH$6&lt;=$H16)*((EH$6-$F16+1)/($J16*($J16+1)/2)*$D16))+($K16="custom")*CustCF!EB16</f>
        <v>0</v>
      </c>
      <c r="EI16" s="95">
        <f>($K16="Bell Curve")*(_xlfn.NORM.DIST(AND(EI$6&gt;=$F16,EI$6&lt;=$H16)*(EI$6-$F16+1),$J16/2,$M16,TRUE)-_xlfn.NORM.DIST(AND(EI$6&gt;=$F16,EI$6&lt;=$H16)*(EH$6-$F16+1),$J16/2,$M16,TRUE))/(1-2*_xlfn.NORM.DIST(0,$J16/2,$M16,TRUE))*$D16+($K16="Steady Growth")*(AND(EI$6&gt;=$F16,EI$6&lt;=$H16)*((EI$6-$F16+1)/($J16*($J16+1)/2)*$D16))+($K16="custom")*CustCF!EC16</f>
        <v>0</v>
      </c>
      <c r="EJ16" s="95">
        <f>($K16="Bell Curve")*(_xlfn.NORM.DIST(AND(EJ$6&gt;=$F16,EJ$6&lt;=$H16)*(EJ$6-$F16+1),$J16/2,$M16,TRUE)-_xlfn.NORM.DIST(AND(EJ$6&gt;=$F16,EJ$6&lt;=$H16)*(EI$6-$F16+1),$J16/2,$M16,TRUE))/(1-2*_xlfn.NORM.DIST(0,$J16/2,$M16,TRUE))*$D16+($K16="Steady Growth")*(AND(EJ$6&gt;=$F16,EJ$6&lt;=$H16)*((EJ$6-$F16+1)/($J16*($J16+1)/2)*$D16))+($K16="custom")*CustCF!ED16</f>
        <v>0</v>
      </c>
      <c r="EK16" s="95">
        <f>($K16="Bell Curve")*(_xlfn.NORM.DIST(AND(EK$6&gt;=$F16,EK$6&lt;=$H16)*(EK$6-$F16+1),$J16/2,$M16,TRUE)-_xlfn.NORM.DIST(AND(EK$6&gt;=$F16,EK$6&lt;=$H16)*(EJ$6-$F16+1),$J16/2,$M16,TRUE))/(1-2*_xlfn.NORM.DIST(0,$J16/2,$M16,TRUE))*$D16+($K16="Steady Growth")*(AND(EK$6&gt;=$F16,EK$6&lt;=$H16)*((EK$6-$F16+1)/($J16*($J16+1)/2)*$D16))+($K16="custom")*CustCF!EE16</f>
        <v>0</v>
      </c>
      <c r="EL16" s="95">
        <f>($K16="Bell Curve")*(_xlfn.NORM.DIST(AND(EL$6&gt;=$F16,EL$6&lt;=$H16)*(EL$6-$F16+1),$J16/2,$M16,TRUE)-_xlfn.NORM.DIST(AND(EL$6&gt;=$F16,EL$6&lt;=$H16)*(EK$6-$F16+1),$J16/2,$M16,TRUE))/(1-2*_xlfn.NORM.DIST(0,$J16/2,$M16,TRUE))*$D16+($K16="Steady Growth")*(AND(EL$6&gt;=$F16,EL$6&lt;=$H16)*((EL$6-$F16+1)/($J16*($J16+1)/2)*$D16))+($K16="custom")*CustCF!EF16</f>
        <v>0</v>
      </c>
      <c r="EM16" s="95">
        <f>($K16="Bell Curve")*(_xlfn.NORM.DIST(AND(EM$6&gt;=$F16,EM$6&lt;=$H16)*(EM$6-$F16+1),$J16/2,$M16,TRUE)-_xlfn.NORM.DIST(AND(EM$6&gt;=$F16,EM$6&lt;=$H16)*(EL$6-$F16+1),$J16/2,$M16,TRUE))/(1-2*_xlfn.NORM.DIST(0,$J16/2,$M16,TRUE))*$D16+($K16="Steady Growth")*(AND(EM$6&gt;=$F16,EM$6&lt;=$H16)*((EM$6-$F16+1)/($J16*($J16+1)/2)*$D16))+($K16="custom")*CustCF!EG16</f>
        <v>0</v>
      </c>
      <c r="EN16" s="95">
        <f>($K16="Bell Curve")*(_xlfn.NORM.DIST(AND(EN$6&gt;=$F16,EN$6&lt;=$H16)*(EN$6-$F16+1),$J16/2,$M16,TRUE)-_xlfn.NORM.DIST(AND(EN$6&gt;=$F16,EN$6&lt;=$H16)*(EM$6-$F16+1),$J16/2,$M16,TRUE))/(1-2*_xlfn.NORM.DIST(0,$J16/2,$M16,TRUE))*$D16+($K16="Steady Growth")*(AND(EN$6&gt;=$F16,EN$6&lt;=$H16)*((EN$6-$F16+1)/($J16*($J16+1)/2)*$D16))+($K16="custom")*CustCF!EH16</f>
        <v>0</v>
      </c>
      <c r="EO16" s="95">
        <f>($K16="Bell Curve")*(_xlfn.NORM.DIST(AND(EO$6&gt;=$F16,EO$6&lt;=$H16)*(EO$6-$F16+1),$J16/2,$M16,TRUE)-_xlfn.NORM.DIST(AND(EO$6&gt;=$F16,EO$6&lt;=$H16)*(EN$6-$F16+1),$J16/2,$M16,TRUE))/(1-2*_xlfn.NORM.DIST(0,$J16/2,$M16,TRUE))*$D16+($K16="Steady Growth")*(AND(EO$6&gt;=$F16,EO$6&lt;=$H16)*((EO$6-$F16+1)/($J16*($J16+1)/2)*$D16))+($K16="custom")*CustCF!EI16</f>
        <v>0</v>
      </c>
      <c r="EP16" s="95">
        <f>($K16="Bell Curve")*(_xlfn.NORM.DIST(AND(EP$6&gt;=$F16,EP$6&lt;=$H16)*(EP$6-$F16+1),$J16/2,$M16,TRUE)-_xlfn.NORM.DIST(AND(EP$6&gt;=$F16,EP$6&lt;=$H16)*(EO$6-$F16+1),$J16/2,$M16,TRUE))/(1-2*_xlfn.NORM.DIST(0,$J16/2,$M16,TRUE))*$D16+($K16="Steady Growth")*(AND(EP$6&gt;=$F16,EP$6&lt;=$H16)*((EP$6-$F16+1)/($J16*($J16+1)/2)*$D16))+($K16="custom")*CustCF!EJ16</f>
        <v>0</v>
      </c>
      <c r="EQ16" s="95">
        <f>($K16="Bell Curve")*(_xlfn.NORM.DIST(AND(EQ$6&gt;=$F16,EQ$6&lt;=$H16)*(EQ$6-$F16+1),$J16/2,$M16,TRUE)-_xlfn.NORM.DIST(AND(EQ$6&gt;=$F16,EQ$6&lt;=$H16)*(EP$6-$F16+1),$J16/2,$M16,TRUE))/(1-2*_xlfn.NORM.DIST(0,$J16/2,$M16,TRUE))*$D16+($K16="Steady Growth")*(AND(EQ$6&gt;=$F16,EQ$6&lt;=$H16)*((EQ$6-$F16+1)/($J16*($J16+1)/2)*$D16))+($K16="custom")*CustCF!EK16</f>
        <v>0</v>
      </c>
      <c r="ER16" s="95">
        <f>($K16="Bell Curve")*(_xlfn.NORM.DIST(AND(ER$6&gt;=$F16,ER$6&lt;=$H16)*(ER$6-$F16+1),$J16/2,$M16,TRUE)-_xlfn.NORM.DIST(AND(ER$6&gt;=$F16,ER$6&lt;=$H16)*(EQ$6-$F16+1),$J16/2,$M16,TRUE))/(1-2*_xlfn.NORM.DIST(0,$J16/2,$M16,TRUE))*$D16+($K16="Steady Growth")*(AND(ER$6&gt;=$F16,ER$6&lt;=$H16)*((ER$6-$F16+1)/($J16*($J16+1)/2)*$D16))+($K16="custom")*CustCF!EL16</f>
        <v>0</v>
      </c>
      <c r="ES16" s="95">
        <f>($K16="Bell Curve")*(_xlfn.NORM.DIST(AND(ES$6&gt;=$F16,ES$6&lt;=$H16)*(ES$6-$F16+1),$J16/2,$M16,TRUE)-_xlfn.NORM.DIST(AND(ES$6&gt;=$F16,ES$6&lt;=$H16)*(ER$6-$F16+1),$J16/2,$M16,TRUE))/(1-2*_xlfn.NORM.DIST(0,$J16/2,$M16,TRUE))*$D16+($K16="Steady Growth")*(AND(ES$6&gt;=$F16,ES$6&lt;=$H16)*((ES$6-$F16+1)/($J16*($J16+1)/2)*$D16))+($K16="custom")*CustCF!EM16</f>
        <v>0</v>
      </c>
      <c r="ET16" s="95">
        <f>($K16="Bell Curve")*(_xlfn.NORM.DIST(AND(ET$6&gt;=$F16,ET$6&lt;=$H16)*(ET$6-$F16+1),$J16/2,$M16,TRUE)-_xlfn.NORM.DIST(AND(ET$6&gt;=$F16,ET$6&lt;=$H16)*(ES$6-$F16+1),$J16/2,$M16,TRUE))/(1-2*_xlfn.NORM.DIST(0,$J16/2,$M16,TRUE))*$D16+($K16="Steady Growth")*(AND(ET$6&gt;=$F16,ET$6&lt;=$H16)*((ET$6-$F16+1)/($J16*($J16+1)/2)*$D16))+($K16="custom")*CustCF!EN16</f>
        <v>0</v>
      </c>
      <c r="EU16" s="95">
        <f>($K16="Bell Curve")*(_xlfn.NORM.DIST(AND(EU$6&gt;=$F16,EU$6&lt;=$H16)*(EU$6-$F16+1),$J16/2,$M16,TRUE)-_xlfn.NORM.DIST(AND(EU$6&gt;=$F16,EU$6&lt;=$H16)*(ET$6-$F16+1),$J16/2,$M16,TRUE))/(1-2*_xlfn.NORM.DIST(0,$J16/2,$M16,TRUE))*$D16+($K16="Steady Growth")*(AND(EU$6&gt;=$F16,EU$6&lt;=$H16)*((EU$6-$F16+1)/($J16*($J16+1)/2)*$D16))+($K16="custom")*CustCF!EO16</f>
        <v>0</v>
      </c>
      <c r="EV16" s="95">
        <f>($K16="Bell Curve")*(_xlfn.NORM.DIST(AND(EV$6&gt;=$F16,EV$6&lt;=$H16)*(EV$6-$F16+1),$J16/2,$M16,TRUE)-_xlfn.NORM.DIST(AND(EV$6&gt;=$F16,EV$6&lt;=$H16)*(EU$6-$F16+1),$J16/2,$M16,TRUE))/(1-2*_xlfn.NORM.DIST(0,$J16/2,$M16,TRUE))*$D16+($K16="Steady Growth")*(AND(EV$6&gt;=$F16,EV$6&lt;=$H16)*((EV$6-$F16+1)/($J16*($J16+1)/2)*$D16))+($K16="custom")*CustCF!EP16</f>
        <v>0</v>
      </c>
      <c r="EW16" s="95">
        <f>($K16="Bell Curve")*(_xlfn.NORM.DIST(AND(EW$6&gt;=$F16,EW$6&lt;=$H16)*(EW$6-$F16+1),$J16/2,$M16,TRUE)-_xlfn.NORM.DIST(AND(EW$6&gt;=$F16,EW$6&lt;=$H16)*(EV$6-$F16+1),$J16/2,$M16,TRUE))/(1-2*_xlfn.NORM.DIST(0,$J16/2,$M16,TRUE))*$D16+($K16="Steady Growth")*(AND(EW$6&gt;=$F16,EW$6&lt;=$H16)*((EW$6-$F16+1)/($J16*($J16+1)/2)*$D16))+($K16="custom")*CustCF!EQ16</f>
        <v>0</v>
      </c>
      <c r="EX16" s="95">
        <f>($K16="Bell Curve")*(_xlfn.NORM.DIST(AND(EX$6&gt;=$F16,EX$6&lt;=$H16)*(EX$6-$F16+1),$J16/2,$M16,TRUE)-_xlfn.NORM.DIST(AND(EX$6&gt;=$F16,EX$6&lt;=$H16)*(EW$6-$F16+1),$J16/2,$M16,TRUE))/(1-2*_xlfn.NORM.DIST(0,$J16/2,$M16,TRUE))*$D16+($K16="Steady Growth")*(AND(EX$6&gt;=$F16,EX$6&lt;=$H16)*((EX$6-$F16+1)/($J16*($J16+1)/2)*$D16))+($K16="custom")*CustCF!ER16</f>
        <v>0</v>
      </c>
      <c r="EY16" s="95">
        <f>($K16="Bell Curve")*(_xlfn.NORM.DIST(AND(EY$6&gt;=$F16,EY$6&lt;=$H16)*(EY$6-$F16+1),$J16/2,$M16,TRUE)-_xlfn.NORM.DIST(AND(EY$6&gt;=$F16,EY$6&lt;=$H16)*(EX$6-$F16+1),$J16/2,$M16,TRUE))/(1-2*_xlfn.NORM.DIST(0,$J16/2,$M16,TRUE))*$D16+($K16="Steady Growth")*(AND(EY$6&gt;=$F16,EY$6&lt;=$H16)*((EY$6-$F16+1)/($J16*($J16+1)/2)*$D16))+($K16="custom")*CustCF!ES16</f>
        <v>0</v>
      </c>
      <c r="EZ16" s="95">
        <f>($K16="Bell Curve")*(_xlfn.NORM.DIST(AND(EZ$6&gt;=$F16,EZ$6&lt;=$H16)*(EZ$6-$F16+1),$J16/2,$M16,TRUE)-_xlfn.NORM.DIST(AND(EZ$6&gt;=$F16,EZ$6&lt;=$H16)*(EY$6-$F16+1),$J16/2,$M16,TRUE))/(1-2*_xlfn.NORM.DIST(0,$J16/2,$M16,TRUE))*$D16+($K16="Steady Growth")*(AND(EZ$6&gt;=$F16,EZ$6&lt;=$H16)*((EZ$6-$F16+1)/($J16*($J16+1)/2)*$D16))+($K16="custom")*CustCF!ET16</f>
        <v>0</v>
      </c>
      <c r="FA16" s="95">
        <f>($K16="Bell Curve")*(_xlfn.NORM.DIST(AND(FA$6&gt;=$F16,FA$6&lt;=$H16)*(FA$6-$F16+1),$J16/2,$M16,TRUE)-_xlfn.NORM.DIST(AND(FA$6&gt;=$F16,FA$6&lt;=$H16)*(EZ$6-$F16+1),$J16/2,$M16,TRUE))/(1-2*_xlfn.NORM.DIST(0,$J16/2,$M16,TRUE))*$D16+($K16="Steady Growth")*(AND(FA$6&gt;=$F16,FA$6&lt;=$H16)*((FA$6-$F16+1)/($J16*($J16+1)/2)*$D16))+($K16="custom")*CustCF!EU16</f>
        <v>0</v>
      </c>
      <c r="FB16" s="95">
        <f>($K16="Bell Curve")*(_xlfn.NORM.DIST(AND(FB$6&gt;=$F16,FB$6&lt;=$H16)*(FB$6-$F16+1),$J16/2,$M16,TRUE)-_xlfn.NORM.DIST(AND(FB$6&gt;=$F16,FB$6&lt;=$H16)*(FA$6-$F16+1),$J16/2,$M16,TRUE))/(1-2*_xlfn.NORM.DIST(0,$J16/2,$M16,TRUE))*$D16+($K16="Steady Growth")*(AND(FB$6&gt;=$F16,FB$6&lt;=$H16)*((FB$6-$F16+1)/($J16*($J16+1)/2)*$D16))+($K16="custom")*CustCF!EV16</f>
        <v>0</v>
      </c>
      <c r="FC16" s="95">
        <f>($K16="Bell Curve")*(_xlfn.NORM.DIST(AND(FC$6&gt;=$F16,FC$6&lt;=$H16)*(FC$6-$F16+1),$J16/2,$M16,TRUE)-_xlfn.NORM.DIST(AND(FC$6&gt;=$F16,FC$6&lt;=$H16)*(FB$6-$F16+1),$J16/2,$M16,TRUE))/(1-2*_xlfn.NORM.DIST(0,$J16/2,$M16,TRUE))*$D16+($K16="Steady Growth")*(AND(FC$6&gt;=$F16,FC$6&lt;=$H16)*((FC$6-$F16+1)/($J16*($J16+1)/2)*$D16))+($K16="custom")*CustCF!EW16</f>
        <v>0</v>
      </c>
      <c r="FD16" s="95">
        <f>($K16="Bell Curve")*(_xlfn.NORM.DIST(AND(FD$6&gt;=$F16,FD$6&lt;=$H16)*(FD$6-$F16+1),$J16/2,$M16,TRUE)-_xlfn.NORM.DIST(AND(FD$6&gt;=$F16,FD$6&lt;=$H16)*(FC$6-$F16+1),$J16/2,$M16,TRUE))/(1-2*_xlfn.NORM.DIST(0,$J16/2,$M16,TRUE))*$D16+($K16="Steady Growth")*(AND(FD$6&gt;=$F16,FD$6&lt;=$H16)*((FD$6-$F16+1)/($J16*($J16+1)/2)*$D16))+($K16="custom")*CustCF!EX16</f>
        <v>0</v>
      </c>
      <c r="FE16" s="95">
        <f>($K16="Bell Curve")*(_xlfn.NORM.DIST(AND(FE$6&gt;=$F16,FE$6&lt;=$H16)*(FE$6-$F16+1),$J16/2,$M16,TRUE)-_xlfn.NORM.DIST(AND(FE$6&gt;=$F16,FE$6&lt;=$H16)*(FD$6-$F16+1),$J16/2,$M16,TRUE))/(1-2*_xlfn.NORM.DIST(0,$J16/2,$M16,TRUE))*$D16+($K16="Steady Growth")*(AND(FE$6&gt;=$F16,FE$6&lt;=$H16)*((FE$6-$F16+1)/($J16*($J16+1)/2)*$D16))+($K16="custom")*CustCF!EY16</f>
        <v>0</v>
      </c>
      <c r="FF16" s="95">
        <f>($K16="Bell Curve")*(_xlfn.NORM.DIST(AND(FF$6&gt;=$F16,FF$6&lt;=$H16)*(FF$6-$F16+1),$J16/2,$M16,TRUE)-_xlfn.NORM.DIST(AND(FF$6&gt;=$F16,FF$6&lt;=$H16)*(FE$6-$F16+1),$J16/2,$M16,TRUE))/(1-2*_xlfn.NORM.DIST(0,$J16/2,$M16,TRUE))*$D16+($K16="Steady Growth")*(AND(FF$6&gt;=$F16,FF$6&lt;=$H16)*((FF$6-$F16+1)/($J16*($J16+1)/2)*$D16))+($K16="custom")*CustCF!EZ16</f>
        <v>0</v>
      </c>
      <c r="FG16" s="95">
        <f>($K16="Bell Curve")*(_xlfn.NORM.DIST(AND(FG$6&gt;=$F16,FG$6&lt;=$H16)*(FG$6-$F16+1),$J16/2,$M16,TRUE)-_xlfn.NORM.DIST(AND(FG$6&gt;=$F16,FG$6&lt;=$H16)*(FF$6-$F16+1),$J16/2,$M16,TRUE))/(1-2*_xlfn.NORM.DIST(0,$J16/2,$M16,TRUE))*$D16+($K16="Steady Growth")*(AND(FG$6&gt;=$F16,FG$6&lt;=$H16)*((FG$6-$F16+1)/($J16*($J16+1)/2)*$D16))+($K16="custom")*CustCF!FA16</f>
        <v>0</v>
      </c>
      <c r="FH16" s="95">
        <f>($K16="Bell Curve")*(_xlfn.NORM.DIST(AND(FH$6&gt;=$F16,FH$6&lt;=$H16)*(FH$6-$F16+1),$J16/2,$M16,TRUE)-_xlfn.NORM.DIST(AND(FH$6&gt;=$F16,FH$6&lt;=$H16)*(FG$6-$F16+1),$J16/2,$M16,TRUE))/(1-2*_xlfn.NORM.DIST(0,$J16/2,$M16,TRUE))*$D16+($K16="Steady Growth")*(AND(FH$6&gt;=$F16,FH$6&lt;=$H16)*((FH$6-$F16+1)/($J16*($J16+1)/2)*$D16))+($K16="custom")*CustCF!FB16</f>
        <v>0</v>
      </c>
      <c r="FI16" s="95">
        <f>($K16="Bell Curve")*(_xlfn.NORM.DIST(AND(FI$6&gt;=$F16,FI$6&lt;=$H16)*(FI$6-$F16+1),$J16/2,$M16,TRUE)-_xlfn.NORM.DIST(AND(FI$6&gt;=$F16,FI$6&lt;=$H16)*(FH$6-$F16+1),$J16/2,$M16,TRUE))/(1-2*_xlfn.NORM.DIST(0,$J16/2,$M16,TRUE))*$D16+($K16="Steady Growth")*(AND(FI$6&gt;=$F16,FI$6&lt;=$H16)*((FI$6-$F16+1)/($J16*($J16+1)/2)*$D16))+($K16="custom")*CustCF!FC16</f>
        <v>0</v>
      </c>
      <c r="FJ16" s="95">
        <f>($K16="Bell Curve")*(_xlfn.NORM.DIST(AND(FJ$6&gt;=$F16,FJ$6&lt;=$H16)*(FJ$6-$F16+1),$J16/2,$M16,TRUE)-_xlfn.NORM.DIST(AND(FJ$6&gt;=$F16,FJ$6&lt;=$H16)*(FI$6-$F16+1),$J16/2,$M16,TRUE))/(1-2*_xlfn.NORM.DIST(0,$J16/2,$M16,TRUE))*$D16+($K16="Steady Growth")*(AND(FJ$6&gt;=$F16,FJ$6&lt;=$H16)*((FJ$6-$F16+1)/($J16*($J16+1)/2)*$D16))+($K16="custom")*CustCF!FD16</f>
        <v>0</v>
      </c>
      <c r="FK16" s="95">
        <f>($K16="Bell Curve")*(_xlfn.NORM.DIST(AND(FK$6&gt;=$F16,FK$6&lt;=$H16)*(FK$6-$F16+1),$J16/2,$M16,TRUE)-_xlfn.NORM.DIST(AND(FK$6&gt;=$F16,FK$6&lt;=$H16)*(FJ$6-$F16+1),$J16/2,$M16,TRUE))/(1-2*_xlfn.NORM.DIST(0,$J16/2,$M16,TRUE))*$D16+($K16="Steady Growth")*(AND(FK$6&gt;=$F16,FK$6&lt;=$H16)*((FK$6-$F16+1)/($J16*($J16+1)/2)*$D16))+($K16="custom")*CustCF!FE16</f>
        <v>0</v>
      </c>
      <c r="FL16" s="95">
        <f>($K16="Bell Curve")*(_xlfn.NORM.DIST(AND(FL$6&gt;=$F16,FL$6&lt;=$H16)*(FL$6-$F16+1),$J16/2,$M16,TRUE)-_xlfn.NORM.DIST(AND(FL$6&gt;=$F16,FL$6&lt;=$H16)*(FK$6-$F16+1),$J16/2,$M16,TRUE))/(1-2*_xlfn.NORM.DIST(0,$J16/2,$M16,TRUE))*$D16+($K16="Steady Growth")*(AND(FL$6&gt;=$F16,FL$6&lt;=$H16)*((FL$6-$F16+1)/($J16*($J16+1)/2)*$D16))+($K16="custom")*CustCF!FF16</f>
        <v>0</v>
      </c>
      <c r="FM16" s="95">
        <f>($K16="Bell Curve")*(_xlfn.NORM.DIST(AND(FM$6&gt;=$F16,FM$6&lt;=$H16)*(FM$6-$F16+1),$J16/2,$M16,TRUE)-_xlfn.NORM.DIST(AND(FM$6&gt;=$F16,FM$6&lt;=$H16)*(FL$6-$F16+1),$J16/2,$M16,TRUE))/(1-2*_xlfn.NORM.DIST(0,$J16/2,$M16,TRUE))*$D16+($K16="Steady Growth")*(AND(FM$6&gt;=$F16,FM$6&lt;=$H16)*((FM$6-$F16+1)/($J16*($J16+1)/2)*$D16))+($K16="custom")*CustCF!FG16</f>
        <v>0</v>
      </c>
      <c r="FN16" s="95">
        <f>($K16="Bell Curve")*(_xlfn.NORM.DIST(AND(FN$6&gt;=$F16,FN$6&lt;=$H16)*(FN$6-$F16+1),$J16/2,$M16,TRUE)-_xlfn.NORM.DIST(AND(FN$6&gt;=$F16,FN$6&lt;=$H16)*(FM$6-$F16+1),$J16/2,$M16,TRUE))/(1-2*_xlfn.NORM.DIST(0,$J16/2,$M16,TRUE))*$D16+($K16="Steady Growth")*(AND(FN$6&gt;=$F16,FN$6&lt;=$H16)*((FN$6-$F16+1)/($J16*($J16+1)/2)*$D16))+($K16="custom")*CustCF!FH16</f>
        <v>0</v>
      </c>
      <c r="FO16" s="95">
        <f>($K16="Bell Curve")*(_xlfn.NORM.DIST(AND(FO$6&gt;=$F16,FO$6&lt;=$H16)*(FO$6-$F16+1),$J16/2,$M16,TRUE)-_xlfn.NORM.DIST(AND(FO$6&gt;=$F16,FO$6&lt;=$H16)*(FN$6-$F16+1),$J16/2,$M16,TRUE))/(1-2*_xlfn.NORM.DIST(0,$J16/2,$M16,TRUE))*$D16+($K16="Steady Growth")*(AND(FO$6&gt;=$F16,FO$6&lt;=$H16)*((FO$6-$F16+1)/($J16*($J16+1)/2)*$D16))+($K16="custom")*CustCF!FI16</f>
        <v>0</v>
      </c>
      <c r="FP16" s="95">
        <f>($K16="Bell Curve")*(_xlfn.NORM.DIST(AND(FP$6&gt;=$F16,FP$6&lt;=$H16)*(FP$6-$F16+1),$J16/2,$M16,TRUE)-_xlfn.NORM.DIST(AND(FP$6&gt;=$F16,FP$6&lt;=$H16)*(FO$6-$F16+1),$J16/2,$M16,TRUE))/(1-2*_xlfn.NORM.DIST(0,$J16/2,$M16,TRUE))*$D16+($K16="Steady Growth")*(AND(FP$6&gt;=$F16,FP$6&lt;=$H16)*((FP$6-$F16+1)/($J16*($J16+1)/2)*$D16))+($K16="custom")*CustCF!FJ16</f>
        <v>0</v>
      </c>
      <c r="FQ16" s="95">
        <f>($K16="Bell Curve")*(_xlfn.NORM.DIST(AND(FQ$6&gt;=$F16,FQ$6&lt;=$H16)*(FQ$6-$F16+1),$J16/2,$M16,TRUE)-_xlfn.NORM.DIST(AND(FQ$6&gt;=$F16,FQ$6&lt;=$H16)*(FP$6-$F16+1),$J16/2,$M16,TRUE))/(1-2*_xlfn.NORM.DIST(0,$J16/2,$M16,TRUE))*$D16+($K16="Steady Growth")*(AND(FQ$6&gt;=$F16,FQ$6&lt;=$H16)*((FQ$6-$F16+1)/($J16*($J16+1)/2)*$D16))+($K16="custom")*CustCF!FK16</f>
        <v>0</v>
      </c>
      <c r="FR16" s="95">
        <f>($K16="Bell Curve")*(_xlfn.NORM.DIST(AND(FR$6&gt;=$F16,FR$6&lt;=$H16)*(FR$6-$F16+1),$J16/2,$M16,TRUE)-_xlfn.NORM.DIST(AND(FR$6&gt;=$F16,FR$6&lt;=$H16)*(FQ$6-$F16+1),$J16/2,$M16,TRUE))/(1-2*_xlfn.NORM.DIST(0,$J16/2,$M16,TRUE))*$D16+($K16="Steady Growth")*(AND(FR$6&gt;=$F16,FR$6&lt;=$H16)*((FR$6-$F16+1)/($J16*($J16+1)/2)*$D16))+($K16="custom")*CustCF!FL16</f>
        <v>0</v>
      </c>
      <c r="FS16" s="95">
        <f>($K16="Bell Curve")*(_xlfn.NORM.DIST(AND(FS$6&gt;=$F16,FS$6&lt;=$H16)*(FS$6-$F16+1),$J16/2,$M16,TRUE)-_xlfn.NORM.DIST(AND(FS$6&gt;=$F16,FS$6&lt;=$H16)*(FR$6-$F16+1),$J16/2,$M16,TRUE))/(1-2*_xlfn.NORM.DIST(0,$J16/2,$M16,TRUE))*$D16+($K16="Steady Growth")*(AND(FS$6&gt;=$F16,FS$6&lt;=$H16)*((FS$6-$F16+1)/($J16*($J16+1)/2)*$D16))+($K16="custom")*CustCF!FM16</f>
        <v>0</v>
      </c>
      <c r="FT16" s="95">
        <f>($K16="Bell Curve")*(_xlfn.NORM.DIST(AND(FT$6&gt;=$F16,FT$6&lt;=$H16)*(FT$6-$F16+1),$J16/2,$M16,TRUE)-_xlfn.NORM.DIST(AND(FT$6&gt;=$F16,FT$6&lt;=$H16)*(FS$6-$F16+1),$J16/2,$M16,TRUE))/(1-2*_xlfn.NORM.DIST(0,$J16/2,$M16,TRUE))*$D16+($K16="Steady Growth")*(AND(FT$6&gt;=$F16,FT$6&lt;=$H16)*((FT$6-$F16+1)/($J16*($J16+1)/2)*$D16))+($K16="custom")*CustCF!FN16</f>
        <v>0</v>
      </c>
      <c r="FU16" s="95">
        <f>($K16="Bell Curve")*(_xlfn.NORM.DIST(AND(FU$6&gt;=$F16,FU$6&lt;=$H16)*(FU$6-$F16+1),$J16/2,$M16,TRUE)-_xlfn.NORM.DIST(AND(FU$6&gt;=$F16,FU$6&lt;=$H16)*(FT$6-$F16+1),$J16/2,$M16,TRUE))/(1-2*_xlfn.NORM.DIST(0,$J16/2,$M16,TRUE))*$D16+($K16="Steady Growth")*(AND(FU$6&gt;=$F16,FU$6&lt;=$H16)*((FU$6-$F16+1)/($J16*($J16+1)/2)*$D16))+($K16="custom")*CustCF!FO16</f>
        <v>0</v>
      </c>
      <c r="FV16" s="95">
        <f>($K16="Bell Curve")*(_xlfn.NORM.DIST(AND(FV$6&gt;=$F16,FV$6&lt;=$H16)*(FV$6-$F16+1),$J16/2,$M16,TRUE)-_xlfn.NORM.DIST(AND(FV$6&gt;=$F16,FV$6&lt;=$H16)*(FU$6-$F16+1),$J16/2,$M16,TRUE))/(1-2*_xlfn.NORM.DIST(0,$J16/2,$M16,TRUE))*$D16+($K16="Steady Growth")*(AND(FV$6&gt;=$F16,FV$6&lt;=$H16)*((FV$6-$F16+1)/($J16*($J16+1)/2)*$D16))+($K16="custom")*CustCF!FP16</f>
        <v>0</v>
      </c>
      <c r="FW16" s="95">
        <f>($K16="Bell Curve")*(_xlfn.NORM.DIST(AND(FW$6&gt;=$F16,FW$6&lt;=$H16)*(FW$6-$F16+1),$J16/2,$M16,TRUE)-_xlfn.NORM.DIST(AND(FW$6&gt;=$F16,FW$6&lt;=$H16)*(FV$6-$F16+1),$J16/2,$M16,TRUE))/(1-2*_xlfn.NORM.DIST(0,$J16/2,$M16,TRUE))*$D16+($K16="Steady Growth")*(AND(FW$6&gt;=$F16,FW$6&lt;=$H16)*((FW$6-$F16+1)/($J16*($J16+1)/2)*$D16))+($K16="custom")*CustCF!FQ16</f>
        <v>0</v>
      </c>
      <c r="FX16" s="95">
        <f>($K16="Bell Curve")*(_xlfn.NORM.DIST(AND(FX$6&gt;=$F16,FX$6&lt;=$H16)*(FX$6-$F16+1),$J16/2,$M16,TRUE)-_xlfn.NORM.DIST(AND(FX$6&gt;=$F16,FX$6&lt;=$H16)*(FW$6-$F16+1),$J16/2,$M16,TRUE))/(1-2*_xlfn.NORM.DIST(0,$J16/2,$M16,TRUE))*$D16+($K16="Steady Growth")*(AND(FX$6&gt;=$F16,FX$6&lt;=$H16)*((FX$6-$F16+1)/($J16*($J16+1)/2)*$D16))+($K16="custom")*CustCF!FR16</f>
        <v>0</v>
      </c>
      <c r="FY16" s="95">
        <f>($K16="Bell Curve")*(_xlfn.NORM.DIST(AND(FY$6&gt;=$F16,FY$6&lt;=$H16)*(FY$6-$F16+1),$J16/2,$M16,TRUE)-_xlfn.NORM.DIST(AND(FY$6&gt;=$F16,FY$6&lt;=$H16)*(FX$6-$F16+1),$J16/2,$M16,TRUE))/(1-2*_xlfn.NORM.DIST(0,$J16/2,$M16,TRUE))*$D16+($K16="Steady Growth")*(AND(FY$6&gt;=$F16,FY$6&lt;=$H16)*((FY$6-$F16+1)/($J16*($J16+1)/2)*$D16))+($K16="custom")*CustCF!FS16</f>
        <v>0</v>
      </c>
      <c r="FZ16" s="95">
        <f>($K16="Bell Curve")*(_xlfn.NORM.DIST(AND(FZ$6&gt;=$F16,FZ$6&lt;=$H16)*(FZ$6-$F16+1),$J16/2,$M16,TRUE)-_xlfn.NORM.DIST(AND(FZ$6&gt;=$F16,FZ$6&lt;=$H16)*(FY$6-$F16+1),$J16/2,$M16,TRUE))/(1-2*_xlfn.NORM.DIST(0,$J16/2,$M16,TRUE))*$D16+($K16="Steady Growth")*(AND(FZ$6&gt;=$F16,FZ$6&lt;=$H16)*((FZ$6-$F16+1)/($J16*($J16+1)/2)*$D16))+($K16="custom")*CustCF!FT16</f>
        <v>0</v>
      </c>
      <c r="GA16" s="95">
        <f>($K16="Bell Curve")*(_xlfn.NORM.DIST(AND(GA$6&gt;=$F16,GA$6&lt;=$H16)*(GA$6-$F16+1),$J16/2,$M16,TRUE)-_xlfn.NORM.DIST(AND(GA$6&gt;=$F16,GA$6&lt;=$H16)*(FZ$6-$F16+1),$J16/2,$M16,TRUE))/(1-2*_xlfn.NORM.DIST(0,$J16/2,$M16,TRUE))*$D16+($K16="Steady Growth")*(AND(GA$6&gt;=$F16,GA$6&lt;=$H16)*((GA$6-$F16+1)/($J16*($J16+1)/2)*$D16))+($K16="custom")*CustCF!FU16</f>
        <v>0</v>
      </c>
      <c r="GB16" s="95">
        <f>($K16="Bell Curve")*(_xlfn.NORM.DIST(AND(GB$6&gt;=$F16,GB$6&lt;=$H16)*(GB$6-$F16+1),$J16/2,$M16,TRUE)-_xlfn.NORM.DIST(AND(GB$6&gt;=$F16,GB$6&lt;=$H16)*(GA$6-$F16+1),$J16/2,$M16,TRUE))/(1-2*_xlfn.NORM.DIST(0,$J16/2,$M16,TRUE))*$D16+($K16="Steady Growth")*(AND(GB$6&gt;=$F16,GB$6&lt;=$H16)*((GB$6-$F16+1)/($J16*($J16+1)/2)*$D16))+($K16="custom")*CustCF!FV16</f>
        <v>0</v>
      </c>
      <c r="GC16" s="95">
        <f>($K16="Bell Curve")*(_xlfn.NORM.DIST(AND(GC$6&gt;=$F16,GC$6&lt;=$H16)*(GC$6-$F16+1),$J16/2,$M16,TRUE)-_xlfn.NORM.DIST(AND(GC$6&gt;=$F16,GC$6&lt;=$H16)*(GB$6-$F16+1),$J16/2,$M16,TRUE))/(1-2*_xlfn.NORM.DIST(0,$J16/2,$M16,TRUE))*$D16+($K16="Steady Growth")*(AND(GC$6&gt;=$F16,GC$6&lt;=$H16)*((GC$6-$F16+1)/($J16*($J16+1)/2)*$D16))+($K16="custom")*CustCF!FW16</f>
        <v>0</v>
      </c>
      <c r="GD16" s="95">
        <f>($K16="Bell Curve")*(_xlfn.NORM.DIST(AND(GD$6&gt;=$F16,GD$6&lt;=$H16)*(GD$6-$F16+1),$J16/2,$M16,TRUE)-_xlfn.NORM.DIST(AND(GD$6&gt;=$F16,GD$6&lt;=$H16)*(GC$6-$F16+1),$J16/2,$M16,TRUE))/(1-2*_xlfn.NORM.DIST(0,$J16/2,$M16,TRUE))*$D16+($K16="Steady Growth")*(AND(GD$6&gt;=$F16,GD$6&lt;=$H16)*((GD$6-$F16+1)/($J16*($J16+1)/2)*$D16))+($K16="custom")*CustCF!FX16</f>
        <v>0</v>
      </c>
      <c r="GE16" s="95">
        <f>($K16="Bell Curve")*(_xlfn.NORM.DIST(AND(GE$6&gt;=$F16,GE$6&lt;=$H16)*(GE$6-$F16+1),$J16/2,$M16,TRUE)-_xlfn.NORM.DIST(AND(GE$6&gt;=$F16,GE$6&lt;=$H16)*(GD$6-$F16+1),$J16/2,$M16,TRUE))/(1-2*_xlfn.NORM.DIST(0,$J16/2,$M16,TRUE))*$D16+($K16="Steady Growth")*(AND(GE$6&gt;=$F16,GE$6&lt;=$H16)*((GE$6-$F16+1)/($J16*($J16+1)/2)*$D16))+($K16="custom")*CustCF!FY16</f>
        <v>0</v>
      </c>
      <c r="GF16" s="95">
        <f>($K16="Bell Curve")*(_xlfn.NORM.DIST(AND(GF$6&gt;=$F16,GF$6&lt;=$H16)*(GF$6-$F16+1),$J16/2,$M16,TRUE)-_xlfn.NORM.DIST(AND(GF$6&gt;=$F16,GF$6&lt;=$H16)*(GE$6-$F16+1),$J16/2,$M16,TRUE))/(1-2*_xlfn.NORM.DIST(0,$J16/2,$M16,TRUE))*$D16+($K16="Steady Growth")*(AND(GF$6&gt;=$F16,GF$6&lt;=$H16)*((GF$6-$F16+1)/($J16*($J16+1)/2)*$D16))+($K16="custom")*CustCF!FZ16</f>
        <v>0</v>
      </c>
      <c r="GG16" s="95">
        <f>($K16="Bell Curve")*(_xlfn.NORM.DIST(AND(GG$6&gt;=$F16,GG$6&lt;=$H16)*(GG$6-$F16+1),$J16/2,$M16,TRUE)-_xlfn.NORM.DIST(AND(GG$6&gt;=$F16,GG$6&lt;=$H16)*(GF$6-$F16+1),$J16/2,$M16,TRUE))/(1-2*_xlfn.NORM.DIST(0,$J16/2,$M16,TRUE))*$D16+($K16="Steady Growth")*(AND(GG$6&gt;=$F16,GG$6&lt;=$H16)*((GG$6-$F16+1)/($J16*($J16+1)/2)*$D16))+($K16="custom")*CustCF!GA16</f>
        <v>0</v>
      </c>
      <c r="GH16" s="95">
        <f>($K16="Bell Curve")*(_xlfn.NORM.DIST(AND(GH$6&gt;=$F16,GH$6&lt;=$H16)*(GH$6-$F16+1),$J16/2,$M16,TRUE)-_xlfn.NORM.DIST(AND(GH$6&gt;=$F16,GH$6&lt;=$H16)*(GG$6-$F16+1),$J16/2,$M16,TRUE))/(1-2*_xlfn.NORM.DIST(0,$J16/2,$M16,TRUE))*$D16+($K16="Steady Growth")*(AND(GH$6&gt;=$F16,GH$6&lt;=$H16)*((GH$6-$F16+1)/($J16*($J16+1)/2)*$D16))+($K16="custom")*CustCF!GB16</f>
        <v>0</v>
      </c>
      <c r="GI16" s="95">
        <f>($K16="Bell Curve")*(_xlfn.NORM.DIST(AND(GI$6&gt;=$F16,GI$6&lt;=$H16)*(GI$6-$F16+1),$J16/2,$M16,TRUE)-_xlfn.NORM.DIST(AND(GI$6&gt;=$F16,GI$6&lt;=$H16)*(GH$6-$F16+1),$J16/2,$M16,TRUE))/(1-2*_xlfn.NORM.DIST(0,$J16/2,$M16,TRUE))*$D16+($K16="Steady Growth")*(AND(GI$6&gt;=$F16,GI$6&lt;=$H16)*((GI$6-$F16+1)/($J16*($J16+1)/2)*$D16))+($K16="custom")*CustCF!GC16</f>
        <v>0</v>
      </c>
      <c r="GJ16" s="95">
        <f>($K16="Bell Curve")*(_xlfn.NORM.DIST(AND(GJ$6&gt;=$F16,GJ$6&lt;=$H16)*(GJ$6-$F16+1),$J16/2,$M16,TRUE)-_xlfn.NORM.DIST(AND(GJ$6&gt;=$F16,GJ$6&lt;=$H16)*(GI$6-$F16+1),$J16/2,$M16,TRUE))/(1-2*_xlfn.NORM.DIST(0,$J16/2,$M16,TRUE))*$D16+($K16="Steady Growth")*(AND(GJ$6&gt;=$F16,GJ$6&lt;=$H16)*((GJ$6-$F16+1)/($J16*($J16+1)/2)*$D16))+($K16="custom")*CustCF!GD16</f>
        <v>0</v>
      </c>
      <c r="GK16" s="95">
        <f>($K16="Bell Curve")*(_xlfn.NORM.DIST(AND(GK$6&gt;=$F16,GK$6&lt;=$H16)*(GK$6-$F16+1),$J16/2,$M16,TRUE)-_xlfn.NORM.DIST(AND(GK$6&gt;=$F16,GK$6&lt;=$H16)*(GJ$6-$F16+1),$J16/2,$M16,TRUE))/(1-2*_xlfn.NORM.DIST(0,$J16/2,$M16,TRUE))*$D16+($K16="Steady Growth")*(AND(GK$6&gt;=$F16,GK$6&lt;=$H16)*((GK$6-$F16+1)/($J16*($J16+1)/2)*$D16))+($K16="custom")*CustCF!GE16</f>
        <v>0</v>
      </c>
      <c r="GL16" s="95">
        <f>($K16="Bell Curve")*(_xlfn.NORM.DIST(AND(GL$6&gt;=$F16,GL$6&lt;=$H16)*(GL$6-$F16+1),$J16/2,$M16,TRUE)-_xlfn.NORM.DIST(AND(GL$6&gt;=$F16,GL$6&lt;=$H16)*(GK$6-$F16+1),$J16/2,$M16,TRUE))/(1-2*_xlfn.NORM.DIST(0,$J16/2,$M16,TRUE))*$D16+($K16="Steady Growth")*(AND(GL$6&gt;=$F16,GL$6&lt;=$H16)*((GL$6-$F16+1)/($J16*($J16+1)/2)*$D16))+($K16="custom")*CustCF!GF16</f>
        <v>0</v>
      </c>
      <c r="GM16" s="95">
        <f>($K16="Bell Curve")*(_xlfn.NORM.DIST(AND(GM$6&gt;=$F16,GM$6&lt;=$H16)*(GM$6-$F16+1),$J16/2,$M16,TRUE)-_xlfn.NORM.DIST(AND(GM$6&gt;=$F16,GM$6&lt;=$H16)*(GL$6-$F16+1),$J16/2,$M16,TRUE))/(1-2*_xlfn.NORM.DIST(0,$J16/2,$M16,TRUE))*$D16+($K16="Steady Growth")*(AND(GM$6&gt;=$F16,GM$6&lt;=$H16)*((GM$6-$F16+1)/($J16*($J16+1)/2)*$D16))+($K16="custom")*CustCF!GG16</f>
        <v>0</v>
      </c>
      <c r="GN16" s="268">
        <f>($K16="Bell Curve")*(_xlfn.NORM.DIST(AND(GN$6&gt;=$F16,GN$6&lt;=$H16)*(GN$6-$F16+1),$J16/2,$M16,TRUE)-_xlfn.NORM.DIST(AND(GN$6&gt;=$F16,GN$6&lt;=$H16)*(GM$6-$F16+1),$J16/2,$M16,TRUE))/(1-2*_xlfn.NORM.DIST(0,$J16/2,$M16,TRUE))*$D16+($K16="Steady Growth")*(AND(GN$6&gt;=$F16,GN$6&lt;=$H16)*((GN$6-$F16+1)/($J16*($J16+1)/2)*$D16))+($K16="custom")*CustCF!GH16</f>
        <v>0</v>
      </c>
      <c r="GO16" s="1"/>
      <c r="GP16" s="67"/>
    </row>
    <row r="17" spans="1:198" customFormat="1" hidden="1" outlineLevel="1" x14ac:dyDescent="0.75">
      <c r="A17" s="1"/>
      <c r="B17" s="1"/>
      <c r="C17" s="262">
        <f>Budget!P19</f>
        <v>0</v>
      </c>
      <c r="D17" s="19">
        <f>Budget!Q19</f>
        <v>0</v>
      </c>
      <c r="E17" s="19" t="str">
        <f t="shared" si="23"/>
        <v/>
      </c>
      <c r="F17" s="263">
        <v>0</v>
      </c>
      <c r="G17" s="257">
        <f>IF(L17="custom",CustCF!F17,INDEX($P$8:$GN$8,MATCH(F17,$P$6:$GN$6,0)))</f>
        <v>46053</v>
      </c>
      <c r="H17" s="263">
        <v>0</v>
      </c>
      <c r="I17" s="257">
        <f>IF(L17="custom",CustCF!G17,INDEX($P$8:$GN$8,MATCH(H17,$P$6:$GN$6,0)))</f>
        <v>46053</v>
      </c>
      <c r="J17" s="260">
        <f t="shared" si="24"/>
        <v>1</v>
      </c>
      <c r="K17" s="265" t="s">
        <v>116</v>
      </c>
      <c r="L17" s="266" t="s">
        <v>141</v>
      </c>
      <c r="M17" s="267">
        <f t="shared" si="25"/>
        <v>9</v>
      </c>
      <c r="N17" s="18">
        <f t="shared" si="15"/>
        <v>0</v>
      </c>
      <c r="O17" s="1372">
        <f t="shared" si="16"/>
        <v>0</v>
      </c>
      <c r="P17" s="95">
        <f>($K17="Bell Curve")*(_xlfn.NORM.DIST(AND(P$6&gt;=$F17,P$6&lt;=$H17)*(P$6-$F17+1),$J17/2,$M17,TRUE)-_xlfn.NORM.DIST(AND(P$6&gt;=$F17,P$6&lt;=$H17)*(O$6-$F17+1),$J17/2,$M17,TRUE))/(1-2*_xlfn.NORM.DIST(0,$J17/2,$M17,TRUE))*$D17+($K17="Steady Growth")*(AND(P$6&gt;=$F17,P$6&lt;=$H17)*((P$6-$F17+1)/($J17*($J17+1)/2)*$D17))+($K17="custom")*CustCF!J17</f>
        <v>0</v>
      </c>
      <c r="Q17" s="95">
        <f>($K17="Bell Curve")*(_xlfn.NORM.DIST(AND(Q$6&gt;=$F17,Q$6&lt;=$H17)*(Q$6-$F17+1),$J17/2,$M17,TRUE)-_xlfn.NORM.DIST(AND(Q$6&gt;=$F17,Q$6&lt;=$H17)*(P$6-$F17+1),$J17/2,$M17,TRUE))/(1-2*_xlfn.NORM.DIST(0,$J17/2,$M17,TRUE))*$D17+($K17="Steady Growth")*(AND(Q$6&gt;=$F17,Q$6&lt;=$H17)*((Q$6-$F17+1)/($J17*($J17+1)/2)*$D17))+($K17="custom")*CustCF!K17</f>
        <v>0</v>
      </c>
      <c r="R17" s="95">
        <f>($K17="Bell Curve")*(_xlfn.NORM.DIST(AND(R$6&gt;=$F17,R$6&lt;=$H17)*(R$6-$F17+1),$J17/2,$M17,TRUE)-_xlfn.NORM.DIST(AND(R$6&gt;=$F17,R$6&lt;=$H17)*(Q$6-$F17+1),$J17/2,$M17,TRUE))/(1-2*_xlfn.NORM.DIST(0,$J17/2,$M17,TRUE))*$D17+($K17="Steady Growth")*(AND(R$6&gt;=$F17,R$6&lt;=$H17)*((R$6-$F17+1)/($J17*($J17+1)/2)*$D17))+($K17="custom")*CustCF!L17</f>
        <v>0</v>
      </c>
      <c r="S17" s="95">
        <f>($K17="Bell Curve")*(_xlfn.NORM.DIST(AND(S$6&gt;=$F17,S$6&lt;=$H17)*(S$6-$F17+1),$J17/2,$M17,TRUE)-_xlfn.NORM.DIST(AND(S$6&gt;=$F17,S$6&lt;=$H17)*(R$6-$F17+1),$J17/2,$M17,TRUE))/(1-2*_xlfn.NORM.DIST(0,$J17/2,$M17,TRUE))*$D17+($K17="Steady Growth")*(AND(S$6&gt;=$F17,S$6&lt;=$H17)*((S$6-$F17+1)/($J17*($J17+1)/2)*$D17))+($K17="custom")*CustCF!M17</f>
        <v>0</v>
      </c>
      <c r="T17" s="95">
        <f>($K17="Bell Curve")*(_xlfn.NORM.DIST(AND(T$6&gt;=$F17,T$6&lt;=$H17)*(T$6-$F17+1),$J17/2,$M17,TRUE)-_xlfn.NORM.DIST(AND(T$6&gt;=$F17,T$6&lt;=$H17)*(S$6-$F17+1),$J17/2,$M17,TRUE))/(1-2*_xlfn.NORM.DIST(0,$J17/2,$M17,TRUE))*$D17+($K17="Steady Growth")*(AND(T$6&gt;=$F17,T$6&lt;=$H17)*((T$6-$F17+1)/($J17*($J17+1)/2)*$D17))+($K17="custom")*CustCF!N17</f>
        <v>0</v>
      </c>
      <c r="U17" s="95">
        <f>($K17="Bell Curve")*(_xlfn.NORM.DIST(AND(U$6&gt;=$F17,U$6&lt;=$H17)*(U$6-$F17+1),$J17/2,$M17,TRUE)-_xlfn.NORM.DIST(AND(U$6&gt;=$F17,U$6&lt;=$H17)*(T$6-$F17+1),$J17/2,$M17,TRUE))/(1-2*_xlfn.NORM.DIST(0,$J17/2,$M17,TRUE))*$D17+($K17="Steady Growth")*(AND(U$6&gt;=$F17,U$6&lt;=$H17)*((U$6-$F17+1)/($J17*($J17+1)/2)*$D17))+($K17="custom")*CustCF!O17</f>
        <v>0</v>
      </c>
      <c r="V17" s="95">
        <f>($K17="Bell Curve")*(_xlfn.NORM.DIST(AND(V$6&gt;=$F17,V$6&lt;=$H17)*(V$6-$F17+1),$J17/2,$M17,TRUE)-_xlfn.NORM.DIST(AND(V$6&gt;=$F17,V$6&lt;=$H17)*(U$6-$F17+1),$J17/2,$M17,TRUE))/(1-2*_xlfn.NORM.DIST(0,$J17/2,$M17,TRUE))*$D17+($K17="Steady Growth")*(AND(V$6&gt;=$F17,V$6&lt;=$H17)*((V$6-$F17+1)/($J17*($J17+1)/2)*$D17))+($K17="custom")*CustCF!P17</f>
        <v>0</v>
      </c>
      <c r="W17" s="95">
        <f>($K17="Bell Curve")*(_xlfn.NORM.DIST(AND(W$6&gt;=$F17,W$6&lt;=$H17)*(W$6-$F17+1),$J17/2,$M17,TRUE)-_xlfn.NORM.DIST(AND(W$6&gt;=$F17,W$6&lt;=$H17)*(V$6-$F17+1),$J17/2,$M17,TRUE))/(1-2*_xlfn.NORM.DIST(0,$J17/2,$M17,TRUE))*$D17+($K17="Steady Growth")*(AND(W$6&gt;=$F17,W$6&lt;=$H17)*((W$6-$F17+1)/($J17*($J17+1)/2)*$D17))+($K17="custom")*CustCF!Q17</f>
        <v>0</v>
      </c>
      <c r="X17" s="95">
        <f>($K17="Bell Curve")*(_xlfn.NORM.DIST(AND(X$6&gt;=$F17,X$6&lt;=$H17)*(X$6-$F17+1),$J17/2,$M17,TRUE)-_xlfn.NORM.DIST(AND(X$6&gt;=$F17,X$6&lt;=$H17)*(W$6-$F17+1),$J17/2,$M17,TRUE))/(1-2*_xlfn.NORM.DIST(0,$J17/2,$M17,TRUE))*$D17+($K17="Steady Growth")*(AND(X$6&gt;=$F17,X$6&lt;=$H17)*((X$6-$F17+1)/($J17*($J17+1)/2)*$D17))+($K17="custom")*CustCF!R17</f>
        <v>0</v>
      </c>
      <c r="Y17" s="95">
        <f>($K17="Bell Curve")*(_xlfn.NORM.DIST(AND(Y$6&gt;=$F17,Y$6&lt;=$H17)*(Y$6-$F17+1),$J17/2,$M17,TRUE)-_xlfn.NORM.DIST(AND(Y$6&gt;=$F17,Y$6&lt;=$H17)*(X$6-$F17+1),$J17/2,$M17,TRUE))/(1-2*_xlfn.NORM.DIST(0,$J17/2,$M17,TRUE))*$D17+($K17="Steady Growth")*(AND(Y$6&gt;=$F17,Y$6&lt;=$H17)*((Y$6-$F17+1)/($J17*($J17+1)/2)*$D17))+($K17="custom")*CustCF!S17</f>
        <v>0</v>
      </c>
      <c r="Z17" s="95">
        <f>($K17="Bell Curve")*(_xlfn.NORM.DIST(AND(Z$6&gt;=$F17,Z$6&lt;=$H17)*(Z$6-$F17+1),$J17/2,$M17,TRUE)-_xlfn.NORM.DIST(AND(Z$6&gt;=$F17,Z$6&lt;=$H17)*(Y$6-$F17+1),$J17/2,$M17,TRUE))/(1-2*_xlfn.NORM.DIST(0,$J17/2,$M17,TRUE))*$D17+($K17="Steady Growth")*(AND(Z$6&gt;=$F17,Z$6&lt;=$H17)*((Z$6-$F17+1)/($J17*($J17+1)/2)*$D17))+($K17="custom")*CustCF!T17</f>
        <v>0</v>
      </c>
      <c r="AA17" s="95">
        <f>($K17="Bell Curve")*(_xlfn.NORM.DIST(AND(AA$6&gt;=$F17,AA$6&lt;=$H17)*(AA$6-$F17+1),$J17/2,$M17,TRUE)-_xlfn.NORM.DIST(AND(AA$6&gt;=$F17,AA$6&lt;=$H17)*(Z$6-$F17+1),$J17/2,$M17,TRUE))/(1-2*_xlfn.NORM.DIST(0,$J17/2,$M17,TRUE))*$D17+($K17="Steady Growth")*(AND(AA$6&gt;=$F17,AA$6&lt;=$H17)*((AA$6-$F17+1)/($J17*($J17+1)/2)*$D17))+($K17="custom")*CustCF!U17</f>
        <v>0</v>
      </c>
      <c r="AB17" s="95">
        <f>($K17="Bell Curve")*(_xlfn.NORM.DIST(AND(AB$6&gt;=$F17,AB$6&lt;=$H17)*(AB$6-$F17+1),$J17/2,$M17,TRUE)-_xlfn.NORM.DIST(AND(AB$6&gt;=$F17,AB$6&lt;=$H17)*(AA$6-$F17+1),$J17/2,$M17,TRUE))/(1-2*_xlfn.NORM.DIST(0,$J17/2,$M17,TRUE))*$D17+($K17="Steady Growth")*(AND(AB$6&gt;=$F17,AB$6&lt;=$H17)*((AB$6-$F17+1)/($J17*($J17+1)/2)*$D17))+($K17="custom")*CustCF!V17</f>
        <v>0</v>
      </c>
      <c r="AC17" s="95">
        <f>($K17="Bell Curve")*(_xlfn.NORM.DIST(AND(AC$6&gt;=$F17,AC$6&lt;=$H17)*(AC$6-$F17+1),$J17/2,$M17,TRUE)-_xlfn.NORM.DIST(AND(AC$6&gt;=$F17,AC$6&lt;=$H17)*(AB$6-$F17+1),$J17/2,$M17,TRUE))/(1-2*_xlfn.NORM.DIST(0,$J17/2,$M17,TRUE))*$D17+($K17="Steady Growth")*(AND(AC$6&gt;=$F17,AC$6&lt;=$H17)*((AC$6-$F17+1)/($J17*($J17+1)/2)*$D17))+($K17="custom")*CustCF!W17</f>
        <v>0</v>
      </c>
      <c r="AD17" s="95">
        <f>($K17="Bell Curve")*(_xlfn.NORM.DIST(AND(AD$6&gt;=$F17,AD$6&lt;=$H17)*(AD$6-$F17+1),$J17/2,$M17,TRUE)-_xlfn.NORM.DIST(AND(AD$6&gt;=$F17,AD$6&lt;=$H17)*(AC$6-$F17+1),$J17/2,$M17,TRUE))/(1-2*_xlfn.NORM.DIST(0,$J17/2,$M17,TRUE))*$D17+($K17="Steady Growth")*(AND(AD$6&gt;=$F17,AD$6&lt;=$H17)*((AD$6-$F17+1)/($J17*($J17+1)/2)*$D17))+($K17="custom")*CustCF!X17</f>
        <v>0</v>
      </c>
      <c r="AE17" s="95">
        <f>($K17="Bell Curve")*(_xlfn.NORM.DIST(AND(AE$6&gt;=$F17,AE$6&lt;=$H17)*(AE$6-$F17+1),$J17/2,$M17,TRUE)-_xlfn.NORM.DIST(AND(AE$6&gt;=$F17,AE$6&lt;=$H17)*(AD$6-$F17+1),$J17/2,$M17,TRUE))/(1-2*_xlfn.NORM.DIST(0,$J17/2,$M17,TRUE))*$D17+($K17="Steady Growth")*(AND(AE$6&gt;=$F17,AE$6&lt;=$H17)*((AE$6-$F17+1)/($J17*($J17+1)/2)*$D17))+($K17="custom")*CustCF!Y17</f>
        <v>0</v>
      </c>
      <c r="AF17" s="95">
        <f>($K17="Bell Curve")*(_xlfn.NORM.DIST(AND(AF$6&gt;=$F17,AF$6&lt;=$H17)*(AF$6-$F17+1),$J17/2,$M17,TRUE)-_xlfn.NORM.DIST(AND(AF$6&gt;=$F17,AF$6&lt;=$H17)*(AE$6-$F17+1),$J17/2,$M17,TRUE))/(1-2*_xlfn.NORM.DIST(0,$J17/2,$M17,TRUE))*$D17+($K17="Steady Growth")*(AND(AF$6&gt;=$F17,AF$6&lt;=$H17)*((AF$6-$F17+1)/($J17*($J17+1)/2)*$D17))+($K17="custom")*CustCF!Z17</f>
        <v>0</v>
      </c>
      <c r="AG17" s="95">
        <f>($K17="Bell Curve")*(_xlfn.NORM.DIST(AND(AG$6&gt;=$F17,AG$6&lt;=$H17)*(AG$6-$F17+1),$J17/2,$M17,TRUE)-_xlfn.NORM.DIST(AND(AG$6&gt;=$F17,AG$6&lt;=$H17)*(AF$6-$F17+1),$J17/2,$M17,TRUE))/(1-2*_xlfn.NORM.DIST(0,$J17/2,$M17,TRUE))*$D17+($K17="Steady Growth")*(AND(AG$6&gt;=$F17,AG$6&lt;=$H17)*((AG$6-$F17+1)/($J17*($J17+1)/2)*$D17))+($K17="custom")*CustCF!AA17</f>
        <v>0</v>
      </c>
      <c r="AH17" s="95">
        <f>($K17="Bell Curve")*(_xlfn.NORM.DIST(AND(AH$6&gt;=$F17,AH$6&lt;=$H17)*(AH$6-$F17+1),$J17/2,$M17,TRUE)-_xlfn.NORM.DIST(AND(AH$6&gt;=$F17,AH$6&lt;=$H17)*(AG$6-$F17+1),$J17/2,$M17,TRUE))/(1-2*_xlfn.NORM.DIST(0,$J17/2,$M17,TRUE))*$D17+($K17="Steady Growth")*(AND(AH$6&gt;=$F17,AH$6&lt;=$H17)*((AH$6-$F17+1)/($J17*($J17+1)/2)*$D17))+($K17="custom")*CustCF!AB17</f>
        <v>0</v>
      </c>
      <c r="AI17" s="95">
        <f>($K17="Bell Curve")*(_xlfn.NORM.DIST(AND(AI$6&gt;=$F17,AI$6&lt;=$H17)*(AI$6-$F17+1),$J17/2,$M17,TRUE)-_xlfn.NORM.DIST(AND(AI$6&gt;=$F17,AI$6&lt;=$H17)*(AH$6-$F17+1),$J17/2,$M17,TRUE))/(1-2*_xlfn.NORM.DIST(0,$J17/2,$M17,TRUE))*$D17+($K17="Steady Growth")*(AND(AI$6&gt;=$F17,AI$6&lt;=$H17)*((AI$6-$F17+1)/($J17*($J17+1)/2)*$D17))+($K17="custom")*CustCF!AC17</f>
        <v>0</v>
      </c>
      <c r="AJ17" s="95">
        <f>($K17="Bell Curve")*(_xlfn.NORM.DIST(AND(AJ$6&gt;=$F17,AJ$6&lt;=$H17)*(AJ$6-$F17+1),$J17/2,$M17,TRUE)-_xlfn.NORM.DIST(AND(AJ$6&gt;=$F17,AJ$6&lt;=$H17)*(AI$6-$F17+1),$J17/2,$M17,TRUE))/(1-2*_xlfn.NORM.DIST(0,$J17/2,$M17,TRUE))*$D17+($K17="Steady Growth")*(AND(AJ$6&gt;=$F17,AJ$6&lt;=$H17)*((AJ$6-$F17+1)/($J17*($J17+1)/2)*$D17))+($K17="custom")*CustCF!AD17</f>
        <v>0</v>
      </c>
      <c r="AK17" s="95">
        <f>($K17="Bell Curve")*(_xlfn.NORM.DIST(AND(AK$6&gt;=$F17,AK$6&lt;=$H17)*(AK$6-$F17+1),$J17/2,$M17,TRUE)-_xlfn.NORM.DIST(AND(AK$6&gt;=$F17,AK$6&lt;=$H17)*(AJ$6-$F17+1),$J17/2,$M17,TRUE))/(1-2*_xlfn.NORM.DIST(0,$J17/2,$M17,TRUE))*$D17+($K17="Steady Growth")*(AND(AK$6&gt;=$F17,AK$6&lt;=$H17)*((AK$6-$F17+1)/($J17*($J17+1)/2)*$D17))+($K17="custom")*CustCF!AE17</f>
        <v>0</v>
      </c>
      <c r="AL17" s="95">
        <f>($K17="Bell Curve")*(_xlfn.NORM.DIST(AND(AL$6&gt;=$F17,AL$6&lt;=$H17)*(AL$6-$F17+1),$J17/2,$M17,TRUE)-_xlfn.NORM.DIST(AND(AL$6&gt;=$F17,AL$6&lt;=$H17)*(AK$6-$F17+1),$J17/2,$M17,TRUE))/(1-2*_xlfn.NORM.DIST(0,$J17/2,$M17,TRUE))*$D17+($K17="Steady Growth")*(AND(AL$6&gt;=$F17,AL$6&lt;=$H17)*((AL$6-$F17+1)/($J17*($J17+1)/2)*$D17))+($K17="custom")*CustCF!AF17</f>
        <v>0</v>
      </c>
      <c r="AM17" s="95">
        <f>($K17="Bell Curve")*(_xlfn.NORM.DIST(AND(AM$6&gt;=$F17,AM$6&lt;=$H17)*(AM$6-$F17+1),$J17/2,$M17,TRUE)-_xlfn.NORM.DIST(AND(AM$6&gt;=$F17,AM$6&lt;=$H17)*(AL$6-$F17+1),$J17/2,$M17,TRUE))/(1-2*_xlfn.NORM.DIST(0,$J17/2,$M17,TRUE))*$D17+($K17="Steady Growth")*(AND(AM$6&gt;=$F17,AM$6&lt;=$H17)*((AM$6-$F17+1)/($J17*($J17+1)/2)*$D17))+($K17="custom")*CustCF!AG17</f>
        <v>0</v>
      </c>
      <c r="AN17" s="95">
        <f>($K17="Bell Curve")*(_xlfn.NORM.DIST(AND(AN$6&gt;=$F17,AN$6&lt;=$H17)*(AN$6-$F17+1),$J17/2,$M17,TRUE)-_xlfn.NORM.DIST(AND(AN$6&gt;=$F17,AN$6&lt;=$H17)*(AM$6-$F17+1),$J17/2,$M17,TRUE))/(1-2*_xlfn.NORM.DIST(0,$J17/2,$M17,TRUE))*$D17+($K17="Steady Growth")*(AND(AN$6&gt;=$F17,AN$6&lt;=$H17)*((AN$6-$F17+1)/($J17*($J17+1)/2)*$D17))+($K17="custom")*CustCF!AH17</f>
        <v>0</v>
      </c>
      <c r="AO17" s="95">
        <f>($K17="Bell Curve")*(_xlfn.NORM.DIST(AND(AO$6&gt;=$F17,AO$6&lt;=$H17)*(AO$6-$F17+1),$J17/2,$M17,TRUE)-_xlfn.NORM.DIST(AND(AO$6&gt;=$F17,AO$6&lt;=$H17)*(AN$6-$F17+1),$J17/2,$M17,TRUE))/(1-2*_xlfn.NORM.DIST(0,$J17/2,$M17,TRUE))*$D17+($K17="Steady Growth")*(AND(AO$6&gt;=$F17,AO$6&lt;=$H17)*((AO$6-$F17+1)/($J17*($J17+1)/2)*$D17))+($K17="custom")*CustCF!AI17</f>
        <v>0</v>
      </c>
      <c r="AP17" s="95">
        <f>($K17="Bell Curve")*(_xlfn.NORM.DIST(AND(AP$6&gt;=$F17,AP$6&lt;=$H17)*(AP$6-$F17+1),$J17/2,$M17,TRUE)-_xlfn.NORM.DIST(AND(AP$6&gt;=$F17,AP$6&lt;=$H17)*(AO$6-$F17+1),$J17/2,$M17,TRUE))/(1-2*_xlfn.NORM.DIST(0,$J17/2,$M17,TRUE))*$D17+($K17="Steady Growth")*(AND(AP$6&gt;=$F17,AP$6&lt;=$H17)*((AP$6-$F17+1)/($J17*($J17+1)/2)*$D17))+($K17="custom")*CustCF!AJ17</f>
        <v>0</v>
      </c>
      <c r="AQ17" s="95">
        <f>($K17="Bell Curve")*(_xlfn.NORM.DIST(AND(AQ$6&gt;=$F17,AQ$6&lt;=$H17)*(AQ$6-$F17+1),$J17/2,$M17,TRUE)-_xlfn.NORM.DIST(AND(AQ$6&gt;=$F17,AQ$6&lt;=$H17)*(AP$6-$F17+1),$J17/2,$M17,TRUE))/(1-2*_xlfn.NORM.DIST(0,$J17/2,$M17,TRUE))*$D17+($K17="Steady Growth")*(AND(AQ$6&gt;=$F17,AQ$6&lt;=$H17)*((AQ$6-$F17+1)/($J17*($J17+1)/2)*$D17))+($K17="custom")*CustCF!AK17</f>
        <v>0</v>
      </c>
      <c r="AR17" s="95">
        <f>($K17="Bell Curve")*(_xlfn.NORM.DIST(AND(AR$6&gt;=$F17,AR$6&lt;=$H17)*(AR$6-$F17+1),$J17/2,$M17,TRUE)-_xlfn.NORM.DIST(AND(AR$6&gt;=$F17,AR$6&lt;=$H17)*(AQ$6-$F17+1),$J17/2,$M17,TRUE))/(1-2*_xlfn.NORM.DIST(0,$J17/2,$M17,TRUE))*$D17+($K17="Steady Growth")*(AND(AR$6&gt;=$F17,AR$6&lt;=$H17)*((AR$6-$F17+1)/($J17*($J17+1)/2)*$D17))+($K17="custom")*CustCF!AL17</f>
        <v>0</v>
      </c>
      <c r="AS17" s="95">
        <f>($K17="Bell Curve")*(_xlfn.NORM.DIST(AND(AS$6&gt;=$F17,AS$6&lt;=$H17)*(AS$6-$F17+1),$J17/2,$M17,TRUE)-_xlfn.NORM.DIST(AND(AS$6&gt;=$F17,AS$6&lt;=$H17)*(AR$6-$F17+1),$J17/2,$M17,TRUE))/(1-2*_xlfn.NORM.DIST(0,$J17/2,$M17,TRUE))*$D17+($K17="Steady Growth")*(AND(AS$6&gt;=$F17,AS$6&lt;=$H17)*((AS$6-$F17+1)/($J17*($J17+1)/2)*$D17))+($K17="custom")*CustCF!AM17</f>
        <v>0</v>
      </c>
      <c r="AT17" s="95">
        <f>($K17="Bell Curve")*(_xlfn.NORM.DIST(AND(AT$6&gt;=$F17,AT$6&lt;=$H17)*(AT$6-$F17+1),$J17/2,$M17,TRUE)-_xlfn.NORM.DIST(AND(AT$6&gt;=$F17,AT$6&lt;=$H17)*(AS$6-$F17+1),$J17/2,$M17,TRUE))/(1-2*_xlfn.NORM.DIST(0,$J17/2,$M17,TRUE))*$D17+($K17="Steady Growth")*(AND(AT$6&gt;=$F17,AT$6&lt;=$H17)*((AT$6-$F17+1)/($J17*($J17+1)/2)*$D17))+($K17="custom")*CustCF!AN17</f>
        <v>0</v>
      </c>
      <c r="AU17" s="95">
        <f>($K17="Bell Curve")*(_xlfn.NORM.DIST(AND(AU$6&gt;=$F17,AU$6&lt;=$H17)*(AU$6-$F17+1),$J17/2,$M17,TRUE)-_xlfn.NORM.DIST(AND(AU$6&gt;=$F17,AU$6&lt;=$H17)*(AT$6-$F17+1),$J17/2,$M17,TRUE))/(1-2*_xlfn.NORM.DIST(0,$J17/2,$M17,TRUE))*$D17+($K17="Steady Growth")*(AND(AU$6&gt;=$F17,AU$6&lt;=$H17)*((AU$6-$F17+1)/($J17*($J17+1)/2)*$D17))+($K17="custom")*CustCF!AO17</f>
        <v>0</v>
      </c>
      <c r="AV17" s="95">
        <f>($K17="Bell Curve")*(_xlfn.NORM.DIST(AND(AV$6&gt;=$F17,AV$6&lt;=$H17)*(AV$6-$F17+1),$J17/2,$M17,TRUE)-_xlfn.NORM.DIST(AND(AV$6&gt;=$F17,AV$6&lt;=$H17)*(AU$6-$F17+1),$J17/2,$M17,TRUE))/(1-2*_xlfn.NORM.DIST(0,$J17/2,$M17,TRUE))*$D17+($K17="Steady Growth")*(AND(AV$6&gt;=$F17,AV$6&lt;=$H17)*((AV$6-$F17+1)/($J17*($J17+1)/2)*$D17))+($K17="custom")*CustCF!AP17</f>
        <v>0</v>
      </c>
      <c r="AW17" s="95">
        <f>($K17="Bell Curve")*(_xlfn.NORM.DIST(AND(AW$6&gt;=$F17,AW$6&lt;=$H17)*(AW$6-$F17+1),$J17/2,$M17,TRUE)-_xlfn.NORM.DIST(AND(AW$6&gt;=$F17,AW$6&lt;=$H17)*(AV$6-$F17+1),$J17/2,$M17,TRUE))/(1-2*_xlfn.NORM.DIST(0,$J17/2,$M17,TRUE))*$D17+($K17="Steady Growth")*(AND(AW$6&gt;=$F17,AW$6&lt;=$H17)*((AW$6-$F17+1)/($J17*($J17+1)/2)*$D17))+($K17="custom")*CustCF!AQ17</f>
        <v>0</v>
      </c>
      <c r="AX17" s="95">
        <f>($K17="Bell Curve")*(_xlfn.NORM.DIST(AND(AX$6&gt;=$F17,AX$6&lt;=$H17)*(AX$6-$F17+1),$J17/2,$M17,TRUE)-_xlfn.NORM.DIST(AND(AX$6&gt;=$F17,AX$6&lt;=$H17)*(AW$6-$F17+1),$J17/2,$M17,TRUE))/(1-2*_xlfn.NORM.DIST(0,$J17/2,$M17,TRUE))*$D17+($K17="Steady Growth")*(AND(AX$6&gt;=$F17,AX$6&lt;=$H17)*((AX$6-$F17+1)/($J17*($J17+1)/2)*$D17))+($K17="custom")*CustCF!AR17</f>
        <v>0</v>
      </c>
      <c r="AY17" s="95">
        <f>($K17="Bell Curve")*(_xlfn.NORM.DIST(AND(AY$6&gt;=$F17,AY$6&lt;=$H17)*(AY$6-$F17+1),$J17/2,$M17,TRUE)-_xlfn.NORM.DIST(AND(AY$6&gt;=$F17,AY$6&lt;=$H17)*(AX$6-$F17+1),$J17/2,$M17,TRUE))/(1-2*_xlfn.NORM.DIST(0,$J17/2,$M17,TRUE))*$D17+($K17="Steady Growth")*(AND(AY$6&gt;=$F17,AY$6&lt;=$H17)*((AY$6-$F17+1)/($J17*($J17+1)/2)*$D17))+($K17="custom")*CustCF!AS17</f>
        <v>0</v>
      </c>
      <c r="AZ17" s="95">
        <f>($K17="Bell Curve")*(_xlfn.NORM.DIST(AND(AZ$6&gt;=$F17,AZ$6&lt;=$H17)*(AZ$6-$F17+1),$J17/2,$M17,TRUE)-_xlfn.NORM.DIST(AND(AZ$6&gt;=$F17,AZ$6&lt;=$H17)*(AY$6-$F17+1),$J17/2,$M17,TRUE))/(1-2*_xlfn.NORM.DIST(0,$J17/2,$M17,TRUE))*$D17+($K17="Steady Growth")*(AND(AZ$6&gt;=$F17,AZ$6&lt;=$H17)*((AZ$6-$F17+1)/($J17*($J17+1)/2)*$D17))+($K17="custom")*CustCF!AT17</f>
        <v>0</v>
      </c>
      <c r="BA17" s="95">
        <f>($K17="Bell Curve")*(_xlfn.NORM.DIST(AND(BA$6&gt;=$F17,BA$6&lt;=$H17)*(BA$6-$F17+1),$J17/2,$M17,TRUE)-_xlfn.NORM.DIST(AND(BA$6&gt;=$F17,BA$6&lt;=$H17)*(AZ$6-$F17+1),$J17/2,$M17,TRUE))/(1-2*_xlfn.NORM.DIST(0,$J17/2,$M17,TRUE))*$D17+($K17="Steady Growth")*(AND(BA$6&gt;=$F17,BA$6&lt;=$H17)*((BA$6-$F17+1)/($J17*($J17+1)/2)*$D17))+($K17="custom")*CustCF!AU17</f>
        <v>0</v>
      </c>
      <c r="BB17" s="95">
        <f>($K17="Bell Curve")*(_xlfn.NORM.DIST(AND(BB$6&gt;=$F17,BB$6&lt;=$H17)*(BB$6-$F17+1),$J17/2,$M17,TRUE)-_xlfn.NORM.DIST(AND(BB$6&gt;=$F17,BB$6&lt;=$H17)*(BA$6-$F17+1),$J17/2,$M17,TRUE))/(1-2*_xlfn.NORM.DIST(0,$J17/2,$M17,TRUE))*$D17+($K17="Steady Growth")*(AND(BB$6&gt;=$F17,BB$6&lt;=$H17)*((BB$6-$F17+1)/($J17*($J17+1)/2)*$D17))+($K17="custom")*CustCF!AV17</f>
        <v>0</v>
      </c>
      <c r="BC17" s="95">
        <f>($K17="Bell Curve")*(_xlfn.NORM.DIST(AND(BC$6&gt;=$F17,BC$6&lt;=$H17)*(BC$6-$F17+1),$J17/2,$M17,TRUE)-_xlfn.NORM.DIST(AND(BC$6&gt;=$F17,BC$6&lt;=$H17)*(BB$6-$F17+1),$J17/2,$M17,TRUE))/(1-2*_xlfn.NORM.DIST(0,$J17/2,$M17,TRUE))*$D17+($K17="Steady Growth")*(AND(BC$6&gt;=$F17,BC$6&lt;=$H17)*((BC$6-$F17+1)/($J17*($J17+1)/2)*$D17))+($K17="custom")*CustCF!AW17</f>
        <v>0</v>
      </c>
      <c r="BD17" s="95">
        <f>($K17="Bell Curve")*(_xlfn.NORM.DIST(AND(BD$6&gt;=$F17,BD$6&lt;=$H17)*(BD$6-$F17+1),$J17/2,$M17,TRUE)-_xlfn.NORM.DIST(AND(BD$6&gt;=$F17,BD$6&lt;=$H17)*(BC$6-$F17+1),$J17/2,$M17,TRUE))/(1-2*_xlfn.NORM.DIST(0,$J17/2,$M17,TRUE))*$D17+($K17="Steady Growth")*(AND(BD$6&gt;=$F17,BD$6&lt;=$H17)*((BD$6-$F17+1)/($J17*($J17+1)/2)*$D17))+($K17="custom")*CustCF!AX17</f>
        <v>0</v>
      </c>
      <c r="BE17" s="95">
        <f>($K17="Bell Curve")*(_xlfn.NORM.DIST(AND(BE$6&gt;=$F17,BE$6&lt;=$H17)*(BE$6-$F17+1),$J17/2,$M17,TRUE)-_xlfn.NORM.DIST(AND(BE$6&gt;=$F17,BE$6&lt;=$H17)*(BD$6-$F17+1),$J17/2,$M17,TRUE))/(1-2*_xlfn.NORM.DIST(0,$J17/2,$M17,TRUE))*$D17+($K17="Steady Growth")*(AND(BE$6&gt;=$F17,BE$6&lt;=$H17)*((BE$6-$F17+1)/($J17*($J17+1)/2)*$D17))+($K17="custom")*CustCF!AY17</f>
        <v>0</v>
      </c>
      <c r="BF17" s="95">
        <f>($K17="Bell Curve")*(_xlfn.NORM.DIST(AND(BF$6&gt;=$F17,BF$6&lt;=$H17)*(BF$6-$F17+1),$J17/2,$M17,TRUE)-_xlfn.NORM.DIST(AND(BF$6&gt;=$F17,BF$6&lt;=$H17)*(BE$6-$F17+1),$J17/2,$M17,TRUE))/(1-2*_xlfn.NORM.DIST(0,$J17/2,$M17,TRUE))*$D17+($K17="Steady Growth")*(AND(BF$6&gt;=$F17,BF$6&lt;=$H17)*((BF$6-$F17+1)/($J17*($J17+1)/2)*$D17))+($K17="custom")*CustCF!AZ17</f>
        <v>0</v>
      </c>
      <c r="BG17" s="95">
        <f>($K17="Bell Curve")*(_xlfn.NORM.DIST(AND(BG$6&gt;=$F17,BG$6&lt;=$H17)*(BG$6-$F17+1),$J17/2,$M17,TRUE)-_xlfn.NORM.DIST(AND(BG$6&gt;=$F17,BG$6&lt;=$H17)*(BF$6-$F17+1),$J17/2,$M17,TRUE))/(1-2*_xlfn.NORM.DIST(0,$J17/2,$M17,TRUE))*$D17+($K17="Steady Growth")*(AND(BG$6&gt;=$F17,BG$6&lt;=$H17)*((BG$6-$F17+1)/($J17*($J17+1)/2)*$D17))+($K17="custom")*CustCF!BA17</f>
        <v>0</v>
      </c>
      <c r="BH17" s="95">
        <f>($K17="Bell Curve")*(_xlfn.NORM.DIST(AND(BH$6&gt;=$F17,BH$6&lt;=$H17)*(BH$6-$F17+1),$J17/2,$M17,TRUE)-_xlfn.NORM.DIST(AND(BH$6&gt;=$F17,BH$6&lt;=$H17)*(BG$6-$F17+1),$J17/2,$M17,TRUE))/(1-2*_xlfn.NORM.DIST(0,$J17/2,$M17,TRUE))*$D17+($K17="Steady Growth")*(AND(BH$6&gt;=$F17,BH$6&lt;=$H17)*((BH$6-$F17+1)/($J17*($J17+1)/2)*$D17))+($K17="custom")*CustCF!BB17</f>
        <v>0</v>
      </c>
      <c r="BI17" s="95">
        <f>($K17="Bell Curve")*(_xlfn.NORM.DIST(AND(BI$6&gt;=$F17,BI$6&lt;=$H17)*(BI$6-$F17+1),$J17/2,$M17,TRUE)-_xlfn.NORM.DIST(AND(BI$6&gt;=$F17,BI$6&lt;=$H17)*(BH$6-$F17+1),$J17/2,$M17,TRUE))/(1-2*_xlfn.NORM.DIST(0,$J17/2,$M17,TRUE))*$D17+($K17="Steady Growth")*(AND(BI$6&gt;=$F17,BI$6&lt;=$H17)*((BI$6-$F17+1)/($J17*($J17+1)/2)*$D17))+($K17="custom")*CustCF!BC17</f>
        <v>0</v>
      </c>
      <c r="BJ17" s="95">
        <f>($K17="Bell Curve")*(_xlfn.NORM.DIST(AND(BJ$6&gt;=$F17,BJ$6&lt;=$H17)*(BJ$6-$F17+1),$J17/2,$M17,TRUE)-_xlfn.NORM.DIST(AND(BJ$6&gt;=$F17,BJ$6&lt;=$H17)*(BI$6-$F17+1),$J17/2,$M17,TRUE))/(1-2*_xlfn.NORM.DIST(0,$J17/2,$M17,TRUE))*$D17+($K17="Steady Growth")*(AND(BJ$6&gt;=$F17,BJ$6&lt;=$H17)*((BJ$6-$F17+1)/($J17*($J17+1)/2)*$D17))+($K17="custom")*CustCF!BD17</f>
        <v>0</v>
      </c>
      <c r="BK17" s="95">
        <f>($K17="Bell Curve")*(_xlfn.NORM.DIST(AND(BK$6&gt;=$F17,BK$6&lt;=$H17)*(BK$6-$F17+1),$J17/2,$M17,TRUE)-_xlfn.NORM.DIST(AND(BK$6&gt;=$F17,BK$6&lt;=$H17)*(BJ$6-$F17+1),$J17/2,$M17,TRUE))/(1-2*_xlfn.NORM.DIST(0,$J17/2,$M17,TRUE))*$D17+($K17="Steady Growth")*(AND(BK$6&gt;=$F17,BK$6&lt;=$H17)*((BK$6-$F17+1)/($J17*($J17+1)/2)*$D17))+($K17="custom")*CustCF!BE17</f>
        <v>0</v>
      </c>
      <c r="BL17" s="95">
        <f>($K17="Bell Curve")*(_xlfn.NORM.DIST(AND(BL$6&gt;=$F17,BL$6&lt;=$H17)*(BL$6-$F17+1),$J17/2,$M17,TRUE)-_xlfn.NORM.DIST(AND(BL$6&gt;=$F17,BL$6&lt;=$H17)*(BK$6-$F17+1),$J17/2,$M17,TRUE))/(1-2*_xlfn.NORM.DIST(0,$J17/2,$M17,TRUE))*$D17+($K17="Steady Growth")*(AND(BL$6&gt;=$F17,BL$6&lt;=$H17)*((BL$6-$F17+1)/($J17*($J17+1)/2)*$D17))+($K17="custom")*CustCF!BF17</f>
        <v>0</v>
      </c>
      <c r="BM17" s="95">
        <f>($K17="Bell Curve")*(_xlfn.NORM.DIST(AND(BM$6&gt;=$F17,BM$6&lt;=$H17)*(BM$6-$F17+1),$J17/2,$M17,TRUE)-_xlfn.NORM.DIST(AND(BM$6&gt;=$F17,BM$6&lt;=$H17)*(BL$6-$F17+1),$J17/2,$M17,TRUE))/(1-2*_xlfn.NORM.DIST(0,$J17/2,$M17,TRUE))*$D17+($K17="Steady Growth")*(AND(BM$6&gt;=$F17,BM$6&lt;=$H17)*((BM$6-$F17+1)/($J17*($J17+1)/2)*$D17))+($K17="custom")*CustCF!BG17</f>
        <v>0</v>
      </c>
      <c r="BN17" s="95">
        <f>($K17="Bell Curve")*(_xlfn.NORM.DIST(AND(BN$6&gt;=$F17,BN$6&lt;=$H17)*(BN$6-$F17+1),$J17/2,$M17,TRUE)-_xlfn.NORM.DIST(AND(BN$6&gt;=$F17,BN$6&lt;=$H17)*(BM$6-$F17+1),$J17/2,$M17,TRUE))/(1-2*_xlfn.NORM.DIST(0,$J17/2,$M17,TRUE))*$D17+($K17="Steady Growth")*(AND(BN$6&gt;=$F17,BN$6&lt;=$H17)*((BN$6-$F17+1)/($J17*($J17+1)/2)*$D17))+($K17="custom")*CustCF!BH17</f>
        <v>0</v>
      </c>
      <c r="BO17" s="95">
        <f>($K17="Bell Curve")*(_xlfn.NORM.DIST(AND(BO$6&gt;=$F17,BO$6&lt;=$H17)*(BO$6-$F17+1),$J17/2,$M17,TRUE)-_xlfn.NORM.DIST(AND(BO$6&gt;=$F17,BO$6&lt;=$H17)*(BN$6-$F17+1),$J17/2,$M17,TRUE))/(1-2*_xlfn.NORM.DIST(0,$J17/2,$M17,TRUE))*$D17+($K17="Steady Growth")*(AND(BO$6&gt;=$F17,BO$6&lt;=$H17)*((BO$6-$F17+1)/($J17*($J17+1)/2)*$D17))+($K17="custom")*CustCF!BI17</f>
        <v>0</v>
      </c>
      <c r="BP17" s="95">
        <f>($K17="Bell Curve")*(_xlfn.NORM.DIST(AND(BP$6&gt;=$F17,BP$6&lt;=$H17)*(BP$6-$F17+1),$J17/2,$M17,TRUE)-_xlfn.NORM.DIST(AND(BP$6&gt;=$F17,BP$6&lt;=$H17)*(BO$6-$F17+1),$J17/2,$M17,TRUE))/(1-2*_xlfn.NORM.DIST(0,$J17/2,$M17,TRUE))*$D17+($K17="Steady Growth")*(AND(BP$6&gt;=$F17,BP$6&lt;=$H17)*((BP$6-$F17+1)/($J17*($J17+1)/2)*$D17))+($K17="custom")*CustCF!BJ17</f>
        <v>0</v>
      </c>
      <c r="BQ17" s="95">
        <f>($K17="Bell Curve")*(_xlfn.NORM.DIST(AND(BQ$6&gt;=$F17,BQ$6&lt;=$H17)*(BQ$6-$F17+1),$J17/2,$M17,TRUE)-_xlfn.NORM.DIST(AND(BQ$6&gt;=$F17,BQ$6&lt;=$H17)*(BP$6-$F17+1),$J17/2,$M17,TRUE))/(1-2*_xlfn.NORM.DIST(0,$J17/2,$M17,TRUE))*$D17+($K17="Steady Growth")*(AND(BQ$6&gt;=$F17,BQ$6&lt;=$H17)*((BQ$6-$F17+1)/($J17*($J17+1)/2)*$D17))+($K17="custom")*CustCF!BK17</f>
        <v>0</v>
      </c>
      <c r="BR17" s="95">
        <f>($K17="Bell Curve")*(_xlfn.NORM.DIST(AND(BR$6&gt;=$F17,BR$6&lt;=$H17)*(BR$6-$F17+1),$J17/2,$M17,TRUE)-_xlfn.NORM.DIST(AND(BR$6&gt;=$F17,BR$6&lt;=$H17)*(BQ$6-$F17+1),$J17/2,$M17,TRUE))/(1-2*_xlfn.NORM.DIST(0,$J17/2,$M17,TRUE))*$D17+($K17="Steady Growth")*(AND(BR$6&gt;=$F17,BR$6&lt;=$H17)*((BR$6-$F17+1)/($J17*($J17+1)/2)*$D17))+($K17="custom")*CustCF!BL17</f>
        <v>0</v>
      </c>
      <c r="BS17" s="95">
        <f>($K17="Bell Curve")*(_xlfn.NORM.DIST(AND(BS$6&gt;=$F17,BS$6&lt;=$H17)*(BS$6-$F17+1),$J17/2,$M17,TRUE)-_xlfn.NORM.DIST(AND(BS$6&gt;=$F17,BS$6&lt;=$H17)*(BR$6-$F17+1),$J17/2,$M17,TRUE))/(1-2*_xlfn.NORM.DIST(0,$J17/2,$M17,TRUE))*$D17+($K17="Steady Growth")*(AND(BS$6&gt;=$F17,BS$6&lt;=$H17)*((BS$6-$F17+1)/($J17*($J17+1)/2)*$D17))+($K17="custom")*CustCF!BM17</f>
        <v>0</v>
      </c>
      <c r="BT17" s="95">
        <f>($K17="Bell Curve")*(_xlfn.NORM.DIST(AND(BT$6&gt;=$F17,BT$6&lt;=$H17)*(BT$6-$F17+1),$J17/2,$M17,TRUE)-_xlfn.NORM.DIST(AND(BT$6&gt;=$F17,BT$6&lt;=$H17)*(BS$6-$F17+1),$J17/2,$M17,TRUE))/(1-2*_xlfn.NORM.DIST(0,$J17/2,$M17,TRUE))*$D17+($K17="Steady Growth")*(AND(BT$6&gt;=$F17,BT$6&lt;=$H17)*((BT$6-$F17+1)/($J17*($J17+1)/2)*$D17))+($K17="custom")*CustCF!BN17</f>
        <v>0</v>
      </c>
      <c r="BU17" s="95">
        <f>($K17="Bell Curve")*(_xlfn.NORM.DIST(AND(BU$6&gt;=$F17,BU$6&lt;=$H17)*(BU$6-$F17+1),$J17/2,$M17,TRUE)-_xlfn.NORM.DIST(AND(BU$6&gt;=$F17,BU$6&lt;=$H17)*(BT$6-$F17+1),$J17/2,$M17,TRUE))/(1-2*_xlfn.NORM.DIST(0,$J17/2,$M17,TRUE))*$D17+($K17="Steady Growth")*(AND(BU$6&gt;=$F17,BU$6&lt;=$H17)*((BU$6-$F17+1)/($J17*($J17+1)/2)*$D17))+($K17="custom")*CustCF!BO17</f>
        <v>0</v>
      </c>
      <c r="BV17" s="95">
        <f>($K17="Bell Curve")*(_xlfn.NORM.DIST(AND(BV$6&gt;=$F17,BV$6&lt;=$H17)*(BV$6-$F17+1),$J17/2,$M17,TRUE)-_xlfn.NORM.DIST(AND(BV$6&gt;=$F17,BV$6&lt;=$H17)*(BU$6-$F17+1),$J17/2,$M17,TRUE))/(1-2*_xlfn.NORM.DIST(0,$J17/2,$M17,TRUE))*$D17+($K17="Steady Growth")*(AND(BV$6&gt;=$F17,BV$6&lt;=$H17)*((BV$6-$F17+1)/($J17*($J17+1)/2)*$D17))+($K17="custom")*CustCF!BP17</f>
        <v>0</v>
      </c>
      <c r="BW17" s="95">
        <f>($K17="Bell Curve")*(_xlfn.NORM.DIST(AND(BW$6&gt;=$F17,BW$6&lt;=$H17)*(BW$6-$F17+1),$J17/2,$M17,TRUE)-_xlfn.NORM.DIST(AND(BW$6&gt;=$F17,BW$6&lt;=$H17)*(BV$6-$F17+1),$J17/2,$M17,TRUE))/(1-2*_xlfn.NORM.DIST(0,$J17/2,$M17,TRUE))*$D17+($K17="Steady Growth")*(AND(BW$6&gt;=$F17,BW$6&lt;=$H17)*((BW$6-$F17+1)/($J17*($J17+1)/2)*$D17))+($K17="custom")*CustCF!BQ17</f>
        <v>0</v>
      </c>
      <c r="BX17" s="95">
        <f>($K17="Bell Curve")*(_xlfn.NORM.DIST(AND(BX$6&gt;=$F17,BX$6&lt;=$H17)*(BX$6-$F17+1),$J17/2,$M17,TRUE)-_xlfn.NORM.DIST(AND(BX$6&gt;=$F17,BX$6&lt;=$H17)*(BW$6-$F17+1),$J17/2,$M17,TRUE))/(1-2*_xlfn.NORM.DIST(0,$J17/2,$M17,TRUE))*$D17+($K17="Steady Growth")*(AND(BX$6&gt;=$F17,BX$6&lt;=$H17)*((BX$6-$F17+1)/($J17*($J17+1)/2)*$D17))+($K17="custom")*CustCF!BR17</f>
        <v>0</v>
      </c>
      <c r="BY17" s="95">
        <f>($K17="Bell Curve")*(_xlfn.NORM.DIST(AND(BY$6&gt;=$F17,BY$6&lt;=$H17)*(BY$6-$F17+1),$J17/2,$M17,TRUE)-_xlfn.NORM.DIST(AND(BY$6&gt;=$F17,BY$6&lt;=$H17)*(BX$6-$F17+1),$J17/2,$M17,TRUE))/(1-2*_xlfn.NORM.DIST(0,$J17/2,$M17,TRUE))*$D17+($K17="Steady Growth")*(AND(BY$6&gt;=$F17,BY$6&lt;=$H17)*((BY$6-$F17+1)/($J17*($J17+1)/2)*$D17))+($K17="custom")*CustCF!BS17</f>
        <v>0</v>
      </c>
      <c r="BZ17" s="95">
        <f>($K17="Bell Curve")*(_xlfn.NORM.DIST(AND(BZ$6&gt;=$F17,BZ$6&lt;=$H17)*(BZ$6-$F17+1),$J17/2,$M17,TRUE)-_xlfn.NORM.DIST(AND(BZ$6&gt;=$F17,BZ$6&lt;=$H17)*(BY$6-$F17+1),$J17/2,$M17,TRUE))/(1-2*_xlfn.NORM.DIST(0,$J17/2,$M17,TRUE))*$D17+($K17="Steady Growth")*(AND(BZ$6&gt;=$F17,BZ$6&lt;=$H17)*((BZ$6-$F17+1)/($J17*($J17+1)/2)*$D17))+($K17="custom")*CustCF!BT17</f>
        <v>0</v>
      </c>
      <c r="CA17" s="95">
        <f>($K17="Bell Curve")*(_xlfn.NORM.DIST(AND(CA$6&gt;=$F17,CA$6&lt;=$H17)*(CA$6-$F17+1),$J17/2,$M17,TRUE)-_xlfn.NORM.DIST(AND(CA$6&gt;=$F17,CA$6&lt;=$H17)*(BZ$6-$F17+1),$J17/2,$M17,TRUE))/(1-2*_xlfn.NORM.DIST(0,$J17/2,$M17,TRUE))*$D17+($K17="Steady Growth")*(AND(CA$6&gt;=$F17,CA$6&lt;=$H17)*((CA$6-$F17+1)/($J17*($J17+1)/2)*$D17))+($K17="custom")*CustCF!BU17</f>
        <v>0</v>
      </c>
      <c r="CB17" s="95">
        <f>($K17="Bell Curve")*(_xlfn.NORM.DIST(AND(CB$6&gt;=$F17,CB$6&lt;=$H17)*(CB$6-$F17+1),$J17/2,$M17,TRUE)-_xlfn.NORM.DIST(AND(CB$6&gt;=$F17,CB$6&lt;=$H17)*(CA$6-$F17+1),$J17/2,$M17,TRUE))/(1-2*_xlfn.NORM.DIST(0,$J17/2,$M17,TRUE))*$D17+($K17="Steady Growth")*(AND(CB$6&gt;=$F17,CB$6&lt;=$H17)*((CB$6-$F17+1)/($J17*($J17+1)/2)*$D17))+($K17="custom")*CustCF!BV17</f>
        <v>0</v>
      </c>
      <c r="CC17" s="95">
        <f>($K17="Bell Curve")*(_xlfn.NORM.DIST(AND(CC$6&gt;=$F17,CC$6&lt;=$H17)*(CC$6-$F17+1),$J17/2,$M17,TRUE)-_xlfn.NORM.DIST(AND(CC$6&gt;=$F17,CC$6&lt;=$H17)*(CB$6-$F17+1),$J17/2,$M17,TRUE))/(1-2*_xlfn.NORM.DIST(0,$J17/2,$M17,TRUE))*$D17+($K17="Steady Growth")*(AND(CC$6&gt;=$F17,CC$6&lt;=$H17)*((CC$6-$F17+1)/($J17*($J17+1)/2)*$D17))+($K17="custom")*CustCF!BW17</f>
        <v>0</v>
      </c>
      <c r="CD17" s="95">
        <f>($K17="Bell Curve")*(_xlfn.NORM.DIST(AND(CD$6&gt;=$F17,CD$6&lt;=$H17)*(CD$6-$F17+1),$J17/2,$M17,TRUE)-_xlfn.NORM.DIST(AND(CD$6&gt;=$F17,CD$6&lt;=$H17)*(CC$6-$F17+1),$J17/2,$M17,TRUE))/(1-2*_xlfn.NORM.DIST(0,$J17/2,$M17,TRUE))*$D17+($K17="Steady Growth")*(AND(CD$6&gt;=$F17,CD$6&lt;=$H17)*((CD$6-$F17+1)/($J17*($J17+1)/2)*$D17))+($K17="custom")*CustCF!BX17</f>
        <v>0</v>
      </c>
      <c r="CE17" s="95">
        <f>($K17="Bell Curve")*(_xlfn.NORM.DIST(AND(CE$6&gt;=$F17,CE$6&lt;=$H17)*(CE$6-$F17+1),$J17/2,$M17,TRUE)-_xlfn.NORM.DIST(AND(CE$6&gt;=$F17,CE$6&lt;=$H17)*(CD$6-$F17+1),$J17/2,$M17,TRUE))/(1-2*_xlfn.NORM.DIST(0,$J17/2,$M17,TRUE))*$D17+($K17="Steady Growth")*(AND(CE$6&gt;=$F17,CE$6&lt;=$H17)*((CE$6-$F17+1)/($J17*($J17+1)/2)*$D17))+($K17="custom")*CustCF!BY17</f>
        <v>0</v>
      </c>
      <c r="CF17" s="95">
        <f>($K17="Bell Curve")*(_xlfn.NORM.DIST(AND(CF$6&gt;=$F17,CF$6&lt;=$H17)*(CF$6-$F17+1),$J17/2,$M17,TRUE)-_xlfn.NORM.DIST(AND(CF$6&gt;=$F17,CF$6&lt;=$H17)*(CE$6-$F17+1),$J17/2,$M17,TRUE))/(1-2*_xlfn.NORM.DIST(0,$J17/2,$M17,TRUE))*$D17+($K17="Steady Growth")*(AND(CF$6&gt;=$F17,CF$6&lt;=$H17)*((CF$6-$F17+1)/($J17*($J17+1)/2)*$D17))+($K17="custom")*CustCF!BZ17</f>
        <v>0</v>
      </c>
      <c r="CG17" s="95">
        <f>($K17="Bell Curve")*(_xlfn.NORM.DIST(AND(CG$6&gt;=$F17,CG$6&lt;=$H17)*(CG$6-$F17+1),$J17/2,$M17,TRUE)-_xlfn.NORM.DIST(AND(CG$6&gt;=$F17,CG$6&lt;=$H17)*(CF$6-$F17+1),$J17/2,$M17,TRUE))/(1-2*_xlfn.NORM.DIST(0,$J17/2,$M17,TRUE))*$D17+($K17="Steady Growth")*(AND(CG$6&gt;=$F17,CG$6&lt;=$H17)*((CG$6-$F17+1)/($J17*($J17+1)/2)*$D17))+($K17="custom")*CustCF!CA17</f>
        <v>0</v>
      </c>
      <c r="CH17" s="95">
        <f>($K17="Bell Curve")*(_xlfn.NORM.DIST(AND(CH$6&gt;=$F17,CH$6&lt;=$H17)*(CH$6-$F17+1),$J17/2,$M17,TRUE)-_xlfn.NORM.DIST(AND(CH$6&gt;=$F17,CH$6&lt;=$H17)*(CG$6-$F17+1),$J17/2,$M17,TRUE))/(1-2*_xlfn.NORM.DIST(0,$J17/2,$M17,TRUE))*$D17+($K17="Steady Growth")*(AND(CH$6&gt;=$F17,CH$6&lt;=$H17)*((CH$6-$F17+1)/($J17*($J17+1)/2)*$D17))+($K17="custom")*CustCF!CB17</f>
        <v>0</v>
      </c>
      <c r="CI17" s="95">
        <f>($K17="Bell Curve")*(_xlfn.NORM.DIST(AND(CI$6&gt;=$F17,CI$6&lt;=$H17)*(CI$6-$F17+1),$J17/2,$M17,TRUE)-_xlfn.NORM.DIST(AND(CI$6&gt;=$F17,CI$6&lt;=$H17)*(CH$6-$F17+1),$J17/2,$M17,TRUE))/(1-2*_xlfn.NORM.DIST(0,$J17/2,$M17,TRUE))*$D17+($K17="Steady Growth")*(AND(CI$6&gt;=$F17,CI$6&lt;=$H17)*((CI$6-$F17+1)/($J17*($J17+1)/2)*$D17))+($K17="custom")*CustCF!CC17</f>
        <v>0</v>
      </c>
      <c r="CJ17" s="95">
        <f>($K17="Bell Curve")*(_xlfn.NORM.DIST(AND(CJ$6&gt;=$F17,CJ$6&lt;=$H17)*(CJ$6-$F17+1),$J17/2,$M17,TRUE)-_xlfn.NORM.DIST(AND(CJ$6&gt;=$F17,CJ$6&lt;=$H17)*(CI$6-$F17+1),$J17/2,$M17,TRUE))/(1-2*_xlfn.NORM.DIST(0,$J17/2,$M17,TRUE))*$D17+($K17="Steady Growth")*(AND(CJ$6&gt;=$F17,CJ$6&lt;=$H17)*((CJ$6-$F17+1)/($J17*($J17+1)/2)*$D17))+($K17="custom")*CustCF!CD17</f>
        <v>0</v>
      </c>
      <c r="CK17" s="95">
        <f>($K17="Bell Curve")*(_xlfn.NORM.DIST(AND(CK$6&gt;=$F17,CK$6&lt;=$H17)*(CK$6-$F17+1),$J17/2,$M17,TRUE)-_xlfn.NORM.DIST(AND(CK$6&gt;=$F17,CK$6&lt;=$H17)*(CJ$6-$F17+1),$J17/2,$M17,TRUE))/(1-2*_xlfn.NORM.DIST(0,$J17/2,$M17,TRUE))*$D17+($K17="Steady Growth")*(AND(CK$6&gt;=$F17,CK$6&lt;=$H17)*((CK$6-$F17+1)/($J17*($J17+1)/2)*$D17))+($K17="custom")*CustCF!CE17</f>
        <v>0</v>
      </c>
      <c r="CL17" s="95">
        <f>($K17="Bell Curve")*(_xlfn.NORM.DIST(AND(CL$6&gt;=$F17,CL$6&lt;=$H17)*(CL$6-$F17+1),$J17/2,$M17,TRUE)-_xlfn.NORM.DIST(AND(CL$6&gt;=$F17,CL$6&lt;=$H17)*(CK$6-$F17+1),$J17/2,$M17,TRUE))/(1-2*_xlfn.NORM.DIST(0,$J17/2,$M17,TRUE))*$D17+($K17="Steady Growth")*(AND(CL$6&gt;=$F17,CL$6&lt;=$H17)*((CL$6-$F17+1)/($J17*($J17+1)/2)*$D17))+($K17="custom")*CustCF!CF17</f>
        <v>0</v>
      </c>
      <c r="CM17" s="95">
        <f>($K17="Bell Curve")*(_xlfn.NORM.DIST(AND(CM$6&gt;=$F17,CM$6&lt;=$H17)*(CM$6-$F17+1),$J17/2,$M17,TRUE)-_xlfn.NORM.DIST(AND(CM$6&gt;=$F17,CM$6&lt;=$H17)*(CL$6-$F17+1),$J17/2,$M17,TRUE))/(1-2*_xlfn.NORM.DIST(0,$J17/2,$M17,TRUE))*$D17+($K17="Steady Growth")*(AND(CM$6&gt;=$F17,CM$6&lt;=$H17)*((CM$6-$F17+1)/($J17*($J17+1)/2)*$D17))+($K17="custom")*CustCF!CG17</f>
        <v>0</v>
      </c>
      <c r="CN17" s="95">
        <f>($K17="Bell Curve")*(_xlfn.NORM.DIST(AND(CN$6&gt;=$F17,CN$6&lt;=$H17)*(CN$6-$F17+1),$J17/2,$M17,TRUE)-_xlfn.NORM.DIST(AND(CN$6&gt;=$F17,CN$6&lt;=$H17)*(CM$6-$F17+1),$J17/2,$M17,TRUE))/(1-2*_xlfn.NORM.DIST(0,$J17/2,$M17,TRUE))*$D17+($K17="Steady Growth")*(AND(CN$6&gt;=$F17,CN$6&lt;=$H17)*((CN$6-$F17+1)/($J17*($J17+1)/2)*$D17))+($K17="custom")*CustCF!CH17</f>
        <v>0</v>
      </c>
      <c r="CO17" s="95">
        <f>($K17="Bell Curve")*(_xlfn.NORM.DIST(AND(CO$6&gt;=$F17,CO$6&lt;=$H17)*(CO$6-$F17+1),$J17/2,$M17,TRUE)-_xlfn.NORM.DIST(AND(CO$6&gt;=$F17,CO$6&lt;=$H17)*(CN$6-$F17+1),$J17/2,$M17,TRUE))/(1-2*_xlfn.NORM.DIST(0,$J17/2,$M17,TRUE))*$D17+($K17="Steady Growth")*(AND(CO$6&gt;=$F17,CO$6&lt;=$H17)*((CO$6-$F17+1)/($J17*($J17+1)/2)*$D17))+($K17="custom")*CustCF!CI17</f>
        <v>0</v>
      </c>
      <c r="CP17" s="95">
        <f>($K17="Bell Curve")*(_xlfn.NORM.DIST(AND(CP$6&gt;=$F17,CP$6&lt;=$H17)*(CP$6-$F17+1),$J17/2,$M17,TRUE)-_xlfn.NORM.DIST(AND(CP$6&gt;=$F17,CP$6&lt;=$H17)*(CO$6-$F17+1),$J17/2,$M17,TRUE))/(1-2*_xlfn.NORM.DIST(0,$J17/2,$M17,TRUE))*$D17+($K17="Steady Growth")*(AND(CP$6&gt;=$F17,CP$6&lt;=$H17)*((CP$6-$F17+1)/($J17*($J17+1)/2)*$D17))+($K17="custom")*CustCF!CJ17</f>
        <v>0</v>
      </c>
      <c r="CQ17" s="95">
        <f>($K17="Bell Curve")*(_xlfn.NORM.DIST(AND(CQ$6&gt;=$F17,CQ$6&lt;=$H17)*(CQ$6-$F17+1),$J17/2,$M17,TRUE)-_xlfn.NORM.DIST(AND(CQ$6&gt;=$F17,CQ$6&lt;=$H17)*(CP$6-$F17+1),$J17/2,$M17,TRUE))/(1-2*_xlfn.NORM.DIST(0,$J17/2,$M17,TRUE))*$D17+($K17="Steady Growth")*(AND(CQ$6&gt;=$F17,CQ$6&lt;=$H17)*((CQ$6-$F17+1)/($J17*($J17+1)/2)*$D17))+($K17="custom")*CustCF!CK17</f>
        <v>0</v>
      </c>
      <c r="CR17" s="95">
        <f>($K17="Bell Curve")*(_xlfn.NORM.DIST(AND(CR$6&gt;=$F17,CR$6&lt;=$H17)*(CR$6-$F17+1),$J17/2,$M17,TRUE)-_xlfn.NORM.DIST(AND(CR$6&gt;=$F17,CR$6&lt;=$H17)*(CQ$6-$F17+1),$J17/2,$M17,TRUE))/(1-2*_xlfn.NORM.DIST(0,$J17/2,$M17,TRUE))*$D17+($K17="Steady Growth")*(AND(CR$6&gt;=$F17,CR$6&lt;=$H17)*((CR$6-$F17+1)/($J17*($J17+1)/2)*$D17))+($K17="custom")*CustCF!CL17</f>
        <v>0</v>
      </c>
      <c r="CS17" s="95">
        <f>($K17="Bell Curve")*(_xlfn.NORM.DIST(AND(CS$6&gt;=$F17,CS$6&lt;=$H17)*(CS$6-$F17+1),$J17/2,$M17,TRUE)-_xlfn.NORM.DIST(AND(CS$6&gt;=$F17,CS$6&lt;=$H17)*(CR$6-$F17+1),$J17/2,$M17,TRUE))/(1-2*_xlfn.NORM.DIST(0,$J17/2,$M17,TRUE))*$D17+($K17="Steady Growth")*(AND(CS$6&gt;=$F17,CS$6&lt;=$H17)*((CS$6-$F17+1)/($J17*($J17+1)/2)*$D17))+($K17="custom")*CustCF!CM17</f>
        <v>0</v>
      </c>
      <c r="CT17" s="95">
        <f>($K17="Bell Curve")*(_xlfn.NORM.DIST(AND(CT$6&gt;=$F17,CT$6&lt;=$H17)*(CT$6-$F17+1),$J17/2,$M17,TRUE)-_xlfn.NORM.DIST(AND(CT$6&gt;=$F17,CT$6&lt;=$H17)*(CS$6-$F17+1),$J17/2,$M17,TRUE))/(1-2*_xlfn.NORM.DIST(0,$J17/2,$M17,TRUE))*$D17+($K17="Steady Growth")*(AND(CT$6&gt;=$F17,CT$6&lt;=$H17)*((CT$6-$F17+1)/($J17*($J17+1)/2)*$D17))+($K17="custom")*CustCF!CN17</f>
        <v>0</v>
      </c>
      <c r="CU17" s="95">
        <f>($K17="Bell Curve")*(_xlfn.NORM.DIST(AND(CU$6&gt;=$F17,CU$6&lt;=$H17)*(CU$6-$F17+1),$J17/2,$M17,TRUE)-_xlfn.NORM.DIST(AND(CU$6&gt;=$F17,CU$6&lt;=$H17)*(CT$6-$F17+1),$J17/2,$M17,TRUE))/(1-2*_xlfn.NORM.DIST(0,$J17/2,$M17,TRUE))*$D17+($K17="Steady Growth")*(AND(CU$6&gt;=$F17,CU$6&lt;=$H17)*((CU$6-$F17+1)/($J17*($J17+1)/2)*$D17))+($K17="custom")*CustCF!CO17</f>
        <v>0</v>
      </c>
      <c r="CV17" s="95">
        <f>($K17="Bell Curve")*(_xlfn.NORM.DIST(AND(CV$6&gt;=$F17,CV$6&lt;=$H17)*(CV$6-$F17+1),$J17/2,$M17,TRUE)-_xlfn.NORM.DIST(AND(CV$6&gt;=$F17,CV$6&lt;=$H17)*(CU$6-$F17+1),$J17/2,$M17,TRUE))/(1-2*_xlfn.NORM.DIST(0,$J17/2,$M17,TRUE))*$D17+($K17="Steady Growth")*(AND(CV$6&gt;=$F17,CV$6&lt;=$H17)*((CV$6-$F17+1)/($J17*($J17+1)/2)*$D17))+($K17="custom")*CustCF!CP17</f>
        <v>0</v>
      </c>
      <c r="CW17" s="95">
        <f>($K17="Bell Curve")*(_xlfn.NORM.DIST(AND(CW$6&gt;=$F17,CW$6&lt;=$H17)*(CW$6-$F17+1),$J17/2,$M17,TRUE)-_xlfn.NORM.DIST(AND(CW$6&gt;=$F17,CW$6&lt;=$H17)*(CV$6-$F17+1),$J17/2,$M17,TRUE))/(1-2*_xlfn.NORM.DIST(0,$J17/2,$M17,TRUE))*$D17+($K17="Steady Growth")*(AND(CW$6&gt;=$F17,CW$6&lt;=$H17)*((CW$6-$F17+1)/($J17*($J17+1)/2)*$D17))+($K17="custom")*CustCF!CQ17</f>
        <v>0</v>
      </c>
      <c r="CX17" s="95">
        <f>($K17="Bell Curve")*(_xlfn.NORM.DIST(AND(CX$6&gt;=$F17,CX$6&lt;=$H17)*(CX$6-$F17+1),$J17/2,$M17,TRUE)-_xlfn.NORM.DIST(AND(CX$6&gt;=$F17,CX$6&lt;=$H17)*(CW$6-$F17+1),$J17/2,$M17,TRUE))/(1-2*_xlfn.NORM.DIST(0,$J17/2,$M17,TRUE))*$D17+($K17="Steady Growth")*(AND(CX$6&gt;=$F17,CX$6&lt;=$H17)*((CX$6-$F17+1)/($J17*($J17+1)/2)*$D17))+($K17="custom")*CustCF!CR17</f>
        <v>0</v>
      </c>
      <c r="CY17" s="95">
        <f>($K17="Bell Curve")*(_xlfn.NORM.DIST(AND(CY$6&gt;=$F17,CY$6&lt;=$H17)*(CY$6-$F17+1),$J17/2,$M17,TRUE)-_xlfn.NORM.DIST(AND(CY$6&gt;=$F17,CY$6&lt;=$H17)*(CX$6-$F17+1),$J17/2,$M17,TRUE))/(1-2*_xlfn.NORM.DIST(0,$J17/2,$M17,TRUE))*$D17+($K17="Steady Growth")*(AND(CY$6&gt;=$F17,CY$6&lt;=$H17)*((CY$6-$F17+1)/($J17*($J17+1)/2)*$D17))+($K17="custom")*CustCF!CS17</f>
        <v>0</v>
      </c>
      <c r="CZ17" s="95">
        <f>($K17="Bell Curve")*(_xlfn.NORM.DIST(AND(CZ$6&gt;=$F17,CZ$6&lt;=$H17)*(CZ$6-$F17+1),$J17/2,$M17,TRUE)-_xlfn.NORM.DIST(AND(CZ$6&gt;=$F17,CZ$6&lt;=$H17)*(CY$6-$F17+1),$J17/2,$M17,TRUE))/(1-2*_xlfn.NORM.DIST(0,$J17/2,$M17,TRUE))*$D17+($K17="Steady Growth")*(AND(CZ$6&gt;=$F17,CZ$6&lt;=$H17)*((CZ$6-$F17+1)/($J17*($J17+1)/2)*$D17))+($K17="custom")*CustCF!CT17</f>
        <v>0</v>
      </c>
      <c r="DA17" s="95">
        <f>($K17="Bell Curve")*(_xlfn.NORM.DIST(AND(DA$6&gt;=$F17,DA$6&lt;=$H17)*(DA$6-$F17+1),$J17/2,$M17,TRUE)-_xlfn.NORM.DIST(AND(DA$6&gt;=$F17,DA$6&lt;=$H17)*(CZ$6-$F17+1),$J17/2,$M17,TRUE))/(1-2*_xlfn.NORM.DIST(0,$J17/2,$M17,TRUE))*$D17+($K17="Steady Growth")*(AND(DA$6&gt;=$F17,DA$6&lt;=$H17)*((DA$6-$F17+1)/($J17*($J17+1)/2)*$D17))+($K17="custom")*CustCF!CU17</f>
        <v>0</v>
      </c>
      <c r="DB17" s="95">
        <f>($K17="Bell Curve")*(_xlfn.NORM.DIST(AND(DB$6&gt;=$F17,DB$6&lt;=$H17)*(DB$6-$F17+1),$J17/2,$M17,TRUE)-_xlfn.NORM.DIST(AND(DB$6&gt;=$F17,DB$6&lt;=$H17)*(DA$6-$F17+1),$J17/2,$M17,TRUE))/(1-2*_xlfn.NORM.DIST(0,$J17/2,$M17,TRUE))*$D17+($K17="Steady Growth")*(AND(DB$6&gt;=$F17,DB$6&lt;=$H17)*((DB$6-$F17+1)/($J17*($J17+1)/2)*$D17))+($K17="custom")*CustCF!CV17</f>
        <v>0</v>
      </c>
      <c r="DC17" s="95">
        <f>($K17="Bell Curve")*(_xlfn.NORM.DIST(AND(DC$6&gt;=$F17,DC$6&lt;=$H17)*(DC$6-$F17+1),$J17/2,$M17,TRUE)-_xlfn.NORM.DIST(AND(DC$6&gt;=$F17,DC$6&lt;=$H17)*(DB$6-$F17+1),$J17/2,$M17,TRUE))/(1-2*_xlfn.NORM.DIST(0,$J17/2,$M17,TRUE))*$D17+($K17="Steady Growth")*(AND(DC$6&gt;=$F17,DC$6&lt;=$H17)*((DC$6-$F17+1)/($J17*($J17+1)/2)*$D17))+($K17="custom")*CustCF!CW17</f>
        <v>0</v>
      </c>
      <c r="DD17" s="95">
        <f>($K17="Bell Curve")*(_xlfn.NORM.DIST(AND(DD$6&gt;=$F17,DD$6&lt;=$H17)*(DD$6-$F17+1),$J17/2,$M17,TRUE)-_xlfn.NORM.DIST(AND(DD$6&gt;=$F17,DD$6&lt;=$H17)*(DC$6-$F17+1),$J17/2,$M17,TRUE))/(1-2*_xlfn.NORM.DIST(0,$J17/2,$M17,TRUE))*$D17+($K17="Steady Growth")*(AND(DD$6&gt;=$F17,DD$6&lt;=$H17)*((DD$6-$F17+1)/($J17*($J17+1)/2)*$D17))+($K17="custom")*CustCF!CX17</f>
        <v>0</v>
      </c>
      <c r="DE17" s="95">
        <f>($K17="Bell Curve")*(_xlfn.NORM.DIST(AND(DE$6&gt;=$F17,DE$6&lt;=$H17)*(DE$6-$F17+1),$J17/2,$M17,TRUE)-_xlfn.NORM.DIST(AND(DE$6&gt;=$F17,DE$6&lt;=$H17)*(DD$6-$F17+1),$J17/2,$M17,TRUE))/(1-2*_xlfn.NORM.DIST(0,$J17/2,$M17,TRUE))*$D17+($K17="Steady Growth")*(AND(DE$6&gt;=$F17,DE$6&lt;=$H17)*((DE$6-$F17+1)/($J17*($J17+1)/2)*$D17))+($K17="custom")*CustCF!CY17</f>
        <v>0</v>
      </c>
      <c r="DF17" s="95">
        <f>($K17="Bell Curve")*(_xlfn.NORM.DIST(AND(DF$6&gt;=$F17,DF$6&lt;=$H17)*(DF$6-$F17+1),$J17/2,$M17,TRUE)-_xlfn.NORM.DIST(AND(DF$6&gt;=$F17,DF$6&lt;=$H17)*(DE$6-$F17+1),$J17/2,$M17,TRUE))/(1-2*_xlfn.NORM.DIST(0,$J17/2,$M17,TRUE))*$D17+($K17="Steady Growth")*(AND(DF$6&gt;=$F17,DF$6&lt;=$H17)*((DF$6-$F17+1)/($J17*($J17+1)/2)*$D17))+($K17="custom")*CustCF!CZ17</f>
        <v>0</v>
      </c>
      <c r="DG17" s="95">
        <f>($K17="Bell Curve")*(_xlfn.NORM.DIST(AND(DG$6&gt;=$F17,DG$6&lt;=$H17)*(DG$6-$F17+1),$J17/2,$M17,TRUE)-_xlfn.NORM.DIST(AND(DG$6&gt;=$F17,DG$6&lt;=$H17)*(DF$6-$F17+1),$J17/2,$M17,TRUE))/(1-2*_xlfn.NORM.DIST(0,$J17/2,$M17,TRUE))*$D17+($K17="Steady Growth")*(AND(DG$6&gt;=$F17,DG$6&lt;=$H17)*((DG$6-$F17+1)/($J17*($J17+1)/2)*$D17))+($K17="custom")*CustCF!DA17</f>
        <v>0</v>
      </c>
      <c r="DH17" s="95">
        <f>($K17="Bell Curve")*(_xlfn.NORM.DIST(AND(DH$6&gt;=$F17,DH$6&lt;=$H17)*(DH$6-$F17+1),$J17/2,$M17,TRUE)-_xlfn.NORM.DIST(AND(DH$6&gt;=$F17,DH$6&lt;=$H17)*(DG$6-$F17+1),$J17/2,$M17,TRUE))/(1-2*_xlfn.NORM.DIST(0,$J17/2,$M17,TRUE))*$D17+($K17="Steady Growth")*(AND(DH$6&gt;=$F17,DH$6&lt;=$H17)*((DH$6-$F17+1)/($J17*($J17+1)/2)*$D17))+($K17="custom")*CustCF!DB17</f>
        <v>0</v>
      </c>
      <c r="DI17" s="95">
        <f>($K17="Bell Curve")*(_xlfn.NORM.DIST(AND(DI$6&gt;=$F17,DI$6&lt;=$H17)*(DI$6-$F17+1),$J17/2,$M17,TRUE)-_xlfn.NORM.DIST(AND(DI$6&gt;=$F17,DI$6&lt;=$H17)*(DH$6-$F17+1),$J17/2,$M17,TRUE))/(1-2*_xlfn.NORM.DIST(0,$J17/2,$M17,TRUE))*$D17+($K17="Steady Growth")*(AND(DI$6&gt;=$F17,DI$6&lt;=$H17)*((DI$6-$F17+1)/($J17*($J17+1)/2)*$D17))+($K17="custom")*CustCF!DC17</f>
        <v>0</v>
      </c>
      <c r="DJ17" s="95">
        <f>($K17="Bell Curve")*(_xlfn.NORM.DIST(AND(DJ$6&gt;=$F17,DJ$6&lt;=$H17)*(DJ$6-$F17+1),$J17/2,$M17,TRUE)-_xlfn.NORM.DIST(AND(DJ$6&gt;=$F17,DJ$6&lt;=$H17)*(DI$6-$F17+1),$J17/2,$M17,TRUE))/(1-2*_xlfn.NORM.DIST(0,$J17/2,$M17,TRUE))*$D17+($K17="Steady Growth")*(AND(DJ$6&gt;=$F17,DJ$6&lt;=$H17)*((DJ$6-$F17+1)/($J17*($J17+1)/2)*$D17))+($K17="custom")*CustCF!DD17</f>
        <v>0</v>
      </c>
      <c r="DK17" s="95">
        <f>($K17="Bell Curve")*(_xlfn.NORM.DIST(AND(DK$6&gt;=$F17,DK$6&lt;=$H17)*(DK$6-$F17+1),$J17/2,$M17,TRUE)-_xlfn.NORM.DIST(AND(DK$6&gt;=$F17,DK$6&lt;=$H17)*(DJ$6-$F17+1),$J17/2,$M17,TRUE))/(1-2*_xlfn.NORM.DIST(0,$J17/2,$M17,TRUE))*$D17+($K17="Steady Growth")*(AND(DK$6&gt;=$F17,DK$6&lt;=$H17)*((DK$6-$F17+1)/($J17*($J17+1)/2)*$D17))+($K17="custom")*CustCF!DE17</f>
        <v>0</v>
      </c>
      <c r="DL17" s="95">
        <f>($K17="Bell Curve")*(_xlfn.NORM.DIST(AND(DL$6&gt;=$F17,DL$6&lt;=$H17)*(DL$6-$F17+1),$J17/2,$M17,TRUE)-_xlfn.NORM.DIST(AND(DL$6&gt;=$F17,DL$6&lt;=$H17)*(DK$6-$F17+1),$J17/2,$M17,TRUE))/(1-2*_xlfn.NORM.DIST(0,$J17/2,$M17,TRUE))*$D17+($K17="Steady Growth")*(AND(DL$6&gt;=$F17,DL$6&lt;=$H17)*((DL$6-$F17+1)/($J17*($J17+1)/2)*$D17))+($K17="custom")*CustCF!DF17</f>
        <v>0</v>
      </c>
      <c r="DM17" s="95">
        <f>($K17="Bell Curve")*(_xlfn.NORM.DIST(AND(DM$6&gt;=$F17,DM$6&lt;=$H17)*(DM$6-$F17+1),$J17/2,$M17,TRUE)-_xlfn.NORM.DIST(AND(DM$6&gt;=$F17,DM$6&lt;=$H17)*(DL$6-$F17+1),$J17/2,$M17,TRUE))/(1-2*_xlfn.NORM.DIST(0,$J17/2,$M17,TRUE))*$D17+($K17="Steady Growth")*(AND(DM$6&gt;=$F17,DM$6&lt;=$H17)*((DM$6-$F17+1)/($J17*($J17+1)/2)*$D17))+($K17="custom")*CustCF!DG17</f>
        <v>0</v>
      </c>
      <c r="DN17" s="95">
        <f>($K17="Bell Curve")*(_xlfn.NORM.DIST(AND(DN$6&gt;=$F17,DN$6&lt;=$H17)*(DN$6-$F17+1),$J17/2,$M17,TRUE)-_xlfn.NORM.DIST(AND(DN$6&gt;=$F17,DN$6&lt;=$H17)*(DM$6-$F17+1),$J17/2,$M17,TRUE))/(1-2*_xlfn.NORM.DIST(0,$J17/2,$M17,TRUE))*$D17+($K17="Steady Growth")*(AND(DN$6&gt;=$F17,DN$6&lt;=$H17)*((DN$6-$F17+1)/($J17*($J17+1)/2)*$D17))+($K17="custom")*CustCF!DH17</f>
        <v>0</v>
      </c>
      <c r="DO17" s="95">
        <f>($K17="Bell Curve")*(_xlfn.NORM.DIST(AND(DO$6&gt;=$F17,DO$6&lt;=$H17)*(DO$6-$F17+1),$J17/2,$M17,TRUE)-_xlfn.NORM.DIST(AND(DO$6&gt;=$F17,DO$6&lt;=$H17)*(DN$6-$F17+1),$J17/2,$M17,TRUE))/(1-2*_xlfn.NORM.DIST(0,$J17/2,$M17,TRUE))*$D17+($K17="Steady Growth")*(AND(DO$6&gt;=$F17,DO$6&lt;=$H17)*((DO$6-$F17+1)/($J17*($J17+1)/2)*$D17))+($K17="custom")*CustCF!DI17</f>
        <v>0</v>
      </c>
      <c r="DP17" s="95">
        <f>($K17="Bell Curve")*(_xlfn.NORM.DIST(AND(DP$6&gt;=$F17,DP$6&lt;=$H17)*(DP$6-$F17+1),$J17/2,$M17,TRUE)-_xlfn.NORM.DIST(AND(DP$6&gt;=$F17,DP$6&lt;=$H17)*(DO$6-$F17+1),$J17/2,$M17,TRUE))/(1-2*_xlfn.NORM.DIST(0,$J17/2,$M17,TRUE))*$D17+($K17="Steady Growth")*(AND(DP$6&gt;=$F17,DP$6&lt;=$H17)*((DP$6-$F17+1)/($J17*($J17+1)/2)*$D17))+($K17="custom")*CustCF!DJ17</f>
        <v>0</v>
      </c>
      <c r="DQ17" s="95">
        <f>($K17="Bell Curve")*(_xlfn.NORM.DIST(AND(DQ$6&gt;=$F17,DQ$6&lt;=$H17)*(DQ$6-$F17+1),$J17/2,$M17,TRUE)-_xlfn.NORM.DIST(AND(DQ$6&gt;=$F17,DQ$6&lt;=$H17)*(DP$6-$F17+1),$J17/2,$M17,TRUE))/(1-2*_xlfn.NORM.DIST(0,$J17/2,$M17,TRUE))*$D17+($K17="Steady Growth")*(AND(DQ$6&gt;=$F17,DQ$6&lt;=$H17)*((DQ$6-$F17+1)/($J17*($J17+1)/2)*$D17))+($K17="custom")*CustCF!DK17</f>
        <v>0</v>
      </c>
      <c r="DR17" s="95">
        <f>($K17="Bell Curve")*(_xlfn.NORM.DIST(AND(DR$6&gt;=$F17,DR$6&lt;=$H17)*(DR$6-$F17+1),$J17/2,$M17,TRUE)-_xlfn.NORM.DIST(AND(DR$6&gt;=$F17,DR$6&lt;=$H17)*(DQ$6-$F17+1),$J17/2,$M17,TRUE))/(1-2*_xlfn.NORM.DIST(0,$J17/2,$M17,TRUE))*$D17+($K17="Steady Growth")*(AND(DR$6&gt;=$F17,DR$6&lt;=$H17)*((DR$6-$F17+1)/($J17*($J17+1)/2)*$D17))+($K17="custom")*CustCF!DL17</f>
        <v>0</v>
      </c>
      <c r="DS17" s="95">
        <f>($K17="Bell Curve")*(_xlfn.NORM.DIST(AND(DS$6&gt;=$F17,DS$6&lt;=$H17)*(DS$6-$F17+1),$J17/2,$M17,TRUE)-_xlfn.NORM.DIST(AND(DS$6&gt;=$F17,DS$6&lt;=$H17)*(DR$6-$F17+1),$J17/2,$M17,TRUE))/(1-2*_xlfn.NORM.DIST(0,$J17/2,$M17,TRUE))*$D17+($K17="Steady Growth")*(AND(DS$6&gt;=$F17,DS$6&lt;=$H17)*((DS$6-$F17+1)/($J17*($J17+1)/2)*$D17))+($K17="custom")*CustCF!DM17</f>
        <v>0</v>
      </c>
      <c r="DT17" s="95">
        <f>($K17="Bell Curve")*(_xlfn.NORM.DIST(AND(DT$6&gt;=$F17,DT$6&lt;=$H17)*(DT$6-$F17+1),$J17/2,$M17,TRUE)-_xlfn.NORM.DIST(AND(DT$6&gt;=$F17,DT$6&lt;=$H17)*(DS$6-$F17+1),$J17/2,$M17,TRUE))/(1-2*_xlfn.NORM.DIST(0,$J17/2,$M17,TRUE))*$D17+($K17="Steady Growth")*(AND(DT$6&gt;=$F17,DT$6&lt;=$H17)*((DT$6-$F17+1)/($J17*($J17+1)/2)*$D17))+($K17="custom")*CustCF!DN17</f>
        <v>0</v>
      </c>
      <c r="DU17" s="95">
        <f>($K17="Bell Curve")*(_xlfn.NORM.DIST(AND(DU$6&gt;=$F17,DU$6&lt;=$H17)*(DU$6-$F17+1),$J17/2,$M17,TRUE)-_xlfn.NORM.DIST(AND(DU$6&gt;=$F17,DU$6&lt;=$H17)*(DT$6-$F17+1),$J17/2,$M17,TRUE))/(1-2*_xlfn.NORM.DIST(0,$J17/2,$M17,TRUE))*$D17+($K17="Steady Growth")*(AND(DU$6&gt;=$F17,DU$6&lt;=$H17)*((DU$6-$F17+1)/($J17*($J17+1)/2)*$D17))+($K17="custom")*CustCF!DO17</f>
        <v>0</v>
      </c>
      <c r="DV17" s="95">
        <f>($K17="Bell Curve")*(_xlfn.NORM.DIST(AND(DV$6&gt;=$F17,DV$6&lt;=$H17)*(DV$6-$F17+1),$J17/2,$M17,TRUE)-_xlfn.NORM.DIST(AND(DV$6&gt;=$F17,DV$6&lt;=$H17)*(DU$6-$F17+1),$J17/2,$M17,TRUE))/(1-2*_xlfn.NORM.DIST(0,$J17/2,$M17,TRUE))*$D17+($K17="Steady Growth")*(AND(DV$6&gt;=$F17,DV$6&lt;=$H17)*((DV$6-$F17+1)/($J17*($J17+1)/2)*$D17))+($K17="custom")*CustCF!DP17</f>
        <v>0</v>
      </c>
      <c r="DW17" s="95">
        <f>($K17="Bell Curve")*(_xlfn.NORM.DIST(AND(DW$6&gt;=$F17,DW$6&lt;=$H17)*(DW$6-$F17+1),$J17/2,$M17,TRUE)-_xlfn.NORM.DIST(AND(DW$6&gt;=$F17,DW$6&lt;=$H17)*(DV$6-$F17+1),$J17/2,$M17,TRUE))/(1-2*_xlfn.NORM.DIST(0,$J17/2,$M17,TRUE))*$D17+($K17="Steady Growth")*(AND(DW$6&gt;=$F17,DW$6&lt;=$H17)*((DW$6-$F17+1)/($J17*($J17+1)/2)*$D17))+($K17="custom")*CustCF!DQ17</f>
        <v>0</v>
      </c>
      <c r="DX17" s="95">
        <f>($K17="Bell Curve")*(_xlfn.NORM.DIST(AND(DX$6&gt;=$F17,DX$6&lt;=$H17)*(DX$6-$F17+1),$J17/2,$M17,TRUE)-_xlfn.NORM.DIST(AND(DX$6&gt;=$F17,DX$6&lt;=$H17)*(DW$6-$F17+1),$J17/2,$M17,TRUE))/(1-2*_xlfn.NORM.DIST(0,$J17/2,$M17,TRUE))*$D17+($K17="Steady Growth")*(AND(DX$6&gt;=$F17,DX$6&lt;=$H17)*((DX$6-$F17+1)/($J17*($J17+1)/2)*$D17))+($K17="custom")*CustCF!DR17</f>
        <v>0</v>
      </c>
      <c r="DY17" s="95">
        <f>($K17="Bell Curve")*(_xlfn.NORM.DIST(AND(DY$6&gt;=$F17,DY$6&lt;=$H17)*(DY$6-$F17+1),$J17/2,$M17,TRUE)-_xlfn.NORM.DIST(AND(DY$6&gt;=$F17,DY$6&lt;=$H17)*(DX$6-$F17+1),$J17/2,$M17,TRUE))/(1-2*_xlfn.NORM.DIST(0,$J17/2,$M17,TRUE))*$D17+($K17="Steady Growth")*(AND(DY$6&gt;=$F17,DY$6&lt;=$H17)*((DY$6-$F17+1)/($J17*($J17+1)/2)*$D17))+($K17="custom")*CustCF!DS17</f>
        <v>0</v>
      </c>
      <c r="DZ17" s="95">
        <f>($K17="Bell Curve")*(_xlfn.NORM.DIST(AND(DZ$6&gt;=$F17,DZ$6&lt;=$H17)*(DZ$6-$F17+1),$J17/2,$M17,TRUE)-_xlfn.NORM.DIST(AND(DZ$6&gt;=$F17,DZ$6&lt;=$H17)*(DY$6-$F17+1),$J17/2,$M17,TRUE))/(1-2*_xlfn.NORM.DIST(0,$J17/2,$M17,TRUE))*$D17+($K17="Steady Growth")*(AND(DZ$6&gt;=$F17,DZ$6&lt;=$H17)*((DZ$6-$F17+1)/($J17*($J17+1)/2)*$D17))+($K17="custom")*CustCF!DT17</f>
        <v>0</v>
      </c>
      <c r="EA17" s="95">
        <f>($K17="Bell Curve")*(_xlfn.NORM.DIST(AND(EA$6&gt;=$F17,EA$6&lt;=$H17)*(EA$6-$F17+1),$J17/2,$M17,TRUE)-_xlfn.NORM.DIST(AND(EA$6&gt;=$F17,EA$6&lt;=$H17)*(DZ$6-$F17+1),$J17/2,$M17,TRUE))/(1-2*_xlfn.NORM.DIST(0,$J17/2,$M17,TRUE))*$D17+($K17="Steady Growth")*(AND(EA$6&gt;=$F17,EA$6&lt;=$H17)*((EA$6-$F17+1)/($J17*($J17+1)/2)*$D17))+($K17="custom")*CustCF!DU17</f>
        <v>0</v>
      </c>
      <c r="EB17" s="95">
        <f>($K17="Bell Curve")*(_xlfn.NORM.DIST(AND(EB$6&gt;=$F17,EB$6&lt;=$H17)*(EB$6-$F17+1),$J17/2,$M17,TRUE)-_xlfn.NORM.DIST(AND(EB$6&gt;=$F17,EB$6&lt;=$H17)*(EA$6-$F17+1),$J17/2,$M17,TRUE))/(1-2*_xlfn.NORM.DIST(0,$J17/2,$M17,TRUE))*$D17+($K17="Steady Growth")*(AND(EB$6&gt;=$F17,EB$6&lt;=$H17)*((EB$6-$F17+1)/($J17*($J17+1)/2)*$D17))+($K17="custom")*CustCF!DV17</f>
        <v>0</v>
      </c>
      <c r="EC17" s="95">
        <f>($K17="Bell Curve")*(_xlfn.NORM.DIST(AND(EC$6&gt;=$F17,EC$6&lt;=$H17)*(EC$6-$F17+1),$J17/2,$M17,TRUE)-_xlfn.NORM.DIST(AND(EC$6&gt;=$F17,EC$6&lt;=$H17)*(EB$6-$F17+1),$J17/2,$M17,TRUE))/(1-2*_xlfn.NORM.DIST(0,$J17/2,$M17,TRUE))*$D17+($K17="Steady Growth")*(AND(EC$6&gt;=$F17,EC$6&lt;=$H17)*((EC$6-$F17+1)/($J17*($J17+1)/2)*$D17))+($K17="custom")*CustCF!DW17</f>
        <v>0</v>
      </c>
      <c r="ED17" s="95">
        <f>($K17="Bell Curve")*(_xlfn.NORM.DIST(AND(ED$6&gt;=$F17,ED$6&lt;=$H17)*(ED$6-$F17+1),$J17/2,$M17,TRUE)-_xlfn.NORM.DIST(AND(ED$6&gt;=$F17,ED$6&lt;=$H17)*(EC$6-$F17+1),$J17/2,$M17,TRUE))/(1-2*_xlfn.NORM.DIST(0,$J17/2,$M17,TRUE))*$D17+($K17="Steady Growth")*(AND(ED$6&gt;=$F17,ED$6&lt;=$H17)*((ED$6-$F17+1)/($J17*($J17+1)/2)*$D17))+($K17="custom")*CustCF!DX17</f>
        <v>0</v>
      </c>
      <c r="EE17" s="95">
        <f>($K17="Bell Curve")*(_xlfn.NORM.DIST(AND(EE$6&gt;=$F17,EE$6&lt;=$H17)*(EE$6-$F17+1),$J17/2,$M17,TRUE)-_xlfn.NORM.DIST(AND(EE$6&gt;=$F17,EE$6&lt;=$H17)*(ED$6-$F17+1),$J17/2,$M17,TRUE))/(1-2*_xlfn.NORM.DIST(0,$J17/2,$M17,TRUE))*$D17+($K17="Steady Growth")*(AND(EE$6&gt;=$F17,EE$6&lt;=$H17)*((EE$6-$F17+1)/($J17*($J17+1)/2)*$D17))+($K17="custom")*CustCF!DY17</f>
        <v>0</v>
      </c>
      <c r="EF17" s="95">
        <f>($K17="Bell Curve")*(_xlfn.NORM.DIST(AND(EF$6&gt;=$F17,EF$6&lt;=$H17)*(EF$6-$F17+1),$J17/2,$M17,TRUE)-_xlfn.NORM.DIST(AND(EF$6&gt;=$F17,EF$6&lt;=$H17)*(EE$6-$F17+1),$J17/2,$M17,TRUE))/(1-2*_xlfn.NORM.DIST(0,$J17/2,$M17,TRUE))*$D17+($K17="Steady Growth")*(AND(EF$6&gt;=$F17,EF$6&lt;=$H17)*((EF$6-$F17+1)/($J17*($J17+1)/2)*$D17))+($K17="custom")*CustCF!DZ17</f>
        <v>0</v>
      </c>
      <c r="EG17" s="95">
        <f>($K17="Bell Curve")*(_xlfn.NORM.DIST(AND(EG$6&gt;=$F17,EG$6&lt;=$H17)*(EG$6-$F17+1),$J17/2,$M17,TRUE)-_xlfn.NORM.DIST(AND(EG$6&gt;=$F17,EG$6&lt;=$H17)*(EF$6-$F17+1),$J17/2,$M17,TRUE))/(1-2*_xlfn.NORM.DIST(0,$J17/2,$M17,TRUE))*$D17+($K17="Steady Growth")*(AND(EG$6&gt;=$F17,EG$6&lt;=$H17)*((EG$6-$F17+1)/($J17*($J17+1)/2)*$D17))+($K17="custom")*CustCF!EA17</f>
        <v>0</v>
      </c>
      <c r="EH17" s="95">
        <f>($K17="Bell Curve")*(_xlfn.NORM.DIST(AND(EH$6&gt;=$F17,EH$6&lt;=$H17)*(EH$6-$F17+1),$J17/2,$M17,TRUE)-_xlfn.NORM.DIST(AND(EH$6&gt;=$F17,EH$6&lt;=$H17)*(EG$6-$F17+1),$J17/2,$M17,TRUE))/(1-2*_xlfn.NORM.DIST(0,$J17/2,$M17,TRUE))*$D17+($K17="Steady Growth")*(AND(EH$6&gt;=$F17,EH$6&lt;=$H17)*((EH$6-$F17+1)/($J17*($J17+1)/2)*$D17))+($K17="custom")*CustCF!EB17</f>
        <v>0</v>
      </c>
      <c r="EI17" s="95">
        <f>($K17="Bell Curve")*(_xlfn.NORM.DIST(AND(EI$6&gt;=$F17,EI$6&lt;=$H17)*(EI$6-$F17+1),$J17/2,$M17,TRUE)-_xlfn.NORM.DIST(AND(EI$6&gt;=$F17,EI$6&lt;=$H17)*(EH$6-$F17+1),$J17/2,$M17,TRUE))/(1-2*_xlfn.NORM.DIST(0,$J17/2,$M17,TRUE))*$D17+($K17="Steady Growth")*(AND(EI$6&gt;=$F17,EI$6&lt;=$H17)*((EI$6-$F17+1)/($J17*($J17+1)/2)*$D17))+($K17="custom")*CustCF!EC17</f>
        <v>0</v>
      </c>
      <c r="EJ17" s="95">
        <f>($K17="Bell Curve")*(_xlfn.NORM.DIST(AND(EJ$6&gt;=$F17,EJ$6&lt;=$H17)*(EJ$6-$F17+1),$J17/2,$M17,TRUE)-_xlfn.NORM.DIST(AND(EJ$6&gt;=$F17,EJ$6&lt;=$H17)*(EI$6-$F17+1),$J17/2,$M17,TRUE))/(1-2*_xlfn.NORM.DIST(0,$J17/2,$M17,TRUE))*$D17+($K17="Steady Growth")*(AND(EJ$6&gt;=$F17,EJ$6&lt;=$H17)*((EJ$6-$F17+1)/($J17*($J17+1)/2)*$D17))+($K17="custom")*CustCF!ED17</f>
        <v>0</v>
      </c>
      <c r="EK17" s="95">
        <f>($K17="Bell Curve")*(_xlfn.NORM.DIST(AND(EK$6&gt;=$F17,EK$6&lt;=$H17)*(EK$6-$F17+1),$J17/2,$M17,TRUE)-_xlfn.NORM.DIST(AND(EK$6&gt;=$F17,EK$6&lt;=$H17)*(EJ$6-$F17+1),$J17/2,$M17,TRUE))/(1-2*_xlfn.NORM.DIST(0,$J17/2,$M17,TRUE))*$D17+($K17="Steady Growth")*(AND(EK$6&gt;=$F17,EK$6&lt;=$H17)*((EK$6-$F17+1)/($J17*($J17+1)/2)*$D17))+($K17="custom")*CustCF!EE17</f>
        <v>0</v>
      </c>
      <c r="EL17" s="95">
        <f>($K17="Bell Curve")*(_xlfn.NORM.DIST(AND(EL$6&gt;=$F17,EL$6&lt;=$H17)*(EL$6-$F17+1),$J17/2,$M17,TRUE)-_xlfn.NORM.DIST(AND(EL$6&gt;=$F17,EL$6&lt;=$H17)*(EK$6-$F17+1),$J17/2,$M17,TRUE))/(1-2*_xlfn.NORM.DIST(0,$J17/2,$M17,TRUE))*$D17+($K17="Steady Growth")*(AND(EL$6&gt;=$F17,EL$6&lt;=$H17)*((EL$6-$F17+1)/($J17*($J17+1)/2)*$D17))+($K17="custom")*CustCF!EF17</f>
        <v>0</v>
      </c>
      <c r="EM17" s="95">
        <f>($K17="Bell Curve")*(_xlfn.NORM.DIST(AND(EM$6&gt;=$F17,EM$6&lt;=$H17)*(EM$6-$F17+1),$J17/2,$M17,TRUE)-_xlfn.NORM.DIST(AND(EM$6&gt;=$F17,EM$6&lt;=$H17)*(EL$6-$F17+1),$J17/2,$M17,TRUE))/(1-2*_xlfn.NORM.DIST(0,$J17/2,$M17,TRUE))*$D17+($K17="Steady Growth")*(AND(EM$6&gt;=$F17,EM$6&lt;=$H17)*((EM$6-$F17+1)/($J17*($J17+1)/2)*$D17))+($K17="custom")*CustCF!EG17</f>
        <v>0</v>
      </c>
      <c r="EN17" s="95">
        <f>($K17="Bell Curve")*(_xlfn.NORM.DIST(AND(EN$6&gt;=$F17,EN$6&lt;=$H17)*(EN$6-$F17+1),$J17/2,$M17,TRUE)-_xlfn.NORM.DIST(AND(EN$6&gt;=$F17,EN$6&lt;=$H17)*(EM$6-$F17+1),$J17/2,$M17,TRUE))/(1-2*_xlfn.NORM.DIST(0,$J17/2,$M17,TRUE))*$D17+($K17="Steady Growth")*(AND(EN$6&gt;=$F17,EN$6&lt;=$H17)*((EN$6-$F17+1)/($J17*($J17+1)/2)*$D17))+($K17="custom")*CustCF!EH17</f>
        <v>0</v>
      </c>
      <c r="EO17" s="95">
        <f>($K17="Bell Curve")*(_xlfn.NORM.DIST(AND(EO$6&gt;=$F17,EO$6&lt;=$H17)*(EO$6-$F17+1),$J17/2,$M17,TRUE)-_xlfn.NORM.DIST(AND(EO$6&gt;=$F17,EO$6&lt;=$H17)*(EN$6-$F17+1),$J17/2,$M17,TRUE))/(1-2*_xlfn.NORM.DIST(0,$J17/2,$M17,TRUE))*$D17+($K17="Steady Growth")*(AND(EO$6&gt;=$F17,EO$6&lt;=$H17)*((EO$6-$F17+1)/($J17*($J17+1)/2)*$D17))+($K17="custom")*CustCF!EI17</f>
        <v>0</v>
      </c>
      <c r="EP17" s="95">
        <f>($K17="Bell Curve")*(_xlfn.NORM.DIST(AND(EP$6&gt;=$F17,EP$6&lt;=$H17)*(EP$6-$F17+1),$J17/2,$M17,TRUE)-_xlfn.NORM.DIST(AND(EP$6&gt;=$F17,EP$6&lt;=$H17)*(EO$6-$F17+1),$J17/2,$M17,TRUE))/(1-2*_xlfn.NORM.DIST(0,$J17/2,$M17,TRUE))*$D17+($K17="Steady Growth")*(AND(EP$6&gt;=$F17,EP$6&lt;=$H17)*((EP$6-$F17+1)/($J17*($J17+1)/2)*$D17))+($K17="custom")*CustCF!EJ17</f>
        <v>0</v>
      </c>
      <c r="EQ17" s="95">
        <f>($K17="Bell Curve")*(_xlfn.NORM.DIST(AND(EQ$6&gt;=$F17,EQ$6&lt;=$H17)*(EQ$6-$F17+1),$J17/2,$M17,TRUE)-_xlfn.NORM.DIST(AND(EQ$6&gt;=$F17,EQ$6&lt;=$H17)*(EP$6-$F17+1),$J17/2,$M17,TRUE))/(1-2*_xlfn.NORM.DIST(0,$J17/2,$M17,TRUE))*$D17+($K17="Steady Growth")*(AND(EQ$6&gt;=$F17,EQ$6&lt;=$H17)*((EQ$6-$F17+1)/($J17*($J17+1)/2)*$D17))+($K17="custom")*CustCF!EK17</f>
        <v>0</v>
      </c>
      <c r="ER17" s="95">
        <f>($K17="Bell Curve")*(_xlfn.NORM.DIST(AND(ER$6&gt;=$F17,ER$6&lt;=$H17)*(ER$6-$F17+1),$J17/2,$M17,TRUE)-_xlfn.NORM.DIST(AND(ER$6&gt;=$F17,ER$6&lt;=$H17)*(EQ$6-$F17+1),$J17/2,$M17,TRUE))/(1-2*_xlfn.NORM.DIST(0,$J17/2,$M17,TRUE))*$D17+($K17="Steady Growth")*(AND(ER$6&gt;=$F17,ER$6&lt;=$H17)*((ER$6-$F17+1)/($J17*($J17+1)/2)*$D17))+($K17="custom")*CustCF!EL17</f>
        <v>0</v>
      </c>
      <c r="ES17" s="95">
        <f>($K17="Bell Curve")*(_xlfn.NORM.DIST(AND(ES$6&gt;=$F17,ES$6&lt;=$H17)*(ES$6-$F17+1),$J17/2,$M17,TRUE)-_xlfn.NORM.DIST(AND(ES$6&gt;=$F17,ES$6&lt;=$H17)*(ER$6-$F17+1),$J17/2,$M17,TRUE))/(1-2*_xlfn.NORM.DIST(0,$J17/2,$M17,TRUE))*$D17+($K17="Steady Growth")*(AND(ES$6&gt;=$F17,ES$6&lt;=$H17)*((ES$6-$F17+1)/($J17*($J17+1)/2)*$D17))+($K17="custom")*CustCF!EM17</f>
        <v>0</v>
      </c>
      <c r="ET17" s="95">
        <f>($K17="Bell Curve")*(_xlfn.NORM.DIST(AND(ET$6&gt;=$F17,ET$6&lt;=$H17)*(ET$6-$F17+1),$J17/2,$M17,TRUE)-_xlfn.NORM.DIST(AND(ET$6&gt;=$F17,ET$6&lt;=$H17)*(ES$6-$F17+1),$J17/2,$M17,TRUE))/(1-2*_xlfn.NORM.DIST(0,$J17/2,$M17,TRUE))*$D17+($K17="Steady Growth")*(AND(ET$6&gt;=$F17,ET$6&lt;=$H17)*((ET$6-$F17+1)/($J17*($J17+1)/2)*$D17))+($K17="custom")*CustCF!EN17</f>
        <v>0</v>
      </c>
      <c r="EU17" s="95">
        <f>($K17="Bell Curve")*(_xlfn.NORM.DIST(AND(EU$6&gt;=$F17,EU$6&lt;=$H17)*(EU$6-$F17+1),$J17/2,$M17,TRUE)-_xlfn.NORM.DIST(AND(EU$6&gt;=$F17,EU$6&lt;=$H17)*(ET$6-$F17+1),$J17/2,$M17,TRUE))/(1-2*_xlfn.NORM.DIST(0,$J17/2,$M17,TRUE))*$D17+($K17="Steady Growth")*(AND(EU$6&gt;=$F17,EU$6&lt;=$H17)*((EU$6-$F17+1)/($J17*($J17+1)/2)*$D17))+($K17="custom")*CustCF!EO17</f>
        <v>0</v>
      </c>
      <c r="EV17" s="95">
        <f>($K17="Bell Curve")*(_xlfn.NORM.DIST(AND(EV$6&gt;=$F17,EV$6&lt;=$H17)*(EV$6-$F17+1),$J17/2,$M17,TRUE)-_xlfn.NORM.DIST(AND(EV$6&gt;=$F17,EV$6&lt;=$H17)*(EU$6-$F17+1),$J17/2,$M17,TRUE))/(1-2*_xlfn.NORM.DIST(0,$J17/2,$M17,TRUE))*$D17+($K17="Steady Growth")*(AND(EV$6&gt;=$F17,EV$6&lt;=$H17)*((EV$6-$F17+1)/($J17*($J17+1)/2)*$D17))+($K17="custom")*CustCF!EP17</f>
        <v>0</v>
      </c>
      <c r="EW17" s="95">
        <f>($K17="Bell Curve")*(_xlfn.NORM.DIST(AND(EW$6&gt;=$F17,EW$6&lt;=$H17)*(EW$6-$F17+1),$J17/2,$M17,TRUE)-_xlfn.NORM.DIST(AND(EW$6&gt;=$F17,EW$6&lt;=$H17)*(EV$6-$F17+1),$J17/2,$M17,TRUE))/(1-2*_xlfn.NORM.DIST(0,$J17/2,$M17,TRUE))*$D17+($K17="Steady Growth")*(AND(EW$6&gt;=$F17,EW$6&lt;=$H17)*((EW$6-$F17+1)/($J17*($J17+1)/2)*$D17))+($K17="custom")*CustCF!EQ17</f>
        <v>0</v>
      </c>
      <c r="EX17" s="95">
        <f>($K17="Bell Curve")*(_xlfn.NORM.DIST(AND(EX$6&gt;=$F17,EX$6&lt;=$H17)*(EX$6-$F17+1),$J17/2,$M17,TRUE)-_xlfn.NORM.DIST(AND(EX$6&gt;=$F17,EX$6&lt;=$H17)*(EW$6-$F17+1),$J17/2,$M17,TRUE))/(1-2*_xlfn.NORM.DIST(0,$J17/2,$M17,TRUE))*$D17+($K17="Steady Growth")*(AND(EX$6&gt;=$F17,EX$6&lt;=$H17)*((EX$6-$F17+1)/($J17*($J17+1)/2)*$D17))+($K17="custom")*CustCF!ER17</f>
        <v>0</v>
      </c>
      <c r="EY17" s="95">
        <f>($K17="Bell Curve")*(_xlfn.NORM.DIST(AND(EY$6&gt;=$F17,EY$6&lt;=$H17)*(EY$6-$F17+1),$J17/2,$M17,TRUE)-_xlfn.NORM.DIST(AND(EY$6&gt;=$F17,EY$6&lt;=$H17)*(EX$6-$F17+1),$J17/2,$M17,TRUE))/(1-2*_xlfn.NORM.DIST(0,$J17/2,$M17,TRUE))*$D17+($K17="Steady Growth")*(AND(EY$6&gt;=$F17,EY$6&lt;=$H17)*((EY$6-$F17+1)/($J17*($J17+1)/2)*$D17))+($K17="custom")*CustCF!ES17</f>
        <v>0</v>
      </c>
      <c r="EZ17" s="95">
        <f>($K17="Bell Curve")*(_xlfn.NORM.DIST(AND(EZ$6&gt;=$F17,EZ$6&lt;=$H17)*(EZ$6-$F17+1),$J17/2,$M17,TRUE)-_xlfn.NORM.DIST(AND(EZ$6&gt;=$F17,EZ$6&lt;=$H17)*(EY$6-$F17+1),$J17/2,$M17,TRUE))/(1-2*_xlfn.NORM.DIST(0,$J17/2,$M17,TRUE))*$D17+($K17="Steady Growth")*(AND(EZ$6&gt;=$F17,EZ$6&lt;=$H17)*((EZ$6-$F17+1)/($J17*($J17+1)/2)*$D17))+($K17="custom")*CustCF!ET17</f>
        <v>0</v>
      </c>
      <c r="FA17" s="95">
        <f>($K17="Bell Curve")*(_xlfn.NORM.DIST(AND(FA$6&gt;=$F17,FA$6&lt;=$H17)*(FA$6-$F17+1),$J17/2,$M17,TRUE)-_xlfn.NORM.DIST(AND(FA$6&gt;=$F17,FA$6&lt;=$H17)*(EZ$6-$F17+1),$J17/2,$M17,TRUE))/(1-2*_xlfn.NORM.DIST(0,$J17/2,$M17,TRUE))*$D17+($K17="Steady Growth")*(AND(FA$6&gt;=$F17,FA$6&lt;=$H17)*((FA$6-$F17+1)/($J17*($J17+1)/2)*$D17))+($K17="custom")*CustCF!EU17</f>
        <v>0</v>
      </c>
      <c r="FB17" s="95">
        <f>($K17="Bell Curve")*(_xlfn.NORM.DIST(AND(FB$6&gt;=$F17,FB$6&lt;=$H17)*(FB$6-$F17+1),$J17/2,$M17,TRUE)-_xlfn.NORM.DIST(AND(FB$6&gt;=$F17,FB$6&lt;=$H17)*(FA$6-$F17+1),$J17/2,$M17,TRUE))/(1-2*_xlfn.NORM.DIST(0,$J17/2,$M17,TRUE))*$D17+($K17="Steady Growth")*(AND(FB$6&gt;=$F17,FB$6&lt;=$H17)*((FB$6-$F17+1)/($J17*($J17+1)/2)*$D17))+($K17="custom")*CustCF!EV17</f>
        <v>0</v>
      </c>
      <c r="FC17" s="95">
        <f>($K17="Bell Curve")*(_xlfn.NORM.DIST(AND(FC$6&gt;=$F17,FC$6&lt;=$H17)*(FC$6-$F17+1),$J17/2,$M17,TRUE)-_xlfn.NORM.DIST(AND(FC$6&gt;=$F17,FC$6&lt;=$H17)*(FB$6-$F17+1),$J17/2,$M17,TRUE))/(1-2*_xlfn.NORM.DIST(0,$J17/2,$M17,TRUE))*$D17+($K17="Steady Growth")*(AND(FC$6&gt;=$F17,FC$6&lt;=$H17)*((FC$6-$F17+1)/($J17*($J17+1)/2)*$D17))+($K17="custom")*CustCF!EW17</f>
        <v>0</v>
      </c>
      <c r="FD17" s="95">
        <f>($K17="Bell Curve")*(_xlfn.NORM.DIST(AND(FD$6&gt;=$F17,FD$6&lt;=$H17)*(FD$6-$F17+1),$J17/2,$M17,TRUE)-_xlfn.NORM.DIST(AND(FD$6&gt;=$F17,FD$6&lt;=$H17)*(FC$6-$F17+1),$J17/2,$M17,TRUE))/(1-2*_xlfn.NORM.DIST(0,$J17/2,$M17,TRUE))*$D17+($K17="Steady Growth")*(AND(FD$6&gt;=$F17,FD$6&lt;=$H17)*((FD$6-$F17+1)/($J17*($J17+1)/2)*$D17))+($K17="custom")*CustCF!EX17</f>
        <v>0</v>
      </c>
      <c r="FE17" s="95">
        <f>($K17="Bell Curve")*(_xlfn.NORM.DIST(AND(FE$6&gt;=$F17,FE$6&lt;=$H17)*(FE$6-$F17+1),$J17/2,$M17,TRUE)-_xlfn.NORM.DIST(AND(FE$6&gt;=$F17,FE$6&lt;=$H17)*(FD$6-$F17+1),$J17/2,$M17,TRUE))/(1-2*_xlfn.NORM.DIST(0,$J17/2,$M17,TRUE))*$D17+($K17="Steady Growth")*(AND(FE$6&gt;=$F17,FE$6&lt;=$H17)*((FE$6-$F17+1)/($J17*($J17+1)/2)*$D17))+($K17="custom")*CustCF!EY17</f>
        <v>0</v>
      </c>
      <c r="FF17" s="95">
        <f>($K17="Bell Curve")*(_xlfn.NORM.DIST(AND(FF$6&gt;=$F17,FF$6&lt;=$H17)*(FF$6-$F17+1),$J17/2,$M17,TRUE)-_xlfn.NORM.DIST(AND(FF$6&gt;=$F17,FF$6&lt;=$H17)*(FE$6-$F17+1),$J17/2,$M17,TRUE))/(1-2*_xlfn.NORM.DIST(0,$J17/2,$M17,TRUE))*$D17+($K17="Steady Growth")*(AND(FF$6&gt;=$F17,FF$6&lt;=$H17)*((FF$6-$F17+1)/($J17*($J17+1)/2)*$D17))+($K17="custom")*CustCF!EZ17</f>
        <v>0</v>
      </c>
      <c r="FG17" s="95">
        <f>($K17="Bell Curve")*(_xlfn.NORM.DIST(AND(FG$6&gt;=$F17,FG$6&lt;=$H17)*(FG$6-$F17+1),$J17/2,$M17,TRUE)-_xlfn.NORM.DIST(AND(FG$6&gt;=$F17,FG$6&lt;=$H17)*(FF$6-$F17+1),$J17/2,$M17,TRUE))/(1-2*_xlfn.NORM.DIST(0,$J17/2,$M17,TRUE))*$D17+($K17="Steady Growth")*(AND(FG$6&gt;=$F17,FG$6&lt;=$H17)*((FG$6-$F17+1)/($J17*($J17+1)/2)*$D17))+($K17="custom")*CustCF!FA17</f>
        <v>0</v>
      </c>
      <c r="FH17" s="95">
        <f>($K17="Bell Curve")*(_xlfn.NORM.DIST(AND(FH$6&gt;=$F17,FH$6&lt;=$H17)*(FH$6-$F17+1),$J17/2,$M17,TRUE)-_xlfn.NORM.DIST(AND(FH$6&gt;=$F17,FH$6&lt;=$H17)*(FG$6-$F17+1),$J17/2,$M17,TRUE))/(1-2*_xlfn.NORM.DIST(0,$J17/2,$M17,TRUE))*$D17+($K17="Steady Growth")*(AND(FH$6&gt;=$F17,FH$6&lt;=$H17)*((FH$6-$F17+1)/($J17*($J17+1)/2)*$D17))+($K17="custom")*CustCF!FB17</f>
        <v>0</v>
      </c>
      <c r="FI17" s="95">
        <f>($K17="Bell Curve")*(_xlfn.NORM.DIST(AND(FI$6&gt;=$F17,FI$6&lt;=$H17)*(FI$6-$F17+1),$J17/2,$M17,TRUE)-_xlfn.NORM.DIST(AND(FI$6&gt;=$F17,FI$6&lt;=$H17)*(FH$6-$F17+1),$J17/2,$M17,TRUE))/(1-2*_xlfn.NORM.DIST(0,$J17/2,$M17,TRUE))*$D17+($K17="Steady Growth")*(AND(FI$6&gt;=$F17,FI$6&lt;=$H17)*((FI$6-$F17+1)/($J17*($J17+1)/2)*$D17))+($K17="custom")*CustCF!FC17</f>
        <v>0</v>
      </c>
      <c r="FJ17" s="95">
        <f>($K17="Bell Curve")*(_xlfn.NORM.DIST(AND(FJ$6&gt;=$F17,FJ$6&lt;=$H17)*(FJ$6-$F17+1),$J17/2,$M17,TRUE)-_xlfn.NORM.DIST(AND(FJ$6&gt;=$F17,FJ$6&lt;=$H17)*(FI$6-$F17+1),$J17/2,$M17,TRUE))/(1-2*_xlfn.NORM.DIST(0,$J17/2,$M17,TRUE))*$D17+($K17="Steady Growth")*(AND(FJ$6&gt;=$F17,FJ$6&lt;=$H17)*((FJ$6-$F17+1)/($J17*($J17+1)/2)*$D17))+($K17="custom")*CustCF!FD17</f>
        <v>0</v>
      </c>
      <c r="FK17" s="95">
        <f>($K17="Bell Curve")*(_xlfn.NORM.DIST(AND(FK$6&gt;=$F17,FK$6&lt;=$H17)*(FK$6-$F17+1),$J17/2,$M17,TRUE)-_xlfn.NORM.DIST(AND(FK$6&gt;=$F17,FK$6&lt;=$H17)*(FJ$6-$F17+1),$J17/2,$M17,TRUE))/(1-2*_xlfn.NORM.DIST(0,$J17/2,$M17,TRUE))*$D17+($K17="Steady Growth")*(AND(FK$6&gt;=$F17,FK$6&lt;=$H17)*((FK$6-$F17+1)/($J17*($J17+1)/2)*$D17))+($K17="custom")*CustCF!FE17</f>
        <v>0</v>
      </c>
      <c r="FL17" s="95">
        <f>($K17="Bell Curve")*(_xlfn.NORM.DIST(AND(FL$6&gt;=$F17,FL$6&lt;=$H17)*(FL$6-$F17+1),$J17/2,$M17,TRUE)-_xlfn.NORM.DIST(AND(FL$6&gt;=$F17,FL$6&lt;=$H17)*(FK$6-$F17+1),$J17/2,$M17,TRUE))/(1-2*_xlfn.NORM.DIST(0,$J17/2,$M17,TRUE))*$D17+($K17="Steady Growth")*(AND(FL$6&gt;=$F17,FL$6&lt;=$H17)*((FL$6-$F17+1)/($J17*($J17+1)/2)*$D17))+($K17="custom")*CustCF!FF17</f>
        <v>0</v>
      </c>
      <c r="FM17" s="95">
        <f>($K17="Bell Curve")*(_xlfn.NORM.DIST(AND(FM$6&gt;=$F17,FM$6&lt;=$H17)*(FM$6-$F17+1),$J17/2,$M17,TRUE)-_xlfn.NORM.DIST(AND(FM$6&gt;=$F17,FM$6&lt;=$H17)*(FL$6-$F17+1),$J17/2,$M17,TRUE))/(1-2*_xlfn.NORM.DIST(0,$J17/2,$M17,TRUE))*$D17+($K17="Steady Growth")*(AND(FM$6&gt;=$F17,FM$6&lt;=$H17)*((FM$6-$F17+1)/($J17*($J17+1)/2)*$D17))+($K17="custom")*CustCF!FG17</f>
        <v>0</v>
      </c>
      <c r="FN17" s="95">
        <f>($K17="Bell Curve")*(_xlfn.NORM.DIST(AND(FN$6&gt;=$F17,FN$6&lt;=$H17)*(FN$6-$F17+1),$J17/2,$M17,TRUE)-_xlfn.NORM.DIST(AND(FN$6&gt;=$F17,FN$6&lt;=$H17)*(FM$6-$F17+1),$J17/2,$M17,TRUE))/(1-2*_xlfn.NORM.DIST(0,$J17/2,$M17,TRUE))*$D17+($K17="Steady Growth")*(AND(FN$6&gt;=$F17,FN$6&lt;=$H17)*((FN$6-$F17+1)/($J17*($J17+1)/2)*$D17))+($K17="custom")*CustCF!FH17</f>
        <v>0</v>
      </c>
      <c r="FO17" s="95">
        <f>($K17="Bell Curve")*(_xlfn.NORM.DIST(AND(FO$6&gt;=$F17,FO$6&lt;=$H17)*(FO$6-$F17+1),$J17/2,$M17,TRUE)-_xlfn.NORM.DIST(AND(FO$6&gt;=$F17,FO$6&lt;=$H17)*(FN$6-$F17+1),$J17/2,$M17,TRUE))/(1-2*_xlfn.NORM.DIST(0,$J17/2,$M17,TRUE))*$D17+($K17="Steady Growth")*(AND(FO$6&gt;=$F17,FO$6&lt;=$H17)*((FO$6-$F17+1)/($J17*($J17+1)/2)*$D17))+($K17="custom")*CustCF!FI17</f>
        <v>0</v>
      </c>
      <c r="FP17" s="95">
        <f>($K17="Bell Curve")*(_xlfn.NORM.DIST(AND(FP$6&gt;=$F17,FP$6&lt;=$H17)*(FP$6-$F17+1),$J17/2,$M17,TRUE)-_xlfn.NORM.DIST(AND(FP$6&gt;=$F17,FP$6&lt;=$H17)*(FO$6-$F17+1),$J17/2,$M17,TRUE))/(1-2*_xlfn.NORM.DIST(0,$J17/2,$M17,TRUE))*$D17+($K17="Steady Growth")*(AND(FP$6&gt;=$F17,FP$6&lt;=$H17)*((FP$6-$F17+1)/($J17*($J17+1)/2)*$D17))+($K17="custom")*CustCF!FJ17</f>
        <v>0</v>
      </c>
      <c r="FQ17" s="95">
        <f>($K17="Bell Curve")*(_xlfn.NORM.DIST(AND(FQ$6&gt;=$F17,FQ$6&lt;=$H17)*(FQ$6-$F17+1),$J17/2,$M17,TRUE)-_xlfn.NORM.DIST(AND(FQ$6&gt;=$F17,FQ$6&lt;=$H17)*(FP$6-$F17+1),$J17/2,$M17,TRUE))/(1-2*_xlfn.NORM.DIST(0,$J17/2,$M17,TRUE))*$D17+($K17="Steady Growth")*(AND(FQ$6&gt;=$F17,FQ$6&lt;=$H17)*((FQ$6-$F17+1)/($J17*($J17+1)/2)*$D17))+($K17="custom")*CustCF!FK17</f>
        <v>0</v>
      </c>
      <c r="FR17" s="95">
        <f>($K17="Bell Curve")*(_xlfn.NORM.DIST(AND(FR$6&gt;=$F17,FR$6&lt;=$H17)*(FR$6-$F17+1),$J17/2,$M17,TRUE)-_xlfn.NORM.DIST(AND(FR$6&gt;=$F17,FR$6&lt;=$H17)*(FQ$6-$F17+1),$J17/2,$M17,TRUE))/(1-2*_xlfn.NORM.DIST(0,$J17/2,$M17,TRUE))*$D17+($K17="Steady Growth")*(AND(FR$6&gt;=$F17,FR$6&lt;=$H17)*((FR$6-$F17+1)/($J17*($J17+1)/2)*$D17))+($K17="custom")*CustCF!FL17</f>
        <v>0</v>
      </c>
      <c r="FS17" s="95">
        <f>($K17="Bell Curve")*(_xlfn.NORM.DIST(AND(FS$6&gt;=$F17,FS$6&lt;=$H17)*(FS$6-$F17+1),$J17/2,$M17,TRUE)-_xlfn.NORM.DIST(AND(FS$6&gt;=$F17,FS$6&lt;=$H17)*(FR$6-$F17+1),$J17/2,$M17,TRUE))/(1-2*_xlfn.NORM.DIST(0,$J17/2,$M17,TRUE))*$D17+($K17="Steady Growth")*(AND(FS$6&gt;=$F17,FS$6&lt;=$H17)*((FS$6-$F17+1)/($J17*($J17+1)/2)*$D17))+($K17="custom")*CustCF!FM17</f>
        <v>0</v>
      </c>
      <c r="FT17" s="95">
        <f>($K17="Bell Curve")*(_xlfn.NORM.DIST(AND(FT$6&gt;=$F17,FT$6&lt;=$H17)*(FT$6-$F17+1),$J17/2,$M17,TRUE)-_xlfn.NORM.DIST(AND(FT$6&gt;=$F17,FT$6&lt;=$H17)*(FS$6-$F17+1),$J17/2,$M17,TRUE))/(1-2*_xlfn.NORM.DIST(0,$J17/2,$M17,TRUE))*$D17+($K17="Steady Growth")*(AND(FT$6&gt;=$F17,FT$6&lt;=$H17)*((FT$6-$F17+1)/($J17*($J17+1)/2)*$D17))+($K17="custom")*CustCF!FN17</f>
        <v>0</v>
      </c>
      <c r="FU17" s="95">
        <f>($K17="Bell Curve")*(_xlfn.NORM.DIST(AND(FU$6&gt;=$F17,FU$6&lt;=$H17)*(FU$6-$F17+1),$J17/2,$M17,TRUE)-_xlfn.NORM.DIST(AND(FU$6&gt;=$F17,FU$6&lt;=$H17)*(FT$6-$F17+1),$J17/2,$M17,TRUE))/(1-2*_xlfn.NORM.DIST(0,$J17/2,$M17,TRUE))*$D17+($K17="Steady Growth")*(AND(FU$6&gt;=$F17,FU$6&lt;=$H17)*((FU$6-$F17+1)/($J17*($J17+1)/2)*$D17))+($K17="custom")*CustCF!FO17</f>
        <v>0</v>
      </c>
      <c r="FV17" s="95">
        <f>($K17="Bell Curve")*(_xlfn.NORM.DIST(AND(FV$6&gt;=$F17,FV$6&lt;=$H17)*(FV$6-$F17+1),$J17/2,$M17,TRUE)-_xlfn.NORM.DIST(AND(FV$6&gt;=$F17,FV$6&lt;=$H17)*(FU$6-$F17+1),$J17/2,$M17,TRUE))/(1-2*_xlfn.NORM.DIST(0,$J17/2,$M17,TRUE))*$D17+($K17="Steady Growth")*(AND(FV$6&gt;=$F17,FV$6&lt;=$H17)*((FV$6-$F17+1)/($J17*($J17+1)/2)*$D17))+($K17="custom")*CustCF!FP17</f>
        <v>0</v>
      </c>
      <c r="FW17" s="95">
        <f>($K17="Bell Curve")*(_xlfn.NORM.DIST(AND(FW$6&gt;=$F17,FW$6&lt;=$H17)*(FW$6-$F17+1),$J17/2,$M17,TRUE)-_xlfn.NORM.DIST(AND(FW$6&gt;=$F17,FW$6&lt;=$H17)*(FV$6-$F17+1),$J17/2,$M17,TRUE))/(1-2*_xlfn.NORM.DIST(0,$J17/2,$M17,TRUE))*$D17+($K17="Steady Growth")*(AND(FW$6&gt;=$F17,FW$6&lt;=$H17)*((FW$6-$F17+1)/($J17*($J17+1)/2)*$D17))+($K17="custom")*CustCF!FQ17</f>
        <v>0</v>
      </c>
      <c r="FX17" s="95">
        <f>($K17="Bell Curve")*(_xlfn.NORM.DIST(AND(FX$6&gt;=$F17,FX$6&lt;=$H17)*(FX$6-$F17+1),$J17/2,$M17,TRUE)-_xlfn.NORM.DIST(AND(FX$6&gt;=$F17,FX$6&lt;=$H17)*(FW$6-$F17+1),$J17/2,$M17,TRUE))/(1-2*_xlfn.NORM.DIST(0,$J17/2,$M17,TRUE))*$D17+($K17="Steady Growth")*(AND(FX$6&gt;=$F17,FX$6&lt;=$H17)*((FX$6-$F17+1)/($J17*($J17+1)/2)*$D17))+($K17="custom")*CustCF!FR17</f>
        <v>0</v>
      </c>
      <c r="FY17" s="95">
        <f>($K17="Bell Curve")*(_xlfn.NORM.DIST(AND(FY$6&gt;=$F17,FY$6&lt;=$H17)*(FY$6-$F17+1),$J17/2,$M17,TRUE)-_xlfn.NORM.DIST(AND(FY$6&gt;=$F17,FY$6&lt;=$H17)*(FX$6-$F17+1),$J17/2,$M17,TRUE))/(1-2*_xlfn.NORM.DIST(0,$J17/2,$M17,TRUE))*$D17+($K17="Steady Growth")*(AND(FY$6&gt;=$F17,FY$6&lt;=$H17)*((FY$6-$F17+1)/($J17*($J17+1)/2)*$D17))+($K17="custom")*CustCF!FS17</f>
        <v>0</v>
      </c>
      <c r="FZ17" s="95">
        <f>($K17="Bell Curve")*(_xlfn.NORM.DIST(AND(FZ$6&gt;=$F17,FZ$6&lt;=$H17)*(FZ$6-$F17+1),$J17/2,$M17,TRUE)-_xlfn.NORM.DIST(AND(FZ$6&gt;=$F17,FZ$6&lt;=$H17)*(FY$6-$F17+1),$J17/2,$M17,TRUE))/(1-2*_xlfn.NORM.DIST(0,$J17/2,$M17,TRUE))*$D17+($K17="Steady Growth")*(AND(FZ$6&gt;=$F17,FZ$6&lt;=$H17)*((FZ$6-$F17+1)/($J17*($J17+1)/2)*$D17))+($K17="custom")*CustCF!FT17</f>
        <v>0</v>
      </c>
      <c r="GA17" s="95">
        <f>($K17="Bell Curve")*(_xlfn.NORM.DIST(AND(GA$6&gt;=$F17,GA$6&lt;=$H17)*(GA$6-$F17+1),$J17/2,$M17,TRUE)-_xlfn.NORM.DIST(AND(GA$6&gt;=$F17,GA$6&lt;=$H17)*(FZ$6-$F17+1),$J17/2,$M17,TRUE))/(1-2*_xlfn.NORM.DIST(0,$J17/2,$M17,TRUE))*$D17+($K17="Steady Growth")*(AND(GA$6&gt;=$F17,GA$6&lt;=$H17)*((GA$6-$F17+1)/($J17*($J17+1)/2)*$D17))+($K17="custom")*CustCF!FU17</f>
        <v>0</v>
      </c>
      <c r="GB17" s="95">
        <f>($K17="Bell Curve")*(_xlfn.NORM.DIST(AND(GB$6&gt;=$F17,GB$6&lt;=$H17)*(GB$6-$F17+1),$J17/2,$M17,TRUE)-_xlfn.NORM.DIST(AND(GB$6&gt;=$F17,GB$6&lt;=$H17)*(GA$6-$F17+1),$J17/2,$M17,TRUE))/(1-2*_xlfn.NORM.DIST(0,$J17/2,$M17,TRUE))*$D17+($K17="Steady Growth")*(AND(GB$6&gt;=$F17,GB$6&lt;=$H17)*((GB$6-$F17+1)/($J17*($J17+1)/2)*$D17))+($K17="custom")*CustCF!FV17</f>
        <v>0</v>
      </c>
      <c r="GC17" s="95">
        <f>($K17="Bell Curve")*(_xlfn.NORM.DIST(AND(GC$6&gt;=$F17,GC$6&lt;=$H17)*(GC$6-$F17+1),$J17/2,$M17,TRUE)-_xlfn.NORM.DIST(AND(GC$6&gt;=$F17,GC$6&lt;=$H17)*(GB$6-$F17+1),$J17/2,$M17,TRUE))/(1-2*_xlfn.NORM.DIST(0,$J17/2,$M17,TRUE))*$D17+($K17="Steady Growth")*(AND(GC$6&gt;=$F17,GC$6&lt;=$H17)*((GC$6-$F17+1)/($J17*($J17+1)/2)*$D17))+($K17="custom")*CustCF!FW17</f>
        <v>0</v>
      </c>
      <c r="GD17" s="95">
        <f>($K17="Bell Curve")*(_xlfn.NORM.DIST(AND(GD$6&gt;=$F17,GD$6&lt;=$H17)*(GD$6-$F17+1),$J17/2,$M17,TRUE)-_xlfn.NORM.DIST(AND(GD$6&gt;=$F17,GD$6&lt;=$H17)*(GC$6-$F17+1),$J17/2,$M17,TRUE))/(1-2*_xlfn.NORM.DIST(0,$J17/2,$M17,TRUE))*$D17+($K17="Steady Growth")*(AND(GD$6&gt;=$F17,GD$6&lt;=$H17)*((GD$6-$F17+1)/($J17*($J17+1)/2)*$D17))+($K17="custom")*CustCF!FX17</f>
        <v>0</v>
      </c>
      <c r="GE17" s="95">
        <f>($K17="Bell Curve")*(_xlfn.NORM.DIST(AND(GE$6&gt;=$F17,GE$6&lt;=$H17)*(GE$6-$F17+1),$J17/2,$M17,TRUE)-_xlfn.NORM.DIST(AND(GE$6&gt;=$F17,GE$6&lt;=$H17)*(GD$6-$F17+1),$J17/2,$M17,TRUE))/(1-2*_xlfn.NORM.DIST(0,$J17/2,$M17,TRUE))*$D17+($K17="Steady Growth")*(AND(GE$6&gt;=$F17,GE$6&lt;=$H17)*((GE$6-$F17+1)/($J17*($J17+1)/2)*$D17))+($K17="custom")*CustCF!FY17</f>
        <v>0</v>
      </c>
      <c r="GF17" s="95">
        <f>($K17="Bell Curve")*(_xlfn.NORM.DIST(AND(GF$6&gt;=$F17,GF$6&lt;=$H17)*(GF$6-$F17+1),$J17/2,$M17,TRUE)-_xlfn.NORM.DIST(AND(GF$6&gt;=$F17,GF$6&lt;=$H17)*(GE$6-$F17+1),$J17/2,$M17,TRUE))/(1-2*_xlfn.NORM.DIST(0,$J17/2,$M17,TRUE))*$D17+($K17="Steady Growth")*(AND(GF$6&gt;=$F17,GF$6&lt;=$H17)*((GF$6-$F17+1)/($J17*($J17+1)/2)*$D17))+($K17="custom")*CustCF!FZ17</f>
        <v>0</v>
      </c>
      <c r="GG17" s="95">
        <f>($K17="Bell Curve")*(_xlfn.NORM.DIST(AND(GG$6&gt;=$F17,GG$6&lt;=$H17)*(GG$6-$F17+1),$J17/2,$M17,TRUE)-_xlfn.NORM.DIST(AND(GG$6&gt;=$F17,GG$6&lt;=$H17)*(GF$6-$F17+1),$J17/2,$M17,TRUE))/(1-2*_xlfn.NORM.DIST(0,$J17/2,$M17,TRUE))*$D17+($K17="Steady Growth")*(AND(GG$6&gt;=$F17,GG$6&lt;=$H17)*((GG$6-$F17+1)/($J17*($J17+1)/2)*$D17))+($K17="custom")*CustCF!GA17</f>
        <v>0</v>
      </c>
      <c r="GH17" s="95">
        <f>($K17="Bell Curve")*(_xlfn.NORM.DIST(AND(GH$6&gt;=$F17,GH$6&lt;=$H17)*(GH$6-$F17+1),$J17/2,$M17,TRUE)-_xlfn.NORM.DIST(AND(GH$6&gt;=$F17,GH$6&lt;=$H17)*(GG$6-$F17+1),$J17/2,$M17,TRUE))/(1-2*_xlfn.NORM.DIST(0,$J17/2,$M17,TRUE))*$D17+($K17="Steady Growth")*(AND(GH$6&gt;=$F17,GH$6&lt;=$H17)*((GH$6-$F17+1)/($J17*($J17+1)/2)*$D17))+($K17="custom")*CustCF!GB17</f>
        <v>0</v>
      </c>
      <c r="GI17" s="95">
        <f>($K17="Bell Curve")*(_xlfn.NORM.DIST(AND(GI$6&gt;=$F17,GI$6&lt;=$H17)*(GI$6-$F17+1),$J17/2,$M17,TRUE)-_xlfn.NORM.DIST(AND(GI$6&gt;=$F17,GI$6&lt;=$H17)*(GH$6-$F17+1),$J17/2,$M17,TRUE))/(1-2*_xlfn.NORM.DIST(0,$J17/2,$M17,TRUE))*$D17+($K17="Steady Growth")*(AND(GI$6&gt;=$F17,GI$6&lt;=$H17)*((GI$6-$F17+1)/($J17*($J17+1)/2)*$D17))+($K17="custom")*CustCF!GC17</f>
        <v>0</v>
      </c>
      <c r="GJ17" s="95">
        <f>($K17="Bell Curve")*(_xlfn.NORM.DIST(AND(GJ$6&gt;=$F17,GJ$6&lt;=$H17)*(GJ$6-$F17+1),$J17/2,$M17,TRUE)-_xlfn.NORM.DIST(AND(GJ$6&gt;=$F17,GJ$6&lt;=$H17)*(GI$6-$F17+1),$J17/2,$M17,TRUE))/(1-2*_xlfn.NORM.DIST(0,$J17/2,$M17,TRUE))*$D17+($K17="Steady Growth")*(AND(GJ$6&gt;=$F17,GJ$6&lt;=$H17)*((GJ$6-$F17+1)/($J17*($J17+1)/2)*$D17))+($K17="custom")*CustCF!GD17</f>
        <v>0</v>
      </c>
      <c r="GK17" s="95">
        <f>($K17="Bell Curve")*(_xlfn.NORM.DIST(AND(GK$6&gt;=$F17,GK$6&lt;=$H17)*(GK$6-$F17+1),$J17/2,$M17,TRUE)-_xlfn.NORM.DIST(AND(GK$6&gt;=$F17,GK$6&lt;=$H17)*(GJ$6-$F17+1),$J17/2,$M17,TRUE))/(1-2*_xlfn.NORM.DIST(0,$J17/2,$M17,TRUE))*$D17+($K17="Steady Growth")*(AND(GK$6&gt;=$F17,GK$6&lt;=$H17)*((GK$6-$F17+1)/($J17*($J17+1)/2)*$D17))+($K17="custom")*CustCF!GE17</f>
        <v>0</v>
      </c>
      <c r="GL17" s="95">
        <f>($K17="Bell Curve")*(_xlfn.NORM.DIST(AND(GL$6&gt;=$F17,GL$6&lt;=$H17)*(GL$6-$F17+1),$J17/2,$M17,TRUE)-_xlfn.NORM.DIST(AND(GL$6&gt;=$F17,GL$6&lt;=$H17)*(GK$6-$F17+1),$J17/2,$M17,TRUE))/(1-2*_xlfn.NORM.DIST(0,$J17/2,$M17,TRUE))*$D17+($K17="Steady Growth")*(AND(GL$6&gt;=$F17,GL$6&lt;=$H17)*((GL$6-$F17+1)/($J17*($J17+1)/2)*$D17))+($K17="custom")*CustCF!GF17</f>
        <v>0</v>
      </c>
      <c r="GM17" s="95">
        <f>($K17="Bell Curve")*(_xlfn.NORM.DIST(AND(GM$6&gt;=$F17,GM$6&lt;=$H17)*(GM$6-$F17+1),$J17/2,$M17,TRUE)-_xlfn.NORM.DIST(AND(GM$6&gt;=$F17,GM$6&lt;=$H17)*(GL$6-$F17+1),$J17/2,$M17,TRUE))/(1-2*_xlfn.NORM.DIST(0,$J17/2,$M17,TRUE))*$D17+($K17="Steady Growth")*(AND(GM$6&gt;=$F17,GM$6&lt;=$H17)*((GM$6-$F17+1)/($J17*($J17+1)/2)*$D17))+($K17="custom")*CustCF!GG17</f>
        <v>0</v>
      </c>
      <c r="GN17" s="268">
        <f>($K17="Bell Curve")*(_xlfn.NORM.DIST(AND(GN$6&gt;=$F17,GN$6&lt;=$H17)*(GN$6-$F17+1),$J17/2,$M17,TRUE)-_xlfn.NORM.DIST(AND(GN$6&gt;=$F17,GN$6&lt;=$H17)*(GM$6-$F17+1),$J17/2,$M17,TRUE))/(1-2*_xlfn.NORM.DIST(0,$J17/2,$M17,TRUE))*$D17+($K17="Steady Growth")*(AND(GN$6&gt;=$F17,GN$6&lt;=$H17)*((GN$6-$F17+1)/($J17*($J17+1)/2)*$D17))+($K17="custom")*CustCF!GH17</f>
        <v>0</v>
      </c>
      <c r="GO17" s="1"/>
      <c r="GP17" s="67"/>
    </row>
    <row r="18" spans="1:198" customFormat="1" hidden="1" outlineLevel="1" x14ac:dyDescent="0.75">
      <c r="A18" s="1"/>
      <c r="B18" s="1"/>
      <c r="C18" s="262">
        <f>Budget!P20</f>
        <v>0</v>
      </c>
      <c r="D18" s="19">
        <f>Budget!Q20</f>
        <v>0</v>
      </c>
      <c r="E18" s="19" t="str">
        <f t="shared" si="23"/>
        <v/>
      </c>
      <c r="F18" s="263">
        <v>0</v>
      </c>
      <c r="G18" s="257">
        <f>IF(L18="custom",CustCF!F18,INDEX($P$8:$GN$8,MATCH(F18,$P$6:$GN$6,0)))</f>
        <v>46053</v>
      </c>
      <c r="H18" s="263">
        <v>0</v>
      </c>
      <c r="I18" s="257">
        <f>IF(L18="custom",CustCF!G18,INDEX($P$8:$GN$8,MATCH(H18,$P$6:$GN$6,0)))</f>
        <v>46053</v>
      </c>
      <c r="J18" s="260">
        <f t="shared" si="24"/>
        <v>1</v>
      </c>
      <c r="K18" s="265" t="s">
        <v>116</v>
      </c>
      <c r="L18" s="266" t="s">
        <v>141</v>
      </c>
      <c r="M18" s="267">
        <f t="shared" si="25"/>
        <v>9</v>
      </c>
      <c r="N18" s="18">
        <f t="shared" si="15"/>
        <v>0</v>
      </c>
      <c r="O18" s="1372">
        <f t="shared" si="16"/>
        <v>0</v>
      </c>
      <c r="P18" s="95">
        <f>($K18="Bell Curve")*(_xlfn.NORM.DIST(AND(P$6&gt;=$F18,P$6&lt;=$H18)*(P$6-$F18+1),$J18/2,$M18,TRUE)-_xlfn.NORM.DIST(AND(P$6&gt;=$F18,P$6&lt;=$H18)*(O$6-$F18+1),$J18/2,$M18,TRUE))/(1-2*_xlfn.NORM.DIST(0,$J18/2,$M18,TRUE))*$D18+($K18="Steady Growth")*(AND(P$6&gt;=$F18,P$6&lt;=$H18)*((P$6-$F18+1)/($J18*($J18+1)/2)*$D18))+($K18="custom")*CustCF!J18</f>
        <v>0</v>
      </c>
      <c r="Q18" s="95">
        <f>($K18="Bell Curve")*(_xlfn.NORM.DIST(AND(Q$6&gt;=$F18,Q$6&lt;=$H18)*(Q$6-$F18+1),$J18/2,$M18,TRUE)-_xlfn.NORM.DIST(AND(Q$6&gt;=$F18,Q$6&lt;=$H18)*(P$6-$F18+1),$J18/2,$M18,TRUE))/(1-2*_xlfn.NORM.DIST(0,$J18/2,$M18,TRUE))*$D18+($K18="Steady Growth")*(AND(Q$6&gt;=$F18,Q$6&lt;=$H18)*((Q$6-$F18+1)/($J18*($J18+1)/2)*$D18))+($K18="custom")*CustCF!K18</f>
        <v>0</v>
      </c>
      <c r="R18" s="95">
        <f>($K18="Bell Curve")*(_xlfn.NORM.DIST(AND(R$6&gt;=$F18,R$6&lt;=$H18)*(R$6-$F18+1),$J18/2,$M18,TRUE)-_xlfn.NORM.DIST(AND(R$6&gt;=$F18,R$6&lt;=$H18)*(Q$6-$F18+1),$J18/2,$M18,TRUE))/(1-2*_xlfn.NORM.DIST(0,$J18/2,$M18,TRUE))*$D18+($K18="Steady Growth")*(AND(R$6&gt;=$F18,R$6&lt;=$H18)*((R$6-$F18+1)/($J18*($J18+1)/2)*$D18))+($K18="custom")*CustCF!L18</f>
        <v>0</v>
      </c>
      <c r="S18" s="95">
        <f>($K18="Bell Curve")*(_xlfn.NORM.DIST(AND(S$6&gt;=$F18,S$6&lt;=$H18)*(S$6-$F18+1),$J18/2,$M18,TRUE)-_xlfn.NORM.DIST(AND(S$6&gt;=$F18,S$6&lt;=$H18)*(R$6-$F18+1),$J18/2,$M18,TRUE))/(1-2*_xlfn.NORM.DIST(0,$J18/2,$M18,TRUE))*$D18+($K18="Steady Growth")*(AND(S$6&gt;=$F18,S$6&lt;=$H18)*((S$6-$F18+1)/($J18*($J18+1)/2)*$D18))+($K18="custom")*CustCF!M18</f>
        <v>0</v>
      </c>
      <c r="T18" s="95">
        <f>($K18="Bell Curve")*(_xlfn.NORM.DIST(AND(T$6&gt;=$F18,T$6&lt;=$H18)*(T$6-$F18+1),$J18/2,$M18,TRUE)-_xlfn.NORM.DIST(AND(T$6&gt;=$F18,T$6&lt;=$H18)*(S$6-$F18+1),$J18/2,$M18,TRUE))/(1-2*_xlfn.NORM.DIST(0,$J18/2,$M18,TRUE))*$D18+($K18="Steady Growth")*(AND(T$6&gt;=$F18,T$6&lt;=$H18)*((T$6-$F18+1)/($J18*($J18+1)/2)*$D18))+($K18="custom")*CustCF!N18</f>
        <v>0</v>
      </c>
      <c r="U18" s="95">
        <f>($K18="Bell Curve")*(_xlfn.NORM.DIST(AND(U$6&gt;=$F18,U$6&lt;=$H18)*(U$6-$F18+1),$J18/2,$M18,TRUE)-_xlfn.NORM.DIST(AND(U$6&gt;=$F18,U$6&lt;=$H18)*(T$6-$F18+1),$J18/2,$M18,TRUE))/(1-2*_xlfn.NORM.DIST(0,$J18/2,$M18,TRUE))*$D18+($K18="Steady Growth")*(AND(U$6&gt;=$F18,U$6&lt;=$H18)*((U$6-$F18+1)/($J18*($J18+1)/2)*$D18))+($K18="custom")*CustCF!O18</f>
        <v>0</v>
      </c>
      <c r="V18" s="95">
        <f>($K18="Bell Curve")*(_xlfn.NORM.DIST(AND(V$6&gt;=$F18,V$6&lt;=$H18)*(V$6-$F18+1),$J18/2,$M18,TRUE)-_xlfn.NORM.DIST(AND(V$6&gt;=$F18,V$6&lt;=$H18)*(U$6-$F18+1),$J18/2,$M18,TRUE))/(1-2*_xlfn.NORM.DIST(0,$J18/2,$M18,TRUE))*$D18+($K18="Steady Growth")*(AND(V$6&gt;=$F18,V$6&lt;=$H18)*((V$6-$F18+1)/($J18*($J18+1)/2)*$D18))+($K18="custom")*CustCF!P18</f>
        <v>0</v>
      </c>
      <c r="W18" s="95">
        <f>($K18="Bell Curve")*(_xlfn.NORM.DIST(AND(W$6&gt;=$F18,W$6&lt;=$H18)*(W$6-$F18+1),$J18/2,$M18,TRUE)-_xlfn.NORM.DIST(AND(W$6&gt;=$F18,W$6&lt;=$H18)*(V$6-$F18+1),$J18/2,$M18,TRUE))/(1-2*_xlfn.NORM.DIST(0,$J18/2,$M18,TRUE))*$D18+($K18="Steady Growth")*(AND(W$6&gt;=$F18,W$6&lt;=$H18)*((W$6-$F18+1)/($J18*($J18+1)/2)*$D18))+($K18="custom")*CustCF!Q18</f>
        <v>0</v>
      </c>
      <c r="X18" s="95">
        <f>($K18="Bell Curve")*(_xlfn.NORM.DIST(AND(X$6&gt;=$F18,X$6&lt;=$H18)*(X$6-$F18+1),$J18/2,$M18,TRUE)-_xlfn.NORM.DIST(AND(X$6&gt;=$F18,X$6&lt;=$H18)*(W$6-$F18+1),$J18/2,$M18,TRUE))/(1-2*_xlfn.NORM.DIST(0,$J18/2,$M18,TRUE))*$D18+($K18="Steady Growth")*(AND(X$6&gt;=$F18,X$6&lt;=$H18)*((X$6-$F18+1)/($J18*($J18+1)/2)*$D18))+($K18="custom")*CustCF!R18</f>
        <v>0</v>
      </c>
      <c r="Y18" s="95">
        <f>($K18="Bell Curve")*(_xlfn.NORM.DIST(AND(Y$6&gt;=$F18,Y$6&lt;=$H18)*(Y$6-$F18+1),$J18/2,$M18,TRUE)-_xlfn.NORM.DIST(AND(Y$6&gt;=$F18,Y$6&lt;=$H18)*(X$6-$F18+1),$J18/2,$M18,TRUE))/(1-2*_xlfn.NORM.DIST(0,$J18/2,$M18,TRUE))*$D18+($K18="Steady Growth")*(AND(Y$6&gt;=$F18,Y$6&lt;=$H18)*((Y$6-$F18+1)/($J18*($J18+1)/2)*$D18))+($K18="custom")*CustCF!S18</f>
        <v>0</v>
      </c>
      <c r="Z18" s="95">
        <f>($K18="Bell Curve")*(_xlfn.NORM.DIST(AND(Z$6&gt;=$F18,Z$6&lt;=$H18)*(Z$6-$F18+1),$J18/2,$M18,TRUE)-_xlfn.NORM.DIST(AND(Z$6&gt;=$F18,Z$6&lt;=$H18)*(Y$6-$F18+1),$J18/2,$M18,TRUE))/(1-2*_xlfn.NORM.DIST(0,$J18/2,$M18,TRUE))*$D18+($K18="Steady Growth")*(AND(Z$6&gt;=$F18,Z$6&lt;=$H18)*((Z$6-$F18+1)/($J18*($J18+1)/2)*$D18))+($K18="custom")*CustCF!T18</f>
        <v>0</v>
      </c>
      <c r="AA18" s="95">
        <f>($K18="Bell Curve")*(_xlfn.NORM.DIST(AND(AA$6&gt;=$F18,AA$6&lt;=$H18)*(AA$6-$F18+1),$J18/2,$M18,TRUE)-_xlfn.NORM.DIST(AND(AA$6&gt;=$F18,AA$6&lt;=$H18)*(Z$6-$F18+1),$J18/2,$M18,TRUE))/(1-2*_xlfn.NORM.DIST(0,$J18/2,$M18,TRUE))*$D18+($K18="Steady Growth")*(AND(AA$6&gt;=$F18,AA$6&lt;=$H18)*((AA$6-$F18+1)/($J18*($J18+1)/2)*$D18))+($K18="custom")*CustCF!U18</f>
        <v>0</v>
      </c>
      <c r="AB18" s="95">
        <f>($K18="Bell Curve")*(_xlfn.NORM.DIST(AND(AB$6&gt;=$F18,AB$6&lt;=$H18)*(AB$6-$F18+1),$J18/2,$M18,TRUE)-_xlfn.NORM.DIST(AND(AB$6&gt;=$F18,AB$6&lt;=$H18)*(AA$6-$F18+1),$J18/2,$M18,TRUE))/(1-2*_xlfn.NORM.DIST(0,$J18/2,$M18,TRUE))*$D18+($K18="Steady Growth")*(AND(AB$6&gt;=$F18,AB$6&lt;=$H18)*((AB$6-$F18+1)/($J18*($J18+1)/2)*$D18))+($K18="custom")*CustCF!V18</f>
        <v>0</v>
      </c>
      <c r="AC18" s="95">
        <f>($K18="Bell Curve")*(_xlfn.NORM.DIST(AND(AC$6&gt;=$F18,AC$6&lt;=$H18)*(AC$6-$F18+1),$J18/2,$M18,TRUE)-_xlfn.NORM.DIST(AND(AC$6&gt;=$F18,AC$6&lt;=$H18)*(AB$6-$F18+1),$J18/2,$M18,TRUE))/(1-2*_xlfn.NORM.DIST(0,$J18/2,$M18,TRUE))*$D18+($K18="Steady Growth")*(AND(AC$6&gt;=$F18,AC$6&lt;=$H18)*((AC$6-$F18+1)/($J18*($J18+1)/2)*$D18))+($K18="custom")*CustCF!W18</f>
        <v>0</v>
      </c>
      <c r="AD18" s="95">
        <f>($K18="Bell Curve")*(_xlfn.NORM.DIST(AND(AD$6&gt;=$F18,AD$6&lt;=$H18)*(AD$6-$F18+1),$J18/2,$M18,TRUE)-_xlfn.NORM.DIST(AND(AD$6&gt;=$F18,AD$6&lt;=$H18)*(AC$6-$F18+1),$J18/2,$M18,TRUE))/(1-2*_xlfn.NORM.DIST(0,$J18/2,$M18,TRUE))*$D18+($K18="Steady Growth")*(AND(AD$6&gt;=$F18,AD$6&lt;=$H18)*((AD$6-$F18+1)/($J18*($J18+1)/2)*$D18))+($K18="custom")*CustCF!X18</f>
        <v>0</v>
      </c>
      <c r="AE18" s="95">
        <f>($K18="Bell Curve")*(_xlfn.NORM.DIST(AND(AE$6&gt;=$F18,AE$6&lt;=$H18)*(AE$6-$F18+1),$J18/2,$M18,TRUE)-_xlfn.NORM.DIST(AND(AE$6&gt;=$F18,AE$6&lt;=$H18)*(AD$6-$F18+1),$J18/2,$M18,TRUE))/(1-2*_xlfn.NORM.DIST(0,$J18/2,$M18,TRUE))*$D18+($K18="Steady Growth")*(AND(AE$6&gt;=$F18,AE$6&lt;=$H18)*((AE$6-$F18+1)/($J18*($J18+1)/2)*$D18))+($K18="custom")*CustCF!Y18</f>
        <v>0</v>
      </c>
      <c r="AF18" s="95">
        <f>($K18="Bell Curve")*(_xlfn.NORM.DIST(AND(AF$6&gt;=$F18,AF$6&lt;=$H18)*(AF$6-$F18+1),$J18/2,$M18,TRUE)-_xlfn.NORM.DIST(AND(AF$6&gt;=$F18,AF$6&lt;=$H18)*(AE$6-$F18+1),$J18/2,$M18,TRUE))/(1-2*_xlfn.NORM.DIST(0,$J18/2,$M18,TRUE))*$D18+($K18="Steady Growth")*(AND(AF$6&gt;=$F18,AF$6&lt;=$H18)*((AF$6-$F18+1)/($J18*($J18+1)/2)*$D18))+($K18="custom")*CustCF!Z18</f>
        <v>0</v>
      </c>
      <c r="AG18" s="95">
        <f>($K18="Bell Curve")*(_xlfn.NORM.DIST(AND(AG$6&gt;=$F18,AG$6&lt;=$H18)*(AG$6-$F18+1),$J18/2,$M18,TRUE)-_xlfn.NORM.DIST(AND(AG$6&gt;=$F18,AG$6&lt;=$H18)*(AF$6-$F18+1),$J18/2,$M18,TRUE))/(1-2*_xlfn.NORM.DIST(0,$J18/2,$M18,TRUE))*$D18+($K18="Steady Growth")*(AND(AG$6&gt;=$F18,AG$6&lt;=$H18)*((AG$6-$F18+1)/($J18*($J18+1)/2)*$D18))+($K18="custom")*CustCF!AA18</f>
        <v>0</v>
      </c>
      <c r="AH18" s="95">
        <f>($K18="Bell Curve")*(_xlfn.NORM.DIST(AND(AH$6&gt;=$F18,AH$6&lt;=$H18)*(AH$6-$F18+1),$J18/2,$M18,TRUE)-_xlfn.NORM.DIST(AND(AH$6&gt;=$F18,AH$6&lt;=$H18)*(AG$6-$F18+1),$J18/2,$M18,TRUE))/(1-2*_xlfn.NORM.DIST(0,$J18/2,$M18,TRUE))*$D18+($K18="Steady Growth")*(AND(AH$6&gt;=$F18,AH$6&lt;=$H18)*((AH$6-$F18+1)/($J18*($J18+1)/2)*$D18))+($K18="custom")*CustCF!AB18</f>
        <v>0</v>
      </c>
      <c r="AI18" s="95">
        <f>($K18="Bell Curve")*(_xlfn.NORM.DIST(AND(AI$6&gt;=$F18,AI$6&lt;=$H18)*(AI$6-$F18+1),$J18/2,$M18,TRUE)-_xlfn.NORM.DIST(AND(AI$6&gt;=$F18,AI$6&lt;=$H18)*(AH$6-$F18+1),$J18/2,$M18,TRUE))/(1-2*_xlfn.NORM.DIST(0,$J18/2,$M18,TRUE))*$D18+($K18="Steady Growth")*(AND(AI$6&gt;=$F18,AI$6&lt;=$H18)*((AI$6-$F18+1)/($J18*($J18+1)/2)*$D18))+($K18="custom")*CustCF!AC18</f>
        <v>0</v>
      </c>
      <c r="AJ18" s="95">
        <f>($K18="Bell Curve")*(_xlfn.NORM.DIST(AND(AJ$6&gt;=$F18,AJ$6&lt;=$H18)*(AJ$6-$F18+1),$J18/2,$M18,TRUE)-_xlfn.NORM.DIST(AND(AJ$6&gt;=$F18,AJ$6&lt;=$H18)*(AI$6-$F18+1),$J18/2,$M18,TRUE))/(1-2*_xlfn.NORM.DIST(0,$J18/2,$M18,TRUE))*$D18+($K18="Steady Growth")*(AND(AJ$6&gt;=$F18,AJ$6&lt;=$H18)*((AJ$6-$F18+1)/($J18*($J18+1)/2)*$D18))+($K18="custom")*CustCF!AD18</f>
        <v>0</v>
      </c>
      <c r="AK18" s="95">
        <f>($K18="Bell Curve")*(_xlfn.NORM.DIST(AND(AK$6&gt;=$F18,AK$6&lt;=$H18)*(AK$6-$F18+1),$J18/2,$M18,TRUE)-_xlfn.NORM.DIST(AND(AK$6&gt;=$F18,AK$6&lt;=$H18)*(AJ$6-$F18+1),$J18/2,$M18,TRUE))/(1-2*_xlfn.NORM.DIST(0,$J18/2,$M18,TRUE))*$D18+($K18="Steady Growth")*(AND(AK$6&gt;=$F18,AK$6&lt;=$H18)*((AK$6-$F18+1)/($J18*($J18+1)/2)*$D18))+($K18="custom")*CustCF!AE18</f>
        <v>0</v>
      </c>
      <c r="AL18" s="95">
        <f>($K18="Bell Curve")*(_xlfn.NORM.DIST(AND(AL$6&gt;=$F18,AL$6&lt;=$H18)*(AL$6-$F18+1),$J18/2,$M18,TRUE)-_xlfn.NORM.DIST(AND(AL$6&gt;=$F18,AL$6&lt;=$H18)*(AK$6-$F18+1),$J18/2,$M18,TRUE))/(1-2*_xlfn.NORM.DIST(0,$J18/2,$M18,TRUE))*$D18+($K18="Steady Growth")*(AND(AL$6&gt;=$F18,AL$6&lt;=$H18)*((AL$6-$F18+1)/($J18*($J18+1)/2)*$D18))+($K18="custom")*CustCF!AF18</f>
        <v>0</v>
      </c>
      <c r="AM18" s="95">
        <f>($K18="Bell Curve")*(_xlfn.NORM.DIST(AND(AM$6&gt;=$F18,AM$6&lt;=$H18)*(AM$6-$F18+1),$J18/2,$M18,TRUE)-_xlfn.NORM.DIST(AND(AM$6&gt;=$F18,AM$6&lt;=$H18)*(AL$6-$F18+1),$J18/2,$M18,TRUE))/(1-2*_xlfn.NORM.DIST(0,$J18/2,$M18,TRUE))*$D18+($K18="Steady Growth")*(AND(AM$6&gt;=$F18,AM$6&lt;=$H18)*((AM$6-$F18+1)/($J18*($J18+1)/2)*$D18))+($K18="custom")*CustCF!AG18</f>
        <v>0</v>
      </c>
      <c r="AN18" s="95">
        <f>($K18="Bell Curve")*(_xlfn.NORM.DIST(AND(AN$6&gt;=$F18,AN$6&lt;=$H18)*(AN$6-$F18+1),$J18/2,$M18,TRUE)-_xlfn.NORM.DIST(AND(AN$6&gt;=$F18,AN$6&lt;=$H18)*(AM$6-$F18+1),$J18/2,$M18,TRUE))/(1-2*_xlfn.NORM.DIST(0,$J18/2,$M18,TRUE))*$D18+($K18="Steady Growth")*(AND(AN$6&gt;=$F18,AN$6&lt;=$H18)*((AN$6-$F18+1)/($J18*($J18+1)/2)*$D18))+($K18="custom")*CustCF!AH18</f>
        <v>0</v>
      </c>
      <c r="AO18" s="95">
        <f>($K18="Bell Curve")*(_xlfn.NORM.DIST(AND(AO$6&gt;=$F18,AO$6&lt;=$H18)*(AO$6-$F18+1),$J18/2,$M18,TRUE)-_xlfn.NORM.DIST(AND(AO$6&gt;=$F18,AO$6&lt;=$H18)*(AN$6-$F18+1),$J18/2,$M18,TRUE))/(1-2*_xlfn.NORM.DIST(0,$J18/2,$M18,TRUE))*$D18+($K18="Steady Growth")*(AND(AO$6&gt;=$F18,AO$6&lt;=$H18)*((AO$6-$F18+1)/($J18*($J18+1)/2)*$D18))+($K18="custom")*CustCF!AI18</f>
        <v>0</v>
      </c>
      <c r="AP18" s="95">
        <f>($K18="Bell Curve")*(_xlfn.NORM.DIST(AND(AP$6&gt;=$F18,AP$6&lt;=$H18)*(AP$6-$F18+1),$J18/2,$M18,TRUE)-_xlfn.NORM.DIST(AND(AP$6&gt;=$F18,AP$6&lt;=$H18)*(AO$6-$F18+1),$J18/2,$M18,TRUE))/(1-2*_xlfn.NORM.DIST(0,$J18/2,$M18,TRUE))*$D18+($K18="Steady Growth")*(AND(AP$6&gt;=$F18,AP$6&lt;=$H18)*((AP$6-$F18+1)/($J18*($J18+1)/2)*$D18))+($K18="custom")*CustCF!AJ18</f>
        <v>0</v>
      </c>
      <c r="AQ18" s="95">
        <f>($K18="Bell Curve")*(_xlfn.NORM.DIST(AND(AQ$6&gt;=$F18,AQ$6&lt;=$H18)*(AQ$6-$F18+1),$J18/2,$M18,TRUE)-_xlfn.NORM.DIST(AND(AQ$6&gt;=$F18,AQ$6&lt;=$H18)*(AP$6-$F18+1),$J18/2,$M18,TRUE))/(1-2*_xlfn.NORM.DIST(0,$J18/2,$M18,TRUE))*$D18+($K18="Steady Growth")*(AND(AQ$6&gt;=$F18,AQ$6&lt;=$H18)*((AQ$6-$F18+1)/($J18*($J18+1)/2)*$D18))+($K18="custom")*CustCF!AK18</f>
        <v>0</v>
      </c>
      <c r="AR18" s="95">
        <f>($K18="Bell Curve")*(_xlfn.NORM.DIST(AND(AR$6&gt;=$F18,AR$6&lt;=$H18)*(AR$6-$F18+1),$J18/2,$M18,TRUE)-_xlfn.NORM.DIST(AND(AR$6&gt;=$F18,AR$6&lt;=$H18)*(AQ$6-$F18+1),$J18/2,$M18,TRUE))/(1-2*_xlfn.NORM.DIST(0,$J18/2,$M18,TRUE))*$D18+($K18="Steady Growth")*(AND(AR$6&gt;=$F18,AR$6&lt;=$H18)*((AR$6-$F18+1)/($J18*($J18+1)/2)*$D18))+($K18="custom")*CustCF!AL18</f>
        <v>0</v>
      </c>
      <c r="AS18" s="95">
        <f>($K18="Bell Curve")*(_xlfn.NORM.DIST(AND(AS$6&gt;=$F18,AS$6&lt;=$H18)*(AS$6-$F18+1),$J18/2,$M18,TRUE)-_xlfn.NORM.DIST(AND(AS$6&gt;=$F18,AS$6&lt;=$H18)*(AR$6-$F18+1),$J18/2,$M18,TRUE))/(1-2*_xlfn.NORM.DIST(0,$J18/2,$M18,TRUE))*$D18+($K18="Steady Growth")*(AND(AS$6&gt;=$F18,AS$6&lt;=$H18)*((AS$6-$F18+1)/($J18*($J18+1)/2)*$D18))+($K18="custom")*CustCF!AM18</f>
        <v>0</v>
      </c>
      <c r="AT18" s="95">
        <f>($K18="Bell Curve")*(_xlfn.NORM.DIST(AND(AT$6&gt;=$F18,AT$6&lt;=$H18)*(AT$6-$F18+1),$J18/2,$M18,TRUE)-_xlfn.NORM.DIST(AND(AT$6&gt;=$F18,AT$6&lt;=$H18)*(AS$6-$F18+1),$J18/2,$M18,TRUE))/(1-2*_xlfn.NORM.DIST(0,$J18/2,$M18,TRUE))*$D18+($K18="Steady Growth")*(AND(AT$6&gt;=$F18,AT$6&lt;=$H18)*((AT$6-$F18+1)/($J18*($J18+1)/2)*$D18))+($K18="custom")*CustCF!AN18</f>
        <v>0</v>
      </c>
      <c r="AU18" s="95">
        <f>($K18="Bell Curve")*(_xlfn.NORM.DIST(AND(AU$6&gt;=$F18,AU$6&lt;=$H18)*(AU$6-$F18+1),$J18/2,$M18,TRUE)-_xlfn.NORM.DIST(AND(AU$6&gt;=$F18,AU$6&lt;=$H18)*(AT$6-$F18+1),$J18/2,$M18,TRUE))/(1-2*_xlfn.NORM.DIST(0,$J18/2,$M18,TRUE))*$D18+($K18="Steady Growth")*(AND(AU$6&gt;=$F18,AU$6&lt;=$H18)*((AU$6-$F18+1)/($J18*($J18+1)/2)*$D18))+($K18="custom")*CustCF!AO18</f>
        <v>0</v>
      </c>
      <c r="AV18" s="95">
        <f>($K18="Bell Curve")*(_xlfn.NORM.DIST(AND(AV$6&gt;=$F18,AV$6&lt;=$H18)*(AV$6-$F18+1),$J18/2,$M18,TRUE)-_xlfn.NORM.DIST(AND(AV$6&gt;=$F18,AV$6&lt;=$H18)*(AU$6-$F18+1),$J18/2,$M18,TRUE))/(1-2*_xlfn.NORM.DIST(0,$J18/2,$M18,TRUE))*$D18+($K18="Steady Growth")*(AND(AV$6&gt;=$F18,AV$6&lt;=$H18)*((AV$6-$F18+1)/($J18*($J18+1)/2)*$D18))+($K18="custom")*CustCF!AP18</f>
        <v>0</v>
      </c>
      <c r="AW18" s="95">
        <f>($K18="Bell Curve")*(_xlfn.NORM.DIST(AND(AW$6&gt;=$F18,AW$6&lt;=$H18)*(AW$6-$F18+1),$J18/2,$M18,TRUE)-_xlfn.NORM.DIST(AND(AW$6&gt;=$F18,AW$6&lt;=$H18)*(AV$6-$F18+1),$J18/2,$M18,TRUE))/(1-2*_xlfn.NORM.DIST(0,$J18/2,$M18,TRUE))*$D18+($K18="Steady Growth")*(AND(AW$6&gt;=$F18,AW$6&lt;=$H18)*((AW$6-$F18+1)/($J18*($J18+1)/2)*$D18))+($K18="custom")*CustCF!AQ18</f>
        <v>0</v>
      </c>
      <c r="AX18" s="95">
        <f>($K18="Bell Curve")*(_xlfn.NORM.DIST(AND(AX$6&gt;=$F18,AX$6&lt;=$H18)*(AX$6-$F18+1),$J18/2,$M18,TRUE)-_xlfn.NORM.DIST(AND(AX$6&gt;=$F18,AX$6&lt;=$H18)*(AW$6-$F18+1),$J18/2,$M18,TRUE))/(1-2*_xlfn.NORM.DIST(0,$J18/2,$M18,TRUE))*$D18+($K18="Steady Growth")*(AND(AX$6&gt;=$F18,AX$6&lt;=$H18)*((AX$6-$F18+1)/($J18*($J18+1)/2)*$D18))+($K18="custom")*CustCF!AR18</f>
        <v>0</v>
      </c>
      <c r="AY18" s="95">
        <f>($K18="Bell Curve")*(_xlfn.NORM.DIST(AND(AY$6&gt;=$F18,AY$6&lt;=$H18)*(AY$6-$F18+1),$J18/2,$M18,TRUE)-_xlfn.NORM.DIST(AND(AY$6&gt;=$F18,AY$6&lt;=$H18)*(AX$6-$F18+1),$J18/2,$M18,TRUE))/(1-2*_xlfn.NORM.DIST(0,$J18/2,$M18,TRUE))*$D18+($K18="Steady Growth")*(AND(AY$6&gt;=$F18,AY$6&lt;=$H18)*((AY$6-$F18+1)/($J18*($J18+1)/2)*$D18))+($K18="custom")*CustCF!AS18</f>
        <v>0</v>
      </c>
      <c r="AZ18" s="95">
        <f>($K18="Bell Curve")*(_xlfn.NORM.DIST(AND(AZ$6&gt;=$F18,AZ$6&lt;=$H18)*(AZ$6-$F18+1),$J18/2,$M18,TRUE)-_xlfn.NORM.DIST(AND(AZ$6&gt;=$F18,AZ$6&lt;=$H18)*(AY$6-$F18+1),$J18/2,$M18,TRUE))/(1-2*_xlfn.NORM.DIST(0,$J18/2,$M18,TRUE))*$D18+($K18="Steady Growth")*(AND(AZ$6&gt;=$F18,AZ$6&lt;=$H18)*((AZ$6-$F18+1)/($J18*($J18+1)/2)*$D18))+($K18="custom")*CustCF!AT18</f>
        <v>0</v>
      </c>
      <c r="BA18" s="95">
        <f>($K18="Bell Curve")*(_xlfn.NORM.DIST(AND(BA$6&gt;=$F18,BA$6&lt;=$H18)*(BA$6-$F18+1),$J18/2,$M18,TRUE)-_xlfn.NORM.DIST(AND(BA$6&gt;=$F18,BA$6&lt;=$H18)*(AZ$6-$F18+1),$J18/2,$M18,TRUE))/(1-2*_xlfn.NORM.DIST(0,$J18/2,$M18,TRUE))*$D18+($K18="Steady Growth")*(AND(BA$6&gt;=$F18,BA$6&lt;=$H18)*((BA$6-$F18+1)/($J18*($J18+1)/2)*$D18))+($K18="custom")*CustCF!AU18</f>
        <v>0</v>
      </c>
      <c r="BB18" s="95">
        <f>($K18="Bell Curve")*(_xlfn.NORM.DIST(AND(BB$6&gt;=$F18,BB$6&lt;=$H18)*(BB$6-$F18+1),$J18/2,$M18,TRUE)-_xlfn.NORM.DIST(AND(BB$6&gt;=$F18,BB$6&lt;=$H18)*(BA$6-$F18+1),$J18/2,$M18,TRUE))/(1-2*_xlfn.NORM.DIST(0,$J18/2,$M18,TRUE))*$D18+($K18="Steady Growth")*(AND(BB$6&gt;=$F18,BB$6&lt;=$H18)*((BB$6-$F18+1)/($J18*($J18+1)/2)*$D18))+($K18="custom")*CustCF!AV18</f>
        <v>0</v>
      </c>
      <c r="BC18" s="95">
        <f>($K18="Bell Curve")*(_xlfn.NORM.DIST(AND(BC$6&gt;=$F18,BC$6&lt;=$H18)*(BC$6-$F18+1),$J18/2,$M18,TRUE)-_xlfn.NORM.DIST(AND(BC$6&gt;=$F18,BC$6&lt;=$H18)*(BB$6-$F18+1),$J18/2,$M18,TRUE))/(1-2*_xlfn.NORM.DIST(0,$J18/2,$M18,TRUE))*$D18+($K18="Steady Growth")*(AND(BC$6&gt;=$F18,BC$6&lt;=$H18)*((BC$6-$F18+1)/($J18*($J18+1)/2)*$D18))+($K18="custom")*CustCF!AW18</f>
        <v>0</v>
      </c>
      <c r="BD18" s="95">
        <f>($K18="Bell Curve")*(_xlfn.NORM.DIST(AND(BD$6&gt;=$F18,BD$6&lt;=$H18)*(BD$6-$F18+1),$J18/2,$M18,TRUE)-_xlfn.NORM.DIST(AND(BD$6&gt;=$F18,BD$6&lt;=$H18)*(BC$6-$F18+1),$J18/2,$M18,TRUE))/(1-2*_xlfn.NORM.DIST(0,$J18/2,$M18,TRUE))*$D18+($K18="Steady Growth")*(AND(BD$6&gt;=$F18,BD$6&lt;=$H18)*((BD$6-$F18+1)/($J18*($J18+1)/2)*$D18))+($K18="custom")*CustCF!AX18</f>
        <v>0</v>
      </c>
      <c r="BE18" s="95">
        <f>($K18="Bell Curve")*(_xlfn.NORM.DIST(AND(BE$6&gt;=$F18,BE$6&lt;=$H18)*(BE$6-$F18+1),$J18/2,$M18,TRUE)-_xlfn.NORM.DIST(AND(BE$6&gt;=$F18,BE$6&lt;=$H18)*(BD$6-$F18+1),$J18/2,$M18,TRUE))/(1-2*_xlfn.NORM.DIST(0,$J18/2,$M18,TRUE))*$D18+($K18="Steady Growth")*(AND(BE$6&gt;=$F18,BE$6&lt;=$H18)*((BE$6-$F18+1)/($J18*($J18+1)/2)*$D18))+($K18="custom")*CustCF!AY18</f>
        <v>0</v>
      </c>
      <c r="BF18" s="95">
        <f>($K18="Bell Curve")*(_xlfn.NORM.DIST(AND(BF$6&gt;=$F18,BF$6&lt;=$H18)*(BF$6-$F18+1),$J18/2,$M18,TRUE)-_xlfn.NORM.DIST(AND(BF$6&gt;=$F18,BF$6&lt;=$H18)*(BE$6-$F18+1),$J18/2,$M18,TRUE))/(1-2*_xlfn.NORM.DIST(0,$J18/2,$M18,TRUE))*$D18+($K18="Steady Growth")*(AND(BF$6&gt;=$F18,BF$6&lt;=$H18)*((BF$6-$F18+1)/($J18*($J18+1)/2)*$D18))+($K18="custom")*CustCF!AZ18</f>
        <v>0</v>
      </c>
      <c r="BG18" s="95">
        <f>($K18="Bell Curve")*(_xlfn.NORM.DIST(AND(BG$6&gt;=$F18,BG$6&lt;=$H18)*(BG$6-$F18+1),$J18/2,$M18,TRUE)-_xlfn.NORM.DIST(AND(BG$6&gt;=$F18,BG$6&lt;=$H18)*(BF$6-$F18+1),$J18/2,$M18,TRUE))/(1-2*_xlfn.NORM.DIST(0,$J18/2,$M18,TRUE))*$D18+($K18="Steady Growth")*(AND(BG$6&gt;=$F18,BG$6&lt;=$H18)*((BG$6-$F18+1)/($J18*($J18+1)/2)*$D18))+($K18="custom")*CustCF!BA18</f>
        <v>0</v>
      </c>
      <c r="BH18" s="95">
        <f>($K18="Bell Curve")*(_xlfn.NORM.DIST(AND(BH$6&gt;=$F18,BH$6&lt;=$H18)*(BH$6-$F18+1),$J18/2,$M18,TRUE)-_xlfn.NORM.DIST(AND(BH$6&gt;=$F18,BH$6&lt;=$H18)*(BG$6-$F18+1),$J18/2,$M18,TRUE))/(1-2*_xlfn.NORM.DIST(0,$J18/2,$M18,TRUE))*$D18+($K18="Steady Growth")*(AND(BH$6&gt;=$F18,BH$6&lt;=$H18)*((BH$6-$F18+1)/($J18*($J18+1)/2)*$D18))+($K18="custom")*CustCF!BB18</f>
        <v>0</v>
      </c>
      <c r="BI18" s="95">
        <f>($K18="Bell Curve")*(_xlfn.NORM.DIST(AND(BI$6&gt;=$F18,BI$6&lt;=$H18)*(BI$6-$F18+1),$J18/2,$M18,TRUE)-_xlfn.NORM.DIST(AND(BI$6&gt;=$F18,BI$6&lt;=$H18)*(BH$6-$F18+1),$J18/2,$M18,TRUE))/(1-2*_xlfn.NORM.DIST(0,$J18/2,$M18,TRUE))*$D18+($K18="Steady Growth")*(AND(BI$6&gt;=$F18,BI$6&lt;=$H18)*((BI$6-$F18+1)/($J18*($J18+1)/2)*$D18))+($K18="custom")*CustCF!BC18</f>
        <v>0</v>
      </c>
      <c r="BJ18" s="95">
        <f>($K18="Bell Curve")*(_xlfn.NORM.DIST(AND(BJ$6&gt;=$F18,BJ$6&lt;=$H18)*(BJ$6-$F18+1),$J18/2,$M18,TRUE)-_xlfn.NORM.DIST(AND(BJ$6&gt;=$F18,BJ$6&lt;=$H18)*(BI$6-$F18+1),$J18/2,$M18,TRUE))/(1-2*_xlfn.NORM.DIST(0,$J18/2,$M18,TRUE))*$D18+($K18="Steady Growth")*(AND(BJ$6&gt;=$F18,BJ$6&lt;=$H18)*((BJ$6-$F18+1)/($J18*($J18+1)/2)*$D18))+($K18="custom")*CustCF!BD18</f>
        <v>0</v>
      </c>
      <c r="BK18" s="95">
        <f>($K18="Bell Curve")*(_xlfn.NORM.DIST(AND(BK$6&gt;=$F18,BK$6&lt;=$H18)*(BK$6-$F18+1),$J18/2,$M18,TRUE)-_xlfn.NORM.DIST(AND(BK$6&gt;=$F18,BK$6&lt;=$H18)*(BJ$6-$F18+1),$J18/2,$M18,TRUE))/(1-2*_xlfn.NORM.DIST(0,$J18/2,$M18,TRUE))*$D18+($K18="Steady Growth")*(AND(BK$6&gt;=$F18,BK$6&lt;=$H18)*((BK$6-$F18+1)/($J18*($J18+1)/2)*$D18))+($K18="custom")*CustCF!BE18</f>
        <v>0</v>
      </c>
      <c r="BL18" s="95">
        <f>($K18="Bell Curve")*(_xlfn.NORM.DIST(AND(BL$6&gt;=$F18,BL$6&lt;=$H18)*(BL$6-$F18+1),$J18/2,$M18,TRUE)-_xlfn.NORM.DIST(AND(BL$6&gt;=$F18,BL$6&lt;=$H18)*(BK$6-$F18+1),$J18/2,$M18,TRUE))/(1-2*_xlfn.NORM.DIST(0,$J18/2,$M18,TRUE))*$D18+($K18="Steady Growth")*(AND(BL$6&gt;=$F18,BL$6&lt;=$H18)*((BL$6-$F18+1)/($J18*($J18+1)/2)*$D18))+($K18="custom")*CustCF!BF18</f>
        <v>0</v>
      </c>
      <c r="BM18" s="95">
        <f>($K18="Bell Curve")*(_xlfn.NORM.DIST(AND(BM$6&gt;=$F18,BM$6&lt;=$H18)*(BM$6-$F18+1),$J18/2,$M18,TRUE)-_xlfn.NORM.DIST(AND(BM$6&gt;=$F18,BM$6&lt;=$H18)*(BL$6-$F18+1),$J18/2,$M18,TRUE))/(1-2*_xlfn.NORM.DIST(0,$J18/2,$M18,TRUE))*$D18+($K18="Steady Growth")*(AND(BM$6&gt;=$F18,BM$6&lt;=$H18)*((BM$6-$F18+1)/($J18*($J18+1)/2)*$D18))+($K18="custom")*CustCF!BG18</f>
        <v>0</v>
      </c>
      <c r="BN18" s="95">
        <f>($K18="Bell Curve")*(_xlfn.NORM.DIST(AND(BN$6&gt;=$F18,BN$6&lt;=$H18)*(BN$6-$F18+1),$J18/2,$M18,TRUE)-_xlfn.NORM.DIST(AND(BN$6&gt;=$F18,BN$6&lt;=$H18)*(BM$6-$F18+1),$J18/2,$M18,TRUE))/(1-2*_xlfn.NORM.DIST(0,$J18/2,$M18,TRUE))*$D18+($K18="Steady Growth")*(AND(BN$6&gt;=$F18,BN$6&lt;=$H18)*((BN$6-$F18+1)/($J18*($J18+1)/2)*$D18))+($K18="custom")*CustCF!BH18</f>
        <v>0</v>
      </c>
      <c r="BO18" s="95">
        <f>($K18="Bell Curve")*(_xlfn.NORM.DIST(AND(BO$6&gt;=$F18,BO$6&lt;=$H18)*(BO$6-$F18+1),$J18/2,$M18,TRUE)-_xlfn.NORM.DIST(AND(BO$6&gt;=$F18,BO$6&lt;=$H18)*(BN$6-$F18+1),$J18/2,$M18,TRUE))/(1-2*_xlfn.NORM.DIST(0,$J18/2,$M18,TRUE))*$D18+($K18="Steady Growth")*(AND(BO$6&gt;=$F18,BO$6&lt;=$H18)*((BO$6-$F18+1)/($J18*($J18+1)/2)*$D18))+($K18="custom")*CustCF!BI18</f>
        <v>0</v>
      </c>
      <c r="BP18" s="95">
        <f>($K18="Bell Curve")*(_xlfn.NORM.DIST(AND(BP$6&gt;=$F18,BP$6&lt;=$H18)*(BP$6-$F18+1),$J18/2,$M18,TRUE)-_xlfn.NORM.DIST(AND(BP$6&gt;=$F18,BP$6&lt;=$H18)*(BO$6-$F18+1),$J18/2,$M18,TRUE))/(1-2*_xlfn.NORM.DIST(0,$J18/2,$M18,TRUE))*$D18+($K18="Steady Growth")*(AND(BP$6&gt;=$F18,BP$6&lt;=$H18)*((BP$6-$F18+1)/($J18*($J18+1)/2)*$D18))+($K18="custom")*CustCF!BJ18</f>
        <v>0</v>
      </c>
      <c r="BQ18" s="95">
        <f>($K18="Bell Curve")*(_xlfn.NORM.DIST(AND(BQ$6&gt;=$F18,BQ$6&lt;=$H18)*(BQ$6-$F18+1),$J18/2,$M18,TRUE)-_xlfn.NORM.DIST(AND(BQ$6&gt;=$F18,BQ$6&lt;=$H18)*(BP$6-$F18+1),$J18/2,$M18,TRUE))/(1-2*_xlfn.NORM.DIST(0,$J18/2,$M18,TRUE))*$D18+($K18="Steady Growth")*(AND(BQ$6&gt;=$F18,BQ$6&lt;=$H18)*((BQ$6-$F18+1)/($J18*($J18+1)/2)*$D18))+($K18="custom")*CustCF!BK18</f>
        <v>0</v>
      </c>
      <c r="BR18" s="95">
        <f>($K18="Bell Curve")*(_xlfn.NORM.DIST(AND(BR$6&gt;=$F18,BR$6&lt;=$H18)*(BR$6-$F18+1),$J18/2,$M18,TRUE)-_xlfn.NORM.DIST(AND(BR$6&gt;=$F18,BR$6&lt;=$H18)*(BQ$6-$F18+1),$J18/2,$M18,TRUE))/(1-2*_xlfn.NORM.DIST(0,$J18/2,$M18,TRUE))*$D18+($K18="Steady Growth")*(AND(BR$6&gt;=$F18,BR$6&lt;=$H18)*((BR$6-$F18+1)/($J18*($J18+1)/2)*$D18))+($K18="custom")*CustCF!BL18</f>
        <v>0</v>
      </c>
      <c r="BS18" s="95">
        <f>($K18="Bell Curve")*(_xlfn.NORM.DIST(AND(BS$6&gt;=$F18,BS$6&lt;=$H18)*(BS$6-$F18+1),$J18/2,$M18,TRUE)-_xlfn.NORM.DIST(AND(BS$6&gt;=$F18,BS$6&lt;=$H18)*(BR$6-$F18+1),$J18/2,$M18,TRUE))/(1-2*_xlfn.NORM.DIST(0,$J18/2,$M18,TRUE))*$D18+($K18="Steady Growth")*(AND(BS$6&gt;=$F18,BS$6&lt;=$H18)*((BS$6-$F18+1)/($J18*($J18+1)/2)*$D18))+($K18="custom")*CustCF!BM18</f>
        <v>0</v>
      </c>
      <c r="BT18" s="95">
        <f>($K18="Bell Curve")*(_xlfn.NORM.DIST(AND(BT$6&gt;=$F18,BT$6&lt;=$H18)*(BT$6-$F18+1),$J18/2,$M18,TRUE)-_xlfn.NORM.DIST(AND(BT$6&gt;=$F18,BT$6&lt;=$H18)*(BS$6-$F18+1),$J18/2,$M18,TRUE))/(1-2*_xlfn.NORM.DIST(0,$J18/2,$M18,TRUE))*$D18+($K18="Steady Growth")*(AND(BT$6&gt;=$F18,BT$6&lt;=$H18)*((BT$6-$F18+1)/($J18*($J18+1)/2)*$D18))+($K18="custom")*CustCF!BN18</f>
        <v>0</v>
      </c>
      <c r="BU18" s="95">
        <f>($K18="Bell Curve")*(_xlfn.NORM.DIST(AND(BU$6&gt;=$F18,BU$6&lt;=$H18)*(BU$6-$F18+1),$J18/2,$M18,TRUE)-_xlfn.NORM.DIST(AND(BU$6&gt;=$F18,BU$6&lt;=$H18)*(BT$6-$F18+1),$J18/2,$M18,TRUE))/(1-2*_xlfn.NORM.DIST(0,$J18/2,$M18,TRUE))*$D18+($K18="Steady Growth")*(AND(BU$6&gt;=$F18,BU$6&lt;=$H18)*((BU$6-$F18+1)/($J18*($J18+1)/2)*$D18))+($K18="custom")*CustCF!BO18</f>
        <v>0</v>
      </c>
      <c r="BV18" s="95">
        <f>($K18="Bell Curve")*(_xlfn.NORM.DIST(AND(BV$6&gt;=$F18,BV$6&lt;=$H18)*(BV$6-$F18+1),$J18/2,$M18,TRUE)-_xlfn.NORM.DIST(AND(BV$6&gt;=$F18,BV$6&lt;=$H18)*(BU$6-$F18+1),$J18/2,$M18,TRUE))/(1-2*_xlfn.NORM.DIST(0,$J18/2,$M18,TRUE))*$D18+($K18="Steady Growth")*(AND(BV$6&gt;=$F18,BV$6&lt;=$H18)*((BV$6-$F18+1)/($J18*($J18+1)/2)*$D18))+($K18="custom")*CustCF!BP18</f>
        <v>0</v>
      </c>
      <c r="BW18" s="95">
        <f>($K18="Bell Curve")*(_xlfn.NORM.DIST(AND(BW$6&gt;=$F18,BW$6&lt;=$H18)*(BW$6-$F18+1),$J18/2,$M18,TRUE)-_xlfn.NORM.DIST(AND(BW$6&gt;=$F18,BW$6&lt;=$H18)*(BV$6-$F18+1),$J18/2,$M18,TRUE))/(1-2*_xlfn.NORM.DIST(0,$J18/2,$M18,TRUE))*$D18+($K18="Steady Growth")*(AND(BW$6&gt;=$F18,BW$6&lt;=$H18)*((BW$6-$F18+1)/($J18*($J18+1)/2)*$D18))+($K18="custom")*CustCF!BQ18</f>
        <v>0</v>
      </c>
      <c r="BX18" s="95">
        <f>($K18="Bell Curve")*(_xlfn.NORM.DIST(AND(BX$6&gt;=$F18,BX$6&lt;=$H18)*(BX$6-$F18+1),$J18/2,$M18,TRUE)-_xlfn.NORM.DIST(AND(BX$6&gt;=$F18,BX$6&lt;=$H18)*(BW$6-$F18+1),$J18/2,$M18,TRUE))/(1-2*_xlfn.NORM.DIST(0,$J18/2,$M18,TRUE))*$D18+($K18="Steady Growth")*(AND(BX$6&gt;=$F18,BX$6&lt;=$H18)*((BX$6-$F18+1)/($J18*($J18+1)/2)*$D18))+($K18="custom")*CustCF!BR18</f>
        <v>0</v>
      </c>
      <c r="BY18" s="95">
        <f>($K18="Bell Curve")*(_xlfn.NORM.DIST(AND(BY$6&gt;=$F18,BY$6&lt;=$H18)*(BY$6-$F18+1),$J18/2,$M18,TRUE)-_xlfn.NORM.DIST(AND(BY$6&gt;=$F18,BY$6&lt;=$H18)*(BX$6-$F18+1),$J18/2,$M18,TRUE))/(1-2*_xlfn.NORM.DIST(0,$J18/2,$M18,TRUE))*$D18+($K18="Steady Growth")*(AND(BY$6&gt;=$F18,BY$6&lt;=$H18)*((BY$6-$F18+1)/($J18*($J18+1)/2)*$D18))+($K18="custom")*CustCF!BS18</f>
        <v>0</v>
      </c>
      <c r="BZ18" s="95">
        <f>($K18="Bell Curve")*(_xlfn.NORM.DIST(AND(BZ$6&gt;=$F18,BZ$6&lt;=$H18)*(BZ$6-$F18+1),$J18/2,$M18,TRUE)-_xlfn.NORM.DIST(AND(BZ$6&gt;=$F18,BZ$6&lt;=$H18)*(BY$6-$F18+1),$J18/2,$M18,TRUE))/(1-2*_xlfn.NORM.DIST(0,$J18/2,$M18,TRUE))*$D18+($K18="Steady Growth")*(AND(BZ$6&gt;=$F18,BZ$6&lt;=$H18)*((BZ$6-$F18+1)/($J18*($J18+1)/2)*$D18))+($K18="custom")*CustCF!BT18</f>
        <v>0</v>
      </c>
      <c r="CA18" s="95">
        <f>($K18="Bell Curve")*(_xlfn.NORM.DIST(AND(CA$6&gt;=$F18,CA$6&lt;=$H18)*(CA$6-$F18+1),$J18/2,$M18,TRUE)-_xlfn.NORM.DIST(AND(CA$6&gt;=$F18,CA$6&lt;=$H18)*(BZ$6-$F18+1),$J18/2,$M18,TRUE))/(1-2*_xlfn.NORM.DIST(0,$J18/2,$M18,TRUE))*$D18+($K18="Steady Growth")*(AND(CA$6&gt;=$F18,CA$6&lt;=$H18)*((CA$6-$F18+1)/($J18*($J18+1)/2)*$D18))+($K18="custom")*CustCF!BU18</f>
        <v>0</v>
      </c>
      <c r="CB18" s="95">
        <f>($K18="Bell Curve")*(_xlfn.NORM.DIST(AND(CB$6&gt;=$F18,CB$6&lt;=$H18)*(CB$6-$F18+1),$J18/2,$M18,TRUE)-_xlfn.NORM.DIST(AND(CB$6&gt;=$F18,CB$6&lt;=$H18)*(CA$6-$F18+1),$J18/2,$M18,TRUE))/(1-2*_xlfn.NORM.DIST(0,$J18/2,$M18,TRUE))*$D18+($K18="Steady Growth")*(AND(CB$6&gt;=$F18,CB$6&lt;=$H18)*((CB$6-$F18+1)/($J18*($J18+1)/2)*$D18))+($K18="custom")*CustCF!BV18</f>
        <v>0</v>
      </c>
      <c r="CC18" s="95">
        <f>($K18="Bell Curve")*(_xlfn.NORM.DIST(AND(CC$6&gt;=$F18,CC$6&lt;=$H18)*(CC$6-$F18+1),$J18/2,$M18,TRUE)-_xlfn.NORM.DIST(AND(CC$6&gt;=$F18,CC$6&lt;=$H18)*(CB$6-$F18+1),$J18/2,$M18,TRUE))/(1-2*_xlfn.NORM.DIST(0,$J18/2,$M18,TRUE))*$D18+($K18="Steady Growth")*(AND(CC$6&gt;=$F18,CC$6&lt;=$H18)*((CC$6-$F18+1)/($J18*($J18+1)/2)*$D18))+($K18="custom")*CustCF!BW18</f>
        <v>0</v>
      </c>
      <c r="CD18" s="95">
        <f>($K18="Bell Curve")*(_xlfn.NORM.DIST(AND(CD$6&gt;=$F18,CD$6&lt;=$H18)*(CD$6-$F18+1),$J18/2,$M18,TRUE)-_xlfn.NORM.DIST(AND(CD$6&gt;=$F18,CD$6&lt;=$H18)*(CC$6-$F18+1),$J18/2,$M18,TRUE))/(1-2*_xlfn.NORM.DIST(0,$J18/2,$M18,TRUE))*$D18+($K18="Steady Growth")*(AND(CD$6&gt;=$F18,CD$6&lt;=$H18)*((CD$6-$F18+1)/($J18*($J18+1)/2)*$D18))+($K18="custom")*CustCF!BX18</f>
        <v>0</v>
      </c>
      <c r="CE18" s="95">
        <f>($K18="Bell Curve")*(_xlfn.NORM.DIST(AND(CE$6&gt;=$F18,CE$6&lt;=$H18)*(CE$6-$F18+1),$J18/2,$M18,TRUE)-_xlfn.NORM.DIST(AND(CE$6&gt;=$F18,CE$6&lt;=$H18)*(CD$6-$F18+1),$J18/2,$M18,TRUE))/(1-2*_xlfn.NORM.DIST(0,$J18/2,$M18,TRUE))*$D18+($K18="Steady Growth")*(AND(CE$6&gt;=$F18,CE$6&lt;=$H18)*((CE$6-$F18+1)/($J18*($J18+1)/2)*$D18))+($K18="custom")*CustCF!BY18</f>
        <v>0</v>
      </c>
      <c r="CF18" s="95">
        <f>($K18="Bell Curve")*(_xlfn.NORM.DIST(AND(CF$6&gt;=$F18,CF$6&lt;=$H18)*(CF$6-$F18+1),$J18/2,$M18,TRUE)-_xlfn.NORM.DIST(AND(CF$6&gt;=$F18,CF$6&lt;=$H18)*(CE$6-$F18+1),$J18/2,$M18,TRUE))/(1-2*_xlfn.NORM.DIST(0,$J18/2,$M18,TRUE))*$D18+($K18="Steady Growth")*(AND(CF$6&gt;=$F18,CF$6&lt;=$H18)*((CF$6-$F18+1)/($J18*($J18+1)/2)*$D18))+($K18="custom")*CustCF!BZ18</f>
        <v>0</v>
      </c>
      <c r="CG18" s="95">
        <f>($K18="Bell Curve")*(_xlfn.NORM.DIST(AND(CG$6&gt;=$F18,CG$6&lt;=$H18)*(CG$6-$F18+1),$J18/2,$M18,TRUE)-_xlfn.NORM.DIST(AND(CG$6&gt;=$F18,CG$6&lt;=$H18)*(CF$6-$F18+1),$J18/2,$M18,TRUE))/(1-2*_xlfn.NORM.DIST(0,$J18/2,$M18,TRUE))*$D18+($K18="Steady Growth")*(AND(CG$6&gt;=$F18,CG$6&lt;=$H18)*((CG$6-$F18+1)/($J18*($J18+1)/2)*$D18))+($K18="custom")*CustCF!CA18</f>
        <v>0</v>
      </c>
      <c r="CH18" s="95">
        <f>($K18="Bell Curve")*(_xlfn.NORM.DIST(AND(CH$6&gt;=$F18,CH$6&lt;=$H18)*(CH$6-$F18+1),$J18/2,$M18,TRUE)-_xlfn.NORM.DIST(AND(CH$6&gt;=$F18,CH$6&lt;=$H18)*(CG$6-$F18+1),$J18/2,$M18,TRUE))/(1-2*_xlfn.NORM.DIST(0,$J18/2,$M18,TRUE))*$D18+($K18="Steady Growth")*(AND(CH$6&gt;=$F18,CH$6&lt;=$H18)*((CH$6-$F18+1)/($J18*($J18+1)/2)*$D18))+($K18="custom")*CustCF!CB18</f>
        <v>0</v>
      </c>
      <c r="CI18" s="95">
        <f>($K18="Bell Curve")*(_xlfn.NORM.DIST(AND(CI$6&gt;=$F18,CI$6&lt;=$H18)*(CI$6-$F18+1),$J18/2,$M18,TRUE)-_xlfn.NORM.DIST(AND(CI$6&gt;=$F18,CI$6&lt;=$H18)*(CH$6-$F18+1),$J18/2,$M18,TRUE))/(1-2*_xlfn.NORM.DIST(0,$J18/2,$M18,TRUE))*$D18+($K18="Steady Growth")*(AND(CI$6&gt;=$F18,CI$6&lt;=$H18)*((CI$6-$F18+1)/($J18*($J18+1)/2)*$D18))+($K18="custom")*CustCF!CC18</f>
        <v>0</v>
      </c>
      <c r="CJ18" s="95">
        <f>($K18="Bell Curve")*(_xlfn.NORM.DIST(AND(CJ$6&gt;=$F18,CJ$6&lt;=$H18)*(CJ$6-$F18+1),$J18/2,$M18,TRUE)-_xlfn.NORM.DIST(AND(CJ$6&gt;=$F18,CJ$6&lt;=$H18)*(CI$6-$F18+1),$J18/2,$M18,TRUE))/(1-2*_xlfn.NORM.DIST(0,$J18/2,$M18,TRUE))*$D18+($K18="Steady Growth")*(AND(CJ$6&gt;=$F18,CJ$6&lt;=$H18)*((CJ$6-$F18+1)/($J18*($J18+1)/2)*$D18))+($K18="custom")*CustCF!CD18</f>
        <v>0</v>
      </c>
      <c r="CK18" s="95">
        <f>($K18="Bell Curve")*(_xlfn.NORM.DIST(AND(CK$6&gt;=$F18,CK$6&lt;=$H18)*(CK$6-$F18+1),$J18/2,$M18,TRUE)-_xlfn.NORM.DIST(AND(CK$6&gt;=$F18,CK$6&lt;=$H18)*(CJ$6-$F18+1),$J18/2,$M18,TRUE))/(1-2*_xlfn.NORM.DIST(0,$J18/2,$M18,TRUE))*$D18+($K18="Steady Growth")*(AND(CK$6&gt;=$F18,CK$6&lt;=$H18)*((CK$6-$F18+1)/($J18*($J18+1)/2)*$D18))+($K18="custom")*CustCF!CE18</f>
        <v>0</v>
      </c>
      <c r="CL18" s="95">
        <f>($K18="Bell Curve")*(_xlfn.NORM.DIST(AND(CL$6&gt;=$F18,CL$6&lt;=$H18)*(CL$6-$F18+1),$J18/2,$M18,TRUE)-_xlfn.NORM.DIST(AND(CL$6&gt;=$F18,CL$6&lt;=$H18)*(CK$6-$F18+1),$J18/2,$M18,TRUE))/(1-2*_xlfn.NORM.DIST(0,$J18/2,$M18,TRUE))*$D18+($K18="Steady Growth")*(AND(CL$6&gt;=$F18,CL$6&lt;=$H18)*((CL$6-$F18+1)/($J18*($J18+1)/2)*$D18))+($K18="custom")*CustCF!CF18</f>
        <v>0</v>
      </c>
      <c r="CM18" s="95">
        <f>($K18="Bell Curve")*(_xlfn.NORM.DIST(AND(CM$6&gt;=$F18,CM$6&lt;=$H18)*(CM$6-$F18+1),$J18/2,$M18,TRUE)-_xlfn.NORM.DIST(AND(CM$6&gt;=$F18,CM$6&lt;=$H18)*(CL$6-$F18+1),$J18/2,$M18,TRUE))/(1-2*_xlfn.NORM.DIST(0,$J18/2,$M18,TRUE))*$D18+($K18="Steady Growth")*(AND(CM$6&gt;=$F18,CM$6&lt;=$H18)*((CM$6-$F18+1)/($J18*($J18+1)/2)*$D18))+($K18="custom")*CustCF!CG18</f>
        <v>0</v>
      </c>
      <c r="CN18" s="95">
        <f>($K18="Bell Curve")*(_xlfn.NORM.DIST(AND(CN$6&gt;=$F18,CN$6&lt;=$H18)*(CN$6-$F18+1),$J18/2,$M18,TRUE)-_xlfn.NORM.DIST(AND(CN$6&gt;=$F18,CN$6&lt;=$H18)*(CM$6-$F18+1),$J18/2,$M18,TRUE))/(1-2*_xlfn.NORM.DIST(0,$J18/2,$M18,TRUE))*$D18+($K18="Steady Growth")*(AND(CN$6&gt;=$F18,CN$6&lt;=$H18)*((CN$6-$F18+1)/($J18*($J18+1)/2)*$D18))+($K18="custom")*CustCF!CH18</f>
        <v>0</v>
      </c>
      <c r="CO18" s="95">
        <f>($K18="Bell Curve")*(_xlfn.NORM.DIST(AND(CO$6&gt;=$F18,CO$6&lt;=$H18)*(CO$6-$F18+1),$J18/2,$M18,TRUE)-_xlfn.NORM.DIST(AND(CO$6&gt;=$F18,CO$6&lt;=$H18)*(CN$6-$F18+1),$J18/2,$M18,TRUE))/(1-2*_xlfn.NORM.DIST(0,$J18/2,$M18,TRUE))*$D18+($K18="Steady Growth")*(AND(CO$6&gt;=$F18,CO$6&lt;=$H18)*((CO$6-$F18+1)/($J18*($J18+1)/2)*$D18))+($K18="custom")*CustCF!CI18</f>
        <v>0</v>
      </c>
      <c r="CP18" s="95">
        <f>($K18="Bell Curve")*(_xlfn.NORM.DIST(AND(CP$6&gt;=$F18,CP$6&lt;=$H18)*(CP$6-$F18+1),$J18/2,$M18,TRUE)-_xlfn.NORM.DIST(AND(CP$6&gt;=$F18,CP$6&lt;=$H18)*(CO$6-$F18+1),$J18/2,$M18,TRUE))/(1-2*_xlfn.NORM.DIST(0,$J18/2,$M18,TRUE))*$D18+($K18="Steady Growth")*(AND(CP$6&gt;=$F18,CP$6&lt;=$H18)*((CP$6-$F18+1)/($J18*($J18+1)/2)*$D18))+($K18="custom")*CustCF!CJ18</f>
        <v>0</v>
      </c>
      <c r="CQ18" s="95">
        <f>($K18="Bell Curve")*(_xlfn.NORM.DIST(AND(CQ$6&gt;=$F18,CQ$6&lt;=$H18)*(CQ$6-$F18+1),$J18/2,$M18,TRUE)-_xlfn.NORM.DIST(AND(CQ$6&gt;=$F18,CQ$6&lt;=$H18)*(CP$6-$F18+1),$J18/2,$M18,TRUE))/(1-2*_xlfn.NORM.DIST(0,$J18/2,$M18,TRUE))*$D18+($K18="Steady Growth")*(AND(CQ$6&gt;=$F18,CQ$6&lt;=$H18)*((CQ$6-$F18+1)/($J18*($J18+1)/2)*$D18))+($K18="custom")*CustCF!CK18</f>
        <v>0</v>
      </c>
      <c r="CR18" s="95">
        <f>($K18="Bell Curve")*(_xlfn.NORM.DIST(AND(CR$6&gt;=$F18,CR$6&lt;=$H18)*(CR$6-$F18+1),$J18/2,$M18,TRUE)-_xlfn.NORM.DIST(AND(CR$6&gt;=$F18,CR$6&lt;=$H18)*(CQ$6-$F18+1),$J18/2,$M18,TRUE))/(1-2*_xlfn.NORM.DIST(0,$J18/2,$M18,TRUE))*$D18+($K18="Steady Growth")*(AND(CR$6&gt;=$F18,CR$6&lt;=$H18)*((CR$6-$F18+1)/($J18*($J18+1)/2)*$D18))+($K18="custom")*CustCF!CL18</f>
        <v>0</v>
      </c>
      <c r="CS18" s="95">
        <f>($K18="Bell Curve")*(_xlfn.NORM.DIST(AND(CS$6&gt;=$F18,CS$6&lt;=$H18)*(CS$6-$F18+1),$J18/2,$M18,TRUE)-_xlfn.NORM.DIST(AND(CS$6&gt;=$F18,CS$6&lt;=$H18)*(CR$6-$F18+1),$J18/2,$M18,TRUE))/(1-2*_xlfn.NORM.DIST(0,$J18/2,$M18,TRUE))*$D18+($K18="Steady Growth")*(AND(CS$6&gt;=$F18,CS$6&lt;=$H18)*((CS$6-$F18+1)/($J18*($J18+1)/2)*$D18))+($K18="custom")*CustCF!CM18</f>
        <v>0</v>
      </c>
      <c r="CT18" s="95">
        <f>($K18="Bell Curve")*(_xlfn.NORM.DIST(AND(CT$6&gt;=$F18,CT$6&lt;=$H18)*(CT$6-$F18+1),$J18/2,$M18,TRUE)-_xlfn.NORM.DIST(AND(CT$6&gt;=$F18,CT$6&lt;=$H18)*(CS$6-$F18+1),$J18/2,$M18,TRUE))/(1-2*_xlfn.NORM.DIST(0,$J18/2,$M18,TRUE))*$D18+($K18="Steady Growth")*(AND(CT$6&gt;=$F18,CT$6&lt;=$H18)*((CT$6-$F18+1)/($J18*($J18+1)/2)*$D18))+($K18="custom")*CustCF!CN18</f>
        <v>0</v>
      </c>
      <c r="CU18" s="95">
        <f>($K18="Bell Curve")*(_xlfn.NORM.DIST(AND(CU$6&gt;=$F18,CU$6&lt;=$H18)*(CU$6-$F18+1),$J18/2,$M18,TRUE)-_xlfn.NORM.DIST(AND(CU$6&gt;=$F18,CU$6&lt;=$H18)*(CT$6-$F18+1),$J18/2,$M18,TRUE))/(1-2*_xlfn.NORM.DIST(0,$J18/2,$M18,TRUE))*$D18+($K18="Steady Growth")*(AND(CU$6&gt;=$F18,CU$6&lt;=$H18)*((CU$6-$F18+1)/($J18*($J18+1)/2)*$D18))+($K18="custom")*CustCF!CO18</f>
        <v>0</v>
      </c>
      <c r="CV18" s="95">
        <f>($K18="Bell Curve")*(_xlfn.NORM.DIST(AND(CV$6&gt;=$F18,CV$6&lt;=$H18)*(CV$6-$F18+1),$J18/2,$M18,TRUE)-_xlfn.NORM.DIST(AND(CV$6&gt;=$F18,CV$6&lt;=$H18)*(CU$6-$F18+1),$J18/2,$M18,TRUE))/(1-2*_xlfn.NORM.DIST(0,$J18/2,$M18,TRUE))*$D18+($K18="Steady Growth")*(AND(CV$6&gt;=$F18,CV$6&lt;=$H18)*((CV$6-$F18+1)/($J18*($J18+1)/2)*$D18))+($K18="custom")*CustCF!CP18</f>
        <v>0</v>
      </c>
      <c r="CW18" s="95">
        <f>($K18="Bell Curve")*(_xlfn.NORM.DIST(AND(CW$6&gt;=$F18,CW$6&lt;=$H18)*(CW$6-$F18+1),$J18/2,$M18,TRUE)-_xlfn.NORM.DIST(AND(CW$6&gt;=$F18,CW$6&lt;=$H18)*(CV$6-$F18+1),$J18/2,$M18,TRUE))/(1-2*_xlfn.NORM.DIST(0,$J18/2,$M18,TRUE))*$D18+($K18="Steady Growth")*(AND(CW$6&gt;=$F18,CW$6&lt;=$H18)*((CW$6-$F18+1)/($J18*($J18+1)/2)*$D18))+($K18="custom")*CustCF!CQ18</f>
        <v>0</v>
      </c>
      <c r="CX18" s="95">
        <f>($K18="Bell Curve")*(_xlfn.NORM.DIST(AND(CX$6&gt;=$F18,CX$6&lt;=$H18)*(CX$6-$F18+1),$J18/2,$M18,TRUE)-_xlfn.NORM.DIST(AND(CX$6&gt;=$F18,CX$6&lt;=$H18)*(CW$6-$F18+1),$J18/2,$M18,TRUE))/(1-2*_xlfn.NORM.DIST(0,$J18/2,$M18,TRUE))*$D18+($K18="Steady Growth")*(AND(CX$6&gt;=$F18,CX$6&lt;=$H18)*((CX$6-$F18+1)/($J18*($J18+1)/2)*$D18))+($K18="custom")*CustCF!CR18</f>
        <v>0</v>
      </c>
      <c r="CY18" s="95">
        <f>($K18="Bell Curve")*(_xlfn.NORM.DIST(AND(CY$6&gt;=$F18,CY$6&lt;=$H18)*(CY$6-$F18+1),$J18/2,$M18,TRUE)-_xlfn.NORM.DIST(AND(CY$6&gt;=$F18,CY$6&lt;=$H18)*(CX$6-$F18+1),$J18/2,$M18,TRUE))/(1-2*_xlfn.NORM.DIST(0,$J18/2,$M18,TRUE))*$D18+($K18="Steady Growth")*(AND(CY$6&gt;=$F18,CY$6&lt;=$H18)*((CY$6-$F18+1)/($J18*($J18+1)/2)*$D18))+($K18="custom")*CustCF!CS18</f>
        <v>0</v>
      </c>
      <c r="CZ18" s="95">
        <f>($K18="Bell Curve")*(_xlfn.NORM.DIST(AND(CZ$6&gt;=$F18,CZ$6&lt;=$H18)*(CZ$6-$F18+1),$J18/2,$M18,TRUE)-_xlfn.NORM.DIST(AND(CZ$6&gt;=$F18,CZ$6&lt;=$H18)*(CY$6-$F18+1),$J18/2,$M18,TRUE))/(1-2*_xlfn.NORM.DIST(0,$J18/2,$M18,TRUE))*$D18+($K18="Steady Growth")*(AND(CZ$6&gt;=$F18,CZ$6&lt;=$H18)*((CZ$6-$F18+1)/($J18*($J18+1)/2)*$D18))+($K18="custom")*CustCF!CT18</f>
        <v>0</v>
      </c>
      <c r="DA18" s="95">
        <f>($K18="Bell Curve")*(_xlfn.NORM.DIST(AND(DA$6&gt;=$F18,DA$6&lt;=$H18)*(DA$6-$F18+1),$J18/2,$M18,TRUE)-_xlfn.NORM.DIST(AND(DA$6&gt;=$F18,DA$6&lt;=$H18)*(CZ$6-$F18+1),$J18/2,$M18,TRUE))/(1-2*_xlfn.NORM.DIST(0,$J18/2,$M18,TRUE))*$D18+($K18="Steady Growth")*(AND(DA$6&gt;=$F18,DA$6&lt;=$H18)*((DA$6-$F18+1)/($J18*($J18+1)/2)*$D18))+($K18="custom")*CustCF!CU18</f>
        <v>0</v>
      </c>
      <c r="DB18" s="95">
        <f>($K18="Bell Curve")*(_xlfn.NORM.DIST(AND(DB$6&gt;=$F18,DB$6&lt;=$H18)*(DB$6-$F18+1),$J18/2,$M18,TRUE)-_xlfn.NORM.DIST(AND(DB$6&gt;=$F18,DB$6&lt;=$H18)*(DA$6-$F18+1),$J18/2,$M18,TRUE))/(1-2*_xlfn.NORM.DIST(0,$J18/2,$M18,TRUE))*$D18+($K18="Steady Growth")*(AND(DB$6&gt;=$F18,DB$6&lt;=$H18)*((DB$6-$F18+1)/($J18*($J18+1)/2)*$D18))+($K18="custom")*CustCF!CV18</f>
        <v>0</v>
      </c>
      <c r="DC18" s="95">
        <f>($K18="Bell Curve")*(_xlfn.NORM.DIST(AND(DC$6&gt;=$F18,DC$6&lt;=$H18)*(DC$6-$F18+1),$J18/2,$M18,TRUE)-_xlfn.NORM.DIST(AND(DC$6&gt;=$F18,DC$6&lt;=$H18)*(DB$6-$F18+1),$J18/2,$M18,TRUE))/(1-2*_xlfn.NORM.DIST(0,$J18/2,$M18,TRUE))*$D18+($K18="Steady Growth")*(AND(DC$6&gt;=$F18,DC$6&lt;=$H18)*((DC$6-$F18+1)/($J18*($J18+1)/2)*$D18))+($K18="custom")*CustCF!CW18</f>
        <v>0</v>
      </c>
      <c r="DD18" s="95">
        <f>($K18="Bell Curve")*(_xlfn.NORM.DIST(AND(DD$6&gt;=$F18,DD$6&lt;=$H18)*(DD$6-$F18+1),$J18/2,$M18,TRUE)-_xlfn.NORM.DIST(AND(DD$6&gt;=$F18,DD$6&lt;=$H18)*(DC$6-$F18+1),$J18/2,$M18,TRUE))/(1-2*_xlfn.NORM.DIST(0,$J18/2,$M18,TRUE))*$D18+($K18="Steady Growth")*(AND(DD$6&gt;=$F18,DD$6&lt;=$H18)*((DD$6-$F18+1)/($J18*($J18+1)/2)*$D18))+($K18="custom")*CustCF!CX18</f>
        <v>0</v>
      </c>
      <c r="DE18" s="95">
        <f>($K18="Bell Curve")*(_xlfn.NORM.DIST(AND(DE$6&gt;=$F18,DE$6&lt;=$H18)*(DE$6-$F18+1),$J18/2,$M18,TRUE)-_xlfn.NORM.DIST(AND(DE$6&gt;=$F18,DE$6&lt;=$H18)*(DD$6-$F18+1),$J18/2,$M18,TRUE))/(1-2*_xlfn.NORM.DIST(0,$J18/2,$M18,TRUE))*$D18+($K18="Steady Growth")*(AND(DE$6&gt;=$F18,DE$6&lt;=$H18)*((DE$6-$F18+1)/($J18*($J18+1)/2)*$D18))+($K18="custom")*CustCF!CY18</f>
        <v>0</v>
      </c>
      <c r="DF18" s="95">
        <f>($K18="Bell Curve")*(_xlfn.NORM.DIST(AND(DF$6&gt;=$F18,DF$6&lt;=$H18)*(DF$6-$F18+1),$J18/2,$M18,TRUE)-_xlfn.NORM.DIST(AND(DF$6&gt;=$F18,DF$6&lt;=$H18)*(DE$6-$F18+1),$J18/2,$M18,TRUE))/(1-2*_xlfn.NORM.DIST(0,$J18/2,$M18,TRUE))*$D18+($K18="Steady Growth")*(AND(DF$6&gt;=$F18,DF$6&lt;=$H18)*((DF$6-$F18+1)/($J18*($J18+1)/2)*$D18))+($K18="custom")*CustCF!CZ18</f>
        <v>0</v>
      </c>
      <c r="DG18" s="95">
        <f>($K18="Bell Curve")*(_xlfn.NORM.DIST(AND(DG$6&gt;=$F18,DG$6&lt;=$H18)*(DG$6-$F18+1),$J18/2,$M18,TRUE)-_xlfn.NORM.DIST(AND(DG$6&gt;=$F18,DG$6&lt;=$H18)*(DF$6-$F18+1),$J18/2,$M18,TRUE))/(1-2*_xlfn.NORM.DIST(0,$J18/2,$M18,TRUE))*$D18+($K18="Steady Growth")*(AND(DG$6&gt;=$F18,DG$6&lt;=$H18)*((DG$6-$F18+1)/($J18*($J18+1)/2)*$D18))+($K18="custom")*CustCF!DA18</f>
        <v>0</v>
      </c>
      <c r="DH18" s="95">
        <f>($K18="Bell Curve")*(_xlfn.NORM.DIST(AND(DH$6&gt;=$F18,DH$6&lt;=$H18)*(DH$6-$F18+1),$J18/2,$M18,TRUE)-_xlfn.NORM.DIST(AND(DH$6&gt;=$F18,DH$6&lt;=$H18)*(DG$6-$F18+1),$J18/2,$M18,TRUE))/(1-2*_xlfn.NORM.DIST(0,$J18/2,$M18,TRUE))*$D18+($K18="Steady Growth")*(AND(DH$6&gt;=$F18,DH$6&lt;=$H18)*((DH$6-$F18+1)/($J18*($J18+1)/2)*$D18))+($K18="custom")*CustCF!DB18</f>
        <v>0</v>
      </c>
      <c r="DI18" s="95">
        <f>($K18="Bell Curve")*(_xlfn.NORM.DIST(AND(DI$6&gt;=$F18,DI$6&lt;=$H18)*(DI$6-$F18+1),$J18/2,$M18,TRUE)-_xlfn.NORM.DIST(AND(DI$6&gt;=$F18,DI$6&lt;=$H18)*(DH$6-$F18+1),$J18/2,$M18,TRUE))/(1-2*_xlfn.NORM.DIST(0,$J18/2,$M18,TRUE))*$D18+($K18="Steady Growth")*(AND(DI$6&gt;=$F18,DI$6&lt;=$H18)*((DI$6-$F18+1)/($J18*($J18+1)/2)*$D18))+($K18="custom")*CustCF!DC18</f>
        <v>0</v>
      </c>
      <c r="DJ18" s="95">
        <f>($K18="Bell Curve")*(_xlfn.NORM.DIST(AND(DJ$6&gt;=$F18,DJ$6&lt;=$H18)*(DJ$6-$F18+1),$J18/2,$M18,TRUE)-_xlfn.NORM.DIST(AND(DJ$6&gt;=$F18,DJ$6&lt;=$H18)*(DI$6-$F18+1),$J18/2,$M18,TRUE))/(1-2*_xlfn.NORM.DIST(0,$J18/2,$M18,TRUE))*$D18+($K18="Steady Growth")*(AND(DJ$6&gt;=$F18,DJ$6&lt;=$H18)*((DJ$6-$F18+1)/($J18*($J18+1)/2)*$D18))+($K18="custom")*CustCF!DD18</f>
        <v>0</v>
      </c>
      <c r="DK18" s="95">
        <f>($K18="Bell Curve")*(_xlfn.NORM.DIST(AND(DK$6&gt;=$F18,DK$6&lt;=$H18)*(DK$6-$F18+1),$J18/2,$M18,TRUE)-_xlfn.NORM.DIST(AND(DK$6&gt;=$F18,DK$6&lt;=$H18)*(DJ$6-$F18+1),$J18/2,$M18,TRUE))/(1-2*_xlfn.NORM.DIST(0,$J18/2,$M18,TRUE))*$D18+($K18="Steady Growth")*(AND(DK$6&gt;=$F18,DK$6&lt;=$H18)*((DK$6-$F18+1)/($J18*($J18+1)/2)*$D18))+($K18="custom")*CustCF!DE18</f>
        <v>0</v>
      </c>
      <c r="DL18" s="95">
        <f>($K18="Bell Curve")*(_xlfn.NORM.DIST(AND(DL$6&gt;=$F18,DL$6&lt;=$H18)*(DL$6-$F18+1),$J18/2,$M18,TRUE)-_xlfn.NORM.DIST(AND(DL$6&gt;=$F18,DL$6&lt;=$H18)*(DK$6-$F18+1),$J18/2,$M18,TRUE))/(1-2*_xlfn.NORM.DIST(0,$J18/2,$M18,TRUE))*$D18+($K18="Steady Growth")*(AND(DL$6&gt;=$F18,DL$6&lt;=$H18)*((DL$6-$F18+1)/($J18*($J18+1)/2)*$D18))+($K18="custom")*CustCF!DF18</f>
        <v>0</v>
      </c>
      <c r="DM18" s="95">
        <f>($K18="Bell Curve")*(_xlfn.NORM.DIST(AND(DM$6&gt;=$F18,DM$6&lt;=$H18)*(DM$6-$F18+1),$J18/2,$M18,TRUE)-_xlfn.NORM.DIST(AND(DM$6&gt;=$F18,DM$6&lt;=$H18)*(DL$6-$F18+1),$J18/2,$M18,TRUE))/(1-2*_xlfn.NORM.DIST(0,$J18/2,$M18,TRUE))*$D18+($K18="Steady Growth")*(AND(DM$6&gt;=$F18,DM$6&lt;=$H18)*((DM$6-$F18+1)/($J18*($J18+1)/2)*$D18))+($K18="custom")*CustCF!DG18</f>
        <v>0</v>
      </c>
      <c r="DN18" s="95">
        <f>($K18="Bell Curve")*(_xlfn.NORM.DIST(AND(DN$6&gt;=$F18,DN$6&lt;=$H18)*(DN$6-$F18+1),$J18/2,$M18,TRUE)-_xlfn.NORM.DIST(AND(DN$6&gt;=$F18,DN$6&lt;=$H18)*(DM$6-$F18+1),$J18/2,$M18,TRUE))/(1-2*_xlfn.NORM.DIST(0,$J18/2,$M18,TRUE))*$D18+($K18="Steady Growth")*(AND(DN$6&gt;=$F18,DN$6&lt;=$H18)*((DN$6-$F18+1)/($J18*($J18+1)/2)*$D18))+($K18="custom")*CustCF!DH18</f>
        <v>0</v>
      </c>
      <c r="DO18" s="95">
        <f>($K18="Bell Curve")*(_xlfn.NORM.DIST(AND(DO$6&gt;=$F18,DO$6&lt;=$H18)*(DO$6-$F18+1),$J18/2,$M18,TRUE)-_xlfn.NORM.DIST(AND(DO$6&gt;=$F18,DO$6&lt;=$H18)*(DN$6-$F18+1),$J18/2,$M18,TRUE))/(1-2*_xlfn.NORM.DIST(0,$J18/2,$M18,TRUE))*$D18+($K18="Steady Growth")*(AND(DO$6&gt;=$F18,DO$6&lt;=$H18)*((DO$6-$F18+1)/($J18*($J18+1)/2)*$D18))+($K18="custom")*CustCF!DI18</f>
        <v>0</v>
      </c>
      <c r="DP18" s="95">
        <f>($K18="Bell Curve")*(_xlfn.NORM.DIST(AND(DP$6&gt;=$F18,DP$6&lt;=$H18)*(DP$6-$F18+1),$J18/2,$M18,TRUE)-_xlfn.NORM.DIST(AND(DP$6&gt;=$F18,DP$6&lt;=$H18)*(DO$6-$F18+1),$J18/2,$M18,TRUE))/(1-2*_xlfn.NORM.DIST(0,$J18/2,$M18,TRUE))*$D18+($K18="Steady Growth")*(AND(DP$6&gt;=$F18,DP$6&lt;=$H18)*((DP$6-$F18+1)/($J18*($J18+1)/2)*$D18))+($K18="custom")*CustCF!DJ18</f>
        <v>0</v>
      </c>
      <c r="DQ18" s="95">
        <f>($K18="Bell Curve")*(_xlfn.NORM.DIST(AND(DQ$6&gt;=$F18,DQ$6&lt;=$H18)*(DQ$6-$F18+1),$J18/2,$M18,TRUE)-_xlfn.NORM.DIST(AND(DQ$6&gt;=$F18,DQ$6&lt;=$H18)*(DP$6-$F18+1),$J18/2,$M18,TRUE))/(1-2*_xlfn.NORM.DIST(0,$J18/2,$M18,TRUE))*$D18+($K18="Steady Growth")*(AND(DQ$6&gt;=$F18,DQ$6&lt;=$H18)*((DQ$6-$F18+1)/($J18*($J18+1)/2)*$D18))+($K18="custom")*CustCF!DK18</f>
        <v>0</v>
      </c>
      <c r="DR18" s="95">
        <f>($K18="Bell Curve")*(_xlfn.NORM.DIST(AND(DR$6&gt;=$F18,DR$6&lt;=$H18)*(DR$6-$F18+1),$J18/2,$M18,TRUE)-_xlfn.NORM.DIST(AND(DR$6&gt;=$F18,DR$6&lt;=$H18)*(DQ$6-$F18+1),$J18/2,$M18,TRUE))/(1-2*_xlfn.NORM.DIST(0,$J18/2,$M18,TRUE))*$D18+($K18="Steady Growth")*(AND(DR$6&gt;=$F18,DR$6&lt;=$H18)*((DR$6-$F18+1)/($J18*($J18+1)/2)*$D18))+($K18="custom")*CustCF!DL18</f>
        <v>0</v>
      </c>
      <c r="DS18" s="95">
        <f>($K18="Bell Curve")*(_xlfn.NORM.DIST(AND(DS$6&gt;=$F18,DS$6&lt;=$H18)*(DS$6-$F18+1),$J18/2,$M18,TRUE)-_xlfn.NORM.DIST(AND(DS$6&gt;=$F18,DS$6&lt;=$H18)*(DR$6-$F18+1),$J18/2,$M18,TRUE))/(1-2*_xlfn.NORM.DIST(0,$J18/2,$M18,TRUE))*$D18+($K18="Steady Growth")*(AND(DS$6&gt;=$F18,DS$6&lt;=$H18)*((DS$6-$F18+1)/($J18*($J18+1)/2)*$D18))+($K18="custom")*CustCF!DM18</f>
        <v>0</v>
      </c>
      <c r="DT18" s="95">
        <f>($K18="Bell Curve")*(_xlfn.NORM.DIST(AND(DT$6&gt;=$F18,DT$6&lt;=$H18)*(DT$6-$F18+1),$J18/2,$M18,TRUE)-_xlfn.NORM.DIST(AND(DT$6&gt;=$F18,DT$6&lt;=$H18)*(DS$6-$F18+1),$J18/2,$M18,TRUE))/(1-2*_xlfn.NORM.DIST(0,$J18/2,$M18,TRUE))*$D18+($K18="Steady Growth")*(AND(DT$6&gt;=$F18,DT$6&lt;=$H18)*((DT$6-$F18+1)/($J18*($J18+1)/2)*$D18))+($K18="custom")*CustCF!DN18</f>
        <v>0</v>
      </c>
      <c r="DU18" s="95">
        <f>($K18="Bell Curve")*(_xlfn.NORM.DIST(AND(DU$6&gt;=$F18,DU$6&lt;=$H18)*(DU$6-$F18+1),$J18/2,$M18,TRUE)-_xlfn.NORM.DIST(AND(DU$6&gt;=$F18,DU$6&lt;=$H18)*(DT$6-$F18+1),$J18/2,$M18,TRUE))/(1-2*_xlfn.NORM.DIST(0,$J18/2,$M18,TRUE))*$D18+($K18="Steady Growth")*(AND(DU$6&gt;=$F18,DU$6&lt;=$H18)*((DU$6-$F18+1)/($J18*($J18+1)/2)*$D18))+($K18="custom")*CustCF!DO18</f>
        <v>0</v>
      </c>
      <c r="DV18" s="95">
        <f>($K18="Bell Curve")*(_xlfn.NORM.DIST(AND(DV$6&gt;=$F18,DV$6&lt;=$H18)*(DV$6-$F18+1),$J18/2,$M18,TRUE)-_xlfn.NORM.DIST(AND(DV$6&gt;=$F18,DV$6&lt;=$H18)*(DU$6-$F18+1),$J18/2,$M18,TRUE))/(1-2*_xlfn.NORM.DIST(0,$J18/2,$M18,TRUE))*$D18+($K18="Steady Growth")*(AND(DV$6&gt;=$F18,DV$6&lt;=$H18)*((DV$6-$F18+1)/($J18*($J18+1)/2)*$D18))+($K18="custom")*CustCF!DP18</f>
        <v>0</v>
      </c>
      <c r="DW18" s="95">
        <f>($K18="Bell Curve")*(_xlfn.NORM.DIST(AND(DW$6&gt;=$F18,DW$6&lt;=$H18)*(DW$6-$F18+1),$J18/2,$M18,TRUE)-_xlfn.NORM.DIST(AND(DW$6&gt;=$F18,DW$6&lt;=$H18)*(DV$6-$F18+1),$J18/2,$M18,TRUE))/(1-2*_xlfn.NORM.DIST(0,$J18/2,$M18,TRUE))*$D18+($K18="Steady Growth")*(AND(DW$6&gt;=$F18,DW$6&lt;=$H18)*((DW$6-$F18+1)/($J18*($J18+1)/2)*$D18))+($K18="custom")*CustCF!DQ18</f>
        <v>0</v>
      </c>
      <c r="DX18" s="95">
        <f>($K18="Bell Curve")*(_xlfn.NORM.DIST(AND(DX$6&gt;=$F18,DX$6&lt;=$H18)*(DX$6-$F18+1),$J18/2,$M18,TRUE)-_xlfn.NORM.DIST(AND(DX$6&gt;=$F18,DX$6&lt;=$H18)*(DW$6-$F18+1),$J18/2,$M18,TRUE))/(1-2*_xlfn.NORM.DIST(0,$J18/2,$M18,TRUE))*$D18+($K18="Steady Growth")*(AND(DX$6&gt;=$F18,DX$6&lt;=$H18)*((DX$6-$F18+1)/($J18*($J18+1)/2)*$D18))+($K18="custom")*CustCF!DR18</f>
        <v>0</v>
      </c>
      <c r="DY18" s="95">
        <f>($K18="Bell Curve")*(_xlfn.NORM.DIST(AND(DY$6&gt;=$F18,DY$6&lt;=$H18)*(DY$6-$F18+1),$J18/2,$M18,TRUE)-_xlfn.NORM.DIST(AND(DY$6&gt;=$F18,DY$6&lt;=$H18)*(DX$6-$F18+1),$J18/2,$M18,TRUE))/(1-2*_xlfn.NORM.DIST(0,$J18/2,$M18,TRUE))*$D18+($K18="Steady Growth")*(AND(DY$6&gt;=$F18,DY$6&lt;=$H18)*((DY$6-$F18+1)/($J18*($J18+1)/2)*$D18))+($K18="custom")*CustCF!DS18</f>
        <v>0</v>
      </c>
      <c r="DZ18" s="95">
        <f>($K18="Bell Curve")*(_xlfn.NORM.DIST(AND(DZ$6&gt;=$F18,DZ$6&lt;=$H18)*(DZ$6-$F18+1),$J18/2,$M18,TRUE)-_xlfn.NORM.DIST(AND(DZ$6&gt;=$F18,DZ$6&lt;=$H18)*(DY$6-$F18+1),$J18/2,$M18,TRUE))/(1-2*_xlfn.NORM.DIST(0,$J18/2,$M18,TRUE))*$D18+($K18="Steady Growth")*(AND(DZ$6&gt;=$F18,DZ$6&lt;=$H18)*((DZ$6-$F18+1)/($J18*($J18+1)/2)*$D18))+($K18="custom")*CustCF!DT18</f>
        <v>0</v>
      </c>
      <c r="EA18" s="95">
        <f>($K18="Bell Curve")*(_xlfn.NORM.DIST(AND(EA$6&gt;=$F18,EA$6&lt;=$H18)*(EA$6-$F18+1),$J18/2,$M18,TRUE)-_xlfn.NORM.DIST(AND(EA$6&gt;=$F18,EA$6&lt;=$H18)*(DZ$6-$F18+1),$J18/2,$M18,TRUE))/(1-2*_xlfn.NORM.DIST(0,$J18/2,$M18,TRUE))*$D18+($K18="Steady Growth")*(AND(EA$6&gt;=$F18,EA$6&lt;=$H18)*((EA$6-$F18+1)/($J18*($J18+1)/2)*$D18))+($K18="custom")*CustCF!DU18</f>
        <v>0</v>
      </c>
      <c r="EB18" s="95">
        <f>($K18="Bell Curve")*(_xlfn.NORM.DIST(AND(EB$6&gt;=$F18,EB$6&lt;=$H18)*(EB$6-$F18+1),$J18/2,$M18,TRUE)-_xlfn.NORM.DIST(AND(EB$6&gt;=$F18,EB$6&lt;=$H18)*(EA$6-$F18+1),$J18/2,$M18,TRUE))/(1-2*_xlfn.NORM.DIST(0,$J18/2,$M18,TRUE))*$D18+($K18="Steady Growth")*(AND(EB$6&gt;=$F18,EB$6&lt;=$H18)*((EB$6-$F18+1)/($J18*($J18+1)/2)*$D18))+($K18="custom")*CustCF!DV18</f>
        <v>0</v>
      </c>
      <c r="EC18" s="95">
        <f>($K18="Bell Curve")*(_xlfn.NORM.DIST(AND(EC$6&gt;=$F18,EC$6&lt;=$H18)*(EC$6-$F18+1),$J18/2,$M18,TRUE)-_xlfn.NORM.DIST(AND(EC$6&gt;=$F18,EC$6&lt;=$H18)*(EB$6-$F18+1),$J18/2,$M18,TRUE))/(1-2*_xlfn.NORM.DIST(0,$J18/2,$M18,TRUE))*$D18+($K18="Steady Growth")*(AND(EC$6&gt;=$F18,EC$6&lt;=$H18)*((EC$6-$F18+1)/($J18*($J18+1)/2)*$D18))+($K18="custom")*CustCF!DW18</f>
        <v>0</v>
      </c>
      <c r="ED18" s="95">
        <f>($K18="Bell Curve")*(_xlfn.NORM.DIST(AND(ED$6&gt;=$F18,ED$6&lt;=$H18)*(ED$6-$F18+1),$J18/2,$M18,TRUE)-_xlfn.NORM.DIST(AND(ED$6&gt;=$F18,ED$6&lt;=$H18)*(EC$6-$F18+1),$J18/2,$M18,TRUE))/(1-2*_xlfn.NORM.DIST(0,$J18/2,$M18,TRUE))*$D18+($K18="Steady Growth")*(AND(ED$6&gt;=$F18,ED$6&lt;=$H18)*((ED$6-$F18+1)/($J18*($J18+1)/2)*$D18))+($K18="custom")*CustCF!DX18</f>
        <v>0</v>
      </c>
      <c r="EE18" s="95">
        <f>($K18="Bell Curve")*(_xlfn.NORM.DIST(AND(EE$6&gt;=$F18,EE$6&lt;=$H18)*(EE$6-$F18+1),$J18/2,$M18,TRUE)-_xlfn.NORM.DIST(AND(EE$6&gt;=$F18,EE$6&lt;=$H18)*(ED$6-$F18+1),$J18/2,$M18,TRUE))/(1-2*_xlfn.NORM.DIST(0,$J18/2,$M18,TRUE))*$D18+($K18="Steady Growth")*(AND(EE$6&gt;=$F18,EE$6&lt;=$H18)*((EE$6-$F18+1)/($J18*($J18+1)/2)*$D18))+($K18="custom")*CustCF!DY18</f>
        <v>0</v>
      </c>
      <c r="EF18" s="95">
        <f>($K18="Bell Curve")*(_xlfn.NORM.DIST(AND(EF$6&gt;=$F18,EF$6&lt;=$H18)*(EF$6-$F18+1),$J18/2,$M18,TRUE)-_xlfn.NORM.DIST(AND(EF$6&gt;=$F18,EF$6&lt;=$H18)*(EE$6-$F18+1),$J18/2,$M18,TRUE))/(1-2*_xlfn.NORM.DIST(0,$J18/2,$M18,TRUE))*$D18+($K18="Steady Growth")*(AND(EF$6&gt;=$F18,EF$6&lt;=$H18)*((EF$6-$F18+1)/($J18*($J18+1)/2)*$D18))+($K18="custom")*CustCF!DZ18</f>
        <v>0</v>
      </c>
      <c r="EG18" s="95">
        <f>($K18="Bell Curve")*(_xlfn.NORM.DIST(AND(EG$6&gt;=$F18,EG$6&lt;=$H18)*(EG$6-$F18+1),$J18/2,$M18,TRUE)-_xlfn.NORM.DIST(AND(EG$6&gt;=$F18,EG$6&lt;=$H18)*(EF$6-$F18+1),$J18/2,$M18,TRUE))/(1-2*_xlfn.NORM.DIST(0,$J18/2,$M18,TRUE))*$D18+($K18="Steady Growth")*(AND(EG$6&gt;=$F18,EG$6&lt;=$H18)*((EG$6-$F18+1)/($J18*($J18+1)/2)*$D18))+($K18="custom")*CustCF!EA18</f>
        <v>0</v>
      </c>
      <c r="EH18" s="95">
        <f>($K18="Bell Curve")*(_xlfn.NORM.DIST(AND(EH$6&gt;=$F18,EH$6&lt;=$H18)*(EH$6-$F18+1),$J18/2,$M18,TRUE)-_xlfn.NORM.DIST(AND(EH$6&gt;=$F18,EH$6&lt;=$H18)*(EG$6-$F18+1),$J18/2,$M18,TRUE))/(1-2*_xlfn.NORM.DIST(0,$J18/2,$M18,TRUE))*$D18+($K18="Steady Growth")*(AND(EH$6&gt;=$F18,EH$6&lt;=$H18)*((EH$6-$F18+1)/($J18*($J18+1)/2)*$D18))+($K18="custom")*CustCF!EB18</f>
        <v>0</v>
      </c>
      <c r="EI18" s="95">
        <f>($K18="Bell Curve")*(_xlfn.NORM.DIST(AND(EI$6&gt;=$F18,EI$6&lt;=$H18)*(EI$6-$F18+1),$J18/2,$M18,TRUE)-_xlfn.NORM.DIST(AND(EI$6&gt;=$F18,EI$6&lt;=$H18)*(EH$6-$F18+1),$J18/2,$M18,TRUE))/(1-2*_xlfn.NORM.DIST(0,$J18/2,$M18,TRUE))*$D18+($K18="Steady Growth")*(AND(EI$6&gt;=$F18,EI$6&lt;=$H18)*((EI$6-$F18+1)/($J18*($J18+1)/2)*$D18))+($K18="custom")*CustCF!EC18</f>
        <v>0</v>
      </c>
      <c r="EJ18" s="95">
        <f>($K18="Bell Curve")*(_xlfn.NORM.DIST(AND(EJ$6&gt;=$F18,EJ$6&lt;=$H18)*(EJ$6-$F18+1),$J18/2,$M18,TRUE)-_xlfn.NORM.DIST(AND(EJ$6&gt;=$F18,EJ$6&lt;=$H18)*(EI$6-$F18+1),$J18/2,$M18,TRUE))/(1-2*_xlfn.NORM.DIST(0,$J18/2,$M18,TRUE))*$D18+($K18="Steady Growth")*(AND(EJ$6&gt;=$F18,EJ$6&lt;=$H18)*((EJ$6-$F18+1)/($J18*($J18+1)/2)*$D18))+($K18="custom")*CustCF!ED18</f>
        <v>0</v>
      </c>
      <c r="EK18" s="95">
        <f>($K18="Bell Curve")*(_xlfn.NORM.DIST(AND(EK$6&gt;=$F18,EK$6&lt;=$H18)*(EK$6-$F18+1),$J18/2,$M18,TRUE)-_xlfn.NORM.DIST(AND(EK$6&gt;=$F18,EK$6&lt;=$H18)*(EJ$6-$F18+1),$J18/2,$M18,TRUE))/(1-2*_xlfn.NORM.DIST(0,$J18/2,$M18,TRUE))*$D18+($K18="Steady Growth")*(AND(EK$6&gt;=$F18,EK$6&lt;=$H18)*((EK$6-$F18+1)/($J18*($J18+1)/2)*$D18))+($K18="custom")*CustCF!EE18</f>
        <v>0</v>
      </c>
      <c r="EL18" s="95">
        <f>($K18="Bell Curve")*(_xlfn.NORM.DIST(AND(EL$6&gt;=$F18,EL$6&lt;=$H18)*(EL$6-$F18+1),$J18/2,$M18,TRUE)-_xlfn.NORM.DIST(AND(EL$6&gt;=$F18,EL$6&lt;=$H18)*(EK$6-$F18+1),$J18/2,$M18,TRUE))/(1-2*_xlfn.NORM.DIST(0,$J18/2,$M18,TRUE))*$D18+($K18="Steady Growth")*(AND(EL$6&gt;=$F18,EL$6&lt;=$H18)*((EL$6-$F18+1)/($J18*($J18+1)/2)*$D18))+($K18="custom")*CustCF!EF18</f>
        <v>0</v>
      </c>
      <c r="EM18" s="95">
        <f>($K18="Bell Curve")*(_xlfn.NORM.DIST(AND(EM$6&gt;=$F18,EM$6&lt;=$H18)*(EM$6-$F18+1),$J18/2,$M18,TRUE)-_xlfn.NORM.DIST(AND(EM$6&gt;=$F18,EM$6&lt;=$H18)*(EL$6-$F18+1),$J18/2,$M18,TRUE))/(1-2*_xlfn.NORM.DIST(0,$J18/2,$M18,TRUE))*$D18+($K18="Steady Growth")*(AND(EM$6&gt;=$F18,EM$6&lt;=$H18)*((EM$6-$F18+1)/($J18*($J18+1)/2)*$D18))+($K18="custom")*CustCF!EG18</f>
        <v>0</v>
      </c>
      <c r="EN18" s="95">
        <f>($K18="Bell Curve")*(_xlfn.NORM.DIST(AND(EN$6&gt;=$F18,EN$6&lt;=$H18)*(EN$6-$F18+1),$J18/2,$M18,TRUE)-_xlfn.NORM.DIST(AND(EN$6&gt;=$F18,EN$6&lt;=$H18)*(EM$6-$F18+1),$J18/2,$M18,TRUE))/(1-2*_xlfn.NORM.DIST(0,$J18/2,$M18,TRUE))*$D18+($K18="Steady Growth")*(AND(EN$6&gt;=$F18,EN$6&lt;=$H18)*((EN$6-$F18+1)/($J18*($J18+1)/2)*$D18))+($K18="custom")*CustCF!EH18</f>
        <v>0</v>
      </c>
      <c r="EO18" s="95">
        <f>($K18="Bell Curve")*(_xlfn.NORM.DIST(AND(EO$6&gt;=$F18,EO$6&lt;=$H18)*(EO$6-$F18+1),$J18/2,$M18,TRUE)-_xlfn.NORM.DIST(AND(EO$6&gt;=$F18,EO$6&lt;=$H18)*(EN$6-$F18+1),$J18/2,$M18,TRUE))/(1-2*_xlfn.NORM.DIST(0,$J18/2,$M18,TRUE))*$D18+($K18="Steady Growth")*(AND(EO$6&gt;=$F18,EO$6&lt;=$H18)*((EO$6-$F18+1)/($J18*($J18+1)/2)*$D18))+($K18="custom")*CustCF!EI18</f>
        <v>0</v>
      </c>
      <c r="EP18" s="95">
        <f>($K18="Bell Curve")*(_xlfn.NORM.DIST(AND(EP$6&gt;=$F18,EP$6&lt;=$H18)*(EP$6-$F18+1),$J18/2,$M18,TRUE)-_xlfn.NORM.DIST(AND(EP$6&gt;=$F18,EP$6&lt;=$H18)*(EO$6-$F18+1),$J18/2,$M18,TRUE))/(1-2*_xlfn.NORM.DIST(0,$J18/2,$M18,TRUE))*$D18+($K18="Steady Growth")*(AND(EP$6&gt;=$F18,EP$6&lt;=$H18)*((EP$6-$F18+1)/($J18*($J18+1)/2)*$D18))+($K18="custom")*CustCF!EJ18</f>
        <v>0</v>
      </c>
      <c r="EQ18" s="95">
        <f>($K18="Bell Curve")*(_xlfn.NORM.DIST(AND(EQ$6&gt;=$F18,EQ$6&lt;=$H18)*(EQ$6-$F18+1),$J18/2,$M18,TRUE)-_xlfn.NORM.DIST(AND(EQ$6&gt;=$F18,EQ$6&lt;=$H18)*(EP$6-$F18+1),$J18/2,$M18,TRUE))/(1-2*_xlfn.NORM.DIST(0,$J18/2,$M18,TRUE))*$D18+($K18="Steady Growth")*(AND(EQ$6&gt;=$F18,EQ$6&lt;=$H18)*((EQ$6-$F18+1)/($J18*($J18+1)/2)*$D18))+($K18="custom")*CustCF!EK18</f>
        <v>0</v>
      </c>
      <c r="ER18" s="95">
        <f>($K18="Bell Curve")*(_xlfn.NORM.DIST(AND(ER$6&gt;=$F18,ER$6&lt;=$H18)*(ER$6-$F18+1),$J18/2,$M18,TRUE)-_xlfn.NORM.DIST(AND(ER$6&gt;=$F18,ER$6&lt;=$H18)*(EQ$6-$F18+1),$J18/2,$M18,TRUE))/(1-2*_xlfn.NORM.DIST(0,$J18/2,$M18,TRUE))*$D18+($K18="Steady Growth")*(AND(ER$6&gt;=$F18,ER$6&lt;=$H18)*((ER$6-$F18+1)/($J18*($J18+1)/2)*$D18))+($K18="custom")*CustCF!EL18</f>
        <v>0</v>
      </c>
      <c r="ES18" s="95">
        <f>($K18="Bell Curve")*(_xlfn.NORM.DIST(AND(ES$6&gt;=$F18,ES$6&lt;=$H18)*(ES$6-$F18+1),$J18/2,$M18,TRUE)-_xlfn.NORM.DIST(AND(ES$6&gt;=$F18,ES$6&lt;=$H18)*(ER$6-$F18+1),$J18/2,$M18,TRUE))/(1-2*_xlfn.NORM.DIST(0,$J18/2,$M18,TRUE))*$D18+($K18="Steady Growth")*(AND(ES$6&gt;=$F18,ES$6&lt;=$H18)*((ES$6-$F18+1)/($J18*($J18+1)/2)*$D18))+($K18="custom")*CustCF!EM18</f>
        <v>0</v>
      </c>
      <c r="ET18" s="95">
        <f>($K18="Bell Curve")*(_xlfn.NORM.DIST(AND(ET$6&gt;=$F18,ET$6&lt;=$H18)*(ET$6-$F18+1),$J18/2,$M18,TRUE)-_xlfn.NORM.DIST(AND(ET$6&gt;=$F18,ET$6&lt;=$H18)*(ES$6-$F18+1),$J18/2,$M18,TRUE))/(1-2*_xlfn.NORM.DIST(0,$J18/2,$M18,TRUE))*$D18+($K18="Steady Growth")*(AND(ET$6&gt;=$F18,ET$6&lt;=$H18)*((ET$6-$F18+1)/($J18*($J18+1)/2)*$D18))+($K18="custom")*CustCF!EN18</f>
        <v>0</v>
      </c>
      <c r="EU18" s="95">
        <f>($K18="Bell Curve")*(_xlfn.NORM.DIST(AND(EU$6&gt;=$F18,EU$6&lt;=$H18)*(EU$6-$F18+1),$J18/2,$M18,TRUE)-_xlfn.NORM.DIST(AND(EU$6&gt;=$F18,EU$6&lt;=$H18)*(ET$6-$F18+1),$J18/2,$M18,TRUE))/(1-2*_xlfn.NORM.DIST(0,$J18/2,$M18,TRUE))*$D18+($K18="Steady Growth")*(AND(EU$6&gt;=$F18,EU$6&lt;=$H18)*((EU$6-$F18+1)/($J18*($J18+1)/2)*$D18))+($K18="custom")*CustCF!EO18</f>
        <v>0</v>
      </c>
      <c r="EV18" s="95">
        <f>($K18="Bell Curve")*(_xlfn.NORM.DIST(AND(EV$6&gt;=$F18,EV$6&lt;=$H18)*(EV$6-$F18+1),$J18/2,$M18,TRUE)-_xlfn.NORM.DIST(AND(EV$6&gt;=$F18,EV$6&lt;=$H18)*(EU$6-$F18+1),$J18/2,$M18,TRUE))/(1-2*_xlfn.NORM.DIST(0,$J18/2,$M18,TRUE))*$D18+($K18="Steady Growth")*(AND(EV$6&gt;=$F18,EV$6&lt;=$H18)*((EV$6-$F18+1)/($J18*($J18+1)/2)*$D18))+($K18="custom")*CustCF!EP18</f>
        <v>0</v>
      </c>
      <c r="EW18" s="95">
        <f>($K18="Bell Curve")*(_xlfn.NORM.DIST(AND(EW$6&gt;=$F18,EW$6&lt;=$H18)*(EW$6-$F18+1),$J18/2,$M18,TRUE)-_xlfn.NORM.DIST(AND(EW$6&gt;=$F18,EW$6&lt;=$H18)*(EV$6-$F18+1),$J18/2,$M18,TRUE))/(1-2*_xlfn.NORM.DIST(0,$J18/2,$M18,TRUE))*$D18+($K18="Steady Growth")*(AND(EW$6&gt;=$F18,EW$6&lt;=$H18)*((EW$6-$F18+1)/($J18*($J18+1)/2)*$D18))+($K18="custom")*CustCF!EQ18</f>
        <v>0</v>
      </c>
      <c r="EX18" s="95">
        <f>($K18="Bell Curve")*(_xlfn.NORM.DIST(AND(EX$6&gt;=$F18,EX$6&lt;=$H18)*(EX$6-$F18+1),$J18/2,$M18,TRUE)-_xlfn.NORM.DIST(AND(EX$6&gt;=$F18,EX$6&lt;=$H18)*(EW$6-$F18+1),$J18/2,$M18,TRUE))/(1-2*_xlfn.NORM.DIST(0,$J18/2,$M18,TRUE))*$D18+($K18="Steady Growth")*(AND(EX$6&gt;=$F18,EX$6&lt;=$H18)*((EX$6-$F18+1)/($J18*($J18+1)/2)*$D18))+($K18="custom")*CustCF!ER18</f>
        <v>0</v>
      </c>
      <c r="EY18" s="95">
        <f>($K18="Bell Curve")*(_xlfn.NORM.DIST(AND(EY$6&gt;=$F18,EY$6&lt;=$H18)*(EY$6-$F18+1),$J18/2,$M18,TRUE)-_xlfn.NORM.DIST(AND(EY$6&gt;=$F18,EY$6&lt;=$H18)*(EX$6-$F18+1),$J18/2,$M18,TRUE))/(1-2*_xlfn.NORM.DIST(0,$J18/2,$M18,TRUE))*$D18+($K18="Steady Growth")*(AND(EY$6&gt;=$F18,EY$6&lt;=$H18)*((EY$6-$F18+1)/($J18*($J18+1)/2)*$D18))+($K18="custom")*CustCF!ES18</f>
        <v>0</v>
      </c>
      <c r="EZ18" s="95">
        <f>($K18="Bell Curve")*(_xlfn.NORM.DIST(AND(EZ$6&gt;=$F18,EZ$6&lt;=$H18)*(EZ$6-$F18+1),$J18/2,$M18,TRUE)-_xlfn.NORM.DIST(AND(EZ$6&gt;=$F18,EZ$6&lt;=$H18)*(EY$6-$F18+1),$J18/2,$M18,TRUE))/(1-2*_xlfn.NORM.DIST(0,$J18/2,$M18,TRUE))*$D18+($K18="Steady Growth")*(AND(EZ$6&gt;=$F18,EZ$6&lt;=$H18)*((EZ$6-$F18+1)/($J18*($J18+1)/2)*$D18))+($K18="custom")*CustCF!ET18</f>
        <v>0</v>
      </c>
      <c r="FA18" s="95">
        <f>($K18="Bell Curve")*(_xlfn.NORM.DIST(AND(FA$6&gt;=$F18,FA$6&lt;=$H18)*(FA$6-$F18+1),$J18/2,$M18,TRUE)-_xlfn.NORM.DIST(AND(FA$6&gt;=$F18,FA$6&lt;=$H18)*(EZ$6-$F18+1),$J18/2,$M18,TRUE))/(1-2*_xlfn.NORM.DIST(0,$J18/2,$M18,TRUE))*$D18+($K18="Steady Growth")*(AND(FA$6&gt;=$F18,FA$6&lt;=$H18)*((FA$6-$F18+1)/($J18*($J18+1)/2)*$D18))+($K18="custom")*CustCF!EU18</f>
        <v>0</v>
      </c>
      <c r="FB18" s="95">
        <f>($K18="Bell Curve")*(_xlfn.NORM.DIST(AND(FB$6&gt;=$F18,FB$6&lt;=$H18)*(FB$6-$F18+1),$J18/2,$M18,TRUE)-_xlfn.NORM.DIST(AND(FB$6&gt;=$F18,FB$6&lt;=$H18)*(FA$6-$F18+1),$J18/2,$M18,TRUE))/(1-2*_xlfn.NORM.DIST(0,$J18/2,$M18,TRUE))*$D18+($K18="Steady Growth")*(AND(FB$6&gt;=$F18,FB$6&lt;=$H18)*((FB$6-$F18+1)/($J18*($J18+1)/2)*$D18))+($K18="custom")*CustCF!EV18</f>
        <v>0</v>
      </c>
      <c r="FC18" s="95">
        <f>($K18="Bell Curve")*(_xlfn.NORM.DIST(AND(FC$6&gt;=$F18,FC$6&lt;=$H18)*(FC$6-$F18+1),$J18/2,$M18,TRUE)-_xlfn.NORM.DIST(AND(FC$6&gt;=$F18,FC$6&lt;=$H18)*(FB$6-$F18+1),$J18/2,$M18,TRUE))/(1-2*_xlfn.NORM.DIST(0,$J18/2,$M18,TRUE))*$D18+($K18="Steady Growth")*(AND(FC$6&gt;=$F18,FC$6&lt;=$H18)*((FC$6-$F18+1)/($J18*($J18+1)/2)*$D18))+($K18="custom")*CustCF!EW18</f>
        <v>0</v>
      </c>
      <c r="FD18" s="95">
        <f>($K18="Bell Curve")*(_xlfn.NORM.DIST(AND(FD$6&gt;=$F18,FD$6&lt;=$H18)*(FD$6-$F18+1),$J18/2,$M18,TRUE)-_xlfn.NORM.DIST(AND(FD$6&gt;=$F18,FD$6&lt;=$H18)*(FC$6-$F18+1),$J18/2,$M18,TRUE))/(1-2*_xlfn.NORM.DIST(0,$J18/2,$M18,TRUE))*$D18+($K18="Steady Growth")*(AND(FD$6&gt;=$F18,FD$6&lt;=$H18)*((FD$6-$F18+1)/($J18*($J18+1)/2)*$D18))+($K18="custom")*CustCF!EX18</f>
        <v>0</v>
      </c>
      <c r="FE18" s="95">
        <f>($K18="Bell Curve")*(_xlfn.NORM.DIST(AND(FE$6&gt;=$F18,FE$6&lt;=$H18)*(FE$6-$F18+1),$J18/2,$M18,TRUE)-_xlfn.NORM.DIST(AND(FE$6&gt;=$F18,FE$6&lt;=$H18)*(FD$6-$F18+1),$J18/2,$M18,TRUE))/(1-2*_xlfn.NORM.DIST(0,$J18/2,$M18,TRUE))*$D18+($K18="Steady Growth")*(AND(FE$6&gt;=$F18,FE$6&lt;=$H18)*((FE$6-$F18+1)/($J18*($J18+1)/2)*$D18))+($K18="custom")*CustCF!EY18</f>
        <v>0</v>
      </c>
      <c r="FF18" s="95">
        <f>($K18="Bell Curve")*(_xlfn.NORM.DIST(AND(FF$6&gt;=$F18,FF$6&lt;=$H18)*(FF$6-$F18+1),$J18/2,$M18,TRUE)-_xlfn.NORM.DIST(AND(FF$6&gt;=$F18,FF$6&lt;=$H18)*(FE$6-$F18+1),$J18/2,$M18,TRUE))/(1-2*_xlfn.NORM.DIST(0,$J18/2,$M18,TRUE))*$D18+($K18="Steady Growth")*(AND(FF$6&gt;=$F18,FF$6&lt;=$H18)*((FF$6-$F18+1)/($J18*($J18+1)/2)*$D18))+($K18="custom")*CustCF!EZ18</f>
        <v>0</v>
      </c>
      <c r="FG18" s="95">
        <f>($K18="Bell Curve")*(_xlfn.NORM.DIST(AND(FG$6&gt;=$F18,FG$6&lt;=$H18)*(FG$6-$F18+1),$J18/2,$M18,TRUE)-_xlfn.NORM.DIST(AND(FG$6&gt;=$F18,FG$6&lt;=$H18)*(FF$6-$F18+1),$J18/2,$M18,TRUE))/(1-2*_xlfn.NORM.DIST(0,$J18/2,$M18,TRUE))*$D18+($K18="Steady Growth")*(AND(FG$6&gt;=$F18,FG$6&lt;=$H18)*((FG$6-$F18+1)/($J18*($J18+1)/2)*$D18))+($K18="custom")*CustCF!FA18</f>
        <v>0</v>
      </c>
      <c r="FH18" s="95">
        <f>($K18="Bell Curve")*(_xlfn.NORM.DIST(AND(FH$6&gt;=$F18,FH$6&lt;=$H18)*(FH$6-$F18+1),$J18/2,$M18,TRUE)-_xlfn.NORM.DIST(AND(FH$6&gt;=$F18,FH$6&lt;=$H18)*(FG$6-$F18+1),$J18/2,$M18,TRUE))/(1-2*_xlfn.NORM.DIST(0,$J18/2,$M18,TRUE))*$D18+($K18="Steady Growth")*(AND(FH$6&gt;=$F18,FH$6&lt;=$H18)*((FH$6-$F18+1)/($J18*($J18+1)/2)*$D18))+($K18="custom")*CustCF!FB18</f>
        <v>0</v>
      </c>
      <c r="FI18" s="95">
        <f>($K18="Bell Curve")*(_xlfn.NORM.DIST(AND(FI$6&gt;=$F18,FI$6&lt;=$H18)*(FI$6-$F18+1),$J18/2,$M18,TRUE)-_xlfn.NORM.DIST(AND(FI$6&gt;=$F18,FI$6&lt;=$H18)*(FH$6-$F18+1),$J18/2,$M18,TRUE))/(1-2*_xlfn.NORM.DIST(0,$J18/2,$M18,TRUE))*$D18+($K18="Steady Growth")*(AND(FI$6&gt;=$F18,FI$6&lt;=$H18)*((FI$6-$F18+1)/($J18*($J18+1)/2)*$D18))+($K18="custom")*CustCF!FC18</f>
        <v>0</v>
      </c>
      <c r="FJ18" s="95">
        <f>($K18="Bell Curve")*(_xlfn.NORM.DIST(AND(FJ$6&gt;=$F18,FJ$6&lt;=$H18)*(FJ$6-$F18+1),$J18/2,$M18,TRUE)-_xlfn.NORM.DIST(AND(FJ$6&gt;=$F18,FJ$6&lt;=$H18)*(FI$6-$F18+1),$J18/2,$M18,TRUE))/(1-2*_xlfn.NORM.DIST(0,$J18/2,$M18,TRUE))*$D18+($K18="Steady Growth")*(AND(FJ$6&gt;=$F18,FJ$6&lt;=$H18)*((FJ$6-$F18+1)/($J18*($J18+1)/2)*$D18))+($K18="custom")*CustCF!FD18</f>
        <v>0</v>
      </c>
      <c r="FK18" s="95">
        <f>($K18="Bell Curve")*(_xlfn.NORM.DIST(AND(FK$6&gt;=$F18,FK$6&lt;=$H18)*(FK$6-$F18+1),$J18/2,$M18,TRUE)-_xlfn.NORM.DIST(AND(FK$6&gt;=$F18,FK$6&lt;=$H18)*(FJ$6-$F18+1),$J18/2,$M18,TRUE))/(1-2*_xlfn.NORM.DIST(0,$J18/2,$M18,TRUE))*$D18+($K18="Steady Growth")*(AND(FK$6&gt;=$F18,FK$6&lt;=$H18)*((FK$6-$F18+1)/($J18*($J18+1)/2)*$D18))+($K18="custom")*CustCF!FE18</f>
        <v>0</v>
      </c>
      <c r="FL18" s="95">
        <f>($K18="Bell Curve")*(_xlfn.NORM.DIST(AND(FL$6&gt;=$F18,FL$6&lt;=$H18)*(FL$6-$F18+1),$J18/2,$M18,TRUE)-_xlfn.NORM.DIST(AND(FL$6&gt;=$F18,FL$6&lt;=$H18)*(FK$6-$F18+1),$J18/2,$M18,TRUE))/(1-2*_xlfn.NORM.DIST(0,$J18/2,$M18,TRUE))*$D18+($K18="Steady Growth")*(AND(FL$6&gt;=$F18,FL$6&lt;=$H18)*((FL$6-$F18+1)/($J18*($J18+1)/2)*$D18))+($K18="custom")*CustCF!FF18</f>
        <v>0</v>
      </c>
      <c r="FM18" s="95">
        <f>($K18="Bell Curve")*(_xlfn.NORM.DIST(AND(FM$6&gt;=$F18,FM$6&lt;=$H18)*(FM$6-$F18+1),$J18/2,$M18,TRUE)-_xlfn.NORM.DIST(AND(FM$6&gt;=$F18,FM$6&lt;=$H18)*(FL$6-$F18+1),$J18/2,$M18,TRUE))/(1-2*_xlfn.NORM.DIST(0,$J18/2,$M18,TRUE))*$D18+($K18="Steady Growth")*(AND(FM$6&gt;=$F18,FM$6&lt;=$H18)*((FM$6-$F18+1)/($J18*($J18+1)/2)*$D18))+($K18="custom")*CustCF!FG18</f>
        <v>0</v>
      </c>
      <c r="FN18" s="95">
        <f>($K18="Bell Curve")*(_xlfn.NORM.DIST(AND(FN$6&gt;=$F18,FN$6&lt;=$H18)*(FN$6-$F18+1),$J18/2,$M18,TRUE)-_xlfn.NORM.DIST(AND(FN$6&gt;=$F18,FN$6&lt;=$H18)*(FM$6-$F18+1),$J18/2,$M18,TRUE))/(1-2*_xlfn.NORM.DIST(0,$J18/2,$M18,TRUE))*$D18+($K18="Steady Growth")*(AND(FN$6&gt;=$F18,FN$6&lt;=$H18)*((FN$6-$F18+1)/($J18*($J18+1)/2)*$D18))+($K18="custom")*CustCF!FH18</f>
        <v>0</v>
      </c>
      <c r="FO18" s="95">
        <f>($K18="Bell Curve")*(_xlfn.NORM.DIST(AND(FO$6&gt;=$F18,FO$6&lt;=$H18)*(FO$6-$F18+1),$J18/2,$M18,TRUE)-_xlfn.NORM.DIST(AND(FO$6&gt;=$F18,FO$6&lt;=$H18)*(FN$6-$F18+1),$J18/2,$M18,TRUE))/(1-2*_xlfn.NORM.DIST(0,$J18/2,$M18,TRUE))*$D18+($K18="Steady Growth")*(AND(FO$6&gt;=$F18,FO$6&lt;=$H18)*((FO$6-$F18+1)/($J18*($J18+1)/2)*$D18))+($K18="custom")*CustCF!FI18</f>
        <v>0</v>
      </c>
      <c r="FP18" s="95">
        <f>($K18="Bell Curve")*(_xlfn.NORM.DIST(AND(FP$6&gt;=$F18,FP$6&lt;=$H18)*(FP$6-$F18+1),$J18/2,$M18,TRUE)-_xlfn.NORM.DIST(AND(FP$6&gt;=$F18,FP$6&lt;=$H18)*(FO$6-$F18+1),$J18/2,$M18,TRUE))/(1-2*_xlfn.NORM.DIST(0,$J18/2,$M18,TRUE))*$D18+($K18="Steady Growth")*(AND(FP$6&gt;=$F18,FP$6&lt;=$H18)*((FP$6-$F18+1)/($J18*($J18+1)/2)*$D18))+($K18="custom")*CustCF!FJ18</f>
        <v>0</v>
      </c>
      <c r="FQ18" s="95">
        <f>($K18="Bell Curve")*(_xlfn.NORM.DIST(AND(FQ$6&gt;=$F18,FQ$6&lt;=$H18)*(FQ$6-$F18+1),$J18/2,$M18,TRUE)-_xlfn.NORM.DIST(AND(FQ$6&gt;=$F18,FQ$6&lt;=$H18)*(FP$6-$F18+1),$J18/2,$M18,TRUE))/(1-2*_xlfn.NORM.DIST(0,$J18/2,$M18,TRUE))*$D18+($K18="Steady Growth")*(AND(FQ$6&gt;=$F18,FQ$6&lt;=$H18)*((FQ$6-$F18+1)/($J18*($J18+1)/2)*$D18))+($K18="custom")*CustCF!FK18</f>
        <v>0</v>
      </c>
      <c r="FR18" s="95">
        <f>($K18="Bell Curve")*(_xlfn.NORM.DIST(AND(FR$6&gt;=$F18,FR$6&lt;=$H18)*(FR$6-$F18+1),$J18/2,$M18,TRUE)-_xlfn.NORM.DIST(AND(FR$6&gt;=$F18,FR$6&lt;=$H18)*(FQ$6-$F18+1),$J18/2,$M18,TRUE))/(1-2*_xlfn.NORM.DIST(0,$J18/2,$M18,TRUE))*$D18+($K18="Steady Growth")*(AND(FR$6&gt;=$F18,FR$6&lt;=$H18)*((FR$6-$F18+1)/($J18*($J18+1)/2)*$D18))+($K18="custom")*CustCF!FL18</f>
        <v>0</v>
      </c>
      <c r="FS18" s="95">
        <f>($K18="Bell Curve")*(_xlfn.NORM.DIST(AND(FS$6&gt;=$F18,FS$6&lt;=$H18)*(FS$6-$F18+1),$J18/2,$M18,TRUE)-_xlfn.NORM.DIST(AND(FS$6&gt;=$F18,FS$6&lt;=$H18)*(FR$6-$F18+1),$J18/2,$M18,TRUE))/(1-2*_xlfn.NORM.DIST(0,$J18/2,$M18,TRUE))*$D18+($K18="Steady Growth")*(AND(FS$6&gt;=$F18,FS$6&lt;=$H18)*((FS$6-$F18+1)/($J18*($J18+1)/2)*$D18))+($K18="custom")*CustCF!FM18</f>
        <v>0</v>
      </c>
      <c r="FT18" s="95">
        <f>($K18="Bell Curve")*(_xlfn.NORM.DIST(AND(FT$6&gt;=$F18,FT$6&lt;=$H18)*(FT$6-$F18+1),$J18/2,$M18,TRUE)-_xlfn.NORM.DIST(AND(FT$6&gt;=$F18,FT$6&lt;=$H18)*(FS$6-$F18+1),$J18/2,$M18,TRUE))/(1-2*_xlfn.NORM.DIST(0,$J18/2,$M18,TRUE))*$D18+($K18="Steady Growth")*(AND(FT$6&gt;=$F18,FT$6&lt;=$H18)*((FT$6-$F18+1)/($J18*($J18+1)/2)*$D18))+($K18="custom")*CustCF!FN18</f>
        <v>0</v>
      </c>
      <c r="FU18" s="95">
        <f>($K18="Bell Curve")*(_xlfn.NORM.DIST(AND(FU$6&gt;=$F18,FU$6&lt;=$H18)*(FU$6-$F18+1),$J18/2,$M18,TRUE)-_xlfn.NORM.DIST(AND(FU$6&gt;=$F18,FU$6&lt;=$H18)*(FT$6-$F18+1),$J18/2,$M18,TRUE))/(1-2*_xlfn.NORM.DIST(0,$J18/2,$M18,TRUE))*$D18+($K18="Steady Growth")*(AND(FU$6&gt;=$F18,FU$6&lt;=$H18)*((FU$6-$F18+1)/($J18*($J18+1)/2)*$D18))+($K18="custom")*CustCF!FO18</f>
        <v>0</v>
      </c>
      <c r="FV18" s="95">
        <f>($K18="Bell Curve")*(_xlfn.NORM.DIST(AND(FV$6&gt;=$F18,FV$6&lt;=$H18)*(FV$6-$F18+1),$J18/2,$M18,TRUE)-_xlfn.NORM.DIST(AND(FV$6&gt;=$F18,FV$6&lt;=$H18)*(FU$6-$F18+1),$J18/2,$M18,TRUE))/(1-2*_xlfn.NORM.DIST(0,$J18/2,$M18,TRUE))*$D18+($K18="Steady Growth")*(AND(FV$6&gt;=$F18,FV$6&lt;=$H18)*((FV$6-$F18+1)/($J18*($J18+1)/2)*$D18))+($K18="custom")*CustCF!FP18</f>
        <v>0</v>
      </c>
      <c r="FW18" s="95">
        <f>($K18="Bell Curve")*(_xlfn.NORM.DIST(AND(FW$6&gt;=$F18,FW$6&lt;=$H18)*(FW$6-$F18+1),$J18/2,$M18,TRUE)-_xlfn.NORM.DIST(AND(FW$6&gt;=$F18,FW$6&lt;=$H18)*(FV$6-$F18+1),$J18/2,$M18,TRUE))/(1-2*_xlfn.NORM.DIST(0,$J18/2,$M18,TRUE))*$D18+($K18="Steady Growth")*(AND(FW$6&gt;=$F18,FW$6&lt;=$H18)*((FW$6-$F18+1)/($J18*($J18+1)/2)*$D18))+($K18="custom")*CustCF!FQ18</f>
        <v>0</v>
      </c>
      <c r="FX18" s="95">
        <f>($K18="Bell Curve")*(_xlfn.NORM.DIST(AND(FX$6&gt;=$F18,FX$6&lt;=$H18)*(FX$6-$F18+1),$J18/2,$M18,TRUE)-_xlfn.NORM.DIST(AND(FX$6&gt;=$F18,FX$6&lt;=$H18)*(FW$6-$F18+1),$J18/2,$M18,TRUE))/(1-2*_xlfn.NORM.DIST(0,$J18/2,$M18,TRUE))*$D18+($K18="Steady Growth")*(AND(FX$6&gt;=$F18,FX$6&lt;=$H18)*((FX$6-$F18+1)/($J18*($J18+1)/2)*$D18))+($K18="custom")*CustCF!FR18</f>
        <v>0</v>
      </c>
      <c r="FY18" s="95">
        <f>($K18="Bell Curve")*(_xlfn.NORM.DIST(AND(FY$6&gt;=$F18,FY$6&lt;=$H18)*(FY$6-$F18+1),$J18/2,$M18,TRUE)-_xlfn.NORM.DIST(AND(FY$6&gt;=$F18,FY$6&lt;=$H18)*(FX$6-$F18+1),$J18/2,$M18,TRUE))/(1-2*_xlfn.NORM.DIST(0,$J18/2,$M18,TRUE))*$D18+($K18="Steady Growth")*(AND(FY$6&gt;=$F18,FY$6&lt;=$H18)*((FY$6-$F18+1)/($J18*($J18+1)/2)*$D18))+($K18="custom")*CustCF!FS18</f>
        <v>0</v>
      </c>
      <c r="FZ18" s="95">
        <f>($K18="Bell Curve")*(_xlfn.NORM.DIST(AND(FZ$6&gt;=$F18,FZ$6&lt;=$H18)*(FZ$6-$F18+1),$J18/2,$M18,TRUE)-_xlfn.NORM.DIST(AND(FZ$6&gt;=$F18,FZ$6&lt;=$H18)*(FY$6-$F18+1),$J18/2,$M18,TRUE))/(1-2*_xlfn.NORM.DIST(0,$J18/2,$M18,TRUE))*$D18+($K18="Steady Growth")*(AND(FZ$6&gt;=$F18,FZ$6&lt;=$H18)*((FZ$6-$F18+1)/($J18*($J18+1)/2)*$D18))+($K18="custom")*CustCF!FT18</f>
        <v>0</v>
      </c>
      <c r="GA18" s="95">
        <f>($K18="Bell Curve")*(_xlfn.NORM.DIST(AND(GA$6&gt;=$F18,GA$6&lt;=$H18)*(GA$6-$F18+1),$J18/2,$M18,TRUE)-_xlfn.NORM.DIST(AND(GA$6&gt;=$F18,GA$6&lt;=$H18)*(FZ$6-$F18+1),$J18/2,$M18,TRUE))/(1-2*_xlfn.NORM.DIST(0,$J18/2,$M18,TRUE))*$D18+($K18="Steady Growth")*(AND(GA$6&gt;=$F18,GA$6&lt;=$H18)*((GA$6-$F18+1)/($J18*($J18+1)/2)*$D18))+($K18="custom")*CustCF!FU18</f>
        <v>0</v>
      </c>
      <c r="GB18" s="95">
        <f>($K18="Bell Curve")*(_xlfn.NORM.DIST(AND(GB$6&gt;=$F18,GB$6&lt;=$H18)*(GB$6-$F18+1),$J18/2,$M18,TRUE)-_xlfn.NORM.DIST(AND(GB$6&gt;=$F18,GB$6&lt;=$H18)*(GA$6-$F18+1),$J18/2,$M18,TRUE))/(1-2*_xlfn.NORM.DIST(0,$J18/2,$M18,TRUE))*$D18+($K18="Steady Growth")*(AND(GB$6&gt;=$F18,GB$6&lt;=$H18)*((GB$6-$F18+1)/($J18*($J18+1)/2)*$D18))+($K18="custom")*CustCF!FV18</f>
        <v>0</v>
      </c>
      <c r="GC18" s="95">
        <f>($K18="Bell Curve")*(_xlfn.NORM.DIST(AND(GC$6&gt;=$F18,GC$6&lt;=$H18)*(GC$6-$F18+1),$J18/2,$M18,TRUE)-_xlfn.NORM.DIST(AND(GC$6&gt;=$F18,GC$6&lt;=$H18)*(GB$6-$F18+1),$J18/2,$M18,TRUE))/(1-2*_xlfn.NORM.DIST(0,$J18/2,$M18,TRUE))*$D18+($K18="Steady Growth")*(AND(GC$6&gt;=$F18,GC$6&lt;=$H18)*((GC$6-$F18+1)/($J18*($J18+1)/2)*$D18))+($K18="custom")*CustCF!FW18</f>
        <v>0</v>
      </c>
      <c r="GD18" s="95">
        <f>($K18="Bell Curve")*(_xlfn.NORM.DIST(AND(GD$6&gt;=$F18,GD$6&lt;=$H18)*(GD$6-$F18+1),$J18/2,$M18,TRUE)-_xlfn.NORM.DIST(AND(GD$6&gt;=$F18,GD$6&lt;=$H18)*(GC$6-$F18+1),$J18/2,$M18,TRUE))/(1-2*_xlfn.NORM.DIST(0,$J18/2,$M18,TRUE))*$D18+($K18="Steady Growth")*(AND(GD$6&gt;=$F18,GD$6&lt;=$H18)*((GD$6-$F18+1)/($J18*($J18+1)/2)*$D18))+($K18="custom")*CustCF!FX18</f>
        <v>0</v>
      </c>
      <c r="GE18" s="95">
        <f>($K18="Bell Curve")*(_xlfn.NORM.DIST(AND(GE$6&gt;=$F18,GE$6&lt;=$H18)*(GE$6-$F18+1),$J18/2,$M18,TRUE)-_xlfn.NORM.DIST(AND(GE$6&gt;=$F18,GE$6&lt;=$H18)*(GD$6-$F18+1),$J18/2,$M18,TRUE))/(1-2*_xlfn.NORM.DIST(0,$J18/2,$M18,TRUE))*$D18+($K18="Steady Growth")*(AND(GE$6&gt;=$F18,GE$6&lt;=$H18)*((GE$6-$F18+1)/($J18*($J18+1)/2)*$D18))+($K18="custom")*CustCF!FY18</f>
        <v>0</v>
      </c>
      <c r="GF18" s="95">
        <f>($K18="Bell Curve")*(_xlfn.NORM.DIST(AND(GF$6&gt;=$F18,GF$6&lt;=$H18)*(GF$6-$F18+1),$J18/2,$M18,TRUE)-_xlfn.NORM.DIST(AND(GF$6&gt;=$F18,GF$6&lt;=$H18)*(GE$6-$F18+1),$J18/2,$M18,TRUE))/(1-2*_xlfn.NORM.DIST(0,$J18/2,$M18,TRUE))*$D18+($K18="Steady Growth")*(AND(GF$6&gt;=$F18,GF$6&lt;=$H18)*((GF$6-$F18+1)/($J18*($J18+1)/2)*$D18))+($K18="custom")*CustCF!FZ18</f>
        <v>0</v>
      </c>
      <c r="GG18" s="95">
        <f>($K18="Bell Curve")*(_xlfn.NORM.DIST(AND(GG$6&gt;=$F18,GG$6&lt;=$H18)*(GG$6-$F18+1),$J18/2,$M18,TRUE)-_xlfn.NORM.DIST(AND(GG$6&gt;=$F18,GG$6&lt;=$H18)*(GF$6-$F18+1),$J18/2,$M18,TRUE))/(1-2*_xlfn.NORM.DIST(0,$J18/2,$M18,TRUE))*$D18+($K18="Steady Growth")*(AND(GG$6&gt;=$F18,GG$6&lt;=$H18)*((GG$6-$F18+1)/($J18*($J18+1)/2)*$D18))+($K18="custom")*CustCF!GA18</f>
        <v>0</v>
      </c>
      <c r="GH18" s="95">
        <f>($K18="Bell Curve")*(_xlfn.NORM.DIST(AND(GH$6&gt;=$F18,GH$6&lt;=$H18)*(GH$6-$F18+1),$J18/2,$M18,TRUE)-_xlfn.NORM.DIST(AND(GH$6&gt;=$F18,GH$6&lt;=$H18)*(GG$6-$F18+1),$J18/2,$M18,TRUE))/(1-2*_xlfn.NORM.DIST(0,$J18/2,$M18,TRUE))*$D18+($K18="Steady Growth")*(AND(GH$6&gt;=$F18,GH$6&lt;=$H18)*((GH$6-$F18+1)/($J18*($J18+1)/2)*$D18))+($K18="custom")*CustCF!GB18</f>
        <v>0</v>
      </c>
      <c r="GI18" s="95">
        <f>($K18="Bell Curve")*(_xlfn.NORM.DIST(AND(GI$6&gt;=$F18,GI$6&lt;=$H18)*(GI$6-$F18+1),$J18/2,$M18,TRUE)-_xlfn.NORM.DIST(AND(GI$6&gt;=$F18,GI$6&lt;=$H18)*(GH$6-$F18+1),$J18/2,$M18,TRUE))/(1-2*_xlfn.NORM.DIST(0,$J18/2,$M18,TRUE))*$D18+($K18="Steady Growth")*(AND(GI$6&gt;=$F18,GI$6&lt;=$H18)*((GI$6-$F18+1)/($J18*($J18+1)/2)*$D18))+($K18="custom")*CustCF!GC18</f>
        <v>0</v>
      </c>
      <c r="GJ18" s="95">
        <f>($K18="Bell Curve")*(_xlfn.NORM.DIST(AND(GJ$6&gt;=$F18,GJ$6&lt;=$H18)*(GJ$6-$F18+1),$J18/2,$M18,TRUE)-_xlfn.NORM.DIST(AND(GJ$6&gt;=$F18,GJ$6&lt;=$H18)*(GI$6-$F18+1),$J18/2,$M18,TRUE))/(1-2*_xlfn.NORM.DIST(0,$J18/2,$M18,TRUE))*$D18+($K18="Steady Growth")*(AND(GJ$6&gt;=$F18,GJ$6&lt;=$H18)*((GJ$6-$F18+1)/($J18*($J18+1)/2)*$D18))+($K18="custom")*CustCF!GD18</f>
        <v>0</v>
      </c>
      <c r="GK18" s="95">
        <f>($K18="Bell Curve")*(_xlfn.NORM.DIST(AND(GK$6&gt;=$F18,GK$6&lt;=$H18)*(GK$6-$F18+1),$J18/2,$M18,TRUE)-_xlfn.NORM.DIST(AND(GK$6&gt;=$F18,GK$6&lt;=$H18)*(GJ$6-$F18+1),$J18/2,$M18,TRUE))/(1-2*_xlfn.NORM.DIST(0,$J18/2,$M18,TRUE))*$D18+($K18="Steady Growth")*(AND(GK$6&gt;=$F18,GK$6&lt;=$H18)*((GK$6-$F18+1)/($J18*($J18+1)/2)*$D18))+($K18="custom")*CustCF!GE18</f>
        <v>0</v>
      </c>
      <c r="GL18" s="95">
        <f>($K18="Bell Curve")*(_xlfn.NORM.DIST(AND(GL$6&gt;=$F18,GL$6&lt;=$H18)*(GL$6-$F18+1),$J18/2,$M18,TRUE)-_xlfn.NORM.DIST(AND(GL$6&gt;=$F18,GL$6&lt;=$H18)*(GK$6-$F18+1),$J18/2,$M18,TRUE))/(1-2*_xlfn.NORM.DIST(0,$J18/2,$M18,TRUE))*$D18+($K18="Steady Growth")*(AND(GL$6&gt;=$F18,GL$6&lt;=$H18)*((GL$6-$F18+1)/($J18*($J18+1)/2)*$D18))+($K18="custom")*CustCF!GF18</f>
        <v>0</v>
      </c>
      <c r="GM18" s="95">
        <f>($K18="Bell Curve")*(_xlfn.NORM.DIST(AND(GM$6&gt;=$F18,GM$6&lt;=$H18)*(GM$6-$F18+1),$J18/2,$M18,TRUE)-_xlfn.NORM.DIST(AND(GM$6&gt;=$F18,GM$6&lt;=$H18)*(GL$6-$F18+1),$J18/2,$M18,TRUE))/(1-2*_xlfn.NORM.DIST(0,$J18/2,$M18,TRUE))*$D18+($K18="Steady Growth")*(AND(GM$6&gt;=$F18,GM$6&lt;=$H18)*((GM$6-$F18+1)/($J18*($J18+1)/2)*$D18))+($K18="custom")*CustCF!GG18</f>
        <v>0</v>
      </c>
      <c r="GN18" s="268">
        <f>($K18="Bell Curve")*(_xlfn.NORM.DIST(AND(GN$6&gt;=$F18,GN$6&lt;=$H18)*(GN$6-$F18+1),$J18/2,$M18,TRUE)-_xlfn.NORM.DIST(AND(GN$6&gt;=$F18,GN$6&lt;=$H18)*(GM$6-$F18+1),$J18/2,$M18,TRUE))/(1-2*_xlfn.NORM.DIST(0,$J18/2,$M18,TRUE))*$D18+($K18="Steady Growth")*(AND(GN$6&gt;=$F18,GN$6&lt;=$H18)*((GN$6-$F18+1)/($J18*($J18+1)/2)*$D18))+($K18="custom")*CustCF!GH18</f>
        <v>0</v>
      </c>
      <c r="GO18" s="1"/>
      <c r="GP18" s="67"/>
    </row>
    <row r="19" spans="1:198" customFormat="1" hidden="1" outlineLevel="1" x14ac:dyDescent="0.75">
      <c r="A19" s="1"/>
      <c r="B19" s="1"/>
      <c r="C19" s="262">
        <f>Budget!P21</f>
        <v>0</v>
      </c>
      <c r="D19" s="19">
        <f>Budget!Q21</f>
        <v>0</v>
      </c>
      <c r="E19" s="19" t="str">
        <f t="shared" si="23"/>
        <v/>
      </c>
      <c r="F19" s="263">
        <v>0</v>
      </c>
      <c r="G19" s="257">
        <f>IF(L19="custom",CustCF!F19,INDEX($P$8:$GN$8,MATCH(F19,$P$6:$GN$6,0)))</f>
        <v>46053</v>
      </c>
      <c r="H19" s="263">
        <v>0</v>
      </c>
      <c r="I19" s="257">
        <f>IF(L19="custom",CustCF!G19,INDEX($P$8:$GN$8,MATCH(H19,$P$6:$GN$6,0)))</f>
        <v>46053</v>
      </c>
      <c r="J19" s="260">
        <f t="shared" si="24"/>
        <v>1</v>
      </c>
      <c r="K19" s="265" t="s">
        <v>116</v>
      </c>
      <c r="L19" s="266" t="s">
        <v>141</v>
      </c>
      <c r="M19" s="267">
        <f t="shared" si="25"/>
        <v>9</v>
      </c>
      <c r="N19" s="18">
        <f t="shared" si="15"/>
        <v>0</v>
      </c>
      <c r="O19" s="1372">
        <f t="shared" si="16"/>
        <v>0</v>
      </c>
      <c r="P19" s="95">
        <f>($K19="Bell Curve")*(_xlfn.NORM.DIST(AND(P$6&gt;=$F19,P$6&lt;=$H19)*(P$6-$F19+1),$J19/2,$M19,TRUE)-_xlfn.NORM.DIST(AND(P$6&gt;=$F19,P$6&lt;=$H19)*(O$6-$F19+1),$J19/2,$M19,TRUE))/(1-2*_xlfn.NORM.DIST(0,$J19/2,$M19,TRUE))*$D19+($K19="Steady Growth")*(AND(P$6&gt;=$F19,P$6&lt;=$H19)*((P$6-$F19+1)/($J19*($J19+1)/2)*$D19))+($K19="custom")*CustCF!J19</f>
        <v>0</v>
      </c>
      <c r="Q19" s="95">
        <f>($K19="Bell Curve")*(_xlfn.NORM.DIST(AND(Q$6&gt;=$F19,Q$6&lt;=$H19)*(Q$6-$F19+1),$J19/2,$M19,TRUE)-_xlfn.NORM.DIST(AND(Q$6&gt;=$F19,Q$6&lt;=$H19)*(P$6-$F19+1),$J19/2,$M19,TRUE))/(1-2*_xlfn.NORM.DIST(0,$J19/2,$M19,TRUE))*$D19+($K19="Steady Growth")*(AND(Q$6&gt;=$F19,Q$6&lt;=$H19)*((Q$6-$F19+1)/($J19*($J19+1)/2)*$D19))+($K19="custom")*CustCF!K19</f>
        <v>0</v>
      </c>
      <c r="R19" s="95">
        <f>($K19="Bell Curve")*(_xlfn.NORM.DIST(AND(R$6&gt;=$F19,R$6&lt;=$H19)*(R$6-$F19+1),$J19/2,$M19,TRUE)-_xlfn.NORM.DIST(AND(R$6&gt;=$F19,R$6&lt;=$H19)*(Q$6-$F19+1),$J19/2,$M19,TRUE))/(1-2*_xlfn.NORM.DIST(0,$J19/2,$M19,TRUE))*$D19+($K19="Steady Growth")*(AND(R$6&gt;=$F19,R$6&lt;=$H19)*((R$6-$F19+1)/($J19*($J19+1)/2)*$D19))+($K19="custom")*CustCF!L19</f>
        <v>0</v>
      </c>
      <c r="S19" s="95">
        <f>($K19="Bell Curve")*(_xlfn.NORM.DIST(AND(S$6&gt;=$F19,S$6&lt;=$H19)*(S$6-$F19+1),$J19/2,$M19,TRUE)-_xlfn.NORM.DIST(AND(S$6&gt;=$F19,S$6&lt;=$H19)*(R$6-$F19+1),$J19/2,$M19,TRUE))/(1-2*_xlfn.NORM.DIST(0,$J19/2,$M19,TRUE))*$D19+($K19="Steady Growth")*(AND(S$6&gt;=$F19,S$6&lt;=$H19)*((S$6-$F19+1)/($J19*($J19+1)/2)*$D19))+($K19="custom")*CustCF!M19</f>
        <v>0</v>
      </c>
      <c r="T19" s="95">
        <f>($K19="Bell Curve")*(_xlfn.NORM.DIST(AND(T$6&gt;=$F19,T$6&lt;=$H19)*(T$6-$F19+1),$J19/2,$M19,TRUE)-_xlfn.NORM.DIST(AND(T$6&gt;=$F19,T$6&lt;=$H19)*(S$6-$F19+1),$J19/2,$M19,TRUE))/(1-2*_xlfn.NORM.DIST(0,$J19/2,$M19,TRUE))*$D19+($K19="Steady Growth")*(AND(T$6&gt;=$F19,T$6&lt;=$H19)*((T$6-$F19+1)/($J19*($J19+1)/2)*$D19))+($K19="custom")*CustCF!N19</f>
        <v>0</v>
      </c>
      <c r="U19" s="95">
        <f>($K19="Bell Curve")*(_xlfn.NORM.DIST(AND(U$6&gt;=$F19,U$6&lt;=$H19)*(U$6-$F19+1),$J19/2,$M19,TRUE)-_xlfn.NORM.DIST(AND(U$6&gt;=$F19,U$6&lt;=$H19)*(T$6-$F19+1),$J19/2,$M19,TRUE))/(1-2*_xlfn.NORM.DIST(0,$J19/2,$M19,TRUE))*$D19+($K19="Steady Growth")*(AND(U$6&gt;=$F19,U$6&lt;=$H19)*((U$6-$F19+1)/($J19*($J19+1)/2)*$D19))+($K19="custom")*CustCF!O19</f>
        <v>0</v>
      </c>
      <c r="V19" s="95">
        <f>($K19="Bell Curve")*(_xlfn.NORM.DIST(AND(V$6&gt;=$F19,V$6&lt;=$H19)*(V$6-$F19+1),$J19/2,$M19,TRUE)-_xlfn.NORM.DIST(AND(V$6&gt;=$F19,V$6&lt;=$H19)*(U$6-$F19+1),$J19/2,$M19,TRUE))/(1-2*_xlfn.NORM.DIST(0,$J19/2,$M19,TRUE))*$D19+($K19="Steady Growth")*(AND(V$6&gt;=$F19,V$6&lt;=$H19)*((V$6-$F19+1)/($J19*($J19+1)/2)*$D19))+($K19="custom")*CustCF!P19</f>
        <v>0</v>
      </c>
      <c r="W19" s="95">
        <f>($K19="Bell Curve")*(_xlfn.NORM.DIST(AND(W$6&gt;=$F19,W$6&lt;=$H19)*(W$6-$F19+1),$J19/2,$M19,TRUE)-_xlfn.NORM.DIST(AND(W$6&gt;=$F19,W$6&lt;=$H19)*(V$6-$F19+1),$J19/2,$M19,TRUE))/(1-2*_xlfn.NORM.DIST(0,$J19/2,$M19,TRUE))*$D19+($K19="Steady Growth")*(AND(W$6&gt;=$F19,W$6&lt;=$H19)*((W$6-$F19+1)/($J19*($J19+1)/2)*$D19))+($K19="custom")*CustCF!Q19</f>
        <v>0</v>
      </c>
      <c r="X19" s="95">
        <f>($K19="Bell Curve")*(_xlfn.NORM.DIST(AND(X$6&gt;=$F19,X$6&lt;=$H19)*(X$6-$F19+1),$J19/2,$M19,TRUE)-_xlfn.NORM.DIST(AND(X$6&gt;=$F19,X$6&lt;=$H19)*(W$6-$F19+1),$J19/2,$M19,TRUE))/(1-2*_xlfn.NORM.DIST(0,$J19/2,$M19,TRUE))*$D19+($K19="Steady Growth")*(AND(X$6&gt;=$F19,X$6&lt;=$H19)*((X$6-$F19+1)/($J19*($J19+1)/2)*$D19))+($K19="custom")*CustCF!R19</f>
        <v>0</v>
      </c>
      <c r="Y19" s="95">
        <f>($K19="Bell Curve")*(_xlfn.NORM.DIST(AND(Y$6&gt;=$F19,Y$6&lt;=$H19)*(Y$6-$F19+1),$J19/2,$M19,TRUE)-_xlfn.NORM.DIST(AND(Y$6&gt;=$F19,Y$6&lt;=$H19)*(X$6-$F19+1),$J19/2,$M19,TRUE))/(1-2*_xlfn.NORM.DIST(0,$J19/2,$M19,TRUE))*$D19+($K19="Steady Growth")*(AND(Y$6&gt;=$F19,Y$6&lt;=$H19)*((Y$6-$F19+1)/($J19*($J19+1)/2)*$D19))+($K19="custom")*CustCF!S19</f>
        <v>0</v>
      </c>
      <c r="Z19" s="95">
        <f>($K19="Bell Curve")*(_xlfn.NORM.DIST(AND(Z$6&gt;=$F19,Z$6&lt;=$H19)*(Z$6-$F19+1),$J19/2,$M19,TRUE)-_xlfn.NORM.DIST(AND(Z$6&gt;=$F19,Z$6&lt;=$H19)*(Y$6-$F19+1),$J19/2,$M19,TRUE))/(1-2*_xlfn.NORM.DIST(0,$J19/2,$M19,TRUE))*$D19+($K19="Steady Growth")*(AND(Z$6&gt;=$F19,Z$6&lt;=$H19)*((Z$6-$F19+1)/($J19*($J19+1)/2)*$D19))+($K19="custom")*CustCF!T19</f>
        <v>0</v>
      </c>
      <c r="AA19" s="95">
        <f>($K19="Bell Curve")*(_xlfn.NORM.DIST(AND(AA$6&gt;=$F19,AA$6&lt;=$H19)*(AA$6-$F19+1),$J19/2,$M19,TRUE)-_xlfn.NORM.DIST(AND(AA$6&gt;=$F19,AA$6&lt;=$H19)*(Z$6-$F19+1),$J19/2,$M19,TRUE))/(1-2*_xlfn.NORM.DIST(0,$J19/2,$M19,TRUE))*$D19+($K19="Steady Growth")*(AND(AA$6&gt;=$F19,AA$6&lt;=$H19)*((AA$6-$F19+1)/($J19*($J19+1)/2)*$D19))+($K19="custom")*CustCF!U19</f>
        <v>0</v>
      </c>
      <c r="AB19" s="95">
        <f>($K19="Bell Curve")*(_xlfn.NORM.DIST(AND(AB$6&gt;=$F19,AB$6&lt;=$H19)*(AB$6-$F19+1),$J19/2,$M19,TRUE)-_xlfn.NORM.DIST(AND(AB$6&gt;=$F19,AB$6&lt;=$H19)*(AA$6-$F19+1),$J19/2,$M19,TRUE))/(1-2*_xlfn.NORM.DIST(0,$J19/2,$M19,TRUE))*$D19+($K19="Steady Growth")*(AND(AB$6&gt;=$F19,AB$6&lt;=$H19)*((AB$6-$F19+1)/($J19*($J19+1)/2)*$D19))+($K19="custom")*CustCF!V19</f>
        <v>0</v>
      </c>
      <c r="AC19" s="95">
        <f>($K19="Bell Curve")*(_xlfn.NORM.DIST(AND(AC$6&gt;=$F19,AC$6&lt;=$H19)*(AC$6-$F19+1),$J19/2,$M19,TRUE)-_xlfn.NORM.DIST(AND(AC$6&gt;=$F19,AC$6&lt;=$H19)*(AB$6-$F19+1),$J19/2,$M19,TRUE))/(1-2*_xlfn.NORM.DIST(0,$J19/2,$M19,TRUE))*$D19+($K19="Steady Growth")*(AND(AC$6&gt;=$F19,AC$6&lt;=$H19)*((AC$6-$F19+1)/($J19*($J19+1)/2)*$D19))+($K19="custom")*CustCF!W19</f>
        <v>0</v>
      </c>
      <c r="AD19" s="95">
        <f>($K19="Bell Curve")*(_xlfn.NORM.DIST(AND(AD$6&gt;=$F19,AD$6&lt;=$H19)*(AD$6-$F19+1),$J19/2,$M19,TRUE)-_xlfn.NORM.DIST(AND(AD$6&gt;=$F19,AD$6&lt;=$H19)*(AC$6-$F19+1),$J19/2,$M19,TRUE))/(1-2*_xlfn.NORM.DIST(0,$J19/2,$M19,TRUE))*$D19+($K19="Steady Growth")*(AND(AD$6&gt;=$F19,AD$6&lt;=$H19)*((AD$6-$F19+1)/($J19*($J19+1)/2)*$D19))+($K19="custom")*CustCF!X19</f>
        <v>0</v>
      </c>
      <c r="AE19" s="95">
        <f>($K19="Bell Curve")*(_xlfn.NORM.DIST(AND(AE$6&gt;=$F19,AE$6&lt;=$H19)*(AE$6-$F19+1),$J19/2,$M19,TRUE)-_xlfn.NORM.DIST(AND(AE$6&gt;=$F19,AE$6&lt;=$H19)*(AD$6-$F19+1),$J19/2,$M19,TRUE))/(1-2*_xlfn.NORM.DIST(0,$J19/2,$M19,TRUE))*$D19+($K19="Steady Growth")*(AND(AE$6&gt;=$F19,AE$6&lt;=$H19)*((AE$6-$F19+1)/($J19*($J19+1)/2)*$D19))+($K19="custom")*CustCF!Y19</f>
        <v>0</v>
      </c>
      <c r="AF19" s="95">
        <f>($K19="Bell Curve")*(_xlfn.NORM.DIST(AND(AF$6&gt;=$F19,AF$6&lt;=$H19)*(AF$6-$F19+1),$J19/2,$M19,TRUE)-_xlfn.NORM.DIST(AND(AF$6&gt;=$F19,AF$6&lt;=$H19)*(AE$6-$F19+1),$J19/2,$M19,TRUE))/(1-2*_xlfn.NORM.DIST(0,$J19/2,$M19,TRUE))*$D19+($K19="Steady Growth")*(AND(AF$6&gt;=$F19,AF$6&lt;=$H19)*((AF$6-$F19+1)/($J19*($J19+1)/2)*$D19))+($K19="custom")*CustCF!Z19</f>
        <v>0</v>
      </c>
      <c r="AG19" s="95">
        <f>($K19="Bell Curve")*(_xlfn.NORM.DIST(AND(AG$6&gt;=$F19,AG$6&lt;=$H19)*(AG$6-$F19+1),$J19/2,$M19,TRUE)-_xlfn.NORM.DIST(AND(AG$6&gt;=$F19,AG$6&lt;=$H19)*(AF$6-$F19+1),$J19/2,$M19,TRUE))/(1-2*_xlfn.NORM.DIST(0,$J19/2,$M19,TRUE))*$D19+($K19="Steady Growth")*(AND(AG$6&gt;=$F19,AG$6&lt;=$H19)*((AG$6-$F19+1)/($J19*($J19+1)/2)*$D19))+($K19="custom")*CustCF!AA19</f>
        <v>0</v>
      </c>
      <c r="AH19" s="95">
        <f>($K19="Bell Curve")*(_xlfn.NORM.DIST(AND(AH$6&gt;=$F19,AH$6&lt;=$H19)*(AH$6-$F19+1),$J19/2,$M19,TRUE)-_xlfn.NORM.DIST(AND(AH$6&gt;=$F19,AH$6&lt;=$H19)*(AG$6-$F19+1),$J19/2,$M19,TRUE))/(1-2*_xlfn.NORM.DIST(0,$J19/2,$M19,TRUE))*$D19+($K19="Steady Growth")*(AND(AH$6&gt;=$F19,AH$6&lt;=$H19)*((AH$6-$F19+1)/($J19*($J19+1)/2)*$D19))+($K19="custom")*CustCF!AB19</f>
        <v>0</v>
      </c>
      <c r="AI19" s="95">
        <f>($K19="Bell Curve")*(_xlfn.NORM.DIST(AND(AI$6&gt;=$F19,AI$6&lt;=$H19)*(AI$6-$F19+1),$J19/2,$M19,TRUE)-_xlfn.NORM.DIST(AND(AI$6&gt;=$F19,AI$6&lt;=$H19)*(AH$6-$F19+1),$J19/2,$M19,TRUE))/(1-2*_xlfn.NORM.DIST(0,$J19/2,$M19,TRUE))*$D19+($K19="Steady Growth")*(AND(AI$6&gt;=$F19,AI$6&lt;=$H19)*((AI$6-$F19+1)/($J19*($J19+1)/2)*$D19))+($K19="custom")*CustCF!AC19</f>
        <v>0</v>
      </c>
      <c r="AJ19" s="95">
        <f>($K19="Bell Curve")*(_xlfn.NORM.DIST(AND(AJ$6&gt;=$F19,AJ$6&lt;=$H19)*(AJ$6-$F19+1),$J19/2,$M19,TRUE)-_xlfn.NORM.DIST(AND(AJ$6&gt;=$F19,AJ$6&lt;=$H19)*(AI$6-$F19+1),$J19/2,$M19,TRUE))/(1-2*_xlfn.NORM.DIST(0,$J19/2,$M19,TRUE))*$D19+($K19="Steady Growth")*(AND(AJ$6&gt;=$F19,AJ$6&lt;=$H19)*((AJ$6-$F19+1)/($J19*($J19+1)/2)*$D19))+($K19="custom")*CustCF!AD19</f>
        <v>0</v>
      </c>
      <c r="AK19" s="95">
        <f>($K19="Bell Curve")*(_xlfn.NORM.DIST(AND(AK$6&gt;=$F19,AK$6&lt;=$H19)*(AK$6-$F19+1),$J19/2,$M19,TRUE)-_xlfn.NORM.DIST(AND(AK$6&gt;=$F19,AK$6&lt;=$H19)*(AJ$6-$F19+1),$J19/2,$M19,TRUE))/(1-2*_xlfn.NORM.DIST(0,$J19/2,$M19,TRUE))*$D19+($K19="Steady Growth")*(AND(AK$6&gt;=$F19,AK$6&lt;=$H19)*((AK$6-$F19+1)/($J19*($J19+1)/2)*$D19))+($K19="custom")*CustCF!AE19</f>
        <v>0</v>
      </c>
      <c r="AL19" s="95">
        <f>($K19="Bell Curve")*(_xlfn.NORM.DIST(AND(AL$6&gt;=$F19,AL$6&lt;=$H19)*(AL$6-$F19+1),$J19/2,$M19,TRUE)-_xlfn.NORM.DIST(AND(AL$6&gt;=$F19,AL$6&lt;=$H19)*(AK$6-$F19+1),$J19/2,$M19,TRUE))/(1-2*_xlfn.NORM.DIST(0,$J19/2,$M19,TRUE))*$D19+($K19="Steady Growth")*(AND(AL$6&gt;=$F19,AL$6&lt;=$H19)*((AL$6-$F19+1)/($J19*($J19+1)/2)*$D19))+($K19="custom")*CustCF!AF19</f>
        <v>0</v>
      </c>
      <c r="AM19" s="95">
        <f>($K19="Bell Curve")*(_xlfn.NORM.DIST(AND(AM$6&gt;=$F19,AM$6&lt;=$H19)*(AM$6-$F19+1),$J19/2,$M19,TRUE)-_xlfn.NORM.DIST(AND(AM$6&gt;=$F19,AM$6&lt;=$H19)*(AL$6-$F19+1),$J19/2,$M19,TRUE))/(1-2*_xlfn.NORM.DIST(0,$J19/2,$M19,TRUE))*$D19+($K19="Steady Growth")*(AND(AM$6&gt;=$F19,AM$6&lt;=$H19)*((AM$6-$F19+1)/($J19*($J19+1)/2)*$D19))+($K19="custom")*CustCF!AG19</f>
        <v>0</v>
      </c>
      <c r="AN19" s="95">
        <f>($K19="Bell Curve")*(_xlfn.NORM.DIST(AND(AN$6&gt;=$F19,AN$6&lt;=$H19)*(AN$6-$F19+1),$J19/2,$M19,TRUE)-_xlfn.NORM.DIST(AND(AN$6&gt;=$F19,AN$6&lt;=$H19)*(AM$6-$F19+1),$J19/2,$M19,TRUE))/(1-2*_xlfn.NORM.DIST(0,$J19/2,$M19,TRUE))*$D19+($K19="Steady Growth")*(AND(AN$6&gt;=$F19,AN$6&lt;=$H19)*((AN$6-$F19+1)/($J19*($J19+1)/2)*$D19))+($K19="custom")*CustCF!AH19</f>
        <v>0</v>
      </c>
      <c r="AO19" s="95">
        <f>($K19="Bell Curve")*(_xlfn.NORM.DIST(AND(AO$6&gt;=$F19,AO$6&lt;=$H19)*(AO$6-$F19+1),$J19/2,$M19,TRUE)-_xlfn.NORM.DIST(AND(AO$6&gt;=$F19,AO$6&lt;=$H19)*(AN$6-$F19+1),$J19/2,$M19,TRUE))/(1-2*_xlfn.NORM.DIST(0,$J19/2,$M19,TRUE))*$D19+($K19="Steady Growth")*(AND(AO$6&gt;=$F19,AO$6&lt;=$H19)*((AO$6-$F19+1)/($J19*($J19+1)/2)*$D19))+($K19="custom")*CustCF!AI19</f>
        <v>0</v>
      </c>
      <c r="AP19" s="95">
        <f>($K19="Bell Curve")*(_xlfn.NORM.DIST(AND(AP$6&gt;=$F19,AP$6&lt;=$H19)*(AP$6-$F19+1),$J19/2,$M19,TRUE)-_xlfn.NORM.DIST(AND(AP$6&gt;=$F19,AP$6&lt;=$H19)*(AO$6-$F19+1),$J19/2,$M19,TRUE))/(1-2*_xlfn.NORM.DIST(0,$J19/2,$M19,TRUE))*$D19+($K19="Steady Growth")*(AND(AP$6&gt;=$F19,AP$6&lt;=$H19)*((AP$6-$F19+1)/($J19*($J19+1)/2)*$D19))+($K19="custom")*CustCF!AJ19</f>
        <v>0</v>
      </c>
      <c r="AQ19" s="95">
        <f>($K19="Bell Curve")*(_xlfn.NORM.DIST(AND(AQ$6&gt;=$F19,AQ$6&lt;=$H19)*(AQ$6-$F19+1),$J19/2,$M19,TRUE)-_xlfn.NORM.DIST(AND(AQ$6&gt;=$F19,AQ$6&lt;=$H19)*(AP$6-$F19+1),$J19/2,$M19,TRUE))/(1-2*_xlfn.NORM.DIST(0,$J19/2,$M19,TRUE))*$D19+($K19="Steady Growth")*(AND(AQ$6&gt;=$F19,AQ$6&lt;=$H19)*((AQ$6-$F19+1)/($J19*($J19+1)/2)*$D19))+($K19="custom")*CustCF!AK19</f>
        <v>0</v>
      </c>
      <c r="AR19" s="95">
        <f>($K19="Bell Curve")*(_xlfn.NORM.DIST(AND(AR$6&gt;=$F19,AR$6&lt;=$H19)*(AR$6-$F19+1),$J19/2,$M19,TRUE)-_xlfn.NORM.DIST(AND(AR$6&gt;=$F19,AR$6&lt;=$H19)*(AQ$6-$F19+1),$J19/2,$M19,TRUE))/(1-2*_xlfn.NORM.DIST(0,$J19/2,$M19,TRUE))*$D19+($K19="Steady Growth")*(AND(AR$6&gt;=$F19,AR$6&lt;=$H19)*((AR$6-$F19+1)/($J19*($J19+1)/2)*$D19))+($K19="custom")*CustCF!AL19</f>
        <v>0</v>
      </c>
      <c r="AS19" s="95">
        <f>($K19="Bell Curve")*(_xlfn.NORM.DIST(AND(AS$6&gt;=$F19,AS$6&lt;=$H19)*(AS$6-$F19+1),$J19/2,$M19,TRUE)-_xlfn.NORM.DIST(AND(AS$6&gt;=$F19,AS$6&lt;=$H19)*(AR$6-$F19+1),$J19/2,$M19,TRUE))/(1-2*_xlfn.NORM.DIST(0,$J19/2,$M19,TRUE))*$D19+($K19="Steady Growth")*(AND(AS$6&gt;=$F19,AS$6&lt;=$H19)*((AS$6-$F19+1)/($J19*($J19+1)/2)*$D19))+($K19="custom")*CustCF!AM19</f>
        <v>0</v>
      </c>
      <c r="AT19" s="95">
        <f>($K19="Bell Curve")*(_xlfn.NORM.DIST(AND(AT$6&gt;=$F19,AT$6&lt;=$H19)*(AT$6-$F19+1),$J19/2,$M19,TRUE)-_xlfn.NORM.DIST(AND(AT$6&gt;=$F19,AT$6&lt;=$H19)*(AS$6-$F19+1),$J19/2,$M19,TRUE))/(1-2*_xlfn.NORM.DIST(0,$J19/2,$M19,TRUE))*$D19+($K19="Steady Growth")*(AND(AT$6&gt;=$F19,AT$6&lt;=$H19)*((AT$6-$F19+1)/($J19*($J19+1)/2)*$D19))+($K19="custom")*CustCF!AN19</f>
        <v>0</v>
      </c>
      <c r="AU19" s="95">
        <f>($K19="Bell Curve")*(_xlfn.NORM.DIST(AND(AU$6&gt;=$F19,AU$6&lt;=$H19)*(AU$6-$F19+1),$J19/2,$M19,TRUE)-_xlfn.NORM.DIST(AND(AU$6&gt;=$F19,AU$6&lt;=$H19)*(AT$6-$F19+1),$J19/2,$M19,TRUE))/(1-2*_xlfn.NORM.DIST(0,$J19/2,$M19,TRUE))*$D19+($K19="Steady Growth")*(AND(AU$6&gt;=$F19,AU$6&lt;=$H19)*((AU$6-$F19+1)/($J19*($J19+1)/2)*$D19))+($K19="custom")*CustCF!AO19</f>
        <v>0</v>
      </c>
      <c r="AV19" s="95">
        <f>($K19="Bell Curve")*(_xlfn.NORM.DIST(AND(AV$6&gt;=$F19,AV$6&lt;=$H19)*(AV$6-$F19+1),$J19/2,$M19,TRUE)-_xlfn.NORM.DIST(AND(AV$6&gt;=$F19,AV$6&lt;=$H19)*(AU$6-$F19+1),$J19/2,$M19,TRUE))/(1-2*_xlfn.NORM.DIST(0,$J19/2,$M19,TRUE))*$D19+($K19="Steady Growth")*(AND(AV$6&gt;=$F19,AV$6&lt;=$H19)*((AV$6-$F19+1)/($J19*($J19+1)/2)*$D19))+($K19="custom")*CustCF!AP19</f>
        <v>0</v>
      </c>
      <c r="AW19" s="95">
        <f>($K19="Bell Curve")*(_xlfn.NORM.DIST(AND(AW$6&gt;=$F19,AW$6&lt;=$H19)*(AW$6-$F19+1),$J19/2,$M19,TRUE)-_xlfn.NORM.DIST(AND(AW$6&gt;=$F19,AW$6&lt;=$H19)*(AV$6-$F19+1),$J19/2,$M19,TRUE))/(1-2*_xlfn.NORM.DIST(0,$J19/2,$M19,TRUE))*$D19+($K19="Steady Growth")*(AND(AW$6&gt;=$F19,AW$6&lt;=$H19)*((AW$6-$F19+1)/($J19*($J19+1)/2)*$D19))+($K19="custom")*CustCF!AQ19</f>
        <v>0</v>
      </c>
      <c r="AX19" s="95">
        <f>($K19="Bell Curve")*(_xlfn.NORM.DIST(AND(AX$6&gt;=$F19,AX$6&lt;=$H19)*(AX$6-$F19+1),$J19/2,$M19,TRUE)-_xlfn.NORM.DIST(AND(AX$6&gt;=$F19,AX$6&lt;=$H19)*(AW$6-$F19+1),$J19/2,$M19,TRUE))/(1-2*_xlfn.NORM.DIST(0,$J19/2,$M19,TRUE))*$D19+($K19="Steady Growth")*(AND(AX$6&gt;=$F19,AX$6&lt;=$H19)*((AX$6-$F19+1)/($J19*($J19+1)/2)*$D19))+($K19="custom")*CustCF!AR19</f>
        <v>0</v>
      </c>
      <c r="AY19" s="95">
        <f>($K19="Bell Curve")*(_xlfn.NORM.DIST(AND(AY$6&gt;=$F19,AY$6&lt;=$H19)*(AY$6-$F19+1),$J19/2,$M19,TRUE)-_xlfn.NORM.DIST(AND(AY$6&gt;=$F19,AY$6&lt;=$H19)*(AX$6-$F19+1),$J19/2,$M19,TRUE))/(1-2*_xlfn.NORM.DIST(0,$J19/2,$M19,TRUE))*$D19+($K19="Steady Growth")*(AND(AY$6&gt;=$F19,AY$6&lt;=$H19)*((AY$6-$F19+1)/($J19*($J19+1)/2)*$D19))+($K19="custom")*CustCF!AS19</f>
        <v>0</v>
      </c>
      <c r="AZ19" s="95">
        <f>($K19="Bell Curve")*(_xlfn.NORM.DIST(AND(AZ$6&gt;=$F19,AZ$6&lt;=$H19)*(AZ$6-$F19+1),$J19/2,$M19,TRUE)-_xlfn.NORM.DIST(AND(AZ$6&gt;=$F19,AZ$6&lt;=$H19)*(AY$6-$F19+1),$J19/2,$M19,TRUE))/(1-2*_xlfn.NORM.DIST(0,$J19/2,$M19,TRUE))*$D19+($K19="Steady Growth")*(AND(AZ$6&gt;=$F19,AZ$6&lt;=$H19)*((AZ$6-$F19+1)/($J19*($J19+1)/2)*$D19))+($K19="custom")*CustCF!AT19</f>
        <v>0</v>
      </c>
      <c r="BA19" s="95">
        <f>($K19="Bell Curve")*(_xlfn.NORM.DIST(AND(BA$6&gt;=$F19,BA$6&lt;=$H19)*(BA$6-$F19+1),$J19/2,$M19,TRUE)-_xlfn.NORM.DIST(AND(BA$6&gt;=$F19,BA$6&lt;=$H19)*(AZ$6-$F19+1),$J19/2,$M19,TRUE))/(1-2*_xlfn.NORM.DIST(0,$J19/2,$M19,TRUE))*$D19+($K19="Steady Growth")*(AND(BA$6&gt;=$F19,BA$6&lt;=$H19)*((BA$6-$F19+1)/($J19*($J19+1)/2)*$D19))+($K19="custom")*CustCF!AU19</f>
        <v>0</v>
      </c>
      <c r="BB19" s="95">
        <f>($K19="Bell Curve")*(_xlfn.NORM.DIST(AND(BB$6&gt;=$F19,BB$6&lt;=$H19)*(BB$6-$F19+1),$J19/2,$M19,TRUE)-_xlfn.NORM.DIST(AND(BB$6&gt;=$F19,BB$6&lt;=$H19)*(BA$6-$F19+1),$J19/2,$M19,TRUE))/(1-2*_xlfn.NORM.DIST(0,$J19/2,$M19,TRUE))*$D19+($K19="Steady Growth")*(AND(BB$6&gt;=$F19,BB$6&lt;=$H19)*((BB$6-$F19+1)/($J19*($J19+1)/2)*$D19))+($K19="custom")*CustCF!AV19</f>
        <v>0</v>
      </c>
      <c r="BC19" s="95">
        <f>($K19="Bell Curve")*(_xlfn.NORM.DIST(AND(BC$6&gt;=$F19,BC$6&lt;=$H19)*(BC$6-$F19+1),$J19/2,$M19,TRUE)-_xlfn.NORM.DIST(AND(BC$6&gt;=$F19,BC$6&lt;=$H19)*(BB$6-$F19+1),$J19/2,$M19,TRUE))/(1-2*_xlfn.NORM.DIST(0,$J19/2,$M19,TRUE))*$D19+($K19="Steady Growth")*(AND(BC$6&gt;=$F19,BC$6&lt;=$H19)*((BC$6-$F19+1)/($J19*($J19+1)/2)*$D19))+($K19="custom")*CustCF!AW19</f>
        <v>0</v>
      </c>
      <c r="BD19" s="95">
        <f>($K19="Bell Curve")*(_xlfn.NORM.DIST(AND(BD$6&gt;=$F19,BD$6&lt;=$H19)*(BD$6-$F19+1),$J19/2,$M19,TRUE)-_xlfn.NORM.DIST(AND(BD$6&gt;=$F19,BD$6&lt;=$H19)*(BC$6-$F19+1),$J19/2,$M19,TRUE))/(1-2*_xlfn.NORM.DIST(0,$J19/2,$M19,TRUE))*$D19+($K19="Steady Growth")*(AND(BD$6&gt;=$F19,BD$6&lt;=$H19)*((BD$6-$F19+1)/($J19*($J19+1)/2)*$D19))+($K19="custom")*CustCF!AX19</f>
        <v>0</v>
      </c>
      <c r="BE19" s="95">
        <f>($K19="Bell Curve")*(_xlfn.NORM.DIST(AND(BE$6&gt;=$F19,BE$6&lt;=$H19)*(BE$6-$F19+1),$J19/2,$M19,TRUE)-_xlfn.NORM.DIST(AND(BE$6&gt;=$F19,BE$6&lt;=$H19)*(BD$6-$F19+1),$J19/2,$M19,TRUE))/(1-2*_xlfn.NORM.DIST(0,$J19/2,$M19,TRUE))*$D19+($K19="Steady Growth")*(AND(BE$6&gt;=$F19,BE$6&lt;=$H19)*((BE$6-$F19+1)/($J19*($J19+1)/2)*$D19))+($K19="custom")*CustCF!AY19</f>
        <v>0</v>
      </c>
      <c r="BF19" s="95">
        <f>($K19="Bell Curve")*(_xlfn.NORM.DIST(AND(BF$6&gt;=$F19,BF$6&lt;=$H19)*(BF$6-$F19+1),$J19/2,$M19,TRUE)-_xlfn.NORM.DIST(AND(BF$6&gt;=$F19,BF$6&lt;=$H19)*(BE$6-$F19+1),$J19/2,$M19,TRUE))/(1-2*_xlfn.NORM.DIST(0,$J19/2,$M19,TRUE))*$D19+($K19="Steady Growth")*(AND(BF$6&gt;=$F19,BF$6&lt;=$H19)*((BF$6-$F19+1)/($J19*($J19+1)/2)*$D19))+($K19="custom")*CustCF!AZ19</f>
        <v>0</v>
      </c>
      <c r="BG19" s="95">
        <f>($K19="Bell Curve")*(_xlfn.NORM.DIST(AND(BG$6&gt;=$F19,BG$6&lt;=$H19)*(BG$6-$F19+1),$J19/2,$M19,TRUE)-_xlfn.NORM.DIST(AND(BG$6&gt;=$F19,BG$6&lt;=$H19)*(BF$6-$F19+1),$J19/2,$M19,TRUE))/(1-2*_xlfn.NORM.DIST(0,$J19/2,$M19,TRUE))*$D19+($K19="Steady Growth")*(AND(BG$6&gt;=$F19,BG$6&lt;=$H19)*((BG$6-$F19+1)/($J19*($J19+1)/2)*$D19))+($K19="custom")*CustCF!BA19</f>
        <v>0</v>
      </c>
      <c r="BH19" s="95">
        <f>($K19="Bell Curve")*(_xlfn.NORM.DIST(AND(BH$6&gt;=$F19,BH$6&lt;=$H19)*(BH$6-$F19+1),$J19/2,$M19,TRUE)-_xlfn.NORM.DIST(AND(BH$6&gt;=$F19,BH$6&lt;=$H19)*(BG$6-$F19+1),$J19/2,$M19,TRUE))/(1-2*_xlfn.NORM.DIST(0,$J19/2,$M19,TRUE))*$D19+($K19="Steady Growth")*(AND(BH$6&gt;=$F19,BH$6&lt;=$H19)*((BH$6-$F19+1)/($J19*($J19+1)/2)*$D19))+($K19="custom")*CustCF!BB19</f>
        <v>0</v>
      </c>
      <c r="BI19" s="95">
        <f>($K19="Bell Curve")*(_xlfn.NORM.DIST(AND(BI$6&gt;=$F19,BI$6&lt;=$H19)*(BI$6-$F19+1),$J19/2,$M19,TRUE)-_xlfn.NORM.DIST(AND(BI$6&gt;=$F19,BI$6&lt;=$H19)*(BH$6-$F19+1),$J19/2,$M19,TRUE))/(1-2*_xlfn.NORM.DIST(0,$J19/2,$M19,TRUE))*$D19+($K19="Steady Growth")*(AND(BI$6&gt;=$F19,BI$6&lt;=$H19)*((BI$6-$F19+1)/($J19*($J19+1)/2)*$D19))+($K19="custom")*CustCF!BC19</f>
        <v>0</v>
      </c>
      <c r="BJ19" s="95">
        <f>($K19="Bell Curve")*(_xlfn.NORM.DIST(AND(BJ$6&gt;=$F19,BJ$6&lt;=$H19)*(BJ$6-$F19+1),$J19/2,$M19,TRUE)-_xlfn.NORM.DIST(AND(BJ$6&gt;=$F19,BJ$6&lt;=$H19)*(BI$6-$F19+1),$J19/2,$M19,TRUE))/(1-2*_xlfn.NORM.DIST(0,$J19/2,$M19,TRUE))*$D19+($K19="Steady Growth")*(AND(BJ$6&gt;=$F19,BJ$6&lt;=$H19)*((BJ$6-$F19+1)/($J19*($J19+1)/2)*$D19))+($K19="custom")*CustCF!BD19</f>
        <v>0</v>
      </c>
      <c r="BK19" s="95">
        <f>($K19="Bell Curve")*(_xlfn.NORM.DIST(AND(BK$6&gt;=$F19,BK$6&lt;=$H19)*(BK$6-$F19+1),$J19/2,$M19,TRUE)-_xlfn.NORM.DIST(AND(BK$6&gt;=$F19,BK$6&lt;=$H19)*(BJ$6-$F19+1),$J19/2,$M19,TRUE))/(1-2*_xlfn.NORM.DIST(0,$J19/2,$M19,TRUE))*$D19+($K19="Steady Growth")*(AND(BK$6&gt;=$F19,BK$6&lt;=$H19)*((BK$6-$F19+1)/($J19*($J19+1)/2)*$D19))+($K19="custom")*CustCF!BE19</f>
        <v>0</v>
      </c>
      <c r="BL19" s="95">
        <f>($K19="Bell Curve")*(_xlfn.NORM.DIST(AND(BL$6&gt;=$F19,BL$6&lt;=$H19)*(BL$6-$F19+1),$J19/2,$M19,TRUE)-_xlfn.NORM.DIST(AND(BL$6&gt;=$F19,BL$6&lt;=$H19)*(BK$6-$F19+1),$J19/2,$M19,TRUE))/(1-2*_xlfn.NORM.DIST(0,$J19/2,$M19,TRUE))*$D19+($K19="Steady Growth")*(AND(BL$6&gt;=$F19,BL$6&lt;=$H19)*((BL$6-$F19+1)/($J19*($J19+1)/2)*$D19))+($K19="custom")*CustCF!BF19</f>
        <v>0</v>
      </c>
      <c r="BM19" s="95">
        <f>($K19="Bell Curve")*(_xlfn.NORM.DIST(AND(BM$6&gt;=$F19,BM$6&lt;=$H19)*(BM$6-$F19+1),$J19/2,$M19,TRUE)-_xlfn.NORM.DIST(AND(BM$6&gt;=$F19,BM$6&lt;=$H19)*(BL$6-$F19+1),$J19/2,$M19,TRUE))/(1-2*_xlfn.NORM.DIST(0,$J19/2,$M19,TRUE))*$D19+($K19="Steady Growth")*(AND(BM$6&gt;=$F19,BM$6&lt;=$H19)*((BM$6-$F19+1)/($J19*($J19+1)/2)*$D19))+($K19="custom")*CustCF!BG19</f>
        <v>0</v>
      </c>
      <c r="BN19" s="95">
        <f>($K19="Bell Curve")*(_xlfn.NORM.DIST(AND(BN$6&gt;=$F19,BN$6&lt;=$H19)*(BN$6-$F19+1),$J19/2,$M19,TRUE)-_xlfn.NORM.DIST(AND(BN$6&gt;=$F19,BN$6&lt;=$H19)*(BM$6-$F19+1),$J19/2,$M19,TRUE))/(1-2*_xlfn.NORM.DIST(0,$J19/2,$M19,TRUE))*$D19+($K19="Steady Growth")*(AND(BN$6&gt;=$F19,BN$6&lt;=$H19)*((BN$6-$F19+1)/($J19*($J19+1)/2)*$D19))+($K19="custom")*CustCF!BH19</f>
        <v>0</v>
      </c>
      <c r="BO19" s="95">
        <f>($K19="Bell Curve")*(_xlfn.NORM.DIST(AND(BO$6&gt;=$F19,BO$6&lt;=$H19)*(BO$6-$F19+1),$J19/2,$M19,TRUE)-_xlfn.NORM.DIST(AND(BO$6&gt;=$F19,BO$6&lt;=$H19)*(BN$6-$F19+1),$J19/2,$M19,TRUE))/(1-2*_xlfn.NORM.DIST(0,$J19/2,$M19,TRUE))*$D19+($K19="Steady Growth")*(AND(BO$6&gt;=$F19,BO$6&lt;=$H19)*((BO$6-$F19+1)/($J19*($J19+1)/2)*$D19))+($K19="custom")*CustCF!BI19</f>
        <v>0</v>
      </c>
      <c r="BP19" s="95">
        <f>($K19="Bell Curve")*(_xlfn.NORM.DIST(AND(BP$6&gt;=$F19,BP$6&lt;=$H19)*(BP$6-$F19+1),$J19/2,$M19,TRUE)-_xlfn.NORM.DIST(AND(BP$6&gt;=$F19,BP$6&lt;=$H19)*(BO$6-$F19+1),$J19/2,$M19,TRUE))/(1-2*_xlfn.NORM.DIST(0,$J19/2,$M19,TRUE))*$D19+($K19="Steady Growth")*(AND(BP$6&gt;=$F19,BP$6&lt;=$H19)*((BP$6-$F19+1)/($J19*($J19+1)/2)*$D19))+($K19="custom")*CustCF!BJ19</f>
        <v>0</v>
      </c>
      <c r="BQ19" s="95">
        <f>($K19="Bell Curve")*(_xlfn.NORM.DIST(AND(BQ$6&gt;=$F19,BQ$6&lt;=$H19)*(BQ$6-$F19+1),$J19/2,$M19,TRUE)-_xlfn.NORM.DIST(AND(BQ$6&gt;=$F19,BQ$6&lt;=$H19)*(BP$6-$F19+1),$J19/2,$M19,TRUE))/(1-2*_xlfn.NORM.DIST(0,$J19/2,$M19,TRUE))*$D19+($K19="Steady Growth")*(AND(BQ$6&gt;=$F19,BQ$6&lt;=$H19)*((BQ$6-$F19+1)/($J19*($J19+1)/2)*$D19))+($K19="custom")*CustCF!BK19</f>
        <v>0</v>
      </c>
      <c r="BR19" s="95">
        <f>($K19="Bell Curve")*(_xlfn.NORM.DIST(AND(BR$6&gt;=$F19,BR$6&lt;=$H19)*(BR$6-$F19+1),$J19/2,$M19,TRUE)-_xlfn.NORM.DIST(AND(BR$6&gt;=$F19,BR$6&lt;=$H19)*(BQ$6-$F19+1),$J19/2,$M19,TRUE))/(1-2*_xlfn.NORM.DIST(0,$J19/2,$M19,TRUE))*$D19+($K19="Steady Growth")*(AND(BR$6&gt;=$F19,BR$6&lt;=$H19)*((BR$6-$F19+1)/($J19*($J19+1)/2)*$D19))+($K19="custom")*CustCF!BL19</f>
        <v>0</v>
      </c>
      <c r="BS19" s="95">
        <f>($K19="Bell Curve")*(_xlfn.NORM.DIST(AND(BS$6&gt;=$F19,BS$6&lt;=$H19)*(BS$6-$F19+1),$J19/2,$M19,TRUE)-_xlfn.NORM.DIST(AND(BS$6&gt;=$F19,BS$6&lt;=$H19)*(BR$6-$F19+1),$J19/2,$M19,TRUE))/(1-2*_xlfn.NORM.DIST(0,$J19/2,$M19,TRUE))*$D19+($K19="Steady Growth")*(AND(BS$6&gt;=$F19,BS$6&lt;=$H19)*((BS$6-$F19+1)/($J19*($J19+1)/2)*$D19))+($K19="custom")*CustCF!BM19</f>
        <v>0</v>
      </c>
      <c r="BT19" s="95">
        <f>($K19="Bell Curve")*(_xlfn.NORM.DIST(AND(BT$6&gt;=$F19,BT$6&lt;=$H19)*(BT$6-$F19+1),$J19/2,$M19,TRUE)-_xlfn.NORM.DIST(AND(BT$6&gt;=$F19,BT$6&lt;=$H19)*(BS$6-$F19+1),$J19/2,$M19,TRUE))/(1-2*_xlfn.NORM.DIST(0,$J19/2,$M19,TRUE))*$D19+($K19="Steady Growth")*(AND(BT$6&gt;=$F19,BT$6&lt;=$H19)*((BT$6-$F19+1)/($J19*($J19+1)/2)*$D19))+($K19="custom")*CustCF!BN19</f>
        <v>0</v>
      </c>
      <c r="BU19" s="95">
        <f>($K19="Bell Curve")*(_xlfn.NORM.DIST(AND(BU$6&gt;=$F19,BU$6&lt;=$H19)*(BU$6-$F19+1),$J19/2,$M19,TRUE)-_xlfn.NORM.DIST(AND(BU$6&gt;=$F19,BU$6&lt;=$H19)*(BT$6-$F19+1),$J19/2,$M19,TRUE))/(1-2*_xlfn.NORM.DIST(0,$J19/2,$M19,TRUE))*$D19+($K19="Steady Growth")*(AND(BU$6&gt;=$F19,BU$6&lt;=$H19)*((BU$6-$F19+1)/($J19*($J19+1)/2)*$D19))+($K19="custom")*CustCF!BO19</f>
        <v>0</v>
      </c>
      <c r="BV19" s="95">
        <f>($K19="Bell Curve")*(_xlfn.NORM.DIST(AND(BV$6&gt;=$F19,BV$6&lt;=$H19)*(BV$6-$F19+1),$J19/2,$M19,TRUE)-_xlfn.NORM.DIST(AND(BV$6&gt;=$F19,BV$6&lt;=$H19)*(BU$6-$F19+1),$J19/2,$M19,TRUE))/(1-2*_xlfn.NORM.DIST(0,$J19/2,$M19,TRUE))*$D19+($K19="Steady Growth")*(AND(BV$6&gt;=$F19,BV$6&lt;=$H19)*((BV$6-$F19+1)/($J19*($J19+1)/2)*$D19))+($K19="custom")*CustCF!BP19</f>
        <v>0</v>
      </c>
      <c r="BW19" s="95">
        <f>($K19="Bell Curve")*(_xlfn.NORM.DIST(AND(BW$6&gt;=$F19,BW$6&lt;=$H19)*(BW$6-$F19+1),$J19/2,$M19,TRUE)-_xlfn.NORM.DIST(AND(BW$6&gt;=$F19,BW$6&lt;=$H19)*(BV$6-$F19+1),$J19/2,$M19,TRUE))/(1-2*_xlfn.NORM.DIST(0,$J19/2,$M19,TRUE))*$D19+($K19="Steady Growth")*(AND(BW$6&gt;=$F19,BW$6&lt;=$H19)*((BW$6-$F19+1)/($J19*($J19+1)/2)*$D19))+($K19="custom")*CustCF!BQ19</f>
        <v>0</v>
      </c>
      <c r="BX19" s="95">
        <f>($K19="Bell Curve")*(_xlfn.NORM.DIST(AND(BX$6&gt;=$F19,BX$6&lt;=$H19)*(BX$6-$F19+1),$J19/2,$M19,TRUE)-_xlfn.NORM.DIST(AND(BX$6&gt;=$F19,BX$6&lt;=$H19)*(BW$6-$F19+1),$J19/2,$M19,TRUE))/(1-2*_xlfn.NORM.DIST(0,$J19/2,$M19,TRUE))*$D19+($K19="Steady Growth")*(AND(BX$6&gt;=$F19,BX$6&lt;=$H19)*((BX$6-$F19+1)/($J19*($J19+1)/2)*$D19))+($K19="custom")*CustCF!BR19</f>
        <v>0</v>
      </c>
      <c r="BY19" s="95">
        <f>($K19="Bell Curve")*(_xlfn.NORM.DIST(AND(BY$6&gt;=$F19,BY$6&lt;=$H19)*(BY$6-$F19+1),$J19/2,$M19,TRUE)-_xlfn.NORM.DIST(AND(BY$6&gt;=$F19,BY$6&lt;=$H19)*(BX$6-$F19+1),$J19/2,$M19,TRUE))/(1-2*_xlfn.NORM.DIST(0,$J19/2,$M19,TRUE))*$D19+($K19="Steady Growth")*(AND(BY$6&gt;=$F19,BY$6&lt;=$H19)*((BY$6-$F19+1)/($J19*($J19+1)/2)*$D19))+($K19="custom")*CustCF!BS19</f>
        <v>0</v>
      </c>
      <c r="BZ19" s="95">
        <f>($K19="Bell Curve")*(_xlfn.NORM.DIST(AND(BZ$6&gt;=$F19,BZ$6&lt;=$H19)*(BZ$6-$F19+1),$J19/2,$M19,TRUE)-_xlfn.NORM.DIST(AND(BZ$6&gt;=$F19,BZ$6&lt;=$H19)*(BY$6-$F19+1),$J19/2,$M19,TRUE))/(1-2*_xlfn.NORM.DIST(0,$J19/2,$M19,TRUE))*$D19+($K19="Steady Growth")*(AND(BZ$6&gt;=$F19,BZ$6&lt;=$H19)*((BZ$6-$F19+1)/($J19*($J19+1)/2)*$D19))+($K19="custom")*CustCF!BT19</f>
        <v>0</v>
      </c>
      <c r="CA19" s="95">
        <f>($K19="Bell Curve")*(_xlfn.NORM.DIST(AND(CA$6&gt;=$F19,CA$6&lt;=$H19)*(CA$6-$F19+1),$J19/2,$M19,TRUE)-_xlfn.NORM.DIST(AND(CA$6&gt;=$F19,CA$6&lt;=$H19)*(BZ$6-$F19+1),$J19/2,$M19,TRUE))/(1-2*_xlfn.NORM.DIST(0,$J19/2,$M19,TRUE))*$D19+($K19="Steady Growth")*(AND(CA$6&gt;=$F19,CA$6&lt;=$H19)*((CA$6-$F19+1)/($J19*($J19+1)/2)*$D19))+($K19="custom")*CustCF!BU19</f>
        <v>0</v>
      </c>
      <c r="CB19" s="95">
        <f>($K19="Bell Curve")*(_xlfn.NORM.DIST(AND(CB$6&gt;=$F19,CB$6&lt;=$H19)*(CB$6-$F19+1),$J19/2,$M19,TRUE)-_xlfn.NORM.DIST(AND(CB$6&gt;=$F19,CB$6&lt;=$H19)*(CA$6-$F19+1),$J19/2,$M19,TRUE))/(1-2*_xlfn.NORM.DIST(0,$J19/2,$M19,TRUE))*$D19+($K19="Steady Growth")*(AND(CB$6&gt;=$F19,CB$6&lt;=$H19)*((CB$6-$F19+1)/($J19*($J19+1)/2)*$D19))+($K19="custom")*CustCF!BV19</f>
        <v>0</v>
      </c>
      <c r="CC19" s="95">
        <f>($K19="Bell Curve")*(_xlfn.NORM.DIST(AND(CC$6&gt;=$F19,CC$6&lt;=$H19)*(CC$6-$F19+1),$J19/2,$M19,TRUE)-_xlfn.NORM.DIST(AND(CC$6&gt;=$F19,CC$6&lt;=$H19)*(CB$6-$F19+1),$J19/2,$M19,TRUE))/(1-2*_xlfn.NORM.DIST(0,$J19/2,$M19,TRUE))*$D19+($K19="Steady Growth")*(AND(CC$6&gt;=$F19,CC$6&lt;=$H19)*((CC$6-$F19+1)/($J19*($J19+1)/2)*$D19))+($K19="custom")*CustCF!BW19</f>
        <v>0</v>
      </c>
      <c r="CD19" s="95">
        <f>($K19="Bell Curve")*(_xlfn.NORM.DIST(AND(CD$6&gt;=$F19,CD$6&lt;=$H19)*(CD$6-$F19+1),$J19/2,$M19,TRUE)-_xlfn.NORM.DIST(AND(CD$6&gt;=$F19,CD$6&lt;=$H19)*(CC$6-$F19+1),$J19/2,$M19,TRUE))/(1-2*_xlfn.NORM.DIST(0,$J19/2,$M19,TRUE))*$D19+($K19="Steady Growth")*(AND(CD$6&gt;=$F19,CD$6&lt;=$H19)*((CD$6-$F19+1)/($J19*($J19+1)/2)*$D19))+($K19="custom")*CustCF!BX19</f>
        <v>0</v>
      </c>
      <c r="CE19" s="95">
        <f>($K19="Bell Curve")*(_xlfn.NORM.DIST(AND(CE$6&gt;=$F19,CE$6&lt;=$H19)*(CE$6-$F19+1),$J19/2,$M19,TRUE)-_xlfn.NORM.DIST(AND(CE$6&gt;=$F19,CE$6&lt;=$H19)*(CD$6-$F19+1),$J19/2,$M19,TRUE))/(1-2*_xlfn.NORM.DIST(0,$J19/2,$M19,TRUE))*$D19+($K19="Steady Growth")*(AND(CE$6&gt;=$F19,CE$6&lt;=$H19)*((CE$6-$F19+1)/($J19*($J19+1)/2)*$D19))+($K19="custom")*CustCF!BY19</f>
        <v>0</v>
      </c>
      <c r="CF19" s="95">
        <f>($K19="Bell Curve")*(_xlfn.NORM.DIST(AND(CF$6&gt;=$F19,CF$6&lt;=$H19)*(CF$6-$F19+1),$J19/2,$M19,TRUE)-_xlfn.NORM.DIST(AND(CF$6&gt;=$F19,CF$6&lt;=$H19)*(CE$6-$F19+1),$J19/2,$M19,TRUE))/(1-2*_xlfn.NORM.DIST(0,$J19/2,$M19,TRUE))*$D19+($K19="Steady Growth")*(AND(CF$6&gt;=$F19,CF$6&lt;=$H19)*((CF$6-$F19+1)/($J19*($J19+1)/2)*$D19))+($K19="custom")*CustCF!BZ19</f>
        <v>0</v>
      </c>
      <c r="CG19" s="95">
        <f>($K19="Bell Curve")*(_xlfn.NORM.DIST(AND(CG$6&gt;=$F19,CG$6&lt;=$H19)*(CG$6-$F19+1),$J19/2,$M19,TRUE)-_xlfn.NORM.DIST(AND(CG$6&gt;=$F19,CG$6&lt;=$H19)*(CF$6-$F19+1),$J19/2,$M19,TRUE))/(1-2*_xlfn.NORM.DIST(0,$J19/2,$M19,TRUE))*$D19+($K19="Steady Growth")*(AND(CG$6&gt;=$F19,CG$6&lt;=$H19)*((CG$6-$F19+1)/($J19*($J19+1)/2)*$D19))+($K19="custom")*CustCF!CA19</f>
        <v>0</v>
      </c>
      <c r="CH19" s="95">
        <f>($K19="Bell Curve")*(_xlfn.NORM.DIST(AND(CH$6&gt;=$F19,CH$6&lt;=$H19)*(CH$6-$F19+1),$J19/2,$M19,TRUE)-_xlfn.NORM.DIST(AND(CH$6&gt;=$F19,CH$6&lt;=$H19)*(CG$6-$F19+1),$J19/2,$M19,TRUE))/(1-2*_xlfn.NORM.DIST(0,$J19/2,$M19,TRUE))*$D19+($K19="Steady Growth")*(AND(CH$6&gt;=$F19,CH$6&lt;=$H19)*((CH$6-$F19+1)/($J19*($J19+1)/2)*$D19))+($K19="custom")*CustCF!CB19</f>
        <v>0</v>
      </c>
      <c r="CI19" s="95">
        <f>($K19="Bell Curve")*(_xlfn.NORM.DIST(AND(CI$6&gt;=$F19,CI$6&lt;=$H19)*(CI$6-$F19+1),$J19/2,$M19,TRUE)-_xlfn.NORM.DIST(AND(CI$6&gt;=$F19,CI$6&lt;=$H19)*(CH$6-$F19+1),$J19/2,$M19,TRUE))/(1-2*_xlfn.NORM.DIST(0,$J19/2,$M19,TRUE))*$D19+($K19="Steady Growth")*(AND(CI$6&gt;=$F19,CI$6&lt;=$H19)*((CI$6-$F19+1)/($J19*($J19+1)/2)*$D19))+($K19="custom")*CustCF!CC19</f>
        <v>0</v>
      </c>
      <c r="CJ19" s="95">
        <f>($K19="Bell Curve")*(_xlfn.NORM.DIST(AND(CJ$6&gt;=$F19,CJ$6&lt;=$H19)*(CJ$6-$F19+1),$J19/2,$M19,TRUE)-_xlfn.NORM.DIST(AND(CJ$6&gt;=$F19,CJ$6&lt;=$H19)*(CI$6-$F19+1),$J19/2,$M19,TRUE))/(1-2*_xlfn.NORM.DIST(0,$J19/2,$M19,TRUE))*$D19+($K19="Steady Growth")*(AND(CJ$6&gt;=$F19,CJ$6&lt;=$H19)*((CJ$6-$F19+1)/($J19*($J19+1)/2)*$D19))+($K19="custom")*CustCF!CD19</f>
        <v>0</v>
      </c>
      <c r="CK19" s="95">
        <f>($K19="Bell Curve")*(_xlfn.NORM.DIST(AND(CK$6&gt;=$F19,CK$6&lt;=$H19)*(CK$6-$F19+1),$J19/2,$M19,TRUE)-_xlfn.NORM.DIST(AND(CK$6&gt;=$F19,CK$6&lt;=$H19)*(CJ$6-$F19+1),$J19/2,$M19,TRUE))/(1-2*_xlfn.NORM.DIST(0,$J19/2,$M19,TRUE))*$D19+($K19="Steady Growth")*(AND(CK$6&gt;=$F19,CK$6&lt;=$H19)*((CK$6-$F19+1)/($J19*($J19+1)/2)*$D19))+($K19="custom")*CustCF!CE19</f>
        <v>0</v>
      </c>
      <c r="CL19" s="95">
        <f>($K19="Bell Curve")*(_xlfn.NORM.DIST(AND(CL$6&gt;=$F19,CL$6&lt;=$H19)*(CL$6-$F19+1),$J19/2,$M19,TRUE)-_xlfn.NORM.DIST(AND(CL$6&gt;=$F19,CL$6&lt;=$H19)*(CK$6-$F19+1),$J19/2,$M19,TRUE))/(1-2*_xlfn.NORM.DIST(0,$J19/2,$M19,TRUE))*$D19+($K19="Steady Growth")*(AND(CL$6&gt;=$F19,CL$6&lt;=$H19)*((CL$6-$F19+1)/($J19*($J19+1)/2)*$D19))+($K19="custom")*CustCF!CF19</f>
        <v>0</v>
      </c>
      <c r="CM19" s="95">
        <f>($K19="Bell Curve")*(_xlfn.NORM.DIST(AND(CM$6&gt;=$F19,CM$6&lt;=$H19)*(CM$6-$F19+1),$J19/2,$M19,TRUE)-_xlfn.NORM.DIST(AND(CM$6&gt;=$F19,CM$6&lt;=$H19)*(CL$6-$F19+1),$J19/2,$M19,TRUE))/(1-2*_xlfn.NORM.DIST(0,$J19/2,$M19,TRUE))*$D19+($K19="Steady Growth")*(AND(CM$6&gt;=$F19,CM$6&lt;=$H19)*((CM$6-$F19+1)/($J19*($J19+1)/2)*$D19))+($K19="custom")*CustCF!CG19</f>
        <v>0</v>
      </c>
      <c r="CN19" s="95">
        <f>($K19="Bell Curve")*(_xlfn.NORM.DIST(AND(CN$6&gt;=$F19,CN$6&lt;=$H19)*(CN$6-$F19+1),$J19/2,$M19,TRUE)-_xlfn.NORM.DIST(AND(CN$6&gt;=$F19,CN$6&lt;=$H19)*(CM$6-$F19+1),$J19/2,$M19,TRUE))/(1-2*_xlfn.NORM.DIST(0,$J19/2,$M19,TRUE))*$D19+($K19="Steady Growth")*(AND(CN$6&gt;=$F19,CN$6&lt;=$H19)*((CN$6-$F19+1)/($J19*($J19+1)/2)*$D19))+($K19="custom")*CustCF!CH19</f>
        <v>0</v>
      </c>
      <c r="CO19" s="95">
        <f>($K19="Bell Curve")*(_xlfn.NORM.DIST(AND(CO$6&gt;=$F19,CO$6&lt;=$H19)*(CO$6-$F19+1),$J19/2,$M19,TRUE)-_xlfn.NORM.DIST(AND(CO$6&gt;=$F19,CO$6&lt;=$H19)*(CN$6-$F19+1),$J19/2,$M19,TRUE))/(1-2*_xlfn.NORM.DIST(0,$J19/2,$M19,TRUE))*$D19+($K19="Steady Growth")*(AND(CO$6&gt;=$F19,CO$6&lt;=$H19)*((CO$6-$F19+1)/($J19*($J19+1)/2)*$D19))+($K19="custom")*CustCF!CI19</f>
        <v>0</v>
      </c>
      <c r="CP19" s="95">
        <f>($K19="Bell Curve")*(_xlfn.NORM.DIST(AND(CP$6&gt;=$F19,CP$6&lt;=$H19)*(CP$6-$F19+1),$J19/2,$M19,TRUE)-_xlfn.NORM.DIST(AND(CP$6&gt;=$F19,CP$6&lt;=$H19)*(CO$6-$F19+1),$J19/2,$M19,TRUE))/(1-2*_xlfn.NORM.DIST(0,$J19/2,$M19,TRUE))*$D19+($K19="Steady Growth")*(AND(CP$6&gt;=$F19,CP$6&lt;=$H19)*((CP$6-$F19+1)/($J19*($J19+1)/2)*$D19))+($K19="custom")*CustCF!CJ19</f>
        <v>0</v>
      </c>
      <c r="CQ19" s="95">
        <f>($K19="Bell Curve")*(_xlfn.NORM.DIST(AND(CQ$6&gt;=$F19,CQ$6&lt;=$H19)*(CQ$6-$F19+1),$J19/2,$M19,TRUE)-_xlfn.NORM.DIST(AND(CQ$6&gt;=$F19,CQ$6&lt;=$H19)*(CP$6-$F19+1),$J19/2,$M19,TRUE))/(1-2*_xlfn.NORM.DIST(0,$J19/2,$M19,TRUE))*$D19+($K19="Steady Growth")*(AND(CQ$6&gt;=$F19,CQ$6&lt;=$H19)*((CQ$6-$F19+1)/($J19*($J19+1)/2)*$D19))+($K19="custom")*CustCF!CK19</f>
        <v>0</v>
      </c>
      <c r="CR19" s="95">
        <f>($K19="Bell Curve")*(_xlfn.NORM.DIST(AND(CR$6&gt;=$F19,CR$6&lt;=$H19)*(CR$6-$F19+1),$J19/2,$M19,TRUE)-_xlfn.NORM.DIST(AND(CR$6&gt;=$F19,CR$6&lt;=$H19)*(CQ$6-$F19+1),$J19/2,$M19,TRUE))/(1-2*_xlfn.NORM.DIST(0,$J19/2,$M19,TRUE))*$D19+($K19="Steady Growth")*(AND(CR$6&gt;=$F19,CR$6&lt;=$H19)*((CR$6-$F19+1)/($J19*($J19+1)/2)*$D19))+($K19="custom")*CustCF!CL19</f>
        <v>0</v>
      </c>
      <c r="CS19" s="95">
        <f>($K19="Bell Curve")*(_xlfn.NORM.DIST(AND(CS$6&gt;=$F19,CS$6&lt;=$H19)*(CS$6-$F19+1),$J19/2,$M19,TRUE)-_xlfn.NORM.DIST(AND(CS$6&gt;=$F19,CS$6&lt;=$H19)*(CR$6-$F19+1),$J19/2,$M19,TRUE))/(1-2*_xlfn.NORM.DIST(0,$J19/2,$M19,TRUE))*$D19+($K19="Steady Growth")*(AND(CS$6&gt;=$F19,CS$6&lt;=$H19)*((CS$6-$F19+1)/($J19*($J19+1)/2)*$D19))+($K19="custom")*CustCF!CM19</f>
        <v>0</v>
      </c>
      <c r="CT19" s="95">
        <f>($K19="Bell Curve")*(_xlfn.NORM.DIST(AND(CT$6&gt;=$F19,CT$6&lt;=$H19)*(CT$6-$F19+1),$J19/2,$M19,TRUE)-_xlfn.NORM.DIST(AND(CT$6&gt;=$F19,CT$6&lt;=$H19)*(CS$6-$F19+1),$J19/2,$M19,TRUE))/(1-2*_xlfn.NORM.DIST(0,$J19/2,$M19,TRUE))*$D19+($K19="Steady Growth")*(AND(CT$6&gt;=$F19,CT$6&lt;=$H19)*((CT$6-$F19+1)/($J19*($J19+1)/2)*$D19))+($K19="custom")*CustCF!CN19</f>
        <v>0</v>
      </c>
      <c r="CU19" s="95">
        <f>($K19="Bell Curve")*(_xlfn.NORM.DIST(AND(CU$6&gt;=$F19,CU$6&lt;=$H19)*(CU$6-$F19+1),$J19/2,$M19,TRUE)-_xlfn.NORM.DIST(AND(CU$6&gt;=$F19,CU$6&lt;=$H19)*(CT$6-$F19+1),$J19/2,$M19,TRUE))/(1-2*_xlfn.NORM.DIST(0,$J19/2,$M19,TRUE))*$D19+($K19="Steady Growth")*(AND(CU$6&gt;=$F19,CU$6&lt;=$H19)*((CU$6-$F19+1)/($J19*($J19+1)/2)*$D19))+($K19="custom")*CustCF!CO19</f>
        <v>0</v>
      </c>
      <c r="CV19" s="95">
        <f>($K19="Bell Curve")*(_xlfn.NORM.DIST(AND(CV$6&gt;=$F19,CV$6&lt;=$H19)*(CV$6-$F19+1),$J19/2,$M19,TRUE)-_xlfn.NORM.DIST(AND(CV$6&gt;=$F19,CV$6&lt;=$H19)*(CU$6-$F19+1),$J19/2,$M19,TRUE))/(1-2*_xlfn.NORM.DIST(0,$J19/2,$M19,TRUE))*$D19+($K19="Steady Growth")*(AND(CV$6&gt;=$F19,CV$6&lt;=$H19)*((CV$6-$F19+1)/($J19*($J19+1)/2)*$D19))+($K19="custom")*CustCF!CP19</f>
        <v>0</v>
      </c>
      <c r="CW19" s="95">
        <f>($K19="Bell Curve")*(_xlfn.NORM.DIST(AND(CW$6&gt;=$F19,CW$6&lt;=$H19)*(CW$6-$F19+1),$J19/2,$M19,TRUE)-_xlfn.NORM.DIST(AND(CW$6&gt;=$F19,CW$6&lt;=$H19)*(CV$6-$F19+1),$J19/2,$M19,TRUE))/(1-2*_xlfn.NORM.DIST(0,$J19/2,$M19,TRUE))*$D19+($K19="Steady Growth")*(AND(CW$6&gt;=$F19,CW$6&lt;=$H19)*((CW$6-$F19+1)/($J19*($J19+1)/2)*$D19))+($K19="custom")*CustCF!CQ19</f>
        <v>0</v>
      </c>
      <c r="CX19" s="95">
        <f>($K19="Bell Curve")*(_xlfn.NORM.DIST(AND(CX$6&gt;=$F19,CX$6&lt;=$H19)*(CX$6-$F19+1),$J19/2,$M19,TRUE)-_xlfn.NORM.DIST(AND(CX$6&gt;=$F19,CX$6&lt;=$H19)*(CW$6-$F19+1),$J19/2,$M19,TRUE))/(1-2*_xlfn.NORM.DIST(0,$J19/2,$M19,TRUE))*$D19+($K19="Steady Growth")*(AND(CX$6&gt;=$F19,CX$6&lt;=$H19)*((CX$6-$F19+1)/($J19*($J19+1)/2)*$D19))+($K19="custom")*CustCF!CR19</f>
        <v>0</v>
      </c>
      <c r="CY19" s="95">
        <f>($K19="Bell Curve")*(_xlfn.NORM.DIST(AND(CY$6&gt;=$F19,CY$6&lt;=$H19)*(CY$6-$F19+1),$J19/2,$M19,TRUE)-_xlfn.NORM.DIST(AND(CY$6&gt;=$F19,CY$6&lt;=$H19)*(CX$6-$F19+1),$J19/2,$M19,TRUE))/(1-2*_xlfn.NORM.DIST(0,$J19/2,$M19,TRUE))*$D19+($K19="Steady Growth")*(AND(CY$6&gt;=$F19,CY$6&lt;=$H19)*((CY$6-$F19+1)/($J19*($J19+1)/2)*$D19))+($K19="custom")*CustCF!CS19</f>
        <v>0</v>
      </c>
      <c r="CZ19" s="95">
        <f>($K19="Bell Curve")*(_xlfn.NORM.DIST(AND(CZ$6&gt;=$F19,CZ$6&lt;=$H19)*(CZ$6-$F19+1),$J19/2,$M19,TRUE)-_xlfn.NORM.DIST(AND(CZ$6&gt;=$F19,CZ$6&lt;=$H19)*(CY$6-$F19+1),$J19/2,$M19,TRUE))/(1-2*_xlfn.NORM.DIST(0,$J19/2,$M19,TRUE))*$D19+($K19="Steady Growth")*(AND(CZ$6&gt;=$F19,CZ$6&lt;=$H19)*((CZ$6-$F19+1)/($J19*($J19+1)/2)*$D19))+($K19="custom")*CustCF!CT19</f>
        <v>0</v>
      </c>
      <c r="DA19" s="95">
        <f>($K19="Bell Curve")*(_xlfn.NORM.DIST(AND(DA$6&gt;=$F19,DA$6&lt;=$H19)*(DA$6-$F19+1),$J19/2,$M19,TRUE)-_xlfn.NORM.DIST(AND(DA$6&gt;=$F19,DA$6&lt;=$H19)*(CZ$6-$F19+1),$J19/2,$M19,TRUE))/(1-2*_xlfn.NORM.DIST(0,$J19/2,$M19,TRUE))*$D19+($K19="Steady Growth")*(AND(DA$6&gt;=$F19,DA$6&lt;=$H19)*((DA$6-$F19+1)/($J19*($J19+1)/2)*$D19))+($K19="custom")*CustCF!CU19</f>
        <v>0</v>
      </c>
      <c r="DB19" s="95">
        <f>($K19="Bell Curve")*(_xlfn.NORM.DIST(AND(DB$6&gt;=$F19,DB$6&lt;=$H19)*(DB$6-$F19+1),$J19/2,$M19,TRUE)-_xlfn.NORM.DIST(AND(DB$6&gt;=$F19,DB$6&lt;=$H19)*(DA$6-$F19+1),$J19/2,$M19,TRUE))/(1-2*_xlfn.NORM.DIST(0,$J19/2,$M19,TRUE))*$D19+($K19="Steady Growth")*(AND(DB$6&gt;=$F19,DB$6&lt;=$H19)*((DB$6-$F19+1)/($J19*($J19+1)/2)*$D19))+($K19="custom")*CustCF!CV19</f>
        <v>0</v>
      </c>
      <c r="DC19" s="95">
        <f>($K19="Bell Curve")*(_xlfn.NORM.DIST(AND(DC$6&gt;=$F19,DC$6&lt;=$H19)*(DC$6-$F19+1),$J19/2,$M19,TRUE)-_xlfn.NORM.DIST(AND(DC$6&gt;=$F19,DC$6&lt;=$H19)*(DB$6-$F19+1),$J19/2,$M19,TRUE))/(1-2*_xlfn.NORM.DIST(0,$J19/2,$M19,TRUE))*$D19+($K19="Steady Growth")*(AND(DC$6&gt;=$F19,DC$6&lt;=$H19)*((DC$6-$F19+1)/($J19*($J19+1)/2)*$D19))+($K19="custom")*CustCF!CW19</f>
        <v>0</v>
      </c>
      <c r="DD19" s="95">
        <f>($K19="Bell Curve")*(_xlfn.NORM.DIST(AND(DD$6&gt;=$F19,DD$6&lt;=$H19)*(DD$6-$F19+1),$J19/2,$M19,TRUE)-_xlfn.NORM.DIST(AND(DD$6&gt;=$F19,DD$6&lt;=$H19)*(DC$6-$F19+1),$J19/2,$M19,TRUE))/(1-2*_xlfn.NORM.DIST(0,$J19/2,$M19,TRUE))*$D19+($K19="Steady Growth")*(AND(DD$6&gt;=$F19,DD$6&lt;=$H19)*((DD$6-$F19+1)/($J19*($J19+1)/2)*$D19))+($K19="custom")*CustCF!CX19</f>
        <v>0</v>
      </c>
      <c r="DE19" s="95">
        <f>($K19="Bell Curve")*(_xlfn.NORM.DIST(AND(DE$6&gt;=$F19,DE$6&lt;=$H19)*(DE$6-$F19+1),$J19/2,$M19,TRUE)-_xlfn.NORM.DIST(AND(DE$6&gt;=$F19,DE$6&lt;=$H19)*(DD$6-$F19+1),$J19/2,$M19,TRUE))/(1-2*_xlfn.NORM.DIST(0,$J19/2,$M19,TRUE))*$D19+($K19="Steady Growth")*(AND(DE$6&gt;=$F19,DE$6&lt;=$H19)*((DE$6-$F19+1)/($J19*($J19+1)/2)*$D19))+($K19="custom")*CustCF!CY19</f>
        <v>0</v>
      </c>
      <c r="DF19" s="95">
        <f>($K19="Bell Curve")*(_xlfn.NORM.DIST(AND(DF$6&gt;=$F19,DF$6&lt;=$H19)*(DF$6-$F19+1),$J19/2,$M19,TRUE)-_xlfn.NORM.DIST(AND(DF$6&gt;=$F19,DF$6&lt;=$H19)*(DE$6-$F19+1),$J19/2,$M19,TRUE))/(1-2*_xlfn.NORM.DIST(0,$J19/2,$M19,TRUE))*$D19+($K19="Steady Growth")*(AND(DF$6&gt;=$F19,DF$6&lt;=$H19)*((DF$6-$F19+1)/($J19*($J19+1)/2)*$D19))+($K19="custom")*CustCF!CZ19</f>
        <v>0</v>
      </c>
      <c r="DG19" s="95">
        <f>($K19="Bell Curve")*(_xlfn.NORM.DIST(AND(DG$6&gt;=$F19,DG$6&lt;=$H19)*(DG$6-$F19+1),$J19/2,$M19,TRUE)-_xlfn.NORM.DIST(AND(DG$6&gt;=$F19,DG$6&lt;=$H19)*(DF$6-$F19+1),$J19/2,$M19,TRUE))/(1-2*_xlfn.NORM.DIST(0,$J19/2,$M19,TRUE))*$D19+($K19="Steady Growth")*(AND(DG$6&gt;=$F19,DG$6&lt;=$H19)*((DG$6-$F19+1)/($J19*($J19+1)/2)*$D19))+($K19="custom")*CustCF!DA19</f>
        <v>0</v>
      </c>
      <c r="DH19" s="95">
        <f>($K19="Bell Curve")*(_xlfn.NORM.DIST(AND(DH$6&gt;=$F19,DH$6&lt;=$H19)*(DH$6-$F19+1),$J19/2,$M19,TRUE)-_xlfn.NORM.DIST(AND(DH$6&gt;=$F19,DH$6&lt;=$H19)*(DG$6-$F19+1),$J19/2,$M19,TRUE))/(1-2*_xlfn.NORM.DIST(0,$J19/2,$M19,TRUE))*$D19+($K19="Steady Growth")*(AND(DH$6&gt;=$F19,DH$6&lt;=$H19)*((DH$6-$F19+1)/($J19*($J19+1)/2)*$D19))+($K19="custom")*CustCF!DB19</f>
        <v>0</v>
      </c>
      <c r="DI19" s="95">
        <f>($K19="Bell Curve")*(_xlfn.NORM.DIST(AND(DI$6&gt;=$F19,DI$6&lt;=$H19)*(DI$6-$F19+1),$J19/2,$M19,TRUE)-_xlfn.NORM.DIST(AND(DI$6&gt;=$F19,DI$6&lt;=$H19)*(DH$6-$F19+1),$J19/2,$M19,TRUE))/(1-2*_xlfn.NORM.DIST(0,$J19/2,$M19,TRUE))*$D19+($K19="Steady Growth")*(AND(DI$6&gt;=$F19,DI$6&lt;=$H19)*((DI$6-$F19+1)/($J19*($J19+1)/2)*$D19))+($K19="custom")*CustCF!DC19</f>
        <v>0</v>
      </c>
      <c r="DJ19" s="95">
        <f>($K19="Bell Curve")*(_xlfn.NORM.DIST(AND(DJ$6&gt;=$F19,DJ$6&lt;=$H19)*(DJ$6-$F19+1),$J19/2,$M19,TRUE)-_xlfn.NORM.DIST(AND(DJ$6&gt;=$F19,DJ$6&lt;=$H19)*(DI$6-$F19+1),$J19/2,$M19,TRUE))/(1-2*_xlfn.NORM.DIST(0,$J19/2,$M19,TRUE))*$D19+($K19="Steady Growth")*(AND(DJ$6&gt;=$F19,DJ$6&lt;=$H19)*((DJ$6-$F19+1)/($J19*($J19+1)/2)*$D19))+($K19="custom")*CustCF!DD19</f>
        <v>0</v>
      </c>
      <c r="DK19" s="95">
        <f>($K19="Bell Curve")*(_xlfn.NORM.DIST(AND(DK$6&gt;=$F19,DK$6&lt;=$H19)*(DK$6-$F19+1),$J19/2,$M19,TRUE)-_xlfn.NORM.DIST(AND(DK$6&gt;=$F19,DK$6&lt;=$H19)*(DJ$6-$F19+1),$J19/2,$M19,TRUE))/(1-2*_xlfn.NORM.DIST(0,$J19/2,$M19,TRUE))*$D19+($K19="Steady Growth")*(AND(DK$6&gt;=$F19,DK$6&lt;=$H19)*((DK$6-$F19+1)/($J19*($J19+1)/2)*$D19))+($K19="custom")*CustCF!DE19</f>
        <v>0</v>
      </c>
      <c r="DL19" s="95">
        <f>($K19="Bell Curve")*(_xlfn.NORM.DIST(AND(DL$6&gt;=$F19,DL$6&lt;=$H19)*(DL$6-$F19+1),$J19/2,$M19,TRUE)-_xlfn.NORM.DIST(AND(DL$6&gt;=$F19,DL$6&lt;=$H19)*(DK$6-$F19+1),$J19/2,$M19,TRUE))/(1-2*_xlfn.NORM.DIST(0,$J19/2,$M19,TRUE))*$D19+($K19="Steady Growth")*(AND(DL$6&gt;=$F19,DL$6&lt;=$H19)*((DL$6-$F19+1)/($J19*($J19+1)/2)*$D19))+($K19="custom")*CustCF!DF19</f>
        <v>0</v>
      </c>
      <c r="DM19" s="95">
        <f>($K19="Bell Curve")*(_xlfn.NORM.DIST(AND(DM$6&gt;=$F19,DM$6&lt;=$H19)*(DM$6-$F19+1),$J19/2,$M19,TRUE)-_xlfn.NORM.DIST(AND(DM$6&gt;=$F19,DM$6&lt;=$H19)*(DL$6-$F19+1),$J19/2,$M19,TRUE))/(1-2*_xlfn.NORM.DIST(0,$J19/2,$M19,TRUE))*$D19+($K19="Steady Growth")*(AND(DM$6&gt;=$F19,DM$6&lt;=$H19)*((DM$6-$F19+1)/($J19*($J19+1)/2)*$D19))+($K19="custom")*CustCF!DG19</f>
        <v>0</v>
      </c>
      <c r="DN19" s="95">
        <f>($K19="Bell Curve")*(_xlfn.NORM.DIST(AND(DN$6&gt;=$F19,DN$6&lt;=$H19)*(DN$6-$F19+1),$J19/2,$M19,TRUE)-_xlfn.NORM.DIST(AND(DN$6&gt;=$F19,DN$6&lt;=$H19)*(DM$6-$F19+1),$J19/2,$M19,TRUE))/(1-2*_xlfn.NORM.DIST(0,$J19/2,$M19,TRUE))*$D19+($K19="Steady Growth")*(AND(DN$6&gt;=$F19,DN$6&lt;=$H19)*((DN$6-$F19+1)/($J19*($J19+1)/2)*$D19))+($K19="custom")*CustCF!DH19</f>
        <v>0</v>
      </c>
      <c r="DO19" s="95">
        <f>($K19="Bell Curve")*(_xlfn.NORM.DIST(AND(DO$6&gt;=$F19,DO$6&lt;=$H19)*(DO$6-$F19+1),$J19/2,$M19,TRUE)-_xlfn.NORM.DIST(AND(DO$6&gt;=$F19,DO$6&lt;=$H19)*(DN$6-$F19+1),$J19/2,$M19,TRUE))/(1-2*_xlfn.NORM.DIST(0,$J19/2,$M19,TRUE))*$D19+($K19="Steady Growth")*(AND(DO$6&gt;=$F19,DO$6&lt;=$H19)*((DO$6-$F19+1)/($J19*($J19+1)/2)*$D19))+($K19="custom")*CustCF!DI19</f>
        <v>0</v>
      </c>
      <c r="DP19" s="95">
        <f>($K19="Bell Curve")*(_xlfn.NORM.DIST(AND(DP$6&gt;=$F19,DP$6&lt;=$H19)*(DP$6-$F19+1),$J19/2,$M19,TRUE)-_xlfn.NORM.DIST(AND(DP$6&gt;=$F19,DP$6&lt;=$H19)*(DO$6-$F19+1),$J19/2,$M19,TRUE))/(1-2*_xlfn.NORM.DIST(0,$J19/2,$M19,TRUE))*$D19+($K19="Steady Growth")*(AND(DP$6&gt;=$F19,DP$6&lt;=$H19)*((DP$6-$F19+1)/($J19*($J19+1)/2)*$D19))+($K19="custom")*CustCF!DJ19</f>
        <v>0</v>
      </c>
      <c r="DQ19" s="95">
        <f>($K19="Bell Curve")*(_xlfn.NORM.DIST(AND(DQ$6&gt;=$F19,DQ$6&lt;=$H19)*(DQ$6-$F19+1),$J19/2,$M19,TRUE)-_xlfn.NORM.DIST(AND(DQ$6&gt;=$F19,DQ$6&lt;=$H19)*(DP$6-$F19+1),$J19/2,$M19,TRUE))/(1-2*_xlfn.NORM.DIST(0,$J19/2,$M19,TRUE))*$D19+($K19="Steady Growth")*(AND(DQ$6&gt;=$F19,DQ$6&lt;=$H19)*((DQ$6-$F19+1)/($J19*($J19+1)/2)*$D19))+($K19="custom")*CustCF!DK19</f>
        <v>0</v>
      </c>
      <c r="DR19" s="95">
        <f>($K19="Bell Curve")*(_xlfn.NORM.DIST(AND(DR$6&gt;=$F19,DR$6&lt;=$H19)*(DR$6-$F19+1),$J19/2,$M19,TRUE)-_xlfn.NORM.DIST(AND(DR$6&gt;=$F19,DR$6&lt;=$H19)*(DQ$6-$F19+1),$J19/2,$M19,TRUE))/(1-2*_xlfn.NORM.DIST(0,$J19/2,$M19,TRUE))*$D19+($K19="Steady Growth")*(AND(DR$6&gt;=$F19,DR$6&lt;=$H19)*((DR$6-$F19+1)/($J19*($J19+1)/2)*$D19))+($K19="custom")*CustCF!DL19</f>
        <v>0</v>
      </c>
      <c r="DS19" s="95">
        <f>($K19="Bell Curve")*(_xlfn.NORM.DIST(AND(DS$6&gt;=$F19,DS$6&lt;=$H19)*(DS$6-$F19+1),$J19/2,$M19,TRUE)-_xlfn.NORM.DIST(AND(DS$6&gt;=$F19,DS$6&lt;=$H19)*(DR$6-$F19+1),$J19/2,$M19,TRUE))/(1-2*_xlfn.NORM.DIST(0,$J19/2,$M19,TRUE))*$D19+($K19="Steady Growth")*(AND(DS$6&gt;=$F19,DS$6&lt;=$H19)*((DS$6-$F19+1)/($J19*($J19+1)/2)*$D19))+($K19="custom")*CustCF!DM19</f>
        <v>0</v>
      </c>
      <c r="DT19" s="95">
        <f>($K19="Bell Curve")*(_xlfn.NORM.DIST(AND(DT$6&gt;=$F19,DT$6&lt;=$H19)*(DT$6-$F19+1),$J19/2,$M19,TRUE)-_xlfn.NORM.DIST(AND(DT$6&gt;=$F19,DT$6&lt;=$H19)*(DS$6-$F19+1),$J19/2,$M19,TRUE))/(1-2*_xlfn.NORM.DIST(0,$J19/2,$M19,TRUE))*$D19+($K19="Steady Growth")*(AND(DT$6&gt;=$F19,DT$6&lt;=$H19)*((DT$6-$F19+1)/($J19*($J19+1)/2)*$D19))+($K19="custom")*CustCF!DN19</f>
        <v>0</v>
      </c>
      <c r="DU19" s="95">
        <f>($K19="Bell Curve")*(_xlfn.NORM.DIST(AND(DU$6&gt;=$F19,DU$6&lt;=$H19)*(DU$6-$F19+1),$J19/2,$M19,TRUE)-_xlfn.NORM.DIST(AND(DU$6&gt;=$F19,DU$6&lt;=$H19)*(DT$6-$F19+1),$J19/2,$M19,TRUE))/(1-2*_xlfn.NORM.DIST(0,$J19/2,$M19,TRUE))*$D19+($K19="Steady Growth")*(AND(DU$6&gt;=$F19,DU$6&lt;=$H19)*((DU$6-$F19+1)/($J19*($J19+1)/2)*$D19))+($K19="custom")*CustCF!DO19</f>
        <v>0</v>
      </c>
      <c r="DV19" s="95">
        <f>($K19="Bell Curve")*(_xlfn.NORM.DIST(AND(DV$6&gt;=$F19,DV$6&lt;=$H19)*(DV$6-$F19+1),$J19/2,$M19,TRUE)-_xlfn.NORM.DIST(AND(DV$6&gt;=$F19,DV$6&lt;=$H19)*(DU$6-$F19+1),$J19/2,$M19,TRUE))/(1-2*_xlfn.NORM.DIST(0,$J19/2,$M19,TRUE))*$D19+($K19="Steady Growth")*(AND(DV$6&gt;=$F19,DV$6&lt;=$H19)*((DV$6-$F19+1)/($J19*($J19+1)/2)*$D19))+($K19="custom")*CustCF!DP19</f>
        <v>0</v>
      </c>
      <c r="DW19" s="95">
        <f>($K19="Bell Curve")*(_xlfn.NORM.DIST(AND(DW$6&gt;=$F19,DW$6&lt;=$H19)*(DW$6-$F19+1),$J19/2,$M19,TRUE)-_xlfn.NORM.DIST(AND(DW$6&gt;=$F19,DW$6&lt;=$H19)*(DV$6-$F19+1),$J19/2,$M19,TRUE))/(1-2*_xlfn.NORM.DIST(0,$J19/2,$M19,TRUE))*$D19+($K19="Steady Growth")*(AND(DW$6&gt;=$F19,DW$6&lt;=$H19)*((DW$6-$F19+1)/($J19*($J19+1)/2)*$D19))+($K19="custom")*CustCF!DQ19</f>
        <v>0</v>
      </c>
      <c r="DX19" s="95">
        <f>($K19="Bell Curve")*(_xlfn.NORM.DIST(AND(DX$6&gt;=$F19,DX$6&lt;=$H19)*(DX$6-$F19+1),$J19/2,$M19,TRUE)-_xlfn.NORM.DIST(AND(DX$6&gt;=$F19,DX$6&lt;=$H19)*(DW$6-$F19+1),$J19/2,$M19,TRUE))/(1-2*_xlfn.NORM.DIST(0,$J19/2,$M19,TRUE))*$D19+($K19="Steady Growth")*(AND(DX$6&gt;=$F19,DX$6&lt;=$H19)*((DX$6-$F19+1)/($J19*($J19+1)/2)*$D19))+($K19="custom")*CustCF!DR19</f>
        <v>0</v>
      </c>
      <c r="DY19" s="95">
        <f>($K19="Bell Curve")*(_xlfn.NORM.DIST(AND(DY$6&gt;=$F19,DY$6&lt;=$H19)*(DY$6-$F19+1),$J19/2,$M19,TRUE)-_xlfn.NORM.DIST(AND(DY$6&gt;=$F19,DY$6&lt;=$H19)*(DX$6-$F19+1),$J19/2,$M19,TRUE))/(1-2*_xlfn.NORM.DIST(0,$J19/2,$M19,TRUE))*$D19+($K19="Steady Growth")*(AND(DY$6&gt;=$F19,DY$6&lt;=$H19)*((DY$6-$F19+1)/($J19*($J19+1)/2)*$D19))+($K19="custom")*CustCF!DS19</f>
        <v>0</v>
      </c>
      <c r="DZ19" s="95">
        <f>($K19="Bell Curve")*(_xlfn.NORM.DIST(AND(DZ$6&gt;=$F19,DZ$6&lt;=$H19)*(DZ$6-$F19+1),$J19/2,$M19,TRUE)-_xlfn.NORM.DIST(AND(DZ$6&gt;=$F19,DZ$6&lt;=$H19)*(DY$6-$F19+1),$J19/2,$M19,TRUE))/(1-2*_xlfn.NORM.DIST(0,$J19/2,$M19,TRUE))*$D19+($K19="Steady Growth")*(AND(DZ$6&gt;=$F19,DZ$6&lt;=$H19)*((DZ$6-$F19+1)/($J19*($J19+1)/2)*$D19))+($K19="custom")*CustCF!DT19</f>
        <v>0</v>
      </c>
      <c r="EA19" s="95">
        <f>($K19="Bell Curve")*(_xlfn.NORM.DIST(AND(EA$6&gt;=$F19,EA$6&lt;=$H19)*(EA$6-$F19+1),$J19/2,$M19,TRUE)-_xlfn.NORM.DIST(AND(EA$6&gt;=$F19,EA$6&lt;=$H19)*(DZ$6-$F19+1),$J19/2,$M19,TRUE))/(1-2*_xlfn.NORM.DIST(0,$J19/2,$M19,TRUE))*$D19+($K19="Steady Growth")*(AND(EA$6&gt;=$F19,EA$6&lt;=$H19)*((EA$6-$F19+1)/($J19*($J19+1)/2)*$D19))+($K19="custom")*CustCF!DU19</f>
        <v>0</v>
      </c>
      <c r="EB19" s="95">
        <f>($K19="Bell Curve")*(_xlfn.NORM.DIST(AND(EB$6&gt;=$F19,EB$6&lt;=$H19)*(EB$6-$F19+1),$J19/2,$M19,TRUE)-_xlfn.NORM.DIST(AND(EB$6&gt;=$F19,EB$6&lt;=$H19)*(EA$6-$F19+1),$J19/2,$M19,TRUE))/(1-2*_xlfn.NORM.DIST(0,$J19/2,$M19,TRUE))*$D19+($K19="Steady Growth")*(AND(EB$6&gt;=$F19,EB$6&lt;=$H19)*((EB$6-$F19+1)/($J19*($J19+1)/2)*$D19))+($K19="custom")*CustCF!DV19</f>
        <v>0</v>
      </c>
      <c r="EC19" s="95">
        <f>($K19="Bell Curve")*(_xlfn.NORM.DIST(AND(EC$6&gt;=$F19,EC$6&lt;=$H19)*(EC$6-$F19+1),$J19/2,$M19,TRUE)-_xlfn.NORM.DIST(AND(EC$6&gt;=$F19,EC$6&lt;=$H19)*(EB$6-$F19+1),$J19/2,$M19,TRUE))/(1-2*_xlfn.NORM.DIST(0,$J19/2,$M19,TRUE))*$D19+($K19="Steady Growth")*(AND(EC$6&gt;=$F19,EC$6&lt;=$H19)*((EC$6-$F19+1)/($J19*($J19+1)/2)*$D19))+($K19="custom")*CustCF!DW19</f>
        <v>0</v>
      </c>
      <c r="ED19" s="95">
        <f>($K19="Bell Curve")*(_xlfn.NORM.DIST(AND(ED$6&gt;=$F19,ED$6&lt;=$H19)*(ED$6-$F19+1),$J19/2,$M19,TRUE)-_xlfn.NORM.DIST(AND(ED$6&gt;=$F19,ED$6&lt;=$H19)*(EC$6-$F19+1),$J19/2,$M19,TRUE))/(1-2*_xlfn.NORM.DIST(0,$J19/2,$M19,TRUE))*$D19+($K19="Steady Growth")*(AND(ED$6&gt;=$F19,ED$6&lt;=$H19)*((ED$6-$F19+1)/($J19*($J19+1)/2)*$D19))+($K19="custom")*CustCF!DX19</f>
        <v>0</v>
      </c>
      <c r="EE19" s="95">
        <f>($K19="Bell Curve")*(_xlfn.NORM.DIST(AND(EE$6&gt;=$F19,EE$6&lt;=$H19)*(EE$6-$F19+1),$J19/2,$M19,TRUE)-_xlfn.NORM.DIST(AND(EE$6&gt;=$F19,EE$6&lt;=$H19)*(ED$6-$F19+1),$J19/2,$M19,TRUE))/(1-2*_xlfn.NORM.DIST(0,$J19/2,$M19,TRUE))*$D19+($K19="Steady Growth")*(AND(EE$6&gt;=$F19,EE$6&lt;=$H19)*((EE$6-$F19+1)/($J19*($J19+1)/2)*$D19))+($K19="custom")*CustCF!DY19</f>
        <v>0</v>
      </c>
      <c r="EF19" s="95">
        <f>($K19="Bell Curve")*(_xlfn.NORM.DIST(AND(EF$6&gt;=$F19,EF$6&lt;=$H19)*(EF$6-$F19+1),$J19/2,$M19,TRUE)-_xlfn.NORM.DIST(AND(EF$6&gt;=$F19,EF$6&lt;=$H19)*(EE$6-$F19+1),$J19/2,$M19,TRUE))/(1-2*_xlfn.NORM.DIST(0,$J19/2,$M19,TRUE))*$D19+($K19="Steady Growth")*(AND(EF$6&gt;=$F19,EF$6&lt;=$H19)*((EF$6-$F19+1)/($J19*($J19+1)/2)*$D19))+($K19="custom")*CustCF!DZ19</f>
        <v>0</v>
      </c>
      <c r="EG19" s="95">
        <f>($K19="Bell Curve")*(_xlfn.NORM.DIST(AND(EG$6&gt;=$F19,EG$6&lt;=$H19)*(EG$6-$F19+1),$J19/2,$M19,TRUE)-_xlfn.NORM.DIST(AND(EG$6&gt;=$F19,EG$6&lt;=$H19)*(EF$6-$F19+1),$J19/2,$M19,TRUE))/(1-2*_xlfn.NORM.DIST(0,$J19/2,$M19,TRUE))*$D19+($K19="Steady Growth")*(AND(EG$6&gt;=$F19,EG$6&lt;=$H19)*((EG$6-$F19+1)/($J19*($J19+1)/2)*$D19))+($K19="custom")*CustCF!EA19</f>
        <v>0</v>
      </c>
      <c r="EH19" s="95">
        <f>($K19="Bell Curve")*(_xlfn.NORM.DIST(AND(EH$6&gt;=$F19,EH$6&lt;=$H19)*(EH$6-$F19+1),$J19/2,$M19,TRUE)-_xlfn.NORM.DIST(AND(EH$6&gt;=$F19,EH$6&lt;=$H19)*(EG$6-$F19+1),$J19/2,$M19,TRUE))/(1-2*_xlfn.NORM.DIST(0,$J19/2,$M19,TRUE))*$D19+($K19="Steady Growth")*(AND(EH$6&gt;=$F19,EH$6&lt;=$H19)*((EH$6-$F19+1)/($J19*($J19+1)/2)*$D19))+($K19="custom")*CustCF!EB19</f>
        <v>0</v>
      </c>
      <c r="EI19" s="95">
        <f>($K19="Bell Curve")*(_xlfn.NORM.DIST(AND(EI$6&gt;=$F19,EI$6&lt;=$H19)*(EI$6-$F19+1),$J19/2,$M19,TRUE)-_xlfn.NORM.DIST(AND(EI$6&gt;=$F19,EI$6&lt;=$H19)*(EH$6-$F19+1),$J19/2,$M19,TRUE))/(1-2*_xlfn.NORM.DIST(0,$J19/2,$M19,TRUE))*$D19+($K19="Steady Growth")*(AND(EI$6&gt;=$F19,EI$6&lt;=$H19)*((EI$6-$F19+1)/($J19*($J19+1)/2)*$D19))+($K19="custom")*CustCF!EC19</f>
        <v>0</v>
      </c>
      <c r="EJ19" s="95">
        <f>($K19="Bell Curve")*(_xlfn.NORM.DIST(AND(EJ$6&gt;=$F19,EJ$6&lt;=$H19)*(EJ$6-$F19+1),$J19/2,$M19,TRUE)-_xlfn.NORM.DIST(AND(EJ$6&gt;=$F19,EJ$6&lt;=$H19)*(EI$6-$F19+1),$J19/2,$M19,TRUE))/(1-2*_xlfn.NORM.DIST(0,$J19/2,$M19,TRUE))*$D19+($K19="Steady Growth")*(AND(EJ$6&gt;=$F19,EJ$6&lt;=$H19)*((EJ$6-$F19+1)/($J19*($J19+1)/2)*$D19))+($K19="custom")*CustCF!ED19</f>
        <v>0</v>
      </c>
      <c r="EK19" s="95">
        <f>($K19="Bell Curve")*(_xlfn.NORM.DIST(AND(EK$6&gt;=$F19,EK$6&lt;=$H19)*(EK$6-$F19+1),$J19/2,$M19,TRUE)-_xlfn.NORM.DIST(AND(EK$6&gt;=$F19,EK$6&lt;=$H19)*(EJ$6-$F19+1),$J19/2,$M19,TRUE))/(1-2*_xlfn.NORM.DIST(0,$J19/2,$M19,TRUE))*$D19+($K19="Steady Growth")*(AND(EK$6&gt;=$F19,EK$6&lt;=$H19)*((EK$6-$F19+1)/($J19*($J19+1)/2)*$D19))+($K19="custom")*CustCF!EE19</f>
        <v>0</v>
      </c>
      <c r="EL19" s="95">
        <f>($K19="Bell Curve")*(_xlfn.NORM.DIST(AND(EL$6&gt;=$F19,EL$6&lt;=$H19)*(EL$6-$F19+1),$J19/2,$M19,TRUE)-_xlfn.NORM.DIST(AND(EL$6&gt;=$F19,EL$6&lt;=$H19)*(EK$6-$F19+1),$J19/2,$M19,TRUE))/(1-2*_xlfn.NORM.DIST(0,$J19/2,$M19,TRUE))*$D19+($K19="Steady Growth")*(AND(EL$6&gt;=$F19,EL$6&lt;=$H19)*((EL$6-$F19+1)/($J19*($J19+1)/2)*$D19))+($K19="custom")*CustCF!EF19</f>
        <v>0</v>
      </c>
      <c r="EM19" s="95">
        <f>($K19="Bell Curve")*(_xlfn.NORM.DIST(AND(EM$6&gt;=$F19,EM$6&lt;=$H19)*(EM$6-$F19+1),$J19/2,$M19,TRUE)-_xlfn.NORM.DIST(AND(EM$6&gt;=$F19,EM$6&lt;=$H19)*(EL$6-$F19+1),$J19/2,$M19,TRUE))/(1-2*_xlfn.NORM.DIST(0,$J19/2,$M19,TRUE))*$D19+($K19="Steady Growth")*(AND(EM$6&gt;=$F19,EM$6&lt;=$H19)*((EM$6-$F19+1)/($J19*($J19+1)/2)*$D19))+($K19="custom")*CustCF!EG19</f>
        <v>0</v>
      </c>
      <c r="EN19" s="95">
        <f>($K19="Bell Curve")*(_xlfn.NORM.DIST(AND(EN$6&gt;=$F19,EN$6&lt;=$H19)*(EN$6-$F19+1),$J19/2,$M19,TRUE)-_xlfn.NORM.DIST(AND(EN$6&gt;=$F19,EN$6&lt;=$H19)*(EM$6-$F19+1),$J19/2,$M19,TRUE))/(1-2*_xlfn.NORM.DIST(0,$J19/2,$M19,TRUE))*$D19+($K19="Steady Growth")*(AND(EN$6&gt;=$F19,EN$6&lt;=$H19)*((EN$6-$F19+1)/($J19*($J19+1)/2)*$D19))+($K19="custom")*CustCF!EH19</f>
        <v>0</v>
      </c>
      <c r="EO19" s="95">
        <f>($K19="Bell Curve")*(_xlfn.NORM.DIST(AND(EO$6&gt;=$F19,EO$6&lt;=$H19)*(EO$6-$F19+1),$J19/2,$M19,TRUE)-_xlfn.NORM.DIST(AND(EO$6&gt;=$F19,EO$6&lt;=$H19)*(EN$6-$F19+1),$J19/2,$M19,TRUE))/(1-2*_xlfn.NORM.DIST(0,$J19/2,$M19,TRUE))*$D19+($K19="Steady Growth")*(AND(EO$6&gt;=$F19,EO$6&lt;=$H19)*((EO$6-$F19+1)/($J19*($J19+1)/2)*$D19))+($K19="custom")*CustCF!EI19</f>
        <v>0</v>
      </c>
      <c r="EP19" s="95">
        <f>($K19="Bell Curve")*(_xlfn.NORM.DIST(AND(EP$6&gt;=$F19,EP$6&lt;=$H19)*(EP$6-$F19+1),$J19/2,$M19,TRUE)-_xlfn.NORM.DIST(AND(EP$6&gt;=$F19,EP$6&lt;=$H19)*(EO$6-$F19+1),$J19/2,$M19,TRUE))/(1-2*_xlfn.NORM.DIST(0,$J19/2,$M19,TRUE))*$D19+($K19="Steady Growth")*(AND(EP$6&gt;=$F19,EP$6&lt;=$H19)*((EP$6-$F19+1)/($J19*($J19+1)/2)*$D19))+($K19="custom")*CustCF!EJ19</f>
        <v>0</v>
      </c>
      <c r="EQ19" s="95">
        <f>($K19="Bell Curve")*(_xlfn.NORM.DIST(AND(EQ$6&gt;=$F19,EQ$6&lt;=$H19)*(EQ$6-$F19+1),$J19/2,$M19,TRUE)-_xlfn.NORM.DIST(AND(EQ$6&gt;=$F19,EQ$6&lt;=$H19)*(EP$6-$F19+1),$J19/2,$M19,TRUE))/(1-2*_xlfn.NORM.DIST(0,$J19/2,$M19,TRUE))*$D19+($K19="Steady Growth")*(AND(EQ$6&gt;=$F19,EQ$6&lt;=$H19)*((EQ$6-$F19+1)/($J19*($J19+1)/2)*$D19))+($K19="custom")*CustCF!EK19</f>
        <v>0</v>
      </c>
      <c r="ER19" s="95">
        <f>($K19="Bell Curve")*(_xlfn.NORM.DIST(AND(ER$6&gt;=$F19,ER$6&lt;=$H19)*(ER$6-$F19+1),$J19/2,$M19,TRUE)-_xlfn.NORM.DIST(AND(ER$6&gt;=$F19,ER$6&lt;=$H19)*(EQ$6-$F19+1),$J19/2,$M19,TRUE))/(1-2*_xlfn.NORM.DIST(0,$J19/2,$M19,TRUE))*$D19+($K19="Steady Growth")*(AND(ER$6&gt;=$F19,ER$6&lt;=$H19)*((ER$6-$F19+1)/($J19*($J19+1)/2)*$D19))+($K19="custom")*CustCF!EL19</f>
        <v>0</v>
      </c>
      <c r="ES19" s="95">
        <f>($K19="Bell Curve")*(_xlfn.NORM.DIST(AND(ES$6&gt;=$F19,ES$6&lt;=$H19)*(ES$6-$F19+1),$J19/2,$M19,TRUE)-_xlfn.NORM.DIST(AND(ES$6&gt;=$F19,ES$6&lt;=$H19)*(ER$6-$F19+1),$J19/2,$M19,TRUE))/(1-2*_xlfn.NORM.DIST(0,$J19/2,$M19,TRUE))*$D19+($K19="Steady Growth")*(AND(ES$6&gt;=$F19,ES$6&lt;=$H19)*((ES$6-$F19+1)/($J19*($J19+1)/2)*$D19))+($K19="custom")*CustCF!EM19</f>
        <v>0</v>
      </c>
      <c r="ET19" s="95">
        <f>($K19="Bell Curve")*(_xlfn.NORM.DIST(AND(ET$6&gt;=$F19,ET$6&lt;=$H19)*(ET$6-$F19+1),$J19/2,$M19,TRUE)-_xlfn.NORM.DIST(AND(ET$6&gt;=$F19,ET$6&lt;=$H19)*(ES$6-$F19+1),$J19/2,$M19,TRUE))/(1-2*_xlfn.NORM.DIST(0,$J19/2,$M19,TRUE))*$D19+($K19="Steady Growth")*(AND(ET$6&gt;=$F19,ET$6&lt;=$H19)*((ET$6-$F19+1)/($J19*($J19+1)/2)*$D19))+($K19="custom")*CustCF!EN19</f>
        <v>0</v>
      </c>
      <c r="EU19" s="95">
        <f>($K19="Bell Curve")*(_xlfn.NORM.DIST(AND(EU$6&gt;=$F19,EU$6&lt;=$H19)*(EU$6-$F19+1),$J19/2,$M19,TRUE)-_xlfn.NORM.DIST(AND(EU$6&gt;=$F19,EU$6&lt;=$H19)*(ET$6-$F19+1),$J19/2,$M19,TRUE))/(1-2*_xlfn.NORM.DIST(0,$J19/2,$M19,TRUE))*$D19+($K19="Steady Growth")*(AND(EU$6&gt;=$F19,EU$6&lt;=$H19)*((EU$6-$F19+1)/($J19*($J19+1)/2)*$D19))+($K19="custom")*CustCF!EO19</f>
        <v>0</v>
      </c>
      <c r="EV19" s="95">
        <f>($K19="Bell Curve")*(_xlfn.NORM.DIST(AND(EV$6&gt;=$F19,EV$6&lt;=$H19)*(EV$6-$F19+1),$J19/2,$M19,TRUE)-_xlfn.NORM.DIST(AND(EV$6&gt;=$F19,EV$6&lt;=$H19)*(EU$6-$F19+1),$J19/2,$M19,TRUE))/(1-2*_xlfn.NORM.DIST(0,$J19/2,$M19,TRUE))*$D19+($K19="Steady Growth")*(AND(EV$6&gt;=$F19,EV$6&lt;=$H19)*((EV$6-$F19+1)/($J19*($J19+1)/2)*$D19))+($K19="custom")*CustCF!EP19</f>
        <v>0</v>
      </c>
      <c r="EW19" s="95">
        <f>($K19="Bell Curve")*(_xlfn.NORM.DIST(AND(EW$6&gt;=$F19,EW$6&lt;=$H19)*(EW$6-$F19+1),$J19/2,$M19,TRUE)-_xlfn.NORM.DIST(AND(EW$6&gt;=$F19,EW$6&lt;=$H19)*(EV$6-$F19+1),$J19/2,$M19,TRUE))/(1-2*_xlfn.NORM.DIST(0,$J19/2,$M19,TRUE))*$D19+($K19="Steady Growth")*(AND(EW$6&gt;=$F19,EW$6&lt;=$H19)*((EW$6-$F19+1)/($J19*($J19+1)/2)*$D19))+($K19="custom")*CustCF!EQ19</f>
        <v>0</v>
      </c>
      <c r="EX19" s="95">
        <f>($K19="Bell Curve")*(_xlfn.NORM.DIST(AND(EX$6&gt;=$F19,EX$6&lt;=$H19)*(EX$6-$F19+1),$J19/2,$M19,TRUE)-_xlfn.NORM.DIST(AND(EX$6&gt;=$F19,EX$6&lt;=$H19)*(EW$6-$F19+1),$J19/2,$M19,TRUE))/(1-2*_xlfn.NORM.DIST(0,$J19/2,$M19,TRUE))*$D19+($K19="Steady Growth")*(AND(EX$6&gt;=$F19,EX$6&lt;=$H19)*((EX$6-$F19+1)/($J19*($J19+1)/2)*$D19))+($K19="custom")*CustCF!ER19</f>
        <v>0</v>
      </c>
      <c r="EY19" s="95">
        <f>($K19="Bell Curve")*(_xlfn.NORM.DIST(AND(EY$6&gt;=$F19,EY$6&lt;=$H19)*(EY$6-$F19+1),$J19/2,$M19,TRUE)-_xlfn.NORM.DIST(AND(EY$6&gt;=$F19,EY$6&lt;=$H19)*(EX$6-$F19+1),$J19/2,$M19,TRUE))/(1-2*_xlfn.NORM.DIST(0,$J19/2,$M19,TRUE))*$D19+($K19="Steady Growth")*(AND(EY$6&gt;=$F19,EY$6&lt;=$H19)*((EY$6-$F19+1)/($J19*($J19+1)/2)*$D19))+($K19="custom")*CustCF!ES19</f>
        <v>0</v>
      </c>
      <c r="EZ19" s="95">
        <f>($K19="Bell Curve")*(_xlfn.NORM.DIST(AND(EZ$6&gt;=$F19,EZ$6&lt;=$H19)*(EZ$6-$F19+1),$J19/2,$M19,TRUE)-_xlfn.NORM.DIST(AND(EZ$6&gt;=$F19,EZ$6&lt;=$H19)*(EY$6-$F19+1),$J19/2,$M19,TRUE))/(1-2*_xlfn.NORM.DIST(0,$J19/2,$M19,TRUE))*$D19+($K19="Steady Growth")*(AND(EZ$6&gt;=$F19,EZ$6&lt;=$H19)*((EZ$6-$F19+1)/($J19*($J19+1)/2)*$D19))+($K19="custom")*CustCF!ET19</f>
        <v>0</v>
      </c>
      <c r="FA19" s="95">
        <f>($K19="Bell Curve")*(_xlfn.NORM.DIST(AND(FA$6&gt;=$F19,FA$6&lt;=$H19)*(FA$6-$F19+1),$J19/2,$M19,TRUE)-_xlfn.NORM.DIST(AND(FA$6&gt;=$F19,FA$6&lt;=$H19)*(EZ$6-$F19+1),$J19/2,$M19,TRUE))/(1-2*_xlfn.NORM.DIST(0,$J19/2,$M19,TRUE))*$D19+($K19="Steady Growth")*(AND(FA$6&gt;=$F19,FA$6&lt;=$H19)*((FA$6-$F19+1)/($J19*($J19+1)/2)*$D19))+($K19="custom")*CustCF!EU19</f>
        <v>0</v>
      </c>
      <c r="FB19" s="95">
        <f>($K19="Bell Curve")*(_xlfn.NORM.DIST(AND(FB$6&gt;=$F19,FB$6&lt;=$H19)*(FB$6-$F19+1),$J19/2,$M19,TRUE)-_xlfn.NORM.DIST(AND(FB$6&gt;=$F19,FB$6&lt;=$H19)*(FA$6-$F19+1),$J19/2,$M19,TRUE))/(1-2*_xlfn.NORM.DIST(0,$J19/2,$M19,TRUE))*$D19+($K19="Steady Growth")*(AND(FB$6&gt;=$F19,FB$6&lt;=$H19)*((FB$6-$F19+1)/($J19*($J19+1)/2)*$D19))+($K19="custom")*CustCF!EV19</f>
        <v>0</v>
      </c>
      <c r="FC19" s="95">
        <f>($K19="Bell Curve")*(_xlfn.NORM.DIST(AND(FC$6&gt;=$F19,FC$6&lt;=$H19)*(FC$6-$F19+1),$J19/2,$M19,TRUE)-_xlfn.NORM.DIST(AND(FC$6&gt;=$F19,FC$6&lt;=$H19)*(FB$6-$F19+1),$J19/2,$M19,TRUE))/(1-2*_xlfn.NORM.DIST(0,$J19/2,$M19,TRUE))*$D19+($K19="Steady Growth")*(AND(FC$6&gt;=$F19,FC$6&lt;=$H19)*((FC$6-$F19+1)/($J19*($J19+1)/2)*$D19))+($K19="custom")*CustCF!EW19</f>
        <v>0</v>
      </c>
      <c r="FD19" s="95">
        <f>($K19="Bell Curve")*(_xlfn.NORM.DIST(AND(FD$6&gt;=$F19,FD$6&lt;=$H19)*(FD$6-$F19+1),$J19/2,$M19,TRUE)-_xlfn.NORM.DIST(AND(FD$6&gt;=$F19,FD$6&lt;=$H19)*(FC$6-$F19+1),$J19/2,$M19,TRUE))/(1-2*_xlfn.NORM.DIST(0,$J19/2,$M19,TRUE))*$D19+($K19="Steady Growth")*(AND(FD$6&gt;=$F19,FD$6&lt;=$H19)*((FD$6-$F19+1)/($J19*($J19+1)/2)*$D19))+($K19="custom")*CustCF!EX19</f>
        <v>0</v>
      </c>
      <c r="FE19" s="95">
        <f>($K19="Bell Curve")*(_xlfn.NORM.DIST(AND(FE$6&gt;=$F19,FE$6&lt;=$H19)*(FE$6-$F19+1),$J19/2,$M19,TRUE)-_xlfn.NORM.DIST(AND(FE$6&gt;=$F19,FE$6&lt;=$H19)*(FD$6-$F19+1),$J19/2,$M19,TRUE))/(1-2*_xlfn.NORM.DIST(0,$J19/2,$M19,TRUE))*$D19+($K19="Steady Growth")*(AND(FE$6&gt;=$F19,FE$6&lt;=$H19)*((FE$6-$F19+1)/($J19*($J19+1)/2)*$D19))+($K19="custom")*CustCF!EY19</f>
        <v>0</v>
      </c>
      <c r="FF19" s="95">
        <f>($K19="Bell Curve")*(_xlfn.NORM.DIST(AND(FF$6&gt;=$F19,FF$6&lt;=$H19)*(FF$6-$F19+1),$J19/2,$M19,TRUE)-_xlfn.NORM.DIST(AND(FF$6&gt;=$F19,FF$6&lt;=$H19)*(FE$6-$F19+1),$J19/2,$M19,TRUE))/(1-2*_xlfn.NORM.DIST(0,$J19/2,$M19,TRUE))*$D19+($K19="Steady Growth")*(AND(FF$6&gt;=$F19,FF$6&lt;=$H19)*((FF$6-$F19+1)/($J19*($J19+1)/2)*$D19))+($K19="custom")*CustCF!EZ19</f>
        <v>0</v>
      </c>
      <c r="FG19" s="95">
        <f>($K19="Bell Curve")*(_xlfn.NORM.DIST(AND(FG$6&gt;=$F19,FG$6&lt;=$H19)*(FG$6-$F19+1),$J19/2,$M19,TRUE)-_xlfn.NORM.DIST(AND(FG$6&gt;=$F19,FG$6&lt;=$H19)*(FF$6-$F19+1),$J19/2,$M19,TRUE))/(1-2*_xlfn.NORM.DIST(0,$J19/2,$M19,TRUE))*$D19+($K19="Steady Growth")*(AND(FG$6&gt;=$F19,FG$6&lt;=$H19)*((FG$6-$F19+1)/($J19*($J19+1)/2)*$D19))+($K19="custom")*CustCF!FA19</f>
        <v>0</v>
      </c>
      <c r="FH19" s="95">
        <f>($K19="Bell Curve")*(_xlfn.NORM.DIST(AND(FH$6&gt;=$F19,FH$6&lt;=$H19)*(FH$6-$F19+1),$J19/2,$M19,TRUE)-_xlfn.NORM.DIST(AND(FH$6&gt;=$F19,FH$6&lt;=$H19)*(FG$6-$F19+1),$J19/2,$M19,TRUE))/(1-2*_xlfn.NORM.DIST(0,$J19/2,$M19,TRUE))*$D19+($K19="Steady Growth")*(AND(FH$6&gt;=$F19,FH$6&lt;=$H19)*((FH$6-$F19+1)/($J19*($J19+1)/2)*$D19))+($K19="custom")*CustCF!FB19</f>
        <v>0</v>
      </c>
      <c r="FI19" s="95">
        <f>($K19="Bell Curve")*(_xlfn.NORM.DIST(AND(FI$6&gt;=$F19,FI$6&lt;=$H19)*(FI$6-$F19+1),$J19/2,$M19,TRUE)-_xlfn.NORM.DIST(AND(FI$6&gt;=$F19,FI$6&lt;=$H19)*(FH$6-$F19+1),$J19/2,$M19,TRUE))/(1-2*_xlfn.NORM.DIST(0,$J19/2,$M19,TRUE))*$D19+($K19="Steady Growth")*(AND(FI$6&gt;=$F19,FI$6&lt;=$H19)*((FI$6-$F19+1)/($J19*($J19+1)/2)*$D19))+($K19="custom")*CustCF!FC19</f>
        <v>0</v>
      </c>
      <c r="FJ19" s="95">
        <f>($K19="Bell Curve")*(_xlfn.NORM.DIST(AND(FJ$6&gt;=$F19,FJ$6&lt;=$H19)*(FJ$6-$F19+1),$J19/2,$M19,TRUE)-_xlfn.NORM.DIST(AND(FJ$6&gt;=$F19,FJ$6&lt;=$H19)*(FI$6-$F19+1),$J19/2,$M19,TRUE))/(1-2*_xlfn.NORM.DIST(0,$J19/2,$M19,TRUE))*$D19+($K19="Steady Growth")*(AND(FJ$6&gt;=$F19,FJ$6&lt;=$H19)*((FJ$6-$F19+1)/($J19*($J19+1)/2)*$D19))+($K19="custom")*CustCF!FD19</f>
        <v>0</v>
      </c>
      <c r="FK19" s="95">
        <f>($K19="Bell Curve")*(_xlfn.NORM.DIST(AND(FK$6&gt;=$F19,FK$6&lt;=$H19)*(FK$6-$F19+1),$J19/2,$M19,TRUE)-_xlfn.NORM.DIST(AND(FK$6&gt;=$F19,FK$6&lt;=$H19)*(FJ$6-$F19+1),$J19/2,$M19,TRUE))/(1-2*_xlfn.NORM.DIST(0,$J19/2,$M19,TRUE))*$D19+($K19="Steady Growth")*(AND(FK$6&gt;=$F19,FK$6&lt;=$H19)*((FK$6-$F19+1)/($J19*($J19+1)/2)*$D19))+($K19="custom")*CustCF!FE19</f>
        <v>0</v>
      </c>
      <c r="FL19" s="95">
        <f>($K19="Bell Curve")*(_xlfn.NORM.DIST(AND(FL$6&gt;=$F19,FL$6&lt;=$H19)*(FL$6-$F19+1),$J19/2,$M19,TRUE)-_xlfn.NORM.DIST(AND(FL$6&gt;=$F19,FL$6&lt;=$H19)*(FK$6-$F19+1),$J19/2,$M19,TRUE))/(1-2*_xlfn.NORM.DIST(0,$J19/2,$M19,TRUE))*$D19+($K19="Steady Growth")*(AND(FL$6&gt;=$F19,FL$6&lt;=$H19)*((FL$6-$F19+1)/($J19*($J19+1)/2)*$D19))+($K19="custom")*CustCF!FF19</f>
        <v>0</v>
      </c>
      <c r="FM19" s="95">
        <f>($K19="Bell Curve")*(_xlfn.NORM.DIST(AND(FM$6&gt;=$F19,FM$6&lt;=$H19)*(FM$6-$F19+1),$J19/2,$M19,TRUE)-_xlfn.NORM.DIST(AND(FM$6&gt;=$F19,FM$6&lt;=$H19)*(FL$6-$F19+1),$J19/2,$M19,TRUE))/(1-2*_xlfn.NORM.DIST(0,$J19/2,$M19,TRUE))*$D19+($K19="Steady Growth")*(AND(FM$6&gt;=$F19,FM$6&lt;=$H19)*((FM$6-$F19+1)/($J19*($J19+1)/2)*$D19))+($K19="custom")*CustCF!FG19</f>
        <v>0</v>
      </c>
      <c r="FN19" s="95">
        <f>($K19="Bell Curve")*(_xlfn.NORM.DIST(AND(FN$6&gt;=$F19,FN$6&lt;=$H19)*(FN$6-$F19+1),$J19/2,$M19,TRUE)-_xlfn.NORM.DIST(AND(FN$6&gt;=$F19,FN$6&lt;=$H19)*(FM$6-$F19+1),$J19/2,$M19,TRUE))/(1-2*_xlfn.NORM.DIST(0,$J19/2,$M19,TRUE))*$D19+($K19="Steady Growth")*(AND(FN$6&gt;=$F19,FN$6&lt;=$H19)*((FN$6-$F19+1)/($J19*($J19+1)/2)*$D19))+($K19="custom")*CustCF!FH19</f>
        <v>0</v>
      </c>
      <c r="FO19" s="95">
        <f>($K19="Bell Curve")*(_xlfn.NORM.DIST(AND(FO$6&gt;=$F19,FO$6&lt;=$H19)*(FO$6-$F19+1),$J19/2,$M19,TRUE)-_xlfn.NORM.DIST(AND(FO$6&gt;=$F19,FO$6&lt;=$H19)*(FN$6-$F19+1),$J19/2,$M19,TRUE))/(1-2*_xlfn.NORM.DIST(0,$J19/2,$M19,TRUE))*$D19+($K19="Steady Growth")*(AND(FO$6&gt;=$F19,FO$6&lt;=$H19)*((FO$6-$F19+1)/($J19*($J19+1)/2)*$D19))+($K19="custom")*CustCF!FI19</f>
        <v>0</v>
      </c>
      <c r="FP19" s="95">
        <f>($K19="Bell Curve")*(_xlfn.NORM.DIST(AND(FP$6&gt;=$F19,FP$6&lt;=$H19)*(FP$6-$F19+1),$J19/2,$M19,TRUE)-_xlfn.NORM.DIST(AND(FP$6&gt;=$F19,FP$6&lt;=$H19)*(FO$6-$F19+1),$J19/2,$M19,TRUE))/(1-2*_xlfn.NORM.DIST(0,$J19/2,$M19,TRUE))*$D19+($K19="Steady Growth")*(AND(FP$6&gt;=$F19,FP$6&lt;=$H19)*((FP$6-$F19+1)/($J19*($J19+1)/2)*$D19))+($K19="custom")*CustCF!FJ19</f>
        <v>0</v>
      </c>
      <c r="FQ19" s="95">
        <f>($K19="Bell Curve")*(_xlfn.NORM.DIST(AND(FQ$6&gt;=$F19,FQ$6&lt;=$H19)*(FQ$6-$F19+1),$J19/2,$M19,TRUE)-_xlfn.NORM.DIST(AND(FQ$6&gt;=$F19,FQ$6&lt;=$H19)*(FP$6-$F19+1),$J19/2,$M19,TRUE))/(1-2*_xlfn.NORM.DIST(0,$J19/2,$M19,TRUE))*$D19+($K19="Steady Growth")*(AND(FQ$6&gt;=$F19,FQ$6&lt;=$H19)*((FQ$6-$F19+1)/($J19*($J19+1)/2)*$D19))+($K19="custom")*CustCF!FK19</f>
        <v>0</v>
      </c>
      <c r="FR19" s="95">
        <f>($K19="Bell Curve")*(_xlfn.NORM.DIST(AND(FR$6&gt;=$F19,FR$6&lt;=$H19)*(FR$6-$F19+1),$J19/2,$M19,TRUE)-_xlfn.NORM.DIST(AND(FR$6&gt;=$F19,FR$6&lt;=$H19)*(FQ$6-$F19+1),$J19/2,$M19,TRUE))/(1-2*_xlfn.NORM.DIST(0,$J19/2,$M19,TRUE))*$D19+($K19="Steady Growth")*(AND(FR$6&gt;=$F19,FR$6&lt;=$H19)*((FR$6-$F19+1)/($J19*($J19+1)/2)*$D19))+($K19="custom")*CustCF!FL19</f>
        <v>0</v>
      </c>
      <c r="FS19" s="95">
        <f>($K19="Bell Curve")*(_xlfn.NORM.DIST(AND(FS$6&gt;=$F19,FS$6&lt;=$H19)*(FS$6-$F19+1),$J19/2,$M19,TRUE)-_xlfn.NORM.DIST(AND(FS$6&gt;=$F19,FS$6&lt;=$H19)*(FR$6-$F19+1),$J19/2,$M19,TRUE))/(1-2*_xlfn.NORM.DIST(0,$J19/2,$M19,TRUE))*$D19+($K19="Steady Growth")*(AND(FS$6&gt;=$F19,FS$6&lt;=$H19)*((FS$6-$F19+1)/($J19*($J19+1)/2)*$D19))+($K19="custom")*CustCF!FM19</f>
        <v>0</v>
      </c>
      <c r="FT19" s="95">
        <f>($K19="Bell Curve")*(_xlfn.NORM.DIST(AND(FT$6&gt;=$F19,FT$6&lt;=$H19)*(FT$6-$F19+1),$J19/2,$M19,TRUE)-_xlfn.NORM.DIST(AND(FT$6&gt;=$F19,FT$6&lt;=$H19)*(FS$6-$F19+1),$J19/2,$M19,TRUE))/(1-2*_xlfn.NORM.DIST(0,$J19/2,$M19,TRUE))*$D19+($K19="Steady Growth")*(AND(FT$6&gt;=$F19,FT$6&lt;=$H19)*((FT$6-$F19+1)/($J19*($J19+1)/2)*$D19))+($K19="custom")*CustCF!FN19</f>
        <v>0</v>
      </c>
      <c r="FU19" s="95">
        <f>($K19="Bell Curve")*(_xlfn.NORM.DIST(AND(FU$6&gt;=$F19,FU$6&lt;=$H19)*(FU$6-$F19+1),$J19/2,$M19,TRUE)-_xlfn.NORM.DIST(AND(FU$6&gt;=$F19,FU$6&lt;=$H19)*(FT$6-$F19+1),$J19/2,$M19,TRUE))/(1-2*_xlfn.NORM.DIST(0,$J19/2,$M19,TRUE))*$D19+($K19="Steady Growth")*(AND(FU$6&gt;=$F19,FU$6&lt;=$H19)*((FU$6-$F19+1)/($J19*($J19+1)/2)*$D19))+($K19="custom")*CustCF!FO19</f>
        <v>0</v>
      </c>
      <c r="FV19" s="95">
        <f>($K19="Bell Curve")*(_xlfn.NORM.DIST(AND(FV$6&gt;=$F19,FV$6&lt;=$H19)*(FV$6-$F19+1),$J19/2,$M19,TRUE)-_xlfn.NORM.DIST(AND(FV$6&gt;=$F19,FV$6&lt;=$H19)*(FU$6-$F19+1),$J19/2,$M19,TRUE))/(1-2*_xlfn.NORM.DIST(0,$J19/2,$M19,TRUE))*$D19+($K19="Steady Growth")*(AND(FV$6&gt;=$F19,FV$6&lt;=$H19)*((FV$6-$F19+1)/($J19*($J19+1)/2)*$D19))+($K19="custom")*CustCF!FP19</f>
        <v>0</v>
      </c>
      <c r="FW19" s="95">
        <f>($K19="Bell Curve")*(_xlfn.NORM.DIST(AND(FW$6&gt;=$F19,FW$6&lt;=$H19)*(FW$6-$F19+1),$J19/2,$M19,TRUE)-_xlfn.NORM.DIST(AND(FW$6&gt;=$F19,FW$6&lt;=$H19)*(FV$6-$F19+1),$J19/2,$M19,TRUE))/(1-2*_xlfn.NORM.DIST(0,$J19/2,$M19,TRUE))*$D19+($K19="Steady Growth")*(AND(FW$6&gt;=$F19,FW$6&lt;=$H19)*((FW$6-$F19+1)/($J19*($J19+1)/2)*$D19))+($K19="custom")*CustCF!FQ19</f>
        <v>0</v>
      </c>
      <c r="FX19" s="95">
        <f>($K19="Bell Curve")*(_xlfn.NORM.DIST(AND(FX$6&gt;=$F19,FX$6&lt;=$H19)*(FX$6-$F19+1),$J19/2,$M19,TRUE)-_xlfn.NORM.DIST(AND(FX$6&gt;=$F19,FX$6&lt;=$H19)*(FW$6-$F19+1),$J19/2,$M19,TRUE))/(1-2*_xlfn.NORM.DIST(0,$J19/2,$M19,TRUE))*$D19+($K19="Steady Growth")*(AND(FX$6&gt;=$F19,FX$6&lt;=$H19)*((FX$6-$F19+1)/($J19*($J19+1)/2)*$D19))+($K19="custom")*CustCF!FR19</f>
        <v>0</v>
      </c>
      <c r="FY19" s="95">
        <f>($K19="Bell Curve")*(_xlfn.NORM.DIST(AND(FY$6&gt;=$F19,FY$6&lt;=$H19)*(FY$6-$F19+1),$J19/2,$M19,TRUE)-_xlfn.NORM.DIST(AND(FY$6&gt;=$F19,FY$6&lt;=$H19)*(FX$6-$F19+1),$J19/2,$M19,TRUE))/(1-2*_xlfn.NORM.DIST(0,$J19/2,$M19,TRUE))*$D19+($K19="Steady Growth")*(AND(FY$6&gt;=$F19,FY$6&lt;=$H19)*((FY$6-$F19+1)/($J19*($J19+1)/2)*$D19))+($K19="custom")*CustCF!FS19</f>
        <v>0</v>
      </c>
      <c r="FZ19" s="95">
        <f>($K19="Bell Curve")*(_xlfn.NORM.DIST(AND(FZ$6&gt;=$F19,FZ$6&lt;=$H19)*(FZ$6-$F19+1),$J19/2,$M19,TRUE)-_xlfn.NORM.DIST(AND(FZ$6&gt;=$F19,FZ$6&lt;=$H19)*(FY$6-$F19+1),$J19/2,$M19,TRUE))/(1-2*_xlfn.NORM.DIST(0,$J19/2,$M19,TRUE))*$D19+($K19="Steady Growth")*(AND(FZ$6&gt;=$F19,FZ$6&lt;=$H19)*((FZ$6-$F19+1)/($J19*($J19+1)/2)*$D19))+($K19="custom")*CustCF!FT19</f>
        <v>0</v>
      </c>
      <c r="GA19" s="95">
        <f>($K19="Bell Curve")*(_xlfn.NORM.DIST(AND(GA$6&gt;=$F19,GA$6&lt;=$H19)*(GA$6-$F19+1),$J19/2,$M19,TRUE)-_xlfn.NORM.DIST(AND(GA$6&gt;=$F19,GA$6&lt;=$H19)*(FZ$6-$F19+1),$J19/2,$M19,TRUE))/(1-2*_xlfn.NORM.DIST(0,$J19/2,$M19,TRUE))*$D19+($K19="Steady Growth")*(AND(GA$6&gt;=$F19,GA$6&lt;=$H19)*((GA$6-$F19+1)/($J19*($J19+1)/2)*$D19))+($K19="custom")*CustCF!FU19</f>
        <v>0</v>
      </c>
      <c r="GB19" s="95">
        <f>($K19="Bell Curve")*(_xlfn.NORM.DIST(AND(GB$6&gt;=$F19,GB$6&lt;=$H19)*(GB$6-$F19+1),$J19/2,$M19,TRUE)-_xlfn.NORM.DIST(AND(GB$6&gt;=$F19,GB$6&lt;=$H19)*(GA$6-$F19+1),$J19/2,$M19,TRUE))/(1-2*_xlfn.NORM.DIST(0,$J19/2,$M19,TRUE))*$D19+($K19="Steady Growth")*(AND(GB$6&gt;=$F19,GB$6&lt;=$H19)*((GB$6-$F19+1)/($J19*($J19+1)/2)*$D19))+($K19="custom")*CustCF!FV19</f>
        <v>0</v>
      </c>
      <c r="GC19" s="95">
        <f>($K19="Bell Curve")*(_xlfn.NORM.DIST(AND(GC$6&gt;=$F19,GC$6&lt;=$H19)*(GC$6-$F19+1),$J19/2,$M19,TRUE)-_xlfn.NORM.DIST(AND(GC$6&gt;=$F19,GC$6&lt;=$H19)*(GB$6-$F19+1),$J19/2,$M19,TRUE))/(1-2*_xlfn.NORM.DIST(0,$J19/2,$M19,TRUE))*$D19+($K19="Steady Growth")*(AND(GC$6&gt;=$F19,GC$6&lt;=$H19)*((GC$6-$F19+1)/($J19*($J19+1)/2)*$D19))+($K19="custom")*CustCF!FW19</f>
        <v>0</v>
      </c>
      <c r="GD19" s="95">
        <f>($K19="Bell Curve")*(_xlfn.NORM.DIST(AND(GD$6&gt;=$F19,GD$6&lt;=$H19)*(GD$6-$F19+1),$J19/2,$M19,TRUE)-_xlfn.NORM.DIST(AND(GD$6&gt;=$F19,GD$6&lt;=$H19)*(GC$6-$F19+1),$J19/2,$M19,TRUE))/(1-2*_xlfn.NORM.DIST(0,$J19/2,$M19,TRUE))*$D19+($K19="Steady Growth")*(AND(GD$6&gt;=$F19,GD$6&lt;=$H19)*((GD$6-$F19+1)/($J19*($J19+1)/2)*$D19))+($K19="custom")*CustCF!FX19</f>
        <v>0</v>
      </c>
      <c r="GE19" s="95">
        <f>($K19="Bell Curve")*(_xlfn.NORM.DIST(AND(GE$6&gt;=$F19,GE$6&lt;=$H19)*(GE$6-$F19+1),$J19/2,$M19,TRUE)-_xlfn.NORM.DIST(AND(GE$6&gt;=$F19,GE$6&lt;=$H19)*(GD$6-$F19+1),$J19/2,$M19,TRUE))/(1-2*_xlfn.NORM.DIST(0,$J19/2,$M19,TRUE))*$D19+($K19="Steady Growth")*(AND(GE$6&gt;=$F19,GE$6&lt;=$H19)*((GE$6-$F19+1)/($J19*($J19+1)/2)*$D19))+($K19="custom")*CustCF!FY19</f>
        <v>0</v>
      </c>
      <c r="GF19" s="95">
        <f>($K19="Bell Curve")*(_xlfn.NORM.DIST(AND(GF$6&gt;=$F19,GF$6&lt;=$H19)*(GF$6-$F19+1),$J19/2,$M19,TRUE)-_xlfn.NORM.DIST(AND(GF$6&gt;=$F19,GF$6&lt;=$H19)*(GE$6-$F19+1),$J19/2,$M19,TRUE))/(1-2*_xlfn.NORM.DIST(0,$J19/2,$M19,TRUE))*$D19+($K19="Steady Growth")*(AND(GF$6&gt;=$F19,GF$6&lt;=$H19)*((GF$6-$F19+1)/($J19*($J19+1)/2)*$D19))+($K19="custom")*CustCF!FZ19</f>
        <v>0</v>
      </c>
      <c r="GG19" s="95">
        <f>($K19="Bell Curve")*(_xlfn.NORM.DIST(AND(GG$6&gt;=$F19,GG$6&lt;=$H19)*(GG$6-$F19+1),$J19/2,$M19,TRUE)-_xlfn.NORM.DIST(AND(GG$6&gt;=$F19,GG$6&lt;=$H19)*(GF$6-$F19+1),$J19/2,$M19,TRUE))/(1-2*_xlfn.NORM.DIST(0,$J19/2,$M19,TRUE))*$D19+($K19="Steady Growth")*(AND(GG$6&gt;=$F19,GG$6&lt;=$H19)*((GG$6-$F19+1)/($J19*($J19+1)/2)*$D19))+($K19="custom")*CustCF!GA19</f>
        <v>0</v>
      </c>
      <c r="GH19" s="95">
        <f>($K19="Bell Curve")*(_xlfn.NORM.DIST(AND(GH$6&gt;=$F19,GH$6&lt;=$H19)*(GH$6-$F19+1),$J19/2,$M19,TRUE)-_xlfn.NORM.DIST(AND(GH$6&gt;=$F19,GH$6&lt;=$H19)*(GG$6-$F19+1),$J19/2,$M19,TRUE))/(1-2*_xlfn.NORM.DIST(0,$J19/2,$M19,TRUE))*$D19+($K19="Steady Growth")*(AND(GH$6&gt;=$F19,GH$6&lt;=$H19)*((GH$6-$F19+1)/($J19*($J19+1)/2)*$D19))+($K19="custom")*CustCF!GB19</f>
        <v>0</v>
      </c>
      <c r="GI19" s="95">
        <f>($K19="Bell Curve")*(_xlfn.NORM.DIST(AND(GI$6&gt;=$F19,GI$6&lt;=$H19)*(GI$6-$F19+1),$J19/2,$M19,TRUE)-_xlfn.NORM.DIST(AND(GI$6&gt;=$F19,GI$6&lt;=$H19)*(GH$6-$F19+1),$J19/2,$M19,TRUE))/(1-2*_xlfn.NORM.DIST(0,$J19/2,$M19,TRUE))*$D19+($K19="Steady Growth")*(AND(GI$6&gt;=$F19,GI$6&lt;=$H19)*((GI$6-$F19+1)/($J19*($J19+1)/2)*$D19))+($K19="custom")*CustCF!GC19</f>
        <v>0</v>
      </c>
      <c r="GJ19" s="95">
        <f>($K19="Bell Curve")*(_xlfn.NORM.DIST(AND(GJ$6&gt;=$F19,GJ$6&lt;=$H19)*(GJ$6-$F19+1),$J19/2,$M19,TRUE)-_xlfn.NORM.DIST(AND(GJ$6&gt;=$F19,GJ$6&lt;=$H19)*(GI$6-$F19+1),$J19/2,$M19,TRUE))/(1-2*_xlfn.NORM.DIST(0,$J19/2,$M19,TRUE))*$D19+($K19="Steady Growth")*(AND(GJ$6&gt;=$F19,GJ$6&lt;=$H19)*((GJ$6-$F19+1)/($J19*($J19+1)/2)*$D19))+($K19="custom")*CustCF!GD19</f>
        <v>0</v>
      </c>
      <c r="GK19" s="95">
        <f>($K19="Bell Curve")*(_xlfn.NORM.DIST(AND(GK$6&gt;=$F19,GK$6&lt;=$H19)*(GK$6-$F19+1),$J19/2,$M19,TRUE)-_xlfn.NORM.DIST(AND(GK$6&gt;=$F19,GK$6&lt;=$H19)*(GJ$6-$F19+1),$J19/2,$M19,TRUE))/(1-2*_xlfn.NORM.DIST(0,$J19/2,$M19,TRUE))*$D19+($K19="Steady Growth")*(AND(GK$6&gt;=$F19,GK$6&lt;=$H19)*((GK$6-$F19+1)/($J19*($J19+1)/2)*$D19))+($K19="custom")*CustCF!GE19</f>
        <v>0</v>
      </c>
      <c r="GL19" s="95">
        <f>($K19="Bell Curve")*(_xlfn.NORM.DIST(AND(GL$6&gt;=$F19,GL$6&lt;=$H19)*(GL$6-$F19+1),$J19/2,$M19,TRUE)-_xlfn.NORM.DIST(AND(GL$6&gt;=$F19,GL$6&lt;=$H19)*(GK$6-$F19+1),$J19/2,$M19,TRUE))/(1-2*_xlfn.NORM.DIST(0,$J19/2,$M19,TRUE))*$D19+($K19="Steady Growth")*(AND(GL$6&gt;=$F19,GL$6&lt;=$H19)*((GL$6-$F19+1)/($J19*($J19+1)/2)*$D19))+($K19="custom")*CustCF!GF19</f>
        <v>0</v>
      </c>
      <c r="GM19" s="95">
        <f>($K19="Bell Curve")*(_xlfn.NORM.DIST(AND(GM$6&gt;=$F19,GM$6&lt;=$H19)*(GM$6-$F19+1),$J19/2,$M19,TRUE)-_xlfn.NORM.DIST(AND(GM$6&gt;=$F19,GM$6&lt;=$H19)*(GL$6-$F19+1),$J19/2,$M19,TRUE))/(1-2*_xlfn.NORM.DIST(0,$J19/2,$M19,TRUE))*$D19+($K19="Steady Growth")*(AND(GM$6&gt;=$F19,GM$6&lt;=$H19)*((GM$6-$F19+1)/($J19*($J19+1)/2)*$D19))+($K19="custom")*CustCF!GG19</f>
        <v>0</v>
      </c>
      <c r="GN19" s="268">
        <f>($K19="Bell Curve")*(_xlfn.NORM.DIST(AND(GN$6&gt;=$F19,GN$6&lt;=$H19)*(GN$6-$F19+1),$J19/2,$M19,TRUE)-_xlfn.NORM.DIST(AND(GN$6&gt;=$F19,GN$6&lt;=$H19)*(GM$6-$F19+1),$J19/2,$M19,TRUE))/(1-2*_xlfn.NORM.DIST(0,$J19/2,$M19,TRUE))*$D19+($K19="Steady Growth")*(AND(GN$6&gt;=$F19,GN$6&lt;=$H19)*((GN$6-$F19+1)/($J19*($J19+1)/2)*$D19))+($K19="custom")*CustCF!GH19</f>
        <v>0</v>
      </c>
      <c r="GO19" s="1"/>
      <c r="GP19" s="67"/>
    </row>
    <row r="20" spans="1:198" customFormat="1" hidden="1" outlineLevel="1" x14ac:dyDescent="0.75">
      <c r="A20" s="1"/>
      <c r="B20" s="1"/>
      <c r="C20" s="262">
        <f>Budget!P22</f>
        <v>0</v>
      </c>
      <c r="D20" s="19">
        <f>Budget!Q22</f>
        <v>0</v>
      </c>
      <c r="E20" s="19" t="str">
        <f t="shared" si="23"/>
        <v/>
      </c>
      <c r="F20" s="263">
        <v>0</v>
      </c>
      <c r="G20" s="257">
        <f>IF(L20="custom",CustCF!F20,INDEX($P$8:$GN$8,MATCH(F20,$P$6:$GN$6,0)))</f>
        <v>46053</v>
      </c>
      <c r="H20" s="263">
        <v>0</v>
      </c>
      <c r="I20" s="257">
        <f>IF(L20="custom",CustCF!G20,INDEX($P$8:$GN$8,MATCH(H20,$P$6:$GN$6,0)))</f>
        <v>46053</v>
      </c>
      <c r="J20" s="260">
        <f t="shared" si="24"/>
        <v>1</v>
      </c>
      <c r="K20" s="265" t="s">
        <v>116</v>
      </c>
      <c r="L20" s="266" t="s">
        <v>141</v>
      </c>
      <c r="M20" s="267">
        <f t="shared" si="25"/>
        <v>9</v>
      </c>
      <c r="N20" s="18">
        <f t="shared" si="15"/>
        <v>0</v>
      </c>
      <c r="O20" s="1372">
        <f t="shared" si="16"/>
        <v>0</v>
      </c>
      <c r="P20" s="95">
        <f>($K20="Bell Curve")*(_xlfn.NORM.DIST(AND(P$6&gt;=$F20,P$6&lt;=$H20)*(P$6-$F20+1),$J20/2,$M20,TRUE)-_xlfn.NORM.DIST(AND(P$6&gt;=$F20,P$6&lt;=$H20)*(O$6-$F20+1),$J20/2,$M20,TRUE))/(1-2*_xlfn.NORM.DIST(0,$J20/2,$M20,TRUE))*$D20+($K20="Steady Growth")*(AND(P$6&gt;=$F20,P$6&lt;=$H20)*((P$6-$F20+1)/($J20*($J20+1)/2)*$D20))+($K20="custom")*CustCF!J20</f>
        <v>0</v>
      </c>
      <c r="Q20" s="95">
        <f>($K20="Bell Curve")*(_xlfn.NORM.DIST(AND(Q$6&gt;=$F20,Q$6&lt;=$H20)*(Q$6-$F20+1),$J20/2,$M20,TRUE)-_xlfn.NORM.DIST(AND(Q$6&gt;=$F20,Q$6&lt;=$H20)*(P$6-$F20+1),$J20/2,$M20,TRUE))/(1-2*_xlfn.NORM.DIST(0,$J20/2,$M20,TRUE))*$D20+($K20="Steady Growth")*(AND(Q$6&gt;=$F20,Q$6&lt;=$H20)*((Q$6-$F20+1)/($J20*($J20+1)/2)*$D20))+($K20="custom")*CustCF!K20</f>
        <v>0</v>
      </c>
      <c r="R20" s="95">
        <f>($K20="Bell Curve")*(_xlfn.NORM.DIST(AND(R$6&gt;=$F20,R$6&lt;=$H20)*(R$6-$F20+1),$J20/2,$M20,TRUE)-_xlfn.NORM.DIST(AND(R$6&gt;=$F20,R$6&lt;=$H20)*(Q$6-$F20+1),$J20/2,$M20,TRUE))/(1-2*_xlfn.NORM.DIST(0,$J20/2,$M20,TRUE))*$D20+($K20="Steady Growth")*(AND(R$6&gt;=$F20,R$6&lt;=$H20)*((R$6-$F20+1)/($J20*($J20+1)/2)*$D20))+($K20="custom")*CustCF!L20</f>
        <v>0</v>
      </c>
      <c r="S20" s="95">
        <f>($K20="Bell Curve")*(_xlfn.NORM.DIST(AND(S$6&gt;=$F20,S$6&lt;=$H20)*(S$6-$F20+1),$J20/2,$M20,TRUE)-_xlfn.NORM.DIST(AND(S$6&gt;=$F20,S$6&lt;=$H20)*(R$6-$F20+1),$J20/2,$M20,TRUE))/(1-2*_xlfn.NORM.DIST(0,$J20/2,$M20,TRUE))*$D20+($K20="Steady Growth")*(AND(S$6&gt;=$F20,S$6&lt;=$H20)*((S$6-$F20+1)/($J20*($J20+1)/2)*$D20))+($K20="custom")*CustCF!M20</f>
        <v>0</v>
      </c>
      <c r="T20" s="95">
        <f>($K20="Bell Curve")*(_xlfn.NORM.DIST(AND(T$6&gt;=$F20,T$6&lt;=$H20)*(T$6-$F20+1),$J20/2,$M20,TRUE)-_xlfn.NORM.DIST(AND(T$6&gt;=$F20,T$6&lt;=$H20)*(S$6-$F20+1),$J20/2,$M20,TRUE))/(1-2*_xlfn.NORM.DIST(0,$J20/2,$M20,TRUE))*$D20+($K20="Steady Growth")*(AND(T$6&gt;=$F20,T$6&lt;=$H20)*((T$6-$F20+1)/($J20*($J20+1)/2)*$D20))+($K20="custom")*CustCF!N20</f>
        <v>0</v>
      </c>
      <c r="U20" s="95">
        <f>($K20="Bell Curve")*(_xlfn.NORM.DIST(AND(U$6&gt;=$F20,U$6&lt;=$H20)*(U$6-$F20+1),$J20/2,$M20,TRUE)-_xlfn.NORM.DIST(AND(U$6&gt;=$F20,U$6&lt;=$H20)*(T$6-$F20+1),$J20/2,$M20,TRUE))/(1-2*_xlfn.NORM.DIST(0,$J20/2,$M20,TRUE))*$D20+($K20="Steady Growth")*(AND(U$6&gt;=$F20,U$6&lt;=$H20)*((U$6-$F20+1)/($J20*($J20+1)/2)*$D20))+($K20="custom")*CustCF!O20</f>
        <v>0</v>
      </c>
      <c r="V20" s="95">
        <f>($K20="Bell Curve")*(_xlfn.NORM.DIST(AND(V$6&gt;=$F20,V$6&lt;=$H20)*(V$6-$F20+1),$J20/2,$M20,TRUE)-_xlfn.NORM.DIST(AND(V$6&gt;=$F20,V$6&lt;=$H20)*(U$6-$F20+1),$J20/2,$M20,TRUE))/(1-2*_xlfn.NORM.DIST(0,$J20/2,$M20,TRUE))*$D20+($K20="Steady Growth")*(AND(V$6&gt;=$F20,V$6&lt;=$H20)*((V$6-$F20+1)/($J20*($J20+1)/2)*$D20))+($K20="custom")*CustCF!P20</f>
        <v>0</v>
      </c>
      <c r="W20" s="95">
        <f>($K20="Bell Curve")*(_xlfn.NORM.DIST(AND(W$6&gt;=$F20,W$6&lt;=$H20)*(W$6-$F20+1),$J20/2,$M20,TRUE)-_xlfn.NORM.DIST(AND(W$6&gt;=$F20,W$6&lt;=$H20)*(V$6-$F20+1),$J20/2,$M20,TRUE))/(1-2*_xlfn.NORM.DIST(0,$J20/2,$M20,TRUE))*$D20+($K20="Steady Growth")*(AND(W$6&gt;=$F20,W$6&lt;=$H20)*((W$6-$F20+1)/($J20*($J20+1)/2)*$D20))+($K20="custom")*CustCF!Q20</f>
        <v>0</v>
      </c>
      <c r="X20" s="95">
        <f>($K20="Bell Curve")*(_xlfn.NORM.DIST(AND(X$6&gt;=$F20,X$6&lt;=$H20)*(X$6-$F20+1),$J20/2,$M20,TRUE)-_xlfn.NORM.DIST(AND(X$6&gt;=$F20,X$6&lt;=$H20)*(W$6-$F20+1),$J20/2,$M20,TRUE))/(1-2*_xlfn.NORM.DIST(0,$J20/2,$M20,TRUE))*$D20+($K20="Steady Growth")*(AND(X$6&gt;=$F20,X$6&lt;=$H20)*((X$6-$F20+1)/($J20*($J20+1)/2)*$D20))+($K20="custom")*CustCF!R20</f>
        <v>0</v>
      </c>
      <c r="Y20" s="95">
        <f>($K20="Bell Curve")*(_xlfn.NORM.DIST(AND(Y$6&gt;=$F20,Y$6&lt;=$H20)*(Y$6-$F20+1),$J20/2,$M20,TRUE)-_xlfn.NORM.DIST(AND(Y$6&gt;=$F20,Y$6&lt;=$H20)*(X$6-$F20+1),$J20/2,$M20,TRUE))/(1-2*_xlfn.NORM.DIST(0,$J20/2,$M20,TRUE))*$D20+($K20="Steady Growth")*(AND(Y$6&gt;=$F20,Y$6&lt;=$H20)*((Y$6-$F20+1)/($J20*($J20+1)/2)*$D20))+($K20="custom")*CustCF!S20</f>
        <v>0</v>
      </c>
      <c r="Z20" s="95">
        <f>($K20="Bell Curve")*(_xlfn.NORM.DIST(AND(Z$6&gt;=$F20,Z$6&lt;=$H20)*(Z$6-$F20+1),$J20/2,$M20,TRUE)-_xlfn.NORM.DIST(AND(Z$6&gt;=$F20,Z$6&lt;=$H20)*(Y$6-$F20+1),$J20/2,$M20,TRUE))/(1-2*_xlfn.NORM.DIST(0,$J20/2,$M20,TRUE))*$D20+($K20="Steady Growth")*(AND(Z$6&gt;=$F20,Z$6&lt;=$H20)*((Z$6-$F20+1)/($J20*($J20+1)/2)*$D20))+($K20="custom")*CustCF!T20</f>
        <v>0</v>
      </c>
      <c r="AA20" s="95">
        <f>($K20="Bell Curve")*(_xlfn.NORM.DIST(AND(AA$6&gt;=$F20,AA$6&lt;=$H20)*(AA$6-$F20+1),$J20/2,$M20,TRUE)-_xlfn.NORM.DIST(AND(AA$6&gt;=$F20,AA$6&lt;=$H20)*(Z$6-$F20+1),$J20/2,$M20,TRUE))/(1-2*_xlfn.NORM.DIST(0,$J20/2,$M20,TRUE))*$D20+($K20="Steady Growth")*(AND(AA$6&gt;=$F20,AA$6&lt;=$H20)*((AA$6-$F20+1)/($J20*($J20+1)/2)*$D20))+($K20="custom")*CustCF!U20</f>
        <v>0</v>
      </c>
      <c r="AB20" s="95">
        <f>($K20="Bell Curve")*(_xlfn.NORM.DIST(AND(AB$6&gt;=$F20,AB$6&lt;=$H20)*(AB$6-$F20+1),$J20/2,$M20,TRUE)-_xlfn.NORM.DIST(AND(AB$6&gt;=$F20,AB$6&lt;=$H20)*(AA$6-$F20+1),$J20/2,$M20,TRUE))/(1-2*_xlfn.NORM.DIST(0,$J20/2,$M20,TRUE))*$D20+($K20="Steady Growth")*(AND(AB$6&gt;=$F20,AB$6&lt;=$H20)*((AB$6-$F20+1)/($J20*($J20+1)/2)*$D20))+($K20="custom")*CustCF!V20</f>
        <v>0</v>
      </c>
      <c r="AC20" s="95">
        <f>($K20="Bell Curve")*(_xlfn.NORM.DIST(AND(AC$6&gt;=$F20,AC$6&lt;=$H20)*(AC$6-$F20+1),$J20/2,$M20,TRUE)-_xlfn.NORM.DIST(AND(AC$6&gt;=$F20,AC$6&lt;=$H20)*(AB$6-$F20+1),$J20/2,$M20,TRUE))/(1-2*_xlfn.NORM.DIST(0,$J20/2,$M20,TRUE))*$D20+($K20="Steady Growth")*(AND(AC$6&gt;=$F20,AC$6&lt;=$H20)*((AC$6-$F20+1)/($J20*($J20+1)/2)*$D20))+($K20="custom")*CustCF!W20</f>
        <v>0</v>
      </c>
      <c r="AD20" s="95">
        <f>($K20="Bell Curve")*(_xlfn.NORM.DIST(AND(AD$6&gt;=$F20,AD$6&lt;=$H20)*(AD$6-$F20+1),$J20/2,$M20,TRUE)-_xlfn.NORM.DIST(AND(AD$6&gt;=$F20,AD$6&lt;=$H20)*(AC$6-$F20+1),$J20/2,$M20,TRUE))/(1-2*_xlfn.NORM.DIST(0,$J20/2,$M20,TRUE))*$D20+($K20="Steady Growth")*(AND(AD$6&gt;=$F20,AD$6&lt;=$H20)*((AD$6-$F20+1)/($J20*($J20+1)/2)*$D20))+($K20="custom")*CustCF!X20</f>
        <v>0</v>
      </c>
      <c r="AE20" s="95">
        <f>($K20="Bell Curve")*(_xlfn.NORM.DIST(AND(AE$6&gt;=$F20,AE$6&lt;=$H20)*(AE$6-$F20+1),$J20/2,$M20,TRUE)-_xlfn.NORM.DIST(AND(AE$6&gt;=$F20,AE$6&lt;=$H20)*(AD$6-$F20+1),$J20/2,$M20,TRUE))/(1-2*_xlfn.NORM.DIST(0,$J20/2,$M20,TRUE))*$D20+($K20="Steady Growth")*(AND(AE$6&gt;=$F20,AE$6&lt;=$H20)*((AE$6-$F20+1)/($J20*($J20+1)/2)*$D20))+($K20="custom")*CustCF!Y20</f>
        <v>0</v>
      </c>
      <c r="AF20" s="95">
        <f>($K20="Bell Curve")*(_xlfn.NORM.DIST(AND(AF$6&gt;=$F20,AF$6&lt;=$H20)*(AF$6-$F20+1),$J20/2,$M20,TRUE)-_xlfn.NORM.DIST(AND(AF$6&gt;=$F20,AF$6&lt;=$H20)*(AE$6-$F20+1),$J20/2,$M20,TRUE))/(1-2*_xlfn.NORM.DIST(0,$J20/2,$M20,TRUE))*$D20+($K20="Steady Growth")*(AND(AF$6&gt;=$F20,AF$6&lt;=$H20)*((AF$6-$F20+1)/($J20*($J20+1)/2)*$D20))+($K20="custom")*CustCF!Z20</f>
        <v>0</v>
      </c>
      <c r="AG20" s="95">
        <f>($K20="Bell Curve")*(_xlfn.NORM.DIST(AND(AG$6&gt;=$F20,AG$6&lt;=$H20)*(AG$6-$F20+1),$J20/2,$M20,TRUE)-_xlfn.NORM.DIST(AND(AG$6&gt;=$F20,AG$6&lt;=$H20)*(AF$6-$F20+1),$J20/2,$M20,TRUE))/(1-2*_xlfn.NORM.DIST(0,$J20/2,$M20,TRUE))*$D20+($K20="Steady Growth")*(AND(AG$6&gt;=$F20,AG$6&lt;=$H20)*((AG$6-$F20+1)/($J20*($J20+1)/2)*$D20))+($K20="custom")*CustCF!AA20</f>
        <v>0</v>
      </c>
      <c r="AH20" s="95">
        <f>($K20="Bell Curve")*(_xlfn.NORM.DIST(AND(AH$6&gt;=$F20,AH$6&lt;=$H20)*(AH$6-$F20+1),$J20/2,$M20,TRUE)-_xlfn.NORM.DIST(AND(AH$6&gt;=$F20,AH$6&lt;=$H20)*(AG$6-$F20+1),$J20/2,$M20,TRUE))/(1-2*_xlfn.NORM.DIST(0,$J20/2,$M20,TRUE))*$D20+($K20="Steady Growth")*(AND(AH$6&gt;=$F20,AH$6&lt;=$H20)*((AH$6-$F20+1)/($J20*($J20+1)/2)*$D20))+($K20="custom")*CustCF!AB20</f>
        <v>0</v>
      </c>
      <c r="AI20" s="95">
        <f>($K20="Bell Curve")*(_xlfn.NORM.DIST(AND(AI$6&gt;=$F20,AI$6&lt;=$H20)*(AI$6-$F20+1),$J20/2,$M20,TRUE)-_xlfn.NORM.DIST(AND(AI$6&gt;=$F20,AI$6&lt;=$H20)*(AH$6-$F20+1),$J20/2,$M20,TRUE))/(1-2*_xlfn.NORM.DIST(0,$J20/2,$M20,TRUE))*$D20+($K20="Steady Growth")*(AND(AI$6&gt;=$F20,AI$6&lt;=$H20)*((AI$6-$F20+1)/($J20*($J20+1)/2)*$D20))+($K20="custom")*CustCF!AC20</f>
        <v>0</v>
      </c>
      <c r="AJ20" s="95">
        <f>($K20="Bell Curve")*(_xlfn.NORM.DIST(AND(AJ$6&gt;=$F20,AJ$6&lt;=$H20)*(AJ$6-$F20+1),$J20/2,$M20,TRUE)-_xlfn.NORM.DIST(AND(AJ$6&gt;=$F20,AJ$6&lt;=$H20)*(AI$6-$F20+1),$J20/2,$M20,TRUE))/(1-2*_xlfn.NORM.DIST(0,$J20/2,$M20,TRUE))*$D20+($K20="Steady Growth")*(AND(AJ$6&gt;=$F20,AJ$6&lt;=$H20)*((AJ$6-$F20+1)/($J20*($J20+1)/2)*$D20))+($K20="custom")*CustCF!AD20</f>
        <v>0</v>
      </c>
      <c r="AK20" s="95">
        <f>($K20="Bell Curve")*(_xlfn.NORM.DIST(AND(AK$6&gt;=$F20,AK$6&lt;=$H20)*(AK$6-$F20+1),$J20/2,$M20,TRUE)-_xlfn.NORM.DIST(AND(AK$6&gt;=$F20,AK$6&lt;=$H20)*(AJ$6-$F20+1),$J20/2,$M20,TRUE))/(1-2*_xlfn.NORM.DIST(0,$J20/2,$M20,TRUE))*$D20+($K20="Steady Growth")*(AND(AK$6&gt;=$F20,AK$6&lt;=$H20)*((AK$6-$F20+1)/($J20*($J20+1)/2)*$D20))+($K20="custom")*CustCF!AE20</f>
        <v>0</v>
      </c>
      <c r="AL20" s="95">
        <f>($K20="Bell Curve")*(_xlfn.NORM.DIST(AND(AL$6&gt;=$F20,AL$6&lt;=$H20)*(AL$6-$F20+1),$J20/2,$M20,TRUE)-_xlfn.NORM.DIST(AND(AL$6&gt;=$F20,AL$6&lt;=$H20)*(AK$6-$F20+1),$J20/2,$M20,TRUE))/(1-2*_xlfn.NORM.DIST(0,$J20/2,$M20,TRUE))*$D20+($K20="Steady Growth")*(AND(AL$6&gt;=$F20,AL$6&lt;=$H20)*((AL$6-$F20+1)/($J20*($J20+1)/2)*$D20))+($K20="custom")*CustCF!AF20</f>
        <v>0</v>
      </c>
      <c r="AM20" s="95">
        <f>($K20="Bell Curve")*(_xlfn.NORM.DIST(AND(AM$6&gt;=$F20,AM$6&lt;=$H20)*(AM$6-$F20+1),$J20/2,$M20,TRUE)-_xlfn.NORM.DIST(AND(AM$6&gt;=$F20,AM$6&lt;=$H20)*(AL$6-$F20+1),$J20/2,$M20,TRUE))/(1-2*_xlfn.NORM.DIST(0,$J20/2,$M20,TRUE))*$D20+($K20="Steady Growth")*(AND(AM$6&gt;=$F20,AM$6&lt;=$H20)*((AM$6-$F20+1)/($J20*($J20+1)/2)*$D20))+($K20="custom")*CustCF!AG20</f>
        <v>0</v>
      </c>
      <c r="AN20" s="95">
        <f>($K20="Bell Curve")*(_xlfn.NORM.DIST(AND(AN$6&gt;=$F20,AN$6&lt;=$H20)*(AN$6-$F20+1),$J20/2,$M20,TRUE)-_xlfn.NORM.DIST(AND(AN$6&gt;=$F20,AN$6&lt;=$H20)*(AM$6-$F20+1),$J20/2,$M20,TRUE))/(1-2*_xlfn.NORM.DIST(0,$J20/2,$M20,TRUE))*$D20+($K20="Steady Growth")*(AND(AN$6&gt;=$F20,AN$6&lt;=$H20)*((AN$6-$F20+1)/($J20*($J20+1)/2)*$D20))+($K20="custom")*CustCF!AH20</f>
        <v>0</v>
      </c>
      <c r="AO20" s="95">
        <f>($K20="Bell Curve")*(_xlfn.NORM.DIST(AND(AO$6&gt;=$F20,AO$6&lt;=$H20)*(AO$6-$F20+1),$J20/2,$M20,TRUE)-_xlfn.NORM.DIST(AND(AO$6&gt;=$F20,AO$6&lt;=$H20)*(AN$6-$F20+1),$J20/2,$M20,TRUE))/(1-2*_xlfn.NORM.DIST(0,$J20/2,$M20,TRUE))*$D20+($K20="Steady Growth")*(AND(AO$6&gt;=$F20,AO$6&lt;=$H20)*((AO$6-$F20+1)/($J20*($J20+1)/2)*$D20))+($K20="custom")*CustCF!AI20</f>
        <v>0</v>
      </c>
      <c r="AP20" s="95">
        <f>($K20="Bell Curve")*(_xlfn.NORM.DIST(AND(AP$6&gt;=$F20,AP$6&lt;=$H20)*(AP$6-$F20+1),$J20/2,$M20,TRUE)-_xlfn.NORM.DIST(AND(AP$6&gt;=$F20,AP$6&lt;=$H20)*(AO$6-$F20+1),$J20/2,$M20,TRUE))/(1-2*_xlfn.NORM.DIST(0,$J20/2,$M20,TRUE))*$D20+($K20="Steady Growth")*(AND(AP$6&gt;=$F20,AP$6&lt;=$H20)*((AP$6-$F20+1)/($J20*($J20+1)/2)*$D20))+($K20="custom")*CustCF!AJ20</f>
        <v>0</v>
      </c>
      <c r="AQ20" s="95">
        <f>($K20="Bell Curve")*(_xlfn.NORM.DIST(AND(AQ$6&gt;=$F20,AQ$6&lt;=$H20)*(AQ$6-$F20+1),$J20/2,$M20,TRUE)-_xlfn.NORM.DIST(AND(AQ$6&gt;=$F20,AQ$6&lt;=$H20)*(AP$6-$F20+1),$J20/2,$M20,TRUE))/(1-2*_xlfn.NORM.DIST(0,$J20/2,$M20,TRUE))*$D20+($K20="Steady Growth")*(AND(AQ$6&gt;=$F20,AQ$6&lt;=$H20)*((AQ$6-$F20+1)/($J20*($J20+1)/2)*$D20))+($K20="custom")*CustCF!AK20</f>
        <v>0</v>
      </c>
      <c r="AR20" s="95">
        <f>($K20="Bell Curve")*(_xlfn.NORM.DIST(AND(AR$6&gt;=$F20,AR$6&lt;=$H20)*(AR$6-$F20+1),$J20/2,$M20,TRUE)-_xlfn.NORM.DIST(AND(AR$6&gt;=$F20,AR$6&lt;=$H20)*(AQ$6-$F20+1),$J20/2,$M20,TRUE))/(1-2*_xlfn.NORM.DIST(0,$J20/2,$M20,TRUE))*$D20+($K20="Steady Growth")*(AND(AR$6&gt;=$F20,AR$6&lt;=$H20)*((AR$6-$F20+1)/($J20*($J20+1)/2)*$D20))+($K20="custom")*CustCF!AL20</f>
        <v>0</v>
      </c>
      <c r="AS20" s="95">
        <f>($K20="Bell Curve")*(_xlfn.NORM.DIST(AND(AS$6&gt;=$F20,AS$6&lt;=$H20)*(AS$6-$F20+1),$J20/2,$M20,TRUE)-_xlfn.NORM.DIST(AND(AS$6&gt;=$F20,AS$6&lt;=$H20)*(AR$6-$F20+1),$J20/2,$M20,TRUE))/(1-2*_xlfn.NORM.DIST(0,$J20/2,$M20,TRUE))*$D20+($K20="Steady Growth")*(AND(AS$6&gt;=$F20,AS$6&lt;=$H20)*((AS$6-$F20+1)/($J20*($J20+1)/2)*$D20))+($K20="custom")*CustCF!AM20</f>
        <v>0</v>
      </c>
      <c r="AT20" s="95">
        <f>($K20="Bell Curve")*(_xlfn.NORM.DIST(AND(AT$6&gt;=$F20,AT$6&lt;=$H20)*(AT$6-$F20+1),$J20/2,$M20,TRUE)-_xlfn.NORM.DIST(AND(AT$6&gt;=$F20,AT$6&lt;=$H20)*(AS$6-$F20+1),$J20/2,$M20,TRUE))/(1-2*_xlfn.NORM.DIST(0,$J20/2,$M20,TRUE))*$D20+($K20="Steady Growth")*(AND(AT$6&gt;=$F20,AT$6&lt;=$H20)*((AT$6-$F20+1)/($J20*($J20+1)/2)*$D20))+($K20="custom")*CustCF!AN20</f>
        <v>0</v>
      </c>
      <c r="AU20" s="95">
        <f>($K20="Bell Curve")*(_xlfn.NORM.DIST(AND(AU$6&gt;=$F20,AU$6&lt;=$H20)*(AU$6-$F20+1),$J20/2,$M20,TRUE)-_xlfn.NORM.DIST(AND(AU$6&gt;=$F20,AU$6&lt;=$H20)*(AT$6-$F20+1),$J20/2,$M20,TRUE))/(1-2*_xlfn.NORM.DIST(0,$J20/2,$M20,TRUE))*$D20+($K20="Steady Growth")*(AND(AU$6&gt;=$F20,AU$6&lt;=$H20)*((AU$6-$F20+1)/($J20*($J20+1)/2)*$D20))+($K20="custom")*CustCF!AO20</f>
        <v>0</v>
      </c>
      <c r="AV20" s="95">
        <f>($K20="Bell Curve")*(_xlfn.NORM.DIST(AND(AV$6&gt;=$F20,AV$6&lt;=$H20)*(AV$6-$F20+1),$J20/2,$M20,TRUE)-_xlfn.NORM.DIST(AND(AV$6&gt;=$F20,AV$6&lt;=$H20)*(AU$6-$F20+1),$J20/2,$M20,TRUE))/(1-2*_xlfn.NORM.DIST(0,$J20/2,$M20,TRUE))*$D20+($K20="Steady Growth")*(AND(AV$6&gt;=$F20,AV$6&lt;=$H20)*((AV$6-$F20+1)/($J20*($J20+1)/2)*$D20))+($K20="custom")*CustCF!AP20</f>
        <v>0</v>
      </c>
      <c r="AW20" s="95">
        <f>($K20="Bell Curve")*(_xlfn.NORM.DIST(AND(AW$6&gt;=$F20,AW$6&lt;=$H20)*(AW$6-$F20+1),$J20/2,$M20,TRUE)-_xlfn.NORM.DIST(AND(AW$6&gt;=$F20,AW$6&lt;=$H20)*(AV$6-$F20+1),$J20/2,$M20,TRUE))/(1-2*_xlfn.NORM.DIST(0,$J20/2,$M20,TRUE))*$D20+($K20="Steady Growth")*(AND(AW$6&gt;=$F20,AW$6&lt;=$H20)*((AW$6-$F20+1)/($J20*($J20+1)/2)*$D20))+($K20="custom")*CustCF!AQ20</f>
        <v>0</v>
      </c>
      <c r="AX20" s="95">
        <f>($K20="Bell Curve")*(_xlfn.NORM.DIST(AND(AX$6&gt;=$F20,AX$6&lt;=$H20)*(AX$6-$F20+1),$J20/2,$M20,TRUE)-_xlfn.NORM.DIST(AND(AX$6&gt;=$F20,AX$6&lt;=$H20)*(AW$6-$F20+1),$J20/2,$M20,TRUE))/(1-2*_xlfn.NORM.DIST(0,$J20/2,$M20,TRUE))*$D20+($K20="Steady Growth")*(AND(AX$6&gt;=$F20,AX$6&lt;=$H20)*((AX$6-$F20+1)/($J20*($J20+1)/2)*$D20))+($K20="custom")*CustCF!AR20</f>
        <v>0</v>
      </c>
      <c r="AY20" s="95">
        <f>($K20="Bell Curve")*(_xlfn.NORM.DIST(AND(AY$6&gt;=$F20,AY$6&lt;=$H20)*(AY$6-$F20+1),$J20/2,$M20,TRUE)-_xlfn.NORM.DIST(AND(AY$6&gt;=$F20,AY$6&lt;=$H20)*(AX$6-$F20+1),$J20/2,$M20,TRUE))/(1-2*_xlfn.NORM.DIST(0,$J20/2,$M20,TRUE))*$D20+($K20="Steady Growth")*(AND(AY$6&gt;=$F20,AY$6&lt;=$H20)*((AY$6-$F20+1)/($J20*($J20+1)/2)*$D20))+($K20="custom")*CustCF!AS20</f>
        <v>0</v>
      </c>
      <c r="AZ20" s="95">
        <f>($K20="Bell Curve")*(_xlfn.NORM.DIST(AND(AZ$6&gt;=$F20,AZ$6&lt;=$H20)*(AZ$6-$F20+1),$J20/2,$M20,TRUE)-_xlfn.NORM.DIST(AND(AZ$6&gt;=$F20,AZ$6&lt;=$H20)*(AY$6-$F20+1),$J20/2,$M20,TRUE))/(1-2*_xlfn.NORM.DIST(0,$J20/2,$M20,TRUE))*$D20+($K20="Steady Growth")*(AND(AZ$6&gt;=$F20,AZ$6&lt;=$H20)*((AZ$6-$F20+1)/($J20*($J20+1)/2)*$D20))+($K20="custom")*CustCF!AT20</f>
        <v>0</v>
      </c>
      <c r="BA20" s="95">
        <f>($K20="Bell Curve")*(_xlfn.NORM.DIST(AND(BA$6&gt;=$F20,BA$6&lt;=$H20)*(BA$6-$F20+1),$J20/2,$M20,TRUE)-_xlfn.NORM.DIST(AND(BA$6&gt;=$F20,BA$6&lt;=$H20)*(AZ$6-$F20+1),$J20/2,$M20,TRUE))/(1-2*_xlfn.NORM.DIST(0,$J20/2,$M20,TRUE))*$D20+($K20="Steady Growth")*(AND(BA$6&gt;=$F20,BA$6&lt;=$H20)*((BA$6-$F20+1)/($J20*($J20+1)/2)*$D20))+($K20="custom")*CustCF!AU20</f>
        <v>0</v>
      </c>
      <c r="BB20" s="95">
        <f>($K20="Bell Curve")*(_xlfn.NORM.DIST(AND(BB$6&gt;=$F20,BB$6&lt;=$H20)*(BB$6-$F20+1),$J20/2,$M20,TRUE)-_xlfn.NORM.DIST(AND(BB$6&gt;=$F20,BB$6&lt;=$H20)*(BA$6-$F20+1),$J20/2,$M20,TRUE))/(1-2*_xlfn.NORM.DIST(0,$J20/2,$M20,TRUE))*$D20+($K20="Steady Growth")*(AND(BB$6&gt;=$F20,BB$6&lt;=$H20)*((BB$6-$F20+1)/($J20*($J20+1)/2)*$D20))+($K20="custom")*CustCF!AV20</f>
        <v>0</v>
      </c>
      <c r="BC20" s="95">
        <f>($K20="Bell Curve")*(_xlfn.NORM.DIST(AND(BC$6&gt;=$F20,BC$6&lt;=$H20)*(BC$6-$F20+1),$J20/2,$M20,TRUE)-_xlfn.NORM.DIST(AND(BC$6&gt;=$F20,BC$6&lt;=$H20)*(BB$6-$F20+1),$J20/2,$M20,TRUE))/(1-2*_xlfn.NORM.DIST(0,$J20/2,$M20,TRUE))*$D20+($K20="Steady Growth")*(AND(BC$6&gt;=$F20,BC$6&lt;=$H20)*((BC$6-$F20+1)/($J20*($J20+1)/2)*$D20))+($K20="custom")*CustCF!AW20</f>
        <v>0</v>
      </c>
      <c r="BD20" s="95">
        <f>($K20="Bell Curve")*(_xlfn.NORM.DIST(AND(BD$6&gt;=$F20,BD$6&lt;=$H20)*(BD$6-$F20+1),$J20/2,$M20,TRUE)-_xlfn.NORM.DIST(AND(BD$6&gt;=$F20,BD$6&lt;=$H20)*(BC$6-$F20+1),$J20/2,$M20,TRUE))/(1-2*_xlfn.NORM.DIST(0,$J20/2,$M20,TRUE))*$D20+($K20="Steady Growth")*(AND(BD$6&gt;=$F20,BD$6&lt;=$H20)*((BD$6-$F20+1)/($J20*($J20+1)/2)*$D20))+($K20="custom")*CustCF!AX20</f>
        <v>0</v>
      </c>
      <c r="BE20" s="95">
        <f>($K20="Bell Curve")*(_xlfn.NORM.DIST(AND(BE$6&gt;=$F20,BE$6&lt;=$H20)*(BE$6-$F20+1),$J20/2,$M20,TRUE)-_xlfn.NORM.DIST(AND(BE$6&gt;=$F20,BE$6&lt;=$H20)*(BD$6-$F20+1),$J20/2,$M20,TRUE))/(1-2*_xlfn.NORM.DIST(0,$J20/2,$M20,TRUE))*$D20+($K20="Steady Growth")*(AND(BE$6&gt;=$F20,BE$6&lt;=$H20)*((BE$6-$F20+1)/($J20*($J20+1)/2)*$D20))+($K20="custom")*CustCF!AY20</f>
        <v>0</v>
      </c>
      <c r="BF20" s="95">
        <f>($K20="Bell Curve")*(_xlfn.NORM.DIST(AND(BF$6&gt;=$F20,BF$6&lt;=$H20)*(BF$6-$F20+1),$J20/2,$M20,TRUE)-_xlfn.NORM.DIST(AND(BF$6&gt;=$F20,BF$6&lt;=$H20)*(BE$6-$F20+1),$J20/2,$M20,TRUE))/(1-2*_xlfn.NORM.DIST(0,$J20/2,$M20,TRUE))*$D20+($K20="Steady Growth")*(AND(BF$6&gt;=$F20,BF$6&lt;=$H20)*((BF$6-$F20+1)/($J20*($J20+1)/2)*$D20))+($K20="custom")*CustCF!AZ20</f>
        <v>0</v>
      </c>
      <c r="BG20" s="95">
        <f>($K20="Bell Curve")*(_xlfn.NORM.DIST(AND(BG$6&gt;=$F20,BG$6&lt;=$H20)*(BG$6-$F20+1),$J20/2,$M20,TRUE)-_xlfn.NORM.DIST(AND(BG$6&gt;=$F20,BG$6&lt;=$H20)*(BF$6-$F20+1),$J20/2,$M20,TRUE))/(1-2*_xlfn.NORM.DIST(0,$J20/2,$M20,TRUE))*$D20+($K20="Steady Growth")*(AND(BG$6&gt;=$F20,BG$6&lt;=$H20)*((BG$6-$F20+1)/($J20*($J20+1)/2)*$D20))+($K20="custom")*CustCF!BA20</f>
        <v>0</v>
      </c>
      <c r="BH20" s="95">
        <f>($K20="Bell Curve")*(_xlfn.NORM.DIST(AND(BH$6&gt;=$F20,BH$6&lt;=$H20)*(BH$6-$F20+1),$J20/2,$M20,TRUE)-_xlfn.NORM.DIST(AND(BH$6&gt;=$F20,BH$6&lt;=$H20)*(BG$6-$F20+1),$J20/2,$M20,TRUE))/(1-2*_xlfn.NORM.DIST(0,$J20/2,$M20,TRUE))*$D20+($K20="Steady Growth")*(AND(BH$6&gt;=$F20,BH$6&lt;=$H20)*((BH$6-$F20+1)/($J20*($J20+1)/2)*$D20))+($K20="custom")*CustCF!BB20</f>
        <v>0</v>
      </c>
      <c r="BI20" s="95">
        <f>($K20="Bell Curve")*(_xlfn.NORM.DIST(AND(BI$6&gt;=$F20,BI$6&lt;=$H20)*(BI$6-$F20+1),$J20/2,$M20,TRUE)-_xlfn.NORM.DIST(AND(BI$6&gt;=$F20,BI$6&lt;=$H20)*(BH$6-$F20+1),$J20/2,$M20,TRUE))/(1-2*_xlfn.NORM.DIST(0,$J20/2,$M20,TRUE))*$D20+($K20="Steady Growth")*(AND(BI$6&gt;=$F20,BI$6&lt;=$H20)*((BI$6-$F20+1)/($J20*($J20+1)/2)*$D20))+($K20="custom")*CustCF!BC20</f>
        <v>0</v>
      </c>
      <c r="BJ20" s="95">
        <f>($K20="Bell Curve")*(_xlfn.NORM.DIST(AND(BJ$6&gt;=$F20,BJ$6&lt;=$H20)*(BJ$6-$F20+1),$J20/2,$M20,TRUE)-_xlfn.NORM.DIST(AND(BJ$6&gt;=$F20,BJ$6&lt;=$H20)*(BI$6-$F20+1),$J20/2,$M20,TRUE))/(1-2*_xlfn.NORM.DIST(0,$J20/2,$M20,TRUE))*$D20+($K20="Steady Growth")*(AND(BJ$6&gt;=$F20,BJ$6&lt;=$H20)*((BJ$6-$F20+1)/($J20*($J20+1)/2)*$D20))+($K20="custom")*CustCF!BD20</f>
        <v>0</v>
      </c>
      <c r="BK20" s="95">
        <f>($K20="Bell Curve")*(_xlfn.NORM.DIST(AND(BK$6&gt;=$F20,BK$6&lt;=$H20)*(BK$6-$F20+1),$J20/2,$M20,TRUE)-_xlfn.NORM.DIST(AND(BK$6&gt;=$F20,BK$6&lt;=$H20)*(BJ$6-$F20+1),$J20/2,$M20,TRUE))/(1-2*_xlfn.NORM.DIST(0,$J20/2,$M20,TRUE))*$D20+($K20="Steady Growth")*(AND(BK$6&gt;=$F20,BK$6&lt;=$H20)*((BK$6-$F20+1)/($J20*($J20+1)/2)*$D20))+($K20="custom")*CustCF!BE20</f>
        <v>0</v>
      </c>
      <c r="BL20" s="95">
        <f>($K20="Bell Curve")*(_xlfn.NORM.DIST(AND(BL$6&gt;=$F20,BL$6&lt;=$H20)*(BL$6-$F20+1),$J20/2,$M20,TRUE)-_xlfn.NORM.DIST(AND(BL$6&gt;=$F20,BL$6&lt;=$H20)*(BK$6-$F20+1),$J20/2,$M20,TRUE))/(1-2*_xlfn.NORM.DIST(0,$J20/2,$M20,TRUE))*$D20+($K20="Steady Growth")*(AND(BL$6&gt;=$F20,BL$6&lt;=$H20)*((BL$6-$F20+1)/($J20*($J20+1)/2)*$D20))+($K20="custom")*CustCF!BF20</f>
        <v>0</v>
      </c>
      <c r="BM20" s="95">
        <f>($K20="Bell Curve")*(_xlfn.NORM.DIST(AND(BM$6&gt;=$F20,BM$6&lt;=$H20)*(BM$6-$F20+1),$J20/2,$M20,TRUE)-_xlfn.NORM.DIST(AND(BM$6&gt;=$F20,BM$6&lt;=$H20)*(BL$6-$F20+1),$J20/2,$M20,TRUE))/(1-2*_xlfn.NORM.DIST(0,$J20/2,$M20,TRUE))*$D20+($K20="Steady Growth")*(AND(BM$6&gt;=$F20,BM$6&lt;=$H20)*((BM$6-$F20+1)/($J20*($J20+1)/2)*$D20))+($K20="custom")*CustCF!BG20</f>
        <v>0</v>
      </c>
      <c r="BN20" s="95">
        <f>($K20="Bell Curve")*(_xlfn.NORM.DIST(AND(BN$6&gt;=$F20,BN$6&lt;=$H20)*(BN$6-$F20+1),$J20/2,$M20,TRUE)-_xlfn.NORM.DIST(AND(BN$6&gt;=$F20,BN$6&lt;=$H20)*(BM$6-$F20+1),$J20/2,$M20,TRUE))/(1-2*_xlfn.NORM.DIST(0,$J20/2,$M20,TRUE))*$D20+($K20="Steady Growth")*(AND(BN$6&gt;=$F20,BN$6&lt;=$H20)*((BN$6-$F20+1)/($J20*($J20+1)/2)*$D20))+($K20="custom")*CustCF!BH20</f>
        <v>0</v>
      </c>
      <c r="BO20" s="95">
        <f>($K20="Bell Curve")*(_xlfn.NORM.DIST(AND(BO$6&gt;=$F20,BO$6&lt;=$H20)*(BO$6-$F20+1),$J20/2,$M20,TRUE)-_xlfn.NORM.DIST(AND(BO$6&gt;=$F20,BO$6&lt;=$H20)*(BN$6-$F20+1),$J20/2,$M20,TRUE))/(1-2*_xlfn.NORM.DIST(0,$J20/2,$M20,TRUE))*$D20+($K20="Steady Growth")*(AND(BO$6&gt;=$F20,BO$6&lt;=$H20)*((BO$6-$F20+1)/($J20*($J20+1)/2)*$D20))+($K20="custom")*CustCF!BI20</f>
        <v>0</v>
      </c>
      <c r="BP20" s="95">
        <f>($K20="Bell Curve")*(_xlfn.NORM.DIST(AND(BP$6&gt;=$F20,BP$6&lt;=$H20)*(BP$6-$F20+1),$J20/2,$M20,TRUE)-_xlfn.NORM.DIST(AND(BP$6&gt;=$F20,BP$6&lt;=$H20)*(BO$6-$F20+1),$J20/2,$M20,TRUE))/(1-2*_xlfn.NORM.DIST(0,$J20/2,$M20,TRUE))*$D20+($K20="Steady Growth")*(AND(BP$6&gt;=$F20,BP$6&lt;=$H20)*((BP$6-$F20+1)/($J20*($J20+1)/2)*$D20))+($K20="custom")*CustCF!BJ20</f>
        <v>0</v>
      </c>
      <c r="BQ20" s="95">
        <f>($K20="Bell Curve")*(_xlfn.NORM.DIST(AND(BQ$6&gt;=$F20,BQ$6&lt;=$H20)*(BQ$6-$F20+1),$J20/2,$M20,TRUE)-_xlfn.NORM.DIST(AND(BQ$6&gt;=$F20,BQ$6&lt;=$H20)*(BP$6-$F20+1),$J20/2,$M20,TRUE))/(1-2*_xlfn.NORM.DIST(0,$J20/2,$M20,TRUE))*$D20+($K20="Steady Growth")*(AND(BQ$6&gt;=$F20,BQ$6&lt;=$H20)*((BQ$6-$F20+1)/($J20*($J20+1)/2)*$D20))+($K20="custom")*CustCF!BK20</f>
        <v>0</v>
      </c>
      <c r="BR20" s="95">
        <f>($K20="Bell Curve")*(_xlfn.NORM.DIST(AND(BR$6&gt;=$F20,BR$6&lt;=$H20)*(BR$6-$F20+1),$J20/2,$M20,TRUE)-_xlfn.NORM.DIST(AND(BR$6&gt;=$F20,BR$6&lt;=$H20)*(BQ$6-$F20+1),$J20/2,$M20,TRUE))/(1-2*_xlfn.NORM.DIST(0,$J20/2,$M20,TRUE))*$D20+($K20="Steady Growth")*(AND(BR$6&gt;=$F20,BR$6&lt;=$H20)*((BR$6-$F20+1)/($J20*($J20+1)/2)*$D20))+($K20="custom")*CustCF!BL20</f>
        <v>0</v>
      </c>
      <c r="BS20" s="95">
        <f>($K20="Bell Curve")*(_xlfn.NORM.DIST(AND(BS$6&gt;=$F20,BS$6&lt;=$H20)*(BS$6-$F20+1),$J20/2,$M20,TRUE)-_xlfn.NORM.DIST(AND(BS$6&gt;=$F20,BS$6&lt;=$H20)*(BR$6-$F20+1),$J20/2,$M20,TRUE))/(1-2*_xlfn.NORM.DIST(0,$J20/2,$M20,TRUE))*$D20+($K20="Steady Growth")*(AND(BS$6&gt;=$F20,BS$6&lt;=$H20)*((BS$6-$F20+1)/($J20*($J20+1)/2)*$D20))+($K20="custom")*CustCF!BM20</f>
        <v>0</v>
      </c>
      <c r="BT20" s="95">
        <f>($K20="Bell Curve")*(_xlfn.NORM.DIST(AND(BT$6&gt;=$F20,BT$6&lt;=$H20)*(BT$6-$F20+1),$J20/2,$M20,TRUE)-_xlfn.NORM.DIST(AND(BT$6&gt;=$F20,BT$6&lt;=$H20)*(BS$6-$F20+1),$J20/2,$M20,TRUE))/(1-2*_xlfn.NORM.DIST(0,$J20/2,$M20,TRUE))*$D20+($K20="Steady Growth")*(AND(BT$6&gt;=$F20,BT$6&lt;=$H20)*((BT$6-$F20+1)/($J20*($J20+1)/2)*$D20))+($K20="custom")*CustCF!BN20</f>
        <v>0</v>
      </c>
      <c r="BU20" s="95">
        <f>($K20="Bell Curve")*(_xlfn.NORM.DIST(AND(BU$6&gt;=$F20,BU$6&lt;=$H20)*(BU$6-$F20+1),$J20/2,$M20,TRUE)-_xlfn.NORM.DIST(AND(BU$6&gt;=$F20,BU$6&lt;=$H20)*(BT$6-$F20+1),$J20/2,$M20,TRUE))/(1-2*_xlfn.NORM.DIST(0,$J20/2,$M20,TRUE))*$D20+($K20="Steady Growth")*(AND(BU$6&gt;=$F20,BU$6&lt;=$H20)*((BU$6-$F20+1)/($J20*($J20+1)/2)*$D20))+($K20="custom")*CustCF!BO20</f>
        <v>0</v>
      </c>
      <c r="BV20" s="95">
        <f>($K20="Bell Curve")*(_xlfn.NORM.DIST(AND(BV$6&gt;=$F20,BV$6&lt;=$H20)*(BV$6-$F20+1),$J20/2,$M20,TRUE)-_xlfn.NORM.DIST(AND(BV$6&gt;=$F20,BV$6&lt;=$H20)*(BU$6-$F20+1),$J20/2,$M20,TRUE))/(1-2*_xlfn.NORM.DIST(0,$J20/2,$M20,TRUE))*$D20+($K20="Steady Growth")*(AND(BV$6&gt;=$F20,BV$6&lt;=$H20)*((BV$6-$F20+1)/($J20*($J20+1)/2)*$D20))+($K20="custom")*CustCF!BP20</f>
        <v>0</v>
      </c>
      <c r="BW20" s="95">
        <f>($K20="Bell Curve")*(_xlfn.NORM.DIST(AND(BW$6&gt;=$F20,BW$6&lt;=$H20)*(BW$6-$F20+1),$J20/2,$M20,TRUE)-_xlfn.NORM.DIST(AND(BW$6&gt;=$F20,BW$6&lt;=$H20)*(BV$6-$F20+1),$J20/2,$M20,TRUE))/(1-2*_xlfn.NORM.DIST(0,$J20/2,$M20,TRUE))*$D20+($K20="Steady Growth")*(AND(BW$6&gt;=$F20,BW$6&lt;=$H20)*((BW$6-$F20+1)/($J20*($J20+1)/2)*$D20))+($K20="custom")*CustCF!BQ20</f>
        <v>0</v>
      </c>
      <c r="BX20" s="95">
        <f>($K20="Bell Curve")*(_xlfn.NORM.DIST(AND(BX$6&gt;=$F20,BX$6&lt;=$H20)*(BX$6-$F20+1),$J20/2,$M20,TRUE)-_xlfn.NORM.DIST(AND(BX$6&gt;=$F20,BX$6&lt;=$H20)*(BW$6-$F20+1),$J20/2,$M20,TRUE))/(1-2*_xlfn.NORM.DIST(0,$J20/2,$M20,TRUE))*$D20+($K20="Steady Growth")*(AND(BX$6&gt;=$F20,BX$6&lt;=$H20)*((BX$6-$F20+1)/($J20*($J20+1)/2)*$D20))+($K20="custom")*CustCF!BR20</f>
        <v>0</v>
      </c>
      <c r="BY20" s="95">
        <f>($K20="Bell Curve")*(_xlfn.NORM.DIST(AND(BY$6&gt;=$F20,BY$6&lt;=$H20)*(BY$6-$F20+1),$J20/2,$M20,TRUE)-_xlfn.NORM.DIST(AND(BY$6&gt;=$F20,BY$6&lt;=$H20)*(BX$6-$F20+1),$J20/2,$M20,TRUE))/(1-2*_xlfn.NORM.DIST(0,$J20/2,$M20,TRUE))*$D20+($K20="Steady Growth")*(AND(BY$6&gt;=$F20,BY$6&lt;=$H20)*((BY$6-$F20+1)/($J20*($J20+1)/2)*$D20))+($K20="custom")*CustCF!BS20</f>
        <v>0</v>
      </c>
      <c r="BZ20" s="95">
        <f>($K20="Bell Curve")*(_xlfn.NORM.DIST(AND(BZ$6&gt;=$F20,BZ$6&lt;=$H20)*(BZ$6-$F20+1),$J20/2,$M20,TRUE)-_xlfn.NORM.DIST(AND(BZ$6&gt;=$F20,BZ$6&lt;=$H20)*(BY$6-$F20+1),$J20/2,$M20,TRUE))/(1-2*_xlfn.NORM.DIST(0,$J20/2,$M20,TRUE))*$D20+($K20="Steady Growth")*(AND(BZ$6&gt;=$F20,BZ$6&lt;=$H20)*((BZ$6-$F20+1)/($J20*($J20+1)/2)*$D20))+($K20="custom")*CustCF!BT20</f>
        <v>0</v>
      </c>
      <c r="CA20" s="95">
        <f>($K20="Bell Curve")*(_xlfn.NORM.DIST(AND(CA$6&gt;=$F20,CA$6&lt;=$H20)*(CA$6-$F20+1),$J20/2,$M20,TRUE)-_xlfn.NORM.DIST(AND(CA$6&gt;=$F20,CA$6&lt;=$H20)*(BZ$6-$F20+1),$J20/2,$M20,TRUE))/(1-2*_xlfn.NORM.DIST(0,$J20/2,$M20,TRUE))*$D20+($K20="Steady Growth")*(AND(CA$6&gt;=$F20,CA$6&lt;=$H20)*((CA$6-$F20+1)/($J20*($J20+1)/2)*$D20))+($K20="custom")*CustCF!BU20</f>
        <v>0</v>
      </c>
      <c r="CB20" s="95">
        <f>($K20="Bell Curve")*(_xlfn.NORM.DIST(AND(CB$6&gt;=$F20,CB$6&lt;=$H20)*(CB$6-$F20+1),$J20/2,$M20,TRUE)-_xlfn.NORM.DIST(AND(CB$6&gt;=$F20,CB$6&lt;=$H20)*(CA$6-$F20+1),$J20/2,$M20,TRUE))/(1-2*_xlfn.NORM.DIST(0,$J20/2,$M20,TRUE))*$D20+($K20="Steady Growth")*(AND(CB$6&gt;=$F20,CB$6&lt;=$H20)*((CB$6-$F20+1)/($J20*($J20+1)/2)*$D20))+($K20="custom")*CustCF!BV20</f>
        <v>0</v>
      </c>
      <c r="CC20" s="95">
        <f>($K20="Bell Curve")*(_xlfn.NORM.DIST(AND(CC$6&gt;=$F20,CC$6&lt;=$H20)*(CC$6-$F20+1),$J20/2,$M20,TRUE)-_xlfn.NORM.DIST(AND(CC$6&gt;=$F20,CC$6&lt;=$H20)*(CB$6-$F20+1),$J20/2,$M20,TRUE))/(1-2*_xlfn.NORM.DIST(0,$J20/2,$M20,TRUE))*$D20+($K20="Steady Growth")*(AND(CC$6&gt;=$F20,CC$6&lt;=$H20)*((CC$6-$F20+1)/($J20*($J20+1)/2)*$D20))+($K20="custom")*CustCF!BW20</f>
        <v>0</v>
      </c>
      <c r="CD20" s="95">
        <f>($K20="Bell Curve")*(_xlfn.NORM.DIST(AND(CD$6&gt;=$F20,CD$6&lt;=$H20)*(CD$6-$F20+1),$J20/2,$M20,TRUE)-_xlfn.NORM.DIST(AND(CD$6&gt;=$F20,CD$6&lt;=$H20)*(CC$6-$F20+1),$J20/2,$M20,TRUE))/(1-2*_xlfn.NORM.DIST(0,$J20/2,$M20,TRUE))*$D20+($K20="Steady Growth")*(AND(CD$6&gt;=$F20,CD$6&lt;=$H20)*((CD$6-$F20+1)/($J20*($J20+1)/2)*$D20))+($K20="custom")*CustCF!BX20</f>
        <v>0</v>
      </c>
      <c r="CE20" s="95">
        <f>($K20="Bell Curve")*(_xlfn.NORM.DIST(AND(CE$6&gt;=$F20,CE$6&lt;=$H20)*(CE$6-$F20+1),$J20/2,$M20,TRUE)-_xlfn.NORM.DIST(AND(CE$6&gt;=$F20,CE$6&lt;=$H20)*(CD$6-$F20+1),$J20/2,$M20,TRUE))/(1-2*_xlfn.NORM.DIST(0,$J20/2,$M20,TRUE))*$D20+($K20="Steady Growth")*(AND(CE$6&gt;=$F20,CE$6&lt;=$H20)*((CE$6-$F20+1)/($J20*($J20+1)/2)*$D20))+($K20="custom")*CustCF!BY20</f>
        <v>0</v>
      </c>
      <c r="CF20" s="95">
        <f>($K20="Bell Curve")*(_xlfn.NORM.DIST(AND(CF$6&gt;=$F20,CF$6&lt;=$H20)*(CF$6-$F20+1),$J20/2,$M20,TRUE)-_xlfn.NORM.DIST(AND(CF$6&gt;=$F20,CF$6&lt;=$H20)*(CE$6-$F20+1),$J20/2,$M20,TRUE))/(1-2*_xlfn.NORM.DIST(0,$J20/2,$M20,TRUE))*$D20+($K20="Steady Growth")*(AND(CF$6&gt;=$F20,CF$6&lt;=$H20)*((CF$6-$F20+1)/($J20*($J20+1)/2)*$D20))+($K20="custom")*CustCF!BZ20</f>
        <v>0</v>
      </c>
      <c r="CG20" s="95">
        <f>($K20="Bell Curve")*(_xlfn.NORM.DIST(AND(CG$6&gt;=$F20,CG$6&lt;=$H20)*(CG$6-$F20+1),$J20/2,$M20,TRUE)-_xlfn.NORM.DIST(AND(CG$6&gt;=$F20,CG$6&lt;=$H20)*(CF$6-$F20+1),$J20/2,$M20,TRUE))/(1-2*_xlfn.NORM.DIST(0,$J20/2,$M20,TRUE))*$D20+($K20="Steady Growth")*(AND(CG$6&gt;=$F20,CG$6&lt;=$H20)*((CG$6-$F20+1)/($J20*($J20+1)/2)*$D20))+($K20="custom")*CustCF!CA20</f>
        <v>0</v>
      </c>
      <c r="CH20" s="95">
        <f>($K20="Bell Curve")*(_xlfn.NORM.DIST(AND(CH$6&gt;=$F20,CH$6&lt;=$H20)*(CH$6-$F20+1),$J20/2,$M20,TRUE)-_xlfn.NORM.DIST(AND(CH$6&gt;=$F20,CH$6&lt;=$H20)*(CG$6-$F20+1),$J20/2,$M20,TRUE))/(1-2*_xlfn.NORM.DIST(0,$J20/2,$M20,TRUE))*$D20+($K20="Steady Growth")*(AND(CH$6&gt;=$F20,CH$6&lt;=$H20)*((CH$6-$F20+1)/($J20*($J20+1)/2)*$D20))+($K20="custom")*CustCF!CB20</f>
        <v>0</v>
      </c>
      <c r="CI20" s="95">
        <f>($K20="Bell Curve")*(_xlfn.NORM.DIST(AND(CI$6&gt;=$F20,CI$6&lt;=$H20)*(CI$6-$F20+1),$J20/2,$M20,TRUE)-_xlfn.NORM.DIST(AND(CI$6&gt;=$F20,CI$6&lt;=$H20)*(CH$6-$F20+1),$J20/2,$M20,TRUE))/(1-2*_xlfn.NORM.DIST(0,$J20/2,$M20,TRUE))*$D20+($K20="Steady Growth")*(AND(CI$6&gt;=$F20,CI$6&lt;=$H20)*((CI$6-$F20+1)/($J20*($J20+1)/2)*$D20))+($K20="custom")*CustCF!CC20</f>
        <v>0</v>
      </c>
      <c r="CJ20" s="95">
        <f>($K20="Bell Curve")*(_xlfn.NORM.DIST(AND(CJ$6&gt;=$F20,CJ$6&lt;=$H20)*(CJ$6-$F20+1),$J20/2,$M20,TRUE)-_xlfn.NORM.DIST(AND(CJ$6&gt;=$F20,CJ$6&lt;=$H20)*(CI$6-$F20+1),$J20/2,$M20,TRUE))/(1-2*_xlfn.NORM.DIST(0,$J20/2,$M20,TRUE))*$D20+($K20="Steady Growth")*(AND(CJ$6&gt;=$F20,CJ$6&lt;=$H20)*((CJ$6-$F20+1)/($J20*($J20+1)/2)*$D20))+($K20="custom")*CustCF!CD20</f>
        <v>0</v>
      </c>
      <c r="CK20" s="95">
        <f>($K20="Bell Curve")*(_xlfn.NORM.DIST(AND(CK$6&gt;=$F20,CK$6&lt;=$H20)*(CK$6-$F20+1),$J20/2,$M20,TRUE)-_xlfn.NORM.DIST(AND(CK$6&gt;=$F20,CK$6&lt;=$H20)*(CJ$6-$F20+1),$J20/2,$M20,TRUE))/(1-2*_xlfn.NORM.DIST(0,$J20/2,$M20,TRUE))*$D20+($K20="Steady Growth")*(AND(CK$6&gt;=$F20,CK$6&lt;=$H20)*((CK$6-$F20+1)/($J20*($J20+1)/2)*$D20))+($K20="custom")*CustCF!CE20</f>
        <v>0</v>
      </c>
      <c r="CL20" s="95">
        <f>($K20="Bell Curve")*(_xlfn.NORM.DIST(AND(CL$6&gt;=$F20,CL$6&lt;=$H20)*(CL$6-$F20+1),$J20/2,$M20,TRUE)-_xlfn.NORM.DIST(AND(CL$6&gt;=$F20,CL$6&lt;=$H20)*(CK$6-$F20+1),$J20/2,$M20,TRUE))/(1-2*_xlfn.NORM.DIST(0,$J20/2,$M20,TRUE))*$D20+($K20="Steady Growth")*(AND(CL$6&gt;=$F20,CL$6&lt;=$H20)*((CL$6-$F20+1)/($J20*($J20+1)/2)*$D20))+($K20="custom")*CustCF!CF20</f>
        <v>0</v>
      </c>
      <c r="CM20" s="95">
        <f>($K20="Bell Curve")*(_xlfn.NORM.DIST(AND(CM$6&gt;=$F20,CM$6&lt;=$H20)*(CM$6-$F20+1),$J20/2,$M20,TRUE)-_xlfn.NORM.DIST(AND(CM$6&gt;=$F20,CM$6&lt;=$H20)*(CL$6-$F20+1),$J20/2,$M20,TRUE))/(1-2*_xlfn.NORM.DIST(0,$J20/2,$M20,TRUE))*$D20+($K20="Steady Growth")*(AND(CM$6&gt;=$F20,CM$6&lt;=$H20)*((CM$6-$F20+1)/($J20*($J20+1)/2)*$D20))+($K20="custom")*CustCF!CG20</f>
        <v>0</v>
      </c>
      <c r="CN20" s="95">
        <f>($K20="Bell Curve")*(_xlfn.NORM.DIST(AND(CN$6&gt;=$F20,CN$6&lt;=$H20)*(CN$6-$F20+1),$J20/2,$M20,TRUE)-_xlfn.NORM.DIST(AND(CN$6&gt;=$F20,CN$6&lt;=$H20)*(CM$6-$F20+1),$J20/2,$M20,TRUE))/(1-2*_xlfn.NORM.DIST(0,$J20/2,$M20,TRUE))*$D20+($K20="Steady Growth")*(AND(CN$6&gt;=$F20,CN$6&lt;=$H20)*((CN$6-$F20+1)/($J20*($J20+1)/2)*$D20))+($K20="custom")*CustCF!CH20</f>
        <v>0</v>
      </c>
      <c r="CO20" s="95">
        <f>($K20="Bell Curve")*(_xlfn.NORM.DIST(AND(CO$6&gt;=$F20,CO$6&lt;=$H20)*(CO$6-$F20+1),$J20/2,$M20,TRUE)-_xlfn.NORM.DIST(AND(CO$6&gt;=$F20,CO$6&lt;=$H20)*(CN$6-$F20+1),$J20/2,$M20,TRUE))/(1-2*_xlfn.NORM.DIST(0,$J20/2,$M20,TRUE))*$D20+($K20="Steady Growth")*(AND(CO$6&gt;=$F20,CO$6&lt;=$H20)*((CO$6-$F20+1)/($J20*($J20+1)/2)*$D20))+($K20="custom")*CustCF!CI20</f>
        <v>0</v>
      </c>
      <c r="CP20" s="95">
        <f>($K20="Bell Curve")*(_xlfn.NORM.DIST(AND(CP$6&gt;=$F20,CP$6&lt;=$H20)*(CP$6-$F20+1),$J20/2,$M20,TRUE)-_xlfn.NORM.DIST(AND(CP$6&gt;=$F20,CP$6&lt;=$H20)*(CO$6-$F20+1),$J20/2,$M20,TRUE))/(1-2*_xlfn.NORM.DIST(0,$J20/2,$M20,TRUE))*$D20+($K20="Steady Growth")*(AND(CP$6&gt;=$F20,CP$6&lt;=$H20)*((CP$6-$F20+1)/($J20*($J20+1)/2)*$D20))+($K20="custom")*CustCF!CJ20</f>
        <v>0</v>
      </c>
      <c r="CQ20" s="95">
        <f>($K20="Bell Curve")*(_xlfn.NORM.DIST(AND(CQ$6&gt;=$F20,CQ$6&lt;=$H20)*(CQ$6-$F20+1),$J20/2,$M20,TRUE)-_xlfn.NORM.DIST(AND(CQ$6&gt;=$F20,CQ$6&lt;=$H20)*(CP$6-$F20+1),$J20/2,$M20,TRUE))/(1-2*_xlfn.NORM.DIST(0,$J20/2,$M20,TRUE))*$D20+($K20="Steady Growth")*(AND(CQ$6&gt;=$F20,CQ$6&lt;=$H20)*((CQ$6-$F20+1)/($J20*($J20+1)/2)*$D20))+($K20="custom")*CustCF!CK20</f>
        <v>0</v>
      </c>
      <c r="CR20" s="95">
        <f>($K20="Bell Curve")*(_xlfn.NORM.DIST(AND(CR$6&gt;=$F20,CR$6&lt;=$H20)*(CR$6-$F20+1),$J20/2,$M20,TRUE)-_xlfn.NORM.DIST(AND(CR$6&gt;=$F20,CR$6&lt;=$H20)*(CQ$6-$F20+1),$J20/2,$M20,TRUE))/(1-2*_xlfn.NORM.DIST(0,$J20/2,$M20,TRUE))*$D20+($K20="Steady Growth")*(AND(CR$6&gt;=$F20,CR$6&lt;=$H20)*((CR$6-$F20+1)/($J20*($J20+1)/2)*$D20))+($K20="custom")*CustCF!CL20</f>
        <v>0</v>
      </c>
      <c r="CS20" s="95">
        <f>($K20="Bell Curve")*(_xlfn.NORM.DIST(AND(CS$6&gt;=$F20,CS$6&lt;=$H20)*(CS$6-$F20+1),$J20/2,$M20,TRUE)-_xlfn.NORM.DIST(AND(CS$6&gt;=$F20,CS$6&lt;=$H20)*(CR$6-$F20+1),$J20/2,$M20,TRUE))/(1-2*_xlfn.NORM.DIST(0,$J20/2,$M20,TRUE))*$D20+($K20="Steady Growth")*(AND(CS$6&gt;=$F20,CS$6&lt;=$H20)*((CS$6-$F20+1)/($J20*($J20+1)/2)*$D20))+($K20="custom")*CustCF!CM20</f>
        <v>0</v>
      </c>
      <c r="CT20" s="95">
        <f>($K20="Bell Curve")*(_xlfn.NORM.DIST(AND(CT$6&gt;=$F20,CT$6&lt;=$H20)*(CT$6-$F20+1),$J20/2,$M20,TRUE)-_xlfn.NORM.DIST(AND(CT$6&gt;=$F20,CT$6&lt;=$H20)*(CS$6-$F20+1),$J20/2,$M20,TRUE))/(1-2*_xlfn.NORM.DIST(0,$J20/2,$M20,TRUE))*$D20+($K20="Steady Growth")*(AND(CT$6&gt;=$F20,CT$6&lt;=$H20)*((CT$6-$F20+1)/($J20*($J20+1)/2)*$D20))+($K20="custom")*CustCF!CN20</f>
        <v>0</v>
      </c>
      <c r="CU20" s="95">
        <f>($K20="Bell Curve")*(_xlfn.NORM.DIST(AND(CU$6&gt;=$F20,CU$6&lt;=$H20)*(CU$6-$F20+1),$J20/2,$M20,TRUE)-_xlfn.NORM.DIST(AND(CU$6&gt;=$F20,CU$6&lt;=$H20)*(CT$6-$F20+1),$J20/2,$M20,TRUE))/(1-2*_xlfn.NORM.DIST(0,$J20/2,$M20,TRUE))*$D20+($K20="Steady Growth")*(AND(CU$6&gt;=$F20,CU$6&lt;=$H20)*((CU$6-$F20+1)/($J20*($J20+1)/2)*$D20))+($K20="custom")*CustCF!CO20</f>
        <v>0</v>
      </c>
      <c r="CV20" s="95">
        <f>($K20="Bell Curve")*(_xlfn.NORM.DIST(AND(CV$6&gt;=$F20,CV$6&lt;=$H20)*(CV$6-$F20+1),$J20/2,$M20,TRUE)-_xlfn.NORM.DIST(AND(CV$6&gt;=$F20,CV$6&lt;=$H20)*(CU$6-$F20+1),$J20/2,$M20,TRUE))/(1-2*_xlfn.NORM.DIST(0,$J20/2,$M20,TRUE))*$D20+($K20="Steady Growth")*(AND(CV$6&gt;=$F20,CV$6&lt;=$H20)*((CV$6-$F20+1)/($J20*($J20+1)/2)*$D20))+($K20="custom")*CustCF!CP20</f>
        <v>0</v>
      </c>
      <c r="CW20" s="95">
        <f>($K20="Bell Curve")*(_xlfn.NORM.DIST(AND(CW$6&gt;=$F20,CW$6&lt;=$H20)*(CW$6-$F20+1),$J20/2,$M20,TRUE)-_xlfn.NORM.DIST(AND(CW$6&gt;=$F20,CW$6&lt;=$H20)*(CV$6-$F20+1),$J20/2,$M20,TRUE))/(1-2*_xlfn.NORM.DIST(0,$J20/2,$M20,TRUE))*$D20+($K20="Steady Growth")*(AND(CW$6&gt;=$F20,CW$6&lt;=$H20)*((CW$6-$F20+1)/($J20*($J20+1)/2)*$D20))+($K20="custom")*CustCF!CQ20</f>
        <v>0</v>
      </c>
      <c r="CX20" s="95">
        <f>($K20="Bell Curve")*(_xlfn.NORM.DIST(AND(CX$6&gt;=$F20,CX$6&lt;=$H20)*(CX$6-$F20+1),$J20/2,$M20,TRUE)-_xlfn.NORM.DIST(AND(CX$6&gt;=$F20,CX$6&lt;=$H20)*(CW$6-$F20+1),$J20/2,$M20,TRUE))/(1-2*_xlfn.NORM.DIST(0,$J20/2,$M20,TRUE))*$D20+($K20="Steady Growth")*(AND(CX$6&gt;=$F20,CX$6&lt;=$H20)*((CX$6-$F20+1)/($J20*($J20+1)/2)*$D20))+($K20="custom")*CustCF!CR20</f>
        <v>0</v>
      </c>
      <c r="CY20" s="95">
        <f>($K20="Bell Curve")*(_xlfn.NORM.DIST(AND(CY$6&gt;=$F20,CY$6&lt;=$H20)*(CY$6-$F20+1),$J20/2,$M20,TRUE)-_xlfn.NORM.DIST(AND(CY$6&gt;=$F20,CY$6&lt;=$H20)*(CX$6-$F20+1),$J20/2,$M20,TRUE))/(1-2*_xlfn.NORM.DIST(0,$J20/2,$M20,TRUE))*$D20+($K20="Steady Growth")*(AND(CY$6&gt;=$F20,CY$6&lt;=$H20)*((CY$6-$F20+1)/($J20*($J20+1)/2)*$D20))+($K20="custom")*CustCF!CS20</f>
        <v>0</v>
      </c>
      <c r="CZ20" s="95">
        <f>($K20="Bell Curve")*(_xlfn.NORM.DIST(AND(CZ$6&gt;=$F20,CZ$6&lt;=$H20)*(CZ$6-$F20+1),$J20/2,$M20,TRUE)-_xlfn.NORM.DIST(AND(CZ$6&gt;=$F20,CZ$6&lt;=$H20)*(CY$6-$F20+1),$J20/2,$M20,TRUE))/(1-2*_xlfn.NORM.DIST(0,$J20/2,$M20,TRUE))*$D20+($K20="Steady Growth")*(AND(CZ$6&gt;=$F20,CZ$6&lt;=$H20)*((CZ$6-$F20+1)/($J20*($J20+1)/2)*$D20))+($K20="custom")*CustCF!CT20</f>
        <v>0</v>
      </c>
      <c r="DA20" s="95">
        <f>($K20="Bell Curve")*(_xlfn.NORM.DIST(AND(DA$6&gt;=$F20,DA$6&lt;=$H20)*(DA$6-$F20+1),$J20/2,$M20,TRUE)-_xlfn.NORM.DIST(AND(DA$6&gt;=$F20,DA$6&lt;=$H20)*(CZ$6-$F20+1),$J20/2,$M20,TRUE))/(1-2*_xlfn.NORM.DIST(0,$J20/2,$M20,TRUE))*$D20+($K20="Steady Growth")*(AND(DA$6&gt;=$F20,DA$6&lt;=$H20)*((DA$6-$F20+1)/($J20*($J20+1)/2)*$D20))+($K20="custom")*CustCF!CU20</f>
        <v>0</v>
      </c>
      <c r="DB20" s="95">
        <f>($K20="Bell Curve")*(_xlfn.NORM.DIST(AND(DB$6&gt;=$F20,DB$6&lt;=$H20)*(DB$6-$F20+1),$J20/2,$M20,TRUE)-_xlfn.NORM.DIST(AND(DB$6&gt;=$F20,DB$6&lt;=$H20)*(DA$6-$F20+1),$J20/2,$M20,TRUE))/(1-2*_xlfn.NORM.DIST(0,$J20/2,$M20,TRUE))*$D20+($K20="Steady Growth")*(AND(DB$6&gt;=$F20,DB$6&lt;=$H20)*((DB$6-$F20+1)/($J20*($J20+1)/2)*$D20))+($K20="custom")*CustCF!CV20</f>
        <v>0</v>
      </c>
      <c r="DC20" s="95">
        <f>($K20="Bell Curve")*(_xlfn.NORM.DIST(AND(DC$6&gt;=$F20,DC$6&lt;=$H20)*(DC$6-$F20+1),$J20/2,$M20,TRUE)-_xlfn.NORM.DIST(AND(DC$6&gt;=$F20,DC$6&lt;=$H20)*(DB$6-$F20+1),$J20/2,$M20,TRUE))/(1-2*_xlfn.NORM.DIST(0,$J20/2,$M20,TRUE))*$D20+($K20="Steady Growth")*(AND(DC$6&gt;=$F20,DC$6&lt;=$H20)*((DC$6-$F20+1)/($J20*($J20+1)/2)*$D20))+($K20="custom")*CustCF!CW20</f>
        <v>0</v>
      </c>
      <c r="DD20" s="95">
        <f>($K20="Bell Curve")*(_xlfn.NORM.DIST(AND(DD$6&gt;=$F20,DD$6&lt;=$H20)*(DD$6-$F20+1),$J20/2,$M20,TRUE)-_xlfn.NORM.DIST(AND(DD$6&gt;=$F20,DD$6&lt;=$H20)*(DC$6-$F20+1),$J20/2,$M20,TRUE))/(1-2*_xlfn.NORM.DIST(0,$J20/2,$M20,TRUE))*$D20+($K20="Steady Growth")*(AND(DD$6&gt;=$F20,DD$6&lt;=$H20)*((DD$6-$F20+1)/($J20*($J20+1)/2)*$D20))+($K20="custom")*CustCF!CX20</f>
        <v>0</v>
      </c>
      <c r="DE20" s="95">
        <f>($K20="Bell Curve")*(_xlfn.NORM.DIST(AND(DE$6&gt;=$F20,DE$6&lt;=$H20)*(DE$6-$F20+1),$J20/2,$M20,TRUE)-_xlfn.NORM.DIST(AND(DE$6&gt;=$F20,DE$6&lt;=$H20)*(DD$6-$F20+1),$J20/2,$M20,TRUE))/(1-2*_xlfn.NORM.DIST(0,$J20/2,$M20,TRUE))*$D20+($K20="Steady Growth")*(AND(DE$6&gt;=$F20,DE$6&lt;=$H20)*((DE$6-$F20+1)/($J20*($J20+1)/2)*$D20))+($K20="custom")*CustCF!CY20</f>
        <v>0</v>
      </c>
      <c r="DF20" s="95">
        <f>($K20="Bell Curve")*(_xlfn.NORM.DIST(AND(DF$6&gt;=$F20,DF$6&lt;=$H20)*(DF$6-$F20+1),$J20/2,$M20,TRUE)-_xlfn.NORM.DIST(AND(DF$6&gt;=$F20,DF$6&lt;=$H20)*(DE$6-$F20+1),$J20/2,$M20,TRUE))/(1-2*_xlfn.NORM.DIST(0,$J20/2,$M20,TRUE))*$D20+($K20="Steady Growth")*(AND(DF$6&gt;=$F20,DF$6&lt;=$H20)*((DF$6-$F20+1)/($J20*($J20+1)/2)*$D20))+($K20="custom")*CustCF!CZ20</f>
        <v>0</v>
      </c>
      <c r="DG20" s="95">
        <f>($K20="Bell Curve")*(_xlfn.NORM.DIST(AND(DG$6&gt;=$F20,DG$6&lt;=$H20)*(DG$6-$F20+1),$J20/2,$M20,TRUE)-_xlfn.NORM.DIST(AND(DG$6&gt;=$F20,DG$6&lt;=$H20)*(DF$6-$F20+1),$J20/2,$M20,TRUE))/(1-2*_xlfn.NORM.DIST(0,$J20/2,$M20,TRUE))*$D20+($K20="Steady Growth")*(AND(DG$6&gt;=$F20,DG$6&lt;=$H20)*((DG$6-$F20+1)/($J20*($J20+1)/2)*$D20))+($K20="custom")*CustCF!DA20</f>
        <v>0</v>
      </c>
      <c r="DH20" s="95">
        <f>($K20="Bell Curve")*(_xlfn.NORM.DIST(AND(DH$6&gt;=$F20,DH$6&lt;=$H20)*(DH$6-$F20+1),$J20/2,$M20,TRUE)-_xlfn.NORM.DIST(AND(DH$6&gt;=$F20,DH$6&lt;=$H20)*(DG$6-$F20+1),$J20/2,$M20,TRUE))/(1-2*_xlfn.NORM.DIST(0,$J20/2,$M20,TRUE))*$D20+($K20="Steady Growth")*(AND(DH$6&gt;=$F20,DH$6&lt;=$H20)*((DH$6-$F20+1)/($J20*($J20+1)/2)*$D20))+($K20="custom")*CustCF!DB20</f>
        <v>0</v>
      </c>
      <c r="DI20" s="95">
        <f>($K20="Bell Curve")*(_xlfn.NORM.DIST(AND(DI$6&gt;=$F20,DI$6&lt;=$H20)*(DI$6-$F20+1),$J20/2,$M20,TRUE)-_xlfn.NORM.DIST(AND(DI$6&gt;=$F20,DI$6&lt;=$H20)*(DH$6-$F20+1),$J20/2,$M20,TRUE))/(1-2*_xlfn.NORM.DIST(0,$J20/2,$M20,TRUE))*$D20+($K20="Steady Growth")*(AND(DI$6&gt;=$F20,DI$6&lt;=$H20)*((DI$6-$F20+1)/($J20*($J20+1)/2)*$D20))+($K20="custom")*CustCF!DC20</f>
        <v>0</v>
      </c>
      <c r="DJ20" s="95">
        <f>($K20="Bell Curve")*(_xlfn.NORM.DIST(AND(DJ$6&gt;=$F20,DJ$6&lt;=$H20)*(DJ$6-$F20+1),$J20/2,$M20,TRUE)-_xlfn.NORM.DIST(AND(DJ$6&gt;=$F20,DJ$6&lt;=$H20)*(DI$6-$F20+1),$J20/2,$M20,TRUE))/(1-2*_xlfn.NORM.DIST(0,$J20/2,$M20,TRUE))*$D20+($K20="Steady Growth")*(AND(DJ$6&gt;=$F20,DJ$6&lt;=$H20)*((DJ$6-$F20+1)/($J20*($J20+1)/2)*$D20))+($K20="custom")*CustCF!DD20</f>
        <v>0</v>
      </c>
      <c r="DK20" s="95">
        <f>($K20="Bell Curve")*(_xlfn.NORM.DIST(AND(DK$6&gt;=$F20,DK$6&lt;=$H20)*(DK$6-$F20+1),$J20/2,$M20,TRUE)-_xlfn.NORM.DIST(AND(DK$6&gt;=$F20,DK$6&lt;=$H20)*(DJ$6-$F20+1),$J20/2,$M20,TRUE))/(1-2*_xlfn.NORM.DIST(0,$J20/2,$M20,TRUE))*$D20+($K20="Steady Growth")*(AND(DK$6&gt;=$F20,DK$6&lt;=$H20)*((DK$6-$F20+1)/($J20*($J20+1)/2)*$D20))+($K20="custom")*CustCF!DE20</f>
        <v>0</v>
      </c>
      <c r="DL20" s="95">
        <f>($K20="Bell Curve")*(_xlfn.NORM.DIST(AND(DL$6&gt;=$F20,DL$6&lt;=$H20)*(DL$6-$F20+1),$J20/2,$M20,TRUE)-_xlfn.NORM.DIST(AND(DL$6&gt;=$F20,DL$6&lt;=$H20)*(DK$6-$F20+1),$J20/2,$M20,TRUE))/(1-2*_xlfn.NORM.DIST(0,$J20/2,$M20,TRUE))*$D20+($K20="Steady Growth")*(AND(DL$6&gt;=$F20,DL$6&lt;=$H20)*((DL$6-$F20+1)/($J20*($J20+1)/2)*$D20))+($K20="custom")*CustCF!DF20</f>
        <v>0</v>
      </c>
      <c r="DM20" s="95">
        <f>($K20="Bell Curve")*(_xlfn.NORM.DIST(AND(DM$6&gt;=$F20,DM$6&lt;=$H20)*(DM$6-$F20+1),$J20/2,$M20,TRUE)-_xlfn.NORM.DIST(AND(DM$6&gt;=$F20,DM$6&lt;=$H20)*(DL$6-$F20+1),$J20/2,$M20,TRUE))/(1-2*_xlfn.NORM.DIST(0,$J20/2,$M20,TRUE))*$D20+($K20="Steady Growth")*(AND(DM$6&gt;=$F20,DM$6&lt;=$H20)*((DM$6-$F20+1)/($J20*($J20+1)/2)*$D20))+($K20="custom")*CustCF!DG20</f>
        <v>0</v>
      </c>
      <c r="DN20" s="95">
        <f>($K20="Bell Curve")*(_xlfn.NORM.DIST(AND(DN$6&gt;=$F20,DN$6&lt;=$H20)*(DN$6-$F20+1),$J20/2,$M20,TRUE)-_xlfn.NORM.DIST(AND(DN$6&gt;=$F20,DN$6&lt;=$H20)*(DM$6-$F20+1),$J20/2,$M20,TRUE))/(1-2*_xlfn.NORM.DIST(0,$J20/2,$M20,TRUE))*$D20+($K20="Steady Growth")*(AND(DN$6&gt;=$F20,DN$6&lt;=$H20)*((DN$6-$F20+1)/($J20*($J20+1)/2)*$D20))+($K20="custom")*CustCF!DH20</f>
        <v>0</v>
      </c>
      <c r="DO20" s="95">
        <f>($K20="Bell Curve")*(_xlfn.NORM.DIST(AND(DO$6&gt;=$F20,DO$6&lt;=$H20)*(DO$6-$F20+1),$J20/2,$M20,TRUE)-_xlfn.NORM.DIST(AND(DO$6&gt;=$F20,DO$6&lt;=$H20)*(DN$6-$F20+1),$J20/2,$M20,TRUE))/(1-2*_xlfn.NORM.DIST(0,$J20/2,$M20,TRUE))*$D20+($K20="Steady Growth")*(AND(DO$6&gt;=$F20,DO$6&lt;=$H20)*((DO$6-$F20+1)/($J20*($J20+1)/2)*$D20))+($K20="custom")*CustCF!DI20</f>
        <v>0</v>
      </c>
      <c r="DP20" s="95">
        <f>($K20="Bell Curve")*(_xlfn.NORM.DIST(AND(DP$6&gt;=$F20,DP$6&lt;=$H20)*(DP$6-$F20+1),$J20/2,$M20,TRUE)-_xlfn.NORM.DIST(AND(DP$6&gt;=$F20,DP$6&lt;=$H20)*(DO$6-$F20+1),$J20/2,$M20,TRUE))/(1-2*_xlfn.NORM.DIST(0,$J20/2,$M20,TRUE))*$D20+($K20="Steady Growth")*(AND(DP$6&gt;=$F20,DP$6&lt;=$H20)*((DP$6-$F20+1)/($J20*($J20+1)/2)*$D20))+($K20="custom")*CustCF!DJ20</f>
        <v>0</v>
      </c>
      <c r="DQ20" s="95">
        <f>($K20="Bell Curve")*(_xlfn.NORM.DIST(AND(DQ$6&gt;=$F20,DQ$6&lt;=$H20)*(DQ$6-$F20+1),$J20/2,$M20,TRUE)-_xlfn.NORM.DIST(AND(DQ$6&gt;=$F20,DQ$6&lt;=$H20)*(DP$6-$F20+1),$J20/2,$M20,TRUE))/(1-2*_xlfn.NORM.DIST(0,$J20/2,$M20,TRUE))*$D20+($K20="Steady Growth")*(AND(DQ$6&gt;=$F20,DQ$6&lt;=$H20)*((DQ$6-$F20+1)/($J20*($J20+1)/2)*$D20))+($K20="custom")*CustCF!DK20</f>
        <v>0</v>
      </c>
      <c r="DR20" s="95">
        <f>($K20="Bell Curve")*(_xlfn.NORM.DIST(AND(DR$6&gt;=$F20,DR$6&lt;=$H20)*(DR$6-$F20+1),$J20/2,$M20,TRUE)-_xlfn.NORM.DIST(AND(DR$6&gt;=$F20,DR$6&lt;=$H20)*(DQ$6-$F20+1),$J20/2,$M20,TRUE))/(1-2*_xlfn.NORM.DIST(0,$J20/2,$M20,TRUE))*$D20+($K20="Steady Growth")*(AND(DR$6&gt;=$F20,DR$6&lt;=$H20)*((DR$6-$F20+1)/($J20*($J20+1)/2)*$D20))+($K20="custom")*CustCF!DL20</f>
        <v>0</v>
      </c>
      <c r="DS20" s="95">
        <f>($K20="Bell Curve")*(_xlfn.NORM.DIST(AND(DS$6&gt;=$F20,DS$6&lt;=$H20)*(DS$6-$F20+1),$J20/2,$M20,TRUE)-_xlfn.NORM.DIST(AND(DS$6&gt;=$F20,DS$6&lt;=$H20)*(DR$6-$F20+1),$J20/2,$M20,TRUE))/(1-2*_xlfn.NORM.DIST(0,$J20/2,$M20,TRUE))*$D20+($K20="Steady Growth")*(AND(DS$6&gt;=$F20,DS$6&lt;=$H20)*((DS$6-$F20+1)/($J20*($J20+1)/2)*$D20))+($K20="custom")*CustCF!DM20</f>
        <v>0</v>
      </c>
      <c r="DT20" s="95">
        <f>($K20="Bell Curve")*(_xlfn.NORM.DIST(AND(DT$6&gt;=$F20,DT$6&lt;=$H20)*(DT$6-$F20+1),$J20/2,$M20,TRUE)-_xlfn.NORM.DIST(AND(DT$6&gt;=$F20,DT$6&lt;=$H20)*(DS$6-$F20+1),$J20/2,$M20,TRUE))/(1-2*_xlfn.NORM.DIST(0,$J20/2,$M20,TRUE))*$D20+($K20="Steady Growth")*(AND(DT$6&gt;=$F20,DT$6&lt;=$H20)*((DT$6-$F20+1)/($J20*($J20+1)/2)*$D20))+($K20="custom")*CustCF!DN20</f>
        <v>0</v>
      </c>
      <c r="DU20" s="95">
        <f>($K20="Bell Curve")*(_xlfn.NORM.DIST(AND(DU$6&gt;=$F20,DU$6&lt;=$H20)*(DU$6-$F20+1),$J20/2,$M20,TRUE)-_xlfn.NORM.DIST(AND(DU$6&gt;=$F20,DU$6&lt;=$H20)*(DT$6-$F20+1),$J20/2,$M20,TRUE))/(1-2*_xlfn.NORM.DIST(0,$J20/2,$M20,TRUE))*$D20+($K20="Steady Growth")*(AND(DU$6&gt;=$F20,DU$6&lt;=$H20)*((DU$6-$F20+1)/($J20*($J20+1)/2)*$D20))+($K20="custom")*CustCF!DO20</f>
        <v>0</v>
      </c>
      <c r="DV20" s="95">
        <f>($K20="Bell Curve")*(_xlfn.NORM.DIST(AND(DV$6&gt;=$F20,DV$6&lt;=$H20)*(DV$6-$F20+1),$J20/2,$M20,TRUE)-_xlfn.NORM.DIST(AND(DV$6&gt;=$F20,DV$6&lt;=$H20)*(DU$6-$F20+1),$J20/2,$M20,TRUE))/(1-2*_xlfn.NORM.DIST(0,$J20/2,$M20,TRUE))*$D20+($K20="Steady Growth")*(AND(DV$6&gt;=$F20,DV$6&lt;=$H20)*((DV$6-$F20+1)/($J20*($J20+1)/2)*$D20))+($K20="custom")*CustCF!DP20</f>
        <v>0</v>
      </c>
      <c r="DW20" s="95">
        <f>($K20="Bell Curve")*(_xlfn.NORM.DIST(AND(DW$6&gt;=$F20,DW$6&lt;=$H20)*(DW$6-$F20+1),$J20/2,$M20,TRUE)-_xlfn.NORM.DIST(AND(DW$6&gt;=$F20,DW$6&lt;=$H20)*(DV$6-$F20+1),$J20/2,$M20,TRUE))/(1-2*_xlfn.NORM.DIST(0,$J20/2,$M20,TRUE))*$D20+($K20="Steady Growth")*(AND(DW$6&gt;=$F20,DW$6&lt;=$H20)*((DW$6-$F20+1)/($J20*($J20+1)/2)*$D20))+($K20="custom")*CustCF!DQ20</f>
        <v>0</v>
      </c>
      <c r="DX20" s="95">
        <f>($K20="Bell Curve")*(_xlfn.NORM.DIST(AND(DX$6&gt;=$F20,DX$6&lt;=$H20)*(DX$6-$F20+1),$J20/2,$M20,TRUE)-_xlfn.NORM.DIST(AND(DX$6&gt;=$F20,DX$6&lt;=$H20)*(DW$6-$F20+1),$J20/2,$M20,TRUE))/(1-2*_xlfn.NORM.DIST(0,$J20/2,$M20,TRUE))*$D20+($K20="Steady Growth")*(AND(DX$6&gt;=$F20,DX$6&lt;=$H20)*((DX$6-$F20+1)/($J20*($J20+1)/2)*$D20))+($K20="custom")*CustCF!DR20</f>
        <v>0</v>
      </c>
      <c r="DY20" s="95">
        <f>($K20="Bell Curve")*(_xlfn.NORM.DIST(AND(DY$6&gt;=$F20,DY$6&lt;=$H20)*(DY$6-$F20+1),$J20/2,$M20,TRUE)-_xlfn.NORM.DIST(AND(DY$6&gt;=$F20,DY$6&lt;=$H20)*(DX$6-$F20+1),$J20/2,$M20,TRUE))/(1-2*_xlfn.NORM.DIST(0,$J20/2,$M20,TRUE))*$D20+($K20="Steady Growth")*(AND(DY$6&gt;=$F20,DY$6&lt;=$H20)*((DY$6-$F20+1)/($J20*($J20+1)/2)*$D20))+($K20="custom")*CustCF!DS20</f>
        <v>0</v>
      </c>
      <c r="DZ20" s="95">
        <f>($K20="Bell Curve")*(_xlfn.NORM.DIST(AND(DZ$6&gt;=$F20,DZ$6&lt;=$H20)*(DZ$6-$F20+1),$J20/2,$M20,TRUE)-_xlfn.NORM.DIST(AND(DZ$6&gt;=$F20,DZ$6&lt;=$H20)*(DY$6-$F20+1),$J20/2,$M20,TRUE))/(1-2*_xlfn.NORM.DIST(0,$J20/2,$M20,TRUE))*$D20+($K20="Steady Growth")*(AND(DZ$6&gt;=$F20,DZ$6&lt;=$H20)*((DZ$6-$F20+1)/($J20*($J20+1)/2)*$D20))+($K20="custom")*CustCF!DT20</f>
        <v>0</v>
      </c>
      <c r="EA20" s="95">
        <f>($K20="Bell Curve")*(_xlfn.NORM.DIST(AND(EA$6&gt;=$F20,EA$6&lt;=$H20)*(EA$6-$F20+1),$J20/2,$M20,TRUE)-_xlfn.NORM.DIST(AND(EA$6&gt;=$F20,EA$6&lt;=$H20)*(DZ$6-$F20+1),$J20/2,$M20,TRUE))/(1-2*_xlfn.NORM.DIST(0,$J20/2,$M20,TRUE))*$D20+($K20="Steady Growth")*(AND(EA$6&gt;=$F20,EA$6&lt;=$H20)*((EA$6-$F20+1)/($J20*($J20+1)/2)*$D20))+($K20="custom")*CustCF!DU20</f>
        <v>0</v>
      </c>
      <c r="EB20" s="95">
        <f>($K20="Bell Curve")*(_xlfn.NORM.DIST(AND(EB$6&gt;=$F20,EB$6&lt;=$H20)*(EB$6-$F20+1),$J20/2,$M20,TRUE)-_xlfn.NORM.DIST(AND(EB$6&gt;=$F20,EB$6&lt;=$H20)*(EA$6-$F20+1),$J20/2,$M20,TRUE))/(1-2*_xlfn.NORM.DIST(0,$J20/2,$M20,TRUE))*$D20+($K20="Steady Growth")*(AND(EB$6&gt;=$F20,EB$6&lt;=$H20)*((EB$6-$F20+1)/($J20*($J20+1)/2)*$D20))+($K20="custom")*CustCF!DV20</f>
        <v>0</v>
      </c>
      <c r="EC20" s="95">
        <f>($K20="Bell Curve")*(_xlfn.NORM.DIST(AND(EC$6&gt;=$F20,EC$6&lt;=$H20)*(EC$6-$F20+1),$J20/2,$M20,TRUE)-_xlfn.NORM.DIST(AND(EC$6&gt;=$F20,EC$6&lt;=$H20)*(EB$6-$F20+1),$J20/2,$M20,TRUE))/(1-2*_xlfn.NORM.DIST(0,$J20/2,$M20,TRUE))*$D20+($K20="Steady Growth")*(AND(EC$6&gt;=$F20,EC$6&lt;=$H20)*((EC$6-$F20+1)/($J20*($J20+1)/2)*$D20))+($K20="custom")*CustCF!DW20</f>
        <v>0</v>
      </c>
      <c r="ED20" s="95">
        <f>($K20="Bell Curve")*(_xlfn.NORM.DIST(AND(ED$6&gt;=$F20,ED$6&lt;=$H20)*(ED$6-$F20+1),$J20/2,$M20,TRUE)-_xlfn.NORM.DIST(AND(ED$6&gt;=$F20,ED$6&lt;=$H20)*(EC$6-$F20+1),$J20/2,$M20,TRUE))/(1-2*_xlfn.NORM.DIST(0,$J20/2,$M20,TRUE))*$D20+($K20="Steady Growth")*(AND(ED$6&gt;=$F20,ED$6&lt;=$H20)*((ED$6-$F20+1)/($J20*($J20+1)/2)*$D20))+($K20="custom")*CustCF!DX20</f>
        <v>0</v>
      </c>
      <c r="EE20" s="95">
        <f>($K20="Bell Curve")*(_xlfn.NORM.DIST(AND(EE$6&gt;=$F20,EE$6&lt;=$H20)*(EE$6-$F20+1),$J20/2,$M20,TRUE)-_xlfn.NORM.DIST(AND(EE$6&gt;=$F20,EE$6&lt;=$H20)*(ED$6-$F20+1),$J20/2,$M20,TRUE))/(1-2*_xlfn.NORM.DIST(0,$J20/2,$M20,TRUE))*$D20+($K20="Steady Growth")*(AND(EE$6&gt;=$F20,EE$6&lt;=$H20)*((EE$6-$F20+1)/($J20*($J20+1)/2)*$D20))+($K20="custom")*CustCF!DY20</f>
        <v>0</v>
      </c>
      <c r="EF20" s="95">
        <f>($K20="Bell Curve")*(_xlfn.NORM.DIST(AND(EF$6&gt;=$F20,EF$6&lt;=$H20)*(EF$6-$F20+1),$J20/2,$M20,TRUE)-_xlfn.NORM.DIST(AND(EF$6&gt;=$F20,EF$6&lt;=$H20)*(EE$6-$F20+1),$J20/2,$M20,TRUE))/(1-2*_xlfn.NORM.DIST(0,$J20/2,$M20,TRUE))*$D20+($K20="Steady Growth")*(AND(EF$6&gt;=$F20,EF$6&lt;=$H20)*((EF$6-$F20+1)/($J20*($J20+1)/2)*$D20))+($K20="custom")*CustCF!DZ20</f>
        <v>0</v>
      </c>
      <c r="EG20" s="95">
        <f>($K20="Bell Curve")*(_xlfn.NORM.DIST(AND(EG$6&gt;=$F20,EG$6&lt;=$H20)*(EG$6-$F20+1),$J20/2,$M20,TRUE)-_xlfn.NORM.DIST(AND(EG$6&gt;=$F20,EG$6&lt;=$H20)*(EF$6-$F20+1),$J20/2,$M20,TRUE))/(1-2*_xlfn.NORM.DIST(0,$J20/2,$M20,TRUE))*$D20+($K20="Steady Growth")*(AND(EG$6&gt;=$F20,EG$6&lt;=$H20)*((EG$6-$F20+1)/($J20*($J20+1)/2)*$D20))+($K20="custom")*CustCF!EA20</f>
        <v>0</v>
      </c>
      <c r="EH20" s="95">
        <f>($K20="Bell Curve")*(_xlfn.NORM.DIST(AND(EH$6&gt;=$F20,EH$6&lt;=$H20)*(EH$6-$F20+1),$J20/2,$M20,TRUE)-_xlfn.NORM.DIST(AND(EH$6&gt;=$F20,EH$6&lt;=$H20)*(EG$6-$F20+1),$J20/2,$M20,TRUE))/(1-2*_xlfn.NORM.DIST(0,$J20/2,$M20,TRUE))*$D20+($K20="Steady Growth")*(AND(EH$6&gt;=$F20,EH$6&lt;=$H20)*((EH$6-$F20+1)/($J20*($J20+1)/2)*$D20))+($K20="custom")*CustCF!EB20</f>
        <v>0</v>
      </c>
      <c r="EI20" s="95">
        <f>($K20="Bell Curve")*(_xlfn.NORM.DIST(AND(EI$6&gt;=$F20,EI$6&lt;=$H20)*(EI$6-$F20+1),$J20/2,$M20,TRUE)-_xlfn.NORM.DIST(AND(EI$6&gt;=$F20,EI$6&lt;=$H20)*(EH$6-$F20+1),$J20/2,$M20,TRUE))/(1-2*_xlfn.NORM.DIST(0,$J20/2,$M20,TRUE))*$D20+($K20="Steady Growth")*(AND(EI$6&gt;=$F20,EI$6&lt;=$H20)*((EI$6-$F20+1)/($J20*($J20+1)/2)*$D20))+($K20="custom")*CustCF!EC20</f>
        <v>0</v>
      </c>
      <c r="EJ20" s="95">
        <f>($K20="Bell Curve")*(_xlfn.NORM.DIST(AND(EJ$6&gt;=$F20,EJ$6&lt;=$H20)*(EJ$6-$F20+1),$J20/2,$M20,TRUE)-_xlfn.NORM.DIST(AND(EJ$6&gt;=$F20,EJ$6&lt;=$H20)*(EI$6-$F20+1),$J20/2,$M20,TRUE))/(1-2*_xlfn.NORM.DIST(0,$J20/2,$M20,TRUE))*$D20+($K20="Steady Growth")*(AND(EJ$6&gt;=$F20,EJ$6&lt;=$H20)*((EJ$6-$F20+1)/($J20*($J20+1)/2)*$D20))+($K20="custom")*CustCF!ED20</f>
        <v>0</v>
      </c>
      <c r="EK20" s="95">
        <f>($K20="Bell Curve")*(_xlfn.NORM.DIST(AND(EK$6&gt;=$F20,EK$6&lt;=$H20)*(EK$6-$F20+1),$J20/2,$M20,TRUE)-_xlfn.NORM.DIST(AND(EK$6&gt;=$F20,EK$6&lt;=$H20)*(EJ$6-$F20+1),$J20/2,$M20,TRUE))/(1-2*_xlfn.NORM.DIST(0,$J20/2,$M20,TRUE))*$D20+($K20="Steady Growth")*(AND(EK$6&gt;=$F20,EK$6&lt;=$H20)*((EK$6-$F20+1)/($J20*($J20+1)/2)*$D20))+($K20="custom")*CustCF!EE20</f>
        <v>0</v>
      </c>
      <c r="EL20" s="95">
        <f>($K20="Bell Curve")*(_xlfn.NORM.DIST(AND(EL$6&gt;=$F20,EL$6&lt;=$H20)*(EL$6-$F20+1),$J20/2,$M20,TRUE)-_xlfn.NORM.DIST(AND(EL$6&gt;=$F20,EL$6&lt;=$H20)*(EK$6-$F20+1),$J20/2,$M20,TRUE))/(1-2*_xlfn.NORM.DIST(0,$J20/2,$M20,TRUE))*$D20+($K20="Steady Growth")*(AND(EL$6&gt;=$F20,EL$6&lt;=$H20)*((EL$6-$F20+1)/($J20*($J20+1)/2)*$D20))+($K20="custom")*CustCF!EF20</f>
        <v>0</v>
      </c>
      <c r="EM20" s="95">
        <f>($K20="Bell Curve")*(_xlfn.NORM.DIST(AND(EM$6&gt;=$F20,EM$6&lt;=$H20)*(EM$6-$F20+1),$J20/2,$M20,TRUE)-_xlfn.NORM.DIST(AND(EM$6&gt;=$F20,EM$6&lt;=$H20)*(EL$6-$F20+1),$J20/2,$M20,TRUE))/(1-2*_xlfn.NORM.DIST(0,$J20/2,$M20,TRUE))*$D20+($K20="Steady Growth")*(AND(EM$6&gt;=$F20,EM$6&lt;=$H20)*((EM$6-$F20+1)/($J20*($J20+1)/2)*$D20))+($K20="custom")*CustCF!EG20</f>
        <v>0</v>
      </c>
      <c r="EN20" s="95">
        <f>($K20="Bell Curve")*(_xlfn.NORM.DIST(AND(EN$6&gt;=$F20,EN$6&lt;=$H20)*(EN$6-$F20+1),$J20/2,$M20,TRUE)-_xlfn.NORM.DIST(AND(EN$6&gt;=$F20,EN$6&lt;=$H20)*(EM$6-$F20+1),$J20/2,$M20,TRUE))/(1-2*_xlfn.NORM.DIST(0,$J20/2,$M20,TRUE))*$D20+($K20="Steady Growth")*(AND(EN$6&gt;=$F20,EN$6&lt;=$H20)*((EN$6-$F20+1)/($J20*($J20+1)/2)*$D20))+($K20="custom")*CustCF!EH20</f>
        <v>0</v>
      </c>
      <c r="EO20" s="95">
        <f>($K20="Bell Curve")*(_xlfn.NORM.DIST(AND(EO$6&gt;=$F20,EO$6&lt;=$H20)*(EO$6-$F20+1),$J20/2,$M20,TRUE)-_xlfn.NORM.DIST(AND(EO$6&gt;=$F20,EO$6&lt;=$H20)*(EN$6-$F20+1),$J20/2,$M20,TRUE))/(1-2*_xlfn.NORM.DIST(0,$J20/2,$M20,TRUE))*$D20+($K20="Steady Growth")*(AND(EO$6&gt;=$F20,EO$6&lt;=$H20)*((EO$6-$F20+1)/($J20*($J20+1)/2)*$D20))+($K20="custom")*CustCF!EI20</f>
        <v>0</v>
      </c>
      <c r="EP20" s="95">
        <f>($K20="Bell Curve")*(_xlfn.NORM.DIST(AND(EP$6&gt;=$F20,EP$6&lt;=$H20)*(EP$6-$F20+1),$J20/2,$M20,TRUE)-_xlfn.NORM.DIST(AND(EP$6&gt;=$F20,EP$6&lt;=$H20)*(EO$6-$F20+1),$J20/2,$M20,TRUE))/(1-2*_xlfn.NORM.DIST(0,$J20/2,$M20,TRUE))*$D20+($K20="Steady Growth")*(AND(EP$6&gt;=$F20,EP$6&lt;=$H20)*((EP$6-$F20+1)/($J20*($J20+1)/2)*$D20))+($K20="custom")*CustCF!EJ20</f>
        <v>0</v>
      </c>
      <c r="EQ20" s="95">
        <f>($K20="Bell Curve")*(_xlfn.NORM.DIST(AND(EQ$6&gt;=$F20,EQ$6&lt;=$H20)*(EQ$6-$F20+1),$J20/2,$M20,TRUE)-_xlfn.NORM.DIST(AND(EQ$6&gt;=$F20,EQ$6&lt;=$H20)*(EP$6-$F20+1),$J20/2,$M20,TRUE))/(1-2*_xlfn.NORM.DIST(0,$J20/2,$M20,TRUE))*$D20+($K20="Steady Growth")*(AND(EQ$6&gt;=$F20,EQ$6&lt;=$H20)*((EQ$6-$F20+1)/($J20*($J20+1)/2)*$D20))+($K20="custom")*CustCF!EK20</f>
        <v>0</v>
      </c>
      <c r="ER20" s="95">
        <f>($K20="Bell Curve")*(_xlfn.NORM.DIST(AND(ER$6&gt;=$F20,ER$6&lt;=$H20)*(ER$6-$F20+1),$J20/2,$M20,TRUE)-_xlfn.NORM.DIST(AND(ER$6&gt;=$F20,ER$6&lt;=$H20)*(EQ$6-$F20+1),$J20/2,$M20,TRUE))/(1-2*_xlfn.NORM.DIST(0,$J20/2,$M20,TRUE))*$D20+($K20="Steady Growth")*(AND(ER$6&gt;=$F20,ER$6&lt;=$H20)*((ER$6-$F20+1)/($J20*($J20+1)/2)*$D20))+($K20="custom")*CustCF!EL20</f>
        <v>0</v>
      </c>
      <c r="ES20" s="95">
        <f>($K20="Bell Curve")*(_xlfn.NORM.DIST(AND(ES$6&gt;=$F20,ES$6&lt;=$H20)*(ES$6-$F20+1),$J20/2,$M20,TRUE)-_xlfn.NORM.DIST(AND(ES$6&gt;=$F20,ES$6&lt;=$H20)*(ER$6-$F20+1),$J20/2,$M20,TRUE))/(1-2*_xlfn.NORM.DIST(0,$J20/2,$M20,TRUE))*$D20+($K20="Steady Growth")*(AND(ES$6&gt;=$F20,ES$6&lt;=$H20)*((ES$6-$F20+1)/($J20*($J20+1)/2)*$D20))+($K20="custom")*CustCF!EM20</f>
        <v>0</v>
      </c>
      <c r="ET20" s="95">
        <f>($K20="Bell Curve")*(_xlfn.NORM.DIST(AND(ET$6&gt;=$F20,ET$6&lt;=$H20)*(ET$6-$F20+1),$J20/2,$M20,TRUE)-_xlfn.NORM.DIST(AND(ET$6&gt;=$F20,ET$6&lt;=$H20)*(ES$6-$F20+1),$J20/2,$M20,TRUE))/(1-2*_xlfn.NORM.DIST(0,$J20/2,$M20,TRUE))*$D20+($K20="Steady Growth")*(AND(ET$6&gt;=$F20,ET$6&lt;=$H20)*((ET$6-$F20+1)/($J20*($J20+1)/2)*$D20))+($K20="custom")*CustCF!EN20</f>
        <v>0</v>
      </c>
      <c r="EU20" s="95">
        <f>($K20="Bell Curve")*(_xlfn.NORM.DIST(AND(EU$6&gt;=$F20,EU$6&lt;=$H20)*(EU$6-$F20+1),$J20/2,$M20,TRUE)-_xlfn.NORM.DIST(AND(EU$6&gt;=$F20,EU$6&lt;=$H20)*(ET$6-$F20+1),$J20/2,$M20,TRUE))/(1-2*_xlfn.NORM.DIST(0,$J20/2,$M20,TRUE))*$D20+($K20="Steady Growth")*(AND(EU$6&gt;=$F20,EU$6&lt;=$H20)*((EU$6-$F20+1)/($J20*($J20+1)/2)*$D20))+($K20="custom")*CustCF!EO20</f>
        <v>0</v>
      </c>
      <c r="EV20" s="95">
        <f>($K20="Bell Curve")*(_xlfn.NORM.DIST(AND(EV$6&gt;=$F20,EV$6&lt;=$H20)*(EV$6-$F20+1),$J20/2,$M20,TRUE)-_xlfn.NORM.DIST(AND(EV$6&gt;=$F20,EV$6&lt;=$H20)*(EU$6-$F20+1),$J20/2,$M20,TRUE))/(1-2*_xlfn.NORM.DIST(0,$J20/2,$M20,TRUE))*$D20+($K20="Steady Growth")*(AND(EV$6&gt;=$F20,EV$6&lt;=$H20)*((EV$6-$F20+1)/($J20*($J20+1)/2)*$D20))+($K20="custom")*CustCF!EP20</f>
        <v>0</v>
      </c>
      <c r="EW20" s="95">
        <f>($K20="Bell Curve")*(_xlfn.NORM.DIST(AND(EW$6&gt;=$F20,EW$6&lt;=$H20)*(EW$6-$F20+1),$J20/2,$M20,TRUE)-_xlfn.NORM.DIST(AND(EW$6&gt;=$F20,EW$6&lt;=$H20)*(EV$6-$F20+1),$J20/2,$M20,TRUE))/(1-2*_xlfn.NORM.DIST(0,$J20/2,$M20,TRUE))*$D20+($K20="Steady Growth")*(AND(EW$6&gt;=$F20,EW$6&lt;=$H20)*((EW$6-$F20+1)/($J20*($J20+1)/2)*$D20))+($K20="custom")*CustCF!EQ20</f>
        <v>0</v>
      </c>
      <c r="EX20" s="95">
        <f>($K20="Bell Curve")*(_xlfn.NORM.DIST(AND(EX$6&gt;=$F20,EX$6&lt;=$H20)*(EX$6-$F20+1),$J20/2,$M20,TRUE)-_xlfn.NORM.DIST(AND(EX$6&gt;=$F20,EX$6&lt;=$H20)*(EW$6-$F20+1),$J20/2,$M20,TRUE))/(1-2*_xlfn.NORM.DIST(0,$J20/2,$M20,TRUE))*$D20+($K20="Steady Growth")*(AND(EX$6&gt;=$F20,EX$6&lt;=$H20)*((EX$6-$F20+1)/($J20*($J20+1)/2)*$D20))+($K20="custom")*CustCF!ER20</f>
        <v>0</v>
      </c>
      <c r="EY20" s="95">
        <f>($K20="Bell Curve")*(_xlfn.NORM.DIST(AND(EY$6&gt;=$F20,EY$6&lt;=$H20)*(EY$6-$F20+1),$J20/2,$M20,TRUE)-_xlfn.NORM.DIST(AND(EY$6&gt;=$F20,EY$6&lt;=$H20)*(EX$6-$F20+1),$J20/2,$M20,TRUE))/(1-2*_xlfn.NORM.DIST(0,$J20/2,$M20,TRUE))*$D20+($K20="Steady Growth")*(AND(EY$6&gt;=$F20,EY$6&lt;=$H20)*((EY$6-$F20+1)/($J20*($J20+1)/2)*$D20))+($K20="custom")*CustCF!ES20</f>
        <v>0</v>
      </c>
      <c r="EZ20" s="95">
        <f>($K20="Bell Curve")*(_xlfn.NORM.DIST(AND(EZ$6&gt;=$F20,EZ$6&lt;=$H20)*(EZ$6-$F20+1),$J20/2,$M20,TRUE)-_xlfn.NORM.DIST(AND(EZ$6&gt;=$F20,EZ$6&lt;=$H20)*(EY$6-$F20+1),$J20/2,$M20,TRUE))/(1-2*_xlfn.NORM.DIST(0,$J20/2,$M20,TRUE))*$D20+($K20="Steady Growth")*(AND(EZ$6&gt;=$F20,EZ$6&lt;=$H20)*((EZ$6-$F20+1)/($J20*($J20+1)/2)*$D20))+($K20="custom")*CustCF!ET20</f>
        <v>0</v>
      </c>
      <c r="FA20" s="95">
        <f>($K20="Bell Curve")*(_xlfn.NORM.DIST(AND(FA$6&gt;=$F20,FA$6&lt;=$H20)*(FA$6-$F20+1),$J20/2,$M20,TRUE)-_xlfn.NORM.DIST(AND(FA$6&gt;=$F20,FA$6&lt;=$H20)*(EZ$6-$F20+1),$J20/2,$M20,TRUE))/(1-2*_xlfn.NORM.DIST(0,$J20/2,$M20,TRUE))*$D20+($K20="Steady Growth")*(AND(FA$6&gt;=$F20,FA$6&lt;=$H20)*((FA$6-$F20+1)/($J20*($J20+1)/2)*$D20))+($K20="custom")*CustCF!EU20</f>
        <v>0</v>
      </c>
      <c r="FB20" s="95">
        <f>($K20="Bell Curve")*(_xlfn.NORM.DIST(AND(FB$6&gt;=$F20,FB$6&lt;=$H20)*(FB$6-$F20+1),$J20/2,$M20,TRUE)-_xlfn.NORM.DIST(AND(FB$6&gt;=$F20,FB$6&lt;=$H20)*(FA$6-$F20+1),$J20/2,$M20,TRUE))/(1-2*_xlfn.NORM.DIST(0,$J20/2,$M20,TRUE))*$D20+($K20="Steady Growth")*(AND(FB$6&gt;=$F20,FB$6&lt;=$H20)*((FB$6-$F20+1)/($J20*($J20+1)/2)*$D20))+($K20="custom")*CustCF!EV20</f>
        <v>0</v>
      </c>
      <c r="FC20" s="95">
        <f>($K20="Bell Curve")*(_xlfn.NORM.DIST(AND(FC$6&gt;=$F20,FC$6&lt;=$H20)*(FC$6-$F20+1),$J20/2,$M20,TRUE)-_xlfn.NORM.DIST(AND(FC$6&gt;=$F20,FC$6&lt;=$H20)*(FB$6-$F20+1),$J20/2,$M20,TRUE))/(1-2*_xlfn.NORM.DIST(0,$J20/2,$M20,TRUE))*$D20+($K20="Steady Growth")*(AND(FC$6&gt;=$F20,FC$6&lt;=$H20)*((FC$6-$F20+1)/($J20*($J20+1)/2)*$D20))+($K20="custom")*CustCF!EW20</f>
        <v>0</v>
      </c>
      <c r="FD20" s="95">
        <f>($K20="Bell Curve")*(_xlfn.NORM.DIST(AND(FD$6&gt;=$F20,FD$6&lt;=$H20)*(FD$6-$F20+1),$J20/2,$M20,TRUE)-_xlfn.NORM.DIST(AND(FD$6&gt;=$F20,FD$6&lt;=$H20)*(FC$6-$F20+1),$J20/2,$M20,TRUE))/(1-2*_xlfn.NORM.DIST(0,$J20/2,$M20,TRUE))*$D20+($K20="Steady Growth")*(AND(FD$6&gt;=$F20,FD$6&lt;=$H20)*((FD$6-$F20+1)/($J20*($J20+1)/2)*$D20))+($K20="custom")*CustCF!EX20</f>
        <v>0</v>
      </c>
      <c r="FE20" s="95">
        <f>($K20="Bell Curve")*(_xlfn.NORM.DIST(AND(FE$6&gt;=$F20,FE$6&lt;=$H20)*(FE$6-$F20+1),$J20/2,$M20,TRUE)-_xlfn.NORM.DIST(AND(FE$6&gt;=$F20,FE$6&lt;=$H20)*(FD$6-$F20+1),$J20/2,$M20,TRUE))/(1-2*_xlfn.NORM.DIST(0,$J20/2,$M20,TRUE))*$D20+($K20="Steady Growth")*(AND(FE$6&gt;=$F20,FE$6&lt;=$H20)*((FE$6-$F20+1)/($J20*($J20+1)/2)*$D20))+($K20="custom")*CustCF!EY20</f>
        <v>0</v>
      </c>
      <c r="FF20" s="95">
        <f>($K20="Bell Curve")*(_xlfn.NORM.DIST(AND(FF$6&gt;=$F20,FF$6&lt;=$H20)*(FF$6-$F20+1),$J20/2,$M20,TRUE)-_xlfn.NORM.DIST(AND(FF$6&gt;=$F20,FF$6&lt;=$H20)*(FE$6-$F20+1),$J20/2,$M20,TRUE))/(1-2*_xlfn.NORM.DIST(0,$J20/2,$M20,TRUE))*$D20+($K20="Steady Growth")*(AND(FF$6&gt;=$F20,FF$6&lt;=$H20)*((FF$6-$F20+1)/($J20*($J20+1)/2)*$D20))+($K20="custom")*CustCF!EZ20</f>
        <v>0</v>
      </c>
      <c r="FG20" s="95">
        <f>($K20="Bell Curve")*(_xlfn.NORM.DIST(AND(FG$6&gt;=$F20,FG$6&lt;=$H20)*(FG$6-$F20+1),$J20/2,$M20,TRUE)-_xlfn.NORM.DIST(AND(FG$6&gt;=$F20,FG$6&lt;=$H20)*(FF$6-$F20+1),$J20/2,$M20,TRUE))/(1-2*_xlfn.NORM.DIST(0,$J20/2,$M20,TRUE))*$D20+($K20="Steady Growth")*(AND(FG$6&gt;=$F20,FG$6&lt;=$H20)*((FG$6-$F20+1)/($J20*($J20+1)/2)*$D20))+($K20="custom")*CustCF!FA20</f>
        <v>0</v>
      </c>
      <c r="FH20" s="95">
        <f>($K20="Bell Curve")*(_xlfn.NORM.DIST(AND(FH$6&gt;=$F20,FH$6&lt;=$H20)*(FH$6-$F20+1),$J20/2,$M20,TRUE)-_xlfn.NORM.DIST(AND(FH$6&gt;=$F20,FH$6&lt;=$H20)*(FG$6-$F20+1),$J20/2,$M20,TRUE))/(1-2*_xlfn.NORM.DIST(0,$J20/2,$M20,TRUE))*$D20+($K20="Steady Growth")*(AND(FH$6&gt;=$F20,FH$6&lt;=$H20)*((FH$6-$F20+1)/($J20*($J20+1)/2)*$D20))+($K20="custom")*CustCF!FB20</f>
        <v>0</v>
      </c>
      <c r="FI20" s="95">
        <f>($K20="Bell Curve")*(_xlfn.NORM.DIST(AND(FI$6&gt;=$F20,FI$6&lt;=$H20)*(FI$6-$F20+1),$J20/2,$M20,TRUE)-_xlfn.NORM.DIST(AND(FI$6&gt;=$F20,FI$6&lt;=$H20)*(FH$6-$F20+1),$J20/2,$M20,TRUE))/(1-2*_xlfn.NORM.DIST(0,$J20/2,$M20,TRUE))*$D20+($K20="Steady Growth")*(AND(FI$6&gt;=$F20,FI$6&lt;=$H20)*((FI$6-$F20+1)/($J20*($J20+1)/2)*$D20))+($K20="custom")*CustCF!FC20</f>
        <v>0</v>
      </c>
      <c r="FJ20" s="95">
        <f>($K20="Bell Curve")*(_xlfn.NORM.DIST(AND(FJ$6&gt;=$F20,FJ$6&lt;=$H20)*(FJ$6-$F20+1),$J20/2,$M20,TRUE)-_xlfn.NORM.DIST(AND(FJ$6&gt;=$F20,FJ$6&lt;=$H20)*(FI$6-$F20+1),$J20/2,$M20,TRUE))/(1-2*_xlfn.NORM.DIST(0,$J20/2,$M20,TRUE))*$D20+($K20="Steady Growth")*(AND(FJ$6&gt;=$F20,FJ$6&lt;=$H20)*((FJ$6-$F20+1)/($J20*($J20+1)/2)*$D20))+($K20="custom")*CustCF!FD20</f>
        <v>0</v>
      </c>
      <c r="FK20" s="95">
        <f>($K20="Bell Curve")*(_xlfn.NORM.DIST(AND(FK$6&gt;=$F20,FK$6&lt;=$H20)*(FK$6-$F20+1),$J20/2,$M20,TRUE)-_xlfn.NORM.DIST(AND(FK$6&gt;=$F20,FK$6&lt;=$H20)*(FJ$6-$F20+1),$J20/2,$M20,TRUE))/(1-2*_xlfn.NORM.DIST(0,$J20/2,$M20,TRUE))*$D20+($K20="Steady Growth")*(AND(FK$6&gt;=$F20,FK$6&lt;=$H20)*((FK$6-$F20+1)/($J20*($J20+1)/2)*$D20))+($K20="custom")*CustCF!FE20</f>
        <v>0</v>
      </c>
      <c r="FL20" s="95">
        <f>($K20="Bell Curve")*(_xlfn.NORM.DIST(AND(FL$6&gt;=$F20,FL$6&lt;=$H20)*(FL$6-$F20+1),$J20/2,$M20,TRUE)-_xlfn.NORM.DIST(AND(FL$6&gt;=$F20,FL$6&lt;=$H20)*(FK$6-$F20+1),$J20/2,$M20,TRUE))/(1-2*_xlfn.NORM.DIST(0,$J20/2,$M20,TRUE))*$D20+($K20="Steady Growth")*(AND(FL$6&gt;=$F20,FL$6&lt;=$H20)*((FL$6-$F20+1)/($J20*($J20+1)/2)*$D20))+($K20="custom")*CustCF!FF20</f>
        <v>0</v>
      </c>
      <c r="FM20" s="95">
        <f>($K20="Bell Curve")*(_xlfn.NORM.DIST(AND(FM$6&gt;=$F20,FM$6&lt;=$H20)*(FM$6-$F20+1),$J20/2,$M20,TRUE)-_xlfn.NORM.DIST(AND(FM$6&gt;=$F20,FM$6&lt;=$H20)*(FL$6-$F20+1),$J20/2,$M20,TRUE))/(1-2*_xlfn.NORM.DIST(0,$J20/2,$M20,TRUE))*$D20+($K20="Steady Growth")*(AND(FM$6&gt;=$F20,FM$6&lt;=$H20)*((FM$6-$F20+1)/($J20*($J20+1)/2)*$D20))+($K20="custom")*CustCF!FG20</f>
        <v>0</v>
      </c>
      <c r="FN20" s="95">
        <f>($K20="Bell Curve")*(_xlfn.NORM.DIST(AND(FN$6&gt;=$F20,FN$6&lt;=$H20)*(FN$6-$F20+1),$J20/2,$M20,TRUE)-_xlfn.NORM.DIST(AND(FN$6&gt;=$F20,FN$6&lt;=$H20)*(FM$6-$F20+1),$J20/2,$M20,TRUE))/(1-2*_xlfn.NORM.DIST(0,$J20/2,$M20,TRUE))*$D20+($K20="Steady Growth")*(AND(FN$6&gt;=$F20,FN$6&lt;=$H20)*((FN$6-$F20+1)/($J20*($J20+1)/2)*$D20))+($K20="custom")*CustCF!FH20</f>
        <v>0</v>
      </c>
      <c r="FO20" s="95">
        <f>($K20="Bell Curve")*(_xlfn.NORM.DIST(AND(FO$6&gt;=$F20,FO$6&lt;=$H20)*(FO$6-$F20+1),$J20/2,$M20,TRUE)-_xlfn.NORM.DIST(AND(FO$6&gt;=$F20,FO$6&lt;=$H20)*(FN$6-$F20+1),$J20/2,$M20,TRUE))/(1-2*_xlfn.NORM.DIST(0,$J20/2,$M20,TRUE))*$D20+($K20="Steady Growth")*(AND(FO$6&gt;=$F20,FO$6&lt;=$H20)*((FO$6-$F20+1)/($J20*($J20+1)/2)*$D20))+($K20="custom")*CustCF!FI20</f>
        <v>0</v>
      </c>
      <c r="FP20" s="95">
        <f>($K20="Bell Curve")*(_xlfn.NORM.DIST(AND(FP$6&gt;=$F20,FP$6&lt;=$H20)*(FP$6-$F20+1),$J20/2,$M20,TRUE)-_xlfn.NORM.DIST(AND(FP$6&gt;=$F20,FP$6&lt;=$H20)*(FO$6-$F20+1),$J20/2,$M20,TRUE))/(1-2*_xlfn.NORM.DIST(0,$J20/2,$M20,TRUE))*$D20+($K20="Steady Growth")*(AND(FP$6&gt;=$F20,FP$6&lt;=$H20)*((FP$6-$F20+1)/($J20*($J20+1)/2)*$D20))+($K20="custom")*CustCF!FJ20</f>
        <v>0</v>
      </c>
      <c r="FQ20" s="95">
        <f>($K20="Bell Curve")*(_xlfn.NORM.DIST(AND(FQ$6&gt;=$F20,FQ$6&lt;=$H20)*(FQ$6-$F20+1),$J20/2,$M20,TRUE)-_xlfn.NORM.DIST(AND(FQ$6&gt;=$F20,FQ$6&lt;=$H20)*(FP$6-$F20+1),$J20/2,$M20,TRUE))/(1-2*_xlfn.NORM.DIST(0,$J20/2,$M20,TRUE))*$D20+($K20="Steady Growth")*(AND(FQ$6&gt;=$F20,FQ$6&lt;=$H20)*((FQ$6-$F20+1)/($J20*($J20+1)/2)*$D20))+($K20="custom")*CustCF!FK20</f>
        <v>0</v>
      </c>
      <c r="FR20" s="95">
        <f>($K20="Bell Curve")*(_xlfn.NORM.DIST(AND(FR$6&gt;=$F20,FR$6&lt;=$H20)*(FR$6-$F20+1),$J20/2,$M20,TRUE)-_xlfn.NORM.DIST(AND(FR$6&gt;=$F20,FR$6&lt;=$H20)*(FQ$6-$F20+1),$J20/2,$M20,TRUE))/(1-2*_xlfn.NORM.DIST(0,$J20/2,$M20,TRUE))*$D20+($K20="Steady Growth")*(AND(FR$6&gt;=$F20,FR$6&lt;=$H20)*((FR$6-$F20+1)/($J20*($J20+1)/2)*$D20))+($K20="custom")*CustCF!FL20</f>
        <v>0</v>
      </c>
      <c r="FS20" s="95">
        <f>($K20="Bell Curve")*(_xlfn.NORM.DIST(AND(FS$6&gt;=$F20,FS$6&lt;=$H20)*(FS$6-$F20+1),$J20/2,$M20,TRUE)-_xlfn.NORM.DIST(AND(FS$6&gt;=$F20,FS$6&lt;=$H20)*(FR$6-$F20+1),$J20/2,$M20,TRUE))/(1-2*_xlfn.NORM.DIST(0,$J20/2,$M20,TRUE))*$D20+($K20="Steady Growth")*(AND(FS$6&gt;=$F20,FS$6&lt;=$H20)*((FS$6-$F20+1)/($J20*($J20+1)/2)*$D20))+($K20="custom")*CustCF!FM20</f>
        <v>0</v>
      </c>
      <c r="FT20" s="95">
        <f>($K20="Bell Curve")*(_xlfn.NORM.DIST(AND(FT$6&gt;=$F20,FT$6&lt;=$H20)*(FT$6-$F20+1),$J20/2,$M20,TRUE)-_xlfn.NORM.DIST(AND(FT$6&gt;=$F20,FT$6&lt;=$H20)*(FS$6-$F20+1),$J20/2,$M20,TRUE))/(1-2*_xlfn.NORM.DIST(0,$J20/2,$M20,TRUE))*$D20+($K20="Steady Growth")*(AND(FT$6&gt;=$F20,FT$6&lt;=$H20)*((FT$6-$F20+1)/($J20*($J20+1)/2)*$D20))+($K20="custom")*CustCF!FN20</f>
        <v>0</v>
      </c>
      <c r="FU20" s="95">
        <f>($K20="Bell Curve")*(_xlfn.NORM.DIST(AND(FU$6&gt;=$F20,FU$6&lt;=$H20)*(FU$6-$F20+1),$J20/2,$M20,TRUE)-_xlfn.NORM.DIST(AND(FU$6&gt;=$F20,FU$6&lt;=$H20)*(FT$6-$F20+1),$J20/2,$M20,TRUE))/(1-2*_xlfn.NORM.DIST(0,$J20/2,$M20,TRUE))*$D20+($K20="Steady Growth")*(AND(FU$6&gt;=$F20,FU$6&lt;=$H20)*((FU$6-$F20+1)/($J20*($J20+1)/2)*$D20))+($K20="custom")*CustCF!FO20</f>
        <v>0</v>
      </c>
      <c r="FV20" s="95">
        <f>($K20="Bell Curve")*(_xlfn.NORM.DIST(AND(FV$6&gt;=$F20,FV$6&lt;=$H20)*(FV$6-$F20+1),$J20/2,$M20,TRUE)-_xlfn.NORM.DIST(AND(FV$6&gt;=$F20,FV$6&lt;=$H20)*(FU$6-$F20+1),$J20/2,$M20,TRUE))/(1-2*_xlfn.NORM.DIST(0,$J20/2,$M20,TRUE))*$D20+($K20="Steady Growth")*(AND(FV$6&gt;=$F20,FV$6&lt;=$H20)*((FV$6-$F20+1)/($J20*($J20+1)/2)*$D20))+($K20="custom")*CustCF!FP20</f>
        <v>0</v>
      </c>
      <c r="FW20" s="95">
        <f>($K20="Bell Curve")*(_xlfn.NORM.DIST(AND(FW$6&gt;=$F20,FW$6&lt;=$H20)*(FW$6-$F20+1),$J20/2,$M20,TRUE)-_xlfn.NORM.DIST(AND(FW$6&gt;=$F20,FW$6&lt;=$H20)*(FV$6-$F20+1),$J20/2,$M20,TRUE))/(1-2*_xlfn.NORM.DIST(0,$J20/2,$M20,TRUE))*$D20+($K20="Steady Growth")*(AND(FW$6&gt;=$F20,FW$6&lt;=$H20)*((FW$6-$F20+1)/($J20*($J20+1)/2)*$D20))+($K20="custom")*CustCF!FQ20</f>
        <v>0</v>
      </c>
      <c r="FX20" s="95">
        <f>($K20="Bell Curve")*(_xlfn.NORM.DIST(AND(FX$6&gt;=$F20,FX$6&lt;=$H20)*(FX$6-$F20+1),$J20/2,$M20,TRUE)-_xlfn.NORM.DIST(AND(FX$6&gt;=$F20,FX$6&lt;=$H20)*(FW$6-$F20+1),$J20/2,$M20,TRUE))/(1-2*_xlfn.NORM.DIST(0,$J20/2,$M20,TRUE))*$D20+($K20="Steady Growth")*(AND(FX$6&gt;=$F20,FX$6&lt;=$H20)*((FX$6-$F20+1)/($J20*($J20+1)/2)*$D20))+($K20="custom")*CustCF!FR20</f>
        <v>0</v>
      </c>
      <c r="FY20" s="95">
        <f>($K20="Bell Curve")*(_xlfn.NORM.DIST(AND(FY$6&gt;=$F20,FY$6&lt;=$H20)*(FY$6-$F20+1),$J20/2,$M20,TRUE)-_xlfn.NORM.DIST(AND(FY$6&gt;=$F20,FY$6&lt;=$H20)*(FX$6-$F20+1),$J20/2,$M20,TRUE))/(1-2*_xlfn.NORM.DIST(0,$J20/2,$M20,TRUE))*$D20+($K20="Steady Growth")*(AND(FY$6&gt;=$F20,FY$6&lt;=$H20)*((FY$6-$F20+1)/($J20*($J20+1)/2)*$D20))+($K20="custom")*CustCF!FS20</f>
        <v>0</v>
      </c>
      <c r="FZ20" s="95">
        <f>($K20="Bell Curve")*(_xlfn.NORM.DIST(AND(FZ$6&gt;=$F20,FZ$6&lt;=$H20)*(FZ$6-$F20+1),$J20/2,$M20,TRUE)-_xlfn.NORM.DIST(AND(FZ$6&gt;=$F20,FZ$6&lt;=$H20)*(FY$6-$F20+1),$J20/2,$M20,TRUE))/(1-2*_xlfn.NORM.DIST(0,$J20/2,$M20,TRUE))*$D20+($K20="Steady Growth")*(AND(FZ$6&gt;=$F20,FZ$6&lt;=$H20)*((FZ$6-$F20+1)/($J20*($J20+1)/2)*$D20))+($K20="custom")*CustCF!FT20</f>
        <v>0</v>
      </c>
      <c r="GA20" s="95">
        <f>($K20="Bell Curve")*(_xlfn.NORM.DIST(AND(GA$6&gt;=$F20,GA$6&lt;=$H20)*(GA$6-$F20+1),$J20/2,$M20,TRUE)-_xlfn.NORM.DIST(AND(GA$6&gt;=$F20,GA$6&lt;=$H20)*(FZ$6-$F20+1),$J20/2,$M20,TRUE))/(1-2*_xlfn.NORM.DIST(0,$J20/2,$M20,TRUE))*$D20+($K20="Steady Growth")*(AND(GA$6&gt;=$F20,GA$6&lt;=$H20)*((GA$6-$F20+1)/($J20*($J20+1)/2)*$D20))+($K20="custom")*CustCF!FU20</f>
        <v>0</v>
      </c>
      <c r="GB20" s="95">
        <f>($K20="Bell Curve")*(_xlfn.NORM.DIST(AND(GB$6&gt;=$F20,GB$6&lt;=$H20)*(GB$6-$F20+1),$J20/2,$M20,TRUE)-_xlfn.NORM.DIST(AND(GB$6&gt;=$F20,GB$6&lt;=$H20)*(GA$6-$F20+1),$J20/2,$M20,TRUE))/(1-2*_xlfn.NORM.DIST(0,$J20/2,$M20,TRUE))*$D20+($K20="Steady Growth")*(AND(GB$6&gt;=$F20,GB$6&lt;=$H20)*((GB$6-$F20+1)/($J20*($J20+1)/2)*$D20))+($K20="custom")*CustCF!FV20</f>
        <v>0</v>
      </c>
      <c r="GC20" s="95">
        <f>($K20="Bell Curve")*(_xlfn.NORM.DIST(AND(GC$6&gt;=$F20,GC$6&lt;=$H20)*(GC$6-$F20+1),$J20/2,$M20,TRUE)-_xlfn.NORM.DIST(AND(GC$6&gt;=$F20,GC$6&lt;=$H20)*(GB$6-$F20+1),$J20/2,$M20,TRUE))/(1-2*_xlfn.NORM.DIST(0,$J20/2,$M20,TRUE))*$D20+($K20="Steady Growth")*(AND(GC$6&gt;=$F20,GC$6&lt;=$H20)*((GC$6-$F20+1)/($J20*($J20+1)/2)*$D20))+($K20="custom")*CustCF!FW20</f>
        <v>0</v>
      </c>
      <c r="GD20" s="95">
        <f>($K20="Bell Curve")*(_xlfn.NORM.DIST(AND(GD$6&gt;=$F20,GD$6&lt;=$H20)*(GD$6-$F20+1),$J20/2,$M20,TRUE)-_xlfn.NORM.DIST(AND(GD$6&gt;=$F20,GD$6&lt;=$H20)*(GC$6-$F20+1),$J20/2,$M20,TRUE))/(1-2*_xlfn.NORM.DIST(0,$J20/2,$M20,TRUE))*$D20+($K20="Steady Growth")*(AND(GD$6&gt;=$F20,GD$6&lt;=$H20)*((GD$6-$F20+1)/($J20*($J20+1)/2)*$D20))+($K20="custom")*CustCF!FX20</f>
        <v>0</v>
      </c>
      <c r="GE20" s="95">
        <f>($K20="Bell Curve")*(_xlfn.NORM.DIST(AND(GE$6&gt;=$F20,GE$6&lt;=$H20)*(GE$6-$F20+1),$J20/2,$M20,TRUE)-_xlfn.NORM.DIST(AND(GE$6&gt;=$F20,GE$6&lt;=$H20)*(GD$6-$F20+1),$J20/2,$M20,TRUE))/(1-2*_xlfn.NORM.DIST(0,$J20/2,$M20,TRUE))*$D20+($K20="Steady Growth")*(AND(GE$6&gt;=$F20,GE$6&lt;=$H20)*((GE$6-$F20+1)/($J20*($J20+1)/2)*$D20))+($K20="custom")*CustCF!FY20</f>
        <v>0</v>
      </c>
      <c r="GF20" s="95">
        <f>($K20="Bell Curve")*(_xlfn.NORM.DIST(AND(GF$6&gt;=$F20,GF$6&lt;=$H20)*(GF$6-$F20+1),$J20/2,$M20,TRUE)-_xlfn.NORM.DIST(AND(GF$6&gt;=$F20,GF$6&lt;=$H20)*(GE$6-$F20+1),$J20/2,$M20,TRUE))/(1-2*_xlfn.NORM.DIST(0,$J20/2,$M20,TRUE))*$D20+($K20="Steady Growth")*(AND(GF$6&gt;=$F20,GF$6&lt;=$H20)*((GF$6-$F20+1)/($J20*($J20+1)/2)*$D20))+($K20="custom")*CustCF!FZ20</f>
        <v>0</v>
      </c>
      <c r="GG20" s="95">
        <f>($K20="Bell Curve")*(_xlfn.NORM.DIST(AND(GG$6&gt;=$F20,GG$6&lt;=$H20)*(GG$6-$F20+1),$J20/2,$M20,TRUE)-_xlfn.NORM.DIST(AND(GG$6&gt;=$F20,GG$6&lt;=$H20)*(GF$6-$F20+1),$J20/2,$M20,TRUE))/(1-2*_xlfn.NORM.DIST(0,$J20/2,$M20,TRUE))*$D20+($K20="Steady Growth")*(AND(GG$6&gt;=$F20,GG$6&lt;=$H20)*((GG$6-$F20+1)/($J20*($J20+1)/2)*$D20))+($K20="custom")*CustCF!GA20</f>
        <v>0</v>
      </c>
      <c r="GH20" s="95">
        <f>($K20="Bell Curve")*(_xlfn.NORM.DIST(AND(GH$6&gt;=$F20,GH$6&lt;=$H20)*(GH$6-$F20+1),$J20/2,$M20,TRUE)-_xlfn.NORM.DIST(AND(GH$6&gt;=$F20,GH$6&lt;=$H20)*(GG$6-$F20+1),$J20/2,$M20,TRUE))/(1-2*_xlfn.NORM.DIST(0,$J20/2,$M20,TRUE))*$D20+($K20="Steady Growth")*(AND(GH$6&gt;=$F20,GH$6&lt;=$H20)*((GH$6-$F20+1)/($J20*($J20+1)/2)*$D20))+($K20="custom")*CustCF!GB20</f>
        <v>0</v>
      </c>
      <c r="GI20" s="95">
        <f>($K20="Bell Curve")*(_xlfn.NORM.DIST(AND(GI$6&gt;=$F20,GI$6&lt;=$H20)*(GI$6-$F20+1),$J20/2,$M20,TRUE)-_xlfn.NORM.DIST(AND(GI$6&gt;=$F20,GI$6&lt;=$H20)*(GH$6-$F20+1),$J20/2,$M20,TRUE))/(1-2*_xlfn.NORM.DIST(0,$J20/2,$M20,TRUE))*$D20+($K20="Steady Growth")*(AND(GI$6&gt;=$F20,GI$6&lt;=$H20)*((GI$6-$F20+1)/($J20*($J20+1)/2)*$D20))+($K20="custom")*CustCF!GC20</f>
        <v>0</v>
      </c>
      <c r="GJ20" s="95">
        <f>($K20="Bell Curve")*(_xlfn.NORM.DIST(AND(GJ$6&gt;=$F20,GJ$6&lt;=$H20)*(GJ$6-$F20+1),$J20/2,$M20,TRUE)-_xlfn.NORM.DIST(AND(GJ$6&gt;=$F20,GJ$6&lt;=$H20)*(GI$6-$F20+1),$J20/2,$M20,TRUE))/(1-2*_xlfn.NORM.DIST(0,$J20/2,$M20,TRUE))*$D20+($K20="Steady Growth")*(AND(GJ$6&gt;=$F20,GJ$6&lt;=$H20)*((GJ$6-$F20+1)/($J20*($J20+1)/2)*$D20))+($K20="custom")*CustCF!GD20</f>
        <v>0</v>
      </c>
      <c r="GK20" s="95">
        <f>($K20="Bell Curve")*(_xlfn.NORM.DIST(AND(GK$6&gt;=$F20,GK$6&lt;=$H20)*(GK$6-$F20+1),$J20/2,$M20,TRUE)-_xlfn.NORM.DIST(AND(GK$6&gt;=$F20,GK$6&lt;=$H20)*(GJ$6-$F20+1),$J20/2,$M20,TRUE))/(1-2*_xlfn.NORM.DIST(0,$J20/2,$M20,TRUE))*$D20+($K20="Steady Growth")*(AND(GK$6&gt;=$F20,GK$6&lt;=$H20)*((GK$6-$F20+1)/($J20*($J20+1)/2)*$D20))+($K20="custom")*CustCF!GE20</f>
        <v>0</v>
      </c>
      <c r="GL20" s="95">
        <f>($K20="Bell Curve")*(_xlfn.NORM.DIST(AND(GL$6&gt;=$F20,GL$6&lt;=$H20)*(GL$6-$F20+1),$J20/2,$M20,TRUE)-_xlfn.NORM.DIST(AND(GL$6&gt;=$F20,GL$6&lt;=$H20)*(GK$6-$F20+1),$J20/2,$M20,TRUE))/(1-2*_xlfn.NORM.DIST(0,$J20/2,$M20,TRUE))*$D20+($K20="Steady Growth")*(AND(GL$6&gt;=$F20,GL$6&lt;=$H20)*((GL$6-$F20+1)/($J20*($J20+1)/2)*$D20))+($K20="custom")*CustCF!GF20</f>
        <v>0</v>
      </c>
      <c r="GM20" s="95">
        <f>($K20="Bell Curve")*(_xlfn.NORM.DIST(AND(GM$6&gt;=$F20,GM$6&lt;=$H20)*(GM$6-$F20+1),$J20/2,$M20,TRUE)-_xlfn.NORM.DIST(AND(GM$6&gt;=$F20,GM$6&lt;=$H20)*(GL$6-$F20+1),$J20/2,$M20,TRUE))/(1-2*_xlfn.NORM.DIST(0,$J20/2,$M20,TRUE))*$D20+($K20="Steady Growth")*(AND(GM$6&gt;=$F20,GM$6&lt;=$H20)*((GM$6-$F20+1)/($J20*($J20+1)/2)*$D20))+($K20="custom")*CustCF!GG20</f>
        <v>0</v>
      </c>
      <c r="GN20" s="268">
        <f>($K20="Bell Curve")*(_xlfn.NORM.DIST(AND(GN$6&gt;=$F20,GN$6&lt;=$H20)*(GN$6-$F20+1),$J20/2,$M20,TRUE)-_xlfn.NORM.DIST(AND(GN$6&gt;=$F20,GN$6&lt;=$H20)*(GM$6-$F20+1),$J20/2,$M20,TRUE))/(1-2*_xlfn.NORM.DIST(0,$J20/2,$M20,TRUE))*$D20+($K20="Steady Growth")*(AND(GN$6&gt;=$F20,GN$6&lt;=$H20)*((GN$6-$F20+1)/($J20*($J20+1)/2)*$D20))+($K20="custom")*CustCF!GH20</f>
        <v>0</v>
      </c>
      <c r="GO20" s="1"/>
      <c r="GP20" s="67"/>
    </row>
    <row r="21" spans="1:198" customFormat="1" hidden="1" outlineLevel="1" x14ac:dyDescent="0.75">
      <c r="A21" s="1"/>
      <c r="B21" s="1"/>
      <c r="C21" s="262">
        <f>Budget!P23</f>
        <v>0</v>
      </c>
      <c r="D21" s="19">
        <f>Budget!Q23</f>
        <v>0</v>
      </c>
      <c r="E21" s="19" t="str">
        <f t="shared" si="23"/>
        <v/>
      </c>
      <c r="F21" s="263">
        <v>0</v>
      </c>
      <c r="G21" s="257">
        <f>IF(L21="custom",CustCF!F21,INDEX($P$8:$GN$8,MATCH(F21,$P$6:$GN$6,0)))</f>
        <v>46053</v>
      </c>
      <c r="H21" s="263">
        <v>0</v>
      </c>
      <c r="I21" s="257">
        <f>IF(L21="custom",CustCF!G21,INDEX($P$8:$GN$8,MATCH(H21,$P$6:$GN$6,0)))</f>
        <v>46053</v>
      </c>
      <c r="J21" s="260">
        <f t="shared" si="24"/>
        <v>1</v>
      </c>
      <c r="K21" s="265" t="s">
        <v>116</v>
      </c>
      <c r="L21" s="266" t="s">
        <v>141</v>
      </c>
      <c r="M21" s="267">
        <f t="shared" si="25"/>
        <v>9</v>
      </c>
      <c r="N21" s="18">
        <f t="shared" si="15"/>
        <v>0</v>
      </c>
      <c r="O21" s="1372">
        <f t="shared" si="16"/>
        <v>0</v>
      </c>
      <c r="P21" s="95">
        <f>($K21="Bell Curve")*(_xlfn.NORM.DIST(AND(P$6&gt;=$F21,P$6&lt;=$H21)*(P$6-$F21+1),$J21/2,$M21,TRUE)-_xlfn.NORM.DIST(AND(P$6&gt;=$F21,P$6&lt;=$H21)*(O$6-$F21+1),$J21/2,$M21,TRUE))/(1-2*_xlfn.NORM.DIST(0,$J21/2,$M21,TRUE))*$D21+($K21="Steady Growth")*(AND(P$6&gt;=$F21,P$6&lt;=$H21)*((P$6-$F21+1)/($J21*($J21+1)/2)*$D21))+($K21="custom")*CustCF!J21</f>
        <v>0</v>
      </c>
      <c r="Q21" s="95">
        <f>($K21="Bell Curve")*(_xlfn.NORM.DIST(AND(Q$6&gt;=$F21,Q$6&lt;=$H21)*(Q$6-$F21+1),$J21/2,$M21,TRUE)-_xlfn.NORM.DIST(AND(Q$6&gt;=$F21,Q$6&lt;=$H21)*(P$6-$F21+1),$J21/2,$M21,TRUE))/(1-2*_xlfn.NORM.DIST(0,$J21/2,$M21,TRUE))*$D21+($K21="Steady Growth")*(AND(Q$6&gt;=$F21,Q$6&lt;=$H21)*((Q$6-$F21+1)/($J21*($J21+1)/2)*$D21))+($K21="custom")*CustCF!K21</f>
        <v>0</v>
      </c>
      <c r="R21" s="95">
        <f>($K21="Bell Curve")*(_xlfn.NORM.DIST(AND(R$6&gt;=$F21,R$6&lt;=$H21)*(R$6-$F21+1),$J21/2,$M21,TRUE)-_xlfn.NORM.DIST(AND(R$6&gt;=$F21,R$6&lt;=$H21)*(Q$6-$F21+1),$J21/2,$M21,TRUE))/(1-2*_xlfn.NORM.DIST(0,$J21/2,$M21,TRUE))*$D21+($K21="Steady Growth")*(AND(R$6&gt;=$F21,R$6&lt;=$H21)*((R$6-$F21+1)/($J21*($J21+1)/2)*$D21))+($K21="custom")*CustCF!L21</f>
        <v>0</v>
      </c>
      <c r="S21" s="95">
        <f>($K21="Bell Curve")*(_xlfn.NORM.DIST(AND(S$6&gt;=$F21,S$6&lt;=$H21)*(S$6-$F21+1),$J21/2,$M21,TRUE)-_xlfn.NORM.DIST(AND(S$6&gt;=$F21,S$6&lt;=$H21)*(R$6-$F21+1),$J21/2,$M21,TRUE))/(1-2*_xlfn.NORM.DIST(0,$J21/2,$M21,TRUE))*$D21+($K21="Steady Growth")*(AND(S$6&gt;=$F21,S$6&lt;=$H21)*((S$6-$F21+1)/($J21*($J21+1)/2)*$D21))+($K21="custom")*CustCF!M21</f>
        <v>0</v>
      </c>
      <c r="T21" s="95">
        <f>($K21="Bell Curve")*(_xlfn.NORM.DIST(AND(T$6&gt;=$F21,T$6&lt;=$H21)*(T$6-$F21+1),$J21/2,$M21,TRUE)-_xlfn.NORM.DIST(AND(T$6&gt;=$F21,T$6&lt;=$H21)*(S$6-$F21+1),$J21/2,$M21,TRUE))/(1-2*_xlfn.NORM.DIST(0,$J21/2,$M21,TRUE))*$D21+($K21="Steady Growth")*(AND(T$6&gt;=$F21,T$6&lt;=$H21)*((T$6-$F21+1)/($J21*($J21+1)/2)*$D21))+($K21="custom")*CustCF!N21</f>
        <v>0</v>
      </c>
      <c r="U21" s="95">
        <f>($K21="Bell Curve")*(_xlfn.NORM.DIST(AND(U$6&gt;=$F21,U$6&lt;=$H21)*(U$6-$F21+1),$J21/2,$M21,TRUE)-_xlfn.NORM.DIST(AND(U$6&gt;=$F21,U$6&lt;=$H21)*(T$6-$F21+1),$J21/2,$M21,TRUE))/(1-2*_xlfn.NORM.DIST(0,$J21/2,$M21,TRUE))*$D21+($K21="Steady Growth")*(AND(U$6&gt;=$F21,U$6&lt;=$H21)*((U$6-$F21+1)/($J21*($J21+1)/2)*$D21))+($K21="custom")*CustCF!O21</f>
        <v>0</v>
      </c>
      <c r="V21" s="95">
        <f>($K21="Bell Curve")*(_xlfn.NORM.DIST(AND(V$6&gt;=$F21,V$6&lt;=$H21)*(V$6-$F21+1),$J21/2,$M21,TRUE)-_xlfn.NORM.DIST(AND(V$6&gt;=$F21,V$6&lt;=$H21)*(U$6-$F21+1),$J21/2,$M21,TRUE))/(1-2*_xlfn.NORM.DIST(0,$J21/2,$M21,TRUE))*$D21+($K21="Steady Growth")*(AND(V$6&gt;=$F21,V$6&lt;=$H21)*((V$6-$F21+1)/($J21*($J21+1)/2)*$D21))+($K21="custom")*CustCF!P21</f>
        <v>0</v>
      </c>
      <c r="W21" s="95">
        <f>($K21="Bell Curve")*(_xlfn.NORM.DIST(AND(W$6&gt;=$F21,W$6&lt;=$H21)*(W$6-$F21+1),$J21/2,$M21,TRUE)-_xlfn.NORM.DIST(AND(W$6&gt;=$F21,W$6&lt;=$H21)*(V$6-$F21+1),$J21/2,$M21,TRUE))/(1-2*_xlfn.NORM.DIST(0,$J21/2,$M21,TRUE))*$D21+($K21="Steady Growth")*(AND(W$6&gt;=$F21,W$6&lt;=$H21)*((W$6-$F21+1)/($J21*($J21+1)/2)*$D21))+($K21="custom")*CustCF!Q21</f>
        <v>0</v>
      </c>
      <c r="X21" s="95">
        <f>($K21="Bell Curve")*(_xlfn.NORM.DIST(AND(X$6&gt;=$F21,X$6&lt;=$H21)*(X$6-$F21+1),$J21/2,$M21,TRUE)-_xlfn.NORM.DIST(AND(X$6&gt;=$F21,X$6&lt;=$H21)*(W$6-$F21+1),$J21/2,$M21,TRUE))/(1-2*_xlfn.NORM.DIST(0,$J21/2,$M21,TRUE))*$D21+($K21="Steady Growth")*(AND(X$6&gt;=$F21,X$6&lt;=$H21)*((X$6-$F21+1)/($J21*($J21+1)/2)*$D21))+($K21="custom")*CustCF!R21</f>
        <v>0</v>
      </c>
      <c r="Y21" s="95">
        <f>($K21="Bell Curve")*(_xlfn.NORM.DIST(AND(Y$6&gt;=$F21,Y$6&lt;=$H21)*(Y$6-$F21+1),$J21/2,$M21,TRUE)-_xlfn.NORM.DIST(AND(Y$6&gt;=$F21,Y$6&lt;=$H21)*(X$6-$F21+1),$J21/2,$M21,TRUE))/(1-2*_xlfn.NORM.DIST(0,$J21/2,$M21,TRUE))*$D21+($K21="Steady Growth")*(AND(Y$6&gt;=$F21,Y$6&lt;=$H21)*((Y$6-$F21+1)/($J21*($J21+1)/2)*$D21))+($K21="custom")*CustCF!S21</f>
        <v>0</v>
      </c>
      <c r="Z21" s="95">
        <f>($K21="Bell Curve")*(_xlfn.NORM.DIST(AND(Z$6&gt;=$F21,Z$6&lt;=$H21)*(Z$6-$F21+1),$J21/2,$M21,TRUE)-_xlfn.NORM.DIST(AND(Z$6&gt;=$F21,Z$6&lt;=$H21)*(Y$6-$F21+1),$J21/2,$M21,TRUE))/(1-2*_xlfn.NORM.DIST(0,$J21/2,$M21,TRUE))*$D21+($K21="Steady Growth")*(AND(Z$6&gt;=$F21,Z$6&lt;=$H21)*((Z$6-$F21+1)/($J21*($J21+1)/2)*$D21))+($K21="custom")*CustCF!T21</f>
        <v>0</v>
      </c>
      <c r="AA21" s="95">
        <f>($K21="Bell Curve")*(_xlfn.NORM.DIST(AND(AA$6&gt;=$F21,AA$6&lt;=$H21)*(AA$6-$F21+1),$J21/2,$M21,TRUE)-_xlfn.NORM.DIST(AND(AA$6&gt;=$F21,AA$6&lt;=$H21)*(Z$6-$F21+1),$J21/2,$M21,TRUE))/(1-2*_xlfn.NORM.DIST(0,$J21/2,$M21,TRUE))*$D21+($K21="Steady Growth")*(AND(AA$6&gt;=$F21,AA$6&lt;=$H21)*((AA$6-$F21+1)/($J21*($J21+1)/2)*$D21))+($K21="custom")*CustCF!U21</f>
        <v>0</v>
      </c>
      <c r="AB21" s="95">
        <f>($K21="Bell Curve")*(_xlfn.NORM.DIST(AND(AB$6&gt;=$F21,AB$6&lt;=$H21)*(AB$6-$F21+1),$J21/2,$M21,TRUE)-_xlfn.NORM.DIST(AND(AB$6&gt;=$F21,AB$6&lt;=$H21)*(AA$6-$F21+1),$J21/2,$M21,TRUE))/(1-2*_xlfn.NORM.DIST(0,$J21/2,$M21,TRUE))*$D21+($K21="Steady Growth")*(AND(AB$6&gt;=$F21,AB$6&lt;=$H21)*((AB$6-$F21+1)/($J21*($J21+1)/2)*$D21))+($K21="custom")*CustCF!V21</f>
        <v>0</v>
      </c>
      <c r="AC21" s="95">
        <f>($K21="Bell Curve")*(_xlfn.NORM.DIST(AND(AC$6&gt;=$F21,AC$6&lt;=$H21)*(AC$6-$F21+1),$J21/2,$M21,TRUE)-_xlfn.NORM.DIST(AND(AC$6&gt;=$F21,AC$6&lt;=$H21)*(AB$6-$F21+1),$J21/2,$M21,TRUE))/(1-2*_xlfn.NORM.DIST(0,$J21/2,$M21,TRUE))*$D21+($K21="Steady Growth")*(AND(AC$6&gt;=$F21,AC$6&lt;=$H21)*((AC$6-$F21+1)/($J21*($J21+1)/2)*$D21))+($K21="custom")*CustCF!W21</f>
        <v>0</v>
      </c>
      <c r="AD21" s="95">
        <f>($K21="Bell Curve")*(_xlfn.NORM.DIST(AND(AD$6&gt;=$F21,AD$6&lt;=$H21)*(AD$6-$F21+1),$J21/2,$M21,TRUE)-_xlfn.NORM.DIST(AND(AD$6&gt;=$F21,AD$6&lt;=$H21)*(AC$6-$F21+1),$J21/2,$M21,TRUE))/(1-2*_xlfn.NORM.DIST(0,$J21/2,$M21,TRUE))*$D21+($K21="Steady Growth")*(AND(AD$6&gt;=$F21,AD$6&lt;=$H21)*((AD$6-$F21+1)/($J21*($J21+1)/2)*$D21))+($K21="custom")*CustCF!X21</f>
        <v>0</v>
      </c>
      <c r="AE21" s="95">
        <f>($K21="Bell Curve")*(_xlfn.NORM.DIST(AND(AE$6&gt;=$F21,AE$6&lt;=$H21)*(AE$6-$F21+1),$J21/2,$M21,TRUE)-_xlfn.NORM.DIST(AND(AE$6&gt;=$F21,AE$6&lt;=$H21)*(AD$6-$F21+1),$J21/2,$M21,TRUE))/(1-2*_xlfn.NORM.DIST(0,$J21/2,$M21,TRUE))*$D21+($K21="Steady Growth")*(AND(AE$6&gt;=$F21,AE$6&lt;=$H21)*((AE$6-$F21+1)/($J21*($J21+1)/2)*$D21))+($K21="custom")*CustCF!Y21</f>
        <v>0</v>
      </c>
      <c r="AF21" s="95">
        <f>($K21="Bell Curve")*(_xlfn.NORM.DIST(AND(AF$6&gt;=$F21,AF$6&lt;=$H21)*(AF$6-$F21+1),$J21/2,$M21,TRUE)-_xlfn.NORM.DIST(AND(AF$6&gt;=$F21,AF$6&lt;=$H21)*(AE$6-$F21+1),$J21/2,$M21,TRUE))/(1-2*_xlfn.NORM.DIST(0,$J21/2,$M21,TRUE))*$D21+($K21="Steady Growth")*(AND(AF$6&gt;=$F21,AF$6&lt;=$H21)*((AF$6-$F21+1)/($J21*($J21+1)/2)*$D21))+($K21="custom")*CustCF!Z21</f>
        <v>0</v>
      </c>
      <c r="AG21" s="95">
        <f>($K21="Bell Curve")*(_xlfn.NORM.DIST(AND(AG$6&gt;=$F21,AG$6&lt;=$H21)*(AG$6-$F21+1),$J21/2,$M21,TRUE)-_xlfn.NORM.DIST(AND(AG$6&gt;=$F21,AG$6&lt;=$H21)*(AF$6-$F21+1),$J21/2,$M21,TRUE))/(1-2*_xlfn.NORM.DIST(0,$J21/2,$M21,TRUE))*$D21+($K21="Steady Growth")*(AND(AG$6&gt;=$F21,AG$6&lt;=$H21)*((AG$6-$F21+1)/($J21*($J21+1)/2)*$D21))+($K21="custom")*CustCF!AA21</f>
        <v>0</v>
      </c>
      <c r="AH21" s="95">
        <f>($K21="Bell Curve")*(_xlfn.NORM.DIST(AND(AH$6&gt;=$F21,AH$6&lt;=$H21)*(AH$6-$F21+1),$J21/2,$M21,TRUE)-_xlfn.NORM.DIST(AND(AH$6&gt;=$F21,AH$6&lt;=$H21)*(AG$6-$F21+1),$J21/2,$M21,TRUE))/(1-2*_xlfn.NORM.DIST(0,$J21/2,$M21,TRUE))*$D21+($K21="Steady Growth")*(AND(AH$6&gt;=$F21,AH$6&lt;=$H21)*((AH$6-$F21+1)/($J21*($J21+1)/2)*$D21))+($K21="custom")*CustCF!AB21</f>
        <v>0</v>
      </c>
      <c r="AI21" s="95">
        <f>($K21="Bell Curve")*(_xlfn.NORM.DIST(AND(AI$6&gt;=$F21,AI$6&lt;=$H21)*(AI$6-$F21+1),$J21/2,$M21,TRUE)-_xlfn.NORM.DIST(AND(AI$6&gt;=$F21,AI$6&lt;=$H21)*(AH$6-$F21+1),$J21/2,$M21,TRUE))/(1-2*_xlfn.NORM.DIST(0,$J21/2,$M21,TRUE))*$D21+($K21="Steady Growth")*(AND(AI$6&gt;=$F21,AI$6&lt;=$H21)*((AI$6-$F21+1)/($J21*($J21+1)/2)*$D21))+($K21="custom")*CustCF!AC21</f>
        <v>0</v>
      </c>
      <c r="AJ21" s="95">
        <f>($K21="Bell Curve")*(_xlfn.NORM.DIST(AND(AJ$6&gt;=$F21,AJ$6&lt;=$H21)*(AJ$6-$F21+1),$J21/2,$M21,TRUE)-_xlfn.NORM.DIST(AND(AJ$6&gt;=$F21,AJ$6&lt;=$H21)*(AI$6-$F21+1),$J21/2,$M21,TRUE))/(1-2*_xlfn.NORM.DIST(0,$J21/2,$M21,TRUE))*$D21+($K21="Steady Growth")*(AND(AJ$6&gt;=$F21,AJ$6&lt;=$H21)*((AJ$6-$F21+1)/($J21*($J21+1)/2)*$D21))+($K21="custom")*CustCF!AD21</f>
        <v>0</v>
      </c>
      <c r="AK21" s="95">
        <f>($K21="Bell Curve")*(_xlfn.NORM.DIST(AND(AK$6&gt;=$F21,AK$6&lt;=$H21)*(AK$6-$F21+1),$J21/2,$M21,TRUE)-_xlfn.NORM.DIST(AND(AK$6&gt;=$F21,AK$6&lt;=$H21)*(AJ$6-$F21+1),$J21/2,$M21,TRUE))/(1-2*_xlfn.NORM.DIST(0,$J21/2,$M21,TRUE))*$D21+($K21="Steady Growth")*(AND(AK$6&gt;=$F21,AK$6&lt;=$H21)*((AK$6-$F21+1)/($J21*($J21+1)/2)*$D21))+($K21="custom")*CustCF!AE21</f>
        <v>0</v>
      </c>
      <c r="AL21" s="95">
        <f>($K21="Bell Curve")*(_xlfn.NORM.DIST(AND(AL$6&gt;=$F21,AL$6&lt;=$H21)*(AL$6-$F21+1),$J21/2,$M21,TRUE)-_xlfn.NORM.DIST(AND(AL$6&gt;=$F21,AL$6&lt;=$H21)*(AK$6-$F21+1),$J21/2,$M21,TRUE))/(1-2*_xlfn.NORM.DIST(0,$J21/2,$M21,TRUE))*$D21+($K21="Steady Growth")*(AND(AL$6&gt;=$F21,AL$6&lt;=$H21)*((AL$6-$F21+1)/($J21*($J21+1)/2)*$D21))+($K21="custom")*CustCF!AF21</f>
        <v>0</v>
      </c>
      <c r="AM21" s="95">
        <f>($K21="Bell Curve")*(_xlfn.NORM.DIST(AND(AM$6&gt;=$F21,AM$6&lt;=$H21)*(AM$6-$F21+1),$J21/2,$M21,TRUE)-_xlfn.NORM.DIST(AND(AM$6&gt;=$F21,AM$6&lt;=$H21)*(AL$6-$F21+1),$J21/2,$M21,TRUE))/(1-2*_xlfn.NORM.DIST(0,$J21/2,$M21,TRUE))*$D21+($K21="Steady Growth")*(AND(AM$6&gt;=$F21,AM$6&lt;=$H21)*((AM$6-$F21+1)/($J21*($J21+1)/2)*$D21))+($K21="custom")*CustCF!AG21</f>
        <v>0</v>
      </c>
      <c r="AN21" s="95">
        <f>($K21="Bell Curve")*(_xlfn.NORM.DIST(AND(AN$6&gt;=$F21,AN$6&lt;=$H21)*(AN$6-$F21+1),$J21/2,$M21,TRUE)-_xlfn.NORM.DIST(AND(AN$6&gt;=$F21,AN$6&lt;=$H21)*(AM$6-$F21+1),$J21/2,$M21,TRUE))/(1-2*_xlfn.NORM.DIST(0,$J21/2,$M21,TRUE))*$D21+($K21="Steady Growth")*(AND(AN$6&gt;=$F21,AN$6&lt;=$H21)*((AN$6-$F21+1)/($J21*($J21+1)/2)*$D21))+($K21="custom")*CustCF!AH21</f>
        <v>0</v>
      </c>
      <c r="AO21" s="95">
        <f>($K21="Bell Curve")*(_xlfn.NORM.DIST(AND(AO$6&gt;=$F21,AO$6&lt;=$H21)*(AO$6-$F21+1),$J21/2,$M21,TRUE)-_xlfn.NORM.DIST(AND(AO$6&gt;=$F21,AO$6&lt;=$H21)*(AN$6-$F21+1),$J21/2,$M21,TRUE))/(1-2*_xlfn.NORM.DIST(0,$J21/2,$M21,TRUE))*$D21+($K21="Steady Growth")*(AND(AO$6&gt;=$F21,AO$6&lt;=$H21)*((AO$6-$F21+1)/($J21*($J21+1)/2)*$D21))+($K21="custom")*CustCF!AI21</f>
        <v>0</v>
      </c>
      <c r="AP21" s="95">
        <f>($K21="Bell Curve")*(_xlfn.NORM.DIST(AND(AP$6&gt;=$F21,AP$6&lt;=$H21)*(AP$6-$F21+1),$J21/2,$M21,TRUE)-_xlfn.NORM.DIST(AND(AP$6&gt;=$F21,AP$6&lt;=$H21)*(AO$6-$F21+1),$J21/2,$M21,TRUE))/(1-2*_xlfn.NORM.DIST(0,$J21/2,$M21,TRUE))*$D21+($K21="Steady Growth")*(AND(AP$6&gt;=$F21,AP$6&lt;=$H21)*((AP$6-$F21+1)/($J21*($J21+1)/2)*$D21))+($K21="custom")*CustCF!AJ21</f>
        <v>0</v>
      </c>
      <c r="AQ21" s="95">
        <f>($K21="Bell Curve")*(_xlfn.NORM.DIST(AND(AQ$6&gt;=$F21,AQ$6&lt;=$H21)*(AQ$6-$F21+1),$J21/2,$M21,TRUE)-_xlfn.NORM.DIST(AND(AQ$6&gt;=$F21,AQ$6&lt;=$H21)*(AP$6-$F21+1),$J21/2,$M21,TRUE))/(1-2*_xlfn.NORM.DIST(0,$J21/2,$M21,TRUE))*$D21+($K21="Steady Growth")*(AND(AQ$6&gt;=$F21,AQ$6&lt;=$H21)*((AQ$6-$F21+1)/($J21*($J21+1)/2)*$D21))+($K21="custom")*CustCF!AK21</f>
        <v>0</v>
      </c>
      <c r="AR21" s="95">
        <f>($K21="Bell Curve")*(_xlfn.NORM.DIST(AND(AR$6&gt;=$F21,AR$6&lt;=$H21)*(AR$6-$F21+1),$J21/2,$M21,TRUE)-_xlfn.NORM.DIST(AND(AR$6&gt;=$F21,AR$6&lt;=$H21)*(AQ$6-$F21+1),$J21/2,$M21,TRUE))/(1-2*_xlfn.NORM.DIST(0,$J21/2,$M21,TRUE))*$D21+($K21="Steady Growth")*(AND(AR$6&gt;=$F21,AR$6&lt;=$H21)*((AR$6-$F21+1)/($J21*($J21+1)/2)*$D21))+($K21="custom")*CustCF!AL21</f>
        <v>0</v>
      </c>
      <c r="AS21" s="95">
        <f>($K21="Bell Curve")*(_xlfn.NORM.DIST(AND(AS$6&gt;=$F21,AS$6&lt;=$H21)*(AS$6-$F21+1),$J21/2,$M21,TRUE)-_xlfn.NORM.DIST(AND(AS$6&gt;=$F21,AS$6&lt;=$H21)*(AR$6-$F21+1),$J21/2,$M21,TRUE))/(1-2*_xlfn.NORM.DIST(0,$J21/2,$M21,TRUE))*$D21+($K21="Steady Growth")*(AND(AS$6&gt;=$F21,AS$6&lt;=$H21)*((AS$6-$F21+1)/($J21*($J21+1)/2)*$D21))+($K21="custom")*CustCF!AM21</f>
        <v>0</v>
      </c>
      <c r="AT21" s="95">
        <f>($K21="Bell Curve")*(_xlfn.NORM.DIST(AND(AT$6&gt;=$F21,AT$6&lt;=$H21)*(AT$6-$F21+1),$J21/2,$M21,TRUE)-_xlfn.NORM.DIST(AND(AT$6&gt;=$F21,AT$6&lt;=$H21)*(AS$6-$F21+1),$J21/2,$M21,TRUE))/(1-2*_xlfn.NORM.DIST(0,$J21/2,$M21,TRUE))*$D21+($K21="Steady Growth")*(AND(AT$6&gt;=$F21,AT$6&lt;=$H21)*((AT$6-$F21+1)/($J21*($J21+1)/2)*$D21))+($K21="custom")*CustCF!AN21</f>
        <v>0</v>
      </c>
      <c r="AU21" s="95">
        <f>($K21="Bell Curve")*(_xlfn.NORM.DIST(AND(AU$6&gt;=$F21,AU$6&lt;=$H21)*(AU$6-$F21+1),$J21/2,$M21,TRUE)-_xlfn.NORM.DIST(AND(AU$6&gt;=$F21,AU$6&lt;=$H21)*(AT$6-$F21+1),$J21/2,$M21,TRUE))/(1-2*_xlfn.NORM.DIST(0,$J21/2,$M21,TRUE))*$D21+($K21="Steady Growth")*(AND(AU$6&gt;=$F21,AU$6&lt;=$H21)*((AU$6-$F21+1)/($J21*($J21+1)/2)*$D21))+($K21="custom")*CustCF!AO21</f>
        <v>0</v>
      </c>
      <c r="AV21" s="95">
        <f>($K21="Bell Curve")*(_xlfn.NORM.DIST(AND(AV$6&gt;=$F21,AV$6&lt;=$H21)*(AV$6-$F21+1),$J21/2,$M21,TRUE)-_xlfn.NORM.DIST(AND(AV$6&gt;=$F21,AV$6&lt;=$H21)*(AU$6-$F21+1),$J21/2,$M21,TRUE))/(1-2*_xlfn.NORM.DIST(0,$J21/2,$M21,TRUE))*$D21+($K21="Steady Growth")*(AND(AV$6&gt;=$F21,AV$6&lt;=$H21)*((AV$6-$F21+1)/($J21*($J21+1)/2)*$D21))+($K21="custom")*CustCF!AP21</f>
        <v>0</v>
      </c>
      <c r="AW21" s="95">
        <f>($K21="Bell Curve")*(_xlfn.NORM.DIST(AND(AW$6&gt;=$F21,AW$6&lt;=$H21)*(AW$6-$F21+1),$J21/2,$M21,TRUE)-_xlfn.NORM.DIST(AND(AW$6&gt;=$F21,AW$6&lt;=$H21)*(AV$6-$F21+1),$J21/2,$M21,TRUE))/(1-2*_xlfn.NORM.DIST(0,$J21/2,$M21,TRUE))*$D21+($K21="Steady Growth")*(AND(AW$6&gt;=$F21,AW$6&lt;=$H21)*((AW$6-$F21+1)/($J21*($J21+1)/2)*$D21))+($K21="custom")*CustCF!AQ21</f>
        <v>0</v>
      </c>
      <c r="AX21" s="95">
        <f>($K21="Bell Curve")*(_xlfn.NORM.DIST(AND(AX$6&gt;=$F21,AX$6&lt;=$H21)*(AX$6-$F21+1),$J21/2,$M21,TRUE)-_xlfn.NORM.DIST(AND(AX$6&gt;=$F21,AX$6&lt;=$H21)*(AW$6-$F21+1),$J21/2,$M21,TRUE))/(1-2*_xlfn.NORM.DIST(0,$J21/2,$M21,TRUE))*$D21+($K21="Steady Growth")*(AND(AX$6&gt;=$F21,AX$6&lt;=$H21)*((AX$6-$F21+1)/($J21*($J21+1)/2)*$D21))+($K21="custom")*CustCF!AR21</f>
        <v>0</v>
      </c>
      <c r="AY21" s="95">
        <f>($K21="Bell Curve")*(_xlfn.NORM.DIST(AND(AY$6&gt;=$F21,AY$6&lt;=$H21)*(AY$6-$F21+1),$J21/2,$M21,TRUE)-_xlfn.NORM.DIST(AND(AY$6&gt;=$F21,AY$6&lt;=$H21)*(AX$6-$F21+1),$J21/2,$M21,TRUE))/(1-2*_xlfn.NORM.DIST(0,$J21/2,$M21,TRUE))*$D21+($K21="Steady Growth")*(AND(AY$6&gt;=$F21,AY$6&lt;=$H21)*((AY$6-$F21+1)/($J21*($J21+1)/2)*$D21))+($K21="custom")*CustCF!AS21</f>
        <v>0</v>
      </c>
      <c r="AZ21" s="95">
        <f>($K21="Bell Curve")*(_xlfn.NORM.DIST(AND(AZ$6&gt;=$F21,AZ$6&lt;=$H21)*(AZ$6-$F21+1),$J21/2,$M21,TRUE)-_xlfn.NORM.DIST(AND(AZ$6&gt;=$F21,AZ$6&lt;=$H21)*(AY$6-$F21+1),$J21/2,$M21,TRUE))/(1-2*_xlfn.NORM.DIST(0,$J21/2,$M21,TRUE))*$D21+($K21="Steady Growth")*(AND(AZ$6&gt;=$F21,AZ$6&lt;=$H21)*((AZ$6-$F21+1)/($J21*($J21+1)/2)*$D21))+($K21="custom")*CustCF!AT21</f>
        <v>0</v>
      </c>
      <c r="BA21" s="95">
        <f>($K21="Bell Curve")*(_xlfn.NORM.DIST(AND(BA$6&gt;=$F21,BA$6&lt;=$H21)*(BA$6-$F21+1),$J21/2,$M21,TRUE)-_xlfn.NORM.DIST(AND(BA$6&gt;=$F21,BA$6&lt;=$H21)*(AZ$6-$F21+1),$J21/2,$M21,TRUE))/(1-2*_xlfn.NORM.DIST(0,$J21/2,$M21,TRUE))*$D21+($K21="Steady Growth")*(AND(BA$6&gt;=$F21,BA$6&lt;=$H21)*((BA$6-$F21+1)/($J21*($J21+1)/2)*$D21))+($K21="custom")*CustCF!AU21</f>
        <v>0</v>
      </c>
      <c r="BB21" s="95">
        <f>($K21="Bell Curve")*(_xlfn.NORM.DIST(AND(BB$6&gt;=$F21,BB$6&lt;=$H21)*(BB$6-$F21+1),$J21/2,$M21,TRUE)-_xlfn.NORM.DIST(AND(BB$6&gt;=$F21,BB$6&lt;=$H21)*(BA$6-$F21+1),$J21/2,$M21,TRUE))/(1-2*_xlfn.NORM.DIST(0,$J21/2,$M21,TRUE))*$D21+($K21="Steady Growth")*(AND(BB$6&gt;=$F21,BB$6&lt;=$H21)*((BB$6-$F21+1)/($J21*($J21+1)/2)*$D21))+($K21="custom")*CustCF!AV21</f>
        <v>0</v>
      </c>
      <c r="BC21" s="95">
        <f>($K21="Bell Curve")*(_xlfn.NORM.DIST(AND(BC$6&gt;=$F21,BC$6&lt;=$H21)*(BC$6-$F21+1),$J21/2,$M21,TRUE)-_xlfn.NORM.DIST(AND(BC$6&gt;=$F21,BC$6&lt;=$H21)*(BB$6-$F21+1),$J21/2,$M21,TRUE))/(1-2*_xlfn.NORM.DIST(0,$J21/2,$M21,TRUE))*$D21+($K21="Steady Growth")*(AND(BC$6&gt;=$F21,BC$6&lt;=$H21)*((BC$6-$F21+1)/($J21*($J21+1)/2)*$D21))+($K21="custom")*CustCF!AW21</f>
        <v>0</v>
      </c>
      <c r="BD21" s="95">
        <f>($K21="Bell Curve")*(_xlfn.NORM.DIST(AND(BD$6&gt;=$F21,BD$6&lt;=$H21)*(BD$6-$F21+1),$J21/2,$M21,TRUE)-_xlfn.NORM.DIST(AND(BD$6&gt;=$F21,BD$6&lt;=$H21)*(BC$6-$F21+1),$J21/2,$M21,TRUE))/(1-2*_xlfn.NORM.DIST(0,$J21/2,$M21,TRUE))*$D21+($K21="Steady Growth")*(AND(BD$6&gt;=$F21,BD$6&lt;=$H21)*((BD$6-$F21+1)/($J21*($J21+1)/2)*$D21))+($K21="custom")*CustCF!AX21</f>
        <v>0</v>
      </c>
      <c r="BE21" s="95">
        <f>($K21="Bell Curve")*(_xlfn.NORM.DIST(AND(BE$6&gt;=$F21,BE$6&lt;=$H21)*(BE$6-$F21+1),$J21/2,$M21,TRUE)-_xlfn.NORM.DIST(AND(BE$6&gt;=$F21,BE$6&lt;=$H21)*(BD$6-$F21+1),$J21/2,$M21,TRUE))/(1-2*_xlfn.NORM.DIST(0,$J21/2,$M21,TRUE))*$D21+($K21="Steady Growth")*(AND(BE$6&gt;=$F21,BE$6&lt;=$H21)*((BE$6-$F21+1)/($J21*($J21+1)/2)*$D21))+($K21="custom")*CustCF!AY21</f>
        <v>0</v>
      </c>
      <c r="BF21" s="95">
        <f>($K21="Bell Curve")*(_xlfn.NORM.DIST(AND(BF$6&gt;=$F21,BF$6&lt;=$H21)*(BF$6-$F21+1),$J21/2,$M21,TRUE)-_xlfn.NORM.DIST(AND(BF$6&gt;=$F21,BF$6&lt;=$H21)*(BE$6-$F21+1),$J21/2,$M21,TRUE))/(1-2*_xlfn.NORM.DIST(0,$J21/2,$M21,TRUE))*$D21+($K21="Steady Growth")*(AND(BF$6&gt;=$F21,BF$6&lt;=$H21)*((BF$6-$F21+1)/($J21*($J21+1)/2)*$D21))+($K21="custom")*CustCF!AZ21</f>
        <v>0</v>
      </c>
      <c r="BG21" s="95">
        <f>($K21="Bell Curve")*(_xlfn.NORM.DIST(AND(BG$6&gt;=$F21,BG$6&lt;=$H21)*(BG$6-$F21+1),$J21/2,$M21,TRUE)-_xlfn.NORM.DIST(AND(BG$6&gt;=$F21,BG$6&lt;=$H21)*(BF$6-$F21+1),$J21/2,$M21,TRUE))/(1-2*_xlfn.NORM.DIST(0,$J21/2,$M21,TRUE))*$D21+($K21="Steady Growth")*(AND(BG$6&gt;=$F21,BG$6&lt;=$H21)*((BG$6-$F21+1)/($J21*($J21+1)/2)*$D21))+($K21="custom")*CustCF!BA21</f>
        <v>0</v>
      </c>
      <c r="BH21" s="95">
        <f>($K21="Bell Curve")*(_xlfn.NORM.DIST(AND(BH$6&gt;=$F21,BH$6&lt;=$H21)*(BH$6-$F21+1),$J21/2,$M21,TRUE)-_xlfn.NORM.DIST(AND(BH$6&gt;=$F21,BH$6&lt;=$H21)*(BG$6-$F21+1),$J21/2,$M21,TRUE))/(1-2*_xlfn.NORM.DIST(0,$J21/2,$M21,TRUE))*$D21+($K21="Steady Growth")*(AND(BH$6&gt;=$F21,BH$6&lt;=$H21)*((BH$6-$F21+1)/($J21*($J21+1)/2)*$D21))+($K21="custom")*CustCF!BB21</f>
        <v>0</v>
      </c>
      <c r="BI21" s="95">
        <f>($K21="Bell Curve")*(_xlfn.NORM.DIST(AND(BI$6&gt;=$F21,BI$6&lt;=$H21)*(BI$6-$F21+1),$J21/2,$M21,TRUE)-_xlfn.NORM.DIST(AND(BI$6&gt;=$F21,BI$6&lt;=$H21)*(BH$6-$F21+1),$J21/2,$M21,TRUE))/(1-2*_xlfn.NORM.DIST(0,$J21/2,$M21,TRUE))*$D21+($K21="Steady Growth")*(AND(BI$6&gt;=$F21,BI$6&lt;=$H21)*((BI$6-$F21+1)/($J21*($J21+1)/2)*$D21))+($K21="custom")*CustCF!BC21</f>
        <v>0</v>
      </c>
      <c r="BJ21" s="95">
        <f>($K21="Bell Curve")*(_xlfn.NORM.DIST(AND(BJ$6&gt;=$F21,BJ$6&lt;=$H21)*(BJ$6-$F21+1),$J21/2,$M21,TRUE)-_xlfn.NORM.DIST(AND(BJ$6&gt;=$F21,BJ$6&lt;=$H21)*(BI$6-$F21+1),$J21/2,$M21,TRUE))/(1-2*_xlfn.NORM.DIST(0,$J21/2,$M21,TRUE))*$D21+($K21="Steady Growth")*(AND(BJ$6&gt;=$F21,BJ$6&lt;=$H21)*((BJ$6-$F21+1)/($J21*($J21+1)/2)*$D21))+($K21="custom")*CustCF!BD21</f>
        <v>0</v>
      </c>
      <c r="BK21" s="95">
        <f>($K21="Bell Curve")*(_xlfn.NORM.DIST(AND(BK$6&gt;=$F21,BK$6&lt;=$H21)*(BK$6-$F21+1),$J21/2,$M21,TRUE)-_xlfn.NORM.DIST(AND(BK$6&gt;=$F21,BK$6&lt;=$H21)*(BJ$6-$F21+1),$J21/2,$M21,TRUE))/(1-2*_xlfn.NORM.DIST(0,$J21/2,$M21,TRUE))*$D21+($K21="Steady Growth")*(AND(BK$6&gt;=$F21,BK$6&lt;=$H21)*((BK$6-$F21+1)/($J21*($J21+1)/2)*$D21))+($K21="custom")*CustCF!BE21</f>
        <v>0</v>
      </c>
      <c r="BL21" s="95">
        <f>($K21="Bell Curve")*(_xlfn.NORM.DIST(AND(BL$6&gt;=$F21,BL$6&lt;=$H21)*(BL$6-$F21+1),$J21/2,$M21,TRUE)-_xlfn.NORM.DIST(AND(BL$6&gt;=$F21,BL$6&lt;=$H21)*(BK$6-$F21+1),$J21/2,$M21,TRUE))/(1-2*_xlfn.NORM.DIST(0,$J21/2,$M21,TRUE))*$D21+($K21="Steady Growth")*(AND(BL$6&gt;=$F21,BL$6&lt;=$H21)*((BL$6-$F21+1)/($J21*($J21+1)/2)*$D21))+($K21="custom")*CustCF!BF21</f>
        <v>0</v>
      </c>
      <c r="BM21" s="95">
        <f>($K21="Bell Curve")*(_xlfn.NORM.DIST(AND(BM$6&gt;=$F21,BM$6&lt;=$H21)*(BM$6-$F21+1),$J21/2,$M21,TRUE)-_xlfn.NORM.DIST(AND(BM$6&gt;=$F21,BM$6&lt;=$H21)*(BL$6-$F21+1),$J21/2,$M21,TRUE))/(1-2*_xlfn.NORM.DIST(0,$J21/2,$M21,TRUE))*$D21+($K21="Steady Growth")*(AND(BM$6&gt;=$F21,BM$6&lt;=$H21)*((BM$6-$F21+1)/($J21*($J21+1)/2)*$D21))+($K21="custom")*CustCF!BG21</f>
        <v>0</v>
      </c>
      <c r="BN21" s="95">
        <f>($K21="Bell Curve")*(_xlfn.NORM.DIST(AND(BN$6&gt;=$F21,BN$6&lt;=$H21)*(BN$6-$F21+1),$J21/2,$M21,TRUE)-_xlfn.NORM.DIST(AND(BN$6&gt;=$F21,BN$6&lt;=$H21)*(BM$6-$F21+1),$J21/2,$M21,TRUE))/(1-2*_xlfn.NORM.DIST(0,$J21/2,$M21,TRUE))*$D21+($K21="Steady Growth")*(AND(BN$6&gt;=$F21,BN$6&lt;=$H21)*((BN$6-$F21+1)/($J21*($J21+1)/2)*$D21))+($K21="custom")*CustCF!BH21</f>
        <v>0</v>
      </c>
      <c r="BO21" s="95">
        <f>($K21="Bell Curve")*(_xlfn.NORM.DIST(AND(BO$6&gt;=$F21,BO$6&lt;=$H21)*(BO$6-$F21+1),$J21/2,$M21,TRUE)-_xlfn.NORM.DIST(AND(BO$6&gt;=$F21,BO$6&lt;=$H21)*(BN$6-$F21+1),$J21/2,$M21,TRUE))/(1-2*_xlfn.NORM.DIST(0,$J21/2,$M21,TRUE))*$D21+($K21="Steady Growth")*(AND(BO$6&gt;=$F21,BO$6&lt;=$H21)*((BO$6-$F21+1)/($J21*($J21+1)/2)*$D21))+($K21="custom")*CustCF!BI21</f>
        <v>0</v>
      </c>
      <c r="BP21" s="95">
        <f>($K21="Bell Curve")*(_xlfn.NORM.DIST(AND(BP$6&gt;=$F21,BP$6&lt;=$H21)*(BP$6-$F21+1),$J21/2,$M21,TRUE)-_xlfn.NORM.DIST(AND(BP$6&gt;=$F21,BP$6&lt;=$H21)*(BO$6-$F21+1),$J21/2,$M21,TRUE))/(1-2*_xlfn.NORM.DIST(0,$J21/2,$M21,TRUE))*$D21+($K21="Steady Growth")*(AND(BP$6&gt;=$F21,BP$6&lt;=$H21)*((BP$6-$F21+1)/($J21*($J21+1)/2)*$D21))+($K21="custom")*CustCF!BJ21</f>
        <v>0</v>
      </c>
      <c r="BQ21" s="95">
        <f>($K21="Bell Curve")*(_xlfn.NORM.DIST(AND(BQ$6&gt;=$F21,BQ$6&lt;=$H21)*(BQ$6-$F21+1),$J21/2,$M21,TRUE)-_xlfn.NORM.DIST(AND(BQ$6&gt;=$F21,BQ$6&lt;=$H21)*(BP$6-$F21+1),$J21/2,$M21,TRUE))/(1-2*_xlfn.NORM.DIST(0,$J21/2,$M21,TRUE))*$D21+($K21="Steady Growth")*(AND(BQ$6&gt;=$F21,BQ$6&lt;=$H21)*((BQ$6-$F21+1)/($J21*($J21+1)/2)*$D21))+($K21="custom")*CustCF!BK21</f>
        <v>0</v>
      </c>
      <c r="BR21" s="95">
        <f>($K21="Bell Curve")*(_xlfn.NORM.DIST(AND(BR$6&gt;=$F21,BR$6&lt;=$H21)*(BR$6-$F21+1),$J21/2,$M21,TRUE)-_xlfn.NORM.DIST(AND(BR$6&gt;=$F21,BR$6&lt;=$H21)*(BQ$6-$F21+1),$J21/2,$M21,TRUE))/(1-2*_xlfn.NORM.DIST(0,$J21/2,$M21,TRUE))*$D21+($K21="Steady Growth")*(AND(BR$6&gt;=$F21,BR$6&lt;=$H21)*((BR$6-$F21+1)/($J21*($J21+1)/2)*$D21))+($K21="custom")*CustCF!BL21</f>
        <v>0</v>
      </c>
      <c r="BS21" s="95">
        <f>($K21="Bell Curve")*(_xlfn.NORM.DIST(AND(BS$6&gt;=$F21,BS$6&lt;=$H21)*(BS$6-$F21+1),$J21/2,$M21,TRUE)-_xlfn.NORM.DIST(AND(BS$6&gt;=$F21,BS$6&lt;=$H21)*(BR$6-$F21+1),$J21/2,$M21,TRUE))/(1-2*_xlfn.NORM.DIST(0,$J21/2,$M21,TRUE))*$D21+($K21="Steady Growth")*(AND(BS$6&gt;=$F21,BS$6&lt;=$H21)*((BS$6-$F21+1)/($J21*($J21+1)/2)*$D21))+($K21="custom")*CustCF!BM21</f>
        <v>0</v>
      </c>
      <c r="BT21" s="95">
        <f>($K21="Bell Curve")*(_xlfn.NORM.DIST(AND(BT$6&gt;=$F21,BT$6&lt;=$H21)*(BT$6-$F21+1),$J21/2,$M21,TRUE)-_xlfn.NORM.DIST(AND(BT$6&gt;=$F21,BT$6&lt;=$H21)*(BS$6-$F21+1),$J21/2,$M21,TRUE))/(1-2*_xlfn.NORM.DIST(0,$J21/2,$M21,TRUE))*$D21+($K21="Steady Growth")*(AND(BT$6&gt;=$F21,BT$6&lt;=$H21)*((BT$6-$F21+1)/($J21*($J21+1)/2)*$D21))+($K21="custom")*CustCF!BN21</f>
        <v>0</v>
      </c>
      <c r="BU21" s="95">
        <f>($K21="Bell Curve")*(_xlfn.NORM.DIST(AND(BU$6&gt;=$F21,BU$6&lt;=$H21)*(BU$6-$F21+1),$J21/2,$M21,TRUE)-_xlfn.NORM.DIST(AND(BU$6&gt;=$F21,BU$6&lt;=$H21)*(BT$6-$F21+1),$J21/2,$M21,TRUE))/(1-2*_xlfn.NORM.DIST(0,$J21/2,$M21,TRUE))*$D21+($K21="Steady Growth")*(AND(BU$6&gt;=$F21,BU$6&lt;=$H21)*((BU$6-$F21+1)/($J21*($J21+1)/2)*$D21))+($K21="custom")*CustCF!BO21</f>
        <v>0</v>
      </c>
      <c r="BV21" s="95">
        <f>($K21="Bell Curve")*(_xlfn.NORM.DIST(AND(BV$6&gt;=$F21,BV$6&lt;=$H21)*(BV$6-$F21+1),$J21/2,$M21,TRUE)-_xlfn.NORM.DIST(AND(BV$6&gt;=$F21,BV$6&lt;=$H21)*(BU$6-$F21+1),$J21/2,$M21,TRUE))/(1-2*_xlfn.NORM.DIST(0,$J21/2,$M21,TRUE))*$D21+($K21="Steady Growth")*(AND(BV$6&gt;=$F21,BV$6&lt;=$H21)*((BV$6-$F21+1)/($J21*($J21+1)/2)*$D21))+($K21="custom")*CustCF!BP21</f>
        <v>0</v>
      </c>
      <c r="BW21" s="95">
        <f>($K21="Bell Curve")*(_xlfn.NORM.DIST(AND(BW$6&gt;=$F21,BW$6&lt;=$H21)*(BW$6-$F21+1),$J21/2,$M21,TRUE)-_xlfn.NORM.DIST(AND(BW$6&gt;=$F21,BW$6&lt;=$H21)*(BV$6-$F21+1),$J21/2,$M21,TRUE))/(1-2*_xlfn.NORM.DIST(0,$J21/2,$M21,TRUE))*$D21+($K21="Steady Growth")*(AND(BW$6&gt;=$F21,BW$6&lt;=$H21)*((BW$6-$F21+1)/($J21*($J21+1)/2)*$D21))+($K21="custom")*CustCF!BQ21</f>
        <v>0</v>
      </c>
      <c r="BX21" s="95">
        <f>($K21="Bell Curve")*(_xlfn.NORM.DIST(AND(BX$6&gt;=$F21,BX$6&lt;=$H21)*(BX$6-$F21+1),$J21/2,$M21,TRUE)-_xlfn.NORM.DIST(AND(BX$6&gt;=$F21,BX$6&lt;=$H21)*(BW$6-$F21+1),$J21/2,$M21,TRUE))/(1-2*_xlfn.NORM.DIST(0,$J21/2,$M21,TRUE))*$D21+($K21="Steady Growth")*(AND(BX$6&gt;=$F21,BX$6&lt;=$H21)*((BX$6-$F21+1)/($J21*($J21+1)/2)*$D21))+($K21="custom")*CustCF!BR21</f>
        <v>0</v>
      </c>
      <c r="BY21" s="95">
        <f>($K21="Bell Curve")*(_xlfn.NORM.DIST(AND(BY$6&gt;=$F21,BY$6&lt;=$H21)*(BY$6-$F21+1),$J21/2,$M21,TRUE)-_xlfn.NORM.DIST(AND(BY$6&gt;=$F21,BY$6&lt;=$H21)*(BX$6-$F21+1),$J21/2,$M21,TRUE))/(1-2*_xlfn.NORM.DIST(0,$J21/2,$M21,TRUE))*$D21+($K21="Steady Growth")*(AND(BY$6&gt;=$F21,BY$6&lt;=$H21)*((BY$6-$F21+1)/($J21*($J21+1)/2)*$D21))+($K21="custom")*CustCF!BS21</f>
        <v>0</v>
      </c>
      <c r="BZ21" s="95">
        <f>($K21="Bell Curve")*(_xlfn.NORM.DIST(AND(BZ$6&gt;=$F21,BZ$6&lt;=$H21)*(BZ$6-$F21+1),$J21/2,$M21,TRUE)-_xlfn.NORM.DIST(AND(BZ$6&gt;=$F21,BZ$6&lt;=$H21)*(BY$6-$F21+1),$J21/2,$M21,TRUE))/(1-2*_xlfn.NORM.DIST(0,$J21/2,$M21,TRUE))*$D21+($K21="Steady Growth")*(AND(BZ$6&gt;=$F21,BZ$6&lt;=$H21)*((BZ$6-$F21+1)/($J21*($J21+1)/2)*$D21))+($K21="custom")*CustCF!BT21</f>
        <v>0</v>
      </c>
      <c r="CA21" s="95">
        <f>($K21="Bell Curve")*(_xlfn.NORM.DIST(AND(CA$6&gt;=$F21,CA$6&lt;=$H21)*(CA$6-$F21+1),$J21/2,$M21,TRUE)-_xlfn.NORM.DIST(AND(CA$6&gt;=$F21,CA$6&lt;=$H21)*(BZ$6-$F21+1),$J21/2,$M21,TRUE))/(1-2*_xlfn.NORM.DIST(0,$J21/2,$M21,TRUE))*$D21+($K21="Steady Growth")*(AND(CA$6&gt;=$F21,CA$6&lt;=$H21)*((CA$6-$F21+1)/($J21*($J21+1)/2)*$D21))+($K21="custom")*CustCF!BU21</f>
        <v>0</v>
      </c>
      <c r="CB21" s="95">
        <f>($K21="Bell Curve")*(_xlfn.NORM.DIST(AND(CB$6&gt;=$F21,CB$6&lt;=$H21)*(CB$6-$F21+1),$J21/2,$M21,TRUE)-_xlfn.NORM.DIST(AND(CB$6&gt;=$F21,CB$6&lt;=$H21)*(CA$6-$F21+1),$J21/2,$M21,TRUE))/(1-2*_xlfn.NORM.DIST(0,$J21/2,$M21,TRUE))*$D21+($K21="Steady Growth")*(AND(CB$6&gt;=$F21,CB$6&lt;=$H21)*((CB$6-$F21+1)/($J21*($J21+1)/2)*$D21))+($K21="custom")*CustCF!BV21</f>
        <v>0</v>
      </c>
      <c r="CC21" s="95">
        <f>($K21="Bell Curve")*(_xlfn.NORM.DIST(AND(CC$6&gt;=$F21,CC$6&lt;=$H21)*(CC$6-$F21+1),$J21/2,$M21,TRUE)-_xlfn.NORM.DIST(AND(CC$6&gt;=$F21,CC$6&lt;=$H21)*(CB$6-$F21+1),$J21/2,$M21,TRUE))/(1-2*_xlfn.NORM.DIST(0,$J21/2,$M21,TRUE))*$D21+($K21="Steady Growth")*(AND(CC$6&gt;=$F21,CC$6&lt;=$H21)*((CC$6-$F21+1)/($J21*($J21+1)/2)*$D21))+($K21="custom")*CustCF!BW21</f>
        <v>0</v>
      </c>
      <c r="CD21" s="95">
        <f>($K21="Bell Curve")*(_xlfn.NORM.DIST(AND(CD$6&gt;=$F21,CD$6&lt;=$H21)*(CD$6-$F21+1),$J21/2,$M21,TRUE)-_xlfn.NORM.DIST(AND(CD$6&gt;=$F21,CD$6&lt;=$H21)*(CC$6-$F21+1),$J21/2,$M21,TRUE))/(1-2*_xlfn.NORM.DIST(0,$J21/2,$M21,TRUE))*$D21+($K21="Steady Growth")*(AND(CD$6&gt;=$F21,CD$6&lt;=$H21)*((CD$6-$F21+1)/($J21*($J21+1)/2)*$D21))+($K21="custom")*CustCF!BX21</f>
        <v>0</v>
      </c>
      <c r="CE21" s="95">
        <f>($K21="Bell Curve")*(_xlfn.NORM.DIST(AND(CE$6&gt;=$F21,CE$6&lt;=$H21)*(CE$6-$F21+1),$J21/2,$M21,TRUE)-_xlfn.NORM.DIST(AND(CE$6&gt;=$F21,CE$6&lt;=$H21)*(CD$6-$F21+1),$J21/2,$M21,TRUE))/(1-2*_xlfn.NORM.DIST(0,$J21/2,$M21,TRUE))*$D21+($K21="Steady Growth")*(AND(CE$6&gt;=$F21,CE$6&lt;=$H21)*((CE$6-$F21+1)/($J21*($J21+1)/2)*$D21))+($K21="custom")*CustCF!BY21</f>
        <v>0</v>
      </c>
      <c r="CF21" s="95">
        <f>($K21="Bell Curve")*(_xlfn.NORM.DIST(AND(CF$6&gt;=$F21,CF$6&lt;=$H21)*(CF$6-$F21+1),$J21/2,$M21,TRUE)-_xlfn.NORM.DIST(AND(CF$6&gt;=$F21,CF$6&lt;=$H21)*(CE$6-$F21+1),$J21/2,$M21,TRUE))/(1-2*_xlfn.NORM.DIST(0,$J21/2,$M21,TRUE))*$D21+($K21="Steady Growth")*(AND(CF$6&gt;=$F21,CF$6&lt;=$H21)*((CF$6-$F21+1)/($J21*($J21+1)/2)*$D21))+($K21="custom")*CustCF!BZ21</f>
        <v>0</v>
      </c>
      <c r="CG21" s="95">
        <f>($K21="Bell Curve")*(_xlfn.NORM.DIST(AND(CG$6&gt;=$F21,CG$6&lt;=$H21)*(CG$6-$F21+1),$J21/2,$M21,TRUE)-_xlfn.NORM.DIST(AND(CG$6&gt;=$F21,CG$6&lt;=$H21)*(CF$6-$F21+1),$J21/2,$M21,TRUE))/(1-2*_xlfn.NORM.DIST(0,$J21/2,$M21,TRUE))*$D21+($K21="Steady Growth")*(AND(CG$6&gt;=$F21,CG$6&lt;=$H21)*((CG$6-$F21+1)/($J21*($J21+1)/2)*$D21))+($K21="custom")*CustCF!CA21</f>
        <v>0</v>
      </c>
      <c r="CH21" s="95">
        <f>($K21="Bell Curve")*(_xlfn.NORM.DIST(AND(CH$6&gt;=$F21,CH$6&lt;=$H21)*(CH$6-$F21+1),$J21/2,$M21,TRUE)-_xlfn.NORM.DIST(AND(CH$6&gt;=$F21,CH$6&lt;=$H21)*(CG$6-$F21+1),$J21/2,$M21,TRUE))/(1-2*_xlfn.NORM.DIST(0,$J21/2,$M21,TRUE))*$D21+($K21="Steady Growth")*(AND(CH$6&gt;=$F21,CH$6&lt;=$H21)*((CH$6-$F21+1)/($J21*($J21+1)/2)*$D21))+($K21="custom")*CustCF!CB21</f>
        <v>0</v>
      </c>
      <c r="CI21" s="95">
        <f>($K21="Bell Curve")*(_xlfn.NORM.DIST(AND(CI$6&gt;=$F21,CI$6&lt;=$H21)*(CI$6-$F21+1),$J21/2,$M21,TRUE)-_xlfn.NORM.DIST(AND(CI$6&gt;=$F21,CI$6&lt;=$H21)*(CH$6-$F21+1),$J21/2,$M21,TRUE))/(1-2*_xlfn.NORM.DIST(0,$J21/2,$M21,TRUE))*$D21+($K21="Steady Growth")*(AND(CI$6&gt;=$F21,CI$6&lt;=$H21)*((CI$6-$F21+1)/($J21*($J21+1)/2)*$D21))+($K21="custom")*CustCF!CC21</f>
        <v>0</v>
      </c>
      <c r="CJ21" s="95">
        <f>($K21="Bell Curve")*(_xlfn.NORM.DIST(AND(CJ$6&gt;=$F21,CJ$6&lt;=$H21)*(CJ$6-$F21+1),$J21/2,$M21,TRUE)-_xlfn.NORM.DIST(AND(CJ$6&gt;=$F21,CJ$6&lt;=$H21)*(CI$6-$F21+1),$J21/2,$M21,TRUE))/(1-2*_xlfn.NORM.DIST(0,$J21/2,$M21,TRUE))*$D21+($K21="Steady Growth")*(AND(CJ$6&gt;=$F21,CJ$6&lt;=$H21)*((CJ$6-$F21+1)/($J21*($J21+1)/2)*$D21))+($K21="custom")*CustCF!CD21</f>
        <v>0</v>
      </c>
      <c r="CK21" s="95">
        <f>($K21="Bell Curve")*(_xlfn.NORM.DIST(AND(CK$6&gt;=$F21,CK$6&lt;=$H21)*(CK$6-$F21+1),$J21/2,$M21,TRUE)-_xlfn.NORM.DIST(AND(CK$6&gt;=$F21,CK$6&lt;=$H21)*(CJ$6-$F21+1),$J21/2,$M21,TRUE))/(1-2*_xlfn.NORM.DIST(0,$J21/2,$M21,TRUE))*$D21+($K21="Steady Growth")*(AND(CK$6&gt;=$F21,CK$6&lt;=$H21)*((CK$6-$F21+1)/($J21*($J21+1)/2)*$D21))+($K21="custom")*CustCF!CE21</f>
        <v>0</v>
      </c>
      <c r="CL21" s="95">
        <f>($K21="Bell Curve")*(_xlfn.NORM.DIST(AND(CL$6&gt;=$F21,CL$6&lt;=$H21)*(CL$6-$F21+1),$J21/2,$M21,TRUE)-_xlfn.NORM.DIST(AND(CL$6&gt;=$F21,CL$6&lt;=$H21)*(CK$6-$F21+1),$J21/2,$M21,TRUE))/(1-2*_xlfn.NORM.DIST(0,$J21/2,$M21,TRUE))*$D21+($K21="Steady Growth")*(AND(CL$6&gt;=$F21,CL$6&lt;=$H21)*((CL$6-$F21+1)/($J21*($J21+1)/2)*$D21))+($K21="custom")*CustCF!CF21</f>
        <v>0</v>
      </c>
      <c r="CM21" s="95">
        <f>($K21="Bell Curve")*(_xlfn.NORM.DIST(AND(CM$6&gt;=$F21,CM$6&lt;=$H21)*(CM$6-$F21+1),$J21/2,$M21,TRUE)-_xlfn.NORM.DIST(AND(CM$6&gt;=$F21,CM$6&lt;=$H21)*(CL$6-$F21+1),$J21/2,$M21,TRUE))/(1-2*_xlfn.NORM.DIST(0,$J21/2,$M21,TRUE))*$D21+($K21="Steady Growth")*(AND(CM$6&gt;=$F21,CM$6&lt;=$H21)*((CM$6-$F21+1)/($J21*($J21+1)/2)*$D21))+($K21="custom")*CustCF!CG21</f>
        <v>0</v>
      </c>
      <c r="CN21" s="95">
        <f>($K21="Bell Curve")*(_xlfn.NORM.DIST(AND(CN$6&gt;=$F21,CN$6&lt;=$H21)*(CN$6-$F21+1),$J21/2,$M21,TRUE)-_xlfn.NORM.DIST(AND(CN$6&gt;=$F21,CN$6&lt;=$H21)*(CM$6-$F21+1),$J21/2,$M21,TRUE))/(1-2*_xlfn.NORM.DIST(0,$J21/2,$M21,TRUE))*$D21+($K21="Steady Growth")*(AND(CN$6&gt;=$F21,CN$6&lt;=$H21)*((CN$6-$F21+1)/($J21*($J21+1)/2)*$D21))+($K21="custom")*CustCF!CH21</f>
        <v>0</v>
      </c>
      <c r="CO21" s="95">
        <f>($K21="Bell Curve")*(_xlfn.NORM.DIST(AND(CO$6&gt;=$F21,CO$6&lt;=$H21)*(CO$6-$F21+1),$J21/2,$M21,TRUE)-_xlfn.NORM.DIST(AND(CO$6&gt;=$F21,CO$6&lt;=$H21)*(CN$6-$F21+1),$J21/2,$M21,TRUE))/(1-2*_xlfn.NORM.DIST(0,$J21/2,$M21,TRUE))*$D21+($K21="Steady Growth")*(AND(CO$6&gt;=$F21,CO$6&lt;=$H21)*((CO$6-$F21+1)/($J21*($J21+1)/2)*$D21))+($K21="custom")*CustCF!CI21</f>
        <v>0</v>
      </c>
      <c r="CP21" s="95">
        <f>($K21="Bell Curve")*(_xlfn.NORM.DIST(AND(CP$6&gt;=$F21,CP$6&lt;=$H21)*(CP$6-$F21+1),$J21/2,$M21,TRUE)-_xlfn.NORM.DIST(AND(CP$6&gt;=$F21,CP$6&lt;=$H21)*(CO$6-$F21+1),$J21/2,$M21,TRUE))/(1-2*_xlfn.NORM.DIST(0,$J21/2,$M21,TRUE))*$D21+($K21="Steady Growth")*(AND(CP$6&gt;=$F21,CP$6&lt;=$H21)*((CP$6-$F21+1)/($J21*($J21+1)/2)*$D21))+($K21="custom")*CustCF!CJ21</f>
        <v>0</v>
      </c>
      <c r="CQ21" s="95">
        <f>($K21="Bell Curve")*(_xlfn.NORM.DIST(AND(CQ$6&gt;=$F21,CQ$6&lt;=$H21)*(CQ$6-$F21+1),$J21/2,$M21,TRUE)-_xlfn.NORM.DIST(AND(CQ$6&gt;=$F21,CQ$6&lt;=$H21)*(CP$6-$F21+1),$J21/2,$M21,TRUE))/(1-2*_xlfn.NORM.DIST(0,$J21/2,$M21,TRUE))*$D21+($K21="Steady Growth")*(AND(CQ$6&gt;=$F21,CQ$6&lt;=$H21)*((CQ$6-$F21+1)/($J21*($J21+1)/2)*$D21))+($K21="custom")*CustCF!CK21</f>
        <v>0</v>
      </c>
      <c r="CR21" s="95">
        <f>($K21="Bell Curve")*(_xlfn.NORM.DIST(AND(CR$6&gt;=$F21,CR$6&lt;=$H21)*(CR$6-$F21+1),$J21/2,$M21,TRUE)-_xlfn.NORM.DIST(AND(CR$6&gt;=$F21,CR$6&lt;=$H21)*(CQ$6-$F21+1),$J21/2,$M21,TRUE))/(1-2*_xlfn.NORM.DIST(0,$J21/2,$M21,TRUE))*$D21+($K21="Steady Growth")*(AND(CR$6&gt;=$F21,CR$6&lt;=$H21)*((CR$6-$F21+1)/($J21*($J21+1)/2)*$D21))+($K21="custom")*CustCF!CL21</f>
        <v>0</v>
      </c>
      <c r="CS21" s="95">
        <f>($K21="Bell Curve")*(_xlfn.NORM.DIST(AND(CS$6&gt;=$F21,CS$6&lt;=$H21)*(CS$6-$F21+1),$J21/2,$M21,TRUE)-_xlfn.NORM.DIST(AND(CS$6&gt;=$F21,CS$6&lt;=$H21)*(CR$6-$F21+1),$J21/2,$M21,TRUE))/(1-2*_xlfn.NORM.DIST(0,$J21/2,$M21,TRUE))*$D21+($K21="Steady Growth")*(AND(CS$6&gt;=$F21,CS$6&lt;=$H21)*((CS$6-$F21+1)/($J21*($J21+1)/2)*$D21))+($K21="custom")*CustCF!CM21</f>
        <v>0</v>
      </c>
      <c r="CT21" s="95">
        <f>($K21="Bell Curve")*(_xlfn.NORM.DIST(AND(CT$6&gt;=$F21,CT$6&lt;=$H21)*(CT$6-$F21+1),$J21/2,$M21,TRUE)-_xlfn.NORM.DIST(AND(CT$6&gt;=$F21,CT$6&lt;=$H21)*(CS$6-$F21+1),$J21/2,$M21,TRUE))/(1-2*_xlfn.NORM.DIST(0,$J21/2,$M21,TRUE))*$D21+($K21="Steady Growth")*(AND(CT$6&gt;=$F21,CT$6&lt;=$H21)*((CT$6-$F21+1)/($J21*($J21+1)/2)*$D21))+($K21="custom")*CustCF!CN21</f>
        <v>0</v>
      </c>
      <c r="CU21" s="95">
        <f>($K21="Bell Curve")*(_xlfn.NORM.DIST(AND(CU$6&gt;=$F21,CU$6&lt;=$H21)*(CU$6-$F21+1),$J21/2,$M21,TRUE)-_xlfn.NORM.DIST(AND(CU$6&gt;=$F21,CU$6&lt;=$H21)*(CT$6-$F21+1),$J21/2,$M21,TRUE))/(1-2*_xlfn.NORM.DIST(0,$J21/2,$M21,TRUE))*$D21+($K21="Steady Growth")*(AND(CU$6&gt;=$F21,CU$6&lt;=$H21)*((CU$6-$F21+1)/($J21*($J21+1)/2)*$D21))+($K21="custom")*CustCF!CO21</f>
        <v>0</v>
      </c>
      <c r="CV21" s="95">
        <f>($K21="Bell Curve")*(_xlfn.NORM.DIST(AND(CV$6&gt;=$F21,CV$6&lt;=$H21)*(CV$6-$F21+1),$J21/2,$M21,TRUE)-_xlfn.NORM.DIST(AND(CV$6&gt;=$F21,CV$6&lt;=$H21)*(CU$6-$F21+1),$J21/2,$M21,TRUE))/(1-2*_xlfn.NORM.DIST(0,$J21/2,$M21,TRUE))*$D21+($K21="Steady Growth")*(AND(CV$6&gt;=$F21,CV$6&lt;=$H21)*((CV$6-$F21+1)/($J21*($J21+1)/2)*$D21))+($K21="custom")*CustCF!CP21</f>
        <v>0</v>
      </c>
      <c r="CW21" s="95">
        <f>($K21="Bell Curve")*(_xlfn.NORM.DIST(AND(CW$6&gt;=$F21,CW$6&lt;=$H21)*(CW$6-$F21+1),$J21/2,$M21,TRUE)-_xlfn.NORM.DIST(AND(CW$6&gt;=$F21,CW$6&lt;=$H21)*(CV$6-$F21+1),$J21/2,$M21,TRUE))/(1-2*_xlfn.NORM.DIST(0,$J21/2,$M21,TRUE))*$D21+($K21="Steady Growth")*(AND(CW$6&gt;=$F21,CW$6&lt;=$H21)*((CW$6-$F21+1)/($J21*($J21+1)/2)*$D21))+($K21="custom")*CustCF!CQ21</f>
        <v>0</v>
      </c>
      <c r="CX21" s="95">
        <f>($K21="Bell Curve")*(_xlfn.NORM.DIST(AND(CX$6&gt;=$F21,CX$6&lt;=$H21)*(CX$6-$F21+1),$J21/2,$M21,TRUE)-_xlfn.NORM.DIST(AND(CX$6&gt;=$F21,CX$6&lt;=$H21)*(CW$6-$F21+1),$J21/2,$M21,TRUE))/(1-2*_xlfn.NORM.DIST(0,$J21/2,$M21,TRUE))*$D21+($K21="Steady Growth")*(AND(CX$6&gt;=$F21,CX$6&lt;=$H21)*((CX$6-$F21+1)/($J21*($J21+1)/2)*$D21))+($K21="custom")*CustCF!CR21</f>
        <v>0</v>
      </c>
      <c r="CY21" s="95">
        <f>($K21="Bell Curve")*(_xlfn.NORM.DIST(AND(CY$6&gt;=$F21,CY$6&lt;=$H21)*(CY$6-$F21+1),$J21/2,$M21,TRUE)-_xlfn.NORM.DIST(AND(CY$6&gt;=$F21,CY$6&lt;=$H21)*(CX$6-$F21+1),$J21/2,$M21,TRUE))/(1-2*_xlfn.NORM.DIST(0,$J21/2,$M21,TRUE))*$D21+($K21="Steady Growth")*(AND(CY$6&gt;=$F21,CY$6&lt;=$H21)*((CY$6-$F21+1)/($J21*($J21+1)/2)*$D21))+($K21="custom")*CustCF!CS21</f>
        <v>0</v>
      </c>
      <c r="CZ21" s="95">
        <f>($K21="Bell Curve")*(_xlfn.NORM.DIST(AND(CZ$6&gt;=$F21,CZ$6&lt;=$H21)*(CZ$6-$F21+1),$J21/2,$M21,TRUE)-_xlfn.NORM.DIST(AND(CZ$6&gt;=$F21,CZ$6&lt;=$H21)*(CY$6-$F21+1),$J21/2,$M21,TRUE))/(1-2*_xlfn.NORM.DIST(0,$J21/2,$M21,TRUE))*$D21+($K21="Steady Growth")*(AND(CZ$6&gt;=$F21,CZ$6&lt;=$H21)*((CZ$6-$F21+1)/($J21*($J21+1)/2)*$D21))+($K21="custom")*CustCF!CT21</f>
        <v>0</v>
      </c>
      <c r="DA21" s="95">
        <f>($K21="Bell Curve")*(_xlfn.NORM.DIST(AND(DA$6&gt;=$F21,DA$6&lt;=$H21)*(DA$6-$F21+1),$J21/2,$M21,TRUE)-_xlfn.NORM.DIST(AND(DA$6&gt;=$F21,DA$6&lt;=$H21)*(CZ$6-$F21+1),$J21/2,$M21,TRUE))/(1-2*_xlfn.NORM.DIST(0,$J21/2,$M21,TRUE))*$D21+($K21="Steady Growth")*(AND(DA$6&gt;=$F21,DA$6&lt;=$H21)*((DA$6-$F21+1)/($J21*($J21+1)/2)*$D21))+($K21="custom")*CustCF!CU21</f>
        <v>0</v>
      </c>
      <c r="DB21" s="95">
        <f>($K21="Bell Curve")*(_xlfn.NORM.DIST(AND(DB$6&gt;=$F21,DB$6&lt;=$H21)*(DB$6-$F21+1),$J21/2,$M21,TRUE)-_xlfn.NORM.DIST(AND(DB$6&gt;=$F21,DB$6&lt;=$H21)*(DA$6-$F21+1),$J21/2,$M21,TRUE))/(1-2*_xlfn.NORM.DIST(0,$J21/2,$M21,TRUE))*$D21+($K21="Steady Growth")*(AND(DB$6&gt;=$F21,DB$6&lt;=$H21)*((DB$6-$F21+1)/($J21*($J21+1)/2)*$D21))+($K21="custom")*CustCF!CV21</f>
        <v>0</v>
      </c>
      <c r="DC21" s="95">
        <f>($K21="Bell Curve")*(_xlfn.NORM.DIST(AND(DC$6&gt;=$F21,DC$6&lt;=$H21)*(DC$6-$F21+1),$J21/2,$M21,TRUE)-_xlfn.NORM.DIST(AND(DC$6&gt;=$F21,DC$6&lt;=$H21)*(DB$6-$F21+1),$J21/2,$M21,TRUE))/(1-2*_xlfn.NORM.DIST(0,$J21/2,$M21,TRUE))*$D21+($K21="Steady Growth")*(AND(DC$6&gt;=$F21,DC$6&lt;=$H21)*((DC$6-$F21+1)/($J21*($J21+1)/2)*$D21))+($K21="custom")*CustCF!CW21</f>
        <v>0</v>
      </c>
      <c r="DD21" s="95">
        <f>($K21="Bell Curve")*(_xlfn.NORM.DIST(AND(DD$6&gt;=$F21,DD$6&lt;=$H21)*(DD$6-$F21+1),$J21/2,$M21,TRUE)-_xlfn.NORM.DIST(AND(DD$6&gt;=$F21,DD$6&lt;=$H21)*(DC$6-$F21+1),$J21/2,$M21,TRUE))/(1-2*_xlfn.NORM.DIST(0,$J21/2,$M21,TRUE))*$D21+($K21="Steady Growth")*(AND(DD$6&gt;=$F21,DD$6&lt;=$H21)*((DD$6-$F21+1)/($J21*($J21+1)/2)*$D21))+($K21="custom")*CustCF!CX21</f>
        <v>0</v>
      </c>
      <c r="DE21" s="95">
        <f>($K21="Bell Curve")*(_xlfn.NORM.DIST(AND(DE$6&gt;=$F21,DE$6&lt;=$H21)*(DE$6-$F21+1),$J21/2,$M21,TRUE)-_xlfn.NORM.DIST(AND(DE$6&gt;=$F21,DE$6&lt;=$H21)*(DD$6-$F21+1),$J21/2,$M21,TRUE))/(1-2*_xlfn.NORM.DIST(0,$J21/2,$M21,TRUE))*$D21+($K21="Steady Growth")*(AND(DE$6&gt;=$F21,DE$6&lt;=$H21)*((DE$6-$F21+1)/($J21*($J21+1)/2)*$D21))+($K21="custom")*CustCF!CY21</f>
        <v>0</v>
      </c>
      <c r="DF21" s="95">
        <f>($K21="Bell Curve")*(_xlfn.NORM.DIST(AND(DF$6&gt;=$F21,DF$6&lt;=$H21)*(DF$6-$F21+1),$J21/2,$M21,TRUE)-_xlfn.NORM.DIST(AND(DF$6&gt;=$F21,DF$6&lt;=$H21)*(DE$6-$F21+1),$J21/2,$M21,TRUE))/(1-2*_xlfn.NORM.DIST(0,$J21/2,$M21,TRUE))*$D21+($K21="Steady Growth")*(AND(DF$6&gt;=$F21,DF$6&lt;=$H21)*((DF$6-$F21+1)/($J21*($J21+1)/2)*$D21))+($K21="custom")*CustCF!CZ21</f>
        <v>0</v>
      </c>
      <c r="DG21" s="95">
        <f>($K21="Bell Curve")*(_xlfn.NORM.DIST(AND(DG$6&gt;=$F21,DG$6&lt;=$H21)*(DG$6-$F21+1),$J21/2,$M21,TRUE)-_xlfn.NORM.DIST(AND(DG$6&gt;=$F21,DG$6&lt;=$H21)*(DF$6-$F21+1),$J21/2,$M21,TRUE))/(1-2*_xlfn.NORM.DIST(0,$J21/2,$M21,TRUE))*$D21+($K21="Steady Growth")*(AND(DG$6&gt;=$F21,DG$6&lt;=$H21)*((DG$6-$F21+1)/($J21*($J21+1)/2)*$D21))+($K21="custom")*CustCF!DA21</f>
        <v>0</v>
      </c>
      <c r="DH21" s="95">
        <f>($K21="Bell Curve")*(_xlfn.NORM.DIST(AND(DH$6&gt;=$F21,DH$6&lt;=$H21)*(DH$6-$F21+1),$J21/2,$M21,TRUE)-_xlfn.NORM.DIST(AND(DH$6&gt;=$F21,DH$6&lt;=$H21)*(DG$6-$F21+1),$J21/2,$M21,TRUE))/(1-2*_xlfn.NORM.DIST(0,$J21/2,$M21,TRUE))*$D21+($K21="Steady Growth")*(AND(DH$6&gt;=$F21,DH$6&lt;=$H21)*((DH$6-$F21+1)/($J21*($J21+1)/2)*$D21))+($K21="custom")*CustCF!DB21</f>
        <v>0</v>
      </c>
      <c r="DI21" s="95">
        <f>($K21="Bell Curve")*(_xlfn.NORM.DIST(AND(DI$6&gt;=$F21,DI$6&lt;=$H21)*(DI$6-$F21+1),$J21/2,$M21,TRUE)-_xlfn.NORM.DIST(AND(DI$6&gt;=$F21,DI$6&lt;=$H21)*(DH$6-$F21+1),$J21/2,$M21,TRUE))/(1-2*_xlfn.NORM.DIST(0,$J21/2,$M21,TRUE))*$D21+($K21="Steady Growth")*(AND(DI$6&gt;=$F21,DI$6&lt;=$H21)*((DI$6-$F21+1)/($J21*($J21+1)/2)*$D21))+($K21="custom")*CustCF!DC21</f>
        <v>0</v>
      </c>
      <c r="DJ21" s="95">
        <f>($K21="Bell Curve")*(_xlfn.NORM.DIST(AND(DJ$6&gt;=$F21,DJ$6&lt;=$H21)*(DJ$6-$F21+1),$J21/2,$M21,TRUE)-_xlfn.NORM.DIST(AND(DJ$6&gt;=$F21,DJ$6&lt;=$H21)*(DI$6-$F21+1),$J21/2,$M21,TRUE))/(1-2*_xlfn.NORM.DIST(0,$J21/2,$M21,TRUE))*$D21+($K21="Steady Growth")*(AND(DJ$6&gt;=$F21,DJ$6&lt;=$H21)*((DJ$6-$F21+1)/($J21*($J21+1)/2)*$D21))+($K21="custom")*CustCF!DD21</f>
        <v>0</v>
      </c>
      <c r="DK21" s="95">
        <f>($K21="Bell Curve")*(_xlfn.NORM.DIST(AND(DK$6&gt;=$F21,DK$6&lt;=$H21)*(DK$6-$F21+1),$J21/2,$M21,TRUE)-_xlfn.NORM.DIST(AND(DK$6&gt;=$F21,DK$6&lt;=$H21)*(DJ$6-$F21+1),$J21/2,$M21,TRUE))/(1-2*_xlfn.NORM.DIST(0,$J21/2,$M21,TRUE))*$D21+($K21="Steady Growth")*(AND(DK$6&gt;=$F21,DK$6&lt;=$H21)*((DK$6-$F21+1)/($J21*($J21+1)/2)*$D21))+($K21="custom")*CustCF!DE21</f>
        <v>0</v>
      </c>
      <c r="DL21" s="95">
        <f>($K21="Bell Curve")*(_xlfn.NORM.DIST(AND(DL$6&gt;=$F21,DL$6&lt;=$H21)*(DL$6-$F21+1),$J21/2,$M21,TRUE)-_xlfn.NORM.DIST(AND(DL$6&gt;=$F21,DL$6&lt;=$H21)*(DK$6-$F21+1),$J21/2,$M21,TRUE))/(1-2*_xlfn.NORM.DIST(0,$J21/2,$M21,TRUE))*$D21+($K21="Steady Growth")*(AND(DL$6&gt;=$F21,DL$6&lt;=$H21)*((DL$6-$F21+1)/($J21*($J21+1)/2)*$D21))+($K21="custom")*CustCF!DF21</f>
        <v>0</v>
      </c>
      <c r="DM21" s="95">
        <f>($K21="Bell Curve")*(_xlfn.NORM.DIST(AND(DM$6&gt;=$F21,DM$6&lt;=$H21)*(DM$6-$F21+1),$J21/2,$M21,TRUE)-_xlfn.NORM.DIST(AND(DM$6&gt;=$F21,DM$6&lt;=$H21)*(DL$6-$F21+1),$J21/2,$M21,TRUE))/(1-2*_xlfn.NORM.DIST(0,$J21/2,$M21,TRUE))*$D21+($K21="Steady Growth")*(AND(DM$6&gt;=$F21,DM$6&lt;=$H21)*((DM$6-$F21+1)/($J21*($J21+1)/2)*$D21))+($K21="custom")*CustCF!DG21</f>
        <v>0</v>
      </c>
      <c r="DN21" s="95">
        <f>($K21="Bell Curve")*(_xlfn.NORM.DIST(AND(DN$6&gt;=$F21,DN$6&lt;=$H21)*(DN$6-$F21+1),$J21/2,$M21,TRUE)-_xlfn.NORM.DIST(AND(DN$6&gt;=$F21,DN$6&lt;=$H21)*(DM$6-$F21+1),$J21/2,$M21,TRUE))/(1-2*_xlfn.NORM.DIST(0,$J21/2,$M21,TRUE))*$D21+($K21="Steady Growth")*(AND(DN$6&gt;=$F21,DN$6&lt;=$H21)*((DN$6-$F21+1)/($J21*($J21+1)/2)*$D21))+($K21="custom")*CustCF!DH21</f>
        <v>0</v>
      </c>
      <c r="DO21" s="95">
        <f>($K21="Bell Curve")*(_xlfn.NORM.DIST(AND(DO$6&gt;=$F21,DO$6&lt;=$H21)*(DO$6-$F21+1),$J21/2,$M21,TRUE)-_xlfn.NORM.DIST(AND(DO$6&gt;=$F21,DO$6&lt;=$H21)*(DN$6-$F21+1),$J21/2,$M21,TRUE))/(1-2*_xlfn.NORM.DIST(0,$J21/2,$M21,TRUE))*$D21+($K21="Steady Growth")*(AND(DO$6&gt;=$F21,DO$6&lt;=$H21)*((DO$6-$F21+1)/($J21*($J21+1)/2)*$D21))+($K21="custom")*CustCF!DI21</f>
        <v>0</v>
      </c>
      <c r="DP21" s="95">
        <f>($K21="Bell Curve")*(_xlfn.NORM.DIST(AND(DP$6&gt;=$F21,DP$6&lt;=$H21)*(DP$6-$F21+1),$J21/2,$M21,TRUE)-_xlfn.NORM.DIST(AND(DP$6&gt;=$F21,DP$6&lt;=$H21)*(DO$6-$F21+1),$J21/2,$M21,TRUE))/(1-2*_xlfn.NORM.DIST(0,$J21/2,$M21,TRUE))*$D21+($K21="Steady Growth")*(AND(DP$6&gt;=$F21,DP$6&lt;=$H21)*((DP$6-$F21+1)/($J21*($J21+1)/2)*$D21))+($K21="custom")*CustCF!DJ21</f>
        <v>0</v>
      </c>
      <c r="DQ21" s="95">
        <f>($K21="Bell Curve")*(_xlfn.NORM.DIST(AND(DQ$6&gt;=$F21,DQ$6&lt;=$H21)*(DQ$6-$F21+1),$J21/2,$M21,TRUE)-_xlfn.NORM.DIST(AND(DQ$6&gt;=$F21,DQ$6&lt;=$H21)*(DP$6-$F21+1),$J21/2,$M21,TRUE))/(1-2*_xlfn.NORM.DIST(0,$J21/2,$M21,TRUE))*$D21+($K21="Steady Growth")*(AND(DQ$6&gt;=$F21,DQ$6&lt;=$H21)*((DQ$6-$F21+1)/($J21*($J21+1)/2)*$D21))+($K21="custom")*CustCF!DK21</f>
        <v>0</v>
      </c>
      <c r="DR21" s="95">
        <f>($K21="Bell Curve")*(_xlfn.NORM.DIST(AND(DR$6&gt;=$F21,DR$6&lt;=$H21)*(DR$6-$F21+1),$J21/2,$M21,TRUE)-_xlfn.NORM.DIST(AND(DR$6&gt;=$F21,DR$6&lt;=$H21)*(DQ$6-$F21+1),$J21/2,$M21,TRUE))/(1-2*_xlfn.NORM.DIST(0,$J21/2,$M21,TRUE))*$D21+($K21="Steady Growth")*(AND(DR$6&gt;=$F21,DR$6&lt;=$H21)*((DR$6-$F21+1)/($J21*($J21+1)/2)*$D21))+($K21="custom")*CustCF!DL21</f>
        <v>0</v>
      </c>
      <c r="DS21" s="95">
        <f>($K21="Bell Curve")*(_xlfn.NORM.DIST(AND(DS$6&gt;=$F21,DS$6&lt;=$H21)*(DS$6-$F21+1),$J21/2,$M21,TRUE)-_xlfn.NORM.DIST(AND(DS$6&gt;=$F21,DS$6&lt;=$H21)*(DR$6-$F21+1),$J21/2,$M21,TRUE))/(1-2*_xlfn.NORM.DIST(0,$J21/2,$M21,TRUE))*$D21+($K21="Steady Growth")*(AND(DS$6&gt;=$F21,DS$6&lt;=$H21)*((DS$6-$F21+1)/($J21*($J21+1)/2)*$D21))+($K21="custom")*CustCF!DM21</f>
        <v>0</v>
      </c>
      <c r="DT21" s="95">
        <f>($K21="Bell Curve")*(_xlfn.NORM.DIST(AND(DT$6&gt;=$F21,DT$6&lt;=$H21)*(DT$6-$F21+1),$J21/2,$M21,TRUE)-_xlfn.NORM.DIST(AND(DT$6&gt;=$F21,DT$6&lt;=$H21)*(DS$6-$F21+1),$J21/2,$M21,TRUE))/(1-2*_xlfn.NORM.DIST(0,$J21/2,$M21,TRUE))*$D21+($K21="Steady Growth")*(AND(DT$6&gt;=$F21,DT$6&lt;=$H21)*((DT$6-$F21+1)/($J21*($J21+1)/2)*$D21))+($K21="custom")*CustCF!DN21</f>
        <v>0</v>
      </c>
      <c r="DU21" s="95">
        <f>($K21="Bell Curve")*(_xlfn.NORM.DIST(AND(DU$6&gt;=$F21,DU$6&lt;=$H21)*(DU$6-$F21+1),$J21/2,$M21,TRUE)-_xlfn.NORM.DIST(AND(DU$6&gt;=$F21,DU$6&lt;=$H21)*(DT$6-$F21+1),$J21/2,$M21,TRUE))/(1-2*_xlfn.NORM.DIST(0,$J21/2,$M21,TRUE))*$D21+($K21="Steady Growth")*(AND(DU$6&gt;=$F21,DU$6&lt;=$H21)*((DU$6-$F21+1)/($J21*($J21+1)/2)*$D21))+($K21="custom")*CustCF!DO21</f>
        <v>0</v>
      </c>
      <c r="DV21" s="95">
        <f>($K21="Bell Curve")*(_xlfn.NORM.DIST(AND(DV$6&gt;=$F21,DV$6&lt;=$H21)*(DV$6-$F21+1),$J21/2,$M21,TRUE)-_xlfn.NORM.DIST(AND(DV$6&gt;=$F21,DV$6&lt;=$H21)*(DU$6-$F21+1),$J21/2,$M21,TRUE))/(1-2*_xlfn.NORM.DIST(0,$J21/2,$M21,TRUE))*$D21+($K21="Steady Growth")*(AND(DV$6&gt;=$F21,DV$6&lt;=$H21)*((DV$6-$F21+1)/($J21*($J21+1)/2)*$D21))+($K21="custom")*CustCF!DP21</f>
        <v>0</v>
      </c>
      <c r="DW21" s="95">
        <f>($K21="Bell Curve")*(_xlfn.NORM.DIST(AND(DW$6&gt;=$F21,DW$6&lt;=$H21)*(DW$6-$F21+1),$J21/2,$M21,TRUE)-_xlfn.NORM.DIST(AND(DW$6&gt;=$F21,DW$6&lt;=$H21)*(DV$6-$F21+1),$J21/2,$M21,TRUE))/(1-2*_xlfn.NORM.DIST(0,$J21/2,$M21,TRUE))*$D21+($K21="Steady Growth")*(AND(DW$6&gt;=$F21,DW$6&lt;=$H21)*((DW$6-$F21+1)/($J21*($J21+1)/2)*$D21))+($K21="custom")*CustCF!DQ21</f>
        <v>0</v>
      </c>
      <c r="DX21" s="95">
        <f>($K21="Bell Curve")*(_xlfn.NORM.DIST(AND(DX$6&gt;=$F21,DX$6&lt;=$H21)*(DX$6-$F21+1),$J21/2,$M21,TRUE)-_xlfn.NORM.DIST(AND(DX$6&gt;=$F21,DX$6&lt;=$H21)*(DW$6-$F21+1),$J21/2,$M21,TRUE))/(1-2*_xlfn.NORM.DIST(0,$J21/2,$M21,TRUE))*$D21+($K21="Steady Growth")*(AND(DX$6&gt;=$F21,DX$6&lt;=$H21)*((DX$6-$F21+1)/($J21*($J21+1)/2)*$D21))+($K21="custom")*CustCF!DR21</f>
        <v>0</v>
      </c>
      <c r="DY21" s="95">
        <f>($K21="Bell Curve")*(_xlfn.NORM.DIST(AND(DY$6&gt;=$F21,DY$6&lt;=$H21)*(DY$6-$F21+1),$J21/2,$M21,TRUE)-_xlfn.NORM.DIST(AND(DY$6&gt;=$F21,DY$6&lt;=$H21)*(DX$6-$F21+1),$J21/2,$M21,TRUE))/(1-2*_xlfn.NORM.DIST(0,$J21/2,$M21,TRUE))*$D21+($K21="Steady Growth")*(AND(DY$6&gt;=$F21,DY$6&lt;=$H21)*((DY$6-$F21+1)/($J21*($J21+1)/2)*$D21))+($K21="custom")*CustCF!DS21</f>
        <v>0</v>
      </c>
      <c r="DZ21" s="95">
        <f>($K21="Bell Curve")*(_xlfn.NORM.DIST(AND(DZ$6&gt;=$F21,DZ$6&lt;=$H21)*(DZ$6-$F21+1),$J21/2,$M21,TRUE)-_xlfn.NORM.DIST(AND(DZ$6&gt;=$F21,DZ$6&lt;=$H21)*(DY$6-$F21+1),$J21/2,$M21,TRUE))/(1-2*_xlfn.NORM.DIST(0,$J21/2,$M21,TRUE))*$D21+($K21="Steady Growth")*(AND(DZ$6&gt;=$F21,DZ$6&lt;=$H21)*((DZ$6-$F21+1)/($J21*($J21+1)/2)*$D21))+($K21="custom")*CustCF!DT21</f>
        <v>0</v>
      </c>
      <c r="EA21" s="95">
        <f>($K21="Bell Curve")*(_xlfn.NORM.DIST(AND(EA$6&gt;=$F21,EA$6&lt;=$H21)*(EA$6-$F21+1),$J21/2,$M21,TRUE)-_xlfn.NORM.DIST(AND(EA$6&gt;=$F21,EA$6&lt;=$H21)*(DZ$6-$F21+1),$J21/2,$M21,TRUE))/(1-2*_xlfn.NORM.DIST(0,$J21/2,$M21,TRUE))*$D21+($K21="Steady Growth")*(AND(EA$6&gt;=$F21,EA$6&lt;=$H21)*((EA$6-$F21+1)/($J21*($J21+1)/2)*$D21))+($K21="custom")*CustCF!DU21</f>
        <v>0</v>
      </c>
      <c r="EB21" s="95">
        <f>($K21="Bell Curve")*(_xlfn.NORM.DIST(AND(EB$6&gt;=$F21,EB$6&lt;=$H21)*(EB$6-$F21+1),$J21/2,$M21,TRUE)-_xlfn.NORM.DIST(AND(EB$6&gt;=$F21,EB$6&lt;=$H21)*(EA$6-$F21+1),$J21/2,$M21,TRUE))/(1-2*_xlfn.NORM.DIST(0,$J21/2,$M21,TRUE))*$D21+($K21="Steady Growth")*(AND(EB$6&gt;=$F21,EB$6&lt;=$H21)*((EB$6-$F21+1)/($J21*($J21+1)/2)*$D21))+($K21="custom")*CustCF!DV21</f>
        <v>0</v>
      </c>
      <c r="EC21" s="95">
        <f>($K21="Bell Curve")*(_xlfn.NORM.DIST(AND(EC$6&gt;=$F21,EC$6&lt;=$H21)*(EC$6-$F21+1),$J21/2,$M21,TRUE)-_xlfn.NORM.DIST(AND(EC$6&gt;=$F21,EC$6&lt;=$H21)*(EB$6-$F21+1),$J21/2,$M21,TRUE))/(1-2*_xlfn.NORM.DIST(0,$J21/2,$M21,TRUE))*$D21+($K21="Steady Growth")*(AND(EC$6&gt;=$F21,EC$6&lt;=$H21)*((EC$6-$F21+1)/($J21*($J21+1)/2)*$D21))+($K21="custom")*CustCF!DW21</f>
        <v>0</v>
      </c>
      <c r="ED21" s="95">
        <f>($K21="Bell Curve")*(_xlfn.NORM.DIST(AND(ED$6&gt;=$F21,ED$6&lt;=$H21)*(ED$6-$F21+1),$J21/2,$M21,TRUE)-_xlfn.NORM.DIST(AND(ED$6&gt;=$F21,ED$6&lt;=$H21)*(EC$6-$F21+1),$J21/2,$M21,TRUE))/(1-2*_xlfn.NORM.DIST(0,$J21/2,$M21,TRUE))*$D21+($K21="Steady Growth")*(AND(ED$6&gt;=$F21,ED$6&lt;=$H21)*((ED$6-$F21+1)/($J21*($J21+1)/2)*$D21))+($K21="custom")*CustCF!DX21</f>
        <v>0</v>
      </c>
      <c r="EE21" s="95">
        <f>($K21="Bell Curve")*(_xlfn.NORM.DIST(AND(EE$6&gt;=$F21,EE$6&lt;=$H21)*(EE$6-$F21+1),$J21/2,$M21,TRUE)-_xlfn.NORM.DIST(AND(EE$6&gt;=$F21,EE$6&lt;=$H21)*(ED$6-$F21+1),$J21/2,$M21,TRUE))/(1-2*_xlfn.NORM.DIST(0,$J21/2,$M21,TRUE))*$D21+($K21="Steady Growth")*(AND(EE$6&gt;=$F21,EE$6&lt;=$H21)*((EE$6-$F21+1)/($J21*($J21+1)/2)*$D21))+($K21="custom")*CustCF!DY21</f>
        <v>0</v>
      </c>
      <c r="EF21" s="95">
        <f>($K21="Bell Curve")*(_xlfn.NORM.DIST(AND(EF$6&gt;=$F21,EF$6&lt;=$H21)*(EF$6-$F21+1),$J21/2,$M21,TRUE)-_xlfn.NORM.DIST(AND(EF$6&gt;=$F21,EF$6&lt;=$H21)*(EE$6-$F21+1),$J21/2,$M21,TRUE))/(1-2*_xlfn.NORM.DIST(0,$J21/2,$M21,TRUE))*$D21+($K21="Steady Growth")*(AND(EF$6&gt;=$F21,EF$6&lt;=$H21)*((EF$6-$F21+1)/($J21*($J21+1)/2)*$D21))+($K21="custom")*CustCF!DZ21</f>
        <v>0</v>
      </c>
      <c r="EG21" s="95">
        <f>($K21="Bell Curve")*(_xlfn.NORM.DIST(AND(EG$6&gt;=$F21,EG$6&lt;=$H21)*(EG$6-$F21+1),$J21/2,$M21,TRUE)-_xlfn.NORM.DIST(AND(EG$6&gt;=$F21,EG$6&lt;=$H21)*(EF$6-$F21+1),$J21/2,$M21,TRUE))/(1-2*_xlfn.NORM.DIST(0,$J21/2,$M21,TRUE))*$D21+($K21="Steady Growth")*(AND(EG$6&gt;=$F21,EG$6&lt;=$H21)*((EG$6-$F21+1)/($J21*($J21+1)/2)*$D21))+($K21="custom")*CustCF!EA21</f>
        <v>0</v>
      </c>
      <c r="EH21" s="95">
        <f>($K21="Bell Curve")*(_xlfn.NORM.DIST(AND(EH$6&gt;=$F21,EH$6&lt;=$H21)*(EH$6-$F21+1),$J21/2,$M21,TRUE)-_xlfn.NORM.DIST(AND(EH$6&gt;=$F21,EH$6&lt;=$H21)*(EG$6-$F21+1),$J21/2,$M21,TRUE))/(1-2*_xlfn.NORM.DIST(0,$J21/2,$M21,TRUE))*$D21+($K21="Steady Growth")*(AND(EH$6&gt;=$F21,EH$6&lt;=$H21)*((EH$6-$F21+1)/($J21*($J21+1)/2)*$D21))+($K21="custom")*CustCF!EB21</f>
        <v>0</v>
      </c>
      <c r="EI21" s="95">
        <f>($K21="Bell Curve")*(_xlfn.NORM.DIST(AND(EI$6&gt;=$F21,EI$6&lt;=$H21)*(EI$6-$F21+1),$J21/2,$M21,TRUE)-_xlfn.NORM.DIST(AND(EI$6&gt;=$F21,EI$6&lt;=$H21)*(EH$6-$F21+1),$J21/2,$M21,TRUE))/(1-2*_xlfn.NORM.DIST(0,$J21/2,$M21,TRUE))*$D21+($K21="Steady Growth")*(AND(EI$6&gt;=$F21,EI$6&lt;=$H21)*((EI$6-$F21+1)/($J21*($J21+1)/2)*$D21))+($K21="custom")*CustCF!EC21</f>
        <v>0</v>
      </c>
      <c r="EJ21" s="95">
        <f>($K21="Bell Curve")*(_xlfn.NORM.DIST(AND(EJ$6&gt;=$F21,EJ$6&lt;=$H21)*(EJ$6-$F21+1),$J21/2,$M21,TRUE)-_xlfn.NORM.DIST(AND(EJ$6&gt;=$F21,EJ$6&lt;=$H21)*(EI$6-$F21+1),$J21/2,$M21,TRUE))/(1-2*_xlfn.NORM.DIST(0,$J21/2,$M21,TRUE))*$D21+($K21="Steady Growth")*(AND(EJ$6&gt;=$F21,EJ$6&lt;=$H21)*((EJ$6-$F21+1)/($J21*($J21+1)/2)*$D21))+($K21="custom")*CustCF!ED21</f>
        <v>0</v>
      </c>
      <c r="EK21" s="95">
        <f>($K21="Bell Curve")*(_xlfn.NORM.DIST(AND(EK$6&gt;=$F21,EK$6&lt;=$H21)*(EK$6-$F21+1),$J21/2,$M21,TRUE)-_xlfn.NORM.DIST(AND(EK$6&gt;=$F21,EK$6&lt;=$H21)*(EJ$6-$F21+1),$J21/2,$M21,TRUE))/(1-2*_xlfn.NORM.DIST(0,$J21/2,$M21,TRUE))*$D21+($K21="Steady Growth")*(AND(EK$6&gt;=$F21,EK$6&lt;=$H21)*((EK$6-$F21+1)/($J21*($J21+1)/2)*$D21))+($K21="custom")*CustCF!EE21</f>
        <v>0</v>
      </c>
      <c r="EL21" s="95">
        <f>($K21="Bell Curve")*(_xlfn.NORM.DIST(AND(EL$6&gt;=$F21,EL$6&lt;=$H21)*(EL$6-$F21+1),$J21/2,$M21,TRUE)-_xlfn.NORM.DIST(AND(EL$6&gt;=$F21,EL$6&lt;=$H21)*(EK$6-$F21+1),$J21/2,$M21,TRUE))/(1-2*_xlfn.NORM.DIST(0,$J21/2,$M21,TRUE))*$D21+($K21="Steady Growth")*(AND(EL$6&gt;=$F21,EL$6&lt;=$H21)*((EL$6-$F21+1)/($J21*($J21+1)/2)*$D21))+($K21="custom")*CustCF!EF21</f>
        <v>0</v>
      </c>
      <c r="EM21" s="95">
        <f>($K21="Bell Curve")*(_xlfn.NORM.DIST(AND(EM$6&gt;=$F21,EM$6&lt;=$H21)*(EM$6-$F21+1),$J21/2,$M21,TRUE)-_xlfn.NORM.DIST(AND(EM$6&gt;=$F21,EM$6&lt;=$H21)*(EL$6-$F21+1),$J21/2,$M21,TRUE))/(1-2*_xlfn.NORM.DIST(0,$J21/2,$M21,TRUE))*$D21+($K21="Steady Growth")*(AND(EM$6&gt;=$F21,EM$6&lt;=$H21)*((EM$6-$F21+1)/($J21*($J21+1)/2)*$D21))+($K21="custom")*CustCF!EG21</f>
        <v>0</v>
      </c>
      <c r="EN21" s="95">
        <f>($K21="Bell Curve")*(_xlfn.NORM.DIST(AND(EN$6&gt;=$F21,EN$6&lt;=$H21)*(EN$6-$F21+1),$J21/2,$M21,TRUE)-_xlfn.NORM.DIST(AND(EN$6&gt;=$F21,EN$6&lt;=$H21)*(EM$6-$F21+1),$J21/2,$M21,TRUE))/(1-2*_xlfn.NORM.DIST(0,$J21/2,$M21,TRUE))*$D21+($K21="Steady Growth")*(AND(EN$6&gt;=$F21,EN$6&lt;=$H21)*((EN$6-$F21+1)/($J21*($J21+1)/2)*$D21))+($K21="custom")*CustCF!EH21</f>
        <v>0</v>
      </c>
      <c r="EO21" s="95">
        <f>($K21="Bell Curve")*(_xlfn.NORM.DIST(AND(EO$6&gt;=$F21,EO$6&lt;=$H21)*(EO$6-$F21+1),$J21/2,$M21,TRUE)-_xlfn.NORM.DIST(AND(EO$6&gt;=$F21,EO$6&lt;=$H21)*(EN$6-$F21+1),$J21/2,$M21,TRUE))/(1-2*_xlfn.NORM.DIST(0,$J21/2,$M21,TRUE))*$D21+($K21="Steady Growth")*(AND(EO$6&gt;=$F21,EO$6&lt;=$H21)*((EO$6-$F21+1)/($J21*($J21+1)/2)*$D21))+($K21="custom")*CustCF!EI21</f>
        <v>0</v>
      </c>
      <c r="EP21" s="95">
        <f>($K21="Bell Curve")*(_xlfn.NORM.DIST(AND(EP$6&gt;=$F21,EP$6&lt;=$H21)*(EP$6-$F21+1),$J21/2,$M21,TRUE)-_xlfn.NORM.DIST(AND(EP$6&gt;=$F21,EP$6&lt;=$H21)*(EO$6-$F21+1),$J21/2,$M21,TRUE))/(1-2*_xlfn.NORM.DIST(0,$J21/2,$M21,TRUE))*$D21+($K21="Steady Growth")*(AND(EP$6&gt;=$F21,EP$6&lt;=$H21)*((EP$6-$F21+1)/($J21*($J21+1)/2)*$D21))+($K21="custom")*CustCF!EJ21</f>
        <v>0</v>
      </c>
      <c r="EQ21" s="95">
        <f>($K21="Bell Curve")*(_xlfn.NORM.DIST(AND(EQ$6&gt;=$F21,EQ$6&lt;=$H21)*(EQ$6-$F21+1),$J21/2,$M21,TRUE)-_xlfn.NORM.DIST(AND(EQ$6&gt;=$F21,EQ$6&lt;=$H21)*(EP$6-$F21+1),$J21/2,$M21,TRUE))/(1-2*_xlfn.NORM.DIST(0,$J21/2,$M21,TRUE))*$D21+($K21="Steady Growth")*(AND(EQ$6&gt;=$F21,EQ$6&lt;=$H21)*((EQ$6-$F21+1)/($J21*($J21+1)/2)*$D21))+($K21="custom")*CustCF!EK21</f>
        <v>0</v>
      </c>
      <c r="ER21" s="95">
        <f>($K21="Bell Curve")*(_xlfn.NORM.DIST(AND(ER$6&gt;=$F21,ER$6&lt;=$H21)*(ER$6-$F21+1),$J21/2,$M21,TRUE)-_xlfn.NORM.DIST(AND(ER$6&gt;=$F21,ER$6&lt;=$H21)*(EQ$6-$F21+1),$J21/2,$M21,TRUE))/(1-2*_xlfn.NORM.DIST(0,$J21/2,$M21,TRUE))*$D21+($K21="Steady Growth")*(AND(ER$6&gt;=$F21,ER$6&lt;=$H21)*((ER$6-$F21+1)/($J21*($J21+1)/2)*$D21))+($K21="custom")*CustCF!EL21</f>
        <v>0</v>
      </c>
      <c r="ES21" s="95">
        <f>($K21="Bell Curve")*(_xlfn.NORM.DIST(AND(ES$6&gt;=$F21,ES$6&lt;=$H21)*(ES$6-$F21+1),$J21/2,$M21,TRUE)-_xlfn.NORM.DIST(AND(ES$6&gt;=$F21,ES$6&lt;=$H21)*(ER$6-$F21+1),$J21/2,$M21,TRUE))/(1-2*_xlfn.NORM.DIST(0,$J21/2,$M21,TRUE))*$D21+($K21="Steady Growth")*(AND(ES$6&gt;=$F21,ES$6&lt;=$H21)*((ES$6-$F21+1)/($J21*($J21+1)/2)*$D21))+($K21="custom")*CustCF!EM21</f>
        <v>0</v>
      </c>
      <c r="ET21" s="95">
        <f>($K21="Bell Curve")*(_xlfn.NORM.DIST(AND(ET$6&gt;=$F21,ET$6&lt;=$H21)*(ET$6-$F21+1),$J21/2,$M21,TRUE)-_xlfn.NORM.DIST(AND(ET$6&gt;=$F21,ET$6&lt;=$H21)*(ES$6-$F21+1),$J21/2,$M21,TRUE))/(1-2*_xlfn.NORM.DIST(0,$J21/2,$M21,TRUE))*$D21+($K21="Steady Growth")*(AND(ET$6&gt;=$F21,ET$6&lt;=$H21)*((ET$6-$F21+1)/($J21*($J21+1)/2)*$D21))+($K21="custom")*CustCF!EN21</f>
        <v>0</v>
      </c>
      <c r="EU21" s="95">
        <f>($K21="Bell Curve")*(_xlfn.NORM.DIST(AND(EU$6&gt;=$F21,EU$6&lt;=$H21)*(EU$6-$F21+1),$J21/2,$M21,TRUE)-_xlfn.NORM.DIST(AND(EU$6&gt;=$F21,EU$6&lt;=$H21)*(ET$6-$F21+1),$J21/2,$M21,TRUE))/(1-2*_xlfn.NORM.DIST(0,$J21/2,$M21,TRUE))*$D21+($K21="Steady Growth")*(AND(EU$6&gt;=$F21,EU$6&lt;=$H21)*((EU$6-$F21+1)/($J21*($J21+1)/2)*$D21))+($K21="custom")*CustCF!EO21</f>
        <v>0</v>
      </c>
      <c r="EV21" s="95">
        <f>($K21="Bell Curve")*(_xlfn.NORM.DIST(AND(EV$6&gt;=$F21,EV$6&lt;=$H21)*(EV$6-$F21+1),$J21/2,$M21,TRUE)-_xlfn.NORM.DIST(AND(EV$6&gt;=$F21,EV$6&lt;=$H21)*(EU$6-$F21+1),$J21/2,$M21,TRUE))/(1-2*_xlfn.NORM.DIST(0,$J21/2,$M21,TRUE))*$D21+($K21="Steady Growth")*(AND(EV$6&gt;=$F21,EV$6&lt;=$H21)*((EV$6-$F21+1)/($J21*($J21+1)/2)*$D21))+($K21="custom")*CustCF!EP21</f>
        <v>0</v>
      </c>
      <c r="EW21" s="95">
        <f>($K21="Bell Curve")*(_xlfn.NORM.DIST(AND(EW$6&gt;=$F21,EW$6&lt;=$H21)*(EW$6-$F21+1),$J21/2,$M21,TRUE)-_xlfn.NORM.DIST(AND(EW$6&gt;=$F21,EW$6&lt;=$H21)*(EV$6-$F21+1),$J21/2,$M21,TRUE))/(1-2*_xlfn.NORM.DIST(0,$J21/2,$M21,TRUE))*$D21+($K21="Steady Growth")*(AND(EW$6&gt;=$F21,EW$6&lt;=$H21)*((EW$6-$F21+1)/($J21*($J21+1)/2)*$D21))+($K21="custom")*CustCF!EQ21</f>
        <v>0</v>
      </c>
      <c r="EX21" s="95">
        <f>($K21="Bell Curve")*(_xlfn.NORM.DIST(AND(EX$6&gt;=$F21,EX$6&lt;=$H21)*(EX$6-$F21+1),$J21/2,$M21,TRUE)-_xlfn.NORM.DIST(AND(EX$6&gt;=$F21,EX$6&lt;=$H21)*(EW$6-$F21+1),$J21/2,$M21,TRUE))/(1-2*_xlfn.NORM.DIST(0,$J21/2,$M21,TRUE))*$D21+($K21="Steady Growth")*(AND(EX$6&gt;=$F21,EX$6&lt;=$H21)*((EX$6-$F21+1)/($J21*($J21+1)/2)*$D21))+($K21="custom")*CustCF!ER21</f>
        <v>0</v>
      </c>
      <c r="EY21" s="95">
        <f>($K21="Bell Curve")*(_xlfn.NORM.DIST(AND(EY$6&gt;=$F21,EY$6&lt;=$H21)*(EY$6-$F21+1),$J21/2,$M21,TRUE)-_xlfn.NORM.DIST(AND(EY$6&gt;=$F21,EY$6&lt;=$H21)*(EX$6-$F21+1),$J21/2,$M21,TRUE))/(1-2*_xlfn.NORM.DIST(0,$J21/2,$M21,TRUE))*$D21+($K21="Steady Growth")*(AND(EY$6&gt;=$F21,EY$6&lt;=$H21)*((EY$6-$F21+1)/($J21*($J21+1)/2)*$D21))+($K21="custom")*CustCF!ES21</f>
        <v>0</v>
      </c>
      <c r="EZ21" s="95">
        <f>($K21="Bell Curve")*(_xlfn.NORM.DIST(AND(EZ$6&gt;=$F21,EZ$6&lt;=$H21)*(EZ$6-$F21+1),$J21/2,$M21,TRUE)-_xlfn.NORM.DIST(AND(EZ$6&gt;=$F21,EZ$6&lt;=$H21)*(EY$6-$F21+1),$J21/2,$M21,TRUE))/(1-2*_xlfn.NORM.DIST(0,$J21/2,$M21,TRUE))*$D21+($K21="Steady Growth")*(AND(EZ$6&gt;=$F21,EZ$6&lt;=$H21)*((EZ$6-$F21+1)/($J21*($J21+1)/2)*$D21))+($K21="custom")*CustCF!ET21</f>
        <v>0</v>
      </c>
      <c r="FA21" s="95">
        <f>($K21="Bell Curve")*(_xlfn.NORM.DIST(AND(FA$6&gt;=$F21,FA$6&lt;=$H21)*(FA$6-$F21+1),$J21/2,$M21,TRUE)-_xlfn.NORM.DIST(AND(FA$6&gt;=$F21,FA$6&lt;=$H21)*(EZ$6-$F21+1),$J21/2,$M21,TRUE))/(1-2*_xlfn.NORM.DIST(0,$J21/2,$M21,TRUE))*$D21+($K21="Steady Growth")*(AND(FA$6&gt;=$F21,FA$6&lt;=$H21)*((FA$6-$F21+1)/($J21*($J21+1)/2)*$D21))+($K21="custom")*CustCF!EU21</f>
        <v>0</v>
      </c>
      <c r="FB21" s="95">
        <f>($K21="Bell Curve")*(_xlfn.NORM.DIST(AND(FB$6&gt;=$F21,FB$6&lt;=$H21)*(FB$6-$F21+1),$J21/2,$M21,TRUE)-_xlfn.NORM.DIST(AND(FB$6&gt;=$F21,FB$6&lt;=$H21)*(FA$6-$F21+1),$J21/2,$M21,TRUE))/(1-2*_xlfn.NORM.DIST(0,$J21/2,$M21,TRUE))*$D21+($K21="Steady Growth")*(AND(FB$6&gt;=$F21,FB$6&lt;=$H21)*((FB$6-$F21+1)/($J21*($J21+1)/2)*$D21))+($K21="custom")*CustCF!EV21</f>
        <v>0</v>
      </c>
      <c r="FC21" s="95">
        <f>($K21="Bell Curve")*(_xlfn.NORM.DIST(AND(FC$6&gt;=$F21,FC$6&lt;=$H21)*(FC$6-$F21+1),$J21/2,$M21,TRUE)-_xlfn.NORM.DIST(AND(FC$6&gt;=$F21,FC$6&lt;=$H21)*(FB$6-$F21+1),$J21/2,$M21,TRUE))/(1-2*_xlfn.NORM.DIST(0,$J21/2,$M21,TRUE))*$D21+($K21="Steady Growth")*(AND(FC$6&gt;=$F21,FC$6&lt;=$H21)*((FC$6-$F21+1)/($J21*($J21+1)/2)*$D21))+($K21="custom")*CustCF!EW21</f>
        <v>0</v>
      </c>
      <c r="FD21" s="95">
        <f>($K21="Bell Curve")*(_xlfn.NORM.DIST(AND(FD$6&gt;=$F21,FD$6&lt;=$H21)*(FD$6-$F21+1),$J21/2,$M21,TRUE)-_xlfn.NORM.DIST(AND(FD$6&gt;=$F21,FD$6&lt;=$H21)*(FC$6-$F21+1),$J21/2,$M21,TRUE))/(1-2*_xlfn.NORM.DIST(0,$J21/2,$M21,TRUE))*$D21+($K21="Steady Growth")*(AND(FD$6&gt;=$F21,FD$6&lt;=$H21)*((FD$6-$F21+1)/($J21*($J21+1)/2)*$D21))+($K21="custom")*CustCF!EX21</f>
        <v>0</v>
      </c>
      <c r="FE21" s="95">
        <f>($K21="Bell Curve")*(_xlfn.NORM.DIST(AND(FE$6&gt;=$F21,FE$6&lt;=$H21)*(FE$6-$F21+1),$J21/2,$M21,TRUE)-_xlfn.NORM.DIST(AND(FE$6&gt;=$F21,FE$6&lt;=$H21)*(FD$6-$F21+1),$J21/2,$M21,TRUE))/(1-2*_xlfn.NORM.DIST(0,$J21/2,$M21,TRUE))*$D21+($K21="Steady Growth")*(AND(FE$6&gt;=$F21,FE$6&lt;=$H21)*((FE$6-$F21+1)/($J21*($J21+1)/2)*$D21))+($K21="custom")*CustCF!EY21</f>
        <v>0</v>
      </c>
      <c r="FF21" s="95">
        <f>($K21="Bell Curve")*(_xlfn.NORM.DIST(AND(FF$6&gt;=$F21,FF$6&lt;=$H21)*(FF$6-$F21+1),$J21/2,$M21,TRUE)-_xlfn.NORM.DIST(AND(FF$6&gt;=$F21,FF$6&lt;=$H21)*(FE$6-$F21+1),$J21/2,$M21,TRUE))/(1-2*_xlfn.NORM.DIST(0,$J21/2,$M21,TRUE))*$D21+($K21="Steady Growth")*(AND(FF$6&gt;=$F21,FF$6&lt;=$H21)*((FF$6-$F21+1)/($J21*($J21+1)/2)*$D21))+($K21="custom")*CustCF!EZ21</f>
        <v>0</v>
      </c>
      <c r="FG21" s="95">
        <f>($K21="Bell Curve")*(_xlfn.NORM.DIST(AND(FG$6&gt;=$F21,FG$6&lt;=$H21)*(FG$6-$F21+1),$J21/2,$M21,TRUE)-_xlfn.NORM.DIST(AND(FG$6&gt;=$F21,FG$6&lt;=$H21)*(FF$6-$F21+1),$J21/2,$M21,TRUE))/(1-2*_xlfn.NORM.DIST(0,$J21/2,$M21,TRUE))*$D21+($K21="Steady Growth")*(AND(FG$6&gt;=$F21,FG$6&lt;=$H21)*((FG$6-$F21+1)/($J21*($J21+1)/2)*$D21))+($K21="custom")*CustCF!FA21</f>
        <v>0</v>
      </c>
      <c r="FH21" s="95">
        <f>($K21="Bell Curve")*(_xlfn.NORM.DIST(AND(FH$6&gt;=$F21,FH$6&lt;=$H21)*(FH$6-$F21+1),$J21/2,$M21,TRUE)-_xlfn.NORM.DIST(AND(FH$6&gt;=$F21,FH$6&lt;=$H21)*(FG$6-$F21+1),$J21/2,$M21,TRUE))/(1-2*_xlfn.NORM.DIST(0,$J21/2,$M21,TRUE))*$D21+($K21="Steady Growth")*(AND(FH$6&gt;=$F21,FH$6&lt;=$H21)*((FH$6-$F21+1)/($J21*($J21+1)/2)*$D21))+($K21="custom")*CustCF!FB21</f>
        <v>0</v>
      </c>
      <c r="FI21" s="95">
        <f>($K21="Bell Curve")*(_xlfn.NORM.DIST(AND(FI$6&gt;=$F21,FI$6&lt;=$H21)*(FI$6-$F21+1),$J21/2,$M21,TRUE)-_xlfn.NORM.DIST(AND(FI$6&gt;=$F21,FI$6&lt;=$H21)*(FH$6-$F21+1),$J21/2,$M21,TRUE))/(1-2*_xlfn.NORM.DIST(0,$J21/2,$M21,TRUE))*$D21+($K21="Steady Growth")*(AND(FI$6&gt;=$F21,FI$6&lt;=$H21)*((FI$6-$F21+1)/($J21*($J21+1)/2)*$D21))+($K21="custom")*CustCF!FC21</f>
        <v>0</v>
      </c>
      <c r="FJ21" s="95">
        <f>($K21="Bell Curve")*(_xlfn.NORM.DIST(AND(FJ$6&gt;=$F21,FJ$6&lt;=$H21)*(FJ$6-$F21+1),$J21/2,$M21,TRUE)-_xlfn.NORM.DIST(AND(FJ$6&gt;=$F21,FJ$6&lt;=$H21)*(FI$6-$F21+1),$J21/2,$M21,TRUE))/(1-2*_xlfn.NORM.DIST(0,$J21/2,$M21,TRUE))*$D21+($K21="Steady Growth")*(AND(FJ$6&gt;=$F21,FJ$6&lt;=$H21)*((FJ$6-$F21+1)/($J21*($J21+1)/2)*$D21))+($K21="custom")*CustCF!FD21</f>
        <v>0</v>
      </c>
      <c r="FK21" s="95">
        <f>($K21="Bell Curve")*(_xlfn.NORM.DIST(AND(FK$6&gt;=$F21,FK$6&lt;=$H21)*(FK$6-$F21+1),$J21/2,$M21,TRUE)-_xlfn.NORM.DIST(AND(FK$6&gt;=$F21,FK$6&lt;=$H21)*(FJ$6-$F21+1),$J21/2,$M21,TRUE))/(1-2*_xlfn.NORM.DIST(0,$J21/2,$M21,TRUE))*$D21+($K21="Steady Growth")*(AND(FK$6&gt;=$F21,FK$6&lt;=$H21)*((FK$6-$F21+1)/($J21*($J21+1)/2)*$D21))+($K21="custom")*CustCF!FE21</f>
        <v>0</v>
      </c>
      <c r="FL21" s="95">
        <f>($K21="Bell Curve")*(_xlfn.NORM.DIST(AND(FL$6&gt;=$F21,FL$6&lt;=$H21)*(FL$6-$F21+1),$J21/2,$M21,TRUE)-_xlfn.NORM.DIST(AND(FL$6&gt;=$F21,FL$6&lt;=$H21)*(FK$6-$F21+1),$J21/2,$M21,TRUE))/(1-2*_xlfn.NORM.DIST(0,$J21/2,$M21,TRUE))*$D21+($K21="Steady Growth")*(AND(FL$6&gt;=$F21,FL$6&lt;=$H21)*((FL$6-$F21+1)/($J21*($J21+1)/2)*$D21))+($K21="custom")*CustCF!FF21</f>
        <v>0</v>
      </c>
      <c r="FM21" s="95">
        <f>($K21="Bell Curve")*(_xlfn.NORM.DIST(AND(FM$6&gt;=$F21,FM$6&lt;=$H21)*(FM$6-$F21+1),$J21/2,$M21,TRUE)-_xlfn.NORM.DIST(AND(FM$6&gt;=$F21,FM$6&lt;=$H21)*(FL$6-$F21+1),$J21/2,$M21,TRUE))/(1-2*_xlfn.NORM.DIST(0,$J21/2,$M21,TRUE))*$D21+($K21="Steady Growth")*(AND(FM$6&gt;=$F21,FM$6&lt;=$H21)*((FM$6-$F21+1)/($J21*($J21+1)/2)*$D21))+($K21="custom")*CustCF!FG21</f>
        <v>0</v>
      </c>
      <c r="FN21" s="95">
        <f>($K21="Bell Curve")*(_xlfn.NORM.DIST(AND(FN$6&gt;=$F21,FN$6&lt;=$H21)*(FN$6-$F21+1),$J21/2,$M21,TRUE)-_xlfn.NORM.DIST(AND(FN$6&gt;=$F21,FN$6&lt;=$H21)*(FM$6-$F21+1),$J21/2,$M21,TRUE))/(1-2*_xlfn.NORM.DIST(0,$J21/2,$M21,TRUE))*$D21+($K21="Steady Growth")*(AND(FN$6&gt;=$F21,FN$6&lt;=$H21)*((FN$6-$F21+1)/($J21*($J21+1)/2)*$D21))+($K21="custom")*CustCF!FH21</f>
        <v>0</v>
      </c>
      <c r="FO21" s="95">
        <f>($K21="Bell Curve")*(_xlfn.NORM.DIST(AND(FO$6&gt;=$F21,FO$6&lt;=$H21)*(FO$6-$F21+1),$J21/2,$M21,TRUE)-_xlfn.NORM.DIST(AND(FO$6&gt;=$F21,FO$6&lt;=$H21)*(FN$6-$F21+1),$J21/2,$M21,TRUE))/(1-2*_xlfn.NORM.DIST(0,$J21/2,$M21,TRUE))*$D21+($K21="Steady Growth")*(AND(FO$6&gt;=$F21,FO$6&lt;=$H21)*((FO$6-$F21+1)/($J21*($J21+1)/2)*$D21))+($K21="custom")*CustCF!FI21</f>
        <v>0</v>
      </c>
      <c r="FP21" s="95">
        <f>($K21="Bell Curve")*(_xlfn.NORM.DIST(AND(FP$6&gt;=$F21,FP$6&lt;=$H21)*(FP$6-$F21+1),$J21/2,$M21,TRUE)-_xlfn.NORM.DIST(AND(FP$6&gt;=$F21,FP$6&lt;=$H21)*(FO$6-$F21+1),$J21/2,$M21,TRUE))/(1-2*_xlfn.NORM.DIST(0,$J21/2,$M21,TRUE))*$D21+($K21="Steady Growth")*(AND(FP$6&gt;=$F21,FP$6&lt;=$H21)*((FP$6-$F21+1)/($J21*($J21+1)/2)*$D21))+($K21="custom")*CustCF!FJ21</f>
        <v>0</v>
      </c>
      <c r="FQ21" s="95">
        <f>($K21="Bell Curve")*(_xlfn.NORM.DIST(AND(FQ$6&gt;=$F21,FQ$6&lt;=$H21)*(FQ$6-$F21+1),$J21/2,$M21,TRUE)-_xlfn.NORM.DIST(AND(FQ$6&gt;=$F21,FQ$6&lt;=$H21)*(FP$6-$F21+1),$J21/2,$M21,TRUE))/(1-2*_xlfn.NORM.DIST(0,$J21/2,$M21,TRUE))*$D21+($K21="Steady Growth")*(AND(FQ$6&gt;=$F21,FQ$6&lt;=$H21)*((FQ$6-$F21+1)/($J21*($J21+1)/2)*$D21))+($K21="custom")*CustCF!FK21</f>
        <v>0</v>
      </c>
      <c r="FR21" s="95">
        <f>($K21="Bell Curve")*(_xlfn.NORM.DIST(AND(FR$6&gt;=$F21,FR$6&lt;=$H21)*(FR$6-$F21+1),$J21/2,$M21,TRUE)-_xlfn.NORM.DIST(AND(FR$6&gt;=$F21,FR$6&lt;=$H21)*(FQ$6-$F21+1),$J21/2,$M21,TRUE))/(1-2*_xlfn.NORM.DIST(0,$J21/2,$M21,TRUE))*$D21+($K21="Steady Growth")*(AND(FR$6&gt;=$F21,FR$6&lt;=$H21)*((FR$6-$F21+1)/($J21*($J21+1)/2)*$D21))+($K21="custom")*CustCF!FL21</f>
        <v>0</v>
      </c>
      <c r="FS21" s="95">
        <f>($K21="Bell Curve")*(_xlfn.NORM.DIST(AND(FS$6&gt;=$F21,FS$6&lt;=$H21)*(FS$6-$F21+1),$J21/2,$M21,TRUE)-_xlfn.NORM.DIST(AND(FS$6&gt;=$F21,FS$6&lt;=$H21)*(FR$6-$F21+1),$J21/2,$M21,TRUE))/(1-2*_xlfn.NORM.DIST(0,$J21/2,$M21,TRUE))*$D21+($K21="Steady Growth")*(AND(FS$6&gt;=$F21,FS$6&lt;=$H21)*((FS$6-$F21+1)/($J21*($J21+1)/2)*$D21))+($K21="custom")*CustCF!FM21</f>
        <v>0</v>
      </c>
      <c r="FT21" s="95">
        <f>($K21="Bell Curve")*(_xlfn.NORM.DIST(AND(FT$6&gt;=$F21,FT$6&lt;=$H21)*(FT$6-$F21+1),$J21/2,$M21,TRUE)-_xlfn.NORM.DIST(AND(FT$6&gt;=$F21,FT$6&lt;=$H21)*(FS$6-$F21+1),$J21/2,$M21,TRUE))/(1-2*_xlfn.NORM.DIST(0,$J21/2,$M21,TRUE))*$D21+($K21="Steady Growth")*(AND(FT$6&gt;=$F21,FT$6&lt;=$H21)*((FT$6-$F21+1)/($J21*($J21+1)/2)*$D21))+($K21="custom")*CustCF!FN21</f>
        <v>0</v>
      </c>
      <c r="FU21" s="95">
        <f>($K21="Bell Curve")*(_xlfn.NORM.DIST(AND(FU$6&gt;=$F21,FU$6&lt;=$H21)*(FU$6-$F21+1),$J21/2,$M21,TRUE)-_xlfn.NORM.DIST(AND(FU$6&gt;=$F21,FU$6&lt;=$H21)*(FT$6-$F21+1),$J21/2,$M21,TRUE))/(1-2*_xlfn.NORM.DIST(0,$J21/2,$M21,TRUE))*$D21+($K21="Steady Growth")*(AND(FU$6&gt;=$F21,FU$6&lt;=$H21)*((FU$6-$F21+1)/($J21*($J21+1)/2)*$D21))+($K21="custom")*CustCF!FO21</f>
        <v>0</v>
      </c>
      <c r="FV21" s="95">
        <f>($K21="Bell Curve")*(_xlfn.NORM.DIST(AND(FV$6&gt;=$F21,FV$6&lt;=$H21)*(FV$6-$F21+1),$J21/2,$M21,TRUE)-_xlfn.NORM.DIST(AND(FV$6&gt;=$F21,FV$6&lt;=$H21)*(FU$6-$F21+1),$J21/2,$M21,TRUE))/(1-2*_xlfn.NORM.DIST(0,$J21/2,$M21,TRUE))*$D21+($K21="Steady Growth")*(AND(FV$6&gt;=$F21,FV$6&lt;=$H21)*((FV$6-$F21+1)/($J21*($J21+1)/2)*$D21))+($K21="custom")*CustCF!FP21</f>
        <v>0</v>
      </c>
      <c r="FW21" s="95">
        <f>($K21="Bell Curve")*(_xlfn.NORM.DIST(AND(FW$6&gt;=$F21,FW$6&lt;=$H21)*(FW$6-$F21+1),$J21/2,$M21,TRUE)-_xlfn.NORM.DIST(AND(FW$6&gt;=$F21,FW$6&lt;=$H21)*(FV$6-$F21+1),$J21/2,$M21,TRUE))/(1-2*_xlfn.NORM.DIST(0,$J21/2,$M21,TRUE))*$D21+($K21="Steady Growth")*(AND(FW$6&gt;=$F21,FW$6&lt;=$H21)*((FW$6-$F21+1)/($J21*($J21+1)/2)*$D21))+($K21="custom")*CustCF!FQ21</f>
        <v>0</v>
      </c>
      <c r="FX21" s="95">
        <f>($K21="Bell Curve")*(_xlfn.NORM.DIST(AND(FX$6&gt;=$F21,FX$6&lt;=$H21)*(FX$6-$F21+1),$J21/2,$M21,TRUE)-_xlfn.NORM.DIST(AND(FX$6&gt;=$F21,FX$6&lt;=$H21)*(FW$6-$F21+1),$J21/2,$M21,TRUE))/(1-2*_xlfn.NORM.DIST(0,$J21/2,$M21,TRUE))*$D21+($K21="Steady Growth")*(AND(FX$6&gt;=$F21,FX$6&lt;=$H21)*((FX$6-$F21+1)/($J21*($J21+1)/2)*$D21))+($K21="custom")*CustCF!FR21</f>
        <v>0</v>
      </c>
      <c r="FY21" s="95">
        <f>($K21="Bell Curve")*(_xlfn.NORM.DIST(AND(FY$6&gt;=$F21,FY$6&lt;=$H21)*(FY$6-$F21+1),$J21/2,$M21,TRUE)-_xlfn.NORM.DIST(AND(FY$6&gt;=$F21,FY$6&lt;=$H21)*(FX$6-$F21+1),$J21/2,$M21,TRUE))/(1-2*_xlfn.NORM.DIST(0,$J21/2,$M21,TRUE))*$D21+($K21="Steady Growth")*(AND(FY$6&gt;=$F21,FY$6&lt;=$H21)*((FY$6-$F21+1)/($J21*($J21+1)/2)*$D21))+($K21="custom")*CustCF!FS21</f>
        <v>0</v>
      </c>
      <c r="FZ21" s="95">
        <f>($K21="Bell Curve")*(_xlfn.NORM.DIST(AND(FZ$6&gt;=$F21,FZ$6&lt;=$H21)*(FZ$6-$F21+1),$J21/2,$M21,TRUE)-_xlfn.NORM.DIST(AND(FZ$6&gt;=$F21,FZ$6&lt;=$H21)*(FY$6-$F21+1),$J21/2,$M21,TRUE))/(1-2*_xlfn.NORM.DIST(0,$J21/2,$M21,TRUE))*$D21+($K21="Steady Growth")*(AND(FZ$6&gt;=$F21,FZ$6&lt;=$H21)*((FZ$6-$F21+1)/($J21*($J21+1)/2)*$D21))+($K21="custom")*CustCF!FT21</f>
        <v>0</v>
      </c>
      <c r="GA21" s="95">
        <f>($K21="Bell Curve")*(_xlfn.NORM.DIST(AND(GA$6&gt;=$F21,GA$6&lt;=$H21)*(GA$6-$F21+1),$J21/2,$M21,TRUE)-_xlfn.NORM.DIST(AND(GA$6&gt;=$F21,GA$6&lt;=$H21)*(FZ$6-$F21+1),$J21/2,$M21,TRUE))/(1-2*_xlfn.NORM.DIST(0,$J21/2,$M21,TRUE))*$D21+($K21="Steady Growth")*(AND(GA$6&gt;=$F21,GA$6&lt;=$H21)*((GA$6-$F21+1)/($J21*($J21+1)/2)*$D21))+($K21="custom")*CustCF!FU21</f>
        <v>0</v>
      </c>
      <c r="GB21" s="95">
        <f>($K21="Bell Curve")*(_xlfn.NORM.DIST(AND(GB$6&gt;=$F21,GB$6&lt;=$H21)*(GB$6-$F21+1),$J21/2,$M21,TRUE)-_xlfn.NORM.DIST(AND(GB$6&gt;=$F21,GB$6&lt;=$H21)*(GA$6-$F21+1),$J21/2,$M21,TRUE))/(1-2*_xlfn.NORM.DIST(0,$J21/2,$M21,TRUE))*$D21+($K21="Steady Growth")*(AND(GB$6&gt;=$F21,GB$6&lt;=$H21)*((GB$6-$F21+1)/($J21*($J21+1)/2)*$D21))+($K21="custom")*CustCF!FV21</f>
        <v>0</v>
      </c>
      <c r="GC21" s="95">
        <f>($K21="Bell Curve")*(_xlfn.NORM.DIST(AND(GC$6&gt;=$F21,GC$6&lt;=$H21)*(GC$6-$F21+1),$J21/2,$M21,TRUE)-_xlfn.NORM.DIST(AND(GC$6&gt;=$F21,GC$6&lt;=$H21)*(GB$6-$F21+1),$J21/2,$M21,TRUE))/(1-2*_xlfn.NORM.DIST(0,$J21/2,$M21,TRUE))*$D21+($K21="Steady Growth")*(AND(GC$6&gt;=$F21,GC$6&lt;=$H21)*((GC$6-$F21+1)/($J21*($J21+1)/2)*$D21))+($K21="custom")*CustCF!FW21</f>
        <v>0</v>
      </c>
      <c r="GD21" s="95">
        <f>($K21="Bell Curve")*(_xlfn.NORM.DIST(AND(GD$6&gt;=$F21,GD$6&lt;=$H21)*(GD$6-$F21+1),$J21/2,$M21,TRUE)-_xlfn.NORM.DIST(AND(GD$6&gt;=$F21,GD$6&lt;=$H21)*(GC$6-$F21+1),$J21/2,$M21,TRUE))/(1-2*_xlfn.NORM.DIST(0,$J21/2,$M21,TRUE))*$D21+($K21="Steady Growth")*(AND(GD$6&gt;=$F21,GD$6&lt;=$H21)*((GD$6-$F21+1)/($J21*($J21+1)/2)*$D21))+($K21="custom")*CustCF!FX21</f>
        <v>0</v>
      </c>
      <c r="GE21" s="95">
        <f>($K21="Bell Curve")*(_xlfn.NORM.DIST(AND(GE$6&gt;=$F21,GE$6&lt;=$H21)*(GE$6-$F21+1),$J21/2,$M21,TRUE)-_xlfn.NORM.DIST(AND(GE$6&gt;=$F21,GE$6&lt;=$H21)*(GD$6-$F21+1),$J21/2,$M21,TRUE))/(1-2*_xlfn.NORM.DIST(0,$J21/2,$M21,TRUE))*$D21+($K21="Steady Growth")*(AND(GE$6&gt;=$F21,GE$6&lt;=$H21)*((GE$6-$F21+1)/($J21*($J21+1)/2)*$D21))+($K21="custom")*CustCF!FY21</f>
        <v>0</v>
      </c>
      <c r="GF21" s="95">
        <f>($K21="Bell Curve")*(_xlfn.NORM.DIST(AND(GF$6&gt;=$F21,GF$6&lt;=$H21)*(GF$6-$F21+1),$J21/2,$M21,TRUE)-_xlfn.NORM.DIST(AND(GF$6&gt;=$F21,GF$6&lt;=$H21)*(GE$6-$F21+1),$J21/2,$M21,TRUE))/(1-2*_xlfn.NORM.DIST(0,$J21/2,$M21,TRUE))*$D21+($K21="Steady Growth")*(AND(GF$6&gt;=$F21,GF$6&lt;=$H21)*((GF$6-$F21+1)/($J21*($J21+1)/2)*$D21))+($K21="custom")*CustCF!FZ21</f>
        <v>0</v>
      </c>
      <c r="GG21" s="95">
        <f>($K21="Bell Curve")*(_xlfn.NORM.DIST(AND(GG$6&gt;=$F21,GG$6&lt;=$H21)*(GG$6-$F21+1),$J21/2,$M21,TRUE)-_xlfn.NORM.DIST(AND(GG$6&gt;=$F21,GG$6&lt;=$H21)*(GF$6-$F21+1),$J21/2,$M21,TRUE))/(1-2*_xlfn.NORM.DIST(0,$J21/2,$M21,TRUE))*$D21+($K21="Steady Growth")*(AND(GG$6&gt;=$F21,GG$6&lt;=$H21)*((GG$6-$F21+1)/($J21*($J21+1)/2)*$D21))+($K21="custom")*CustCF!GA21</f>
        <v>0</v>
      </c>
      <c r="GH21" s="95">
        <f>($K21="Bell Curve")*(_xlfn.NORM.DIST(AND(GH$6&gt;=$F21,GH$6&lt;=$H21)*(GH$6-$F21+1),$J21/2,$M21,TRUE)-_xlfn.NORM.DIST(AND(GH$6&gt;=$F21,GH$6&lt;=$H21)*(GG$6-$F21+1),$J21/2,$M21,TRUE))/(1-2*_xlfn.NORM.DIST(0,$J21/2,$M21,TRUE))*$D21+($K21="Steady Growth")*(AND(GH$6&gt;=$F21,GH$6&lt;=$H21)*((GH$6-$F21+1)/($J21*($J21+1)/2)*$D21))+($K21="custom")*CustCF!GB21</f>
        <v>0</v>
      </c>
      <c r="GI21" s="95">
        <f>($K21="Bell Curve")*(_xlfn.NORM.DIST(AND(GI$6&gt;=$F21,GI$6&lt;=$H21)*(GI$6-$F21+1),$J21/2,$M21,TRUE)-_xlfn.NORM.DIST(AND(GI$6&gt;=$F21,GI$6&lt;=$H21)*(GH$6-$F21+1),$J21/2,$M21,TRUE))/(1-2*_xlfn.NORM.DIST(0,$J21/2,$M21,TRUE))*$D21+($K21="Steady Growth")*(AND(GI$6&gt;=$F21,GI$6&lt;=$H21)*((GI$6-$F21+1)/($J21*($J21+1)/2)*$D21))+($K21="custom")*CustCF!GC21</f>
        <v>0</v>
      </c>
      <c r="GJ21" s="95">
        <f>($K21="Bell Curve")*(_xlfn.NORM.DIST(AND(GJ$6&gt;=$F21,GJ$6&lt;=$H21)*(GJ$6-$F21+1),$J21/2,$M21,TRUE)-_xlfn.NORM.DIST(AND(GJ$6&gt;=$F21,GJ$6&lt;=$H21)*(GI$6-$F21+1),$J21/2,$M21,TRUE))/(1-2*_xlfn.NORM.DIST(0,$J21/2,$M21,TRUE))*$D21+($K21="Steady Growth")*(AND(GJ$6&gt;=$F21,GJ$6&lt;=$H21)*((GJ$6-$F21+1)/($J21*($J21+1)/2)*$D21))+($K21="custom")*CustCF!GD21</f>
        <v>0</v>
      </c>
      <c r="GK21" s="95">
        <f>($K21="Bell Curve")*(_xlfn.NORM.DIST(AND(GK$6&gt;=$F21,GK$6&lt;=$H21)*(GK$6-$F21+1),$J21/2,$M21,TRUE)-_xlfn.NORM.DIST(AND(GK$6&gt;=$F21,GK$6&lt;=$H21)*(GJ$6-$F21+1),$J21/2,$M21,TRUE))/(1-2*_xlfn.NORM.DIST(0,$J21/2,$M21,TRUE))*$D21+($K21="Steady Growth")*(AND(GK$6&gt;=$F21,GK$6&lt;=$H21)*((GK$6-$F21+1)/($J21*($J21+1)/2)*$D21))+($K21="custom")*CustCF!GE21</f>
        <v>0</v>
      </c>
      <c r="GL21" s="95">
        <f>($K21="Bell Curve")*(_xlfn.NORM.DIST(AND(GL$6&gt;=$F21,GL$6&lt;=$H21)*(GL$6-$F21+1),$J21/2,$M21,TRUE)-_xlfn.NORM.DIST(AND(GL$6&gt;=$F21,GL$6&lt;=$H21)*(GK$6-$F21+1),$J21/2,$M21,TRUE))/(1-2*_xlfn.NORM.DIST(0,$J21/2,$M21,TRUE))*$D21+($K21="Steady Growth")*(AND(GL$6&gt;=$F21,GL$6&lt;=$H21)*((GL$6-$F21+1)/($J21*($J21+1)/2)*$D21))+($K21="custom")*CustCF!GF21</f>
        <v>0</v>
      </c>
      <c r="GM21" s="95">
        <f>($K21="Bell Curve")*(_xlfn.NORM.DIST(AND(GM$6&gt;=$F21,GM$6&lt;=$H21)*(GM$6-$F21+1),$J21/2,$M21,TRUE)-_xlfn.NORM.DIST(AND(GM$6&gt;=$F21,GM$6&lt;=$H21)*(GL$6-$F21+1),$J21/2,$M21,TRUE))/(1-2*_xlfn.NORM.DIST(0,$J21/2,$M21,TRUE))*$D21+($K21="Steady Growth")*(AND(GM$6&gt;=$F21,GM$6&lt;=$H21)*((GM$6-$F21+1)/($J21*($J21+1)/2)*$D21))+($K21="custom")*CustCF!GG21</f>
        <v>0</v>
      </c>
      <c r="GN21" s="268">
        <f>($K21="Bell Curve")*(_xlfn.NORM.DIST(AND(GN$6&gt;=$F21,GN$6&lt;=$H21)*(GN$6-$F21+1),$J21/2,$M21,TRUE)-_xlfn.NORM.DIST(AND(GN$6&gt;=$F21,GN$6&lt;=$H21)*(GM$6-$F21+1),$J21/2,$M21,TRUE))/(1-2*_xlfn.NORM.DIST(0,$J21/2,$M21,TRUE))*$D21+($K21="Steady Growth")*(AND(GN$6&gt;=$F21,GN$6&lt;=$H21)*((GN$6-$F21+1)/($J21*($J21+1)/2)*$D21))+($K21="custom")*CustCF!GH21</f>
        <v>0</v>
      </c>
      <c r="GO21" s="1"/>
      <c r="GP21" s="67"/>
    </row>
    <row r="22" spans="1:198" customFormat="1" hidden="1" outlineLevel="1" x14ac:dyDescent="0.75">
      <c r="A22" s="1"/>
      <c r="B22" s="1"/>
      <c r="C22" s="262">
        <f>Budget!P27</f>
        <v>0</v>
      </c>
      <c r="D22" s="19">
        <f>Budget!Q27</f>
        <v>0</v>
      </c>
      <c r="E22" s="19" t="str">
        <f t="shared" si="23"/>
        <v/>
      </c>
      <c r="F22" s="263">
        <v>0</v>
      </c>
      <c r="G22" s="257">
        <f>IF(L22="custom",CustCF!F22,INDEX($P$8:$GN$8,MATCH(F22,$P$6:$GN$6,0)))</f>
        <v>46053</v>
      </c>
      <c r="H22" s="263">
        <v>0</v>
      </c>
      <c r="I22" s="257">
        <f>IF(L22="custom",CustCF!G22,INDEX($P$8:$GN$8,MATCH(H22,$P$6:$GN$6,0)))</f>
        <v>46053</v>
      </c>
      <c r="J22" s="260">
        <f t="shared" si="24"/>
        <v>1</v>
      </c>
      <c r="K22" s="265" t="s">
        <v>116</v>
      </c>
      <c r="L22" s="266" t="s">
        <v>141</v>
      </c>
      <c r="M22" s="267">
        <f t="shared" si="25"/>
        <v>9</v>
      </c>
      <c r="N22" s="18">
        <f t="shared" si="15"/>
        <v>0</v>
      </c>
      <c r="O22" s="1372">
        <f t="shared" si="16"/>
        <v>0</v>
      </c>
      <c r="P22" s="95">
        <f>($K22="Bell Curve")*(_xlfn.NORM.DIST(AND(P$6&gt;=$F22,P$6&lt;=$H22)*(P$6-$F22+1),$J22/2,$M22,TRUE)-_xlfn.NORM.DIST(AND(P$6&gt;=$F22,P$6&lt;=$H22)*(O$6-$F22+1),$J22/2,$M22,TRUE))/(1-2*_xlfn.NORM.DIST(0,$J22/2,$M22,TRUE))*$D22+($K22="Steady Growth")*(AND(P$6&gt;=$F22,P$6&lt;=$H22)*((P$6-$F22+1)/($J22*($J22+1)/2)*$D22))+($K22="custom")*CustCF!J22</f>
        <v>0</v>
      </c>
      <c r="Q22" s="95">
        <f>($K22="Bell Curve")*(_xlfn.NORM.DIST(AND(Q$6&gt;=$F22,Q$6&lt;=$H22)*(Q$6-$F22+1),$J22/2,$M22,TRUE)-_xlfn.NORM.DIST(AND(Q$6&gt;=$F22,Q$6&lt;=$H22)*(P$6-$F22+1),$J22/2,$M22,TRUE))/(1-2*_xlfn.NORM.DIST(0,$J22/2,$M22,TRUE))*$D22+($K22="Steady Growth")*(AND(Q$6&gt;=$F22,Q$6&lt;=$H22)*((Q$6-$F22+1)/($J22*($J22+1)/2)*$D22))+($K22="custom")*CustCF!K22</f>
        <v>0</v>
      </c>
      <c r="R22" s="95">
        <f>($K22="Bell Curve")*(_xlfn.NORM.DIST(AND(R$6&gt;=$F22,R$6&lt;=$H22)*(R$6-$F22+1),$J22/2,$M22,TRUE)-_xlfn.NORM.DIST(AND(R$6&gt;=$F22,R$6&lt;=$H22)*(Q$6-$F22+1),$J22/2,$M22,TRUE))/(1-2*_xlfn.NORM.DIST(0,$J22/2,$M22,TRUE))*$D22+($K22="Steady Growth")*(AND(R$6&gt;=$F22,R$6&lt;=$H22)*((R$6-$F22+1)/($J22*($J22+1)/2)*$D22))+($K22="custom")*CustCF!L22</f>
        <v>0</v>
      </c>
      <c r="S22" s="95">
        <f>($K22="Bell Curve")*(_xlfn.NORM.DIST(AND(S$6&gt;=$F22,S$6&lt;=$H22)*(S$6-$F22+1),$J22/2,$M22,TRUE)-_xlfn.NORM.DIST(AND(S$6&gt;=$F22,S$6&lt;=$H22)*(R$6-$F22+1),$J22/2,$M22,TRUE))/(1-2*_xlfn.NORM.DIST(0,$J22/2,$M22,TRUE))*$D22+($K22="Steady Growth")*(AND(S$6&gt;=$F22,S$6&lt;=$H22)*((S$6-$F22+1)/($J22*($J22+1)/2)*$D22))+($K22="custom")*CustCF!M22</f>
        <v>0</v>
      </c>
      <c r="T22" s="95">
        <f>($K22="Bell Curve")*(_xlfn.NORM.DIST(AND(T$6&gt;=$F22,T$6&lt;=$H22)*(T$6-$F22+1),$J22/2,$M22,TRUE)-_xlfn.NORM.DIST(AND(T$6&gt;=$F22,T$6&lt;=$H22)*(S$6-$F22+1),$J22/2,$M22,TRUE))/(1-2*_xlfn.NORM.DIST(0,$J22/2,$M22,TRUE))*$D22+($K22="Steady Growth")*(AND(T$6&gt;=$F22,T$6&lt;=$H22)*((T$6-$F22+1)/($J22*($J22+1)/2)*$D22))+($K22="custom")*CustCF!N22</f>
        <v>0</v>
      </c>
      <c r="U22" s="95">
        <f>($K22="Bell Curve")*(_xlfn.NORM.DIST(AND(U$6&gt;=$F22,U$6&lt;=$H22)*(U$6-$F22+1),$J22/2,$M22,TRUE)-_xlfn.NORM.DIST(AND(U$6&gt;=$F22,U$6&lt;=$H22)*(T$6-$F22+1),$J22/2,$M22,TRUE))/(1-2*_xlfn.NORM.DIST(0,$J22/2,$M22,TRUE))*$D22+($K22="Steady Growth")*(AND(U$6&gt;=$F22,U$6&lt;=$H22)*((U$6-$F22+1)/($J22*($J22+1)/2)*$D22))+($K22="custom")*CustCF!O22</f>
        <v>0</v>
      </c>
      <c r="V22" s="95">
        <f>($K22="Bell Curve")*(_xlfn.NORM.DIST(AND(V$6&gt;=$F22,V$6&lt;=$H22)*(V$6-$F22+1),$J22/2,$M22,TRUE)-_xlfn.NORM.DIST(AND(V$6&gt;=$F22,V$6&lt;=$H22)*(U$6-$F22+1),$J22/2,$M22,TRUE))/(1-2*_xlfn.NORM.DIST(0,$J22/2,$M22,TRUE))*$D22+($K22="Steady Growth")*(AND(V$6&gt;=$F22,V$6&lt;=$H22)*((V$6-$F22+1)/($J22*($J22+1)/2)*$D22))+($K22="custom")*CustCF!P22</f>
        <v>0</v>
      </c>
      <c r="W22" s="95">
        <f>($K22="Bell Curve")*(_xlfn.NORM.DIST(AND(W$6&gt;=$F22,W$6&lt;=$H22)*(W$6-$F22+1),$J22/2,$M22,TRUE)-_xlfn.NORM.DIST(AND(W$6&gt;=$F22,W$6&lt;=$H22)*(V$6-$F22+1),$J22/2,$M22,TRUE))/(1-2*_xlfn.NORM.DIST(0,$J22/2,$M22,TRUE))*$D22+($K22="Steady Growth")*(AND(W$6&gt;=$F22,W$6&lt;=$H22)*((W$6-$F22+1)/($J22*($J22+1)/2)*$D22))+($K22="custom")*CustCF!Q22</f>
        <v>0</v>
      </c>
      <c r="X22" s="95">
        <f>($K22="Bell Curve")*(_xlfn.NORM.DIST(AND(X$6&gt;=$F22,X$6&lt;=$H22)*(X$6-$F22+1),$J22/2,$M22,TRUE)-_xlfn.NORM.DIST(AND(X$6&gt;=$F22,X$6&lt;=$H22)*(W$6-$F22+1),$J22/2,$M22,TRUE))/(1-2*_xlfn.NORM.DIST(0,$J22/2,$M22,TRUE))*$D22+($K22="Steady Growth")*(AND(X$6&gt;=$F22,X$6&lt;=$H22)*((X$6-$F22+1)/($J22*($J22+1)/2)*$D22))+($K22="custom")*CustCF!R22</f>
        <v>0</v>
      </c>
      <c r="Y22" s="95">
        <f>($K22="Bell Curve")*(_xlfn.NORM.DIST(AND(Y$6&gt;=$F22,Y$6&lt;=$H22)*(Y$6-$F22+1),$J22/2,$M22,TRUE)-_xlfn.NORM.DIST(AND(Y$6&gt;=$F22,Y$6&lt;=$H22)*(X$6-$F22+1),$J22/2,$M22,TRUE))/(1-2*_xlfn.NORM.DIST(0,$J22/2,$M22,TRUE))*$D22+($K22="Steady Growth")*(AND(Y$6&gt;=$F22,Y$6&lt;=$H22)*((Y$6-$F22+1)/($J22*($J22+1)/2)*$D22))+($K22="custom")*CustCF!S22</f>
        <v>0</v>
      </c>
      <c r="Z22" s="95">
        <f>($K22="Bell Curve")*(_xlfn.NORM.DIST(AND(Z$6&gt;=$F22,Z$6&lt;=$H22)*(Z$6-$F22+1),$J22/2,$M22,TRUE)-_xlfn.NORM.DIST(AND(Z$6&gt;=$F22,Z$6&lt;=$H22)*(Y$6-$F22+1),$J22/2,$M22,TRUE))/(1-2*_xlfn.NORM.DIST(0,$J22/2,$M22,TRUE))*$D22+($K22="Steady Growth")*(AND(Z$6&gt;=$F22,Z$6&lt;=$H22)*((Z$6-$F22+1)/($J22*($J22+1)/2)*$D22))+($K22="custom")*CustCF!T22</f>
        <v>0</v>
      </c>
      <c r="AA22" s="95">
        <f>($K22="Bell Curve")*(_xlfn.NORM.DIST(AND(AA$6&gt;=$F22,AA$6&lt;=$H22)*(AA$6-$F22+1),$J22/2,$M22,TRUE)-_xlfn.NORM.DIST(AND(AA$6&gt;=$F22,AA$6&lt;=$H22)*(Z$6-$F22+1),$J22/2,$M22,TRUE))/(1-2*_xlfn.NORM.DIST(0,$J22/2,$M22,TRUE))*$D22+($K22="Steady Growth")*(AND(AA$6&gt;=$F22,AA$6&lt;=$H22)*((AA$6-$F22+1)/($J22*($J22+1)/2)*$D22))+($K22="custom")*CustCF!U22</f>
        <v>0</v>
      </c>
      <c r="AB22" s="95">
        <f>($K22="Bell Curve")*(_xlfn.NORM.DIST(AND(AB$6&gt;=$F22,AB$6&lt;=$H22)*(AB$6-$F22+1),$J22/2,$M22,TRUE)-_xlfn.NORM.DIST(AND(AB$6&gt;=$F22,AB$6&lt;=$H22)*(AA$6-$F22+1),$J22/2,$M22,TRUE))/(1-2*_xlfn.NORM.DIST(0,$J22/2,$M22,TRUE))*$D22+($K22="Steady Growth")*(AND(AB$6&gt;=$F22,AB$6&lt;=$H22)*((AB$6-$F22+1)/($J22*($J22+1)/2)*$D22))+($K22="custom")*CustCF!V22</f>
        <v>0</v>
      </c>
      <c r="AC22" s="95">
        <f>($K22="Bell Curve")*(_xlfn.NORM.DIST(AND(AC$6&gt;=$F22,AC$6&lt;=$H22)*(AC$6-$F22+1),$J22/2,$M22,TRUE)-_xlfn.NORM.DIST(AND(AC$6&gt;=$F22,AC$6&lt;=$H22)*(AB$6-$F22+1),$J22/2,$M22,TRUE))/(1-2*_xlfn.NORM.DIST(0,$J22/2,$M22,TRUE))*$D22+($K22="Steady Growth")*(AND(AC$6&gt;=$F22,AC$6&lt;=$H22)*((AC$6-$F22+1)/($J22*($J22+1)/2)*$D22))+($K22="custom")*CustCF!W22</f>
        <v>0</v>
      </c>
      <c r="AD22" s="95">
        <f>($K22="Bell Curve")*(_xlfn.NORM.DIST(AND(AD$6&gt;=$F22,AD$6&lt;=$H22)*(AD$6-$F22+1),$J22/2,$M22,TRUE)-_xlfn.NORM.DIST(AND(AD$6&gt;=$F22,AD$6&lt;=$H22)*(AC$6-$F22+1),$J22/2,$M22,TRUE))/(1-2*_xlfn.NORM.DIST(0,$J22/2,$M22,TRUE))*$D22+($K22="Steady Growth")*(AND(AD$6&gt;=$F22,AD$6&lt;=$H22)*((AD$6-$F22+1)/($J22*($J22+1)/2)*$D22))+($K22="custom")*CustCF!X22</f>
        <v>0</v>
      </c>
      <c r="AE22" s="95">
        <f>($K22="Bell Curve")*(_xlfn.NORM.DIST(AND(AE$6&gt;=$F22,AE$6&lt;=$H22)*(AE$6-$F22+1),$J22/2,$M22,TRUE)-_xlfn.NORM.DIST(AND(AE$6&gt;=$F22,AE$6&lt;=$H22)*(AD$6-$F22+1),$J22/2,$M22,TRUE))/(1-2*_xlfn.NORM.DIST(0,$J22/2,$M22,TRUE))*$D22+($K22="Steady Growth")*(AND(AE$6&gt;=$F22,AE$6&lt;=$H22)*((AE$6-$F22+1)/($J22*($J22+1)/2)*$D22))+($K22="custom")*CustCF!Y22</f>
        <v>0</v>
      </c>
      <c r="AF22" s="95">
        <f>($K22="Bell Curve")*(_xlfn.NORM.DIST(AND(AF$6&gt;=$F22,AF$6&lt;=$H22)*(AF$6-$F22+1),$J22/2,$M22,TRUE)-_xlfn.NORM.DIST(AND(AF$6&gt;=$F22,AF$6&lt;=$H22)*(AE$6-$F22+1),$J22/2,$M22,TRUE))/(1-2*_xlfn.NORM.DIST(0,$J22/2,$M22,TRUE))*$D22+($K22="Steady Growth")*(AND(AF$6&gt;=$F22,AF$6&lt;=$H22)*((AF$6-$F22+1)/($J22*($J22+1)/2)*$D22))+($K22="custom")*CustCF!Z22</f>
        <v>0</v>
      </c>
      <c r="AG22" s="95">
        <f>($K22="Bell Curve")*(_xlfn.NORM.DIST(AND(AG$6&gt;=$F22,AG$6&lt;=$H22)*(AG$6-$F22+1),$J22/2,$M22,TRUE)-_xlfn.NORM.DIST(AND(AG$6&gt;=$F22,AG$6&lt;=$H22)*(AF$6-$F22+1),$J22/2,$M22,TRUE))/(1-2*_xlfn.NORM.DIST(0,$J22/2,$M22,TRUE))*$D22+($K22="Steady Growth")*(AND(AG$6&gt;=$F22,AG$6&lt;=$H22)*((AG$6-$F22+1)/($J22*($J22+1)/2)*$D22))+($K22="custom")*CustCF!AA22</f>
        <v>0</v>
      </c>
      <c r="AH22" s="95">
        <f>($K22="Bell Curve")*(_xlfn.NORM.DIST(AND(AH$6&gt;=$F22,AH$6&lt;=$H22)*(AH$6-$F22+1),$J22/2,$M22,TRUE)-_xlfn.NORM.DIST(AND(AH$6&gt;=$F22,AH$6&lt;=$H22)*(AG$6-$F22+1),$J22/2,$M22,TRUE))/(1-2*_xlfn.NORM.DIST(0,$J22/2,$M22,TRUE))*$D22+($K22="Steady Growth")*(AND(AH$6&gt;=$F22,AH$6&lt;=$H22)*((AH$6-$F22+1)/($J22*($J22+1)/2)*$D22))+($K22="custom")*CustCF!AB22</f>
        <v>0</v>
      </c>
      <c r="AI22" s="95">
        <f>($K22="Bell Curve")*(_xlfn.NORM.DIST(AND(AI$6&gt;=$F22,AI$6&lt;=$H22)*(AI$6-$F22+1),$J22/2,$M22,TRUE)-_xlfn.NORM.DIST(AND(AI$6&gt;=$F22,AI$6&lt;=$H22)*(AH$6-$F22+1),$J22/2,$M22,TRUE))/(1-2*_xlfn.NORM.DIST(0,$J22/2,$M22,TRUE))*$D22+($K22="Steady Growth")*(AND(AI$6&gt;=$F22,AI$6&lt;=$H22)*((AI$6-$F22+1)/($J22*($J22+1)/2)*$D22))+($K22="custom")*CustCF!AC22</f>
        <v>0</v>
      </c>
      <c r="AJ22" s="95">
        <f>($K22="Bell Curve")*(_xlfn.NORM.DIST(AND(AJ$6&gt;=$F22,AJ$6&lt;=$H22)*(AJ$6-$F22+1),$J22/2,$M22,TRUE)-_xlfn.NORM.DIST(AND(AJ$6&gt;=$F22,AJ$6&lt;=$H22)*(AI$6-$F22+1),$J22/2,$M22,TRUE))/(1-2*_xlfn.NORM.DIST(0,$J22/2,$M22,TRUE))*$D22+($K22="Steady Growth")*(AND(AJ$6&gt;=$F22,AJ$6&lt;=$H22)*((AJ$6-$F22+1)/($J22*($J22+1)/2)*$D22))+($K22="custom")*CustCF!AD22</f>
        <v>0</v>
      </c>
      <c r="AK22" s="95">
        <f>($K22="Bell Curve")*(_xlfn.NORM.DIST(AND(AK$6&gt;=$F22,AK$6&lt;=$H22)*(AK$6-$F22+1),$J22/2,$M22,TRUE)-_xlfn.NORM.DIST(AND(AK$6&gt;=$F22,AK$6&lt;=$H22)*(AJ$6-$F22+1),$J22/2,$M22,TRUE))/(1-2*_xlfn.NORM.DIST(0,$J22/2,$M22,TRUE))*$D22+($K22="Steady Growth")*(AND(AK$6&gt;=$F22,AK$6&lt;=$H22)*((AK$6-$F22+1)/($J22*($J22+1)/2)*$D22))+($K22="custom")*CustCF!AE22</f>
        <v>0</v>
      </c>
      <c r="AL22" s="95">
        <f>($K22="Bell Curve")*(_xlfn.NORM.DIST(AND(AL$6&gt;=$F22,AL$6&lt;=$H22)*(AL$6-$F22+1),$J22/2,$M22,TRUE)-_xlfn.NORM.DIST(AND(AL$6&gt;=$F22,AL$6&lt;=$H22)*(AK$6-$F22+1),$J22/2,$M22,TRUE))/(1-2*_xlfn.NORM.DIST(0,$J22/2,$M22,TRUE))*$D22+($K22="Steady Growth")*(AND(AL$6&gt;=$F22,AL$6&lt;=$H22)*((AL$6-$F22+1)/($J22*($J22+1)/2)*$D22))+($K22="custom")*CustCF!AF22</f>
        <v>0</v>
      </c>
      <c r="AM22" s="95">
        <f>($K22="Bell Curve")*(_xlfn.NORM.DIST(AND(AM$6&gt;=$F22,AM$6&lt;=$H22)*(AM$6-$F22+1),$J22/2,$M22,TRUE)-_xlfn.NORM.DIST(AND(AM$6&gt;=$F22,AM$6&lt;=$H22)*(AL$6-$F22+1),$J22/2,$M22,TRUE))/(1-2*_xlfn.NORM.DIST(0,$J22/2,$M22,TRUE))*$D22+($K22="Steady Growth")*(AND(AM$6&gt;=$F22,AM$6&lt;=$H22)*((AM$6-$F22+1)/($J22*($J22+1)/2)*$D22))+($K22="custom")*CustCF!AG22</f>
        <v>0</v>
      </c>
      <c r="AN22" s="95">
        <f>($K22="Bell Curve")*(_xlfn.NORM.DIST(AND(AN$6&gt;=$F22,AN$6&lt;=$H22)*(AN$6-$F22+1),$J22/2,$M22,TRUE)-_xlfn.NORM.DIST(AND(AN$6&gt;=$F22,AN$6&lt;=$H22)*(AM$6-$F22+1),$J22/2,$M22,TRUE))/(1-2*_xlfn.NORM.DIST(0,$J22/2,$M22,TRUE))*$D22+($K22="Steady Growth")*(AND(AN$6&gt;=$F22,AN$6&lt;=$H22)*((AN$6-$F22+1)/($J22*($J22+1)/2)*$D22))+($K22="custom")*CustCF!AH22</f>
        <v>0</v>
      </c>
      <c r="AO22" s="95">
        <f>($K22="Bell Curve")*(_xlfn.NORM.DIST(AND(AO$6&gt;=$F22,AO$6&lt;=$H22)*(AO$6-$F22+1),$J22/2,$M22,TRUE)-_xlfn.NORM.DIST(AND(AO$6&gt;=$F22,AO$6&lt;=$H22)*(AN$6-$F22+1),$J22/2,$M22,TRUE))/(1-2*_xlfn.NORM.DIST(0,$J22/2,$M22,TRUE))*$D22+($K22="Steady Growth")*(AND(AO$6&gt;=$F22,AO$6&lt;=$H22)*((AO$6-$F22+1)/($J22*($J22+1)/2)*$D22))+($K22="custom")*CustCF!AI22</f>
        <v>0</v>
      </c>
      <c r="AP22" s="95">
        <f>($K22="Bell Curve")*(_xlfn.NORM.DIST(AND(AP$6&gt;=$F22,AP$6&lt;=$H22)*(AP$6-$F22+1),$J22/2,$M22,TRUE)-_xlfn.NORM.DIST(AND(AP$6&gt;=$F22,AP$6&lt;=$H22)*(AO$6-$F22+1),$J22/2,$M22,TRUE))/(1-2*_xlfn.NORM.DIST(0,$J22/2,$M22,TRUE))*$D22+($K22="Steady Growth")*(AND(AP$6&gt;=$F22,AP$6&lt;=$H22)*((AP$6-$F22+1)/($J22*($J22+1)/2)*$D22))+($K22="custom")*CustCF!AJ22</f>
        <v>0</v>
      </c>
      <c r="AQ22" s="95">
        <f>($K22="Bell Curve")*(_xlfn.NORM.DIST(AND(AQ$6&gt;=$F22,AQ$6&lt;=$H22)*(AQ$6-$F22+1),$J22/2,$M22,TRUE)-_xlfn.NORM.DIST(AND(AQ$6&gt;=$F22,AQ$6&lt;=$H22)*(AP$6-$F22+1),$J22/2,$M22,TRUE))/(1-2*_xlfn.NORM.DIST(0,$J22/2,$M22,TRUE))*$D22+($K22="Steady Growth")*(AND(AQ$6&gt;=$F22,AQ$6&lt;=$H22)*((AQ$6-$F22+1)/($J22*($J22+1)/2)*$D22))+($K22="custom")*CustCF!AK22</f>
        <v>0</v>
      </c>
      <c r="AR22" s="95">
        <f>($K22="Bell Curve")*(_xlfn.NORM.DIST(AND(AR$6&gt;=$F22,AR$6&lt;=$H22)*(AR$6-$F22+1),$J22/2,$M22,TRUE)-_xlfn.NORM.DIST(AND(AR$6&gt;=$F22,AR$6&lt;=$H22)*(AQ$6-$F22+1),$J22/2,$M22,TRUE))/(1-2*_xlfn.NORM.DIST(0,$J22/2,$M22,TRUE))*$D22+($K22="Steady Growth")*(AND(AR$6&gt;=$F22,AR$6&lt;=$H22)*((AR$6-$F22+1)/($J22*($J22+1)/2)*$D22))+($K22="custom")*CustCF!AL22</f>
        <v>0</v>
      </c>
      <c r="AS22" s="95">
        <f>($K22="Bell Curve")*(_xlfn.NORM.DIST(AND(AS$6&gt;=$F22,AS$6&lt;=$H22)*(AS$6-$F22+1),$J22/2,$M22,TRUE)-_xlfn.NORM.DIST(AND(AS$6&gt;=$F22,AS$6&lt;=$H22)*(AR$6-$F22+1),$J22/2,$M22,TRUE))/(1-2*_xlfn.NORM.DIST(0,$J22/2,$M22,TRUE))*$D22+($K22="Steady Growth")*(AND(AS$6&gt;=$F22,AS$6&lt;=$H22)*((AS$6-$F22+1)/($J22*($J22+1)/2)*$D22))+($K22="custom")*CustCF!AM22</f>
        <v>0</v>
      </c>
      <c r="AT22" s="95">
        <f>($K22="Bell Curve")*(_xlfn.NORM.DIST(AND(AT$6&gt;=$F22,AT$6&lt;=$H22)*(AT$6-$F22+1),$J22/2,$M22,TRUE)-_xlfn.NORM.DIST(AND(AT$6&gt;=$F22,AT$6&lt;=$H22)*(AS$6-$F22+1),$J22/2,$M22,TRUE))/(1-2*_xlfn.NORM.DIST(0,$J22/2,$M22,TRUE))*$D22+($K22="Steady Growth")*(AND(AT$6&gt;=$F22,AT$6&lt;=$H22)*((AT$6-$F22+1)/($J22*($J22+1)/2)*$D22))+($K22="custom")*CustCF!AN22</f>
        <v>0</v>
      </c>
      <c r="AU22" s="95">
        <f>($K22="Bell Curve")*(_xlfn.NORM.DIST(AND(AU$6&gt;=$F22,AU$6&lt;=$H22)*(AU$6-$F22+1),$J22/2,$M22,TRUE)-_xlfn.NORM.DIST(AND(AU$6&gt;=$F22,AU$6&lt;=$H22)*(AT$6-$F22+1),$J22/2,$M22,TRUE))/(1-2*_xlfn.NORM.DIST(0,$J22/2,$M22,TRUE))*$D22+($K22="Steady Growth")*(AND(AU$6&gt;=$F22,AU$6&lt;=$H22)*((AU$6-$F22+1)/($J22*($J22+1)/2)*$D22))+($K22="custom")*CustCF!AO22</f>
        <v>0</v>
      </c>
      <c r="AV22" s="95">
        <f>($K22="Bell Curve")*(_xlfn.NORM.DIST(AND(AV$6&gt;=$F22,AV$6&lt;=$H22)*(AV$6-$F22+1),$J22/2,$M22,TRUE)-_xlfn.NORM.DIST(AND(AV$6&gt;=$F22,AV$6&lt;=$H22)*(AU$6-$F22+1),$J22/2,$M22,TRUE))/(1-2*_xlfn.NORM.DIST(0,$J22/2,$M22,TRUE))*$D22+($K22="Steady Growth")*(AND(AV$6&gt;=$F22,AV$6&lt;=$H22)*((AV$6-$F22+1)/($J22*($J22+1)/2)*$D22))+($K22="custom")*CustCF!AP22</f>
        <v>0</v>
      </c>
      <c r="AW22" s="95">
        <f>($K22="Bell Curve")*(_xlfn.NORM.DIST(AND(AW$6&gt;=$F22,AW$6&lt;=$H22)*(AW$6-$F22+1),$J22/2,$M22,TRUE)-_xlfn.NORM.DIST(AND(AW$6&gt;=$F22,AW$6&lt;=$H22)*(AV$6-$F22+1),$J22/2,$M22,TRUE))/(1-2*_xlfn.NORM.DIST(0,$J22/2,$M22,TRUE))*$D22+($K22="Steady Growth")*(AND(AW$6&gt;=$F22,AW$6&lt;=$H22)*((AW$6-$F22+1)/($J22*($J22+1)/2)*$D22))+($K22="custom")*CustCF!AQ22</f>
        <v>0</v>
      </c>
      <c r="AX22" s="95">
        <f>($K22="Bell Curve")*(_xlfn.NORM.DIST(AND(AX$6&gt;=$F22,AX$6&lt;=$H22)*(AX$6-$F22+1),$J22/2,$M22,TRUE)-_xlfn.NORM.DIST(AND(AX$6&gt;=$F22,AX$6&lt;=$H22)*(AW$6-$F22+1),$J22/2,$M22,TRUE))/(1-2*_xlfn.NORM.DIST(0,$J22/2,$M22,TRUE))*$D22+($K22="Steady Growth")*(AND(AX$6&gt;=$F22,AX$6&lt;=$H22)*((AX$6-$F22+1)/($J22*($J22+1)/2)*$D22))+($K22="custom")*CustCF!AR22</f>
        <v>0</v>
      </c>
      <c r="AY22" s="95">
        <f>($K22="Bell Curve")*(_xlfn.NORM.DIST(AND(AY$6&gt;=$F22,AY$6&lt;=$H22)*(AY$6-$F22+1),$J22/2,$M22,TRUE)-_xlfn.NORM.DIST(AND(AY$6&gt;=$F22,AY$6&lt;=$H22)*(AX$6-$F22+1),$J22/2,$M22,TRUE))/(1-2*_xlfn.NORM.DIST(0,$J22/2,$M22,TRUE))*$D22+($K22="Steady Growth")*(AND(AY$6&gt;=$F22,AY$6&lt;=$H22)*((AY$6-$F22+1)/($J22*($J22+1)/2)*$D22))+($K22="custom")*CustCF!AS22</f>
        <v>0</v>
      </c>
      <c r="AZ22" s="95">
        <f>($K22="Bell Curve")*(_xlfn.NORM.DIST(AND(AZ$6&gt;=$F22,AZ$6&lt;=$H22)*(AZ$6-$F22+1),$J22/2,$M22,TRUE)-_xlfn.NORM.DIST(AND(AZ$6&gt;=$F22,AZ$6&lt;=$H22)*(AY$6-$F22+1),$J22/2,$M22,TRUE))/(1-2*_xlfn.NORM.DIST(0,$J22/2,$M22,TRUE))*$D22+($K22="Steady Growth")*(AND(AZ$6&gt;=$F22,AZ$6&lt;=$H22)*((AZ$6-$F22+1)/($J22*($J22+1)/2)*$D22))+($K22="custom")*CustCF!AT22</f>
        <v>0</v>
      </c>
      <c r="BA22" s="95">
        <f>($K22="Bell Curve")*(_xlfn.NORM.DIST(AND(BA$6&gt;=$F22,BA$6&lt;=$H22)*(BA$6-$F22+1),$J22/2,$M22,TRUE)-_xlfn.NORM.DIST(AND(BA$6&gt;=$F22,BA$6&lt;=$H22)*(AZ$6-$F22+1),$J22/2,$M22,TRUE))/(1-2*_xlfn.NORM.DIST(0,$J22/2,$M22,TRUE))*$D22+($K22="Steady Growth")*(AND(BA$6&gt;=$F22,BA$6&lt;=$H22)*((BA$6-$F22+1)/($J22*($J22+1)/2)*$D22))+($K22="custom")*CustCF!AU22</f>
        <v>0</v>
      </c>
      <c r="BB22" s="95">
        <f>($K22="Bell Curve")*(_xlfn.NORM.DIST(AND(BB$6&gt;=$F22,BB$6&lt;=$H22)*(BB$6-$F22+1),$J22/2,$M22,TRUE)-_xlfn.NORM.DIST(AND(BB$6&gt;=$F22,BB$6&lt;=$H22)*(BA$6-$F22+1),$J22/2,$M22,TRUE))/(1-2*_xlfn.NORM.DIST(0,$J22/2,$M22,TRUE))*$D22+($K22="Steady Growth")*(AND(BB$6&gt;=$F22,BB$6&lt;=$H22)*((BB$6-$F22+1)/($J22*($J22+1)/2)*$D22))+($K22="custom")*CustCF!AV22</f>
        <v>0</v>
      </c>
      <c r="BC22" s="95">
        <f>($K22="Bell Curve")*(_xlfn.NORM.DIST(AND(BC$6&gt;=$F22,BC$6&lt;=$H22)*(BC$6-$F22+1),$J22/2,$M22,TRUE)-_xlfn.NORM.DIST(AND(BC$6&gt;=$F22,BC$6&lt;=$H22)*(BB$6-$F22+1),$J22/2,$M22,TRUE))/(1-2*_xlfn.NORM.DIST(0,$J22/2,$M22,TRUE))*$D22+($K22="Steady Growth")*(AND(BC$6&gt;=$F22,BC$6&lt;=$H22)*((BC$6-$F22+1)/($J22*($J22+1)/2)*$D22))+($K22="custom")*CustCF!AW22</f>
        <v>0</v>
      </c>
      <c r="BD22" s="95">
        <f>($K22="Bell Curve")*(_xlfn.NORM.DIST(AND(BD$6&gt;=$F22,BD$6&lt;=$H22)*(BD$6-$F22+1),$J22/2,$M22,TRUE)-_xlfn.NORM.DIST(AND(BD$6&gt;=$F22,BD$6&lt;=$H22)*(BC$6-$F22+1),$J22/2,$M22,TRUE))/(1-2*_xlfn.NORM.DIST(0,$J22/2,$M22,TRUE))*$D22+($K22="Steady Growth")*(AND(BD$6&gt;=$F22,BD$6&lt;=$H22)*((BD$6-$F22+1)/($J22*($J22+1)/2)*$D22))+($K22="custom")*CustCF!AX22</f>
        <v>0</v>
      </c>
      <c r="BE22" s="95">
        <f>($K22="Bell Curve")*(_xlfn.NORM.DIST(AND(BE$6&gt;=$F22,BE$6&lt;=$H22)*(BE$6-$F22+1),$J22/2,$M22,TRUE)-_xlfn.NORM.DIST(AND(BE$6&gt;=$F22,BE$6&lt;=$H22)*(BD$6-$F22+1),$J22/2,$M22,TRUE))/(1-2*_xlfn.NORM.DIST(0,$J22/2,$M22,TRUE))*$D22+($K22="Steady Growth")*(AND(BE$6&gt;=$F22,BE$6&lt;=$H22)*((BE$6-$F22+1)/($J22*($J22+1)/2)*$D22))+($K22="custom")*CustCF!AY22</f>
        <v>0</v>
      </c>
      <c r="BF22" s="95">
        <f>($K22="Bell Curve")*(_xlfn.NORM.DIST(AND(BF$6&gt;=$F22,BF$6&lt;=$H22)*(BF$6-$F22+1),$J22/2,$M22,TRUE)-_xlfn.NORM.DIST(AND(BF$6&gt;=$F22,BF$6&lt;=$H22)*(BE$6-$F22+1),$J22/2,$M22,TRUE))/(1-2*_xlfn.NORM.DIST(0,$J22/2,$M22,TRUE))*$D22+($K22="Steady Growth")*(AND(BF$6&gt;=$F22,BF$6&lt;=$H22)*((BF$6-$F22+1)/($J22*($J22+1)/2)*$D22))+($K22="custom")*CustCF!AZ22</f>
        <v>0</v>
      </c>
      <c r="BG22" s="95">
        <f>($K22="Bell Curve")*(_xlfn.NORM.DIST(AND(BG$6&gt;=$F22,BG$6&lt;=$H22)*(BG$6-$F22+1),$J22/2,$M22,TRUE)-_xlfn.NORM.DIST(AND(BG$6&gt;=$F22,BG$6&lt;=$H22)*(BF$6-$F22+1),$J22/2,$M22,TRUE))/(1-2*_xlfn.NORM.DIST(0,$J22/2,$M22,TRUE))*$D22+($K22="Steady Growth")*(AND(BG$6&gt;=$F22,BG$6&lt;=$H22)*((BG$6-$F22+1)/($J22*($J22+1)/2)*$D22))+($K22="custom")*CustCF!BA22</f>
        <v>0</v>
      </c>
      <c r="BH22" s="95">
        <f>($K22="Bell Curve")*(_xlfn.NORM.DIST(AND(BH$6&gt;=$F22,BH$6&lt;=$H22)*(BH$6-$F22+1),$J22/2,$M22,TRUE)-_xlfn.NORM.DIST(AND(BH$6&gt;=$F22,BH$6&lt;=$H22)*(BG$6-$F22+1),$J22/2,$M22,TRUE))/(1-2*_xlfn.NORM.DIST(0,$J22/2,$M22,TRUE))*$D22+($K22="Steady Growth")*(AND(BH$6&gt;=$F22,BH$6&lt;=$H22)*((BH$6-$F22+1)/($J22*($J22+1)/2)*$D22))+($K22="custom")*CustCF!BB22</f>
        <v>0</v>
      </c>
      <c r="BI22" s="95">
        <f>($K22="Bell Curve")*(_xlfn.NORM.DIST(AND(BI$6&gt;=$F22,BI$6&lt;=$H22)*(BI$6-$F22+1),$J22/2,$M22,TRUE)-_xlfn.NORM.DIST(AND(BI$6&gt;=$F22,BI$6&lt;=$H22)*(BH$6-$F22+1),$J22/2,$M22,TRUE))/(1-2*_xlfn.NORM.DIST(0,$J22/2,$M22,TRUE))*$D22+($K22="Steady Growth")*(AND(BI$6&gt;=$F22,BI$6&lt;=$H22)*((BI$6-$F22+1)/($J22*($J22+1)/2)*$D22))+($K22="custom")*CustCF!BC22</f>
        <v>0</v>
      </c>
      <c r="BJ22" s="95">
        <f>($K22="Bell Curve")*(_xlfn.NORM.DIST(AND(BJ$6&gt;=$F22,BJ$6&lt;=$H22)*(BJ$6-$F22+1),$J22/2,$M22,TRUE)-_xlfn.NORM.DIST(AND(BJ$6&gt;=$F22,BJ$6&lt;=$H22)*(BI$6-$F22+1),$J22/2,$M22,TRUE))/(1-2*_xlfn.NORM.DIST(0,$J22/2,$M22,TRUE))*$D22+($K22="Steady Growth")*(AND(BJ$6&gt;=$F22,BJ$6&lt;=$H22)*((BJ$6-$F22+1)/($J22*($J22+1)/2)*$D22))+($K22="custom")*CustCF!BD22</f>
        <v>0</v>
      </c>
      <c r="BK22" s="95">
        <f>($K22="Bell Curve")*(_xlfn.NORM.DIST(AND(BK$6&gt;=$F22,BK$6&lt;=$H22)*(BK$6-$F22+1),$J22/2,$M22,TRUE)-_xlfn.NORM.DIST(AND(BK$6&gt;=$F22,BK$6&lt;=$H22)*(BJ$6-$F22+1),$J22/2,$M22,TRUE))/(1-2*_xlfn.NORM.DIST(0,$J22/2,$M22,TRUE))*$D22+($K22="Steady Growth")*(AND(BK$6&gt;=$F22,BK$6&lt;=$H22)*((BK$6-$F22+1)/($J22*($J22+1)/2)*$D22))+($K22="custom")*CustCF!BE22</f>
        <v>0</v>
      </c>
      <c r="BL22" s="95">
        <f>($K22="Bell Curve")*(_xlfn.NORM.DIST(AND(BL$6&gt;=$F22,BL$6&lt;=$H22)*(BL$6-$F22+1),$J22/2,$M22,TRUE)-_xlfn.NORM.DIST(AND(BL$6&gt;=$F22,BL$6&lt;=$H22)*(BK$6-$F22+1),$J22/2,$M22,TRUE))/(1-2*_xlfn.NORM.DIST(0,$J22/2,$M22,TRUE))*$D22+($K22="Steady Growth")*(AND(BL$6&gt;=$F22,BL$6&lt;=$H22)*((BL$6-$F22+1)/($J22*($J22+1)/2)*$D22))+($K22="custom")*CustCF!BF22</f>
        <v>0</v>
      </c>
      <c r="BM22" s="95">
        <f>($K22="Bell Curve")*(_xlfn.NORM.DIST(AND(BM$6&gt;=$F22,BM$6&lt;=$H22)*(BM$6-$F22+1),$J22/2,$M22,TRUE)-_xlfn.NORM.DIST(AND(BM$6&gt;=$F22,BM$6&lt;=$H22)*(BL$6-$F22+1),$J22/2,$M22,TRUE))/(1-2*_xlfn.NORM.DIST(0,$J22/2,$M22,TRUE))*$D22+($K22="Steady Growth")*(AND(BM$6&gt;=$F22,BM$6&lt;=$H22)*((BM$6-$F22+1)/($J22*($J22+1)/2)*$D22))+($K22="custom")*CustCF!BG22</f>
        <v>0</v>
      </c>
      <c r="BN22" s="95">
        <f>($K22="Bell Curve")*(_xlfn.NORM.DIST(AND(BN$6&gt;=$F22,BN$6&lt;=$H22)*(BN$6-$F22+1),$J22/2,$M22,TRUE)-_xlfn.NORM.DIST(AND(BN$6&gt;=$F22,BN$6&lt;=$H22)*(BM$6-$F22+1),$J22/2,$M22,TRUE))/(1-2*_xlfn.NORM.DIST(0,$J22/2,$M22,TRUE))*$D22+($K22="Steady Growth")*(AND(BN$6&gt;=$F22,BN$6&lt;=$H22)*((BN$6-$F22+1)/($J22*($J22+1)/2)*$D22))+($K22="custom")*CustCF!BH22</f>
        <v>0</v>
      </c>
      <c r="BO22" s="95">
        <f>($K22="Bell Curve")*(_xlfn.NORM.DIST(AND(BO$6&gt;=$F22,BO$6&lt;=$H22)*(BO$6-$F22+1),$J22/2,$M22,TRUE)-_xlfn.NORM.DIST(AND(BO$6&gt;=$F22,BO$6&lt;=$H22)*(BN$6-$F22+1),$J22/2,$M22,TRUE))/(1-2*_xlfn.NORM.DIST(0,$J22/2,$M22,TRUE))*$D22+($K22="Steady Growth")*(AND(BO$6&gt;=$F22,BO$6&lt;=$H22)*((BO$6-$F22+1)/($J22*($J22+1)/2)*$D22))+($K22="custom")*CustCF!BI22</f>
        <v>0</v>
      </c>
      <c r="BP22" s="95">
        <f>($K22="Bell Curve")*(_xlfn.NORM.DIST(AND(BP$6&gt;=$F22,BP$6&lt;=$H22)*(BP$6-$F22+1),$J22/2,$M22,TRUE)-_xlfn.NORM.DIST(AND(BP$6&gt;=$F22,BP$6&lt;=$H22)*(BO$6-$F22+1),$J22/2,$M22,TRUE))/(1-2*_xlfn.NORM.DIST(0,$J22/2,$M22,TRUE))*$D22+($K22="Steady Growth")*(AND(BP$6&gt;=$F22,BP$6&lt;=$H22)*((BP$6-$F22+1)/($J22*($J22+1)/2)*$D22))+($K22="custom")*CustCF!BJ22</f>
        <v>0</v>
      </c>
      <c r="BQ22" s="95">
        <f>($K22="Bell Curve")*(_xlfn.NORM.DIST(AND(BQ$6&gt;=$F22,BQ$6&lt;=$H22)*(BQ$6-$F22+1),$J22/2,$M22,TRUE)-_xlfn.NORM.DIST(AND(BQ$6&gt;=$F22,BQ$6&lt;=$H22)*(BP$6-$F22+1),$J22/2,$M22,TRUE))/(1-2*_xlfn.NORM.DIST(0,$J22/2,$M22,TRUE))*$D22+($K22="Steady Growth")*(AND(BQ$6&gt;=$F22,BQ$6&lt;=$H22)*((BQ$6-$F22+1)/($J22*($J22+1)/2)*$D22))+($K22="custom")*CustCF!BK22</f>
        <v>0</v>
      </c>
      <c r="BR22" s="95">
        <f>($K22="Bell Curve")*(_xlfn.NORM.DIST(AND(BR$6&gt;=$F22,BR$6&lt;=$H22)*(BR$6-$F22+1),$J22/2,$M22,TRUE)-_xlfn.NORM.DIST(AND(BR$6&gt;=$F22,BR$6&lt;=$H22)*(BQ$6-$F22+1),$J22/2,$M22,TRUE))/(1-2*_xlfn.NORM.DIST(0,$J22/2,$M22,TRUE))*$D22+($K22="Steady Growth")*(AND(BR$6&gt;=$F22,BR$6&lt;=$H22)*((BR$6-$F22+1)/($J22*($J22+1)/2)*$D22))+($K22="custom")*CustCF!BL22</f>
        <v>0</v>
      </c>
      <c r="BS22" s="95">
        <f>($K22="Bell Curve")*(_xlfn.NORM.DIST(AND(BS$6&gt;=$F22,BS$6&lt;=$H22)*(BS$6-$F22+1),$J22/2,$M22,TRUE)-_xlfn.NORM.DIST(AND(BS$6&gt;=$F22,BS$6&lt;=$H22)*(BR$6-$F22+1),$J22/2,$M22,TRUE))/(1-2*_xlfn.NORM.DIST(0,$J22/2,$M22,TRUE))*$D22+($K22="Steady Growth")*(AND(BS$6&gt;=$F22,BS$6&lt;=$H22)*((BS$6-$F22+1)/($J22*($J22+1)/2)*$D22))+($K22="custom")*CustCF!BM22</f>
        <v>0</v>
      </c>
      <c r="BT22" s="95">
        <f>($K22="Bell Curve")*(_xlfn.NORM.DIST(AND(BT$6&gt;=$F22,BT$6&lt;=$H22)*(BT$6-$F22+1),$J22/2,$M22,TRUE)-_xlfn.NORM.DIST(AND(BT$6&gt;=$F22,BT$6&lt;=$H22)*(BS$6-$F22+1),$J22/2,$M22,TRUE))/(1-2*_xlfn.NORM.DIST(0,$J22/2,$M22,TRUE))*$D22+($K22="Steady Growth")*(AND(BT$6&gt;=$F22,BT$6&lt;=$H22)*((BT$6-$F22+1)/($J22*($J22+1)/2)*$D22))+($K22="custom")*CustCF!BN22</f>
        <v>0</v>
      </c>
      <c r="BU22" s="95">
        <f>($K22="Bell Curve")*(_xlfn.NORM.DIST(AND(BU$6&gt;=$F22,BU$6&lt;=$H22)*(BU$6-$F22+1),$J22/2,$M22,TRUE)-_xlfn.NORM.DIST(AND(BU$6&gt;=$F22,BU$6&lt;=$H22)*(BT$6-$F22+1),$J22/2,$M22,TRUE))/(1-2*_xlfn.NORM.DIST(0,$J22/2,$M22,TRUE))*$D22+($K22="Steady Growth")*(AND(BU$6&gt;=$F22,BU$6&lt;=$H22)*((BU$6-$F22+1)/($J22*($J22+1)/2)*$D22))+($K22="custom")*CustCF!BO22</f>
        <v>0</v>
      </c>
      <c r="BV22" s="95">
        <f>($K22="Bell Curve")*(_xlfn.NORM.DIST(AND(BV$6&gt;=$F22,BV$6&lt;=$H22)*(BV$6-$F22+1),$J22/2,$M22,TRUE)-_xlfn.NORM.DIST(AND(BV$6&gt;=$F22,BV$6&lt;=$H22)*(BU$6-$F22+1),$J22/2,$M22,TRUE))/(1-2*_xlfn.NORM.DIST(0,$J22/2,$M22,TRUE))*$D22+($K22="Steady Growth")*(AND(BV$6&gt;=$F22,BV$6&lt;=$H22)*((BV$6-$F22+1)/($J22*($J22+1)/2)*$D22))+($K22="custom")*CustCF!BP22</f>
        <v>0</v>
      </c>
      <c r="BW22" s="95">
        <f>($K22="Bell Curve")*(_xlfn.NORM.DIST(AND(BW$6&gt;=$F22,BW$6&lt;=$H22)*(BW$6-$F22+1),$J22/2,$M22,TRUE)-_xlfn.NORM.DIST(AND(BW$6&gt;=$F22,BW$6&lt;=$H22)*(BV$6-$F22+1),$J22/2,$M22,TRUE))/(1-2*_xlfn.NORM.DIST(0,$J22/2,$M22,TRUE))*$D22+($K22="Steady Growth")*(AND(BW$6&gt;=$F22,BW$6&lt;=$H22)*((BW$6-$F22+1)/($J22*($J22+1)/2)*$D22))+($K22="custom")*CustCF!BQ22</f>
        <v>0</v>
      </c>
      <c r="BX22" s="95">
        <f>($K22="Bell Curve")*(_xlfn.NORM.DIST(AND(BX$6&gt;=$F22,BX$6&lt;=$H22)*(BX$6-$F22+1),$J22/2,$M22,TRUE)-_xlfn.NORM.DIST(AND(BX$6&gt;=$F22,BX$6&lt;=$H22)*(BW$6-$F22+1),$J22/2,$M22,TRUE))/(1-2*_xlfn.NORM.DIST(0,$J22/2,$M22,TRUE))*$D22+($K22="Steady Growth")*(AND(BX$6&gt;=$F22,BX$6&lt;=$H22)*((BX$6-$F22+1)/($J22*($J22+1)/2)*$D22))+($K22="custom")*CustCF!BR22</f>
        <v>0</v>
      </c>
      <c r="BY22" s="95">
        <f>($K22="Bell Curve")*(_xlfn.NORM.DIST(AND(BY$6&gt;=$F22,BY$6&lt;=$H22)*(BY$6-$F22+1),$J22/2,$M22,TRUE)-_xlfn.NORM.DIST(AND(BY$6&gt;=$F22,BY$6&lt;=$H22)*(BX$6-$F22+1),$J22/2,$M22,TRUE))/(1-2*_xlfn.NORM.DIST(0,$J22/2,$M22,TRUE))*$D22+($K22="Steady Growth")*(AND(BY$6&gt;=$F22,BY$6&lt;=$H22)*((BY$6-$F22+1)/($J22*($J22+1)/2)*$D22))+($K22="custom")*CustCF!BS22</f>
        <v>0</v>
      </c>
      <c r="BZ22" s="95">
        <f>($K22="Bell Curve")*(_xlfn.NORM.DIST(AND(BZ$6&gt;=$F22,BZ$6&lt;=$H22)*(BZ$6-$F22+1),$J22/2,$M22,TRUE)-_xlfn.NORM.DIST(AND(BZ$6&gt;=$F22,BZ$6&lt;=$H22)*(BY$6-$F22+1),$J22/2,$M22,TRUE))/(1-2*_xlfn.NORM.DIST(0,$J22/2,$M22,TRUE))*$D22+($K22="Steady Growth")*(AND(BZ$6&gt;=$F22,BZ$6&lt;=$H22)*((BZ$6-$F22+1)/($J22*($J22+1)/2)*$D22))+($K22="custom")*CustCF!BT22</f>
        <v>0</v>
      </c>
      <c r="CA22" s="95">
        <f>($K22="Bell Curve")*(_xlfn.NORM.DIST(AND(CA$6&gt;=$F22,CA$6&lt;=$H22)*(CA$6-$F22+1),$J22/2,$M22,TRUE)-_xlfn.NORM.DIST(AND(CA$6&gt;=$F22,CA$6&lt;=$H22)*(BZ$6-$F22+1),$J22/2,$M22,TRUE))/(1-2*_xlfn.NORM.DIST(0,$J22/2,$M22,TRUE))*$D22+($K22="Steady Growth")*(AND(CA$6&gt;=$F22,CA$6&lt;=$H22)*((CA$6-$F22+1)/($J22*($J22+1)/2)*$D22))+($K22="custom")*CustCF!BU22</f>
        <v>0</v>
      </c>
      <c r="CB22" s="95">
        <f>($K22="Bell Curve")*(_xlfn.NORM.DIST(AND(CB$6&gt;=$F22,CB$6&lt;=$H22)*(CB$6-$F22+1),$J22/2,$M22,TRUE)-_xlfn.NORM.DIST(AND(CB$6&gt;=$F22,CB$6&lt;=$H22)*(CA$6-$F22+1),$J22/2,$M22,TRUE))/(1-2*_xlfn.NORM.DIST(0,$J22/2,$M22,TRUE))*$D22+($K22="Steady Growth")*(AND(CB$6&gt;=$F22,CB$6&lt;=$H22)*((CB$6-$F22+1)/($J22*($J22+1)/2)*$D22))+($K22="custom")*CustCF!BV22</f>
        <v>0</v>
      </c>
      <c r="CC22" s="95">
        <f>($K22="Bell Curve")*(_xlfn.NORM.DIST(AND(CC$6&gt;=$F22,CC$6&lt;=$H22)*(CC$6-$F22+1),$J22/2,$M22,TRUE)-_xlfn.NORM.DIST(AND(CC$6&gt;=$F22,CC$6&lt;=$H22)*(CB$6-$F22+1),$J22/2,$M22,TRUE))/(1-2*_xlfn.NORM.DIST(0,$J22/2,$M22,TRUE))*$D22+($K22="Steady Growth")*(AND(CC$6&gt;=$F22,CC$6&lt;=$H22)*((CC$6-$F22+1)/($J22*($J22+1)/2)*$D22))+($K22="custom")*CustCF!BW22</f>
        <v>0</v>
      </c>
      <c r="CD22" s="95">
        <f>($K22="Bell Curve")*(_xlfn.NORM.DIST(AND(CD$6&gt;=$F22,CD$6&lt;=$H22)*(CD$6-$F22+1),$J22/2,$M22,TRUE)-_xlfn.NORM.DIST(AND(CD$6&gt;=$F22,CD$6&lt;=$H22)*(CC$6-$F22+1),$J22/2,$M22,TRUE))/(1-2*_xlfn.NORM.DIST(0,$J22/2,$M22,TRUE))*$D22+($K22="Steady Growth")*(AND(CD$6&gt;=$F22,CD$6&lt;=$H22)*((CD$6-$F22+1)/($J22*($J22+1)/2)*$D22))+($K22="custom")*CustCF!BX22</f>
        <v>0</v>
      </c>
      <c r="CE22" s="95">
        <f>($K22="Bell Curve")*(_xlfn.NORM.DIST(AND(CE$6&gt;=$F22,CE$6&lt;=$H22)*(CE$6-$F22+1),$J22/2,$M22,TRUE)-_xlfn.NORM.DIST(AND(CE$6&gt;=$F22,CE$6&lt;=$H22)*(CD$6-$F22+1),$J22/2,$M22,TRUE))/(1-2*_xlfn.NORM.DIST(0,$J22/2,$M22,TRUE))*$D22+($K22="Steady Growth")*(AND(CE$6&gt;=$F22,CE$6&lt;=$H22)*((CE$6-$F22+1)/($J22*($J22+1)/2)*$D22))+($K22="custom")*CustCF!BY22</f>
        <v>0</v>
      </c>
      <c r="CF22" s="95">
        <f>($K22="Bell Curve")*(_xlfn.NORM.DIST(AND(CF$6&gt;=$F22,CF$6&lt;=$H22)*(CF$6-$F22+1),$J22/2,$M22,TRUE)-_xlfn.NORM.DIST(AND(CF$6&gt;=$F22,CF$6&lt;=$H22)*(CE$6-$F22+1),$J22/2,$M22,TRUE))/(1-2*_xlfn.NORM.DIST(0,$J22/2,$M22,TRUE))*$D22+($K22="Steady Growth")*(AND(CF$6&gt;=$F22,CF$6&lt;=$H22)*((CF$6-$F22+1)/($J22*($J22+1)/2)*$D22))+($K22="custom")*CustCF!BZ22</f>
        <v>0</v>
      </c>
      <c r="CG22" s="95">
        <f>($K22="Bell Curve")*(_xlfn.NORM.DIST(AND(CG$6&gt;=$F22,CG$6&lt;=$H22)*(CG$6-$F22+1),$J22/2,$M22,TRUE)-_xlfn.NORM.DIST(AND(CG$6&gt;=$F22,CG$6&lt;=$H22)*(CF$6-$F22+1),$J22/2,$M22,TRUE))/(1-2*_xlfn.NORM.DIST(0,$J22/2,$M22,TRUE))*$D22+($K22="Steady Growth")*(AND(CG$6&gt;=$F22,CG$6&lt;=$H22)*((CG$6-$F22+1)/($J22*($J22+1)/2)*$D22))+($K22="custom")*CustCF!CA22</f>
        <v>0</v>
      </c>
      <c r="CH22" s="95">
        <f>($K22="Bell Curve")*(_xlfn.NORM.DIST(AND(CH$6&gt;=$F22,CH$6&lt;=$H22)*(CH$6-$F22+1),$J22/2,$M22,TRUE)-_xlfn.NORM.DIST(AND(CH$6&gt;=$F22,CH$6&lt;=$H22)*(CG$6-$F22+1),$J22/2,$M22,TRUE))/(1-2*_xlfn.NORM.DIST(0,$J22/2,$M22,TRUE))*$D22+($K22="Steady Growth")*(AND(CH$6&gt;=$F22,CH$6&lt;=$H22)*((CH$6-$F22+1)/($J22*($J22+1)/2)*$D22))+($K22="custom")*CustCF!CB22</f>
        <v>0</v>
      </c>
      <c r="CI22" s="95">
        <f>($K22="Bell Curve")*(_xlfn.NORM.DIST(AND(CI$6&gt;=$F22,CI$6&lt;=$H22)*(CI$6-$F22+1),$J22/2,$M22,TRUE)-_xlfn.NORM.DIST(AND(CI$6&gt;=$F22,CI$6&lt;=$H22)*(CH$6-$F22+1),$J22/2,$M22,TRUE))/(1-2*_xlfn.NORM.DIST(0,$J22/2,$M22,TRUE))*$D22+($K22="Steady Growth")*(AND(CI$6&gt;=$F22,CI$6&lt;=$H22)*((CI$6-$F22+1)/($J22*($J22+1)/2)*$D22))+($K22="custom")*CustCF!CC22</f>
        <v>0</v>
      </c>
      <c r="CJ22" s="95">
        <f>($K22="Bell Curve")*(_xlfn.NORM.DIST(AND(CJ$6&gt;=$F22,CJ$6&lt;=$H22)*(CJ$6-$F22+1),$J22/2,$M22,TRUE)-_xlfn.NORM.DIST(AND(CJ$6&gt;=$F22,CJ$6&lt;=$H22)*(CI$6-$F22+1),$J22/2,$M22,TRUE))/(1-2*_xlfn.NORM.DIST(0,$J22/2,$M22,TRUE))*$D22+($K22="Steady Growth")*(AND(CJ$6&gt;=$F22,CJ$6&lt;=$H22)*((CJ$6-$F22+1)/($J22*($J22+1)/2)*$D22))+($K22="custom")*CustCF!CD22</f>
        <v>0</v>
      </c>
      <c r="CK22" s="95">
        <f>($K22="Bell Curve")*(_xlfn.NORM.DIST(AND(CK$6&gt;=$F22,CK$6&lt;=$H22)*(CK$6-$F22+1),$J22/2,$M22,TRUE)-_xlfn.NORM.DIST(AND(CK$6&gt;=$F22,CK$6&lt;=$H22)*(CJ$6-$F22+1),$J22/2,$M22,TRUE))/(1-2*_xlfn.NORM.DIST(0,$J22/2,$M22,TRUE))*$D22+($K22="Steady Growth")*(AND(CK$6&gt;=$F22,CK$6&lt;=$H22)*((CK$6-$F22+1)/($J22*($J22+1)/2)*$D22))+($K22="custom")*CustCF!CE22</f>
        <v>0</v>
      </c>
      <c r="CL22" s="95">
        <f>($K22="Bell Curve")*(_xlfn.NORM.DIST(AND(CL$6&gt;=$F22,CL$6&lt;=$H22)*(CL$6-$F22+1),$J22/2,$M22,TRUE)-_xlfn.NORM.DIST(AND(CL$6&gt;=$F22,CL$6&lt;=$H22)*(CK$6-$F22+1),$J22/2,$M22,TRUE))/(1-2*_xlfn.NORM.DIST(0,$J22/2,$M22,TRUE))*$D22+($K22="Steady Growth")*(AND(CL$6&gt;=$F22,CL$6&lt;=$H22)*((CL$6-$F22+1)/($J22*($J22+1)/2)*$D22))+($K22="custom")*CustCF!CF22</f>
        <v>0</v>
      </c>
      <c r="CM22" s="95">
        <f>($K22="Bell Curve")*(_xlfn.NORM.DIST(AND(CM$6&gt;=$F22,CM$6&lt;=$H22)*(CM$6-$F22+1),$J22/2,$M22,TRUE)-_xlfn.NORM.DIST(AND(CM$6&gt;=$F22,CM$6&lt;=$H22)*(CL$6-$F22+1),$J22/2,$M22,TRUE))/(1-2*_xlfn.NORM.DIST(0,$J22/2,$M22,TRUE))*$D22+($K22="Steady Growth")*(AND(CM$6&gt;=$F22,CM$6&lt;=$H22)*((CM$6-$F22+1)/($J22*($J22+1)/2)*$D22))+($K22="custom")*CustCF!CG22</f>
        <v>0</v>
      </c>
      <c r="CN22" s="95">
        <f>($K22="Bell Curve")*(_xlfn.NORM.DIST(AND(CN$6&gt;=$F22,CN$6&lt;=$H22)*(CN$6-$F22+1),$J22/2,$M22,TRUE)-_xlfn.NORM.DIST(AND(CN$6&gt;=$F22,CN$6&lt;=$H22)*(CM$6-$F22+1),$J22/2,$M22,TRUE))/(1-2*_xlfn.NORM.DIST(0,$J22/2,$M22,TRUE))*$D22+($K22="Steady Growth")*(AND(CN$6&gt;=$F22,CN$6&lt;=$H22)*((CN$6-$F22+1)/($J22*($J22+1)/2)*$D22))+($K22="custom")*CustCF!CH22</f>
        <v>0</v>
      </c>
      <c r="CO22" s="95">
        <f>($K22="Bell Curve")*(_xlfn.NORM.DIST(AND(CO$6&gt;=$F22,CO$6&lt;=$H22)*(CO$6-$F22+1),$J22/2,$M22,TRUE)-_xlfn.NORM.DIST(AND(CO$6&gt;=$F22,CO$6&lt;=$H22)*(CN$6-$F22+1),$J22/2,$M22,TRUE))/(1-2*_xlfn.NORM.DIST(0,$J22/2,$M22,TRUE))*$D22+($K22="Steady Growth")*(AND(CO$6&gt;=$F22,CO$6&lt;=$H22)*((CO$6-$F22+1)/($J22*($J22+1)/2)*$D22))+($K22="custom")*CustCF!CI22</f>
        <v>0</v>
      </c>
      <c r="CP22" s="95">
        <f>($K22="Bell Curve")*(_xlfn.NORM.DIST(AND(CP$6&gt;=$F22,CP$6&lt;=$H22)*(CP$6-$F22+1),$J22/2,$M22,TRUE)-_xlfn.NORM.DIST(AND(CP$6&gt;=$F22,CP$6&lt;=$H22)*(CO$6-$F22+1),$J22/2,$M22,TRUE))/(1-2*_xlfn.NORM.DIST(0,$J22/2,$M22,TRUE))*$D22+($K22="Steady Growth")*(AND(CP$6&gt;=$F22,CP$6&lt;=$H22)*((CP$6-$F22+1)/($J22*($J22+1)/2)*$D22))+($K22="custom")*CustCF!CJ22</f>
        <v>0</v>
      </c>
      <c r="CQ22" s="95">
        <f>($K22="Bell Curve")*(_xlfn.NORM.DIST(AND(CQ$6&gt;=$F22,CQ$6&lt;=$H22)*(CQ$6-$F22+1),$J22/2,$M22,TRUE)-_xlfn.NORM.DIST(AND(CQ$6&gt;=$F22,CQ$6&lt;=$H22)*(CP$6-$F22+1),$J22/2,$M22,TRUE))/(1-2*_xlfn.NORM.DIST(0,$J22/2,$M22,TRUE))*$D22+($K22="Steady Growth")*(AND(CQ$6&gt;=$F22,CQ$6&lt;=$H22)*((CQ$6-$F22+1)/($J22*($J22+1)/2)*$D22))+($K22="custom")*CustCF!CK22</f>
        <v>0</v>
      </c>
      <c r="CR22" s="95">
        <f>($K22="Bell Curve")*(_xlfn.NORM.DIST(AND(CR$6&gt;=$F22,CR$6&lt;=$H22)*(CR$6-$F22+1),$J22/2,$M22,TRUE)-_xlfn.NORM.DIST(AND(CR$6&gt;=$F22,CR$6&lt;=$H22)*(CQ$6-$F22+1),$J22/2,$M22,TRUE))/(1-2*_xlfn.NORM.DIST(0,$J22/2,$M22,TRUE))*$D22+($K22="Steady Growth")*(AND(CR$6&gt;=$F22,CR$6&lt;=$H22)*((CR$6-$F22+1)/($J22*($J22+1)/2)*$D22))+($K22="custom")*CustCF!CL22</f>
        <v>0</v>
      </c>
      <c r="CS22" s="95">
        <f>($K22="Bell Curve")*(_xlfn.NORM.DIST(AND(CS$6&gt;=$F22,CS$6&lt;=$H22)*(CS$6-$F22+1),$J22/2,$M22,TRUE)-_xlfn.NORM.DIST(AND(CS$6&gt;=$F22,CS$6&lt;=$H22)*(CR$6-$F22+1),$J22/2,$M22,TRUE))/(1-2*_xlfn.NORM.DIST(0,$J22/2,$M22,TRUE))*$D22+($K22="Steady Growth")*(AND(CS$6&gt;=$F22,CS$6&lt;=$H22)*((CS$6-$F22+1)/($J22*($J22+1)/2)*$D22))+($K22="custom")*CustCF!CM22</f>
        <v>0</v>
      </c>
      <c r="CT22" s="95">
        <f>($K22="Bell Curve")*(_xlfn.NORM.DIST(AND(CT$6&gt;=$F22,CT$6&lt;=$H22)*(CT$6-$F22+1),$J22/2,$M22,TRUE)-_xlfn.NORM.DIST(AND(CT$6&gt;=$F22,CT$6&lt;=$H22)*(CS$6-$F22+1),$J22/2,$M22,TRUE))/(1-2*_xlfn.NORM.DIST(0,$J22/2,$M22,TRUE))*$D22+($K22="Steady Growth")*(AND(CT$6&gt;=$F22,CT$6&lt;=$H22)*((CT$6-$F22+1)/($J22*($J22+1)/2)*$D22))+($K22="custom")*CustCF!CN22</f>
        <v>0</v>
      </c>
      <c r="CU22" s="95">
        <f>($K22="Bell Curve")*(_xlfn.NORM.DIST(AND(CU$6&gt;=$F22,CU$6&lt;=$H22)*(CU$6-$F22+1),$J22/2,$M22,TRUE)-_xlfn.NORM.DIST(AND(CU$6&gt;=$F22,CU$6&lt;=$H22)*(CT$6-$F22+1),$J22/2,$M22,TRUE))/(1-2*_xlfn.NORM.DIST(0,$J22/2,$M22,TRUE))*$D22+($K22="Steady Growth")*(AND(CU$6&gt;=$F22,CU$6&lt;=$H22)*((CU$6-$F22+1)/($J22*($J22+1)/2)*$D22))+($K22="custom")*CustCF!CO22</f>
        <v>0</v>
      </c>
      <c r="CV22" s="95">
        <f>($K22="Bell Curve")*(_xlfn.NORM.DIST(AND(CV$6&gt;=$F22,CV$6&lt;=$H22)*(CV$6-$F22+1),$J22/2,$M22,TRUE)-_xlfn.NORM.DIST(AND(CV$6&gt;=$F22,CV$6&lt;=$H22)*(CU$6-$F22+1),$J22/2,$M22,TRUE))/(1-2*_xlfn.NORM.DIST(0,$J22/2,$M22,TRUE))*$D22+($K22="Steady Growth")*(AND(CV$6&gt;=$F22,CV$6&lt;=$H22)*((CV$6-$F22+1)/($J22*($J22+1)/2)*$D22))+($K22="custom")*CustCF!CP22</f>
        <v>0</v>
      </c>
      <c r="CW22" s="95">
        <f>($K22="Bell Curve")*(_xlfn.NORM.DIST(AND(CW$6&gt;=$F22,CW$6&lt;=$H22)*(CW$6-$F22+1),$J22/2,$M22,TRUE)-_xlfn.NORM.DIST(AND(CW$6&gt;=$F22,CW$6&lt;=$H22)*(CV$6-$F22+1),$J22/2,$M22,TRUE))/(1-2*_xlfn.NORM.DIST(0,$J22/2,$M22,TRUE))*$D22+($K22="Steady Growth")*(AND(CW$6&gt;=$F22,CW$6&lt;=$H22)*((CW$6-$F22+1)/($J22*($J22+1)/2)*$D22))+($K22="custom")*CustCF!CQ22</f>
        <v>0</v>
      </c>
      <c r="CX22" s="95">
        <f>($K22="Bell Curve")*(_xlfn.NORM.DIST(AND(CX$6&gt;=$F22,CX$6&lt;=$H22)*(CX$6-$F22+1),$J22/2,$M22,TRUE)-_xlfn.NORM.DIST(AND(CX$6&gt;=$F22,CX$6&lt;=$H22)*(CW$6-$F22+1),$J22/2,$M22,TRUE))/(1-2*_xlfn.NORM.DIST(0,$J22/2,$M22,TRUE))*$D22+($K22="Steady Growth")*(AND(CX$6&gt;=$F22,CX$6&lt;=$H22)*((CX$6-$F22+1)/($J22*($J22+1)/2)*$D22))+($K22="custom")*CustCF!CR22</f>
        <v>0</v>
      </c>
      <c r="CY22" s="95">
        <f>($K22="Bell Curve")*(_xlfn.NORM.DIST(AND(CY$6&gt;=$F22,CY$6&lt;=$H22)*(CY$6-$F22+1),$J22/2,$M22,TRUE)-_xlfn.NORM.DIST(AND(CY$6&gt;=$F22,CY$6&lt;=$H22)*(CX$6-$F22+1),$J22/2,$M22,TRUE))/(1-2*_xlfn.NORM.DIST(0,$J22/2,$M22,TRUE))*$D22+($K22="Steady Growth")*(AND(CY$6&gt;=$F22,CY$6&lt;=$H22)*((CY$6-$F22+1)/($J22*($J22+1)/2)*$D22))+($K22="custom")*CustCF!CS22</f>
        <v>0</v>
      </c>
      <c r="CZ22" s="95">
        <f>($K22="Bell Curve")*(_xlfn.NORM.DIST(AND(CZ$6&gt;=$F22,CZ$6&lt;=$H22)*(CZ$6-$F22+1),$J22/2,$M22,TRUE)-_xlfn.NORM.DIST(AND(CZ$6&gt;=$F22,CZ$6&lt;=$H22)*(CY$6-$F22+1),$J22/2,$M22,TRUE))/(1-2*_xlfn.NORM.DIST(0,$J22/2,$M22,TRUE))*$D22+($K22="Steady Growth")*(AND(CZ$6&gt;=$F22,CZ$6&lt;=$H22)*((CZ$6-$F22+1)/($J22*($J22+1)/2)*$D22))+($K22="custom")*CustCF!CT22</f>
        <v>0</v>
      </c>
      <c r="DA22" s="95">
        <f>($K22="Bell Curve")*(_xlfn.NORM.DIST(AND(DA$6&gt;=$F22,DA$6&lt;=$H22)*(DA$6-$F22+1),$J22/2,$M22,TRUE)-_xlfn.NORM.DIST(AND(DA$6&gt;=$F22,DA$6&lt;=$H22)*(CZ$6-$F22+1),$J22/2,$M22,TRUE))/(1-2*_xlfn.NORM.DIST(0,$J22/2,$M22,TRUE))*$D22+($K22="Steady Growth")*(AND(DA$6&gt;=$F22,DA$6&lt;=$H22)*((DA$6-$F22+1)/($J22*($J22+1)/2)*$D22))+($K22="custom")*CustCF!CU22</f>
        <v>0</v>
      </c>
      <c r="DB22" s="95">
        <f>($K22="Bell Curve")*(_xlfn.NORM.DIST(AND(DB$6&gt;=$F22,DB$6&lt;=$H22)*(DB$6-$F22+1),$J22/2,$M22,TRUE)-_xlfn.NORM.DIST(AND(DB$6&gt;=$F22,DB$6&lt;=$H22)*(DA$6-$F22+1),$J22/2,$M22,TRUE))/(1-2*_xlfn.NORM.DIST(0,$J22/2,$M22,TRUE))*$D22+($K22="Steady Growth")*(AND(DB$6&gt;=$F22,DB$6&lt;=$H22)*((DB$6-$F22+1)/($J22*($J22+1)/2)*$D22))+($K22="custom")*CustCF!CV22</f>
        <v>0</v>
      </c>
      <c r="DC22" s="95">
        <f>($K22="Bell Curve")*(_xlfn.NORM.DIST(AND(DC$6&gt;=$F22,DC$6&lt;=$H22)*(DC$6-$F22+1),$J22/2,$M22,TRUE)-_xlfn.NORM.DIST(AND(DC$6&gt;=$F22,DC$6&lt;=$H22)*(DB$6-$F22+1),$J22/2,$M22,TRUE))/(1-2*_xlfn.NORM.DIST(0,$J22/2,$M22,TRUE))*$D22+($K22="Steady Growth")*(AND(DC$6&gt;=$F22,DC$6&lt;=$H22)*((DC$6-$F22+1)/($J22*($J22+1)/2)*$D22))+($K22="custom")*CustCF!CW22</f>
        <v>0</v>
      </c>
      <c r="DD22" s="95">
        <f>($K22="Bell Curve")*(_xlfn.NORM.DIST(AND(DD$6&gt;=$F22,DD$6&lt;=$H22)*(DD$6-$F22+1),$J22/2,$M22,TRUE)-_xlfn.NORM.DIST(AND(DD$6&gt;=$F22,DD$6&lt;=$H22)*(DC$6-$F22+1),$J22/2,$M22,TRUE))/(1-2*_xlfn.NORM.DIST(0,$J22/2,$M22,TRUE))*$D22+($K22="Steady Growth")*(AND(DD$6&gt;=$F22,DD$6&lt;=$H22)*((DD$6-$F22+1)/($J22*($J22+1)/2)*$D22))+($K22="custom")*CustCF!CX22</f>
        <v>0</v>
      </c>
      <c r="DE22" s="95">
        <f>($K22="Bell Curve")*(_xlfn.NORM.DIST(AND(DE$6&gt;=$F22,DE$6&lt;=$H22)*(DE$6-$F22+1),$J22/2,$M22,TRUE)-_xlfn.NORM.DIST(AND(DE$6&gt;=$F22,DE$6&lt;=$H22)*(DD$6-$F22+1),$J22/2,$M22,TRUE))/(1-2*_xlfn.NORM.DIST(0,$J22/2,$M22,TRUE))*$D22+($K22="Steady Growth")*(AND(DE$6&gt;=$F22,DE$6&lt;=$H22)*((DE$6-$F22+1)/($J22*($J22+1)/2)*$D22))+($K22="custom")*CustCF!CY22</f>
        <v>0</v>
      </c>
      <c r="DF22" s="95">
        <f>($K22="Bell Curve")*(_xlfn.NORM.DIST(AND(DF$6&gt;=$F22,DF$6&lt;=$H22)*(DF$6-$F22+1),$J22/2,$M22,TRUE)-_xlfn.NORM.DIST(AND(DF$6&gt;=$F22,DF$6&lt;=$H22)*(DE$6-$F22+1),$J22/2,$M22,TRUE))/(1-2*_xlfn.NORM.DIST(0,$J22/2,$M22,TRUE))*$D22+($K22="Steady Growth")*(AND(DF$6&gt;=$F22,DF$6&lt;=$H22)*((DF$6-$F22+1)/($J22*($J22+1)/2)*$D22))+($K22="custom")*CustCF!CZ22</f>
        <v>0</v>
      </c>
      <c r="DG22" s="95">
        <f>($K22="Bell Curve")*(_xlfn.NORM.DIST(AND(DG$6&gt;=$F22,DG$6&lt;=$H22)*(DG$6-$F22+1),$J22/2,$M22,TRUE)-_xlfn.NORM.DIST(AND(DG$6&gt;=$F22,DG$6&lt;=$H22)*(DF$6-$F22+1),$J22/2,$M22,TRUE))/(1-2*_xlfn.NORM.DIST(0,$J22/2,$M22,TRUE))*$D22+($K22="Steady Growth")*(AND(DG$6&gt;=$F22,DG$6&lt;=$H22)*((DG$6-$F22+1)/($J22*($J22+1)/2)*$D22))+($K22="custom")*CustCF!DA22</f>
        <v>0</v>
      </c>
      <c r="DH22" s="95">
        <f>($K22="Bell Curve")*(_xlfn.NORM.DIST(AND(DH$6&gt;=$F22,DH$6&lt;=$H22)*(DH$6-$F22+1),$J22/2,$M22,TRUE)-_xlfn.NORM.DIST(AND(DH$6&gt;=$F22,DH$6&lt;=$H22)*(DG$6-$F22+1),$J22/2,$M22,TRUE))/(1-2*_xlfn.NORM.DIST(0,$J22/2,$M22,TRUE))*$D22+($K22="Steady Growth")*(AND(DH$6&gt;=$F22,DH$6&lt;=$H22)*((DH$6-$F22+1)/($J22*($J22+1)/2)*$D22))+($K22="custom")*CustCF!DB22</f>
        <v>0</v>
      </c>
      <c r="DI22" s="95">
        <f>($K22="Bell Curve")*(_xlfn.NORM.DIST(AND(DI$6&gt;=$F22,DI$6&lt;=$H22)*(DI$6-$F22+1),$J22/2,$M22,TRUE)-_xlfn.NORM.DIST(AND(DI$6&gt;=$F22,DI$6&lt;=$H22)*(DH$6-$F22+1),$J22/2,$M22,TRUE))/(1-2*_xlfn.NORM.DIST(0,$J22/2,$M22,TRUE))*$D22+($K22="Steady Growth")*(AND(DI$6&gt;=$F22,DI$6&lt;=$H22)*((DI$6-$F22+1)/($J22*($J22+1)/2)*$D22))+($K22="custom")*CustCF!DC22</f>
        <v>0</v>
      </c>
      <c r="DJ22" s="95">
        <f>($K22="Bell Curve")*(_xlfn.NORM.DIST(AND(DJ$6&gt;=$F22,DJ$6&lt;=$H22)*(DJ$6-$F22+1),$J22/2,$M22,TRUE)-_xlfn.NORM.DIST(AND(DJ$6&gt;=$F22,DJ$6&lt;=$H22)*(DI$6-$F22+1),$J22/2,$M22,TRUE))/(1-2*_xlfn.NORM.DIST(0,$J22/2,$M22,TRUE))*$D22+($K22="Steady Growth")*(AND(DJ$6&gt;=$F22,DJ$6&lt;=$H22)*((DJ$6-$F22+1)/($J22*($J22+1)/2)*$D22))+($K22="custom")*CustCF!DD22</f>
        <v>0</v>
      </c>
      <c r="DK22" s="95">
        <f>($K22="Bell Curve")*(_xlfn.NORM.DIST(AND(DK$6&gt;=$F22,DK$6&lt;=$H22)*(DK$6-$F22+1),$J22/2,$M22,TRUE)-_xlfn.NORM.DIST(AND(DK$6&gt;=$F22,DK$6&lt;=$H22)*(DJ$6-$F22+1),$J22/2,$M22,TRUE))/(1-2*_xlfn.NORM.DIST(0,$J22/2,$M22,TRUE))*$D22+($K22="Steady Growth")*(AND(DK$6&gt;=$F22,DK$6&lt;=$H22)*((DK$6-$F22+1)/($J22*($J22+1)/2)*$D22))+($K22="custom")*CustCF!DE22</f>
        <v>0</v>
      </c>
      <c r="DL22" s="95">
        <f>($K22="Bell Curve")*(_xlfn.NORM.DIST(AND(DL$6&gt;=$F22,DL$6&lt;=$H22)*(DL$6-$F22+1),$J22/2,$M22,TRUE)-_xlfn.NORM.DIST(AND(DL$6&gt;=$F22,DL$6&lt;=$H22)*(DK$6-$F22+1),$J22/2,$M22,TRUE))/(1-2*_xlfn.NORM.DIST(0,$J22/2,$M22,TRUE))*$D22+($K22="Steady Growth")*(AND(DL$6&gt;=$F22,DL$6&lt;=$H22)*((DL$6-$F22+1)/($J22*($J22+1)/2)*$D22))+($K22="custom")*CustCF!DF22</f>
        <v>0</v>
      </c>
      <c r="DM22" s="95">
        <f>($K22="Bell Curve")*(_xlfn.NORM.DIST(AND(DM$6&gt;=$F22,DM$6&lt;=$H22)*(DM$6-$F22+1),$J22/2,$M22,TRUE)-_xlfn.NORM.DIST(AND(DM$6&gt;=$F22,DM$6&lt;=$H22)*(DL$6-$F22+1),$J22/2,$M22,TRUE))/(1-2*_xlfn.NORM.DIST(0,$J22/2,$M22,TRUE))*$D22+($K22="Steady Growth")*(AND(DM$6&gt;=$F22,DM$6&lt;=$H22)*((DM$6-$F22+1)/($J22*($J22+1)/2)*$D22))+($K22="custom")*CustCF!DG22</f>
        <v>0</v>
      </c>
      <c r="DN22" s="95">
        <f>($K22="Bell Curve")*(_xlfn.NORM.DIST(AND(DN$6&gt;=$F22,DN$6&lt;=$H22)*(DN$6-$F22+1),$J22/2,$M22,TRUE)-_xlfn.NORM.DIST(AND(DN$6&gt;=$F22,DN$6&lt;=$H22)*(DM$6-$F22+1),$J22/2,$M22,TRUE))/(1-2*_xlfn.NORM.DIST(0,$J22/2,$M22,TRUE))*$D22+($K22="Steady Growth")*(AND(DN$6&gt;=$F22,DN$6&lt;=$H22)*((DN$6-$F22+1)/($J22*($J22+1)/2)*$D22))+($K22="custom")*CustCF!DH22</f>
        <v>0</v>
      </c>
      <c r="DO22" s="95">
        <f>($K22="Bell Curve")*(_xlfn.NORM.DIST(AND(DO$6&gt;=$F22,DO$6&lt;=$H22)*(DO$6-$F22+1),$J22/2,$M22,TRUE)-_xlfn.NORM.DIST(AND(DO$6&gt;=$F22,DO$6&lt;=$H22)*(DN$6-$F22+1),$J22/2,$M22,TRUE))/(1-2*_xlfn.NORM.DIST(0,$J22/2,$M22,TRUE))*$D22+($K22="Steady Growth")*(AND(DO$6&gt;=$F22,DO$6&lt;=$H22)*((DO$6-$F22+1)/($J22*($J22+1)/2)*$D22))+($K22="custom")*CustCF!DI22</f>
        <v>0</v>
      </c>
      <c r="DP22" s="95">
        <f>($K22="Bell Curve")*(_xlfn.NORM.DIST(AND(DP$6&gt;=$F22,DP$6&lt;=$H22)*(DP$6-$F22+1),$J22/2,$M22,TRUE)-_xlfn.NORM.DIST(AND(DP$6&gt;=$F22,DP$6&lt;=$H22)*(DO$6-$F22+1),$J22/2,$M22,TRUE))/(1-2*_xlfn.NORM.DIST(0,$J22/2,$M22,TRUE))*$D22+($K22="Steady Growth")*(AND(DP$6&gt;=$F22,DP$6&lt;=$H22)*((DP$6-$F22+1)/($J22*($J22+1)/2)*$D22))+($K22="custom")*CustCF!DJ22</f>
        <v>0</v>
      </c>
      <c r="DQ22" s="95">
        <f>($K22="Bell Curve")*(_xlfn.NORM.DIST(AND(DQ$6&gt;=$F22,DQ$6&lt;=$H22)*(DQ$6-$F22+1),$J22/2,$M22,TRUE)-_xlfn.NORM.DIST(AND(DQ$6&gt;=$F22,DQ$6&lt;=$H22)*(DP$6-$F22+1),$J22/2,$M22,TRUE))/(1-2*_xlfn.NORM.DIST(0,$J22/2,$M22,TRUE))*$D22+($K22="Steady Growth")*(AND(DQ$6&gt;=$F22,DQ$6&lt;=$H22)*((DQ$6-$F22+1)/($J22*($J22+1)/2)*$D22))+($K22="custom")*CustCF!DK22</f>
        <v>0</v>
      </c>
      <c r="DR22" s="95">
        <f>($K22="Bell Curve")*(_xlfn.NORM.DIST(AND(DR$6&gt;=$F22,DR$6&lt;=$H22)*(DR$6-$F22+1),$J22/2,$M22,TRUE)-_xlfn.NORM.DIST(AND(DR$6&gt;=$F22,DR$6&lt;=$H22)*(DQ$6-$F22+1),$J22/2,$M22,TRUE))/(1-2*_xlfn.NORM.DIST(0,$J22/2,$M22,TRUE))*$D22+($K22="Steady Growth")*(AND(DR$6&gt;=$F22,DR$6&lt;=$H22)*((DR$6-$F22+1)/($J22*($J22+1)/2)*$D22))+($K22="custom")*CustCF!DL22</f>
        <v>0</v>
      </c>
      <c r="DS22" s="95">
        <f>($K22="Bell Curve")*(_xlfn.NORM.DIST(AND(DS$6&gt;=$F22,DS$6&lt;=$H22)*(DS$6-$F22+1),$J22/2,$M22,TRUE)-_xlfn.NORM.DIST(AND(DS$6&gt;=$F22,DS$6&lt;=$H22)*(DR$6-$F22+1),$J22/2,$M22,TRUE))/(1-2*_xlfn.NORM.DIST(0,$J22/2,$M22,TRUE))*$D22+($K22="Steady Growth")*(AND(DS$6&gt;=$F22,DS$6&lt;=$H22)*((DS$6-$F22+1)/($J22*($J22+1)/2)*$D22))+($K22="custom")*CustCF!DM22</f>
        <v>0</v>
      </c>
      <c r="DT22" s="95">
        <f>($K22="Bell Curve")*(_xlfn.NORM.DIST(AND(DT$6&gt;=$F22,DT$6&lt;=$H22)*(DT$6-$F22+1),$J22/2,$M22,TRUE)-_xlfn.NORM.DIST(AND(DT$6&gt;=$F22,DT$6&lt;=$H22)*(DS$6-$F22+1),$J22/2,$M22,TRUE))/(1-2*_xlfn.NORM.DIST(0,$J22/2,$M22,TRUE))*$D22+($K22="Steady Growth")*(AND(DT$6&gt;=$F22,DT$6&lt;=$H22)*((DT$6-$F22+1)/($J22*($J22+1)/2)*$D22))+($K22="custom")*CustCF!DN22</f>
        <v>0</v>
      </c>
      <c r="DU22" s="95">
        <f>($K22="Bell Curve")*(_xlfn.NORM.DIST(AND(DU$6&gt;=$F22,DU$6&lt;=$H22)*(DU$6-$F22+1),$J22/2,$M22,TRUE)-_xlfn.NORM.DIST(AND(DU$6&gt;=$F22,DU$6&lt;=$H22)*(DT$6-$F22+1),$J22/2,$M22,TRUE))/(1-2*_xlfn.NORM.DIST(0,$J22/2,$M22,TRUE))*$D22+($K22="Steady Growth")*(AND(DU$6&gt;=$F22,DU$6&lt;=$H22)*((DU$6-$F22+1)/($J22*($J22+1)/2)*$D22))+($K22="custom")*CustCF!DO22</f>
        <v>0</v>
      </c>
      <c r="DV22" s="95">
        <f>($K22="Bell Curve")*(_xlfn.NORM.DIST(AND(DV$6&gt;=$F22,DV$6&lt;=$H22)*(DV$6-$F22+1),$J22/2,$M22,TRUE)-_xlfn.NORM.DIST(AND(DV$6&gt;=$F22,DV$6&lt;=$H22)*(DU$6-$F22+1),$J22/2,$M22,TRUE))/(1-2*_xlfn.NORM.DIST(0,$J22/2,$M22,TRUE))*$D22+($K22="Steady Growth")*(AND(DV$6&gt;=$F22,DV$6&lt;=$H22)*((DV$6-$F22+1)/($J22*($J22+1)/2)*$D22))+($K22="custom")*CustCF!DP22</f>
        <v>0</v>
      </c>
      <c r="DW22" s="95">
        <f>($K22="Bell Curve")*(_xlfn.NORM.DIST(AND(DW$6&gt;=$F22,DW$6&lt;=$H22)*(DW$6-$F22+1),$J22/2,$M22,TRUE)-_xlfn.NORM.DIST(AND(DW$6&gt;=$F22,DW$6&lt;=$H22)*(DV$6-$F22+1),$J22/2,$M22,TRUE))/(1-2*_xlfn.NORM.DIST(0,$J22/2,$M22,TRUE))*$D22+($K22="Steady Growth")*(AND(DW$6&gt;=$F22,DW$6&lt;=$H22)*((DW$6-$F22+1)/($J22*($J22+1)/2)*$D22))+($K22="custom")*CustCF!DQ22</f>
        <v>0</v>
      </c>
      <c r="DX22" s="95">
        <f>($K22="Bell Curve")*(_xlfn.NORM.DIST(AND(DX$6&gt;=$F22,DX$6&lt;=$H22)*(DX$6-$F22+1),$J22/2,$M22,TRUE)-_xlfn.NORM.DIST(AND(DX$6&gt;=$F22,DX$6&lt;=$H22)*(DW$6-$F22+1),$J22/2,$M22,TRUE))/(1-2*_xlfn.NORM.DIST(0,$J22/2,$M22,TRUE))*$D22+($K22="Steady Growth")*(AND(DX$6&gt;=$F22,DX$6&lt;=$H22)*((DX$6-$F22+1)/($J22*($J22+1)/2)*$D22))+($K22="custom")*CustCF!DR22</f>
        <v>0</v>
      </c>
      <c r="DY22" s="95">
        <f>($K22="Bell Curve")*(_xlfn.NORM.DIST(AND(DY$6&gt;=$F22,DY$6&lt;=$H22)*(DY$6-$F22+1),$J22/2,$M22,TRUE)-_xlfn.NORM.DIST(AND(DY$6&gt;=$F22,DY$6&lt;=$H22)*(DX$6-$F22+1),$J22/2,$M22,TRUE))/(1-2*_xlfn.NORM.DIST(0,$J22/2,$M22,TRUE))*$D22+($K22="Steady Growth")*(AND(DY$6&gt;=$F22,DY$6&lt;=$H22)*((DY$6-$F22+1)/($J22*($J22+1)/2)*$D22))+($K22="custom")*CustCF!DS22</f>
        <v>0</v>
      </c>
      <c r="DZ22" s="95">
        <f>($K22="Bell Curve")*(_xlfn.NORM.DIST(AND(DZ$6&gt;=$F22,DZ$6&lt;=$H22)*(DZ$6-$F22+1),$J22/2,$M22,TRUE)-_xlfn.NORM.DIST(AND(DZ$6&gt;=$F22,DZ$6&lt;=$H22)*(DY$6-$F22+1),$J22/2,$M22,TRUE))/(1-2*_xlfn.NORM.DIST(0,$J22/2,$M22,TRUE))*$D22+($K22="Steady Growth")*(AND(DZ$6&gt;=$F22,DZ$6&lt;=$H22)*((DZ$6-$F22+1)/($J22*($J22+1)/2)*$D22))+($K22="custom")*CustCF!DT22</f>
        <v>0</v>
      </c>
      <c r="EA22" s="95">
        <f>($K22="Bell Curve")*(_xlfn.NORM.DIST(AND(EA$6&gt;=$F22,EA$6&lt;=$H22)*(EA$6-$F22+1),$J22/2,$M22,TRUE)-_xlfn.NORM.DIST(AND(EA$6&gt;=$F22,EA$6&lt;=$H22)*(DZ$6-$F22+1),$J22/2,$M22,TRUE))/(1-2*_xlfn.NORM.DIST(0,$J22/2,$M22,TRUE))*$D22+($K22="Steady Growth")*(AND(EA$6&gt;=$F22,EA$6&lt;=$H22)*((EA$6-$F22+1)/($J22*($J22+1)/2)*$D22))+($K22="custom")*CustCF!DU22</f>
        <v>0</v>
      </c>
      <c r="EB22" s="95">
        <f>($K22="Bell Curve")*(_xlfn.NORM.DIST(AND(EB$6&gt;=$F22,EB$6&lt;=$H22)*(EB$6-$F22+1),$J22/2,$M22,TRUE)-_xlfn.NORM.DIST(AND(EB$6&gt;=$F22,EB$6&lt;=$H22)*(EA$6-$F22+1),$J22/2,$M22,TRUE))/(1-2*_xlfn.NORM.DIST(0,$J22/2,$M22,TRUE))*$D22+($K22="Steady Growth")*(AND(EB$6&gt;=$F22,EB$6&lt;=$H22)*((EB$6-$F22+1)/($J22*($J22+1)/2)*$D22))+($K22="custom")*CustCF!DV22</f>
        <v>0</v>
      </c>
      <c r="EC22" s="95">
        <f>($K22="Bell Curve")*(_xlfn.NORM.DIST(AND(EC$6&gt;=$F22,EC$6&lt;=$H22)*(EC$6-$F22+1),$J22/2,$M22,TRUE)-_xlfn.NORM.DIST(AND(EC$6&gt;=$F22,EC$6&lt;=$H22)*(EB$6-$F22+1),$J22/2,$M22,TRUE))/(1-2*_xlfn.NORM.DIST(0,$J22/2,$M22,TRUE))*$D22+($K22="Steady Growth")*(AND(EC$6&gt;=$F22,EC$6&lt;=$H22)*((EC$6-$F22+1)/($J22*($J22+1)/2)*$D22))+($K22="custom")*CustCF!DW22</f>
        <v>0</v>
      </c>
      <c r="ED22" s="95">
        <f>($K22="Bell Curve")*(_xlfn.NORM.DIST(AND(ED$6&gt;=$F22,ED$6&lt;=$H22)*(ED$6-$F22+1),$J22/2,$M22,TRUE)-_xlfn.NORM.DIST(AND(ED$6&gt;=$F22,ED$6&lt;=$H22)*(EC$6-$F22+1),$J22/2,$M22,TRUE))/(1-2*_xlfn.NORM.DIST(0,$J22/2,$M22,TRUE))*$D22+($K22="Steady Growth")*(AND(ED$6&gt;=$F22,ED$6&lt;=$H22)*((ED$6-$F22+1)/($J22*($J22+1)/2)*$D22))+($K22="custom")*CustCF!DX22</f>
        <v>0</v>
      </c>
      <c r="EE22" s="95">
        <f>($K22="Bell Curve")*(_xlfn.NORM.DIST(AND(EE$6&gt;=$F22,EE$6&lt;=$H22)*(EE$6-$F22+1),$J22/2,$M22,TRUE)-_xlfn.NORM.DIST(AND(EE$6&gt;=$F22,EE$6&lt;=$H22)*(ED$6-$F22+1),$J22/2,$M22,TRUE))/(1-2*_xlfn.NORM.DIST(0,$J22/2,$M22,TRUE))*$D22+($K22="Steady Growth")*(AND(EE$6&gt;=$F22,EE$6&lt;=$H22)*((EE$6-$F22+1)/($J22*($J22+1)/2)*$D22))+($K22="custom")*CustCF!DY22</f>
        <v>0</v>
      </c>
      <c r="EF22" s="95">
        <f>($K22="Bell Curve")*(_xlfn.NORM.DIST(AND(EF$6&gt;=$F22,EF$6&lt;=$H22)*(EF$6-$F22+1),$J22/2,$M22,TRUE)-_xlfn.NORM.DIST(AND(EF$6&gt;=$F22,EF$6&lt;=$H22)*(EE$6-$F22+1),$J22/2,$M22,TRUE))/(1-2*_xlfn.NORM.DIST(0,$J22/2,$M22,TRUE))*$D22+($K22="Steady Growth")*(AND(EF$6&gt;=$F22,EF$6&lt;=$H22)*((EF$6-$F22+1)/($J22*($J22+1)/2)*$D22))+($K22="custom")*CustCF!DZ22</f>
        <v>0</v>
      </c>
      <c r="EG22" s="95">
        <f>($K22="Bell Curve")*(_xlfn.NORM.DIST(AND(EG$6&gt;=$F22,EG$6&lt;=$H22)*(EG$6-$F22+1),$J22/2,$M22,TRUE)-_xlfn.NORM.DIST(AND(EG$6&gt;=$F22,EG$6&lt;=$H22)*(EF$6-$F22+1),$J22/2,$M22,TRUE))/(1-2*_xlfn.NORM.DIST(0,$J22/2,$M22,TRUE))*$D22+($K22="Steady Growth")*(AND(EG$6&gt;=$F22,EG$6&lt;=$H22)*((EG$6-$F22+1)/($J22*($J22+1)/2)*$D22))+($K22="custom")*CustCF!EA22</f>
        <v>0</v>
      </c>
      <c r="EH22" s="95">
        <f>($K22="Bell Curve")*(_xlfn.NORM.DIST(AND(EH$6&gt;=$F22,EH$6&lt;=$H22)*(EH$6-$F22+1),$J22/2,$M22,TRUE)-_xlfn.NORM.DIST(AND(EH$6&gt;=$F22,EH$6&lt;=$H22)*(EG$6-$F22+1),$J22/2,$M22,TRUE))/(1-2*_xlfn.NORM.DIST(0,$J22/2,$M22,TRUE))*$D22+($K22="Steady Growth")*(AND(EH$6&gt;=$F22,EH$6&lt;=$H22)*((EH$6-$F22+1)/($J22*($J22+1)/2)*$D22))+($K22="custom")*CustCF!EB22</f>
        <v>0</v>
      </c>
      <c r="EI22" s="95">
        <f>($K22="Bell Curve")*(_xlfn.NORM.DIST(AND(EI$6&gt;=$F22,EI$6&lt;=$H22)*(EI$6-$F22+1),$J22/2,$M22,TRUE)-_xlfn.NORM.DIST(AND(EI$6&gt;=$F22,EI$6&lt;=$H22)*(EH$6-$F22+1),$J22/2,$M22,TRUE))/(1-2*_xlfn.NORM.DIST(0,$J22/2,$M22,TRUE))*$D22+($K22="Steady Growth")*(AND(EI$6&gt;=$F22,EI$6&lt;=$H22)*((EI$6-$F22+1)/($J22*($J22+1)/2)*$D22))+($K22="custom")*CustCF!EC22</f>
        <v>0</v>
      </c>
      <c r="EJ22" s="95">
        <f>($K22="Bell Curve")*(_xlfn.NORM.DIST(AND(EJ$6&gt;=$F22,EJ$6&lt;=$H22)*(EJ$6-$F22+1),$J22/2,$M22,TRUE)-_xlfn.NORM.DIST(AND(EJ$6&gt;=$F22,EJ$6&lt;=$H22)*(EI$6-$F22+1),$J22/2,$M22,TRUE))/(1-2*_xlfn.NORM.DIST(0,$J22/2,$M22,TRUE))*$D22+($K22="Steady Growth")*(AND(EJ$6&gt;=$F22,EJ$6&lt;=$H22)*((EJ$6-$F22+1)/($J22*($J22+1)/2)*$D22))+($K22="custom")*CustCF!ED22</f>
        <v>0</v>
      </c>
      <c r="EK22" s="95">
        <f>($K22="Bell Curve")*(_xlfn.NORM.DIST(AND(EK$6&gt;=$F22,EK$6&lt;=$H22)*(EK$6-$F22+1),$J22/2,$M22,TRUE)-_xlfn.NORM.DIST(AND(EK$6&gt;=$F22,EK$6&lt;=$H22)*(EJ$6-$F22+1),$J22/2,$M22,TRUE))/(1-2*_xlfn.NORM.DIST(0,$J22/2,$M22,TRUE))*$D22+($K22="Steady Growth")*(AND(EK$6&gt;=$F22,EK$6&lt;=$H22)*((EK$6-$F22+1)/($J22*($J22+1)/2)*$D22))+($K22="custom")*CustCF!EE22</f>
        <v>0</v>
      </c>
      <c r="EL22" s="95">
        <f>($K22="Bell Curve")*(_xlfn.NORM.DIST(AND(EL$6&gt;=$F22,EL$6&lt;=$H22)*(EL$6-$F22+1),$J22/2,$M22,TRUE)-_xlfn.NORM.DIST(AND(EL$6&gt;=$F22,EL$6&lt;=$H22)*(EK$6-$F22+1),$J22/2,$M22,TRUE))/(1-2*_xlfn.NORM.DIST(0,$J22/2,$M22,TRUE))*$D22+($K22="Steady Growth")*(AND(EL$6&gt;=$F22,EL$6&lt;=$H22)*((EL$6-$F22+1)/($J22*($J22+1)/2)*$D22))+($K22="custom")*CustCF!EF22</f>
        <v>0</v>
      </c>
      <c r="EM22" s="95">
        <f>($K22="Bell Curve")*(_xlfn.NORM.DIST(AND(EM$6&gt;=$F22,EM$6&lt;=$H22)*(EM$6-$F22+1),$J22/2,$M22,TRUE)-_xlfn.NORM.DIST(AND(EM$6&gt;=$F22,EM$6&lt;=$H22)*(EL$6-$F22+1),$J22/2,$M22,TRUE))/(1-2*_xlfn.NORM.DIST(0,$J22/2,$M22,TRUE))*$D22+($K22="Steady Growth")*(AND(EM$6&gt;=$F22,EM$6&lt;=$H22)*((EM$6-$F22+1)/($J22*($J22+1)/2)*$D22))+($K22="custom")*CustCF!EG22</f>
        <v>0</v>
      </c>
      <c r="EN22" s="95">
        <f>($K22="Bell Curve")*(_xlfn.NORM.DIST(AND(EN$6&gt;=$F22,EN$6&lt;=$H22)*(EN$6-$F22+1),$J22/2,$M22,TRUE)-_xlfn.NORM.DIST(AND(EN$6&gt;=$F22,EN$6&lt;=$H22)*(EM$6-$F22+1),$J22/2,$M22,TRUE))/(1-2*_xlfn.NORM.DIST(0,$J22/2,$M22,TRUE))*$D22+($K22="Steady Growth")*(AND(EN$6&gt;=$F22,EN$6&lt;=$H22)*((EN$6-$F22+1)/($J22*($J22+1)/2)*$D22))+($K22="custom")*CustCF!EH22</f>
        <v>0</v>
      </c>
      <c r="EO22" s="95">
        <f>($K22="Bell Curve")*(_xlfn.NORM.DIST(AND(EO$6&gt;=$F22,EO$6&lt;=$H22)*(EO$6-$F22+1),$J22/2,$M22,TRUE)-_xlfn.NORM.DIST(AND(EO$6&gt;=$F22,EO$6&lt;=$H22)*(EN$6-$F22+1),$J22/2,$M22,TRUE))/(1-2*_xlfn.NORM.DIST(0,$J22/2,$M22,TRUE))*$D22+($K22="Steady Growth")*(AND(EO$6&gt;=$F22,EO$6&lt;=$H22)*((EO$6-$F22+1)/($J22*($J22+1)/2)*$D22))+($K22="custom")*CustCF!EI22</f>
        <v>0</v>
      </c>
      <c r="EP22" s="95">
        <f>($K22="Bell Curve")*(_xlfn.NORM.DIST(AND(EP$6&gt;=$F22,EP$6&lt;=$H22)*(EP$6-$F22+1),$J22/2,$M22,TRUE)-_xlfn.NORM.DIST(AND(EP$6&gt;=$F22,EP$6&lt;=$H22)*(EO$6-$F22+1),$J22/2,$M22,TRUE))/(1-2*_xlfn.NORM.DIST(0,$J22/2,$M22,TRUE))*$D22+($K22="Steady Growth")*(AND(EP$6&gt;=$F22,EP$6&lt;=$H22)*((EP$6-$F22+1)/($J22*($J22+1)/2)*$D22))+($K22="custom")*CustCF!EJ22</f>
        <v>0</v>
      </c>
      <c r="EQ22" s="95">
        <f>($K22="Bell Curve")*(_xlfn.NORM.DIST(AND(EQ$6&gt;=$F22,EQ$6&lt;=$H22)*(EQ$6-$F22+1),$J22/2,$M22,TRUE)-_xlfn.NORM.DIST(AND(EQ$6&gt;=$F22,EQ$6&lt;=$H22)*(EP$6-$F22+1),$J22/2,$M22,TRUE))/(1-2*_xlfn.NORM.DIST(0,$J22/2,$M22,TRUE))*$D22+($K22="Steady Growth")*(AND(EQ$6&gt;=$F22,EQ$6&lt;=$H22)*((EQ$6-$F22+1)/($J22*($J22+1)/2)*$D22))+($K22="custom")*CustCF!EK22</f>
        <v>0</v>
      </c>
      <c r="ER22" s="95">
        <f>($K22="Bell Curve")*(_xlfn.NORM.DIST(AND(ER$6&gt;=$F22,ER$6&lt;=$H22)*(ER$6-$F22+1),$J22/2,$M22,TRUE)-_xlfn.NORM.DIST(AND(ER$6&gt;=$F22,ER$6&lt;=$H22)*(EQ$6-$F22+1),$J22/2,$M22,TRUE))/(1-2*_xlfn.NORM.DIST(0,$J22/2,$M22,TRUE))*$D22+($K22="Steady Growth")*(AND(ER$6&gt;=$F22,ER$6&lt;=$H22)*((ER$6-$F22+1)/($J22*($J22+1)/2)*$D22))+($K22="custom")*CustCF!EL22</f>
        <v>0</v>
      </c>
      <c r="ES22" s="95">
        <f>($K22="Bell Curve")*(_xlfn.NORM.DIST(AND(ES$6&gt;=$F22,ES$6&lt;=$H22)*(ES$6-$F22+1),$J22/2,$M22,TRUE)-_xlfn.NORM.DIST(AND(ES$6&gt;=$F22,ES$6&lt;=$H22)*(ER$6-$F22+1),$J22/2,$M22,TRUE))/(1-2*_xlfn.NORM.DIST(0,$J22/2,$M22,TRUE))*$D22+($K22="Steady Growth")*(AND(ES$6&gt;=$F22,ES$6&lt;=$H22)*((ES$6-$F22+1)/($J22*($J22+1)/2)*$D22))+($K22="custom")*CustCF!EM22</f>
        <v>0</v>
      </c>
      <c r="ET22" s="95">
        <f>($K22="Bell Curve")*(_xlfn.NORM.DIST(AND(ET$6&gt;=$F22,ET$6&lt;=$H22)*(ET$6-$F22+1),$J22/2,$M22,TRUE)-_xlfn.NORM.DIST(AND(ET$6&gt;=$F22,ET$6&lt;=$H22)*(ES$6-$F22+1),$J22/2,$M22,TRUE))/(1-2*_xlfn.NORM.DIST(0,$J22/2,$M22,TRUE))*$D22+($K22="Steady Growth")*(AND(ET$6&gt;=$F22,ET$6&lt;=$H22)*((ET$6-$F22+1)/($J22*($J22+1)/2)*$D22))+($K22="custom")*CustCF!EN22</f>
        <v>0</v>
      </c>
      <c r="EU22" s="95">
        <f>($K22="Bell Curve")*(_xlfn.NORM.DIST(AND(EU$6&gt;=$F22,EU$6&lt;=$H22)*(EU$6-$F22+1),$J22/2,$M22,TRUE)-_xlfn.NORM.DIST(AND(EU$6&gt;=$F22,EU$6&lt;=$H22)*(ET$6-$F22+1),$J22/2,$M22,TRUE))/(1-2*_xlfn.NORM.DIST(0,$J22/2,$M22,TRUE))*$D22+($K22="Steady Growth")*(AND(EU$6&gt;=$F22,EU$6&lt;=$H22)*((EU$6-$F22+1)/($J22*($J22+1)/2)*$D22))+($K22="custom")*CustCF!EO22</f>
        <v>0</v>
      </c>
      <c r="EV22" s="95">
        <f>($K22="Bell Curve")*(_xlfn.NORM.DIST(AND(EV$6&gt;=$F22,EV$6&lt;=$H22)*(EV$6-$F22+1),$J22/2,$M22,TRUE)-_xlfn.NORM.DIST(AND(EV$6&gt;=$F22,EV$6&lt;=$H22)*(EU$6-$F22+1),$J22/2,$M22,TRUE))/(1-2*_xlfn.NORM.DIST(0,$J22/2,$M22,TRUE))*$D22+($K22="Steady Growth")*(AND(EV$6&gt;=$F22,EV$6&lt;=$H22)*((EV$6-$F22+1)/($J22*($J22+1)/2)*$D22))+($K22="custom")*CustCF!EP22</f>
        <v>0</v>
      </c>
      <c r="EW22" s="95">
        <f>($K22="Bell Curve")*(_xlfn.NORM.DIST(AND(EW$6&gt;=$F22,EW$6&lt;=$H22)*(EW$6-$F22+1),$J22/2,$M22,TRUE)-_xlfn.NORM.DIST(AND(EW$6&gt;=$F22,EW$6&lt;=$H22)*(EV$6-$F22+1),$J22/2,$M22,TRUE))/(1-2*_xlfn.NORM.DIST(0,$J22/2,$M22,TRUE))*$D22+($K22="Steady Growth")*(AND(EW$6&gt;=$F22,EW$6&lt;=$H22)*((EW$6-$F22+1)/($J22*($J22+1)/2)*$D22))+($K22="custom")*CustCF!EQ22</f>
        <v>0</v>
      </c>
      <c r="EX22" s="95">
        <f>($K22="Bell Curve")*(_xlfn.NORM.DIST(AND(EX$6&gt;=$F22,EX$6&lt;=$H22)*(EX$6-$F22+1),$J22/2,$M22,TRUE)-_xlfn.NORM.DIST(AND(EX$6&gt;=$F22,EX$6&lt;=$H22)*(EW$6-$F22+1),$J22/2,$M22,TRUE))/(1-2*_xlfn.NORM.DIST(0,$J22/2,$M22,TRUE))*$D22+($K22="Steady Growth")*(AND(EX$6&gt;=$F22,EX$6&lt;=$H22)*((EX$6-$F22+1)/($J22*($J22+1)/2)*$D22))+($K22="custom")*CustCF!ER22</f>
        <v>0</v>
      </c>
      <c r="EY22" s="95">
        <f>($K22="Bell Curve")*(_xlfn.NORM.DIST(AND(EY$6&gt;=$F22,EY$6&lt;=$H22)*(EY$6-$F22+1),$J22/2,$M22,TRUE)-_xlfn.NORM.DIST(AND(EY$6&gt;=$F22,EY$6&lt;=$H22)*(EX$6-$F22+1),$J22/2,$M22,TRUE))/(1-2*_xlfn.NORM.DIST(0,$J22/2,$M22,TRUE))*$D22+($K22="Steady Growth")*(AND(EY$6&gt;=$F22,EY$6&lt;=$H22)*((EY$6-$F22+1)/($J22*($J22+1)/2)*$D22))+($K22="custom")*CustCF!ES22</f>
        <v>0</v>
      </c>
      <c r="EZ22" s="95">
        <f>($K22="Bell Curve")*(_xlfn.NORM.DIST(AND(EZ$6&gt;=$F22,EZ$6&lt;=$H22)*(EZ$6-$F22+1),$J22/2,$M22,TRUE)-_xlfn.NORM.DIST(AND(EZ$6&gt;=$F22,EZ$6&lt;=$H22)*(EY$6-$F22+1),$J22/2,$M22,TRUE))/(1-2*_xlfn.NORM.DIST(0,$J22/2,$M22,TRUE))*$D22+($K22="Steady Growth")*(AND(EZ$6&gt;=$F22,EZ$6&lt;=$H22)*((EZ$6-$F22+1)/($J22*($J22+1)/2)*$D22))+($K22="custom")*CustCF!ET22</f>
        <v>0</v>
      </c>
      <c r="FA22" s="95">
        <f>($K22="Bell Curve")*(_xlfn.NORM.DIST(AND(FA$6&gt;=$F22,FA$6&lt;=$H22)*(FA$6-$F22+1),$J22/2,$M22,TRUE)-_xlfn.NORM.DIST(AND(FA$6&gt;=$F22,FA$6&lt;=$H22)*(EZ$6-$F22+1),$J22/2,$M22,TRUE))/(1-2*_xlfn.NORM.DIST(0,$J22/2,$M22,TRUE))*$D22+($K22="Steady Growth")*(AND(FA$6&gt;=$F22,FA$6&lt;=$H22)*((FA$6-$F22+1)/($J22*($J22+1)/2)*$D22))+($K22="custom")*CustCF!EU22</f>
        <v>0</v>
      </c>
      <c r="FB22" s="95">
        <f>($K22="Bell Curve")*(_xlfn.NORM.DIST(AND(FB$6&gt;=$F22,FB$6&lt;=$H22)*(FB$6-$F22+1),$J22/2,$M22,TRUE)-_xlfn.NORM.DIST(AND(FB$6&gt;=$F22,FB$6&lt;=$H22)*(FA$6-$F22+1),$J22/2,$M22,TRUE))/(1-2*_xlfn.NORM.DIST(0,$J22/2,$M22,TRUE))*$D22+($K22="Steady Growth")*(AND(FB$6&gt;=$F22,FB$6&lt;=$H22)*((FB$6-$F22+1)/($J22*($J22+1)/2)*$D22))+($K22="custom")*CustCF!EV22</f>
        <v>0</v>
      </c>
      <c r="FC22" s="95">
        <f>($K22="Bell Curve")*(_xlfn.NORM.DIST(AND(FC$6&gt;=$F22,FC$6&lt;=$H22)*(FC$6-$F22+1),$J22/2,$M22,TRUE)-_xlfn.NORM.DIST(AND(FC$6&gt;=$F22,FC$6&lt;=$H22)*(FB$6-$F22+1),$J22/2,$M22,TRUE))/(1-2*_xlfn.NORM.DIST(0,$J22/2,$M22,TRUE))*$D22+($K22="Steady Growth")*(AND(FC$6&gt;=$F22,FC$6&lt;=$H22)*((FC$6-$F22+1)/($J22*($J22+1)/2)*$D22))+($K22="custom")*CustCF!EW22</f>
        <v>0</v>
      </c>
      <c r="FD22" s="95">
        <f>($K22="Bell Curve")*(_xlfn.NORM.DIST(AND(FD$6&gt;=$F22,FD$6&lt;=$H22)*(FD$6-$F22+1),$J22/2,$M22,TRUE)-_xlfn.NORM.DIST(AND(FD$6&gt;=$F22,FD$6&lt;=$H22)*(FC$6-$F22+1),$J22/2,$M22,TRUE))/(1-2*_xlfn.NORM.DIST(0,$J22/2,$M22,TRUE))*$D22+($K22="Steady Growth")*(AND(FD$6&gt;=$F22,FD$6&lt;=$H22)*((FD$6-$F22+1)/($J22*($J22+1)/2)*$D22))+($K22="custom")*CustCF!EX22</f>
        <v>0</v>
      </c>
      <c r="FE22" s="95">
        <f>($K22="Bell Curve")*(_xlfn.NORM.DIST(AND(FE$6&gt;=$F22,FE$6&lt;=$H22)*(FE$6-$F22+1),$J22/2,$M22,TRUE)-_xlfn.NORM.DIST(AND(FE$6&gt;=$F22,FE$6&lt;=$H22)*(FD$6-$F22+1),$J22/2,$M22,TRUE))/(1-2*_xlfn.NORM.DIST(0,$J22/2,$M22,TRUE))*$D22+($K22="Steady Growth")*(AND(FE$6&gt;=$F22,FE$6&lt;=$H22)*((FE$6-$F22+1)/($J22*($J22+1)/2)*$D22))+($K22="custom")*CustCF!EY22</f>
        <v>0</v>
      </c>
      <c r="FF22" s="95">
        <f>($K22="Bell Curve")*(_xlfn.NORM.DIST(AND(FF$6&gt;=$F22,FF$6&lt;=$H22)*(FF$6-$F22+1),$J22/2,$M22,TRUE)-_xlfn.NORM.DIST(AND(FF$6&gt;=$F22,FF$6&lt;=$H22)*(FE$6-$F22+1),$J22/2,$M22,TRUE))/(1-2*_xlfn.NORM.DIST(0,$J22/2,$M22,TRUE))*$D22+($K22="Steady Growth")*(AND(FF$6&gt;=$F22,FF$6&lt;=$H22)*((FF$6-$F22+1)/($J22*($J22+1)/2)*$D22))+($K22="custom")*CustCF!EZ22</f>
        <v>0</v>
      </c>
      <c r="FG22" s="95">
        <f>($K22="Bell Curve")*(_xlfn.NORM.DIST(AND(FG$6&gt;=$F22,FG$6&lt;=$H22)*(FG$6-$F22+1),$J22/2,$M22,TRUE)-_xlfn.NORM.DIST(AND(FG$6&gt;=$F22,FG$6&lt;=$H22)*(FF$6-$F22+1),$J22/2,$M22,TRUE))/(1-2*_xlfn.NORM.DIST(0,$J22/2,$M22,TRUE))*$D22+($K22="Steady Growth")*(AND(FG$6&gt;=$F22,FG$6&lt;=$H22)*((FG$6-$F22+1)/($J22*($J22+1)/2)*$D22))+($K22="custom")*CustCF!FA22</f>
        <v>0</v>
      </c>
      <c r="FH22" s="95">
        <f>($K22="Bell Curve")*(_xlfn.NORM.DIST(AND(FH$6&gt;=$F22,FH$6&lt;=$H22)*(FH$6-$F22+1),$J22/2,$M22,TRUE)-_xlfn.NORM.DIST(AND(FH$6&gt;=$F22,FH$6&lt;=$H22)*(FG$6-$F22+1),$J22/2,$M22,TRUE))/(1-2*_xlfn.NORM.DIST(0,$J22/2,$M22,TRUE))*$D22+($K22="Steady Growth")*(AND(FH$6&gt;=$F22,FH$6&lt;=$H22)*((FH$6-$F22+1)/($J22*($J22+1)/2)*$D22))+($K22="custom")*CustCF!FB22</f>
        <v>0</v>
      </c>
      <c r="FI22" s="95">
        <f>($K22="Bell Curve")*(_xlfn.NORM.DIST(AND(FI$6&gt;=$F22,FI$6&lt;=$H22)*(FI$6-$F22+1),$J22/2,$M22,TRUE)-_xlfn.NORM.DIST(AND(FI$6&gt;=$F22,FI$6&lt;=$H22)*(FH$6-$F22+1),$J22/2,$M22,TRUE))/(1-2*_xlfn.NORM.DIST(0,$J22/2,$M22,TRUE))*$D22+($K22="Steady Growth")*(AND(FI$6&gt;=$F22,FI$6&lt;=$H22)*((FI$6-$F22+1)/($J22*($J22+1)/2)*$D22))+($K22="custom")*CustCF!FC22</f>
        <v>0</v>
      </c>
      <c r="FJ22" s="95">
        <f>($K22="Bell Curve")*(_xlfn.NORM.DIST(AND(FJ$6&gt;=$F22,FJ$6&lt;=$H22)*(FJ$6-$F22+1),$J22/2,$M22,TRUE)-_xlfn.NORM.DIST(AND(FJ$6&gt;=$F22,FJ$6&lt;=$H22)*(FI$6-$F22+1),$J22/2,$M22,TRUE))/(1-2*_xlfn.NORM.DIST(0,$J22/2,$M22,TRUE))*$D22+($K22="Steady Growth")*(AND(FJ$6&gt;=$F22,FJ$6&lt;=$H22)*((FJ$6-$F22+1)/($J22*($J22+1)/2)*$D22))+($K22="custom")*CustCF!FD22</f>
        <v>0</v>
      </c>
      <c r="FK22" s="95">
        <f>($K22="Bell Curve")*(_xlfn.NORM.DIST(AND(FK$6&gt;=$F22,FK$6&lt;=$H22)*(FK$6-$F22+1),$J22/2,$M22,TRUE)-_xlfn.NORM.DIST(AND(FK$6&gt;=$F22,FK$6&lt;=$H22)*(FJ$6-$F22+1),$J22/2,$M22,TRUE))/(1-2*_xlfn.NORM.DIST(0,$J22/2,$M22,TRUE))*$D22+($K22="Steady Growth")*(AND(FK$6&gt;=$F22,FK$6&lt;=$H22)*((FK$6-$F22+1)/($J22*($J22+1)/2)*$D22))+($K22="custom")*CustCF!FE22</f>
        <v>0</v>
      </c>
      <c r="FL22" s="95">
        <f>($K22="Bell Curve")*(_xlfn.NORM.DIST(AND(FL$6&gt;=$F22,FL$6&lt;=$H22)*(FL$6-$F22+1),$J22/2,$M22,TRUE)-_xlfn.NORM.DIST(AND(FL$6&gt;=$F22,FL$6&lt;=$H22)*(FK$6-$F22+1),$J22/2,$M22,TRUE))/(1-2*_xlfn.NORM.DIST(0,$J22/2,$M22,TRUE))*$D22+($K22="Steady Growth")*(AND(FL$6&gt;=$F22,FL$6&lt;=$H22)*((FL$6-$F22+1)/($J22*($J22+1)/2)*$D22))+($K22="custom")*CustCF!FF22</f>
        <v>0</v>
      </c>
      <c r="FM22" s="95">
        <f>($K22="Bell Curve")*(_xlfn.NORM.DIST(AND(FM$6&gt;=$F22,FM$6&lt;=$H22)*(FM$6-$F22+1),$J22/2,$M22,TRUE)-_xlfn.NORM.DIST(AND(FM$6&gt;=$F22,FM$6&lt;=$H22)*(FL$6-$F22+1),$J22/2,$M22,TRUE))/(1-2*_xlfn.NORM.DIST(0,$J22/2,$M22,TRUE))*$D22+($K22="Steady Growth")*(AND(FM$6&gt;=$F22,FM$6&lt;=$H22)*((FM$6-$F22+1)/($J22*($J22+1)/2)*$D22))+($K22="custom")*CustCF!FG22</f>
        <v>0</v>
      </c>
      <c r="FN22" s="95">
        <f>($K22="Bell Curve")*(_xlfn.NORM.DIST(AND(FN$6&gt;=$F22,FN$6&lt;=$H22)*(FN$6-$F22+1),$J22/2,$M22,TRUE)-_xlfn.NORM.DIST(AND(FN$6&gt;=$F22,FN$6&lt;=$H22)*(FM$6-$F22+1),$J22/2,$M22,TRUE))/(1-2*_xlfn.NORM.DIST(0,$J22/2,$M22,TRUE))*$D22+($K22="Steady Growth")*(AND(FN$6&gt;=$F22,FN$6&lt;=$H22)*((FN$6-$F22+1)/($J22*($J22+1)/2)*$D22))+($K22="custom")*CustCF!FH22</f>
        <v>0</v>
      </c>
      <c r="FO22" s="95">
        <f>($K22="Bell Curve")*(_xlfn.NORM.DIST(AND(FO$6&gt;=$F22,FO$6&lt;=$H22)*(FO$6-$F22+1),$J22/2,$M22,TRUE)-_xlfn.NORM.DIST(AND(FO$6&gt;=$F22,FO$6&lt;=$H22)*(FN$6-$F22+1),$J22/2,$M22,TRUE))/(1-2*_xlfn.NORM.DIST(0,$J22/2,$M22,TRUE))*$D22+($K22="Steady Growth")*(AND(FO$6&gt;=$F22,FO$6&lt;=$H22)*((FO$6-$F22+1)/($J22*($J22+1)/2)*$D22))+($K22="custom")*CustCF!FI22</f>
        <v>0</v>
      </c>
      <c r="FP22" s="95">
        <f>($K22="Bell Curve")*(_xlfn.NORM.DIST(AND(FP$6&gt;=$F22,FP$6&lt;=$H22)*(FP$6-$F22+1),$J22/2,$M22,TRUE)-_xlfn.NORM.DIST(AND(FP$6&gt;=$F22,FP$6&lt;=$H22)*(FO$6-$F22+1),$J22/2,$M22,TRUE))/(1-2*_xlfn.NORM.DIST(0,$J22/2,$M22,TRUE))*$D22+($K22="Steady Growth")*(AND(FP$6&gt;=$F22,FP$6&lt;=$H22)*((FP$6-$F22+1)/($J22*($J22+1)/2)*$D22))+($K22="custom")*CustCF!FJ22</f>
        <v>0</v>
      </c>
      <c r="FQ22" s="95">
        <f>($K22="Bell Curve")*(_xlfn.NORM.DIST(AND(FQ$6&gt;=$F22,FQ$6&lt;=$H22)*(FQ$6-$F22+1),$J22/2,$M22,TRUE)-_xlfn.NORM.DIST(AND(FQ$6&gt;=$F22,FQ$6&lt;=$H22)*(FP$6-$F22+1),$J22/2,$M22,TRUE))/(1-2*_xlfn.NORM.DIST(0,$J22/2,$M22,TRUE))*$D22+($K22="Steady Growth")*(AND(FQ$6&gt;=$F22,FQ$6&lt;=$H22)*((FQ$6-$F22+1)/($J22*($J22+1)/2)*$D22))+($K22="custom")*CustCF!FK22</f>
        <v>0</v>
      </c>
      <c r="FR22" s="95">
        <f>($K22="Bell Curve")*(_xlfn.NORM.DIST(AND(FR$6&gt;=$F22,FR$6&lt;=$H22)*(FR$6-$F22+1),$J22/2,$M22,TRUE)-_xlfn.NORM.DIST(AND(FR$6&gt;=$F22,FR$6&lt;=$H22)*(FQ$6-$F22+1),$J22/2,$M22,TRUE))/(1-2*_xlfn.NORM.DIST(0,$J22/2,$M22,TRUE))*$D22+($K22="Steady Growth")*(AND(FR$6&gt;=$F22,FR$6&lt;=$H22)*((FR$6-$F22+1)/($J22*($J22+1)/2)*$D22))+($K22="custom")*CustCF!FL22</f>
        <v>0</v>
      </c>
      <c r="FS22" s="95">
        <f>($K22="Bell Curve")*(_xlfn.NORM.DIST(AND(FS$6&gt;=$F22,FS$6&lt;=$H22)*(FS$6-$F22+1),$J22/2,$M22,TRUE)-_xlfn.NORM.DIST(AND(FS$6&gt;=$F22,FS$6&lt;=$H22)*(FR$6-$F22+1),$J22/2,$M22,TRUE))/(1-2*_xlfn.NORM.DIST(0,$J22/2,$M22,TRUE))*$D22+($K22="Steady Growth")*(AND(FS$6&gt;=$F22,FS$6&lt;=$H22)*((FS$6-$F22+1)/($J22*($J22+1)/2)*$D22))+($K22="custom")*CustCF!FM22</f>
        <v>0</v>
      </c>
      <c r="FT22" s="95">
        <f>($K22="Bell Curve")*(_xlfn.NORM.DIST(AND(FT$6&gt;=$F22,FT$6&lt;=$H22)*(FT$6-$F22+1),$J22/2,$M22,TRUE)-_xlfn.NORM.DIST(AND(FT$6&gt;=$F22,FT$6&lt;=$H22)*(FS$6-$F22+1),$J22/2,$M22,TRUE))/(1-2*_xlfn.NORM.DIST(0,$J22/2,$M22,TRUE))*$D22+($K22="Steady Growth")*(AND(FT$6&gt;=$F22,FT$6&lt;=$H22)*((FT$6-$F22+1)/($J22*($J22+1)/2)*$D22))+($K22="custom")*CustCF!FN22</f>
        <v>0</v>
      </c>
      <c r="FU22" s="95">
        <f>($K22="Bell Curve")*(_xlfn.NORM.DIST(AND(FU$6&gt;=$F22,FU$6&lt;=$H22)*(FU$6-$F22+1),$J22/2,$M22,TRUE)-_xlfn.NORM.DIST(AND(FU$6&gt;=$F22,FU$6&lt;=$H22)*(FT$6-$F22+1),$J22/2,$M22,TRUE))/(1-2*_xlfn.NORM.DIST(0,$J22/2,$M22,TRUE))*$D22+($K22="Steady Growth")*(AND(FU$6&gt;=$F22,FU$6&lt;=$H22)*((FU$6-$F22+1)/($J22*($J22+1)/2)*$D22))+($K22="custom")*CustCF!FO22</f>
        <v>0</v>
      </c>
      <c r="FV22" s="95">
        <f>($K22="Bell Curve")*(_xlfn.NORM.DIST(AND(FV$6&gt;=$F22,FV$6&lt;=$H22)*(FV$6-$F22+1),$J22/2,$M22,TRUE)-_xlfn.NORM.DIST(AND(FV$6&gt;=$F22,FV$6&lt;=$H22)*(FU$6-$F22+1),$J22/2,$M22,TRUE))/(1-2*_xlfn.NORM.DIST(0,$J22/2,$M22,TRUE))*$D22+($K22="Steady Growth")*(AND(FV$6&gt;=$F22,FV$6&lt;=$H22)*((FV$6-$F22+1)/($J22*($J22+1)/2)*$D22))+($K22="custom")*CustCF!FP22</f>
        <v>0</v>
      </c>
      <c r="FW22" s="95">
        <f>($K22="Bell Curve")*(_xlfn.NORM.DIST(AND(FW$6&gt;=$F22,FW$6&lt;=$H22)*(FW$6-$F22+1),$J22/2,$M22,TRUE)-_xlfn.NORM.DIST(AND(FW$6&gt;=$F22,FW$6&lt;=$H22)*(FV$6-$F22+1),$J22/2,$M22,TRUE))/(1-2*_xlfn.NORM.DIST(0,$J22/2,$M22,TRUE))*$D22+($K22="Steady Growth")*(AND(FW$6&gt;=$F22,FW$6&lt;=$H22)*((FW$6-$F22+1)/($J22*($J22+1)/2)*$D22))+($K22="custom")*CustCF!FQ22</f>
        <v>0</v>
      </c>
      <c r="FX22" s="95">
        <f>($K22="Bell Curve")*(_xlfn.NORM.DIST(AND(FX$6&gt;=$F22,FX$6&lt;=$H22)*(FX$6-$F22+1),$J22/2,$M22,TRUE)-_xlfn.NORM.DIST(AND(FX$6&gt;=$F22,FX$6&lt;=$H22)*(FW$6-$F22+1),$J22/2,$M22,TRUE))/(1-2*_xlfn.NORM.DIST(0,$J22/2,$M22,TRUE))*$D22+($K22="Steady Growth")*(AND(FX$6&gt;=$F22,FX$6&lt;=$H22)*((FX$6-$F22+1)/($J22*($J22+1)/2)*$D22))+($K22="custom")*CustCF!FR22</f>
        <v>0</v>
      </c>
      <c r="FY22" s="95">
        <f>($K22="Bell Curve")*(_xlfn.NORM.DIST(AND(FY$6&gt;=$F22,FY$6&lt;=$H22)*(FY$6-$F22+1),$J22/2,$M22,TRUE)-_xlfn.NORM.DIST(AND(FY$6&gt;=$F22,FY$6&lt;=$H22)*(FX$6-$F22+1),$J22/2,$M22,TRUE))/(1-2*_xlfn.NORM.DIST(0,$J22/2,$M22,TRUE))*$D22+($K22="Steady Growth")*(AND(FY$6&gt;=$F22,FY$6&lt;=$H22)*((FY$6-$F22+1)/($J22*($J22+1)/2)*$D22))+($K22="custom")*CustCF!FS22</f>
        <v>0</v>
      </c>
      <c r="FZ22" s="95">
        <f>($K22="Bell Curve")*(_xlfn.NORM.DIST(AND(FZ$6&gt;=$F22,FZ$6&lt;=$H22)*(FZ$6-$F22+1),$J22/2,$M22,TRUE)-_xlfn.NORM.DIST(AND(FZ$6&gt;=$F22,FZ$6&lt;=$H22)*(FY$6-$F22+1),$J22/2,$M22,TRUE))/(1-2*_xlfn.NORM.DIST(0,$J22/2,$M22,TRUE))*$D22+($K22="Steady Growth")*(AND(FZ$6&gt;=$F22,FZ$6&lt;=$H22)*((FZ$6-$F22+1)/($J22*($J22+1)/2)*$D22))+($K22="custom")*CustCF!FT22</f>
        <v>0</v>
      </c>
      <c r="GA22" s="95">
        <f>($K22="Bell Curve")*(_xlfn.NORM.DIST(AND(GA$6&gt;=$F22,GA$6&lt;=$H22)*(GA$6-$F22+1),$J22/2,$M22,TRUE)-_xlfn.NORM.DIST(AND(GA$6&gt;=$F22,GA$6&lt;=$H22)*(FZ$6-$F22+1),$J22/2,$M22,TRUE))/(1-2*_xlfn.NORM.DIST(0,$J22/2,$M22,TRUE))*$D22+($K22="Steady Growth")*(AND(GA$6&gt;=$F22,GA$6&lt;=$H22)*((GA$6-$F22+1)/($J22*($J22+1)/2)*$D22))+($K22="custom")*CustCF!FU22</f>
        <v>0</v>
      </c>
      <c r="GB22" s="95">
        <f>($K22="Bell Curve")*(_xlfn.NORM.DIST(AND(GB$6&gt;=$F22,GB$6&lt;=$H22)*(GB$6-$F22+1),$J22/2,$M22,TRUE)-_xlfn.NORM.DIST(AND(GB$6&gt;=$F22,GB$6&lt;=$H22)*(GA$6-$F22+1),$J22/2,$M22,TRUE))/(1-2*_xlfn.NORM.DIST(0,$J22/2,$M22,TRUE))*$D22+($K22="Steady Growth")*(AND(GB$6&gt;=$F22,GB$6&lt;=$H22)*((GB$6-$F22+1)/($J22*($J22+1)/2)*$D22))+($K22="custom")*CustCF!FV22</f>
        <v>0</v>
      </c>
      <c r="GC22" s="95">
        <f>($K22="Bell Curve")*(_xlfn.NORM.DIST(AND(GC$6&gt;=$F22,GC$6&lt;=$H22)*(GC$6-$F22+1),$J22/2,$M22,TRUE)-_xlfn.NORM.DIST(AND(GC$6&gt;=$F22,GC$6&lt;=$H22)*(GB$6-$F22+1),$J22/2,$M22,TRUE))/(1-2*_xlfn.NORM.DIST(0,$J22/2,$M22,TRUE))*$D22+($K22="Steady Growth")*(AND(GC$6&gt;=$F22,GC$6&lt;=$H22)*((GC$6-$F22+1)/($J22*($J22+1)/2)*$D22))+($K22="custom")*CustCF!FW22</f>
        <v>0</v>
      </c>
      <c r="GD22" s="95">
        <f>($K22="Bell Curve")*(_xlfn.NORM.DIST(AND(GD$6&gt;=$F22,GD$6&lt;=$H22)*(GD$6-$F22+1),$J22/2,$M22,TRUE)-_xlfn.NORM.DIST(AND(GD$6&gt;=$F22,GD$6&lt;=$H22)*(GC$6-$F22+1),$J22/2,$M22,TRUE))/(1-2*_xlfn.NORM.DIST(0,$J22/2,$M22,TRUE))*$D22+($K22="Steady Growth")*(AND(GD$6&gt;=$F22,GD$6&lt;=$H22)*((GD$6-$F22+1)/($J22*($J22+1)/2)*$D22))+($K22="custom")*CustCF!FX22</f>
        <v>0</v>
      </c>
      <c r="GE22" s="95">
        <f>($K22="Bell Curve")*(_xlfn.NORM.DIST(AND(GE$6&gt;=$F22,GE$6&lt;=$H22)*(GE$6-$F22+1),$J22/2,$M22,TRUE)-_xlfn.NORM.DIST(AND(GE$6&gt;=$F22,GE$6&lt;=$H22)*(GD$6-$F22+1),$J22/2,$M22,TRUE))/(1-2*_xlfn.NORM.DIST(0,$J22/2,$M22,TRUE))*$D22+($K22="Steady Growth")*(AND(GE$6&gt;=$F22,GE$6&lt;=$H22)*((GE$6-$F22+1)/($J22*($J22+1)/2)*$D22))+($K22="custom")*CustCF!FY22</f>
        <v>0</v>
      </c>
      <c r="GF22" s="95">
        <f>($K22="Bell Curve")*(_xlfn.NORM.DIST(AND(GF$6&gt;=$F22,GF$6&lt;=$H22)*(GF$6-$F22+1),$J22/2,$M22,TRUE)-_xlfn.NORM.DIST(AND(GF$6&gt;=$F22,GF$6&lt;=$H22)*(GE$6-$F22+1),$J22/2,$M22,TRUE))/(1-2*_xlfn.NORM.DIST(0,$J22/2,$M22,TRUE))*$D22+($K22="Steady Growth")*(AND(GF$6&gt;=$F22,GF$6&lt;=$H22)*((GF$6-$F22+1)/($J22*($J22+1)/2)*$D22))+($K22="custom")*CustCF!FZ22</f>
        <v>0</v>
      </c>
      <c r="GG22" s="95">
        <f>($K22="Bell Curve")*(_xlfn.NORM.DIST(AND(GG$6&gt;=$F22,GG$6&lt;=$H22)*(GG$6-$F22+1),$J22/2,$M22,TRUE)-_xlfn.NORM.DIST(AND(GG$6&gt;=$F22,GG$6&lt;=$H22)*(GF$6-$F22+1),$J22/2,$M22,TRUE))/(1-2*_xlfn.NORM.DIST(0,$J22/2,$M22,TRUE))*$D22+($K22="Steady Growth")*(AND(GG$6&gt;=$F22,GG$6&lt;=$H22)*((GG$6-$F22+1)/($J22*($J22+1)/2)*$D22))+($K22="custom")*CustCF!GA22</f>
        <v>0</v>
      </c>
      <c r="GH22" s="95">
        <f>($K22="Bell Curve")*(_xlfn.NORM.DIST(AND(GH$6&gt;=$F22,GH$6&lt;=$H22)*(GH$6-$F22+1),$J22/2,$M22,TRUE)-_xlfn.NORM.DIST(AND(GH$6&gt;=$F22,GH$6&lt;=$H22)*(GG$6-$F22+1),$J22/2,$M22,TRUE))/(1-2*_xlfn.NORM.DIST(0,$J22/2,$M22,TRUE))*$D22+($K22="Steady Growth")*(AND(GH$6&gt;=$F22,GH$6&lt;=$H22)*((GH$6-$F22+1)/($J22*($J22+1)/2)*$D22))+($K22="custom")*CustCF!GB22</f>
        <v>0</v>
      </c>
      <c r="GI22" s="95">
        <f>($K22="Bell Curve")*(_xlfn.NORM.DIST(AND(GI$6&gt;=$F22,GI$6&lt;=$H22)*(GI$6-$F22+1),$J22/2,$M22,TRUE)-_xlfn.NORM.DIST(AND(GI$6&gt;=$F22,GI$6&lt;=$H22)*(GH$6-$F22+1),$J22/2,$M22,TRUE))/(1-2*_xlfn.NORM.DIST(0,$J22/2,$M22,TRUE))*$D22+($K22="Steady Growth")*(AND(GI$6&gt;=$F22,GI$6&lt;=$H22)*((GI$6-$F22+1)/($J22*($J22+1)/2)*$D22))+($K22="custom")*CustCF!GC22</f>
        <v>0</v>
      </c>
      <c r="GJ22" s="95">
        <f>($K22="Bell Curve")*(_xlfn.NORM.DIST(AND(GJ$6&gt;=$F22,GJ$6&lt;=$H22)*(GJ$6-$F22+1),$J22/2,$M22,TRUE)-_xlfn.NORM.DIST(AND(GJ$6&gt;=$F22,GJ$6&lt;=$H22)*(GI$6-$F22+1),$J22/2,$M22,TRUE))/(1-2*_xlfn.NORM.DIST(0,$J22/2,$M22,TRUE))*$D22+($K22="Steady Growth")*(AND(GJ$6&gt;=$F22,GJ$6&lt;=$H22)*((GJ$6-$F22+1)/($J22*($J22+1)/2)*$D22))+($K22="custom")*CustCF!GD22</f>
        <v>0</v>
      </c>
      <c r="GK22" s="95">
        <f>($K22="Bell Curve")*(_xlfn.NORM.DIST(AND(GK$6&gt;=$F22,GK$6&lt;=$H22)*(GK$6-$F22+1),$J22/2,$M22,TRUE)-_xlfn.NORM.DIST(AND(GK$6&gt;=$F22,GK$6&lt;=$H22)*(GJ$6-$F22+1),$J22/2,$M22,TRUE))/(1-2*_xlfn.NORM.DIST(0,$J22/2,$M22,TRUE))*$D22+($K22="Steady Growth")*(AND(GK$6&gt;=$F22,GK$6&lt;=$H22)*((GK$6-$F22+1)/($J22*($J22+1)/2)*$D22))+($K22="custom")*CustCF!GE22</f>
        <v>0</v>
      </c>
      <c r="GL22" s="95">
        <f>($K22="Bell Curve")*(_xlfn.NORM.DIST(AND(GL$6&gt;=$F22,GL$6&lt;=$H22)*(GL$6-$F22+1),$J22/2,$M22,TRUE)-_xlfn.NORM.DIST(AND(GL$6&gt;=$F22,GL$6&lt;=$H22)*(GK$6-$F22+1),$J22/2,$M22,TRUE))/(1-2*_xlfn.NORM.DIST(0,$J22/2,$M22,TRUE))*$D22+($K22="Steady Growth")*(AND(GL$6&gt;=$F22,GL$6&lt;=$H22)*((GL$6-$F22+1)/($J22*($J22+1)/2)*$D22))+($K22="custom")*CustCF!GF22</f>
        <v>0</v>
      </c>
      <c r="GM22" s="95">
        <f>($K22="Bell Curve")*(_xlfn.NORM.DIST(AND(GM$6&gt;=$F22,GM$6&lt;=$H22)*(GM$6-$F22+1),$J22/2,$M22,TRUE)-_xlfn.NORM.DIST(AND(GM$6&gt;=$F22,GM$6&lt;=$H22)*(GL$6-$F22+1),$J22/2,$M22,TRUE))/(1-2*_xlfn.NORM.DIST(0,$J22/2,$M22,TRUE))*$D22+($K22="Steady Growth")*(AND(GM$6&gt;=$F22,GM$6&lt;=$H22)*((GM$6-$F22+1)/($J22*($J22+1)/2)*$D22))+($K22="custom")*CustCF!GG22</f>
        <v>0</v>
      </c>
      <c r="GN22" s="268">
        <f>($K22="Bell Curve")*(_xlfn.NORM.DIST(AND(GN$6&gt;=$F22,GN$6&lt;=$H22)*(GN$6-$F22+1),$J22/2,$M22,TRUE)-_xlfn.NORM.DIST(AND(GN$6&gt;=$F22,GN$6&lt;=$H22)*(GM$6-$F22+1),$J22/2,$M22,TRUE))/(1-2*_xlfn.NORM.DIST(0,$J22/2,$M22,TRUE))*$D22+($K22="Steady Growth")*(AND(GN$6&gt;=$F22,GN$6&lt;=$H22)*((GN$6-$F22+1)/($J22*($J22+1)/2)*$D22))+($K22="custom")*CustCF!GH22</f>
        <v>0</v>
      </c>
      <c r="GO22" s="1"/>
      <c r="GP22" s="67"/>
    </row>
    <row r="23" spans="1:198" customFormat="1" hidden="1" outlineLevel="1" x14ac:dyDescent="0.75">
      <c r="A23" s="1"/>
      <c r="B23" s="1"/>
      <c r="C23" s="262">
        <f>Budget!P28</f>
        <v>0</v>
      </c>
      <c r="D23" s="19">
        <f>Budget!Q28</f>
        <v>0</v>
      </c>
      <c r="E23" s="19" t="str">
        <f t="shared" si="23"/>
        <v/>
      </c>
      <c r="F23" s="263">
        <v>0</v>
      </c>
      <c r="G23" s="257">
        <f>IF(L23="custom",CustCF!F23,INDEX($P$8:$GN$8,MATCH(F23,$P$6:$GN$6,0)))</f>
        <v>46053</v>
      </c>
      <c r="H23" s="263">
        <v>0</v>
      </c>
      <c r="I23" s="257">
        <f>IF(L23="custom",CustCF!G23,INDEX($P$8:$GN$8,MATCH(H23,$P$6:$GN$6,0)))</f>
        <v>46053</v>
      </c>
      <c r="J23" s="260">
        <f t="shared" si="24"/>
        <v>1</v>
      </c>
      <c r="K23" s="265" t="s">
        <v>116</v>
      </c>
      <c r="L23" s="266" t="s">
        <v>141</v>
      </c>
      <c r="M23" s="267">
        <f t="shared" si="25"/>
        <v>9</v>
      </c>
      <c r="N23" s="18">
        <f t="shared" si="15"/>
        <v>0</v>
      </c>
      <c r="O23" s="1372">
        <f t="shared" si="16"/>
        <v>0</v>
      </c>
      <c r="P23" s="95">
        <f>($K23="Bell Curve")*(_xlfn.NORM.DIST(AND(P$6&gt;=$F23,P$6&lt;=$H23)*(P$6-$F23+1),$J23/2,$M23,TRUE)-_xlfn.NORM.DIST(AND(P$6&gt;=$F23,P$6&lt;=$H23)*(O$6-$F23+1),$J23/2,$M23,TRUE))/(1-2*_xlfn.NORM.DIST(0,$J23/2,$M23,TRUE))*$D23+($K23="Steady Growth")*(AND(P$6&gt;=$F23,P$6&lt;=$H23)*((P$6-$F23+1)/($J23*($J23+1)/2)*$D23))+($K23="custom")*CustCF!J23</f>
        <v>0</v>
      </c>
      <c r="Q23" s="95">
        <f>($K23="Bell Curve")*(_xlfn.NORM.DIST(AND(Q$6&gt;=$F23,Q$6&lt;=$H23)*(Q$6-$F23+1),$J23/2,$M23,TRUE)-_xlfn.NORM.DIST(AND(Q$6&gt;=$F23,Q$6&lt;=$H23)*(P$6-$F23+1),$J23/2,$M23,TRUE))/(1-2*_xlfn.NORM.DIST(0,$J23/2,$M23,TRUE))*$D23+($K23="Steady Growth")*(AND(Q$6&gt;=$F23,Q$6&lt;=$H23)*((Q$6-$F23+1)/($J23*($J23+1)/2)*$D23))+($K23="custom")*CustCF!K23</f>
        <v>0</v>
      </c>
      <c r="R23" s="95">
        <f>($K23="Bell Curve")*(_xlfn.NORM.DIST(AND(R$6&gt;=$F23,R$6&lt;=$H23)*(R$6-$F23+1),$J23/2,$M23,TRUE)-_xlfn.NORM.DIST(AND(R$6&gt;=$F23,R$6&lt;=$H23)*(Q$6-$F23+1),$J23/2,$M23,TRUE))/(1-2*_xlfn.NORM.DIST(0,$J23/2,$M23,TRUE))*$D23+($K23="Steady Growth")*(AND(R$6&gt;=$F23,R$6&lt;=$H23)*((R$6-$F23+1)/($J23*($J23+1)/2)*$D23))+($K23="custom")*CustCF!L23</f>
        <v>0</v>
      </c>
      <c r="S23" s="95">
        <f>($K23="Bell Curve")*(_xlfn.NORM.DIST(AND(S$6&gt;=$F23,S$6&lt;=$H23)*(S$6-$F23+1),$J23/2,$M23,TRUE)-_xlfn.NORM.DIST(AND(S$6&gt;=$F23,S$6&lt;=$H23)*(R$6-$F23+1),$J23/2,$M23,TRUE))/(1-2*_xlfn.NORM.DIST(0,$J23/2,$M23,TRUE))*$D23+($K23="Steady Growth")*(AND(S$6&gt;=$F23,S$6&lt;=$H23)*((S$6-$F23+1)/($J23*($J23+1)/2)*$D23))+($K23="custom")*CustCF!M23</f>
        <v>0</v>
      </c>
      <c r="T23" s="95">
        <f>($K23="Bell Curve")*(_xlfn.NORM.DIST(AND(T$6&gt;=$F23,T$6&lt;=$H23)*(T$6-$F23+1),$J23/2,$M23,TRUE)-_xlfn.NORM.DIST(AND(T$6&gt;=$F23,T$6&lt;=$H23)*(S$6-$F23+1),$J23/2,$M23,TRUE))/(1-2*_xlfn.NORM.DIST(0,$J23/2,$M23,TRUE))*$D23+($K23="Steady Growth")*(AND(T$6&gt;=$F23,T$6&lt;=$H23)*((T$6-$F23+1)/($J23*($J23+1)/2)*$D23))+($K23="custom")*CustCF!N23</f>
        <v>0</v>
      </c>
      <c r="U23" s="95">
        <f>($K23="Bell Curve")*(_xlfn.NORM.DIST(AND(U$6&gt;=$F23,U$6&lt;=$H23)*(U$6-$F23+1),$J23/2,$M23,TRUE)-_xlfn.NORM.DIST(AND(U$6&gt;=$F23,U$6&lt;=$H23)*(T$6-$F23+1),$J23/2,$M23,TRUE))/(1-2*_xlfn.NORM.DIST(0,$J23/2,$M23,TRUE))*$D23+($K23="Steady Growth")*(AND(U$6&gt;=$F23,U$6&lt;=$H23)*((U$6-$F23+1)/($J23*($J23+1)/2)*$D23))+($K23="custom")*CustCF!O23</f>
        <v>0</v>
      </c>
      <c r="V23" s="95">
        <f>($K23="Bell Curve")*(_xlfn.NORM.DIST(AND(V$6&gt;=$F23,V$6&lt;=$H23)*(V$6-$F23+1),$J23/2,$M23,TRUE)-_xlfn.NORM.DIST(AND(V$6&gt;=$F23,V$6&lt;=$H23)*(U$6-$F23+1),$J23/2,$M23,TRUE))/(1-2*_xlfn.NORM.DIST(0,$J23/2,$M23,TRUE))*$D23+($K23="Steady Growth")*(AND(V$6&gt;=$F23,V$6&lt;=$H23)*((V$6-$F23+1)/($J23*($J23+1)/2)*$D23))+($K23="custom")*CustCF!P23</f>
        <v>0</v>
      </c>
      <c r="W23" s="95">
        <f>($K23="Bell Curve")*(_xlfn.NORM.DIST(AND(W$6&gt;=$F23,W$6&lt;=$H23)*(W$6-$F23+1),$J23/2,$M23,TRUE)-_xlfn.NORM.DIST(AND(W$6&gt;=$F23,W$6&lt;=$H23)*(V$6-$F23+1),$J23/2,$M23,TRUE))/(1-2*_xlfn.NORM.DIST(0,$J23/2,$M23,TRUE))*$D23+($K23="Steady Growth")*(AND(W$6&gt;=$F23,W$6&lt;=$H23)*((W$6-$F23+1)/($J23*($J23+1)/2)*$D23))+($K23="custom")*CustCF!Q23</f>
        <v>0</v>
      </c>
      <c r="X23" s="95">
        <f>($K23="Bell Curve")*(_xlfn.NORM.DIST(AND(X$6&gt;=$F23,X$6&lt;=$H23)*(X$6-$F23+1),$J23/2,$M23,TRUE)-_xlfn.NORM.DIST(AND(X$6&gt;=$F23,X$6&lt;=$H23)*(W$6-$F23+1),$J23/2,$M23,TRUE))/(1-2*_xlfn.NORM.DIST(0,$J23/2,$M23,TRUE))*$D23+($K23="Steady Growth")*(AND(X$6&gt;=$F23,X$6&lt;=$H23)*((X$6-$F23+1)/($J23*($J23+1)/2)*$D23))+($K23="custom")*CustCF!R23</f>
        <v>0</v>
      </c>
      <c r="Y23" s="95">
        <f>($K23="Bell Curve")*(_xlfn.NORM.DIST(AND(Y$6&gt;=$F23,Y$6&lt;=$H23)*(Y$6-$F23+1),$J23/2,$M23,TRUE)-_xlfn.NORM.DIST(AND(Y$6&gt;=$F23,Y$6&lt;=$H23)*(X$6-$F23+1),$J23/2,$M23,TRUE))/(1-2*_xlfn.NORM.DIST(0,$J23/2,$M23,TRUE))*$D23+($K23="Steady Growth")*(AND(Y$6&gt;=$F23,Y$6&lt;=$H23)*((Y$6-$F23+1)/($J23*($J23+1)/2)*$D23))+($K23="custom")*CustCF!S23</f>
        <v>0</v>
      </c>
      <c r="Z23" s="95">
        <f>($K23="Bell Curve")*(_xlfn.NORM.DIST(AND(Z$6&gt;=$F23,Z$6&lt;=$H23)*(Z$6-$F23+1),$J23/2,$M23,TRUE)-_xlfn.NORM.DIST(AND(Z$6&gt;=$F23,Z$6&lt;=$H23)*(Y$6-$F23+1),$J23/2,$M23,TRUE))/(1-2*_xlfn.NORM.DIST(0,$J23/2,$M23,TRUE))*$D23+($K23="Steady Growth")*(AND(Z$6&gt;=$F23,Z$6&lt;=$H23)*((Z$6-$F23+1)/($J23*($J23+1)/2)*$D23))+($K23="custom")*CustCF!T23</f>
        <v>0</v>
      </c>
      <c r="AA23" s="95">
        <f>($K23="Bell Curve")*(_xlfn.NORM.DIST(AND(AA$6&gt;=$F23,AA$6&lt;=$H23)*(AA$6-$F23+1),$J23/2,$M23,TRUE)-_xlfn.NORM.DIST(AND(AA$6&gt;=$F23,AA$6&lt;=$H23)*(Z$6-$F23+1),$J23/2,$M23,TRUE))/(1-2*_xlfn.NORM.DIST(0,$J23/2,$M23,TRUE))*$D23+($K23="Steady Growth")*(AND(AA$6&gt;=$F23,AA$6&lt;=$H23)*((AA$6-$F23+1)/($J23*($J23+1)/2)*$D23))+($K23="custom")*CustCF!U23</f>
        <v>0</v>
      </c>
      <c r="AB23" s="95">
        <f>($K23="Bell Curve")*(_xlfn.NORM.DIST(AND(AB$6&gt;=$F23,AB$6&lt;=$H23)*(AB$6-$F23+1),$J23/2,$M23,TRUE)-_xlfn.NORM.DIST(AND(AB$6&gt;=$F23,AB$6&lt;=$H23)*(AA$6-$F23+1),$J23/2,$M23,TRUE))/(1-2*_xlfn.NORM.DIST(0,$J23/2,$M23,TRUE))*$D23+($K23="Steady Growth")*(AND(AB$6&gt;=$F23,AB$6&lt;=$H23)*((AB$6-$F23+1)/($J23*($J23+1)/2)*$D23))+($K23="custom")*CustCF!V23</f>
        <v>0</v>
      </c>
      <c r="AC23" s="95">
        <f>($K23="Bell Curve")*(_xlfn.NORM.DIST(AND(AC$6&gt;=$F23,AC$6&lt;=$H23)*(AC$6-$F23+1),$J23/2,$M23,TRUE)-_xlfn.NORM.DIST(AND(AC$6&gt;=$F23,AC$6&lt;=$H23)*(AB$6-$F23+1),$J23/2,$M23,TRUE))/(1-2*_xlfn.NORM.DIST(0,$J23/2,$M23,TRUE))*$D23+($K23="Steady Growth")*(AND(AC$6&gt;=$F23,AC$6&lt;=$H23)*((AC$6-$F23+1)/($J23*($J23+1)/2)*$D23))+($K23="custom")*CustCF!W23</f>
        <v>0</v>
      </c>
      <c r="AD23" s="95">
        <f>($K23="Bell Curve")*(_xlfn.NORM.DIST(AND(AD$6&gt;=$F23,AD$6&lt;=$H23)*(AD$6-$F23+1),$J23/2,$M23,TRUE)-_xlfn.NORM.DIST(AND(AD$6&gt;=$F23,AD$6&lt;=$H23)*(AC$6-$F23+1),$J23/2,$M23,TRUE))/(1-2*_xlfn.NORM.DIST(0,$J23/2,$M23,TRUE))*$D23+($K23="Steady Growth")*(AND(AD$6&gt;=$F23,AD$6&lt;=$H23)*((AD$6-$F23+1)/($J23*($J23+1)/2)*$D23))+($K23="custom")*CustCF!X23</f>
        <v>0</v>
      </c>
      <c r="AE23" s="95">
        <f>($K23="Bell Curve")*(_xlfn.NORM.DIST(AND(AE$6&gt;=$F23,AE$6&lt;=$H23)*(AE$6-$F23+1),$J23/2,$M23,TRUE)-_xlfn.NORM.DIST(AND(AE$6&gt;=$F23,AE$6&lt;=$H23)*(AD$6-$F23+1),$J23/2,$M23,TRUE))/(1-2*_xlfn.NORM.DIST(0,$J23/2,$M23,TRUE))*$D23+($K23="Steady Growth")*(AND(AE$6&gt;=$F23,AE$6&lt;=$H23)*((AE$6-$F23+1)/($J23*($J23+1)/2)*$D23))+($K23="custom")*CustCF!Y23</f>
        <v>0</v>
      </c>
      <c r="AF23" s="95">
        <f>($K23="Bell Curve")*(_xlfn.NORM.DIST(AND(AF$6&gt;=$F23,AF$6&lt;=$H23)*(AF$6-$F23+1),$J23/2,$M23,TRUE)-_xlfn.NORM.DIST(AND(AF$6&gt;=$F23,AF$6&lt;=$H23)*(AE$6-$F23+1),$J23/2,$M23,TRUE))/(1-2*_xlfn.NORM.DIST(0,$J23/2,$M23,TRUE))*$D23+($K23="Steady Growth")*(AND(AF$6&gt;=$F23,AF$6&lt;=$H23)*((AF$6-$F23+1)/($J23*($J23+1)/2)*$D23))+($K23="custom")*CustCF!Z23</f>
        <v>0</v>
      </c>
      <c r="AG23" s="95">
        <f>($K23="Bell Curve")*(_xlfn.NORM.DIST(AND(AG$6&gt;=$F23,AG$6&lt;=$H23)*(AG$6-$F23+1),$J23/2,$M23,TRUE)-_xlfn.NORM.DIST(AND(AG$6&gt;=$F23,AG$6&lt;=$H23)*(AF$6-$F23+1),$J23/2,$M23,TRUE))/(1-2*_xlfn.NORM.DIST(0,$J23/2,$M23,TRUE))*$D23+($K23="Steady Growth")*(AND(AG$6&gt;=$F23,AG$6&lt;=$H23)*((AG$6-$F23+1)/($J23*($J23+1)/2)*$D23))+($K23="custom")*CustCF!AA23</f>
        <v>0</v>
      </c>
      <c r="AH23" s="95">
        <f>($K23="Bell Curve")*(_xlfn.NORM.DIST(AND(AH$6&gt;=$F23,AH$6&lt;=$H23)*(AH$6-$F23+1),$J23/2,$M23,TRUE)-_xlfn.NORM.DIST(AND(AH$6&gt;=$F23,AH$6&lt;=$H23)*(AG$6-$F23+1),$J23/2,$M23,TRUE))/(1-2*_xlfn.NORM.DIST(0,$J23/2,$M23,TRUE))*$D23+($K23="Steady Growth")*(AND(AH$6&gt;=$F23,AH$6&lt;=$H23)*((AH$6-$F23+1)/($J23*($J23+1)/2)*$D23))+($K23="custom")*CustCF!AB23</f>
        <v>0</v>
      </c>
      <c r="AI23" s="95">
        <f>($K23="Bell Curve")*(_xlfn.NORM.DIST(AND(AI$6&gt;=$F23,AI$6&lt;=$H23)*(AI$6-$F23+1),$J23/2,$M23,TRUE)-_xlfn.NORM.DIST(AND(AI$6&gt;=$F23,AI$6&lt;=$H23)*(AH$6-$F23+1),$J23/2,$M23,TRUE))/(1-2*_xlfn.NORM.DIST(0,$J23/2,$M23,TRUE))*$D23+($K23="Steady Growth")*(AND(AI$6&gt;=$F23,AI$6&lt;=$H23)*((AI$6-$F23+1)/($J23*($J23+1)/2)*$D23))+($K23="custom")*CustCF!AC23</f>
        <v>0</v>
      </c>
      <c r="AJ23" s="95">
        <f>($K23="Bell Curve")*(_xlfn.NORM.DIST(AND(AJ$6&gt;=$F23,AJ$6&lt;=$H23)*(AJ$6-$F23+1),$J23/2,$M23,TRUE)-_xlfn.NORM.DIST(AND(AJ$6&gt;=$F23,AJ$6&lt;=$H23)*(AI$6-$F23+1),$J23/2,$M23,TRUE))/(1-2*_xlfn.NORM.DIST(0,$J23/2,$M23,TRUE))*$D23+($K23="Steady Growth")*(AND(AJ$6&gt;=$F23,AJ$6&lt;=$H23)*((AJ$6-$F23+1)/($J23*($J23+1)/2)*$D23))+($K23="custom")*CustCF!AD23</f>
        <v>0</v>
      </c>
      <c r="AK23" s="95">
        <f>($K23="Bell Curve")*(_xlfn.NORM.DIST(AND(AK$6&gt;=$F23,AK$6&lt;=$H23)*(AK$6-$F23+1),$J23/2,$M23,TRUE)-_xlfn.NORM.DIST(AND(AK$6&gt;=$F23,AK$6&lt;=$H23)*(AJ$6-$F23+1),$J23/2,$M23,TRUE))/(1-2*_xlfn.NORM.DIST(0,$J23/2,$M23,TRUE))*$D23+($K23="Steady Growth")*(AND(AK$6&gt;=$F23,AK$6&lt;=$H23)*((AK$6-$F23+1)/($J23*($J23+1)/2)*$D23))+($K23="custom")*CustCF!AE23</f>
        <v>0</v>
      </c>
      <c r="AL23" s="95">
        <f>($K23="Bell Curve")*(_xlfn.NORM.DIST(AND(AL$6&gt;=$F23,AL$6&lt;=$H23)*(AL$6-$F23+1),$J23/2,$M23,TRUE)-_xlfn.NORM.DIST(AND(AL$6&gt;=$F23,AL$6&lt;=$H23)*(AK$6-$F23+1),$J23/2,$M23,TRUE))/(1-2*_xlfn.NORM.DIST(0,$J23/2,$M23,TRUE))*$D23+($K23="Steady Growth")*(AND(AL$6&gt;=$F23,AL$6&lt;=$H23)*((AL$6-$F23+1)/($J23*($J23+1)/2)*$D23))+($K23="custom")*CustCF!AF23</f>
        <v>0</v>
      </c>
      <c r="AM23" s="95">
        <f>($K23="Bell Curve")*(_xlfn.NORM.DIST(AND(AM$6&gt;=$F23,AM$6&lt;=$H23)*(AM$6-$F23+1),$J23/2,$M23,TRUE)-_xlfn.NORM.DIST(AND(AM$6&gt;=$F23,AM$6&lt;=$H23)*(AL$6-$F23+1),$J23/2,$M23,TRUE))/(1-2*_xlfn.NORM.DIST(0,$J23/2,$M23,TRUE))*$D23+($K23="Steady Growth")*(AND(AM$6&gt;=$F23,AM$6&lt;=$H23)*((AM$6-$F23+1)/($J23*($J23+1)/2)*$D23))+($K23="custom")*CustCF!AG23</f>
        <v>0</v>
      </c>
      <c r="AN23" s="95">
        <f>($K23="Bell Curve")*(_xlfn.NORM.DIST(AND(AN$6&gt;=$F23,AN$6&lt;=$H23)*(AN$6-$F23+1),$J23/2,$M23,TRUE)-_xlfn.NORM.DIST(AND(AN$6&gt;=$F23,AN$6&lt;=$H23)*(AM$6-$F23+1),$J23/2,$M23,TRUE))/(1-2*_xlfn.NORM.DIST(0,$J23/2,$M23,TRUE))*$D23+($K23="Steady Growth")*(AND(AN$6&gt;=$F23,AN$6&lt;=$H23)*((AN$6-$F23+1)/($J23*($J23+1)/2)*$D23))+($K23="custom")*CustCF!AH23</f>
        <v>0</v>
      </c>
      <c r="AO23" s="95">
        <f>($K23="Bell Curve")*(_xlfn.NORM.DIST(AND(AO$6&gt;=$F23,AO$6&lt;=$H23)*(AO$6-$F23+1),$J23/2,$M23,TRUE)-_xlfn.NORM.DIST(AND(AO$6&gt;=$F23,AO$6&lt;=$H23)*(AN$6-$F23+1),$J23/2,$M23,TRUE))/(1-2*_xlfn.NORM.DIST(0,$J23/2,$M23,TRUE))*$D23+($K23="Steady Growth")*(AND(AO$6&gt;=$F23,AO$6&lt;=$H23)*((AO$6-$F23+1)/($J23*($J23+1)/2)*$D23))+($K23="custom")*CustCF!AI23</f>
        <v>0</v>
      </c>
      <c r="AP23" s="95">
        <f>($K23="Bell Curve")*(_xlfn.NORM.DIST(AND(AP$6&gt;=$F23,AP$6&lt;=$H23)*(AP$6-$F23+1),$J23/2,$M23,TRUE)-_xlfn.NORM.DIST(AND(AP$6&gt;=$F23,AP$6&lt;=$H23)*(AO$6-$F23+1),$J23/2,$M23,TRUE))/(1-2*_xlfn.NORM.DIST(0,$J23/2,$M23,TRUE))*$D23+($K23="Steady Growth")*(AND(AP$6&gt;=$F23,AP$6&lt;=$H23)*((AP$6-$F23+1)/($J23*($J23+1)/2)*$D23))+($K23="custom")*CustCF!AJ23</f>
        <v>0</v>
      </c>
      <c r="AQ23" s="95">
        <f>($K23="Bell Curve")*(_xlfn.NORM.DIST(AND(AQ$6&gt;=$F23,AQ$6&lt;=$H23)*(AQ$6-$F23+1),$J23/2,$M23,TRUE)-_xlfn.NORM.DIST(AND(AQ$6&gt;=$F23,AQ$6&lt;=$H23)*(AP$6-$F23+1),$J23/2,$M23,TRUE))/(1-2*_xlfn.NORM.DIST(0,$J23/2,$M23,TRUE))*$D23+($K23="Steady Growth")*(AND(AQ$6&gt;=$F23,AQ$6&lt;=$H23)*((AQ$6-$F23+1)/($J23*($J23+1)/2)*$D23))+($K23="custom")*CustCF!AK23</f>
        <v>0</v>
      </c>
      <c r="AR23" s="95">
        <f>($K23="Bell Curve")*(_xlfn.NORM.DIST(AND(AR$6&gt;=$F23,AR$6&lt;=$H23)*(AR$6-$F23+1),$J23/2,$M23,TRUE)-_xlfn.NORM.DIST(AND(AR$6&gt;=$F23,AR$6&lt;=$H23)*(AQ$6-$F23+1),$J23/2,$M23,TRUE))/(1-2*_xlfn.NORM.DIST(0,$J23/2,$M23,TRUE))*$D23+($K23="Steady Growth")*(AND(AR$6&gt;=$F23,AR$6&lt;=$H23)*((AR$6-$F23+1)/($J23*($J23+1)/2)*$D23))+($K23="custom")*CustCF!AL23</f>
        <v>0</v>
      </c>
      <c r="AS23" s="95">
        <f>($K23="Bell Curve")*(_xlfn.NORM.DIST(AND(AS$6&gt;=$F23,AS$6&lt;=$H23)*(AS$6-$F23+1),$J23/2,$M23,TRUE)-_xlfn.NORM.DIST(AND(AS$6&gt;=$F23,AS$6&lt;=$H23)*(AR$6-$F23+1),$J23/2,$M23,TRUE))/(1-2*_xlfn.NORM.DIST(0,$J23/2,$M23,TRUE))*$D23+($K23="Steady Growth")*(AND(AS$6&gt;=$F23,AS$6&lt;=$H23)*((AS$6-$F23+1)/($J23*($J23+1)/2)*$D23))+($K23="custom")*CustCF!AM23</f>
        <v>0</v>
      </c>
      <c r="AT23" s="95">
        <f>($K23="Bell Curve")*(_xlfn.NORM.DIST(AND(AT$6&gt;=$F23,AT$6&lt;=$H23)*(AT$6-$F23+1),$J23/2,$M23,TRUE)-_xlfn.NORM.DIST(AND(AT$6&gt;=$F23,AT$6&lt;=$H23)*(AS$6-$F23+1),$J23/2,$M23,TRUE))/(1-2*_xlfn.NORM.DIST(0,$J23/2,$M23,TRUE))*$D23+($K23="Steady Growth")*(AND(AT$6&gt;=$F23,AT$6&lt;=$H23)*((AT$6-$F23+1)/($J23*($J23+1)/2)*$D23))+($K23="custom")*CustCF!AN23</f>
        <v>0</v>
      </c>
      <c r="AU23" s="95">
        <f>($K23="Bell Curve")*(_xlfn.NORM.DIST(AND(AU$6&gt;=$F23,AU$6&lt;=$H23)*(AU$6-$F23+1),$J23/2,$M23,TRUE)-_xlfn.NORM.DIST(AND(AU$6&gt;=$F23,AU$6&lt;=$H23)*(AT$6-$F23+1),$J23/2,$M23,TRUE))/(1-2*_xlfn.NORM.DIST(0,$J23/2,$M23,TRUE))*$D23+($K23="Steady Growth")*(AND(AU$6&gt;=$F23,AU$6&lt;=$H23)*((AU$6-$F23+1)/($J23*($J23+1)/2)*$D23))+($K23="custom")*CustCF!AO23</f>
        <v>0</v>
      </c>
      <c r="AV23" s="95">
        <f>($K23="Bell Curve")*(_xlfn.NORM.DIST(AND(AV$6&gt;=$F23,AV$6&lt;=$H23)*(AV$6-$F23+1),$J23/2,$M23,TRUE)-_xlfn.NORM.DIST(AND(AV$6&gt;=$F23,AV$6&lt;=$H23)*(AU$6-$F23+1),$J23/2,$M23,TRUE))/(1-2*_xlfn.NORM.DIST(0,$J23/2,$M23,TRUE))*$D23+($K23="Steady Growth")*(AND(AV$6&gt;=$F23,AV$6&lt;=$H23)*((AV$6-$F23+1)/($J23*($J23+1)/2)*$D23))+($K23="custom")*CustCF!AP23</f>
        <v>0</v>
      </c>
      <c r="AW23" s="95">
        <f>($K23="Bell Curve")*(_xlfn.NORM.DIST(AND(AW$6&gt;=$F23,AW$6&lt;=$H23)*(AW$6-$F23+1),$J23/2,$M23,TRUE)-_xlfn.NORM.DIST(AND(AW$6&gt;=$F23,AW$6&lt;=$H23)*(AV$6-$F23+1),$J23/2,$M23,TRUE))/(1-2*_xlfn.NORM.DIST(0,$J23/2,$M23,TRUE))*$D23+($K23="Steady Growth")*(AND(AW$6&gt;=$F23,AW$6&lt;=$H23)*((AW$6-$F23+1)/($J23*($J23+1)/2)*$D23))+($K23="custom")*CustCF!AQ23</f>
        <v>0</v>
      </c>
      <c r="AX23" s="95">
        <f>($K23="Bell Curve")*(_xlfn.NORM.DIST(AND(AX$6&gt;=$F23,AX$6&lt;=$H23)*(AX$6-$F23+1),$J23/2,$M23,TRUE)-_xlfn.NORM.DIST(AND(AX$6&gt;=$F23,AX$6&lt;=$H23)*(AW$6-$F23+1),$J23/2,$M23,TRUE))/(1-2*_xlfn.NORM.DIST(0,$J23/2,$M23,TRUE))*$D23+($K23="Steady Growth")*(AND(AX$6&gt;=$F23,AX$6&lt;=$H23)*((AX$6-$F23+1)/($J23*($J23+1)/2)*$D23))+($K23="custom")*CustCF!AR23</f>
        <v>0</v>
      </c>
      <c r="AY23" s="95">
        <f>($K23="Bell Curve")*(_xlfn.NORM.DIST(AND(AY$6&gt;=$F23,AY$6&lt;=$H23)*(AY$6-$F23+1),$J23/2,$M23,TRUE)-_xlfn.NORM.DIST(AND(AY$6&gt;=$F23,AY$6&lt;=$H23)*(AX$6-$F23+1),$J23/2,$M23,TRUE))/(1-2*_xlfn.NORM.DIST(0,$J23/2,$M23,TRUE))*$D23+($K23="Steady Growth")*(AND(AY$6&gt;=$F23,AY$6&lt;=$H23)*((AY$6-$F23+1)/($J23*($J23+1)/2)*$D23))+($K23="custom")*CustCF!AS23</f>
        <v>0</v>
      </c>
      <c r="AZ23" s="95">
        <f>($K23="Bell Curve")*(_xlfn.NORM.DIST(AND(AZ$6&gt;=$F23,AZ$6&lt;=$H23)*(AZ$6-$F23+1),$J23/2,$M23,TRUE)-_xlfn.NORM.DIST(AND(AZ$6&gt;=$F23,AZ$6&lt;=$H23)*(AY$6-$F23+1),$J23/2,$M23,TRUE))/(1-2*_xlfn.NORM.DIST(0,$J23/2,$M23,TRUE))*$D23+($K23="Steady Growth")*(AND(AZ$6&gt;=$F23,AZ$6&lt;=$H23)*((AZ$6-$F23+1)/($J23*($J23+1)/2)*$D23))+($K23="custom")*CustCF!AT23</f>
        <v>0</v>
      </c>
      <c r="BA23" s="95">
        <f>($K23="Bell Curve")*(_xlfn.NORM.DIST(AND(BA$6&gt;=$F23,BA$6&lt;=$H23)*(BA$6-$F23+1),$J23/2,$M23,TRUE)-_xlfn.NORM.DIST(AND(BA$6&gt;=$F23,BA$6&lt;=$H23)*(AZ$6-$F23+1),$J23/2,$M23,TRUE))/(1-2*_xlfn.NORM.DIST(0,$J23/2,$M23,TRUE))*$D23+($K23="Steady Growth")*(AND(BA$6&gt;=$F23,BA$6&lt;=$H23)*((BA$6-$F23+1)/($J23*($J23+1)/2)*$D23))+($K23="custom")*CustCF!AU23</f>
        <v>0</v>
      </c>
      <c r="BB23" s="95">
        <f>($K23="Bell Curve")*(_xlfn.NORM.DIST(AND(BB$6&gt;=$F23,BB$6&lt;=$H23)*(BB$6-$F23+1),$J23/2,$M23,TRUE)-_xlfn.NORM.DIST(AND(BB$6&gt;=$F23,BB$6&lt;=$H23)*(BA$6-$F23+1),$J23/2,$M23,TRUE))/(1-2*_xlfn.NORM.DIST(0,$J23/2,$M23,TRUE))*$D23+($K23="Steady Growth")*(AND(BB$6&gt;=$F23,BB$6&lt;=$H23)*((BB$6-$F23+1)/($J23*($J23+1)/2)*$D23))+($K23="custom")*CustCF!AV23</f>
        <v>0</v>
      </c>
      <c r="BC23" s="95">
        <f>($K23="Bell Curve")*(_xlfn.NORM.DIST(AND(BC$6&gt;=$F23,BC$6&lt;=$H23)*(BC$6-$F23+1),$J23/2,$M23,TRUE)-_xlfn.NORM.DIST(AND(BC$6&gt;=$F23,BC$6&lt;=$H23)*(BB$6-$F23+1),$J23/2,$M23,TRUE))/(1-2*_xlfn.NORM.DIST(0,$J23/2,$M23,TRUE))*$D23+($K23="Steady Growth")*(AND(BC$6&gt;=$F23,BC$6&lt;=$H23)*((BC$6-$F23+1)/($J23*($J23+1)/2)*$D23))+($K23="custom")*CustCF!AW23</f>
        <v>0</v>
      </c>
      <c r="BD23" s="95">
        <f>($K23="Bell Curve")*(_xlfn.NORM.DIST(AND(BD$6&gt;=$F23,BD$6&lt;=$H23)*(BD$6-$F23+1),$J23/2,$M23,TRUE)-_xlfn.NORM.DIST(AND(BD$6&gt;=$F23,BD$6&lt;=$H23)*(BC$6-$F23+1),$J23/2,$M23,TRUE))/(1-2*_xlfn.NORM.DIST(0,$J23/2,$M23,TRUE))*$D23+($K23="Steady Growth")*(AND(BD$6&gt;=$F23,BD$6&lt;=$H23)*((BD$6-$F23+1)/($J23*($J23+1)/2)*$D23))+($K23="custom")*CustCF!AX23</f>
        <v>0</v>
      </c>
      <c r="BE23" s="95">
        <f>($K23="Bell Curve")*(_xlfn.NORM.DIST(AND(BE$6&gt;=$F23,BE$6&lt;=$H23)*(BE$6-$F23+1),$J23/2,$M23,TRUE)-_xlfn.NORM.DIST(AND(BE$6&gt;=$F23,BE$6&lt;=$H23)*(BD$6-$F23+1),$J23/2,$M23,TRUE))/(1-2*_xlfn.NORM.DIST(0,$J23/2,$M23,TRUE))*$D23+($K23="Steady Growth")*(AND(BE$6&gt;=$F23,BE$6&lt;=$H23)*((BE$6-$F23+1)/($J23*($J23+1)/2)*$D23))+($K23="custom")*CustCF!AY23</f>
        <v>0</v>
      </c>
      <c r="BF23" s="95">
        <f>($K23="Bell Curve")*(_xlfn.NORM.DIST(AND(BF$6&gt;=$F23,BF$6&lt;=$H23)*(BF$6-$F23+1),$J23/2,$M23,TRUE)-_xlfn.NORM.DIST(AND(BF$6&gt;=$F23,BF$6&lt;=$H23)*(BE$6-$F23+1),$J23/2,$M23,TRUE))/(1-2*_xlfn.NORM.DIST(0,$J23/2,$M23,TRUE))*$D23+($K23="Steady Growth")*(AND(BF$6&gt;=$F23,BF$6&lt;=$H23)*((BF$6-$F23+1)/($J23*($J23+1)/2)*$D23))+($K23="custom")*CustCF!AZ23</f>
        <v>0</v>
      </c>
      <c r="BG23" s="95">
        <f>($K23="Bell Curve")*(_xlfn.NORM.DIST(AND(BG$6&gt;=$F23,BG$6&lt;=$H23)*(BG$6-$F23+1),$J23/2,$M23,TRUE)-_xlfn.NORM.DIST(AND(BG$6&gt;=$F23,BG$6&lt;=$H23)*(BF$6-$F23+1),$J23/2,$M23,TRUE))/(1-2*_xlfn.NORM.DIST(0,$J23/2,$M23,TRUE))*$D23+($K23="Steady Growth")*(AND(BG$6&gt;=$F23,BG$6&lt;=$H23)*((BG$6-$F23+1)/($J23*($J23+1)/2)*$D23))+($K23="custom")*CustCF!BA23</f>
        <v>0</v>
      </c>
      <c r="BH23" s="95">
        <f>($K23="Bell Curve")*(_xlfn.NORM.DIST(AND(BH$6&gt;=$F23,BH$6&lt;=$H23)*(BH$6-$F23+1),$J23/2,$M23,TRUE)-_xlfn.NORM.DIST(AND(BH$6&gt;=$F23,BH$6&lt;=$H23)*(BG$6-$F23+1),$J23/2,$M23,TRUE))/(1-2*_xlfn.NORM.DIST(0,$J23/2,$M23,TRUE))*$D23+($K23="Steady Growth")*(AND(BH$6&gt;=$F23,BH$6&lt;=$H23)*((BH$6-$F23+1)/($J23*($J23+1)/2)*$D23))+($K23="custom")*CustCF!BB23</f>
        <v>0</v>
      </c>
      <c r="BI23" s="95">
        <f>($K23="Bell Curve")*(_xlfn.NORM.DIST(AND(BI$6&gt;=$F23,BI$6&lt;=$H23)*(BI$6-$F23+1),$J23/2,$M23,TRUE)-_xlfn.NORM.DIST(AND(BI$6&gt;=$F23,BI$6&lt;=$H23)*(BH$6-$F23+1),$J23/2,$M23,TRUE))/(1-2*_xlfn.NORM.DIST(0,$J23/2,$M23,TRUE))*$D23+($K23="Steady Growth")*(AND(BI$6&gt;=$F23,BI$6&lt;=$H23)*((BI$6-$F23+1)/($J23*($J23+1)/2)*$D23))+($K23="custom")*CustCF!BC23</f>
        <v>0</v>
      </c>
      <c r="BJ23" s="95">
        <f>($K23="Bell Curve")*(_xlfn.NORM.DIST(AND(BJ$6&gt;=$F23,BJ$6&lt;=$H23)*(BJ$6-$F23+1),$J23/2,$M23,TRUE)-_xlfn.NORM.DIST(AND(BJ$6&gt;=$F23,BJ$6&lt;=$H23)*(BI$6-$F23+1),$J23/2,$M23,TRUE))/(1-2*_xlfn.NORM.DIST(0,$J23/2,$M23,TRUE))*$D23+($K23="Steady Growth")*(AND(BJ$6&gt;=$F23,BJ$6&lt;=$H23)*((BJ$6-$F23+1)/($J23*($J23+1)/2)*$D23))+($K23="custom")*CustCF!BD23</f>
        <v>0</v>
      </c>
      <c r="BK23" s="95">
        <f>($K23="Bell Curve")*(_xlfn.NORM.DIST(AND(BK$6&gt;=$F23,BK$6&lt;=$H23)*(BK$6-$F23+1),$J23/2,$M23,TRUE)-_xlfn.NORM.DIST(AND(BK$6&gt;=$F23,BK$6&lt;=$H23)*(BJ$6-$F23+1),$J23/2,$M23,TRUE))/(1-2*_xlfn.NORM.DIST(0,$J23/2,$M23,TRUE))*$D23+($K23="Steady Growth")*(AND(BK$6&gt;=$F23,BK$6&lt;=$H23)*((BK$6-$F23+1)/($J23*($J23+1)/2)*$D23))+($K23="custom")*CustCF!BE23</f>
        <v>0</v>
      </c>
      <c r="BL23" s="95">
        <f>($K23="Bell Curve")*(_xlfn.NORM.DIST(AND(BL$6&gt;=$F23,BL$6&lt;=$H23)*(BL$6-$F23+1),$J23/2,$M23,TRUE)-_xlfn.NORM.DIST(AND(BL$6&gt;=$F23,BL$6&lt;=$H23)*(BK$6-$F23+1),$J23/2,$M23,TRUE))/(1-2*_xlfn.NORM.DIST(0,$J23/2,$M23,TRUE))*$D23+($K23="Steady Growth")*(AND(BL$6&gt;=$F23,BL$6&lt;=$H23)*((BL$6-$F23+1)/($J23*($J23+1)/2)*$D23))+($K23="custom")*CustCF!BF23</f>
        <v>0</v>
      </c>
      <c r="BM23" s="95">
        <f>($K23="Bell Curve")*(_xlfn.NORM.DIST(AND(BM$6&gt;=$F23,BM$6&lt;=$H23)*(BM$6-$F23+1),$J23/2,$M23,TRUE)-_xlfn.NORM.DIST(AND(BM$6&gt;=$F23,BM$6&lt;=$H23)*(BL$6-$F23+1),$J23/2,$M23,TRUE))/(1-2*_xlfn.NORM.DIST(0,$J23/2,$M23,TRUE))*$D23+($K23="Steady Growth")*(AND(BM$6&gt;=$F23,BM$6&lt;=$H23)*((BM$6-$F23+1)/($J23*($J23+1)/2)*$D23))+($K23="custom")*CustCF!BG23</f>
        <v>0</v>
      </c>
      <c r="BN23" s="95">
        <f>($K23="Bell Curve")*(_xlfn.NORM.DIST(AND(BN$6&gt;=$F23,BN$6&lt;=$H23)*(BN$6-$F23+1),$J23/2,$M23,TRUE)-_xlfn.NORM.DIST(AND(BN$6&gt;=$F23,BN$6&lt;=$H23)*(BM$6-$F23+1),$J23/2,$M23,TRUE))/(1-2*_xlfn.NORM.DIST(0,$J23/2,$M23,TRUE))*$D23+($K23="Steady Growth")*(AND(BN$6&gt;=$F23,BN$6&lt;=$H23)*((BN$6-$F23+1)/($J23*($J23+1)/2)*$D23))+($K23="custom")*CustCF!BH23</f>
        <v>0</v>
      </c>
      <c r="BO23" s="95">
        <f>($K23="Bell Curve")*(_xlfn.NORM.DIST(AND(BO$6&gt;=$F23,BO$6&lt;=$H23)*(BO$6-$F23+1),$J23/2,$M23,TRUE)-_xlfn.NORM.DIST(AND(BO$6&gt;=$F23,BO$6&lt;=$H23)*(BN$6-$F23+1),$J23/2,$M23,TRUE))/(1-2*_xlfn.NORM.DIST(0,$J23/2,$M23,TRUE))*$D23+($K23="Steady Growth")*(AND(BO$6&gt;=$F23,BO$6&lt;=$H23)*((BO$6-$F23+1)/($J23*($J23+1)/2)*$D23))+($K23="custom")*CustCF!BI23</f>
        <v>0</v>
      </c>
      <c r="BP23" s="95">
        <f>($K23="Bell Curve")*(_xlfn.NORM.DIST(AND(BP$6&gt;=$F23,BP$6&lt;=$H23)*(BP$6-$F23+1),$J23/2,$M23,TRUE)-_xlfn.NORM.DIST(AND(BP$6&gt;=$F23,BP$6&lt;=$H23)*(BO$6-$F23+1),$J23/2,$M23,TRUE))/(1-2*_xlfn.NORM.DIST(0,$J23/2,$M23,TRUE))*$D23+($K23="Steady Growth")*(AND(BP$6&gt;=$F23,BP$6&lt;=$H23)*((BP$6-$F23+1)/($J23*($J23+1)/2)*$D23))+($K23="custom")*CustCF!BJ23</f>
        <v>0</v>
      </c>
      <c r="BQ23" s="95">
        <f>($K23="Bell Curve")*(_xlfn.NORM.DIST(AND(BQ$6&gt;=$F23,BQ$6&lt;=$H23)*(BQ$6-$F23+1),$J23/2,$M23,TRUE)-_xlfn.NORM.DIST(AND(BQ$6&gt;=$F23,BQ$6&lt;=$H23)*(BP$6-$F23+1),$J23/2,$M23,TRUE))/(1-2*_xlfn.NORM.DIST(0,$J23/2,$M23,TRUE))*$D23+($K23="Steady Growth")*(AND(BQ$6&gt;=$F23,BQ$6&lt;=$H23)*((BQ$6-$F23+1)/($J23*($J23+1)/2)*$D23))+($K23="custom")*CustCF!BK23</f>
        <v>0</v>
      </c>
      <c r="BR23" s="95">
        <f>($K23="Bell Curve")*(_xlfn.NORM.DIST(AND(BR$6&gt;=$F23,BR$6&lt;=$H23)*(BR$6-$F23+1),$J23/2,$M23,TRUE)-_xlfn.NORM.DIST(AND(BR$6&gt;=$F23,BR$6&lt;=$H23)*(BQ$6-$F23+1),$J23/2,$M23,TRUE))/(1-2*_xlfn.NORM.DIST(0,$J23/2,$M23,TRUE))*$D23+($K23="Steady Growth")*(AND(BR$6&gt;=$F23,BR$6&lt;=$H23)*((BR$6-$F23+1)/($J23*($J23+1)/2)*$D23))+($K23="custom")*CustCF!BL23</f>
        <v>0</v>
      </c>
      <c r="BS23" s="95">
        <f>($K23="Bell Curve")*(_xlfn.NORM.DIST(AND(BS$6&gt;=$F23,BS$6&lt;=$H23)*(BS$6-$F23+1),$J23/2,$M23,TRUE)-_xlfn.NORM.DIST(AND(BS$6&gt;=$F23,BS$6&lt;=$H23)*(BR$6-$F23+1),$J23/2,$M23,TRUE))/(1-2*_xlfn.NORM.DIST(0,$J23/2,$M23,TRUE))*$D23+($K23="Steady Growth")*(AND(BS$6&gt;=$F23,BS$6&lt;=$H23)*((BS$6-$F23+1)/($J23*($J23+1)/2)*$D23))+($K23="custom")*CustCF!BM23</f>
        <v>0</v>
      </c>
      <c r="BT23" s="95">
        <f>($K23="Bell Curve")*(_xlfn.NORM.DIST(AND(BT$6&gt;=$F23,BT$6&lt;=$H23)*(BT$6-$F23+1),$J23/2,$M23,TRUE)-_xlfn.NORM.DIST(AND(BT$6&gt;=$F23,BT$6&lt;=$H23)*(BS$6-$F23+1),$J23/2,$M23,TRUE))/(1-2*_xlfn.NORM.DIST(0,$J23/2,$M23,TRUE))*$D23+($K23="Steady Growth")*(AND(BT$6&gt;=$F23,BT$6&lt;=$H23)*((BT$6-$F23+1)/($J23*($J23+1)/2)*$D23))+($K23="custom")*CustCF!BN23</f>
        <v>0</v>
      </c>
      <c r="BU23" s="95">
        <f>($K23="Bell Curve")*(_xlfn.NORM.DIST(AND(BU$6&gt;=$F23,BU$6&lt;=$H23)*(BU$6-$F23+1),$J23/2,$M23,TRUE)-_xlfn.NORM.DIST(AND(BU$6&gt;=$F23,BU$6&lt;=$H23)*(BT$6-$F23+1),$J23/2,$M23,TRUE))/(1-2*_xlfn.NORM.DIST(0,$J23/2,$M23,TRUE))*$D23+($K23="Steady Growth")*(AND(BU$6&gt;=$F23,BU$6&lt;=$H23)*((BU$6-$F23+1)/($J23*($J23+1)/2)*$D23))+($K23="custom")*CustCF!BO23</f>
        <v>0</v>
      </c>
      <c r="BV23" s="95">
        <f>($K23="Bell Curve")*(_xlfn.NORM.DIST(AND(BV$6&gt;=$F23,BV$6&lt;=$H23)*(BV$6-$F23+1),$J23/2,$M23,TRUE)-_xlfn.NORM.DIST(AND(BV$6&gt;=$F23,BV$6&lt;=$H23)*(BU$6-$F23+1),$J23/2,$M23,TRUE))/(1-2*_xlfn.NORM.DIST(0,$J23/2,$M23,TRUE))*$D23+($K23="Steady Growth")*(AND(BV$6&gt;=$F23,BV$6&lt;=$H23)*((BV$6-$F23+1)/($J23*($J23+1)/2)*$D23))+($K23="custom")*CustCF!BP23</f>
        <v>0</v>
      </c>
      <c r="BW23" s="95">
        <f>($K23="Bell Curve")*(_xlfn.NORM.DIST(AND(BW$6&gt;=$F23,BW$6&lt;=$H23)*(BW$6-$F23+1),$J23/2,$M23,TRUE)-_xlfn.NORM.DIST(AND(BW$6&gt;=$F23,BW$6&lt;=$H23)*(BV$6-$F23+1),$J23/2,$M23,TRUE))/(1-2*_xlfn.NORM.DIST(0,$J23/2,$M23,TRUE))*$D23+($K23="Steady Growth")*(AND(BW$6&gt;=$F23,BW$6&lt;=$H23)*((BW$6-$F23+1)/($J23*($J23+1)/2)*$D23))+($K23="custom")*CustCF!BQ23</f>
        <v>0</v>
      </c>
      <c r="BX23" s="95">
        <f>($K23="Bell Curve")*(_xlfn.NORM.DIST(AND(BX$6&gt;=$F23,BX$6&lt;=$H23)*(BX$6-$F23+1),$J23/2,$M23,TRUE)-_xlfn.NORM.DIST(AND(BX$6&gt;=$F23,BX$6&lt;=$H23)*(BW$6-$F23+1),$J23/2,$M23,TRUE))/(1-2*_xlfn.NORM.DIST(0,$J23/2,$M23,TRUE))*$D23+($K23="Steady Growth")*(AND(BX$6&gt;=$F23,BX$6&lt;=$H23)*((BX$6-$F23+1)/($J23*($J23+1)/2)*$D23))+($K23="custom")*CustCF!BR23</f>
        <v>0</v>
      </c>
      <c r="BY23" s="95">
        <f>($K23="Bell Curve")*(_xlfn.NORM.DIST(AND(BY$6&gt;=$F23,BY$6&lt;=$H23)*(BY$6-$F23+1),$J23/2,$M23,TRUE)-_xlfn.NORM.DIST(AND(BY$6&gt;=$F23,BY$6&lt;=$H23)*(BX$6-$F23+1),$J23/2,$M23,TRUE))/(1-2*_xlfn.NORM.DIST(0,$J23/2,$M23,TRUE))*$D23+($K23="Steady Growth")*(AND(BY$6&gt;=$F23,BY$6&lt;=$H23)*((BY$6-$F23+1)/($J23*($J23+1)/2)*$D23))+($K23="custom")*CustCF!BS23</f>
        <v>0</v>
      </c>
      <c r="BZ23" s="95">
        <f>($K23="Bell Curve")*(_xlfn.NORM.DIST(AND(BZ$6&gt;=$F23,BZ$6&lt;=$H23)*(BZ$6-$F23+1),$J23/2,$M23,TRUE)-_xlfn.NORM.DIST(AND(BZ$6&gt;=$F23,BZ$6&lt;=$H23)*(BY$6-$F23+1),$J23/2,$M23,TRUE))/(1-2*_xlfn.NORM.DIST(0,$J23/2,$M23,TRUE))*$D23+($K23="Steady Growth")*(AND(BZ$6&gt;=$F23,BZ$6&lt;=$H23)*((BZ$6-$F23+1)/($J23*($J23+1)/2)*$D23))+($K23="custom")*CustCF!BT23</f>
        <v>0</v>
      </c>
      <c r="CA23" s="95">
        <f>($K23="Bell Curve")*(_xlfn.NORM.DIST(AND(CA$6&gt;=$F23,CA$6&lt;=$H23)*(CA$6-$F23+1),$J23/2,$M23,TRUE)-_xlfn.NORM.DIST(AND(CA$6&gt;=$F23,CA$6&lt;=$H23)*(BZ$6-$F23+1),$J23/2,$M23,TRUE))/(1-2*_xlfn.NORM.DIST(0,$J23/2,$M23,TRUE))*$D23+($K23="Steady Growth")*(AND(CA$6&gt;=$F23,CA$6&lt;=$H23)*((CA$6-$F23+1)/($J23*($J23+1)/2)*$D23))+($K23="custom")*CustCF!BU23</f>
        <v>0</v>
      </c>
      <c r="CB23" s="95">
        <f>($K23="Bell Curve")*(_xlfn.NORM.DIST(AND(CB$6&gt;=$F23,CB$6&lt;=$H23)*(CB$6-$F23+1),$J23/2,$M23,TRUE)-_xlfn.NORM.DIST(AND(CB$6&gt;=$F23,CB$6&lt;=$H23)*(CA$6-$F23+1),$J23/2,$M23,TRUE))/(1-2*_xlfn.NORM.DIST(0,$J23/2,$M23,TRUE))*$D23+($K23="Steady Growth")*(AND(CB$6&gt;=$F23,CB$6&lt;=$H23)*((CB$6-$F23+1)/($J23*($J23+1)/2)*$D23))+($K23="custom")*CustCF!BV23</f>
        <v>0</v>
      </c>
      <c r="CC23" s="95">
        <f>($K23="Bell Curve")*(_xlfn.NORM.DIST(AND(CC$6&gt;=$F23,CC$6&lt;=$H23)*(CC$6-$F23+1),$J23/2,$M23,TRUE)-_xlfn.NORM.DIST(AND(CC$6&gt;=$F23,CC$6&lt;=$H23)*(CB$6-$F23+1),$J23/2,$M23,TRUE))/(1-2*_xlfn.NORM.DIST(0,$J23/2,$M23,TRUE))*$D23+($K23="Steady Growth")*(AND(CC$6&gt;=$F23,CC$6&lt;=$H23)*((CC$6-$F23+1)/($J23*($J23+1)/2)*$D23))+($K23="custom")*CustCF!BW23</f>
        <v>0</v>
      </c>
      <c r="CD23" s="95">
        <f>($K23="Bell Curve")*(_xlfn.NORM.DIST(AND(CD$6&gt;=$F23,CD$6&lt;=$H23)*(CD$6-$F23+1),$J23/2,$M23,TRUE)-_xlfn.NORM.DIST(AND(CD$6&gt;=$F23,CD$6&lt;=$H23)*(CC$6-$F23+1),$J23/2,$M23,TRUE))/(1-2*_xlfn.NORM.DIST(0,$J23/2,$M23,TRUE))*$D23+($K23="Steady Growth")*(AND(CD$6&gt;=$F23,CD$6&lt;=$H23)*((CD$6-$F23+1)/($J23*($J23+1)/2)*$D23))+($K23="custom")*CustCF!BX23</f>
        <v>0</v>
      </c>
      <c r="CE23" s="95">
        <f>($K23="Bell Curve")*(_xlfn.NORM.DIST(AND(CE$6&gt;=$F23,CE$6&lt;=$H23)*(CE$6-$F23+1),$J23/2,$M23,TRUE)-_xlfn.NORM.DIST(AND(CE$6&gt;=$F23,CE$6&lt;=$H23)*(CD$6-$F23+1),$J23/2,$M23,TRUE))/(1-2*_xlfn.NORM.DIST(0,$J23/2,$M23,TRUE))*$D23+($K23="Steady Growth")*(AND(CE$6&gt;=$F23,CE$6&lt;=$H23)*((CE$6-$F23+1)/($J23*($J23+1)/2)*$D23))+($K23="custom")*CustCF!BY23</f>
        <v>0</v>
      </c>
      <c r="CF23" s="95">
        <f>($K23="Bell Curve")*(_xlfn.NORM.DIST(AND(CF$6&gt;=$F23,CF$6&lt;=$H23)*(CF$6-$F23+1),$J23/2,$M23,TRUE)-_xlfn.NORM.DIST(AND(CF$6&gt;=$F23,CF$6&lt;=$H23)*(CE$6-$F23+1),$J23/2,$M23,TRUE))/(1-2*_xlfn.NORM.DIST(0,$J23/2,$M23,TRUE))*$D23+($K23="Steady Growth")*(AND(CF$6&gt;=$F23,CF$6&lt;=$H23)*((CF$6-$F23+1)/($J23*($J23+1)/2)*$D23))+($K23="custom")*CustCF!BZ23</f>
        <v>0</v>
      </c>
      <c r="CG23" s="95">
        <f>($K23="Bell Curve")*(_xlfn.NORM.DIST(AND(CG$6&gt;=$F23,CG$6&lt;=$H23)*(CG$6-$F23+1),$J23/2,$M23,TRUE)-_xlfn.NORM.DIST(AND(CG$6&gt;=$F23,CG$6&lt;=$H23)*(CF$6-$F23+1),$J23/2,$M23,TRUE))/(1-2*_xlfn.NORM.DIST(0,$J23/2,$M23,TRUE))*$D23+($K23="Steady Growth")*(AND(CG$6&gt;=$F23,CG$6&lt;=$H23)*((CG$6-$F23+1)/($J23*($J23+1)/2)*$D23))+($K23="custom")*CustCF!CA23</f>
        <v>0</v>
      </c>
      <c r="CH23" s="95">
        <f>($K23="Bell Curve")*(_xlfn.NORM.DIST(AND(CH$6&gt;=$F23,CH$6&lt;=$H23)*(CH$6-$F23+1),$J23/2,$M23,TRUE)-_xlfn.NORM.DIST(AND(CH$6&gt;=$F23,CH$6&lt;=$H23)*(CG$6-$F23+1),$J23/2,$M23,TRUE))/(1-2*_xlfn.NORM.DIST(0,$J23/2,$M23,TRUE))*$D23+($K23="Steady Growth")*(AND(CH$6&gt;=$F23,CH$6&lt;=$H23)*((CH$6-$F23+1)/($J23*($J23+1)/2)*$D23))+($K23="custom")*CustCF!CB23</f>
        <v>0</v>
      </c>
      <c r="CI23" s="95">
        <f>($K23="Bell Curve")*(_xlfn.NORM.DIST(AND(CI$6&gt;=$F23,CI$6&lt;=$H23)*(CI$6-$F23+1),$J23/2,$M23,TRUE)-_xlfn.NORM.DIST(AND(CI$6&gt;=$F23,CI$6&lt;=$H23)*(CH$6-$F23+1),$J23/2,$M23,TRUE))/(1-2*_xlfn.NORM.DIST(0,$J23/2,$M23,TRUE))*$D23+($K23="Steady Growth")*(AND(CI$6&gt;=$F23,CI$6&lt;=$H23)*((CI$6-$F23+1)/($J23*($J23+1)/2)*$D23))+($K23="custom")*CustCF!CC23</f>
        <v>0</v>
      </c>
      <c r="CJ23" s="95">
        <f>($K23="Bell Curve")*(_xlfn.NORM.DIST(AND(CJ$6&gt;=$F23,CJ$6&lt;=$H23)*(CJ$6-$F23+1),$J23/2,$M23,TRUE)-_xlfn.NORM.DIST(AND(CJ$6&gt;=$F23,CJ$6&lt;=$H23)*(CI$6-$F23+1),$J23/2,$M23,TRUE))/(1-2*_xlfn.NORM.DIST(0,$J23/2,$M23,TRUE))*$D23+($K23="Steady Growth")*(AND(CJ$6&gt;=$F23,CJ$6&lt;=$H23)*((CJ$6-$F23+1)/($J23*($J23+1)/2)*$D23))+($K23="custom")*CustCF!CD23</f>
        <v>0</v>
      </c>
      <c r="CK23" s="95">
        <f>($K23="Bell Curve")*(_xlfn.NORM.DIST(AND(CK$6&gt;=$F23,CK$6&lt;=$H23)*(CK$6-$F23+1),$J23/2,$M23,TRUE)-_xlfn.NORM.DIST(AND(CK$6&gt;=$F23,CK$6&lt;=$H23)*(CJ$6-$F23+1),$J23/2,$M23,TRUE))/(1-2*_xlfn.NORM.DIST(0,$J23/2,$M23,TRUE))*$D23+($K23="Steady Growth")*(AND(CK$6&gt;=$F23,CK$6&lt;=$H23)*((CK$6-$F23+1)/($J23*($J23+1)/2)*$D23))+($K23="custom")*CustCF!CE23</f>
        <v>0</v>
      </c>
      <c r="CL23" s="95">
        <f>($K23="Bell Curve")*(_xlfn.NORM.DIST(AND(CL$6&gt;=$F23,CL$6&lt;=$H23)*(CL$6-$F23+1),$J23/2,$M23,TRUE)-_xlfn.NORM.DIST(AND(CL$6&gt;=$F23,CL$6&lt;=$H23)*(CK$6-$F23+1),$J23/2,$M23,TRUE))/(1-2*_xlfn.NORM.DIST(0,$J23/2,$M23,TRUE))*$D23+($K23="Steady Growth")*(AND(CL$6&gt;=$F23,CL$6&lt;=$H23)*((CL$6-$F23+1)/($J23*($J23+1)/2)*$D23))+($K23="custom")*CustCF!CF23</f>
        <v>0</v>
      </c>
      <c r="CM23" s="95">
        <f>($K23="Bell Curve")*(_xlfn.NORM.DIST(AND(CM$6&gt;=$F23,CM$6&lt;=$H23)*(CM$6-$F23+1),$J23/2,$M23,TRUE)-_xlfn.NORM.DIST(AND(CM$6&gt;=$F23,CM$6&lt;=$H23)*(CL$6-$F23+1),$J23/2,$M23,TRUE))/(1-2*_xlfn.NORM.DIST(0,$J23/2,$M23,TRUE))*$D23+($K23="Steady Growth")*(AND(CM$6&gt;=$F23,CM$6&lt;=$H23)*((CM$6-$F23+1)/($J23*($J23+1)/2)*$D23))+($K23="custom")*CustCF!CG23</f>
        <v>0</v>
      </c>
      <c r="CN23" s="95">
        <f>($K23="Bell Curve")*(_xlfn.NORM.DIST(AND(CN$6&gt;=$F23,CN$6&lt;=$H23)*(CN$6-$F23+1),$J23/2,$M23,TRUE)-_xlfn.NORM.DIST(AND(CN$6&gt;=$F23,CN$6&lt;=$H23)*(CM$6-$F23+1),$J23/2,$M23,TRUE))/(1-2*_xlfn.NORM.DIST(0,$J23/2,$M23,TRUE))*$D23+($K23="Steady Growth")*(AND(CN$6&gt;=$F23,CN$6&lt;=$H23)*((CN$6-$F23+1)/($J23*($J23+1)/2)*$D23))+($K23="custom")*CustCF!CH23</f>
        <v>0</v>
      </c>
      <c r="CO23" s="95">
        <f>($K23="Bell Curve")*(_xlfn.NORM.DIST(AND(CO$6&gt;=$F23,CO$6&lt;=$H23)*(CO$6-$F23+1),$J23/2,$M23,TRUE)-_xlfn.NORM.DIST(AND(CO$6&gt;=$F23,CO$6&lt;=$H23)*(CN$6-$F23+1),$J23/2,$M23,TRUE))/(1-2*_xlfn.NORM.DIST(0,$J23/2,$M23,TRUE))*$D23+($K23="Steady Growth")*(AND(CO$6&gt;=$F23,CO$6&lt;=$H23)*((CO$6-$F23+1)/($J23*($J23+1)/2)*$D23))+($K23="custom")*CustCF!CI23</f>
        <v>0</v>
      </c>
      <c r="CP23" s="95">
        <f>($K23="Bell Curve")*(_xlfn.NORM.DIST(AND(CP$6&gt;=$F23,CP$6&lt;=$H23)*(CP$6-$F23+1),$J23/2,$M23,TRUE)-_xlfn.NORM.DIST(AND(CP$6&gt;=$F23,CP$6&lt;=$H23)*(CO$6-$F23+1),$J23/2,$M23,TRUE))/(1-2*_xlfn.NORM.DIST(0,$J23/2,$M23,TRUE))*$D23+($K23="Steady Growth")*(AND(CP$6&gt;=$F23,CP$6&lt;=$H23)*((CP$6-$F23+1)/($J23*($J23+1)/2)*$D23))+($K23="custom")*CustCF!CJ23</f>
        <v>0</v>
      </c>
      <c r="CQ23" s="95">
        <f>($K23="Bell Curve")*(_xlfn.NORM.DIST(AND(CQ$6&gt;=$F23,CQ$6&lt;=$H23)*(CQ$6-$F23+1),$J23/2,$M23,TRUE)-_xlfn.NORM.DIST(AND(CQ$6&gt;=$F23,CQ$6&lt;=$H23)*(CP$6-$F23+1),$J23/2,$M23,TRUE))/(1-2*_xlfn.NORM.DIST(0,$J23/2,$M23,TRUE))*$D23+($K23="Steady Growth")*(AND(CQ$6&gt;=$F23,CQ$6&lt;=$H23)*((CQ$6-$F23+1)/($J23*($J23+1)/2)*$D23))+($K23="custom")*CustCF!CK23</f>
        <v>0</v>
      </c>
      <c r="CR23" s="95">
        <f>($K23="Bell Curve")*(_xlfn.NORM.DIST(AND(CR$6&gt;=$F23,CR$6&lt;=$H23)*(CR$6-$F23+1),$J23/2,$M23,TRUE)-_xlfn.NORM.DIST(AND(CR$6&gt;=$F23,CR$6&lt;=$H23)*(CQ$6-$F23+1),$J23/2,$M23,TRUE))/(1-2*_xlfn.NORM.DIST(0,$J23/2,$M23,TRUE))*$D23+($K23="Steady Growth")*(AND(CR$6&gt;=$F23,CR$6&lt;=$H23)*((CR$6-$F23+1)/($J23*($J23+1)/2)*$D23))+($K23="custom")*CustCF!CL23</f>
        <v>0</v>
      </c>
      <c r="CS23" s="95">
        <f>($K23="Bell Curve")*(_xlfn.NORM.DIST(AND(CS$6&gt;=$F23,CS$6&lt;=$H23)*(CS$6-$F23+1),$J23/2,$M23,TRUE)-_xlfn.NORM.DIST(AND(CS$6&gt;=$F23,CS$6&lt;=$H23)*(CR$6-$F23+1),$J23/2,$M23,TRUE))/(1-2*_xlfn.NORM.DIST(0,$J23/2,$M23,TRUE))*$D23+($K23="Steady Growth")*(AND(CS$6&gt;=$F23,CS$6&lt;=$H23)*((CS$6-$F23+1)/($J23*($J23+1)/2)*$D23))+($K23="custom")*CustCF!CM23</f>
        <v>0</v>
      </c>
      <c r="CT23" s="95">
        <f>($K23="Bell Curve")*(_xlfn.NORM.DIST(AND(CT$6&gt;=$F23,CT$6&lt;=$H23)*(CT$6-$F23+1),$J23/2,$M23,TRUE)-_xlfn.NORM.DIST(AND(CT$6&gt;=$F23,CT$6&lt;=$H23)*(CS$6-$F23+1),$J23/2,$M23,TRUE))/(1-2*_xlfn.NORM.DIST(0,$J23/2,$M23,TRUE))*$D23+($K23="Steady Growth")*(AND(CT$6&gt;=$F23,CT$6&lt;=$H23)*((CT$6-$F23+1)/($J23*($J23+1)/2)*$D23))+($K23="custom")*CustCF!CN23</f>
        <v>0</v>
      </c>
      <c r="CU23" s="95">
        <f>($K23="Bell Curve")*(_xlfn.NORM.DIST(AND(CU$6&gt;=$F23,CU$6&lt;=$H23)*(CU$6-$F23+1),$J23/2,$M23,TRUE)-_xlfn.NORM.DIST(AND(CU$6&gt;=$F23,CU$6&lt;=$H23)*(CT$6-$F23+1),$J23/2,$M23,TRUE))/(1-2*_xlfn.NORM.DIST(0,$J23/2,$M23,TRUE))*$D23+($K23="Steady Growth")*(AND(CU$6&gt;=$F23,CU$6&lt;=$H23)*((CU$6-$F23+1)/($J23*($J23+1)/2)*$D23))+($K23="custom")*CustCF!CO23</f>
        <v>0</v>
      </c>
      <c r="CV23" s="95">
        <f>($K23="Bell Curve")*(_xlfn.NORM.DIST(AND(CV$6&gt;=$F23,CV$6&lt;=$H23)*(CV$6-$F23+1),$J23/2,$M23,TRUE)-_xlfn.NORM.DIST(AND(CV$6&gt;=$F23,CV$6&lt;=$H23)*(CU$6-$F23+1),$J23/2,$M23,TRUE))/(1-2*_xlfn.NORM.DIST(0,$J23/2,$M23,TRUE))*$D23+($K23="Steady Growth")*(AND(CV$6&gt;=$F23,CV$6&lt;=$H23)*((CV$6-$F23+1)/($J23*($J23+1)/2)*$D23))+($K23="custom")*CustCF!CP23</f>
        <v>0</v>
      </c>
      <c r="CW23" s="95">
        <f>($K23="Bell Curve")*(_xlfn.NORM.DIST(AND(CW$6&gt;=$F23,CW$6&lt;=$H23)*(CW$6-$F23+1),$J23/2,$M23,TRUE)-_xlfn.NORM.DIST(AND(CW$6&gt;=$F23,CW$6&lt;=$H23)*(CV$6-$F23+1),$J23/2,$M23,TRUE))/(1-2*_xlfn.NORM.DIST(0,$J23/2,$M23,TRUE))*$D23+($K23="Steady Growth")*(AND(CW$6&gt;=$F23,CW$6&lt;=$H23)*((CW$6-$F23+1)/($J23*($J23+1)/2)*$D23))+($K23="custom")*CustCF!CQ23</f>
        <v>0</v>
      </c>
      <c r="CX23" s="95">
        <f>($K23="Bell Curve")*(_xlfn.NORM.DIST(AND(CX$6&gt;=$F23,CX$6&lt;=$H23)*(CX$6-$F23+1),$J23/2,$M23,TRUE)-_xlfn.NORM.DIST(AND(CX$6&gt;=$F23,CX$6&lt;=$H23)*(CW$6-$F23+1),$J23/2,$M23,TRUE))/(1-2*_xlfn.NORM.DIST(0,$J23/2,$M23,TRUE))*$D23+($K23="Steady Growth")*(AND(CX$6&gt;=$F23,CX$6&lt;=$H23)*((CX$6-$F23+1)/($J23*($J23+1)/2)*$D23))+($K23="custom")*CustCF!CR23</f>
        <v>0</v>
      </c>
      <c r="CY23" s="95">
        <f>($K23="Bell Curve")*(_xlfn.NORM.DIST(AND(CY$6&gt;=$F23,CY$6&lt;=$H23)*(CY$6-$F23+1),$J23/2,$M23,TRUE)-_xlfn.NORM.DIST(AND(CY$6&gt;=$F23,CY$6&lt;=$H23)*(CX$6-$F23+1),$J23/2,$M23,TRUE))/(1-2*_xlfn.NORM.DIST(0,$J23/2,$M23,TRUE))*$D23+($K23="Steady Growth")*(AND(CY$6&gt;=$F23,CY$6&lt;=$H23)*((CY$6-$F23+1)/($J23*($J23+1)/2)*$D23))+($K23="custom")*CustCF!CS23</f>
        <v>0</v>
      </c>
      <c r="CZ23" s="95">
        <f>($K23="Bell Curve")*(_xlfn.NORM.DIST(AND(CZ$6&gt;=$F23,CZ$6&lt;=$H23)*(CZ$6-$F23+1),$J23/2,$M23,TRUE)-_xlfn.NORM.DIST(AND(CZ$6&gt;=$F23,CZ$6&lt;=$H23)*(CY$6-$F23+1),$J23/2,$M23,TRUE))/(1-2*_xlfn.NORM.DIST(0,$J23/2,$M23,TRUE))*$D23+($K23="Steady Growth")*(AND(CZ$6&gt;=$F23,CZ$6&lt;=$H23)*((CZ$6-$F23+1)/($J23*($J23+1)/2)*$D23))+($K23="custom")*CustCF!CT23</f>
        <v>0</v>
      </c>
      <c r="DA23" s="95">
        <f>($K23="Bell Curve")*(_xlfn.NORM.DIST(AND(DA$6&gt;=$F23,DA$6&lt;=$H23)*(DA$6-$F23+1),$J23/2,$M23,TRUE)-_xlfn.NORM.DIST(AND(DA$6&gt;=$F23,DA$6&lt;=$H23)*(CZ$6-$F23+1),$J23/2,$M23,TRUE))/(1-2*_xlfn.NORM.DIST(0,$J23/2,$M23,TRUE))*$D23+($K23="Steady Growth")*(AND(DA$6&gt;=$F23,DA$6&lt;=$H23)*((DA$6-$F23+1)/($J23*($J23+1)/2)*$D23))+($K23="custom")*CustCF!CU23</f>
        <v>0</v>
      </c>
      <c r="DB23" s="95">
        <f>($K23="Bell Curve")*(_xlfn.NORM.DIST(AND(DB$6&gt;=$F23,DB$6&lt;=$H23)*(DB$6-$F23+1),$J23/2,$M23,TRUE)-_xlfn.NORM.DIST(AND(DB$6&gt;=$F23,DB$6&lt;=$H23)*(DA$6-$F23+1),$J23/2,$M23,TRUE))/(1-2*_xlfn.NORM.DIST(0,$J23/2,$M23,TRUE))*$D23+($K23="Steady Growth")*(AND(DB$6&gt;=$F23,DB$6&lt;=$H23)*((DB$6-$F23+1)/($J23*($J23+1)/2)*$D23))+($K23="custom")*CustCF!CV23</f>
        <v>0</v>
      </c>
      <c r="DC23" s="95">
        <f>($K23="Bell Curve")*(_xlfn.NORM.DIST(AND(DC$6&gt;=$F23,DC$6&lt;=$H23)*(DC$6-$F23+1),$J23/2,$M23,TRUE)-_xlfn.NORM.DIST(AND(DC$6&gt;=$F23,DC$6&lt;=$H23)*(DB$6-$F23+1),$J23/2,$M23,TRUE))/(1-2*_xlfn.NORM.DIST(0,$J23/2,$M23,TRUE))*$D23+($K23="Steady Growth")*(AND(DC$6&gt;=$F23,DC$6&lt;=$H23)*((DC$6-$F23+1)/($J23*($J23+1)/2)*$D23))+($K23="custom")*CustCF!CW23</f>
        <v>0</v>
      </c>
      <c r="DD23" s="95">
        <f>($K23="Bell Curve")*(_xlfn.NORM.DIST(AND(DD$6&gt;=$F23,DD$6&lt;=$H23)*(DD$6-$F23+1),$J23/2,$M23,TRUE)-_xlfn.NORM.DIST(AND(DD$6&gt;=$F23,DD$6&lt;=$H23)*(DC$6-$F23+1),$J23/2,$M23,TRUE))/(1-2*_xlfn.NORM.DIST(0,$J23/2,$M23,TRUE))*$D23+($K23="Steady Growth")*(AND(DD$6&gt;=$F23,DD$6&lt;=$H23)*((DD$6-$F23+1)/($J23*($J23+1)/2)*$D23))+($K23="custom")*CustCF!CX23</f>
        <v>0</v>
      </c>
      <c r="DE23" s="95">
        <f>($K23="Bell Curve")*(_xlfn.NORM.DIST(AND(DE$6&gt;=$F23,DE$6&lt;=$H23)*(DE$6-$F23+1),$J23/2,$M23,TRUE)-_xlfn.NORM.DIST(AND(DE$6&gt;=$F23,DE$6&lt;=$H23)*(DD$6-$F23+1),$J23/2,$M23,TRUE))/(1-2*_xlfn.NORM.DIST(0,$J23/2,$M23,TRUE))*$D23+($K23="Steady Growth")*(AND(DE$6&gt;=$F23,DE$6&lt;=$H23)*((DE$6-$F23+1)/($J23*($J23+1)/2)*$D23))+($K23="custom")*CustCF!CY23</f>
        <v>0</v>
      </c>
      <c r="DF23" s="95">
        <f>($K23="Bell Curve")*(_xlfn.NORM.DIST(AND(DF$6&gt;=$F23,DF$6&lt;=$H23)*(DF$6-$F23+1),$J23/2,$M23,TRUE)-_xlfn.NORM.DIST(AND(DF$6&gt;=$F23,DF$6&lt;=$H23)*(DE$6-$F23+1),$J23/2,$M23,TRUE))/(1-2*_xlfn.NORM.DIST(0,$J23/2,$M23,TRUE))*$D23+($K23="Steady Growth")*(AND(DF$6&gt;=$F23,DF$6&lt;=$H23)*((DF$6-$F23+1)/($J23*($J23+1)/2)*$D23))+($K23="custom")*CustCF!CZ23</f>
        <v>0</v>
      </c>
      <c r="DG23" s="95">
        <f>($K23="Bell Curve")*(_xlfn.NORM.DIST(AND(DG$6&gt;=$F23,DG$6&lt;=$H23)*(DG$6-$F23+1),$J23/2,$M23,TRUE)-_xlfn.NORM.DIST(AND(DG$6&gt;=$F23,DG$6&lt;=$H23)*(DF$6-$F23+1),$J23/2,$M23,TRUE))/(1-2*_xlfn.NORM.DIST(0,$J23/2,$M23,TRUE))*$D23+($K23="Steady Growth")*(AND(DG$6&gt;=$F23,DG$6&lt;=$H23)*((DG$6-$F23+1)/($J23*($J23+1)/2)*$D23))+($K23="custom")*CustCF!DA23</f>
        <v>0</v>
      </c>
      <c r="DH23" s="95">
        <f>($K23="Bell Curve")*(_xlfn.NORM.DIST(AND(DH$6&gt;=$F23,DH$6&lt;=$H23)*(DH$6-$F23+1),$J23/2,$M23,TRUE)-_xlfn.NORM.DIST(AND(DH$6&gt;=$F23,DH$6&lt;=$H23)*(DG$6-$F23+1),$J23/2,$M23,TRUE))/(1-2*_xlfn.NORM.DIST(0,$J23/2,$M23,TRUE))*$D23+($K23="Steady Growth")*(AND(DH$6&gt;=$F23,DH$6&lt;=$H23)*((DH$6-$F23+1)/($J23*($J23+1)/2)*$D23))+($K23="custom")*CustCF!DB23</f>
        <v>0</v>
      </c>
      <c r="DI23" s="95">
        <f>($K23="Bell Curve")*(_xlfn.NORM.DIST(AND(DI$6&gt;=$F23,DI$6&lt;=$H23)*(DI$6-$F23+1),$J23/2,$M23,TRUE)-_xlfn.NORM.DIST(AND(DI$6&gt;=$F23,DI$6&lt;=$H23)*(DH$6-$F23+1),$J23/2,$M23,TRUE))/(1-2*_xlfn.NORM.DIST(0,$J23/2,$M23,TRUE))*$D23+($K23="Steady Growth")*(AND(DI$6&gt;=$F23,DI$6&lt;=$H23)*((DI$6-$F23+1)/($J23*($J23+1)/2)*$D23))+($K23="custom")*CustCF!DC23</f>
        <v>0</v>
      </c>
      <c r="DJ23" s="95">
        <f>($K23="Bell Curve")*(_xlfn.NORM.DIST(AND(DJ$6&gt;=$F23,DJ$6&lt;=$H23)*(DJ$6-$F23+1),$J23/2,$M23,TRUE)-_xlfn.NORM.DIST(AND(DJ$6&gt;=$F23,DJ$6&lt;=$H23)*(DI$6-$F23+1),$J23/2,$M23,TRUE))/(1-2*_xlfn.NORM.DIST(0,$J23/2,$M23,TRUE))*$D23+($K23="Steady Growth")*(AND(DJ$6&gt;=$F23,DJ$6&lt;=$H23)*((DJ$6-$F23+1)/($J23*($J23+1)/2)*$D23))+($K23="custom")*CustCF!DD23</f>
        <v>0</v>
      </c>
      <c r="DK23" s="95">
        <f>($K23="Bell Curve")*(_xlfn.NORM.DIST(AND(DK$6&gt;=$F23,DK$6&lt;=$H23)*(DK$6-$F23+1),$J23/2,$M23,TRUE)-_xlfn.NORM.DIST(AND(DK$6&gt;=$F23,DK$6&lt;=$H23)*(DJ$6-$F23+1),$J23/2,$M23,TRUE))/(1-2*_xlfn.NORM.DIST(0,$J23/2,$M23,TRUE))*$D23+($K23="Steady Growth")*(AND(DK$6&gt;=$F23,DK$6&lt;=$H23)*((DK$6-$F23+1)/($J23*($J23+1)/2)*$D23))+($K23="custom")*CustCF!DE23</f>
        <v>0</v>
      </c>
      <c r="DL23" s="95">
        <f>($K23="Bell Curve")*(_xlfn.NORM.DIST(AND(DL$6&gt;=$F23,DL$6&lt;=$H23)*(DL$6-$F23+1),$J23/2,$M23,TRUE)-_xlfn.NORM.DIST(AND(DL$6&gt;=$F23,DL$6&lt;=$H23)*(DK$6-$F23+1),$J23/2,$M23,TRUE))/(1-2*_xlfn.NORM.DIST(0,$J23/2,$M23,TRUE))*$D23+($K23="Steady Growth")*(AND(DL$6&gt;=$F23,DL$6&lt;=$H23)*((DL$6-$F23+1)/($J23*($J23+1)/2)*$D23))+($K23="custom")*CustCF!DF23</f>
        <v>0</v>
      </c>
      <c r="DM23" s="95">
        <f>($K23="Bell Curve")*(_xlfn.NORM.DIST(AND(DM$6&gt;=$F23,DM$6&lt;=$H23)*(DM$6-$F23+1),$J23/2,$M23,TRUE)-_xlfn.NORM.DIST(AND(DM$6&gt;=$F23,DM$6&lt;=$H23)*(DL$6-$F23+1),$J23/2,$M23,TRUE))/(1-2*_xlfn.NORM.DIST(0,$J23/2,$M23,TRUE))*$D23+($K23="Steady Growth")*(AND(DM$6&gt;=$F23,DM$6&lt;=$H23)*((DM$6-$F23+1)/($J23*($J23+1)/2)*$D23))+($K23="custom")*CustCF!DG23</f>
        <v>0</v>
      </c>
      <c r="DN23" s="95">
        <f>($K23="Bell Curve")*(_xlfn.NORM.DIST(AND(DN$6&gt;=$F23,DN$6&lt;=$H23)*(DN$6-$F23+1),$J23/2,$M23,TRUE)-_xlfn.NORM.DIST(AND(DN$6&gt;=$F23,DN$6&lt;=$H23)*(DM$6-$F23+1),$J23/2,$M23,TRUE))/(1-2*_xlfn.NORM.DIST(0,$J23/2,$M23,TRUE))*$D23+($K23="Steady Growth")*(AND(DN$6&gt;=$F23,DN$6&lt;=$H23)*((DN$6-$F23+1)/($J23*($J23+1)/2)*$D23))+($K23="custom")*CustCF!DH23</f>
        <v>0</v>
      </c>
      <c r="DO23" s="95">
        <f>($K23="Bell Curve")*(_xlfn.NORM.DIST(AND(DO$6&gt;=$F23,DO$6&lt;=$H23)*(DO$6-$F23+1),$J23/2,$M23,TRUE)-_xlfn.NORM.DIST(AND(DO$6&gt;=$F23,DO$6&lt;=$H23)*(DN$6-$F23+1),$J23/2,$M23,TRUE))/(1-2*_xlfn.NORM.DIST(0,$J23/2,$M23,TRUE))*$D23+($K23="Steady Growth")*(AND(DO$6&gt;=$F23,DO$6&lt;=$H23)*((DO$6-$F23+1)/($J23*($J23+1)/2)*$D23))+($K23="custom")*CustCF!DI23</f>
        <v>0</v>
      </c>
      <c r="DP23" s="95">
        <f>($K23="Bell Curve")*(_xlfn.NORM.DIST(AND(DP$6&gt;=$F23,DP$6&lt;=$H23)*(DP$6-$F23+1),$J23/2,$M23,TRUE)-_xlfn.NORM.DIST(AND(DP$6&gt;=$F23,DP$6&lt;=$H23)*(DO$6-$F23+1),$J23/2,$M23,TRUE))/(1-2*_xlfn.NORM.DIST(0,$J23/2,$M23,TRUE))*$D23+($K23="Steady Growth")*(AND(DP$6&gt;=$F23,DP$6&lt;=$H23)*((DP$6-$F23+1)/($J23*($J23+1)/2)*$D23))+($K23="custom")*CustCF!DJ23</f>
        <v>0</v>
      </c>
      <c r="DQ23" s="95">
        <f>($K23="Bell Curve")*(_xlfn.NORM.DIST(AND(DQ$6&gt;=$F23,DQ$6&lt;=$H23)*(DQ$6-$F23+1),$J23/2,$M23,TRUE)-_xlfn.NORM.DIST(AND(DQ$6&gt;=$F23,DQ$6&lt;=$H23)*(DP$6-$F23+1),$J23/2,$M23,TRUE))/(1-2*_xlfn.NORM.DIST(0,$J23/2,$M23,TRUE))*$D23+($K23="Steady Growth")*(AND(DQ$6&gt;=$F23,DQ$6&lt;=$H23)*((DQ$6-$F23+1)/($J23*($J23+1)/2)*$D23))+($K23="custom")*CustCF!DK23</f>
        <v>0</v>
      </c>
      <c r="DR23" s="95">
        <f>($K23="Bell Curve")*(_xlfn.NORM.DIST(AND(DR$6&gt;=$F23,DR$6&lt;=$H23)*(DR$6-$F23+1),$J23/2,$M23,TRUE)-_xlfn.NORM.DIST(AND(DR$6&gt;=$F23,DR$6&lt;=$H23)*(DQ$6-$F23+1),$J23/2,$M23,TRUE))/(1-2*_xlfn.NORM.DIST(0,$J23/2,$M23,TRUE))*$D23+($K23="Steady Growth")*(AND(DR$6&gt;=$F23,DR$6&lt;=$H23)*((DR$6-$F23+1)/($J23*($J23+1)/2)*$D23))+($K23="custom")*CustCF!DL23</f>
        <v>0</v>
      </c>
      <c r="DS23" s="95">
        <f>($K23="Bell Curve")*(_xlfn.NORM.DIST(AND(DS$6&gt;=$F23,DS$6&lt;=$H23)*(DS$6-$F23+1),$J23/2,$M23,TRUE)-_xlfn.NORM.DIST(AND(DS$6&gt;=$F23,DS$6&lt;=$H23)*(DR$6-$F23+1),$J23/2,$M23,TRUE))/(1-2*_xlfn.NORM.DIST(0,$J23/2,$M23,TRUE))*$D23+($K23="Steady Growth")*(AND(DS$6&gt;=$F23,DS$6&lt;=$H23)*((DS$6-$F23+1)/($J23*($J23+1)/2)*$D23))+($K23="custom")*CustCF!DM23</f>
        <v>0</v>
      </c>
      <c r="DT23" s="95">
        <f>($K23="Bell Curve")*(_xlfn.NORM.DIST(AND(DT$6&gt;=$F23,DT$6&lt;=$H23)*(DT$6-$F23+1),$J23/2,$M23,TRUE)-_xlfn.NORM.DIST(AND(DT$6&gt;=$F23,DT$6&lt;=$H23)*(DS$6-$F23+1),$J23/2,$M23,TRUE))/(1-2*_xlfn.NORM.DIST(0,$J23/2,$M23,TRUE))*$D23+($K23="Steady Growth")*(AND(DT$6&gt;=$F23,DT$6&lt;=$H23)*((DT$6-$F23+1)/($J23*($J23+1)/2)*$D23))+($K23="custom")*CustCF!DN23</f>
        <v>0</v>
      </c>
      <c r="DU23" s="95">
        <f>($K23="Bell Curve")*(_xlfn.NORM.DIST(AND(DU$6&gt;=$F23,DU$6&lt;=$H23)*(DU$6-$F23+1),$J23/2,$M23,TRUE)-_xlfn.NORM.DIST(AND(DU$6&gt;=$F23,DU$6&lt;=$H23)*(DT$6-$F23+1),$J23/2,$M23,TRUE))/(1-2*_xlfn.NORM.DIST(0,$J23/2,$M23,TRUE))*$D23+($K23="Steady Growth")*(AND(DU$6&gt;=$F23,DU$6&lt;=$H23)*((DU$6-$F23+1)/($J23*($J23+1)/2)*$D23))+($K23="custom")*CustCF!DO23</f>
        <v>0</v>
      </c>
      <c r="DV23" s="95">
        <f>($K23="Bell Curve")*(_xlfn.NORM.DIST(AND(DV$6&gt;=$F23,DV$6&lt;=$H23)*(DV$6-$F23+1),$J23/2,$M23,TRUE)-_xlfn.NORM.DIST(AND(DV$6&gt;=$F23,DV$6&lt;=$H23)*(DU$6-$F23+1),$J23/2,$M23,TRUE))/(1-2*_xlfn.NORM.DIST(0,$J23/2,$M23,TRUE))*$D23+($K23="Steady Growth")*(AND(DV$6&gt;=$F23,DV$6&lt;=$H23)*((DV$6-$F23+1)/($J23*($J23+1)/2)*$D23))+($K23="custom")*CustCF!DP23</f>
        <v>0</v>
      </c>
      <c r="DW23" s="95">
        <f>($K23="Bell Curve")*(_xlfn.NORM.DIST(AND(DW$6&gt;=$F23,DW$6&lt;=$H23)*(DW$6-$F23+1),$J23/2,$M23,TRUE)-_xlfn.NORM.DIST(AND(DW$6&gt;=$F23,DW$6&lt;=$H23)*(DV$6-$F23+1),$J23/2,$M23,TRUE))/(1-2*_xlfn.NORM.DIST(0,$J23/2,$M23,TRUE))*$D23+($K23="Steady Growth")*(AND(DW$6&gt;=$F23,DW$6&lt;=$H23)*((DW$6-$F23+1)/($J23*($J23+1)/2)*$D23))+($K23="custom")*CustCF!DQ23</f>
        <v>0</v>
      </c>
      <c r="DX23" s="95">
        <f>($K23="Bell Curve")*(_xlfn.NORM.DIST(AND(DX$6&gt;=$F23,DX$6&lt;=$H23)*(DX$6-$F23+1),$J23/2,$M23,TRUE)-_xlfn.NORM.DIST(AND(DX$6&gt;=$F23,DX$6&lt;=$H23)*(DW$6-$F23+1),$J23/2,$M23,TRUE))/(1-2*_xlfn.NORM.DIST(0,$J23/2,$M23,TRUE))*$D23+($K23="Steady Growth")*(AND(DX$6&gt;=$F23,DX$6&lt;=$H23)*((DX$6-$F23+1)/($J23*($J23+1)/2)*$D23))+($K23="custom")*CustCF!DR23</f>
        <v>0</v>
      </c>
      <c r="DY23" s="95">
        <f>($K23="Bell Curve")*(_xlfn.NORM.DIST(AND(DY$6&gt;=$F23,DY$6&lt;=$H23)*(DY$6-$F23+1),$J23/2,$M23,TRUE)-_xlfn.NORM.DIST(AND(DY$6&gt;=$F23,DY$6&lt;=$H23)*(DX$6-$F23+1),$J23/2,$M23,TRUE))/(1-2*_xlfn.NORM.DIST(0,$J23/2,$M23,TRUE))*$D23+($K23="Steady Growth")*(AND(DY$6&gt;=$F23,DY$6&lt;=$H23)*((DY$6-$F23+1)/($J23*($J23+1)/2)*$D23))+($K23="custom")*CustCF!DS23</f>
        <v>0</v>
      </c>
      <c r="DZ23" s="95">
        <f>($K23="Bell Curve")*(_xlfn.NORM.DIST(AND(DZ$6&gt;=$F23,DZ$6&lt;=$H23)*(DZ$6-$F23+1),$J23/2,$M23,TRUE)-_xlfn.NORM.DIST(AND(DZ$6&gt;=$F23,DZ$6&lt;=$H23)*(DY$6-$F23+1),$J23/2,$M23,TRUE))/(1-2*_xlfn.NORM.DIST(0,$J23/2,$M23,TRUE))*$D23+($K23="Steady Growth")*(AND(DZ$6&gt;=$F23,DZ$6&lt;=$H23)*((DZ$6-$F23+1)/($J23*($J23+1)/2)*$D23))+($K23="custom")*CustCF!DT23</f>
        <v>0</v>
      </c>
      <c r="EA23" s="95">
        <f>($K23="Bell Curve")*(_xlfn.NORM.DIST(AND(EA$6&gt;=$F23,EA$6&lt;=$H23)*(EA$6-$F23+1),$J23/2,$M23,TRUE)-_xlfn.NORM.DIST(AND(EA$6&gt;=$F23,EA$6&lt;=$H23)*(DZ$6-$F23+1),$J23/2,$M23,TRUE))/(1-2*_xlfn.NORM.DIST(0,$J23/2,$M23,TRUE))*$D23+($K23="Steady Growth")*(AND(EA$6&gt;=$F23,EA$6&lt;=$H23)*((EA$6-$F23+1)/($J23*($J23+1)/2)*$D23))+($K23="custom")*CustCF!DU23</f>
        <v>0</v>
      </c>
      <c r="EB23" s="95">
        <f>($K23="Bell Curve")*(_xlfn.NORM.DIST(AND(EB$6&gt;=$F23,EB$6&lt;=$H23)*(EB$6-$F23+1),$J23/2,$M23,TRUE)-_xlfn.NORM.DIST(AND(EB$6&gt;=$F23,EB$6&lt;=$H23)*(EA$6-$F23+1),$J23/2,$M23,TRUE))/(1-2*_xlfn.NORM.DIST(0,$J23/2,$M23,TRUE))*$D23+($K23="Steady Growth")*(AND(EB$6&gt;=$F23,EB$6&lt;=$H23)*((EB$6-$F23+1)/($J23*($J23+1)/2)*$D23))+($K23="custom")*CustCF!DV23</f>
        <v>0</v>
      </c>
      <c r="EC23" s="95">
        <f>($K23="Bell Curve")*(_xlfn.NORM.DIST(AND(EC$6&gt;=$F23,EC$6&lt;=$H23)*(EC$6-$F23+1),$J23/2,$M23,TRUE)-_xlfn.NORM.DIST(AND(EC$6&gt;=$F23,EC$6&lt;=$H23)*(EB$6-$F23+1),$J23/2,$M23,TRUE))/(1-2*_xlfn.NORM.DIST(0,$J23/2,$M23,TRUE))*$D23+($K23="Steady Growth")*(AND(EC$6&gt;=$F23,EC$6&lt;=$H23)*((EC$6-$F23+1)/($J23*($J23+1)/2)*$D23))+($K23="custom")*CustCF!DW23</f>
        <v>0</v>
      </c>
      <c r="ED23" s="95">
        <f>($K23="Bell Curve")*(_xlfn.NORM.DIST(AND(ED$6&gt;=$F23,ED$6&lt;=$H23)*(ED$6-$F23+1),$J23/2,$M23,TRUE)-_xlfn.NORM.DIST(AND(ED$6&gt;=$F23,ED$6&lt;=$H23)*(EC$6-$F23+1),$J23/2,$M23,TRUE))/(1-2*_xlfn.NORM.DIST(0,$J23/2,$M23,TRUE))*$D23+($K23="Steady Growth")*(AND(ED$6&gt;=$F23,ED$6&lt;=$H23)*((ED$6-$F23+1)/($J23*($J23+1)/2)*$D23))+($K23="custom")*CustCF!DX23</f>
        <v>0</v>
      </c>
      <c r="EE23" s="95">
        <f>($K23="Bell Curve")*(_xlfn.NORM.DIST(AND(EE$6&gt;=$F23,EE$6&lt;=$H23)*(EE$6-$F23+1),$J23/2,$M23,TRUE)-_xlfn.NORM.DIST(AND(EE$6&gt;=$F23,EE$6&lt;=$H23)*(ED$6-$F23+1),$J23/2,$M23,TRUE))/(1-2*_xlfn.NORM.DIST(0,$J23/2,$M23,TRUE))*$D23+($K23="Steady Growth")*(AND(EE$6&gt;=$F23,EE$6&lt;=$H23)*((EE$6-$F23+1)/($J23*($J23+1)/2)*$D23))+($K23="custom")*CustCF!DY23</f>
        <v>0</v>
      </c>
      <c r="EF23" s="95">
        <f>($K23="Bell Curve")*(_xlfn.NORM.DIST(AND(EF$6&gt;=$F23,EF$6&lt;=$H23)*(EF$6-$F23+1),$J23/2,$M23,TRUE)-_xlfn.NORM.DIST(AND(EF$6&gt;=$F23,EF$6&lt;=$H23)*(EE$6-$F23+1),$J23/2,$M23,TRUE))/(1-2*_xlfn.NORM.DIST(0,$J23/2,$M23,TRUE))*$D23+($K23="Steady Growth")*(AND(EF$6&gt;=$F23,EF$6&lt;=$H23)*((EF$6-$F23+1)/($J23*($J23+1)/2)*$D23))+($K23="custom")*CustCF!DZ23</f>
        <v>0</v>
      </c>
      <c r="EG23" s="95">
        <f>($K23="Bell Curve")*(_xlfn.NORM.DIST(AND(EG$6&gt;=$F23,EG$6&lt;=$H23)*(EG$6-$F23+1),$J23/2,$M23,TRUE)-_xlfn.NORM.DIST(AND(EG$6&gt;=$F23,EG$6&lt;=$H23)*(EF$6-$F23+1),$J23/2,$M23,TRUE))/(1-2*_xlfn.NORM.DIST(0,$J23/2,$M23,TRUE))*$D23+($K23="Steady Growth")*(AND(EG$6&gt;=$F23,EG$6&lt;=$H23)*((EG$6-$F23+1)/($J23*($J23+1)/2)*$D23))+($K23="custom")*CustCF!EA23</f>
        <v>0</v>
      </c>
      <c r="EH23" s="95">
        <f>($K23="Bell Curve")*(_xlfn.NORM.DIST(AND(EH$6&gt;=$F23,EH$6&lt;=$H23)*(EH$6-$F23+1),$J23/2,$M23,TRUE)-_xlfn.NORM.DIST(AND(EH$6&gt;=$F23,EH$6&lt;=$H23)*(EG$6-$F23+1),$J23/2,$M23,TRUE))/(1-2*_xlfn.NORM.DIST(0,$J23/2,$M23,TRUE))*$D23+($K23="Steady Growth")*(AND(EH$6&gt;=$F23,EH$6&lt;=$H23)*((EH$6-$F23+1)/($J23*($J23+1)/2)*$D23))+($K23="custom")*CustCF!EB23</f>
        <v>0</v>
      </c>
      <c r="EI23" s="95">
        <f>($K23="Bell Curve")*(_xlfn.NORM.DIST(AND(EI$6&gt;=$F23,EI$6&lt;=$H23)*(EI$6-$F23+1),$J23/2,$M23,TRUE)-_xlfn.NORM.DIST(AND(EI$6&gt;=$F23,EI$6&lt;=$H23)*(EH$6-$F23+1),$J23/2,$M23,TRUE))/(1-2*_xlfn.NORM.DIST(0,$J23/2,$M23,TRUE))*$D23+($K23="Steady Growth")*(AND(EI$6&gt;=$F23,EI$6&lt;=$H23)*((EI$6-$F23+1)/($J23*($J23+1)/2)*$D23))+($K23="custom")*CustCF!EC23</f>
        <v>0</v>
      </c>
      <c r="EJ23" s="95">
        <f>($K23="Bell Curve")*(_xlfn.NORM.DIST(AND(EJ$6&gt;=$F23,EJ$6&lt;=$H23)*(EJ$6-$F23+1),$J23/2,$M23,TRUE)-_xlfn.NORM.DIST(AND(EJ$6&gt;=$F23,EJ$6&lt;=$H23)*(EI$6-$F23+1),$J23/2,$M23,TRUE))/(1-2*_xlfn.NORM.DIST(0,$J23/2,$M23,TRUE))*$D23+($K23="Steady Growth")*(AND(EJ$6&gt;=$F23,EJ$6&lt;=$H23)*((EJ$6-$F23+1)/($J23*($J23+1)/2)*$D23))+($K23="custom")*CustCF!ED23</f>
        <v>0</v>
      </c>
      <c r="EK23" s="95">
        <f>($K23="Bell Curve")*(_xlfn.NORM.DIST(AND(EK$6&gt;=$F23,EK$6&lt;=$H23)*(EK$6-$F23+1),$J23/2,$M23,TRUE)-_xlfn.NORM.DIST(AND(EK$6&gt;=$F23,EK$6&lt;=$H23)*(EJ$6-$F23+1),$J23/2,$M23,TRUE))/(1-2*_xlfn.NORM.DIST(0,$J23/2,$M23,TRUE))*$D23+($K23="Steady Growth")*(AND(EK$6&gt;=$F23,EK$6&lt;=$H23)*((EK$6-$F23+1)/($J23*($J23+1)/2)*$D23))+($K23="custom")*CustCF!EE23</f>
        <v>0</v>
      </c>
      <c r="EL23" s="95">
        <f>($K23="Bell Curve")*(_xlfn.NORM.DIST(AND(EL$6&gt;=$F23,EL$6&lt;=$H23)*(EL$6-$F23+1),$J23/2,$M23,TRUE)-_xlfn.NORM.DIST(AND(EL$6&gt;=$F23,EL$6&lt;=$H23)*(EK$6-$F23+1),$J23/2,$M23,TRUE))/(1-2*_xlfn.NORM.DIST(0,$J23/2,$M23,TRUE))*$D23+($K23="Steady Growth")*(AND(EL$6&gt;=$F23,EL$6&lt;=$H23)*((EL$6-$F23+1)/($J23*($J23+1)/2)*$D23))+($K23="custom")*CustCF!EF23</f>
        <v>0</v>
      </c>
      <c r="EM23" s="95">
        <f>($K23="Bell Curve")*(_xlfn.NORM.DIST(AND(EM$6&gt;=$F23,EM$6&lt;=$H23)*(EM$6-$F23+1),$J23/2,$M23,TRUE)-_xlfn.NORM.DIST(AND(EM$6&gt;=$F23,EM$6&lt;=$H23)*(EL$6-$F23+1),$J23/2,$M23,TRUE))/(1-2*_xlfn.NORM.DIST(0,$J23/2,$M23,TRUE))*$D23+($K23="Steady Growth")*(AND(EM$6&gt;=$F23,EM$6&lt;=$H23)*((EM$6-$F23+1)/($J23*($J23+1)/2)*$D23))+($K23="custom")*CustCF!EG23</f>
        <v>0</v>
      </c>
      <c r="EN23" s="95">
        <f>($K23="Bell Curve")*(_xlfn.NORM.DIST(AND(EN$6&gt;=$F23,EN$6&lt;=$H23)*(EN$6-$F23+1),$J23/2,$M23,TRUE)-_xlfn.NORM.DIST(AND(EN$6&gt;=$F23,EN$6&lt;=$H23)*(EM$6-$F23+1),$J23/2,$M23,TRUE))/(1-2*_xlfn.NORM.DIST(0,$J23/2,$M23,TRUE))*$D23+($K23="Steady Growth")*(AND(EN$6&gt;=$F23,EN$6&lt;=$H23)*((EN$6-$F23+1)/($J23*($J23+1)/2)*$D23))+($K23="custom")*CustCF!EH23</f>
        <v>0</v>
      </c>
      <c r="EO23" s="95">
        <f>($K23="Bell Curve")*(_xlfn.NORM.DIST(AND(EO$6&gt;=$F23,EO$6&lt;=$H23)*(EO$6-$F23+1),$J23/2,$M23,TRUE)-_xlfn.NORM.DIST(AND(EO$6&gt;=$F23,EO$6&lt;=$H23)*(EN$6-$F23+1),$J23/2,$M23,TRUE))/(1-2*_xlfn.NORM.DIST(0,$J23/2,$M23,TRUE))*$D23+($K23="Steady Growth")*(AND(EO$6&gt;=$F23,EO$6&lt;=$H23)*((EO$6-$F23+1)/($J23*($J23+1)/2)*$D23))+($K23="custom")*CustCF!EI23</f>
        <v>0</v>
      </c>
      <c r="EP23" s="95">
        <f>($K23="Bell Curve")*(_xlfn.NORM.DIST(AND(EP$6&gt;=$F23,EP$6&lt;=$H23)*(EP$6-$F23+1),$J23/2,$M23,TRUE)-_xlfn.NORM.DIST(AND(EP$6&gt;=$F23,EP$6&lt;=$H23)*(EO$6-$F23+1),$J23/2,$M23,TRUE))/(1-2*_xlfn.NORM.DIST(0,$J23/2,$M23,TRUE))*$D23+($K23="Steady Growth")*(AND(EP$6&gt;=$F23,EP$6&lt;=$H23)*((EP$6-$F23+1)/($J23*($J23+1)/2)*$D23))+($K23="custom")*CustCF!EJ23</f>
        <v>0</v>
      </c>
      <c r="EQ23" s="95">
        <f>($K23="Bell Curve")*(_xlfn.NORM.DIST(AND(EQ$6&gt;=$F23,EQ$6&lt;=$H23)*(EQ$6-$F23+1),$J23/2,$M23,TRUE)-_xlfn.NORM.DIST(AND(EQ$6&gt;=$F23,EQ$6&lt;=$H23)*(EP$6-$F23+1),$J23/2,$M23,TRUE))/(1-2*_xlfn.NORM.DIST(0,$J23/2,$M23,TRUE))*$D23+($K23="Steady Growth")*(AND(EQ$6&gt;=$F23,EQ$6&lt;=$H23)*((EQ$6-$F23+1)/($J23*($J23+1)/2)*$D23))+($K23="custom")*CustCF!EK23</f>
        <v>0</v>
      </c>
      <c r="ER23" s="95">
        <f>($K23="Bell Curve")*(_xlfn.NORM.DIST(AND(ER$6&gt;=$F23,ER$6&lt;=$H23)*(ER$6-$F23+1),$J23/2,$M23,TRUE)-_xlfn.NORM.DIST(AND(ER$6&gt;=$F23,ER$6&lt;=$H23)*(EQ$6-$F23+1),$J23/2,$M23,TRUE))/(1-2*_xlfn.NORM.DIST(0,$J23/2,$M23,TRUE))*$D23+($K23="Steady Growth")*(AND(ER$6&gt;=$F23,ER$6&lt;=$H23)*((ER$6-$F23+1)/($J23*($J23+1)/2)*$D23))+($K23="custom")*CustCF!EL23</f>
        <v>0</v>
      </c>
      <c r="ES23" s="95">
        <f>($K23="Bell Curve")*(_xlfn.NORM.DIST(AND(ES$6&gt;=$F23,ES$6&lt;=$H23)*(ES$6-$F23+1),$J23/2,$M23,TRUE)-_xlfn.NORM.DIST(AND(ES$6&gt;=$F23,ES$6&lt;=$H23)*(ER$6-$F23+1),$J23/2,$M23,TRUE))/(1-2*_xlfn.NORM.DIST(0,$J23/2,$M23,TRUE))*$D23+($K23="Steady Growth")*(AND(ES$6&gt;=$F23,ES$6&lt;=$H23)*((ES$6-$F23+1)/($J23*($J23+1)/2)*$D23))+($K23="custom")*CustCF!EM23</f>
        <v>0</v>
      </c>
      <c r="ET23" s="95">
        <f>($K23="Bell Curve")*(_xlfn.NORM.DIST(AND(ET$6&gt;=$F23,ET$6&lt;=$H23)*(ET$6-$F23+1),$J23/2,$M23,TRUE)-_xlfn.NORM.DIST(AND(ET$6&gt;=$F23,ET$6&lt;=$H23)*(ES$6-$F23+1),$J23/2,$M23,TRUE))/(1-2*_xlfn.NORM.DIST(0,$J23/2,$M23,TRUE))*$D23+($K23="Steady Growth")*(AND(ET$6&gt;=$F23,ET$6&lt;=$H23)*((ET$6-$F23+1)/($J23*($J23+1)/2)*$D23))+($K23="custom")*CustCF!EN23</f>
        <v>0</v>
      </c>
      <c r="EU23" s="95">
        <f>($K23="Bell Curve")*(_xlfn.NORM.DIST(AND(EU$6&gt;=$F23,EU$6&lt;=$H23)*(EU$6-$F23+1),$J23/2,$M23,TRUE)-_xlfn.NORM.DIST(AND(EU$6&gt;=$F23,EU$6&lt;=$H23)*(ET$6-$F23+1),$J23/2,$M23,TRUE))/(1-2*_xlfn.NORM.DIST(0,$J23/2,$M23,TRUE))*$D23+($K23="Steady Growth")*(AND(EU$6&gt;=$F23,EU$6&lt;=$H23)*((EU$6-$F23+1)/($J23*($J23+1)/2)*$D23))+($K23="custom")*CustCF!EO23</f>
        <v>0</v>
      </c>
      <c r="EV23" s="95">
        <f>($K23="Bell Curve")*(_xlfn.NORM.DIST(AND(EV$6&gt;=$F23,EV$6&lt;=$H23)*(EV$6-$F23+1),$J23/2,$M23,TRUE)-_xlfn.NORM.DIST(AND(EV$6&gt;=$F23,EV$6&lt;=$H23)*(EU$6-$F23+1),$J23/2,$M23,TRUE))/(1-2*_xlfn.NORM.DIST(0,$J23/2,$M23,TRUE))*$D23+($K23="Steady Growth")*(AND(EV$6&gt;=$F23,EV$6&lt;=$H23)*((EV$6-$F23+1)/($J23*($J23+1)/2)*$D23))+($K23="custom")*CustCF!EP23</f>
        <v>0</v>
      </c>
      <c r="EW23" s="95">
        <f>($K23="Bell Curve")*(_xlfn.NORM.DIST(AND(EW$6&gt;=$F23,EW$6&lt;=$H23)*(EW$6-$F23+1),$J23/2,$M23,TRUE)-_xlfn.NORM.DIST(AND(EW$6&gt;=$F23,EW$6&lt;=$H23)*(EV$6-$F23+1),$J23/2,$M23,TRUE))/(1-2*_xlfn.NORM.DIST(0,$J23/2,$M23,TRUE))*$D23+($K23="Steady Growth")*(AND(EW$6&gt;=$F23,EW$6&lt;=$H23)*((EW$6-$F23+1)/($J23*($J23+1)/2)*$D23))+($K23="custom")*CustCF!EQ23</f>
        <v>0</v>
      </c>
      <c r="EX23" s="95">
        <f>($K23="Bell Curve")*(_xlfn.NORM.DIST(AND(EX$6&gt;=$F23,EX$6&lt;=$H23)*(EX$6-$F23+1),$J23/2,$M23,TRUE)-_xlfn.NORM.DIST(AND(EX$6&gt;=$F23,EX$6&lt;=$H23)*(EW$6-$F23+1),$J23/2,$M23,TRUE))/(1-2*_xlfn.NORM.DIST(0,$J23/2,$M23,TRUE))*$D23+($K23="Steady Growth")*(AND(EX$6&gt;=$F23,EX$6&lt;=$H23)*((EX$6-$F23+1)/($J23*($J23+1)/2)*$D23))+($K23="custom")*CustCF!ER23</f>
        <v>0</v>
      </c>
      <c r="EY23" s="95">
        <f>($K23="Bell Curve")*(_xlfn.NORM.DIST(AND(EY$6&gt;=$F23,EY$6&lt;=$H23)*(EY$6-$F23+1),$J23/2,$M23,TRUE)-_xlfn.NORM.DIST(AND(EY$6&gt;=$F23,EY$6&lt;=$H23)*(EX$6-$F23+1),$J23/2,$M23,TRUE))/(1-2*_xlfn.NORM.DIST(0,$J23/2,$M23,TRUE))*$D23+($K23="Steady Growth")*(AND(EY$6&gt;=$F23,EY$6&lt;=$H23)*((EY$6-$F23+1)/($J23*($J23+1)/2)*$D23))+($K23="custom")*CustCF!ES23</f>
        <v>0</v>
      </c>
      <c r="EZ23" s="95">
        <f>($K23="Bell Curve")*(_xlfn.NORM.DIST(AND(EZ$6&gt;=$F23,EZ$6&lt;=$H23)*(EZ$6-$F23+1),$J23/2,$M23,TRUE)-_xlfn.NORM.DIST(AND(EZ$6&gt;=$F23,EZ$6&lt;=$H23)*(EY$6-$F23+1),$J23/2,$M23,TRUE))/(1-2*_xlfn.NORM.DIST(0,$J23/2,$M23,TRUE))*$D23+($K23="Steady Growth")*(AND(EZ$6&gt;=$F23,EZ$6&lt;=$H23)*((EZ$6-$F23+1)/($J23*($J23+1)/2)*$D23))+($K23="custom")*CustCF!ET23</f>
        <v>0</v>
      </c>
      <c r="FA23" s="95">
        <f>($K23="Bell Curve")*(_xlfn.NORM.DIST(AND(FA$6&gt;=$F23,FA$6&lt;=$H23)*(FA$6-$F23+1),$J23/2,$M23,TRUE)-_xlfn.NORM.DIST(AND(FA$6&gt;=$F23,FA$6&lt;=$H23)*(EZ$6-$F23+1),$J23/2,$M23,TRUE))/(1-2*_xlfn.NORM.DIST(0,$J23/2,$M23,TRUE))*$D23+($K23="Steady Growth")*(AND(FA$6&gt;=$F23,FA$6&lt;=$H23)*((FA$6-$F23+1)/($J23*($J23+1)/2)*$D23))+($K23="custom")*CustCF!EU23</f>
        <v>0</v>
      </c>
      <c r="FB23" s="95">
        <f>($K23="Bell Curve")*(_xlfn.NORM.DIST(AND(FB$6&gt;=$F23,FB$6&lt;=$H23)*(FB$6-$F23+1),$J23/2,$M23,TRUE)-_xlfn.NORM.DIST(AND(FB$6&gt;=$F23,FB$6&lt;=$H23)*(FA$6-$F23+1),$J23/2,$M23,TRUE))/(1-2*_xlfn.NORM.DIST(0,$J23/2,$M23,TRUE))*$D23+($K23="Steady Growth")*(AND(FB$6&gt;=$F23,FB$6&lt;=$H23)*((FB$6-$F23+1)/($J23*($J23+1)/2)*$D23))+($K23="custom")*CustCF!EV23</f>
        <v>0</v>
      </c>
      <c r="FC23" s="95">
        <f>($K23="Bell Curve")*(_xlfn.NORM.DIST(AND(FC$6&gt;=$F23,FC$6&lt;=$H23)*(FC$6-$F23+1),$J23/2,$M23,TRUE)-_xlfn.NORM.DIST(AND(FC$6&gt;=$F23,FC$6&lt;=$H23)*(FB$6-$F23+1),$J23/2,$M23,TRUE))/(1-2*_xlfn.NORM.DIST(0,$J23/2,$M23,TRUE))*$D23+($K23="Steady Growth")*(AND(FC$6&gt;=$F23,FC$6&lt;=$H23)*((FC$6-$F23+1)/($J23*($J23+1)/2)*$D23))+($K23="custom")*CustCF!EW23</f>
        <v>0</v>
      </c>
      <c r="FD23" s="95">
        <f>($K23="Bell Curve")*(_xlfn.NORM.DIST(AND(FD$6&gt;=$F23,FD$6&lt;=$H23)*(FD$6-$F23+1),$J23/2,$M23,TRUE)-_xlfn.NORM.DIST(AND(FD$6&gt;=$F23,FD$6&lt;=$H23)*(FC$6-$F23+1),$J23/2,$M23,TRUE))/(1-2*_xlfn.NORM.DIST(0,$J23/2,$M23,TRUE))*$D23+($K23="Steady Growth")*(AND(FD$6&gt;=$F23,FD$6&lt;=$H23)*((FD$6-$F23+1)/($J23*($J23+1)/2)*$D23))+($K23="custom")*CustCF!EX23</f>
        <v>0</v>
      </c>
      <c r="FE23" s="95">
        <f>($K23="Bell Curve")*(_xlfn.NORM.DIST(AND(FE$6&gt;=$F23,FE$6&lt;=$H23)*(FE$6-$F23+1),$J23/2,$M23,TRUE)-_xlfn.NORM.DIST(AND(FE$6&gt;=$F23,FE$6&lt;=$H23)*(FD$6-$F23+1),$J23/2,$M23,TRUE))/(1-2*_xlfn.NORM.DIST(0,$J23/2,$M23,TRUE))*$D23+($K23="Steady Growth")*(AND(FE$6&gt;=$F23,FE$6&lt;=$H23)*((FE$6-$F23+1)/($J23*($J23+1)/2)*$D23))+($K23="custom")*CustCF!EY23</f>
        <v>0</v>
      </c>
      <c r="FF23" s="95">
        <f>($K23="Bell Curve")*(_xlfn.NORM.DIST(AND(FF$6&gt;=$F23,FF$6&lt;=$H23)*(FF$6-$F23+1),$J23/2,$M23,TRUE)-_xlfn.NORM.DIST(AND(FF$6&gt;=$F23,FF$6&lt;=$H23)*(FE$6-$F23+1),$J23/2,$M23,TRUE))/(1-2*_xlfn.NORM.DIST(0,$J23/2,$M23,TRUE))*$D23+($K23="Steady Growth")*(AND(FF$6&gt;=$F23,FF$6&lt;=$H23)*((FF$6-$F23+1)/($J23*($J23+1)/2)*$D23))+($K23="custom")*CustCF!EZ23</f>
        <v>0</v>
      </c>
      <c r="FG23" s="95">
        <f>($K23="Bell Curve")*(_xlfn.NORM.DIST(AND(FG$6&gt;=$F23,FG$6&lt;=$H23)*(FG$6-$F23+1),$J23/2,$M23,TRUE)-_xlfn.NORM.DIST(AND(FG$6&gt;=$F23,FG$6&lt;=$H23)*(FF$6-$F23+1),$J23/2,$M23,TRUE))/(1-2*_xlfn.NORM.DIST(0,$J23/2,$M23,TRUE))*$D23+($K23="Steady Growth")*(AND(FG$6&gt;=$F23,FG$6&lt;=$H23)*((FG$6-$F23+1)/($J23*($J23+1)/2)*$D23))+($K23="custom")*CustCF!FA23</f>
        <v>0</v>
      </c>
      <c r="FH23" s="95">
        <f>($K23="Bell Curve")*(_xlfn.NORM.DIST(AND(FH$6&gt;=$F23,FH$6&lt;=$H23)*(FH$6-$F23+1),$J23/2,$M23,TRUE)-_xlfn.NORM.DIST(AND(FH$6&gt;=$F23,FH$6&lt;=$H23)*(FG$6-$F23+1),$J23/2,$M23,TRUE))/(1-2*_xlfn.NORM.DIST(0,$J23/2,$M23,TRUE))*$D23+($K23="Steady Growth")*(AND(FH$6&gt;=$F23,FH$6&lt;=$H23)*((FH$6-$F23+1)/($J23*($J23+1)/2)*$D23))+($K23="custom")*CustCF!FB23</f>
        <v>0</v>
      </c>
      <c r="FI23" s="95">
        <f>($K23="Bell Curve")*(_xlfn.NORM.DIST(AND(FI$6&gt;=$F23,FI$6&lt;=$H23)*(FI$6-$F23+1),$J23/2,$M23,TRUE)-_xlfn.NORM.DIST(AND(FI$6&gt;=$F23,FI$6&lt;=$H23)*(FH$6-$F23+1),$J23/2,$M23,TRUE))/(1-2*_xlfn.NORM.DIST(0,$J23/2,$M23,TRUE))*$D23+($K23="Steady Growth")*(AND(FI$6&gt;=$F23,FI$6&lt;=$H23)*((FI$6-$F23+1)/($J23*($J23+1)/2)*$D23))+($K23="custom")*CustCF!FC23</f>
        <v>0</v>
      </c>
      <c r="FJ23" s="95">
        <f>($K23="Bell Curve")*(_xlfn.NORM.DIST(AND(FJ$6&gt;=$F23,FJ$6&lt;=$H23)*(FJ$6-$F23+1),$J23/2,$M23,TRUE)-_xlfn.NORM.DIST(AND(FJ$6&gt;=$F23,FJ$6&lt;=$H23)*(FI$6-$F23+1),$J23/2,$M23,TRUE))/(1-2*_xlfn.NORM.DIST(0,$J23/2,$M23,TRUE))*$D23+($K23="Steady Growth")*(AND(FJ$6&gt;=$F23,FJ$6&lt;=$H23)*((FJ$6-$F23+1)/($J23*($J23+1)/2)*$D23))+($K23="custom")*CustCF!FD23</f>
        <v>0</v>
      </c>
      <c r="FK23" s="95">
        <f>($K23="Bell Curve")*(_xlfn.NORM.DIST(AND(FK$6&gt;=$F23,FK$6&lt;=$H23)*(FK$6-$F23+1),$J23/2,$M23,TRUE)-_xlfn.NORM.DIST(AND(FK$6&gt;=$F23,FK$6&lt;=$H23)*(FJ$6-$F23+1),$J23/2,$M23,TRUE))/(1-2*_xlfn.NORM.DIST(0,$J23/2,$M23,TRUE))*$D23+($K23="Steady Growth")*(AND(FK$6&gt;=$F23,FK$6&lt;=$H23)*((FK$6-$F23+1)/($J23*($J23+1)/2)*$D23))+($K23="custom")*CustCF!FE23</f>
        <v>0</v>
      </c>
      <c r="FL23" s="95">
        <f>($K23="Bell Curve")*(_xlfn.NORM.DIST(AND(FL$6&gt;=$F23,FL$6&lt;=$H23)*(FL$6-$F23+1),$J23/2,$M23,TRUE)-_xlfn.NORM.DIST(AND(FL$6&gt;=$F23,FL$6&lt;=$H23)*(FK$6-$F23+1),$J23/2,$M23,TRUE))/(1-2*_xlfn.NORM.DIST(0,$J23/2,$M23,TRUE))*$D23+($K23="Steady Growth")*(AND(FL$6&gt;=$F23,FL$6&lt;=$H23)*((FL$6-$F23+1)/($J23*($J23+1)/2)*$D23))+($K23="custom")*CustCF!FF23</f>
        <v>0</v>
      </c>
      <c r="FM23" s="95">
        <f>($K23="Bell Curve")*(_xlfn.NORM.DIST(AND(FM$6&gt;=$F23,FM$6&lt;=$H23)*(FM$6-$F23+1),$J23/2,$M23,TRUE)-_xlfn.NORM.DIST(AND(FM$6&gt;=$F23,FM$6&lt;=$H23)*(FL$6-$F23+1),$J23/2,$M23,TRUE))/(1-2*_xlfn.NORM.DIST(0,$J23/2,$M23,TRUE))*$D23+($K23="Steady Growth")*(AND(FM$6&gt;=$F23,FM$6&lt;=$H23)*((FM$6-$F23+1)/($J23*($J23+1)/2)*$D23))+($K23="custom")*CustCF!FG23</f>
        <v>0</v>
      </c>
      <c r="FN23" s="95">
        <f>($K23="Bell Curve")*(_xlfn.NORM.DIST(AND(FN$6&gt;=$F23,FN$6&lt;=$H23)*(FN$6-$F23+1),$J23/2,$M23,TRUE)-_xlfn.NORM.DIST(AND(FN$6&gt;=$F23,FN$6&lt;=$H23)*(FM$6-$F23+1),$J23/2,$M23,TRUE))/(1-2*_xlfn.NORM.DIST(0,$J23/2,$M23,TRUE))*$D23+($K23="Steady Growth")*(AND(FN$6&gt;=$F23,FN$6&lt;=$H23)*((FN$6-$F23+1)/($J23*($J23+1)/2)*$D23))+($K23="custom")*CustCF!FH23</f>
        <v>0</v>
      </c>
      <c r="FO23" s="95">
        <f>($K23="Bell Curve")*(_xlfn.NORM.DIST(AND(FO$6&gt;=$F23,FO$6&lt;=$H23)*(FO$6-$F23+1),$J23/2,$M23,TRUE)-_xlfn.NORM.DIST(AND(FO$6&gt;=$F23,FO$6&lt;=$H23)*(FN$6-$F23+1),$J23/2,$M23,TRUE))/(1-2*_xlfn.NORM.DIST(0,$J23/2,$M23,TRUE))*$D23+($K23="Steady Growth")*(AND(FO$6&gt;=$F23,FO$6&lt;=$H23)*((FO$6-$F23+1)/($J23*($J23+1)/2)*$D23))+($K23="custom")*CustCF!FI23</f>
        <v>0</v>
      </c>
      <c r="FP23" s="95">
        <f>($K23="Bell Curve")*(_xlfn.NORM.DIST(AND(FP$6&gt;=$F23,FP$6&lt;=$H23)*(FP$6-$F23+1),$J23/2,$M23,TRUE)-_xlfn.NORM.DIST(AND(FP$6&gt;=$F23,FP$6&lt;=$H23)*(FO$6-$F23+1),$J23/2,$M23,TRUE))/(1-2*_xlfn.NORM.DIST(0,$J23/2,$M23,TRUE))*$D23+($K23="Steady Growth")*(AND(FP$6&gt;=$F23,FP$6&lt;=$H23)*((FP$6-$F23+1)/($J23*($J23+1)/2)*$D23))+($K23="custom")*CustCF!FJ23</f>
        <v>0</v>
      </c>
      <c r="FQ23" s="95">
        <f>($K23="Bell Curve")*(_xlfn.NORM.DIST(AND(FQ$6&gt;=$F23,FQ$6&lt;=$H23)*(FQ$6-$F23+1),$J23/2,$M23,TRUE)-_xlfn.NORM.DIST(AND(FQ$6&gt;=$F23,FQ$6&lt;=$H23)*(FP$6-$F23+1),$J23/2,$M23,TRUE))/(1-2*_xlfn.NORM.DIST(0,$J23/2,$M23,TRUE))*$D23+($K23="Steady Growth")*(AND(FQ$6&gt;=$F23,FQ$6&lt;=$H23)*((FQ$6-$F23+1)/($J23*($J23+1)/2)*$D23))+($K23="custom")*CustCF!FK23</f>
        <v>0</v>
      </c>
      <c r="FR23" s="95">
        <f>($K23="Bell Curve")*(_xlfn.NORM.DIST(AND(FR$6&gt;=$F23,FR$6&lt;=$H23)*(FR$6-$F23+1),$J23/2,$M23,TRUE)-_xlfn.NORM.DIST(AND(FR$6&gt;=$F23,FR$6&lt;=$H23)*(FQ$6-$F23+1),$J23/2,$M23,TRUE))/(1-2*_xlfn.NORM.DIST(0,$J23/2,$M23,TRUE))*$D23+($K23="Steady Growth")*(AND(FR$6&gt;=$F23,FR$6&lt;=$H23)*((FR$6-$F23+1)/($J23*($J23+1)/2)*$D23))+($K23="custom")*CustCF!FL23</f>
        <v>0</v>
      </c>
      <c r="FS23" s="95">
        <f>($K23="Bell Curve")*(_xlfn.NORM.DIST(AND(FS$6&gt;=$F23,FS$6&lt;=$H23)*(FS$6-$F23+1),$J23/2,$M23,TRUE)-_xlfn.NORM.DIST(AND(FS$6&gt;=$F23,FS$6&lt;=$H23)*(FR$6-$F23+1),$J23/2,$M23,TRUE))/(1-2*_xlfn.NORM.DIST(0,$J23/2,$M23,TRUE))*$D23+($K23="Steady Growth")*(AND(FS$6&gt;=$F23,FS$6&lt;=$H23)*((FS$6-$F23+1)/($J23*($J23+1)/2)*$D23))+($K23="custom")*CustCF!FM23</f>
        <v>0</v>
      </c>
      <c r="FT23" s="95">
        <f>($K23="Bell Curve")*(_xlfn.NORM.DIST(AND(FT$6&gt;=$F23,FT$6&lt;=$H23)*(FT$6-$F23+1),$J23/2,$M23,TRUE)-_xlfn.NORM.DIST(AND(FT$6&gt;=$F23,FT$6&lt;=$H23)*(FS$6-$F23+1),$J23/2,$M23,TRUE))/(1-2*_xlfn.NORM.DIST(0,$J23/2,$M23,TRUE))*$D23+($K23="Steady Growth")*(AND(FT$6&gt;=$F23,FT$6&lt;=$H23)*((FT$6-$F23+1)/($J23*($J23+1)/2)*$D23))+($K23="custom")*CustCF!FN23</f>
        <v>0</v>
      </c>
      <c r="FU23" s="95">
        <f>($K23="Bell Curve")*(_xlfn.NORM.DIST(AND(FU$6&gt;=$F23,FU$6&lt;=$H23)*(FU$6-$F23+1),$J23/2,$M23,TRUE)-_xlfn.NORM.DIST(AND(FU$6&gt;=$F23,FU$6&lt;=$H23)*(FT$6-$F23+1),$J23/2,$M23,TRUE))/(1-2*_xlfn.NORM.DIST(0,$J23/2,$M23,TRUE))*$D23+($K23="Steady Growth")*(AND(FU$6&gt;=$F23,FU$6&lt;=$H23)*((FU$6-$F23+1)/($J23*($J23+1)/2)*$D23))+($K23="custom")*CustCF!FO23</f>
        <v>0</v>
      </c>
      <c r="FV23" s="95">
        <f>($K23="Bell Curve")*(_xlfn.NORM.DIST(AND(FV$6&gt;=$F23,FV$6&lt;=$H23)*(FV$6-$F23+1),$J23/2,$M23,TRUE)-_xlfn.NORM.DIST(AND(FV$6&gt;=$F23,FV$6&lt;=$H23)*(FU$6-$F23+1),$J23/2,$M23,TRUE))/(1-2*_xlfn.NORM.DIST(0,$J23/2,$M23,TRUE))*$D23+($K23="Steady Growth")*(AND(FV$6&gt;=$F23,FV$6&lt;=$H23)*((FV$6-$F23+1)/($J23*($J23+1)/2)*$D23))+($K23="custom")*CustCF!FP23</f>
        <v>0</v>
      </c>
      <c r="FW23" s="95">
        <f>($K23="Bell Curve")*(_xlfn.NORM.DIST(AND(FW$6&gt;=$F23,FW$6&lt;=$H23)*(FW$6-$F23+1),$J23/2,$M23,TRUE)-_xlfn.NORM.DIST(AND(FW$6&gt;=$F23,FW$6&lt;=$H23)*(FV$6-$F23+1),$J23/2,$M23,TRUE))/(1-2*_xlfn.NORM.DIST(0,$J23/2,$M23,TRUE))*$D23+($K23="Steady Growth")*(AND(FW$6&gt;=$F23,FW$6&lt;=$H23)*((FW$6-$F23+1)/($J23*($J23+1)/2)*$D23))+($K23="custom")*CustCF!FQ23</f>
        <v>0</v>
      </c>
      <c r="FX23" s="95">
        <f>($K23="Bell Curve")*(_xlfn.NORM.DIST(AND(FX$6&gt;=$F23,FX$6&lt;=$H23)*(FX$6-$F23+1),$J23/2,$M23,TRUE)-_xlfn.NORM.DIST(AND(FX$6&gt;=$F23,FX$6&lt;=$H23)*(FW$6-$F23+1),$J23/2,$M23,TRUE))/(1-2*_xlfn.NORM.DIST(0,$J23/2,$M23,TRUE))*$D23+($K23="Steady Growth")*(AND(FX$6&gt;=$F23,FX$6&lt;=$H23)*((FX$6-$F23+1)/($J23*($J23+1)/2)*$D23))+($K23="custom")*CustCF!FR23</f>
        <v>0</v>
      </c>
      <c r="FY23" s="95">
        <f>($K23="Bell Curve")*(_xlfn.NORM.DIST(AND(FY$6&gt;=$F23,FY$6&lt;=$H23)*(FY$6-$F23+1),$J23/2,$M23,TRUE)-_xlfn.NORM.DIST(AND(FY$6&gt;=$F23,FY$6&lt;=$H23)*(FX$6-$F23+1),$J23/2,$M23,TRUE))/(1-2*_xlfn.NORM.DIST(0,$J23/2,$M23,TRUE))*$D23+($K23="Steady Growth")*(AND(FY$6&gt;=$F23,FY$6&lt;=$H23)*((FY$6-$F23+1)/($J23*($J23+1)/2)*$D23))+($K23="custom")*CustCF!FS23</f>
        <v>0</v>
      </c>
      <c r="FZ23" s="95">
        <f>($K23="Bell Curve")*(_xlfn.NORM.DIST(AND(FZ$6&gt;=$F23,FZ$6&lt;=$H23)*(FZ$6-$F23+1),$J23/2,$M23,TRUE)-_xlfn.NORM.DIST(AND(FZ$6&gt;=$F23,FZ$6&lt;=$H23)*(FY$6-$F23+1),$J23/2,$M23,TRUE))/(1-2*_xlfn.NORM.DIST(0,$J23/2,$M23,TRUE))*$D23+($K23="Steady Growth")*(AND(FZ$6&gt;=$F23,FZ$6&lt;=$H23)*((FZ$6-$F23+1)/($J23*($J23+1)/2)*$D23))+($K23="custom")*CustCF!FT23</f>
        <v>0</v>
      </c>
      <c r="GA23" s="95">
        <f>($K23="Bell Curve")*(_xlfn.NORM.DIST(AND(GA$6&gt;=$F23,GA$6&lt;=$H23)*(GA$6-$F23+1),$J23/2,$M23,TRUE)-_xlfn.NORM.DIST(AND(GA$6&gt;=$F23,GA$6&lt;=$H23)*(FZ$6-$F23+1),$J23/2,$M23,TRUE))/(1-2*_xlfn.NORM.DIST(0,$J23/2,$M23,TRUE))*$D23+($K23="Steady Growth")*(AND(GA$6&gt;=$F23,GA$6&lt;=$H23)*((GA$6-$F23+1)/($J23*($J23+1)/2)*$D23))+($K23="custom")*CustCF!FU23</f>
        <v>0</v>
      </c>
      <c r="GB23" s="95">
        <f>($K23="Bell Curve")*(_xlfn.NORM.DIST(AND(GB$6&gt;=$F23,GB$6&lt;=$H23)*(GB$6-$F23+1),$J23/2,$M23,TRUE)-_xlfn.NORM.DIST(AND(GB$6&gt;=$F23,GB$6&lt;=$H23)*(GA$6-$F23+1),$J23/2,$M23,TRUE))/(1-2*_xlfn.NORM.DIST(0,$J23/2,$M23,TRUE))*$D23+($K23="Steady Growth")*(AND(GB$6&gt;=$F23,GB$6&lt;=$H23)*((GB$6-$F23+1)/($J23*($J23+1)/2)*$D23))+($K23="custom")*CustCF!FV23</f>
        <v>0</v>
      </c>
      <c r="GC23" s="95">
        <f>($K23="Bell Curve")*(_xlfn.NORM.DIST(AND(GC$6&gt;=$F23,GC$6&lt;=$H23)*(GC$6-$F23+1),$J23/2,$M23,TRUE)-_xlfn.NORM.DIST(AND(GC$6&gt;=$F23,GC$6&lt;=$H23)*(GB$6-$F23+1),$J23/2,$M23,TRUE))/(1-2*_xlfn.NORM.DIST(0,$J23/2,$M23,TRUE))*$D23+($K23="Steady Growth")*(AND(GC$6&gt;=$F23,GC$6&lt;=$H23)*((GC$6-$F23+1)/($J23*($J23+1)/2)*$D23))+($K23="custom")*CustCF!FW23</f>
        <v>0</v>
      </c>
      <c r="GD23" s="95">
        <f>($K23="Bell Curve")*(_xlfn.NORM.DIST(AND(GD$6&gt;=$F23,GD$6&lt;=$H23)*(GD$6-$F23+1),$J23/2,$M23,TRUE)-_xlfn.NORM.DIST(AND(GD$6&gt;=$F23,GD$6&lt;=$H23)*(GC$6-$F23+1),$J23/2,$M23,TRUE))/(1-2*_xlfn.NORM.DIST(0,$J23/2,$M23,TRUE))*$D23+($K23="Steady Growth")*(AND(GD$6&gt;=$F23,GD$6&lt;=$H23)*((GD$6-$F23+1)/($J23*($J23+1)/2)*$D23))+($K23="custom")*CustCF!FX23</f>
        <v>0</v>
      </c>
      <c r="GE23" s="95">
        <f>($K23="Bell Curve")*(_xlfn.NORM.DIST(AND(GE$6&gt;=$F23,GE$6&lt;=$H23)*(GE$6-$F23+1),$J23/2,$M23,TRUE)-_xlfn.NORM.DIST(AND(GE$6&gt;=$F23,GE$6&lt;=$H23)*(GD$6-$F23+1),$J23/2,$M23,TRUE))/(1-2*_xlfn.NORM.DIST(0,$J23/2,$M23,TRUE))*$D23+($K23="Steady Growth")*(AND(GE$6&gt;=$F23,GE$6&lt;=$H23)*((GE$6-$F23+1)/($J23*($J23+1)/2)*$D23))+($K23="custom")*CustCF!FY23</f>
        <v>0</v>
      </c>
      <c r="GF23" s="95">
        <f>($K23="Bell Curve")*(_xlfn.NORM.DIST(AND(GF$6&gt;=$F23,GF$6&lt;=$H23)*(GF$6-$F23+1),$J23/2,$M23,TRUE)-_xlfn.NORM.DIST(AND(GF$6&gt;=$F23,GF$6&lt;=$H23)*(GE$6-$F23+1),$J23/2,$M23,TRUE))/(1-2*_xlfn.NORM.DIST(0,$J23/2,$M23,TRUE))*$D23+($K23="Steady Growth")*(AND(GF$6&gt;=$F23,GF$6&lt;=$H23)*((GF$6-$F23+1)/($J23*($J23+1)/2)*$D23))+($K23="custom")*CustCF!FZ23</f>
        <v>0</v>
      </c>
      <c r="GG23" s="95">
        <f>($K23="Bell Curve")*(_xlfn.NORM.DIST(AND(GG$6&gt;=$F23,GG$6&lt;=$H23)*(GG$6-$F23+1),$J23/2,$M23,TRUE)-_xlfn.NORM.DIST(AND(GG$6&gt;=$F23,GG$6&lt;=$H23)*(GF$6-$F23+1),$J23/2,$M23,TRUE))/(1-2*_xlfn.NORM.DIST(0,$J23/2,$M23,TRUE))*$D23+($K23="Steady Growth")*(AND(GG$6&gt;=$F23,GG$6&lt;=$H23)*((GG$6-$F23+1)/($J23*($J23+1)/2)*$D23))+($K23="custom")*CustCF!GA23</f>
        <v>0</v>
      </c>
      <c r="GH23" s="95">
        <f>($K23="Bell Curve")*(_xlfn.NORM.DIST(AND(GH$6&gt;=$F23,GH$6&lt;=$H23)*(GH$6-$F23+1),$J23/2,$M23,TRUE)-_xlfn.NORM.DIST(AND(GH$6&gt;=$F23,GH$6&lt;=$H23)*(GG$6-$F23+1),$J23/2,$M23,TRUE))/(1-2*_xlfn.NORM.DIST(0,$J23/2,$M23,TRUE))*$D23+($K23="Steady Growth")*(AND(GH$6&gt;=$F23,GH$6&lt;=$H23)*((GH$6-$F23+1)/($J23*($J23+1)/2)*$D23))+($K23="custom")*CustCF!GB23</f>
        <v>0</v>
      </c>
      <c r="GI23" s="95">
        <f>($K23="Bell Curve")*(_xlfn.NORM.DIST(AND(GI$6&gt;=$F23,GI$6&lt;=$H23)*(GI$6-$F23+1),$J23/2,$M23,TRUE)-_xlfn.NORM.DIST(AND(GI$6&gt;=$F23,GI$6&lt;=$H23)*(GH$6-$F23+1),$J23/2,$M23,TRUE))/(1-2*_xlfn.NORM.DIST(0,$J23/2,$M23,TRUE))*$D23+($K23="Steady Growth")*(AND(GI$6&gt;=$F23,GI$6&lt;=$H23)*((GI$6-$F23+1)/($J23*($J23+1)/2)*$D23))+($K23="custom")*CustCF!GC23</f>
        <v>0</v>
      </c>
      <c r="GJ23" s="95">
        <f>($K23="Bell Curve")*(_xlfn.NORM.DIST(AND(GJ$6&gt;=$F23,GJ$6&lt;=$H23)*(GJ$6-$F23+1),$J23/2,$M23,TRUE)-_xlfn.NORM.DIST(AND(GJ$6&gt;=$F23,GJ$6&lt;=$H23)*(GI$6-$F23+1),$J23/2,$M23,TRUE))/(1-2*_xlfn.NORM.DIST(0,$J23/2,$M23,TRUE))*$D23+($K23="Steady Growth")*(AND(GJ$6&gt;=$F23,GJ$6&lt;=$H23)*((GJ$6-$F23+1)/($J23*($J23+1)/2)*$D23))+($K23="custom")*CustCF!GD23</f>
        <v>0</v>
      </c>
      <c r="GK23" s="95">
        <f>($K23="Bell Curve")*(_xlfn.NORM.DIST(AND(GK$6&gt;=$F23,GK$6&lt;=$H23)*(GK$6-$F23+1),$J23/2,$M23,TRUE)-_xlfn.NORM.DIST(AND(GK$6&gt;=$F23,GK$6&lt;=$H23)*(GJ$6-$F23+1),$J23/2,$M23,TRUE))/(1-2*_xlfn.NORM.DIST(0,$J23/2,$M23,TRUE))*$D23+($K23="Steady Growth")*(AND(GK$6&gt;=$F23,GK$6&lt;=$H23)*((GK$6-$F23+1)/($J23*($J23+1)/2)*$D23))+($K23="custom")*CustCF!GE23</f>
        <v>0</v>
      </c>
      <c r="GL23" s="95">
        <f>($K23="Bell Curve")*(_xlfn.NORM.DIST(AND(GL$6&gt;=$F23,GL$6&lt;=$H23)*(GL$6-$F23+1),$J23/2,$M23,TRUE)-_xlfn.NORM.DIST(AND(GL$6&gt;=$F23,GL$6&lt;=$H23)*(GK$6-$F23+1),$J23/2,$M23,TRUE))/(1-2*_xlfn.NORM.DIST(0,$J23/2,$M23,TRUE))*$D23+($K23="Steady Growth")*(AND(GL$6&gt;=$F23,GL$6&lt;=$H23)*((GL$6-$F23+1)/($J23*($J23+1)/2)*$D23))+($K23="custom")*CustCF!GF23</f>
        <v>0</v>
      </c>
      <c r="GM23" s="95">
        <f>($K23="Bell Curve")*(_xlfn.NORM.DIST(AND(GM$6&gt;=$F23,GM$6&lt;=$H23)*(GM$6-$F23+1),$J23/2,$M23,TRUE)-_xlfn.NORM.DIST(AND(GM$6&gt;=$F23,GM$6&lt;=$H23)*(GL$6-$F23+1),$J23/2,$M23,TRUE))/(1-2*_xlfn.NORM.DIST(0,$J23/2,$M23,TRUE))*$D23+($K23="Steady Growth")*(AND(GM$6&gt;=$F23,GM$6&lt;=$H23)*((GM$6-$F23+1)/($J23*($J23+1)/2)*$D23))+($K23="custom")*CustCF!GG23</f>
        <v>0</v>
      </c>
      <c r="GN23" s="268">
        <f>($K23="Bell Curve")*(_xlfn.NORM.DIST(AND(GN$6&gt;=$F23,GN$6&lt;=$H23)*(GN$6-$F23+1),$J23/2,$M23,TRUE)-_xlfn.NORM.DIST(AND(GN$6&gt;=$F23,GN$6&lt;=$H23)*(GM$6-$F23+1),$J23/2,$M23,TRUE))/(1-2*_xlfn.NORM.DIST(0,$J23/2,$M23,TRUE))*$D23+($K23="Steady Growth")*(AND(GN$6&gt;=$F23,GN$6&lt;=$H23)*((GN$6-$F23+1)/($J23*($J23+1)/2)*$D23))+($K23="custom")*CustCF!GH23</f>
        <v>0</v>
      </c>
      <c r="GO23" s="1"/>
      <c r="GP23" s="67"/>
    </row>
    <row r="24" spans="1:198" customFormat="1" hidden="1" outlineLevel="1" x14ac:dyDescent="0.75">
      <c r="A24" s="1"/>
      <c r="B24" s="1"/>
      <c r="C24" s="262">
        <f>Budget!P29</f>
        <v>0</v>
      </c>
      <c r="D24" s="19">
        <f>Budget!Q29</f>
        <v>0</v>
      </c>
      <c r="E24" s="19" t="str">
        <f t="shared" si="23"/>
        <v/>
      </c>
      <c r="F24" s="263">
        <v>0</v>
      </c>
      <c r="G24" s="257">
        <f>IF(L24="custom",CustCF!F24,INDEX($P$8:$GN$8,MATCH(F24,$P$6:$GN$6,0)))</f>
        <v>46053</v>
      </c>
      <c r="H24" s="263">
        <v>0</v>
      </c>
      <c r="I24" s="257">
        <f>IF(L24="custom",CustCF!G24,INDEX($P$8:$GN$8,MATCH(H24,$P$6:$GN$6,0)))</f>
        <v>46053</v>
      </c>
      <c r="J24" s="260">
        <f t="shared" si="24"/>
        <v>1</v>
      </c>
      <c r="K24" s="265" t="s">
        <v>116</v>
      </c>
      <c r="L24" s="266" t="s">
        <v>141</v>
      </c>
      <c r="M24" s="267">
        <f t="shared" si="25"/>
        <v>9</v>
      </c>
      <c r="N24" s="18">
        <f t="shared" si="15"/>
        <v>0</v>
      </c>
      <c r="O24" s="1372">
        <f t="shared" si="16"/>
        <v>0</v>
      </c>
      <c r="P24" s="95">
        <f>($K24="Bell Curve")*(_xlfn.NORM.DIST(AND(P$6&gt;=$F24,P$6&lt;=$H24)*(P$6-$F24+1),$J24/2,$M24,TRUE)-_xlfn.NORM.DIST(AND(P$6&gt;=$F24,P$6&lt;=$H24)*(O$6-$F24+1),$J24/2,$M24,TRUE))/(1-2*_xlfn.NORM.DIST(0,$J24/2,$M24,TRUE))*$D24+($K24="Steady Growth")*(AND(P$6&gt;=$F24,P$6&lt;=$H24)*((P$6-$F24+1)/($J24*($J24+1)/2)*$D24))+($K24="custom")*CustCF!J24</f>
        <v>0</v>
      </c>
      <c r="Q24" s="95">
        <f>($K24="Bell Curve")*(_xlfn.NORM.DIST(AND(Q$6&gt;=$F24,Q$6&lt;=$H24)*(Q$6-$F24+1),$J24/2,$M24,TRUE)-_xlfn.NORM.DIST(AND(Q$6&gt;=$F24,Q$6&lt;=$H24)*(P$6-$F24+1),$J24/2,$M24,TRUE))/(1-2*_xlfn.NORM.DIST(0,$J24/2,$M24,TRUE))*$D24+($K24="Steady Growth")*(AND(Q$6&gt;=$F24,Q$6&lt;=$H24)*((Q$6-$F24+1)/($J24*($J24+1)/2)*$D24))+($K24="custom")*CustCF!K24</f>
        <v>0</v>
      </c>
      <c r="R24" s="95">
        <f>($K24="Bell Curve")*(_xlfn.NORM.DIST(AND(R$6&gt;=$F24,R$6&lt;=$H24)*(R$6-$F24+1),$J24/2,$M24,TRUE)-_xlfn.NORM.DIST(AND(R$6&gt;=$F24,R$6&lt;=$H24)*(Q$6-$F24+1),$J24/2,$M24,TRUE))/(1-2*_xlfn.NORM.DIST(0,$J24/2,$M24,TRUE))*$D24+($K24="Steady Growth")*(AND(R$6&gt;=$F24,R$6&lt;=$H24)*((R$6-$F24+1)/($J24*($J24+1)/2)*$D24))+($K24="custom")*CustCF!L24</f>
        <v>0</v>
      </c>
      <c r="S24" s="95">
        <f>($K24="Bell Curve")*(_xlfn.NORM.DIST(AND(S$6&gt;=$F24,S$6&lt;=$H24)*(S$6-$F24+1),$J24/2,$M24,TRUE)-_xlfn.NORM.DIST(AND(S$6&gt;=$F24,S$6&lt;=$H24)*(R$6-$F24+1),$J24/2,$M24,TRUE))/(1-2*_xlfn.NORM.DIST(0,$J24/2,$M24,TRUE))*$D24+($K24="Steady Growth")*(AND(S$6&gt;=$F24,S$6&lt;=$H24)*((S$6-$F24+1)/($J24*($J24+1)/2)*$D24))+($K24="custom")*CustCF!M24</f>
        <v>0</v>
      </c>
      <c r="T24" s="95">
        <f>($K24="Bell Curve")*(_xlfn.NORM.DIST(AND(T$6&gt;=$F24,T$6&lt;=$H24)*(T$6-$F24+1),$J24/2,$M24,TRUE)-_xlfn.NORM.DIST(AND(T$6&gt;=$F24,T$6&lt;=$H24)*(S$6-$F24+1),$J24/2,$M24,TRUE))/(1-2*_xlfn.NORM.DIST(0,$J24/2,$M24,TRUE))*$D24+($K24="Steady Growth")*(AND(T$6&gt;=$F24,T$6&lt;=$H24)*((T$6-$F24+1)/($J24*($J24+1)/2)*$D24))+($K24="custom")*CustCF!N24</f>
        <v>0</v>
      </c>
      <c r="U24" s="95">
        <f>($K24="Bell Curve")*(_xlfn.NORM.DIST(AND(U$6&gt;=$F24,U$6&lt;=$H24)*(U$6-$F24+1),$J24/2,$M24,TRUE)-_xlfn.NORM.DIST(AND(U$6&gt;=$F24,U$6&lt;=$H24)*(T$6-$F24+1),$J24/2,$M24,TRUE))/(1-2*_xlfn.NORM.DIST(0,$J24/2,$M24,TRUE))*$D24+($K24="Steady Growth")*(AND(U$6&gt;=$F24,U$6&lt;=$H24)*((U$6-$F24+1)/($J24*($J24+1)/2)*$D24))+($K24="custom")*CustCF!O24</f>
        <v>0</v>
      </c>
      <c r="V24" s="95">
        <f>($K24="Bell Curve")*(_xlfn.NORM.DIST(AND(V$6&gt;=$F24,V$6&lt;=$H24)*(V$6-$F24+1),$J24/2,$M24,TRUE)-_xlfn.NORM.DIST(AND(V$6&gt;=$F24,V$6&lt;=$H24)*(U$6-$F24+1),$J24/2,$M24,TRUE))/(1-2*_xlfn.NORM.DIST(0,$J24/2,$M24,TRUE))*$D24+($K24="Steady Growth")*(AND(V$6&gt;=$F24,V$6&lt;=$H24)*((V$6-$F24+1)/($J24*($J24+1)/2)*$D24))+($K24="custom")*CustCF!P24</f>
        <v>0</v>
      </c>
      <c r="W24" s="95">
        <f>($K24="Bell Curve")*(_xlfn.NORM.DIST(AND(W$6&gt;=$F24,W$6&lt;=$H24)*(W$6-$F24+1),$J24/2,$M24,TRUE)-_xlfn.NORM.DIST(AND(W$6&gt;=$F24,W$6&lt;=$H24)*(V$6-$F24+1),$J24/2,$M24,TRUE))/(1-2*_xlfn.NORM.DIST(0,$J24/2,$M24,TRUE))*$D24+($K24="Steady Growth")*(AND(W$6&gt;=$F24,W$6&lt;=$H24)*((W$6-$F24+1)/($J24*($J24+1)/2)*$D24))+($K24="custom")*CustCF!Q24</f>
        <v>0</v>
      </c>
      <c r="X24" s="95">
        <f>($K24="Bell Curve")*(_xlfn.NORM.DIST(AND(X$6&gt;=$F24,X$6&lt;=$H24)*(X$6-$F24+1),$J24/2,$M24,TRUE)-_xlfn.NORM.DIST(AND(X$6&gt;=$F24,X$6&lt;=$H24)*(W$6-$F24+1),$J24/2,$M24,TRUE))/(1-2*_xlfn.NORM.DIST(0,$J24/2,$M24,TRUE))*$D24+($K24="Steady Growth")*(AND(X$6&gt;=$F24,X$6&lt;=$H24)*((X$6-$F24+1)/($J24*($J24+1)/2)*$D24))+($K24="custom")*CustCF!R24</f>
        <v>0</v>
      </c>
      <c r="Y24" s="95">
        <f>($K24="Bell Curve")*(_xlfn.NORM.DIST(AND(Y$6&gt;=$F24,Y$6&lt;=$H24)*(Y$6-$F24+1),$J24/2,$M24,TRUE)-_xlfn.NORM.DIST(AND(Y$6&gt;=$F24,Y$6&lt;=$H24)*(X$6-$F24+1),$J24/2,$M24,TRUE))/(1-2*_xlfn.NORM.DIST(0,$J24/2,$M24,TRUE))*$D24+($K24="Steady Growth")*(AND(Y$6&gt;=$F24,Y$6&lt;=$H24)*((Y$6-$F24+1)/($J24*($J24+1)/2)*$D24))+($K24="custom")*CustCF!S24</f>
        <v>0</v>
      </c>
      <c r="Z24" s="95">
        <f>($K24="Bell Curve")*(_xlfn.NORM.DIST(AND(Z$6&gt;=$F24,Z$6&lt;=$H24)*(Z$6-$F24+1),$J24/2,$M24,TRUE)-_xlfn.NORM.DIST(AND(Z$6&gt;=$F24,Z$6&lt;=$H24)*(Y$6-$F24+1),$J24/2,$M24,TRUE))/(1-2*_xlfn.NORM.DIST(0,$J24/2,$M24,TRUE))*$D24+($K24="Steady Growth")*(AND(Z$6&gt;=$F24,Z$6&lt;=$H24)*((Z$6-$F24+1)/($J24*($J24+1)/2)*$D24))+($K24="custom")*CustCF!T24</f>
        <v>0</v>
      </c>
      <c r="AA24" s="95">
        <f>($K24="Bell Curve")*(_xlfn.NORM.DIST(AND(AA$6&gt;=$F24,AA$6&lt;=$H24)*(AA$6-$F24+1),$J24/2,$M24,TRUE)-_xlfn.NORM.DIST(AND(AA$6&gt;=$F24,AA$6&lt;=$H24)*(Z$6-$F24+1),$J24/2,$M24,TRUE))/(1-2*_xlfn.NORM.DIST(0,$J24/2,$M24,TRUE))*$D24+($K24="Steady Growth")*(AND(AA$6&gt;=$F24,AA$6&lt;=$H24)*((AA$6-$F24+1)/($J24*($J24+1)/2)*$D24))+($K24="custom")*CustCF!U24</f>
        <v>0</v>
      </c>
      <c r="AB24" s="95">
        <f>($K24="Bell Curve")*(_xlfn.NORM.DIST(AND(AB$6&gt;=$F24,AB$6&lt;=$H24)*(AB$6-$F24+1),$J24/2,$M24,TRUE)-_xlfn.NORM.DIST(AND(AB$6&gt;=$F24,AB$6&lt;=$H24)*(AA$6-$F24+1),$J24/2,$M24,TRUE))/(1-2*_xlfn.NORM.DIST(0,$J24/2,$M24,TRUE))*$D24+($K24="Steady Growth")*(AND(AB$6&gt;=$F24,AB$6&lt;=$H24)*((AB$6-$F24+1)/($J24*($J24+1)/2)*$D24))+($K24="custom")*CustCF!V24</f>
        <v>0</v>
      </c>
      <c r="AC24" s="95">
        <f>($K24="Bell Curve")*(_xlfn.NORM.DIST(AND(AC$6&gt;=$F24,AC$6&lt;=$H24)*(AC$6-$F24+1),$J24/2,$M24,TRUE)-_xlfn.NORM.DIST(AND(AC$6&gt;=$F24,AC$6&lt;=$H24)*(AB$6-$F24+1),$J24/2,$M24,TRUE))/(1-2*_xlfn.NORM.DIST(0,$J24/2,$M24,TRUE))*$D24+($K24="Steady Growth")*(AND(AC$6&gt;=$F24,AC$6&lt;=$H24)*((AC$6-$F24+1)/($J24*($J24+1)/2)*$D24))+($K24="custom")*CustCF!W24</f>
        <v>0</v>
      </c>
      <c r="AD24" s="95">
        <f>($K24="Bell Curve")*(_xlfn.NORM.DIST(AND(AD$6&gt;=$F24,AD$6&lt;=$H24)*(AD$6-$F24+1),$J24/2,$M24,TRUE)-_xlfn.NORM.DIST(AND(AD$6&gt;=$F24,AD$6&lt;=$H24)*(AC$6-$F24+1),$J24/2,$M24,TRUE))/(1-2*_xlfn.NORM.DIST(0,$J24/2,$M24,TRUE))*$D24+($K24="Steady Growth")*(AND(AD$6&gt;=$F24,AD$6&lt;=$H24)*((AD$6-$F24+1)/($J24*($J24+1)/2)*$D24))+($K24="custom")*CustCF!X24</f>
        <v>0</v>
      </c>
      <c r="AE24" s="95">
        <f>($K24="Bell Curve")*(_xlfn.NORM.DIST(AND(AE$6&gt;=$F24,AE$6&lt;=$H24)*(AE$6-$F24+1),$J24/2,$M24,TRUE)-_xlfn.NORM.DIST(AND(AE$6&gt;=$F24,AE$6&lt;=$H24)*(AD$6-$F24+1),$J24/2,$M24,TRUE))/(1-2*_xlfn.NORM.DIST(0,$J24/2,$M24,TRUE))*$D24+($K24="Steady Growth")*(AND(AE$6&gt;=$F24,AE$6&lt;=$H24)*((AE$6-$F24+1)/($J24*($J24+1)/2)*$D24))+($K24="custom")*CustCF!Y24</f>
        <v>0</v>
      </c>
      <c r="AF24" s="95">
        <f>($K24="Bell Curve")*(_xlfn.NORM.DIST(AND(AF$6&gt;=$F24,AF$6&lt;=$H24)*(AF$6-$F24+1),$J24/2,$M24,TRUE)-_xlfn.NORM.DIST(AND(AF$6&gt;=$F24,AF$6&lt;=$H24)*(AE$6-$F24+1),$J24/2,$M24,TRUE))/(1-2*_xlfn.NORM.DIST(0,$J24/2,$M24,TRUE))*$D24+($K24="Steady Growth")*(AND(AF$6&gt;=$F24,AF$6&lt;=$H24)*((AF$6-$F24+1)/($J24*($J24+1)/2)*$D24))+($K24="custom")*CustCF!Z24</f>
        <v>0</v>
      </c>
      <c r="AG24" s="95">
        <f>($K24="Bell Curve")*(_xlfn.NORM.DIST(AND(AG$6&gt;=$F24,AG$6&lt;=$H24)*(AG$6-$F24+1),$J24/2,$M24,TRUE)-_xlfn.NORM.DIST(AND(AG$6&gt;=$F24,AG$6&lt;=$H24)*(AF$6-$F24+1),$J24/2,$M24,TRUE))/(1-2*_xlfn.NORM.DIST(0,$J24/2,$M24,TRUE))*$D24+($K24="Steady Growth")*(AND(AG$6&gt;=$F24,AG$6&lt;=$H24)*((AG$6-$F24+1)/($J24*($J24+1)/2)*$D24))+($K24="custom")*CustCF!AA24</f>
        <v>0</v>
      </c>
      <c r="AH24" s="95">
        <f>($K24="Bell Curve")*(_xlfn.NORM.DIST(AND(AH$6&gt;=$F24,AH$6&lt;=$H24)*(AH$6-$F24+1),$J24/2,$M24,TRUE)-_xlfn.NORM.DIST(AND(AH$6&gt;=$F24,AH$6&lt;=$H24)*(AG$6-$F24+1),$J24/2,$M24,TRUE))/(1-2*_xlfn.NORM.DIST(0,$J24/2,$M24,TRUE))*$D24+($K24="Steady Growth")*(AND(AH$6&gt;=$F24,AH$6&lt;=$H24)*((AH$6-$F24+1)/($J24*($J24+1)/2)*$D24))+($K24="custom")*CustCF!AB24</f>
        <v>0</v>
      </c>
      <c r="AI24" s="95">
        <f>($K24="Bell Curve")*(_xlfn.NORM.DIST(AND(AI$6&gt;=$F24,AI$6&lt;=$H24)*(AI$6-$F24+1),$J24/2,$M24,TRUE)-_xlfn.NORM.DIST(AND(AI$6&gt;=$F24,AI$6&lt;=$H24)*(AH$6-$F24+1),$J24/2,$M24,TRUE))/(1-2*_xlfn.NORM.DIST(0,$J24/2,$M24,TRUE))*$D24+($K24="Steady Growth")*(AND(AI$6&gt;=$F24,AI$6&lt;=$H24)*((AI$6-$F24+1)/($J24*($J24+1)/2)*$D24))+($K24="custom")*CustCF!AC24</f>
        <v>0</v>
      </c>
      <c r="AJ24" s="95">
        <f>($K24="Bell Curve")*(_xlfn.NORM.DIST(AND(AJ$6&gt;=$F24,AJ$6&lt;=$H24)*(AJ$6-$F24+1),$J24/2,$M24,TRUE)-_xlfn.NORM.DIST(AND(AJ$6&gt;=$F24,AJ$6&lt;=$H24)*(AI$6-$F24+1),$J24/2,$M24,TRUE))/(1-2*_xlfn.NORM.DIST(0,$J24/2,$M24,TRUE))*$D24+($K24="Steady Growth")*(AND(AJ$6&gt;=$F24,AJ$6&lt;=$H24)*((AJ$6-$F24+1)/($J24*($J24+1)/2)*$D24))+($K24="custom")*CustCF!AD24</f>
        <v>0</v>
      </c>
      <c r="AK24" s="95">
        <f>($K24="Bell Curve")*(_xlfn.NORM.DIST(AND(AK$6&gt;=$F24,AK$6&lt;=$H24)*(AK$6-$F24+1),$J24/2,$M24,TRUE)-_xlfn.NORM.DIST(AND(AK$6&gt;=$F24,AK$6&lt;=$H24)*(AJ$6-$F24+1),$J24/2,$M24,TRUE))/(1-2*_xlfn.NORM.DIST(0,$J24/2,$M24,TRUE))*$D24+($K24="Steady Growth")*(AND(AK$6&gt;=$F24,AK$6&lt;=$H24)*((AK$6-$F24+1)/($J24*($J24+1)/2)*$D24))+($K24="custom")*CustCF!AE24</f>
        <v>0</v>
      </c>
      <c r="AL24" s="95">
        <f>($K24="Bell Curve")*(_xlfn.NORM.DIST(AND(AL$6&gt;=$F24,AL$6&lt;=$H24)*(AL$6-$F24+1),$J24/2,$M24,TRUE)-_xlfn.NORM.DIST(AND(AL$6&gt;=$F24,AL$6&lt;=$H24)*(AK$6-$F24+1),$J24/2,$M24,TRUE))/(1-2*_xlfn.NORM.DIST(0,$J24/2,$M24,TRUE))*$D24+($K24="Steady Growth")*(AND(AL$6&gt;=$F24,AL$6&lt;=$H24)*((AL$6-$F24+1)/($J24*($J24+1)/2)*$D24))+($K24="custom")*CustCF!AF24</f>
        <v>0</v>
      </c>
      <c r="AM24" s="95">
        <f>($K24="Bell Curve")*(_xlfn.NORM.DIST(AND(AM$6&gt;=$F24,AM$6&lt;=$H24)*(AM$6-$F24+1),$J24/2,$M24,TRUE)-_xlfn.NORM.DIST(AND(AM$6&gt;=$F24,AM$6&lt;=$H24)*(AL$6-$F24+1),$J24/2,$M24,TRUE))/(1-2*_xlfn.NORM.DIST(0,$J24/2,$M24,TRUE))*$D24+($K24="Steady Growth")*(AND(AM$6&gt;=$F24,AM$6&lt;=$H24)*((AM$6-$F24+1)/($J24*($J24+1)/2)*$D24))+($K24="custom")*CustCF!AG24</f>
        <v>0</v>
      </c>
      <c r="AN24" s="95">
        <f>($K24="Bell Curve")*(_xlfn.NORM.DIST(AND(AN$6&gt;=$F24,AN$6&lt;=$H24)*(AN$6-$F24+1),$J24/2,$M24,TRUE)-_xlfn.NORM.DIST(AND(AN$6&gt;=$F24,AN$6&lt;=$H24)*(AM$6-$F24+1),$J24/2,$M24,TRUE))/(1-2*_xlfn.NORM.DIST(0,$J24/2,$M24,TRUE))*$D24+($K24="Steady Growth")*(AND(AN$6&gt;=$F24,AN$6&lt;=$H24)*((AN$6-$F24+1)/($J24*($J24+1)/2)*$D24))+($K24="custom")*CustCF!AH24</f>
        <v>0</v>
      </c>
      <c r="AO24" s="95">
        <f>($K24="Bell Curve")*(_xlfn.NORM.DIST(AND(AO$6&gt;=$F24,AO$6&lt;=$H24)*(AO$6-$F24+1),$J24/2,$M24,TRUE)-_xlfn.NORM.DIST(AND(AO$6&gt;=$F24,AO$6&lt;=$H24)*(AN$6-$F24+1),$J24/2,$M24,TRUE))/(1-2*_xlfn.NORM.DIST(0,$J24/2,$M24,TRUE))*$D24+($K24="Steady Growth")*(AND(AO$6&gt;=$F24,AO$6&lt;=$H24)*((AO$6-$F24+1)/($J24*($J24+1)/2)*$D24))+($K24="custom")*CustCF!AI24</f>
        <v>0</v>
      </c>
      <c r="AP24" s="95">
        <f>($K24="Bell Curve")*(_xlfn.NORM.DIST(AND(AP$6&gt;=$F24,AP$6&lt;=$H24)*(AP$6-$F24+1),$J24/2,$M24,TRUE)-_xlfn.NORM.DIST(AND(AP$6&gt;=$F24,AP$6&lt;=$H24)*(AO$6-$F24+1),$J24/2,$M24,TRUE))/(1-2*_xlfn.NORM.DIST(0,$J24/2,$M24,TRUE))*$D24+($K24="Steady Growth")*(AND(AP$6&gt;=$F24,AP$6&lt;=$H24)*((AP$6-$F24+1)/($J24*($J24+1)/2)*$D24))+($K24="custom")*CustCF!AJ24</f>
        <v>0</v>
      </c>
      <c r="AQ24" s="95">
        <f>($K24="Bell Curve")*(_xlfn.NORM.DIST(AND(AQ$6&gt;=$F24,AQ$6&lt;=$H24)*(AQ$6-$F24+1),$J24/2,$M24,TRUE)-_xlfn.NORM.DIST(AND(AQ$6&gt;=$F24,AQ$6&lt;=$H24)*(AP$6-$F24+1),$J24/2,$M24,TRUE))/(1-2*_xlfn.NORM.DIST(0,$J24/2,$M24,TRUE))*$D24+($K24="Steady Growth")*(AND(AQ$6&gt;=$F24,AQ$6&lt;=$H24)*((AQ$6-$F24+1)/($J24*($J24+1)/2)*$D24))+($K24="custom")*CustCF!AK24</f>
        <v>0</v>
      </c>
      <c r="AR24" s="95">
        <f>($K24="Bell Curve")*(_xlfn.NORM.DIST(AND(AR$6&gt;=$F24,AR$6&lt;=$H24)*(AR$6-$F24+1),$J24/2,$M24,TRUE)-_xlfn.NORM.DIST(AND(AR$6&gt;=$F24,AR$6&lt;=$H24)*(AQ$6-$F24+1),$J24/2,$M24,TRUE))/(1-2*_xlfn.NORM.DIST(0,$J24/2,$M24,TRUE))*$D24+($K24="Steady Growth")*(AND(AR$6&gt;=$F24,AR$6&lt;=$H24)*((AR$6-$F24+1)/($J24*($J24+1)/2)*$D24))+($K24="custom")*CustCF!AL24</f>
        <v>0</v>
      </c>
      <c r="AS24" s="95">
        <f>($K24="Bell Curve")*(_xlfn.NORM.DIST(AND(AS$6&gt;=$F24,AS$6&lt;=$H24)*(AS$6-$F24+1),$J24/2,$M24,TRUE)-_xlfn.NORM.DIST(AND(AS$6&gt;=$F24,AS$6&lt;=$H24)*(AR$6-$F24+1),$J24/2,$M24,TRUE))/(1-2*_xlfn.NORM.DIST(0,$J24/2,$M24,TRUE))*$D24+($K24="Steady Growth")*(AND(AS$6&gt;=$F24,AS$6&lt;=$H24)*((AS$6-$F24+1)/($J24*($J24+1)/2)*$D24))+($K24="custom")*CustCF!AM24</f>
        <v>0</v>
      </c>
      <c r="AT24" s="95">
        <f>($K24="Bell Curve")*(_xlfn.NORM.DIST(AND(AT$6&gt;=$F24,AT$6&lt;=$H24)*(AT$6-$F24+1),$J24/2,$M24,TRUE)-_xlfn.NORM.DIST(AND(AT$6&gt;=$F24,AT$6&lt;=$H24)*(AS$6-$F24+1),$J24/2,$M24,TRUE))/(1-2*_xlfn.NORM.DIST(0,$J24/2,$M24,TRUE))*$D24+($K24="Steady Growth")*(AND(AT$6&gt;=$F24,AT$6&lt;=$H24)*((AT$6-$F24+1)/($J24*($J24+1)/2)*$D24))+($K24="custom")*CustCF!AN24</f>
        <v>0</v>
      </c>
      <c r="AU24" s="95">
        <f>($K24="Bell Curve")*(_xlfn.NORM.DIST(AND(AU$6&gt;=$F24,AU$6&lt;=$H24)*(AU$6-$F24+1),$J24/2,$M24,TRUE)-_xlfn.NORM.DIST(AND(AU$6&gt;=$F24,AU$6&lt;=$H24)*(AT$6-$F24+1),$J24/2,$M24,TRUE))/(1-2*_xlfn.NORM.DIST(0,$J24/2,$M24,TRUE))*$D24+($K24="Steady Growth")*(AND(AU$6&gt;=$F24,AU$6&lt;=$H24)*((AU$6-$F24+1)/($J24*($J24+1)/2)*$D24))+($K24="custom")*CustCF!AO24</f>
        <v>0</v>
      </c>
      <c r="AV24" s="95">
        <f>($K24="Bell Curve")*(_xlfn.NORM.DIST(AND(AV$6&gt;=$F24,AV$6&lt;=$H24)*(AV$6-$F24+1),$J24/2,$M24,TRUE)-_xlfn.NORM.DIST(AND(AV$6&gt;=$F24,AV$6&lt;=$H24)*(AU$6-$F24+1),$J24/2,$M24,TRUE))/(1-2*_xlfn.NORM.DIST(0,$J24/2,$M24,TRUE))*$D24+($K24="Steady Growth")*(AND(AV$6&gt;=$F24,AV$6&lt;=$H24)*((AV$6-$F24+1)/($J24*($J24+1)/2)*$D24))+($K24="custom")*CustCF!AP24</f>
        <v>0</v>
      </c>
      <c r="AW24" s="95">
        <f>($K24="Bell Curve")*(_xlfn.NORM.DIST(AND(AW$6&gt;=$F24,AW$6&lt;=$H24)*(AW$6-$F24+1),$J24/2,$M24,TRUE)-_xlfn.NORM.DIST(AND(AW$6&gt;=$F24,AW$6&lt;=$H24)*(AV$6-$F24+1),$J24/2,$M24,TRUE))/(1-2*_xlfn.NORM.DIST(0,$J24/2,$M24,TRUE))*$D24+($K24="Steady Growth")*(AND(AW$6&gt;=$F24,AW$6&lt;=$H24)*((AW$6-$F24+1)/($J24*($J24+1)/2)*$D24))+($K24="custom")*CustCF!AQ24</f>
        <v>0</v>
      </c>
      <c r="AX24" s="95">
        <f>($K24="Bell Curve")*(_xlfn.NORM.DIST(AND(AX$6&gt;=$F24,AX$6&lt;=$H24)*(AX$6-$F24+1),$J24/2,$M24,TRUE)-_xlfn.NORM.DIST(AND(AX$6&gt;=$F24,AX$6&lt;=$H24)*(AW$6-$F24+1),$J24/2,$M24,TRUE))/(1-2*_xlfn.NORM.DIST(0,$J24/2,$M24,TRUE))*$D24+($K24="Steady Growth")*(AND(AX$6&gt;=$F24,AX$6&lt;=$H24)*((AX$6-$F24+1)/($J24*($J24+1)/2)*$D24))+($K24="custom")*CustCF!AR24</f>
        <v>0</v>
      </c>
      <c r="AY24" s="95">
        <f>($K24="Bell Curve")*(_xlfn.NORM.DIST(AND(AY$6&gt;=$F24,AY$6&lt;=$H24)*(AY$6-$F24+1),$J24/2,$M24,TRUE)-_xlfn.NORM.DIST(AND(AY$6&gt;=$F24,AY$6&lt;=$H24)*(AX$6-$F24+1),$J24/2,$M24,TRUE))/(1-2*_xlfn.NORM.DIST(0,$J24/2,$M24,TRUE))*$D24+($K24="Steady Growth")*(AND(AY$6&gt;=$F24,AY$6&lt;=$H24)*((AY$6-$F24+1)/($J24*($J24+1)/2)*$D24))+($K24="custom")*CustCF!AS24</f>
        <v>0</v>
      </c>
      <c r="AZ24" s="95">
        <f>($K24="Bell Curve")*(_xlfn.NORM.DIST(AND(AZ$6&gt;=$F24,AZ$6&lt;=$H24)*(AZ$6-$F24+1),$J24/2,$M24,TRUE)-_xlfn.NORM.DIST(AND(AZ$6&gt;=$F24,AZ$6&lt;=$H24)*(AY$6-$F24+1),$J24/2,$M24,TRUE))/(1-2*_xlfn.NORM.DIST(0,$J24/2,$M24,TRUE))*$D24+($K24="Steady Growth")*(AND(AZ$6&gt;=$F24,AZ$6&lt;=$H24)*((AZ$6-$F24+1)/($J24*($J24+1)/2)*$D24))+($K24="custom")*CustCF!AT24</f>
        <v>0</v>
      </c>
      <c r="BA24" s="95">
        <f>($K24="Bell Curve")*(_xlfn.NORM.DIST(AND(BA$6&gt;=$F24,BA$6&lt;=$H24)*(BA$6-$F24+1),$J24/2,$M24,TRUE)-_xlfn.NORM.DIST(AND(BA$6&gt;=$F24,BA$6&lt;=$H24)*(AZ$6-$F24+1),$J24/2,$M24,TRUE))/(1-2*_xlfn.NORM.DIST(0,$J24/2,$M24,TRUE))*$D24+($K24="Steady Growth")*(AND(BA$6&gt;=$F24,BA$6&lt;=$H24)*((BA$6-$F24+1)/($J24*($J24+1)/2)*$D24))+($K24="custom")*CustCF!AU24</f>
        <v>0</v>
      </c>
      <c r="BB24" s="95">
        <f>($K24="Bell Curve")*(_xlfn.NORM.DIST(AND(BB$6&gt;=$F24,BB$6&lt;=$H24)*(BB$6-$F24+1),$J24/2,$M24,TRUE)-_xlfn.NORM.DIST(AND(BB$6&gt;=$F24,BB$6&lt;=$H24)*(BA$6-$F24+1),$J24/2,$M24,TRUE))/(1-2*_xlfn.NORM.DIST(0,$J24/2,$M24,TRUE))*$D24+($K24="Steady Growth")*(AND(BB$6&gt;=$F24,BB$6&lt;=$H24)*((BB$6-$F24+1)/($J24*($J24+1)/2)*$D24))+($K24="custom")*CustCF!AV24</f>
        <v>0</v>
      </c>
      <c r="BC24" s="95">
        <f>($K24="Bell Curve")*(_xlfn.NORM.DIST(AND(BC$6&gt;=$F24,BC$6&lt;=$H24)*(BC$6-$F24+1),$J24/2,$M24,TRUE)-_xlfn.NORM.DIST(AND(BC$6&gt;=$F24,BC$6&lt;=$H24)*(BB$6-$F24+1),$J24/2,$M24,TRUE))/(1-2*_xlfn.NORM.DIST(0,$J24/2,$M24,TRUE))*$D24+($K24="Steady Growth")*(AND(BC$6&gt;=$F24,BC$6&lt;=$H24)*((BC$6-$F24+1)/($J24*($J24+1)/2)*$D24))+($K24="custom")*CustCF!AW24</f>
        <v>0</v>
      </c>
      <c r="BD24" s="95">
        <f>($K24="Bell Curve")*(_xlfn.NORM.DIST(AND(BD$6&gt;=$F24,BD$6&lt;=$H24)*(BD$6-$F24+1),$J24/2,$M24,TRUE)-_xlfn.NORM.DIST(AND(BD$6&gt;=$F24,BD$6&lt;=$H24)*(BC$6-$F24+1),$J24/2,$M24,TRUE))/(1-2*_xlfn.NORM.DIST(0,$J24/2,$M24,TRUE))*$D24+($K24="Steady Growth")*(AND(BD$6&gt;=$F24,BD$6&lt;=$H24)*((BD$6-$F24+1)/($J24*($J24+1)/2)*$D24))+($K24="custom")*CustCF!AX24</f>
        <v>0</v>
      </c>
      <c r="BE24" s="95">
        <f>($K24="Bell Curve")*(_xlfn.NORM.DIST(AND(BE$6&gt;=$F24,BE$6&lt;=$H24)*(BE$6-$F24+1),$J24/2,$M24,TRUE)-_xlfn.NORM.DIST(AND(BE$6&gt;=$F24,BE$6&lt;=$H24)*(BD$6-$F24+1),$J24/2,$M24,TRUE))/(1-2*_xlfn.NORM.DIST(0,$J24/2,$M24,TRUE))*$D24+($K24="Steady Growth")*(AND(BE$6&gt;=$F24,BE$6&lt;=$H24)*((BE$6-$F24+1)/($J24*($J24+1)/2)*$D24))+($K24="custom")*CustCF!AY24</f>
        <v>0</v>
      </c>
      <c r="BF24" s="95">
        <f>($K24="Bell Curve")*(_xlfn.NORM.DIST(AND(BF$6&gt;=$F24,BF$6&lt;=$H24)*(BF$6-$F24+1),$J24/2,$M24,TRUE)-_xlfn.NORM.DIST(AND(BF$6&gt;=$F24,BF$6&lt;=$H24)*(BE$6-$F24+1),$J24/2,$M24,TRUE))/(1-2*_xlfn.NORM.DIST(0,$J24/2,$M24,TRUE))*$D24+($K24="Steady Growth")*(AND(BF$6&gt;=$F24,BF$6&lt;=$H24)*((BF$6-$F24+1)/($J24*($J24+1)/2)*$D24))+($K24="custom")*CustCF!AZ24</f>
        <v>0</v>
      </c>
      <c r="BG24" s="95">
        <f>($K24="Bell Curve")*(_xlfn.NORM.DIST(AND(BG$6&gt;=$F24,BG$6&lt;=$H24)*(BG$6-$F24+1),$J24/2,$M24,TRUE)-_xlfn.NORM.DIST(AND(BG$6&gt;=$F24,BG$6&lt;=$H24)*(BF$6-$F24+1),$J24/2,$M24,TRUE))/(1-2*_xlfn.NORM.DIST(0,$J24/2,$M24,TRUE))*$D24+($K24="Steady Growth")*(AND(BG$6&gt;=$F24,BG$6&lt;=$H24)*((BG$6-$F24+1)/($J24*($J24+1)/2)*$D24))+($K24="custom")*CustCF!BA24</f>
        <v>0</v>
      </c>
      <c r="BH24" s="95">
        <f>($K24="Bell Curve")*(_xlfn.NORM.DIST(AND(BH$6&gt;=$F24,BH$6&lt;=$H24)*(BH$6-$F24+1),$J24/2,$M24,TRUE)-_xlfn.NORM.DIST(AND(BH$6&gt;=$F24,BH$6&lt;=$H24)*(BG$6-$F24+1),$J24/2,$M24,TRUE))/(1-2*_xlfn.NORM.DIST(0,$J24/2,$M24,TRUE))*$D24+($K24="Steady Growth")*(AND(BH$6&gt;=$F24,BH$6&lt;=$H24)*((BH$6-$F24+1)/($J24*($J24+1)/2)*$D24))+($K24="custom")*CustCF!BB24</f>
        <v>0</v>
      </c>
      <c r="BI24" s="95">
        <f>($K24="Bell Curve")*(_xlfn.NORM.DIST(AND(BI$6&gt;=$F24,BI$6&lt;=$H24)*(BI$6-$F24+1),$J24/2,$M24,TRUE)-_xlfn.NORM.DIST(AND(BI$6&gt;=$F24,BI$6&lt;=$H24)*(BH$6-$F24+1),$J24/2,$M24,TRUE))/(1-2*_xlfn.NORM.DIST(0,$J24/2,$M24,TRUE))*$D24+($K24="Steady Growth")*(AND(BI$6&gt;=$F24,BI$6&lt;=$H24)*((BI$6-$F24+1)/($J24*($J24+1)/2)*$D24))+($K24="custom")*CustCF!BC24</f>
        <v>0</v>
      </c>
      <c r="BJ24" s="95">
        <f>($K24="Bell Curve")*(_xlfn.NORM.DIST(AND(BJ$6&gt;=$F24,BJ$6&lt;=$H24)*(BJ$6-$F24+1),$J24/2,$M24,TRUE)-_xlfn.NORM.DIST(AND(BJ$6&gt;=$F24,BJ$6&lt;=$H24)*(BI$6-$F24+1),$J24/2,$M24,TRUE))/(1-2*_xlfn.NORM.DIST(0,$J24/2,$M24,TRUE))*$D24+($K24="Steady Growth")*(AND(BJ$6&gt;=$F24,BJ$6&lt;=$H24)*((BJ$6-$F24+1)/($J24*($J24+1)/2)*$D24))+($K24="custom")*CustCF!BD24</f>
        <v>0</v>
      </c>
      <c r="BK24" s="95">
        <f>($K24="Bell Curve")*(_xlfn.NORM.DIST(AND(BK$6&gt;=$F24,BK$6&lt;=$H24)*(BK$6-$F24+1),$J24/2,$M24,TRUE)-_xlfn.NORM.DIST(AND(BK$6&gt;=$F24,BK$6&lt;=$H24)*(BJ$6-$F24+1),$J24/2,$M24,TRUE))/(1-2*_xlfn.NORM.DIST(0,$J24/2,$M24,TRUE))*$D24+($K24="Steady Growth")*(AND(BK$6&gt;=$F24,BK$6&lt;=$H24)*((BK$6-$F24+1)/($J24*($J24+1)/2)*$D24))+($K24="custom")*CustCF!BE24</f>
        <v>0</v>
      </c>
      <c r="BL24" s="95">
        <f>($K24="Bell Curve")*(_xlfn.NORM.DIST(AND(BL$6&gt;=$F24,BL$6&lt;=$H24)*(BL$6-$F24+1),$J24/2,$M24,TRUE)-_xlfn.NORM.DIST(AND(BL$6&gt;=$F24,BL$6&lt;=$H24)*(BK$6-$F24+1),$J24/2,$M24,TRUE))/(1-2*_xlfn.NORM.DIST(0,$J24/2,$M24,TRUE))*$D24+($K24="Steady Growth")*(AND(BL$6&gt;=$F24,BL$6&lt;=$H24)*((BL$6-$F24+1)/($J24*($J24+1)/2)*$D24))+($K24="custom")*CustCF!BF24</f>
        <v>0</v>
      </c>
      <c r="BM24" s="95">
        <f>($K24="Bell Curve")*(_xlfn.NORM.DIST(AND(BM$6&gt;=$F24,BM$6&lt;=$H24)*(BM$6-$F24+1),$J24/2,$M24,TRUE)-_xlfn.NORM.DIST(AND(BM$6&gt;=$F24,BM$6&lt;=$H24)*(BL$6-$F24+1),$J24/2,$M24,TRUE))/(1-2*_xlfn.NORM.DIST(0,$J24/2,$M24,TRUE))*$D24+($K24="Steady Growth")*(AND(BM$6&gt;=$F24,BM$6&lt;=$H24)*((BM$6-$F24+1)/($J24*($J24+1)/2)*$D24))+($K24="custom")*CustCF!BG24</f>
        <v>0</v>
      </c>
      <c r="BN24" s="95">
        <f>($K24="Bell Curve")*(_xlfn.NORM.DIST(AND(BN$6&gt;=$F24,BN$6&lt;=$H24)*(BN$6-$F24+1),$J24/2,$M24,TRUE)-_xlfn.NORM.DIST(AND(BN$6&gt;=$F24,BN$6&lt;=$H24)*(BM$6-$F24+1),$J24/2,$M24,TRUE))/(1-2*_xlfn.NORM.DIST(0,$J24/2,$M24,TRUE))*$D24+($K24="Steady Growth")*(AND(BN$6&gt;=$F24,BN$6&lt;=$H24)*((BN$6-$F24+1)/($J24*($J24+1)/2)*$D24))+($K24="custom")*CustCF!BH24</f>
        <v>0</v>
      </c>
      <c r="BO24" s="95">
        <f>($K24="Bell Curve")*(_xlfn.NORM.DIST(AND(BO$6&gt;=$F24,BO$6&lt;=$H24)*(BO$6-$F24+1),$J24/2,$M24,TRUE)-_xlfn.NORM.DIST(AND(BO$6&gt;=$F24,BO$6&lt;=$H24)*(BN$6-$F24+1),$J24/2,$M24,TRUE))/(1-2*_xlfn.NORM.DIST(0,$J24/2,$M24,TRUE))*$D24+($K24="Steady Growth")*(AND(BO$6&gt;=$F24,BO$6&lt;=$H24)*((BO$6-$F24+1)/($J24*($J24+1)/2)*$D24))+($K24="custom")*CustCF!BI24</f>
        <v>0</v>
      </c>
      <c r="BP24" s="95">
        <f>($K24="Bell Curve")*(_xlfn.NORM.DIST(AND(BP$6&gt;=$F24,BP$6&lt;=$H24)*(BP$6-$F24+1),$J24/2,$M24,TRUE)-_xlfn.NORM.DIST(AND(BP$6&gt;=$F24,BP$6&lt;=$H24)*(BO$6-$F24+1),$J24/2,$M24,TRUE))/(1-2*_xlfn.NORM.DIST(0,$J24/2,$M24,TRUE))*$D24+($K24="Steady Growth")*(AND(BP$6&gt;=$F24,BP$6&lt;=$H24)*((BP$6-$F24+1)/($J24*($J24+1)/2)*$D24))+($K24="custom")*CustCF!BJ24</f>
        <v>0</v>
      </c>
      <c r="BQ24" s="95">
        <f>($K24="Bell Curve")*(_xlfn.NORM.DIST(AND(BQ$6&gt;=$F24,BQ$6&lt;=$H24)*(BQ$6-$F24+1),$J24/2,$M24,TRUE)-_xlfn.NORM.DIST(AND(BQ$6&gt;=$F24,BQ$6&lt;=$H24)*(BP$6-$F24+1),$J24/2,$M24,TRUE))/(1-2*_xlfn.NORM.DIST(0,$J24/2,$M24,TRUE))*$D24+($K24="Steady Growth")*(AND(BQ$6&gt;=$F24,BQ$6&lt;=$H24)*((BQ$6-$F24+1)/($J24*($J24+1)/2)*$D24))+($K24="custom")*CustCF!BK24</f>
        <v>0</v>
      </c>
      <c r="BR24" s="95">
        <f>($K24="Bell Curve")*(_xlfn.NORM.DIST(AND(BR$6&gt;=$F24,BR$6&lt;=$H24)*(BR$6-$F24+1),$J24/2,$M24,TRUE)-_xlfn.NORM.DIST(AND(BR$6&gt;=$F24,BR$6&lt;=$H24)*(BQ$6-$F24+1),$J24/2,$M24,TRUE))/(1-2*_xlfn.NORM.DIST(0,$J24/2,$M24,TRUE))*$D24+($K24="Steady Growth")*(AND(BR$6&gt;=$F24,BR$6&lt;=$H24)*((BR$6-$F24+1)/($J24*($J24+1)/2)*$D24))+($K24="custom")*CustCF!BL24</f>
        <v>0</v>
      </c>
      <c r="BS24" s="95">
        <f>($K24="Bell Curve")*(_xlfn.NORM.DIST(AND(BS$6&gt;=$F24,BS$6&lt;=$H24)*(BS$6-$F24+1),$J24/2,$M24,TRUE)-_xlfn.NORM.DIST(AND(BS$6&gt;=$F24,BS$6&lt;=$H24)*(BR$6-$F24+1),$J24/2,$M24,TRUE))/(1-2*_xlfn.NORM.DIST(0,$J24/2,$M24,TRUE))*$D24+($K24="Steady Growth")*(AND(BS$6&gt;=$F24,BS$6&lt;=$H24)*((BS$6-$F24+1)/($J24*($J24+1)/2)*$D24))+($K24="custom")*CustCF!BM24</f>
        <v>0</v>
      </c>
      <c r="BT24" s="95">
        <f>($K24="Bell Curve")*(_xlfn.NORM.DIST(AND(BT$6&gt;=$F24,BT$6&lt;=$H24)*(BT$6-$F24+1),$J24/2,$M24,TRUE)-_xlfn.NORM.DIST(AND(BT$6&gt;=$F24,BT$6&lt;=$H24)*(BS$6-$F24+1),$J24/2,$M24,TRUE))/(1-2*_xlfn.NORM.DIST(0,$J24/2,$M24,TRUE))*$D24+($K24="Steady Growth")*(AND(BT$6&gt;=$F24,BT$6&lt;=$H24)*((BT$6-$F24+1)/($J24*($J24+1)/2)*$D24))+($K24="custom")*CustCF!BN24</f>
        <v>0</v>
      </c>
      <c r="BU24" s="95">
        <f>($K24="Bell Curve")*(_xlfn.NORM.DIST(AND(BU$6&gt;=$F24,BU$6&lt;=$H24)*(BU$6-$F24+1),$J24/2,$M24,TRUE)-_xlfn.NORM.DIST(AND(BU$6&gt;=$F24,BU$6&lt;=$H24)*(BT$6-$F24+1),$J24/2,$M24,TRUE))/(1-2*_xlfn.NORM.DIST(0,$J24/2,$M24,TRUE))*$D24+($K24="Steady Growth")*(AND(BU$6&gt;=$F24,BU$6&lt;=$H24)*((BU$6-$F24+1)/($J24*($J24+1)/2)*$D24))+($K24="custom")*CustCF!BO24</f>
        <v>0</v>
      </c>
      <c r="BV24" s="95">
        <f>($K24="Bell Curve")*(_xlfn.NORM.DIST(AND(BV$6&gt;=$F24,BV$6&lt;=$H24)*(BV$6-$F24+1),$J24/2,$M24,TRUE)-_xlfn.NORM.DIST(AND(BV$6&gt;=$F24,BV$6&lt;=$H24)*(BU$6-$F24+1),$J24/2,$M24,TRUE))/(1-2*_xlfn.NORM.DIST(0,$J24/2,$M24,TRUE))*$D24+($K24="Steady Growth")*(AND(BV$6&gt;=$F24,BV$6&lt;=$H24)*((BV$6-$F24+1)/($J24*($J24+1)/2)*$D24))+($K24="custom")*CustCF!BP24</f>
        <v>0</v>
      </c>
      <c r="BW24" s="95">
        <f>($K24="Bell Curve")*(_xlfn.NORM.DIST(AND(BW$6&gt;=$F24,BW$6&lt;=$H24)*(BW$6-$F24+1),$J24/2,$M24,TRUE)-_xlfn.NORM.DIST(AND(BW$6&gt;=$F24,BW$6&lt;=$H24)*(BV$6-$F24+1),$J24/2,$M24,TRUE))/(1-2*_xlfn.NORM.DIST(0,$J24/2,$M24,TRUE))*$D24+($K24="Steady Growth")*(AND(BW$6&gt;=$F24,BW$6&lt;=$H24)*((BW$6-$F24+1)/($J24*($J24+1)/2)*$D24))+($K24="custom")*CustCF!BQ24</f>
        <v>0</v>
      </c>
      <c r="BX24" s="95">
        <f>($K24="Bell Curve")*(_xlfn.NORM.DIST(AND(BX$6&gt;=$F24,BX$6&lt;=$H24)*(BX$6-$F24+1),$J24/2,$M24,TRUE)-_xlfn.NORM.DIST(AND(BX$6&gt;=$F24,BX$6&lt;=$H24)*(BW$6-$F24+1),$J24/2,$M24,TRUE))/(1-2*_xlfn.NORM.DIST(0,$J24/2,$M24,TRUE))*$D24+($K24="Steady Growth")*(AND(BX$6&gt;=$F24,BX$6&lt;=$H24)*((BX$6-$F24+1)/($J24*($J24+1)/2)*$D24))+($K24="custom")*CustCF!BR24</f>
        <v>0</v>
      </c>
      <c r="BY24" s="95">
        <f>($K24="Bell Curve")*(_xlfn.NORM.DIST(AND(BY$6&gt;=$F24,BY$6&lt;=$H24)*(BY$6-$F24+1),$J24/2,$M24,TRUE)-_xlfn.NORM.DIST(AND(BY$6&gt;=$F24,BY$6&lt;=$H24)*(BX$6-$F24+1),$J24/2,$M24,TRUE))/(1-2*_xlfn.NORM.DIST(0,$J24/2,$M24,TRUE))*$D24+($K24="Steady Growth")*(AND(BY$6&gt;=$F24,BY$6&lt;=$H24)*((BY$6-$F24+1)/($J24*($J24+1)/2)*$D24))+($K24="custom")*CustCF!BS24</f>
        <v>0</v>
      </c>
      <c r="BZ24" s="95">
        <f>($K24="Bell Curve")*(_xlfn.NORM.DIST(AND(BZ$6&gt;=$F24,BZ$6&lt;=$H24)*(BZ$6-$F24+1),$J24/2,$M24,TRUE)-_xlfn.NORM.DIST(AND(BZ$6&gt;=$F24,BZ$6&lt;=$H24)*(BY$6-$F24+1),$J24/2,$M24,TRUE))/(1-2*_xlfn.NORM.DIST(0,$J24/2,$M24,TRUE))*$D24+($K24="Steady Growth")*(AND(BZ$6&gt;=$F24,BZ$6&lt;=$H24)*((BZ$6-$F24+1)/($J24*($J24+1)/2)*$D24))+($K24="custom")*CustCF!BT24</f>
        <v>0</v>
      </c>
      <c r="CA24" s="95">
        <f>($K24="Bell Curve")*(_xlfn.NORM.DIST(AND(CA$6&gt;=$F24,CA$6&lt;=$H24)*(CA$6-$F24+1),$J24/2,$M24,TRUE)-_xlfn.NORM.DIST(AND(CA$6&gt;=$F24,CA$6&lt;=$H24)*(BZ$6-$F24+1),$J24/2,$M24,TRUE))/(1-2*_xlfn.NORM.DIST(0,$J24/2,$M24,TRUE))*$D24+($K24="Steady Growth")*(AND(CA$6&gt;=$F24,CA$6&lt;=$H24)*((CA$6-$F24+1)/($J24*($J24+1)/2)*$D24))+($K24="custom")*CustCF!BU24</f>
        <v>0</v>
      </c>
      <c r="CB24" s="95">
        <f>($K24="Bell Curve")*(_xlfn.NORM.DIST(AND(CB$6&gt;=$F24,CB$6&lt;=$H24)*(CB$6-$F24+1),$J24/2,$M24,TRUE)-_xlfn.NORM.DIST(AND(CB$6&gt;=$F24,CB$6&lt;=$H24)*(CA$6-$F24+1),$J24/2,$M24,TRUE))/(1-2*_xlfn.NORM.DIST(0,$J24/2,$M24,TRUE))*$D24+($K24="Steady Growth")*(AND(CB$6&gt;=$F24,CB$6&lt;=$H24)*((CB$6-$F24+1)/($J24*($J24+1)/2)*$D24))+($K24="custom")*CustCF!BV24</f>
        <v>0</v>
      </c>
      <c r="CC24" s="95">
        <f>($K24="Bell Curve")*(_xlfn.NORM.DIST(AND(CC$6&gt;=$F24,CC$6&lt;=$H24)*(CC$6-$F24+1),$J24/2,$M24,TRUE)-_xlfn.NORM.DIST(AND(CC$6&gt;=$F24,CC$6&lt;=$H24)*(CB$6-$F24+1),$J24/2,$M24,TRUE))/(1-2*_xlfn.NORM.DIST(0,$J24/2,$M24,TRUE))*$D24+($K24="Steady Growth")*(AND(CC$6&gt;=$F24,CC$6&lt;=$H24)*((CC$6-$F24+1)/($J24*($J24+1)/2)*$D24))+($K24="custom")*CustCF!BW24</f>
        <v>0</v>
      </c>
      <c r="CD24" s="95">
        <f>($K24="Bell Curve")*(_xlfn.NORM.DIST(AND(CD$6&gt;=$F24,CD$6&lt;=$H24)*(CD$6-$F24+1),$J24/2,$M24,TRUE)-_xlfn.NORM.DIST(AND(CD$6&gt;=$F24,CD$6&lt;=$H24)*(CC$6-$F24+1),$J24/2,$M24,TRUE))/(1-2*_xlfn.NORM.DIST(0,$J24/2,$M24,TRUE))*$D24+($K24="Steady Growth")*(AND(CD$6&gt;=$F24,CD$6&lt;=$H24)*((CD$6-$F24+1)/($J24*($J24+1)/2)*$D24))+($K24="custom")*CustCF!BX24</f>
        <v>0</v>
      </c>
      <c r="CE24" s="95">
        <f>($K24="Bell Curve")*(_xlfn.NORM.DIST(AND(CE$6&gt;=$F24,CE$6&lt;=$H24)*(CE$6-$F24+1),$J24/2,$M24,TRUE)-_xlfn.NORM.DIST(AND(CE$6&gt;=$F24,CE$6&lt;=$H24)*(CD$6-$F24+1),$J24/2,$M24,TRUE))/(1-2*_xlfn.NORM.DIST(0,$J24/2,$M24,TRUE))*$D24+($K24="Steady Growth")*(AND(CE$6&gt;=$F24,CE$6&lt;=$H24)*((CE$6-$F24+1)/($J24*($J24+1)/2)*$D24))+($K24="custom")*CustCF!BY24</f>
        <v>0</v>
      </c>
      <c r="CF24" s="95">
        <f>($K24="Bell Curve")*(_xlfn.NORM.DIST(AND(CF$6&gt;=$F24,CF$6&lt;=$H24)*(CF$6-$F24+1),$J24/2,$M24,TRUE)-_xlfn.NORM.DIST(AND(CF$6&gt;=$F24,CF$6&lt;=$H24)*(CE$6-$F24+1),$J24/2,$M24,TRUE))/(1-2*_xlfn.NORM.DIST(0,$J24/2,$M24,TRUE))*$D24+($K24="Steady Growth")*(AND(CF$6&gt;=$F24,CF$6&lt;=$H24)*((CF$6-$F24+1)/($J24*($J24+1)/2)*$D24))+($K24="custom")*CustCF!BZ24</f>
        <v>0</v>
      </c>
      <c r="CG24" s="95">
        <f>($K24="Bell Curve")*(_xlfn.NORM.DIST(AND(CG$6&gt;=$F24,CG$6&lt;=$H24)*(CG$6-$F24+1),$J24/2,$M24,TRUE)-_xlfn.NORM.DIST(AND(CG$6&gt;=$F24,CG$6&lt;=$H24)*(CF$6-$F24+1),$J24/2,$M24,TRUE))/(1-2*_xlfn.NORM.DIST(0,$J24/2,$M24,TRUE))*$D24+($K24="Steady Growth")*(AND(CG$6&gt;=$F24,CG$6&lt;=$H24)*((CG$6-$F24+1)/($J24*($J24+1)/2)*$D24))+($K24="custom")*CustCF!CA24</f>
        <v>0</v>
      </c>
      <c r="CH24" s="95">
        <f>($K24="Bell Curve")*(_xlfn.NORM.DIST(AND(CH$6&gt;=$F24,CH$6&lt;=$H24)*(CH$6-$F24+1),$J24/2,$M24,TRUE)-_xlfn.NORM.DIST(AND(CH$6&gt;=$F24,CH$6&lt;=$H24)*(CG$6-$F24+1),$J24/2,$M24,TRUE))/(1-2*_xlfn.NORM.DIST(0,$J24/2,$M24,TRUE))*$D24+($K24="Steady Growth")*(AND(CH$6&gt;=$F24,CH$6&lt;=$H24)*((CH$6-$F24+1)/($J24*($J24+1)/2)*$D24))+($K24="custom")*CustCF!CB24</f>
        <v>0</v>
      </c>
      <c r="CI24" s="95">
        <f>($K24="Bell Curve")*(_xlfn.NORM.DIST(AND(CI$6&gt;=$F24,CI$6&lt;=$H24)*(CI$6-$F24+1),$J24/2,$M24,TRUE)-_xlfn.NORM.DIST(AND(CI$6&gt;=$F24,CI$6&lt;=$H24)*(CH$6-$F24+1),$J24/2,$M24,TRUE))/(1-2*_xlfn.NORM.DIST(0,$J24/2,$M24,TRUE))*$D24+($K24="Steady Growth")*(AND(CI$6&gt;=$F24,CI$6&lt;=$H24)*((CI$6-$F24+1)/($J24*($J24+1)/2)*$D24))+($K24="custom")*CustCF!CC24</f>
        <v>0</v>
      </c>
      <c r="CJ24" s="95">
        <f>($K24="Bell Curve")*(_xlfn.NORM.DIST(AND(CJ$6&gt;=$F24,CJ$6&lt;=$H24)*(CJ$6-$F24+1),$J24/2,$M24,TRUE)-_xlfn.NORM.DIST(AND(CJ$6&gt;=$F24,CJ$6&lt;=$H24)*(CI$6-$F24+1),$J24/2,$M24,TRUE))/(1-2*_xlfn.NORM.DIST(0,$J24/2,$M24,TRUE))*$D24+($K24="Steady Growth")*(AND(CJ$6&gt;=$F24,CJ$6&lt;=$H24)*((CJ$6-$F24+1)/($J24*($J24+1)/2)*$D24))+($K24="custom")*CustCF!CD24</f>
        <v>0</v>
      </c>
      <c r="CK24" s="95">
        <f>($K24="Bell Curve")*(_xlfn.NORM.DIST(AND(CK$6&gt;=$F24,CK$6&lt;=$H24)*(CK$6-$F24+1),$J24/2,$M24,TRUE)-_xlfn.NORM.DIST(AND(CK$6&gt;=$F24,CK$6&lt;=$H24)*(CJ$6-$F24+1),$J24/2,$M24,TRUE))/(1-2*_xlfn.NORM.DIST(0,$J24/2,$M24,TRUE))*$D24+($K24="Steady Growth")*(AND(CK$6&gt;=$F24,CK$6&lt;=$H24)*((CK$6-$F24+1)/($J24*($J24+1)/2)*$D24))+($K24="custom")*CustCF!CE24</f>
        <v>0</v>
      </c>
      <c r="CL24" s="95">
        <f>($K24="Bell Curve")*(_xlfn.NORM.DIST(AND(CL$6&gt;=$F24,CL$6&lt;=$H24)*(CL$6-$F24+1),$J24/2,$M24,TRUE)-_xlfn.NORM.DIST(AND(CL$6&gt;=$F24,CL$6&lt;=$H24)*(CK$6-$F24+1),$J24/2,$M24,TRUE))/(1-2*_xlfn.NORM.DIST(0,$J24/2,$M24,TRUE))*$D24+($K24="Steady Growth")*(AND(CL$6&gt;=$F24,CL$6&lt;=$H24)*((CL$6-$F24+1)/($J24*($J24+1)/2)*$D24))+($K24="custom")*CustCF!CF24</f>
        <v>0</v>
      </c>
      <c r="CM24" s="95">
        <f>($K24="Bell Curve")*(_xlfn.NORM.DIST(AND(CM$6&gt;=$F24,CM$6&lt;=$H24)*(CM$6-$F24+1),$J24/2,$M24,TRUE)-_xlfn.NORM.DIST(AND(CM$6&gt;=$F24,CM$6&lt;=$H24)*(CL$6-$F24+1),$J24/2,$M24,TRUE))/(1-2*_xlfn.NORM.DIST(0,$J24/2,$M24,TRUE))*$D24+($K24="Steady Growth")*(AND(CM$6&gt;=$F24,CM$6&lt;=$H24)*((CM$6-$F24+1)/($J24*($J24+1)/2)*$D24))+($K24="custom")*CustCF!CG24</f>
        <v>0</v>
      </c>
      <c r="CN24" s="95">
        <f>($K24="Bell Curve")*(_xlfn.NORM.DIST(AND(CN$6&gt;=$F24,CN$6&lt;=$H24)*(CN$6-$F24+1),$J24/2,$M24,TRUE)-_xlfn.NORM.DIST(AND(CN$6&gt;=$F24,CN$6&lt;=$H24)*(CM$6-$F24+1),$J24/2,$M24,TRUE))/(1-2*_xlfn.NORM.DIST(0,$J24/2,$M24,TRUE))*$D24+($K24="Steady Growth")*(AND(CN$6&gt;=$F24,CN$6&lt;=$H24)*((CN$6-$F24+1)/($J24*($J24+1)/2)*$D24))+($K24="custom")*CustCF!CH24</f>
        <v>0</v>
      </c>
      <c r="CO24" s="95">
        <f>($K24="Bell Curve")*(_xlfn.NORM.DIST(AND(CO$6&gt;=$F24,CO$6&lt;=$H24)*(CO$6-$F24+1),$J24/2,$M24,TRUE)-_xlfn.NORM.DIST(AND(CO$6&gt;=$F24,CO$6&lt;=$H24)*(CN$6-$F24+1),$J24/2,$M24,TRUE))/(1-2*_xlfn.NORM.DIST(0,$J24/2,$M24,TRUE))*$D24+($K24="Steady Growth")*(AND(CO$6&gt;=$F24,CO$6&lt;=$H24)*((CO$6-$F24+1)/($J24*($J24+1)/2)*$D24))+($K24="custom")*CustCF!CI24</f>
        <v>0</v>
      </c>
      <c r="CP24" s="95">
        <f>($K24="Bell Curve")*(_xlfn.NORM.DIST(AND(CP$6&gt;=$F24,CP$6&lt;=$H24)*(CP$6-$F24+1),$J24/2,$M24,TRUE)-_xlfn.NORM.DIST(AND(CP$6&gt;=$F24,CP$6&lt;=$H24)*(CO$6-$F24+1),$J24/2,$M24,TRUE))/(1-2*_xlfn.NORM.DIST(0,$J24/2,$M24,TRUE))*$D24+($K24="Steady Growth")*(AND(CP$6&gt;=$F24,CP$6&lt;=$H24)*((CP$6-$F24+1)/($J24*($J24+1)/2)*$D24))+($K24="custom")*CustCF!CJ24</f>
        <v>0</v>
      </c>
      <c r="CQ24" s="95">
        <f>($K24="Bell Curve")*(_xlfn.NORM.DIST(AND(CQ$6&gt;=$F24,CQ$6&lt;=$H24)*(CQ$6-$F24+1),$J24/2,$M24,TRUE)-_xlfn.NORM.DIST(AND(CQ$6&gt;=$F24,CQ$6&lt;=$H24)*(CP$6-$F24+1),$J24/2,$M24,TRUE))/(1-2*_xlfn.NORM.DIST(0,$J24/2,$M24,TRUE))*$D24+($K24="Steady Growth")*(AND(CQ$6&gt;=$F24,CQ$6&lt;=$H24)*((CQ$6-$F24+1)/($J24*($J24+1)/2)*$D24))+($K24="custom")*CustCF!CK24</f>
        <v>0</v>
      </c>
      <c r="CR24" s="95">
        <f>($K24="Bell Curve")*(_xlfn.NORM.DIST(AND(CR$6&gt;=$F24,CR$6&lt;=$H24)*(CR$6-$F24+1),$J24/2,$M24,TRUE)-_xlfn.NORM.DIST(AND(CR$6&gt;=$F24,CR$6&lt;=$H24)*(CQ$6-$F24+1),$J24/2,$M24,TRUE))/(1-2*_xlfn.NORM.DIST(0,$J24/2,$M24,TRUE))*$D24+($K24="Steady Growth")*(AND(CR$6&gt;=$F24,CR$6&lt;=$H24)*((CR$6-$F24+1)/($J24*($J24+1)/2)*$D24))+($K24="custom")*CustCF!CL24</f>
        <v>0</v>
      </c>
      <c r="CS24" s="95">
        <f>($K24="Bell Curve")*(_xlfn.NORM.DIST(AND(CS$6&gt;=$F24,CS$6&lt;=$H24)*(CS$6-$F24+1),$J24/2,$M24,TRUE)-_xlfn.NORM.DIST(AND(CS$6&gt;=$F24,CS$6&lt;=$H24)*(CR$6-$F24+1),$J24/2,$M24,TRUE))/(1-2*_xlfn.NORM.DIST(0,$J24/2,$M24,TRUE))*$D24+($K24="Steady Growth")*(AND(CS$6&gt;=$F24,CS$6&lt;=$H24)*((CS$6-$F24+1)/($J24*($J24+1)/2)*$D24))+($K24="custom")*CustCF!CM24</f>
        <v>0</v>
      </c>
      <c r="CT24" s="95">
        <f>($K24="Bell Curve")*(_xlfn.NORM.DIST(AND(CT$6&gt;=$F24,CT$6&lt;=$H24)*(CT$6-$F24+1),$J24/2,$M24,TRUE)-_xlfn.NORM.DIST(AND(CT$6&gt;=$F24,CT$6&lt;=$H24)*(CS$6-$F24+1),$J24/2,$M24,TRUE))/(1-2*_xlfn.NORM.DIST(0,$J24/2,$M24,TRUE))*$D24+($K24="Steady Growth")*(AND(CT$6&gt;=$F24,CT$6&lt;=$H24)*((CT$6-$F24+1)/($J24*($J24+1)/2)*$D24))+($K24="custom")*CustCF!CN24</f>
        <v>0</v>
      </c>
      <c r="CU24" s="95">
        <f>($K24="Bell Curve")*(_xlfn.NORM.DIST(AND(CU$6&gt;=$F24,CU$6&lt;=$H24)*(CU$6-$F24+1),$J24/2,$M24,TRUE)-_xlfn.NORM.DIST(AND(CU$6&gt;=$F24,CU$6&lt;=$H24)*(CT$6-$F24+1),$J24/2,$M24,TRUE))/(1-2*_xlfn.NORM.DIST(0,$J24/2,$M24,TRUE))*$D24+($K24="Steady Growth")*(AND(CU$6&gt;=$F24,CU$6&lt;=$H24)*((CU$6-$F24+1)/($J24*($J24+1)/2)*$D24))+($K24="custom")*CustCF!CO24</f>
        <v>0</v>
      </c>
      <c r="CV24" s="95">
        <f>($K24="Bell Curve")*(_xlfn.NORM.DIST(AND(CV$6&gt;=$F24,CV$6&lt;=$H24)*(CV$6-$F24+1),$J24/2,$M24,TRUE)-_xlfn.NORM.DIST(AND(CV$6&gt;=$F24,CV$6&lt;=$H24)*(CU$6-$F24+1),$J24/2,$M24,TRUE))/(1-2*_xlfn.NORM.DIST(0,$J24/2,$M24,TRUE))*$D24+($K24="Steady Growth")*(AND(CV$6&gt;=$F24,CV$6&lt;=$H24)*((CV$6-$F24+1)/($J24*($J24+1)/2)*$D24))+($K24="custom")*CustCF!CP24</f>
        <v>0</v>
      </c>
      <c r="CW24" s="95">
        <f>($K24="Bell Curve")*(_xlfn.NORM.DIST(AND(CW$6&gt;=$F24,CW$6&lt;=$H24)*(CW$6-$F24+1),$J24/2,$M24,TRUE)-_xlfn.NORM.DIST(AND(CW$6&gt;=$F24,CW$6&lt;=$H24)*(CV$6-$F24+1),$J24/2,$M24,TRUE))/(1-2*_xlfn.NORM.DIST(0,$J24/2,$M24,TRUE))*$D24+($K24="Steady Growth")*(AND(CW$6&gt;=$F24,CW$6&lt;=$H24)*((CW$6-$F24+1)/($J24*($J24+1)/2)*$D24))+($K24="custom")*CustCF!CQ24</f>
        <v>0</v>
      </c>
      <c r="CX24" s="95">
        <f>($K24="Bell Curve")*(_xlfn.NORM.DIST(AND(CX$6&gt;=$F24,CX$6&lt;=$H24)*(CX$6-$F24+1),$J24/2,$M24,TRUE)-_xlfn.NORM.DIST(AND(CX$6&gt;=$F24,CX$6&lt;=$H24)*(CW$6-$F24+1),$J24/2,$M24,TRUE))/(1-2*_xlfn.NORM.DIST(0,$J24/2,$M24,TRUE))*$D24+($K24="Steady Growth")*(AND(CX$6&gt;=$F24,CX$6&lt;=$H24)*((CX$6-$F24+1)/($J24*($J24+1)/2)*$D24))+($K24="custom")*CustCF!CR24</f>
        <v>0</v>
      </c>
      <c r="CY24" s="95">
        <f>($K24="Bell Curve")*(_xlfn.NORM.DIST(AND(CY$6&gt;=$F24,CY$6&lt;=$H24)*(CY$6-$F24+1),$J24/2,$M24,TRUE)-_xlfn.NORM.DIST(AND(CY$6&gt;=$F24,CY$6&lt;=$H24)*(CX$6-$F24+1),$J24/2,$M24,TRUE))/(1-2*_xlfn.NORM.DIST(0,$J24/2,$M24,TRUE))*$D24+($K24="Steady Growth")*(AND(CY$6&gt;=$F24,CY$6&lt;=$H24)*((CY$6-$F24+1)/($J24*($J24+1)/2)*$D24))+($K24="custom")*CustCF!CS24</f>
        <v>0</v>
      </c>
      <c r="CZ24" s="95">
        <f>($K24="Bell Curve")*(_xlfn.NORM.DIST(AND(CZ$6&gt;=$F24,CZ$6&lt;=$H24)*(CZ$6-$F24+1),$J24/2,$M24,TRUE)-_xlfn.NORM.DIST(AND(CZ$6&gt;=$F24,CZ$6&lt;=$H24)*(CY$6-$F24+1),$J24/2,$M24,TRUE))/(1-2*_xlfn.NORM.DIST(0,$J24/2,$M24,TRUE))*$D24+($K24="Steady Growth")*(AND(CZ$6&gt;=$F24,CZ$6&lt;=$H24)*((CZ$6-$F24+1)/($J24*($J24+1)/2)*$D24))+($K24="custom")*CustCF!CT24</f>
        <v>0</v>
      </c>
      <c r="DA24" s="95">
        <f>($K24="Bell Curve")*(_xlfn.NORM.DIST(AND(DA$6&gt;=$F24,DA$6&lt;=$H24)*(DA$6-$F24+1),$J24/2,$M24,TRUE)-_xlfn.NORM.DIST(AND(DA$6&gt;=$F24,DA$6&lt;=$H24)*(CZ$6-$F24+1),$J24/2,$M24,TRUE))/(1-2*_xlfn.NORM.DIST(0,$J24/2,$M24,TRUE))*$D24+($K24="Steady Growth")*(AND(DA$6&gt;=$F24,DA$6&lt;=$H24)*((DA$6-$F24+1)/($J24*($J24+1)/2)*$D24))+($K24="custom")*CustCF!CU24</f>
        <v>0</v>
      </c>
      <c r="DB24" s="95">
        <f>($K24="Bell Curve")*(_xlfn.NORM.DIST(AND(DB$6&gt;=$F24,DB$6&lt;=$H24)*(DB$6-$F24+1),$J24/2,$M24,TRUE)-_xlfn.NORM.DIST(AND(DB$6&gt;=$F24,DB$6&lt;=$H24)*(DA$6-$F24+1),$J24/2,$M24,TRUE))/(1-2*_xlfn.NORM.DIST(0,$J24/2,$M24,TRUE))*$D24+($K24="Steady Growth")*(AND(DB$6&gt;=$F24,DB$6&lt;=$H24)*((DB$6-$F24+1)/($J24*($J24+1)/2)*$D24))+($K24="custom")*CustCF!CV24</f>
        <v>0</v>
      </c>
      <c r="DC24" s="95">
        <f>($K24="Bell Curve")*(_xlfn.NORM.DIST(AND(DC$6&gt;=$F24,DC$6&lt;=$H24)*(DC$6-$F24+1),$J24/2,$M24,TRUE)-_xlfn.NORM.DIST(AND(DC$6&gt;=$F24,DC$6&lt;=$H24)*(DB$6-$F24+1),$J24/2,$M24,TRUE))/(1-2*_xlfn.NORM.DIST(0,$J24/2,$M24,TRUE))*$D24+($K24="Steady Growth")*(AND(DC$6&gt;=$F24,DC$6&lt;=$H24)*((DC$6-$F24+1)/($J24*($J24+1)/2)*$D24))+($K24="custom")*CustCF!CW24</f>
        <v>0</v>
      </c>
      <c r="DD24" s="95">
        <f>($K24="Bell Curve")*(_xlfn.NORM.DIST(AND(DD$6&gt;=$F24,DD$6&lt;=$H24)*(DD$6-$F24+1),$J24/2,$M24,TRUE)-_xlfn.NORM.DIST(AND(DD$6&gt;=$F24,DD$6&lt;=$H24)*(DC$6-$F24+1),$J24/2,$M24,TRUE))/(1-2*_xlfn.NORM.DIST(0,$J24/2,$M24,TRUE))*$D24+($K24="Steady Growth")*(AND(DD$6&gt;=$F24,DD$6&lt;=$H24)*((DD$6-$F24+1)/($J24*($J24+1)/2)*$D24))+($K24="custom")*CustCF!CX24</f>
        <v>0</v>
      </c>
      <c r="DE24" s="95">
        <f>($K24="Bell Curve")*(_xlfn.NORM.DIST(AND(DE$6&gt;=$F24,DE$6&lt;=$H24)*(DE$6-$F24+1),$J24/2,$M24,TRUE)-_xlfn.NORM.DIST(AND(DE$6&gt;=$F24,DE$6&lt;=$H24)*(DD$6-$F24+1),$J24/2,$M24,TRUE))/(1-2*_xlfn.NORM.DIST(0,$J24/2,$M24,TRUE))*$D24+($K24="Steady Growth")*(AND(DE$6&gt;=$F24,DE$6&lt;=$H24)*((DE$6-$F24+1)/($J24*($J24+1)/2)*$D24))+($K24="custom")*CustCF!CY24</f>
        <v>0</v>
      </c>
      <c r="DF24" s="95">
        <f>($K24="Bell Curve")*(_xlfn.NORM.DIST(AND(DF$6&gt;=$F24,DF$6&lt;=$H24)*(DF$6-$F24+1),$J24/2,$M24,TRUE)-_xlfn.NORM.DIST(AND(DF$6&gt;=$F24,DF$6&lt;=$H24)*(DE$6-$F24+1),$J24/2,$M24,TRUE))/(1-2*_xlfn.NORM.DIST(0,$J24/2,$M24,TRUE))*$D24+($K24="Steady Growth")*(AND(DF$6&gt;=$F24,DF$6&lt;=$H24)*((DF$6-$F24+1)/($J24*($J24+1)/2)*$D24))+($K24="custom")*CustCF!CZ24</f>
        <v>0</v>
      </c>
      <c r="DG24" s="95">
        <f>($K24="Bell Curve")*(_xlfn.NORM.DIST(AND(DG$6&gt;=$F24,DG$6&lt;=$H24)*(DG$6-$F24+1),$J24/2,$M24,TRUE)-_xlfn.NORM.DIST(AND(DG$6&gt;=$F24,DG$6&lt;=$H24)*(DF$6-$F24+1),$J24/2,$M24,TRUE))/(1-2*_xlfn.NORM.DIST(0,$J24/2,$M24,TRUE))*$D24+($K24="Steady Growth")*(AND(DG$6&gt;=$F24,DG$6&lt;=$H24)*((DG$6-$F24+1)/($J24*($J24+1)/2)*$D24))+($K24="custom")*CustCF!DA24</f>
        <v>0</v>
      </c>
      <c r="DH24" s="95">
        <f>($K24="Bell Curve")*(_xlfn.NORM.DIST(AND(DH$6&gt;=$F24,DH$6&lt;=$H24)*(DH$6-$F24+1),$J24/2,$M24,TRUE)-_xlfn.NORM.DIST(AND(DH$6&gt;=$F24,DH$6&lt;=$H24)*(DG$6-$F24+1),$J24/2,$M24,TRUE))/(1-2*_xlfn.NORM.DIST(0,$J24/2,$M24,TRUE))*$D24+($K24="Steady Growth")*(AND(DH$6&gt;=$F24,DH$6&lt;=$H24)*((DH$6-$F24+1)/($J24*($J24+1)/2)*$D24))+($K24="custom")*CustCF!DB24</f>
        <v>0</v>
      </c>
      <c r="DI24" s="95">
        <f>($K24="Bell Curve")*(_xlfn.NORM.DIST(AND(DI$6&gt;=$F24,DI$6&lt;=$H24)*(DI$6-$F24+1),$J24/2,$M24,TRUE)-_xlfn.NORM.DIST(AND(DI$6&gt;=$F24,DI$6&lt;=$H24)*(DH$6-$F24+1),$J24/2,$M24,TRUE))/(1-2*_xlfn.NORM.DIST(0,$J24/2,$M24,TRUE))*$D24+($K24="Steady Growth")*(AND(DI$6&gt;=$F24,DI$6&lt;=$H24)*((DI$6-$F24+1)/($J24*($J24+1)/2)*$D24))+($K24="custom")*CustCF!DC24</f>
        <v>0</v>
      </c>
      <c r="DJ24" s="95">
        <f>($K24="Bell Curve")*(_xlfn.NORM.DIST(AND(DJ$6&gt;=$F24,DJ$6&lt;=$H24)*(DJ$6-$F24+1),$J24/2,$M24,TRUE)-_xlfn.NORM.DIST(AND(DJ$6&gt;=$F24,DJ$6&lt;=$H24)*(DI$6-$F24+1),$J24/2,$M24,TRUE))/(1-2*_xlfn.NORM.DIST(0,$J24/2,$M24,TRUE))*$D24+($K24="Steady Growth")*(AND(DJ$6&gt;=$F24,DJ$6&lt;=$H24)*((DJ$6-$F24+1)/($J24*($J24+1)/2)*$D24))+($K24="custom")*CustCF!DD24</f>
        <v>0</v>
      </c>
      <c r="DK24" s="95">
        <f>($K24="Bell Curve")*(_xlfn.NORM.DIST(AND(DK$6&gt;=$F24,DK$6&lt;=$H24)*(DK$6-$F24+1),$J24/2,$M24,TRUE)-_xlfn.NORM.DIST(AND(DK$6&gt;=$F24,DK$6&lt;=$H24)*(DJ$6-$F24+1),$J24/2,$M24,TRUE))/(1-2*_xlfn.NORM.DIST(0,$J24/2,$M24,TRUE))*$D24+($K24="Steady Growth")*(AND(DK$6&gt;=$F24,DK$6&lt;=$H24)*((DK$6-$F24+1)/($J24*($J24+1)/2)*$D24))+($K24="custom")*CustCF!DE24</f>
        <v>0</v>
      </c>
      <c r="DL24" s="95">
        <f>($K24="Bell Curve")*(_xlfn.NORM.DIST(AND(DL$6&gt;=$F24,DL$6&lt;=$H24)*(DL$6-$F24+1),$J24/2,$M24,TRUE)-_xlfn.NORM.DIST(AND(DL$6&gt;=$F24,DL$6&lt;=$H24)*(DK$6-$F24+1),$J24/2,$M24,TRUE))/(1-2*_xlfn.NORM.DIST(0,$J24/2,$M24,TRUE))*$D24+($K24="Steady Growth")*(AND(DL$6&gt;=$F24,DL$6&lt;=$H24)*((DL$6-$F24+1)/($J24*($J24+1)/2)*$D24))+($K24="custom")*CustCF!DF24</f>
        <v>0</v>
      </c>
      <c r="DM24" s="95">
        <f>($K24="Bell Curve")*(_xlfn.NORM.DIST(AND(DM$6&gt;=$F24,DM$6&lt;=$H24)*(DM$6-$F24+1),$J24/2,$M24,TRUE)-_xlfn.NORM.DIST(AND(DM$6&gt;=$F24,DM$6&lt;=$H24)*(DL$6-$F24+1),$J24/2,$M24,TRUE))/(1-2*_xlfn.NORM.DIST(0,$J24/2,$M24,TRUE))*$D24+($K24="Steady Growth")*(AND(DM$6&gt;=$F24,DM$6&lt;=$H24)*((DM$6-$F24+1)/($J24*($J24+1)/2)*$D24))+($K24="custom")*CustCF!DG24</f>
        <v>0</v>
      </c>
      <c r="DN24" s="95">
        <f>($K24="Bell Curve")*(_xlfn.NORM.DIST(AND(DN$6&gt;=$F24,DN$6&lt;=$H24)*(DN$6-$F24+1),$J24/2,$M24,TRUE)-_xlfn.NORM.DIST(AND(DN$6&gt;=$F24,DN$6&lt;=$H24)*(DM$6-$F24+1),$J24/2,$M24,TRUE))/(1-2*_xlfn.NORM.DIST(0,$J24/2,$M24,TRUE))*$D24+($K24="Steady Growth")*(AND(DN$6&gt;=$F24,DN$6&lt;=$H24)*((DN$6-$F24+1)/($J24*($J24+1)/2)*$D24))+($K24="custom")*CustCF!DH24</f>
        <v>0</v>
      </c>
      <c r="DO24" s="95">
        <f>($K24="Bell Curve")*(_xlfn.NORM.DIST(AND(DO$6&gt;=$F24,DO$6&lt;=$H24)*(DO$6-$F24+1),$J24/2,$M24,TRUE)-_xlfn.NORM.DIST(AND(DO$6&gt;=$F24,DO$6&lt;=$H24)*(DN$6-$F24+1),$J24/2,$M24,TRUE))/(1-2*_xlfn.NORM.DIST(0,$J24/2,$M24,TRUE))*$D24+($K24="Steady Growth")*(AND(DO$6&gt;=$F24,DO$6&lt;=$H24)*((DO$6-$F24+1)/($J24*($J24+1)/2)*$D24))+($K24="custom")*CustCF!DI24</f>
        <v>0</v>
      </c>
      <c r="DP24" s="95">
        <f>($K24="Bell Curve")*(_xlfn.NORM.DIST(AND(DP$6&gt;=$F24,DP$6&lt;=$H24)*(DP$6-$F24+1),$J24/2,$M24,TRUE)-_xlfn.NORM.DIST(AND(DP$6&gt;=$F24,DP$6&lt;=$H24)*(DO$6-$F24+1),$J24/2,$M24,TRUE))/(1-2*_xlfn.NORM.DIST(0,$J24/2,$M24,TRUE))*$D24+($K24="Steady Growth")*(AND(DP$6&gt;=$F24,DP$6&lt;=$H24)*((DP$6-$F24+1)/($J24*($J24+1)/2)*$D24))+($K24="custom")*CustCF!DJ24</f>
        <v>0</v>
      </c>
      <c r="DQ24" s="95">
        <f>($K24="Bell Curve")*(_xlfn.NORM.DIST(AND(DQ$6&gt;=$F24,DQ$6&lt;=$H24)*(DQ$6-$F24+1),$J24/2,$M24,TRUE)-_xlfn.NORM.DIST(AND(DQ$6&gt;=$F24,DQ$6&lt;=$H24)*(DP$6-$F24+1),$J24/2,$M24,TRUE))/(1-2*_xlfn.NORM.DIST(0,$J24/2,$M24,TRUE))*$D24+($K24="Steady Growth")*(AND(DQ$6&gt;=$F24,DQ$6&lt;=$H24)*((DQ$6-$F24+1)/($J24*($J24+1)/2)*$D24))+($K24="custom")*CustCF!DK24</f>
        <v>0</v>
      </c>
      <c r="DR24" s="95">
        <f>($K24="Bell Curve")*(_xlfn.NORM.DIST(AND(DR$6&gt;=$F24,DR$6&lt;=$H24)*(DR$6-$F24+1),$J24/2,$M24,TRUE)-_xlfn.NORM.DIST(AND(DR$6&gt;=$F24,DR$6&lt;=$H24)*(DQ$6-$F24+1),$J24/2,$M24,TRUE))/(1-2*_xlfn.NORM.DIST(0,$J24/2,$M24,TRUE))*$D24+($K24="Steady Growth")*(AND(DR$6&gt;=$F24,DR$6&lt;=$H24)*((DR$6-$F24+1)/($J24*($J24+1)/2)*$D24))+($K24="custom")*CustCF!DL24</f>
        <v>0</v>
      </c>
      <c r="DS24" s="95">
        <f>($K24="Bell Curve")*(_xlfn.NORM.DIST(AND(DS$6&gt;=$F24,DS$6&lt;=$H24)*(DS$6-$F24+1),$J24/2,$M24,TRUE)-_xlfn.NORM.DIST(AND(DS$6&gt;=$F24,DS$6&lt;=$H24)*(DR$6-$F24+1),$J24/2,$M24,TRUE))/(1-2*_xlfn.NORM.DIST(0,$J24/2,$M24,TRUE))*$D24+($K24="Steady Growth")*(AND(DS$6&gt;=$F24,DS$6&lt;=$H24)*((DS$6-$F24+1)/($J24*($J24+1)/2)*$D24))+($K24="custom")*CustCF!DM24</f>
        <v>0</v>
      </c>
      <c r="DT24" s="95">
        <f>($K24="Bell Curve")*(_xlfn.NORM.DIST(AND(DT$6&gt;=$F24,DT$6&lt;=$H24)*(DT$6-$F24+1),$J24/2,$M24,TRUE)-_xlfn.NORM.DIST(AND(DT$6&gt;=$F24,DT$6&lt;=$H24)*(DS$6-$F24+1),$J24/2,$M24,TRUE))/(1-2*_xlfn.NORM.DIST(0,$J24/2,$M24,TRUE))*$D24+($K24="Steady Growth")*(AND(DT$6&gt;=$F24,DT$6&lt;=$H24)*((DT$6-$F24+1)/($J24*($J24+1)/2)*$D24))+($K24="custom")*CustCF!DN24</f>
        <v>0</v>
      </c>
      <c r="DU24" s="95">
        <f>($K24="Bell Curve")*(_xlfn.NORM.DIST(AND(DU$6&gt;=$F24,DU$6&lt;=$H24)*(DU$6-$F24+1),$J24/2,$M24,TRUE)-_xlfn.NORM.DIST(AND(DU$6&gt;=$F24,DU$6&lt;=$H24)*(DT$6-$F24+1),$J24/2,$M24,TRUE))/(1-2*_xlfn.NORM.DIST(0,$J24/2,$M24,TRUE))*$D24+($K24="Steady Growth")*(AND(DU$6&gt;=$F24,DU$6&lt;=$H24)*((DU$6-$F24+1)/($J24*($J24+1)/2)*$D24))+($K24="custom")*CustCF!DO24</f>
        <v>0</v>
      </c>
      <c r="DV24" s="95">
        <f>($K24="Bell Curve")*(_xlfn.NORM.DIST(AND(DV$6&gt;=$F24,DV$6&lt;=$H24)*(DV$6-$F24+1),$J24/2,$M24,TRUE)-_xlfn.NORM.DIST(AND(DV$6&gt;=$F24,DV$6&lt;=$H24)*(DU$6-$F24+1),$J24/2,$M24,TRUE))/(1-2*_xlfn.NORM.DIST(0,$J24/2,$M24,TRUE))*$D24+($K24="Steady Growth")*(AND(DV$6&gt;=$F24,DV$6&lt;=$H24)*((DV$6-$F24+1)/($J24*($J24+1)/2)*$D24))+($K24="custom")*CustCF!DP24</f>
        <v>0</v>
      </c>
      <c r="DW24" s="95">
        <f>($K24="Bell Curve")*(_xlfn.NORM.DIST(AND(DW$6&gt;=$F24,DW$6&lt;=$H24)*(DW$6-$F24+1),$J24/2,$M24,TRUE)-_xlfn.NORM.DIST(AND(DW$6&gt;=$F24,DW$6&lt;=$H24)*(DV$6-$F24+1),$J24/2,$M24,TRUE))/(1-2*_xlfn.NORM.DIST(0,$J24/2,$M24,TRUE))*$D24+($K24="Steady Growth")*(AND(DW$6&gt;=$F24,DW$6&lt;=$H24)*((DW$6-$F24+1)/($J24*($J24+1)/2)*$D24))+($K24="custom")*CustCF!DQ24</f>
        <v>0</v>
      </c>
      <c r="DX24" s="95">
        <f>($K24="Bell Curve")*(_xlfn.NORM.DIST(AND(DX$6&gt;=$F24,DX$6&lt;=$H24)*(DX$6-$F24+1),$J24/2,$M24,TRUE)-_xlfn.NORM.DIST(AND(DX$6&gt;=$F24,DX$6&lt;=$H24)*(DW$6-$F24+1),$J24/2,$M24,TRUE))/(1-2*_xlfn.NORM.DIST(0,$J24/2,$M24,TRUE))*$D24+($K24="Steady Growth")*(AND(DX$6&gt;=$F24,DX$6&lt;=$H24)*((DX$6-$F24+1)/($J24*($J24+1)/2)*$D24))+($K24="custom")*CustCF!DR24</f>
        <v>0</v>
      </c>
      <c r="DY24" s="95">
        <f>($K24="Bell Curve")*(_xlfn.NORM.DIST(AND(DY$6&gt;=$F24,DY$6&lt;=$H24)*(DY$6-$F24+1),$J24/2,$M24,TRUE)-_xlfn.NORM.DIST(AND(DY$6&gt;=$F24,DY$6&lt;=$H24)*(DX$6-$F24+1),$J24/2,$M24,TRUE))/(1-2*_xlfn.NORM.DIST(0,$J24/2,$M24,TRUE))*$D24+($K24="Steady Growth")*(AND(DY$6&gt;=$F24,DY$6&lt;=$H24)*((DY$6-$F24+1)/($J24*($J24+1)/2)*$D24))+($K24="custom")*CustCF!DS24</f>
        <v>0</v>
      </c>
      <c r="DZ24" s="95">
        <f>($K24="Bell Curve")*(_xlfn.NORM.DIST(AND(DZ$6&gt;=$F24,DZ$6&lt;=$H24)*(DZ$6-$F24+1),$J24/2,$M24,TRUE)-_xlfn.NORM.DIST(AND(DZ$6&gt;=$F24,DZ$6&lt;=$H24)*(DY$6-$F24+1),$J24/2,$M24,TRUE))/(1-2*_xlfn.NORM.DIST(0,$J24/2,$M24,TRUE))*$D24+($K24="Steady Growth")*(AND(DZ$6&gt;=$F24,DZ$6&lt;=$H24)*((DZ$6-$F24+1)/($J24*($J24+1)/2)*$D24))+($K24="custom")*CustCF!DT24</f>
        <v>0</v>
      </c>
      <c r="EA24" s="95">
        <f>($K24="Bell Curve")*(_xlfn.NORM.DIST(AND(EA$6&gt;=$F24,EA$6&lt;=$H24)*(EA$6-$F24+1),$J24/2,$M24,TRUE)-_xlfn.NORM.DIST(AND(EA$6&gt;=$F24,EA$6&lt;=$H24)*(DZ$6-$F24+1),$J24/2,$M24,TRUE))/(1-2*_xlfn.NORM.DIST(0,$J24/2,$M24,TRUE))*$D24+($K24="Steady Growth")*(AND(EA$6&gt;=$F24,EA$6&lt;=$H24)*((EA$6-$F24+1)/($J24*($J24+1)/2)*$D24))+($K24="custom")*CustCF!DU24</f>
        <v>0</v>
      </c>
      <c r="EB24" s="95">
        <f>($K24="Bell Curve")*(_xlfn.NORM.DIST(AND(EB$6&gt;=$F24,EB$6&lt;=$H24)*(EB$6-$F24+1),$J24/2,$M24,TRUE)-_xlfn.NORM.DIST(AND(EB$6&gt;=$F24,EB$6&lt;=$H24)*(EA$6-$F24+1),$J24/2,$M24,TRUE))/(1-2*_xlfn.NORM.DIST(0,$J24/2,$M24,TRUE))*$D24+($K24="Steady Growth")*(AND(EB$6&gt;=$F24,EB$6&lt;=$H24)*((EB$6-$F24+1)/($J24*($J24+1)/2)*$D24))+($K24="custom")*CustCF!DV24</f>
        <v>0</v>
      </c>
      <c r="EC24" s="95">
        <f>($K24="Bell Curve")*(_xlfn.NORM.DIST(AND(EC$6&gt;=$F24,EC$6&lt;=$H24)*(EC$6-$F24+1),$J24/2,$M24,TRUE)-_xlfn.NORM.DIST(AND(EC$6&gt;=$F24,EC$6&lt;=$H24)*(EB$6-$F24+1),$J24/2,$M24,TRUE))/(1-2*_xlfn.NORM.DIST(0,$J24/2,$M24,TRUE))*$D24+($K24="Steady Growth")*(AND(EC$6&gt;=$F24,EC$6&lt;=$H24)*((EC$6-$F24+1)/($J24*($J24+1)/2)*$D24))+($K24="custom")*CustCF!DW24</f>
        <v>0</v>
      </c>
      <c r="ED24" s="95">
        <f>($K24="Bell Curve")*(_xlfn.NORM.DIST(AND(ED$6&gt;=$F24,ED$6&lt;=$H24)*(ED$6-$F24+1),$J24/2,$M24,TRUE)-_xlfn.NORM.DIST(AND(ED$6&gt;=$F24,ED$6&lt;=$H24)*(EC$6-$F24+1),$J24/2,$M24,TRUE))/(1-2*_xlfn.NORM.DIST(0,$J24/2,$M24,TRUE))*$D24+($K24="Steady Growth")*(AND(ED$6&gt;=$F24,ED$6&lt;=$H24)*((ED$6-$F24+1)/($J24*($J24+1)/2)*$D24))+($K24="custom")*CustCF!DX24</f>
        <v>0</v>
      </c>
      <c r="EE24" s="95">
        <f>($K24="Bell Curve")*(_xlfn.NORM.DIST(AND(EE$6&gt;=$F24,EE$6&lt;=$H24)*(EE$6-$F24+1),$J24/2,$M24,TRUE)-_xlfn.NORM.DIST(AND(EE$6&gt;=$F24,EE$6&lt;=$H24)*(ED$6-$F24+1),$J24/2,$M24,TRUE))/(1-2*_xlfn.NORM.DIST(0,$J24/2,$M24,TRUE))*$D24+($K24="Steady Growth")*(AND(EE$6&gt;=$F24,EE$6&lt;=$H24)*((EE$6-$F24+1)/($J24*($J24+1)/2)*$D24))+($K24="custom")*CustCF!DY24</f>
        <v>0</v>
      </c>
      <c r="EF24" s="95">
        <f>($K24="Bell Curve")*(_xlfn.NORM.DIST(AND(EF$6&gt;=$F24,EF$6&lt;=$H24)*(EF$6-$F24+1),$J24/2,$M24,TRUE)-_xlfn.NORM.DIST(AND(EF$6&gt;=$F24,EF$6&lt;=$H24)*(EE$6-$F24+1),$J24/2,$M24,TRUE))/(1-2*_xlfn.NORM.DIST(0,$J24/2,$M24,TRUE))*$D24+($K24="Steady Growth")*(AND(EF$6&gt;=$F24,EF$6&lt;=$H24)*((EF$6-$F24+1)/($J24*($J24+1)/2)*$D24))+($K24="custom")*CustCF!DZ24</f>
        <v>0</v>
      </c>
      <c r="EG24" s="95">
        <f>($K24="Bell Curve")*(_xlfn.NORM.DIST(AND(EG$6&gt;=$F24,EG$6&lt;=$H24)*(EG$6-$F24+1),$J24/2,$M24,TRUE)-_xlfn.NORM.DIST(AND(EG$6&gt;=$F24,EG$6&lt;=$H24)*(EF$6-$F24+1),$J24/2,$M24,TRUE))/(1-2*_xlfn.NORM.DIST(0,$J24/2,$M24,TRUE))*$D24+($K24="Steady Growth")*(AND(EG$6&gt;=$F24,EG$6&lt;=$H24)*((EG$6-$F24+1)/($J24*($J24+1)/2)*$D24))+($K24="custom")*CustCF!EA24</f>
        <v>0</v>
      </c>
      <c r="EH24" s="95">
        <f>($K24="Bell Curve")*(_xlfn.NORM.DIST(AND(EH$6&gt;=$F24,EH$6&lt;=$H24)*(EH$6-$F24+1),$J24/2,$M24,TRUE)-_xlfn.NORM.DIST(AND(EH$6&gt;=$F24,EH$6&lt;=$H24)*(EG$6-$F24+1),$J24/2,$M24,TRUE))/(1-2*_xlfn.NORM.DIST(0,$J24/2,$M24,TRUE))*$D24+($K24="Steady Growth")*(AND(EH$6&gt;=$F24,EH$6&lt;=$H24)*((EH$6-$F24+1)/($J24*($J24+1)/2)*$D24))+($K24="custom")*CustCF!EB24</f>
        <v>0</v>
      </c>
      <c r="EI24" s="95">
        <f>($K24="Bell Curve")*(_xlfn.NORM.DIST(AND(EI$6&gt;=$F24,EI$6&lt;=$H24)*(EI$6-$F24+1),$J24/2,$M24,TRUE)-_xlfn.NORM.DIST(AND(EI$6&gt;=$F24,EI$6&lt;=$H24)*(EH$6-$F24+1),$J24/2,$M24,TRUE))/(1-2*_xlfn.NORM.DIST(0,$J24/2,$M24,TRUE))*$D24+($K24="Steady Growth")*(AND(EI$6&gt;=$F24,EI$6&lt;=$H24)*((EI$6-$F24+1)/($J24*($J24+1)/2)*$D24))+($K24="custom")*CustCF!EC24</f>
        <v>0</v>
      </c>
      <c r="EJ24" s="95">
        <f>($K24="Bell Curve")*(_xlfn.NORM.DIST(AND(EJ$6&gt;=$F24,EJ$6&lt;=$H24)*(EJ$6-$F24+1),$J24/2,$M24,TRUE)-_xlfn.NORM.DIST(AND(EJ$6&gt;=$F24,EJ$6&lt;=$H24)*(EI$6-$F24+1),$J24/2,$M24,TRUE))/(1-2*_xlfn.NORM.DIST(0,$J24/2,$M24,TRUE))*$D24+($K24="Steady Growth")*(AND(EJ$6&gt;=$F24,EJ$6&lt;=$H24)*((EJ$6-$F24+1)/($J24*($J24+1)/2)*$D24))+($K24="custom")*CustCF!ED24</f>
        <v>0</v>
      </c>
      <c r="EK24" s="95">
        <f>($K24="Bell Curve")*(_xlfn.NORM.DIST(AND(EK$6&gt;=$F24,EK$6&lt;=$H24)*(EK$6-$F24+1),$J24/2,$M24,TRUE)-_xlfn.NORM.DIST(AND(EK$6&gt;=$F24,EK$6&lt;=$H24)*(EJ$6-$F24+1),$J24/2,$M24,TRUE))/(1-2*_xlfn.NORM.DIST(0,$J24/2,$M24,TRUE))*$D24+($K24="Steady Growth")*(AND(EK$6&gt;=$F24,EK$6&lt;=$H24)*((EK$6-$F24+1)/($J24*($J24+1)/2)*$D24))+($K24="custom")*CustCF!EE24</f>
        <v>0</v>
      </c>
      <c r="EL24" s="95">
        <f>($K24="Bell Curve")*(_xlfn.NORM.DIST(AND(EL$6&gt;=$F24,EL$6&lt;=$H24)*(EL$6-$F24+1),$J24/2,$M24,TRUE)-_xlfn.NORM.DIST(AND(EL$6&gt;=$F24,EL$6&lt;=$H24)*(EK$6-$F24+1),$J24/2,$M24,TRUE))/(1-2*_xlfn.NORM.DIST(0,$J24/2,$M24,TRUE))*$D24+($K24="Steady Growth")*(AND(EL$6&gt;=$F24,EL$6&lt;=$H24)*((EL$6-$F24+1)/($J24*($J24+1)/2)*$D24))+($K24="custom")*CustCF!EF24</f>
        <v>0</v>
      </c>
      <c r="EM24" s="95">
        <f>($K24="Bell Curve")*(_xlfn.NORM.DIST(AND(EM$6&gt;=$F24,EM$6&lt;=$H24)*(EM$6-$F24+1),$J24/2,$M24,TRUE)-_xlfn.NORM.DIST(AND(EM$6&gt;=$F24,EM$6&lt;=$H24)*(EL$6-$F24+1),$J24/2,$M24,TRUE))/(1-2*_xlfn.NORM.DIST(0,$J24/2,$M24,TRUE))*$D24+($K24="Steady Growth")*(AND(EM$6&gt;=$F24,EM$6&lt;=$H24)*((EM$6-$F24+1)/($J24*($J24+1)/2)*$D24))+($K24="custom")*CustCF!EG24</f>
        <v>0</v>
      </c>
      <c r="EN24" s="95">
        <f>($K24="Bell Curve")*(_xlfn.NORM.DIST(AND(EN$6&gt;=$F24,EN$6&lt;=$H24)*(EN$6-$F24+1),$J24/2,$M24,TRUE)-_xlfn.NORM.DIST(AND(EN$6&gt;=$F24,EN$6&lt;=$H24)*(EM$6-$F24+1),$J24/2,$M24,TRUE))/(1-2*_xlfn.NORM.DIST(0,$J24/2,$M24,TRUE))*$D24+($K24="Steady Growth")*(AND(EN$6&gt;=$F24,EN$6&lt;=$H24)*((EN$6-$F24+1)/($J24*($J24+1)/2)*$D24))+($K24="custom")*CustCF!EH24</f>
        <v>0</v>
      </c>
      <c r="EO24" s="95">
        <f>($K24="Bell Curve")*(_xlfn.NORM.DIST(AND(EO$6&gt;=$F24,EO$6&lt;=$H24)*(EO$6-$F24+1),$J24/2,$M24,TRUE)-_xlfn.NORM.DIST(AND(EO$6&gt;=$F24,EO$6&lt;=$H24)*(EN$6-$F24+1),$J24/2,$M24,TRUE))/(1-2*_xlfn.NORM.DIST(0,$J24/2,$M24,TRUE))*$D24+($K24="Steady Growth")*(AND(EO$6&gt;=$F24,EO$6&lt;=$H24)*((EO$6-$F24+1)/($J24*($J24+1)/2)*$D24))+($K24="custom")*CustCF!EI24</f>
        <v>0</v>
      </c>
      <c r="EP24" s="95">
        <f>($K24="Bell Curve")*(_xlfn.NORM.DIST(AND(EP$6&gt;=$F24,EP$6&lt;=$H24)*(EP$6-$F24+1),$J24/2,$M24,TRUE)-_xlfn.NORM.DIST(AND(EP$6&gt;=$F24,EP$6&lt;=$H24)*(EO$6-$F24+1),$J24/2,$M24,TRUE))/(1-2*_xlfn.NORM.DIST(0,$J24/2,$M24,TRUE))*$D24+($K24="Steady Growth")*(AND(EP$6&gt;=$F24,EP$6&lt;=$H24)*((EP$6-$F24+1)/($J24*($J24+1)/2)*$D24))+($K24="custom")*CustCF!EJ24</f>
        <v>0</v>
      </c>
      <c r="EQ24" s="95">
        <f>($K24="Bell Curve")*(_xlfn.NORM.DIST(AND(EQ$6&gt;=$F24,EQ$6&lt;=$H24)*(EQ$6-$F24+1),$J24/2,$M24,TRUE)-_xlfn.NORM.DIST(AND(EQ$6&gt;=$F24,EQ$6&lt;=$H24)*(EP$6-$F24+1),$J24/2,$M24,TRUE))/(1-2*_xlfn.NORM.DIST(0,$J24/2,$M24,TRUE))*$D24+($K24="Steady Growth")*(AND(EQ$6&gt;=$F24,EQ$6&lt;=$H24)*((EQ$6-$F24+1)/($J24*($J24+1)/2)*$D24))+($K24="custom")*CustCF!EK24</f>
        <v>0</v>
      </c>
      <c r="ER24" s="95">
        <f>($K24="Bell Curve")*(_xlfn.NORM.DIST(AND(ER$6&gt;=$F24,ER$6&lt;=$H24)*(ER$6-$F24+1),$J24/2,$M24,TRUE)-_xlfn.NORM.DIST(AND(ER$6&gt;=$F24,ER$6&lt;=$H24)*(EQ$6-$F24+1),$J24/2,$M24,TRUE))/(1-2*_xlfn.NORM.DIST(0,$J24/2,$M24,TRUE))*$D24+($K24="Steady Growth")*(AND(ER$6&gt;=$F24,ER$6&lt;=$H24)*((ER$6-$F24+1)/($J24*($J24+1)/2)*$D24))+($K24="custom")*CustCF!EL24</f>
        <v>0</v>
      </c>
      <c r="ES24" s="95">
        <f>($K24="Bell Curve")*(_xlfn.NORM.DIST(AND(ES$6&gt;=$F24,ES$6&lt;=$H24)*(ES$6-$F24+1),$J24/2,$M24,TRUE)-_xlfn.NORM.DIST(AND(ES$6&gt;=$F24,ES$6&lt;=$H24)*(ER$6-$F24+1),$J24/2,$M24,TRUE))/(1-2*_xlfn.NORM.DIST(0,$J24/2,$M24,TRUE))*$D24+($K24="Steady Growth")*(AND(ES$6&gt;=$F24,ES$6&lt;=$H24)*((ES$6-$F24+1)/($J24*($J24+1)/2)*$D24))+($K24="custom")*CustCF!EM24</f>
        <v>0</v>
      </c>
      <c r="ET24" s="95">
        <f>($K24="Bell Curve")*(_xlfn.NORM.DIST(AND(ET$6&gt;=$F24,ET$6&lt;=$H24)*(ET$6-$F24+1),$J24/2,$M24,TRUE)-_xlfn.NORM.DIST(AND(ET$6&gt;=$F24,ET$6&lt;=$H24)*(ES$6-$F24+1),$J24/2,$M24,TRUE))/(1-2*_xlfn.NORM.DIST(0,$J24/2,$M24,TRUE))*$D24+($K24="Steady Growth")*(AND(ET$6&gt;=$F24,ET$6&lt;=$H24)*((ET$6-$F24+1)/($J24*($J24+1)/2)*$D24))+($K24="custom")*CustCF!EN24</f>
        <v>0</v>
      </c>
      <c r="EU24" s="95">
        <f>($K24="Bell Curve")*(_xlfn.NORM.DIST(AND(EU$6&gt;=$F24,EU$6&lt;=$H24)*(EU$6-$F24+1),$J24/2,$M24,TRUE)-_xlfn.NORM.DIST(AND(EU$6&gt;=$F24,EU$6&lt;=$H24)*(ET$6-$F24+1),$J24/2,$M24,TRUE))/(1-2*_xlfn.NORM.DIST(0,$J24/2,$M24,TRUE))*$D24+($K24="Steady Growth")*(AND(EU$6&gt;=$F24,EU$6&lt;=$H24)*((EU$6-$F24+1)/($J24*($J24+1)/2)*$D24))+($K24="custom")*CustCF!EO24</f>
        <v>0</v>
      </c>
      <c r="EV24" s="95">
        <f>($K24="Bell Curve")*(_xlfn.NORM.DIST(AND(EV$6&gt;=$F24,EV$6&lt;=$H24)*(EV$6-$F24+1),$J24/2,$M24,TRUE)-_xlfn.NORM.DIST(AND(EV$6&gt;=$F24,EV$6&lt;=$H24)*(EU$6-$F24+1),$J24/2,$M24,TRUE))/(1-2*_xlfn.NORM.DIST(0,$J24/2,$M24,TRUE))*$D24+($K24="Steady Growth")*(AND(EV$6&gt;=$F24,EV$6&lt;=$H24)*((EV$6-$F24+1)/($J24*($J24+1)/2)*$D24))+($K24="custom")*CustCF!EP24</f>
        <v>0</v>
      </c>
      <c r="EW24" s="95">
        <f>($K24="Bell Curve")*(_xlfn.NORM.DIST(AND(EW$6&gt;=$F24,EW$6&lt;=$H24)*(EW$6-$F24+1),$J24/2,$M24,TRUE)-_xlfn.NORM.DIST(AND(EW$6&gt;=$F24,EW$6&lt;=$H24)*(EV$6-$F24+1),$J24/2,$M24,TRUE))/(1-2*_xlfn.NORM.DIST(0,$J24/2,$M24,TRUE))*$D24+($K24="Steady Growth")*(AND(EW$6&gt;=$F24,EW$6&lt;=$H24)*((EW$6-$F24+1)/($J24*($J24+1)/2)*$D24))+($K24="custom")*CustCF!EQ24</f>
        <v>0</v>
      </c>
      <c r="EX24" s="95">
        <f>($K24="Bell Curve")*(_xlfn.NORM.DIST(AND(EX$6&gt;=$F24,EX$6&lt;=$H24)*(EX$6-$F24+1),$J24/2,$M24,TRUE)-_xlfn.NORM.DIST(AND(EX$6&gt;=$F24,EX$6&lt;=$H24)*(EW$6-$F24+1),$J24/2,$M24,TRUE))/(1-2*_xlfn.NORM.DIST(0,$J24/2,$M24,TRUE))*$D24+($K24="Steady Growth")*(AND(EX$6&gt;=$F24,EX$6&lt;=$H24)*((EX$6-$F24+1)/($J24*($J24+1)/2)*$D24))+($K24="custom")*CustCF!ER24</f>
        <v>0</v>
      </c>
      <c r="EY24" s="95">
        <f>($K24="Bell Curve")*(_xlfn.NORM.DIST(AND(EY$6&gt;=$F24,EY$6&lt;=$H24)*(EY$6-$F24+1),$J24/2,$M24,TRUE)-_xlfn.NORM.DIST(AND(EY$6&gt;=$F24,EY$6&lt;=$H24)*(EX$6-$F24+1),$J24/2,$M24,TRUE))/(1-2*_xlfn.NORM.DIST(0,$J24/2,$M24,TRUE))*$D24+($K24="Steady Growth")*(AND(EY$6&gt;=$F24,EY$6&lt;=$H24)*((EY$6-$F24+1)/($J24*($J24+1)/2)*$D24))+($K24="custom")*CustCF!ES24</f>
        <v>0</v>
      </c>
      <c r="EZ24" s="95">
        <f>($K24="Bell Curve")*(_xlfn.NORM.DIST(AND(EZ$6&gt;=$F24,EZ$6&lt;=$H24)*(EZ$6-$F24+1),$J24/2,$M24,TRUE)-_xlfn.NORM.DIST(AND(EZ$6&gt;=$F24,EZ$6&lt;=$H24)*(EY$6-$F24+1),$J24/2,$M24,TRUE))/(1-2*_xlfn.NORM.DIST(0,$J24/2,$M24,TRUE))*$D24+($K24="Steady Growth")*(AND(EZ$6&gt;=$F24,EZ$6&lt;=$H24)*((EZ$6-$F24+1)/($J24*($J24+1)/2)*$D24))+($K24="custom")*CustCF!ET24</f>
        <v>0</v>
      </c>
      <c r="FA24" s="95">
        <f>($K24="Bell Curve")*(_xlfn.NORM.DIST(AND(FA$6&gt;=$F24,FA$6&lt;=$H24)*(FA$6-$F24+1),$J24/2,$M24,TRUE)-_xlfn.NORM.DIST(AND(FA$6&gt;=$F24,FA$6&lt;=$H24)*(EZ$6-$F24+1),$J24/2,$M24,TRUE))/(1-2*_xlfn.NORM.DIST(0,$J24/2,$M24,TRUE))*$D24+($K24="Steady Growth")*(AND(FA$6&gt;=$F24,FA$6&lt;=$H24)*((FA$6-$F24+1)/($J24*($J24+1)/2)*$D24))+($K24="custom")*CustCF!EU24</f>
        <v>0</v>
      </c>
      <c r="FB24" s="95">
        <f>($K24="Bell Curve")*(_xlfn.NORM.DIST(AND(FB$6&gt;=$F24,FB$6&lt;=$H24)*(FB$6-$F24+1),$J24/2,$M24,TRUE)-_xlfn.NORM.DIST(AND(FB$6&gt;=$F24,FB$6&lt;=$H24)*(FA$6-$F24+1),$J24/2,$M24,TRUE))/(1-2*_xlfn.NORM.DIST(0,$J24/2,$M24,TRUE))*$D24+($K24="Steady Growth")*(AND(FB$6&gt;=$F24,FB$6&lt;=$H24)*((FB$6-$F24+1)/($J24*($J24+1)/2)*$D24))+($K24="custom")*CustCF!EV24</f>
        <v>0</v>
      </c>
      <c r="FC24" s="95">
        <f>($K24="Bell Curve")*(_xlfn.NORM.DIST(AND(FC$6&gt;=$F24,FC$6&lt;=$H24)*(FC$6-$F24+1),$J24/2,$M24,TRUE)-_xlfn.NORM.DIST(AND(FC$6&gt;=$F24,FC$6&lt;=$H24)*(FB$6-$F24+1),$J24/2,$M24,TRUE))/(1-2*_xlfn.NORM.DIST(0,$J24/2,$M24,TRUE))*$D24+($K24="Steady Growth")*(AND(FC$6&gt;=$F24,FC$6&lt;=$H24)*((FC$6-$F24+1)/($J24*($J24+1)/2)*$D24))+($K24="custom")*CustCF!EW24</f>
        <v>0</v>
      </c>
      <c r="FD24" s="95">
        <f>($K24="Bell Curve")*(_xlfn.NORM.DIST(AND(FD$6&gt;=$F24,FD$6&lt;=$H24)*(FD$6-$F24+1),$J24/2,$M24,TRUE)-_xlfn.NORM.DIST(AND(FD$6&gt;=$F24,FD$6&lt;=$H24)*(FC$6-$F24+1),$J24/2,$M24,TRUE))/(1-2*_xlfn.NORM.DIST(0,$J24/2,$M24,TRUE))*$D24+($K24="Steady Growth")*(AND(FD$6&gt;=$F24,FD$6&lt;=$H24)*((FD$6-$F24+1)/($J24*($J24+1)/2)*$D24))+($K24="custom")*CustCF!EX24</f>
        <v>0</v>
      </c>
      <c r="FE24" s="95">
        <f>($K24="Bell Curve")*(_xlfn.NORM.DIST(AND(FE$6&gt;=$F24,FE$6&lt;=$H24)*(FE$6-$F24+1),$J24/2,$M24,TRUE)-_xlfn.NORM.DIST(AND(FE$6&gt;=$F24,FE$6&lt;=$H24)*(FD$6-$F24+1),$J24/2,$M24,TRUE))/(1-2*_xlfn.NORM.DIST(0,$J24/2,$M24,TRUE))*$D24+($K24="Steady Growth")*(AND(FE$6&gt;=$F24,FE$6&lt;=$H24)*((FE$6-$F24+1)/($J24*($J24+1)/2)*$D24))+($K24="custom")*CustCF!EY24</f>
        <v>0</v>
      </c>
      <c r="FF24" s="95">
        <f>($K24="Bell Curve")*(_xlfn.NORM.DIST(AND(FF$6&gt;=$F24,FF$6&lt;=$H24)*(FF$6-$F24+1),$J24/2,$M24,TRUE)-_xlfn.NORM.DIST(AND(FF$6&gt;=$F24,FF$6&lt;=$H24)*(FE$6-$F24+1),$J24/2,$M24,TRUE))/(1-2*_xlfn.NORM.DIST(0,$J24/2,$M24,TRUE))*$D24+($K24="Steady Growth")*(AND(FF$6&gt;=$F24,FF$6&lt;=$H24)*((FF$6-$F24+1)/($J24*($J24+1)/2)*$D24))+($K24="custom")*CustCF!EZ24</f>
        <v>0</v>
      </c>
      <c r="FG24" s="95">
        <f>($K24="Bell Curve")*(_xlfn.NORM.DIST(AND(FG$6&gt;=$F24,FG$6&lt;=$H24)*(FG$6-$F24+1),$J24/2,$M24,TRUE)-_xlfn.NORM.DIST(AND(FG$6&gt;=$F24,FG$6&lt;=$H24)*(FF$6-$F24+1),$J24/2,$M24,TRUE))/(1-2*_xlfn.NORM.DIST(0,$J24/2,$M24,TRUE))*$D24+($K24="Steady Growth")*(AND(FG$6&gt;=$F24,FG$6&lt;=$H24)*((FG$6-$F24+1)/($J24*($J24+1)/2)*$D24))+($K24="custom")*CustCF!FA24</f>
        <v>0</v>
      </c>
      <c r="FH24" s="95">
        <f>($K24="Bell Curve")*(_xlfn.NORM.DIST(AND(FH$6&gt;=$F24,FH$6&lt;=$H24)*(FH$6-$F24+1),$J24/2,$M24,TRUE)-_xlfn.NORM.DIST(AND(FH$6&gt;=$F24,FH$6&lt;=$H24)*(FG$6-$F24+1),$J24/2,$M24,TRUE))/(1-2*_xlfn.NORM.DIST(0,$J24/2,$M24,TRUE))*$D24+($K24="Steady Growth")*(AND(FH$6&gt;=$F24,FH$6&lt;=$H24)*((FH$6-$F24+1)/($J24*($J24+1)/2)*$D24))+($K24="custom")*CustCF!FB24</f>
        <v>0</v>
      </c>
      <c r="FI24" s="95">
        <f>($K24="Bell Curve")*(_xlfn.NORM.DIST(AND(FI$6&gt;=$F24,FI$6&lt;=$H24)*(FI$6-$F24+1),$J24/2,$M24,TRUE)-_xlfn.NORM.DIST(AND(FI$6&gt;=$F24,FI$6&lt;=$H24)*(FH$6-$F24+1),$J24/2,$M24,TRUE))/(1-2*_xlfn.NORM.DIST(0,$J24/2,$M24,TRUE))*$D24+($K24="Steady Growth")*(AND(FI$6&gt;=$F24,FI$6&lt;=$H24)*((FI$6-$F24+1)/($J24*($J24+1)/2)*$D24))+($K24="custom")*CustCF!FC24</f>
        <v>0</v>
      </c>
      <c r="FJ24" s="95">
        <f>($K24="Bell Curve")*(_xlfn.NORM.DIST(AND(FJ$6&gt;=$F24,FJ$6&lt;=$H24)*(FJ$6-$F24+1),$J24/2,$M24,TRUE)-_xlfn.NORM.DIST(AND(FJ$6&gt;=$F24,FJ$6&lt;=$H24)*(FI$6-$F24+1),$J24/2,$M24,TRUE))/(1-2*_xlfn.NORM.DIST(0,$J24/2,$M24,TRUE))*$D24+($K24="Steady Growth")*(AND(FJ$6&gt;=$F24,FJ$6&lt;=$H24)*((FJ$6-$F24+1)/($J24*($J24+1)/2)*$D24))+($K24="custom")*CustCF!FD24</f>
        <v>0</v>
      </c>
      <c r="FK24" s="95">
        <f>($K24="Bell Curve")*(_xlfn.NORM.DIST(AND(FK$6&gt;=$F24,FK$6&lt;=$H24)*(FK$6-$F24+1),$J24/2,$M24,TRUE)-_xlfn.NORM.DIST(AND(FK$6&gt;=$F24,FK$6&lt;=$H24)*(FJ$6-$F24+1),$J24/2,$M24,TRUE))/(1-2*_xlfn.NORM.DIST(0,$J24/2,$M24,TRUE))*$D24+($K24="Steady Growth")*(AND(FK$6&gt;=$F24,FK$6&lt;=$H24)*((FK$6-$F24+1)/($J24*($J24+1)/2)*$D24))+($K24="custom")*CustCF!FE24</f>
        <v>0</v>
      </c>
      <c r="FL24" s="95">
        <f>($K24="Bell Curve")*(_xlfn.NORM.DIST(AND(FL$6&gt;=$F24,FL$6&lt;=$H24)*(FL$6-$F24+1),$J24/2,$M24,TRUE)-_xlfn.NORM.DIST(AND(FL$6&gt;=$F24,FL$6&lt;=$H24)*(FK$6-$F24+1),$J24/2,$M24,TRUE))/(1-2*_xlfn.NORM.DIST(0,$J24/2,$M24,TRUE))*$D24+($K24="Steady Growth")*(AND(FL$6&gt;=$F24,FL$6&lt;=$H24)*((FL$6-$F24+1)/($J24*($J24+1)/2)*$D24))+($K24="custom")*CustCF!FF24</f>
        <v>0</v>
      </c>
      <c r="FM24" s="95">
        <f>($K24="Bell Curve")*(_xlfn.NORM.DIST(AND(FM$6&gt;=$F24,FM$6&lt;=$H24)*(FM$6-$F24+1),$J24/2,$M24,TRUE)-_xlfn.NORM.DIST(AND(FM$6&gt;=$F24,FM$6&lt;=$H24)*(FL$6-$F24+1),$J24/2,$M24,TRUE))/(1-2*_xlfn.NORM.DIST(0,$J24/2,$M24,TRUE))*$D24+($K24="Steady Growth")*(AND(FM$6&gt;=$F24,FM$6&lt;=$H24)*((FM$6-$F24+1)/($J24*($J24+1)/2)*$D24))+($K24="custom")*CustCF!FG24</f>
        <v>0</v>
      </c>
      <c r="FN24" s="95">
        <f>($K24="Bell Curve")*(_xlfn.NORM.DIST(AND(FN$6&gt;=$F24,FN$6&lt;=$H24)*(FN$6-$F24+1),$J24/2,$M24,TRUE)-_xlfn.NORM.DIST(AND(FN$6&gt;=$F24,FN$6&lt;=$H24)*(FM$6-$F24+1),$J24/2,$M24,TRUE))/(1-2*_xlfn.NORM.DIST(0,$J24/2,$M24,TRUE))*$D24+($K24="Steady Growth")*(AND(FN$6&gt;=$F24,FN$6&lt;=$H24)*((FN$6-$F24+1)/($J24*($J24+1)/2)*$D24))+($K24="custom")*CustCF!FH24</f>
        <v>0</v>
      </c>
      <c r="FO24" s="95">
        <f>($K24="Bell Curve")*(_xlfn.NORM.DIST(AND(FO$6&gt;=$F24,FO$6&lt;=$H24)*(FO$6-$F24+1),$J24/2,$M24,TRUE)-_xlfn.NORM.DIST(AND(FO$6&gt;=$F24,FO$6&lt;=$H24)*(FN$6-$F24+1),$J24/2,$M24,TRUE))/(1-2*_xlfn.NORM.DIST(0,$J24/2,$M24,TRUE))*$D24+($K24="Steady Growth")*(AND(FO$6&gt;=$F24,FO$6&lt;=$H24)*((FO$6-$F24+1)/($J24*($J24+1)/2)*$D24))+($K24="custom")*CustCF!FI24</f>
        <v>0</v>
      </c>
      <c r="FP24" s="95">
        <f>($K24="Bell Curve")*(_xlfn.NORM.DIST(AND(FP$6&gt;=$F24,FP$6&lt;=$H24)*(FP$6-$F24+1),$J24/2,$M24,TRUE)-_xlfn.NORM.DIST(AND(FP$6&gt;=$F24,FP$6&lt;=$H24)*(FO$6-$F24+1),$J24/2,$M24,TRUE))/(1-2*_xlfn.NORM.DIST(0,$J24/2,$M24,TRUE))*$D24+($K24="Steady Growth")*(AND(FP$6&gt;=$F24,FP$6&lt;=$H24)*((FP$6-$F24+1)/($J24*($J24+1)/2)*$D24))+($K24="custom")*CustCF!FJ24</f>
        <v>0</v>
      </c>
      <c r="FQ24" s="95">
        <f>($K24="Bell Curve")*(_xlfn.NORM.DIST(AND(FQ$6&gt;=$F24,FQ$6&lt;=$H24)*(FQ$6-$F24+1),$J24/2,$M24,TRUE)-_xlfn.NORM.DIST(AND(FQ$6&gt;=$F24,FQ$6&lt;=$H24)*(FP$6-$F24+1),$J24/2,$M24,TRUE))/(1-2*_xlfn.NORM.DIST(0,$J24/2,$M24,TRUE))*$D24+($K24="Steady Growth")*(AND(FQ$6&gt;=$F24,FQ$6&lt;=$H24)*((FQ$6-$F24+1)/($J24*($J24+1)/2)*$D24))+($K24="custom")*CustCF!FK24</f>
        <v>0</v>
      </c>
      <c r="FR24" s="95">
        <f>($K24="Bell Curve")*(_xlfn.NORM.DIST(AND(FR$6&gt;=$F24,FR$6&lt;=$H24)*(FR$6-$F24+1),$J24/2,$M24,TRUE)-_xlfn.NORM.DIST(AND(FR$6&gt;=$F24,FR$6&lt;=$H24)*(FQ$6-$F24+1),$J24/2,$M24,TRUE))/(1-2*_xlfn.NORM.DIST(0,$J24/2,$M24,TRUE))*$D24+($K24="Steady Growth")*(AND(FR$6&gt;=$F24,FR$6&lt;=$H24)*((FR$6-$F24+1)/($J24*($J24+1)/2)*$D24))+($K24="custom")*CustCF!FL24</f>
        <v>0</v>
      </c>
      <c r="FS24" s="95">
        <f>($K24="Bell Curve")*(_xlfn.NORM.DIST(AND(FS$6&gt;=$F24,FS$6&lt;=$H24)*(FS$6-$F24+1),$J24/2,$M24,TRUE)-_xlfn.NORM.DIST(AND(FS$6&gt;=$F24,FS$6&lt;=$H24)*(FR$6-$F24+1),$J24/2,$M24,TRUE))/(1-2*_xlfn.NORM.DIST(0,$J24/2,$M24,TRUE))*$D24+($K24="Steady Growth")*(AND(FS$6&gt;=$F24,FS$6&lt;=$H24)*((FS$6-$F24+1)/($J24*($J24+1)/2)*$D24))+($K24="custom")*CustCF!FM24</f>
        <v>0</v>
      </c>
      <c r="FT24" s="95">
        <f>($K24="Bell Curve")*(_xlfn.NORM.DIST(AND(FT$6&gt;=$F24,FT$6&lt;=$H24)*(FT$6-$F24+1),$J24/2,$M24,TRUE)-_xlfn.NORM.DIST(AND(FT$6&gt;=$F24,FT$6&lt;=$H24)*(FS$6-$F24+1),$J24/2,$M24,TRUE))/(1-2*_xlfn.NORM.DIST(0,$J24/2,$M24,TRUE))*$D24+($K24="Steady Growth")*(AND(FT$6&gt;=$F24,FT$6&lt;=$H24)*((FT$6-$F24+1)/($J24*($J24+1)/2)*$D24))+($K24="custom")*CustCF!FN24</f>
        <v>0</v>
      </c>
      <c r="FU24" s="95">
        <f>($K24="Bell Curve")*(_xlfn.NORM.DIST(AND(FU$6&gt;=$F24,FU$6&lt;=$H24)*(FU$6-$F24+1),$J24/2,$M24,TRUE)-_xlfn.NORM.DIST(AND(FU$6&gt;=$F24,FU$6&lt;=$H24)*(FT$6-$F24+1),$J24/2,$M24,TRUE))/(1-2*_xlfn.NORM.DIST(0,$J24/2,$M24,TRUE))*$D24+($K24="Steady Growth")*(AND(FU$6&gt;=$F24,FU$6&lt;=$H24)*((FU$6-$F24+1)/($J24*($J24+1)/2)*$D24))+($K24="custom")*CustCF!FO24</f>
        <v>0</v>
      </c>
      <c r="FV24" s="95">
        <f>($K24="Bell Curve")*(_xlfn.NORM.DIST(AND(FV$6&gt;=$F24,FV$6&lt;=$H24)*(FV$6-$F24+1),$J24/2,$M24,TRUE)-_xlfn.NORM.DIST(AND(FV$6&gt;=$F24,FV$6&lt;=$H24)*(FU$6-$F24+1),$J24/2,$M24,TRUE))/(1-2*_xlfn.NORM.DIST(0,$J24/2,$M24,TRUE))*$D24+($K24="Steady Growth")*(AND(FV$6&gt;=$F24,FV$6&lt;=$H24)*((FV$6-$F24+1)/($J24*($J24+1)/2)*$D24))+($K24="custom")*CustCF!FP24</f>
        <v>0</v>
      </c>
      <c r="FW24" s="95">
        <f>($K24="Bell Curve")*(_xlfn.NORM.DIST(AND(FW$6&gt;=$F24,FW$6&lt;=$H24)*(FW$6-$F24+1),$J24/2,$M24,TRUE)-_xlfn.NORM.DIST(AND(FW$6&gt;=$F24,FW$6&lt;=$H24)*(FV$6-$F24+1),$J24/2,$M24,TRUE))/(1-2*_xlfn.NORM.DIST(0,$J24/2,$M24,TRUE))*$D24+($K24="Steady Growth")*(AND(FW$6&gt;=$F24,FW$6&lt;=$H24)*((FW$6-$F24+1)/($J24*($J24+1)/2)*$D24))+($K24="custom")*CustCF!FQ24</f>
        <v>0</v>
      </c>
      <c r="FX24" s="95">
        <f>($K24="Bell Curve")*(_xlfn.NORM.DIST(AND(FX$6&gt;=$F24,FX$6&lt;=$H24)*(FX$6-$F24+1),$J24/2,$M24,TRUE)-_xlfn.NORM.DIST(AND(FX$6&gt;=$F24,FX$6&lt;=$H24)*(FW$6-$F24+1),$J24/2,$M24,TRUE))/(1-2*_xlfn.NORM.DIST(0,$J24/2,$M24,TRUE))*$D24+($K24="Steady Growth")*(AND(FX$6&gt;=$F24,FX$6&lt;=$H24)*((FX$6-$F24+1)/($J24*($J24+1)/2)*$D24))+($K24="custom")*CustCF!FR24</f>
        <v>0</v>
      </c>
      <c r="FY24" s="95">
        <f>($K24="Bell Curve")*(_xlfn.NORM.DIST(AND(FY$6&gt;=$F24,FY$6&lt;=$H24)*(FY$6-$F24+1),$J24/2,$M24,TRUE)-_xlfn.NORM.DIST(AND(FY$6&gt;=$F24,FY$6&lt;=$H24)*(FX$6-$F24+1),$J24/2,$M24,TRUE))/(1-2*_xlfn.NORM.DIST(0,$J24/2,$M24,TRUE))*$D24+($K24="Steady Growth")*(AND(FY$6&gt;=$F24,FY$6&lt;=$H24)*((FY$6-$F24+1)/($J24*($J24+1)/2)*$D24))+($K24="custom")*CustCF!FS24</f>
        <v>0</v>
      </c>
      <c r="FZ24" s="95">
        <f>($K24="Bell Curve")*(_xlfn.NORM.DIST(AND(FZ$6&gt;=$F24,FZ$6&lt;=$H24)*(FZ$6-$F24+1),$J24/2,$M24,TRUE)-_xlfn.NORM.DIST(AND(FZ$6&gt;=$F24,FZ$6&lt;=$H24)*(FY$6-$F24+1),$J24/2,$M24,TRUE))/(1-2*_xlfn.NORM.DIST(0,$J24/2,$M24,TRUE))*$D24+($K24="Steady Growth")*(AND(FZ$6&gt;=$F24,FZ$6&lt;=$H24)*((FZ$6-$F24+1)/($J24*($J24+1)/2)*$D24))+($K24="custom")*CustCF!FT24</f>
        <v>0</v>
      </c>
      <c r="GA24" s="95">
        <f>($K24="Bell Curve")*(_xlfn.NORM.DIST(AND(GA$6&gt;=$F24,GA$6&lt;=$H24)*(GA$6-$F24+1),$J24/2,$M24,TRUE)-_xlfn.NORM.DIST(AND(GA$6&gt;=$F24,GA$6&lt;=$H24)*(FZ$6-$F24+1),$J24/2,$M24,TRUE))/(1-2*_xlfn.NORM.DIST(0,$J24/2,$M24,TRUE))*$D24+($K24="Steady Growth")*(AND(GA$6&gt;=$F24,GA$6&lt;=$H24)*((GA$6-$F24+1)/($J24*($J24+1)/2)*$D24))+($K24="custom")*CustCF!FU24</f>
        <v>0</v>
      </c>
      <c r="GB24" s="95">
        <f>($K24="Bell Curve")*(_xlfn.NORM.DIST(AND(GB$6&gt;=$F24,GB$6&lt;=$H24)*(GB$6-$F24+1),$J24/2,$M24,TRUE)-_xlfn.NORM.DIST(AND(GB$6&gt;=$F24,GB$6&lt;=$H24)*(GA$6-$F24+1),$J24/2,$M24,TRUE))/(1-2*_xlfn.NORM.DIST(0,$J24/2,$M24,TRUE))*$D24+($K24="Steady Growth")*(AND(GB$6&gt;=$F24,GB$6&lt;=$H24)*((GB$6-$F24+1)/($J24*($J24+1)/2)*$D24))+($K24="custom")*CustCF!FV24</f>
        <v>0</v>
      </c>
      <c r="GC24" s="95">
        <f>($K24="Bell Curve")*(_xlfn.NORM.DIST(AND(GC$6&gt;=$F24,GC$6&lt;=$H24)*(GC$6-$F24+1),$J24/2,$M24,TRUE)-_xlfn.NORM.DIST(AND(GC$6&gt;=$F24,GC$6&lt;=$H24)*(GB$6-$F24+1),$J24/2,$M24,TRUE))/(1-2*_xlfn.NORM.DIST(0,$J24/2,$M24,TRUE))*$D24+($K24="Steady Growth")*(AND(GC$6&gt;=$F24,GC$6&lt;=$H24)*((GC$6-$F24+1)/($J24*($J24+1)/2)*$D24))+($K24="custom")*CustCF!FW24</f>
        <v>0</v>
      </c>
      <c r="GD24" s="95">
        <f>($K24="Bell Curve")*(_xlfn.NORM.DIST(AND(GD$6&gt;=$F24,GD$6&lt;=$H24)*(GD$6-$F24+1),$J24/2,$M24,TRUE)-_xlfn.NORM.DIST(AND(GD$6&gt;=$F24,GD$6&lt;=$H24)*(GC$6-$F24+1),$J24/2,$M24,TRUE))/(1-2*_xlfn.NORM.DIST(0,$J24/2,$M24,TRUE))*$D24+($K24="Steady Growth")*(AND(GD$6&gt;=$F24,GD$6&lt;=$H24)*((GD$6-$F24+1)/($J24*($J24+1)/2)*$D24))+($K24="custom")*CustCF!FX24</f>
        <v>0</v>
      </c>
      <c r="GE24" s="95">
        <f>($K24="Bell Curve")*(_xlfn.NORM.DIST(AND(GE$6&gt;=$F24,GE$6&lt;=$H24)*(GE$6-$F24+1),$J24/2,$M24,TRUE)-_xlfn.NORM.DIST(AND(GE$6&gt;=$F24,GE$6&lt;=$H24)*(GD$6-$F24+1),$J24/2,$M24,TRUE))/(1-2*_xlfn.NORM.DIST(0,$J24/2,$M24,TRUE))*$D24+($K24="Steady Growth")*(AND(GE$6&gt;=$F24,GE$6&lt;=$H24)*((GE$6-$F24+1)/($J24*($J24+1)/2)*$D24))+($K24="custom")*CustCF!FY24</f>
        <v>0</v>
      </c>
      <c r="GF24" s="95">
        <f>($K24="Bell Curve")*(_xlfn.NORM.DIST(AND(GF$6&gt;=$F24,GF$6&lt;=$H24)*(GF$6-$F24+1),$J24/2,$M24,TRUE)-_xlfn.NORM.DIST(AND(GF$6&gt;=$F24,GF$6&lt;=$H24)*(GE$6-$F24+1),$J24/2,$M24,TRUE))/(1-2*_xlfn.NORM.DIST(0,$J24/2,$M24,TRUE))*$D24+($K24="Steady Growth")*(AND(GF$6&gt;=$F24,GF$6&lt;=$H24)*((GF$6-$F24+1)/($J24*($J24+1)/2)*$D24))+($K24="custom")*CustCF!FZ24</f>
        <v>0</v>
      </c>
      <c r="GG24" s="95">
        <f>($K24="Bell Curve")*(_xlfn.NORM.DIST(AND(GG$6&gt;=$F24,GG$6&lt;=$H24)*(GG$6-$F24+1),$J24/2,$M24,TRUE)-_xlfn.NORM.DIST(AND(GG$6&gt;=$F24,GG$6&lt;=$H24)*(GF$6-$F24+1),$J24/2,$M24,TRUE))/(1-2*_xlfn.NORM.DIST(0,$J24/2,$M24,TRUE))*$D24+($K24="Steady Growth")*(AND(GG$6&gt;=$F24,GG$6&lt;=$H24)*((GG$6-$F24+1)/($J24*($J24+1)/2)*$D24))+($K24="custom")*CustCF!GA24</f>
        <v>0</v>
      </c>
      <c r="GH24" s="95">
        <f>($K24="Bell Curve")*(_xlfn.NORM.DIST(AND(GH$6&gt;=$F24,GH$6&lt;=$H24)*(GH$6-$F24+1),$J24/2,$M24,TRUE)-_xlfn.NORM.DIST(AND(GH$6&gt;=$F24,GH$6&lt;=$H24)*(GG$6-$F24+1),$J24/2,$M24,TRUE))/(1-2*_xlfn.NORM.DIST(0,$J24/2,$M24,TRUE))*$D24+($K24="Steady Growth")*(AND(GH$6&gt;=$F24,GH$6&lt;=$H24)*((GH$6-$F24+1)/($J24*($J24+1)/2)*$D24))+($K24="custom")*CustCF!GB24</f>
        <v>0</v>
      </c>
      <c r="GI24" s="95">
        <f>($K24="Bell Curve")*(_xlfn.NORM.DIST(AND(GI$6&gt;=$F24,GI$6&lt;=$H24)*(GI$6-$F24+1),$J24/2,$M24,TRUE)-_xlfn.NORM.DIST(AND(GI$6&gt;=$F24,GI$6&lt;=$H24)*(GH$6-$F24+1),$J24/2,$M24,TRUE))/(1-2*_xlfn.NORM.DIST(0,$J24/2,$M24,TRUE))*$D24+($K24="Steady Growth")*(AND(GI$6&gt;=$F24,GI$6&lt;=$H24)*((GI$6-$F24+1)/($J24*($J24+1)/2)*$D24))+($K24="custom")*CustCF!GC24</f>
        <v>0</v>
      </c>
      <c r="GJ24" s="95">
        <f>($K24="Bell Curve")*(_xlfn.NORM.DIST(AND(GJ$6&gt;=$F24,GJ$6&lt;=$H24)*(GJ$6-$F24+1),$J24/2,$M24,TRUE)-_xlfn.NORM.DIST(AND(GJ$6&gt;=$F24,GJ$6&lt;=$H24)*(GI$6-$F24+1),$J24/2,$M24,TRUE))/(1-2*_xlfn.NORM.DIST(0,$J24/2,$M24,TRUE))*$D24+($K24="Steady Growth")*(AND(GJ$6&gt;=$F24,GJ$6&lt;=$H24)*((GJ$6-$F24+1)/($J24*($J24+1)/2)*$D24))+($K24="custom")*CustCF!GD24</f>
        <v>0</v>
      </c>
      <c r="GK24" s="95">
        <f>($K24="Bell Curve")*(_xlfn.NORM.DIST(AND(GK$6&gt;=$F24,GK$6&lt;=$H24)*(GK$6-$F24+1),$J24/2,$M24,TRUE)-_xlfn.NORM.DIST(AND(GK$6&gt;=$F24,GK$6&lt;=$H24)*(GJ$6-$F24+1),$J24/2,$M24,TRUE))/(1-2*_xlfn.NORM.DIST(0,$J24/2,$M24,TRUE))*$D24+($K24="Steady Growth")*(AND(GK$6&gt;=$F24,GK$6&lt;=$H24)*((GK$6-$F24+1)/($J24*($J24+1)/2)*$D24))+($K24="custom")*CustCF!GE24</f>
        <v>0</v>
      </c>
      <c r="GL24" s="95">
        <f>($K24="Bell Curve")*(_xlfn.NORM.DIST(AND(GL$6&gt;=$F24,GL$6&lt;=$H24)*(GL$6-$F24+1),$J24/2,$M24,TRUE)-_xlfn.NORM.DIST(AND(GL$6&gt;=$F24,GL$6&lt;=$H24)*(GK$6-$F24+1),$J24/2,$M24,TRUE))/(1-2*_xlfn.NORM.DIST(0,$J24/2,$M24,TRUE))*$D24+($K24="Steady Growth")*(AND(GL$6&gt;=$F24,GL$6&lt;=$H24)*((GL$6-$F24+1)/($J24*($J24+1)/2)*$D24))+($K24="custom")*CustCF!GF24</f>
        <v>0</v>
      </c>
      <c r="GM24" s="95">
        <f>($K24="Bell Curve")*(_xlfn.NORM.DIST(AND(GM$6&gt;=$F24,GM$6&lt;=$H24)*(GM$6-$F24+1),$J24/2,$M24,TRUE)-_xlfn.NORM.DIST(AND(GM$6&gt;=$F24,GM$6&lt;=$H24)*(GL$6-$F24+1),$J24/2,$M24,TRUE))/(1-2*_xlfn.NORM.DIST(0,$J24/2,$M24,TRUE))*$D24+($K24="Steady Growth")*(AND(GM$6&gt;=$F24,GM$6&lt;=$H24)*((GM$6-$F24+1)/($J24*($J24+1)/2)*$D24))+($K24="custom")*CustCF!GG24</f>
        <v>0</v>
      </c>
      <c r="GN24" s="268">
        <f>($K24="Bell Curve")*(_xlfn.NORM.DIST(AND(GN$6&gt;=$F24,GN$6&lt;=$H24)*(GN$6-$F24+1),$J24/2,$M24,TRUE)-_xlfn.NORM.DIST(AND(GN$6&gt;=$F24,GN$6&lt;=$H24)*(GM$6-$F24+1),$J24/2,$M24,TRUE))/(1-2*_xlfn.NORM.DIST(0,$J24/2,$M24,TRUE))*$D24+($K24="Steady Growth")*(AND(GN$6&gt;=$F24,GN$6&lt;=$H24)*((GN$6-$F24+1)/($J24*($J24+1)/2)*$D24))+($K24="custom")*CustCF!GH24</f>
        <v>0</v>
      </c>
      <c r="GO24" s="1"/>
      <c r="GP24" s="67"/>
    </row>
    <row r="25" spans="1:198" customFormat="1" hidden="1" outlineLevel="1" x14ac:dyDescent="0.75">
      <c r="A25" s="1"/>
      <c r="B25" s="1"/>
      <c r="C25" s="262">
        <f>Budget!P30</f>
        <v>0</v>
      </c>
      <c r="D25" s="19">
        <f>Budget!Q30</f>
        <v>0</v>
      </c>
      <c r="E25" s="19" t="str">
        <f t="shared" si="23"/>
        <v/>
      </c>
      <c r="F25" s="263">
        <v>0</v>
      </c>
      <c r="G25" s="257">
        <f>IF(L25="custom",CustCF!F25,INDEX($P$8:$GN$8,MATCH(F25,$P$6:$GN$6,0)))</f>
        <v>46053</v>
      </c>
      <c r="H25" s="263">
        <v>0</v>
      </c>
      <c r="I25" s="257">
        <f>IF(L25="custom",CustCF!G25,INDEX($P$8:$GN$8,MATCH(H25,$P$6:$GN$6,0)))</f>
        <v>46053</v>
      </c>
      <c r="J25" s="260">
        <f t="shared" si="24"/>
        <v>1</v>
      </c>
      <c r="K25" s="265" t="s">
        <v>116</v>
      </c>
      <c r="L25" s="266" t="s">
        <v>141</v>
      </c>
      <c r="M25" s="267">
        <f t="shared" si="25"/>
        <v>9</v>
      </c>
      <c r="N25" s="18">
        <f t="shared" si="15"/>
        <v>0</v>
      </c>
      <c r="O25" s="1372">
        <f t="shared" si="16"/>
        <v>0</v>
      </c>
      <c r="P25" s="95">
        <f>($K25="Bell Curve")*(_xlfn.NORM.DIST(AND(P$6&gt;=$F25,P$6&lt;=$H25)*(P$6-$F25+1),$J25/2,$M25,TRUE)-_xlfn.NORM.DIST(AND(P$6&gt;=$F25,P$6&lt;=$H25)*(O$6-$F25+1),$J25/2,$M25,TRUE))/(1-2*_xlfn.NORM.DIST(0,$J25/2,$M25,TRUE))*$D25+($K25="Steady Growth")*(AND(P$6&gt;=$F25,P$6&lt;=$H25)*((P$6-$F25+1)/($J25*($J25+1)/2)*$D25))+($K25="custom")*CustCF!J25</f>
        <v>0</v>
      </c>
      <c r="Q25" s="95">
        <f>($K25="Bell Curve")*(_xlfn.NORM.DIST(AND(Q$6&gt;=$F25,Q$6&lt;=$H25)*(Q$6-$F25+1),$J25/2,$M25,TRUE)-_xlfn.NORM.DIST(AND(Q$6&gt;=$F25,Q$6&lt;=$H25)*(P$6-$F25+1),$J25/2,$M25,TRUE))/(1-2*_xlfn.NORM.DIST(0,$J25/2,$M25,TRUE))*$D25+($K25="Steady Growth")*(AND(Q$6&gt;=$F25,Q$6&lt;=$H25)*((Q$6-$F25+1)/($J25*($J25+1)/2)*$D25))+($K25="custom")*CustCF!K25</f>
        <v>0</v>
      </c>
      <c r="R25" s="95">
        <f>($K25="Bell Curve")*(_xlfn.NORM.DIST(AND(R$6&gt;=$F25,R$6&lt;=$H25)*(R$6-$F25+1),$J25/2,$M25,TRUE)-_xlfn.NORM.DIST(AND(R$6&gt;=$F25,R$6&lt;=$H25)*(Q$6-$F25+1),$J25/2,$M25,TRUE))/(1-2*_xlfn.NORM.DIST(0,$J25/2,$M25,TRUE))*$D25+($K25="Steady Growth")*(AND(R$6&gt;=$F25,R$6&lt;=$H25)*((R$6-$F25+1)/($J25*($J25+1)/2)*$D25))+($K25="custom")*CustCF!L25</f>
        <v>0</v>
      </c>
      <c r="S25" s="95">
        <f>($K25="Bell Curve")*(_xlfn.NORM.DIST(AND(S$6&gt;=$F25,S$6&lt;=$H25)*(S$6-$F25+1),$J25/2,$M25,TRUE)-_xlfn.NORM.DIST(AND(S$6&gt;=$F25,S$6&lt;=$H25)*(R$6-$F25+1),$J25/2,$M25,TRUE))/(1-2*_xlfn.NORM.DIST(0,$J25/2,$M25,TRUE))*$D25+($K25="Steady Growth")*(AND(S$6&gt;=$F25,S$6&lt;=$H25)*((S$6-$F25+1)/($J25*($J25+1)/2)*$D25))+($K25="custom")*CustCF!M25</f>
        <v>0</v>
      </c>
      <c r="T25" s="95">
        <f>($K25="Bell Curve")*(_xlfn.NORM.DIST(AND(T$6&gt;=$F25,T$6&lt;=$H25)*(T$6-$F25+1),$J25/2,$M25,TRUE)-_xlfn.NORM.DIST(AND(T$6&gt;=$F25,T$6&lt;=$H25)*(S$6-$F25+1),$J25/2,$M25,TRUE))/(1-2*_xlfn.NORM.DIST(0,$J25/2,$M25,TRUE))*$D25+($K25="Steady Growth")*(AND(T$6&gt;=$F25,T$6&lt;=$H25)*((T$6-$F25+1)/($J25*($J25+1)/2)*$D25))+($K25="custom")*CustCF!N25</f>
        <v>0</v>
      </c>
      <c r="U25" s="95">
        <f>($K25="Bell Curve")*(_xlfn.NORM.DIST(AND(U$6&gt;=$F25,U$6&lt;=$H25)*(U$6-$F25+1),$J25/2,$M25,TRUE)-_xlfn.NORM.DIST(AND(U$6&gt;=$F25,U$6&lt;=$H25)*(T$6-$F25+1),$J25/2,$M25,TRUE))/(1-2*_xlfn.NORM.DIST(0,$J25/2,$M25,TRUE))*$D25+($K25="Steady Growth")*(AND(U$6&gt;=$F25,U$6&lt;=$H25)*((U$6-$F25+1)/($J25*($J25+1)/2)*$D25))+($K25="custom")*CustCF!O25</f>
        <v>0</v>
      </c>
      <c r="V25" s="95">
        <f>($K25="Bell Curve")*(_xlfn.NORM.DIST(AND(V$6&gt;=$F25,V$6&lt;=$H25)*(V$6-$F25+1),$J25/2,$M25,TRUE)-_xlfn.NORM.DIST(AND(V$6&gt;=$F25,V$6&lt;=$H25)*(U$6-$F25+1),$J25/2,$M25,TRUE))/(1-2*_xlfn.NORM.DIST(0,$J25/2,$M25,TRUE))*$D25+($K25="Steady Growth")*(AND(V$6&gt;=$F25,V$6&lt;=$H25)*((V$6-$F25+1)/($J25*($J25+1)/2)*$D25))+($K25="custom")*CustCF!P25</f>
        <v>0</v>
      </c>
      <c r="W25" s="95">
        <f>($K25="Bell Curve")*(_xlfn.NORM.DIST(AND(W$6&gt;=$F25,W$6&lt;=$H25)*(W$6-$F25+1),$J25/2,$M25,TRUE)-_xlfn.NORM.DIST(AND(W$6&gt;=$F25,W$6&lt;=$H25)*(V$6-$F25+1),$J25/2,$M25,TRUE))/(1-2*_xlfn.NORM.DIST(0,$J25/2,$M25,TRUE))*$D25+($K25="Steady Growth")*(AND(W$6&gt;=$F25,W$6&lt;=$H25)*((W$6-$F25+1)/($J25*($J25+1)/2)*$D25))+($K25="custom")*CustCF!Q25</f>
        <v>0</v>
      </c>
      <c r="X25" s="95">
        <f>($K25="Bell Curve")*(_xlfn.NORM.DIST(AND(X$6&gt;=$F25,X$6&lt;=$H25)*(X$6-$F25+1),$J25/2,$M25,TRUE)-_xlfn.NORM.DIST(AND(X$6&gt;=$F25,X$6&lt;=$H25)*(W$6-$F25+1),$J25/2,$M25,TRUE))/(1-2*_xlfn.NORM.DIST(0,$J25/2,$M25,TRUE))*$D25+($K25="Steady Growth")*(AND(X$6&gt;=$F25,X$6&lt;=$H25)*((X$6-$F25+1)/($J25*($J25+1)/2)*$D25))+($K25="custom")*CustCF!R25</f>
        <v>0</v>
      </c>
      <c r="Y25" s="95">
        <f>($K25="Bell Curve")*(_xlfn.NORM.DIST(AND(Y$6&gt;=$F25,Y$6&lt;=$H25)*(Y$6-$F25+1),$J25/2,$M25,TRUE)-_xlfn.NORM.DIST(AND(Y$6&gt;=$F25,Y$6&lt;=$H25)*(X$6-$F25+1),$J25/2,$M25,TRUE))/(1-2*_xlfn.NORM.DIST(0,$J25/2,$M25,TRUE))*$D25+($K25="Steady Growth")*(AND(Y$6&gt;=$F25,Y$6&lt;=$H25)*((Y$6-$F25+1)/($J25*($J25+1)/2)*$D25))+($K25="custom")*CustCF!S25</f>
        <v>0</v>
      </c>
      <c r="Z25" s="95">
        <f>($K25="Bell Curve")*(_xlfn.NORM.DIST(AND(Z$6&gt;=$F25,Z$6&lt;=$H25)*(Z$6-$F25+1),$J25/2,$M25,TRUE)-_xlfn.NORM.DIST(AND(Z$6&gt;=$F25,Z$6&lt;=$H25)*(Y$6-$F25+1),$J25/2,$M25,TRUE))/(1-2*_xlfn.NORM.DIST(0,$J25/2,$M25,TRUE))*$D25+($K25="Steady Growth")*(AND(Z$6&gt;=$F25,Z$6&lt;=$H25)*((Z$6-$F25+1)/($J25*($J25+1)/2)*$D25))+($K25="custom")*CustCF!T25</f>
        <v>0</v>
      </c>
      <c r="AA25" s="95">
        <f>($K25="Bell Curve")*(_xlfn.NORM.DIST(AND(AA$6&gt;=$F25,AA$6&lt;=$H25)*(AA$6-$F25+1),$J25/2,$M25,TRUE)-_xlfn.NORM.DIST(AND(AA$6&gt;=$F25,AA$6&lt;=$H25)*(Z$6-$F25+1),$J25/2,$M25,TRUE))/(1-2*_xlfn.NORM.DIST(0,$J25/2,$M25,TRUE))*$D25+($K25="Steady Growth")*(AND(AA$6&gt;=$F25,AA$6&lt;=$H25)*((AA$6-$F25+1)/($J25*($J25+1)/2)*$D25))+($K25="custom")*CustCF!U25</f>
        <v>0</v>
      </c>
      <c r="AB25" s="95">
        <f>($K25="Bell Curve")*(_xlfn.NORM.DIST(AND(AB$6&gt;=$F25,AB$6&lt;=$H25)*(AB$6-$F25+1),$J25/2,$M25,TRUE)-_xlfn.NORM.DIST(AND(AB$6&gt;=$F25,AB$6&lt;=$H25)*(AA$6-$F25+1),$J25/2,$M25,TRUE))/(1-2*_xlfn.NORM.DIST(0,$J25/2,$M25,TRUE))*$D25+($K25="Steady Growth")*(AND(AB$6&gt;=$F25,AB$6&lt;=$H25)*((AB$6-$F25+1)/($J25*($J25+1)/2)*$D25))+($K25="custom")*CustCF!V25</f>
        <v>0</v>
      </c>
      <c r="AC25" s="95">
        <f>($K25="Bell Curve")*(_xlfn.NORM.DIST(AND(AC$6&gt;=$F25,AC$6&lt;=$H25)*(AC$6-$F25+1),$J25/2,$M25,TRUE)-_xlfn.NORM.DIST(AND(AC$6&gt;=$F25,AC$6&lt;=$H25)*(AB$6-$F25+1),$J25/2,$M25,TRUE))/(1-2*_xlfn.NORM.DIST(0,$J25/2,$M25,TRUE))*$D25+($K25="Steady Growth")*(AND(AC$6&gt;=$F25,AC$6&lt;=$H25)*((AC$6-$F25+1)/($J25*($J25+1)/2)*$D25))+($K25="custom")*CustCF!W25</f>
        <v>0</v>
      </c>
      <c r="AD25" s="95">
        <f>($K25="Bell Curve")*(_xlfn.NORM.DIST(AND(AD$6&gt;=$F25,AD$6&lt;=$H25)*(AD$6-$F25+1),$J25/2,$M25,TRUE)-_xlfn.NORM.DIST(AND(AD$6&gt;=$F25,AD$6&lt;=$H25)*(AC$6-$F25+1),$J25/2,$M25,TRUE))/(1-2*_xlfn.NORM.DIST(0,$J25/2,$M25,TRUE))*$D25+($K25="Steady Growth")*(AND(AD$6&gt;=$F25,AD$6&lt;=$H25)*((AD$6-$F25+1)/($J25*($J25+1)/2)*$D25))+($K25="custom")*CustCF!X25</f>
        <v>0</v>
      </c>
      <c r="AE25" s="95">
        <f>($K25="Bell Curve")*(_xlfn.NORM.DIST(AND(AE$6&gt;=$F25,AE$6&lt;=$H25)*(AE$6-$F25+1),$J25/2,$M25,TRUE)-_xlfn.NORM.DIST(AND(AE$6&gt;=$F25,AE$6&lt;=$H25)*(AD$6-$F25+1),$J25/2,$M25,TRUE))/(1-2*_xlfn.NORM.DIST(0,$J25/2,$M25,TRUE))*$D25+($K25="Steady Growth")*(AND(AE$6&gt;=$F25,AE$6&lt;=$H25)*((AE$6-$F25+1)/($J25*($J25+1)/2)*$D25))+($K25="custom")*CustCF!Y25</f>
        <v>0</v>
      </c>
      <c r="AF25" s="95">
        <f>($K25="Bell Curve")*(_xlfn.NORM.DIST(AND(AF$6&gt;=$F25,AF$6&lt;=$H25)*(AF$6-$F25+1),$J25/2,$M25,TRUE)-_xlfn.NORM.DIST(AND(AF$6&gt;=$F25,AF$6&lt;=$H25)*(AE$6-$F25+1),$J25/2,$M25,TRUE))/(1-2*_xlfn.NORM.DIST(0,$J25/2,$M25,TRUE))*$D25+($K25="Steady Growth")*(AND(AF$6&gt;=$F25,AF$6&lt;=$H25)*((AF$6-$F25+1)/($J25*($J25+1)/2)*$D25))+($K25="custom")*CustCF!Z25</f>
        <v>0</v>
      </c>
      <c r="AG25" s="95">
        <f>($K25="Bell Curve")*(_xlfn.NORM.DIST(AND(AG$6&gt;=$F25,AG$6&lt;=$H25)*(AG$6-$F25+1),$J25/2,$M25,TRUE)-_xlfn.NORM.DIST(AND(AG$6&gt;=$F25,AG$6&lt;=$H25)*(AF$6-$F25+1),$J25/2,$M25,TRUE))/(1-2*_xlfn.NORM.DIST(0,$J25/2,$M25,TRUE))*$D25+($K25="Steady Growth")*(AND(AG$6&gt;=$F25,AG$6&lt;=$H25)*((AG$6-$F25+1)/($J25*($J25+1)/2)*$D25))+($K25="custom")*CustCF!AA25</f>
        <v>0</v>
      </c>
      <c r="AH25" s="95">
        <f>($K25="Bell Curve")*(_xlfn.NORM.DIST(AND(AH$6&gt;=$F25,AH$6&lt;=$H25)*(AH$6-$F25+1),$J25/2,$M25,TRUE)-_xlfn.NORM.DIST(AND(AH$6&gt;=$F25,AH$6&lt;=$H25)*(AG$6-$F25+1),$J25/2,$M25,TRUE))/(1-2*_xlfn.NORM.DIST(0,$J25/2,$M25,TRUE))*$D25+($K25="Steady Growth")*(AND(AH$6&gt;=$F25,AH$6&lt;=$H25)*((AH$6-$F25+1)/($J25*($J25+1)/2)*$D25))+($K25="custom")*CustCF!AB25</f>
        <v>0</v>
      </c>
      <c r="AI25" s="95">
        <f>($K25="Bell Curve")*(_xlfn.NORM.DIST(AND(AI$6&gt;=$F25,AI$6&lt;=$H25)*(AI$6-$F25+1),$J25/2,$M25,TRUE)-_xlfn.NORM.DIST(AND(AI$6&gt;=$F25,AI$6&lt;=$H25)*(AH$6-$F25+1),$J25/2,$M25,TRUE))/(1-2*_xlfn.NORM.DIST(0,$J25/2,$M25,TRUE))*$D25+($K25="Steady Growth")*(AND(AI$6&gt;=$F25,AI$6&lt;=$H25)*((AI$6-$F25+1)/($J25*($J25+1)/2)*$D25))+($K25="custom")*CustCF!AC25</f>
        <v>0</v>
      </c>
      <c r="AJ25" s="95">
        <f>($K25="Bell Curve")*(_xlfn.NORM.DIST(AND(AJ$6&gt;=$F25,AJ$6&lt;=$H25)*(AJ$6-$F25+1),$J25/2,$M25,TRUE)-_xlfn.NORM.DIST(AND(AJ$6&gt;=$F25,AJ$6&lt;=$H25)*(AI$6-$F25+1),$J25/2,$M25,TRUE))/(1-2*_xlfn.NORM.DIST(0,$J25/2,$M25,TRUE))*$D25+($K25="Steady Growth")*(AND(AJ$6&gt;=$F25,AJ$6&lt;=$H25)*((AJ$6-$F25+1)/($J25*($J25+1)/2)*$D25))+($K25="custom")*CustCF!AD25</f>
        <v>0</v>
      </c>
      <c r="AK25" s="95">
        <f>($K25="Bell Curve")*(_xlfn.NORM.DIST(AND(AK$6&gt;=$F25,AK$6&lt;=$H25)*(AK$6-$F25+1),$J25/2,$M25,TRUE)-_xlfn.NORM.DIST(AND(AK$6&gt;=$F25,AK$6&lt;=$H25)*(AJ$6-$F25+1),$J25/2,$M25,TRUE))/(1-2*_xlfn.NORM.DIST(0,$J25/2,$M25,TRUE))*$D25+($K25="Steady Growth")*(AND(AK$6&gt;=$F25,AK$6&lt;=$H25)*((AK$6-$F25+1)/($J25*($J25+1)/2)*$D25))+($K25="custom")*CustCF!AE25</f>
        <v>0</v>
      </c>
      <c r="AL25" s="95">
        <f>($K25="Bell Curve")*(_xlfn.NORM.DIST(AND(AL$6&gt;=$F25,AL$6&lt;=$H25)*(AL$6-$F25+1),$J25/2,$M25,TRUE)-_xlfn.NORM.DIST(AND(AL$6&gt;=$F25,AL$6&lt;=$H25)*(AK$6-$F25+1),$J25/2,$M25,TRUE))/(1-2*_xlfn.NORM.DIST(0,$J25/2,$M25,TRUE))*$D25+($K25="Steady Growth")*(AND(AL$6&gt;=$F25,AL$6&lt;=$H25)*((AL$6-$F25+1)/($J25*($J25+1)/2)*$D25))+($K25="custom")*CustCF!AF25</f>
        <v>0</v>
      </c>
      <c r="AM25" s="95">
        <f>($K25="Bell Curve")*(_xlfn.NORM.DIST(AND(AM$6&gt;=$F25,AM$6&lt;=$H25)*(AM$6-$F25+1),$J25/2,$M25,TRUE)-_xlfn.NORM.DIST(AND(AM$6&gt;=$F25,AM$6&lt;=$H25)*(AL$6-$F25+1),$J25/2,$M25,TRUE))/(1-2*_xlfn.NORM.DIST(0,$J25/2,$M25,TRUE))*$D25+($K25="Steady Growth")*(AND(AM$6&gt;=$F25,AM$6&lt;=$H25)*((AM$6-$F25+1)/($J25*($J25+1)/2)*$D25))+($K25="custom")*CustCF!AG25</f>
        <v>0</v>
      </c>
      <c r="AN25" s="95">
        <f>($K25="Bell Curve")*(_xlfn.NORM.DIST(AND(AN$6&gt;=$F25,AN$6&lt;=$H25)*(AN$6-$F25+1),$J25/2,$M25,TRUE)-_xlfn.NORM.DIST(AND(AN$6&gt;=$F25,AN$6&lt;=$H25)*(AM$6-$F25+1),$J25/2,$M25,TRUE))/(1-2*_xlfn.NORM.DIST(0,$J25/2,$M25,TRUE))*$D25+($K25="Steady Growth")*(AND(AN$6&gt;=$F25,AN$6&lt;=$H25)*((AN$6-$F25+1)/($J25*($J25+1)/2)*$D25))+($K25="custom")*CustCF!AH25</f>
        <v>0</v>
      </c>
      <c r="AO25" s="95">
        <f>($K25="Bell Curve")*(_xlfn.NORM.DIST(AND(AO$6&gt;=$F25,AO$6&lt;=$H25)*(AO$6-$F25+1),$J25/2,$M25,TRUE)-_xlfn.NORM.DIST(AND(AO$6&gt;=$F25,AO$6&lt;=$H25)*(AN$6-$F25+1),$J25/2,$M25,TRUE))/(1-2*_xlfn.NORM.DIST(0,$J25/2,$M25,TRUE))*$D25+($K25="Steady Growth")*(AND(AO$6&gt;=$F25,AO$6&lt;=$H25)*((AO$6-$F25+1)/($J25*($J25+1)/2)*$D25))+($K25="custom")*CustCF!AI25</f>
        <v>0</v>
      </c>
      <c r="AP25" s="95">
        <f>($K25="Bell Curve")*(_xlfn.NORM.DIST(AND(AP$6&gt;=$F25,AP$6&lt;=$H25)*(AP$6-$F25+1),$J25/2,$M25,TRUE)-_xlfn.NORM.DIST(AND(AP$6&gt;=$F25,AP$6&lt;=$H25)*(AO$6-$F25+1),$J25/2,$M25,TRUE))/(1-2*_xlfn.NORM.DIST(0,$J25/2,$M25,TRUE))*$D25+($K25="Steady Growth")*(AND(AP$6&gt;=$F25,AP$6&lt;=$H25)*((AP$6-$F25+1)/($J25*($J25+1)/2)*$D25))+($K25="custom")*CustCF!AJ25</f>
        <v>0</v>
      </c>
      <c r="AQ25" s="95">
        <f>($K25="Bell Curve")*(_xlfn.NORM.DIST(AND(AQ$6&gt;=$F25,AQ$6&lt;=$H25)*(AQ$6-$F25+1),$J25/2,$M25,TRUE)-_xlfn.NORM.DIST(AND(AQ$6&gt;=$F25,AQ$6&lt;=$H25)*(AP$6-$F25+1),$J25/2,$M25,TRUE))/(1-2*_xlfn.NORM.DIST(0,$J25/2,$M25,TRUE))*$D25+($K25="Steady Growth")*(AND(AQ$6&gt;=$F25,AQ$6&lt;=$H25)*((AQ$6-$F25+1)/($J25*($J25+1)/2)*$D25))+($K25="custom")*CustCF!AK25</f>
        <v>0</v>
      </c>
      <c r="AR25" s="95">
        <f>($K25="Bell Curve")*(_xlfn.NORM.DIST(AND(AR$6&gt;=$F25,AR$6&lt;=$H25)*(AR$6-$F25+1),$J25/2,$M25,TRUE)-_xlfn.NORM.DIST(AND(AR$6&gt;=$F25,AR$6&lt;=$H25)*(AQ$6-$F25+1),$J25/2,$M25,TRUE))/(1-2*_xlfn.NORM.DIST(0,$J25/2,$M25,TRUE))*$D25+($K25="Steady Growth")*(AND(AR$6&gt;=$F25,AR$6&lt;=$H25)*((AR$6-$F25+1)/($J25*($J25+1)/2)*$D25))+($K25="custom")*CustCF!AL25</f>
        <v>0</v>
      </c>
      <c r="AS25" s="95">
        <f>($K25="Bell Curve")*(_xlfn.NORM.DIST(AND(AS$6&gt;=$F25,AS$6&lt;=$H25)*(AS$6-$F25+1),$J25/2,$M25,TRUE)-_xlfn.NORM.DIST(AND(AS$6&gt;=$F25,AS$6&lt;=$H25)*(AR$6-$F25+1),$J25/2,$M25,TRUE))/(1-2*_xlfn.NORM.DIST(0,$J25/2,$M25,TRUE))*$D25+($K25="Steady Growth")*(AND(AS$6&gt;=$F25,AS$6&lt;=$H25)*((AS$6-$F25+1)/($J25*($J25+1)/2)*$D25))+($K25="custom")*CustCF!AM25</f>
        <v>0</v>
      </c>
      <c r="AT25" s="95">
        <f>($K25="Bell Curve")*(_xlfn.NORM.DIST(AND(AT$6&gt;=$F25,AT$6&lt;=$H25)*(AT$6-$F25+1),$J25/2,$M25,TRUE)-_xlfn.NORM.DIST(AND(AT$6&gt;=$F25,AT$6&lt;=$H25)*(AS$6-$F25+1),$J25/2,$M25,TRUE))/(1-2*_xlfn.NORM.DIST(0,$J25/2,$M25,TRUE))*$D25+($K25="Steady Growth")*(AND(AT$6&gt;=$F25,AT$6&lt;=$H25)*((AT$6-$F25+1)/($J25*($J25+1)/2)*$D25))+($K25="custom")*CustCF!AN25</f>
        <v>0</v>
      </c>
      <c r="AU25" s="95">
        <f>($K25="Bell Curve")*(_xlfn.NORM.DIST(AND(AU$6&gt;=$F25,AU$6&lt;=$H25)*(AU$6-$F25+1),$J25/2,$M25,TRUE)-_xlfn.NORM.DIST(AND(AU$6&gt;=$F25,AU$6&lt;=$H25)*(AT$6-$F25+1),$J25/2,$M25,TRUE))/(1-2*_xlfn.NORM.DIST(0,$J25/2,$M25,TRUE))*$D25+($K25="Steady Growth")*(AND(AU$6&gt;=$F25,AU$6&lt;=$H25)*((AU$6-$F25+1)/($J25*($J25+1)/2)*$D25))+($K25="custom")*CustCF!AO25</f>
        <v>0</v>
      </c>
      <c r="AV25" s="95">
        <f>($K25="Bell Curve")*(_xlfn.NORM.DIST(AND(AV$6&gt;=$F25,AV$6&lt;=$H25)*(AV$6-$F25+1),$J25/2,$M25,TRUE)-_xlfn.NORM.DIST(AND(AV$6&gt;=$F25,AV$6&lt;=$H25)*(AU$6-$F25+1),$J25/2,$M25,TRUE))/(1-2*_xlfn.NORM.DIST(0,$J25/2,$M25,TRUE))*$D25+($K25="Steady Growth")*(AND(AV$6&gt;=$F25,AV$6&lt;=$H25)*((AV$6-$F25+1)/($J25*($J25+1)/2)*$D25))+($K25="custom")*CustCF!AP25</f>
        <v>0</v>
      </c>
      <c r="AW25" s="95">
        <f>($K25="Bell Curve")*(_xlfn.NORM.DIST(AND(AW$6&gt;=$F25,AW$6&lt;=$H25)*(AW$6-$F25+1),$J25/2,$M25,TRUE)-_xlfn.NORM.DIST(AND(AW$6&gt;=$F25,AW$6&lt;=$H25)*(AV$6-$F25+1),$J25/2,$M25,TRUE))/(1-2*_xlfn.NORM.DIST(0,$J25/2,$M25,TRUE))*$D25+($K25="Steady Growth")*(AND(AW$6&gt;=$F25,AW$6&lt;=$H25)*((AW$6-$F25+1)/($J25*($J25+1)/2)*$D25))+($K25="custom")*CustCF!AQ25</f>
        <v>0</v>
      </c>
      <c r="AX25" s="95">
        <f>($K25="Bell Curve")*(_xlfn.NORM.DIST(AND(AX$6&gt;=$F25,AX$6&lt;=$H25)*(AX$6-$F25+1),$J25/2,$M25,TRUE)-_xlfn.NORM.DIST(AND(AX$6&gt;=$F25,AX$6&lt;=$H25)*(AW$6-$F25+1),$J25/2,$M25,TRUE))/(1-2*_xlfn.NORM.DIST(0,$J25/2,$M25,TRUE))*$D25+($K25="Steady Growth")*(AND(AX$6&gt;=$F25,AX$6&lt;=$H25)*((AX$6-$F25+1)/($J25*($J25+1)/2)*$D25))+($K25="custom")*CustCF!AR25</f>
        <v>0</v>
      </c>
      <c r="AY25" s="95">
        <f>($K25="Bell Curve")*(_xlfn.NORM.DIST(AND(AY$6&gt;=$F25,AY$6&lt;=$H25)*(AY$6-$F25+1),$J25/2,$M25,TRUE)-_xlfn.NORM.DIST(AND(AY$6&gt;=$F25,AY$6&lt;=$H25)*(AX$6-$F25+1),$J25/2,$M25,TRUE))/(1-2*_xlfn.NORM.DIST(0,$J25/2,$M25,TRUE))*$D25+($K25="Steady Growth")*(AND(AY$6&gt;=$F25,AY$6&lt;=$H25)*((AY$6-$F25+1)/($J25*($J25+1)/2)*$D25))+($K25="custom")*CustCF!AS25</f>
        <v>0</v>
      </c>
      <c r="AZ25" s="95">
        <f>($K25="Bell Curve")*(_xlfn.NORM.DIST(AND(AZ$6&gt;=$F25,AZ$6&lt;=$H25)*(AZ$6-$F25+1),$J25/2,$M25,TRUE)-_xlfn.NORM.DIST(AND(AZ$6&gt;=$F25,AZ$6&lt;=$H25)*(AY$6-$F25+1),$J25/2,$M25,TRUE))/(1-2*_xlfn.NORM.DIST(0,$J25/2,$M25,TRUE))*$D25+($K25="Steady Growth")*(AND(AZ$6&gt;=$F25,AZ$6&lt;=$H25)*((AZ$6-$F25+1)/($J25*($J25+1)/2)*$D25))+($K25="custom")*CustCF!AT25</f>
        <v>0</v>
      </c>
      <c r="BA25" s="95">
        <f>($K25="Bell Curve")*(_xlfn.NORM.DIST(AND(BA$6&gt;=$F25,BA$6&lt;=$H25)*(BA$6-$F25+1),$J25/2,$M25,TRUE)-_xlfn.NORM.DIST(AND(BA$6&gt;=$F25,BA$6&lt;=$H25)*(AZ$6-$F25+1),$J25/2,$M25,TRUE))/(1-2*_xlfn.NORM.DIST(0,$J25/2,$M25,TRUE))*$D25+($K25="Steady Growth")*(AND(BA$6&gt;=$F25,BA$6&lt;=$H25)*((BA$6-$F25+1)/($J25*($J25+1)/2)*$D25))+($K25="custom")*CustCF!AU25</f>
        <v>0</v>
      </c>
      <c r="BB25" s="95">
        <f>($K25="Bell Curve")*(_xlfn.NORM.DIST(AND(BB$6&gt;=$F25,BB$6&lt;=$H25)*(BB$6-$F25+1),$J25/2,$M25,TRUE)-_xlfn.NORM.DIST(AND(BB$6&gt;=$F25,BB$6&lt;=$H25)*(BA$6-$F25+1),$J25/2,$M25,TRUE))/(1-2*_xlfn.NORM.DIST(0,$J25/2,$M25,TRUE))*$D25+($K25="Steady Growth")*(AND(BB$6&gt;=$F25,BB$6&lt;=$H25)*((BB$6-$F25+1)/($J25*($J25+1)/2)*$D25))+($K25="custom")*CustCF!AV25</f>
        <v>0</v>
      </c>
      <c r="BC25" s="95">
        <f>($K25="Bell Curve")*(_xlfn.NORM.DIST(AND(BC$6&gt;=$F25,BC$6&lt;=$H25)*(BC$6-$F25+1),$J25/2,$M25,TRUE)-_xlfn.NORM.DIST(AND(BC$6&gt;=$F25,BC$6&lt;=$H25)*(BB$6-$F25+1),$J25/2,$M25,TRUE))/(1-2*_xlfn.NORM.DIST(0,$J25/2,$M25,TRUE))*$D25+($K25="Steady Growth")*(AND(BC$6&gt;=$F25,BC$6&lt;=$H25)*((BC$6-$F25+1)/($J25*($J25+1)/2)*$D25))+($K25="custom")*CustCF!AW25</f>
        <v>0</v>
      </c>
      <c r="BD25" s="95">
        <f>($K25="Bell Curve")*(_xlfn.NORM.DIST(AND(BD$6&gt;=$F25,BD$6&lt;=$H25)*(BD$6-$F25+1),$J25/2,$M25,TRUE)-_xlfn.NORM.DIST(AND(BD$6&gt;=$F25,BD$6&lt;=$H25)*(BC$6-$F25+1),$J25/2,$M25,TRUE))/(1-2*_xlfn.NORM.DIST(0,$J25/2,$M25,TRUE))*$D25+($K25="Steady Growth")*(AND(BD$6&gt;=$F25,BD$6&lt;=$H25)*((BD$6-$F25+1)/($J25*($J25+1)/2)*$D25))+($K25="custom")*CustCF!AX25</f>
        <v>0</v>
      </c>
      <c r="BE25" s="95">
        <f>($K25="Bell Curve")*(_xlfn.NORM.DIST(AND(BE$6&gt;=$F25,BE$6&lt;=$H25)*(BE$6-$F25+1),$J25/2,$M25,TRUE)-_xlfn.NORM.DIST(AND(BE$6&gt;=$F25,BE$6&lt;=$H25)*(BD$6-$F25+1),$J25/2,$M25,TRUE))/(1-2*_xlfn.NORM.DIST(0,$J25/2,$M25,TRUE))*$D25+($K25="Steady Growth")*(AND(BE$6&gt;=$F25,BE$6&lt;=$H25)*((BE$6-$F25+1)/($J25*($J25+1)/2)*$D25))+($K25="custom")*CustCF!AY25</f>
        <v>0</v>
      </c>
      <c r="BF25" s="95">
        <f>($K25="Bell Curve")*(_xlfn.NORM.DIST(AND(BF$6&gt;=$F25,BF$6&lt;=$H25)*(BF$6-$F25+1),$J25/2,$M25,TRUE)-_xlfn.NORM.DIST(AND(BF$6&gt;=$F25,BF$6&lt;=$H25)*(BE$6-$F25+1),$J25/2,$M25,TRUE))/(1-2*_xlfn.NORM.DIST(0,$J25/2,$M25,TRUE))*$D25+($K25="Steady Growth")*(AND(BF$6&gt;=$F25,BF$6&lt;=$H25)*((BF$6-$F25+1)/($J25*($J25+1)/2)*$D25))+($K25="custom")*CustCF!AZ25</f>
        <v>0</v>
      </c>
      <c r="BG25" s="95">
        <f>($K25="Bell Curve")*(_xlfn.NORM.DIST(AND(BG$6&gt;=$F25,BG$6&lt;=$H25)*(BG$6-$F25+1),$J25/2,$M25,TRUE)-_xlfn.NORM.DIST(AND(BG$6&gt;=$F25,BG$6&lt;=$H25)*(BF$6-$F25+1),$J25/2,$M25,TRUE))/(1-2*_xlfn.NORM.DIST(0,$J25/2,$M25,TRUE))*$D25+($K25="Steady Growth")*(AND(BG$6&gt;=$F25,BG$6&lt;=$H25)*((BG$6-$F25+1)/($J25*($J25+1)/2)*$D25))+($K25="custom")*CustCF!BA25</f>
        <v>0</v>
      </c>
      <c r="BH25" s="95">
        <f>($K25="Bell Curve")*(_xlfn.NORM.DIST(AND(BH$6&gt;=$F25,BH$6&lt;=$H25)*(BH$6-$F25+1),$J25/2,$M25,TRUE)-_xlfn.NORM.DIST(AND(BH$6&gt;=$F25,BH$6&lt;=$H25)*(BG$6-$F25+1),$J25/2,$M25,TRUE))/(1-2*_xlfn.NORM.DIST(0,$J25/2,$M25,TRUE))*$D25+($K25="Steady Growth")*(AND(BH$6&gt;=$F25,BH$6&lt;=$H25)*((BH$6-$F25+1)/($J25*($J25+1)/2)*$D25))+($K25="custom")*CustCF!BB25</f>
        <v>0</v>
      </c>
      <c r="BI25" s="95">
        <f>($K25="Bell Curve")*(_xlfn.NORM.DIST(AND(BI$6&gt;=$F25,BI$6&lt;=$H25)*(BI$6-$F25+1),$J25/2,$M25,TRUE)-_xlfn.NORM.DIST(AND(BI$6&gt;=$F25,BI$6&lt;=$H25)*(BH$6-$F25+1),$J25/2,$M25,TRUE))/(1-2*_xlfn.NORM.DIST(0,$J25/2,$M25,TRUE))*$D25+($K25="Steady Growth")*(AND(BI$6&gt;=$F25,BI$6&lt;=$H25)*((BI$6-$F25+1)/($J25*($J25+1)/2)*$D25))+($K25="custom")*CustCF!BC25</f>
        <v>0</v>
      </c>
      <c r="BJ25" s="95">
        <f>($K25="Bell Curve")*(_xlfn.NORM.DIST(AND(BJ$6&gt;=$F25,BJ$6&lt;=$H25)*(BJ$6-$F25+1),$J25/2,$M25,TRUE)-_xlfn.NORM.DIST(AND(BJ$6&gt;=$F25,BJ$6&lt;=$H25)*(BI$6-$F25+1),$J25/2,$M25,TRUE))/(1-2*_xlfn.NORM.DIST(0,$J25/2,$M25,TRUE))*$D25+($K25="Steady Growth")*(AND(BJ$6&gt;=$F25,BJ$6&lt;=$H25)*((BJ$6-$F25+1)/($J25*($J25+1)/2)*$D25))+($K25="custom")*CustCF!BD25</f>
        <v>0</v>
      </c>
      <c r="BK25" s="95">
        <f>($K25="Bell Curve")*(_xlfn.NORM.DIST(AND(BK$6&gt;=$F25,BK$6&lt;=$H25)*(BK$6-$F25+1),$J25/2,$M25,TRUE)-_xlfn.NORM.DIST(AND(BK$6&gt;=$F25,BK$6&lt;=$H25)*(BJ$6-$F25+1),$J25/2,$M25,TRUE))/(1-2*_xlfn.NORM.DIST(0,$J25/2,$M25,TRUE))*$D25+($K25="Steady Growth")*(AND(BK$6&gt;=$F25,BK$6&lt;=$H25)*((BK$6-$F25+1)/($J25*($J25+1)/2)*$D25))+($K25="custom")*CustCF!BE25</f>
        <v>0</v>
      </c>
      <c r="BL25" s="95">
        <f>($K25="Bell Curve")*(_xlfn.NORM.DIST(AND(BL$6&gt;=$F25,BL$6&lt;=$H25)*(BL$6-$F25+1),$J25/2,$M25,TRUE)-_xlfn.NORM.DIST(AND(BL$6&gt;=$F25,BL$6&lt;=$H25)*(BK$6-$F25+1),$J25/2,$M25,TRUE))/(1-2*_xlfn.NORM.DIST(0,$J25/2,$M25,TRUE))*$D25+($K25="Steady Growth")*(AND(BL$6&gt;=$F25,BL$6&lt;=$H25)*((BL$6-$F25+1)/($J25*($J25+1)/2)*$D25))+($K25="custom")*CustCF!BF25</f>
        <v>0</v>
      </c>
      <c r="BM25" s="95">
        <f>($K25="Bell Curve")*(_xlfn.NORM.DIST(AND(BM$6&gt;=$F25,BM$6&lt;=$H25)*(BM$6-$F25+1),$J25/2,$M25,TRUE)-_xlfn.NORM.DIST(AND(BM$6&gt;=$F25,BM$6&lt;=$H25)*(BL$6-$F25+1),$J25/2,$M25,TRUE))/(1-2*_xlfn.NORM.DIST(0,$J25/2,$M25,TRUE))*$D25+($K25="Steady Growth")*(AND(BM$6&gt;=$F25,BM$6&lt;=$H25)*((BM$6-$F25+1)/($J25*($J25+1)/2)*$D25))+($K25="custom")*CustCF!BG25</f>
        <v>0</v>
      </c>
      <c r="BN25" s="95">
        <f>($K25="Bell Curve")*(_xlfn.NORM.DIST(AND(BN$6&gt;=$F25,BN$6&lt;=$H25)*(BN$6-$F25+1),$J25/2,$M25,TRUE)-_xlfn.NORM.DIST(AND(BN$6&gt;=$F25,BN$6&lt;=$H25)*(BM$6-$F25+1),$J25/2,$M25,TRUE))/(1-2*_xlfn.NORM.DIST(0,$J25/2,$M25,TRUE))*$D25+($K25="Steady Growth")*(AND(BN$6&gt;=$F25,BN$6&lt;=$H25)*((BN$6-$F25+1)/($J25*($J25+1)/2)*$D25))+($K25="custom")*CustCF!BH25</f>
        <v>0</v>
      </c>
      <c r="BO25" s="95">
        <f>($K25="Bell Curve")*(_xlfn.NORM.DIST(AND(BO$6&gt;=$F25,BO$6&lt;=$H25)*(BO$6-$F25+1),$J25/2,$M25,TRUE)-_xlfn.NORM.DIST(AND(BO$6&gt;=$F25,BO$6&lt;=$H25)*(BN$6-$F25+1),$J25/2,$M25,TRUE))/(1-2*_xlfn.NORM.DIST(0,$J25/2,$M25,TRUE))*$D25+($K25="Steady Growth")*(AND(BO$6&gt;=$F25,BO$6&lt;=$H25)*((BO$6-$F25+1)/($J25*($J25+1)/2)*$D25))+($K25="custom")*CustCF!BI25</f>
        <v>0</v>
      </c>
      <c r="BP25" s="95">
        <f>($K25="Bell Curve")*(_xlfn.NORM.DIST(AND(BP$6&gt;=$F25,BP$6&lt;=$H25)*(BP$6-$F25+1),$J25/2,$M25,TRUE)-_xlfn.NORM.DIST(AND(BP$6&gt;=$F25,BP$6&lt;=$H25)*(BO$6-$F25+1),$J25/2,$M25,TRUE))/(1-2*_xlfn.NORM.DIST(0,$J25/2,$M25,TRUE))*$D25+($K25="Steady Growth")*(AND(BP$6&gt;=$F25,BP$6&lt;=$H25)*((BP$6-$F25+1)/($J25*($J25+1)/2)*$D25))+($K25="custom")*CustCF!BJ25</f>
        <v>0</v>
      </c>
      <c r="BQ25" s="95">
        <f>($K25="Bell Curve")*(_xlfn.NORM.DIST(AND(BQ$6&gt;=$F25,BQ$6&lt;=$H25)*(BQ$6-$F25+1),$J25/2,$M25,TRUE)-_xlfn.NORM.DIST(AND(BQ$6&gt;=$F25,BQ$6&lt;=$H25)*(BP$6-$F25+1),$J25/2,$M25,TRUE))/(1-2*_xlfn.NORM.DIST(0,$J25/2,$M25,TRUE))*$D25+($K25="Steady Growth")*(AND(BQ$6&gt;=$F25,BQ$6&lt;=$H25)*((BQ$6-$F25+1)/($J25*($J25+1)/2)*$D25))+($K25="custom")*CustCF!BK25</f>
        <v>0</v>
      </c>
      <c r="BR25" s="95">
        <f>($K25="Bell Curve")*(_xlfn.NORM.DIST(AND(BR$6&gt;=$F25,BR$6&lt;=$H25)*(BR$6-$F25+1),$J25/2,$M25,TRUE)-_xlfn.NORM.DIST(AND(BR$6&gt;=$F25,BR$6&lt;=$H25)*(BQ$6-$F25+1),$J25/2,$M25,TRUE))/(1-2*_xlfn.NORM.DIST(0,$J25/2,$M25,TRUE))*$D25+($K25="Steady Growth")*(AND(BR$6&gt;=$F25,BR$6&lt;=$H25)*((BR$6-$F25+1)/($J25*($J25+1)/2)*$D25))+($K25="custom")*CustCF!BL25</f>
        <v>0</v>
      </c>
      <c r="BS25" s="95">
        <f>($K25="Bell Curve")*(_xlfn.NORM.DIST(AND(BS$6&gt;=$F25,BS$6&lt;=$H25)*(BS$6-$F25+1),$J25/2,$M25,TRUE)-_xlfn.NORM.DIST(AND(BS$6&gt;=$F25,BS$6&lt;=$H25)*(BR$6-$F25+1),$J25/2,$M25,TRUE))/(1-2*_xlfn.NORM.DIST(0,$J25/2,$M25,TRUE))*$D25+($K25="Steady Growth")*(AND(BS$6&gt;=$F25,BS$6&lt;=$H25)*((BS$6-$F25+1)/($J25*($J25+1)/2)*$D25))+($K25="custom")*CustCF!BM25</f>
        <v>0</v>
      </c>
      <c r="BT25" s="95">
        <f>($K25="Bell Curve")*(_xlfn.NORM.DIST(AND(BT$6&gt;=$F25,BT$6&lt;=$H25)*(BT$6-$F25+1),$J25/2,$M25,TRUE)-_xlfn.NORM.DIST(AND(BT$6&gt;=$F25,BT$6&lt;=$H25)*(BS$6-$F25+1),$J25/2,$M25,TRUE))/(1-2*_xlfn.NORM.DIST(0,$J25/2,$M25,TRUE))*$D25+($K25="Steady Growth")*(AND(BT$6&gt;=$F25,BT$6&lt;=$H25)*((BT$6-$F25+1)/($J25*($J25+1)/2)*$D25))+($K25="custom")*CustCF!BN25</f>
        <v>0</v>
      </c>
      <c r="BU25" s="95">
        <f>($K25="Bell Curve")*(_xlfn.NORM.DIST(AND(BU$6&gt;=$F25,BU$6&lt;=$H25)*(BU$6-$F25+1),$J25/2,$M25,TRUE)-_xlfn.NORM.DIST(AND(BU$6&gt;=$F25,BU$6&lt;=$H25)*(BT$6-$F25+1),$J25/2,$M25,TRUE))/(1-2*_xlfn.NORM.DIST(0,$J25/2,$M25,TRUE))*$D25+($K25="Steady Growth")*(AND(BU$6&gt;=$F25,BU$6&lt;=$H25)*((BU$6-$F25+1)/($J25*($J25+1)/2)*$D25))+($K25="custom")*CustCF!BO25</f>
        <v>0</v>
      </c>
      <c r="BV25" s="95">
        <f>($K25="Bell Curve")*(_xlfn.NORM.DIST(AND(BV$6&gt;=$F25,BV$6&lt;=$H25)*(BV$6-$F25+1),$J25/2,$M25,TRUE)-_xlfn.NORM.DIST(AND(BV$6&gt;=$F25,BV$6&lt;=$H25)*(BU$6-$F25+1),$J25/2,$M25,TRUE))/(1-2*_xlfn.NORM.DIST(0,$J25/2,$M25,TRUE))*$D25+($K25="Steady Growth")*(AND(BV$6&gt;=$F25,BV$6&lt;=$H25)*((BV$6-$F25+1)/($J25*($J25+1)/2)*$D25))+($K25="custom")*CustCF!BP25</f>
        <v>0</v>
      </c>
      <c r="BW25" s="95">
        <f>($K25="Bell Curve")*(_xlfn.NORM.DIST(AND(BW$6&gt;=$F25,BW$6&lt;=$H25)*(BW$6-$F25+1),$J25/2,$M25,TRUE)-_xlfn.NORM.DIST(AND(BW$6&gt;=$F25,BW$6&lt;=$H25)*(BV$6-$F25+1),$J25/2,$M25,TRUE))/(1-2*_xlfn.NORM.DIST(0,$J25/2,$M25,TRUE))*$D25+($K25="Steady Growth")*(AND(BW$6&gt;=$F25,BW$6&lt;=$H25)*((BW$6-$F25+1)/($J25*($J25+1)/2)*$D25))+($K25="custom")*CustCF!BQ25</f>
        <v>0</v>
      </c>
      <c r="BX25" s="95">
        <f>($K25="Bell Curve")*(_xlfn.NORM.DIST(AND(BX$6&gt;=$F25,BX$6&lt;=$H25)*(BX$6-$F25+1),$J25/2,$M25,TRUE)-_xlfn.NORM.DIST(AND(BX$6&gt;=$F25,BX$6&lt;=$H25)*(BW$6-$F25+1),$J25/2,$M25,TRUE))/(1-2*_xlfn.NORM.DIST(0,$J25/2,$M25,TRUE))*$D25+($K25="Steady Growth")*(AND(BX$6&gt;=$F25,BX$6&lt;=$H25)*((BX$6-$F25+1)/($J25*($J25+1)/2)*$D25))+($K25="custom")*CustCF!BR25</f>
        <v>0</v>
      </c>
      <c r="BY25" s="95">
        <f>($K25="Bell Curve")*(_xlfn.NORM.DIST(AND(BY$6&gt;=$F25,BY$6&lt;=$H25)*(BY$6-$F25+1),$J25/2,$M25,TRUE)-_xlfn.NORM.DIST(AND(BY$6&gt;=$F25,BY$6&lt;=$H25)*(BX$6-$F25+1),$J25/2,$M25,TRUE))/(1-2*_xlfn.NORM.DIST(0,$J25/2,$M25,TRUE))*$D25+($K25="Steady Growth")*(AND(BY$6&gt;=$F25,BY$6&lt;=$H25)*((BY$6-$F25+1)/($J25*($J25+1)/2)*$D25))+($K25="custom")*CustCF!BS25</f>
        <v>0</v>
      </c>
      <c r="BZ25" s="95">
        <f>($K25="Bell Curve")*(_xlfn.NORM.DIST(AND(BZ$6&gt;=$F25,BZ$6&lt;=$H25)*(BZ$6-$F25+1),$J25/2,$M25,TRUE)-_xlfn.NORM.DIST(AND(BZ$6&gt;=$F25,BZ$6&lt;=$H25)*(BY$6-$F25+1),$J25/2,$M25,TRUE))/(1-2*_xlfn.NORM.DIST(0,$J25/2,$M25,TRUE))*$D25+($K25="Steady Growth")*(AND(BZ$6&gt;=$F25,BZ$6&lt;=$H25)*((BZ$6-$F25+1)/($J25*($J25+1)/2)*$D25))+($K25="custom")*CustCF!BT25</f>
        <v>0</v>
      </c>
      <c r="CA25" s="95">
        <f>($K25="Bell Curve")*(_xlfn.NORM.DIST(AND(CA$6&gt;=$F25,CA$6&lt;=$H25)*(CA$6-$F25+1),$J25/2,$M25,TRUE)-_xlfn.NORM.DIST(AND(CA$6&gt;=$F25,CA$6&lt;=$H25)*(BZ$6-$F25+1),$J25/2,$M25,TRUE))/(1-2*_xlfn.NORM.DIST(0,$J25/2,$M25,TRUE))*$D25+($K25="Steady Growth")*(AND(CA$6&gt;=$F25,CA$6&lt;=$H25)*((CA$6-$F25+1)/($J25*($J25+1)/2)*$D25))+($K25="custom")*CustCF!BU25</f>
        <v>0</v>
      </c>
      <c r="CB25" s="95">
        <f>($K25="Bell Curve")*(_xlfn.NORM.DIST(AND(CB$6&gt;=$F25,CB$6&lt;=$H25)*(CB$6-$F25+1),$J25/2,$M25,TRUE)-_xlfn.NORM.DIST(AND(CB$6&gt;=$F25,CB$6&lt;=$H25)*(CA$6-$F25+1),$J25/2,$M25,TRUE))/(1-2*_xlfn.NORM.DIST(0,$J25/2,$M25,TRUE))*$D25+($K25="Steady Growth")*(AND(CB$6&gt;=$F25,CB$6&lt;=$H25)*((CB$6-$F25+1)/($J25*($J25+1)/2)*$D25))+($K25="custom")*CustCF!BV25</f>
        <v>0</v>
      </c>
      <c r="CC25" s="95">
        <f>($K25="Bell Curve")*(_xlfn.NORM.DIST(AND(CC$6&gt;=$F25,CC$6&lt;=$H25)*(CC$6-$F25+1),$J25/2,$M25,TRUE)-_xlfn.NORM.DIST(AND(CC$6&gt;=$F25,CC$6&lt;=$H25)*(CB$6-$F25+1),$J25/2,$M25,TRUE))/(1-2*_xlfn.NORM.DIST(0,$J25/2,$M25,TRUE))*$D25+($K25="Steady Growth")*(AND(CC$6&gt;=$F25,CC$6&lt;=$H25)*((CC$6-$F25+1)/($J25*($J25+1)/2)*$D25))+($K25="custom")*CustCF!BW25</f>
        <v>0</v>
      </c>
      <c r="CD25" s="95">
        <f>($K25="Bell Curve")*(_xlfn.NORM.DIST(AND(CD$6&gt;=$F25,CD$6&lt;=$H25)*(CD$6-$F25+1),$J25/2,$M25,TRUE)-_xlfn.NORM.DIST(AND(CD$6&gt;=$F25,CD$6&lt;=$H25)*(CC$6-$F25+1),$J25/2,$M25,TRUE))/(1-2*_xlfn.NORM.DIST(0,$J25/2,$M25,TRUE))*$D25+($K25="Steady Growth")*(AND(CD$6&gt;=$F25,CD$6&lt;=$H25)*((CD$6-$F25+1)/($J25*($J25+1)/2)*$D25))+($K25="custom")*CustCF!BX25</f>
        <v>0</v>
      </c>
      <c r="CE25" s="95">
        <f>($K25="Bell Curve")*(_xlfn.NORM.DIST(AND(CE$6&gt;=$F25,CE$6&lt;=$H25)*(CE$6-$F25+1),$J25/2,$M25,TRUE)-_xlfn.NORM.DIST(AND(CE$6&gt;=$F25,CE$6&lt;=$H25)*(CD$6-$F25+1),$J25/2,$M25,TRUE))/(1-2*_xlfn.NORM.DIST(0,$J25/2,$M25,TRUE))*$D25+($K25="Steady Growth")*(AND(CE$6&gt;=$F25,CE$6&lt;=$H25)*((CE$6-$F25+1)/($J25*($J25+1)/2)*$D25))+($K25="custom")*CustCF!BY25</f>
        <v>0</v>
      </c>
      <c r="CF25" s="95">
        <f>($K25="Bell Curve")*(_xlfn.NORM.DIST(AND(CF$6&gt;=$F25,CF$6&lt;=$H25)*(CF$6-$F25+1),$J25/2,$M25,TRUE)-_xlfn.NORM.DIST(AND(CF$6&gt;=$F25,CF$6&lt;=$H25)*(CE$6-$F25+1),$J25/2,$M25,TRUE))/(1-2*_xlfn.NORM.DIST(0,$J25/2,$M25,TRUE))*$D25+($K25="Steady Growth")*(AND(CF$6&gt;=$F25,CF$6&lt;=$H25)*((CF$6-$F25+1)/($J25*($J25+1)/2)*$D25))+($K25="custom")*CustCF!BZ25</f>
        <v>0</v>
      </c>
      <c r="CG25" s="95">
        <f>($K25="Bell Curve")*(_xlfn.NORM.DIST(AND(CG$6&gt;=$F25,CG$6&lt;=$H25)*(CG$6-$F25+1),$J25/2,$M25,TRUE)-_xlfn.NORM.DIST(AND(CG$6&gt;=$F25,CG$6&lt;=$H25)*(CF$6-$F25+1),$J25/2,$M25,TRUE))/(1-2*_xlfn.NORM.DIST(0,$J25/2,$M25,TRUE))*$D25+($K25="Steady Growth")*(AND(CG$6&gt;=$F25,CG$6&lt;=$H25)*((CG$6-$F25+1)/($J25*($J25+1)/2)*$D25))+($K25="custom")*CustCF!CA25</f>
        <v>0</v>
      </c>
      <c r="CH25" s="95">
        <f>($K25="Bell Curve")*(_xlfn.NORM.DIST(AND(CH$6&gt;=$F25,CH$6&lt;=$H25)*(CH$6-$F25+1),$J25/2,$M25,TRUE)-_xlfn.NORM.DIST(AND(CH$6&gt;=$F25,CH$6&lt;=$H25)*(CG$6-$F25+1),$J25/2,$M25,TRUE))/(1-2*_xlfn.NORM.DIST(0,$J25/2,$M25,TRUE))*$D25+($K25="Steady Growth")*(AND(CH$6&gt;=$F25,CH$6&lt;=$H25)*((CH$6-$F25+1)/($J25*($J25+1)/2)*$D25))+($K25="custom")*CustCF!CB25</f>
        <v>0</v>
      </c>
      <c r="CI25" s="95">
        <f>($K25="Bell Curve")*(_xlfn.NORM.DIST(AND(CI$6&gt;=$F25,CI$6&lt;=$H25)*(CI$6-$F25+1),$J25/2,$M25,TRUE)-_xlfn.NORM.DIST(AND(CI$6&gt;=$F25,CI$6&lt;=$H25)*(CH$6-$F25+1),$J25/2,$M25,TRUE))/(1-2*_xlfn.NORM.DIST(0,$J25/2,$M25,TRUE))*$D25+($K25="Steady Growth")*(AND(CI$6&gt;=$F25,CI$6&lt;=$H25)*((CI$6-$F25+1)/($J25*($J25+1)/2)*$D25))+($K25="custom")*CustCF!CC25</f>
        <v>0</v>
      </c>
      <c r="CJ25" s="95">
        <f>($K25="Bell Curve")*(_xlfn.NORM.DIST(AND(CJ$6&gt;=$F25,CJ$6&lt;=$H25)*(CJ$6-$F25+1),$J25/2,$M25,TRUE)-_xlfn.NORM.DIST(AND(CJ$6&gt;=$F25,CJ$6&lt;=$H25)*(CI$6-$F25+1),$J25/2,$M25,TRUE))/(1-2*_xlfn.NORM.DIST(0,$J25/2,$M25,TRUE))*$D25+($K25="Steady Growth")*(AND(CJ$6&gt;=$F25,CJ$6&lt;=$H25)*((CJ$6-$F25+1)/($J25*($J25+1)/2)*$D25))+($K25="custom")*CustCF!CD25</f>
        <v>0</v>
      </c>
      <c r="CK25" s="95">
        <f>($K25="Bell Curve")*(_xlfn.NORM.DIST(AND(CK$6&gt;=$F25,CK$6&lt;=$H25)*(CK$6-$F25+1),$J25/2,$M25,TRUE)-_xlfn.NORM.DIST(AND(CK$6&gt;=$F25,CK$6&lt;=$H25)*(CJ$6-$F25+1),$J25/2,$M25,TRUE))/(1-2*_xlfn.NORM.DIST(0,$J25/2,$M25,TRUE))*$D25+($K25="Steady Growth")*(AND(CK$6&gt;=$F25,CK$6&lt;=$H25)*((CK$6-$F25+1)/($J25*($J25+1)/2)*$D25))+($K25="custom")*CustCF!CE25</f>
        <v>0</v>
      </c>
      <c r="CL25" s="95">
        <f>($K25="Bell Curve")*(_xlfn.NORM.DIST(AND(CL$6&gt;=$F25,CL$6&lt;=$H25)*(CL$6-$F25+1),$J25/2,$M25,TRUE)-_xlfn.NORM.DIST(AND(CL$6&gt;=$F25,CL$6&lt;=$H25)*(CK$6-$F25+1),$J25/2,$M25,TRUE))/(1-2*_xlfn.NORM.DIST(0,$J25/2,$M25,TRUE))*$D25+($K25="Steady Growth")*(AND(CL$6&gt;=$F25,CL$6&lt;=$H25)*((CL$6-$F25+1)/($J25*($J25+1)/2)*$D25))+($K25="custom")*CustCF!CF25</f>
        <v>0</v>
      </c>
      <c r="CM25" s="95">
        <f>($K25="Bell Curve")*(_xlfn.NORM.DIST(AND(CM$6&gt;=$F25,CM$6&lt;=$H25)*(CM$6-$F25+1),$J25/2,$M25,TRUE)-_xlfn.NORM.DIST(AND(CM$6&gt;=$F25,CM$6&lt;=$H25)*(CL$6-$F25+1),$J25/2,$M25,TRUE))/(1-2*_xlfn.NORM.DIST(0,$J25/2,$M25,TRUE))*$D25+($K25="Steady Growth")*(AND(CM$6&gt;=$F25,CM$6&lt;=$H25)*((CM$6-$F25+1)/($J25*($J25+1)/2)*$D25))+($K25="custom")*CustCF!CG25</f>
        <v>0</v>
      </c>
      <c r="CN25" s="95">
        <f>($K25="Bell Curve")*(_xlfn.NORM.DIST(AND(CN$6&gt;=$F25,CN$6&lt;=$H25)*(CN$6-$F25+1),$J25/2,$M25,TRUE)-_xlfn.NORM.DIST(AND(CN$6&gt;=$F25,CN$6&lt;=$H25)*(CM$6-$F25+1),$J25/2,$M25,TRUE))/(1-2*_xlfn.NORM.DIST(0,$J25/2,$M25,TRUE))*$D25+($K25="Steady Growth")*(AND(CN$6&gt;=$F25,CN$6&lt;=$H25)*((CN$6-$F25+1)/($J25*($J25+1)/2)*$D25))+($K25="custom")*CustCF!CH25</f>
        <v>0</v>
      </c>
      <c r="CO25" s="95">
        <f>($K25="Bell Curve")*(_xlfn.NORM.DIST(AND(CO$6&gt;=$F25,CO$6&lt;=$H25)*(CO$6-$F25+1),$J25/2,$M25,TRUE)-_xlfn.NORM.DIST(AND(CO$6&gt;=$F25,CO$6&lt;=$H25)*(CN$6-$F25+1),$J25/2,$M25,TRUE))/(1-2*_xlfn.NORM.DIST(0,$J25/2,$M25,TRUE))*$D25+($K25="Steady Growth")*(AND(CO$6&gt;=$F25,CO$6&lt;=$H25)*((CO$6-$F25+1)/($J25*($J25+1)/2)*$D25))+($K25="custom")*CustCF!CI25</f>
        <v>0</v>
      </c>
      <c r="CP25" s="95">
        <f>($K25="Bell Curve")*(_xlfn.NORM.DIST(AND(CP$6&gt;=$F25,CP$6&lt;=$H25)*(CP$6-$F25+1),$J25/2,$M25,TRUE)-_xlfn.NORM.DIST(AND(CP$6&gt;=$F25,CP$6&lt;=$H25)*(CO$6-$F25+1),$J25/2,$M25,TRUE))/(1-2*_xlfn.NORM.DIST(0,$J25/2,$M25,TRUE))*$D25+($K25="Steady Growth")*(AND(CP$6&gt;=$F25,CP$6&lt;=$H25)*((CP$6-$F25+1)/($J25*($J25+1)/2)*$D25))+($K25="custom")*CustCF!CJ25</f>
        <v>0</v>
      </c>
      <c r="CQ25" s="95">
        <f>($K25="Bell Curve")*(_xlfn.NORM.DIST(AND(CQ$6&gt;=$F25,CQ$6&lt;=$H25)*(CQ$6-$F25+1),$J25/2,$M25,TRUE)-_xlfn.NORM.DIST(AND(CQ$6&gt;=$F25,CQ$6&lt;=$H25)*(CP$6-$F25+1),$J25/2,$M25,TRUE))/(1-2*_xlfn.NORM.DIST(0,$J25/2,$M25,TRUE))*$D25+($K25="Steady Growth")*(AND(CQ$6&gt;=$F25,CQ$6&lt;=$H25)*((CQ$6-$F25+1)/($J25*($J25+1)/2)*$D25))+($K25="custom")*CustCF!CK25</f>
        <v>0</v>
      </c>
      <c r="CR25" s="95">
        <f>($K25="Bell Curve")*(_xlfn.NORM.DIST(AND(CR$6&gt;=$F25,CR$6&lt;=$H25)*(CR$6-$F25+1),$J25/2,$M25,TRUE)-_xlfn.NORM.DIST(AND(CR$6&gt;=$F25,CR$6&lt;=$H25)*(CQ$6-$F25+1),$J25/2,$M25,TRUE))/(1-2*_xlfn.NORM.DIST(0,$J25/2,$M25,TRUE))*$D25+($K25="Steady Growth")*(AND(CR$6&gt;=$F25,CR$6&lt;=$H25)*((CR$6-$F25+1)/($J25*($J25+1)/2)*$D25))+($K25="custom")*CustCF!CL25</f>
        <v>0</v>
      </c>
      <c r="CS25" s="95">
        <f>($K25="Bell Curve")*(_xlfn.NORM.DIST(AND(CS$6&gt;=$F25,CS$6&lt;=$H25)*(CS$6-$F25+1),$J25/2,$M25,TRUE)-_xlfn.NORM.DIST(AND(CS$6&gt;=$F25,CS$6&lt;=$H25)*(CR$6-$F25+1),$J25/2,$M25,TRUE))/(1-2*_xlfn.NORM.DIST(0,$J25/2,$M25,TRUE))*$D25+($K25="Steady Growth")*(AND(CS$6&gt;=$F25,CS$6&lt;=$H25)*((CS$6-$F25+1)/($J25*($J25+1)/2)*$D25))+($K25="custom")*CustCF!CM25</f>
        <v>0</v>
      </c>
      <c r="CT25" s="95">
        <f>($K25="Bell Curve")*(_xlfn.NORM.DIST(AND(CT$6&gt;=$F25,CT$6&lt;=$H25)*(CT$6-$F25+1),$J25/2,$M25,TRUE)-_xlfn.NORM.DIST(AND(CT$6&gt;=$F25,CT$6&lt;=$H25)*(CS$6-$F25+1),$J25/2,$M25,TRUE))/(1-2*_xlfn.NORM.DIST(0,$J25/2,$M25,TRUE))*$D25+($K25="Steady Growth")*(AND(CT$6&gt;=$F25,CT$6&lt;=$H25)*((CT$6-$F25+1)/($J25*($J25+1)/2)*$D25))+($K25="custom")*CustCF!CN25</f>
        <v>0</v>
      </c>
      <c r="CU25" s="95">
        <f>($K25="Bell Curve")*(_xlfn.NORM.DIST(AND(CU$6&gt;=$F25,CU$6&lt;=$H25)*(CU$6-$F25+1),$J25/2,$M25,TRUE)-_xlfn.NORM.DIST(AND(CU$6&gt;=$F25,CU$6&lt;=$H25)*(CT$6-$F25+1),$J25/2,$M25,TRUE))/(1-2*_xlfn.NORM.DIST(0,$J25/2,$M25,TRUE))*$D25+($K25="Steady Growth")*(AND(CU$6&gt;=$F25,CU$6&lt;=$H25)*((CU$6-$F25+1)/($J25*($J25+1)/2)*$D25))+($K25="custom")*CustCF!CO25</f>
        <v>0</v>
      </c>
      <c r="CV25" s="95">
        <f>($K25="Bell Curve")*(_xlfn.NORM.DIST(AND(CV$6&gt;=$F25,CV$6&lt;=$H25)*(CV$6-$F25+1),$J25/2,$M25,TRUE)-_xlfn.NORM.DIST(AND(CV$6&gt;=$F25,CV$6&lt;=$H25)*(CU$6-$F25+1),$J25/2,$M25,TRUE))/(1-2*_xlfn.NORM.DIST(0,$J25/2,$M25,TRUE))*$D25+($K25="Steady Growth")*(AND(CV$6&gt;=$F25,CV$6&lt;=$H25)*((CV$6-$F25+1)/($J25*($J25+1)/2)*$D25))+($K25="custom")*CustCF!CP25</f>
        <v>0</v>
      </c>
      <c r="CW25" s="95">
        <f>($K25="Bell Curve")*(_xlfn.NORM.DIST(AND(CW$6&gt;=$F25,CW$6&lt;=$H25)*(CW$6-$F25+1),$J25/2,$M25,TRUE)-_xlfn.NORM.DIST(AND(CW$6&gt;=$F25,CW$6&lt;=$H25)*(CV$6-$F25+1),$J25/2,$M25,TRUE))/(1-2*_xlfn.NORM.DIST(0,$J25/2,$M25,TRUE))*$D25+($K25="Steady Growth")*(AND(CW$6&gt;=$F25,CW$6&lt;=$H25)*((CW$6-$F25+1)/($J25*($J25+1)/2)*$D25))+($K25="custom")*CustCF!CQ25</f>
        <v>0</v>
      </c>
      <c r="CX25" s="95">
        <f>($K25="Bell Curve")*(_xlfn.NORM.DIST(AND(CX$6&gt;=$F25,CX$6&lt;=$H25)*(CX$6-$F25+1),$J25/2,$M25,TRUE)-_xlfn.NORM.DIST(AND(CX$6&gt;=$F25,CX$6&lt;=$H25)*(CW$6-$F25+1),$J25/2,$M25,TRUE))/(1-2*_xlfn.NORM.DIST(0,$J25/2,$M25,TRUE))*$D25+($K25="Steady Growth")*(AND(CX$6&gt;=$F25,CX$6&lt;=$H25)*((CX$6-$F25+1)/($J25*($J25+1)/2)*$D25))+($K25="custom")*CustCF!CR25</f>
        <v>0</v>
      </c>
      <c r="CY25" s="95">
        <f>($K25="Bell Curve")*(_xlfn.NORM.DIST(AND(CY$6&gt;=$F25,CY$6&lt;=$H25)*(CY$6-$F25+1),$J25/2,$M25,TRUE)-_xlfn.NORM.DIST(AND(CY$6&gt;=$F25,CY$6&lt;=$H25)*(CX$6-$F25+1),$J25/2,$M25,TRUE))/(1-2*_xlfn.NORM.DIST(0,$J25/2,$M25,TRUE))*$D25+($K25="Steady Growth")*(AND(CY$6&gt;=$F25,CY$6&lt;=$H25)*((CY$6-$F25+1)/($J25*($J25+1)/2)*$D25))+($K25="custom")*CustCF!CS25</f>
        <v>0</v>
      </c>
      <c r="CZ25" s="95">
        <f>($K25="Bell Curve")*(_xlfn.NORM.DIST(AND(CZ$6&gt;=$F25,CZ$6&lt;=$H25)*(CZ$6-$F25+1),$J25/2,$M25,TRUE)-_xlfn.NORM.DIST(AND(CZ$6&gt;=$F25,CZ$6&lt;=$H25)*(CY$6-$F25+1),$J25/2,$M25,TRUE))/(1-2*_xlfn.NORM.DIST(0,$J25/2,$M25,TRUE))*$D25+($K25="Steady Growth")*(AND(CZ$6&gt;=$F25,CZ$6&lt;=$H25)*((CZ$6-$F25+1)/($J25*($J25+1)/2)*$D25))+($K25="custom")*CustCF!CT25</f>
        <v>0</v>
      </c>
      <c r="DA25" s="95">
        <f>($K25="Bell Curve")*(_xlfn.NORM.DIST(AND(DA$6&gt;=$F25,DA$6&lt;=$H25)*(DA$6-$F25+1),$J25/2,$M25,TRUE)-_xlfn.NORM.DIST(AND(DA$6&gt;=$F25,DA$6&lt;=$H25)*(CZ$6-$F25+1),$J25/2,$M25,TRUE))/(1-2*_xlfn.NORM.DIST(0,$J25/2,$M25,TRUE))*$D25+($K25="Steady Growth")*(AND(DA$6&gt;=$F25,DA$6&lt;=$H25)*((DA$6-$F25+1)/($J25*($J25+1)/2)*$D25))+($K25="custom")*CustCF!CU25</f>
        <v>0</v>
      </c>
      <c r="DB25" s="95">
        <f>($K25="Bell Curve")*(_xlfn.NORM.DIST(AND(DB$6&gt;=$F25,DB$6&lt;=$H25)*(DB$6-$F25+1),$J25/2,$M25,TRUE)-_xlfn.NORM.DIST(AND(DB$6&gt;=$F25,DB$6&lt;=$H25)*(DA$6-$F25+1),$J25/2,$M25,TRUE))/(1-2*_xlfn.NORM.DIST(0,$J25/2,$M25,TRUE))*$D25+($K25="Steady Growth")*(AND(DB$6&gt;=$F25,DB$6&lt;=$H25)*((DB$6-$F25+1)/($J25*($J25+1)/2)*$D25))+($K25="custom")*CustCF!CV25</f>
        <v>0</v>
      </c>
      <c r="DC25" s="95">
        <f>($K25="Bell Curve")*(_xlfn.NORM.DIST(AND(DC$6&gt;=$F25,DC$6&lt;=$H25)*(DC$6-$F25+1),$J25/2,$M25,TRUE)-_xlfn.NORM.DIST(AND(DC$6&gt;=$F25,DC$6&lt;=$H25)*(DB$6-$F25+1),$J25/2,$M25,TRUE))/(1-2*_xlfn.NORM.DIST(0,$J25/2,$M25,TRUE))*$D25+($K25="Steady Growth")*(AND(DC$6&gt;=$F25,DC$6&lt;=$H25)*((DC$6-$F25+1)/($J25*($J25+1)/2)*$D25))+($K25="custom")*CustCF!CW25</f>
        <v>0</v>
      </c>
      <c r="DD25" s="95">
        <f>($K25="Bell Curve")*(_xlfn.NORM.DIST(AND(DD$6&gt;=$F25,DD$6&lt;=$H25)*(DD$6-$F25+1),$J25/2,$M25,TRUE)-_xlfn.NORM.DIST(AND(DD$6&gt;=$F25,DD$6&lt;=$H25)*(DC$6-$F25+1),$J25/2,$M25,TRUE))/(1-2*_xlfn.NORM.DIST(0,$J25/2,$M25,TRUE))*$D25+($K25="Steady Growth")*(AND(DD$6&gt;=$F25,DD$6&lt;=$H25)*((DD$6-$F25+1)/($J25*($J25+1)/2)*$D25))+($K25="custom")*CustCF!CX25</f>
        <v>0</v>
      </c>
      <c r="DE25" s="95">
        <f>($K25="Bell Curve")*(_xlfn.NORM.DIST(AND(DE$6&gt;=$F25,DE$6&lt;=$H25)*(DE$6-$F25+1),$J25/2,$M25,TRUE)-_xlfn.NORM.DIST(AND(DE$6&gt;=$F25,DE$6&lt;=$H25)*(DD$6-$F25+1),$J25/2,$M25,TRUE))/(1-2*_xlfn.NORM.DIST(0,$J25/2,$M25,TRUE))*$D25+($K25="Steady Growth")*(AND(DE$6&gt;=$F25,DE$6&lt;=$H25)*((DE$6-$F25+1)/($J25*($J25+1)/2)*$D25))+($K25="custom")*CustCF!CY25</f>
        <v>0</v>
      </c>
      <c r="DF25" s="95">
        <f>($K25="Bell Curve")*(_xlfn.NORM.DIST(AND(DF$6&gt;=$F25,DF$6&lt;=$H25)*(DF$6-$F25+1),$J25/2,$M25,TRUE)-_xlfn.NORM.DIST(AND(DF$6&gt;=$F25,DF$6&lt;=$H25)*(DE$6-$F25+1),$J25/2,$M25,TRUE))/(1-2*_xlfn.NORM.DIST(0,$J25/2,$M25,TRUE))*$D25+($K25="Steady Growth")*(AND(DF$6&gt;=$F25,DF$6&lt;=$H25)*((DF$6-$F25+1)/($J25*($J25+1)/2)*$D25))+($K25="custom")*CustCF!CZ25</f>
        <v>0</v>
      </c>
      <c r="DG25" s="95">
        <f>($K25="Bell Curve")*(_xlfn.NORM.DIST(AND(DG$6&gt;=$F25,DG$6&lt;=$H25)*(DG$6-$F25+1),$J25/2,$M25,TRUE)-_xlfn.NORM.DIST(AND(DG$6&gt;=$F25,DG$6&lt;=$H25)*(DF$6-$F25+1),$J25/2,$M25,TRUE))/(1-2*_xlfn.NORM.DIST(0,$J25/2,$M25,TRUE))*$D25+($K25="Steady Growth")*(AND(DG$6&gt;=$F25,DG$6&lt;=$H25)*((DG$6-$F25+1)/($J25*($J25+1)/2)*$D25))+($K25="custom")*CustCF!DA25</f>
        <v>0</v>
      </c>
      <c r="DH25" s="95">
        <f>($K25="Bell Curve")*(_xlfn.NORM.DIST(AND(DH$6&gt;=$F25,DH$6&lt;=$H25)*(DH$6-$F25+1),$J25/2,$M25,TRUE)-_xlfn.NORM.DIST(AND(DH$6&gt;=$F25,DH$6&lt;=$H25)*(DG$6-$F25+1),$J25/2,$M25,TRUE))/(1-2*_xlfn.NORM.DIST(0,$J25/2,$M25,TRUE))*$D25+($K25="Steady Growth")*(AND(DH$6&gt;=$F25,DH$6&lt;=$H25)*((DH$6-$F25+1)/($J25*($J25+1)/2)*$D25))+($K25="custom")*CustCF!DB25</f>
        <v>0</v>
      </c>
      <c r="DI25" s="95">
        <f>($K25="Bell Curve")*(_xlfn.NORM.DIST(AND(DI$6&gt;=$F25,DI$6&lt;=$H25)*(DI$6-$F25+1),$J25/2,$M25,TRUE)-_xlfn.NORM.DIST(AND(DI$6&gt;=$F25,DI$6&lt;=$H25)*(DH$6-$F25+1),$J25/2,$M25,TRUE))/(1-2*_xlfn.NORM.DIST(0,$J25/2,$M25,TRUE))*$D25+($K25="Steady Growth")*(AND(DI$6&gt;=$F25,DI$6&lt;=$H25)*((DI$6-$F25+1)/($J25*($J25+1)/2)*$D25))+($K25="custom")*CustCF!DC25</f>
        <v>0</v>
      </c>
      <c r="DJ25" s="95">
        <f>($K25="Bell Curve")*(_xlfn.NORM.DIST(AND(DJ$6&gt;=$F25,DJ$6&lt;=$H25)*(DJ$6-$F25+1),$J25/2,$M25,TRUE)-_xlfn.NORM.DIST(AND(DJ$6&gt;=$F25,DJ$6&lt;=$H25)*(DI$6-$F25+1),$J25/2,$M25,TRUE))/(1-2*_xlfn.NORM.DIST(0,$J25/2,$M25,TRUE))*$D25+($K25="Steady Growth")*(AND(DJ$6&gt;=$F25,DJ$6&lt;=$H25)*((DJ$6-$F25+1)/($J25*($J25+1)/2)*$D25))+($K25="custom")*CustCF!DD25</f>
        <v>0</v>
      </c>
      <c r="DK25" s="95">
        <f>($K25="Bell Curve")*(_xlfn.NORM.DIST(AND(DK$6&gt;=$F25,DK$6&lt;=$H25)*(DK$6-$F25+1),$J25/2,$M25,TRUE)-_xlfn.NORM.DIST(AND(DK$6&gt;=$F25,DK$6&lt;=$H25)*(DJ$6-$F25+1),$J25/2,$M25,TRUE))/(1-2*_xlfn.NORM.DIST(0,$J25/2,$M25,TRUE))*$D25+($K25="Steady Growth")*(AND(DK$6&gt;=$F25,DK$6&lt;=$H25)*((DK$6-$F25+1)/($J25*($J25+1)/2)*$D25))+($K25="custom")*CustCF!DE25</f>
        <v>0</v>
      </c>
      <c r="DL25" s="95">
        <f>($K25="Bell Curve")*(_xlfn.NORM.DIST(AND(DL$6&gt;=$F25,DL$6&lt;=$H25)*(DL$6-$F25+1),$J25/2,$M25,TRUE)-_xlfn.NORM.DIST(AND(DL$6&gt;=$F25,DL$6&lt;=$H25)*(DK$6-$F25+1),$J25/2,$M25,TRUE))/(1-2*_xlfn.NORM.DIST(0,$J25/2,$M25,TRUE))*$D25+($K25="Steady Growth")*(AND(DL$6&gt;=$F25,DL$6&lt;=$H25)*((DL$6-$F25+1)/($J25*($J25+1)/2)*$D25))+($K25="custom")*CustCF!DF25</f>
        <v>0</v>
      </c>
      <c r="DM25" s="95">
        <f>($K25="Bell Curve")*(_xlfn.NORM.DIST(AND(DM$6&gt;=$F25,DM$6&lt;=$H25)*(DM$6-$F25+1),$J25/2,$M25,TRUE)-_xlfn.NORM.DIST(AND(DM$6&gt;=$F25,DM$6&lt;=$H25)*(DL$6-$F25+1),$J25/2,$M25,TRUE))/(1-2*_xlfn.NORM.DIST(0,$J25/2,$M25,TRUE))*$D25+($K25="Steady Growth")*(AND(DM$6&gt;=$F25,DM$6&lt;=$H25)*((DM$6-$F25+1)/($J25*($J25+1)/2)*$D25))+($K25="custom")*CustCF!DG25</f>
        <v>0</v>
      </c>
      <c r="DN25" s="95">
        <f>($K25="Bell Curve")*(_xlfn.NORM.DIST(AND(DN$6&gt;=$F25,DN$6&lt;=$H25)*(DN$6-$F25+1),$J25/2,$M25,TRUE)-_xlfn.NORM.DIST(AND(DN$6&gt;=$F25,DN$6&lt;=$H25)*(DM$6-$F25+1),$J25/2,$M25,TRUE))/(1-2*_xlfn.NORM.DIST(0,$J25/2,$M25,TRUE))*$D25+($K25="Steady Growth")*(AND(DN$6&gt;=$F25,DN$6&lt;=$H25)*((DN$6-$F25+1)/($J25*($J25+1)/2)*$D25))+($K25="custom")*CustCF!DH25</f>
        <v>0</v>
      </c>
      <c r="DO25" s="95">
        <f>($K25="Bell Curve")*(_xlfn.NORM.DIST(AND(DO$6&gt;=$F25,DO$6&lt;=$H25)*(DO$6-$F25+1),$J25/2,$M25,TRUE)-_xlfn.NORM.DIST(AND(DO$6&gt;=$F25,DO$6&lt;=$H25)*(DN$6-$F25+1),$J25/2,$M25,TRUE))/(1-2*_xlfn.NORM.DIST(0,$J25/2,$M25,TRUE))*$D25+($K25="Steady Growth")*(AND(DO$6&gt;=$F25,DO$6&lt;=$H25)*((DO$6-$F25+1)/($J25*($J25+1)/2)*$D25))+($K25="custom")*CustCF!DI25</f>
        <v>0</v>
      </c>
      <c r="DP25" s="95">
        <f>($K25="Bell Curve")*(_xlfn.NORM.DIST(AND(DP$6&gt;=$F25,DP$6&lt;=$H25)*(DP$6-$F25+1),$J25/2,$M25,TRUE)-_xlfn.NORM.DIST(AND(DP$6&gt;=$F25,DP$6&lt;=$H25)*(DO$6-$F25+1),$J25/2,$M25,TRUE))/(1-2*_xlfn.NORM.DIST(0,$J25/2,$M25,TRUE))*$D25+($K25="Steady Growth")*(AND(DP$6&gt;=$F25,DP$6&lt;=$H25)*((DP$6-$F25+1)/($J25*($J25+1)/2)*$D25))+($K25="custom")*CustCF!DJ25</f>
        <v>0</v>
      </c>
      <c r="DQ25" s="95">
        <f>($K25="Bell Curve")*(_xlfn.NORM.DIST(AND(DQ$6&gt;=$F25,DQ$6&lt;=$H25)*(DQ$6-$F25+1),$J25/2,$M25,TRUE)-_xlfn.NORM.DIST(AND(DQ$6&gt;=$F25,DQ$6&lt;=$H25)*(DP$6-$F25+1),$J25/2,$M25,TRUE))/(1-2*_xlfn.NORM.DIST(0,$J25/2,$M25,TRUE))*$D25+($K25="Steady Growth")*(AND(DQ$6&gt;=$F25,DQ$6&lt;=$H25)*((DQ$6-$F25+1)/($J25*($J25+1)/2)*$D25))+($K25="custom")*CustCF!DK25</f>
        <v>0</v>
      </c>
      <c r="DR25" s="95">
        <f>($K25="Bell Curve")*(_xlfn.NORM.DIST(AND(DR$6&gt;=$F25,DR$6&lt;=$H25)*(DR$6-$F25+1),$J25/2,$M25,TRUE)-_xlfn.NORM.DIST(AND(DR$6&gt;=$F25,DR$6&lt;=$H25)*(DQ$6-$F25+1),$J25/2,$M25,TRUE))/(1-2*_xlfn.NORM.DIST(0,$J25/2,$M25,TRUE))*$D25+($K25="Steady Growth")*(AND(DR$6&gt;=$F25,DR$6&lt;=$H25)*((DR$6-$F25+1)/($J25*($J25+1)/2)*$D25))+($K25="custom")*CustCF!DL25</f>
        <v>0</v>
      </c>
      <c r="DS25" s="95">
        <f>($K25="Bell Curve")*(_xlfn.NORM.DIST(AND(DS$6&gt;=$F25,DS$6&lt;=$H25)*(DS$6-$F25+1),$J25/2,$M25,TRUE)-_xlfn.NORM.DIST(AND(DS$6&gt;=$F25,DS$6&lt;=$H25)*(DR$6-$F25+1),$J25/2,$M25,TRUE))/(1-2*_xlfn.NORM.DIST(0,$J25/2,$M25,TRUE))*$D25+($K25="Steady Growth")*(AND(DS$6&gt;=$F25,DS$6&lt;=$H25)*((DS$6-$F25+1)/($J25*($J25+1)/2)*$D25))+($K25="custom")*CustCF!DM25</f>
        <v>0</v>
      </c>
      <c r="DT25" s="95">
        <f>($K25="Bell Curve")*(_xlfn.NORM.DIST(AND(DT$6&gt;=$F25,DT$6&lt;=$H25)*(DT$6-$F25+1),$J25/2,$M25,TRUE)-_xlfn.NORM.DIST(AND(DT$6&gt;=$F25,DT$6&lt;=$H25)*(DS$6-$F25+1),$J25/2,$M25,TRUE))/(1-2*_xlfn.NORM.DIST(0,$J25/2,$M25,TRUE))*$D25+($K25="Steady Growth")*(AND(DT$6&gt;=$F25,DT$6&lt;=$H25)*((DT$6-$F25+1)/($J25*($J25+1)/2)*$D25))+($K25="custom")*CustCF!DN25</f>
        <v>0</v>
      </c>
      <c r="DU25" s="95">
        <f>($K25="Bell Curve")*(_xlfn.NORM.DIST(AND(DU$6&gt;=$F25,DU$6&lt;=$H25)*(DU$6-$F25+1),$J25/2,$M25,TRUE)-_xlfn.NORM.DIST(AND(DU$6&gt;=$F25,DU$6&lt;=$H25)*(DT$6-$F25+1),$J25/2,$M25,TRUE))/(1-2*_xlfn.NORM.DIST(0,$J25/2,$M25,TRUE))*$D25+($K25="Steady Growth")*(AND(DU$6&gt;=$F25,DU$6&lt;=$H25)*((DU$6-$F25+1)/($J25*($J25+1)/2)*$D25))+($K25="custom")*CustCF!DO25</f>
        <v>0</v>
      </c>
      <c r="DV25" s="95">
        <f>($K25="Bell Curve")*(_xlfn.NORM.DIST(AND(DV$6&gt;=$F25,DV$6&lt;=$H25)*(DV$6-$F25+1),$J25/2,$M25,TRUE)-_xlfn.NORM.DIST(AND(DV$6&gt;=$F25,DV$6&lt;=$H25)*(DU$6-$F25+1),$J25/2,$M25,TRUE))/(1-2*_xlfn.NORM.DIST(0,$J25/2,$M25,TRUE))*$D25+($K25="Steady Growth")*(AND(DV$6&gt;=$F25,DV$6&lt;=$H25)*((DV$6-$F25+1)/($J25*($J25+1)/2)*$D25))+($K25="custom")*CustCF!DP25</f>
        <v>0</v>
      </c>
      <c r="DW25" s="95">
        <f>($K25="Bell Curve")*(_xlfn.NORM.DIST(AND(DW$6&gt;=$F25,DW$6&lt;=$H25)*(DW$6-$F25+1),$J25/2,$M25,TRUE)-_xlfn.NORM.DIST(AND(DW$6&gt;=$F25,DW$6&lt;=$H25)*(DV$6-$F25+1),$J25/2,$M25,TRUE))/(1-2*_xlfn.NORM.DIST(0,$J25/2,$M25,TRUE))*$D25+($K25="Steady Growth")*(AND(DW$6&gt;=$F25,DW$6&lt;=$H25)*((DW$6-$F25+1)/($J25*($J25+1)/2)*$D25))+($K25="custom")*CustCF!DQ25</f>
        <v>0</v>
      </c>
      <c r="DX25" s="95">
        <f>($K25="Bell Curve")*(_xlfn.NORM.DIST(AND(DX$6&gt;=$F25,DX$6&lt;=$H25)*(DX$6-$F25+1),$J25/2,$M25,TRUE)-_xlfn.NORM.DIST(AND(DX$6&gt;=$F25,DX$6&lt;=$H25)*(DW$6-$F25+1),$J25/2,$M25,TRUE))/(1-2*_xlfn.NORM.DIST(0,$J25/2,$M25,TRUE))*$D25+($K25="Steady Growth")*(AND(DX$6&gt;=$F25,DX$6&lt;=$H25)*((DX$6-$F25+1)/($J25*($J25+1)/2)*$D25))+($K25="custom")*CustCF!DR25</f>
        <v>0</v>
      </c>
      <c r="DY25" s="95">
        <f>($K25="Bell Curve")*(_xlfn.NORM.DIST(AND(DY$6&gt;=$F25,DY$6&lt;=$H25)*(DY$6-$F25+1),$J25/2,$M25,TRUE)-_xlfn.NORM.DIST(AND(DY$6&gt;=$F25,DY$6&lt;=$H25)*(DX$6-$F25+1),$J25/2,$M25,TRUE))/(1-2*_xlfn.NORM.DIST(0,$J25/2,$M25,TRUE))*$D25+($K25="Steady Growth")*(AND(DY$6&gt;=$F25,DY$6&lt;=$H25)*((DY$6-$F25+1)/($J25*($J25+1)/2)*$D25))+($K25="custom")*CustCF!DS25</f>
        <v>0</v>
      </c>
      <c r="DZ25" s="95">
        <f>($K25="Bell Curve")*(_xlfn.NORM.DIST(AND(DZ$6&gt;=$F25,DZ$6&lt;=$H25)*(DZ$6-$F25+1),$J25/2,$M25,TRUE)-_xlfn.NORM.DIST(AND(DZ$6&gt;=$F25,DZ$6&lt;=$H25)*(DY$6-$F25+1),$J25/2,$M25,TRUE))/(1-2*_xlfn.NORM.DIST(0,$J25/2,$M25,TRUE))*$D25+($K25="Steady Growth")*(AND(DZ$6&gt;=$F25,DZ$6&lt;=$H25)*((DZ$6-$F25+1)/($J25*($J25+1)/2)*$D25))+($K25="custom")*CustCF!DT25</f>
        <v>0</v>
      </c>
      <c r="EA25" s="95">
        <f>($K25="Bell Curve")*(_xlfn.NORM.DIST(AND(EA$6&gt;=$F25,EA$6&lt;=$H25)*(EA$6-$F25+1),$J25/2,$M25,TRUE)-_xlfn.NORM.DIST(AND(EA$6&gt;=$F25,EA$6&lt;=$H25)*(DZ$6-$F25+1),$J25/2,$M25,TRUE))/(1-2*_xlfn.NORM.DIST(0,$J25/2,$M25,TRUE))*$D25+($K25="Steady Growth")*(AND(EA$6&gt;=$F25,EA$6&lt;=$H25)*((EA$6-$F25+1)/($J25*($J25+1)/2)*$D25))+($K25="custom")*CustCF!DU25</f>
        <v>0</v>
      </c>
      <c r="EB25" s="95">
        <f>($K25="Bell Curve")*(_xlfn.NORM.DIST(AND(EB$6&gt;=$F25,EB$6&lt;=$H25)*(EB$6-$F25+1),$J25/2,$M25,TRUE)-_xlfn.NORM.DIST(AND(EB$6&gt;=$F25,EB$6&lt;=$H25)*(EA$6-$F25+1),$J25/2,$M25,TRUE))/(1-2*_xlfn.NORM.DIST(0,$J25/2,$M25,TRUE))*$D25+($K25="Steady Growth")*(AND(EB$6&gt;=$F25,EB$6&lt;=$H25)*((EB$6-$F25+1)/($J25*($J25+1)/2)*$D25))+($K25="custom")*CustCF!DV25</f>
        <v>0</v>
      </c>
      <c r="EC25" s="95">
        <f>($K25="Bell Curve")*(_xlfn.NORM.DIST(AND(EC$6&gt;=$F25,EC$6&lt;=$H25)*(EC$6-$F25+1),$J25/2,$M25,TRUE)-_xlfn.NORM.DIST(AND(EC$6&gt;=$F25,EC$6&lt;=$H25)*(EB$6-$F25+1),$J25/2,$M25,TRUE))/(1-2*_xlfn.NORM.DIST(0,$J25/2,$M25,TRUE))*$D25+($K25="Steady Growth")*(AND(EC$6&gt;=$F25,EC$6&lt;=$H25)*((EC$6-$F25+1)/($J25*($J25+1)/2)*$D25))+($K25="custom")*CustCF!DW25</f>
        <v>0</v>
      </c>
      <c r="ED25" s="95">
        <f>($K25="Bell Curve")*(_xlfn.NORM.DIST(AND(ED$6&gt;=$F25,ED$6&lt;=$H25)*(ED$6-$F25+1),$J25/2,$M25,TRUE)-_xlfn.NORM.DIST(AND(ED$6&gt;=$F25,ED$6&lt;=$H25)*(EC$6-$F25+1),$J25/2,$M25,TRUE))/(1-2*_xlfn.NORM.DIST(0,$J25/2,$M25,TRUE))*$D25+($K25="Steady Growth")*(AND(ED$6&gt;=$F25,ED$6&lt;=$H25)*((ED$6-$F25+1)/($J25*($J25+1)/2)*$D25))+($K25="custom")*CustCF!DX25</f>
        <v>0</v>
      </c>
      <c r="EE25" s="95">
        <f>($K25="Bell Curve")*(_xlfn.NORM.DIST(AND(EE$6&gt;=$F25,EE$6&lt;=$H25)*(EE$6-$F25+1),$J25/2,$M25,TRUE)-_xlfn.NORM.DIST(AND(EE$6&gt;=$F25,EE$6&lt;=$H25)*(ED$6-$F25+1),$J25/2,$M25,TRUE))/(1-2*_xlfn.NORM.DIST(0,$J25/2,$M25,TRUE))*$D25+($K25="Steady Growth")*(AND(EE$6&gt;=$F25,EE$6&lt;=$H25)*((EE$6-$F25+1)/($J25*($J25+1)/2)*$D25))+($K25="custom")*CustCF!DY25</f>
        <v>0</v>
      </c>
      <c r="EF25" s="95">
        <f>($K25="Bell Curve")*(_xlfn.NORM.DIST(AND(EF$6&gt;=$F25,EF$6&lt;=$H25)*(EF$6-$F25+1),$J25/2,$M25,TRUE)-_xlfn.NORM.DIST(AND(EF$6&gt;=$F25,EF$6&lt;=$H25)*(EE$6-$F25+1),$J25/2,$M25,TRUE))/(1-2*_xlfn.NORM.DIST(0,$J25/2,$M25,TRUE))*$D25+($K25="Steady Growth")*(AND(EF$6&gt;=$F25,EF$6&lt;=$H25)*((EF$6-$F25+1)/($J25*($J25+1)/2)*$D25))+($K25="custom")*CustCF!DZ25</f>
        <v>0</v>
      </c>
      <c r="EG25" s="95">
        <f>($K25="Bell Curve")*(_xlfn.NORM.DIST(AND(EG$6&gt;=$F25,EG$6&lt;=$H25)*(EG$6-$F25+1),$J25/2,$M25,TRUE)-_xlfn.NORM.DIST(AND(EG$6&gt;=$F25,EG$6&lt;=$H25)*(EF$6-$F25+1),$J25/2,$M25,TRUE))/(1-2*_xlfn.NORM.DIST(0,$J25/2,$M25,TRUE))*$D25+($K25="Steady Growth")*(AND(EG$6&gt;=$F25,EG$6&lt;=$H25)*((EG$6-$F25+1)/($J25*($J25+1)/2)*$D25))+($K25="custom")*CustCF!EA25</f>
        <v>0</v>
      </c>
      <c r="EH25" s="95">
        <f>($K25="Bell Curve")*(_xlfn.NORM.DIST(AND(EH$6&gt;=$F25,EH$6&lt;=$H25)*(EH$6-$F25+1),$J25/2,$M25,TRUE)-_xlfn.NORM.DIST(AND(EH$6&gt;=$F25,EH$6&lt;=$H25)*(EG$6-$F25+1),$J25/2,$M25,TRUE))/(1-2*_xlfn.NORM.DIST(0,$J25/2,$M25,TRUE))*$D25+($K25="Steady Growth")*(AND(EH$6&gt;=$F25,EH$6&lt;=$H25)*((EH$6-$F25+1)/($J25*($J25+1)/2)*$D25))+($K25="custom")*CustCF!EB25</f>
        <v>0</v>
      </c>
      <c r="EI25" s="95">
        <f>($K25="Bell Curve")*(_xlfn.NORM.DIST(AND(EI$6&gt;=$F25,EI$6&lt;=$H25)*(EI$6-$F25+1),$J25/2,$M25,TRUE)-_xlfn.NORM.DIST(AND(EI$6&gt;=$F25,EI$6&lt;=$H25)*(EH$6-$F25+1),$J25/2,$M25,TRUE))/(1-2*_xlfn.NORM.DIST(0,$J25/2,$M25,TRUE))*$D25+($K25="Steady Growth")*(AND(EI$6&gt;=$F25,EI$6&lt;=$H25)*((EI$6-$F25+1)/($J25*($J25+1)/2)*$D25))+($K25="custom")*CustCF!EC25</f>
        <v>0</v>
      </c>
      <c r="EJ25" s="95">
        <f>($K25="Bell Curve")*(_xlfn.NORM.DIST(AND(EJ$6&gt;=$F25,EJ$6&lt;=$H25)*(EJ$6-$F25+1),$J25/2,$M25,TRUE)-_xlfn.NORM.DIST(AND(EJ$6&gt;=$F25,EJ$6&lt;=$H25)*(EI$6-$F25+1),$J25/2,$M25,TRUE))/(1-2*_xlfn.NORM.DIST(0,$J25/2,$M25,TRUE))*$D25+($K25="Steady Growth")*(AND(EJ$6&gt;=$F25,EJ$6&lt;=$H25)*((EJ$6-$F25+1)/($J25*($J25+1)/2)*$D25))+($K25="custom")*CustCF!ED25</f>
        <v>0</v>
      </c>
      <c r="EK25" s="95">
        <f>($K25="Bell Curve")*(_xlfn.NORM.DIST(AND(EK$6&gt;=$F25,EK$6&lt;=$H25)*(EK$6-$F25+1),$J25/2,$M25,TRUE)-_xlfn.NORM.DIST(AND(EK$6&gt;=$F25,EK$6&lt;=$H25)*(EJ$6-$F25+1),$J25/2,$M25,TRUE))/(1-2*_xlfn.NORM.DIST(0,$J25/2,$M25,TRUE))*$D25+($K25="Steady Growth")*(AND(EK$6&gt;=$F25,EK$6&lt;=$H25)*((EK$6-$F25+1)/($J25*($J25+1)/2)*$D25))+($K25="custom")*CustCF!EE25</f>
        <v>0</v>
      </c>
      <c r="EL25" s="95">
        <f>($K25="Bell Curve")*(_xlfn.NORM.DIST(AND(EL$6&gt;=$F25,EL$6&lt;=$H25)*(EL$6-$F25+1),$J25/2,$M25,TRUE)-_xlfn.NORM.DIST(AND(EL$6&gt;=$F25,EL$6&lt;=$H25)*(EK$6-$F25+1),$J25/2,$M25,TRUE))/(1-2*_xlfn.NORM.DIST(0,$J25/2,$M25,TRUE))*$D25+($K25="Steady Growth")*(AND(EL$6&gt;=$F25,EL$6&lt;=$H25)*((EL$6-$F25+1)/($J25*($J25+1)/2)*$D25))+($K25="custom")*CustCF!EF25</f>
        <v>0</v>
      </c>
      <c r="EM25" s="95">
        <f>($K25="Bell Curve")*(_xlfn.NORM.DIST(AND(EM$6&gt;=$F25,EM$6&lt;=$H25)*(EM$6-$F25+1),$J25/2,$M25,TRUE)-_xlfn.NORM.DIST(AND(EM$6&gt;=$F25,EM$6&lt;=$H25)*(EL$6-$F25+1),$J25/2,$M25,TRUE))/(1-2*_xlfn.NORM.DIST(0,$J25/2,$M25,TRUE))*$D25+($K25="Steady Growth")*(AND(EM$6&gt;=$F25,EM$6&lt;=$H25)*((EM$6-$F25+1)/($J25*($J25+1)/2)*$D25))+($K25="custom")*CustCF!EG25</f>
        <v>0</v>
      </c>
      <c r="EN25" s="95">
        <f>($K25="Bell Curve")*(_xlfn.NORM.DIST(AND(EN$6&gt;=$F25,EN$6&lt;=$H25)*(EN$6-$F25+1),$J25/2,$M25,TRUE)-_xlfn.NORM.DIST(AND(EN$6&gt;=$F25,EN$6&lt;=$H25)*(EM$6-$F25+1),$J25/2,$M25,TRUE))/(1-2*_xlfn.NORM.DIST(0,$J25/2,$M25,TRUE))*$D25+($K25="Steady Growth")*(AND(EN$6&gt;=$F25,EN$6&lt;=$H25)*((EN$6-$F25+1)/($J25*($J25+1)/2)*$D25))+($K25="custom")*CustCF!EH25</f>
        <v>0</v>
      </c>
      <c r="EO25" s="95">
        <f>($K25="Bell Curve")*(_xlfn.NORM.DIST(AND(EO$6&gt;=$F25,EO$6&lt;=$H25)*(EO$6-$F25+1),$J25/2,$M25,TRUE)-_xlfn.NORM.DIST(AND(EO$6&gt;=$F25,EO$6&lt;=$H25)*(EN$6-$F25+1),$J25/2,$M25,TRUE))/(1-2*_xlfn.NORM.DIST(0,$J25/2,$M25,TRUE))*$D25+($K25="Steady Growth")*(AND(EO$6&gt;=$F25,EO$6&lt;=$H25)*((EO$6-$F25+1)/($J25*($J25+1)/2)*$D25))+($K25="custom")*CustCF!EI25</f>
        <v>0</v>
      </c>
      <c r="EP25" s="95">
        <f>($K25="Bell Curve")*(_xlfn.NORM.DIST(AND(EP$6&gt;=$F25,EP$6&lt;=$H25)*(EP$6-$F25+1),$J25/2,$M25,TRUE)-_xlfn.NORM.DIST(AND(EP$6&gt;=$F25,EP$6&lt;=$H25)*(EO$6-$F25+1),$J25/2,$M25,TRUE))/(1-2*_xlfn.NORM.DIST(0,$J25/2,$M25,TRUE))*$D25+($K25="Steady Growth")*(AND(EP$6&gt;=$F25,EP$6&lt;=$H25)*((EP$6-$F25+1)/($J25*($J25+1)/2)*$D25))+($K25="custom")*CustCF!EJ25</f>
        <v>0</v>
      </c>
      <c r="EQ25" s="95">
        <f>($K25="Bell Curve")*(_xlfn.NORM.DIST(AND(EQ$6&gt;=$F25,EQ$6&lt;=$H25)*(EQ$6-$F25+1),$J25/2,$M25,TRUE)-_xlfn.NORM.DIST(AND(EQ$6&gt;=$F25,EQ$6&lt;=$H25)*(EP$6-$F25+1),$J25/2,$M25,TRUE))/(1-2*_xlfn.NORM.DIST(0,$J25/2,$M25,TRUE))*$D25+($K25="Steady Growth")*(AND(EQ$6&gt;=$F25,EQ$6&lt;=$H25)*((EQ$6-$F25+1)/($J25*($J25+1)/2)*$D25))+($K25="custom")*CustCF!EK25</f>
        <v>0</v>
      </c>
      <c r="ER25" s="95">
        <f>($K25="Bell Curve")*(_xlfn.NORM.DIST(AND(ER$6&gt;=$F25,ER$6&lt;=$H25)*(ER$6-$F25+1),$J25/2,$M25,TRUE)-_xlfn.NORM.DIST(AND(ER$6&gt;=$F25,ER$6&lt;=$H25)*(EQ$6-$F25+1),$J25/2,$M25,TRUE))/(1-2*_xlfn.NORM.DIST(0,$J25/2,$M25,TRUE))*$D25+($K25="Steady Growth")*(AND(ER$6&gt;=$F25,ER$6&lt;=$H25)*((ER$6-$F25+1)/($J25*($J25+1)/2)*$D25))+($K25="custom")*CustCF!EL25</f>
        <v>0</v>
      </c>
      <c r="ES25" s="95">
        <f>($K25="Bell Curve")*(_xlfn.NORM.DIST(AND(ES$6&gt;=$F25,ES$6&lt;=$H25)*(ES$6-$F25+1),$J25/2,$M25,TRUE)-_xlfn.NORM.DIST(AND(ES$6&gt;=$F25,ES$6&lt;=$H25)*(ER$6-$F25+1),$J25/2,$M25,TRUE))/(1-2*_xlfn.NORM.DIST(0,$J25/2,$M25,TRUE))*$D25+($K25="Steady Growth")*(AND(ES$6&gt;=$F25,ES$6&lt;=$H25)*((ES$6-$F25+1)/($J25*($J25+1)/2)*$D25))+($K25="custom")*CustCF!EM25</f>
        <v>0</v>
      </c>
      <c r="ET25" s="95">
        <f>($K25="Bell Curve")*(_xlfn.NORM.DIST(AND(ET$6&gt;=$F25,ET$6&lt;=$H25)*(ET$6-$F25+1),$J25/2,$M25,TRUE)-_xlfn.NORM.DIST(AND(ET$6&gt;=$F25,ET$6&lt;=$H25)*(ES$6-$F25+1),$J25/2,$M25,TRUE))/(1-2*_xlfn.NORM.DIST(0,$J25/2,$M25,TRUE))*$D25+($K25="Steady Growth")*(AND(ET$6&gt;=$F25,ET$6&lt;=$H25)*((ET$6-$F25+1)/($J25*($J25+1)/2)*$D25))+($K25="custom")*CustCF!EN25</f>
        <v>0</v>
      </c>
      <c r="EU25" s="95">
        <f>($K25="Bell Curve")*(_xlfn.NORM.DIST(AND(EU$6&gt;=$F25,EU$6&lt;=$H25)*(EU$6-$F25+1),$J25/2,$M25,TRUE)-_xlfn.NORM.DIST(AND(EU$6&gt;=$F25,EU$6&lt;=$H25)*(ET$6-$F25+1),$J25/2,$M25,TRUE))/(1-2*_xlfn.NORM.DIST(0,$J25/2,$M25,TRUE))*$D25+($K25="Steady Growth")*(AND(EU$6&gt;=$F25,EU$6&lt;=$H25)*((EU$6-$F25+1)/($J25*($J25+1)/2)*$D25))+($K25="custom")*CustCF!EO25</f>
        <v>0</v>
      </c>
      <c r="EV25" s="95">
        <f>($K25="Bell Curve")*(_xlfn.NORM.DIST(AND(EV$6&gt;=$F25,EV$6&lt;=$H25)*(EV$6-$F25+1),$J25/2,$M25,TRUE)-_xlfn.NORM.DIST(AND(EV$6&gt;=$F25,EV$6&lt;=$H25)*(EU$6-$F25+1),$J25/2,$M25,TRUE))/(1-2*_xlfn.NORM.DIST(0,$J25/2,$M25,TRUE))*$D25+($K25="Steady Growth")*(AND(EV$6&gt;=$F25,EV$6&lt;=$H25)*((EV$6-$F25+1)/($J25*($J25+1)/2)*$D25))+($K25="custom")*CustCF!EP25</f>
        <v>0</v>
      </c>
      <c r="EW25" s="95">
        <f>($K25="Bell Curve")*(_xlfn.NORM.DIST(AND(EW$6&gt;=$F25,EW$6&lt;=$H25)*(EW$6-$F25+1),$J25/2,$M25,TRUE)-_xlfn.NORM.DIST(AND(EW$6&gt;=$F25,EW$6&lt;=$H25)*(EV$6-$F25+1),$J25/2,$M25,TRUE))/(1-2*_xlfn.NORM.DIST(0,$J25/2,$M25,TRUE))*$D25+($K25="Steady Growth")*(AND(EW$6&gt;=$F25,EW$6&lt;=$H25)*((EW$6-$F25+1)/($J25*($J25+1)/2)*$D25))+($K25="custom")*CustCF!EQ25</f>
        <v>0</v>
      </c>
      <c r="EX25" s="95">
        <f>($K25="Bell Curve")*(_xlfn.NORM.DIST(AND(EX$6&gt;=$F25,EX$6&lt;=$H25)*(EX$6-$F25+1),$J25/2,$M25,TRUE)-_xlfn.NORM.DIST(AND(EX$6&gt;=$F25,EX$6&lt;=$H25)*(EW$6-$F25+1),$J25/2,$M25,TRUE))/(1-2*_xlfn.NORM.DIST(0,$J25/2,$M25,TRUE))*$D25+($K25="Steady Growth")*(AND(EX$6&gt;=$F25,EX$6&lt;=$H25)*((EX$6-$F25+1)/($J25*($J25+1)/2)*$D25))+($K25="custom")*CustCF!ER25</f>
        <v>0</v>
      </c>
      <c r="EY25" s="95">
        <f>($K25="Bell Curve")*(_xlfn.NORM.DIST(AND(EY$6&gt;=$F25,EY$6&lt;=$H25)*(EY$6-$F25+1),$J25/2,$M25,TRUE)-_xlfn.NORM.DIST(AND(EY$6&gt;=$F25,EY$6&lt;=$H25)*(EX$6-$F25+1),$J25/2,$M25,TRUE))/(1-2*_xlfn.NORM.DIST(0,$J25/2,$M25,TRUE))*$D25+($K25="Steady Growth")*(AND(EY$6&gt;=$F25,EY$6&lt;=$H25)*((EY$6-$F25+1)/($J25*($J25+1)/2)*$D25))+($K25="custom")*CustCF!ES25</f>
        <v>0</v>
      </c>
      <c r="EZ25" s="95">
        <f>($K25="Bell Curve")*(_xlfn.NORM.DIST(AND(EZ$6&gt;=$F25,EZ$6&lt;=$H25)*(EZ$6-$F25+1),$J25/2,$M25,TRUE)-_xlfn.NORM.DIST(AND(EZ$6&gt;=$F25,EZ$6&lt;=$H25)*(EY$6-$F25+1),$J25/2,$M25,TRUE))/(1-2*_xlfn.NORM.DIST(0,$J25/2,$M25,TRUE))*$D25+($K25="Steady Growth")*(AND(EZ$6&gt;=$F25,EZ$6&lt;=$H25)*((EZ$6-$F25+1)/($J25*($J25+1)/2)*$D25))+($K25="custom")*CustCF!ET25</f>
        <v>0</v>
      </c>
      <c r="FA25" s="95">
        <f>($K25="Bell Curve")*(_xlfn.NORM.DIST(AND(FA$6&gt;=$F25,FA$6&lt;=$H25)*(FA$6-$F25+1),$J25/2,$M25,TRUE)-_xlfn.NORM.DIST(AND(FA$6&gt;=$F25,FA$6&lt;=$H25)*(EZ$6-$F25+1),$J25/2,$M25,TRUE))/(1-2*_xlfn.NORM.DIST(0,$J25/2,$M25,TRUE))*$D25+($K25="Steady Growth")*(AND(FA$6&gt;=$F25,FA$6&lt;=$H25)*((FA$6-$F25+1)/($J25*($J25+1)/2)*$D25))+($K25="custom")*CustCF!EU25</f>
        <v>0</v>
      </c>
      <c r="FB25" s="95">
        <f>($K25="Bell Curve")*(_xlfn.NORM.DIST(AND(FB$6&gt;=$F25,FB$6&lt;=$H25)*(FB$6-$F25+1),$J25/2,$M25,TRUE)-_xlfn.NORM.DIST(AND(FB$6&gt;=$F25,FB$6&lt;=$H25)*(FA$6-$F25+1),$J25/2,$M25,TRUE))/(1-2*_xlfn.NORM.DIST(0,$J25/2,$M25,TRUE))*$D25+($K25="Steady Growth")*(AND(FB$6&gt;=$F25,FB$6&lt;=$H25)*((FB$6-$F25+1)/($J25*($J25+1)/2)*$D25))+($K25="custom")*CustCF!EV25</f>
        <v>0</v>
      </c>
      <c r="FC25" s="95">
        <f>($K25="Bell Curve")*(_xlfn.NORM.DIST(AND(FC$6&gt;=$F25,FC$6&lt;=$H25)*(FC$6-$F25+1),$J25/2,$M25,TRUE)-_xlfn.NORM.DIST(AND(FC$6&gt;=$F25,FC$6&lt;=$H25)*(FB$6-$F25+1),$J25/2,$M25,TRUE))/(1-2*_xlfn.NORM.DIST(0,$J25/2,$M25,TRUE))*$D25+($K25="Steady Growth")*(AND(FC$6&gt;=$F25,FC$6&lt;=$H25)*((FC$6-$F25+1)/($J25*($J25+1)/2)*$D25))+($K25="custom")*CustCF!EW25</f>
        <v>0</v>
      </c>
      <c r="FD25" s="95">
        <f>($K25="Bell Curve")*(_xlfn.NORM.DIST(AND(FD$6&gt;=$F25,FD$6&lt;=$H25)*(FD$6-$F25+1),$J25/2,$M25,TRUE)-_xlfn.NORM.DIST(AND(FD$6&gt;=$F25,FD$6&lt;=$H25)*(FC$6-$F25+1),$J25/2,$M25,TRUE))/(1-2*_xlfn.NORM.DIST(0,$J25/2,$M25,TRUE))*$D25+($K25="Steady Growth")*(AND(FD$6&gt;=$F25,FD$6&lt;=$H25)*((FD$6-$F25+1)/($J25*($J25+1)/2)*$D25))+($K25="custom")*CustCF!EX25</f>
        <v>0</v>
      </c>
      <c r="FE25" s="95">
        <f>($K25="Bell Curve")*(_xlfn.NORM.DIST(AND(FE$6&gt;=$F25,FE$6&lt;=$H25)*(FE$6-$F25+1),$J25/2,$M25,TRUE)-_xlfn.NORM.DIST(AND(FE$6&gt;=$F25,FE$6&lt;=$H25)*(FD$6-$F25+1),$J25/2,$M25,TRUE))/(1-2*_xlfn.NORM.DIST(0,$J25/2,$M25,TRUE))*$D25+($K25="Steady Growth")*(AND(FE$6&gt;=$F25,FE$6&lt;=$H25)*((FE$6-$F25+1)/($J25*($J25+1)/2)*$D25))+($K25="custom")*CustCF!EY25</f>
        <v>0</v>
      </c>
      <c r="FF25" s="95">
        <f>($K25="Bell Curve")*(_xlfn.NORM.DIST(AND(FF$6&gt;=$F25,FF$6&lt;=$H25)*(FF$6-$F25+1),$J25/2,$M25,TRUE)-_xlfn.NORM.DIST(AND(FF$6&gt;=$F25,FF$6&lt;=$H25)*(FE$6-$F25+1),$J25/2,$M25,TRUE))/(1-2*_xlfn.NORM.DIST(0,$J25/2,$M25,TRUE))*$D25+($K25="Steady Growth")*(AND(FF$6&gt;=$F25,FF$6&lt;=$H25)*((FF$6-$F25+1)/($J25*($J25+1)/2)*$D25))+($K25="custom")*CustCF!EZ25</f>
        <v>0</v>
      </c>
      <c r="FG25" s="95">
        <f>($K25="Bell Curve")*(_xlfn.NORM.DIST(AND(FG$6&gt;=$F25,FG$6&lt;=$H25)*(FG$6-$F25+1),$J25/2,$M25,TRUE)-_xlfn.NORM.DIST(AND(FG$6&gt;=$F25,FG$6&lt;=$H25)*(FF$6-$F25+1),$J25/2,$M25,TRUE))/(1-2*_xlfn.NORM.DIST(0,$J25/2,$M25,TRUE))*$D25+($K25="Steady Growth")*(AND(FG$6&gt;=$F25,FG$6&lt;=$H25)*((FG$6-$F25+1)/($J25*($J25+1)/2)*$D25))+($K25="custom")*CustCF!FA25</f>
        <v>0</v>
      </c>
      <c r="FH25" s="95">
        <f>($K25="Bell Curve")*(_xlfn.NORM.DIST(AND(FH$6&gt;=$F25,FH$6&lt;=$H25)*(FH$6-$F25+1),$J25/2,$M25,TRUE)-_xlfn.NORM.DIST(AND(FH$6&gt;=$F25,FH$6&lt;=$H25)*(FG$6-$F25+1),$J25/2,$M25,TRUE))/(1-2*_xlfn.NORM.DIST(0,$J25/2,$M25,TRUE))*$D25+($K25="Steady Growth")*(AND(FH$6&gt;=$F25,FH$6&lt;=$H25)*((FH$6-$F25+1)/($J25*($J25+1)/2)*$D25))+($K25="custom")*CustCF!FB25</f>
        <v>0</v>
      </c>
      <c r="FI25" s="95">
        <f>($K25="Bell Curve")*(_xlfn.NORM.DIST(AND(FI$6&gt;=$F25,FI$6&lt;=$H25)*(FI$6-$F25+1),$J25/2,$M25,TRUE)-_xlfn.NORM.DIST(AND(FI$6&gt;=$F25,FI$6&lt;=$H25)*(FH$6-$F25+1),$J25/2,$M25,TRUE))/(1-2*_xlfn.NORM.DIST(0,$J25/2,$M25,TRUE))*$D25+($K25="Steady Growth")*(AND(FI$6&gt;=$F25,FI$6&lt;=$H25)*((FI$6-$F25+1)/($J25*($J25+1)/2)*$D25))+($K25="custom")*CustCF!FC25</f>
        <v>0</v>
      </c>
      <c r="FJ25" s="95">
        <f>($K25="Bell Curve")*(_xlfn.NORM.DIST(AND(FJ$6&gt;=$F25,FJ$6&lt;=$H25)*(FJ$6-$F25+1),$J25/2,$M25,TRUE)-_xlfn.NORM.DIST(AND(FJ$6&gt;=$F25,FJ$6&lt;=$H25)*(FI$6-$F25+1),$J25/2,$M25,TRUE))/(1-2*_xlfn.NORM.DIST(0,$J25/2,$M25,TRUE))*$D25+($K25="Steady Growth")*(AND(FJ$6&gt;=$F25,FJ$6&lt;=$H25)*((FJ$6-$F25+1)/($J25*($J25+1)/2)*$D25))+($K25="custom")*CustCF!FD25</f>
        <v>0</v>
      </c>
      <c r="FK25" s="95">
        <f>($K25="Bell Curve")*(_xlfn.NORM.DIST(AND(FK$6&gt;=$F25,FK$6&lt;=$H25)*(FK$6-$F25+1),$J25/2,$M25,TRUE)-_xlfn.NORM.DIST(AND(FK$6&gt;=$F25,FK$6&lt;=$H25)*(FJ$6-$F25+1),$J25/2,$M25,TRUE))/(1-2*_xlfn.NORM.DIST(0,$J25/2,$M25,TRUE))*$D25+($K25="Steady Growth")*(AND(FK$6&gt;=$F25,FK$6&lt;=$H25)*((FK$6-$F25+1)/($J25*($J25+1)/2)*$D25))+($K25="custom")*CustCF!FE25</f>
        <v>0</v>
      </c>
      <c r="FL25" s="95">
        <f>($K25="Bell Curve")*(_xlfn.NORM.DIST(AND(FL$6&gt;=$F25,FL$6&lt;=$H25)*(FL$6-$F25+1),$J25/2,$M25,TRUE)-_xlfn.NORM.DIST(AND(FL$6&gt;=$F25,FL$6&lt;=$H25)*(FK$6-$F25+1),$J25/2,$M25,TRUE))/(1-2*_xlfn.NORM.DIST(0,$J25/2,$M25,TRUE))*$D25+($K25="Steady Growth")*(AND(FL$6&gt;=$F25,FL$6&lt;=$H25)*((FL$6-$F25+1)/($J25*($J25+1)/2)*$D25))+($K25="custom")*CustCF!FF25</f>
        <v>0</v>
      </c>
      <c r="FM25" s="95">
        <f>($K25="Bell Curve")*(_xlfn.NORM.DIST(AND(FM$6&gt;=$F25,FM$6&lt;=$H25)*(FM$6-$F25+1),$J25/2,$M25,TRUE)-_xlfn.NORM.DIST(AND(FM$6&gt;=$F25,FM$6&lt;=$H25)*(FL$6-$F25+1),$J25/2,$M25,TRUE))/(1-2*_xlfn.NORM.DIST(0,$J25/2,$M25,TRUE))*$D25+($K25="Steady Growth")*(AND(FM$6&gt;=$F25,FM$6&lt;=$H25)*((FM$6-$F25+1)/($J25*($J25+1)/2)*$D25))+($K25="custom")*CustCF!FG25</f>
        <v>0</v>
      </c>
      <c r="FN25" s="95">
        <f>($K25="Bell Curve")*(_xlfn.NORM.DIST(AND(FN$6&gt;=$F25,FN$6&lt;=$H25)*(FN$6-$F25+1),$J25/2,$M25,TRUE)-_xlfn.NORM.DIST(AND(FN$6&gt;=$F25,FN$6&lt;=$H25)*(FM$6-$F25+1),$J25/2,$M25,TRUE))/(1-2*_xlfn.NORM.DIST(0,$J25/2,$M25,TRUE))*$D25+($K25="Steady Growth")*(AND(FN$6&gt;=$F25,FN$6&lt;=$H25)*((FN$6-$F25+1)/($J25*($J25+1)/2)*$D25))+($K25="custom")*CustCF!FH25</f>
        <v>0</v>
      </c>
      <c r="FO25" s="95">
        <f>($K25="Bell Curve")*(_xlfn.NORM.DIST(AND(FO$6&gt;=$F25,FO$6&lt;=$H25)*(FO$6-$F25+1),$J25/2,$M25,TRUE)-_xlfn.NORM.DIST(AND(FO$6&gt;=$F25,FO$6&lt;=$H25)*(FN$6-$F25+1),$J25/2,$M25,TRUE))/(1-2*_xlfn.NORM.DIST(0,$J25/2,$M25,TRUE))*$D25+($K25="Steady Growth")*(AND(FO$6&gt;=$F25,FO$6&lt;=$H25)*((FO$6-$F25+1)/($J25*($J25+1)/2)*$D25))+($K25="custom")*CustCF!FI25</f>
        <v>0</v>
      </c>
      <c r="FP25" s="95">
        <f>($K25="Bell Curve")*(_xlfn.NORM.DIST(AND(FP$6&gt;=$F25,FP$6&lt;=$H25)*(FP$6-$F25+1),$J25/2,$M25,TRUE)-_xlfn.NORM.DIST(AND(FP$6&gt;=$F25,FP$6&lt;=$H25)*(FO$6-$F25+1),$J25/2,$M25,TRUE))/(1-2*_xlfn.NORM.DIST(0,$J25/2,$M25,TRUE))*$D25+($K25="Steady Growth")*(AND(FP$6&gt;=$F25,FP$6&lt;=$H25)*((FP$6-$F25+1)/($J25*($J25+1)/2)*$D25))+($K25="custom")*CustCF!FJ25</f>
        <v>0</v>
      </c>
      <c r="FQ25" s="95">
        <f>($K25="Bell Curve")*(_xlfn.NORM.DIST(AND(FQ$6&gt;=$F25,FQ$6&lt;=$H25)*(FQ$6-$F25+1),$J25/2,$M25,TRUE)-_xlfn.NORM.DIST(AND(FQ$6&gt;=$F25,FQ$6&lt;=$H25)*(FP$6-$F25+1),$J25/2,$M25,TRUE))/(1-2*_xlfn.NORM.DIST(0,$J25/2,$M25,TRUE))*$D25+($K25="Steady Growth")*(AND(FQ$6&gt;=$F25,FQ$6&lt;=$H25)*((FQ$6-$F25+1)/($J25*($J25+1)/2)*$D25))+($K25="custom")*CustCF!FK25</f>
        <v>0</v>
      </c>
      <c r="FR25" s="95">
        <f>($K25="Bell Curve")*(_xlfn.NORM.DIST(AND(FR$6&gt;=$F25,FR$6&lt;=$H25)*(FR$6-$F25+1),$J25/2,$M25,TRUE)-_xlfn.NORM.DIST(AND(FR$6&gt;=$F25,FR$6&lt;=$H25)*(FQ$6-$F25+1),$J25/2,$M25,TRUE))/(1-2*_xlfn.NORM.DIST(0,$J25/2,$M25,TRUE))*$D25+($K25="Steady Growth")*(AND(FR$6&gt;=$F25,FR$6&lt;=$H25)*((FR$6-$F25+1)/($J25*($J25+1)/2)*$D25))+($K25="custom")*CustCF!FL25</f>
        <v>0</v>
      </c>
      <c r="FS25" s="95">
        <f>($K25="Bell Curve")*(_xlfn.NORM.DIST(AND(FS$6&gt;=$F25,FS$6&lt;=$H25)*(FS$6-$F25+1),$J25/2,$M25,TRUE)-_xlfn.NORM.DIST(AND(FS$6&gt;=$F25,FS$6&lt;=$H25)*(FR$6-$F25+1),$J25/2,$M25,TRUE))/(1-2*_xlfn.NORM.DIST(0,$J25/2,$M25,TRUE))*$D25+($K25="Steady Growth")*(AND(FS$6&gt;=$F25,FS$6&lt;=$H25)*((FS$6-$F25+1)/($J25*($J25+1)/2)*$D25))+($K25="custom")*CustCF!FM25</f>
        <v>0</v>
      </c>
      <c r="FT25" s="95">
        <f>($K25="Bell Curve")*(_xlfn.NORM.DIST(AND(FT$6&gt;=$F25,FT$6&lt;=$H25)*(FT$6-$F25+1),$J25/2,$M25,TRUE)-_xlfn.NORM.DIST(AND(FT$6&gt;=$F25,FT$6&lt;=$H25)*(FS$6-$F25+1),$J25/2,$M25,TRUE))/(1-2*_xlfn.NORM.DIST(0,$J25/2,$M25,TRUE))*$D25+($K25="Steady Growth")*(AND(FT$6&gt;=$F25,FT$6&lt;=$H25)*((FT$6-$F25+1)/($J25*($J25+1)/2)*$D25))+($K25="custom")*CustCF!FN25</f>
        <v>0</v>
      </c>
      <c r="FU25" s="95">
        <f>($K25="Bell Curve")*(_xlfn.NORM.DIST(AND(FU$6&gt;=$F25,FU$6&lt;=$H25)*(FU$6-$F25+1),$J25/2,$M25,TRUE)-_xlfn.NORM.DIST(AND(FU$6&gt;=$F25,FU$6&lt;=$H25)*(FT$6-$F25+1),$J25/2,$M25,TRUE))/(1-2*_xlfn.NORM.DIST(0,$J25/2,$M25,TRUE))*$D25+($K25="Steady Growth")*(AND(FU$6&gt;=$F25,FU$6&lt;=$H25)*((FU$6-$F25+1)/($J25*($J25+1)/2)*$D25))+($K25="custom")*CustCF!FO25</f>
        <v>0</v>
      </c>
      <c r="FV25" s="95">
        <f>($K25="Bell Curve")*(_xlfn.NORM.DIST(AND(FV$6&gt;=$F25,FV$6&lt;=$H25)*(FV$6-$F25+1),$J25/2,$M25,TRUE)-_xlfn.NORM.DIST(AND(FV$6&gt;=$F25,FV$6&lt;=$H25)*(FU$6-$F25+1),$J25/2,$M25,TRUE))/(1-2*_xlfn.NORM.DIST(0,$J25/2,$M25,TRUE))*$D25+($K25="Steady Growth")*(AND(FV$6&gt;=$F25,FV$6&lt;=$H25)*((FV$6-$F25+1)/($J25*($J25+1)/2)*$D25))+($K25="custom")*CustCF!FP25</f>
        <v>0</v>
      </c>
      <c r="FW25" s="95">
        <f>($K25="Bell Curve")*(_xlfn.NORM.DIST(AND(FW$6&gt;=$F25,FW$6&lt;=$H25)*(FW$6-$F25+1),$J25/2,$M25,TRUE)-_xlfn.NORM.DIST(AND(FW$6&gt;=$F25,FW$6&lt;=$H25)*(FV$6-$F25+1),$J25/2,$M25,TRUE))/(1-2*_xlfn.NORM.DIST(0,$J25/2,$M25,TRUE))*$D25+($K25="Steady Growth")*(AND(FW$6&gt;=$F25,FW$6&lt;=$H25)*((FW$6-$F25+1)/($J25*($J25+1)/2)*$D25))+($K25="custom")*CustCF!FQ25</f>
        <v>0</v>
      </c>
      <c r="FX25" s="95">
        <f>($K25="Bell Curve")*(_xlfn.NORM.DIST(AND(FX$6&gt;=$F25,FX$6&lt;=$H25)*(FX$6-$F25+1),$J25/2,$M25,TRUE)-_xlfn.NORM.DIST(AND(FX$6&gt;=$F25,FX$6&lt;=$H25)*(FW$6-$F25+1),$J25/2,$M25,TRUE))/(1-2*_xlfn.NORM.DIST(0,$J25/2,$M25,TRUE))*$D25+($K25="Steady Growth")*(AND(FX$6&gt;=$F25,FX$6&lt;=$H25)*((FX$6-$F25+1)/($J25*($J25+1)/2)*$D25))+($K25="custom")*CustCF!FR25</f>
        <v>0</v>
      </c>
      <c r="FY25" s="95">
        <f>($K25="Bell Curve")*(_xlfn.NORM.DIST(AND(FY$6&gt;=$F25,FY$6&lt;=$H25)*(FY$6-$F25+1),$J25/2,$M25,TRUE)-_xlfn.NORM.DIST(AND(FY$6&gt;=$F25,FY$6&lt;=$H25)*(FX$6-$F25+1),$J25/2,$M25,TRUE))/(1-2*_xlfn.NORM.DIST(0,$J25/2,$M25,TRUE))*$D25+($K25="Steady Growth")*(AND(FY$6&gt;=$F25,FY$6&lt;=$H25)*((FY$6-$F25+1)/($J25*($J25+1)/2)*$D25))+($K25="custom")*CustCF!FS25</f>
        <v>0</v>
      </c>
      <c r="FZ25" s="95">
        <f>($K25="Bell Curve")*(_xlfn.NORM.DIST(AND(FZ$6&gt;=$F25,FZ$6&lt;=$H25)*(FZ$6-$F25+1),$J25/2,$M25,TRUE)-_xlfn.NORM.DIST(AND(FZ$6&gt;=$F25,FZ$6&lt;=$H25)*(FY$6-$F25+1),$J25/2,$M25,TRUE))/(1-2*_xlfn.NORM.DIST(0,$J25/2,$M25,TRUE))*$D25+($K25="Steady Growth")*(AND(FZ$6&gt;=$F25,FZ$6&lt;=$H25)*((FZ$6-$F25+1)/($J25*($J25+1)/2)*$D25))+($K25="custom")*CustCF!FT25</f>
        <v>0</v>
      </c>
      <c r="GA25" s="95">
        <f>($K25="Bell Curve")*(_xlfn.NORM.DIST(AND(GA$6&gt;=$F25,GA$6&lt;=$H25)*(GA$6-$F25+1),$J25/2,$M25,TRUE)-_xlfn.NORM.DIST(AND(GA$6&gt;=$F25,GA$6&lt;=$H25)*(FZ$6-$F25+1),$J25/2,$M25,TRUE))/(1-2*_xlfn.NORM.DIST(0,$J25/2,$M25,TRUE))*$D25+($K25="Steady Growth")*(AND(GA$6&gt;=$F25,GA$6&lt;=$H25)*((GA$6-$F25+1)/($J25*($J25+1)/2)*$D25))+($K25="custom")*CustCF!FU25</f>
        <v>0</v>
      </c>
      <c r="GB25" s="95">
        <f>($K25="Bell Curve")*(_xlfn.NORM.DIST(AND(GB$6&gt;=$F25,GB$6&lt;=$H25)*(GB$6-$F25+1),$J25/2,$M25,TRUE)-_xlfn.NORM.DIST(AND(GB$6&gt;=$F25,GB$6&lt;=$H25)*(GA$6-$F25+1),$J25/2,$M25,TRUE))/(1-2*_xlfn.NORM.DIST(0,$J25/2,$M25,TRUE))*$D25+($K25="Steady Growth")*(AND(GB$6&gt;=$F25,GB$6&lt;=$H25)*((GB$6-$F25+1)/($J25*($J25+1)/2)*$D25))+($K25="custom")*CustCF!FV25</f>
        <v>0</v>
      </c>
      <c r="GC25" s="95">
        <f>($K25="Bell Curve")*(_xlfn.NORM.DIST(AND(GC$6&gt;=$F25,GC$6&lt;=$H25)*(GC$6-$F25+1),$J25/2,$M25,TRUE)-_xlfn.NORM.DIST(AND(GC$6&gt;=$F25,GC$6&lt;=$H25)*(GB$6-$F25+1),$J25/2,$M25,TRUE))/(1-2*_xlfn.NORM.DIST(0,$J25/2,$M25,TRUE))*$D25+($K25="Steady Growth")*(AND(GC$6&gt;=$F25,GC$6&lt;=$H25)*((GC$6-$F25+1)/($J25*($J25+1)/2)*$D25))+($K25="custom")*CustCF!FW25</f>
        <v>0</v>
      </c>
      <c r="GD25" s="95">
        <f>($K25="Bell Curve")*(_xlfn.NORM.DIST(AND(GD$6&gt;=$F25,GD$6&lt;=$H25)*(GD$6-$F25+1),$J25/2,$M25,TRUE)-_xlfn.NORM.DIST(AND(GD$6&gt;=$F25,GD$6&lt;=$H25)*(GC$6-$F25+1),$J25/2,$M25,TRUE))/(1-2*_xlfn.NORM.DIST(0,$J25/2,$M25,TRUE))*$D25+($K25="Steady Growth")*(AND(GD$6&gt;=$F25,GD$6&lt;=$H25)*((GD$6-$F25+1)/($J25*($J25+1)/2)*$D25))+($K25="custom")*CustCF!FX25</f>
        <v>0</v>
      </c>
      <c r="GE25" s="95">
        <f>($K25="Bell Curve")*(_xlfn.NORM.DIST(AND(GE$6&gt;=$F25,GE$6&lt;=$H25)*(GE$6-$F25+1),$J25/2,$M25,TRUE)-_xlfn.NORM.DIST(AND(GE$6&gt;=$F25,GE$6&lt;=$H25)*(GD$6-$F25+1),$J25/2,$M25,TRUE))/(1-2*_xlfn.NORM.DIST(0,$J25/2,$M25,TRUE))*$D25+($K25="Steady Growth")*(AND(GE$6&gt;=$F25,GE$6&lt;=$H25)*((GE$6-$F25+1)/($J25*($J25+1)/2)*$D25))+($K25="custom")*CustCF!FY25</f>
        <v>0</v>
      </c>
      <c r="GF25" s="95">
        <f>($K25="Bell Curve")*(_xlfn.NORM.DIST(AND(GF$6&gt;=$F25,GF$6&lt;=$H25)*(GF$6-$F25+1),$J25/2,$M25,TRUE)-_xlfn.NORM.DIST(AND(GF$6&gt;=$F25,GF$6&lt;=$H25)*(GE$6-$F25+1),$J25/2,$M25,TRUE))/(1-2*_xlfn.NORM.DIST(0,$J25/2,$M25,TRUE))*$D25+($K25="Steady Growth")*(AND(GF$6&gt;=$F25,GF$6&lt;=$H25)*((GF$6-$F25+1)/($J25*($J25+1)/2)*$D25))+($K25="custom")*CustCF!FZ25</f>
        <v>0</v>
      </c>
      <c r="GG25" s="95">
        <f>($K25="Bell Curve")*(_xlfn.NORM.DIST(AND(GG$6&gt;=$F25,GG$6&lt;=$H25)*(GG$6-$F25+1),$J25/2,$M25,TRUE)-_xlfn.NORM.DIST(AND(GG$6&gt;=$F25,GG$6&lt;=$H25)*(GF$6-$F25+1),$J25/2,$M25,TRUE))/(1-2*_xlfn.NORM.DIST(0,$J25/2,$M25,TRUE))*$D25+($K25="Steady Growth")*(AND(GG$6&gt;=$F25,GG$6&lt;=$H25)*((GG$6-$F25+1)/($J25*($J25+1)/2)*$D25))+($K25="custom")*CustCF!GA25</f>
        <v>0</v>
      </c>
      <c r="GH25" s="95">
        <f>($K25="Bell Curve")*(_xlfn.NORM.DIST(AND(GH$6&gt;=$F25,GH$6&lt;=$H25)*(GH$6-$F25+1),$J25/2,$M25,TRUE)-_xlfn.NORM.DIST(AND(GH$6&gt;=$F25,GH$6&lt;=$H25)*(GG$6-$F25+1),$J25/2,$M25,TRUE))/(1-2*_xlfn.NORM.DIST(0,$J25/2,$M25,TRUE))*$D25+($K25="Steady Growth")*(AND(GH$6&gt;=$F25,GH$6&lt;=$H25)*((GH$6-$F25+1)/($J25*($J25+1)/2)*$D25))+($K25="custom")*CustCF!GB25</f>
        <v>0</v>
      </c>
      <c r="GI25" s="95">
        <f>($K25="Bell Curve")*(_xlfn.NORM.DIST(AND(GI$6&gt;=$F25,GI$6&lt;=$H25)*(GI$6-$F25+1),$J25/2,$M25,TRUE)-_xlfn.NORM.DIST(AND(GI$6&gt;=$F25,GI$6&lt;=$H25)*(GH$6-$F25+1),$J25/2,$M25,TRUE))/(1-2*_xlfn.NORM.DIST(0,$J25/2,$M25,TRUE))*$D25+($K25="Steady Growth")*(AND(GI$6&gt;=$F25,GI$6&lt;=$H25)*((GI$6-$F25+1)/($J25*($J25+1)/2)*$D25))+($K25="custom")*CustCF!GC25</f>
        <v>0</v>
      </c>
      <c r="GJ25" s="95">
        <f>($K25="Bell Curve")*(_xlfn.NORM.DIST(AND(GJ$6&gt;=$F25,GJ$6&lt;=$H25)*(GJ$6-$F25+1),$J25/2,$M25,TRUE)-_xlfn.NORM.DIST(AND(GJ$6&gt;=$F25,GJ$6&lt;=$H25)*(GI$6-$F25+1),$J25/2,$M25,TRUE))/(1-2*_xlfn.NORM.DIST(0,$J25/2,$M25,TRUE))*$D25+($K25="Steady Growth")*(AND(GJ$6&gt;=$F25,GJ$6&lt;=$H25)*((GJ$6-$F25+1)/($J25*($J25+1)/2)*$D25))+($K25="custom")*CustCF!GD25</f>
        <v>0</v>
      </c>
      <c r="GK25" s="95">
        <f>($K25="Bell Curve")*(_xlfn.NORM.DIST(AND(GK$6&gt;=$F25,GK$6&lt;=$H25)*(GK$6-$F25+1),$J25/2,$M25,TRUE)-_xlfn.NORM.DIST(AND(GK$6&gt;=$F25,GK$6&lt;=$H25)*(GJ$6-$F25+1),$J25/2,$M25,TRUE))/(1-2*_xlfn.NORM.DIST(0,$J25/2,$M25,TRUE))*$D25+($K25="Steady Growth")*(AND(GK$6&gt;=$F25,GK$6&lt;=$H25)*((GK$6-$F25+1)/($J25*($J25+1)/2)*$D25))+($K25="custom")*CustCF!GE25</f>
        <v>0</v>
      </c>
      <c r="GL25" s="95">
        <f>($K25="Bell Curve")*(_xlfn.NORM.DIST(AND(GL$6&gt;=$F25,GL$6&lt;=$H25)*(GL$6-$F25+1),$J25/2,$M25,TRUE)-_xlfn.NORM.DIST(AND(GL$6&gt;=$F25,GL$6&lt;=$H25)*(GK$6-$F25+1),$J25/2,$M25,TRUE))/(1-2*_xlfn.NORM.DIST(0,$J25/2,$M25,TRUE))*$D25+($K25="Steady Growth")*(AND(GL$6&gt;=$F25,GL$6&lt;=$H25)*((GL$6-$F25+1)/($J25*($J25+1)/2)*$D25))+($K25="custom")*CustCF!GF25</f>
        <v>0</v>
      </c>
      <c r="GM25" s="95">
        <f>($K25="Bell Curve")*(_xlfn.NORM.DIST(AND(GM$6&gt;=$F25,GM$6&lt;=$H25)*(GM$6-$F25+1),$J25/2,$M25,TRUE)-_xlfn.NORM.DIST(AND(GM$6&gt;=$F25,GM$6&lt;=$H25)*(GL$6-$F25+1),$J25/2,$M25,TRUE))/(1-2*_xlfn.NORM.DIST(0,$J25/2,$M25,TRUE))*$D25+($K25="Steady Growth")*(AND(GM$6&gt;=$F25,GM$6&lt;=$H25)*((GM$6-$F25+1)/($J25*($J25+1)/2)*$D25))+($K25="custom")*CustCF!GG25</f>
        <v>0</v>
      </c>
      <c r="GN25" s="268">
        <f>($K25="Bell Curve")*(_xlfn.NORM.DIST(AND(GN$6&gt;=$F25,GN$6&lt;=$H25)*(GN$6-$F25+1),$J25/2,$M25,TRUE)-_xlfn.NORM.DIST(AND(GN$6&gt;=$F25,GN$6&lt;=$H25)*(GM$6-$F25+1),$J25/2,$M25,TRUE))/(1-2*_xlfn.NORM.DIST(0,$J25/2,$M25,TRUE))*$D25+($K25="Steady Growth")*(AND(GN$6&gt;=$F25,GN$6&lt;=$H25)*((GN$6-$F25+1)/($J25*($J25+1)/2)*$D25))+($K25="custom")*CustCF!GH25</f>
        <v>0</v>
      </c>
      <c r="GO25" s="1"/>
      <c r="GP25" s="67"/>
    </row>
    <row r="26" spans="1:198" customFormat="1" hidden="1" outlineLevel="1" x14ac:dyDescent="0.75">
      <c r="A26" s="1"/>
      <c r="B26" s="1"/>
      <c r="C26" s="262">
        <f>Budget!P31</f>
        <v>0</v>
      </c>
      <c r="D26" s="19">
        <f>Budget!Q31</f>
        <v>0</v>
      </c>
      <c r="E26" s="19" t="str">
        <f t="shared" si="23"/>
        <v/>
      </c>
      <c r="F26" s="263">
        <v>0</v>
      </c>
      <c r="G26" s="257">
        <f>IF(L26="custom",CustCF!F26,INDEX($P$8:$GN$8,MATCH(F26,$P$6:$GN$6,0)))</f>
        <v>46053</v>
      </c>
      <c r="H26" s="263">
        <v>0</v>
      </c>
      <c r="I26" s="257">
        <f>IF(L26="custom",CustCF!G26,INDEX($P$8:$GN$8,MATCH(H26,$P$6:$GN$6,0)))</f>
        <v>46053</v>
      </c>
      <c r="J26" s="260">
        <f t="shared" si="24"/>
        <v>1</v>
      </c>
      <c r="K26" s="265" t="s">
        <v>116</v>
      </c>
      <c r="L26" s="266" t="s">
        <v>141</v>
      </c>
      <c r="M26" s="267">
        <f t="shared" si="25"/>
        <v>9</v>
      </c>
      <c r="N26" s="18">
        <f t="shared" si="15"/>
        <v>0</v>
      </c>
      <c r="O26" s="1372">
        <f t="shared" si="16"/>
        <v>0</v>
      </c>
      <c r="P26" s="95">
        <f>($K26="Bell Curve")*(_xlfn.NORM.DIST(AND(P$6&gt;=$F26,P$6&lt;=$H26)*(P$6-$F26+1),$J26/2,$M26,TRUE)-_xlfn.NORM.DIST(AND(P$6&gt;=$F26,P$6&lt;=$H26)*(O$6-$F26+1),$J26/2,$M26,TRUE))/(1-2*_xlfn.NORM.DIST(0,$J26/2,$M26,TRUE))*$D26+($K26="Steady Growth")*(AND(P$6&gt;=$F26,P$6&lt;=$H26)*((P$6-$F26+1)/($J26*($J26+1)/2)*$D26))+($K26="custom")*CustCF!J26</f>
        <v>0</v>
      </c>
      <c r="Q26" s="95">
        <f>($K26="Bell Curve")*(_xlfn.NORM.DIST(AND(Q$6&gt;=$F26,Q$6&lt;=$H26)*(Q$6-$F26+1),$J26/2,$M26,TRUE)-_xlfn.NORM.DIST(AND(Q$6&gt;=$F26,Q$6&lt;=$H26)*(P$6-$F26+1),$J26/2,$M26,TRUE))/(1-2*_xlfn.NORM.DIST(0,$J26/2,$M26,TRUE))*$D26+($K26="Steady Growth")*(AND(Q$6&gt;=$F26,Q$6&lt;=$H26)*((Q$6-$F26+1)/($J26*($J26+1)/2)*$D26))+($K26="custom")*CustCF!K26</f>
        <v>0</v>
      </c>
      <c r="R26" s="95">
        <f>($K26="Bell Curve")*(_xlfn.NORM.DIST(AND(R$6&gt;=$F26,R$6&lt;=$H26)*(R$6-$F26+1),$J26/2,$M26,TRUE)-_xlfn.NORM.DIST(AND(R$6&gt;=$F26,R$6&lt;=$H26)*(Q$6-$F26+1),$J26/2,$M26,TRUE))/(1-2*_xlfn.NORM.DIST(0,$J26/2,$M26,TRUE))*$D26+($K26="Steady Growth")*(AND(R$6&gt;=$F26,R$6&lt;=$H26)*((R$6-$F26+1)/($J26*($J26+1)/2)*$D26))+($K26="custom")*CustCF!L26</f>
        <v>0</v>
      </c>
      <c r="S26" s="95">
        <f>($K26="Bell Curve")*(_xlfn.NORM.DIST(AND(S$6&gt;=$F26,S$6&lt;=$H26)*(S$6-$F26+1),$J26/2,$M26,TRUE)-_xlfn.NORM.DIST(AND(S$6&gt;=$F26,S$6&lt;=$H26)*(R$6-$F26+1),$J26/2,$M26,TRUE))/(1-2*_xlfn.NORM.DIST(0,$J26/2,$M26,TRUE))*$D26+($K26="Steady Growth")*(AND(S$6&gt;=$F26,S$6&lt;=$H26)*((S$6-$F26+1)/($J26*($J26+1)/2)*$D26))+($K26="custom")*CustCF!M26</f>
        <v>0</v>
      </c>
      <c r="T26" s="95">
        <f>($K26="Bell Curve")*(_xlfn.NORM.DIST(AND(T$6&gt;=$F26,T$6&lt;=$H26)*(T$6-$F26+1),$J26/2,$M26,TRUE)-_xlfn.NORM.DIST(AND(T$6&gt;=$F26,T$6&lt;=$H26)*(S$6-$F26+1),$J26/2,$M26,TRUE))/(1-2*_xlfn.NORM.DIST(0,$J26/2,$M26,TRUE))*$D26+($K26="Steady Growth")*(AND(T$6&gt;=$F26,T$6&lt;=$H26)*((T$6-$F26+1)/($J26*($J26+1)/2)*$D26))+($K26="custom")*CustCF!N26</f>
        <v>0</v>
      </c>
      <c r="U26" s="95">
        <f>($K26="Bell Curve")*(_xlfn.NORM.DIST(AND(U$6&gt;=$F26,U$6&lt;=$H26)*(U$6-$F26+1),$J26/2,$M26,TRUE)-_xlfn.NORM.DIST(AND(U$6&gt;=$F26,U$6&lt;=$H26)*(T$6-$F26+1),$J26/2,$M26,TRUE))/(1-2*_xlfn.NORM.DIST(0,$J26/2,$M26,TRUE))*$D26+($K26="Steady Growth")*(AND(U$6&gt;=$F26,U$6&lt;=$H26)*((U$6-$F26+1)/($J26*($J26+1)/2)*$D26))+($K26="custom")*CustCF!O26</f>
        <v>0</v>
      </c>
      <c r="V26" s="95">
        <f>($K26="Bell Curve")*(_xlfn.NORM.DIST(AND(V$6&gt;=$F26,V$6&lt;=$H26)*(V$6-$F26+1),$J26/2,$M26,TRUE)-_xlfn.NORM.DIST(AND(V$6&gt;=$F26,V$6&lt;=$H26)*(U$6-$F26+1),$J26/2,$M26,TRUE))/(1-2*_xlfn.NORM.DIST(0,$J26/2,$M26,TRUE))*$D26+($K26="Steady Growth")*(AND(V$6&gt;=$F26,V$6&lt;=$H26)*((V$6-$F26+1)/($J26*($J26+1)/2)*$D26))+($K26="custom")*CustCF!P26</f>
        <v>0</v>
      </c>
      <c r="W26" s="95">
        <f>($K26="Bell Curve")*(_xlfn.NORM.DIST(AND(W$6&gt;=$F26,W$6&lt;=$H26)*(W$6-$F26+1),$J26/2,$M26,TRUE)-_xlfn.NORM.DIST(AND(W$6&gt;=$F26,W$6&lt;=$H26)*(V$6-$F26+1),$J26/2,$M26,TRUE))/(1-2*_xlfn.NORM.DIST(0,$J26/2,$M26,TRUE))*$D26+($K26="Steady Growth")*(AND(W$6&gt;=$F26,W$6&lt;=$H26)*((W$6-$F26+1)/($J26*($J26+1)/2)*$D26))+($K26="custom")*CustCF!Q26</f>
        <v>0</v>
      </c>
      <c r="X26" s="95">
        <f>($K26="Bell Curve")*(_xlfn.NORM.DIST(AND(X$6&gt;=$F26,X$6&lt;=$H26)*(X$6-$F26+1),$J26/2,$M26,TRUE)-_xlfn.NORM.DIST(AND(X$6&gt;=$F26,X$6&lt;=$H26)*(W$6-$F26+1),$J26/2,$M26,TRUE))/(1-2*_xlfn.NORM.DIST(0,$J26/2,$M26,TRUE))*$D26+($K26="Steady Growth")*(AND(X$6&gt;=$F26,X$6&lt;=$H26)*((X$6-$F26+1)/($J26*($J26+1)/2)*$D26))+($K26="custom")*CustCF!R26</f>
        <v>0</v>
      </c>
      <c r="Y26" s="95">
        <f>($K26="Bell Curve")*(_xlfn.NORM.DIST(AND(Y$6&gt;=$F26,Y$6&lt;=$H26)*(Y$6-$F26+1),$J26/2,$M26,TRUE)-_xlfn.NORM.DIST(AND(Y$6&gt;=$F26,Y$6&lt;=$H26)*(X$6-$F26+1),$J26/2,$M26,TRUE))/(1-2*_xlfn.NORM.DIST(0,$J26/2,$M26,TRUE))*$D26+($K26="Steady Growth")*(AND(Y$6&gt;=$F26,Y$6&lt;=$H26)*((Y$6-$F26+1)/($J26*($J26+1)/2)*$D26))+($K26="custom")*CustCF!S26</f>
        <v>0</v>
      </c>
      <c r="Z26" s="95">
        <f>($K26="Bell Curve")*(_xlfn.NORM.DIST(AND(Z$6&gt;=$F26,Z$6&lt;=$H26)*(Z$6-$F26+1),$J26/2,$M26,TRUE)-_xlfn.NORM.DIST(AND(Z$6&gt;=$F26,Z$6&lt;=$H26)*(Y$6-$F26+1),$J26/2,$M26,TRUE))/(1-2*_xlfn.NORM.DIST(0,$J26/2,$M26,TRUE))*$D26+($K26="Steady Growth")*(AND(Z$6&gt;=$F26,Z$6&lt;=$H26)*((Z$6-$F26+1)/($J26*($J26+1)/2)*$D26))+($K26="custom")*CustCF!T26</f>
        <v>0</v>
      </c>
      <c r="AA26" s="95">
        <f>($K26="Bell Curve")*(_xlfn.NORM.DIST(AND(AA$6&gt;=$F26,AA$6&lt;=$H26)*(AA$6-$F26+1),$J26/2,$M26,TRUE)-_xlfn.NORM.DIST(AND(AA$6&gt;=$F26,AA$6&lt;=$H26)*(Z$6-$F26+1),$J26/2,$M26,TRUE))/(1-2*_xlfn.NORM.DIST(0,$J26/2,$M26,TRUE))*$D26+($K26="Steady Growth")*(AND(AA$6&gt;=$F26,AA$6&lt;=$H26)*((AA$6-$F26+1)/($J26*($J26+1)/2)*$D26))+($K26="custom")*CustCF!U26</f>
        <v>0</v>
      </c>
      <c r="AB26" s="95">
        <f>($K26="Bell Curve")*(_xlfn.NORM.DIST(AND(AB$6&gt;=$F26,AB$6&lt;=$H26)*(AB$6-$F26+1),$J26/2,$M26,TRUE)-_xlfn.NORM.DIST(AND(AB$6&gt;=$F26,AB$6&lt;=$H26)*(AA$6-$F26+1),$J26/2,$M26,TRUE))/(1-2*_xlfn.NORM.DIST(0,$J26/2,$M26,TRUE))*$D26+($K26="Steady Growth")*(AND(AB$6&gt;=$F26,AB$6&lt;=$H26)*((AB$6-$F26+1)/($J26*($J26+1)/2)*$D26))+($K26="custom")*CustCF!V26</f>
        <v>0</v>
      </c>
      <c r="AC26" s="95">
        <f>($K26="Bell Curve")*(_xlfn.NORM.DIST(AND(AC$6&gt;=$F26,AC$6&lt;=$H26)*(AC$6-$F26+1),$J26/2,$M26,TRUE)-_xlfn.NORM.DIST(AND(AC$6&gt;=$F26,AC$6&lt;=$H26)*(AB$6-$F26+1),$J26/2,$M26,TRUE))/(1-2*_xlfn.NORM.DIST(0,$J26/2,$M26,TRUE))*$D26+($K26="Steady Growth")*(AND(AC$6&gt;=$F26,AC$6&lt;=$H26)*((AC$6-$F26+1)/($J26*($J26+1)/2)*$D26))+($K26="custom")*CustCF!W26</f>
        <v>0</v>
      </c>
      <c r="AD26" s="95">
        <f>($K26="Bell Curve")*(_xlfn.NORM.DIST(AND(AD$6&gt;=$F26,AD$6&lt;=$H26)*(AD$6-$F26+1),$J26/2,$M26,TRUE)-_xlfn.NORM.DIST(AND(AD$6&gt;=$F26,AD$6&lt;=$H26)*(AC$6-$F26+1),$J26/2,$M26,TRUE))/(1-2*_xlfn.NORM.DIST(0,$J26/2,$M26,TRUE))*$D26+($K26="Steady Growth")*(AND(AD$6&gt;=$F26,AD$6&lt;=$H26)*((AD$6-$F26+1)/($J26*($J26+1)/2)*$D26))+($K26="custom")*CustCF!X26</f>
        <v>0</v>
      </c>
      <c r="AE26" s="95">
        <f>($K26="Bell Curve")*(_xlfn.NORM.DIST(AND(AE$6&gt;=$F26,AE$6&lt;=$H26)*(AE$6-$F26+1),$J26/2,$M26,TRUE)-_xlfn.NORM.DIST(AND(AE$6&gt;=$F26,AE$6&lt;=$H26)*(AD$6-$F26+1),$J26/2,$M26,TRUE))/(1-2*_xlfn.NORM.DIST(0,$J26/2,$M26,TRUE))*$D26+($K26="Steady Growth")*(AND(AE$6&gt;=$F26,AE$6&lt;=$H26)*((AE$6-$F26+1)/($J26*($J26+1)/2)*$D26))+($K26="custom")*CustCF!Y26</f>
        <v>0</v>
      </c>
      <c r="AF26" s="95">
        <f>($K26="Bell Curve")*(_xlfn.NORM.DIST(AND(AF$6&gt;=$F26,AF$6&lt;=$H26)*(AF$6-$F26+1),$J26/2,$M26,TRUE)-_xlfn.NORM.DIST(AND(AF$6&gt;=$F26,AF$6&lt;=$H26)*(AE$6-$F26+1),$J26/2,$M26,TRUE))/(1-2*_xlfn.NORM.DIST(0,$J26/2,$M26,TRUE))*$D26+($K26="Steady Growth")*(AND(AF$6&gt;=$F26,AF$6&lt;=$H26)*((AF$6-$F26+1)/($J26*($J26+1)/2)*$D26))+($K26="custom")*CustCF!Z26</f>
        <v>0</v>
      </c>
      <c r="AG26" s="95">
        <f>($K26="Bell Curve")*(_xlfn.NORM.DIST(AND(AG$6&gt;=$F26,AG$6&lt;=$H26)*(AG$6-$F26+1),$J26/2,$M26,TRUE)-_xlfn.NORM.DIST(AND(AG$6&gt;=$F26,AG$6&lt;=$H26)*(AF$6-$F26+1),$J26/2,$M26,TRUE))/(1-2*_xlfn.NORM.DIST(0,$J26/2,$M26,TRUE))*$D26+($K26="Steady Growth")*(AND(AG$6&gt;=$F26,AG$6&lt;=$H26)*((AG$6-$F26+1)/($J26*($J26+1)/2)*$D26))+($K26="custom")*CustCF!AA26</f>
        <v>0</v>
      </c>
      <c r="AH26" s="95">
        <f>($K26="Bell Curve")*(_xlfn.NORM.DIST(AND(AH$6&gt;=$F26,AH$6&lt;=$H26)*(AH$6-$F26+1),$J26/2,$M26,TRUE)-_xlfn.NORM.DIST(AND(AH$6&gt;=$F26,AH$6&lt;=$H26)*(AG$6-$F26+1),$J26/2,$M26,TRUE))/(1-2*_xlfn.NORM.DIST(0,$J26/2,$M26,TRUE))*$D26+($K26="Steady Growth")*(AND(AH$6&gt;=$F26,AH$6&lt;=$H26)*((AH$6-$F26+1)/($J26*($J26+1)/2)*$D26))+($K26="custom")*CustCF!AB26</f>
        <v>0</v>
      </c>
      <c r="AI26" s="95">
        <f>($K26="Bell Curve")*(_xlfn.NORM.DIST(AND(AI$6&gt;=$F26,AI$6&lt;=$H26)*(AI$6-$F26+1),$J26/2,$M26,TRUE)-_xlfn.NORM.DIST(AND(AI$6&gt;=$F26,AI$6&lt;=$H26)*(AH$6-$F26+1),$J26/2,$M26,TRUE))/(1-2*_xlfn.NORM.DIST(0,$J26/2,$M26,TRUE))*$D26+($K26="Steady Growth")*(AND(AI$6&gt;=$F26,AI$6&lt;=$H26)*((AI$6-$F26+1)/($J26*($J26+1)/2)*$D26))+($K26="custom")*CustCF!AC26</f>
        <v>0</v>
      </c>
      <c r="AJ26" s="95">
        <f>($K26="Bell Curve")*(_xlfn.NORM.DIST(AND(AJ$6&gt;=$F26,AJ$6&lt;=$H26)*(AJ$6-$F26+1),$J26/2,$M26,TRUE)-_xlfn.NORM.DIST(AND(AJ$6&gt;=$F26,AJ$6&lt;=$H26)*(AI$6-$F26+1),$J26/2,$M26,TRUE))/(1-2*_xlfn.NORM.DIST(0,$J26/2,$M26,TRUE))*$D26+($K26="Steady Growth")*(AND(AJ$6&gt;=$F26,AJ$6&lt;=$H26)*((AJ$6-$F26+1)/($J26*($J26+1)/2)*$D26))+($K26="custom")*CustCF!AD26</f>
        <v>0</v>
      </c>
      <c r="AK26" s="95">
        <f>($K26="Bell Curve")*(_xlfn.NORM.DIST(AND(AK$6&gt;=$F26,AK$6&lt;=$H26)*(AK$6-$F26+1),$J26/2,$M26,TRUE)-_xlfn.NORM.DIST(AND(AK$6&gt;=$F26,AK$6&lt;=$H26)*(AJ$6-$F26+1),$J26/2,$M26,TRUE))/(1-2*_xlfn.NORM.DIST(0,$J26/2,$M26,TRUE))*$D26+($K26="Steady Growth")*(AND(AK$6&gt;=$F26,AK$6&lt;=$H26)*((AK$6-$F26+1)/($J26*($J26+1)/2)*$D26))+($K26="custom")*CustCF!AE26</f>
        <v>0</v>
      </c>
      <c r="AL26" s="95">
        <f>($K26="Bell Curve")*(_xlfn.NORM.DIST(AND(AL$6&gt;=$F26,AL$6&lt;=$H26)*(AL$6-$F26+1),$J26/2,$M26,TRUE)-_xlfn.NORM.DIST(AND(AL$6&gt;=$F26,AL$6&lt;=$H26)*(AK$6-$F26+1),$J26/2,$M26,TRUE))/(1-2*_xlfn.NORM.DIST(0,$J26/2,$M26,TRUE))*$D26+($K26="Steady Growth")*(AND(AL$6&gt;=$F26,AL$6&lt;=$H26)*((AL$6-$F26+1)/($J26*($J26+1)/2)*$D26))+($K26="custom")*CustCF!AF26</f>
        <v>0</v>
      </c>
      <c r="AM26" s="95">
        <f>($K26="Bell Curve")*(_xlfn.NORM.DIST(AND(AM$6&gt;=$F26,AM$6&lt;=$H26)*(AM$6-$F26+1),$J26/2,$M26,TRUE)-_xlfn.NORM.DIST(AND(AM$6&gt;=$F26,AM$6&lt;=$H26)*(AL$6-$F26+1),$J26/2,$M26,TRUE))/(1-2*_xlfn.NORM.DIST(0,$J26/2,$M26,TRUE))*$D26+($K26="Steady Growth")*(AND(AM$6&gt;=$F26,AM$6&lt;=$H26)*((AM$6-$F26+1)/($J26*($J26+1)/2)*$D26))+($K26="custom")*CustCF!AG26</f>
        <v>0</v>
      </c>
      <c r="AN26" s="95">
        <f>($K26="Bell Curve")*(_xlfn.NORM.DIST(AND(AN$6&gt;=$F26,AN$6&lt;=$H26)*(AN$6-$F26+1),$J26/2,$M26,TRUE)-_xlfn.NORM.DIST(AND(AN$6&gt;=$F26,AN$6&lt;=$H26)*(AM$6-$F26+1),$J26/2,$M26,TRUE))/(1-2*_xlfn.NORM.DIST(0,$J26/2,$M26,TRUE))*$D26+($K26="Steady Growth")*(AND(AN$6&gt;=$F26,AN$6&lt;=$H26)*((AN$6-$F26+1)/($J26*($J26+1)/2)*$D26))+($K26="custom")*CustCF!AH26</f>
        <v>0</v>
      </c>
      <c r="AO26" s="95">
        <f>($K26="Bell Curve")*(_xlfn.NORM.DIST(AND(AO$6&gt;=$F26,AO$6&lt;=$H26)*(AO$6-$F26+1),$J26/2,$M26,TRUE)-_xlfn.NORM.DIST(AND(AO$6&gt;=$F26,AO$6&lt;=$H26)*(AN$6-$F26+1),$J26/2,$M26,TRUE))/(1-2*_xlfn.NORM.DIST(0,$J26/2,$M26,TRUE))*$D26+($K26="Steady Growth")*(AND(AO$6&gt;=$F26,AO$6&lt;=$H26)*((AO$6-$F26+1)/($J26*($J26+1)/2)*$D26))+($K26="custom")*CustCF!AI26</f>
        <v>0</v>
      </c>
      <c r="AP26" s="95">
        <f>($K26="Bell Curve")*(_xlfn.NORM.DIST(AND(AP$6&gt;=$F26,AP$6&lt;=$H26)*(AP$6-$F26+1),$J26/2,$M26,TRUE)-_xlfn.NORM.DIST(AND(AP$6&gt;=$F26,AP$6&lt;=$H26)*(AO$6-$F26+1),$J26/2,$M26,TRUE))/(1-2*_xlfn.NORM.DIST(0,$J26/2,$M26,TRUE))*$D26+($K26="Steady Growth")*(AND(AP$6&gt;=$F26,AP$6&lt;=$H26)*((AP$6-$F26+1)/($J26*($J26+1)/2)*$D26))+($K26="custom")*CustCF!AJ26</f>
        <v>0</v>
      </c>
      <c r="AQ26" s="95">
        <f>($K26="Bell Curve")*(_xlfn.NORM.DIST(AND(AQ$6&gt;=$F26,AQ$6&lt;=$H26)*(AQ$6-$F26+1),$J26/2,$M26,TRUE)-_xlfn.NORM.DIST(AND(AQ$6&gt;=$F26,AQ$6&lt;=$H26)*(AP$6-$F26+1),$J26/2,$M26,TRUE))/(1-2*_xlfn.NORM.DIST(0,$J26/2,$M26,TRUE))*$D26+($K26="Steady Growth")*(AND(AQ$6&gt;=$F26,AQ$6&lt;=$H26)*((AQ$6-$F26+1)/($J26*($J26+1)/2)*$D26))+($K26="custom")*CustCF!AK26</f>
        <v>0</v>
      </c>
      <c r="AR26" s="95">
        <f>($K26="Bell Curve")*(_xlfn.NORM.DIST(AND(AR$6&gt;=$F26,AR$6&lt;=$H26)*(AR$6-$F26+1),$J26/2,$M26,TRUE)-_xlfn.NORM.DIST(AND(AR$6&gt;=$F26,AR$6&lt;=$H26)*(AQ$6-$F26+1),$J26/2,$M26,TRUE))/(1-2*_xlfn.NORM.DIST(0,$J26/2,$M26,TRUE))*$D26+($K26="Steady Growth")*(AND(AR$6&gt;=$F26,AR$6&lt;=$H26)*((AR$6-$F26+1)/($J26*($J26+1)/2)*$D26))+($K26="custom")*CustCF!AL26</f>
        <v>0</v>
      </c>
      <c r="AS26" s="95">
        <f>($K26="Bell Curve")*(_xlfn.NORM.DIST(AND(AS$6&gt;=$F26,AS$6&lt;=$H26)*(AS$6-$F26+1),$J26/2,$M26,TRUE)-_xlfn.NORM.DIST(AND(AS$6&gt;=$F26,AS$6&lt;=$H26)*(AR$6-$F26+1),$J26/2,$M26,TRUE))/(1-2*_xlfn.NORM.DIST(0,$J26/2,$M26,TRUE))*$D26+($K26="Steady Growth")*(AND(AS$6&gt;=$F26,AS$6&lt;=$H26)*((AS$6-$F26+1)/($J26*($J26+1)/2)*$D26))+($K26="custom")*CustCF!AM26</f>
        <v>0</v>
      </c>
      <c r="AT26" s="95">
        <f>($K26="Bell Curve")*(_xlfn.NORM.DIST(AND(AT$6&gt;=$F26,AT$6&lt;=$H26)*(AT$6-$F26+1),$J26/2,$M26,TRUE)-_xlfn.NORM.DIST(AND(AT$6&gt;=$F26,AT$6&lt;=$H26)*(AS$6-$F26+1),$J26/2,$M26,TRUE))/(1-2*_xlfn.NORM.DIST(0,$J26/2,$M26,TRUE))*$D26+($K26="Steady Growth")*(AND(AT$6&gt;=$F26,AT$6&lt;=$H26)*((AT$6-$F26+1)/($J26*($J26+1)/2)*$D26))+($K26="custom")*CustCF!AN26</f>
        <v>0</v>
      </c>
      <c r="AU26" s="95">
        <f>($K26="Bell Curve")*(_xlfn.NORM.DIST(AND(AU$6&gt;=$F26,AU$6&lt;=$H26)*(AU$6-$F26+1),$J26/2,$M26,TRUE)-_xlfn.NORM.DIST(AND(AU$6&gt;=$F26,AU$6&lt;=$H26)*(AT$6-$F26+1),$J26/2,$M26,TRUE))/(1-2*_xlfn.NORM.DIST(0,$J26/2,$M26,TRUE))*$D26+($K26="Steady Growth")*(AND(AU$6&gt;=$F26,AU$6&lt;=$H26)*((AU$6-$F26+1)/($J26*($J26+1)/2)*$D26))+($K26="custom")*CustCF!AO26</f>
        <v>0</v>
      </c>
      <c r="AV26" s="95">
        <f>($K26="Bell Curve")*(_xlfn.NORM.DIST(AND(AV$6&gt;=$F26,AV$6&lt;=$H26)*(AV$6-$F26+1),$J26/2,$M26,TRUE)-_xlfn.NORM.DIST(AND(AV$6&gt;=$F26,AV$6&lt;=$H26)*(AU$6-$F26+1),$J26/2,$M26,TRUE))/(1-2*_xlfn.NORM.DIST(0,$J26/2,$M26,TRUE))*$D26+($K26="Steady Growth")*(AND(AV$6&gt;=$F26,AV$6&lt;=$H26)*((AV$6-$F26+1)/($J26*($J26+1)/2)*$D26))+($K26="custom")*CustCF!AP26</f>
        <v>0</v>
      </c>
      <c r="AW26" s="95">
        <f>($K26="Bell Curve")*(_xlfn.NORM.DIST(AND(AW$6&gt;=$F26,AW$6&lt;=$H26)*(AW$6-$F26+1),$J26/2,$M26,TRUE)-_xlfn.NORM.DIST(AND(AW$6&gt;=$F26,AW$6&lt;=$H26)*(AV$6-$F26+1),$J26/2,$M26,TRUE))/(1-2*_xlfn.NORM.DIST(0,$J26/2,$M26,TRUE))*$D26+($K26="Steady Growth")*(AND(AW$6&gt;=$F26,AW$6&lt;=$H26)*((AW$6-$F26+1)/($J26*($J26+1)/2)*$D26))+($K26="custom")*CustCF!AQ26</f>
        <v>0</v>
      </c>
      <c r="AX26" s="95">
        <f>($K26="Bell Curve")*(_xlfn.NORM.DIST(AND(AX$6&gt;=$F26,AX$6&lt;=$H26)*(AX$6-$F26+1),$J26/2,$M26,TRUE)-_xlfn.NORM.DIST(AND(AX$6&gt;=$F26,AX$6&lt;=$H26)*(AW$6-$F26+1),$J26/2,$M26,TRUE))/(1-2*_xlfn.NORM.DIST(0,$J26/2,$M26,TRUE))*$D26+($K26="Steady Growth")*(AND(AX$6&gt;=$F26,AX$6&lt;=$H26)*((AX$6-$F26+1)/($J26*($J26+1)/2)*$D26))+($K26="custom")*CustCF!AR26</f>
        <v>0</v>
      </c>
      <c r="AY26" s="95">
        <f>($K26="Bell Curve")*(_xlfn.NORM.DIST(AND(AY$6&gt;=$F26,AY$6&lt;=$H26)*(AY$6-$F26+1),$J26/2,$M26,TRUE)-_xlfn.NORM.DIST(AND(AY$6&gt;=$F26,AY$6&lt;=$H26)*(AX$6-$F26+1),$J26/2,$M26,TRUE))/(1-2*_xlfn.NORM.DIST(0,$J26/2,$M26,TRUE))*$D26+($K26="Steady Growth")*(AND(AY$6&gt;=$F26,AY$6&lt;=$H26)*((AY$6-$F26+1)/($J26*($J26+1)/2)*$D26))+($K26="custom")*CustCF!AS26</f>
        <v>0</v>
      </c>
      <c r="AZ26" s="95">
        <f>($K26="Bell Curve")*(_xlfn.NORM.DIST(AND(AZ$6&gt;=$F26,AZ$6&lt;=$H26)*(AZ$6-$F26+1),$J26/2,$M26,TRUE)-_xlfn.NORM.DIST(AND(AZ$6&gt;=$F26,AZ$6&lt;=$H26)*(AY$6-$F26+1),$J26/2,$M26,TRUE))/(1-2*_xlfn.NORM.DIST(0,$J26/2,$M26,TRUE))*$D26+($K26="Steady Growth")*(AND(AZ$6&gt;=$F26,AZ$6&lt;=$H26)*((AZ$6-$F26+1)/($J26*($J26+1)/2)*$D26))+($K26="custom")*CustCF!AT26</f>
        <v>0</v>
      </c>
      <c r="BA26" s="95">
        <f>($K26="Bell Curve")*(_xlfn.NORM.DIST(AND(BA$6&gt;=$F26,BA$6&lt;=$H26)*(BA$6-$F26+1),$J26/2,$M26,TRUE)-_xlfn.NORM.DIST(AND(BA$6&gt;=$F26,BA$6&lt;=$H26)*(AZ$6-$F26+1),$J26/2,$M26,TRUE))/(1-2*_xlfn.NORM.DIST(0,$J26/2,$M26,TRUE))*$D26+($K26="Steady Growth")*(AND(BA$6&gt;=$F26,BA$6&lt;=$H26)*((BA$6-$F26+1)/($J26*($J26+1)/2)*$D26))+($K26="custom")*CustCF!AU26</f>
        <v>0</v>
      </c>
      <c r="BB26" s="95">
        <f>($K26="Bell Curve")*(_xlfn.NORM.DIST(AND(BB$6&gt;=$F26,BB$6&lt;=$H26)*(BB$6-$F26+1),$J26/2,$M26,TRUE)-_xlfn.NORM.DIST(AND(BB$6&gt;=$F26,BB$6&lt;=$H26)*(BA$6-$F26+1),$J26/2,$M26,TRUE))/(1-2*_xlfn.NORM.DIST(0,$J26/2,$M26,TRUE))*$D26+($K26="Steady Growth")*(AND(BB$6&gt;=$F26,BB$6&lt;=$H26)*((BB$6-$F26+1)/($J26*($J26+1)/2)*$D26))+($K26="custom")*CustCF!AV26</f>
        <v>0</v>
      </c>
      <c r="BC26" s="95">
        <f>($K26="Bell Curve")*(_xlfn.NORM.DIST(AND(BC$6&gt;=$F26,BC$6&lt;=$H26)*(BC$6-$F26+1),$J26/2,$M26,TRUE)-_xlfn.NORM.DIST(AND(BC$6&gt;=$F26,BC$6&lt;=$H26)*(BB$6-$F26+1),$J26/2,$M26,TRUE))/(1-2*_xlfn.NORM.DIST(0,$J26/2,$M26,TRUE))*$D26+($K26="Steady Growth")*(AND(BC$6&gt;=$F26,BC$6&lt;=$H26)*((BC$6-$F26+1)/($J26*($J26+1)/2)*$D26))+($K26="custom")*CustCF!AW26</f>
        <v>0</v>
      </c>
      <c r="BD26" s="95">
        <f>($K26="Bell Curve")*(_xlfn.NORM.DIST(AND(BD$6&gt;=$F26,BD$6&lt;=$H26)*(BD$6-$F26+1),$J26/2,$M26,TRUE)-_xlfn.NORM.DIST(AND(BD$6&gt;=$F26,BD$6&lt;=$H26)*(BC$6-$F26+1),$J26/2,$M26,TRUE))/(1-2*_xlfn.NORM.DIST(0,$J26/2,$M26,TRUE))*$D26+($K26="Steady Growth")*(AND(BD$6&gt;=$F26,BD$6&lt;=$H26)*((BD$6-$F26+1)/($J26*($J26+1)/2)*$D26))+($K26="custom")*CustCF!AX26</f>
        <v>0</v>
      </c>
      <c r="BE26" s="95">
        <f>($K26="Bell Curve")*(_xlfn.NORM.DIST(AND(BE$6&gt;=$F26,BE$6&lt;=$H26)*(BE$6-$F26+1),$J26/2,$M26,TRUE)-_xlfn.NORM.DIST(AND(BE$6&gt;=$F26,BE$6&lt;=$H26)*(BD$6-$F26+1),$J26/2,$M26,TRUE))/(1-2*_xlfn.NORM.DIST(0,$J26/2,$M26,TRUE))*$D26+($K26="Steady Growth")*(AND(BE$6&gt;=$F26,BE$6&lt;=$H26)*((BE$6-$F26+1)/($J26*($J26+1)/2)*$D26))+($K26="custom")*CustCF!AY26</f>
        <v>0</v>
      </c>
      <c r="BF26" s="95">
        <f>($K26="Bell Curve")*(_xlfn.NORM.DIST(AND(BF$6&gt;=$F26,BF$6&lt;=$H26)*(BF$6-$F26+1),$J26/2,$M26,TRUE)-_xlfn.NORM.DIST(AND(BF$6&gt;=$F26,BF$6&lt;=$H26)*(BE$6-$F26+1),$J26/2,$M26,TRUE))/(1-2*_xlfn.NORM.DIST(0,$J26/2,$M26,TRUE))*$D26+($K26="Steady Growth")*(AND(BF$6&gt;=$F26,BF$6&lt;=$H26)*((BF$6-$F26+1)/($J26*($J26+1)/2)*$D26))+($K26="custom")*CustCF!AZ26</f>
        <v>0</v>
      </c>
      <c r="BG26" s="95">
        <f>($K26="Bell Curve")*(_xlfn.NORM.DIST(AND(BG$6&gt;=$F26,BG$6&lt;=$H26)*(BG$6-$F26+1),$J26/2,$M26,TRUE)-_xlfn.NORM.DIST(AND(BG$6&gt;=$F26,BG$6&lt;=$H26)*(BF$6-$F26+1),$J26/2,$M26,TRUE))/(1-2*_xlfn.NORM.DIST(0,$J26/2,$M26,TRUE))*$D26+($K26="Steady Growth")*(AND(BG$6&gt;=$F26,BG$6&lt;=$H26)*((BG$6-$F26+1)/($J26*($J26+1)/2)*$D26))+($K26="custom")*CustCF!BA26</f>
        <v>0</v>
      </c>
      <c r="BH26" s="95">
        <f>($K26="Bell Curve")*(_xlfn.NORM.DIST(AND(BH$6&gt;=$F26,BH$6&lt;=$H26)*(BH$6-$F26+1),$J26/2,$M26,TRUE)-_xlfn.NORM.DIST(AND(BH$6&gt;=$F26,BH$6&lt;=$H26)*(BG$6-$F26+1),$J26/2,$M26,TRUE))/(1-2*_xlfn.NORM.DIST(0,$J26/2,$M26,TRUE))*$D26+($K26="Steady Growth")*(AND(BH$6&gt;=$F26,BH$6&lt;=$H26)*((BH$6-$F26+1)/($J26*($J26+1)/2)*$D26))+($K26="custom")*CustCF!BB26</f>
        <v>0</v>
      </c>
      <c r="BI26" s="95">
        <f>($K26="Bell Curve")*(_xlfn.NORM.DIST(AND(BI$6&gt;=$F26,BI$6&lt;=$H26)*(BI$6-$F26+1),$J26/2,$M26,TRUE)-_xlfn.NORM.DIST(AND(BI$6&gt;=$F26,BI$6&lt;=$H26)*(BH$6-$F26+1),$J26/2,$M26,TRUE))/(1-2*_xlfn.NORM.DIST(0,$J26/2,$M26,TRUE))*$D26+($K26="Steady Growth")*(AND(BI$6&gt;=$F26,BI$6&lt;=$H26)*((BI$6-$F26+1)/($J26*($J26+1)/2)*$D26))+($K26="custom")*CustCF!BC26</f>
        <v>0</v>
      </c>
      <c r="BJ26" s="95">
        <f>($K26="Bell Curve")*(_xlfn.NORM.DIST(AND(BJ$6&gt;=$F26,BJ$6&lt;=$H26)*(BJ$6-$F26+1),$J26/2,$M26,TRUE)-_xlfn.NORM.DIST(AND(BJ$6&gt;=$F26,BJ$6&lt;=$H26)*(BI$6-$F26+1),$J26/2,$M26,TRUE))/(1-2*_xlfn.NORM.DIST(0,$J26/2,$M26,TRUE))*$D26+($K26="Steady Growth")*(AND(BJ$6&gt;=$F26,BJ$6&lt;=$H26)*((BJ$6-$F26+1)/($J26*($J26+1)/2)*$D26))+($K26="custom")*CustCF!BD26</f>
        <v>0</v>
      </c>
      <c r="BK26" s="95">
        <f>($K26="Bell Curve")*(_xlfn.NORM.DIST(AND(BK$6&gt;=$F26,BK$6&lt;=$H26)*(BK$6-$F26+1),$J26/2,$M26,TRUE)-_xlfn.NORM.DIST(AND(BK$6&gt;=$F26,BK$6&lt;=$H26)*(BJ$6-$F26+1),$J26/2,$M26,TRUE))/(1-2*_xlfn.NORM.DIST(0,$J26/2,$M26,TRUE))*$D26+($K26="Steady Growth")*(AND(BK$6&gt;=$F26,BK$6&lt;=$H26)*((BK$6-$F26+1)/($J26*($J26+1)/2)*$D26))+($K26="custom")*CustCF!BE26</f>
        <v>0</v>
      </c>
      <c r="BL26" s="95">
        <f>($K26="Bell Curve")*(_xlfn.NORM.DIST(AND(BL$6&gt;=$F26,BL$6&lt;=$H26)*(BL$6-$F26+1),$J26/2,$M26,TRUE)-_xlfn.NORM.DIST(AND(BL$6&gt;=$F26,BL$6&lt;=$H26)*(BK$6-$F26+1),$J26/2,$M26,TRUE))/(1-2*_xlfn.NORM.DIST(0,$J26/2,$M26,TRUE))*$D26+($K26="Steady Growth")*(AND(BL$6&gt;=$F26,BL$6&lt;=$H26)*((BL$6-$F26+1)/($J26*($J26+1)/2)*$D26))+($K26="custom")*CustCF!BF26</f>
        <v>0</v>
      </c>
      <c r="BM26" s="95">
        <f>($K26="Bell Curve")*(_xlfn.NORM.DIST(AND(BM$6&gt;=$F26,BM$6&lt;=$H26)*(BM$6-$F26+1),$J26/2,$M26,TRUE)-_xlfn.NORM.DIST(AND(BM$6&gt;=$F26,BM$6&lt;=$H26)*(BL$6-$F26+1),$J26/2,$M26,TRUE))/(1-2*_xlfn.NORM.DIST(0,$J26/2,$M26,TRUE))*$D26+($K26="Steady Growth")*(AND(BM$6&gt;=$F26,BM$6&lt;=$H26)*((BM$6-$F26+1)/($J26*($J26+1)/2)*$D26))+($K26="custom")*CustCF!BG26</f>
        <v>0</v>
      </c>
      <c r="BN26" s="95">
        <f>($K26="Bell Curve")*(_xlfn.NORM.DIST(AND(BN$6&gt;=$F26,BN$6&lt;=$H26)*(BN$6-$F26+1),$J26/2,$M26,TRUE)-_xlfn.NORM.DIST(AND(BN$6&gt;=$F26,BN$6&lt;=$H26)*(BM$6-$F26+1),$J26/2,$M26,TRUE))/(1-2*_xlfn.NORM.DIST(0,$J26/2,$M26,TRUE))*$D26+($K26="Steady Growth")*(AND(BN$6&gt;=$F26,BN$6&lt;=$H26)*((BN$6-$F26+1)/($J26*($J26+1)/2)*$D26))+($K26="custom")*CustCF!BH26</f>
        <v>0</v>
      </c>
      <c r="BO26" s="95">
        <f>($K26="Bell Curve")*(_xlfn.NORM.DIST(AND(BO$6&gt;=$F26,BO$6&lt;=$H26)*(BO$6-$F26+1),$J26/2,$M26,TRUE)-_xlfn.NORM.DIST(AND(BO$6&gt;=$F26,BO$6&lt;=$H26)*(BN$6-$F26+1),$J26/2,$M26,TRUE))/(1-2*_xlfn.NORM.DIST(0,$J26/2,$M26,TRUE))*$D26+($K26="Steady Growth")*(AND(BO$6&gt;=$F26,BO$6&lt;=$H26)*((BO$6-$F26+1)/($J26*($J26+1)/2)*$D26))+($K26="custom")*CustCF!BI26</f>
        <v>0</v>
      </c>
      <c r="BP26" s="95">
        <f>($K26="Bell Curve")*(_xlfn.NORM.DIST(AND(BP$6&gt;=$F26,BP$6&lt;=$H26)*(BP$6-$F26+1),$J26/2,$M26,TRUE)-_xlfn.NORM.DIST(AND(BP$6&gt;=$F26,BP$6&lt;=$H26)*(BO$6-$F26+1),$J26/2,$M26,TRUE))/(1-2*_xlfn.NORM.DIST(0,$J26/2,$M26,TRUE))*$D26+($K26="Steady Growth")*(AND(BP$6&gt;=$F26,BP$6&lt;=$H26)*((BP$6-$F26+1)/($J26*($J26+1)/2)*$D26))+($K26="custom")*CustCF!BJ26</f>
        <v>0</v>
      </c>
      <c r="BQ26" s="95">
        <f>($K26="Bell Curve")*(_xlfn.NORM.DIST(AND(BQ$6&gt;=$F26,BQ$6&lt;=$H26)*(BQ$6-$F26+1),$J26/2,$M26,TRUE)-_xlfn.NORM.DIST(AND(BQ$6&gt;=$F26,BQ$6&lt;=$H26)*(BP$6-$F26+1),$J26/2,$M26,TRUE))/(1-2*_xlfn.NORM.DIST(0,$J26/2,$M26,TRUE))*$D26+($K26="Steady Growth")*(AND(BQ$6&gt;=$F26,BQ$6&lt;=$H26)*((BQ$6-$F26+1)/($J26*($J26+1)/2)*$D26))+($K26="custom")*CustCF!BK26</f>
        <v>0</v>
      </c>
      <c r="BR26" s="95">
        <f>($K26="Bell Curve")*(_xlfn.NORM.DIST(AND(BR$6&gt;=$F26,BR$6&lt;=$H26)*(BR$6-$F26+1),$J26/2,$M26,TRUE)-_xlfn.NORM.DIST(AND(BR$6&gt;=$F26,BR$6&lt;=$H26)*(BQ$6-$F26+1),$J26/2,$M26,TRUE))/(1-2*_xlfn.NORM.DIST(0,$J26/2,$M26,TRUE))*$D26+($K26="Steady Growth")*(AND(BR$6&gt;=$F26,BR$6&lt;=$H26)*((BR$6-$F26+1)/($J26*($J26+1)/2)*$D26))+($K26="custom")*CustCF!BL26</f>
        <v>0</v>
      </c>
      <c r="BS26" s="95">
        <f>($K26="Bell Curve")*(_xlfn.NORM.DIST(AND(BS$6&gt;=$F26,BS$6&lt;=$H26)*(BS$6-$F26+1),$J26/2,$M26,TRUE)-_xlfn.NORM.DIST(AND(BS$6&gt;=$F26,BS$6&lt;=$H26)*(BR$6-$F26+1),$J26/2,$M26,TRUE))/(1-2*_xlfn.NORM.DIST(0,$J26/2,$M26,TRUE))*$D26+($K26="Steady Growth")*(AND(BS$6&gt;=$F26,BS$6&lt;=$H26)*((BS$6-$F26+1)/($J26*($J26+1)/2)*$D26))+($K26="custom")*CustCF!BM26</f>
        <v>0</v>
      </c>
      <c r="BT26" s="95">
        <f>($K26="Bell Curve")*(_xlfn.NORM.DIST(AND(BT$6&gt;=$F26,BT$6&lt;=$H26)*(BT$6-$F26+1),$J26/2,$M26,TRUE)-_xlfn.NORM.DIST(AND(BT$6&gt;=$F26,BT$6&lt;=$H26)*(BS$6-$F26+1),$J26/2,$M26,TRUE))/(1-2*_xlfn.NORM.DIST(0,$J26/2,$M26,TRUE))*$D26+($K26="Steady Growth")*(AND(BT$6&gt;=$F26,BT$6&lt;=$H26)*((BT$6-$F26+1)/($J26*($J26+1)/2)*$D26))+($K26="custom")*CustCF!BN26</f>
        <v>0</v>
      </c>
      <c r="BU26" s="95">
        <f>($K26="Bell Curve")*(_xlfn.NORM.DIST(AND(BU$6&gt;=$F26,BU$6&lt;=$H26)*(BU$6-$F26+1),$J26/2,$M26,TRUE)-_xlfn.NORM.DIST(AND(BU$6&gt;=$F26,BU$6&lt;=$H26)*(BT$6-$F26+1),$J26/2,$M26,TRUE))/(1-2*_xlfn.NORM.DIST(0,$J26/2,$M26,TRUE))*$D26+($K26="Steady Growth")*(AND(BU$6&gt;=$F26,BU$6&lt;=$H26)*((BU$6-$F26+1)/($J26*($J26+1)/2)*$D26))+($K26="custom")*CustCF!BO26</f>
        <v>0</v>
      </c>
      <c r="BV26" s="95">
        <f>($K26="Bell Curve")*(_xlfn.NORM.DIST(AND(BV$6&gt;=$F26,BV$6&lt;=$H26)*(BV$6-$F26+1),$J26/2,$M26,TRUE)-_xlfn.NORM.DIST(AND(BV$6&gt;=$F26,BV$6&lt;=$H26)*(BU$6-$F26+1),$J26/2,$M26,TRUE))/(1-2*_xlfn.NORM.DIST(0,$J26/2,$M26,TRUE))*$D26+($K26="Steady Growth")*(AND(BV$6&gt;=$F26,BV$6&lt;=$H26)*((BV$6-$F26+1)/($J26*($J26+1)/2)*$D26))+($K26="custom")*CustCF!BP26</f>
        <v>0</v>
      </c>
      <c r="BW26" s="95">
        <f>($K26="Bell Curve")*(_xlfn.NORM.DIST(AND(BW$6&gt;=$F26,BW$6&lt;=$H26)*(BW$6-$F26+1),$J26/2,$M26,TRUE)-_xlfn.NORM.DIST(AND(BW$6&gt;=$F26,BW$6&lt;=$H26)*(BV$6-$F26+1),$J26/2,$M26,TRUE))/(1-2*_xlfn.NORM.DIST(0,$J26/2,$M26,TRUE))*$D26+($K26="Steady Growth")*(AND(BW$6&gt;=$F26,BW$6&lt;=$H26)*((BW$6-$F26+1)/($J26*($J26+1)/2)*$D26))+($K26="custom")*CustCF!BQ26</f>
        <v>0</v>
      </c>
      <c r="BX26" s="95">
        <f>($K26="Bell Curve")*(_xlfn.NORM.DIST(AND(BX$6&gt;=$F26,BX$6&lt;=$H26)*(BX$6-$F26+1),$J26/2,$M26,TRUE)-_xlfn.NORM.DIST(AND(BX$6&gt;=$F26,BX$6&lt;=$H26)*(BW$6-$F26+1),$J26/2,$M26,TRUE))/(1-2*_xlfn.NORM.DIST(0,$J26/2,$M26,TRUE))*$D26+($K26="Steady Growth")*(AND(BX$6&gt;=$F26,BX$6&lt;=$H26)*((BX$6-$F26+1)/($J26*($J26+1)/2)*$D26))+($K26="custom")*CustCF!BR26</f>
        <v>0</v>
      </c>
      <c r="BY26" s="95">
        <f>($K26="Bell Curve")*(_xlfn.NORM.DIST(AND(BY$6&gt;=$F26,BY$6&lt;=$H26)*(BY$6-$F26+1),$J26/2,$M26,TRUE)-_xlfn.NORM.DIST(AND(BY$6&gt;=$F26,BY$6&lt;=$H26)*(BX$6-$F26+1),$J26/2,$M26,TRUE))/(1-2*_xlfn.NORM.DIST(0,$J26/2,$M26,TRUE))*$D26+($K26="Steady Growth")*(AND(BY$6&gt;=$F26,BY$6&lt;=$H26)*((BY$6-$F26+1)/($J26*($J26+1)/2)*$D26))+($K26="custom")*CustCF!BS26</f>
        <v>0</v>
      </c>
      <c r="BZ26" s="95">
        <f>($K26="Bell Curve")*(_xlfn.NORM.DIST(AND(BZ$6&gt;=$F26,BZ$6&lt;=$H26)*(BZ$6-$F26+1),$J26/2,$M26,TRUE)-_xlfn.NORM.DIST(AND(BZ$6&gt;=$F26,BZ$6&lt;=$H26)*(BY$6-$F26+1),$J26/2,$M26,TRUE))/(1-2*_xlfn.NORM.DIST(0,$J26/2,$M26,TRUE))*$D26+($K26="Steady Growth")*(AND(BZ$6&gt;=$F26,BZ$6&lt;=$H26)*((BZ$6-$F26+1)/($J26*($J26+1)/2)*$D26))+($K26="custom")*CustCF!BT26</f>
        <v>0</v>
      </c>
      <c r="CA26" s="95">
        <f>($K26="Bell Curve")*(_xlfn.NORM.DIST(AND(CA$6&gt;=$F26,CA$6&lt;=$H26)*(CA$6-$F26+1),$J26/2,$M26,TRUE)-_xlfn.NORM.DIST(AND(CA$6&gt;=$F26,CA$6&lt;=$H26)*(BZ$6-$F26+1),$J26/2,$M26,TRUE))/(1-2*_xlfn.NORM.DIST(0,$J26/2,$M26,TRUE))*$D26+($K26="Steady Growth")*(AND(CA$6&gt;=$F26,CA$6&lt;=$H26)*((CA$6-$F26+1)/($J26*($J26+1)/2)*$D26))+($K26="custom")*CustCF!BU26</f>
        <v>0</v>
      </c>
      <c r="CB26" s="95">
        <f>($K26="Bell Curve")*(_xlfn.NORM.DIST(AND(CB$6&gt;=$F26,CB$6&lt;=$H26)*(CB$6-$F26+1),$J26/2,$M26,TRUE)-_xlfn.NORM.DIST(AND(CB$6&gt;=$F26,CB$6&lt;=$H26)*(CA$6-$F26+1),$J26/2,$M26,TRUE))/(1-2*_xlfn.NORM.DIST(0,$J26/2,$M26,TRUE))*$D26+($K26="Steady Growth")*(AND(CB$6&gt;=$F26,CB$6&lt;=$H26)*((CB$6-$F26+1)/($J26*($J26+1)/2)*$D26))+($K26="custom")*CustCF!BV26</f>
        <v>0</v>
      </c>
      <c r="CC26" s="95">
        <f>($K26="Bell Curve")*(_xlfn.NORM.DIST(AND(CC$6&gt;=$F26,CC$6&lt;=$H26)*(CC$6-$F26+1),$J26/2,$M26,TRUE)-_xlfn.NORM.DIST(AND(CC$6&gt;=$F26,CC$6&lt;=$H26)*(CB$6-$F26+1),$J26/2,$M26,TRUE))/(1-2*_xlfn.NORM.DIST(0,$J26/2,$M26,TRUE))*$D26+($K26="Steady Growth")*(AND(CC$6&gt;=$F26,CC$6&lt;=$H26)*((CC$6-$F26+1)/($J26*($J26+1)/2)*$D26))+($K26="custom")*CustCF!BW26</f>
        <v>0</v>
      </c>
      <c r="CD26" s="95">
        <f>($K26="Bell Curve")*(_xlfn.NORM.DIST(AND(CD$6&gt;=$F26,CD$6&lt;=$H26)*(CD$6-$F26+1),$J26/2,$M26,TRUE)-_xlfn.NORM.DIST(AND(CD$6&gt;=$F26,CD$6&lt;=$H26)*(CC$6-$F26+1),$J26/2,$M26,TRUE))/(1-2*_xlfn.NORM.DIST(0,$J26/2,$M26,TRUE))*$D26+($K26="Steady Growth")*(AND(CD$6&gt;=$F26,CD$6&lt;=$H26)*((CD$6-$F26+1)/($J26*($J26+1)/2)*$D26))+($K26="custom")*CustCF!BX26</f>
        <v>0</v>
      </c>
      <c r="CE26" s="95">
        <f>($K26="Bell Curve")*(_xlfn.NORM.DIST(AND(CE$6&gt;=$F26,CE$6&lt;=$H26)*(CE$6-$F26+1),$J26/2,$M26,TRUE)-_xlfn.NORM.DIST(AND(CE$6&gt;=$F26,CE$6&lt;=$H26)*(CD$6-$F26+1),$J26/2,$M26,TRUE))/(1-2*_xlfn.NORM.DIST(0,$J26/2,$M26,TRUE))*$D26+($K26="Steady Growth")*(AND(CE$6&gt;=$F26,CE$6&lt;=$H26)*((CE$6-$F26+1)/($J26*($J26+1)/2)*$D26))+($K26="custom")*CustCF!BY26</f>
        <v>0</v>
      </c>
      <c r="CF26" s="95">
        <f>($K26="Bell Curve")*(_xlfn.NORM.DIST(AND(CF$6&gt;=$F26,CF$6&lt;=$H26)*(CF$6-$F26+1),$J26/2,$M26,TRUE)-_xlfn.NORM.DIST(AND(CF$6&gt;=$F26,CF$6&lt;=$H26)*(CE$6-$F26+1),$J26/2,$M26,TRUE))/(1-2*_xlfn.NORM.DIST(0,$J26/2,$M26,TRUE))*$D26+($K26="Steady Growth")*(AND(CF$6&gt;=$F26,CF$6&lt;=$H26)*((CF$6-$F26+1)/($J26*($J26+1)/2)*$D26))+($K26="custom")*CustCF!BZ26</f>
        <v>0</v>
      </c>
      <c r="CG26" s="95">
        <f>($K26="Bell Curve")*(_xlfn.NORM.DIST(AND(CG$6&gt;=$F26,CG$6&lt;=$H26)*(CG$6-$F26+1),$J26/2,$M26,TRUE)-_xlfn.NORM.DIST(AND(CG$6&gt;=$F26,CG$6&lt;=$H26)*(CF$6-$F26+1),$J26/2,$M26,TRUE))/(1-2*_xlfn.NORM.DIST(0,$J26/2,$M26,TRUE))*$D26+($K26="Steady Growth")*(AND(CG$6&gt;=$F26,CG$6&lt;=$H26)*((CG$6-$F26+1)/($J26*($J26+1)/2)*$D26))+($K26="custom")*CustCF!CA26</f>
        <v>0</v>
      </c>
      <c r="CH26" s="95">
        <f>($K26="Bell Curve")*(_xlfn.NORM.DIST(AND(CH$6&gt;=$F26,CH$6&lt;=$H26)*(CH$6-$F26+1),$J26/2,$M26,TRUE)-_xlfn.NORM.DIST(AND(CH$6&gt;=$F26,CH$6&lt;=$H26)*(CG$6-$F26+1),$J26/2,$M26,TRUE))/(1-2*_xlfn.NORM.DIST(0,$J26/2,$M26,TRUE))*$D26+($K26="Steady Growth")*(AND(CH$6&gt;=$F26,CH$6&lt;=$H26)*((CH$6-$F26+1)/($J26*($J26+1)/2)*$D26))+($K26="custom")*CustCF!CB26</f>
        <v>0</v>
      </c>
      <c r="CI26" s="95">
        <f>($K26="Bell Curve")*(_xlfn.NORM.DIST(AND(CI$6&gt;=$F26,CI$6&lt;=$H26)*(CI$6-$F26+1),$J26/2,$M26,TRUE)-_xlfn.NORM.DIST(AND(CI$6&gt;=$F26,CI$6&lt;=$H26)*(CH$6-$F26+1),$J26/2,$M26,TRUE))/(1-2*_xlfn.NORM.DIST(0,$J26/2,$M26,TRUE))*$D26+($K26="Steady Growth")*(AND(CI$6&gt;=$F26,CI$6&lt;=$H26)*((CI$6-$F26+1)/($J26*($J26+1)/2)*$D26))+($K26="custom")*CustCF!CC26</f>
        <v>0</v>
      </c>
      <c r="CJ26" s="95">
        <f>($K26="Bell Curve")*(_xlfn.NORM.DIST(AND(CJ$6&gt;=$F26,CJ$6&lt;=$H26)*(CJ$6-$F26+1),$J26/2,$M26,TRUE)-_xlfn.NORM.DIST(AND(CJ$6&gt;=$F26,CJ$6&lt;=$H26)*(CI$6-$F26+1),$J26/2,$M26,TRUE))/(1-2*_xlfn.NORM.DIST(0,$J26/2,$M26,TRUE))*$D26+($K26="Steady Growth")*(AND(CJ$6&gt;=$F26,CJ$6&lt;=$H26)*((CJ$6-$F26+1)/($J26*($J26+1)/2)*$D26))+($K26="custom")*CustCF!CD26</f>
        <v>0</v>
      </c>
      <c r="CK26" s="95">
        <f>($K26="Bell Curve")*(_xlfn.NORM.DIST(AND(CK$6&gt;=$F26,CK$6&lt;=$H26)*(CK$6-$F26+1),$J26/2,$M26,TRUE)-_xlfn.NORM.DIST(AND(CK$6&gt;=$F26,CK$6&lt;=$H26)*(CJ$6-$F26+1),$J26/2,$M26,TRUE))/(1-2*_xlfn.NORM.DIST(0,$J26/2,$M26,TRUE))*$D26+($K26="Steady Growth")*(AND(CK$6&gt;=$F26,CK$6&lt;=$H26)*((CK$6-$F26+1)/($J26*($J26+1)/2)*$D26))+($K26="custom")*CustCF!CE26</f>
        <v>0</v>
      </c>
      <c r="CL26" s="95">
        <f>($K26="Bell Curve")*(_xlfn.NORM.DIST(AND(CL$6&gt;=$F26,CL$6&lt;=$H26)*(CL$6-$F26+1),$J26/2,$M26,TRUE)-_xlfn.NORM.DIST(AND(CL$6&gt;=$F26,CL$6&lt;=$H26)*(CK$6-$F26+1),$J26/2,$M26,TRUE))/(1-2*_xlfn.NORM.DIST(0,$J26/2,$M26,TRUE))*$D26+($K26="Steady Growth")*(AND(CL$6&gt;=$F26,CL$6&lt;=$H26)*((CL$6-$F26+1)/($J26*($J26+1)/2)*$D26))+($K26="custom")*CustCF!CF26</f>
        <v>0</v>
      </c>
      <c r="CM26" s="95">
        <f>($K26="Bell Curve")*(_xlfn.NORM.DIST(AND(CM$6&gt;=$F26,CM$6&lt;=$H26)*(CM$6-$F26+1),$J26/2,$M26,TRUE)-_xlfn.NORM.DIST(AND(CM$6&gt;=$F26,CM$6&lt;=$H26)*(CL$6-$F26+1),$J26/2,$M26,TRUE))/(1-2*_xlfn.NORM.DIST(0,$J26/2,$M26,TRUE))*$D26+($K26="Steady Growth")*(AND(CM$6&gt;=$F26,CM$6&lt;=$H26)*((CM$6-$F26+1)/($J26*($J26+1)/2)*$D26))+($K26="custom")*CustCF!CG26</f>
        <v>0</v>
      </c>
      <c r="CN26" s="95">
        <f>($K26="Bell Curve")*(_xlfn.NORM.DIST(AND(CN$6&gt;=$F26,CN$6&lt;=$H26)*(CN$6-$F26+1),$J26/2,$M26,TRUE)-_xlfn.NORM.DIST(AND(CN$6&gt;=$F26,CN$6&lt;=$H26)*(CM$6-$F26+1),$J26/2,$M26,TRUE))/(1-2*_xlfn.NORM.DIST(0,$J26/2,$M26,TRUE))*$D26+($K26="Steady Growth")*(AND(CN$6&gt;=$F26,CN$6&lt;=$H26)*((CN$6-$F26+1)/($J26*($J26+1)/2)*$D26))+($K26="custom")*CustCF!CH26</f>
        <v>0</v>
      </c>
      <c r="CO26" s="95">
        <f>($K26="Bell Curve")*(_xlfn.NORM.DIST(AND(CO$6&gt;=$F26,CO$6&lt;=$H26)*(CO$6-$F26+1),$J26/2,$M26,TRUE)-_xlfn.NORM.DIST(AND(CO$6&gt;=$F26,CO$6&lt;=$H26)*(CN$6-$F26+1),$J26/2,$M26,TRUE))/(1-2*_xlfn.NORM.DIST(0,$J26/2,$M26,TRUE))*$D26+($K26="Steady Growth")*(AND(CO$6&gt;=$F26,CO$6&lt;=$H26)*((CO$6-$F26+1)/($J26*($J26+1)/2)*$D26))+($K26="custom")*CustCF!CI26</f>
        <v>0</v>
      </c>
      <c r="CP26" s="95">
        <f>($K26="Bell Curve")*(_xlfn.NORM.DIST(AND(CP$6&gt;=$F26,CP$6&lt;=$H26)*(CP$6-$F26+1),$J26/2,$M26,TRUE)-_xlfn.NORM.DIST(AND(CP$6&gt;=$F26,CP$6&lt;=$H26)*(CO$6-$F26+1),$J26/2,$M26,TRUE))/(1-2*_xlfn.NORM.DIST(0,$J26/2,$M26,TRUE))*$D26+($K26="Steady Growth")*(AND(CP$6&gt;=$F26,CP$6&lt;=$H26)*((CP$6-$F26+1)/($J26*($J26+1)/2)*$D26))+($K26="custom")*CustCF!CJ26</f>
        <v>0</v>
      </c>
      <c r="CQ26" s="95">
        <f>($K26="Bell Curve")*(_xlfn.NORM.DIST(AND(CQ$6&gt;=$F26,CQ$6&lt;=$H26)*(CQ$6-$F26+1),$J26/2,$M26,TRUE)-_xlfn.NORM.DIST(AND(CQ$6&gt;=$F26,CQ$6&lt;=$H26)*(CP$6-$F26+1),$J26/2,$M26,TRUE))/(1-2*_xlfn.NORM.DIST(0,$J26/2,$M26,TRUE))*$D26+($K26="Steady Growth")*(AND(CQ$6&gt;=$F26,CQ$6&lt;=$H26)*((CQ$6-$F26+1)/($J26*($J26+1)/2)*$D26))+($K26="custom")*CustCF!CK26</f>
        <v>0</v>
      </c>
      <c r="CR26" s="95">
        <f>($K26="Bell Curve")*(_xlfn.NORM.DIST(AND(CR$6&gt;=$F26,CR$6&lt;=$H26)*(CR$6-$F26+1),$J26/2,$M26,TRUE)-_xlfn.NORM.DIST(AND(CR$6&gt;=$F26,CR$6&lt;=$H26)*(CQ$6-$F26+1),$J26/2,$M26,TRUE))/(1-2*_xlfn.NORM.DIST(0,$J26/2,$M26,TRUE))*$D26+($K26="Steady Growth")*(AND(CR$6&gt;=$F26,CR$6&lt;=$H26)*((CR$6-$F26+1)/($J26*($J26+1)/2)*$D26))+($K26="custom")*CustCF!CL26</f>
        <v>0</v>
      </c>
      <c r="CS26" s="95">
        <f>($K26="Bell Curve")*(_xlfn.NORM.DIST(AND(CS$6&gt;=$F26,CS$6&lt;=$H26)*(CS$6-$F26+1),$J26/2,$M26,TRUE)-_xlfn.NORM.DIST(AND(CS$6&gt;=$F26,CS$6&lt;=$H26)*(CR$6-$F26+1),$J26/2,$M26,TRUE))/(1-2*_xlfn.NORM.DIST(0,$J26/2,$M26,TRUE))*$D26+($K26="Steady Growth")*(AND(CS$6&gt;=$F26,CS$6&lt;=$H26)*((CS$6-$F26+1)/($J26*($J26+1)/2)*$D26))+($K26="custom")*CustCF!CM26</f>
        <v>0</v>
      </c>
      <c r="CT26" s="95">
        <f>($K26="Bell Curve")*(_xlfn.NORM.DIST(AND(CT$6&gt;=$F26,CT$6&lt;=$H26)*(CT$6-$F26+1),$J26/2,$M26,TRUE)-_xlfn.NORM.DIST(AND(CT$6&gt;=$F26,CT$6&lt;=$H26)*(CS$6-$F26+1),$J26/2,$M26,TRUE))/(1-2*_xlfn.NORM.DIST(0,$J26/2,$M26,TRUE))*$D26+($K26="Steady Growth")*(AND(CT$6&gt;=$F26,CT$6&lt;=$H26)*((CT$6-$F26+1)/($J26*($J26+1)/2)*$D26))+($K26="custom")*CustCF!CN26</f>
        <v>0</v>
      </c>
      <c r="CU26" s="95">
        <f>($K26="Bell Curve")*(_xlfn.NORM.DIST(AND(CU$6&gt;=$F26,CU$6&lt;=$H26)*(CU$6-$F26+1),$J26/2,$M26,TRUE)-_xlfn.NORM.DIST(AND(CU$6&gt;=$F26,CU$6&lt;=$H26)*(CT$6-$F26+1),$J26/2,$M26,TRUE))/(1-2*_xlfn.NORM.DIST(0,$J26/2,$M26,TRUE))*$D26+($K26="Steady Growth")*(AND(CU$6&gt;=$F26,CU$6&lt;=$H26)*((CU$6-$F26+1)/($J26*($J26+1)/2)*$D26))+($K26="custom")*CustCF!CO26</f>
        <v>0</v>
      </c>
      <c r="CV26" s="95">
        <f>($K26="Bell Curve")*(_xlfn.NORM.DIST(AND(CV$6&gt;=$F26,CV$6&lt;=$H26)*(CV$6-$F26+1),$J26/2,$M26,TRUE)-_xlfn.NORM.DIST(AND(CV$6&gt;=$F26,CV$6&lt;=$H26)*(CU$6-$F26+1),$J26/2,$M26,TRUE))/(1-2*_xlfn.NORM.DIST(0,$J26/2,$M26,TRUE))*$D26+($K26="Steady Growth")*(AND(CV$6&gt;=$F26,CV$6&lt;=$H26)*((CV$6-$F26+1)/($J26*($J26+1)/2)*$D26))+($K26="custom")*CustCF!CP26</f>
        <v>0</v>
      </c>
      <c r="CW26" s="95">
        <f>($K26="Bell Curve")*(_xlfn.NORM.DIST(AND(CW$6&gt;=$F26,CW$6&lt;=$H26)*(CW$6-$F26+1),$J26/2,$M26,TRUE)-_xlfn.NORM.DIST(AND(CW$6&gt;=$F26,CW$6&lt;=$H26)*(CV$6-$F26+1),$J26/2,$M26,TRUE))/(1-2*_xlfn.NORM.DIST(0,$J26/2,$M26,TRUE))*$D26+($K26="Steady Growth")*(AND(CW$6&gt;=$F26,CW$6&lt;=$H26)*((CW$6-$F26+1)/($J26*($J26+1)/2)*$D26))+($K26="custom")*CustCF!CQ26</f>
        <v>0</v>
      </c>
      <c r="CX26" s="95">
        <f>($K26="Bell Curve")*(_xlfn.NORM.DIST(AND(CX$6&gt;=$F26,CX$6&lt;=$H26)*(CX$6-$F26+1),$J26/2,$M26,TRUE)-_xlfn.NORM.DIST(AND(CX$6&gt;=$F26,CX$6&lt;=$H26)*(CW$6-$F26+1),$J26/2,$M26,TRUE))/(1-2*_xlfn.NORM.DIST(0,$J26/2,$M26,TRUE))*$D26+($K26="Steady Growth")*(AND(CX$6&gt;=$F26,CX$6&lt;=$H26)*((CX$6-$F26+1)/($J26*($J26+1)/2)*$D26))+($K26="custom")*CustCF!CR26</f>
        <v>0</v>
      </c>
      <c r="CY26" s="95">
        <f>($K26="Bell Curve")*(_xlfn.NORM.DIST(AND(CY$6&gt;=$F26,CY$6&lt;=$H26)*(CY$6-$F26+1),$J26/2,$M26,TRUE)-_xlfn.NORM.DIST(AND(CY$6&gt;=$F26,CY$6&lt;=$H26)*(CX$6-$F26+1),$J26/2,$M26,TRUE))/(1-2*_xlfn.NORM.DIST(0,$J26/2,$M26,TRUE))*$D26+($K26="Steady Growth")*(AND(CY$6&gt;=$F26,CY$6&lt;=$H26)*((CY$6-$F26+1)/($J26*($J26+1)/2)*$D26))+($K26="custom")*CustCF!CS26</f>
        <v>0</v>
      </c>
      <c r="CZ26" s="95">
        <f>($K26="Bell Curve")*(_xlfn.NORM.DIST(AND(CZ$6&gt;=$F26,CZ$6&lt;=$H26)*(CZ$6-$F26+1),$J26/2,$M26,TRUE)-_xlfn.NORM.DIST(AND(CZ$6&gt;=$F26,CZ$6&lt;=$H26)*(CY$6-$F26+1),$J26/2,$M26,TRUE))/(1-2*_xlfn.NORM.DIST(0,$J26/2,$M26,TRUE))*$D26+($K26="Steady Growth")*(AND(CZ$6&gt;=$F26,CZ$6&lt;=$H26)*((CZ$6-$F26+1)/($J26*($J26+1)/2)*$D26))+($K26="custom")*CustCF!CT26</f>
        <v>0</v>
      </c>
      <c r="DA26" s="95">
        <f>($K26="Bell Curve")*(_xlfn.NORM.DIST(AND(DA$6&gt;=$F26,DA$6&lt;=$H26)*(DA$6-$F26+1),$J26/2,$M26,TRUE)-_xlfn.NORM.DIST(AND(DA$6&gt;=$F26,DA$6&lt;=$H26)*(CZ$6-$F26+1),$J26/2,$M26,TRUE))/(1-2*_xlfn.NORM.DIST(0,$J26/2,$M26,TRUE))*$D26+($K26="Steady Growth")*(AND(DA$6&gt;=$F26,DA$6&lt;=$H26)*((DA$6-$F26+1)/($J26*($J26+1)/2)*$D26))+($K26="custom")*CustCF!CU26</f>
        <v>0</v>
      </c>
      <c r="DB26" s="95">
        <f>($K26="Bell Curve")*(_xlfn.NORM.DIST(AND(DB$6&gt;=$F26,DB$6&lt;=$H26)*(DB$6-$F26+1),$J26/2,$M26,TRUE)-_xlfn.NORM.DIST(AND(DB$6&gt;=$F26,DB$6&lt;=$H26)*(DA$6-$F26+1),$J26/2,$M26,TRUE))/(1-2*_xlfn.NORM.DIST(0,$J26/2,$M26,TRUE))*$D26+($K26="Steady Growth")*(AND(DB$6&gt;=$F26,DB$6&lt;=$H26)*((DB$6-$F26+1)/($J26*($J26+1)/2)*$D26))+($K26="custom")*CustCF!CV26</f>
        <v>0</v>
      </c>
      <c r="DC26" s="95">
        <f>($K26="Bell Curve")*(_xlfn.NORM.DIST(AND(DC$6&gt;=$F26,DC$6&lt;=$H26)*(DC$6-$F26+1),$J26/2,$M26,TRUE)-_xlfn.NORM.DIST(AND(DC$6&gt;=$F26,DC$6&lt;=$H26)*(DB$6-$F26+1),$J26/2,$M26,TRUE))/(1-2*_xlfn.NORM.DIST(0,$J26/2,$M26,TRUE))*$D26+($K26="Steady Growth")*(AND(DC$6&gt;=$F26,DC$6&lt;=$H26)*((DC$6-$F26+1)/($J26*($J26+1)/2)*$D26))+($K26="custom")*CustCF!CW26</f>
        <v>0</v>
      </c>
      <c r="DD26" s="95">
        <f>($K26="Bell Curve")*(_xlfn.NORM.DIST(AND(DD$6&gt;=$F26,DD$6&lt;=$H26)*(DD$6-$F26+1),$J26/2,$M26,TRUE)-_xlfn.NORM.DIST(AND(DD$6&gt;=$F26,DD$6&lt;=$H26)*(DC$6-$F26+1),$J26/2,$M26,TRUE))/(1-2*_xlfn.NORM.DIST(0,$J26/2,$M26,TRUE))*$D26+($K26="Steady Growth")*(AND(DD$6&gt;=$F26,DD$6&lt;=$H26)*((DD$6-$F26+1)/($J26*($J26+1)/2)*$D26))+($K26="custom")*CustCF!CX26</f>
        <v>0</v>
      </c>
      <c r="DE26" s="95">
        <f>($K26="Bell Curve")*(_xlfn.NORM.DIST(AND(DE$6&gt;=$F26,DE$6&lt;=$H26)*(DE$6-$F26+1),$J26/2,$M26,TRUE)-_xlfn.NORM.DIST(AND(DE$6&gt;=$F26,DE$6&lt;=$H26)*(DD$6-$F26+1),$J26/2,$M26,TRUE))/(1-2*_xlfn.NORM.DIST(0,$J26/2,$M26,TRUE))*$D26+($K26="Steady Growth")*(AND(DE$6&gt;=$F26,DE$6&lt;=$H26)*((DE$6-$F26+1)/($J26*($J26+1)/2)*$D26))+($K26="custom")*CustCF!CY26</f>
        <v>0</v>
      </c>
      <c r="DF26" s="95">
        <f>($K26="Bell Curve")*(_xlfn.NORM.DIST(AND(DF$6&gt;=$F26,DF$6&lt;=$H26)*(DF$6-$F26+1),$J26/2,$M26,TRUE)-_xlfn.NORM.DIST(AND(DF$6&gt;=$F26,DF$6&lt;=$H26)*(DE$6-$F26+1),$J26/2,$M26,TRUE))/(1-2*_xlfn.NORM.DIST(0,$J26/2,$M26,TRUE))*$D26+($K26="Steady Growth")*(AND(DF$6&gt;=$F26,DF$6&lt;=$H26)*((DF$6-$F26+1)/($J26*($J26+1)/2)*$D26))+($K26="custom")*CustCF!CZ26</f>
        <v>0</v>
      </c>
      <c r="DG26" s="95">
        <f>($K26="Bell Curve")*(_xlfn.NORM.DIST(AND(DG$6&gt;=$F26,DG$6&lt;=$H26)*(DG$6-$F26+1),$J26/2,$M26,TRUE)-_xlfn.NORM.DIST(AND(DG$6&gt;=$F26,DG$6&lt;=$H26)*(DF$6-$F26+1),$J26/2,$M26,TRUE))/(1-2*_xlfn.NORM.DIST(0,$J26/2,$M26,TRUE))*$D26+($K26="Steady Growth")*(AND(DG$6&gt;=$F26,DG$6&lt;=$H26)*((DG$6-$F26+1)/($J26*($J26+1)/2)*$D26))+($K26="custom")*CustCF!DA26</f>
        <v>0</v>
      </c>
      <c r="DH26" s="95">
        <f>($K26="Bell Curve")*(_xlfn.NORM.DIST(AND(DH$6&gt;=$F26,DH$6&lt;=$H26)*(DH$6-$F26+1),$J26/2,$M26,TRUE)-_xlfn.NORM.DIST(AND(DH$6&gt;=$F26,DH$6&lt;=$H26)*(DG$6-$F26+1),$J26/2,$M26,TRUE))/(1-2*_xlfn.NORM.DIST(0,$J26/2,$M26,TRUE))*$D26+($K26="Steady Growth")*(AND(DH$6&gt;=$F26,DH$6&lt;=$H26)*((DH$6-$F26+1)/($J26*($J26+1)/2)*$D26))+($K26="custom")*CustCF!DB26</f>
        <v>0</v>
      </c>
      <c r="DI26" s="95">
        <f>($K26="Bell Curve")*(_xlfn.NORM.DIST(AND(DI$6&gt;=$F26,DI$6&lt;=$H26)*(DI$6-$F26+1),$J26/2,$M26,TRUE)-_xlfn.NORM.DIST(AND(DI$6&gt;=$F26,DI$6&lt;=$H26)*(DH$6-$F26+1),$J26/2,$M26,TRUE))/(1-2*_xlfn.NORM.DIST(0,$J26/2,$M26,TRUE))*$D26+($K26="Steady Growth")*(AND(DI$6&gt;=$F26,DI$6&lt;=$H26)*((DI$6-$F26+1)/($J26*($J26+1)/2)*$D26))+($K26="custom")*CustCF!DC26</f>
        <v>0</v>
      </c>
      <c r="DJ26" s="95">
        <f>($K26="Bell Curve")*(_xlfn.NORM.DIST(AND(DJ$6&gt;=$F26,DJ$6&lt;=$H26)*(DJ$6-$F26+1),$J26/2,$M26,TRUE)-_xlfn.NORM.DIST(AND(DJ$6&gt;=$F26,DJ$6&lt;=$H26)*(DI$6-$F26+1),$J26/2,$M26,TRUE))/(1-2*_xlfn.NORM.DIST(0,$J26/2,$M26,TRUE))*$D26+($K26="Steady Growth")*(AND(DJ$6&gt;=$F26,DJ$6&lt;=$H26)*((DJ$6-$F26+1)/($J26*($J26+1)/2)*$D26))+($K26="custom")*CustCF!DD26</f>
        <v>0</v>
      </c>
      <c r="DK26" s="95">
        <f>($K26="Bell Curve")*(_xlfn.NORM.DIST(AND(DK$6&gt;=$F26,DK$6&lt;=$H26)*(DK$6-$F26+1),$J26/2,$M26,TRUE)-_xlfn.NORM.DIST(AND(DK$6&gt;=$F26,DK$6&lt;=$H26)*(DJ$6-$F26+1),$J26/2,$M26,TRUE))/(1-2*_xlfn.NORM.DIST(0,$J26/2,$M26,TRUE))*$D26+($K26="Steady Growth")*(AND(DK$6&gt;=$F26,DK$6&lt;=$H26)*((DK$6-$F26+1)/($J26*($J26+1)/2)*$D26))+($K26="custom")*CustCF!DE26</f>
        <v>0</v>
      </c>
      <c r="DL26" s="95">
        <f>($K26="Bell Curve")*(_xlfn.NORM.DIST(AND(DL$6&gt;=$F26,DL$6&lt;=$H26)*(DL$6-$F26+1),$J26/2,$M26,TRUE)-_xlfn.NORM.DIST(AND(DL$6&gt;=$F26,DL$6&lt;=$H26)*(DK$6-$F26+1),$J26/2,$M26,TRUE))/(1-2*_xlfn.NORM.DIST(0,$J26/2,$M26,TRUE))*$D26+($K26="Steady Growth")*(AND(DL$6&gt;=$F26,DL$6&lt;=$H26)*((DL$6-$F26+1)/($J26*($J26+1)/2)*$D26))+($K26="custom")*CustCF!DF26</f>
        <v>0</v>
      </c>
      <c r="DM26" s="95">
        <f>($K26="Bell Curve")*(_xlfn.NORM.DIST(AND(DM$6&gt;=$F26,DM$6&lt;=$H26)*(DM$6-$F26+1),$J26/2,$M26,TRUE)-_xlfn.NORM.DIST(AND(DM$6&gt;=$F26,DM$6&lt;=$H26)*(DL$6-$F26+1),$J26/2,$M26,TRUE))/(1-2*_xlfn.NORM.DIST(0,$J26/2,$M26,TRUE))*$D26+($K26="Steady Growth")*(AND(DM$6&gt;=$F26,DM$6&lt;=$H26)*((DM$6-$F26+1)/($J26*($J26+1)/2)*$D26))+($K26="custom")*CustCF!DG26</f>
        <v>0</v>
      </c>
      <c r="DN26" s="95">
        <f>($K26="Bell Curve")*(_xlfn.NORM.DIST(AND(DN$6&gt;=$F26,DN$6&lt;=$H26)*(DN$6-$F26+1),$J26/2,$M26,TRUE)-_xlfn.NORM.DIST(AND(DN$6&gt;=$F26,DN$6&lt;=$H26)*(DM$6-$F26+1),$J26/2,$M26,TRUE))/(1-2*_xlfn.NORM.DIST(0,$J26/2,$M26,TRUE))*$D26+($K26="Steady Growth")*(AND(DN$6&gt;=$F26,DN$6&lt;=$H26)*((DN$6-$F26+1)/($J26*($J26+1)/2)*$D26))+($K26="custom")*CustCF!DH26</f>
        <v>0</v>
      </c>
      <c r="DO26" s="95">
        <f>($K26="Bell Curve")*(_xlfn.NORM.DIST(AND(DO$6&gt;=$F26,DO$6&lt;=$H26)*(DO$6-$F26+1),$J26/2,$M26,TRUE)-_xlfn.NORM.DIST(AND(DO$6&gt;=$F26,DO$6&lt;=$H26)*(DN$6-$F26+1),$J26/2,$M26,TRUE))/(1-2*_xlfn.NORM.DIST(0,$J26/2,$M26,TRUE))*$D26+($K26="Steady Growth")*(AND(DO$6&gt;=$F26,DO$6&lt;=$H26)*((DO$6-$F26+1)/($J26*($J26+1)/2)*$D26))+($K26="custom")*CustCF!DI26</f>
        <v>0</v>
      </c>
      <c r="DP26" s="95">
        <f>($K26="Bell Curve")*(_xlfn.NORM.DIST(AND(DP$6&gt;=$F26,DP$6&lt;=$H26)*(DP$6-$F26+1),$J26/2,$M26,TRUE)-_xlfn.NORM.DIST(AND(DP$6&gt;=$F26,DP$6&lt;=$H26)*(DO$6-$F26+1),$J26/2,$M26,TRUE))/(1-2*_xlfn.NORM.DIST(0,$J26/2,$M26,TRUE))*$D26+($K26="Steady Growth")*(AND(DP$6&gt;=$F26,DP$6&lt;=$H26)*((DP$6-$F26+1)/($J26*($J26+1)/2)*$D26))+($K26="custom")*CustCF!DJ26</f>
        <v>0</v>
      </c>
      <c r="DQ26" s="95">
        <f>($K26="Bell Curve")*(_xlfn.NORM.DIST(AND(DQ$6&gt;=$F26,DQ$6&lt;=$H26)*(DQ$6-$F26+1),$J26/2,$M26,TRUE)-_xlfn.NORM.DIST(AND(DQ$6&gt;=$F26,DQ$6&lt;=$H26)*(DP$6-$F26+1),$J26/2,$M26,TRUE))/(1-2*_xlfn.NORM.DIST(0,$J26/2,$M26,TRUE))*$D26+($K26="Steady Growth")*(AND(DQ$6&gt;=$F26,DQ$6&lt;=$H26)*((DQ$6-$F26+1)/($J26*($J26+1)/2)*$D26))+($K26="custom")*CustCF!DK26</f>
        <v>0</v>
      </c>
      <c r="DR26" s="95">
        <f>($K26="Bell Curve")*(_xlfn.NORM.DIST(AND(DR$6&gt;=$F26,DR$6&lt;=$H26)*(DR$6-$F26+1),$J26/2,$M26,TRUE)-_xlfn.NORM.DIST(AND(DR$6&gt;=$F26,DR$6&lt;=$H26)*(DQ$6-$F26+1),$J26/2,$M26,TRUE))/(1-2*_xlfn.NORM.DIST(0,$J26/2,$M26,TRUE))*$D26+($K26="Steady Growth")*(AND(DR$6&gt;=$F26,DR$6&lt;=$H26)*((DR$6-$F26+1)/($J26*($J26+1)/2)*$D26))+($K26="custom")*CustCF!DL26</f>
        <v>0</v>
      </c>
      <c r="DS26" s="95">
        <f>($K26="Bell Curve")*(_xlfn.NORM.DIST(AND(DS$6&gt;=$F26,DS$6&lt;=$H26)*(DS$6-$F26+1),$J26/2,$M26,TRUE)-_xlfn.NORM.DIST(AND(DS$6&gt;=$F26,DS$6&lt;=$H26)*(DR$6-$F26+1),$J26/2,$M26,TRUE))/(1-2*_xlfn.NORM.DIST(0,$J26/2,$M26,TRUE))*$D26+($K26="Steady Growth")*(AND(DS$6&gt;=$F26,DS$6&lt;=$H26)*((DS$6-$F26+1)/($J26*($J26+1)/2)*$D26))+($K26="custom")*CustCF!DM26</f>
        <v>0</v>
      </c>
      <c r="DT26" s="95">
        <f>($K26="Bell Curve")*(_xlfn.NORM.DIST(AND(DT$6&gt;=$F26,DT$6&lt;=$H26)*(DT$6-$F26+1),$J26/2,$M26,TRUE)-_xlfn.NORM.DIST(AND(DT$6&gt;=$F26,DT$6&lt;=$H26)*(DS$6-$F26+1),$J26/2,$M26,TRUE))/(1-2*_xlfn.NORM.DIST(0,$J26/2,$M26,TRUE))*$D26+($K26="Steady Growth")*(AND(DT$6&gt;=$F26,DT$6&lt;=$H26)*((DT$6-$F26+1)/($J26*($J26+1)/2)*$D26))+($K26="custom")*CustCF!DN26</f>
        <v>0</v>
      </c>
      <c r="DU26" s="95">
        <f>($K26="Bell Curve")*(_xlfn.NORM.DIST(AND(DU$6&gt;=$F26,DU$6&lt;=$H26)*(DU$6-$F26+1),$J26/2,$M26,TRUE)-_xlfn.NORM.DIST(AND(DU$6&gt;=$F26,DU$6&lt;=$H26)*(DT$6-$F26+1),$J26/2,$M26,TRUE))/(1-2*_xlfn.NORM.DIST(0,$J26/2,$M26,TRUE))*$D26+($K26="Steady Growth")*(AND(DU$6&gt;=$F26,DU$6&lt;=$H26)*((DU$6-$F26+1)/($J26*($J26+1)/2)*$D26))+($K26="custom")*CustCF!DO26</f>
        <v>0</v>
      </c>
      <c r="DV26" s="95">
        <f>($K26="Bell Curve")*(_xlfn.NORM.DIST(AND(DV$6&gt;=$F26,DV$6&lt;=$H26)*(DV$6-$F26+1),$J26/2,$M26,TRUE)-_xlfn.NORM.DIST(AND(DV$6&gt;=$F26,DV$6&lt;=$H26)*(DU$6-$F26+1),$J26/2,$M26,TRUE))/(1-2*_xlfn.NORM.DIST(0,$J26/2,$M26,TRUE))*$D26+($K26="Steady Growth")*(AND(DV$6&gt;=$F26,DV$6&lt;=$H26)*((DV$6-$F26+1)/($J26*($J26+1)/2)*$D26))+($K26="custom")*CustCF!DP26</f>
        <v>0</v>
      </c>
      <c r="DW26" s="95">
        <f>($K26="Bell Curve")*(_xlfn.NORM.DIST(AND(DW$6&gt;=$F26,DW$6&lt;=$H26)*(DW$6-$F26+1),$J26/2,$M26,TRUE)-_xlfn.NORM.DIST(AND(DW$6&gt;=$F26,DW$6&lt;=$H26)*(DV$6-$F26+1),$J26/2,$M26,TRUE))/(1-2*_xlfn.NORM.DIST(0,$J26/2,$M26,TRUE))*$D26+($K26="Steady Growth")*(AND(DW$6&gt;=$F26,DW$6&lt;=$H26)*((DW$6-$F26+1)/($J26*($J26+1)/2)*$D26))+($K26="custom")*CustCF!DQ26</f>
        <v>0</v>
      </c>
      <c r="DX26" s="95">
        <f>($K26="Bell Curve")*(_xlfn.NORM.DIST(AND(DX$6&gt;=$F26,DX$6&lt;=$H26)*(DX$6-$F26+1),$J26/2,$M26,TRUE)-_xlfn.NORM.DIST(AND(DX$6&gt;=$F26,DX$6&lt;=$H26)*(DW$6-$F26+1),$J26/2,$M26,TRUE))/(1-2*_xlfn.NORM.DIST(0,$J26/2,$M26,TRUE))*$D26+($K26="Steady Growth")*(AND(DX$6&gt;=$F26,DX$6&lt;=$H26)*((DX$6-$F26+1)/($J26*($J26+1)/2)*$D26))+($K26="custom")*CustCF!DR26</f>
        <v>0</v>
      </c>
      <c r="DY26" s="95">
        <f>($K26="Bell Curve")*(_xlfn.NORM.DIST(AND(DY$6&gt;=$F26,DY$6&lt;=$H26)*(DY$6-$F26+1),$J26/2,$M26,TRUE)-_xlfn.NORM.DIST(AND(DY$6&gt;=$F26,DY$6&lt;=$H26)*(DX$6-$F26+1),$J26/2,$M26,TRUE))/(1-2*_xlfn.NORM.DIST(0,$J26/2,$M26,TRUE))*$D26+($K26="Steady Growth")*(AND(DY$6&gt;=$F26,DY$6&lt;=$H26)*((DY$6-$F26+1)/($J26*($J26+1)/2)*$D26))+($K26="custom")*CustCF!DS26</f>
        <v>0</v>
      </c>
      <c r="DZ26" s="95">
        <f>($K26="Bell Curve")*(_xlfn.NORM.DIST(AND(DZ$6&gt;=$F26,DZ$6&lt;=$H26)*(DZ$6-$F26+1),$J26/2,$M26,TRUE)-_xlfn.NORM.DIST(AND(DZ$6&gt;=$F26,DZ$6&lt;=$H26)*(DY$6-$F26+1),$J26/2,$M26,TRUE))/(1-2*_xlfn.NORM.DIST(0,$J26/2,$M26,TRUE))*$D26+($K26="Steady Growth")*(AND(DZ$6&gt;=$F26,DZ$6&lt;=$H26)*((DZ$6-$F26+1)/($J26*($J26+1)/2)*$D26))+($K26="custom")*CustCF!DT26</f>
        <v>0</v>
      </c>
      <c r="EA26" s="95">
        <f>($K26="Bell Curve")*(_xlfn.NORM.DIST(AND(EA$6&gt;=$F26,EA$6&lt;=$H26)*(EA$6-$F26+1),$J26/2,$M26,TRUE)-_xlfn.NORM.DIST(AND(EA$6&gt;=$F26,EA$6&lt;=$H26)*(DZ$6-$F26+1),$J26/2,$M26,TRUE))/(1-2*_xlfn.NORM.DIST(0,$J26/2,$M26,TRUE))*$D26+($K26="Steady Growth")*(AND(EA$6&gt;=$F26,EA$6&lt;=$H26)*((EA$6-$F26+1)/($J26*($J26+1)/2)*$D26))+($K26="custom")*CustCF!DU26</f>
        <v>0</v>
      </c>
      <c r="EB26" s="95">
        <f>($K26="Bell Curve")*(_xlfn.NORM.DIST(AND(EB$6&gt;=$F26,EB$6&lt;=$H26)*(EB$6-$F26+1),$J26/2,$M26,TRUE)-_xlfn.NORM.DIST(AND(EB$6&gt;=$F26,EB$6&lt;=$H26)*(EA$6-$F26+1),$J26/2,$M26,TRUE))/(1-2*_xlfn.NORM.DIST(0,$J26/2,$M26,TRUE))*$D26+($K26="Steady Growth")*(AND(EB$6&gt;=$F26,EB$6&lt;=$H26)*((EB$6-$F26+1)/($J26*($J26+1)/2)*$D26))+($K26="custom")*CustCF!DV26</f>
        <v>0</v>
      </c>
      <c r="EC26" s="95">
        <f>($K26="Bell Curve")*(_xlfn.NORM.DIST(AND(EC$6&gt;=$F26,EC$6&lt;=$H26)*(EC$6-$F26+1),$J26/2,$M26,TRUE)-_xlfn.NORM.DIST(AND(EC$6&gt;=$F26,EC$6&lt;=$H26)*(EB$6-$F26+1),$J26/2,$M26,TRUE))/(1-2*_xlfn.NORM.DIST(0,$J26/2,$M26,TRUE))*$D26+($K26="Steady Growth")*(AND(EC$6&gt;=$F26,EC$6&lt;=$H26)*((EC$6-$F26+1)/($J26*($J26+1)/2)*$D26))+($K26="custom")*CustCF!DW26</f>
        <v>0</v>
      </c>
      <c r="ED26" s="95">
        <f>($K26="Bell Curve")*(_xlfn.NORM.DIST(AND(ED$6&gt;=$F26,ED$6&lt;=$H26)*(ED$6-$F26+1),$J26/2,$M26,TRUE)-_xlfn.NORM.DIST(AND(ED$6&gt;=$F26,ED$6&lt;=$H26)*(EC$6-$F26+1),$J26/2,$M26,TRUE))/(1-2*_xlfn.NORM.DIST(0,$J26/2,$M26,TRUE))*$D26+($K26="Steady Growth")*(AND(ED$6&gt;=$F26,ED$6&lt;=$H26)*((ED$6-$F26+1)/($J26*($J26+1)/2)*$D26))+($K26="custom")*CustCF!DX26</f>
        <v>0</v>
      </c>
      <c r="EE26" s="95">
        <f>($K26="Bell Curve")*(_xlfn.NORM.DIST(AND(EE$6&gt;=$F26,EE$6&lt;=$H26)*(EE$6-$F26+1),$J26/2,$M26,TRUE)-_xlfn.NORM.DIST(AND(EE$6&gt;=$F26,EE$6&lt;=$H26)*(ED$6-$F26+1),$J26/2,$M26,TRUE))/(1-2*_xlfn.NORM.DIST(0,$J26/2,$M26,TRUE))*$D26+($K26="Steady Growth")*(AND(EE$6&gt;=$F26,EE$6&lt;=$H26)*((EE$6-$F26+1)/($J26*($J26+1)/2)*$D26))+($K26="custom")*CustCF!DY26</f>
        <v>0</v>
      </c>
      <c r="EF26" s="95">
        <f>($K26="Bell Curve")*(_xlfn.NORM.DIST(AND(EF$6&gt;=$F26,EF$6&lt;=$H26)*(EF$6-$F26+1),$J26/2,$M26,TRUE)-_xlfn.NORM.DIST(AND(EF$6&gt;=$F26,EF$6&lt;=$H26)*(EE$6-$F26+1),$J26/2,$M26,TRUE))/(1-2*_xlfn.NORM.DIST(0,$J26/2,$M26,TRUE))*$D26+($K26="Steady Growth")*(AND(EF$6&gt;=$F26,EF$6&lt;=$H26)*((EF$6-$F26+1)/($J26*($J26+1)/2)*$D26))+($K26="custom")*CustCF!DZ26</f>
        <v>0</v>
      </c>
      <c r="EG26" s="95">
        <f>($K26="Bell Curve")*(_xlfn.NORM.DIST(AND(EG$6&gt;=$F26,EG$6&lt;=$H26)*(EG$6-$F26+1),$J26/2,$M26,TRUE)-_xlfn.NORM.DIST(AND(EG$6&gt;=$F26,EG$6&lt;=$H26)*(EF$6-$F26+1),$J26/2,$M26,TRUE))/(1-2*_xlfn.NORM.DIST(0,$J26/2,$M26,TRUE))*$D26+($K26="Steady Growth")*(AND(EG$6&gt;=$F26,EG$6&lt;=$H26)*((EG$6-$F26+1)/($J26*($J26+1)/2)*$D26))+($K26="custom")*CustCF!EA26</f>
        <v>0</v>
      </c>
      <c r="EH26" s="95">
        <f>($K26="Bell Curve")*(_xlfn.NORM.DIST(AND(EH$6&gt;=$F26,EH$6&lt;=$H26)*(EH$6-$F26+1),$J26/2,$M26,TRUE)-_xlfn.NORM.DIST(AND(EH$6&gt;=$F26,EH$6&lt;=$H26)*(EG$6-$F26+1),$J26/2,$M26,TRUE))/(1-2*_xlfn.NORM.DIST(0,$J26/2,$M26,TRUE))*$D26+($K26="Steady Growth")*(AND(EH$6&gt;=$F26,EH$6&lt;=$H26)*((EH$6-$F26+1)/($J26*($J26+1)/2)*$D26))+($K26="custom")*CustCF!EB26</f>
        <v>0</v>
      </c>
      <c r="EI26" s="95">
        <f>($K26="Bell Curve")*(_xlfn.NORM.DIST(AND(EI$6&gt;=$F26,EI$6&lt;=$H26)*(EI$6-$F26+1),$J26/2,$M26,TRUE)-_xlfn.NORM.DIST(AND(EI$6&gt;=$F26,EI$6&lt;=$H26)*(EH$6-$F26+1),$J26/2,$M26,TRUE))/(1-2*_xlfn.NORM.DIST(0,$J26/2,$M26,TRUE))*$D26+($K26="Steady Growth")*(AND(EI$6&gt;=$F26,EI$6&lt;=$H26)*((EI$6-$F26+1)/($J26*($J26+1)/2)*$D26))+($K26="custom")*CustCF!EC26</f>
        <v>0</v>
      </c>
      <c r="EJ26" s="95">
        <f>($K26="Bell Curve")*(_xlfn.NORM.DIST(AND(EJ$6&gt;=$F26,EJ$6&lt;=$H26)*(EJ$6-$F26+1),$J26/2,$M26,TRUE)-_xlfn.NORM.DIST(AND(EJ$6&gt;=$F26,EJ$6&lt;=$H26)*(EI$6-$F26+1),$J26/2,$M26,TRUE))/(1-2*_xlfn.NORM.DIST(0,$J26/2,$M26,TRUE))*$D26+($K26="Steady Growth")*(AND(EJ$6&gt;=$F26,EJ$6&lt;=$H26)*((EJ$6-$F26+1)/($J26*($J26+1)/2)*$D26))+($K26="custom")*CustCF!ED26</f>
        <v>0</v>
      </c>
      <c r="EK26" s="95">
        <f>($K26="Bell Curve")*(_xlfn.NORM.DIST(AND(EK$6&gt;=$F26,EK$6&lt;=$H26)*(EK$6-$F26+1),$J26/2,$M26,TRUE)-_xlfn.NORM.DIST(AND(EK$6&gt;=$F26,EK$6&lt;=$H26)*(EJ$6-$F26+1),$J26/2,$M26,TRUE))/(1-2*_xlfn.NORM.DIST(0,$J26/2,$M26,TRUE))*$D26+($K26="Steady Growth")*(AND(EK$6&gt;=$F26,EK$6&lt;=$H26)*((EK$6-$F26+1)/($J26*($J26+1)/2)*$D26))+($K26="custom")*CustCF!EE26</f>
        <v>0</v>
      </c>
      <c r="EL26" s="95">
        <f>($K26="Bell Curve")*(_xlfn.NORM.DIST(AND(EL$6&gt;=$F26,EL$6&lt;=$H26)*(EL$6-$F26+1),$J26/2,$M26,TRUE)-_xlfn.NORM.DIST(AND(EL$6&gt;=$F26,EL$6&lt;=$H26)*(EK$6-$F26+1),$J26/2,$M26,TRUE))/(1-2*_xlfn.NORM.DIST(0,$J26/2,$M26,TRUE))*$D26+($K26="Steady Growth")*(AND(EL$6&gt;=$F26,EL$6&lt;=$H26)*((EL$6-$F26+1)/($J26*($J26+1)/2)*$D26))+($K26="custom")*CustCF!EF26</f>
        <v>0</v>
      </c>
      <c r="EM26" s="95">
        <f>($K26="Bell Curve")*(_xlfn.NORM.DIST(AND(EM$6&gt;=$F26,EM$6&lt;=$H26)*(EM$6-$F26+1),$J26/2,$M26,TRUE)-_xlfn.NORM.DIST(AND(EM$6&gt;=$F26,EM$6&lt;=$H26)*(EL$6-$F26+1),$J26/2,$M26,TRUE))/(1-2*_xlfn.NORM.DIST(0,$J26/2,$M26,TRUE))*$D26+($K26="Steady Growth")*(AND(EM$6&gt;=$F26,EM$6&lt;=$H26)*((EM$6-$F26+1)/($J26*($J26+1)/2)*$D26))+($K26="custom")*CustCF!EG26</f>
        <v>0</v>
      </c>
      <c r="EN26" s="95">
        <f>($K26="Bell Curve")*(_xlfn.NORM.DIST(AND(EN$6&gt;=$F26,EN$6&lt;=$H26)*(EN$6-$F26+1),$J26/2,$M26,TRUE)-_xlfn.NORM.DIST(AND(EN$6&gt;=$F26,EN$6&lt;=$H26)*(EM$6-$F26+1),$J26/2,$M26,TRUE))/(1-2*_xlfn.NORM.DIST(0,$J26/2,$M26,TRUE))*$D26+($K26="Steady Growth")*(AND(EN$6&gt;=$F26,EN$6&lt;=$H26)*((EN$6-$F26+1)/($J26*($J26+1)/2)*$D26))+($K26="custom")*CustCF!EH26</f>
        <v>0</v>
      </c>
      <c r="EO26" s="95">
        <f>($K26="Bell Curve")*(_xlfn.NORM.DIST(AND(EO$6&gt;=$F26,EO$6&lt;=$H26)*(EO$6-$F26+1),$J26/2,$M26,TRUE)-_xlfn.NORM.DIST(AND(EO$6&gt;=$F26,EO$6&lt;=$H26)*(EN$6-$F26+1),$J26/2,$M26,TRUE))/(1-2*_xlfn.NORM.DIST(0,$J26/2,$M26,TRUE))*$D26+($K26="Steady Growth")*(AND(EO$6&gt;=$F26,EO$6&lt;=$H26)*((EO$6-$F26+1)/($J26*($J26+1)/2)*$D26))+($K26="custom")*CustCF!EI26</f>
        <v>0</v>
      </c>
      <c r="EP26" s="95">
        <f>($K26="Bell Curve")*(_xlfn.NORM.DIST(AND(EP$6&gt;=$F26,EP$6&lt;=$H26)*(EP$6-$F26+1),$J26/2,$M26,TRUE)-_xlfn.NORM.DIST(AND(EP$6&gt;=$F26,EP$6&lt;=$H26)*(EO$6-$F26+1),$J26/2,$M26,TRUE))/(1-2*_xlfn.NORM.DIST(0,$J26/2,$M26,TRUE))*$D26+($K26="Steady Growth")*(AND(EP$6&gt;=$F26,EP$6&lt;=$H26)*((EP$6-$F26+1)/($J26*($J26+1)/2)*$D26))+($K26="custom")*CustCF!EJ26</f>
        <v>0</v>
      </c>
      <c r="EQ26" s="95">
        <f>($K26="Bell Curve")*(_xlfn.NORM.DIST(AND(EQ$6&gt;=$F26,EQ$6&lt;=$H26)*(EQ$6-$F26+1),$J26/2,$M26,TRUE)-_xlfn.NORM.DIST(AND(EQ$6&gt;=$F26,EQ$6&lt;=$H26)*(EP$6-$F26+1),$J26/2,$M26,TRUE))/(1-2*_xlfn.NORM.DIST(0,$J26/2,$M26,TRUE))*$D26+($K26="Steady Growth")*(AND(EQ$6&gt;=$F26,EQ$6&lt;=$H26)*((EQ$6-$F26+1)/($J26*($J26+1)/2)*$D26))+($K26="custom")*CustCF!EK26</f>
        <v>0</v>
      </c>
      <c r="ER26" s="95">
        <f>($K26="Bell Curve")*(_xlfn.NORM.DIST(AND(ER$6&gt;=$F26,ER$6&lt;=$H26)*(ER$6-$F26+1),$J26/2,$M26,TRUE)-_xlfn.NORM.DIST(AND(ER$6&gt;=$F26,ER$6&lt;=$H26)*(EQ$6-$F26+1),$J26/2,$M26,TRUE))/(1-2*_xlfn.NORM.DIST(0,$J26/2,$M26,TRUE))*$D26+($K26="Steady Growth")*(AND(ER$6&gt;=$F26,ER$6&lt;=$H26)*((ER$6-$F26+1)/($J26*($J26+1)/2)*$D26))+($K26="custom")*CustCF!EL26</f>
        <v>0</v>
      </c>
      <c r="ES26" s="95">
        <f>($K26="Bell Curve")*(_xlfn.NORM.DIST(AND(ES$6&gt;=$F26,ES$6&lt;=$H26)*(ES$6-$F26+1),$J26/2,$M26,TRUE)-_xlfn.NORM.DIST(AND(ES$6&gt;=$F26,ES$6&lt;=$H26)*(ER$6-$F26+1),$J26/2,$M26,TRUE))/(1-2*_xlfn.NORM.DIST(0,$J26/2,$M26,TRUE))*$D26+($K26="Steady Growth")*(AND(ES$6&gt;=$F26,ES$6&lt;=$H26)*((ES$6-$F26+1)/($J26*($J26+1)/2)*$D26))+($K26="custom")*CustCF!EM26</f>
        <v>0</v>
      </c>
      <c r="ET26" s="95">
        <f>($K26="Bell Curve")*(_xlfn.NORM.DIST(AND(ET$6&gt;=$F26,ET$6&lt;=$H26)*(ET$6-$F26+1),$J26/2,$M26,TRUE)-_xlfn.NORM.DIST(AND(ET$6&gt;=$F26,ET$6&lt;=$H26)*(ES$6-$F26+1),$J26/2,$M26,TRUE))/(1-2*_xlfn.NORM.DIST(0,$J26/2,$M26,TRUE))*$D26+($K26="Steady Growth")*(AND(ET$6&gt;=$F26,ET$6&lt;=$H26)*((ET$6-$F26+1)/($J26*($J26+1)/2)*$D26))+($K26="custom")*CustCF!EN26</f>
        <v>0</v>
      </c>
      <c r="EU26" s="95">
        <f>($K26="Bell Curve")*(_xlfn.NORM.DIST(AND(EU$6&gt;=$F26,EU$6&lt;=$H26)*(EU$6-$F26+1),$J26/2,$M26,TRUE)-_xlfn.NORM.DIST(AND(EU$6&gt;=$F26,EU$6&lt;=$H26)*(ET$6-$F26+1),$J26/2,$M26,TRUE))/(1-2*_xlfn.NORM.DIST(0,$J26/2,$M26,TRUE))*$D26+($K26="Steady Growth")*(AND(EU$6&gt;=$F26,EU$6&lt;=$H26)*((EU$6-$F26+1)/($J26*($J26+1)/2)*$D26))+($K26="custom")*CustCF!EO26</f>
        <v>0</v>
      </c>
      <c r="EV26" s="95">
        <f>($K26="Bell Curve")*(_xlfn.NORM.DIST(AND(EV$6&gt;=$F26,EV$6&lt;=$H26)*(EV$6-$F26+1),$J26/2,$M26,TRUE)-_xlfn.NORM.DIST(AND(EV$6&gt;=$F26,EV$6&lt;=$H26)*(EU$6-$F26+1),$J26/2,$M26,TRUE))/(1-2*_xlfn.NORM.DIST(0,$J26/2,$M26,TRUE))*$D26+($K26="Steady Growth")*(AND(EV$6&gt;=$F26,EV$6&lt;=$H26)*((EV$6-$F26+1)/($J26*($J26+1)/2)*$D26))+($K26="custom")*CustCF!EP26</f>
        <v>0</v>
      </c>
      <c r="EW26" s="95">
        <f>($K26="Bell Curve")*(_xlfn.NORM.DIST(AND(EW$6&gt;=$F26,EW$6&lt;=$H26)*(EW$6-$F26+1),$J26/2,$M26,TRUE)-_xlfn.NORM.DIST(AND(EW$6&gt;=$F26,EW$6&lt;=$H26)*(EV$6-$F26+1),$J26/2,$M26,TRUE))/(1-2*_xlfn.NORM.DIST(0,$J26/2,$M26,TRUE))*$D26+($K26="Steady Growth")*(AND(EW$6&gt;=$F26,EW$6&lt;=$H26)*((EW$6-$F26+1)/($J26*($J26+1)/2)*$D26))+($K26="custom")*CustCF!EQ26</f>
        <v>0</v>
      </c>
      <c r="EX26" s="95">
        <f>($K26="Bell Curve")*(_xlfn.NORM.DIST(AND(EX$6&gt;=$F26,EX$6&lt;=$H26)*(EX$6-$F26+1),$J26/2,$M26,TRUE)-_xlfn.NORM.DIST(AND(EX$6&gt;=$F26,EX$6&lt;=$H26)*(EW$6-$F26+1),$J26/2,$M26,TRUE))/(1-2*_xlfn.NORM.DIST(0,$J26/2,$M26,TRUE))*$D26+($K26="Steady Growth")*(AND(EX$6&gt;=$F26,EX$6&lt;=$H26)*((EX$6-$F26+1)/($J26*($J26+1)/2)*$D26))+($K26="custom")*CustCF!ER26</f>
        <v>0</v>
      </c>
      <c r="EY26" s="95">
        <f>($K26="Bell Curve")*(_xlfn.NORM.DIST(AND(EY$6&gt;=$F26,EY$6&lt;=$H26)*(EY$6-$F26+1),$J26/2,$M26,TRUE)-_xlfn.NORM.DIST(AND(EY$6&gt;=$F26,EY$6&lt;=$H26)*(EX$6-$F26+1),$J26/2,$M26,TRUE))/(1-2*_xlfn.NORM.DIST(0,$J26/2,$M26,TRUE))*$D26+($K26="Steady Growth")*(AND(EY$6&gt;=$F26,EY$6&lt;=$H26)*((EY$6-$F26+1)/($J26*($J26+1)/2)*$D26))+($K26="custom")*CustCF!ES26</f>
        <v>0</v>
      </c>
      <c r="EZ26" s="95">
        <f>($K26="Bell Curve")*(_xlfn.NORM.DIST(AND(EZ$6&gt;=$F26,EZ$6&lt;=$H26)*(EZ$6-$F26+1),$J26/2,$M26,TRUE)-_xlfn.NORM.DIST(AND(EZ$6&gt;=$F26,EZ$6&lt;=$H26)*(EY$6-$F26+1),$J26/2,$M26,TRUE))/(1-2*_xlfn.NORM.DIST(0,$J26/2,$M26,TRUE))*$D26+($K26="Steady Growth")*(AND(EZ$6&gt;=$F26,EZ$6&lt;=$H26)*((EZ$6-$F26+1)/($J26*($J26+1)/2)*$D26))+($K26="custom")*CustCF!ET26</f>
        <v>0</v>
      </c>
      <c r="FA26" s="95">
        <f>($K26="Bell Curve")*(_xlfn.NORM.DIST(AND(FA$6&gt;=$F26,FA$6&lt;=$H26)*(FA$6-$F26+1),$J26/2,$M26,TRUE)-_xlfn.NORM.DIST(AND(FA$6&gt;=$F26,FA$6&lt;=$H26)*(EZ$6-$F26+1),$J26/2,$M26,TRUE))/(1-2*_xlfn.NORM.DIST(0,$J26/2,$M26,TRUE))*$D26+($K26="Steady Growth")*(AND(FA$6&gt;=$F26,FA$6&lt;=$H26)*((FA$6-$F26+1)/($J26*($J26+1)/2)*$D26))+($K26="custom")*CustCF!EU26</f>
        <v>0</v>
      </c>
      <c r="FB26" s="95">
        <f>($K26="Bell Curve")*(_xlfn.NORM.DIST(AND(FB$6&gt;=$F26,FB$6&lt;=$H26)*(FB$6-$F26+1),$J26/2,$M26,TRUE)-_xlfn.NORM.DIST(AND(FB$6&gt;=$F26,FB$6&lt;=$H26)*(FA$6-$F26+1),$J26/2,$M26,TRUE))/(1-2*_xlfn.NORM.DIST(0,$J26/2,$M26,TRUE))*$D26+($K26="Steady Growth")*(AND(FB$6&gt;=$F26,FB$6&lt;=$H26)*((FB$6-$F26+1)/($J26*($J26+1)/2)*$D26))+($K26="custom")*CustCF!EV26</f>
        <v>0</v>
      </c>
      <c r="FC26" s="95">
        <f>($K26="Bell Curve")*(_xlfn.NORM.DIST(AND(FC$6&gt;=$F26,FC$6&lt;=$H26)*(FC$6-$F26+1),$J26/2,$M26,TRUE)-_xlfn.NORM.DIST(AND(FC$6&gt;=$F26,FC$6&lt;=$H26)*(FB$6-$F26+1),$J26/2,$M26,TRUE))/(1-2*_xlfn.NORM.DIST(0,$J26/2,$M26,TRUE))*$D26+($K26="Steady Growth")*(AND(FC$6&gt;=$F26,FC$6&lt;=$H26)*((FC$6-$F26+1)/($J26*($J26+1)/2)*$D26))+($K26="custom")*CustCF!EW26</f>
        <v>0</v>
      </c>
      <c r="FD26" s="95">
        <f>($K26="Bell Curve")*(_xlfn.NORM.DIST(AND(FD$6&gt;=$F26,FD$6&lt;=$H26)*(FD$6-$F26+1),$J26/2,$M26,TRUE)-_xlfn.NORM.DIST(AND(FD$6&gt;=$F26,FD$6&lt;=$H26)*(FC$6-$F26+1),$J26/2,$M26,TRUE))/(1-2*_xlfn.NORM.DIST(0,$J26/2,$M26,TRUE))*$D26+($K26="Steady Growth")*(AND(FD$6&gt;=$F26,FD$6&lt;=$H26)*((FD$6-$F26+1)/($J26*($J26+1)/2)*$D26))+($K26="custom")*CustCF!EX26</f>
        <v>0</v>
      </c>
      <c r="FE26" s="95">
        <f>($K26="Bell Curve")*(_xlfn.NORM.DIST(AND(FE$6&gt;=$F26,FE$6&lt;=$H26)*(FE$6-$F26+1),$J26/2,$M26,TRUE)-_xlfn.NORM.DIST(AND(FE$6&gt;=$F26,FE$6&lt;=$H26)*(FD$6-$F26+1),$J26/2,$M26,TRUE))/(1-2*_xlfn.NORM.DIST(0,$J26/2,$M26,TRUE))*$D26+($K26="Steady Growth")*(AND(FE$6&gt;=$F26,FE$6&lt;=$H26)*((FE$6-$F26+1)/($J26*($J26+1)/2)*$D26))+($K26="custom")*CustCF!EY26</f>
        <v>0</v>
      </c>
      <c r="FF26" s="95">
        <f>($K26="Bell Curve")*(_xlfn.NORM.DIST(AND(FF$6&gt;=$F26,FF$6&lt;=$H26)*(FF$6-$F26+1),$J26/2,$M26,TRUE)-_xlfn.NORM.DIST(AND(FF$6&gt;=$F26,FF$6&lt;=$H26)*(FE$6-$F26+1),$J26/2,$M26,TRUE))/(1-2*_xlfn.NORM.DIST(0,$J26/2,$M26,TRUE))*$D26+($K26="Steady Growth")*(AND(FF$6&gt;=$F26,FF$6&lt;=$H26)*((FF$6-$F26+1)/($J26*($J26+1)/2)*$D26))+($K26="custom")*CustCF!EZ26</f>
        <v>0</v>
      </c>
      <c r="FG26" s="95">
        <f>($K26="Bell Curve")*(_xlfn.NORM.DIST(AND(FG$6&gt;=$F26,FG$6&lt;=$H26)*(FG$6-$F26+1),$J26/2,$M26,TRUE)-_xlfn.NORM.DIST(AND(FG$6&gt;=$F26,FG$6&lt;=$H26)*(FF$6-$F26+1),$J26/2,$M26,TRUE))/(1-2*_xlfn.NORM.DIST(0,$J26/2,$M26,TRUE))*$D26+($K26="Steady Growth")*(AND(FG$6&gt;=$F26,FG$6&lt;=$H26)*((FG$6-$F26+1)/($J26*($J26+1)/2)*$D26))+($K26="custom")*CustCF!FA26</f>
        <v>0</v>
      </c>
      <c r="FH26" s="95">
        <f>($K26="Bell Curve")*(_xlfn.NORM.DIST(AND(FH$6&gt;=$F26,FH$6&lt;=$H26)*(FH$6-$F26+1),$J26/2,$M26,TRUE)-_xlfn.NORM.DIST(AND(FH$6&gt;=$F26,FH$6&lt;=$H26)*(FG$6-$F26+1),$J26/2,$M26,TRUE))/(1-2*_xlfn.NORM.DIST(0,$J26/2,$M26,TRUE))*$D26+($K26="Steady Growth")*(AND(FH$6&gt;=$F26,FH$6&lt;=$H26)*((FH$6-$F26+1)/($J26*($J26+1)/2)*$D26))+($K26="custom")*CustCF!FB26</f>
        <v>0</v>
      </c>
      <c r="FI26" s="95">
        <f>($K26="Bell Curve")*(_xlfn.NORM.DIST(AND(FI$6&gt;=$F26,FI$6&lt;=$H26)*(FI$6-$F26+1),$J26/2,$M26,TRUE)-_xlfn.NORM.DIST(AND(FI$6&gt;=$F26,FI$6&lt;=$H26)*(FH$6-$F26+1),$J26/2,$M26,TRUE))/(1-2*_xlfn.NORM.DIST(0,$J26/2,$M26,TRUE))*$D26+($K26="Steady Growth")*(AND(FI$6&gt;=$F26,FI$6&lt;=$H26)*((FI$6-$F26+1)/($J26*($J26+1)/2)*$D26))+($K26="custom")*CustCF!FC26</f>
        <v>0</v>
      </c>
      <c r="FJ26" s="95">
        <f>($K26="Bell Curve")*(_xlfn.NORM.DIST(AND(FJ$6&gt;=$F26,FJ$6&lt;=$H26)*(FJ$6-$F26+1),$J26/2,$M26,TRUE)-_xlfn.NORM.DIST(AND(FJ$6&gt;=$F26,FJ$6&lt;=$H26)*(FI$6-$F26+1),$J26/2,$M26,TRUE))/(1-2*_xlfn.NORM.DIST(0,$J26/2,$M26,TRUE))*$D26+($K26="Steady Growth")*(AND(FJ$6&gt;=$F26,FJ$6&lt;=$H26)*((FJ$6-$F26+1)/($J26*($J26+1)/2)*$D26))+($K26="custom")*CustCF!FD26</f>
        <v>0</v>
      </c>
      <c r="FK26" s="95">
        <f>($K26="Bell Curve")*(_xlfn.NORM.DIST(AND(FK$6&gt;=$F26,FK$6&lt;=$H26)*(FK$6-$F26+1),$J26/2,$M26,TRUE)-_xlfn.NORM.DIST(AND(FK$6&gt;=$F26,FK$6&lt;=$H26)*(FJ$6-$F26+1),$J26/2,$M26,TRUE))/(1-2*_xlfn.NORM.DIST(0,$J26/2,$M26,TRUE))*$D26+($K26="Steady Growth")*(AND(FK$6&gt;=$F26,FK$6&lt;=$H26)*((FK$6-$F26+1)/($J26*($J26+1)/2)*$D26))+($K26="custom")*CustCF!FE26</f>
        <v>0</v>
      </c>
      <c r="FL26" s="95">
        <f>($K26="Bell Curve")*(_xlfn.NORM.DIST(AND(FL$6&gt;=$F26,FL$6&lt;=$H26)*(FL$6-$F26+1),$J26/2,$M26,TRUE)-_xlfn.NORM.DIST(AND(FL$6&gt;=$F26,FL$6&lt;=$H26)*(FK$6-$F26+1),$J26/2,$M26,TRUE))/(1-2*_xlfn.NORM.DIST(0,$J26/2,$M26,TRUE))*$D26+($K26="Steady Growth")*(AND(FL$6&gt;=$F26,FL$6&lt;=$H26)*((FL$6-$F26+1)/($J26*($J26+1)/2)*$D26))+($K26="custom")*CustCF!FF26</f>
        <v>0</v>
      </c>
      <c r="FM26" s="95">
        <f>($K26="Bell Curve")*(_xlfn.NORM.DIST(AND(FM$6&gt;=$F26,FM$6&lt;=$H26)*(FM$6-$F26+1),$J26/2,$M26,TRUE)-_xlfn.NORM.DIST(AND(FM$6&gt;=$F26,FM$6&lt;=$H26)*(FL$6-$F26+1),$J26/2,$M26,TRUE))/(1-2*_xlfn.NORM.DIST(0,$J26/2,$M26,TRUE))*$D26+($K26="Steady Growth")*(AND(FM$6&gt;=$F26,FM$6&lt;=$H26)*((FM$6-$F26+1)/($J26*($J26+1)/2)*$D26))+($K26="custom")*CustCF!FG26</f>
        <v>0</v>
      </c>
      <c r="FN26" s="95">
        <f>($K26="Bell Curve")*(_xlfn.NORM.DIST(AND(FN$6&gt;=$F26,FN$6&lt;=$H26)*(FN$6-$F26+1),$J26/2,$M26,TRUE)-_xlfn.NORM.DIST(AND(FN$6&gt;=$F26,FN$6&lt;=$H26)*(FM$6-$F26+1),$J26/2,$M26,TRUE))/(1-2*_xlfn.NORM.DIST(0,$J26/2,$M26,TRUE))*$D26+($K26="Steady Growth")*(AND(FN$6&gt;=$F26,FN$6&lt;=$H26)*((FN$6-$F26+1)/($J26*($J26+1)/2)*$D26))+($K26="custom")*CustCF!FH26</f>
        <v>0</v>
      </c>
      <c r="FO26" s="95">
        <f>($K26="Bell Curve")*(_xlfn.NORM.DIST(AND(FO$6&gt;=$F26,FO$6&lt;=$H26)*(FO$6-$F26+1),$J26/2,$M26,TRUE)-_xlfn.NORM.DIST(AND(FO$6&gt;=$F26,FO$6&lt;=$H26)*(FN$6-$F26+1),$J26/2,$M26,TRUE))/(1-2*_xlfn.NORM.DIST(0,$J26/2,$M26,TRUE))*$D26+($K26="Steady Growth")*(AND(FO$6&gt;=$F26,FO$6&lt;=$H26)*((FO$6-$F26+1)/($J26*($J26+1)/2)*$D26))+($K26="custom")*CustCF!FI26</f>
        <v>0</v>
      </c>
      <c r="FP26" s="95">
        <f>($K26="Bell Curve")*(_xlfn.NORM.DIST(AND(FP$6&gt;=$F26,FP$6&lt;=$H26)*(FP$6-$F26+1),$J26/2,$M26,TRUE)-_xlfn.NORM.DIST(AND(FP$6&gt;=$F26,FP$6&lt;=$H26)*(FO$6-$F26+1),$J26/2,$M26,TRUE))/(1-2*_xlfn.NORM.DIST(0,$J26/2,$M26,TRUE))*$D26+($K26="Steady Growth")*(AND(FP$6&gt;=$F26,FP$6&lt;=$H26)*((FP$6-$F26+1)/($J26*($J26+1)/2)*$D26))+($K26="custom")*CustCF!FJ26</f>
        <v>0</v>
      </c>
      <c r="FQ26" s="95">
        <f>($K26="Bell Curve")*(_xlfn.NORM.DIST(AND(FQ$6&gt;=$F26,FQ$6&lt;=$H26)*(FQ$6-$F26+1),$J26/2,$M26,TRUE)-_xlfn.NORM.DIST(AND(FQ$6&gt;=$F26,FQ$6&lt;=$H26)*(FP$6-$F26+1),$J26/2,$M26,TRUE))/(1-2*_xlfn.NORM.DIST(0,$J26/2,$M26,TRUE))*$D26+($K26="Steady Growth")*(AND(FQ$6&gt;=$F26,FQ$6&lt;=$H26)*((FQ$6-$F26+1)/($J26*($J26+1)/2)*$D26))+($K26="custom")*CustCF!FK26</f>
        <v>0</v>
      </c>
      <c r="FR26" s="95">
        <f>($K26="Bell Curve")*(_xlfn.NORM.DIST(AND(FR$6&gt;=$F26,FR$6&lt;=$H26)*(FR$6-$F26+1),$J26/2,$M26,TRUE)-_xlfn.NORM.DIST(AND(FR$6&gt;=$F26,FR$6&lt;=$H26)*(FQ$6-$F26+1),$J26/2,$M26,TRUE))/(1-2*_xlfn.NORM.DIST(0,$J26/2,$M26,TRUE))*$D26+($K26="Steady Growth")*(AND(FR$6&gt;=$F26,FR$6&lt;=$H26)*((FR$6-$F26+1)/($J26*($J26+1)/2)*$D26))+($K26="custom")*CustCF!FL26</f>
        <v>0</v>
      </c>
      <c r="FS26" s="95">
        <f>($K26="Bell Curve")*(_xlfn.NORM.DIST(AND(FS$6&gt;=$F26,FS$6&lt;=$H26)*(FS$6-$F26+1),$J26/2,$M26,TRUE)-_xlfn.NORM.DIST(AND(FS$6&gt;=$F26,FS$6&lt;=$H26)*(FR$6-$F26+1),$J26/2,$M26,TRUE))/(1-2*_xlfn.NORM.DIST(0,$J26/2,$M26,TRUE))*$D26+($K26="Steady Growth")*(AND(FS$6&gt;=$F26,FS$6&lt;=$H26)*((FS$6-$F26+1)/($J26*($J26+1)/2)*$D26))+($K26="custom")*CustCF!FM26</f>
        <v>0</v>
      </c>
      <c r="FT26" s="95">
        <f>($K26="Bell Curve")*(_xlfn.NORM.DIST(AND(FT$6&gt;=$F26,FT$6&lt;=$H26)*(FT$6-$F26+1),$J26/2,$M26,TRUE)-_xlfn.NORM.DIST(AND(FT$6&gt;=$F26,FT$6&lt;=$H26)*(FS$6-$F26+1),$J26/2,$M26,TRUE))/(1-2*_xlfn.NORM.DIST(0,$J26/2,$M26,TRUE))*$D26+($K26="Steady Growth")*(AND(FT$6&gt;=$F26,FT$6&lt;=$H26)*((FT$6-$F26+1)/($J26*($J26+1)/2)*$D26))+($K26="custom")*CustCF!FN26</f>
        <v>0</v>
      </c>
      <c r="FU26" s="95">
        <f>($K26="Bell Curve")*(_xlfn.NORM.DIST(AND(FU$6&gt;=$F26,FU$6&lt;=$H26)*(FU$6-$F26+1),$J26/2,$M26,TRUE)-_xlfn.NORM.DIST(AND(FU$6&gt;=$F26,FU$6&lt;=$H26)*(FT$6-$F26+1),$J26/2,$M26,TRUE))/(1-2*_xlfn.NORM.DIST(0,$J26/2,$M26,TRUE))*$D26+($K26="Steady Growth")*(AND(FU$6&gt;=$F26,FU$6&lt;=$H26)*((FU$6-$F26+1)/($J26*($J26+1)/2)*$D26))+($K26="custom")*CustCF!FO26</f>
        <v>0</v>
      </c>
      <c r="FV26" s="95">
        <f>($K26="Bell Curve")*(_xlfn.NORM.DIST(AND(FV$6&gt;=$F26,FV$6&lt;=$H26)*(FV$6-$F26+1),$J26/2,$M26,TRUE)-_xlfn.NORM.DIST(AND(FV$6&gt;=$F26,FV$6&lt;=$H26)*(FU$6-$F26+1),$J26/2,$M26,TRUE))/(1-2*_xlfn.NORM.DIST(0,$J26/2,$M26,TRUE))*$D26+($K26="Steady Growth")*(AND(FV$6&gt;=$F26,FV$6&lt;=$H26)*((FV$6-$F26+1)/($J26*($J26+1)/2)*$D26))+($K26="custom")*CustCF!FP26</f>
        <v>0</v>
      </c>
      <c r="FW26" s="95">
        <f>($K26="Bell Curve")*(_xlfn.NORM.DIST(AND(FW$6&gt;=$F26,FW$6&lt;=$H26)*(FW$6-$F26+1),$J26/2,$M26,TRUE)-_xlfn.NORM.DIST(AND(FW$6&gt;=$F26,FW$6&lt;=$H26)*(FV$6-$F26+1),$J26/2,$M26,TRUE))/(1-2*_xlfn.NORM.DIST(0,$J26/2,$M26,TRUE))*$D26+($K26="Steady Growth")*(AND(FW$6&gt;=$F26,FW$6&lt;=$H26)*((FW$6-$F26+1)/($J26*($J26+1)/2)*$D26))+($K26="custom")*CustCF!FQ26</f>
        <v>0</v>
      </c>
      <c r="FX26" s="95">
        <f>($K26="Bell Curve")*(_xlfn.NORM.DIST(AND(FX$6&gt;=$F26,FX$6&lt;=$H26)*(FX$6-$F26+1),$J26/2,$M26,TRUE)-_xlfn.NORM.DIST(AND(FX$6&gt;=$F26,FX$6&lt;=$H26)*(FW$6-$F26+1),$J26/2,$M26,TRUE))/(1-2*_xlfn.NORM.DIST(0,$J26/2,$M26,TRUE))*$D26+($K26="Steady Growth")*(AND(FX$6&gt;=$F26,FX$6&lt;=$H26)*((FX$6-$F26+1)/($J26*($J26+1)/2)*$D26))+($K26="custom")*CustCF!FR26</f>
        <v>0</v>
      </c>
      <c r="FY26" s="95">
        <f>($K26="Bell Curve")*(_xlfn.NORM.DIST(AND(FY$6&gt;=$F26,FY$6&lt;=$H26)*(FY$6-$F26+1),$J26/2,$M26,TRUE)-_xlfn.NORM.DIST(AND(FY$6&gt;=$F26,FY$6&lt;=$H26)*(FX$6-$F26+1),$J26/2,$M26,TRUE))/(1-2*_xlfn.NORM.DIST(0,$J26/2,$M26,TRUE))*$D26+($K26="Steady Growth")*(AND(FY$6&gt;=$F26,FY$6&lt;=$H26)*((FY$6-$F26+1)/($J26*($J26+1)/2)*$D26))+($K26="custom")*CustCF!FS26</f>
        <v>0</v>
      </c>
      <c r="FZ26" s="95">
        <f>($K26="Bell Curve")*(_xlfn.NORM.DIST(AND(FZ$6&gt;=$F26,FZ$6&lt;=$H26)*(FZ$6-$F26+1),$J26/2,$M26,TRUE)-_xlfn.NORM.DIST(AND(FZ$6&gt;=$F26,FZ$6&lt;=$H26)*(FY$6-$F26+1),$J26/2,$M26,TRUE))/(1-2*_xlfn.NORM.DIST(0,$J26/2,$M26,TRUE))*$D26+($K26="Steady Growth")*(AND(FZ$6&gt;=$F26,FZ$6&lt;=$H26)*((FZ$6-$F26+1)/($J26*($J26+1)/2)*$D26))+($K26="custom")*CustCF!FT26</f>
        <v>0</v>
      </c>
      <c r="GA26" s="95">
        <f>($K26="Bell Curve")*(_xlfn.NORM.DIST(AND(GA$6&gt;=$F26,GA$6&lt;=$H26)*(GA$6-$F26+1),$J26/2,$M26,TRUE)-_xlfn.NORM.DIST(AND(GA$6&gt;=$F26,GA$6&lt;=$H26)*(FZ$6-$F26+1),$J26/2,$M26,TRUE))/(1-2*_xlfn.NORM.DIST(0,$J26/2,$M26,TRUE))*$D26+($K26="Steady Growth")*(AND(GA$6&gt;=$F26,GA$6&lt;=$H26)*((GA$6-$F26+1)/($J26*($J26+1)/2)*$D26))+($K26="custom")*CustCF!FU26</f>
        <v>0</v>
      </c>
      <c r="GB26" s="95">
        <f>($K26="Bell Curve")*(_xlfn.NORM.DIST(AND(GB$6&gt;=$F26,GB$6&lt;=$H26)*(GB$6-$F26+1),$J26/2,$M26,TRUE)-_xlfn.NORM.DIST(AND(GB$6&gt;=$F26,GB$6&lt;=$H26)*(GA$6-$F26+1),$J26/2,$M26,TRUE))/(1-2*_xlfn.NORM.DIST(0,$J26/2,$M26,TRUE))*$D26+($K26="Steady Growth")*(AND(GB$6&gt;=$F26,GB$6&lt;=$H26)*((GB$6-$F26+1)/($J26*($J26+1)/2)*$D26))+($K26="custom")*CustCF!FV26</f>
        <v>0</v>
      </c>
      <c r="GC26" s="95">
        <f>($K26="Bell Curve")*(_xlfn.NORM.DIST(AND(GC$6&gt;=$F26,GC$6&lt;=$H26)*(GC$6-$F26+1),$J26/2,$M26,TRUE)-_xlfn.NORM.DIST(AND(GC$6&gt;=$F26,GC$6&lt;=$H26)*(GB$6-$F26+1),$J26/2,$M26,TRUE))/(1-2*_xlfn.NORM.DIST(0,$J26/2,$M26,TRUE))*$D26+($K26="Steady Growth")*(AND(GC$6&gt;=$F26,GC$6&lt;=$H26)*((GC$6-$F26+1)/($J26*($J26+1)/2)*$D26))+($K26="custom")*CustCF!FW26</f>
        <v>0</v>
      </c>
      <c r="GD26" s="95">
        <f>($K26="Bell Curve")*(_xlfn.NORM.DIST(AND(GD$6&gt;=$F26,GD$6&lt;=$H26)*(GD$6-$F26+1),$J26/2,$M26,TRUE)-_xlfn.NORM.DIST(AND(GD$6&gt;=$F26,GD$6&lt;=$H26)*(GC$6-$F26+1),$J26/2,$M26,TRUE))/(1-2*_xlfn.NORM.DIST(0,$J26/2,$M26,TRUE))*$D26+($K26="Steady Growth")*(AND(GD$6&gt;=$F26,GD$6&lt;=$H26)*((GD$6-$F26+1)/($J26*($J26+1)/2)*$D26))+($K26="custom")*CustCF!FX26</f>
        <v>0</v>
      </c>
      <c r="GE26" s="95">
        <f>($K26="Bell Curve")*(_xlfn.NORM.DIST(AND(GE$6&gt;=$F26,GE$6&lt;=$H26)*(GE$6-$F26+1),$J26/2,$M26,TRUE)-_xlfn.NORM.DIST(AND(GE$6&gt;=$F26,GE$6&lt;=$H26)*(GD$6-$F26+1),$J26/2,$M26,TRUE))/(1-2*_xlfn.NORM.DIST(0,$J26/2,$M26,TRUE))*$D26+($K26="Steady Growth")*(AND(GE$6&gt;=$F26,GE$6&lt;=$H26)*((GE$6-$F26+1)/($J26*($J26+1)/2)*$D26))+($K26="custom")*CustCF!FY26</f>
        <v>0</v>
      </c>
      <c r="GF26" s="95">
        <f>($K26="Bell Curve")*(_xlfn.NORM.DIST(AND(GF$6&gt;=$F26,GF$6&lt;=$H26)*(GF$6-$F26+1),$J26/2,$M26,TRUE)-_xlfn.NORM.DIST(AND(GF$6&gt;=$F26,GF$6&lt;=$H26)*(GE$6-$F26+1),$J26/2,$M26,TRUE))/(1-2*_xlfn.NORM.DIST(0,$J26/2,$M26,TRUE))*$D26+($K26="Steady Growth")*(AND(GF$6&gt;=$F26,GF$6&lt;=$H26)*((GF$6-$F26+1)/($J26*($J26+1)/2)*$D26))+($K26="custom")*CustCF!FZ26</f>
        <v>0</v>
      </c>
      <c r="GG26" s="95">
        <f>($K26="Bell Curve")*(_xlfn.NORM.DIST(AND(GG$6&gt;=$F26,GG$6&lt;=$H26)*(GG$6-$F26+1),$J26/2,$M26,TRUE)-_xlfn.NORM.DIST(AND(GG$6&gt;=$F26,GG$6&lt;=$H26)*(GF$6-$F26+1),$J26/2,$M26,TRUE))/(1-2*_xlfn.NORM.DIST(0,$J26/2,$M26,TRUE))*$D26+($K26="Steady Growth")*(AND(GG$6&gt;=$F26,GG$6&lt;=$H26)*((GG$6-$F26+1)/($J26*($J26+1)/2)*$D26))+($K26="custom")*CustCF!GA26</f>
        <v>0</v>
      </c>
      <c r="GH26" s="95">
        <f>($K26="Bell Curve")*(_xlfn.NORM.DIST(AND(GH$6&gt;=$F26,GH$6&lt;=$H26)*(GH$6-$F26+1),$J26/2,$M26,TRUE)-_xlfn.NORM.DIST(AND(GH$6&gt;=$F26,GH$6&lt;=$H26)*(GG$6-$F26+1),$J26/2,$M26,TRUE))/(1-2*_xlfn.NORM.DIST(0,$J26/2,$M26,TRUE))*$D26+($K26="Steady Growth")*(AND(GH$6&gt;=$F26,GH$6&lt;=$H26)*((GH$6-$F26+1)/($J26*($J26+1)/2)*$D26))+($K26="custom")*CustCF!GB26</f>
        <v>0</v>
      </c>
      <c r="GI26" s="95">
        <f>($K26="Bell Curve")*(_xlfn.NORM.DIST(AND(GI$6&gt;=$F26,GI$6&lt;=$H26)*(GI$6-$F26+1),$J26/2,$M26,TRUE)-_xlfn.NORM.DIST(AND(GI$6&gt;=$F26,GI$6&lt;=$H26)*(GH$6-$F26+1),$J26/2,$M26,TRUE))/(1-2*_xlfn.NORM.DIST(0,$J26/2,$M26,TRUE))*$D26+($K26="Steady Growth")*(AND(GI$6&gt;=$F26,GI$6&lt;=$H26)*((GI$6-$F26+1)/($J26*($J26+1)/2)*$D26))+($K26="custom")*CustCF!GC26</f>
        <v>0</v>
      </c>
      <c r="GJ26" s="95">
        <f>($K26="Bell Curve")*(_xlfn.NORM.DIST(AND(GJ$6&gt;=$F26,GJ$6&lt;=$H26)*(GJ$6-$F26+1),$J26/2,$M26,TRUE)-_xlfn.NORM.DIST(AND(GJ$6&gt;=$F26,GJ$6&lt;=$H26)*(GI$6-$F26+1),$J26/2,$M26,TRUE))/(1-2*_xlfn.NORM.DIST(0,$J26/2,$M26,TRUE))*$D26+($K26="Steady Growth")*(AND(GJ$6&gt;=$F26,GJ$6&lt;=$H26)*((GJ$6-$F26+1)/($J26*($J26+1)/2)*$D26))+($K26="custom")*CustCF!GD26</f>
        <v>0</v>
      </c>
      <c r="GK26" s="95">
        <f>($K26="Bell Curve")*(_xlfn.NORM.DIST(AND(GK$6&gt;=$F26,GK$6&lt;=$H26)*(GK$6-$F26+1),$J26/2,$M26,TRUE)-_xlfn.NORM.DIST(AND(GK$6&gt;=$F26,GK$6&lt;=$H26)*(GJ$6-$F26+1),$J26/2,$M26,TRUE))/(1-2*_xlfn.NORM.DIST(0,$J26/2,$M26,TRUE))*$D26+($K26="Steady Growth")*(AND(GK$6&gt;=$F26,GK$6&lt;=$H26)*((GK$6-$F26+1)/($J26*($J26+1)/2)*$D26))+($K26="custom")*CustCF!GE26</f>
        <v>0</v>
      </c>
      <c r="GL26" s="95">
        <f>($K26="Bell Curve")*(_xlfn.NORM.DIST(AND(GL$6&gt;=$F26,GL$6&lt;=$H26)*(GL$6-$F26+1),$J26/2,$M26,TRUE)-_xlfn.NORM.DIST(AND(GL$6&gt;=$F26,GL$6&lt;=$H26)*(GK$6-$F26+1),$J26/2,$M26,TRUE))/(1-2*_xlfn.NORM.DIST(0,$J26/2,$M26,TRUE))*$D26+($K26="Steady Growth")*(AND(GL$6&gt;=$F26,GL$6&lt;=$H26)*((GL$6-$F26+1)/($J26*($J26+1)/2)*$D26))+($K26="custom")*CustCF!GF26</f>
        <v>0</v>
      </c>
      <c r="GM26" s="95">
        <f>($K26="Bell Curve")*(_xlfn.NORM.DIST(AND(GM$6&gt;=$F26,GM$6&lt;=$H26)*(GM$6-$F26+1),$J26/2,$M26,TRUE)-_xlfn.NORM.DIST(AND(GM$6&gt;=$F26,GM$6&lt;=$H26)*(GL$6-$F26+1),$J26/2,$M26,TRUE))/(1-2*_xlfn.NORM.DIST(0,$J26/2,$M26,TRUE))*$D26+($K26="Steady Growth")*(AND(GM$6&gt;=$F26,GM$6&lt;=$H26)*((GM$6-$F26+1)/($J26*($J26+1)/2)*$D26))+($K26="custom")*CustCF!GG26</f>
        <v>0</v>
      </c>
      <c r="GN26" s="268">
        <f>($K26="Bell Curve")*(_xlfn.NORM.DIST(AND(GN$6&gt;=$F26,GN$6&lt;=$H26)*(GN$6-$F26+1),$J26/2,$M26,TRUE)-_xlfn.NORM.DIST(AND(GN$6&gt;=$F26,GN$6&lt;=$H26)*(GM$6-$F26+1),$J26/2,$M26,TRUE))/(1-2*_xlfn.NORM.DIST(0,$J26/2,$M26,TRUE))*$D26+($K26="Steady Growth")*(AND(GN$6&gt;=$F26,GN$6&lt;=$H26)*((GN$6-$F26+1)/($J26*($J26+1)/2)*$D26))+($K26="custom")*CustCF!GH26</f>
        <v>0</v>
      </c>
      <c r="GO26" s="1"/>
      <c r="GP26" s="67"/>
    </row>
    <row r="27" spans="1:198" customFormat="1" hidden="1" outlineLevel="1" x14ac:dyDescent="0.75">
      <c r="A27" s="1"/>
      <c r="B27" s="1"/>
      <c r="C27" s="262">
        <f>Budget!P32</f>
        <v>0</v>
      </c>
      <c r="D27" s="19">
        <f>Budget!Q32</f>
        <v>0</v>
      </c>
      <c r="E27" s="19" t="str">
        <f t="shared" si="23"/>
        <v/>
      </c>
      <c r="F27" s="263">
        <v>0</v>
      </c>
      <c r="G27" s="257">
        <f>IF(L27="custom",CustCF!F27,INDEX($P$8:$GN$8,MATCH(F27,$P$6:$GN$6,0)))</f>
        <v>46053</v>
      </c>
      <c r="H27" s="263">
        <v>0</v>
      </c>
      <c r="I27" s="257">
        <f>IF(L27="custom",CustCF!G27,INDEX($P$8:$GN$8,MATCH(H27,$P$6:$GN$6,0)))</f>
        <v>46053</v>
      </c>
      <c r="J27" s="260">
        <f t="shared" si="24"/>
        <v>1</v>
      </c>
      <c r="K27" s="265" t="s">
        <v>116</v>
      </c>
      <c r="L27" s="266" t="s">
        <v>141</v>
      </c>
      <c r="M27" s="267">
        <f t="shared" si="25"/>
        <v>9</v>
      </c>
      <c r="N27" s="18">
        <f t="shared" si="15"/>
        <v>0</v>
      </c>
      <c r="O27" s="1372">
        <f t="shared" si="16"/>
        <v>0</v>
      </c>
      <c r="P27" s="95">
        <f>($K27="Bell Curve")*(_xlfn.NORM.DIST(AND(P$6&gt;=$F27,P$6&lt;=$H27)*(P$6-$F27+1),$J27/2,$M27,TRUE)-_xlfn.NORM.DIST(AND(P$6&gt;=$F27,P$6&lt;=$H27)*(O$6-$F27+1),$J27/2,$M27,TRUE))/(1-2*_xlfn.NORM.DIST(0,$J27/2,$M27,TRUE))*$D27+($K27="Steady Growth")*(AND(P$6&gt;=$F27,P$6&lt;=$H27)*((P$6-$F27+1)/($J27*($J27+1)/2)*$D27))+($K27="custom")*CustCF!J27</f>
        <v>0</v>
      </c>
      <c r="Q27" s="95">
        <f>($K27="Bell Curve")*(_xlfn.NORM.DIST(AND(Q$6&gt;=$F27,Q$6&lt;=$H27)*(Q$6-$F27+1),$J27/2,$M27,TRUE)-_xlfn.NORM.DIST(AND(Q$6&gt;=$F27,Q$6&lt;=$H27)*(P$6-$F27+1),$J27/2,$M27,TRUE))/(1-2*_xlfn.NORM.DIST(0,$J27/2,$M27,TRUE))*$D27+($K27="Steady Growth")*(AND(Q$6&gt;=$F27,Q$6&lt;=$H27)*((Q$6-$F27+1)/($J27*($J27+1)/2)*$D27))+($K27="custom")*CustCF!K27</f>
        <v>0</v>
      </c>
      <c r="R27" s="95">
        <f>($K27="Bell Curve")*(_xlfn.NORM.DIST(AND(R$6&gt;=$F27,R$6&lt;=$H27)*(R$6-$F27+1),$J27/2,$M27,TRUE)-_xlfn.NORM.DIST(AND(R$6&gt;=$F27,R$6&lt;=$H27)*(Q$6-$F27+1),$J27/2,$M27,TRUE))/(1-2*_xlfn.NORM.DIST(0,$J27/2,$M27,TRUE))*$D27+($K27="Steady Growth")*(AND(R$6&gt;=$F27,R$6&lt;=$H27)*((R$6-$F27+1)/($J27*($J27+1)/2)*$D27))+($K27="custom")*CustCF!L27</f>
        <v>0</v>
      </c>
      <c r="S27" s="95">
        <f>($K27="Bell Curve")*(_xlfn.NORM.DIST(AND(S$6&gt;=$F27,S$6&lt;=$H27)*(S$6-$F27+1),$J27/2,$M27,TRUE)-_xlfn.NORM.DIST(AND(S$6&gt;=$F27,S$6&lt;=$H27)*(R$6-$F27+1),$J27/2,$M27,TRUE))/(1-2*_xlfn.NORM.DIST(0,$J27/2,$M27,TRUE))*$D27+($K27="Steady Growth")*(AND(S$6&gt;=$F27,S$6&lt;=$H27)*((S$6-$F27+1)/($J27*($J27+1)/2)*$D27))+($K27="custom")*CustCF!M27</f>
        <v>0</v>
      </c>
      <c r="T27" s="95">
        <f>($K27="Bell Curve")*(_xlfn.NORM.DIST(AND(T$6&gt;=$F27,T$6&lt;=$H27)*(T$6-$F27+1),$J27/2,$M27,TRUE)-_xlfn.NORM.DIST(AND(T$6&gt;=$F27,T$6&lt;=$H27)*(S$6-$F27+1),$J27/2,$M27,TRUE))/(1-2*_xlfn.NORM.DIST(0,$J27/2,$M27,TRUE))*$D27+($K27="Steady Growth")*(AND(T$6&gt;=$F27,T$6&lt;=$H27)*((T$6-$F27+1)/($J27*($J27+1)/2)*$D27))+($K27="custom")*CustCF!N27</f>
        <v>0</v>
      </c>
      <c r="U27" s="95">
        <f>($K27="Bell Curve")*(_xlfn.NORM.DIST(AND(U$6&gt;=$F27,U$6&lt;=$H27)*(U$6-$F27+1),$J27/2,$M27,TRUE)-_xlfn.NORM.DIST(AND(U$6&gt;=$F27,U$6&lt;=$H27)*(T$6-$F27+1),$J27/2,$M27,TRUE))/(1-2*_xlfn.NORM.DIST(0,$J27/2,$M27,TRUE))*$D27+($K27="Steady Growth")*(AND(U$6&gt;=$F27,U$6&lt;=$H27)*((U$6-$F27+1)/($J27*($J27+1)/2)*$D27))+($K27="custom")*CustCF!O27</f>
        <v>0</v>
      </c>
      <c r="V27" s="95">
        <f>($K27="Bell Curve")*(_xlfn.NORM.DIST(AND(V$6&gt;=$F27,V$6&lt;=$H27)*(V$6-$F27+1),$J27/2,$M27,TRUE)-_xlfn.NORM.DIST(AND(V$6&gt;=$F27,V$6&lt;=$H27)*(U$6-$F27+1),$J27/2,$M27,TRUE))/(1-2*_xlfn.NORM.DIST(0,$J27/2,$M27,TRUE))*$D27+($K27="Steady Growth")*(AND(V$6&gt;=$F27,V$6&lt;=$H27)*((V$6-$F27+1)/($J27*($J27+1)/2)*$D27))+($K27="custom")*CustCF!P27</f>
        <v>0</v>
      </c>
      <c r="W27" s="95">
        <f>($K27="Bell Curve")*(_xlfn.NORM.DIST(AND(W$6&gt;=$F27,W$6&lt;=$H27)*(W$6-$F27+1),$J27/2,$M27,TRUE)-_xlfn.NORM.DIST(AND(W$6&gt;=$F27,W$6&lt;=$H27)*(V$6-$F27+1),$J27/2,$M27,TRUE))/(1-2*_xlfn.NORM.DIST(0,$J27/2,$M27,TRUE))*$D27+($K27="Steady Growth")*(AND(W$6&gt;=$F27,W$6&lt;=$H27)*((W$6-$F27+1)/($J27*($J27+1)/2)*$D27))+($K27="custom")*CustCF!Q27</f>
        <v>0</v>
      </c>
      <c r="X27" s="95">
        <f>($K27="Bell Curve")*(_xlfn.NORM.DIST(AND(X$6&gt;=$F27,X$6&lt;=$H27)*(X$6-$F27+1),$J27/2,$M27,TRUE)-_xlfn.NORM.DIST(AND(X$6&gt;=$F27,X$6&lt;=$H27)*(W$6-$F27+1),$J27/2,$M27,TRUE))/(1-2*_xlfn.NORM.DIST(0,$J27/2,$M27,TRUE))*$D27+($K27="Steady Growth")*(AND(X$6&gt;=$F27,X$6&lt;=$H27)*((X$6-$F27+1)/($J27*($J27+1)/2)*$D27))+($K27="custom")*CustCF!R27</f>
        <v>0</v>
      </c>
      <c r="Y27" s="95">
        <f>($K27="Bell Curve")*(_xlfn.NORM.DIST(AND(Y$6&gt;=$F27,Y$6&lt;=$H27)*(Y$6-$F27+1),$J27/2,$M27,TRUE)-_xlfn.NORM.DIST(AND(Y$6&gt;=$F27,Y$6&lt;=$H27)*(X$6-$F27+1),$J27/2,$M27,TRUE))/(1-2*_xlfn.NORM.DIST(0,$J27/2,$M27,TRUE))*$D27+($K27="Steady Growth")*(AND(Y$6&gt;=$F27,Y$6&lt;=$H27)*((Y$6-$F27+1)/($J27*($J27+1)/2)*$D27))+($K27="custom")*CustCF!S27</f>
        <v>0</v>
      </c>
      <c r="Z27" s="95">
        <f>($K27="Bell Curve")*(_xlfn.NORM.DIST(AND(Z$6&gt;=$F27,Z$6&lt;=$H27)*(Z$6-$F27+1),$J27/2,$M27,TRUE)-_xlfn.NORM.DIST(AND(Z$6&gt;=$F27,Z$6&lt;=$H27)*(Y$6-$F27+1),$J27/2,$M27,TRUE))/(1-2*_xlfn.NORM.DIST(0,$J27/2,$M27,TRUE))*$D27+($K27="Steady Growth")*(AND(Z$6&gt;=$F27,Z$6&lt;=$H27)*((Z$6-$F27+1)/($J27*($J27+1)/2)*$D27))+($K27="custom")*CustCF!T27</f>
        <v>0</v>
      </c>
      <c r="AA27" s="95">
        <f>($K27="Bell Curve")*(_xlfn.NORM.DIST(AND(AA$6&gt;=$F27,AA$6&lt;=$H27)*(AA$6-$F27+1),$J27/2,$M27,TRUE)-_xlfn.NORM.DIST(AND(AA$6&gt;=$F27,AA$6&lt;=$H27)*(Z$6-$F27+1),$J27/2,$M27,TRUE))/(1-2*_xlfn.NORM.DIST(0,$J27/2,$M27,TRUE))*$D27+($K27="Steady Growth")*(AND(AA$6&gt;=$F27,AA$6&lt;=$H27)*((AA$6-$F27+1)/($J27*($J27+1)/2)*$D27))+($K27="custom")*CustCF!U27</f>
        <v>0</v>
      </c>
      <c r="AB27" s="95">
        <f>($K27="Bell Curve")*(_xlfn.NORM.DIST(AND(AB$6&gt;=$F27,AB$6&lt;=$H27)*(AB$6-$F27+1),$J27/2,$M27,TRUE)-_xlfn.NORM.DIST(AND(AB$6&gt;=$F27,AB$6&lt;=$H27)*(AA$6-$F27+1),$J27/2,$M27,TRUE))/(1-2*_xlfn.NORM.DIST(0,$J27/2,$M27,TRUE))*$D27+($K27="Steady Growth")*(AND(AB$6&gt;=$F27,AB$6&lt;=$H27)*((AB$6-$F27+1)/($J27*($J27+1)/2)*$D27))+($K27="custom")*CustCF!V27</f>
        <v>0</v>
      </c>
      <c r="AC27" s="95">
        <f>($K27="Bell Curve")*(_xlfn.NORM.DIST(AND(AC$6&gt;=$F27,AC$6&lt;=$H27)*(AC$6-$F27+1),$J27/2,$M27,TRUE)-_xlfn.NORM.DIST(AND(AC$6&gt;=$F27,AC$6&lt;=$H27)*(AB$6-$F27+1),$J27/2,$M27,TRUE))/(1-2*_xlfn.NORM.DIST(0,$J27/2,$M27,TRUE))*$D27+($K27="Steady Growth")*(AND(AC$6&gt;=$F27,AC$6&lt;=$H27)*((AC$6-$F27+1)/($J27*($J27+1)/2)*$D27))+($K27="custom")*CustCF!W27</f>
        <v>0</v>
      </c>
      <c r="AD27" s="95">
        <f>($K27="Bell Curve")*(_xlfn.NORM.DIST(AND(AD$6&gt;=$F27,AD$6&lt;=$H27)*(AD$6-$F27+1),$J27/2,$M27,TRUE)-_xlfn.NORM.DIST(AND(AD$6&gt;=$F27,AD$6&lt;=$H27)*(AC$6-$F27+1),$J27/2,$M27,TRUE))/(1-2*_xlfn.NORM.DIST(0,$J27/2,$M27,TRUE))*$D27+($K27="Steady Growth")*(AND(AD$6&gt;=$F27,AD$6&lt;=$H27)*((AD$6-$F27+1)/($J27*($J27+1)/2)*$D27))+($K27="custom")*CustCF!X27</f>
        <v>0</v>
      </c>
      <c r="AE27" s="95">
        <f>($K27="Bell Curve")*(_xlfn.NORM.DIST(AND(AE$6&gt;=$F27,AE$6&lt;=$H27)*(AE$6-$F27+1),$J27/2,$M27,TRUE)-_xlfn.NORM.DIST(AND(AE$6&gt;=$F27,AE$6&lt;=$H27)*(AD$6-$F27+1),$J27/2,$M27,TRUE))/(1-2*_xlfn.NORM.DIST(0,$J27/2,$M27,TRUE))*$D27+($K27="Steady Growth")*(AND(AE$6&gt;=$F27,AE$6&lt;=$H27)*((AE$6-$F27+1)/($J27*($J27+1)/2)*$D27))+($K27="custom")*CustCF!Y27</f>
        <v>0</v>
      </c>
      <c r="AF27" s="95">
        <f>($K27="Bell Curve")*(_xlfn.NORM.DIST(AND(AF$6&gt;=$F27,AF$6&lt;=$H27)*(AF$6-$F27+1),$J27/2,$M27,TRUE)-_xlfn.NORM.DIST(AND(AF$6&gt;=$F27,AF$6&lt;=$H27)*(AE$6-$F27+1),$J27/2,$M27,TRUE))/(1-2*_xlfn.NORM.DIST(0,$J27/2,$M27,TRUE))*$D27+($K27="Steady Growth")*(AND(AF$6&gt;=$F27,AF$6&lt;=$H27)*((AF$6-$F27+1)/($J27*($J27+1)/2)*$D27))+($K27="custom")*CustCF!Z27</f>
        <v>0</v>
      </c>
      <c r="AG27" s="95">
        <f>($K27="Bell Curve")*(_xlfn.NORM.DIST(AND(AG$6&gt;=$F27,AG$6&lt;=$H27)*(AG$6-$F27+1),$J27/2,$M27,TRUE)-_xlfn.NORM.DIST(AND(AG$6&gt;=$F27,AG$6&lt;=$H27)*(AF$6-$F27+1),$J27/2,$M27,TRUE))/(1-2*_xlfn.NORM.DIST(0,$J27/2,$M27,TRUE))*$D27+($K27="Steady Growth")*(AND(AG$6&gt;=$F27,AG$6&lt;=$H27)*((AG$6-$F27+1)/($J27*($J27+1)/2)*$D27))+($K27="custom")*CustCF!AA27</f>
        <v>0</v>
      </c>
      <c r="AH27" s="95">
        <f>($K27="Bell Curve")*(_xlfn.NORM.DIST(AND(AH$6&gt;=$F27,AH$6&lt;=$H27)*(AH$6-$F27+1),$J27/2,$M27,TRUE)-_xlfn.NORM.DIST(AND(AH$6&gt;=$F27,AH$6&lt;=$H27)*(AG$6-$F27+1),$J27/2,$M27,TRUE))/(1-2*_xlfn.NORM.DIST(0,$J27/2,$M27,TRUE))*$D27+($K27="Steady Growth")*(AND(AH$6&gt;=$F27,AH$6&lt;=$H27)*((AH$6-$F27+1)/($J27*($J27+1)/2)*$D27))+($K27="custom")*CustCF!AB27</f>
        <v>0</v>
      </c>
      <c r="AI27" s="95">
        <f>($K27="Bell Curve")*(_xlfn.NORM.DIST(AND(AI$6&gt;=$F27,AI$6&lt;=$H27)*(AI$6-$F27+1),$J27/2,$M27,TRUE)-_xlfn.NORM.DIST(AND(AI$6&gt;=$F27,AI$6&lt;=$H27)*(AH$6-$F27+1),$J27/2,$M27,TRUE))/(1-2*_xlfn.NORM.DIST(0,$J27/2,$M27,TRUE))*$D27+($K27="Steady Growth")*(AND(AI$6&gt;=$F27,AI$6&lt;=$H27)*((AI$6-$F27+1)/($J27*($J27+1)/2)*$D27))+($K27="custom")*CustCF!AC27</f>
        <v>0</v>
      </c>
      <c r="AJ27" s="95">
        <f>($K27="Bell Curve")*(_xlfn.NORM.DIST(AND(AJ$6&gt;=$F27,AJ$6&lt;=$H27)*(AJ$6-$F27+1),$J27/2,$M27,TRUE)-_xlfn.NORM.DIST(AND(AJ$6&gt;=$F27,AJ$6&lt;=$H27)*(AI$6-$F27+1),$J27/2,$M27,TRUE))/(1-2*_xlfn.NORM.DIST(0,$J27/2,$M27,TRUE))*$D27+($K27="Steady Growth")*(AND(AJ$6&gt;=$F27,AJ$6&lt;=$H27)*((AJ$6-$F27+1)/($J27*($J27+1)/2)*$D27))+($K27="custom")*CustCF!AD27</f>
        <v>0</v>
      </c>
      <c r="AK27" s="95">
        <f>($K27="Bell Curve")*(_xlfn.NORM.DIST(AND(AK$6&gt;=$F27,AK$6&lt;=$H27)*(AK$6-$F27+1),$J27/2,$M27,TRUE)-_xlfn.NORM.DIST(AND(AK$6&gt;=$F27,AK$6&lt;=$H27)*(AJ$6-$F27+1),$J27/2,$M27,TRUE))/(1-2*_xlfn.NORM.DIST(0,$J27/2,$M27,TRUE))*$D27+($K27="Steady Growth")*(AND(AK$6&gt;=$F27,AK$6&lt;=$H27)*((AK$6-$F27+1)/($J27*($J27+1)/2)*$D27))+($K27="custom")*CustCF!AE27</f>
        <v>0</v>
      </c>
      <c r="AL27" s="95">
        <f>($K27="Bell Curve")*(_xlfn.NORM.DIST(AND(AL$6&gt;=$F27,AL$6&lt;=$H27)*(AL$6-$F27+1),$J27/2,$M27,TRUE)-_xlfn.NORM.DIST(AND(AL$6&gt;=$F27,AL$6&lt;=$H27)*(AK$6-$F27+1),$J27/2,$M27,TRUE))/(1-2*_xlfn.NORM.DIST(0,$J27/2,$M27,TRUE))*$D27+($K27="Steady Growth")*(AND(AL$6&gt;=$F27,AL$6&lt;=$H27)*((AL$6-$F27+1)/($J27*($J27+1)/2)*$D27))+($K27="custom")*CustCF!AF27</f>
        <v>0</v>
      </c>
      <c r="AM27" s="95">
        <f>($K27="Bell Curve")*(_xlfn.NORM.DIST(AND(AM$6&gt;=$F27,AM$6&lt;=$H27)*(AM$6-$F27+1),$J27/2,$M27,TRUE)-_xlfn.NORM.DIST(AND(AM$6&gt;=$F27,AM$6&lt;=$H27)*(AL$6-$F27+1),$J27/2,$M27,TRUE))/(1-2*_xlfn.NORM.DIST(0,$J27/2,$M27,TRUE))*$D27+($K27="Steady Growth")*(AND(AM$6&gt;=$F27,AM$6&lt;=$H27)*((AM$6-$F27+1)/($J27*($J27+1)/2)*$D27))+($K27="custom")*CustCF!AG27</f>
        <v>0</v>
      </c>
      <c r="AN27" s="95">
        <f>($K27="Bell Curve")*(_xlfn.NORM.DIST(AND(AN$6&gt;=$F27,AN$6&lt;=$H27)*(AN$6-$F27+1),$J27/2,$M27,TRUE)-_xlfn.NORM.DIST(AND(AN$6&gt;=$F27,AN$6&lt;=$H27)*(AM$6-$F27+1),$J27/2,$M27,TRUE))/(1-2*_xlfn.NORM.DIST(0,$J27/2,$M27,TRUE))*$D27+($K27="Steady Growth")*(AND(AN$6&gt;=$F27,AN$6&lt;=$H27)*((AN$6-$F27+1)/($J27*($J27+1)/2)*$D27))+($K27="custom")*CustCF!AH27</f>
        <v>0</v>
      </c>
      <c r="AO27" s="95">
        <f>($K27="Bell Curve")*(_xlfn.NORM.DIST(AND(AO$6&gt;=$F27,AO$6&lt;=$H27)*(AO$6-$F27+1),$J27/2,$M27,TRUE)-_xlfn.NORM.DIST(AND(AO$6&gt;=$F27,AO$6&lt;=$H27)*(AN$6-$F27+1),$J27/2,$M27,TRUE))/(1-2*_xlfn.NORM.DIST(0,$J27/2,$M27,TRUE))*$D27+($K27="Steady Growth")*(AND(AO$6&gt;=$F27,AO$6&lt;=$H27)*((AO$6-$F27+1)/($J27*($J27+1)/2)*$D27))+($K27="custom")*CustCF!AI27</f>
        <v>0</v>
      </c>
      <c r="AP27" s="95">
        <f>($K27="Bell Curve")*(_xlfn.NORM.DIST(AND(AP$6&gt;=$F27,AP$6&lt;=$H27)*(AP$6-$F27+1),$J27/2,$M27,TRUE)-_xlfn.NORM.DIST(AND(AP$6&gt;=$F27,AP$6&lt;=$H27)*(AO$6-$F27+1),$J27/2,$M27,TRUE))/(1-2*_xlfn.NORM.DIST(0,$J27/2,$M27,TRUE))*$D27+($K27="Steady Growth")*(AND(AP$6&gt;=$F27,AP$6&lt;=$H27)*((AP$6-$F27+1)/($J27*($J27+1)/2)*$D27))+($K27="custom")*CustCF!AJ27</f>
        <v>0</v>
      </c>
      <c r="AQ27" s="95">
        <f>($K27="Bell Curve")*(_xlfn.NORM.DIST(AND(AQ$6&gt;=$F27,AQ$6&lt;=$H27)*(AQ$6-$F27+1),$J27/2,$M27,TRUE)-_xlfn.NORM.DIST(AND(AQ$6&gt;=$F27,AQ$6&lt;=$H27)*(AP$6-$F27+1),$J27/2,$M27,TRUE))/(1-2*_xlfn.NORM.DIST(0,$J27/2,$M27,TRUE))*$D27+($K27="Steady Growth")*(AND(AQ$6&gt;=$F27,AQ$6&lt;=$H27)*((AQ$6-$F27+1)/($J27*($J27+1)/2)*$D27))+($K27="custom")*CustCF!AK27</f>
        <v>0</v>
      </c>
      <c r="AR27" s="95">
        <f>($K27="Bell Curve")*(_xlfn.NORM.DIST(AND(AR$6&gt;=$F27,AR$6&lt;=$H27)*(AR$6-$F27+1),$J27/2,$M27,TRUE)-_xlfn.NORM.DIST(AND(AR$6&gt;=$F27,AR$6&lt;=$H27)*(AQ$6-$F27+1),$J27/2,$M27,TRUE))/(1-2*_xlfn.NORM.DIST(0,$J27/2,$M27,TRUE))*$D27+($K27="Steady Growth")*(AND(AR$6&gt;=$F27,AR$6&lt;=$H27)*((AR$6-$F27+1)/($J27*($J27+1)/2)*$D27))+($K27="custom")*CustCF!AL27</f>
        <v>0</v>
      </c>
      <c r="AS27" s="95">
        <f>($K27="Bell Curve")*(_xlfn.NORM.DIST(AND(AS$6&gt;=$F27,AS$6&lt;=$H27)*(AS$6-$F27+1),$J27/2,$M27,TRUE)-_xlfn.NORM.DIST(AND(AS$6&gt;=$F27,AS$6&lt;=$H27)*(AR$6-$F27+1),$J27/2,$M27,TRUE))/(1-2*_xlfn.NORM.DIST(0,$J27/2,$M27,TRUE))*$D27+($K27="Steady Growth")*(AND(AS$6&gt;=$F27,AS$6&lt;=$H27)*((AS$6-$F27+1)/($J27*($J27+1)/2)*$D27))+($K27="custom")*CustCF!AM27</f>
        <v>0</v>
      </c>
      <c r="AT27" s="95">
        <f>($K27="Bell Curve")*(_xlfn.NORM.DIST(AND(AT$6&gt;=$F27,AT$6&lt;=$H27)*(AT$6-$F27+1),$J27/2,$M27,TRUE)-_xlfn.NORM.DIST(AND(AT$6&gt;=$F27,AT$6&lt;=$H27)*(AS$6-$F27+1),$J27/2,$M27,TRUE))/(1-2*_xlfn.NORM.DIST(0,$J27/2,$M27,TRUE))*$D27+($K27="Steady Growth")*(AND(AT$6&gt;=$F27,AT$6&lt;=$H27)*((AT$6-$F27+1)/($J27*($J27+1)/2)*$D27))+($K27="custom")*CustCF!AN27</f>
        <v>0</v>
      </c>
      <c r="AU27" s="95">
        <f>($K27="Bell Curve")*(_xlfn.NORM.DIST(AND(AU$6&gt;=$F27,AU$6&lt;=$H27)*(AU$6-$F27+1),$J27/2,$M27,TRUE)-_xlfn.NORM.DIST(AND(AU$6&gt;=$F27,AU$6&lt;=$H27)*(AT$6-$F27+1),$J27/2,$M27,TRUE))/(1-2*_xlfn.NORM.DIST(0,$J27/2,$M27,TRUE))*$D27+($K27="Steady Growth")*(AND(AU$6&gt;=$F27,AU$6&lt;=$H27)*((AU$6-$F27+1)/($J27*($J27+1)/2)*$D27))+($K27="custom")*CustCF!AO27</f>
        <v>0</v>
      </c>
      <c r="AV27" s="95">
        <f>($K27="Bell Curve")*(_xlfn.NORM.DIST(AND(AV$6&gt;=$F27,AV$6&lt;=$H27)*(AV$6-$F27+1),$J27/2,$M27,TRUE)-_xlfn.NORM.DIST(AND(AV$6&gt;=$F27,AV$6&lt;=$H27)*(AU$6-$F27+1),$J27/2,$M27,TRUE))/(1-2*_xlfn.NORM.DIST(0,$J27/2,$M27,TRUE))*$D27+($K27="Steady Growth")*(AND(AV$6&gt;=$F27,AV$6&lt;=$H27)*((AV$6-$F27+1)/($J27*($J27+1)/2)*$D27))+($K27="custom")*CustCF!AP27</f>
        <v>0</v>
      </c>
      <c r="AW27" s="95">
        <f>($K27="Bell Curve")*(_xlfn.NORM.DIST(AND(AW$6&gt;=$F27,AW$6&lt;=$H27)*(AW$6-$F27+1),$J27/2,$M27,TRUE)-_xlfn.NORM.DIST(AND(AW$6&gt;=$F27,AW$6&lt;=$H27)*(AV$6-$F27+1),$J27/2,$M27,TRUE))/(1-2*_xlfn.NORM.DIST(0,$J27/2,$M27,TRUE))*$D27+($K27="Steady Growth")*(AND(AW$6&gt;=$F27,AW$6&lt;=$H27)*((AW$6-$F27+1)/($J27*($J27+1)/2)*$D27))+($K27="custom")*CustCF!AQ27</f>
        <v>0</v>
      </c>
      <c r="AX27" s="95">
        <f>($K27="Bell Curve")*(_xlfn.NORM.DIST(AND(AX$6&gt;=$F27,AX$6&lt;=$H27)*(AX$6-$F27+1),$J27/2,$M27,TRUE)-_xlfn.NORM.DIST(AND(AX$6&gt;=$F27,AX$6&lt;=$H27)*(AW$6-$F27+1),$J27/2,$M27,TRUE))/(1-2*_xlfn.NORM.DIST(0,$J27/2,$M27,TRUE))*$D27+($K27="Steady Growth")*(AND(AX$6&gt;=$F27,AX$6&lt;=$H27)*((AX$6-$F27+1)/($J27*($J27+1)/2)*$D27))+($K27="custom")*CustCF!AR27</f>
        <v>0</v>
      </c>
      <c r="AY27" s="95">
        <f>($K27="Bell Curve")*(_xlfn.NORM.DIST(AND(AY$6&gt;=$F27,AY$6&lt;=$H27)*(AY$6-$F27+1),$J27/2,$M27,TRUE)-_xlfn.NORM.DIST(AND(AY$6&gt;=$F27,AY$6&lt;=$H27)*(AX$6-$F27+1),$J27/2,$M27,TRUE))/(1-2*_xlfn.NORM.DIST(0,$J27/2,$M27,TRUE))*$D27+($K27="Steady Growth")*(AND(AY$6&gt;=$F27,AY$6&lt;=$H27)*((AY$6-$F27+1)/($J27*($J27+1)/2)*$D27))+($K27="custom")*CustCF!AS27</f>
        <v>0</v>
      </c>
      <c r="AZ27" s="95">
        <f>($K27="Bell Curve")*(_xlfn.NORM.DIST(AND(AZ$6&gt;=$F27,AZ$6&lt;=$H27)*(AZ$6-$F27+1),$J27/2,$M27,TRUE)-_xlfn.NORM.DIST(AND(AZ$6&gt;=$F27,AZ$6&lt;=$H27)*(AY$6-$F27+1),$J27/2,$M27,TRUE))/(1-2*_xlfn.NORM.DIST(0,$J27/2,$M27,TRUE))*$D27+($K27="Steady Growth")*(AND(AZ$6&gt;=$F27,AZ$6&lt;=$H27)*((AZ$6-$F27+1)/($J27*($J27+1)/2)*$D27))+($K27="custom")*CustCF!AT27</f>
        <v>0</v>
      </c>
      <c r="BA27" s="95">
        <f>($K27="Bell Curve")*(_xlfn.NORM.DIST(AND(BA$6&gt;=$F27,BA$6&lt;=$H27)*(BA$6-$F27+1),$J27/2,$M27,TRUE)-_xlfn.NORM.DIST(AND(BA$6&gt;=$F27,BA$6&lt;=$H27)*(AZ$6-$F27+1),$J27/2,$M27,TRUE))/(1-2*_xlfn.NORM.DIST(0,$J27/2,$M27,TRUE))*$D27+($K27="Steady Growth")*(AND(BA$6&gt;=$F27,BA$6&lt;=$H27)*((BA$6-$F27+1)/($J27*($J27+1)/2)*$D27))+($K27="custom")*CustCF!AU27</f>
        <v>0</v>
      </c>
      <c r="BB27" s="95">
        <f>($K27="Bell Curve")*(_xlfn.NORM.DIST(AND(BB$6&gt;=$F27,BB$6&lt;=$H27)*(BB$6-$F27+1),$J27/2,$M27,TRUE)-_xlfn.NORM.DIST(AND(BB$6&gt;=$F27,BB$6&lt;=$H27)*(BA$6-$F27+1),$J27/2,$M27,TRUE))/(1-2*_xlfn.NORM.DIST(0,$J27/2,$M27,TRUE))*$D27+($K27="Steady Growth")*(AND(BB$6&gt;=$F27,BB$6&lt;=$H27)*((BB$6-$F27+1)/($J27*($J27+1)/2)*$D27))+($K27="custom")*CustCF!AV27</f>
        <v>0</v>
      </c>
      <c r="BC27" s="95">
        <f>($K27="Bell Curve")*(_xlfn.NORM.DIST(AND(BC$6&gt;=$F27,BC$6&lt;=$H27)*(BC$6-$F27+1),$J27/2,$M27,TRUE)-_xlfn.NORM.DIST(AND(BC$6&gt;=$F27,BC$6&lt;=$H27)*(BB$6-$F27+1),$J27/2,$M27,TRUE))/(1-2*_xlfn.NORM.DIST(0,$J27/2,$M27,TRUE))*$D27+($K27="Steady Growth")*(AND(BC$6&gt;=$F27,BC$6&lt;=$H27)*((BC$6-$F27+1)/($J27*($J27+1)/2)*$D27))+($K27="custom")*CustCF!AW27</f>
        <v>0</v>
      </c>
      <c r="BD27" s="95">
        <f>($K27="Bell Curve")*(_xlfn.NORM.DIST(AND(BD$6&gt;=$F27,BD$6&lt;=$H27)*(BD$6-$F27+1),$J27/2,$M27,TRUE)-_xlfn.NORM.DIST(AND(BD$6&gt;=$F27,BD$6&lt;=$H27)*(BC$6-$F27+1),$J27/2,$M27,TRUE))/(1-2*_xlfn.NORM.DIST(0,$J27/2,$M27,TRUE))*$D27+($K27="Steady Growth")*(AND(BD$6&gt;=$F27,BD$6&lt;=$H27)*((BD$6-$F27+1)/($J27*($J27+1)/2)*$D27))+($K27="custom")*CustCF!AX27</f>
        <v>0</v>
      </c>
      <c r="BE27" s="95">
        <f>($K27="Bell Curve")*(_xlfn.NORM.DIST(AND(BE$6&gt;=$F27,BE$6&lt;=$H27)*(BE$6-$F27+1),$J27/2,$M27,TRUE)-_xlfn.NORM.DIST(AND(BE$6&gt;=$F27,BE$6&lt;=$H27)*(BD$6-$F27+1),$J27/2,$M27,TRUE))/(1-2*_xlfn.NORM.DIST(0,$J27/2,$M27,TRUE))*$D27+($K27="Steady Growth")*(AND(BE$6&gt;=$F27,BE$6&lt;=$H27)*((BE$6-$F27+1)/($J27*($J27+1)/2)*$D27))+($K27="custom")*CustCF!AY27</f>
        <v>0</v>
      </c>
      <c r="BF27" s="95">
        <f>($K27="Bell Curve")*(_xlfn.NORM.DIST(AND(BF$6&gt;=$F27,BF$6&lt;=$H27)*(BF$6-$F27+1),$J27/2,$M27,TRUE)-_xlfn.NORM.DIST(AND(BF$6&gt;=$F27,BF$6&lt;=$H27)*(BE$6-$F27+1),$J27/2,$M27,TRUE))/(1-2*_xlfn.NORM.DIST(0,$J27/2,$M27,TRUE))*$D27+($K27="Steady Growth")*(AND(BF$6&gt;=$F27,BF$6&lt;=$H27)*((BF$6-$F27+1)/($J27*($J27+1)/2)*$D27))+($K27="custom")*CustCF!AZ27</f>
        <v>0</v>
      </c>
      <c r="BG27" s="95">
        <f>($K27="Bell Curve")*(_xlfn.NORM.DIST(AND(BG$6&gt;=$F27,BG$6&lt;=$H27)*(BG$6-$F27+1),$J27/2,$M27,TRUE)-_xlfn.NORM.DIST(AND(BG$6&gt;=$F27,BG$6&lt;=$H27)*(BF$6-$F27+1),$J27/2,$M27,TRUE))/(1-2*_xlfn.NORM.DIST(0,$J27/2,$M27,TRUE))*$D27+($K27="Steady Growth")*(AND(BG$6&gt;=$F27,BG$6&lt;=$H27)*((BG$6-$F27+1)/($J27*($J27+1)/2)*$D27))+($K27="custom")*CustCF!BA27</f>
        <v>0</v>
      </c>
      <c r="BH27" s="95">
        <f>($K27="Bell Curve")*(_xlfn.NORM.DIST(AND(BH$6&gt;=$F27,BH$6&lt;=$H27)*(BH$6-$F27+1),$J27/2,$M27,TRUE)-_xlfn.NORM.DIST(AND(BH$6&gt;=$F27,BH$6&lt;=$H27)*(BG$6-$F27+1),$J27/2,$M27,TRUE))/(1-2*_xlfn.NORM.DIST(0,$J27/2,$M27,TRUE))*$D27+($K27="Steady Growth")*(AND(BH$6&gt;=$F27,BH$6&lt;=$H27)*((BH$6-$F27+1)/($J27*($J27+1)/2)*$D27))+($K27="custom")*CustCF!BB27</f>
        <v>0</v>
      </c>
      <c r="BI27" s="95">
        <f>($K27="Bell Curve")*(_xlfn.NORM.DIST(AND(BI$6&gt;=$F27,BI$6&lt;=$H27)*(BI$6-$F27+1),$J27/2,$M27,TRUE)-_xlfn.NORM.DIST(AND(BI$6&gt;=$F27,BI$6&lt;=$H27)*(BH$6-$F27+1),$J27/2,$M27,TRUE))/(1-2*_xlfn.NORM.DIST(0,$J27/2,$M27,TRUE))*$D27+($K27="Steady Growth")*(AND(BI$6&gt;=$F27,BI$6&lt;=$H27)*((BI$6-$F27+1)/($J27*($J27+1)/2)*$D27))+($K27="custom")*CustCF!BC27</f>
        <v>0</v>
      </c>
      <c r="BJ27" s="95">
        <f>($K27="Bell Curve")*(_xlfn.NORM.DIST(AND(BJ$6&gt;=$F27,BJ$6&lt;=$H27)*(BJ$6-$F27+1),$J27/2,$M27,TRUE)-_xlfn.NORM.DIST(AND(BJ$6&gt;=$F27,BJ$6&lt;=$H27)*(BI$6-$F27+1),$J27/2,$M27,TRUE))/(1-2*_xlfn.NORM.DIST(0,$J27/2,$M27,TRUE))*$D27+($K27="Steady Growth")*(AND(BJ$6&gt;=$F27,BJ$6&lt;=$H27)*((BJ$6-$F27+1)/($J27*($J27+1)/2)*$D27))+($K27="custom")*CustCF!BD27</f>
        <v>0</v>
      </c>
      <c r="BK27" s="95">
        <f>($K27="Bell Curve")*(_xlfn.NORM.DIST(AND(BK$6&gt;=$F27,BK$6&lt;=$H27)*(BK$6-$F27+1),$J27/2,$M27,TRUE)-_xlfn.NORM.DIST(AND(BK$6&gt;=$F27,BK$6&lt;=$H27)*(BJ$6-$F27+1),$J27/2,$M27,TRUE))/(1-2*_xlfn.NORM.DIST(0,$J27/2,$M27,TRUE))*$D27+($K27="Steady Growth")*(AND(BK$6&gt;=$F27,BK$6&lt;=$H27)*((BK$6-$F27+1)/($J27*($J27+1)/2)*$D27))+($K27="custom")*CustCF!BE27</f>
        <v>0</v>
      </c>
      <c r="BL27" s="95">
        <f>($K27="Bell Curve")*(_xlfn.NORM.DIST(AND(BL$6&gt;=$F27,BL$6&lt;=$H27)*(BL$6-$F27+1),$J27/2,$M27,TRUE)-_xlfn.NORM.DIST(AND(BL$6&gt;=$F27,BL$6&lt;=$H27)*(BK$6-$F27+1),$J27/2,$M27,TRUE))/(1-2*_xlfn.NORM.DIST(0,$J27/2,$M27,TRUE))*$D27+($K27="Steady Growth")*(AND(BL$6&gt;=$F27,BL$6&lt;=$H27)*((BL$6-$F27+1)/($J27*($J27+1)/2)*$D27))+($K27="custom")*CustCF!BF27</f>
        <v>0</v>
      </c>
      <c r="BM27" s="95">
        <f>($K27="Bell Curve")*(_xlfn.NORM.DIST(AND(BM$6&gt;=$F27,BM$6&lt;=$H27)*(BM$6-$F27+1),$J27/2,$M27,TRUE)-_xlfn.NORM.DIST(AND(BM$6&gt;=$F27,BM$6&lt;=$H27)*(BL$6-$F27+1),$J27/2,$M27,TRUE))/(1-2*_xlfn.NORM.DIST(0,$J27/2,$M27,TRUE))*$D27+($K27="Steady Growth")*(AND(BM$6&gt;=$F27,BM$6&lt;=$H27)*((BM$6-$F27+1)/($J27*($J27+1)/2)*$D27))+($K27="custom")*CustCF!BG27</f>
        <v>0</v>
      </c>
      <c r="BN27" s="95">
        <f>($K27="Bell Curve")*(_xlfn.NORM.DIST(AND(BN$6&gt;=$F27,BN$6&lt;=$H27)*(BN$6-$F27+1),$J27/2,$M27,TRUE)-_xlfn.NORM.DIST(AND(BN$6&gt;=$F27,BN$6&lt;=$H27)*(BM$6-$F27+1),$J27/2,$M27,TRUE))/(1-2*_xlfn.NORM.DIST(0,$J27/2,$M27,TRUE))*$D27+($K27="Steady Growth")*(AND(BN$6&gt;=$F27,BN$6&lt;=$H27)*((BN$6-$F27+1)/($J27*($J27+1)/2)*$D27))+($K27="custom")*CustCF!BH27</f>
        <v>0</v>
      </c>
      <c r="BO27" s="95">
        <f>($K27="Bell Curve")*(_xlfn.NORM.DIST(AND(BO$6&gt;=$F27,BO$6&lt;=$H27)*(BO$6-$F27+1),$J27/2,$M27,TRUE)-_xlfn.NORM.DIST(AND(BO$6&gt;=$F27,BO$6&lt;=$H27)*(BN$6-$F27+1),$J27/2,$M27,TRUE))/(1-2*_xlfn.NORM.DIST(0,$J27/2,$M27,TRUE))*$D27+($K27="Steady Growth")*(AND(BO$6&gt;=$F27,BO$6&lt;=$H27)*((BO$6-$F27+1)/($J27*($J27+1)/2)*$D27))+($K27="custom")*CustCF!BI27</f>
        <v>0</v>
      </c>
      <c r="BP27" s="95">
        <f>($K27="Bell Curve")*(_xlfn.NORM.DIST(AND(BP$6&gt;=$F27,BP$6&lt;=$H27)*(BP$6-$F27+1),$J27/2,$M27,TRUE)-_xlfn.NORM.DIST(AND(BP$6&gt;=$F27,BP$6&lt;=$H27)*(BO$6-$F27+1),$J27/2,$M27,TRUE))/(1-2*_xlfn.NORM.DIST(0,$J27/2,$M27,TRUE))*$D27+($K27="Steady Growth")*(AND(BP$6&gt;=$F27,BP$6&lt;=$H27)*((BP$6-$F27+1)/($J27*($J27+1)/2)*$D27))+($K27="custom")*CustCF!BJ27</f>
        <v>0</v>
      </c>
      <c r="BQ27" s="95">
        <f>($K27="Bell Curve")*(_xlfn.NORM.DIST(AND(BQ$6&gt;=$F27,BQ$6&lt;=$H27)*(BQ$6-$F27+1),$J27/2,$M27,TRUE)-_xlfn.NORM.DIST(AND(BQ$6&gt;=$F27,BQ$6&lt;=$H27)*(BP$6-$F27+1),$J27/2,$M27,TRUE))/(1-2*_xlfn.NORM.DIST(0,$J27/2,$M27,TRUE))*$D27+($K27="Steady Growth")*(AND(BQ$6&gt;=$F27,BQ$6&lt;=$H27)*((BQ$6-$F27+1)/($J27*($J27+1)/2)*$D27))+($K27="custom")*CustCF!BK27</f>
        <v>0</v>
      </c>
      <c r="BR27" s="95">
        <f>($K27="Bell Curve")*(_xlfn.NORM.DIST(AND(BR$6&gt;=$F27,BR$6&lt;=$H27)*(BR$6-$F27+1),$J27/2,$M27,TRUE)-_xlfn.NORM.DIST(AND(BR$6&gt;=$F27,BR$6&lt;=$H27)*(BQ$6-$F27+1),$J27/2,$M27,TRUE))/(1-2*_xlfn.NORM.DIST(0,$J27/2,$M27,TRUE))*$D27+($K27="Steady Growth")*(AND(BR$6&gt;=$F27,BR$6&lt;=$H27)*((BR$6-$F27+1)/($J27*($J27+1)/2)*$D27))+($K27="custom")*CustCF!BL27</f>
        <v>0</v>
      </c>
      <c r="BS27" s="95">
        <f>($K27="Bell Curve")*(_xlfn.NORM.DIST(AND(BS$6&gt;=$F27,BS$6&lt;=$H27)*(BS$6-$F27+1),$J27/2,$M27,TRUE)-_xlfn.NORM.DIST(AND(BS$6&gt;=$F27,BS$6&lt;=$H27)*(BR$6-$F27+1),$J27/2,$M27,TRUE))/(1-2*_xlfn.NORM.DIST(0,$J27/2,$M27,TRUE))*$D27+($K27="Steady Growth")*(AND(BS$6&gt;=$F27,BS$6&lt;=$H27)*((BS$6-$F27+1)/($J27*($J27+1)/2)*$D27))+($K27="custom")*CustCF!BM27</f>
        <v>0</v>
      </c>
      <c r="BT27" s="95">
        <f>($K27="Bell Curve")*(_xlfn.NORM.DIST(AND(BT$6&gt;=$F27,BT$6&lt;=$H27)*(BT$6-$F27+1),$J27/2,$M27,TRUE)-_xlfn.NORM.DIST(AND(BT$6&gt;=$F27,BT$6&lt;=$H27)*(BS$6-$F27+1),$J27/2,$M27,TRUE))/(1-2*_xlfn.NORM.DIST(0,$J27/2,$M27,TRUE))*$D27+($K27="Steady Growth")*(AND(BT$6&gt;=$F27,BT$6&lt;=$H27)*((BT$6-$F27+1)/($J27*($J27+1)/2)*$D27))+($K27="custom")*CustCF!BN27</f>
        <v>0</v>
      </c>
      <c r="BU27" s="95">
        <f>($K27="Bell Curve")*(_xlfn.NORM.DIST(AND(BU$6&gt;=$F27,BU$6&lt;=$H27)*(BU$6-$F27+1),$J27/2,$M27,TRUE)-_xlfn.NORM.DIST(AND(BU$6&gt;=$F27,BU$6&lt;=$H27)*(BT$6-$F27+1),$J27/2,$M27,TRUE))/(1-2*_xlfn.NORM.DIST(0,$J27/2,$M27,TRUE))*$D27+($K27="Steady Growth")*(AND(BU$6&gt;=$F27,BU$6&lt;=$H27)*((BU$6-$F27+1)/($J27*($J27+1)/2)*$D27))+($K27="custom")*CustCF!BO27</f>
        <v>0</v>
      </c>
      <c r="BV27" s="95">
        <f>($K27="Bell Curve")*(_xlfn.NORM.DIST(AND(BV$6&gt;=$F27,BV$6&lt;=$H27)*(BV$6-$F27+1),$J27/2,$M27,TRUE)-_xlfn.NORM.DIST(AND(BV$6&gt;=$F27,BV$6&lt;=$H27)*(BU$6-$F27+1),$J27/2,$M27,TRUE))/(1-2*_xlfn.NORM.DIST(0,$J27/2,$M27,TRUE))*$D27+($K27="Steady Growth")*(AND(BV$6&gt;=$F27,BV$6&lt;=$H27)*((BV$6-$F27+1)/($J27*($J27+1)/2)*$D27))+($K27="custom")*CustCF!BP27</f>
        <v>0</v>
      </c>
      <c r="BW27" s="95">
        <f>($K27="Bell Curve")*(_xlfn.NORM.DIST(AND(BW$6&gt;=$F27,BW$6&lt;=$H27)*(BW$6-$F27+1),$J27/2,$M27,TRUE)-_xlfn.NORM.DIST(AND(BW$6&gt;=$F27,BW$6&lt;=$H27)*(BV$6-$F27+1),$J27/2,$M27,TRUE))/(1-2*_xlfn.NORM.DIST(0,$J27/2,$M27,TRUE))*$D27+($K27="Steady Growth")*(AND(BW$6&gt;=$F27,BW$6&lt;=$H27)*((BW$6-$F27+1)/($J27*($J27+1)/2)*$D27))+($K27="custom")*CustCF!BQ27</f>
        <v>0</v>
      </c>
      <c r="BX27" s="95">
        <f>($K27="Bell Curve")*(_xlfn.NORM.DIST(AND(BX$6&gt;=$F27,BX$6&lt;=$H27)*(BX$6-$F27+1),$J27/2,$M27,TRUE)-_xlfn.NORM.DIST(AND(BX$6&gt;=$F27,BX$6&lt;=$H27)*(BW$6-$F27+1),$J27/2,$M27,TRUE))/(1-2*_xlfn.NORM.DIST(0,$J27/2,$M27,TRUE))*$D27+($K27="Steady Growth")*(AND(BX$6&gt;=$F27,BX$6&lt;=$H27)*((BX$6-$F27+1)/($J27*($J27+1)/2)*$D27))+($K27="custom")*CustCF!BR27</f>
        <v>0</v>
      </c>
      <c r="BY27" s="95">
        <f>($K27="Bell Curve")*(_xlfn.NORM.DIST(AND(BY$6&gt;=$F27,BY$6&lt;=$H27)*(BY$6-$F27+1),$J27/2,$M27,TRUE)-_xlfn.NORM.DIST(AND(BY$6&gt;=$F27,BY$6&lt;=$H27)*(BX$6-$F27+1),$J27/2,$M27,TRUE))/(1-2*_xlfn.NORM.DIST(0,$J27/2,$M27,TRUE))*$D27+($K27="Steady Growth")*(AND(BY$6&gt;=$F27,BY$6&lt;=$H27)*((BY$6-$F27+1)/($J27*($J27+1)/2)*$D27))+($K27="custom")*CustCF!BS27</f>
        <v>0</v>
      </c>
      <c r="BZ27" s="95">
        <f>($K27="Bell Curve")*(_xlfn.NORM.DIST(AND(BZ$6&gt;=$F27,BZ$6&lt;=$H27)*(BZ$6-$F27+1),$J27/2,$M27,TRUE)-_xlfn.NORM.DIST(AND(BZ$6&gt;=$F27,BZ$6&lt;=$H27)*(BY$6-$F27+1),$J27/2,$M27,TRUE))/(1-2*_xlfn.NORM.DIST(0,$J27/2,$M27,TRUE))*$D27+($K27="Steady Growth")*(AND(BZ$6&gt;=$F27,BZ$6&lt;=$H27)*((BZ$6-$F27+1)/($J27*($J27+1)/2)*$D27))+($K27="custom")*CustCF!BT27</f>
        <v>0</v>
      </c>
      <c r="CA27" s="95">
        <f>($K27="Bell Curve")*(_xlfn.NORM.DIST(AND(CA$6&gt;=$F27,CA$6&lt;=$H27)*(CA$6-$F27+1),$J27/2,$M27,TRUE)-_xlfn.NORM.DIST(AND(CA$6&gt;=$F27,CA$6&lt;=$H27)*(BZ$6-$F27+1),$J27/2,$M27,TRUE))/(1-2*_xlfn.NORM.DIST(0,$J27/2,$M27,TRUE))*$D27+($K27="Steady Growth")*(AND(CA$6&gt;=$F27,CA$6&lt;=$H27)*((CA$6-$F27+1)/($J27*($J27+1)/2)*$D27))+($K27="custom")*CustCF!BU27</f>
        <v>0</v>
      </c>
      <c r="CB27" s="95">
        <f>($K27="Bell Curve")*(_xlfn.NORM.DIST(AND(CB$6&gt;=$F27,CB$6&lt;=$H27)*(CB$6-$F27+1),$J27/2,$M27,TRUE)-_xlfn.NORM.DIST(AND(CB$6&gt;=$F27,CB$6&lt;=$H27)*(CA$6-$F27+1),$J27/2,$M27,TRUE))/(1-2*_xlfn.NORM.DIST(0,$J27/2,$M27,TRUE))*$D27+($K27="Steady Growth")*(AND(CB$6&gt;=$F27,CB$6&lt;=$H27)*((CB$6-$F27+1)/($J27*($J27+1)/2)*$D27))+($K27="custom")*CustCF!BV27</f>
        <v>0</v>
      </c>
      <c r="CC27" s="95">
        <f>($K27="Bell Curve")*(_xlfn.NORM.DIST(AND(CC$6&gt;=$F27,CC$6&lt;=$H27)*(CC$6-$F27+1),$J27/2,$M27,TRUE)-_xlfn.NORM.DIST(AND(CC$6&gt;=$F27,CC$6&lt;=$H27)*(CB$6-$F27+1),$J27/2,$M27,TRUE))/(1-2*_xlfn.NORM.DIST(0,$J27/2,$M27,TRUE))*$D27+($K27="Steady Growth")*(AND(CC$6&gt;=$F27,CC$6&lt;=$H27)*((CC$6-$F27+1)/($J27*($J27+1)/2)*$D27))+($K27="custom")*CustCF!BW27</f>
        <v>0</v>
      </c>
      <c r="CD27" s="95">
        <f>($K27="Bell Curve")*(_xlfn.NORM.DIST(AND(CD$6&gt;=$F27,CD$6&lt;=$H27)*(CD$6-$F27+1),$J27/2,$M27,TRUE)-_xlfn.NORM.DIST(AND(CD$6&gt;=$F27,CD$6&lt;=$H27)*(CC$6-$F27+1),$J27/2,$M27,TRUE))/(1-2*_xlfn.NORM.DIST(0,$J27/2,$M27,TRUE))*$D27+($K27="Steady Growth")*(AND(CD$6&gt;=$F27,CD$6&lt;=$H27)*((CD$6-$F27+1)/($J27*($J27+1)/2)*$D27))+($K27="custom")*CustCF!BX27</f>
        <v>0</v>
      </c>
      <c r="CE27" s="95">
        <f>($K27="Bell Curve")*(_xlfn.NORM.DIST(AND(CE$6&gt;=$F27,CE$6&lt;=$H27)*(CE$6-$F27+1),$J27/2,$M27,TRUE)-_xlfn.NORM.DIST(AND(CE$6&gt;=$F27,CE$6&lt;=$H27)*(CD$6-$F27+1),$J27/2,$M27,TRUE))/(1-2*_xlfn.NORM.DIST(0,$J27/2,$M27,TRUE))*$D27+($K27="Steady Growth")*(AND(CE$6&gt;=$F27,CE$6&lt;=$H27)*((CE$6-$F27+1)/($J27*($J27+1)/2)*$D27))+($K27="custom")*CustCF!BY27</f>
        <v>0</v>
      </c>
      <c r="CF27" s="95">
        <f>($K27="Bell Curve")*(_xlfn.NORM.DIST(AND(CF$6&gt;=$F27,CF$6&lt;=$H27)*(CF$6-$F27+1),$J27/2,$M27,TRUE)-_xlfn.NORM.DIST(AND(CF$6&gt;=$F27,CF$6&lt;=$H27)*(CE$6-$F27+1),$J27/2,$M27,TRUE))/(1-2*_xlfn.NORM.DIST(0,$J27/2,$M27,TRUE))*$D27+($K27="Steady Growth")*(AND(CF$6&gt;=$F27,CF$6&lt;=$H27)*((CF$6-$F27+1)/($J27*($J27+1)/2)*$D27))+($K27="custom")*CustCF!BZ27</f>
        <v>0</v>
      </c>
      <c r="CG27" s="95">
        <f>($K27="Bell Curve")*(_xlfn.NORM.DIST(AND(CG$6&gt;=$F27,CG$6&lt;=$H27)*(CG$6-$F27+1),$J27/2,$M27,TRUE)-_xlfn.NORM.DIST(AND(CG$6&gt;=$F27,CG$6&lt;=$H27)*(CF$6-$F27+1),$J27/2,$M27,TRUE))/(1-2*_xlfn.NORM.DIST(0,$J27/2,$M27,TRUE))*$D27+($K27="Steady Growth")*(AND(CG$6&gt;=$F27,CG$6&lt;=$H27)*((CG$6-$F27+1)/($J27*($J27+1)/2)*$D27))+($K27="custom")*CustCF!CA27</f>
        <v>0</v>
      </c>
      <c r="CH27" s="95">
        <f>($K27="Bell Curve")*(_xlfn.NORM.DIST(AND(CH$6&gt;=$F27,CH$6&lt;=$H27)*(CH$6-$F27+1),$J27/2,$M27,TRUE)-_xlfn.NORM.DIST(AND(CH$6&gt;=$F27,CH$6&lt;=$H27)*(CG$6-$F27+1),$J27/2,$M27,TRUE))/(1-2*_xlfn.NORM.DIST(0,$J27/2,$M27,TRUE))*$D27+($K27="Steady Growth")*(AND(CH$6&gt;=$F27,CH$6&lt;=$H27)*((CH$6-$F27+1)/($J27*($J27+1)/2)*$D27))+($K27="custom")*CustCF!CB27</f>
        <v>0</v>
      </c>
      <c r="CI27" s="95">
        <f>($K27="Bell Curve")*(_xlfn.NORM.DIST(AND(CI$6&gt;=$F27,CI$6&lt;=$H27)*(CI$6-$F27+1),$J27/2,$M27,TRUE)-_xlfn.NORM.DIST(AND(CI$6&gt;=$F27,CI$6&lt;=$H27)*(CH$6-$F27+1),$J27/2,$M27,TRUE))/(1-2*_xlfn.NORM.DIST(0,$J27/2,$M27,TRUE))*$D27+($K27="Steady Growth")*(AND(CI$6&gt;=$F27,CI$6&lt;=$H27)*((CI$6-$F27+1)/($J27*($J27+1)/2)*$D27))+($K27="custom")*CustCF!CC27</f>
        <v>0</v>
      </c>
      <c r="CJ27" s="95">
        <f>($K27="Bell Curve")*(_xlfn.NORM.DIST(AND(CJ$6&gt;=$F27,CJ$6&lt;=$H27)*(CJ$6-$F27+1),$J27/2,$M27,TRUE)-_xlfn.NORM.DIST(AND(CJ$6&gt;=$F27,CJ$6&lt;=$H27)*(CI$6-$F27+1),$J27/2,$M27,TRUE))/(1-2*_xlfn.NORM.DIST(0,$J27/2,$M27,TRUE))*$D27+($K27="Steady Growth")*(AND(CJ$6&gt;=$F27,CJ$6&lt;=$H27)*((CJ$6-$F27+1)/($J27*($J27+1)/2)*$D27))+($K27="custom")*CustCF!CD27</f>
        <v>0</v>
      </c>
      <c r="CK27" s="95">
        <f>($K27="Bell Curve")*(_xlfn.NORM.DIST(AND(CK$6&gt;=$F27,CK$6&lt;=$H27)*(CK$6-$F27+1),$J27/2,$M27,TRUE)-_xlfn.NORM.DIST(AND(CK$6&gt;=$F27,CK$6&lt;=$H27)*(CJ$6-$F27+1),$J27/2,$M27,TRUE))/(1-2*_xlfn.NORM.DIST(0,$J27/2,$M27,TRUE))*$D27+($K27="Steady Growth")*(AND(CK$6&gt;=$F27,CK$6&lt;=$H27)*((CK$6-$F27+1)/($J27*($J27+1)/2)*$D27))+($K27="custom")*CustCF!CE27</f>
        <v>0</v>
      </c>
      <c r="CL27" s="95">
        <f>($K27="Bell Curve")*(_xlfn.NORM.DIST(AND(CL$6&gt;=$F27,CL$6&lt;=$H27)*(CL$6-$F27+1),$J27/2,$M27,TRUE)-_xlfn.NORM.DIST(AND(CL$6&gt;=$F27,CL$6&lt;=$H27)*(CK$6-$F27+1),$J27/2,$M27,TRUE))/(1-2*_xlfn.NORM.DIST(0,$J27/2,$M27,TRUE))*$D27+($K27="Steady Growth")*(AND(CL$6&gt;=$F27,CL$6&lt;=$H27)*((CL$6-$F27+1)/($J27*($J27+1)/2)*$D27))+($K27="custom")*CustCF!CF27</f>
        <v>0</v>
      </c>
      <c r="CM27" s="95">
        <f>($K27="Bell Curve")*(_xlfn.NORM.DIST(AND(CM$6&gt;=$F27,CM$6&lt;=$H27)*(CM$6-$F27+1),$J27/2,$M27,TRUE)-_xlfn.NORM.DIST(AND(CM$6&gt;=$F27,CM$6&lt;=$H27)*(CL$6-$F27+1),$J27/2,$M27,TRUE))/(1-2*_xlfn.NORM.DIST(0,$J27/2,$M27,TRUE))*$D27+($K27="Steady Growth")*(AND(CM$6&gt;=$F27,CM$6&lt;=$H27)*((CM$6-$F27+1)/($J27*($J27+1)/2)*$D27))+($K27="custom")*CustCF!CG27</f>
        <v>0</v>
      </c>
      <c r="CN27" s="95">
        <f>($K27="Bell Curve")*(_xlfn.NORM.DIST(AND(CN$6&gt;=$F27,CN$6&lt;=$H27)*(CN$6-$F27+1),$J27/2,$M27,TRUE)-_xlfn.NORM.DIST(AND(CN$6&gt;=$F27,CN$6&lt;=$H27)*(CM$6-$F27+1),$J27/2,$M27,TRUE))/(1-2*_xlfn.NORM.DIST(0,$J27/2,$M27,TRUE))*$D27+($K27="Steady Growth")*(AND(CN$6&gt;=$F27,CN$6&lt;=$H27)*((CN$6-$F27+1)/($J27*($J27+1)/2)*$D27))+($K27="custom")*CustCF!CH27</f>
        <v>0</v>
      </c>
      <c r="CO27" s="95">
        <f>($K27="Bell Curve")*(_xlfn.NORM.DIST(AND(CO$6&gt;=$F27,CO$6&lt;=$H27)*(CO$6-$F27+1),$J27/2,$M27,TRUE)-_xlfn.NORM.DIST(AND(CO$6&gt;=$F27,CO$6&lt;=$H27)*(CN$6-$F27+1),$J27/2,$M27,TRUE))/(1-2*_xlfn.NORM.DIST(0,$J27/2,$M27,TRUE))*$D27+($K27="Steady Growth")*(AND(CO$6&gt;=$F27,CO$6&lt;=$H27)*((CO$6-$F27+1)/($J27*($J27+1)/2)*$D27))+($K27="custom")*CustCF!CI27</f>
        <v>0</v>
      </c>
      <c r="CP27" s="95">
        <f>($K27="Bell Curve")*(_xlfn.NORM.DIST(AND(CP$6&gt;=$F27,CP$6&lt;=$H27)*(CP$6-$F27+1),$J27/2,$M27,TRUE)-_xlfn.NORM.DIST(AND(CP$6&gt;=$F27,CP$6&lt;=$H27)*(CO$6-$F27+1),$J27/2,$M27,TRUE))/(1-2*_xlfn.NORM.DIST(0,$J27/2,$M27,TRUE))*$D27+($K27="Steady Growth")*(AND(CP$6&gt;=$F27,CP$6&lt;=$H27)*((CP$6-$F27+1)/($J27*($J27+1)/2)*$D27))+($K27="custom")*CustCF!CJ27</f>
        <v>0</v>
      </c>
      <c r="CQ27" s="95">
        <f>($K27="Bell Curve")*(_xlfn.NORM.DIST(AND(CQ$6&gt;=$F27,CQ$6&lt;=$H27)*(CQ$6-$F27+1),$J27/2,$M27,TRUE)-_xlfn.NORM.DIST(AND(CQ$6&gt;=$F27,CQ$6&lt;=$H27)*(CP$6-$F27+1),$J27/2,$M27,TRUE))/(1-2*_xlfn.NORM.DIST(0,$J27/2,$M27,TRUE))*$D27+($K27="Steady Growth")*(AND(CQ$6&gt;=$F27,CQ$6&lt;=$H27)*((CQ$6-$F27+1)/($J27*($J27+1)/2)*$D27))+($K27="custom")*CustCF!CK27</f>
        <v>0</v>
      </c>
      <c r="CR27" s="95">
        <f>($K27="Bell Curve")*(_xlfn.NORM.DIST(AND(CR$6&gt;=$F27,CR$6&lt;=$H27)*(CR$6-$F27+1),$J27/2,$M27,TRUE)-_xlfn.NORM.DIST(AND(CR$6&gt;=$F27,CR$6&lt;=$H27)*(CQ$6-$F27+1),$J27/2,$M27,TRUE))/(1-2*_xlfn.NORM.DIST(0,$J27/2,$M27,TRUE))*$D27+($K27="Steady Growth")*(AND(CR$6&gt;=$F27,CR$6&lt;=$H27)*((CR$6-$F27+1)/($J27*($J27+1)/2)*$D27))+($K27="custom")*CustCF!CL27</f>
        <v>0</v>
      </c>
      <c r="CS27" s="95">
        <f>($K27="Bell Curve")*(_xlfn.NORM.DIST(AND(CS$6&gt;=$F27,CS$6&lt;=$H27)*(CS$6-$F27+1),$J27/2,$M27,TRUE)-_xlfn.NORM.DIST(AND(CS$6&gt;=$F27,CS$6&lt;=$H27)*(CR$6-$F27+1),$J27/2,$M27,TRUE))/(1-2*_xlfn.NORM.DIST(0,$J27/2,$M27,TRUE))*$D27+($K27="Steady Growth")*(AND(CS$6&gt;=$F27,CS$6&lt;=$H27)*((CS$6-$F27+1)/($J27*($J27+1)/2)*$D27))+($K27="custom")*CustCF!CM27</f>
        <v>0</v>
      </c>
      <c r="CT27" s="95">
        <f>($K27="Bell Curve")*(_xlfn.NORM.DIST(AND(CT$6&gt;=$F27,CT$6&lt;=$H27)*(CT$6-$F27+1),$J27/2,$M27,TRUE)-_xlfn.NORM.DIST(AND(CT$6&gt;=$F27,CT$6&lt;=$H27)*(CS$6-$F27+1),$J27/2,$M27,TRUE))/(1-2*_xlfn.NORM.DIST(0,$J27/2,$M27,TRUE))*$D27+($K27="Steady Growth")*(AND(CT$6&gt;=$F27,CT$6&lt;=$H27)*((CT$6-$F27+1)/($J27*($J27+1)/2)*$D27))+($K27="custom")*CustCF!CN27</f>
        <v>0</v>
      </c>
      <c r="CU27" s="95">
        <f>($K27="Bell Curve")*(_xlfn.NORM.DIST(AND(CU$6&gt;=$F27,CU$6&lt;=$H27)*(CU$6-$F27+1),$J27/2,$M27,TRUE)-_xlfn.NORM.DIST(AND(CU$6&gt;=$F27,CU$6&lt;=$H27)*(CT$6-$F27+1),$J27/2,$M27,TRUE))/(1-2*_xlfn.NORM.DIST(0,$J27/2,$M27,TRUE))*$D27+($K27="Steady Growth")*(AND(CU$6&gt;=$F27,CU$6&lt;=$H27)*((CU$6-$F27+1)/($J27*($J27+1)/2)*$D27))+($K27="custom")*CustCF!CO27</f>
        <v>0</v>
      </c>
      <c r="CV27" s="95">
        <f>($K27="Bell Curve")*(_xlfn.NORM.DIST(AND(CV$6&gt;=$F27,CV$6&lt;=$H27)*(CV$6-$F27+1),$J27/2,$M27,TRUE)-_xlfn.NORM.DIST(AND(CV$6&gt;=$F27,CV$6&lt;=$H27)*(CU$6-$F27+1),$J27/2,$M27,TRUE))/(1-2*_xlfn.NORM.DIST(0,$J27/2,$M27,TRUE))*$D27+($K27="Steady Growth")*(AND(CV$6&gt;=$F27,CV$6&lt;=$H27)*((CV$6-$F27+1)/($J27*($J27+1)/2)*$D27))+($K27="custom")*CustCF!CP27</f>
        <v>0</v>
      </c>
      <c r="CW27" s="95">
        <f>($K27="Bell Curve")*(_xlfn.NORM.DIST(AND(CW$6&gt;=$F27,CW$6&lt;=$H27)*(CW$6-$F27+1),$J27/2,$M27,TRUE)-_xlfn.NORM.DIST(AND(CW$6&gt;=$F27,CW$6&lt;=$H27)*(CV$6-$F27+1),$J27/2,$M27,TRUE))/(1-2*_xlfn.NORM.DIST(0,$J27/2,$M27,TRUE))*$D27+($K27="Steady Growth")*(AND(CW$6&gt;=$F27,CW$6&lt;=$H27)*((CW$6-$F27+1)/($J27*($J27+1)/2)*$D27))+($K27="custom")*CustCF!CQ27</f>
        <v>0</v>
      </c>
      <c r="CX27" s="95">
        <f>($K27="Bell Curve")*(_xlfn.NORM.DIST(AND(CX$6&gt;=$F27,CX$6&lt;=$H27)*(CX$6-$F27+1),$J27/2,$M27,TRUE)-_xlfn.NORM.DIST(AND(CX$6&gt;=$F27,CX$6&lt;=$H27)*(CW$6-$F27+1),$J27/2,$M27,TRUE))/(1-2*_xlfn.NORM.DIST(0,$J27/2,$M27,TRUE))*$D27+($K27="Steady Growth")*(AND(CX$6&gt;=$F27,CX$6&lt;=$H27)*((CX$6-$F27+1)/($J27*($J27+1)/2)*$D27))+($K27="custom")*CustCF!CR27</f>
        <v>0</v>
      </c>
      <c r="CY27" s="95">
        <f>($K27="Bell Curve")*(_xlfn.NORM.DIST(AND(CY$6&gt;=$F27,CY$6&lt;=$H27)*(CY$6-$F27+1),$J27/2,$M27,TRUE)-_xlfn.NORM.DIST(AND(CY$6&gt;=$F27,CY$6&lt;=$H27)*(CX$6-$F27+1),$J27/2,$M27,TRUE))/(1-2*_xlfn.NORM.DIST(0,$J27/2,$M27,TRUE))*$D27+($K27="Steady Growth")*(AND(CY$6&gt;=$F27,CY$6&lt;=$H27)*((CY$6-$F27+1)/($J27*($J27+1)/2)*$D27))+($K27="custom")*CustCF!CS27</f>
        <v>0</v>
      </c>
      <c r="CZ27" s="95">
        <f>($K27="Bell Curve")*(_xlfn.NORM.DIST(AND(CZ$6&gt;=$F27,CZ$6&lt;=$H27)*(CZ$6-$F27+1),$J27/2,$M27,TRUE)-_xlfn.NORM.DIST(AND(CZ$6&gt;=$F27,CZ$6&lt;=$H27)*(CY$6-$F27+1),$J27/2,$M27,TRUE))/(1-2*_xlfn.NORM.DIST(0,$J27/2,$M27,TRUE))*$D27+($K27="Steady Growth")*(AND(CZ$6&gt;=$F27,CZ$6&lt;=$H27)*((CZ$6-$F27+1)/($J27*($J27+1)/2)*$D27))+($K27="custom")*CustCF!CT27</f>
        <v>0</v>
      </c>
      <c r="DA27" s="95">
        <f>($K27="Bell Curve")*(_xlfn.NORM.DIST(AND(DA$6&gt;=$F27,DA$6&lt;=$H27)*(DA$6-$F27+1),$J27/2,$M27,TRUE)-_xlfn.NORM.DIST(AND(DA$6&gt;=$F27,DA$6&lt;=$H27)*(CZ$6-$F27+1),$J27/2,$M27,TRUE))/(1-2*_xlfn.NORM.DIST(0,$J27/2,$M27,TRUE))*$D27+($K27="Steady Growth")*(AND(DA$6&gt;=$F27,DA$6&lt;=$H27)*((DA$6-$F27+1)/($J27*($J27+1)/2)*$D27))+($K27="custom")*CustCF!CU27</f>
        <v>0</v>
      </c>
      <c r="DB27" s="95">
        <f>($K27="Bell Curve")*(_xlfn.NORM.DIST(AND(DB$6&gt;=$F27,DB$6&lt;=$H27)*(DB$6-$F27+1),$J27/2,$M27,TRUE)-_xlfn.NORM.DIST(AND(DB$6&gt;=$F27,DB$6&lt;=$H27)*(DA$6-$F27+1),$J27/2,$M27,TRUE))/(1-2*_xlfn.NORM.DIST(0,$J27/2,$M27,TRUE))*$D27+($K27="Steady Growth")*(AND(DB$6&gt;=$F27,DB$6&lt;=$H27)*((DB$6-$F27+1)/($J27*($J27+1)/2)*$D27))+($K27="custom")*CustCF!CV27</f>
        <v>0</v>
      </c>
      <c r="DC27" s="95">
        <f>($K27="Bell Curve")*(_xlfn.NORM.DIST(AND(DC$6&gt;=$F27,DC$6&lt;=$H27)*(DC$6-$F27+1),$J27/2,$M27,TRUE)-_xlfn.NORM.DIST(AND(DC$6&gt;=$F27,DC$6&lt;=$H27)*(DB$6-$F27+1),$J27/2,$M27,TRUE))/(1-2*_xlfn.NORM.DIST(0,$J27/2,$M27,TRUE))*$D27+($K27="Steady Growth")*(AND(DC$6&gt;=$F27,DC$6&lt;=$H27)*((DC$6-$F27+1)/($J27*($J27+1)/2)*$D27))+($K27="custom")*CustCF!CW27</f>
        <v>0</v>
      </c>
      <c r="DD27" s="95">
        <f>($K27="Bell Curve")*(_xlfn.NORM.DIST(AND(DD$6&gt;=$F27,DD$6&lt;=$H27)*(DD$6-$F27+1),$J27/2,$M27,TRUE)-_xlfn.NORM.DIST(AND(DD$6&gt;=$F27,DD$6&lt;=$H27)*(DC$6-$F27+1),$J27/2,$M27,TRUE))/(1-2*_xlfn.NORM.DIST(0,$J27/2,$M27,TRUE))*$D27+($K27="Steady Growth")*(AND(DD$6&gt;=$F27,DD$6&lt;=$H27)*((DD$6-$F27+1)/($J27*($J27+1)/2)*$D27))+($K27="custom")*CustCF!CX27</f>
        <v>0</v>
      </c>
      <c r="DE27" s="95">
        <f>($K27="Bell Curve")*(_xlfn.NORM.DIST(AND(DE$6&gt;=$F27,DE$6&lt;=$H27)*(DE$6-$F27+1),$J27/2,$M27,TRUE)-_xlfn.NORM.DIST(AND(DE$6&gt;=$F27,DE$6&lt;=$H27)*(DD$6-$F27+1),$J27/2,$M27,TRUE))/(1-2*_xlfn.NORM.DIST(0,$J27/2,$M27,TRUE))*$D27+($K27="Steady Growth")*(AND(DE$6&gt;=$F27,DE$6&lt;=$H27)*((DE$6-$F27+1)/($J27*($J27+1)/2)*$D27))+($K27="custom")*CustCF!CY27</f>
        <v>0</v>
      </c>
      <c r="DF27" s="95">
        <f>($K27="Bell Curve")*(_xlfn.NORM.DIST(AND(DF$6&gt;=$F27,DF$6&lt;=$H27)*(DF$6-$F27+1),$J27/2,$M27,TRUE)-_xlfn.NORM.DIST(AND(DF$6&gt;=$F27,DF$6&lt;=$H27)*(DE$6-$F27+1),$J27/2,$M27,TRUE))/(1-2*_xlfn.NORM.DIST(0,$J27/2,$M27,TRUE))*$D27+($K27="Steady Growth")*(AND(DF$6&gt;=$F27,DF$6&lt;=$H27)*((DF$6-$F27+1)/($J27*($J27+1)/2)*$D27))+($K27="custom")*CustCF!CZ27</f>
        <v>0</v>
      </c>
      <c r="DG27" s="95">
        <f>($K27="Bell Curve")*(_xlfn.NORM.DIST(AND(DG$6&gt;=$F27,DG$6&lt;=$H27)*(DG$6-$F27+1),$J27/2,$M27,TRUE)-_xlfn.NORM.DIST(AND(DG$6&gt;=$F27,DG$6&lt;=$H27)*(DF$6-$F27+1),$J27/2,$M27,TRUE))/(1-2*_xlfn.NORM.DIST(0,$J27/2,$M27,TRUE))*$D27+($K27="Steady Growth")*(AND(DG$6&gt;=$F27,DG$6&lt;=$H27)*((DG$6-$F27+1)/($J27*($J27+1)/2)*$D27))+($K27="custom")*CustCF!DA27</f>
        <v>0</v>
      </c>
      <c r="DH27" s="95">
        <f>($K27="Bell Curve")*(_xlfn.NORM.DIST(AND(DH$6&gt;=$F27,DH$6&lt;=$H27)*(DH$6-$F27+1),$J27/2,$M27,TRUE)-_xlfn.NORM.DIST(AND(DH$6&gt;=$F27,DH$6&lt;=$H27)*(DG$6-$F27+1),$J27/2,$M27,TRUE))/(1-2*_xlfn.NORM.DIST(0,$J27/2,$M27,TRUE))*$D27+($K27="Steady Growth")*(AND(DH$6&gt;=$F27,DH$6&lt;=$H27)*((DH$6-$F27+1)/($J27*($J27+1)/2)*$D27))+($K27="custom")*CustCF!DB27</f>
        <v>0</v>
      </c>
      <c r="DI27" s="95">
        <f>($K27="Bell Curve")*(_xlfn.NORM.DIST(AND(DI$6&gt;=$F27,DI$6&lt;=$H27)*(DI$6-$F27+1),$J27/2,$M27,TRUE)-_xlfn.NORM.DIST(AND(DI$6&gt;=$F27,DI$6&lt;=$H27)*(DH$6-$F27+1),$J27/2,$M27,TRUE))/(1-2*_xlfn.NORM.DIST(0,$J27/2,$M27,TRUE))*$D27+($K27="Steady Growth")*(AND(DI$6&gt;=$F27,DI$6&lt;=$H27)*((DI$6-$F27+1)/($J27*($J27+1)/2)*$D27))+($K27="custom")*CustCF!DC27</f>
        <v>0</v>
      </c>
      <c r="DJ27" s="95">
        <f>($K27="Bell Curve")*(_xlfn.NORM.DIST(AND(DJ$6&gt;=$F27,DJ$6&lt;=$H27)*(DJ$6-$F27+1),$J27/2,$M27,TRUE)-_xlfn.NORM.DIST(AND(DJ$6&gt;=$F27,DJ$6&lt;=$H27)*(DI$6-$F27+1),$J27/2,$M27,TRUE))/(1-2*_xlfn.NORM.DIST(0,$J27/2,$M27,TRUE))*$D27+($K27="Steady Growth")*(AND(DJ$6&gt;=$F27,DJ$6&lt;=$H27)*((DJ$6-$F27+1)/($J27*($J27+1)/2)*$D27))+($K27="custom")*CustCF!DD27</f>
        <v>0</v>
      </c>
      <c r="DK27" s="95">
        <f>($K27="Bell Curve")*(_xlfn.NORM.DIST(AND(DK$6&gt;=$F27,DK$6&lt;=$H27)*(DK$6-$F27+1),$J27/2,$M27,TRUE)-_xlfn.NORM.DIST(AND(DK$6&gt;=$F27,DK$6&lt;=$H27)*(DJ$6-$F27+1),$J27/2,$M27,TRUE))/(1-2*_xlfn.NORM.DIST(0,$J27/2,$M27,TRUE))*$D27+($K27="Steady Growth")*(AND(DK$6&gt;=$F27,DK$6&lt;=$H27)*((DK$6-$F27+1)/($J27*($J27+1)/2)*$D27))+($K27="custom")*CustCF!DE27</f>
        <v>0</v>
      </c>
      <c r="DL27" s="95">
        <f>($K27="Bell Curve")*(_xlfn.NORM.DIST(AND(DL$6&gt;=$F27,DL$6&lt;=$H27)*(DL$6-$F27+1),$J27/2,$M27,TRUE)-_xlfn.NORM.DIST(AND(DL$6&gt;=$F27,DL$6&lt;=$H27)*(DK$6-$F27+1),$J27/2,$M27,TRUE))/(1-2*_xlfn.NORM.DIST(0,$J27/2,$M27,TRUE))*$D27+($K27="Steady Growth")*(AND(DL$6&gt;=$F27,DL$6&lt;=$H27)*((DL$6-$F27+1)/($J27*($J27+1)/2)*$D27))+($K27="custom")*CustCF!DF27</f>
        <v>0</v>
      </c>
      <c r="DM27" s="95">
        <f>($K27="Bell Curve")*(_xlfn.NORM.DIST(AND(DM$6&gt;=$F27,DM$6&lt;=$H27)*(DM$6-$F27+1),$J27/2,$M27,TRUE)-_xlfn.NORM.DIST(AND(DM$6&gt;=$F27,DM$6&lt;=$H27)*(DL$6-$F27+1),$J27/2,$M27,TRUE))/(1-2*_xlfn.NORM.DIST(0,$J27/2,$M27,TRUE))*$D27+($K27="Steady Growth")*(AND(DM$6&gt;=$F27,DM$6&lt;=$H27)*((DM$6-$F27+1)/($J27*($J27+1)/2)*$D27))+($K27="custom")*CustCF!DG27</f>
        <v>0</v>
      </c>
      <c r="DN27" s="95">
        <f>($K27="Bell Curve")*(_xlfn.NORM.DIST(AND(DN$6&gt;=$F27,DN$6&lt;=$H27)*(DN$6-$F27+1),$J27/2,$M27,TRUE)-_xlfn.NORM.DIST(AND(DN$6&gt;=$F27,DN$6&lt;=$H27)*(DM$6-$F27+1),$J27/2,$M27,TRUE))/(1-2*_xlfn.NORM.DIST(0,$J27/2,$M27,TRUE))*$D27+($K27="Steady Growth")*(AND(DN$6&gt;=$F27,DN$6&lt;=$H27)*((DN$6-$F27+1)/($J27*($J27+1)/2)*$D27))+($K27="custom")*CustCF!DH27</f>
        <v>0</v>
      </c>
      <c r="DO27" s="95">
        <f>($K27="Bell Curve")*(_xlfn.NORM.DIST(AND(DO$6&gt;=$F27,DO$6&lt;=$H27)*(DO$6-$F27+1),$J27/2,$M27,TRUE)-_xlfn.NORM.DIST(AND(DO$6&gt;=$F27,DO$6&lt;=$H27)*(DN$6-$F27+1),$J27/2,$M27,TRUE))/(1-2*_xlfn.NORM.DIST(0,$J27/2,$M27,TRUE))*$D27+($K27="Steady Growth")*(AND(DO$6&gt;=$F27,DO$6&lt;=$H27)*((DO$6-$F27+1)/($J27*($J27+1)/2)*$D27))+($K27="custom")*CustCF!DI27</f>
        <v>0</v>
      </c>
      <c r="DP27" s="95">
        <f>($K27="Bell Curve")*(_xlfn.NORM.DIST(AND(DP$6&gt;=$F27,DP$6&lt;=$H27)*(DP$6-$F27+1),$J27/2,$M27,TRUE)-_xlfn.NORM.DIST(AND(DP$6&gt;=$F27,DP$6&lt;=$H27)*(DO$6-$F27+1),$J27/2,$M27,TRUE))/(1-2*_xlfn.NORM.DIST(0,$J27/2,$M27,TRUE))*$D27+($K27="Steady Growth")*(AND(DP$6&gt;=$F27,DP$6&lt;=$H27)*((DP$6-$F27+1)/($J27*($J27+1)/2)*$D27))+($K27="custom")*CustCF!DJ27</f>
        <v>0</v>
      </c>
      <c r="DQ27" s="95">
        <f>($K27="Bell Curve")*(_xlfn.NORM.DIST(AND(DQ$6&gt;=$F27,DQ$6&lt;=$H27)*(DQ$6-$F27+1),$J27/2,$M27,TRUE)-_xlfn.NORM.DIST(AND(DQ$6&gt;=$F27,DQ$6&lt;=$H27)*(DP$6-$F27+1),$J27/2,$M27,TRUE))/(1-2*_xlfn.NORM.DIST(0,$J27/2,$M27,TRUE))*$D27+($K27="Steady Growth")*(AND(DQ$6&gt;=$F27,DQ$6&lt;=$H27)*((DQ$6-$F27+1)/($J27*($J27+1)/2)*$D27))+($K27="custom")*CustCF!DK27</f>
        <v>0</v>
      </c>
      <c r="DR27" s="95">
        <f>($K27="Bell Curve")*(_xlfn.NORM.DIST(AND(DR$6&gt;=$F27,DR$6&lt;=$H27)*(DR$6-$F27+1),$J27/2,$M27,TRUE)-_xlfn.NORM.DIST(AND(DR$6&gt;=$F27,DR$6&lt;=$H27)*(DQ$6-$F27+1),$J27/2,$M27,TRUE))/(1-2*_xlfn.NORM.DIST(0,$J27/2,$M27,TRUE))*$D27+($K27="Steady Growth")*(AND(DR$6&gt;=$F27,DR$6&lt;=$H27)*((DR$6-$F27+1)/($J27*($J27+1)/2)*$D27))+($K27="custom")*CustCF!DL27</f>
        <v>0</v>
      </c>
      <c r="DS27" s="95">
        <f>($K27="Bell Curve")*(_xlfn.NORM.DIST(AND(DS$6&gt;=$F27,DS$6&lt;=$H27)*(DS$6-$F27+1),$J27/2,$M27,TRUE)-_xlfn.NORM.DIST(AND(DS$6&gt;=$F27,DS$6&lt;=$H27)*(DR$6-$F27+1),$J27/2,$M27,TRUE))/(1-2*_xlfn.NORM.DIST(0,$J27/2,$M27,TRUE))*$D27+($K27="Steady Growth")*(AND(DS$6&gt;=$F27,DS$6&lt;=$H27)*((DS$6-$F27+1)/($J27*($J27+1)/2)*$D27))+($K27="custom")*CustCF!DM27</f>
        <v>0</v>
      </c>
      <c r="DT27" s="95">
        <f>($K27="Bell Curve")*(_xlfn.NORM.DIST(AND(DT$6&gt;=$F27,DT$6&lt;=$H27)*(DT$6-$F27+1),$J27/2,$M27,TRUE)-_xlfn.NORM.DIST(AND(DT$6&gt;=$F27,DT$6&lt;=$H27)*(DS$6-$F27+1),$J27/2,$M27,TRUE))/(1-2*_xlfn.NORM.DIST(0,$J27/2,$M27,TRUE))*$D27+($K27="Steady Growth")*(AND(DT$6&gt;=$F27,DT$6&lt;=$H27)*((DT$6-$F27+1)/($J27*($J27+1)/2)*$D27))+($K27="custom")*CustCF!DN27</f>
        <v>0</v>
      </c>
      <c r="DU27" s="95">
        <f>($K27="Bell Curve")*(_xlfn.NORM.DIST(AND(DU$6&gt;=$F27,DU$6&lt;=$H27)*(DU$6-$F27+1),$J27/2,$M27,TRUE)-_xlfn.NORM.DIST(AND(DU$6&gt;=$F27,DU$6&lt;=$H27)*(DT$6-$F27+1),$J27/2,$M27,TRUE))/(1-2*_xlfn.NORM.DIST(0,$J27/2,$M27,TRUE))*$D27+($K27="Steady Growth")*(AND(DU$6&gt;=$F27,DU$6&lt;=$H27)*((DU$6-$F27+1)/($J27*($J27+1)/2)*$D27))+($K27="custom")*CustCF!DO27</f>
        <v>0</v>
      </c>
      <c r="DV27" s="95">
        <f>($K27="Bell Curve")*(_xlfn.NORM.DIST(AND(DV$6&gt;=$F27,DV$6&lt;=$H27)*(DV$6-$F27+1),$J27/2,$M27,TRUE)-_xlfn.NORM.DIST(AND(DV$6&gt;=$F27,DV$6&lt;=$H27)*(DU$6-$F27+1),$J27/2,$M27,TRUE))/(1-2*_xlfn.NORM.DIST(0,$J27/2,$M27,TRUE))*$D27+($K27="Steady Growth")*(AND(DV$6&gt;=$F27,DV$6&lt;=$H27)*((DV$6-$F27+1)/($J27*($J27+1)/2)*$D27))+($K27="custom")*CustCF!DP27</f>
        <v>0</v>
      </c>
      <c r="DW27" s="95">
        <f>($K27="Bell Curve")*(_xlfn.NORM.DIST(AND(DW$6&gt;=$F27,DW$6&lt;=$H27)*(DW$6-$F27+1),$J27/2,$M27,TRUE)-_xlfn.NORM.DIST(AND(DW$6&gt;=$F27,DW$6&lt;=$H27)*(DV$6-$F27+1),$J27/2,$M27,TRUE))/(1-2*_xlfn.NORM.DIST(0,$J27/2,$M27,TRUE))*$D27+($K27="Steady Growth")*(AND(DW$6&gt;=$F27,DW$6&lt;=$H27)*((DW$6-$F27+1)/($J27*($J27+1)/2)*$D27))+($K27="custom")*CustCF!DQ27</f>
        <v>0</v>
      </c>
      <c r="DX27" s="95">
        <f>($K27="Bell Curve")*(_xlfn.NORM.DIST(AND(DX$6&gt;=$F27,DX$6&lt;=$H27)*(DX$6-$F27+1),$J27/2,$M27,TRUE)-_xlfn.NORM.DIST(AND(DX$6&gt;=$F27,DX$6&lt;=$H27)*(DW$6-$F27+1),$J27/2,$M27,TRUE))/(1-2*_xlfn.NORM.DIST(0,$J27/2,$M27,TRUE))*$D27+($K27="Steady Growth")*(AND(DX$6&gt;=$F27,DX$6&lt;=$H27)*((DX$6-$F27+1)/($J27*($J27+1)/2)*$D27))+($K27="custom")*CustCF!DR27</f>
        <v>0</v>
      </c>
      <c r="DY27" s="95">
        <f>($K27="Bell Curve")*(_xlfn.NORM.DIST(AND(DY$6&gt;=$F27,DY$6&lt;=$H27)*(DY$6-$F27+1),$J27/2,$M27,TRUE)-_xlfn.NORM.DIST(AND(DY$6&gt;=$F27,DY$6&lt;=$H27)*(DX$6-$F27+1),$J27/2,$M27,TRUE))/(1-2*_xlfn.NORM.DIST(0,$J27/2,$M27,TRUE))*$D27+($K27="Steady Growth")*(AND(DY$6&gt;=$F27,DY$6&lt;=$H27)*((DY$6-$F27+1)/($J27*($J27+1)/2)*$D27))+($K27="custom")*CustCF!DS27</f>
        <v>0</v>
      </c>
      <c r="DZ27" s="95">
        <f>($K27="Bell Curve")*(_xlfn.NORM.DIST(AND(DZ$6&gt;=$F27,DZ$6&lt;=$H27)*(DZ$6-$F27+1),$J27/2,$M27,TRUE)-_xlfn.NORM.DIST(AND(DZ$6&gt;=$F27,DZ$6&lt;=$H27)*(DY$6-$F27+1),$J27/2,$M27,TRUE))/(1-2*_xlfn.NORM.DIST(0,$J27/2,$M27,TRUE))*$D27+($K27="Steady Growth")*(AND(DZ$6&gt;=$F27,DZ$6&lt;=$H27)*((DZ$6-$F27+1)/($J27*($J27+1)/2)*$D27))+($K27="custom")*CustCF!DT27</f>
        <v>0</v>
      </c>
      <c r="EA27" s="95">
        <f>($K27="Bell Curve")*(_xlfn.NORM.DIST(AND(EA$6&gt;=$F27,EA$6&lt;=$H27)*(EA$6-$F27+1),$J27/2,$M27,TRUE)-_xlfn.NORM.DIST(AND(EA$6&gt;=$F27,EA$6&lt;=$H27)*(DZ$6-$F27+1),$J27/2,$M27,TRUE))/(1-2*_xlfn.NORM.DIST(0,$J27/2,$M27,TRUE))*$D27+($K27="Steady Growth")*(AND(EA$6&gt;=$F27,EA$6&lt;=$H27)*((EA$6-$F27+1)/($J27*($J27+1)/2)*$D27))+($K27="custom")*CustCF!DU27</f>
        <v>0</v>
      </c>
      <c r="EB27" s="95">
        <f>($K27="Bell Curve")*(_xlfn.NORM.DIST(AND(EB$6&gt;=$F27,EB$6&lt;=$H27)*(EB$6-$F27+1),$J27/2,$M27,TRUE)-_xlfn.NORM.DIST(AND(EB$6&gt;=$F27,EB$6&lt;=$H27)*(EA$6-$F27+1),$J27/2,$M27,TRUE))/(1-2*_xlfn.NORM.DIST(0,$J27/2,$M27,TRUE))*$D27+($K27="Steady Growth")*(AND(EB$6&gt;=$F27,EB$6&lt;=$H27)*((EB$6-$F27+1)/($J27*($J27+1)/2)*$D27))+($K27="custom")*CustCF!DV27</f>
        <v>0</v>
      </c>
      <c r="EC27" s="95">
        <f>($K27="Bell Curve")*(_xlfn.NORM.DIST(AND(EC$6&gt;=$F27,EC$6&lt;=$H27)*(EC$6-$F27+1),$J27/2,$M27,TRUE)-_xlfn.NORM.DIST(AND(EC$6&gt;=$F27,EC$6&lt;=$H27)*(EB$6-$F27+1),$J27/2,$M27,TRUE))/(1-2*_xlfn.NORM.DIST(0,$J27/2,$M27,TRUE))*$D27+($K27="Steady Growth")*(AND(EC$6&gt;=$F27,EC$6&lt;=$H27)*((EC$6-$F27+1)/($J27*($J27+1)/2)*$D27))+($K27="custom")*CustCF!DW27</f>
        <v>0</v>
      </c>
      <c r="ED27" s="95">
        <f>($K27="Bell Curve")*(_xlfn.NORM.DIST(AND(ED$6&gt;=$F27,ED$6&lt;=$H27)*(ED$6-$F27+1),$J27/2,$M27,TRUE)-_xlfn.NORM.DIST(AND(ED$6&gt;=$F27,ED$6&lt;=$H27)*(EC$6-$F27+1),$J27/2,$M27,TRUE))/(1-2*_xlfn.NORM.DIST(0,$J27/2,$M27,TRUE))*$D27+($K27="Steady Growth")*(AND(ED$6&gt;=$F27,ED$6&lt;=$H27)*((ED$6-$F27+1)/($J27*($J27+1)/2)*$D27))+($K27="custom")*CustCF!DX27</f>
        <v>0</v>
      </c>
      <c r="EE27" s="95">
        <f>($K27="Bell Curve")*(_xlfn.NORM.DIST(AND(EE$6&gt;=$F27,EE$6&lt;=$H27)*(EE$6-$F27+1),$J27/2,$M27,TRUE)-_xlfn.NORM.DIST(AND(EE$6&gt;=$F27,EE$6&lt;=$H27)*(ED$6-$F27+1),$J27/2,$M27,TRUE))/(1-2*_xlfn.NORM.DIST(0,$J27/2,$M27,TRUE))*$D27+($K27="Steady Growth")*(AND(EE$6&gt;=$F27,EE$6&lt;=$H27)*((EE$6-$F27+1)/($J27*($J27+1)/2)*$D27))+($K27="custom")*CustCF!DY27</f>
        <v>0</v>
      </c>
      <c r="EF27" s="95">
        <f>($K27="Bell Curve")*(_xlfn.NORM.DIST(AND(EF$6&gt;=$F27,EF$6&lt;=$H27)*(EF$6-$F27+1),$J27/2,$M27,TRUE)-_xlfn.NORM.DIST(AND(EF$6&gt;=$F27,EF$6&lt;=$H27)*(EE$6-$F27+1),$J27/2,$M27,TRUE))/(1-2*_xlfn.NORM.DIST(0,$J27/2,$M27,TRUE))*$D27+($K27="Steady Growth")*(AND(EF$6&gt;=$F27,EF$6&lt;=$H27)*((EF$6-$F27+1)/($J27*($J27+1)/2)*$D27))+($K27="custom")*CustCF!DZ27</f>
        <v>0</v>
      </c>
      <c r="EG27" s="95">
        <f>($K27="Bell Curve")*(_xlfn.NORM.DIST(AND(EG$6&gt;=$F27,EG$6&lt;=$H27)*(EG$6-$F27+1),$J27/2,$M27,TRUE)-_xlfn.NORM.DIST(AND(EG$6&gt;=$F27,EG$6&lt;=$H27)*(EF$6-$F27+1),$J27/2,$M27,TRUE))/(1-2*_xlfn.NORM.DIST(0,$J27/2,$M27,TRUE))*$D27+($K27="Steady Growth")*(AND(EG$6&gt;=$F27,EG$6&lt;=$H27)*((EG$6-$F27+1)/($J27*($J27+1)/2)*$D27))+($K27="custom")*CustCF!EA27</f>
        <v>0</v>
      </c>
      <c r="EH27" s="95">
        <f>($K27="Bell Curve")*(_xlfn.NORM.DIST(AND(EH$6&gt;=$F27,EH$6&lt;=$H27)*(EH$6-$F27+1),$J27/2,$M27,TRUE)-_xlfn.NORM.DIST(AND(EH$6&gt;=$F27,EH$6&lt;=$H27)*(EG$6-$F27+1),$J27/2,$M27,TRUE))/(1-2*_xlfn.NORM.DIST(0,$J27/2,$M27,TRUE))*$D27+($K27="Steady Growth")*(AND(EH$6&gt;=$F27,EH$6&lt;=$H27)*((EH$6-$F27+1)/($J27*($J27+1)/2)*$D27))+($K27="custom")*CustCF!EB27</f>
        <v>0</v>
      </c>
      <c r="EI27" s="95">
        <f>($K27="Bell Curve")*(_xlfn.NORM.DIST(AND(EI$6&gt;=$F27,EI$6&lt;=$H27)*(EI$6-$F27+1),$J27/2,$M27,TRUE)-_xlfn.NORM.DIST(AND(EI$6&gt;=$F27,EI$6&lt;=$H27)*(EH$6-$F27+1),$J27/2,$M27,TRUE))/(1-2*_xlfn.NORM.DIST(0,$J27/2,$M27,TRUE))*$D27+($K27="Steady Growth")*(AND(EI$6&gt;=$F27,EI$6&lt;=$H27)*((EI$6-$F27+1)/($J27*($J27+1)/2)*$D27))+($K27="custom")*CustCF!EC27</f>
        <v>0</v>
      </c>
      <c r="EJ27" s="95">
        <f>($K27="Bell Curve")*(_xlfn.NORM.DIST(AND(EJ$6&gt;=$F27,EJ$6&lt;=$H27)*(EJ$6-$F27+1),$J27/2,$M27,TRUE)-_xlfn.NORM.DIST(AND(EJ$6&gt;=$F27,EJ$6&lt;=$H27)*(EI$6-$F27+1),$J27/2,$M27,TRUE))/(1-2*_xlfn.NORM.DIST(0,$J27/2,$M27,TRUE))*$D27+($K27="Steady Growth")*(AND(EJ$6&gt;=$F27,EJ$6&lt;=$H27)*((EJ$6-$F27+1)/($J27*($J27+1)/2)*$D27))+($K27="custom")*CustCF!ED27</f>
        <v>0</v>
      </c>
      <c r="EK27" s="95">
        <f>($K27="Bell Curve")*(_xlfn.NORM.DIST(AND(EK$6&gt;=$F27,EK$6&lt;=$H27)*(EK$6-$F27+1),$J27/2,$M27,TRUE)-_xlfn.NORM.DIST(AND(EK$6&gt;=$F27,EK$6&lt;=$H27)*(EJ$6-$F27+1),$J27/2,$M27,TRUE))/(1-2*_xlfn.NORM.DIST(0,$J27/2,$M27,TRUE))*$D27+($K27="Steady Growth")*(AND(EK$6&gt;=$F27,EK$6&lt;=$H27)*((EK$6-$F27+1)/($J27*($J27+1)/2)*$D27))+($K27="custom")*CustCF!EE27</f>
        <v>0</v>
      </c>
      <c r="EL27" s="95">
        <f>($K27="Bell Curve")*(_xlfn.NORM.DIST(AND(EL$6&gt;=$F27,EL$6&lt;=$H27)*(EL$6-$F27+1),$J27/2,$M27,TRUE)-_xlfn.NORM.DIST(AND(EL$6&gt;=$F27,EL$6&lt;=$H27)*(EK$6-$F27+1),$J27/2,$M27,TRUE))/(1-2*_xlfn.NORM.DIST(0,$J27/2,$M27,TRUE))*$D27+($K27="Steady Growth")*(AND(EL$6&gt;=$F27,EL$6&lt;=$H27)*((EL$6-$F27+1)/($J27*($J27+1)/2)*$D27))+($K27="custom")*CustCF!EF27</f>
        <v>0</v>
      </c>
      <c r="EM27" s="95">
        <f>($K27="Bell Curve")*(_xlfn.NORM.DIST(AND(EM$6&gt;=$F27,EM$6&lt;=$H27)*(EM$6-$F27+1),$J27/2,$M27,TRUE)-_xlfn.NORM.DIST(AND(EM$6&gt;=$F27,EM$6&lt;=$H27)*(EL$6-$F27+1),$J27/2,$M27,TRUE))/(1-2*_xlfn.NORM.DIST(0,$J27/2,$M27,TRUE))*$D27+($K27="Steady Growth")*(AND(EM$6&gt;=$F27,EM$6&lt;=$H27)*((EM$6-$F27+1)/($J27*($J27+1)/2)*$D27))+($K27="custom")*CustCF!EG27</f>
        <v>0</v>
      </c>
      <c r="EN27" s="95">
        <f>($K27="Bell Curve")*(_xlfn.NORM.DIST(AND(EN$6&gt;=$F27,EN$6&lt;=$H27)*(EN$6-$F27+1),$J27/2,$M27,TRUE)-_xlfn.NORM.DIST(AND(EN$6&gt;=$F27,EN$6&lt;=$H27)*(EM$6-$F27+1),$J27/2,$M27,TRUE))/(1-2*_xlfn.NORM.DIST(0,$J27/2,$M27,TRUE))*$D27+($K27="Steady Growth")*(AND(EN$6&gt;=$F27,EN$6&lt;=$H27)*((EN$6-$F27+1)/($J27*($J27+1)/2)*$D27))+($K27="custom")*CustCF!EH27</f>
        <v>0</v>
      </c>
      <c r="EO27" s="95">
        <f>($K27="Bell Curve")*(_xlfn.NORM.DIST(AND(EO$6&gt;=$F27,EO$6&lt;=$H27)*(EO$6-$F27+1),$J27/2,$M27,TRUE)-_xlfn.NORM.DIST(AND(EO$6&gt;=$F27,EO$6&lt;=$H27)*(EN$6-$F27+1),$J27/2,$M27,TRUE))/(1-2*_xlfn.NORM.DIST(0,$J27/2,$M27,TRUE))*$D27+($K27="Steady Growth")*(AND(EO$6&gt;=$F27,EO$6&lt;=$H27)*((EO$6-$F27+1)/($J27*($J27+1)/2)*$D27))+($K27="custom")*CustCF!EI27</f>
        <v>0</v>
      </c>
      <c r="EP27" s="95">
        <f>($K27="Bell Curve")*(_xlfn.NORM.DIST(AND(EP$6&gt;=$F27,EP$6&lt;=$H27)*(EP$6-$F27+1),$J27/2,$M27,TRUE)-_xlfn.NORM.DIST(AND(EP$6&gt;=$F27,EP$6&lt;=$H27)*(EO$6-$F27+1),$J27/2,$M27,TRUE))/(1-2*_xlfn.NORM.DIST(0,$J27/2,$M27,TRUE))*$D27+($K27="Steady Growth")*(AND(EP$6&gt;=$F27,EP$6&lt;=$H27)*((EP$6-$F27+1)/($J27*($J27+1)/2)*$D27))+($K27="custom")*CustCF!EJ27</f>
        <v>0</v>
      </c>
      <c r="EQ27" s="95">
        <f>($K27="Bell Curve")*(_xlfn.NORM.DIST(AND(EQ$6&gt;=$F27,EQ$6&lt;=$H27)*(EQ$6-$F27+1),$J27/2,$M27,TRUE)-_xlfn.NORM.DIST(AND(EQ$6&gt;=$F27,EQ$6&lt;=$H27)*(EP$6-$F27+1),$J27/2,$M27,TRUE))/(1-2*_xlfn.NORM.DIST(0,$J27/2,$M27,TRUE))*$D27+($K27="Steady Growth")*(AND(EQ$6&gt;=$F27,EQ$6&lt;=$H27)*((EQ$6-$F27+1)/($J27*($J27+1)/2)*$D27))+($K27="custom")*CustCF!EK27</f>
        <v>0</v>
      </c>
      <c r="ER27" s="95">
        <f>($K27="Bell Curve")*(_xlfn.NORM.DIST(AND(ER$6&gt;=$F27,ER$6&lt;=$H27)*(ER$6-$F27+1),$J27/2,$M27,TRUE)-_xlfn.NORM.DIST(AND(ER$6&gt;=$F27,ER$6&lt;=$H27)*(EQ$6-$F27+1),$J27/2,$M27,TRUE))/(1-2*_xlfn.NORM.DIST(0,$J27/2,$M27,TRUE))*$D27+($K27="Steady Growth")*(AND(ER$6&gt;=$F27,ER$6&lt;=$H27)*((ER$6-$F27+1)/($J27*($J27+1)/2)*$D27))+($K27="custom")*CustCF!EL27</f>
        <v>0</v>
      </c>
      <c r="ES27" s="95">
        <f>($K27="Bell Curve")*(_xlfn.NORM.DIST(AND(ES$6&gt;=$F27,ES$6&lt;=$H27)*(ES$6-$F27+1),$J27/2,$M27,TRUE)-_xlfn.NORM.DIST(AND(ES$6&gt;=$F27,ES$6&lt;=$H27)*(ER$6-$F27+1),$J27/2,$M27,TRUE))/(1-2*_xlfn.NORM.DIST(0,$J27/2,$M27,TRUE))*$D27+($K27="Steady Growth")*(AND(ES$6&gt;=$F27,ES$6&lt;=$H27)*((ES$6-$F27+1)/($J27*($J27+1)/2)*$D27))+($K27="custom")*CustCF!EM27</f>
        <v>0</v>
      </c>
      <c r="ET27" s="95">
        <f>($K27="Bell Curve")*(_xlfn.NORM.DIST(AND(ET$6&gt;=$F27,ET$6&lt;=$H27)*(ET$6-$F27+1),$J27/2,$M27,TRUE)-_xlfn.NORM.DIST(AND(ET$6&gt;=$F27,ET$6&lt;=$H27)*(ES$6-$F27+1),$J27/2,$M27,TRUE))/(1-2*_xlfn.NORM.DIST(0,$J27/2,$M27,TRUE))*$D27+($K27="Steady Growth")*(AND(ET$6&gt;=$F27,ET$6&lt;=$H27)*((ET$6-$F27+1)/($J27*($J27+1)/2)*$D27))+($K27="custom")*CustCF!EN27</f>
        <v>0</v>
      </c>
      <c r="EU27" s="95">
        <f>($K27="Bell Curve")*(_xlfn.NORM.DIST(AND(EU$6&gt;=$F27,EU$6&lt;=$H27)*(EU$6-$F27+1),$J27/2,$M27,TRUE)-_xlfn.NORM.DIST(AND(EU$6&gt;=$F27,EU$6&lt;=$H27)*(ET$6-$F27+1),$J27/2,$M27,TRUE))/(1-2*_xlfn.NORM.DIST(0,$J27/2,$M27,TRUE))*$D27+($K27="Steady Growth")*(AND(EU$6&gt;=$F27,EU$6&lt;=$H27)*((EU$6-$F27+1)/($J27*($J27+1)/2)*$D27))+($K27="custom")*CustCF!EO27</f>
        <v>0</v>
      </c>
      <c r="EV27" s="95">
        <f>($K27="Bell Curve")*(_xlfn.NORM.DIST(AND(EV$6&gt;=$F27,EV$6&lt;=$H27)*(EV$6-$F27+1),$J27/2,$M27,TRUE)-_xlfn.NORM.DIST(AND(EV$6&gt;=$F27,EV$6&lt;=$H27)*(EU$6-$F27+1),$J27/2,$M27,TRUE))/(1-2*_xlfn.NORM.DIST(0,$J27/2,$M27,TRUE))*$D27+($K27="Steady Growth")*(AND(EV$6&gt;=$F27,EV$6&lt;=$H27)*((EV$6-$F27+1)/($J27*($J27+1)/2)*$D27))+($K27="custom")*CustCF!EP27</f>
        <v>0</v>
      </c>
      <c r="EW27" s="95">
        <f>($K27="Bell Curve")*(_xlfn.NORM.DIST(AND(EW$6&gt;=$F27,EW$6&lt;=$H27)*(EW$6-$F27+1),$J27/2,$M27,TRUE)-_xlfn.NORM.DIST(AND(EW$6&gt;=$F27,EW$6&lt;=$H27)*(EV$6-$F27+1),$J27/2,$M27,TRUE))/(1-2*_xlfn.NORM.DIST(0,$J27/2,$M27,TRUE))*$D27+($K27="Steady Growth")*(AND(EW$6&gt;=$F27,EW$6&lt;=$H27)*((EW$6-$F27+1)/($J27*($J27+1)/2)*$D27))+($K27="custom")*CustCF!EQ27</f>
        <v>0</v>
      </c>
      <c r="EX27" s="95">
        <f>($K27="Bell Curve")*(_xlfn.NORM.DIST(AND(EX$6&gt;=$F27,EX$6&lt;=$H27)*(EX$6-$F27+1),$J27/2,$M27,TRUE)-_xlfn.NORM.DIST(AND(EX$6&gt;=$F27,EX$6&lt;=$H27)*(EW$6-$F27+1),$J27/2,$M27,TRUE))/(1-2*_xlfn.NORM.DIST(0,$J27/2,$M27,TRUE))*$D27+($K27="Steady Growth")*(AND(EX$6&gt;=$F27,EX$6&lt;=$H27)*((EX$6-$F27+1)/($J27*($J27+1)/2)*$D27))+($K27="custom")*CustCF!ER27</f>
        <v>0</v>
      </c>
      <c r="EY27" s="95">
        <f>($K27="Bell Curve")*(_xlfn.NORM.DIST(AND(EY$6&gt;=$F27,EY$6&lt;=$H27)*(EY$6-$F27+1),$J27/2,$M27,TRUE)-_xlfn.NORM.DIST(AND(EY$6&gt;=$F27,EY$6&lt;=$H27)*(EX$6-$F27+1),$J27/2,$M27,TRUE))/(1-2*_xlfn.NORM.DIST(0,$J27/2,$M27,TRUE))*$D27+($K27="Steady Growth")*(AND(EY$6&gt;=$F27,EY$6&lt;=$H27)*((EY$6-$F27+1)/($J27*($J27+1)/2)*$D27))+($K27="custom")*CustCF!ES27</f>
        <v>0</v>
      </c>
      <c r="EZ27" s="95">
        <f>($K27="Bell Curve")*(_xlfn.NORM.DIST(AND(EZ$6&gt;=$F27,EZ$6&lt;=$H27)*(EZ$6-$F27+1),$J27/2,$M27,TRUE)-_xlfn.NORM.DIST(AND(EZ$6&gt;=$F27,EZ$6&lt;=$H27)*(EY$6-$F27+1),$J27/2,$M27,TRUE))/(1-2*_xlfn.NORM.DIST(0,$J27/2,$M27,TRUE))*$D27+($K27="Steady Growth")*(AND(EZ$6&gt;=$F27,EZ$6&lt;=$H27)*((EZ$6-$F27+1)/($J27*($J27+1)/2)*$D27))+($K27="custom")*CustCF!ET27</f>
        <v>0</v>
      </c>
      <c r="FA27" s="95">
        <f>($K27="Bell Curve")*(_xlfn.NORM.DIST(AND(FA$6&gt;=$F27,FA$6&lt;=$H27)*(FA$6-$F27+1),$J27/2,$M27,TRUE)-_xlfn.NORM.DIST(AND(FA$6&gt;=$F27,FA$6&lt;=$H27)*(EZ$6-$F27+1),$J27/2,$M27,TRUE))/(1-2*_xlfn.NORM.DIST(0,$J27/2,$M27,TRUE))*$D27+($K27="Steady Growth")*(AND(FA$6&gt;=$F27,FA$6&lt;=$H27)*((FA$6-$F27+1)/($J27*($J27+1)/2)*$D27))+($K27="custom")*CustCF!EU27</f>
        <v>0</v>
      </c>
      <c r="FB27" s="95">
        <f>($K27="Bell Curve")*(_xlfn.NORM.DIST(AND(FB$6&gt;=$F27,FB$6&lt;=$H27)*(FB$6-$F27+1),$J27/2,$M27,TRUE)-_xlfn.NORM.DIST(AND(FB$6&gt;=$F27,FB$6&lt;=$H27)*(FA$6-$F27+1),$J27/2,$M27,TRUE))/(1-2*_xlfn.NORM.DIST(0,$J27/2,$M27,TRUE))*$D27+($K27="Steady Growth")*(AND(FB$6&gt;=$F27,FB$6&lt;=$H27)*((FB$6-$F27+1)/($J27*($J27+1)/2)*$D27))+($K27="custom")*CustCF!EV27</f>
        <v>0</v>
      </c>
      <c r="FC27" s="95">
        <f>($K27="Bell Curve")*(_xlfn.NORM.DIST(AND(FC$6&gt;=$F27,FC$6&lt;=$H27)*(FC$6-$F27+1),$J27/2,$M27,TRUE)-_xlfn.NORM.DIST(AND(FC$6&gt;=$F27,FC$6&lt;=$H27)*(FB$6-$F27+1),$J27/2,$M27,TRUE))/(1-2*_xlfn.NORM.DIST(0,$J27/2,$M27,TRUE))*$D27+($K27="Steady Growth")*(AND(FC$6&gt;=$F27,FC$6&lt;=$H27)*((FC$6-$F27+1)/($J27*($J27+1)/2)*$D27))+($K27="custom")*CustCF!EW27</f>
        <v>0</v>
      </c>
      <c r="FD27" s="95">
        <f>($K27="Bell Curve")*(_xlfn.NORM.DIST(AND(FD$6&gt;=$F27,FD$6&lt;=$H27)*(FD$6-$F27+1),$J27/2,$M27,TRUE)-_xlfn.NORM.DIST(AND(FD$6&gt;=$F27,FD$6&lt;=$H27)*(FC$6-$F27+1),$J27/2,$M27,TRUE))/(1-2*_xlfn.NORM.DIST(0,$J27/2,$M27,TRUE))*$D27+($K27="Steady Growth")*(AND(FD$6&gt;=$F27,FD$6&lt;=$H27)*((FD$6-$F27+1)/($J27*($J27+1)/2)*$D27))+($K27="custom")*CustCF!EX27</f>
        <v>0</v>
      </c>
      <c r="FE27" s="95">
        <f>($K27="Bell Curve")*(_xlfn.NORM.DIST(AND(FE$6&gt;=$F27,FE$6&lt;=$H27)*(FE$6-$F27+1),$J27/2,$M27,TRUE)-_xlfn.NORM.DIST(AND(FE$6&gt;=$F27,FE$6&lt;=$H27)*(FD$6-$F27+1),$J27/2,$M27,TRUE))/(1-2*_xlfn.NORM.DIST(0,$J27/2,$M27,TRUE))*$D27+($K27="Steady Growth")*(AND(FE$6&gt;=$F27,FE$6&lt;=$H27)*((FE$6-$F27+1)/($J27*($J27+1)/2)*$D27))+($K27="custom")*CustCF!EY27</f>
        <v>0</v>
      </c>
      <c r="FF27" s="95">
        <f>($K27="Bell Curve")*(_xlfn.NORM.DIST(AND(FF$6&gt;=$F27,FF$6&lt;=$H27)*(FF$6-$F27+1),$J27/2,$M27,TRUE)-_xlfn.NORM.DIST(AND(FF$6&gt;=$F27,FF$6&lt;=$H27)*(FE$6-$F27+1),$J27/2,$M27,TRUE))/(1-2*_xlfn.NORM.DIST(0,$J27/2,$M27,TRUE))*$D27+($K27="Steady Growth")*(AND(FF$6&gt;=$F27,FF$6&lt;=$H27)*((FF$6-$F27+1)/($J27*($J27+1)/2)*$D27))+($K27="custom")*CustCF!EZ27</f>
        <v>0</v>
      </c>
      <c r="FG27" s="95">
        <f>($K27="Bell Curve")*(_xlfn.NORM.DIST(AND(FG$6&gt;=$F27,FG$6&lt;=$H27)*(FG$6-$F27+1),$J27/2,$M27,TRUE)-_xlfn.NORM.DIST(AND(FG$6&gt;=$F27,FG$6&lt;=$H27)*(FF$6-$F27+1),$J27/2,$M27,TRUE))/(1-2*_xlfn.NORM.DIST(0,$J27/2,$M27,TRUE))*$D27+($K27="Steady Growth")*(AND(FG$6&gt;=$F27,FG$6&lt;=$H27)*((FG$6-$F27+1)/($J27*($J27+1)/2)*$D27))+($K27="custom")*CustCF!FA27</f>
        <v>0</v>
      </c>
      <c r="FH27" s="95">
        <f>($K27="Bell Curve")*(_xlfn.NORM.DIST(AND(FH$6&gt;=$F27,FH$6&lt;=$H27)*(FH$6-$F27+1),$J27/2,$M27,TRUE)-_xlfn.NORM.DIST(AND(FH$6&gt;=$F27,FH$6&lt;=$H27)*(FG$6-$F27+1),$J27/2,$M27,TRUE))/(1-2*_xlfn.NORM.DIST(0,$J27/2,$M27,TRUE))*$D27+($K27="Steady Growth")*(AND(FH$6&gt;=$F27,FH$6&lt;=$H27)*((FH$6-$F27+1)/($J27*($J27+1)/2)*$D27))+($K27="custom")*CustCF!FB27</f>
        <v>0</v>
      </c>
      <c r="FI27" s="95">
        <f>($K27="Bell Curve")*(_xlfn.NORM.DIST(AND(FI$6&gt;=$F27,FI$6&lt;=$H27)*(FI$6-$F27+1),$J27/2,$M27,TRUE)-_xlfn.NORM.DIST(AND(FI$6&gt;=$F27,FI$6&lt;=$H27)*(FH$6-$F27+1),$J27/2,$M27,TRUE))/(1-2*_xlfn.NORM.DIST(0,$J27/2,$M27,TRUE))*$D27+($K27="Steady Growth")*(AND(FI$6&gt;=$F27,FI$6&lt;=$H27)*((FI$6-$F27+1)/($J27*($J27+1)/2)*$D27))+($K27="custom")*CustCF!FC27</f>
        <v>0</v>
      </c>
      <c r="FJ27" s="95">
        <f>($K27="Bell Curve")*(_xlfn.NORM.DIST(AND(FJ$6&gt;=$F27,FJ$6&lt;=$H27)*(FJ$6-$F27+1),$J27/2,$M27,TRUE)-_xlfn.NORM.DIST(AND(FJ$6&gt;=$F27,FJ$6&lt;=$H27)*(FI$6-$F27+1),$J27/2,$M27,TRUE))/(1-2*_xlfn.NORM.DIST(0,$J27/2,$M27,TRUE))*$D27+($K27="Steady Growth")*(AND(FJ$6&gt;=$F27,FJ$6&lt;=$H27)*((FJ$6-$F27+1)/($J27*($J27+1)/2)*$D27))+($K27="custom")*CustCF!FD27</f>
        <v>0</v>
      </c>
      <c r="FK27" s="95">
        <f>($K27="Bell Curve")*(_xlfn.NORM.DIST(AND(FK$6&gt;=$F27,FK$6&lt;=$H27)*(FK$6-$F27+1),$J27/2,$M27,TRUE)-_xlfn.NORM.DIST(AND(FK$6&gt;=$F27,FK$6&lt;=$H27)*(FJ$6-$F27+1),$J27/2,$M27,TRUE))/(1-2*_xlfn.NORM.DIST(0,$J27/2,$M27,TRUE))*$D27+($K27="Steady Growth")*(AND(FK$6&gt;=$F27,FK$6&lt;=$H27)*((FK$6-$F27+1)/($J27*($J27+1)/2)*$D27))+($K27="custom")*CustCF!FE27</f>
        <v>0</v>
      </c>
      <c r="FL27" s="95">
        <f>($K27="Bell Curve")*(_xlfn.NORM.DIST(AND(FL$6&gt;=$F27,FL$6&lt;=$H27)*(FL$6-$F27+1),$J27/2,$M27,TRUE)-_xlfn.NORM.DIST(AND(FL$6&gt;=$F27,FL$6&lt;=$H27)*(FK$6-$F27+1),$J27/2,$M27,TRUE))/(1-2*_xlfn.NORM.DIST(0,$J27/2,$M27,TRUE))*$D27+($K27="Steady Growth")*(AND(FL$6&gt;=$F27,FL$6&lt;=$H27)*((FL$6-$F27+1)/($J27*($J27+1)/2)*$D27))+($K27="custom")*CustCF!FF27</f>
        <v>0</v>
      </c>
      <c r="FM27" s="95">
        <f>($K27="Bell Curve")*(_xlfn.NORM.DIST(AND(FM$6&gt;=$F27,FM$6&lt;=$H27)*(FM$6-$F27+1),$J27/2,$M27,TRUE)-_xlfn.NORM.DIST(AND(FM$6&gt;=$F27,FM$6&lt;=$H27)*(FL$6-$F27+1),$J27/2,$M27,TRUE))/(1-2*_xlfn.NORM.DIST(0,$J27/2,$M27,TRUE))*$D27+($K27="Steady Growth")*(AND(FM$6&gt;=$F27,FM$6&lt;=$H27)*((FM$6-$F27+1)/($J27*($J27+1)/2)*$D27))+($K27="custom")*CustCF!FG27</f>
        <v>0</v>
      </c>
      <c r="FN27" s="95">
        <f>($K27="Bell Curve")*(_xlfn.NORM.DIST(AND(FN$6&gt;=$F27,FN$6&lt;=$H27)*(FN$6-$F27+1),$J27/2,$M27,TRUE)-_xlfn.NORM.DIST(AND(FN$6&gt;=$F27,FN$6&lt;=$H27)*(FM$6-$F27+1),$J27/2,$M27,TRUE))/(1-2*_xlfn.NORM.DIST(0,$J27/2,$M27,TRUE))*$D27+($K27="Steady Growth")*(AND(FN$6&gt;=$F27,FN$6&lt;=$H27)*((FN$6-$F27+1)/($J27*($J27+1)/2)*$D27))+($K27="custom")*CustCF!FH27</f>
        <v>0</v>
      </c>
      <c r="FO27" s="95">
        <f>($K27="Bell Curve")*(_xlfn.NORM.DIST(AND(FO$6&gt;=$F27,FO$6&lt;=$H27)*(FO$6-$F27+1),$J27/2,$M27,TRUE)-_xlfn.NORM.DIST(AND(FO$6&gt;=$F27,FO$6&lt;=$H27)*(FN$6-$F27+1),$J27/2,$M27,TRUE))/(1-2*_xlfn.NORM.DIST(0,$J27/2,$M27,TRUE))*$D27+($K27="Steady Growth")*(AND(FO$6&gt;=$F27,FO$6&lt;=$H27)*((FO$6-$F27+1)/($J27*($J27+1)/2)*$D27))+($K27="custom")*CustCF!FI27</f>
        <v>0</v>
      </c>
      <c r="FP27" s="95">
        <f>($K27="Bell Curve")*(_xlfn.NORM.DIST(AND(FP$6&gt;=$F27,FP$6&lt;=$H27)*(FP$6-$F27+1),$J27/2,$M27,TRUE)-_xlfn.NORM.DIST(AND(FP$6&gt;=$F27,FP$6&lt;=$H27)*(FO$6-$F27+1),$J27/2,$M27,TRUE))/(1-2*_xlfn.NORM.DIST(0,$J27/2,$M27,TRUE))*$D27+($K27="Steady Growth")*(AND(FP$6&gt;=$F27,FP$6&lt;=$H27)*((FP$6-$F27+1)/($J27*($J27+1)/2)*$D27))+($K27="custom")*CustCF!FJ27</f>
        <v>0</v>
      </c>
      <c r="FQ27" s="95">
        <f>($K27="Bell Curve")*(_xlfn.NORM.DIST(AND(FQ$6&gt;=$F27,FQ$6&lt;=$H27)*(FQ$6-$F27+1),$J27/2,$M27,TRUE)-_xlfn.NORM.DIST(AND(FQ$6&gt;=$F27,FQ$6&lt;=$H27)*(FP$6-$F27+1),$J27/2,$M27,TRUE))/(1-2*_xlfn.NORM.DIST(0,$J27/2,$M27,TRUE))*$D27+($K27="Steady Growth")*(AND(FQ$6&gt;=$F27,FQ$6&lt;=$H27)*((FQ$6-$F27+1)/($J27*($J27+1)/2)*$D27))+($K27="custom")*CustCF!FK27</f>
        <v>0</v>
      </c>
      <c r="FR27" s="95">
        <f>($K27="Bell Curve")*(_xlfn.NORM.DIST(AND(FR$6&gt;=$F27,FR$6&lt;=$H27)*(FR$6-$F27+1),$J27/2,$M27,TRUE)-_xlfn.NORM.DIST(AND(FR$6&gt;=$F27,FR$6&lt;=$H27)*(FQ$6-$F27+1),$J27/2,$M27,TRUE))/(1-2*_xlfn.NORM.DIST(0,$J27/2,$M27,TRUE))*$D27+($K27="Steady Growth")*(AND(FR$6&gt;=$F27,FR$6&lt;=$H27)*((FR$6-$F27+1)/($J27*($J27+1)/2)*$D27))+($K27="custom")*CustCF!FL27</f>
        <v>0</v>
      </c>
      <c r="FS27" s="95">
        <f>($K27="Bell Curve")*(_xlfn.NORM.DIST(AND(FS$6&gt;=$F27,FS$6&lt;=$H27)*(FS$6-$F27+1),$J27/2,$M27,TRUE)-_xlfn.NORM.DIST(AND(FS$6&gt;=$F27,FS$6&lt;=$H27)*(FR$6-$F27+1),$J27/2,$M27,TRUE))/(1-2*_xlfn.NORM.DIST(0,$J27/2,$M27,TRUE))*$D27+($K27="Steady Growth")*(AND(FS$6&gt;=$F27,FS$6&lt;=$H27)*((FS$6-$F27+1)/($J27*($J27+1)/2)*$D27))+($K27="custom")*CustCF!FM27</f>
        <v>0</v>
      </c>
      <c r="FT27" s="95">
        <f>($K27="Bell Curve")*(_xlfn.NORM.DIST(AND(FT$6&gt;=$F27,FT$6&lt;=$H27)*(FT$6-$F27+1),$J27/2,$M27,TRUE)-_xlfn.NORM.DIST(AND(FT$6&gt;=$F27,FT$6&lt;=$H27)*(FS$6-$F27+1),$J27/2,$M27,TRUE))/(1-2*_xlfn.NORM.DIST(0,$J27/2,$M27,TRUE))*$D27+($K27="Steady Growth")*(AND(FT$6&gt;=$F27,FT$6&lt;=$H27)*((FT$6-$F27+1)/($J27*($J27+1)/2)*$D27))+($K27="custom")*CustCF!FN27</f>
        <v>0</v>
      </c>
      <c r="FU27" s="95">
        <f>($K27="Bell Curve")*(_xlfn.NORM.DIST(AND(FU$6&gt;=$F27,FU$6&lt;=$H27)*(FU$6-$F27+1),$J27/2,$M27,TRUE)-_xlfn.NORM.DIST(AND(FU$6&gt;=$F27,FU$6&lt;=$H27)*(FT$6-$F27+1),$J27/2,$M27,TRUE))/(1-2*_xlfn.NORM.DIST(0,$J27/2,$M27,TRUE))*$D27+($K27="Steady Growth")*(AND(FU$6&gt;=$F27,FU$6&lt;=$H27)*((FU$6-$F27+1)/($J27*($J27+1)/2)*$D27))+($K27="custom")*CustCF!FO27</f>
        <v>0</v>
      </c>
      <c r="FV27" s="95">
        <f>($K27="Bell Curve")*(_xlfn.NORM.DIST(AND(FV$6&gt;=$F27,FV$6&lt;=$H27)*(FV$6-$F27+1),$J27/2,$M27,TRUE)-_xlfn.NORM.DIST(AND(FV$6&gt;=$F27,FV$6&lt;=$H27)*(FU$6-$F27+1),$J27/2,$M27,TRUE))/(1-2*_xlfn.NORM.DIST(0,$J27/2,$M27,TRUE))*$D27+($K27="Steady Growth")*(AND(FV$6&gt;=$F27,FV$6&lt;=$H27)*((FV$6-$F27+1)/($J27*($J27+1)/2)*$D27))+($K27="custom")*CustCF!FP27</f>
        <v>0</v>
      </c>
      <c r="FW27" s="95">
        <f>($K27="Bell Curve")*(_xlfn.NORM.DIST(AND(FW$6&gt;=$F27,FW$6&lt;=$H27)*(FW$6-$F27+1),$J27/2,$M27,TRUE)-_xlfn.NORM.DIST(AND(FW$6&gt;=$F27,FW$6&lt;=$H27)*(FV$6-$F27+1),$J27/2,$M27,TRUE))/(1-2*_xlfn.NORM.DIST(0,$J27/2,$M27,TRUE))*$D27+($K27="Steady Growth")*(AND(FW$6&gt;=$F27,FW$6&lt;=$H27)*((FW$6-$F27+1)/($J27*($J27+1)/2)*$D27))+($K27="custom")*CustCF!FQ27</f>
        <v>0</v>
      </c>
      <c r="FX27" s="95">
        <f>($K27="Bell Curve")*(_xlfn.NORM.DIST(AND(FX$6&gt;=$F27,FX$6&lt;=$H27)*(FX$6-$F27+1),$J27/2,$M27,TRUE)-_xlfn.NORM.DIST(AND(FX$6&gt;=$F27,FX$6&lt;=$H27)*(FW$6-$F27+1),$J27/2,$M27,TRUE))/(1-2*_xlfn.NORM.DIST(0,$J27/2,$M27,TRUE))*$D27+($K27="Steady Growth")*(AND(FX$6&gt;=$F27,FX$6&lt;=$H27)*((FX$6-$F27+1)/($J27*($J27+1)/2)*$D27))+($K27="custom")*CustCF!FR27</f>
        <v>0</v>
      </c>
      <c r="FY27" s="95">
        <f>($K27="Bell Curve")*(_xlfn.NORM.DIST(AND(FY$6&gt;=$F27,FY$6&lt;=$H27)*(FY$6-$F27+1),$J27/2,$M27,TRUE)-_xlfn.NORM.DIST(AND(FY$6&gt;=$F27,FY$6&lt;=$H27)*(FX$6-$F27+1),$J27/2,$M27,TRUE))/(1-2*_xlfn.NORM.DIST(0,$J27/2,$M27,TRUE))*$D27+($K27="Steady Growth")*(AND(FY$6&gt;=$F27,FY$6&lt;=$H27)*((FY$6-$F27+1)/($J27*($J27+1)/2)*$D27))+($K27="custom")*CustCF!FS27</f>
        <v>0</v>
      </c>
      <c r="FZ27" s="95">
        <f>($K27="Bell Curve")*(_xlfn.NORM.DIST(AND(FZ$6&gt;=$F27,FZ$6&lt;=$H27)*(FZ$6-$F27+1),$J27/2,$M27,TRUE)-_xlfn.NORM.DIST(AND(FZ$6&gt;=$F27,FZ$6&lt;=$H27)*(FY$6-$F27+1),$J27/2,$M27,TRUE))/(1-2*_xlfn.NORM.DIST(0,$J27/2,$M27,TRUE))*$D27+($K27="Steady Growth")*(AND(FZ$6&gt;=$F27,FZ$6&lt;=$H27)*((FZ$6-$F27+1)/($J27*($J27+1)/2)*$D27))+($K27="custom")*CustCF!FT27</f>
        <v>0</v>
      </c>
      <c r="GA27" s="95">
        <f>($K27="Bell Curve")*(_xlfn.NORM.DIST(AND(GA$6&gt;=$F27,GA$6&lt;=$H27)*(GA$6-$F27+1),$J27/2,$M27,TRUE)-_xlfn.NORM.DIST(AND(GA$6&gt;=$F27,GA$6&lt;=$H27)*(FZ$6-$F27+1),$J27/2,$M27,TRUE))/(1-2*_xlfn.NORM.DIST(0,$J27/2,$M27,TRUE))*$D27+($K27="Steady Growth")*(AND(GA$6&gt;=$F27,GA$6&lt;=$H27)*((GA$6-$F27+1)/($J27*($J27+1)/2)*$D27))+($K27="custom")*CustCF!FU27</f>
        <v>0</v>
      </c>
      <c r="GB27" s="95">
        <f>($K27="Bell Curve")*(_xlfn.NORM.DIST(AND(GB$6&gt;=$F27,GB$6&lt;=$H27)*(GB$6-$F27+1),$J27/2,$M27,TRUE)-_xlfn.NORM.DIST(AND(GB$6&gt;=$F27,GB$6&lt;=$H27)*(GA$6-$F27+1),$J27/2,$M27,TRUE))/(1-2*_xlfn.NORM.DIST(0,$J27/2,$M27,TRUE))*$D27+($K27="Steady Growth")*(AND(GB$6&gt;=$F27,GB$6&lt;=$H27)*((GB$6-$F27+1)/($J27*($J27+1)/2)*$D27))+($K27="custom")*CustCF!FV27</f>
        <v>0</v>
      </c>
      <c r="GC27" s="95">
        <f>($K27="Bell Curve")*(_xlfn.NORM.DIST(AND(GC$6&gt;=$F27,GC$6&lt;=$H27)*(GC$6-$F27+1),$J27/2,$M27,TRUE)-_xlfn.NORM.DIST(AND(GC$6&gt;=$F27,GC$6&lt;=$H27)*(GB$6-$F27+1),$J27/2,$M27,TRUE))/(1-2*_xlfn.NORM.DIST(0,$J27/2,$M27,TRUE))*$D27+($K27="Steady Growth")*(AND(GC$6&gt;=$F27,GC$6&lt;=$H27)*((GC$6-$F27+1)/($J27*($J27+1)/2)*$D27))+($K27="custom")*CustCF!FW27</f>
        <v>0</v>
      </c>
      <c r="GD27" s="95">
        <f>($K27="Bell Curve")*(_xlfn.NORM.DIST(AND(GD$6&gt;=$F27,GD$6&lt;=$H27)*(GD$6-$F27+1),$J27/2,$M27,TRUE)-_xlfn.NORM.DIST(AND(GD$6&gt;=$F27,GD$6&lt;=$H27)*(GC$6-$F27+1),$J27/2,$M27,TRUE))/(1-2*_xlfn.NORM.DIST(0,$J27/2,$M27,TRUE))*$D27+($K27="Steady Growth")*(AND(GD$6&gt;=$F27,GD$6&lt;=$H27)*((GD$6-$F27+1)/($J27*($J27+1)/2)*$D27))+($K27="custom")*CustCF!FX27</f>
        <v>0</v>
      </c>
      <c r="GE27" s="95">
        <f>($K27="Bell Curve")*(_xlfn.NORM.DIST(AND(GE$6&gt;=$F27,GE$6&lt;=$H27)*(GE$6-$F27+1),$J27/2,$M27,TRUE)-_xlfn.NORM.DIST(AND(GE$6&gt;=$F27,GE$6&lt;=$H27)*(GD$6-$F27+1),$J27/2,$M27,TRUE))/(1-2*_xlfn.NORM.DIST(0,$J27/2,$M27,TRUE))*$D27+($K27="Steady Growth")*(AND(GE$6&gt;=$F27,GE$6&lt;=$H27)*((GE$6-$F27+1)/($J27*($J27+1)/2)*$D27))+($K27="custom")*CustCF!FY27</f>
        <v>0</v>
      </c>
      <c r="GF27" s="95">
        <f>($K27="Bell Curve")*(_xlfn.NORM.DIST(AND(GF$6&gt;=$F27,GF$6&lt;=$H27)*(GF$6-$F27+1),$J27/2,$M27,TRUE)-_xlfn.NORM.DIST(AND(GF$6&gt;=$F27,GF$6&lt;=$H27)*(GE$6-$F27+1),$J27/2,$M27,TRUE))/(1-2*_xlfn.NORM.DIST(0,$J27/2,$M27,TRUE))*$D27+($K27="Steady Growth")*(AND(GF$6&gt;=$F27,GF$6&lt;=$H27)*((GF$6-$F27+1)/($J27*($J27+1)/2)*$D27))+($K27="custom")*CustCF!FZ27</f>
        <v>0</v>
      </c>
      <c r="GG27" s="95">
        <f>($K27="Bell Curve")*(_xlfn.NORM.DIST(AND(GG$6&gt;=$F27,GG$6&lt;=$H27)*(GG$6-$F27+1),$J27/2,$M27,TRUE)-_xlfn.NORM.DIST(AND(GG$6&gt;=$F27,GG$6&lt;=$H27)*(GF$6-$F27+1),$J27/2,$M27,TRUE))/(1-2*_xlfn.NORM.DIST(0,$J27/2,$M27,TRUE))*$D27+($K27="Steady Growth")*(AND(GG$6&gt;=$F27,GG$6&lt;=$H27)*((GG$6-$F27+1)/($J27*($J27+1)/2)*$D27))+($K27="custom")*CustCF!GA27</f>
        <v>0</v>
      </c>
      <c r="GH27" s="95">
        <f>($K27="Bell Curve")*(_xlfn.NORM.DIST(AND(GH$6&gt;=$F27,GH$6&lt;=$H27)*(GH$6-$F27+1),$J27/2,$M27,TRUE)-_xlfn.NORM.DIST(AND(GH$6&gt;=$F27,GH$6&lt;=$H27)*(GG$6-$F27+1),$J27/2,$M27,TRUE))/(1-2*_xlfn.NORM.DIST(0,$J27/2,$M27,TRUE))*$D27+($K27="Steady Growth")*(AND(GH$6&gt;=$F27,GH$6&lt;=$H27)*((GH$6-$F27+1)/($J27*($J27+1)/2)*$D27))+($K27="custom")*CustCF!GB27</f>
        <v>0</v>
      </c>
      <c r="GI27" s="95">
        <f>($K27="Bell Curve")*(_xlfn.NORM.DIST(AND(GI$6&gt;=$F27,GI$6&lt;=$H27)*(GI$6-$F27+1),$J27/2,$M27,TRUE)-_xlfn.NORM.DIST(AND(GI$6&gt;=$F27,GI$6&lt;=$H27)*(GH$6-$F27+1),$J27/2,$M27,TRUE))/(1-2*_xlfn.NORM.DIST(0,$J27/2,$M27,TRUE))*$D27+($K27="Steady Growth")*(AND(GI$6&gt;=$F27,GI$6&lt;=$H27)*((GI$6-$F27+1)/($J27*($J27+1)/2)*$D27))+($K27="custom")*CustCF!GC27</f>
        <v>0</v>
      </c>
      <c r="GJ27" s="95">
        <f>($K27="Bell Curve")*(_xlfn.NORM.DIST(AND(GJ$6&gt;=$F27,GJ$6&lt;=$H27)*(GJ$6-$F27+1),$J27/2,$M27,TRUE)-_xlfn.NORM.DIST(AND(GJ$6&gt;=$F27,GJ$6&lt;=$H27)*(GI$6-$F27+1),$J27/2,$M27,TRUE))/(1-2*_xlfn.NORM.DIST(0,$J27/2,$M27,TRUE))*$D27+($K27="Steady Growth")*(AND(GJ$6&gt;=$F27,GJ$6&lt;=$H27)*((GJ$6-$F27+1)/($J27*($J27+1)/2)*$D27))+($K27="custom")*CustCF!GD27</f>
        <v>0</v>
      </c>
      <c r="GK27" s="95">
        <f>($K27="Bell Curve")*(_xlfn.NORM.DIST(AND(GK$6&gt;=$F27,GK$6&lt;=$H27)*(GK$6-$F27+1),$J27/2,$M27,TRUE)-_xlfn.NORM.DIST(AND(GK$6&gt;=$F27,GK$6&lt;=$H27)*(GJ$6-$F27+1),$J27/2,$M27,TRUE))/(1-2*_xlfn.NORM.DIST(0,$J27/2,$M27,TRUE))*$D27+($K27="Steady Growth")*(AND(GK$6&gt;=$F27,GK$6&lt;=$H27)*((GK$6-$F27+1)/($J27*($J27+1)/2)*$D27))+($K27="custom")*CustCF!GE27</f>
        <v>0</v>
      </c>
      <c r="GL27" s="95">
        <f>($K27="Bell Curve")*(_xlfn.NORM.DIST(AND(GL$6&gt;=$F27,GL$6&lt;=$H27)*(GL$6-$F27+1),$J27/2,$M27,TRUE)-_xlfn.NORM.DIST(AND(GL$6&gt;=$F27,GL$6&lt;=$H27)*(GK$6-$F27+1),$J27/2,$M27,TRUE))/(1-2*_xlfn.NORM.DIST(0,$J27/2,$M27,TRUE))*$D27+($K27="Steady Growth")*(AND(GL$6&gt;=$F27,GL$6&lt;=$H27)*((GL$6-$F27+1)/($J27*($J27+1)/2)*$D27))+($K27="custom")*CustCF!GF27</f>
        <v>0</v>
      </c>
      <c r="GM27" s="95">
        <f>($K27="Bell Curve")*(_xlfn.NORM.DIST(AND(GM$6&gt;=$F27,GM$6&lt;=$H27)*(GM$6-$F27+1),$J27/2,$M27,TRUE)-_xlfn.NORM.DIST(AND(GM$6&gt;=$F27,GM$6&lt;=$H27)*(GL$6-$F27+1),$J27/2,$M27,TRUE))/(1-2*_xlfn.NORM.DIST(0,$J27/2,$M27,TRUE))*$D27+($K27="Steady Growth")*(AND(GM$6&gt;=$F27,GM$6&lt;=$H27)*((GM$6-$F27+1)/($J27*($J27+1)/2)*$D27))+($K27="custom")*CustCF!GG27</f>
        <v>0</v>
      </c>
      <c r="GN27" s="268">
        <f>($K27="Bell Curve")*(_xlfn.NORM.DIST(AND(GN$6&gt;=$F27,GN$6&lt;=$H27)*(GN$6-$F27+1),$J27/2,$M27,TRUE)-_xlfn.NORM.DIST(AND(GN$6&gt;=$F27,GN$6&lt;=$H27)*(GM$6-$F27+1),$J27/2,$M27,TRUE))/(1-2*_xlfn.NORM.DIST(0,$J27/2,$M27,TRUE))*$D27+($K27="Steady Growth")*(AND(GN$6&gt;=$F27,GN$6&lt;=$H27)*((GN$6-$F27+1)/($J27*($J27+1)/2)*$D27))+($K27="custom")*CustCF!GH27</f>
        <v>0</v>
      </c>
      <c r="GO27" s="1"/>
      <c r="GP27" s="67"/>
    </row>
    <row r="28" spans="1:198" customFormat="1" hidden="1" outlineLevel="1" x14ac:dyDescent="0.75">
      <c r="A28" s="1"/>
      <c r="B28" s="1"/>
      <c r="C28" s="262">
        <f>Budget!P33</f>
        <v>0</v>
      </c>
      <c r="D28" s="19">
        <f>Budget!Q33</f>
        <v>0</v>
      </c>
      <c r="E28" s="19" t="str">
        <f t="shared" si="23"/>
        <v/>
      </c>
      <c r="F28" s="263">
        <v>0</v>
      </c>
      <c r="G28" s="257">
        <f>IF(L28="custom",CustCF!F28,INDEX($P$8:$GN$8,MATCH(F28,$P$6:$GN$6,0)))</f>
        <v>46053</v>
      </c>
      <c r="H28" s="263">
        <v>0</v>
      </c>
      <c r="I28" s="257">
        <f>IF(L28="custom",CustCF!G28,INDEX($P$8:$GN$8,MATCH(H28,$P$6:$GN$6,0)))</f>
        <v>46053</v>
      </c>
      <c r="J28" s="260">
        <f t="shared" si="24"/>
        <v>1</v>
      </c>
      <c r="K28" s="265" t="s">
        <v>116</v>
      </c>
      <c r="L28" s="266" t="s">
        <v>141</v>
      </c>
      <c r="M28" s="267">
        <f t="shared" si="25"/>
        <v>9</v>
      </c>
      <c r="N28" s="18">
        <f t="shared" si="15"/>
        <v>0</v>
      </c>
      <c r="O28" s="1372">
        <f t="shared" si="16"/>
        <v>0</v>
      </c>
      <c r="P28" s="95">
        <f>($K28="Bell Curve")*(_xlfn.NORM.DIST(AND(P$6&gt;=$F28,P$6&lt;=$H28)*(P$6-$F28+1),$J28/2,$M28,TRUE)-_xlfn.NORM.DIST(AND(P$6&gt;=$F28,P$6&lt;=$H28)*(O$6-$F28+1),$J28/2,$M28,TRUE))/(1-2*_xlfn.NORM.DIST(0,$J28/2,$M28,TRUE))*$D28+($K28="Steady Growth")*(AND(P$6&gt;=$F28,P$6&lt;=$H28)*((P$6-$F28+1)/($J28*($J28+1)/2)*$D28))+($K28="custom")*CustCF!J28</f>
        <v>0</v>
      </c>
      <c r="Q28" s="95">
        <f>($K28="Bell Curve")*(_xlfn.NORM.DIST(AND(Q$6&gt;=$F28,Q$6&lt;=$H28)*(Q$6-$F28+1),$J28/2,$M28,TRUE)-_xlfn.NORM.DIST(AND(Q$6&gt;=$F28,Q$6&lt;=$H28)*(P$6-$F28+1),$J28/2,$M28,TRUE))/(1-2*_xlfn.NORM.DIST(0,$J28/2,$M28,TRUE))*$D28+($K28="Steady Growth")*(AND(Q$6&gt;=$F28,Q$6&lt;=$H28)*((Q$6-$F28+1)/($J28*($J28+1)/2)*$D28))+($K28="custom")*CustCF!K28</f>
        <v>0</v>
      </c>
      <c r="R28" s="95">
        <f>($K28="Bell Curve")*(_xlfn.NORM.DIST(AND(R$6&gt;=$F28,R$6&lt;=$H28)*(R$6-$F28+1),$J28/2,$M28,TRUE)-_xlfn.NORM.DIST(AND(R$6&gt;=$F28,R$6&lt;=$H28)*(Q$6-$F28+1),$J28/2,$M28,TRUE))/(1-2*_xlfn.NORM.DIST(0,$J28/2,$M28,TRUE))*$D28+($K28="Steady Growth")*(AND(R$6&gt;=$F28,R$6&lt;=$H28)*((R$6-$F28+1)/($J28*($J28+1)/2)*$D28))+($K28="custom")*CustCF!L28</f>
        <v>0</v>
      </c>
      <c r="S28" s="95">
        <f>($K28="Bell Curve")*(_xlfn.NORM.DIST(AND(S$6&gt;=$F28,S$6&lt;=$H28)*(S$6-$F28+1),$J28/2,$M28,TRUE)-_xlfn.NORM.DIST(AND(S$6&gt;=$F28,S$6&lt;=$H28)*(R$6-$F28+1),$J28/2,$M28,TRUE))/(1-2*_xlfn.NORM.DIST(0,$J28/2,$M28,TRUE))*$D28+($K28="Steady Growth")*(AND(S$6&gt;=$F28,S$6&lt;=$H28)*((S$6-$F28+1)/($J28*($J28+1)/2)*$D28))+($K28="custom")*CustCF!M28</f>
        <v>0</v>
      </c>
      <c r="T28" s="95">
        <f>($K28="Bell Curve")*(_xlfn.NORM.DIST(AND(T$6&gt;=$F28,T$6&lt;=$H28)*(T$6-$F28+1),$J28/2,$M28,TRUE)-_xlfn.NORM.DIST(AND(T$6&gt;=$F28,T$6&lt;=$H28)*(S$6-$F28+1),$J28/2,$M28,TRUE))/(1-2*_xlfn.NORM.DIST(0,$J28/2,$M28,TRUE))*$D28+($K28="Steady Growth")*(AND(T$6&gt;=$F28,T$6&lt;=$H28)*((T$6-$F28+1)/($J28*($J28+1)/2)*$D28))+($K28="custom")*CustCF!N28</f>
        <v>0</v>
      </c>
      <c r="U28" s="95">
        <f>($K28="Bell Curve")*(_xlfn.NORM.DIST(AND(U$6&gt;=$F28,U$6&lt;=$H28)*(U$6-$F28+1),$J28/2,$M28,TRUE)-_xlfn.NORM.DIST(AND(U$6&gt;=$F28,U$6&lt;=$H28)*(T$6-$F28+1),$J28/2,$M28,TRUE))/(1-2*_xlfn.NORM.DIST(0,$J28/2,$M28,TRUE))*$D28+($K28="Steady Growth")*(AND(U$6&gt;=$F28,U$6&lt;=$H28)*((U$6-$F28+1)/($J28*($J28+1)/2)*$D28))+($K28="custom")*CustCF!O28</f>
        <v>0</v>
      </c>
      <c r="V28" s="95">
        <f>($K28="Bell Curve")*(_xlfn.NORM.DIST(AND(V$6&gt;=$F28,V$6&lt;=$H28)*(V$6-$F28+1),$J28/2,$M28,TRUE)-_xlfn.NORM.DIST(AND(V$6&gt;=$F28,V$6&lt;=$H28)*(U$6-$F28+1),$J28/2,$M28,TRUE))/(1-2*_xlfn.NORM.DIST(0,$J28/2,$M28,TRUE))*$D28+($K28="Steady Growth")*(AND(V$6&gt;=$F28,V$6&lt;=$H28)*((V$6-$F28+1)/($J28*($J28+1)/2)*$D28))+($K28="custom")*CustCF!P28</f>
        <v>0</v>
      </c>
      <c r="W28" s="95">
        <f>($K28="Bell Curve")*(_xlfn.NORM.DIST(AND(W$6&gt;=$F28,W$6&lt;=$H28)*(W$6-$F28+1),$J28/2,$M28,TRUE)-_xlfn.NORM.DIST(AND(W$6&gt;=$F28,W$6&lt;=$H28)*(V$6-$F28+1),$J28/2,$M28,TRUE))/(1-2*_xlfn.NORM.DIST(0,$J28/2,$M28,TRUE))*$D28+($K28="Steady Growth")*(AND(W$6&gt;=$F28,W$6&lt;=$H28)*((W$6-$F28+1)/($J28*($J28+1)/2)*$D28))+($K28="custom")*CustCF!Q28</f>
        <v>0</v>
      </c>
      <c r="X28" s="95">
        <f>($K28="Bell Curve")*(_xlfn.NORM.DIST(AND(X$6&gt;=$F28,X$6&lt;=$H28)*(X$6-$F28+1),$J28/2,$M28,TRUE)-_xlfn.NORM.DIST(AND(X$6&gt;=$F28,X$6&lt;=$H28)*(W$6-$F28+1),$J28/2,$M28,TRUE))/(1-2*_xlfn.NORM.DIST(0,$J28/2,$M28,TRUE))*$D28+($K28="Steady Growth")*(AND(X$6&gt;=$F28,X$6&lt;=$H28)*((X$6-$F28+1)/($J28*($J28+1)/2)*$D28))+($K28="custom")*CustCF!R28</f>
        <v>0</v>
      </c>
      <c r="Y28" s="95">
        <f>($K28="Bell Curve")*(_xlfn.NORM.DIST(AND(Y$6&gt;=$F28,Y$6&lt;=$H28)*(Y$6-$F28+1),$J28/2,$M28,TRUE)-_xlfn.NORM.DIST(AND(Y$6&gt;=$F28,Y$6&lt;=$H28)*(X$6-$F28+1),$J28/2,$M28,TRUE))/(1-2*_xlfn.NORM.DIST(0,$J28/2,$M28,TRUE))*$D28+($K28="Steady Growth")*(AND(Y$6&gt;=$F28,Y$6&lt;=$H28)*((Y$6-$F28+1)/($J28*($J28+1)/2)*$D28))+($K28="custom")*CustCF!S28</f>
        <v>0</v>
      </c>
      <c r="Z28" s="95">
        <f>($K28="Bell Curve")*(_xlfn.NORM.DIST(AND(Z$6&gt;=$F28,Z$6&lt;=$H28)*(Z$6-$F28+1),$J28/2,$M28,TRUE)-_xlfn.NORM.DIST(AND(Z$6&gt;=$F28,Z$6&lt;=$H28)*(Y$6-$F28+1),$J28/2,$M28,TRUE))/(1-2*_xlfn.NORM.DIST(0,$J28/2,$M28,TRUE))*$D28+($K28="Steady Growth")*(AND(Z$6&gt;=$F28,Z$6&lt;=$H28)*((Z$6-$F28+1)/($J28*($J28+1)/2)*$D28))+($K28="custom")*CustCF!T28</f>
        <v>0</v>
      </c>
      <c r="AA28" s="95">
        <f>($K28="Bell Curve")*(_xlfn.NORM.DIST(AND(AA$6&gt;=$F28,AA$6&lt;=$H28)*(AA$6-$F28+1),$J28/2,$M28,TRUE)-_xlfn.NORM.DIST(AND(AA$6&gt;=$F28,AA$6&lt;=$H28)*(Z$6-$F28+1),$J28/2,$M28,TRUE))/(1-2*_xlfn.NORM.DIST(0,$J28/2,$M28,TRUE))*$D28+($K28="Steady Growth")*(AND(AA$6&gt;=$F28,AA$6&lt;=$H28)*((AA$6-$F28+1)/($J28*($J28+1)/2)*$D28))+($K28="custom")*CustCF!U28</f>
        <v>0</v>
      </c>
      <c r="AB28" s="95">
        <f>($K28="Bell Curve")*(_xlfn.NORM.DIST(AND(AB$6&gt;=$F28,AB$6&lt;=$H28)*(AB$6-$F28+1),$J28/2,$M28,TRUE)-_xlfn.NORM.DIST(AND(AB$6&gt;=$F28,AB$6&lt;=$H28)*(AA$6-$F28+1),$J28/2,$M28,TRUE))/(1-2*_xlfn.NORM.DIST(0,$J28/2,$M28,TRUE))*$D28+($K28="Steady Growth")*(AND(AB$6&gt;=$F28,AB$6&lt;=$H28)*((AB$6-$F28+1)/($J28*($J28+1)/2)*$D28))+($K28="custom")*CustCF!V28</f>
        <v>0</v>
      </c>
      <c r="AC28" s="95">
        <f>($K28="Bell Curve")*(_xlfn.NORM.DIST(AND(AC$6&gt;=$F28,AC$6&lt;=$H28)*(AC$6-$F28+1),$J28/2,$M28,TRUE)-_xlfn.NORM.DIST(AND(AC$6&gt;=$F28,AC$6&lt;=$H28)*(AB$6-$F28+1),$J28/2,$M28,TRUE))/(1-2*_xlfn.NORM.DIST(0,$J28/2,$M28,TRUE))*$D28+($K28="Steady Growth")*(AND(AC$6&gt;=$F28,AC$6&lt;=$H28)*((AC$6-$F28+1)/($J28*($J28+1)/2)*$D28))+($K28="custom")*CustCF!W28</f>
        <v>0</v>
      </c>
      <c r="AD28" s="95">
        <f>($K28="Bell Curve")*(_xlfn.NORM.DIST(AND(AD$6&gt;=$F28,AD$6&lt;=$H28)*(AD$6-$F28+1),$J28/2,$M28,TRUE)-_xlfn.NORM.DIST(AND(AD$6&gt;=$F28,AD$6&lt;=$H28)*(AC$6-$F28+1),$J28/2,$M28,TRUE))/(1-2*_xlfn.NORM.DIST(0,$J28/2,$M28,TRUE))*$D28+($K28="Steady Growth")*(AND(AD$6&gt;=$F28,AD$6&lt;=$H28)*((AD$6-$F28+1)/($J28*($J28+1)/2)*$D28))+($K28="custom")*CustCF!X28</f>
        <v>0</v>
      </c>
      <c r="AE28" s="95">
        <f>($K28="Bell Curve")*(_xlfn.NORM.DIST(AND(AE$6&gt;=$F28,AE$6&lt;=$H28)*(AE$6-$F28+1),$J28/2,$M28,TRUE)-_xlfn.NORM.DIST(AND(AE$6&gt;=$F28,AE$6&lt;=$H28)*(AD$6-$F28+1),$J28/2,$M28,TRUE))/(1-2*_xlfn.NORM.DIST(0,$J28/2,$M28,TRUE))*$D28+($K28="Steady Growth")*(AND(AE$6&gt;=$F28,AE$6&lt;=$H28)*((AE$6-$F28+1)/($J28*($J28+1)/2)*$D28))+($K28="custom")*CustCF!Y28</f>
        <v>0</v>
      </c>
      <c r="AF28" s="95">
        <f>($K28="Bell Curve")*(_xlfn.NORM.DIST(AND(AF$6&gt;=$F28,AF$6&lt;=$H28)*(AF$6-$F28+1),$J28/2,$M28,TRUE)-_xlfn.NORM.DIST(AND(AF$6&gt;=$F28,AF$6&lt;=$H28)*(AE$6-$F28+1),$J28/2,$M28,TRUE))/(1-2*_xlfn.NORM.DIST(0,$J28/2,$M28,TRUE))*$D28+($K28="Steady Growth")*(AND(AF$6&gt;=$F28,AF$6&lt;=$H28)*((AF$6-$F28+1)/($J28*($J28+1)/2)*$D28))+($K28="custom")*CustCF!Z28</f>
        <v>0</v>
      </c>
      <c r="AG28" s="95">
        <f>($K28="Bell Curve")*(_xlfn.NORM.DIST(AND(AG$6&gt;=$F28,AG$6&lt;=$H28)*(AG$6-$F28+1),$J28/2,$M28,TRUE)-_xlfn.NORM.DIST(AND(AG$6&gt;=$F28,AG$6&lt;=$H28)*(AF$6-$F28+1),$J28/2,$M28,TRUE))/(1-2*_xlfn.NORM.DIST(0,$J28/2,$M28,TRUE))*$D28+($K28="Steady Growth")*(AND(AG$6&gt;=$F28,AG$6&lt;=$H28)*((AG$6-$F28+1)/($J28*($J28+1)/2)*$D28))+($K28="custom")*CustCF!AA28</f>
        <v>0</v>
      </c>
      <c r="AH28" s="95">
        <f>($K28="Bell Curve")*(_xlfn.NORM.DIST(AND(AH$6&gt;=$F28,AH$6&lt;=$H28)*(AH$6-$F28+1),$J28/2,$M28,TRUE)-_xlfn.NORM.DIST(AND(AH$6&gt;=$F28,AH$6&lt;=$H28)*(AG$6-$F28+1),$J28/2,$M28,TRUE))/(1-2*_xlfn.NORM.DIST(0,$J28/2,$M28,TRUE))*$D28+($K28="Steady Growth")*(AND(AH$6&gt;=$F28,AH$6&lt;=$H28)*((AH$6-$F28+1)/($J28*($J28+1)/2)*$D28))+($K28="custom")*CustCF!AB28</f>
        <v>0</v>
      </c>
      <c r="AI28" s="95">
        <f>($K28="Bell Curve")*(_xlfn.NORM.DIST(AND(AI$6&gt;=$F28,AI$6&lt;=$H28)*(AI$6-$F28+1),$J28/2,$M28,TRUE)-_xlfn.NORM.DIST(AND(AI$6&gt;=$F28,AI$6&lt;=$H28)*(AH$6-$F28+1),$J28/2,$M28,TRUE))/(1-2*_xlfn.NORM.DIST(0,$J28/2,$M28,TRUE))*$D28+($K28="Steady Growth")*(AND(AI$6&gt;=$F28,AI$6&lt;=$H28)*((AI$6-$F28+1)/($J28*($J28+1)/2)*$D28))+($K28="custom")*CustCF!AC28</f>
        <v>0</v>
      </c>
      <c r="AJ28" s="95">
        <f>($K28="Bell Curve")*(_xlfn.NORM.DIST(AND(AJ$6&gt;=$F28,AJ$6&lt;=$H28)*(AJ$6-$F28+1),$J28/2,$M28,TRUE)-_xlfn.NORM.DIST(AND(AJ$6&gt;=$F28,AJ$6&lt;=$H28)*(AI$6-$F28+1),$J28/2,$M28,TRUE))/(1-2*_xlfn.NORM.DIST(0,$J28/2,$M28,TRUE))*$D28+($K28="Steady Growth")*(AND(AJ$6&gt;=$F28,AJ$6&lt;=$H28)*((AJ$6-$F28+1)/($J28*($J28+1)/2)*$D28))+($K28="custom")*CustCF!AD28</f>
        <v>0</v>
      </c>
      <c r="AK28" s="95">
        <f>($K28="Bell Curve")*(_xlfn.NORM.DIST(AND(AK$6&gt;=$F28,AK$6&lt;=$H28)*(AK$6-$F28+1),$J28/2,$M28,TRUE)-_xlfn.NORM.DIST(AND(AK$6&gt;=$F28,AK$6&lt;=$H28)*(AJ$6-$F28+1),$J28/2,$M28,TRUE))/(1-2*_xlfn.NORM.DIST(0,$J28/2,$M28,TRUE))*$D28+($K28="Steady Growth")*(AND(AK$6&gt;=$F28,AK$6&lt;=$H28)*((AK$6-$F28+1)/($J28*($J28+1)/2)*$D28))+($K28="custom")*CustCF!AE28</f>
        <v>0</v>
      </c>
      <c r="AL28" s="95">
        <f>($K28="Bell Curve")*(_xlfn.NORM.DIST(AND(AL$6&gt;=$F28,AL$6&lt;=$H28)*(AL$6-$F28+1),$J28/2,$M28,TRUE)-_xlfn.NORM.DIST(AND(AL$6&gt;=$F28,AL$6&lt;=$H28)*(AK$6-$F28+1),$J28/2,$M28,TRUE))/(1-2*_xlfn.NORM.DIST(0,$J28/2,$M28,TRUE))*$D28+($K28="Steady Growth")*(AND(AL$6&gt;=$F28,AL$6&lt;=$H28)*((AL$6-$F28+1)/($J28*($J28+1)/2)*$D28))+($K28="custom")*CustCF!AF28</f>
        <v>0</v>
      </c>
      <c r="AM28" s="95">
        <f>($K28="Bell Curve")*(_xlfn.NORM.DIST(AND(AM$6&gt;=$F28,AM$6&lt;=$H28)*(AM$6-$F28+1),$J28/2,$M28,TRUE)-_xlfn.NORM.DIST(AND(AM$6&gt;=$F28,AM$6&lt;=$H28)*(AL$6-$F28+1),$J28/2,$M28,TRUE))/(1-2*_xlfn.NORM.DIST(0,$J28/2,$M28,TRUE))*$D28+($K28="Steady Growth")*(AND(AM$6&gt;=$F28,AM$6&lt;=$H28)*((AM$6-$F28+1)/($J28*($J28+1)/2)*$D28))+($K28="custom")*CustCF!AG28</f>
        <v>0</v>
      </c>
      <c r="AN28" s="95">
        <f>($K28="Bell Curve")*(_xlfn.NORM.DIST(AND(AN$6&gt;=$F28,AN$6&lt;=$H28)*(AN$6-$F28+1),$J28/2,$M28,TRUE)-_xlfn.NORM.DIST(AND(AN$6&gt;=$F28,AN$6&lt;=$H28)*(AM$6-$F28+1),$J28/2,$M28,TRUE))/(1-2*_xlfn.NORM.DIST(0,$J28/2,$M28,TRUE))*$D28+($K28="Steady Growth")*(AND(AN$6&gt;=$F28,AN$6&lt;=$H28)*((AN$6-$F28+1)/($J28*($J28+1)/2)*$D28))+($K28="custom")*CustCF!AH28</f>
        <v>0</v>
      </c>
      <c r="AO28" s="95">
        <f>($K28="Bell Curve")*(_xlfn.NORM.DIST(AND(AO$6&gt;=$F28,AO$6&lt;=$H28)*(AO$6-$F28+1),$J28/2,$M28,TRUE)-_xlfn.NORM.DIST(AND(AO$6&gt;=$F28,AO$6&lt;=$H28)*(AN$6-$F28+1),$J28/2,$M28,TRUE))/(1-2*_xlfn.NORM.DIST(0,$J28/2,$M28,TRUE))*$D28+($K28="Steady Growth")*(AND(AO$6&gt;=$F28,AO$6&lt;=$H28)*((AO$6-$F28+1)/($J28*($J28+1)/2)*$D28))+($K28="custom")*CustCF!AI28</f>
        <v>0</v>
      </c>
      <c r="AP28" s="95">
        <f>($K28="Bell Curve")*(_xlfn.NORM.DIST(AND(AP$6&gt;=$F28,AP$6&lt;=$H28)*(AP$6-$F28+1),$J28/2,$M28,TRUE)-_xlfn.NORM.DIST(AND(AP$6&gt;=$F28,AP$6&lt;=$H28)*(AO$6-$F28+1),$J28/2,$M28,TRUE))/(1-2*_xlfn.NORM.DIST(0,$J28/2,$M28,TRUE))*$D28+($K28="Steady Growth")*(AND(AP$6&gt;=$F28,AP$6&lt;=$H28)*((AP$6-$F28+1)/($J28*($J28+1)/2)*$D28))+($K28="custom")*CustCF!AJ28</f>
        <v>0</v>
      </c>
      <c r="AQ28" s="95">
        <f>($K28="Bell Curve")*(_xlfn.NORM.DIST(AND(AQ$6&gt;=$F28,AQ$6&lt;=$H28)*(AQ$6-$F28+1),$J28/2,$M28,TRUE)-_xlfn.NORM.DIST(AND(AQ$6&gt;=$F28,AQ$6&lt;=$H28)*(AP$6-$F28+1),$J28/2,$M28,TRUE))/(1-2*_xlfn.NORM.DIST(0,$J28/2,$M28,TRUE))*$D28+($K28="Steady Growth")*(AND(AQ$6&gt;=$F28,AQ$6&lt;=$H28)*((AQ$6-$F28+1)/($J28*($J28+1)/2)*$D28))+($K28="custom")*CustCF!AK28</f>
        <v>0</v>
      </c>
      <c r="AR28" s="95">
        <f>($K28="Bell Curve")*(_xlfn.NORM.DIST(AND(AR$6&gt;=$F28,AR$6&lt;=$H28)*(AR$6-$F28+1),$J28/2,$M28,TRUE)-_xlfn.NORM.DIST(AND(AR$6&gt;=$F28,AR$6&lt;=$H28)*(AQ$6-$F28+1),$J28/2,$M28,TRUE))/(1-2*_xlfn.NORM.DIST(0,$J28/2,$M28,TRUE))*$D28+($K28="Steady Growth")*(AND(AR$6&gt;=$F28,AR$6&lt;=$H28)*((AR$6-$F28+1)/($J28*($J28+1)/2)*$D28))+($K28="custom")*CustCF!AL28</f>
        <v>0</v>
      </c>
      <c r="AS28" s="95">
        <f>($K28="Bell Curve")*(_xlfn.NORM.DIST(AND(AS$6&gt;=$F28,AS$6&lt;=$H28)*(AS$6-$F28+1),$J28/2,$M28,TRUE)-_xlfn.NORM.DIST(AND(AS$6&gt;=$F28,AS$6&lt;=$H28)*(AR$6-$F28+1),$J28/2,$M28,TRUE))/(1-2*_xlfn.NORM.DIST(0,$J28/2,$M28,TRUE))*$D28+($K28="Steady Growth")*(AND(AS$6&gt;=$F28,AS$6&lt;=$H28)*((AS$6-$F28+1)/($J28*($J28+1)/2)*$D28))+($K28="custom")*CustCF!AM28</f>
        <v>0</v>
      </c>
      <c r="AT28" s="95">
        <f>($K28="Bell Curve")*(_xlfn.NORM.DIST(AND(AT$6&gt;=$F28,AT$6&lt;=$H28)*(AT$6-$F28+1),$J28/2,$M28,TRUE)-_xlfn.NORM.DIST(AND(AT$6&gt;=$F28,AT$6&lt;=$H28)*(AS$6-$F28+1),$J28/2,$M28,TRUE))/(1-2*_xlfn.NORM.DIST(0,$J28/2,$M28,TRUE))*$D28+($K28="Steady Growth")*(AND(AT$6&gt;=$F28,AT$6&lt;=$H28)*((AT$6-$F28+1)/($J28*($J28+1)/2)*$D28))+($K28="custom")*CustCF!AN28</f>
        <v>0</v>
      </c>
      <c r="AU28" s="95">
        <f>($K28="Bell Curve")*(_xlfn.NORM.DIST(AND(AU$6&gt;=$F28,AU$6&lt;=$H28)*(AU$6-$F28+1),$J28/2,$M28,TRUE)-_xlfn.NORM.DIST(AND(AU$6&gt;=$F28,AU$6&lt;=$H28)*(AT$6-$F28+1),$J28/2,$M28,TRUE))/(1-2*_xlfn.NORM.DIST(0,$J28/2,$M28,TRUE))*$D28+($K28="Steady Growth")*(AND(AU$6&gt;=$F28,AU$6&lt;=$H28)*((AU$6-$F28+1)/($J28*($J28+1)/2)*$D28))+($K28="custom")*CustCF!AO28</f>
        <v>0</v>
      </c>
      <c r="AV28" s="95">
        <f>($K28="Bell Curve")*(_xlfn.NORM.DIST(AND(AV$6&gt;=$F28,AV$6&lt;=$H28)*(AV$6-$F28+1),$J28/2,$M28,TRUE)-_xlfn.NORM.DIST(AND(AV$6&gt;=$F28,AV$6&lt;=$H28)*(AU$6-$F28+1),$J28/2,$M28,TRUE))/(1-2*_xlfn.NORM.DIST(0,$J28/2,$M28,TRUE))*$D28+($K28="Steady Growth")*(AND(AV$6&gt;=$F28,AV$6&lt;=$H28)*((AV$6-$F28+1)/($J28*($J28+1)/2)*$D28))+($K28="custom")*CustCF!AP28</f>
        <v>0</v>
      </c>
      <c r="AW28" s="95">
        <f>($K28="Bell Curve")*(_xlfn.NORM.DIST(AND(AW$6&gt;=$F28,AW$6&lt;=$H28)*(AW$6-$F28+1),$J28/2,$M28,TRUE)-_xlfn.NORM.DIST(AND(AW$6&gt;=$F28,AW$6&lt;=$H28)*(AV$6-$F28+1),$J28/2,$M28,TRUE))/(1-2*_xlfn.NORM.DIST(0,$J28/2,$M28,TRUE))*$D28+($K28="Steady Growth")*(AND(AW$6&gt;=$F28,AW$6&lt;=$H28)*((AW$6-$F28+1)/($J28*($J28+1)/2)*$D28))+($K28="custom")*CustCF!AQ28</f>
        <v>0</v>
      </c>
      <c r="AX28" s="95">
        <f>($K28="Bell Curve")*(_xlfn.NORM.DIST(AND(AX$6&gt;=$F28,AX$6&lt;=$H28)*(AX$6-$F28+1),$J28/2,$M28,TRUE)-_xlfn.NORM.DIST(AND(AX$6&gt;=$F28,AX$6&lt;=$H28)*(AW$6-$F28+1),$J28/2,$M28,TRUE))/(1-2*_xlfn.NORM.DIST(0,$J28/2,$M28,TRUE))*$D28+($K28="Steady Growth")*(AND(AX$6&gt;=$F28,AX$6&lt;=$H28)*((AX$6-$F28+1)/($J28*($J28+1)/2)*$D28))+($K28="custom")*CustCF!AR28</f>
        <v>0</v>
      </c>
      <c r="AY28" s="95">
        <f>($K28="Bell Curve")*(_xlfn.NORM.DIST(AND(AY$6&gt;=$F28,AY$6&lt;=$H28)*(AY$6-$F28+1),$J28/2,$M28,TRUE)-_xlfn.NORM.DIST(AND(AY$6&gt;=$F28,AY$6&lt;=$H28)*(AX$6-$F28+1),$J28/2,$M28,TRUE))/(1-2*_xlfn.NORM.DIST(0,$J28/2,$M28,TRUE))*$D28+($K28="Steady Growth")*(AND(AY$6&gt;=$F28,AY$6&lt;=$H28)*((AY$6-$F28+1)/($J28*($J28+1)/2)*$D28))+($K28="custom")*CustCF!AS28</f>
        <v>0</v>
      </c>
      <c r="AZ28" s="95">
        <f>($K28="Bell Curve")*(_xlfn.NORM.DIST(AND(AZ$6&gt;=$F28,AZ$6&lt;=$H28)*(AZ$6-$F28+1),$J28/2,$M28,TRUE)-_xlfn.NORM.DIST(AND(AZ$6&gt;=$F28,AZ$6&lt;=$H28)*(AY$6-$F28+1),$J28/2,$M28,TRUE))/(1-2*_xlfn.NORM.DIST(0,$J28/2,$M28,TRUE))*$D28+($K28="Steady Growth")*(AND(AZ$6&gt;=$F28,AZ$6&lt;=$H28)*((AZ$6-$F28+1)/($J28*($J28+1)/2)*$D28))+($K28="custom")*CustCF!AT28</f>
        <v>0</v>
      </c>
      <c r="BA28" s="95">
        <f>($K28="Bell Curve")*(_xlfn.NORM.DIST(AND(BA$6&gt;=$F28,BA$6&lt;=$H28)*(BA$6-$F28+1),$J28/2,$M28,TRUE)-_xlfn.NORM.DIST(AND(BA$6&gt;=$F28,BA$6&lt;=$H28)*(AZ$6-$F28+1),$J28/2,$M28,TRUE))/(1-2*_xlfn.NORM.DIST(0,$J28/2,$M28,TRUE))*$D28+($K28="Steady Growth")*(AND(BA$6&gt;=$F28,BA$6&lt;=$H28)*((BA$6-$F28+1)/($J28*($J28+1)/2)*$D28))+($K28="custom")*CustCF!AU28</f>
        <v>0</v>
      </c>
      <c r="BB28" s="95">
        <f>($K28="Bell Curve")*(_xlfn.NORM.DIST(AND(BB$6&gt;=$F28,BB$6&lt;=$H28)*(BB$6-$F28+1),$J28/2,$M28,TRUE)-_xlfn.NORM.DIST(AND(BB$6&gt;=$F28,BB$6&lt;=$H28)*(BA$6-$F28+1),$J28/2,$M28,TRUE))/(1-2*_xlfn.NORM.DIST(0,$J28/2,$M28,TRUE))*$D28+($K28="Steady Growth")*(AND(BB$6&gt;=$F28,BB$6&lt;=$H28)*((BB$6-$F28+1)/($J28*($J28+1)/2)*$D28))+($K28="custom")*CustCF!AV28</f>
        <v>0</v>
      </c>
      <c r="BC28" s="95">
        <f>($K28="Bell Curve")*(_xlfn.NORM.DIST(AND(BC$6&gt;=$F28,BC$6&lt;=$H28)*(BC$6-$F28+1),$J28/2,$M28,TRUE)-_xlfn.NORM.DIST(AND(BC$6&gt;=$F28,BC$6&lt;=$H28)*(BB$6-$F28+1),$J28/2,$M28,TRUE))/(1-2*_xlfn.NORM.DIST(0,$J28/2,$M28,TRUE))*$D28+($K28="Steady Growth")*(AND(BC$6&gt;=$F28,BC$6&lt;=$H28)*((BC$6-$F28+1)/($J28*($J28+1)/2)*$D28))+($K28="custom")*CustCF!AW28</f>
        <v>0</v>
      </c>
      <c r="BD28" s="95">
        <f>($K28="Bell Curve")*(_xlfn.NORM.DIST(AND(BD$6&gt;=$F28,BD$6&lt;=$H28)*(BD$6-$F28+1),$J28/2,$M28,TRUE)-_xlfn.NORM.DIST(AND(BD$6&gt;=$F28,BD$6&lt;=$H28)*(BC$6-$F28+1),$J28/2,$M28,TRUE))/(1-2*_xlfn.NORM.DIST(0,$J28/2,$M28,TRUE))*$D28+($K28="Steady Growth")*(AND(BD$6&gt;=$F28,BD$6&lt;=$H28)*((BD$6-$F28+1)/($J28*($J28+1)/2)*$D28))+($K28="custom")*CustCF!AX28</f>
        <v>0</v>
      </c>
      <c r="BE28" s="95">
        <f>($K28="Bell Curve")*(_xlfn.NORM.DIST(AND(BE$6&gt;=$F28,BE$6&lt;=$H28)*(BE$6-$F28+1),$J28/2,$M28,TRUE)-_xlfn.NORM.DIST(AND(BE$6&gt;=$F28,BE$6&lt;=$H28)*(BD$6-$F28+1),$J28/2,$M28,TRUE))/(1-2*_xlfn.NORM.DIST(0,$J28/2,$M28,TRUE))*$D28+($K28="Steady Growth")*(AND(BE$6&gt;=$F28,BE$6&lt;=$H28)*((BE$6-$F28+1)/($J28*($J28+1)/2)*$D28))+($K28="custom")*CustCF!AY28</f>
        <v>0</v>
      </c>
      <c r="BF28" s="95">
        <f>($K28="Bell Curve")*(_xlfn.NORM.DIST(AND(BF$6&gt;=$F28,BF$6&lt;=$H28)*(BF$6-$F28+1),$J28/2,$M28,TRUE)-_xlfn.NORM.DIST(AND(BF$6&gt;=$F28,BF$6&lt;=$H28)*(BE$6-$F28+1),$J28/2,$M28,TRUE))/(1-2*_xlfn.NORM.DIST(0,$J28/2,$M28,TRUE))*$D28+($K28="Steady Growth")*(AND(BF$6&gt;=$F28,BF$6&lt;=$H28)*((BF$6-$F28+1)/($J28*($J28+1)/2)*$D28))+($K28="custom")*CustCF!AZ28</f>
        <v>0</v>
      </c>
      <c r="BG28" s="95">
        <f>($K28="Bell Curve")*(_xlfn.NORM.DIST(AND(BG$6&gt;=$F28,BG$6&lt;=$H28)*(BG$6-$F28+1),$J28/2,$M28,TRUE)-_xlfn.NORM.DIST(AND(BG$6&gt;=$F28,BG$6&lt;=$H28)*(BF$6-$F28+1),$J28/2,$M28,TRUE))/(1-2*_xlfn.NORM.DIST(0,$J28/2,$M28,TRUE))*$D28+($K28="Steady Growth")*(AND(BG$6&gt;=$F28,BG$6&lt;=$H28)*((BG$6-$F28+1)/($J28*($J28+1)/2)*$D28))+($K28="custom")*CustCF!BA28</f>
        <v>0</v>
      </c>
      <c r="BH28" s="95">
        <f>($K28="Bell Curve")*(_xlfn.NORM.DIST(AND(BH$6&gt;=$F28,BH$6&lt;=$H28)*(BH$6-$F28+1),$J28/2,$M28,TRUE)-_xlfn.NORM.DIST(AND(BH$6&gt;=$F28,BH$6&lt;=$H28)*(BG$6-$F28+1),$J28/2,$M28,TRUE))/(1-2*_xlfn.NORM.DIST(0,$J28/2,$M28,TRUE))*$D28+($K28="Steady Growth")*(AND(BH$6&gt;=$F28,BH$6&lt;=$H28)*((BH$6-$F28+1)/($J28*($J28+1)/2)*$D28))+($K28="custom")*CustCF!BB28</f>
        <v>0</v>
      </c>
      <c r="BI28" s="95">
        <f>($K28="Bell Curve")*(_xlfn.NORM.DIST(AND(BI$6&gt;=$F28,BI$6&lt;=$H28)*(BI$6-$F28+1),$J28/2,$M28,TRUE)-_xlfn.NORM.DIST(AND(BI$6&gt;=$F28,BI$6&lt;=$H28)*(BH$6-$F28+1),$J28/2,$M28,TRUE))/(1-2*_xlfn.NORM.DIST(0,$J28/2,$M28,TRUE))*$D28+($K28="Steady Growth")*(AND(BI$6&gt;=$F28,BI$6&lt;=$H28)*((BI$6-$F28+1)/($J28*($J28+1)/2)*$D28))+($K28="custom")*CustCF!BC28</f>
        <v>0</v>
      </c>
      <c r="BJ28" s="95">
        <f>($K28="Bell Curve")*(_xlfn.NORM.DIST(AND(BJ$6&gt;=$F28,BJ$6&lt;=$H28)*(BJ$6-$F28+1),$J28/2,$M28,TRUE)-_xlfn.NORM.DIST(AND(BJ$6&gt;=$F28,BJ$6&lt;=$H28)*(BI$6-$F28+1),$J28/2,$M28,TRUE))/(1-2*_xlfn.NORM.DIST(0,$J28/2,$M28,TRUE))*$D28+($K28="Steady Growth")*(AND(BJ$6&gt;=$F28,BJ$6&lt;=$H28)*((BJ$6-$F28+1)/($J28*($J28+1)/2)*$D28))+($K28="custom")*CustCF!BD28</f>
        <v>0</v>
      </c>
      <c r="BK28" s="95">
        <f>($K28="Bell Curve")*(_xlfn.NORM.DIST(AND(BK$6&gt;=$F28,BK$6&lt;=$H28)*(BK$6-$F28+1),$J28/2,$M28,TRUE)-_xlfn.NORM.DIST(AND(BK$6&gt;=$F28,BK$6&lt;=$H28)*(BJ$6-$F28+1),$J28/2,$M28,TRUE))/(1-2*_xlfn.NORM.DIST(0,$J28/2,$M28,TRUE))*$D28+($K28="Steady Growth")*(AND(BK$6&gt;=$F28,BK$6&lt;=$H28)*((BK$6-$F28+1)/($J28*($J28+1)/2)*$D28))+($K28="custom")*CustCF!BE28</f>
        <v>0</v>
      </c>
      <c r="BL28" s="95">
        <f>($K28="Bell Curve")*(_xlfn.NORM.DIST(AND(BL$6&gt;=$F28,BL$6&lt;=$H28)*(BL$6-$F28+1),$J28/2,$M28,TRUE)-_xlfn.NORM.DIST(AND(BL$6&gt;=$F28,BL$6&lt;=$H28)*(BK$6-$F28+1),$J28/2,$M28,TRUE))/(1-2*_xlfn.NORM.DIST(0,$J28/2,$M28,TRUE))*$D28+($K28="Steady Growth")*(AND(BL$6&gt;=$F28,BL$6&lt;=$H28)*((BL$6-$F28+1)/($J28*($J28+1)/2)*$D28))+($K28="custom")*CustCF!BF28</f>
        <v>0</v>
      </c>
      <c r="BM28" s="95">
        <f>($K28="Bell Curve")*(_xlfn.NORM.DIST(AND(BM$6&gt;=$F28,BM$6&lt;=$H28)*(BM$6-$F28+1),$J28/2,$M28,TRUE)-_xlfn.NORM.DIST(AND(BM$6&gt;=$F28,BM$6&lt;=$H28)*(BL$6-$F28+1),$J28/2,$M28,TRUE))/(1-2*_xlfn.NORM.DIST(0,$J28/2,$M28,TRUE))*$D28+($K28="Steady Growth")*(AND(BM$6&gt;=$F28,BM$6&lt;=$H28)*((BM$6-$F28+1)/($J28*($J28+1)/2)*$D28))+($K28="custom")*CustCF!BG28</f>
        <v>0</v>
      </c>
      <c r="BN28" s="95">
        <f>($K28="Bell Curve")*(_xlfn.NORM.DIST(AND(BN$6&gt;=$F28,BN$6&lt;=$H28)*(BN$6-$F28+1),$J28/2,$M28,TRUE)-_xlfn.NORM.DIST(AND(BN$6&gt;=$F28,BN$6&lt;=$H28)*(BM$6-$F28+1),$J28/2,$M28,TRUE))/(1-2*_xlfn.NORM.DIST(0,$J28/2,$M28,TRUE))*$D28+($K28="Steady Growth")*(AND(BN$6&gt;=$F28,BN$6&lt;=$H28)*((BN$6-$F28+1)/($J28*($J28+1)/2)*$D28))+($K28="custom")*CustCF!BH28</f>
        <v>0</v>
      </c>
      <c r="BO28" s="95">
        <f>($K28="Bell Curve")*(_xlfn.NORM.DIST(AND(BO$6&gt;=$F28,BO$6&lt;=$H28)*(BO$6-$F28+1),$J28/2,$M28,TRUE)-_xlfn.NORM.DIST(AND(BO$6&gt;=$F28,BO$6&lt;=$H28)*(BN$6-$F28+1),$J28/2,$M28,TRUE))/(1-2*_xlfn.NORM.DIST(0,$J28/2,$M28,TRUE))*$D28+($K28="Steady Growth")*(AND(BO$6&gt;=$F28,BO$6&lt;=$H28)*((BO$6-$F28+1)/($J28*($J28+1)/2)*$D28))+($K28="custom")*CustCF!BI28</f>
        <v>0</v>
      </c>
      <c r="BP28" s="95">
        <f>($K28="Bell Curve")*(_xlfn.NORM.DIST(AND(BP$6&gt;=$F28,BP$6&lt;=$H28)*(BP$6-$F28+1),$J28/2,$M28,TRUE)-_xlfn.NORM.DIST(AND(BP$6&gt;=$F28,BP$6&lt;=$H28)*(BO$6-$F28+1),$J28/2,$M28,TRUE))/(1-2*_xlfn.NORM.DIST(0,$J28/2,$M28,TRUE))*$D28+($K28="Steady Growth")*(AND(BP$6&gt;=$F28,BP$6&lt;=$H28)*((BP$6-$F28+1)/($J28*($J28+1)/2)*$D28))+($K28="custom")*CustCF!BJ28</f>
        <v>0</v>
      </c>
      <c r="BQ28" s="95">
        <f>($K28="Bell Curve")*(_xlfn.NORM.DIST(AND(BQ$6&gt;=$F28,BQ$6&lt;=$H28)*(BQ$6-$F28+1),$J28/2,$M28,TRUE)-_xlfn.NORM.DIST(AND(BQ$6&gt;=$F28,BQ$6&lt;=$H28)*(BP$6-$F28+1),$J28/2,$M28,TRUE))/(1-2*_xlfn.NORM.DIST(0,$J28/2,$M28,TRUE))*$D28+($K28="Steady Growth")*(AND(BQ$6&gt;=$F28,BQ$6&lt;=$H28)*((BQ$6-$F28+1)/($J28*($J28+1)/2)*$D28))+($K28="custom")*CustCF!BK28</f>
        <v>0</v>
      </c>
      <c r="BR28" s="95">
        <f>($K28="Bell Curve")*(_xlfn.NORM.DIST(AND(BR$6&gt;=$F28,BR$6&lt;=$H28)*(BR$6-$F28+1),$J28/2,$M28,TRUE)-_xlfn.NORM.DIST(AND(BR$6&gt;=$F28,BR$6&lt;=$H28)*(BQ$6-$F28+1),$J28/2,$M28,TRUE))/(1-2*_xlfn.NORM.DIST(0,$J28/2,$M28,TRUE))*$D28+($K28="Steady Growth")*(AND(BR$6&gt;=$F28,BR$6&lt;=$H28)*((BR$6-$F28+1)/($J28*($J28+1)/2)*$D28))+($K28="custom")*CustCF!BL28</f>
        <v>0</v>
      </c>
      <c r="BS28" s="95">
        <f>($K28="Bell Curve")*(_xlfn.NORM.DIST(AND(BS$6&gt;=$F28,BS$6&lt;=$H28)*(BS$6-$F28+1),$J28/2,$M28,TRUE)-_xlfn.NORM.DIST(AND(BS$6&gt;=$F28,BS$6&lt;=$H28)*(BR$6-$F28+1),$J28/2,$M28,TRUE))/(1-2*_xlfn.NORM.DIST(0,$J28/2,$M28,TRUE))*$D28+($K28="Steady Growth")*(AND(BS$6&gt;=$F28,BS$6&lt;=$H28)*((BS$6-$F28+1)/($J28*($J28+1)/2)*$D28))+($K28="custom")*CustCF!BM28</f>
        <v>0</v>
      </c>
      <c r="BT28" s="95">
        <f>($K28="Bell Curve")*(_xlfn.NORM.DIST(AND(BT$6&gt;=$F28,BT$6&lt;=$H28)*(BT$6-$F28+1),$J28/2,$M28,TRUE)-_xlfn.NORM.DIST(AND(BT$6&gt;=$F28,BT$6&lt;=$H28)*(BS$6-$F28+1),$J28/2,$M28,TRUE))/(1-2*_xlfn.NORM.DIST(0,$J28/2,$M28,TRUE))*$D28+($K28="Steady Growth")*(AND(BT$6&gt;=$F28,BT$6&lt;=$H28)*((BT$6-$F28+1)/($J28*($J28+1)/2)*$D28))+($K28="custom")*CustCF!BN28</f>
        <v>0</v>
      </c>
      <c r="BU28" s="95">
        <f>($K28="Bell Curve")*(_xlfn.NORM.DIST(AND(BU$6&gt;=$F28,BU$6&lt;=$H28)*(BU$6-$F28+1),$J28/2,$M28,TRUE)-_xlfn.NORM.DIST(AND(BU$6&gt;=$F28,BU$6&lt;=$H28)*(BT$6-$F28+1),$J28/2,$M28,TRUE))/(1-2*_xlfn.NORM.DIST(0,$J28/2,$M28,TRUE))*$D28+($K28="Steady Growth")*(AND(BU$6&gt;=$F28,BU$6&lt;=$H28)*((BU$6-$F28+1)/($J28*($J28+1)/2)*$D28))+($K28="custom")*CustCF!BO28</f>
        <v>0</v>
      </c>
      <c r="BV28" s="95">
        <f>($K28="Bell Curve")*(_xlfn.NORM.DIST(AND(BV$6&gt;=$F28,BV$6&lt;=$H28)*(BV$6-$F28+1),$J28/2,$M28,TRUE)-_xlfn.NORM.DIST(AND(BV$6&gt;=$F28,BV$6&lt;=$H28)*(BU$6-$F28+1),$J28/2,$M28,TRUE))/(1-2*_xlfn.NORM.DIST(0,$J28/2,$M28,TRUE))*$D28+($K28="Steady Growth")*(AND(BV$6&gt;=$F28,BV$6&lt;=$H28)*((BV$6-$F28+1)/($J28*($J28+1)/2)*$D28))+($K28="custom")*CustCF!BP28</f>
        <v>0</v>
      </c>
      <c r="BW28" s="95">
        <f>($K28="Bell Curve")*(_xlfn.NORM.DIST(AND(BW$6&gt;=$F28,BW$6&lt;=$H28)*(BW$6-$F28+1),$J28/2,$M28,TRUE)-_xlfn.NORM.DIST(AND(BW$6&gt;=$F28,BW$6&lt;=$H28)*(BV$6-$F28+1),$J28/2,$M28,TRUE))/(1-2*_xlfn.NORM.DIST(0,$J28/2,$M28,TRUE))*$D28+($K28="Steady Growth")*(AND(BW$6&gt;=$F28,BW$6&lt;=$H28)*((BW$6-$F28+1)/($J28*($J28+1)/2)*$D28))+($K28="custom")*CustCF!BQ28</f>
        <v>0</v>
      </c>
      <c r="BX28" s="95">
        <f>($K28="Bell Curve")*(_xlfn.NORM.DIST(AND(BX$6&gt;=$F28,BX$6&lt;=$H28)*(BX$6-$F28+1),$J28/2,$M28,TRUE)-_xlfn.NORM.DIST(AND(BX$6&gt;=$F28,BX$6&lt;=$H28)*(BW$6-$F28+1),$J28/2,$M28,TRUE))/(1-2*_xlfn.NORM.DIST(0,$J28/2,$M28,TRUE))*$D28+($K28="Steady Growth")*(AND(BX$6&gt;=$F28,BX$6&lt;=$H28)*((BX$6-$F28+1)/($J28*($J28+1)/2)*$D28))+($K28="custom")*CustCF!BR28</f>
        <v>0</v>
      </c>
      <c r="BY28" s="95">
        <f>($K28="Bell Curve")*(_xlfn.NORM.DIST(AND(BY$6&gt;=$F28,BY$6&lt;=$H28)*(BY$6-$F28+1),$J28/2,$M28,TRUE)-_xlfn.NORM.DIST(AND(BY$6&gt;=$F28,BY$6&lt;=$H28)*(BX$6-$F28+1),$J28/2,$M28,TRUE))/(1-2*_xlfn.NORM.DIST(0,$J28/2,$M28,TRUE))*$D28+($K28="Steady Growth")*(AND(BY$6&gt;=$F28,BY$6&lt;=$H28)*((BY$6-$F28+1)/($J28*($J28+1)/2)*$D28))+($K28="custom")*CustCF!BS28</f>
        <v>0</v>
      </c>
      <c r="BZ28" s="95">
        <f>($K28="Bell Curve")*(_xlfn.NORM.DIST(AND(BZ$6&gt;=$F28,BZ$6&lt;=$H28)*(BZ$6-$F28+1),$J28/2,$M28,TRUE)-_xlfn.NORM.DIST(AND(BZ$6&gt;=$F28,BZ$6&lt;=$H28)*(BY$6-$F28+1),$J28/2,$M28,TRUE))/(1-2*_xlfn.NORM.DIST(0,$J28/2,$M28,TRUE))*$D28+($K28="Steady Growth")*(AND(BZ$6&gt;=$F28,BZ$6&lt;=$H28)*((BZ$6-$F28+1)/($J28*($J28+1)/2)*$D28))+($K28="custom")*CustCF!BT28</f>
        <v>0</v>
      </c>
      <c r="CA28" s="95">
        <f>($K28="Bell Curve")*(_xlfn.NORM.DIST(AND(CA$6&gt;=$F28,CA$6&lt;=$H28)*(CA$6-$F28+1),$J28/2,$M28,TRUE)-_xlfn.NORM.DIST(AND(CA$6&gt;=$F28,CA$6&lt;=$H28)*(BZ$6-$F28+1),$J28/2,$M28,TRUE))/(1-2*_xlfn.NORM.DIST(0,$J28/2,$M28,TRUE))*$D28+($K28="Steady Growth")*(AND(CA$6&gt;=$F28,CA$6&lt;=$H28)*((CA$6-$F28+1)/($J28*($J28+1)/2)*$D28))+($K28="custom")*CustCF!BU28</f>
        <v>0</v>
      </c>
      <c r="CB28" s="95">
        <f>($K28="Bell Curve")*(_xlfn.NORM.DIST(AND(CB$6&gt;=$F28,CB$6&lt;=$H28)*(CB$6-$F28+1),$J28/2,$M28,TRUE)-_xlfn.NORM.DIST(AND(CB$6&gt;=$F28,CB$6&lt;=$H28)*(CA$6-$F28+1),$J28/2,$M28,TRUE))/(1-2*_xlfn.NORM.DIST(0,$J28/2,$M28,TRUE))*$D28+($K28="Steady Growth")*(AND(CB$6&gt;=$F28,CB$6&lt;=$H28)*((CB$6-$F28+1)/($J28*($J28+1)/2)*$D28))+($K28="custom")*CustCF!BV28</f>
        <v>0</v>
      </c>
      <c r="CC28" s="95">
        <f>($K28="Bell Curve")*(_xlfn.NORM.DIST(AND(CC$6&gt;=$F28,CC$6&lt;=$H28)*(CC$6-$F28+1),$J28/2,$M28,TRUE)-_xlfn.NORM.DIST(AND(CC$6&gt;=$F28,CC$6&lt;=$H28)*(CB$6-$F28+1),$J28/2,$M28,TRUE))/(1-2*_xlfn.NORM.DIST(0,$J28/2,$M28,TRUE))*$D28+($K28="Steady Growth")*(AND(CC$6&gt;=$F28,CC$6&lt;=$H28)*((CC$6-$F28+1)/($J28*($J28+1)/2)*$D28))+($K28="custom")*CustCF!BW28</f>
        <v>0</v>
      </c>
      <c r="CD28" s="95">
        <f>($K28="Bell Curve")*(_xlfn.NORM.DIST(AND(CD$6&gt;=$F28,CD$6&lt;=$H28)*(CD$6-$F28+1),$J28/2,$M28,TRUE)-_xlfn.NORM.DIST(AND(CD$6&gt;=$F28,CD$6&lt;=$H28)*(CC$6-$F28+1),$J28/2,$M28,TRUE))/(1-2*_xlfn.NORM.DIST(0,$J28/2,$M28,TRUE))*$D28+($K28="Steady Growth")*(AND(CD$6&gt;=$F28,CD$6&lt;=$H28)*((CD$6-$F28+1)/($J28*($J28+1)/2)*$D28))+($K28="custom")*CustCF!BX28</f>
        <v>0</v>
      </c>
      <c r="CE28" s="95">
        <f>($K28="Bell Curve")*(_xlfn.NORM.DIST(AND(CE$6&gt;=$F28,CE$6&lt;=$H28)*(CE$6-$F28+1),$J28/2,$M28,TRUE)-_xlfn.NORM.DIST(AND(CE$6&gt;=$F28,CE$6&lt;=$H28)*(CD$6-$F28+1),$J28/2,$M28,TRUE))/(1-2*_xlfn.NORM.DIST(0,$J28/2,$M28,TRUE))*$D28+($K28="Steady Growth")*(AND(CE$6&gt;=$F28,CE$6&lt;=$H28)*((CE$6-$F28+1)/($J28*($J28+1)/2)*$D28))+($K28="custom")*CustCF!BY28</f>
        <v>0</v>
      </c>
      <c r="CF28" s="95">
        <f>($K28="Bell Curve")*(_xlfn.NORM.DIST(AND(CF$6&gt;=$F28,CF$6&lt;=$H28)*(CF$6-$F28+1),$J28/2,$M28,TRUE)-_xlfn.NORM.DIST(AND(CF$6&gt;=$F28,CF$6&lt;=$H28)*(CE$6-$F28+1),$J28/2,$M28,TRUE))/(1-2*_xlfn.NORM.DIST(0,$J28/2,$M28,TRUE))*$D28+($K28="Steady Growth")*(AND(CF$6&gt;=$F28,CF$6&lt;=$H28)*((CF$6-$F28+1)/($J28*($J28+1)/2)*$D28))+($K28="custom")*CustCF!BZ28</f>
        <v>0</v>
      </c>
      <c r="CG28" s="95">
        <f>($K28="Bell Curve")*(_xlfn.NORM.DIST(AND(CG$6&gt;=$F28,CG$6&lt;=$H28)*(CG$6-$F28+1),$J28/2,$M28,TRUE)-_xlfn.NORM.DIST(AND(CG$6&gt;=$F28,CG$6&lt;=$H28)*(CF$6-$F28+1),$J28/2,$M28,TRUE))/(1-2*_xlfn.NORM.DIST(0,$J28/2,$M28,TRUE))*$D28+($K28="Steady Growth")*(AND(CG$6&gt;=$F28,CG$6&lt;=$H28)*((CG$6-$F28+1)/($J28*($J28+1)/2)*$D28))+($K28="custom")*CustCF!CA28</f>
        <v>0</v>
      </c>
      <c r="CH28" s="95">
        <f>($K28="Bell Curve")*(_xlfn.NORM.DIST(AND(CH$6&gt;=$F28,CH$6&lt;=$H28)*(CH$6-$F28+1),$J28/2,$M28,TRUE)-_xlfn.NORM.DIST(AND(CH$6&gt;=$F28,CH$6&lt;=$H28)*(CG$6-$F28+1),$J28/2,$M28,TRUE))/(1-2*_xlfn.NORM.DIST(0,$J28/2,$M28,TRUE))*$D28+($K28="Steady Growth")*(AND(CH$6&gt;=$F28,CH$6&lt;=$H28)*((CH$6-$F28+1)/($J28*($J28+1)/2)*$D28))+($K28="custom")*CustCF!CB28</f>
        <v>0</v>
      </c>
      <c r="CI28" s="95">
        <f>($K28="Bell Curve")*(_xlfn.NORM.DIST(AND(CI$6&gt;=$F28,CI$6&lt;=$H28)*(CI$6-$F28+1),$J28/2,$M28,TRUE)-_xlfn.NORM.DIST(AND(CI$6&gt;=$F28,CI$6&lt;=$H28)*(CH$6-$F28+1),$J28/2,$M28,TRUE))/(1-2*_xlfn.NORM.DIST(0,$J28/2,$M28,TRUE))*$D28+($K28="Steady Growth")*(AND(CI$6&gt;=$F28,CI$6&lt;=$H28)*((CI$6-$F28+1)/($J28*($J28+1)/2)*$D28))+($K28="custom")*CustCF!CC28</f>
        <v>0</v>
      </c>
      <c r="CJ28" s="95">
        <f>($K28="Bell Curve")*(_xlfn.NORM.DIST(AND(CJ$6&gt;=$F28,CJ$6&lt;=$H28)*(CJ$6-$F28+1),$J28/2,$M28,TRUE)-_xlfn.NORM.DIST(AND(CJ$6&gt;=$F28,CJ$6&lt;=$H28)*(CI$6-$F28+1),$J28/2,$M28,TRUE))/(1-2*_xlfn.NORM.DIST(0,$J28/2,$M28,TRUE))*$D28+($K28="Steady Growth")*(AND(CJ$6&gt;=$F28,CJ$6&lt;=$H28)*((CJ$6-$F28+1)/($J28*($J28+1)/2)*$D28))+($K28="custom")*CustCF!CD28</f>
        <v>0</v>
      </c>
      <c r="CK28" s="95">
        <f>($K28="Bell Curve")*(_xlfn.NORM.DIST(AND(CK$6&gt;=$F28,CK$6&lt;=$H28)*(CK$6-$F28+1),$J28/2,$M28,TRUE)-_xlfn.NORM.DIST(AND(CK$6&gt;=$F28,CK$6&lt;=$H28)*(CJ$6-$F28+1),$J28/2,$M28,TRUE))/(1-2*_xlfn.NORM.DIST(0,$J28/2,$M28,TRUE))*$D28+($K28="Steady Growth")*(AND(CK$6&gt;=$F28,CK$6&lt;=$H28)*((CK$6-$F28+1)/($J28*($J28+1)/2)*$D28))+($K28="custom")*CustCF!CE28</f>
        <v>0</v>
      </c>
      <c r="CL28" s="95">
        <f>($K28="Bell Curve")*(_xlfn.NORM.DIST(AND(CL$6&gt;=$F28,CL$6&lt;=$H28)*(CL$6-$F28+1),$J28/2,$M28,TRUE)-_xlfn.NORM.DIST(AND(CL$6&gt;=$F28,CL$6&lt;=$H28)*(CK$6-$F28+1),$J28/2,$M28,TRUE))/(1-2*_xlfn.NORM.DIST(0,$J28/2,$M28,TRUE))*$D28+($K28="Steady Growth")*(AND(CL$6&gt;=$F28,CL$6&lt;=$H28)*((CL$6-$F28+1)/($J28*($J28+1)/2)*$D28))+($K28="custom")*CustCF!CF28</f>
        <v>0</v>
      </c>
      <c r="CM28" s="95">
        <f>($K28="Bell Curve")*(_xlfn.NORM.DIST(AND(CM$6&gt;=$F28,CM$6&lt;=$H28)*(CM$6-$F28+1),$J28/2,$M28,TRUE)-_xlfn.NORM.DIST(AND(CM$6&gt;=$F28,CM$6&lt;=$H28)*(CL$6-$F28+1),$J28/2,$M28,TRUE))/(1-2*_xlfn.NORM.DIST(0,$J28/2,$M28,TRUE))*$D28+($K28="Steady Growth")*(AND(CM$6&gt;=$F28,CM$6&lt;=$H28)*((CM$6-$F28+1)/($J28*($J28+1)/2)*$D28))+($K28="custom")*CustCF!CG28</f>
        <v>0</v>
      </c>
      <c r="CN28" s="95">
        <f>($K28="Bell Curve")*(_xlfn.NORM.DIST(AND(CN$6&gt;=$F28,CN$6&lt;=$H28)*(CN$6-$F28+1),$J28/2,$M28,TRUE)-_xlfn.NORM.DIST(AND(CN$6&gt;=$F28,CN$6&lt;=$H28)*(CM$6-$F28+1),$J28/2,$M28,TRUE))/(1-2*_xlfn.NORM.DIST(0,$J28/2,$M28,TRUE))*$D28+($K28="Steady Growth")*(AND(CN$6&gt;=$F28,CN$6&lt;=$H28)*((CN$6-$F28+1)/($J28*($J28+1)/2)*$D28))+($K28="custom")*CustCF!CH28</f>
        <v>0</v>
      </c>
      <c r="CO28" s="95">
        <f>($K28="Bell Curve")*(_xlfn.NORM.DIST(AND(CO$6&gt;=$F28,CO$6&lt;=$H28)*(CO$6-$F28+1),$J28/2,$M28,TRUE)-_xlfn.NORM.DIST(AND(CO$6&gt;=$F28,CO$6&lt;=$H28)*(CN$6-$F28+1),$J28/2,$M28,TRUE))/(1-2*_xlfn.NORM.DIST(0,$J28/2,$M28,TRUE))*$D28+($K28="Steady Growth")*(AND(CO$6&gt;=$F28,CO$6&lt;=$H28)*((CO$6-$F28+1)/($J28*($J28+1)/2)*$D28))+($K28="custom")*CustCF!CI28</f>
        <v>0</v>
      </c>
      <c r="CP28" s="95">
        <f>($K28="Bell Curve")*(_xlfn.NORM.DIST(AND(CP$6&gt;=$F28,CP$6&lt;=$H28)*(CP$6-$F28+1),$J28/2,$M28,TRUE)-_xlfn.NORM.DIST(AND(CP$6&gt;=$F28,CP$6&lt;=$H28)*(CO$6-$F28+1),$J28/2,$M28,TRUE))/(1-2*_xlfn.NORM.DIST(0,$J28/2,$M28,TRUE))*$D28+($K28="Steady Growth")*(AND(CP$6&gt;=$F28,CP$6&lt;=$H28)*((CP$6-$F28+1)/($J28*($J28+1)/2)*$D28))+($K28="custom")*CustCF!CJ28</f>
        <v>0</v>
      </c>
      <c r="CQ28" s="95">
        <f>($K28="Bell Curve")*(_xlfn.NORM.DIST(AND(CQ$6&gt;=$F28,CQ$6&lt;=$H28)*(CQ$6-$F28+1),$J28/2,$M28,TRUE)-_xlfn.NORM.DIST(AND(CQ$6&gt;=$F28,CQ$6&lt;=$H28)*(CP$6-$F28+1),$J28/2,$M28,TRUE))/(1-2*_xlfn.NORM.DIST(0,$J28/2,$M28,TRUE))*$D28+($K28="Steady Growth")*(AND(CQ$6&gt;=$F28,CQ$6&lt;=$H28)*((CQ$6-$F28+1)/($J28*($J28+1)/2)*$D28))+($K28="custom")*CustCF!CK28</f>
        <v>0</v>
      </c>
      <c r="CR28" s="95">
        <f>($K28="Bell Curve")*(_xlfn.NORM.DIST(AND(CR$6&gt;=$F28,CR$6&lt;=$H28)*(CR$6-$F28+1),$J28/2,$M28,TRUE)-_xlfn.NORM.DIST(AND(CR$6&gt;=$F28,CR$6&lt;=$H28)*(CQ$6-$F28+1),$J28/2,$M28,TRUE))/(1-2*_xlfn.NORM.DIST(0,$J28/2,$M28,TRUE))*$D28+($K28="Steady Growth")*(AND(CR$6&gt;=$F28,CR$6&lt;=$H28)*((CR$6-$F28+1)/($J28*($J28+1)/2)*$D28))+($K28="custom")*CustCF!CL28</f>
        <v>0</v>
      </c>
      <c r="CS28" s="95">
        <f>($K28="Bell Curve")*(_xlfn.NORM.DIST(AND(CS$6&gt;=$F28,CS$6&lt;=$H28)*(CS$6-$F28+1),$J28/2,$M28,TRUE)-_xlfn.NORM.DIST(AND(CS$6&gt;=$F28,CS$6&lt;=$H28)*(CR$6-$F28+1),$J28/2,$M28,TRUE))/(1-2*_xlfn.NORM.DIST(0,$J28/2,$M28,TRUE))*$D28+($K28="Steady Growth")*(AND(CS$6&gt;=$F28,CS$6&lt;=$H28)*((CS$6-$F28+1)/($J28*($J28+1)/2)*$D28))+($K28="custom")*CustCF!CM28</f>
        <v>0</v>
      </c>
      <c r="CT28" s="95">
        <f>($K28="Bell Curve")*(_xlfn.NORM.DIST(AND(CT$6&gt;=$F28,CT$6&lt;=$H28)*(CT$6-$F28+1),$J28/2,$M28,TRUE)-_xlfn.NORM.DIST(AND(CT$6&gt;=$F28,CT$6&lt;=$H28)*(CS$6-$F28+1),$J28/2,$M28,TRUE))/(1-2*_xlfn.NORM.DIST(0,$J28/2,$M28,TRUE))*$D28+($K28="Steady Growth")*(AND(CT$6&gt;=$F28,CT$6&lt;=$H28)*((CT$6-$F28+1)/($J28*($J28+1)/2)*$D28))+($K28="custom")*CustCF!CN28</f>
        <v>0</v>
      </c>
      <c r="CU28" s="95">
        <f>($K28="Bell Curve")*(_xlfn.NORM.DIST(AND(CU$6&gt;=$F28,CU$6&lt;=$H28)*(CU$6-$F28+1),$J28/2,$M28,TRUE)-_xlfn.NORM.DIST(AND(CU$6&gt;=$F28,CU$6&lt;=$H28)*(CT$6-$F28+1),$J28/2,$M28,TRUE))/(1-2*_xlfn.NORM.DIST(0,$J28/2,$M28,TRUE))*$D28+($K28="Steady Growth")*(AND(CU$6&gt;=$F28,CU$6&lt;=$H28)*((CU$6-$F28+1)/($J28*($J28+1)/2)*$D28))+($K28="custom")*CustCF!CO28</f>
        <v>0</v>
      </c>
      <c r="CV28" s="95">
        <f>($K28="Bell Curve")*(_xlfn.NORM.DIST(AND(CV$6&gt;=$F28,CV$6&lt;=$H28)*(CV$6-$F28+1),$J28/2,$M28,TRUE)-_xlfn.NORM.DIST(AND(CV$6&gt;=$F28,CV$6&lt;=$H28)*(CU$6-$F28+1),$J28/2,$M28,TRUE))/(1-2*_xlfn.NORM.DIST(0,$J28/2,$M28,TRUE))*$D28+($K28="Steady Growth")*(AND(CV$6&gt;=$F28,CV$6&lt;=$H28)*((CV$6-$F28+1)/($J28*($J28+1)/2)*$D28))+($K28="custom")*CustCF!CP28</f>
        <v>0</v>
      </c>
      <c r="CW28" s="95">
        <f>($K28="Bell Curve")*(_xlfn.NORM.DIST(AND(CW$6&gt;=$F28,CW$6&lt;=$H28)*(CW$6-$F28+1),$J28/2,$M28,TRUE)-_xlfn.NORM.DIST(AND(CW$6&gt;=$F28,CW$6&lt;=$H28)*(CV$6-$F28+1),$J28/2,$M28,TRUE))/(1-2*_xlfn.NORM.DIST(0,$J28/2,$M28,TRUE))*$D28+($K28="Steady Growth")*(AND(CW$6&gt;=$F28,CW$6&lt;=$H28)*((CW$6-$F28+1)/($J28*($J28+1)/2)*$D28))+($K28="custom")*CustCF!CQ28</f>
        <v>0</v>
      </c>
      <c r="CX28" s="95">
        <f>($K28="Bell Curve")*(_xlfn.NORM.DIST(AND(CX$6&gt;=$F28,CX$6&lt;=$H28)*(CX$6-$F28+1),$J28/2,$M28,TRUE)-_xlfn.NORM.DIST(AND(CX$6&gt;=$F28,CX$6&lt;=$H28)*(CW$6-$F28+1),$J28/2,$M28,TRUE))/(1-2*_xlfn.NORM.DIST(0,$J28/2,$M28,TRUE))*$D28+($K28="Steady Growth")*(AND(CX$6&gt;=$F28,CX$6&lt;=$H28)*((CX$6-$F28+1)/($J28*($J28+1)/2)*$D28))+($K28="custom")*CustCF!CR28</f>
        <v>0</v>
      </c>
      <c r="CY28" s="95">
        <f>($K28="Bell Curve")*(_xlfn.NORM.DIST(AND(CY$6&gt;=$F28,CY$6&lt;=$H28)*(CY$6-$F28+1),$J28/2,$M28,TRUE)-_xlfn.NORM.DIST(AND(CY$6&gt;=$F28,CY$6&lt;=$H28)*(CX$6-$F28+1),$J28/2,$M28,TRUE))/(1-2*_xlfn.NORM.DIST(0,$J28/2,$M28,TRUE))*$D28+($K28="Steady Growth")*(AND(CY$6&gt;=$F28,CY$6&lt;=$H28)*((CY$6-$F28+1)/($J28*($J28+1)/2)*$D28))+($K28="custom")*CustCF!CS28</f>
        <v>0</v>
      </c>
      <c r="CZ28" s="95">
        <f>($K28="Bell Curve")*(_xlfn.NORM.DIST(AND(CZ$6&gt;=$F28,CZ$6&lt;=$H28)*(CZ$6-$F28+1),$J28/2,$M28,TRUE)-_xlfn.NORM.DIST(AND(CZ$6&gt;=$F28,CZ$6&lt;=$H28)*(CY$6-$F28+1),$J28/2,$M28,TRUE))/(1-2*_xlfn.NORM.DIST(0,$J28/2,$M28,TRUE))*$D28+($K28="Steady Growth")*(AND(CZ$6&gt;=$F28,CZ$6&lt;=$H28)*((CZ$6-$F28+1)/($J28*($J28+1)/2)*$D28))+($K28="custom")*CustCF!CT28</f>
        <v>0</v>
      </c>
      <c r="DA28" s="95">
        <f>($K28="Bell Curve")*(_xlfn.NORM.DIST(AND(DA$6&gt;=$F28,DA$6&lt;=$H28)*(DA$6-$F28+1),$J28/2,$M28,TRUE)-_xlfn.NORM.DIST(AND(DA$6&gt;=$F28,DA$6&lt;=$H28)*(CZ$6-$F28+1),$J28/2,$M28,TRUE))/(1-2*_xlfn.NORM.DIST(0,$J28/2,$M28,TRUE))*$D28+($K28="Steady Growth")*(AND(DA$6&gt;=$F28,DA$6&lt;=$H28)*((DA$6-$F28+1)/($J28*($J28+1)/2)*$D28))+($K28="custom")*CustCF!CU28</f>
        <v>0</v>
      </c>
      <c r="DB28" s="95">
        <f>($K28="Bell Curve")*(_xlfn.NORM.DIST(AND(DB$6&gt;=$F28,DB$6&lt;=$H28)*(DB$6-$F28+1),$J28/2,$M28,TRUE)-_xlfn.NORM.DIST(AND(DB$6&gt;=$F28,DB$6&lt;=$H28)*(DA$6-$F28+1),$J28/2,$M28,TRUE))/(1-2*_xlfn.NORM.DIST(0,$J28/2,$M28,TRUE))*$D28+($K28="Steady Growth")*(AND(DB$6&gt;=$F28,DB$6&lt;=$H28)*((DB$6-$F28+1)/($J28*($J28+1)/2)*$D28))+($K28="custom")*CustCF!CV28</f>
        <v>0</v>
      </c>
      <c r="DC28" s="95">
        <f>($K28="Bell Curve")*(_xlfn.NORM.DIST(AND(DC$6&gt;=$F28,DC$6&lt;=$H28)*(DC$6-$F28+1),$J28/2,$M28,TRUE)-_xlfn.NORM.DIST(AND(DC$6&gt;=$F28,DC$6&lt;=$H28)*(DB$6-$F28+1),$J28/2,$M28,TRUE))/(1-2*_xlfn.NORM.DIST(0,$J28/2,$M28,TRUE))*$D28+($K28="Steady Growth")*(AND(DC$6&gt;=$F28,DC$6&lt;=$H28)*((DC$6-$F28+1)/($J28*($J28+1)/2)*$D28))+($K28="custom")*CustCF!CW28</f>
        <v>0</v>
      </c>
      <c r="DD28" s="95">
        <f>($K28="Bell Curve")*(_xlfn.NORM.DIST(AND(DD$6&gt;=$F28,DD$6&lt;=$H28)*(DD$6-$F28+1),$J28/2,$M28,TRUE)-_xlfn.NORM.DIST(AND(DD$6&gt;=$F28,DD$6&lt;=$H28)*(DC$6-$F28+1),$J28/2,$M28,TRUE))/(1-2*_xlfn.NORM.DIST(0,$J28/2,$M28,TRUE))*$D28+($K28="Steady Growth")*(AND(DD$6&gt;=$F28,DD$6&lt;=$H28)*((DD$6-$F28+1)/($J28*($J28+1)/2)*$D28))+($K28="custom")*CustCF!CX28</f>
        <v>0</v>
      </c>
      <c r="DE28" s="95">
        <f>($K28="Bell Curve")*(_xlfn.NORM.DIST(AND(DE$6&gt;=$F28,DE$6&lt;=$H28)*(DE$6-$F28+1),$J28/2,$M28,TRUE)-_xlfn.NORM.DIST(AND(DE$6&gt;=$F28,DE$6&lt;=$H28)*(DD$6-$F28+1),$J28/2,$M28,TRUE))/(1-2*_xlfn.NORM.DIST(0,$J28/2,$M28,TRUE))*$D28+($K28="Steady Growth")*(AND(DE$6&gt;=$F28,DE$6&lt;=$H28)*((DE$6-$F28+1)/($J28*($J28+1)/2)*$D28))+($K28="custom")*CustCF!CY28</f>
        <v>0</v>
      </c>
      <c r="DF28" s="95">
        <f>($K28="Bell Curve")*(_xlfn.NORM.DIST(AND(DF$6&gt;=$F28,DF$6&lt;=$H28)*(DF$6-$F28+1),$J28/2,$M28,TRUE)-_xlfn.NORM.DIST(AND(DF$6&gt;=$F28,DF$6&lt;=$H28)*(DE$6-$F28+1),$J28/2,$M28,TRUE))/(1-2*_xlfn.NORM.DIST(0,$J28/2,$M28,TRUE))*$D28+($K28="Steady Growth")*(AND(DF$6&gt;=$F28,DF$6&lt;=$H28)*((DF$6-$F28+1)/($J28*($J28+1)/2)*$D28))+($K28="custom")*CustCF!CZ28</f>
        <v>0</v>
      </c>
      <c r="DG28" s="95">
        <f>($K28="Bell Curve")*(_xlfn.NORM.DIST(AND(DG$6&gt;=$F28,DG$6&lt;=$H28)*(DG$6-$F28+1),$J28/2,$M28,TRUE)-_xlfn.NORM.DIST(AND(DG$6&gt;=$F28,DG$6&lt;=$H28)*(DF$6-$F28+1),$J28/2,$M28,TRUE))/(1-2*_xlfn.NORM.DIST(0,$J28/2,$M28,TRUE))*$D28+($K28="Steady Growth")*(AND(DG$6&gt;=$F28,DG$6&lt;=$H28)*((DG$6-$F28+1)/($J28*($J28+1)/2)*$D28))+($K28="custom")*CustCF!DA28</f>
        <v>0</v>
      </c>
      <c r="DH28" s="95">
        <f>($K28="Bell Curve")*(_xlfn.NORM.DIST(AND(DH$6&gt;=$F28,DH$6&lt;=$H28)*(DH$6-$F28+1),$J28/2,$M28,TRUE)-_xlfn.NORM.DIST(AND(DH$6&gt;=$F28,DH$6&lt;=$H28)*(DG$6-$F28+1),$J28/2,$M28,TRUE))/(1-2*_xlfn.NORM.DIST(0,$J28/2,$M28,TRUE))*$D28+($K28="Steady Growth")*(AND(DH$6&gt;=$F28,DH$6&lt;=$H28)*((DH$6-$F28+1)/($J28*($J28+1)/2)*$D28))+($K28="custom")*CustCF!DB28</f>
        <v>0</v>
      </c>
      <c r="DI28" s="95">
        <f>($K28="Bell Curve")*(_xlfn.NORM.DIST(AND(DI$6&gt;=$F28,DI$6&lt;=$H28)*(DI$6-$F28+1),$J28/2,$M28,TRUE)-_xlfn.NORM.DIST(AND(DI$6&gt;=$F28,DI$6&lt;=$H28)*(DH$6-$F28+1),$J28/2,$M28,TRUE))/(1-2*_xlfn.NORM.DIST(0,$J28/2,$M28,TRUE))*$D28+($K28="Steady Growth")*(AND(DI$6&gt;=$F28,DI$6&lt;=$H28)*((DI$6-$F28+1)/($J28*($J28+1)/2)*$D28))+($K28="custom")*CustCF!DC28</f>
        <v>0</v>
      </c>
      <c r="DJ28" s="95">
        <f>($K28="Bell Curve")*(_xlfn.NORM.DIST(AND(DJ$6&gt;=$F28,DJ$6&lt;=$H28)*(DJ$6-$F28+1),$J28/2,$M28,TRUE)-_xlfn.NORM.DIST(AND(DJ$6&gt;=$F28,DJ$6&lt;=$H28)*(DI$6-$F28+1),$J28/2,$M28,TRUE))/(1-2*_xlfn.NORM.DIST(0,$J28/2,$M28,TRUE))*$D28+($K28="Steady Growth")*(AND(DJ$6&gt;=$F28,DJ$6&lt;=$H28)*((DJ$6-$F28+1)/($J28*($J28+1)/2)*$D28))+($K28="custom")*CustCF!DD28</f>
        <v>0</v>
      </c>
      <c r="DK28" s="95">
        <f>($K28="Bell Curve")*(_xlfn.NORM.DIST(AND(DK$6&gt;=$F28,DK$6&lt;=$H28)*(DK$6-$F28+1),$J28/2,$M28,TRUE)-_xlfn.NORM.DIST(AND(DK$6&gt;=$F28,DK$6&lt;=$H28)*(DJ$6-$F28+1),$J28/2,$M28,TRUE))/(1-2*_xlfn.NORM.DIST(0,$J28/2,$M28,TRUE))*$D28+($K28="Steady Growth")*(AND(DK$6&gt;=$F28,DK$6&lt;=$H28)*((DK$6-$F28+1)/($J28*($J28+1)/2)*$D28))+($K28="custom")*CustCF!DE28</f>
        <v>0</v>
      </c>
      <c r="DL28" s="95">
        <f>($K28="Bell Curve")*(_xlfn.NORM.DIST(AND(DL$6&gt;=$F28,DL$6&lt;=$H28)*(DL$6-$F28+1),$J28/2,$M28,TRUE)-_xlfn.NORM.DIST(AND(DL$6&gt;=$F28,DL$6&lt;=$H28)*(DK$6-$F28+1),$J28/2,$M28,TRUE))/(1-2*_xlfn.NORM.DIST(0,$J28/2,$M28,TRUE))*$D28+($K28="Steady Growth")*(AND(DL$6&gt;=$F28,DL$6&lt;=$H28)*((DL$6-$F28+1)/($J28*($J28+1)/2)*$D28))+($K28="custom")*CustCF!DF28</f>
        <v>0</v>
      </c>
      <c r="DM28" s="95">
        <f>($K28="Bell Curve")*(_xlfn.NORM.DIST(AND(DM$6&gt;=$F28,DM$6&lt;=$H28)*(DM$6-$F28+1),$J28/2,$M28,TRUE)-_xlfn.NORM.DIST(AND(DM$6&gt;=$F28,DM$6&lt;=$H28)*(DL$6-$F28+1),$J28/2,$M28,TRUE))/(1-2*_xlfn.NORM.DIST(0,$J28/2,$M28,TRUE))*$D28+($K28="Steady Growth")*(AND(DM$6&gt;=$F28,DM$6&lt;=$H28)*((DM$6-$F28+1)/($J28*($J28+1)/2)*$D28))+($K28="custom")*CustCF!DG28</f>
        <v>0</v>
      </c>
      <c r="DN28" s="95">
        <f>($K28="Bell Curve")*(_xlfn.NORM.DIST(AND(DN$6&gt;=$F28,DN$6&lt;=$H28)*(DN$6-$F28+1),$J28/2,$M28,TRUE)-_xlfn.NORM.DIST(AND(DN$6&gt;=$F28,DN$6&lt;=$H28)*(DM$6-$F28+1),$J28/2,$M28,TRUE))/(1-2*_xlfn.NORM.DIST(0,$J28/2,$M28,TRUE))*$D28+($K28="Steady Growth")*(AND(DN$6&gt;=$F28,DN$6&lt;=$H28)*((DN$6-$F28+1)/($J28*($J28+1)/2)*$D28))+($K28="custom")*CustCF!DH28</f>
        <v>0</v>
      </c>
      <c r="DO28" s="95">
        <f>($K28="Bell Curve")*(_xlfn.NORM.DIST(AND(DO$6&gt;=$F28,DO$6&lt;=$H28)*(DO$6-$F28+1),$J28/2,$M28,TRUE)-_xlfn.NORM.DIST(AND(DO$6&gt;=$F28,DO$6&lt;=$H28)*(DN$6-$F28+1),$J28/2,$M28,TRUE))/(1-2*_xlfn.NORM.DIST(0,$J28/2,$M28,TRUE))*$D28+($K28="Steady Growth")*(AND(DO$6&gt;=$F28,DO$6&lt;=$H28)*((DO$6-$F28+1)/($J28*($J28+1)/2)*$D28))+($K28="custom")*CustCF!DI28</f>
        <v>0</v>
      </c>
      <c r="DP28" s="95">
        <f>($K28="Bell Curve")*(_xlfn.NORM.DIST(AND(DP$6&gt;=$F28,DP$6&lt;=$H28)*(DP$6-$F28+1),$J28/2,$M28,TRUE)-_xlfn.NORM.DIST(AND(DP$6&gt;=$F28,DP$6&lt;=$H28)*(DO$6-$F28+1),$J28/2,$M28,TRUE))/(1-2*_xlfn.NORM.DIST(0,$J28/2,$M28,TRUE))*$D28+($K28="Steady Growth")*(AND(DP$6&gt;=$F28,DP$6&lt;=$H28)*((DP$6-$F28+1)/($J28*($J28+1)/2)*$D28))+($K28="custom")*CustCF!DJ28</f>
        <v>0</v>
      </c>
      <c r="DQ28" s="95">
        <f>($K28="Bell Curve")*(_xlfn.NORM.DIST(AND(DQ$6&gt;=$F28,DQ$6&lt;=$H28)*(DQ$6-$F28+1),$J28/2,$M28,TRUE)-_xlfn.NORM.DIST(AND(DQ$6&gt;=$F28,DQ$6&lt;=$H28)*(DP$6-$F28+1),$J28/2,$M28,TRUE))/(1-2*_xlfn.NORM.DIST(0,$J28/2,$M28,TRUE))*$D28+($K28="Steady Growth")*(AND(DQ$6&gt;=$F28,DQ$6&lt;=$H28)*((DQ$6-$F28+1)/($J28*($J28+1)/2)*$D28))+($K28="custom")*CustCF!DK28</f>
        <v>0</v>
      </c>
      <c r="DR28" s="95">
        <f>($K28="Bell Curve")*(_xlfn.NORM.DIST(AND(DR$6&gt;=$F28,DR$6&lt;=$H28)*(DR$6-$F28+1),$J28/2,$M28,TRUE)-_xlfn.NORM.DIST(AND(DR$6&gt;=$F28,DR$6&lt;=$H28)*(DQ$6-$F28+1),$J28/2,$M28,TRUE))/(1-2*_xlfn.NORM.DIST(0,$J28/2,$M28,TRUE))*$D28+($K28="Steady Growth")*(AND(DR$6&gt;=$F28,DR$6&lt;=$H28)*((DR$6-$F28+1)/($J28*($J28+1)/2)*$D28))+($K28="custom")*CustCF!DL28</f>
        <v>0</v>
      </c>
      <c r="DS28" s="95">
        <f>($K28="Bell Curve")*(_xlfn.NORM.DIST(AND(DS$6&gt;=$F28,DS$6&lt;=$H28)*(DS$6-$F28+1),$J28/2,$M28,TRUE)-_xlfn.NORM.DIST(AND(DS$6&gt;=$F28,DS$6&lt;=$H28)*(DR$6-$F28+1),$J28/2,$M28,TRUE))/(1-2*_xlfn.NORM.DIST(0,$J28/2,$M28,TRUE))*$D28+($K28="Steady Growth")*(AND(DS$6&gt;=$F28,DS$6&lt;=$H28)*((DS$6-$F28+1)/($J28*($J28+1)/2)*$D28))+($K28="custom")*CustCF!DM28</f>
        <v>0</v>
      </c>
      <c r="DT28" s="95">
        <f>($K28="Bell Curve")*(_xlfn.NORM.DIST(AND(DT$6&gt;=$F28,DT$6&lt;=$H28)*(DT$6-$F28+1),$J28/2,$M28,TRUE)-_xlfn.NORM.DIST(AND(DT$6&gt;=$F28,DT$6&lt;=$H28)*(DS$6-$F28+1),$J28/2,$M28,TRUE))/(1-2*_xlfn.NORM.DIST(0,$J28/2,$M28,TRUE))*$D28+($K28="Steady Growth")*(AND(DT$6&gt;=$F28,DT$6&lt;=$H28)*((DT$6-$F28+1)/($J28*($J28+1)/2)*$D28))+($K28="custom")*CustCF!DN28</f>
        <v>0</v>
      </c>
      <c r="DU28" s="95">
        <f>($K28="Bell Curve")*(_xlfn.NORM.DIST(AND(DU$6&gt;=$F28,DU$6&lt;=$H28)*(DU$6-$F28+1),$J28/2,$M28,TRUE)-_xlfn.NORM.DIST(AND(DU$6&gt;=$F28,DU$6&lt;=$H28)*(DT$6-$F28+1),$J28/2,$M28,TRUE))/(1-2*_xlfn.NORM.DIST(0,$J28/2,$M28,TRUE))*$D28+($K28="Steady Growth")*(AND(DU$6&gt;=$F28,DU$6&lt;=$H28)*((DU$6-$F28+1)/($J28*($J28+1)/2)*$D28))+($K28="custom")*CustCF!DO28</f>
        <v>0</v>
      </c>
      <c r="DV28" s="95">
        <f>($K28="Bell Curve")*(_xlfn.NORM.DIST(AND(DV$6&gt;=$F28,DV$6&lt;=$H28)*(DV$6-$F28+1),$J28/2,$M28,TRUE)-_xlfn.NORM.DIST(AND(DV$6&gt;=$F28,DV$6&lt;=$H28)*(DU$6-$F28+1),$J28/2,$M28,TRUE))/(1-2*_xlfn.NORM.DIST(0,$J28/2,$M28,TRUE))*$D28+($K28="Steady Growth")*(AND(DV$6&gt;=$F28,DV$6&lt;=$H28)*((DV$6-$F28+1)/($J28*($J28+1)/2)*$D28))+($K28="custom")*CustCF!DP28</f>
        <v>0</v>
      </c>
      <c r="DW28" s="95">
        <f>($K28="Bell Curve")*(_xlfn.NORM.DIST(AND(DW$6&gt;=$F28,DW$6&lt;=$H28)*(DW$6-$F28+1),$J28/2,$M28,TRUE)-_xlfn.NORM.DIST(AND(DW$6&gt;=$F28,DW$6&lt;=$H28)*(DV$6-$F28+1),$J28/2,$M28,TRUE))/(1-2*_xlfn.NORM.DIST(0,$J28/2,$M28,TRUE))*$D28+($K28="Steady Growth")*(AND(DW$6&gt;=$F28,DW$6&lt;=$H28)*((DW$6-$F28+1)/($J28*($J28+1)/2)*$D28))+($K28="custom")*CustCF!DQ28</f>
        <v>0</v>
      </c>
      <c r="DX28" s="95">
        <f>($K28="Bell Curve")*(_xlfn.NORM.DIST(AND(DX$6&gt;=$F28,DX$6&lt;=$H28)*(DX$6-$F28+1),$J28/2,$M28,TRUE)-_xlfn.NORM.DIST(AND(DX$6&gt;=$F28,DX$6&lt;=$H28)*(DW$6-$F28+1),$J28/2,$M28,TRUE))/(1-2*_xlfn.NORM.DIST(0,$J28/2,$M28,TRUE))*$D28+($K28="Steady Growth")*(AND(DX$6&gt;=$F28,DX$6&lt;=$H28)*((DX$6-$F28+1)/($J28*($J28+1)/2)*$D28))+($K28="custom")*CustCF!DR28</f>
        <v>0</v>
      </c>
      <c r="DY28" s="95">
        <f>($K28="Bell Curve")*(_xlfn.NORM.DIST(AND(DY$6&gt;=$F28,DY$6&lt;=$H28)*(DY$6-$F28+1),$J28/2,$M28,TRUE)-_xlfn.NORM.DIST(AND(DY$6&gt;=$F28,DY$6&lt;=$H28)*(DX$6-$F28+1),$J28/2,$M28,TRUE))/(1-2*_xlfn.NORM.DIST(0,$J28/2,$M28,TRUE))*$D28+($K28="Steady Growth")*(AND(DY$6&gt;=$F28,DY$6&lt;=$H28)*((DY$6-$F28+1)/($J28*($J28+1)/2)*$D28))+($K28="custom")*CustCF!DS28</f>
        <v>0</v>
      </c>
      <c r="DZ28" s="95">
        <f>($K28="Bell Curve")*(_xlfn.NORM.DIST(AND(DZ$6&gt;=$F28,DZ$6&lt;=$H28)*(DZ$6-$F28+1),$J28/2,$M28,TRUE)-_xlfn.NORM.DIST(AND(DZ$6&gt;=$F28,DZ$6&lt;=$H28)*(DY$6-$F28+1),$J28/2,$M28,TRUE))/(1-2*_xlfn.NORM.DIST(0,$J28/2,$M28,TRUE))*$D28+($K28="Steady Growth")*(AND(DZ$6&gt;=$F28,DZ$6&lt;=$H28)*((DZ$6-$F28+1)/($J28*($J28+1)/2)*$D28))+($K28="custom")*CustCF!DT28</f>
        <v>0</v>
      </c>
      <c r="EA28" s="95">
        <f>($K28="Bell Curve")*(_xlfn.NORM.DIST(AND(EA$6&gt;=$F28,EA$6&lt;=$H28)*(EA$6-$F28+1),$J28/2,$M28,TRUE)-_xlfn.NORM.DIST(AND(EA$6&gt;=$F28,EA$6&lt;=$H28)*(DZ$6-$F28+1),$J28/2,$M28,TRUE))/(1-2*_xlfn.NORM.DIST(0,$J28/2,$M28,TRUE))*$D28+($K28="Steady Growth")*(AND(EA$6&gt;=$F28,EA$6&lt;=$H28)*((EA$6-$F28+1)/($J28*($J28+1)/2)*$D28))+($K28="custom")*CustCF!DU28</f>
        <v>0</v>
      </c>
      <c r="EB28" s="95">
        <f>($K28="Bell Curve")*(_xlfn.NORM.DIST(AND(EB$6&gt;=$F28,EB$6&lt;=$H28)*(EB$6-$F28+1),$J28/2,$M28,TRUE)-_xlfn.NORM.DIST(AND(EB$6&gt;=$F28,EB$6&lt;=$H28)*(EA$6-$F28+1),$J28/2,$M28,TRUE))/(1-2*_xlfn.NORM.DIST(0,$J28/2,$M28,TRUE))*$D28+($K28="Steady Growth")*(AND(EB$6&gt;=$F28,EB$6&lt;=$H28)*((EB$6-$F28+1)/($J28*($J28+1)/2)*$D28))+($K28="custom")*CustCF!DV28</f>
        <v>0</v>
      </c>
      <c r="EC28" s="95">
        <f>($K28="Bell Curve")*(_xlfn.NORM.DIST(AND(EC$6&gt;=$F28,EC$6&lt;=$H28)*(EC$6-$F28+1),$J28/2,$M28,TRUE)-_xlfn.NORM.DIST(AND(EC$6&gt;=$F28,EC$6&lt;=$H28)*(EB$6-$F28+1),$J28/2,$M28,TRUE))/(1-2*_xlfn.NORM.DIST(0,$J28/2,$M28,TRUE))*$D28+($K28="Steady Growth")*(AND(EC$6&gt;=$F28,EC$6&lt;=$H28)*((EC$6-$F28+1)/($J28*($J28+1)/2)*$D28))+($K28="custom")*CustCF!DW28</f>
        <v>0</v>
      </c>
      <c r="ED28" s="95">
        <f>($K28="Bell Curve")*(_xlfn.NORM.DIST(AND(ED$6&gt;=$F28,ED$6&lt;=$H28)*(ED$6-$F28+1),$J28/2,$M28,TRUE)-_xlfn.NORM.DIST(AND(ED$6&gt;=$F28,ED$6&lt;=$H28)*(EC$6-$F28+1),$J28/2,$M28,TRUE))/(1-2*_xlfn.NORM.DIST(0,$J28/2,$M28,TRUE))*$D28+($K28="Steady Growth")*(AND(ED$6&gt;=$F28,ED$6&lt;=$H28)*((ED$6-$F28+1)/($J28*($J28+1)/2)*$D28))+($K28="custom")*CustCF!DX28</f>
        <v>0</v>
      </c>
      <c r="EE28" s="95">
        <f>($K28="Bell Curve")*(_xlfn.NORM.DIST(AND(EE$6&gt;=$F28,EE$6&lt;=$H28)*(EE$6-$F28+1),$J28/2,$M28,TRUE)-_xlfn.NORM.DIST(AND(EE$6&gt;=$F28,EE$6&lt;=$H28)*(ED$6-$F28+1),$J28/2,$M28,TRUE))/(1-2*_xlfn.NORM.DIST(0,$J28/2,$M28,TRUE))*$D28+($K28="Steady Growth")*(AND(EE$6&gt;=$F28,EE$6&lt;=$H28)*((EE$6-$F28+1)/($J28*($J28+1)/2)*$D28))+($K28="custom")*CustCF!DY28</f>
        <v>0</v>
      </c>
      <c r="EF28" s="95">
        <f>($K28="Bell Curve")*(_xlfn.NORM.DIST(AND(EF$6&gt;=$F28,EF$6&lt;=$H28)*(EF$6-$F28+1),$J28/2,$M28,TRUE)-_xlfn.NORM.DIST(AND(EF$6&gt;=$F28,EF$6&lt;=$H28)*(EE$6-$F28+1),$J28/2,$M28,TRUE))/(1-2*_xlfn.NORM.DIST(0,$J28/2,$M28,TRUE))*$D28+($K28="Steady Growth")*(AND(EF$6&gt;=$F28,EF$6&lt;=$H28)*((EF$6-$F28+1)/($J28*($J28+1)/2)*$D28))+($K28="custom")*CustCF!DZ28</f>
        <v>0</v>
      </c>
      <c r="EG28" s="95">
        <f>($K28="Bell Curve")*(_xlfn.NORM.DIST(AND(EG$6&gt;=$F28,EG$6&lt;=$H28)*(EG$6-$F28+1),$J28/2,$M28,TRUE)-_xlfn.NORM.DIST(AND(EG$6&gt;=$F28,EG$6&lt;=$H28)*(EF$6-$F28+1),$J28/2,$M28,TRUE))/(1-2*_xlfn.NORM.DIST(0,$J28/2,$M28,TRUE))*$D28+($K28="Steady Growth")*(AND(EG$6&gt;=$F28,EG$6&lt;=$H28)*((EG$6-$F28+1)/($J28*($J28+1)/2)*$D28))+($K28="custom")*CustCF!EA28</f>
        <v>0</v>
      </c>
      <c r="EH28" s="95">
        <f>($K28="Bell Curve")*(_xlfn.NORM.DIST(AND(EH$6&gt;=$F28,EH$6&lt;=$H28)*(EH$6-$F28+1),$J28/2,$M28,TRUE)-_xlfn.NORM.DIST(AND(EH$6&gt;=$F28,EH$6&lt;=$H28)*(EG$6-$F28+1),$J28/2,$M28,TRUE))/(1-2*_xlfn.NORM.DIST(0,$J28/2,$M28,TRUE))*$D28+($K28="Steady Growth")*(AND(EH$6&gt;=$F28,EH$6&lt;=$H28)*((EH$6-$F28+1)/($J28*($J28+1)/2)*$D28))+($K28="custom")*CustCF!EB28</f>
        <v>0</v>
      </c>
      <c r="EI28" s="95">
        <f>($K28="Bell Curve")*(_xlfn.NORM.DIST(AND(EI$6&gt;=$F28,EI$6&lt;=$H28)*(EI$6-$F28+1),$J28/2,$M28,TRUE)-_xlfn.NORM.DIST(AND(EI$6&gt;=$F28,EI$6&lt;=$H28)*(EH$6-$F28+1),$J28/2,$M28,TRUE))/(1-2*_xlfn.NORM.DIST(0,$J28/2,$M28,TRUE))*$D28+($K28="Steady Growth")*(AND(EI$6&gt;=$F28,EI$6&lt;=$H28)*((EI$6-$F28+1)/($J28*($J28+1)/2)*$D28))+($K28="custom")*CustCF!EC28</f>
        <v>0</v>
      </c>
      <c r="EJ28" s="95">
        <f>($K28="Bell Curve")*(_xlfn.NORM.DIST(AND(EJ$6&gt;=$F28,EJ$6&lt;=$H28)*(EJ$6-$F28+1),$J28/2,$M28,TRUE)-_xlfn.NORM.DIST(AND(EJ$6&gt;=$F28,EJ$6&lt;=$H28)*(EI$6-$F28+1),$J28/2,$M28,TRUE))/(1-2*_xlfn.NORM.DIST(0,$J28/2,$M28,TRUE))*$D28+($K28="Steady Growth")*(AND(EJ$6&gt;=$F28,EJ$6&lt;=$H28)*((EJ$6-$F28+1)/($J28*($J28+1)/2)*$D28))+($K28="custom")*CustCF!ED28</f>
        <v>0</v>
      </c>
      <c r="EK28" s="95">
        <f>($K28="Bell Curve")*(_xlfn.NORM.DIST(AND(EK$6&gt;=$F28,EK$6&lt;=$H28)*(EK$6-$F28+1),$J28/2,$M28,TRUE)-_xlfn.NORM.DIST(AND(EK$6&gt;=$F28,EK$6&lt;=$H28)*(EJ$6-$F28+1),$J28/2,$M28,TRUE))/(1-2*_xlfn.NORM.DIST(0,$J28/2,$M28,TRUE))*$D28+($K28="Steady Growth")*(AND(EK$6&gt;=$F28,EK$6&lt;=$H28)*((EK$6-$F28+1)/($J28*($J28+1)/2)*$D28))+($K28="custom")*CustCF!EE28</f>
        <v>0</v>
      </c>
      <c r="EL28" s="95">
        <f>($K28="Bell Curve")*(_xlfn.NORM.DIST(AND(EL$6&gt;=$F28,EL$6&lt;=$H28)*(EL$6-$F28+1),$J28/2,$M28,TRUE)-_xlfn.NORM.DIST(AND(EL$6&gt;=$F28,EL$6&lt;=$H28)*(EK$6-$F28+1),$J28/2,$M28,TRUE))/(1-2*_xlfn.NORM.DIST(0,$J28/2,$M28,TRUE))*$D28+($K28="Steady Growth")*(AND(EL$6&gt;=$F28,EL$6&lt;=$H28)*((EL$6-$F28+1)/($J28*($J28+1)/2)*$D28))+($K28="custom")*CustCF!EF28</f>
        <v>0</v>
      </c>
      <c r="EM28" s="95">
        <f>($K28="Bell Curve")*(_xlfn.NORM.DIST(AND(EM$6&gt;=$F28,EM$6&lt;=$H28)*(EM$6-$F28+1),$J28/2,$M28,TRUE)-_xlfn.NORM.DIST(AND(EM$6&gt;=$F28,EM$6&lt;=$H28)*(EL$6-$F28+1),$J28/2,$M28,TRUE))/(1-2*_xlfn.NORM.DIST(0,$J28/2,$M28,TRUE))*$D28+($K28="Steady Growth")*(AND(EM$6&gt;=$F28,EM$6&lt;=$H28)*((EM$6-$F28+1)/($J28*($J28+1)/2)*$D28))+($K28="custom")*CustCF!EG28</f>
        <v>0</v>
      </c>
      <c r="EN28" s="95">
        <f>($K28="Bell Curve")*(_xlfn.NORM.DIST(AND(EN$6&gt;=$F28,EN$6&lt;=$H28)*(EN$6-$F28+1),$J28/2,$M28,TRUE)-_xlfn.NORM.DIST(AND(EN$6&gt;=$F28,EN$6&lt;=$H28)*(EM$6-$F28+1),$J28/2,$M28,TRUE))/(1-2*_xlfn.NORM.DIST(0,$J28/2,$M28,TRUE))*$D28+($K28="Steady Growth")*(AND(EN$6&gt;=$F28,EN$6&lt;=$H28)*((EN$6-$F28+1)/($J28*($J28+1)/2)*$D28))+($K28="custom")*CustCF!EH28</f>
        <v>0</v>
      </c>
      <c r="EO28" s="95">
        <f>($K28="Bell Curve")*(_xlfn.NORM.DIST(AND(EO$6&gt;=$F28,EO$6&lt;=$H28)*(EO$6-$F28+1),$J28/2,$M28,TRUE)-_xlfn.NORM.DIST(AND(EO$6&gt;=$F28,EO$6&lt;=$H28)*(EN$6-$F28+1),$J28/2,$M28,TRUE))/(1-2*_xlfn.NORM.DIST(0,$J28/2,$M28,TRUE))*$D28+($K28="Steady Growth")*(AND(EO$6&gt;=$F28,EO$6&lt;=$H28)*((EO$6-$F28+1)/($J28*($J28+1)/2)*$D28))+($K28="custom")*CustCF!EI28</f>
        <v>0</v>
      </c>
      <c r="EP28" s="95">
        <f>($K28="Bell Curve")*(_xlfn.NORM.DIST(AND(EP$6&gt;=$F28,EP$6&lt;=$H28)*(EP$6-$F28+1),$J28/2,$M28,TRUE)-_xlfn.NORM.DIST(AND(EP$6&gt;=$F28,EP$6&lt;=$H28)*(EO$6-$F28+1),$J28/2,$M28,TRUE))/(1-2*_xlfn.NORM.DIST(0,$J28/2,$M28,TRUE))*$D28+($K28="Steady Growth")*(AND(EP$6&gt;=$F28,EP$6&lt;=$H28)*((EP$6-$F28+1)/($J28*($J28+1)/2)*$D28))+($K28="custom")*CustCF!EJ28</f>
        <v>0</v>
      </c>
      <c r="EQ28" s="95">
        <f>($K28="Bell Curve")*(_xlfn.NORM.DIST(AND(EQ$6&gt;=$F28,EQ$6&lt;=$H28)*(EQ$6-$F28+1),$J28/2,$M28,TRUE)-_xlfn.NORM.DIST(AND(EQ$6&gt;=$F28,EQ$6&lt;=$H28)*(EP$6-$F28+1),$J28/2,$M28,TRUE))/(1-2*_xlfn.NORM.DIST(0,$J28/2,$M28,TRUE))*$D28+($K28="Steady Growth")*(AND(EQ$6&gt;=$F28,EQ$6&lt;=$H28)*((EQ$6-$F28+1)/($J28*($J28+1)/2)*$D28))+($K28="custom")*CustCF!EK28</f>
        <v>0</v>
      </c>
      <c r="ER28" s="95">
        <f>($K28="Bell Curve")*(_xlfn.NORM.DIST(AND(ER$6&gt;=$F28,ER$6&lt;=$H28)*(ER$6-$F28+1),$J28/2,$M28,TRUE)-_xlfn.NORM.DIST(AND(ER$6&gt;=$F28,ER$6&lt;=$H28)*(EQ$6-$F28+1),$J28/2,$M28,TRUE))/(1-2*_xlfn.NORM.DIST(0,$J28/2,$M28,TRUE))*$D28+($K28="Steady Growth")*(AND(ER$6&gt;=$F28,ER$6&lt;=$H28)*((ER$6-$F28+1)/($J28*($J28+1)/2)*$D28))+($K28="custom")*CustCF!EL28</f>
        <v>0</v>
      </c>
      <c r="ES28" s="95">
        <f>($K28="Bell Curve")*(_xlfn.NORM.DIST(AND(ES$6&gt;=$F28,ES$6&lt;=$H28)*(ES$6-$F28+1),$J28/2,$M28,TRUE)-_xlfn.NORM.DIST(AND(ES$6&gt;=$F28,ES$6&lt;=$H28)*(ER$6-$F28+1),$J28/2,$M28,TRUE))/(1-2*_xlfn.NORM.DIST(0,$J28/2,$M28,TRUE))*$D28+($K28="Steady Growth")*(AND(ES$6&gt;=$F28,ES$6&lt;=$H28)*((ES$6-$F28+1)/($J28*($J28+1)/2)*$D28))+($K28="custom")*CustCF!EM28</f>
        <v>0</v>
      </c>
      <c r="ET28" s="95">
        <f>($K28="Bell Curve")*(_xlfn.NORM.DIST(AND(ET$6&gt;=$F28,ET$6&lt;=$H28)*(ET$6-$F28+1),$J28/2,$M28,TRUE)-_xlfn.NORM.DIST(AND(ET$6&gt;=$F28,ET$6&lt;=$H28)*(ES$6-$F28+1),$J28/2,$M28,TRUE))/(1-2*_xlfn.NORM.DIST(0,$J28/2,$M28,TRUE))*$D28+($K28="Steady Growth")*(AND(ET$6&gt;=$F28,ET$6&lt;=$H28)*((ET$6-$F28+1)/($J28*($J28+1)/2)*$D28))+($K28="custom")*CustCF!EN28</f>
        <v>0</v>
      </c>
      <c r="EU28" s="95">
        <f>($K28="Bell Curve")*(_xlfn.NORM.DIST(AND(EU$6&gt;=$F28,EU$6&lt;=$H28)*(EU$6-$F28+1),$J28/2,$M28,TRUE)-_xlfn.NORM.DIST(AND(EU$6&gt;=$F28,EU$6&lt;=$H28)*(ET$6-$F28+1),$J28/2,$M28,TRUE))/(1-2*_xlfn.NORM.DIST(0,$J28/2,$M28,TRUE))*$D28+($K28="Steady Growth")*(AND(EU$6&gt;=$F28,EU$6&lt;=$H28)*((EU$6-$F28+1)/($J28*($J28+1)/2)*$D28))+($K28="custom")*CustCF!EO28</f>
        <v>0</v>
      </c>
      <c r="EV28" s="95">
        <f>($K28="Bell Curve")*(_xlfn.NORM.DIST(AND(EV$6&gt;=$F28,EV$6&lt;=$H28)*(EV$6-$F28+1),$J28/2,$M28,TRUE)-_xlfn.NORM.DIST(AND(EV$6&gt;=$F28,EV$6&lt;=$H28)*(EU$6-$F28+1),$J28/2,$M28,TRUE))/(1-2*_xlfn.NORM.DIST(0,$J28/2,$M28,TRUE))*$D28+($K28="Steady Growth")*(AND(EV$6&gt;=$F28,EV$6&lt;=$H28)*((EV$6-$F28+1)/($J28*($J28+1)/2)*$D28))+($K28="custom")*CustCF!EP28</f>
        <v>0</v>
      </c>
      <c r="EW28" s="95">
        <f>($K28="Bell Curve")*(_xlfn.NORM.DIST(AND(EW$6&gt;=$F28,EW$6&lt;=$H28)*(EW$6-$F28+1),$J28/2,$M28,TRUE)-_xlfn.NORM.DIST(AND(EW$6&gt;=$F28,EW$6&lt;=$H28)*(EV$6-$F28+1),$J28/2,$M28,TRUE))/(1-2*_xlfn.NORM.DIST(0,$J28/2,$M28,TRUE))*$D28+($K28="Steady Growth")*(AND(EW$6&gt;=$F28,EW$6&lt;=$H28)*((EW$6-$F28+1)/($J28*($J28+1)/2)*$D28))+($K28="custom")*CustCF!EQ28</f>
        <v>0</v>
      </c>
      <c r="EX28" s="95">
        <f>($K28="Bell Curve")*(_xlfn.NORM.DIST(AND(EX$6&gt;=$F28,EX$6&lt;=$H28)*(EX$6-$F28+1),$J28/2,$M28,TRUE)-_xlfn.NORM.DIST(AND(EX$6&gt;=$F28,EX$6&lt;=$H28)*(EW$6-$F28+1),$J28/2,$M28,TRUE))/(1-2*_xlfn.NORM.DIST(0,$J28/2,$M28,TRUE))*$D28+($K28="Steady Growth")*(AND(EX$6&gt;=$F28,EX$6&lt;=$H28)*((EX$6-$F28+1)/($J28*($J28+1)/2)*$D28))+($K28="custom")*CustCF!ER28</f>
        <v>0</v>
      </c>
      <c r="EY28" s="95">
        <f>($K28="Bell Curve")*(_xlfn.NORM.DIST(AND(EY$6&gt;=$F28,EY$6&lt;=$H28)*(EY$6-$F28+1),$J28/2,$M28,TRUE)-_xlfn.NORM.DIST(AND(EY$6&gt;=$F28,EY$6&lt;=$H28)*(EX$6-$F28+1),$J28/2,$M28,TRUE))/(1-2*_xlfn.NORM.DIST(0,$J28/2,$M28,TRUE))*$D28+($K28="Steady Growth")*(AND(EY$6&gt;=$F28,EY$6&lt;=$H28)*((EY$6-$F28+1)/($J28*($J28+1)/2)*$D28))+($K28="custom")*CustCF!ES28</f>
        <v>0</v>
      </c>
      <c r="EZ28" s="95">
        <f>($K28="Bell Curve")*(_xlfn.NORM.DIST(AND(EZ$6&gt;=$F28,EZ$6&lt;=$H28)*(EZ$6-$F28+1),$J28/2,$M28,TRUE)-_xlfn.NORM.DIST(AND(EZ$6&gt;=$F28,EZ$6&lt;=$H28)*(EY$6-$F28+1),$J28/2,$M28,TRUE))/(1-2*_xlfn.NORM.DIST(0,$J28/2,$M28,TRUE))*$D28+($K28="Steady Growth")*(AND(EZ$6&gt;=$F28,EZ$6&lt;=$H28)*((EZ$6-$F28+1)/($J28*($J28+1)/2)*$D28))+($K28="custom")*CustCF!ET28</f>
        <v>0</v>
      </c>
      <c r="FA28" s="95">
        <f>($K28="Bell Curve")*(_xlfn.NORM.DIST(AND(FA$6&gt;=$F28,FA$6&lt;=$H28)*(FA$6-$F28+1),$J28/2,$M28,TRUE)-_xlfn.NORM.DIST(AND(FA$6&gt;=$F28,FA$6&lt;=$H28)*(EZ$6-$F28+1),$J28/2,$M28,TRUE))/(1-2*_xlfn.NORM.DIST(0,$J28/2,$M28,TRUE))*$D28+($K28="Steady Growth")*(AND(FA$6&gt;=$F28,FA$6&lt;=$H28)*((FA$6-$F28+1)/($J28*($J28+1)/2)*$D28))+($K28="custom")*CustCF!EU28</f>
        <v>0</v>
      </c>
      <c r="FB28" s="95">
        <f>($K28="Bell Curve")*(_xlfn.NORM.DIST(AND(FB$6&gt;=$F28,FB$6&lt;=$H28)*(FB$6-$F28+1),$J28/2,$M28,TRUE)-_xlfn.NORM.DIST(AND(FB$6&gt;=$F28,FB$6&lt;=$H28)*(FA$6-$F28+1),$J28/2,$M28,TRUE))/(1-2*_xlfn.NORM.DIST(0,$J28/2,$M28,TRUE))*$D28+($K28="Steady Growth")*(AND(FB$6&gt;=$F28,FB$6&lt;=$H28)*((FB$6-$F28+1)/($J28*($J28+1)/2)*$D28))+($K28="custom")*CustCF!EV28</f>
        <v>0</v>
      </c>
      <c r="FC28" s="95">
        <f>($K28="Bell Curve")*(_xlfn.NORM.DIST(AND(FC$6&gt;=$F28,FC$6&lt;=$H28)*(FC$6-$F28+1),$J28/2,$M28,TRUE)-_xlfn.NORM.DIST(AND(FC$6&gt;=$F28,FC$6&lt;=$H28)*(FB$6-$F28+1),$J28/2,$M28,TRUE))/(1-2*_xlfn.NORM.DIST(0,$J28/2,$M28,TRUE))*$D28+($K28="Steady Growth")*(AND(FC$6&gt;=$F28,FC$6&lt;=$H28)*((FC$6-$F28+1)/($J28*($J28+1)/2)*$D28))+($K28="custom")*CustCF!EW28</f>
        <v>0</v>
      </c>
      <c r="FD28" s="95">
        <f>($K28="Bell Curve")*(_xlfn.NORM.DIST(AND(FD$6&gt;=$F28,FD$6&lt;=$H28)*(FD$6-$F28+1),$J28/2,$M28,TRUE)-_xlfn.NORM.DIST(AND(FD$6&gt;=$F28,FD$6&lt;=$H28)*(FC$6-$F28+1),$J28/2,$M28,TRUE))/(1-2*_xlfn.NORM.DIST(0,$J28/2,$M28,TRUE))*$D28+($K28="Steady Growth")*(AND(FD$6&gt;=$F28,FD$6&lt;=$H28)*((FD$6-$F28+1)/($J28*($J28+1)/2)*$D28))+($K28="custom")*CustCF!EX28</f>
        <v>0</v>
      </c>
      <c r="FE28" s="95">
        <f>($K28="Bell Curve")*(_xlfn.NORM.DIST(AND(FE$6&gt;=$F28,FE$6&lt;=$H28)*(FE$6-$F28+1),$J28/2,$M28,TRUE)-_xlfn.NORM.DIST(AND(FE$6&gt;=$F28,FE$6&lt;=$H28)*(FD$6-$F28+1),$J28/2,$M28,TRUE))/(1-2*_xlfn.NORM.DIST(0,$J28/2,$M28,TRUE))*$D28+($K28="Steady Growth")*(AND(FE$6&gt;=$F28,FE$6&lt;=$H28)*((FE$6-$F28+1)/($J28*($J28+1)/2)*$D28))+($K28="custom")*CustCF!EY28</f>
        <v>0</v>
      </c>
      <c r="FF28" s="95">
        <f>($K28="Bell Curve")*(_xlfn.NORM.DIST(AND(FF$6&gt;=$F28,FF$6&lt;=$H28)*(FF$6-$F28+1),$J28/2,$M28,TRUE)-_xlfn.NORM.DIST(AND(FF$6&gt;=$F28,FF$6&lt;=$H28)*(FE$6-$F28+1),$J28/2,$M28,TRUE))/(1-2*_xlfn.NORM.DIST(0,$J28/2,$M28,TRUE))*$D28+($K28="Steady Growth")*(AND(FF$6&gt;=$F28,FF$6&lt;=$H28)*((FF$6-$F28+1)/($J28*($J28+1)/2)*$D28))+($K28="custom")*CustCF!EZ28</f>
        <v>0</v>
      </c>
      <c r="FG28" s="95">
        <f>($K28="Bell Curve")*(_xlfn.NORM.DIST(AND(FG$6&gt;=$F28,FG$6&lt;=$H28)*(FG$6-$F28+1),$J28/2,$M28,TRUE)-_xlfn.NORM.DIST(AND(FG$6&gt;=$F28,FG$6&lt;=$H28)*(FF$6-$F28+1),$J28/2,$M28,TRUE))/(1-2*_xlfn.NORM.DIST(0,$J28/2,$M28,TRUE))*$D28+($K28="Steady Growth")*(AND(FG$6&gt;=$F28,FG$6&lt;=$H28)*((FG$6-$F28+1)/($J28*($J28+1)/2)*$D28))+($K28="custom")*CustCF!FA28</f>
        <v>0</v>
      </c>
      <c r="FH28" s="95">
        <f>($K28="Bell Curve")*(_xlfn.NORM.DIST(AND(FH$6&gt;=$F28,FH$6&lt;=$H28)*(FH$6-$F28+1),$J28/2,$M28,TRUE)-_xlfn.NORM.DIST(AND(FH$6&gt;=$F28,FH$6&lt;=$H28)*(FG$6-$F28+1),$J28/2,$M28,TRUE))/(1-2*_xlfn.NORM.DIST(0,$J28/2,$M28,TRUE))*$D28+($K28="Steady Growth")*(AND(FH$6&gt;=$F28,FH$6&lt;=$H28)*((FH$6-$F28+1)/($J28*($J28+1)/2)*$D28))+($K28="custom")*CustCF!FB28</f>
        <v>0</v>
      </c>
      <c r="FI28" s="95">
        <f>($K28="Bell Curve")*(_xlfn.NORM.DIST(AND(FI$6&gt;=$F28,FI$6&lt;=$H28)*(FI$6-$F28+1),$J28/2,$M28,TRUE)-_xlfn.NORM.DIST(AND(FI$6&gt;=$F28,FI$6&lt;=$H28)*(FH$6-$F28+1),$J28/2,$M28,TRUE))/(1-2*_xlfn.NORM.DIST(0,$J28/2,$M28,TRUE))*$D28+($K28="Steady Growth")*(AND(FI$6&gt;=$F28,FI$6&lt;=$H28)*((FI$6-$F28+1)/($J28*($J28+1)/2)*$D28))+($K28="custom")*CustCF!FC28</f>
        <v>0</v>
      </c>
      <c r="FJ28" s="95">
        <f>($K28="Bell Curve")*(_xlfn.NORM.DIST(AND(FJ$6&gt;=$F28,FJ$6&lt;=$H28)*(FJ$6-$F28+1),$J28/2,$M28,TRUE)-_xlfn.NORM.DIST(AND(FJ$6&gt;=$F28,FJ$6&lt;=$H28)*(FI$6-$F28+1),$J28/2,$M28,TRUE))/(1-2*_xlfn.NORM.DIST(0,$J28/2,$M28,TRUE))*$D28+($K28="Steady Growth")*(AND(FJ$6&gt;=$F28,FJ$6&lt;=$H28)*((FJ$6-$F28+1)/($J28*($J28+1)/2)*$D28))+($K28="custom")*CustCF!FD28</f>
        <v>0</v>
      </c>
      <c r="FK28" s="95">
        <f>($K28="Bell Curve")*(_xlfn.NORM.DIST(AND(FK$6&gt;=$F28,FK$6&lt;=$H28)*(FK$6-$F28+1),$J28/2,$M28,TRUE)-_xlfn.NORM.DIST(AND(FK$6&gt;=$F28,FK$6&lt;=$H28)*(FJ$6-$F28+1),$J28/2,$M28,TRUE))/(1-2*_xlfn.NORM.DIST(0,$J28/2,$M28,TRUE))*$D28+($K28="Steady Growth")*(AND(FK$6&gt;=$F28,FK$6&lt;=$H28)*((FK$6-$F28+1)/($J28*($J28+1)/2)*$D28))+($K28="custom")*CustCF!FE28</f>
        <v>0</v>
      </c>
      <c r="FL28" s="95">
        <f>($K28="Bell Curve")*(_xlfn.NORM.DIST(AND(FL$6&gt;=$F28,FL$6&lt;=$H28)*(FL$6-$F28+1),$J28/2,$M28,TRUE)-_xlfn.NORM.DIST(AND(FL$6&gt;=$F28,FL$6&lt;=$H28)*(FK$6-$F28+1),$J28/2,$M28,TRUE))/(1-2*_xlfn.NORM.DIST(0,$J28/2,$M28,TRUE))*$D28+($K28="Steady Growth")*(AND(FL$6&gt;=$F28,FL$6&lt;=$H28)*((FL$6-$F28+1)/($J28*($J28+1)/2)*$D28))+($K28="custom")*CustCF!FF28</f>
        <v>0</v>
      </c>
      <c r="FM28" s="95">
        <f>($K28="Bell Curve")*(_xlfn.NORM.DIST(AND(FM$6&gt;=$F28,FM$6&lt;=$H28)*(FM$6-$F28+1),$J28/2,$M28,TRUE)-_xlfn.NORM.DIST(AND(FM$6&gt;=$F28,FM$6&lt;=$H28)*(FL$6-$F28+1),$J28/2,$M28,TRUE))/(1-2*_xlfn.NORM.DIST(0,$J28/2,$M28,TRUE))*$D28+($K28="Steady Growth")*(AND(FM$6&gt;=$F28,FM$6&lt;=$H28)*((FM$6-$F28+1)/($J28*($J28+1)/2)*$D28))+($K28="custom")*CustCF!FG28</f>
        <v>0</v>
      </c>
      <c r="FN28" s="95">
        <f>($K28="Bell Curve")*(_xlfn.NORM.DIST(AND(FN$6&gt;=$F28,FN$6&lt;=$H28)*(FN$6-$F28+1),$J28/2,$M28,TRUE)-_xlfn.NORM.DIST(AND(FN$6&gt;=$F28,FN$6&lt;=$H28)*(FM$6-$F28+1),$J28/2,$M28,TRUE))/(1-2*_xlfn.NORM.DIST(0,$J28/2,$M28,TRUE))*$D28+($K28="Steady Growth")*(AND(FN$6&gt;=$F28,FN$6&lt;=$H28)*((FN$6-$F28+1)/($J28*($J28+1)/2)*$D28))+($K28="custom")*CustCF!FH28</f>
        <v>0</v>
      </c>
      <c r="FO28" s="95">
        <f>($K28="Bell Curve")*(_xlfn.NORM.DIST(AND(FO$6&gt;=$F28,FO$6&lt;=$H28)*(FO$6-$F28+1),$J28/2,$M28,TRUE)-_xlfn.NORM.DIST(AND(FO$6&gt;=$F28,FO$6&lt;=$H28)*(FN$6-$F28+1),$J28/2,$M28,TRUE))/(1-2*_xlfn.NORM.DIST(0,$J28/2,$M28,TRUE))*$D28+($K28="Steady Growth")*(AND(FO$6&gt;=$F28,FO$6&lt;=$H28)*((FO$6-$F28+1)/($J28*($J28+1)/2)*$D28))+($K28="custom")*CustCF!FI28</f>
        <v>0</v>
      </c>
      <c r="FP28" s="95">
        <f>($K28="Bell Curve")*(_xlfn.NORM.DIST(AND(FP$6&gt;=$F28,FP$6&lt;=$H28)*(FP$6-$F28+1),$J28/2,$M28,TRUE)-_xlfn.NORM.DIST(AND(FP$6&gt;=$F28,FP$6&lt;=$H28)*(FO$6-$F28+1),$J28/2,$M28,TRUE))/(1-2*_xlfn.NORM.DIST(0,$J28/2,$M28,TRUE))*$D28+($K28="Steady Growth")*(AND(FP$6&gt;=$F28,FP$6&lt;=$H28)*((FP$6-$F28+1)/($J28*($J28+1)/2)*$D28))+($K28="custom")*CustCF!FJ28</f>
        <v>0</v>
      </c>
      <c r="FQ28" s="95">
        <f>($K28="Bell Curve")*(_xlfn.NORM.DIST(AND(FQ$6&gt;=$F28,FQ$6&lt;=$H28)*(FQ$6-$F28+1),$J28/2,$M28,TRUE)-_xlfn.NORM.DIST(AND(FQ$6&gt;=$F28,FQ$6&lt;=$H28)*(FP$6-$F28+1),$J28/2,$M28,TRUE))/(1-2*_xlfn.NORM.DIST(0,$J28/2,$M28,TRUE))*$D28+($K28="Steady Growth")*(AND(FQ$6&gt;=$F28,FQ$6&lt;=$H28)*((FQ$6-$F28+1)/($J28*($J28+1)/2)*$D28))+($K28="custom")*CustCF!FK28</f>
        <v>0</v>
      </c>
      <c r="FR28" s="95">
        <f>($K28="Bell Curve")*(_xlfn.NORM.DIST(AND(FR$6&gt;=$F28,FR$6&lt;=$H28)*(FR$6-$F28+1),$J28/2,$M28,TRUE)-_xlfn.NORM.DIST(AND(FR$6&gt;=$F28,FR$6&lt;=$H28)*(FQ$6-$F28+1),$J28/2,$M28,TRUE))/(1-2*_xlfn.NORM.DIST(0,$J28/2,$M28,TRUE))*$D28+($K28="Steady Growth")*(AND(FR$6&gt;=$F28,FR$6&lt;=$H28)*((FR$6-$F28+1)/($J28*($J28+1)/2)*$D28))+($K28="custom")*CustCF!FL28</f>
        <v>0</v>
      </c>
      <c r="FS28" s="95">
        <f>($K28="Bell Curve")*(_xlfn.NORM.DIST(AND(FS$6&gt;=$F28,FS$6&lt;=$H28)*(FS$6-$F28+1),$J28/2,$M28,TRUE)-_xlfn.NORM.DIST(AND(FS$6&gt;=$F28,FS$6&lt;=$H28)*(FR$6-$F28+1),$J28/2,$M28,TRUE))/(1-2*_xlfn.NORM.DIST(0,$J28/2,$M28,TRUE))*$D28+($K28="Steady Growth")*(AND(FS$6&gt;=$F28,FS$6&lt;=$H28)*((FS$6-$F28+1)/($J28*($J28+1)/2)*$D28))+($K28="custom")*CustCF!FM28</f>
        <v>0</v>
      </c>
      <c r="FT28" s="95">
        <f>($K28="Bell Curve")*(_xlfn.NORM.DIST(AND(FT$6&gt;=$F28,FT$6&lt;=$H28)*(FT$6-$F28+1),$J28/2,$M28,TRUE)-_xlfn.NORM.DIST(AND(FT$6&gt;=$F28,FT$6&lt;=$H28)*(FS$6-$F28+1),$J28/2,$M28,TRUE))/(1-2*_xlfn.NORM.DIST(0,$J28/2,$M28,TRUE))*$D28+($K28="Steady Growth")*(AND(FT$6&gt;=$F28,FT$6&lt;=$H28)*((FT$6-$F28+1)/($J28*($J28+1)/2)*$D28))+($K28="custom")*CustCF!FN28</f>
        <v>0</v>
      </c>
      <c r="FU28" s="95">
        <f>($K28="Bell Curve")*(_xlfn.NORM.DIST(AND(FU$6&gt;=$F28,FU$6&lt;=$H28)*(FU$6-$F28+1),$J28/2,$M28,TRUE)-_xlfn.NORM.DIST(AND(FU$6&gt;=$F28,FU$6&lt;=$H28)*(FT$6-$F28+1),$J28/2,$M28,TRUE))/(1-2*_xlfn.NORM.DIST(0,$J28/2,$M28,TRUE))*$D28+($K28="Steady Growth")*(AND(FU$6&gt;=$F28,FU$6&lt;=$H28)*((FU$6-$F28+1)/($J28*($J28+1)/2)*$D28))+($K28="custom")*CustCF!FO28</f>
        <v>0</v>
      </c>
      <c r="FV28" s="95">
        <f>($K28="Bell Curve")*(_xlfn.NORM.DIST(AND(FV$6&gt;=$F28,FV$6&lt;=$H28)*(FV$6-$F28+1),$J28/2,$M28,TRUE)-_xlfn.NORM.DIST(AND(FV$6&gt;=$F28,FV$6&lt;=$H28)*(FU$6-$F28+1),$J28/2,$M28,TRUE))/(1-2*_xlfn.NORM.DIST(0,$J28/2,$M28,TRUE))*$D28+($K28="Steady Growth")*(AND(FV$6&gt;=$F28,FV$6&lt;=$H28)*((FV$6-$F28+1)/($J28*($J28+1)/2)*$D28))+($K28="custom")*CustCF!FP28</f>
        <v>0</v>
      </c>
      <c r="FW28" s="95">
        <f>($K28="Bell Curve")*(_xlfn.NORM.DIST(AND(FW$6&gt;=$F28,FW$6&lt;=$H28)*(FW$6-$F28+1),$J28/2,$M28,TRUE)-_xlfn.NORM.DIST(AND(FW$6&gt;=$F28,FW$6&lt;=$H28)*(FV$6-$F28+1),$J28/2,$M28,TRUE))/(1-2*_xlfn.NORM.DIST(0,$J28/2,$M28,TRUE))*$D28+($K28="Steady Growth")*(AND(FW$6&gt;=$F28,FW$6&lt;=$H28)*((FW$6-$F28+1)/($J28*($J28+1)/2)*$D28))+($K28="custom")*CustCF!FQ28</f>
        <v>0</v>
      </c>
      <c r="FX28" s="95">
        <f>($K28="Bell Curve")*(_xlfn.NORM.DIST(AND(FX$6&gt;=$F28,FX$6&lt;=$H28)*(FX$6-$F28+1),$J28/2,$M28,TRUE)-_xlfn.NORM.DIST(AND(FX$6&gt;=$F28,FX$6&lt;=$H28)*(FW$6-$F28+1),$J28/2,$M28,TRUE))/(1-2*_xlfn.NORM.DIST(0,$J28/2,$M28,TRUE))*$D28+($K28="Steady Growth")*(AND(FX$6&gt;=$F28,FX$6&lt;=$H28)*((FX$6-$F28+1)/($J28*($J28+1)/2)*$D28))+($K28="custom")*CustCF!FR28</f>
        <v>0</v>
      </c>
      <c r="FY28" s="95">
        <f>($K28="Bell Curve")*(_xlfn.NORM.DIST(AND(FY$6&gt;=$F28,FY$6&lt;=$H28)*(FY$6-$F28+1),$J28/2,$M28,TRUE)-_xlfn.NORM.DIST(AND(FY$6&gt;=$F28,FY$6&lt;=$H28)*(FX$6-$F28+1),$J28/2,$M28,TRUE))/(1-2*_xlfn.NORM.DIST(0,$J28/2,$M28,TRUE))*$D28+($K28="Steady Growth")*(AND(FY$6&gt;=$F28,FY$6&lt;=$H28)*((FY$6-$F28+1)/($J28*($J28+1)/2)*$D28))+($K28="custom")*CustCF!FS28</f>
        <v>0</v>
      </c>
      <c r="FZ28" s="95">
        <f>($K28="Bell Curve")*(_xlfn.NORM.DIST(AND(FZ$6&gt;=$F28,FZ$6&lt;=$H28)*(FZ$6-$F28+1),$J28/2,$M28,TRUE)-_xlfn.NORM.DIST(AND(FZ$6&gt;=$F28,FZ$6&lt;=$H28)*(FY$6-$F28+1),$J28/2,$M28,TRUE))/(1-2*_xlfn.NORM.DIST(0,$J28/2,$M28,TRUE))*$D28+($K28="Steady Growth")*(AND(FZ$6&gt;=$F28,FZ$6&lt;=$H28)*((FZ$6-$F28+1)/($J28*($J28+1)/2)*$D28))+($K28="custom")*CustCF!FT28</f>
        <v>0</v>
      </c>
      <c r="GA28" s="95">
        <f>($K28="Bell Curve")*(_xlfn.NORM.DIST(AND(GA$6&gt;=$F28,GA$6&lt;=$H28)*(GA$6-$F28+1),$J28/2,$M28,TRUE)-_xlfn.NORM.DIST(AND(GA$6&gt;=$F28,GA$6&lt;=$H28)*(FZ$6-$F28+1),$J28/2,$M28,TRUE))/(1-2*_xlfn.NORM.DIST(0,$J28/2,$M28,TRUE))*$D28+($K28="Steady Growth")*(AND(GA$6&gt;=$F28,GA$6&lt;=$H28)*((GA$6-$F28+1)/($J28*($J28+1)/2)*$D28))+($K28="custom")*CustCF!FU28</f>
        <v>0</v>
      </c>
      <c r="GB28" s="95">
        <f>($K28="Bell Curve")*(_xlfn.NORM.DIST(AND(GB$6&gt;=$F28,GB$6&lt;=$H28)*(GB$6-$F28+1),$J28/2,$M28,TRUE)-_xlfn.NORM.DIST(AND(GB$6&gt;=$F28,GB$6&lt;=$H28)*(GA$6-$F28+1),$J28/2,$M28,TRUE))/(1-2*_xlfn.NORM.DIST(0,$J28/2,$M28,TRUE))*$D28+($K28="Steady Growth")*(AND(GB$6&gt;=$F28,GB$6&lt;=$H28)*((GB$6-$F28+1)/($J28*($J28+1)/2)*$D28))+($K28="custom")*CustCF!FV28</f>
        <v>0</v>
      </c>
      <c r="GC28" s="95">
        <f>($K28="Bell Curve")*(_xlfn.NORM.DIST(AND(GC$6&gt;=$F28,GC$6&lt;=$H28)*(GC$6-$F28+1),$J28/2,$M28,TRUE)-_xlfn.NORM.DIST(AND(GC$6&gt;=$F28,GC$6&lt;=$H28)*(GB$6-$F28+1),$J28/2,$M28,TRUE))/(1-2*_xlfn.NORM.DIST(0,$J28/2,$M28,TRUE))*$D28+($K28="Steady Growth")*(AND(GC$6&gt;=$F28,GC$6&lt;=$H28)*((GC$6-$F28+1)/($J28*($J28+1)/2)*$D28))+($K28="custom")*CustCF!FW28</f>
        <v>0</v>
      </c>
      <c r="GD28" s="95">
        <f>($K28="Bell Curve")*(_xlfn.NORM.DIST(AND(GD$6&gt;=$F28,GD$6&lt;=$H28)*(GD$6-$F28+1),$J28/2,$M28,TRUE)-_xlfn.NORM.DIST(AND(GD$6&gt;=$F28,GD$6&lt;=$H28)*(GC$6-$F28+1),$J28/2,$M28,TRUE))/(1-2*_xlfn.NORM.DIST(0,$J28/2,$M28,TRUE))*$D28+($K28="Steady Growth")*(AND(GD$6&gt;=$F28,GD$6&lt;=$H28)*((GD$6-$F28+1)/($J28*($J28+1)/2)*$D28))+($K28="custom")*CustCF!FX28</f>
        <v>0</v>
      </c>
      <c r="GE28" s="95">
        <f>($K28="Bell Curve")*(_xlfn.NORM.DIST(AND(GE$6&gt;=$F28,GE$6&lt;=$H28)*(GE$6-$F28+1),$J28/2,$M28,TRUE)-_xlfn.NORM.DIST(AND(GE$6&gt;=$F28,GE$6&lt;=$H28)*(GD$6-$F28+1),$J28/2,$M28,TRUE))/(1-2*_xlfn.NORM.DIST(0,$J28/2,$M28,TRUE))*$D28+($K28="Steady Growth")*(AND(GE$6&gt;=$F28,GE$6&lt;=$H28)*((GE$6-$F28+1)/($J28*($J28+1)/2)*$D28))+($K28="custom")*CustCF!FY28</f>
        <v>0</v>
      </c>
      <c r="GF28" s="95">
        <f>($K28="Bell Curve")*(_xlfn.NORM.DIST(AND(GF$6&gt;=$F28,GF$6&lt;=$H28)*(GF$6-$F28+1),$J28/2,$M28,TRUE)-_xlfn.NORM.DIST(AND(GF$6&gt;=$F28,GF$6&lt;=$H28)*(GE$6-$F28+1),$J28/2,$M28,TRUE))/(1-2*_xlfn.NORM.DIST(0,$J28/2,$M28,TRUE))*$D28+($K28="Steady Growth")*(AND(GF$6&gt;=$F28,GF$6&lt;=$H28)*((GF$6-$F28+1)/($J28*($J28+1)/2)*$D28))+($K28="custom")*CustCF!FZ28</f>
        <v>0</v>
      </c>
      <c r="GG28" s="95">
        <f>($K28="Bell Curve")*(_xlfn.NORM.DIST(AND(GG$6&gt;=$F28,GG$6&lt;=$H28)*(GG$6-$F28+1),$J28/2,$M28,TRUE)-_xlfn.NORM.DIST(AND(GG$6&gt;=$F28,GG$6&lt;=$H28)*(GF$6-$F28+1),$J28/2,$M28,TRUE))/(1-2*_xlfn.NORM.DIST(0,$J28/2,$M28,TRUE))*$D28+($K28="Steady Growth")*(AND(GG$6&gt;=$F28,GG$6&lt;=$H28)*((GG$6-$F28+1)/($J28*($J28+1)/2)*$D28))+($K28="custom")*CustCF!GA28</f>
        <v>0</v>
      </c>
      <c r="GH28" s="95">
        <f>($K28="Bell Curve")*(_xlfn.NORM.DIST(AND(GH$6&gt;=$F28,GH$6&lt;=$H28)*(GH$6-$F28+1),$J28/2,$M28,TRUE)-_xlfn.NORM.DIST(AND(GH$6&gt;=$F28,GH$6&lt;=$H28)*(GG$6-$F28+1),$J28/2,$M28,TRUE))/(1-2*_xlfn.NORM.DIST(0,$J28/2,$M28,TRUE))*$D28+($K28="Steady Growth")*(AND(GH$6&gt;=$F28,GH$6&lt;=$H28)*((GH$6-$F28+1)/($J28*($J28+1)/2)*$D28))+($K28="custom")*CustCF!GB28</f>
        <v>0</v>
      </c>
      <c r="GI28" s="95">
        <f>($K28="Bell Curve")*(_xlfn.NORM.DIST(AND(GI$6&gt;=$F28,GI$6&lt;=$H28)*(GI$6-$F28+1),$J28/2,$M28,TRUE)-_xlfn.NORM.DIST(AND(GI$6&gt;=$F28,GI$6&lt;=$H28)*(GH$6-$F28+1),$J28/2,$M28,TRUE))/(1-2*_xlfn.NORM.DIST(0,$J28/2,$M28,TRUE))*$D28+($K28="Steady Growth")*(AND(GI$6&gt;=$F28,GI$6&lt;=$H28)*((GI$6-$F28+1)/($J28*($J28+1)/2)*$D28))+($K28="custom")*CustCF!GC28</f>
        <v>0</v>
      </c>
      <c r="GJ28" s="95">
        <f>($K28="Bell Curve")*(_xlfn.NORM.DIST(AND(GJ$6&gt;=$F28,GJ$6&lt;=$H28)*(GJ$6-$F28+1),$J28/2,$M28,TRUE)-_xlfn.NORM.DIST(AND(GJ$6&gt;=$F28,GJ$6&lt;=$H28)*(GI$6-$F28+1),$J28/2,$M28,TRUE))/(1-2*_xlfn.NORM.DIST(0,$J28/2,$M28,TRUE))*$D28+($K28="Steady Growth")*(AND(GJ$6&gt;=$F28,GJ$6&lt;=$H28)*((GJ$6-$F28+1)/($J28*($J28+1)/2)*$D28))+($K28="custom")*CustCF!GD28</f>
        <v>0</v>
      </c>
      <c r="GK28" s="95">
        <f>($K28="Bell Curve")*(_xlfn.NORM.DIST(AND(GK$6&gt;=$F28,GK$6&lt;=$H28)*(GK$6-$F28+1),$J28/2,$M28,TRUE)-_xlfn.NORM.DIST(AND(GK$6&gt;=$F28,GK$6&lt;=$H28)*(GJ$6-$F28+1),$J28/2,$M28,TRUE))/(1-2*_xlfn.NORM.DIST(0,$J28/2,$M28,TRUE))*$D28+($K28="Steady Growth")*(AND(GK$6&gt;=$F28,GK$6&lt;=$H28)*((GK$6-$F28+1)/($J28*($J28+1)/2)*$D28))+($K28="custom")*CustCF!GE28</f>
        <v>0</v>
      </c>
      <c r="GL28" s="95">
        <f>($K28="Bell Curve")*(_xlfn.NORM.DIST(AND(GL$6&gt;=$F28,GL$6&lt;=$H28)*(GL$6-$F28+1),$J28/2,$M28,TRUE)-_xlfn.NORM.DIST(AND(GL$6&gt;=$F28,GL$6&lt;=$H28)*(GK$6-$F28+1),$J28/2,$M28,TRUE))/(1-2*_xlfn.NORM.DIST(0,$J28/2,$M28,TRUE))*$D28+($K28="Steady Growth")*(AND(GL$6&gt;=$F28,GL$6&lt;=$H28)*((GL$6-$F28+1)/($J28*($J28+1)/2)*$D28))+($K28="custom")*CustCF!GF28</f>
        <v>0</v>
      </c>
      <c r="GM28" s="95">
        <f>($K28="Bell Curve")*(_xlfn.NORM.DIST(AND(GM$6&gt;=$F28,GM$6&lt;=$H28)*(GM$6-$F28+1),$J28/2,$M28,TRUE)-_xlfn.NORM.DIST(AND(GM$6&gt;=$F28,GM$6&lt;=$H28)*(GL$6-$F28+1),$J28/2,$M28,TRUE))/(1-2*_xlfn.NORM.DIST(0,$J28/2,$M28,TRUE))*$D28+($K28="Steady Growth")*(AND(GM$6&gt;=$F28,GM$6&lt;=$H28)*((GM$6-$F28+1)/($J28*($J28+1)/2)*$D28))+($K28="custom")*CustCF!GG28</f>
        <v>0</v>
      </c>
      <c r="GN28" s="268">
        <f>($K28="Bell Curve")*(_xlfn.NORM.DIST(AND(GN$6&gt;=$F28,GN$6&lt;=$H28)*(GN$6-$F28+1),$J28/2,$M28,TRUE)-_xlfn.NORM.DIST(AND(GN$6&gt;=$F28,GN$6&lt;=$H28)*(GM$6-$F28+1),$J28/2,$M28,TRUE))/(1-2*_xlfn.NORM.DIST(0,$J28/2,$M28,TRUE))*$D28+($K28="Steady Growth")*(AND(GN$6&gt;=$F28,GN$6&lt;=$H28)*((GN$6-$F28+1)/($J28*($J28+1)/2)*$D28))+($K28="custom")*CustCF!GH28</f>
        <v>0</v>
      </c>
      <c r="GO28" s="1"/>
      <c r="GP28" s="67"/>
    </row>
    <row r="29" spans="1:198" customFormat="1" hidden="1" outlineLevel="1" x14ac:dyDescent="0.75">
      <c r="A29" s="1"/>
      <c r="B29" s="1"/>
      <c r="C29" s="262">
        <f>Budget!P34</f>
        <v>0</v>
      </c>
      <c r="D29" s="19">
        <f>Budget!Q34</f>
        <v>0</v>
      </c>
      <c r="E29" s="19" t="str">
        <f t="shared" si="23"/>
        <v/>
      </c>
      <c r="F29" s="263">
        <v>0</v>
      </c>
      <c r="G29" s="257">
        <f>IF(L29="custom",CustCF!F29,INDEX($P$8:$GN$8,MATCH(F29,$P$6:$GN$6,0)))</f>
        <v>46053</v>
      </c>
      <c r="H29" s="263">
        <v>0</v>
      </c>
      <c r="I29" s="257">
        <f>IF(L29="custom",CustCF!G29,INDEX($P$8:$GN$8,MATCH(H29,$P$6:$GN$6,0)))</f>
        <v>46053</v>
      </c>
      <c r="J29" s="260">
        <f t="shared" si="24"/>
        <v>1</v>
      </c>
      <c r="K29" s="265" t="s">
        <v>116</v>
      </c>
      <c r="L29" s="266" t="s">
        <v>141</v>
      </c>
      <c r="M29" s="267">
        <f t="shared" si="25"/>
        <v>9</v>
      </c>
      <c r="N29" s="18">
        <f t="shared" si="15"/>
        <v>0</v>
      </c>
      <c r="O29" s="1372">
        <f t="shared" si="16"/>
        <v>0</v>
      </c>
      <c r="P29" s="95">
        <f>($K29="Bell Curve")*(_xlfn.NORM.DIST(AND(P$6&gt;=$F29,P$6&lt;=$H29)*(P$6-$F29+1),$J29/2,$M29,TRUE)-_xlfn.NORM.DIST(AND(P$6&gt;=$F29,P$6&lt;=$H29)*(O$6-$F29+1),$J29/2,$M29,TRUE))/(1-2*_xlfn.NORM.DIST(0,$J29/2,$M29,TRUE))*$D29+($K29="Steady Growth")*(AND(P$6&gt;=$F29,P$6&lt;=$H29)*((P$6-$F29+1)/($J29*($J29+1)/2)*$D29))+($K29="custom")*CustCF!J29</f>
        <v>0</v>
      </c>
      <c r="Q29" s="95">
        <f>($K29="Bell Curve")*(_xlfn.NORM.DIST(AND(Q$6&gt;=$F29,Q$6&lt;=$H29)*(Q$6-$F29+1),$J29/2,$M29,TRUE)-_xlfn.NORM.DIST(AND(Q$6&gt;=$F29,Q$6&lt;=$H29)*(P$6-$F29+1),$J29/2,$M29,TRUE))/(1-2*_xlfn.NORM.DIST(0,$J29/2,$M29,TRUE))*$D29+($K29="Steady Growth")*(AND(Q$6&gt;=$F29,Q$6&lt;=$H29)*((Q$6-$F29+1)/($J29*($J29+1)/2)*$D29))+($K29="custom")*CustCF!K29</f>
        <v>0</v>
      </c>
      <c r="R29" s="95">
        <f>($K29="Bell Curve")*(_xlfn.NORM.DIST(AND(R$6&gt;=$F29,R$6&lt;=$H29)*(R$6-$F29+1),$J29/2,$M29,TRUE)-_xlfn.NORM.DIST(AND(R$6&gt;=$F29,R$6&lt;=$H29)*(Q$6-$F29+1),$J29/2,$M29,TRUE))/(1-2*_xlfn.NORM.DIST(0,$J29/2,$M29,TRUE))*$D29+($K29="Steady Growth")*(AND(R$6&gt;=$F29,R$6&lt;=$H29)*((R$6-$F29+1)/($J29*($J29+1)/2)*$D29))+($K29="custom")*CustCF!L29</f>
        <v>0</v>
      </c>
      <c r="S29" s="95">
        <f>($K29="Bell Curve")*(_xlfn.NORM.DIST(AND(S$6&gt;=$F29,S$6&lt;=$H29)*(S$6-$F29+1),$J29/2,$M29,TRUE)-_xlfn.NORM.DIST(AND(S$6&gt;=$F29,S$6&lt;=$H29)*(R$6-$F29+1),$J29/2,$M29,TRUE))/(1-2*_xlfn.NORM.DIST(0,$J29/2,$M29,TRUE))*$D29+($K29="Steady Growth")*(AND(S$6&gt;=$F29,S$6&lt;=$H29)*((S$6-$F29+1)/($J29*($J29+1)/2)*$D29))+($K29="custom")*CustCF!M29</f>
        <v>0</v>
      </c>
      <c r="T29" s="95">
        <f>($K29="Bell Curve")*(_xlfn.NORM.DIST(AND(T$6&gt;=$F29,T$6&lt;=$H29)*(T$6-$F29+1),$J29/2,$M29,TRUE)-_xlfn.NORM.DIST(AND(T$6&gt;=$F29,T$6&lt;=$H29)*(S$6-$F29+1),$J29/2,$M29,TRUE))/(1-2*_xlfn.NORM.DIST(0,$J29/2,$M29,TRUE))*$D29+($K29="Steady Growth")*(AND(T$6&gt;=$F29,T$6&lt;=$H29)*((T$6-$F29+1)/($J29*($J29+1)/2)*$D29))+($K29="custom")*CustCF!N29</f>
        <v>0</v>
      </c>
      <c r="U29" s="95">
        <f>($K29="Bell Curve")*(_xlfn.NORM.DIST(AND(U$6&gt;=$F29,U$6&lt;=$H29)*(U$6-$F29+1),$J29/2,$M29,TRUE)-_xlfn.NORM.DIST(AND(U$6&gt;=$F29,U$6&lt;=$H29)*(T$6-$F29+1),$J29/2,$M29,TRUE))/(1-2*_xlfn.NORM.DIST(0,$J29/2,$M29,TRUE))*$D29+($K29="Steady Growth")*(AND(U$6&gt;=$F29,U$6&lt;=$H29)*((U$6-$F29+1)/($J29*($J29+1)/2)*$D29))+($K29="custom")*CustCF!O29</f>
        <v>0</v>
      </c>
      <c r="V29" s="95">
        <f>($K29="Bell Curve")*(_xlfn.NORM.DIST(AND(V$6&gt;=$F29,V$6&lt;=$H29)*(V$6-$F29+1),$J29/2,$M29,TRUE)-_xlfn.NORM.DIST(AND(V$6&gt;=$F29,V$6&lt;=$H29)*(U$6-$F29+1),$J29/2,$M29,TRUE))/(1-2*_xlfn.NORM.DIST(0,$J29/2,$M29,TRUE))*$D29+($K29="Steady Growth")*(AND(V$6&gt;=$F29,V$6&lt;=$H29)*((V$6-$F29+1)/($J29*($J29+1)/2)*$D29))+($K29="custom")*CustCF!P29</f>
        <v>0</v>
      </c>
      <c r="W29" s="95">
        <f>($K29="Bell Curve")*(_xlfn.NORM.DIST(AND(W$6&gt;=$F29,W$6&lt;=$H29)*(W$6-$F29+1),$J29/2,$M29,TRUE)-_xlfn.NORM.DIST(AND(W$6&gt;=$F29,W$6&lt;=$H29)*(V$6-$F29+1),$J29/2,$M29,TRUE))/(1-2*_xlfn.NORM.DIST(0,$J29/2,$M29,TRUE))*$D29+($K29="Steady Growth")*(AND(W$6&gt;=$F29,W$6&lt;=$H29)*((W$6-$F29+1)/($J29*($J29+1)/2)*$D29))+($K29="custom")*CustCF!Q29</f>
        <v>0</v>
      </c>
      <c r="X29" s="95">
        <f>($K29="Bell Curve")*(_xlfn.NORM.DIST(AND(X$6&gt;=$F29,X$6&lt;=$H29)*(X$6-$F29+1),$J29/2,$M29,TRUE)-_xlfn.NORM.DIST(AND(X$6&gt;=$F29,X$6&lt;=$H29)*(W$6-$F29+1),$J29/2,$M29,TRUE))/(1-2*_xlfn.NORM.DIST(0,$J29/2,$M29,TRUE))*$D29+($K29="Steady Growth")*(AND(X$6&gt;=$F29,X$6&lt;=$H29)*((X$6-$F29+1)/($J29*($J29+1)/2)*$D29))+($K29="custom")*CustCF!R29</f>
        <v>0</v>
      </c>
      <c r="Y29" s="95">
        <f>($K29="Bell Curve")*(_xlfn.NORM.DIST(AND(Y$6&gt;=$F29,Y$6&lt;=$H29)*(Y$6-$F29+1),$J29/2,$M29,TRUE)-_xlfn.NORM.DIST(AND(Y$6&gt;=$F29,Y$6&lt;=$H29)*(X$6-$F29+1),$J29/2,$M29,TRUE))/(1-2*_xlfn.NORM.DIST(0,$J29/2,$M29,TRUE))*$D29+($K29="Steady Growth")*(AND(Y$6&gt;=$F29,Y$6&lt;=$H29)*((Y$6-$F29+1)/($J29*($J29+1)/2)*$D29))+($K29="custom")*CustCF!S29</f>
        <v>0</v>
      </c>
      <c r="Z29" s="95">
        <f>($K29="Bell Curve")*(_xlfn.NORM.DIST(AND(Z$6&gt;=$F29,Z$6&lt;=$H29)*(Z$6-$F29+1),$J29/2,$M29,TRUE)-_xlfn.NORM.DIST(AND(Z$6&gt;=$F29,Z$6&lt;=$H29)*(Y$6-$F29+1),$J29/2,$M29,TRUE))/(1-2*_xlfn.NORM.DIST(0,$J29/2,$M29,TRUE))*$D29+($K29="Steady Growth")*(AND(Z$6&gt;=$F29,Z$6&lt;=$H29)*((Z$6-$F29+1)/($J29*($J29+1)/2)*$D29))+($K29="custom")*CustCF!T29</f>
        <v>0</v>
      </c>
      <c r="AA29" s="95">
        <f>($K29="Bell Curve")*(_xlfn.NORM.DIST(AND(AA$6&gt;=$F29,AA$6&lt;=$H29)*(AA$6-$F29+1),$J29/2,$M29,TRUE)-_xlfn.NORM.DIST(AND(AA$6&gt;=$F29,AA$6&lt;=$H29)*(Z$6-$F29+1),$J29/2,$M29,TRUE))/(1-2*_xlfn.NORM.DIST(0,$J29/2,$M29,TRUE))*$D29+($K29="Steady Growth")*(AND(AA$6&gt;=$F29,AA$6&lt;=$H29)*((AA$6-$F29+1)/($J29*($J29+1)/2)*$D29))+($K29="custom")*CustCF!U29</f>
        <v>0</v>
      </c>
      <c r="AB29" s="95">
        <f>($K29="Bell Curve")*(_xlfn.NORM.DIST(AND(AB$6&gt;=$F29,AB$6&lt;=$H29)*(AB$6-$F29+1),$J29/2,$M29,TRUE)-_xlfn.NORM.DIST(AND(AB$6&gt;=$F29,AB$6&lt;=$H29)*(AA$6-$F29+1),$J29/2,$M29,TRUE))/(1-2*_xlfn.NORM.DIST(0,$J29/2,$M29,TRUE))*$D29+($K29="Steady Growth")*(AND(AB$6&gt;=$F29,AB$6&lt;=$H29)*((AB$6-$F29+1)/($J29*($J29+1)/2)*$D29))+($K29="custom")*CustCF!V29</f>
        <v>0</v>
      </c>
      <c r="AC29" s="95">
        <f>($K29="Bell Curve")*(_xlfn.NORM.DIST(AND(AC$6&gt;=$F29,AC$6&lt;=$H29)*(AC$6-$F29+1),$J29/2,$M29,TRUE)-_xlfn.NORM.DIST(AND(AC$6&gt;=$F29,AC$6&lt;=$H29)*(AB$6-$F29+1),$J29/2,$M29,TRUE))/(1-2*_xlfn.NORM.DIST(0,$J29/2,$M29,TRUE))*$D29+($K29="Steady Growth")*(AND(AC$6&gt;=$F29,AC$6&lt;=$H29)*((AC$6-$F29+1)/($J29*($J29+1)/2)*$D29))+($K29="custom")*CustCF!W29</f>
        <v>0</v>
      </c>
      <c r="AD29" s="95">
        <f>($K29="Bell Curve")*(_xlfn.NORM.DIST(AND(AD$6&gt;=$F29,AD$6&lt;=$H29)*(AD$6-$F29+1),$J29/2,$M29,TRUE)-_xlfn.NORM.DIST(AND(AD$6&gt;=$F29,AD$6&lt;=$H29)*(AC$6-$F29+1),$J29/2,$M29,TRUE))/(1-2*_xlfn.NORM.DIST(0,$J29/2,$M29,TRUE))*$D29+($K29="Steady Growth")*(AND(AD$6&gt;=$F29,AD$6&lt;=$H29)*((AD$6-$F29+1)/($J29*($J29+1)/2)*$D29))+($K29="custom")*CustCF!X29</f>
        <v>0</v>
      </c>
      <c r="AE29" s="95">
        <f>($K29="Bell Curve")*(_xlfn.NORM.DIST(AND(AE$6&gt;=$F29,AE$6&lt;=$H29)*(AE$6-$F29+1),$J29/2,$M29,TRUE)-_xlfn.NORM.DIST(AND(AE$6&gt;=$F29,AE$6&lt;=$H29)*(AD$6-$F29+1),$J29/2,$M29,TRUE))/(1-2*_xlfn.NORM.DIST(0,$J29/2,$M29,TRUE))*$D29+($K29="Steady Growth")*(AND(AE$6&gt;=$F29,AE$6&lt;=$H29)*((AE$6-$F29+1)/($J29*($J29+1)/2)*$D29))+($K29="custom")*CustCF!Y29</f>
        <v>0</v>
      </c>
      <c r="AF29" s="95">
        <f>($K29="Bell Curve")*(_xlfn.NORM.DIST(AND(AF$6&gt;=$F29,AF$6&lt;=$H29)*(AF$6-$F29+1),$J29/2,$M29,TRUE)-_xlfn.NORM.DIST(AND(AF$6&gt;=$F29,AF$6&lt;=$H29)*(AE$6-$F29+1),$J29/2,$M29,TRUE))/(1-2*_xlfn.NORM.DIST(0,$J29/2,$M29,TRUE))*$D29+($K29="Steady Growth")*(AND(AF$6&gt;=$F29,AF$6&lt;=$H29)*((AF$6-$F29+1)/($J29*($J29+1)/2)*$D29))+($K29="custom")*CustCF!Z29</f>
        <v>0</v>
      </c>
      <c r="AG29" s="95">
        <f>($K29="Bell Curve")*(_xlfn.NORM.DIST(AND(AG$6&gt;=$F29,AG$6&lt;=$H29)*(AG$6-$F29+1),$J29/2,$M29,TRUE)-_xlfn.NORM.DIST(AND(AG$6&gt;=$F29,AG$6&lt;=$H29)*(AF$6-$F29+1),$J29/2,$M29,TRUE))/(1-2*_xlfn.NORM.DIST(0,$J29/2,$M29,TRUE))*$D29+($K29="Steady Growth")*(AND(AG$6&gt;=$F29,AG$6&lt;=$H29)*((AG$6-$F29+1)/($J29*($J29+1)/2)*$D29))+($K29="custom")*CustCF!AA29</f>
        <v>0</v>
      </c>
      <c r="AH29" s="95">
        <f>($K29="Bell Curve")*(_xlfn.NORM.DIST(AND(AH$6&gt;=$F29,AH$6&lt;=$H29)*(AH$6-$F29+1),$J29/2,$M29,TRUE)-_xlfn.NORM.DIST(AND(AH$6&gt;=$F29,AH$6&lt;=$H29)*(AG$6-$F29+1),$J29/2,$M29,TRUE))/(1-2*_xlfn.NORM.DIST(0,$J29/2,$M29,TRUE))*$D29+($K29="Steady Growth")*(AND(AH$6&gt;=$F29,AH$6&lt;=$H29)*((AH$6-$F29+1)/($J29*($J29+1)/2)*$D29))+($K29="custom")*CustCF!AB29</f>
        <v>0</v>
      </c>
      <c r="AI29" s="95">
        <f>($K29="Bell Curve")*(_xlfn.NORM.DIST(AND(AI$6&gt;=$F29,AI$6&lt;=$H29)*(AI$6-$F29+1),$J29/2,$M29,TRUE)-_xlfn.NORM.DIST(AND(AI$6&gt;=$F29,AI$6&lt;=$H29)*(AH$6-$F29+1),$J29/2,$M29,TRUE))/(1-2*_xlfn.NORM.DIST(0,$J29/2,$M29,TRUE))*$D29+($K29="Steady Growth")*(AND(AI$6&gt;=$F29,AI$6&lt;=$H29)*((AI$6-$F29+1)/($J29*($J29+1)/2)*$D29))+($K29="custom")*CustCF!AC29</f>
        <v>0</v>
      </c>
      <c r="AJ29" s="95">
        <f>($K29="Bell Curve")*(_xlfn.NORM.DIST(AND(AJ$6&gt;=$F29,AJ$6&lt;=$H29)*(AJ$6-$F29+1),$J29/2,$M29,TRUE)-_xlfn.NORM.DIST(AND(AJ$6&gt;=$F29,AJ$6&lt;=$H29)*(AI$6-$F29+1),$J29/2,$M29,TRUE))/(1-2*_xlfn.NORM.DIST(0,$J29/2,$M29,TRUE))*$D29+($K29="Steady Growth")*(AND(AJ$6&gt;=$F29,AJ$6&lt;=$H29)*((AJ$6-$F29+1)/($J29*($J29+1)/2)*$D29))+($K29="custom")*CustCF!AD29</f>
        <v>0</v>
      </c>
      <c r="AK29" s="95">
        <f>($K29="Bell Curve")*(_xlfn.NORM.DIST(AND(AK$6&gt;=$F29,AK$6&lt;=$H29)*(AK$6-$F29+1),$J29/2,$M29,TRUE)-_xlfn.NORM.DIST(AND(AK$6&gt;=$F29,AK$6&lt;=$H29)*(AJ$6-$F29+1),$J29/2,$M29,TRUE))/(1-2*_xlfn.NORM.DIST(0,$J29/2,$M29,TRUE))*$D29+($K29="Steady Growth")*(AND(AK$6&gt;=$F29,AK$6&lt;=$H29)*((AK$6-$F29+1)/($J29*($J29+1)/2)*$D29))+($K29="custom")*CustCF!AE29</f>
        <v>0</v>
      </c>
      <c r="AL29" s="95">
        <f>($K29="Bell Curve")*(_xlfn.NORM.DIST(AND(AL$6&gt;=$F29,AL$6&lt;=$H29)*(AL$6-$F29+1),$J29/2,$M29,TRUE)-_xlfn.NORM.DIST(AND(AL$6&gt;=$F29,AL$6&lt;=$H29)*(AK$6-$F29+1),$J29/2,$M29,TRUE))/(1-2*_xlfn.NORM.DIST(0,$J29/2,$M29,TRUE))*$D29+($K29="Steady Growth")*(AND(AL$6&gt;=$F29,AL$6&lt;=$H29)*((AL$6-$F29+1)/($J29*($J29+1)/2)*$D29))+($K29="custom")*CustCF!AF29</f>
        <v>0</v>
      </c>
      <c r="AM29" s="95">
        <f>($K29="Bell Curve")*(_xlfn.NORM.DIST(AND(AM$6&gt;=$F29,AM$6&lt;=$H29)*(AM$6-$F29+1),$J29/2,$M29,TRUE)-_xlfn.NORM.DIST(AND(AM$6&gt;=$F29,AM$6&lt;=$H29)*(AL$6-$F29+1),$J29/2,$M29,TRUE))/(1-2*_xlfn.NORM.DIST(0,$J29/2,$M29,TRUE))*$D29+($K29="Steady Growth")*(AND(AM$6&gt;=$F29,AM$6&lt;=$H29)*((AM$6-$F29+1)/($J29*($J29+1)/2)*$D29))+($K29="custom")*CustCF!AG29</f>
        <v>0</v>
      </c>
      <c r="AN29" s="95">
        <f>($K29="Bell Curve")*(_xlfn.NORM.DIST(AND(AN$6&gt;=$F29,AN$6&lt;=$H29)*(AN$6-$F29+1),$J29/2,$M29,TRUE)-_xlfn.NORM.DIST(AND(AN$6&gt;=$F29,AN$6&lt;=$H29)*(AM$6-$F29+1),$J29/2,$M29,TRUE))/(1-2*_xlfn.NORM.DIST(0,$J29/2,$M29,TRUE))*$D29+($K29="Steady Growth")*(AND(AN$6&gt;=$F29,AN$6&lt;=$H29)*((AN$6-$F29+1)/($J29*($J29+1)/2)*$D29))+($K29="custom")*CustCF!AH29</f>
        <v>0</v>
      </c>
      <c r="AO29" s="95">
        <f>($K29="Bell Curve")*(_xlfn.NORM.DIST(AND(AO$6&gt;=$F29,AO$6&lt;=$H29)*(AO$6-$F29+1),$J29/2,$M29,TRUE)-_xlfn.NORM.DIST(AND(AO$6&gt;=$F29,AO$6&lt;=$H29)*(AN$6-$F29+1),$J29/2,$M29,TRUE))/(1-2*_xlfn.NORM.DIST(0,$J29/2,$M29,TRUE))*$D29+($K29="Steady Growth")*(AND(AO$6&gt;=$F29,AO$6&lt;=$H29)*((AO$6-$F29+1)/($J29*($J29+1)/2)*$D29))+($K29="custom")*CustCF!AI29</f>
        <v>0</v>
      </c>
      <c r="AP29" s="95">
        <f>($K29="Bell Curve")*(_xlfn.NORM.DIST(AND(AP$6&gt;=$F29,AP$6&lt;=$H29)*(AP$6-$F29+1),$J29/2,$M29,TRUE)-_xlfn.NORM.DIST(AND(AP$6&gt;=$F29,AP$6&lt;=$H29)*(AO$6-$F29+1),$J29/2,$M29,TRUE))/(1-2*_xlfn.NORM.DIST(0,$J29/2,$M29,TRUE))*$D29+($K29="Steady Growth")*(AND(AP$6&gt;=$F29,AP$6&lt;=$H29)*((AP$6-$F29+1)/($J29*($J29+1)/2)*$D29))+($K29="custom")*CustCF!AJ29</f>
        <v>0</v>
      </c>
      <c r="AQ29" s="95">
        <f>($K29="Bell Curve")*(_xlfn.NORM.DIST(AND(AQ$6&gt;=$F29,AQ$6&lt;=$H29)*(AQ$6-$F29+1),$J29/2,$M29,TRUE)-_xlfn.NORM.DIST(AND(AQ$6&gt;=$F29,AQ$6&lt;=$H29)*(AP$6-$F29+1),$J29/2,$M29,TRUE))/(1-2*_xlfn.NORM.DIST(0,$J29/2,$M29,TRUE))*$D29+($K29="Steady Growth")*(AND(AQ$6&gt;=$F29,AQ$6&lt;=$H29)*((AQ$6-$F29+1)/($J29*($J29+1)/2)*$D29))+($K29="custom")*CustCF!AK29</f>
        <v>0</v>
      </c>
      <c r="AR29" s="95">
        <f>($K29="Bell Curve")*(_xlfn.NORM.DIST(AND(AR$6&gt;=$F29,AR$6&lt;=$H29)*(AR$6-$F29+1),$J29/2,$M29,TRUE)-_xlfn.NORM.DIST(AND(AR$6&gt;=$F29,AR$6&lt;=$H29)*(AQ$6-$F29+1),$J29/2,$M29,TRUE))/(1-2*_xlfn.NORM.DIST(0,$J29/2,$M29,TRUE))*$D29+($K29="Steady Growth")*(AND(AR$6&gt;=$F29,AR$6&lt;=$H29)*((AR$6-$F29+1)/($J29*($J29+1)/2)*$D29))+($K29="custom")*CustCF!AL29</f>
        <v>0</v>
      </c>
      <c r="AS29" s="95">
        <f>($K29="Bell Curve")*(_xlfn.NORM.DIST(AND(AS$6&gt;=$F29,AS$6&lt;=$H29)*(AS$6-$F29+1),$J29/2,$M29,TRUE)-_xlfn.NORM.DIST(AND(AS$6&gt;=$F29,AS$6&lt;=$H29)*(AR$6-$F29+1),$J29/2,$M29,TRUE))/(1-2*_xlfn.NORM.DIST(0,$J29/2,$M29,TRUE))*$D29+($K29="Steady Growth")*(AND(AS$6&gt;=$F29,AS$6&lt;=$H29)*((AS$6-$F29+1)/($J29*($J29+1)/2)*$D29))+($K29="custom")*CustCF!AM29</f>
        <v>0</v>
      </c>
      <c r="AT29" s="95">
        <f>($K29="Bell Curve")*(_xlfn.NORM.DIST(AND(AT$6&gt;=$F29,AT$6&lt;=$H29)*(AT$6-$F29+1),$J29/2,$M29,TRUE)-_xlfn.NORM.DIST(AND(AT$6&gt;=$F29,AT$6&lt;=$H29)*(AS$6-$F29+1),$J29/2,$M29,TRUE))/(1-2*_xlfn.NORM.DIST(0,$J29/2,$M29,TRUE))*$D29+($K29="Steady Growth")*(AND(AT$6&gt;=$F29,AT$6&lt;=$H29)*((AT$6-$F29+1)/($J29*($J29+1)/2)*$D29))+($K29="custom")*CustCF!AN29</f>
        <v>0</v>
      </c>
      <c r="AU29" s="95">
        <f>($K29="Bell Curve")*(_xlfn.NORM.DIST(AND(AU$6&gt;=$F29,AU$6&lt;=$H29)*(AU$6-$F29+1),$J29/2,$M29,TRUE)-_xlfn.NORM.DIST(AND(AU$6&gt;=$F29,AU$6&lt;=$H29)*(AT$6-$F29+1),$J29/2,$M29,TRUE))/(1-2*_xlfn.NORM.DIST(0,$J29/2,$M29,TRUE))*$D29+($K29="Steady Growth")*(AND(AU$6&gt;=$F29,AU$6&lt;=$H29)*((AU$6-$F29+1)/($J29*($J29+1)/2)*$D29))+($K29="custom")*CustCF!AO29</f>
        <v>0</v>
      </c>
      <c r="AV29" s="95">
        <f>($K29="Bell Curve")*(_xlfn.NORM.DIST(AND(AV$6&gt;=$F29,AV$6&lt;=$H29)*(AV$6-$F29+1),$J29/2,$M29,TRUE)-_xlfn.NORM.DIST(AND(AV$6&gt;=$F29,AV$6&lt;=$H29)*(AU$6-$F29+1),$J29/2,$M29,TRUE))/(1-2*_xlfn.NORM.DIST(0,$J29/2,$M29,TRUE))*$D29+($K29="Steady Growth")*(AND(AV$6&gt;=$F29,AV$6&lt;=$H29)*((AV$6-$F29+1)/($J29*($J29+1)/2)*$D29))+($K29="custom")*CustCF!AP29</f>
        <v>0</v>
      </c>
      <c r="AW29" s="95">
        <f>($K29="Bell Curve")*(_xlfn.NORM.DIST(AND(AW$6&gt;=$F29,AW$6&lt;=$H29)*(AW$6-$F29+1),$J29/2,$M29,TRUE)-_xlfn.NORM.DIST(AND(AW$6&gt;=$F29,AW$6&lt;=$H29)*(AV$6-$F29+1),$J29/2,$M29,TRUE))/(1-2*_xlfn.NORM.DIST(0,$J29/2,$M29,TRUE))*$D29+($K29="Steady Growth")*(AND(AW$6&gt;=$F29,AW$6&lt;=$H29)*((AW$6-$F29+1)/($J29*($J29+1)/2)*$D29))+($K29="custom")*CustCF!AQ29</f>
        <v>0</v>
      </c>
      <c r="AX29" s="95">
        <f>($K29="Bell Curve")*(_xlfn.NORM.DIST(AND(AX$6&gt;=$F29,AX$6&lt;=$H29)*(AX$6-$F29+1),$J29/2,$M29,TRUE)-_xlfn.NORM.DIST(AND(AX$6&gt;=$F29,AX$6&lt;=$H29)*(AW$6-$F29+1),$J29/2,$M29,TRUE))/(1-2*_xlfn.NORM.DIST(0,$J29/2,$M29,TRUE))*$D29+($K29="Steady Growth")*(AND(AX$6&gt;=$F29,AX$6&lt;=$H29)*((AX$6-$F29+1)/($J29*($J29+1)/2)*$D29))+($K29="custom")*CustCF!AR29</f>
        <v>0</v>
      </c>
      <c r="AY29" s="95">
        <f>($K29="Bell Curve")*(_xlfn.NORM.DIST(AND(AY$6&gt;=$F29,AY$6&lt;=$H29)*(AY$6-$F29+1),$J29/2,$M29,TRUE)-_xlfn.NORM.DIST(AND(AY$6&gt;=$F29,AY$6&lt;=$H29)*(AX$6-$F29+1),$J29/2,$M29,TRUE))/(1-2*_xlfn.NORM.DIST(0,$J29/2,$M29,TRUE))*$D29+($K29="Steady Growth")*(AND(AY$6&gt;=$F29,AY$6&lt;=$H29)*((AY$6-$F29+1)/($J29*($J29+1)/2)*$D29))+($K29="custom")*CustCF!AS29</f>
        <v>0</v>
      </c>
      <c r="AZ29" s="95">
        <f>($K29="Bell Curve")*(_xlfn.NORM.DIST(AND(AZ$6&gt;=$F29,AZ$6&lt;=$H29)*(AZ$6-$F29+1),$J29/2,$M29,TRUE)-_xlfn.NORM.DIST(AND(AZ$6&gt;=$F29,AZ$6&lt;=$H29)*(AY$6-$F29+1),$J29/2,$M29,TRUE))/(1-2*_xlfn.NORM.DIST(0,$J29/2,$M29,TRUE))*$D29+($K29="Steady Growth")*(AND(AZ$6&gt;=$F29,AZ$6&lt;=$H29)*((AZ$6-$F29+1)/($J29*($J29+1)/2)*$D29))+($K29="custom")*CustCF!AT29</f>
        <v>0</v>
      </c>
      <c r="BA29" s="95">
        <f>($K29="Bell Curve")*(_xlfn.NORM.DIST(AND(BA$6&gt;=$F29,BA$6&lt;=$H29)*(BA$6-$F29+1),$J29/2,$M29,TRUE)-_xlfn.NORM.DIST(AND(BA$6&gt;=$F29,BA$6&lt;=$H29)*(AZ$6-$F29+1),$J29/2,$M29,TRUE))/(1-2*_xlfn.NORM.DIST(0,$J29/2,$M29,TRUE))*$D29+($K29="Steady Growth")*(AND(BA$6&gt;=$F29,BA$6&lt;=$H29)*((BA$6-$F29+1)/($J29*($J29+1)/2)*$D29))+($K29="custom")*CustCF!AU29</f>
        <v>0</v>
      </c>
      <c r="BB29" s="95">
        <f>($K29="Bell Curve")*(_xlfn.NORM.DIST(AND(BB$6&gt;=$F29,BB$6&lt;=$H29)*(BB$6-$F29+1),$J29/2,$M29,TRUE)-_xlfn.NORM.DIST(AND(BB$6&gt;=$F29,BB$6&lt;=$H29)*(BA$6-$F29+1),$J29/2,$M29,TRUE))/(1-2*_xlfn.NORM.DIST(0,$J29/2,$M29,TRUE))*$D29+($K29="Steady Growth")*(AND(BB$6&gt;=$F29,BB$6&lt;=$H29)*((BB$6-$F29+1)/($J29*($J29+1)/2)*$D29))+($K29="custom")*CustCF!AV29</f>
        <v>0</v>
      </c>
      <c r="BC29" s="95">
        <f>($K29="Bell Curve")*(_xlfn.NORM.DIST(AND(BC$6&gt;=$F29,BC$6&lt;=$H29)*(BC$6-$F29+1),$J29/2,$M29,TRUE)-_xlfn.NORM.DIST(AND(BC$6&gt;=$F29,BC$6&lt;=$H29)*(BB$6-$F29+1),$J29/2,$M29,TRUE))/(1-2*_xlfn.NORM.DIST(0,$J29/2,$M29,TRUE))*$D29+($K29="Steady Growth")*(AND(BC$6&gt;=$F29,BC$6&lt;=$H29)*((BC$6-$F29+1)/($J29*($J29+1)/2)*$D29))+($K29="custom")*CustCF!AW29</f>
        <v>0</v>
      </c>
      <c r="BD29" s="95">
        <f>($K29="Bell Curve")*(_xlfn.NORM.DIST(AND(BD$6&gt;=$F29,BD$6&lt;=$H29)*(BD$6-$F29+1),$J29/2,$M29,TRUE)-_xlfn.NORM.DIST(AND(BD$6&gt;=$F29,BD$6&lt;=$H29)*(BC$6-$F29+1),$J29/2,$M29,TRUE))/(1-2*_xlfn.NORM.DIST(0,$J29/2,$M29,TRUE))*$D29+($K29="Steady Growth")*(AND(BD$6&gt;=$F29,BD$6&lt;=$H29)*((BD$6-$F29+1)/($J29*($J29+1)/2)*$D29))+($K29="custom")*CustCF!AX29</f>
        <v>0</v>
      </c>
      <c r="BE29" s="95">
        <f>($K29="Bell Curve")*(_xlfn.NORM.DIST(AND(BE$6&gt;=$F29,BE$6&lt;=$H29)*(BE$6-$F29+1),$J29/2,$M29,TRUE)-_xlfn.NORM.DIST(AND(BE$6&gt;=$F29,BE$6&lt;=$H29)*(BD$6-$F29+1),$J29/2,$M29,TRUE))/(1-2*_xlfn.NORM.DIST(0,$J29/2,$M29,TRUE))*$D29+($K29="Steady Growth")*(AND(BE$6&gt;=$F29,BE$6&lt;=$H29)*((BE$6-$F29+1)/($J29*($J29+1)/2)*$D29))+($K29="custom")*CustCF!AY29</f>
        <v>0</v>
      </c>
      <c r="BF29" s="95">
        <f>($K29="Bell Curve")*(_xlfn.NORM.DIST(AND(BF$6&gt;=$F29,BF$6&lt;=$H29)*(BF$6-$F29+1),$J29/2,$M29,TRUE)-_xlfn.NORM.DIST(AND(BF$6&gt;=$F29,BF$6&lt;=$H29)*(BE$6-$F29+1),$J29/2,$M29,TRUE))/(1-2*_xlfn.NORM.DIST(0,$J29/2,$M29,TRUE))*$D29+($K29="Steady Growth")*(AND(BF$6&gt;=$F29,BF$6&lt;=$H29)*((BF$6-$F29+1)/($J29*($J29+1)/2)*$D29))+($K29="custom")*CustCF!AZ29</f>
        <v>0</v>
      </c>
      <c r="BG29" s="95">
        <f>($K29="Bell Curve")*(_xlfn.NORM.DIST(AND(BG$6&gt;=$F29,BG$6&lt;=$H29)*(BG$6-$F29+1),$J29/2,$M29,TRUE)-_xlfn.NORM.DIST(AND(BG$6&gt;=$F29,BG$6&lt;=$H29)*(BF$6-$F29+1),$J29/2,$M29,TRUE))/(1-2*_xlfn.NORM.DIST(0,$J29/2,$M29,TRUE))*$D29+($K29="Steady Growth")*(AND(BG$6&gt;=$F29,BG$6&lt;=$H29)*((BG$6-$F29+1)/($J29*($J29+1)/2)*$D29))+($K29="custom")*CustCF!BA29</f>
        <v>0</v>
      </c>
      <c r="BH29" s="95">
        <f>($K29="Bell Curve")*(_xlfn.NORM.DIST(AND(BH$6&gt;=$F29,BH$6&lt;=$H29)*(BH$6-$F29+1),$J29/2,$M29,TRUE)-_xlfn.NORM.DIST(AND(BH$6&gt;=$F29,BH$6&lt;=$H29)*(BG$6-$F29+1),$J29/2,$M29,TRUE))/(1-2*_xlfn.NORM.DIST(0,$J29/2,$M29,TRUE))*$D29+($K29="Steady Growth")*(AND(BH$6&gt;=$F29,BH$6&lt;=$H29)*((BH$6-$F29+1)/($J29*($J29+1)/2)*$D29))+($K29="custom")*CustCF!BB29</f>
        <v>0</v>
      </c>
      <c r="BI29" s="95">
        <f>($K29="Bell Curve")*(_xlfn.NORM.DIST(AND(BI$6&gt;=$F29,BI$6&lt;=$H29)*(BI$6-$F29+1),$J29/2,$M29,TRUE)-_xlfn.NORM.DIST(AND(BI$6&gt;=$F29,BI$6&lt;=$H29)*(BH$6-$F29+1),$J29/2,$M29,TRUE))/(1-2*_xlfn.NORM.DIST(0,$J29/2,$M29,TRUE))*$D29+($K29="Steady Growth")*(AND(BI$6&gt;=$F29,BI$6&lt;=$H29)*((BI$6-$F29+1)/($J29*($J29+1)/2)*$D29))+($K29="custom")*CustCF!BC29</f>
        <v>0</v>
      </c>
      <c r="BJ29" s="95">
        <f>($K29="Bell Curve")*(_xlfn.NORM.DIST(AND(BJ$6&gt;=$F29,BJ$6&lt;=$H29)*(BJ$6-$F29+1),$J29/2,$M29,TRUE)-_xlfn.NORM.DIST(AND(BJ$6&gt;=$F29,BJ$6&lt;=$H29)*(BI$6-$F29+1),$J29/2,$M29,TRUE))/(1-2*_xlfn.NORM.DIST(0,$J29/2,$M29,TRUE))*$D29+($K29="Steady Growth")*(AND(BJ$6&gt;=$F29,BJ$6&lt;=$H29)*((BJ$6-$F29+1)/($J29*($J29+1)/2)*$D29))+($K29="custom")*CustCF!BD29</f>
        <v>0</v>
      </c>
      <c r="BK29" s="95">
        <f>($K29="Bell Curve")*(_xlfn.NORM.DIST(AND(BK$6&gt;=$F29,BK$6&lt;=$H29)*(BK$6-$F29+1),$J29/2,$M29,TRUE)-_xlfn.NORM.DIST(AND(BK$6&gt;=$F29,BK$6&lt;=$H29)*(BJ$6-$F29+1),$J29/2,$M29,TRUE))/(1-2*_xlfn.NORM.DIST(0,$J29/2,$M29,TRUE))*$D29+($K29="Steady Growth")*(AND(BK$6&gt;=$F29,BK$6&lt;=$H29)*((BK$6-$F29+1)/($J29*($J29+1)/2)*$D29))+($K29="custom")*CustCF!BE29</f>
        <v>0</v>
      </c>
      <c r="BL29" s="95">
        <f>($K29="Bell Curve")*(_xlfn.NORM.DIST(AND(BL$6&gt;=$F29,BL$6&lt;=$H29)*(BL$6-$F29+1),$J29/2,$M29,TRUE)-_xlfn.NORM.DIST(AND(BL$6&gt;=$F29,BL$6&lt;=$H29)*(BK$6-$F29+1),$J29/2,$M29,TRUE))/(1-2*_xlfn.NORM.DIST(0,$J29/2,$M29,TRUE))*$D29+($K29="Steady Growth")*(AND(BL$6&gt;=$F29,BL$6&lt;=$H29)*((BL$6-$F29+1)/($J29*($J29+1)/2)*$D29))+($K29="custom")*CustCF!BF29</f>
        <v>0</v>
      </c>
      <c r="BM29" s="95">
        <f>($K29="Bell Curve")*(_xlfn.NORM.DIST(AND(BM$6&gt;=$F29,BM$6&lt;=$H29)*(BM$6-$F29+1),$J29/2,$M29,TRUE)-_xlfn.NORM.DIST(AND(BM$6&gt;=$F29,BM$6&lt;=$H29)*(BL$6-$F29+1),$J29/2,$M29,TRUE))/(1-2*_xlfn.NORM.DIST(0,$J29/2,$M29,TRUE))*$D29+($K29="Steady Growth")*(AND(BM$6&gt;=$F29,BM$6&lt;=$H29)*((BM$6-$F29+1)/($J29*($J29+1)/2)*$D29))+($K29="custom")*CustCF!BG29</f>
        <v>0</v>
      </c>
      <c r="BN29" s="95">
        <f>($K29="Bell Curve")*(_xlfn.NORM.DIST(AND(BN$6&gt;=$F29,BN$6&lt;=$H29)*(BN$6-$F29+1),$J29/2,$M29,TRUE)-_xlfn.NORM.DIST(AND(BN$6&gt;=$F29,BN$6&lt;=$H29)*(BM$6-$F29+1),$J29/2,$M29,TRUE))/(1-2*_xlfn.NORM.DIST(0,$J29/2,$M29,TRUE))*$D29+($K29="Steady Growth")*(AND(BN$6&gt;=$F29,BN$6&lt;=$H29)*((BN$6-$F29+1)/($J29*($J29+1)/2)*$D29))+($K29="custom")*CustCF!BH29</f>
        <v>0</v>
      </c>
      <c r="BO29" s="95">
        <f>($K29="Bell Curve")*(_xlfn.NORM.DIST(AND(BO$6&gt;=$F29,BO$6&lt;=$H29)*(BO$6-$F29+1),$J29/2,$M29,TRUE)-_xlfn.NORM.DIST(AND(BO$6&gt;=$F29,BO$6&lt;=$H29)*(BN$6-$F29+1),$J29/2,$M29,TRUE))/(1-2*_xlfn.NORM.DIST(0,$J29/2,$M29,TRUE))*$D29+($K29="Steady Growth")*(AND(BO$6&gt;=$F29,BO$6&lt;=$H29)*((BO$6-$F29+1)/($J29*($J29+1)/2)*$D29))+($K29="custom")*CustCF!BI29</f>
        <v>0</v>
      </c>
      <c r="BP29" s="95">
        <f>($K29="Bell Curve")*(_xlfn.NORM.DIST(AND(BP$6&gt;=$F29,BP$6&lt;=$H29)*(BP$6-$F29+1),$J29/2,$M29,TRUE)-_xlfn.NORM.DIST(AND(BP$6&gt;=$F29,BP$6&lt;=$H29)*(BO$6-$F29+1),$J29/2,$M29,TRUE))/(1-2*_xlfn.NORM.DIST(0,$J29/2,$M29,TRUE))*$D29+($K29="Steady Growth")*(AND(BP$6&gt;=$F29,BP$6&lt;=$H29)*((BP$6-$F29+1)/($J29*($J29+1)/2)*$D29))+($K29="custom")*CustCF!BJ29</f>
        <v>0</v>
      </c>
      <c r="BQ29" s="95">
        <f>($K29="Bell Curve")*(_xlfn.NORM.DIST(AND(BQ$6&gt;=$F29,BQ$6&lt;=$H29)*(BQ$6-$F29+1),$J29/2,$M29,TRUE)-_xlfn.NORM.DIST(AND(BQ$6&gt;=$F29,BQ$6&lt;=$H29)*(BP$6-$F29+1),$J29/2,$M29,TRUE))/(1-2*_xlfn.NORM.DIST(0,$J29/2,$M29,TRUE))*$D29+($K29="Steady Growth")*(AND(BQ$6&gt;=$F29,BQ$6&lt;=$H29)*((BQ$6-$F29+1)/($J29*($J29+1)/2)*$D29))+($K29="custom")*CustCF!BK29</f>
        <v>0</v>
      </c>
      <c r="BR29" s="95">
        <f>($K29="Bell Curve")*(_xlfn.NORM.DIST(AND(BR$6&gt;=$F29,BR$6&lt;=$H29)*(BR$6-$F29+1),$J29/2,$M29,TRUE)-_xlfn.NORM.DIST(AND(BR$6&gt;=$F29,BR$6&lt;=$H29)*(BQ$6-$F29+1),$J29/2,$M29,TRUE))/(1-2*_xlfn.NORM.DIST(0,$J29/2,$M29,TRUE))*$D29+($K29="Steady Growth")*(AND(BR$6&gt;=$F29,BR$6&lt;=$H29)*((BR$6-$F29+1)/($J29*($J29+1)/2)*$D29))+($K29="custom")*CustCF!BL29</f>
        <v>0</v>
      </c>
      <c r="BS29" s="95">
        <f>($K29="Bell Curve")*(_xlfn.NORM.DIST(AND(BS$6&gt;=$F29,BS$6&lt;=$H29)*(BS$6-$F29+1),$J29/2,$M29,TRUE)-_xlfn.NORM.DIST(AND(BS$6&gt;=$F29,BS$6&lt;=$H29)*(BR$6-$F29+1),$J29/2,$M29,TRUE))/(1-2*_xlfn.NORM.DIST(0,$J29/2,$M29,TRUE))*$D29+($K29="Steady Growth")*(AND(BS$6&gt;=$F29,BS$6&lt;=$H29)*((BS$6-$F29+1)/($J29*($J29+1)/2)*$D29))+($K29="custom")*CustCF!BM29</f>
        <v>0</v>
      </c>
      <c r="BT29" s="95">
        <f>($K29="Bell Curve")*(_xlfn.NORM.DIST(AND(BT$6&gt;=$F29,BT$6&lt;=$H29)*(BT$6-$F29+1),$J29/2,$M29,TRUE)-_xlfn.NORM.DIST(AND(BT$6&gt;=$F29,BT$6&lt;=$H29)*(BS$6-$F29+1),$J29/2,$M29,TRUE))/(1-2*_xlfn.NORM.DIST(0,$J29/2,$M29,TRUE))*$D29+($K29="Steady Growth")*(AND(BT$6&gt;=$F29,BT$6&lt;=$H29)*((BT$6-$F29+1)/($J29*($J29+1)/2)*$D29))+($K29="custom")*CustCF!BN29</f>
        <v>0</v>
      </c>
      <c r="BU29" s="95">
        <f>($K29="Bell Curve")*(_xlfn.NORM.DIST(AND(BU$6&gt;=$F29,BU$6&lt;=$H29)*(BU$6-$F29+1),$J29/2,$M29,TRUE)-_xlfn.NORM.DIST(AND(BU$6&gt;=$F29,BU$6&lt;=$H29)*(BT$6-$F29+1),$J29/2,$M29,TRUE))/(1-2*_xlfn.NORM.DIST(0,$J29/2,$M29,TRUE))*$D29+($K29="Steady Growth")*(AND(BU$6&gt;=$F29,BU$6&lt;=$H29)*((BU$6-$F29+1)/($J29*($J29+1)/2)*$D29))+($K29="custom")*CustCF!BO29</f>
        <v>0</v>
      </c>
      <c r="BV29" s="95">
        <f>($K29="Bell Curve")*(_xlfn.NORM.DIST(AND(BV$6&gt;=$F29,BV$6&lt;=$H29)*(BV$6-$F29+1),$J29/2,$M29,TRUE)-_xlfn.NORM.DIST(AND(BV$6&gt;=$F29,BV$6&lt;=$H29)*(BU$6-$F29+1),$J29/2,$M29,TRUE))/(1-2*_xlfn.NORM.DIST(0,$J29/2,$M29,TRUE))*$D29+($K29="Steady Growth")*(AND(BV$6&gt;=$F29,BV$6&lt;=$H29)*((BV$6-$F29+1)/($J29*($J29+1)/2)*$D29))+($K29="custom")*CustCF!BP29</f>
        <v>0</v>
      </c>
      <c r="BW29" s="95">
        <f>($K29="Bell Curve")*(_xlfn.NORM.DIST(AND(BW$6&gt;=$F29,BW$6&lt;=$H29)*(BW$6-$F29+1),$J29/2,$M29,TRUE)-_xlfn.NORM.DIST(AND(BW$6&gt;=$F29,BW$6&lt;=$H29)*(BV$6-$F29+1),$J29/2,$M29,TRUE))/(1-2*_xlfn.NORM.DIST(0,$J29/2,$M29,TRUE))*$D29+($K29="Steady Growth")*(AND(BW$6&gt;=$F29,BW$6&lt;=$H29)*((BW$6-$F29+1)/($J29*($J29+1)/2)*$D29))+($K29="custom")*CustCF!BQ29</f>
        <v>0</v>
      </c>
      <c r="BX29" s="95">
        <f>($K29="Bell Curve")*(_xlfn.NORM.DIST(AND(BX$6&gt;=$F29,BX$6&lt;=$H29)*(BX$6-$F29+1),$J29/2,$M29,TRUE)-_xlfn.NORM.DIST(AND(BX$6&gt;=$F29,BX$6&lt;=$H29)*(BW$6-$F29+1),$J29/2,$M29,TRUE))/(1-2*_xlfn.NORM.DIST(0,$J29/2,$M29,TRUE))*$D29+($K29="Steady Growth")*(AND(BX$6&gt;=$F29,BX$6&lt;=$H29)*((BX$6-$F29+1)/($J29*($J29+1)/2)*$D29))+($K29="custom")*CustCF!BR29</f>
        <v>0</v>
      </c>
      <c r="BY29" s="95">
        <f>($K29="Bell Curve")*(_xlfn.NORM.DIST(AND(BY$6&gt;=$F29,BY$6&lt;=$H29)*(BY$6-$F29+1),$J29/2,$M29,TRUE)-_xlfn.NORM.DIST(AND(BY$6&gt;=$F29,BY$6&lt;=$H29)*(BX$6-$F29+1),$J29/2,$M29,TRUE))/(1-2*_xlfn.NORM.DIST(0,$J29/2,$M29,TRUE))*$D29+($K29="Steady Growth")*(AND(BY$6&gt;=$F29,BY$6&lt;=$H29)*((BY$6-$F29+1)/($J29*($J29+1)/2)*$D29))+($K29="custom")*CustCF!BS29</f>
        <v>0</v>
      </c>
      <c r="BZ29" s="95">
        <f>($K29="Bell Curve")*(_xlfn.NORM.DIST(AND(BZ$6&gt;=$F29,BZ$6&lt;=$H29)*(BZ$6-$F29+1),$J29/2,$M29,TRUE)-_xlfn.NORM.DIST(AND(BZ$6&gt;=$F29,BZ$6&lt;=$H29)*(BY$6-$F29+1),$J29/2,$M29,TRUE))/(1-2*_xlfn.NORM.DIST(0,$J29/2,$M29,TRUE))*$D29+($K29="Steady Growth")*(AND(BZ$6&gt;=$F29,BZ$6&lt;=$H29)*((BZ$6-$F29+1)/($J29*($J29+1)/2)*$D29))+($K29="custom")*CustCF!BT29</f>
        <v>0</v>
      </c>
      <c r="CA29" s="95">
        <f>($K29="Bell Curve")*(_xlfn.NORM.DIST(AND(CA$6&gt;=$F29,CA$6&lt;=$H29)*(CA$6-$F29+1),$J29/2,$M29,TRUE)-_xlfn.NORM.DIST(AND(CA$6&gt;=$F29,CA$6&lt;=$H29)*(BZ$6-$F29+1),$J29/2,$M29,TRUE))/(1-2*_xlfn.NORM.DIST(0,$J29/2,$M29,TRUE))*$D29+($K29="Steady Growth")*(AND(CA$6&gt;=$F29,CA$6&lt;=$H29)*((CA$6-$F29+1)/($J29*($J29+1)/2)*$D29))+($K29="custom")*CustCF!BU29</f>
        <v>0</v>
      </c>
      <c r="CB29" s="95">
        <f>($K29="Bell Curve")*(_xlfn.NORM.DIST(AND(CB$6&gt;=$F29,CB$6&lt;=$H29)*(CB$6-$F29+1),$J29/2,$M29,TRUE)-_xlfn.NORM.DIST(AND(CB$6&gt;=$F29,CB$6&lt;=$H29)*(CA$6-$F29+1),$J29/2,$M29,TRUE))/(1-2*_xlfn.NORM.DIST(0,$J29/2,$M29,TRUE))*$D29+($K29="Steady Growth")*(AND(CB$6&gt;=$F29,CB$6&lt;=$H29)*((CB$6-$F29+1)/($J29*($J29+1)/2)*$D29))+($K29="custom")*CustCF!BV29</f>
        <v>0</v>
      </c>
      <c r="CC29" s="95">
        <f>($K29="Bell Curve")*(_xlfn.NORM.DIST(AND(CC$6&gt;=$F29,CC$6&lt;=$H29)*(CC$6-$F29+1),$J29/2,$M29,TRUE)-_xlfn.NORM.DIST(AND(CC$6&gt;=$F29,CC$6&lt;=$H29)*(CB$6-$F29+1),$J29/2,$M29,TRUE))/(1-2*_xlfn.NORM.DIST(0,$J29/2,$M29,TRUE))*$D29+($K29="Steady Growth")*(AND(CC$6&gt;=$F29,CC$6&lt;=$H29)*((CC$6-$F29+1)/($J29*($J29+1)/2)*$D29))+($K29="custom")*CustCF!BW29</f>
        <v>0</v>
      </c>
      <c r="CD29" s="95">
        <f>($K29="Bell Curve")*(_xlfn.NORM.DIST(AND(CD$6&gt;=$F29,CD$6&lt;=$H29)*(CD$6-$F29+1),$J29/2,$M29,TRUE)-_xlfn.NORM.DIST(AND(CD$6&gt;=$F29,CD$6&lt;=$H29)*(CC$6-$F29+1),$J29/2,$M29,TRUE))/(1-2*_xlfn.NORM.DIST(0,$J29/2,$M29,TRUE))*$D29+($K29="Steady Growth")*(AND(CD$6&gt;=$F29,CD$6&lt;=$H29)*((CD$6-$F29+1)/($J29*($J29+1)/2)*$D29))+($K29="custom")*CustCF!BX29</f>
        <v>0</v>
      </c>
      <c r="CE29" s="95">
        <f>($K29="Bell Curve")*(_xlfn.NORM.DIST(AND(CE$6&gt;=$F29,CE$6&lt;=$H29)*(CE$6-$F29+1),$J29/2,$M29,TRUE)-_xlfn.NORM.DIST(AND(CE$6&gt;=$F29,CE$6&lt;=$H29)*(CD$6-$F29+1),$J29/2,$M29,TRUE))/(1-2*_xlfn.NORM.DIST(0,$J29/2,$M29,TRUE))*$D29+($K29="Steady Growth")*(AND(CE$6&gt;=$F29,CE$6&lt;=$H29)*((CE$6-$F29+1)/($J29*($J29+1)/2)*$D29))+($K29="custom")*CustCF!BY29</f>
        <v>0</v>
      </c>
      <c r="CF29" s="95">
        <f>($K29="Bell Curve")*(_xlfn.NORM.DIST(AND(CF$6&gt;=$F29,CF$6&lt;=$H29)*(CF$6-$F29+1),$J29/2,$M29,TRUE)-_xlfn.NORM.DIST(AND(CF$6&gt;=$F29,CF$6&lt;=$H29)*(CE$6-$F29+1),$J29/2,$M29,TRUE))/(1-2*_xlfn.NORM.DIST(0,$J29/2,$M29,TRUE))*$D29+($K29="Steady Growth")*(AND(CF$6&gt;=$F29,CF$6&lt;=$H29)*((CF$6-$F29+1)/($J29*($J29+1)/2)*$D29))+($K29="custom")*CustCF!BZ29</f>
        <v>0</v>
      </c>
      <c r="CG29" s="95">
        <f>($K29="Bell Curve")*(_xlfn.NORM.DIST(AND(CG$6&gt;=$F29,CG$6&lt;=$H29)*(CG$6-$F29+1),$J29/2,$M29,TRUE)-_xlfn.NORM.DIST(AND(CG$6&gt;=$F29,CG$6&lt;=$H29)*(CF$6-$F29+1),$J29/2,$M29,TRUE))/(1-2*_xlfn.NORM.DIST(0,$J29/2,$M29,TRUE))*$D29+($K29="Steady Growth")*(AND(CG$6&gt;=$F29,CG$6&lt;=$H29)*((CG$6-$F29+1)/($J29*($J29+1)/2)*$D29))+($K29="custom")*CustCF!CA29</f>
        <v>0</v>
      </c>
      <c r="CH29" s="95">
        <f>($K29="Bell Curve")*(_xlfn.NORM.DIST(AND(CH$6&gt;=$F29,CH$6&lt;=$H29)*(CH$6-$F29+1),$J29/2,$M29,TRUE)-_xlfn.NORM.DIST(AND(CH$6&gt;=$F29,CH$6&lt;=$H29)*(CG$6-$F29+1),$J29/2,$M29,TRUE))/(1-2*_xlfn.NORM.DIST(0,$J29/2,$M29,TRUE))*$D29+($K29="Steady Growth")*(AND(CH$6&gt;=$F29,CH$6&lt;=$H29)*((CH$6-$F29+1)/($J29*($J29+1)/2)*$D29))+($K29="custom")*CustCF!CB29</f>
        <v>0</v>
      </c>
      <c r="CI29" s="95">
        <f>($K29="Bell Curve")*(_xlfn.NORM.DIST(AND(CI$6&gt;=$F29,CI$6&lt;=$H29)*(CI$6-$F29+1),$J29/2,$M29,TRUE)-_xlfn.NORM.DIST(AND(CI$6&gt;=$F29,CI$6&lt;=$H29)*(CH$6-$F29+1),$J29/2,$M29,TRUE))/(1-2*_xlfn.NORM.DIST(0,$J29/2,$M29,TRUE))*$D29+($K29="Steady Growth")*(AND(CI$6&gt;=$F29,CI$6&lt;=$H29)*((CI$6-$F29+1)/($J29*($J29+1)/2)*$D29))+($K29="custom")*CustCF!CC29</f>
        <v>0</v>
      </c>
      <c r="CJ29" s="95">
        <f>($K29="Bell Curve")*(_xlfn.NORM.DIST(AND(CJ$6&gt;=$F29,CJ$6&lt;=$H29)*(CJ$6-$F29+1),$J29/2,$M29,TRUE)-_xlfn.NORM.DIST(AND(CJ$6&gt;=$F29,CJ$6&lt;=$H29)*(CI$6-$F29+1),$J29/2,$M29,TRUE))/(1-2*_xlfn.NORM.DIST(0,$J29/2,$M29,TRUE))*$D29+($K29="Steady Growth")*(AND(CJ$6&gt;=$F29,CJ$6&lt;=$H29)*((CJ$6-$F29+1)/($J29*($J29+1)/2)*$D29))+($K29="custom")*CustCF!CD29</f>
        <v>0</v>
      </c>
      <c r="CK29" s="95">
        <f>($K29="Bell Curve")*(_xlfn.NORM.DIST(AND(CK$6&gt;=$F29,CK$6&lt;=$H29)*(CK$6-$F29+1),$J29/2,$M29,TRUE)-_xlfn.NORM.DIST(AND(CK$6&gt;=$F29,CK$6&lt;=$H29)*(CJ$6-$F29+1),$J29/2,$M29,TRUE))/(1-2*_xlfn.NORM.DIST(0,$J29/2,$M29,TRUE))*$D29+($K29="Steady Growth")*(AND(CK$6&gt;=$F29,CK$6&lt;=$H29)*((CK$6-$F29+1)/($J29*($J29+1)/2)*$D29))+($K29="custom")*CustCF!CE29</f>
        <v>0</v>
      </c>
      <c r="CL29" s="95">
        <f>($K29="Bell Curve")*(_xlfn.NORM.DIST(AND(CL$6&gt;=$F29,CL$6&lt;=$H29)*(CL$6-$F29+1),$J29/2,$M29,TRUE)-_xlfn.NORM.DIST(AND(CL$6&gt;=$F29,CL$6&lt;=$H29)*(CK$6-$F29+1),$J29/2,$M29,TRUE))/(1-2*_xlfn.NORM.DIST(0,$J29/2,$M29,TRUE))*$D29+($K29="Steady Growth")*(AND(CL$6&gt;=$F29,CL$6&lt;=$H29)*((CL$6-$F29+1)/($J29*($J29+1)/2)*$D29))+($K29="custom")*CustCF!CF29</f>
        <v>0</v>
      </c>
      <c r="CM29" s="95">
        <f>($K29="Bell Curve")*(_xlfn.NORM.DIST(AND(CM$6&gt;=$F29,CM$6&lt;=$H29)*(CM$6-$F29+1),$J29/2,$M29,TRUE)-_xlfn.NORM.DIST(AND(CM$6&gt;=$F29,CM$6&lt;=$H29)*(CL$6-$F29+1),$J29/2,$M29,TRUE))/(1-2*_xlfn.NORM.DIST(0,$J29/2,$M29,TRUE))*$D29+($K29="Steady Growth")*(AND(CM$6&gt;=$F29,CM$6&lt;=$H29)*((CM$6-$F29+1)/($J29*($J29+1)/2)*$D29))+($K29="custom")*CustCF!CG29</f>
        <v>0</v>
      </c>
      <c r="CN29" s="95">
        <f>($K29="Bell Curve")*(_xlfn.NORM.DIST(AND(CN$6&gt;=$F29,CN$6&lt;=$H29)*(CN$6-$F29+1),$J29/2,$M29,TRUE)-_xlfn.NORM.DIST(AND(CN$6&gt;=$F29,CN$6&lt;=$H29)*(CM$6-$F29+1),$J29/2,$M29,TRUE))/(1-2*_xlfn.NORM.DIST(0,$J29/2,$M29,TRUE))*$D29+($K29="Steady Growth")*(AND(CN$6&gt;=$F29,CN$6&lt;=$H29)*((CN$6-$F29+1)/($J29*($J29+1)/2)*$D29))+($K29="custom")*CustCF!CH29</f>
        <v>0</v>
      </c>
      <c r="CO29" s="95">
        <f>($K29="Bell Curve")*(_xlfn.NORM.DIST(AND(CO$6&gt;=$F29,CO$6&lt;=$H29)*(CO$6-$F29+1),$J29/2,$M29,TRUE)-_xlfn.NORM.DIST(AND(CO$6&gt;=$F29,CO$6&lt;=$H29)*(CN$6-$F29+1),$J29/2,$M29,TRUE))/(1-2*_xlfn.NORM.DIST(0,$J29/2,$M29,TRUE))*$D29+($K29="Steady Growth")*(AND(CO$6&gt;=$F29,CO$6&lt;=$H29)*((CO$6-$F29+1)/($J29*($J29+1)/2)*$D29))+($K29="custom")*CustCF!CI29</f>
        <v>0</v>
      </c>
      <c r="CP29" s="95">
        <f>($K29="Bell Curve")*(_xlfn.NORM.DIST(AND(CP$6&gt;=$F29,CP$6&lt;=$H29)*(CP$6-$F29+1),$J29/2,$M29,TRUE)-_xlfn.NORM.DIST(AND(CP$6&gt;=$F29,CP$6&lt;=$H29)*(CO$6-$F29+1),$J29/2,$M29,TRUE))/(1-2*_xlfn.NORM.DIST(0,$J29/2,$M29,TRUE))*$D29+($K29="Steady Growth")*(AND(CP$6&gt;=$F29,CP$6&lt;=$H29)*((CP$6-$F29+1)/($J29*($J29+1)/2)*$D29))+($K29="custom")*CustCF!CJ29</f>
        <v>0</v>
      </c>
      <c r="CQ29" s="95">
        <f>($K29="Bell Curve")*(_xlfn.NORM.DIST(AND(CQ$6&gt;=$F29,CQ$6&lt;=$H29)*(CQ$6-$F29+1),$J29/2,$M29,TRUE)-_xlfn.NORM.DIST(AND(CQ$6&gt;=$F29,CQ$6&lt;=$H29)*(CP$6-$F29+1),$J29/2,$M29,TRUE))/(1-2*_xlfn.NORM.DIST(0,$J29/2,$M29,TRUE))*$D29+($K29="Steady Growth")*(AND(CQ$6&gt;=$F29,CQ$6&lt;=$H29)*((CQ$6-$F29+1)/($J29*($J29+1)/2)*$D29))+($K29="custom")*CustCF!CK29</f>
        <v>0</v>
      </c>
      <c r="CR29" s="95">
        <f>($K29="Bell Curve")*(_xlfn.NORM.DIST(AND(CR$6&gt;=$F29,CR$6&lt;=$H29)*(CR$6-$F29+1),$J29/2,$M29,TRUE)-_xlfn.NORM.DIST(AND(CR$6&gt;=$F29,CR$6&lt;=$H29)*(CQ$6-$F29+1),$J29/2,$M29,TRUE))/(1-2*_xlfn.NORM.DIST(0,$J29/2,$M29,TRUE))*$D29+($K29="Steady Growth")*(AND(CR$6&gt;=$F29,CR$6&lt;=$H29)*((CR$6-$F29+1)/($J29*($J29+1)/2)*$D29))+($K29="custom")*CustCF!CL29</f>
        <v>0</v>
      </c>
      <c r="CS29" s="95">
        <f>($K29="Bell Curve")*(_xlfn.NORM.DIST(AND(CS$6&gt;=$F29,CS$6&lt;=$H29)*(CS$6-$F29+1),$J29/2,$M29,TRUE)-_xlfn.NORM.DIST(AND(CS$6&gt;=$F29,CS$6&lt;=$H29)*(CR$6-$F29+1),$J29/2,$M29,TRUE))/(1-2*_xlfn.NORM.DIST(0,$J29/2,$M29,TRUE))*$D29+($K29="Steady Growth")*(AND(CS$6&gt;=$F29,CS$6&lt;=$H29)*((CS$6-$F29+1)/($J29*($J29+1)/2)*$D29))+($K29="custom")*CustCF!CM29</f>
        <v>0</v>
      </c>
      <c r="CT29" s="95">
        <f>($K29="Bell Curve")*(_xlfn.NORM.DIST(AND(CT$6&gt;=$F29,CT$6&lt;=$H29)*(CT$6-$F29+1),$J29/2,$M29,TRUE)-_xlfn.NORM.DIST(AND(CT$6&gt;=$F29,CT$6&lt;=$H29)*(CS$6-$F29+1),$J29/2,$M29,TRUE))/(1-2*_xlfn.NORM.DIST(0,$J29/2,$M29,TRUE))*$D29+($K29="Steady Growth")*(AND(CT$6&gt;=$F29,CT$6&lt;=$H29)*((CT$6-$F29+1)/($J29*($J29+1)/2)*$D29))+($K29="custom")*CustCF!CN29</f>
        <v>0</v>
      </c>
      <c r="CU29" s="95">
        <f>($K29="Bell Curve")*(_xlfn.NORM.DIST(AND(CU$6&gt;=$F29,CU$6&lt;=$H29)*(CU$6-$F29+1),$J29/2,$M29,TRUE)-_xlfn.NORM.DIST(AND(CU$6&gt;=$F29,CU$6&lt;=$H29)*(CT$6-$F29+1),$J29/2,$M29,TRUE))/(1-2*_xlfn.NORM.DIST(0,$J29/2,$M29,TRUE))*$D29+($K29="Steady Growth")*(AND(CU$6&gt;=$F29,CU$6&lt;=$H29)*((CU$6-$F29+1)/($J29*($J29+1)/2)*$D29))+($K29="custom")*CustCF!CO29</f>
        <v>0</v>
      </c>
      <c r="CV29" s="95">
        <f>($K29="Bell Curve")*(_xlfn.NORM.DIST(AND(CV$6&gt;=$F29,CV$6&lt;=$H29)*(CV$6-$F29+1),$J29/2,$M29,TRUE)-_xlfn.NORM.DIST(AND(CV$6&gt;=$F29,CV$6&lt;=$H29)*(CU$6-$F29+1),$J29/2,$M29,TRUE))/(1-2*_xlfn.NORM.DIST(0,$J29/2,$M29,TRUE))*$D29+($K29="Steady Growth")*(AND(CV$6&gt;=$F29,CV$6&lt;=$H29)*((CV$6-$F29+1)/($J29*($J29+1)/2)*$D29))+($K29="custom")*CustCF!CP29</f>
        <v>0</v>
      </c>
      <c r="CW29" s="95">
        <f>($K29="Bell Curve")*(_xlfn.NORM.DIST(AND(CW$6&gt;=$F29,CW$6&lt;=$H29)*(CW$6-$F29+1),$J29/2,$M29,TRUE)-_xlfn.NORM.DIST(AND(CW$6&gt;=$F29,CW$6&lt;=$H29)*(CV$6-$F29+1),$J29/2,$M29,TRUE))/(1-2*_xlfn.NORM.DIST(0,$J29/2,$M29,TRUE))*$D29+($K29="Steady Growth")*(AND(CW$6&gt;=$F29,CW$6&lt;=$H29)*((CW$6-$F29+1)/($J29*($J29+1)/2)*$D29))+($K29="custom")*CustCF!CQ29</f>
        <v>0</v>
      </c>
      <c r="CX29" s="95">
        <f>($K29="Bell Curve")*(_xlfn.NORM.DIST(AND(CX$6&gt;=$F29,CX$6&lt;=$H29)*(CX$6-$F29+1),$J29/2,$M29,TRUE)-_xlfn.NORM.DIST(AND(CX$6&gt;=$F29,CX$6&lt;=$H29)*(CW$6-$F29+1),$J29/2,$M29,TRUE))/(1-2*_xlfn.NORM.DIST(0,$J29/2,$M29,TRUE))*$D29+($K29="Steady Growth")*(AND(CX$6&gt;=$F29,CX$6&lt;=$H29)*((CX$6-$F29+1)/($J29*($J29+1)/2)*$D29))+($K29="custom")*CustCF!CR29</f>
        <v>0</v>
      </c>
      <c r="CY29" s="95">
        <f>($K29="Bell Curve")*(_xlfn.NORM.DIST(AND(CY$6&gt;=$F29,CY$6&lt;=$H29)*(CY$6-$F29+1),$J29/2,$M29,TRUE)-_xlfn.NORM.DIST(AND(CY$6&gt;=$F29,CY$6&lt;=$H29)*(CX$6-$F29+1),$J29/2,$M29,TRUE))/(1-2*_xlfn.NORM.DIST(0,$J29/2,$M29,TRUE))*$D29+($K29="Steady Growth")*(AND(CY$6&gt;=$F29,CY$6&lt;=$H29)*((CY$6-$F29+1)/($J29*($J29+1)/2)*$D29))+($K29="custom")*CustCF!CS29</f>
        <v>0</v>
      </c>
      <c r="CZ29" s="95">
        <f>($K29="Bell Curve")*(_xlfn.NORM.DIST(AND(CZ$6&gt;=$F29,CZ$6&lt;=$H29)*(CZ$6-$F29+1),$J29/2,$M29,TRUE)-_xlfn.NORM.DIST(AND(CZ$6&gt;=$F29,CZ$6&lt;=$H29)*(CY$6-$F29+1),$J29/2,$M29,TRUE))/(1-2*_xlfn.NORM.DIST(0,$J29/2,$M29,TRUE))*$D29+($K29="Steady Growth")*(AND(CZ$6&gt;=$F29,CZ$6&lt;=$H29)*((CZ$6-$F29+1)/($J29*($J29+1)/2)*$D29))+($K29="custom")*CustCF!CT29</f>
        <v>0</v>
      </c>
      <c r="DA29" s="95">
        <f>($K29="Bell Curve")*(_xlfn.NORM.DIST(AND(DA$6&gt;=$F29,DA$6&lt;=$H29)*(DA$6-$F29+1),$J29/2,$M29,TRUE)-_xlfn.NORM.DIST(AND(DA$6&gt;=$F29,DA$6&lt;=$H29)*(CZ$6-$F29+1),$J29/2,$M29,TRUE))/(1-2*_xlfn.NORM.DIST(0,$J29/2,$M29,TRUE))*$D29+($K29="Steady Growth")*(AND(DA$6&gt;=$F29,DA$6&lt;=$H29)*((DA$6-$F29+1)/($J29*($J29+1)/2)*$D29))+($K29="custom")*CustCF!CU29</f>
        <v>0</v>
      </c>
      <c r="DB29" s="95">
        <f>($K29="Bell Curve")*(_xlfn.NORM.DIST(AND(DB$6&gt;=$F29,DB$6&lt;=$H29)*(DB$6-$F29+1),$J29/2,$M29,TRUE)-_xlfn.NORM.DIST(AND(DB$6&gt;=$F29,DB$6&lt;=$H29)*(DA$6-$F29+1),$J29/2,$M29,TRUE))/(1-2*_xlfn.NORM.DIST(0,$J29/2,$M29,TRUE))*$D29+($K29="Steady Growth")*(AND(DB$6&gt;=$F29,DB$6&lt;=$H29)*((DB$6-$F29+1)/($J29*($J29+1)/2)*$D29))+($K29="custom")*CustCF!CV29</f>
        <v>0</v>
      </c>
      <c r="DC29" s="95">
        <f>($K29="Bell Curve")*(_xlfn.NORM.DIST(AND(DC$6&gt;=$F29,DC$6&lt;=$H29)*(DC$6-$F29+1),$J29/2,$M29,TRUE)-_xlfn.NORM.DIST(AND(DC$6&gt;=$F29,DC$6&lt;=$H29)*(DB$6-$F29+1),$J29/2,$M29,TRUE))/(1-2*_xlfn.NORM.DIST(0,$J29/2,$M29,TRUE))*$D29+($K29="Steady Growth")*(AND(DC$6&gt;=$F29,DC$6&lt;=$H29)*((DC$6-$F29+1)/($J29*($J29+1)/2)*$D29))+($K29="custom")*CustCF!CW29</f>
        <v>0</v>
      </c>
      <c r="DD29" s="95">
        <f>($K29="Bell Curve")*(_xlfn.NORM.DIST(AND(DD$6&gt;=$F29,DD$6&lt;=$H29)*(DD$6-$F29+1),$J29/2,$M29,TRUE)-_xlfn.NORM.DIST(AND(DD$6&gt;=$F29,DD$6&lt;=$H29)*(DC$6-$F29+1),$J29/2,$M29,TRUE))/(1-2*_xlfn.NORM.DIST(0,$J29/2,$M29,TRUE))*$D29+($K29="Steady Growth")*(AND(DD$6&gt;=$F29,DD$6&lt;=$H29)*((DD$6-$F29+1)/($J29*($J29+1)/2)*$D29))+($K29="custom")*CustCF!CX29</f>
        <v>0</v>
      </c>
      <c r="DE29" s="95">
        <f>($K29="Bell Curve")*(_xlfn.NORM.DIST(AND(DE$6&gt;=$F29,DE$6&lt;=$H29)*(DE$6-$F29+1),$J29/2,$M29,TRUE)-_xlfn.NORM.DIST(AND(DE$6&gt;=$F29,DE$6&lt;=$H29)*(DD$6-$F29+1),$J29/2,$M29,TRUE))/(1-2*_xlfn.NORM.DIST(0,$J29/2,$M29,TRUE))*$D29+($K29="Steady Growth")*(AND(DE$6&gt;=$F29,DE$6&lt;=$H29)*((DE$6-$F29+1)/($J29*($J29+1)/2)*$D29))+($K29="custom")*CustCF!CY29</f>
        <v>0</v>
      </c>
      <c r="DF29" s="95">
        <f>($K29="Bell Curve")*(_xlfn.NORM.DIST(AND(DF$6&gt;=$F29,DF$6&lt;=$H29)*(DF$6-$F29+1),$J29/2,$M29,TRUE)-_xlfn.NORM.DIST(AND(DF$6&gt;=$F29,DF$6&lt;=$H29)*(DE$6-$F29+1),$J29/2,$M29,TRUE))/(1-2*_xlfn.NORM.DIST(0,$J29/2,$M29,TRUE))*$D29+($K29="Steady Growth")*(AND(DF$6&gt;=$F29,DF$6&lt;=$H29)*((DF$6-$F29+1)/($J29*($J29+1)/2)*$D29))+($K29="custom")*CustCF!CZ29</f>
        <v>0</v>
      </c>
      <c r="DG29" s="95">
        <f>($K29="Bell Curve")*(_xlfn.NORM.DIST(AND(DG$6&gt;=$F29,DG$6&lt;=$H29)*(DG$6-$F29+1),$J29/2,$M29,TRUE)-_xlfn.NORM.DIST(AND(DG$6&gt;=$F29,DG$6&lt;=$H29)*(DF$6-$F29+1),$J29/2,$M29,TRUE))/(1-2*_xlfn.NORM.DIST(0,$J29/2,$M29,TRUE))*$D29+($K29="Steady Growth")*(AND(DG$6&gt;=$F29,DG$6&lt;=$H29)*((DG$6-$F29+1)/($J29*($J29+1)/2)*$D29))+($K29="custom")*CustCF!DA29</f>
        <v>0</v>
      </c>
      <c r="DH29" s="95">
        <f>($K29="Bell Curve")*(_xlfn.NORM.DIST(AND(DH$6&gt;=$F29,DH$6&lt;=$H29)*(DH$6-$F29+1),$J29/2,$M29,TRUE)-_xlfn.NORM.DIST(AND(DH$6&gt;=$F29,DH$6&lt;=$H29)*(DG$6-$F29+1),$J29/2,$M29,TRUE))/(1-2*_xlfn.NORM.DIST(0,$J29/2,$M29,TRUE))*$D29+($K29="Steady Growth")*(AND(DH$6&gt;=$F29,DH$6&lt;=$H29)*((DH$6-$F29+1)/($J29*($J29+1)/2)*$D29))+($K29="custom")*CustCF!DB29</f>
        <v>0</v>
      </c>
      <c r="DI29" s="95">
        <f>($K29="Bell Curve")*(_xlfn.NORM.DIST(AND(DI$6&gt;=$F29,DI$6&lt;=$H29)*(DI$6-$F29+1),$J29/2,$M29,TRUE)-_xlfn.NORM.DIST(AND(DI$6&gt;=$F29,DI$6&lt;=$H29)*(DH$6-$F29+1),$J29/2,$M29,TRUE))/(1-2*_xlfn.NORM.DIST(0,$J29/2,$M29,TRUE))*$D29+($K29="Steady Growth")*(AND(DI$6&gt;=$F29,DI$6&lt;=$H29)*((DI$6-$F29+1)/($J29*($J29+1)/2)*$D29))+($K29="custom")*CustCF!DC29</f>
        <v>0</v>
      </c>
      <c r="DJ29" s="95">
        <f>($K29="Bell Curve")*(_xlfn.NORM.DIST(AND(DJ$6&gt;=$F29,DJ$6&lt;=$H29)*(DJ$6-$F29+1),$J29/2,$M29,TRUE)-_xlfn.NORM.DIST(AND(DJ$6&gt;=$F29,DJ$6&lt;=$H29)*(DI$6-$F29+1),$J29/2,$M29,TRUE))/(1-2*_xlfn.NORM.DIST(0,$J29/2,$M29,TRUE))*$D29+($K29="Steady Growth")*(AND(DJ$6&gt;=$F29,DJ$6&lt;=$H29)*((DJ$6-$F29+1)/($J29*($J29+1)/2)*$D29))+($K29="custom")*CustCF!DD29</f>
        <v>0</v>
      </c>
      <c r="DK29" s="95">
        <f>($K29="Bell Curve")*(_xlfn.NORM.DIST(AND(DK$6&gt;=$F29,DK$6&lt;=$H29)*(DK$6-$F29+1),$J29/2,$M29,TRUE)-_xlfn.NORM.DIST(AND(DK$6&gt;=$F29,DK$6&lt;=$H29)*(DJ$6-$F29+1),$J29/2,$M29,TRUE))/(1-2*_xlfn.NORM.DIST(0,$J29/2,$M29,TRUE))*$D29+($K29="Steady Growth")*(AND(DK$6&gt;=$F29,DK$6&lt;=$H29)*((DK$6-$F29+1)/($J29*($J29+1)/2)*$D29))+($K29="custom")*CustCF!DE29</f>
        <v>0</v>
      </c>
      <c r="DL29" s="95">
        <f>($K29="Bell Curve")*(_xlfn.NORM.DIST(AND(DL$6&gt;=$F29,DL$6&lt;=$H29)*(DL$6-$F29+1),$J29/2,$M29,TRUE)-_xlfn.NORM.DIST(AND(DL$6&gt;=$F29,DL$6&lt;=$H29)*(DK$6-$F29+1),$J29/2,$M29,TRUE))/(1-2*_xlfn.NORM.DIST(0,$J29/2,$M29,TRUE))*$D29+($K29="Steady Growth")*(AND(DL$6&gt;=$F29,DL$6&lt;=$H29)*((DL$6-$F29+1)/($J29*($J29+1)/2)*$D29))+($K29="custom")*CustCF!DF29</f>
        <v>0</v>
      </c>
      <c r="DM29" s="95">
        <f>($K29="Bell Curve")*(_xlfn.NORM.DIST(AND(DM$6&gt;=$F29,DM$6&lt;=$H29)*(DM$6-$F29+1),$J29/2,$M29,TRUE)-_xlfn.NORM.DIST(AND(DM$6&gt;=$F29,DM$6&lt;=$H29)*(DL$6-$F29+1),$J29/2,$M29,TRUE))/(1-2*_xlfn.NORM.DIST(0,$J29/2,$M29,TRUE))*$D29+($K29="Steady Growth")*(AND(DM$6&gt;=$F29,DM$6&lt;=$H29)*((DM$6-$F29+1)/($J29*($J29+1)/2)*$D29))+($K29="custom")*CustCF!DG29</f>
        <v>0</v>
      </c>
      <c r="DN29" s="95">
        <f>($K29="Bell Curve")*(_xlfn.NORM.DIST(AND(DN$6&gt;=$F29,DN$6&lt;=$H29)*(DN$6-$F29+1),$J29/2,$M29,TRUE)-_xlfn.NORM.DIST(AND(DN$6&gt;=$F29,DN$6&lt;=$H29)*(DM$6-$F29+1),$J29/2,$M29,TRUE))/(1-2*_xlfn.NORM.DIST(0,$J29/2,$M29,TRUE))*$D29+($K29="Steady Growth")*(AND(DN$6&gt;=$F29,DN$6&lt;=$H29)*((DN$6-$F29+1)/($J29*($J29+1)/2)*$D29))+($K29="custom")*CustCF!DH29</f>
        <v>0</v>
      </c>
      <c r="DO29" s="95">
        <f>($K29="Bell Curve")*(_xlfn.NORM.DIST(AND(DO$6&gt;=$F29,DO$6&lt;=$H29)*(DO$6-$F29+1),$J29/2,$M29,TRUE)-_xlfn.NORM.DIST(AND(DO$6&gt;=$F29,DO$6&lt;=$H29)*(DN$6-$F29+1),$J29/2,$M29,TRUE))/(1-2*_xlfn.NORM.DIST(0,$J29/2,$M29,TRUE))*$D29+($K29="Steady Growth")*(AND(DO$6&gt;=$F29,DO$6&lt;=$H29)*((DO$6-$F29+1)/($J29*($J29+1)/2)*$D29))+($K29="custom")*CustCF!DI29</f>
        <v>0</v>
      </c>
      <c r="DP29" s="95">
        <f>($K29="Bell Curve")*(_xlfn.NORM.DIST(AND(DP$6&gt;=$F29,DP$6&lt;=$H29)*(DP$6-$F29+1),$J29/2,$M29,TRUE)-_xlfn.NORM.DIST(AND(DP$6&gt;=$F29,DP$6&lt;=$H29)*(DO$6-$F29+1),$J29/2,$M29,TRUE))/(1-2*_xlfn.NORM.DIST(0,$J29/2,$M29,TRUE))*$D29+($K29="Steady Growth")*(AND(DP$6&gt;=$F29,DP$6&lt;=$H29)*((DP$6-$F29+1)/($J29*($J29+1)/2)*$D29))+($K29="custom")*CustCF!DJ29</f>
        <v>0</v>
      </c>
      <c r="DQ29" s="95">
        <f>($K29="Bell Curve")*(_xlfn.NORM.DIST(AND(DQ$6&gt;=$F29,DQ$6&lt;=$H29)*(DQ$6-$F29+1),$J29/2,$M29,TRUE)-_xlfn.NORM.DIST(AND(DQ$6&gt;=$F29,DQ$6&lt;=$H29)*(DP$6-$F29+1),$J29/2,$M29,TRUE))/(1-2*_xlfn.NORM.DIST(0,$J29/2,$M29,TRUE))*$D29+($K29="Steady Growth")*(AND(DQ$6&gt;=$F29,DQ$6&lt;=$H29)*((DQ$6-$F29+1)/($J29*($J29+1)/2)*$D29))+($K29="custom")*CustCF!DK29</f>
        <v>0</v>
      </c>
      <c r="DR29" s="95">
        <f>($K29="Bell Curve")*(_xlfn.NORM.DIST(AND(DR$6&gt;=$F29,DR$6&lt;=$H29)*(DR$6-$F29+1),$J29/2,$M29,TRUE)-_xlfn.NORM.DIST(AND(DR$6&gt;=$F29,DR$6&lt;=$H29)*(DQ$6-$F29+1),$J29/2,$M29,TRUE))/(1-2*_xlfn.NORM.DIST(0,$J29/2,$M29,TRUE))*$D29+($K29="Steady Growth")*(AND(DR$6&gt;=$F29,DR$6&lt;=$H29)*((DR$6-$F29+1)/($J29*($J29+1)/2)*$D29))+($K29="custom")*CustCF!DL29</f>
        <v>0</v>
      </c>
      <c r="DS29" s="95">
        <f>($K29="Bell Curve")*(_xlfn.NORM.DIST(AND(DS$6&gt;=$F29,DS$6&lt;=$H29)*(DS$6-$F29+1),$J29/2,$M29,TRUE)-_xlfn.NORM.DIST(AND(DS$6&gt;=$F29,DS$6&lt;=$H29)*(DR$6-$F29+1),$J29/2,$M29,TRUE))/(1-2*_xlfn.NORM.DIST(0,$J29/2,$M29,TRUE))*$D29+($K29="Steady Growth")*(AND(DS$6&gt;=$F29,DS$6&lt;=$H29)*((DS$6-$F29+1)/($J29*($J29+1)/2)*$D29))+($K29="custom")*CustCF!DM29</f>
        <v>0</v>
      </c>
      <c r="DT29" s="95">
        <f>($K29="Bell Curve")*(_xlfn.NORM.DIST(AND(DT$6&gt;=$F29,DT$6&lt;=$H29)*(DT$6-$F29+1),$J29/2,$M29,TRUE)-_xlfn.NORM.DIST(AND(DT$6&gt;=$F29,DT$6&lt;=$H29)*(DS$6-$F29+1),$J29/2,$M29,TRUE))/(1-2*_xlfn.NORM.DIST(0,$J29/2,$M29,TRUE))*$D29+($K29="Steady Growth")*(AND(DT$6&gt;=$F29,DT$6&lt;=$H29)*((DT$6-$F29+1)/($J29*($J29+1)/2)*$D29))+($K29="custom")*CustCF!DN29</f>
        <v>0</v>
      </c>
      <c r="DU29" s="95">
        <f>($K29="Bell Curve")*(_xlfn.NORM.DIST(AND(DU$6&gt;=$F29,DU$6&lt;=$H29)*(DU$6-$F29+1),$J29/2,$M29,TRUE)-_xlfn.NORM.DIST(AND(DU$6&gt;=$F29,DU$6&lt;=$H29)*(DT$6-$F29+1),$J29/2,$M29,TRUE))/(1-2*_xlfn.NORM.DIST(0,$J29/2,$M29,TRUE))*$D29+($K29="Steady Growth")*(AND(DU$6&gt;=$F29,DU$6&lt;=$H29)*((DU$6-$F29+1)/($J29*($J29+1)/2)*$D29))+($K29="custom")*CustCF!DO29</f>
        <v>0</v>
      </c>
      <c r="DV29" s="95">
        <f>($K29="Bell Curve")*(_xlfn.NORM.DIST(AND(DV$6&gt;=$F29,DV$6&lt;=$H29)*(DV$6-$F29+1),$J29/2,$M29,TRUE)-_xlfn.NORM.DIST(AND(DV$6&gt;=$F29,DV$6&lt;=$H29)*(DU$6-$F29+1),$J29/2,$M29,TRUE))/(1-2*_xlfn.NORM.DIST(0,$J29/2,$M29,TRUE))*$D29+($K29="Steady Growth")*(AND(DV$6&gt;=$F29,DV$6&lt;=$H29)*((DV$6-$F29+1)/($J29*($J29+1)/2)*$D29))+($K29="custom")*CustCF!DP29</f>
        <v>0</v>
      </c>
      <c r="DW29" s="95">
        <f>($K29="Bell Curve")*(_xlfn.NORM.DIST(AND(DW$6&gt;=$F29,DW$6&lt;=$H29)*(DW$6-$F29+1),$J29/2,$M29,TRUE)-_xlfn.NORM.DIST(AND(DW$6&gt;=$F29,DW$6&lt;=$H29)*(DV$6-$F29+1),$J29/2,$M29,TRUE))/(1-2*_xlfn.NORM.DIST(0,$J29/2,$M29,TRUE))*$D29+($K29="Steady Growth")*(AND(DW$6&gt;=$F29,DW$6&lt;=$H29)*((DW$6-$F29+1)/($J29*($J29+1)/2)*$D29))+($K29="custom")*CustCF!DQ29</f>
        <v>0</v>
      </c>
      <c r="DX29" s="95">
        <f>($K29="Bell Curve")*(_xlfn.NORM.DIST(AND(DX$6&gt;=$F29,DX$6&lt;=$H29)*(DX$6-$F29+1),$J29/2,$M29,TRUE)-_xlfn.NORM.DIST(AND(DX$6&gt;=$F29,DX$6&lt;=$H29)*(DW$6-$F29+1),$J29/2,$M29,TRUE))/(1-2*_xlfn.NORM.DIST(0,$J29/2,$M29,TRUE))*$D29+($K29="Steady Growth")*(AND(DX$6&gt;=$F29,DX$6&lt;=$H29)*((DX$6-$F29+1)/($J29*($J29+1)/2)*$D29))+($K29="custom")*CustCF!DR29</f>
        <v>0</v>
      </c>
      <c r="DY29" s="95">
        <f>($K29="Bell Curve")*(_xlfn.NORM.DIST(AND(DY$6&gt;=$F29,DY$6&lt;=$H29)*(DY$6-$F29+1),$J29/2,$M29,TRUE)-_xlfn.NORM.DIST(AND(DY$6&gt;=$F29,DY$6&lt;=$H29)*(DX$6-$F29+1),$J29/2,$M29,TRUE))/(1-2*_xlfn.NORM.DIST(0,$J29/2,$M29,TRUE))*$D29+($K29="Steady Growth")*(AND(DY$6&gt;=$F29,DY$6&lt;=$H29)*((DY$6-$F29+1)/($J29*($J29+1)/2)*$D29))+($K29="custom")*CustCF!DS29</f>
        <v>0</v>
      </c>
      <c r="DZ29" s="95">
        <f>($K29="Bell Curve")*(_xlfn.NORM.DIST(AND(DZ$6&gt;=$F29,DZ$6&lt;=$H29)*(DZ$6-$F29+1),$J29/2,$M29,TRUE)-_xlfn.NORM.DIST(AND(DZ$6&gt;=$F29,DZ$6&lt;=$H29)*(DY$6-$F29+1),$J29/2,$M29,TRUE))/(1-2*_xlfn.NORM.DIST(0,$J29/2,$M29,TRUE))*$D29+($K29="Steady Growth")*(AND(DZ$6&gt;=$F29,DZ$6&lt;=$H29)*((DZ$6-$F29+1)/($J29*($J29+1)/2)*$D29))+($K29="custom")*CustCF!DT29</f>
        <v>0</v>
      </c>
      <c r="EA29" s="95">
        <f>($K29="Bell Curve")*(_xlfn.NORM.DIST(AND(EA$6&gt;=$F29,EA$6&lt;=$H29)*(EA$6-$F29+1),$J29/2,$M29,TRUE)-_xlfn.NORM.DIST(AND(EA$6&gt;=$F29,EA$6&lt;=$H29)*(DZ$6-$F29+1),$J29/2,$M29,TRUE))/(1-2*_xlfn.NORM.DIST(0,$J29/2,$M29,TRUE))*$D29+($K29="Steady Growth")*(AND(EA$6&gt;=$F29,EA$6&lt;=$H29)*((EA$6-$F29+1)/($J29*($J29+1)/2)*$D29))+($K29="custom")*CustCF!DU29</f>
        <v>0</v>
      </c>
      <c r="EB29" s="95">
        <f>($K29="Bell Curve")*(_xlfn.NORM.DIST(AND(EB$6&gt;=$F29,EB$6&lt;=$H29)*(EB$6-$F29+1),$J29/2,$M29,TRUE)-_xlfn.NORM.DIST(AND(EB$6&gt;=$F29,EB$6&lt;=$H29)*(EA$6-$F29+1),$J29/2,$M29,TRUE))/(1-2*_xlfn.NORM.DIST(0,$J29/2,$M29,TRUE))*$D29+($K29="Steady Growth")*(AND(EB$6&gt;=$F29,EB$6&lt;=$H29)*((EB$6-$F29+1)/($J29*($J29+1)/2)*$D29))+($K29="custom")*CustCF!DV29</f>
        <v>0</v>
      </c>
      <c r="EC29" s="95">
        <f>($K29="Bell Curve")*(_xlfn.NORM.DIST(AND(EC$6&gt;=$F29,EC$6&lt;=$H29)*(EC$6-$F29+1),$J29/2,$M29,TRUE)-_xlfn.NORM.DIST(AND(EC$6&gt;=$F29,EC$6&lt;=$H29)*(EB$6-$F29+1),$J29/2,$M29,TRUE))/(1-2*_xlfn.NORM.DIST(0,$J29/2,$M29,TRUE))*$D29+($K29="Steady Growth")*(AND(EC$6&gt;=$F29,EC$6&lt;=$H29)*((EC$6-$F29+1)/($J29*($J29+1)/2)*$D29))+($K29="custom")*CustCF!DW29</f>
        <v>0</v>
      </c>
      <c r="ED29" s="95">
        <f>($K29="Bell Curve")*(_xlfn.NORM.DIST(AND(ED$6&gt;=$F29,ED$6&lt;=$H29)*(ED$6-$F29+1),$J29/2,$M29,TRUE)-_xlfn.NORM.DIST(AND(ED$6&gt;=$F29,ED$6&lt;=$H29)*(EC$6-$F29+1),$J29/2,$M29,TRUE))/(1-2*_xlfn.NORM.DIST(0,$J29/2,$M29,TRUE))*$D29+($K29="Steady Growth")*(AND(ED$6&gt;=$F29,ED$6&lt;=$H29)*((ED$6-$F29+1)/($J29*($J29+1)/2)*$D29))+($K29="custom")*CustCF!DX29</f>
        <v>0</v>
      </c>
      <c r="EE29" s="95">
        <f>($K29="Bell Curve")*(_xlfn.NORM.DIST(AND(EE$6&gt;=$F29,EE$6&lt;=$H29)*(EE$6-$F29+1),$J29/2,$M29,TRUE)-_xlfn.NORM.DIST(AND(EE$6&gt;=$F29,EE$6&lt;=$H29)*(ED$6-$F29+1),$J29/2,$M29,TRUE))/(1-2*_xlfn.NORM.DIST(0,$J29/2,$M29,TRUE))*$D29+($K29="Steady Growth")*(AND(EE$6&gt;=$F29,EE$6&lt;=$H29)*((EE$6-$F29+1)/($J29*($J29+1)/2)*$D29))+($K29="custom")*CustCF!DY29</f>
        <v>0</v>
      </c>
      <c r="EF29" s="95">
        <f>($K29="Bell Curve")*(_xlfn.NORM.DIST(AND(EF$6&gt;=$F29,EF$6&lt;=$H29)*(EF$6-$F29+1),$J29/2,$M29,TRUE)-_xlfn.NORM.DIST(AND(EF$6&gt;=$F29,EF$6&lt;=$H29)*(EE$6-$F29+1),$J29/2,$M29,TRUE))/(1-2*_xlfn.NORM.DIST(0,$J29/2,$M29,TRUE))*$D29+($K29="Steady Growth")*(AND(EF$6&gt;=$F29,EF$6&lt;=$H29)*((EF$6-$F29+1)/($J29*($J29+1)/2)*$D29))+($K29="custom")*CustCF!DZ29</f>
        <v>0</v>
      </c>
      <c r="EG29" s="95">
        <f>($K29="Bell Curve")*(_xlfn.NORM.DIST(AND(EG$6&gt;=$F29,EG$6&lt;=$H29)*(EG$6-$F29+1),$J29/2,$M29,TRUE)-_xlfn.NORM.DIST(AND(EG$6&gt;=$F29,EG$6&lt;=$H29)*(EF$6-$F29+1),$J29/2,$M29,TRUE))/(1-2*_xlfn.NORM.DIST(0,$J29/2,$M29,TRUE))*$D29+($K29="Steady Growth")*(AND(EG$6&gt;=$F29,EG$6&lt;=$H29)*((EG$6-$F29+1)/($J29*($J29+1)/2)*$D29))+($K29="custom")*CustCF!EA29</f>
        <v>0</v>
      </c>
      <c r="EH29" s="95">
        <f>($K29="Bell Curve")*(_xlfn.NORM.DIST(AND(EH$6&gt;=$F29,EH$6&lt;=$H29)*(EH$6-$F29+1),$J29/2,$M29,TRUE)-_xlfn.NORM.DIST(AND(EH$6&gt;=$F29,EH$6&lt;=$H29)*(EG$6-$F29+1),$J29/2,$M29,TRUE))/(1-2*_xlfn.NORM.DIST(0,$J29/2,$M29,TRUE))*$D29+($K29="Steady Growth")*(AND(EH$6&gt;=$F29,EH$6&lt;=$H29)*((EH$6-$F29+1)/($J29*($J29+1)/2)*$D29))+($K29="custom")*CustCF!EB29</f>
        <v>0</v>
      </c>
      <c r="EI29" s="95">
        <f>($K29="Bell Curve")*(_xlfn.NORM.DIST(AND(EI$6&gt;=$F29,EI$6&lt;=$H29)*(EI$6-$F29+1),$J29/2,$M29,TRUE)-_xlfn.NORM.DIST(AND(EI$6&gt;=$F29,EI$6&lt;=$H29)*(EH$6-$F29+1),$J29/2,$M29,TRUE))/(1-2*_xlfn.NORM.DIST(0,$J29/2,$M29,TRUE))*$D29+($K29="Steady Growth")*(AND(EI$6&gt;=$F29,EI$6&lt;=$H29)*((EI$6-$F29+1)/($J29*($J29+1)/2)*$D29))+($K29="custom")*CustCF!EC29</f>
        <v>0</v>
      </c>
      <c r="EJ29" s="95">
        <f>($K29="Bell Curve")*(_xlfn.NORM.DIST(AND(EJ$6&gt;=$F29,EJ$6&lt;=$H29)*(EJ$6-$F29+1),$J29/2,$M29,TRUE)-_xlfn.NORM.DIST(AND(EJ$6&gt;=$F29,EJ$6&lt;=$H29)*(EI$6-$F29+1),$J29/2,$M29,TRUE))/(1-2*_xlfn.NORM.DIST(0,$J29/2,$M29,TRUE))*$D29+($K29="Steady Growth")*(AND(EJ$6&gt;=$F29,EJ$6&lt;=$H29)*((EJ$6-$F29+1)/($J29*($J29+1)/2)*$D29))+($K29="custom")*CustCF!ED29</f>
        <v>0</v>
      </c>
      <c r="EK29" s="95">
        <f>($K29="Bell Curve")*(_xlfn.NORM.DIST(AND(EK$6&gt;=$F29,EK$6&lt;=$H29)*(EK$6-$F29+1),$J29/2,$M29,TRUE)-_xlfn.NORM.DIST(AND(EK$6&gt;=$F29,EK$6&lt;=$H29)*(EJ$6-$F29+1),$J29/2,$M29,TRUE))/(1-2*_xlfn.NORM.DIST(0,$J29/2,$M29,TRUE))*$D29+($K29="Steady Growth")*(AND(EK$6&gt;=$F29,EK$6&lt;=$H29)*((EK$6-$F29+1)/($J29*($J29+1)/2)*$D29))+($K29="custom")*CustCF!EE29</f>
        <v>0</v>
      </c>
      <c r="EL29" s="95">
        <f>($K29="Bell Curve")*(_xlfn.NORM.DIST(AND(EL$6&gt;=$F29,EL$6&lt;=$H29)*(EL$6-$F29+1),$J29/2,$M29,TRUE)-_xlfn.NORM.DIST(AND(EL$6&gt;=$F29,EL$6&lt;=$H29)*(EK$6-$F29+1),$J29/2,$M29,TRUE))/(1-2*_xlfn.NORM.DIST(0,$J29/2,$M29,TRUE))*$D29+($K29="Steady Growth")*(AND(EL$6&gt;=$F29,EL$6&lt;=$H29)*((EL$6-$F29+1)/($J29*($J29+1)/2)*$D29))+($K29="custom")*CustCF!EF29</f>
        <v>0</v>
      </c>
      <c r="EM29" s="95">
        <f>($K29="Bell Curve")*(_xlfn.NORM.DIST(AND(EM$6&gt;=$F29,EM$6&lt;=$H29)*(EM$6-$F29+1),$J29/2,$M29,TRUE)-_xlfn.NORM.DIST(AND(EM$6&gt;=$F29,EM$6&lt;=$H29)*(EL$6-$F29+1),$J29/2,$M29,TRUE))/(1-2*_xlfn.NORM.DIST(0,$J29/2,$M29,TRUE))*$D29+($K29="Steady Growth")*(AND(EM$6&gt;=$F29,EM$6&lt;=$H29)*((EM$6-$F29+1)/($J29*($J29+1)/2)*$D29))+($K29="custom")*CustCF!EG29</f>
        <v>0</v>
      </c>
      <c r="EN29" s="95">
        <f>($K29="Bell Curve")*(_xlfn.NORM.DIST(AND(EN$6&gt;=$F29,EN$6&lt;=$H29)*(EN$6-$F29+1),$J29/2,$M29,TRUE)-_xlfn.NORM.DIST(AND(EN$6&gt;=$F29,EN$6&lt;=$H29)*(EM$6-$F29+1),$J29/2,$M29,TRUE))/(1-2*_xlfn.NORM.DIST(0,$J29/2,$M29,TRUE))*$D29+($K29="Steady Growth")*(AND(EN$6&gt;=$F29,EN$6&lt;=$H29)*((EN$6-$F29+1)/($J29*($J29+1)/2)*$D29))+($K29="custom")*CustCF!EH29</f>
        <v>0</v>
      </c>
      <c r="EO29" s="95">
        <f>($K29="Bell Curve")*(_xlfn.NORM.DIST(AND(EO$6&gt;=$F29,EO$6&lt;=$H29)*(EO$6-$F29+1),$J29/2,$M29,TRUE)-_xlfn.NORM.DIST(AND(EO$6&gt;=$F29,EO$6&lt;=$H29)*(EN$6-$F29+1),$J29/2,$M29,TRUE))/(1-2*_xlfn.NORM.DIST(0,$J29/2,$M29,TRUE))*$D29+($K29="Steady Growth")*(AND(EO$6&gt;=$F29,EO$6&lt;=$H29)*((EO$6-$F29+1)/($J29*($J29+1)/2)*$D29))+($K29="custom")*CustCF!EI29</f>
        <v>0</v>
      </c>
      <c r="EP29" s="95">
        <f>($K29="Bell Curve")*(_xlfn.NORM.DIST(AND(EP$6&gt;=$F29,EP$6&lt;=$H29)*(EP$6-$F29+1),$J29/2,$M29,TRUE)-_xlfn.NORM.DIST(AND(EP$6&gt;=$F29,EP$6&lt;=$H29)*(EO$6-$F29+1),$J29/2,$M29,TRUE))/(1-2*_xlfn.NORM.DIST(0,$J29/2,$M29,TRUE))*$D29+($K29="Steady Growth")*(AND(EP$6&gt;=$F29,EP$6&lt;=$H29)*((EP$6-$F29+1)/($J29*($J29+1)/2)*$D29))+($K29="custom")*CustCF!EJ29</f>
        <v>0</v>
      </c>
      <c r="EQ29" s="95">
        <f>($K29="Bell Curve")*(_xlfn.NORM.DIST(AND(EQ$6&gt;=$F29,EQ$6&lt;=$H29)*(EQ$6-$F29+1),$J29/2,$M29,TRUE)-_xlfn.NORM.DIST(AND(EQ$6&gt;=$F29,EQ$6&lt;=$H29)*(EP$6-$F29+1),$J29/2,$M29,TRUE))/(1-2*_xlfn.NORM.DIST(0,$J29/2,$M29,TRUE))*$D29+($K29="Steady Growth")*(AND(EQ$6&gt;=$F29,EQ$6&lt;=$H29)*((EQ$6-$F29+1)/($J29*($J29+1)/2)*$D29))+($K29="custom")*CustCF!EK29</f>
        <v>0</v>
      </c>
      <c r="ER29" s="95">
        <f>($K29="Bell Curve")*(_xlfn.NORM.DIST(AND(ER$6&gt;=$F29,ER$6&lt;=$H29)*(ER$6-$F29+1),$J29/2,$M29,TRUE)-_xlfn.NORM.DIST(AND(ER$6&gt;=$F29,ER$6&lt;=$H29)*(EQ$6-$F29+1),$J29/2,$M29,TRUE))/(1-2*_xlfn.NORM.DIST(0,$J29/2,$M29,TRUE))*$D29+($K29="Steady Growth")*(AND(ER$6&gt;=$F29,ER$6&lt;=$H29)*((ER$6-$F29+1)/($J29*($J29+1)/2)*$D29))+($K29="custom")*CustCF!EL29</f>
        <v>0</v>
      </c>
      <c r="ES29" s="95">
        <f>($K29="Bell Curve")*(_xlfn.NORM.DIST(AND(ES$6&gt;=$F29,ES$6&lt;=$H29)*(ES$6-$F29+1),$J29/2,$M29,TRUE)-_xlfn.NORM.DIST(AND(ES$6&gt;=$F29,ES$6&lt;=$H29)*(ER$6-$F29+1),$J29/2,$M29,TRUE))/(1-2*_xlfn.NORM.DIST(0,$J29/2,$M29,TRUE))*$D29+($K29="Steady Growth")*(AND(ES$6&gt;=$F29,ES$6&lt;=$H29)*((ES$6-$F29+1)/($J29*($J29+1)/2)*$D29))+($K29="custom")*CustCF!EM29</f>
        <v>0</v>
      </c>
      <c r="ET29" s="95">
        <f>($K29="Bell Curve")*(_xlfn.NORM.DIST(AND(ET$6&gt;=$F29,ET$6&lt;=$H29)*(ET$6-$F29+1),$J29/2,$M29,TRUE)-_xlfn.NORM.DIST(AND(ET$6&gt;=$F29,ET$6&lt;=$H29)*(ES$6-$F29+1),$J29/2,$M29,TRUE))/(1-2*_xlfn.NORM.DIST(0,$J29/2,$M29,TRUE))*$D29+($K29="Steady Growth")*(AND(ET$6&gt;=$F29,ET$6&lt;=$H29)*((ET$6-$F29+1)/($J29*($J29+1)/2)*$D29))+($K29="custom")*CustCF!EN29</f>
        <v>0</v>
      </c>
      <c r="EU29" s="95">
        <f>($K29="Bell Curve")*(_xlfn.NORM.DIST(AND(EU$6&gt;=$F29,EU$6&lt;=$H29)*(EU$6-$F29+1),$J29/2,$M29,TRUE)-_xlfn.NORM.DIST(AND(EU$6&gt;=$F29,EU$6&lt;=$H29)*(ET$6-$F29+1),$J29/2,$M29,TRUE))/(1-2*_xlfn.NORM.DIST(0,$J29/2,$M29,TRUE))*$D29+($K29="Steady Growth")*(AND(EU$6&gt;=$F29,EU$6&lt;=$H29)*((EU$6-$F29+1)/($J29*($J29+1)/2)*$D29))+($K29="custom")*CustCF!EO29</f>
        <v>0</v>
      </c>
      <c r="EV29" s="95">
        <f>($K29="Bell Curve")*(_xlfn.NORM.DIST(AND(EV$6&gt;=$F29,EV$6&lt;=$H29)*(EV$6-$F29+1),$J29/2,$M29,TRUE)-_xlfn.NORM.DIST(AND(EV$6&gt;=$F29,EV$6&lt;=$H29)*(EU$6-$F29+1),$J29/2,$M29,TRUE))/(1-2*_xlfn.NORM.DIST(0,$J29/2,$M29,TRUE))*$D29+($K29="Steady Growth")*(AND(EV$6&gt;=$F29,EV$6&lt;=$H29)*((EV$6-$F29+1)/($J29*($J29+1)/2)*$D29))+($K29="custom")*CustCF!EP29</f>
        <v>0</v>
      </c>
      <c r="EW29" s="95">
        <f>($K29="Bell Curve")*(_xlfn.NORM.DIST(AND(EW$6&gt;=$F29,EW$6&lt;=$H29)*(EW$6-$F29+1),$J29/2,$M29,TRUE)-_xlfn.NORM.DIST(AND(EW$6&gt;=$F29,EW$6&lt;=$H29)*(EV$6-$F29+1),$J29/2,$M29,TRUE))/(1-2*_xlfn.NORM.DIST(0,$J29/2,$M29,TRUE))*$D29+($K29="Steady Growth")*(AND(EW$6&gt;=$F29,EW$6&lt;=$H29)*((EW$6-$F29+1)/($J29*($J29+1)/2)*$D29))+($K29="custom")*CustCF!EQ29</f>
        <v>0</v>
      </c>
      <c r="EX29" s="95">
        <f>($K29="Bell Curve")*(_xlfn.NORM.DIST(AND(EX$6&gt;=$F29,EX$6&lt;=$H29)*(EX$6-$F29+1),$J29/2,$M29,TRUE)-_xlfn.NORM.DIST(AND(EX$6&gt;=$F29,EX$6&lt;=$H29)*(EW$6-$F29+1),$J29/2,$M29,TRUE))/(1-2*_xlfn.NORM.DIST(0,$J29/2,$M29,TRUE))*$D29+($K29="Steady Growth")*(AND(EX$6&gt;=$F29,EX$6&lt;=$H29)*((EX$6-$F29+1)/($J29*($J29+1)/2)*$D29))+($K29="custom")*CustCF!ER29</f>
        <v>0</v>
      </c>
      <c r="EY29" s="95">
        <f>($K29="Bell Curve")*(_xlfn.NORM.DIST(AND(EY$6&gt;=$F29,EY$6&lt;=$H29)*(EY$6-$F29+1),$J29/2,$M29,TRUE)-_xlfn.NORM.DIST(AND(EY$6&gt;=$F29,EY$6&lt;=$H29)*(EX$6-$F29+1),$J29/2,$M29,TRUE))/(1-2*_xlfn.NORM.DIST(0,$J29/2,$M29,TRUE))*$D29+($K29="Steady Growth")*(AND(EY$6&gt;=$F29,EY$6&lt;=$H29)*((EY$6-$F29+1)/($J29*($J29+1)/2)*$D29))+($K29="custom")*CustCF!ES29</f>
        <v>0</v>
      </c>
      <c r="EZ29" s="95">
        <f>($K29="Bell Curve")*(_xlfn.NORM.DIST(AND(EZ$6&gt;=$F29,EZ$6&lt;=$H29)*(EZ$6-$F29+1),$J29/2,$M29,TRUE)-_xlfn.NORM.DIST(AND(EZ$6&gt;=$F29,EZ$6&lt;=$H29)*(EY$6-$F29+1),$J29/2,$M29,TRUE))/(1-2*_xlfn.NORM.DIST(0,$J29/2,$M29,TRUE))*$D29+($K29="Steady Growth")*(AND(EZ$6&gt;=$F29,EZ$6&lt;=$H29)*((EZ$6-$F29+1)/($J29*($J29+1)/2)*$D29))+($K29="custom")*CustCF!ET29</f>
        <v>0</v>
      </c>
      <c r="FA29" s="95">
        <f>($K29="Bell Curve")*(_xlfn.NORM.DIST(AND(FA$6&gt;=$F29,FA$6&lt;=$H29)*(FA$6-$F29+1),$J29/2,$M29,TRUE)-_xlfn.NORM.DIST(AND(FA$6&gt;=$F29,FA$6&lt;=$H29)*(EZ$6-$F29+1),$J29/2,$M29,TRUE))/(1-2*_xlfn.NORM.DIST(0,$J29/2,$M29,TRUE))*$D29+($K29="Steady Growth")*(AND(FA$6&gt;=$F29,FA$6&lt;=$H29)*((FA$6-$F29+1)/($J29*($J29+1)/2)*$D29))+($K29="custom")*CustCF!EU29</f>
        <v>0</v>
      </c>
      <c r="FB29" s="95">
        <f>($K29="Bell Curve")*(_xlfn.NORM.DIST(AND(FB$6&gt;=$F29,FB$6&lt;=$H29)*(FB$6-$F29+1),$J29/2,$M29,TRUE)-_xlfn.NORM.DIST(AND(FB$6&gt;=$F29,FB$6&lt;=$H29)*(FA$6-$F29+1),$J29/2,$M29,TRUE))/(1-2*_xlfn.NORM.DIST(0,$J29/2,$M29,TRUE))*$D29+($K29="Steady Growth")*(AND(FB$6&gt;=$F29,FB$6&lt;=$H29)*((FB$6-$F29+1)/($J29*($J29+1)/2)*$D29))+($K29="custom")*CustCF!EV29</f>
        <v>0</v>
      </c>
      <c r="FC29" s="95">
        <f>($K29="Bell Curve")*(_xlfn.NORM.DIST(AND(FC$6&gt;=$F29,FC$6&lt;=$H29)*(FC$6-$F29+1),$J29/2,$M29,TRUE)-_xlfn.NORM.DIST(AND(FC$6&gt;=$F29,FC$6&lt;=$H29)*(FB$6-$F29+1),$J29/2,$M29,TRUE))/(1-2*_xlfn.NORM.DIST(0,$J29/2,$M29,TRUE))*$D29+($K29="Steady Growth")*(AND(FC$6&gt;=$F29,FC$6&lt;=$H29)*((FC$6-$F29+1)/($J29*($J29+1)/2)*$D29))+($K29="custom")*CustCF!EW29</f>
        <v>0</v>
      </c>
      <c r="FD29" s="95">
        <f>($K29="Bell Curve")*(_xlfn.NORM.DIST(AND(FD$6&gt;=$F29,FD$6&lt;=$H29)*(FD$6-$F29+1),$J29/2,$M29,TRUE)-_xlfn.NORM.DIST(AND(FD$6&gt;=$F29,FD$6&lt;=$H29)*(FC$6-$F29+1),$J29/2,$M29,TRUE))/(1-2*_xlfn.NORM.DIST(0,$J29/2,$M29,TRUE))*$D29+($K29="Steady Growth")*(AND(FD$6&gt;=$F29,FD$6&lt;=$H29)*((FD$6-$F29+1)/($J29*($J29+1)/2)*$D29))+($K29="custom")*CustCF!EX29</f>
        <v>0</v>
      </c>
      <c r="FE29" s="95">
        <f>($K29="Bell Curve")*(_xlfn.NORM.DIST(AND(FE$6&gt;=$F29,FE$6&lt;=$H29)*(FE$6-$F29+1),$J29/2,$M29,TRUE)-_xlfn.NORM.DIST(AND(FE$6&gt;=$F29,FE$6&lt;=$H29)*(FD$6-$F29+1),$J29/2,$M29,TRUE))/(1-2*_xlfn.NORM.DIST(0,$J29/2,$M29,TRUE))*$D29+($K29="Steady Growth")*(AND(FE$6&gt;=$F29,FE$6&lt;=$H29)*((FE$6-$F29+1)/($J29*($J29+1)/2)*$D29))+($K29="custom")*CustCF!EY29</f>
        <v>0</v>
      </c>
      <c r="FF29" s="95">
        <f>($K29="Bell Curve")*(_xlfn.NORM.DIST(AND(FF$6&gt;=$F29,FF$6&lt;=$H29)*(FF$6-$F29+1),$J29/2,$M29,TRUE)-_xlfn.NORM.DIST(AND(FF$6&gt;=$F29,FF$6&lt;=$H29)*(FE$6-$F29+1),$J29/2,$M29,TRUE))/(1-2*_xlfn.NORM.DIST(0,$J29/2,$M29,TRUE))*$D29+($K29="Steady Growth")*(AND(FF$6&gt;=$F29,FF$6&lt;=$H29)*((FF$6-$F29+1)/($J29*($J29+1)/2)*$D29))+($K29="custom")*CustCF!EZ29</f>
        <v>0</v>
      </c>
      <c r="FG29" s="95">
        <f>($K29="Bell Curve")*(_xlfn.NORM.DIST(AND(FG$6&gt;=$F29,FG$6&lt;=$H29)*(FG$6-$F29+1),$J29/2,$M29,TRUE)-_xlfn.NORM.DIST(AND(FG$6&gt;=$F29,FG$6&lt;=$H29)*(FF$6-$F29+1),$J29/2,$M29,TRUE))/(1-2*_xlfn.NORM.DIST(0,$J29/2,$M29,TRUE))*$D29+($K29="Steady Growth")*(AND(FG$6&gt;=$F29,FG$6&lt;=$H29)*((FG$6-$F29+1)/($J29*($J29+1)/2)*$D29))+($K29="custom")*CustCF!FA29</f>
        <v>0</v>
      </c>
      <c r="FH29" s="95">
        <f>($K29="Bell Curve")*(_xlfn.NORM.DIST(AND(FH$6&gt;=$F29,FH$6&lt;=$H29)*(FH$6-$F29+1),$J29/2,$M29,TRUE)-_xlfn.NORM.DIST(AND(FH$6&gt;=$F29,FH$6&lt;=$H29)*(FG$6-$F29+1),$J29/2,$M29,TRUE))/(1-2*_xlfn.NORM.DIST(0,$J29/2,$M29,TRUE))*$D29+($K29="Steady Growth")*(AND(FH$6&gt;=$F29,FH$6&lt;=$H29)*((FH$6-$F29+1)/($J29*($J29+1)/2)*$D29))+($K29="custom")*CustCF!FB29</f>
        <v>0</v>
      </c>
      <c r="FI29" s="95">
        <f>($K29="Bell Curve")*(_xlfn.NORM.DIST(AND(FI$6&gt;=$F29,FI$6&lt;=$H29)*(FI$6-$F29+1),$J29/2,$M29,TRUE)-_xlfn.NORM.DIST(AND(FI$6&gt;=$F29,FI$6&lt;=$H29)*(FH$6-$F29+1),$J29/2,$M29,TRUE))/(1-2*_xlfn.NORM.DIST(0,$J29/2,$M29,TRUE))*$D29+($K29="Steady Growth")*(AND(FI$6&gt;=$F29,FI$6&lt;=$H29)*((FI$6-$F29+1)/($J29*($J29+1)/2)*$D29))+($K29="custom")*CustCF!FC29</f>
        <v>0</v>
      </c>
      <c r="FJ29" s="95">
        <f>($K29="Bell Curve")*(_xlfn.NORM.DIST(AND(FJ$6&gt;=$F29,FJ$6&lt;=$H29)*(FJ$6-$F29+1),$J29/2,$M29,TRUE)-_xlfn.NORM.DIST(AND(FJ$6&gt;=$F29,FJ$6&lt;=$H29)*(FI$6-$F29+1),$J29/2,$M29,TRUE))/(1-2*_xlfn.NORM.DIST(0,$J29/2,$M29,TRUE))*$D29+($K29="Steady Growth")*(AND(FJ$6&gt;=$F29,FJ$6&lt;=$H29)*((FJ$6-$F29+1)/($J29*($J29+1)/2)*$D29))+($K29="custom")*CustCF!FD29</f>
        <v>0</v>
      </c>
      <c r="FK29" s="95">
        <f>($K29="Bell Curve")*(_xlfn.NORM.DIST(AND(FK$6&gt;=$F29,FK$6&lt;=$H29)*(FK$6-$F29+1),$J29/2,$M29,TRUE)-_xlfn.NORM.DIST(AND(FK$6&gt;=$F29,FK$6&lt;=$H29)*(FJ$6-$F29+1),$J29/2,$M29,TRUE))/(1-2*_xlfn.NORM.DIST(0,$J29/2,$M29,TRUE))*$D29+($K29="Steady Growth")*(AND(FK$6&gt;=$F29,FK$6&lt;=$H29)*((FK$6-$F29+1)/($J29*($J29+1)/2)*$D29))+($K29="custom")*CustCF!FE29</f>
        <v>0</v>
      </c>
      <c r="FL29" s="95">
        <f>($K29="Bell Curve")*(_xlfn.NORM.DIST(AND(FL$6&gt;=$F29,FL$6&lt;=$H29)*(FL$6-$F29+1),$J29/2,$M29,TRUE)-_xlfn.NORM.DIST(AND(FL$6&gt;=$F29,FL$6&lt;=$H29)*(FK$6-$F29+1),$J29/2,$M29,TRUE))/(1-2*_xlfn.NORM.DIST(0,$J29/2,$M29,TRUE))*$D29+($K29="Steady Growth")*(AND(FL$6&gt;=$F29,FL$6&lt;=$H29)*((FL$6-$F29+1)/($J29*($J29+1)/2)*$D29))+($K29="custom")*CustCF!FF29</f>
        <v>0</v>
      </c>
      <c r="FM29" s="95">
        <f>($K29="Bell Curve")*(_xlfn.NORM.DIST(AND(FM$6&gt;=$F29,FM$6&lt;=$H29)*(FM$6-$F29+1),$J29/2,$M29,TRUE)-_xlfn.NORM.DIST(AND(FM$6&gt;=$F29,FM$6&lt;=$H29)*(FL$6-$F29+1),$J29/2,$M29,TRUE))/(1-2*_xlfn.NORM.DIST(0,$J29/2,$M29,TRUE))*$D29+($K29="Steady Growth")*(AND(FM$6&gt;=$F29,FM$6&lt;=$H29)*((FM$6-$F29+1)/($J29*($J29+1)/2)*$D29))+($K29="custom")*CustCF!FG29</f>
        <v>0</v>
      </c>
      <c r="FN29" s="95">
        <f>($K29="Bell Curve")*(_xlfn.NORM.DIST(AND(FN$6&gt;=$F29,FN$6&lt;=$H29)*(FN$6-$F29+1),$J29/2,$M29,TRUE)-_xlfn.NORM.DIST(AND(FN$6&gt;=$F29,FN$6&lt;=$H29)*(FM$6-$F29+1),$J29/2,$M29,TRUE))/(1-2*_xlfn.NORM.DIST(0,$J29/2,$M29,TRUE))*$D29+($K29="Steady Growth")*(AND(FN$6&gt;=$F29,FN$6&lt;=$H29)*((FN$6-$F29+1)/($J29*($J29+1)/2)*$D29))+($K29="custom")*CustCF!FH29</f>
        <v>0</v>
      </c>
      <c r="FO29" s="95">
        <f>($K29="Bell Curve")*(_xlfn.NORM.DIST(AND(FO$6&gt;=$F29,FO$6&lt;=$H29)*(FO$6-$F29+1),$J29/2,$M29,TRUE)-_xlfn.NORM.DIST(AND(FO$6&gt;=$F29,FO$6&lt;=$H29)*(FN$6-$F29+1),$J29/2,$M29,TRUE))/(1-2*_xlfn.NORM.DIST(0,$J29/2,$M29,TRUE))*$D29+($K29="Steady Growth")*(AND(FO$6&gt;=$F29,FO$6&lt;=$H29)*((FO$6-$F29+1)/($J29*($J29+1)/2)*$D29))+($K29="custom")*CustCF!FI29</f>
        <v>0</v>
      </c>
      <c r="FP29" s="95">
        <f>($K29="Bell Curve")*(_xlfn.NORM.DIST(AND(FP$6&gt;=$F29,FP$6&lt;=$H29)*(FP$6-$F29+1),$J29/2,$M29,TRUE)-_xlfn.NORM.DIST(AND(FP$6&gt;=$F29,FP$6&lt;=$H29)*(FO$6-$F29+1),$J29/2,$M29,TRUE))/(1-2*_xlfn.NORM.DIST(0,$J29/2,$M29,TRUE))*$D29+($K29="Steady Growth")*(AND(FP$6&gt;=$F29,FP$6&lt;=$H29)*((FP$6-$F29+1)/($J29*($J29+1)/2)*$D29))+($K29="custom")*CustCF!FJ29</f>
        <v>0</v>
      </c>
      <c r="FQ29" s="95">
        <f>($K29="Bell Curve")*(_xlfn.NORM.DIST(AND(FQ$6&gt;=$F29,FQ$6&lt;=$H29)*(FQ$6-$F29+1),$J29/2,$M29,TRUE)-_xlfn.NORM.DIST(AND(FQ$6&gt;=$F29,FQ$6&lt;=$H29)*(FP$6-$F29+1),$J29/2,$M29,TRUE))/(1-2*_xlfn.NORM.DIST(0,$J29/2,$M29,TRUE))*$D29+($K29="Steady Growth")*(AND(FQ$6&gt;=$F29,FQ$6&lt;=$H29)*((FQ$6-$F29+1)/($J29*($J29+1)/2)*$D29))+($K29="custom")*CustCF!FK29</f>
        <v>0</v>
      </c>
      <c r="FR29" s="95">
        <f>($K29="Bell Curve")*(_xlfn.NORM.DIST(AND(FR$6&gt;=$F29,FR$6&lt;=$H29)*(FR$6-$F29+1),$J29/2,$M29,TRUE)-_xlfn.NORM.DIST(AND(FR$6&gt;=$F29,FR$6&lt;=$H29)*(FQ$6-$F29+1),$J29/2,$M29,TRUE))/(1-2*_xlfn.NORM.DIST(0,$J29/2,$M29,TRUE))*$D29+($K29="Steady Growth")*(AND(FR$6&gt;=$F29,FR$6&lt;=$H29)*((FR$6-$F29+1)/($J29*($J29+1)/2)*$D29))+($K29="custom")*CustCF!FL29</f>
        <v>0</v>
      </c>
      <c r="FS29" s="95">
        <f>($K29="Bell Curve")*(_xlfn.NORM.DIST(AND(FS$6&gt;=$F29,FS$6&lt;=$H29)*(FS$6-$F29+1),$J29/2,$M29,TRUE)-_xlfn.NORM.DIST(AND(FS$6&gt;=$F29,FS$6&lt;=$H29)*(FR$6-$F29+1),$J29/2,$M29,TRUE))/(1-2*_xlfn.NORM.DIST(0,$J29/2,$M29,TRUE))*$D29+($K29="Steady Growth")*(AND(FS$6&gt;=$F29,FS$6&lt;=$H29)*((FS$6-$F29+1)/($J29*($J29+1)/2)*$D29))+($K29="custom")*CustCF!FM29</f>
        <v>0</v>
      </c>
      <c r="FT29" s="95">
        <f>($K29="Bell Curve")*(_xlfn.NORM.DIST(AND(FT$6&gt;=$F29,FT$6&lt;=$H29)*(FT$6-$F29+1),$J29/2,$M29,TRUE)-_xlfn.NORM.DIST(AND(FT$6&gt;=$F29,FT$6&lt;=$H29)*(FS$6-$F29+1),$J29/2,$M29,TRUE))/(1-2*_xlfn.NORM.DIST(0,$J29/2,$M29,TRUE))*$D29+($K29="Steady Growth")*(AND(FT$6&gt;=$F29,FT$6&lt;=$H29)*((FT$6-$F29+1)/($J29*($J29+1)/2)*$D29))+($K29="custom")*CustCF!FN29</f>
        <v>0</v>
      </c>
      <c r="FU29" s="95">
        <f>($K29="Bell Curve")*(_xlfn.NORM.DIST(AND(FU$6&gt;=$F29,FU$6&lt;=$H29)*(FU$6-$F29+1),$J29/2,$M29,TRUE)-_xlfn.NORM.DIST(AND(FU$6&gt;=$F29,FU$6&lt;=$H29)*(FT$6-$F29+1),$J29/2,$M29,TRUE))/(1-2*_xlfn.NORM.DIST(0,$J29/2,$M29,TRUE))*$D29+($K29="Steady Growth")*(AND(FU$6&gt;=$F29,FU$6&lt;=$H29)*((FU$6-$F29+1)/($J29*($J29+1)/2)*$D29))+($K29="custom")*CustCF!FO29</f>
        <v>0</v>
      </c>
      <c r="FV29" s="95">
        <f>($K29="Bell Curve")*(_xlfn.NORM.DIST(AND(FV$6&gt;=$F29,FV$6&lt;=$H29)*(FV$6-$F29+1),$J29/2,$M29,TRUE)-_xlfn.NORM.DIST(AND(FV$6&gt;=$F29,FV$6&lt;=$H29)*(FU$6-$F29+1),$J29/2,$M29,TRUE))/(1-2*_xlfn.NORM.DIST(0,$J29/2,$M29,TRUE))*$D29+($K29="Steady Growth")*(AND(FV$6&gt;=$F29,FV$6&lt;=$H29)*((FV$6-$F29+1)/($J29*($J29+1)/2)*$D29))+($K29="custom")*CustCF!FP29</f>
        <v>0</v>
      </c>
      <c r="FW29" s="95">
        <f>($K29="Bell Curve")*(_xlfn.NORM.DIST(AND(FW$6&gt;=$F29,FW$6&lt;=$H29)*(FW$6-$F29+1),$J29/2,$M29,TRUE)-_xlfn.NORM.DIST(AND(FW$6&gt;=$F29,FW$6&lt;=$H29)*(FV$6-$F29+1),$J29/2,$M29,TRUE))/(1-2*_xlfn.NORM.DIST(0,$J29/2,$M29,TRUE))*$D29+($K29="Steady Growth")*(AND(FW$6&gt;=$F29,FW$6&lt;=$H29)*((FW$6-$F29+1)/($J29*($J29+1)/2)*$D29))+($K29="custom")*CustCF!FQ29</f>
        <v>0</v>
      </c>
      <c r="FX29" s="95">
        <f>($K29="Bell Curve")*(_xlfn.NORM.DIST(AND(FX$6&gt;=$F29,FX$6&lt;=$H29)*(FX$6-$F29+1),$J29/2,$M29,TRUE)-_xlfn.NORM.DIST(AND(FX$6&gt;=$F29,FX$6&lt;=$H29)*(FW$6-$F29+1),$J29/2,$M29,TRUE))/(1-2*_xlfn.NORM.DIST(0,$J29/2,$M29,TRUE))*$D29+($K29="Steady Growth")*(AND(FX$6&gt;=$F29,FX$6&lt;=$H29)*((FX$6-$F29+1)/($J29*($J29+1)/2)*$D29))+($K29="custom")*CustCF!FR29</f>
        <v>0</v>
      </c>
      <c r="FY29" s="95">
        <f>($K29="Bell Curve")*(_xlfn.NORM.DIST(AND(FY$6&gt;=$F29,FY$6&lt;=$H29)*(FY$6-$F29+1),$J29/2,$M29,TRUE)-_xlfn.NORM.DIST(AND(FY$6&gt;=$F29,FY$6&lt;=$H29)*(FX$6-$F29+1),$J29/2,$M29,TRUE))/(1-2*_xlfn.NORM.DIST(0,$J29/2,$M29,TRUE))*$D29+($K29="Steady Growth")*(AND(FY$6&gt;=$F29,FY$6&lt;=$H29)*((FY$6-$F29+1)/($J29*($J29+1)/2)*$D29))+($K29="custom")*CustCF!FS29</f>
        <v>0</v>
      </c>
      <c r="FZ29" s="95">
        <f>($K29="Bell Curve")*(_xlfn.NORM.DIST(AND(FZ$6&gt;=$F29,FZ$6&lt;=$H29)*(FZ$6-$F29+1),$J29/2,$M29,TRUE)-_xlfn.NORM.DIST(AND(FZ$6&gt;=$F29,FZ$6&lt;=$H29)*(FY$6-$F29+1),$J29/2,$M29,TRUE))/(1-2*_xlfn.NORM.DIST(0,$J29/2,$M29,TRUE))*$D29+($K29="Steady Growth")*(AND(FZ$6&gt;=$F29,FZ$6&lt;=$H29)*((FZ$6-$F29+1)/($J29*($J29+1)/2)*$D29))+($K29="custom")*CustCF!FT29</f>
        <v>0</v>
      </c>
      <c r="GA29" s="95">
        <f>($K29="Bell Curve")*(_xlfn.NORM.DIST(AND(GA$6&gt;=$F29,GA$6&lt;=$H29)*(GA$6-$F29+1),$J29/2,$M29,TRUE)-_xlfn.NORM.DIST(AND(GA$6&gt;=$F29,GA$6&lt;=$H29)*(FZ$6-$F29+1),$J29/2,$M29,TRUE))/(1-2*_xlfn.NORM.DIST(0,$J29/2,$M29,TRUE))*$D29+($K29="Steady Growth")*(AND(GA$6&gt;=$F29,GA$6&lt;=$H29)*((GA$6-$F29+1)/($J29*($J29+1)/2)*$D29))+($K29="custom")*CustCF!FU29</f>
        <v>0</v>
      </c>
      <c r="GB29" s="95">
        <f>($K29="Bell Curve")*(_xlfn.NORM.DIST(AND(GB$6&gt;=$F29,GB$6&lt;=$H29)*(GB$6-$F29+1),$J29/2,$M29,TRUE)-_xlfn.NORM.DIST(AND(GB$6&gt;=$F29,GB$6&lt;=$H29)*(GA$6-$F29+1),$J29/2,$M29,TRUE))/(1-2*_xlfn.NORM.DIST(0,$J29/2,$M29,TRUE))*$D29+($K29="Steady Growth")*(AND(GB$6&gt;=$F29,GB$6&lt;=$H29)*((GB$6-$F29+1)/($J29*($J29+1)/2)*$D29))+($K29="custom")*CustCF!FV29</f>
        <v>0</v>
      </c>
      <c r="GC29" s="95">
        <f>($K29="Bell Curve")*(_xlfn.NORM.DIST(AND(GC$6&gt;=$F29,GC$6&lt;=$H29)*(GC$6-$F29+1),$J29/2,$M29,TRUE)-_xlfn.NORM.DIST(AND(GC$6&gt;=$F29,GC$6&lt;=$H29)*(GB$6-$F29+1),$J29/2,$M29,TRUE))/(1-2*_xlfn.NORM.DIST(0,$J29/2,$M29,TRUE))*$D29+($K29="Steady Growth")*(AND(GC$6&gt;=$F29,GC$6&lt;=$H29)*((GC$6-$F29+1)/($J29*($J29+1)/2)*$D29))+($K29="custom")*CustCF!FW29</f>
        <v>0</v>
      </c>
      <c r="GD29" s="95">
        <f>($K29="Bell Curve")*(_xlfn.NORM.DIST(AND(GD$6&gt;=$F29,GD$6&lt;=$H29)*(GD$6-$F29+1),$J29/2,$M29,TRUE)-_xlfn.NORM.DIST(AND(GD$6&gt;=$F29,GD$6&lt;=$H29)*(GC$6-$F29+1),$J29/2,$M29,TRUE))/(1-2*_xlfn.NORM.DIST(0,$J29/2,$M29,TRUE))*$D29+($K29="Steady Growth")*(AND(GD$6&gt;=$F29,GD$6&lt;=$H29)*((GD$6-$F29+1)/($J29*($J29+1)/2)*$D29))+($K29="custom")*CustCF!FX29</f>
        <v>0</v>
      </c>
      <c r="GE29" s="95">
        <f>($K29="Bell Curve")*(_xlfn.NORM.DIST(AND(GE$6&gt;=$F29,GE$6&lt;=$H29)*(GE$6-$F29+1),$J29/2,$M29,TRUE)-_xlfn.NORM.DIST(AND(GE$6&gt;=$F29,GE$6&lt;=$H29)*(GD$6-$F29+1),$J29/2,$M29,TRUE))/(1-2*_xlfn.NORM.DIST(0,$J29/2,$M29,TRUE))*$D29+($K29="Steady Growth")*(AND(GE$6&gt;=$F29,GE$6&lt;=$H29)*((GE$6-$F29+1)/($J29*($J29+1)/2)*$D29))+($K29="custom")*CustCF!FY29</f>
        <v>0</v>
      </c>
      <c r="GF29" s="95">
        <f>($K29="Bell Curve")*(_xlfn.NORM.DIST(AND(GF$6&gt;=$F29,GF$6&lt;=$H29)*(GF$6-$F29+1),$J29/2,$M29,TRUE)-_xlfn.NORM.DIST(AND(GF$6&gt;=$F29,GF$6&lt;=$H29)*(GE$6-$F29+1),$J29/2,$M29,TRUE))/(1-2*_xlfn.NORM.DIST(0,$J29/2,$M29,TRUE))*$D29+($K29="Steady Growth")*(AND(GF$6&gt;=$F29,GF$6&lt;=$H29)*((GF$6-$F29+1)/($J29*($J29+1)/2)*$D29))+($K29="custom")*CustCF!FZ29</f>
        <v>0</v>
      </c>
      <c r="GG29" s="95">
        <f>($K29="Bell Curve")*(_xlfn.NORM.DIST(AND(GG$6&gt;=$F29,GG$6&lt;=$H29)*(GG$6-$F29+1),$J29/2,$M29,TRUE)-_xlfn.NORM.DIST(AND(GG$6&gt;=$F29,GG$6&lt;=$H29)*(GF$6-$F29+1),$J29/2,$M29,TRUE))/(1-2*_xlfn.NORM.DIST(0,$J29/2,$M29,TRUE))*$D29+($K29="Steady Growth")*(AND(GG$6&gt;=$F29,GG$6&lt;=$H29)*((GG$6-$F29+1)/($J29*($J29+1)/2)*$D29))+($K29="custom")*CustCF!GA29</f>
        <v>0</v>
      </c>
      <c r="GH29" s="95">
        <f>($K29="Bell Curve")*(_xlfn.NORM.DIST(AND(GH$6&gt;=$F29,GH$6&lt;=$H29)*(GH$6-$F29+1),$J29/2,$M29,TRUE)-_xlfn.NORM.DIST(AND(GH$6&gt;=$F29,GH$6&lt;=$H29)*(GG$6-$F29+1),$J29/2,$M29,TRUE))/(1-2*_xlfn.NORM.DIST(0,$J29/2,$M29,TRUE))*$D29+($K29="Steady Growth")*(AND(GH$6&gt;=$F29,GH$6&lt;=$H29)*((GH$6-$F29+1)/($J29*($J29+1)/2)*$D29))+($K29="custom")*CustCF!GB29</f>
        <v>0</v>
      </c>
      <c r="GI29" s="95">
        <f>($K29="Bell Curve")*(_xlfn.NORM.DIST(AND(GI$6&gt;=$F29,GI$6&lt;=$H29)*(GI$6-$F29+1),$J29/2,$M29,TRUE)-_xlfn.NORM.DIST(AND(GI$6&gt;=$F29,GI$6&lt;=$H29)*(GH$6-$F29+1),$J29/2,$M29,TRUE))/(1-2*_xlfn.NORM.DIST(0,$J29/2,$M29,TRUE))*$D29+($K29="Steady Growth")*(AND(GI$6&gt;=$F29,GI$6&lt;=$H29)*((GI$6-$F29+1)/($J29*($J29+1)/2)*$D29))+($K29="custom")*CustCF!GC29</f>
        <v>0</v>
      </c>
      <c r="GJ29" s="95">
        <f>($K29="Bell Curve")*(_xlfn.NORM.DIST(AND(GJ$6&gt;=$F29,GJ$6&lt;=$H29)*(GJ$6-$F29+1),$J29/2,$M29,TRUE)-_xlfn.NORM.DIST(AND(GJ$6&gt;=$F29,GJ$6&lt;=$H29)*(GI$6-$F29+1),$J29/2,$M29,TRUE))/(1-2*_xlfn.NORM.DIST(0,$J29/2,$M29,TRUE))*$D29+($K29="Steady Growth")*(AND(GJ$6&gt;=$F29,GJ$6&lt;=$H29)*((GJ$6-$F29+1)/($J29*($J29+1)/2)*$D29))+($K29="custom")*CustCF!GD29</f>
        <v>0</v>
      </c>
      <c r="GK29" s="95">
        <f>($K29="Bell Curve")*(_xlfn.NORM.DIST(AND(GK$6&gt;=$F29,GK$6&lt;=$H29)*(GK$6-$F29+1),$J29/2,$M29,TRUE)-_xlfn.NORM.DIST(AND(GK$6&gt;=$F29,GK$6&lt;=$H29)*(GJ$6-$F29+1),$J29/2,$M29,TRUE))/(1-2*_xlfn.NORM.DIST(0,$J29/2,$M29,TRUE))*$D29+($K29="Steady Growth")*(AND(GK$6&gt;=$F29,GK$6&lt;=$H29)*((GK$6-$F29+1)/($J29*($J29+1)/2)*$D29))+($K29="custom")*CustCF!GE29</f>
        <v>0</v>
      </c>
      <c r="GL29" s="95">
        <f>($K29="Bell Curve")*(_xlfn.NORM.DIST(AND(GL$6&gt;=$F29,GL$6&lt;=$H29)*(GL$6-$F29+1),$J29/2,$M29,TRUE)-_xlfn.NORM.DIST(AND(GL$6&gt;=$F29,GL$6&lt;=$H29)*(GK$6-$F29+1),$J29/2,$M29,TRUE))/(1-2*_xlfn.NORM.DIST(0,$J29/2,$M29,TRUE))*$D29+($K29="Steady Growth")*(AND(GL$6&gt;=$F29,GL$6&lt;=$H29)*((GL$6-$F29+1)/($J29*($J29+1)/2)*$D29))+($K29="custom")*CustCF!GF29</f>
        <v>0</v>
      </c>
      <c r="GM29" s="95">
        <f>($K29="Bell Curve")*(_xlfn.NORM.DIST(AND(GM$6&gt;=$F29,GM$6&lt;=$H29)*(GM$6-$F29+1),$J29/2,$M29,TRUE)-_xlfn.NORM.DIST(AND(GM$6&gt;=$F29,GM$6&lt;=$H29)*(GL$6-$F29+1),$J29/2,$M29,TRUE))/(1-2*_xlfn.NORM.DIST(0,$J29/2,$M29,TRUE))*$D29+($K29="Steady Growth")*(AND(GM$6&gt;=$F29,GM$6&lt;=$H29)*((GM$6-$F29+1)/($J29*($J29+1)/2)*$D29))+($K29="custom")*CustCF!GG29</f>
        <v>0</v>
      </c>
      <c r="GN29" s="268">
        <f>($K29="Bell Curve")*(_xlfn.NORM.DIST(AND(GN$6&gt;=$F29,GN$6&lt;=$H29)*(GN$6-$F29+1),$J29/2,$M29,TRUE)-_xlfn.NORM.DIST(AND(GN$6&gt;=$F29,GN$6&lt;=$H29)*(GM$6-$F29+1),$J29/2,$M29,TRUE))/(1-2*_xlfn.NORM.DIST(0,$J29/2,$M29,TRUE))*$D29+($K29="Steady Growth")*(AND(GN$6&gt;=$F29,GN$6&lt;=$H29)*((GN$6-$F29+1)/($J29*($J29+1)/2)*$D29))+($K29="custom")*CustCF!GH29</f>
        <v>0</v>
      </c>
      <c r="GO29" s="1"/>
      <c r="GP29" s="67"/>
    </row>
    <row r="30" spans="1:198" customFormat="1" hidden="1" outlineLevel="1" x14ac:dyDescent="0.75">
      <c r="A30" s="1"/>
      <c r="B30" s="1"/>
      <c r="C30" s="262">
        <f>Budget!P35</f>
        <v>0</v>
      </c>
      <c r="D30" s="19">
        <f>Budget!Q35</f>
        <v>0</v>
      </c>
      <c r="E30" s="19" t="str">
        <f t="shared" si="23"/>
        <v/>
      </c>
      <c r="F30" s="263">
        <v>0</v>
      </c>
      <c r="G30" s="257">
        <f>IF(L30="custom",CustCF!F30,INDEX($P$8:$GN$8,MATCH(F30,$P$6:$GN$6,0)))</f>
        <v>46053</v>
      </c>
      <c r="H30" s="263">
        <v>0</v>
      </c>
      <c r="I30" s="257">
        <f>IF(L30="custom",CustCF!G30,INDEX($P$8:$GN$8,MATCH(H30,$P$6:$GN$6,0)))</f>
        <v>46053</v>
      </c>
      <c r="J30" s="260">
        <f t="shared" si="24"/>
        <v>1</v>
      </c>
      <c r="K30" s="265" t="s">
        <v>116</v>
      </c>
      <c r="L30" s="266" t="s">
        <v>141</v>
      </c>
      <c r="M30" s="267">
        <f t="shared" si="25"/>
        <v>9</v>
      </c>
      <c r="N30" s="18">
        <f t="shared" si="15"/>
        <v>0</v>
      </c>
      <c r="O30" s="1372">
        <f t="shared" si="16"/>
        <v>0</v>
      </c>
      <c r="P30" s="95">
        <f>($K30="Bell Curve")*(_xlfn.NORM.DIST(AND(P$6&gt;=$F30,P$6&lt;=$H30)*(P$6-$F30+1),$J30/2,$M30,TRUE)-_xlfn.NORM.DIST(AND(P$6&gt;=$F30,P$6&lt;=$H30)*(O$6-$F30+1),$J30/2,$M30,TRUE))/(1-2*_xlfn.NORM.DIST(0,$J30/2,$M30,TRUE))*$D30+($K30="Steady Growth")*(AND(P$6&gt;=$F30,P$6&lt;=$H30)*((P$6-$F30+1)/($J30*($J30+1)/2)*$D30))+($K30="custom")*CustCF!J30</f>
        <v>0</v>
      </c>
      <c r="Q30" s="95">
        <f>($K30="Bell Curve")*(_xlfn.NORM.DIST(AND(Q$6&gt;=$F30,Q$6&lt;=$H30)*(Q$6-$F30+1),$J30/2,$M30,TRUE)-_xlfn.NORM.DIST(AND(Q$6&gt;=$F30,Q$6&lt;=$H30)*(P$6-$F30+1),$J30/2,$M30,TRUE))/(1-2*_xlfn.NORM.DIST(0,$J30/2,$M30,TRUE))*$D30+($K30="Steady Growth")*(AND(Q$6&gt;=$F30,Q$6&lt;=$H30)*((Q$6-$F30+1)/($J30*($J30+1)/2)*$D30))+($K30="custom")*CustCF!K30</f>
        <v>0</v>
      </c>
      <c r="R30" s="95">
        <f>($K30="Bell Curve")*(_xlfn.NORM.DIST(AND(R$6&gt;=$F30,R$6&lt;=$H30)*(R$6-$F30+1),$J30/2,$M30,TRUE)-_xlfn.NORM.DIST(AND(R$6&gt;=$F30,R$6&lt;=$H30)*(Q$6-$F30+1),$J30/2,$M30,TRUE))/(1-2*_xlfn.NORM.DIST(0,$J30/2,$M30,TRUE))*$D30+($K30="Steady Growth")*(AND(R$6&gt;=$F30,R$6&lt;=$H30)*((R$6-$F30+1)/($J30*($J30+1)/2)*$D30))+($K30="custom")*CustCF!L30</f>
        <v>0</v>
      </c>
      <c r="S30" s="95">
        <f>($K30="Bell Curve")*(_xlfn.NORM.DIST(AND(S$6&gt;=$F30,S$6&lt;=$H30)*(S$6-$F30+1),$J30/2,$M30,TRUE)-_xlfn.NORM.DIST(AND(S$6&gt;=$F30,S$6&lt;=$H30)*(R$6-$F30+1),$J30/2,$M30,TRUE))/(1-2*_xlfn.NORM.DIST(0,$J30/2,$M30,TRUE))*$D30+($K30="Steady Growth")*(AND(S$6&gt;=$F30,S$6&lt;=$H30)*((S$6-$F30+1)/($J30*($J30+1)/2)*$D30))+($K30="custom")*CustCF!M30</f>
        <v>0</v>
      </c>
      <c r="T30" s="95">
        <f>($K30="Bell Curve")*(_xlfn.NORM.DIST(AND(T$6&gt;=$F30,T$6&lt;=$H30)*(T$6-$F30+1),$J30/2,$M30,TRUE)-_xlfn.NORM.DIST(AND(T$6&gt;=$F30,T$6&lt;=$H30)*(S$6-$F30+1),$J30/2,$M30,TRUE))/(1-2*_xlfn.NORM.DIST(0,$J30/2,$M30,TRUE))*$D30+($K30="Steady Growth")*(AND(T$6&gt;=$F30,T$6&lt;=$H30)*((T$6-$F30+1)/($J30*($J30+1)/2)*$D30))+($K30="custom")*CustCF!N30</f>
        <v>0</v>
      </c>
      <c r="U30" s="95">
        <f>($K30="Bell Curve")*(_xlfn.NORM.DIST(AND(U$6&gt;=$F30,U$6&lt;=$H30)*(U$6-$F30+1),$J30/2,$M30,TRUE)-_xlfn.NORM.DIST(AND(U$6&gt;=$F30,U$6&lt;=$H30)*(T$6-$F30+1),$J30/2,$M30,TRUE))/(1-2*_xlfn.NORM.DIST(0,$J30/2,$M30,TRUE))*$D30+($K30="Steady Growth")*(AND(U$6&gt;=$F30,U$6&lt;=$H30)*((U$6-$F30+1)/($J30*($J30+1)/2)*$D30))+($K30="custom")*CustCF!O30</f>
        <v>0</v>
      </c>
      <c r="V30" s="95">
        <f>($K30="Bell Curve")*(_xlfn.NORM.DIST(AND(V$6&gt;=$F30,V$6&lt;=$H30)*(V$6-$F30+1),$J30/2,$M30,TRUE)-_xlfn.NORM.DIST(AND(V$6&gt;=$F30,V$6&lt;=$H30)*(U$6-$F30+1),$J30/2,$M30,TRUE))/(1-2*_xlfn.NORM.DIST(0,$J30/2,$M30,TRUE))*$D30+($K30="Steady Growth")*(AND(V$6&gt;=$F30,V$6&lt;=$H30)*((V$6-$F30+1)/($J30*($J30+1)/2)*$D30))+($K30="custom")*CustCF!P30</f>
        <v>0</v>
      </c>
      <c r="W30" s="95">
        <f>($K30="Bell Curve")*(_xlfn.NORM.DIST(AND(W$6&gt;=$F30,W$6&lt;=$H30)*(W$6-$F30+1),$J30/2,$M30,TRUE)-_xlfn.NORM.DIST(AND(W$6&gt;=$F30,W$6&lt;=$H30)*(V$6-$F30+1),$J30/2,$M30,TRUE))/(1-2*_xlfn.NORM.DIST(0,$J30/2,$M30,TRUE))*$D30+($K30="Steady Growth")*(AND(W$6&gt;=$F30,W$6&lt;=$H30)*((W$6-$F30+1)/($J30*($J30+1)/2)*$D30))+($K30="custom")*CustCF!Q30</f>
        <v>0</v>
      </c>
      <c r="X30" s="95">
        <f>($K30="Bell Curve")*(_xlfn.NORM.DIST(AND(X$6&gt;=$F30,X$6&lt;=$H30)*(X$6-$F30+1),$J30/2,$M30,TRUE)-_xlfn.NORM.DIST(AND(X$6&gt;=$F30,X$6&lt;=$H30)*(W$6-$F30+1),$J30/2,$M30,TRUE))/(1-2*_xlfn.NORM.DIST(0,$J30/2,$M30,TRUE))*$D30+($K30="Steady Growth")*(AND(X$6&gt;=$F30,X$6&lt;=$H30)*((X$6-$F30+1)/($J30*($J30+1)/2)*$D30))+($K30="custom")*CustCF!R30</f>
        <v>0</v>
      </c>
      <c r="Y30" s="95">
        <f>($K30="Bell Curve")*(_xlfn.NORM.DIST(AND(Y$6&gt;=$F30,Y$6&lt;=$H30)*(Y$6-$F30+1),$J30/2,$M30,TRUE)-_xlfn.NORM.DIST(AND(Y$6&gt;=$F30,Y$6&lt;=$H30)*(X$6-$F30+1),$J30/2,$M30,TRUE))/(1-2*_xlfn.NORM.DIST(0,$J30/2,$M30,TRUE))*$D30+($K30="Steady Growth")*(AND(Y$6&gt;=$F30,Y$6&lt;=$H30)*((Y$6-$F30+1)/($J30*($J30+1)/2)*$D30))+($K30="custom")*CustCF!S30</f>
        <v>0</v>
      </c>
      <c r="Z30" s="95">
        <f>($K30="Bell Curve")*(_xlfn.NORM.DIST(AND(Z$6&gt;=$F30,Z$6&lt;=$H30)*(Z$6-$F30+1),$J30/2,$M30,TRUE)-_xlfn.NORM.DIST(AND(Z$6&gt;=$F30,Z$6&lt;=$H30)*(Y$6-$F30+1),$J30/2,$M30,TRUE))/(1-2*_xlfn.NORM.DIST(0,$J30/2,$M30,TRUE))*$D30+($K30="Steady Growth")*(AND(Z$6&gt;=$F30,Z$6&lt;=$H30)*((Z$6-$F30+1)/($J30*($J30+1)/2)*$D30))+($K30="custom")*CustCF!T30</f>
        <v>0</v>
      </c>
      <c r="AA30" s="95">
        <f>($K30="Bell Curve")*(_xlfn.NORM.DIST(AND(AA$6&gt;=$F30,AA$6&lt;=$H30)*(AA$6-$F30+1),$J30/2,$M30,TRUE)-_xlfn.NORM.DIST(AND(AA$6&gt;=$F30,AA$6&lt;=$H30)*(Z$6-$F30+1),$J30/2,$M30,TRUE))/(1-2*_xlfn.NORM.DIST(0,$J30/2,$M30,TRUE))*$D30+($K30="Steady Growth")*(AND(AA$6&gt;=$F30,AA$6&lt;=$H30)*((AA$6-$F30+1)/($J30*($J30+1)/2)*$D30))+($K30="custom")*CustCF!U30</f>
        <v>0</v>
      </c>
      <c r="AB30" s="95">
        <f>($K30="Bell Curve")*(_xlfn.NORM.DIST(AND(AB$6&gt;=$F30,AB$6&lt;=$H30)*(AB$6-$F30+1),$J30/2,$M30,TRUE)-_xlfn.NORM.DIST(AND(AB$6&gt;=$F30,AB$6&lt;=$H30)*(AA$6-$F30+1),$J30/2,$M30,TRUE))/(1-2*_xlfn.NORM.DIST(0,$J30/2,$M30,TRUE))*$D30+($K30="Steady Growth")*(AND(AB$6&gt;=$F30,AB$6&lt;=$H30)*((AB$6-$F30+1)/($J30*($J30+1)/2)*$D30))+($K30="custom")*CustCF!V30</f>
        <v>0</v>
      </c>
      <c r="AC30" s="95">
        <f>($K30="Bell Curve")*(_xlfn.NORM.DIST(AND(AC$6&gt;=$F30,AC$6&lt;=$H30)*(AC$6-$F30+1),$J30/2,$M30,TRUE)-_xlfn.NORM.DIST(AND(AC$6&gt;=$F30,AC$6&lt;=$H30)*(AB$6-$F30+1),$J30/2,$M30,TRUE))/(1-2*_xlfn.NORM.DIST(0,$J30/2,$M30,TRUE))*$D30+($K30="Steady Growth")*(AND(AC$6&gt;=$F30,AC$6&lt;=$H30)*((AC$6-$F30+1)/($J30*($J30+1)/2)*$D30))+($K30="custom")*CustCF!W30</f>
        <v>0</v>
      </c>
      <c r="AD30" s="95">
        <f>($K30="Bell Curve")*(_xlfn.NORM.DIST(AND(AD$6&gt;=$F30,AD$6&lt;=$H30)*(AD$6-$F30+1),$J30/2,$M30,TRUE)-_xlfn.NORM.DIST(AND(AD$6&gt;=$F30,AD$6&lt;=$H30)*(AC$6-$F30+1),$J30/2,$M30,TRUE))/(1-2*_xlfn.NORM.DIST(0,$J30/2,$M30,TRUE))*$D30+($K30="Steady Growth")*(AND(AD$6&gt;=$F30,AD$6&lt;=$H30)*((AD$6-$F30+1)/($J30*($J30+1)/2)*$D30))+($K30="custom")*CustCF!X30</f>
        <v>0</v>
      </c>
      <c r="AE30" s="95">
        <f>($K30="Bell Curve")*(_xlfn.NORM.DIST(AND(AE$6&gt;=$F30,AE$6&lt;=$H30)*(AE$6-$F30+1),$J30/2,$M30,TRUE)-_xlfn.NORM.DIST(AND(AE$6&gt;=$F30,AE$6&lt;=$H30)*(AD$6-$F30+1),$J30/2,$M30,TRUE))/(1-2*_xlfn.NORM.DIST(0,$J30/2,$M30,TRUE))*$D30+($K30="Steady Growth")*(AND(AE$6&gt;=$F30,AE$6&lt;=$H30)*((AE$6-$F30+1)/($J30*($J30+1)/2)*$D30))+($K30="custom")*CustCF!Y30</f>
        <v>0</v>
      </c>
      <c r="AF30" s="95">
        <f>($K30="Bell Curve")*(_xlfn.NORM.DIST(AND(AF$6&gt;=$F30,AF$6&lt;=$H30)*(AF$6-$F30+1),$J30/2,$M30,TRUE)-_xlfn.NORM.DIST(AND(AF$6&gt;=$F30,AF$6&lt;=$H30)*(AE$6-$F30+1),$J30/2,$M30,TRUE))/(1-2*_xlfn.NORM.DIST(0,$J30/2,$M30,TRUE))*$D30+($K30="Steady Growth")*(AND(AF$6&gt;=$F30,AF$6&lt;=$H30)*((AF$6-$F30+1)/($J30*($J30+1)/2)*$D30))+($K30="custom")*CustCF!Z30</f>
        <v>0</v>
      </c>
      <c r="AG30" s="95">
        <f>($K30="Bell Curve")*(_xlfn.NORM.DIST(AND(AG$6&gt;=$F30,AG$6&lt;=$H30)*(AG$6-$F30+1),$J30/2,$M30,TRUE)-_xlfn.NORM.DIST(AND(AG$6&gt;=$F30,AG$6&lt;=$H30)*(AF$6-$F30+1),$J30/2,$M30,TRUE))/(1-2*_xlfn.NORM.DIST(0,$J30/2,$M30,TRUE))*$D30+($K30="Steady Growth")*(AND(AG$6&gt;=$F30,AG$6&lt;=$H30)*((AG$6-$F30+1)/($J30*($J30+1)/2)*$D30))+($K30="custom")*CustCF!AA30</f>
        <v>0</v>
      </c>
      <c r="AH30" s="95">
        <f>($K30="Bell Curve")*(_xlfn.NORM.DIST(AND(AH$6&gt;=$F30,AH$6&lt;=$H30)*(AH$6-$F30+1),$J30/2,$M30,TRUE)-_xlfn.NORM.DIST(AND(AH$6&gt;=$F30,AH$6&lt;=$H30)*(AG$6-$F30+1),$J30/2,$M30,TRUE))/(1-2*_xlfn.NORM.DIST(0,$J30/2,$M30,TRUE))*$D30+($K30="Steady Growth")*(AND(AH$6&gt;=$F30,AH$6&lt;=$H30)*((AH$6-$F30+1)/($J30*($J30+1)/2)*$D30))+($K30="custom")*CustCF!AB30</f>
        <v>0</v>
      </c>
      <c r="AI30" s="95">
        <f>($K30="Bell Curve")*(_xlfn.NORM.DIST(AND(AI$6&gt;=$F30,AI$6&lt;=$H30)*(AI$6-$F30+1),$J30/2,$M30,TRUE)-_xlfn.NORM.DIST(AND(AI$6&gt;=$F30,AI$6&lt;=$H30)*(AH$6-$F30+1),$J30/2,$M30,TRUE))/(1-2*_xlfn.NORM.DIST(0,$J30/2,$M30,TRUE))*$D30+($K30="Steady Growth")*(AND(AI$6&gt;=$F30,AI$6&lt;=$H30)*((AI$6-$F30+1)/($J30*($J30+1)/2)*$D30))+($K30="custom")*CustCF!AC30</f>
        <v>0</v>
      </c>
      <c r="AJ30" s="95">
        <f>($K30="Bell Curve")*(_xlfn.NORM.DIST(AND(AJ$6&gt;=$F30,AJ$6&lt;=$H30)*(AJ$6-$F30+1),$J30/2,$M30,TRUE)-_xlfn.NORM.DIST(AND(AJ$6&gt;=$F30,AJ$6&lt;=$H30)*(AI$6-$F30+1),$J30/2,$M30,TRUE))/(1-2*_xlfn.NORM.DIST(0,$J30/2,$M30,TRUE))*$D30+($K30="Steady Growth")*(AND(AJ$6&gt;=$F30,AJ$6&lt;=$H30)*((AJ$6-$F30+1)/($J30*($J30+1)/2)*$D30))+($K30="custom")*CustCF!AD30</f>
        <v>0</v>
      </c>
      <c r="AK30" s="95">
        <f>($K30="Bell Curve")*(_xlfn.NORM.DIST(AND(AK$6&gt;=$F30,AK$6&lt;=$H30)*(AK$6-$F30+1),$J30/2,$M30,TRUE)-_xlfn.NORM.DIST(AND(AK$6&gt;=$F30,AK$6&lt;=$H30)*(AJ$6-$F30+1),$J30/2,$M30,TRUE))/(1-2*_xlfn.NORM.DIST(0,$J30/2,$M30,TRUE))*$D30+($K30="Steady Growth")*(AND(AK$6&gt;=$F30,AK$6&lt;=$H30)*((AK$6-$F30+1)/($J30*($J30+1)/2)*$D30))+($K30="custom")*CustCF!AE30</f>
        <v>0</v>
      </c>
      <c r="AL30" s="95">
        <f>($K30="Bell Curve")*(_xlfn.NORM.DIST(AND(AL$6&gt;=$F30,AL$6&lt;=$H30)*(AL$6-$F30+1),$J30/2,$M30,TRUE)-_xlfn.NORM.DIST(AND(AL$6&gt;=$F30,AL$6&lt;=$H30)*(AK$6-$F30+1),$J30/2,$M30,TRUE))/(1-2*_xlfn.NORM.DIST(0,$J30/2,$M30,TRUE))*$D30+($K30="Steady Growth")*(AND(AL$6&gt;=$F30,AL$6&lt;=$H30)*((AL$6-$F30+1)/($J30*($J30+1)/2)*$D30))+($K30="custom")*CustCF!AF30</f>
        <v>0</v>
      </c>
      <c r="AM30" s="95">
        <f>($K30="Bell Curve")*(_xlfn.NORM.DIST(AND(AM$6&gt;=$F30,AM$6&lt;=$H30)*(AM$6-$F30+1),$J30/2,$M30,TRUE)-_xlfn.NORM.DIST(AND(AM$6&gt;=$F30,AM$6&lt;=$H30)*(AL$6-$F30+1),$J30/2,$M30,TRUE))/(1-2*_xlfn.NORM.DIST(0,$J30/2,$M30,TRUE))*$D30+($K30="Steady Growth")*(AND(AM$6&gt;=$F30,AM$6&lt;=$H30)*((AM$6-$F30+1)/($J30*($J30+1)/2)*$D30))+($K30="custom")*CustCF!AG30</f>
        <v>0</v>
      </c>
      <c r="AN30" s="95">
        <f>($K30="Bell Curve")*(_xlfn.NORM.DIST(AND(AN$6&gt;=$F30,AN$6&lt;=$H30)*(AN$6-$F30+1),$J30/2,$M30,TRUE)-_xlfn.NORM.DIST(AND(AN$6&gt;=$F30,AN$6&lt;=$H30)*(AM$6-$F30+1),$J30/2,$M30,TRUE))/(1-2*_xlfn.NORM.DIST(0,$J30/2,$M30,TRUE))*$D30+($K30="Steady Growth")*(AND(AN$6&gt;=$F30,AN$6&lt;=$H30)*((AN$6-$F30+1)/($J30*($J30+1)/2)*$D30))+($K30="custom")*CustCF!AH30</f>
        <v>0</v>
      </c>
      <c r="AO30" s="95">
        <f>($K30="Bell Curve")*(_xlfn.NORM.DIST(AND(AO$6&gt;=$F30,AO$6&lt;=$H30)*(AO$6-$F30+1),$J30/2,$M30,TRUE)-_xlfn.NORM.DIST(AND(AO$6&gt;=$F30,AO$6&lt;=$H30)*(AN$6-$F30+1),$J30/2,$M30,TRUE))/(1-2*_xlfn.NORM.DIST(0,$J30/2,$M30,TRUE))*$D30+($K30="Steady Growth")*(AND(AO$6&gt;=$F30,AO$6&lt;=$H30)*((AO$6-$F30+1)/($J30*($J30+1)/2)*$D30))+($K30="custom")*CustCF!AI30</f>
        <v>0</v>
      </c>
      <c r="AP30" s="95">
        <f>($K30="Bell Curve")*(_xlfn.NORM.DIST(AND(AP$6&gt;=$F30,AP$6&lt;=$H30)*(AP$6-$F30+1),$J30/2,$M30,TRUE)-_xlfn.NORM.DIST(AND(AP$6&gt;=$F30,AP$6&lt;=$H30)*(AO$6-$F30+1),$J30/2,$M30,TRUE))/(1-2*_xlfn.NORM.DIST(0,$J30/2,$M30,TRUE))*$D30+($K30="Steady Growth")*(AND(AP$6&gt;=$F30,AP$6&lt;=$H30)*((AP$6-$F30+1)/($J30*($J30+1)/2)*$D30))+($K30="custom")*CustCF!AJ30</f>
        <v>0</v>
      </c>
      <c r="AQ30" s="95">
        <f>($K30="Bell Curve")*(_xlfn.NORM.DIST(AND(AQ$6&gt;=$F30,AQ$6&lt;=$H30)*(AQ$6-$F30+1),$J30/2,$M30,TRUE)-_xlfn.NORM.DIST(AND(AQ$6&gt;=$F30,AQ$6&lt;=$H30)*(AP$6-$F30+1),$J30/2,$M30,TRUE))/(1-2*_xlfn.NORM.DIST(0,$J30/2,$M30,TRUE))*$D30+($K30="Steady Growth")*(AND(AQ$6&gt;=$F30,AQ$6&lt;=$H30)*((AQ$6-$F30+1)/($J30*($J30+1)/2)*$D30))+($K30="custom")*CustCF!AK30</f>
        <v>0</v>
      </c>
      <c r="AR30" s="95">
        <f>($K30="Bell Curve")*(_xlfn.NORM.DIST(AND(AR$6&gt;=$F30,AR$6&lt;=$H30)*(AR$6-$F30+1),$J30/2,$M30,TRUE)-_xlfn.NORM.DIST(AND(AR$6&gt;=$F30,AR$6&lt;=$H30)*(AQ$6-$F30+1),$J30/2,$M30,TRUE))/(1-2*_xlfn.NORM.DIST(0,$J30/2,$M30,TRUE))*$D30+($K30="Steady Growth")*(AND(AR$6&gt;=$F30,AR$6&lt;=$H30)*((AR$6-$F30+1)/($J30*($J30+1)/2)*$D30))+($K30="custom")*CustCF!AL30</f>
        <v>0</v>
      </c>
      <c r="AS30" s="95">
        <f>($K30="Bell Curve")*(_xlfn.NORM.DIST(AND(AS$6&gt;=$F30,AS$6&lt;=$H30)*(AS$6-$F30+1),$J30/2,$M30,TRUE)-_xlfn.NORM.DIST(AND(AS$6&gt;=$F30,AS$6&lt;=$H30)*(AR$6-$F30+1),$J30/2,$M30,TRUE))/(1-2*_xlfn.NORM.DIST(0,$J30/2,$M30,TRUE))*$D30+($K30="Steady Growth")*(AND(AS$6&gt;=$F30,AS$6&lt;=$H30)*((AS$6-$F30+1)/($J30*($J30+1)/2)*$D30))+($K30="custom")*CustCF!AM30</f>
        <v>0</v>
      </c>
      <c r="AT30" s="95">
        <f>($K30="Bell Curve")*(_xlfn.NORM.DIST(AND(AT$6&gt;=$F30,AT$6&lt;=$H30)*(AT$6-$F30+1),$J30/2,$M30,TRUE)-_xlfn.NORM.DIST(AND(AT$6&gt;=$F30,AT$6&lt;=$H30)*(AS$6-$F30+1),$J30/2,$M30,TRUE))/(1-2*_xlfn.NORM.DIST(0,$J30/2,$M30,TRUE))*$D30+($K30="Steady Growth")*(AND(AT$6&gt;=$F30,AT$6&lt;=$H30)*((AT$6-$F30+1)/($J30*($J30+1)/2)*$D30))+($K30="custom")*CustCF!AN30</f>
        <v>0</v>
      </c>
      <c r="AU30" s="95">
        <f>($K30="Bell Curve")*(_xlfn.NORM.DIST(AND(AU$6&gt;=$F30,AU$6&lt;=$H30)*(AU$6-$F30+1),$J30/2,$M30,TRUE)-_xlfn.NORM.DIST(AND(AU$6&gt;=$F30,AU$6&lt;=$H30)*(AT$6-$F30+1),$J30/2,$M30,TRUE))/(1-2*_xlfn.NORM.DIST(0,$J30/2,$M30,TRUE))*$D30+($K30="Steady Growth")*(AND(AU$6&gt;=$F30,AU$6&lt;=$H30)*((AU$6-$F30+1)/($J30*($J30+1)/2)*$D30))+($K30="custom")*CustCF!AO30</f>
        <v>0</v>
      </c>
      <c r="AV30" s="95">
        <f>($K30="Bell Curve")*(_xlfn.NORM.DIST(AND(AV$6&gt;=$F30,AV$6&lt;=$H30)*(AV$6-$F30+1),$J30/2,$M30,TRUE)-_xlfn.NORM.DIST(AND(AV$6&gt;=$F30,AV$6&lt;=$H30)*(AU$6-$F30+1),$J30/2,$M30,TRUE))/(1-2*_xlfn.NORM.DIST(0,$J30/2,$M30,TRUE))*$D30+($K30="Steady Growth")*(AND(AV$6&gt;=$F30,AV$6&lt;=$H30)*((AV$6-$F30+1)/($J30*($J30+1)/2)*$D30))+($K30="custom")*CustCF!AP30</f>
        <v>0</v>
      </c>
      <c r="AW30" s="95">
        <f>($K30="Bell Curve")*(_xlfn.NORM.DIST(AND(AW$6&gt;=$F30,AW$6&lt;=$H30)*(AW$6-$F30+1),$J30/2,$M30,TRUE)-_xlfn.NORM.DIST(AND(AW$6&gt;=$F30,AW$6&lt;=$H30)*(AV$6-$F30+1),$J30/2,$M30,TRUE))/(1-2*_xlfn.NORM.DIST(0,$J30/2,$M30,TRUE))*$D30+($K30="Steady Growth")*(AND(AW$6&gt;=$F30,AW$6&lt;=$H30)*((AW$6-$F30+1)/($J30*($J30+1)/2)*$D30))+($K30="custom")*CustCF!AQ30</f>
        <v>0</v>
      </c>
      <c r="AX30" s="95">
        <f>($K30="Bell Curve")*(_xlfn.NORM.DIST(AND(AX$6&gt;=$F30,AX$6&lt;=$H30)*(AX$6-$F30+1),$J30/2,$M30,TRUE)-_xlfn.NORM.DIST(AND(AX$6&gt;=$F30,AX$6&lt;=$H30)*(AW$6-$F30+1),$J30/2,$M30,TRUE))/(1-2*_xlfn.NORM.DIST(0,$J30/2,$M30,TRUE))*$D30+($K30="Steady Growth")*(AND(AX$6&gt;=$F30,AX$6&lt;=$H30)*((AX$6-$F30+1)/($J30*($J30+1)/2)*$D30))+($K30="custom")*CustCF!AR30</f>
        <v>0</v>
      </c>
      <c r="AY30" s="95">
        <f>($K30="Bell Curve")*(_xlfn.NORM.DIST(AND(AY$6&gt;=$F30,AY$6&lt;=$H30)*(AY$6-$F30+1),$J30/2,$M30,TRUE)-_xlfn.NORM.DIST(AND(AY$6&gt;=$F30,AY$6&lt;=$H30)*(AX$6-$F30+1),$J30/2,$M30,TRUE))/(1-2*_xlfn.NORM.DIST(0,$J30/2,$M30,TRUE))*$D30+($K30="Steady Growth")*(AND(AY$6&gt;=$F30,AY$6&lt;=$H30)*((AY$6-$F30+1)/($J30*($J30+1)/2)*$D30))+($K30="custom")*CustCF!AS30</f>
        <v>0</v>
      </c>
      <c r="AZ30" s="95">
        <f>($K30="Bell Curve")*(_xlfn.NORM.DIST(AND(AZ$6&gt;=$F30,AZ$6&lt;=$H30)*(AZ$6-$F30+1),$J30/2,$M30,TRUE)-_xlfn.NORM.DIST(AND(AZ$6&gt;=$F30,AZ$6&lt;=$H30)*(AY$6-$F30+1),$J30/2,$M30,TRUE))/(1-2*_xlfn.NORM.DIST(0,$J30/2,$M30,TRUE))*$D30+($K30="Steady Growth")*(AND(AZ$6&gt;=$F30,AZ$6&lt;=$H30)*((AZ$6-$F30+1)/($J30*($J30+1)/2)*$D30))+($K30="custom")*CustCF!AT30</f>
        <v>0</v>
      </c>
      <c r="BA30" s="95">
        <f>($K30="Bell Curve")*(_xlfn.NORM.DIST(AND(BA$6&gt;=$F30,BA$6&lt;=$H30)*(BA$6-$F30+1),$J30/2,$M30,TRUE)-_xlfn.NORM.DIST(AND(BA$6&gt;=$F30,BA$6&lt;=$H30)*(AZ$6-$F30+1),$J30/2,$M30,TRUE))/(1-2*_xlfn.NORM.DIST(0,$J30/2,$M30,TRUE))*$D30+($K30="Steady Growth")*(AND(BA$6&gt;=$F30,BA$6&lt;=$H30)*((BA$6-$F30+1)/($J30*($J30+1)/2)*$D30))+($K30="custom")*CustCF!AU30</f>
        <v>0</v>
      </c>
      <c r="BB30" s="95">
        <f>($K30="Bell Curve")*(_xlfn.NORM.DIST(AND(BB$6&gt;=$F30,BB$6&lt;=$H30)*(BB$6-$F30+1),$J30/2,$M30,TRUE)-_xlfn.NORM.DIST(AND(BB$6&gt;=$F30,BB$6&lt;=$H30)*(BA$6-$F30+1),$J30/2,$M30,TRUE))/(1-2*_xlfn.NORM.DIST(0,$J30/2,$M30,TRUE))*$D30+($K30="Steady Growth")*(AND(BB$6&gt;=$F30,BB$6&lt;=$H30)*((BB$6-$F30+1)/($J30*($J30+1)/2)*$D30))+($K30="custom")*CustCF!AV30</f>
        <v>0</v>
      </c>
      <c r="BC30" s="95">
        <f>($K30="Bell Curve")*(_xlfn.NORM.DIST(AND(BC$6&gt;=$F30,BC$6&lt;=$H30)*(BC$6-$F30+1),$J30/2,$M30,TRUE)-_xlfn.NORM.DIST(AND(BC$6&gt;=$F30,BC$6&lt;=$H30)*(BB$6-$F30+1),$J30/2,$M30,TRUE))/(1-2*_xlfn.NORM.DIST(0,$J30/2,$M30,TRUE))*$D30+($K30="Steady Growth")*(AND(BC$6&gt;=$F30,BC$6&lt;=$H30)*((BC$6-$F30+1)/($J30*($J30+1)/2)*$D30))+($K30="custom")*CustCF!AW30</f>
        <v>0</v>
      </c>
      <c r="BD30" s="95">
        <f>($K30="Bell Curve")*(_xlfn.NORM.DIST(AND(BD$6&gt;=$F30,BD$6&lt;=$H30)*(BD$6-$F30+1),$J30/2,$M30,TRUE)-_xlfn.NORM.DIST(AND(BD$6&gt;=$F30,BD$6&lt;=$H30)*(BC$6-$F30+1),$J30/2,$M30,TRUE))/(1-2*_xlfn.NORM.DIST(0,$J30/2,$M30,TRUE))*$D30+($K30="Steady Growth")*(AND(BD$6&gt;=$F30,BD$6&lt;=$H30)*((BD$6-$F30+1)/($J30*($J30+1)/2)*$D30))+($K30="custom")*CustCF!AX30</f>
        <v>0</v>
      </c>
      <c r="BE30" s="95">
        <f>($K30="Bell Curve")*(_xlfn.NORM.DIST(AND(BE$6&gt;=$F30,BE$6&lt;=$H30)*(BE$6-$F30+1),$J30/2,$M30,TRUE)-_xlfn.NORM.DIST(AND(BE$6&gt;=$F30,BE$6&lt;=$H30)*(BD$6-$F30+1),$J30/2,$M30,TRUE))/(1-2*_xlfn.NORM.DIST(0,$J30/2,$M30,TRUE))*$D30+($K30="Steady Growth")*(AND(BE$6&gt;=$F30,BE$6&lt;=$H30)*((BE$6-$F30+1)/($J30*($J30+1)/2)*$D30))+($K30="custom")*CustCF!AY30</f>
        <v>0</v>
      </c>
      <c r="BF30" s="95">
        <f>($K30="Bell Curve")*(_xlfn.NORM.DIST(AND(BF$6&gt;=$F30,BF$6&lt;=$H30)*(BF$6-$F30+1),$J30/2,$M30,TRUE)-_xlfn.NORM.DIST(AND(BF$6&gt;=$F30,BF$6&lt;=$H30)*(BE$6-$F30+1),$J30/2,$M30,TRUE))/(1-2*_xlfn.NORM.DIST(0,$J30/2,$M30,TRUE))*$D30+($K30="Steady Growth")*(AND(BF$6&gt;=$F30,BF$6&lt;=$H30)*((BF$6-$F30+1)/($J30*($J30+1)/2)*$D30))+($K30="custom")*CustCF!AZ30</f>
        <v>0</v>
      </c>
      <c r="BG30" s="95">
        <f>($K30="Bell Curve")*(_xlfn.NORM.DIST(AND(BG$6&gt;=$F30,BG$6&lt;=$H30)*(BG$6-$F30+1),$J30/2,$M30,TRUE)-_xlfn.NORM.DIST(AND(BG$6&gt;=$F30,BG$6&lt;=$H30)*(BF$6-$F30+1),$J30/2,$M30,TRUE))/(1-2*_xlfn.NORM.DIST(0,$J30/2,$M30,TRUE))*$D30+($K30="Steady Growth")*(AND(BG$6&gt;=$F30,BG$6&lt;=$H30)*((BG$6-$F30+1)/($J30*($J30+1)/2)*$D30))+($K30="custom")*CustCF!BA30</f>
        <v>0</v>
      </c>
      <c r="BH30" s="95">
        <f>($K30="Bell Curve")*(_xlfn.NORM.DIST(AND(BH$6&gt;=$F30,BH$6&lt;=$H30)*(BH$6-$F30+1),$J30/2,$M30,TRUE)-_xlfn.NORM.DIST(AND(BH$6&gt;=$F30,BH$6&lt;=$H30)*(BG$6-$F30+1),$J30/2,$M30,TRUE))/(1-2*_xlfn.NORM.DIST(0,$J30/2,$M30,TRUE))*$D30+($K30="Steady Growth")*(AND(BH$6&gt;=$F30,BH$6&lt;=$H30)*((BH$6-$F30+1)/($J30*($J30+1)/2)*$D30))+($K30="custom")*CustCF!BB30</f>
        <v>0</v>
      </c>
      <c r="BI30" s="95">
        <f>($K30="Bell Curve")*(_xlfn.NORM.DIST(AND(BI$6&gt;=$F30,BI$6&lt;=$H30)*(BI$6-$F30+1),$J30/2,$M30,TRUE)-_xlfn.NORM.DIST(AND(BI$6&gt;=$F30,BI$6&lt;=$H30)*(BH$6-$F30+1),$J30/2,$M30,TRUE))/(1-2*_xlfn.NORM.DIST(0,$J30/2,$M30,TRUE))*$D30+($K30="Steady Growth")*(AND(BI$6&gt;=$F30,BI$6&lt;=$H30)*((BI$6-$F30+1)/($J30*($J30+1)/2)*$D30))+($K30="custom")*CustCF!BC30</f>
        <v>0</v>
      </c>
      <c r="BJ30" s="95">
        <f>($K30="Bell Curve")*(_xlfn.NORM.DIST(AND(BJ$6&gt;=$F30,BJ$6&lt;=$H30)*(BJ$6-$F30+1),$J30/2,$M30,TRUE)-_xlfn.NORM.DIST(AND(BJ$6&gt;=$F30,BJ$6&lt;=$H30)*(BI$6-$F30+1),$J30/2,$M30,TRUE))/(1-2*_xlfn.NORM.DIST(0,$J30/2,$M30,TRUE))*$D30+($K30="Steady Growth")*(AND(BJ$6&gt;=$F30,BJ$6&lt;=$H30)*((BJ$6-$F30+1)/($J30*($J30+1)/2)*$D30))+($K30="custom")*CustCF!BD30</f>
        <v>0</v>
      </c>
      <c r="BK30" s="95">
        <f>($K30="Bell Curve")*(_xlfn.NORM.DIST(AND(BK$6&gt;=$F30,BK$6&lt;=$H30)*(BK$6-$F30+1),$J30/2,$M30,TRUE)-_xlfn.NORM.DIST(AND(BK$6&gt;=$F30,BK$6&lt;=$H30)*(BJ$6-$F30+1),$J30/2,$M30,TRUE))/(1-2*_xlfn.NORM.DIST(0,$J30/2,$M30,TRUE))*$D30+($K30="Steady Growth")*(AND(BK$6&gt;=$F30,BK$6&lt;=$H30)*((BK$6-$F30+1)/($J30*($J30+1)/2)*$D30))+($K30="custom")*CustCF!BE30</f>
        <v>0</v>
      </c>
      <c r="BL30" s="95">
        <f>($K30="Bell Curve")*(_xlfn.NORM.DIST(AND(BL$6&gt;=$F30,BL$6&lt;=$H30)*(BL$6-$F30+1),$J30/2,$M30,TRUE)-_xlfn.NORM.DIST(AND(BL$6&gt;=$F30,BL$6&lt;=$H30)*(BK$6-$F30+1),$J30/2,$M30,TRUE))/(1-2*_xlfn.NORM.DIST(0,$J30/2,$M30,TRUE))*$D30+($K30="Steady Growth")*(AND(BL$6&gt;=$F30,BL$6&lt;=$H30)*((BL$6-$F30+1)/($J30*($J30+1)/2)*$D30))+($K30="custom")*CustCF!BF30</f>
        <v>0</v>
      </c>
      <c r="BM30" s="95">
        <f>($K30="Bell Curve")*(_xlfn.NORM.DIST(AND(BM$6&gt;=$F30,BM$6&lt;=$H30)*(BM$6-$F30+1),$J30/2,$M30,TRUE)-_xlfn.NORM.DIST(AND(BM$6&gt;=$F30,BM$6&lt;=$H30)*(BL$6-$F30+1),$J30/2,$M30,TRUE))/(1-2*_xlfn.NORM.DIST(0,$J30/2,$M30,TRUE))*$D30+($K30="Steady Growth")*(AND(BM$6&gt;=$F30,BM$6&lt;=$H30)*((BM$6-$F30+1)/($J30*($J30+1)/2)*$D30))+($K30="custom")*CustCF!BG30</f>
        <v>0</v>
      </c>
      <c r="BN30" s="95">
        <f>($K30="Bell Curve")*(_xlfn.NORM.DIST(AND(BN$6&gt;=$F30,BN$6&lt;=$H30)*(BN$6-$F30+1),$J30/2,$M30,TRUE)-_xlfn.NORM.DIST(AND(BN$6&gt;=$F30,BN$6&lt;=$H30)*(BM$6-$F30+1),$J30/2,$M30,TRUE))/(1-2*_xlfn.NORM.DIST(0,$J30/2,$M30,TRUE))*$D30+($K30="Steady Growth")*(AND(BN$6&gt;=$F30,BN$6&lt;=$H30)*((BN$6-$F30+1)/($J30*($J30+1)/2)*$D30))+($K30="custom")*CustCF!BH30</f>
        <v>0</v>
      </c>
      <c r="BO30" s="95">
        <f>($K30="Bell Curve")*(_xlfn.NORM.DIST(AND(BO$6&gt;=$F30,BO$6&lt;=$H30)*(BO$6-$F30+1),$J30/2,$M30,TRUE)-_xlfn.NORM.DIST(AND(BO$6&gt;=$F30,BO$6&lt;=$H30)*(BN$6-$F30+1),$J30/2,$M30,TRUE))/(1-2*_xlfn.NORM.DIST(0,$J30/2,$M30,TRUE))*$D30+($K30="Steady Growth")*(AND(BO$6&gt;=$F30,BO$6&lt;=$H30)*((BO$6-$F30+1)/($J30*($J30+1)/2)*$D30))+($K30="custom")*CustCF!BI30</f>
        <v>0</v>
      </c>
      <c r="BP30" s="95">
        <f>($K30="Bell Curve")*(_xlfn.NORM.DIST(AND(BP$6&gt;=$F30,BP$6&lt;=$H30)*(BP$6-$F30+1),$J30/2,$M30,TRUE)-_xlfn.NORM.DIST(AND(BP$6&gt;=$F30,BP$6&lt;=$H30)*(BO$6-$F30+1),$J30/2,$M30,TRUE))/(1-2*_xlfn.NORM.DIST(0,$J30/2,$M30,TRUE))*$D30+($K30="Steady Growth")*(AND(BP$6&gt;=$F30,BP$6&lt;=$H30)*((BP$6-$F30+1)/($J30*($J30+1)/2)*$D30))+($K30="custom")*CustCF!BJ30</f>
        <v>0</v>
      </c>
      <c r="BQ30" s="95">
        <f>($K30="Bell Curve")*(_xlfn.NORM.DIST(AND(BQ$6&gt;=$F30,BQ$6&lt;=$H30)*(BQ$6-$F30+1),$J30/2,$M30,TRUE)-_xlfn.NORM.DIST(AND(BQ$6&gt;=$F30,BQ$6&lt;=$H30)*(BP$6-$F30+1),$J30/2,$M30,TRUE))/(1-2*_xlfn.NORM.DIST(0,$J30/2,$M30,TRUE))*$D30+($K30="Steady Growth")*(AND(BQ$6&gt;=$F30,BQ$6&lt;=$H30)*((BQ$6-$F30+1)/($J30*($J30+1)/2)*$D30))+($K30="custom")*CustCF!BK30</f>
        <v>0</v>
      </c>
      <c r="BR30" s="95">
        <f>($K30="Bell Curve")*(_xlfn.NORM.DIST(AND(BR$6&gt;=$F30,BR$6&lt;=$H30)*(BR$6-$F30+1),$J30/2,$M30,TRUE)-_xlfn.NORM.DIST(AND(BR$6&gt;=$F30,BR$6&lt;=$H30)*(BQ$6-$F30+1),$J30/2,$M30,TRUE))/(1-2*_xlfn.NORM.DIST(0,$J30/2,$M30,TRUE))*$D30+($K30="Steady Growth")*(AND(BR$6&gt;=$F30,BR$6&lt;=$H30)*((BR$6-$F30+1)/($J30*($J30+1)/2)*$D30))+($K30="custom")*CustCF!BL30</f>
        <v>0</v>
      </c>
      <c r="BS30" s="95">
        <f>($K30="Bell Curve")*(_xlfn.NORM.DIST(AND(BS$6&gt;=$F30,BS$6&lt;=$H30)*(BS$6-$F30+1),$J30/2,$M30,TRUE)-_xlfn.NORM.DIST(AND(BS$6&gt;=$F30,BS$6&lt;=$H30)*(BR$6-$F30+1),$J30/2,$M30,TRUE))/(1-2*_xlfn.NORM.DIST(0,$J30/2,$M30,TRUE))*$D30+($K30="Steady Growth")*(AND(BS$6&gt;=$F30,BS$6&lt;=$H30)*((BS$6-$F30+1)/($J30*($J30+1)/2)*$D30))+($K30="custom")*CustCF!BM30</f>
        <v>0</v>
      </c>
      <c r="BT30" s="95">
        <f>($K30="Bell Curve")*(_xlfn.NORM.DIST(AND(BT$6&gt;=$F30,BT$6&lt;=$H30)*(BT$6-$F30+1),$J30/2,$M30,TRUE)-_xlfn.NORM.DIST(AND(BT$6&gt;=$F30,BT$6&lt;=$H30)*(BS$6-$F30+1),$J30/2,$M30,TRUE))/(1-2*_xlfn.NORM.DIST(0,$J30/2,$M30,TRUE))*$D30+($K30="Steady Growth")*(AND(BT$6&gt;=$F30,BT$6&lt;=$H30)*((BT$6-$F30+1)/($J30*($J30+1)/2)*$D30))+($K30="custom")*CustCF!BN30</f>
        <v>0</v>
      </c>
      <c r="BU30" s="95">
        <f>($K30="Bell Curve")*(_xlfn.NORM.DIST(AND(BU$6&gt;=$F30,BU$6&lt;=$H30)*(BU$6-$F30+1),$J30/2,$M30,TRUE)-_xlfn.NORM.DIST(AND(BU$6&gt;=$F30,BU$6&lt;=$H30)*(BT$6-$F30+1),$J30/2,$M30,TRUE))/(1-2*_xlfn.NORM.DIST(0,$J30/2,$M30,TRUE))*$D30+($K30="Steady Growth")*(AND(BU$6&gt;=$F30,BU$6&lt;=$H30)*((BU$6-$F30+1)/($J30*($J30+1)/2)*$D30))+($K30="custom")*CustCF!BO30</f>
        <v>0</v>
      </c>
      <c r="BV30" s="95">
        <f>($K30="Bell Curve")*(_xlfn.NORM.DIST(AND(BV$6&gt;=$F30,BV$6&lt;=$H30)*(BV$6-$F30+1),$J30/2,$M30,TRUE)-_xlfn.NORM.DIST(AND(BV$6&gt;=$F30,BV$6&lt;=$H30)*(BU$6-$F30+1),$J30/2,$M30,TRUE))/(1-2*_xlfn.NORM.DIST(0,$J30/2,$M30,TRUE))*$D30+($K30="Steady Growth")*(AND(BV$6&gt;=$F30,BV$6&lt;=$H30)*((BV$6-$F30+1)/($J30*($J30+1)/2)*$D30))+($K30="custom")*CustCF!BP30</f>
        <v>0</v>
      </c>
      <c r="BW30" s="95">
        <f>($K30="Bell Curve")*(_xlfn.NORM.DIST(AND(BW$6&gt;=$F30,BW$6&lt;=$H30)*(BW$6-$F30+1),$J30/2,$M30,TRUE)-_xlfn.NORM.DIST(AND(BW$6&gt;=$F30,BW$6&lt;=$H30)*(BV$6-$F30+1),$J30/2,$M30,TRUE))/(1-2*_xlfn.NORM.DIST(0,$J30/2,$M30,TRUE))*$D30+($K30="Steady Growth")*(AND(BW$6&gt;=$F30,BW$6&lt;=$H30)*((BW$6-$F30+1)/($J30*($J30+1)/2)*$D30))+($K30="custom")*CustCF!BQ30</f>
        <v>0</v>
      </c>
      <c r="BX30" s="95">
        <f>($K30="Bell Curve")*(_xlfn.NORM.DIST(AND(BX$6&gt;=$F30,BX$6&lt;=$H30)*(BX$6-$F30+1),$J30/2,$M30,TRUE)-_xlfn.NORM.DIST(AND(BX$6&gt;=$F30,BX$6&lt;=$H30)*(BW$6-$F30+1),$J30/2,$M30,TRUE))/(1-2*_xlfn.NORM.DIST(0,$J30/2,$M30,TRUE))*$D30+($K30="Steady Growth")*(AND(BX$6&gt;=$F30,BX$6&lt;=$H30)*((BX$6-$F30+1)/($J30*($J30+1)/2)*$D30))+($K30="custom")*CustCF!BR30</f>
        <v>0</v>
      </c>
      <c r="BY30" s="95">
        <f>($K30="Bell Curve")*(_xlfn.NORM.DIST(AND(BY$6&gt;=$F30,BY$6&lt;=$H30)*(BY$6-$F30+1),$J30/2,$M30,TRUE)-_xlfn.NORM.DIST(AND(BY$6&gt;=$F30,BY$6&lt;=$H30)*(BX$6-$F30+1),$J30/2,$M30,TRUE))/(1-2*_xlfn.NORM.DIST(0,$J30/2,$M30,TRUE))*$D30+($K30="Steady Growth")*(AND(BY$6&gt;=$F30,BY$6&lt;=$H30)*((BY$6-$F30+1)/($J30*($J30+1)/2)*$D30))+($K30="custom")*CustCF!BS30</f>
        <v>0</v>
      </c>
      <c r="BZ30" s="95">
        <f>($K30="Bell Curve")*(_xlfn.NORM.DIST(AND(BZ$6&gt;=$F30,BZ$6&lt;=$H30)*(BZ$6-$F30+1),$J30/2,$M30,TRUE)-_xlfn.NORM.DIST(AND(BZ$6&gt;=$F30,BZ$6&lt;=$H30)*(BY$6-$F30+1),$J30/2,$M30,TRUE))/(1-2*_xlfn.NORM.DIST(0,$J30/2,$M30,TRUE))*$D30+($K30="Steady Growth")*(AND(BZ$6&gt;=$F30,BZ$6&lt;=$H30)*((BZ$6-$F30+1)/($J30*($J30+1)/2)*$D30))+($K30="custom")*CustCF!BT30</f>
        <v>0</v>
      </c>
      <c r="CA30" s="95">
        <f>($K30="Bell Curve")*(_xlfn.NORM.DIST(AND(CA$6&gt;=$F30,CA$6&lt;=$H30)*(CA$6-$F30+1),$J30/2,$M30,TRUE)-_xlfn.NORM.DIST(AND(CA$6&gt;=$F30,CA$6&lt;=$H30)*(BZ$6-$F30+1),$J30/2,$M30,TRUE))/(1-2*_xlfn.NORM.DIST(0,$J30/2,$M30,TRUE))*$D30+($K30="Steady Growth")*(AND(CA$6&gt;=$F30,CA$6&lt;=$H30)*((CA$6-$F30+1)/($J30*($J30+1)/2)*$D30))+($K30="custom")*CustCF!BU30</f>
        <v>0</v>
      </c>
      <c r="CB30" s="95">
        <f>($K30="Bell Curve")*(_xlfn.NORM.DIST(AND(CB$6&gt;=$F30,CB$6&lt;=$H30)*(CB$6-$F30+1),$J30/2,$M30,TRUE)-_xlfn.NORM.DIST(AND(CB$6&gt;=$F30,CB$6&lt;=$H30)*(CA$6-$F30+1),$J30/2,$M30,TRUE))/(1-2*_xlfn.NORM.DIST(0,$J30/2,$M30,TRUE))*$D30+($K30="Steady Growth")*(AND(CB$6&gt;=$F30,CB$6&lt;=$H30)*((CB$6-$F30+1)/($J30*($J30+1)/2)*$D30))+($K30="custom")*CustCF!BV30</f>
        <v>0</v>
      </c>
      <c r="CC30" s="95">
        <f>($K30="Bell Curve")*(_xlfn.NORM.DIST(AND(CC$6&gt;=$F30,CC$6&lt;=$H30)*(CC$6-$F30+1),$J30/2,$M30,TRUE)-_xlfn.NORM.DIST(AND(CC$6&gt;=$F30,CC$6&lt;=$H30)*(CB$6-$F30+1),$J30/2,$M30,TRUE))/(1-2*_xlfn.NORM.DIST(0,$J30/2,$M30,TRUE))*$D30+($K30="Steady Growth")*(AND(CC$6&gt;=$F30,CC$6&lt;=$H30)*((CC$6-$F30+1)/($J30*($J30+1)/2)*$D30))+($K30="custom")*CustCF!BW30</f>
        <v>0</v>
      </c>
      <c r="CD30" s="95">
        <f>($K30="Bell Curve")*(_xlfn.NORM.DIST(AND(CD$6&gt;=$F30,CD$6&lt;=$H30)*(CD$6-$F30+1),$J30/2,$M30,TRUE)-_xlfn.NORM.DIST(AND(CD$6&gt;=$F30,CD$6&lt;=$H30)*(CC$6-$F30+1),$J30/2,$M30,TRUE))/(1-2*_xlfn.NORM.DIST(0,$J30/2,$M30,TRUE))*$D30+($K30="Steady Growth")*(AND(CD$6&gt;=$F30,CD$6&lt;=$H30)*((CD$6-$F30+1)/($J30*($J30+1)/2)*$D30))+($K30="custom")*CustCF!BX30</f>
        <v>0</v>
      </c>
      <c r="CE30" s="95">
        <f>($K30="Bell Curve")*(_xlfn.NORM.DIST(AND(CE$6&gt;=$F30,CE$6&lt;=$H30)*(CE$6-$F30+1),$J30/2,$M30,TRUE)-_xlfn.NORM.DIST(AND(CE$6&gt;=$F30,CE$6&lt;=$H30)*(CD$6-$F30+1),$J30/2,$M30,TRUE))/(1-2*_xlfn.NORM.DIST(0,$J30/2,$M30,TRUE))*$D30+($K30="Steady Growth")*(AND(CE$6&gt;=$F30,CE$6&lt;=$H30)*((CE$6-$F30+1)/($J30*($J30+1)/2)*$D30))+($K30="custom")*CustCF!BY30</f>
        <v>0</v>
      </c>
      <c r="CF30" s="95">
        <f>($K30="Bell Curve")*(_xlfn.NORM.DIST(AND(CF$6&gt;=$F30,CF$6&lt;=$H30)*(CF$6-$F30+1),$J30/2,$M30,TRUE)-_xlfn.NORM.DIST(AND(CF$6&gt;=$F30,CF$6&lt;=$H30)*(CE$6-$F30+1),$J30/2,$M30,TRUE))/(1-2*_xlfn.NORM.DIST(0,$J30/2,$M30,TRUE))*$D30+($K30="Steady Growth")*(AND(CF$6&gt;=$F30,CF$6&lt;=$H30)*((CF$6-$F30+1)/($J30*($J30+1)/2)*$D30))+($K30="custom")*CustCF!BZ30</f>
        <v>0</v>
      </c>
      <c r="CG30" s="95">
        <f>($K30="Bell Curve")*(_xlfn.NORM.DIST(AND(CG$6&gt;=$F30,CG$6&lt;=$H30)*(CG$6-$F30+1),$J30/2,$M30,TRUE)-_xlfn.NORM.DIST(AND(CG$6&gt;=$F30,CG$6&lt;=$H30)*(CF$6-$F30+1),$J30/2,$M30,TRUE))/(1-2*_xlfn.NORM.DIST(0,$J30/2,$M30,TRUE))*$D30+($K30="Steady Growth")*(AND(CG$6&gt;=$F30,CG$6&lt;=$H30)*((CG$6-$F30+1)/($J30*($J30+1)/2)*$D30))+($K30="custom")*CustCF!CA30</f>
        <v>0</v>
      </c>
      <c r="CH30" s="95">
        <f>($K30="Bell Curve")*(_xlfn.NORM.DIST(AND(CH$6&gt;=$F30,CH$6&lt;=$H30)*(CH$6-$F30+1),$J30/2,$M30,TRUE)-_xlfn.NORM.DIST(AND(CH$6&gt;=$F30,CH$6&lt;=$H30)*(CG$6-$F30+1),$J30/2,$M30,TRUE))/(1-2*_xlfn.NORM.DIST(0,$J30/2,$M30,TRUE))*$D30+($K30="Steady Growth")*(AND(CH$6&gt;=$F30,CH$6&lt;=$H30)*((CH$6-$F30+1)/($J30*($J30+1)/2)*$D30))+($K30="custom")*CustCF!CB30</f>
        <v>0</v>
      </c>
      <c r="CI30" s="95">
        <f>($K30="Bell Curve")*(_xlfn.NORM.DIST(AND(CI$6&gt;=$F30,CI$6&lt;=$H30)*(CI$6-$F30+1),$J30/2,$M30,TRUE)-_xlfn.NORM.DIST(AND(CI$6&gt;=$F30,CI$6&lt;=$H30)*(CH$6-$F30+1),$J30/2,$M30,TRUE))/(1-2*_xlfn.NORM.DIST(0,$J30/2,$M30,TRUE))*$D30+($K30="Steady Growth")*(AND(CI$6&gt;=$F30,CI$6&lt;=$H30)*((CI$6-$F30+1)/($J30*($J30+1)/2)*$D30))+($K30="custom")*CustCF!CC30</f>
        <v>0</v>
      </c>
      <c r="CJ30" s="95">
        <f>($K30="Bell Curve")*(_xlfn.NORM.DIST(AND(CJ$6&gt;=$F30,CJ$6&lt;=$H30)*(CJ$6-$F30+1),$J30/2,$M30,TRUE)-_xlfn.NORM.DIST(AND(CJ$6&gt;=$F30,CJ$6&lt;=$H30)*(CI$6-$F30+1),$J30/2,$M30,TRUE))/(1-2*_xlfn.NORM.DIST(0,$J30/2,$M30,TRUE))*$D30+($K30="Steady Growth")*(AND(CJ$6&gt;=$F30,CJ$6&lt;=$H30)*((CJ$6-$F30+1)/($J30*($J30+1)/2)*$D30))+($K30="custom")*CustCF!CD30</f>
        <v>0</v>
      </c>
      <c r="CK30" s="95">
        <f>($K30="Bell Curve")*(_xlfn.NORM.DIST(AND(CK$6&gt;=$F30,CK$6&lt;=$H30)*(CK$6-$F30+1),$J30/2,$M30,TRUE)-_xlfn.NORM.DIST(AND(CK$6&gt;=$F30,CK$6&lt;=$H30)*(CJ$6-$F30+1),$J30/2,$M30,TRUE))/(1-2*_xlfn.NORM.DIST(0,$J30/2,$M30,TRUE))*$D30+($K30="Steady Growth")*(AND(CK$6&gt;=$F30,CK$6&lt;=$H30)*((CK$6-$F30+1)/($J30*($J30+1)/2)*$D30))+($K30="custom")*CustCF!CE30</f>
        <v>0</v>
      </c>
      <c r="CL30" s="95">
        <f>($K30="Bell Curve")*(_xlfn.NORM.DIST(AND(CL$6&gt;=$F30,CL$6&lt;=$H30)*(CL$6-$F30+1),$J30/2,$M30,TRUE)-_xlfn.NORM.DIST(AND(CL$6&gt;=$F30,CL$6&lt;=$H30)*(CK$6-$F30+1),$J30/2,$M30,TRUE))/(1-2*_xlfn.NORM.DIST(0,$J30/2,$M30,TRUE))*$D30+($K30="Steady Growth")*(AND(CL$6&gt;=$F30,CL$6&lt;=$H30)*((CL$6-$F30+1)/($J30*($J30+1)/2)*$D30))+($K30="custom")*CustCF!CF30</f>
        <v>0</v>
      </c>
      <c r="CM30" s="95">
        <f>($K30="Bell Curve")*(_xlfn.NORM.DIST(AND(CM$6&gt;=$F30,CM$6&lt;=$H30)*(CM$6-$F30+1),$J30/2,$M30,TRUE)-_xlfn.NORM.DIST(AND(CM$6&gt;=$F30,CM$6&lt;=$H30)*(CL$6-$F30+1),$J30/2,$M30,TRUE))/(1-2*_xlfn.NORM.DIST(0,$J30/2,$M30,TRUE))*$D30+($K30="Steady Growth")*(AND(CM$6&gt;=$F30,CM$6&lt;=$H30)*((CM$6-$F30+1)/($J30*($J30+1)/2)*$D30))+($K30="custom")*CustCF!CG30</f>
        <v>0</v>
      </c>
      <c r="CN30" s="95">
        <f>($K30="Bell Curve")*(_xlfn.NORM.DIST(AND(CN$6&gt;=$F30,CN$6&lt;=$H30)*(CN$6-$F30+1),$J30/2,$M30,TRUE)-_xlfn.NORM.DIST(AND(CN$6&gt;=$F30,CN$6&lt;=$H30)*(CM$6-$F30+1),$J30/2,$M30,TRUE))/(1-2*_xlfn.NORM.DIST(0,$J30/2,$M30,TRUE))*$D30+($K30="Steady Growth")*(AND(CN$6&gt;=$F30,CN$6&lt;=$H30)*((CN$6-$F30+1)/($J30*($J30+1)/2)*$D30))+($K30="custom")*CustCF!CH30</f>
        <v>0</v>
      </c>
      <c r="CO30" s="95">
        <f>($K30="Bell Curve")*(_xlfn.NORM.DIST(AND(CO$6&gt;=$F30,CO$6&lt;=$H30)*(CO$6-$F30+1),$J30/2,$M30,TRUE)-_xlfn.NORM.DIST(AND(CO$6&gt;=$F30,CO$6&lt;=$H30)*(CN$6-$F30+1),$J30/2,$M30,TRUE))/(1-2*_xlfn.NORM.DIST(0,$J30/2,$M30,TRUE))*$D30+($K30="Steady Growth")*(AND(CO$6&gt;=$F30,CO$6&lt;=$H30)*((CO$6-$F30+1)/($J30*($J30+1)/2)*$D30))+($K30="custom")*CustCF!CI30</f>
        <v>0</v>
      </c>
      <c r="CP30" s="95">
        <f>($K30="Bell Curve")*(_xlfn.NORM.DIST(AND(CP$6&gt;=$F30,CP$6&lt;=$H30)*(CP$6-$F30+1),$J30/2,$M30,TRUE)-_xlfn.NORM.DIST(AND(CP$6&gt;=$F30,CP$6&lt;=$H30)*(CO$6-$F30+1),$J30/2,$M30,TRUE))/(1-2*_xlfn.NORM.DIST(0,$J30/2,$M30,TRUE))*$D30+($K30="Steady Growth")*(AND(CP$6&gt;=$F30,CP$6&lt;=$H30)*((CP$6-$F30+1)/($J30*($J30+1)/2)*$D30))+($K30="custom")*CustCF!CJ30</f>
        <v>0</v>
      </c>
      <c r="CQ30" s="95">
        <f>($K30="Bell Curve")*(_xlfn.NORM.DIST(AND(CQ$6&gt;=$F30,CQ$6&lt;=$H30)*(CQ$6-$F30+1),$J30/2,$M30,TRUE)-_xlfn.NORM.DIST(AND(CQ$6&gt;=$F30,CQ$6&lt;=$H30)*(CP$6-$F30+1),$J30/2,$M30,TRUE))/(1-2*_xlfn.NORM.DIST(0,$J30/2,$M30,TRUE))*$D30+($K30="Steady Growth")*(AND(CQ$6&gt;=$F30,CQ$6&lt;=$H30)*((CQ$6-$F30+1)/($J30*($J30+1)/2)*$D30))+($K30="custom")*CustCF!CK30</f>
        <v>0</v>
      </c>
      <c r="CR30" s="95">
        <f>($K30="Bell Curve")*(_xlfn.NORM.DIST(AND(CR$6&gt;=$F30,CR$6&lt;=$H30)*(CR$6-$F30+1),$J30/2,$M30,TRUE)-_xlfn.NORM.DIST(AND(CR$6&gt;=$F30,CR$6&lt;=$H30)*(CQ$6-$F30+1),$J30/2,$M30,TRUE))/(1-2*_xlfn.NORM.DIST(0,$J30/2,$M30,TRUE))*$D30+($K30="Steady Growth")*(AND(CR$6&gt;=$F30,CR$6&lt;=$H30)*((CR$6-$F30+1)/($J30*($J30+1)/2)*$D30))+($K30="custom")*CustCF!CL30</f>
        <v>0</v>
      </c>
      <c r="CS30" s="95">
        <f>($K30="Bell Curve")*(_xlfn.NORM.DIST(AND(CS$6&gt;=$F30,CS$6&lt;=$H30)*(CS$6-$F30+1),$J30/2,$M30,TRUE)-_xlfn.NORM.DIST(AND(CS$6&gt;=$F30,CS$6&lt;=$H30)*(CR$6-$F30+1),$J30/2,$M30,TRUE))/(1-2*_xlfn.NORM.DIST(0,$J30/2,$M30,TRUE))*$D30+($K30="Steady Growth")*(AND(CS$6&gt;=$F30,CS$6&lt;=$H30)*((CS$6-$F30+1)/($J30*($J30+1)/2)*$D30))+($K30="custom")*CustCF!CM30</f>
        <v>0</v>
      </c>
      <c r="CT30" s="95">
        <f>($K30="Bell Curve")*(_xlfn.NORM.DIST(AND(CT$6&gt;=$F30,CT$6&lt;=$H30)*(CT$6-$F30+1),$J30/2,$M30,TRUE)-_xlfn.NORM.DIST(AND(CT$6&gt;=$F30,CT$6&lt;=$H30)*(CS$6-$F30+1),$J30/2,$M30,TRUE))/(1-2*_xlfn.NORM.DIST(0,$J30/2,$M30,TRUE))*$D30+($K30="Steady Growth")*(AND(CT$6&gt;=$F30,CT$6&lt;=$H30)*((CT$6-$F30+1)/($J30*($J30+1)/2)*$D30))+($K30="custom")*CustCF!CN30</f>
        <v>0</v>
      </c>
      <c r="CU30" s="95">
        <f>($K30="Bell Curve")*(_xlfn.NORM.DIST(AND(CU$6&gt;=$F30,CU$6&lt;=$H30)*(CU$6-$F30+1),$J30/2,$M30,TRUE)-_xlfn.NORM.DIST(AND(CU$6&gt;=$F30,CU$6&lt;=$H30)*(CT$6-$F30+1),$J30/2,$M30,TRUE))/(1-2*_xlfn.NORM.DIST(0,$J30/2,$M30,TRUE))*$D30+($K30="Steady Growth")*(AND(CU$6&gt;=$F30,CU$6&lt;=$H30)*((CU$6-$F30+1)/($J30*($J30+1)/2)*$D30))+($K30="custom")*CustCF!CO30</f>
        <v>0</v>
      </c>
      <c r="CV30" s="95">
        <f>($K30="Bell Curve")*(_xlfn.NORM.DIST(AND(CV$6&gt;=$F30,CV$6&lt;=$H30)*(CV$6-$F30+1),$J30/2,$M30,TRUE)-_xlfn.NORM.DIST(AND(CV$6&gt;=$F30,CV$6&lt;=$H30)*(CU$6-$F30+1),$J30/2,$M30,TRUE))/(1-2*_xlfn.NORM.DIST(0,$J30/2,$M30,TRUE))*$D30+($K30="Steady Growth")*(AND(CV$6&gt;=$F30,CV$6&lt;=$H30)*((CV$6-$F30+1)/($J30*($J30+1)/2)*$D30))+($K30="custom")*CustCF!CP30</f>
        <v>0</v>
      </c>
      <c r="CW30" s="95">
        <f>($K30="Bell Curve")*(_xlfn.NORM.DIST(AND(CW$6&gt;=$F30,CW$6&lt;=$H30)*(CW$6-$F30+1),$J30/2,$M30,TRUE)-_xlfn.NORM.DIST(AND(CW$6&gt;=$F30,CW$6&lt;=$H30)*(CV$6-$F30+1),$J30/2,$M30,TRUE))/(1-2*_xlfn.NORM.DIST(0,$J30/2,$M30,TRUE))*$D30+($K30="Steady Growth")*(AND(CW$6&gt;=$F30,CW$6&lt;=$H30)*((CW$6-$F30+1)/($J30*($J30+1)/2)*$D30))+($K30="custom")*CustCF!CQ30</f>
        <v>0</v>
      </c>
      <c r="CX30" s="95">
        <f>($K30="Bell Curve")*(_xlfn.NORM.DIST(AND(CX$6&gt;=$F30,CX$6&lt;=$H30)*(CX$6-$F30+1),$J30/2,$M30,TRUE)-_xlfn.NORM.DIST(AND(CX$6&gt;=$F30,CX$6&lt;=$H30)*(CW$6-$F30+1),$J30/2,$M30,TRUE))/(1-2*_xlfn.NORM.DIST(0,$J30/2,$M30,TRUE))*$D30+($K30="Steady Growth")*(AND(CX$6&gt;=$F30,CX$6&lt;=$H30)*((CX$6-$F30+1)/($J30*($J30+1)/2)*$D30))+($K30="custom")*CustCF!CR30</f>
        <v>0</v>
      </c>
      <c r="CY30" s="95">
        <f>($K30="Bell Curve")*(_xlfn.NORM.DIST(AND(CY$6&gt;=$F30,CY$6&lt;=$H30)*(CY$6-$F30+1),$J30/2,$M30,TRUE)-_xlfn.NORM.DIST(AND(CY$6&gt;=$F30,CY$6&lt;=$H30)*(CX$6-$F30+1),$J30/2,$M30,TRUE))/(1-2*_xlfn.NORM.DIST(0,$J30/2,$M30,TRUE))*$D30+($K30="Steady Growth")*(AND(CY$6&gt;=$F30,CY$6&lt;=$H30)*((CY$6-$F30+1)/($J30*($J30+1)/2)*$D30))+($K30="custom")*CustCF!CS30</f>
        <v>0</v>
      </c>
      <c r="CZ30" s="95">
        <f>($K30="Bell Curve")*(_xlfn.NORM.DIST(AND(CZ$6&gt;=$F30,CZ$6&lt;=$H30)*(CZ$6-$F30+1),$J30/2,$M30,TRUE)-_xlfn.NORM.DIST(AND(CZ$6&gt;=$F30,CZ$6&lt;=$H30)*(CY$6-$F30+1),$J30/2,$M30,TRUE))/(1-2*_xlfn.NORM.DIST(0,$J30/2,$M30,TRUE))*$D30+($K30="Steady Growth")*(AND(CZ$6&gt;=$F30,CZ$6&lt;=$H30)*((CZ$6-$F30+1)/($J30*($J30+1)/2)*$D30))+($K30="custom")*CustCF!CT30</f>
        <v>0</v>
      </c>
      <c r="DA30" s="95">
        <f>($K30="Bell Curve")*(_xlfn.NORM.DIST(AND(DA$6&gt;=$F30,DA$6&lt;=$H30)*(DA$6-$F30+1),$J30/2,$M30,TRUE)-_xlfn.NORM.DIST(AND(DA$6&gt;=$F30,DA$6&lt;=$H30)*(CZ$6-$F30+1),$J30/2,$M30,TRUE))/(1-2*_xlfn.NORM.DIST(0,$J30/2,$M30,TRUE))*$D30+($K30="Steady Growth")*(AND(DA$6&gt;=$F30,DA$6&lt;=$H30)*((DA$6-$F30+1)/($J30*($J30+1)/2)*$D30))+($K30="custom")*CustCF!CU30</f>
        <v>0</v>
      </c>
      <c r="DB30" s="95">
        <f>($K30="Bell Curve")*(_xlfn.NORM.DIST(AND(DB$6&gt;=$F30,DB$6&lt;=$H30)*(DB$6-$F30+1),$J30/2,$M30,TRUE)-_xlfn.NORM.DIST(AND(DB$6&gt;=$F30,DB$6&lt;=$H30)*(DA$6-$F30+1),$J30/2,$M30,TRUE))/(1-2*_xlfn.NORM.DIST(0,$J30/2,$M30,TRUE))*$D30+($K30="Steady Growth")*(AND(DB$6&gt;=$F30,DB$6&lt;=$H30)*((DB$6-$F30+1)/($J30*($J30+1)/2)*$D30))+($K30="custom")*CustCF!CV30</f>
        <v>0</v>
      </c>
      <c r="DC30" s="95">
        <f>($K30="Bell Curve")*(_xlfn.NORM.DIST(AND(DC$6&gt;=$F30,DC$6&lt;=$H30)*(DC$6-$F30+1),$J30/2,$M30,TRUE)-_xlfn.NORM.DIST(AND(DC$6&gt;=$F30,DC$6&lt;=$H30)*(DB$6-$F30+1),$J30/2,$M30,TRUE))/(1-2*_xlfn.NORM.DIST(0,$J30/2,$M30,TRUE))*$D30+($K30="Steady Growth")*(AND(DC$6&gt;=$F30,DC$6&lt;=$H30)*((DC$6-$F30+1)/($J30*($J30+1)/2)*$D30))+($K30="custom")*CustCF!CW30</f>
        <v>0</v>
      </c>
      <c r="DD30" s="95">
        <f>($K30="Bell Curve")*(_xlfn.NORM.DIST(AND(DD$6&gt;=$F30,DD$6&lt;=$H30)*(DD$6-$F30+1),$J30/2,$M30,TRUE)-_xlfn.NORM.DIST(AND(DD$6&gt;=$F30,DD$6&lt;=$H30)*(DC$6-$F30+1),$J30/2,$M30,TRUE))/(1-2*_xlfn.NORM.DIST(0,$J30/2,$M30,TRUE))*$D30+($K30="Steady Growth")*(AND(DD$6&gt;=$F30,DD$6&lt;=$H30)*((DD$6-$F30+1)/($J30*($J30+1)/2)*$D30))+($K30="custom")*CustCF!CX30</f>
        <v>0</v>
      </c>
      <c r="DE30" s="95">
        <f>($K30="Bell Curve")*(_xlfn.NORM.DIST(AND(DE$6&gt;=$F30,DE$6&lt;=$H30)*(DE$6-$F30+1),$J30/2,$M30,TRUE)-_xlfn.NORM.DIST(AND(DE$6&gt;=$F30,DE$6&lt;=$H30)*(DD$6-$F30+1),$J30/2,$M30,TRUE))/(1-2*_xlfn.NORM.DIST(0,$J30/2,$M30,TRUE))*$D30+($K30="Steady Growth")*(AND(DE$6&gt;=$F30,DE$6&lt;=$H30)*((DE$6-$F30+1)/($J30*($J30+1)/2)*$D30))+($K30="custom")*CustCF!CY30</f>
        <v>0</v>
      </c>
      <c r="DF30" s="95">
        <f>($K30="Bell Curve")*(_xlfn.NORM.DIST(AND(DF$6&gt;=$F30,DF$6&lt;=$H30)*(DF$6-$F30+1),$J30/2,$M30,TRUE)-_xlfn.NORM.DIST(AND(DF$6&gt;=$F30,DF$6&lt;=$H30)*(DE$6-$F30+1),$J30/2,$M30,TRUE))/(1-2*_xlfn.NORM.DIST(0,$J30/2,$M30,TRUE))*$D30+($K30="Steady Growth")*(AND(DF$6&gt;=$F30,DF$6&lt;=$H30)*((DF$6-$F30+1)/($J30*($J30+1)/2)*$D30))+($K30="custom")*CustCF!CZ30</f>
        <v>0</v>
      </c>
      <c r="DG30" s="95">
        <f>($K30="Bell Curve")*(_xlfn.NORM.DIST(AND(DG$6&gt;=$F30,DG$6&lt;=$H30)*(DG$6-$F30+1),$J30/2,$M30,TRUE)-_xlfn.NORM.DIST(AND(DG$6&gt;=$F30,DG$6&lt;=$H30)*(DF$6-$F30+1),$J30/2,$M30,TRUE))/(1-2*_xlfn.NORM.DIST(0,$J30/2,$M30,TRUE))*$D30+($K30="Steady Growth")*(AND(DG$6&gt;=$F30,DG$6&lt;=$H30)*((DG$6-$F30+1)/($J30*($J30+1)/2)*$D30))+($K30="custom")*CustCF!DA30</f>
        <v>0</v>
      </c>
      <c r="DH30" s="95">
        <f>($K30="Bell Curve")*(_xlfn.NORM.DIST(AND(DH$6&gt;=$F30,DH$6&lt;=$H30)*(DH$6-$F30+1),$J30/2,$M30,TRUE)-_xlfn.NORM.DIST(AND(DH$6&gt;=$F30,DH$6&lt;=$H30)*(DG$6-$F30+1),$J30/2,$M30,TRUE))/(1-2*_xlfn.NORM.DIST(0,$J30/2,$M30,TRUE))*$D30+($K30="Steady Growth")*(AND(DH$6&gt;=$F30,DH$6&lt;=$H30)*((DH$6-$F30+1)/($J30*($J30+1)/2)*$D30))+($K30="custom")*CustCF!DB30</f>
        <v>0</v>
      </c>
      <c r="DI30" s="95">
        <f>($K30="Bell Curve")*(_xlfn.NORM.DIST(AND(DI$6&gt;=$F30,DI$6&lt;=$H30)*(DI$6-$F30+1),$J30/2,$M30,TRUE)-_xlfn.NORM.DIST(AND(DI$6&gt;=$F30,DI$6&lt;=$H30)*(DH$6-$F30+1),$J30/2,$M30,TRUE))/(1-2*_xlfn.NORM.DIST(0,$J30/2,$M30,TRUE))*$D30+($K30="Steady Growth")*(AND(DI$6&gt;=$F30,DI$6&lt;=$H30)*((DI$6-$F30+1)/($J30*($J30+1)/2)*$D30))+($K30="custom")*CustCF!DC30</f>
        <v>0</v>
      </c>
      <c r="DJ30" s="95">
        <f>($K30="Bell Curve")*(_xlfn.NORM.DIST(AND(DJ$6&gt;=$F30,DJ$6&lt;=$H30)*(DJ$6-$F30+1),$J30/2,$M30,TRUE)-_xlfn.NORM.DIST(AND(DJ$6&gt;=$F30,DJ$6&lt;=$H30)*(DI$6-$F30+1),$J30/2,$M30,TRUE))/(1-2*_xlfn.NORM.DIST(0,$J30/2,$M30,TRUE))*$D30+($K30="Steady Growth")*(AND(DJ$6&gt;=$F30,DJ$6&lt;=$H30)*((DJ$6-$F30+1)/($J30*($J30+1)/2)*$D30))+($K30="custom")*CustCF!DD30</f>
        <v>0</v>
      </c>
      <c r="DK30" s="95">
        <f>($K30="Bell Curve")*(_xlfn.NORM.DIST(AND(DK$6&gt;=$F30,DK$6&lt;=$H30)*(DK$6-$F30+1),$J30/2,$M30,TRUE)-_xlfn.NORM.DIST(AND(DK$6&gt;=$F30,DK$6&lt;=$H30)*(DJ$6-$F30+1),$J30/2,$M30,TRUE))/(1-2*_xlfn.NORM.DIST(0,$J30/2,$M30,TRUE))*$D30+($K30="Steady Growth")*(AND(DK$6&gt;=$F30,DK$6&lt;=$H30)*((DK$6-$F30+1)/($J30*($J30+1)/2)*$D30))+($K30="custom")*CustCF!DE30</f>
        <v>0</v>
      </c>
      <c r="DL30" s="95">
        <f>($K30="Bell Curve")*(_xlfn.NORM.DIST(AND(DL$6&gt;=$F30,DL$6&lt;=$H30)*(DL$6-$F30+1),$J30/2,$M30,TRUE)-_xlfn.NORM.DIST(AND(DL$6&gt;=$F30,DL$6&lt;=$H30)*(DK$6-$F30+1),$J30/2,$M30,TRUE))/(1-2*_xlfn.NORM.DIST(0,$J30/2,$M30,TRUE))*$D30+($K30="Steady Growth")*(AND(DL$6&gt;=$F30,DL$6&lt;=$H30)*((DL$6-$F30+1)/($J30*($J30+1)/2)*$D30))+($K30="custom")*CustCF!DF30</f>
        <v>0</v>
      </c>
      <c r="DM30" s="95">
        <f>($K30="Bell Curve")*(_xlfn.NORM.DIST(AND(DM$6&gt;=$F30,DM$6&lt;=$H30)*(DM$6-$F30+1),$J30/2,$M30,TRUE)-_xlfn.NORM.DIST(AND(DM$6&gt;=$F30,DM$6&lt;=$H30)*(DL$6-$F30+1),$J30/2,$M30,TRUE))/(1-2*_xlfn.NORM.DIST(0,$J30/2,$M30,TRUE))*$D30+($K30="Steady Growth")*(AND(DM$6&gt;=$F30,DM$6&lt;=$H30)*((DM$6-$F30+1)/($J30*($J30+1)/2)*$D30))+($K30="custom")*CustCF!DG30</f>
        <v>0</v>
      </c>
      <c r="DN30" s="95">
        <f>($K30="Bell Curve")*(_xlfn.NORM.DIST(AND(DN$6&gt;=$F30,DN$6&lt;=$H30)*(DN$6-$F30+1),$J30/2,$M30,TRUE)-_xlfn.NORM.DIST(AND(DN$6&gt;=$F30,DN$6&lt;=$H30)*(DM$6-$F30+1),$J30/2,$M30,TRUE))/(1-2*_xlfn.NORM.DIST(0,$J30/2,$M30,TRUE))*$D30+($K30="Steady Growth")*(AND(DN$6&gt;=$F30,DN$6&lt;=$H30)*((DN$6-$F30+1)/($J30*($J30+1)/2)*$D30))+($K30="custom")*CustCF!DH30</f>
        <v>0</v>
      </c>
      <c r="DO30" s="95">
        <f>($K30="Bell Curve")*(_xlfn.NORM.DIST(AND(DO$6&gt;=$F30,DO$6&lt;=$H30)*(DO$6-$F30+1),$J30/2,$M30,TRUE)-_xlfn.NORM.DIST(AND(DO$6&gt;=$F30,DO$6&lt;=$H30)*(DN$6-$F30+1),$J30/2,$M30,TRUE))/(1-2*_xlfn.NORM.DIST(0,$J30/2,$M30,TRUE))*$D30+($K30="Steady Growth")*(AND(DO$6&gt;=$F30,DO$6&lt;=$H30)*((DO$6-$F30+1)/($J30*($J30+1)/2)*$D30))+($K30="custom")*CustCF!DI30</f>
        <v>0</v>
      </c>
      <c r="DP30" s="95">
        <f>($K30="Bell Curve")*(_xlfn.NORM.DIST(AND(DP$6&gt;=$F30,DP$6&lt;=$H30)*(DP$6-$F30+1),$J30/2,$M30,TRUE)-_xlfn.NORM.DIST(AND(DP$6&gt;=$F30,DP$6&lt;=$H30)*(DO$6-$F30+1),$J30/2,$M30,TRUE))/(1-2*_xlfn.NORM.DIST(0,$J30/2,$M30,TRUE))*$D30+($K30="Steady Growth")*(AND(DP$6&gt;=$F30,DP$6&lt;=$H30)*((DP$6-$F30+1)/($J30*($J30+1)/2)*$D30))+($K30="custom")*CustCF!DJ30</f>
        <v>0</v>
      </c>
      <c r="DQ30" s="95">
        <f>($K30="Bell Curve")*(_xlfn.NORM.DIST(AND(DQ$6&gt;=$F30,DQ$6&lt;=$H30)*(DQ$6-$F30+1),$J30/2,$M30,TRUE)-_xlfn.NORM.DIST(AND(DQ$6&gt;=$F30,DQ$6&lt;=$H30)*(DP$6-$F30+1),$J30/2,$M30,TRUE))/(1-2*_xlfn.NORM.DIST(0,$J30/2,$M30,TRUE))*$D30+($K30="Steady Growth")*(AND(DQ$6&gt;=$F30,DQ$6&lt;=$H30)*((DQ$6-$F30+1)/($J30*($J30+1)/2)*$D30))+($K30="custom")*CustCF!DK30</f>
        <v>0</v>
      </c>
      <c r="DR30" s="95">
        <f>($K30="Bell Curve")*(_xlfn.NORM.DIST(AND(DR$6&gt;=$F30,DR$6&lt;=$H30)*(DR$6-$F30+1),$J30/2,$M30,TRUE)-_xlfn.NORM.DIST(AND(DR$6&gt;=$F30,DR$6&lt;=$H30)*(DQ$6-$F30+1),$J30/2,$M30,TRUE))/(1-2*_xlfn.NORM.DIST(0,$J30/2,$M30,TRUE))*$D30+($K30="Steady Growth")*(AND(DR$6&gt;=$F30,DR$6&lt;=$H30)*((DR$6-$F30+1)/($J30*($J30+1)/2)*$D30))+($K30="custom")*CustCF!DL30</f>
        <v>0</v>
      </c>
      <c r="DS30" s="95">
        <f>($K30="Bell Curve")*(_xlfn.NORM.DIST(AND(DS$6&gt;=$F30,DS$6&lt;=$H30)*(DS$6-$F30+1),$J30/2,$M30,TRUE)-_xlfn.NORM.DIST(AND(DS$6&gt;=$F30,DS$6&lt;=$H30)*(DR$6-$F30+1),$J30/2,$M30,TRUE))/(1-2*_xlfn.NORM.DIST(0,$J30/2,$M30,TRUE))*$D30+($K30="Steady Growth")*(AND(DS$6&gt;=$F30,DS$6&lt;=$H30)*((DS$6-$F30+1)/($J30*($J30+1)/2)*$D30))+($K30="custom")*CustCF!DM30</f>
        <v>0</v>
      </c>
      <c r="DT30" s="95">
        <f>($K30="Bell Curve")*(_xlfn.NORM.DIST(AND(DT$6&gt;=$F30,DT$6&lt;=$H30)*(DT$6-$F30+1),$J30/2,$M30,TRUE)-_xlfn.NORM.DIST(AND(DT$6&gt;=$F30,DT$6&lt;=$H30)*(DS$6-$F30+1),$J30/2,$M30,TRUE))/(1-2*_xlfn.NORM.DIST(0,$J30/2,$M30,TRUE))*$D30+($K30="Steady Growth")*(AND(DT$6&gt;=$F30,DT$6&lt;=$H30)*((DT$6-$F30+1)/($J30*($J30+1)/2)*$D30))+($K30="custom")*CustCF!DN30</f>
        <v>0</v>
      </c>
      <c r="DU30" s="95">
        <f>($K30="Bell Curve")*(_xlfn.NORM.DIST(AND(DU$6&gt;=$F30,DU$6&lt;=$H30)*(DU$6-$F30+1),$J30/2,$M30,TRUE)-_xlfn.NORM.DIST(AND(DU$6&gt;=$F30,DU$6&lt;=$H30)*(DT$6-$F30+1),$J30/2,$M30,TRUE))/(1-2*_xlfn.NORM.DIST(0,$J30/2,$M30,TRUE))*$D30+($K30="Steady Growth")*(AND(DU$6&gt;=$F30,DU$6&lt;=$H30)*((DU$6-$F30+1)/($J30*($J30+1)/2)*$D30))+($K30="custom")*CustCF!DO30</f>
        <v>0</v>
      </c>
      <c r="DV30" s="95">
        <f>($K30="Bell Curve")*(_xlfn.NORM.DIST(AND(DV$6&gt;=$F30,DV$6&lt;=$H30)*(DV$6-$F30+1),$J30/2,$M30,TRUE)-_xlfn.NORM.DIST(AND(DV$6&gt;=$F30,DV$6&lt;=$H30)*(DU$6-$F30+1),$J30/2,$M30,TRUE))/(1-2*_xlfn.NORM.DIST(0,$J30/2,$M30,TRUE))*$D30+($K30="Steady Growth")*(AND(DV$6&gt;=$F30,DV$6&lt;=$H30)*((DV$6-$F30+1)/($J30*($J30+1)/2)*$D30))+($K30="custom")*CustCF!DP30</f>
        <v>0</v>
      </c>
      <c r="DW30" s="95">
        <f>($K30="Bell Curve")*(_xlfn.NORM.DIST(AND(DW$6&gt;=$F30,DW$6&lt;=$H30)*(DW$6-$F30+1),$J30/2,$M30,TRUE)-_xlfn.NORM.DIST(AND(DW$6&gt;=$F30,DW$6&lt;=$H30)*(DV$6-$F30+1),$J30/2,$M30,TRUE))/(1-2*_xlfn.NORM.DIST(0,$J30/2,$M30,TRUE))*$D30+($K30="Steady Growth")*(AND(DW$6&gt;=$F30,DW$6&lt;=$H30)*((DW$6-$F30+1)/($J30*($J30+1)/2)*$D30))+($K30="custom")*CustCF!DQ30</f>
        <v>0</v>
      </c>
      <c r="DX30" s="95">
        <f>($K30="Bell Curve")*(_xlfn.NORM.DIST(AND(DX$6&gt;=$F30,DX$6&lt;=$H30)*(DX$6-$F30+1),$J30/2,$M30,TRUE)-_xlfn.NORM.DIST(AND(DX$6&gt;=$F30,DX$6&lt;=$H30)*(DW$6-$F30+1),$J30/2,$M30,TRUE))/(1-2*_xlfn.NORM.DIST(0,$J30/2,$M30,TRUE))*$D30+($K30="Steady Growth")*(AND(DX$6&gt;=$F30,DX$6&lt;=$H30)*((DX$6-$F30+1)/($J30*($J30+1)/2)*$D30))+($K30="custom")*CustCF!DR30</f>
        <v>0</v>
      </c>
      <c r="DY30" s="95">
        <f>($K30="Bell Curve")*(_xlfn.NORM.DIST(AND(DY$6&gt;=$F30,DY$6&lt;=$H30)*(DY$6-$F30+1),$J30/2,$M30,TRUE)-_xlfn.NORM.DIST(AND(DY$6&gt;=$F30,DY$6&lt;=$H30)*(DX$6-$F30+1),$J30/2,$M30,TRUE))/(1-2*_xlfn.NORM.DIST(0,$J30/2,$M30,TRUE))*$D30+($K30="Steady Growth")*(AND(DY$6&gt;=$F30,DY$6&lt;=$H30)*((DY$6-$F30+1)/($J30*($J30+1)/2)*$D30))+($K30="custom")*CustCF!DS30</f>
        <v>0</v>
      </c>
      <c r="DZ30" s="95">
        <f>($K30="Bell Curve")*(_xlfn.NORM.DIST(AND(DZ$6&gt;=$F30,DZ$6&lt;=$H30)*(DZ$6-$F30+1),$J30/2,$M30,TRUE)-_xlfn.NORM.DIST(AND(DZ$6&gt;=$F30,DZ$6&lt;=$H30)*(DY$6-$F30+1),$J30/2,$M30,TRUE))/(1-2*_xlfn.NORM.DIST(0,$J30/2,$M30,TRUE))*$D30+($K30="Steady Growth")*(AND(DZ$6&gt;=$F30,DZ$6&lt;=$H30)*((DZ$6-$F30+1)/($J30*($J30+1)/2)*$D30))+($K30="custom")*CustCF!DT30</f>
        <v>0</v>
      </c>
      <c r="EA30" s="95">
        <f>($K30="Bell Curve")*(_xlfn.NORM.DIST(AND(EA$6&gt;=$F30,EA$6&lt;=$H30)*(EA$6-$F30+1),$J30/2,$M30,TRUE)-_xlfn.NORM.DIST(AND(EA$6&gt;=$F30,EA$6&lt;=$H30)*(DZ$6-$F30+1),$J30/2,$M30,TRUE))/(1-2*_xlfn.NORM.DIST(0,$J30/2,$M30,TRUE))*$D30+($K30="Steady Growth")*(AND(EA$6&gt;=$F30,EA$6&lt;=$H30)*((EA$6-$F30+1)/($J30*($J30+1)/2)*$D30))+($K30="custom")*CustCF!DU30</f>
        <v>0</v>
      </c>
      <c r="EB30" s="95">
        <f>($K30="Bell Curve")*(_xlfn.NORM.DIST(AND(EB$6&gt;=$F30,EB$6&lt;=$H30)*(EB$6-$F30+1),$J30/2,$M30,TRUE)-_xlfn.NORM.DIST(AND(EB$6&gt;=$F30,EB$6&lt;=$H30)*(EA$6-$F30+1),$J30/2,$M30,TRUE))/(1-2*_xlfn.NORM.DIST(0,$J30/2,$M30,TRUE))*$D30+($K30="Steady Growth")*(AND(EB$6&gt;=$F30,EB$6&lt;=$H30)*((EB$6-$F30+1)/($J30*($J30+1)/2)*$D30))+($K30="custom")*CustCF!DV30</f>
        <v>0</v>
      </c>
      <c r="EC30" s="95">
        <f>($K30="Bell Curve")*(_xlfn.NORM.DIST(AND(EC$6&gt;=$F30,EC$6&lt;=$H30)*(EC$6-$F30+1),$J30/2,$M30,TRUE)-_xlfn.NORM.DIST(AND(EC$6&gt;=$F30,EC$6&lt;=$H30)*(EB$6-$F30+1),$J30/2,$M30,TRUE))/(1-2*_xlfn.NORM.DIST(0,$J30/2,$M30,TRUE))*$D30+($K30="Steady Growth")*(AND(EC$6&gt;=$F30,EC$6&lt;=$H30)*((EC$6-$F30+1)/($J30*($J30+1)/2)*$D30))+($K30="custom")*CustCF!DW30</f>
        <v>0</v>
      </c>
      <c r="ED30" s="95">
        <f>($K30="Bell Curve")*(_xlfn.NORM.DIST(AND(ED$6&gt;=$F30,ED$6&lt;=$H30)*(ED$6-$F30+1),$J30/2,$M30,TRUE)-_xlfn.NORM.DIST(AND(ED$6&gt;=$F30,ED$6&lt;=$H30)*(EC$6-$F30+1),$J30/2,$M30,TRUE))/(1-2*_xlfn.NORM.DIST(0,$J30/2,$M30,TRUE))*$D30+($K30="Steady Growth")*(AND(ED$6&gt;=$F30,ED$6&lt;=$H30)*((ED$6-$F30+1)/($J30*($J30+1)/2)*$D30))+($K30="custom")*CustCF!DX30</f>
        <v>0</v>
      </c>
      <c r="EE30" s="95">
        <f>($K30="Bell Curve")*(_xlfn.NORM.DIST(AND(EE$6&gt;=$F30,EE$6&lt;=$H30)*(EE$6-$F30+1),$J30/2,$M30,TRUE)-_xlfn.NORM.DIST(AND(EE$6&gt;=$F30,EE$6&lt;=$H30)*(ED$6-$F30+1),$J30/2,$M30,TRUE))/(1-2*_xlfn.NORM.DIST(0,$J30/2,$M30,TRUE))*$D30+($K30="Steady Growth")*(AND(EE$6&gt;=$F30,EE$6&lt;=$H30)*((EE$6-$F30+1)/($J30*($J30+1)/2)*$D30))+($K30="custom")*CustCF!DY30</f>
        <v>0</v>
      </c>
      <c r="EF30" s="95">
        <f>($K30="Bell Curve")*(_xlfn.NORM.DIST(AND(EF$6&gt;=$F30,EF$6&lt;=$H30)*(EF$6-$F30+1),$J30/2,$M30,TRUE)-_xlfn.NORM.DIST(AND(EF$6&gt;=$F30,EF$6&lt;=$H30)*(EE$6-$F30+1),$J30/2,$M30,TRUE))/(1-2*_xlfn.NORM.DIST(0,$J30/2,$M30,TRUE))*$D30+($K30="Steady Growth")*(AND(EF$6&gt;=$F30,EF$6&lt;=$H30)*((EF$6-$F30+1)/($J30*($J30+1)/2)*$D30))+($K30="custom")*CustCF!DZ30</f>
        <v>0</v>
      </c>
      <c r="EG30" s="95">
        <f>($K30="Bell Curve")*(_xlfn.NORM.DIST(AND(EG$6&gt;=$F30,EG$6&lt;=$H30)*(EG$6-$F30+1),$J30/2,$M30,TRUE)-_xlfn.NORM.DIST(AND(EG$6&gt;=$F30,EG$6&lt;=$H30)*(EF$6-$F30+1),$J30/2,$M30,TRUE))/(1-2*_xlfn.NORM.DIST(0,$J30/2,$M30,TRUE))*$D30+($K30="Steady Growth")*(AND(EG$6&gt;=$F30,EG$6&lt;=$H30)*((EG$6-$F30+1)/($J30*($J30+1)/2)*$D30))+($K30="custom")*CustCF!EA30</f>
        <v>0</v>
      </c>
      <c r="EH30" s="95">
        <f>($K30="Bell Curve")*(_xlfn.NORM.DIST(AND(EH$6&gt;=$F30,EH$6&lt;=$H30)*(EH$6-$F30+1),$J30/2,$M30,TRUE)-_xlfn.NORM.DIST(AND(EH$6&gt;=$F30,EH$6&lt;=$H30)*(EG$6-$F30+1),$J30/2,$M30,TRUE))/(1-2*_xlfn.NORM.DIST(0,$J30/2,$M30,TRUE))*$D30+($K30="Steady Growth")*(AND(EH$6&gt;=$F30,EH$6&lt;=$H30)*((EH$6-$F30+1)/($J30*($J30+1)/2)*$D30))+($K30="custom")*CustCF!EB30</f>
        <v>0</v>
      </c>
      <c r="EI30" s="95">
        <f>($K30="Bell Curve")*(_xlfn.NORM.DIST(AND(EI$6&gt;=$F30,EI$6&lt;=$H30)*(EI$6-$F30+1),$J30/2,$M30,TRUE)-_xlfn.NORM.DIST(AND(EI$6&gt;=$F30,EI$6&lt;=$H30)*(EH$6-$F30+1),$J30/2,$M30,TRUE))/(1-2*_xlfn.NORM.DIST(0,$J30/2,$M30,TRUE))*$D30+($K30="Steady Growth")*(AND(EI$6&gt;=$F30,EI$6&lt;=$H30)*((EI$6-$F30+1)/($J30*($J30+1)/2)*$D30))+($K30="custom")*CustCF!EC30</f>
        <v>0</v>
      </c>
      <c r="EJ30" s="95">
        <f>($K30="Bell Curve")*(_xlfn.NORM.DIST(AND(EJ$6&gt;=$F30,EJ$6&lt;=$H30)*(EJ$6-$F30+1),$J30/2,$M30,TRUE)-_xlfn.NORM.DIST(AND(EJ$6&gt;=$F30,EJ$6&lt;=$H30)*(EI$6-$F30+1),$J30/2,$M30,TRUE))/(1-2*_xlfn.NORM.DIST(0,$J30/2,$M30,TRUE))*$D30+($K30="Steady Growth")*(AND(EJ$6&gt;=$F30,EJ$6&lt;=$H30)*((EJ$6-$F30+1)/($J30*($J30+1)/2)*$D30))+($K30="custom")*CustCF!ED30</f>
        <v>0</v>
      </c>
      <c r="EK30" s="95">
        <f>($K30="Bell Curve")*(_xlfn.NORM.DIST(AND(EK$6&gt;=$F30,EK$6&lt;=$H30)*(EK$6-$F30+1),$J30/2,$M30,TRUE)-_xlfn.NORM.DIST(AND(EK$6&gt;=$F30,EK$6&lt;=$H30)*(EJ$6-$F30+1),$J30/2,$M30,TRUE))/(1-2*_xlfn.NORM.DIST(0,$J30/2,$M30,TRUE))*$D30+($K30="Steady Growth")*(AND(EK$6&gt;=$F30,EK$6&lt;=$H30)*((EK$6-$F30+1)/($J30*($J30+1)/2)*$D30))+($K30="custom")*CustCF!EE30</f>
        <v>0</v>
      </c>
      <c r="EL30" s="95">
        <f>($K30="Bell Curve")*(_xlfn.NORM.DIST(AND(EL$6&gt;=$F30,EL$6&lt;=$H30)*(EL$6-$F30+1),$J30/2,$M30,TRUE)-_xlfn.NORM.DIST(AND(EL$6&gt;=$F30,EL$6&lt;=$H30)*(EK$6-$F30+1),$J30/2,$M30,TRUE))/(1-2*_xlfn.NORM.DIST(0,$J30/2,$M30,TRUE))*$D30+($K30="Steady Growth")*(AND(EL$6&gt;=$F30,EL$6&lt;=$H30)*((EL$6-$F30+1)/($J30*($J30+1)/2)*$D30))+($K30="custom")*CustCF!EF30</f>
        <v>0</v>
      </c>
      <c r="EM30" s="95">
        <f>($K30="Bell Curve")*(_xlfn.NORM.DIST(AND(EM$6&gt;=$F30,EM$6&lt;=$H30)*(EM$6-$F30+1),$J30/2,$M30,TRUE)-_xlfn.NORM.DIST(AND(EM$6&gt;=$F30,EM$6&lt;=$H30)*(EL$6-$F30+1),$J30/2,$M30,TRUE))/(1-2*_xlfn.NORM.DIST(0,$J30/2,$M30,TRUE))*$D30+($K30="Steady Growth")*(AND(EM$6&gt;=$F30,EM$6&lt;=$H30)*((EM$6-$F30+1)/($J30*($J30+1)/2)*$D30))+($K30="custom")*CustCF!EG30</f>
        <v>0</v>
      </c>
      <c r="EN30" s="95">
        <f>($K30="Bell Curve")*(_xlfn.NORM.DIST(AND(EN$6&gt;=$F30,EN$6&lt;=$H30)*(EN$6-$F30+1),$J30/2,$M30,TRUE)-_xlfn.NORM.DIST(AND(EN$6&gt;=$F30,EN$6&lt;=$H30)*(EM$6-$F30+1),$J30/2,$M30,TRUE))/(1-2*_xlfn.NORM.DIST(0,$J30/2,$M30,TRUE))*$D30+($K30="Steady Growth")*(AND(EN$6&gt;=$F30,EN$6&lt;=$H30)*((EN$6-$F30+1)/($J30*($J30+1)/2)*$D30))+($K30="custom")*CustCF!EH30</f>
        <v>0</v>
      </c>
      <c r="EO30" s="95">
        <f>($K30="Bell Curve")*(_xlfn.NORM.DIST(AND(EO$6&gt;=$F30,EO$6&lt;=$H30)*(EO$6-$F30+1),$J30/2,$M30,TRUE)-_xlfn.NORM.DIST(AND(EO$6&gt;=$F30,EO$6&lt;=$H30)*(EN$6-$F30+1),$J30/2,$M30,TRUE))/(1-2*_xlfn.NORM.DIST(0,$J30/2,$M30,TRUE))*$D30+($K30="Steady Growth")*(AND(EO$6&gt;=$F30,EO$6&lt;=$H30)*((EO$6-$F30+1)/($J30*($J30+1)/2)*$D30))+($K30="custom")*CustCF!EI30</f>
        <v>0</v>
      </c>
      <c r="EP30" s="95">
        <f>($K30="Bell Curve")*(_xlfn.NORM.DIST(AND(EP$6&gt;=$F30,EP$6&lt;=$H30)*(EP$6-$F30+1),$J30/2,$M30,TRUE)-_xlfn.NORM.DIST(AND(EP$6&gt;=$F30,EP$6&lt;=$H30)*(EO$6-$F30+1),$J30/2,$M30,TRUE))/(1-2*_xlfn.NORM.DIST(0,$J30/2,$M30,TRUE))*$D30+($K30="Steady Growth")*(AND(EP$6&gt;=$F30,EP$6&lt;=$H30)*((EP$6-$F30+1)/($J30*($J30+1)/2)*$D30))+($K30="custom")*CustCF!EJ30</f>
        <v>0</v>
      </c>
      <c r="EQ30" s="95">
        <f>($K30="Bell Curve")*(_xlfn.NORM.DIST(AND(EQ$6&gt;=$F30,EQ$6&lt;=$H30)*(EQ$6-$F30+1),$J30/2,$M30,TRUE)-_xlfn.NORM.DIST(AND(EQ$6&gt;=$F30,EQ$6&lt;=$H30)*(EP$6-$F30+1),$J30/2,$M30,TRUE))/(1-2*_xlfn.NORM.DIST(0,$J30/2,$M30,TRUE))*$D30+($K30="Steady Growth")*(AND(EQ$6&gt;=$F30,EQ$6&lt;=$H30)*((EQ$6-$F30+1)/($J30*($J30+1)/2)*$D30))+($K30="custom")*CustCF!EK30</f>
        <v>0</v>
      </c>
      <c r="ER30" s="95">
        <f>($K30="Bell Curve")*(_xlfn.NORM.DIST(AND(ER$6&gt;=$F30,ER$6&lt;=$H30)*(ER$6-$F30+1),$J30/2,$M30,TRUE)-_xlfn.NORM.DIST(AND(ER$6&gt;=$F30,ER$6&lt;=$H30)*(EQ$6-$F30+1),$J30/2,$M30,TRUE))/(1-2*_xlfn.NORM.DIST(0,$J30/2,$M30,TRUE))*$D30+($K30="Steady Growth")*(AND(ER$6&gt;=$F30,ER$6&lt;=$H30)*((ER$6-$F30+1)/($J30*($J30+1)/2)*$D30))+($K30="custom")*CustCF!EL30</f>
        <v>0</v>
      </c>
      <c r="ES30" s="95">
        <f>($K30="Bell Curve")*(_xlfn.NORM.DIST(AND(ES$6&gt;=$F30,ES$6&lt;=$H30)*(ES$6-$F30+1),$J30/2,$M30,TRUE)-_xlfn.NORM.DIST(AND(ES$6&gt;=$F30,ES$6&lt;=$H30)*(ER$6-$F30+1),$J30/2,$M30,TRUE))/(1-2*_xlfn.NORM.DIST(0,$J30/2,$M30,TRUE))*$D30+($K30="Steady Growth")*(AND(ES$6&gt;=$F30,ES$6&lt;=$H30)*((ES$6-$F30+1)/($J30*($J30+1)/2)*$D30))+($K30="custom")*CustCF!EM30</f>
        <v>0</v>
      </c>
      <c r="ET30" s="95">
        <f>($K30="Bell Curve")*(_xlfn.NORM.DIST(AND(ET$6&gt;=$F30,ET$6&lt;=$H30)*(ET$6-$F30+1),$J30/2,$M30,TRUE)-_xlfn.NORM.DIST(AND(ET$6&gt;=$F30,ET$6&lt;=$H30)*(ES$6-$F30+1),$J30/2,$M30,TRUE))/(1-2*_xlfn.NORM.DIST(0,$J30/2,$M30,TRUE))*$D30+($K30="Steady Growth")*(AND(ET$6&gt;=$F30,ET$6&lt;=$H30)*((ET$6-$F30+1)/($J30*($J30+1)/2)*$D30))+($K30="custom")*CustCF!EN30</f>
        <v>0</v>
      </c>
      <c r="EU30" s="95">
        <f>($K30="Bell Curve")*(_xlfn.NORM.DIST(AND(EU$6&gt;=$F30,EU$6&lt;=$H30)*(EU$6-$F30+1),$J30/2,$M30,TRUE)-_xlfn.NORM.DIST(AND(EU$6&gt;=$F30,EU$6&lt;=$H30)*(ET$6-$F30+1),$J30/2,$M30,TRUE))/(1-2*_xlfn.NORM.DIST(0,$J30/2,$M30,TRUE))*$D30+($K30="Steady Growth")*(AND(EU$6&gt;=$F30,EU$6&lt;=$H30)*((EU$6-$F30+1)/($J30*($J30+1)/2)*$D30))+($K30="custom")*CustCF!EO30</f>
        <v>0</v>
      </c>
      <c r="EV30" s="95">
        <f>($K30="Bell Curve")*(_xlfn.NORM.DIST(AND(EV$6&gt;=$F30,EV$6&lt;=$H30)*(EV$6-$F30+1),$J30/2,$M30,TRUE)-_xlfn.NORM.DIST(AND(EV$6&gt;=$F30,EV$6&lt;=$H30)*(EU$6-$F30+1),$J30/2,$M30,TRUE))/(1-2*_xlfn.NORM.DIST(0,$J30/2,$M30,TRUE))*$D30+($K30="Steady Growth")*(AND(EV$6&gt;=$F30,EV$6&lt;=$H30)*((EV$6-$F30+1)/($J30*($J30+1)/2)*$D30))+($K30="custom")*CustCF!EP30</f>
        <v>0</v>
      </c>
      <c r="EW30" s="95">
        <f>($K30="Bell Curve")*(_xlfn.NORM.DIST(AND(EW$6&gt;=$F30,EW$6&lt;=$H30)*(EW$6-$F30+1),$J30/2,$M30,TRUE)-_xlfn.NORM.DIST(AND(EW$6&gt;=$F30,EW$6&lt;=$H30)*(EV$6-$F30+1),$J30/2,$M30,TRUE))/(1-2*_xlfn.NORM.DIST(0,$J30/2,$M30,TRUE))*$D30+($K30="Steady Growth")*(AND(EW$6&gt;=$F30,EW$6&lt;=$H30)*((EW$6-$F30+1)/($J30*($J30+1)/2)*$D30))+($K30="custom")*CustCF!EQ30</f>
        <v>0</v>
      </c>
      <c r="EX30" s="95">
        <f>($K30="Bell Curve")*(_xlfn.NORM.DIST(AND(EX$6&gt;=$F30,EX$6&lt;=$H30)*(EX$6-$F30+1),$J30/2,$M30,TRUE)-_xlfn.NORM.DIST(AND(EX$6&gt;=$F30,EX$6&lt;=$H30)*(EW$6-$F30+1),$J30/2,$M30,TRUE))/(1-2*_xlfn.NORM.DIST(0,$J30/2,$M30,TRUE))*$D30+($K30="Steady Growth")*(AND(EX$6&gt;=$F30,EX$6&lt;=$H30)*((EX$6-$F30+1)/($J30*($J30+1)/2)*$D30))+($K30="custom")*CustCF!ER30</f>
        <v>0</v>
      </c>
      <c r="EY30" s="95">
        <f>($K30="Bell Curve")*(_xlfn.NORM.DIST(AND(EY$6&gt;=$F30,EY$6&lt;=$H30)*(EY$6-$F30+1),$J30/2,$M30,TRUE)-_xlfn.NORM.DIST(AND(EY$6&gt;=$F30,EY$6&lt;=$H30)*(EX$6-$F30+1),$J30/2,$M30,TRUE))/(1-2*_xlfn.NORM.DIST(0,$J30/2,$M30,TRUE))*$D30+($K30="Steady Growth")*(AND(EY$6&gt;=$F30,EY$6&lt;=$H30)*((EY$6-$F30+1)/($J30*($J30+1)/2)*$D30))+($K30="custom")*CustCF!ES30</f>
        <v>0</v>
      </c>
      <c r="EZ30" s="95">
        <f>($K30="Bell Curve")*(_xlfn.NORM.DIST(AND(EZ$6&gt;=$F30,EZ$6&lt;=$H30)*(EZ$6-$F30+1),$J30/2,$M30,TRUE)-_xlfn.NORM.DIST(AND(EZ$6&gt;=$F30,EZ$6&lt;=$H30)*(EY$6-$F30+1),$J30/2,$M30,TRUE))/(1-2*_xlfn.NORM.DIST(0,$J30/2,$M30,TRUE))*$D30+($K30="Steady Growth")*(AND(EZ$6&gt;=$F30,EZ$6&lt;=$H30)*((EZ$6-$F30+1)/($J30*($J30+1)/2)*$D30))+($K30="custom")*CustCF!ET30</f>
        <v>0</v>
      </c>
      <c r="FA30" s="95">
        <f>($K30="Bell Curve")*(_xlfn.NORM.DIST(AND(FA$6&gt;=$F30,FA$6&lt;=$H30)*(FA$6-$F30+1),$J30/2,$M30,TRUE)-_xlfn.NORM.DIST(AND(FA$6&gt;=$F30,FA$6&lt;=$H30)*(EZ$6-$F30+1),$J30/2,$M30,TRUE))/(1-2*_xlfn.NORM.DIST(0,$J30/2,$M30,TRUE))*$D30+($K30="Steady Growth")*(AND(FA$6&gt;=$F30,FA$6&lt;=$H30)*((FA$6-$F30+1)/($J30*($J30+1)/2)*$D30))+($K30="custom")*CustCF!EU30</f>
        <v>0</v>
      </c>
      <c r="FB30" s="95">
        <f>($K30="Bell Curve")*(_xlfn.NORM.DIST(AND(FB$6&gt;=$F30,FB$6&lt;=$H30)*(FB$6-$F30+1),$J30/2,$M30,TRUE)-_xlfn.NORM.DIST(AND(FB$6&gt;=$F30,FB$6&lt;=$H30)*(FA$6-$F30+1),$J30/2,$M30,TRUE))/(1-2*_xlfn.NORM.DIST(0,$J30/2,$M30,TRUE))*$D30+($K30="Steady Growth")*(AND(FB$6&gt;=$F30,FB$6&lt;=$H30)*((FB$6-$F30+1)/($J30*($J30+1)/2)*$D30))+($K30="custom")*CustCF!EV30</f>
        <v>0</v>
      </c>
      <c r="FC30" s="95">
        <f>($K30="Bell Curve")*(_xlfn.NORM.DIST(AND(FC$6&gt;=$F30,FC$6&lt;=$H30)*(FC$6-$F30+1),$J30/2,$M30,TRUE)-_xlfn.NORM.DIST(AND(FC$6&gt;=$F30,FC$6&lt;=$H30)*(FB$6-$F30+1),$J30/2,$M30,TRUE))/(1-2*_xlfn.NORM.DIST(0,$J30/2,$M30,TRUE))*$D30+($K30="Steady Growth")*(AND(FC$6&gt;=$F30,FC$6&lt;=$H30)*((FC$6-$F30+1)/($J30*($J30+1)/2)*$D30))+($K30="custom")*CustCF!EW30</f>
        <v>0</v>
      </c>
      <c r="FD30" s="95">
        <f>($K30="Bell Curve")*(_xlfn.NORM.DIST(AND(FD$6&gt;=$F30,FD$6&lt;=$H30)*(FD$6-$F30+1),$J30/2,$M30,TRUE)-_xlfn.NORM.DIST(AND(FD$6&gt;=$F30,FD$6&lt;=$H30)*(FC$6-$F30+1),$J30/2,$M30,TRUE))/(1-2*_xlfn.NORM.DIST(0,$J30/2,$M30,TRUE))*$D30+($K30="Steady Growth")*(AND(FD$6&gt;=$F30,FD$6&lt;=$H30)*((FD$6-$F30+1)/($J30*($J30+1)/2)*$D30))+($K30="custom")*CustCF!EX30</f>
        <v>0</v>
      </c>
      <c r="FE30" s="95">
        <f>($K30="Bell Curve")*(_xlfn.NORM.DIST(AND(FE$6&gt;=$F30,FE$6&lt;=$H30)*(FE$6-$F30+1),$J30/2,$M30,TRUE)-_xlfn.NORM.DIST(AND(FE$6&gt;=$F30,FE$6&lt;=$H30)*(FD$6-$F30+1),$J30/2,$M30,TRUE))/(1-2*_xlfn.NORM.DIST(0,$J30/2,$M30,TRUE))*$D30+($K30="Steady Growth")*(AND(FE$6&gt;=$F30,FE$6&lt;=$H30)*((FE$6-$F30+1)/($J30*($J30+1)/2)*$D30))+($K30="custom")*CustCF!EY30</f>
        <v>0</v>
      </c>
      <c r="FF30" s="95">
        <f>($K30="Bell Curve")*(_xlfn.NORM.DIST(AND(FF$6&gt;=$F30,FF$6&lt;=$H30)*(FF$6-$F30+1),$J30/2,$M30,TRUE)-_xlfn.NORM.DIST(AND(FF$6&gt;=$F30,FF$6&lt;=$H30)*(FE$6-$F30+1),$J30/2,$M30,TRUE))/(1-2*_xlfn.NORM.DIST(0,$J30/2,$M30,TRUE))*$D30+($K30="Steady Growth")*(AND(FF$6&gt;=$F30,FF$6&lt;=$H30)*((FF$6-$F30+1)/($J30*($J30+1)/2)*$D30))+($K30="custom")*CustCF!EZ30</f>
        <v>0</v>
      </c>
      <c r="FG30" s="95">
        <f>($K30="Bell Curve")*(_xlfn.NORM.DIST(AND(FG$6&gt;=$F30,FG$6&lt;=$H30)*(FG$6-$F30+1),$J30/2,$M30,TRUE)-_xlfn.NORM.DIST(AND(FG$6&gt;=$F30,FG$6&lt;=$H30)*(FF$6-$F30+1),$J30/2,$M30,TRUE))/(1-2*_xlfn.NORM.DIST(0,$J30/2,$M30,TRUE))*$D30+($K30="Steady Growth")*(AND(FG$6&gt;=$F30,FG$6&lt;=$H30)*((FG$6-$F30+1)/($J30*($J30+1)/2)*$D30))+($K30="custom")*CustCF!FA30</f>
        <v>0</v>
      </c>
      <c r="FH30" s="95">
        <f>($K30="Bell Curve")*(_xlfn.NORM.DIST(AND(FH$6&gt;=$F30,FH$6&lt;=$H30)*(FH$6-$F30+1),$J30/2,$M30,TRUE)-_xlfn.NORM.DIST(AND(FH$6&gt;=$F30,FH$6&lt;=$H30)*(FG$6-$F30+1),$J30/2,$M30,TRUE))/(1-2*_xlfn.NORM.DIST(0,$J30/2,$M30,TRUE))*$D30+($K30="Steady Growth")*(AND(FH$6&gt;=$F30,FH$6&lt;=$H30)*((FH$6-$F30+1)/($J30*($J30+1)/2)*$D30))+($K30="custom")*CustCF!FB30</f>
        <v>0</v>
      </c>
      <c r="FI30" s="95">
        <f>($K30="Bell Curve")*(_xlfn.NORM.DIST(AND(FI$6&gt;=$F30,FI$6&lt;=$H30)*(FI$6-$F30+1),$J30/2,$M30,TRUE)-_xlfn.NORM.DIST(AND(FI$6&gt;=$F30,FI$6&lt;=$H30)*(FH$6-$F30+1),$J30/2,$M30,TRUE))/(1-2*_xlfn.NORM.DIST(0,$J30/2,$M30,TRUE))*$D30+($K30="Steady Growth")*(AND(FI$6&gt;=$F30,FI$6&lt;=$H30)*((FI$6-$F30+1)/($J30*($J30+1)/2)*$D30))+($K30="custom")*CustCF!FC30</f>
        <v>0</v>
      </c>
      <c r="FJ30" s="95">
        <f>($K30="Bell Curve")*(_xlfn.NORM.DIST(AND(FJ$6&gt;=$F30,FJ$6&lt;=$H30)*(FJ$6-$F30+1),$J30/2,$M30,TRUE)-_xlfn.NORM.DIST(AND(FJ$6&gt;=$F30,FJ$6&lt;=$H30)*(FI$6-$F30+1),$J30/2,$M30,TRUE))/(1-2*_xlfn.NORM.DIST(0,$J30/2,$M30,TRUE))*$D30+($K30="Steady Growth")*(AND(FJ$6&gt;=$F30,FJ$6&lt;=$H30)*((FJ$6-$F30+1)/($J30*($J30+1)/2)*$D30))+($K30="custom")*CustCF!FD30</f>
        <v>0</v>
      </c>
      <c r="FK30" s="95">
        <f>($K30="Bell Curve")*(_xlfn.NORM.DIST(AND(FK$6&gt;=$F30,FK$6&lt;=$H30)*(FK$6-$F30+1),$J30/2,$M30,TRUE)-_xlfn.NORM.DIST(AND(FK$6&gt;=$F30,FK$6&lt;=$H30)*(FJ$6-$F30+1),$J30/2,$M30,TRUE))/(1-2*_xlfn.NORM.DIST(0,$J30/2,$M30,TRUE))*$D30+($K30="Steady Growth")*(AND(FK$6&gt;=$F30,FK$6&lt;=$H30)*((FK$6-$F30+1)/($J30*($J30+1)/2)*$D30))+($K30="custom")*CustCF!FE30</f>
        <v>0</v>
      </c>
      <c r="FL30" s="95">
        <f>($K30="Bell Curve")*(_xlfn.NORM.DIST(AND(FL$6&gt;=$F30,FL$6&lt;=$H30)*(FL$6-$F30+1),$J30/2,$M30,TRUE)-_xlfn.NORM.DIST(AND(FL$6&gt;=$F30,FL$6&lt;=$H30)*(FK$6-$F30+1),$J30/2,$M30,TRUE))/(1-2*_xlfn.NORM.DIST(0,$J30/2,$M30,TRUE))*$D30+($K30="Steady Growth")*(AND(FL$6&gt;=$F30,FL$6&lt;=$H30)*((FL$6-$F30+1)/($J30*($J30+1)/2)*$D30))+($K30="custom")*CustCF!FF30</f>
        <v>0</v>
      </c>
      <c r="FM30" s="95">
        <f>($K30="Bell Curve")*(_xlfn.NORM.DIST(AND(FM$6&gt;=$F30,FM$6&lt;=$H30)*(FM$6-$F30+1),$J30/2,$M30,TRUE)-_xlfn.NORM.DIST(AND(FM$6&gt;=$F30,FM$6&lt;=$H30)*(FL$6-$F30+1),$J30/2,$M30,TRUE))/(1-2*_xlfn.NORM.DIST(0,$J30/2,$M30,TRUE))*$D30+($K30="Steady Growth")*(AND(FM$6&gt;=$F30,FM$6&lt;=$H30)*((FM$6-$F30+1)/($J30*($J30+1)/2)*$D30))+($K30="custom")*CustCF!FG30</f>
        <v>0</v>
      </c>
      <c r="FN30" s="95">
        <f>($K30="Bell Curve")*(_xlfn.NORM.DIST(AND(FN$6&gt;=$F30,FN$6&lt;=$H30)*(FN$6-$F30+1),$J30/2,$M30,TRUE)-_xlfn.NORM.DIST(AND(FN$6&gt;=$F30,FN$6&lt;=$H30)*(FM$6-$F30+1),$J30/2,$M30,TRUE))/(1-2*_xlfn.NORM.DIST(0,$J30/2,$M30,TRUE))*$D30+($K30="Steady Growth")*(AND(FN$6&gt;=$F30,FN$6&lt;=$H30)*((FN$6-$F30+1)/($J30*($J30+1)/2)*$D30))+($K30="custom")*CustCF!FH30</f>
        <v>0</v>
      </c>
      <c r="FO30" s="95">
        <f>($K30="Bell Curve")*(_xlfn.NORM.DIST(AND(FO$6&gt;=$F30,FO$6&lt;=$H30)*(FO$6-$F30+1),$J30/2,$M30,TRUE)-_xlfn.NORM.DIST(AND(FO$6&gt;=$F30,FO$6&lt;=$H30)*(FN$6-$F30+1),$J30/2,$M30,TRUE))/(1-2*_xlfn.NORM.DIST(0,$J30/2,$M30,TRUE))*$D30+($K30="Steady Growth")*(AND(FO$6&gt;=$F30,FO$6&lt;=$H30)*((FO$6-$F30+1)/($J30*($J30+1)/2)*$D30))+($K30="custom")*CustCF!FI30</f>
        <v>0</v>
      </c>
      <c r="FP30" s="95">
        <f>($K30="Bell Curve")*(_xlfn.NORM.DIST(AND(FP$6&gt;=$F30,FP$6&lt;=$H30)*(FP$6-$F30+1),$J30/2,$M30,TRUE)-_xlfn.NORM.DIST(AND(FP$6&gt;=$F30,FP$6&lt;=$H30)*(FO$6-$F30+1),$J30/2,$M30,TRUE))/(1-2*_xlfn.NORM.DIST(0,$J30/2,$M30,TRUE))*$D30+($K30="Steady Growth")*(AND(FP$6&gt;=$F30,FP$6&lt;=$H30)*((FP$6-$F30+1)/($J30*($J30+1)/2)*$D30))+($K30="custom")*CustCF!FJ30</f>
        <v>0</v>
      </c>
      <c r="FQ30" s="95">
        <f>($K30="Bell Curve")*(_xlfn.NORM.DIST(AND(FQ$6&gt;=$F30,FQ$6&lt;=$H30)*(FQ$6-$F30+1),$J30/2,$M30,TRUE)-_xlfn.NORM.DIST(AND(FQ$6&gt;=$F30,FQ$6&lt;=$H30)*(FP$6-$F30+1),$J30/2,$M30,TRUE))/(1-2*_xlfn.NORM.DIST(0,$J30/2,$M30,TRUE))*$D30+($K30="Steady Growth")*(AND(FQ$6&gt;=$F30,FQ$6&lt;=$H30)*((FQ$6-$F30+1)/($J30*($J30+1)/2)*$D30))+($K30="custom")*CustCF!FK30</f>
        <v>0</v>
      </c>
      <c r="FR30" s="95">
        <f>($K30="Bell Curve")*(_xlfn.NORM.DIST(AND(FR$6&gt;=$F30,FR$6&lt;=$H30)*(FR$6-$F30+1),$J30/2,$M30,TRUE)-_xlfn.NORM.DIST(AND(FR$6&gt;=$F30,FR$6&lt;=$H30)*(FQ$6-$F30+1),$J30/2,$M30,TRUE))/(1-2*_xlfn.NORM.DIST(0,$J30/2,$M30,TRUE))*$D30+($K30="Steady Growth")*(AND(FR$6&gt;=$F30,FR$6&lt;=$H30)*((FR$6-$F30+1)/($J30*($J30+1)/2)*$D30))+($K30="custom")*CustCF!FL30</f>
        <v>0</v>
      </c>
      <c r="FS30" s="95">
        <f>($K30="Bell Curve")*(_xlfn.NORM.DIST(AND(FS$6&gt;=$F30,FS$6&lt;=$H30)*(FS$6-$F30+1),$J30/2,$M30,TRUE)-_xlfn.NORM.DIST(AND(FS$6&gt;=$F30,FS$6&lt;=$H30)*(FR$6-$F30+1),$J30/2,$M30,TRUE))/(1-2*_xlfn.NORM.DIST(0,$J30/2,$M30,TRUE))*$D30+($K30="Steady Growth")*(AND(FS$6&gt;=$F30,FS$6&lt;=$H30)*((FS$6-$F30+1)/($J30*($J30+1)/2)*$D30))+($K30="custom")*CustCF!FM30</f>
        <v>0</v>
      </c>
      <c r="FT30" s="95">
        <f>($K30="Bell Curve")*(_xlfn.NORM.DIST(AND(FT$6&gt;=$F30,FT$6&lt;=$H30)*(FT$6-$F30+1),$J30/2,$M30,TRUE)-_xlfn.NORM.DIST(AND(FT$6&gt;=$F30,FT$6&lt;=$H30)*(FS$6-$F30+1),$J30/2,$M30,TRUE))/(1-2*_xlfn.NORM.DIST(0,$J30/2,$M30,TRUE))*$D30+($K30="Steady Growth")*(AND(FT$6&gt;=$F30,FT$6&lt;=$H30)*((FT$6-$F30+1)/($J30*($J30+1)/2)*$D30))+($K30="custom")*CustCF!FN30</f>
        <v>0</v>
      </c>
      <c r="FU30" s="95">
        <f>($K30="Bell Curve")*(_xlfn.NORM.DIST(AND(FU$6&gt;=$F30,FU$6&lt;=$H30)*(FU$6-$F30+1),$J30/2,$M30,TRUE)-_xlfn.NORM.DIST(AND(FU$6&gt;=$F30,FU$6&lt;=$H30)*(FT$6-$F30+1),$J30/2,$M30,TRUE))/(1-2*_xlfn.NORM.DIST(0,$J30/2,$M30,TRUE))*$D30+($K30="Steady Growth")*(AND(FU$6&gt;=$F30,FU$6&lt;=$H30)*((FU$6-$F30+1)/($J30*($J30+1)/2)*$D30))+($K30="custom")*CustCF!FO30</f>
        <v>0</v>
      </c>
      <c r="FV30" s="95">
        <f>($K30="Bell Curve")*(_xlfn.NORM.DIST(AND(FV$6&gt;=$F30,FV$6&lt;=$H30)*(FV$6-$F30+1),$J30/2,$M30,TRUE)-_xlfn.NORM.DIST(AND(FV$6&gt;=$F30,FV$6&lt;=$H30)*(FU$6-$F30+1),$J30/2,$M30,TRUE))/(1-2*_xlfn.NORM.DIST(0,$J30/2,$M30,TRUE))*$D30+($K30="Steady Growth")*(AND(FV$6&gt;=$F30,FV$6&lt;=$H30)*((FV$6-$F30+1)/($J30*($J30+1)/2)*$D30))+($K30="custom")*CustCF!FP30</f>
        <v>0</v>
      </c>
      <c r="FW30" s="95">
        <f>($K30="Bell Curve")*(_xlfn.NORM.DIST(AND(FW$6&gt;=$F30,FW$6&lt;=$H30)*(FW$6-$F30+1),$J30/2,$M30,TRUE)-_xlfn.NORM.DIST(AND(FW$6&gt;=$F30,FW$6&lt;=$H30)*(FV$6-$F30+1),$J30/2,$M30,TRUE))/(1-2*_xlfn.NORM.DIST(0,$J30/2,$M30,TRUE))*$D30+($K30="Steady Growth")*(AND(FW$6&gt;=$F30,FW$6&lt;=$H30)*((FW$6-$F30+1)/($J30*($J30+1)/2)*$D30))+($K30="custom")*CustCF!FQ30</f>
        <v>0</v>
      </c>
      <c r="FX30" s="95">
        <f>($K30="Bell Curve")*(_xlfn.NORM.DIST(AND(FX$6&gt;=$F30,FX$6&lt;=$H30)*(FX$6-$F30+1),$J30/2,$M30,TRUE)-_xlfn.NORM.DIST(AND(FX$6&gt;=$F30,FX$6&lt;=$H30)*(FW$6-$F30+1),$J30/2,$M30,TRUE))/(1-2*_xlfn.NORM.DIST(0,$J30/2,$M30,TRUE))*$D30+($K30="Steady Growth")*(AND(FX$6&gt;=$F30,FX$6&lt;=$H30)*((FX$6-$F30+1)/($J30*($J30+1)/2)*$D30))+($K30="custom")*CustCF!FR30</f>
        <v>0</v>
      </c>
      <c r="FY30" s="95">
        <f>($K30="Bell Curve")*(_xlfn.NORM.DIST(AND(FY$6&gt;=$F30,FY$6&lt;=$H30)*(FY$6-$F30+1),$J30/2,$M30,TRUE)-_xlfn.NORM.DIST(AND(FY$6&gt;=$F30,FY$6&lt;=$H30)*(FX$6-$F30+1),$J30/2,$M30,TRUE))/(1-2*_xlfn.NORM.DIST(0,$J30/2,$M30,TRUE))*$D30+($K30="Steady Growth")*(AND(FY$6&gt;=$F30,FY$6&lt;=$H30)*((FY$6-$F30+1)/($J30*($J30+1)/2)*$D30))+($K30="custom")*CustCF!FS30</f>
        <v>0</v>
      </c>
      <c r="FZ30" s="95">
        <f>($K30="Bell Curve")*(_xlfn.NORM.DIST(AND(FZ$6&gt;=$F30,FZ$6&lt;=$H30)*(FZ$6-$F30+1),$J30/2,$M30,TRUE)-_xlfn.NORM.DIST(AND(FZ$6&gt;=$F30,FZ$6&lt;=$H30)*(FY$6-$F30+1),$J30/2,$M30,TRUE))/(1-2*_xlfn.NORM.DIST(0,$J30/2,$M30,TRUE))*$D30+($K30="Steady Growth")*(AND(FZ$6&gt;=$F30,FZ$6&lt;=$H30)*((FZ$6-$F30+1)/($J30*($J30+1)/2)*$D30))+($K30="custom")*CustCF!FT30</f>
        <v>0</v>
      </c>
      <c r="GA30" s="95">
        <f>($K30="Bell Curve")*(_xlfn.NORM.DIST(AND(GA$6&gt;=$F30,GA$6&lt;=$H30)*(GA$6-$F30+1),$J30/2,$M30,TRUE)-_xlfn.NORM.DIST(AND(GA$6&gt;=$F30,GA$6&lt;=$H30)*(FZ$6-$F30+1),$J30/2,$M30,TRUE))/(1-2*_xlfn.NORM.DIST(0,$J30/2,$M30,TRUE))*$D30+($K30="Steady Growth")*(AND(GA$6&gt;=$F30,GA$6&lt;=$H30)*((GA$6-$F30+1)/($J30*($J30+1)/2)*$D30))+($K30="custom")*CustCF!FU30</f>
        <v>0</v>
      </c>
      <c r="GB30" s="95">
        <f>($K30="Bell Curve")*(_xlfn.NORM.DIST(AND(GB$6&gt;=$F30,GB$6&lt;=$H30)*(GB$6-$F30+1),$J30/2,$M30,TRUE)-_xlfn.NORM.DIST(AND(GB$6&gt;=$F30,GB$6&lt;=$H30)*(GA$6-$F30+1),$J30/2,$M30,TRUE))/(1-2*_xlfn.NORM.DIST(0,$J30/2,$M30,TRUE))*$D30+($K30="Steady Growth")*(AND(GB$6&gt;=$F30,GB$6&lt;=$H30)*((GB$6-$F30+1)/($J30*($J30+1)/2)*$D30))+($K30="custom")*CustCF!FV30</f>
        <v>0</v>
      </c>
      <c r="GC30" s="95">
        <f>($K30="Bell Curve")*(_xlfn.NORM.DIST(AND(GC$6&gt;=$F30,GC$6&lt;=$H30)*(GC$6-$F30+1),$J30/2,$M30,TRUE)-_xlfn.NORM.DIST(AND(GC$6&gt;=$F30,GC$6&lt;=$H30)*(GB$6-$F30+1),$J30/2,$M30,TRUE))/(1-2*_xlfn.NORM.DIST(0,$J30/2,$M30,TRUE))*$D30+($K30="Steady Growth")*(AND(GC$6&gt;=$F30,GC$6&lt;=$H30)*((GC$6-$F30+1)/($J30*($J30+1)/2)*$D30))+($K30="custom")*CustCF!FW30</f>
        <v>0</v>
      </c>
      <c r="GD30" s="95">
        <f>($K30="Bell Curve")*(_xlfn.NORM.DIST(AND(GD$6&gt;=$F30,GD$6&lt;=$H30)*(GD$6-$F30+1),$J30/2,$M30,TRUE)-_xlfn.NORM.DIST(AND(GD$6&gt;=$F30,GD$6&lt;=$H30)*(GC$6-$F30+1),$J30/2,$M30,TRUE))/(1-2*_xlfn.NORM.DIST(0,$J30/2,$M30,TRUE))*$D30+($K30="Steady Growth")*(AND(GD$6&gt;=$F30,GD$6&lt;=$H30)*((GD$6-$F30+1)/($J30*($J30+1)/2)*$D30))+($K30="custom")*CustCF!FX30</f>
        <v>0</v>
      </c>
      <c r="GE30" s="95">
        <f>($K30="Bell Curve")*(_xlfn.NORM.DIST(AND(GE$6&gt;=$F30,GE$6&lt;=$H30)*(GE$6-$F30+1),$J30/2,$M30,TRUE)-_xlfn.NORM.DIST(AND(GE$6&gt;=$F30,GE$6&lt;=$H30)*(GD$6-$F30+1),$J30/2,$M30,TRUE))/(1-2*_xlfn.NORM.DIST(0,$J30/2,$M30,TRUE))*$D30+($K30="Steady Growth")*(AND(GE$6&gt;=$F30,GE$6&lt;=$H30)*((GE$6-$F30+1)/($J30*($J30+1)/2)*$D30))+($K30="custom")*CustCF!FY30</f>
        <v>0</v>
      </c>
      <c r="GF30" s="95">
        <f>($K30="Bell Curve")*(_xlfn.NORM.DIST(AND(GF$6&gt;=$F30,GF$6&lt;=$H30)*(GF$6-$F30+1),$J30/2,$M30,TRUE)-_xlfn.NORM.DIST(AND(GF$6&gt;=$F30,GF$6&lt;=$H30)*(GE$6-$F30+1),$J30/2,$M30,TRUE))/(1-2*_xlfn.NORM.DIST(0,$J30/2,$M30,TRUE))*$D30+($K30="Steady Growth")*(AND(GF$6&gt;=$F30,GF$6&lt;=$H30)*((GF$6-$F30+1)/($J30*($J30+1)/2)*$D30))+($K30="custom")*CustCF!FZ30</f>
        <v>0</v>
      </c>
      <c r="GG30" s="95">
        <f>($K30="Bell Curve")*(_xlfn.NORM.DIST(AND(GG$6&gt;=$F30,GG$6&lt;=$H30)*(GG$6-$F30+1),$J30/2,$M30,TRUE)-_xlfn.NORM.DIST(AND(GG$6&gt;=$F30,GG$6&lt;=$H30)*(GF$6-$F30+1),$J30/2,$M30,TRUE))/(1-2*_xlfn.NORM.DIST(0,$J30/2,$M30,TRUE))*$D30+($K30="Steady Growth")*(AND(GG$6&gt;=$F30,GG$6&lt;=$H30)*((GG$6-$F30+1)/($J30*($J30+1)/2)*$D30))+($K30="custom")*CustCF!GA30</f>
        <v>0</v>
      </c>
      <c r="GH30" s="95">
        <f>($K30="Bell Curve")*(_xlfn.NORM.DIST(AND(GH$6&gt;=$F30,GH$6&lt;=$H30)*(GH$6-$F30+1),$J30/2,$M30,TRUE)-_xlfn.NORM.DIST(AND(GH$6&gt;=$F30,GH$6&lt;=$H30)*(GG$6-$F30+1),$J30/2,$M30,TRUE))/(1-2*_xlfn.NORM.DIST(0,$J30/2,$M30,TRUE))*$D30+($K30="Steady Growth")*(AND(GH$6&gt;=$F30,GH$6&lt;=$H30)*((GH$6-$F30+1)/($J30*($J30+1)/2)*$D30))+($K30="custom")*CustCF!GB30</f>
        <v>0</v>
      </c>
      <c r="GI30" s="95">
        <f>($K30="Bell Curve")*(_xlfn.NORM.DIST(AND(GI$6&gt;=$F30,GI$6&lt;=$H30)*(GI$6-$F30+1),$J30/2,$M30,TRUE)-_xlfn.NORM.DIST(AND(GI$6&gt;=$F30,GI$6&lt;=$H30)*(GH$6-$F30+1),$J30/2,$M30,TRUE))/(1-2*_xlfn.NORM.DIST(0,$J30/2,$M30,TRUE))*$D30+($K30="Steady Growth")*(AND(GI$6&gt;=$F30,GI$6&lt;=$H30)*((GI$6-$F30+1)/($J30*($J30+1)/2)*$D30))+($K30="custom")*CustCF!GC30</f>
        <v>0</v>
      </c>
      <c r="GJ30" s="95">
        <f>($K30="Bell Curve")*(_xlfn.NORM.DIST(AND(GJ$6&gt;=$F30,GJ$6&lt;=$H30)*(GJ$6-$F30+1),$J30/2,$M30,TRUE)-_xlfn.NORM.DIST(AND(GJ$6&gt;=$F30,GJ$6&lt;=$H30)*(GI$6-$F30+1),$J30/2,$M30,TRUE))/(1-2*_xlfn.NORM.DIST(0,$J30/2,$M30,TRUE))*$D30+($K30="Steady Growth")*(AND(GJ$6&gt;=$F30,GJ$6&lt;=$H30)*((GJ$6-$F30+1)/($J30*($J30+1)/2)*$D30))+($K30="custom")*CustCF!GD30</f>
        <v>0</v>
      </c>
      <c r="GK30" s="95">
        <f>($K30="Bell Curve")*(_xlfn.NORM.DIST(AND(GK$6&gt;=$F30,GK$6&lt;=$H30)*(GK$6-$F30+1),$J30/2,$M30,TRUE)-_xlfn.NORM.DIST(AND(GK$6&gt;=$F30,GK$6&lt;=$H30)*(GJ$6-$F30+1),$J30/2,$M30,TRUE))/(1-2*_xlfn.NORM.DIST(0,$J30/2,$M30,TRUE))*$D30+($K30="Steady Growth")*(AND(GK$6&gt;=$F30,GK$6&lt;=$H30)*((GK$6-$F30+1)/($J30*($J30+1)/2)*$D30))+($K30="custom")*CustCF!GE30</f>
        <v>0</v>
      </c>
      <c r="GL30" s="95">
        <f>($K30="Bell Curve")*(_xlfn.NORM.DIST(AND(GL$6&gt;=$F30,GL$6&lt;=$H30)*(GL$6-$F30+1),$J30/2,$M30,TRUE)-_xlfn.NORM.DIST(AND(GL$6&gt;=$F30,GL$6&lt;=$H30)*(GK$6-$F30+1),$J30/2,$M30,TRUE))/(1-2*_xlfn.NORM.DIST(0,$J30/2,$M30,TRUE))*$D30+($K30="Steady Growth")*(AND(GL$6&gt;=$F30,GL$6&lt;=$H30)*((GL$6-$F30+1)/($J30*($J30+1)/2)*$D30))+($K30="custom")*CustCF!GF30</f>
        <v>0</v>
      </c>
      <c r="GM30" s="95">
        <f>($K30="Bell Curve")*(_xlfn.NORM.DIST(AND(GM$6&gt;=$F30,GM$6&lt;=$H30)*(GM$6-$F30+1),$J30/2,$M30,TRUE)-_xlfn.NORM.DIST(AND(GM$6&gt;=$F30,GM$6&lt;=$H30)*(GL$6-$F30+1),$J30/2,$M30,TRUE))/(1-2*_xlfn.NORM.DIST(0,$J30/2,$M30,TRUE))*$D30+($K30="Steady Growth")*(AND(GM$6&gt;=$F30,GM$6&lt;=$H30)*((GM$6-$F30+1)/($J30*($J30+1)/2)*$D30))+($K30="custom")*CustCF!GG30</f>
        <v>0</v>
      </c>
      <c r="GN30" s="268">
        <f>($K30="Bell Curve")*(_xlfn.NORM.DIST(AND(GN$6&gt;=$F30,GN$6&lt;=$H30)*(GN$6-$F30+1),$J30/2,$M30,TRUE)-_xlfn.NORM.DIST(AND(GN$6&gt;=$F30,GN$6&lt;=$H30)*(GM$6-$F30+1),$J30/2,$M30,TRUE))/(1-2*_xlfn.NORM.DIST(0,$J30/2,$M30,TRUE))*$D30+($K30="Steady Growth")*(AND(GN$6&gt;=$F30,GN$6&lt;=$H30)*((GN$6-$F30+1)/($J30*($J30+1)/2)*$D30))+($K30="custom")*CustCF!GH30</f>
        <v>0</v>
      </c>
      <c r="GO30" s="1"/>
      <c r="GP30" s="67"/>
    </row>
    <row r="31" spans="1:198" customFormat="1" hidden="1" outlineLevel="1" x14ac:dyDescent="0.75">
      <c r="A31" s="1"/>
      <c r="B31" s="1"/>
      <c r="C31" s="262">
        <f>Budget!P36</f>
        <v>0</v>
      </c>
      <c r="D31" s="19">
        <f>Budget!Q36</f>
        <v>0</v>
      </c>
      <c r="E31" s="19" t="str">
        <f t="shared" si="23"/>
        <v/>
      </c>
      <c r="F31" s="263">
        <v>0</v>
      </c>
      <c r="G31" s="257">
        <f>IF(L31="custom",CustCF!F31,INDEX($P$8:$GN$8,MATCH(F31,$P$6:$GN$6,0)))</f>
        <v>46053</v>
      </c>
      <c r="H31" s="263">
        <v>0</v>
      </c>
      <c r="I31" s="257">
        <f>IF(L31="custom",CustCF!G31,INDEX($P$8:$GN$8,MATCH(H31,$P$6:$GN$6,0)))</f>
        <v>46053</v>
      </c>
      <c r="J31" s="260">
        <f t="shared" si="24"/>
        <v>1</v>
      </c>
      <c r="K31" s="265" t="s">
        <v>116</v>
      </c>
      <c r="L31" s="266" t="s">
        <v>141</v>
      </c>
      <c r="M31" s="267">
        <f t="shared" si="25"/>
        <v>9</v>
      </c>
      <c r="N31" s="18">
        <f t="shared" si="15"/>
        <v>0</v>
      </c>
      <c r="O31" s="1372">
        <f t="shared" si="16"/>
        <v>0</v>
      </c>
      <c r="P31" s="95">
        <f>($K31="Bell Curve")*(_xlfn.NORM.DIST(AND(P$6&gt;=$F31,P$6&lt;=$H31)*(P$6-$F31+1),$J31/2,$M31,TRUE)-_xlfn.NORM.DIST(AND(P$6&gt;=$F31,P$6&lt;=$H31)*(O$6-$F31+1),$J31/2,$M31,TRUE))/(1-2*_xlfn.NORM.DIST(0,$J31/2,$M31,TRUE))*$D31+($K31="Steady Growth")*(AND(P$6&gt;=$F31,P$6&lt;=$H31)*((P$6-$F31+1)/($J31*($J31+1)/2)*$D31))+($K31="custom")*CustCF!J31</f>
        <v>0</v>
      </c>
      <c r="Q31" s="95">
        <f>($K31="Bell Curve")*(_xlfn.NORM.DIST(AND(Q$6&gt;=$F31,Q$6&lt;=$H31)*(Q$6-$F31+1),$J31/2,$M31,TRUE)-_xlfn.NORM.DIST(AND(Q$6&gt;=$F31,Q$6&lt;=$H31)*(P$6-$F31+1),$J31/2,$M31,TRUE))/(1-2*_xlfn.NORM.DIST(0,$J31/2,$M31,TRUE))*$D31+($K31="Steady Growth")*(AND(Q$6&gt;=$F31,Q$6&lt;=$H31)*((Q$6-$F31+1)/($J31*($J31+1)/2)*$D31))+($K31="custom")*CustCF!K31</f>
        <v>0</v>
      </c>
      <c r="R31" s="95">
        <f>($K31="Bell Curve")*(_xlfn.NORM.DIST(AND(R$6&gt;=$F31,R$6&lt;=$H31)*(R$6-$F31+1),$J31/2,$M31,TRUE)-_xlfn.NORM.DIST(AND(R$6&gt;=$F31,R$6&lt;=$H31)*(Q$6-$F31+1),$J31/2,$M31,TRUE))/(1-2*_xlfn.NORM.DIST(0,$J31/2,$M31,TRUE))*$D31+($K31="Steady Growth")*(AND(R$6&gt;=$F31,R$6&lt;=$H31)*((R$6-$F31+1)/($J31*($J31+1)/2)*$D31))+($K31="custom")*CustCF!L31</f>
        <v>0</v>
      </c>
      <c r="S31" s="95">
        <f>($K31="Bell Curve")*(_xlfn.NORM.DIST(AND(S$6&gt;=$F31,S$6&lt;=$H31)*(S$6-$F31+1),$J31/2,$M31,TRUE)-_xlfn.NORM.DIST(AND(S$6&gt;=$F31,S$6&lt;=$H31)*(R$6-$F31+1),$J31/2,$M31,TRUE))/(1-2*_xlfn.NORM.DIST(0,$J31/2,$M31,TRUE))*$D31+($K31="Steady Growth")*(AND(S$6&gt;=$F31,S$6&lt;=$H31)*((S$6-$F31+1)/($J31*($J31+1)/2)*$D31))+($K31="custom")*CustCF!M31</f>
        <v>0</v>
      </c>
      <c r="T31" s="95">
        <f>($K31="Bell Curve")*(_xlfn.NORM.DIST(AND(T$6&gt;=$F31,T$6&lt;=$H31)*(T$6-$F31+1),$J31/2,$M31,TRUE)-_xlfn.NORM.DIST(AND(T$6&gt;=$F31,T$6&lt;=$H31)*(S$6-$F31+1),$J31/2,$M31,TRUE))/(1-2*_xlfn.NORM.DIST(0,$J31/2,$M31,TRUE))*$D31+($K31="Steady Growth")*(AND(T$6&gt;=$F31,T$6&lt;=$H31)*((T$6-$F31+1)/($J31*($J31+1)/2)*$D31))+($K31="custom")*CustCF!N31</f>
        <v>0</v>
      </c>
      <c r="U31" s="95">
        <f>($K31="Bell Curve")*(_xlfn.NORM.DIST(AND(U$6&gt;=$F31,U$6&lt;=$H31)*(U$6-$F31+1),$J31/2,$M31,TRUE)-_xlfn.NORM.DIST(AND(U$6&gt;=$F31,U$6&lt;=$H31)*(T$6-$F31+1),$J31/2,$M31,TRUE))/(1-2*_xlfn.NORM.DIST(0,$J31/2,$M31,TRUE))*$D31+($K31="Steady Growth")*(AND(U$6&gt;=$F31,U$6&lt;=$H31)*((U$6-$F31+1)/($J31*($J31+1)/2)*$D31))+($K31="custom")*CustCF!O31</f>
        <v>0</v>
      </c>
      <c r="V31" s="95">
        <f>($K31="Bell Curve")*(_xlfn.NORM.DIST(AND(V$6&gt;=$F31,V$6&lt;=$H31)*(V$6-$F31+1),$J31/2,$M31,TRUE)-_xlfn.NORM.DIST(AND(V$6&gt;=$F31,V$6&lt;=$H31)*(U$6-$F31+1),$J31/2,$M31,TRUE))/(1-2*_xlfn.NORM.DIST(0,$J31/2,$M31,TRUE))*$D31+($K31="Steady Growth")*(AND(V$6&gt;=$F31,V$6&lt;=$H31)*((V$6-$F31+1)/($J31*($J31+1)/2)*$D31))+($K31="custom")*CustCF!P31</f>
        <v>0</v>
      </c>
      <c r="W31" s="95">
        <f>($K31="Bell Curve")*(_xlfn.NORM.DIST(AND(W$6&gt;=$F31,W$6&lt;=$H31)*(W$6-$F31+1),$J31/2,$M31,TRUE)-_xlfn.NORM.DIST(AND(W$6&gt;=$F31,W$6&lt;=$H31)*(V$6-$F31+1),$J31/2,$M31,TRUE))/(1-2*_xlfn.NORM.DIST(0,$J31/2,$M31,TRUE))*$D31+($K31="Steady Growth")*(AND(W$6&gt;=$F31,W$6&lt;=$H31)*((W$6-$F31+1)/($J31*($J31+1)/2)*$D31))+($K31="custom")*CustCF!Q31</f>
        <v>0</v>
      </c>
      <c r="X31" s="95">
        <f>($K31="Bell Curve")*(_xlfn.NORM.DIST(AND(X$6&gt;=$F31,X$6&lt;=$H31)*(X$6-$F31+1),$J31/2,$M31,TRUE)-_xlfn.NORM.DIST(AND(X$6&gt;=$F31,X$6&lt;=$H31)*(W$6-$F31+1),$J31/2,$M31,TRUE))/(1-2*_xlfn.NORM.DIST(0,$J31/2,$M31,TRUE))*$D31+($K31="Steady Growth")*(AND(X$6&gt;=$F31,X$6&lt;=$H31)*((X$6-$F31+1)/($J31*($J31+1)/2)*$D31))+($K31="custom")*CustCF!R31</f>
        <v>0</v>
      </c>
      <c r="Y31" s="95">
        <f>($K31="Bell Curve")*(_xlfn.NORM.DIST(AND(Y$6&gt;=$F31,Y$6&lt;=$H31)*(Y$6-$F31+1),$J31/2,$M31,TRUE)-_xlfn.NORM.DIST(AND(Y$6&gt;=$F31,Y$6&lt;=$H31)*(X$6-$F31+1),$J31/2,$M31,TRUE))/(1-2*_xlfn.NORM.DIST(0,$J31/2,$M31,TRUE))*$D31+($K31="Steady Growth")*(AND(Y$6&gt;=$F31,Y$6&lt;=$H31)*((Y$6-$F31+1)/($J31*($J31+1)/2)*$D31))+($K31="custom")*CustCF!S31</f>
        <v>0</v>
      </c>
      <c r="Z31" s="95">
        <f>($K31="Bell Curve")*(_xlfn.NORM.DIST(AND(Z$6&gt;=$F31,Z$6&lt;=$H31)*(Z$6-$F31+1),$J31/2,$M31,TRUE)-_xlfn.NORM.DIST(AND(Z$6&gt;=$F31,Z$6&lt;=$H31)*(Y$6-$F31+1),$J31/2,$M31,TRUE))/(1-2*_xlfn.NORM.DIST(0,$J31/2,$M31,TRUE))*$D31+($K31="Steady Growth")*(AND(Z$6&gt;=$F31,Z$6&lt;=$H31)*((Z$6-$F31+1)/($J31*($J31+1)/2)*$D31))+($K31="custom")*CustCF!T31</f>
        <v>0</v>
      </c>
      <c r="AA31" s="95">
        <f>($K31="Bell Curve")*(_xlfn.NORM.DIST(AND(AA$6&gt;=$F31,AA$6&lt;=$H31)*(AA$6-$F31+1),$J31/2,$M31,TRUE)-_xlfn.NORM.DIST(AND(AA$6&gt;=$F31,AA$6&lt;=$H31)*(Z$6-$F31+1),$J31/2,$M31,TRUE))/(1-2*_xlfn.NORM.DIST(0,$J31/2,$M31,TRUE))*$D31+($K31="Steady Growth")*(AND(AA$6&gt;=$F31,AA$6&lt;=$H31)*((AA$6-$F31+1)/($J31*($J31+1)/2)*$D31))+($K31="custom")*CustCF!U31</f>
        <v>0</v>
      </c>
      <c r="AB31" s="95">
        <f>($K31="Bell Curve")*(_xlfn.NORM.DIST(AND(AB$6&gt;=$F31,AB$6&lt;=$H31)*(AB$6-$F31+1),$J31/2,$M31,TRUE)-_xlfn.NORM.DIST(AND(AB$6&gt;=$F31,AB$6&lt;=$H31)*(AA$6-$F31+1),$J31/2,$M31,TRUE))/(1-2*_xlfn.NORM.DIST(0,$J31/2,$M31,TRUE))*$D31+($K31="Steady Growth")*(AND(AB$6&gt;=$F31,AB$6&lt;=$H31)*((AB$6-$F31+1)/($J31*($J31+1)/2)*$D31))+($K31="custom")*CustCF!V31</f>
        <v>0</v>
      </c>
      <c r="AC31" s="95">
        <f>($K31="Bell Curve")*(_xlfn.NORM.DIST(AND(AC$6&gt;=$F31,AC$6&lt;=$H31)*(AC$6-$F31+1),$J31/2,$M31,TRUE)-_xlfn.NORM.DIST(AND(AC$6&gt;=$F31,AC$6&lt;=$H31)*(AB$6-$F31+1),$J31/2,$M31,TRUE))/(1-2*_xlfn.NORM.DIST(0,$J31/2,$M31,TRUE))*$D31+($K31="Steady Growth")*(AND(AC$6&gt;=$F31,AC$6&lt;=$H31)*((AC$6-$F31+1)/($J31*($J31+1)/2)*$D31))+($K31="custom")*CustCF!W31</f>
        <v>0</v>
      </c>
      <c r="AD31" s="95">
        <f>($K31="Bell Curve")*(_xlfn.NORM.DIST(AND(AD$6&gt;=$F31,AD$6&lt;=$H31)*(AD$6-$F31+1),$J31/2,$M31,TRUE)-_xlfn.NORM.DIST(AND(AD$6&gt;=$F31,AD$6&lt;=$H31)*(AC$6-$F31+1),$J31/2,$M31,TRUE))/(1-2*_xlfn.NORM.DIST(0,$J31/2,$M31,TRUE))*$D31+($K31="Steady Growth")*(AND(AD$6&gt;=$F31,AD$6&lt;=$H31)*((AD$6-$F31+1)/($J31*($J31+1)/2)*$D31))+($K31="custom")*CustCF!X31</f>
        <v>0</v>
      </c>
      <c r="AE31" s="95">
        <f>($K31="Bell Curve")*(_xlfn.NORM.DIST(AND(AE$6&gt;=$F31,AE$6&lt;=$H31)*(AE$6-$F31+1),$J31/2,$M31,TRUE)-_xlfn.NORM.DIST(AND(AE$6&gt;=$F31,AE$6&lt;=$H31)*(AD$6-$F31+1),$J31/2,$M31,TRUE))/(1-2*_xlfn.NORM.DIST(0,$J31/2,$M31,TRUE))*$D31+($K31="Steady Growth")*(AND(AE$6&gt;=$F31,AE$6&lt;=$H31)*((AE$6-$F31+1)/($J31*($J31+1)/2)*$D31))+($K31="custom")*CustCF!Y31</f>
        <v>0</v>
      </c>
      <c r="AF31" s="95">
        <f>($K31="Bell Curve")*(_xlfn.NORM.DIST(AND(AF$6&gt;=$F31,AF$6&lt;=$H31)*(AF$6-$F31+1),$J31/2,$M31,TRUE)-_xlfn.NORM.DIST(AND(AF$6&gt;=$F31,AF$6&lt;=$H31)*(AE$6-$F31+1),$J31/2,$M31,TRUE))/(1-2*_xlfn.NORM.DIST(0,$J31/2,$M31,TRUE))*$D31+($K31="Steady Growth")*(AND(AF$6&gt;=$F31,AF$6&lt;=$H31)*((AF$6-$F31+1)/($J31*($J31+1)/2)*$D31))+($K31="custom")*CustCF!Z31</f>
        <v>0</v>
      </c>
      <c r="AG31" s="95">
        <f>($K31="Bell Curve")*(_xlfn.NORM.DIST(AND(AG$6&gt;=$F31,AG$6&lt;=$H31)*(AG$6-$F31+1),$J31/2,$M31,TRUE)-_xlfn.NORM.DIST(AND(AG$6&gt;=$F31,AG$6&lt;=$H31)*(AF$6-$F31+1),$J31/2,$M31,TRUE))/(1-2*_xlfn.NORM.DIST(0,$J31/2,$M31,TRUE))*$D31+($K31="Steady Growth")*(AND(AG$6&gt;=$F31,AG$6&lt;=$H31)*((AG$6-$F31+1)/($J31*($J31+1)/2)*$D31))+($K31="custom")*CustCF!AA31</f>
        <v>0</v>
      </c>
      <c r="AH31" s="95">
        <f>($K31="Bell Curve")*(_xlfn.NORM.DIST(AND(AH$6&gt;=$F31,AH$6&lt;=$H31)*(AH$6-$F31+1),$J31/2,$M31,TRUE)-_xlfn.NORM.DIST(AND(AH$6&gt;=$F31,AH$6&lt;=$H31)*(AG$6-$F31+1),$J31/2,$M31,TRUE))/(1-2*_xlfn.NORM.DIST(0,$J31/2,$M31,TRUE))*$D31+($K31="Steady Growth")*(AND(AH$6&gt;=$F31,AH$6&lt;=$H31)*((AH$6-$F31+1)/($J31*($J31+1)/2)*$D31))+($K31="custom")*CustCF!AB31</f>
        <v>0</v>
      </c>
      <c r="AI31" s="95">
        <f>($K31="Bell Curve")*(_xlfn.NORM.DIST(AND(AI$6&gt;=$F31,AI$6&lt;=$H31)*(AI$6-$F31+1),$J31/2,$M31,TRUE)-_xlfn.NORM.DIST(AND(AI$6&gt;=$F31,AI$6&lt;=$H31)*(AH$6-$F31+1),$J31/2,$M31,TRUE))/(1-2*_xlfn.NORM.DIST(0,$J31/2,$M31,TRUE))*$D31+($K31="Steady Growth")*(AND(AI$6&gt;=$F31,AI$6&lt;=$H31)*((AI$6-$F31+1)/($J31*($J31+1)/2)*$D31))+($K31="custom")*CustCF!AC31</f>
        <v>0</v>
      </c>
      <c r="AJ31" s="95">
        <f>($K31="Bell Curve")*(_xlfn.NORM.DIST(AND(AJ$6&gt;=$F31,AJ$6&lt;=$H31)*(AJ$6-$F31+1),$J31/2,$M31,TRUE)-_xlfn.NORM.DIST(AND(AJ$6&gt;=$F31,AJ$6&lt;=$H31)*(AI$6-$F31+1),$J31/2,$M31,TRUE))/(1-2*_xlfn.NORM.DIST(0,$J31/2,$M31,TRUE))*$D31+($K31="Steady Growth")*(AND(AJ$6&gt;=$F31,AJ$6&lt;=$H31)*((AJ$6-$F31+1)/($J31*($J31+1)/2)*$D31))+($K31="custom")*CustCF!AD31</f>
        <v>0</v>
      </c>
      <c r="AK31" s="95">
        <f>($K31="Bell Curve")*(_xlfn.NORM.DIST(AND(AK$6&gt;=$F31,AK$6&lt;=$H31)*(AK$6-$F31+1),$J31/2,$M31,TRUE)-_xlfn.NORM.DIST(AND(AK$6&gt;=$F31,AK$6&lt;=$H31)*(AJ$6-$F31+1),$J31/2,$M31,TRUE))/(1-2*_xlfn.NORM.DIST(0,$J31/2,$M31,TRUE))*$D31+($K31="Steady Growth")*(AND(AK$6&gt;=$F31,AK$6&lt;=$H31)*((AK$6-$F31+1)/($J31*($J31+1)/2)*$D31))+($K31="custom")*CustCF!AE31</f>
        <v>0</v>
      </c>
      <c r="AL31" s="95">
        <f>($K31="Bell Curve")*(_xlfn.NORM.DIST(AND(AL$6&gt;=$F31,AL$6&lt;=$H31)*(AL$6-$F31+1),$J31/2,$M31,TRUE)-_xlfn.NORM.DIST(AND(AL$6&gt;=$F31,AL$6&lt;=$H31)*(AK$6-$F31+1),$J31/2,$M31,TRUE))/(1-2*_xlfn.NORM.DIST(0,$J31/2,$M31,TRUE))*$D31+($K31="Steady Growth")*(AND(AL$6&gt;=$F31,AL$6&lt;=$H31)*((AL$6-$F31+1)/($J31*($J31+1)/2)*$D31))+($K31="custom")*CustCF!AF31</f>
        <v>0</v>
      </c>
      <c r="AM31" s="95">
        <f>($K31="Bell Curve")*(_xlfn.NORM.DIST(AND(AM$6&gt;=$F31,AM$6&lt;=$H31)*(AM$6-$F31+1),$J31/2,$M31,TRUE)-_xlfn.NORM.DIST(AND(AM$6&gt;=$F31,AM$6&lt;=$H31)*(AL$6-$F31+1),$J31/2,$M31,TRUE))/(1-2*_xlfn.NORM.DIST(0,$J31/2,$M31,TRUE))*$D31+($K31="Steady Growth")*(AND(AM$6&gt;=$F31,AM$6&lt;=$H31)*((AM$6-$F31+1)/($J31*($J31+1)/2)*$D31))+($K31="custom")*CustCF!AG31</f>
        <v>0</v>
      </c>
      <c r="AN31" s="95">
        <f>($K31="Bell Curve")*(_xlfn.NORM.DIST(AND(AN$6&gt;=$F31,AN$6&lt;=$H31)*(AN$6-$F31+1),$J31/2,$M31,TRUE)-_xlfn.NORM.DIST(AND(AN$6&gt;=$F31,AN$6&lt;=$H31)*(AM$6-$F31+1),$J31/2,$M31,TRUE))/(1-2*_xlfn.NORM.DIST(0,$J31/2,$M31,TRUE))*$D31+($K31="Steady Growth")*(AND(AN$6&gt;=$F31,AN$6&lt;=$H31)*((AN$6-$F31+1)/($J31*($J31+1)/2)*$D31))+($K31="custom")*CustCF!AH31</f>
        <v>0</v>
      </c>
      <c r="AO31" s="95">
        <f>($K31="Bell Curve")*(_xlfn.NORM.DIST(AND(AO$6&gt;=$F31,AO$6&lt;=$H31)*(AO$6-$F31+1),$J31/2,$M31,TRUE)-_xlfn.NORM.DIST(AND(AO$6&gt;=$F31,AO$6&lt;=$H31)*(AN$6-$F31+1),$J31/2,$M31,TRUE))/(1-2*_xlfn.NORM.DIST(0,$J31/2,$M31,TRUE))*$D31+($K31="Steady Growth")*(AND(AO$6&gt;=$F31,AO$6&lt;=$H31)*((AO$6-$F31+1)/($J31*($J31+1)/2)*$D31))+($K31="custom")*CustCF!AI31</f>
        <v>0</v>
      </c>
      <c r="AP31" s="95">
        <f>($K31="Bell Curve")*(_xlfn.NORM.DIST(AND(AP$6&gt;=$F31,AP$6&lt;=$H31)*(AP$6-$F31+1),$J31/2,$M31,TRUE)-_xlfn.NORM.DIST(AND(AP$6&gt;=$F31,AP$6&lt;=$H31)*(AO$6-$F31+1),$J31/2,$M31,TRUE))/(1-2*_xlfn.NORM.DIST(0,$J31/2,$M31,TRUE))*$D31+($K31="Steady Growth")*(AND(AP$6&gt;=$F31,AP$6&lt;=$H31)*((AP$6-$F31+1)/($J31*($J31+1)/2)*$D31))+($K31="custom")*CustCF!AJ31</f>
        <v>0</v>
      </c>
      <c r="AQ31" s="95">
        <f>($K31="Bell Curve")*(_xlfn.NORM.DIST(AND(AQ$6&gt;=$F31,AQ$6&lt;=$H31)*(AQ$6-$F31+1),$J31/2,$M31,TRUE)-_xlfn.NORM.DIST(AND(AQ$6&gt;=$F31,AQ$6&lt;=$H31)*(AP$6-$F31+1),$J31/2,$M31,TRUE))/(1-2*_xlfn.NORM.DIST(0,$J31/2,$M31,TRUE))*$D31+($K31="Steady Growth")*(AND(AQ$6&gt;=$F31,AQ$6&lt;=$H31)*((AQ$6-$F31+1)/($J31*($J31+1)/2)*$D31))+($K31="custom")*CustCF!AK31</f>
        <v>0</v>
      </c>
      <c r="AR31" s="95">
        <f>($K31="Bell Curve")*(_xlfn.NORM.DIST(AND(AR$6&gt;=$F31,AR$6&lt;=$H31)*(AR$6-$F31+1),$J31/2,$M31,TRUE)-_xlfn.NORM.DIST(AND(AR$6&gt;=$F31,AR$6&lt;=$H31)*(AQ$6-$F31+1),$J31/2,$M31,TRUE))/(1-2*_xlfn.NORM.DIST(0,$J31/2,$M31,TRUE))*$D31+($K31="Steady Growth")*(AND(AR$6&gt;=$F31,AR$6&lt;=$H31)*((AR$6-$F31+1)/($J31*($J31+1)/2)*$D31))+($K31="custom")*CustCF!AL31</f>
        <v>0</v>
      </c>
      <c r="AS31" s="95">
        <f>($K31="Bell Curve")*(_xlfn.NORM.DIST(AND(AS$6&gt;=$F31,AS$6&lt;=$H31)*(AS$6-$F31+1),$J31/2,$M31,TRUE)-_xlfn.NORM.DIST(AND(AS$6&gt;=$F31,AS$6&lt;=$H31)*(AR$6-$F31+1),$J31/2,$M31,TRUE))/(1-2*_xlfn.NORM.DIST(0,$J31/2,$M31,TRUE))*$D31+($K31="Steady Growth")*(AND(AS$6&gt;=$F31,AS$6&lt;=$H31)*((AS$6-$F31+1)/($J31*($J31+1)/2)*$D31))+($K31="custom")*CustCF!AM31</f>
        <v>0</v>
      </c>
      <c r="AT31" s="95">
        <f>($K31="Bell Curve")*(_xlfn.NORM.DIST(AND(AT$6&gt;=$F31,AT$6&lt;=$H31)*(AT$6-$F31+1),$J31/2,$M31,TRUE)-_xlfn.NORM.DIST(AND(AT$6&gt;=$F31,AT$6&lt;=$H31)*(AS$6-$F31+1),$J31/2,$M31,TRUE))/(1-2*_xlfn.NORM.DIST(0,$J31/2,$M31,TRUE))*$D31+($K31="Steady Growth")*(AND(AT$6&gt;=$F31,AT$6&lt;=$H31)*((AT$6-$F31+1)/($J31*($J31+1)/2)*$D31))+($K31="custom")*CustCF!AN31</f>
        <v>0</v>
      </c>
      <c r="AU31" s="95">
        <f>($K31="Bell Curve")*(_xlfn.NORM.DIST(AND(AU$6&gt;=$F31,AU$6&lt;=$H31)*(AU$6-$F31+1),$J31/2,$M31,TRUE)-_xlfn.NORM.DIST(AND(AU$6&gt;=$F31,AU$6&lt;=$H31)*(AT$6-$F31+1),$J31/2,$M31,TRUE))/(1-2*_xlfn.NORM.DIST(0,$J31/2,$M31,TRUE))*$D31+($K31="Steady Growth")*(AND(AU$6&gt;=$F31,AU$6&lt;=$H31)*((AU$6-$F31+1)/($J31*($J31+1)/2)*$D31))+($K31="custom")*CustCF!AO31</f>
        <v>0</v>
      </c>
      <c r="AV31" s="95">
        <f>($K31="Bell Curve")*(_xlfn.NORM.DIST(AND(AV$6&gt;=$F31,AV$6&lt;=$H31)*(AV$6-$F31+1),$J31/2,$M31,TRUE)-_xlfn.NORM.DIST(AND(AV$6&gt;=$F31,AV$6&lt;=$H31)*(AU$6-$F31+1),$J31/2,$M31,TRUE))/(1-2*_xlfn.NORM.DIST(0,$J31/2,$M31,TRUE))*$D31+($K31="Steady Growth")*(AND(AV$6&gt;=$F31,AV$6&lt;=$H31)*((AV$6-$F31+1)/($J31*($J31+1)/2)*$D31))+($K31="custom")*CustCF!AP31</f>
        <v>0</v>
      </c>
      <c r="AW31" s="95">
        <f>($K31="Bell Curve")*(_xlfn.NORM.DIST(AND(AW$6&gt;=$F31,AW$6&lt;=$H31)*(AW$6-$F31+1),$J31/2,$M31,TRUE)-_xlfn.NORM.DIST(AND(AW$6&gt;=$F31,AW$6&lt;=$H31)*(AV$6-$F31+1),$J31/2,$M31,TRUE))/(1-2*_xlfn.NORM.DIST(0,$J31/2,$M31,TRUE))*$D31+($K31="Steady Growth")*(AND(AW$6&gt;=$F31,AW$6&lt;=$H31)*((AW$6-$F31+1)/($J31*($J31+1)/2)*$D31))+($K31="custom")*CustCF!AQ31</f>
        <v>0</v>
      </c>
      <c r="AX31" s="95">
        <f>($K31="Bell Curve")*(_xlfn.NORM.DIST(AND(AX$6&gt;=$F31,AX$6&lt;=$H31)*(AX$6-$F31+1),$J31/2,$M31,TRUE)-_xlfn.NORM.DIST(AND(AX$6&gt;=$F31,AX$6&lt;=$H31)*(AW$6-$F31+1),$J31/2,$M31,TRUE))/(1-2*_xlfn.NORM.DIST(0,$J31/2,$M31,TRUE))*$D31+($K31="Steady Growth")*(AND(AX$6&gt;=$F31,AX$6&lt;=$H31)*((AX$6-$F31+1)/($J31*($J31+1)/2)*$D31))+($K31="custom")*CustCF!AR31</f>
        <v>0</v>
      </c>
      <c r="AY31" s="95">
        <f>($K31="Bell Curve")*(_xlfn.NORM.DIST(AND(AY$6&gt;=$F31,AY$6&lt;=$H31)*(AY$6-$F31+1),$J31/2,$M31,TRUE)-_xlfn.NORM.DIST(AND(AY$6&gt;=$F31,AY$6&lt;=$H31)*(AX$6-$F31+1),$J31/2,$M31,TRUE))/(1-2*_xlfn.NORM.DIST(0,$J31/2,$M31,TRUE))*$D31+($K31="Steady Growth")*(AND(AY$6&gt;=$F31,AY$6&lt;=$H31)*((AY$6-$F31+1)/($J31*($J31+1)/2)*$D31))+($K31="custom")*CustCF!AS31</f>
        <v>0</v>
      </c>
      <c r="AZ31" s="95">
        <f>($K31="Bell Curve")*(_xlfn.NORM.DIST(AND(AZ$6&gt;=$F31,AZ$6&lt;=$H31)*(AZ$6-$F31+1),$J31/2,$M31,TRUE)-_xlfn.NORM.DIST(AND(AZ$6&gt;=$F31,AZ$6&lt;=$H31)*(AY$6-$F31+1),$J31/2,$M31,TRUE))/(1-2*_xlfn.NORM.DIST(0,$J31/2,$M31,TRUE))*$D31+($K31="Steady Growth")*(AND(AZ$6&gt;=$F31,AZ$6&lt;=$H31)*((AZ$6-$F31+1)/($J31*($J31+1)/2)*$D31))+($K31="custom")*CustCF!AT31</f>
        <v>0</v>
      </c>
      <c r="BA31" s="95">
        <f>($K31="Bell Curve")*(_xlfn.NORM.DIST(AND(BA$6&gt;=$F31,BA$6&lt;=$H31)*(BA$6-$F31+1),$J31/2,$M31,TRUE)-_xlfn.NORM.DIST(AND(BA$6&gt;=$F31,BA$6&lt;=$H31)*(AZ$6-$F31+1),$J31/2,$M31,TRUE))/(1-2*_xlfn.NORM.DIST(0,$J31/2,$M31,TRUE))*$D31+($K31="Steady Growth")*(AND(BA$6&gt;=$F31,BA$6&lt;=$H31)*((BA$6-$F31+1)/($J31*($J31+1)/2)*$D31))+($K31="custom")*CustCF!AU31</f>
        <v>0</v>
      </c>
      <c r="BB31" s="95">
        <f>($K31="Bell Curve")*(_xlfn.NORM.DIST(AND(BB$6&gt;=$F31,BB$6&lt;=$H31)*(BB$6-$F31+1),$J31/2,$M31,TRUE)-_xlfn.NORM.DIST(AND(BB$6&gt;=$F31,BB$6&lt;=$H31)*(BA$6-$F31+1),$J31/2,$M31,TRUE))/(1-2*_xlfn.NORM.DIST(0,$J31/2,$M31,TRUE))*$D31+($K31="Steady Growth")*(AND(BB$6&gt;=$F31,BB$6&lt;=$H31)*((BB$6-$F31+1)/($J31*($J31+1)/2)*$D31))+($K31="custom")*CustCF!AV31</f>
        <v>0</v>
      </c>
      <c r="BC31" s="95">
        <f>($K31="Bell Curve")*(_xlfn.NORM.DIST(AND(BC$6&gt;=$F31,BC$6&lt;=$H31)*(BC$6-$F31+1),$J31/2,$M31,TRUE)-_xlfn.NORM.DIST(AND(BC$6&gt;=$F31,BC$6&lt;=$H31)*(BB$6-$F31+1),$J31/2,$M31,TRUE))/(1-2*_xlfn.NORM.DIST(0,$J31/2,$M31,TRUE))*$D31+($K31="Steady Growth")*(AND(BC$6&gt;=$F31,BC$6&lt;=$H31)*((BC$6-$F31+1)/($J31*($J31+1)/2)*$D31))+($K31="custom")*CustCF!AW31</f>
        <v>0</v>
      </c>
      <c r="BD31" s="95">
        <f>($K31="Bell Curve")*(_xlfn.NORM.DIST(AND(BD$6&gt;=$F31,BD$6&lt;=$H31)*(BD$6-$F31+1),$J31/2,$M31,TRUE)-_xlfn.NORM.DIST(AND(BD$6&gt;=$F31,BD$6&lt;=$H31)*(BC$6-$F31+1),$J31/2,$M31,TRUE))/(1-2*_xlfn.NORM.DIST(0,$J31/2,$M31,TRUE))*$D31+($K31="Steady Growth")*(AND(BD$6&gt;=$F31,BD$6&lt;=$H31)*((BD$6-$F31+1)/($J31*($J31+1)/2)*$D31))+($K31="custom")*CustCF!AX31</f>
        <v>0</v>
      </c>
      <c r="BE31" s="95">
        <f>($K31="Bell Curve")*(_xlfn.NORM.DIST(AND(BE$6&gt;=$F31,BE$6&lt;=$H31)*(BE$6-$F31+1),$J31/2,$M31,TRUE)-_xlfn.NORM.DIST(AND(BE$6&gt;=$F31,BE$6&lt;=$H31)*(BD$6-$F31+1),$J31/2,$M31,TRUE))/(1-2*_xlfn.NORM.DIST(0,$J31/2,$M31,TRUE))*$D31+($K31="Steady Growth")*(AND(BE$6&gt;=$F31,BE$6&lt;=$H31)*((BE$6-$F31+1)/($J31*($J31+1)/2)*$D31))+($K31="custom")*CustCF!AY31</f>
        <v>0</v>
      </c>
      <c r="BF31" s="95">
        <f>($K31="Bell Curve")*(_xlfn.NORM.DIST(AND(BF$6&gt;=$F31,BF$6&lt;=$H31)*(BF$6-$F31+1),$J31/2,$M31,TRUE)-_xlfn.NORM.DIST(AND(BF$6&gt;=$F31,BF$6&lt;=$H31)*(BE$6-$F31+1),$J31/2,$M31,TRUE))/(1-2*_xlfn.NORM.DIST(0,$J31/2,$M31,TRUE))*$D31+($K31="Steady Growth")*(AND(BF$6&gt;=$F31,BF$6&lt;=$H31)*((BF$6-$F31+1)/($J31*($J31+1)/2)*$D31))+($K31="custom")*CustCF!AZ31</f>
        <v>0</v>
      </c>
      <c r="BG31" s="95">
        <f>($K31="Bell Curve")*(_xlfn.NORM.DIST(AND(BG$6&gt;=$F31,BG$6&lt;=$H31)*(BG$6-$F31+1),$J31/2,$M31,TRUE)-_xlfn.NORM.DIST(AND(BG$6&gt;=$F31,BG$6&lt;=$H31)*(BF$6-$F31+1),$J31/2,$M31,TRUE))/(1-2*_xlfn.NORM.DIST(0,$J31/2,$M31,TRUE))*$D31+($K31="Steady Growth")*(AND(BG$6&gt;=$F31,BG$6&lt;=$H31)*((BG$6-$F31+1)/($J31*($J31+1)/2)*$D31))+($K31="custom")*CustCF!BA31</f>
        <v>0</v>
      </c>
      <c r="BH31" s="95">
        <f>($K31="Bell Curve")*(_xlfn.NORM.DIST(AND(BH$6&gt;=$F31,BH$6&lt;=$H31)*(BH$6-$F31+1),$J31/2,$M31,TRUE)-_xlfn.NORM.DIST(AND(BH$6&gt;=$F31,BH$6&lt;=$H31)*(BG$6-$F31+1),$J31/2,$M31,TRUE))/(1-2*_xlfn.NORM.DIST(0,$J31/2,$M31,TRUE))*$D31+($K31="Steady Growth")*(AND(BH$6&gt;=$F31,BH$6&lt;=$H31)*((BH$6-$F31+1)/($J31*($J31+1)/2)*$D31))+($K31="custom")*CustCF!BB31</f>
        <v>0</v>
      </c>
      <c r="BI31" s="95">
        <f>($K31="Bell Curve")*(_xlfn.NORM.DIST(AND(BI$6&gt;=$F31,BI$6&lt;=$H31)*(BI$6-$F31+1),$J31/2,$M31,TRUE)-_xlfn.NORM.DIST(AND(BI$6&gt;=$F31,BI$6&lt;=$H31)*(BH$6-$F31+1),$J31/2,$M31,TRUE))/(1-2*_xlfn.NORM.DIST(0,$J31/2,$M31,TRUE))*$D31+($K31="Steady Growth")*(AND(BI$6&gt;=$F31,BI$6&lt;=$H31)*((BI$6-$F31+1)/($J31*($J31+1)/2)*$D31))+($K31="custom")*CustCF!BC31</f>
        <v>0</v>
      </c>
      <c r="BJ31" s="95">
        <f>($K31="Bell Curve")*(_xlfn.NORM.DIST(AND(BJ$6&gt;=$F31,BJ$6&lt;=$H31)*(BJ$6-$F31+1),$J31/2,$M31,TRUE)-_xlfn.NORM.DIST(AND(BJ$6&gt;=$F31,BJ$6&lt;=$H31)*(BI$6-$F31+1),$J31/2,$M31,TRUE))/(1-2*_xlfn.NORM.DIST(0,$J31/2,$M31,TRUE))*$D31+($K31="Steady Growth")*(AND(BJ$6&gt;=$F31,BJ$6&lt;=$H31)*((BJ$6-$F31+1)/($J31*($J31+1)/2)*$D31))+($K31="custom")*CustCF!BD31</f>
        <v>0</v>
      </c>
      <c r="BK31" s="95">
        <f>($K31="Bell Curve")*(_xlfn.NORM.DIST(AND(BK$6&gt;=$F31,BK$6&lt;=$H31)*(BK$6-$F31+1),$J31/2,$M31,TRUE)-_xlfn.NORM.DIST(AND(BK$6&gt;=$F31,BK$6&lt;=$H31)*(BJ$6-$F31+1),$J31/2,$M31,TRUE))/(1-2*_xlfn.NORM.DIST(0,$J31/2,$M31,TRUE))*$D31+($K31="Steady Growth")*(AND(BK$6&gt;=$F31,BK$6&lt;=$H31)*((BK$6-$F31+1)/($J31*($J31+1)/2)*$D31))+($K31="custom")*CustCF!BE31</f>
        <v>0</v>
      </c>
      <c r="BL31" s="95">
        <f>($K31="Bell Curve")*(_xlfn.NORM.DIST(AND(BL$6&gt;=$F31,BL$6&lt;=$H31)*(BL$6-$F31+1),$J31/2,$M31,TRUE)-_xlfn.NORM.DIST(AND(BL$6&gt;=$F31,BL$6&lt;=$H31)*(BK$6-$F31+1),$J31/2,$M31,TRUE))/(1-2*_xlfn.NORM.DIST(0,$J31/2,$M31,TRUE))*$D31+($K31="Steady Growth")*(AND(BL$6&gt;=$F31,BL$6&lt;=$H31)*((BL$6-$F31+1)/($J31*($J31+1)/2)*$D31))+($K31="custom")*CustCF!BF31</f>
        <v>0</v>
      </c>
      <c r="BM31" s="95">
        <f>($K31="Bell Curve")*(_xlfn.NORM.DIST(AND(BM$6&gt;=$F31,BM$6&lt;=$H31)*(BM$6-$F31+1),$J31/2,$M31,TRUE)-_xlfn.NORM.DIST(AND(BM$6&gt;=$F31,BM$6&lt;=$H31)*(BL$6-$F31+1),$J31/2,$M31,TRUE))/(1-2*_xlfn.NORM.DIST(0,$J31/2,$M31,TRUE))*$D31+($K31="Steady Growth")*(AND(BM$6&gt;=$F31,BM$6&lt;=$H31)*((BM$6-$F31+1)/($J31*($J31+1)/2)*$D31))+($K31="custom")*CustCF!BG31</f>
        <v>0</v>
      </c>
      <c r="BN31" s="95">
        <f>($K31="Bell Curve")*(_xlfn.NORM.DIST(AND(BN$6&gt;=$F31,BN$6&lt;=$H31)*(BN$6-$F31+1),$J31/2,$M31,TRUE)-_xlfn.NORM.DIST(AND(BN$6&gt;=$F31,BN$6&lt;=$H31)*(BM$6-$F31+1),$J31/2,$M31,TRUE))/(1-2*_xlfn.NORM.DIST(0,$J31/2,$M31,TRUE))*$D31+($K31="Steady Growth")*(AND(BN$6&gt;=$F31,BN$6&lt;=$H31)*((BN$6-$F31+1)/($J31*($J31+1)/2)*$D31))+($K31="custom")*CustCF!BH31</f>
        <v>0</v>
      </c>
      <c r="BO31" s="95">
        <f>($K31="Bell Curve")*(_xlfn.NORM.DIST(AND(BO$6&gt;=$F31,BO$6&lt;=$H31)*(BO$6-$F31+1),$J31/2,$M31,TRUE)-_xlfn.NORM.DIST(AND(BO$6&gt;=$F31,BO$6&lt;=$H31)*(BN$6-$F31+1),$J31/2,$M31,TRUE))/(1-2*_xlfn.NORM.DIST(0,$J31/2,$M31,TRUE))*$D31+($K31="Steady Growth")*(AND(BO$6&gt;=$F31,BO$6&lt;=$H31)*((BO$6-$F31+1)/($J31*($J31+1)/2)*$D31))+($K31="custom")*CustCF!BI31</f>
        <v>0</v>
      </c>
      <c r="BP31" s="95">
        <f>($K31="Bell Curve")*(_xlfn.NORM.DIST(AND(BP$6&gt;=$F31,BP$6&lt;=$H31)*(BP$6-$F31+1),$J31/2,$M31,TRUE)-_xlfn.NORM.DIST(AND(BP$6&gt;=$F31,BP$6&lt;=$H31)*(BO$6-$F31+1),$J31/2,$M31,TRUE))/(1-2*_xlfn.NORM.DIST(0,$J31/2,$M31,TRUE))*$D31+($K31="Steady Growth")*(AND(BP$6&gt;=$F31,BP$6&lt;=$H31)*((BP$6-$F31+1)/($J31*($J31+1)/2)*$D31))+($K31="custom")*CustCF!BJ31</f>
        <v>0</v>
      </c>
      <c r="BQ31" s="95">
        <f>($K31="Bell Curve")*(_xlfn.NORM.DIST(AND(BQ$6&gt;=$F31,BQ$6&lt;=$H31)*(BQ$6-$F31+1),$J31/2,$M31,TRUE)-_xlfn.NORM.DIST(AND(BQ$6&gt;=$F31,BQ$6&lt;=$H31)*(BP$6-$F31+1),$J31/2,$M31,TRUE))/(1-2*_xlfn.NORM.DIST(0,$J31/2,$M31,TRUE))*$D31+($K31="Steady Growth")*(AND(BQ$6&gt;=$F31,BQ$6&lt;=$H31)*((BQ$6-$F31+1)/($J31*($J31+1)/2)*$D31))+($K31="custom")*CustCF!BK31</f>
        <v>0</v>
      </c>
      <c r="BR31" s="95">
        <f>($K31="Bell Curve")*(_xlfn.NORM.DIST(AND(BR$6&gt;=$F31,BR$6&lt;=$H31)*(BR$6-$F31+1),$J31/2,$M31,TRUE)-_xlfn.NORM.DIST(AND(BR$6&gt;=$F31,BR$6&lt;=$H31)*(BQ$6-$F31+1),$J31/2,$M31,TRUE))/(1-2*_xlfn.NORM.DIST(0,$J31/2,$M31,TRUE))*$D31+($K31="Steady Growth")*(AND(BR$6&gt;=$F31,BR$6&lt;=$H31)*((BR$6-$F31+1)/($J31*($J31+1)/2)*$D31))+($K31="custom")*CustCF!BL31</f>
        <v>0</v>
      </c>
      <c r="BS31" s="95">
        <f>($K31="Bell Curve")*(_xlfn.NORM.DIST(AND(BS$6&gt;=$F31,BS$6&lt;=$H31)*(BS$6-$F31+1),$J31/2,$M31,TRUE)-_xlfn.NORM.DIST(AND(BS$6&gt;=$F31,BS$6&lt;=$H31)*(BR$6-$F31+1),$J31/2,$M31,TRUE))/(1-2*_xlfn.NORM.DIST(0,$J31/2,$M31,TRUE))*$D31+($K31="Steady Growth")*(AND(BS$6&gt;=$F31,BS$6&lt;=$H31)*((BS$6-$F31+1)/($J31*($J31+1)/2)*$D31))+($K31="custom")*CustCF!BM31</f>
        <v>0</v>
      </c>
      <c r="BT31" s="95">
        <f>($K31="Bell Curve")*(_xlfn.NORM.DIST(AND(BT$6&gt;=$F31,BT$6&lt;=$H31)*(BT$6-$F31+1),$J31/2,$M31,TRUE)-_xlfn.NORM.DIST(AND(BT$6&gt;=$F31,BT$6&lt;=$H31)*(BS$6-$F31+1),$J31/2,$M31,TRUE))/(1-2*_xlfn.NORM.DIST(0,$J31/2,$M31,TRUE))*$D31+($K31="Steady Growth")*(AND(BT$6&gt;=$F31,BT$6&lt;=$H31)*((BT$6-$F31+1)/($J31*($J31+1)/2)*$D31))+($K31="custom")*CustCF!BN31</f>
        <v>0</v>
      </c>
      <c r="BU31" s="95">
        <f>($K31="Bell Curve")*(_xlfn.NORM.DIST(AND(BU$6&gt;=$F31,BU$6&lt;=$H31)*(BU$6-$F31+1),$J31/2,$M31,TRUE)-_xlfn.NORM.DIST(AND(BU$6&gt;=$F31,BU$6&lt;=$H31)*(BT$6-$F31+1),$J31/2,$M31,TRUE))/(1-2*_xlfn.NORM.DIST(0,$J31/2,$M31,TRUE))*$D31+($K31="Steady Growth")*(AND(BU$6&gt;=$F31,BU$6&lt;=$H31)*((BU$6-$F31+1)/($J31*($J31+1)/2)*$D31))+($K31="custom")*CustCF!BO31</f>
        <v>0</v>
      </c>
      <c r="BV31" s="95">
        <f>($K31="Bell Curve")*(_xlfn.NORM.DIST(AND(BV$6&gt;=$F31,BV$6&lt;=$H31)*(BV$6-$F31+1),$J31/2,$M31,TRUE)-_xlfn.NORM.DIST(AND(BV$6&gt;=$F31,BV$6&lt;=$H31)*(BU$6-$F31+1),$J31/2,$M31,TRUE))/(1-2*_xlfn.NORM.DIST(0,$J31/2,$M31,TRUE))*$D31+($K31="Steady Growth")*(AND(BV$6&gt;=$F31,BV$6&lt;=$H31)*((BV$6-$F31+1)/($J31*($J31+1)/2)*$D31))+($K31="custom")*CustCF!BP31</f>
        <v>0</v>
      </c>
      <c r="BW31" s="95">
        <f>($K31="Bell Curve")*(_xlfn.NORM.DIST(AND(BW$6&gt;=$F31,BW$6&lt;=$H31)*(BW$6-$F31+1),$J31/2,$M31,TRUE)-_xlfn.NORM.DIST(AND(BW$6&gt;=$F31,BW$6&lt;=$H31)*(BV$6-$F31+1),$J31/2,$M31,TRUE))/(1-2*_xlfn.NORM.DIST(0,$J31/2,$M31,TRUE))*$D31+($K31="Steady Growth")*(AND(BW$6&gt;=$F31,BW$6&lt;=$H31)*((BW$6-$F31+1)/($J31*($J31+1)/2)*$D31))+($K31="custom")*CustCF!BQ31</f>
        <v>0</v>
      </c>
      <c r="BX31" s="95">
        <f>($K31="Bell Curve")*(_xlfn.NORM.DIST(AND(BX$6&gt;=$F31,BX$6&lt;=$H31)*(BX$6-$F31+1),$J31/2,$M31,TRUE)-_xlfn.NORM.DIST(AND(BX$6&gt;=$F31,BX$6&lt;=$H31)*(BW$6-$F31+1),$J31/2,$M31,TRUE))/(1-2*_xlfn.NORM.DIST(0,$J31/2,$M31,TRUE))*$D31+($K31="Steady Growth")*(AND(BX$6&gt;=$F31,BX$6&lt;=$H31)*((BX$6-$F31+1)/($J31*($J31+1)/2)*$D31))+($K31="custom")*CustCF!BR31</f>
        <v>0</v>
      </c>
      <c r="BY31" s="95">
        <f>($K31="Bell Curve")*(_xlfn.NORM.DIST(AND(BY$6&gt;=$F31,BY$6&lt;=$H31)*(BY$6-$F31+1),$J31/2,$M31,TRUE)-_xlfn.NORM.DIST(AND(BY$6&gt;=$F31,BY$6&lt;=$H31)*(BX$6-$F31+1),$J31/2,$M31,TRUE))/(1-2*_xlfn.NORM.DIST(0,$J31/2,$M31,TRUE))*$D31+($K31="Steady Growth")*(AND(BY$6&gt;=$F31,BY$6&lt;=$H31)*((BY$6-$F31+1)/($J31*($J31+1)/2)*$D31))+($K31="custom")*CustCF!BS31</f>
        <v>0</v>
      </c>
      <c r="BZ31" s="95">
        <f>($K31="Bell Curve")*(_xlfn.NORM.DIST(AND(BZ$6&gt;=$F31,BZ$6&lt;=$H31)*(BZ$6-$F31+1),$J31/2,$M31,TRUE)-_xlfn.NORM.DIST(AND(BZ$6&gt;=$F31,BZ$6&lt;=$H31)*(BY$6-$F31+1),$J31/2,$M31,TRUE))/(1-2*_xlfn.NORM.DIST(0,$J31/2,$M31,TRUE))*$D31+($K31="Steady Growth")*(AND(BZ$6&gt;=$F31,BZ$6&lt;=$H31)*((BZ$6-$F31+1)/($J31*($J31+1)/2)*$D31))+($K31="custom")*CustCF!BT31</f>
        <v>0</v>
      </c>
      <c r="CA31" s="95">
        <f>($K31="Bell Curve")*(_xlfn.NORM.DIST(AND(CA$6&gt;=$F31,CA$6&lt;=$H31)*(CA$6-$F31+1),$J31/2,$M31,TRUE)-_xlfn.NORM.DIST(AND(CA$6&gt;=$F31,CA$6&lt;=$H31)*(BZ$6-$F31+1),$J31/2,$M31,TRUE))/(1-2*_xlfn.NORM.DIST(0,$J31/2,$M31,TRUE))*$D31+($K31="Steady Growth")*(AND(CA$6&gt;=$F31,CA$6&lt;=$H31)*((CA$6-$F31+1)/($J31*($J31+1)/2)*$D31))+($K31="custom")*CustCF!BU31</f>
        <v>0</v>
      </c>
      <c r="CB31" s="95">
        <f>($K31="Bell Curve")*(_xlfn.NORM.DIST(AND(CB$6&gt;=$F31,CB$6&lt;=$H31)*(CB$6-$F31+1),$J31/2,$M31,TRUE)-_xlfn.NORM.DIST(AND(CB$6&gt;=$F31,CB$6&lt;=$H31)*(CA$6-$F31+1),$J31/2,$M31,TRUE))/(1-2*_xlfn.NORM.DIST(0,$J31/2,$M31,TRUE))*$D31+($K31="Steady Growth")*(AND(CB$6&gt;=$F31,CB$6&lt;=$H31)*((CB$6-$F31+1)/($J31*($J31+1)/2)*$D31))+($K31="custom")*CustCF!BV31</f>
        <v>0</v>
      </c>
      <c r="CC31" s="95">
        <f>($K31="Bell Curve")*(_xlfn.NORM.DIST(AND(CC$6&gt;=$F31,CC$6&lt;=$H31)*(CC$6-$F31+1),$J31/2,$M31,TRUE)-_xlfn.NORM.DIST(AND(CC$6&gt;=$F31,CC$6&lt;=$H31)*(CB$6-$F31+1),$J31/2,$M31,TRUE))/(1-2*_xlfn.NORM.DIST(0,$J31/2,$M31,TRUE))*$D31+($K31="Steady Growth")*(AND(CC$6&gt;=$F31,CC$6&lt;=$H31)*((CC$6-$F31+1)/($J31*($J31+1)/2)*$D31))+($K31="custom")*CustCF!BW31</f>
        <v>0</v>
      </c>
      <c r="CD31" s="95">
        <f>($K31="Bell Curve")*(_xlfn.NORM.DIST(AND(CD$6&gt;=$F31,CD$6&lt;=$H31)*(CD$6-$F31+1),$J31/2,$M31,TRUE)-_xlfn.NORM.DIST(AND(CD$6&gt;=$F31,CD$6&lt;=$H31)*(CC$6-$F31+1),$J31/2,$M31,TRUE))/(1-2*_xlfn.NORM.DIST(0,$J31/2,$M31,TRUE))*$D31+($K31="Steady Growth")*(AND(CD$6&gt;=$F31,CD$6&lt;=$H31)*((CD$6-$F31+1)/($J31*($J31+1)/2)*$D31))+($K31="custom")*CustCF!BX31</f>
        <v>0</v>
      </c>
      <c r="CE31" s="95">
        <f>($K31="Bell Curve")*(_xlfn.NORM.DIST(AND(CE$6&gt;=$F31,CE$6&lt;=$H31)*(CE$6-$F31+1),$J31/2,$M31,TRUE)-_xlfn.NORM.DIST(AND(CE$6&gt;=$F31,CE$6&lt;=$H31)*(CD$6-$F31+1),$J31/2,$M31,TRUE))/(1-2*_xlfn.NORM.DIST(0,$J31/2,$M31,TRUE))*$D31+($K31="Steady Growth")*(AND(CE$6&gt;=$F31,CE$6&lt;=$H31)*((CE$6-$F31+1)/($J31*($J31+1)/2)*$D31))+($K31="custom")*CustCF!BY31</f>
        <v>0</v>
      </c>
      <c r="CF31" s="95">
        <f>($K31="Bell Curve")*(_xlfn.NORM.DIST(AND(CF$6&gt;=$F31,CF$6&lt;=$H31)*(CF$6-$F31+1),$J31/2,$M31,TRUE)-_xlfn.NORM.DIST(AND(CF$6&gt;=$F31,CF$6&lt;=$H31)*(CE$6-$F31+1),$J31/2,$M31,TRUE))/(1-2*_xlfn.NORM.DIST(0,$J31/2,$M31,TRUE))*$D31+($K31="Steady Growth")*(AND(CF$6&gt;=$F31,CF$6&lt;=$H31)*((CF$6-$F31+1)/($J31*($J31+1)/2)*$D31))+($K31="custom")*CustCF!BZ31</f>
        <v>0</v>
      </c>
      <c r="CG31" s="95">
        <f>($K31="Bell Curve")*(_xlfn.NORM.DIST(AND(CG$6&gt;=$F31,CG$6&lt;=$H31)*(CG$6-$F31+1),$J31/2,$M31,TRUE)-_xlfn.NORM.DIST(AND(CG$6&gt;=$F31,CG$6&lt;=$H31)*(CF$6-$F31+1),$J31/2,$M31,TRUE))/(1-2*_xlfn.NORM.DIST(0,$J31/2,$M31,TRUE))*$D31+($K31="Steady Growth")*(AND(CG$6&gt;=$F31,CG$6&lt;=$H31)*((CG$6-$F31+1)/($J31*($J31+1)/2)*$D31))+($K31="custom")*CustCF!CA31</f>
        <v>0</v>
      </c>
      <c r="CH31" s="95">
        <f>($K31="Bell Curve")*(_xlfn.NORM.DIST(AND(CH$6&gt;=$F31,CH$6&lt;=$H31)*(CH$6-$F31+1),$J31/2,$M31,TRUE)-_xlfn.NORM.DIST(AND(CH$6&gt;=$F31,CH$6&lt;=$H31)*(CG$6-$F31+1),$J31/2,$M31,TRUE))/(1-2*_xlfn.NORM.DIST(0,$J31/2,$M31,TRUE))*$D31+($K31="Steady Growth")*(AND(CH$6&gt;=$F31,CH$6&lt;=$H31)*((CH$6-$F31+1)/($J31*($J31+1)/2)*$D31))+($K31="custom")*CustCF!CB31</f>
        <v>0</v>
      </c>
      <c r="CI31" s="95">
        <f>($K31="Bell Curve")*(_xlfn.NORM.DIST(AND(CI$6&gt;=$F31,CI$6&lt;=$H31)*(CI$6-$F31+1),$J31/2,$M31,TRUE)-_xlfn.NORM.DIST(AND(CI$6&gt;=$F31,CI$6&lt;=$H31)*(CH$6-$F31+1),$J31/2,$M31,TRUE))/(1-2*_xlfn.NORM.DIST(0,$J31/2,$M31,TRUE))*$D31+($K31="Steady Growth")*(AND(CI$6&gt;=$F31,CI$6&lt;=$H31)*((CI$6-$F31+1)/($J31*($J31+1)/2)*$D31))+($K31="custom")*CustCF!CC31</f>
        <v>0</v>
      </c>
      <c r="CJ31" s="95">
        <f>($K31="Bell Curve")*(_xlfn.NORM.DIST(AND(CJ$6&gt;=$F31,CJ$6&lt;=$H31)*(CJ$6-$F31+1),$J31/2,$M31,TRUE)-_xlfn.NORM.DIST(AND(CJ$6&gt;=$F31,CJ$6&lt;=$H31)*(CI$6-$F31+1),$J31/2,$M31,TRUE))/(1-2*_xlfn.NORM.DIST(0,$J31/2,$M31,TRUE))*$D31+($K31="Steady Growth")*(AND(CJ$6&gt;=$F31,CJ$6&lt;=$H31)*((CJ$6-$F31+1)/($J31*($J31+1)/2)*$D31))+($K31="custom")*CustCF!CD31</f>
        <v>0</v>
      </c>
      <c r="CK31" s="95">
        <f>($K31="Bell Curve")*(_xlfn.NORM.DIST(AND(CK$6&gt;=$F31,CK$6&lt;=$H31)*(CK$6-$F31+1),$J31/2,$M31,TRUE)-_xlfn.NORM.DIST(AND(CK$6&gt;=$F31,CK$6&lt;=$H31)*(CJ$6-$F31+1),$J31/2,$M31,TRUE))/(1-2*_xlfn.NORM.DIST(0,$J31/2,$M31,TRUE))*$D31+($K31="Steady Growth")*(AND(CK$6&gt;=$F31,CK$6&lt;=$H31)*((CK$6-$F31+1)/($J31*($J31+1)/2)*$D31))+($K31="custom")*CustCF!CE31</f>
        <v>0</v>
      </c>
      <c r="CL31" s="95">
        <f>($K31="Bell Curve")*(_xlfn.NORM.DIST(AND(CL$6&gt;=$F31,CL$6&lt;=$H31)*(CL$6-$F31+1),$J31/2,$M31,TRUE)-_xlfn.NORM.DIST(AND(CL$6&gt;=$F31,CL$6&lt;=$H31)*(CK$6-$F31+1),$J31/2,$M31,TRUE))/(1-2*_xlfn.NORM.DIST(0,$J31/2,$M31,TRUE))*$D31+($K31="Steady Growth")*(AND(CL$6&gt;=$F31,CL$6&lt;=$H31)*((CL$6-$F31+1)/($J31*($J31+1)/2)*$D31))+($K31="custom")*CustCF!CF31</f>
        <v>0</v>
      </c>
      <c r="CM31" s="95">
        <f>($K31="Bell Curve")*(_xlfn.NORM.DIST(AND(CM$6&gt;=$F31,CM$6&lt;=$H31)*(CM$6-$F31+1),$J31/2,$M31,TRUE)-_xlfn.NORM.DIST(AND(CM$6&gt;=$F31,CM$6&lt;=$H31)*(CL$6-$F31+1),$J31/2,$M31,TRUE))/(1-2*_xlfn.NORM.DIST(0,$J31/2,$M31,TRUE))*$D31+($K31="Steady Growth")*(AND(CM$6&gt;=$F31,CM$6&lt;=$H31)*((CM$6-$F31+1)/($J31*($J31+1)/2)*$D31))+($K31="custom")*CustCF!CG31</f>
        <v>0</v>
      </c>
      <c r="CN31" s="95">
        <f>($K31="Bell Curve")*(_xlfn.NORM.DIST(AND(CN$6&gt;=$F31,CN$6&lt;=$H31)*(CN$6-$F31+1),$J31/2,$M31,TRUE)-_xlfn.NORM.DIST(AND(CN$6&gt;=$F31,CN$6&lt;=$H31)*(CM$6-$F31+1),$J31/2,$M31,TRUE))/(1-2*_xlfn.NORM.DIST(0,$J31/2,$M31,TRUE))*$D31+($K31="Steady Growth")*(AND(CN$6&gt;=$F31,CN$6&lt;=$H31)*((CN$6-$F31+1)/($J31*($J31+1)/2)*$D31))+($K31="custom")*CustCF!CH31</f>
        <v>0</v>
      </c>
      <c r="CO31" s="95">
        <f>($K31="Bell Curve")*(_xlfn.NORM.DIST(AND(CO$6&gt;=$F31,CO$6&lt;=$H31)*(CO$6-$F31+1),$J31/2,$M31,TRUE)-_xlfn.NORM.DIST(AND(CO$6&gt;=$F31,CO$6&lt;=$H31)*(CN$6-$F31+1),$J31/2,$M31,TRUE))/(1-2*_xlfn.NORM.DIST(0,$J31/2,$M31,TRUE))*$D31+($K31="Steady Growth")*(AND(CO$6&gt;=$F31,CO$6&lt;=$H31)*((CO$6-$F31+1)/($J31*($J31+1)/2)*$D31))+($K31="custom")*CustCF!CI31</f>
        <v>0</v>
      </c>
      <c r="CP31" s="95">
        <f>($K31="Bell Curve")*(_xlfn.NORM.DIST(AND(CP$6&gt;=$F31,CP$6&lt;=$H31)*(CP$6-$F31+1),$J31/2,$M31,TRUE)-_xlfn.NORM.DIST(AND(CP$6&gt;=$F31,CP$6&lt;=$H31)*(CO$6-$F31+1),$J31/2,$M31,TRUE))/(1-2*_xlfn.NORM.DIST(0,$J31/2,$M31,TRUE))*$D31+($K31="Steady Growth")*(AND(CP$6&gt;=$F31,CP$6&lt;=$H31)*((CP$6-$F31+1)/($J31*($J31+1)/2)*$D31))+($K31="custom")*CustCF!CJ31</f>
        <v>0</v>
      </c>
      <c r="CQ31" s="95">
        <f>($K31="Bell Curve")*(_xlfn.NORM.DIST(AND(CQ$6&gt;=$F31,CQ$6&lt;=$H31)*(CQ$6-$F31+1),$J31/2,$M31,TRUE)-_xlfn.NORM.DIST(AND(CQ$6&gt;=$F31,CQ$6&lt;=$H31)*(CP$6-$F31+1),$J31/2,$M31,TRUE))/(1-2*_xlfn.NORM.DIST(0,$J31/2,$M31,TRUE))*$D31+($K31="Steady Growth")*(AND(CQ$6&gt;=$F31,CQ$6&lt;=$H31)*((CQ$6-$F31+1)/($J31*($J31+1)/2)*$D31))+($K31="custom")*CustCF!CK31</f>
        <v>0</v>
      </c>
      <c r="CR31" s="95">
        <f>($K31="Bell Curve")*(_xlfn.NORM.DIST(AND(CR$6&gt;=$F31,CR$6&lt;=$H31)*(CR$6-$F31+1),$J31/2,$M31,TRUE)-_xlfn.NORM.DIST(AND(CR$6&gt;=$F31,CR$6&lt;=$H31)*(CQ$6-$F31+1),$J31/2,$M31,TRUE))/(1-2*_xlfn.NORM.DIST(0,$J31/2,$M31,TRUE))*$D31+($K31="Steady Growth")*(AND(CR$6&gt;=$F31,CR$6&lt;=$H31)*((CR$6-$F31+1)/($J31*($J31+1)/2)*$D31))+($K31="custom")*CustCF!CL31</f>
        <v>0</v>
      </c>
      <c r="CS31" s="95">
        <f>($K31="Bell Curve")*(_xlfn.NORM.DIST(AND(CS$6&gt;=$F31,CS$6&lt;=$H31)*(CS$6-$F31+1),$J31/2,$M31,TRUE)-_xlfn.NORM.DIST(AND(CS$6&gt;=$F31,CS$6&lt;=$H31)*(CR$6-$F31+1),$J31/2,$M31,TRUE))/(1-2*_xlfn.NORM.DIST(0,$J31/2,$M31,TRUE))*$D31+($K31="Steady Growth")*(AND(CS$6&gt;=$F31,CS$6&lt;=$H31)*((CS$6-$F31+1)/($J31*($J31+1)/2)*$D31))+($K31="custom")*CustCF!CM31</f>
        <v>0</v>
      </c>
      <c r="CT31" s="95">
        <f>($K31="Bell Curve")*(_xlfn.NORM.DIST(AND(CT$6&gt;=$F31,CT$6&lt;=$H31)*(CT$6-$F31+1),$J31/2,$M31,TRUE)-_xlfn.NORM.DIST(AND(CT$6&gt;=$F31,CT$6&lt;=$H31)*(CS$6-$F31+1),$J31/2,$M31,TRUE))/(1-2*_xlfn.NORM.DIST(0,$J31/2,$M31,TRUE))*$D31+($K31="Steady Growth")*(AND(CT$6&gt;=$F31,CT$6&lt;=$H31)*((CT$6-$F31+1)/($J31*($J31+1)/2)*$D31))+($K31="custom")*CustCF!CN31</f>
        <v>0</v>
      </c>
      <c r="CU31" s="95">
        <f>($K31="Bell Curve")*(_xlfn.NORM.DIST(AND(CU$6&gt;=$F31,CU$6&lt;=$H31)*(CU$6-$F31+1),$J31/2,$M31,TRUE)-_xlfn.NORM.DIST(AND(CU$6&gt;=$F31,CU$6&lt;=$H31)*(CT$6-$F31+1),$J31/2,$M31,TRUE))/(1-2*_xlfn.NORM.DIST(0,$J31/2,$M31,TRUE))*$D31+($K31="Steady Growth")*(AND(CU$6&gt;=$F31,CU$6&lt;=$H31)*((CU$6-$F31+1)/($J31*($J31+1)/2)*$D31))+($K31="custom")*CustCF!CO31</f>
        <v>0</v>
      </c>
      <c r="CV31" s="95">
        <f>($K31="Bell Curve")*(_xlfn.NORM.DIST(AND(CV$6&gt;=$F31,CV$6&lt;=$H31)*(CV$6-$F31+1),$J31/2,$M31,TRUE)-_xlfn.NORM.DIST(AND(CV$6&gt;=$F31,CV$6&lt;=$H31)*(CU$6-$F31+1),$J31/2,$M31,TRUE))/(1-2*_xlfn.NORM.DIST(0,$J31/2,$M31,TRUE))*$D31+($K31="Steady Growth")*(AND(CV$6&gt;=$F31,CV$6&lt;=$H31)*((CV$6-$F31+1)/($J31*($J31+1)/2)*$D31))+($K31="custom")*CustCF!CP31</f>
        <v>0</v>
      </c>
      <c r="CW31" s="95">
        <f>($K31="Bell Curve")*(_xlfn.NORM.DIST(AND(CW$6&gt;=$F31,CW$6&lt;=$H31)*(CW$6-$F31+1),$J31/2,$M31,TRUE)-_xlfn.NORM.DIST(AND(CW$6&gt;=$F31,CW$6&lt;=$H31)*(CV$6-$F31+1),$J31/2,$M31,TRUE))/(1-2*_xlfn.NORM.DIST(0,$J31/2,$M31,TRUE))*$D31+($K31="Steady Growth")*(AND(CW$6&gt;=$F31,CW$6&lt;=$H31)*((CW$6-$F31+1)/($J31*($J31+1)/2)*$D31))+($K31="custom")*CustCF!CQ31</f>
        <v>0</v>
      </c>
      <c r="CX31" s="95">
        <f>($K31="Bell Curve")*(_xlfn.NORM.DIST(AND(CX$6&gt;=$F31,CX$6&lt;=$H31)*(CX$6-$F31+1),$J31/2,$M31,TRUE)-_xlfn.NORM.DIST(AND(CX$6&gt;=$F31,CX$6&lt;=$H31)*(CW$6-$F31+1),$J31/2,$M31,TRUE))/(1-2*_xlfn.NORM.DIST(0,$J31/2,$M31,TRUE))*$D31+($K31="Steady Growth")*(AND(CX$6&gt;=$F31,CX$6&lt;=$H31)*((CX$6-$F31+1)/($J31*($J31+1)/2)*$D31))+($K31="custom")*CustCF!CR31</f>
        <v>0</v>
      </c>
      <c r="CY31" s="95">
        <f>($K31="Bell Curve")*(_xlfn.NORM.DIST(AND(CY$6&gt;=$F31,CY$6&lt;=$H31)*(CY$6-$F31+1),$J31/2,$M31,TRUE)-_xlfn.NORM.DIST(AND(CY$6&gt;=$F31,CY$6&lt;=$H31)*(CX$6-$F31+1),$J31/2,$M31,TRUE))/(1-2*_xlfn.NORM.DIST(0,$J31/2,$M31,TRUE))*$D31+($K31="Steady Growth")*(AND(CY$6&gt;=$F31,CY$6&lt;=$H31)*((CY$6-$F31+1)/($J31*($J31+1)/2)*$D31))+($K31="custom")*CustCF!CS31</f>
        <v>0</v>
      </c>
      <c r="CZ31" s="95">
        <f>($K31="Bell Curve")*(_xlfn.NORM.DIST(AND(CZ$6&gt;=$F31,CZ$6&lt;=$H31)*(CZ$6-$F31+1),$J31/2,$M31,TRUE)-_xlfn.NORM.DIST(AND(CZ$6&gt;=$F31,CZ$6&lt;=$H31)*(CY$6-$F31+1),$J31/2,$M31,TRUE))/(1-2*_xlfn.NORM.DIST(0,$J31/2,$M31,TRUE))*$D31+($K31="Steady Growth")*(AND(CZ$6&gt;=$F31,CZ$6&lt;=$H31)*((CZ$6-$F31+1)/($J31*($J31+1)/2)*$D31))+($K31="custom")*CustCF!CT31</f>
        <v>0</v>
      </c>
      <c r="DA31" s="95">
        <f>($K31="Bell Curve")*(_xlfn.NORM.DIST(AND(DA$6&gt;=$F31,DA$6&lt;=$H31)*(DA$6-$F31+1),$J31/2,$M31,TRUE)-_xlfn.NORM.DIST(AND(DA$6&gt;=$F31,DA$6&lt;=$H31)*(CZ$6-$F31+1),$J31/2,$M31,TRUE))/(1-2*_xlfn.NORM.DIST(0,$J31/2,$M31,TRUE))*$D31+($K31="Steady Growth")*(AND(DA$6&gt;=$F31,DA$6&lt;=$H31)*((DA$6-$F31+1)/($J31*($J31+1)/2)*$D31))+($K31="custom")*CustCF!CU31</f>
        <v>0</v>
      </c>
      <c r="DB31" s="95">
        <f>($K31="Bell Curve")*(_xlfn.NORM.DIST(AND(DB$6&gt;=$F31,DB$6&lt;=$H31)*(DB$6-$F31+1),$J31/2,$M31,TRUE)-_xlfn.NORM.DIST(AND(DB$6&gt;=$F31,DB$6&lt;=$H31)*(DA$6-$F31+1),$J31/2,$M31,TRUE))/(1-2*_xlfn.NORM.DIST(0,$J31/2,$M31,TRUE))*$D31+($K31="Steady Growth")*(AND(DB$6&gt;=$F31,DB$6&lt;=$H31)*((DB$6-$F31+1)/($J31*($J31+1)/2)*$D31))+($K31="custom")*CustCF!CV31</f>
        <v>0</v>
      </c>
      <c r="DC31" s="95">
        <f>($K31="Bell Curve")*(_xlfn.NORM.DIST(AND(DC$6&gt;=$F31,DC$6&lt;=$H31)*(DC$6-$F31+1),$J31/2,$M31,TRUE)-_xlfn.NORM.DIST(AND(DC$6&gt;=$F31,DC$6&lt;=$H31)*(DB$6-$F31+1),$J31/2,$M31,TRUE))/(1-2*_xlfn.NORM.DIST(0,$J31/2,$M31,TRUE))*$D31+($K31="Steady Growth")*(AND(DC$6&gt;=$F31,DC$6&lt;=$H31)*((DC$6-$F31+1)/($J31*($J31+1)/2)*$D31))+($K31="custom")*CustCF!CW31</f>
        <v>0</v>
      </c>
      <c r="DD31" s="95">
        <f>($K31="Bell Curve")*(_xlfn.NORM.DIST(AND(DD$6&gt;=$F31,DD$6&lt;=$H31)*(DD$6-$F31+1),$J31/2,$M31,TRUE)-_xlfn.NORM.DIST(AND(DD$6&gt;=$F31,DD$6&lt;=$H31)*(DC$6-$F31+1),$J31/2,$M31,TRUE))/(1-2*_xlfn.NORM.DIST(0,$J31/2,$M31,TRUE))*$D31+($K31="Steady Growth")*(AND(DD$6&gt;=$F31,DD$6&lt;=$H31)*((DD$6-$F31+1)/($J31*($J31+1)/2)*$D31))+($K31="custom")*CustCF!CX31</f>
        <v>0</v>
      </c>
      <c r="DE31" s="95">
        <f>($K31="Bell Curve")*(_xlfn.NORM.DIST(AND(DE$6&gt;=$F31,DE$6&lt;=$H31)*(DE$6-$F31+1),$J31/2,$M31,TRUE)-_xlfn.NORM.DIST(AND(DE$6&gt;=$F31,DE$6&lt;=$H31)*(DD$6-$F31+1),$J31/2,$M31,TRUE))/(1-2*_xlfn.NORM.DIST(0,$J31/2,$M31,TRUE))*$D31+($K31="Steady Growth")*(AND(DE$6&gt;=$F31,DE$6&lt;=$H31)*((DE$6-$F31+1)/($J31*($J31+1)/2)*$D31))+($K31="custom")*CustCF!CY31</f>
        <v>0</v>
      </c>
      <c r="DF31" s="95">
        <f>($K31="Bell Curve")*(_xlfn.NORM.DIST(AND(DF$6&gt;=$F31,DF$6&lt;=$H31)*(DF$6-$F31+1),$J31/2,$M31,TRUE)-_xlfn.NORM.DIST(AND(DF$6&gt;=$F31,DF$6&lt;=$H31)*(DE$6-$F31+1),$J31/2,$M31,TRUE))/(1-2*_xlfn.NORM.DIST(0,$J31/2,$M31,TRUE))*$D31+($K31="Steady Growth")*(AND(DF$6&gt;=$F31,DF$6&lt;=$H31)*((DF$6-$F31+1)/($J31*($J31+1)/2)*$D31))+($K31="custom")*CustCF!CZ31</f>
        <v>0</v>
      </c>
      <c r="DG31" s="95">
        <f>($K31="Bell Curve")*(_xlfn.NORM.DIST(AND(DG$6&gt;=$F31,DG$6&lt;=$H31)*(DG$6-$F31+1),$J31/2,$M31,TRUE)-_xlfn.NORM.DIST(AND(DG$6&gt;=$F31,DG$6&lt;=$H31)*(DF$6-$F31+1),$J31/2,$M31,TRUE))/(1-2*_xlfn.NORM.DIST(0,$J31/2,$M31,TRUE))*$D31+($K31="Steady Growth")*(AND(DG$6&gt;=$F31,DG$6&lt;=$H31)*((DG$6-$F31+1)/($J31*($J31+1)/2)*$D31))+($K31="custom")*CustCF!DA31</f>
        <v>0</v>
      </c>
      <c r="DH31" s="95">
        <f>($K31="Bell Curve")*(_xlfn.NORM.DIST(AND(DH$6&gt;=$F31,DH$6&lt;=$H31)*(DH$6-$F31+1),$J31/2,$M31,TRUE)-_xlfn.NORM.DIST(AND(DH$6&gt;=$F31,DH$6&lt;=$H31)*(DG$6-$F31+1),$J31/2,$M31,TRUE))/(1-2*_xlfn.NORM.DIST(0,$J31/2,$M31,TRUE))*$D31+($K31="Steady Growth")*(AND(DH$6&gt;=$F31,DH$6&lt;=$H31)*((DH$6-$F31+1)/($J31*($J31+1)/2)*$D31))+($K31="custom")*CustCF!DB31</f>
        <v>0</v>
      </c>
      <c r="DI31" s="95">
        <f>($K31="Bell Curve")*(_xlfn.NORM.DIST(AND(DI$6&gt;=$F31,DI$6&lt;=$H31)*(DI$6-$F31+1),$J31/2,$M31,TRUE)-_xlfn.NORM.DIST(AND(DI$6&gt;=$F31,DI$6&lt;=$H31)*(DH$6-$F31+1),$J31/2,$M31,TRUE))/(1-2*_xlfn.NORM.DIST(0,$J31/2,$M31,TRUE))*$D31+($K31="Steady Growth")*(AND(DI$6&gt;=$F31,DI$6&lt;=$H31)*((DI$6-$F31+1)/($J31*($J31+1)/2)*$D31))+($K31="custom")*CustCF!DC31</f>
        <v>0</v>
      </c>
      <c r="DJ31" s="95">
        <f>($K31="Bell Curve")*(_xlfn.NORM.DIST(AND(DJ$6&gt;=$F31,DJ$6&lt;=$H31)*(DJ$6-$F31+1),$J31/2,$M31,TRUE)-_xlfn.NORM.DIST(AND(DJ$6&gt;=$F31,DJ$6&lt;=$H31)*(DI$6-$F31+1),$J31/2,$M31,TRUE))/(1-2*_xlfn.NORM.DIST(0,$J31/2,$M31,TRUE))*$D31+($K31="Steady Growth")*(AND(DJ$6&gt;=$F31,DJ$6&lt;=$H31)*((DJ$6-$F31+1)/($J31*($J31+1)/2)*$D31))+($K31="custom")*CustCF!DD31</f>
        <v>0</v>
      </c>
      <c r="DK31" s="95">
        <f>($K31="Bell Curve")*(_xlfn.NORM.DIST(AND(DK$6&gt;=$F31,DK$6&lt;=$H31)*(DK$6-$F31+1),$J31/2,$M31,TRUE)-_xlfn.NORM.DIST(AND(DK$6&gt;=$F31,DK$6&lt;=$H31)*(DJ$6-$F31+1),$J31/2,$M31,TRUE))/(1-2*_xlfn.NORM.DIST(0,$J31/2,$M31,TRUE))*$D31+($K31="Steady Growth")*(AND(DK$6&gt;=$F31,DK$6&lt;=$H31)*((DK$6-$F31+1)/($J31*($J31+1)/2)*$D31))+($K31="custom")*CustCF!DE31</f>
        <v>0</v>
      </c>
      <c r="DL31" s="95">
        <f>($K31="Bell Curve")*(_xlfn.NORM.DIST(AND(DL$6&gt;=$F31,DL$6&lt;=$H31)*(DL$6-$F31+1),$J31/2,$M31,TRUE)-_xlfn.NORM.DIST(AND(DL$6&gt;=$F31,DL$6&lt;=$H31)*(DK$6-$F31+1),$J31/2,$M31,TRUE))/(1-2*_xlfn.NORM.DIST(0,$J31/2,$M31,TRUE))*$D31+($K31="Steady Growth")*(AND(DL$6&gt;=$F31,DL$6&lt;=$H31)*((DL$6-$F31+1)/($J31*($J31+1)/2)*$D31))+($K31="custom")*CustCF!DF31</f>
        <v>0</v>
      </c>
      <c r="DM31" s="95">
        <f>($K31="Bell Curve")*(_xlfn.NORM.DIST(AND(DM$6&gt;=$F31,DM$6&lt;=$H31)*(DM$6-$F31+1),$J31/2,$M31,TRUE)-_xlfn.NORM.DIST(AND(DM$6&gt;=$F31,DM$6&lt;=$H31)*(DL$6-$F31+1),$J31/2,$M31,TRUE))/(1-2*_xlfn.NORM.DIST(0,$J31/2,$M31,TRUE))*$D31+($K31="Steady Growth")*(AND(DM$6&gt;=$F31,DM$6&lt;=$H31)*((DM$6-$F31+1)/($J31*($J31+1)/2)*$D31))+($K31="custom")*CustCF!DG31</f>
        <v>0</v>
      </c>
      <c r="DN31" s="95">
        <f>($K31="Bell Curve")*(_xlfn.NORM.DIST(AND(DN$6&gt;=$F31,DN$6&lt;=$H31)*(DN$6-$F31+1),$J31/2,$M31,TRUE)-_xlfn.NORM.DIST(AND(DN$6&gt;=$F31,DN$6&lt;=$H31)*(DM$6-$F31+1),$J31/2,$M31,TRUE))/(1-2*_xlfn.NORM.DIST(0,$J31/2,$M31,TRUE))*$D31+($K31="Steady Growth")*(AND(DN$6&gt;=$F31,DN$6&lt;=$H31)*((DN$6-$F31+1)/($J31*($J31+1)/2)*$D31))+($K31="custom")*CustCF!DH31</f>
        <v>0</v>
      </c>
      <c r="DO31" s="95">
        <f>($K31="Bell Curve")*(_xlfn.NORM.DIST(AND(DO$6&gt;=$F31,DO$6&lt;=$H31)*(DO$6-$F31+1),$J31/2,$M31,TRUE)-_xlfn.NORM.DIST(AND(DO$6&gt;=$F31,DO$6&lt;=$H31)*(DN$6-$F31+1),$J31/2,$M31,TRUE))/(1-2*_xlfn.NORM.DIST(0,$J31/2,$M31,TRUE))*$D31+($K31="Steady Growth")*(AND(DO$6&gt;=$F31,DO$6&lt;=$H31)*((DO$6-$F31+1)/($J31*($J31+1)/2)*$D31))+($K31="custom")*CustCF!DI31</f>
        <v>0</v>
      </c>
      <c r="DP31" s="95">
        <f>($K31="Bell Curve")*(_xlfn.NORM.DIST(AND(DP$6&gt;=$F31,DP$6&lt;=$H31)*(DP$6-$F31+1),$J31/2,$M31,TRUE)-_xlfn.NORM.DIST(AND(DP$6&gt;=$F31,DP$6&lt;=$H31)*(DO$6-$F31+1),$J31/2,$M31,TRUE))/(1-2*_xlfn.NORM.DIST(0,$J31/2,$M31,TRUE))*$D31+($K31="Steady Growth")*(AND(DP$6&gt;=$F31,DP$6&lt;=$H31)*((DP$6-$F31+1)/($J31*($J31+1)/2)*$D31))+($K31="custom")*CustCF!DJ31</f>
        <v>0</v>
      </c>
      <c r="DQ31" s="95">
        <f>($K31="Bell Curve")*(_xlfn.NORM.DIST(AND(DQ$6&gt;=$F31,DQ$6&lt;=$H31)*(DQ$6-$F31+1),$J31/2,$M31,TRUE)-_xlfn.NORM.DIST(AND(DQ$6&gt;=$F31,DQ$6&lt;=$H31)*(DP$6-$F31+1),$J31/2,$M31,TRUE))/(1-2*_xlfn.NORM.DIST(0,$J31/2,$M31,TRUE))*$D31+($K31="Steady Growth")*(AND(DQ$6&gt;=$F31,DQ$6&lt;=$H31)*((DQ$6-$F31+1)/($J31*($J31+1)/2)*$D31))+($K31="custom")*CustCF!DK31</f>
        <v>0</v>
      </c>
      <c r="DR31" s="95">
        <f>($K31="Bell Curve")*(_xlfn.NORM.DIST(AND(DR$6&gt;=$F31,DR$6&lt;=$H31)*(DR$6-$F31+1),$J31/2,$M31,TRUE)-_xlfn.NORM.DIST(AND(DR$6&gt;=$F31,DR$6&lt;=$H31)*(DQ$6-$F31+1),$J31/2,$M31,TRUE))/(1-2*_xlfn.NORM.DIST(0,$J31/2,$M31,TRUE))*$D31+($K31="Steady Growth")*(AND(DR$6&gt;=$F31,DR$6&lt;=$H31)*((DR$6-$F31+1)/($J31*($J31+1)/2)*$D31))+($K31="custom")*CustCF!DL31</f>
        <v>0</v>
      </c>
      <c r="DS31" s="95">
        <f>($K31="Bell Curve")*(_xlfn.NORM.DIST(AND(DS$6&gt;=$F31,DS$6&lt;=$H31)*(DS$6-$F31+1),$J31/2,$M31,TRUE)-_xlfn.NORM.DIST(AND(DS$6&gt;=$F31,DS$6&lt;=$H31)*(DR$6-$F31+1),$J31/2,$M31,TRUE))/(1-2*_xlfn.NORM.DIST(0,$J31/2,$M31,TRUE))*$D31+($K31="Steady Growth")*(AND(DS$6&gt;=$F31,DS$6&lt;=$H31)*((DS$6-$F31+1)/($J31*($J31+1)/2)*$D31))+($K31="custom")*CustCF!DM31</f>
        <v>0</v>
      </c>
      <c r="DT31" s="95">
        <f>($K31="Bell Curve")*(_xlfn.NORM.DIST(AND(DT$6&gt;=$F31,DT$6&lt;=$H31)*(DT$6-$F31+1),$J31/2,$M31,TRUE)-_xlfn.NORM.DIST(AND(DT$6&gt;=$F31,DT$6&lt;=$H31)*(DS$6-$F31+1),$J31/2,$M31,TRUE))/(1-2*_xlfn.NORM.DIST(0,$J31/2,$M31,TRUE))*$D31+($K31="Steady Growth")*(AND(DT$6&gt;=$F31,DT$6&lt;=$H31)*((DT$6-$F31+1)/($J31*($J31+1)/2)*$D31))+($K31="custom")*CustCF!DN31</f>
        <v>0</v>
      </c>
      <c r="DU31" s="95">
        <f>($K31="Bell Curve")*(_xlfn.NORM.DIST(AND(DU$6&gt;=$F31,DU$6&lt;=$H31)*(DU$6-$F31+1),$J31/2,$M31,TRUE)-_xlfn.NORM.DIST(AND(DU$6&gt;=$F31,DU$6&lt;=$H31)*(DT$6-$F31+1),$J31/2,$M31,TRUE))/(1-2*_xlfn.NORM.DIST(0,$J31/2,$M31,TRUE))*$D31+($K31="Steady Growth")*(AND(DU$6&gt;=$F31,DU$6&lt;=$H31)*((DU$6-$F31+1)/($J31*($J31+1)/2)*$D31))+($K31="custom")*CustCF!DO31</f>
        <v>0</v>
      </c>
      <c r="DV31" s="95">
        <f>($K31="Bell Curve")*(_xlfn.NORM.DIST(AND(DV$6&gt;=$F31,DV$6&lt;=$H31)*(DV$6-$F31+1),$J31/2,$M31,TRUE)-_xlfn.NORM.DIST(AND(DV$6&gt;=$F31,DV$6&lt;=$H31)*(DU$6-$F31+1),$J31/2,$M31,TRUE))/(1-2*_xlfn.NORM.DIST(0,$J31/2,$M31,TRUE))*$D31+($K31="Steady Growth")*(AND(DV$6&gt;=$F31,DV$6&lt;=$H31)*((DV$6-$F31+1)/($J31*($J31+1)/2)*$D31))+($K31="custom")*CustCF!DP31</f>
        <v>0</v>
      </c>
      <c r="DW31" s="95">
        <f>($K31="Bell Curve")*(_xlfn.NORM.DIST(AND(DW$6&gt;=$F31,DW$6&lt;=$H31)*(DW$6-$F31+1),$J31/2,$M31,TRUE)-_xlfn.NORM.DIST(AND(DW$6&gt;=$F31,DW$6&lt;=$H31)*(DV$6-$F31+1),$J31/2,$M31,TRUE))/(1-2*_xlfn.NORM.DIST(0,$J31/2,$M31,TRUE))*$D31+($K31="Steady Growth")*(AND(DW$6&gt;=$F31,DW$6&lt;=$H31)*((DW$6-$F31+1)/($J31*($J31+1)/2)*$D31))+($K31="custom")*CustCF!DQ31</f>
        <v>0</v>
      </c>
      <c r="DX31" s="95">
        <f>($K31="Bell Curve")*(_xlfn.NORM.DIST(AND(DX$6&gt;=$F31,DX$6&lt;=$H31)*(DX$6-$F31+1),$J31/2,$M31,TRUE)-_xlfn.NORM.DIST(AND(DX$6&gt;=$F31,DX$6&lt;=$H31)*(DW$6-$F31+1),$J31/2,$M31,TRUE))/(1-2*_xlfn.NORM.DIST(0,$J31/2,$M31,TRUE))*$D31+($K31="Steady Growth")*(AND(DX$6&gt;=$F31,DX$6&lt;=$H31)*((DX$6-$F31+1)/($J31*($J31+1)/2)*$D31))+($K31="custom")*CustCF!DR31</f>
        <v>0</v>
      </c>
      <c r="DY31" s="95">
        <f>($K31="Bell Curve")*(_xlfn.NORM.DIST(AND(DY$6&gt;=$F31,DY$6&lt;=$H31)*(DY$6-$F31+1),$J31/2,$M31,TRUE)-_xlfn.NORM.DIST(AND(DY$6&gt;=$F31,DY$6&lt;=$H31)*(DX$6-$F31+1),$J31/2,$M31,TRUE))/(1-2*_xlfn.NORM.DIST(0,$J31/2,$M31,TRUE))*$D31+($K31="Steady Growth")*(AND(DY$6&gt;=$F31,DY$6&lt;=$H31)*((DY$6-$F31+1)/($J31*($J31+1)/2)*$D31))+($K31="custom")*CustCF!DS31</f>
        <v>0</v>
      </c>
      <c r="DZ31" s="95">
        <f>($K31="Bell Curve")*(_xlfn.NORM.DIST(AND(DZ$6&gt;=$F31,DZ$6&lt;=$H31)*(DZ$6-$F31+1),$J31/2,$M31,TRUE)-_xlfn.NORM.DIST(AND(DZ$6&gt;=$F31,DZ$6&lt;=$H31)*(DY$6-$F31+1),$J31/2,$M31,TRUE))/(1-2*_xlfn.NORM.DIST(0,$J31/2,$M31,TRUE))*$D31+($K31="Steady Growth")*(AND(DZ$6&gt;=$F31,DZ$6&lt;=$H31)*((DZ$6-$F31+1)/($J31*($J31+1)/2)*$D31))+($K31="custom")*CustCF!DT31</f>
        <v>0</v>
      </c>
      <c r="EA31" s="95">
        <f>($K31="Bell Curve")*(_xlfn.NORM.DIST(AND(EA$6&gt;=$F31,EA$6&lt;=$H31)*(EA$6-$F31+1),$J31/2,$M31,TRUE)-_xlfn.NORM.DIST(AND(EA$6&gt;=$F31,EA$6&lt;=$H31)*(DZ$6-$F31+1),$J31/2,$M31,TRUE))/(1-2*_xlfn.NORM.DIST(0,$J31/2,$M31,TRUE))*$D31+($K31="Steady Growth")*(AND(EA$6&gt;=$F31,EA$6&lt;=$H31)*((EA$6-$F31+1)/($J31*($J31+1)/2)*$D31))+($K31="custom")*CustCF!DU31</f>
        <v>0</v>
      </c>
      <c r="EB31" s="95">
        <f>($K31="Bell Curve")*(_xlfn.NORM.DIST(AND(EB$6&gt;=$F31,EB$6&lt;=$H31)*(EB$6-$F31+1),$J31/2,$M31,TRUE)-_xlfn.NORM.DIST(AND(EB$6&gt;=$F31,EB$6&lt;=$H31)*(EA$6-$F31+1),$J31/2,$M31,TRUE))/(1-2*_xlfn.NORM.DIST(0,$J31/2,$M31,TRUE))*$D31+($K31="Steady Growth")*(AND(EB$6&gt;=$F31,EB$6&lt;=$H31)*((EB$6-$F31+1)/($J31*($J31+1)/2)*$D31))+($K31="custom")*CustCF!DV31</f>
        <v>0</v>
      </c>
      <c r="EC31" s="95">
        <f>($K31="Bell Curve")*(_xlfn.NORM.DIST(AND(EC$6&gt;=$F31,EC$6&lt;=$H31)*(EC$6-$F31+1),$J31/2,$M31,TRUE)-_xlfn.NORM.DIST(AND(EC$6&gt;=$F31,EC$6&lt;=$H31)*(EB$6-$F31+1),$J31/2,$M31,TRUE))/(1-2*_xlfn.NORM.DIST(0,$J31/2,$M31,TRUE))*$D31+($K31="Steady Growth")*(AND(EC$6&gt;=$F31,EC$6&lt;=$H31)*((EC$6-$F31+1)/($J31*($J31+1)/2)*$D31))+($K31="custom")*CustCF!DW31</f>
        <v>0</v>
      </c>
      <c r="ED31" s="95">
        <f>($K31="Bell Curve")*(_xlfn.NORM.DIST(AND(ED$6&gt;=$F31,ED$6&lt;=$H31)*(ED$6-$F31+1),$J31/2,$M31,TRUE)-_xlfn.NORM.DIST(AND(ED$6&gt;=$F31,ED$6&lt;=$H31)*(EC$6-$F31+1),$J31/2,$M31,TRUE))/(1-2*_xlfn.NORM.DIST(0,$J31/2,$M31,TRUE))*$D31+($K31="Steady Growth")*(AND(ED$6&gt;=$F31,ED$6&lt;=$H31)*((ED$6-$F31+1)/($J31*($J31+1)/2)*$D31))+($K31="custom")*CustCF!DX31</f>
        <v>0</v>
      </c>
      <c r="EE31" s="95">
        <f>($K31="Bell Curve")*(_xlfn.NORM.DIST(AND(EE$6&gt;=$F31,EE$6&lt;=$H31)*(EE$6-$F31+1),$J31/2,$M31,TRUE)-_xlfn.NORM.DIST(AND(EE$6&gt;=$F31,EE$6&lt;=$H31)*(ED$6-$F31+1),$J31/2,$M31,TRUE))/(1-2*_xlfn.NORM.DIST(0,$J31/2,$M31,TRUE))*$D31+($K31="Steady Growth")*(AND(EE$6&gt;=$F31,EE$6&lt;=$H31)*((EE$6-$F31+1)/($J31*($J31+1)/2)*$D31))+($K31="custom")*CustCF!DY31</f>
        <v>0</v>
      </c>
      <c r="EF31" s="95">
        <f>($K31="Bell Curve")*(_xlfn.NORM.DIST(AND(EF$6&gt;=$F31,EF$6&lt;=$H31)*(EF$6-$F31+1),$J31/2,$M31,TRUE)-_xlfn.NORM.DIST(AND(EF$6&gt;=$F31,EF$6&lt;=$H31)*(EE$6-$F31+1),$J31/2,$M31,TRUE))/(1-2*_xlfn.NORM.DIST(0,$J31/2,$M31,TRUE))*$D31+($K31="Steady Growth")*(AND(EF$6&gt;=$F31,EF$6&lt;=$H31)*((EF$6-$F31+1)/($J31*($J31+1)/2)*$D31))+($K31="custom")*CustCF!DZ31</f>
        <v>0</v>
      </c>
      <c r="EG31" s="95">
        <f>($K31="Bell Curve")*(_xlfn.NORM.DIST(AND(EG$6&gt;=$F31,EG$6&lt;=$H31)*(EG$6-$F31+1),$J31/2,$M31,TRUE)-_xlfn.NORM.DIST(AND(EG$6&gt;=$F31,EG$6&lt;=$H31)*(EF$6-$F31+1),$J31/2,$M31,TRUE))/(1-2*_xlfn.NORM.DIST(0,$J31/2,$M31,TRUE))*$D31+($K31="Steady Growth")*(AND(EG$6&gt;=$F31,EG$6&lt;=$H31)*((EG$6-$F31+1)/($J31*($J31+1)/2)*$D31))+($K31="custom")*CustCF!EA31</f>
        <v>0</v>
      </c>
      <c r="EH31" s="95">
        <f>($K31="Bell Curve")*(_xlfn.NORM.DIST(AND(EH$6&gt;=$F31,EH$6&lt;=$H31)*(EH$6-$F31+1),$J31/2,$M31,TRUE)-_xlfn.NORM.DIST(AND(EH$6&gt;=$F31,EH$6&lt;=$H31)*(EG$6-$F31+1),$J31/2,$M31,TRUE))/(1-2*_xlfn.NORM.DIST(0,$J31/2,$M31,TRUE))*$D31+($K31="Steady Growth")*(AND(EH$6&gt;=$F31,EH$6&lt;=$H31)*((EH$6-$F31+1)/($J31*($J31+1)/2)*$D31))+($K31="custom")*CustCF!EB31</f>
        <v>0</v>
      </c>
      <c r="EI31" s="95">
        <f>($K31="Bell Curve")*(_xlfn.NORM.DIST(AND(EI$6&gt;=$F31,EI$6&lt;=$H31)*(EI$6-$F31+1),$J31/2,$M31,TRUE)-_xlfn.NORM.DIST(AND(EI$6&gt;=$F31,EI$6&lt;=$H31)*(EH$6-$F31+1),$J31/2,$M31,TRUE))/(1-2*_xlfn.NORM.DIST(0,$J31/2,$M31,TRUE))*$D31+($K31="Steady Growth")*(AND(EI$6&gt;=$F31,EI$6&lt;=$H31)*((EI$6-$F31+1)/($J31*($J31+1)/2)*$D31))+($K31="custom")*CustCF!EC31</f>
        <v>0</v>
      </c>
      <c r="EJ31" s="95">
        <f>($K31="Bell Curve")*(_xlfn.NORM.DIST(AND(EJ$6&gt;=$F31,EJ$6&lt;=$H31)*(EJ$6-$F31+1),$J31/2,$M31,TRUE)-_xlfn.NORM.DIST(AND(EJ$6&gt;=$F31,EJ$6&lt;=$H31)*(EI$6-$F31+1),$J31/2,$M31,TRUE))/(1-2*_xlfn.NORM.DIST(0,$J31/2,$M31,TRUE))*$D31+($K31="Steady Growth")*(AND(EJ$6&gt;=$F31,EJ$6&lt;=$H31)*((EJ$6-$F31+1)/($J31*($J31+1)/2)*$D31))+($K31="custom")*CustCF!ED31</f>
        <v>0</v>
      </c>
      <c r="EK31" s="95">
        <f>($K31="Bell Curve")*(_xlfn.NORM.DIST(AND(EK$6&gt;=$F31,EK$6&lt;=$H31)*(EK$6-$F31+1),$J31/2,$M31,TRUE)-_xlfn.NORM.DIST(AND(EK$6&gt;=$F31,EK$6&lt;=$H31)*(EJ$6-$F31+1),$J31/2,$M31,TRUE))/(1-2*_xlfn.NORM.DIST(0,$J31/2,$M31,TRUE))*$D31+($K31="Steady Growth")*(AND(EK$6&gt;=$F31,EK$6&lt;=$H31)*((EK$6-$F31+1)/($J31*($J31+1)/2)*$D31))+($K31="custom")*CustCF!EE31</f>
        <v>0</v>
      </c>
      <c r="EL31" s="95">
        <f>($K31="Bell Curve")*(_xlfn.NORM.DIST(AND(EL$6&gt;=$F31,EL$6&lt;=$H31)*(EL$6-$F31+1),$J31/2,$M31,TRUE)-_xlfn.NORM.DIST(AND(EL$6&gt;=$F31,EL$6&lt;=$H31)*(EK$6-$F31+1),$J31/2,$M31,TRUE))/(1-2*_xlfn.NORM.DIST(0,$J31/2,$M31,TRUE))*$D31+($K31="Steady Growth")*(AND(EL$6&gt;=$F31,EL$6&lt;=$H31)*((EL$6-$F31+1)/($J31*($J31+1)/2)*$D31))+($K31="custom")*CustCF!EF31</f>
        <v>0</v>
      </c>
      <c r="EM31" s="95">
        <f>($K31="Bell Curve")*(_xlfn.NORM.DIST(AND(EM$6&gt;=$F31,EM$6&lt;=$H31)*(EM$6-$F31+1),$J31/2,$M31,TRUE)-_xlfn.NORM.DIST(AND(EM$6&gt;=$F31,EM$6&lt;=$H31)*(EL$6-$F31+1),$J31/2,$M31,TRUE))/(1-2*_xlfn.NORM.DIST(0,$J31/2,$M31,TRUE))*$D31+($K31="Steady Growth")*(AND(EM$6&gt;=$F31,EM$6&lt;=$H31)*((EM$6-$F31+1)/($J31*($J31+1)/2)*$D31))+($K31="custom")*CustCF!EG31</f>
        <v>0</v>
      </c>
      <c r="EN31" s="95">
        <f>($K31="Bell Curve")*(_xlfn.NORM.DIST(AND(EN$6&gt;=$F31,EN$6&lt;=$H31)*(EN$6-$F31+1),$J31/2,$M31,TRUE)-_xlfn.NORM.DIST(AND(EN$6&gt;=$F31,EN$6&lt;=$H31)*(EM$6-$F31+1),$J31/2,$M31,TRUE))/(1-2*_xlfn.NORM.DIST(0,$J31/2,$M31,TRUE))*$D31+($K31="Steady Growth")*(AND(EN$6&gt;=$F31,EN$6&lt;=$H31)*((EN$6-$F31+1)/($J31*($J31+1)/2)*$D31))+($K31="custom")*CustCF!EH31</f>
        <v>0</v>
      </c>
      <c r="EO31" s="95">
        <f>($K31="Bell Curve")*(_xlfn.NORM.DIST(AND(EO$6&gt;=$F31,EO$6&lt;=$H31)*(EO$6-$F31+1),$J31/2,$M31,TRUE)-_xlfn.NORM.DIST(AND(EO$6&gt;=$F31,EO$6&lt;=$H31)*(EN$6-$F31+1),$J31/2,$M31,TRUE))/(1-2*_xlfn.NORM.DIST(0,$J31/2,$M31,TRUE))*$D31+($K31="Steady Growth")*(AND(EO$6&gt;=$F31,EO$6&lt;=$H31)*((EO$6-$F31+1)/($J31*($J31+1)/2)*$D31))+($K31="custom")*CustCF!EI31</f>
        <v>0</v>
      </c>
      <c r="EP31" s="95">
        <f>($K31="Bell Curve")*(_xlfn.NORM.DIST(AND(EP$6&gt;=$F31,EP$6&lt;=$H31)*(EP$6-$F31+1),$J31/2,$M31,TRUE)-_xlfn.NORM.DIST(AND(EP$6&gt;=$F31,EP$6&lt;=$H31)*(EO$6-$F31+1),$J31/2,$M31,TRUE))/(1-2*_xlfn.NORM.DIST(0,$J31/2,$M31,TRUE))*$D31+($K31="Steady Growth")*(AND(EP$6&gt;=$F31,EP$6&lt;=$H31)*((EP$6-$F31+1)/($J31*($J31+1)/2)*$D31))+($K31="custom")*CustCF!EJ31</f>
        <v>0</v>
      </c>
      <c r="EQ31" s="95">
        <f>($K31="Bell Curve")*(_xlfn.NORM.DIST(AND(EQ$6&gt;=$F31,EQ$6&lt;=$H31)*(EQ$6-$F31+1),$J31/2,$M31,TRUE)-_xlfn.NORM.DIST(AND(EQ$6&gt;=$F31,EQ$6&lt;=$H31)*(EP$6-$F31+1),$J31/2,$M31,TRUE))/(1-2*_xlfn.NORM.DIST(0,$J31/2,$M31,TRUE))*$D31+($K31="Steady Growth")*(AND(EQ$6&gt;=$F31,EQ$6&lt;=$H31)*((EQ$6-$F31+1)/($J31*($J31+1)/2)*$D31))+($K31="custom")*CustCF!EK31</f>
        <v>0</v>
      </c>
      <c r="ER31" s="95">
        <f>($K31="Bell Curve")*(_xlfn.NORM.DIST(AND(ER$6&gt;=$F31,ER$6&lt;=$H31)*(ER$6-$F31+1),$J31/2,$M31,TRUE)-_xlfn.NORM.DIST(AND(ER$6&gt;=$F31,ER$6&lt;=$H31)*(EQ$6-$F31+1),$J31/2,$M31,TRUE))/(1-2*_xlfn.NORM.DIST(0,$J31/2,$M31,TRUE))*$D31+($K31="Steady Growth")*(AND(ER$6&gt;=$F31,ER$6&lt;=$H31)*((ER$6-$F31+1)/($J31*($J31+1)/2)*$D31))+($K31="custom")*CustCF!EL31</f>
        <v>0</v>
      </c>
      <c r="ES31" s="95">
        <f>($K31="Bell Curve")*(_xlfn.NORM.DIST(AND(ES$6&gt;=$F31,ES$6&lt;=$H31)*(ES$6-$F31+1),$J31/2,$M31,TRUE)-_xlfn.NORM.DIST(AND(ES$6&gt;=$F31,ES$6&lt;=$H31)*(ER$6-$F31+1),$J31/2,$M31,TRUE))/(1-2*_xlfn.NORM.DIST(0,$J31/2,$M31,TRUE))*$D31+($K31="Steady Growth")*(AND(ES$6&gt;=$F31,ES$6&lt;=$H31)*((ES$6-$F31+1)/($J31*($J31+1)/2)*$D31))+($K31="custom")*CustCF!EM31</f>
        <v>0</v>
      </c>
      <c r="ET31" s="95">
        <f>($K31="Bell Curve")*(_xlfn.NORM.DIST(AND(ET$6&gt;=$F31,ET$6&lt;=$H31)*(ET$6-$F31+1),$J31/2,$M31,TRUE)-_xlfn.NORM.DIST(AND(ET$6&gt;=$F31,ET$6&lt;=$H31)*(ES$6-$F31+1),$J31/2,$M31,TRUE))/(1-2*_xlfn.NORM.DIST(0,$J31/2,$M31,TRUE))*$D31+($K31="Steady Growth")*(AND(ET$6&gt;=$F31,ET$6&lt;=$H31)*((ET$6-$F31+1)/($J31*($J31+1)/2)*$D31))+($K31="custom")*CustCF!EN31</f>
        <v>0</v>
      </c>
      <c r="EU31" s="95">
        <f>($K31="Bell Curve")*(_xlfn.NORM.DIST(AND(EU$6&gt;=$F31,EU$6&lt;=$H31)*(EU$6-$F31+1),$J31/2,$M31,TRUE)-_xlfn.NORM.DIST(AND(EU$6&gt;=$F31,EU$6&lt;=$H31)*(ET$6-$F31+1),$J31/2,$M31,TRUE))/(1-2*_xlfn.NORM.DIST(0,$J31/2,$M31,TRUE))*$D31+($K31="Steady Growth")*(AND(EU$6&gt;=$F31,EU$6&lt;=$H31)*((EU$6-$F31+1)/($J31*($J31+1)/2)*$D31))+($K31="custom")*CustCF!EO31</f>
        <v>0</v>
      </c>
      <c r="EV31" s="95">
        <f>($K31="Bell Curve")*(_xlfn.NORM.DIST(AND(EV$6&gt;=$F31,EV$6&lt;=$H31)*(EV$6-$F31+1),$J31/2,$M31,TRUE)-_xlfn.NORM.DIST(AND(EV$6&gt;=$F31,EV$6&lt;=$H31)*(EU$6-$F31+1),$J31/2,$M31,TRUE))/(1-2*_xlfn.NORM.DIST(0,$J31/2,$M31,TRUE))*$D31+($K31="Steady Growth")*(AND(EV$6&gt;=$F31,EV$6&lt;=$H31)*((EV$6-$F31+1)/($J31*($J31+1)/2)*$D31))+($K31="custom")*CustCF!EP31</f>
        <v>0</v>
      </c>
      <c r="EW31" s="95">
        <f>($K31="Bell Curve")*(_xlfn.NORM.DIST(AND(EW$6&gt;=$F31,EW$6&lt;=$H31)*(EW$6-$F31+1),$J31/2,$M31,TRUE)-_xlfn.NORM.DIST(AND(EW$6&gt;=$F31,EW$6&lt;=$H31)*(EV$6-$F31+1),$J31/2,$M31,TRUE))/(1-2*_xlfn.NORM.DIST(0,$J31/2,$M31,TRUE))*$D31+($K31="Steady Growth")*(AND(EW$6&gt;=$F31,EW$6&lt;=$H31)*((EW$6-$F31+1)/($J31*($J31+1)/2)*$D31))+($K31="custom")*CustCF!EQ31</f>
        <v>0</v>
      </c>
      <c r="EX31" s="95">
        <f>($K31="Bell Curve")*(_xlfn.NORM.DIST(AND(EX$6&gt;=$F31,EX$6&lt;=$H31)*(EX$6-$F31+1),$J31/2,$M31,TRUE)-_xlfn.NORM.DIST(AND(EX$6&gt;=$F31,EX$6&lt;=$H31)*(EW$6-$F31+1),$J31/2,$M31,TRUE))/(1-2*_xlfn.NORM.DIST(0,$J31/2,$M31,TRUE))*$D31+($K31="Steady Growth")*(AND(EX$6&gt;=$F31,EX$6&lt;=$H31)*((EX$6-$F31+1)/($J31*($J31+1)/2)*$D31))+($K31="custom")*CustCF!ER31</f>
        <v>0</v>
      </c>
      <c r="EY31" s="95">
        <f>($K31="Bell Curve")*(_xlfn.NORM.DIST(AND(EY$6&gt;=$F31,EY$6&lt;=$H31)*(EY$6-$F31+1),$J31/2,$M31,TRUE)-_xlfn.NORM.DIST(AND(EY$6&gt;=$F31,EY$6&lt;=$H31)*(EX$6-$F31+1),$J31/2,$M31,TRUE))/(1-2*_xlfn.NORM.DIST(0,$J31/2,$M31,TRUE))*$D31+($K31="Steady Growth")*(AND(EY$6&gt;=$F31,EY$6&lt;=$H31)*((EY$6-$F31+1)/($J31*($J31+1)/2)*$D31))+($K31="custom")*CustCF!ES31</f>
        <v>0</v>
      </c>
      <c r="EZ31" s="95">
        <f>($K31="Bell Curve")*(_xlfn.NORM.DIST(AND(EZ$6&gt;=$F31,EZ$6&lt;=$H31)*(EZ$6-$F31+1),$J31/2,$M31,TRUE)-_xlfn.NORM.DIST(AND(EZ$6&gt;=$F31,EZ$6&lt;=$H31)*(EY$6-$F31+1),$J31/2,$M31,TRUE))/(1-2*_xlfn.NORM.DIST(0,$J31/2,$M31,TRUE))*$D31+($K31="Steady Growth")*(AND(EZ$6&gt;=$F31,EZ$6&lt;=$H31)*((EZ$6-$F31+1)/($J31*($J31+1)/2)*$D31))+($K31="custom")*CustCF!ET31</f>
        <v>0</v>
      </c>
      <c r="FA31" s="95">
        <f>($K31="Bell Curve")*(_xlfn.NORM.DIST(AND(FA$6&gt;=$F31,FA$6&lt;=$H31)*(FA$6-$F31+1),$J31/2,$M31,TRUE)-_xlfn.NORM.DIST(AND(FA$6&gt;=$F31,FA$6&lt;=$H31)*(EZ$6-$F31+1),$J31/2,$M31,TRUE))/(1-2*_xlfn.NORM.DIST(0,$J31/2,$M31,TRUE))*$D31+($K31="Steady Growth")*(AND(FA$6&gt;=$F31,FA$6&lt;=$H31)*((FA$6-$F31+1)/($J31*($J31+1)/2)*$D31))+($K31="custom")*CustCF!EU31</f>
        <v>0</v>
      </c>
      <c r="FB31" s="95">
        <f>($K31="Bell Curve")*(_xlfn.NORM.DIST(AND(FB$6&gt;=$F31,FB$6&lt;=$H31)*(FB$6-$F31+1),$J31/2,$M31,TRUE)-_xlfn.NORM.DIST(AND(FB$6&gt;=$F31,FB$6&lt;=$H31)*(FA$6-$F31+1),$J31/2,$M31,TRUE))/(1-2*_xlfn.NORM.DIST(0,$J31/2,$M31,TRUE))*$D31+($K31="Steady Growth")*(AND(FB$6&gt;=$F31,FB$6&lt;=$H31)*((FB$6-$F31+1)/($J31*($J31+1)/2)*$D31))+($K31="custom")*CustCF!EV31</f>
        <v>0</v>
      </c>
      <c r="FC31" s="95">
        <f>($K31="Bell Curve")*(_xlfn.NORM.DIST(AND(FC$6&gt;=$F31,FC$6&lt;=$H31)*(FC$6-$F31+1),$J31/2,$M31,TRUE)-_xlfn.NORM.DIST(AND(FC$6&gt;=$F31,FC$6&lt;=$H31)*(FB$6-$F31+1),$J31/2,$M31,TRUE))/(1-2*_xlfn.NORM.DIST(0,$J31/2,$M31,TRUE))*$D31+($K31="Steady Growth")*(AND(FC$6&gt;=$F31,FC$6&lt;=$H31)*((FC$6-$F31+1)/($J31*($J31+1)/2)*$D31))+($K31="custom")*CustCF!EW31</f>
        <v>0</v>
      </c>
      <c r="FD31" s="95">
        <f>($K31="Bell Curve")*(_xlfn.NORM.DIST(AND(FD$6&gt;=$F31,FD$6&lt;=$H31)*(FD$6-$F31+1),$J31/2,$M31,TRUE)-_xlfn.NORM.DIST(AND(FD$6&gt;=$F31,FD$6&lt;=$H31)*(FC$6-$F31+1),$J31/2,$M31,TRUE))/(1-2*_xlfn.NORM.DIST(0,$J31/2,$M31,TRUE))*$D31+($K31="Steady Growth")*(AND(FD$6&gt;=$F31,FD$6&lt;=$H31)*((FD$6-$F31+1)/($J31*($J31+1)/2)*$D31))+($K31="custom")*CustCF!EX31</f>
        <v>0</v>
      </c>
      <c r="FE31" s="95">
        <f>($K31="Bell Curve")*(_xlfn.NORM.DIST(AND(FE$6&gt;=$F31,FE$6&lt;=$H31)*(FE$6-$F31+1),$J31/2,$M31,TRUE)-_xlfn.NORM.DIST(AND(FE$6&gt;=$F31,FE$6&lt;=$H31)*(FD$6-$F31+1),$J31/2,$M31,TRUE))/(1-2*_xlfn.NORM.DIST(0,$J31/2,$M31,TRUE))*$D31+($K31="Steady Growth")*(AND(FE$6&gt;=$F31,FE$6&lt;=$H31)*((FE$6-$F31+1)/($J31*($J31+1)/2)*$D31))+($K31="custom")*CustCF!EY31</f>
        <v>0</v>
      </c>
      <c r="FF31" s="95">
        <f>($K31="Bell Curve")*(_xlfn.NORM.DIST(AND(FF$6&gt;=$F31,FF$6&lt;=$H31)*(FF$6-$F31+1),$J31/2,$M31,TRUE)-_xlfn.NORM.DIST(AND(FF$6&gt;=$F31,FF$6&lt;=$H31)*(FE$6-$F31+1),$J31/2,$M31,TRUE))/(1-2*_xlfn.NORM.DIST(0,$J31/2,$M31,TRUE))*$D31+($K31="Steady Growth")*(AND(FF$6&gt;=$F31,FF$6&lt;=$H31)*((FF$6-$F31+1)/($J31*($J31+1)/2)*$D31))+($K31="custom")*CustCF!EZ31</f>
        <v>0</v>
      </c>
      <c r="FG31" s="95">
        <f>($K31="Bell Curve")*(_xlfn.NORM.DIST(AND(FG$6&gt;=$F31,FG$6&lt;=$H31)*(FG$6-$F31+1),$J31/2,$M31,TRUE)-_xlfn.NORM.DIST(AND(FG$6&gt;=$F31,FG$6&lt;=$H31)*(FF$6-$F31+1),$J31/2,$M31,TRUE))/(1-2*_xlfn.NORM.DIST(0,$J31/2,$M31,TRUE))*$D31+($K31="Steady Growth")*(AND(FG$6&gt;=$F31,FG$6&lt;=$H31)*((FG$6-$F31+1)/($J31*($J31+1)/2)*$D31))+($K31="custom")*CustCF!FA31</f>
        <v>0</v>
      </c>
      <c r="FH31" s="95">
        <f>($K31="Bell Curve")*(_xlfn.NORM.DIST(AND(FH$6&gt;=$F31,FH$6&lt;=$H31)*(FH$6-$F31+1),$J31/2,$M31,TRUE)-_xlfn.NORM.DIST(AND(FH$6&gt;=$F31,FH$6&lt;=$H31)*(FG$6-$F31+1),$J31/2,$M31,TRUE))/(1-2*_xlfn.NORM.DIST(0,$J31/2,$M31,TRUE))*$D31+($K31="Steady Growth")*(AND(FH$6&gt;=$F31,FH$6&lt;=$H31)*((FH$6-$F31+1)/($J31*($J31+1)/2)*$D31))+($K31="custom")*CustCF!FB31</f>
        <v>0</v>
      </c>
      <c r="FI31" s="95">
        <f>($K31="Bell Curve")*(_xlfn.NORM.DIST(AND(FI$6&gt;=$F31,FI$6&lt;=$H31)*(FI$6-$F31+1),$J31/2,$M31,TRUE)-_xlfn.NORM.DIST(AND(FI$6&gt;=$F31,FI$6&lt;=$H31)*(FH$6-$F31+1),$J31/2,$M31,TRUE))/(1-2*_xlfn.NORM.DIST(0,$J31/2,$M31,TRUE))*$D31+($K31="Steady Growth")*(AND(FI$6&gt;=$F31,FI$6&lt;=$H31)*((FI$6-$F31+1)/($J31*($J31+1)/2)*$D31))+($K31="custom")*CustCF!FC31</f>
        <v>0</v>
      </c>
      <c r="FJ31" s="95">
        <f>($K31="Bell Curve")*(_xlfn.NORM.DIST(AND(FJ$6&gt;=$F31,FJ$6&lt;=$H31)*(FJ$6-$F31+1),$J31/2,$M31,TRUE)-_xlfn.NORM.DIST(AND(FJ$6&gt;=$F31,FJ$6&lt;=$H31)*(FI$6-$F31+1),$J31/2,$M31,TRUE))/(1-2*_xlfn.NORM.DIST(0,$J31/2,$M31,TRUE))*$D31+($K31="Steady Growth")*(AND(FJ$6&gt;=$F31,FJ$6&lt;=$H31)*((FJ$6-$F31+1)/($J31*($J31+1)/2)*$D31))+($K31="custom")*CustCF!FD31</f>
        <v>0</v>
      </c>
      <c r="FK31" s="95">
        <f>($K31="Bell Curve")*(_xlfn.NORM.DIST(AND(FK$6&gt;=$F31,FK$6&lt;=$H31)*(FK$6-$F31+1),$J31/2,$M31,TRUE)-_xlfn.NORM.DIST(AND(FK$6&gt;=$F31,FK$6&lt;=$H31)*(FJ$6-$F31+1),$J31/2,$M31,TRUE))/(1-2*_xlfn.NORM.DIST(0,$J31/2,$M31,TRUE))*$D31+($K31="Steady Growth")*(AND(FK$6&gt;=$F31,FK$6&lt;=$H31)*((FK$6-$F31+1)/($J31*($J31+1)/2)*$D31))+($K31="custom")*CustCF!FE31</f>
        <v>0</v>
      </c>
      <c r="FL31" s="95">
        <f>($K31="Bell Curve")*(_xlfn.NORM.DIST(AND(FL$6&gt;=$F31,FL$6&lt;=$H31)*(FL$6-$F31+1),$J31/2,$M31,TRUE)-_xlfn.NORM.DIST(AND(FL$6&gt;=$F31,FL$6&lt;=$H31)*(FK$6-$F31+1),$J31/2,$M31,TRUE))/(1-2*_xlfn.NORM.DIST(0,$J31/2,$M31,TRUE))*$D31+($K31="Steady Growth")*(AND(FL$6&gt;=$F31,FL$6&lt;=$H31)*((FL$6-$F31+1)/($J31*($J31+1)/2)*$D31))+($K31="custom")*CustCF!FF31</f>
        <v>0</v>
      </c>
      <c r="FM31" s="95">
        <f>($K31="Bell Curve")*(_xlfn.NORM.DIST(AND(FM$6&gt;=$F31,FM$6&lt;=$H31)*(FM$6-$F31+1),$J31/2,$M31,TRUE)-_xlfn.NORM.DIST(AND(FM$6&gt;=$F31,FM$6&lt;=$H31)*(FL$6-$F31+1),$J31/2,$M31,TRUE))/(1-2*_xlfn.NORM.DIST(0,$J31/2,$M31,TRUE))*$D31+($K31="Steady Growth")*(AND(FM$6&gt;=$F31,FM$6&lt;=$H31)*((FM$6-$F31+1)/($J31*($J31+1)/2)*$D31))+($K31="custom")*CustCF!FG31</f>
        <v>0</v>
      </c>
      <c r="FN31" s="95">
        <f>($K31="Bell Curve")*(_xlfn.NORM.DIST(AND(FN$6&gt;=$F31,FN$6&lt;=$H31)*(FN$6-$F31+1),$J31/2,$M31,TRUE)-_xlfn.NORM.DIST(AND(FN$6&gt;=$F31,FN$6&lt;=$H31)*(FM$6-$F31+1),$J31/2,$M31,TRUE))/(1-2*_xlfn.NORM.DIST(0,$J31/2,$M31,TRUE))*$D31+($K31="Steady Growth")*(AND(FN$6&gt;=$F31,FN$6&lt;=$H31)*((FN$6-$F31+1)/($J31*($J31+1)/2)*$D31))+($K31="custom")*CustCF!FH31</f>
        <v>0</v>
      </c>
      <c r="FO31" s="95">
        <f>($K31="Bell Curve")*(_xlfn.NORM.DIST(AND(FO$6&gt;=$F31,FO$6&lt;=$H31)*(FO$6-$F31+1),$J31/2,$M31,TRUE)-_xlfn.NORM.DIST(AND(FO$6&gt;=$F31,FO$6&lt;=$H31)*(FN$6-$F31+1),$J31/2,$M31,TRUE))/(1-2*_xlfn.NORM.DIST(0,$J31/2,$M31,TRUE))*$D31+($K31="Steady Growth")*(AND(FO$6&gt;=$F31,FO$6&lt;=$H31)*((FO$6-$F31+1)/($J31*($J31+1)/2)*$D31))+($K31="custom")*CustCF!FI31</f>
        <v>0</v>
      </c>
      <c r="FP31" s="95">
        <f>($K31="Bell Curve")*(_xlfn.NORM.DIST(AND(FP$6&gt;=$F31,FP$6&lt;=$H31)*(FP$6-$F31+1),$J31/2,$M31,TRUE)-_xlfn.NORM.DIST(AND(FP$6&gt;=$F31,FP$6&lt;=$H31)*(FO$6-$F31+1),$J31/2,$M31,TRUE))/(1-2*_xlfn.NORM.DIST(0,$J31/2,$M31,TRUE))*$D31+($K31="Steady Growth")*(AND(FP$6&gt;=$F31,FP$6&lt;=$H31)*((FP$6-$F31+1)/($J31*($J31+1)/2)*$D31))+($K31="custom")*CustCF!FJ31</f>
        <v>0</v>
      </c>
      <c r="FQ31" s="95">
        <f>($K31="Bell Curve")*(_xlfn.NORM.DIST(AND(FQ$6&gt;=$F31,FQ$6&lt;=$H31)*(FQ$6-$F31+1),$J31/2,$M31,TRUE)-_xlfn.NORM.DIST(AND(FQ$6&gt;=$F31,FQ$6&lt;=$H31)*(FP$6-$F31+1),$J31/2,$M31,TRUE))/(1-2*_xlfn.NORM.DIST(0,$J31/2,$M31,TRUE))*$D31+($K31="Steady Growth")*(AND(FQ$6&gt;=$F31,FQ$6&lt;=$H31)*((FQ$6-$F31+1)/($J31*($J31+1)/2)*$D31))+($K31="custom")*CustCF!FK31</f>
        <v>0</v>
      </c>
      <c r="FR31" s="95">
        <f>($K31="Bell Curve")*(_xlfn.NORM.DIST(AND(FR$6&gt;=$F31,FR$6&lt;=$H31)*(FR$6-$F31+1),$J31/2,$M31,TRUE)-_xlfn.NORM.DIST(AND(FR$6&gt;=$F31,FR$6&lt;=$H31)*(FQ$6-$F31+1),$J31/2,$M31,TRUE))/(1-2*_xlfn.NORM.DIST(0,$J31/2,$M31,TRUE))*$D31+($K31="Steady Growth")*(AND(FR$6&gt;=$F31,FR$6&lt;=$H31)*((FR$6-$F31+1)/($J31*($J31+1)/2)*$D31))+($K31="custom")*CustCF!FL31</f>
        <v>0</v>
      </c>
      <c r="FS31" s="95">
        <f>($K31="Bell Curve")*(_xlfn.NORM.DIST(AND(FS$6&gt;=$F31,FS$6&lt;=$H31)*(FS$6-$F31+1),$J31/2,$M31,TRUE)-_xlfn.NORM.DIST(AND(FS$6&gt;=$F31,FS$6&lt;=$H31)*(FR$6-$F31+1),$J31/2,$M31,TRUE))/(1-2*_xlfn.NORM.DIST(0,$J31/2,$M31,TRUE))*$D31+($K31="Steady Growth")*(AND(FS$6&gt;=$F31,FS$6&lt;=$H31)*((FS$6-$F31+1)/($J31*($J31+1)/2)*$D31))+($K31="custom")*CustCF!FM31</f>
        <v>0</v>
      </c>
      <c r="FT31" s="95">
        <f>($K31="Bell Curve")*(_xlfn.NORM.DIST(AND(FT$6&gt;=$F31,FT$6&lt;=$H31)*(FT$6-$F31+1),$J31/2,$M31,TRUE)-_xlfn.NORM.DIST(AND(FT$6&gt;=$F31,FT$6&lt;=$H31)*(FS$6-$F31+1),$J31/2,$M31,TRUE))/(1-2*_xlfn.NORM.DIST(0,$J31/2,$M31,TRUE))*$D31+($K31="Steady Growth")*(AND(FT$6&gt;=$F31,FT$6&lt;=$H31)*((FT$6-$F31+1)/($J31*($J31+1)/2)*$D31))+($K31="custom")*CustCF!FN31</f>
        <v>0</v>
      </c>
      <c r="FU31" s="95">
        <f>($K31="Bell Curve")*(_xlfn.NORM.DIST(AND(FU$6&gt;=$F31,FU$6&lt;=$H31)*(FU$6-$F31+1),$J31/2,$M31,TRUE)-_xlfn.NORM.DIST(AND(FU$6&gt;=$F31,FU$6&lt;=$H31)*(FT$6-$F31+1),$J31/2,$M31,TRUE))/(1-2*_xlfn.NORM.DIST(0,$J31/2,$M31,TRUE))*$D31+($K31="Steady Growth")*(AND(FU$6&gt;=$F31,FU$6&lt;=$H31)*((FU$6-$F31+1)/($J31*($J31+1)/2)*$D31))+($K31="custom")*CustCF!FO31</f>
        <v>0</v>
      </c>
      <c r="FV31" s="95">
        <f>($K31="Bell Curve")*(_xlfn.NORM.DIST(AND(FV$6&gt;=$F31,FV$6&lt;=$H31)*(FV$6-$F31+1),$J31/2,$M31,TRUE)-_xlfn.NORM.DIST(AND(FV$6&gt;=$F31,FV$6&lt;=$H31)*(FU$6-$F31+1),$J31/2,$M31,TRUE))/(1-2*_xlfn.NORM.DIST(0,$J31/2,$M31,TRUE))*$D31+($K31="Steady Growth")*(AND(FV$6&gt;=$F31,FV$6&lt;=$H31)*((FV$6-$F31+1)/($J31*($J31+1)/2)*$D31))+($K31="custom")*CustCF!FP31</f>
        <v>0</v>
      </c>
      <c r="FW31" s="95">
        <f>($K31="Bell Curve")*(_xlfn.NORM.DIST(AND(FW$6&gt;=$F31,FW$6&lt;=$H31)*(FW$6-$F31+1),$J31/2,$M31,TRUE)-_xlfn.NORM.DIST(AND(FW$6&gt;=$F31,FW$6&lt;=$H31)*(FV$6-$F31+1),$J31/2,$M31,TRUE))/(1-2*_xlfn.NORM.DIST(0,$J31/2,$M31,TRUE))*$D31+($K31="Steady Growth")*(AND(FW$6&gt;=$F31,FW$6&lt;=$H31)*((FW$6-$F31+1)/($J31*($J31+1)/2)*$D31))+($K31="custom")*CustCF!FQ31</f>
        <v>0</v>
      </c>
      <c r="FX31" s="95">
        <f>($K31="Bell Curve")*(_xlfn.NORM.DIST(AND(FX$6&gt;=$F31,FX$6&lt;=$H31)*(FX$6-$F31+1),$J31/2,$M31,TRUE)-_xlfn.NORM.DIST(AND(FX$6&gt;=$F31,FX$6&lt;=$H31)*(FW$6-$F31+1),$J31/2,$M31,TRUE))/(1-2*_xlfn.NORM.DIST(0,$J31/2,$M31,TRUE))*$D31+($K31="Steady Growth")*(AND(FX$6&gt;=$F31,FX$6&lt;=$H31)*((FX$6-$F31+1)/($J31*($J31+1)/2)*$D31))+($K31="custom")*CustCF!FR31</f>
        <v>0</v>
      </c>
      <c r="FY31" s="95">
        <f>($K31="Bell Curve")*(_xlfn.NORM.DIST(AND(FY$6&gt;=$F31,FY$6&lt;=$H31)*(FY$6-$F31+1),$J31/2,$M31,TRUE)-_xlfn.NORM.DIST(AND(FY$6&gt;=$F31,FY$6&lt;=$H31)*(FX$6-$F31+1),$J31/2,$M31,TRUE))/(1-2*_xlfn.NORM.DIST(0,$J31/2,$M31,TRUE))*$D31+($K31="Steady Growth")*(AND(FY$6&gt;=$F31,FY$6&lt;=$H31)*((FY$6-$F31+1)/($J31*($J31+1)/2)*$D31))+($K31="custom")*CustCF!FS31</f>
        <v>0</v>
      </c>
      <c r="FZ31" s="95">
        <f>($K31="Bell Curve")*(_xlfn.NORM.DIST(AND(FZ$6&gt;=$F31,FZ$6&lt;=$H31)*(FZ$6-$F31+1),$J31/2,$M31,TRUE)-_xlfn.NORM.DIST(AND(FZ$6&gt;=$F31,FZ$6&lt;=$H31)*(FY$6-$F31+1),$J31/2,$M31,TRUE))/(1-2*_xlfn.NORM.DIST(0,$J31/2,$M31,TRUE))*$D31+($K31="Steady Growth")*(AND(FZ$6&gt;=$F31,FZ$6&lt;=$H31)*((FZ$6-$F31+1)/($J31*($J31+1)/2)*$D31))+($K31="custom")*CustCF!FT31</f>
        <v>0</v>
      </c>
      <c r="GA31" s="95">
        <f>($K31="Bell Curve")*(_xlfn.NORM.DIST(AND(GA$6&gt;=$F31,GA$6&lt;=$H31)*(GA$6-$F31+1),$J31/2,$M31,TRUE)-_xlfn.NORM.DIST(AND(GA$6&gt;=$F31,GA$6&lt;=$H31)*(FZ$6-$F31+1),$J31/2,$M31,TRUE))/(1-2*_xlfn.NORM.DIST(0,$J31/2,$M31,TRUE))*$D31+($K31="Steady Growth")*(AND(GA$6&gt;=$F31,GA$6&lt;=$H31)*((GA$6-$F31+1)/($J31*($J31+1)/2)*$D31))+($K31="custom")*CustCF!FU31</f>
        <v>0</v>
      </c>
      <c r="GB31" s="95">
        <f>($K31="Bell Curve")*(_xlfn.NORM.DIST(AND(GB$6&gt;=$F31,GB$6&lt;=$H31)*(GB$6-$F31+1),$J31/2,$M31,TRUE)-_xlfn.NORM.DIST(AND(GB$6&gt;=$F31,GB$6&lt;=$H31)*(GA$6-$F31+1),$J31/2,$M31,TRUE))/(1-2*_xlfn.NORM.DIST(0,$J31/2,$M31,TRUE))*$D31+($K31="Steady Growth")*(AND(GB$6&gt;=$F31,GB$6&lt;=$H31)*((GB$6-$F31+1)/($J31*($J31+1)/2)*$D31))+($K31="custom")*CustCF!FV31</f>
        <v>0</v>
      </c>
      <c r="GC31" s="95">
        <f>($K31="Bell Curve")*(_xlfn.NORM.DIST(AND(GC$6&gt;=$F31,GC$6&lt;=$H31)*(GC$6-$F31+1),$J31/2,$M31,TRUE)-_xlfn.NORM.DIST(AND(GC$6&gt;=$F31,GC$6&lt;=$H31)*(GB$6-$F31+1),$J31/2,$M31,TRUE))/(1-2*_xlfn.NORM.DIST(0,$J31/2,$M31,TRUE))*$D31+($K31="Steady Growth")*(AND(GC$6&gt;=$F31,GC$6&lt;=$H31)*((GC$6-$F31+1)/($J31*($J31+1)/2)*$D31))+($K31="custom")*CustCF!FW31</f>
        <v>0</v>
      </c>
      <c r="GD31" s="95">
        <f>($K31="Bell Curve")*(_xlfn.NORM.DIST(AND(GD$6&gt;=$F31,GD$6&lt;=$H31)*(GD$6-$F31+1),$J31/2,$M31,TRUE)-_xlfn.NORM.DIST(AND(GD$6&gt;=$F31,GD$6&lt;=$H31)*(GC$6-$F31+1),$J31/2,$M31,TRUE))/(1-2*_xlfn.NORM.DIST(0,$J31/2,$M31,TRUE))*$D31+($K31="Steady Growth")*(AND(GD$6&gt;=$F31,GD$6&lt;=$H31)*((GD$6-$F31+1)/($J31*($J31+1)/2)*$D31))+($K31="custom")*CustCF!FX31</f>
        <v>0</v>
      </c>
      <c r="GE31" s="95">
        <f>($K31="Bell Curve")*(_xlfn.NORM.DIST(AND(GE$6&gt;=$F31,GE$6&lt;=$H31)*(GE$6-$F31+1),$J31/2,$M31,TRUE)-_xlfn.NORM.DIST(AND(GE$6&gt;=$F31,GE$6&lt;=$H31)*(GD$6-$F31+1),$J31/2,$M31,TRUE))/(1-2*_xlfn.NORM.DIST(0,$J31/2,$M31,TRUE))*$D31+($K31="Steady Growth")*(AND(GE$6&gt;=$F31,GE$6&lt;=$H31)*((GE$6-$F31+1)/($J31*($J31+1)/2)*$D31))+($K31="custom")*CustCF!FY31</f>
        <v>0</v>
      </c>
      <c r="GF31" s="95">
        <f>($K31="Bell Curve")*(_xlfn.NORM.DIST(AND(GF$6&gt;=$F31,GF$6&lt;=$H31)*(GF$6-$F31+1),$J31/2,$M31,TRUE)-_xlfn.NORM.DIST(AND(GF$6&gt;=$F31,GF$6&lt;=$H31)*(GE$6-$F31+1),$J31/2,$M31,TRUE))/(1-2*_xlfn.NORM.DIST(0,$J31/2,$M31,TRUE))*$D31+($K31="Steady Growth")*(AND(GF$6&gt;=$F31,GF$6&lt;=$H31)*((GF$6-$F31+1)/($J31*($J31+1)/2)*$D31))+($K31="custom")*CustCF!FZ31</f>
        <v>0</v>
      </c>
      <c r="GG31" s="95">
        <f>($K31="Bell Curve")*(_xlfn.NORM.DIST(AND(GG$6&gt;=$F31,GG$6&lt;=$H31)*(GG$6-$F31+1),$J31/2,$M31,TRUE)-_xlfn.NORM.DIST(AND(GG$6&gt;=$F31,GG$6&lt;=$H31)*(GF$6-$F31+1),$J31/2,$M31,TRUE))/(1-2*_xlfn.NORM.DIST(0,$J31/2,$M31,TRUE))*$D31+($K31="Steady Growth")*(AND(GG$6&gt;=$F31,GG$6&lt;=$H31)*((GG$6-$F31+1)/($J31*($J31+1)/2)*$D31))+($K31="custom")*CustCF!GA31</f>
        <v>0</v>
      </c>
      <c r="GH31" s="95">
        <f>($K31="Bell Curve")*(_xlfn.NORM.DIST(AND(GH$6&gt;=$F31,GH$6&lt;=$H31)*(GH$6-$F31+1),$J31/2,$M31,TRUE)-_xlfn.NORM.DIST(AND(GH$6&gt;=$F31,GH$6&lt;=$H31)*(GG$6-$F31+1),$J31/2,$M31,TRUE))/(1-2*_xlfn.NORM.DIST(0,$J31/2,$M31,TRUE))*$D31+($K31="Steady Growth")*(AND(GH$6&gt;=$F31,GH$6&lt;=$H31)*((GH$6-$F31+1)/($J31*($J31+1)/2)*$D31))+($K31="custom")*CustCF!GB31</f>
        <v>0</v>
      </c>
      <c r="GI31" s="95">
        <f>($K31="Bell Curve")*(_xlfn.NORM.DIST(AND(GI$6&gt;=$F31,GI$6&lt;=$H31)*(GI$6-$F31+1),$J31/2,$M31,TRUE)-_xlfn.NORM.DIST(AND(GI$6&gt;=$F31,GI$6&lt;=$H31)*(GH$6-$F31+1),$J31/2,$M31,TRUE))/(1-2*_xlfn.NORM.DIST(0,$J31/2,$M31,TRUE))*$D31+($K31="Steady Growth")*(AND(GI$6&gt;=$F31,GI$6&lt;=$H31)*((GI$6-$F31+1)/($J31*($J31+1)/2)*$D31))+($K31="custom")*CustCF!GC31</f>
        <v>0</v>
      </c>
      <c r="GJ31" s="95">
        <f>($K31="Bell Curve")*(_xlfn.NORM.DIST(AND(GJ$6&gt;=$F31,GJ$6&lt;=$H31)*(GJ$6-$F31+1),$J31/2,$M31,TRUE)-_xlfn.NORM.DIST(AND(GJ$6&gt;=$F31,GJ$6&lt;=$H31)*(GI$6-$F31+1),$J31/2,$M31,TRUE))/(1-2*_xlfn.NORM.DIST(0,$J31/2,$M31,TRUE))*$D31+($K31="Steady Growth")*(AND(GJ$6&gt;=$F31,GJ$6&lt;=$H31)*((GJ$6-$F31+1)/($J31*($J31+1)/2)*$D31))+($K31="custom")*CustCF!GD31</f>
        <v>0</v>
      </c>
      <c r="GK31" s="95">
        <f>($K31="Bell Curve")*(_xlfn.NORM.DIST(AND(GK$6&gt;=$F31,GK$6&lt;=$H31)*(GK$6-$F31+1),$J31/2,$M31,TRUE)-_xlfn.NORM.DIST(AND(GK$6&gt;=$F31,GK$6&lt;=$H31)*(GJ$6-$F31+1),$J31/2,$M31,TRUE))/(1-2*_xlfn.NORM.DIST(0,$J31/2,$M31,TRUE))*$D31+($K31="Steady Growth")*(AND(GK$6&gt;=$F31,GK$6&lt;=$H31)*((GK$6-$F31+1)/($J31*($J31+1)/2)*$D31))+($K31="custom")*CustCF!GE31</f>
        <v>0</v>
      </c>
      <c r="GL31" s="95">
        <f>($K31="Bell Curve")*(_xlfn.NORM.DIST(AND(GL$6&gt;=$F31,GL$6&lt;=$H31)*(GL$6-$F31+1),$J31/2,$M31,TRUE)-_xlfn.NORM.DIST(AND(GL$6&gt;=$F31,GL$6&lt;=$H31)*(GK$6-$F31+1),$J31/2,$M31,TRUE))/(1-2*_xlfn.NORM.DIST(0,$J31/2,$M31,TRUE))*$D31+($K31="Steady Growth")*(AND(GL$6&gt;=$F31,GL$6&lt;=$H31)*((GL$6-$F31+1)/($J31*($J31+1)/2)*$D31))+($K31="custom")*CustCF!GF31</f>
        <v>0</v>
      </c>
      <c r="GM31" s="95">
        <f>($K31="Bell Curve")*(_xlfn.NORM.DIST(AND(GM$6&gt;=$F31,GM$6&lt;=$H31)*(GM$6-$F31+1),$J31/2,$M31,TRUE)-_xlfn.NORM.DIST(AND(GM$6&gt;=$F31,GM$6&lt;=$H31)*(GL$6-$F31+1),$J31/2,$M31,TRUE))/(1-2*_xlfn.NORM.DIST(0,$J31/2,$M31,TRUE))*$D31+($K31="Steady Growth")*(AND(GM$6&gt;=$F31,GM$6&lt;=$H31)*((GM$6-$F31+1)/($J31*($J31+1)/2)*$D31))+($K31="custom")*CustCF!GG31</f>
        <v>0</v>
      </c>
      <c r="GN31" s="268">
        <f>($K31="Bell Curve")*(_xlfn.NORM.DIST(AND(GN$6&gt;=$F31,GN$6&lt;=$H31)*(GN$6-$F31+1),$J31/2,$M31,TRUE)-_xlfn.NORM.DIST(AND(GN$6&gt;=$F31,GN$6&lt;=$H31)*(GM$6-$F31+1),$J31/2,$M31,TRUE))/(1-2*_xlfn.NORM.DIST(0,$J31/2,$M31,TRUE))*$D31+($K31="Steady Growth")*(AND(GN$6&gt;=$F31,GN$6&lt;=$H31)*((GN$6-$F31+1)/($J31*($J31+1)/2)*$D31))+($K31="custom")*CustCF!GH31</f>
        <v>0</v>
      </c>
      <c r="GO31" s="1"/>
      <c r="GP31" s="67"/>
    </row>
    <row r="32" spans="1:198" customFormat="1" hidden="1" outlineLevel="1" x14ac:dyDescent="0.75">
      <c r="A32" s="1"/>
      <c r="B32" s="1"/>
      <c r="C32" s="262">
        <f>Budget!P37</f>
        <v>0</v>
      </c>
      <c r="D32" s="19">
        <f>Budget!Q37</f>
        <v>0</v>
      </c>
      <c r="E32" s="19" t="str">
        <f t="shared" si="23"/>
        <v/>
      </c>
      <c r="F32" s="263">
        <v>0</v>
      </c>
      <c r="G32" s="257">
        <f>IF(L32="custom",CustCF!F32,INDEX($P$8:$GN$8,MATCH(F32,$P$6:$GN$6,0)))</f>
        <v>46053</v>
      </c>
      <c r="H32" s="263">
        <v>0</v>
      </c>
      <c r="I32" s="257">
        <f>IF(L32="custom",CustCF!G32,INDEX($P$8:$GN$8,MATCH(H32,$P$6:$GN$6,0)))</f>
        <v>46053</v>
      </c>
      <c r="J32" s="260">
        <f t="shared" si="24"/>
        <v>1</v>
      </c>
      <c r="K32" s="265" t="s">
        <v>116</v>
      </c>
      <c r="L32" s="266" t="s">
        <v>141</v>
      </c>
      <c r="M32" s="267">
        <f t="shared" si="25"/>
        <v>9</v>
      </c>
      <c r="N32" s="18">
        <f t="shared" si="15"/>
        <v>0</v>
      </c>
      <c r="O32" s="1372">
        <f t="shared" si="16"/>
        <v>0</v>
      </c>
      <c r="P32" s="95">
        <f>($K32="Bell Curve")*(_xlfn.NORM.DIST(AND(P$6&gt;=$F32,P$6&lt;=$H32)*(P$6-$F32+1),$J32/2,$M32,TRUE)-_xlfn.NORM.DIST(AND(P$6&gt;=$F32,P$6&lt;=$H32)*(O$6-$F32+1),$J32/2,$M32,TRUE))/(1-2*_xlfn.NORM.DIST(0,$J32/2,$M32,TRUE))*$D32+($K32="Steady Growth")*(AND(P$6&gt;=$F32,P$6&lt;=$H32)*((P$6-$F32+1)/($J32*($J32+1)/2)*$D32))+($K32="custom")*CustCF!J32</f>
        <v>0</v>
      </c>
      <c r="Q32" s="95">
        <f>($K32="Bell Curve")*(_xlfn.NORM.DIST(AND(Q$6&gt;=$F32,Q$6&lt;=$H32)*(Q$6-$F32+1),$J32/2,$M32,TRUE)-_xlfn.NORM.DIST(AND(Q$6&gt;=$F32,Q$6&lt;=$H32)*(P$6-$F32+1),$J32/2,$M32,TRUE))/(1-2*_xlfn.NORM.DIST(0,$J32/2,$M32,TRUE))*$D32+($K32="Steady Growth")*(AND(Q$6&gt;=$F32,Q$6&lt;=$H32)*((Q$6-$F32+1)/($J32*($J32+1)/2)*$D32))+($K32="custom")*CustCF!K32</f>
        <v>0</v>
      </c>
      <c r="R32" s="95">
        <f>($K32="Bell Curve")*(_xlfn.NORM.DIST(AND(R$6&gt;=$F32,R$6&lt;=$H32)*(R$6-$F32+1),$J32/2,$M32,TRUE)-_xlfn.NORM.DIST(AND(R$6&gt;=$F32,R$6&lt;=$H32)*(Q$6-$F32+1),$J32/2,$M32,TRUE))/(1-2*_xlfn.NORM.DIST(0,$J32/2,$M32,TRUE))*$D32+($K32="Steady Growth")*(AND(R$6&gt;=$F32,R$6&lt;=$H32)*((R$6-$F32+1)/($J32*($J32+1)/2)*$D32))+($K32="custom")*CustCF!L32</f>
        <v>0</v>
      </c>
      <c r="S32" s="95">
        <f>($K32="Bell Curve")*(_xlfn.NORM.DIST(AND(S$6&gt;=$F32,S$6&lt;=$H32)*(S$6-$F32+1),$J32/2,$M32,TRUE)-_xlfn.NORM.DIST(AND(S$6&gt;=$F32,S$6&lt;=$H32)*(R$6-$F32+1),$J32/2,$M32,TRUE))/(1-2*_xlfn.NORM.DIST(0,$J32/2,$M32,TRUE))*$D32+($K32="Steady Growth")*(AND(S$6&gt;=$F32,S$6&lt;=$H32)*((S$6-$F32+1)/($J32*($J32+1)/2)*$D32))+($K32="custom")*CustCF!M32</f>
        <v>0</v>
      </c>
      <c r="T32" s="95">
        <f>($K32="Bell Curve")*(_xlfn.NORM.DIST(AND(T$6&gt;=$F32,T$6&lt;=$H32)*(T$6-$F32+1),$J32/2,$M32,TRUE)-_xlfn.NORM.DIST(AND(T$6&gt;=$F32,T$6&lt;=$H32)*(S$6-$F32+1),$J32/2,$M32,TRUE))/(1-2*_xlfn.NORM.DIST(0,$J32/2,$M32,TRUE))*$D32+($K32="Steady Growth")*(AND(T$6&gt;=$F32,T$6&lt;=$H32)*((T$6-$F32+1)/($J32*($J32+1)/2)*$D32))+($K32="custom")*CustCF!N32</f>
        <v>0</v>
      </c>
      <c r="U32" s="95">
        <f>($K32="Bell Curve")*(_xlfn.NORM.DIST(AND(U$6&gt;=$F32,U$6&lt;=$H32)*(U$6-$F32+1),$J32/2,$M32,TRUE)-_xlfn.NORM.DIST(AND(U$6&gt;=$F32,U$6&lt;=$H32)*(T$6-$F32+1),$J32/2,$M32,TRUE))/(1-2*_xlfn.NORM.DIST(0,$J32/2,$M32,TRUE))*$D32+($K32="Steady Growth")*(AND(U$6&gt;=$F32,U$6&lt;=$H32)*((U$6-$F32+1)/($J32*($J32+1)/2)*$D32))+($K32="custom")*CustCF!O32</f>
        <v>0</v>
      </c>
      <c r="V32" s="95">
        <f>($K32="Bell Curve")*(_xlfn.NORM.DIST(AND(V$6&gt;=$F32,V$6&lt;=$H32)*(V$6-$F32+1),$J32/2,$M32,TRUE)-_xlfn.NORM.DIST(AND(V$6&gt;=$F32,V$6&lt;=$H32)*(U$6-$F32+1),$J32/2,$M32,TRUE))/(1-2*_xlfn.NORM.DIST(0,$J32/2,$M32,TRUE))*$D32+($K32="Steady Growth")*(AND(V$6&gt;=$F32,V$6&lt;=$H32)*((V$6-$F32+1)/($J32*($J32+1)/2)*$D32))+($K32="custom")*CustCF!P32</f>
        <v>0</v>
      </c>
      <c r="W32" s="95">
        <f>($K32="Bell Curve")*(_xlfn.NORM.DIST(AND(W$6&gt;=$F32,W$6&lt;=$H32)*(W$6-$F32+1),$J32/2,$M32,TRUE)-_xlfn.NORM.DIST(AND(W$6&gt;=$F32,W$6&lt;=$H32)*(V$6-$F32+1),$J32/2,$M32,TRUE))/(1-2*_xlfn.NORM.DIST(0,$J32/2,$M32,TRUE))*$D32+($K32="Steady Growth")*(AND(W$6&gt;=$F32,W$6&lt;=$H32)*((W$6-$F32+1)/($J32*($J32+1)/2)*$D32))+($K32="custom")*CustCF!Q32</f>
        <v>0</v>
      </c>
      <c r="X32" s="95">
        <f>($K32="Bell Curve")*(_xlfn.NORM.DIST(AND(X$6&gt;=$F32,X$6&lt;=$H32)*(X$6-$F32+1),$J32/2,$M32,TRUE)-_xlfn.NORM.DIST(AND(X$6&gt;=$F32,X$6&lt;=$H32)*(W$6-$F32+1),$J32/2,$M32,TRUE))/(1-2*_xlfn.NORM.DIST(0,$J32/2,$M32,TRUE))*$D32+($K32="Steady Growth")*(AND(X$6&gt;=$F32,X$6&lt;=$H32)*((X$6-$F32+1)/($J32*($J32+1)/2)*$D32))+($K32="custom")*CustCF!R32</f>
        <v>0</v>
      </c>
      <c r="Y32" s="95">
        <f>($K32="Bell Curve")*(_xlfn.NORM.DIST(AND(Y$6&gt;=$F32,Y$6&lt;=$H32)*(Y$6-$F32+1),$J32/2,$M32,TRUE)-_xlfn.NORM.DIST(AND(Y$6&gt;=$F32,Y$6&lt;=$H32)*(X$6-$F32+1),$J32/2,$M32,TRUE))/(1-2*_xlfn.NORM.DIST(0,$J32/2,$M32,TRUE))*$D32+($K32="Steady Growth")*(AND(Y$6&gt;=$F32,Y$6&lt;=$H32)*((Y$6-$F32+1)/($J32*($J32+1)/2)*$D32))+($K32="custom")*CustCF!S32</f>
        <v>0</v>
      </c>
      <c r="Z32" s="95">
        <f>($K32="Bell Curve")*(_xlfn.NORM.DIST(AND(Z$6&gt;=$F32,Z$6&lt;=$H32)*(Z$6-$F32+1),$J32/2,$M32,TRUE)-_xlfn.NORM.DIST(AND(Z$6&gt;=$F32,Z$6&lt;=$H32)*(Y$6-$F32+1),$J32/2,$M32,TRUE))/(1-2*_xlfn.NORM.DIST(0,$J32/2,$M32,TRUE))*$D32+($K32="Steady Growth")*(AND(Z$6&gt;=$F32,Z$6&lt;=$H32)*((Z$6-$F32+1)/($J32*($J32+1)/2)*$D32))+($K32="custom")*CustCF!T32</f>
        <v>0</v>
      </c>
      <c r="AA32" s="95">
        <f>($K32="Bell Curve")*(_xlfn.NORM.DIST(AND(AA$6&gt;=$F32,AA$6&lt;=$H32)*(AA$6-$F32+1),$J32/2,$M32,TRUE)-_xlfn.NORM.DIST(AND(AA$6&gt;=$F32,AA$6&lt;=$H32)*(Z$6-$F32+1),$J32/2,$M32,TRUE))/(1-2*_xlfn.NORM.DIST(0,$J32/2,$M32,TRUE))*$D32+($K32="Steady Growth")*(AND(AA$6&gt;=$F32,AA$6&lt;=$H32)*((AA$6-$F32+1)/($J32*($J32+1)/2)*$D32))+($K32="custom")*CustCF!U32</f>
        <v>0</v>
      </c>
      <c r="AB32" s="95">
        <f>($K32="Bell Curve")*(_xlfn.NORM.DIST(AND(AB$6&gt;=$F32,AB$6&lt;=$H32)*(AB$6-$F32+1),$J32/2,$M32,TRUE)-_xlfn.NORM.DIST(AND(AB$6&gt;=$F32,AB$6&lt;=$H32)*(AA$6-$F32+1),$J32/2,$M32,TRUE))/(1-2*_xlfn.NORM.DIST(0,$J32/2,$M32,TRUE))*$D32+($K32="Steady Growth")*(AND(AB$6&gt;=$F32,AB$6&lt;=$H32)*((AB$6-$F32+1)/($J32*($J32+1)/2)*$D32))+($K32="custom")*CustCF!V32</f>
        <v>0</v>
      </c>
      <c r="AC32" s="95">
        <f>($K32="Bell Curve")*(_xlfn.NORM.DIST(AND(AC$6&gt;=$F32,AC$6&lt;=$H32)*(AC$6-$F32+1),$J32/2,$M32,TRUE)-_xlfn.NORM.DIST(AND(AC$6&gt;=$F32,AC$6&lt;=$H32)*(AB$6-$F32+1),$J32/2,$M32,TRUE))/(1-2*_xlfn.NORM.DIST(0,$J32/2,$M32,TRUE))*$D32+($K32="Steady Growth")*(AND(AC$6&gt;=$F32,AC$6&lt;=$H32)*((AC$6-$F32+1)/($J32*($J32+1)/2)*$D32))+($K32="custom")*CustCF!W32</f>
        <v>0</v>
      </c>
      <c r="AD32" s="95">
        <f>($K32="Bell Curve")*(_xlfn.NORM.DIST(AND(AD$6&gt;=$F32,AD$6&lt;=$H32)*(AD$6-$F32+1),$J32/2,$M32,TRUE)-_xlfn.NORM.DIST(AND(AD$6&gt;=$F32,AD$6&lt;=$H32)*(AC$6-$F32+1),$J32/2,$M32,TRUE))/(1-2*_xlfn.NORM.DIST(0,$J32/2,$M32,TRUE))*$D32+($K32="Steady Growth")*(AND(AD$6&gt;=$F32,AD$6&lt;=$H32)*((AD$6-$F32+1)/($J32*($J32+1)/2)*$D32))+($K32="custom")*CustCF!X32</f>
        <v>0</v>
      </c>
      <c r="AE32" s="95">
        <f>($K32="Bell Curve")*(_xlfn.NORM.DIST(AND(AE$6&gt;=$F32,AE$6&lt;=$H32)*(AE$6-$F32+1),$J32/2,$M32,TRUE)-_xlfn.NORM.DIST(AND(AE$6&gt;=$F32,AE$6&lt;=$H32)*(AD$6-$F32+1),$J32/2,$M32,TRUE))/(1-2*_xlfn.NORM.DIST(0,$J32/2,$M32,TRUE))*$D32+($K32="Steady Growth")*(AND(AE$6&gt;=$F32,AE$6&lt;=$H32)*((AE$6-$F32+1)/($J32*($J32+1)/2)*$D32))+($K32="custom")*CustCF!Y32</f>
        <v>0</v>
      </c>
      <c r="AF32" s="95">
        <f>($K32="Bell Curve")*(_xlfn.NORM.DIST(AND(AF$6&gt;=$F32,AF$6&lt;=$H32)*(AF$6-$F32+1),$J32/2,$M32,TRUE)-_xlfn.NORM.DIST(AND(AF$6&gt;=$F32,AF$6&lt;=$H32)*(AE$6-$F32+1),$J32/2,$M32,TRUE))/(1-2*_xlfn.NORM.DIST(0,$J32/2,$M32,TRUE))*$D32+($K32="Steady Growth")*(AND(AF$6&gt;=$F32,AF$6&lt;=$H32)*((AF$6-$F32+1)/($J32*($J32+1)/2)*$D32))+($K32="custom")*CustCF!Z32</f>
        <v>0</v>
      </c>
      <c r="AG32" s="95">
        <f>($K32="Bell Curve")*(_xlfn.NORM.DIST(AND(AG$6&gt;=$F32,AG$6&lt;=$H32)*(AG$6-$F32+1),$J32/2,$M32,TRUE)-_xlfn.NORM.DIST(AND(AG$6&gt;=$F32,AG$6&lt;=$H32)*(AF$6-$F32+1),$J32/2,$M32,TRUE))/(1-2*_xlfn.NORM.DIST(0,$J32/2,$M32,TRUE))*$D32+($K32="Steady Growth")*(AND(AG$6&gt;=$F32,AG$6&lt;=$H32)*((AG$6-$F32+1)/($J32*($J32+1)/2)*$D32))+($K32="custom")*CustCF!AA32</f>
        <v>0</v>
      </c>
      <c r="AH32" s="95">
        <f>($K32="Bell Curve")*(_xlfn.NORM.DIST(AND(AH$6&gt;=$F32,AH$6&lt;=$H32)*(AH$6-$F32+1),$J32/2,$M32,TRUE)-_xlfn.NORM.DIST(AND(AH$6&gt;=$F32,AH$6&lt;=$H32)*(AG$6-$F32+1),$J32/2,$M32,TRUE))/(1-2*_xlfn.NORM.DIST(0,$J32/2,$M32,TRUE))*$D32+($K32="Steady Growth")*(AND(AH$6&gt;=$F32,AH$6&lt;=$H32)*((AH$6-$F32+1)/($J32*($J32+1)/2)*$D32))+($K32="custom")*CustCF!AB32</f>
        <v>0</v>
      </c>
      <c r="AI32" s="95">
        <f>($K32="Bell Curve")*(_xlfn.NORM.DIST(AND(AI$6&gt;=$F32,AI$6&lt;=$H32)*(AI$6-$F32+1),$J32/2,$M32,TRUE)-_xlfn.NORM.DIST(AND(AI$6&gt;=$F32,AI$6&lt;=$H32)*(AH$6-$F32+1),$J32/2,$M32,TRUE))/(1-2*_xlfn.NORM.DIST(0,$J32/2,$M32,TRUE))*$D32+($K32="Steady Growth")*(AND(AI$6&gt;=$F32,AI$6&lt;=$H32)*((AI$6-$F32+1)/($J32*($J32+1)/2)*$D32))+($K32="custom")*CustCF!AC32</f>
        <v>0</v>
      </c>
      <c r="AJ32" s="95">
        <f>($K32="Bell Curve")*(_xlfn.NORM.DIST(AND(AJ$6&gt;=$F32,AJ$6&lt;=$H32)*(AJ$6-$F32+1),$J32/2,$M32,TRUE)-_xlfn.NORM.DIST(AND(AJ$6&gt;=$F32,AJ$6&lt;=$H32)*(AI$6-$F32+1),$J32/2,$M32,TRUE))/(1-2*_xlfn.NORM.DIST(0,$J32/2,$M32,TRUE))*$D32+($K32="Steady Growth")*(AND(AJ$6&gt;=$F32,AJ$6&lt;=$H32)*((AJ$6-$F32+1)/($J32*($J32+1)/2)*$D32))+($K32="custom")*CustCF!AD32</f>
        <v>0</v>
      </c>
      <c r="AK32" s="95">
        <f>($K32="Bell Curve")*(_xlfn.NORM.DIST(AND(AK$6&gt;=$F32,AK$6&lt;=$H32)*(AK$6-$F32+1),$J32/2,$M32,TRUE)-_xlfn.NORM.DIST(AND(AK$6&gt;=$F32,AK$6&lt;=$H32)*(AJ$6-$F32+1),$J32/2,$M32,TRUE))/(1-2*_xlfn.NORM.DIST(0,$J32/2,$M32,TRUE))*$D32+($K32="Steady Growth")*(AND(AK$6&gt;=$F32,AK$6&lt;=$H32)*((AK$6-$F32+1)/($J32*($J32+1)/2)*$D32))+($K32="custom")*CustCF!AE32</f>
        <v>0</v>
      </c>
      <c r="AL32" s="95">
        <f>($K32="Bell Curve")*(_xlfn.NORM.DIST(AND(AL$6&gt;=$F32,AL$6&lt;=$H32)*(AL$6-$F32+1),$J32/2,$M32,TRUE)-_xlfn.NORM.DIST(AND(AL$6&gt;=$F32,AL$6&lt;=$H32)*(AK$6-$F32+1),$J32/2,$M32,TRUE))/(1-2*_xlfn.NORM.DIST(0,$J32/2,$M32,TRUE))*$D32+($K32="Steady Growth")*(AND(AL$6&gt;=$F32,AL$6&lt;=$H32)*((AL$6-$F32+1)/($J32*($J32+1)/2)*$D32))+($K32="custom")*CustCF!AF32</f>
        <v>0</v>
      </c>
      <c r="AM32" s="95">
        <f>($K32="Bell Curve")*(_xlfn.NORM.DIST(AND(AM$6&gt;=$F32,AM$6&lt;=$H32)*(AM$6-$F32+1),$J32/2,$M32,TRUE)-_xlfn.NORM.DIST(AND(AM$6&gt;=$F32,AM$6&lt;=$H32)*(AL$6-$F32+1),$J32/2,$M32,TRUE))/(1-2*_xlfn.NORM.DIST(0,$J32/2,$M32,TRUE))*$D32+($K32="Steady Growth")*(AND(AM$6&gt;=$F32,AM$6&lt;=$H32)*((AM$6-$F32+1)/($J32*($J32+1)/2)*$D32))+($K32="custom")*CustCF!AG32</f>
        <v>0</v>
      </c>
      <c r="AN32" s="95">
        <f>($K32="Bell Curve")*(_xlfn.NORM.DIST(AND(AN$6&gt;=$F32,AN$6&lt;=$H32)*(AN$6-$F32+1),$J32/2,$M32,TRUE)-_xlfn.NORM.DIST(AND(AN$6&gt;=$F32,AN$6&lt;=$H32)*(AM$6-$F32+1),$J32/2,$M32,TRUE))/(1-2*_xlfn.NORM.DIST(0,$J32/2,$M32,TRUE))*$D32+($K32="Steady Growth")*(AND(AN$6&gt;=$F32,AN$6&lt;=$H32)*((AN$6-$F32+1)/($J32*($J32+1)/2)*$D32))+($K32="custom")*CustCF!AH32</f>
        <v>0</v>
      </c>
      <c r="AO32" s="95">
        <f>($K32="Bell Curve")*(_xlfn.NORM.DIST(AND(AO$6&gt;=$F32,AO$6&lt;=$H32)*(AO$6-$F32+1),$J32/2,$M32,TRUE)-_xlfn.NORM.DIST(AND(AO$6&gt;=$F32,AO$6&lt;=$H32)*(AN$6-$F32+1),$J32/2,$M32,TRUE))/(1-2*_xlfn.NORM.DIST(0,$J32/2,$M32,TRUE))*$D32+($K32="Steady Growth")*(AND(AO$6&gt;=$F32,AO$6&lt;=$H32)*((AO$6-$F32+1)/($J32*($J32+1)/2)*$D32))+($K32="custom")*CustCF!AI32</f>
        <v>0</v>
      </c>
      <c r="AP32" s="95">
        <f>($K32="Bell Curve")*(_xlfn.NORM.DIST(AND(AP$6&gt;=$F32,AP$6&lt;=$H32)*(AP$6-$F32+1),$J32/2,$M32,TRUE)-_xlfn.NORM.DIST(AND(AP$6&gt;=$F32,AP$6&lt;=$H32)*(AO$6-$F32+1),$J32/2,$M32,TRUE))/(1-2*_xlfn.NORM.DIST(0,$J32/2,$M32,TRUE))*$D32+($K32="Steady Growth")*(AND(AP$6&gt;=$F32,AP$6&lt;=$H32)*((AP$6-$F32+1)/($J32*($J32+1)/2)*$D32))+($K32="custom")*CustCF!AJ32</f>
        <v>0</v>
      </c>
      <c r="AQ32" s="95">
        <f>($K32="Bell Curve")*(_xlfn.NORM.DIST(AND(AQ$6&gt;=$F32,AQ$6&lt;=$H32)*(AQ$6-$F32+1),$J32/2,$M32,TRUE)-_xlfn.NORM.DIST(AND(AQ$6&gt;=$F32,AQ$6&lt;=$H32)*(AP$6-$F32+1),$J32/2,$M32,TRUE))/(1-2*_xlfn.NORM.DIST(0,$J32/2,$M32,TRUE))*$D32+($K32="Steady Growth")*(AND(AQ$6&gt;=$F32,AQ$6&lt;=$H32)*((AQ$6-$F32+1)/($J32*($J32+1)/2)*$D32))+($K32="custom")*CustCF!AK32</f>
        <v>0</v>
      </c>
      <c r="AR32" s="95">
        <f>($K32="Bell Curve")*(_xlfn.NORM.DIST(AND(AR$6&gt;=$F32,AR$6&lt;=$H32)*(AR$6-$F32+1),$J32/2,$M32,TRUE)-_xlfn.NORM.DIST(AND(AR$6&gt;=$F32,AR$6&lt;=$H32)*(AQ$6-$F32+1),$J32/2,$M32,TRUE))/(1-2*_xlfn.NORM.DIST(0,$J32/2,$M32,TRUE))*$D32+($K32="Steady Growth")*(AND(AR$6&gt;=$F32,AR$6&lt;=$H32)*((AR$6-$F32+1)/($J32*($J32+1)/2)*$D32))+($K32="custom")*CustCF!AL32</f>
        <v>0</v>
      </c>
      <c r="AS32" s="95">
        <f>($K32="Bell Curve")*(_xlfn.NORM.DIST(AND(AS$6&gt;=$F32,AS$6&lt;=$H32)*(AS$6-$F32+1),$J32/2,$M32,TRUE)-_xlfn.NORM.DIST(AND(AS$6&gt;=$F32,AS$6&lt;=$H32)*(AR$6-$F32+1),$J32/2,$M32,TRUE))/(1-2*_xlfn.NORM.DIST(0,$J32/2,$M32,TRUE))*$D32+($K32="Steady Growth")*(AND(AS$6&gt;=$F32,AS$6&lt;=$H32)*((AS$6-$F32+1)/($J32*($J32+1)/2)*$D32))+($K32="custom")*CustCF!AM32</f>
        <v>0</v>
      </c>
      <c r="AT32" s="95">
        <f>($K32="Bell Curve")*(_xlfn.NORM.DIST(AND(AT$6&gt;=$F32,AT$6&lt;=$H32)*(AT$6-$F32+1),$J32/2,$M32,TRUE)-_xlfn.NORM.DIST(AND(AT$6&gt;=$F32,AT$6&lt;=$H32)*(AS$6-$F32+1),$J32/2,$M32,TRUE))/(1-2*_xlfn.NORM.DIST(0,$J32/2,$M32,TRUE))*$D32+($K32="Steady Growth")*(AND(AT$6&gt;=$F32,AT$6&lt;=$H32)*((AT$6-$F32+1)/($J32*($J32+1)/2)*$D32))+($K32="custom")*CustCF!AN32</f>
        <v>0</v>
      </c>
      <c r="AU32" s="95">
        <f>($K32="Bell Curve")*(_xlfn.NORM.DIST(AND(AU$6&gt;=$F32,AU$6&lt;=$H32)*(AU$6-$F32+1),$J32/2,$M32,TRUE)-_xlfn.NORM.DIST(AND(AU$6&gt;=$F32,AU$6&lt;=$H32)*(AT$6-$F32+1),$J32/2,$M32,TRUE))/(1-2*_xlfn.NORM.DIST(0,$J32/2,$M32,TRUE))*$D32+($K32="Steady Growth")*(AND(AU$6&gt;=$F32,AU$6&lt;=$H32)*((AU$6-$F32+1)/($J32*($J32+1)/2)*$D32))+($K32="custom")*CustCF!AO32</f>
        <v>0</v>
      </c>
      <c r="AV32" s="95">
        <f>($K32="Bell Curve")*(_xlfn.NORM.DIST(AND(AV$6&gt;=$F32,AV$6&lt;=$H32)*(AV$6-$F32+1),$J32/2,$M32,TRUE)-_xlfn.NORM.DIST(AND(AV$6&gt;=$F32,AV$6&lt;=$H32)*(AU$6-$F32+1),$J32/2,$M32,TRUE))/(1-2*_xlfn.NORM.DIST(0,$J32/2,$M32,TRUE))*$D32+($K32="Steady Growth")*(AND(AV$6&gt;=$F32,AV$6&lt;=$H32)*((AV$6-$F32+1)/($J32*($J32+1)/2)*$D32))+($K32="custom")*CustCF!AP32</f>
        <v>0</v>
      </c>
      <c r="AW32" s="95">
        <f>($K32="Bell Curve")*(_xlfn.NORM.DIST(AND(AW$6&gt;=$F32,AW$6&lt;=$H32)*(AW$6-$F32+1),$J32/2,$M32,TRUE)-_xlfn.NORM.DIST(AND(AW$6&gt;=$F32,AW$6&lt;=$H32)*(AV$6-$F32+1),$J32/2,$M32,TRUE))/(1-2*_xlfn.NORM.DIST(0,$J32/2,$M32,TRUE))*$D32+($K32="Steady Growth")*(AND(AW$6&gt;=$F32,AW$6&lt;=$H32)*((AW$6-$F32+1)/($J32*($J32+1)/2)*$D32))+($K32="custom")*CustCF!AQ32</f>
        <v>0</v>
      </c>
      <c r="AX32" s="95">
        <f>($K32="Bell Curve")*(_xlfn.NORM.DIST(AND(AX$6&gt;=$F32,AX$6&lt;=$H32)*(AX$6-$F32+1),$J32/2,$M32,TRUE)-_xlfn.NORM.DIST(AND(AX$6&gt;=$F32,AX$6&lt;=$H32)*(AW$6-$F32+1),$J32/2,$M32,TRUE))/(1-2*_xlfn.NORM.DIST(0,$J32/2,$M32,TRUE))*$D32+($K32="Steady Growth")*(AND(AX$6&gt;=$F32,AX$6&lt;=$H32)*((AX$6-$F32+1)/($J32*($J32+1)/2)*$D32))+($K32="custom")*CustCF!AR32</f>
        <v>0</v>
      </c>
      <c r="AY32" s="95">
        <f>($K32="Bell Curve")*(_xlfn.NORM.DIST(AND(AY$6&gt;=$F32,AY$6&lt;=$H32)*(AY$6-$F32+1),$J32/2,$M32,TRUE)-_xlfn.NORM.DIST(AND(AY$6&gt;=$F32,AY$6&lt;=$H32)*(AX$6-$F32+1),$J32/2,$M32,TRUE))/(1-2*_xlfn.NORM.DIST(0,$J32/2,$M32,TRUE))*$D32+($K32="Steady Growth")*(AND(AY$6&gt;=$F32,AY$6&lt;=$H32)*((AY$6-$F32+1)/($J32*($J32+1)/2)*$D32))+($K32="custom")*CustCF!AS32</f>
        <v>0</v>
      </c>
      <c r="AZ32" s="95">
        <f>($K32="Bell Curve")*(_xlfn.NORM.DIST(AND(AZ$6&gt;=$F32,AZ$6&lt;=$H32)*(AZ$6-$F32+1),$J32/2,$M32,TRUE)-_xlfn.NORM.DIST(AND(AZ$6&gt;=$F32,AZ$6&lt;=$H32)*(AY$6-$F32+1),$J32/2,$M32,TRUE))/(1-2*_xlfn.NORM.DIST(0,$J32/2,$M32,TRUE))*$D32+($K32="Steady Growth")*(AND(AZ$6&gt;=$F32,AZ$6&lt;=$H32)*((AZ$6-$F32+1)/($J32*($J32+1)/2)*$D32))+($K32="custom")*CustCF!AT32</f>
        <v>0</v>
      </c>
      <c r="BA32" s="95">
        <f>($K32="Bell Curve")*(_xlfn.NORM.DIST(AND(BA$6&gt;=$F32,BA$6&lt;=$H32)*(BA$6-$F32+1),$J32/2,$M32,TRUE)-_xlfn.NORM.DIST(AND(BA$6&gt;=$F32,BA$6&lt;=$H32)*(AZ$6-$F32+1),$J32/2,$M32,TRUE))/(1-2*_xlfn.NORM.DIST(0,$J32/2,$M32,TRUE))*$D32+($K32="Steady Growth")*(AND(BA$6&gt;=$F32,BA$6&lt;=$H32)*((BA$6-$F32+1)/($J32*($J32+1)/2)*$D32))+($K32="custom")*CustCF!AU32</f>
        <v>0</v>
      </c>
      <c r="BB32" s="95">
        <f>($K32="Bell Curve")*(_xlfn.NORM.DIST(AND(BB$6&gt;=$F32,BB$6&lt;=$H32)*(BB$6-$F32+1),$J32/2,$M32,TRUE)-_xlfn.NORM.DIST(AND(BB$6&gt;=$F32,BB$6&lt;=$H32)*(BA$6-$F32+1),$J32/2,$M32,TRUE))/(1-2*_xlfn.NORM.DIST(0,$J32/2,$M32,TRUE))*$D32+($K32="Steady Growth")*(AND(BB$6&gt;=$F32,BB$6&lt;=$H32)*((BB$6-$F32+1)/($J32*($J32+1)/2)*$D32))+($K32="custom")*CustCF!AV32</f>
        <v>0</v>
      </c>
      <c r="BC32" s="95">
        <f>($K32="Bell Curve")*(_xlfn.NORM.DIST(AND(BC$6&gt;=$F32,BC$6&lt;=$H32)*(BC$6-$F32+1),$J32/2,$M32,TRUE)-_xlfn.NORM.DIST(AND(BC$6&gt;=$F32,BC$6&lt;=$H32)*(BB$6-$F32+1),$J32/2,$M32,TRUE))/(1-2*_xlfn.NORM.DIST(0,$J32/2,$M32,TRUE))*$D32+($K32="Steady Growth")*(AND(BC$6&gt;=$F32,BC$6&lt;=$H32)*((BC$6-$F32+1)/($J32*($J32+1)/2)*$D32))+($K32="custom")*CustCF!AW32</f>
        <v>0</v>
      </c>
      <c r="BD32" s="95">
        <f>($K32="Bell Curve")*(_xlfn.NORM.DIST(AND(BD$6&gt;=$F32,BD$6&lt;=$H32)*(BD$6-$F32+1),$J32/2,$M32,TRUE)-_xlfn.NORM.DIST(AND(BD$6&gt;=$F32,BD$6&lt;=$H32)*(BC$6-$F32+1),$J32/2,$M32,TRUE))/(1-2*_xlfn.NORM.DIST(0,$J32/2,$M32,TRUE))*$D32+($K32="Steady Growth")*(AND(BD$6&gt;=$F32,BD$6&lt;=$H32)*((BD$6-$F32+1)/($J32*($J32+1)/2)*$D32))+($K32="custom")*CustCF!AX32</f>
        <v>0</v>
      </c>
      <c r="BE32" s="95">
        <f>($K32="Bell Curve")*(_xlfn.NORM.DIST(AND(BE$6&gt;=$F32,BE$6&lt;=$H32)*(BE$6-$F32+1),$J32/2,$M32,TRUE)-_xlfn.NORM.DIST(AND(BE$6&gt;=$F32,BE$6&lt;=$H32)*(BD$6-$F32+1),$J32/2,$M32,TRUE))/(1-2*_xlfn.NORM.DIST(0,$J32/2,$M32,TRUE))*$D32+($K32="Steady Growth")*(AND(BE$6&gt;=$F32,BE$6&lt;=$H32)*((BE$6-$F32+1)/($J32*($J32+1)/2)*$D32))+($K32="custom")*CustCF!AY32</f>
        <v>0</v>
      </c>
      <c r="BF32" s="95">
        <f>($K32="Bell Curve")*(_xlfn.NORM.DIST(AND(BF$6&gt;=$F32,BF$6&lt;=$H32)*(BF$6-$F32+1),$J32/2,$M32,TRUE)-_xlfn.NORM.DIST(AND(BF$6&gt;=$F32,BF$6&lt;=$H32)*(BE$6-$F32+1),$J32/2,$M32,TRUE))/(1-2*_xlfn.NORM.DIST(0,$J32/2,$M32,TRUE))*$D32+($K32="Steady Growth")*(AND(BF$6&gt;=$F32,BF$6&lt;=$H32)*((BF$6-$F32+1)/($J32*($J32+1)/2)*$D32))+($K32="custom")*CustCF!AZ32</f>
        <v>0</v>
      </c>
      <c r="BG32" s="95">
        <f>($K32="Bell Curve")*(_xlfn.NORM.DIST(AND(BG$6&gt;=$F32,BG$6&lt;=$H32)*(BG$6-$F32+1),$J32/2,$M32,TRUE)-_xlfn.NORM.DIST(AND(BG$6&gt;=$F32,BG$6&lt;=$H32)*(BF$6-$F32+1),$J32/2,$M32,TRUE))/(1-2*_xlfn.NORM.DIST(0,$J32/2,$M32,TRUE))*$D32+($K32="Steady Growth")*(AND(BG$6&gt;=$F32,BG$6&lt;=$H32)*((BG$6-$F32+1)/($J32*($J32+1)/2)*$D32))+($K32="custom")*CustCF!BA32</f>
        <v>0</v>
      </c>
      <c r="BH32" s="95">
        <f>($K32="Bell Curve")*(_xlfn.NORM.DIST(AND(BH$6&gt;=$F32,BH$6&lt;=$H32)*(BH$6-$F32+1),$J32/2,$M32,TRUE)-_xlfn.NORM.DIST(AND(BH$6&gt;=$F32,BH$6&lt;=$H32)*(BG$6-$F32+1),$J32/2,$M32,TRUE))/(1-2*_xlfn.NORM.DIST(0,$J32/2,$M32,TRUE))*$D32+($K32="Steady Growth")*(AND(BH$6&gt;=$F32,BH$6&lt;=$H32)*((BH$6-$F32+1)/($J32*($J32+1)/2)*$D32))+($K32="custom")*CustCF!BB32</f>
        <v>0</v>
      </c>
      <c r="BI32" s="95">
        <f>($K32="Bell Curve")*(_xlfn.NORM.DIST(AND(BI$6&gt;=$F32,BI$6&lt;=$H32)*(BI$6-$F32+1),$J32/2,$M32,TRUE)-_xlfn.NORM.DIST(AND(BI$6&gt;=$F32,BI$6&lt;=$H32)*(BH$6-$F32+1),$J32/2,$M32,TRUE))/(1-2*_xlfn.NORM.DIST(0,$J32/2,$M32,TRUE))*$D32+($K32="Steady Growth")*(AND(BI$6&gt;=$F32,BI$6&lt;=$H32)*((BI$6-$F32+1)/($J32*($J32+1)/2)*$D32))+($K32="custom")*CustCF!BC32</f>
        <v>0</v>
      </c>
      <c r="BJ32" s="95">
        <f>($K32="Bell Curve")*(_xlfn.NORM.DIST(AND(BJ$6&gt;=$F32,BJ$6&lt;=$H32)*(BJ$6-$F32+1),$J32/2,$M32,TRUE)-_xlfn.NORM.DIST(AND(BJ$6&gt;=$F32,BJ$6&lt;=$H32)*(BI$6-$F32+1),$J32/2,$M32,TRUE))/(1-2*_xlfn.NORM.DIST(0,$J32/2,$M32,TRUE))*$D32+($K32="Steady Growth")*(AND(BJ$6&gt;=$F32,BJ$6&lt;=$H32)*((BJ$6-$F32+1)/($J32*($J32+1)/2)*$D32))+($K32="custom")*CustCF!BD32</f>
        <v>0</v>
      </c>
      <c r="BK32" s="95">
        <f>($K32="Bell Curve")*(_xlfn.NORM.DIST(AND(BK$6&gt;=$F32,BK$6&lt;=$H32)*(BK$6-$F32+1),$J32/2,$M32,TRUE)-_xlfn.NORM.DIST(AND(BK$6&gt;=$F32,BK$6&lt;=$H32)*(BJ$6-$F32+1),$J32/2,$M32,TRUE))/(1-2*_xlfn.NORM.DIST(0,$J32/2,$M32,TRUE))*$D32+($K32="Steady Growth")*(AND(BK$6&gt;=$F32,BK$6&lt;=$H32)*((BK$6-$F32+1)/($J32*($J32+1)/2)*$D32))+($K32="custom")*CustCF!BE32</f>
        <v>0</v>
      </c>
      <c r="BL32" s="95">
        <f>($K32="Bell Curve")*(_xlfn.NORM.DIST(AND(BL$6&gt;=$F32,BL$6&lt;=$H32)*(BL$6-$F32+1),$J32/2,$M32,TRUE)-_xlfn.NORM.DIST(AND(BL$6&gt;=$F32,BL$6&lt;=$H32)*(BK$6-$F32+1),$J32/2,$M32,TRUE))/(1-2*_xlfn.NORM.DIST(0,$J32/2,$M32,TRUE))*$D32+($K32="Steady Growth")*(AND(BL$6&gt;=$F32,BL$6&lt;=$H32)*((BL$6-$F32+1)/($J32*($J32+1)/2)*$D32))+($K32="custom")*CustCF!BF32</f>
        <v>0</v>
      </c>
      <c r="BM32" s="95">
        <f>($K32="Bell Curve")*(_xlfn.NORM.DIST(AND(BM$6&gt;=$F32,BM$6&lt;=$H32)*(BM$6-$F32+1),$J32/2,$M32,TRUE)-_xlfn.NORM.DIST(AND(BM$6&gt;=$F32,BM$6&lt;=$H32)*(BL$6-$F32+1),$J32/2,$M32,TRUE))/(1-2*_xlfn.NORM.DIST(0,$J32/2,$M32,TRUE))*$D32+($K32="Steady Growth")*(AND(BM$6&gt;=$F32,BM$6&lt;=$H32)*((BM$6-$F32+1)/($J32*($J32+1)/2)*$D32))+($K32="custom")*CustCF!BG32</f>
        <v>0</v>
      </c>
      <c r="BN32" s="95">
        <f>($K32="Bell Curve")*(_xlfn.NORM.DIST(AND(BN$6&gt;=$F32,BN$6&lt;=$H32)*(BN$6-$F32+1),$J32/2,$M32,TRUE)-_xlfn.NORM.DIST(AND(BN$6&gt;=$F32,BN$6&lt;=$H32)*(BM$6-$F32+1),$J32/2,$M32,TRUE))/(1-2*_xlfn.NORM.DIST(0,$J32/2,$M32,TRUE))*$D32+($K32="Steady Growth")*(AND(BN$6&gt;=$F32,BN$6&lt;=$H32)*((BN$6-$F32+1)/($J32*($J32+1)/2)*$D32))+($K32="custom")*CustCF!BH32</f>
        <v>0</v>
      </c>
      <c r="BO32" s="95">
        <f>($K32="Bell Curve")*(_xlfn.NORM.DIST(AND(BO$6&gt;=$F32,BO$6&lt;=$H32)*(BO$6-$F32+1),$J32/2,$M32,TRUE)-_xlfn.NORM.DIST(AND(BO$6&gt;=$F32,BO$6&lt;=$H32)*(BN$6-$F32+1),$J32/2,$M32,TRUE))/(1-2*_xlfn.NORM.DIST(0,$J32/2,$M32,TRUE))*$D32+($K32="Steady Growth")*(AND(BO$6&gt;=$F32,BO$6&lt;=$H32)*((BO$6-$F32+1)/($J32*($J32+1)/2)*$D32))+($K32="custom")*CustCF!BI32</f>
        <v>0</v>
      </c>
      <c r="BP32" s="95">
        <f>($K32="Bell Curve")*(_xlfn.NORM.DIST(AND(BP$6&gt;=$F32,BP$6&lt;=$H32)*(BP$6-$F32+1),$J32/2,$M32,TRUE)-_xlfn.NORM.DIST(AND(BP$6&gt;=$F32,BP$6&lt;=$H32)*(BO$6-$F32+1),$J32/2,$M32,TRUE))/(1-2*_xlfn.NORM.DIST(0,$J32/2,$M32,TRUE))*$D32+($K32="Steady Growth")*(AND(BP$6&gt;=$F32,BP$6&lt;=$H32)*((BP$6-$F32+1)/($J32*($J32+1)/2)*$D32))+($K32="custom")*CustCF!BJ32</f>
        <v>0</v>
      </c>
      <c r="BQ32" s="95">
        <f>($K32="Bell Curve")*(_xlfn.NORM.DIST(AND(BQ$6&gt;=$F32,BQ$6&lt;=$H32)*(BQ$6-$F32+1),$J32/2,$M32,TRUE)-_xlfn.NORM.DIST(AND(BQ$6&gt;=$F32,BQ$6&lt;=$H32)*(BP$6-$F32+1),$J32/2,$M32,TRUE))/(1-2*_xlfn.NORM.DIST(0,$J32/2,$M32,TRUE))*$D32+($K32="Steady Growth")*(AND(BQ$6&gt;=$F32,BQ$6&lt;=$H32)*((BQ$6-$F32+1)/($J32*($J32+1)/2)*$D32))+($K32="custom")*CustCF!BK32</f>
        <v>0</v>
      </c>
      <c r="BR32" s="95">
        <f>($K32="Bell Curve")*(_xlfn.NORM.DIST(AND(BR$6&gt;=$F32,BR$6&lt;=$H32)*(BR$6-$F32+1),$J32/2,$M32,TRUE)-_xlfn.NORM.DIST(AND(BR$6&gt;=$F32,BR$6&lt;=$H32)*(BQ$6-$F32+1),$J32/2,$M32,TRUE))/(1-2*_xlfn.NORM.DIST(0,$J32/2,$M32,TRUE))*$D32+($K32="Steady Growth")*(AND(BR$6&gt;=$F32,BR$6&lt;=$H32)*((BR$6-$F32+1)/($J32*($J32+1)/2)*$D32))+($K32="custom")*CustCF!BL32</f>
        <v>0</v>
      </c>
      <c r="BS32" s="95">
        <f>($K32="Bell Curve")*(_xlfn.NORM.DIST(AND(BS$6&gt;=$F32,BS$6&lt;=$H32)*(BS$6-$F32+1),$J32/2,$M32,TRUE)-_xlfn.NORM.DIST(AND(BS$6&gt;=$F32,BS$6&lt;=$H32)*(BR$6-$F32+1),$J32/2,$M32,TRUE))/(1-2*_xlfn.NORM.DIST(0,$J32/2,$M32,TRUE))*$D32+($K32="Steady Growth")*(AND(BS$6&gt;=$F32,BS$6&lt;=$H32)*((BS$6-$F32+1)/($J32*($J32+1)/2)*$D32))+($K32="custom")*CustCF!BM32</f>
        <v>0</v>
      </c>
      <c r="BT32" s="95">
        <f>($K32="Bell Curve")*(_xlfn.NORM.DIST(AND(BT$6&gt;=$F32,BT$6&lt;=$H32)*(BT$6-$F32+1),$J32/2,$M32,TRUE)-_xlfn.NORM.DIST(AND(BT$6&gt;=$F32,BT$6&lt;=$H32)*(BS$6-$F32+1),$J32/2,$M32,TRUE))/(1-2*_xlfn.NORM.DIST(0,$J32/2,$M32,TRUE))*$D32+($K32="Steady Growth")*(AND(BT$6&gt;=$F32,BT$6&lt;=$H32)*((BT$6-$F32+1)/($J32*($J32+1)/2)*$D32))+($K32="custom")*CustCF!BN32</f>
        <v>0</v>
      </c>
      <c r="BU32" s="95">
        <f>($K32="Bell Curve")*(_xlfn.NORM.DIST(AND(BU$6&gt;=$F32,BU$6&lt;=$H32)*(BU$6-$F32+1),$J32/2,$M32,TRUE)-_xlfn.NORM.DIST(AND(BU$6&gt;=$F32,BU$6&lt;=$H32)*(BT$6-$F32+1),$J32/2,$M32,TRUE))/(1-2*_xlfn.NORM.DIST(0,$J32/2,$M32,TRUE))*$D32+($K32="Steady Growth")*(AND(BU$6&gt;=$F32,BU$6&lt;=$H32)*((BU$6-$F32+1)/($J32*($J32+1)/2)*$D32))+($K32="custom")*CustCF!BO32</f>
        <v>0</v>
      </c>
      <c r="BV32" s="95">
        <f>($K32="Bell Curve")*(_xlfn.NORM.DIST(AND(BV$6&gt;=$F32,BV$6&lt;=$H32)*(BV$6-$F32+1),$J32/2,$M32,TRUE)-_xlfn.NORM.DIST(AND(BV$6&gt;=$F32,BV$6&lt;=$H32)*(BU$6-$F32+1),$J32/2,$M32,TRUE))/(1-2*_xlfn.NORM.DIST(0,$J32/2,$M32,TRUE))*$D32+($K32="Steady Growth")*(AND(BV$6&gt;=$F32,BV$6&lt;=$H32)*((BV$6-$F32+1)/($J32*($J32+1)/2)*$D32))+($K32="custom")*CustCF!BP32</f>
        <v>0</v>
      </c>
      <c r="BW32" s="95">
        <f>($K32="Bell Curve")*(_xlfn.NORM.DIST(AND(BW$6&gt;=$F32,BW$6&lt;=$H32)*(BW$6-$F32+1),$J32/2,$M32,TRUE)-_xlfn.NORM.DIST(AND(BW$6&gt;=$F32,BW$6&lt;=$H32)*(BV$6-$F32+1),$J32/2,$M32,TRUE))/(1-2*_xlfn.NORM.DIST(0,$J32/2,$M32,TRUE))*$D32+($K32="Steady Growth")*(AND(BW$6&gt;=$F32,BW$6&lt;=$H32)*((BW$6-$F32+1)/($J32*($J32+1)/2)*$D32))+($K32="custom")*CustCF!BQ32</f>
        <v>0</v>
      </c>
      <c r="BX32" s="95">
        <f>($K32="Bell Curve")*(_xlfn.NORM.DIST(AND(BX$6&gt;=$F32,BX$6&lt;=$H32)*(BX$6-$F32+1),$J32/2,$M32,TRUE)-_xlfn.NORM.DIST(AND(BX$6&gt;=$F32,BX$6&lt;=$H32)*(BW$6-$F32+1),$J32/2,$M32,TRUE))/(1-2*_xlfn.NORM.DIST(0,$J32/2,$M32,TRUE))*$D32+($K32="Steady Growth")*(AND(BX$6&gt;=$F32,BX$6&lt;=$H32)*((BX$6-$F32+1)/($J32*($J32+1)/2)*$D32))+($K32="custom")*CustCF!BR32</f>
        <v>0</v>
      </c>
      <c r="BY32" s="95">
        <f>($K32="Bell Curve")*(_xlfn.NORM.DIST(AND(BY$6&gt;=$F32,BY$6&lt;=$H32)*(BY$6-$F32+1),$J32/2,$M32,TRUE)-_xlfn.NORM.DIST(AND(BY$6&gt;=$F32,BY$6&lt;=$H32)*(BX$6-$F32+1),$J32/2,$M32,TRUE))/(1-2*_xlfn.NORM.DIST(0,$J32/2,$M32,TRUE))*$D32+($K32="Steady Growth")*(AND(BY$6&gt;=$F32,BY$6&lt;=$H32)*((BY$6-$F32+1)/($J32*($J32+1)/2)*$D32))+($K32="custom")*CustCF!BS32</f>
        <v>0</v>
      </c>
      <c r="BZ32" s="95">
        <f>($K32="Bell Curve")*(_xlfn.NORM.DIST(AND(BZ$6&gt;=$F32,BZ$6&lt;=$H32)*(BZ$6-$F32+1),$J32/2,$M32,TRUE)-_xlfn.NORM.DIST(AND(BZ$6&gt;=$F32,BZ$6&lt;=$H32)*(BY$6-$F32+1),$J32/2,$M32,TRUE))/(1-2*_xlfn.NORM.DIST(0,$J32/2,$M32,TRUE))*$D32+($K32="Steady Growth")*(AND(BZ$6&gt;=$F32,BZ$6&lt;=$H32)*((BZ$6-$F32+1)/($J32*($J32+1)/2)*$D32))+($K32="custom")*CustCF!BT32</f>
        <v>0</v>
      </c>
      <c r="CA32" s="95">
        <f>($K32="Bell Curve")*(_xlfn.NORM.DIST(AND(CA$6&gt;=$F32,CA$6&lt;=$H32)*(CA$6-$F32+1),$J32/2,$M32,TRUE)-_xlfn.NORM.DIST(AND(CA$6&gt;=$F32,CA$6&lt;=$H32)*(BZ$6-$F32+1),$J32/2,$M32,TRUE))/(1-2*_xlfn.NORM.DIST(0,$J32/2,$M32,TRUE))*$D32+($K32="Steady Growth")*(AND(CA$6&gt;=$F32,CA$6&lt;=$H32)*((CA$6-$F32+1)/($J32*($J32+1)/2)*$D32))+($K32="custom")*CustCF!BU32</f>
        <v>0</v>
      </c>
      <c r="CB32" s="95">
        <f>($K32="Bell Curve")*(_xlfn.NORM.DIST(AND(CB$6&gt;=$F32,CB$6&lt;=$H32)*(CB$6-$F32+1),$J32/2,$M32,TRUE)-_xlfn.NORM.DIST(AND(CB$6&gt;=$F32,CB$6&lt;=$H32)*(CA$6-$F32+1),$J32/2,$M32,TRUE))/(1-2*_xlfn.NORM.DIST(0,$J32/2,$M32,TRUE))*$D32+($K32="Steady Growth")*(AND(CB$6&gt;=$F32,CB$6&lt;=$H32)*((CB$6-$F32+1)/($J32*($J32+1)/2)*$D32))+($K32="custom")*CustCF!BV32</f>
        <v>0</v>
      </c>
      <c r="CC32" s="95">
        <f>($K32="Bell Curve")*(_xlfn.NORM.DIST(AND(CC$6&gt;=$F32,CC$6&lt;=$H32)*(CC$6-$F32+1),$J32/2,$M32,TRUE)-_xlfn.NORM.DIST(AND(CC$6&gt;=$F32,CC$6&lt;=$H32)*(CB$6-$F32+1),$J32/2,$M32,TRUE))/(1-2*_xlfn.NORM.DIST(0,$J32/2,$M32,TRUE))*$D32+($K32="Steady Growth")*(AND(CC$6&gt;=$F32,CC$6&lt;=$H32)*((CC$6-$F32+1)/($J32*($J32+1)/2)*$D32))+($K32="custom")*CustCF!BW32</f>
        <v>0</v>
      </c>
      <c r="CD32" s="95">
        <f>($K32="Bell Curve")*(_xlfn.NORM.DIST(AND(CD$6&gt;=$F32,CD$6&lt;=$H32)*(CD$6-$F32+1),$J32/2,$M32,TRUE)-_xlfn.NORM.DIST(AND(CD$6&gt;=$F32,CD$6&lt;=$H32)*(CC$6-$F32+1),$J32/2,$M32,TRUE))/(1-2*_xlfn.NORM.DIST(0,$J32/2,$M32,TRUE))*$D32+($K32="Steady Growth")*(AND(CD$6&gt;=$F32,CD$6&lt;=$H32)*((CD$6-$F32+1)/($J32*($J32+1)/2)*$D32))+($K32="custom")*CustCF!BX32</f>
        <v>0</v>
      </c>
      <c r="CE32" s="95">
        <f>($K32="Bell Curve")*(_xlfn.NORM.DIST(AND(CE$6&gt;=$F32,CE$6&lt;=$H32)*(CE$6-$F32+1),$J32/2,$M32,TRUE)-_xlfn.NORM.DIST(AND(CE$6&gt;=$F32,CE$6&lt;=$H32)*(CD$6-$F32+1),$J32/2,$M32,TRUE))/(1-2*_xlfn.NORM.DIST(0,$J32/2,$M32,TRUE))*$D32+($K32="Steady Growth")*(AND(CE$6&gt;=$F32,CE$6&lt;=$H32)*((CE$6-$F32+1)/($J32*($J32+1)/2)*$D32))+($K32="custom")*CustCF!BY32</f>
        <v>0</v>
      </c>
      <c r="CF32" s="95">
        <f>($K32="Bell Curve")*(_xlfn.NORM.DIST(AND(CF$6&gt;=$F32,CF$6&lt;=$H32)*(CF$6-$F32+1),$J32/2,$M32,TRUE)-_xlfn.NORM.DIST(AND(CF$6&gt;=$F32,CF$6&lt;=$H32)*(CE$6-$F32+1),$J32/2,$M32,TRUE))/(1-2*_xlfn.NORM.DIST(0,$J32/2,$M32,TRUE))*$D32+($K32="Steady Growth")*(AND(CF$6&gt;=$F32,CF$6&lt;=$H32)*((CF$6-$F32+1)/($J32*($J32+1)/2)*$D32))+($K32="custom")*CustCF!BZ32</f>
        <v>0</v>
      </c>
      <c r="CG32" s="95">
        <f>($K32="Bell Curve")*(_xlfn.NORM.DIST(AND(CG$6&gt;=$F32,CG$6&lt;=$H32)*(CG$6-$F32+1),$J32/2,$M32,TRUE)-_xlfn.NORM.DIST(AND(CG$6&gt;=$F32,CG$6&lt;=$H32)*(CF$6-$F32+1),$J32/2,$M32,TRUE))/(1-2*_xlfn.NORM.DIST(0,$J32/2,$M32,TRUE))*$D32+($K32="Steady Growth")*(AND(CG$6&gt;=$F32,CG$6&lt;=$H32)*((CG$6-$F32+1)/($J32*($J32+1)/2)*$D32))+($K32="custom")*CustCF!CA32</f>
        <v>0</v>
      </c>
      <c r="CH32" s="95">
        <f>($K32="Bell Curve")*(_xlfn.NORM.DIST(AND(CH$6&gt;=$F32,CH$6&lt;=$H32)*(CH$6-$F32+1),$J32/2,$M32,TRUE)-_xlfn.NORM.DIST(AND(CH$6&gt;=$F32,CH$6&lt;=$H32)*(CG$6-$F32+1),$J32/2,$M32,TRUE))/(1-2*_xlfn.NORM.DIST(0,$J32/2,$M32,TRUE))*$D32+($K32="Steady Growth")*(AND(CH$6&gt;=$F32,CH$6&lt;=$H32)*((CH$6-$F32+1)/($J32*($J32+1)/2)*$D32))+($K32="custom")*CustCF!CB32</f>
        <v>0</v>
      </c>
      <c r="CI32" s="95">
        <f>($K32="Bell Curve")*(_xlfn.NORM.DIST(AND(CI$6&gt;=$F32,CI$6&lt;=$H32)*(CI$6-$F32+1),$J32/2,$M32,TRUE)-_xlfn.NORM.DIST(AND(CI$6&gt;=$F32,CI$6&lt;=$H32)*(CH$6-$F32+1),$J32/2,$M32,TRUE))/(1-2*_xlfn.NORM.DIST(0,$J32/2,$M32,TRUE))*$D32+($K32="Steady Growth")*(AND(CI$6&gt;=$F32,CI$6&lt;=$H32)*((CI$6-$F32+1)/($J32*($J32+1)/2)*$D32))+($K32="custom")*CustCF!CC32</f>
        <v>0</v>
      </c>
      <c r="CJ32" s="95">
        <f>($K32="Bell Curve")*(_xlfn.NORM.DIST(AND(CJ$6&gt;=$F32,CJ$6&lt;=$H32)*(CJ$6-$F32+1),$J32/2,$M32,TRUE)-_xlfn.NORM.DIST(AND(CJ$6&gt;=$F32,CJ$6&lt;=$H32)*(CI$6-$F32+1),$J32/2,$M32,TRUE))/(1-2*_xlfn.NORM.DIST(0,$J32/2,$M32,TRUE))*$D32+($K32="Steady Growth")*(AND(CJ$6&gt;=$F32,CJ$6&lt;=$H32)*((CJ$6-$F32+1)/($J32*($J32+1)/2)*$D32))+($K32="custom")*CustCF!CD32</f>
        <v>0</v>
      </c>
      <c r="CK32" s="95">
        <f>($K32="Bell Curve")*(_xlfn.NORM.DIST(AND(CK$6&gt;=$F32,CK$6&lt;=$H32)*(CK$6-$F32+1),$J32/2,$M32,TRUE)-_xlfn.NORM.DIST(AND(CK$6&gt;=$F32,CK$6&lt;=$H32)*(CJ$6-$F32+1),$J32/2,$M32,TRUE))/(1-2*_xlfn.NORM.DIST(0,$J32/2,$M32,TRUE))*$D32+($K32="Steady Growth")*(AND(CK$6&gt;=$F32,CK$6&lt;=$H32)*((CK$6-$F32+1)/($J32*($J32+1)/2)*$D32))+($K32="custom")*CustCF!CE32</f>
        <v>0</v>
      </c>
      <c r="CL32" s="95">
        <f>($K32="Bell Curve")*(_xlfn.NORM.DIST(AND(CL$6&gt;=$F32,CL$6&lt;=$H32)*(CL$6-$F32+1),$J32/2,$M32,TRUE)-_xlfn.NORM.DIST(AND(CL$6&gt;=$F32,CL$6&lt;=$H32)*(CK$6-$F32+1),$J32/2,$M32,TRUE))/(1-2*_xlfn.NORM.DIST(0,$J32/2,$M32,TRUE))*$D32+($K32="Steady Growth")*(AND(CL$6&gt;=$F32,CL$6&lt;=$H32)*((CL$6-$F32+1)/($J32*($J32+1)/2)*$D32))+($K32="custom")*CustCF!CF32</f>
        <v>0</v>
      </c>
      <c r="CM32" s="95">
        <f>($K32="Bell Curve")*(_xlfn.NORM.DIST(AND(CM$6&gt;=$F32,CM$6&lt;=$H32)*(CM$6-$F32+1),$J32/2,$M32,TRUE)-_xlfn.NORM.DIST(AND(CM$6&gt;=$F32,CM$6&lt;=$H32)*(CL$6-$F32+1),$J32/2,$M32,TRUE))/(1-2*_xlfn.NORM.DIST(0,$J32/2,$M32,TRUE))*$D32+($K32="Steady Growth")*(AND(CM$6&gt;=$F32,CM$6&lt;=$H32)*((CM$6-$F32+1)/($J32*($J32+1)/2)*$D32))+($K32="custom")*CustCF!CG32</f>
        <v>0</v>
      </c>
      <c r="CN32" s="95">
        <f>($K32="Bell Curve")*(_xlfn.NORM.DIST(AND(CN$6&gt;=$F32,CN$6&lt;=$H32)*(CN$6-$F32+1),$J32/2,$M32,TRUE)-_xlfn.NORM.DIST(AND(CN$6&gt;=$F32,CN$6&lt;=$H32)*(CM$6-$F32+1),$J32/2,$M32,TRUE))/(1-2*_xlfn.NORM.DIST(0,$J32/2,$M32,TRUE))*$D32+($K32="Steady Growth")*(AND(CN$6&gt;=$F32,CN$6&lt;=$H32)*((CN$6-$F32+1)/($J32*($J32+1)/2)*$D32))+($K32="custom")*CustCF!CH32</f>
        <v>0</v>
      </c>
      <c r="CO32" s="95">
        <f>($K32="Bell Curve")*(_xlfn.NORM.DIST(AND(CO$6&gt;=$F32,CO$6&lt;=$H32)*(CO$6-$F32+1),$J32/2,$M32,TRUE)-_xlfn.NORM.DIST(AND(CO$6&gt;=$F32,CO$6&lt;=$H32)*(CN$6-$F32+1),$J32/2,$M32,TRUE))/(1-2*_xlfn.NORM.DIST(0,$J32/2,$M32,TRUE))*$D32+($K32="Steady Growth")*(AND(CO$6&gt;=$F32,CO$6&lt;=$H32)*((CO$6-$F32+1)/($J32*($J32+1)/2)*$D32))+($K32="custom")*CustCF!CI32</f>
        <v>0</v>
      </c>
      <c r="CP32" s="95">
        <f>($K32="Bell Curve")*(_xlfn.NORM.DIST(AND(CP$6&gt;=$F32,CP$6&lt;=$H32)*(CP$6-$F32+1),$J32/2,$M32,TRUE)-_xlfn.NORM.DIST(AND(CP$6&gt;=$F32,CP$6&lt;=$H32)*(CO$6-$F32+1),$J32/2,$M32,TRUE))/(1-2*_xlfn.NORM.DIST(0,$J32/2,$M32,TRUE))*$D32+($K32="Steady Growth")*(AND(CP$6&gt;=$F32,CP$6&lt;=$H32)*((CP$6-$F32+1)/($J32*($J32+1)/2)*$D32))+($K32="custom")*CustCF!CJ32</f>
        <v>0</v>
      </c>
      <c r="CQ32" s="95">
        <f>($K32="Bell Curve")*(_xlfn.NORM.DIST(AND(CQ$6&gt;=$F32,CQ$6&lt;=$H32)*(CQ$6-$F32+1),$J32/2,$M32,TRUE)-_xlfn.NORM.DIST(AND(CQ$6&gt;=$F32,CQ$6&lt;=$H32)*(CP$6-$F32+1),$J32/2,$M32,TRUE))/(1-2*_xlfn.NORM.DIST(0,$J32/2,$M32,TRUE))*$D32+($K32="Steady Growth")*(AND(CQ$6&gt;=$F32,CQ$6&lt;=$H32)*((CQ$6-$F32+1)/($J32*($J32+1)/2)*$D32))+($K32="custom")*CustCF!CK32</f>
        <v>0</v>
      </c>
      <c r="CR32" s="95">
        <f>($K32="Bell Curve")*(_xlfn.NORM.DIST(AND(CR$6&gt;=$F32,CR$6&lt;=$H32)*(CR$6-$F32+1),$J32/2,$M32,TRUE)-_xlfn.NORM.DIST(AND(CR$6&gt;=$F32,CR$6&lt;=$H32)*(CQ$6-$F32+1),$J32/2,$M32,TRUE))/(1-2*_xlfn.NORM.DIST(0,$J32/2,$M32,TRUE))*$D32+($K32="Steady Growth")*(AND(CR$6&gt;=$F32,CR$6&lt;=$H32)*((CR$6-$F32+1)/($J32*($J32+1)/2)*$D32))+($K32="custom")*CustCF!CL32</f>
        <v>0</v>
      </c>
      <c r="CS32" s="95">
        <f>($K32="Bell Curve")*(_xlfn.NORM.DIST(AND(CS$6&gt;=$F32,CS$6&lt;=$H32)*(CS$6-$F32+1),$J32/2,$M32,TRUE)-_xlfn.NORM.DIST(AND(CS$6&gt;=$F32,CS$6&lt;=$H32)*(CR$6-$F32+1),$J32/2,$M32,TRUE))/(1-2*_xlfn.NORM.DIST(0,$J32/2,$M32,TRUE))*$D32+($K32="Steady Growth")*(AND(CS$6&gt;=$F32,CS$6&lt;=$H32)*((CS$6-$F32+1)/($J32*($J32+1)/2)*$D32))+($K32="custom")*CustCF!CM32</f>
        <v>0</v>
      </c>
      <c r="CT32" s="95">
        <f>($K32="Bell Curve")*(_xlfn.NORM.DIST(AND(CT$6&gt;=$F32,CT$6&lt;=$H32)*(CT$6-$F32+1),$J32/2,$M32,TRUE)-_xlfn.NORM.DIST(AND(CT$6&gt;=$F32,CT$6&lt;=$H32)*(CS$6-$F32+1),$J32/2,$M32,TRUE))/(1-2*_xlfn.NORM.DIST(0,$J32/2,$M32,TRUE))*$D32+($K32="Steady Growth")*(AND(CT$6&gt;=$F32,CT$6&lt;=$H32)*((CT$6-$F32+1)/($J32*($J32+1)/2)*$D32))+($K32="custom")*CustCF!CN32</f>
        <v>0</v>
      </c>
      <c r="CU32" s="95">
        <f>($K32="Bell Curve")*(_xlfn.NORM.DIST(AND(CU$6&gt;=$F32,CU$6&lt;=$H32)*(CU$6-$F32+1),$J32/2,$M32,TRUE)-_xlfn.NORM.DIST(AND(CU$6&gt;=$F32,CU$6&lt;=$H32)*(CT$6-$F32+1),$J32/2,$M32,TRUE))/(1-2*_xlfn.NORM.DIST(0,$J32/2,$M32,TRUE))*$D32+($K32="Steady Growth")*(AND(CU$6&gt;=$F32,CU$6&lt;=$H32)*((CU$6-$F32+1)/($J32*($J32+1)/2)*$D32))+($K32="custom")*CustCF!CO32</f>
        <v>0</v>
      </c>
      <c r="CV32" s="95">
        <f>($K32="Bell Curve")*(_xlfn.NORM.DIST(AND(CV$6&gt;=$F32,CV$6&lt;=$H32)*(CV$6-$F32+1),$J32/2,$M32,TRUE)-_xlfn.NORM.DIST(AND(CV$6&gt;=$F32,CV$6&lt;=$H32)*(CU$6-$F32+1),$J32/2,$M32,TRUE))/(1-2*_xlfn.NORM.DIST(0,$J32/2,$M32,TRUE))*$D32+($K32="Steady Growth")*(AND(CV$6&gt;=$F32,CV$6&lt;=$H32)*((CV$6-$F32+1)/($J32*($J32+1)/2)*$D32))+($K32="custom")*CustCF!CP32</f>
        <v>0</v>
      </c>
      <c r="CW32" s="95">
        <f>($K32="Bell Curve")*(_xlfn.NORM.DIST(AND(CW$6&gt;=$F32,CW$6&lt;=$H32)*(CW$6-$F32+1),$J32/2,$M32,TRUE)-_xlfn.NORM.DIST(AND(CW$6&gt;=$F32,CW$6&lt;=$H32)*(CV$6-$F32+1),$J32/2,$M32,TRUE))/(1-2*_xlfn.NORM.DIST(0,$J32/2,$M32,TRUE))*$D32+($K32="Steady Growth")*(AND(CW$6&gt;=$F32,CW$6&lt;=$H32)*((CW$6-$F32+1)/($J32*($J32+1)/2)*$D32))+($K32="custom")*CustCF!CQ32</f>
        <v>0</v>
      </c>
      <c r="CX32" s="95">
        <f>($K32="Bell Curve")*(_xlfn.NORM.DIST(AND(CX$6&gt;=$F32,CX$6&lt;=$H32)*(CX$6-$F32+1),$J32/2,$M32,TRUE)-_xlfn.NORM.DIST(AND(CX$6&gt;=$F32,CX$6&lt;=$H32)*(CW$6-$F32+1),$J32/2,$M32,TRUE))/(1-2*_xlfn.NORM.DIST(0,$J32/2,$M32,TRUE))*$D32+($K32="Steady Growth")*(AND(CX$6&gt;=$F32,CX$6&lt;=$H32)*((CX$6-$F32+1)/($J32*($J32+1)/2)*$D32))+($K32="custom")*CustCF!CR32</f>
        <v>0</v>
      </c>
      <c r="CY32" s="95">
        <f>($K32="Bell Curve")*(_xlfn.NORM.DIST(AND(CY$6&gt;=$F32,CY$6&lt;=$H32)*(CY$6-$F32+1),$J32/2,$M32,TRUE)-_xlfn.NORM.DIST(AND(CY$6&gt;=$F32,CY$6&lt;=$H32)*(CX$6-$F32+1),$J32/2,$M32,TRUE))/(1-2*_xlfn.NORM.DIST(0,$J32/2,$M32,TRUE))*$D32+($K32="Steady Growth")*(AND(CY$6&gt;=$F32,CY$6&lt;=$H32)*((CY$6-$F32+1)/($J32*($J32+1)/2)*$D32))+($K32="custom")*CustCF!CS32</f>
        <v>0</v>
      </c>
      <c r="CZ32" s="95">
        <f>($K32="Bell Curve")*(_xlfn.NORM.DIST(AND(CZ$6&gt;=$F32,CZ$6&lt;=$H32)*(CZ$6-$F32+1),$J32/2,$M32,TRUE)-_xlfn.NORM.DIST(AND(CZ$6&gt;=$F32,CZ$6&lt;=$H32)*(CY$6-$F32+1),$J32/2,$M32,TRUE))/(1-2*_xlfn.NORM.DIST(0,$J32/2,$M32,TRUE))*$D32+($K32="Steady Growth")*(AND(CZ$6&gt;=$F32,CZ$6&lt;=$H32)*((CZ$6-$F32+1)/($J32*($J32+1)/2)*$D32))+($K32="custom")*CustCF!CT32</f>
        <v>0</v>
      </c>
      <c r="DA32" s="95">
        <f>($K32="Bell Curve")*(_xlfn.NORM.DIST(AND(DA$6&gt;=$F32,DA$6&lt;=$H32)*(DA$6-$F32+1),$J32/2,$M32,TRUE)-_xlfn.NORM.DIST(AND(DA$6&gt;=$F32,DA$6&lt;=$H32)*(CZ$6-$F32+1),$J32/2,$M32,TRUE))/(1-2*_xlfn.NORM.DIST(0,$J32/2,$M32,TRUE))*$D32+($K32="Steady Growth")*(AND(DA$6&gt;=$F32,DA$6&lt;=$H32)*((DA$6-$F32+1)/($J32*($J32+1)/2)*$D32))+($K32="custom")*CustCF!CU32</f>
        <v>0</v>
      </c>
      <c r="DB32" s="95">
        <f>($K32="Bell Curve")*(_xlfn.NORM.DIST(AND(DB$6&gt;=$F32,DB$6&lt;=$H32)*(DB$6-$F32+1),$J32/2,$M32,TRUE)-_xlfn.NORM.DIST(AND(DB$6&gt;=$F32,DB$6&lt;=$H32)*(DA$6-$F32+1),$J32/2,$M32,TRUE))/(1-2*_xlfn.NORM.DIST(0,$J32/2,$M32,TRUE))*$D32+($K32="Steady Growth")*(AND(DB$6&gt;=$F32,DB$6&lt;=$H32)*((DB$6-$F32+1)/($J32*($J32+1)/2)*$D32))+($K32="custom")*CustCF!CV32</f>
        <v>0</v>
      </c>
      <c r="DC32" s="95">
        <f>($K32="Bell Curve")*(_xlfn.NORM.DIST(AND(DC$6&gt;=$F32,DC$6&lt;=$H32)*(DC$6-$F32+1),$J32/2,$M32,TRUE)-_xlfn.NORM.DIST(AND(DC$6&gt;=$F32,DC$6&lt;=$H32)*(DB$6-$F32+1),$J32/2,$M32,TRUE))/(1-2*_xlfn.NORM.DIST(0,$J32/2,$M32,TRUE))*$D32+($K32="Steady Growth")*(AND(DC$6&gt;=$F32,DC$6&lt;=$H32)*((DC$6-$F32+1)/($J32*($J32+1)/2)*$D32))+($K32="custom")*CustCF!CW32</f>
        <v>0</v>
      </c>
      <c r="DD32" s="95">
        <f>($K32="Bell Curve")*(_xlfn.NORM.DIST(AND(DD$6&gt;=$F32,DD$6&lt;=$H32)*(DD$6-$F32+1),$J32/2,$M32,TRUE)-_xlfn.NORM.DIST(AND(DD$6&gt;=$F32,DD$6&lt;=$H32)*(DC$6-$F32+1),$J32/2,$M32,TRUE))/(1-2*_xlfn.NORM.DIST(0,$J32/2,$M32,TRUE))*$D32+($K32="Steady Growth")*(AND(DD$6&gt;=$F32,DD$6&lt;=$H32)*((DD$6-$F32+1)/($J32*($J32+1)/2)*$D32))+($K32="custom")*CustCF!CX32</f>
        <v>0</v>
      </c>
      <c r="DE32" s="95">
        <f>($K32="Bell Curve")*(_xlfn.NORM.DIST(AND(DE$6&gt;=$F32,DE$6&lt;=$H32)*(DE$6-$F32+1),$J32/2,$M32,TRUE)-_xlfn.NORM.DIST(AND(DE$6&gt;=$F32,DE$6&lt;=$H32)*(DD$6-$F32+1),$J32/2,$M32,TRUE))/(1-2*_xlfn.NORM.DIST(0,$J32/2,$M32,TRUE))*$D32+($K32="Steady Growth")*(AND(DE$6&gt;=$F32,DE$6&lt;=$H32)*((DE$6-$F32+1)/($J32*($J32+1)/2)*$D32))+($K32="custom")*CustCF!CY32</f>
        <v>0</v>
      </c>
      <c r="DF32" s="95">
        <f>($K32="Bell Curve")*(_xlfn.NORM.DIST(AND(DF$6&gt;=$F32,DF$6&lt;=$H32)*(DF$6-$F32+1),$J32/2,$M32,TRUE)-_xlfn.NORM.DIST(AND(DF$6&gt;=$F32,DF$6&lt;=$H32)*(DE$6-$F32+1),$J32/2,$M32,TRUE))/(1-2*_xlfn.NORM.DIST(0,$J32/2,$M32,TRUE))*$D32+($K32="Steady Growth")*(AND(DF$6&gt;=$F32,DF$6&lt;=$H32)*((DF$6-$F32+1)/($J32*($J32+1)/2)*$D32))+($K32="custom")*CustCF!CZ32</f>
        <v>0</v>
      </c>
      <c r="DG32" s="95">
        <f>($K32="Bell Curve")*(_xlfn.NORM.DIST(AND(DG$6&gt;=$F32,DG$6&lt;=$H32)*(DG$6-$F32+1),$J32/2,$M32,TRUE)-_xlfn.NORM.DIST(AND(DG$6&gt;=$F32,DG$6&lt;=$H32)*(DF$6-$F32+1),$J32/2,$M32,TRUE))/(1-2*_xlfn.NORM.DIST(0,$J32/2,$M32,TRUE))*$D32+($K32="Steady Growth")*(AND(DG$6&gt;=$F32,DG$6&lt;=$H32)*((DG$6-$F32+1)/($J32*($J32+1)/2)*$D32))+($K32="custom")*CustCF!DA32</f>
        <v>0</v>
      </c>
      <c r="DH32" s="95">
        <f>($K32="Bell Curve")*(_xlfn.NORM.DIST(AND(DH$6&gt;=$F32,DH$6&lt;=$H32)*(DH$6-$F32+1),$J32/2,$M32,TRUE)-_xlfn.NORM.DIST(AND(DH$6&gt;=$F32,DH$6&lt;=$H32)*(DG$6-$F32+1),$J32/2,$M32,TRUE))/(1-2*_xlfn.NORM.DIST(0,$J32/2,$M32,TRUE))*$D32+($K32="Steady Growth")*(AND(DH$6&gt;=$F32,DH$6&lt;=$H32)*((DH$6-$F32+1)/($J32*($J32+1)/2)*$D32))+($K32="custom")*CustCF!DB32</f>
        <v>0</v>
      </c>
      <c r="DI32" s="95">
        <f>($K32="Bell Curve")*(_xlfn.NORM.DIST(AND(DI$6&gt;=$F32,DI$6&lt;=$H32)*(DI$6-$F32+1),$J32/2,$M32,TRUE)-_xlfn.NORM.DIST(AND(DI$6&gt;=$F32,DI$6&lt;=$H32)*(DH$6-$F32+1),$J32/2,$M32,TRUE))/(1-2*_xlfn.NORM.DIST(0,$J32/2,$M32,TRUE))*$D32+($K32="Steady Growth")*(AND(DI$6&gt;=$F32,DI$6&lt;=$H32)*((DI$6-$F32+1)/($J32*($J32+1)/2)*$D32))+($K32="custom")*CustCF!DC32</f>
        <v>0</v>
      </c>
      <c r="DJ32" s="95">
        <f>($K32="Bell Curve")*(_xlfn.NORM.DIST(AND(DJ$6&gt;=$F32,DJ$6&lt;=$H32)*(DJ$6-$F32+1),$J32/2,$M32,TRUE)-_xlfn.NORM.DIST(AND(DJ$6&gt;=$F32,DJ$6&lt;=$H32)*(DI$6-$F32+1),$J32/2,$M32,TRUE))/(1-2*_xlfn.NORM.DIST(0,$J32/2,$M32,TRUE))*$D32+($K32="Steady Growth")*(AND(DJ$6&gt;=$F32,DJ$6&lt;=$H32)*((DJ$6-$F32+1)/($J32*($J32+1)/2)*$D32))+($K32="custom")*CustCF!DD32</f>
        <v>0</v>
      </c>
      <c r="DK32" s="95">
        <f>($K32="Bell Curve")*(_xlfn.NORM.DIST(AND(DK$6&gt;=$F32,DK$6&lt;=$H32)*(DK$6-$F32+1),$J32/2,$M32,TRUE)-_xlfn.NORM.DIST(AND(DK$6&gt;=$F32,DK$6&lt;=$H32)*(DJ$6-$F32+1),$J32/2,$M32,TRUE))/(1-2*_xlfn.NORM.DIST(0,$J32/2,$M32,TRUE))*$D32+($K32="Steady Growth")*(AND(DK$6&gt;=$F32,DK$6&lt;=$H32)*((DK$6-$F32+1)/($J32*($J32+1)/2)*$D32))+($K32="custom")*CustCF!DE32</f>
        <v>0</v>
      </c>
      <c r="DL32" s="95">
        <f>($K32="Bell Curve")*(_xlfn.NORM.DIST(AND(DL$6&gt;=$F32,DL$6&lt;=$H32)*(DL$6-$F32+1),$J32/2,$M32,TRUE)-_xlfn.NORM.DIST(AND(DL$6&gt;=$F32,DL$6&lt;=$H32)*(DK$6-$F32+1),$J32/2,$M32,TRUE))/(1-2*_xlfn.NORM.DIST(0,$J32/2,$M32,TRUE))*$D32+($K32="Steady Growth")*(AND(DL$6&gt;=$F32,DL$6&lt;=$H32)*((DL$6-$F32+1)/($J32*($J32+1)/2)*$D32))+($K32="custom")*CustCF!DF32</f>
        <v>0</v>
      </c>
      <c r="DM32" s="95">
        <f>($K32="Bell Curve")*(_xlfn.NORM.DIST(AND(DM$6&gt;=$F32,DM$6&lt;=$H32)*(DM$6-$F32+1),$J32/2,$M32,TRUE)-_xlfn.NORM.DIST(AND(DM$6&gt;=$F32,DM$6&lt;=$H32)*(DL$6-$F32+1),$J32/2,$M32,TRUE))/(1-2*_xlfn.NORM.DIST(0,$J32/2,$M32,TRUE))*$D32+($K32="Steady Growth")*(AND(DM$6&gt;=$F32,DM$6&lt;=$H32)*((DM$6-$F32+1)/($J32*($J32+1)/2)*$D32))+($K32="custom")*CustCF!DG32</f>
        <v>0</v>
      </c>
      <c r="DN32" s="95">
        <f>($K32="Bell Curve")*(_xlfn.NORM.DIST(AND(DN$6&gt;=$F32,DN$6&lt;=$H32)*(DN$6-$F32+1),$J32/2,$M32,TRUE)-_xlfn.NORM.DIST(AND(DN$6&gt;=$F32,DN$6&lt;=$H32)*(DM$6-$F32+1),$J32/2,$M32,TRUE))/(1-2*_xlfn.NORM.DIST(0,$J32/2,$M32,TRUE))*$D32+($K32="Steady Growth")*(AND(DN$6&gt;=$F32,DN$6&lt;=$H32)*((DN$6-$F32+1)/($J32*($J32+1)/2)*$D32))+($K32="custom")*CustCF!DH32</f>
        <v>0</v>
      </c>
      <c r="DO32" s="95">
        <f>($K32="Bell Curve")*(_xlfn.NORM.DIST(AND(DO$6&gt;=$F32,DO$6&lt;=$H32)*(DO$6-$F32+1),$J32/2,$M32,TRUE)-_xlfn.NORM.DIST(AND(DO$6&gt;=$F32,DO$6&lt;=$H32)*(DN$6-$F32+1),$J32/2,$M32,TRUE))/(1-2*_xlfn.NORM.DIST(0,$J32/2,$M32,TRUE))*$D32+($K32="Steady Growth")*(AND(DO$6&gt;=$F32,DO$6&lt;=$H32)*((DO$6-$F32+1)/($J32*($J32+1)/2)*$D32))+($K32="custom")*CustCF!DI32</f>
        <v>0</v>
      </c>
      <c r="DP32" s="95">
        <f>($K32="Bell Curve")*(_xlfn.NORM.DIST(AND(DP$6&gt;=$F32,DP$6&lt;=$H32)*(DP$6-$F32+1),$J32/2,$M32,TRUE)-_xlfn.NORM.DIST(AND(DP$6&gt;=$F32,DP$6&lt;=$H32)*(DO$6-$F32+1),$J32/2,$M32,TRUE))/(1-2*_xlfn.NORM.DIST(0,$J32/2,$M32,TRUE))*$D32+($K32="Steady Growth")*(AND(DP$6&gt;=$F32,DP$6&lt;=$H32)*((DP$6-$F32+1)/($J32*($J32+1)/2)*$D32))+($K32="custom")*CustCF!DJ32</f>
        <v>0</v>
      </c>
      <c r="DQ32" s="95">
        <f>($K32="Bell Curve")*(_xlfn.NORM.DIST(AND(DQ$6&gt;=$F32,DQ$6&lt;=$H32)*(DQ$6-$F32+1),$J32/2,$M32,TRUE)-_xlfn.NORM.DIST(AND(DQ$6&gt;=$F32,DQ$6&lt;=$H32)*(DP$6-$F32+1),$J32/2,$M32,TRUE))/(1-2*_xlfn.NORM.DIST(0,$J32/2,$M32,TRUE))*$D32+($K32="Steady Growth")*(AND(DQ$6&gt;=$F32,DQ$6&lt;=$H32)*((DQ$6-$F32+1)/($J32*($J32+1)/2)*$D32))+($K32="custom")*CustCF!DK32</f>
        <v>0</v>
      </c>
      <c r="DR32" s="95">
        <f>($K32="Bell Curve")*(_xlfn.NORM.DIST(AND(DR$6&gt;=$F32,DR$6&lt;=$H32)*(DR$6-$F32+1),$J32/2,$M32,TRUE)-_xlfn.NORM.DIST(AND(DR$6&gt;=$F32,DR$6&lt;=$H32)*(DQ$6-$F32+1),$J32/2,$M32,TRUE))/(1-2*_xlfn.NORM.DIST(0,$J32/2,$M32,TRUE))*$D32+($K32="Steady Growth")*(AND(DR$6&gt;=$F32,DR$6&lt;=$H32)*((DR$6-$F32+1)/($J32*($J32+1)/2)*$D32))+($K32="custom")*CustCF!DL32</f>
        <v>0</v>
      </c>
      <c r="DS32" s="95">
        <f>($K32="Bell Curve")*(_xlfn.NORM.DIST(AND(DS$6&gt;=$F32,DS$6&lt;=$H32)*(DS$6-$F32+1),$J32/2,$M32,TRUE)-_xlfn.NORM.DIST(AND(DS$6&gt;=$F32,DS$6&lt;=$H32)*(DR$6-$F32+1),$J32/2,$M32,TRUE))/(1-2*_xlfn.NORM.DIST(0,$J32/2,$M32,TRUE))*$D32+($K32="Steady Growth")*(AND(DS$6&gt;=$F32,DS$6&lt;=$H32)*((DS$6-$F32+1)/($J32*($J32+1)/2)*$D32))+($K32="custom")*CustCF!DM32</f>
        <v>0</v>
      </c>
      <c r="DT32" s="95">
        <f>($K32="Bell Curve")*(_xlfn.NORM.DIST(AND(DT$6&gt;=$F32,DT$6&lt;=$H32)*(DT$6-$F32+1),$J32/2,$M32,TRUE)-_xlfn.NORM.DIST(AND(DT$6&gt;=$F32,DT$6&lt;=$H32)*(DS$6-$F32+1),$J32/2,$M32,TRUE))/(1-2*_xlfn.NORM.DIST(0,$J32/2,$M32,TRUE))*$D32+($K32="Steady Growth")*(AND(DT$6&gt;=$F32,DT$6&lt;=$H32)*((DT$6-$F32+1)/($J32*($J32+1)/2)*$D32))+($K32="custom")*CustCF!DN32</f>
        <v>0</v>
      </c>
      <c r="DU32" s="95">
        <f>($K32="Bell Curve")*(_xlfn.NORM.DIST(AND(DU$6&gt;=$F32,DU$6&lt;=$H32)*(DU$6-$F32+1),$J32/2,$M32,TRUE)-_xlfn.NORM.DIST(AND(DU$6&gt;=$F32,DU$6&lt;=$H32)*(DT$6-$F32+1),$J32/2,$M32,TRUE))/(1-2*_xlfn.NORM.DIST(0,$J32/2,$M32,TRUE))*$D32+($K32="Steady Growth")*(AND(DU$6&gt;=$F32,DU$6&lt;=$H32)*((DU$6-$F32+1)/($J32*($J32+1)/2)*$D32))+($K32="custom")*CustCF!DO32</f>
        <v>0</v>
      </c>
      <c r="DV32" s="95">
        <f>($K32="Bell Curve")*(_xlfn.NORM.DIST(AND(DV$6&gt;=$F32,DV$6&lt;=$H32)*(DV$6-$F32+1),$J32/2,$M32,TRUE)-_xlfn.NORM.DIST(AND(DV$6&gt;=$F32,DV$6&lt;=$H32)*(DU$6-$F32+1),$J32/2,$M32,TRUE))/(1-2*_xlfn.NORM.DIST(0,$J32/2,$M32,TRUE))*$D32+($K32="Steady Growth")*(AND(DV$6&gt;=$F32,DV$6&lt;=$H32)*((DV$6-$F32+1)/($J32*($J32+1)/2)*$D32))+($K32="custom")*CustCF!DP32</f>
        <v>0</v>
      </c>
      <c r="DW32" s="95">
        <f>($K32="Bell Curve")*(_xlfn.NORM.DIST(AND(DW$6&gt;=$F32,DW$6&lt;=$H32)*(DW$6-$F32+1),$J32/2,$M32,TRUE)-_xlfn.NORM.DIST(AND(DW$6&gt;=$F32,DW$6&lt;=$H32)*(DV$6-$F32+1),$J32/2,$M32,TRUE))/(1-2*_xlfn.NORM.DIST(0,$J32/2,$M32,TRUE))*$D32+($K32="Steady Growth")*(AND(DW$6&gt;=$F32,DW$6&lt;=$H32)*((DW$6-$F32+1)/($J32*($J32+1)/2)*$D32))+($K32="custom")*CustCF!DQ32</f>
        <v>0</v>
      </c>
      <c r="DX32" s="95">
        <f>($K32="Bell Curve")*(_xlfn.NORM.DIST(AND(DX$6&gt;=$F32,DX$6&lt;=$H32)*(DX$6-$F32+1),$J32/2,$M32,TRUE)-_xlfn.NORM.DIST(AND(DX$6&gt;=$F32,DX$6&lt;=$H32)*(DW$6-$F32+1),$J32/2,$M32,TRUE))/(1-2*_xlfn.NORM.DIST(0,$J32/2,$M32,TRUE))*$D32+($K32="Steady Growth")*(AND(DX$6&gt;=$F32,DX$6&lt;=$H32)*((DX$6-$F32+1)/($J32*($J32+1)/2)*$D32))+($K32="custom")*CustCF!DR32</f>
        <v>0</v>
      </c>
      <c r="DY32" s="95">
        <f>($K32="Bell Curve")*(_xlfn.NORM.DIST(AND(DY$6&gt;=$F32,DY$6&lt;=$H32)*(DY$6-$F32+1),$J32/2,$M32,TRUE)-_xlfn.NORM.DIST(AND(DY$6&gt;=$F32,DY$6&lt;=$H32)*(DX$6-$F32+1),$J32/2,$M32,TRUE))/(1-2*_xlfn.NORM.DIST(0,$J32/2,$M32,TRUE))*$D32+($K32="Steady Growth")*(AND(DY$6&gt;=$F32,DY$6&lt;=$H32)*((DY$6-$F32+1)/($J32*($J32+1)/2)*$D32))+($K32="custom")*CustCF!DS32</f>
        <v>0</v>
      </c>
      <c r="DZ32" s="95">
        <f>($K32="Bell Curve")*(_xlfn.NORM.DIST(AND(DZ$6&gt;=$F32,DZ$6&lt;=$H32)*(DZ$6-$F32+1),$J32/2,$M32,TRUE)-_xlfn.NORM.DIST(AND(DZ$6&gt;=$F32,DZ$6&lt;=$H32)*(DY$6-$F32+1),$J32/2,$M32,TRUE))/(1-2*_xlfn.NORM.DIST(0,$J32/2,$M32,TRUE))*$D32+($K32="Steady Growth")*(AND(DZ$6&gt;=$F32,DZ$6&lt;=$H32)*((DZ$6-$F32+1)/($J32*($J32+1)/2)*$D32))+($K32="custom")*CustCF!DT32</f>
        <v>0</v>
      </c>
      <c r="EA32" s="95">
        <f>($K32="Bell Curve")*(_xlfn.NORM.DIST(AND(EA$6&gt;=$F32,EA$6&lt;=$H32)*(EA$6-$F32+1),$J32/2,$M32,TRUE)-_xlfn.NORM.DIST(AND(EA$6&gt;=$F32,EA$6&lt;=$H32)*(DZ$6-$F32+1),$J32/2,$M32,TRUE))/(1-2*_xlfn.NORM.DIST(0,$J32/2,$M32,TRUE))*$D32+($K32="Steady Growth")*(AND(EA$6&gt;=$F32,EA$6&lt;=$H32)*((EA$6-$F32+1)/($J32*($J32+1)/2)*$D32))+($K32="custom")*CustCF!DU32</f>
        <v>0</v>
      </c>
      <c r="EB32" s="95">
        <f>($K32="Bell Curve")*(_xlfn.NORM.DIST(AND(EB$6&gt;=$F32,EB$6&lt;=$H32)*(EB$6-$F32+1),$J32/2,$M32,TRUE)-_xlfn.NORM.DIST(AND(EB$6&gt;=$F32,EB$6&lt;=$H32)*(EA$6-$F32+1),$J32/2,$M32,TRUE))/(1-2*_xlfn.NORM.DIST(0,$J32/2,$M32,TRUE))*$D32+($K32="Steady Growth")*(AND(EB$6&gt;=$F32,EB$6&lt;=$H32)*((EB$6-$F32+1)/($J32*($J32+1)/2)*$D32))+($K32="custom")*CustCF!DV32</f>
        <v>0</v>
      </c>
      <c r="EC32" s="95">
        <f>($K32="Bell Curve")*(_xlfn.NORM.DIST(AND(EC$6&gt;=$F32,EC$6&lt;=$H32)*(EC$6-$F32+1),$J32/2,$M32,TRUE)-_xlfn.NORM.DIST(AND(EC$6&gt;=$F32,EC$6&lt;=$H32)*(EB$6-$F32+1),$J32/2,$M32,TRUE))/(1-2*_xlfn.NORM.DIST(0,$J32/2,$M32,TRUE))*$D32+($K32="Steady Growth")*(AND(EC$6&gt;=$F32,EC$6&lt;=$H32)*((EC$6-$F32+1)/($J32*($J32+1)/2)*$D32))+($K32="custom")*CustCF!DW32</f>
        <v>0</v>
      </c>
      <c r="ED32" s="95">
        <f>($K32="Bell Curve")*(_xlfn.NORM.DIST(AND(ED$6&gt;=$F32,ED$6&lt;=$H32)*(ED$6-$F32+1),$J32/2,$M32,TRUE)-_xlfn.NORM.DIST(AND(ED$6&gt;=$F32,ED$6&lt;=$H32)*(EC$6-$F32+1),$J32/2,$M32,TRUE))/(1-2*_xlfn.NORM.DIST(0,$J32/2,$M32,TRUE))*$D32+($K32="Steady Growth")*(AND(ED$6&gt;=$F32,ED$6&lt;=$H32)*((ED$6-$F32+1)/($J32*($J32+1)/2)*$D32))+($K32="custom")*CustCF!DX32</f>
        <v>0</v>
      </c>
      <c r="EE32" s="95">
        <f>($K32="Bell Curve")*(_xlfn.NORM.DIST(AND(EE$6&gt;=$F32,EE$6&lt;=$H32)*(EE$6-$F32+1),$J32/2,$M32,TRUE)-_xlfn.NORM.DIST(AND(EE$6&gt;=$F32,EE$6&lt;=$H32)*(ED$6-$F32+1),$J32/2,$M32,TRUE))/(1-2*_xlfn.NORM.DIST(0,$J32/2,$M32,TRUE))*$D32+($K32="Steady Growth")*(AND(EE$6&gt;=$F32,EE$6&lt;=$H32)*((EE$6-$F32+1)/($J32*($J32+1)/2)*$D32))+($K32="custom")*CustCF!DY32</f>
        <v>0</v>
      </c>
      <c r="EF32" s="95">
        <f>($K32="Bell Curve")*(_xlfn.NORM.DIST(AND(EF$6&gt;=$F32,EF$6&lt;=$H32)*(EF$6-$F32+1),$J32/2,$M32,TRUE)-_xlfn.NORM.DIST(AND(EF$6&gt;=$F32,EF$6&lt;=$H32)*(EE$6-$F32+1),$J32/2,$M32,TRUE))/(1-2*_xlfn.NORM.DIST(0,$J32/2,$M32,TRUE))*$D32+($K32="Steady Growth")*(AND(EF$6&gt;=$F32,EF$6&lt;=$H32)*((EF$6-$F32+1)/($J32*($J32+1)/2)*$D32))+($K32="custom")*CustCF!DZ32</f>
        <v>0</v>
      </c>
      <c r="EG32" s="95">
        <f>($K32="Bell Curve")*(_xlfn.NORM.DIST(AND(EG$6&gt;=$F32,EG$6&lt;=$H32)*(EG$6-$F32+1),$J32/2,$M32,TRUE)-_xlfn.NORM.DIST(AND(EG$6&gt;=$F32,EG$6&lt;=$H32)*(EF$6-$F32+1),$J32/2,$M32,TRUE))/(1-2*_xlfn.NORM.DIST(0,$J32/2,$M32,TRUE))*$D32+($K32="Steady Growth")*(AND(EG$6&gt;=$F32,EG$6&lt;=$H32)*((EG$6-$F32+1)/($J32*($J32+1)/2)*$D32))+($K32="custom")*CustCF!EA32</f>
        <v>0</v>
      </c>
      <c r="EH32" s="95">
        <f>($K32="Bell Curve")*(_xlfn.NORM.DIST(AND(EH$6&gt;=$F32,EH$6&lt;=$H32)*(EH$6-$F32+1),$J32/2,$M32,TRUE)-_xlfn.NORM.DIST(AND(EH$6&gt;=$F32,EH$6&lt;=$H32)*(EG$6-$F32+1),$J32/2,$M32,TRUE))/(1-2*_xlfn.NORM.DIST(0,$J32/2,$M32,TRUE))*$D32+($K32="Steady Growth")*(AND(EH$6&gt;=$F32,EH$6&lt;=$H32)*((EH$6-$F32+1)/($J32*($J32+1)/2)*$D32))+($K32="custom")*CustCF!EB32</f>
        <v>0</v>
      </c>
      <c r="EI32" s="95">
        <f>($K32="Bell Curve")*(_xlfn.NORM.DIST(AND(EI$6&gt;=$F32,EI$6&lt;=$H32)*(EI$6-$F32+1),$J32/2,$M32,TRUE)-_xlfn.NORM.DIST(AND(EI$6&gt;=$F32,EI$6&lt;=$H32)*(EH$6-$F32+1),$J32/2,$M32,TRUE))/(1-2*_xlfn.NORM.DIST(0,$J32/2,$M32,TRUE))*$D32+($K32="Steady Growth")*(AND(EI$6&gt;=$F32,EI$6&lt;=$H32)*((EI$6-$F32+1)/($J32*($J32+1)/2)*$D32))+($K32="custom")*CustCF!EC32</f>
        <v>0</v>
      </c>
      <c r="EJ32" s="95">
        <f>($K32="Bell Curve")*(_xlfn.NORM.DIST(AND(EJ$6&gt;=$F32,EJ$6&lt;=$H32)*(EJ$6-$F32+1),$J32/2,$M32,TRUE)-_xlfn.NORM.DIST(AND(EJ$6&gt;=$F32,EJ$6&lt;=$H32)*(EI$6-$F32+1),$J32/2,$M32,TRUE))/(1-2*_xlfn.NORM.DIST(0,$J32/2,$M32,TRUE))*$D32+($K32="Steady Growth")*(AND(EJ$6&gt;=$F32,EJ$6&lt;=$H32)*((EJ$6-$F32+1)/($J32*($J32+1)/2)*$D32))+($K32="custom")*CustCF!ED32</f>
        <v>0</v>
      </c>
      <c r="EK32" s="95">
        <f>($K32="Bell Curve")*(_xlfn.NORM.DIST(AND(EK$6&gt;=$F32,EK$6&lt;=$H32)*(EK$6-$F32+1),$J32/2,$M32,TRUE)-_xlfn.NORM.DIST(AND(EK$6&gt;=$F32,EK$6&lt;=$H32)*(EJ$6-$F32+1),$J32/2,$M32,TRUE))/(1-2*_xlfn.NORM.DIST(0,$J32/2,$M32,TRUE))*$D32+($K32="Steady Growth")*(AND(EK$6&gt;=$F32,EK$6&lt;=$H32)*((EK$6-$F32+1)/($J32*($J32+1)/2)*$D32))+($K32="custom")*CustCF!EE32</f>
        <v>0</v>
      </c>
      <c r="EL32" s="95">
        <f>($K32="Bell Curve")*(_xlfn.NORM.DIST(AND(EL$6&gt;=$F32,EL$6&lt;=$H32)*(EL$6-$F32+1),$J32/2,$M32,TRUE)-_xlfn.NORM.DIST(AND(EL$6&gt;=$F32,EL$6&lt;=$H32)*(EK$6-$F32+1),$J32/2,$M32,TRUE))/(1-2*_xlfn.NORM.DIST(0,$J32/2,$M32,TRUE))*$D32+($K32="Steady Growth")*(AND(EL$6&gt;=$F32,EL$6&lt;=$H32)*((EL$6-$F32+1)/($J32*($J32+1)/2)*$D32))+($K32="custom")*CustCF!EF32</f>
        <v>0</v>
      </c>
      <c r="EM32" s="95">
        <f>($K32="Bell Curve")*(_xlfn.NORM.DIST(AND(EM$6&gt;=$F32,EM$6&lt;=$H32)*(EM$6-$F32+1),$J32/2,$M32,TRUE)-_xlfn.NORM.DIST(AND(EM$6&gt;=$F32,EM$6&lt;=$H32)*(EL$6-$F32+1),$J32/2,$M32,TRUE))/(1-2*_xlfn.NORM.DIST(0,$J32/2,$M32,TRUE))*$D32+($K32="Steady Growth")*(AND(EM$6&gt;=$F32,EM$6&lt;=$H32)*((EM$6-$F32+1)/($J32*($J32+1)/2)*$D32))+($K32="custom")*CustCF!EG32</f>
        <v>0</v>
      </c>
      <c r="EN32" s="95">
        <f>($K32="Bell Curve")*(_xlfn.NORM.DIST(AND(EN$6&gt;=$F32,EN$6&lt;=$H32)*(EN$6-$F32+1),$J32/2,$M32,TRUE)-_xlfn.NORM.DIST(AND(EN$6&gt;=$F32,EN$6&lt;=$H32)*(EM$6-$F32+1),$J32/2,$M32,TRUE))/(1-2*_xlfn.NORM.DIST(0,$J32/2,$M32,TRUE))*$D32+($K32="Steady Growth")*(AND(EN$6&gt;=$F32,EN$6&lt;=$H32)*((EN$6-$F32+1)/($J32*($J32+1)/2)*$D32))+($K32="custom")*CustCF!EH32</f>
        <v>0</v>
      </c>
      <c r="EO32" s="95">
        <f>($K32="Bell Curve")*(_xlfn.NORM.DIST(AND(EO$6&gt;=$F32,EO$6&lt;=$H32)*(EO$6-$F32+1),$J32/2,$M32,TRUE)-_xlfn.NORM.DIST(AND(EO$6&gt;=$F32,EO$6&lt;=$H32)*(EN$6-$F32+1),$J32/2,$M32,TRUE))/(1-2*_xlfn.NORM.DIST(0,$J32/2,$M32,TRUE))*$D32+($K32="Steady Growth")*(AND(EO$6&gt;=$F32,EO$6&lt;=$H32)*((EO$6-$F32+1)/($J32*($J32+1)/2)*$D32))+($K32="custom")*CustCF!EI32</f>
        <v>0</v>
      </c>
      <c r="EP32" s="95">
        <f>($K32="Bell Curve")*(_xlfn.NORM.DIST(AND(EP$6&gt;=$F32,EP$6&lt;=$H32)*(EP$6-$F32+1),$J32/2,$M32,TRUE)-_xlfn.NORM.DIST(AND(EP$6&gt;=$F32,EP$6&lt;=$H32)*(EO$6-$F32+1),$J32/2,$M32,TRUE))/(1-2*_xlfn.NORM.DIST(0,$J32/2,$M32,TRUE))*$D32+($K32="Steady Growth")*(AND(EP$6&gt;=$F32,EP$6&lt;=$H32)*((EP$6-$F32+1)/($J32*($J32+1)/2)*$D32))+($K32="custom")*CustCF!EJ32</f>
        <v>0</v>
      </c>
      <c r="EQ32" s="95">
        <f>($K32="Bell Curve")*(_xlfn.NORM.DIST(AND(EQ$6&gt;=$F32,EQ$6&lt;=$H32)*(EQ$6-$F32+1),$J32/2,$M32,TRUE)-_xlfn.NORM.DIST(AND(EQ$6&gt;=$F32,EQ$6&lt;=$H32)*(EP$6-$F32+1),$J32/2,$M32,TRUE))/(1-2*_xlfn.NORM.DIST(0,$J32/2,$M32,TRUE))*$D32+($K32="Steady Growth")*(AND(EQ$6&gt;=$F32,EQ$6&lt;=$H32)*((EQ$6-$F32+1)/($J32*($J32+1)/2)*$D32))+($K32="custom")*CustCF!EK32</f>
        <v>0</v>
      </c>
      <c r="ER32" s="95">
        <f>($K32="Bell Curve")*(_xlfn.NORM.DIST(AND(ER$6&gt;=$F32,ER$6&lt;=$H32)*(ER$6-$F32+1),$J32/2,$M32,TRUE)-_xlfn.NORM.DIST(AND(ER$6&gt;=$F32,ER$6&lt;=$H32)*(EQ$6-$F32+1),$J32/2,$M32,TRUE))/(1-2*_xlfn.NORM.DIST(0,$J32/2,$M32,TRUE))*$D32+($K32="Steady Growth")*(AND(ER$6&gt;=$F32,ER$6&lt;=$H32)*((ER$6-$F32+1)/($J32*($J32+1)/2)*$D32))+($K32="custom")*CustCF!EL32</f>
        <v>0</v>
      </c>
      <c r="ES32" s="95">
        <f>($K32="Bell Curve")*(_xlfn.NORM.DIST(AND(ES$6&gt;=$F32,ES$6&lt;=$H32)*(ES$6-$F32+1),$J32/2,$M32,TRUE)-_xlfn.NORM.DIST(AND(ES$6&gt;=$F32,ES$6&lt;=$H32)*(ER$6-$F32+1),$J32/2,$M32,TRUE))/(1-2*_xlfn.NORM.DIST(0,$J32/2,$M32,TRUE))*$D32+($K32="Steady Growth")*(AND(ES$6&gt;=$F32,ES$6&lt;=$H32)*((ES$6-$F32+1)/($J32*($J32+1)/2)*$D32))+($K32="custom")*CustCF!EM32</f>
        <v>0</v>
      </c>
      <c r="ET32" s="95">
        <f>($K32="Bell Curve")*(_xlfn.NORM.DIST(AND(ET$6&gt;=$F32,ET$6&lt;=$H32)*(ET$6-$F32+1),$J32/2,$M32,TRUE)-_xlfn.NORM.DIST(AND(ET$6&gt;=$F32,ET$6&lt;=$H32)*(ES$6-$F32+1),$J32/2,$M32,TRUE))/(1-2*_xlfn.NORM.DIST(0,$J32/2,$M32,TRUE))*$D32+($K32="Steady Growth")*(AND(ET$6&gt;=$F32,ET$6&lt;=$H32)*((ET$6-$F32+1)/($J32*($J32+1)/2)*$D32))+($K32="custom")*CustCF!EN32</f>
        <v>0</v>
      </c>
      <c r="EU32" s="95">
        <f>($K32="Bell Curve")*(_xlfn.NORM.DIST(AND(EU$6&gt;=$F32,EU$6&lt;=$H32)*(EU$6-$F32+1),$J32/2,$M32,TRUE)-_xlfn.NORM.DIST(AND(EU$6&gt;=$F32,EU$6&lt;=$H32)*(ET$6-$F32+1),$J32/2,$M32,TRUE))/(1-2*_xlfn.NORM.DIST(0,$J32/2,$M32,TRUE))*$D32+($K32="Steady Growth")*(AND(EU$6&gt;=$F32,EU$6&lt;=$H32)*((EU$6-$F32+1)/($J32*($J32+1)/2)*$D32))+($K32="custom")*CustCF!EO32</f>
        <v>0</v>
      </c>
      <c r="EV32" s="95">
        <f>($K32="Bell Curve")*(_xlfn.NORM.DIST(AND(EV$6&gt;=$F32,EV$6&lt;=$H32)*(EV$6-$F32+1),$J32/2,$M32,TRUE)-_xlfn.NORM.DIST(AND(EV$6&gt;=$F32,EV$6&lt;=$H32)*(EU$6-$F32+1),$J32/2,$M32,TRUE))/(1-2*_xlfn.NORM.DIST(0,$J32/2,$M32,TRUE))*$D32+($K32="Steady Growth")*(AND(EV$6&gt;=$F32,EV$6&lt;=$H32)*((EV$6-$F32+1)/($J32*($J32+1)/2)*$D32))+($K32="custom")*CustCF!EP32</f>
        <v>0</v>
      </c>
      <c r="EW32" s="95">
        <f>($K32="Bell Curve")*(_xlfn.NORM.DIST(AND(EW$6&gt;=$F32,EW$6&lt;=$H32)*(EW$6-$F32+1),$J32/2,$M32,TRUE)-_xlfn.NORM.DIST(AND(EW$6&gt;=$F32,EW$6&lt;=$H32)*(EV$6-$F32+1),$J32/2,$M32,TRUE))/(1-2*_xlfn.NORM.DIST(0,$J32/2,$M32,TRUE))*$D32+($K32="Steady Growth")*(AND(EW$6&gt;=$F32,EW$6&lt;=$H32)*((EW$6-$F32+1)/($J32*($J32+1)/2)*$D32))+($K32="custom")*CustCF!EQ32</f>
        <v>0</v>
      </c>
      <c r="EX32" s="95">
        <f>($K32="Bell Curve")*(_xlfn.NORM.DIST(AND(EX$6&gt;=$F32,EX$6&lt;=$H32)*(EX$6-$F32+1),$J32/2,$M32,TRUE)-_xlfn.NORM.DIST(AND(EX$6&gt;=$F32,EX$6&lt;=$H32)*(EW$6-$F32+1),$J32/2,$M32,TRUE))/(1-2*_xlfn.NORM.DIST(0,$J32/2,$M32,TRUE))*$D32+($K32="Steady Growth")*(AND(EX$6&gt;=$F32,EX$6&lt;=$H32)*((EX$6-$F32+1)/($J32*($J32+1)/2)*$D32))+($K32="custom")*CustCF!ER32</f>
        <v>0</v>
      </c>
      <c r="EY32" s="95">
        <f>($K32="Bell Curve")*(_xlfn.NORM.DIST(AND(EY$6&gt;=$F32,EY$6&lt;=$H32)*(EY$6-$F32+1),$J32/2,$M32,TRUE)-_xlfn.NORM.DIST(AND(EY$6&gt;=$F32,EY$6&lt;=$H32)*(EX$6-$F32+1),$J32/2,$M32,TRUE))/(1-2*_xlfn.NORM.DIST(0,$J32/2,$M32,TRUE))*$D32+($K32="Steady Growth")*(AND(EY$6&gt;=$F32,EY$6&lt;=$H32)*((EY$6-$F32+1)/($J32*($J32+1)/2)*$D32))+($K32="custom")*CustCF!ES32</f>
        <v>0</v>
      </c>
      <c r="EZ32" s="95">
        <f>($K32="Bell Curve")*(_xlfn.NORM.DIST(AND(EZ$6&gt;=$F32,EZ$6&lt;=$H32)*(EZ$6-$F32+1),$J32/2,$M32,TRUE)-_xlfn.NORM.DIST(AND(EZ$6&gt;=$F32,EZ$6&lt;=$H32)*(EY$6-$F32+1),$J32/2,$M32,TRUE))/(1-2*_xlfn.NORM.DIST(0,$J32/2,$M32,TRUE))*$D32+($K32="Steady Growth")*(AND(EZ$6&gt;=$F32,EZ$6&lt;=$H32)*((EZ$6-$F32+1)/($J32*($J32+1)/2)*$D32))+($K32="custom")*CustCF!ET32</f>
        <v>0</v>
      </c>
      <c r="FA32" s="95">
        <f>($K32="Bell Curve")*(_xlfn.NORM.DIST(AND(FA$6&gt;=$F32,FA$6&lt;=$H32)*(FA$6-$F32+1),$J32/2,$M32,TRUE)-_xlfn.NORM.DIST(AND(FA$6&gt;=$F32,FA$6&lt;=$H32)*(EZ$6-$F32+1),$J32/2,$M32,TRUE))/(1-2*_xlfn.NORM.DIST(0,$J32/2,$M32,TRUE))*$D32+($K32="Steady Growth")*(AND(FA$6&gt;=$F32,FA$6&lt;=$H32)*((FA$6-$F32+1)/($J32*($J32+1)/2)*$D32))+($K32="custom")*CustCF!EU32</f>
        <v>0</v>
      </c>
      <c r="FB32" s="95">
        <f>($K32="Bell Curve")*(_xlfn.NORM.DIST(AND(FB$6&gt;=$F32,FB$6&lt;=$H32)*(FB$6-$F32+1),$J32/2,$M32,TRUE)-_xlfn.NORM.DIST(AND(FB$6&gt;=$F32,FB$6&lt;=$H32)*(FA$6-$F32+1),$J32/2,$M32,TRUE))/(1-2*_xlfn.NORM.DIST(0,$J32/2,$M32,TRUE))*$D32+($K32="Steady Growth")*(AND(FB$6&gt;=$F32,FB$6&lt;=$H32)*((FB$6-$F32+1)/($J32*($J32+1)/2)*$D32))+($K32="custom")*CustCF!EV32</f>
        <v>0</v>
      </c>
      <c r="FC32" s="95">
        <f>($K32="Bell Curve")*(_xlfn.NORM.DIST(AND(FC$6&gt;=$F32,FC$6&lt;=$H32)*(FC$6-$F32+1),$J32/2,$M32,TRUE)-_xlfn.NORM.DIST(AND(FC$6&gt;=$F32,FC$6&lt;=$H32)*(FB$6-$F32+1),$J32/2,$M32,TRUE))/(1-2*_xlfn.NORM.DIST(0,$J32/2,$M32,TRUE))*$D32+($K32="Steady Growth")*(AND(FC$6&gt;=$F32,FC$6&lt;=$H32)*((FC$6-$F32+1)/($J32*($J32+1)/2)*$D32))+($K32="custom")*CustCF!EW32</f>
        <v>0</v>
      </c>
      <c r="FD32" s="95">
        <f>($K32="Bell Curve")*(_xlfn.NORM.DIST(AND(FD$6&gt;=$F32,FD$6&lt;=$H32)*(FD$6-$F32+1),$J32/2,$M32,TRUE)-_xlfn.NORM.DIST(AND(FD$6&gt;=$F32,FD$6&lt;=$H32)*(FC$6-$F32+1),$J32/2,$M32,TRUE))/(1-2*_xlfn.NORM.DIST(0,$J32/2,$M32,TRUE))*$D32+($K32="Steady Growth")*(AND(FD$6&gt;=$F32,FD$6&lt;=$H32)*((FD$6-$F32+1)/($J32*($J32+1)/2)*$D32))+($K32="custom")*CustCF!EX32</f>
        <v>0</v>
      </c>
      <c r="FE32" s="95">
        <f>($K32="Bell Curve")*(_xlfn.NORM.DIST(AND(FE$6&gt;=$F32,FE$6&lt;=$H32)*(FE$6-$F32+1),$J32/2,$M32,TRUE)-_xlfn.NORM.DIST(AND(FE$6&gt;=$F32,FE$6&lt;=$H32)*(FD$6-$F32+1),$J32/2,$M32,TRUE))/(1-2*_xlfn.NORM.DIST(0,$J32/2,$M32,TRUE))*$D32+($K32="Steady Growth")*(AND(FE$6&gt;=$F32,FE$6&lt;=$H32)*((FE$6-$F32+1)/($J32*($J32+1)/2)*$D32))+($K32="custom")*CustCF!EY32</f>
        <v>0</v>
      </c>
      <c r="FF32" s="95">
        <f>($K32="Bell Curve")*(_xlfn.NORM.DIST(AND(FF$6&gt;=$F32,FF$6&lt;=$H32)*(FF$6-$F32+1),$J32/2,$M32,TRUE)-_xlfn.NORM.DIST(AND(FF$6&gt;=$F32,FF$6&lt;=$H32)*(FE$6-$F32+1),$J32/2,$M32,TRUE))/(1-2*_xlfn.NORM.DIST(0,$J32/2,$M32,TRUE))*$D32+($K32="Steady Growth")*(AND(FF$6&gt;=$F32,FF$6&lt;=$H32)*((FF$6-$F32+1)/($J32*($J32+1)/2)*$D32))+($K32="custom")*CustCF!EZ32</f>
        <v>0</v>
      </c>
      <c r="FG32" s="95">
        <f>($K32="Bell Curve")*(_xlfn.NORM.DIST(AND(FG$6&gt;=$F32,FG$6&lt;=$H32)*(FG$6-$F32+1),$J32/2,$M32,TRUE)-_xlfn.NORM.DIST(AND(FG$6&gt;=$F32,FG$6&lt;=$H32)*(FF$6-$F32+1),$J32/2,$M32,TRUE))/(1-2*_xlfn.NORM.DIST(0,$J32/2,$M32,TRUE))*$D32+($K32="Steady Growth")*(AND(FG$6&gt;=$F32,FG$6&lt;=$H32)*((FG$6-$F32+1)/($J32*($J32+1)/2)*$D32))+($K32="custom")*CustCF!FA32</f>
        <v>0</v>
      </c>
      <c r="FH32" s="95">
        <f>($K32="Bell Curve")*(_xlfn.NORM.DIST(AND(FH$6&gt;=$F32,FH$6&lt;=$H32)*(FH$6-$F32+1),$J32/2,$M32,TRUE)-_xlfn.NORM.DIST(AND(FH$6&gt;=$F32,FH$6&lt;=$H32)*(FG$6-$F32+1),$J32/2,$M32,TRUE))/(1-2*_xlfn.NORM.DIST(0,$J32/2,$M32,TRUE))*$D32+($K32="Steady Growth")*(AND(FH$6&gt;=$F32,FH$6&lt;=$H32)*((FH$6-$F32+1)/($J32*($J32+1)/2)*$D32))+($K32="custom")*CustCF!FB32</f>
        <v>0</v>
      </c>
      <c r="FI32" s="95">
        <f>($K32="Bell Curve")*(_xlfn.NORM.DIST(AND(FI$6&gt;=$F32,FI$6&lt;=$H32)*(FI$6-$F32+1),$J32/2,$M32,TRUE)-_xlfn.NORM.DIST(AND(FI$6&gt;=$F32,FI$6&lt;=$H32)*(FH$6-$F32+1),$J32/2,$M32,TRUE))/(1-2*_xlfn.NORM.DIST(0,$J32/2,$M32,TRUE))*$D32+($K32="Steady Growth")*(AND(FI$6&gt;=$F32,FI$6&lt;=$H32)*((FI$6-$F32+1)/($J32*($J32+1)/2)*$D32))+($K32="custom")*CustCF!FC32</f>
        <v>0</v>
      </c>
      <c r="FJ32" s="95">
        <f>($K32="Bell Curve")*(_xlfn.NORM.DIST(AND(FJ$6&gt;=$F32,FJ$6&lt;=$H32)*(FJ$6-$F32+1),$J32/2,$M32,TRUE)-_xlfn.NORM.DIST(AND(FJ$6&gt;=$F32,FJ$6&lt;=$H32)*(FI$6-$F32+1),$J32/2,$M32,TRUE))/(1-2*_xlfn.NORM.DIST(0,$J32/2,$M32,TRUE))*$D32+($K32="Steady Growth")*(AND(FJ$6&gt;=$F32,FJ$6&lt;=$H32)*((FJ$6-$F32+1)/($J32*($J32+1)/2)*$D32))+($K32="custom")*CustCF!FD32</f>
        <v>0</v>
      </c>
      <c r="FK32" s="95">
        <f>($K32="Bell Curve")*(_xlfn.NORM.DIST(AND(FK$6&gt;=$F32,FK$6&lt;=$H32)*(FK$6-$F32+1),$J32/2,$M32,TRUE)-_xlfn.NORM.DIST(AND(FK$6&gt;=$F32,FK$6&lt;=$H32)*(FJ$6-$F32+1),$J32/2,$M32,TRUE))/(1-2*_xlfn.NORM.DIST(0,$J32/2,$M32,TRUE))*$D32+($K32="Steady Growth")*(AND(FK$6&gt;=$F32,FK$6&lt;=$H32)*((FK$6-$F32+1)/($J32*($J32+1)/2)*$D32))+($K32="custom")*CustCF!FE32</f>
        <v>0</v>
      </c>
      <c r="FL32" s="95">
        <f>($K32="Bell Curve")*(_xlfn.NORM.DIST(AND(FL$6&gt;=$F32,FL$6&lt;=$H32)*(FL$6-$F32+1),$J32/2,$M32,TRUE)-_xlfn.NORM.DIST(AND(FL$6&gt;=$F32,FL$6&lt;=$H32)*(FK$6-$F32+1),$J32/2,$M32,TRUE))/(1-2*_xlfn.NORM.DIST(0,$J32/2,$M32,TRUE))*$D32+($K32="Steady Growth")*(AND(FL$6&gt;=$F32,FL$6&lt;=$H32)*((FL$6-$F32+1)/($J32*($J32+1)/2)*$D32))+($K32="custom")*CustCF!FF32</f>
        <v>0</v>
      </c>
      <c r="FM32" s="95">
        <f>($K32="Bell Curve")*(_xlfn.NORM.DIST(AND(FM$6&gt;=$F32,FM$6&lt;=$H32)*(FM$6-$F32+1),$J32/2,$M32,TRUE)-_xlfn.NORM.DIST(AND(FM$6&gt;=$F32,FM$6&lt;=$H32)*(FL$6-$F32+1),$J32/2,$M32,TRUE))/(1-2*_xlfn.NORM.DIST(0,$J32/2,$M32,TRUE))*$D32+($K32="Steady Growth")*(AND(FM$6&gt;=$F32,FM$6&lt;=$H32)*((FM$6-$F32+1)/($J32*($J32+1)/2)*$D32))+($K32="custom")*CustCF!FG32</f>
        <v>0</v>
      </c>
      <c r="FN32" s="95">
        <f>($K32="Bell Curve")*(_xlfn.NORM.DIST(AND(FN$6&gt;=$F32,FN$6&lt;=$H32)*(FN$6-$F32+1),$J32/2,$M32,TRUE)-_xlfn.NORM.DIST(AND(FN$6&gt;=$F32,FN$6&lt;=$H32)*(FM$6-$F32+1),$J32/2,$M32,TRUE))/(1-2*_xlfn.NORM.DIST(0,$J32/2,$M32,TRUE))*$D32+($K32="Steady Growth")*(AND(FN$6&gt;=$F32,FN$6&lt;=$H32)*((FN$6-$F32+1)/($J32*($J32+1)/2)*$D32))+($K32="custom")*CustCF!FH32</f>
        <v>0</v>
      </c>
      <c r="FO32" s="95">
        <f>($K32="Bell Curve")*(_xlfn.NORM.DIST(AND(FO$6&gt;=$F32,FO$6&lt;=$H32)*(FO$6-$F32+1),$J32/2,$M32,TRUE)-_xlfn.NORM.DIST(AND(FO$6&gt;=$F32,FO$6&lt;=$H32)*(FN$6-$F32+1),$J32/2,$M32,TRUE))/(1-2*_xlfn.NORM.DIST(0,$J32/2,$M32,TRUE))*$D32+($K32="Steady Growth")*(AND(FO$6&gt;=$F32,FO$6&lt;=$H32)*((FO$6-$F32+1)/($J32*($J32+1)/2)*$D32))+($K32="custom")*CustCF!FI32</f>
        <v>0</v>
      </c>
      <c r="FP32" s="95">
        <f>($K32="Bell Curve")*(_xlfn.NORM.DIST(AND(FP$6&gt;=$F32,FP$6&lt;=$H32)*(FP$6-$F32+1),$J32/2,$M32,TRUE)-_xlfn.NORM.DIST(AND(FP$6&gt;=$F32,FP$6&lt;=$H32)*(FO$6-$F32+1),$J32/2,$M32,TRUE))/(1-2*_xlfn.NORM.DIST(0,$J32/2,$M32,TRUE))*$D32+($K32="Steady Growth")*(AND(FP$6&gt;=$F32,FP$6&lt;=$H32)*((FP$6-$F32+1)/($J32*($J32+1)/2)*$D32))+($K32="custom")*CustCF!FJ32</f>
        <v>0</v>
      </c>
      <c r="FQ32" s="95">
        <f>($K32="Bell Curve")*(_xlfn.NORM.DIST(AND(FQ$6&gt;=$F32,FQ$6&lt;=$H32)*(FQ$6-$F32+1),$J32/2,$M32,TRUE)-_xlfn.NORM.DIST(AND(FQ$6&gt;=$F32,FQ$6&lt;=$H32)*(FP$6-$F32+1),$J32/2,$M32,TRUE))/(1-2*_xlfn.NORM.DIST(0,$J32/2,$M32,TRUE))*$D32+($K32="Steady Growth")*(AND(FQ$6&gt;=$F32,FQ$6&lt;=$H32)*((FQ$6-$F32+1)/($J32*($J32+1)/2)*$D32))+($K32="custom")*CustCF!FK32</f>
        <v>0</v>
      </c>
      <c r="FR32" s="95">
        <f>($K32="Bell Curve")*(_xlfn.NORM.DIST(AND(FR$6&gt;=$F32,FR$6&lt;=$H32)*(FR$6-$F32+1),$J32/2,$M32,TRUE)-_xlfn.NORM.DIST(AND(FR$6&gt;=$F32,FR$6&lt;=$H32)*(FQ$6-$F32+1),$J32/2,$M32,TRUE))/(1-2*_xlfn.NORM.DIST(0,$J32/2,$M32,TRUE))*$D32+($K32="Steady Growth")*(AND(FR$6&gt;=$F32,FR$6&lt;=$H32)*((FR$6-$F32+1)/($J32*($J32+1)/2)*$D32))+($K32="custom")*CustCF!FL32</f>
        <v>0</v>
      </c>
      <c r="FS32" s="95">
        <f>($K32="Bell Curve")*(_xlfn.NORM.DIST(AND(FS$6&gt;=$F32,FS$6&lt;=$H32)*(FS$6-$F32+1),$J32/2,$M32,TRUE)-_xlfn.NORM.DIST(AND(FS$6&gt;=$F32,FS$6&lt;=$H32)*(FR$6-$F32+1),$J32/2,$M32,TRUE))/(1-2*_xlfn.NORM.DIST(0,$J32/2,$M32,TRUE))*$D32+($K32="Steady Growth")*(AND(FS$6&gt;=$F32,FS$6&lt;=$H32)*((FS$6-$F32+1)/($J32*($J32+1)/2)*$D32))+($K32="custom")*CustCF!FM32</f>
        <v>0</v>
      </c>
      <c r="FT32" s="95">
        <f>($K32="Bell Curve")*(_xlfn.NORM.DIST(AND(FT$6&gt;=$F32,FT$6&lt;=$H32)*(FT$6-$F32+1),$J32/2,$M32,TRUE)-_xlfn.NORM.DIST(AND(FT$6&gt;=$F32,FT$6&lt;=$H32)*(FS$6-$F32+1),$J32/2,$M32,TRUE))/(1-2*_xlfn.NORM.DIST(0,$J32/2,$M32,TRUE))*$D32+($K32="Steady Growth")*(AND(FT$6&gt;=$F32,FT$6&lt;=$H32)*((FT$6-$F32+1)/($J32*($J32+1)/2)*$D32))+($K32="custom")*CustCF!FN32</f>
        <v>0</v>
      </c>
      <c r="FU32" s="95">
        <f>($K32="Bell Curve")*(_xlfn.NORM.DIST(AND(FU$6&gt;=$F32,FU$6&lt;=$H32)*(FU$6-$F32+1),$J32/2,$M32,TRUE)-_xlfn.NORM.DIST(AND(FU$6&gt;=$F32,FU$6&lt;=$H32)*(FT$6-$F32+1),$J32/2,$M32,TRUE))/(1-2*_xlfn.NORM.DIST(0,$J32/2,$M32,TRUE))*$D32+($K32="Steady Growth")*(AND(FU$6&gt;=$F32,FU$6&lt;=$H32)*((FU$6-$F32+1)/($J32*($J32+1)/2)*$D32))+($K32="custom")*CustCF!FO32</f>
        <v>0</v>
      </c>
      <c r="FV32" s="95">
        <f>($K32="Bell Curve")*(_xlfn.NORM.DIST(AND(FV$6&gt;=$F32,FV$6&lt;=$H32)*(FV$6-$F32+1),$J32/2,$M32,TRUE)-_xlfn.NORM.DIST(AND(FV$6&gt;=$F32,FV$6&lt;=$H32)*(FU$6-$F32+1),$J32/2,$M32,TRUE))/(1-2*_xlfn.NORM.DIST(0,$J32/2,$M32,TRUE))*$D32+($K32="Steady Growth")*(AND(FV$6&gt;=$F32,FV$6&lt;=$H32)*((FV$6-$F32+1)/($J32*($J32+1)/2)*$D32))+($K32="custom")*CustCF!FP32</f>
        <v>0</v>
      </c>
      <c r="FW32" s="95">
        <f>($K32="Bell Curve")*(_xlfn.NORM.DIST(AND(FW$6&gt;=$F32,FW$6&lt;=$H32)*(FW$6-$F32+1),$J32/2,$M32,TRUE)-_xlfn.NORM.DIST(AND(FW$6&gt;=$F32,FW$6&lt;=$H32)*(FV$6-$F32+1),$J32/2,$M32,TRUE))/(1-2*_xlfn.NORM.DIST(0,$J32/2,$M32,TRUE))*$D32+($K32="Steady Growth")*(AND(FW$6&gt;=$F32,FW$6&lt;=$H32)*((FW$6-$F32+1)/($J32*($J32+1)/2)*$D32))+($K32="custom")*CustCF!FQ32</f>
        <v>0</v>
      </c>
      <c r="FX32" s="95">
        <f>($K32="Bell Curve")*(_xlfn.NORM.DIST(AND(FX$6&gt;=$F32,FX$6&lt;=$H32)*(FX$6-$F32+1),$J32/2,$M32,TRUE)-_xlfn.NORM.DIST(AND(FX$6&gt;=$F32,FX$6&lt;=$H32)*(FW$6-$F32+1),$J32/2,$M32,TRUE))/(1-2*_xlfn.NORM.DIST(0,$J32/2,$M32,TRUE))*$D32+($K32="Steady Growth")*(AND(FX$6&gt;=$F32,FX$6&lt;=$H32)*((FX$6-$F32+1)/($J32*($J32+1)/2)*$D32))+($K32="custom")*CustCF!FR32</f>
        <v>0</v>
      </c>
      <c r="FY32" s="95">
        <f>($K32="Bell Curve")*(_xlfn.NORM.DIST(AND(FY$6&gt;=$F32,FY$6&lt;=$H32)*(FY$6-$F32+1),$J32/2,$M32,TRUE)-_xlfn.NORM.DIST(AND(FY$6&gt;=$F32,FY$6&lt;=$H32)*(FX$6-$F32+1),$J32/2,$M32,TRUE))/(1-2*_xlfn.NORM.DIST(0,$J32/2,$M32,TRUE))*$D32+($K32="Steady Growth")*(AND(FY$6&gt;=$F32,FY$6&lt;=$H32)*((FY$6-$F32+1)/($J32*($J32+1)/2)*$D32))+($K32="custom")*CustCF!FS32</f>
        <v>0</v>
      </c>
      <c r="FZ32" s="95">
        <f>($K32="Bell Curve")*(_xlfn.NORM.DIST(AND(FZ$6&gt;=$F32,FZ$6&lt;=$H32)*(FZ$6-$F32+1),$J32/2,$M32,TRUE)-_xlfn.NORM.DIST(AND(FZ$6&gt;=$F32,FZ$6&lt;=$H32)*(FY$6-$F32+1),$J32/2,$M32,TRUE))/(1-2*_xlfn.NORM.DIST(0,$J32/2,$M32,TRUE))*$D32+($K32="Steady Growth")*(AND(FZ$6&gt;=$F32,FZ$6&lt;=$H32)*((FZ$6-$F32+1)/($J32*($J32+1)/2)*$D32))+($K32="custom")*CustCF!FT32</f>
        <v>0</v>
      </c>
      <c r="GA32" s="95">
        <f>($K32="Bell Curve")*(_xlfn.NORM.DIST(AND(GA$6&gt;=$F32,GA$6&lt;=$H32)*(GA$6-$F32+1),$J32/2,$M32,TRUE)-_xlfn.NORM.DIST(AND(GA$6&gt;=$F32,GA$6&lt;=$H32)*(FZ$6-$F32+1),$J32/2,$M32,TRUE))/(1-2*_xlfn.NORM.DIST(0,$J32/2,$M32,TRUE))*$D32+($K32="Steady Growth")*(AND(GA$6&gt;=$F32,GA$6&lt;=$H32)*((GA$6-$F32+1)/($J32*($J32+1)/2)*$D32))+($K32="custom")*CustCF!FU32</f>
        <v>0</v>
      </c>
      <c r="GB32" s="95">
        <f>($K32="Bell Curve")*(_xlfn.NORM.DIST(AND(GB$6&gt;=$F32,GB$6&lt;=$H32)*(GB$6-$F32+1),$J32/2,$M32,TRUE)-_xlfn.NORM.DIST(AND(GB$6&gt;=$F32,GB$6&lt;=$H32)*(GA$6-$F32+1),$J32/2,$M32,TRUE))/(1-2*_xlfn.NORM.DIST(0,$J32/2,$M32,TRUE))*$D32+($K32="Steady Growth")*(AND(GB$6&gt;=$F32,GB$6&lt;=$H32)*((GB$6-$F32+1)/($J32*($J32+1)/2)*$D32))+($K32="custom")*CustCF!FV32</f>
        <v>0</v>
      </c>
      <c r="GC32" s="95">
        <f>($K32="Bell Curve")*(_xlfn.NORM.DIST(AND(GC$6&gt;=$F32,GC$6&lt;=$H32)*(GC$6-$F32+1),$J32/2,$M32,TRUE)-_xlfn.NORM.DIST(AND(GC$6&gt;=$F32,GC$6&lt;=$H32)*(GB$6-$F32+1),$J32/2,$M32,TRUE))/(1-2*_xlfn.NORM.DIST(0,$J32/2,$M32,TRUE))*$D32+($K32="Steady Growth")*(AND(GC$6&gt;=$F32,GC$6&lt;=$H32)*((GC$6-$F32+1)/($J32*($J32+1)/2)*$D32))+($K32="custom")*CustCF!FW32</f>
        <v>0</v>
      </c>
      <c r="GD32" s="95">
        <f>($K32="Bell Curve")*(_xlfn.NORM.DIST(AND(GD$6&gt;=$F32,GD$6&lt;=$H32)*(GD$6-$F32+1),$J32/2,$M32,TRUE)-_xlfn.NORM.DIST(AND(GD$6&gt;=$F32,GD$6&lt;=$H32)*(GC$6-$F32+1),$J32/2,$M32,TRUE))/(1-2*_xlfn.NORM.DIST(0,$J32/2,$M32,TRUE))*$D32+($K32="Steady Growth")*(AND(GD$6&gt;=$F32,GD$6&lt;=$H32)*((GD$6-$F32+1)/($J32*($J32+1)/2)*$D32))+($K32="custom")*CustCF!FX32</f>
        <v>0</v>
      </c>
      <c r="GE32" s="95">
        <f>($K32="Bell Curve")*(_xlfn.NORM.DIST(AND(GE$6&gt;=$F32,GE$6&lt;=$H32)*(GE$6-$F32+1),$J32/2,$M32,TRUE)-_xlfn.NORM.DIST(AND(GE$6&gt;=$F32,GE$6&lt;=$H32)*(GD$6-$F32+1),$J32/2,$M32,TRUE))/(1-2*_xlfn.NORM.DIST(0,$J32/2,$M32,TRUE))*$D32+($K32="Steady Growth")*(AND(GE$6&gt;=$F32,GE$6&lt;=$H32)*((GE$6-$F32+1)/($J32*($J32+1)/2)*$D32))+($K32="custom")*CustCF!FY32</f>
        <v>0</v>
      </c>
      <c r="GF32" s="95">
        <f>($K32="Bell Curve")*(_xlfn.NORM.DIST(AND(GF$6&gt;=$F32,GF$6&lt;=$H32)*(GF$6-$F32+1),$J32/2,$M32,TRUE)-_xlfn.NORM.DIST(AND(GF$6&gt;=$F32,GF$6&lt;=$H32)*(GE$6-$F32+1),$J32/2,$M32,TRUE))/(1-2*_xlfn.NORM.DIST(0,$J32/2,$M32,TRUE))*$D32+($K32="Steady Growth")*(AND(GF$6&gt;=$F32,GF$6&lt;=$H32)*((GF$6-$F32+1)/($J32*($J32+1)/2)*$D32))+($K32="custom")*CustCF!FZ32</f>
        <v>0</v>
      </c>
      <c r="GG32" s="95">
        <f>($K32="Bell Curve")*(_xlfn.NORM.DIST(AND(GG$6&gt;=$F32,GG$6&lt;=$H32)*(GG$6-$F32+1),$J32/2,$M32,TRUE)-_xlfn.NORM.DIST(AND(GG$6&gt;=$F32,GG$6&lt;=$H32)*(GF$6-$F32+1),$J32/2,$M32,TRUE))/(1-2*_xlfn.NORM.DIST(0,$J32/2,$M32,TRUE))*$D32+($K32="Steady Growth")*(AND(GG$6&gt;=$F32,GG$6&lt;=$H32)*((GG$6-$F32+1)/($J32*($J32+1)/2)*$D32))+($K32="custom")*CustCF!GA32</f>
        <v>0</v>
      </c>
      <c r="GH32" s="95">
        <f>($K32="Bell Curve")*(_xlfn.NORM.DIST(AND(GH$6&gt;=$F32,GH$6&lt;=$H32)*(GH$6-$F32+1),$J32/2,$M32,TRUE)-_xlfn.NORM.DIST(AND(GH$6&gt;=$F32,GH$6&lt;=$H32)*(GG$6-$F32+1),$J32/2,$M32,TRUE))/(1-2*_xlfn.NORM.DIST(0,$J32/2,$M32,TRUE))*$D32+($K32="Steady Growth")*(AND(GH$6&gt;=$F32,GH$6&lt;=$H32)*((GH$6-$F32+1)/($J32*($J32+1)/2)*$D32))+($K32="custom")*CustCF!GB32</f>
        <v>0</v>
      </c>
      <c r="GI32" s="95">
        <f>($K32="Bell Curve")*(_xlfn.NORM.DIST(AND(GI$6&gt;=$F32,GI$6&lt;=$H32)*(GI$6-$F32+1),$J32/2,$M32,TRUE)-_xlfn.NORM.DIST(AND(GI$6&gt;=$F32,GI$6&lt;=$H32)*(GH$6-$F32+1),$J32/2,$M32,TRUE))/(1-2*_xlfn.NORM.DIST(0,$J32/2,$M32,TRUE))*$D32+($K32="Steady Growth")*(AND(GI$6&gt;=$F32,GI$6&lt;=$H32)*((GI$6-$F32+1)/($J32*($J32+1)/2)*$D32))+($K32="custom")*CustCF!GC32</f>
        <v>0</v>
      </c>
      <c r="GJ32" s="95">
        <f>($K32="Bell Curve")*(_xlfn.NORM.DIST(AND(GJ$6&gt;=$F32,GJ$6&lt;=$H32)*(GJ$6-$F32+1),$J32/2,$M32,TRUE)-_xlfn.NORM.DIST(AND(GJ$6&gt;=$F32,GJ$6&lt;=$H32)*(GI$6-$F32+1),$J32/2,$M32,TRUE))/(1-2*_xlfn.NORM.DIST(0,$J32/2,$M32,TRUE))*$D32+($K32="Steady Growth")*(AND(GJ$6&gt;=$F32,GJ$6&lt;=$H32)*((GJ$6-$F32+1)/($J32*($J32+1)/2)*$D32))+($K32="custom")*CustCF!GD32</f>
        <v>0</v>
      </c>
      <c r="GK32" s="95">
        <f>($K32="Bell Curve")*(_xlfn.NORM.DIST(AND(GK$6&gt;=$F32,GK$6&lt;=$H32)*(GK$6-$F32+1),$J32/2,$M32,TRUE)-_xlfn.NORM.DIST(AND(GK$6&gt;=$F32,GK$6&lt;=$H32)*(GJ$6-$F32+1),$J32/2,$M32,TRUE))/(1-2*_xlfn.NORM.DIST(0,$J32/2,$M32,TRUE))*$D32+($K32="Steady Growth")*(AND(GK$6&gt;=$F32,GK$6&lt;=$H32)*((GK$6-$F32+1)/($J32*($J32+1)/2)*$D32))+($K32="custom")*CustCF!GE32</f>
        <v>0</v>
      </c>
      <c r="GL32" s="95">
        <f>($K32="Bell Curve")*(_xlfn.NORM.DIST(AND(GL$6&gt;=$F32,GL$6&lt;=$H32)*(GL$6-$F32+1),$J32/2,$M32,TRUE)-_xlfn.NORM.DIST(AND(GL$6&gt;=$F32,GL$6&lt;=$H32)*(GK$6-$F32+1),$J32/2,$M32,TRUE))/(1-2*_xlfn.NORM.DIST(0,$J32/2,$M32,TRUE))*$D32+($K32="Steady Growth")*(AND(GL$6&gt;=$F32,GL$6&lt;=$H32)*((GL$6-$F32+1)/($J32*($J32+1)/2)*$D32))+($K32="custom")*CustCF!GF32</f>
        <v>0</v>
      </c>
      <c r="GM32" s="95">
        <f>($K32="Bell Curve")*(_xlfn.NORM.DIST(AND(GM$6&gt;=$F32,GM$6&lt;=$H32)*(GM$6-$F32+1),$J32/2,$M32,TRUE)-_xlfn.NORM.DIST(AND(GM$6&gt;=$F32,GM$6&lt;=$H32)*(GL$6-$F32+1),$J32/2,$M32,TRUE))/(1-2*_xlfn.NORM.DIST(0,$J32/2,$M32,TRUE))*$D32+($K32="Steady Growth")*(AND(GM$6&gt;=$F32,GM$6&lt;=$H32)*((GM$6-$F32+1)/($J32*($J32+1)/2)*$D32))+($K32="custom")*CustCF!GG32</f>
        <v>0</v>
      </c>
      <c r="GN32" s="268">
        <f>($K32="Bell Curve")*(_xlfn.NORM.DIST(AND(GN$6&gt;=$F32,GN$6&lt;=$H32)*(GN$6-$F32+1),$J32/2,$M32,TRUE)-_xlfn.NORM.DIST(AND(GN$6&gt;=$F32,GN$6&lt;=$H32)*(GM$6-$F32+1),$J32/2,$M32,TRUE))/(1-2*_xlfn.NORM.DIST(0,$J32/2,$M32,TRUE))*$D32+($K32="Steady Growth")*(AND(GN$6&gt;=$F32,GN$6&lt;=$H32)*((GN$6-$F32+1)/($J32*($J32+1)/2)*$D32))+($K32="custom")*CustCF!GH32</f>
        <v>0</v>
      </c>
      <c r="GO32" s="1"/>
      <c r="GP32" s="67"/>
    </row>
    <row r="33" spans="1:198" customFormat="1" hidden="1" outlineLevel="1" x14ac:dyDescent="0.75">
      <c r="A33" s="1"/>
      <c r="B33" s="1"/>
      <c r="C33" s="262">
        <f>Budget!P38</f>
        <v>0</v>
      </c>
      <c r="D33" s="19">
        <f>Budget!Q38</f>
        <v>0</v>
      </c>
      <c r="E33" s="19" t="str">
        <f t="shared" si="23"/>
        <v/>
      </c>
      <c r="F33" s="263">
        <v>0</v>
      </c>
      <c r="G33" s="257">
        <f>IF(L33="custom",CustCF!F33,INDEX($P$8:$GN$8,MATCH(F33,$P$6:$GN$6,0)))</f>
        <v>46053</v>
      </c>
      <c r="H33" s="263">
        <v>0</v>
      </c>
      <c r="I33" s="257">
        <f>IF(L33="custom",CustCF!G33,INDEX($P$8:$GN$8,MATCH(H33,$P$6:$GN$6,0)))</f>
        <v>46053</v>
      </c>
      <c r="J33" s="260">
        <f t="shared" si="24"/>
        <v>1</v>
      </c>
      <c r="K33" s="265" t="s">
        <v>116</v>
      </c>
      <c r="L33" s="266" t="s">
        <v>141</v>
      </c>
      <c r="M33" s="267">
        <f t="shared" si="25"/>
        <v>9</v>
      </c>
      <c r="N33" s="18">
        <f t="shared" si="15"/>
        <v>0</v>
      </c>
      <c r="O33" s="1372">
        <f t="shared" si="16"/>
        <v>0</v>
      </c>
      <c r="P33" s="95">
        <f>($K33="Bell Curve")*(_xlfn.NORM.DIST(AND(P$6&gt;=$F33,P$6&lt;=$H33)*(P$6-$F33+1),$J33/2,$M33,TRUE)-_xlfn.NORM.DIST(AND(P$6&gt;=$F33,P$6&lt;=$H33)*(O$6-$F33+1),$J33/2,$M33,TRUE))/(1-2*_xlfn.NORM.DIST(0,$J33/2,$M33,TRUE))*$D33+($K33="Steady Growth")*(AND(P$6&gt;=$F33,P$6&lt;=$H33)*((P$6-$F33+1)/($J33*($J33+1)/2)*$D33))+($K33="custom")*CustCF!J33</f>
        <v>0</v>
      </c>
      <c r="Q33" s="95">
        <f>($K33="Bell Curve")*(_xlfn.NORM.DIST(AND(Q$6&gt;=$F33,Q$6&lt;=$H33)*(Q$6-$F33+1),$J33/2,$M33,TRUE)-_xlfn.NORM.DIST(AND(Q$6&gt;=$F33,Q$6&lt;=$H33)*(P$6-$F33+1),$J33/2,$M33,TRUE))/(1-2*_xlfn.NORM.DIST(0,$J33/2,$M33,TRUE))*$D33+($K33="Steady Growth")*(AND(Q$6&gt;=$F33,Q$6&lt;=$H33)*((Q$6-$F33+1)/($J33*($J33+1)/2)*$D33))+($K33="custom")*CustCF!K33</f>
        <v>0</v>
      </c>
      <c r="R33" s="95">
        <f>($K33="Bell Curve")*(_xlfn.NORM.DIST(AND(R$6&gt;=$F33,R$6&lt;=$H33)*(R$6-$F33+1),$J33/2,$M33,TRUE)-_xlfn.NORM.DIST(AND(R$6&gt;=$F33,R$6&lt;=$H33)*(Q$6-$F33+1),$J33/2,$M33,TRUE))/(1-2*_xlfn.NORM.DIST(0,$J33/2,$M33,TRUE))*$D33+($K33="Steady Growth")*(AND(R$6&gt;=$F33,R$6&lt;=$H33)*((R$6-$F33+1)/($J33*($J33+1)/2)*$D33))+($K33="custom")*CustCF!L33</f>
        <v>0</v>
      </c>
      <c r="S33" s="95">
        <f>($K33="Bell Curve")*(_xlfn.NORM.DIST(AND(S$6&gt;=$F33,S$6&lt;=$H33)*(S$6-$F33+1),$J33/2,$M33,TRUE)-_xlfn.NORM.DIST(AND(S$6&gt;=$F33,S$6&lt;=$H33)*(R$6-$F33+1),$J33/2,$M33,TRUE))/(1-2*_xlfn.NORM.DIST(0,$J33/2,$M33,TRUE))*$D33+($K33="Steady Growth")*(AND(S$6&gt;=$F33,S$6&lt;=$H33)*((S$6-$F33+1)/($J33*($J33+1)/2)*$D33))+($K33="custom")*CustCF!M33</f>
        <v>0</v>
      </c>
      <c r="T33" s="95">
        <f>($K33="Bell Curve")*(_xlfn.NORM.DIST(AND(T$6&gt;=$F33,T$6&lt;=$H33)*(T$6-$F33+1),$J33/2,$M33,TRUE)-_xlfn.NORM.DIST(AND(T$6&gt;=$F33,T$6&lt;=$H33)*(S$6-$F33+1),$J33/2,$M33,TRUE))/(1-2*_xlfn.NORM.DIST(0,$J33/2,$M33,TRUE))*$D33+($K33="Steady Growth")*(AND(T$6&gt;=$F33,T$6&lt;=$H33)*((T$6-$F33+1)/($J33*($J33+1)/2)*$D33))+($K33="custom")*CustCF!N33</f>
        <v>0</v>
      </c>
      <c r="U33" s="95">
        <f>($K33="Bell Curve")*(_xlfn.NORM.DIST(AND(U$6&gt;=$F33,U$6&lt;=$H33)*(U$6-$F33+1),$J33/2,$M33,TRUE)-_xlfn.NORM.DIST(AND(U$6&gt;=$F33,U$6&lt;=$H33)*(T$6-$F33+1),$J33/2,$M33,TRUE))/(1-2*_xlfn.NORM.DIST(0,$J33/2,$M33,TRUE))*$D33+($K33="Steady Growth")*(AND(U$6&gt;=$F33,U$6&lt;=$H33)*((U$6-$F33+1)/($J33*($J33+1)/2)*$D33))+($K33="custom")*CustCF!O33</f>
        <v>0</v>
      </c>
      <c r="V33" s="95">
        <f>($K33="Bell Curve")*(_xlfn.NORM.DIST(AND(V$6&gt;=$F33,V$6&lt;=$H33)*(V$6-$F33+1),$J33/2,$M33,TRUE)-_xlfn.NORM.DIST(AND(V$6&gt;=$F33,V$6&lt;=$H33)*(U$6-$F33+1),$J33/2,$M33,TRUE))/(1-2*_xlfn.NORM.DIST(0,$J33/2,$M33,TRUE))*$D33+($K33="Steady Growth")*(AND(V$6&gt;=$F33,V$6&lt;=$H33)*((V$6-$F33+1)/($J33*($J33+1)/2)*$D33))+($K33="custom")*CustCF!P33</f>
        <v>0</v>
      </c>
      <c r="W33" s="95">
        <f>($K33="Bell Curve")*(_xlfn.NORM.DIST(AND(W$6&gt;=$F33,W$6&lt;=$H33)*(W$6-$F33+1),$J33/2,$M33,TRUE)-_xlfn.NORM.DIST(AND(W$6&gt;=$F33,W$6&lt;=$H33)*(V$6-$F33+1),$J33/2,$M33,TRUE))/(1-2*_xlfn.NORM.DIST(0,$J33/2,$M33,TRUE))*$D33+($K33="Steady Growth")*(AND(W$6&gt;=$F33,W$6&lt;=$H33)*((W$6-$F33+1)/($J33*($J33+1)/2)*$D33))+($K33="custom")*CustCF!Q33</f>
        <v>0</v>
      </c>
      <c r="X33" s="95">
        <f>($K33="Bell Curve")*(_xlfn.NORM.DIST(AND(X$6&gt;=$F33,X$6&lt;=$H33)*(X$6-$F33+1),$J33/2,$M33,TRUE)-_xlfn.NORM.DIST(AND(X$6&gt;=$F33,X$6&lt;=$H33)*(W$6-$F33+1),$J33/2,$M33,TRUE))/(1-2*_xlfn.NORM.DIST(0,$J33/2,$M33,TRUE))*$D33+($K33="Steady Growth")*(AND(X$6&gt;=$F33,X$6&lt;=$H33)*((X$6-$F33+1)/($J33*($J33+1)/2)*$D33))+($K33="custom")*CustCF!R33</f>
        <v>0</v>
      </c>
      <c r="Y33" s="95">
        <f>($K33="Bell Curve")*(_xlfn.NORM.DIST(AND(Y$6&gt;=$F33,Y$6&lt;=$H33)*(Y$6-$F33+1),$J33/2,$M33,TRUE)-_xlfn.NORM.DIST(AND(Y$6&gt;=$F33,Y$6&lt;=$H33)*(X$6-$F33+1),$J33/2,$M33,TRUE))/(1-2*_xlfn.NORM.DIST(0,$J33/2,$M33,TRUE))*$D33+($K33="Steady Growth")*(AND(Y$6&gt;=$F33,Y$6&lt;=$H33)*((Y$6-$F33+1)/($J33*($J33+1)/2)*$D33))+($K33="custom")*CustCF!S33</f>
        <v>0</v>
      </c>
      <c r="Z33" s="95">
        <f>($K33="Bell Curve")*(_xlfn.NORM.DIST(AND(Z$6&gt;=$F33,Z$6&lt;=$H33)*(Z$6-$F33+1),$J33/2,$M33,TRUE)-_xlfn.NORM.DIST(AND(Z$6&gt;=$F33,Z$6&lt;=$H33)*(Y$6-$F33+1),$J33/2,$M33,TRUE))/(1-2*_xlfn.NORM.DIST(0,$J33/2,$M33,TRUE))*$D33+($K33="Steady Growth")*(AND(Z$6&gt;=$F33,Z$6&lt;=$H33)*((Z$6-$F33+1)/($J33*($J33+1)/2)*$D33))+($K33="custom")*CustCF!T33</f>
        <v>0</v>
      </c>
      <c r="AA33" s="95">
        <f>($K33="Bell Curve")*(_xlfn.NORM.DIST(AND(AA$6&gt;=$F33,AA$6&lt;=$H33)*(AA$6-$F33+1),$J33/2,$M33,TRUE)-_xlfn.NORM.DIST(AND(AA$6&gt;=$F33,AA$6&lt;=$H33)*(Z$6-$F33+1),$J33/2,$M33,TRUE))/(1-2*_xlfn.NORM.DIST(0,$J33/2,$M33,TRUE))*$D33+($K33="Steady Growth")*(AND(AA$6&gt;=$F33,AA$6&lt;=$H33)*((AA$6-$F33+1)/($J33*($J33+1)/2)*$D33))+($K33="custom")*CustCF!U33</f>
        <v>0</v>
      </c>
      <c r="AB33" s="95">
        <f>($K33="Bell Curve")*(_xlfn.NORM.DIST(AND(AB$6&gt;=$F33,AB$6&lt;=$H33)*(AB$6-$F33+1),$J33/2,$M33,TRUE)-_xlfn.NORM.DIST(AND(AB$6&gt;=$F33,AB$6&lt;=$H33)*(AA$6-$F33+1),$J33/2,$M33,TRUE))/(1-2*_xlfn.NORM.DIST(0,$J33/2,$M33,TRUE))*$D33+($K33="Steady Growth")*(AND(AB$6&gt;=$F33,AB$6&lt;=$H33)*((AB$6-$F33+1)/($J33*($J33+1)/2)*$D33))+($K33="custom")*CustCF!V33</f>
        <v>0</v>
      </c>
      <c r="AC33" s="95">
        <f>($K33="Bell Curve")*(_xlfn.NORM.DIST(AND(AC$6&gt;=$F33,AC$6&lt;=$H33)*(AC$6-$F33+1),$J33/2,$M33,TRUE)-_xlfn.NORM.DIST(AND(AC$6&gt;=$F33,AC$6&lt;=$H33)*(AB$6-$F33+1),$J33/2,$M33,TRUE))/(1-2*_xlfn.NORM.DIST(0,$J33/2,$M33,TRUE))*$D33+($K33="Steady Growth")*(AND(AC$6&gt;=$F33,AC$6&lt;=$H33)*((AC$6-$F33+1)/($J33*($J33+1)/2)*$D33))+($K33="custom")*CustCF!W33</f>
        <v>0</v>
      </c>
      <c r="AD33" s="95">
        <f>($K33="Bell Curve")*(_xlfn.NORM.DIST(AND(AD$6&gt;=$F33,AD$6&lt;=$H33)*(AD$6-$F33+1),$J33/2,$M33,TRUE)-_xlfn.NORM.DIST(AND(AD$6&gt;=$F33,AD$6&lt;=$H33)*(AC$6-$F33+1),$J33/2,$M33,TRUE))/(1-2*_xlfn.NORM.DIST(0,$J33/2,$M33,TRUE))*$D33+($K33="Steady Growth")*(AND(AD$6&gt;=$F33,AD$6&lt;=$H33)*((AD$6-$F33+1)/($J33*($J33+1)/2)*$D33))+($K33="custom")*CustCF!X33</f>
        <v>0</v>
      </c>
      <c r="AE33" s="95">
        <f>($K33="Bell Curve")*(_xlfn.NORM.DIST(AND(AE$6&gt;=$F33,AE$6&lt;=$H33)*(AE$6-$F33+1),$J33/2,$M33,TRUE)-_xlfn.NORM.DIST(AND(AE$6&gt;=$F33,AE$6&lt;=$H33)*(AD$6-$F33+1),$J33/2,$M33,TRUE))/(1-2*_xlfn.NORM.DIST(0,$J33/2,$M33,TRUE))*$D33+($K33="Steady Growth")*(AND(AE$6&gt;=$F33,AE$6&lt;=$H33)*((AE$6-$F33+1)/($J33*($J33+1)/2)*$D33))+($K33="custom")*CustCF!Y33</f>
        <v>0</v>
      </c>
      <c r="AF33" s="95">
        <f>($K33="Bell Curve")*(_xlfn.NORM.DIST(AND(AF$6&gt;=$F33,AF$6&lt;=$H33)*(AF$6-$F33+1),$J33/2,$M33,TRUE)-_xlfn.NORM.DIST(AND(AF$6&gt;=$F33,AF$6&lt;=$H33)*(AE$6-$F33+1),$J33/2,$M33,TRUE))/(1-2*_xlfn.NORM.DIST(0,$J33/2,$M33,TRUE))*$D33+($K33="Steady Growth")*(AND(AF$6&gt;=$F33,AF$6&lt;=$H33)*((AF$6-$F33+1)/($J33*($J33+1)/2)*$D33))+($K33="custom")*CustCF!Z33</f>
        <v>0</v>
      </c>
      <c r="AG33" s="95">
        <f>($K33="Bell Curve")*(_xlfn.NORM.DIST(AND(AG$6&gt;=$F33,AG$6&lt;=$H33)*(AG$6-$F33+1),$J33/2,$M33,TRUE)-_xlfn.NORM.DIST(AND(AG$6&gt;=$F33,AG$6&lt;=$H33)*(AF$6-$F33+1),$J33/2,$M33,TRUE))/(1-2*_xlfn.NORM.DIST(0,$J33/2,$M33,TRUE))*$D33+($K33="Steady Growth")*(AND(AG$6&gt;=$F33,AG$6&lt;=$H33)*((AG$6-$F33+1)/($J33*($J33+1)/2)*$D33))+($K33="custom")*CustCF!AA33</f>
        <v>0</v>
      </c>
      <c r="AH33" s="95">
        <f>($K33="Bell Curve")*(_xlfn.NORM.DIST(AND(AH$6&gt;=$F33,AH$6&lt;=$H33)*(AH$6-$F33+1),$J33/2,$M33,TRUE)-_xlfn.NORM.DIST(AND(AH$6&gt;=$F33,AH$6&lt;=$H33)*(AG$6-$F33+1),$J33/2,$M33,TRUE))/(1-2*_xlfn.NORM.DIST(0,$J33/2,$M33,TRUE))*$D33+($K33="Steady Growth")*(AND(AH$6&gt;=$F33,AH$6&lt;=$H33)*((AH$6-$F33+1)/($J33*($J33+1)/2)*$D33))+($K33="custom")*CustCF!AB33</f>
        <v>0</v>
      </c>
      <c r="AI33" s="95">
        <f>($K33="Bell Curve")*(_xlfn.NORM.DIST(AND(AI$6&gt;=$F33,AI$6&lt;=$H33)*(AI$6-$F33+1),$J33/2,$M33,TRUE)-_xlfn.NORM.DIST(AND(AI$6&gt;=$F33,AI$6&lt;=$H33)*(AH$6-$F33+1),$J33/2,$M33,TRUE))/(1-2*_xlfn.NORM.DIST(0,$J33/2,$M33,TRUE))*$D33+($K33="Steady Growth")*(AND(AI$6&gt;=$F33,AI$6&lt;=$H33)*((AI$6-$F33+1)/($J33*($J33+1)/2)*$D33))+($K33="custom")*CustCF!AC33</f>
        <v>0</v>
      </c>
      <c r="AJ33" s="95">
        <f>($K33="Bell Curve")*(_xlfn.NORM.DIST(AND(AJ$6&gt;=$F33,AJ$6&lt;=$H33)*(AJ$6-$F33+1),$J33/2,$M33,TRUE)-_xlfn.NORM.DIST(AND(AJ$6&gt;=$F33,AJ$6&lt;=$H33)*(AI$6-$F33+1),$J33/2,$M33,TRUE))/(1-2*_xlfn.NORM.DIST(0,$J33/2,$M33,TRUE))*$D33+($K33="Steady Growth")*(AND(AJ$6&gt;=$F33,AJ$6&lt;=$H33)*((AJ$6-$F33+1)/($J33*($J33+1)/2)*$D33))+($K33="custom")*CustCF!AD33</f>
        <v>0</v>
      </c>
      <c r="AK33" s="95">
        <f>($K33="Bell Curve")*(_xlfn.NORM.DIST(AND(AK$6&gt;=$F33,AK$6&lt;=$H33)*(AK$6-$F33+1),$J33/2,$M33,TRUE)-_xlfn.NORM.DIST(AND(AK$6&gt;=$F33,AK$6&lt;=$H33)*(AJ$6-$F33+1),$J33/2,$M33,TRUE))/(1-2*_xlfn.NORM.DIST(0,$J33/2,$M33,TRUE))*$D33+($K33="Steady Growth")*(AND(AK$6&gt;=$F33,AK$6&lt;=$H33)*((AK$6-$F33+1)/($J33*($J33+1)/2)*$D33))+($K33="custom")*CustCF!AE33</f>
        <v>0</v>
      </c>
      <c r="AL33" s="95">
        <f>($K33="Bell Curve")*(_xlfn.NORM.DIST(AND(AL$6&gt;=$F33,AL$6&lt;=$H33)*(AL$6-$F33+1),$J33/2,$M33,TRUE)-_xlfn.NORM.DIST(AND(AL$6&gt;=$F33,AL$6&lt;=$H33)*(AK$6-$F33+1),$J33/2,$M33,TRUE))/(1-2*_xlfn.NORM.DIST(0,$J33/2,$M33,TRUE))*$D33+($K33="Steady Growth")*(AND(AL$6&gt;=$F33,AL$6&lt;=$H33)*((AL$6-$F33+1)/($J33*($J33+1)/2)*$D33))+($K33="custom")*CustCF!AF33</f>
        <v>0</v>
      </c>
      <c r="AM33" s="95">
        <f>($K33="Bell Curve")*(_xlfn.NORM.DIST(AND(AM$6&gt;=$F33,AM$6&lt;=$H33)*(AM$6-$F33+1),$J33/2,$M33,TRUE)-_xlfn.NORM.DIST(AND(AM$6&gt;=$F33,AM$6&lt;=$H33)*(AL$6-$F33+1),$J33/2,$M33,TRUE))/(1-2*_xlfn.NORM.DIST(0,$J33/2,$M33,TRUE))*$D33+($K33="Steady Growth")*(AND(AM$6&gt;=$F33,AM$6&lt;=$H33)*((AM$6-$F33+1)/($J33*($J33+1)/2)*$D33))+($K33="custom")*CustCF!AG33</f>
        <v>0</v>
      </c>
      <c r="AN33" s="95">
        <f>($K33="Bell Curve")*(_xlfn.NORM.DIST(AND(AN$6&gt;=$F33,AN$6&lt;=$H33)*(AN$6-$F33+1),$J33/2,$M33,TRUE)-_xlfn.NORM.DIST(AND(AN$6&gt;=$F33,AN$6&lt;=$H33)*(AM$6-$F33+1),$J33/2,$M33,TRUE))/(1-2*_xlfn.NORM.DIST(0,$J33/2,$M33,TRUE))*$D33+($K33="Steady Growth")*(AND(AN$6&gt;=$F33,AN$6&lt;=$H33)*((AN$6-$F33+1)/($J33*($J33+1)/2)*$D33))+($K33="custom")*CustCF!AH33</f>
        <v>0</v>
      </c>
      <c r="AO33" s="95">
        <f>($K33="Bell Curve")*(_xlfn.NORM.DIST(AND(AO$6&gt;=$F33,AO$6&lt;=$H33)*(AO$6-$F33+1),$J33/2,$M33,TRUE)-_xlfn.NORM.DIST(AND(AO$6&gt;=$F33,AO$6&lt;=$H33)*(AN$6-$F33+1),$J33/2,$M33,TRUE))/(1-2*_xlfn.NORM.DIST(0,$J33/2,$M33,TRUE))*$D33+($K33="Steady Growth")*(AND(AO$6&gt;=$F33,AO$6&lt;=$H33)*((AO$6-$F33+1)/($J33*($J33+1)/2)*$D33))+($K33="custom")*CustCF!AI33</f>
        <v>0</v>
      </c>
      <c r="AP33" s="95">
        <f>($K33="Bell Curve")*(_xlfn.NORM.DIST(AND(AP$6&gt;=$F33,AP$6&lt;=$H33)*(AP$6-$F33+1),$J33/2,$M33,TRUE)-_xlfn.NORM.DIST(AND(AP$6&gt;=$F33,AP$6&lt;=$H33)*(AO$6-$F33+1),$J33/2,$M33,TRUE))/(1-2*_xlfn.NORM.DIST(0,$J33/2,$M33,TRUE))*$D33+($K33="Steady Growth")*(AND(AP$6&gt;=$F33,AP$6&lt;=$H33)*((AP$6-$F33+1)/($J33*($J33+1)/2)*$D33))+($K33="custom")*CustCF!AJ33</f>
        <v>0</v>
      </c>
      <c r="AQ33" s="95">
        <f>($K33="Bell Curve")*(_xlfn.NORM.DIST(AND(AQ$6&gt;=$F33,AQ$6&lt;=$H33)*(AQ$6-$F33+1),$J33/2,$M33,TRUE)-_xlfn.NORM.DIST(AND(AQ$6&gt;=$F33,AQ$6&lt;=$H33)*(AP$6-$F33+1),$J33/2,$M33,TRUE))/(1-2*_xlfn.NORM.DIST(0,$J33/2,$M33,TRUE))*$D33+($K33="Steady Growth")*(AND(AQ$6&gt;=$F33,AQ$6&lt;=$H33)*((AQ$6-$F33+1)/($J33*($J33+1)/2)*$D33))+($K33="custom")*CustCF!AK33</f>
        <v>0</v>
      </c>
      <c r="AR33" s="95">
        <f>($K33="Bell Curve")*(_xlfn.NORM.DIST(AND(AR$6&gt;=$F33,AR$6&lt;=$H33)*(AR$6-$F33+1),$J33/2,$M33,TRUE)-_xlfn.NORM.DIST(AND(AR$6&gt;=$F33,AR$6&lt;=$H33)*(AQ$6-$F33+1),$J33/2,$M33,TRUE))/(1-2*_xlfn.NORM.DIST(0,$J33/2,$M33,TRUE))*$D33+($K33="Steady Growth")*(AND(AR$6&gt;=$F33,AR$6&lt;=$H33)*((AR$6-$F33+1)/($J33*($J33+1)/2)*$D33))+($K33="custom")*CustCF!AL33</f>
        <v>0</v>
      </c>
      <c r="AS33" s="95">
        <f>($K33="Bell Curve")*(_xlfn.NORM.DIST(AND(AS$6&gt;=$F33,AS$6&lt;=$H33)*(AS$6-$F33+1),$J33/2,$M33,TRUE)-_xlfn.NORM.DIST(AND(AS$6&gt;=$F33,AS$6&lt;=$H33)*(AR$6-$F33+1),$J33/2,$M33,TRUE))/(1-2*_xlfn.NORM.DIST(0,$J33/2,$M33,TRUE))*$D33+($K33="Steady Growth")*(AND(AS$6&gt;=$F33,AS$6&lt;=$H33)*((AS$6-$F33+1)/($J33*($J33+1)/2)*$D33))+($K33="custom")*CustCF!AM33</f>
        <v>0</v>
      </c>
      <c r="AT33" s="95">
        <f>($K33="Bell Curve")*(_xlfn.NORM.DIST(AND(AT$6&gt;=$F33,AT$6&lt;=$H33)*(AT$6-$F33+1),$J33/2,$M33,TRUE)-_xlfn.NORM.DIST(AND(AT$6&gt;=$F33,AT$6&lt;=$H33)*(AS$6-$F33+1),$J33/2,$M33,TRUE))/(1-2*_xlfn.NORM.DIST(0,$J33/2,$M33,TRUE))*$D33+($K33="Steady Growth")*(AND(AT$6&gt;=$F33,AT$6&lt;=$H33)*((AT$6-$F33+1)/($J33*($J33+1)/2)*$D33))+($K33="custom")*CustCF!AN33</f>
        <v>0</v>
      </c>
      <c r="AU33" s="95">
        <f>($K33="Bell Curve")*(_xlfn.NORM.DIST(AND(AU$6&gt;=$F33,AU$6&lt;=$H33)*(AU$6-$F33+1),$J33/2,$M33,TRUE)-_xlfn.NORM.DIST(AND(AU$6&gt;=$F33,AU$6&lt;=$H33)*(AT$6-$F33+1),$J33/2,$M33,TRUE))/(1-2*_xlfn.NORM.DIST(0,$J33/2,$M33,TRUE))*$D33+($K33="Steady Growth")*(AND(AU$6&gt;=$F33,AU$6&lt;=$H33)*((AU$6-$F33+1)/($J33*($J33+1)/2)*$D33))+($K33="custom")*CustCF!AO33</f>
        <v>0</v>
      </c>
      <c r="AV33" s="95">
        <f>($K33="Bell Curve")*(_xlfn.NORM.DIST(AND(AV$6&gt;=$F33,AV$6&lt;=$H33)*(AV$6-$F33+1),$J33/2,$M33,TRUE)-_xlfn.NORM.DIST(AND(AV$6&gt;=$F33,AV$6&lt;=$H33)*(AU$6-$F33+1),$J33/2,$M33,TRUE))/(1-2*_xlfn.NORM.DIST(0,$J33/2,$M33,TRUE))*$D33+($K33="Steady Growth")*(AND(AV$6&gt;=$F33,AV$6&lt;=$H33)*((AV$6-$F33+1)/($J33*($J33+1)/2)*$D33))+($K33="custom")*CustCF!AP33</f>
        <v>0</v>
      </c>
      <c r="AW33" s="95">
        <f>($K33="Bell Curve")*(_xlfn.NORM.DIST(AND(AW$6&gt;=$F33,AW$6&lt;=$H33)*(AW$6-$F33+1),$J33/2,$M33,TRUE)-_xlfn.NORM.DIST(AND(AW$6&gt;=$F33,AW$6&lt;=$H33)*(AV$6-$F33+1),$J33/2,$M33,TRUE))/(1-2*_xlfn.NORM.DIST(0,$J33/2,$M33,TRUE))*$D33+($K33="Steady Growth")*(AND(AW$6&gt;=$F33,AW$6&lt;=$H33)*((AW$6-$F33+1)/($J33*($J33+1)/2)*$D33))+($K33="custom")*CustCF!AQ33</f>
        <v>0</v>
      </c>
      <c r="AX33" s="95">
        <f>($K33="Bell Curve")*(_xlfn.NORM.DIST(AND(AX$6&gt;=$F33,AX$6&lt;=$H33)*(AX$6-$F33+1),$J33/2,$M33,TRUE)-_xlfn.NORM.DIST(AND(AX$6&gt;=$F33,AX$6&lt;=$H33)*(AW$6-$F33+1),$J33/2,$M33,TRUE))/(1-2*_xlfn.NORM.DIST(0,$J33/2,$M33,TRUE))*$D33+($K33="Steady Growth")*(AND(AX$6&gt;=$F33,AX$6&lt;=$H33)*((AX$6-$F33+1)/($J33*($J33+1)/2)*$D33))+($K33="custom")*CustCF!AR33</f>
        <v>0</v>
      </c>
      <c r="AY33" s="95">
        <f>($K33="Bell Curve")*(_xlfn.NORM.DIST(AND(AY$6&gt;=$F33,AY$6&lt;=$H33)*(AY$6-$F33+1),$J33/2,$M33,TRUE)-_xlfn.NORM.DIST(AND(AY$6&gt;=$F33,AY$6&lt;=$H33)*(AX$6-$F33+1),$J33/2,$M33,TRUE))/(1-2*_xlfn.NORM.DIST(0,$J33/2,$M33,TRUE))*$D33+($K33="Steady Growth")*(AND(AY$6&gt;=$F33,AY$6&lt;=$H33)*((AY$6-$F33+1)/($J33*($J33+1)/2)*$D33))+($K33="custom")*CustCF!AS33</f>
        <v>0</v>
      </c>
      <c r="AZ33" s="95">
        <f>($K33="Bell Curve")*(_xlfn.NORM.DIST(AND(AZ$6&gt;=$F33,AZ$6&lt;=$H33)*(AZ$6-$F33+1),$J33/2,$M33,TRUE)-_xlfn.NORM.DIST(AND(AZ$6&gt;=$F33,AZ$6&lt;=$H33)*(AY$6-$F33+1),$J33/2,$M33,TRUE))/(1-2*_xlfn.NORM.DIST(0,$J33/2,$M33,TRUE))*$D33+($K33="Steady Growth")*(AND(AZ$6&gt;=$F33,AZ$6&lt;=$H33)*((AZ$6-$F33+1)/($J33*($J33+1)/2)*$D33))+($K33="custom")*CustCF!AT33</f>
        <v>0</v>
      </c>
      <c r="BA33" s="95">
        <f>($K33="Bell Curve")*(_xlfn.NORM.DIST(AND(BA$6&gt;=$F33,BA$6&lt;=$H33)*(BA$6-$F33+1),$J33/2,$M33,TRUE)-_xlfn.NORM.DIST(AND(BA$6&gt;=$F33,BA$6&lt;=$H33)*(AZ$6-$F33+1),$J33/2,$M33,TRUE))/(1-2*_xlfn.NORM.DIST(0,$J33/2,$M33,TRUE))*$D33+($K33="Steady Growth")*(AND(BA$6&gt;=$F33,BA$6&lt;=$H33)*((BA$6-$F33+1)/($J33*($J33+1)/2)*$D33))+($K33="custom")*CustCF!AU33</f>
        <v>0</v>
      </c>
      <c r="BB33" s="95">
        <f>($K33="Bell Curve")*(_xlfn.NORM.DIST(AND(BB$6&gt;=$F33,BB$6&lt;=$H33)*(BB$6-$F33+1),$J33/2,$M33,TRUE)-_xlfn.NORM.DIST(AND(BB$6&gt;=$F33,BB$6&lt;=$H33)*(BA$6-$F33+1),$J33/2,$M33,TRUE))/(1-2*_xlfn.NORM.DIST(0,$J33/2,$M33,TRUE))*$D33+($K33="Steady Growth")*(AND(BB$6&gt;=$F33,BB$6&lt;=$H33)*((BB$6-$F33+1)/($J33*($J33+1)/2)*$D33))+($K33="custom")*CustCF!AV33</f>
        <v>0</v>
      </c>
      <c r="BC33" s="95">
        <f>($K33="Bell Curve")*(_xlfn.NORM.DIST(AND(BC$6&gt;=$F33,BC$6&lt;=$H33)*(BC$6-$F33+1),$J33/2,$M33,TRUE)-_xlfn.NORM.DIST(AND(BC$6&gt;=$F33,BC$6&lt;=$H33)*(BB$6-$F33+1),$J33/2,$M33,TRUE))/(1-2*_xlfn.NORM.DIST(0,$J33/2,$M33,TRUE))*$D33+($K33="Steady Growth")*(AND(BC$6&gt;=$F33,BC$6&lt;=$H33)*((BC$6-$F33+1)/($J33*($J33+1)/2)*$D33))+($K33="custom")*CustCF!AW33</f>
        <v>0</v>
      </c>
      <c r="BD33" s="95">
        <f>($K33="Bell Curve")*(_xlfn.NORM.DIST(AND(BD$6&gt;=$F33,BD$6&lt;=$H33)*(BD$6-$F33+1),$J33/2,$M33,TRUE)-_xlfn.NORM.DIST(AND(BD$6&gt;=$F33,BD$6&lt;=$H33)*(BC$6-$F33+1),$J33/2,$M33,TRUE))/(1-2*_xlfn.NORM.DIST(0,$J33/2,$M33,TRUE))*$D33+($K33="Steady Growth")*(AND(BD$6&gt;=$F33,BD$6&lt;=$H33)*((BD$6-$F33+1)/($J33*($J33+1)/2)*$D33))+($K33="custom")*CustCF!AX33</f>
        <v>0</v>
      </c>
      <c r="BE33" s="95">
        <f>($K33="Bell Curve")*(_xlfn.NORM.DIST(AND(BE$6&gt;=$F33,BE$6&lt;=$H33)*(BE$6-$F33+1),$J33/2,$M33,TRUE)-_xlfn.NORM.DIST(AND(BE$6&gt;=$F33,BE$6&lt;=$H33)*(BD$6-$F33+1),$J33/2,$M33,TRUE))/(1-2*_xlfn.NORM.DIST(0,$J33/2,$M33,TRUE))*$D33+($K33="Steady Growth")*(AND(BE$6&gt;=$F33,BE$6&lt;=$H33)*((BE$6-$F33+1)/($J33*($J33+1)/2)*$D33))+($K33="custom")*CustCF!AY33</f>
        <v>0</v>
      </c>
      <c r="BF33" s="95">
        <f>($K33="Bell Curve")*(_xlfn.NORM.DIST(AND(BF$6&gt;=$F33,BF$6&lt;=$H33)*(BF$6-$F33+1),$J33/2,$M33,TRUE)-_xlfn.NORM.DIST(AND(BF$6&gt;=$F33,BF$6&lt;=$H33)*(BE$6-$F33+1),$J33/2,$M33,TRUE))/(1-2*_xlfn.NORM.DIST(0,$J33/2,$M33,TRUE))*$D33+($K33="Steady Growth")*(AND(BF$6&gt;=$F33,BF$6&lt;=$H33)*((BF$6-$F33+1)/($J33*($J33+1)/2)*$D33))+($K33="custom")*CustCF!AZ33</f>
        <v>0</v>
      </c>
      <c r="BG33" s="95">
        <f>($K33="Bell Curve")*(_xlfn.NORM.DIST(AND(BG$6&gt;=$F33,BG$6&lt;=$H33)*(BG$6-$F33+1),$J33/2,$M33,TRUE)-_xlfn.NORM.DIST(AND(BG$6&gt;=$F33,BG$6&lt;=$H33)*(BF$6-$F33+1),$J33/2,$M33,TRUE))/(1-2*_xlfn.NORM.DIST(0,$J33/2,$M33,TRUE))*$D33+($K33="Steady Growth")*(AND(BG$6&gt;=$F33,BG$6&lt;=$H33)*((BG$6-$F33+1)/($J33*($J33+1)/2)*$D33))+($K33="custom")*CustCF!BA33</f>
        <v>0</v>
      </c>
      <c r="BH33" s="95">
        <f>($K33="Bell Curve")*(_xlfn.NORM.DIST(AND(BH$6&gt;=$F33,BH$6&lt;=$H33)*(BH$6-$F33+1),$J33/2,$M33,TRUE)-_xlfn.NORM.DIST(AND(BH$6&gt;=$F33,BH$6&lt;=$H33)*(BG$6-$F33+1),$J33/2,$M33,TRUE))/(1-2*_xlfn.NORM.DIST(0,$J33/2,$M33,TRUE))*$D33+($K33="Steady Growth")*(AND(BH$6&gt;=$F33,BH$6&lt;=$H33)*((BH$6-$F33+1)/($J33*($J33+1)/2)*$D33))+($K33="custom")*CustCF!BB33</f>
        <v>0</v>
      </c>
      <c r="BI33" s="95">
        <f>($K33="Bell Curve")*(_xlfn.NORM.DIST(AND(BI$6&gt;=$F33,BI$6&lt;=$H33)*(BI$6-$F33+1),$J33/2,$M33,TRUE)-_xlfn.NORM.DIST(AND(BI$6&gt;=$F33,BI$6&lt;=$H33)*(BH$6-$F33+1),$J33/2,$M33,TRUE))/(1-2*_xlfn.NORM.DIST(0,$J33/2,$M33,TRUE))*$D33+($K33="Steady Growth")*(AND(BI$6&gt;=$F33,BI$6&lt;=$H33)*((BI$6-$F33+1)/($J33*($J33+1)/2)*$D33))+($K33="custom")*CustCF!BC33</f>
        <v>0</v>
      </c>
      <c r="BJ33" s="95">
        <f>($K33="Bell Curve")*(_xlfn.NORM.DIST(AND(BJ$6&gt;=$F33,BJ$6&lt;=$H33)*(BJ$6-$F33+1),$J33/2,$M33,TRUE)-_xlfn.NORM.DIST(AND(BJ$6&gt;=$F33,BJ$6&lt;=$H33)*(BI$6-$F33+1),$J33/2,$M33,TRUE))/(1-2*_xlfn.NORM.DIST(0,$J33/2,$M33,TRUE))*$D33+($K33="Steady Growth")*(AND(BJ$6&gt;=$F33,BJ$6&lt;=$H33)*((BJ$6-$F33+1)/($J33*($J33+1)/2)*$D33))+($K33="custom")*CustCF!BD33</f>
        <v>0</v>
      </c>
      <c r="BK33" s="95">
        <f>($K33="Bell Curve")*(_xlfn.NORM.DIST(AND(BK$6&gt;=$F33,BK$6&lt;=$H33)*(BK$6-$F33+1),$J33/2,$M33,TRUE)-_xlfn.NORM.DIST(AND(BK$6&gt;=$F33,BK$6&lt;=$H33)*(BJ$6-$F33+1),$J33/2,$M33,TRUE))/(1-2*_xlfn.NORM.DIST(0,$J33/2,$M33,TRUE))*$D33+($K33="Steady Growth")*(AND(BK$6&gt;=$F33,BK$6&lt;=$H33)*((BK$6-$F33+1)/($J33*($J33+1)/2)*$D33))+($K33="custom")*CustCF!BE33</f>
        <v>0</v>
      </c>
      <c r="BL33" s="95">
        <f>($K33="Bell Curve")*(_xlfn.NORM.DIST(AND(BL$6&gt;=$F33,BL$6&lt;=$H33)*(BL$6-$F33+1),$J33/2,$M33,TRUE)-_xlfn.NORM.DIST(AND(BL$6&gt;=$F33,BL$6&lt;=$H33)*(BK$6-$F33+1),$J33/2,$M33,TRUE))/(1-2*_xlfn.NORM.DIST(0,$J33/2,$M33,TRUE))*$D33+($K33="Steady Growth")*(AND(BL$6&gt;=$F33,BL$6&lt;=$H33)*((BL$6-$F33+1)/($J33*($J33+1)/2)*$D33))+($K33="custom")*CustCF!BF33</f>
        <v>0</v>
      </c>
      <c r="BM33" s="95">
        <f>($K33="Bell Curve")*(_xlfn.NORM.DIST(AND(BM$6&gt;=$F33,BM$6&lt;=$H33)*(BM$6-$F33+1),$J33/2,$M33,TRUE)-_xlfn.NORM.DIST(AND(BM$6&gt;=$F33,BM$6&lt;=$H33)*(BL$6-$F33+1),$J33/2,$M33,TRUE))/(1-2*_xlfn.NORM.DIST(0,$J33/2,$M33,TRUE))*$D33+($K33="Steady Growth")*(AND(BM$6&gt;=$F33,BM$6&lt;=$H33)*((BM$6-$F33+1)/($J33*($J33+1)/2)*$D33))+($K33="custom")*CustCF!BG33</f>
        <v>0</v>
      </c>
      <c r="BN33" s="95">
        <f>($K33="Bell Curve")*(_xlfn.NORM.DIST(AND(BN$6&gt;=$F33,BN$6&lt;=$H33)*(BN$6-$F33+1),$J33/2,$M33,TRUE)-_xlfn.NORM.DIST(AND(BN$6&gt;=$F33,BN$6&lt;=$H33)*(BM$6-$F33+1),$J33/2,$M33,TRUE))/(1-2*_xlfn.NORM.DIST(0,$J33/2,$M33,TRUE))*$D33+($K33="Steady Growth")*(AND(BN$6&gt;=$F33,BN$6&lt;=$H33)*((BN$6-$F33+1)/($J33*($J33+1)/2)*$D33))+($K33="custom")*CustCF!BH33</f>
        <v>0</v>
      </c>
      <c r="BO33" s="95">
        <f>($K33="Bell Curve")*(_xlfn.NORM.DIST(AND(BO$6&gt;=$F33,BO$6&lt;=$H33)*(BO$6-$F33+1),$J33/2,$M33,TRUE)-_xlfn.NORM.DIST(AND(BO$6&gt;=$F33,BO$6&lt;=$H33)*(BN$6-$F33+1),$J33/2,$M33,TRUE))/(1-2*_xlfn.NORM.DIST(0,$J33/2,$M33,TRUE))*$D33+($K33="Steady Growth")*(AND(BO$6&gt;=$F33,BO$6&lt;=$H33)*((BO$6-$F33+1)/($J33*($J33+1)/2)*$D33))+($K33="custom")*CustCF!BI33</f>
        <v>0</v>
      </c>
      <c r="BP33" s="95">
        <f>($K33="Bell Curve")*(_xlfn.NORM.DIST(AND(BP$6&gt;=$F33,BP$6&lt;=$H33)*(BP$6-$F33+1),$J33/2,$M33,TRUE)-_xlfn.NORM.DIST(AND(BP$6&gt;=$F33,BP$6&lt;=$H33)*(BO$6-$F33+1),$J33/2,$M33,TRUE))/(1-2*_xlfn.NORM.DIST(0,$J33/2,$M33,TRUE))*$D33+($K33="Steady Growth")*(AND(BP$6&gt;=$F33,BP$6&lt;=$H33)*((BP$6-$F33+1)/($J33*($J33+1)/2)*$D33))+($K33="custom")*CustCF!BJ33</f>
        <v>0</v>
      </c>
      <c r="BQ33" s="95">
        <f>($K33="Bell Curve")*(_xlfn.NORM.DIST(AND(BQ$6&gt;=$F33,BQ$6&lt;=$H33)*(BQ$6-$F33+1),$J33/2,$M33,TRUE)-_xlfn.NORM.DIST(AND(BQ$6&gt;=$F33,BQ$6&lt;=$H33)*(BP$6-$F33+1),$J33/2,$M33,TRUE))/(1-2*_xlfn.NORM.DIST(0,$J33/2,$M33,TRUE))*$D33+($K33="Steady Growth")*(AND(BQ$6&gt;=$F33,BQ$6&lt;=$H33)*((BQ$6-$F33+1)/($J33*($J33+1)/2)*$D33))+($K33="custom")*CustCF!BK33</f>
        <v>0</v>
      </c>
      <c r="BR33" s="95">
        <f>($K33="Bell Curve")*(_xlfn.NORM.DIST(AND(BR$6&gt;=$F33,BR$6&lt;=$H33)*(BR$6-$F33+1),$J33/2,$M33,TRUE)-_xlfn.NORM.DIST(AND(BR$6&gt;=$F33,BR$6&lt;=$H33)*(BQ$6-$F33+1),$J33/2,$M33,TRUE))/(1-2*_xlfn.NORM.DIST(0,$J33/2,$M33,TRUE))*$D33+($K33="Steady Growth")*(AND(BR$6&gt;=$F33,BR$6&lt;=$H33)*((BR$6-$F33+1)/($J33*($J33+1)/2)*$D33))+($K33="custom")*CustCF!BL33</f>
        <v>0</v>
      </c>
      <c r="BS33" s="95">
        <f>($K33="Bell Curve")*(_xlfn.NORM.DIST(AND(BS$6&gt;=$F33,BS$6&lt;=$H33)*(BS$6-$F33+1),$J33/2,$M33,TRUE)-_xlfn.NORM.DIST(AND(BS$6&gt;=$F33,BS$6&lt;=$H33)*(BR$6-$F33+1),$J33/2,$M33,TRUE))/(1-2*_xlfn.NORM.DIST(0,$J33/2,$M33,TRUE))*$D33+($K33="Steady Growth")*(AND(BS$6&gt;=$F33,BS$6&lt;=$H33)*((BS$6-$F33+1)/($J33*($J33+1)/2)*$D33))+($K33="custom")*CustCF!BM33</f>
        <v>0</v>
      </c>
      <c r="BT33" s="95">
        <f>($K33="Bell Curve")*(_xlfn.NORM.DIST(AND(BT$6&gt;=$F33,BT$6&lt;=$H33)*(BT$6-$F33+1),$J33/2,$M33,TRUE)-_xlfn.NORM.DIST(AND(BT$6&gt;=$F33,BT$6&lt;=$H33)*(BS$6-$F33+1),$J33/2,$M33,TRUE))/(1-2*_xlfn.NORM.DIST(0,$J33/2,$M33,TRUE))*$D33+($K33="Steady Growth")*(AND(BT$6&gt;=$F33,BT$6&lt;=$H33)*((BT$6-$F33+1)/($J33*($J33+1)/2)*$D33))+($K33="custom")*CustCF!BN33</f>
        <v>0</v>
      </c>
      <c r="BU33" s="95">
        <f>($K33="Bell Curve")*(_xlfn.NORM.DIST(AND(BU$6&gt;=$F33,BU$6&lt;=$H33)*(BU$6-$F33+1),$J33/2,$M33,TRUE)-_xlfn.NORM.DIST(AND(BU$6&gt;=$F33,BU$6&lt;=$H33)*(BT$6-$F33+1),$J33/2,$M33,TRUE))/(1-2*_xlfn.NORM.DIST(0,$J33/2,$M33,TRUE))*$D33+($K33="Steady Growth")*(AND(BU$6&gt;=$F33,BU$6&lt;=$H33)*((BU$6-$F33+1)/($J33*($J33+1)/2)*$D33))+($K33="custom")*CustCF!BO33</f>
        <v>0</v>
      </c>
      <c r="BV33" s="95">
        <f>($K33="Bell Curve")*(_xlfn.NORM.DIST(AND(BV$6&gt;=$F33,BV$6&lt;=$H33)*(BV$6-$F33+1),$J33/2,$M33,TRUE)-_xlfn.NORM.DIST(AND(BV$6&gt;=$F33,BV$6&lt;=$H33)*(BU$6-$F33+1),$J33/2,$M33,TRUE))/(1-2*_xlfn.NORM.DIST(0,$J33/2,$M33,TRUE))*$D33+($K33="Steady Growth")*(AND(BV$6&gt;=$F33,BV$6&lt;=$H33)*((BV$6-$F33+1)/($J33*($J33+1)/2)*$D33))+($K33="custom")*CustCF!BP33</f>
        <v>0</v>
      </c>
      <c r="BW33" s="95">
        <f>($K33="Bell Curve")*(_xlfn.NORM.DIST(AND(BW$6&gt;=$F33,BW$6&lt;=$H33)*(BW$6-$F33+1),$J33/2,$M33,TRUE)-_xlfn.NORM.DIST(AND(BW$6&gt;=$F33,BW$6&lt;=$H33)*(BV$6-$F33+1),$J33/2,$M33,TRUE))/(1-2*_xlfn.NORM.DIST(0,$J33/2,$M33,TRUE))*$D33+($K33="Steady Growth")*(AND(BW$6&gt;=$F33,BW$6&lt;=$H33)*((BW$6-$F33+1)/($J33*($J33+1)/2)*$D33))+($K33="custom")*CustCF!BQ33</f>
        <v>0</v>
      </c>
      <c r="BX33" s="95">
        <f>($K33="Bell Curve")*(_xlfn.NORM.DIST(AND(BX$6&gt;=$F33,BX$6&lt;=$H33)*(BX$6-$F33+1),$J33/2,$M33,TRUE)-_xlfn.NORM.DIST(AND(BX$6&gt;=$F33,BX$6&lt;=$H33)*(BW$6-$F33+1),$J33/2,$M33,TRUE))/(1-2*_xlfn.NORM.DIST(0,$J33/2,$M33,TRUE))*$D33+($K33="Steady Growth")*(AND(BX$6&gt;=$F33,BX$6&lt;=$H33)*((BX$6-$F33+1)/($J33*($J33+1)/2)*$D33))+($K33="custom")*CustCF!BR33</f>
        <v>0</v>
      </c>
      <c r="BY33" s="95">
        <f>($K33="Bell Curve")*(_xlfn.NORM.DIST(AND(BY$6&gt;=$F33,BY$6&lt;=$H33)*(BY$6-$F33+1),$J33/2,$M33,TRUE)-_xlfn.NORM.DIST(AND(BY$6&gt;=$F33,BY$6&lt;=$H33)*(BX$6-$F33+1),$J33/2,$M33,TRUE))/(1-2*_xlfn.NORM.DIST(0,$J33/2,$M33,TRUE))*$D33+($K33="Steady Growth")*(AND(BY$6&gt;=$F33,BY$6&lt;=$H33)*((BY$6-$F33+1)/($J33*($J33+1)/2)*$D33))+($K33="custom")*CustCF!BS33</f>
        <v>0</v>
      </c>
      <c r="BZ33" s="95">
        <f>($K33="Bell Curve")*(_xlfn.NORM.DIST(AND(BZ$6&gt;=$F33,BZ$6&lt;=$H33)*(BZ$6-$F33+1),$J33/2,$M33,TRUE)-_xlfn.NORM.DIST(AND(BZ$6&gt;=$F33,BZ$6&lt;=$H33)*(BY$6-$F33+1),$J33/2,$M33,TRUE))/(1-2*_xlfn.NORM.DIST(0,$J33/2,$M33,TRUE))*$D33+($K33="Steady Growth")*(AND(BZ$6&gt;=$F33,BZ$6&lt;=$H33)*((BZ$6-$F33+1)/($J33*($J33+1)/2)*$D33))+($K33="custom")*CustCF!BT33</f>
        <v>0</v>
      </c>
      <c r="CA33" s="95">
        <f>($K33="Bell Curve")*(_xlfn.NORM.DIST(AND(CA$6&gt;=$F33,CA$6&lt;=$H33)*(CA$6-$F33+1),$J33/2,$M33,TRUE)-_xlfn.NORM.DIST(AND(CA$6&gt;=$F33,CA$6&lt;=$H33)*(BZ$6-$F33+1),$J33/2,$M33,TRUE))/(1-2*_xlfn.NORM.DIST(0,$J33/2,$M33,TRUE))*$D33+($K33="Steady Growth")*(AND(CA$6&gt;=$F33,CA$6&lt;=$H33)*((CA$6-$F33+1)/($J33*($J33+1)/2)*$D33))+($K33="custom")*CustCF!BU33</f>
        <v>0</v>
      </c>
      <c r="CB33" s="95">
        <f>($K33="Bell Curve")*(_xlfn.NORM.DIST(AND(CB$6&gt;=$F33,CB$6&lt;=$H33)*(CB$6-$F33+1),$J33/2,$M33,TRUE)-_xlfn.NORM.DIST(AND(CB$6&gt;=$F33,CB$6&lt;=$H33)*(CA$6-$F33+1),$J33/2,$M33,TRUE))/(1-2*_xlfn.NORM.DIST(0,$J33/2,$M33,TRUE))*$D33+($K33="Steady Growth")*(AND(CB$6&gt;=$F33,CB$6&lt;=$H33)*((CB$6-$F33+1)/($J33*($J33+1)/2)*$D33))+($K33="custom")*CustCF!BV33</f>
        <v>0</v>
      </c>
      <c r="CC33" s="95">
        <f>($K33="Bell Curve")*(_xlfn.NORM.DIST(AND(CC$6&gt;=$F33,CC$6&lt;=$H33)*(CC$6-$F33+1),$J33/2,$M33,TRUE)-_xlfn.NORM.DIST(AND(CC$6&gt;=$F33,CC$6&lt;=$H33)*(CB$6-$F33+1),$J33/2,$M33,TRUE))/(1-2*_xlfn.NORM.DIST(0,$J33/2,$M33,TRUE))*$D33+($K33="Steady Growth")*(AND(CC$6&gt;=$F33,CC$6&lt;=$H33)*((CC$6-$F33+1)/($J33*($J33+1)/2)*$D33))+($K33="custom")*CustCF!BW33</f>
        <v>0</v>
      </c>
      <c r="CD33" s="95">
        <f>($K33="Bell Curve")*(_xlfn.NORM.DIST(AND(CD$6&gt;=$F33,CD$6&lt;=$H33)*(CD$6-$F33+1),$J33/2,$M33,TRUE)-_xlfn.NORM.DIST(AND(CD$6&gt;=$F33,CD$6&lt;=$H33)*(CC$6-$F33+1),$J33/2,$M33,TRUE))/(1-2*_xlfn.NORM.DIST(0,$J33/2,$M33,TRUE))*$D33+($K33="Steady Growth")*(AND(CD$6&gt;=$F33,CD$6&lt;=$H33)*((CD$6-$F33+1)/($J33*($J33+1)/2)*$D33))+($K33="custom")*CustCF!BX33</f>
        <v>0</v>
      </c>
      <c r="CE33" s="95">
        <f>($K33="Bell Curve")*(_xlfn.NORM.DIST(AND(CE$6&gt;=$F33,CE$6&lt;=$H33)*(CE$6-$F33+1),$J33/2,$M33,TRUE)-_xlfn.NORM.DIST(AND(CE$6&gt;=$F33,CE$6&lt;=$H33)*(CD$6-$F33+1),$J33/2,$M33,TRUE))/(1-2*_xlfn.NORM.DIST(0,$J33/2,$M33,TRUE))*$D33+($K33="Steady Growth")*(AND(CE$6&gt;=$F33,CE$6&lt;=$H33)*((CE$6-$F33+1)/($J33*($J33+1)/2)*$D33))+($K33="custom")*CustCF!BY33</f>
        <v>0</v>
      </c>
      <c r="CF33" s="95">
        <f>($K33="Bell Curve")*(_xlfn.NORM.DIST(AND(CF$6&gt;=$F33,CF$6&lt;=$H33)*(CF$6-$F33+1),$J33/2,$M33,TRUE)-_xlfn.NORM.DIST(AND(CF$6&gt;=$F33,CF$6&lt;=$H33)*(CE$6-$F33+1),$J33/2,$M33,TRUE))/(1-2*_xlfn.NORM.DIST(0,$J33/2,$M33,TRUE))*$D33+($K33="Steady Growth")*(AND(CF$6&gt;=$F33,CF$6&lt;=$H33)*((CF$6-$F33+1)/($J33*($J33+1)/2)*$D33))+($K33="custom")*CustCF!BZ33</f>
        <v>0</v>
      </c>
      <c r="CG33" s="95">
        <f>($K33="Bell Curve")*(_xlfn.NORM.DIST(AND(CG$6&gt;=$F33,CG$6&lt;=$H33)*(CG$6-$F33+1),$J33/2,$M33,TRUE)-_xlfn.NORM.DIST(AND(CG$6&gt;=$F33,CG$6&lt;=$H33)*(CF$6-$F33+1),$J33/2,$M33,TRUE))/(1-2*_xlfn.NORM.DIST(0,$J33/2,$M33,TRUE))*$D33+($K33="Steady Growth")*(AND(CG$6&gt;=$F33,CG$6&lt;=$H33)*((CG$6-$F33+1)/($J33*($J33+1)/2)*$D33))+($K33="custom")*CustCF!CA33</f>
        <v>0</v>
      </c>
      <c r="CH33" s="95">
        <f>($K33="Bell Curve")*(_xlfn.NORM.DIST(AND(CH$6&gt;=$F33,CH$6&lt;=$H33)*(CH$6-$F33+1),$J33/2,$M33,TRUE)-_xlfn.NORM.DIST(AND(CH$6&gt;=$F33,CH$6&lt;=$H33)*(CG$6-$F33+1),$J33/2,$M33,TRUE))/(1-2*_xlfn.NORM.DIST(0,$J33/2,$M33,TRUE))*$D33+($K33="Steady Growth")*(AND(CH$6&gt;=$F33,CH$6&lt;=$H33)*((CH$6-$F33+1)/($J33*($J33+1)/2)*$D33))+($K33="custom")*CustCF!CB33</f>
        <v>0</v>
      </c>
      <c r="CI33" s="95">
        <f>($K33="Bell Curve")*(_xlfn.NORM.DIST(AND(CI$6&gt;=$F33,CI$6&lt;=$H33)*(CI$6-$F33+1),$J33/2,$M33,TRUE)-_xlfn.NORM.DIST(AND(CI$6&gt;=$F33,CI$6&lt;=$H33)*(CH$6-$F33+1),$J33/2,$M33,TRUE))/(1-2*_xlfn.NORM.DIST(0,$J33/2,$M33,TRUE))*$D33+($K33="Steady Growth")*(AND(CI$6&gt;=$F33,CI$6&lt;=$H33)*((CI$6-$F33+1)/($J33*($J33+1)/2)*$D33))+($K33="custom")*CustCF!CC33</f>
        <v>0</v>
      </c>
      <c r="CJ33" s="95">
        <f>($K33="Bell Curve")*(_xlfn.NORM.DIST(AND(CJ$6&gt;=$F33,CJ$6&lt;=$H33)*(CJ$6-$F33+1),$J33/2,$M33,TRUE)-_xlfn.NORM.DIST(AND(CJ$6&gt;=$F33,CJ$6&lt;=$H33)*(CI$6-$F33+1),$J33/2,$M33,TRUE))/(1-2*_xlfn.NORM.DIST(0,$J33/2,$M33,TRUE))*$D33+($K33="Steady Growth")*(AND(CJ$6&gt;=$F33,CJ$6&lt;=$H33)*((CJ$6-$F33+1)/($J33*($J33+1)/2)*$D33))+($K33="custom")*CustCF!CD33</f>
        <v>0</v>
      </c>
      <c r="CK33" s="95">
        <f>($K33="Bell Curve")*(_xlfn.NORM.DIST(AND(CK$6&gt;=$F33,CK$6&lt;=$H33)*(CK$6-$F33+1),$J33/2,$M33,TRUE)-_xlfn.NORM.DIST(AND(CK$6&gt;=$F33,CK$6&lt;=$H33)*(CJ$6-$F33+1),$J33/2,$M33,TRUE))/(1-2*_xlfn.NORM.DIST(0,$J33/2,$M33,TRUE))*$D33+($K33="Steady Growth")*(AND(CK$6&gt;=$F33,CK$6&lt;=$H33)*((CK$6-$F33+1)/($J33*($J33+1)/2)*$D33))+($K33="custom")*CustCF!CE33</f>
        <v>0</v>
      </c>
      <c r="CL33" s="95">
        <f>($K33="Bell Curve")*(_xlfn.NORM.DIST(AND(CL$6&gt;=$F33,CL$6&lt;=$H33)*(CL$6-$F33+1),$J33/2,$M33,TRUE)-_xlfn.NORM.DIST(AND(CL$6&gt;=$F33,CL$6&lt;=$H33)*(CK$6-$F33+1),$J33/2,$M33,TRUE))/(1-2*_xlfn.NORM.DIST(0,$J33/2,$M33,TRUE))*$D33+($K33="Steady Growth")*(AND(CL$6&gt;=$F33,CL$6&lt;=$H33)*((CL$6-$F33+1)/($J33*($J33+1)/2)*$D33))+($K33="custom")*CustCF!CF33</f>
        <v>0</v>
      </c>
      <c r="CM33" s="95">
        <f>($K33="Bell Curve")*(_xlfn.NORM.DIST(AND(CM$6&gt;=$F33,CM$6&lt;=$H33)*(CM$6-$F33+1),$J33/2,$M33,TRUE)-_xlfn.NORM.DIST(AND(CM$6&gt;=$F33,CM$6&lt;=$H33)*(CL$6-$F33+1),$J33/2,$M33,TRUE))/(1-2*_xlfn.NORM.DIST(0,$J33/2,$M33,TRUE))*$D33+($K33="Steady Growth")*(AND(CM$6&gt;=$F33,CM$6&lt;=$H33)*((CM$6-$F33+1)/($J33*($J33+1)/2)*$D33))+($K33="custom")*CustCF!CG33</f>
        <v>0</v>
      </c>
      <c r="CN33" s="95">
        <f>($K33="Bell Curve")*(_xlfn.NORM.DIST(AND(CN$6&gt;=$F33,CN$6&lt;=$H33)*(CN$6-$F33+1),$J33/2,$M33,TRUE)-_xlfn.NORM.DIST(AND(CN$6&gt;=$F33,CN$6&lt;=$H33)*(CM$6-$F33+1),$J33/2,$M33,TRUE))/(1-2*_xlfn.NORM.DIST(0,$J33/2,$M33,TRUE))*$D33+($K33="Steady Growth")*(AND(CN$6&gt;=$F33,CN$6&lt;=$H33)*((CN$6-$F33+1)/($J33*($J33+1)/2)*$D33))+($K33="custom")*CustCF!CH33</f>
        <v>0</v>
      </c>
      <c r="CO33" s="95">
        <f>($K33="Bell Curve")*(_xlfn.NORM.DIST(AND(CO$6&gt;=$F33,CO$6&lt;=$H33)*(CO$6-$F33+1),$J33/2,$M33,TRUE)-_xlfn.NORM.DIST(AND(CO$6&gt;=$F33,CO$6&lt;=$H33)*(CN$6-$F33+1),$J33/2,$M33,TRUE))/(1-2*_xlfn.NORM.DIST(0,$J33/2,$M33,TRUE))*$D33+($K33="Steady Growth")*(AND(CO$6&gt;=$F33,CO$6&lt;=$H33)*((CO$6-$F33+1)/($J33*($J33+1)/2)*$D33))+($K33="custom")*CustCF!CI33</f>
        <v>0</v>
      </c>
      <c r="CP33" s="95">
        <f>($K33="Bell Curve")*(_xlfn.NORM.DIST(AND(CP$6&gt;=$F33,CP$6&lt;=$H33)*(CP$6-$F33+1),$J33/2,$M33,TRUE)-_xlfn.NORM.DIST(AND(CP$6&gt;=$F33,CP$6&lt;=$H33)*(CO$6-$F33+1),$J33/2,$M33,TRUE))/(1-2*_xlfn.NORM.DIST(0,$J33/2,$M33,TRUE))*$D33+($K33="Steady Growth")*(AND(CP$6&gt;=$F33,CP$6&lt;=$H33)*((CP$6-$F33+1)/($J33*($J33+1)/2)*$D33))+($K33="custom")*CustCF!CJ33</f>
        <v>0</v>
      </c>
      <c r="CQ33" s="95">
        <f>($K33="Bell Curve")*(_xlfn.NORM.DIST(AND(CQ$6&gt;=$F33,CQ$6&lt;=$H33)*(CQ$6-$F33+1),$J33/2,$M33,TRUE)-_xlfn.NORM.DIST(AND(CQ$6&gt;=$F33,CQ$6&lt;=$H33)*(CP$6-$F33+1),$J33/2,$M33,TRUE))/(1-2*_xlfn.NORM.DIST(0,$J33/2,$M33,TRUE))*$D33+($K33="Steady Growth")*(AND(CQ$6&gt;=$F33,CQ$6&lt;=$H33)*((CQ$6-$F33+1)/($J33*($J33+1)/2)*$D33))+($K33="custom")*CustCF!CK33</f>
        <v>0</v>
      </c>
      <c r="CR33" s="95">
        <f>($K33="Bell Curve")*(_xlfn.NORM.DIST(AND(CR$6&gt;=$F33,CR$6&lt;=$H33)*(CR$6-$F33+1),$J33/2,$M33,TRUE)-_xlfn.NORM.DIST(AND(CR$6&gt;=$F33,CR$6&lt;=$H33)*(CQ$6-$F33+1),$J33/2,$M33,TRUE))/(1-2*_xlfn.NORM.DIST(0,$J33/2,$M33,TRUE))*$D33+($K33="Steady Growth")*(AND(CR$6&gt;=$F33,CR$6&lt;=$H33)*((CR$6-$F33+1)/($J33*($J33+1)/2)*$D33))+($K33="custom")*CustCF!CL33</f>
        <v>0</v>
      </c>
      <c r="CS33" s="95">
        <f>($K33="Bell Curve")*(_xlfn.NORM.DIST(AND(CS$6&gt;=$F33,CS$6&lt;=$H33)*(CS$6-$F33+1),$J33/2,$M33,TRUE)-_xlfn.NORM.DIST(AND(CS$6&gt;=$F33,CS$6&lt;=$H33)*(CR$6-$F33+1),$J33/2,$M33,TRUE))/(1-2*_xlfn.NORM.DIST(0,$J33/2,$M33,TRUE))*$D33+($K33="Steady Growth")*(AND(CS$6&gt;=$F33,CS$6&lt;=$H33)*((CS$6-$F33+1)/($J33*($J33+1)/2)*$D33))+($K33="custom")*CustCF!CM33</f>
        <v>0</v>
      </c>
      <c r="CT33" s="95">
        <f>($K33="Bell Curve")*(_xlfn.NORM.DIST(AND(CT$6&gt;=$F33,CT$6&lt;=$H33)*(CT$6-$F33+1),$J33/2,$M33,TRUE)-_xlfn.NORM.DIST(AND(CT$6&gt;=$F33,CT$6&lt;=$H33)*(CS$6-$F33+1),$J33/2,$M33,TRUE))/(1-2*_xlfn.NORM.DIST(0,$J33/2,$M33,TRUE))*$D33+($K33="Steady Growth")*(AND(CT$6&gt;=$F33,CT$6&lt;=$H33)*((CT$6-$F33+1)/($J33*($J33+1)/2)*$D33))+($K33="custom")*CustCF!CN33</f>
        <v>0</v>
      </c>
      <c r="CU33" s="95">
        <f>($K33="Bell Curve")*(_xlfn.NORM.DIST(AND(CU$6&gt;=$F33,CU$6&lt;=$H33)*(CU$6-$F33+1),$J33/2,$M33,TRUE)-_xlfn.NORM.DIST(AND(CU$6&gt;=$F33,CU$6&lt;=$H33)*(CT$6-$F33+1),$J33/2,$M33,TRUE))/(1-2*_xlfn.NORM.DIST(0,$J33/2,$M33,TRUE))*$D33+($K33="Steady Growth")*(AND(CU$6&gt;=$F33,CU$6&lt;=$H33)*((CU$6-$F33+1)/($J33*($J33+1)/2)*$D33))+($K33="custom")*CustCF!CO33</f>
        <v>0</v>
      </c>
      <c r="CV33" s="95">
        <f>($K33="Bell Curve")*(_xlfn.NORM.DIST(AND(CV$6&gt;=$F33,CV$6&lt;=$H33)*(CV$6-$F33+1),$J33/2,$M33,TRUE)-_xlfn.NORM.DIST(AND(CV$6&gt;=$F33,CV$6&lt;=$H33)*(CU$6-$F33+1),$J33/2,$M33,TRUE))/(1-2*_xlfn.NORM.DIST(0,$J33/2,$M33,TRUE))*$D33+($K33="Steady Growth")*(AND(CV$6&gt;=$F33,CV$6&lt;=$H33)*((CV$6-$F33+1)/($J33*($J33+1)/2)*$D33))+($K33="custom")*CustCF!CP33</f>
        <v>0</v>
      </c>
      <c r="CW33" s="95">
        <f>($K33="Bell Curve")*(_xlfn.NORM.DIST(AND(CW$6&gt;=$F33,CW$6&lt;=$H33)*(CW$6-$F33+1),$J33/2,$M33,TRUE)-_xlfn.NORM.DIST(AND(CW$6&gt;=$F33,CW$6&lt;=$H33)*(CV$6-$F33+1),$J33/2,$M33,TRUE))/(1-2*_xlfn.NORM.DIST(0,$J33/2,$M33,TRUE))*$D33+($K33="Steady Growth")*(AND(CW$6&gt;=$F33,CW$6&lt;=$H33)*((CW$6-$F33+1)/($J33*($J33+1)/2)*$D33))+($K33="custom")*CustCF!CQ33</f>
        <v>0</v>
      </c>
      <c r="CX33" s="95">
        <f>($K33="Bell Curve")*(_xlfn.NORM.DIST(AND(CX$6&gt;=$F33,CX$6&lt;=$H33)*(CX$6-$F33+1),$J33/2,$M33,TRUE)-_xlfn.NORM.DIST(AND(CX$6&gt;=$F33,CX$6&lt;=$H33)*(CW$6-$F33+1),$J33/2,$M33,TRUE))/(1-2*_xlfn.NORM.DIST(0,$J33/2,$M33,TRUE))*$D33+($K33="Steady Growth")*(AND(CX$6&gt;=$F33,CX$6&lt;=$H33)*((CX$6-$F33+1)/($J33*($J33+1)/2)*$D33))+($K33="custom")*CustCF!CR33</f>
        <v>0</v>
      </c>
      <c r="CY33" s="95">
        <f>($K33="Bell Curve")*(_xlfn.NORM.DIST(AND(CY$6&gt;=$F33,CY$6&lt;=$H33)*(CY$6-$F33+1),$J33/2,$M33,TRUE)-_xlfn.NORM.DIST(AND(CY$6&gt;=$F33,CY$6&lt;=$H33)*(CX$6-$F33+1),$J33/2,$M33,TRUE))/(1-2*_xlfn.NORM.DIST(0,$J33/2,$M33,TRUE))*$D33+($K33="Steady Growth")*(AND(CY$6&gt;=$F33,CY$6&lt;=$H33)*((CY$6-$F33+1)/($J33*($J33+1)/2)*$D33))+($K33="custom")*CustCF!CS33</f>
        <v>0</v>
      </c>
      <c r="CZ33" s="95">
        <f>($K33="Bell Curve")*(_xlfn.NORM.DIST(AND(CZ$6&gt;=$F33,CZ$6&lt;=$H33)*(CZ$6-$F33+1),$J33/2,$M33,TRUE)-_xlfn.NORM.DIST(AND(CZ$6&gt;=$F33,CZ$6&lt;=$H33)*(CY$6-$F33+1),$J33/2,$M33,TRUE))/(1-2*_xlfn.NORM.DIST(0,$J33/2,$M33,TRUE))*$D33+($K33="Steady Growth")*(AND(CZ$6&gt;=$F33,CZ$6&lt;=$H33)*((CZ$6-$F33+1)/($J33*($J33+1)/2)*$D33))+($K33="custom")*CustCF!CT33</f>
        <v>0</v>
      </c>
      <c r="DA33" s="95">
        <f>($K33="Bell Curve")*(_xlfn.NORM.DIST(AND(DA$6&gt;=$F33,DA$6&lt;=$H33)*(DA$6-$F33+1),$J33/2,$M33,TRUE)-_xlfn.NORM.DIST(AND(DA$6&gt;=$F33,DA$6&lt;=$H33)*(CZ$6-$F33+1),$J33/2,$M33,TRUE))/(1-2*_xlfn.NORM.DIST(0,$J33/2,$M33,TRUE))*$D33+($K33="Steady Growth")*(AND(DA$6&gt;=$F33,DA$6&lt;=$H33)*((DA$6-$F33+1)/($J33*($J33+1)/2)*$D33))+($K33="custom")*CustCF!CU33</f>
        <v>0</v>
      </c>
      <c r="DB33" s="95">
        <f>($K33="Bell Curve")*(_xlfn.NORM.DIST(AND(DB$6&gt;=$F33,DB$6&lt;=$H33)*(DB$6-$F33+1),$J33/2,$M33,TRUE)-_xlfn.NORM.DIST(AND(DB$6&gt;=$F33,DB$6&lt;=$H33)*(DA$6-$F33+1),$J33/2,$M33,TRUE))/(1-2*_xlfn.NORM.DIST(0,$J33/2,$M33,TRUE))*$D33+($K33="Steady Growth")*(AND(DB$6&gt;=$F33,DB$6&lt;=$H33)*((DB$6-$F33+1)/($J33*($J33+1)/2)*$D33))+($K33="custom")*CustCF!CV33</f>
        <v>0</v>
      </c>
      <c r="DC33" s="95">
        <f>($K33="Bell Curve")*(_xlfn.NORM.DIST(AND(DC$6&gt;=$F33,DC$6&lt;=$H33)*(DC$6-$F33+1),$J33/2,$M33,TRUE)-_xlfn.NORM.DIST(AND(DC$6&gt;=$F33,DC$6&lt;=$H33)*(DB$6-$F33+1),$J33/2,$M33,TRUE))/(1-2*_xlfn.NORM.DIST(0,$J33/2,$M33,TRUE))*$D33+($K33="Steady Growth")*(AND(DC$6&gt;=$F33,DC$6&lt;=$H33)*((DC$6-$F33+1)/($J33*($J33+1)/2)*$D33))+($K33="custom")*CustCF!CW33</f>
        <v>0</v>
      </c>
      <c r="DD33" s="95">
        <f>($K33="Bell Curve")*(_xlfn.NORM.DIST(AND(DD$6&gt;=$F33,DD$6&lt;=$H33)*(DD$6-$F33+1),$J33/2,$M33,TRUE)-_xlfn.NORM.DIST(AND(DD$6&gt;=$F33,DD$6&lt;=$H33)*(DC$6-$F33+1),$J33/2,$M33,TRUE))/(1-2*_xlfn.NORM.DIST(0,$J33/2,$M33,TRUE))*$D33+($K33="Steady Growth")*(AND(DD$6&gt;=$F33,DD$6&lt;=$H33)*((DD$6-$F33+1)/($J33*($J33+1)/2)*$D33))+($K33="custom")*CustCF!CX33</f>
        <v>0</v>
      </c>
      <c r="DE33" s="95">
        <f>($K33="Bell Curve")*(_xlfn.NORM.DIST(AND(DE$6&gt;=$F33,DE$6&lt;=$H33)*(DE$6-$F33+1),$J33/2,$M33,TRUE)-_xlfn.NORM.DIST(AND(DE$6&gt;=$F33,DE$6&lt;=$H33)*(DD$6-$F33+1),$J33/2,$M33,TRUE))/(1-2*_xlfn.NORM.DIST(0,$J33/2,$M33,TRUE))*$D33+($K33="Steady Growth")*(AND(DE$6&gt;=$F33,DE$6&lt;=$H33)*((DE$6-$F33+1)/($J33*($J33+1)/2)*$D33))+($K33="custom")*CustCF!CY33</f>
        <v>0</v>
      </c>
      <c r="DF33" s="95">
        <f>($K33="Bell Curve")*(_xlfn.NORM.DIST(AND(DF$6&gt;=$F33,DF$6&lt;=$H33)*(DF$6-$F33+1),$J33/2,$M33,TRUE)-_xlfn.NORM.DIST(AND(DF$6&gt;=$F33,DF$6&lt;=$H33)*(DE$6-$F33+1),$J33/2,$M33,TRUE))/(1-2*_xlfn.NORM.DIST(0,$J33/2,$M33,TRUE))*$D33+($K33="Steady Growth")*(AND(DF$6&gt;=$F33,DF$6&lt;=$H33)*((DF$6-$F33+1)/($J33*($J33+1)/2)*$D33))+($K33="custom")*CustCF!CZ33</f>
        <v>0</v>
      </c>
      <c r="DG33" s="95">
        <f>($K33="Bell Curve")*(_xlfn.NORM.DIST(AND(DG$6&gt;=$F33,DG$6&lt;=$H33)*(DG$6-$F33+1),$J33/2,$M33,TRUE)-_xlfn.NORM.DIST(AND(DG$6&gt;=$F33,DG$6&lt;=$H33)*(DF$6-$F33+1),$J33/2,$M33,TRUE))/(1-2*_xlfn.NORM.DIST(0,$J33/2,$M33,TRUE))*$D33+($K33="Steady Growth")*(AND(DG$6&gt;=$F33,DG$6&lt;=$H33)*((DG$6-$F33+1)/($J33*($J33+1)/2)*$D33))+($K33="custom")*CustCF!DA33</f>
        <v>0</v>
      </c>
      <c r="DH33" s="95">
        <f>($K33="Bell Curve")*(_xlfn.NORM.DIST(AND(DH$6&gt;=$F33,DH$6&lt;=$H33)*(DH$6-$F33+1),$J33/2,$M33,TRUE)-_xlfn.NORM.DIST(AND(DH$6&gt;=$F33,DH$6&lt;=$H33)*(DG$6-$F33+1),$J33/2,$M33,TRUE))/(1-2*_xlfn.NORM.DIST(0,$J33/2,$M33,TRUE))*$D33+($K33="Steady Growth")*(AND(DH$6&gt;=$F33,DH$6&lt;=$H33)*((DH$6-$F33+1)/($J33*($J33+1)/2)*$D33))+($K33="custom")*CustCF!DB33</f>
        <v>0</v>
      </c>
      <c r="DI33" s="95">
        <f>($K33="Bell Curve")*(_xlfn.NORM.DIST(AND(DI$6&gt;=$F33,DI$6&lt;=$H33)*(DI$6-$F33+1),$J33/2,$M33,TRUE)-_xlfn.NORM.DIST(AND(DI$6&gt;=$F33,DI$6&lt;=$H33)*(DH$6-$F33+1),$J33/2,$M33,TRUE))/(1-2*_xlfn.NORM.DIST(0,$J33/2,$M33,TRUE))*$D33+($K33="Steady Growth")*(AND(DI$6&gt;=$F33,DI$6&lt;=$H33)*((DI$6-$F33+1)/($J33*($J33+1)/2)*$D33))+($K33="custom")*CustCF!DC33</f>
        <v>0</v>
      </c>
      <c r="DJ33" s="95">
        <f>($K33="Bell Curve")*(_xlfn.NORM.DIST(AND(DJ$6&gt;=$F33,DJ$6&lt;=$H33)*(DJ$6-$F33+1),$J33/2,$M33,TRUE)-_xlfn.NORM.DIST(AND(DJ$6&gt;=$F33,DJ$6&lt;=$H33)*(DI$6-$F33+1),$J33/2,$M33,TRUE))/(1-2*_xlfn.NORM.DIST(0,$J33/2,$M33,TRUE))*$D33+($K33="Steady Growth")*(AND(DJ$6&gt;=$F33,DJ$6&lt;=$H33)*((DJ$6-$F33+1)/($J33*($J33+1)/2)*$D33))+($K33="custom")*CustCF!DD33</f>
        <v>0</v>
      </c>
      <c r="DK33" s="95">
        <f>($K33="Bell Curve")*(_xlfn.NORM.DIST(AND(DK$6&gt;=$F33,DK$6&lt;=$H33)*(DK$6-$F33+1),$J33/2,$M33,TRUE)-_xlfn.NORM.DIST(AND(DK$6&gt;=$F33,DK$6&lt;=$H33)*(DJ$6-$F33+1),$J33/2,$M33,TRUE))/(1-2*_xlfn.NORM.DIST(0,$J33/2,$M33,TRUE))*$D33+($K33="Steady Growth")*(AND(DK$6&gt;=$F33,DK$6&lt;=$H33)*((DK$6-$F33+1)/($J33*($J33+1)/2)*$D33))+($K33="custom")*CustCF!DE33</f>
        <v>0</v>
      </c>
      <c r="DL33" s="95">
        <f>($K33="Bell Curve")*(_xlfn.NORM.DIST(AND(DL$6&gt;=$F33,DL$6&lt;=$H33)*(DL$6-$F33+1),$J33/2,$M33,TRUE)-_xlfn.NORM.DIST(AND(DL$6&gt;=$F33,DL$6&lt;=$H33)*(DK$6-$F33+1),$J33/2,$M33,TRUE))/(1-2*_xlfn.NORM.DIST(0,$J33/2,$M33,TRUE))*$D33+($K33="Steady Growth")*(AND(DL$6&gt;=$F33,DL$6&lt;=$H33)*((DL$6-$F33+1)/($J33*($J33+1)/2)*$D33))+($K33="custom")*CustCF!DF33</f>
        <v>0</v>
      </c>
      <c r="DM33" s="95">
        <f>($K33="Bell Curve")*(_xlfn.NORM.DIST(AND(DM$6&gt;=$F33,DM$6&lt;=$H33)*(DM$6-$F33+1),$J33/2,$M33,TRUE)-_xlfn.NORM.DIST(AND(DM$6&gt;=$F33,DM$6&lt;=$H33)*(DL$6-$F33+1),$J33/2,$M33,TRUE))/(1-2*_xlfn.NORM.DIST(0,$J33/2,$M33,TRUE))*$D33+($K33="Steady Growth")*(AND(DM$6&gt;=$F33,DM$6&lt;=$H33)*((DM$6-$F33+1)/($J33*($J33+1)/2)*$D33))+($K33="custom")*CustCF!DG33</f>
        <v>0</v>
      </c>
      <c r="DN33" s="95">
        <f>($K33="Bell Curve")*(_xlfn.NORM.DIST(AND(DN$6&gt;=$F33,DN$6&lt;=$H33)*(DN$6-$F33+1),$J33/2,$M33,TRUE)-_xlfn.NORM.DIST(AND(DN$6&gt;=$F33,DN$6&lt;=$H33)*(DM$6-$F33+1),$J33/2,$M33,TRUE))/(1-2*_xlfn.NORM.DIST(0,$J33/2,$M33,TRUE))*$D33+($K33="Steady Growth")*(AND(DN$6&gt;=$F33,DN$6&lt;=$H33)*((DN$6-$F33+1)/($J33*($J33+1)/2)*$D33))+($K33="custom")*CustCF!DH33</f>
        <v>0</v>
      </c>
      <c r="DO33" s="95">
        <f>($K33="Bell Curve")*(_xlfn.NORM.DIST(AND(DO$6&gt;=$F33,DO$6&lt;=$H33)*(DO$6-$F33+1),$J33/2,$M33,TRUE)-_xlfn.NORM.DIST(AND(DO$6&gt;=$F33,DO$6&lt;=$H33)*(DN$6-$F33+1),$J33/2,$M33,TRUE))/(1-2*_xlfn.NORM.DIST(0,$J33/2,$M33,TRUE))*$D33+($K33="Steady Growth")*(AND(DO$6&gt;=$F33,DO$6&lt;=$H33)*((DO$6-$F33+1)/($J33*($J33+1)/2)*$D33))+($K33="custom")*CustCF!DI33</f>
        <v>0</v>
      </c>
      <c r="DP33" s="95">
        <f>($K33="Bell Curve")*(_xlfn.NORM.DIST(AND(DP$6&gt;=$F33,DP$6&lt;=$H33)*(DP$6-$F33+1),$J33/2,$M33,TRUE)-_xlfn.NORM.DIST(AND(DP$6&gt;=$F33,DP$6&lt;=$H33)*(DO$6-$F33+1),$J33/2,$M33,TRUE))/(1-2*_xlfn.NORM.DIST(0,$J33/2,$M33,TRUE))*$D33+($K33="Steady Growth")*(AND(DP$6&gt;=$F33,DP$6&lt;=$H33)*((DP$6-$F33+1)/($J33*($J33+1)/2)*$D33))+($K33="custom")*CustCF!DJ33</f>
        <v>0</v>
      </c>
      <c r="DQ33" s="95">
        <f>($K33="Bell Curve")*(_xlfn.NORM.DIST(AND(DQ$6&gt;=$F33,DQ$6&lt;=$H33)*(DQ$6-$F33+1),$J33/2,$M33,TRUE)-_xlfn.NORM.DIST(AND(DQ$6&gt;=$F33,DQ$6&lt;=$H33)*(DP$6-$F33+1),$J33/2,$M33,TRUE))/(1-2*_xlfn.NORM.DIST(0,$J33/2,$M33,TRUE))*$D33+($K33="Steady Growth")*(AND(DQ$6&gt;=$F33,DQ$6&lt;=$H33)*((DQ$6-$F33+1)/($J33*($J33+1)/2)*$D33))+($K33="custom")*CustCF!DK33</f>
        <v>0</v>
      </c>
      <c r="DR33" s="95">
        <f>($K33="Bell Curve")*(_xlfn.NORM.DIST(AND(DR$6&gt;=$F33,DR$6&lt;=$H33)*(DR$6-$F33+1),$J33/2,$M33,TRUE)-_xlfn.NORM.DIST(AND(DR$6&gt;=$F33,DR$6&lt;=$H33)*(DQ$6-$F33+1),$J33/2,$M33,TRUE))/(1-2*_xlfn.NORM.DIST(0,$J33/2,$M33,TRUE))*$D33+($K33="Steady Growth")*(AND(DR$6&gt;=$F33,DR$6&lt;=$H33)*((DR$6-$F33+1)/($J33*($J33+1)/2)*$D33))+($K33="custom")*CustCF!DL33</f>
        <v>0</v>
      </c>
      <c r="DS33" s="95">
        <f>($K33="Bell Curve")*(_xlfn.NORM.DIST(AND(DS$6&gt;=$F33,DS$6&lt;=$H33)*(DS$6-$F33+1),$J33/2,$M33,TRUE)-_xlfn.NORM.DIST(AND(DS$6&gt;=$F33,DS$6&lt;=$H33)*(DR$6-$F33+1),$J33/2,$M33,TRUE))/(1-2*_xlfn.NORM.DIST(0,$J33/2,$M33,TRUE))*$D33+($K33="Steady Growth")*(AND(DS$6&gt;=$F33,DS$6&lt;=$H33)*((DS$6-$F33+1)/($J33*($J33+1)/2)*$D33))+($K33="custom")*CustCF!DM33</f>
        <v>0</v>
      </c>
      <c r="DT33" s="95">
        <f>($K33="Bell Curve")*(_xlfn.NORM.DIST(AND(DT$6&gt;=$F33,DT$6&lt;=$H33)*(DT$6-$F33+1),$J33/2,$M33,TRUE)-_xlfn.NORM.DIST(AND(DT$6&gt;=$F33,DT$6&lt;=$H33)*(DS$6-$F33+1),$J33/2,$M33,TRUE))/(1-2*_xlfn.NORM.DIST(0,$J33/2,$M33,TRUE))*$D33+($K33="Steady Growth")*(AND(DT$6&gt;=$F33,DT$6&lt;=$H33)*((DT$6-$F33+1)/($J33*($J33+1)/2)*$D33))+($K33="custom")*CustCF!DN33</f>
        <v>0</v>
      </c>
      <c r="DU33" s="95">
        <f>($K33="Bell Curve")*(_xlfn.NORM.DIST(AND(DU$6&gt;=$F33,DU$6&lt;=$H33)*(DU$6-$F33+1),$J33/2,$M33,TRUE)-_xlfn.NORM.DIST(AND(DU$6&gt;=$F33,DU$6&lt;=$H33)*(DT$6-$F33+1),$J33/2,$M33,TRUE))/(1-2*_xlfn.NORM.DIST(0,$J33/2,$M33,TRUE))*$D33+($K33="Steady Growth")*(AND(DU$6&gt;=$F33,DU$6&lt;=$H33)*((DU$6-$F33+1)/($J33*($J33+1)/2)*$D33))+($K33="custom")*CustCF!DO33</f>
        <v>0</v>
      </c>
      <c r="DV33" s="95">
        <f>($K33="Bell Curve")*(_xlfn.NORM.DIST(AND(DV$6&gt;=$F33,DV$6&lt;=$H33)*(DV$6-$F33+1),$J33/2,$M33,TRUE)-_xlfn.NORM.DIST(AND(DV$6&gt;=$F33,DV$6&lt;=$H33)*(DU$6-$F33+1),$J33/2,$M33,TRUE))/(1-2*_xlfn.NORM.DIST(0,$J33/2,$M33,TRUE))*$D33+($K33="Steady Growth")*(AND(DV$6&gt;=$F33,DV$6&lt;=$H33)*((DV$6-$F33+1)/($J33*($J33+1)/2)*$D33))+($K33="custom")*CustCF!DP33</f>
        <v>0</v>
      </c>
      <c r="DW33" s="95">
        <f>($K33="Bell Curve")*(_xlfn.NORM.DIST(AND(DW$6&gt;=$F33,DW$6&lt;=$H33)*(DW$6-$F33+1),$J33/2,$M33,TRUE)-_xlfn.NORM.DIST(AND(DW$6&gt;=$F33,DW$6&lt;=$H33)*(DV$6-$F33+1),$J33/2,$M33,TRUE))/(1-2*_xlfn.NORM.DIST(0,$J33/2,$M33,TRUE))*$D33+($K33="Steady Growth")*(AND(DW$6&gt;=$F33,DW$6&lt;=$H33)*((DW$6-$F33+1)/($J33*($J33+1)/2)*$D33))+($K33="custom")*CustCF!DQ33</f>
        <v>0</v>
      </c>
      <c r="DX33" s="95">
        <f>($K33="Bell Curve")*(_xlfn.NORM.DIST(AND(DX$6&gt;=$F33,DX$6&lt;=$H33)*(DX$6-$F33+1),$J33/2,$M33,TRUE)-_xlfn.NORM.DIST(AND(DX$6&gt;=$F33,DX$6&lt;=$H33)*(DW$6-$F33+1),$J33/2,$M33,TRUE))/(1-2*_xlfn.NORM.DIST(0,$J33/2,$M33,TRUE))*$D33+($K33="Steady Growth")*(AND(DX$6&gt;=$F33,DX$6&lt;=$H33)*((DX$6-$F33+1)/($J33*($J33+1)/2)*$D33))+($K33="custom")*CustCF!DR33</f>
        <v>0</v>
      </c>
      <c r="DY33" s="95">
        <f>($K33="Bell Curve")*(_xlfn.NORM.DIST(AND(DY$6&gt;=$F33,DY$6&lt;=$H33)*(DY$6-$F33+1),$J33/2,$M33,TRUE)-_xlfn.NORM.DIST(AND(DY$6&gt;=$F33,DY$6&lt;=$H33)*(DX$6-$F33+1),$J33/2,$M33,TRUE))/(1-2*_xlfn.NORM.DIST(0,$J33/2,$M33,TRUE))*$D33+($K33="Steady Growth")*(AND(DY$6&gt;=$F33,DY$6&lt;=$H33)*((DY$6-$F33+1)/($J33*($J33+1)/2)*$D33))+($K33="custom")*CustCF!DS33</f>
        <v>0</v>
      </c>
      <c r="DZ33" s="95">
        <f>($K33="Bell Curve")*(_xlfn.NORM.DIST(AND(DZ$6&gt;=$F33,DZ$6&lt;=$H33)*(DZ$6-$F33+1),$J33/2,$M33,TRUE)-_xlfn.NORM.DIST(AND(DZ$6&gt;=$F33,DZ$6&lt;=$H33)*(DY$6-$F33+1),$J33/2,$M33,TRUE))/(1-2*_xlfn.NORM.DIST(0,$J33/2,$M33,TRUE))*$D33+($K33="Steady Growth")*(AND(DZ$6&gt;=$F33,DZ$6&lt;=$H33)*((DZ$6-$F33+1)/($J33*($J33+1)/2)*$D33))+($K33="custom")*CustCF!DT33</f>
        <v>0</v>
      </c>
      <c r="EA33" s="95">
        <f>($K33="Bell Curve")*(_xlfn.NORM.DIST(AND(EA$6&gt;=$F33,EA$6&lt;=$H33)*(EA$6-$F33+1),$J33/2,$M33,TRUE)-_xlfn.NORM.DIST(AND(EA$6&gt;=$F33,EA$6&lt;=$H33)*(DZ$6-$F33+1),$J33/2,$M33,TRUE))/(1-2*_xlfn.NORM.DIST(0,$J33/2,$M33,TRUE))*$D33+($K33="Steady Growth")*(AND(EA$6&gt;=$F33,EA$6&lt;=$H33)*((EA$6-$F33+1)/($J33*($J33+1)/2)*$D33))+($K33="custom")*CustCF!DU33</f>
        <v>0</v>
      </c>
      <c r="EB33" s="95">
        <f>($K33="Bell Curve")*(_xlfn.NORM.DIST(AND(EB$6&gt;=$F33,EB$6&lt;=$H33)*(EB$6-$F33+1),$J33/2,$M33,TRUE)-_xlfn.NORM.DIST(AND(EB$6&gt;=$F33,EB$6&lt;=$H33)*(EA$6-$F33+1),$J33/2,$M33,TRUE))/(1-2*_xlfn.NORM.DIST(0,$J33/2,$M33,TRUE))*$D33+($K33="Steady Growth")*(AND(EB$6&gt;=$F33,EB$6&lt;=$H33)*((EB$6-$F33+1)/($J33*($J33+1)/2)*$D33))+($K33="custom")*CustCF!DV33</f>
        <v>0</v>
      </c>
      <c r="EC33" s="95">
        <f>($K33="Bell Curve")*(_xlfn.NORM.DIST(AND(EC$6&gt;=$F33,EC$6&lt;=$H33)*(EC$6-$F33+1),$J33/2,$M33,TRUE)-_xlfn.NORM.DIST(AND(EC$6&gt;=$F33,EC$6&lt;=$H33)*(EB$6-$F33+1),$J33/2,$M33,TRUE))/(1-2*_xlfn.NORM.DIST(0,$J33/2,$M33,TRUE))*$D33+($K33="Steady Growth")*(AND(EC$6&gt;=$F33,EC$6&lt;=$H33)*((EC$6-$F33+1)/($J33*($J33+1)/2)*$D33))+($K33="custom")*CustCF!DW33</f>
        <v>0</v>
      </c>
      <c r="ED33" s="95">
        <f>($K33="Bell Curve")*(_xlfn.NORM.DIST(AND(ED$6&gt;=$F33,ED$6&lt;=$H33)*(ED$6-$F33+1),$J33/2,$M33,TRUE)-_xlfn.NORM.DIST(AND(ED$6&gt;=$F33,ED$6&lt;=$H33)*(EC$6-$F33+1),$J33/2,$M33,TRUE))/(1-2*_xlfn.NORM.DIST(0,$J33/2,$M33,TRUE))*$D33+($K33="Steady Growth")*(AND(ED$6&gt;=$F33,ED$6&lt;=$H33)*((ED$6-$F33+1)/($J33*($J33+1)/2)*$D33))+($K33="custom")*CustCF!DX33</f>
        <v>0</v>
      </c>
      <c r="EE33" s="95">
        <f>($K33="Bell Curve")*(_xlfn.NORM.DIST(AND(EE$6&gt;=$F33,EE$6&lt;=$H33)*(EE$6-$F33+1),$J33/2,$M33,TRUE)-_xlfn.NORM.DIST(AND(EE$6&gt;=$F33,EE$6&lt;=$H33)*(ED$6-$F33+1),$J33/2,$M33,TRUE))/(1-2*_xlfn.NORM.DIST(0,$J33/2,$M33,TRUE))*$D33+($K33="Steady Growth")*(AND(EE$6&gt;=$F33,EE$6&lt;=$H33)*((EE$6-$F33+1)/($J33*($J33+1)/2)*$D33))+($K33="custom")*CustCF!DY33</f>
        <v>0</v>
      </c>
      <c r="EF33" s="95">
        <f>($K33="Bell Curve")*(_xlfn.NORM.DIST(AND(EF$6&gt;=$F33,EF$6&lt;=$H33)*(EF$6-$F33+1),$J33/2,$M33,TRUE)-_xlfn.NORM.DIST(AND(EF$6&gt;=$F33,EF$6&lt;=$H33)*(EE$6-$F33+1),$J33/2,$M33,TRUE))/(1-2*_xlfn.NORM.DIST(0,$J33/2,$M33,TRUE))*$D33+($K33="Steady Growth")*(AND(EF$6&gt;=$F33,EF$6&lt;=$H33)*((EF$6-$F33+1)/($J33*($J33+1)/2)*$D33))+($K33="custom")*CustCF!DZ33</f>
        <v>0</v>
      </c>
      <c r="EG33" s="95">
        <f>($K33="Bell Curve")*(_xlfn.NORM.DIST(AND(EG$6&gt;=$F33,EG$6&lt;=$H33)*(EG$6-$F33+1),$J33/2,$M33,TRUE)-_xlfn.NORM.DIST(AND(EG$6&gt;=$F33,EG$6&lt;=$H33)*(EF$6-$F33+1),$J33/2,$M33,TRUE))/(1-2*_xlfn.NORM.DIST(0,$J33/2,$M33,TRUE))*$D33+($K33="Steady Growth")*(AND(EG$6&gt;=$F33,EG$6&lt;=$H33)*((EG$6-$F33+1)/($J33*($J33+1)/2)*$D33))+($K33="custom")*CustCF!EA33</f>
        <v>0</v>
      </c>
      <c r="EH33" s="95">
        <f>($K33="Bell Curve")*(_xlfn.NORM.DIST(AND(EH$6&gt;=$F33,EH$6&lt;=$H33)*(EH$6-$F33+1),$J33/2,$M33,TRUE)-_xlfn.NORM.DIST(AND(EH$6&gt;=$F33,EH$6&lt;=$H33)*(EG$6-$F33+1),$J33/2,$M33,TRUE))/(1-2*_xlfn.NORM.DIST(0,$J33/2,$M33,TRUE))*$D33+($K33="Steady Growth")*(AND(EH$6&gt;=$F33,EH$6&lt;=$H33)*((EH$6-$F33+1)/($J33*($J33+1)/2)*$D33))+($K33="custom")*CustCF!EB33</f>
        <v>0</v>
      </c>
      <c r="EI33" s="95">
        <f>($K33="Bell Curve")*(_xlfn.NORM.DIST(AND(EI$6&gt;=$F33,EI$6&lt;=$H33)*(EI$6-$F33+1),$J33/2,$M33,TRUE)-_xlfn.NORM.DIST(AND(EI$6&gt;=$F33,EI$6&lt;=$H33)*(EH$6-$F33+1),$J33/2,$M33,TRUE))/(1-2*_xlfn.NORM.DIST(0,$J33/2,$M33,TRUE))*$D33+($K33="Steady Growth")*(AND(EI$6&gt;=$F33,EI$6&lt;=$H33)*((EI$6-$F33+1)/($J33*($J33+1)/2)*$D33))+($K33="custom")*CustCF!EC33</f>
        <v>0</v>
      </c>
      <c r="EJ33" s="95">
        <f>($K33="Bell Curve")*(_xlfn.NORM.DIST(AND(EJ$6&gt;=$F33,EJ$6&lt;=$H33)*(EJ$6-$F33+1),$J33/2,$M33,TRUE)-_xlfn.NORM.DIST(AND(EJ$6&gt;=$F33,EJ$6&lt;=$H33)*(EI$6-$F33+1),$J33/2,$M33,TRUE))/(1-2*_xlfn.NORM.DIST(0,$J33/2,$M33,TRUE))*$D33+($K33="Steady Growth")*(AND(EJ$6&gt;=$F33,EJ$6&lt;=$H33)*((EJ$6-$F33+1)/($J33*($J33+1)/2)*$D33))+($K33="custom")*CustCF!ED33</f>
        <v>0</v>
      </c>
      <c r="EK33" s="95">
        <f>($K33="Bell Curve")*(_xlfn.NORM.DIST(AND(EK$6&gt;=$F33,EK$6&lt;=$H33)*(EK$6-$F33+1),$J33/2,$M33,TRUE)-_xlfn.NORM.DIST(AND(EK$6&gt;=$F33,EK$6&lt;=$H33)*(EJ$6-$F33+1),$J33/2,$M33,TRUE))/(1-2*_xlfn.NORM.DIST(0,$J33/2,$M33,TRUE))*$D33+($K33="Steady Growth")*(AND(EK$6&gt;=$F33,EK$6&lt;=$H33)*((EK$6-$F33+1)/($J33*($J33+1)/2)*$D33))+($K33="custom")*CustCF!EE33</f>
        <v>0</v>
      </c>
      <c r="EL33" s="95">
        <f>($K33="Bell Curve")*(_xlfn.NORM.DIST(AND(EL$6&gt;=$F33,EL$6&lt;=$H33)*(EL$6-$F33+1),$J33/2,$M33,TRUE)-_xlfn.NORM.DIST(AND(EL$6&gt;=$F33,EL$6&lt;=$H33)*(EK$6-$F33+1),$J33/2,$M33,TRUE))/(1-2*_xlfn.NORM.DIST(0,$J33/2,$M33,TRUE))*$D33+($K33="Steady Growth")*(AND(EL$6&gt;=$F33,EL$6&lt;=$H33)*((EL$6-$F33+1)/($J33*($J33+1)/2)*$D33))+($K33="custom")*CustCF!EF33</f>
        <v>0</v>
      </c>
      <c r="EM33" s="95">
        <f>($K33="Bell Curve")*(_xlfn.NORM.DIST(AND(EM$6&gt;=$F33,EM$6&lt;=$H33)*(EM$6-$F33+1),$J33/2,$M33,TRUE)-_xlfn.NORM.DIST(AND(EM$6&gt;=$F33,EM$6&lt;=$H33)*(EL$6-$F33+1),$J33/2,$M33,TRUE))/(1-2*_xlfn.NORM.DIST(0,$J33/2,$M33,TRUE))*$D33+($K33="Steady Growth")*(AND(EM$6&gt;=$F33,EM$6&lt;=$H33)*((EM$6-$F33+1)/($J33*($J33+1)/2)*$D33))+($K33="custom")*CustCF!EG33</f>
        <v>0</v>
      </c>
      <c r="EN33" s="95">
        <f>($K33="Bell Curve")*(_xlfn.NORM.DIST(AND(EN$6&gt;=$F33,EN$6&lt;=$H33)*(EN$6-$F33+1),$J33/2,$M33,TRUE)-_xlfn.NORM.DIST(AND(EN$6&gt;=$F33,EN$6&lt;=$H33)*(EM$6-$F33+1),$J33/2,$M33,TRUE))/(1-2*_xlfn.NORM.DIST(0,$J33/2,$M33,TRUE))*$D33+($K33="Steady Growth")*(AND(EN$6&gt;=$F33,EN$6&lt;=$H33)*((EN$6-$F33+1)/($J33*($J33+1)/2)*$D33))+($K33="custom")*CustCF!EH33</f>
        <v>0</v>
      </c>
      <c r="EO33" s="95">
        <f>($K33="Bell Curve")*(_xlfn.NORM.DIST(AND(EO$6&gt;=$F33,EO$6&lt;=$H33)*(EO$6-$F33+1),$J33/2,$M33,TRUE)-_xlfn.NORM.DIST(AND(EO$6&gt;=$F33,EO$6&lt;=$H33)*(EN$6-$F33+1),$J33/2,$M33,TRUE))/(1-2*_xlfn.NORM.DIST(0,$J33/2,$M33,TRUE))*$D33+($K33="Steady Growth")*(AND(EO$6&gt;=$F33,EO$6&lt;=$H33)*((EO$6-$F33+1)/($J33*($J33+1)/2)*$D33))+($K33="custom")*CustCF!EI33</f>
        <v>0</v>
      </c>
      <c r="EP33" s="95">
        <f>($K33="Bell Curve")*(_xlfn.NORM.DIST(AND(EP$6&gt;=$F33,EP$6&lt;=$H33)*(EP$6-$F33+1),$J33/2,$M33,TRUE)-_xlfn.NORM.DIST(AND(EP$6&gt;=$F33,EP$6&lt;=$H33)*(EO$6-$F33+1),$J33/2,$M33,TRUE))/(1-2*_xlfn.NORM.DIST(0,$J33/2,$M33,TRUE))*$D33+($K33="Steady Growth")*(AND(EP$6&gt;=$F33,EP$6&lt;=$H33)*((EP$6-$F33+1)/($J33*($J33+1)/2)*$D33))+($K33="custom")*CustCF!EJ33</f>
        <v>0</v>
      </c>
      <c r="EQ33" s="95">
        <f>($K33="Bell Curve")*(_xlfn.NORM.DIST(AND(EQ$6&gt;=$F33,EQ$6&lt;=$H33)*(EQ$6-$F33+1),$J33/2,$M33,TRUE)-_xlfn.NORM.DIST(AND(EQ$6&gt;=$F33,EQ$6&lt;=$H33)*(EP$6-$F33+1),$J33/2,$M33,TRUE))/(1-2*_xlfn.NORM.DIST(0,$J33/2,$M33,TRUE))*$D33+($K33="Steady Growth")*(AND(EQ$6&gt;=$F33,EQ$6&lt;=$H33)*((EQ$6-$F33+1)/($J33*($J33+1)/2)*$D33))+($K33="custom")*CustCF!EK33</f>
        <v>0</v>
      </c>
      <c r="ER33" s="95">
        <f>($K33="Bell Curve")*(_xlfn.NORM.DIST(AND(ER$6&gt;=$F33,ER$6&lt;=$H33)*(ER$6-$F33+1),$J33/2,$M33,TRUE)-_xlfn.NORM.DIST(AND(ER$6&gt;=$F33,ER$6&lt;=$H33)*(EQ$6-$F33+1),$J33/2,$M33,TRUE))/(1-2*_xlfn.NORM.DIST(0,$J33/2,$M33,TRUE))*$D33+($K33="Steady Growth")*(AND(ER$6&gt;=$F33,ER$6&lt;=$H33)*((ER$6-$F33+1)/($J33*($J33+1)/2)*$D33))+($K33="custom")*CustCF!EL33</f>
        <v>0</v>
      </c>
      <c r="ES33" s="95">
        <f>($K33="Bell Curve")*(_xlfn.NORM.DIST(AND(ES$6&gt;=$F33,ES$6&lt;=$H33)*(ES$6-$F33+1),$J33/2,$M33,TRUE)-_xlfn.NORM.DIST(AND(ES$6&gt;=$F33,ES$6&lt;=$H33)*(ER$6-$F33+1),$J33/2,$M33,TRUE))/(1-2*_xlfn.NORM.DIST(0,$J33/2,$M33,TRUE))*$D33+($K33="Steady Growth")*(AND(ES$6&gt;=$F33,ES$6&lt;=$H33)*((ES$6-$F33+1)/($J33*($J33+1)/2)*$D33))+($K33="custom")*CustCF!EM33</f>
        <v>0</v>
      </c>
      <c r="ET33" s="95">
        <f>($K33="Bell Curve")*(_xlfn.NORM.DIST(AND(ET$6&gt;=$F33,ET$6&lt;=$H33)*(ET$6-$F33+1),$J33/2,$M33,TRUE)-_xlfn.NORM.DIST(AND(ET$6&gt;=$F33,ET$6&lt;=$H33)*(ES$6-$F33+1),$J33/2,$M33,TRUE))/(1-2*_xlfn.NORM.DIST(0,$J33/2,$M33,TRUE))*$D33+($K33="Steady Growth")*(AND(ET$6&gt;=$F33,ET$6&lt;=$H33)*((ET$6-$F33+1)/($J33*($J33+1)/2)*$D33))+($K33="custom")*CustCF!EN33</f>
        <v>0</v>
      </c>
      <c r="EU33" s="95">
        <f>($K33="Bell Curve")*(_xlfn.NORM.DIST(AND(EU$6&gt;=$F33,EU$6&lt;=$H33)*(EU$6-$F33+1),$J33/2,$M33,TRUE)-_xlfn.NORM.DIST(AND(EU$6&gt;=$F33,EU$6&lt;=$H33)*(ET$6-$F33+1),$J33/2,$M33,TRUE))/(1-2*_xlfn.NORM.DIST(0,$J33/2,$M33,TRUE))*$D33+($K33="Steady Growth")*(AND(EU$6&gt;=$F33,EU$6&lt;=$H33)*((EU$6-$F33+1)/($J33*($J33+1)/2)*$D33))+($K33="custom")*CustCF!EO33</f>
        <v>0</v>
      </c>
      <c r="EV33" s="95">
        <f>($K33="Bell Curve")*(_xlfn.NORM.DIST(AND(EV$6&gt;=$F33,EV$6&lt;=$H33)*(EV$6-$F33+1),$J33/2,$M33,TRUE)-_xlfn.NORM.DIST(AND(EV$6&gt;=$F33,EV$6&lt;=$H33)*(EU$6-$F33+1),$J33/2,$M33,TRUE))/(1-2*_xlfn.NORM.DIST(0,$J33/2,$M33,TRUE))*$D33+($K33="Steady Growth")*(AND(EV$6&gt;=$F33,EV$6&lt;=$H33)*((EV$6-$F33+1)/($J33*($J33+1)/2)*$D33))+($K33="custom")*CustCF!EP33</f>
        <v>0</v>
      </c>
      <c r="EW33" s="95">
        <f>($K33="Bell Curve")*(_xlfn.NORM.DIST(AND(EW$6&gt;=$F33,EW$6&lt;=$H33)*(EW$6-$F33+1),$J33/2,$M33,TRUE)-_xlfn.NORM.DIST(AND(EW$6&gt;=$F33,EW$6&lt;=$H33)*(EV$6-$F33+1),$J33/2,$M33,TRUE))/(1-2*_xlfn.NORM.DIST(0,$J33/2,$M33,TRUE))*$D33+($K33="Steady Growth")*(AND(EW$6&gt;=$F33,EW$6&lt;=$H33)*((EW$6-$F33+1)/($J33*($J33+1)/2)*$D33))+($K33="custom")*CustCF!EQ33</f>
        <v>0</v>
      </c>
      <c r="EX33" s="95">
        <f>($K33="Bell Curve")*(_xlfn.NORM.DIST(AND(EX$6&gt;=$F33,EX$6&lt;=$H33)*(EX$6-$F33+1),$J33/2,$M33,TRUE)-_xlfn.NORM.DIST(AND(EX$6&gt;=$F33,EX$6&lt;=$H33)*(EW$6-$F33+1),$J33/2,$M33,TRUE))/(1-2*_xlfn.NORM.DIST(0,$J33/2,$M33,TRUE))*$D33+($K33="Steady Growth")*(AND(EX$6&gt;=$F33,EX$6&lt;=$H33)*((EX$6-$F33+1)/($J33*($J33+1)/2)*$D33))+($K33="custom")*CustCF!ER33</f>
        <v>0</v>
      </c>
      <c r="EY33" s="95">
        <f>($K33="Bell Curve")*(_xlfn.NORM.DIST(AND(EY$6&gt;=$F33,EY$6&lt;=$H33)*(EY$6-$F33+1),$J33/2,$M33,TRUE)-_xlfn.NORM.DIST(AND(EY$6&gt;=$F33,EY$6&lt;=$H33)*(EX$6-$F33+1),$J33/2,$M33,TRUE))/(1-2*_xlfn.NORM.DIST(0,$J33/2,$M33,TRUE))*$D33+($K33="Steady Growth")*(AND(EY$6&gt;=$F33,EY$6&lt;=$H33)*((EY$6-$F33+1)/($J33*($J33+1)/2)*$D33))+($K33="custom")*CustCF!ES33</f>
        <v>0</v>
      </c>
      <c r="EZ33" s="95">
        <f>($K33="Bell Curve")*(_xlfn.NORM.DIST(AND(EZ$6&gt;=$F33,EZ$6&lt;=$H33)*(EZ$6-$F33+1),$J33/2,$M33,TRUE)-_xlfn.NORM.DIST(AND(EZ$6&gt;=$F33,EZ$6&lt;=$H33)*(EY$6-$F33+1),$J33/2,$M33,TRUE))/(1-2*_xlfn.NORM.DIST(0,$J33/2,$M33,TRUE))*$D33+($K33="Steady Growth")*(AND(EZ$6&gt;=$F33,EZ$6&lt;=$H33)*((EZ$6-$F33+1)/($J33*($J33+1)/2)*$D33))+($K33="custom")*CustCF!ET33</f>
        <v>0</v>
      </c>
      <c r="FA33" s="95">
        <f>($K33="Bell Curve")*(_xlfn.NORM.DIST(AND(FA$6&gt;=$F33,FA$6&lt;=$H33)*(FA$6-$F33+1),$J33/2,$M33,TRUE)-_xlfn.NORM.DIST(AND(FA$6&gt;=$F33,FA$6&lt;=$H33)*(EZ$6-$F33+1),$J33/2,$M33,TRUE))/(1-2*_xlfn.NORM.DIST(0,$J33/2,$M33,TRUE))*$D33+($K33="Steady Growth")*(AND(FA$6&gt;=$F33,FA$6&lt;=$H33)*((FA$6-$F33+1)/($J33*($J33+1)/2)*$D33))+($K33="custom")*CustCF!EU33</f>
        <v>0</v>
      </c>
      <c r="FB33" s="95">
        <f>($K33="Bell Curve")*(_xlfn.NORM.DIST(AND(FB$6&gt;=$F33,FB$6&lt;=$H33)*(FB$6-$F33+1),$J33/2,$M33,TRUE)-_xlfn.NORM.DIST(AND(FB$6&gt;=$F33,FB$6&lt;=$H33)*(FA$6-$F33+1),$J33/2,$M33,TRUE))/(1-2*_xlfn.NORM.DIST(0,$J33/2,$M33,TRUE))*$D33+($K33="Steady Growth")*(AND(FB$6&gt;=$F33,FB$6&lt;=$H33)*((FB$6-$F33+1)/($J33*($J33+1)/2)*$D33))+($K33="custom")*CustCF!EV33</f>
        <v>0</v>
      </c>
      <c r="FC33" s="95">
        <f>($K33="Bell Curve")*(_xlfn.NORM.DIST(AND(FC$6&gt;=$F33,FC$6&lt;=$H33)*(FC$6-$F33+1),$J33/2,$M33,TRUE)-_xlfn.NORM.DIST(AND(FC$6&gt;=$F33,FC$6&lt;=$H33)*(FB$6-$F33+1),$J33/2,$M33,TRUE))/(1-2*_xlfn.NORM.DIST(0,$J33/2,$M33,TRUE))*$D33+($K33="Steady Growth")*(AND(FC$6&gt;=$F33,FC$6&lt;=$H33)*((FC$6-$F33+1)/($J33*($J33+1)/2)*$D33))+($K33="custom")*CustCF!EW33</f>
        <v>0</v>
      </c>
      <c r="FD33" s="95">
        <f>($K33="Bell Curve")*(_xlfn.NORM.DIST(AND(FD$6&gt;=$F33,FD$6&lt;=$H33)*(FD$6-$F33+1),$J33/2,$M33,TRUE)-_xlfn.NORM.DIST(AND(FD$6&gt;=$F33,FD$6&lt;=$H33)*(FC$6-$F33+1),$J33/2,$M33,TRUE))/(1-2*_xlfn.NORM.DIST(0,$J33/2,$M33,TRUE))*$D33+($K33="Steady Growth")*(AND(FD$6&gt;=$F33,FD$6&lt;=$H33)*((FD$6-$F33+1)/($J33*($J33+1)/2)*$D33))+($K33="custom")*CustCF!EX33</f>
        <v>0</v>
      </c>
      <c r="FE33" s="95">
        <f>($K33="Bell Curve")*(_xlfn.NORM.DIST(AND(FE$6&gt;=$F33,FE$6&lt;=$H33)*(FE$6-$F33+1),$J33/2,$M33,TRUE)-_xlfn.NORM.DIST(AND(FE$6&gt;=$F33,FE$6&lt;=$H33)*(FD$6-$F33+1),$J33/2,$M33,TRUE))/(1-2*_xlfn.NORM.DIST(0,$J33/2,$M33,TRUE))*$D33+($K33="Steady Growth")*(AND(FE$6&gt;=$F33,FE$6&lt;=$H33)*((FE$6-$F33+1)/($J33*($J33+1)/2)*$D33))+($K33="custom")*CustCF!EY33</f>
        <v>0</v>
      </c>
      <c r="FF33" s="95">
        <f>($K33="Bell Curve")*(_xlfn.NORM.DIST(AND(FF$6&gt;=$F33,FF$6&lt;=$H33)*(FF$6-$F33+1),$J33/2,$M33,TRUE)-_xlfn.NORM.DIST(AND(FF$6&gt;=$F33,FF$6&lt;=$H33)*(FE$6-$F33+1),$J33/2,$M33,TRUE))/(1-2*_xlfn.NORM.DIST(0,$J33/2,$M33,TRUE))*$D33+($K33="Steady Growth")*(AND(FF$6&gt;=$F33,FF$6&lt;=$H33)*((FF$6-$F33+1)/($J33*($J33+1)/2)*$D33))+($K33="custom")*CustCF!EZ33</f>
        <v>0</v>
      </c>
      <c r="FG33" s="95">
        <f>($K33="Bell Curve")*(_xlfn.NORM.DIST(AND(FG$6&gt;=$F33,FG$6&lt;=$H33)*(FG$6-$F33+1),$J33/2,$M33,TRUE)-_xlfn.NORM.DIST(AND(FG$6&gt;=$F33,FG$6&lt;=$H33)*(FF$6-$F33+1),$J33/2,$M33,TRUE))/(1-2*_xlfn.NORM.DIST(0,$J33/2,$M33,TRUE))*$D33+($K33="Steady Growth")*(AND(FG$6&gt;=$F33,FG$6&lt;=$H33)*((FG$6-$F33+1)/($J33*($J33+1)/2)*$D33))+($K33="custom")*CustCF!FA33</f>
        <v>0</v>
      </c>
      <c r="FH33" s="95">
        <f>($K33="Bell Curve")*(_xlfn.NORM.DIST(AND(FH$6&gt;=$F33,FH$6&lt;=$H33)*(FH$6-$F33+1),$J33/2,$M33,TRUE)-_xlfn.NORM.DIST(AND(FH$6&gt;=$F33,FH$6&lt;=$H33)*(FG$6-$F33+1),$J33/2,$M33,TRUE))/(1-2*_xlfn.NORM.DIST(0,$J33/2,$M33,TRUE))*$D33+($K33="Steady Growth")*(AND(FH$6&gt;=$F33,FH$6&lt;=$H33)*((FH$6-$F33+1)/($J33*($J33+1)/2)*$D33))+($K33="custom")*CustCF!FB33</f>
        <v>0</v>
      </c>
      <c r="FI33" s="95">
        <f>($K33="Bell Curve")*(_xlfn.NORM.DIST(AND(FI$6&gt;=$F33,FI$6&lt;=$H33)*(FI$6-$F33+1),$J33/2,$M33,TRUE)-_xlfn.NORM.DIST(AND(FI$6&gt;=$F33,FI$6&lt;=$H33)*(FH$6-$F33+1),$J33/2,$M33,TRUE))/(1-2*_xlfn.NORM.DIST(0,$J33/2,$M33,TRUE))*$D33+($K33="Steady Growth")*(AND(FI$6&gt;=$F33,FI$6&lt;=$H33)*((FI$6-$F33+1)/($J33*($J33+1)/2)*$D33))+($K33="custom")*CustCF!FC33</f>
        <v>0</v>
      </c>
      <c r="FJ33" s="95">
        <f>($K33="Bell Curve")*(_xlfn.NORM.DIST(AND(FJ$6&gt;=$F33,FJ$6&lt;=$H33)*(FJ$6-$F33+1),$J33/2,$M33,TRUE)-_xlfn.NORM.DIST(AND(FJ$6&gt;=$F33,FJ$6&lt;=$H33)*(FI$6-$F33+1),$J33/2,$M33,TRUE))/(1-2*_xlfn.NORM.DIST(0,$J33/2,$M33,TRUE))*$D33+($K33="Steady Growth")*(AND(FJ$6&gt;=$F33,FJ$6&lt;=$H33)*((FJ$6-$F33+1)/($J33*($J33+1)/2)*$D33))+($K33="custom")*CustCF!FD33</f>
        <v>0</v>
      </c>
      <c r="FK33" s="95">
        <f>($K33="Bell Curve")*(_xlfn.NORM.DIST(AND(FK$6&gt;=$F33,FK$6&lt;=$H33)*(FK$6-$F33+1),$J33/2,$M33,TRUE)-_xlfn.NORM.DIST(AND(FK$6&gt;=$F33,FK$6&lt;=$H33)*(FJ$6-$F33+1),$J33/2,$M33,TRUE))/(1-2*_xlfn.NORM.DIST(0,$J33/2,$M33,TRUE))*$D33+($K33="Steady Growth")*(AND(FK$6&gt;=$F33,FK$6&lt;=$H33)*((FK$6-$F33+1)/($J33*($J33+1)/2)*$D33))+($K33="custom")*CustCF!FE33</f>
        <v>0</v>
      </c>
      <c r="FL33" s="95">
        <f>($K33="Bell Curve")*(_xlfn.NORM.DIST(AND(FL$6&gt;=$F33,FL$6&lt;=$H33)*(FL$6-$F33+1),$J33/2,$M33,TRUE)-_xlfn.NORM.DIST(AND(FL$6&gt;=$F33,FL$6&lt;=$H33)*(FK$6-$F33+1),$J33/2,$M33,TRUE))/(1-2*_xlfn.NORM.DIST(0,$J33/2,$M33,TRUE))*$D33+($K33="Steady Growth")*(AND(FL$6&gt;=$F33,FL$6&lt;=$H33)*((FL$6-$F33+1)/($J33*($J33+1)/2)*$D33))+($K33="custom")*CustCF!FF33</f>
        <v>0</v>
      </c>
      <c r="FM33" s="95">
        <f>($K33="Bell Curve")*(_xlfn.NORM.DIST(AND(FM$6&gt;=$F33,FM$6&lt;=$H33)*(FM$6-$F33+1),$J33/2,$M33,TRUE)-_xlfn.NORM.DIST(AND(FM$6&gt;=$F33,FM$6&lt;=$H33)*(FL$6-$F33+1),$J33/2,$M33,TRUE))/(1-2*_xlfn.NORM.DIST(0,$J33/2,$M33,TRUE))*$D33+($K33="Steady Growth")*(AND(FM$6&gt;=$F33,FM$6&lt;=$H33)*((FM$6-$F33+1)/($J33*($J33+1)/2)*$D33))+($K33="custom")*CustCF!FG33</f>
        <v>0</v>
      </c>
      <c r="FN33" s="95">
        <f>($K33="Bell Curve")*(_xlfn.NORM.DIST(AND(FN$6&gt;=$F33,FN$6&lt;=$H33)*(FN$6-$F33+1),$J33/2,$M33,TRUE)-_xlfn.NORM.DIST(AND(FN$6&gt;=$F33,FN$6&lt;=$H33)*(FM$6-$F33+1),$J33/2,$M33,TRUE))/(1-2*_xlfn.NORM.DIST(0,$J33/2,$M33,TRUE))*$D33+($K33="Steady Growth")*(AND(FN$6&gt;=$F33,FN$6&lt;=$H33)*((FN$6-$F33+1)/($J33*($J33+1)/2)*$D33))+($K33="custom")*CustCF!FH33</f>
        <v>0</v>
      </c>
      <c r="FO33" s="95">
        <f>($K33="Bell Curve")*(_xlfn.NORM.DIST(AND(FO$6&gt;=$F33,FO$6&lt;=$H33)*(FO$6-$F33+1),$J33/2,$M33,TRUE)-_xlfn.NORM.DIST(AND(FO$6&gt;=$F33,FO$6&lt;=$H33)*(FN$6-$F33+1),$J33/2,$M33,TRUE))/(1-2*_xlfn.NORM.DIST(0,$J33/2,$M33,TRUE))*$D33+($K33="Steady Growth")*(AND(FO$6&gt;=$F33,FO$6&lt;=$H33)*((FO$6-$F33+1)/($J33*($J33+1)/2)*$D33))+($K33="custom")*CustCF!FI33</f>
        <v>0</v>
      </c>
      <c r="FP33" s="95">
        <f>($K33="Bell Curve")*(_xlfn.NORM.DIST(AND(FP$6&gt;=$F33,FP$6&lt;=$H33)*(FP$6-$F33+1),$J33/2,$M33,TRUE)-_xlfn.NORM.DIST(AND(FP$6&gt;=$F33,FP$6&lt;=$H33)*(FO$6-$F33+1),$J33/2,$M33,TRUE))/(1-2*_xlfn.NORM.DIST(0,$J33/2,$M33,TRUE))*$D33+($K33="Steady Growth")*(AND(FP$6&gt;=$F33,FP$6&lt;=$H33)*((FP$6-$F33+1)/($J33*($J33+1)/2)*$D33))+($K33="custom")*CustCF!FJ33</f>
        <v>0</v>
      </c>
      <c r="FQ33" s="95">
        <f>($K33="Bell Curve")*(_xlfn.NORM.DIST(AND(FQ$6&gt;=$F33,FQ$6&lt;=$H33)*(FQ$6-$F33+1),$J33/2,$M33,TRUE)-_xlfn.NORM.DIST(AND(FQ$6&gt;=$F33,FQ$6&lt;=$H33)*(FP$6-$F33+1),$J33/2,$M33,TRUE))/(1-2*_xlfn.NORM.DIST(0,$J33/2,$M33,TRUE))*$D33+($K33="Steady Growth")*(AND(FQ$6&gt;=$F33,FQ$6&lt;=$H33)*((FQ$6-$F33+1)/($J33*($J33+1)/2)*$D33))+($K33="custom")*CustCF!FK33</f>
        <v>0</v>
      </c>
      <c r="FR33" s="95">
        <f>($K33="Bell Curve")*(_xlfn.NORM.DIST(AND(FR$6&gt;=$F33,FR$6&lt;=$H33)*(FR$6-$F33+1),$J33/2,$M33,TRUE)-_xlfn.NORM.DIST(AND(FR$6&gt;=$F33,FR$6&lt;=$H33)*(FQ$6-$F33+1),$J33/2,$M33,TRUE))/(1-2*_xlfn.NORM.DIST(0,$J33/2,$M33,TRUE))*$D33+($K33="Steady Growth")*(AND(FR$6&gt;=$F33,FR$6&lt;=$H33)*((FR$6-$F33+1)/($J33*($J33+1)/2)*$D33))+($K33="custom")*CustCF!FL33</f>
        <v>0</v>
      </c>
      <c r="FS33" s="95">
        <f>($K33="Bell Curve")*(_xlfn.NORM.DIST(AND(FS$6&gt;=$F33,FS$6&lt;=$H33)*(FS$6-$F33+1),$J33/2,$M33,TRUE)-_xlfn.NORM.DIST(AND(FS$6&gt;=$F33,FS$6&lt;=$H33)*(FR$6-$F33+1),$J33/2,$M33,TRUE))/(1-2*_xlfn.NORM.DIST(0,$J33/2,$M33,TRUE))*$D33+($K33="Steady Growth")*(AND(FS$6&gt;=$F33,FS$6&lt;=$H33)*((FS$6-$F33+1)/($J33*($J33+1)/2)*$D33))+($K33="custom")*CustCF!FM33</f>
        <v>0</v>
      </c>
      <c r="FT33" s="95">
        <f>($K33="Bell Curve")*(_xlfn.NORM.DIST(AND(FT$6&gt;=$F33,FT$6&lt;=$H33)*(FT$6-$F33+1),$J33/2,$M33,TRUE)-_xlfn.NORM.DIST(AND(FT$6&gt;=$F33,FT$6&lt;=$H33)*(FS$6-$F33+1),$J33/2,$M33,TRUE))/(1-2*_xlfn.NORM.DIST(0,$J33/2,$M33,TRUE))*$D33+($K33="Steady Growth")*(AND(FT$6&gt;=$F33,FT$6&lt;=$H33)*((FT$6-$F33+1)/($J33*($J33+1)/2)*$D33))+($K33="custom")*CustCF!FN33</f>
        <v>0</v>
      </c>
      <c r="FU33" s="95">
        <f>($K33="Bell Curve")*(_xlfn.NORM.DIST(AND(FU$6&gt;=$F33,FU$6&lt;=$H33)*(FU$6-$F33+1),$J33/2,$M33,TRUE)-_xlfn.NORM.DIST(AND(FU$6&gt;=$F33,FU$6&lt;=$H33)*(FT$6-$F33+1),$J33/2,$M33,TRUE))/(1-2*_xlfn.NORM.DIST(0,$J33/2,$M33,TRUE))*$D33+($K33="Steady Growth")*(AND(FU$6&gt;=$F33,FU$6&lt;=$H33)*((FU$6-$F33+1)/($J33*($J33+1)/2)*$D33))+($K33="custom")*CustCF!FO33</f>
        <v>0</v>
      </c>
      <c r="FV33" s="95">
        <f>($K33="Bell Curve")*(_xlfn.NORM.DIST(AND(FV$6&gt;=$F33,FV$6&lt;=$H33)*(FV$6-$F33+1),$J33/2,$M33,TRUE)-_xlfn.NORM.DIST(AND(FV$6&gt;=$F33,FV$6&lt;=$H33)*(FU$6-$F33+1),$J33/2,$M33,TRUE))/(1-2*_xlfn.NORM.DIST(0,$J33/2,$M33,TRUE))*$D33+($K33="Steady Growth")*(AND(FV$6&gt;=$F33,FV$6&lt;=$H33)*((FV$6-$F33+1)/($J33*($J33+1)/2)*$D33))+($K33="custom")*CustCF!FP33</f>
        <v>0</v>
      </c>
      <c r="FW33" s="95">
        <f>($K33="Bell Curve")*(_xlfn.NORM.DIST(AND(FW$6&gt;=$F33,FW$6&lt;=$H33)*(FW$6-$F33+1),$J33/2,$M33,TRUE)-_xlfn.NORM.DIST(AND(FW$6&gt;=$F33,FW$6&lt;=$H33)*(FV$6-$F33+1),$J33/2,$M33,TRUE))/(1-2*_xlfn.NORM.DIST(0,$J33/2,$M33,TRUE))*$D33+($K33="Steady Growth")*(AND(FW$6&gt;=$F33,FW$6&lt;=$H33)*((FW$6-$F33+1)/($J33*($J33+1)/2)*$D33))+($K33="custom")*CustCF!FQ33</f>
        <v>0</v>
      </c>
      <c r="FX33" s="95">
        <f>($K33="Bell Curve")*(_xlfn.NORM.DIST(AND(FX$6&gt;=$F33,FX$6&lt;=$H33)*(FX$6-$F33+1),$J33/2,$M33,TRUE)-_xlfn.NORM.DIST(AND(FX$6&gt;=$F33,FX$6&lt;=$H33)*(FW$6-$F33+1),$J33/2,$M33,TRUE))/(1-2*_xlfn.NORM.DIST(0,$J33/2,$M33,TRUE))*$D33+($K33="Steady Growth")*(AND(FX$6&gt;=$F33,FX$6&lt;=$H33)*((FX$6-$F33+1)/($J33*($J33+1)/2)*$D33))+($K33="custom")*CustCF!FR33</f>
        <v>0</v>
      </c>
      <c r="FY33" s="95">
        <f>($K33="Bell Curve")*(_xlfn.NORM.DIST(AND(FY$6&gt;=$F33,FY$6&lt;=$H33)*(FY$6-$F33+1),$J33/2,$M33,TRUE)-_xlfn.NORM.DIST(AND(FY$6&gt;=$F33,FY$6&lt;=$H33)*(FX$6-$F33+1),$J33/2,$M33,TRUE))/(1-2*_xlfn.NORM.DIST(0,$J33/2,$M33,TRUE))*$D33+($K33="Steady Growth")*(AND(FY$6&gt;=$F33,FY$6&lt;=$H33)*((FY$6-$F33+1)/($J33*($J33+1)/2)*$D33))+($K33="custom")*CustCF!FS33</f>
        <v>0</v>
      </c>
      <c r="FZ33" s="95">
        <f>($K33="Bell Curve")*(_xlfn.NORM.DIST(AND(FZ$6&gt;=$F33,FZ$6&lt;=$H33)*(FZ$6-$F33+1),$J33/2,$M33,TRUE)-_xlfn.NORM.DIST(AND(FZ$6&gt;=$F33,FZ$6&lt;=$H33)*(FY$6-$F33+1),$J33/2,$M33,TRUE))/(1-2*_xlfn.NORM.DIST(0,$J33/2,$M33,TRUE))*$D33+($K33="Steady Growth")*(AND(FZ$6&gt;=$F33,FZ$6&lt;=$H33)*((FZ$6-$F33+1)/($J33*($J33+1)/2)*$D33))+($K33="custom")*CustCF!FT33</f>
        <v>0</v>
      </c>
      <c r="GA33" s="95">
        <f>($K33="Bell Curve")*(_xlfn.NORM.DIST(AND(GA$6&gt;=$F33,GA$6&lt;=$H33)*(GA$6-$F33+1),$J33/2,$M33,TRUE)-_xlfn.NORM.DIST(AND(GA$6&gt;=$F33,GA$6&lt;=$H33)*(FZ$6-$F33+1),$J33/2,$M33,TRUE))/(1-2*_xlfn.NORM.DIST(0,$J33/2,$M33,TRUE))*$D33+($K33="Steady Growth")*(AND(GA$6&gt;=$F33,GA$6&lt;=$H33)*((GA$6-$F33+1)/($J33*($J33+1)/2)*$D33))+($K33="custom")*CustCF!FU33</f>
        <v>0</v>
      </c>
      <c r="GB33" s="95">
        <f>($K33="Bell Curve")*(_xlfn.NORM.DIST(AND(GB$6&gt;=$F33,GB$6&lt;=$H33)*(GB$6-$F33+1),$J33/2,$M33,TRUE)-_xlfn.NORM.DIST(AND(GB$6&gt;=$F33,GB$6&lt;=$H33)*(GA$6-$F33+1),$J33/2,$M33,TRUE))/(1-2*_xlfn.NORM.DIST(0,$J33/2,$M33,TRUE))*$D33+($K33="Steady Growth")*(AND(GB$6&gt;=$F33,GB$6&lt;=$H33)*((GB$6-$F33+1)/($J33*($J33+1)/2)*$D33))+($K33="custom")*CustCF!FV33</f>
        <v>0</v>
      </c>
      <c r="GC33" s="95">
        <f>($K33="Bell Curve")*(_xlfn.NORM.DIST(AND(GC$6&gt;=$F33,GC$6&lt;=$H33)*(GC$6-$F33+1),$J33/2,$M33,TRUE)-_xlfn.NORM.DIST(AND(GC$6&gt;=$F33,GC$6&lt;=$H33)*(GB$6-$F33+1),$J33/2,$M33,TRUE))/(1-2*_xlfn.NORM.DIST(0,$J33/2,$M33,TRUE))*$D33+($K33="Steady Growth")*(AND(GC$6&gt;=$F33,GC$6&lt;=$H33)*((GC$6-$F33+1)/($J33*($J33+1)/2)*$D33))+($K33="custom")*CustCF!FW33</f>
        <v>0</v>
      </c>
      <c r="GD33" s="95">
        <f>($K33="Bell Curve")*(_xlfn.NORM.DIST(AND(GD$6&gt;=$F33,GD$6&lt;=$H33)*(GD$6-$F33+1),$J33/2,$M33,TRUE)-_xlfn.NORM.DIST(AND(GD$6&gt;=$F33,GD$6&lt;=$H33)*(GC$6-$F33+1),$J33/2,$M33,TRUE))/(1-2*_xlfn.NORM.DIST(0,$J33/2,$M33,TRUE))*$D33+($K33="Steady Growth")*(AND(GD$6&gt;=$F33,GD$6&lt;=$H33)*((GD$6-$F33+1)/($J33*($J33+1)/2)*$D33))+($K33="custom")*CustCF!FX33</f>
        <v>0</v>
      </c>
      <c r="GE33" s="95">
        <f>($K33="Bell Curve")*(_xlfn.NORM.DIST(AND(GE$6&gt;=$F33,GE$6&lt;=$H33)*(GE$6-$F33+1),$J33/2,$M33,TRUE)-_xlfn.NORM.DIST(AND(GE$6&gt;=$F33,GE$6&lt;=$H33)*(GD$6-$F33+1),$J33/2,$M33,TRUE))/(1-2*_xlfn.NORM.DIST(0,$J33/2,$M33,TRUE))*$D33+($K33="Steady Growth")*(AND(GE$6&gt;=$F33,GE$6&lt;=$H33)*((GE$6-$F33+1)/($J33*($J33+1)/2)*$D33))+($K33="custom")*CustCF!FY33</f>
        <v>0</v>
      </c>
      <c r="GF33" s="95">
        <f>($K33="Bell Curve")*(_xlfn.NORM.DIST(AND(GF$6&gt;=$F33,GF$6&lt;=$H33)*(GF$6-$F33+1),$J33/2,$M33,TRUE)-_xlfn.NORM.DIST(AND(GF$6&gt;=$F33,GF$6&lt;=$H33)*(GE$6-$F33+1),$J33/2,$M33,TRUE))/(1-2*_xlfn.NORM.DIST(0,$J33/2,$M33,TRUE))*$D33+($K33="Steady Growth")*(AND(GF$6&gt;=$F33,GF$6&lt;=$H33)*((GF$6-$F33+1)/($J33*($J33+1)/2)*$D33))+($K33="custom")*CustCF!FZ33</f>
        <v>0</v>
      </c>
      <c r="GG33" s="95">
        <f>($K33="Bell Curve")*(_xlfn.NORM.DIST(AND(GG$6&gt;=$F33,GG$6&lt;=$H33)*(GG$6-$F33+1),$J33/2,$M33,TRUE)-_xlfn.NORM.DIST(AND(GG$6&gt;=$F33,GG$6&lt;=$H33)*(GF$6-$F33+1),$J33/2,$M33,TRUE))/(1-2*_xlfn.NORM.DIST(0,$J33/2,$M33,TRUE))*$D33+($K33="Steady Growth")*(AND(GG$6&gt;=$F33,GG$6&lt;=$H33)*((GG$6-$F33+1)/($J33*($J33+1)/2)*$D33))+($K33="custom")*CustCF!GA33</f>
        <v>0</v>
      </c>
      <c r="GH33" s="95">
        <f>($K33="Bell Curve")*(_xlfn.NORM.DIST(AND(GH$6&gt;=$F33,GH$6&lt;=$H33)*(GH$6-$F33+1),$J33/2,$M33,TRUE)-_xlfn.NORM.DIST(AND(GH$6&gt;=$F33,GH$6&lt;=$H33)*(GG$6-$F33+1),$J33/2,$M33,TRUE))/(1-2*_xlfn.NORM.DIST(0,$J33/2,$M33,TRUE))*$D33+($K33="Steady Growth")*(AND(GH$6&gt;=$F33,GH$6&lt;=$H33)*((GH$6-$F33+1)/($J33*($J33+1)/2)*$D33))+($K33="custom")*CustCF!GB33</f>
        <v>0</v>
      </c>
      <c r="GI33" s="95">
        <f>($K33="Bell Curve")*(_xlfn.NORM.DIST(AND(GI$6&gt;=$F33,GI$6&lt;=$H33)*(GI$6-$F33+1),$J33/2,$M33,TRUE)-_xlfn.NORM.DIST(AND(GI$6&gt;=$F33,GI$6&lt;=$H33)*(GH$6-$F33+1),$J33/2,$M33,TRUE))/(1-2*_xlfn.NORM.DIST(0,$J33/2,$M33,TRUE))*$D33+($K33="Steady Growth")*(AND(GI$6&gt;=$F33,GI$6&lt;=$H33)*((GI$6-$F33+1)/($J33*($J33+1)/2)*$D33))+($K33="custom")*CustCF!GC33</f>
        <v>0</v>
      </c>
      <c r="GJ33" s="95">
        <f>($K33="Bell Curve")*(_xlfn.NORM.DIST(AND(GJ$6&gt;=$F33,GJ$6&lt;=$H33)*(GJ$6-$F33+1),$J33/2,$M33,TRUE)-_xlfn.NORM.DIST(AND(GJ$6&gt;=$F33,GJ$6&lt;=$H33)*(GI$6-$F33+1),$J33/2,$M33,TRUE))/(1-2*_xlfn.NORM.DIST(0,$J33/2,$M33,TRUE))*$D33+($K33="Steady Growth")*(AND(GJ$6&gt;=$F33,GJ$6&lt;=$H33)*((GJ$6-$F33+1)/($J33*($J33+1)/2)*$D33))+($K33="custom")*CustCF!GD33</f>
        <v>0</v>
      </c>
      <c r="GK33" s="95">
        <f>($K33="Bell Curve")*(_xlfn.NORM.DIST(AND(GK$6&gt;=$F33,GK$6&lt;=$H33)*(GK$6-$F33+1),$J33/2,$M33,TRUE)-_xlfn.NORM.DIST(AND(GK$6&gt;=$F33,GK$6&lt;=$H33)*(GJ$6-$F33+1),$J33/2,$M33,TRUE))/(1-2*_xlfn.NORM.DIST(0,$J33/2,$M33,TRUE))*$D33+($K33="Steady Growth")*(AND(GK$6&gt;=$F33,GK$6&lt;=$H33)*((GK$6-$F33+1)/($J33*($J33+1)/2)*$D33))+($K33="custom")*CustCF!GE33</f>
        <v>0</v>
      </c>
      <c r="GL33" s="95">
        <f>($K33="Bell Curve")*(_xlfn.NORM.DIST(AND(GL$6&gt;=$F33,GL$6&lt;=$H33)*(GL$6-$F33+1),$J33/2,$M33,TRUE)-_xlfn.NORM.DIST(AND(GL$6&gt;=$F33,GL$6&lt;=$H33)*(GK$6-$F33+1),$J33/2,$M33,TRUE))/(1-2*_xlfn.NORM.DIST(0,$J33/2,$M33,TRUE))*$D33+($K33="Steady Growth")*(AND(GL$6&gt;=$F33,GL$6&lt;=$H33)*((GL$6-$F33+1)/($J33*($J33+1)/2)*$D33))+($K33="custom")*CustCF!GF33</f>
        <v>0</v>
      </c>
      <c r="GM33" s="95">
        <f>($K33="Bell Curve")*(_xlfn.NORM.DIST(AND(GM$6&gt;=$F33,GM$6&lt;=$H33)*(GM$6-$F33+1),$J33/2,$M33,TRUE)-_xlfn.NORM.DIST(AND(GM$6&gt;=$F33,GM$6&lt;=$H33)*(GL$6-$F33+1),$J33/2,$M33,TRUE))/(1-2*_xlfn.NORM.DIST(0,$J33/2,$M33,TRUE))*$D33+($K33="Steady Growth")*(AND(GM$6&gt;=$F33,GM$6&lt;=$H33)*((GM$6-$F33+1)/($J33*($J33+1)/2)*$D33))+($K33="custom")*CustCF!GG33</f>
        <v>0</v>
      </c>
      <c r="GN33" s="268">
        <f>($K33="Bell Curve")*(_xlfn.NORM.DIST(AND(GN$6&gt;=$F33,GN$6&lt;=$H33)*(GN$6-$F33+1),$J33/2,$M33,TRUE)-_xlfn.NORM.DIST(AND(GN$6&gt;=$F33,GN$6&lt;=$H33)*(GM$6-$F33+1),$J33/2,$M33,TRUE))/(1-2*_xlfn.NORM.DIST(0,$J33/2,$M33,TRUE))*$D33+($K33="Steady Growth")*(AND(GN$6&gt;=$F33,GN$6&lt;=$H33)*((GN$6-$F33+1)/($J33*($J33+1)/2)*$D33))+($K33="custom")*CustCF!GH33</f>
        <v>0</v>
      </c>
      <c r="GO33" s="1"/>
      <c r="GP33" s="67"/>
    </row>
    <row r="34" spans="1:198" customFormat="1" hidden="1" outlineLevel="1" x14ac:dyDescent="0.75">
      <c r="A34" s="1"/>
      <c r="B34" s="1"/>
      <c r="C34" s="262">
        <f>Budget!P39</f>
        <v>0</v>
      </c>
      <c r="D34" s="19">
        <f>Budget!Q39</f>
        <v>0</v>
      </c>
      <c r="E34" s="19" t="str">
        <f t="shared" si="23"/>
        <v/>
      </c>
      <c r="F34" s="263">
        <v>0</v>
      </c>
      <c r="G34" s="257">
        <f>IF(L34="custom",CustCF!F34,INDEX($P$8:$GN$8,MATCH(F34,$P$6:$GN$6,0)))</f>
        <v>46053</v>
      </c>
      <c r="H34" s="263">
        <v>0</v>
      </c>
      <c r="I34" s="257">
        <f>IF(L34="custom",CustCF!G34,INDEX($P$8:$GN$8,MATCH(H34,$P$6:$GN$6,0)))</f>
        <v>46053</v>
      </c>
      <c r="J34" s="260">
        <f t="shared" si="24"/>
        <v>1</v>
      </c>
      <c r="K34" s="265" t="s">
        <v>116</v>
      </c>
      <c r="L34" s="266" t="s">
        <v>141</v>
      </c>
      <c r="M34" s="267">
        <f t="shared" si="25"/>
        <v>9</v>
      </c>
      <c r="N34" s="18">
        <f t="shared" si="15"/>
        <v>0</v>
      </c>
      <c r="O34" s="1372">
        <f t="shared" si="16"/>
        <v>0</v>
      </c>
      <c r="P34" s="95">
        <f>($K34="Bell Curve")*(_xlfn.NORM.DIST(AND(P$6&gt;=$F34,P$6&lt;=$H34)*(P$6-$F34+1),$J34/2,$M34,TRUE)-_xlfn.NORM.DIST(AND(P$6&gt;=$F34,P$6&lt;=$H34)*(O$6-$F34+1),$J34/2,$M34,TRUE))/(1-2*_xlfn.NORM.DIST(0,$J34/2,$M34,TRUE))*$D34+($K34="Steady Growth")*(AND(P$6&gt;=$F34,P$6&lt;=$H34)*((P$6-$F34+1)/($J34*($J34+1)/2)*$D34))+($K34="custom")*CustCF!J34</f>
        <v>0</v>
      </c>
      <c r="Q34" s="95">
        <f>($K34="Bell Curve")*(_xlfn.NORM.DIST(AND(Q$6&gt;=$F34,Q$6&lt;=$H34)*(Q$6-$F34+1),$J34/2,$M34,TRUE)-_xlfn.NORM.DIST(AND(Q$6&gt;=$F34,Q$6&lt;=$H34)*(P$6-$F34+1),$J34/2,$M34,TRUE))/(1-2*_xlfn.NORM.DIST(0,$J34/2,$M34,TRUE))*$D34+($K34="Steady Growth")*(AND(Q$6&gt;=$F34,Q$6&lt;=$H34)*((Q$6-$F34+1)/($J34*($J34+1)/2)*$D34))+($K34="custom")*CustCF!K34</f>
        <v>0</v>
      </c>
      <c r="R34" s="95">
        <f>($K34="Bell Curve")*(_xlfn.NORM.DIST(AND(R$6&gt;=$F34,R$6&lt;=$H34)*(R$6-$F34+1),$J34/2,$M34,TRUE)-_xlfn.NORM.DIST(AND(R$6&gt;=$F34,R$6&lt;=$H34)*(Q$6-$F34+1),$J34/2,$M34,TRUE))/(1-2*_xlfn.NORM.DIST(0,$J34/2,$M34,TRUE))*$D34+($K34="Steady Growth")*(AND(R$6&gt;=$F34,R$6&lt;=$H34)*((R$6-$F34+1)/($J34*($J34+1)/2)*$D34))+($K34="custom")*CustCF!L34</f>
        <v>0</v>
      </c>
      <c r="S34" s="95">
        <f>($K34="Bell Curve")*(_xlfn.NORM.DIST(AND(S$6&gt;=$F34,S$6&lt;=$H34)*(S$6-$F34+1),$J34/2,$M34,TRUE)-_xlfn.NORM.DIST(AND(S$6&gt;=$F34,S$6&lt;=$H34)*(R$6-$F34+1),$J34/2,$M34,TRUE))/(1-2*_xlfn.NORM.DIST(0,$J34/2,$M34,TRUE))*$D34+($K34="Steady Growth")*(AND(S$6&gt;=$F34,S$6&lt;=$H34)*((S$6-$F34+1)/($J34*($J34+1)/2)*$D34))+($K34="custom")*CustCF!M34</f>
        <v>0</v>
      </c>
      <c r="T34" s="95">
        <f>($K34="Bell Curve")*(_xlfn.NORM.DIST(AND(T$6&gt;=$F34,T$6&lt;=$H34)*(T$6-$F34+1),$J34/2,$M34,TRUE)-_xlfn.NORM.DIST(AND(T$6&gt;=$F34,T$6&lt;=$H34)*(S$6-$F34+1),$J34/2,$M34,TRUE))/(1-2*_xlfn.NORM.DIST(0,$J34/2,$M34,TRUE))*$D34+($K34="Steady Growth")*(AND(T$6&gt;=$F34,T$6&lt;=$H34)*((T$6-$F34+1)/($J34*($J34+1)/2)*$D34))+($K34="custom")*CustCF!N34</f>
        <v>0</v>
      </c>
      <c r="U34" s="95">
        <f>($K34="Bell Curve")*(_xlfn.NORM.DIST(AND(U$6&gt;=$F34,U$6&lt;=$H34)*(U$6-$F34+1),$J34/2,$M34,TRUE)-_xlfn.NORM.DIST(AND(U$6&gt;=$F34,U$6&lt;=$H34)*(T$6-$F34+1),$J34/2,$M34,TRUE))/(1-2*_xlfn.NORM.DIST(0,$J34/2,$M34,TRUE))*$D34+($K34="Steady Growth")*(AND(U$6&gt;=$F34,U$6&lt;=$H34)*((U$6-$F34+1)/($J34*($J34+1)/2)*$D34))+($K34="custom")*CustCF!O34</f>
        <v>0</v>
      </c>
      <c r="V34" s="95">
        <f>($K34="Bell Curve")*(_xlfn.NORM.DIST(AND(V$6&gt;=$F34,V$6&lt;=$H34)*(V$6-$F34+1),$J34/2,$M34,TRUE)-_xlfn.NORM.DIST(AND(V$6&gt;=$F34,V$6&lt;=$H34)*(U$6-$F34+1),$J34/2,$M34,TRUE))/(1-2*_xlfn.NORM.DIST(0,$J34/2,$M34,TRUE))*$D34+($K34="Steady Growth")*(AND(V$6&gt;=$F34,V$6&lt;=$H34)*((V$6-$F34+1)/($J34*($J34+1)/2)*$D34))+($K34="custom")*CustCF!P34</f>
        <v>0</v>
      </c>
      <c r="W34" s="95">
        <f>($K34="Bell Curve")*(_xlfn.NORM.DIST(AND(W$6&gt;=$F34,W$6&lt;=$H34)*(W$6-$F34+1),$J34/2,$M34,TRUE)-_xlfn.NORM.DIST(AND(W$6&gt;=$F34,W$6&lt;=$H34)*(V$6-$F34+1),$J34/2,$M34,TRUE))/(1-2*_xlfn.NORM.DIST(0,$J34/2,$M34,TRUE))*$D34+($K34="Steady Growth")*(AND(W$6&gt;=$F34,W$6&lt;=$H34)*((W$6-$F34+1)/($J34*($J34+1)/2)*$D34))+($K34="custom")*CustCF!Q34</f>
        <v>0</v>
      </c>
      <c r="X34" s="95">
        <f>($K34="Bell Curve")*(_xlfn.NORM.DIST(AND(X$6&gt;=$F34,X$6&lt;=$H34)*(X$6-$F34+1),$J34/2,$M34,TRUE)-_xlfn.NORM.DIST(AND(X$6&gt;=$F34,X$6&lt;=$H34)*(W$6-$F34+1),$J34/2,$M34,TRUE))/(1-2*_xlfn.NORM.DIST(0,$J34/2,$M34,TRUE))*$D34+($K34="Steady Growth")*(AND(X$6&gt;=$F34,X$6&lt;=$H34)*((X$6-$F34+1)/($J34*($J34+1)/2)*$D34))+($K34="custom")*CustCF!R34</f>
        <v>0</v>
      </c>
      <c r="Y34" s="95">
        <f>($K34="Bell Curve")*(_xlfn.NORM.DIST(AND(Y$6&gt;=$F34,Y$6&lt;=$H34)*(Y$6-$F34+1),$J34/2,$M34,TRUE)-_xlfn.NORM.DIST(AND(Y$6&gt;=$F34,Y$6&lt;=$H34)*(X$6-$F34+1),$J34/2,$M34,TRUE))/(1-2*_xlfn.NORM.DIST(0,$J34/2,$M34,TRUE))*$D34+($K34="Steady Growth")*(AND(Y$6&gt;=$F34,Y$6&lt;=$H34)*((Y$6-$F34+1)/($J34*($J34+1)/2)*$D34))+($K34="custom")*CustCF!S34</f>
        <v>0</v>
      </c>
      <c r="Z34" s="95">
        <f>($K34="Bell Curve")*(_xlfn.NORM.DIST(AND(Z$6&gt;=$F34,Z$6&lt;=$H34)*(Z$6-$F34+1),$J34/2,$M34,TRUE)-_xlfn.NORM.DIST(AND(Z$6&gt;=$F34,Z$6&lt;=$H34)*(Y$6-$F34+1),$J34/2,$M34,TRUE))/(1-2*_xlfn.NORM.DIST(0,$J34/2,$M34,TRUE))*$D34+($K34="Steady Growth")*(AND(Z$6&gt;=$F34,Z$6&lt;=$H34)*((Z$6-$F34+1)/($J34*($J34+1)/2)*$D34))+($K34="custom")*CustCF!T34</f>
        <v>0</v>
      </c>
      <c r="AA34" s="95">
        <f>($K34="Bell Curve")*(_xlfn.NORM.DIST(AND(AA$6&gt;=$F34,AA$6&lt;=$H34)*(AA$6-$F34+1),$J34/2,$M34,TRUE)-_xlfn.NORM.DIST(AND(AA$6&gt;=$F34,AA$6&lt;=$H34)*(Z$6-$F34+1),$J34/2,$M34,TRUE))/(1-2*_xlfn.NORM.DIST(0,$J34/2,$M34,TRUE))*$D34+($K34="Steady Growth")*(AND(AA$6&gt;=$F34,AA$6&lt;=$H34)*((AA$6-$F34+1)/($J34*($J34+1)/2)*$D34))+($K34="custom")*CustCF!U34</f>
        <v>0</v>
      </c>
      <c r="AB34" s="95">
        <f>($K34="Bell Curve")*(_xlfn.NORM.DIST(AND(AB$6&gt;=$F34,AB$6&lt;=$H34)*(AB$6-$F34+1),$J34/2,$M34,TRUE)-_xlfn.NORM.DIST(AND(AB$6&gt;=$F34,AB$6&lt;=$H34)*(AA$6-$F34+1),$J34/2,$M34,TRUE))/(1-2*_xlfn.NORM.DIST(0,$J34/2,$M34,TRUE))*$D34+($K34="Steady Growth")*(AND(AB$6&gt;=$F34,AB$6&lt;=$H34)*((AB$6-$F34+1)/($J34*($J34+1)/2)*$D34))+($K34="custom")*CustCF!V34</f>
        <v>0</v>
      </c>
      <c r="AC34" s="95">
        <f>($K34="Bell Curve")*(_xlfn.NORM.DIST(AND(AC$6&gt;=$F34,AC$6&lt;=$H34)*(AC$6-$F34+1),$J34/2,$M34,TRUE)-_xlfn.NORM.DIST(AND(AC$6&gt;=$F34,AC$6&lt;=$H34)*(AB$6-$F34+1),$J34/2,$M34,TRUE))/(1-2*_xlfn.NORM.DIST(0,$J34/2,$M34,TRUE))*$D34+($K34="Steady Growth")*(AND(AC$6&gt;=$F34,AC$6&lt;=$H34)*((AC$6-$F34+1)/($J34*($J34+1)/2)*$D34))+($K34="custom")*CustCF!W34</f>
        <v>0</v>
      </c>
      <c r="AD34" s="95">
        <f>($K34="Bell Curve")*(_xlfn.NORM.DIST(AND(AD$6&gt;=$F34,AD$6&lt;=$H34)*(AD$6-$F34+1),$J34/2,$M34,TRUE)-_xlfn.NORM.DIST(AND(AD$6&gt;=$F34,AD$6&lt;=$H34)*(AC$6-$F34+1),$J34/2,$M34,TRUE))/(1-2*_xlfn.NORM.DIST(0,$J34/2,$M34,TRUE))*$D34+($K34="Steady Growth")*(AND(AD$6&gt;=$F34,AD$6&lt;=$H34)*((AD$6-$F34+1)/($J34*($J34+1)/2)*$D34))+($K34="custom")*CustCF!X34</f>
        <v>0</v>
      </c>
      <c r="AE34" s="95">
        <f>($K34="Bell Curve")*(_xlfn.NORM.DIST(AND(AE$6&gt;=$F34,AE$6&lt;=$H34)*(AE$6-$F34+1),$J34/2,$M34,TRUE)-_xlfn.NORM.DIST(AND(AE$6&gt;=$F34,AE$6&lt;=$H34)*(AD$6-$F34+1),$J34/2,$M34,TRUE))/(1-2*_xlfn.NORM.DIST(0,$J34/2,$M34,TRUE))*$D34+($K34="Steady Growth")*(AND(AE$6&gt;=$F34,AE$6&lt;=$H34)*((AE$6-$F34+1)/($J34*($J34+1)/2)*$D34))+($K34="custom")*CustCF!Y34</f>
        <v>0</v>
      </c>
      <c r="AF34" s="95">
        <f>($K34="Bell Curve")*(_xlfn.NORM.DIST(AND(AF$6&gt;=$F34,AF$6&lt;=$H34)*(AF$6-$F34+1),$J34/2,$M34,TRUE)-_xlfn.NORM.DIST(AND(AF$6&gt;=$F34,AF$6&lt;=$H34)*(AE$6-$F34+1),$J34/2,$M34,TRUE))/(1-2*_xlfn.NORM.DIST(0,$J34/2,$M34,TRUE))*$D34+($K34="Steady Growth")*(AND(AF$6&gt;=$F34,AF$6&lt;=$H34)*((AF$6-$F34+1)/($J34*($J34+1)/2)*$D34))+($K34="custom")*CustCF!Z34</f>
        <v>0</v>
      </c>
      <c r="AG34" s="95">
        <f>($K34="Bell Curve")*(_xlfn.NORM.DIST(AND(AG$6&gt;=$F34,AG$6&lt;=$H34)*(AG$6-$F34+1),$J34/2,$M34,TRUE)-_xlfn.NORM.DIST(AND(AG$6&gt;=$F34,AG$6&lt;=$H34)*(AF$6-$F34+1),$J34/2,$M34,TRUE))/(1-2*_xlfn.NORM.DIST(0,$J34/2,$M34,TRUE))*$D34+($K34="Steady Growth")*(AND(AG$6&gt;=$F34,AG$6&lt;=$H34)*((AG$6-$F34+1)/($J34*($J34+1)/2)*$D34))+($K34="custom")*CustCF!AA34</f>
        <v>0</v>
      </c>
      <c r="AH34" s="95">
        <f>($K34="Bell Curve")*(_xlfn.NORM.DIST(AND(AH$6&gt;=$F34,AH$6&lt;=$H34)*(AH$6-$F34+1),$J34/2,$M34,TRUE)-_xlfn.NORM.DIST(AND(AH$6&gt;=$F34,AH$6&lt;=$H34)*(AG$6-$F34+1),$J34/2,$M34,TRUE))/(1-2*_xlfn.NORM.DIST(0,$J34/2,$M34,TRUE))*$D34+($K34="Steady Growth")*(AND(AH$6&gt;=$F34,AH$6&lt;=$H34)*((AH$6-$F34+1)/($J34*($J34+1)/2)*$D34))+($K34="custom")*CustCF!AB34</f>
        <v>0</v>
      </c>
      <c r="AI34" s="95">
        <f>($K34="Bell Curve")*(_xlfn.NORM.DIST(AND(AI$6&gt;=$F34,AI$6&lt;=$H34)*(AI$6-$F34+1),$J34/2,$M34,TRUE)-_xlfn.NORM.DIST(AND(AI$6&gt;=$F34,AI$6&lt;=$H34)*(AH$6-$F34+1),$J34/2,$M34,TRUE))/(1-2*_xlfn.NORM.DIST(0,$J34/2,$M34,TRUE))*$D34+($K34="Steady Growth")*(AND(AI$6&gt;=$F34,AI$6&lt;=$H34)*((AI$6-$F34+1)/($J34*($J34+1)/2)*$D34))+($K34="custom")*CustCF!AC34</f>
        <v>0</v>
      </c>
      <c r="AJ34" s="95">
        <f>($K34="Bell Curve")*(_xlfn.NORM.DIST(AND(AJ$6&gt;=$F34,AJ$6&lt;=$H34)*(AJ$6-$F34+1),$J34/2,$M34,TRUE)-_xlfn.NORM.DIST(AND(AJ$6&gt;=$F34,AJ$6&lt;=$H34)*(AI$6-$F34+1),$J34/2,$M34,TRUE))/(1-2*_xlfn.NORM.DIST(0,$J34/2,$M34,TRUE))*$D34+($K34="Steady Growth")*(AND(AJ$6&gt;=$F34,AJ$6&lt;=$H34)*((AJ$6-$F34+1)/($J34*($J34+1)/2)*$D34))+($K34="custom")*CustCF!AD34</f>
        <v>0</v>
      </c>
      <c r="AK34" s="95">
        <f>($K34="Bell Curve")*(_xlfn.NORM.DIST(AND(AK$6&gt;=$F34,AK$6&lt;=$H34)*(AK$6-$F34+1),$J34/2,$M34,TRUE)-_xlfn.NORM.DIST(AND(AK$6&gt;=$F34,AK$6&lt;=$H34)*(AJ$6-$F34+1),$J34/2,$M34,TRUE))/(1-2*_xlfn.NORM.DIST(0,$J34/2,$M34,TRUE))*$D34+($K34="Steady Growth")*(AND(AK$6&gt;=$F34,AK$6&lt;=$H34)*((AK$6-$F34+1)/($J34*($J34+1)/2)*$D34))+($K34="custom")*CustCF!AE34</f>
        <v>0</v>
      </c>
      <c r="AL34" s="95">
        <f>($K34="Bell Curve")*(_xlfn.NORM.DIST(AND(AL$6&gt;=$F34,AL$6&lt;=$H34)*(AL$6-$F34+1),$J34/2,$M34,TRUE)-_xlfn.NORM.DIST(AND(AL$6&gt;=$F34,AL$6&lt;=$H34)*(AK$6-$F34+1),$J34/2,$M34,TRUE))/(1-2*_xlfn.NORM.DIST(0,$J34/2,$M34,TRUE))*$D34+($K34="Steady Growth")*(AND(AL$6&gt;=$F34,AL$6&lt;=$H34)*((AL$6-$F34+1)/($J34*($J34+1)/2)*$D34))+($K34="custom")*CustCF!AF34</f>
        <v>0</v>
      </c>
      <c r="AM34" s="95">
        <f>($K34="Bell Curve")*(_xlfn.NORM.DIST(AND(AM$6&gt;=$F34,AM$6&lt;=$H34)*(AM$6-$F34+1),$J34/2,$M34,TRUE)-_xlfn.NORM.DIST(AND(AM$6&gt;=$F34,AM$6&lt;=$H34)*(AL$6-$F34+1),$J34/2,$M34,TRUE))/(1-2*_xlfn.NORM.DIST(0,$J34/2,$M34,TRUE))*$D34+($K34="Steady Growth")*(AND(AM$6&gt;=$F34,AM$6&lt;=$H34)*((AM$6-$F34+1)/($J34*($J34+1)/2)*$D34))+($K34="custom")*CustCF!AG34</f>
        <v>0</v>
      </c>
      <c r="AN34" s="95">
        <f>($K34="Bell Curve")*(_xlfn.NORM.DIST(AND(AN$6&gt;=$F34,AN$6&lt;=$H34)*(AN$6-$F34+1),$J34/2,$M34,TRUE)-_xlfn.NORM.DIST(AND(AN$6&gt;=$F34,AN$6&lt;=$H34)*(AM$6-$F34+1),$J34/2,$M34,TRUE))/(1-2*_xlfn.NORM.DIST(0,$J34/2,$M34,TRUE))*$D34+($K34="Steady Growth")*(AND(AN$6&gt;=$F34,AN$6&lt;=$H34)*((AN$6-$F34+1)/($J34*($J34+1)/2)*$D34))+($K34="custom")*CustCF!AH34</f>
        <v>0</v>
      </c>
      <c r="AO34" s="95">
        <f>($K34="Bell Curve")*(_xlfn.NORM.DIST(AND(AO$6&gt;=$F34,AO$6&lt;=$H34)*(AO$6-$F34+1),$J34/2,$M34,TRUE)-_xlfn.NORM.DIST(AND(AO$6&gt;=$F34,AO$6&lt;=$H34)*(AN$6-$F34+1),$J34/2,$M34,TRUE))/(1-2*_xlfn.NORM.DIST(0,$J34/2,$M34,TRUE))*$D34+($K34="Steady Growth")*(AND(AO$6&gt;=$F34,AO$6&lt;=$H34)*((AO$6-$F34+1)/($J34*($J34+1)/2)*$D34))+($K34="custom")*CustCF!AI34</f>
        <v>0</v>
      </c>
      <c r="AP34" s="95">
        <f>($K34="Bell Curve")*(_xlfn.NORM.DIST(AND(AP$6&gt;=$F34,AP$6&lt;=$H34)*(AP$6-$F34+1),$J34/2,$M34,TRUE)-_xlfn.NORM.DIST(AND(AP$6&gt;=$F34,AP$6&lt;=$H34)*(AO$6-$F34+1),$J34/2,$M34,TRUE))/(1-2*_xlfn.NORM.DIST(0,$J34/2,$M34,TRUE))*$D34+($K34="Steady Growth")*(AND(AP$6&gt;=$F34,AP$6&lt;=$H34)*((AP$6-$F34+1)/($J34*($J34+1)/2)*$D34))+($K34="custom")*CustCF!AJ34</f>
        <v>0</v>
      </c>
      <c r="AQ34" s="95">
        <f>($K34="Bell Curve")*(_xlfn.NORM.DIST(AND(AQ$6&gt;=$F34,AQ$6&lt;=$H34)*(AQ$6-$F34+1),$J34/2,$M34,TRUE)-_xlfn.NORM.DIST(AND(AQ$6&gt;=$F34,AQ$6&lt;=$H34)*(AP$6-$F34+1),$J34/2,$M34,TRUE))/(1-2*_xlfn.NORM.DIST(0,$J34/2,$M34,TRUE))*$D34+($K34="Steady Growth")*(AND(AQ$6&gt;=$F34,AQ$6&lt;=$H34)*((AQ$6-$F34+1)/($J34*($J34+1)/2)*$D34))+($K34="custom")*CustCF!AK34</f>
        <v>0</v>
      </c>
      <c r="AR34" s="95">
        <f>($K34="Bell Curve")*(_xlfn.NORM.DIST(AND(AR$6&gt;=$F34,AR$6&lt;=$H34)*(AR$6-$F34+1),$J34/2,$M34,TRUE)-_xlfn.NORM.DIST(AND(AR$6&gt;=$F34,AR$6&lt;=$H34)*(AQ$6-$F34+1),$J34/2,$M34,TRUE))/(1-2*_xlfn.NORM.DIST(0,$J34/2,$M34,TRUE))*$D34+($K34="Steady Growth")*(AND(AR$6&gt;=$F34,AR$6&lt;=$H34)*((AR$6-$F34+1)/($J34*($J34+1)/2)*$D34))+($K34="custom")*CustCF!AL34</f>
        <v>0</v>
      </c>
      <c r="AS34" s="95">
        <f>($K34="Bell Curve")*(_xlfn.NORM.DIST(AND(AS$6&gt;=$F34,AS$6&lt;=$H34)*(AS$6-$F34+1),$J34/2,$M34,TRUE)-_xlfn.NORM.DIST(AND(AS$6&gt;=$F34,AS$6&lt;=$H34)*(AR$6-$F34+1),$J34/2,$M34,TRUE))/(1-2*_xlfn.NORM.DIST(0,$J34/2,$M34,TRUE))*$D34+($K34="Steady Growth")*(AND(AS$6&gt;=$F34,AS$6&lt;=$H34)*((AS$6-$F34+1)/($J34*($J34+1)/2)*$D34))+($K34="custom")*CustCF!AM34</f>
        <v>0</v>
      </c>
      <c r="AT34" s="95">
        <f>($K34="Bell Curve")*(_xlfn.NORM.DIST(AND(AT$6&gt;=$F34,AT$6&lt;=$H34)*(AT$6-$F34+1),$J34/2,$M34,TRUE)-_xlfn.NORM.DIST(AND(AT$6&gt;=$F34,AT$6&lt;=$H34)*(AS$6-$F34+1),$J34/2,$M34,TRUE))/(1-2*_xlfn.NORM.DIST(0,$J34/2,$M34,TRUE))*$D34+($K34="Steady Growth")*(AND(AT$6&gt;=$F34,AT$6&lt;=$H34)*((AT$6-$F34+1)/($J34*($J34+1)/2)*$D34))+($K34="custom")*CustCF!AN34</f>
        <v>0</v>
      </c>
      <c r="AU34" s="95">
        <f>($K34="Bell Curve")*(_xlfn.NORM.DIST(AND(AU$6&gt;=$F34,AU$6&lt;=$H34)*(AU$6-$F34+1),$J34/2,$M34,TRUE)-_xlfn.NORM.DIST(AND(AU$6&gt;=$F34,AU$6&lt;=$H34)*(AT$6-$F34+1),$J34/2,$M34,TRUE))/(1-2*_xlfn.NORM.DIST(0,$J34/2,$M34,TRUE))*$D34+($K34="Steady Growth")*(AND(AU$6&gt;=$F34,AU$6&lt;=$H34)*((AU$6-$F34+1)/($J34*($J34+1)/2)*$D34))+($K34="custom")*CustCF!AO34</f>
        <v>0</v>
      </c>
      <c r="AV34" s="95">
        <f>($K34="Bell Curve")*(_xlfn.NORM.DIST(AND(AV$6&gt;=$F34,AV$6&lt;=$H34)*(AV$6-$F34+1),$J34/2,$M34,TRUE)-_xlfn.NORM.DIST(AND(AV$6&gt;=$F34,AV$6&lt;=$H34)*(AU$6-$F34+1),$J34/2,$M34,TRUE))/(1-2*_xlfn.NORM.DIST(0,$J34/2,$M34,TRUE))*$D34+($K34="Steady Growth")*(AND(AV$6&gt;=$F34,AV$6&lt;=$H34)*((AV$6-$F34+1)/($J34*($J34+1)/2)*$D34))+($K34="custom")*CustCF!AP34</f>
        <v>0</v>
      </c>
      <c r="AW34" s="95">
        <f>($K34="Bell Curve")*(_xlfn.NORM.DIST(AND(AW$6&gt;=$F34,AW$6&lt;=$H34)*(AW$6-$F34+1),$J34/2,$M34,TRUE)-_xlfn.NORM.DIST(AND(AW$6&gt;=$F34,AW$6&lt;=$H34)*(AV$6-$F34+1),$J34/2,$M34,TRUE))/(1-2*_xlfn.NORM.DIST(0,$J34/2,$M34,TRUE))*$D34+($K34="Steady Growth")*(AND(AW$6&gt;=$F34,AW$6&lt;=$H34)*((AW$6-$F34+1)/($J34*($J34+1)/2)*$D34))+($K34="custom")*CustCF!AQ34</f>
        <v>0</v>
      </c>
      <c r="AX34" s="95">
        <f>($K34="Bell Curve")*(_xlfn.NORM.DIST(AND(AX$6&gt;=$F34,AX$6&lt;=$H34)*(AX$6-$F34+1),$J34/2,$M34,TRUE)-_xlfn.NORM.DIST(AND(AX$6&gt;=$F34,AX$6&lt;=$H34)*(AW$6-$F34+1),$J34/2,$M34,TRUE))/(1-2*_xlfn.NORM.DIST(0,$J34/2,$M34,TRUE))*$D34+($K34="Steady Growth")*(AND(AX$6&gt;=$F34,AX$6&lt;=$H34)*((AX$6-$F34+1)/($J34*($J34+1)/2)*$D34))+($K34="custom")*CustCF!AR34</f>
        <v>0</v>
      </c>
      <c r="AY34" s="95">
        <f>($K34="Bell Curve")*(_xlfn.NORM.DIST(AND(AY$6&gt;=$F34,AY$6&lt;=$H34)*(AY$6-$F34+1),$J34/2,$M34,TRUE)-_xlfn.NORM.DIST(AND(AY$6&gt;=$F34,AY$6&lt;=$H34)*(AX$6-$F34+1),$J34/2,$M34,TRUE))/(1-2*_xlfn.NORM.DIST(0,$J34/2,$M34,TRUE))*$D34+($K34="Steady Growth")*(AND(AY$6&gt;=$F34,AY$6&lt;=$H34)*((AY$6-$F34+1)/($J34*($J34+1)/2)*$D34))+($K34="custom")*CustCF!AS34</f>
        <v>0</v>
      </c>
      <c r="AZ34" s="95">
        <f>($K34="Bell Curve")*(_xlfn.NORM.DIST(AND(AZ$6&gt;=$F34,AZ$6&lt;=$H34)*(AZ$6-$F34+1),$J34/2,$M34,TRUE)-_xlfn.NORM.DIST(AND(AZ$6&gt;=$F34,AZ$6&lt;=$H34)*(AY$6-$F34+1),$J34/2,$M34,TRUE))/(1-2*_xlfn.NORM.DIST(0,$J34/2,$M34,TRUE))*$D34+($K34="Steady Growth")*(AND(AZ$6&gt;=$F34,AZ$6&lt;=$H34)*((AZ$6-$F34+1)/($J34*($J34+1)/2)*$D34))+($K34="custom")*CustCF!AT34</f>
        <v>0</v>
      </c>
      <c r="BA34" s="95">
        <f>($K34="Bell Curve")*(_xlfn.NORM.DIST(AND(BA$6&gt;=$F34,BA$6&lt;=$H34)*(BA$6-$F34+1),$J34/2,$M34,TRUE)-_xlfn.NORM.DIST(AND(BA$6&gt;=$F34,BA$6&lt;=$H34)*(AZ$6-$F34+1),$J34/2,$M34,TRUE))/(1-2*_xlfn.NORM.DIST(0,$J34/2,$M34,TRUE))*$D34+($K34="Steady Growth")*(AND(BA$6&gt;=$F34,BA$6&lt;=$H34)*((BA$6-$F34+1)/($J34*($J34+1)/2)*$D34))+($K34="custom")*CustCF!AU34</f>
        <v>0</v>
      </c>
      <c r="BB34" s="95">
        <f>($K34="Bell Curve")*(_xlfn.NORM.DIST(AND(BB$6&gt;=$F34,BB$6&lt;=$H34)*(BB$6-$F34+1),$J34/2,$M34,TRUE)-_xlfn.NORM.DIST(AND(BB$6&gt;=$F34,BB$6&lt;=$H34)*(BA$6-$F34+1),$J34/2,$M34,TRUE))/(1-2*_xlfn.NORM.DIST(0,$J34/2,$M34,TRUE))*$D34+($K34="Steady Growth")*(AND(BB$6&gt;=$F34,BB$6&lt;=$H34)*((BB$6-$F34+1)/($J34*($J34+1)/2)*$D34))+($K34="custom")*CustCF!AV34</f>
        <v>0</v>
      </c>
      <c r="BC34" s="95">
        <f>($K34="Bell Curve")*(_xlfn.NORM.DIST(AND(BC$6&gt;=$F34,BC$6&lt;=$H34)*(BC$6-$F34+1),$J34/2,$M34,TRUE)-_xlfn.NORM.DIST(AND(BC$6&gt;=$F34,BC$6&lt;=$H34)*(BB$6-$F34+1),$J34/2,$M34,TRUE))/(1-2*_xlfn.NORM.DIST(0,$J34/2,$M34,TRUE))*$D34+($K34="Steady Growth")*(AND(BC$6&gt;=$F34,BC$6&lt;=$H34)*((BC$6-$F34+1)/($J34*($J34+1)/2)*$D34))+($K34="custom")*CustCF!AW34</f>
        <v>0</v>
      </c>
      <c r="BD34" s="95">
        <f>($K34="Bell Curve")*(_xlfn.NORM.DIST(AND(BD$6&gt;=$F34,BD$6&lt;=$H34)*(BD$6-$F34+1),$J34/2,$M34,TRUE)-_xlfn.NORM.DIST(AND(BD$6&gt;=$F34,BD$6&lt;=$H34)*(BC$6-$F34+1),$J34/2,$M34,TRUE))/(1-2*_xlfn.NORM.DIST(0,$J34/2,$M34,TRUE))*$D34+($K34="Steady Growth")*(AND(BD$6&gt;=$F34,BD$6&lt;=$H34)*((BD$6-$F34+1)/($J34*($J34+1)/2)*$D34))+($K34="custom")*CustCF!AX34</f>
        <v>0</v>
      </c>
      <c r="BE34" s="95">
        <f>($K34="Bell Curve")*(_xlfn.NORM.DIST(AND(BE$6&gt;=$F34,BE$6&lt;=$H34)*(BE$6-$F34+1),$J34/2,$M34,TRUE)-_xlfn.NORM.DIST(AND(BE$6&gt;=$F34,BE$6&lt;=$H34)*(BD$6-$F34+1),$J34/2,$M34,TRUE))/(1-2*_xlfn.NORM.DIST(0,$J34/2,$M34,TRUE))*$D34+($K34="Steady Growth")*(AND(BE$6&gt;=$F34,BE$6&lt;=$H34)*((BE$6-$F34+1)/($J34*($J34+1)/2)*$D34))+($K34="custom")*CustCF!AY34</f>
        <v>0</v>
      </c>
      <c r="BF34" s="95">
        <f>($K34="Bell Curve")*(_xlfn.NORM.DIST(AND(BF$6&gt;=$F34,BF$6&lt;=$H34)*(BF$6-$F34+1),$J34/2,$M34,TRUE)-_xlfn.NORM.DIST(AND(BF$6&gt;=$F34,BF$6&lt;=$H34)*(BE$6-$F34+1),$J34/2,$M34,TRUE))/(1-2*_xlfn.NORM.DIST(0,$J34/2,$M34,TRUE))*$D34+($K34="Steady Growth")*(AND(BF$6&gt;=$F34,BF$6&lt;=$H34)*((BF$6-$F34+1)/($J34*($J34+1)/2)*$D34))+($K34="custom")*CustCF!AZ34</f>
        <v>0</v>
      </c>
      <c r="BG34" s="95">
        <f>($K34="Bell Curve")*(_xlfn.NORM.DIST(AND(BG$6&gt;=$F34,BG$6&lt;=$H34)*(BG$6-$F34+1),$J34/2,$M34,TRUE)-_xlfn.NORM.DIST(AND(BG$6&gt;=$F34,BG$6&lt;=$H34)*(BF$6-$F34+1),$J34/2,$M34,TRUE))/(1-2*_xlfn.NORM.DIST(0,$J34/2,$M34,TRUE))*$D34+($K34="Steady Growth")*(AND(BG$6&gt;=$F34,BG$6&lt;=$H34)*((BG$6-$F34+1)/($J34*($J34+1)/2)*$D34))+($K34="custom")*CustCF!BA34</f>
        <v>0</v>
      </c>
      <c r="BH34" s="95">
        <f>($K34="Bell Curve")*(_xlfn.NORM.DIST(AND(BH$6&gt;=$F34,BH$6&lt;=$H34)*(BH$6-$F34+1),$J34/2,$M34,TRUE)-_xlfn.NORM.DIST(AND(BH$6&gt;=$F34,BH$6&lt;=$H34)*(BG$6-$F34+1),$J34/2,$M34,TRUE))/(1-2*_xlfn.NORM.DIST(0,$J34/2,$M34,TRUE))*$D34+($K34="Steady Growth")*(AND(BH$6&gt;=$F34,BH$6&lt;=$H34)*((BH$6-$F34+1)/($J34*($J34+1)/2)*$D34))+($K34="custom")*CustCF!BB34</f>
        <v>0</v>
      </c>
      <c r="BI34" s="95">
        <f>($K34="Bell Curve")*(_xlfn.NORM.DIST(AND(BI$6&gt;=$F34,BI$6&lt;=$H34)*(BI$6-$F34+1),$J34/2,$M34,TRUE)-_xlfn.NORM.DIST(AND(BI$6&gt;=$F34,BI$6&lt;=$H34)*(BH$6-$F34+1),$J34/2,$M34,TRUE))/(1-2*_xlfn.NORM.DIST(0,$J34/2,$M34,TRUE))*$D34+($K34="Steady Growth")*(AND(BI$6&gt;=$F34,BI$6&lt;=$H34)*((BI$6-$F34+1)/($J34*($J34+1)/2)*$D34))+($K34="custom")*CustCF!BC34</f>
        <v>0</v>
      </c>
      <c r="BJ34" s="95">
        <f>($K34="Bell Curve")*(_xlfn.NORM.DIST(AND(BJ$6&gt;=$F34,BJ$6&lt;=$H34)*(BJ$6-$F34+1),$J34/2,$M34,TRUE)-_xlfn.NORM.DIST(AND(BJ$6&gt;=$F34,BJ$6&lt;=$H34)*(BI$6-$F34+1),$J34/2,$M34,TRUE))/(1-2*_xlfn.NORM.DIST(0,$J34/2,$M34,TRUE))*$D34+($K34="Steady Growth")*(AND(BJ$6&gt;=$F34,BJ$6&lt;=$H34)*((BJ$6-$F34+1)/($J34*($J34+1)/2)*$D34))+($K34="custom")*CustCF!BD34</f>
        <v>0</v>
      </c>
      <c r="BK34" s="95">
        <f>($K34="Bell Curve")*(_xlfn.NORM.DIST(AND(BK$6&gt;=$F34,BK$6&lt;=$H34)*(BK$6-$F34+1),$J34/2,$M34,TRUE)-_xlfn.NORM.DIST(AND(BK$6&gt;=$F34,BK$6&lt;=$H34)*(BJ$6-$F34+1),$J34/2,$M34,TRUE))/(1-2*_xlfn.NORM.DIST(0,$J34/2,$M34,TRUE))*$D34+($K34="Steady Growth")*(AND(BK$6&gt;=$F34,BK$6&lt;=$H34)*((BK$6-$F34+1)/($J34*($J34+1)/2)*$D34))+($K34="custom")*CustCF!BE34</f>
        <v>0</v>
      </c>
      <c r="BL34" s="95">
        <f>($K34="Bell Curve")*(_xlfn.NORM.DIST(AND(BL$6&gt;=$F34,BL$6&lt;=$H34)*(BL$6-$F34+1),$J34/2,$M34,TRUE)-_xlfn.NORM.DIST(AND(BL$6&gt;=$F34,BL$6&lt;=$H34)*(BK$6-$F34+1),$J34/2,$M34,TRUE))/(1-2*_xlfn.NORM.DIST(0,$J34/2,$M34,TRUE))*$D34+($K34="Steady Growth")*(AND(BL$6&gt;=$F34,BL$6&lt;=$H34)*((BL$6-$F34+1)/($J34*($J34+1)/2)*$D34))+($K34="custom")*CustCF!BF34</f>
        <v>0</v>
      </c>
      <c r="BM34" s="95">
        <f>($K34="Bell Curve")*(_xlfn.NORM.DIST(AND(BM$6&gt;=$F34,BM$6&lt;=$H34)*(BM$6-$F34+1),$J34/2,$M34,TRUE)-_xlfn.NORM.DIST(AND(BM$6&gt;=$F34,BM$6&lt;=$H34)*(BL$6-$F34+1),$J34/2,$M34,TRUE))/(1-2*_xlfn.NORM.DIST(0,$J34/2,$M34,TRUE))*$D34+($K34="Steady Growth")*(AND(BM$6&gt;=$F34,BM$6&lt;=$H34)*((BM$6-$F34+1)/($J34*($J34+1)/2)*$D34))+($K34="custom")*CustCF!BG34</f>
        <v>0</v>
      </c>
      <c r="BN34" s="95">
        <f>($K34="Bell Curve")*(_xlfn.NORM.DIST(AND(BN$6&gt;=$F34,BN$6&lt;=$H34)*(BN$6-$F34+1),$J34/2,$M34,TRUE)-_xlfn.NORM.DIST(AND(BN$6&gt;=$F34,BN$6&lt;=$H34)*(BM$6-$F34+1),$J34/2,$M34,TRUE))/(1-2*_xlfn.NORM.DIST(0,$J34/2,$M34,TRUE))*$D34+($K34="Steady Growth")*(AND(BN$6&gt;=$F34,BN$6&lt;=$H34)*((BN$6-$F34+1)/($J34*($J34+1)/2)*$D34))+($K34="custom")*CustCF!BH34</f>
        <v>0</v>
      </c>
      <c r="BO34" s="95">
        <f>($K34="Bell Curve")*(_xlfn.NORM.DIST(AND(BO$6&gt;=$F34,BO$6&lt;=$H34)*(BO$6-$F34+1),$J34/2,$M34,TRUE)-_xlfn.NORM.DIST(AND(BO$6&gt;=$F34,BO$6&lt;=$H34)*(BN$6-$F34+1),$J34/2,$M34,TRUE))/(1-2*_xlfn.NORM.DIST(0,$J34/2,$M34,TRUE))*$D34+($K34="Steady Growth")*(AND(BO$6&gt;=$F34,BO$6&lt;=$H34)*((BO$6-$F34+1)/($J34*($J34+1)/2)*$D34))+($K34="custom")*CustCF!BI34</f>
        <v>0</v>
      </c>
      <c r="BP34" s="95">
        <f>($K34="Bell Curve")*(_xlfn.NORM.DIST(AND(BP$6&gt;=$F34,BP$6&lt;=$H34)*(BP$6-$F34+1),$J34/2,$M34,TRUE)-_xlfn.NORM.DIST(AND(BP$6&gt;=$F34,BP$6&lt;=$H34)*(BO$6-$F34+1),$J34/2,$M34,TRUE))/(1-2*_xlfn.NORM.DIST(0,$J34/2,$M34,TRUE))*$D34+($K34="Steady Growth")*(AND(BP$6&gt;=$F34,BP$6&lt;=$H34)*((BP$6-$F34+1)/($J34*($J34+1)/2)*$D34))+($K34="custom")*CustCF!BJ34</f>
        <v>0</v>
      </c>
      <c r="BQ34" s="95">
        <f>($K34="Bell Curve")*(_xlfn.NORM.DIST(AND(BQ$6&gt;=$F34,BQ$6&lt;=$H34)*(BQ$6-$F34+1),$J34/2,$M34,TRUE)-_xlfn.NORM.DIST(AND(BQ$6&gt;=$F34,BQ$6&lt;=$H34)*(BP$6-$F34+1),$J34/2,$M34,TRUE))/(1-2*_xlfn.NORM.DIST(0,$J34/2,$M34,TRUE))*$D34+($K34="Steady Growth")*(AND(BQ$6&gt;=$F34,BQ$6&lt;=$H34)*((BQ$6-$F34+1)/($J34*($J34+1)/2)*$D34))+($K34="custom")*CustCF!BK34</f>
        <v>0</v>
      </c>
      <c r="BR34" s="95">
        <f>($K34="Bell Curve")*(_xlfn.NORM.DIST(AND(BR$6&gt;=$F34,BR$6&lt;=$H34)*(BR$6-$F34+1),$J34/2,$M34,TRUE)-_xlfn.NORM.DIST(AND(BR$6&gt;=$F34,BR$6&lt;=$H34)*(BQ$6-$F34+1),$J34/2,$M34,TRUE))/(1-2*_xlfn.NORM.DIST(0,$J34/2,$M34,TRUE))*$D34+($K34="Steady Growth")*(AND(BR$6&gt;=$F34,BR$6&lt;=$H34)*((BR$6-$F34+1)/($J34*($J34+1)/2)*$D34))+($K34="custom")*CustCF!BL34</f>
        <v>0</v>
      </c>
      <c r="BS34" s="95">
        <f>($K34="Bell Curve")*(_xlfn.NORM.DIST(AND(BS$6&gt;=$F34,BS$6&lt;=$H34)*(BS$6-$F34+1),$J34/2,$M34,TRUE)-_xlfn.NORM.DIST(AND(BS$6&gt;=$F34,BS$6&lt;=$H34)*(BR$6-$F34+1),$J34/2,$M34,TRUE))/(1-2*_xlfn.NORM.DIST(0,$J34/2,$M34,TRUE))*$D34+($K34="Steady Growth")*(AND(BS$6&gt;=$F34,BS$6&lt;=$H34)*((BS$6-$F34+1)/($J34*($J34+1)/2)*$D34))+($K34="custom")*CustCF!BM34</f>
        <v>0</v>
      </c>
      <c r="BT34" s="95">
        <f>($K34="Bell Curve")*(_xlfn.NORM.DIST(AND(BT$6&gt;=$F34,BT$6&lt;=$H34)*(BT$6-$F34+1),$J34/2,$M34,TRUE)-_xlfn.NORM.DIST(AND(BT$6&gt;=$F34,BT$6&lt;=$H34)*(BS$6-$F34+1),$J34/2,$M34,TRUE))/(1-2*_xlfn.NORM.DIST(0,$J34/2,$M34,TRUE))*$D34+($K34="Steady Growth")*(AND(BT$6&gt;=$F34,BT$6&lt;=$H34)*((BT$6-$F34+1)/($J34*($J34+1)/2)*$D34))+($K34="custom")*CustCF!BN34</f>
        <v>0</v>
      </c>
      <c r="BU34" s="95">
        <f>($K34="Bell Curve")*(_xlfn.NORM.DIST(AND(BU$6&gt;=$F34,BU$6&lt;=$H34)*(BU$6-$F34+1),$J34/2,$M34,TRUE)-_xlfn.NORM.DIST(AND(BU$6&gt;=$F34,BU$6&lt;=$H34)*(BT$6-$F34+1),$J34/2,$M34,TRUE))/(1-2*_xlfn.NORM.DIST(0,$J34/2,$M34,TRUE))*$D34+($K34="Steady Growth")*(AND(BU$6&gt;=$F34,BU$6&lt;=$H34)*((BU$6-$F34+1)/($J34*($J34+1)/2)*$D34))+($K34="custom")*CustCF!BO34</f>
        <v>0</v>
      </c>
      <c r="BV34" s="95">
        <f>($K34="Bell Curve")*(_xlfn.NORM.DIST(AND(BV$6&gt;=$F34,BV$6&lt;=$H34)*(BV$6-$F34+1),$J34/2,$M34,TRUE)-_xlfn.NORM.DIST(AND(BV$6&gt;=$F34,BV$6&lt;=$H34)*(BU$6-$F34+1),$J34/2,$M34,TRUE))/(1-2*_xlfn.NORM.DIST(0,$J34/2,$M34,TRUE))*$D34+($K34="Steady Growth")*(AND(BV$6&gt;=$F34,BV$6&lt;=$H34)*((BV$6-$F34+1)/($J34*($J34+1)/2)*$D34))+($K34="custom")*CustCF!BP34</f>
        <v>0</v>
      </c>
      <c r="BW34" s="95">
        <f>($K34="Bell Curve")*(_xlfn.NORM.DIST(AND(BW$6&gt;=$F34,BW$6&lt;=$H34)*(BW$6-$F34+1),$J34/2,$M34,TRUE)-_xlfn.NORM.DIST(AND(BW$6&gt;=$F34,BW$6&lt;=$H34)*(BV$6-$F34+1),$J34/2,$M34,TRUE))/(1-2*_xlfn.NORM.DIST(0,$J34/2,$M34,TRUE))*$D34+($K34="Steady Growth")*(AND(BW$6&gt;=$F34,BW$6&lt;=$H34)*((BW$6-$F34+1)/($J34*($J34+1)/2)*$D34))+($K34="custom")*CustCF!BQ34</f>
        <v>0</v>
      </c>
      <c r="BX34" s="95">
        <f>($K34="Bell Curve")*(_xlfn.NORM.DIST(AND(BX$6&gt;=$F34,BX$6&lt;=$H34)*(BX$6-$F34+1),$J34/2,$M34,TRUE)-_xlfn.NORM.DIST(AND(BX$6&gt;=$F34,BX$6&lt;=$H34)*(BW$6-$F34+1),$J34/2,$M34,TRUE))/(1-2*_xlfn.NORM.DIST(0,$J34/2,$M34,TRUE))*$D34+($K34="Steady Growth")*(AND(BX$6&gt;=$F34,BX$6&lt;=$H34)*((BX$6-$F34+1)/($J34*($J34+1)/2)*$D34))+($K34="custom")*CustCF!BR34</f>
        <v>0</v>
      </c>
      <c r="BY34" s="95">
        <f>($K34="Bell Curve")*(_xlfn.NORM.DIST(AND(BY$6&gt;=$F34,BY$6&lt;=$H34)*(BY$6-$F34+1),$J34/2,$M34,TRUE)-_xlfn.NORM.DIST(AND(BY$6&gt;=$F34,BY$6&lt;=$H34)*(BX$6-$F34+1),$J34/2,$M34,TRUE))/(1-2*_xlfn.NORM.DIST(0,$J34/2,$M34,TRUE))*$D34+($K34="Steady Growth")*(AND(BY$6&gt;=$F34,BY$6&lt;=$H34)*((BY$6-$F34+1)/($J34*($J34+1)/2)*$D34))+($K34="custom")*CustCF!BS34</f>
        <v>0</v>
      </c>
      <c r="BZ34" s="95">
        <f>($K34="Bell Curve")*(_xlfn.NORM.DIST(AND(BZ$6&gt;=$F34,BZ$6&lt;=$H34)*(BZ$6-$F34+1),$J34/2,$M34,TRUE)-_xlfn.NORM.DIST(AND(BZ$6&gt;=$F34,BZ$6&lt;=$H34)*(BY$6-$F34+1),$J34/2,$M34,TRUE))/(1-2*_xlfn.NORM.DIST(0,$J34/2,$M34,TRUE))*$D34+($K34="Steady Growth")*(AND(BZ$6&gt;=$F34,BZ$6&lt;=$H34)*((BZ$6-$F34+1)/($J34*($J34+1)/2)*$D34))+($K34="custom")*CustCF!BT34</f>
        <v>0</v>
      </c>
      <c r="CA34" s="95">
        <f>($K34="Bell Curve")*(_xlfn.NORM.DIST(AND(CA$6&gt;=$F34,CA$6&lt;=$H34)*(CA$6-$F34+1),$J34/2,$M34,TRUE)-_xlfn.NORM.DIST(AND(CA$6&gt;=$F34,CA$6&lt;=$H34)*(BZ$6-$F34+1),$J34/2,$M34,TRUE))/(1-2*_xlfn.NORM.DIST(0,$J34/2,$M34,TRUE))*$D34+($K34="Steady Growth")*(AND(CA$6&gt;=$F34,CA$6&lt;=$H34)*((CA$6-$F34+1)/($J34*($J34+1)/2)*$D34))+($K34="custom")*CustCF!BU34</f>
        <v>0</v>
      </c>
      <c r="CB34" s="95">
        <f>($K34="Bell Curve")*(_xlfn.NORM.DIST(AND(CB$6&gt;=$F34,CB$6&lt;=$H34)*(CB$6-$F34+1),$J34/2,$M34,TRUE)-_xlfn.NORM.DIST(AND(CB$6&gt;=$F34,CB$6&lt;=$H34)*(CA$6-$F34+1),$J34/2,$M34,TRUE))/(1-2*_xlfn.NORM.DIST(0,$J34/2,$M34,TRUE))*$D34+($K34="Steady Growth")*(AND(CB$6&gt;=$F34,CB$6&lt;=$H34)*((CB$6-$F34+1)/($J34*($J34+1)/2)*$D34))+($K34="custom")*CustCF!BV34</f>
        <v>0</v>
      </c>
      <c r="CC34" s="95">
        <f>($K34="Bell Curve")*(_xlfn.NORM.DIST(AND(CC$6&gt;=$F34,CC$6&lt;=$H34)*(CC$6-$F34+1),$J34/2,$M34,TRUE)-_xlfn.NORM.DIST(AND(CC$6&gt;=$F34,CC$6&lt;=$H34)*(CB$6-$F34+1),$J34/2,$M34,TRUE))/(1-2*_xlfn.NORM.DIST(0,$J34/2,$M34,TRUE))*$D34+($K34="Steady Growth")*(AND(CC$6&gt;=$F34,CC$6&lt;=$H34)*((CC$6-$F34+1)/($J34*($J34+1)/2)*$D34))+($K34="custom")*CustCF!BW34</f>
        <v>0</v>
      </c>
      <c r="CD34" s="95">
        <f>($K34="Bell Curve")*(_xlfn.NORM.DIST(AND(CD$6&gt;=$F34,CD$6&lt;=$H34)*(CD$6-$F34+1),$J34/2,$M34,TRUE)-_xlfn.NORM.DIST(AND(CD$6&gt;=$F34,CD$6&lt;=$H34)*(CC$6-$F34+1),$J34/2,$M34,TRUE))/(1-2*_xlfn.NORM.DIST(0,$J34/2,$M34,TRUE))*$D34+($K34="Steady Growth")*(AND(CD$6&gt;=$F34,CD$6&lt;=$H34)*((CD$6-$F34+1)/($J34*($J34+1)/2)*$D34))+($K34="custom")*CustCF!BX34</f>
        <v>0</v>
      </c>
      <c r="CE34" s="95">
        <f>($K34="Bell Curve")*(_xlfn.NORM.DIST(AND(CE$6&gt;=$F34,CE$6&lt;=$H34)*(CE$6-$F34+1),$J34/2,$M34,TRUE)-_xlfn.NORM.DIST(AND(CE$6&gt;=$F34,CE$6&lt;=$H34)*(CD$6-$F34+1),$J34/2,$M34,TRUE))/(1-2*_xlfn.NORM.DIST(0,$J34/2,$M34,TRUE))*$D34+($K34="Steady Growth")*(AND(CE$6&gt;=$F34,CE$6&lt;=$H34)*((CE$6-$F34+1)/($J34*($J34+1)/2)*$D34))+($K34="custom")*CustCF!BY34</f>
        <v>0</v>
      </c>
      <c r="CF34" s="95">
        <f>($K34="Bell Curve")*(_xlfn.NORM.DIST(AND(CF$6&gt;=$F34,CF$6&lt;=$H34)*(CF$6-$F34+1),$J34/2,$M34,TRUE)-_xlfn.NORM.DIST(AND(CF$6&gt;=$F34,CF$6&lt;=$H34)*(CE$6-$F34+1),$J34/2,$M34,TRUE))/(1-2*_xlfn.NORM.DIST(0,$J34/2,$M34,TRUE))*$D34+($K34="Steady Growth")*(AND(CF$6&gt;=$F34,CF$6&lt;=$H34)*((CF$6-$F34+1)/($J34*($J34+1)/2)*$D34))+($K34="custom")*CustCF!BZ34</f>
        <v>0</v>
      </c>
      <c r="CG34" s="95">
        <f>($K34="Bell Curve")*(_xlfn.NORM.DIST(AND(CG$6&gt;=$F34,CG$6&lt;=$H34)*(CG$6-$F34+1),$J34/2,$M34,TRUE)-_xlfn.NORM.DIST(AND(CG$6&gt;=$F34,CG$6&lt;=$H34)*(CF$6-$F34+1),$J34/2,$M34,TRUE))/(1-2*_xlfn.NORM.DIST(0,$J34/2,$M34,TRUE))*$D34+($K34="Steady Growth")*(AND(CG$6&gt;=$F34,CG$6&lt;=$H34)*((CG$6-$F34+1)/($J34*($J34+1)/2)*$D34))+($K34="custom")*CustCF!CA34</f>
        <v>0</v>
      </c>
      <c r="CH34" s="95">
        <f>($K34="Bell Curve")*(_xlfn.NORM.DIST(AND(CH$6&gt;=$F34,CH$6&lt;=$H34)*(CH$6-$F34+1),$J34/2,$M34,TRUE)-_xlfn.NORM.DIST(AND(CH$6&gt;=$F34,CH$6&lt;=$H34)*(CG$6-$F34+1),$J34/2,$M34,TRUE))/(1-2*_xlfn.NORM.DIST(0,$J34/2,$M34,TRUE))*$D34+($K34="Steady Growth")*(AND(CH$6&gt;=$F34,CH$6&lt;=$H34)*((CH$6-$F34+1)/($J34*($J34+1)/2)*$D34))+($K34="custom")*CustCF!CB34</f>
        <v>0</v>
      </c>
      <c r="CI34" s="95">
        <f>($K34="Bell Curve")*(_xlfn.NORM.DIST(AND(CI$6&gt;=$F34,CI$6&lt;=$H34)*(CI$6-$F34+1),$J34/2,$M34,TRUE)-_xlfn.NORM.DIST(AND(CI$6&gt;=$F34,CI$6&lt;=$H34)*(CH$6-$F34+1),$J34/2,$M34,TRUE))/(1-2*_xlfn.NORM.DIST(0,$J34/2,$M34,TRUE))*$D34+($K34="Steady Growth")*(AND(CI$6&gt;=$F34,CI$6&lt;=$H34)*((CI$6-$F34+1)/($J34*($J34+1)/2)*$D34))+($K34="custom")*CustCF!CC34</f>
        <v>0</v>
      </c>
      <c r="CJ34" s="95">
        <f>($K34="Bell Curve")*(_xlfn.NORM.DIST(AND(CJ$6&gt;=$F34,CJ$6&lt;=$H34)*(CJ$6-$F34+1),$J34/2,$M34,TRUE)-_xlfn.NORM.DIST(AND(CJ$6&gt;=$F34,CJ$6&lt;=$H34)*(CI$6-$F34+1),$J34/2,$M34,TRUE))/(1-2*_xlfn.NORM.DIST(0,$J34/2,$M34,TRUE))*$D34+($K34="Steady Growth")*(AND(CJ$6&gt;=$F34,CJ$6&lt;=$H34)*((CJ$6-$F34+1)/($J34*($J34+1)/2)*$D34))+($K34="custom")*CustCF!CD34</f>
        <v>0</v>
      </c>
      <c r="CK34" s="95">
        <f>($K34="Bell Curve")*(_xlfn.NORM.DIST(AND(CK$6&gt;=$F34,CK$6&lt;=$H34)*(CK$6-$F34+1),$J34/2,$M34,TRUE)-_xlfn.NORM.DIST(AND(CK$6&gt;=$F34,CK$6&lt;=$H34)*(CJ$6-$F34+1),$J34/2,$M34,TRUE))/(1-2*_xlfn.NORM.DIST(0,$J34/2,$M34,TRUE))*$D34+($K34="Steady Growth")*(AND(CK$6&gt;=$F34,CK$6&lt;=$H34)*((CK$6-$F34+1)/($J34*($J34+1)/2)*$D34))+($K34="custom")*CustCF!CE34</f>
        <v>0</v>
      </c>
      <c r="CL34" s="95">
        <f>($K34="Bell Curve")*(_xlfn.NORM.DIST(AND(CL$6&gt;=$F34,CL$6&lt;=$H34)*(CL$6-$F34+1),$J34/2,$M34,TRUE)-_xlfn.NORM.DIST(AND(CL$6&gt;=$F34,CL$6&lt;=$H34)*(CK$6-$F34+1),$J34/2,$M34,TRUE))/(1-2*_xlfn.NORM.DIST(0,$J34/2,$M34,TRUE))*$D34+($K34="Steady Growth")*(AND(CL$6&gt;=$F34,CL$6&lt;=$H34)*((CL$6-$F34+1)/($J34*($J34+1)/2)*$D34))+($K34="custom")*CustCF!CF34</f>
        <v>0</v>
      </c>
      <c r="CM34" s="95">
        <f>($K34="Bell Curve")*(_xlfn.NORM.DIST(AND(CM$6&gt;=$F34,CM$6&lt;=$H34)*(CM$6-$F34+1),$J34/2,$M34,TRUE)-_xlfn.NORM.DIST(AND(CM$6&gt;=$F34,CM$6&lt;=$H34)*(CL$6-$F34+1),$J34/2,$M34,TRUE))/(1-2*_xlfn.NORM.DIST(0,$J34/2,$M34,TRUE))*$D34+($K34="Steady Growth")*(AND(CM$6&gt;=$F34,CM$6&lt;=$H34)*((CM$6-$F34+1)/($J34*($J34+1)/2)*$D34))+($K34="custom")*CustCF!CG34</f>
        <v>0</v>
      </c>
      <c r="CN34" s="95">
        <f>($K34="Bell Curve")*(_xlfn.NORM.DIST(AND(CN$6&gt;=$F34,CN$6&lt;=$H34)*(CN$6-$F34+1),$J34/2,$M34,TRUE)-_xlfn.NORM.DIST(AND(CN$6&gt;=$F34,CN$6&lt;=$H34)*(CM$6-$F34+1),$J34/2,$M34,TRUE))/(1-2*_xlfn.NORM.DIST(0,$J34/2,$M34,TRUE))*$D34+($K34="Steady Growth")*(AND(CN$6&gt;=$F34,CN$6&lt;=$H34)*((CN$6-$F34+1)/($J34*($J34+1)/2)*$D34))+($K34="custom")*CustCF!CH34</f>
        <v>0</v>
      </c>
      <c r="CO34" s="95">
        <f>($K34="Bell Curve")*(_xlfn.NORM.DIST(AND(CO$6&gt;=$F34,CO$6&lt;=$H34)*(CO$6-$F34+1),$J34/2,$M34,TRUE)-_xlfn.NORM.DIST(AND(CO$6&gt;=$F34,CO$6&lt;=$H34)*(CN$6-$F34+1),$J34/2,$M34,TRUE))/(1-2*_xlfn.NORM.DIST(0,$J34/2,$M34,TRUE))*$D34+($K34="Steady Growth")*(AND(CO$6&gt;=$F34,CO$6&lt;=$H34)*((CO$6-$F34+1)/($J34*($J34+1)/2)*$D34))+($K34="custom")*CustCF!CI34</f>
        <v>0</v>
      </c>
      <c r="CP34" s="95">
        <f>($K34="Bell Curve")*(_xlfn.NORM.DIST(AND(CP$6&gt;=$F34,CP$6&lt;=$H34)*(CP$6-$F34+1),$J34/2,$M34,TRUE)-_xlfn.NORM.DIST(AND(CP$6&gt;=$F34,CP$6&lt;=$H34)*(CO$6-$F34+1),$J34/2,$M34,TRUE))/(1-2*_xlfn.NORM.DIST(0,$J34/2,$M34,TRUE))*$D34+($K34="Steady Growth")*(AND(CP$6&gt;=$F34,CP$6&lt;=$H34)*((CP$6-$F34+1)/($J34*($J34+1)/2)*$D34))+($K34="custom")*CustCF!CJ34</f>
        <v>0</v>
      </c>
      <c r="CQ34" s="95">
        <f>($K34="Bell Curve")*(_xlfn.NORM.DIST(AND(CQ$6&gt;=$F34,CQ$6&lt;=$H34)*(CQ$6-$F34+1),$J34/2,$M34,TRUE)-_xlfn.NORM.DIST(AND(CQ$6&gt;=$F34,CQ$6&lt;=$H34)*(CP$6-$F34+1),$J34/2,$M34,TRUE))/(1-2*_xlfn.NORM.DIST(0,$J34/2,$M34,TRUE))*$D34+($K34="Steady Growth")*(AND(CQ$6&gt;=$F34,CQ$6&lt;=$H34)*((CQ$6-$F34+1)/($J34*($J34+1)/2)*$D34))+($K34="custom")*CustCF!CK34</f>
        <v>0</v>
      </c>
      <c r="CR34" s="95">
        <f>($K34="Bell Curve")*(_xlfn.NORM.DIST(AND(CR$6&gt;=$F34,CR$6&lt;=$H34)*(CR$6-$F34+1),$J34/2,$M34,TRUE)-_xlfn.NORM.DIST(AND(CR$6&gt;=$F34,CR$6&lt;=$H34)*(CQ$6-$F34+1),$J34/2,$M34,TRUE))/(1-2*_xlfn.NORM.DIST(0,$J34/2,$M34,TRUE))*$D34+($K34="Steady Growth")*(AND(CR$6&gt;=$F34,CR$6&lt;=$H34)*((CR$6-$F34+1)/($J34*($J34+1)/2)*$D34))+($K34="custom")*CustCF!CL34</f>
        <v>0</v>
      </c>
      <c r="CS34" s="95">
        <f>($K34="Bell Curve")*(_xlfn.NORM.DIST(AND(CS$6&gt;=$F34,CS$6&lt;=$H34)*(CS$6-$F34+1),$J34/2,$M34,TRUE)-_xlfn.NORM.DIST(AND(CS$6&gt;=$F34,CS$6&lt;=$H34)*(CR$6-$F34+1),$J34/2,$M34,TRUE))/(1-2*_xlfn.NORM.DIST(0,$J34/2,$M34,TRUE))*$D34+($K34="Steady Growth")*(AND(CS$6&gt;=$F34,CS$6&lt;=$H34)*((CS$6-$F34+1)/($J34*($J34+1)/2)*$D34))+($K34="custom")*CustCF!CM34</f>
        <v>0</v>
      </c>
      <c r="CT34" s="95">
        <f>($K34="Bell Curve")*(_xlfn.NORM.DIST(AND(CT$6&gt;=$F34,CT$6&lt;=$H34)*(CT$6-$F34+1),$J34/2,$M34,TRUE)-_xlfn.NORM.DIST(AND(CT$6&gt;=$F34,CT$6&lt;=$H34)*(CS$6-$F34+1),$J34/2,$M34,TRUE))/(1-2*_xlfn.NORM.DIST(0,$J34/2,$M34,TRUE))*$D34+($K34="Steady Growth")*(AND(CT$6&gt;=$F34,CT$6&lt;=$H34)*((CT$6-$F34+1)/($J34*($J34+1)/2)*$D34))+($K34="custom")*CustCF!CN34</f>
        <v>0</v>
      </c>
      <c r="CU34" s="95">
        <f>($K34="Bell Curve")*(_xlfn.NORM.DIST(AND(CU$6&gt;=$F34,CU$6&lt;=$H34)*(CU$6-$F34+1),$J34/2,$M34,TRUE)-_xlfn.NORM.DIST(AND(CU$6&gt;=$F34,CU$6&lt;=$H34)*(CT$6-$F34+1),$J34/2,$M34,TRUE))/(1-2*_xlfn.NORM.DIST(0,$J34/2,$M34,TRUE))*$D34+($K34="Steady Growth")*(AND(CU$6&gt;=$F34,CU$6&lt;=$H34)*((CU$6-$F34+1)/($J34*($J34+1)/2)*$D34))+($K34="custom")*CustCF!CO34</f>
        <v>0</v>
      </c>
      <c r="CV34" s="95">
        <f>($K34="Bell Curve")*(_xlfn.NORM.DIST(AND(CV$6&gt;=$F34,CV$6&lt;=$H34)*(CV$6-$F34+1),$J34/2,$M34,TRUE)-_xlfn.NORM.DIST(AND(CV$6&gt;=$F34,CV$6&lt;=$H34)*(CU$6-$F34+1),$J34/2,$M34,TRUE))/(1-2*_xlfn.NORM.DIST(0,$J34/2,$M34,TRUE))*$D34+($K34="Steady Growth")*(AND(CV$6&gt;=$F34,CV$6&lt;=$H34)*((CV$6-$F34+1)/($J34*($J34+1)/2)*$D34))+($K34="custom")*CustCF!CP34</f>
        <v>0</v>
      </c>
      <c r="CW34" s="95">
        <f>($K34="Bell Curve")*(_xlfn.NORM.DIST(AND(CW$6&gt;=$F34,CW$6&lt;=$H34)*(CW$6-$F34+1),$J34/2,$M34,TRUE)-_xlfn.NORM.DIST(AND(CW$6&gt;=$F34,CW$6&lt;=$H34)*(CV$6-$F34+1),$J34/2,$M34,TRUE))/(1-2*_xlfn.NORM.DIST(0,$J34/2,$M34,TRUE))*$D34+($K34="Steady Growth")*(AND(CW$6&gt;=$F34,CW$6&lt;=$H34)*((CW$6-$F34+1)/($J34*($J34+1)/2)*$D34))+($K34="custom")*CustCF!CQ34</f>
        <v>0</v>
      </c>
      <c r="CX34" s="95">
        <f>($K34="Bell Curve")*(_xlfn.NORM.DIST(AND(CX$6&gt;=$F34,CX$6&lt;=$H34)*(CX$6-$F34+1),$J34/2,$M34,TRUE)-_xlfn.NORM.DIST(AND(CX$6&gt;=$F34,CX$6&lt;=$H34)*(CW$6-$F34+1),$J34/2,$M34,TRUE))/(1-2*_xlfn.NORM.DIST(0,$J34/2,$M34,TRUE))*$D34+($K34="Steady Growth")*(AND(CX$6&gt;=$F34,CX$6&lt;=$H34)*((CX$6-$F34+1)/($J34*($J34+1)/2)*$D34))+($K34="custom")*CustCF!CR34</f>
        <v>0</v>
      </c>
      <c r="CY34" s="95">
        <f>($K34="Bell Curve")*(_xlfn.NORM.DIST(AND(CY$6&gt;=$F34,CY$6&lt;=$H34)*(CY$6-$F34+1),$J34/2,$M34,TRUE)-_xlfn.NORM.DIST(AND(CY$6&gt;=$F34,CY$6&lt;=$H34)*(CX$6-$F34+1),$J34/2,$M34,TRUE))/(1-2*_xlfn.NORM.DIST(0,$J34/2,$M34,TRUE))*$D34+($K34="Steady Growth")*(AND(CY$6&gt;=$F34,CY$6&lt;=$H34)*((CY$6-$F34+1)/($J34*($J34+1)/2)*$D34))+($K34="custom")*CustCF!CS34</f>
        <v>0</v>
      </c>
      <c r="CZ34" s="95">
        <f>($K34="Bell Curve")*(_xlfn.NORM.DIST(AND(CZ$6&gt;=$F34,CZ$6&lt;=$H34)*(CZ$6-$F34+1),$J34/2,$M34,TRUE)-_xlfn.NORM.DIST(AND(CZ$6&gt;=$F34,CZ$6&lt;=$H34)*(CY$6-$F34+1),$J34/2,$M34,TRUE))/(1-2*_xlfn.NORM.DIST(0,$J34/2,$M34,TRUE))*$D34+($K34="Steady Growth")*(AND(CZ$6&gt;=$F34,CZ$6&lt;=$H34)*((CZ$6-$F34+1)/($J34*($J34+1)/2)*$D34))+($K34="custom")*CustCF!CT34</f>
        <v>0</v>
      </c>
      <c r="DA34" s="95">
        <f>($K34="Bell Curve")*(_xlfn.NORM.DIST(AND(DA$6&gt;=$F34,DA$6&lt;=$H34)*(DA$6-$F34+1),$J34/2,$M34,TRUE)-_xlfn.NORM.DIST(AND(DA$6&gt;=$F34,DA$6&lt;=$H34)*(CZ$6-$F34+1),$J34/2,$M34,TRUE))/(1-2*_xlfn.NORM.DIST(0,$J34/2,$M34,TRUE))*$D34+($K34="Steady Growth")*(AND(DA$6&gt;=$F34,DA$6&lt;=$H34)*((DA$6-$F34+1)/($J34*($J34+1)/2)*$D34))+($K34="custom")*CustCF!CU34</f>
        <v>0</v>
      </c>
      <c r="DB34" s="95">
        <f>($K34="Bell Curve")*(_xlfn.NORM.DIST(AND(DB$6&gt;=$F34,DB$6&lt;=$H34)*(DB$6-$F34+1),$J34/2,$M34,TRUE)-_xlfn.NORM.DIST(AND(DB$6&gt;=$F34,DB$6&lt;=$H34)*(DA$6-$F34+1),$J34/2,$M34,TRUE))/(1-2*_xlfn.NORM.DIST(0,$J34/2,$M34,TRUE))*$D34+($K34="Steady Growth")*(AND(DB$6&gt;=$F34,DB$6&lt;=$H34)*((DB$6-$F34+1)/($J34*($J34+1)/2)*$D34))+($K34="custom")*CustCF!CV34</f>
        <v>0</v>
      </c>
      <c r="DC34" s="95">
        <f>($K34="Bell Curve")*(_xlfn.NORM.DIST(AND(DC$6&gt;=$F34,DC$6&lt;=$H34)*(DC$6-$F34+1),$J34/2,$M34,TRUE)-_xlfn.NORM.DIST(AND(DC$6&gt;=$F34,DC$6&lt;=$H34)*(DB$6-$F34+1),$J34/2,$M34,TRUE))/(1-2*_xlfn.NORM.DIST(0,$J34/2,$M34,TRUE))*$D34+($K34="Steady Growth")*(AND(DC$6&gt;=$F34,DC$6&lt;=$H34)*((DC$6-$F34+1)/($J34*($J34+1)/2)*$D34))+($K34="custom")*CustCF!CW34</f>
        <v>0</v>
      </c>
      <c r="DD34" s="95">
        <f>($K34="Bell Curve")*(_xlfn.NORM.DIST(AND(DD$6&gt;=$F34,DD$6&lt;=$H34)*(DD$6-$F34+1),$J34/2,$M34,TRUE)-_xlfn.NORM.DIST(AND(DD$6&gt;=$F34,DD$6&lt;=$H34)*(DC$6-$F34+1),$J34/2,$M34,TRUE))/(1-2*_xlfn.NORM.DIST(0,$J34/2,$M34,TRUE))*$D34+($K34="Steady Growth")*(AND(DD$6&gt;=$F34,DD$6&lt;=$H34)*((DD$6-$F34+1)/($J34*($J34+1)/2)*$D34))+($K34="custom")*CustCF!CX34</f>
        <v>0</v>
      </c>
      <c r="DE34" s="95">
        <f>($K34="Bell Curve")*(_xlfn.NORM.DIST(AND(DE$6&gt;=$F34,DE$6&lt;=$H34)*(DE$6-$F34+1),$J34/2,$M34,TRUE)-_xlfn.NORM.DIST(AND(DE$6&gt;=$F34,DE$6&lt;=$H34)*(DD$6-$F34+1),$J34/2,$M34,TRUE))/(1-2*_xlfn.NORM.DIST(0,$J34/2,$M34,TRUE))*$D34+($K34="Steady Growth")*(AND(DE$6&gt;=$F34,DE$6&lt;=$H34)*((DE$6-$F34+1)/($J34*($J34+1)/2)*$D34))+($K34="custom")*CustCF!CY34</f>
        <v>0</v>
      </c>
      <c r="DF34" s="95">
        <f>($K34="Bell Curve")*(_xlfn.NORM.DIST(AND(DF$6&gt;=$F34,DF$6&lt;=$H34)*(DF$6-$F34+1),$J34/2,$M34,TRUE)-_xlfn.NORM.DIST(AND(DF$6&gt;=$F34,DF$6&lt;=$H34)*(DE$6-$F34+1),$J34/2,$M34,TRUE))/(1-2*_xlfn.NORM.DIST(0,$J34/2,$M34,TRUE))*$D34+($K34="Steady Growth")*(AND(DF$6&gt;=$F34,DF$6&lt;=$H34)*((DF$6-$F34+1)/($J34*($J34+1)/2)*$D34))+($K34="custom")*CustCF!CZ34</f>
        <v>0</v>
      </c>
      <c r="DG34" s="95">
        <f>($K34="Bell Curve")*(_xlfn.NORM.DIST(AND(DG$6&gt;=$F34,DG$6&lt;=$H34)*(DG$6-$F34+1),$J34/2,$M34,TRUE)-_xlfn.NORM.DIST(AND(DG$6&gt;=$F34,DG$6&lt;=$H34)*(DF$6-$F34+1),$J34/2,$M34,TRUE))/(1-2*_xlfn.NORM.DIST(0,$J34/2,$M34,TRUE))*$D34+($K34="Steady Growth")*(AND(DG$6&gt;=$F34,DG$6&lt;=$H34)*((DG$6-$F34+1)/($J34*($J34+1)/2)*$D34))+($K34="custom")*CustCF!DA34</f>
        <v>0</v>
      </c>
      <c r="DH34" s="95">
        <f>($K34="Bell Curve")*(_xlfn.NORM.DIST(AND(DH$6&gt;=$F34,DH$6&lt;=$H34)*(DH$6-$F34+1),$J34/2,$M34,TRUE)-_xlfn.NORM.DIST(AND(DH$6&gt;=$F34,DH$6&lt;=$H34)*(DG$6-$F34+1),$J34/2,$M34,TRUE))/(1-2*_xlfn.NORM.DIST(0,$J34/2,$M34,TRUE))*$D34+($K34="Steady Growth")*(AND(DH$6&gt;=$F34,DH$6&lt;=$H34)*((DH$6-$F34+1)/($J34*($J34+1)/2)*$D34))+($K34="custom")*CustCF!DB34</f>
        <v>0</v>
      </c>
      <c r="DI34" s="95">
        <f>($K34="Bell Curve")*(_xlfn.NORM.DIST(AND(DI$6&gt;=$F34,DI$6&lt;=$H34)*(DI$6-$F34+1),$J34/2,$M34,TRUE)-_xlfn.NORM.DIST(AND(DI$6&gt;=$F34,DI$6&lt;=$H34)*(DH$6-$F34+1),$J34/2,$M34,TRUE))/(1-2*_xlfn.NORM.DIST(0,$J34/2,$M34,TRUE))*$D34+($K34="Steady Growth")*(AND(DI$6&gt;=$F34,DI$6&lt;=$H34)*((DI$6-$F34+1)/($J34*($J34+1)/2)*$D34))+($K34="custom")*CustCF!DC34</f>
        <v>0</v>
      </c>
      <c r="DJ34" s="95">
        <f>($K34="Bell Curve")*(_xlfn.NORM.DIST(AND(DJ$6&gt;=$F34,DJ$6&lt;=$H34)*(DJ$6-$F34+1),$J34/2,$M34,TRUE)-_xlfn.NORM.DIST(AND(DJ$6&gt;=$F34,DJ$6&lt;=$H34)*(DI$6-$F34+1),$J34/2,$M34,TRUE))/(1-2*_xlfn.NORM.DIST(0,$J34/2,$M34,TRUE))*$D34+($K34="Steady Growth")*(AND(DJ$6&gt;=$F34,DJ$6&lt;=$H34)*((DJ$6-$F34+1)/($J34*($J34+1)/2)*$D34))+($K34="custom")*CustCF!DD34</f>
        <v>0</v>
      </c>
      <c r="DK34" s="95">
        <f>($K34="Bell Curve")*(_xlfn.NORM.DIST(AND(DK$6&gt;=$F34,DK$6&lt;=$H34)*(DK$6-$F34+1),$J34/2,$M34,TRUE)-_xlfn.NORM.DIST(AND(DK$6&gt;=$F34,DK$6&lt;=$H34)*(DJ$6-$F34+1),$J34/2,$M34,TRUE))/(1-2*_xlfn.NORM.DIST(0,$J34/2,$M34,TRUE))*$D34+($K34="Steady Growth")*(AND(DK$6&gt;=$F34,DK$6&lt;=$H34)*((DK$6-$F34+1)/($J34*($J34+1)/2)*$D34))+($K34="custom")*CustCF!DE34</f>
        <v>0</v>
      </c>
      <c r="DL34" s="95">
        <f>($K34="Bell Curve")*(_xlfn.NORM.DIST(AND(DL$6&gt;=$F34,DL$6&lt;=$H34)*(DL$6-$F34+1),$J34/2,$M34,TRUE)-_xlfn.NORM.DIST(AND(DL$6&gt;=$F34,DL$6&lt;=$H34)*(DK$6-$F34+1),$J34/2,$M34,TRUE))/(1-2*_xlfn.NORM.DIST(0,$J34/2,$M34,TRUE))*$D34+($K34="Steady Growth")*(AND(DL$6&gt;=$F34,DL$6&lt;=$H34)*((DL$6-$F34+1)/($J34*($J34+1)/2)*$D34))+($K34="custom")*CustCF!DF34</f>
        <v>0</v>
      </c>
      <c r="DM34" s="95">
        <f>($K34="Bell Curve")*(_xlfn.NORM.DIST(AND(DM$6&gt;=$F34,DM$6&lt;=$H34)*(DM$6-$F34+1),$J34/2,$M34,TRUE)-_xlfn.NORM.DIST(AND(DM$6&gt;=$F34,DM$6&lt;=$H34)*(DL$6-$F34+1),$J34/2,$M34,TRUE))/(1-2*_xlfn.NORM.DIST(0,$J34/2,$M34,TRUE))*$D34+($K34="Steady Growth")*(AND(DM$6&gt;=$F34,DM$6&lt;=$H34)*((DM$6-$F34+1)/($J34*($J34+1)/2)*$D34))+($K34="custom")*CustCF!DG34</f>
        <v>0</v>
      </c>
      <c r="DN34" s="95">
        <f>($K34="Bell Curve")*(_xlfn.NORM.DIST(AND(DN$6&gt;=$F34,DN$6&lt;=$H34)*(DN$6-$F34+1),$J34/2,$M34,TRUE)-_xlfn.NORM.DIST(AND(DN$6&gt;=$F34,DN$6&lt;=$H34)*(DM$6-$F34+1),$J34/2,$M34,TRUE))/(1-2*_xlfn.NORM.DIST(0,$J34/2,$M34,TRUE))*$D34+($K34="Steady Growth")*(AND(DN$6&gt;=$F34,DN$6&lt;=$H34)*((DN$6-$F34+1)/($J34*($J34+1)/2)*$D34))+($K34="custom")*CustCF!DH34</f>
        <v>0</v>
      </c>
      <c r="DO34" s="95">
        <f>($K34="Bell Curve")*(_xlfn.NORM.DIST(AND(DO$6&gt;=$F34,DO$6&lt;=$H34)*(DO$6-$F34+1),$J34/2,$M34,TRUE)-_xlfn.NORM.DIST(AND(DO$6&gt;=$F34,DO$6&lt;=$H34)*(DN$6-$F34+1),$J34/2,$M34,TRUE))/(1-2*_xlfn.NORM.DIST(0,$J34/2,$M34,TRUE))*$D34+($K34="Steady Growth")*(AND(DO$6&gt;=$F34,DO$6&lt;=$H34)*((DO$6-$F34+1)/($J34*($J34+1)/2)*$D34))+($K34="custom")*CustCF!DI34</f>
        <v>0</v>
      </c>
      <c r="DP34" s="95">
        <f>($K34="Bell Curve")*(_xlfn.NORM.DIST(AND(DP$6&gt;=$F34,DP$6&lt;=$H34)*(DP$6-$F34+1),$J34/2,$M34,TRUE)-_xlfn.NORM.DIST(AND(DP$6&gt;=$F34,DP$6&lt;=$H34)*(DO$6-$F34+1),$J34/2,$M34,TRUE))/(1-2*_xlfn.NORM.DIST(0,$J34/2,$M34,TRUE))*$D34+($K34="Steady Growth")*(AND(DP$6&gt;=$F34,DP$6&lt;=$H34)*((DP$6-$F34+1)/($J34*($J34+1)/2)*$D34))+($K34="custom")*CustCF!DJ34</f>
        <v>0</v>
      </c>
      <c r="DQ34" s="95">
        <f>($K34="Bell Curve")*(_xlfn.NORM.DIST(AND(DQ$6&gt;=$F34,DQ$6&lt;=$H34)*(DQ$6-$F34+1),$J34/2,$M34,TRUE)-_xlfn.NORM.DIST(AND(DQ$6&gt;=$F34,DQ$6&lt;=$H34)*(DP$6-$F34+1),$J34/2,$M34,TRUE))/(1-2*_xlfn.NORM.DIST(0,$J34/2,$M34,TRUE))*$D34+($K34="Steady Growth")*(AND(DQ$6&gt;=$F34,DQ$6&lt;=$H34)*((DQ$6-$F34+1)/($J34*($J34+1)/2)*$D34))+($K34="custom")*CustCF!DK34</f>
        <v>0</v>
      </c>
      <c r="DR34" s="95">
        <f>($K34="Bell Curve")*(_xlfn.NORM.DIST(AND(DR$6&gt;=$F34,DR$6&lt;=$H34)*(DR$6-$F34+1),$J34/2,$M34,TRUE)-_xlfn.NORM.DIST(AND(DR$6&gt;=$F34,DR$6&lt;=$H34)*(DQ$6-$F34+1),$J34/2,$M34,TRUE))/(1-2*_xlfn.NORM.DIST(0,$J34/2,$M34,TRUE))*$D34+($K34="Steady Growth")*(AND(DR$6&gt;=$F34,DR$6&lt;=$H34)*((DR$6-$F34+1)/($J34*($J34+1)/2)*$D34))+($K34="custom")*CustCF!DL34</f>
        <v>0</v>
      </c>
      <c r="DS34" s="95">
        <f>($K34="Bell Curve")*(_xlfn.NORM.DIST(AND(DS$6&gt;=$F34,DS$6&lt;=$H34)*(DS$6-$F34+1),$J34/2,$M34,TRUE)-_xlfn.NORM.DIST(AND(DS$6&gt;=$F34,DS$6&lt;=$H34)*(DR$6-$F34+1),$J34/2,$M34,TRUE))/(1-2*_xlfn.NORM.DIST(0,$J34/2,$M34,TRUE))*$D34+($K34="Steady Growth")*(AND(DS$6&gt;=$F34,DS$6&lt;=$H34)*((DS$6-$F34+1)/($J34*($J34+1)/2)*$D34))+($K34="custom")*CustCF!DM34</f>
        <v>0</v>
      </c>
      <c r="DT34" s="95">
        <f>($K34="Bell Curve")*(_xlfn.NORM.DIST(AND(DT$6&gt;=$F34,DT$6&lt;=$H34)*(DT$6-$F34+1),$J34/2,$M34,TRUE)-_xlfn.NORM.DIST(AND(DT$6&gt;=$F34,DT$6&lt;=$H34)*(DS$6-$F34+1),$J34/2,$M34,TRUE))/(1-2*_xlfn.NORM.DIST(0,$J34/2,$M34,TRUE))*$D34+($K34="Steady Growth")*(AND(DT$6&gt;=$F34,DT$6&lt;=$H34)*((DT$6-$F34+1)/($J34*($J34+1)/2)*$D34))+($K34="custom")*CustCF!DN34</f>
        <v>0</v>
      </c>
      <c r="DU34" s="95">
        <f>($K34="Bell Curve")*(_xlfn.NORM.DIST(AND(DU$6&gt;=$F34,DU$6&lt;=$H34)*(DU$6-$F34+1),$J34/2,$M34,TRUE)-_xlfn.NORM.DIST(AND(DU$6&gt;=$F34,DU$6&lt;=$H34)*(DT$6-$F34+1),$J34/2,$M34,TRUE))/(1-2*_xlfn.NORM.DIST(0,$J34/2,$M34,TRUE))*$D34+($K34="Steady Growth")*(AND(DU$6&gt;=$F34,DU$6&lt;=$H34)*((DU$6-$F34+1)/($J34*($J34+1)/2)*$D34))+($K34="custom")*CustCF!DO34</f>
        <v>0</v>
      </c>
      <c r="DV34" s="95">
        <f>($K34="Bell Curve")*(_xlfn.NORM.DIST(AND(DV$6&gt;=$F34,DV$6&lt;=$H34)*(DV$6-$F34+1),$J34/2,$M34,TRUE)-_xlfn.NORM.DIST(AND(DV$6&gt;=$F34,DV$6&lt;=$H34)*(DU$6-$F34+1),$J34/2,$M34,TRUE))/(1-2*_xlfn.NORM.DIST(0,$J34/2,$M34,TRUE))*$D34+($K34="Steady Growth")*(AND(DV$6&gt;=$F34,DV$6&lt;=$H34)*((DV$6-$F34+1)/($J34*($J34+1)/2)*$D34))+($K34="custom")*CustCF!DP34</f>
        <v>0</v>
      </c>
      <c r="DW34" s="95">
        <f>($K34="Bell Curve")*(_xlfn.NORM.DIST(AND(DW$6&gt;=$F34,DW$6&lt;=$H34)*(DW$6-$F34+1),$J34/2,$M34,TRUE)-_xlfn.NORM.DIST(AND(DW$6&gt;=$F34,DW$6&lt;=$H34)*(DV$6-$F34+1),$J34/2,$M34,TRUE))/(1-2*_xlfn.NORM.DIST(0,$J34/2,$M34,TRUE))*$D34+($K34="Steady Growth")*(AND(DW$6&gt;=$F34,DW$6&lt;=$H34)*((DW$6-$F34+1)/($J34*($J34+1)/2)*$D34))+($K34="custom")*CustCF!DQ34</f>
        <v>0</v>
      </c>
      <c r="DX34" s="95">
        <f>($K34="Bell Curve")*(_xlfn.NORM.DIST(AND(DX$6&gt;=$F34,DX$6&lt;=$H34)*(DX$6-$F34+1),$J34/2,$M34,TRUE)-_xlfn.NORM.DIST(AND(DX$6&gt;=$F34,DX$6&lt;=$H34)*(DW$6-$F34+1),$J34/2,$M34,TRUE))/(1-2*_xlfn.NORM.DIST(0,$J34/2,$M34,TRUE))*$D34+($K34="Steady Growth")*(AND(DX$6&gt;=$F34,DX$6&lt;=$H34)*((DX$6-$F34+1)/($J34*($J34+1)/2)*$D34))+($K34="custom")*CustCF!DR34</f>
        <v>0</v>
      </c>
      <c r="DY34" s="95">
        <f>($K34="Bell Curve")*(_xlfn.NORM.DIST(AND(DY$6&gt;=$F34,DY$6&lt;=$H34)*(DY$6-$F34+1),$J34/2,$M34,TRUE)-_xlfn.NORM.DIST(AND(DY$6&gt;=$F34,DY$6&lt;=$H34)*(DX$6-$F34+1),$J34/2,$M34,TRUE))/(1-2*_xlfn.NORM.DIST(0,$J34/2,$M34,TRUE))*$D34+($K34="Steady Growth")*(AND(DY$6&gt;=$F34,DY$6&lt;=$H34)*((DY$6-$F34+1)/($J34*($J34+1)/2)*$D34))+($K34="custom")*CustCF!DS34</f>
        <v>0</v>
      </c>
      <c r="DZ34" s="95">
        <f>($K34="Bell Curve")*(_xlfn.NORM.DIST(AND(DZ$6&gt;=$F34,DZ$6&lt;=$H34)*(DZ$6-$F34+1),$J34/2,$M34,TRUE)-_xlfn.NORM.DIST(AND(DZ$6&gt;=$F34,DZ$6&lt;=$H34)*(DY$6-$F34+1),$J34/2,$M34,TRUE))/(1-2*_xlfn.NORM.DIST(0,$J34/2,$M34,TRUE))*$D34+($K34="Steady Growth")*(AND(DZ$6&gt;=$F34,DZ$6&lt;=$H34)*((DZ$6-$F34+1)/($J34*($J34+1)/2)*$D34))+($K34="custom")*CustCF!DT34</f>
        <v>0</v>
      </c>
      <c r="EA34" s="95">
        <f>($K34="Bell Curve")*(_xlfn.NORM.DIST(AND(EA$6&gt;=$F34,EA$6&lt;=$H34)*(EA$6-$F34+1),$J34/2,$M34,TRUE)-_xlfn.NORM.DIST(AND(EA$6&gt;=$F34,EA$6&lt;=$H34)*(DZ$6-$F34+1),$J34/2,$M34,TRUE))/(1-2*_xlfn.NORM.DIST(0,$J34/2,$M34,TRUE))*$D34+($K34="Steady Growth")*(AND(EA$6&gt;=$F34,EA$6&lt;=$H34)*((EA$6-$F34+1)/($J34*($J34+1)/2)*$D34))+($K34="custom")*CustCF!DU34</f>
        <v>0</v>
      </c>
      <c r="EB34" s="95">
        <f>($K34="Bell Curve")*(_xlfn.NORM.DIST(AND(EB$6&gt;=$F34,EB$6&lt;=$H34)*(EB$6-$F34+1),$J34/2,$M34,TRUE)-_xlfn.NORM.DIST(AND(EB$6&gt;=$F34,EB$6&lt;=$H34)*(EA$6-$F34+1),$J34/2,$M34,TRUE))/(1-2*_xlfn.NORM.DIST(0,$J34/2,$M34,TRUE))*$D34+($K34="Steady Growth")*(AND(EB$6&gt;=$F34,EB$6&lt;=$H34)*((EB$6-$F34+1)/($J34*($J34+1)/2)*$D34))+($K34="custom")*CustCF!DV34</f>
        <v>0</v>
      </c>
      <c r="EC34" s="95">
        <f>($K34="Bell Curve")*(_xlfn.NORM.DIST(AND(EC$6&gt;=$F34,EC$6&lt;=$H34)*(EC$6-$F34+1),$J34/2,$M34,TRUE)-_xlfn.NORM.DIST(AND(EC$6&gt;=$F34,EC$6&lt;=$H34)*(EB$6-$F34+1),$J34/2,$M34,TRUE))/(1-2*_xlfn.NORM.DIST(0,$J34/2,$M34,TRUE))*$D34+($K34="Steady Growth")*(AND(EC$6&gt;=$F34,EC$6&lt;=$H34)*((EC$6-$F34+1)/($J34*($J34+1)/2)*$D34))+($K34="custom")*CustCF!DW34</f>
        <v>0</v>
      </c>
      <c r="ED34" s="95">
        <f>($K34="Bell Curve")*(_xlfn.NORM.DIST(AND(ED$6&gt;=$F34,ED$6&lt;=$H34)*(ED$6-$F34+1),$J34/2,$M34,TRUE)-_xlfn.NORM.DIST(AND(ED$6&gt;=$F34,ED$6&lt;=$H34)*(EC$6-$F34+1),$J34/2,$M34,TRUE))/(1-2*_xlfn.NORM.DIST(0,$J34/2,$M34,TRUE))*$D34+($K34="Steady Growth")*(AND(ED$6&gt;=$F34,ED$6&lt;=$H34)*((ED$6-$F34+1)/($J34*($J34+1)/2)*$D34))+($K34="custom")*CustCF!DX34</f>
        <v>0</v>
      </c>
      <c r="EE34" s="95">
        <f>($K34="Bell Curve")*(_xlfn.NORM.DIST(AND(EE$6&gt;=$F34,EE$6&lt;=$H34)*(EE$6-$F34+1),$J34/2,$M34,TRUE)-_xlfn.NORM.DIST(AND(EE$6&gt;=$F34,EE$6&lt;=$H34)*(ED$6-$F34+1),$J34/2,$M34,TRUE))/(1-2*_xlfn.NORM.DIST(0,$J34/2,$M34,TRUE))*$D34+($K34="Steady Growth")*(AND(EE$6&gt;=$F34,EE$6&lt;=$H34)*((EE$6-$F34+1)/($J34*($J34+1)/2)*$D34))+($K34="custom")*CustCF!DY34</f>
        <v>0</v>
      </c>
      <c r="EF34" s="95">
        <f>($K34="Bell Curve")*(_xlfn.NORM.DIST(AND(EF$6&gt;=$F34,EF$6&lt;=$H34)*(EF$6-$F34+1),$J34/2,$M34,TRUE)-_xlfn.NORM.DIST(AND(EF$6&gt;=$F34,EF$6&lt;=$H34)*(EE$6-$F34+1),$J34/2,$M34,TRUE))/(1-2*_xlfn.NORM.DIST(0,$J34/2,$M34,TRUE))*$D34+($K34="Steady Growth")*(AND(EF$6&gt;=$F34,EF$6&lt;=$H34)*((EF$6-$F34+1)/($J34*($J34+1)/2)*$D34))+($K34="custom")*CustCF!DZ34</f>
        <v>0</v>
      </c>
      <c r="EG34" s="95">
        <f>($K34="Bell Curve")*(_xlfn.NORM.DIST(AND(EG$6&gt;=$F34,EG$6&lt;=$H34)*(EG$6-$F34+1),$J34/2,$M34,TRUE)-_xlfn.NORM.DIST(AND(EG$6&gt;=$F34,EG$6&lt;=$H34)*(EF$6-$F34+1),$J34/2,$M34,TRUE))/(1-2*_xlfn.NORM.DIST(0,$J34/2,$M34,TRUE))*$D34+($K34="Steady Growth")*(AND(EG$6&gt;=$F34,EG$6&lt;=$H34)*((EG$6-$F34+1)/($J34*($J34+1)/2)*$D34))+($K34="custom")*CustCF!EA34</f>
        <v>0</v>
      </c>
      <c r="EH34" s="95">
        <f>($K34="Bell Curve")*(_xlfn.NORM.DIST(AND(EH$6&gt;=$F34,EH$6&lt;=$H34)*(EH$6-$F34+1),$J34/2,$M34,TRUE)-_xlfn.NORM.DIST(AND(EH$6&gt;=$F34,EH$6&lt;=$H34)*(EG$6-$F34+1),$J34/2,$M34,TRUE))/(1-2*_xlfn.NORM.DIST(0,$J34/2,$M34,TRUE))*$D34+($K34="Steady Growth")*(AND(EH$6&gt;=$F34,EH$6&lt;=$H34)*((EH$6-$F34+1)/($J34*($J34+1)/2)*$D34))+($K34="custom")*CustCF!EB34</f>
        <v>0</v>
      </c>
      <c r="EI34" s="95">
        <f>($K34="Bell Curve")*(_xlfn.NORM.DIST(AND(EI$6&gt;=$F34,EI$6&lt;=$H34)*(EI$6-$F34+1),$J34/2,$M34,TRUE)-_xlfn.NORM.DIST(AND(EI$6&gt;=$F34,EI$6&lt;=$H34)*(EH$6-$F34+1),$J34/2,$M34,TRUE))/(1-2*_xlfn.NORM.DIST(0,$J34/2,$M34,TRUE))*$D34+($K34="Steady Growth")*(AND(EI$6&gt;=$F34,EI$6&lt;=$H34)*((EI$6-$F34+1)/($J34*($J34+1)/2)*$D34))+($K34="custom")*CustCF!EC34</f>
        <v>0</v>
      </c>
      <c r="EJ34" s="95">
        <f>($K34="Bell Curve")*(_xlfn.NORM.DIST(AND(EJ$6&gt;=$F34,EJ$6&lt;=$H34)*(EJ$6-$F34+1),$J34/2,$M34,TRUE)-_xlfn.NORM.DIST(AND(EJ$6&gt;=$F34,EJ$6&lt;=$H34)*(EI$6-$F34+1),$J34/2,$M34,TRUE))/(1-2*_xlfn.NORM.DIST(0,$J34/2,$M34,TRUE))*$D34+($K34="Steady Growth")*(AND(EJ$6&gt;=$F34,EJ$6&lt;=$H34)*((EJ$6-$F34+1)/($J34*($J34+1)/2)*$D34))+($K34="custom")*CustCF!ED34</f>
        <v>0</v>
      </c>
      <c r="EK34" s="95">
        <f>($K34="Bell Curve")*(_xlfn.NORM.DIST(AND(EK$6&gt;=$F34,EK$6&lt;=$H34)*(EK$6-$F34+1),$J34/2,$M34,TRUE)-_xlfn.NORM.DIST(AND(EK$6&gt;=$F34,EK$6&lt;=$H34)*(EJ$6-$F34+1),$J34/2,$M34,TRUE))/(1-2*_xlfn.NORM.DIST(0,$J34/2,$M34,TRUE))*$D34+($K34="Steady Growth")*(AND(EK$6&gt;=$F34,EK$6&lt;=$H34)*((EK$6-$F34+1)/($J34*($J34+1)/2)*$D34))+($K34="custom")*CustCF!EE34</f>
        <v>0</v>
      </c>
      <c r="EL34" s="95">
        <f>($K34="Bell Curve")*(_xlfn.NORM.DIST(AND(EL$6&gt;=$F34,EL$6&lt;=$H34)*(EL$6-$F34+1),$J34/2,$M34,TRUE)-_xlfn.NORM.DIST(AND(EL$6&gt;=$F34,EL$6&lt;=$H34)*(EK$6-$F34+1),$J34/2,$M34,TRUE))/(1-2*_xlfn.NORM.DIST(0,$J34/2,$M34,TRUE))*$D34+($K34="Steady Growth")*(AND(EL$6&gt;=$F34,EL$6&lt;=$H34)*((EL$6-$F34+1)/($J34*($J34+1)/2)*$D34))+($K34="custom")*CustCF!EF34</f>
        <v>0</v>
      </c>
      <c r="EM34" s="95">
        <f>($K34="Bell Curve")*(_xlfn.NORM.DIST(AND(EM$6&gt;=$F34,EM$6&lt;=$H34)*(EM$6-$F34+1),$J34/2,$M34,TRUE)-_xlfn.NORM.DIST(AND(EM$6&gt;=$F34,EM$6&lt;=$H34)*(EL$6-$F34+1),$J34/2,$M34,TRUE))/(1-2*_xlfn.NORM.DIST(0,$J34/2,$M34,TRUE))*$D34+($K34="Steady Growth")*(AND(EM$6&gt;=$F34,EM$6&lt;=$H34)*((EM$6-$F34+1)/($J34*($J34+1)/2)*$D34))+($K34="custom")*CustCF!EG34</f>
        <v>0</v>
      </c>
      <c r="EN34" s="95">
        <f>($K34="Bell Curve")*(_xlfn.NORM.DIST(AND(EN$6&gt;=$F34,EN$6&lt;=$H34)*(EN$6-$F34+1),$J34/2,$M34,TRUE)-_xlfn.NORM.DIST(AND(EN$6&gt;=$F34,EN$6&lt;=$H34)*(EM$6-$F34+1),$J34/2,$M34,TRUE))/(1-2*_xlfn.NORM.DIST(0,$J34/2,$M34,TRUE))*$D34+($K34="Steady Growth")*(AND(EN$6&gt;=$F34,EN$6&lt;=$H34)*((EN$6-$F34+1)/($J34*($J34+1)/2)*$D34))+($K34="custom")*CustCF!EH34</f>
        <v>0</v>
      </c>
      <c r="EO34" s="95">
        <f>($K34="Bell Curve")*(_xlfn.NORM.DIST(AND(EO$6&gt;=$F34,EO$6&lt;=$H34)*(EO$6-$F34+1),$J34/2,$M34,TRUE)-_xlfn.NORM.DIST(AND(EO$6&gt;=$F34,EO$6&lt;=$H34)*(EN$6-$F34+1),$J34/2,$M34,TRUE))/(1-2*_xlfn.NORM.DIST(0,$J34/2,$M34,TRUE))*$D34+($K34="Steady Growth")*(AND(EO$6&gt;=$F34,EO$6&lt;=$H34)*((EO$6-$F34+1)/($J34*($J34+1)/2)*$D34))+($K34="custom")*CustCF!EI34</f>
        <v>0</v>
      </c>
      <c r="EP34" s="95">
        <f>($K34="Bell Curve")*(_xlfn.NORM.DIST(AND(EP$6&gt;=$F34,EP$6&lt;=$H34)*(EP$6-$F34+1),$J34/2,$M34,TRUE)-_xlfn.NORM.DIST(AND(EP$6&gt;=$F34,EP$6&lt;=$H34)*(EO$6-$F34+1),$J34/2,$M34,TRUE))/(1-2*_xlfn.NORM.DIST(0,$J34/2,$M34,TRUE))*$D34+($K34="Steady Growth")*(AND(EP$6&gt;=$F34,EP$6&lt;=$H34)*((EP$6-$F34+1)/($J34*($J34+1)/2)*$D34))+($K34="custom")*CustCF!EJ34</f>
        <v>0</v>
      </c>
      <c r="EQ34" s="95">
        <f>($K34="Bell Curve")*(_xlfn.NORM.DIST(AND(EQ$6&gt;=$F34,EQ$6&lt;=$H34)*(EQ$6-$F34+1),$J34/2,$M34,TRUE)-_xlfn.NORM.DIST(AND(EQ$6&gt;=$F34,EQ$6&lt;=$H34)*(EP$6-$F34+1),$J34/2,$M34,TRUE))/(1-2*_xlfn.NORM.DIST(0,$J34/2,$M34,TRUE))*$D34+($K34="Steady Growth")*(AND(EQ$6&gt;=$F34,EQ$6&lt;=$H34)*((EQ$6-$F34+1)/($J34*($J34+1)/2)*$D34))+($K34="custom")*CustCF!EK34</f>
        <v>0</v>
      </c>
      <c r="ER34" s="95">
        <f>($K34="Bell Curve")*(_xlfn.NORM.DIST(AND(ER$6&gt;=$F34,ER$6&lt;=$H34)*(ER$6-$F34+1),$J34/2,$M34,TRUE)-_xlfn.NORM.DIST(AND(ER$6&gt;=$F34,ER$6&lt;=$H34)*(EQ$6-$F34+1),$J34/2,$M34,TRUE))/(1-2*_xlfn.NORM.DIST(0,$J34/2,$M34,TRUE))*$D34+($K34="Steady Growth")*(AND(ER$6&gt;=$F34,ER$6&lt;=$H34)*((ER$6-$F34+1)/($J34*($J34+1)/2)*$D34))+($K34="custom")*CustCF!EL34</f>
        <v>0</v>
      </c>
      <c r="ES34" s="95">
        <f>($K34="Bell Curve")*(_xlfn.NORM.DIST(AND(ES$6&gt;=$F34,ES$6&lt;=$H34)*(ES$6-$F34+1),$J34/2,$M34,TRUE)-_xlfn.NORM.DIST(AND(ES$6&gt;=$F34,ES$6&lt;=$H34)*(ER$6-$F34+1),$J34/2,$M34,TRUE))/(1-2*_xlfn.NORM.DIST(0,$J34/2,$M34,TRUE))*$D34+($K34="Steady Growth")*(AND(ES$6&gt;=$F34,ES$6&lt;=$H34)*((ES$6-$F34+1)/($J34*($J34+1)/2)*$D34))+($K34="custom")*CustCF!EM34</f>
        <v>0</v>
      </c>
      <c r="ET34" s="95">
        <f>($K34="Bell Curve")*(_xlfn.NORM.DIST(AND(ET$6&gt;=$F34,ET$6&lt;=$H34)*(ET$6-$F34+1),$J34/2,$M34,TRUE)-_xlfn.NORM.DIST(AND(ET$6&gt;=$F34,ET$6&lt;=$H34)*(ES$6-$F34+1),$J34/2,$M34,TRUE))/(1-2*_xlfn.NORM.DIST(0,$J34/2,$M34,TRUE))*$D34+($K34="Steady Growth")*(AND(ET$6&gt;=$F34,ET$6&lt;=$H34)*((ET$6-$F34+1)/($J34*($J34+1)/2)*$D34))+($K34="custom")*CustCF!EN34</f>
        <v>0</v>
      </c>
      <c r="EU34" s="95">
        <f>($K34="Bell Curve")*(_xlfn.NORM.DIST(AND(EU$6&gt;=$F34,EU$6&lt;=$H34)*(EU$6-$F34+1),$J34/2,$M34,TRUE)-_xlfn.NORM.DIST(AND(EU$6&gt;=$F34,EU$6&lt;=$H34)*(ET$6-$F34+1),$J34/2,$M34,TRUE))/(1-2*_xlfn.NORM.DIST(0,$J34/2,$M34,TRUE))*$D34+($K34="Steady Growth")*(AND(EU$6&gt;=$F34,EU$6&lt;=$H34)*((EU$6-$F34+1)/($J34*($J34+1)/2)*$D34))+($K34="custom")*CustCF!EO34</f>
        <v>0</v>
      </c>
      <c r="EV34" s="95">
        <f>($K34="Bell Curve")*(_xlfn.NORM.DIST(AND(EV$6&gt;=$F34,EV$6&lt;=$H34)*(EV$6-$F34+1),$J34/2,$M34,TRUE)-_xlfn.NORM.DIST(AND(EV$6&gt;=$F34,EV$6&lt;=$H34)*(EU$6-$F34+1),$J34/2,$M34,TRUE))/(1-2*_xlfn.NORM.DIST(0,$J34/2,$M34,TRUE))*$D34+($K34="Steady Growth")*(AND(EV$6&gt;=$F34,EV$6&lt;=$H34)*((EV$6-$F34+1)/($J34*($J34+1)/2)*$D34))+($K34="custom")*CustCF!EP34</f>
        <v>0</v>
      </c>
      <c r="EW34" s="95">
        <f>($K34="Bell Curve")*(_xlfn.NORM.DIST(AND(EW$6&gt;=$F34,EW$6&lt;=$H34)*(EW$6-$F34+1),$J34/2,$M34,TRUE)-_xlfn.NORM.DIST(AND(EW$6&gt;=$F34,EW$6&lt;=$H34)*(EV$6-$F34+1),$J34/2,$M34,TRUE))/(1-2*_xlfn.NORM.DIST(0,$J34/2,$M34,TRUE))*$D34+($K34="Steady Growth")*(AND(EW$6&gt;=$F34,EW$6&lt;=$H34)*((EW$6-$F34+1)/($J34*($J34+1)/2)*$D34))+($K34="custom")*CustCF!EQ34</f>
        <v>0</v>
      </c>
      <c r="EX34" s="95">
        <f>($K34="Bell Curve")*(_xlfn.NORM.DIST(AND(EX$6&gt;=$F34,EX$6&lt;=$H34)*(EX$6-$F34+1),$J34/2,$M34,TRUE)-_xlfn.NORM.DIST(AND(EX$6&gt;=$F34,EX$6&lt;=$H34)*(EW$6-$F34+1),$J34/2,$M34,TRUE))/(1-2*_xlfn.NORM.DIST(0,$J34/2,$M34,TRUE))*$D34+($K34="Steady Growth")*(AND(EX$6&gt;=$F34,EX$6&lt;=$H34)*((EX$6-$F34+1)/($J34*($J34+1)/2)*$D34))+($K34="custom")*CustCF!ER34</f>
        <v>0</v>
      </c>
      <c r="EY34" s="95">
        <f>($K34="Bell Curve")*(_xlfn.NORM.DIST(AND(EY$6&gt;=$F34,EY$6&lt;=$H34)*(EY$6-$F34+1),$J34/2,$M34,TRUE)-_xlfn.NORM.DIST(AND(EY$6&gt;=$F34,EY$6&lt;=$H34)*(EX$6-$F34+1),$J34/2,$M34,TRUE))/(1-2*_xlfn.NORM.DIST(0,$J34/2,$M34,TRUE))*$D34+($K34="Steady Growth")*(AND(EY$6&gt;=$F34,EY$6&lt;=$H34)*((EY$6-$F34+1)/($J34*($J34+1)/2)*$D34))+($K34="custom")*CustCF!ES34</f>
        <v>0</v>
      </c>
      <c r="EZ34" s="95">
        <f>($K34="Bell Curve")*(_xlfn.NORM.DIST(AND(EZ$6&gt;=$F34,EZ$6&lt;=$H34)*(EZ$6-$F34+1),$J34/2,$M34,TRUE)-_xlfn.NORM.DIST(AND(EZ$6&gt;=$F34,EZ$6&lt;=$H34)*(EY$6-$F34+1),$J34/2,$M34,TRUE))/(1-2*_xlfn.NORM.DIST(0,$J34/2,$M34,TRUE))*$D34+($K34="Steady Growth")*(AND(EZ$6&gt;=$F34,EZ$6&lt;=$H34)*((EZ$6-$F34+1)/($J34*($J34+1)/2)*$D34))+($K34="custom")*CustCF!ET34</f>
        <v>0</v>
      </c>
      <c r="FA34" s="95">
        <f>($K34="Bell Curve")*(_xlfn.NORM.DIST(AND(FA$6&gt;=$F34,FA$6&lt;=$H34)*(FA$6-$F34+1),$J34/2,$M34,TRUE)-_xlfn.NORM.DIST(AND(FA$6&gt;=$F34,FA$6&lt;=$H34)*(EZ$6-$F34+1),$J34/2,$M34,TRUE))/(1-2*_xlfn.NORM.DIST(0,$J34/2,$M34,TRUE))*$D34+($K34="Steady Growth")*(AND(FA$6&gt;=$F34,FA$6&lt;=$H34)*((FA$6-$F34+1)/($J34*($J34+1)/2)*$D34))+($K34="custom")*CustCF!EU34</f>
        <v>0</v>
      </c>
      <c r="FB34" s="95">
        <f>($K34="Bell Curve")*(_xlfn.NORM.DIST(AND(FB$6&gt;=$F34,FB$6&lt;=$H34)*(FB$6-$F34+1),$J34/2,$M34,TRUE)-_xlfn.NORM.DIST(AND(FB$6&gt;=$F34,FB$6&lt;=$H34)*(FA$6-$F34+1),$J34/2,$M34,TRUE))/(1-2*_xlfn.NORM.DIST(0,$J34/2,$M34,TRUE))*$D34+($K34="Steady Growth")*(AND(FB$6&gt;=$F34,FB$6&lt;=$H34)*((FB$6-$F34+1)/($J34*($J34+1)/2)*$D34))+($K34="custom")*CustCF!EV34</f>
        <v>0</v>
      </c>
      <c r="FC34" s="95">
        <f>($K34="Bell Curve")*(_xlfn.NORM.DIST(AND(FC$6&gt;=$F34,FC$6&lt;=$H34)*(FC$6-$F34+1),$J34/2,$M34,TRUE)-_xlfn.NORM.DIST(AND(FC$6&gt;=$F34,FC$6&lt;=$H34)*(FB$6-$F34+1),$J34/2,$M34,TRUE))/(1-2*_xlfn.NORM.DIST(0,$J34/2,$M34,TRUE))*$D34+($K34="Steady Growth")*(AND(FC$6&gt;=$F34,FC$6&lt;=$H34)*((FC$6-$F34+1)/($J34*($J34+1)/2)*$D34))+($K34="custom")*CustCF!EW34</f>
        <v>0</v>
      </c>
      <c r="FD34" s="95">
        <f>($K34="Bell Curve")*(_xlfn.NORM.DIST(AND(FD$6&gt;=$F34,FD$6&lt;=$H34)*(FD$6-$F34+1),$J34/2,$M34,TRUE)-_xlfn.NORM.DIST(AND(FD$6&gt;=$F34,FD$6&lt;=$H34)*(FC$6-$F34+1),$J34/2,$M34,TRUE))/(1-2*_xlfn.NORM.DIST(0,$J34/2,$M34,TRUE))*$D34+($K34="Steady Growth")*(AND(FD$6&gt;=$F34,FD$6&lt;=$H34)*((FD$6-$F34+1)/($J34*($J34+1)/2)*$D34))+($K34="custom")*CustCF!EX34</f>
        <v>0</v>
      </c>
      <c r="FE34" s="95">
        <f>($K34="Bell Curve")*(_xlfn.NORM.DIST(AND(FE$6&gt;=$F34,FE$6&lt;=$H34)*(FE$6-$F34+1),$J34/2,$M34,TRUE)-_xlfn.NORM.DIST(AND(FE$6&gt;=$F34,FE$6&lt;=$H34)*(FD$6-$F34+1),$J34/2,$M34,TRUE))/(1-2*_xlfn.NORM.DIST(0,$J34/2,$M34,TRUE))*$D34+($K34="Steady Growth")*(AND(FE$6&gt;=$F34,FE$6&lt;=$H34)*((FE$6-$F34+1)/($J34*($J34+1)/2)*$D34))+($K34="custom")*CustCF!EY34</f>
        <v>0</v>
      </c>
      <c r="FF34" s="95">
        <f>($K34="Bell Curve")*(_xlfn.NORM.DIST(AND(FF$6&gt;=$F34,FF$6&lt;=$H34)*(FF$6-$F34+1),$J34/2,$M34,TRUE)-_xlfn.NORM.DIST(AND(FF$6&gt;=$F34,FF$6&lt;=$H34)*(FE$6-$F34+1),$J34/2,$M34,TRUE))/(1-2*_xlfn.NORM.DIST(0,$J34/2,$M34,TRUE))*$D34+($K34="Steady Growth")*(AND(FF$6&gt;=$F34,FF$6&lt;=$H34)*((FF$6-$F34+1)/($J34*($J34+1)/2)*$D34))+($K34="custom")*CustCF!EZ34</f>
        <v>0</v>
      </c>
      <c r="FG34" s="95">
        <f>($K34="Bell Curve")*(_xlfn.NORM.DIST(AND(FG$6&gt;=$F34,FG$6&lt;=$H34)*(FG$6-$F34+1),$J34/2,$M34,TRUE)-_xlfn.NORM.DIST(AND(FG$6&gt;=$F34,FG$6&lt;=$H34)*(FF$6-$F34+1),$J34/2,$M34,TRUE))/(1-2*_xlfn.NORM.DIST(0,$J34/2,$M34,TRUE))*$D34+($K34="Steady Growth")*(AND(FG$6&gt;=$F34,FG$6&lt;=$H34)*((FG$6-$F34+1)/($J34*($J34+1)/2)*$D34))+($K34="custom")*CustCF!FA34</f>
        <v>0</v>
      </c>
      <c r="FH34" s="95">
        <f>($K34="Bell Curve")*(_xlfn.NORM.DIST(AND(FH$6&gt;=$F34,FH$6&lt;=$H34)*(FH$6-$F34+1),$J34/2,$M34,TRUE)-_xlfn.NORM.DIST(AND(FH$6&gt;=$F34,FH$6&lt;=$H34)*(FG$6-$F34+1),$J34/2,$M34,TRUE))/(1-2*_xlfn.NORM.DIST(0,$J34/2,$M34,TRUE))*$D34+($K34="Steady Growth")*(AND(FH$6&gt;=$F34,FH$6&lt;=$H34)*((FH$6-$F34+1)/($J34*($J34+1)/2)*$D34))+($K34="custom")*CustCF!FB34</f>
        <v>0</v>
      </c>
      <c r="FI34" s="95">
        <f>($K34="Bell Curve")*(_xlfn.NORM.DIST(AND(FI$6&gt;=$F34,FI$6&lt;=$H34)*(FI$6-$F34+1),$J34/2,$M34,TRUE)-_xlfn.NORM.DIST(AND(FI$6&gt;=$F34,FI$6&lt;=$H34)*(FH$6-$F34+1),$J34/2,$M34,TRUE))/(1-2*_xlfn.NORM.DIST(0,$J34/2,$M34,TRUE))*$D34+($K34="Steady Growth")*(AND(FI$6&gt;=$F34,FI$6&lt;=$H34)*((FI$6-$F34+1)/($J34*($J34+1)/2)*$D34))+($K34="custom")*CustCF!FC34</f>
        <v>0</v>
      </c>
      <c r="FJ34" s="95">
        <f>($K34="Bell Curve")*(_xlfn.NORM.DIST(AND(FJ$6&gt;=$F34,FJ$6&lt;=$H34)*(FJ$6-$F34+1),$J34/2,$M34,TRUE)-_xlfn.NORM.DIST(AND(FJ$6&gt;=$F34,FJ$6&lt;=$H34)*(FI$6-$F34+1),$J34/2,$M34,TRUE))/(1-2*_xlfn.NORM.DIST(0,$J34/2,$M34,TRUE))*$D34+($K34="Steady Growth")*(AND(FJ$6&gt;=$F34,FJ$6&lt;=$H34)*((FJ$6-$F34+1)/($J34*($J34+1)/2)*$D34))+($K34="custom")*CustCF!FD34</f>
        <v>0</v>
      </c>
      <c r="FK34" s="95">
        <f>($K34="Bell Curve")*(_xlfn.NORM.DIST(AND(FK$6&gt;=$F34,FK$6&lt;=$H34)*(FK$6-$F34+1),$J34/2,$M34,TRUE)-_xlfn.NORM.DIST(AND(FK$6&gt;=$F34,FK$6&lt;=$H34)*(FJ$6-$F34+1),$J34/2,$M34,TRUE))/(1-2*_xlfn.NORM.DIST(0,$J34/2,$M34,TRUE))*$D34+($K34="Steady Growth")*(AND(FK$6&gt;=$F34,FK$6&lt;=$H34)*((FK$6-$F34+1)/($J34*($J34+1)/2)*$D34))+($K34="custom")*CustCF!FE34</f>
        <v>0</v>
      </c>
      <c r="FL34" s="95">
        <f>($K34="Bell Curve")*(_xlfn.NORM.DIST(AND(FL$6&gt;=$F34,FL$6&lt;=$H34)*(FL$6-$F34+1),$J34/2,$M34,TRUE)-_xlfn.NORM.DIST(AND(FL$6&gt;=$F34,FL$6&lt;=$H34)*(FK$6-$F34+1),$J34/2,$M34,TRUE))/(1-2*_xlfn.NORM.DIST(0,$J34/2,$M34,TRUE))*$D34+($K34="Steady Growth")*(AND(FL$6&gt;=$F34,FL$6&lt;=$H34)*((FL$6-$F34+1)/($J34*($J34+1)/2)*$D34))+($K34="custom")*CustCF!FF34</f>
        <v>0</v>
      </c>
      <c r="FM34" s="95">
        <f>($K34="Bell Curve")*(_xlfn.NORM.DIST(AND(FM$6&gt;=$F34,FM$6&lt;=$H34)*(FM$6-$F34+1),$J34/2,$M34,TRUE)-_xlfn.NORM.DIST(AND(FM$6&gt;=$F34,FM$6&lt;=$H34)*(FL$6-$F34+1),$J34/2,$M34,TRUE))/(1-2*_xlfn.NORM.DIST(0,$J34/2,$M34,TRUE))*$D34+($K34="Steady Growth")*(AND(FM$6&gt;=$F34,FM$6&lt;=$H34)*((FM$6-$F34+1)/($J34*($J34+1)/2)*$D34))+($K34="custom")*CustCF!FG34</f>
        <v>0</v>
      </c>
      <c r="FN34" s="95">
        <f>($K34="Bell Curve")*(_xlfn.NORM.DIST(AND(FN$6&gt;=$F34,FN$6&lt;=$H34)*(FN$6-$F34+1),$J34/2,$M34,TRUE)-_xlfn.NORM.DIST(AND(FN$6&gt;=$F34,FN$6&lt;=$H34)*(FM$6-$F34+1),$J34/2,$M34,TRUE))/(1-2*_xlfn.NORM.DIST(0,$J34/2,$M34,TRUE))*$D34+($K34="Steady Growth")*(AND(FN$6&gt;=$F34,FN$6&lt;=$H34)*((FN$6-$F34+1)/($J34*($J34+1)/2)*$D34))+($K34="custom")*CustCF!FH34</f>
        <v>0</v>
      </c>
      <c r="FO34" s="95">
        <f>($K34="Bell Curve")*(_xlfn.NORM.DIST(AND(FO$6&gt;=$F34,FO$6&lt;=$H34)*(FO$6-$F34+1),$J34/2,$M34,TRUE)-_xlfn.NORM.DIST(AND(FO$6&gt;=$F34,FO$6&lt;=$H34)*(FN$6-$F34+1),$J34/2,$M34,TRUE))/(1-2*_xlfn.NORM.DIST(0,$J34/2,$M34,TRUE))*$D34+($K34="Steady Growth")*(AND(FO$6&gt;=$F34,FO$6&lt;=$H34)*((FO$6-$F34+1)/($J34*($J34+1)/2)*$D34))+($K34="custom")*CustCF!FI34</f>
        <v>0</v>
      </c>
      <c r="FP34" s="95">
        <f>($K34="Bell Curve")*(_xlfn.NORM.DIST(AND(FP$6&gt;=$F34,FP$6&lt;=$H34)*(FP$6-$F34+1),$J34/2,$M34,TRUE)-_xlfn.NORM.DIST(AND(FP$6&gt;=$F34,FP$6&lt;=$H34)*(FO$6-$F34+1),$J34/2,$M34,TRUE))/(1-2*_xlfn.NORM.DIST(0,$J34/2,$M34,TRUE))*$D34+($K34="Steady Growth")*(AND(FP$6&gt;=$F34,FP$6&lt;=$H34)*((FP$6-$F34+1)/($J34*($J34+1)/2)*$D34))+($K34="custom")*CustCF!FJ34</f>
        <v>0</v>
      </c>
      <c r="FQ34" s="95">
        <f>($K34="Bell Curve")*(_xlfn.NORM.DIST(AND(FQ$6&gt;=$F34,FQ$6&lt;=$H34)*(FQ$6-$F34+1),$J34/2,$M34,TRUE)-_xlfn.NORM.DIST(AND(FQ$6&gt;=$F34,FQ$6&lt;=$H34)*(FP$6-$F34+1),$J34/2,$M34,TRUE))/(1-2*_xlfn.NORM.DIST(0,$J34/2,$M34,TRUE))*$D34+($K34="Steady Growth")*(AND(FQ$6&gt;=$F34,FQ$6&lt;=$H34)*((FQ$6-$F34+1)/($J34*($J34+1)/2)*$D34))+($K34="custom")*CustCF!FK34</f>
        <v>0</v>
      </c>
      <c r="FR34" s="95">
        <f>($K34="Bell Curve")*(_xlfn.NORM.DIST(AND(FR$6&gt;=$F34,FR$6&lt;=$H34)*(FR$6-$F34+1),$J34/2,$M34,TRUE)-_xlfn.NORM.DIST(AND(FR$6&gt;=$F34,FR$6&lt;=$H34)*(FQ$6-$F34+1),$J34/2,$M34,TRUE))/(1-2*_xlfn.NORM.DIST(0,$J34/2,$M34,TRUE))*$D34+($K34="Steady Growth")*(AND(FR$6&gt;=$F34,FR$6&lt;=$H34)*((FR$6-$F34+1)/($J34*($J34+1)/2)*$D34))+($K34="custom")*CustCF!FL34</f>
        <v>0</v>
      </c>
      <c r="FS34" s="95">
        <f>($K34="Bell Curve")*(_xlfn.NORM.DIST(AND(FS$6&gt;=$F34,FS$6&lt;=$H34)*(FS$6-$F34+1),$J34/2,$M34,TRUE)-_xlfn.NORM.DIST(AND(FS$6&gt;=$F34,FS$6&lt;=$H34)*(FR$6-$F34+1),$J34/2,$M34,TRUE))/(1-2*_xlfn.NORM.DIST(0,$J34/2,$M34,TRUE))*$D34+($K34="Steady Growth")*(AND(FS$6&gt;=$F34,FS$6&lt;=$H34)*((FS$6-$F34+1)/($J34*($J34+1)/2)*$D34))+($K34="custom")*CustCF!FM34</f>
        <v>0</v>
      </c>
      <c r="FT34" s="95">
        <f>($K34="Bell Curve")*(_xlfn.NORM.DIST(AND(FT$6&gt;=$F34,FT$6&lt;=$H34)*(FT$6-$F34+1),$J34/2,$M34,TRUE)-_xlfn.NORM.DIST(AND(FT$6&gt;=$F34,FT$6&lt;=$H34)*(FS$6-$F34+1),$J34/2,$M34,TRUE))/(1-2*_xlfn.NORM.DIST(0,$J34/2,$M34,TRUE))*$D34+($K34="Steady Growth")*(AND(FT$6&gt;=$F34,FT$6&lt;=$H34)*((FT$6-$F34+1)/($J34*($J34+1)/2)*$D34))+($K34="custom")*CustCF!FN34</f>
        <v>0</v>
      </c>
      <c r="FU34" s="95">
        <f>($K34="Bell Curve")*(_xlfn.NORM.DIST(AND(FU$6&gt;=$F34,FU$6&lt;=$H34)*(FU$6-$F34+1),$J34/2,$M34,TRUE)-_xlfn.NORM.DIST(AND(FU$6&gt;=$F34,FU$6&lt;=$H34)*(FT$6-$F34+1),$J34/2,$M34,TRUE))/(1-2*_xlfn.NORM.DIST(0,$J34/2,$M34,TRUE))*$D34+($K34="Steady Growth")*(AND(FU$6&gt;=$F34,FU$6&lt;=$H34)*((FU$6-$F34+1)/($J34*($J34+1)/2)*$D34))+($K34="custom")*CustCF!FO34</f>
        <v>0</v>
      </c>
      <c r="FV34" s="95">
        <f>($K34="Bell Curve")*(_xlfn.NORM.DIST(AND(FV$6&gt;=$F34,FV$6&lt;=$H34)*(FV$6-$F34+1),$J34/2,$M34,TRUE)-_xlfn.NORM.DIST(AND(FV$6&gt;=$F34,FV$6&lt;=$H34)*(FU$6-$F34+1),$J34/2,$M34,TRUE))/(1-2*_xlfn.NORM.DIST(0,$J34/2,$M34,TRUE))*$D34+($K34="Steady Growth")*(AND(FV$6&gt;=$F34,FV$6&lt;=$H34)*((FV$6-$F34+1)/($J34*($J34+1)/2)*$D34))+($K34="custom")*CustCF!FP34</f>
        <v>0</v>
      </c>
      <c r="FW34" s="95">
        <f>($K34="Bell Curve")*(_xlfn.NORM.DIST(AND(FW$6&gt;=$F34,FW$6&lt;=$H34)*(FW$6-$F34+1),$J34/2,$M34,TRUE)-_xlfn.NORM.DIST(AND(FW$6&gt;=$F34,FW$6&lt;=$H34)*(FV$6-$F34+1),$J34/2,$M34,TRUE))/(1-2*_xlfn.NORM.DIST(0,$J34/2,$M34,TRUE))*$D34+($K34="Steady Growth")*(AND(FW$6&gt;=$F34,FW$6&lt;=$H34)*((FW$6-$F34+1)/($J34*($J34+1)/2)*$D34))+($K34="custom")*CustCF!FQ34</f>
        <v>0</v>
      </c>
      <c r="FX34" s="95">
        <f>($K34="Bell Curve")*(_xlfn.NORM.DIST(AND(FX$6&gt;=$F34,FX$6&lt;=$H34)*(FX$6-$F34+1),$J34/2,$M34,TRUE)-_xlfn.NORM.DIST(AND(FX$6&gt;=$F34,FX$6&lt;=$H34)*(FW$6-$F34+1),$J34/2,$M34,TRUE))/(1-2*_xlfn.NORM.DIST(0,$J34/2,$M34,TRUE))*$D34+($K34="Steady Growth")*(AND(FX$6&gt;=$F34,FX$6&lt;=$H34)*((FX$6-$F34+1)/($J34*($J34+1)/2)*$D34))+($K34="custom")*CustCF!FR34</f>
        <v>0</v>
      </c>
      <c r="FY34" s="95">
        <f>($K34="Bell Curve")*(_xlfn.NORM.DIST(AND(FY$6&gt;=$F34,FY$6&lt;=$H34)*(FY$6-$F34+1),$J34/2,$M34,TRUE)-_xlfn.NORM.DIST(AND(FY$6&gt;=$F34,FY$6&lt;=$H34)*(FX$6-$F34+1),$J34/2,$M34,TRUE))/(1-2*_xlfn.NORM.DIST(0,$J34/2,$M34,TRUE))*$D34+($K34="Steady Growth")*(AND(FY$6&gt;=$F34,FY$6&lt;=$H34)*((FY$6-$F34+1)/($J34*($J34+1)/2)*$D34))+($K34="custom")*CustCF!FS34</f>
        <v>0</v>
      </c>
      <c r="FZ34" s="95">
        <f>($K34="Bell Curve")*(_xlfn.NORM.DIST(AND(FZ$6&gt;=$F34,FZ$6&lt;=$H34)*(FZ$6-$F34+1),$J34/2,$M34,TRUE)-_xlfn.NORM.DIST(AND(FZ$6&gt;=$F34,FZ$6&lt;=$H34)*(FY$6-$F34+1),$J34/2,$M34,TRUE))/(1-2*_xlfn.NORM.DIST(0,$J34/2,$M34,TRUE))*$D34+($K34="Steady Growth")*(AND(FZ$6&gt;=$F34,FZ$6&lt;=$H34)*((FZ$6-$F34+1)/($J34*($J34+1)/2)*$D34))+($K34="custom")*CustCF!FT34</f>
        <v>0</v>
      </c>
      <c r="GA34" s="95">
        <f>($K34="Bell Curve")*(_xlfn.NORM.DIST(AND(GA$6&gt;=$F34,GA$6&lt;=$H34)*(GA$6-$F34+1),$J34/2,$M34,TRUE)-_xlfn.NORM.DIST(AND(GA$6&gt;=$F34,GA$6&lt;=$H34)*(FZ$6-$F34+1),$J34/2,$M34,TRUE))/(1-2*_xlfn.NORM.DIST(0,$J34/2,$M34,TRUE))*$D34+($K34="Steady Growth")*(AND(GA$6&gt;=$F34,GA$6&lt;=$H34)*((GA$6-$F34+1)/($J34*($J34+1)/2)*$D34))+($K34="custom")*CustCF!FU34</f>
        <v>0</v>
      </c>
      <c r="GB34" s="95">
        <f>($K34="Bell Curve")*(_xlfn.NORM.DIST(AND(GB$6&gt;=$F34,GB$6&lt;=$H34)*(GB$6-$F34+1),$J34/2,$M34,TRUE)-_xlfn.NORM.DIST(AND(GB$6&gt;=$F34,GB$6&lt;=$H34)*(GA$6-$F34+1),$J34/2,$M34,TRUE))/(1-2*_xlfn.NORM.DIST(0,$J34/2,$M34,TRUE))*$D34+($K34="Steady Growth")*(AND(GB$6&gt;=$F34,GB$6&lt;=$H34)*((GB$6-$F34+1)/($J34*($J34+1)/2)*$D34))+($K34="custom")*CustCF!FV34</f>
        <v>0</v>
      </c>
      <c r="GC34" s="95">
        <f>($K34="Bell Curve")*(_xlfn.NORM.DIST(AND(GC$6&gt;=$F34,GC$6&lt;=$H34)*(GC$6-$F34+1),$J34/2,$M34,TRUE)-_xlfn.NORM.DIST(AND(GC$6&gt;=$F34,GC$6&lt;=$H34)*(GB$6-$F34+1),$J34/2,$M34,TRUE))/(1-2*_xlfn.NORM.DIST(0,$J34/2,$M34,TRUE))*$D34+($K34="Steady Growth")*(AND(GC$6&gt;=$F34,GC$6&lt;=$H34)*((GC$6-$F34+1)/($J34*($J34+1)/2)*$D34))+($K34="custom")*CustCF!FW34</f>
        <v>0</v>
      </c>
      <c r="GD34" s="95">
        <f>($K34="Bell Curve")*(_xlfn.NORM.DIST(AND(GD$6&gt;=$F34,GD$6&lt;=$H34)*(GD$6-$F34+1),$J34/2,$M34,TRUE)-_xlfn.NORM.DIST(AND(GD$6&gt;=$F34,GD$6&lt;=$H34)*(GC$6-$F34+1),$J34/2,$M34,TRUE))/(1-2*_xlfn.NORM.DIST(0,$J34/2,$M34,TRUE))*$D34+($K34="Steady Growth")*(AND(GD$6&gt;=$F34,GD$6&lt;=$H34)*((GD$6-$F34+1)/($J34*($J34+1)/2)*$D34))+($K34="custom")*CustCF!FX34</f>
        <v>0</v>
      </c>
      <c r="GE34" s="95">
        <f>($K34="Bell Curve")*(_xlfn.NORM.DIST(AND(GE$6&gt;=$F34,GE$6&lt;=$H34)*(GE$6-$F34+1),$J34/2,$M34,TRUE)-_xlfn.NORM.DIST(AND(GE$6&gt;=$F34,GE$6&lt;=$H34)*(GD$6-$F34+1),$J34/2,$M34,TRUE))/(1-2*_xlfn.NORM.DIST(0,$J34/2,$M34,TRUE))*$D34+($K34="Steady Growth")*(AND(GE$6&gt;=$F34,GE$6&lt;=$H34)*((GE$6-$F34+1)/($J34*($J34+1)/2)*$D34))+($K34="custom")*CustCF!FY34</f>
        <v>0</v>
      </c>
      <c r="GF34" s="95">
        <f>($K34="Bell Curve")*(_xlfn.NORM.DIST(AND(GF$6&gt;=$F34,GF$6&lt;=$H34)*(GF$6-$F34+1),$J34/2,$M34,TRUE)-_xlfn.NORM.DIST(AND(GF$6&gt;=$F34,GF$6&lt;=$H34)*(GE$6-$F34+1),$J34/2,$M34,TRUE))/(1-2*_xlfn.NORM.DIST(0,$J34/2,$M34,TRUE))*$D34+($K34="Steady Growth")*(AND(GF$6&gt;=$F34,GF$6&lt;=$H34)*((GF$6-$F34+1)/($J34*($J34+1)/2)*$D34))+($K34="custom")*CustCF!FZ34</f>
        <v>0</v>
      </c>
      <c r="GG34" s="95">
        <f>($K34="Bell Curve")*(_xlfn.NORM.DIST(AND(GG$6&gt;=$F34,GG$6&lt;=$H34)*(GG$6-$F34+1),$J34/2,$M34,TRUE)-_xlfn.NORM.DIST(AND(GG$6&gt;=$F34,GG$6&lt;=$H34)*(GF$6-$F34+1),$J34/2,$M34,TRUE))/(1-2*_xlfn.NORM.DIST(0,$J34/2,$M34,TRUE))*$D34+($K34="Steady Growth")*(AND(GG$6&gt;=$F34,GG$6&lt;=$H34)*((GG$6-$F34+1)/($J34*($J34+1)/2)*$D34))+($K34="custom")*CustCF!GA34</f>
        <v>0</v>
      </c>
      <c r="GH34" s="95">
        <f>($K34="Bell Curve")*(_xlfn.NORM.DIST(AND(GH$6&gt;=$F34,GH$6&lt;=$H34)*(GH$6-$F34+1),$J34/2,$M34,TRUE)-_xlfn.NORM.DIST(AND(GH$6&gt;=$F34,GH$6&lt;=$H34)*(GG$6-$F34+1),$J34/2,$M34,TRUE))/(1-2*_xlfn.NORM.DIST(0,$J34/2,$M34,TRUE))*$D34+($K34="Steady Growth")*(AND(GH$6&gt;=$F34,GH$6&lt;=$H34)*((GH$6-$F34+1)/($J34*($J34+1)/2)*$D34))+($K34="custom")*CustCF!GB34</f>
        <v>0</v>
      </c>
      <c r="GI34" s="95">
        <f>($K34="Bell Curve")*(_xlfn.NORM.DIST(AND(GI$6&gt;=$F34,GI$6&lt;=$H34)*(GI$6-$F34+1),$J34/2,$M34,TRUE)-_xlfn.NORM.DIST(AND(GI$6&gt;=$F34,GI$6&lt;=$H34)*(GH$6-$F34+1),$J34/2,$M34,TRUE))/(1-2*_xlfn.NORM.DIST(0,$J34/2,$M34,TRUE))*$D34+($K34="Steady Growth")*(AND(GI$6&gt;=$F34,GI$6&lt;=$H34)*((GI$6-$F34+1)/($J34*($J34+1)/2)*$D34))+($K34="custom")*CustCF!GC34</f>
        <v>0</v>
      </c>
      <c r="GJ34" s="95">
        <f>($K34="Bell Curve")*(_xlfn.NORM.DIST(AND(GJ$6&gt;=$F34,GJ$6&lt;=$H34)*(GJ$6-$F34+1),$J34/2,$M34,TRUE)-_xlfn.NORM.DIST(AND(GJ$6&gt;=$F34,GJ$6&lt;=$H34)*(GI$6-$F34+1),$J34/2,$M34,TRUE))/(1-2*_xlfn.NORM.DIST(0,$J34/2,$M34,TRUE))*$D34+($K34="Steady Growth")*(AND(GJ$6&gt;=$F34,GJ$6&lt;=$H34)*((GJ$6-$F34+1)/($J34*($J34+1)/2)*$D34))+($K34="custom")*CustCF!GD34</f>
        <v>0</v>
      </c>
      <c r="GK34" s="95">
        <f>($K34="Bell Curve")*(_xlfn.NORM.DIST(AND(GK$6&gt;=$F34,GK$6&lt;=$H34)*(GK$6-$F34+1),$J34/2,$M34,TRUE)-_xlfn.NORM.DIST(AND(GK$6&gt;=$F34,GK$6&lt;=$H34)*(GJ$6-$F34+1),$J34/2,$M34,TRUE))/(1-2*_xlfn.NORM.DIST(0,$J34/2,$M34,TRUE))*$D34+($K34="Steady Growth")*(AND(GK$6&gt;=$F34,GK$6&lt;=$H34)*((GK$6-$F34+1)/($J34*($J34+1)/2)*$D34))+($K34="custom")*CustCF!GE34</f>
        <v>0</v>
      </c>
      <c r="GL34" s="95">
        <f>($K34="Bell Curve")*(_xlfn.NORM.DIST(AND(GL$6&gt;=$F34,GL$6&lt;=$H34)*(GL$6-$F34+1),$J34/2,$M34,TRUE)-_xlfn.NORM.DIST(AND(GL$6&gt;=$F34,GL$6&lt;=$H34)*(GK$6-$F34+1),$J34/2,$M34,TRUE))/(1-2*_xlfn.NORM.DIST(0,$J34/2,$M34,TRUE))*$D34+($K34="Steady Growth")*(AND(GL$6&gt;=$F34,GL$6&lt;=$H34)*((GL$6-$F34+1)/($J34*($J34+1)/2)*$D34))+($K34="custom")*CustCF!GF34</f>
        <v>0</v>
      </c>
      <c r="GM34" s="95">
        <f>($K34="Bell Curve")*(_xlfn.NORM.DIST(AND(GM$6&gt;=$F34,GM$6&lt;=$H34)*(GM$6-$F34+1),$J34/2,$M34,TRUE)-_xlfn.NORM.DIST(AND(GM$6&gt;=$F34,GM$6&lt;=$H34)*(GL$6-$F34+1),$J34/2,$M34,TRUE))/(1-2*_xlfn.NORM.DIST(0,$J34/2,$M34,TRUE))*$D34+($K34="Steady Growth")*(AND(GM$6&gt;=$F34,GM$6&lt;=$H34)*((GM$6-$F34+1)/($J34*($J34+1)/2)*$D34))+($K34="custom")*CustCF!GG34</f>
        <v>0</v>
      </c>
      <c r="GN34" s="268">
        <f>($K34="Bell Curve")*(_xlfn.NORM.DIST(AND(GN$6&gt;=$F34,GN$6&lt;=$H34)*(GN$6-$F34+1),$J34/2,$M34,TRUE)-_xlfn.NORM.DIST(AND(GN$6&gt;=$F34,GN$6&lt;=$H34)*(GM$6-$F34+1),$J34/2,$M34,TRUE))/(1-2*_xlfn.NORM.DIST(0,$J34/2,$M34,TRUE))*$D34+($K34="Steady Growth")*(AND(GN$6&gt;=$F34,GN$6&lt;=$H34)*((GN$6-$F34+1)/($J34*($J34+1)/2)*$D34))+($K34="custom")*CustCF!GH34</f>
        <v>0</v>
      </c>
      <c r="GO34" s="1"/>
      <c r="GP34" s="67"/>
    </row>
    <row r="35" spans="1:198" customFormat="1" hidden="1" outlineLevel="1" x14ac:dyDescent="0.75">
      <c r="A35" s="1"/>
      <c r="B35" s="1"/>
      <c r="C35" s="262">
        <f>Budget!P40</f>
        <v>0</v>
      </c>
      <c r="D35" s="19">
        <f>Budget!Q40</f>
        <v>0</v>
      </c>
      <c r="E35" s="19" t="str">
        <f t="shared" si="23"/>
        <v/>
      </c>
      <c r="F35" s="263">
        <v>0</v>
      </c>
      <c r="G35" s="257">
        <f>IF(L35="custom",CustCF!F35,INDEX($P$8:$GN$8,MATCH(F35,$P$6:$GN$6,0)))</f>
        <v>46053</v>
      </c>
      <c r="H35" s="263">
        <v>0</v>
      </c>
      <c r="I35" s="257">
        <f>IF(L35="custom",CustCF!G35,INDEX($P$8:$GN$8,MATCH(H35,$P$6:$GN$6,0)))</f>
        <v>46053</v>
      </c>
      <c r="J35" s="260">
        <f t="shared" si="24"/>
        <v>1</v>
      </c>
      <c r="K35" s="265" t="s">
        <v>116</v>
      </c>
      <c r="L35" s="266" t="s">
        <v>141</v>
      </c>
      <c r="M35" s="267">
        <f t="shared" si="25"/>
        <v>9</v>
      </c>
      <c r="N35" s="18">
        <f t="shared" si="15"/>
        <v>0</v>
      </c>
      <c r="O35" s="1372">
        <f t="shared" si="16"/>
        <v>0</v>
      </c>
      <c r="P35" s="95">
        <f>($K35="Bell Curve")*(_xlfn.NORM.DIST(AND(P$6&gt;=$F35,P$6&lt;=$H35)*(P$6-$F35+1),$J35/2,$M35,TRUE)-_xlfn.NORM.DIST(AND(P$6&gt;=$F35,P$6&lt;=$H35)*(O$6-$F35+1),$J35/2,$M35,TRUE))/(1-2*_xlfn.NORM.DIST(0,$J35/2,$M35,TRUE))*$D35+($K35="Steady Growth")*(AND(P$6&gt;=$F35,P$6&lt;=$H35)*((P$6-$F35+1)/($J35*($J35+1)/2)*$D35))+($K35="custom")*CustCF!J35</f>
        <v>0</v>
      </c>
      <c r="Q35" s="95">
        <f>($K35="Bell Curve")*(_xlfn.NORM.DIST(AND(Q$6&gt;=$F35,Q$6&lt;=$H35)*(Q$6-$F35+1),$J35/2,$M35,TRUE)-_xlfn.NORM.DIST(AND(Q$6&gt;=$F35,Q$6&lt;=$H35)*(P$6-$F35+1),$J35/2,$M35,TRUE))/(1-2*_xlfn.NORM.DIST(0,$J35/2,$M35,TRUE))*$D35+($K35="Steady Growth")*(AND(Q$6&gt;=$F35,Q$6&lt;=$H35)*((Q$6-$F35+1)/($J35*($J35+1)/2)*$D35))+($K35="custom")*CustCF!K35</f>
        <v>0</v>
      </c>
      <c r="R35" s="95">
        <f>($K35="Bell Curve")*(_xlfn.NORM.DIST(AND(R$6&gt;=$F35,R$6&lt;=$H35)*(R$6-$F35+1),$J35/2,$M35,TRUE)-_xlfn.NORM.DIST(AND(R$6&gt;=$F35,R$6&lt;=$H35)*(Q$6-$F35+1),$J35/2,$M35,TRUE))/(1-2*_xlfn.NORM.DIST(0,$J35/2,$M35,TRUE))*$D35+($K35="Steady Growth")*(AND(R$6&gt;=$F35,R$6&lt;=$H35)*((R$6-$F35+1)/($J35*($J35+1)/2)*$D35))+($K35="custom")*CustCF!L35</f>
        <v>0</v>
      </c>
      <c r="S35" s="95">
        <f>($K35="Bell Curve")*(_xlfn.NORM.DIST(AND(S$6&gt;=$F35,S$6&lt;=$H35)*(S$6-$F35+1),$J35/2,$M35,TRUE)-_xlfn.NORM.DIST(AND(S$6&gt;=$F35,S$6&lt;=$H35)*(R$6-$F35+1),$J35/2,$M35,TRUE))/(1-2*_xlfn.NORM.DIST(0,$J35/2,$M35,TRUE))*$D35+($K35="Steady Growth")*(AND(S$6&gt;=$F35,S$6&lt;=$H35)*((S$6-$F35+1)/($J35*($J35+1)/2)*$D35))+($K35="custom")*CustCF!M35</f>
        <v>0</v>
      </c>
      <c r="T35" s="95">
        <f>($K35="Bell Curve")*(_xlfn.NORM.DIST(AND(T$6&gt;=$F35,T$6&lt;=$H35)*(T$6-$F35+1),$J35/2,$M35,TRUE)-_xlfn.NORM.DIST(AND(T$6&gt;=$F35,T$6&lt;=$H35)*(S$6-$F35+1),$J35/2,$M35,TRUE))/(1-2*_xlfn.NORM.DIST(0,$J35/2,$M35,TRUE))*$D35+($K35="Steady Growth")*(AND(T$6&gt;=$F35,T$6&lt;=$H35)*((T$6-$F35+1)/($J35*($J35+1)/2)*$D35))+($K35="custom")*CustCF!N35</f>
        <v>0</v>
      </c>
      <c r="U35" s="95">
        <f>($K35="Bell Curve")*(_xlfn.NORM.DIST(AND(U$6&gt;=$F35,U$6&lt;=$H35)*(U$6-$F35+1),$J35/2,$M35,TRUE)-_xlfn.NORM.DIST(AND(U$6&gt;=$F35,U$6&lt;=$H35)*(T$6-$F35+1),$J35/2,$M35,TRUE))/(1-2*_xlfn.NORM.DIST(0,$J35/2,$M35,TRUE))*$D35+($K35="Steady Growth")*(AND(U$6&gt;=$F35,U$6&lt;=$H35)*((U$6-$F35+1)/($J35*($J35+1)/2)*$D35))+($K35="custom")*CustCF!O35</f>
        <v>0</v>
      </c>
      <c r="V35" s="95">
        <f>($K35="Bell Curve")*(_xlfn.NORM.DIST(AND(V$6&gt;=$F35,V$6&lt;=$H35)*(V$6-$F35+1),$J35/2,$M35,TRUE)-_xlfn.NORM.DIST(AND(V$6&gt;=$F35,V$6&lt;=$H35)*(U$6-$F35+1),$J35/2,$M35,TRUE))/(1-2*_xlfn.NORM.DIST(0,$J35/2,$M35,TRUE))*$D35+($K35="Steady Growth")*(AND(V$6&gt;=$F35,V$6&lt;=$H35)*((V$6-$F35+1)/($J35*($J35+1)/2)*$D35))+($K35="custom")*CustCF!P35</f>
        <v>0</v>
      </c>
      <c r="W35" s="95">
        <f>($K35="Bell Curve")*(_xlfn.NORM.DIST(AND(W$6&gt;=$F35,W$6&lt;=$H35)*(W$6-$F35+1),$J35/2,$M35,TRUE)-_xlfn.NORM.DIST(AND(W$6&gt;=$F35,W$6&lt;=$H35)*(V$6-$F35+1),$J35/2,$M35,TRUE))/(1-2*_xlfn.NORM.DIST(0,$J35/2,$M35,TRUE))*$D35+($K35="Steady Growth")*(AND(W$6&gt;=$F35,W$6&lt;=$H35)*((W$6-$F35+1)/($J35*($J35+1)/2)*$D35))+($K35="custom")*CustCF!Q35</f>
        <v>0</v>
      </c>
      <c r="X35" s="95">
        <f>($K35="Bell Curve")*(_xlfn.NORM.DIST(AND(X$6&gt;=$F35,X$6&lt;=$H35)*(X$6-$F35+1),$J35/2,$M35,TRUE)-_xlfn.NORM.DIST(AND(X$6&gt;=$F35,X$6&lt;=$H35)*(W$6-$F35+1),$J35/2,$M35,TRUE))/(1-2*_xlfn.NORM.DIST(0,$J35/2,$M35,TRUE))*$D35+($K35="Steady Growth")*(AND(X$6&gt;=$F35,X$6&lt;=$H35)*((X$6-$F35+1)/($J35*($J35+1)/2)*$D35))+($K35="custom")*CustCF!R35</f>
        <v>0</v>
      </c>
      <c r="Y35" s="95">
        <f>($K35="Bell Curve")*(_xlfn.NORM.DIST(AND(Y$6&gt;=$F35,Y$6&lt;=$H35)*(Y$6-$F35+1),$J35/2,$M35,TRUE)-_xlfn.NORM.DIST(AND(Y$6&gt;=$F35,Y$6&lt;=$H35)*(X$6-$F35+1),$J35/2,$M35,TRUE))/(1-2*_xlfn.NORM.DIST(0,$J35/2,$M35,TRUE))*$D35+($K35="Steady Growth")*(AND(Y$6&gt;=$F35,Y$6&lt;=$H35)*((Y$6-$F35+1)/($J35*($J35+1)/2)*$D35))+($K35="custom")*CustCF!S35</f>
        <v>0</v>
      </c>
      <c r="Z35" s="95">
        <f>($K35="Bell Curve")*(_xlfn.NORM.DIST(AND(Z$6&gt;=$F35,Z$6&lt;=$H35)*(Z$6-$F35+1),$J35/2,$M35,TRUE)-_xlfn.NORM.DIST(AND(Z$6&gt;=$F35,Z$6&lt;=$H35)*(Y$6-$F35+1),$J35/2,$M35,TRUE))/(1-2*_xlfn.NORM.DIST(0,$J35/2,$M35,TRUE))*$D35+($K35="Steady Growth")*(AND(Z$6&gt;=$F35,Z$6&lt;=$H35)*((Z$6-$F35+1)/($J35*($J35+1)/2)*$D35))+($K35="custom")*CustCF!T35</f>
        <v>0</v>
      </c>
      <c r="AA35" s="95">
        <f>($K35="Bell Curve")*(_xlfn.NORM.DIST(AND(AA$6&gt;=$F35,AA$6&lt;=$H35)*(AA$6-$F35+1),$J35/2,$M35,TRUE)-_xlfn.NORM.DIST(AND(AA$6&gt;=$F35,AA$6&lt;=$H35)*(Z$6-$F35+1),$J35/2,$M35,TRUE))/(1-2*_xlfn.NORM.DIST(0,$J35/2,$M35,TRUE))*$D35+($K35="Steady Growth")*(AND(AA$6&gt;=$F35,AA$6&lt;=$H35)*((AA$6-$F35+1)/($J35*($J35+1)/2)*$D35))+($K35="custom")*CustCF!U35</f>
        <v>0</v>
      </c>
      <c r="AB35" s="95">
        <f>($K35="Bell Curve")*(_xlfn.NORM.DIST(AND(AB$6&gt;=$F35,AB$6&lt;=$H35)*(AB$6-$F35+1),$J35/2,$M35,TRUE)-_xlfn.NORM.DIST(AND(AB$6&gt;=$F35,AB$6&lt;=$H35)*(AA$6-$F35+1),$J35/2,$M35,TRUE))/(1-2*_xlfn.NORM.DIST(0,$J35/2,$M35,TRUE))*$D35+($K35="Steady Growth")*(AND(AB$6&gt;=$F35,AB$6&lt;=$H35)*((AB$6-$F35+1)/($J35*($J35+1)/2)*$D35))+($K35="custom")*CustCF!V35</f>
        <v>0</v>
      </c>
      <c r="AC35" s="95">
        <f>($K35="Bell Curve")*(_xlfn.NORM.DIST(AND(AC$6&gt;=$F35,AC$6&lt;=$H35)*(AC$6-$F35+1),$J35/2,$M35,TRUE)-_xlfn.NORM.DIST(AND(AC$6&gt;=$F35,AC$6&lt;=$H35)*(AB$6-$F35+1),$J35/2,$M35,TRUE))/(1-2*_xlfn.NORM.DIST(0,$J35/2,$M35,TRUE))*$D35+($K35="Steady Growth")*(AND(AC$6&gt;=$F35,AC$6&lt;=$H35)*((AC$6-$F35+1)/($J35*($J35+1)/2)*$D35))+($K35="custom")*CustCF!W35</f>
        <v>0</v>
      </c>
      <c r="AD35" s="95">
        <f>($K35="Bell Curve")*(_xlfn.NORM.DIST(AND(AD$6&gt;=$F35,AD$6&lt;=$H35)*(AD$6-$F35+1),$J35/2,$M35,TRUE)-_xlfn.NORM.DIST(AND(AD$6&gt;=$F35,AD$6&lt;=$H35)*(AC$6-$F35+1),$J35/2,$M35,TRUE))/(1-2*_xlfn.NORM.DIST(0,$J35/2,$M35,TRUE))*$D35+($K35="Steady Growth")*(AND(AD$6&gt;=$F35,AD$6&lt;=$H35)*((AD$6-$F35+1)/($J35*($J35+1)/2)*$D35))+($K35="custom")*CustCF!X35</f>
        <v>0</v>
      </c>
      <c r="AE35" s="95">
        <f>($K35="Bell Curve")*(_xlfn.NORM.DIST(AND(AE$6&gt;=$F35,AE$6&lt;=$H35)*(AE$6-$F35+1),$J35/2,$M35,TRUE)-_xlfn.NORM.DIST(AND(AE$6&gt;=$F35,AE$6&lt;=$H35)*(AD$6-$F35+1),$J35/2,$M35,TRUE))/(1-2*_xlfn.NORM.DIST(0,$J35/2,$M35,TRUE))*$D35+($K35="Steady Growth")*(AND(AE$6&gt;=$F35,AE$6&lt;=$H35)*((AE$6-$F35+1)/($J35*($J35+1)/2)*$D35))+($K35="custom")*CustCF!Y35</f>
        <v>0</v>
      </c>
      <c r="AF35" s="95">
        <f>($K35="Bell Curve")*(_xlfn.NORM.DIST(AND(AF$6&gt;=$F35,AF$6&lt;=$H35)*(AF$6-$F35+1),$J35/2,$M35,TRUE)-_xlfn.NORM.DIST(AND(AF$6&gt;=$F35,AF$6&lt;=$H35)*(AE$6-$F35+1),$J35/2,$M35,TRUE))/(1-2*_xlfn.NORM.DIST(0,$J35/2,$M35,TRUE))*$D35+($K35="Steady Growth")*(AND(AF$6&gt;=$F35,AF$6&lt;=$H35)*((AF$6-$F35+1)/($J35*($J35+1)/2)*$D35))+($K35="custom")*CustCF!Z35</f>
        <v>0</v>
      </c>
      <c r="AG35" s="95">
        <f>($K35="Bell Curve")*(_xlfn.NORM.DIST(AND(AG$6&gt;=$F35,AG$6&lt;=$H35)*(AG$6-$F35+1),$J35/2,$M35,TRUE)-_xlfn.NORM.DIST(AND(AG$6&gt;=$F35,AG$6&lt;=$H35)*(AF$6-$F35+1),$J35/2,$M35,TRUE))/(1-2*_xlfn.NORM.DIST(0,$J35/2,$M35,TRUE))*$D35+($K35="Steady Growth")*(AND(AG$6&gt;=$F35,AG$6&lt;=$H35)*((AG$6-$F35+1)/($J35*($J35+1)/2)*$D35))+($K35="custom")*CustCF!AA35</f>
        <v>0</v>
      </c>
      <c r="AH35" s="95">
        <f>($K35="Bell Curve")*(_xlfn.NORM.DIST(AND(AH$6&gt;=$F35,AH$6&lt;=$H35)*(AH$6-$F35+1),$J35/2,$M35,TRUE)-_xlfn.NORM.DIST(AND(AH$6&gt;=$F35,AH$6&lt;=$H35)*(AG$6-$F35+1),$J35/2,$M35,TRUE))/(1-2*_xlfn.NORM.DIST(0,$J35/2,$M35,TRUE))*$D35+($K35="Steady Growth")*(AND(AH$6&gt;=$F35,AH$6&lt;=$H35)*((AH$6-$F35+1)/($J35*($J35+1)/2)*$D35))+($K35="custom")*CustCF!AB35</f>
        <v>0</v>
      </c>
      <c r="AI35" s="95">
        <f>($K35="Bell Curve")*(_xlfn.NORM.DIST(AND(AI$6&gt;=$F35,AI$6&lt;=$H35)*(AI$6-$F35+1),$J35/2,$M35,TRUE)-_xlfn.NORM.DIST(AND(AI$6&gt;=$F35,AI$6&lt;=$H35)*(AH$6-$F35+1),$J35/2,$M35,TRUE))/(1-2*_xlfn.NORM.DIST(0,$J35/2,$M35,TRUE))*$D35+($K35="Steady Growth")*(AND(AI$6&gt;=$F35,AI$6&lt;=$H35)*((AI$6-$F35+1)/($J35*($J35+1)/2)*$D35))+($K35="custom")*CustCF!AC35</f>
        <v>0</v>
      </c>
      <c r="AJ35" s="95">
        <f>($K35="Bell Curve")*(_xlfn.NORM.DIST(AND(AJ$6&gt;=$F35,AJ$6&lt;=$H35)*(AJ$6-$F35+1),$J35/2,$M35,TRUE)-_xlfn.NORM.DIST(AND(AJ$6&gt;=$F35,AJ$6&lt;=$H35)*(AI$6-$F35+1),$J35/2,$M35,TRUE))/(1-2*_xlfn.NORM.DIST(0,$J35/2,$M35,TRUE))*$D35+($K35="Steady Growth")*(AND(AJ$6&gt;=$F35,AJ$6&lt;=$H35)*((AJ$6-$F35+1)/($J35*($J35+1)/2)*$D35))+($K35="custom")*CustCF!AD35</f>
        <v>0</v>
      </c>
      <c r="AK35" s="95">
        <f>($K35="Bell Curve")*(_xlfn.NORM.DIST(AND(AK$6&gt;=$F35,AK$6&lt;=$H35)*(AK$6-$F35+1),$J35/2,$M35,TRUE)-_xlfn.NORM.DIST(AND(AK$6&gt;=$F35,AK$6&lt;=$H35)*(AJ$6-$F35+1),$J35/2,$M35,TRUE))/(1-2*_xlfn.NORM.DIST(0,$J35/2,$M35,TRUE))*$D35+($K35="Steady Growth")*(AND(AK$6&gt;=$F35,AK$6&lt;=$H35)*((AK$6-$F35+1)/($J35*($J35+1)/2)*$D35))+($K35="custom")*CustCF!AE35</f>
        <v>0</v>
      </c>
      <c r="AL35" s="95">
        <f>($K35="Bell Curve")*(_xlfn.NORM.DIST(AND(AL$6&gt;=$F35,AL$6&lt;=$H35)*(AL$6-$F35+1),$J35/2,$M35,TRUE)-_xlfn.NORM.DIST(AND(AL$6&gt;=$F35,AL$6&lt;=$H35)*(AK$6-$F35+1),$J35/2,$M35,TRUE))/(1-2*_xlfn.NORM.DIST(0,$J35/2,$M35,TRUE))*$D35+($K35="Steady Growth")*(AND(AL$6&gt;=$F35,AL$6&lt;=$H35)*((AL$6-$F35+1)/($J35*($J35+1)/2)*$D35))+($K35="custom")*CustCF!AF35</f>
        <v>0</v>
      </c>
      <c r="AM35" s="95">
        <f>($K35="Bell Curve")*(_xlfn.NORM.DIST(AND(AM$6&gt;=$F35,AM$6&lt;=$H35)*(AM$6-$F35+1),$J35/2,$M35,TRUE)-_xlfn.NORM.DIST(AND(AM$6&gt;=$F35,AM$6&lt;=$H35)*(AL$6-$F35+1),$J35/2,$M35,TRUE))/(1-2*_xlfn.NORM.DIST(0,$J35/2,$M35,TRUE))*$D35+($K35="Steady Growth")*(AND(AM$6&gt;=$F35,AM$6&lt;=$H35)*((AM$6-$F35+1)/($J35*($J35+1)/2)*$D35))+($K35="custom")*CustCF!AG35</f>
        <v>0</v>
      </c>
      <c r="AN35" s="95">
        <f>($K35="Bell Curve")*(_xlfn.NORM.DIST(AND(AN$6&gt;=$F35,AN$6&lt;=$H35)*(AN$6-$F35+1),$J35/2,$M35,TRUE)-_xlfn.NORM.DIST(AND(AN$6&gt;=$F35,AN$6&lt;=$H35)*(AM$6-$F35+1),$J35/2,$M35,TRUE))/(1-2*_xlfn.NORM.DIST(0,$J35/2,$M35,TRUE))*$D35+($K35="Steady Growth")*(AND(AN$6&gt;=$F35,AN$6&lt;=$H35)*((AN$6-$F35+1)/($J35*($J35+1)/2)*$D35))+($K35="custom")*CustCF!AH35</f>
        <v>0</v>
      </c>
      <c r="AO35" s="95">
        <f>($K35="Bell Curve")*(_xlfn.NORM.DIST(AND(AO$6&gt;=$F35,AO$6&lt;=$H35)*(AO$6-$F35+1),$J35/2,$M35,TRUE)-_xlfn.NORM.DIST(AND(AO$6&gt;=$F35,AO$6&lt;=$H35)*(AN$6-$F35+1),$J35/2,$M35,TRUE))/(1-2*_xlfn.NORM.DIST(0,$J35/2,$M35,TRUE))*$D35+($K35="Steady Growth")*(AND(AO$6&gt;=$F35,AO$6&lt;=$H35)*((AO$6-$F35+1)/($J35*($J35+1)/2)*$D35))+($K35="custom")*CustCF!AI35</f>
        <v>0</v>
      </c>
      <c r="AP35" s="95">
        <f>($K35="Bell Curve")*(_xlfn.NORM.DIST(AND(AP$6&gt;=$F35,AP$6&lt;=$H35)*(AP$6-$F35+1),$J35/2,$M35,TRUE)-_xlfn.NORM.DIST(AND(AP$6&gt;=$F35,AP$6&lt;=$H35)*(AO$6-$F35+1),$J35/2,$M35,TRUE))/(1-2*_xlfn.NORM.DIST(0,$J35/2,$M35,TRUE))*$D35+($K35="Steady Growth")*(AND(AP$6&gt;=$F35,AP$6&lt;=$H35)*((AP$6-$F35+1)/($J35*($J35+1)/2)*$D35))+($K35="custom")*CustCF!AJ35</f>
        <v>0</v>
      </c>
      <c r="AQ35" s="95">
        <f>($K35="Bell Curve")*(_xlfn.NORM.DIST(AND(AQ$6&gt;=$F35,AQ$6&lt;=$H35)*(AQ$6-$F35+1),$J35/2,$M35,TRUE)-_xlfn.NORM.DIST(AND(AQ$6&gt;=$F35,AQ$6&lt;=$H35)*(AP$6-$F35+1),$J35/2,$M35,TRUE))/(1-2*_xlfn.NORM.DIST(0,$J35/2,$M35,TRUE))*$D35+($K35="Steady Growth")*(AND(AQ$6&gt;=$F35,AQ$6&lt;=$H35)*((AQ$6-$F35+1)/($J35*($J35+1)/2)*$D35))+($K35="custom")*CustCF!AK35</f>
        <v>0</v>
      </c>
      <c r="AR35" s="95">
        <f>($K35="Bell Curve")*(_xlfn.NORM.DIST(AND(AR$6&gt;=$F35,AR$6&lt;=$H35)*(AR$6-$F35+1),$J35/2,$M35,TRUE)-_xlfn.NORM.DIST(AND(AR$6&gt;=$F35,AR$6&lt;=$H35)*(AQ$6-$F35+1),$J35/2,$M35,TRUE))/(1-2*_xlfn.NORM.DIST(0,$J35/2,$M35,TRUE))*$D35+($K35="Steady Growth")*(AND(AR$6&gt;=$F35,AR$6&lt;=$H35)*((AR$6-$F35+1)/($J35*($J35+1)/2)*$D35))+($K35="custom")*CustCF!AL35</f>
        <v>0</v>
      </c>
      <c r="AS35" s="95">
        <f>($K35="Bell Curve")*(_xlfn.NORM.DIST(AND(AS$6&gt;=$F35,AS$6&lt;=$H35)*(AS$6-$F35+1),$J35/2,$M35,TRUE)-_xlfn.NORM.DIST(AND(AS$6&gt;=$F35,AS$6&lt;=$H35)*(AR$6-$F35+1),$J35/2,$M35,TRUE))/(1-2*_xlfn.NORM.DIST(0,$J35/2,$M35,TRUE))*$D35+($K35="Steady Growth")*(AND(AS$6&gt;=$F35,AS$6&lt;=$H35)*((AS$6-$F35+1)/($J35*($J35+1)/2)*$D35))+($K35="custom")*CustCF!AM35</f>
        <v>0</v>
      </c>
      <c r="AT35" s="95">
        <f>($K35="Bell Curve")*(_xlfn.NORM.DIST(AND(AT$6&gt;=$F35,AT$6&lt;=$H35)*(AT$6-$F35+1),$J35/2,$M35,TRUE)-_xlfn.NORM.DIST(AND(AT$6&gt;=$F35,AT$6&lt;=$H35)*(AS$6-$F35+1),$J35/2,$M35,TRUE))/(1-2*_xlfn.NORM.DIST(0,$J35/2,$M35,TRUE))*$D35+($K35="Steady Growth")*(AND(AT$6&gt;=$F35,AT$6&lt;=$H35)*((AT$6-$F35+1)/($J35*($J35+1)/2)*$D35))+($K35="custom")*CustCF!AN35</f>
        <v>0</v>
      </c>
      <c r="AU35" s="95">
        <f>($K35="Bell Curve")*(_xlfn.NORM.DIST(AND(AU$6&gt;=$F35,AU$6&lt;=$H35)*(AU$6-$F35+1),$J35/2,$M35,TRUE)-_xlfn.NORM.DIST(AND(AU$6&gt;=$F35,AU$6&lt;=$H35)*(AT$6-$F35+1),$J35/2,$M35,TRUE))/(1-2*_xlfn.NORM.DIST(0,$J35/2,$M35,TRUE))*$D35+($K35="Steady Growth")*(AND(AU$6&gt;=$F35,AU$6&lt;=$H35)*((AU$6-$F35+1)/($J35*($J35+1)/2)*$D35))+($K35="custom")*CustCF!AO35</f>
        <v>0</v>
      </c>
      <c r="AV35" s="95">
        <f>($K35="Bell Curve")*(_xlfn.NORM.DIST(AND(AV$6&gt;=$F35,AV$6&lt;=$H35)*(AV$6-$F35+1),$J35/2,$M35,TRUE)-_xlfn.NORM.DIST(AND(AV$6&gt;=$F35,AV$6&lt;=$H35)*(AU$6-$F35+1),$J35/2,$M35,TRUE))/(1-2*_xlfn.NORM.DIST(0,$J35/2,$M35,TRUE))*$D35+($K35="Steady Growth")*(AND(AV$6&gt;=$F35,AV$6&lt;=$H35)*((AV$6-$F35+1)/($J35*($J35+1)/2)*$D35))+($K35="custom")*CustCF!AP35</f>
        <v>0</v>
      </c>
      <c r="AW35" s="95">
        <f>($K35="Bell Curve")*(_xlfn.NORM.DIST(AND(AW$6&gt;=$F35,AW$6&lt;=$H35)*(AW$6-$F35+1),$J35/2,$M35,TRUE)-_xlfn.NORM.DIST(AND(AW$6&gt;=$F35,AW$6&lt;=$H35)*(AV$6-$F35+1),$J35/2,$M35,TRUE))/(1-2*_xlfn.NORM.DIST(0,$J35/2,$M35,TRUE))*$D35+($K35="Steady Growth")*(AND(AW$6&gt;=$F35,AW$6&lt;=$H35)*((AW$6-$F35+1)/($J35*($J35+1)/2)*$D35))+($K35="custom")*CustCF!AQ35</f>
        <v>0</v>
      </c>
      <c r="AX35" s="95">
        <f>($K35="Bell Curve")*(_xlfn.NORM.DIST(AND(AX$6&gt;=$F35,AX$6&lt;=$H35)*(AX$6-$F35+1),$J35/2,$M35,TRUE)-_xlfn.NORM.DIST(AND(AX$6&gt;=$F35,AX$6&lt;=$H35)*(AW$6-$F35+1),$J35/2,$M35,TRUE))/(1-2*_xlfn.NORM.DIST(0,$J35/2,$M35,TRUE))*$D35+($K35="Steady Growth")*(AND(AX$6&gt;=$F35,AX$6&lt;=$H35)*((AX$6-$F35+1)/($J35*($J35+1)/2)*$D35))+($K35="custom")*CustCF!AR35</f>
        <v>0</v>
      </c>
      <c r="AY35" s="95">
        <f>($K35="Bell Curve")*(_xlfn.NORM.DIST(AND(AY$6&gt;=$F35,AY$6&lt;=$H35)*(AY$6-$F35+1),$J35/2,$M35,TRUE)-_xlfn.NORM.DIST(AND(AY$6&gt;=$F35,AY$6&lt;=$H35)*(AX$6-$F35+1),$J35/2,$M35,TRUE))/(1-2*_xlfn.NORM.DIST(0,$J35/2,$M35,TRUE))*$D35+($K35="Steady Growth")*(AND(AY$6&gt;=$F35,AY$6&lt;=$H35)*((AY$6-$F35+1)/($J35*($J35+1)/2)*$D35))+($K35="custom")*CustCF!AS35</f>
        <v>0</v>
      </c>
      <c r="AZ35" s="95">
        <f>($K35="Bell Curve")*(_xlfn.NORM.DIST(AND(AZ$6&gt;=$F35,AZ$6&lt;=$H35)*(AZ$6-$F35+1),$J35/2,$M35,TRUE)-_xlfn.NORM.DIST(AND(AZ$6&gt;=$F35,AZ$6&lt;=$H35)*(AY$6-$F35+1),$J35/2,$M35,TRUE))/(1-2*_xlfn.NORM.DIST(0,$J35/2,$M35,TRUE))*$D35+($K35="Steady Growth")*(AND(AZ$6&gt;=$F35,AZ$6&lt;=$H35)*((AZ$6-$F35+1)/($J35*($J35+1)/2)*$D35))+($K35="custom")*CustCF!AT35</f>
        <v>0</v>
      </c>
      <c r="BA35" s="95">
        <f>($K35="Bell Curve")*(_xlfn.NORM.DIST(AND(BA$6&gt;=$F35,BA$6&lt;=$H35)*(BA$6-$F35+1),$J35/2,$M35,TRUE)-_xlfn.NORM.DIST(AND(BA$6&gt;=$F35,BA$6&lt;=$H35)*(AZ$6-$F35+1),$J35/2,$M35,TRUE))/(1-2*_xlfn.NORM.DIST(0,$J35/2,$M35,TRUE))*$D35+($K35="Steady Growth")*(AND(BA$6&gt;=$F35,BA$6&lt;=$H35)*((BA$6-$F35+1)/($J35*($J35+1)/2)*$D35))+($K35="custom")*CustCF!AU35</f>
        <v>0</v>
      </c>
      <c r="BB35" s="95">
        <f>($K35="Bell Curve")*(_xlfn.NORM.DIST(AND(BB$6&gt;=$F35,BB$6&lt;=$H35)*(BB$6-$F35+1),$J35/2,$M35,TRUE)-_xlfn.NORM.DIST(AND(BB$6&gt;=$F35,BB$6&lt;=$H35)*(BA$6-$F35+1),$J35/2,$M35,TRUE))/(1-2*_xlfn.NORM.DIST(0,$J35/2,$M35,TRUE))*$D35+($K35="Steady Growth")*(AND(BB$6&gt;=$F35,BB$6&lt;=$H35)*((BB$6-$F35+1)/($J35*($J35+1)/2)*$D35))+($K35="custom")*CustCF!AV35</f>
        <v>0</v>
      </c>
      <c r="BC35" s="95">
        <f>($K35="Bell Curve")*(_xlfn.NORM.DIST(AND(BC$6&gt;=$F35,BC$6&lt;=$H35)*(BC$6-$F35+1),$J35/2,$M35,TRUE)-_xlfn.NORM.DIST(AND(BC$6&gt;=$F35,BC$6&lt;=$H35)*(BB$6-$F35+1),$J35/2,$M35,TRUE))/(1-2*_xlfn.NORM.DIST(0,$J35/2,$M35,TRUE))*$D35+($K35="Steady Growth")*(AND(BC$6&gt;=$F35,BC$6&lt;=$H35)*((BC$6-$F35+1)/($J35*($J35+1)/2)*$D35))+($K35="custom")*CustCF!AW35</f>
        <v>0</v>
      </c>
      <c r="BD35" s="95">
        <f>($K35="Bell Curve")*(_xlfn.NORM.DIST(AND(BD$6&gt;=$F35,BD$6&lt;=$H35)*(BD$6-$F35+1),$J35/2,$M35,TRUE)-_xlfn.NORM.DIST(AND(BD$6&gt;=$F35,BD$6&lt;=$H35)*(BC$6-$F35+1),$J35/2,$M35,TRUE))/(1-2*_xlfn.NORM.DIST(0,$J35/2,$M35,TRUE))*$D35+($K35="Steady Growth")*(AND(BD$6&gt;=$F35,BD$6&lt;=$H35)*((BD$6-$F35+1)/($J35*($J35+1)/2)*$D35))+($K35="custom")*CustCF!AX35</f>
        <v>0</v>
      </c>
      <c r="BE35" s="95">
        <f>($K35="Bell Curve")*(_xlfn.NORM.DIST(AND(BE$6&gt;=$F35,BE$6&lt;=$H35)*(BE$6-$F35+1),$J35/2,$M35,TRUE)-_xlfn.NORM.DIST(AND(BE$6&gt;=$F35,BE$6&lt;=$H35)*(BD$6-$F35+1),$J35/2,$M35,TRUE))/(1-2*_xlfn.NORM.DIST(0,$J35/2,$M35,TRUE))*$D35+($K35="Steady Growth")*(AND(BE$6&gt;=$F35,BE$6&lt;=$H35)*((BE$6-$F35+1)/($J35*($J35+1)/2)*$D35))+($K35="custom")*CustCF!AY35</f>
        <v>0</v>
      </c>
      <c r="BF35" s="95">
        <f>($K35="Bell Curve")*(_xlfn.NORM.DIST(AND(BF$6&gt;=$F35,BF$6&lt;=$H35)*(BF$6-$F35+1),$J35/2,$M35,TRUE)-_xlfn.NORM.DIST(AND(BF$6&gt;=$F35,BF$6&lt;=$H35)*(BE$6-$F35+1),$J35/2,$M35,TRUE))/(1-2*_xlfn.NORM.DIST(0,$J35/2,$M35,TRUE))*$D35+($K35="Steady Growth")*(AND(BF$6&gt;=$F35,BF$6&lt;=$H35)*((BF$6-$F35+1)/($J35*($J35+1)/2)*$D35))+($K35="custom")*CustCF!AZ35</f>
        <v>0</v>
      </c>
      <c r="BG35" s="95">
        <f>($K35="Bell Curve")*(_xlfn.NORM.DIST(AND(BG$6&gt;=$F35,BG$6&lt;=$H35)*(BG$6-$F35+1),$J35/2,$M35,TRUE)-_xlfn.NORM.DIST(AND(BG$6&gt;=$F35,BG$6&lt;=$H35)*(BF$6-$F35+1),$J35/2,$M35,TRUE))/(1-2*_xlfn.NORM.DIST(0,$J35/2,$M35,TRUE))*$D35+($K35="Steady Growth")*(AND(BG$6&gt;=$F35,BG$6&lt;=$H35)*((BG$6-$F35+1)/($J35*($J35+1)/2)*$D35))+($K35="custom")*CustCF!BA35</f>
        <v>0</v>
      </c>
      <c r="BH35" s="95">
        <f>($K35="Bell Curve")*(_xlfn.NORM.DIST(AND(BH$6&gt;=$F35,BH$6&lt;=$H35)*(BH$6-$F35+1),$J35/2,$M35,TRUE)-_xlfn.NORM.DIST(AND(BH$6&gt;=$F35,BH$6&lt;=$H35)*(BG$6-$F35+1),$J35/2,$M35,TRUE))/(1-2*_xlfn.NORM.DIST(0,$J35/2,$M35,TRUE))*$D35+($K35="Steady Growth")*(AND(BH$6&gt;=$F35,BH$6&lt;=$H35)*((BH$6-$F35+1)/($J35*($J35+1)/2)*$D35))+($K35="custom")*CustCF!BB35</f>
        <v>0</v>
      </c>
      <c r="BI35" s="95">
        <f>($K35="Bell Curve")*(_xlfn.NORM.DIST(AND(BI$6&gt;=$F35,BI$6&lt;=$H35)*(BI$6-$F35+1),$J35/2,$M35,TRUE)-_xlfn.NORM.DIST(AND(BI$6&gt;=$F35,BI$6&lt;=$H35)*(BH$6-$F35+1),$J35/2,$M35,TRUE))/(1-2*_xlfn.NORM.DIST(0,$J35/2,$M35,TRUE))*$D35+($K35="Steady Growth")*(AND(BI$6&gt;=$F35,BI$6&lt;=$H35)*((BI$6-$F35+1)/($J35*($J35+1)/2)*$D35))+($K35="custom")*CustCF!BC35</f>
        <v>0</v>
      </c>
      <c r="BJ35" s="95">
        <f>($K35="Bell Curve")*(_xlfn.NORM.DIST(AND(BJ$6&gt;=$F35,BJ$6&lt;=$H35)*(BJ$6-$F35+1),$J35/2,$M35,TRUE)-_xlfn.NORM.DIST(AND(BJ$6&gt;=$F35,BJ$6&lt;=$H35)*(BI$6-$F35+1),$J35/2,$M35,TRUE))/(1-2*_xlfn.NORM.DIST(0,$J35/2,$M35,TRUE))*$D35+($K35="Steady Growth")*(AND(BJ$6&gt;=$F35,BJ$6&lt;=$H35)*((BJ$6-$F35+1)/($J35*($J35+1)/2)*$D35))+($K35="custom")*CustCF!BD35</f>
        <v>0</v>
      </c>
      <c r="BK35" s="95">
        <f>($K35="Bell Curve")*(_xlfn.NORM.DIST(AND(BK$6&gt;=$F35,BK$6&lt;=$H35)*(BK$6-$F35+1),$J35/2,$M35,TRUE)-_xlfn.NORM.DIST(AND(BK$6&gt;=$F35,BK$6&lt;=$H35)*(BJ$6-$F35+1),$J35/2,$M35,TRUE))/(1-2*_xlfn.NORM.DIST(0,$J35/2,$M35,TRUE))*$D35+($K35="Steady Growth")*(AND(BK$6&gt;=$F35,BK$6&lt;=$H35)*((BK$6-$F35+1)/($J35*($J35+1)/2)*$D35))+($K35="custom")*CustCF!BE35</f>
        <v>0</v>
      </c>
      <c r="BL35" s="95">
        <f>($K35="Bell Curve")*(_xlfn.NORM.DIST(AND(BL$6&gt;=$F35,BL$6&lt;=$H35)*(BL$6-$F35+1),$J35/2,$M35,TRUE)-_xlfn.NORM.DIST(AND(BL$6&gt;=$F35,BL$6&lt;=$H35)*(BK$6-$F35+1),$J35/2,$M35,TRUE))/(1-2*_xlfn.NORM.DIST(0,$J35/2,$M35,TRUE))*$D35+($K35="Steady Growth")*(AND(BL$6&gt;=$F35,BL$6&lt;=$H35)*((BL$6-$F35+1)/($J35*($J35+1)/2)*$D35))+($K35="custom")*CustCF!BF35</f>
        <v>0</v>
      </c>
      <c r="BM35" s="95">
        <f>($K35="Bell Curve")*(_xlfn.NORM.DIST(AND(BM$6&gt;=$F35,BM$6&lt;=$H35)*(BM$6-$F35+1),$J35/2,$M35,TRUE)-_xlfn.NORM.DIST(AND(BM$6&gt;=$F35,BM$6&lt;=$H35)*(BL$6-$F35+1),$J35/2,$M35,TRUE))/(1-2*_xlfn.NORM.DIST(0,$J35/2,$M35,TRUE))*$D35+($K35="Steady Growth")*(AND(BM$6&gt;=$F35,BM$6&lt;=$H35)*((BM$6-$F35+1)/($J35*($J35+1)/2)*$D35))+($K35="custom")*CustCF!BG35</f>
        <v>0</v>
      </c>
      <c r="BN35" s="95">
        <f>($K35="Bell Curve")*(_xlfn.NORM.DIST(AND(BN$6&gt;=$F35,BN$6&lt;=$H35)*(BN$6-$F35+1),$J35/2,$M35,TRUE)-_xlfn.NORM.DIST(AND(BN$6&gt;=$F35,BN$6&lt;=$H35)*(BM$6-$F35+1),$J35/2,$M35,TRUE))/(1-2*_xlfn.NORM.DIST(0,$J35/2,$M35,TRUE))*$D35+($K35="Steady Growth")*(AND(BN$6&gt;=$F35,BN$6&lt;=$H35)*((BN$6-$F35+1)/($J35*($J35+1)/2)*$D35))+($K35="custom")*CustCF!BH35</f>
        <v>0</v>
      </c>
      <c r="BO35" s="95">
        <f>($K35="Bell Curve")*(_xlfn.NORM.DIST(AND(BO$6&gt;=$F35,BO$6&lt;=$H35)*(BO$6-$F35+1),$J35/2,$M35,TRUE)-_xlfn.NORM.DIST(AND(BO$6&gt;=$F35,BO$6&lt;=$H35)*(BN$6-$F35+1),$J35/2,$M35,TRUE))/(1-2*_xlfn.NORM.DIST(0,$J35/2,$M35,TRUE))*$D35+($K35="Steady Growth")*(AND(BO$6&gt;=$F35,BO$6&lt;=$H35)*((BO$6-$F35+1)/($J35*($J35+1)/2)*$D35))+($K35="custom")*CustCF!BI35</f>
        <v>0</v>
      </c>
      <c r="BP35" s="95">
        <f>($K35="Bell Curve")*(_xlfn.NORM.DIST(AND(BP$6&gt;=$F35,BP$6&lt;=$H35)*(BP$6-$F35+1),$J35/2,$M35,TRUE)-_xlfn.NORM.DIST(AND(BP$6&gt;=$F35,BP$6&lt;=$H35)*(BO$6-$F35+1),$J35/2,$M35,TRUE))/(1-2*_xlfn.NORM.DIST(0,$J35/2,$M35,TRUE))*$D35+($K35="Steady Growth")*(AND(BP$6&gt;=$F35,BP$6&lt;=$H35)*((BP$6-$F35+1)/($J35*($J35+1)/2)*$D35))+($K35="custom")*CustCF!BJ35</f>
        <v>0</v>
      </c>
      <c r="BQ35" s="95">
        <f>($K35="Bell Curve")*(_xlfn.NORM.DIST(AND(BQ$6&gt;=$F35,BQ$6&lt;=$H35)*(BQ$6-$F35+1),$J35/2,$M35,TRUE)-_xlfn.NORM.DIST(AND(BQ$6&gt;=$F35,BQ$6&lt;=$H35)*(BP$6-$F35+1),$J35/2,$M35,TRUE))/(1-2*_xlfn.NORM.DIST(0,$J35/2,$M35,TRUE))*$D35+($K35="Steady Growth")*(AND(BQ$6&gt;=$F35,BQ$6&lt;=$H35)*((BQ$6-$F35+1)/($J35*($J35+1)/2)*$D35))+($K35="custom")*CustCF!BK35</f>
        <v>0</v>
      </c>
      <c r="BR35" s="95">
        <f>($K35="Bell Curve")*(_xlfn.NORM.DIST(AND(BR$6&gt;=$F35,BR$6&lt;=$H35)*(BR$6-$F35+1),$J35/2,$M35,TRUE)-_xlfn.NORM.DIST(AND(BR$6&gt;=$F35,BR$6&lt;=$H35)*(BQ$6-$F35+1),$J35/2,$M35,TRUE))/(1-2*_xlfn.NORM.DIST(0,$J35/2,$M35,TRUE))*$D35+($K35="Steady Growth")*(AND(BR$6&gt;=$F35,BR$6&lt;=$H35)*((BR$6-$F35+1)/($J35*($J35+1)/2)*$D35))+($K35="custom")*CustCF!BL35</f>
        <v>0</v>
      </c>
      <c r="BS35" s="95">
        <f>($K35="Bell Curve")*(_xlfn.NORM.DIST(AND(BS$6&gt;=$F35,BS$6&lt;=$H35)*(BS$6-$F35+1),$J35/2,$M35,TRUE)-_xlfn.NORM.DIST(AND(BS$6&gt;=$F35,BS$6&lt;=$H35)*(BR$6-$F35+1),$J35/2,$M35,TRUE))/(1-2*_xlfn.NORM.DIST(0,$J35/2,$M35,TRUE))*$D35+($K35="Steady Growth")*(AND(BS$6&gt;=$F35,BS$6&lt;=$H35)*((BS$6-$F35+1)/($J35*($J35+1)/2)*$D35))+($K35="custom")*CustCF!BM35</f>
        <v>0</v>
      </c>
      <c r="BT35" s="95">
        <f>($K35="Bell Curve")*(_xlfn.NORM.DIST(AND(BT$6&gt;=$F35,BT$6&lt;=$H35)*(BT$6-$F35+1),$J35/2,$M35,TRUE)-_xlfn.NORM.DIST(AND(BT$6&gt;=$F35,BT$6&lt;=$H35)*(BS$6-$F35+1),$J35/2,$M35,TRUE))/(1-2*_xlfn.NORM.DIST(0,$J35/2,$M35,TRUE))*$D35+($K35="Steady Growth")*(AND(BT$6&gt;=$F35,BT$6&lt;=$H35)*((BT$6-$F35+1)/($J35*($J35+1)/2)*$D35))+($K35="custom")*CustCF!BN35</f>
        <v>0</v>
      </c>
      <c r="BU35" s="95">
        <f>($K35="Bell Curve")*(_xlfn.NORM.DIST(AND(BU$6&gt;=$F35,BU$6&lt;=$H35)*(BU$6-$F35+1),$J35/2,$M35,TRUE)-_xlfn.NORM.DIST(AND(BU$6&gt;=$F35,BU$6&lt;=$H35)*(BT$6-$F35+1),$J35/2,$M35,TRUE))/(1-2*_xlfn.NORM.DIST(0,$J35/2,$M35,TRUE))*$D35+($K35="Steady Growth")*(AND(BU$6&gt;=$F35,BU$6&lt;=$H35)*((BU$6-$F35+1)/($J35*($J35+1)/2)*$D35))+($K35="custom")*CustCF!BO35</f>
        <v>0</v>
      </c>
      <c r="BV35" s="95">
        <f>($K35="Bell Curve")*(_xlfn.NORM.DIST(AND(BV$6&gt;=$F35,BV$6&lt;=$H35)*(BV$6-$F35+1),$J35/2,$M35,TRUE)-_xlfn.NORM.DIST(AND(BV$6&gt;=$F35,BV$6&lt;=$H35)*(BU$6-$F35+1),$J35/2,$M35,TRUE))/(1-2*_xlfn.NORM.DIST(0,$J35/2,$M35,TRUE))*$D35+($K35="Steady Growth")*(AND(BV$6&gt;=$F35,BV$6&lt;=$H35)*((BV$6-$F35+1)/($J35*($J35+1)/2)*$D35))+($K35="custom")*CustCF!BP35</f>
        <v>0</v>
      </c>
      <c r="BW35" s="95">
        <f>($K35="Bell Curve")*(_xlfn.NORM.DIST(AND(BW$6&gt;=$F35,BW$6&lt;=$H35)*(BW$6-$F35+1),$J35/2,$M35,TRUE)-_xlfn.NORM.DIST(AND(BW$6&gt;=$F35,BW$6&lt;=$H35)*(BV$6-$F35+1),$J35/2,$M35,TRUE))/(1-2*_xlfn.NORM.DIST(0,$J35/2,$M35,TRUE))*$D35+($K35="Steady Growth")*(AND(BW$6&gt;=$F35,BW$6&lt;=$H35)*((BW$6-$F35+1)/($J35*($J35+1)/2)*$D35))+($K35="custom")*CustCF!BQ35</f>
        <v>0</v>
      </c>
      <c r="BX35" s="95">
        <f>($K35="Bell Curve")*(_xlfn.NORM.DIST(AND(BX$6&gt;=$F35,BX$6&lt;=$H35)*(BX$6-$F35+1),$J35/2,$M35,TRUE)-_xlfn.NORM.DIST(AND(BX$6&gt;=$F35,BX$6&lt;=$H35)*(BW$6-$F35+1),$J35/2,$M35,TRUE))/(1-2*_xlfn.NORM.DIST(0,$J35/2,$M35,TRUE))*$D35+($K35="Steady Growth")*(AND(BX$6&gt;=$F35,BX$6&lt;=$H35)*((BX$6-$F35+1)/($J35*($J35+1)/2)*$D35))+($K35="custom")*CustCF!BR35</f>
        <v>0</v>
      </c>
      <c r="BY35" s="95">
        <f>($K35="Bell Curve")*(_xlfn.NORM.DIST(AND(BY$6&gt;=$F35,BY$6&lt;=$H35)*(BY$6-$F35+1),$J35/2,$M35,TRUE)-_xlfn.NORM.DIST(AND(BY$6&gt;=$F35,BY$6&lt;=$H35)*(BX$6-$F35+1),$J35/2,$M35,TRUE))/(1-2*_xlfn.NORM.DIST(0,$J35/2,$M35,TRUE))*$D35+($K35="Steady Growth")*(AND(BY$6&gt;=$F35,BY$6&lt;=$H35)*((BY$6-$F35+1)/($J35*($J35+1)/2)*$D35))+($K35="custom")*CustCF!BS35</f>
        <v>0</v>
      </c>
      <c r="BZ35" s="95">
        <f>($K35="Bell Curve")*(_xlfn.NORM.DIST(AND(BZ$6&gt;=$F35,BZ$6&lt;=$H35)*(BZ$6-$F35+1),$J35/2,$M35,TRUE)-_xlfn.NORM.DIST(AND(BZ$6&gt;=$F35,BZ$6&lt;=$H35)*(BY$6-$F35+1),$J35/2,$M35,TRUE))/(1-2*_xlfn.NORM.DIST(0,$J35/2,$M35,TRUE))*$D35+($K35="Steady Growth")*(AND(BZ$6&gt;=$F35,BZ$6&lt;=$H35)*((BZ$6-$F35+1)/($J35*($J35+1)/2)*$D35))+($K35="custom")*CustCF!BT35</f>
        <v>0</v>
      </c>
      <c r="CA35" s="95">
        <f>($K35="Bell Curve")*(_xlfn.NORM.DIST(AND(CA$6&gt;=$F35,CA$6&lt;=$H35)*(CA$6-$F35+1),$J35/2,$M35,TRUE)-_xlfn.NORM.DIST(AND(CA$6&gt;=$F35,CA$6&lt;=$H35)*(BZ$6-$F35+1),$J35/2,$M35,TRUE))/(1-2*_xlfn.NORM.DIST(0,$J35/2,$M35,TRUE))*$D35+($K35="Steady Growth")*(AND(CA$6&gt;=$F35,CA$6&lt;=$H35)*((CA$6-$F35+1)/($J35*($J35+1)/2)*$D35))+($K35="custom")*CustCF!BU35</f>
        <v>0</v>
      </c>
      <c r="CB35" s="95">
        <f>($K35="Bell Curve")*(_xlfn.NORM.DIST(AND(CB$6&gt;=$F35,CB$6&lt;=$H35)*(CB$6-$F35+1),$J35/2,$M35,TRUE)-_xlfn.NORM.DIST(AND(CB$6&gt;=$F35,CB$6&lt;=$H35)*(CA$6-$F35+1),$J35/2,$M35,TRUE))/(1-2*_xlfn.NORM.DIST(0,$J35/2,$M35,TRUE))*$D35+($K35="Steady Growth")*(AND(CB$6&gt;=$F35,CB$6&lt;=$H35)*((CB$6-$F35+1)/($J35*($J35+1)/2)*$D35))+($K35="custom")*CustCF!BV35</f>
        <v>0</v>
      </c>
      <c r="CC35" s="95">
        <f>($K35="Bell Curve")*(_xlfn.NORM.DIST(AND(CC$6&gt;=$F35,CC$6&lt;=$H35)*(CC$6-$F35+1),$J35/2,$M35,TRUE)-_xlfn.NORM.DIST(AND(CC$6&gt;=$F35,CC$6&lt;=$H35)*(CB$6-$F35+1),$J35/2,$M35,TRUE))/(1-2*_xlfn.NORM.DIST(0,$J35/2,$M35,TRUE))*$D35+($K35="Steady Growth")*(AND(CC$6&gt;=$F35,CC$6&lt;=$H35)*((CC$6-$F35+1)/($J35*($J35+1)/2)*$D35))+($K35="custom")*CustCF!BW35</f>
        <v>0</v>
      </c>
      <c r="CD35" s="95">
        <f>($K35="Bell Curve")*(_xlfn.NORM.DIST(AND(CD$6&gt;=$F35,CD$6&lt;=$H35)*(CD$6-$F35+1),$J35/2,$M35,TRUE)-_xlfn.NORM.DIST(AND(CD$6&gt;=$F35,CD$6&lt;=$H35)*(CC$6-$F35+1),$J35/2,$M35,TRUE))/(1-2*_xlfn.NORM.DIST(0,$J35/2,$M35,TRUE))*$D35+($K35="Steady Growth")*(AND(CD$6&gt;=$F35,CD$6&lt;=$H35)*((CD$6-$F35+1)/($J35*($J35+1)/2)*$D35))+($K35="custom")*CustCF!BX35</f>
        <v>0</v>
      </c>
      <c r="CE35" s="95">
        <f>($K35="Bell Curve")*(_xlfn.NORM.DIST(AND(CE$6&gt;=$F35,CE$6&lt;=$H35)*(CE$6-$F35+1),$J35/2,$M35,TRUE)-_xlfn.NORM.DIST(AND(CE$6&gt;=$F35,CE$6&lt;=$H35)*(CD$6-$F35+1),$J35/2,$M35,TRUE))/(1-2*_xlfn.NORM.DIST(0,$J35/2,$M35,TRUE))*$D35+($K35="Steady Growth")*(AND(CE$6&gt;=$F35,CE$6&lt;=$H35)*((CE$6-$F35+1)/($J35*($J35+1)/2)*$D35))+($K35="custom")*CustCF!BY35</f>
        <v>0</v>
      </c>
      <c r="CF35" s="95">
        <f>($K35="Bell Curve")*(_xlfn.NORM.DIST(AND(CF$6&gt;=$F35,CF$6&lt;=$H35)*(CF$6-$F35+1),$J35/2,$M35,TRUE)-_xlfn.NORM.DIST(AND(CF$6&gt;=$F35,CF$6&lt;=$H35)*(CE$6-$F35+1),$J35/2,$M35,TRUE))/(1-2*_xlfn.NORM.DIST(0,$J35/2,$M35,TRUE))*$D35+($K35="Steady Growth")*(AND(CF$6&gt;=$F35,CF$6&lt;=$H35)*((CF$6-$F35+1)/($J35*($J35+1)/2)*$D35))+($K35="custom")*CustCF!BZ35</f>
        <v>0</v>
      </c>
      <c r="CG35" s="95">
        <f>($K35="Bell Curve")*(_xlfn.NORM.DIST(AND(CG$6&gt;=$F35,CG$6&lt;=$H35)*(CG$6-$F35+1),$J35/2,$M35,TRUE)-_xlfn.NORM.DIST(AND(CG$6&gt;=$F35,CG$6&lt;=$H35)*(CF$6-$F35+1),$J35/2,$M35,TRUE))/(1-2*_xlfn.NORM.DIST(0,$J35/2,$M35,TRUE))*$D35+($K35="Steady Growth")*(AND(CG$6&gt;=$F35,CG$6&lt;=$H35)*((CG$6-$F35+1)/($J35*($J35+1)/2)*$D35))+($K35="custom")*CustCF!CA35</f>
        <v>0</v>
      </c>
      <c r="CH35" s="95">
        <f>($K35="Bell Curve")*(_xlfn.NORM.DIST(AND(CH$6&gt;=$F35,CH$6&lt;=$H35)*(CH$6-$F35+1),$J35/2,$M35,TRUE)-_xlfn.NORM.DIST(AND(CH$6&gt;=$F35,CH$6&lt;=$H35)*(CG$6-$F35+1),$J35/2,$M35,TRUE))/(1-2*_xlfn.NORM.DIST(0,$J35/2,$M35,TRUE))*$D35+($K35="Steady Growth")*(AND(CH$6&gt;=$F35,CH$6&lt;=$H35)*((CH$6-$F35+1)/($J35*($J35+1)/2)*$D35))+($K35="custom")*CustCF!CB35</f>
        <v>0</v>
      </c>
      <c r="CI35" s="95">
        <f>($K35="Bell Curve")*(_xlfn.NORM.DIST(AND(CI$6&gt;=$F35,CI$6&lt;=$H35)*(CI$6-$F35+1),$J35/2,$M35,TRUE)-_xlfn.NORM.DIST(AND(CI$6&gt;=$F35,CI$6&lt;=$H35)*(CH$6-$F35+1),$J35/2,$M35,TRUE))/(1-2*_xlfn.NORM.DIST(0,$J35/2,$M35,TRUE))*$D35+($K35="Steady Growth")*(AND(CI$6&gt;=$F35,CI$6&lt;=$H35)*((CI$6-$F35+1)/($J35*($J35+1)/2)*$D35))+($K35="custom")*CustCF!CC35</f>
        <v>0</v>
      </c>
      <c r="CJ35" s="95">
        <f>($K35="Bell Curve")*(_xlfn.NORM.DIST(AND(CJ$6&gt;=$F35,CJ$6&lt;=$H35)*(CJ$6-$F35+1),$J35/2,$M35,TRUE)-_xlfn.NORM.DIST(AND(CJ$6&gt;=$F35,CJ$6&lt;=$H35)*(CI$6-$F35+1),$J35/2,$M35,TRUE))/(1-2*_xlfn.NORM.DIST(0,$J35/2,$M35,TRUE))*$D35+($K35="Steady Growth")*(AND(CJ$6&gt;=$F35,CJ$6&lt;=$H35)*((CJ$6-$F35+1)/($J35*($J35+1)/2)*$D35))+($K35="custom")*CustCF!CD35</f>
        <v>0</v>
      </c>
      <c r="CK35" s="95">
        <f>($K35="Bell Curve")*(_xlfn.NORM.DIST(AND(CK$6&gt;=$F35,CK$6&lt;=$H35)*(CK$6-$F35+1),$J35/2,$M35,TRUE)-_xlfn.NORM.DIST(AND(CK$6&gt;=$F35,CK$6&lt;=$H35)*(CJ$6-$F35+1),$J35/2,$M35,TRUE))/(1-2*_xlfn.NORM.DIST(0,$J35/2,$M35,TRUE))*$D35+($K35="Steady Growth")*(AND(CK$6&gt;=$F35,CK$6&lt;=$H35)*((CK$6-$F35+1)/($J35*($J35+1)/2)*$D35))+($K35="custom")*CustCF!CE35</f>
        <v>0</v>
      </c>
      <c r="CL35" s="95">
        <f>($K35="Bell Curve")*(_xlfn.NORM.DIST(AND(CL$6&gt;=$F35,CL$6&lt;=$H35)*(CL$6-$F35+1),$J35/2,$M35,TRUE)-_xlfn.NORM.DIST(AND(CL$6&gt;=$F35,CL$6&lt;=$H35)*(CK$6-$F35+1),$J35/2,$M35,TRUE))/(1-2*_xlfn.NORM.DIST(0,$J35/2,$M35,TRUE))*$D35+($K35="Steady Growth")*(AND(CL$6&gt;=$F35,CL$6&lt;=$H35)*((CL$6-$F35+1)/($J35*($J35+1)/2)*$D35))+($K35="custom")*CustCF!CF35</f>
        <v>0</v>
      </c>
      <c r="CM35" s="95">
        <f>($K35="Bell Curve")*(_xlfn.NORM.DIST(AND(CM$6&gt;=$F35,CM$6&lt;=$H35)*(CM$6-$F35+1),$J35/2,$M35,TRUE)-_xlfn.NORM.DIST(AND(CM$6&gt;=$F35,CM$6&lt;=$H35)*(CL$6-$F35+1),$J35/2,$M35,TRUE))/(1-2*_xlfn.NORM.DIST(0,$J35/2,$M35,TRUE))*$D35+($K35="Steady Growth")*(AND(CM$6&gt;=$F35,CM$6&lt;=$H35)*((CM$6-$F35+1)/($J35*($J35+1)/2)*$D35))+($K35="custom")*CustCF!CG35</f>
        <v>0</v>
      </c>
      <c r="CN35" s="95">
        <f>($K35="Bell Curve")*(_xlfn.NORM.DIST(AND(CN$6&gt;=$F35,CN$6&lt;=$H35)*(CN$6-$F35+1),$J35/2,$M35,TRUE)-_xlfn.NORM.DIST(AND(CN$6&gt;=$F35,CN$6&lt;=$H35)*(CM$6-$F35+1),$J35/2,$M35,TRUE))/(1-2*_xlfn.NORM.DIST(0,$J35/2,$M35,TRUE))*$D35+($K35="Steady Growth")*(AND(CN$6&gt;=$F35,CN$6&lt;=$H35)*((CN$6-$F35+1)/($J35*($J35+1)/2)*$D35))+($K35="custom")*CustCF!CH35</f>
        <v>0</v>
      </c>
      <c r="CO35" s="95">
        <f>($K35="Bell Curve")*(_xlfn.NORM.DIST(AND(CO$6&gt;=$F35,CO$6&lt;=$H35)*(CO$6-$F35+1),$J35/2,$M35,TRUE)-_xlfn.NORM.DIST(AND(CO$6&gt;=$F35,CO$6&lt;=$H35)*(CN$6-$F35+1),$J35/2,$M35,TRUE))/(1-2*_xlfn.NORM.DIST(0,$J35/2,$M35,TRUE))*$D35+($K35="Steady Growth")*(AND(CO$6&gt;=$F35,CO$6&lt;=$H35)*((CO$6-$F35+1)/($J35*($J35+1)/2)*$D35))+($K35="custom")*CustCF!CI35</f>
        <v>0</v>
      </c>
      <c r="CP35" s="95">
        <f>($K35="Bell Curve")*(_xlfn.NORM.DIST(AND(CP$6&gt;=$F35,CP$6&lt;=$H35)*(CP$6-$F35+1),$J35/2,$M35,TRUE)-_xlfn.NORM.DIST(AND(CP$6&gt;=$F35,CP$6&lt;=$H35)*(CO$6-$F35+1),$J35/2,$M35,TRUE))/(1-2*_xlfn.NORM.DIST(0,$J35/2,$M35,TRUE))*$D35+($K35="Steady Growth")*(AND(CP$6&gt;=$F35,CP$6&lt;=$H35)*((CP$6-$F35+1)/($J35*($J35+1)/2)*$D35))+($K35="custom")*CustCF!CJ35</f>
        <v>0</v>
      </c>
      <c r="CQ35" s="95">
        <f>($K35="Bell Curve")*(_xlfn.NORM.DIST(AND(CQ$6&gt;=$F35,CQ$6&lt;=$H35)*(CQ$6-$F35+1),$J35/2,$M35,TRUE)-_xlfn.NORM.DIST(AND(CQ$6&gt;=$F35,CQ$6&lt;=$H35)*(CP$6-$F35+1),$J35/2,$M35,TRUE))/(1-2*_xlfn.NORM.DIST(0,$J35/2,$M35,TRUE))*$D35+($K35="Steady Growth")*(AND(CQ$6&gt;=$F35,CQ$6&lt;=$H35)*((CQ$6-$F35+1)/($J35*($J35+1)/2)*$D35))+($K35="custom")*CustCF!CK35</f>
        <v>0</v>
      </c>
      <c r="CR35" s="95">
        <f>($K35="Bell Curve")*(_xlfn.NORM.DIST(AND(CR$6&gt;=$F35,CR$6&lt;=$H35)*(CR$6-$F35+1),$J35/2,$M35,TRUE)-_xlfn.NORM.DIST(AND(CR$6&gt;=$F35,CR$6&lt;=$H35)*(CQ$6-$F35+1),$J35/2,$M35,TRUE))/(1-2*_xlfn.NORM.DIST(0,$J35/2,$M35,TRUE))*$D35+($K35="Steady Growth")*(AND(CR$6&gt;=$F35,CR$6&lt;=$H35)*((CR$6-$F35+1)/($J35*($J35+1)/2)*$D35))+($K35="custom")*CustCF!CL35</f>
        <v>0</v>
      </c>
      <c r="CS35" s="95">
        <f>($K35="Bell Curve")*(_xlfn.NORM.DIST(AND(CS$6&gt;=$F35,CS$6&lt;=$H35)*(CS$6-$F35+1),$J35/2,$M35,TRUE)-_xlfn.NORM.DIST(AND(CS$6&gt;=$F35,CS$6&lt;=$H35)*(CR$6-$F35+1),$J35/2,$M35,TRUE))/(1-2*_xlfn.NORM.DIST(0,$J35/2,$M35,TRUE))*$D35+($K35="Steady Growth")*(AND(CS$6&gt;=$F35,CS$6&lt;=$H35)*((CS$6-$F35+1)/($J35*($J35+1)/2)*$D35))+($K35="custom")*CustCF!CM35</f>
        <v>0</v>
      </c>
      <c r="CT35" s="95">
        <f>($K35="Bell Curve")*(_xlfn.NORM.DIST(AND(CT$6&gt;=$F35,CT$6&lt;=$H35)*(CT$6-$F35+1),$J35/2,$M35,TRUE)-_xlfn.NORM.DIST(AND(CT$6&gt;=$F35,CT$6&lt;=$H35)*(CS$6-$F35+1),$J35/2,$M35,TRUE))/(1-2*_xlfn.NORM.DIST(0,$J35/2,$M35,TRUE))*$D35+($K35="Steady Growth")*(AND(CT$6&gt;=$F35,CT$6&lt;=$H35)*((CT$6-$F35+1)/($J35*($J35+1)/2)*$D35))+($K35="custom")*CustCF!CN35</f>
        <v>0</v>
      </c>
      <c r="CU35" s="95">
        <f>($K35="Bell Curve")*(_xlfn.NORM.DIST(AND(CU$6&gt;=$F35,CU$6&lt;=$H35)*(CU$6-$F35+1),$J35/2,$M35,TRUE)-_xlfn.NORM.DIST(AND(CU$6&gt;=$F35,CU$6&lt;=$H35)*(CT$6-$F35+1),$J35/2,$M35,TRUE))/(1-2*_xlfn.NORM.DIST(0,$J35/2,$M35,TRUE))*$D35+($K35="Steady Growth")*(AND(CU$6&gt;=$F35,CU$6&lt;=$H35)*((CU$6-$F35+1)/($J35*($J35+1)/2)*$D35))+($K35="custom")*CustCF!CO35</f>
        <v>0</v>
      </c>
      <c r="CV35" s="95">
        <f>($K35="Bell Curve")*(_xlfn.NORM.DIST(AND(CV$6&gt;=$F35,CV$6&lt;=$H35)*(CV$6-$F35+1),$J35/2,$M35,TRUE)-_xlfn.NORM.DIST(AND(CV$6&gt;=$F35,CV$6&lt;=$H35)*(CU$6-$F35+1),$J35/2,$M35,TRUE))/(1-2*_xlfn.NORM.DIST(0,$J35/2,$M35,TRUE))*$D35+($K35="Steady Growth")*(AND(CV$6&gt;=$F35,CV$6&lt;=$H35)*((CV$6-$F35+1)/($J35*($J35+1)/2)*$D35))+($K35="custom")*CustCF!CP35</f>
        <v>0</v>
      </c>
      <c r="CW35" s="95">
        <f>($K35="Bell Curve")*(_xlfn.NORM.DIST(AND(CW$6&gt;=$F35,CW$6&lt;=$H35)*(CW$6-$F35+1),$J35/2,$M35,TRUE)-_xlfn.NORM.DIST(AND(CW$6&gt;=$F35,CW$6&lt;=$H35)*(CV$6-$F35+1),$J35/2,$M35,TRUE))/(1-2*_xlfn.NORM.DIST(0,$J35/2,$M35,TRUE))*$D35+($K35="Steady Growth")*(AND(CW$6&gt;=$F35,CW$6&lt;=$H35)*((CW$6-$F35+1)/($J35*($J35+1)/2)*$D35))+($K35="custom")*CustCF!CQ35</f>
        <v>0</v>
      </c>
      <c r="CX35" s="95">
        <f>($K35="Bell Curve")*(_xlfn.NORM.DIST(AND(CX$6&gt;=$F35,CX$6&lt;=$H35)*(CX$6-$F35+1),$J35/2,$M35,TRUE)-_xlfn.NORM.DIST(AND(CX$6&gt;=$F35,CX$6&lt;=$H35)*(CW$6-$F35+1),$J35/2,$M35,TRUE))/(1-2*_xlfn.NORM.DIST(0,$J35/2,$M35,TRUE))*$D35+($K35="Steady Growth")*(AND(CX$6&gt;=$F35,CX$6&lt;=$H35)*((CX$6-$F35+1)/($J35*($J35+1)/2)*$D35))+($K35="custom")*CustCF!CR35</f>
        <v>0</v>
      </c>
      <c r="CY35" s="95">
        <f>($K35="Bell Curve")*(_xlfn.NORM.DIST(AND(CY$6&gt;=$F35,CY$6&lt;=$H35)*(CY$6-$F35+1),$J35/2,$M35,TRUE)-_xlfn.NORM.DIST(AND(CY$6&gt;=$F35,CY$6&lt;=$H35)*(CX$6-$F35+1),$J35/2,$M35,TRUE))/(1-2*_xlfn.NORM.DIST(0,$J35/2,$M35,TRUE))*$D35+($K35="Steady Growth")*(AND(CY$6&gt;=$F35,CY$6&lt;=$H35)*((CY$6-$F35+1)/($J35*($J35+1)/2)*$D35))+($K35="custom")*CustCF!CS35</f>
        <v>0</v>
      </c>
      <c r="CZ35" s="95">
        <f>($K35="Bell Curve")*(_xlfn.NORM.DIST(AND(CZ$6&gt;=$F35,CZ$6&lt;=$H35)*(CZ$6-$F35+1),$J35/2,$M35,TRUE)-_xlfn.NORM.DIST(AND(CZ$6&gt;=$F35,CZ$6&lt;=$H35)*(CY$6-$F35+1),$J35/2,$M35,TRUE))/(1-2*_xlfn.NORM.DIST(0,$J35/2,$M35,TRUE))*$D35+($K35="Steady Growth")*(AND(CZ$6&gt;=$F35,CZ$6&lt;=$H35)*((CZ$6-$F35+1)/($J35*($J35+1)/2)*$D35))+($K35="custom")*CustCF!CT35</f>
        <v>0</v>
      </c>
      <c r="DA35" s="95">
        <f>($K35="Bell Curve")*(_xlfn.NORM.DIST(AND(DA$6&gt;=$F35,DA$6&lt;=$H35)*(DA$6-$F35+1),$J35/2,$M35,TRUE)-_xlfn.NORM.DIST(AND(DA$6&gt;=$F35,DA$6&lt;=$H35)*(CZ$6-$F35+1),$J35/2,$M35,TRUE))/(1-2*_xlfn.NORM.DIST(0,$J35/2,$M35,TRUE))*$D35+($K35="Steady Growth")*(AND(DA$6&gt;=$F35,DA$6&lt;=$H35)*((DA$6-$F35+1)/($J35*($J35+1)/2)*$D35))+($K35="custom")*CustCF!CU35</f>
        <v>0</v>
      </c>
      <c r="DB35" s="95">
        <f>($K35="Bell Curve")*(_xlfn.NORM.DIST(AND(DB$6&gt;=$F35,DB$6&lt;=$H35)*(DB$6-$F35+1),$J35/2,$M35,TRUE)-_xlfn.NORM.DIST(AND(DB$6&gt;=$F35,DB$6&lt;=$H35)*(DA$6-$F35+1),$J35/2,$M35,TRUE))/(1-2*_xlfn.NORM.DIST(0,$J35/2,$M35,TRUE))*$D35+($K35="Steady Growth")*(AND(DB$6&gt;=$F35,DB$6&lt;=$H35)*((DB$6-$F35+1)/($J35*($J35+1)/2)*$D35))+($K35="custom")*CustCF!CV35</f>
        <v>0</v>
      </c>
      <c r="DC35" s="95">
        <f>($K35="Bell Curve")*(_xlfn.NORM.DIST(AND(DC$6&gt;=$F35,DC$6&lt;=$H35)*(DC$6-$F35+1),$J35/2,$M35,TRUE)-_xlfn.NORM.DIST(AND(DC$6&gt;=$F35,DC$6&lt;=$H35)*(DB$6-$F35+1),$J35/2,$M35,TRUE))/(1-2*_xlfn.NORM.DIST(0,$J35/2,$M35,TRUE))*$D35+($K35="Steady Growth")*(AND(DC$6&gt;=$F35,DC$6&lt;=$H35)*((DC$6-$F35+1)/($J35*($J35+1)/2)*$D35))+($K35="custom")*CustCF!CW35</f>
        <v>0</v>
      </c>
      <c r="DD35" s="95">
        <f>($K35="Bell Curve")*(_xlfn.NORM.DIST(AND(DD$6&gt;=$F35,DD$6&lt;=$H35)*(DD$6-$F35+1),$J35/2,$M35,TRUE)-_xlfn.NORM.DIST(AND(DD$6&gt;=$F35,DD$6&lt;=$H35)*(DC$6-$F35+1),$J35/2,$M35,TRUE))/(1-2*_xlfn.NORM.DIST(0,$J35/2,$M35,TRUE))*$D35+($K35="Steady Growth")*(AND(DD$6&gt;=$F35,DD$6&lt;=$H35)*((DD$6-$F35+1)/($J35*($J35+1)/2)*$D35))+($K35="custom")*CustCF!CX35</f>
        <v>0</v>
      </c>
      <c r="DE35" s="95">
        <f>($K35="Bell Curve")*(_xlfn.NORM.DIST(AND(DE$6&gt;=$F35,DE$6&lt;=$H35)*(DE$6-$F35+1),$J35/2,$M35,TRUE)-_xlfn.NORM.DIST(AND(DE$6&gt;=$F35,DE$6&lt;=$H35)*(DD$6-$F35+1),$J35/2,$M35,TRUE))/(1-2*_xlfn.NORM.DIST(0,$J35/2,$M35,TRUE))*$D35+($K35="Steady Growth")*(AND(DE$6&gt;=$F35,DE$6&lt;=$H35)*((DE$6-$F35+1)/($J35*($J35+1)/2)*$D35))+($K35="custom")*CustCF!CY35</f>
        <v>0</v>
      </c>
      <c r="DF35" s="95">
        <f>($K35="Bell Curve")*(_xlfn.NORM.DIST(AND(DF$6&gt;=$F35,DF$6&lt;=$H35)*(DF$6-$F35+1),$J35/2,$M35,TRUE)-_xlfn.NORM.DIST(AND(DF$6&gt;=$F35,DF$6&lt;=$H35)*(DE$6-$F35+1),$J35/2,$M35,TRUE))/(1-2*_xlfn.NORM.DIST(0,$J35/2,$M35,TRUE))*$D35+($K35="Steady Growth")*(AND(DF$6&gt;=$F35,DF$6&lt;=$H35)*((DF$6-$F35+1)/($J35*($J35+1)/2)*$D35))+($K35="custom")*CustCF!CZ35</f>
        <v>0</v>
      </c>
      <c r="DG35" s="95">
        <f>($K35="Bell Curve")*(_xlfn.NORM.DIST(AND(DG$6&gt;=$F35,DG$6&lt;=$H35)*(DG$6-$F35+1),$J35/2,$M35,TRUE)-_xlfn.NORM.DIST(AND(DG$6&gt;=$F35,DG$6&lt;=$H35)*(DF$6-$F35+1),$J35/2,$M35,TRUE))/(1-2*_xlfn.NORM.DIST(0,$J35/2,$M35,TRUE))*$D35+($K35="Steady Growth")*(AND(DG$6&gt;=$F35,DG$6&lt;=$H35)*((DG$6-$F35+1)/($J35*($J35+1)/2)*$D35))+($K35="custom")*CustCF!DA35</f>
        <v>0</v>
      </c>
      <c r="DH35" s="95">
        <f>($K35="Bell Curve")*(_xlfn.NORM.DIST(AND(DH$6&gt;=$F35,DH$6&lt;=$H35)*(DH$6-$F35+1),$J35/2,$M35,TRUE)-_xlfn.NORM.DIST(AND(DH$6&gt;=$F35,DH$6&lt;=$H35)*(DG$6-$F35+1),$J35/2,$M35,TRUE))/(1-2*_xlfn.NORM.DIST(0,$J35/2,$M35,TRUE))*$D35+($K35="Steady Growth")*(AND(DH$6&gt;=$F35,DH$6&lt;=$H35)*((DH$6-$F35+1)/($J35*($J35+1)/2)*$D35))+($K35="custom")*CustCF!DB35</f>
        <v>0</v>
      </c>
      <c r="DI35" s="95">
        <f>($K35="Bell Curve")*(_xlfn.NORM.DIST(AND(DI$6&gt;=$F35,DI$6&lt;=$H35)*(DI$6-$F35+1),$J35/2,$M35,TRUE)-_xlfn.NORM.DIST(AND(DI$6&gt;=$F35,DI$6&lt;=$H35)*(DH$6-$F35+1),$J35/2,$M35,TRUE))/(1-2*_xlfn.NORM.DIST(0,$J35/2,$M35,TRUE))*$D35+($K35="Steady Growth")*(AND(DI$6&gt;=$F35,DI$6&lt;=$H35)*((DI$6-$F35+1)/($J35*($J35+1)/2)*$D35))+($K35="custom")*CustCF!DC35</f>
        <v>0</v>
      </c>
      <c r="DJ35" s="95">
        <f>($K35="Bell Curve")*(_xlfn.NORM.DIST(AND(DJ$6&gt;=$F35,DJ$6&lt;=$H35)*(DJ$6-$F35+1),$J35/2,$M35,TRUE)-_xlfn.NORM.DIST(AND(DJ$6&gt;=$F35,DJ$6&lt;=$H35)*(DI$6-$F35+1),$J35/2,$M35,TRUE))/(1-2*_xlfn.NORM.DIST(0,$J35/2,$M35,TRUE))*$D35+($K35="Steady Growth")*(AND(DJ$6&gt;=$F35,DJ$6&lt;=$H35)*((DJ$6-$F35+1)/($J35*($J35+1)/2)*$D35))+($K35="custom")*CustCF!DD35</f>
        <v>0</v>
      </c>
      <c r="DK35" s="95">
        <f>($K35="Bell Curve")*(_xlfn.NORM.DIST(AND(DK$6&gt;=$F35,DK$6&lt;=$H35)*(DK$6-$F35+1),$J35/2,$M35,TRUE)-_xlfn.NORM.DIST(AND(DK$6&gt;=$F35,DK$6&lt;=$H35)*(DJ$6-$F35+1),$J35/2,$M35,TRUE))/(1-2*_xlfn.NORM.DIST(0,$J35/2,$M35,TRUE))*$D35+($K35="Steady Growth")*(AND(DK$6&gt;=$F35,DK$6&lt;=$H35)*((DK$6-$F35+1)/($J35*($J35+1)/2)*$D35))+($K35="custom")*CustCF!DE35</f>
        <v>0</v>
      </c>
      <c r="DL35" s="95">
        <f>($K35="Bell Curve")*(_xlfn.NORM.DIST(AND(DL$6&gt;=$F35,DL$6&lt;=$H35)*(DL$6-$F35+1),$J35/2,$M35,TRUE)-_xlfn.NORM.DIST(AND(DL$6&gt;=$F35,DL$6&lt;=$H35)*(DK$6-$F35+1),$J35/2,$M35,TRUE))/(1-2*_xlfn.NORM.DIST(0,$J35/2,$M35,TRUE))*$D35+($K35="Steady Growth")*(AND(DL$6&gt;=$F35,DL$6&lt;=$H35)*((DL$6-$F35+1)/($J35*($J35+1)/2)*$D35))+($K35="custom")*CustCF!DF35</f>
        <v>0</v>
      </c>
      <c r="DM35" s="95">
        <f>($K35="Bell Curve")*(_xlfn.NORM.DIST(AND(DM$6&gt;=$F35,DM$6&lt;=$H35)*(DM$6-$F35+1),$J35/2,$M35,TRUE)-_xlfn.NORM.DIST(AND(DM$6&gt;=$F35,DM$6&lt;=$H35)*(DL$6-$F35+1),$J35/2,$M35,TRUE))/(1-2*_xlfn.NORM.DIST(0,$J35/2,$M35,TRUE))*$D35+($K35="Steady Growth")*(AND(DM$6&gt;=$F35,DM$6&lt;=$H35)*((DM$6-$F35+1)/($J35*($J35+1)/2)*$D35))+($K35="custom")*CustCF!DG35</f>
        <v>0</v>
      </c>
      <c r="DN35" s="95">
        <f>($K35="Bell Curve")*(_xlfn.NORM.DIST(AND(DN$6&gt;=$F35,DN$6&lt;=$H35)*(DN$6-$F35+1),$J35/2,$M35,TRUE)-_xlfn.NORM.DIST(AND(DN$6&gt;=$F35,DN$6&lt;=$H35)*(DM$6-$F35+1),$J35/2,$M35,TRUE))/(1-2*_xlfn.NORM.DIST(0,$J35/2,$M35,TRUE))*$D35+($K35="Steady Growth")*(AND(DN$6&gt;=$F35,DN$6&lt;=$H35)*((DN$6-$F35+1)/($J35*($J35+1)/2)*$D35))+($K35="custom")*CustCF!DH35</f>
        <v>0</v>
      </c>
      <c r="DO35" s="95">
        <f>($K35="Bell Curve")*(_xlfn.NORM.DIST(AND(DO$6&gt;=$F35,DO$6&lt;=$H35)*(DO$6-$F35+1),$J35/2,$M35,TRUE)-_xlfn.NORM.DIST(AND(DO$6&gt;=$F35,DO$6&lt;=$H35)*(DN$6-$F35+1),$J35/2,$M35,TRUE))/(1-2*_xlfn.NORM.DIST(0,$J35/2,$M35,TRUE))*$D35+($K35="Steady Growth")*(AND(DO$6&gt;=$F35,DO$6&lt;=$H35)*((DO$6-$F35+1)/($J35*($J35+1)/2)*$D35))+($K35="custom")*CustCF!DI35</f>
        <v>0</v>
      </c>
      <c r="DP35" s="95">
        <f>($K35="Bell Curve")*(_xlfn.NORM.DIST(AND(DP$6&gt;=$F35,DP$6&lt;=$H35)*(DP$6-$F35+1),$J35/2,$M35,TRUE)-_xlfn.NORM.DIST(AND(DP$6&gt;=$F35,DP$6&lt;=$H35)*(DO$6-$F35+1),$J35/2,$M35,TRUE))/(1-2*_xlfn.NORM.DIST(0,$J35/2,$M35,TRUE))*$D35+($K35="Steady Growth")*(AND(DP$6&gt;=$F35,DP$6&lt;=$H35)*((DP$6-$F35+1)/($J35*($J35+1)/2)*$D35))+($K35="custom")*CustCF!DJ35</f>
        <v>0</v>
      </c>
      <c r="DQ35" s="95">
        <f>($K35="Bell Curve")*(_xlfn.NORM.DIST(AND(DQ$6&gt;=$F35,DQ$6&lt;=$H35)*(DQ$6-$F35+1),$J35/2,$M35,TRUE)-_xlfn.NORM.DIST(AND(DQ$6&gt;=$F35,DQ$6&lt;=$H35)*(DP$6-$F35+1),$J35/2,$M35,TRUE))/(1-2*_xlfn.NORM.DIST(0,$J35/2,$M35,TRUE))*$D35+($K35="Steady Growth")*(AND(DQ$6&gt;=$F35,DQ$6&lt;=$H35)*((DQ$6-$F35+1)/($J35*($J35+1)/2)*$D35))+($K35="custom")*CustCF!DK35</f>
        <v>0</v>
      </c>
      <c r="DR35" s="95">
        <f>($K35="Bell Curve")*(_xlfn.NORM.DIST(AND(DR$6&gt;=$F35,DR$6&lt;=$H35)*(DR$6-$F35+1),$J35/2,$M35,TRUE)-_xlfn.NORM.DIST(AND(DR$6&gt;=$F35,DR$6&lt;=$H35)*(DQ$6-$F35+1),$J35/2,$M35,TRUE))/(1-2*_xlfn.NORM.DIST(0,$J35/2,$M35,TRUE))*$D35+($K35="Steady Growth")*(AND(DR$6&gt;=$F35,DR$6&lt;=$H35)*((DR$6-$F35+1)/($J35*($J35+1)/2)*$D35))+($K35="custom")*CustCF!DL35</f>
        <v>0</v>
      </c>
      <c r="DS35" s="95">
        <f>($K35="Bell Curve")*(_xlfn.NORM.DIST(AND(DS$6&gt;=$F35,DS$6&lt;=$H35)*(DS$6-$F35+1),$J35/2,$M35,TRUE)-_xlfn.NORM.DIST(AND(DS$6&gt;=$F35,DS$6&lt;=$H35)*(DR$6-$F35+1),$J35/2,$M35,TRUE))/(1-2*_xlfn.NORM.DIST(0,$J35/2,$M35,TRUE))*$D35+($K35="Steady Growth")*(AND(DS$6&gt;=$F35,DS$6&lt;=$H35)*((DS$6-$F35+1)/($J35*($J35+1)/2)*$D35))+($K35="custom")*CustCF!DM35</f>
        <v>0</v>
      </c>
      <c r="DT35" s="95">
        <f>($K35="Bell Curve")*(_xlfn.NORM.DIST(AND(DT$6&gt;=$F35,DT$6&lt;=$H35)*(DT$6-$F35+1),$J35/2,$M35,TRUE)-_xlfn.NORM.DIST(AND(DT$6&gt;=$F35,DT$6&lt;=$H35)*(DS$6-$F35+1),$J35/2,$M35,TRUE))/(1-2*_xlfn.NORM.DIST(0,$J35/2,$M35,TRUE))*$D35+($K35="Steady Growth")*(AND(DT$6&gt;=$F35,DT$6&lt;=$H35)*((DT$6-$F35+1)/($J35*($J35+1)/2)*$D35))+($K35="custom")*CustCF!DN35</f>
        <v>0</v>
      </c>
      <c r="DU35" s="95">
        <f>($K35="Bell Curve")*(_xlfn.NORM.DIST(AND(DU$6&gt;=$F35,DU$6&lt;=$H35)*(DU$6-$F35+1),$J35/2,$M35,TRUE)-_xlfn.NORM.DIST(AND(DU$6&gt;=$F35,DU$6&lt;=$H35)*(DT$6-$F35+1),$J35/2,$M35,TRUE))/(1-2*_xlfn.NORM.DIST(0,$J35/2,$M35,TRUE))*$D35+($K35="Steady Growth")*(AND(DU$6&gt;=$F35,DU$6&lt;=$H35)*((DU$6-$F35+1)/($J35*($J35+1)/2)*$D35))+($K35="custom")*CustCF!DO35</f>
        <v>0</v>
      </c>
      <c r="DV35" s="95">
        <f>($K35="Bell Curve")*(_xlfn.NORM.DIST(AND(DV$6&gt;=$F35,DV$6&lt;=$H35)*(DV$6-$F35+1),$J35/2,$M35,TRUE)-_xlfn.NORM.DIST(AND(DV$6&gt;=$F35,DV$6&lt;=$H35)*(DU$6-$F35+1),$J35/2,$M35,TRUE))/(1-2*_xlfn.NORM.DIST(0,$J35/2,$M35,TRUE))*$D35+($K35="Steady Growth")*(AND(DV$6&gt;=$F35,DV$6&lt;=$H35)*((DV$6-$F35+1)/($J35*($J35+1)/2)*$D35))+($K35="custom")*CustCF!DP35</f>
        <v>0</v>
      </c>
      <c r="DW35" s="95">
        <f>($K35="Bell Curve")*(_xlfn.NORM.DIST(AND(DW$6&gt;=$F35,DW$6&lt;=$H35)*(DW$6-$F35+1),$J35/2,$M35,TRUE)-_xlfn.NORM.DIST(AND(DW$6&gt;=$F35,DW$6&lt;=$H35)*(DV$6-$F35+1),$J35/2,$M35,TRUE))/(1-2*_xlfn.NORM.DIST(0,$J35/2,$M35,TRUE))*$D35+($K35="Steady Growth")*(AND(DW$6&gt;=$F35,DW$6&lt;=$H35)*((DW$6-$F35+1)/($J35*($J35+1)/2)*$D35))+($K35="custom")*CustCF!DQ35</f>
        <v>0</v>
      </c>
      <c r="DX35" s="95">
        <f>($K35="Bell Curve")*(_xlfn.NORM.DIST(AND(DX$6&gt;=$F35,DX$6&lt;=$H35)*(DX$6-$F35+1),$J35/2,$M35,TRUE)-_xlfn.NORM.DIST(AND(DX$6&gt;=$F35,DX$6&lt;=$H35)*(DW$6-$F35+1),$J35/2,$M35,TRUE))/(1-2*_xlfn.NORM.DIST(0,$J35/2,$M35,TRUE))*$D35+($K35="Steady Growth")*(AND(DX$6&gt;=$F35,DX$6&lt;=$H35)*((DX$6-$F35+1)/($J35*($J35+1)/2)*$D35))+($K35="custom")*CustCF!DR35</f>
        <v>0</v>
      </c>
      <c r="DY35" s="95">
        <f>($K35="Bell Curve")*(_xlfn.NORM.DIST(AND(DY$6&gt;=$F35,DY$6&lt;=$H35)*(DY$6-$F35+1),$J35/2,$M35,TRUE)-_xlfn.NORM.DIST(AND(DY$6&gt;=$F35,DY$6&lt;=$H35)*(DX$6-$F35+1),$J35/2,$M35,TRUE))/(1-2*_xlfn.NORM.DIST(0,$J35/2,$M35,TRUE))*$D35+($K35="Steady Growth")*(AND(DY$6&gt;=$F35,DY$6&lt;=$H35)*((DY$6-$F35+1)/($J35*($J35+1)/2)*$D35))+($K35="custom")*CustCF!DS35</f>
        <v>0</v>
      </c>
      <c r="DZ35" s="95">
        <f>($K35="Bell Curve")*(_xlfn.NORM.DIST(AND(DZ$6&gt;=$F35,DZ$6&lt;=$H35)*(DZ$6-$F35+1),$J35/2,$M35,TRUE)-_xlfn.NORM.DIST(AND(DZ$6&gt;=$F35,DZ$6&lt;=$H35)*(DY$6-$F35+1),$J35/2,$M35,TRUE))/(1-2*_xlfn.NORM.DIST(0,$J35/2,$M35,TRUE))*$D35+($K35="Steady Growth")*(AND(DZ$6&gt;=$F35,DZ$6&lt;=$H35)*((DZ$6-$F35+1)/($J35*($J35+1)/2)*$D35))+($K35="custom")*CustCF!DT35</f>
        <v>0</v>
      </c>
      <c r="EA35" s="95">
        <f>($K35="Bell Curve")*(_xlfn.NORM.DIST(AND(EA$6&gt;=$F35,EA$6&lt;=$H35)*(EA$6-$F35+1),$J35/2,$M35,TRUE)-_xlfn.NORM.DIST(AND(EA$6&gt;=$F35,EA$6&lt;=$H35)*(DZ$6-$F35+1),$J35/2,$M35,TRUE))/(1-2*_xlfn.NORM.DIST(0,$J35/2,$M35,TRUE))*$D35+($K35="Steady Growth")*(AND(EA$6&gt;=$F35,EA$6&lt;=$H35)*((EA$6-$F35+1)/($J35*($J35+1)/2)*$D35))+($K35="custom")*CustCF!DU35</f>
        <v>0</v>
      </c>
      <c r="EB35" s="95">
        <f>($K35="Bell Curve")*(_xlfn.NORM.DIST(AND(EB$6&gt;=$F35,EB$6&lt;=$H35)*(EB$6-$F35+1),$J35/2,$M35,TRUE)-_xlfn.NORM.DIST(AND(EB$6&gt;=$F35,EB$6&lt;=$H35)*(EA$6-$F35+1),$J35/2,$M35,TRUE))/(1-2*_xlfn.NORM.DIST(0,$J35/2,$M35,TRUE))*$D35+($K35="Steady Growth")*(AND(EB$6&gt;=$F35,EB$6&lt;=$H35)*((EB$6-$F35+1)/($J35*($J35+1)/2)*$D35))+($K35="custom")*CustCF!DV35</f>
        <v>0</v>
      </c>
      <c r="EC35" s="95">
        <f>($K35="Bell Curve")*(_xlfn.NORM.DIST(AND(EC$6&gt;=$F35,EC$6&lt;=$H35)*(EC$6-$F35+1),$J35/2,$M35,TRUE)-_xlfn.NORM.DIST(AND(EC$6&gt;=$F35,EC$6&lt;=$H35)*(EB$6-$F35+1),$J35/2,$M35,TRUE))/(1-2*_xlfn.NORM.DIST(0,$J35/2,$M35,TRUE))*$D35+($K35="Steady Growth")*(AND(EC$6&gt;=$F35,EC$6&lt;=$H35)*((EC$6-$F35+1)/($J35*($J35+1)/2)*$D35))+($K35="custom")*CustCF!DW35</f>
        <v>0</v>
      </c>
      <c r="ED35" s="95">
        <f>($K35="Bell Curve")*(_xlfn.NORM.DIST(AND(ED$6&gt;=$F35,ED$6&lt;=$H35)*(ED$6-$F35+1),$J35/2,$M35,TRUE)-_xlfn.NORM.DIST(AND(ED$6&gt;=$F35,ED$6&lt;=$H35)*(EC$6-$F35+1),$J35/2,$M35,TRUE))/(1-2*_xlfn.NORM.DIST(0,$J35/2,$M35,TRUE))*$D35+($K35="Steady Growth")*(AND(ED$6&gt;=$F35,ED$6&lt;=$H35)*((ED$6-$F35+1)/($J35*($J35+1)/2)*$D35))+($K35="custom")*CustCF!DX35</f>
        <v>0</v>
      </c>
      <c r="EE35" s="95">
        <f>($K35="Bell Curve")*(_xlfn.NORM.DIST(AND(EE$6&gt;=$F35,EE$6&lt;=$H35)*(EE$6-$F35+1),$J35/2,$M35,TRUE)-_xlfn.NORM.DIST(AND(EE$6&gt;=$F35,EE$6&lt;=$H35)*(ED$6-$F35+1),$J35/2,$M35,TRUE))/(1-2*_xlfn.NORM.DIST(0,$J35/2,$M35,TRUE))*$D35+($K35="Steady Growth")*(AND(EE$6&gt;=$F35,EE$6&lt;=$H35)*((EE$6-$F35+1)/($J35*($J35+1)/2)*$D35))+($K35="custom")*CustCF!DY35</f>
        <v>0</v>
      </c>
      <c r="EF35" s="95">
        <f>($K35="Bell Curve")*(_xlfn.NORM.DIST(AND(EF$6&gt;=$F35,EF$6&lt;=$H35)*(EF$6-$F35+1),$J35/2,$M35,TRUE)-_xlfn.NORM.DIST(AND(EF$6&gt;=$F35,EF$6&lt;=$H35)*(EE$6-$F35+1),$J35/2,$M35,TRUE))/(1-2*_xlfn.NORM.DIST(0,$J35/2,$M35,TRUE))*$D35+($K35="Steady Growth")*(AND(EF$6&gt;=$F35,EF$6&lt;=$H35)*((EF$6-$F35+1)/($J35*($J35+1)/2)*$D35))+($K35="custom")*CustCF!DZ35</f>
        <v>0</v>
      </c>
      <c r="EG35" s="95">
        <f>($K35="Bell Curve")*(_xlfn.NORM.DIST(AND(EG$6&gt;=$F35,EG$6&lt;=$H35)*(EG$6-$F35+1),$J35/2,$M35,TRUE)-_xlfn.NORM.DIST(AND(EG$6&gt;=$F35,EG$6&lt;=$H35)*(EF$6-$F35+1),$J35/2,$M35,TRUE))/(1-2*_xlfn.NORM.DIST(0,$J35/2,$M35,TRUE))*$D35+($K35="Steady Growth")*(AND(EG$6&gt;=$F35,EG$6&lt;=$H35)*((EG$6-$F35+1)/($J35*($J35+1)/2)*$D35))+($K35="custom")*CustCF!EA35</f>
        <v>0</v>
      </c>
      <c r="EH35" s="95">
        <f>($K35="Bell Curve")*(_xlfn.NORM.DIST(AND(EH$6&gt;=$F35,EH$6&lt;=$H35)*(EH$6-$F35+1),$J35/2,$M35,TRUE)-_xlfn.NORM.DIST(AND(EH$6&gt;=$F35,EH$6&lt;=$H35)*(EG$6-$F35+1),$J35/2,$M35,TRUE))/(1-2*_xlfn.NORM.DIST(0,$J35/2,$M35,TRUE))*$D35+($K35="Steady Growth")*(AND(EH$6&gt;=$F35,EH$6&lt;=$H35)*((EH$6-$F35+1)/($J35*($J35+1)/2)*$D35))+($K35="custom")*CustCF!EB35</f>
        <v>0</v>
      </c>
      <c r="EI35" s="95">
        <f>($K35="Bell Curve")*(_xlfn.NORM.DIST(AND(EI$6&gt;=$F35,EI$6&lt;=$H35)*(EI$6-$F35+1),$J35/2,$M35,TRUE)-_xlfn.NORM.DIST(AND(EI$6&gt;=$F35,EI$6&lt;=$H35)*(EH$6-$F35+1),$J35/2,$M35,TRUE))/(1-2*_xlfn.NORM.DIST(0,$J35/2,$M35,TRUE))*$D35+($K35="Steady Growth")*(AND(EI$6&gt;=$F35,EI$6&lt;=$H35)*((EI$6-$F35+1)/($J35*($J35+1)/2)*$D35))+($K35="custom")*CustCF!EC35</f>
        <v>0</v>
      </c>
      <c r="EJ35" s="95">
        <f>($K35="Bell Curve")*(_xlfn.NORM.DIST(AND(EJ$6&gt;=$F35,EJ$6&lt;=$H35)*(EJ$6-$F35+1),$J35/2,$M35,TRUE)-_xlfn.NORM.DIST(AND(EJ$6&gt;=$F35,EJ$6&lt;=$H35)*(EI$6-$F35+1),$J35/2,$M35,TRUE))/(1-2*_xlfn.NORM.DIST(0,$J35/2,$M35,TRUE))*$D35+($K35="Steady Growth")*(AND(EJ$6&gt;=$F35,EJ$6&lt;=$H35)*((EJ$6-$F35+1)/($J35*($J35+1)/2)*$D35))+($K35="custom")*CustCF!ED35</f>
        <v>0</v>
      </c>
      <c r="EK35" s="95">
        <f>($K35="Bell Curve")*(_xlfn.NORM.DIST(AND(EK$6&gt;=$F35,EK$6&lt;=$H35)*(EK$6-$F35+1),$J35/2,$M35,TRUE)-_xlfn.NORM.DIST(AND(EK$6&gt;=$F35,EK$6&lt;=$H35)*(EJ$6-$F35+1),$J35/2,$M35,TRUE))/(1-2*_xlfn.NORM.DIST(0,$J35/2,$M35,TRUE))*$D35+($K35="Steady Growth")*(AND(EK$6&gt;=$F35,EK$6&lt;=$H35)*((EK$6-$F35+1)/($J35*($J35+1)/2)*$D35))+($K35="custom")*CustCF!EE35</f>
        <v>0</v>
      </c>
      <c r="EL35" s="95">
        <f>($K35="Bell Curve")*(_xlfn.NORM.DIST(AND(EL$6&gt;=$F35,EL$6&lt;=$H35)*(EL$6-$F35+1),$J35/2,$M35,TRUE)-_xlfn.NORM.DIST(AND(EL$6&gt;=$F35,EL$6&lt;=$H35)*(EK$6-$F35+1),$J35/2,$M35,TRUE))/(1-2*_xlfn.NORM.DIST(0,$J35/2,$M35,TRUE))*$D35+($K35="Steady Growth")*(AND(EL$6&gt;=$F35,EL$6&lt;=$H35)*((EL$6-$F35+1)/($J35*($J35+1)/2)*$D35))+($K35="custom")*CustCF!EF35</f>
        <v>0</v>
      </c>
      <c r="EM35" s="95">
        <f>($K35="Bell Curve")*(_xlfn.NORM.DIST(AND(EM$6&gt;=$F35,EM$6&lt;=$H35)*(EM$6-$F35+1),$J35/2,$M35,TRUE)-_xlfn.NORM.DIST(AND(EM$6&gt;=$F35,EM$6&lt;=$H35)*(EL$6-$F35+1),$J35/2,$M35,TRUE))/(1-2*_xlfn.NORM.DIST(0,$J35/2,$M35,TRUE))*$D35+($K35="Steady Growth")*(AND(EM$6&gt;=$F35,EM$6&lt;=$H35)*((EM$6-$F35+1)/($J35*($J35+1)/2)*$D35))+($K35="custom")*CustCF!EG35</f>
        <v>0</v>
      </c>
      <c r="EN35" s="95">
        <f>($K35="Bell Curve")*(_xlfn.NORM.DIST(AND(EN$6&gt;=$F35,EN$6&lt;=$H35)*(EN$6-$F35+1),$J35/2,$M35,TRUE)-_xlfn.NORM.DIST(AND(EN$6&gt;=$F35,EN$6&lt;=$H35)*(EM$6-$F35+1),$J35/2,$M35,TRUE))/(1-2*_xlfn.NORM.DIST(0,$J35/2,$M35,TRUE))*$D35+($K35="Steady Growth")*(AND(EN$6&gt;=$F35,EN$6&lt;=$H35)*((EN$6-$F35+1)/($J35*($J35+1)/2)*$D35))+($K35="custom")*CustCF!EH35</f>
        <v>0</v>
      </c>
      <c r="EO35" s="95">
        <f>($K35="Bell Curve")*(_xlfn.NORM.DIST(AND(EO$6&gt;=$F35,EO$6&lt;=$H35)*(EO$6-$F35+1),$J35/2,$M35,TRUE)-_xlfn.NORM.DIST(AND(EO$6&gt;=$F35,EO$6&lt;=$H35)*(EN$6-$F35+1),$J35/2,$M35,TRUE))/(1-2*_xlfn.NORM.DIST(0,$J35/2,$M35,TRUE))*$D35+($K35="Steady Growth")*(AND(EO$6&gt;=$F35,EO$6&lt;=$H35)*((EO$6-$F35+1)/($J35*($J35+1)/2)*$D35))+($K35="custom")*CustCF!EI35</f>
        <v>0</v>
      </c>
      <c r="EP35" s="95">
        <f>($K35="Bell Curve")*(_xlfn.NORM.DIST(AND(EP$6&gt;=$F35,EP$6&lt;=$H35)*(EP$6-$F35+1),$J35/2,$M35,TRUE)-_xlfn.NORM.DIST(AND(EP$6&gt;=$F35,EP$6&lt;=$H35)*(EO$6-$F35+1),$J35/2,$M35,TRUE))/(1-2*_xlfn.NORM.DIST(0,$J35/2,$M35,TRUE))*$D35+($K35="Steady Growth")*(AND(EP$6&gt;=$F35,EP$6&lt;=$H35)*((EP$6-$F35+1)/($J35*($J35+1)/2)*$D35))+($K35="custom")*CustCF!EJ35</f>
        <v>0</v>
      </c>
      <c r="EQ35" s="95">
        <f>($K35="Bell Curve")*(_xlfn.NORM.DIST(AND(EQ$6&gt;=$F35,EQ$6&lt;=$H35)*(EQ$6-$F35+1),$J35/2,$M35,TRUE)-_xlfn.NORM.DIST(AND(EQ$6&gt;=$F35,EQ$6&lt;=$H35)*(EP$6-$F35+1),$J35/2,$M35,TRUE))/(1-2*_xlfn.NORM.DIST(0,$J35/2,$M35,TRUE))*$D35+($K35="Steady Growth")*(AND(EQ$6&gt;=$F35,EQ$6&lt;=$H35)*((EQ$6-$F35+1)/($J35*($J35+1)/2)*$D35))+($K35="custom")*CustCF!EK35</f>
        <v>0</v>
      </c>
      <c r="ER35" s="95">
        <f>($K35="Bell Curve")*(_xlfn.NORM.DIST(AND(ER$6&gt;=$F35,ER$6&lt;=$H35)*(ER$6-$F35+1),$J35/2,$M35,TRUE)-_xlfn.NORM.DIST(AND(ER$6&gt;=$F35,ER$6&lt;=$H35)*(EQ$6-$F35+1),$J35/2,$M35,TRUE))/(1-2*_xlfn.NORM.DIST(0,$J35/2,$M35,TRUE))*$D35+($K35="Steady Growth")*(AND(ER$6&gt;=$F35,ER$6&lt;=$H35)*((ER$6-$F35+1)/($J35*($J35+1)/2)*$D35))+($K35="custom")*CustCF!EL35</f>
        <v>0</v>
      </c>
      <c r="ES35" s="95">
        <f>($K35="Bell Curve")*(_xlfn.NORM.DIST(AND(ES$6&gt;=$F35,ES$6&lt;=$H35)*(ES$6-$F35+1),$J35/2,$M35,TRUE)-_xlfn.NORM.DIST(AND(ES$6&gt;=$F35,ES$6&lt;=$H35)*(ER$6-$F35+1),$J35/2,$M35,TRUE))/(1-2*_xlfn.NORM.DIST(0,$J35/2,$M35,TRUE))*$D35+($K35="Steady Growth")*(AND(ES$6&gt;=$F35,ES$6&lt;=$H35)*((ES$6-$F35+1)/($J35*($J35+1)/2)*$D35))+($K35="custom")*CustCF!EM35</f>
        <v>0</v>
      </c>
      <c r="ET35" s="95">
        <f>($K35="Bell Curve")*(_xlfn.NORM.DIST(AND(ET$6&gt;=$F35,ET$6&lt;=$H35)*(ET$6-$F35+1),$J35/2,$M35,TRUE)-_xlfn.NORM.DIST(AND(ET$6&gt;=$F35,ET$6&lt;=$H35)*(ES$6-$F35+1),$J35/2,$M35,TRUE))/(1-2*_xlfn.NORM.DIST(0,$J35/2,$M35,TRUE))*$D35+($K35="Steady Growth")*(AND(ET$6&gt;=$F35,ET$6&lt;=$H35)*((ET$6-$F35+1)/($J35*($J35+1)/2)*$D35))+($K35="custom")*CustCF!EN35</f>
        <v>0</v>
      </c>
      <c r="EU35" s="95">
        <f>($K35="Bell Curve")*(_xlfn.NORM.DIST(AND(EU$6&gt;=$F35,EU$6&lt;=$H35)*(EU$6-$F35+1),$J35/2,$M35,TRUE)-_xlfn.NORM.DIST(AND(EU$6&gt;=$F35,EU$6&lt;=$H35)*(ET$6-$F35+1),$J35/2,$M35,TRUE))/(1-2*_xlfn.NORM.DIST(0,$J35/2,$M35,TRUE))*$D35+($K35="Steady Growth")*(AND(EU$6&gt;=$F35,EU$6&lt;=$H35)*((EU$6-$F35+1)/($J35*($J35+1)/2)*$D35))+($K35="custom")*CustCF!EO35</f>
        <v>0</v>
      </c>
      <c r="EV35" s="95">
        <f>($K35="Bell Curve")*(_xlfn.NORM.DIST(AND(EV$6&gt;=$F35,EV$6&lt;=$H35)*(EV$6-$F35+1),$J35/2,$M35,TRUE)-_xlfn.NORM.DIST(AND(EV$6&gt;=$F35,EV$6&lt;=$H35)*(EU$6-$F35+1),$J35/2,$M35,TRUE))/(1-2*_xlfn.NORM.DIST(0,$J35/2,$M35,TRUE))*$D35+($K35="Steady Growth")*(AND(EV$6&gt;=$F35,EV$6&lt;=$H35)*((EV$6-$F35+1)/($J35*($J35+1)/2)*$D35))+($K35="custom")*CustCF!EP35</f>
        <v>0</v>
      </c>
      <c r="EW35" s="95">
        <f>($K35="Bell Curve")*(_xlfn.NORM.DIST(AND(EW$6&gt;=$F35,EW$6&lt;=$H35)*(EW$6-$F35+1),$J35/2,$M35,TRUE)-_xlfn.NORM.DIST(AND(EW$6&gt;=$F35,EW$6&lt;=$H35)*(EV$6-$F35+1),$J35/2,$M35,TRUE))/(1-2*_xlfn.NORM.DIST(0,$J35/2,$M35,TRUE))*$D35+($K35="Steady Growth")*(AND(EW$6&gt;=$F35,EW$6&lt;=$H35)*((EW$6-$F35+1)/($J35*($J35+1)/2)*$D35))+($K35="custom")*CustCF!EQ35</f>
        <v>0</v>
      </c>
      <c r="EX35" s="95">
        <f>($K35="Bell Curve")*(_xlfn.NORM.DIST(AND(EX$6&gt;=$F35,EX$6&lt;=$H35)*(EX$6-$F35+1),$J35/2,$M35,TRUE)-_xlfn.NORM.DIST(AND(EX$6&gt;=$F35,EX$6&lt;=$H35)*(EW$6-$F35+1),$J35/2,$M35,TRUE))/(1-2*_xlfn.NORM.DIST(0,$J35/2,$M35,TRUE))*$D35+($K35="Steady Growth")*(AND(EX$6&gt;=$F35,EX$6&lt;=$H35)*((EX$6-$F35+1)/($J35*($J35+1)/2)*$D35))+($K35="custom")*CustCF!ER35</f>
        <v>0</v>
      </c>
      <c r="EY35" s="95">
        <f>($K35="Bell Curve")*(_xlfn.NORM.DIST(AND(EY$6&gt;=$F35,EY$6&lt;=$H35)*(EY$6-$F35+1),$J35/2,$M35,TRUE)-_xlfn.NORM.DIST(AND(EY$6&gt;=$F35,EY$6&lt;=$H35)*(EX$6-$F35+1),$J35/2,$M35,TRUE))/(1-2*_xlfn.NORM.DIST(0,$J35/2,$M35,TRUE))*$D35+($K35="Steady Growth")*(AND(EY$6&gt;=$F35,EY$6&lt;=$H35)*((EY$6-$F35+1)/($J35*($J35+1)/2)*$D35))+($K35="custom")*CustCF!ES35</f>
        <v>0</v>
      </c>
      <c r="EZ35" s="95">
        <f>($K35="Bell Curve")*(_xlfn.NORM.DIST(AND(EZ$6&gt;=$F35,EZ$6&lt;=$H35)*(EZ$6-$F35+1),$J35/2,$M35,TRUE)-_xlfn.NORM.DIST(AND(EZ$6&gt;=$F35,EZ$6&lt;=$H35)*(EY$6-$F35+1),$J35/2,$M35,TRUE))/(1-2*_xlfn.NORM.DIST(0,$J35/2,$M35,TRUE))*$D35+($K35="Steady Growth")*(AND(EZ$6&gt;=$F35,EZ$6&lt;=$H35)*((EZ$6-$F35+1)/($J35*($J35+1)/2)*$D35))+($K35="custom")*CustCF!ET35</f>
        <v>0</v>
      </c>
      <c r="FA35" s="95">
        <f>($K35="Bell Curve")*(_xlfn.NORM.DIST(AND(FA$6&gt;=$F35,FA$6&lt;=$H35)*(FA$6-$F35+1),$J35/2,$M35,TRUE)-_xlfn.NORM.DIST(AND(FA$6&gt;=$F35,FA$6&lt;=$H35)*(EZ$6-$F35+1),$J35/2,$M35,TRUE))/(1-2*_xlfn.NORM.DIST(0,$J35/2,$M35,TRUE))*$D35+($K35="Steady Growth")*(AND(FA$6&gt;=$F35,FA$6&lt;=$H35)*((FA$6-$F35+1)/($J35*($J35+1)/2)*$D35))+($K35="custom")*CustCF!EU35</f>
        <v>0</v>
      </c>
      <c r="FB35" s="95">
        <f>($K35="Bell Curve")*(_xlfn.NORM.DIST(AND(FB$6&gt;=$F35,FB$6&lt;=$H35)*(FB$6-$F35+1),$J35/2,$M35,TRUE)-_xlfn.NORM.DIST(AND(FB$6&gt;=$F35,FB$6&lt;=$H35)*(FA$6-$F35+1),$J35/2,$M35,TRUE))/(1-2*_xlfn.NORM.DIST(0,$J35/2,$M35,TRUE))*$D35+($K35="Steady Growth")*(AND(FB$6&gt;=$F35,FB$6&lt;=$H35)*((FB$6-$F35+1)/($J35*($J35+1)/2)*$D35))+($K35="custom")*CustCF!EV35</f>
        <v>0</v>
      </c>
      <c r="FC35" s="95">
        <f>($K35="Bell Curve")*(_xlfn.NORM.DIST(AND(FC$6&gt;=$F35,FC$6&lt;=$H35)*(FC$6-$F35+1),$J35/2,$M35,TRUE)-_xlfn.NORM.DIST(AND(FC$6&gt;=$F35,FC$6&lt;=$H35)*(FB$6-$F35+1),$J35/2,$M35,TRUE))/(1-2*_xlfn.NORM.DIST(0,$J35/2,$M35,TRUE))*$D35+($K35="Steady Growth")*(AND(FC$6&gt;=$F35,FC$6&lt;=$H35)*((FC$6-$F35+1)/($J35*($J35+1)/2)*$D35))+($K35="custom")*CustCF!EW35</f>
        <v>0</v>
      </c>
      <c r="FD35" s="95">
        <f>($K35="Bell Curve")*(_xlfn.NORM.DIST(AND(FD$6&gt;=$F35,FD$6&lt;=$H35)*(FD$6-$F35+1),$J35/2,$M35,TRUE)-_xlfn.NORM.DIST(AND(FD$6&gt;=$F35,FD$6&lt;=$H35)*(FC$6-$F35+1),$J35/2,$M35,TRUE))/(1-2*_xlfn.NORM.DIST(0,$J35/2,$M35,TRUE))*$D35+($K35="Steady Growth")*(AND(FD$6&gt;=$F35,FD$6&lt;=$H35)*((FD$6-$F35+1)/($J35*($J35+1)/2)*$D35))+($K35="custom")*CustCF!EX35</f>
        <v>0</v>
      </c>
      <c r="FE35" s="95">
        <f>($K35="Bell Curve")*(_xlfn.NORM.DIST(AND(FE$6&gt;=$F35,FE$6&lt;=$H35)*(FE$6-$F35+1),$J35/2,$M35,TRUE)-_xlfn.NORM.DIST(AND(FE$6&gt;=$F35,FE$6&lt;=$H35)*(FD$6-$F35+1),$J35/2,$M35,TRUE))/(1-2*_xlfn.NORM.DIST(0,$J35/2,$M35,TRUE))*$D35+($K35="Steady Growth")*(AND(FE$6&gt;=$F35,FE$6&lt;=$H35)*((FE$6-$F35+1)/($J35*($J35+1)/2)*$D35))+($K35="custom")*CustCF!EY35</f>
        <v>0</v>
      </c>
      <c r="FF35" s="95">
        <f>($K35="Bell Curve")*(_xlfn.NORM.DIST(AND(FF$6&gt;=$F35,FF$6&lt;=$H35)*(FF$6-$F35+1),$J35/2,$M35,TRUE)-_xlfn.NORM.DIST(AND(FF$6&gt;=$F35,FF$6&lt;=$H35)*(FE$6-$F35+1),$J35/2,$M35,TRUE))/(1-2*_xlfn.NORM.DIST(0,$J35/2,$M35,TRUE))*$D35+($K35="Steady Growth")*(AND(FF$6&gt;=$F35,FF$6&lt;=$H35)*((FF$6-$F35+1)/($J35*($J35+1)/2)*$D35))+($K35="custom")*CustCF!EZ35</f>
        <v>0</v>
      </c>
      <c r="FG35" s="95">
        <f>($K35="Bell Curve")*(_xlfn.NORM.DIST(AND(FG$6&gt;=$F35,FG$6&lt;=$H35)*(FG$6-$F35+1),$J35/2,$M35,TRUE)-_xlfn.NORM.DIST(AND(FG$6&gt;=$F35,FG$6&lt;=$H35)*(FF$6-$F35+1),$J35/2,$M35,TRUE))/(1-2*_xlfn.NORM.DIST(0,$J35/2,$M35,TRUE))*$D35+($K35="Steady Growth")*(AND(FG$6&gt;=$F35,FG$6&lt;=$H35)*((FG$6-$F35+1)/($J35*($J35+1)/2)*$D35))+($K35="custom")*CustCF!FA35</f>
        <v>0</v>
      </c>
      <c r="FH35" s="95">
        <f>($K35="Bell Curve")*(_xlfn.NORM.DIST(AND(FH$6&gt;=$F35,FH$6&lt;=$H35)*(FH$6-$F35+1),$J35/2,$M35,TRUE)-_xlfn.NORM.DIST(AND(FH$6&gt;=$F35,FH$6&lt;=$H35)*(FG$6-$F35+1),$J35/2,$M35,TRUE))/(1-2*_xlfn.NORM.DIST(0,$J35/2,$M35,TRUE))*$D35+($K35="Steady Growth")*(AND(FH$6&gt;=$F35,FH$6&lt;=$H35)*((FH$6-$F35+1)/($J35*($J35+1)/2)*$D35))+($K35="custom")*CustCF!FB35</f>
        <v>0</v>
      </c>
      <c r="FI35" s="95">
        <f>($K35="Bell Curve")*(_xlfn.NORM.DIST(AND(FI$6&gt;=$F35,FI$6&lt;=$H35)*(FI$6-$F35+1),$J35/2,$M35,TRUE)-_xlfn.NORM.DIST(AND(FI$6&gt;=$F35,FI$6&lt;=$H35)*(FH$6-$F35+1),$J35/2,$M35,TRUE))/(1-2*_xlfn.NORM.DIST(0,$J35/2,$M35,TRUE))*$D35+($K35="Steady Growth")*(AND(FI$6&gt;=$F35,FI$6&lt;=$H35)*((FI$6-$F35+1)/($J35*($J35+1)/2)*$D35))+($K35="custom")*CustCF!FC35</f>
        <v>0</v>
      </c>
      <c r="FJ35" s="95">
        <f>($K35="Bell Curve")*(_xlfn.NORM.DIST(AND(FJ$6&gt;=$F35,FJ$6&lt;=$H35)*(FJ$6-$F35+1),$J35/2,$M35,TRUE)-_xlfn.NORM.DIST(AND(FJ$6&gt;=$F35,FJ$6&lt;=$H35)*(FI$6-$F35+1),$J35/2,$M35,TRUE))/(1-2*_xlfn.NORM.DIST(0,$J35/2,$M35,TRUE))*$D35+($K35="Steady Growth")*(AND(FJ$6&gt;=$F35,FJ$6&lt;=$H35)*((FJ$6-$F35+1)/($J35*($J35+1)/2)*$D35))+($K35="custom")*CustCF!FD35</f>
        <v>0</v>
      </c>
      <c r="FK35" s="95">
        <f>($K35="Bell Curve")*(_xlfn.NORM.DIST(AND(FK$6&gt;=$F35,FK$6&lt;=$H35)*(FK$6-$F35+1),$J35/2,$M35,TRUE)-_xlfn.NORM.DIST(AND(FK$6&gt;=$F35,FK$6&lt;=$H35)*(FJ$6-$F35+1),$J35/2,$M35,TRUE))/(1-2*_xlfn.NORM.DIST(0,$J35/2,$M35,TRUE))*$D35+($K35="Steady Growth")*(AND(FK$6&gt;=$F35,FK$6&lt;=$H35)*((FK$6-$F35+1)/($J35*($J35+1)/2)*$D35))+($K35="custom")*CustCF!FE35</f>
        <v>0</v>
      </c>
      <c r="FL35" s="95">
        <f>($K35="Bell Curve")*(_xlfn.NORM.DIST(AND(FL$6&gt;=$F35,FL$6&lt;=$H35)*(FL$6-$F35+1),$J35/2,$M35,TRUE)-_xlfn.NORM.DIST(AND(FL$6&gt;=$F35,FL$6&lt;=$H35)*(FK$6-$F35+1),$J35/2,$M35,TRUE))/(1-2*_xlfn.NORM.DIST(0,$J35/2,$M35,TRUE))*$D35+($K35="Steady Growth")*(AND(FL$6&gt;=$F35,FL$6&lt;=$H35)*((FL$6-$F35+1)/($J35*($J35+1)/2)*$D35))+($K35="custom")*CustCF!FF35</f>
        <v>0</v>
      </c>
      <c r="FM35" s="95">
        <f>($K35="Bell Curve")*(_xlfn.NORM.DIST(AND(FM$6&gt;=$F35,FM$6&lt;=$H35)*(FM$6-$F35+1),$J35/2,$M35,TRUE)-_xlfn.NORM.DIST(AND(FM$6&gt;=$F35,FM$6&lt;=$H35)*(FL$6-$F35+1),$J35/2,$M35,TRUE))/(1-2*_xlfn.NORM.DIST(0,$J35/2,$M35,TRUE))*$D35+($K35="Steady Growth")*(AND(FM$6&gt;=$F35,FM$6&lt;=$H35)*((FM$6-$F35+1)/($J35*($J35+1)/2)*$D35))+($K35="custom")*CustCF!FG35</f>
        <v>0</v>
      </c>
      <c r="FN35" s="95">
        <f>($K35="Bell Curve")*(_xlfn.NORM.DIST(AND(FN$6&gt;=$F35,FN$6&lt;=$H35)*(FN$6-$F35+1),$J35/2,$M35,TRUE)-_xlfn.NORM.DIST(AND(FN$6&gt;=$F35,FN$6&lt;=$H35)*(FM$6-$F35+1),$J35/2,$M35,TRUE))/(1-2*_xlfn.NORM.DIST(0,$J35/2,$M35,TRUE))*$D35+($K35="Steady Growth")*(AND(FN$6&gt;=$F35,FN$6&lt;=$H35)*((FN$6-$F35+1)/($J35*($J35+1)/2)*$D35))+($K35="custom")*CustCF!FH35</f>
        <v>0</v>
      </c>
      <c r="FO35" s="95">
        <f>($K35="Bell Curve")*(_xlfn.NORM.DIST(AND(FO$6&gt;=$F35,FO$6&lt;=$H35)*(FO$6-$F35+1),$J35/2,$M35,TRUE)-_xlfn.NORM.DIST(AND(FO$6&gt;=$F35,FO$6&lt;=$H35)*(FN$6-$F35+1),$J35/2,$M35,TRUE))/(1-2*_xlfn.NORM.DIST(0,$J35/2,$M35,TRUE))*$D35+($K35="Steady Growth")*(AND(FO$6&gt;=$F35,FO$6&lt;=$H35)*((FO$6-$F35+1)/($J35*($J35+1)/2)*$D35))+($K35="custom")*CustCF!FI35</f>
        <v>0</v>
      </c>
      <c r="FP35" s="95">
        <f>($K35="Bell Curve")*(_xlfn.NORM.DIST(AND(FP$6&gt;=$F35,FP$6&lt;=$H35)*(FP$6-$F35+1),$J35/2,$M35,TRUE)-_xlfn.NORM.DIST(AND(FP$6&gt;=$F35,FP$6&lt;=$H35)*(FO$6-$F35+1),$J35/2,$M35,TRUE))/(1-2*_xlfn.NORM.DIST(0,$J35/2,$M35,TRUE))*$D35+($K35="Steady Growth")*(AND(FP$6&gt;=$F35,FP$6&lt;=$H35)*((FP$6-$F35+1)/($J35*($J35+1)/2)*$D35))+($K35="custom")*CustCF!FJ35</f>
        <v>0</v>
      </c>
      <c r="FQ35" s="95">
        <f>($K35="Bell Curve")*(_xlfn.NORM.DIST(AND(FQ$6&gt;=$F35,FQ$6&lt;=$H35)*(FQ$6-$F35+1),$J35/2,$M35,TRUE)-_xlfn.NORM.DIST(AND(FQ$6&gt;=$F35,FQ$6&lt;=$H35)*(FP$6-$F35+1),$J35/2,$M35,TRUE))/(1-2*_xlfn.NORM.DIST(0,$J35/2,$M35,TRUE))*$D35+($K35="Steady Growth")*(AND(FQ$6&gt;=$F35,FQ$6&lt;=$H35)*((FQ$6-$F35+1)/($J35*($J35+1)/2)*$D35))+($K35="custom")*CustCF!FK35</f>
        <v>0</v>
      </c>
      <c r="FR35" s="95">
        <f>($K35="Bell Curve")*(_xlfn.NORM.DIST(AND(FR$6&gt;=$F35,FR$6&lt;=$H35)*(FR$6-$F35+1),$J35/2,$M35,TRUE)-_xlfn.NORM.DIST(AND(FR$6&gt;=$F35,FR$6&lt;=$H35)*(FQ$6-$F35+1),$J35/2,$M35,TRUE))/(1-2*_xlfn.NORM.DIST(0,$J35/2,$M35,TRUE))*$D35+($K35="Steady Growth")*(AND(FR$6&gt;=$F35,FR$6&lt;=$H35)*((FR$6-$F35+1)/($J35*($J35+1)/2)*$D35))+($K35="custom")*CustCF!FL35</f>
        <v>0</v>
      </c>
      <c r="FS35" s="95">
        <f>($K35="Bell Curve")*(_xlfn.NORM.DIST(AND(FS$6&gt;=$F35,FS$6&lt;=$H35)*(FS$6-$F35+1),$J35/2,$M35,TRUE)-_xlfn.NORM.DIST(AND(FS$6&gt;=$F35,FS$6&lt;=$H35)*(FR$6-$F35+1),$J35/2,$M35,TRUE))/(1-2*_xlfn.NORM.DIST(0,$J35/2,$M35,TRUE))*$D35+($K35="Steady Growth")*(AND(FS$6&gt;=$F35,FS$6&lt;=$H35)*((FS$6-$F35+1)/($J35*($J35+1)/2)*$D35))+($K35="custom")*CustCF!FM35</f>
        <v>0</v>
      </c>
      <c r="FT35" s="95">
        <f>($K35="Bell Curve")*(_xlfn.NORM.DIST(AND(FT$6&gt;=$F35,FT$6&lt;=$H35)*(FT$6-$F35+1),$J35/2,$M35,TRUE)-_xlfn.NORM.DIST(AND(FT$6&gt;=$F35,FT$6&lt;=$H35)*(FS$6-$F35+1),$J35/2,$M35,TRUE))/(1-2*_xlfn.NORM.DIST(0,$J35/2,$M35,TRUE))*$D35+($K35="Steady Growth")*(AND(FT$6&gt;=$F35,FT$6&lt;=$H35)*((FT$6-$F35+1)/($J35*($J35+1)/2)*$D35))+($K35="custom")*CustCF!FN35</f>
        <v>0</v>
      </c>
      <c r="FU35" s="95">
        <f>($K35="Bell Curve")*(_xlfn.NORM.DIST(AND(FU$6&gt;=$F35,FU$6&lt;=$H35)*(FU$6-$F35+1),$J35/2,$M35,TRUE)-_xlfn.NORM.DIST(AND(FU$6&gt;=$F35,FU$6&lt;=$H35)*(FT$6-$F35+1),$J35/2,$M35,TRUE))/(1-2*_xlfn.NORM.DIST(0,$J35/2,$M35,TRUE))*$D35+($K35="Steady Growth")*(AND(FU$6&gt;=$F35,FU$6&lt;=$H35)*((FU$6-$F35+1)/($J35*($J35+1)/2)*$D35))+($K35="custom")*CustCF!FO35</f>
        <v>0</v>
      </c>
      <c r="FV35" s="95">
        <f>($K35="Bell Curve")*(_xlfn.NORM.DIST(AND(FV$6&gt;=$F35,FV$6&lt;=$H35)*(FV$6-$F35+1),$J35/2,$M35,TRUE)-_xlfn.NORM.DIST(AND(FV$6&gt;=$F35,FV$6&lt;=$H35)*(FU$6-$F35+1),$J35/2,$M35,TRUE))/(1-2*_xlfn.NORM.DIST(0,$J35/2,$M35,TRUE))*$D35+($K35="Steady Growth")*(AND(FV$6&gt;=$F35,FV$6&lt;=$H35)*((FV$6-$F35+1)/($J35*($J35+1)/2)*$D35))+($K35="custom")*CustCF!FP35</f>
        <v>0</v>
      </c>
      <c r="FW35" s="95">
        <f>($K35="Bell Curve")*(_xlfn.NORM.DIST(AND(FW$6&gt;=$F35,FW$6&lt;=$H35)*(FW$6-$F35+1),$J35/2,$M35,TRUE)-_xlfn.NORM.DIST(AND(FW$6&gt;=$F35,FW$6&lt;=$H35)*(FV$6-$F35+1),$J35/2,$M35,TRUE))/(1-2*_xlfn.NORM.DIST(0,$J35/2,$M35,TRUE))*$D35+($K35="Steady Growth")*(AND(FW$6&gt;=$F35,FW$6&lt;=$H35)*((FW$6-$F35+1)/($J35*($J35+1)/2)*$D35))+($K35="custom")*CustCF!FQ35</f>
        <v>0</v>
      </c>
      <c r="FX35" s="95">
        <f>($K35="Bell Curve")*(_xlfn.NORM.DIST(AND(FX$6&gt;=$F35,FX$6&lt;=$H35)*(FX$6-$F35+1),$J35/2,$M35,TRUE)-_xlfn.NORM.DIST(AND(FX$6&gt;=$F35,FX$6&lt;=$H35)*(FW$6-$F35+1),$J35/2,$M35,TRUE))/(1-2*_xlfn.NORM.DIST(0,$J35/2,$M35,TRUE))*$D35+($K35="Steady Growth")*(AND(FX$6&gt;=$F35,FX$6&lt;=$H35)*((FX$6-$F35+1)/($J35*($J35+1)/2)*$D35))+($K35="custom")*CustCF!FR35</f>
        <v>0</v>
      </c>
      <c r="FY35" s="95">
        <f>($K35="Bell Curve")*(_xlfn.NORM.DIST(AND(FY$6&gt;=$F35,FY$6&lt;=$H35)*(FY$6-$F35+1),$J35/2,$M35,TRUE)-_xlfn.NORM.DIST(AND(FY$6&gt;=$F35,FY$6&lt;=$H35)*(FX$6-$F35+1),$J35/2,$M35,TRUE))/(1-2*_xlfn.NORM.DIST(0,$J35/2,$M35,TRUE))*$D35+($K35="Steady Growth")*(AND(FY$6&gt;=$F35,FY$6&lt;=$H35)*((FY$6-$F35+1)/($J35*($J35+1)/2)*$D35))+($K35="custom")*CustCF!FS35</f>
        <v>0</v>
      </c>
      <c r="FZ35" s="95">
        <f>($K35="Bell Curve")*(_xlfn.NORM.DIST(AND(FZ$6&gt;=$F35,FZ$6&lt;=$H35)*(FZ$6-$F35+1),$J35/2,$M35,TRUE)-_xlfn.NORM.DIST(AND(FZ$6&gt;=$F35,FZ$6&lt;=$H35)*(FY$6-$F35+1),$J35/2,$M35,TRUE))/(1-2*_xlfn.NORM.DIST(0,$J35/2,$M35,TRUE))*$D35+($K35="Steady Growth")*(AND(FZ$6&gt;=$F35,FZ$6&lt;=$H35)*((FZ$6-$F35+1)/($J35*($J35+1)/2)*$D35))+($K35="custom")*CustCF!FT35</f>
        <v>0</v>
      </c>
      <c r="GA35" s="95">
        <f>($K35="Bell Curve")*(_xlfn.NORM.DIST(AND(GA$6&gt;=$F35,GA$6&lt;=$H35)*(GA$6-$F35+1),$J35/2,$M35,TRUE)-_xlfn.NORM.DIST(AND(GA$6&gt;=$F35,GA$6&lt;=$H35)*(FZ$6-$F35+1),$J35/2,$M35,TRUE))/(1-2*_xlfn.NORM.DIST(0,$J35/2,$M35,TRUE))*$D35+($K35="Steady Growth")*(AND(GA$6&gt;=$F35,GA$6&lt;=$H35)*((GA$6-$F35+1)/($J35*($J35+1)/2)*$D35))+($K35="custom")*CustCF!FU35</f>
        <v>0</v>
      </c>
      <c r="GB35" s="95">
        <f>($K35="Bell Curve")*(_xlfn.NORM.DIST(AND(GB$6&gt;=$F35,GB$6&lt;=$H35)*(GB$6-$F35+1),$J35/2,$M35,TRUE)-_xlfn.NORM.DIST(AND(GB$6&gt;=$F35,GB$6&lt;=$H35)*(GA$6-$F35+1),$J35/2,$M35,TRUE))/(1-2*_xlfn.NORM.DIST(0,$J35/2,$M35,TRUE))*$D35+($K35="Steady Growth")*(AND(GB$6&gt;=$F35,GB$6&lt;=$H35)*((GB$6-$F35+1)/($J35*($J35+1)/2)*$D35))+($K35="custom")*CustCF!FV35</f>
        <v>0</v>
      </c>
      <c r="GC35" s="95">
        <f>($K35="Bell Curve")*(_xlfn.NORM.DIST(AND(GC$6&gt;=$F35,GC$6&lt;=$H35)*(GC$6-$F35+1),$J35/2,$M35,TRUE)-_xlfn.NORM.DIST(AND(GC$6&gt;=$F35,GC$6&lt;=$H35)*(GB$6-$F35+1),$J35/2,$M35,TRUE))/(1-2*_xlfn.NORM.DIST(0,$J35/2,$M35,TRUE))*$D35+($K35="Steady Growth")*(AND(GC$6&gt;=$F35,GC$6&lt;=$H35)*((GC$6-$F35+1)/($J35*($J35+1)/2)*$D35))+($K35="custom")*CustCF!FW35</f>
        <v>0</v>
      </c>
      <c r="GD35" s="95">
        <f>($K35="Bell Curve")*(_xlfn.NORM.DIST(AND(GD$6&gt;=$F35,GD$6&lt;=$H35)*(GD$6-$F35+1),$J35/2,$M35,TRUE)-_xlfn.NORM.DIST(AND(GD$6&gt;=$F35,GD$6&lt;=$H35)*(GC$6-$F35+1),$J35/2,$M35,TRUE))/(1-2*_xlfn.NORM.DIST(0,$J35/2,$M35,TRUE))*$D35+($K35="Steady Growth")*(AND(GD$6&gt;=$F35,GD$6&lt;=$H35)*((GD$6-$F35+1)/($J35*($J35+1)/2)*$D35))+($K35="custom")*CustCF!FX35</f>
        <v>0</v>
      </c>
      <c r="GE35" s="95">
        <f>($K35="Bell Curve")*(_xlfn.NORM.DIST(AND(GE$6&gt;=$F35,GE$6&lt;=$H35)*(GE$6-$F35+1),$J35/2,$M35,TRUE)-_xlfn.NORM.DIST(AND(GE$6&gt;=$F35,GE$6&lt;=$H35)*(GD$6-$F35+1),$J35/2,$M35,TRUE))/(1-2*_xlfn.NORM.DIST(0,$J35/2,$M35,TRUE))*$D35+($K35="Steady Growth")*(AND(GE$6&gt;=$F35,GE$6&lt;=$H35)*((GE$6-$F35+1)/($J35*($J35+1)/2)*$D35))+($K35="custom")*CustCF!FY35</f>
        <v>0</v>
      </c>
      <c r="GF35" s="95">
        <f>($K35="Bell Curve")*(_xlfn.NORM.DIST(AND(GF$6&gt;=$F35,GF$6&lt;=$H35)*(GF$6-$F35+1),$J35/2,$M35,TRUE)-_xlfn.NORM.DIST(AND(GF$6&gt;=$F35,GF$6&lt;=$H35)*(GE$6-$F35+1),$J35/2,$M35,TRUE))/(1-2*_xlfn.NORM.DIST(0,$J35/2,$M35,TRUE))*$D35+($K35="Steady Growth")*(AND(GF$6&gt;=$F35,GF$6&lt;=$H35)*((GF$6-$F35+1)/($J35*($J35+1)/2)*$D35))+($K35="custom")*CustCF!FZ35</f>
        <v>0</v>
      </c>
      <c r="GG35" s="95">
        <f>($K35="Bell Curve")*(_xlfn.NORM.DIST(AND(GG$6&gt;=$F35,GG$6&lt;=$H35)*(GG$6-$F35+1),$J35/2,$M35,TRUE)-_xlfn.NORM.DIST(AND(GG$6&gt;=$F35,GG$6&lt;=$H35)*(GF$6-$F35+1),$J35/2,$M35,TRUE))/(1-2*_xlfn.NORM.DIST(0,$J35/2,$M35,TRUE))*$D35+($K35="Steady Growth")*(AND(GG$6&gt;=$F35,GG$6&lt;=$H35)*((GG$6-$F35+1)/($J35*($J35+1)/2)*$D35))+($K35="custom")*CustCF!GA35</f>
        <v>0</v>
      </c>
      <c r="GH35" s="95">
        <f>($K35="Bell Curve")*(_xlfn.NORM.DIST(AND(GH$6&gt;=$F35,GH$6&lt;=$H35)*(GH$6-$F35+1),$J35/2,$M35,TRUE)-_xlfn.NORM.DIST(AND(GH$6&gt;=$F35,GH$6&lt;=$H35)*(GG$6-$F35+1),$J35/2,$M35,TRUE))/(1-2*_xlfn.NORM.DIST(0,$J35/2,$M35,TRUE))*$D35+($K35="Steady Growth")*(AND(GH$6&gt;=$F35,GH$6&lt;=$H35)*((GH$6-$F35+1)/($J35*($J35+1)/2)*$D35))+($K35="custom")*CustCF!GB35</f>
        <v>0</v>
      </c>
      <c r="GI35" s="95">
        <f>($K35="Bell Curve")*(_xlfn.NORM.DIST(AND(GI$6&gt;=$F35,GI$6&lt;=$H35)*(GI$6-$F35+1),$J35/2,$M35,TRUE)-_xlfn.NORM.DIST(AND(GI$6&gt;=$F35,GI$6&lt;=$H35)*(GH$6-$F35+1),$J35/2,$M35,TRUE))/(1-2*_xlfn.NORM.DIST(0,$J35/2,$M35,TRUE))*$D35+($K35="Steady Growth")*(AND(GI$6&gt;=$F35,GI$6&lt;=$H35)*((GI$6-$F35+1)/($J35*($J35+1)/2)*$D35))+($K35="custom")*CustCF!GC35</f>
        <v>0</v>
      </c>
      <c r="GJ35" s="95">
        <f>($K35="Bell Curve")*(_xlfn.NORM.DIST(AND(GJ$6&gt;=$F35,GJ$6&lt;=$H35)*(GJ$6-$F35+1),$J35/2,$M35,TRUE)-_xlfn.NORM.DIST(AND(GJ$6&gt;=$F35,GJ$6&lt;=$H35)*(GI$6-$F35+1),$J35/2,$M35,TRUE))/(1-2*_xlfn.NORM.DIST(0,$J35/2,$M35,TRUE))*$D35+($K35="Steady Growth")*(AND(GJ$6&gt;=$F35,GJ$6&lt;=$H35)*((GJ$6-$F35+1)/($J35*($J35+1)/2)*$D35))+($K35="custom")*CustCF!GD35</f>
        <v>0</v>
      </c>
      <c r="GK35" s="95">
        <f>($K35="Bell Curve")*(_xlfn.NORM.DIST(AND(GK$6&gt;=$F35,GK$6&lt;=$H35)*(GK$6-$F35+1),$J35/2,$M35,TRUE)-_xlfn.NORM.DIST(AND(GK$6&gt;=$F35,GK$6&lt;=$H35)*(GJ$6-$F35+1),$J35/2,$M35,TRUE))/(1-2*_xlfn.NORM.DIST(0,$J35/2,$M35,TRUE))*$D35+($K35="Steady Growth")*(AND(GK$6&gt;=$F35,GK$6&lt;=$H35)*((GK$6-$F35+1)/($J35*($J35+1)/2)*$D35))+($K35="custom")*CustCF!GE35</f>
        <v>0</v>
      </c>
      <c r="GL35" s="95">
        <f>($K35="Bell Curve")*(_xlfn.NORM.DIST(AND(GL$6&gt;=$F35,GL$6&lt;=$H35)*(GL$6-$F35+1),$J35/2,$M35,TRUE)-_xlfn.NORM.DIST(AND(GL$6&gt;=$F35,GL$6&lt;=$H35)*(GK$6-$F35+1),$J35/2,$M35,TRUE))/(1-2*_xlfn.NORM.DIST(0,$J35/2,$M35,TRUE))*$D35+($K35="Steady Growth")*(AND(GL$6&gt;=$F35,GL$6&lt;=$H35)*((GL$6-$F35+1)/($J35*($J35+1)/2)*$D35))+($K35="custom")*CustCF!GF35</f>
        <v>0</v>
      </c>
      <c r="GM35" s="95">
        <f>($K35="Bell Curve")*(_xlfn.NORM.DIST(AND(GM$6&gt;=$F35,GM$6&lt;=$H35)*(GM$6-$F35+1),$J35/2,$M35,TRUE)-_xlfn.NORM.DIST(AND(GM$6&gt;=$F35,GM$6&lt;=$H35)*(GL$6-$F35+1),$J35/2,$M35,TRUE))/(1-2*_xlfn.NORM.DIST(0,$J35/2,$M35,TRUE))*$D35+($K35="Steady Growth")*(AND(GM$6&gt;=$F35,GM$6&lt;=$H35)*((GM$6-$F35+1)/($J35*($J35+1)/2)*$D35))+($K35="custom")*CustCF!GG35</f>
        <v>0</v>
      </c>
      <c r="GN35" s="268">
        <f>($K35="Bell Curve")*(_xlfn.NORM.DIST(AND(GN$6&gt;=$F35,GN$6&lt;=$H35)*(GN$6-$F35+1),$J35/2,$M35,TRUE)-_xlfn.NORM.DIST(AND(GN$6&gt;=$F35,GN$6&lt;=$H35)*(GM$6-$F35+1),$J35/2,$M35,TRUE))/(1-2*_xlfn.NORM.DIST(0,$J35/2,$M35,TRUE))*$D35+($K35="Steady Growth")*(AND(GN$6&gt;=$F35,GN$6&lt;=$H35)*((GN$6-$F35+1)/($J35*($J35+1)/2)*$D35))+($K35="custom")*CustCF!GH35</f>
        <v>0</v>
      </c>
      <c r="GO35" s="1"/>
      <c r="GP35" s="67"/>
    </row>
    <row r="36" spans="1:198" customFormat="1" hidden="1" outlineLevel="1" x14ac:dyDescent="0.75">
      <c r="A36" s="1"/>
      <c r="B36" s="1"/>
      <c r="C36" s="262">
        <f>Budget!P41</f>
        <v>0</v>
      </c>
      <c r="D36" s="19">
        <f>Budget!Q41</f>
        <v>0</v>
      </c>
      <c r="E36" s="19" t="str">
        <f t="shared" si="23"/>
        <v/>
      </c>
      <c r="F36" s="263">
        <v>0</v>
      </c>
      <c r="G36" s="257">
        <f>IF(L36="custom",CustCF!F36,INDEX($P$8:$GN$8,MATCH(F36,$P$6:$GN$6,0)))</f>
        <v>46053</v>
      </c>
      <c r="H36" s="263">
        <v>0</v>
      </c>
      <c r="I36" s="257">
        <f>IF(L36="custom",CustCF!G36,INDEX($P$8:$GN$8,MATCH(H36,$P$6:$GN$6,0)))</f>
        <v>46053</v>
      </c>
      <c r="J36" s="260">
        <f t="shared" si="24"/>
        <v>1</v>
      </c>
      <c r="K36" s="265" t="s">
        <v>116</v>
      </c>
      <c r="L36" s="266" t="s">
        <v>141</v>
      </c>
      <c r="M36" s="267">
        <f t="shared" si="25"/>
        <v>9</v>
      </c>
      <c r="N36" s="18">
        <f t="shared" si="15"/>
        <v>0</v>
      </c>
      <c r="O36" s="1372">
        <f t="shared" si="16"/>
        <v>0</v>
      </c>
      <c r="P36" s="95">
        <f>($K36="Bell Curve")*(_xlfn.NORM.DIST(AND(P$6&gt;=$F36,P$6&lt;=$H36)*(P$6-$F36+1),$J36/2,$M36,TRUE)-_xlfn.NORM.DIST(AND(P$6&gt;=$F36,P$6&lt;=$H36)*(O$6-$F36+1),$J36/2,$M36,TRUE))/(1-2*_xlfn.NORM.DIST(0,$J36/2,$M36,TRUE))*$D36+($K36="Steady Growth")*(AND(P$6&gt;=$F36,P$6&lt;=$H36)*((P$6-$F36+1)/($J36*($J36+1)/2)*$D36))+($K36="custom")*CustCF!J36</f>
        <v>0</v>
      </c>
      <c r="Q36" s="95">
        <f>($K36="Bell Curve")*(_xlfn.NORM.DIST(AND(Q$6&gt;=$F36,Q$6&lt;=$H36)*(Q$6-$F36+1),$J36/2,$M36,TRUE)-_xlfn.NORM.DIST(AND(Q$6&gt;=$F36,Q$6&lt;=$H36)*(P$6-$F36+1),$J36/2,$M36,TRUE))/(1-2*_xlfn.NORM.DIST(0,$J36/2,$M36,TRUE))*$D36+($K36="Steady Growth")*(AND(Q$6&gt;=$F36,Q$6&lt;=$H36)*((Q$6-$F36+1)/($J36*($J36+1)/2)*$D36))+($K36="custom")*CustCF!K36</f>
        <v>0</v>
      </c>
      <c r="R36" s="95">
        <f>($K36="Bell Curve")*(_xlfn.NORM.DIST(AND(R$6&gt;=$F36,R$6&lt;=$H36)*(R$6-$F36+1),$J36/2,$M36,TRUE)-_xlfn.NORM.DIST(AND(R$6&gt;=$F36,R$6&lt;=$H36)*(Q$6-$F36+1),$J36/2,$M36,TRUE))/(1-2*_xlfn.NORM.DIST(0,$J36/2,$M36,TRUE))*$D36+($K36="Steady Growth")*(AND(R$6&gt;=$F36,R$6&lt;=$H36)*((R$6-$F36+1)/($J36*($J36+1)/2)*$D36))+($K36="custom")*CustCF!L36</f>
        <v>0</v>
      </c>
      <c r="S36" s="95">
        <f>($K36="Bell Curve")*(_xlfn.NORM.DIST(AND(S$6&gt;=$F36,S$6&lt;=$H36)*(S$6-$F36+1),$J36/2,$M36,TRUE)-_xlfn.NORM.DIST(AND(S$6&gt;=$F36,S$6&lt;=$H36)*(R$6-$F36+1),$J36/2,$M36,TRUE))/(1-2*_xlfn.NORM.DIST(0,$J36/2,$M36,TRUE))*$D36+($K36="Steady Growth")*(AND(S$6&gt;=$F36,S$6&lt;=$H36)*((S$6-$F36+1)/($J36*($J36+1)/2)*$D36))+($K36="custom")*CustCF!M36</f>
        <v>0</v>
      </c>
      <c r="T36" s="95">
        <f>($K36="Bell Curve")*(_xlfn.NORM.DIST(AND(T$6&gt;=$F36,T$6&lt;=$H36)*(T$6-$F36+1),$J36/2,$M36,TRUE)-_xlfn.NORM.DIST(AND(T$6&gt;=$F36,T$6&lt;=$H36)*(S$6-$F36+1),$J36/2,$M36,TRUE))/(1-2*_xlfn.NORM.DIST(0,$J36/2,$M36,TRUE))*$D36+($K36="Steady Growth")*(AND(T$6&gt;=$F36,T$6&lt;=$H36)*((T$6-$F36+1)/($J36*($J36+1)/2)*$D36))+($K36="custom")*CustCF!N36</f>
        <v>0</v>
      </c>
      <c r="U36" s="95">
        <f>($K36="Bell Curve")*(_xlfn.NORM.DIST(AND(U$6&gt;=$F36,U$6&lt;=$H36)*(U$6-$F36+1),$J36/2,$M36,TRUE)-_xlfn.NORM.DIST(AND(U$6&gt;=$F36,U$6&lt;=$H36)*(T$6-$F36+1),$J36/2,$M36,TRUE))/(1-2*_xlfn.NORM.DIST(0,$J36/2,$M36,TRUE))*$D36+($K36="Steady Growth")*(AND(U$6&gt;=$F36,U$6&lt;=$H36)*((U$6-$F36+1)/($J36*($J36+1)/2)*$D36))+($K36="custom")*CustCF!O36</f>
        <v>0</v>
      </c>
      <c r="V36" s="95">
        <f>($K36="Bell Curve")*(_xlfn.NORM.DIST(AND(V$6&gt;=$F36,V$6&lt;=$H36)*(V$6-$F36+1),$J36/2,$M36,TRUE)-_xlfn.NORM.DIST(AND(V$6&gt;=$F36,V$6&lt;=$H36)*(U$6-$F36+1),$J36/2,$M36,TRUE))/(1-2*_xlfn.NORM.DIST(0,$J36/2,$M36,TRUE))*$D36+($K36="Steady Growth")*(AND(V$6&gt;=$F36,V$6&lt;=$H36)*((V$6-$F36+1)/($J36*($J36+1)/2)*$D36))+($K36="custom")*CustCF!P36</f>
        <v>0</v>
      </c>
      <c r="W36" s="95">
        <f>($K36="Bell Curve")*(_xlfn.NORM.DIST(AND(W$6&gt;=$F36,W$6&lt;=$H36)*(W$6-$F36+1),$J36/2,$M36,TRUE)-_xlfn.NORM.DIST(AND(W$6&gt;=$F36,W$6&lt;=$H36)*(V$6-$F36+1),$J36/2,$M36,TRUE))/(1-2*_xlfn.NORM.DIST(0,$J36/2,$M36,TRUE))*$D36+($K36="Steady Growth")*(AND(W$6&gt;=$F36,W$6&lt;=$H36)*((W$6-$F36+1)/($J36*($J36+1)/2)*$D36))+($K36="custom")*CustCF!Q36</f>
        <v>0</v>
      </c>
      <c r="X36" s="95">
        <f>($K36="Bell Curve")*(_xlfn.NORM.DIST(AND(X$6&gt;=$F36,X$6&lt;=$H36)*(X$6-$F36+1),$J36/2,$M36,TRUE)-_xlfn.NORM.DIST(AND(X$6&gt;=$F36,X$6&lt;=$H36)*(W$6-$F36+1),$J36/2,$M36,TRUE))/(1-2*_xlfn.NORM.DIST(0,$J36/2,$M36,TRUE))*$D36+($K36="Steady Growth")*(AND(X$6&gt;=$F36,X$6&lt;=$H36)*((X$6-$F36+1)/($J36*($J36+1)/2)*$D36))+($K36="custom")*CustCF!R36</f>
        <v>0</v>
      </c>
      <c r="Y36" s="95">
        <f>($K36="Bell Curve")*(_xlfn.NORM.DIST(AND(Y$6&gt;=$F36,Y$6&lt;=$H36)*(Y$6-$F36+1),$J36/2,$M36,TRUE)-_xlfn.NORM.DIST(AND(Y$6&gt;=$F36,Y$6&lt;=$H36)*(X$6-$F36+1),$J36/2,$M36,TRUE))/(1-2*_xlfn.NORM.DIST(0,$J36/2,$M36,TRUE))*$D36+($K36="Steady Growth")*(AND(Y$6&gt;=$F36,Y$6&lt;=$H36)*((Y$6-$F36+1)/($J36*($J36+1)/2)*$D36))+($K36="custom")*CustCF!S36</f>
        <v>0</v>
      </c>
      <c r="Z36" s="95">
        <f>($K36="Bell Curve")*(_xlfn.NORM.DIST(AND(Z$6&gt;=$F36,Z$6&lt;=$H36)*(Z$6-$F36+1),$J36/2,$M36,TRUE)-_xlfn.NORM.DIST(AND(Z$6&gt;=$F36,Z$6&lt;=$H36)*(Y$6-$F36+1),$J36/2,$M36,TRUE))/(1-2*_xlfn.NORM.DIST(0,$J36/2,$M36,TRUE))*$D36+($K36="Steady Growth")*(AND(Z$6&gt;=$F36,Z$6&lt;=$H36)*((Z$6-$F36+1)/($J36*($J36+1)/2)*$D36))+($K36="custom")*CustCF!T36</f>
        <v>0</v>
      </c>
      <c r="AA36" s="95">
        <f>($K36="Bell Curve")*(_xlfn.NORM.DIST(AND(AA$6&gt;=$F36,AA$6&lt;=$H36)*(AA$6-$F36+1),$J36/2,$M36,TRUE)-_xlfn.NORM.DIST(AND(AA$6&gt;=$F36,AA$6&lt;=$H36)*(Z$6-$F36+1),$J36/2,$M36,TRUE))/(1-2*_xlfn.NORM.DIST(0,$J36/2,$M36,TRUE))*$D36+($K36="Steady Growth")*(AND(AA$6&gt;=$F36,AA$6&lt;=$H36)*((AA$6-$F36+1)/($J36*($J36+1)/2)*$D36))+($K36="custom")*CustCF!U36</f>
        <v>0</v>
      </c>
      <c r="AB36" s="95">
        <f>($K36="Bell Curve")*(_xlfn.NORM.DIST(AND(AB$6&gt;=$F36,AB$6&lt;=$H36)*(AB$6-$F36+1),$J36/2,$M36,TRUE)-_xlfn.NORM.DIST(AND(AB$6&gt;=$F36,AB$6&lt;=$H36)*(AA$6-$F36+1),$J36/2,$M36,TRUE))/(1-2*_xlfn.NORM.DIST(0,$J36/2,$M36,TRUE))*$D36+($K36="Steady Growth")*(AND(AB$6&gt;=$F36,AB$6&lt;=$H36)*((AB$6-$F36+1)/($J36*($J36+1)/2)*$D36))+($K36="custom")*CustCF!V36</f>
        <v>0</v>
      </c>
      <c r="AC36" s="95">
        <f>($K36="Bell Curve")*(_xlfn.NORM.DIST(AND(AC$6&gt;=$F36,AC$6&lt;=$H36)*(AC$6-$F36+1),$J36/2,$M36,TRUE)-_xlfn.NORM.DIST(AND(AC$6&gt;=$F36,AC$6&lt;=$H36)*(AB$6-$F36+1),$J36/2,$M36,TRUE))/(1-2*_xlfn.NORM.DIST(0,$J36/2,$M36,TRUE))*$D36+($K36="Steady Growth")*(AND(AC$6&gt;=$F36,AC$6&lt;=$H36)*((AC$6-$F36+1)/($J36*($J36+1)/2)*$D36))+($K36="custom")*CustCF!W36</f>
        <v>0</v>
      </c>
      <c r="AD36" s="95">
        <f>($K36="Bell Curve")*(_xlfn.NORM.DIST(AND(AD$6&gt;=$F36,AD$6&lt;=$H36)*(AD$6-$F36+1),$J36/2,$M36,TRUE)-_xlfn.NORM.DIST(AND(AD$6&gt;=$F36,AD$6&lt;=$H36)*(AC$6-$F36+1),$J36/2,$M36,TRUE))/(1-2*_xlfn.NORM.DIST(0,$J36/2,$M36,TRUE))*$D36+($K36="Steady Growth")*(AND(AD$6&gt;=$F36,AD$6&lt;=$H36)*((AD$6-$F36+1)/($J36*($J36+1)/2)*$D36))+($K36="custom")*CustCF!X36</f>
        <v>0</v>
      </c>
      <c r="AE36" s="95">
        <f>($K36="Bell Curve")*(_xlfn.NORM.DIST(AND(AE$6&gt;=$F36,AE$6&lt;=$H36)*(AE$6-$F36+1),$J36/2,$M36,TRUE)-_xlfn.NORM.DIST(AND(AE$6&gt;=$F36,AE$6&lt;=$H36)*(AD$6-$F36+1),$J36/2,$M36,TRUE))/(1-2*_xlfn.NORM.DIST(0,$J36/2,$M36,TRUE))*$D36+($K36="Steady Growth")*(AND(AE$6&gt;=$F36,AE$6&lt;=$H36)*((AE$6-$F36+1)/($J36*($J36+1)/2)*$D36))+($K36="custom")*CustCF!Y36</f>
        <v>0</v>
      </c>
      <c r="AF36" s="95">
        <f>($K36="Bell Curve")*(_xlfn.NORM.DIST(AND(AF$6&gt;=$F36,AF$6&lt;=$H36)*(AF$6-$F36+1),$J36/2,$M36,TRUE)-_xlfn.NORM.DIST(AND(AF$6&gt;=$F36,AF$6&lt;=$H36)*(AE$6-$F36+1),$J36/2,$M36,TRUE))/(1-2*_xlfn.NORM.DIST(0,$J36/2,$M36,TRUE))*$D36+($K36="Steady Growth")*(AND(AF$6&gt;=$F36,AF$6&lt;=$H36)*((AF$6-$F36+1)/($J36*($J36+1)/2)*$D36))+($K36="custom")*CustCF!Z36</f>
        <v>0</v>
      </c>
      <c r="AG36" s="95">
        <f>($K36="Bell Curve")*(_xlfn.NORM.DIST(AND(AG$6&gt;=$F36,AG$6&lt;=$H36)*(AG$6-$F36+1),$J36/2,$M36,TRUE)-_xlfn.NORM.DIST(AND(AG$6&gt;=$F36,AG$6&lt;=$H36)*(AF$6-$F36+1),$J36/2,$M36,TRUE))/(1-2*_xlfn.NORM.DIST(0,$J36/2,$M36,TRUE))*$D36+($K36="Steady Growth")*(AND(AG$6&gt;=$F36,AG$6&lt;=$H36)*((AG$6-$F36+1)/($J36*($J36+1)/2)*$D36))+($K36="custom")*CustCF!AA36</f>
        <v>0</v>
      </c>
      <c r="AH36" s="95">
        <f>($K36="Bell Curve")*(_xlfn.NORM.DIST(AND(AH$6&gt;=$F36,AH$6&lt;=$H36)*(AH$6-$F36+1),$J36/2,$M36,TRUE)-_xlfn.NORM.DIST(AND(AH$6&gt;=$F36,AH$6&lt;=$H36)*(AG$6-$F36+1),$J36/2,$M36,TRUE))/(1-2*_xlfn.NORM.DIST(0,$J36/2,$M36,TRUE))*$D36+($K36="Steady Growth")*(AND(AH$6&gt;=$F36,AH$6&lt;=$H36)*((AH$6-$F36+1)/($J36*($J36+1)/2)*$D36))+($K36="custom")*CustCF!AB36</f>
        <v>0</v>
      </c>
      <c r="AI36" s="95">
        <f>($K36="Bell Curve")*(_xlfn.NORM.DIST(AND(AI$6&gt;=$F36,AI$6&lt;=$H36)*(AI$6-$F36+1),$J36/2,$M36,TRUE)-_xlfn.NORM.DIST(AND(AI$6&gt;=$F36,AI$6&lt;=$H36)*(AH$6-$F36+1),$J36/2,$M36,TRUE))/(1-2*_xlfn.NORM.DIST(0,$J36/2,$M36,TRUE))*$D36+($K36="Steady Growth")*(AND(AI$6&gt;=$F36,AI$6&lt;=$H36)*((AI$6-$F36+1)/($J36*($J36+1)/2)*$D36))+($K36="custom")*CustCF!AC36</f>
        <v>0</v>
      </c>
      <c r="AJ36" s="95">
        <f>($K36="Bell Curve")*(_xlfn.NORM.DIST(AND(AJ$6&gt;=$F36,AJ$6&lt;=$H36)*(AJ$6-$F36+1),$J36/2,$M36,TRUE)-_xlfn.NORM.DIST(AND(AJ$6&gt;=$F36,AJ$6&lt;=$H36)*(AI$6-$F36+1),$J36/2,$M36,TRUE))/(1-2*_xlfn.NORM.DIST(0,$J36/2,$M36,TRUE))*$D36+($K36="Steady Growth")*(AND(AJ$6&gt;=$F36,AJ$6&lt;=$H36)*((AJ$6-$F36+1)/($J36*($J36+1)/2)*$D36))+($K36="custom")*CustCF!AD36</f>
        <v>0</v>
      </c>
      <c r="AK36" s="95">
        <f>($K36="Bell Curve")*(_xlfn.NORM.DIST(AND(AK$6&gt;=$F36,AK$6&lt;=$H36)*(AK$6-$F36+1),$J36/2,$M36,TRUE)-_xlfn.NORM.DIST(AND(AK$6&gt;=$F36,AK$6&lt;=$H36)*(AJ$6-$F36+1),$J36/2,$M36,TRUE))/(1-2*_xlfn.NORM.DIST(0,$J36/2,$M36,TRUE))*$D36+($K36="Steady Growth")*(AND(AK$6&gt;=$F36,AK$6&lt;=$H36)*((AK$6-$F36+1)/($J36*($J36+1)/2)*$D36))+($K36="custom")*CustCF!AE36</f>
        <v>0</v>
      </c>
      <c r="AL36" s="95">
        <f>($K36="Bell Curve")*(_xlfn.NORM.DIST(AND(AL$6&gt;=$F36,AL$6&lt;=$H36)*(AL$6-$F36+1),$J36/2,$M36,TRUE)-_xlfn.NORM.DIST(AND(AL$6&gt;=$F36,AL$6&lt;=$H36)*(AK$6-$F36+1),$J36/2,$M36,TRUE))/(1-2*_xlfn.NORM.DIST(0,$J36/2,$M36,TRUE))*$D36+($K36="Steady Growth")*(AND(AL$6&gt;=$F36,AL$6&lt;=$H36)*((AL$6-$F36+1)/($J36*($J36+1)/2)*$D36))+($K36="custom")*CustCF!AF36</f>
        <v>0</v>
      </c>
      <c r="AM36" s="95">
        <f>($K36="Bell Curve")*(_xlfn.NORM.DIST(AND(AM$6&gt;=$F36,AM$6&lt;=$H36)*(AM$6-$F36+1),$J36/2,$M36,TRUE)-_xlfn.NORM.DIST(AND(AM$6&gt;=$F36,AM$6&lt;=$H36)*(AL$6-$F36+1),$J36/2,$M36,TRUE))/(1-2*_xlfn.NORM.DIST(0,$J36/2,$M36,TRUE))*$D36+($K36="Steady Growth")*(AND(AM$6&gt;=$F36,AM$6&lt;=$H36)*((AM$6-$F36+1)/($J36*($J36+1)/2)*$D36))+($K36="custom")*CustCF!AG36</f>
        <v>0</v>
      </c>
      <c r="AN36" s="95">
        <f>($K36="Bell Curve")*(_xlfn.NORM.DIST(AND(AN$6&gt;=$F36,AN$6&lt;=$H36)*(AN$6-$F36+1),$J36/2,$M36,TRUE)-_xlfn.NORM.DIST(AND(AN$6&gt;=$F36,AN$6&lt;=$H36)*(AM$6-$F36+1),$J36/2,$M36,TRUE))/(1-2*_xlfn.NORM.DIST(0,$J36/2,$M36,TRUE))*$D36+($K36="Steady Growth")*(AND(AN$6&gt;=$F36,AN$6&lt;=$H36)*((AN$6-$F36+1)/($J36*($J36+1)/2)*$D36))+($K36="custom")*CustCF!AH36</f>
        <v>0</v>
      </c>
      <c r="AO36" s="95">
        <f>($K36="Bell Curve")*(_xlfn.NORM.DIST(AND(AO$6&gt;=$F36,AO$6&lt;=$H36)*(AO$6-$F36+1),$J36/2,$M36,TRUE)-_xlfn.NORM.DIST(AND(AO$6&gt;=$F36,AO$6&lt;=$H36)*(AN$6-$F36+1),$J36/2,$M36,TRUE))/(1-2*_xlfn.NORM.DIST(0,$J36/2,$M36,TRUE))*$D36+($K36="Steady Growth")*(AND(AO$6&gt;=$F36,AO$6&lt;=$H36)*((AO$6-$F36+1)/($J36*($J36+1)/2)*$D36))+($K36="custom")*CustCF!AI36</f>
        <v>0</v>
      </c>
      <c r="AP36" s="95">
        <f>($K36="Bell Curve")*(_xlfn.NORM.DIST(AND(AP$6&gt;=$F36,AP$6&lt;=$H36)*(AP$6-$F36+1),$J36/2,$M36,TRUE)-_xlfn.NORM.DIST(AND(AP$6&gt;=$F36,AP$6&lt;=$H36)*(AO$6-$F36+1),$J36/2,$M36,TRUE))/(1-2*_xlfn.NORM.DIST(0,$J36/2,$M36,TRUE))*$D36+($K36="Steady Growth")*(AND(AP$6&gt;=$F36,AP$6&lt;=$H36)*((AP$6-$F36+1)/($J36*($J36+1)/2)*$D36))+($K36="custom")*CustCF!AJ36</f>
        <v>0</v>
      </c>
      <c r="AQ36" s="95">
        <f>($K36="Bell Curve")*(_xlfn.NORM.DIST(AND(AQ$6&gt;=$F36,AQ$6&lt;=$H36)*(AQ$6-$F36+1),$J36/2,$M36,TRUE)-_xlfn.NORM.DIST(AND(AQ$6&gt;=$F36,AQ$6&lt;=$H36)*(AP$6-$F36+1),$J36/2,$M36,TRUE))/(1-2*_xlfn.NORM.DIST(0,$J36/2,$M36,TRUE))*$D36+($K36="Steady Growth")*(AND(AQ$6&gt;=$F36,AQ$6&lt;=$H36)*((AQ$6-$F36+1)/($J36*($J36+1)/2)*$D36))+($K36="custom")*CustCF!AK36</f>
        <v>0</v>
      </c>
      <c r="AR36" s="95">
        <f>($K36="Bell Curve")*(_xlfn.NORM.DIST(AND(AR$6&gt;=$F36,AR$6&lt;=$H36)*(AR$6-$F36+1),$J36/2,$M36,TRUE)-_xlfn.NORM.DIST(AND(AR$6&gt;=$F36,AR$6&lt;=$H36)*(AQ$6-$F36+1),$J36/2,$M36,TRUE))/(1-2*_xlfn.NORM.DIST(0,$J36/2,$M36,TRUE))*$D36+($K36="Steady Growth")*(AND(AR$6&gt;=$F36,AR$6&lt;=$H36)*((AR$6-$F36+1)/($J36*($J36+1)/2)*$D36))+($K36="custom")*CustCF!AL36</f>
        <v>0</v>
      </c>
      <c r="AS36" s="95">
        <f>($K36="Bell Curve")*(_xlfn.NORM.DIST(AND(AS$6&gt;=$F36,AS$6&lt;=$H36)*(AS$6-$F36+1),$J36/2,$M36,TRUE)-_xlfn.NORM.DIST(AND(AS$6&gt;=$F36,AS$6&lt;=$H36)*(AR$6-$F36+1),$J36/2,$M36,TRUE))/(1-2*_xlfn.NORM.DIST(0,$J36/2,$M36,TRUE))*$D36+($K36="Steady Growth")*(AND(AS$6&gt;=$F36,AS$6&lt;=$H36)*((AS$6-$F36+1)/($J36*($J36+1)/2)*$D36))+($K36="custom")*CustCF!AM36</f>
        <v>0</v>
      </c>
      <c r="AT36" s="95">
        <f>($K36="Bell Curve")*(_xlfn.NORM.DIST(AND(AT$6&gt;=$F36,AT$6&lt;=$H36)*(AT$6-$F36+1),$J36/2,$M36,TRUE)-_xlfn.NORM.DIST(AND(AT$6&gt;=$F36,AT$6&lt;=$H36)*(AS$6-$F36+1),$J36/2,$M36,TRUE))/(1-2*_xlfn.NORM.DIST(0,$J36/2,$M36,TRUE))*$D36+($K36="Steady Growth")*(AND(AT$6&gt;=$F36,AT$6&lt;=$H36)*((AT$6-$F36+1)/($J36*($J36+1)/2)*$D36))+($K36="custom")*CustCF!AN36</f>
        <v>0</v>
      </c>
      <c r="AU36" s="95">
        <f>($K36="Bell Curve")*(_xlfn.NORM.DIST(AND(AU$6&gt;=$F36,AU$6&lt;=$H36)*(AU$6-$F36+1),$J36/2,$M36,TRUE)-_xlfn.NORM.DIST(AND(AU$6&gt;=$F36,AU$6&lt;=$H36)*(AT$6-$F36+1),$J36/2,$M36,TRUE))/(1-2*_xlfn.NORM.DIST(0,$J36/2,$M36,TRUE))*$D36+($K36="Steady Growth")*(AND(AU$6&gt;=$F36,AU$6&lt;=$H36)*((AU$6-$F36+1)/($J36*($J36+1)/2)*$D36))+($K36="custom")*CustCF!AO36</f>
        <v>0</v>
      </c>
      <c r="AV36" s="95">
        <f>($K36="Bell Curve")*(_xlfn.NORM.DIST(AND(AV$6&gt;=$F36,AV$6&lt;=$H36)*(AV$6-$F36+1),$J36/2,$M36,TRUE)-_xlfn.NORM.DIST(AND(AV$6&gt;=$F36,AV$6&lt;=$H36)*(AU$6-$F36+1),$J36/2,$M36,TRUE))/(1-2*_xlfn.NORM.DIST(0,$J36/2,$M36,TRUE))*$D36+($K36="Steady Growth")*(AND(AV$6&gt;=$F36,AV$6&lt;=$H36)*((AV$6-$F36+1)/($J36*($J36+1)/2)*$D36))+($K36="custom")*CustCF!AP36</f>
        <v>0</v>
      </c>
      <c r="AW36" s="95">
        <f>($K36="Bell Curve")*(_xlfn.NORM.DIST(AND(AW$6&gt;=$F36,AW$6&lt;=$H36)*(AW$6-$F36+1),$J36/2,$M36,TRUE)-_xlfn.NORM.DIST(AND(AW$6&gt;=$F36,AW$6&lt;=$H36)*(AV$6-$F36+1),$J36/2,$M36,TRUE))/(1-2*_xlfn.NORM.DIST(0,$J36/2,$M36,TRUE))*$D36+($K36="Steady Growth")*(AND(AW$6&gt;=$F36,AW$6&lt;=$H36)*((AW$6-$F36+1)/($J36*($J36+1)/2)*$D36))+($K36="custom")*CustCF!AQ36</f>
        <v>0</v>
      </c>
      <c r="AX36" s="95">
        <f>($K36="Bell Curve")*(_xlfn.NORM.DIST(AND(AX$6&gt;=$F36,AX$6&lt;=$H36)*(AX$6-$F36+1),$J36/2,$M36,TRUE)-_xlfn.NORM.DIST(AND(AX$6&gt;=$F36,AX$6&lt;=$H36)*(AW$6-$F36+1),$J36/2,$M36,TRUE))/(1-2*_xlfn.NORM.DIST(0,$J36/2,$M36,TRUE))*$D36+($K36="Steady Growth")*(AND(AX$6&gt;=$F36,AX$6&lt;=$H36)*((AX$6-$F36+1)/($J36*($J36+1)/2)*$D36))+($K36="custom")*CustCF!AR36</f>
        <v>0</v>
      </c>
      <c r="AY36" s="95">
        <f>($K36="Bell Curve")*(_xlfn.NORM.DIST(AND(AY$6&gt;=$F36,AY$6&lt;=$H36)*(AY$6-$F36+1),$J36/2,$M36,TRUE)-_xlfn.NORM.DIST(AND(AY$6&gt;=$F36,AY$6&lt;=$H36)*(AX$6-$F36+1),$J36/2,$M36,TRUE))/(1-2*_xlfn.NORM.DIST(0,$J36/2,$M36,TRUE))*$D36+($K36="Steady Growth")*(AND(AY$6&gt;=$F36,AY$6&lt;=$H36)*((AY$6-$F36+1)/($J36*($J36+1)/2)*$D36))+($K36="custom")*CustCF!AS36</f>
        <v>0</v>
      </c>
      <c r="AZ36" s="95">
        <f>($K36="Bell Curve")*(_xlfn.NORM.DIST(AND(AZ$6&gt;=$F36,AZ$6&lt;=$H36)*(AZ$6-$F36+1),$J36/2,$M36,TRUE)-_xlfn.NORM.DIST(AND(AZ$6&gt;=$F36,AZ$6&lt;=$H36)*(AY$6-$F36+1),$J36/2,$M36,TRUE))/(1-2*_xlfn.NORM.DIST(0,$J36/2,$M36,TRUE))*$D36+($K36="Steady Growth")*(AND(AZ$6&gt;=$F36,AZ$6&lt;=$H36)*((AZ$6-$F36+1)/($J36*($J36+1)/2)*$D36))+($K36="custom")*CustCF!AT36</f>
        <v>0</v>
      </c>
      <c r="BA36" s="95">
        <f>($K36="Bell Curve")*(_xlfn.NORM.DIST(AND(BA$6&gt;=$F36,BA$6&lt;=$H36)*(BA$6-$F36+1),$J36/2,$M36,TRUE)-_xlfn.NORM.DIST(AND(BA$6&gt;=$F36,BA$6&lt;=$H36)*(AZ$6-$F36+1),$J36/2,$M36,TRUE))/(1-2*_xlfn.NORM.DIST(0,$J36/2,$M36,TRUE))*$D36+($K36="Steady Growth")*(AND(BA$6&gt;=$F36,BA$6&lt;=$H36)*((BA$6-$F36+1)/($J36*($J36+1)/2)*$D36))+($K36="custom")*CustCF!AU36</f>
        <v>0</v>
      </c>
      <c r="BB36" s="95">
        <f>($K36="Bell Curve")*(_xlfn.NORM.DIST(AND(BB$6&gt;=$F36,BB$6&lt;=$H36)*(BB$6-$F36+1),$J36/2,$M36,TRUE)-_xlfn.NORM.DIST(AND(BB$6&gt;=$F36,BB$6&lt;=$H36)*(BA$6-$F36+1),$J36/2,$M36,TRUE))/(1-2*_xlfn.NORM.DIST(0,$J36/2,$M36,TRUE))*$D36+($K36="Steady Growth")*(AND(BB$6&gt;=$F36,BB$6&lt;=$H36)*((BB$6-$F36+1)/($J36*($J36+1)/2)*$D36))+($K36="custom")*CustCF!AV36</f>
        <v>0</v>
      </c>
      <c r="BC36" s="95">
        <f>($K36="Bell Curve")*(_xlfn.NORM.DIST(AND(BC$6&gt;=$F36,BC$6&lt;=$H36)*(BC$6-$F36+1),$J36/2,$M36,TRUE)-_xlfn.NORM.DIST(AND(BC$6&gt;=$F36,BC$6&lt;=$H36)*(BB$6-$F36+1),$J36/2,$M36,TRUE))/(1-2*_xlfn.NORM.DIST(0,$J36/2,$M36,TRUE))*$D36+($K36="Steady Growth")*(AND(BC$6&gt;=$F36,BC$6&lt;=$H36)*((BC$6-$F36+1)/($J36*($J36+1)/2)*$D36))+($K36="custom")*CustCF!AW36</f>
        <v>0</v>
      </c>
      <c r="BD36" s="95">
        <f>($K36="Bell Curve")*(_xlfn.NORM.DIST(AND(BD$6&gt;=$F36,BD$6&lt;=$H36)*(BD$6-$F36+1),$J36/2,$M36,TRUE)-_xlfn.NORM.DIST(AND(BD$6&gt;=$F36,BD$6&lt;=$H36)*(BC$6-$F36+1),$J36/2,$M36,TRUE))/(1-2*_xlfn.NORM.DIST(0,$J36/2,$M36,TRUE))*$D36+($K36="Steady Growth")*(AND(BD$6&gt;=$F36,BD$6&lt;=$H36)*((BD$6-$F36+1)/($J36*($J36+1)/2)*$D36))+($K36="custom")*CustCF!AX36</f>
        <v>0</v>
      </c>
      <c r="BE36" s="95">
        <f>($K36="Bell Curve")*(_xlfn.NORM.DIST(AND(BE$6&gt;=$F36,BE$6&lt;=$H36)*(BE$6-$F36+1),$J36/2,$M36,TRUE)-_xlfn.NORM.DIST(AND(BE$6&gt;=$F36,BE$6&lt;=$H36)*(BD$6-$F36+1),$J36/2,$M36,TRUE))/(1-2*_xlfn.NORM.DIST(0,$J36/2,$M36,TRUE))*$D36+($K36="Steady Growth")*(AND(BE$6&gt;=$F36,BE$6&lt;=$H36)*((BE$6-$F36+1)/($J36*($J36+1)/2)*$D36))+($K36="custom")*CustCF!AY36</f>
        <v>0</v>
      </c>
      <c r="BF36" s="95">
        <f>($K36="Bell Curve")*(_xlfn.NORM.DIST(AND(BF$6&gt;=$F36,BF$6&lt;=$H36)*(BF$6-$F36+1),$J36/2,$M36,TRUE)-_xlfn.NORM.DIST(AND(BF$6&gt;=$F36,BF$6&lt;=$H36)*(BE$6-$F36+1),$J36/2,$M36,TRUE))/(1-2*_xlfn.NORM.DIST(0,$J36/2,$M36,TRUE))*$D36+($K36="Steady Growth")*(AND(BF$6&gt;=$F36,BF$6&lt;=$H36)*((BF$6-$F36+1)/($J36*($J36+1)/2)*$D36))+($K36="custom")*CustCF!AZ36</f>
        <v>0</v>
      </c>
      <c r="BG36" s="95">
        <f>($K36="Bell Curve")*(_xlfn.NORM.DIST(AND(BG$6&gt;=$F36,BG$6&lt;=$H36)*(BG$6-$F36+1),$J36/2,$M36,TRUE)-_xlfn.NORM.DIST(AND(BG$6&gt;=$F36,BG$6&lt;=$H36)*(BF$6-$F36+1),$J36/2,$M36,TRUE))/(1-2*_xlfn.NORM.DIST(0,$J36/2,$M36,TRUE))*$D36+($K36="Steady Growth")*(AND(BG$6&gt;=$F36,BG$6&lt;=$H36)*((BG$6-$F36+1)/($J36*($J36+1)/2)*$D36))+($K36="custom")*CustCF!BA36</f>
        <v>0</v>
      </c>
      <c r="BH36" s="95">
        <f>($K36="Bell Curve")*(_xlfn.NORM.DIST(AND(BH$6&gt;=$F36,BH$6&lt;=$H36)*(BH$6-$F36+1),$J36/2,$M36,TRUE)-_xlfn.NORM.DIST(AND(BH$6&gt;=$F36,BH$6&lt;=$H36)*(BG$6-$F36+1),$J36/2,$M36,TRUE))/(1-2*_xlfn.NORM.DIST(0,$J36/2,$M36,TRUE))*$D36+($K36="Steady Growth")*(AND(BH$6&gt;=$F36,BH$6&lt;=$H36)*((BH$6-$F36+1)/($J36*($J36+1)/2)*$D36))+($K36="custom")*CustCF!BB36</f>
        <v>0</v>
      </c>
      <c r="BI36" s="95">
        <f>($K36="Bell Curve")*(_xlfn.NORM.DIST(AND(BI$6&gt;=$F36,BI$6&lt;=$H36)*(BI$6-$F36+1),$J36/2,$M36,TRUE)-_xlfn.NORM.DIST(AND(BI$6&gt;=$F36,BI$6&lt;=$H36)*(BH$6-$F36+1),$J36/2,$M36,TRUE))/(1-2*_xlfn.NORM.DIST(0,$J36/2,$M36,TRUE))*$D36+($K36="Steady Growth")*(AND(BI$6&gt;=$F36,BI$6&lt;=$H36)*((BI$6-$F36+1)/($J36*($J36+1)/2)*$D36))+($K36="custom")*CustCF!BC36</f>
        <v>0</v>
      </c>
      <c r="BJ36" s="95">
        <f>($K36="Bell Curve")*(_xlfn.NORM.DIST(AND(BJ$6&gt;=$F36,BJ$6&lt;=$H36)*(BJ$6-$F36+1),$J36/2,$M36,TRUE)-_xlfn.NORM.DIST(AND(BJ$6&gt;=$F36,BJ$6&lt;=$H36)*(BI$6-$F36+1),$J36/2,$M36,TRUE))/(1-2*_xlfn.NORM.DIST(0,$J36/2,$M36,TRUE))*$D36+($K36="Steady Growth")*(AND(BJ$6&gt;=$F36,BJ$6&lt;=$H36)*((BJ$6-$F36+1)/($J36*($J36+1)/2)*$D36))+($K36="custom")*CustCF!BD36</f>
        <v>0</v>
      </c>
      <c r="BK36" s="95">
        <f>($K36="Bell Curve")*(_xlfn.NORM.DIST(AND(BK$6&gt;=$F36,BK$6&lt;=$H36)*(BK$6-$F36+1),$J36/2,$M36,TRUE)-_xlfn.NORM.DIST(AND(BK$6&gt;=$F36,BK$6&lt;=$H36)*(BJ$6-$F36+1),$J36/2,$M36,TRUE))/(1-2*_xlfn.NORM.DIST(0,$J36/2,$M36,TRUE))*$D36+($K36="Steady Growth")*(AND(BK$6&gt;=$F36,BK$6&lt;=$H36)*((BK$6-$F36+1)/($J36*($J36+1)/2)*$D36))+($K36="custom")*CustCF!BE36</f>
        <v>0</v>
      </c>
      <c r="BL36" s="95">
        <f>($K36="Bell Curve")*(_xlfn.NORM.DIST(AND(BL$6&gt;=$F36,BL$6&lt;=$H36)*(BL$6-$F36+1),$J36/2,$M36,TRUE)-_xlfn.NORM.DIST(AND(BL$6&gt;=$F36,BL$6&lt;=$H36)*(BK$6-$F36+1),$J36/2,$M36,TRUE))/(1-2*_xlfn.NORM.DIST(0,$J36/2,$M36,TRUE))*$D36+($K36="Steady Growth")*(AND(BL$6&gt;=$F36,BL$6&lt;=$H36)*((BL$6-$F36+1)/($J36*($J36+1)/2)*$D36))+($K36="custom")*CustCF!BF36</f>
        <v>0</v>
      </c>
      <c r="BM36" s="95">
        <f>($K36="Bell Curve")*(_xlfn.NORM.DIST(AND(BM$6&gt;=$F36,BM$6&lt;=$H36)*(BM$6-$F36+1),$J36/2,$M36,TRUE)-_xlfn.NORM.DIST(AND(BM$6&gt;=$F36,BM$6&lt;=$H36)*(BL$6-$F36+1),$J36/2,$M36,TRUE))/(1-2*_xlfn.NORM.DIST(0,$J36/2,$M36,TRUE))*$D36+($K36="Steady Growth")*(AND(BM$6&gt;=$F36,BM$6&lt;=$H36)*((BM$6-$F36+1)/($J36*($J36+1)/2)*$D36))+($K36="custom")*CustCF!BG36</f>
        <v>0</v>
      </c>
      <c r="BN36" s="95">
        <f>($K36="Bell Curve")*(_xlfn.NORM.DIST(AND(BN$6&gt;=$F36,BN$6&lt;=$H36)*(BN$6-$F36+1),$J36/2,$M36,TRUE)-_xlfn.NORM.DIST(AND(BN$6&gt;=$F36,BN$6&lt;=$H36)*(BM$6-$F36+1),$J36/2,$M36,TRUE))/(1-2*_xlfn.NORM.DIST(0,$J36/2,$M36,TRUE))*$D36+($K36="Steady Growth")*(AND(BN$6&gt;=$F36,BN$6&lt;=$H36)*((BN$6-$F36+1)/($J36*($J36+1)/2)*$D36))+($K36="custom")*CustCF!BH36</f>
        <v>0</v>
      </c>
      <c r="BO36" s="95">
        <f>($K36="Bell Curve")*(_xlfn.NORM.DIST(AND(BO$6&gt;=$F36,BO$6&lt;=$H36)*(BO$6-$F36+1),$J36/2,$M36,TRUE)-_xlfn.NORM.DIST(AND(BO$6&gt;=$F36,BO$6&lt;=$H36)*(BN$6-$F36+1),$J36/2,$M36,TRUE))/(1-2*_xlfn.NORM.DIST(0,$J36/2,$M36,TRUE))*$D36+($K36="Steady Growth")*(AND(BO$6&gt;=$F36,BO$6&lt;=$H36)*((BO$6-$F36+1)/($J36*($J36+1)/2)*$D36))+($K36="custom")*CustCF!BI36</f>
        <v>0</v>
      </c>
      <c r="BP36" s="95">
        <f>($K36="Bell Curve")*(_xlfn.NORM.DIST(AND(BP$6&gt;=$F36,BP$6&lt;=$H36)*(BP$6-$F36+1),$J36/2,$M36,TRUE)-_xlfn.NORM.DIST(AND(BP$6&gt;=$F36,BP$6&lt;=$H36)*(BO$6-$F36+1),$J36/2,$M36,TRUE))/(1-2*_xlfn.NORM.DIST(0,$J36/2,$M36,TRUE))*$D36+($K36="Steady Growth")*(AND(BP$6&gt;=$F36,BP$6&lt;=$H36)*((BP$6-$F36+1)/($J36*($J36+1)/2)*$D36))+($K36="custom")*CustCF!BJ36</f>
        <v>0</v>
      </c>
      <c r="BQ36" s="95">
        <f>($K36="Bell Curve")*(_xlfn.NORM.DIST(AND(BQ$6&gt;=$F36,BQ$6&lt;=$H36)*(BQ$6-$F36+1),$J36/2,$M36,TRUE)-_xlfn.NORM.DIST(AND(BQ$6&gt;=$F36,BQ$6&lt;=$H36)*(BP$6-$F36+1),$J36/2,$M36,TRUE))/(1-2*_xlfn.NORM.DIST(0,$J36/2,$M36,TRUE))*$D36+($K36="Steady Growth")*(AND(BQ$6&gt;=$F36,BQ$6&lt;=$H36)*((BQ$6-$F36+1)/($J36*($J36+1)/2)*$D36))+($K36="custom")*CustCF!BK36</f>
        <v>0</v>
      </c>
      <c r="BR36" s="95">
        <f>($K36="Bell Curve")*(_xlfn.NORM.DIST(AND(BR$6&gt;=$F36,BR$6&lt;=$H36)*(BR$6-$F36+1),$J36/2,$M36,TRUE)-_xlfn.NORM.DIST(AND(BR$6&gt;=$F36,BR$6&lt;=$H36)*(BQ$6-$F36+1),$J36/2,$M36,TRUE))/(1-2*_xlfn.NORM.DIST(0,$J36/2,$M36,TRUE))*$D36+($K36="Steady Growth")*(AND(BR$6&gt;=$F36,BR$6&lt;=$H36)*((BR$6-$F36+1)/($J36*($J36+1)/2)*$D36))+($K36="custom")*CustCF!BL36</f>
        <v>0</v>
      </c>
      <c r="BS36" s="95">
        <f>($K36="Bell Curve")*(_xlfn.NORM.DIST(AND(BS$6&gt;=$F36,BS$6&lt;=$H36)*(BS$6-$F36+1),$J36/2,$M36,TRUE)-_xlfn.NORM.DIST(AND(BS$6&gt;=$F36,BS$6&lt;=$H36)*(BR$6-$F36+1),$J36/2,$M36,TRUE))/(1-2*_xlfn.NORM.DIST(0,$J36/2,$M36,TRUE))*$D36+($K36="Steady Growth")*(AND(BS$6&gt;=$F36,BS$6&lt;=$H36)*((BS$6-$F36+1)/($J36*($J36+1)/2)*$D36))+($K36="custom")*CustCF!BM36</f>
        <v>0</v>
      </c>
      <c r="BT36" s="95">
        <f>($K36="Bell Curve")*(_xlfn.NORM.DIST(AND(BT$6&gt;=$F36,BT$6&lt;=$H36)*(BT$6-$F36+1),$J36/2,$M36,TRUE)-_xlfn.NORM.DIST(AND(BT$6&gt;=$F36,BT$6&lt;=$H36)*(BS$6-$F36+1),$J36/2,$M36,TRUE))/(1-2*_xlfn.NORM.DIST(0,$J36/2,$M36,TRUE))*$D36+($K36="Steady Growth")*(AND(BT$6&gt;=$F36,BT$6&lt;=$H36)*((BT$6-$F36+1)/($J36*($J36+1)/2)*$D36))+($K36="custom")*CustCF!BN36</f>
        <v>0</v>
      </c>
      <c r="BU36" s="95">
        <f>($K36="Bell Curve")*(_xlfn.NORM.DIST(AND(BU$6&gt;=$F36,BU$6&lt;=$H36)*(BU$6-$F36+1),$J36/2,$M36,TRUE)-_xlfn.NORM.DIST(AND(BU$6&gt;=$F36,BU$6&lt;=$H36)*(BT$6-$F36+1),$J36/2,$M36,TRUE))/(1-2*_xlfn.NORM.DIST(0,$J36/2,$M36,TRUE))*$D36+($K36="Steady Growth")*(AND(BU$6&gt;=$F36,BU$6&lt;=$H36)*((BU$6-$F36+1)/($J36*($J36+1)/2)*$D36))+($K36="custom")*CustCF!BO36</f>
        <v>0</v>
      </c>
      <c r="BV36" s="95">
        <f>($K36="Bell Curve")*(_xlfn.NORM.DIST(AND(BV$6&gt;=$F36,BV$6&lt;=$H36)*(BV$6-$F36+1),$J36/2,$M36,TRUE)-_xlfn.NORM.DIST(AND(BV$6&gt;=$F36,BV$6&lt;=$H36)*(BU$6-$F36+1),$J36/2,$M36,TRUE))/(1-2*_xlfn.NORM.DIST(0,$J36/2,$M36,TRUE))*$D36+($K36="Steady Growth")*(AND(BV$6&gt;=$F36,BV$6&lt;=$H36)*((BV$6-$F36+1)/($J36*($J36+1)/2)*$D36))+($K36="custom")*CustCF!BP36</f>
        <v>0</v>
      </c>
      <c r="BW36" s="95">
        <f>($K36="Bell Curve")*(_xlfn.NORM.DIST(AND(BW$6&gt;=$F36,BW$6&lt;=$H36)*(BW$6-$F36+1),$J36/2,$M36,TRUE)-_xlfn.NORM.DIST(AND(BW$6&gt;=$F36,BW$6&lt;=$H36)*(BV$6-$F36+1),$J36/2,$M36,TRUE))/(1-2*_xlfn.NORM.DIST(0,$J36/2,$M36,TRUE))*$D36+($K36="Steady Growth")*(AND(BW$6&gt;=$F36,BW$6&lt;=$H36)*((BW$6-$F36+1)/($J36*($J36+1)/2)*$D36))+($K36="custom")*CustCF!BQ36</f>
        <v>0</v>
      </c>
      <c r="BX36" s="95">
        <f>($K36="Bell Curve")*(_xlfn.NORM.DIST(AND(BX$6&gt;=$F36,BX$6&lt;=$H36)*(BX$6-$F36+1),$J36/2,$M36,TRUE)-_xlfn.NORM.DIST(AND(BX$6&gt;=$F36,BX$6&lt;=$H36)*(BW$6-$F36+1),$J36/2,$M36,TRUE))/(1-2*_xlfn.NORM.DIST(0,$J36/2,$M36,TRUE))*$D36+($K36="Steady Growth")*(AND(BX$6&gt;=$F36,BX$6&lt;=$H36)*((BX$6-$F36+1)/($J36*($J36+1)/2)*$D36))+($K36="custom")*CustCF!BR36</f>
        <v>0</v>
      </c>
      <c r="BY36" s="95">
        <f>($K36="Bell Curve")*(_xlfn.NORM.DIST(AND(BY$6&gt;=$F36,BY$6&lt;=$H36)*(BY$6-$F36+1),$J36/2,$M36,TRUE)-_xlfn.NORM.DIST(AND(BY$6&gt;=$F36,BY$6&lt;=$H36)*(BX$6-$F36+1),$J36/2,$M36,TRUE))/(1-2*_xlfn.NORM.DIST(0,$J36/2,$M36,TRUE))*$D36+($K36="Steady Growth")*(AND(BY$6&gt;=$F36,BY$6&lt;=$H36)*((BY$6-$F36+1)/($J36*($J36+1)/2)*$D36))+($K36="custom")*CustCF!BS36</f>
        <v>0</v>
      </c>
      <c r="BZ36" s="95">
        <f>($K36="Bell Curve")*(_xlfn.NORM.DIST(AND(BZ$6&gt;=$F36,BZ$6&lt;=$H36)*(BZ$6-$F36+1),$J36/2,$M36,TRUE)-_xlfn.NORM.DIST(AND(BZ$6&gt;=$F36,BZ$6&lt;=$H36)*(BY$6-$F36+1),$J36/2,$M36,TRUE))/(1-2*_xlfn.NORM.DIST(0,$J36/2,$M36,TRUE))*$D36+($K36="Steady Growth")*(AND(BZ$6&gt;=$F36,BZ$6&lt;=$H36)*((BZ$6-$F36+1)/($J36*($J36+1)/2)*$D36))+($K36="custom")*CustCF!BT36</f>
        <v>0</v>
      </c>
      <c r="CA36" s="95">
        <f>($K36="Bell Curve")*(_xlfn.NORM.DIST(AND(CA$6&gt;=$F36,CA$6&lt;=$H36)*(CA$6-$F36+1),$J36/2,$M36,TRUE)-_xlfn.NORM.DIST(AND(CA$6&gt;=$F36,CA$6&lt;=$H36)*(BZ$6-$F36+1),$J36/2,$M36,TRUE))/(1-2*_xlfn.NORM.DIST(0,$J36/2,$M36,TRUE))*$D36+($K36="Steady Growth")*(AND(CA$6&gt;=$F36,CA$6&lt;=$H36)*((CA$6-$F36+1)/($J36*($J36+1)/2)*$D36))+($K36="custom")*CustCF!BU36</f>
        <v>0</v>
      </c>
      <c r="CB36" s="95">
        <f>($K36="Bell Curve")*(_xlfn.NORM.DIST(AND(CB$6&gt;=$F36,CB$6&lt;=$H36)*(CB$6-$F36+1),$J36/2,$M36,TRUE)-_xlfn.NORM.DIST(AND(CB$6&gt;=$F36,CB$6&lt;=$H36)*(CA$6-$F36+1),$J36/2,$M36,TRUE))/(1-2*_xlfn.NORM.DIST(0,$J36/2,$M36,TRUE))*$D36+($K36="Steady Growth")*(AND(CB$6&gt;=$F36,CB$6&lt;=$H36)*((CB$6-$F36+1)/($J36*($J36+1)/2)*$D36))+($K36="custom")*CustCF!BV36</f>
        <v>0</v>
      </c>
      <c r="CC36" s="95">
        <f>($K36="Bell Curve")*(_xlfn.NORM.DIST(AND(CC$6&gt;=$F36,CC$6&lt;=$H36)*(CC$6-$F36+1),$J36/2,$M36,TRUE)-_xlfn.NORM.DIST(AND(CC$6&gt;=$F36,CC$6&lt;=$H36)*(CB$6-$F36+1),$J36/2,$M36,TRUE))/(1-2*_xlfn.NORM.DIST(0,$J36/2,$M36,TRUE))*$D36+($K36="Steady Growth")*(AND(CC$6&gt;=$F36,CC$6&lt;=$H36)*((CC$6-$F36+1)/($J36*($J36+1)/2)*$D36))+($K36="custom")*CustCF!BW36</f>
        <v>0</v>
      </c>
      <c r="CD36" s="95">
        <f>($K36="Bell Curve")*(_xlfn.NORM.DIST(AND(CD$6&gt;=$F36,CD$6&lt;=$H36)*(CD$6-$F36+1),$J36/2,$M36,TRUE)-_xlfn.NORM.DIST(AND(CD$6&gt;=$F36,CD$6&lt;=$H36)*(CC$6-$F36+1),$J36/2,$M36,TRUE))/(1-2*_xlfn.NORM.DIST(0,$J36/2,$M36,TRUE))*$D36+($K36="Steady Growth")*(AND(CD$6&gt;=$F36,CD$6&lt;=$H36)*((CD$6-$F36+1)/($J36*($J36+1)/2)*$D36))+($K36="custom")*CustCF!BX36</f>
        <v>0</v>
      </c>
      <c r="CE36" s="95">
        <f>($K36="Bell Curve")*(_xlfn.NORM.DIST(AND(CE$6&gt;=$F36,CE$6&lt;=$H36)*(CE$6-$F36+1),$J36/2,$M36,TRUE)-_xlfn.NORM.DIST(AND(CE$6&gt;=$F36,CE$6&lt;=$H36)*(CD$6-$F36+1),$J36/2,$M36,TRUE))/(1-2*_xlfn.NORM.DIST(0,$J36/2,$M36,TRUE))*$D36+($K36="Steady Growth")*(AND(CE$6&gt;=$F36,CE$6&lt;=$H36)*((CE$6-$F36+1)/($J36*($J36+1)/2)*$D36))+($K36="custom")*CustCF!BY36</f>
        <v>0</v>
      </c>
      <c r="CF36" s="95">
        <f>($K36="Bell Curve")*(_xlfn.NORM.DIST(AND(CF$6&gt;=$F36,CF$6&lt;=$H36)*(CF$6-$F36+1),$J36/2,$M36,TRUE)-_xlfn.NORM.DIST(AND(CF$6&gt;=$F36,CF$6&lt;=$H36)*(CE$6-$F36+1),$J36/2,$M36,TRUE))/(1-2*_xlfn.NORM.DIST(0,$J36/2,$M36,TRUE))*$D36+($K36="Steady Growth")*(AND(CF$6&gt;=$F36,CF$6&lt;=$H36)*((CF$6-$F36+1)/($J36*($J36+1)/2)*$D36))+($K36="custom")*CustCF!BZ36</f>
        <v>0</v>
      </c>
      <c r="CG36" s="95">
        <f>($K36="Bell Curve")*(_xlfn.NORM.DIST(AND(CG$6&gt;=$F36,CG$6&lt;=$H36)*(CG$6-$F36+1),$J36/2,$M36,TRUE)-_xlfn.NORM.DIST(AND(CG$6&gt;=$F36,CG$6&lt;=$H36)*(CF$6-$F36+1),$J36/2,$M36,TRUE))/(1-2*_xlfn.NORM.DIST(0,$J36/2,$M36,TRUE))*$D36+($K36="Steady Growth")*(AND(CG$6&gt;=$F36,CG$6&lt;=$H36)*((CG$6-$F36+1)/($J36*($J36+1)/2)*$D36))+($K36="custom")*CustCF!CA36</f>
        <v>0</v>
      </c>
      <c r="CH36" s="95">
        <f>($K36="Bell Curve")*(_xlfn.NORM.DIST(AND(CH$6&gt;=$F36,CH$6&lt;=$H36)*(CH$6-$F36+1),$J36/2,$M36,TRUE)-_xlfn.NORM.DIST(AND(CH$6&gt;=$F36,CH$6&lt;=$H36)*(CG$6-$F36+1),$J36/2,$M36,TRUE))/(1-2*_xlfn.NORM.DIST(0,$J36/2,$M36,TRUE))*$D36+($K36="Steady Growth")*(AND(CH$6&gt;=$F36,CH$6&lt;=$H36)*((CH$6-$F36+1)/($J36*($J36+1)/2)*$D36))+($K36="custom")*CustCF!CB36</f>
        <v>0</v>
      </c>
      <c r="CI36" s="95">
        <f>($K36="Bell Curve")*(_xlfn.NORM.DIST(AND(CI$6&gt;=$F36,CI$6&lt;=$H36)*(CI$6-$F36+1),$J36/2,$M36,TRUE)-_xlfn.NORM.DIST(AND(CI$6&gt;=$F36,CI$6&lt;=$H36)*(CH$6-$F36+1),$J36/2,$M36,TRUE))/(1-2*_xlfn.NORM.DIST(0,$J36/2,$M36,TRUE))*$D36+($K36="Steady Growth")*(AND(CI$6&gt;=$F36,CI$6&lt;=$H36)*((CI$6-$F36+1)/($J36*($J36+1)/2)*$D36))+($K36="custom")*CustCF!CC36</f>
        <v>0</v>
      </c>
      <c r="CJ36" s="95">
        <f>($K36="Bell Curve")*(_xlfn.NORM.DIST(AND(CJ$6&gt;=$F36,CJ$6&lt;=$H36)*(CJ$6-$F36+1),$J36/2,$M36,TRUE)-_xlfn.NORM.DIST(AND(CJ$6&gt;=$F36,CJ$6&lt;=$H36)*(CI$6-$F36+1),$J36/2,$M36,TRUE))/(1-2*_xlfn.NORM.DIST(0,$J36/2,$M36,TRUE))*$D36+($K36="Steady Growth")*(AND(CJ$6&gt;=$F36,CJ$6&lt;=$H36)*((CJ$6-$F36+1)/($J36*($J36+1)/2)*$D36))+($K36="custom")*CustCF!CD36</f>
        <v>0</v>
      </c>
      <c r="CK36" s="95">
        <f>($K36="Bell Curve")*(_xlfn.NORM.DIST(AND(CK$6&gt;=$F36,CK$6&lt;=$H36)*(CK$6-$F36+1),$J36/2,$M36,TRUE)-_xlfn.NORM.DIST(AND(CK$6&gt;=$F36,CK$6&lt;=$H36)*(CJ$6-$F36+1),$J36/2,$M36,TRUE))/(1-2*_xlfn.NORM.DIST(0,$J36/2,$M36,TRUE))*$D36+($K36="Steady Growth")*(AND(CK$6&gt;=$F36,CK$6&lt;=$H36)*((CK$6-$F36+1)/($J36*($J36+1)/2)*$D36))+($K36="custom")*CustCF!CE36</f>
        <v>0</v>
      </c>
      <c r="CL36" s="95">
        <f>($K36="Bell Curve")*(_xlfn.NORM.DIST(AND(CL$6&gt;=$F36,CL$6&lt;=$H36)*(CL$6-$F36+1),$J36/2,$M36,TRUE)-_xlfn.NORM.DIST(AND(CL$6&gt;=$F36,CL$6&lt;=$H36)*(CK$6-$F36+1),$J36/2,$M36,TRUE))/(1-2*_xlfn.NORM.DIST(0,$J36/2,$M36,TRUE))*$D36+($K36="Steady Growth")*(AND(CL$6&gt;=$F36,CL$6&lt;=$H36)*((CL$6-$F36+1)/($J36*($J36+1)/2)*$D36))+($K36="custom")*CustCF!CF36</f>
        <v>0</v>
      </c>
      <c r="CM36" s="95">
        <f>($K36="Bell Curve")*(_xlfn.NORM.DIST(AND(CM$6&gt;=$F36,CM$6&lt;=$H36)*(CM$6-$F36+1),$J36/2,$M36,TRUE)-_xlfn.NORM.DIST(AND(CM$6&gt;=$F36,CM$6&lt;=$H36)*(CL$6-$F36+1),$J36/2,$M36,TRUE))/(1-2*_xlfn.NORM.DIST(0,$J36/2,$M36,TRUE))*$D36+($K36="Steady Growth")*(AND(CM$6&gt;=$F36,CM$6&lt;=$H36)*((CM$6-$F36+1)/($J36*($J36+1)/2)*$D36))+($K36="custom")*CustCF!CG36</f>
        <v>0</v>
      </c>
      <c r="CN36" s="95">
        <f>($K36="Bell Curve")*(_xlfn.NORM.DIST(AND(CN$6&gt;=$F36,CN$6&lt;=$H36)*(CN$6-$F36+1),$J36/2,$M36,TRUE)-_xlfn.NORM.DIST(AND(CN$6&gt;=$F36,CN$6&lt;=$H36)*(CM$6-$F36+1),$J36/2,$M36,TRUE))/(1-2*_xlfn.NORM.DIST(0,$J36/2,$M36,TRUE))*$D36+($K36="Steady Growth")*(AND(CN$6&gt;=$F36,CN$6&lt;=$H36)*((CN$6-$F36+1)/($J36*($J36+1)/2)*$D36))+($K36="custom")*CustCF!CH36</f>
        <v>0</v>
      </c>
      <c r="CO36" s="95">
        <f>($K36="Bell Curve")*(_xlfn.NORM.DIST(AND(CO$6&gt;=$F36,CO$6&lt;=$H36)*(CO$6-$F36+1),$J36/2,$M36,TRUE)-_xlfn.NORM.DIST(AND(CO$6&gt;=$F36,CO$6&lt;=$H36)*(CN$6-$F36+1),$J36/2,$M36,TRUE))/(1-2*_xlfn.NORM.DIST(0,$J36/2,$M36,TRUE))*$D36+($K36="Steady Growth")*(AND(CO$6&gt;=$F36,CO$6&lt;=$H36)*((CO$6-$F36+1)/($J36*($J36+1)/2)*$D36))+($K36="custom")*CustCF!CI36</f>
        <v>0</v>
      </c>
      <c r="CP36" s="95">
        <f>($K36="Bell Curve")*(_xlfn.NORM.DIST(AND(CP$6&gt;=$F36,CP$6&lt;=$H36)*(CP$6-$F36+1),$J36/2,$M36,TRUE)-_xlfn.NORM.DIST(AND(CP$6&gt;=$F36,CP$6&lt;=$H36)*(CO$6-$F36+1),$J36/2,$M36,TRUE))/(1-2*_xlfn.NORM.DIST(0,$J36/2,$M36,TRUE))*$D36+($K36="Steady Growth")*(AND(CP$6&gt;=$F36,CP$6&lt;=$H36)*((CP$6-$F36+1)/($J36*($J36+1)/2)*$D36))+($K36="custom")*CustCF!CJ36</f>
        <v>0</v>
      </c>
      <c r="CQ36" s="95">
        <f>($K36="Bell Curve")*(_xlfn.NORM.DIST(AND(CQ$6&gt;=$F36,CQ$6&lt;=$H36)*(CQ$6-$F36+1),$J36/2,$M36,TRUE)-_xlfn.NORM.DIST(AND(CQ$6&gt;=$F36,CQ$6&lt;=$H36)*(CP$6-$F36+1),$J36/2,$M36,TRUE))/(1-2*_xlfn.NORM.DIST(0,$J36/2,$M36,TRUE))*$D36+($K36="Steady Growth")*(AND(CQ$6&gt;=$F36,CQ$6&lt;=$H36)*((CQ$6-$F36+1)/($J36*($J36+1)/2)*$D36))+($K36="custom")*CustCF!CK36</f>
        <v>0</v>
      </c>
      <c r="CR36" s="95">
        <f>($K36="Bell Curve")*(_xlfn.NORM.DIST(AND(CR$6&gt;=$F36,CR$6&lt;=$H36)*(CR$6-$F36+1),$J36/2,$M36,TRUE)-_xlfn.NORM.DIST(AND(CR$6&gt;=$F36,CR$6&lt;=$H36)*(CQ$6-$F36+1),$J36/2,$M36,TRUE))/(1-2*_xlfn.NORM.DIST(0,$J36/2,$M36,TRUE))*$D36+($K36="Steady Growth")*(AND(CR$6&gt;=$F36,CR$6&lt;=$H36)*((CR$6-$F36+1)/($J36*($J36+1)/2)*$D36))+($K36="custom")*CustCF!CL36</f>
        <v>0</v>
      </c>
      <c r="CS36" s="95">
        <f>($K36="Bell Curve")*(_xlfn.NORM.DIST(AND(CS$6&gt;=$F36,CS$6&lt;=$H36)*(CS$6-$F36+1),$J36/2,$M36,TRUE)-_xlfn.NORM.DIST(AND(CS$6&gt;=$F36,CS$6&lt;=$H36)*(CR$6-$F36+1),$J36/2,$M36,TRUE))/(1-2*_xlfn.NORM.DIST(0,$J36/2,$M36,TRUE))*$D36+($K36="Steady Growth")*(AND(CS$6&gt;=$F36,CS$6&lt;=$H36)*((CS$6-$F36+1)/($J36*($J36+1)/2)*$D36))+($K36="custom")*CustCF!CM36</f>
        <v>0</v>
      </c>
      <c r="CT36" s="95">
        <f>($K36="Bell Curve")*(_xlfn.NORM.DIST(AND(CT$6&gt;=$F36,CT$6&lt;=$H36)*(CT$6-$F36+1),$J36/2,$M36,TRUE)-_xlfn.NORM.DIST(AND(CT$6&gt;=$F36,CT$6&lt;=$H36)*(CS$6-$F36+1),$J36/2,$M36,TRUE))/(1-2*_xlfn.NORM.DIST(0,$J36/2,$M36,TRUE))*$D36+($K36="Steady Growth")*(AND(CT$6&gt;=$F36,CT$6&lt;=$H36)*((CT$6-$F36+1)/($J36*($J36+1)/2)*$D36))+($K36="custom")*CustCF!CN36</f>
        <v>0</v>
      </c>
      <c r="CU36" s="95">
        <f>($K36="Bell Curve")*(_xlfn.NORM.DIST(AND(CU$6&gt;=$F36,CU$6&lt;=$H36)*(CU$6-$F36+1),$J36/2,$M36,TRUE)-_xlfn.NORM.DIST(AND(CU$6&gt;=$F36,CU$6&lt;=$H36)*(CT$6-$F36+1),$J36/2,$M36,TRUE))/(1-2*_xlfn.NORM.DIST(0,$J36/2,$M36,TRUE))*$D36+($K36="Steady Growth")*(AND(CU$6&gt;=$F36,CU$6&lt;=$H36)*((CU$6-$F36+1)/($J36*($J36+1)/2)*$D36))+($K36="custom")*CustCF!CO36</f>
        <v>0</v>
      </c>
      <c r="CV36" s="95">
        <f>($K36="Bell Curve")*(_xlfn.NORM.DIST(AND(CV$6&gt;=$F36,CV$6&lt;=$H36)*(CV$6-$F36+1),$J36/2,$M36,TRUE)-_xlfn.NORM.DIST(AND(CV$6&gt;=$F36,CV$6&lt;=$H36)*(CU$6-$F36+1),$J36/2,$M36,TRUE))/(1-2*_xlfn.NORM.DIST(0,$J36/2,$M36,TRUE))*$D36+($K36="Steady Growth")*(AND(CV$6&gt;=$F36,CV$6&lt;=$H36)*((CV$6-$F36+1)/($J36*($J36+1)/2)*$D36))+($K36="custom")*CustCF!CP36</f>
        <v>0</v>
      </c>
      <c r="CW36" s="95">
        <f>($K36="Bell Curve")*(_xlfn.NORM.DIST(AND(CW$6&gt;=$F36,CW$6&lt;=$H36)*(CW$6-$F36+1),$J36/2,$M36,TRUE)-_xlfn.NORM.DIST(AND(CW$6&gt;=$F36,CW$6&lt;=$H36)*(CV$6-$F36+1),$J36/2,$M36,TRUE))/(1-2*_xlfn.NORM.DIST(0,$J36/2,$M36,TRUE))*$D36+($K36="Steady Growth")*(AND(CW$6&gt;=$F36,CW$6&lt;=$H36)*((CW$6-$F36+1)/($J36*($J36+1)/2)*$D36))+($K36="custom")*CustCF!CQ36</f>
        <v>0</v>
      </c>
      <c r="CX36" s="95">
        <f>($K36="Bell Curve")*(_xlfn.NORM.DIST(AND(CX$6&gt;=$F36,CX$6&lt;=$H36)*(CX$6-$F36+1),$J36/2,$M36,TRUE)-_xlfn.NORM.DIST(AND(CX$6&gt;=$F36,CX$6&lt;=$H36)*(CW$6-$F36+1),$J36/2,$M36,TRUE))/(1-2*_xlfn.NORM.DIST(0,$J36/2,$M36,TRUE))*$D36+($K36="Steady Growth")*(AND(CX$6&gt;=$F36,CX$6&lt;=$H36)*((CX$6-$F36+1)/($J36*($J36+1)/2)*$D36))+($K36="custom")*CustCF!CR36</f>
        <v>0</v>
      </c>
      <c r="CY36" s="95">
        <f>($K36="Bell Curve")*(_xlfn.NORM.DIST(AND(CY$6&gt;=$F36,CY$6&lt;=$H36)*(CY$6-$F36+1),$J36/2,$M36,TRUE)-_xlfn.NORM.DIST(AND(CY$6&gt;=$F36,CY$6&lt;=$H36)*(CX$6-$F36+1),$J36/2,$M36,TRUE))/(1-2*_xlfn.NORM.DIST(0,$J36/2,$M36,TRUE))*$D36+($K36="Steady Growth")*(AND(CY$6&gt;=$F36,CY$6&lt;=$H36)*((CY$6-$F36+1)/($J36*($J36+1)/2)*$D36))+($K36="custom")*CustCF!CS36</f>
        <v>0</v>
      </c>
      <c r="CZ36" s="95">
        <f>($K36="Bell Curve")*(_xlfn.NORM.DIST(AND(CZ$6&gt;=$F36,CZ$6&lt;=$H36)*(CZ$6-$F36+1),$J36/2,$M36,TRUE)-_xlfn.NORM.DIST(AND(CZ$6&gt;=$F36,CZ$6&lt;=$H36)*(CY$6-$F36+1),$J36/2,$M36,TRUE))/(1-2*_xlfn.NORM.DIST(0,$J36/2,$M36,TRUE))*$D36+($K36="Steady Growth")*(AND(CZ$6&gt;=$F36,CZ$6&lt;=$H36)*((CZ$6-$F36+1)/($J36*($J36+1)/2)*$D36))+($K36="custom")*CustCF!CT36</f>
        <v>0</v>
      </c>
      <c r="DA36" s="95">
        <f>($K36="Bell Curve")*(_xlfn.NORM.DIST(AND(DA$6&gt;=$F36,DA$6&lt;=$H36)*(DA$6-$F36+1),$J36/2,$M36,TRUE)-_xlfn.NORM.DIST(AND(DA$6&gt;=$F36,DA$6&lt;=$H36)*(CZ$6-$F36+1),$J36/2,$M36,TRUE))/(1-2*_xlfn.NORM.DIST(0,$J36/2,$M36,TRUE))*$D36+($K36="Steady Growth")*(AND(DA$6&gt;=$F36,DA$6&lt;=$H36)*((DA$6-$F36+1)/($J36*($J36+1)/2)*$D36))+($K36="custom")*CustCF!CU36</f>
        <v>0</v>
      </c>
      <c r="DB36" s="95">
        <f>($K36="Bell Curve")*(_xlfn.NORM.DIST(AND(DB$6&gt;=$F36,DB$6&lt;=$H36)*(DB$6-$F36+1),$J36/2,$M36,TRUE)-_xlfn.NORM.DIST(AND(DB$6&gt;=$F36,DB$6&lt;=$H36)*(DA$6-$F36+1),$J36/2,$M36,TRUE))/(1-2*_xlfn.NORM.DIST(0,$J36/2,$M36,TRUE))*$D36+($K36="Steady Growth")*(AND(DB$6&gt;=$F36,DB$6&lt;=$H36)*((DB$6-$F36+1)/($J36*($J36+1)/2)*$D36))+($K36="custom")*CustCF!CV36</f>
        <v>0</v>
      </c>
      <c r="DC36" s="95">
        <f>($K36="Bell Curve")*(_xlfn.NORM.DIST(AND(DC$6&gt;=$F36,DC$6&lt;=$H36)*(DC$6-$F36+1),$J36/2,$M36,TRUE)-_xlfn.NORM.DIST(AND(DC$6&gt;=$F36,DC$6&lt;=$H36)*(DB$6-$F36+1),$J36/2,$M36,TRUE))/(1-2*_xlfn.NORM.DIST(0,$J36/2,$M36,TRUE))*$D36+($K36="Steady Growth")*(AND(DC$6&gt;=$F36,DC$6&lt;=$H36)*((DC$6-$F36+1)/($J36*($J36+1)/2)*$D36))+($K36="custom")*CustCF!CW36</f>
        <v>0</v>
      </c>
      <c r="DD36" s="95">
        <f>($K36="Bell Curve")*(_xlfn.NORM.DIST(AND(DD$6&gt;=$F36,DD$6&lt;=$H36)*(DD$6-$F36+1),$J36/2,$M36,TRUE)-_xlfn.NORM.DIST(AND(DD$6&gt;=$F36,DD$6&lt;=$H36)*(DC$6-$F36+1),$J36/2,$M36,TRUE))/(1-2*_xlfn.NORM.DIST(0,$J36/2,$M36,TRUE))*$D36+($K36="Steady Growth")*(AND(DD$6&gt;=$F36,DD$6&lt;=$H36)*((DD$6-$F36+1)/($J36*($J36+1)/2)*$D36))+($K36="custom")*CustCF!CX36</f>
        <v>0</v>
      </c>
      <c r="DE36" s="95">
        <f>($K36="Bell Curve")*(_xlfn.NORM.DIST(AND(DE$6&gt;=$F36,DE$6&lt;=$H36)*(DE$6-$F36+1),$J36/2,$M36,TRUE)-_xlfn.NORM.DIST(AND(DE$6&gt;=$F36,DE$6&lt;=$H36)*(DD$6-$F36+1),$J36/2,$M36,TRUE))/(1-2*_xlfn.NORM.DIST(0,$J36/2,$M36,TRUE))*$D36+($K36="Steady Growth")*(AND(DE$6&gt;=$F36,DE$6&lt;=$H36)*((DE$6-$F36+1)/($J36*($J36+1)/2)*$D36))+($K36="custom")*CustCF!CY36</f>
        <v>0</v>
      </c>
      <c r="DF36" s="95">
        <f>($K36="Bell Curve")*(_xlfn.NORM.DIST(AND(DF$6&gt;=$F36,DF$6&lt;=$H36)*(DF$6-$F36+1),$J36/2,$M36,TRUE)-_xlfn.NORM.DIST(AND(DF$6&gt;=$F36,DF$6&lt;=$H36)*(DE$6-$F36+1),$J36/2,$M36,TRUE))/(1-2*_xlfn.NORM.DIST(0,$J36/2,$M36,TRUE))*$D36+($K36="Steady Growth")*(AND(DF$6&gt;=$F36,DF$6&lt;=$H36)*((DF$6-$F36+1)/($J36*($J36+1)/2)*$D36))+($K36="custom")*CustCF!CZ36</f>
        <v>0</v>
      </c>
      <c r="DG36" s="95">
        <f>($K36="Bell Curve")*(_xlfn.NORM.DIST(AND(DG$6&gt;=$F36,DG$6&lt;=$H36)*(DG$6-$F36+1),$J36/2,$M36,TRUE)-_xlfn.NORM.DIST(AND(DG$6&gt;=$F36,DG$6&lt;=$H36)*(DF$6-$F36+1),$J36/2,$M36,TRUE))/(1-2*_xlfn.NORM.DIST(0,$J36/2,$M36,TRUE))*$D36+($K36="Steady Growth")*(AND(DG$6&gt;=$F36,DG$6&lt;=$H36)*((DG$6-$F36+1)/($J36*($J36+1)/2)*$D36))+($K36="custom")*CustCF!DA36</f>
        <v>0</v>
      </c>
      <c r="DH36" s="95">
        <f>($K36="Bell Curve")*(_xlfn.NORM.DIST(AND(DH$6&gt;=$F36,DH$6&lt;=$H36)*(DH$6-$F36+1),$J36/2,$M36,TRUE)-_xlfn.NORM.DIST(AND(DH$6&gt;=$F36,DH$6&lt;=$H36)*(DG$6-$F36+1),$J36/2,$M36,TRUE))/(1-2*_xlfn.NORM.DIST(0,$J36/2,$M36,TRUE))*$D36+($K36="Steady Growth")*(AND(DH$6&gt;=$F36,DH$6&lt;=$H36)*((DH$6-$F36+1)/($J36*($J36+1)/2)*$D36))+($K36="custom")*CustCF!DB36</f>
        <v>0</v>
      </c>
      <c r="DI36" s="95">
        <f>($K36="Bell Curve")*(_xlfn.NORM.DIST(AND(DI$6&gt;=$F36,DI$6&lt;=$H36)*(DI$6-$F36+1),$J36/2,$M36,TRUE)-_xlfn.NORM.DIST(AND(DI$6&gt;=$F36,DI$6&lt;=$H36)*(DH$6-$F36+1),$J36/2,$M36,TRUE))/(1-2*_xlfn.NORM.DIST(0,$J36/2,$M36,TRUE))*$D36+($K36="Steady Growth")*(AND(DI$6&gt;=$F36,DI$6&lt;=$H36)*((DI$6-$F36+1)/($J36*($J36+1)/2)*$D36))+($K36="custom")*CustCF!DC36</f>
        <v>0</v>
      </c>
      <c r="DJ36" s="95">
        <f>($K36="Bell Curve")*(_xlfn.NORM.DIST(AND(DJ$6&gt;=$F36,DJ$6&lt;=$H36)*(DJ$6-$F36+1),$J36/2,$M36,TRUE)-_xlfn.NORM.DIST(AND(DJ$6&gt;=$F36,DJ$6&lt;=$H36)*(DI$6-$F36+1),$J36/2,$M36,TRUE))/(1-2*_xlfn.NORM.DIST(0,$J36/2,$M36,TRUE))*$D36+($K36="Steady Growth")*(AND(DJ$6&gt;=$F36,DJ$6&lt;=$H36)*((DJ$6-$F36+1)/($J36*($J36+1)/2)*$D36))+($K36="custom")*CustCF!DD36</f>
        <v>0</v>
      </c>
      <c r="DK36" s="95">
        <f>($K36="Bell Curve")*(_xlfn.NORM.DIST(AND(DK$6&gt;=$F36,DK$6&lt;=$H36)*(DK$6-$F36+1),$J36/2,$M36,TRUE)-_xlfn.NORM.DIST(AND(DK$6&gt;=$F36,DK$6&lt;=$H36)*(DJ$6-$F36+1),$J36/2,$M36,TRUE))/(1-2*_xlfn.NORM.DIST(0,$J36/2,$M36,TRUE))*$D36+($K36="Steady Growth")*(AND(DK$6&gt;=$F36,DK$6&lt;=$H36)*((DK$6-$F36+1)/($J36*($J36+1)/2)*$D36))+($K36="custom")*CustCF!DE36</f>
        <v>0</v>
      </c>
      <c r="DL36" s="95">
        <f>($K36="Bell Curve")*(_xlfn.NORM.DIST(AND(DL$6&gt;=$F36,DL$6&lt;=$H36)*(DL$6-$F36+1),$J36/2,$M36,TRUE)-_xlfn.NORM.DIST(AND(DL$6&gt;=$F36,DL$6&lt;=$H36)*(DK$6-$F36+1),$J36/2,$M36,TRUE))/(1-2*_xlfn.NORM.DIST(0,$J36/2,$M36,TRUE))*$D36+($K36="Steady Growth")*(AND(DL$6&gt;=$F36,DL$6&lt;=$H36)*((DL$6-$F36+1)/($J36*($J36+1)/2)*$D36))+($K36="custom")*CustCF!DF36</f>
        <v>0</v>
      </c>
      <c r="DM36" s="95">
        <f>($K36="Bell Curve")*(_xlfn.NORM.DIST(AND(DM$6&gt;=$F36,DM$6&lt;=$H36)*(DM$6-$F36+1),$J36/2,$M36,TRUE)-_xlfn.NORM.DIST(AND(DM$6&gt;=$F36,DM$6&lt;=$H36)*(DL$6-$F36+1),$J36/2,$M36,TRUE))/(1-2*_xlfn.NORM.DIST(0,$J36/2,$M36,TRUE))*$D36+($K36="Steady Growth")*(AND(DM$6&gt;=$F36,DM$6&lt;=$H36)*((DM$6-$F36+1)/($J36*($J36+1)/2)*$D36))+($K36="custom")*CustCF!DG36</f>
        <v>0</v>
      </c>
      <c r="DN36" s="95">
        <f>($K36="Bell Curve")*(_xlfn.NORM.DIST(AND(DN$6&gt;=$F36,DN$6&lt;=$H36)*(DN$6-$F36+1),$J36/2,$M36,TRUE)-_xlfn.NORM.DIST(AND(DN$6&gt;=$F36,DN$6&lt;=$H36)*(DM$6-$F36+1),$J36/2,$M36,TRUE))/(1-2*_xlfn.NORM.DIST(0,$J36/2,$M36,TRUE))*$D36+($K36="Steady Growth")*(AND(DN$6&gt;=$F36,DN$6&lt;=$H36)*((DN$6-$F36+1)/($J36*($J36+1)/2)*$D36))+($K36="custom")*CustCF!DH36</f>
        <v>0</v>
      </c>
      <c r="DO36" s="95">
        <f>($K36="Bell Curve")*(_xlfn.NORM.DIST(AND(DO$6&gt;=$F36,DO$6&lt;=$H36)*(DO$6-$F36+1),$J36/2,$M36,TRUE)-_xlfn.NORM.DIST(AND(DO$6&gt;=$F36,DO$6&lt;=$H36)*(DN$6-$F36+1),$J36/2,$M36,TRUE))/(1-2*_xlfn.NORM.DIST(0,$J36/2,$M36,TRUE))*$D36+($K36="Steady Growth")*(AND(DO$6&gt;=$F36,DO$6&lt;=$H36)*((DO$6-$F36+1)/($J36*($J36+1)/2)*$D36))+($K36="custom")*CustCF!DI36</f>
        <v>0</v>
      </c>
      <c r="DP36" s="95">
        <f>($K36="Bell Curve")*(_xlfn.NORM.DIST(AND(DP$6&gt;=$F36,DP$6&lt;=$H36)*(DP$6-$F36+1),$J36/2,$M36,TRUE)-_xlfn.NORM.DIST(AND(DP$6&gt;=$F36,DP$6&lt;=$H36)*(DO$6-$F36+1),$J36/2,$M36,TRUE))/(1-2*_xlfn.NORM.DIST(0,$J36/2,$M36,TRUE))*$D36+($K36="Steady Growth")*(AND(DP$6&gt;=$F36,DP$6&lt;=$H36)*((DP$6-$F36+1)/($J36*($J36+1)/2)*$D36))+($K36="custom")*CustCF!DJ36</f>
        <v>0</v>
      </c>
      <c r="DQ36" s="95">
        <f>($K36="Bell Curve")*(_xlfn.NORM.DIST(AND(DQ$6&gt;=$F36,DQ$6&lt;=$H36)*(DQ$6-$F36+1),$J36/2,$M36,TRUE)-_xlfn.NORM.DIST(AND(DQ$6&gt;=$F36,DQ$6&lt;=$H36)*(DP$6-$F36+1),$J36/2,$M36,TRUE))/(1-2*_xlfn.NORM.DIST(0,$J36/2,$M36,TRUE))*$D36+($K36="Steady Growth")*(AND(DQ$6&gt;=$F36,DQ$6&lt;=$H36)*((DQ$6-$F36+1)/($J36*($J36+1)/2)*$D36))+($K36="custom")*CustCF!DK36</f>
        <v>0</v>
      </c>
      <c r="DR36" s="95">
        <f>($K36="Bell Curve")*(_xlfn.NORM.DIST(AND(DR$6&gt;=$F36,DR$6&lt;=$H36)*(DR$6-$F36+1),$J36/2,$M36,TRUE)-_xlfn.NORM.DIST(AND(DR$6&gt;=$F36,DR$6&lt;=$H36)*(DQ$6-$F36+1),$J36/2,$M36,TRUE))/(1-2*_xlfn.NORM.DIST(0,$J36/2,$M36,TRUE))*$D36+($K36="Steady Growth")*(AND(DR$6&gt;=$F36,DR$6&lt;=$H36)*((DR$6-$F36+1)/($J36*($J36+1)/2)*$D36))+($K36="custom")*CustCF!DL36</f>
        <v>0</v>
      </c>
      <c r="DS36" s="95">
        <f>($K36="Bell Curve")*(_xlfn.NORM.DIST(AND(DS$6&gt;=$F36,DS$6&lt;=$H36)*(DS$6-$F36+1),$J36/2,$M36,TRUE)-_xlfn.NORM.DIST(AND(DS$6&gt;=$F36,DS$6&lt;=$H36)*(DR$6-$F36+1),$J36/2,$M36,TRUE))/(1-2*_xlfn.NORM.DIST(0,$J36/2,$M36,TRUE))*$D36+($K36="Steady Growth")*(AND(DS$6&gt;=$F36,DS$6&lt;=$H36)*((DS$6-$F36+1)/($J36*($J36+1)/2)*$D36))+($K36="custom")*CustCF!DM36</f>
        <v>0</v>
      </c>
      <c r="DT36" s="95">
        <f>($K36="Bell Curve")*(_xlfn.NORM.DIST(AND(DT$6&gt;=$F36,DT$6&lt;=$H36)*(DT$6-$F36+1),$J36/2,$M36,TRUE)-_xlfn.NORM.DIST(AND(DT$6&gt;=$F36,DT$6&lt;=$H36)*(DS$6-$F36+1),$J36/2,$M36,TRUE))/(1-2*_xlfn.NORM.DIST(0,$J36/2,$M36,TRUE))*$D36+($K36="Steady Growth")*(AND(DT$6&gt;=$F36,DT$6&lt;=$H36)*((DT$6-$F36+1)/($J36*($J36+1)/2)*$D36))+($K36="custom")*CustCF!DN36</f>
        <v>0</v>
      </c>
      <c r="DU36" s="95">
        <f>($K36="Bell Curve")*(_xlfn.NORM.DIST(AND(DU$6&gt;=$F36,DU$6&lt;=$H36)*(DU$6-$F36+1),$J36/2,$M36,TRUE)-_xlfn.NORM.DIST(AND(DU$6&gt;=$F36,DU$6&lt;=$H36)*(DT$6-$F36+1),$J36/2,$M36,TRUE))/(1-2*_xlfn.NORM.DIST(0,$J36/2,$M36,TRUE))*$D36+($K36="Steady Growth")*(AND(DU$6&gt;=$F36,DU$6&lt;=$H36)*((DU$6-$F36+1)/($J36*($J36+1)/2)*$D36))+($K36="custom")*CustCF!DO36</f>
        <v>0</v>
      </c>
      <c r="DV36" s="95">
        <f>($K36="Bell Curve")*(_xlfn.NORM.DIST(AND(DV$6&gt;=$F36,DV$6&lt;=$H36)*(DV$6-$F36+1),$J36/2,$M36,TRUE)-_xlfn.NORM.DIST(AND(DV$6&gt;=$F36,DV$6&lt;=$H36)*(DU$6-$F36+1),$J36/2,$M36,TRUE))/(1-2*_xlfn.NORM.DIST(0,$J36/2,$M36,TRUE))*$D36+($K36="Steady Growth")*(AND(DV$6&gt;=$F36,DV$6&lt;=$H36)*((DV$6-$F36+1)/($J36*($J36+1)/2)*$D36))+($K36="custom")*CustCF!DP36</f>
        <v>0</v>
      </c>
      <c r="DW36" s="95">
        <f>($K36="Bell Curve")*(_xlfn.NORM.DIST(AND(DW$6&gt;=$F36,DW$6&lt;=$H36)*(DW$6-$F36+1),$J36/2,$M36,TRUE)-_xlfn.NORM.DIST(AND(DW$6&gt;=$F36,DW$6&lt;=$H36)*(DV$6-$F36+1),$J36/2,$M36,TRUE))/(1-2*_xlfn.NORM.DIST(0,$J36/2,$M36,TRUE))*$D36+($K36="Steady Growth")*(AND(DW$6&gt;=$F36,DW$6&lt;=$H36)*((DW$6-$F36+1)/($J36*($J36+1)/2)*$D36))+($K36="custom")*CustCF!DQ36</f>
        <v>0</v>
      </c>
      <c r="DX36" s="95">
        <f>($K36="Bell Curve")*(_xlfn.NORM.DIST(AND(DX$6&gt;=$F36,DX$6&lt;=$H36)*(DX$6-$F36+1),$J36/2,$M36,TRUE)-_xlfn.NORM.DIST(AND(DX$6&gt;=$F36,DX$6&lt;=$H36)*(DW$6-$F36+1),$J36/2,$M36,TRUE))/(1-2*_xlfn.NORM.DIST(0,$J36/2,$M36,TRUE))*$D36+($K36="Steady Growth")*(AND(DX$6&gt;=$F36,DX$6&lt;=$H36)*((DX$6-$F36+1)/($J36*($J36+1)/2)*$D36))+($K36="custom")*CustCF!DR36</f>
        <v>0</v>
      </c>
      <c r="DY36" s="95">
        <f>($K36="Bell Curve")*(_xlfn.NORM.DIST(AND(DY$6&gt;=$F36,DY$6&lt;=$H36)*(DY$6-$F36+1),$J36/2,$M36,TRUE)-_xlfn.NORM.DIST(AND(DY$6&gt;=$F36,DY$6&lt;=$H36)*(DX$6-$F36+1),$J36/2,$M36,TRUE))/(1-2*_xlfn.NORM.DIST(0,$J36/2,$M36,TRUE))*$D36+($K36="Steady Growth")*(AND(DY$6&gt;=$F36,DY$6&lt;=$H36)*((DY$6-$F36+1)/($J36*($J36+1)/2)*$D36))+($K36="custom")*CustCF!DS36</f>
        <v>0</v>
      </c>
      <c r="DZ36" s="95">
        <f>($K36="Bell Curve")*(_xlfn.NORM.DIST(AND(DZ$6&gt;=$F36,DZ$6&lt;=$H36)*(DZ$6-$F36+1),$J36/2,$M36,TRUE)-_xlfn.NORM.DIST(AND(DZ$6&gt;=$F36,DZ$6&lt;=$H36)*(DY$6-$F36+1),$J36/2,$M36,TRUE))/(1-2*_xlfn.NORM.DIST(0,$J36/2,$M36,TRUE))*$D36+($K36="Steady Growth")*(AND(DZ$6&gt;=$F36,DZ$6&lt;=$H36)*((DZ$6-$F36+1)/($J36*($J36+1)/2)*$D36))+($K36="custom")*CustCF!DT36</f>
        <v>0</v>
      </c>
      <c r="EA36" s="95">
        <f>($K36="Bell Curve")*(_xlfn.NORM.DIST(AND(EA$6&gt;=$F36,EA$6&lt;=$H36)*(EA$6-$F36+1),$J36/2,$M36,TRUE)-_xlfn.NORM.DIST(AND(EA$6&gt;=$F36,EA$6&lt;=$H36)*(DZ$6-$F36+1),$J36/2,$M36,TRUE))/(1-2*_xlfn.NORM.DIST(0,$J36/2,$M36,TRUE))*$D36+($K36="Steady Growth")*(AND(EA$6&gt;=$F36,EA$6&lt;=$H36)*((EA$6-$F36+1)/($J36*($J36+1)/2)*$D36))+($K36="custom")*CustCF!DU36</f>
        <v>0</v>
      </c>
      <c r="EB36" s="95">
        <f>($K36="Bell Curve")*(_xlfn.NORM.DIST(AND(EB$6&gt;=$F36,EB$6&lt;=$H36)*(EB$6-$F36+1),$J36/2,$M36,TRUE)-_xlfn.NORM.DIST(AND(EB$6&gt;=$F36,EB$6&lt;=$H36)*(EA$6-$F36+1),$J36/2,$M36,TRUE))/(1-2*_xlfn.NORM.DIST(0,$J36/2,$M36,TRUE))*$D36+($K36="Steady Growth")*(AND(EB$6&gt;=$F36,EB$6&lt;=$H36)*((EB$6-$F36+1)/($J36*($J36+1)/2)*$D36))+($K36="custom")*CustCF!DV36</f>
        <v>0</v>
      </c>
      <c r="EC36" s="95">
        <f>($K36="Bell Curve")*(_xlfn.NORM.DIST(AND(EC$6&gt;=$F36,EC$6&lt;=$H36)*(EC$6-$F36+1),$J36/2,$M36,TRUE)-_xlfn.NORM.DIST(AND(EC$6&gt;=$F36,EC$6&lt;=$H36)*(EB$6-$F36+1),$J36/2,$M36,TRUE))/(1-2*_xlfn.NORM.DIST(0,$J36/2,$M36,TRUE))*$D36+($K36="Steady Growth")*(AND(EC$6&gt;=$F36,EC$6&lt;=$H36)*((EC$6-$F36+1)/($J36*($J36+1)/2)*$D36))+($K36="custom")*CustCF!DW36</f>
        <v>0</v>
      </c>
      <c r="ED36" s="95">
        <f>($K36="Bell Curve")*(_xlfn.NORM.DIST(AND(ED$6&gt;=$F36,ED$6&lt;=$H36)*(ED$6-$F36+1),$J36/2,$M36,TRUE)-_xlfn.NORM.DIST(AND(ED$6&gt;=$F36,ED$6&lt;=$H36)*(EC$6-$F36+1),$J36/2,$M36,TRUE))/(1-2*_xlfn.NORM.DIST(0,$J36/2,$M36,TRUE))*$D36+($K36="Steady Growth")*(AND(ED$6&gt;=$F36,ED$6&lt;=$H36)*((ED$6-$F36+1)/($J36*($J36+1)/2)*$D36))+($K36="custom")*CustCF!DX36</f>
        <v>0</v>
      </c>
      <c r="EE36" s="95">
        <f>($K36="Bell Curve")*(_xlfn.NORM.DIST(AND(EE$6&gt;=$F36,EE$6&lt;=$H36)*(EE$6-$F36+1),$J36/2,$M36,TRUE)-_xlfn.NORM.DIST(AND(EE$6&gt;=$F36,EE$6&lt;=$H36)*(ED$6-$F36+1),$J36/2,$M36,TRUE))/(1-2*_xlfn.NORM.DIST(0,$J36/2,$M36,TRUE))*$D36+($K36="Steady Growth")*(AND(EE$6&gt;=$F36,EE$6&lt;=$H36)*((EE$6-$F36+1)/($J36*($J36+1)/2)*$D36))+($K36="custom")*CustCF!DY36</f>
        <v>0</v>
      </c>
      <c r="EF36" s="95">
        <f>($K36="Bell Curve")*(_xlfn.NORM.DIST(AND(EF$6&gt;=$F36,EF$6&lt;=$H36)*(EF$6-$F36+1),$J36/2,$M36,TRUE)-_xlfn.NORM.DIST(AND(EF$6&gt;=$F36,EF$6&lt;=$H36)*(EE$6-$F36+1),$J36/2,$M36,TRUE))/(1-2*_xlfn.NORM.DIST(0,$J36/2,$M36,TRUE))*$D36+($K36="Steady Growth")*(AND(EF$6&gt;=$F36,EF$6&lt;=$H36)*((EF$6-$F36+1)/($J36*($J36+1)/2)*$D36))+($K36="custom")*CustCF!DZ36</f>
        <v>0</v>
      </c>
      <c r="EG36" s="95">
        <f>($K36="Bell Curve")*(_xlfn.NORM.DIST(AND(EG$6&gt;=$F36,EG$6&lt;=$H36)*(EG$6-$F36+1),$J36/2,$M36,TRUE)-_xlfn.NORM.DIST(AND(EG$6&gt;=$F36,EG$6&lt;=$H36)*(EF$6-$F36+1),$J36/2,$M36,TRUE))/(1-2*_xlfn.NORM.DIST(0,$J36/2,$M36,TRUE))*$D36+($K36="Steady Growth")*(AND(EG$6&gt;=$F36,EG$6&lt;=$H36)*((EG$6-$F36+1)/($J36*($J36+1)/2)*$D36))+($K36="custom")*CustCF!EA36</f>
        <v>0</v>
      </c>
      <c r="EH36" s="95">
        <f>($K36="Bell Curve")*(_xlfn.NORM.DIST(AND(EH$6&gt;=$F36,EH$6&lt;=$H36)*(EH$6-$F36+1),$J36/2,$M36,TRUE)-_xlfn.NORM.DIST(AND(EH$6&gt;=$F36,EH$6&lt;=$H36)*(EG$6-$F36+1),$J36/2,$M36,TRUE))/(1-2*_xlfn.NORM.DIST(0,$J36/2,$M36,TRUE))*$D36+($K36="Steady Growth")*(AND(EH$6&gt;=$F36,EH$6&lt;=$H36)*((EH$6-$F36+1)/($J36*($J36+1)/2)*$D36))+($K36="custom")*CustCF!EB36</f>
        <v>0</v>
      </c>
      <c r="EI36" s="95">
        <f>($K36="Bell Curve")*(_xlfn.NORM.DIST(AND(EI$6&gt;=$F36,EI$6&lt;=$H36)*(EI$6-$F36+1),$J36/2,$M36,TRUE)-_xlfn.NORM.DIST(AND(EI$6&gt;=$F36,EI$6&lt;=$H36)*(EH$6-$F36+1),$J36/2,$M36,TRUE))/(1-2*_xlfn.NORM.DIST(0,$J36/2,$M36,TRUE))*$D36+($K36="Steady Growth")*(AND(EI$6&gt;=$F36,EI$6&lt;=$H36)*((EI$6-$F36+1)/($J36*($J36+1)/2)*$D36))+($K36="custom")*CustCF!EC36</f>
        <v>0</v>
      </c>
      <c r="EJ36" s="95">
        <f>($K36="Bell Curve")*(_xlfn.NORM.DIST(AND(EJ$6&gt;=$F36,EJ$6&lt;=$H36)*(EJ$6-$F36+1),$J36/2,$M36,TRUE)-_xlfn.NORM.DIST(AND(EJ$6&gt;=$F36,EJ$6&lt;=$H36)*(EI$6-$F36+1),$J36/2,$M36,TRUE))/(1-2*_xlfn.NORM.DIST(0,$J36/2,$M36,TRUE))*$D36+($K36="Steady Growth")*(AND(EJ$6&gt;=$F36,EJ$6&lt;=$H36)*((EJ$6-$F36+1)/($J36*($J36+1)/2)*$D36))+($K36="custom")*CustCF!ED36</f>
        <v>0</v>
      </c>
      <c r="EK36" s="95">
        <f>($K36="Bell Curve")*(_xlfn.NORM.DIST(AND(EK$6&gt;=$F36,EK$6&lt;=$H36)*(EK$6-$F36+1),$J36/2,$M36,TRUE)-_xlfn.NORM.DIST(AND(EK$6&gt;=$F36,EK$6&lt;=$H36)*(EJ$6-$F36+1),$J36/2,$M36,TRUE))/(1-2*_xlfn.NORM.DIST(0,$J36/2,$M36,TRUE))*$D36+($K36="Steady Growth")*(AND(EK$6&gt;=$F36,EK$6&lt;=$H36)*((EK$6-$F36+1)/($J36*($J36+1)/2)*$D36))+($K36="custom")*CustCF!EE36</f>
        <v>0</v>
      </c>
      <c r="EL36" s="95">
        <f>($K36="Bell Curve")*(_xlfn.NORM.DIST(AND(EL$6&gt;=$F36,EL$6&lt;=$H36)*(EL$6-$F36+1),$J36/2,$M36,TRUE)-_xlfn.NORM.DIST(AND(EL$6&gt;=$F36,EL$6&lt;=$H36)*(EK$6-$F36+1),$J36/2,$M36,TRUE))/(1-2*_xlfn.NORM.DIST(0,$J36/2,$M36,TRUE))*$D36+($K36="Steady Growth")*(AND(EL$6&gt;=$F36,EL$6&lt;=$H36)*((EL$6-$F36+1)/($J36*($J36+1)/2)*$D36))+($K36="custom")*CustCF!EF36</f>
        <v>0</v>
      </c>
      <c r="EM36" s="95">
        <f>($K36="Bell Curve")*(_xlfn.NORM.DIST(AND(EM$6&gt;=$F36,EM$6&lt;=$H36)*(EM$6-$F36+1),$J36/2,$M36,TRUE)-_xlfn.NORM.DIST(AND(EM$6&gt;=$F36,EM$6&lt;=$H36)*(EL$6-$F36+1),$J36/2,$M36,TRUE))/(1-2*_xlfn.NORM.DIST(0,$J36/2,$M36,TRUE))*$D36+($K36="Steady Growth")*(AND(EM$6&gt;=$F36,EM$6&lt;=$H36)*((EM$6-$F36+1)/($J36*($J36+1)/2)*$D36))+($K36="custom")*CustCF!EG36</f>
        <v>0</v>
      </c>
      <c r="EN36" s="95">
        <f>($K36="Bell Curve")*(_xlfn.NORM.DIST(AND(EN$6&gt;=$F36,EN$6&lt;=$H36)*(EN$6-$F36+1),$J36/2,$M36,TRUE)-_xlfn.NORM.DIST(AND(EN$6&gt;=$F36,EN$6&lt;=$H36)*(EM$6-$F36+1),$J36/2,$M36,TRUE))/(1-2*_xlfn.NORM.DIST(0,$J36/2,$M36,TRUE))*$D36+($K36="Steady Growth")*(AND(EN$6&gt;=$F36,EN$6&lt;=$H36)*((EN$6-$F36+1)/($J36*($J36+1)/2)*$D36))+($K36="custom")*CustCF!EH36</f>
        <v>0</v>
      </c>
      <c r="EO36" s="95">
        <f>($K36="Bell Curve")*(_xlfn.NORM.DIST(AND(EO$6&gt;=$F36,EO$6&lt;=$H36)*(EO$6-$F36+1),$J36/2,$M36,TRUE)-_xlfn.NORM.DIST(AND(EO$6&gt;=$F36,EO$6&lt;=$H36)*(EN$6-$F36+1),$J36/2,$M36,TRUE))/(1-2*_xlfn.NORM.DIST(0,$J36/2,$M36,TRUE))*$D36+($K36="Steady Growth")*(AND(EO$6&gt;=$F36,EO$6&lt;=$H36)*((EO$6-$F36+1)/($J36*($J36+1)/2)*$D36))+($K36="custom")*CustCF!EI36</f>
        <v>0</v>
      </c>
      <c r="EP36" s="95">
        <f>($K36="Bell Curve")*(_xlfn.NORM.DIST(AND(EP$6&gt;=$F36,EP$6&lt;=$H36)*(EP$6-$F36+1),$J36/2,$M36,TRUE)-_xlfn.NORM.DIST(AND(EP$6&gt;=$F36,EP$6&lt;=$H36)*(EO$6-$F36+1),$J36/2,$M36,TRUE))/(1-2*_xlfn.NORM.DIST(0,$J36/2,$M36,TRUE))*$D36+($K36="Steady Growth")*(AND(EP$6&gt;=$F36,EP$6&lt;=$H36)*((EP$6-$F36+1)/($J36*($J36+1)/2)*$D36))+($K36="custom")*CustCF!EJ36</f>
        <v>0</v>
      </c>
      <c r="EQ36" s="95">
        <f>($K36="Bell Curve")*(_xlfn.NORM.DIST(AND(EQ$6&gt;=$F36,EQ$6&lt;=$H36)*(EQ$6-$F36+1),$J36/2,$M36,TRUE)-_xlfn.NORM.DIST(AND(EQ$6&gt;=$F36,EQ$6&lt;=$H36)*(EP$6-$F36+1),$J36/2,$M36,TRUE))/(1-2*_xlfn.NORM.DIST(0,$J36/2,$M36,TRUE))*$D36+($K36="Steady Growth")*(AND(EQ$6&gt;=$F36,EQ$6&lt;=$H36)*((EQ$6-$F36+1)/($J36*($J36+1)/2)*$D36))+($K36="custom")*CustCF!EK36</f>
        <v>0</v>
      </c>
      <c r="ER36" s="95">
        <f>($K36="Bell Curve")*(_xlfn.NORM.DIST(AND(ER$6&gt;=$F36,ER$6&lt;=$H36)*(ER$6-$F36+1),$J36/2,$M36,TRUE)-_xlfn.NORM.DIST(AND(ER$6&gt;=$F36,ER$6&lt;=$H36)*(EQ$6-$F36+1),$J36/2,$M36,TRUE))/(1-2*_xlfn.NORM.DIST(0,$J36/2,$M36,TRUE))*$D36+($K36="Steady Growth")*(AND(ER$6&gt;=$F36,ER$6&lt;=$H36)*((ER$6-$F36+1)/($J36*($J36+1)/2)*$D36))+($K36="custom")*CustCF!EL36</f>
        <v>0</v>
      </c>
      <c r="ES36" s="95">
        <f>($K36="Bell Curve")*(_xlfn.NORM.DIST(AND(ES$6&gt;=$F36,ES$6&lt;=$H36)*(ES$6-$F36+1),$J36/2,$M36,TRUE)-_xlfn.NORM.DIST(AND(ES$6&gt;=$F36,ES$6&lt;=$H36)*(ER$6-$F36+1),$J36/2,$M36,TRUE))/(1-2*_xlfn.NORM.DIST(0,$J36/2,$M36,TRUE))*$D36+($K36="Steady Growth")*(AND(ES$6&gt;=$F36,ES$6&lt;=$H36)*((ES$6-$F36+1)/($J36*($J36+1)/2)*$D36))+($K36="custom")*CustCF!EM36</f>
        <v>0</v>
      </c>
      <c r="ET36" s="95">
        <f>($K36="Bell Curve")*(_xlfn.NORM.DIST(AND(ET$6&gt;=$F36,ET$6&lt;=$H36)*(ET$6-$F36+1),$J36/2,$M36,TRUE)-_xlfn.NORM.DIST(AND(ET$6&gt;=$F36,ET$6&lt;=$H36)*(ES$6-$F36+1),$J36/2,$M36,TRUE))/(1-2*_xlfn.NORM.DIST(0,$J36/2,$M36,TRUE))*$D36+($K36="Steady Growth")*(AND(ET$6&gt;=$F36,ET$6&lt;=$H36)*((ET$6-$F36+1)/($J36*($J36+1)/2)*$D36))+($K36="custom")*CustCF!EN36</f>
        <v>0</v>
      </c>
      <c r="EU36" s="95">
        <f>($K36="Bell Curve")*(_xlfn.NORM.DIST(AND(EU$6&gt;=$F36,EU$6&lt;=$H36)*(EU$6-$F36+1),$J36/2,$M36,TRUE)-_xlfn.NORM.DIST(AND(EU$6&gt;=$F36,EU$6&lt;=$H36)*(ET$6-$F36+1),$J36/2,$M36,TRUE))/(1-2*_xlfn.NORM.DIST(0,$J36/2,$M36,TRUE))*$D36+($K36="Steady Growth")*(AND(EU$6&gt;=$F36,EU$6&lt;=$H36)*((EU$6-$F36+1)/($J36*($J36+1)/2)*$D36))+($K36="custom")*CustCF!EO36</f>
        <v>0</v>
      </c>
      <c r="EV36" s="95">
        <f>($K36="Bell Curve")*(_xlfn.NORM.DIST(AND(EV$6&gt;=$F36,EV$6&lt;=$H36)*(EV$6-$F36+1),$J36/2,$M36,TRUE)-_xlfn.NORM.DIST(AND(EV$6&gt;=$F36,EV$6&lt;=$H36)*(EU$6-$F36+1),$J36/2,$M36,TRUE))/(1-2*_xlfn.NORM.DIST(0,$J36/2,$M36,TRUE))*$D36+($K36="Steady Growth")*(AND(EV$6&gt;=$F36,EV$6&lt;=$H36)*((EV$6-$F36+1)/($J36*($J36+1)/2)*$D36))+($K36="custom")*CustCF!EP36</f>
        <v>0</v>
      </c>
      <c r="EW36" s="95">
        <f>($K36="Bell Curve")*(_xlfn.NORM.DIST(AND(EW$6&gt;=$F36,EW$6&lt;=$H36)*(EW$6-$F36+1),$J36/2,$M36,TRUE)-_xlfn.NORM.DIST(AND(EW$6&gt;=$F36,EW$6&lt;=$H36)*(EV$6-$F36+1),$J36/2,$M36,TRUE))/(1-2*_xlfn.NORM.DIST(0,$J36/2,$M36,TRUE))*$D36+($K36="Steady Growth")*(AND(EW$6&gt;=$F36,EW$6&lt;=$H36)*((EW$6-$F36+1)/($J36*($J36+1)/2)*$D36))+($K36="custom")*CustCF!EQ36</f>
        <v>0</v>
      </c>
      <c r="EX36" s="95">
        <f>($K36="Bell Curve")*(_xlfn.NORM.DIST(AND(EX$6&gt;=$F36,EX$6&lt;=$H36)*(EX$6-$F36+1),$J36/2,$M36,TRUE)-_xlfn.NORM.DIST(AND(EX$6&gt;=$F36,EX$6&lt;=$H36)*(EW$6-$F36+1),$J36/2,$M36,TRUE))/(1-2*_xlfn.NORM.DIST(0,$J36/2,$M36,TRUE))*$D36+($K36="Steady Growth")*(AND(EX$6&gt;=$F36,EX$6&lt;=$H36)*((EX$6-$F36+1)/($J36*($J36+1)/2)*$D36))+($K36="custom")*CustCF!ER36</f>
        <v>0</v>
      </c>
      <c r="EY36" s="95">
        <f>($K36="Bell Curve")*(_xlfn.NORM.DIST(AND(EY$6&gt;=$F36,EY$6&lt;=$H36)*(EY$6-$F36+1),$J36/2,$M36,TRUE)-_xlfn.NORM.DIST(AND(EY$6&gt;=$F36,EY$6&lt;=$H36)*(EX$6-$F36+1),$J36/2,$M36,TRUE))/(1-2*_xlfn.NORM.DIST(0,$J36/2,$M36,TRUE))*$D36+($K36="Steady Growth")*(AND(EY$6&gt;=$F36,EY$6&lt;=$H36)*((EY$6-$F36+1)/($J36*($J36+1)/2)*$D36))+($K36="custom")*CustCF!ES36</f>
        <v>0</v>
      </c>
      <c r="EZ36" s="95">
        <f>($K36="Bell Curve")*(_xlfn.NORM.DIST(AND(EZ$6&gt;=$F36,EZ$6&lt;=$H36)*(EZ$6-$F36+1),$J36/2,$M36,TRUE)-_xlfn.NORM.DIST(AND(EZ$6&gt;=$F36,EZ$6&lt;=$H36)*(EY$6-$F36+1),$J36/2,$M36,TRUE))/(1-2*_xlfn.NORM.DIST(0,$J36/2,$M36,TRUE))*$D36+($K36="Steady Growth")*(AND(EZ$6&gt;=$F36,EZ$6&lt;=$H36)*((EZ$6-$F36+1)/($J36*($J36+1)/2)*$D36))+($K36="custom")*CustCF!ET36</f>
        <v>0</v>
      </c>
      <c r="FA36" s="95">
        <f>($K36="Bell Curve")*(_xlfn.NORM.DIST(AND(FA$6&gt;=$F36,FA$6&lt;=$H36)*(FA$6-$F36+1),$J36/2,$M36,TRUE)-_xlfn.NORM.DIST(AND(FA$6&gt;=$F36,FA$6&lt;=$H36)*(EZ$6-$F36+1),$J36/2,$M36,TRUE))/(1-2*_xlfn.NORM.DIST(0,$J36/2,$M36,TRUE))*$D36+($K36="Steady Growth")*(AND(FA$6&gt;=$F36,FA$6&lt;=$H36)*((FA$6-$F36+1)/($J36*($J36+1)/2)*$D36))+($K36="custom")*CustCF!EU36</f>
        <v>0</v>
      </c>
      <c r="FB36" s="95">
        <f>($K36="Bell Curve")*(_xlfn.NORM.DIST(AND(FB$6&gt;=$F36,FB$6&lt;=$H36)*(FB$6-$F36+1),$J36/2,$M36,TRUE)-_xlfn.NORM.DIST(AND(FB$6&gt;=$F36,FB$6&lt;=$H36)*(FA$6-$F36+1),$J36/2,$M36,TRUE))/(1-2*_xlfn.NORM.DIST(0,$J36/2,$M36,TRUE))*$D36+($K36="Steady Growth")*(AND(FB$6&gt;=$F36,FB$6&lt;=$H36)*((FB$6-$F36+1)/($J36*($J36+1)/2)*$D36))+($K36="custom")*CustCF!EV36</f>
        <v>0</v>
      </c>
      <c r="FC36" s="95">
        <f>($K36="Bell Curve")*(_xlfn.NORM.DIST(AND(FC$6&gt;=$F36,FC$6&lt;=$H36)*(FC$6-$F36+1),$J36/2,$M36,TRUE)-_xlfn.NORM.DIST(AND(FC$6&gt;=$F36,FC$6&lt;=$H36)*(FB$6-$F36+1),$J36/2,$M36,TRUE))/(1-2*_xlfn.NORM.DIST(0,$J36/2,$M36,TRUE))*$D36+($K36="Steady Growth")*(AND(FC$6&gt;=$F36,FC$6&lt;=$H36)*((FC$6-$F36+1)/($J36*($J36+1)/2)*$D36))+($K36="custom")*CustCF!EW36</f>
        <v>0</v>
      </c>
      <c r="FD36" s="95">
        <f>($K36="Bell Curve")*(_xlfn.NORM.DIST(AND(FD$6&gt;=$F36,FD$6&lt;=$H36)*(FD$6-$F36+1),$J36/2,$M36,TRUE)-_xlfn.NORM.DIST(AND(FD$6&gt;=$F36,FD$6&lt;=$H36)*(FC$6-$F36+1),$J36/2,$M36,TRUE))/(1-2*_xlfn.NORM.DIST(0,$J36/2,$M36,TRUE))*$D36+($K36="Steady Growth")*(AND(FD$6&gt;=$F36,FD$6&lt;=$H36)*((FD$6-$F36+1)/($J36*($J36+1)/2)*$D36))+($K36="custom")*CustCF!EX36</f>
        <v>0</v>
      </c>
      <c r="FE36" s="95">
        <f>($K36="Bell Curve")*(_xlfn.NORM.DIST(AND(FE$6&gt;=$F36,FE$6&lt;=$H36)*(FE$6-$F36+1),$J36/2,$M36,TRUE)-_xlfn.NORM.DIST(AND(FE$6&gt;=$F36,FE$6&lt;=$H36)*(FD$6-$F36+1),$J36/2,$M36,TRUE))/(1-2*_xlfn.NORM.DIST(0,$J36/2,$M36,TRUE))*$D36+($K36="Steady Growth")*(AND(FE$6&gt;=$F36,FE$6&lt;=$H36)*((FE$6-$F36+1)/($J36*($J36+1)/2)*$D36))+($K36="custom")*CustCF!EY36</f>
        <v>0</v>
      </c>
      <c r="FF36" s="95">
        <f>($K36="Bell Curve")*(_xlfn.NORM.DIST(AND(FF$6&gt;=$F36,FF$6&lt;=$H36)*(FF$6-$F36+1),$J36/2,$M36,TRUE)-_xlfn.NORM.DIST(AND(FF$6&gt;=$F36,FF$6&lt;=$H36)*(FE$6-$F36+1),$J36/2,$M36,TRUE))/(1-2*_xlfn.NORM.DIST(0,$J36/2,$M36,TRUE))*$D36+($K36="Steady Growth")*(AND(FF$6&gt;=$F36,FF$6&lt;=$H36)*((FF$6-$F36+1)/($J36*($J36+1)/2)*$D36))+($K36="custom")*CustCF!EZ36</f>
        <v>0</v>
      </c>
      <c r="FG36" s="95">
        <f>($K36="Bell Curve")*(_xlfn.NORM.DIST(AND(FG$6&gt;=$F36,FG$6&lt;=$H36)*(FG$6-$F36+1),$J36/2,$M36,TRUE)-_xlfn.NORM.DIST(AND(FG$6&gt;=$F36,FG$6&lt;=$H36)*(FF$6-$F36+1),$J36/2,$M36,TRUE))/(1-2*_xlfn.NORM.DIST(0,$J36/2,$M36,TRUE))*$D36+($K36="Steady Growth")*(AND(FG$6&gt;=$F36,FG$6&lt;=$H36)*((FG$6-$F36+1)/($J36*($J36+1)/2)*$D36))+($K36="custom")*CustCF!FA36</f>
        <v>0</v>
      </c>
      <c r="FH36" s="95">
        <f>($K36="Bell Curve")*(_xlfn.NORM.DIST(AND(FH$6&gt;=$F36,FH$6&lt;=$H36)*(FH$6-$F36+1),$J36/2,$M36,TRUE)-_xlfn.NORM.DIST(AND(FH$6&gt;=$F36,FH$6&lt;=$H36)*(FG$6-$F36+1),$J36/2,$M36,TRUE))/(1-2*_xlfn.NORM.DIST(0,$J36/2,$M36,TRUE))*$D36+($K36="Steady Growth")*(AND(FH$6&gt;=$F36,FH$6&lt;=$H36)*((FH$6-$F36+1)/($J36*($J36+1)/2)*$D36))+($K36="custom")*CustCF!FB36</f>
        <v>0</v>
      </c>
      <c r="FI36" s="95">
        <f>($K36="Bell Curve")*(_xlfn.NORM.DIST(AND(FI$6&gt;=$F36,FI$6&lt;=$H36)*(FI$6-$F36+1),$J36/2,$M36,TRUE)-_xlfn.NORM.DIST(AND(FI$6&gt;=$F36,FI$6&lt;=$H36)*(FH$6-$F36+1),$J36/2,$M36,TRUE))/(1-2*_xlfn.NORM.DIST(0,$J36/2,$M36,TRUE))*$D36+($K36="Steady Growth")*(AND(FI$6&gt;=$F36,FI$6&lt;=$H36)*((FI$6-$F36+1)/($J36*($J36+1)/2)*$D36))+($K36="custom")*CustCF!FC36</f>
        <v>0</v>
      </c>
      <c r="FJ36" s="95">
        <f>($K36="Bell Curve")*(_xlfn.NORM.DIST(AND(FJ$6&gt;=$F36,FJ$6&lt;=$H36)*(FJ$6-$F36+1),$J36/2,$M36,TRUE)-_xlfn.NORM.DIST(AND(FJ$6&gt;=$F36,FJ$6&lt;=$H36)*(FI$6-$F36+1),$J36/2,$M36,TRUE))/(1-2*_xlfn.NORM.DIST(0,$J36/2,$M36,TRUE))*$D36+($K36="Steady Growth")*(AND(FJ$6&gt;=$F36,FJ$6&lt;=$H36)*((FJ$6-$F36+1)/($J36*($J36+1)/2)*$D36))+($K36="custom")*CustCF!FD36</f>
        <v>0</v>
      </c>
      <c r="FK36" s="95">
        <f>($K36="Bell Curve")*(_xlfn.NORM.DIST(AND(FK$6&gt;=$F36,FK$6&lt;=$H36)*(FK$6-$F36+1),$J36/2,$M36,TRUE)-_xlfn.NORM.DIST(AND(FK$6&gt;=$F36,FK$6&lt;=$H36)*(FJ$6-$F36+1),$J36/2,$M36,TRUE))/(1-2*_xlfn.NORM.DIST(0,$J36/2,$M36,TRUE))*$D36+($K36="Steady Growth")*(AND(FK$6&gt;=$F36,FK$6&lt;=$H36)*((FK$6-$F36+1)/($J36*($J36+1)/2)*$D36))+($K36="custom")*CustCF!FE36</f>
        <v>0</v>
      </c>
      <c r="FL36" s="95">
        <f>($K36="Bell Curve")*(_xlfn.NORM.DIST(AND(FL$6&gt;=$F36,FL$6&lt;=$H36)*(FL$6-$F36+1),$J36/2,$M36,TRUE)-_xlfn.NORM.DIST(AND(FL$6&gt;=$F36,FL$6&lt;=$H36)*(FK$6-$F36+1),$J36/2,$M36,TRUE))/(1-2*_xlfn.NORM.DIST(0,$J36/2,$M36,TRUE))*$D36+($K36="Steady Growth")*(AND(FL$6&gt;=$F36,FL$6&lt;=$H36)*((FL$6-$F36+1)/($J36*($J36+1)/2)*$D36))+($K36="custom")*CustCF!FF36</f>
        <v>0</v>
      </c>
      <c r="FM36" s="95">
        <f>($K36="Bell Curve")*(_xlfn.NORM.DIST(AND(FM$6&gt;=$F36,FM$6&lt;=$H36)*(FM$6-$F36+1),$J36/2,$M36,TRUE)-_xlfn.NORM.DIST(AND(FM$6&gt;=$F36,FM$6&lt;=$H36)*(FL$6-$F36+1),$J36/2,$M36,TRUE))/(1-2*_xlfn.NORM.DIST(0,$J36/2,$M36,TRUE))*$D36+($K36="Steady Growth")*(AND(FM$6&gt;=$F36,FM$6&lt;=$H36)*((FM$6-$F36+1)/($J36*($J36+1)/2)*$D36))+($K36="custom")*CustCF!FG36</f>
        <v>0</v>
      </c>
      <c r="FN36" s="95">
        <f>($K36="Bell Curve")*(_xlfn.NORM.DIST(AND(FN$6&gt;=$F36,FN$6&lt;=$H36)*(FN$6-$F36+1),$J36/2,$M36,TRUE)-_xlfn.NORM.DIST(AND(FN$6&gt;=$F36,FN$6&lt;=$H36)*(FM$6-$F36+1),$J36/2,$M36,TRUE))/(1-2*_xlfn.NORM.DIST(0,$J36/2,$M36,TRUE))*$D36+($K36="Steady Growth")*(AND(FN$6&gt;=$F36,FN$6&lt;=$H36)*((FN$6-$F36+1)/($J36*($J36+1)/2)*$D36))+($K36="custom")*CustCF!FH36</f>
        <v>0</v>
      </c>
      <c r="FO36" s="95">
        <f>($K36="Bell Curve")*(_xlfn.NORM.DIST(AND(FO$6&gt;=$F36,FO$6&lt;=$H36)*(FO$6-$F36+1),$J36/2,$M36,TRUE)-_xlfn.NORM.DIST(AND(FO$6&gt;=$F36,FO$6&lt;=$H36)*(FN$6-$F36+1),$J36/2,$M36,TRUE))/(1-2*_xlfn.NORM.DIST(0,$J36/2,$M36,TRUE))*$D36+($K36="Steady Growth")*(AND(FO$6&gt;=$F36,FO$6&lt;=$H36)*((FO$6-$F36+1)/($J36*($J36+1)/2)*$D36))+($K36="custom")*CustCF!FI36</f>
        <v>0</v>
      </c>
      <c r="FP36" s="95">
        <f>($K36="Bell Curve")*(_xlfn.NORM.DIST(AND(FP$6&gt;=$F36,FP$6&lt;=$H36)*(FP$6-$F36+1),$J36/2,$M36,TRUE)-_xlfn.NORM.DIST(AND(FP$6&gt;=$F36,FP$6&lt;=$H36)*(FO$6-$F36+1),$J36/2,$M36,TRUE))/(1-2*_xlfn.NORM.DIST(0,$J36/2,$M36,TRUE))*$D36+($K36="Steady Growth")*(AND(FP$6&gt;=$F36,FP$6&lt;=$H36)*((FP$6-$F36+1)/($J36*($J36+1)/2)*$D36))+($K36="custom")*CustCF!FJ36</f>
        <v>0</v>
      </c>
      <c r="FQ36" s="95">
        <f>($K36="Bell Curve")*(_xlfn.NORM.DIST(AND(FQ$6&gt;=$F36,FQ$6&lt;=$H36)*(FQ$6-$F36+1),$J36/2,$M36,TRUE)-_xlfn.NORM.DIST(AND(FQ$6&gt;=$F36,FQ$6&lt;=$H36)*(FP$6-$F36+1),$J36/2,$M36,TRUE))/(1-2*_xlfn.NORM.DIST(0,$J36/2,$M36,TRUE))*$D36+($K36="Steady Growth")*(AND(FQ$6&gt;=$F36,FQ$6&lt;=$H36)*((FQ$6-$F36+1)/($J36*($J36+1)/2)*$D36))+($K36="custom")*CustCF!FK36</f>
        <v>0</v>
      </c>
      <c r="FR36" s="95">
        <f>($K36="Bell Curve")*(_xlfn.NORM.DIST(AND(FR$6&gt;=$F36,FR$6&lt;=$H36)*(FR$6-$F36+1),$J36/2,$M36,TRUE)-_xlfn.NORM.DIST(AND(FR$6&gt;=$F36,FR$6&lt;=$H36)*(FQ$6-$F36+1),$J36/2,$M36,TRUE))/(1-2*_xlfn.NORM.DIST(0,$J36/2,$M36,TRUE))*$D36+($K36="Steady Growth")*(AND(FR$6&gt;=$F36,FR$6&lt;=$H36)*((FR$6-$F36+1)/($J36*($J36+1)/2)*$D36))+($K36="custom")*CustCF!FL36</f>
        <v>0</v>
      </c>
      <c r="FS36" s="95">
        <f>($K36="Bell Curve")*(_xlfn.NORM.DIST(AND(FS$6&gt;=$F36,FS$6&lt;=$H36)*(FS$6-$F36+1),$J36/2,$M36,TRUE)-_xlfn.NORM.DIST(AND(FS$6&gt;=$F36,FS$6&lt;=$H36)*(FR$6-$F36+1),$J36/2,$M36,TRUE))/(1-2*_xlfn.NORM.DIST(0,$J36/2,$M36,TRUE))*$D36+($K36="Steady Growth")*(AND(FS$6&gt;=$F36,FS$6&lt;=$H36)*((FS$6-$F36+1)/($J36*($J36+1)/2)*$D36))+($K36="custom")*CustCF!FM36</f>
        <v>0</v>
      </c>
      <c r="FT36" s="95">
        <f>($K36="Bell Curve")*(_xlfn.NORM.DIST(AND(FT$6&gt;=$F36,FT$6&lt;=$H36)*(FT$6-$F36+1),$J36/2,$M36,TRUE)-_xlfn.NORM.DIST(AND(FT$6&gt;=$F36,FT$6&lt;=$H36)*(FS$6-$F36+1),$J36/2,$M36,TRUE))/(1-2*_xlfn.NORM.DIST(0,$J36/2,$M36,TRUE))*$D36+($K36="Steady Growth")*(AND(FT$6&gt;=$F36,FT$6&lt;=$H36)*((FT$6-$F36+1)/($J36*($J36+1)/2)*$D36))+($K36="custom")*CustCF!FN36</f>
        <v>0</v>
      </c>
      <c r="FU36" s="95">
        <f>($K36="Bell Curve")*(_xlfn.NORM.DIST(AND(FU$6&gt;=$F36,FU$6&lt;=$H36)*(FU$6-$F36+1),$J36/2,$M36,TRUE)-_xlfn.NORM.DIST(AND(FU$6&gt;=$F36,FU$6&lt;=$H36)*(FT$6-$F36+1),$J36/2,$M36,TRUE))/(1-2*_xlfn.NORM.DIST(0,$J36/2,$M36,TRUE))*$D36+($K36="Steady Growth")*(AND(FU$6&gt;=$F36,FU$6&lt;=$H36)*((FU$6-$F36+1)/($J36*($J36+1)/2)*$D36))+($K36="custom")*CustCF!FO36</f>
        <v>0</v>
      </c>
      <c r="FV36" s="95">
        <f>($K36="Bell Curve")*(_xlfn.NORM.DIST(AND(FV$6&gt;=$F36,FV$6&lt;=$H36)*(FV$6-$F36+1),$J36/2,$M36,TRUE)-_xlfn.NORM.DIST(AND(FV$6&gt;=$F36,FV$6&lt;=$H36)*(FU$6-$F36+1),$J36/2,$M36,TRUE))/(1-2*_xlfn.NORM.DIST(0,$J36/2,$M36,TRUE))*$D36+($K36="Steady Growth")*(AND(FV$6&gt;=$F36,FV$6&lt;=$H36)*((FV$6-$F36+1)/($J36*($J36+1)/2)*$D36))+($K36="custom")*CustCF!FP36</f>
        <v>0</v>
      </c>
      <c r="FW36" s="95">
        <f>($K36="Bell Curve")*(_xlfn.NORM.DIST(AND(FW$6&gt;=$F36,FW$6&lt;=$H36)*(FW$6-$F36+1),$J36/2,$M36,TRUE)-_xlfn.NORM.DIST(AND(FW$6&gt;=$F36,FW$6&lt;=$H36)*(FV$6-$F36+1),$J36/2,$M36,TRUE))/(1-2*_xlfn.NORM.DIST(0,$J36/2,$M36,TRUE))*$D36+($K36="Steady Growth")*(AND(FW$6&gt;=$F36,FW$6&lt;=$H36)*((FW$6-$F36+1)/($J36*($J36+1)/2)*$D36))+($K36="custom")*CustCF!FQ36</f>
        <v>0</v>
      </c>
      <c r="FX36" s="95">
        <f>($K36="Bell Curve")*(_xlfn.NORM.DIST(AND(FX$6&gt;=$F36,FX$6&lt;=$H36)*(FX$6-$F36+1),$J36/2,$M36,TRUE)-_xlfn.NORM.DIST(AND(FX$6&gt;=$F36,FX$6&lt;=$H36)*(FW$6-$F36+1),$J36/2,$M36,TRUE))/(1-2*_xlfn.NORM.DIST(0,$J36/2,$M36,TRUE))*$D36+($K36="Steady Growth")*(AND(FX$6&gt;=$F36,FX$6&lt;=$H36)*((FX$6-$F36+1)/($J36*($J36+1)/2)*$D36))+($K36="custom")*CustCF!FR36</f>
        <v>0</v>
      </c>
      <c r="FY36" s="95">
        <f>($K36="Bell Curve")*(_xlfn.NORM.DIST(AND(FY$6&gt;=$F36,FY$6&lt;=$H36)*(FY$6-$F36+1),$J36/2,$M36,TRUE)-_xlfn.NORM.DIST(AND(FY$6&gt;=$F36,FY$6&lt;=$H36)*(FX$6-$F36+1),$J36/2,$M36,TRUE))/(1-2*_xlfn.NORM.DIST(0,$J36/2,$M36,TRUE))*$D36+($K36="Steady Growth")*(AND(FY$6&gt;=$F36,FY$6&lt;=$H36)*((FY$6-$F36+1)/($J36*($J36+1)/2)*$D36))+($K36="custom")*CustCF!FS36</f>
        <v>0</v>
      </c>
      <c r="FZ36" s="95">
        <f>($K36="Bell Curve")*(_xlfn.NORM.DIST(AND(FZ$6&gt;=$F36,FZ$6&lt;=$H36)*(FZ$6-$F36+1),$J36/2,$M36,TRUE)-_xlfn.NORM.DIST(AND(FZ$6&gt;=$F36,FZ$6&lt;=$H36)*(FY$6-$F36+1),$J36/2,$M36,TRUE))/(1-2*_xlfn.NORM.DIST(0,$J36/2,$M36,TRUE))*$D36+($K36="Steady Growth")*(AND(FZ$6&gt;=$F36,FZ$6&lt;=$H36)*((FZ$6-$F36+1)/($J36*($J36+1)/2)*$D36))+($K36="custom")*CustCF!FT36</f>
        <v>0</v>
      </c>
      <c r="GA36" s="95">
        <f>($K36="Bell Curve")*(_xlfn.NORM.DIST(AND(GA$6&gt;=$F36,GA$6&lt;=$H36)*(GA$6-$F36+1),$J36/2,$M36,TRUE)-_xlfn.NORM.DIST(AND(GA$6&gt;=$F36,GA$6&lt;=$H36)*(FZ$6-$F36+1),$J36/2,$M36,TRUE))/(1-2*_xlfn.NORM.DIST(0,$J36/2,$M36,TRUE))*$D36+($K36="Steady Growth")*(AND(GA$6&gt;=$F36,GA$6&lt;=$H36)*((GA$6-$F36+1)/($J36*($J36+1)/2)*$D36))+($K36="custom")*CustCF!FU36</f>
        <v>0</v>
      </c>
      <c r="GB36" s="95">
        <f>($K36="Bell Curve")*(_xlfn.NORM.DIST(AND(GB$6&gt;=$F36,GB$6&lt;=$H36)*(GB$6-$F36+1),$J36/2,$M36,TRUE)-_xlfn.NORM.DIST(AND(GB$6&gt;=$F36,GB$6&lt;=$H36)*(GA$6-$F36+1),$J36/2,$M36,TRUE))/(1-2*_xlfn.NORM.DIST(0,$J36/2,$M36,TRUE))*$D36+($K36="Steady Growth")*(AND(GB$6&gt;=$F36,GB$6&lt;=$H36)*((GB$6-$F36+1)/($J36*($J36+1)/2)*$D36))+($K36="custom")*CustCF!FV36</f>
        <v>0</v>
      </c>
      <c r="GC36" s="95">
        <f>($K36="Bell Curve")*(_xlfn.NORM.DIST(AND(GC$6&gt;=$F36,GC$6&lt;=$H36)*(GC$6-$F36+1),$J36/2,$M36,TRUE)-_xlfn.NORM.DIST(AND(GC$6&gt;=$F36,GC$6&lt;=$H36)*(GB$6-$F36+1),$J36/2,$M36,TRUE))/(1-2*_xlfn.NORM.DIST(0,$J36/2,$M36,TRUE))*$D36+($K36="Steady Growth")*(AND(GC$6&gt;=$F36,GC$6&lt;=$H36)*((GC$6-$F36+1)/($J36*($J36+1)/2)*$D36))+($K36="custom")*CustCF!FW36</f>
        <v>0</v>
      </c>
      <c r="GD36" s="95">
        <f>($K36="Bell Curve")*(_xlfn.NORM.DIST(AND(GD$6&gt;=$F36,GD$6&lt;=$H36)*(GD$6-$F36+1),$J36/2,$M36,TRUE)-_xlfn.NORM.DIST(AND(GD$6&gt;=$F36,GD$6&lt;=$H36)*(GC$6-$F36+1),$J36/2,$M36,TRUE))/(1-2*_xlfn.NORM.DIST(0,$J36/2,$M36,TRUE))*$D36+($K36="Steady Growth")*(AND(GD$6&gt;=$F36,GD$6&lt;=$H36)*((GD$6-$F36+1)/($J36*($J36+1)/2)*$D36))+($K36="custom")*CustCF!FX36</f>
        <v>0</v>
      </c>
      <c r="GE36" s="95">
        <f>($K36="Bell Curve")*(_xlfn.NORM.DIST(AND(GE$6&gt;=$F36,GE$6&lt;=$H36)*(GE$6-$F36+1),$J36/2,$M36,TRUE)-_xlfn.NORM.DIST(AND(GE$6&gt;=$F36,GE$6&lt;=$H36)*(GD$6-$F36+1),$J36/2,$M36,TRUE))/(1-2*_xlfn.NORM.DIST(0,$J36/2,$M36,TRUE))*$D36+($K36="Steady Growth")*(AND(GE$6&gt;=$F36,GE$6&lt;=$H36)*((GE$6-$F36+1)/($J36*($J36+1)/2)*$D36))+($K36="custom")*CustCF!FY36</f>
        <v>0</v>
      </c>
      <c r="GF36" s="95">
        <f>($K36="Bell Curve")*(_xlfn.NORM.DIST(AND(GF$6&gt;=$F36,GF$6&lt;=$H36)*(GF$6-$F36+1),$J36/2,$M36,TRUE)-_xlfn.NORM.DIST(AND(GF$6&gt;=$F36,GF$6&lt;=$H36)*(GE$6-$F36+1),$J36/2,$M36,TRUE))/(1-2*_xlfn.NORM.DIST(0,$J36/2,$M36,TRUE))*$D36+($K36="Steady Growth")*(AND(GF$6&gt;=$F36,GF$6&lt;=$H36)*((GF$6-$F36+1)/($J36*($J36+1)/2)*$D36))+($K36="custom")*CustCF!FZ36</f>
        <v>0</v>
      </c>
      <c r="GG36" s="95">
        <f>($K36="Bell Curve")*(_xlfn.NORM.DIST(AND(GG$6&gt;=$F36,GG$6&lt;=$H36)*(GG$6-$F36+1),$J36/2,$M36,TRUE)-_xlfn.NORM.DIST(AND(GG$6&gt;=$F36,GG$6&lt;=$H36)*(GF$6-$F36+1),$J36/2,$M36,TRUE))/(1-2*_xlfn.NORM.DIST(0,$J36/2,$M36,TRUE))*$D36+($K36="Steady Growth")*(AND(GG$6&gt;=$F36,GG$6&lt;=$H36)*((GG$6-$F36+1)/($J36*($J36+1)/2)*$D36))+($K36="custom")*CustCF!GA36</f>
        <v>0</v>
      </c>
      <c r="GH36" s="95">
        <f>($K36="Bell Curve")*(_xlfn.NORM.DIST(AND(GH$6&gt;=$F36,GH$6&lt;=$H36)*(GH$6-$F36+1),$J36/2,$M36,TRUE)-_xlfn.NORM.DIST(AND(GH$6&gt;=$F36,GH$6&lt;=$H36)*(GG$6-$F36+1),$J36/2,$M36,TRUE))/(1-2*_xlfn.NORM.DIST(0,$J36/2,$M36,TRUE))*$D36+($K36="Steady Growth")*(AND(GH$6&gt;=$F36,GH$6&lt;=$H36)*((GH$6-$F36+1)/($J36*($J36+1)/2)*$D36))+($K36="custom")*CustCF!GB36</f>
        <v>0</v>
      </c>
      <c r="GI36" s="95">
        <f>($K36="Bell Curve")*(_xlfn.NORM.DIST(AND(GI$6&gt;=$F36,GI$6&lt;=$H36)*(GI$6-$F36+1),$J36/2,$M36,TRUE)-_xlfn.NORM.DIST(AND(GI$6&gt;=$F36,GI$6&lt;=$H36)*(GH$6-$F36+1),$J36/2,$M36,TRUE))/(1-2*_xlfn.NORM.DIST(0,$J36/2,$M36,TRUE))*$D36+($K36="Steady Growth")*(AND(GI$6&gt;=$F36,GI$6&lt;=$H36)*((GI$6-$F36+1)/($J36*($J36+1)/2)*$D36))+($K36="custom")*CustCF!GC36</f>
        <v>0</v>
      </c>
      <c r="GJ36" s="95">
        <f>($K36="Bell Curve")*(_xlfn.NORM.DIST(AND(GJ$6&gt;=$F36,GJ$6&lt;=$H36)*(GJ$6-$F36+1),$J36/2,$M36,TRUE)-_xlfn.NORM.DIST(AND(GJ$6&gt;=$F36,GJ$6&lt;=$H36)*(GI$6-$F36+1),$J36/2,$M36,TRUE))/(1-2*_xlfn.NORM.DIST(0,$J36/2,$M36,TRUE))*$D36+($K36="Steady Growth")*(AND(GJ$6&gt;=$F36,GJ$6&lt;=$H36)*((GJ$6-$F36+1)/($J36*($J36+1)/2)*$D36))+($K36="custom")*CustCF!GD36</f>
        <v>0</v>
      </c>
      <c r="GK36" s="95">
        <f>($K36="Bell Curve")*(_xlfn.NORM.DIST(AND(GK$6&gt;=$F36,GK$6&lt;=$H36)*(GK$6-$F36+1),$J36/2,$M36,TRUE)-_xlfn.NORM.DIST(AND(GK$6&gt;=$F36,GK$6&lt;=$H36)*(GJ$6-$F36+1),$J36/2,$M36,TRUE))/(1-2*_xlfn.NORM.DIST(0,$J36/2,$M36,TRUE))*$D36+($K36="Steady Growth")*(AND(GK$6&gt;=$F36,GK$6&lt;=$H36)*((GK$6-$F36+1)/($J36*($J36+1)/2)*$D36))+($K36="custom")*CustCF!GE36</f>
        <v>0</v>
      </c>
      <c r="GL36" s="95">
        <f>($K36="Bell Curve")*(_xlfn.NORM.DIST(AND(GL$6&gt;=$F36,GL$6&lt;=$H36)*(GL$6-$F36+1),$J36/2,$M36,TRUE)-_xlfn.NORM.DIST(AND(GL$6&gt;=$F36,GL$6&lt;=$H36)*(GK$6-$F36+1),$J36/2,$M36,TRUE))/(1-2*_xlfn.NORM.DIST(0,$J36/2,$M36,TRUE))*$D36+($K36="Steady Growth")*(AND(GL$6&gt;=$F36,GL$6&lt;=$H36)*((GL$6-$F36+1)/($J36*($J36+1)/2)*$D36))+($K36="custom")*CustCF!GF36</f>
        <v>0</v>
      </c>
      <c r="GM36" s="95">
        <f>($K36="Bell Curve")*(_xlfn.NORM.DIST(AND(GM$6&gt;=$F36,GM$6&lt;=$H36)*(GM$6-$F36+1),$J36/2,$M36,TRUE)-_xlfn.NORM.DIST(AND(GM$6&gt;=$F36,GM$6&lt;=$H36)*(GL$6-$F36+1),$J36/2,$M36,TRUE))/(1-2*_xlfn.NORM.DIST(0,$J36/2,$M36,TRUE))*$D36+($K36="Steady Growth")*(AND(GM$6&gt;=$F36,GM$6&lt;=$H36)*((GM$6-$F36+1)/($J36*($J36+1)/2)*$D36))+($K36="custom")*CustCF!GG36</f>
        <v>0</v>
      </c>
      <c r="GN36" s="268">
        <f>($K36="Bell Curve")*(_xlfn.NORM.DIST(AND(GN$6&gt;=$F36,GN$6&lt;=$H36)*(GN$6-$F36+1),$J36/2,$M36,TRUE)-_xlfn.NORM.DIST(AND(GN$6&gt;=$F36,GN$6&lt;=$H36)*(GM$6-$F36+1),$J36/2,$M36,TRUE))/(1-2*_xlfn.NORM.DIST(0,$J36/2,$M36,TRUE))*$D36+($K36="Steady Growth")*(AND(GN$6&gt;=$F36,GN$6&lt;=$H36)*((GN$6-$F36+1)/($J36*($J36+1)/2)*$D36))+($K36="custom")*CustCF!GH36</f>
        <v>0</v>
      </c>
      <c r="GO36" s="1"/>
      <c r="GP36" s="67"/>
    </row>
    <row r="37" spans="1:198" customFormat="1" hidden="1" outlineLevel="1" x14ac:dyDescent="0.75">
      <c r="A37" s="1"/>
      <c r="B37" s="1"/>
      <c r="C37" s="262">
        <f>Budget!P42</f>
        <v>0</v>
      </c>
      <c r="D37" s="19">
        <f>Budget!Q42</f>
        <v>0</v>
      </c>
      <c r="E37" s="19" t="str">
        <f t="shared" si="23"/>
        <v/>
      </c>
      <c r="F37" s="263">
        <v>0</v>
      </c>
      <c r="G37" s="257">
        <f>IF(L37="custom",CustCF!F37,INDEX($P$8:$GN$8,MATCH(F37,$P$6:$GN$6,0)))</f>
        <v>46053</v>
      </c>
      <c r="H37" s="263">
        <v>0</v>
      </c>
      <c r="I37" s="257">
        <f>IF(L37="custom",CustCF!G37,INDEX($P$8:$GN$8,MATCH(H37,$P$6:$GN$6,0)))</f>
        <v>46053</v>
      </c>
      <c r="J37" s="260">
        <f t="shared" si="24"/>
        <v>1</v>
      </c>
      <c r="K37" s="265" t="s">
        <v>116</v>
      </c>
      <c r="L37" s="266" t="s">
        <v>141</v>
      </c>
      <c r="M37" s="267">
        <f t="shared" si="25"/>
        <v>9</v>
      </c>
      <c r="N37" s="18">
        <f t="shared" si="15"/>
        <v>0</v>
      </c>
      <c r="O37" s="1372">
        <f t="shared" si="16"/>
        <v>0</v>
      </c>
      <c r="P37" s="95">
        <f>($K37="Bell Curve")*(_xlfn.NORM.DIST(AND(P$6&gt;=$F37,P$6&lt;=$H37)*(P$6-$F37+1),$J37/2,$M37,TRUE)-_xlfn.NORM.DIST(AND(P$6&gt;=$F37,P$6&lt;=$H37)*(O$6-$F37+1),$J37/2,$M37,TRUE))/(1-2*_xlfn.NORM.DIST(0,$J37/2,$M37,TRUE))*$D37+($K37="Steady Growth")*(AND(P$6&gt;=$F37,P$6&lt;=$H37)*((P$6-$F37+1)/($J37*($J37+1)/2)*$D37))+($K37="custom")*CustCF!J37</f>
        <v>0</v>
      </c>
      <c r="Q37" s="95">
        <f>($K37="Bell Curve")*(_xlfn.NORM.DIST(AND(Q$6&gt;=$F37,Q$6&lt;=$H37)*(Q$6-$F37+1),$J37/2,$M37,TRUE)-_xlfn.NORM.DIST(AND(Q$6&gt;=$F37,Q$6&lt;=$H37)*(P$6-$F37+1),$J37/2,$M37,TRUE))/(1-2*_xlfn.NORM.DIST(0,$J37/2,$M37,TRUE))*$D37+($K37="Steady Growth")*(AND(Q$6&gt;=$F37,Q$6&lt;=$H37)*((Q$6-$F37+1)/($J37*($J37+1)/2)*$D37))+($K37="custom")*CustCF!K37</f>
        <v>0</v>
      </c>
      <c r="R37" s="95">
        <f>($K37="Bell Curve")*(_xlfn.NORM.DIST(AND(R$6&gt;=$F37,R$6&lt;=$H37)*(R$6-$F37+1),$J37/2,$M37,TRUE)-_xlfn.NORM.DIST(AND(R$6&gt;=$F37,R$6&lt;=$H37)*(Q$6-$F37+1),$J37/2,$M37,TRUE))/(1-2*_xlfn.NORM.DIST(0,$J37/2,$M37,TRUE))*$D37+($K37="Steady Growth")*(AND(R$6&gt;=$F37,R$6&lt;=$H37)*((R$6-$F37+1)/($J37*($J37+1)/2)*$D37))+($K37="custom")*CustCF!L37</f>
        <v>0</v>
      </c>
      <c r="S37" s="95">
        <f>($K37="Bell Curve")*(_xlfn.NORM.DIST(AND(S$6&gt;=$F37,S$6&lt;=$H37)*(S$6-$F37+1),$J37/2,$M37,TRUE)-_xlfn.NORM.DIST(AND(S$6&gt;=$F37,S$6&lt;=$H37)*(R$6-$F37+1),$J37/2,$M37,TRUE))/(1-2*_xlfn.NORM.DIST(0,$J37/2,$M37,TRUE))*$D37+($K37="Steady Growth")*(AND(S$6&gt;=$F37,S$6&lt;=$H37)*((S$6-$F37+1)/($J37*($J37+1)/2)*$D37))+($K37="custom")*CustCF!M37</f>
        <v>0</v>
      </c>
      <c r="T37" s="95">
        <f>($K37="Bell Curve")*(_xlfn.NORM.DIST(AND(T$6&gt;=$F37,T$6&lt;=$H37)*(T$6-$F37+1),$J37/2,$M37,TRUE)-_xlfn.NORM.DIST(AND(T$6&gt;=$F37,T$6&lt;=$H37)*(S$6-$F37+1),$J37/2,$M37,TRUE))/(1-2*_xlfn.NORM.DIST(0,$J37/2,$M37,TRUE))*$D37+($K37="Steady Growth")*(AND(T$6&gt;=$F37,T$6&lt;=$H37)*((T$6-$F37+1)/($J37*($J37+1)/2)*$D37))+($K37="custom")*CustCF!N37</f>
        <v>0</v>
      </c>
      <c r="U37" s="95">
        <f>($K37="Bell Curve")*(_xlfn.NORM.DIST(AND(U$6&gt;=$F37,U$6&lt;=$H37)*(U$6-$F37+1),$J37/2,$M37,TRUE)-_xlfn.NORM.DIST(AND(U$6&gt;=$F37,U$6&lt;=$H37)*(T$6-$F37+1),$J37/2,$M37,TRUE))/(1-2*_xlfn.NORM.DIST(0,$J37/2,$M37,TRUE))*$D37+($K37="Steady Growth")*(AND(U$6&gt;=$F37,U$6&lt;=$H37)*((U$6-$F37+1)/($J37*($J37+1)/2)*$D37))+($K37="custom")*CustCF!O37</f>
        <v>0</v>
      </c>
      <c r="V37" s="95">
        <f>($K37="Bell Curve")*(_xlfn.NORM.DIST(AND(V$6&gt;=$F37,V$6&lt;=$H37)*(V$6-$F37+1),$J37/2,$M37,TRUE)-_xlfn.NORM.DIST(AND(V$6&gt;=$F37,V$6&lt;=$H37)*(U$6-$F37+1),$J37/2,$M37,TRUE))/(1-2*_xlfn.NORM.DIST(0,$J37/2,$M37,TRUE))*$D37+($K37="Steady Growth")*(AND(V$6&gt;=$F37,V$6&lt;=$H37)*((V$6-$F37+1)/($J37*($J37+1)/2)*$D37))+($K37="custom")*CustCF!P37</f>
        <v>0</v>
      </c>
      <c r="W37" s="95">
        <f>($K37="Bell Curve")*(_xlfn.NORM.DIST(AND(W$6&gt;=$F37,W$6&lt;=$H37)*(W$6-$F37+1),$J37/2,$M37,TRUE)-_xlfn.NORM.DIST(AND(W$6&gt;=$F37,W$6&lt;=$H37)*(V$6-$F37+1),$J37/2,$M37,TRUE))/(1-2*_xlfn.NORM.DIST(0,$J37/2,$M37,TRUE))*$D37+($K37="Steady Growth")*(AND(W$6&gt;=$F37,W$6&lt;=$H37)*((W$6-$F37+1)/($J37*($J37+1)/2)*$D37))+($K37="custom")*CustCF!Q37</f>
        <v>0</v>
      </c>
      <c r="X37" s="95">
        <f>($K37="Bell Curve")*(_xlfn.NORM.DIST(AND(X$6&gt;=$F37,X$6&lt;=$H37)*(X$6-$F37+1),$J37/2,$M37,TRUE)-_xlfn.NORM.DIST(AND(X$6&gt;=$F37,X$6&lt;=$H37)*(W$6-$F37+1),$J37/2,$M37,TRUE))/(1-2*_xlfn.NORM.DIST(0,$J37/2,$M37,TRUE))*$D37+($K37="Steady Growth")*(AND(X$6&gt;=$F37,X$6&lt;=$H37)*((X$6-$F37+1)/($J37*($J37+1)/2)*$D37))+($K37="custom")*CustCF!R37</f>
        <v>0</v>
      </c>
      <c r="Y37" s="95">
        <f>($K37="Bell Curve")*(_xlfn.NORM.DIST(AND(Y$6&gt;=$F37,Y$6&lt;=$H37)*(Y$6-$F37+1),$J37/2,$M37,TRUE)-_xlfn.NORM.DIST(AND(Y$6&gt;=$F37,Y$6&lt;=$H37)*(X$6-$F37+1),$J37/2,$M37,TRUE))/(1-2*_xlfn.NORM.DIST(0,$J37/2,$M37,TRUE))*$D37+($K37="Steady Growth")*(AND(Y$6&gt;=$F37,Y$6&lt;=$H37)*((Y$6-$F37+1)/($J37*($J37+1)/2)*$D37))+($K37="custom")*CustCF!S37</f>
        <v>0</v>
      </c>
      <c r="Z37" s="95">
        <f>($K37="Bell Curve")*(_xlfn.NORM.DIST(AND(Z$6&gt;=$F37,Z$6&lt;=$H37)*(Z$6-$F37+1),$J37/2,$M37,TRUE)-_xlfn.NORM.DIST(AND(Z$6&gt;=$F37,Z$6&lt;=$H37)*(Y$6-$F37+1),$J37/2,$M37,TRUE))/(1-2*_xlfn.NORM.DIST(0,$J37/2,$M37,TRUE))*$D37+($K37="Steady Growth")*(AND(Z$6&gt;=$F37,Z$6&lt;=$H37)*((Z$6-$F37+1)/($J37*($J37+1)/2)*$D37))+($K37="custom")*CustCF!T37</f>
        <v>0</v>
      </c>
      <c r="AA37" s="95">
        <f>($K37="Bell Curve")*(_xlfn.NORM.DIST(AND(AA$6&gt;=$F37,AA$6&lt;=$H37)*(AA$6-$F37+1),$J37/2,$M37,TRUE)-_xlfn.NORM.DIST(AND(AA$6&gt;=$F37,AA$6&lt;=$H37)*(Z$6-$F37+1),$J37/2,$M37,TRUE))/(1-2*_xlfn.NORM.DIST(0,$J37/2,$M37,TRUE))*$D37+($K37="Steady Growth")*(AND(AA$6&gt;=$F37,AA$6&lt;=$H37)*((AA$6-$F37+1)/($J37*($J37+1)/2)*$D37))+($K37="custom")*CustCF!U37</f>
        <v>0</v>
      </c>
      <c r="AB37" s="95">
        <f>($K37="Bell Curve")*(_xlfn.NORM.DIST(AND(AB$6&gt;=$F37,AB$6&lt;=$H37)*(AB$6-$F37+1),$J37/2,$M37,TRUE)-_xlfn.NORM.DIST(AND(AB$6&gt;=$F37,AB$6&lt;=$H37)*(AA$6-$F37+1),$J37/2,$M37,TRUE))/(1-2*_xlfn.NORM.DIST(0,$J37/2,$M37,TRUE))*$D37+($K37="Steady Growth")*(AND(AB$6&gt;=$F37,AB$6&lt;=$H37)*((AB$6-$F37+1)/($J37*($J37+1)/2)*$D37))+($K37="custom")*CustCF!V37</f>
        <v>0</v>
      </c>
      <c r="AC37" s="95">
        <f>($K37="Bell Curve")*(_xlfn.NORM.DIST(AND(AC$6&gt;=$F37,AC$6&lt;=$H37)*(AC$6-$F37+1),$J37/2,$M37,TRUE)-_xlfn.NORM.DIST(AND(AC$6&gt;=$F37,AC$6&lt;=$H37)*(AB$6-$F37+1),$J37/2,$M37,TRUE))/(1-2*_xlfn.NORM.DIST(0,$J37/2,$M37,TRUE))*$D37+($K37="Steady Growth")*(AND(AC$6&gt;=$F37,AC$6&lt;=$H37)*((AC$6-$F37+1)/($J37*($J37+1)/2)*$D37))+($K37="custom")*CustCF!W37</f>
        <v>0</v>
      </c>
      <c r="AD37" s="95">
        <f>($K37="Bell Curve")*(_xlfn.NORM.DIST(AND(AD$6&gt;=$F37,AD$6&lt;=$H37)*(AD$6-$F37+1),$J37/2,$M37,TRUE)-_xlfn.NORM.DIST(AND(AD$6&gt;=$F37,AD$6&lt;=$H37)*(AC$6-$F37+1),$J37/2,$M37,TRUE))/(1-2*_xlfn.NORM.DIST(0,$J37/2,$M37,TRUE))*$D37+($K37="Steady Growth")*(AND(AD$6&gt;=$F37,AD$6&lt;=$H37)*((AD$6-$F37+1)/($J37*($J37+1)/2)*$D37))+($K37="custom")*CustCF!X37</f>
        <v>0</v>
      </c>
      <c r="AE37" s="95">
        <f>($K37="Bell Curve")*(_xlfn.NORM.DIST(AND(AE$6&gt;=$F37,AE$6&lt;=$H37)*(AE$6-$F37+1),$J37/2,$M37,TRUE)-_xlfn.NORM.DIST(AND(AE$6&gt;=$F37,AE$6&lt;=$H37)*(AD$6-$F37+1),$J37/2,$M37,TRUE))/(1-2*_xlfn.NORM.DIST(0,$J37/2,$M37,TRUE))*$D37+($K37="Steady Growth")*(AND(AE$6&gt;=$F37,AE$6&lt;=$H37)*((AE$6-$F37+1)/($J37*($J37+1)/2)*$D37))+($K37="custom")*CustCF!Y37</f>
        <v>0</v>
      </c>
      <c r="AF37" s="95">
        <f>($K37="Bell Curve")*(_xlfn.NORM.DIST(AND(AF$6&gt;=$F37,AF$6&lt;=$H37)*(AF$6-$F37+1),$J37/2,$M37,TRUE)-_xlfn.NORM.DIST(AND(AF$6&gt;=$F37,AF$6&lt;=$H37)*(AE$6-$F37+1),$J37/2,$M37,TRUE))/(1-2*_xlfn.NORM.DIST(0,$J37/2,$M37,TRUE))*$D37+($K37="Steady Growth")*(AND(AF$6&gt;=$F37,AF$6&lt;=$H37)*((AF$6-$F37+1)/($J37*($J37+1)/2)*$D37))+($K37="custom")*CustCF!Z37</f>
        <v>0</v>
      </c>
      <c r="AG37" s="95">
        <f>($K37="Bell Curve")*(_xlfn.NORM.DIST(AND(AG$6&gt;=$F37,AG$6&lt;=$H37)*(AG$6-$F37+1),$J37/2,$M37,TRUE)-_xlfn.NORM.DIST(AND(AG$6&gt;=$F37,AG$6&lt;=$H37)*(AF$6-$F37+1),$J37/2,$M37,TRUE))/(1-2*_xlfn.NORM.DIST(0,$J37/2,$M37,TRUE))*$D37+($K37="Steady Growth")*(AND(AG$6&gt;=$F37,AG$6&lt;=$H37)*((AG$6-$F37+1)/($J37*($J37+1)/2)*$D37))+($K37="custom")*CustCF!AA37</f>
        <v>0</v>
      </c>
      <c r="AH37" s="95">
        <f>($K37="Bell Curve")*(_xlfn.NORM.DIST(AND(AH$6&gt;=$F37,AH$6&lt;=$H37)*(AH$6-$F37+1),$J37/2,$M37,TRUE)-_xlfn.NORM.DIST(AND(AH$6&gt;=$F37,AH$6&lt;=$H37)*(AG$6-$F37+1),$J37/2,$M37,TRUE))/(1-2*_xlfn.NORM.DIST(0,$J37/2,$M37,TRUE))*$D37+($K37="Steady Growth")*(AND(AH$6&gt;=$F37,AH$6&lt;=$H37)*((AH$6-$F37+1)/($J37*($J37+1)/2)*$D37))+($K37="custom")*CustCF!AB37</f>
        <v>0</v>
      </c>
      <c r="AI37" s="95">
        <f>($K37="Bell Curve")*(_xlfn.NORM.DIST(AND(AI$6&gt;=$F37,AI$6&lt;=$H37)*(AI$6-$F37+1),$J37/2,$M37,TRUE)-_xlfn.NORM.DIST(AND(AI$6&gt;=$F37,AI$6&lt;=$H37)*(AH$6-$F37+1),$J37/2,$M37,TRUE))/(1-2*_xlfn.NORM.DIST(0,$J37/2,$M37,TRUE))*$D37+($K37="Steady Growth")*(AND(AI$6&gt;=$F37,AI$6&lt;=$H37)*((AI$6-$F37+1)/($J37*($J37+1)/2)*$D37))+($K37="custom")*CustCF!AC37</f>
        <v>0</v>
      </c>
      <c r="AJ37" s="95">
        <f>($K37="Bell Curve")*(_xlfn.NORM.DIST(AND(AJ$6&gt;=$F37,AJ$6&lt;=$H37)*(AJ$6-$F37+1),$J37/2,$M37,TRUE)-_xlfn.NORM.DIST(AND(AJ$6&gt;=$F37,AJ$6&lt;=$H37)*(AI$6-$F37+1),$J37/2,$M37,TRUE))/(1-2*_xlfn.NORM.DIST(0,$J37/2,$M37,TRUE))*$D37+($K37="Steady Growth")*(AND(AJ$6&gt;=$F37,AJ$6&lt;=$H37)*((AJ$6-$F37+1)/($J37*($J37+1)/2)*$D37))+($K37="custom")*CustCF!AD37</f>
        <v>0</v>
      </c>
      <c r="AK37" s="95">
        <f>($K37="Bell Curve")*(_xlfn.NORM.DIST(AND(AK$6&gt;=$F37,AK$6&lt;=$H37)*(AK$6-$F37+1),$J37/2,$M37,TRUE)-_xlfn.NORM.DIST(AND(AK$6&gt;=$F37,AK$6&lt;=$H37)*(AJ$6-$F37+1),$J37/2,$M37,TRUE))/(1-2*_xlfn.NORM.DIST(0,$J37/2,$M37,TRUE))*$D37+($K37="Steady Growth")*(AND(AK$6&gt;=$F37,AK$6&lt;=$H37)*((AK$6-$F37+1)/($J37*($J37+1)/2)*$D37))+($K37="custom")*CustCF!AE37</f>
        <v>0</v>
      </c>
      <c r="AL37" s="95">
        <f>($K37="Bell Curve")*(_xlfn.NORM.DIST(AND(AL$6&gt;=$F37,AL$6&lt;=$H37)*(AL$6-$F37+1),$J37/2,$M37,TRUE)-_xlfn.NORM.DIST(AND(AL$6&gt;=$F37,AL$6&lt;=$H37)*(AK$6-$F37+1),$J37/2,$M37,TRUE))/(1-2*_xlfn.NORM.DIST(0,$J37/2,$M37,TRUE))*$D37+($K37="Steady Growth")*(AND(AL$6&gt;=$F37,AL$6&lt;=$H37)*((AL$6-$F37+1)/($J37*($J37+1)/2)*$D37))+($K37="custom")*CustCF!AF37</f>
        <v>0</v>
      </c>
      <c r="AM37" s="95">
        <f>($K37="Bell Curve")*(_xlfn.NORM.DIST(AND(AM$6&gt;=$F37,AM$6&lt;=$H37)*(AM$6-$F37+1),$J37/2,$M37,TRUE)-_xlfn.NORM.DIST(AND(AM$6&gt;=$F37,AM$6&lt;=$H37)*(AL$6-$F37+1),$J37/2,$M37,TRUE))/(1-2*_xlfn.NORM.DIST(0,$J37/2,$M37,TRUE))*$D37+($K37="Steady Growth")*(AND(AM$6&gt;=$F37,AM$6&lt;=$H37)*((AM$6-$F37+1)/($J37*($J37+1)/2)*$D37))+($K37="custom")*CustCF!AG37</f>
        <v>0</v>
      </c>
      <c r="AN37" s="95">
        <f>($K37="Bell Curve")*(_xlfn.NORM.DIST(AND(AN$6&gt;=$F37,AN$6&lt;=$H37)*(AN$6-$F37+1),$J37/2,$M37,TRUE)-_xlfn.NORM.DIST(AND(AN$6&gt;=$F37,AN$6&lt;=$H37)*(AM$6-$F37+1),$J37/2,$M37,TRUE))/(1-2*_xlfn.NORM.DIST(0,$J37/2,$M37,TRUE))*$D37+($K37="Steady Growth")*(AND(AN$6&gt;=$F37,AN$6&lt;=$H37)*((AN$6-$F37+1)/($J37*($J37+1)/2)*$D37))+($K37="custom")*CustCF!AH37</f>
        <v>0</v>
      </c>
      <c r="AO37" s="95">
        <f>($K37="Bell Curve")*(_xlfn.NORM.DIST(AND(AO$6&gt;=$F37,AO$6&lt;=$H37)*(AO$6-$F37+1),$J37/2,$M37,TRUE)-_xlfn.NORM.DIST(AND(AO$6&gt;=$F37,AO$6&lt;=$H37)*(AN$6-$F37+1),$J37/2,$M37,TRUE))/(1-2*_xlfn.NORM.DIST(0,$J37/2,$M37,TRUE))*$D37+($K37="Steady Growth")*(AND(AO$6&gt;=$F37,AO$6&lt;=$H37)*((AO$6-$F37+1)/($J37*($J37+1)/2)*$D37))+($K37="custom")*CustCF!AI37</f>
        <v>0</v>
      </c>
      <c r="AP37" s="95">
        <f>($K37="Bell Curve")*(_xlfn.NORM.DIST(AND(AP$6&gt;=$F37,AP$6&lt;=$H37)*(AP$6-$F37+1),$J37/2,$M37,TRUE)-_xlfn.NORM.DIST(AND(AP$6&gt;=$F37,AP$6&lt;=$H37)*(AO$6-$F37+1),$J37/2,$M37,TRUE))/(1-2*_xlfn.NORM.DIST(0,$J37/2,$M37,TRUE))*$D37+($K37="Steady Growth")*(AND(AP$6&gt;=$F37,AP$6&lt;=$H37)*((AP$6-$F37+1)/($J37*($J37+1)/2)*$D37))+($K37="custom")*CustCF!AJ37</f>
        <v>0</v>
      </c>
      <c r="AQ37" s="95">
        <f>($K37="Bell Curve")*(_xlfn.NORM.DIST(AND(AQ$6&gt;=$F37,AQ$6&lt;=$H37)*(AQ$6-$F37+1),$J37/2,$M37,TRUE)-_xlfn.NORM.DIST(AND(AQ$6&gt;=$F37,AQ$6&lt;=$H37)*(AP$6-$F37+1),$J37/2,$M37,TRUE))/(1-2*_xlfn.NORM.DIST(0,$J37/2,$M37,TRUE))*$D37+($K37="Steady Growth")*(AND(AQ$6&gt;=$F37,AQ$6&lt;=$H37)*((AQ$6-$F37+1)/($J37*($J37+1)/2)*$D37))+($K37="custom")*CustCF!AK37</f>
        <v>0</v>
      </c>
      <c r="AR37" s="95">
        <f>($K37="Bell Curve")*(_xlfn.NORM.DIST(AND(AR$6&gt;=$F37,AR$6&lt;=$H37)*(AR$6-$F37+1),$J37/2,$M37,TRUE)-_xlfn.NORM.DIST(AND(AR$6&gt;=$F37,AR$6&lt;=$H37)*(AQ$6-$F37+1),$J37/2,$M37,TRUE))/(1-2*_xlfn.NORM.DIST(0,$J37/2,$M37,TRUE))*$D37+($K37="Steady Growth")*(AND(AR$6&gt;=$F37,AR$6&lt;=$H37)*((AR$6-$F37+1)/($J37*($J37+1)/2)*$D37))+($K37="custom")*CustCF!AL37</f>
        <v>0</v>
      </c>
      <c r="AS37" s="95">
        <f>($K37="Bell Curve")*(_xlfn.NORM.DIST(AND(AS$6&gt;=$F37,AS$6&lt;=$H37)*(AS$6-$F37+1),$J37/2,$M37,TRUE)-_xlfn.NORM.DIST(AND(AS$6&gt;=$F37,AS$6&lt;=$H37)*(AR$6-$F37+1),$J37/2,$M37,TRUE))/(1-2*_xlfn.NORM.DIST(0,$J37/2,$M37,TRUE))*$D37+($K37="Steady Growth")*(AND(AS$6&gt;=$F37,AS$6&lt;=$H37)*((AS$6-$F37+1)/($J37*($J37+1)/2)*$D37))+($K37="custom")*CustCF!AM37</f>
        <v>0</v>
      </c>
      <c r="AT37" s="95">
        <f>($K37="Bell Curve")*(_xlfn.NORM.DIST(AND(AT$6&gt;=$F37,AT$6&lt;=$H37)*(AT$6-$F37+1),$J37/2,$M37,TRUE)-_xlfn.NORM.DIST(AND(AT$6&gt;=$F37,AT$6&lt;=$H37)*(AS$6-$F37+1),$J37/2,$M37,TRUE))/(1-2*_xlfn.NORM.DIST(0,$J37/2,$M37,TRUE))*$D37+($K37="Steady Growth")*(AND(AT$6&gt;=$F37,AT$6&lt;=$H37)*((AT$6-$F37+1)/($J37*($J37+1)/2)*$D37))+($K37="custom")*CustCF!AN37</f>
        <v>0</v>
      </c>
      <c r="AU37" s="95">
        <f>($K37="Bell Curve")*(_xlfn.NORM.DIST(AND(AU$6&gt;=$F37,AU$6&lt;=$H37)*(AU$6-$F37+1),$J37/2,$M37,TRUE)-_xlfn.NORM.DIST(AND(AU$6&gt;=$F37,AU$6&lt;=$H37)*(AT$6-$F37+1),$J37/2,$M37,TRUE))/(1-2*_xlfn.NORM.DIST(0,$J37/2,$M37,TRUE))*$D37+($K37="Steady Growth")*(AND(AU$6&gt;=$F37,AU$6&lt;=$H37)*((AU$6-$F37+1)/($J37*($J37+1)/2)*$D37))+($K37="custom")*CustCF!AO37</f>
        <v>0</v>
      </c>
      <c r="AV37" s="95">
        <f>($K37="Bell Curve")*(_xlfn.NORM.DIST(AND(AV$6&gt;=$F37,AV$6&lt;=$H37)*(AV$6-$F37+1),$J37/2,$M37,TRUE)-_xlfn.NORM.DIST(AND(AV$6&gt;=$F37,AV$6&lt;=$H37)*(AU$6-$F37+1),$J37/2,$M37,TRUE))/(1-2*_xlfn.NORM.DIST(0,$J37/2,$M37,TRUE))*$D37+($K37="Steady Growth")*(AND(AV$6&gt;=$F37,AV$6&lt;=$H37)*((AV$6-$F37+1)/($J37*($J37+1)/2)*$D37))+($K37="custom")*CustCF!AP37</f>
        <v>0</v>
      </c>
      <c r="AW37" s="95">
        <f>($K37="Bell Curve")*(_xlfn.NORM.DIST(AND(AW$6&gt;=$F37,AW$6&lt;=$H37)*(AW$6-$F37+1),$J37/2,$M37,TRUE)-_xlfn.NORM.DIST(AND(AW$6&gt;=$F37,AW$6&lt;=$H37)*(AV$6-$F37+1),$J37/2,$M37,TRUE))/(1-2*_xlfn.NORM.DIST(0,$J37/2,$M37,TRUE))*$D37+($K37="Steady Growth")*(AND(AW$6&gt;=$F37,AW$6&lt;=$H37)*((AW$6-$F37+1)/($J37*($J37+1)/2)*$D37))+($K37="custom")*CustCF!AQ37</f>
        <v>0</v>
      </c>
      <c r="AX37" s="95">
        <f>($K37="Bell Curve")*(_xlfn.NORM.DIST(AND(AX$6&gt;=$F37,AX$6&lt;=$H37)*(AX$6-$F37+1),$J37/2,$M37,TRUE)-_xlfn.NORM.DIST(AND(AX$6&gt;=$F37,AX$6&lt;=$H37)*(AW$6-$F37+1),$J37/2,$M37,TRUE))/(1-2*_xlfn.NORM.DIST(0,$J37/2,$M37,TRUE))*$D37+($K37="Steady Growth")*(AND(AX$6&gt;=$F37,AX$6&lt;=$H37)*((AX$6-$F37+1)/($J37*($J37+1)/2)*$D37))+($K37="custom")*CustCF!AR37</f>
        <v>0</v>
      </c>
      <c r="AY37" s="95">
        <f>($K37="Bell Curve")*(_xlfn.NORM.DIST(AND(AY$6&gt;=$F37,AY$6&lt;=$H37)*(AY$6-$F37+1),$J37/2,$M37,TRUE)-_xlfn.NORM.DIST(AND(AY$6&gt;=$F37,AY$6&lt;=$H37)*(AX$6-$F37+1),$J37/2,$M37,TRUE))/(1-2*_xlfn.NORM.DIST(0,$J37/2,$M37,TRUE))*$D37+($K37="Steady Growth")*(AND(AY$6&gt;=$F37,AY$6&lt;=$H37)*((AY$6-$F37+1)/($J37*($J37+1)/2)*$D37))+($K37="custom")*CustCF!AS37</f>
        <v>0</v>
      </c>
      <c r="AZ37" s="95">
        <f>($K37="Bell Curve")*(_xlfn.NORM.DIST(AND(AZ$6&gt;=$F37,AZ$6&lt;=$H37)*(AZ$6-$F37+1),$J37/2,$M37,TRUE)-_xlfn.NORM.DIST(AND(AZ$6&gt;=$F37,AZ$6&lt;=$H37)*(AY$6-$F37+1),$J37/2,$M37,TRUE))/(1-2*_xlfn.NORM.DIST(0,$J37/2,$M37,TRUE))*$D37+($K37="Steady Growth")*(AND(AZ$6&gt;=$F37,AZ$6&lt;=$H37)*((AZ$6-$F37+1)/($J37*($J37+1)/2)*$D37))+($K37="custom")*CustCF!AT37</f>
        <v>0</v>
      </c>
      <c r="BA37" s="95">
        <f>($K37="Bell Curve")*(_xlfn.NORM.DIST(AND(BA$6&gt;=$F37,BA$6&lt;=$H37)*(BA$6-$F37+1),$J37/2,$M37,TRUE)-_xlfn.NORM.DIST(AND(BA$6&gt;=$F37,BA$6&lt;=$H37)*(AZ$6-$F37+1),$J37/2,$M37,TRUE))/(1-2*_xlfn.NORM.DIST(0,$J37/2,$M37,TRUE))*$D37+($K37="Steady Growth")*(AND(BA$6&gt;=$F37,BA$6&lt;=$H37)*((BA$6-$F37+1)/($J37*($J37+1)/2)*$D37))+($K37="custom")*CustCF!AU37</f>
        <v>0</v>
      </c>
      <c r="BB37" s="95">
        <f>($K37="Bell Curve")*(_xlfn.NORM.DIST(AND(BB$6&gt;=$F37,BB$6&lt;=$H37)*(BB$6-$F37+1),$J37/2,$M37,TRUE)-_xlfn.NORM.DIST(AND(BB$6&gt;=$F37,BB$6&lt;=$H37)*(BA$6-$F37+1),$J37/2,$M37,TRUE))/(1-2*_xlfn.NORM.DIST(0,$J37/2,$M37,TRUE))*$D37+($K37="Steady Growth")*(AND(BB$6&gt;=$F37,BB$6&lt;=$H37)*((BB$6-$F37+1)/($J37*($J37+1)/2)*$D37))+($K37="custom")*CustCF!AV37</f>
        <v>0</v>
      </c>
      <c r="BC37" s="95">
        <f>($K37="Bell Curve")*(_xlfn.NORM.DIST(AND(BC$6&gt;=$F37,BC$6&lt;=$H37)*(BC$6-$F37+1),$J37/2,$M37,TRUE)-_xlfn.NORM.DIST(AND(BC$6&gt;=$F37,BC$6&lt;=$H37)*(BB$6-$F37+1),$J37/2,$M37,TRUE))/(1-2*_xlfn.NORM.DIST(0,$J37/2,$M37,TRUE))*$D37+($K37="Steady Growth")*(AND(BC$6&gt;=$F37,BC$6&lt;=$H37)*((BC$6-$F37+1)/($J37*($J37+1)/2)*$D37))+($K37="custom")*CustCF!AW37</f>
        <v>0</v>
      </c>
      <c r="BD37" s="95">
        <f>($K37="Bell Curve")*(_xlfn.NORM.DIST(AND(BD$6&gt;=$F37,BD$6&lt;=$H37)*(BD$6-$F37+1),$J37/2,$M37,TRUE)-_xlfn.NORM.DIST(AND(BD$6&gt;=$F37,BD$6&lt;=$H37)*(BC$6-$F37+1),$J37/2,$M37,TRUE))/(1-2*_xlfn.NORM.DIST(0,$J37/2,$M37,TRUE))*$D37+($K37="Steady Growth")*(AND(BD$6&gt;=$F37,BD$6&lt;=$H37)*((BD$6-$F37+1)/($J37*($J37+1)/2)*$D37))+($K37="custom")*CustCF!AX37</f>
        <v>0</v>
      </c>
      <c r="BE37" s="95">
        <f>($K37="Bell Curve")*(_xlfn.NORM.DIST(AND(BE$6&gt;=$F37,BE$6&lt;=$H37)*(BE$6-$F37+1),$J37/2,$M37,TRUE)-_xlfn.NORM.DIST(AND(BE$6&gt;=$F37,BE$6&lt;=$H37)*(BD$6-$F37+1),$J37/2,$M37,TRUE))/(1-2*_xlfn.NORM.DIST(0,$J37/2,$M37,TRUE))*$D37+($K37="Steady Growth")*(AND(BE$6&gt;=$F37,BE$6&lt;=$H37)*((BE$6-$F37+1)/($J37*($J37+1)/2)*$D37))+($K37="custom")*CustCF!AY37</f>
        <v>0</v>
      </c>
      <c r="BF37" s="95">
        <f>($K37="Bell Curve")*(_xlfn.NORM.DIST(AND(BF$6&gt;=$F37,BF$6&lt;=$H37)*(BF$6-$F37+1),$J37/2,$M37,TRUE)-_xlfn.NORM.DIST(AND(BF$6&gt;=$F37,BF$6&lt;=$H37)*(BE$6-$F37+1),$J37/2,$M37,TRUE))/(1-2*_xlfn.NORM.DIST(0,$J37/2,$M37,TRUE))*$D37+($K37="Steady Growth")*(AND(BF$6&gt;=$F37,BF$6&lt;=$H37)*((BF$6-$F37+1)/($J37*($J37+1)/2)*$D37))+($K37="custom")*CustCF!AZ37</f>
        <v>0</v>
      </c>
      <c r="BG37" s="95">
        <f>($K37="Bell Curve")*(_xlfn.NORM.DIST(AND(BG$6&gt;=$F37,BG$6&lt;=$H37)*(BG$6-$F37+1),$J37/2,$M37,TRUE)-_xlfn.NORM.DIST(AND(BG$6&gt;=$F37,BG$6&lt;=$H37)*(BF$6-$F37+1),$J37/2,$M37,TRUE))/(1-2*_xlfn.NORM.DIST(0,$J37/2,$M37,TRUE))*$D37+($K37="Steady Growth")*(AND(BG$6&gt;=$F37,BG$6&lt;=$H37)*((BG$6-$F37+1)/($J37*($J37+1)/2)*$D37))+($K37="custom")*CustCF!BA37</f>
        <v>0</v>
      </c>
      <c r="BH37" s="95">
        <f>($K37="Bell Curve")*(_xlfn.NORM.DIST(AND(BH$6&gt;=$F37,BH$6&lt;=$H37)*(BH$6-$F37+1),$J37/2,$M37,TRUE)-_xlfn.NORM.DIST(AND(BH$6&gt;=$F37,BH$6&lt;=$H37)*(BG$6-$F37+1),$J37/2,$M37,TRUE))/(1-2*_xlfn.NORM.DIST(0,$J37/2,$M37,TRUE))*$D37+($K37="Steady Growth")*(AND(BH$6&gt;=$F37,BH$6&lt;=$H37)*((BH$6-$F37+1)/($J37*($J37+1)/2)*$D37))+($K37="custom")*CustCF!BB37</f>
        <v>0</v>
      </c>
      <c r="BI37" s="95">
        <f>($K37="Bell Curve")*(_xlfn.NORM.DIST(AND(BI$6&gt;=$F37,BI$6&lt;=$H37)*(BI$6-$F37+1),$J37/2,$M37,TRUE)-_xlfn.NORM.DIST(AND(BI$6&gt;=$F37,BI$6&lt;=$H37)*(BH$6-$F37+1),$J37/2,$M37,TRUE))/(1-2*_xlfn.NORM.DIST(0,$J37/2,$M37,TRUE))*$D37+($K37="Steady Growth")*(AND(BI$6&gt;=$F37,BI$6&lt;=$H37)*((BI$6-$F37+1)/($J37*($J37+1)/2)*$D37))+($K37="custom")*CustCF!BC37</f>
        <v>0</v>
      </c>
      <c r="BJ37" s="95">
        <f>($K37="Bell Curve")*(_xlfn.NORM.DIST(AND(BJ$6&gt;=$F37,BJ$6&lt;=$H37)*(BJ$6-$F37+1),$J37/2,$M37,TRUE)-_xlfn.NORM.DIST(AND(BJ$6&gt;=$F37,BJ$6&lt;=$H37)*(BI$6-$F37+1),$J37/2,$M37,TRUE))/(1-2*_xlfn.NORM.DIST(0,$J37/2,$M37,TRUE))*$D37+($K37="Steady Growth")*(AND(BJ$6&gt;=$F37,BJ$6&lt;=$H37)*((BJ$6-$F37+1)/($J37*($J37+1)/2)*$D37))+($K37="custom")*CustCF!BD37</f>
        <v>0</v>
      </c>
      <c r="BK37" s="95">
        <f>($K37="Bell Curve")*(_xlfn.NORM.DIST(AND(BK$6&gt;=$F37,BK$6&lt;=$H37)*(BK$6-$F37+1),$J37/2,$M37,TRUE)-_xlfn.NORM.DIST(AND(BK$6&gt;=$F37,BK$6&lt;=$H37)*(BJ$6-$F37+1),$J37/2,$M37,TRUE))/(1-2*_xlfn.NORM.DIST(0,$J37/2,$M37,TRUE))*$D37+($K37="Steady Growth")*(AND(BK$6&gt;=$F37,BK$6&lt;=$H37)*((BK$6-$F37+1)/($J37*($J37+1)/2)*$D37))+($K37="custom")*CustCF!BE37</f>
        <v>0</v>
      </c>
      <c r="BL37" s="95">
        <f>($K37="Bell Curve")*(_xlfn.NORM.DIST(AND(BL$6&gt;=$F37,BL$6&lt;=$H37)*(BL$6-$F37+1),$J37/2,$M37,TRUE)-_xlfn.NORM.DIST(AND(BL$6&gt;=$F37,BL$6&lt;=$H37)*(BK$6-$F37+1),$J37/2,$M37,TRUE))/(1-2*_xlfn.NORM.DIST(0,$J37/2,$M37,TRUE))*$D37+($K37="Steady Growth")*(AND(BL$6&gt;=$F37,BL$6&lt;=$H37)*((BL$6-$F37+1)/($J37*($J37+1)/2)*$D37))+($K37="custom")*CustCF!BF37</f>
        <v>0</v>
      </c>
      <c r="BM37" s="95">
        <f>($K37="Bell Curve")*(_xlfn.NORM.DIST(AND(BM$6&gt;=$F37,BM$6&lt;=$H37)*(BM$6-$F37+1),$J37/2,$M37,TRUE)-_xlfn.NORM.DIST(AND(BM$6&gt;=$F37,BM$6&lt;=$H37)*(BL$6-$F37+1),$J37/2,$M37,TRUE))/(1-2*_xlfn.NORM.DIST(0,$J37/2,$M37,TRUE))*$D37+($K37="Steady Growth")*(AND(BM$6&gt;=$F37,BM$6&lt;=$H37)*((BM$6-$F37+1)/($J37*($J37+1)/2)*$D37))+($K37="custom")*CustCF!BG37</f>
        <v>0</v>
      </c>
      <c r="BN37" s="95">
        <f>($K37="Bell Curve")*(_xlfn.NORM.DIST(AND(BN$6&gt;=$F37,BN$6&lt;=$H37)*(BN$6-$F37+1),$J37/2,$M37,TRUE)-_xlfn.NORM.DIST(AND(BN$6&gt;=$F37,BN$6&lt;=$H37)*(BM$6-$F37+1),$J37/2,$M37,TRUE))/(1-2*_xlfn.NORM.DIST(0,$J37/2,$M37,TRUE))*$D37+($K37="Steady Growth")*(AND(BN$6&gt;=$F37,BN$6&lt;=$H37)*((BN$6-$F37+1)/($J37*($J37+1)/2)*$D37))+($K37="custom")*CustCF!BH37</f>
        <v>0</v>
      </c>
      <c r="BO37" s="95">
        <f>($K37="Bell Curve")*(_xlfn.NORM.DIST(AND(BO$6&gt;=$F37,BO$6&lt;=$H37)*(BO$6-$F37+1),$J37/2,$M37,TRUE)-_xlfn.NORM.DIST(AND(BO$6&gt;=$F37,BO$6&lt;=$H37)*(BN$6-$F37+1),$J37/2,$M37,TRUE))/(1-2*_xlfn.NORM.DIST(0,$J37/2,$M37,TRUE))*$D37+($K37="Steady Growth")*(AND(BO$6&gt;=$F37,BO$6&lt;=$H37)*((BO$6-$F37+1)/($J37*($J37+1)/2)*$D37))+($K37="custom")*CustCF!BI37</f>
        <v>0</v>
      </c>
      <c r="BP37" s="95">
        <f>($K37="Bell Curve")*(_xlfn.NORM.DIST(AND(BP$6&gt;=$F37,BP$6&lt;=$H37)*(BP$6-$F37+1),$J37/2,$M37,TRUE)-_xlfn.NORM.DIST(AND(BP$6&gt;=$F37,BP$6&lt;=$H37)*(BO$6-$F37+1),$J37/2,$M37,TRUE))/(1-2*_xlfn.NORM.DIST(0,$J37/2,$M37,TRUE))*$D37+($K37="Steady Growth")*(AND(BP$6&gt;=$F37,BP$6&lt;=$H37)*((BP$6-$F37+1)/($J37*($J37+1)/2)*$D37))+($K37="custom")*CustCF!BJ37</f>
        <v>0</v>
      </c>
      <c r="BQ37" s="95">
        <f>($K37="Bell Curve")*(_xlfn.NORM.DIST(AND(BQ$6&gt;=$F37,BQ$6&lt;=$H37)*(BQ$6-$F37+1),$J37/2,$M37,TRUE)-_xlfn.NORM.DIST(AND(BQ$6&gt;=$F37,BQ$6&lt;=$H37)*(BP$6-$F37+1),$J37/2,$M37,TRUE))/(1-2*_xlfn.NORM.DIST(0,$J37/2,$M37,TRUE))*$D37+($K37="Steady Growth")*(AND(BQ$6&gt;=$F37,BQ$6&lt;=$H37)*((BQ$6-$F37+1)/($J37*($J37+1)/2)*$D37))+($K37="custom")*CustCF!BK37</f>
        <v>0</v>
      </c>
      <c r="BR37" s="95">
        <f>($K37="Bell Curve")*(_xlfn.NORM.DIST(AND(BR$6&gt;=$F37,BR$6&lt;=$H37)*(BR$6-$F37+1),$J37/2,$M37,TRUE)-_xlfn.NORM.DIST(AND(BR$6&gt;=$F37,BR$6&lt;=$H37)*(BQ$6-$F37+1),$J37/2,$M37,TRUE))/(1-2*_xlfn.NORM.DIST(0,$J37/2,$M37,TRUE))*$D37+($K37="Steady Growth")*(AND(BR$6&gt;=$F37,BR$6&lt;=$H37)*((BR$6-$F37+1)/($J37*($J37+1)/2)*$D37))+($K37="custom")*CustCF!BL37</f>
        <v>0</v>
      </c>
      <c r="BS37" s="95">
        <f>($K37="Bell Curve")*(_xlfn.NORM.DIST(AND(BS$6&gt;=$F37,BS$6&lt;=$H37)*(BS$6-$F37+1),$J37/2,$M37,TRUE)-_xlfn.NORM.DIST(AND(BS$6&gt;=$F37,BS$6&lt;=$H37)*(BR$6-$F37+1),$J37/2,$M37,TRUE))/(1-2*_xlfn.NORM.DIST(0,$J37/2,$M37,TRUE))*$D37+($K37="Steady Growth")*(AND(BS$6&gt;=$F37,BS$6&lt;=$H37)*((BS$6-$F37+1)/($J37*($J37+1)/2)*$D37))+($K37="custom")*CustCF!BM37</f>
        <v>0</v>
      </c>
      <c r="BT37" s="95">
        <f>($K37="Bell Curve")*(_xlfn.NORM.DIST(AND(BT$6&gt;=$F37,BT$6&lt;=$H37)*(BT$6-$F37+1),$J37/2,$M37,TRUE)-_xlfn.NORM.DIST(AND(BT$6&gt;=$F37,BT$6&lt;=$H37)*(BS$6-$F37+1),$J37/2,$M37,TRUE))/(1-2*_xlfn.NORM.DIST(0,$J37/2,$M37,TRUE))*$D37+($K37="Steady Growth")*(AND(BT$6&gt;=$F37,BT$6&lt;=$H37)*((BT$6-$F37+1)/($J37*($J37+1)/2)*$D37))+($K37="custom")*CustCF!BN37</f>
        <v>0</v>
      </c>
      <c r="BU37" s="95">
        <f>($K37="Bell Curve")*(_xlfn.NORM.DIST(AND(BU$6&gt;=$F37,BU$6&lt;=$H37)*(BU$6-$F37+1),$J37/2,$M37,TRUE)-_xlfn.NORM.DIST(AND(BU$6&gt;=$F37,BU$6&lt;=$H37)*(BT$6-$F37+1),$J37/2,$M37,TRUE))/(1-2*_xlfn.NORM.DIST(0,$J37/2,$M37,TRUE))*$D37+($K37="Steady Growth")*(AND(BU$6&gt;=$F37,BU$6&lt;=$H37)*((BU$6-$F37+1)/($J37*($J37+1)/2)*$D37))+($K37="custom")*CustCF!BO37</f>
        <v>0</v>
      </c>
      <c r="BV37" s="95">
        <f>($K37="Bell Curve")*(_xlfn.NORM.DIST(AND(BV$6&gt;=$F37,BV$6&lt;=$H37)*(BV$6-$F37+1),$J37/2,$M37,TRUE)-_xlfn.NORM.DIST(AND(BV$6&gt;=$F37,BV$6&lt;=$H37)*(BU$6-$F37+1),$J37/2,$M37,TRUE))/(1-2*_xlfn.NORM.DIST(0,$J37/2,$M37,TRUE))*$D37+($K37="Steady Growth")*(AND(BV$6&gt;=$F37,BV$6&lt;=$H37)*((BV$6-$F37+1)/($J37*($J37+1)/2)*$D37))+($K37="custom")*CustCF!BP37</f>
        <v>0</v>
      </c>
      <c r="BW37" s="95">
        <f>($K37="Bell Curve")*(_xlfn.NORM.DIST(AND(BW$6&gt;=$F37,BW$6&lt;=$H37)*(BW$6-$F37+1),$J37/2,$M37,TRUE)-_xlfn.NORM.DIST(AND(BW$6&gt;=$F37,BW$6&lt;=$H37)*(BV$6-$F37+1),$J37/2,$M37,TRUE))/(1-2*_xlfn.NORM.DIST(0,$J37/2,$M37,TRUE))*$D37+($K37="Steady Growth")*(AND(BW$6&gt;=$F37,BW$6&lt;=$H37)*((BW$6-$F37+1)/($J37*($J37+1)/2)*$D37))+($K37="custom")*CustCF!BQ37</f>
        <v>0</v>
      </c>
      <c r="BX37" s="95">
        <f>($K37="Bell Curve")*(_xlfn.NORM.DIST(AND(BX$6&gt;=$F37,BX$6&lt;=$H37)*(BX$6-$F37+1),$J37/2,$M37,TRUE)-_xlfn.NORM.DIST(AND(BX$6&gt;=$F37,BX$6&lt;=$H37)*(BW$6-$F37+1),$J37/2,$M37,TRUE))/(1-2*_xlfn.NORM.DIST(0,$J37/2,$M37,TRUE))*$D37+($K37="Steady Growth")*(AND(BX$6&gt;=$F37,BX$6&lt;=$H37)*((BX$6-$F37+1)/($J37*($J37+1)/2)*$D37))+($K37="custom")*CustCF!BR37</f>
        <v>0</v>
      </c>
      <c r="BY37" s="95">
        <f>($K37="Bell Curve")*(_xlfn.NORM.DIST(AND(BY$6&gt;=$F37,BY$6&lt;=$H37)*(BY$6-$F37+1),$J37/2,$M37,TRUE)-_xlfn.NORM.DIST(AND(BY$6&gt;=$F37,BY$6&lt;=$H37)*(BX$6-$F37+1),$J37/2,$M37,TRUE))/(1-2*_xlfn.NORM.DIST(0,$J37/2,$M37,TRUE))*$D37+($K37="Steady Growth")*(AND(BY$6&gt;=$F37,BY$6&lt;=$H37)*((BY$6-$F37+1)/($J37*($J37+1)/2)*$D37))+($K37="custom")*CustCF!BS37</f>
        <v>0</v>
      </c>
      <c r="BZ37" s="95">
        <f>($K37="Bell Curve")*(_xlfn.NORM.DIST(AND(BZ$6&gt;=$F37,BZ$6&lt;=$H37)*(BZ$6-$F37+1),$J37/2,$M37,TRUE)-_xlfn.NORM.DIST(AND(BZ$6&gt;=$F37,BZ$6&lt;=$H37)*(BY$6-$F37+1),$J37/2,$M37,TRUE))/(1-2*_xlfn.NORM.DIST(0,$J37/2,$M37,TRUE))*$D37+($K37="Steady Growth")*(AND(BZ$6&gt;=$F37,BZ$6&lt;=$H37)*((BZ$6-$F37+1)/($J37*($J37+1)/2)*$D37))+($K37="custom")*CustCF!BT37</f>
        <v>0</v>
      </c>
      <c r="CA37" s="95">
        <f>($K37="Bell Curve")*(_xlfn.NORM.DIST(AND(CA$6&gt;=$F37,CA$6&lt;=$H37)*(CA$6-$F37+1),$J37/2,$M37,TRUE)-_xlfn.NORM.DIST(AND(CA$6&gt;=$F37,CA$6&lt;=$H37)*(BZ$6-$F37+1),$J37/2,$M37,TRUE))/(1-2*_xlfn.NORM.DIST(0,$J37/2,$M37,TRUE))*$D37+($K37="Steady Growth")*(AND(CA$6&gt;=$F37,CA$6&lt;=$H37)*((CA$6-$F37+1)/($J37*($J37+1)/2)*$D37))+($K37="custom")*CustCF!BU37</f>
        <v>0</v>
      </c>
      <c r="CB37" s="95">
        <f>($K37="Bell Curve")*(_xlfn.NORM.DIST(AND(CB$6&gt;=$F37,CB$6&lt;=$H37)*(CB$6-$F37+1),$J37/2,$M37,TRUE)-_xlfn.NORM.DIST(AND(CB$6&gt;=$F37,CB$6&lt;=$H37)*(CA$6-$F37+1),$J37/2,$M37,TRUE))/(1-2*_xlfn.NORM.DIST(0,$J37/2,$M37,TRUE))*$D37+($K37="Steady Growth")*(AND(CB$6&gt;=$F37,CB$6&lt;=$H37)*((CB$6-$F37+1)/($J37*($J37+1)/2)*$D37))+($K37="custom")*CustCF!BV37</f>
        <v>0</v>
      </c>
      <c r="CC37" s="95">
        <f>($K37="Bell Curve")*(_xlfn.NORM.DIST(AND(CC$6&gt;=$F37,CC$6&lt;=$H37)*(CC$6-$F37+1),$J37/2,$M37,TRUE)-_xlfn.NORM.DIST(AND(CC$6&gt;=$F37,CC$6&lt;=$H37)*(CB$6-$F37+1),$J37/2,$M37,TRUE))/(1-2*_xlfn.NORM.DIST(0,$J37/2,$M37,TRUE))*$D37+($K37="Steady Growth")*(AND(CC$6&gt;=$F37,CC$6&lt;=$H37)*((CC$6-$F37+1)/($J37*($J37+1)/2)*$D37))+($K37="custom")*CustCF!BW37</f>
        <v>0</v>
      </c>
      <c r="CD37" s="95">
        <f>($K37="Bell Curve")*(_xlfn.NORM.DIST(AND(CD$6&gt;=$F37,CD$6&lt;=$H37)*(CD$6-$F37+1),$J37/2,$M37,TRUE)-_xlfn.NORM.DIST(AND(CD$6&gt;=$F37,CD$6&lt;=$H37)*(CC$6-$F37+1),$J37/2,$M37,TRUE))/(1-2*_xlfn.NORM.DIST(0,$J37/2,$M37,TRUE))*$D37+($K37="Steady Growth")*(AND(CD$6&gt;=$F37,CD$6&lt;=$H37)*((CD$6-$F37+1)/($J37*($J37+1)/2)*$D37))+($K37="custom")*CustCF!BX37</f>
        <v>0</v>
      </c>
      <c r="CE37" s="95">
        <f>($K37="Bell Curve")*(_xlfn.NORM.DIST(AND(CE$6&gt;=$F37,CE$6&lt;=$H37)*(CE$6-$F37+1),$J37/2,$M37,TRUE)-_xlfn.NORM.DIST(AND(CE$6&gt;=$F37,CE$6&lt;=$H37)*(CD$6-$F37+1),$J37/2,$M37,TRUE))/(1-2*_xlfn.NORM.DIST(0,$J37/2,$M37,TRUE))*$D37+($K37="Steady Growth")*(AND(CE$6&gt;=$F37,CE$6&lt;=$H37)*((CE$6-$F37+1)/($J37*($J37+1)/2)*$D37))+($K37="custom")*CustCF!BY37</f>
        <v>0</v>
      </c>
      <c r="CF37" s="95">
        <f>($K37="Bell Curve")*(_xlfn.NORM.DIST(AND(CF$6&gt;=$F37,CF$6&lt;=$H37)*(CF$6-$F37+1),$J37/2,$M37,TRUE)-_xlfn.NORM.DIST(AND(CF$6&gt;=$F37,CF$6&lt;=$H37)*(CE$6-$F37+1),$J37/2,$M37,TRUE))/(1-2*_xlfn.NORM.DIST(0,$J37/2,$M37,TRUE))*$D37+($K37="Steady Growth")*(AND(CF$6&gt;=$F37,CF$6&lt;=$H37)*((CF$6-$F37+1)/($J37*($J37+1)/2)*$D37))+($K37="custom")*CustCF!BZ37</f>
        <v>0</v>
      </c>
      <c r="CG37" s="95">
        <f>($K37="Bell Curve")*(_xlfn.NORM.DIST(AND(CG$6&gt;=$F37,CG$6&lt;=$H37)*(CG$6-$F37+1),$J37/2,$M37,TRUE)-_xlfn.NORM.DIST(AND(CG$6&gt;=$F37,CG$6&lt;=$H37)*(CF$6-$F37+1),$J37/2,$M37,TRUE))/(1-2*_xlfn.NORM.DIST(0,$J37/2,$M37,TRUE))*$D37+($K37="Steady Growth")*(AND(CG$6&gt;=$F37,CG$6&lt;=$H37)*((CG$6-$F37+1)/($J37*($J37+1)/2)*$D37))+($K37="custom")*CustCF!CA37</f>
        <v>0</v>
      </c>
      <c r="CH37" s="95">
        <f>($K37="Bell Curve")*(_xlfn.NORM.DIST(AND(CH$6&gt;=$F37,CH$6&lt;=$H37)*(CH$6-$F37+1),$J37/2,$M37,TRUE)-_xlfn.NORM.DIST(AND(CH$6&gt;=$F37,CH$6&lt;=$H37)*(CG$6-$F37+1),$J37/2,$M37,TRUE))/(1-2*_xlfn.NORM.DIST(0,$J37/2,$M37,TRUE))*$D37+($K37="Steady Growth")*(AND(CH$6&gt;=$F37,CH$6&lt;=$H37)*((CH$6-$F37+1)/($J37*($J37+1)/2)*$D37))+($K37="custom")*CustCF!CB37</f>
        <v>0</v>
      </c>
      <c r="CI37" s="95">
        <f>($K37="Bell Curve")*(_xlfn.NORM.DIST(AND(CI$6&gt;=$F37,CI$6&lt;=$H37)*(CI$6-$F37+1),$J37/2,$M37,TRUE)-_xlfn.NORM.DIST(AND(CI$6&gt;=$F37,CI$6&lt;=$H37)*(CH$6-$F37+1),$J37/2,$M37,TRUE))/(1-2*_xlfn.NORM.DIST(0,$J37/2,$M37,TRUE))*$D37+($K37="Steady Growth")*(AND(CI$6&gt;=$F37,CI$6&lt;=$H37)*((CI$6-$F37+1)/($J37*($J37+1)/2)*$D37))+($K37="custom")*CustCF!CC37</f>
        <v>0</v>
      </c>
      <c r="CJ37" s="95">
        <f>($K37="Bell Curve")*(_xlfn.NORM.DIST(AND(CJ$6&gt;=$F37,CJ$6&lt;=$H37)*(CJ$6-$F37+1),$J37/2,$M37,TRUE)-_xlfn.NORM.DIST(AND(CJ$6&gt;=$F37,CJ$6&lt;=$H37)*(CI$6-$F37+1),$J37/2,$M37,TRUE))/(1-2*_xlfn.NORM.DIST(0,$J37/2,$M37,TRUE))*$D37+($K37="Steady Growth")*(AND(CJ$6&gt;=$F37,CJ$6&lt;=$H37)*((CJ$6-$F37+1)/($J37*($J37+1)/2)*$D37))+($K37="custom")*CustCF!CD37</f>
        <v>0</v>
      </c>
      <c r="CK37" s="95">
        <f>($K37="Bell Curve")*(_xlfn.NORM.DIST(AND(CK$6&gt;=$F37,CK$6&lt;=$H37)*(CK$6-$F37+1),$J37/2,$M37,TRUE)-_xlfn.NORM.DIST(AND(CK$6&gt;=$F37,CK$6&lt;=$H37)*(CJ$6-$F37+1),$J37/2,$M37,TRUE))/(1-2*_xlfn.NORM.DIST(0,$J37/2,$M37,TRUE))*$D37+($K37="Steady Growth")*(AND(CK$6&gt;=$F37,CK$6&lt;=$H37)*((CK$6-$F37+1)/($J37*($J37+1)/2)*$D37))+($K37="custom")*CustCF!CE37</f>
        <v>0</v>
      </c>
      <c r="CL37" s="95">
        <f>($K37="Bell Curve")*(_xlfn.NORM.DIST(AND(CL$6&gt;=$F37,CL$6&lt;=$H37)*(CL$6-$F37+1),$J37/2,$M37,TRUE)-_xlfn.NORM.DIST(AND(CL$6&gt;=$F37,CL$6&lt;=$H37)*(CK$6-$F37+1),$J37/2,$M37,TRUE))/(1-2*_xlfn.NORM.DIST(0,$J37/2,$M37,TRUE))*$D37+($K37="Steady Growth")*(AND(CL$6&gt;=$F37,CL$6&lt;=$H37)*((CL$6-$F37+1)/($J37*($J37+1)/2)*$D37))+($K37="custom")*CustCF!CF37</f>
        <v>0</v>
      </c>
      <c r="CM37" s="95">
        <f>($K37="Bell Curve")*(_xlfn.NORM.DIST(AND(CM$6&gt;=$F37,CM$6&lt;=$H37)*(CM$6-$F37+1),$J37/2,$M37,TRUE)-_xlfn.NORM.DIST(AND(CM$6&gt;=$F37,CM$6&lt;=$H37)*(CL$6-$F37+1),$J37/2,$M37,TRUE))/(1-2*_xlfn.NORM.DIST(0,$J37/2,$M37,TRUE))*$D37+($K37="Steady Growth")*(AND(CM$6&gt;=$F37,CM$6&lt;=$H37)*((CM$6-$F37+1)/($J37*($J37+1)/2)*$D37))+($K37="custom")*CustCF!CG37</f>
        <v>0</v>
      </c>
      <c r="CN37" s="95">
        <f>($K37="Bell Curve")*(_xlfn.NORM.DIST(AND(CN$6&gt;=$F37,CN$6&lt;=$H37)*(CN$6-$F37+1),$J37/2,$M37,TRUE)-_xlfn.NORM.DIST(AND(CN$6&gt;=$F37,CN$6&lt;=$H37)*(CM$6-$F37+1),$J37/2,$M37,TRUE))/(1-2*_xlfn.NORM.DIST(0,$J37/2,$M37,TRUE))*$D37+($K37="Steady Growth")*(AND(CN$6&gt;=$F37,CN$6&lt;=$H37)*((CN$6-$F37+1)/($J37*($J37+1)/2)*$D37))+($K37="custom")*CustCF!CH37</f>
        <v>0</v>
      </c>
      <c r="CO37" s="95">
        <f>($K37="Bell Curve")*(_xlfn.NORM.DIST(AND(CO$6&gt;=$F37,CO$6&lt;=$H37)*(CO$6-$F37+1),$J37/2,$M37,TRUE)-_xlfn.NORM.DIST(AND(CO$6&gt;=$F37,CO$6&lt;=$H37)*(CN$6-$F37+1),$J37/2,$M37,TRUE))/(1-2*_xlfn.NORM.DIST(0,$J37/2,$M37,TRUE))*$D37+($K37="Steady Growth")*(AND(CO$6&gt;=$F37,CO$6&lt;=$H37)*((CO$6-$F37+1)/($J37*($J37+1)/2)*$D37))+($K37="custom")*CustCF!CI37</f>
        <v>0</v>
      </c>
      <c r="CP37" s="95">
        <f>($K37="Bell Curve")*(_xlfn.NORM.DIST(AND(CP$6&gt;=$F37,CP$6&lt;=$H37)*(CP$6-$F37+1),$J37/2,$M37,TRUE)-_xlfn.NORM.DIST(AND(CP$6&gt;=$F37,CP$6&lt;=$H37)*(CO$6-$F37+1),$J37/2,$M37,TRUE))/(1-2*_xlfn.NORM.DIST(0,$J37/2,$M37,TRUE))*$D37+($K37="Steady Growth")*(AND(CP$6&gt;=$F37,CP$6&lt;=$H37)*((CP$6-$F37+1)/($J37*($J37+1)/2)*$D37))+($K37="custom")*CustCF!CJ37</f>
        <v>0</v>
      </c>
      <c r="CQ37" s="95">
        <f>($K37="Bell Curve")*(_xlfn.NORM.DIST(AND(CQ$6&gt;=$F37,CQ$6&lt;=$H37)*(CQ$6-$F37+1),$J37/2,$M37,TRUE)-_xlfn.NORM.DIST(AND(CQ$6&gt;=$F37,CQ$6&lt;=$H37)*(CP$6-$F37+1),$J37/2,$M37,TRUE))/(1-2*_xlfn.NORM.DIST(0,$J37/2,$M37,TRUE))*$D37+($K37="Steady Growth")*(AND(CQ$6&gt;=$F37,CQ$6&lt;=$H37)*((CQ$6-$F37+1)/($J37*($J37+1)/2)*$D37))+($K37="custom")*CustCF!CK37</f>
        <v>0</v>
      </c>
      <c r="CR37" s="95">
        <f>($K37="Bell Curve")*(_xlfn.NORM.DIST(AND(CR$6&gt;=$F37,CR$6&lt;=$H37)*(CR$6-$F37+1),$J37/2,$M37,TRUE)-_xlfn.NORM.DIST(AND(CR$6&gt;=$F37,CR$6&lt;=$H37)*(CQ$6-$F37+1),$J37/2,$M37,TRUE))/(1-2*_xlfn.NORM.DIST(0,$J37/2,$M37,TRUE))*$D37+($K37="Steady Growth")*(AND(CR$6&gt;=$F37,CR$6&lt;=$H37)*((CR$6-$F37+1)/($J37*($J37+1)/2)*$D37))+($K37="custom")*CustCF!CL37</f>
        <v>0</v>
      </c>
      <c r="CS37" s="95">
        <f>($K37="Bell Curve")*(_xlfn.NORM.DIST(AND(CS$6&gt;=$F37,CS$6&lt;=$H37)*(CS$6-$F37+1),$J37/2,$M37,TRUE)-_xlfn.NORM.DIST(AND(CS$6&gt;=$F37,CS$6&lt;=$H37)*(CR$6-$F37+1),$J37/2,$M37,TRUE))/(1-2*_xlfn.NORM.DIST(0,$J37/2,$M37,TRUE))*$D37+($K37="Steady Growth")*(AND(CS$6&gt;=$F37,CS$6&lt;=$H37)*((CS$6-$F37+1)/($J37*($J37+1)/2)*$D37))+($K37="custom")*CustCF!CM37</f>
        <v>0</v>
      </c>
      <c r="CT37" s="95">
        <f>($K37="Bell Curve")*(_xlfn.NORM.DIST(AND(CT$6&gt;=$F37,CT$6&lt;=$H37)*(CT$6-$F37+1),$J37/2,$M37,TRUE)-_xlfn.NORM.DIST(AND(CT$6&gt;=$F37,CT$6&lt;=$H37)*(CS$6-$F37+1),$J37/2,$M37,TRUE))/(1-2*_xlfn.NORM.DIST(0,$J37/2,$M37,TRUE))*$D37+($K37="Steady Growth")*(AND(CT$6&gt;=$F37,CT$6&lt;=$H37)*((CT$6-$F37+1)/($J37*($J37+1)/2)*$D37))+($K37="custom")*CustCF!CN37</f>
        <v>0</v>
      </c>
      <c r="CU37" s="95">
        <f>($K37="Bell Curve")*(_xlfn.NORM.DIST(AND(CU$6&gt;=$F37,CU$6&lt;=$H37)*(CU$6-$F37+1),$J37/2,$M37,TRUE)-_xlfn.NORM.DIST(AND(CU$6&gt;=$F37,CU$6&lt;=$H37)*(CT$6-$F37+1),$J37/2,$M37,TRUE))/(1-2*_xlfn.NORM.DIST(0,$J37/2,$M37,TRUE))*$D37+($K37="Steady Growth")*(AND(CU$6&gt;=$F37,CU$6&lt;=$H37)*((CU$6-$F37+1)/($J37*($J37+1)/2)*$D37))+($K37="custom")*CustCF!CO37</f>
        <v>0</v>
      </c>
      <c r="CV37" s="95">
        <f>($K37="Bell Curve")*(_xlfn.NORM.DIST(AND(CV$6&gt;=$F37,CV$6&lt;=$H37)*(CV$6-$F37+1),$J37/2,$M37,TRUE)-_xlfn.NORM.DIST(AND(CV$6&gt;=$F37,CV$6&lt;=$H37)*(CU$6-$F37+1),$J37/2,$M37,TRUE))/(1-2*_xlfn.NORM.DIST(0,$J37/2,$M37,TRUE))*$D37+($K37="Steady Growth")*(AND(CV$6&gt;=$F37,CV$6&lt;=$H37)*((CV$6-$F37+1)/($J37*($J37+1)/2)*$D37))+($K37="custom")*CustCF!CP37</f>
        <v>0</v>
      </c>
      <c r="CW37" s="95">
        <f>($K37="Bell Curve")*(_xlfn.NORM.DIST(AND(CW$6&gt;=$F37,CW$6&lt;=$H37)*(CW$6-$F37+1),$J37/2,$M37,TRUE)-_xlfn.NORM.DIST(AND(CW$6&gt;=$F37,CW$6&lt;=$H37)*(CV$6-$F37+1),$J37/2,$M37,TRUE))/(1-2*_xlfn.NORM.DIST(0,$J37/2,$M37,TRUE))*$D37+($K37="Steady Growth")*(AND(CW$6&gt;=$F37,CW$6&lt;=$H37)*((CW$6-$F37+1)/($J37*($J37+1)/2)*$D37))+($K37="custom")*CustCF!CQ37</f>
        <v>0</v>
      </c>
      <c r="CX37" s="95">
        <f>($K37="Bell Curve")*(_xlfn.NORM.DIST(AND(CX$6&gt;=$F37,CX$6&lt;=$H37)*(CX$6-$F37+1),$J37/2,$M37,TRUE)-_xlfn.NORM.DIST(AND(CX$6&gt;=$F37,CX$6&lt;=$H37)*(CW$6-$F37+1),$J37/2,$M37,TRUE))/(1-2*_xlfn.NORM.DIST(0,$J37/2,$M37,TRUE))*$D37+($K37="Steady Growth")*(AND(CX$6&gt;=$F37,CX$6&lt;=$H37)*((CX$6-$F37+1)/($J37*($J37+1)/2)*$D37))+($K37="custom")*CustCF!CR37</f>
        <v>0</v>
      </c>
      <c r="CY37" s="95">
        <f>($K37="Bell Curve")*(_xlfn.NORM.DIST(AND(CY$6&gt;=$F37,CY$6&lt;=$H37)*(CY$6-$F37+1),$J37/2,$M37,TRUE)-_xlfn.NORM.DIST(AND(CY$6&gt;=$F37,CY$6&lt;=$H37)*(CX$6-$F37+1),$J37/2,$M37,TRUE))/(1-2*_xlfn.NORM.DIST(0,$J37/2,$M37,TRUE))*$D37+($K37="Steady Growth")*(AND(CY$6&gt;=$F37,CY$6&lt;=$H37)*((CY$6-$F37+1)/($J37*($J37+1)/2)*$D37))+($K37="custom")*CustCF!CS37</f>
        <v>0</v>
      </c>
      <c r="CZ37" s="95">
        <f>($K37="Bell Curve")*(_xlfn.NORM.DIST(AND(CZ$6&gt;=$F37,CZ$6&lt;=$H37)*(CZ$6-$F37+1),$J37/2,$M37,TRUE)-_xlfn.NORM.DIST(AND(CZ$6&gt;=$F37,CZ$6&lt;=$H37)*(CY$6-$F37+1),$J37/2,$M37,TRUE))/(1-2*_xlfn.NORM.DIST(0,$J37/2,$M37,TRUE))*$D37+($K37="Steady Growth")*(AND(CZ$6&gt;=$F37,CZ$6&lt;=$H37)*((CZ$6-$F37+1)/($J37*($J37+1)/2)*$D37))+($K37="custom")*CustCF!CT37</f>
        <v>0</v>
      </c>
      <c r="DA37" s="95">
        <f>($K37="Bell Curve")*(_xlfn.NORM.DIST(AND(DA$6&gt;=$F37,DA$6&lt;=$H37)*(DA$6-$F37+1),$J37/2,$M37,TRUE)-_xlfn.NORM.DIST(AND(DA$6&gt;=$F37,DA$6&lt;=$H37)*(CZ$6-$F37+1),$J37/2,$M37,TRUE))/(1-2*_xlfn.NORM.DIST(0,$J37/2,$M37,TRUE))*$D37+($K37="Steady Growth")*(AND(DA$6&gt;=$F37,DA$6&lt;=$H37)*((DA$6-$F37+1)/($J37*($J37+1)/2)*$D37))+($K37="custom")*CustCF!CU37</f>
        <v>0</v>
      </c>
      <c r="DB37" s="95">
        <f>($K37="Bell Curve")*(_xlfn.NORM.DIST(AND(DB$6&gt;=$F37,DB$6&lt;=$H37)*(DB$6-$F37+1),$J37/2,$M37,TRUE)-_xlfn.NORM.DIST(AND(DB$6&gt;=$F37,DB$6&lt;=$H37)*(DA$6-$F37+1),$J37/2,$M37,TRUE))/(1-2*_xlfn.NORM.DIST(0,$J37/2,$M37,TRUE))*$D37+($K37="Steady Growth")*(AND(DB$6&gt;=$F37,DB$6&lt;=$H37)*((DB$6-$F37+1)/($J37*($J37+1)/2)*$D37))+($K37="custom")*CustCF!CV37</f>
        <v>0</v>
      </c>
      <c r="DC37" s="95">
        <f>($K37="Bell Curve")*(_xlfn.NORM.DIST(AND(DC$6&gt;=$F37,DC$6&lt;=$H37)*(DC$6-$F37+1),$J37/2,$M37,TRUE)-_xlfn.NORM.DIST(AND(DC$6&gt;=$F37,DC$6&lt;=$H37)*(DB$6-$F37+1),$J37/2,$M37,TRUE))/(1-2*_xlfn.NORM.DIST(0,$J37/2,$M37,TRUE))*$D37+($K37="Steady Growth")*(AND(DC$6&gt;=$F37,DC$6&lt;=$H37)*((DC$6-$F37+1)/($J37*($J37+1)/2)*$D37))+($K37="custom")*CustCF!CW37</f>
        <v>0</v>
      </c>
      <c r="DD37" s="95">
        <f>($K37="Bell Curve")*(_xlfn.NORM.DIST(AND(DD$6&gt;=$F37,DD$6&lt;=$H37)*(DD$6-$F37+1),$J37/2,$M37,TRUE)-_xlfn.NORM.DIST(AND(DD$6&gt;=$F37,DD$6&lt;=$H37)*(DC$6-$F37+1),$J37/2,$M37,TRUE))/(1-2*_xlfn.NORM.DIST(0,$J37/2,$M37,TRUE))*$D37+($K37="Steady Growth")*(AND(DD$6&gt;=$F37,DD$6&lt;=$H37)*((DD$6-$F37+1)/($J37*($J37+1)/2)*$D37))+($K37="custom")*CustCF!CX37</f>
        <v>0</v>
      </c>
      <c r="DE37" s="95">
        <f>($K37="Bell Curve")*(_xlfn.NORM.DIST(AND(DE$6&gt;=$F37,DE$6&lt;=$H37)*(DE$6-$F37+1),$J37/2,$M37,TRUE)-_xlfn.NORM.DIST(AND(DE$6&gt;=$F37,DE$6&lt;=$H37)*(DD$6-$F37+1),$J37/2,$M37,TRUE))/(1-2*_xlfn.NORM.DIST(0,$J37/2,$M37,TRUE))*$D37+($K37="Steady Growth")*(AND(DE$6&gt;=$F37,DE$6&lt;=$H37)*((DE$6-$F37+1)/($J37*($J37+1)/2)*$D37))+($K37="custom")*CustCF!CY37</f>
        <v>0</v>
      </c>
      <c r="DF37" s="95">
        <f>($K37="Bell Curve")*(_xlfn.NORM.DIST(AND(DF$6&gt;=$F37,DF$6&lt;=$H37)*(DF$6-$F37+1),$J37/2,$M37,TRUE)-_xlfn.NORM.DIST(AND(DF$6&gt;=$F37,DF$6&lt;=$H37)*(DE$6-$F37+1),$J37/2,$M37,TRUE))/(1-2*_xlfn.NORM.DIST(0,$J37/2,$M37,TRUE))*$D37+($K37="Steady Growth")*(AND(DF$6&gt;=$F37,DF$6&lt;=$H37)*((DF$6-$F37+1)/($J37*($J37+1)/2)*$D37))+($K37="custom")*CustCF!CZ37</f>
        <v>0</v>
      </c>
      <c r="DG37" s="95">
        <f>($K37="Bell Curve")*(_xlfn.NORM.DIST(AND(DG$6&gt;=$F37,DG$6&lt;=$H37)*(DG$6-$F37+1),$J37/2,$M37,TRUE)-_xlfn.NORM.DIST(AND(DG$6&gt;=$F37,DG$6&lt;=$H37)*(DF$6-$F37+1),$J37/2,$M37,TRUE))/(1-2*_xlfn.NORM.DIST(0,$J37/2,$M37,TRUE))*$D37+($K37="Steady Growth")*(AND(DG$6&gt;=$F37,DG$6&lt;=$H37)*((DG$6-$F37+1)/($J37*($J37+1)/2)*$D37))+($K37="custom")*CustCF!DA37</f>
        <v>0</v>
      </c>
      <c r="DH37" s="95">
        <f>($K37="Bell Curve")*(_xlfn.NORM.DIST(AND(DH$6&gt;=$F37,DH$6&lt;=$H37)*(DH$6-$F37+1),$J37/2,$M37,TRUE)-_xlfn.NORM.DIST(AND(DH$6&gt;=$F37,DH$6&lt;=$H37)*(DG$6-$F37+1),$J37/2,$M37,TRUE))/(1-2*_xlfn.NORM.DIST(0,$J37/2,$M37,TRUE))*$D37+($K37="Steady Growth")*(AND(DH$6&gt;=$F37,DH$6&lt;=$H37)*((DH$6-$F37+1)/($J37*($J37+1)/2)*$D37))+($K37="custom")*CustCF!DB37</f>
        <v>0</v>
      </c>
      <c r="DI37" s="95">
        <f>($K37="Bell Curve")*(_xlfn.NORM.DIST(AND(DI$6&gt;=$F37,DI$6&lt;=$H37)*(DI$6-$F37+1),$J37/2,$M37,TRUE)-_xlfn.NORM.DIST(AND(DI$6&gt;=$F37,DI$6&lt;=$H37)*(DH$6-$F37+1),$J37/2,$M37,TRUE))/(1-2*_xlfn.NORM.DIST(0,$J37/2,$M37,TRUE))*$D37+($K37="Steady Growth")*(AND(DI$6&gt;=$F37,DI$6&lt;=$H37)*((DI$6-$F37+1)/($J37*($J37+1)/2)*$D37))+($K37="custom")*CustCF!DC37</f>
        <v>0</v>
      </c>
      <c r="DJ37" s="95">
        <f>($K37="Bell Curve")*(_xlfn.NORM.DIST(AND(DJ$6&gt;=$F37,DJ$6&lt;=$H37)*(DJ$6-$F37+1),$J37/2,$M37,TRUE)-_xlfn.NORM.DIST(AND(DJ$6&gt;=$F37,DJ$6&lt;=$H37)*(DI$6-$F37+1),$J37/2,$M37,TRUE))/(1-2*_xlfn.NORM.DIST(0,$J37/2,$M37,TRUE))*$D37+($K37="Steady Growth")*(AND(DJ$6&gt;=$F37,DJ$6&lt;=$H37)*((DJ$6-$F37+1)/($J37*($J37+1)/2)*$D37))+($K37="custom")*CustCF!DD37</f>
        <v>0</v>
      </c>
      <c r="DK37" s="95">
        <f>($K37="Bell Curve")*(_xlfn.NORM.DIST(AND(DK$6&gt;=$F37,DK$6&lt;=$H37)*(DK$6-$F37+1),$J37/2,$M37,TRUE)-_xlfn.NORM.DIST(AND(DK$6&gt;=$F37,DK$6&lt;=$H37)*(DJ$6-$F37+1),$J37/2,$M37,TRUE))/(1-2*_xlfn.NORM.DIST(0,$J37/2,$M37,TRUE))*$D37+($K37="Steady Growth")*(AND(DK$6&gt;=$F37,DK$6&lt;=$H37)*((DK$6-$F37+1)/($J37*($J37+1)/2)*$D37))+($K37="custom")*CustCF!DE37</f>
        <v>0</v>
      </c>
      <c r="DL37" s="95">
        <f>($K37="Bell Curve")*(_xlfn.NORM.DIST(AND(DL$6&gt;=$F37,DL$6&lt;=$H37)*(DL$6-$F37+1),$J37/2,$M37,TRUE)-_xlfn.NORM.DIST(AND(DL$6&gt;=$F37,DL$6&lt;=$H37)*(DK$6-$F37+1),$J37/2,$M37,TRUE))/(1-2*_xlfn.NORM.DIST(0,$J37/2,$M37,TRUE))*$D37+($K37="Steady Growth")*(AND(DL$6&gt;=$F37,DL$6&lt;=$H37)*((DL$6-$F37+1)/($J37*($J37+1)/2)*$D37))+($K37="custom")*CustCF!DF37</f>
        <v>0</v>
      </c>
      <c r="DM37" s="95">
        <f>($K37="Bell Curve")*(_xlfn.NORM.DIST(AND(DM$6&gt;=$F37,DM$6&lt;=$H37)*(DM$6-$F37+1),$J37/2,$M37,TRUE)-_xlfn.NORM.DIST(AND(DM$6&gt;=$F37,DM$6&lt;=$H37)*(DL$6-$F37+1),$J37/2,$M37,TRUE))/(1-2*_xlfn.NORM.DIST(0,$J37/2,$M37,TRUE))*$D37+($K37="Steady Growth")*(AND(DM$6&gt;=$F37,DM$6&lt;=$H37)*((DM$6-$F37+1)/($J37*($J37+1)/2)*$D37))+($K37="custom")*CustCF!DG37</f>
        <v>0</v>
      </c>
      <c r="DN37" s="95">
        <f>($K37="Bell Curve")*(_xlfn.NORM.DIST(AND(DN$6&gt;=$F37,DN$6&lt;=$H37)*(DN$6-$F37+1),$J37/2,$M37,TRUE)-_xlfn.NORM.DIST(AND(DN$6&gt;=$F37,DN$6&lt;=$H37)*(DM$6-$F37+1),$J37/2,$M37,TRUE))/(1-2*_xlfn.NORM.DIST(0,$J37/2,$M37,TRUE))*$D37+($K37="Steady Growth")*(AND(DN$6&gt;=$F37,DN$6&lt;=$H37)*((DN$6-$F37+1)/($J37*($J37+1)/2)*$D37))+($K37="custom")*CustCF!DH37</f>
        <v>0</v>
      </c>
      <c r="DO37" s="95">
        <f>($K37="Bell Curve")*(_xlfn.NORM.DIST(AND(DO$6&gt;=$F37,DO$6&lt;=$H37)*(DO$6-$F37+1),$J37/2,$M37,TRUE)-_xlfn.NORM.DIST(AND(DO$6&gt;=$F37,DO$6&lt;=$H37)*(DN$6-$F37+1),$J37/2,$M37,TRUE))/(1-2*_xlfn.NORM.DIST(0,$J37/2,$M37,TRUE))*$D37+($K37="Steady Growth")*(AND(DO$6&gt;=$F37,DO$6&lt;=$H37)*((DO$6-$F37+1)/($J37*($J37+1)/2)*$D37))+($K37="custom")*CustCF!DI37</f>
        <v>0</v>
      </c>
      <c r="DP37" s="95">
        <f>($K37="Bell Curve")*(_xlfn.NORM.DIST(AND(DP$6&gt;=$F37,DP$6&lt;=$H37)*(DP$6-$F37+1),$J37/2,$M37,TRUE)-_xlfn.NORM.DIST(AND(DP$6&gt;=$F37,DP$6&lt;=$H37)*(DO$6-$F37+1),$J37/2,$M37,TRUE))/(1-2*_xlfn.NORM.DIST(0,$J37/2,$M37,TRUE))*$D37+($K37="Steady Growth")*(AND(DP$6&gt;=$F37,DP$6&lt;=$H37)*((DP$6-$F37+1)/($J37*($J37+1)/2)*$D37))+($K37="custom")*CustCF!DJ37</f>
        <v>0</v>
      </c>
      <c r="DQ37" s="95">
        <f>($K37="Bell Curve")*(_xlfn.NORM.DIST(AND(DQ$6&gt;=$F37,DQ$6&lt;=$H37)*(DQ$6-$F37+1),$J37/2,$M37,TRUE)-_xlfn.NORM.DIST(AND(DQ$6&gt;=$F37,DQ$6&lt;=$H37)*(DP$6-$F37+1),$J37/2,$M37,TRUE))/(1-2*_xlfn.NORM.DIST(0,$J37/2,$M37,TRUE))*$D37+($K37="Steady Growth")*(AND(DQ$6&gt;=$F37,DQ$6&lt;=$H37)*((DQ$6-$F37+1)/($J37*($J37+1)/2)*$D37))+($K37="custom")*CustCF!DK37</f>
        <v>0</v>
      </c>
      <c r="DR37" s="95">
        <f>($K37="Bell Curve")*(_xlfn.NORM.DIST(AND(DR$6&gt;=$F37,DR$6&lt;=$H37)*(DR$6-$F37+1),$J37/2,$M37,TRUE)-_xlfn.NORM.DIST(AND(DR$6&gt;=$F37,DR$6&lt;=$H37)*(DQ$6-$F37+1),$J37/2,$M37,TRUE))/(1-2*_xlfn.NORM.DIST(0,$J37/2,$M37,TRUE))*$D37+($K37="Steady Growth")*(AND(DR$6&gt;=$F37,DR$6&lt;=$H37)*((DR$6-$F37+1)/($J37*($J37+1)/2)*$D37))+($K37="custom")*CustCF!DL37</f>
        <v>0</v>
      </c>
      <c r="DS37" s="95">
        <f>($K37="Bell Curve")*(_xlfn.NORM.DIST(AND(DS$6&gt;=$F37,DS$6&lt;=$H37)*(DS$6-$F37+1),$J37/2,$M37,TRUE)-_xlfn.NORM.DIST(AND(DS$6&gt;=$F37,DS$6&lt;=$H37)*(DR$6-$F37+1),$J37/2,$M37,TRUE))/(1-2*_xlfn.NORM.DIST(0,$J37/2,$M37,TRUE))*$D37+($K37="Steady Growth")*(AND(DS$6&gt;=$F37,DS$6&lt;=$H37)*((DS$6-$F37+1)/($J37*($J37+1)/2)*$D37))+($K37="custom")*CustCF!DM37</f>
        <v>0</v>
      </c>
      <c r="DT37" s="95">
        <f>($K37="Bell Curve")*(_xlfn.NORM.DIST(AND(DT$6&gt;=$F37,DT$6&lt;=$H37)*(DT$6-$F37+1),$J37/2,$M37,TRUE)-_xlfn.NORM.DIST(AND(DT$6&gt;=$F37,DT$6&lt;=$H37)*(DS$6-$F37+1),$J37/2,$M37,TRUE))/(1-2*_xlfn.NORM.DIST(0,$J37/2,$M37,TRUE))*$D37+($K37="Steady Growth")*(AND(DT$6&gt;=$F37,DT$6&lt;=$H37)*((DT$6-$F37+1)/($J37*($J37+1)/2)*$D37))+($K37="custom")*CustCF!DN37</f>
        <v>0</v>
      </c>
      <c r="DU37" s="95">
        <f>($K37="Bell Curve")*(_xlfn.NORM.DIST(AND(DU$6&gt;=$F37,DU$6&lt;=$H37)*(DU$6-$F37+1),$J37/2,$M37,TRUE)-_xlfn.NORM.DIST(AND(DU$6&gt;=$F37,DU$6&lt;=$H37)*(DT$6-$F37+1),$J37/2,$M37,TRUE))/(1-2*_xlfn.NORM.DIST(0,$J37/2,$M37,TRUE))*$D37+($K37="Steady Growth")*(AND(DU$6&gt;=$F37,DU$6&lt;=$H37)*((DU$6-$F37+1)/($J37*($J37+1)/2)*$D37))+($K37="custom")*CustCF!DO37</f>
        <v>0</v>
      </c>
      <c r="DV37" s="95">
        <f>($K37="Bell Curve")*(_xlfn.NORM.DIST(AND(DV$6&gt;=$F37,DV$6&lt;=$H37)*(DV$6-$F37+1),$J37/2,$M37,TRUE)-_xlfn.NORM.DIST(AND(DV$6&gt;=$F37,DV$6&lt;=$H37)*(DU$6-$F37+1),$J37/2,$M37,TRUE))/(1-2*_xlfn.NORM.DIST(0,$J37/2,$M37,TRUE))*$D37+($K37="Steady Growth")*(AND(DV$6&gt;=$F37,DV$6&lt;=$H37)*((DV$6-$F37+1)/($J37*($J37+1)/2)*$D37))+($K37="custom")*CustCF!DP37</f>
        <v>0</v>
      </c>
      <c r="DW37" s="95">
        <f>($K37="Bell Curve")*(_xlfn.NORM.DIST(AND(DW$6&gt;=$F37,DW$6&lt;=$H37)*(DW$6-$F37+1),$J37/2,$M37,TRUE)-_xlfn.NORM.DIST(AND(DW$6&gt;=$F37,DW$6&lt;=$H37)*(DV$6-$F37+1),$J37/2,$M37,TRUE))/(1-2*_xlfn.NORM.DIST(0,$J37/2,$M37,TRUE))*$D37+($K37="Steady Growth")*(AND(DW$6&gt;=$F37,DW$6&lt;=$H37)*((DW$6-$F37+1)/($J37*($J37+1)/2)*$D37))+($K37="custom")*CustCF!DQ37</f>
        <v>0</v>
      </c>
      <c r="DX37" s="95">
        <f>($K37="Bell Curve")*(_xlfn.NORM.DIST(AND(DX$6&gt;=$F37,DX$6&lt;=$H37)*(DX$6-$F37+1),$J37/2,$M37,TRUE)-_xlfn.NORM.DIST(AND(DX$6&gt;=$F37,DX$6&lt;=$H37)*(DW$6-$F37+1),$J37/2,$M37,TRUE))/(1-2*_xlfn.NORM.DIST(0,$J37/2,$M37,TRUE))*$D37+($K37="Steady Growth")*(AND(DX$6&gt;=$F37,DX$6&lt;=$H37)*((DX$6-$F37+1)/($J37*($J37+1)/2)*$D37))+($K37="custom")*CustCF!DR37</f>
        <v>0</v>
      </c>
      <c r="DY37" s="95">
        <f>($K37="Bell Curve")*(_xlfn.NORM.DIST(AND(DY$6&gt;=$F37,DY$6&lt;=$H37)*(DY$6-$F37+1),$J37/2,$M37,TRUE)-_xlfn.NORM.DIST(AND(DY$6&gt;=$F37,DY$6&lt;=$H37)*(DX$6-$F37+1),$J37/2,$M37,TRUE))/(1-2*_xlfn.NORM.DIST(0,$J37/2,$M37,TRUE))*$D37+($K37="Steady Growth")*(AND(DY$6&gt;=$F37,DY$6&lt;=$H37)*((DY$6-$F37+1)/($J37*($J37+1)/2)*$D37))+($K37="custom")*CustCF!DS37</f>
        <v>0</v>
      </c>
      <c r="DZ37" s="95">
        <f>($K37="Bell Curve")*(_xlfn.NORM.DIST(AND(DZ$6&gt;=$F37,DZ$6&lt;=$H37)*(DZ$6-$F37+1),$J37/2,$M37,TRUE)-_xlfn.NORM.DIST(AND(DZ$6&gt;=$F37,DZ$6&lt;=$H37)*(DY$6-$F37+1),$J37/2,$M37,TRUE))/(1-2*_xlfn.NORM.DIST(0,$J37/2,$M37,TRUE))*$D37+($K37="Steady Growth")*(AND(DZ$6&gt;=$F37,DZ$6&lt;=$H37)*((DZ$6-$F37+1)/($J37*($J37+1)/2)*$D37))+($K37="custom")*CustCF!DT37</f>
        <v>0</v>
      </c>
      <c r="EA37" s="95">
        <f>($K37="Bell Curve")*(_xlfn.NORM.DIST(AND(EA$6&gt;=$F37,EA$6&lt;=$H37)*(EA$6-$F37+1),$J37/2,$M37,TRUE)-_xlfn.NORM.DIST(AND(EA$6&gt;=$F37,EA$6&lt;=$H37)*(DZ$6-$F37+1),$J37/2,$M37,TRUE))/(1-2*_xlfn.NORM.DIST(0,$J37/2,$M37,TRUE))*$D37+($K37="Steady Growth")*(AND(EA$6&gt;=$F37,EA$6&lt;=$H37)*((EA$6-$F37+1)/($J37*($J37+1)/2)*$D37))+($K37="custom")*CustCF!DU37</f>
        <v>0</v>
      </c>
      <c r="EB37" s="95">
        <f>($K37="Bell Curve")*(_xlfn.NORM.DIST(AND(EB$6&gt;=$F37,EB$6&lt;=$H37)*(EB$6-$F37+1),$J37/2,$M37,TRUE)-_xlfn.NORM.DIST(AND(EB$6&gt;=$F37,EB$6&lt;=$H37)*(EA$6-$F37+1),$J37/2,$M37,TRUE))/(1-2*_xlfn.NORM.DIST(0,$J37/2,$M37,TRUE))*$D37+($K37="Steady Growth")*(AND(EB$6&gt;=$F37,EB$6&lt;=$H37)*((EB$6-$F37+1)/($J37*($J37+1)/2)*$D37))+($K37="custom")*CustCF!DV37</f>
        <v>0</v>
      </c>
      <c r="EC37" s="95">
        <f>($K37="Bell Curve")*(_xlfn.NORM.DIST(AND(EC$6&gt;=$F37,EC$6&lt;=$H37)*(EC$6-$F37+1),$J37/2,$M37,TRUE)-_xlfn.NORM.DIST(AND(EC$6&gt;=$F37,EC$6&lt;=$H37)*(EB$6-$F37+1),$J37/2,$M37,TRUE))/(1-2*_xlfn.NORM.DIST(0,$J37/2,$M37,TRUE))*$D37+($K37="Steady Growth")*(AND(EC$6&gt;=$F37,EC$6&lt;=$H37)*((EC$6-$F37+1)/($J37*($J37+1)/2)*$D37))+($K37="custom")*CustCF!DW37</f>
        <v>0</v>
      </c>
      <c r="ED37" s="95">
        <f>($K37="Bell Curve")*(_xlfn.NORM.DIST(AND(ED$6&gt;=$F37,ED$6&lt;=$H37)*(ED$6-$F37+1),$J37/2,$M37,TRUE)-_xlfn.NORM.DIST(AND(ED$6&gt;=$F37,ED$6&lt;=$H37)*(EC$6-$F37+1),$J37/2,$M37,TRUE))/(1-2*_xlfn.NORM.DIST(0,$J37/2,$M37,TRUE))*$D37+($K37="Steady Growth")*(AND(ED$6&gt;=$F37,ED$6&lt;=$H37)*((ED$6-$F37+1)/($J37*($J37+1)/2)*$D37))+($K37="custom")*CustCF!DX37</f>
        <v>0</v>
      </c>
      <c r="EE37" s="95">
        <f>($K37="Bell Curve")*(_xlfn.NORM.DIST(AND(EE$6&gt;=$F37,EE$6&lt;=$H37)*(EE$6-$F37+1),$J37/2,$M37,TRUE)-_xlfn.NORM.DIST(AND(EE$6&gt;=$F37,EE$6&lt;=$H37)*(ED$6-$F37+1),$J37/2,$M37,TRUE))/(1-2*_xlfn.NORM.DIST(0,$J37/2,$M37,TRUE))*$D37+($K37="Steady Growth")*(AND(EE$6&gt;=$F37,EE$6&lt;=$H37)*((EE$6-$F37+1)/($J37*($J37+1)/2)*$D37))+($K37="custom")*CustCF!DY37</f>
        <v>0</v>
      </c>
      <c r="EF37" s="95">
        <f>($K37="Bell Curve")*(_xlfn.NORM.DIST(AND(EF$6&gt;=$F37,EF$6&lt;=$H37)*(EF$6-$F37+1),$J37/2,$M37,TRUE)-_xlfn.NORM.DIST(AND(EF$6&gt;=$F37,EF$6&lt;=$H37)*(EE$6-$F37+1),$J37/2,$M37,TRUE))/(1-2*_xlfn.NORM.DIST(0,$J37/2,$M37,TRUE))*$D37+($K37="Steady Growth")*(AND(EF$6&gt;=$F37,EF$6&lt;=$H37)*((EF$6-$F37+1)/($J37*($J37+1)/2)*$D37))+($K37="custom")*CustCF!DZ37</f>
        <v>0</v>
      </c>
      <c r="EG37" s="95">
        <f>($K37="Bell Curve")*(_xlfn.NORM.DIST(AND(EG$6&gt;=$F37,EG$6&lt;=$H37)*(EG$6-$F37+1),$J37/2,$M37,TRUE)-_xlfn.NORM.DIST(AND(EG$6&gt;=$F37,EG$6&lt;=$H37)*(EF$6-$F37+1),$J37/2,$M37,TRUE))/(1-2*_xlfn.NORM.DIST(0,$J37/2,$M37,TRUE))*$D37+($K37="Steady Growth")*(AND(EG$6&gt;=$F37,EG$6&lt;=$H37)*((EG$6-$F37+1)/($J37*($J37+1)/2)*$D37))+($K37="custom")*CustCF!EA37</f>
        <v>0</v>
      </c>
      <c r="EH37" s="95">
        <f>($K37="Bell Curve")*(_xlfn.NORM.DIST(AND(EH$6&gt;=$F37,EH$6&lt;=$H37)*(EH$6-$F37+1),$J37/2,$M37,TRUE)-_xlfn.NORM.DIST(AND(EH$6&gt;=$F37,EH$6&lt;=$H37)*(EG$6-$F37+1),$J37/2,$M37,TRUE))/(1-2*_xlfn.NORM.DIST(0,$J37/2,$M37,TRUE))*$D37+($K37="Steady Growth")*(AND(EH$6&gt;=$F37,EH$6&lt;=$H37)*((EH$6-$F37+1)/($J37*($J37+1)/2)*$D37))+($K37="custom")*CustCF!EB37</f>
        <v>0</v>
      </c>
      <c r="EI37" s="95">
        <f>($K37="Bell Curve")*(_xlfn.NORM.DIST(AND(EI$6&gt;=$F37,EI$6&lt;=$H37)*(EI$6-$F37+1),$J37/2,$M37,TRUE)-_xlfn.NORM.DIST(AND(EI$6&gt;=$F37,EI$6&lt;=$H37)*(EH$6-$F37+1),$J37/2,$M37,TRUE))/(1-2*_xlfn.NORM.DIST(0,$J37/2,$M37,TRUE))*$D37+($K37="Steady Growth")*(AND(EI$6&gt;=$F37,EI$6&lt;=$H37)*((EI$6-$F37+1)/($J37*($J37+1)/2)*$D37))+($K37="custom")*CustCF!EC37</f>
        <v>0</v>
      </c>
      <c r="EJ37" s="95">
        <f>($K37="Bell Curve")*(_xlfn.NORM.DIST(AND(EJ$6&gt;=$F37,EJ$6&lt;=$H37)*(EJ$6-$F37+1),$J37/2,$M37,TRUE)-_xlfn.NORM.DIST(AND(EJ$6&gt;=$F37,EJ$6&lt;=$H37)*(EI$6-$F37+1),$J37/2,$M37,TRUE))/(1-2*_xlfn.NORM.DIST(0,$J37/2,$M37,TRUE))*$D37+($K37="Steady Growth")*(AND(EJ$6&gt;=$F37,EJ$6&lt;=$H37)*((EJ$6-$F37+1)/($J37*($J37+1)/2)*$D37))+($K37="custom")*CustCF!ED37</f>
        <v>0</v>
      </c>
      <c r="EK37" s="95">
        <f>($K37="Bell Curve")*(_xlfn.NORM.DIST(AND(EK$6&gt;=$F37,EK$6&lt;=$H37)*(EK$6-$F37+1),$J37/2,$M37,TRUE)-_xlfn.NORM.DIST(AND(EK$6&gt;=$F37,EK$6&lt;=$H37)*(EJ$6-$F37+1),$J37/2,$M37,TRUE))/(1-2*_xlfn.NORM.DIST(0,$J37/2,$M37,TRUE))*$D37+($K37="Steady Growth")*(AND(EK$6&gt;=$F37,EK$6&lt;=$H37)*((EK$6-$F37+1)/($J37*($J37+1)/2)*$D37))+($K37="custom")*CustCF!EE37</f>
        <v>0</v>
      </c>
      <c r="EL37" s="95">
        <f>($K37="Bell Curve")*(_xlfn.NORM.DIST(AND(EL$6&gt;=$F37,EL$6&lt;=$H37)*(EL$6-$F37+1),$J37/2,$M37,TRUE)-_xlfn.NORM.DIST(AND(EL$6&gt;=$F37,EL$6&lt;=$H37)*(EK$6-$F37+1),$J37/2,$M37,TRUE))/(1-2*_xlfn.NORM.DIST(0,$J37/2,$M37,TRUE))*$D37+($K37="Steady Growth")*(AND(EL$6&gt;=$F37,EL$6&lt;=$H37)*((EL$6-$F37+1)/($J37*($J37+1)/2)*$D37))+($K37="custom")*CustCF!EF37</f>
        <v>0</v>
      </c>
      <c r="EM37" s="95">
        <f>($K37="Bell Curve")*(_xlfn.NORM.DIST(AND(EM$6&gt;=$F37,EM$6&lt;=$H37)*(EM$6-$F37+1),$J37/2,$M37,TRUE)-_xlfn.NORM.DIST(AND(EM$6&gt;=$F37,EM$6&lt;=$H37)*(EL$6-$F37+1),$J37/2,$M37,TRUE))/(1-2*_xlfn.NORM.DIST(0,$J37/2,$M37,TRUE))*$D37+($K37="Steady Growth")*(AND(EM$6&gt;=$F37,EM$6&lt;=$H37)*((EM$6-$F37+1)/($J37*($J37+1)/2)*$D37))+($K37="custom")*CustCF!EG37</f>
        <v>0</v>
      </c>
      <c r="EN37" s="95">
        <f>($K37="Bell Curve")*(_xlfn.NORM.DIST(AND(EN$6&gt;=$F37,EN$6&lt;=$H37)*(EN$6-$F37+1),$J37/2,$M37,TRUE)-_xlfn.NORM.DIST(AND(EN$6&gt;=$F37,EN$6&lt;=$H37)*(EM$6-$F37+1),$J37/2,$M37,TRUE))/(1-2*_xlfn.NORM.DIST(0,$J37/2,$M37,TRUE))*$D37+($K37="Steady Growth")*(AND(EN$6&gt;=$F37,EN$6&lt;=$H37)*((EN$6-$F37+1)/($J37*($J37+1)/2)*$D37))+($K37="custom")*CustCF!EH37</f>
        <v>0</v>
      </c>
      <c r="EO37" s="95">
        <f>($K37="Bell Curve")*(_xlfn.NORM.DIST(AND(EO$6&gt;=$F37,EO$6&lt;=$H37)*(EO$6-$F37+1),$J37/2,$M37,TRUE)-_xlfn.NORM.DIST(AND(EO$6&gt;=$F37,EO$6&lt;=$H37)*(EN$6-$F37+1),$J37/2,$M37,TRUE))/(1-2*_xlfn.NORM.DIST(0,$J37/2,$M37,TRUE))*$D37+($K37="Steady Growth")*(AND(EO$6&gt;=$F37,EO$6&lt;=$H37)*((EO$6-$F37+1)/($J37*($J37+1)/2)*$D37))+($K37="custom")*CustCF!EI37</f>
        <v>0</v>
      </c>
      <c r="EP37" s="95">
        <f>($K37="Bell Curve")*(_xlfn.NORM.DIST(AND(EP$6&gt;=$F37,EP$6&lt;=$H37)*(EP$6-$F37+1),$J37/2,$M37,TRUE)-_xlfn.NORM.DIST(AND(EP$6&gt;=$F37,EP$6&lt;=$H37)*(EO$6-$F37+1),$J37/2,$M37,TRUE))/(1-2*_xlfn.NORM.DIST(0,$J37/2,$M37,TRUE))*$D37+($K37="Steady Growth")*(AND(EP$6&gt;=$F37,EP$6&lt;=$H37)*((EP$6-$F37+1)/($J37*($J37+1)/2)*$D37))+($K37="custom")*CustCF!EJ37</f>
        <v>0</v>
      </c>
      <c r="EQ37" s="95">
        <f>($K37="Bell Curve")*(_xlfn.NORM.DIST(AND(EQ$6&gt;=$F37,EQ$6&lt;=$H37)*(EQ$6-$F37+1),$J37/2,$M37,TRUE)-_xlfn.NORM.DIST(AND(EQ$6&gt;=$F37,EQ$6&lt;=$H37)*(EP$6-$F37+1),$J37/2,$M37,TRUE))/(1-2*_xlfn.NORM.DIST(0,$J37/2,$M37,TRUE))*$D37+($K37="Steady Growth")*(AND(EQ$6&gt;=$F37,EQ$6&lt;=$H37)*((EQ$6-$F37+1)/($J37*($J37+1)/2)*$D37))+($K37="custom")*CustCF!EK37</f>
        <v>0</v>
      </c>
      <c r="ER37" s="95">
        <f>($K37="Bell Curve")*(_xlfn.NORM.DIST(AND(ER$6&gt;=$F37,ER$6&lt;=$H37)*(ER$6-$F37+1),$J37/2,$M37,TRUE)-_xlfn.NORM.DIST(AND(ER$6&gt;=$F37,ER$6&lt;=$H37)*(EQ$6-$F37+1),$J37/2,$M37,TRUE))/(1-2*_xlfn.NORM.DIST(0,$J37/2,$M37,TRUE))*$D37+($K37="Steady Growth")*(AND(ER$6&gt;=$F37,ER$6&lt;=$H37)*((ER$6-$F37+1)/($J37*($J37+1)/2)*$D37))+($K37="custom")*CustCF!EL37</f>
        <v>0</v>
      </c>
      <c r="ES37" s="95">
        <f>($K37="Bell Curve")*(_xlfn.NORM.DIST(AND(ES$6&gt;=$F37,ES$6&lt;=$H37)*(ES$6-$F37+1),$J37/2,$M37,TRUE)-_xlfn.NORM.DIST(AND(ES$6&gt;=$F37,ES$6&lt;=$H37)*(ER$6-$F37+1),$J37/2,$M37,TRUE))/(1-2*_xlfn.NORM.DIST(0,$J37/2,$M37,TRUE))*$D37+($K37="Steady Growth")*(AND(ES$6&gt;=$F37,ES$6&lt;=$H37)*((ES$6-$F37+1)/($J37*($J37+1)/2)*$D37))+($K37="custom")*CustCF!EM37</f>
        <v>0</v>
      </c>
      <c r="ET37" s="95">
        <f>($K37="Bell Curve")*(_xlfn.NORM.DIST(AND(ET$6&gt;=$F37,ET$6&lt;=$H37)*(ET$6-$F37+1),$J37/2,$M37,TRUE)-_xlfn.NORM.DIST(AND(ET$6&gt;=$F37,ET$6&lt;=$H37)*(ES$6-$F37+1),$J37/2,$M37,TRUE))/(1-2*_xlfn.NORM.DIST(0,$J37/2,$M37,TRUE))*$D37+($K37="Steady Growth")*(AND(ET$6&gt;=$F37,ET$6&lt;=$H37)*((ET$6-$F37+1)/($J37*($J37+1)/2)*$D37))+($K37="custom")*CustCF!EN37</f>
        <v>0</v>
      </c>
      <c r="EU37" s="95">
        <f>($K37="Bell Curve")*(_xlfn.NORM.DIST(AND(EU$6&gt;=$F37,EU$6&lt;=$H37)*(EU$6-$F37+1),$J37/2,$M37,TRUE)-_xlfn.NORM.DIST(AND(EU$6&gt;=$F37,EU$6&lt;=$H37)*(ET$6-$F37+1),$J37/2,$M37,TRUE))/(1-2*_xlfn.NORM.DIST(0,$J37/2,$M37,TRUE))*$D37+($K37="Steady Growth")*(AND(EU$6&gt;=$F37,EU$6&lt;=$H37)*((EU$6-$F37+1)/($J37*($J37+1)/2)*$D37))+($K37="custom")*CustCF!EO37</f>
        <v>0</v>
      </c>
      <c r="EV37" s="95">
        <f>($K37="Bell Curve")*(_xlfn.NORM.DIST(AND(EV$6&gt;=$F37,EV$6&lt;=$H37)*(EV$6-$F37+1),$J37/2,$M37,TRUE)-_xlfn.NORM.DIST(AND(EV$6&gt;=$F37,EV$6&lt;=$H37)*(EU$6-$F37+1),$J37/2,$M37,TRUE))/(1-2*_xlfn.NORM.DIST(0,$J37/2,$M37,TRUE))*$D37+($K37="Steady Growth")*(AND(EV$6&gt;=$F37,EV$6&lt;=$H37)*((EV$6-$F37+1)/($J37*($J37+1)/2)*$D37))+($K37="custom")*CustCF!EP37</f>
        <v>0</v>
      </c>
      <c r="EW37" s="95">
        <f>($K37="Bell Curve")*(_xlfn.NORM.DIST(AND(EW$6&gt;=$F37,EW$6&lt;=$H37)*(EW$6-$F37+1),$J37/2,$M37,TRUE)-_xlfn.NORM.DIST(AND(EW$6&gt;=$F37,EW$6&lt;=$H37)*(EV$6-$F37+1),$J37/2,$M37,TRUE))/(1-2*_xlfn.NORM.DIST(0,$J37/2,$M37,TRUE))*$D37+($K37="Steady Growth")*(AND(EW$6&gt;=$F37,EW$6&lt;=$H37)*((EW$6-$F37+1)/($J37*($J37+1)/2)*$D37))+($K37="custom")*CustCF!EQ37</f>
        <v>0</v>
      </c>
      <c r="EX37" s="95">
        <f>($K37="Bell Curve")*(_xlfn.NORM.DIST(AND(EX$6&gt;=$F37,EX$6&lt;=$H37)*(EX$6-$F37+1),$J37/2,$M37,TRUE)-_xlfn.NORM.DIST(AND(EX$6&gt;=$F37,EX$6&lt;=$H37)*(EW$6-$F37+1),$J37/2,$M37,TRUE))/(1-2*_xlfn.NORM.DIST(0,$J37/2,$M37,TRUE))*$D37+($K37="Steady Growth")*(AND(EX$6&gt;=$F37,EX$6&lt;=$H37)*((EX$6-$F37+1)/($J37*($J37+1)/2)*$D37))+($K37="custom")*CustCF!ER37</f>
        <v>0</v>
      </c>
      <c r="EY37" s="95">
        <f>($K37="Bell Curve")*(_xlfn.NORM.DIST(AND(EY$6&gt;=$F37,EY$6&lt;=$H37)*(EY$6-$F37+1),$J37/2,$M37,TRUE)-_xlfn.NORM.DIST(AND(EY$6&gt;=$F37,EY$6&lt;=$H37)*(EX$6-$F37+1),$J37/2,$M37,TRUE))/(1-2*_xlfn.NORM.DIST(0,$J37/2,$M37,TRUE))*$D37+($K37="Steady Growth")*(AND(EY$6&gt;=$F37,EY$6&lt;=$H37)*((EY$6-$F37+1)/($J37*($J37+1)/2)*$D37))+($K37="custom")*CustCF!ES37</f>
        <v>0</v>
      </c>
      <c r="EZ37" s="95">
        <f>($K37="Bell Curve")*(_xlfn.NORM.DIST(AND(EZ$6&gt;=$F37,EZ$6&lt;=$H37)*(EZ$6-$F37+1),$J37/2,$M37,TRUE)-_xlfn.NORM.DIST(AND(EZ$6&gt;=$F37,EZ$6&lt;=$H37)*(EY$6-$F37+1),$J37/2,$M37,TRUE))/(1-2*_xlfn.NORM.DIST(0,$J37/2,$M37,TRUE))*$D37+($K37="Steady Growth")*(AND(EZ$6&gt;=$F37,EZ$6&lt;=$H37)*((EZ$6-$F37+1)/($J37*($J37+1)/2)*$D37))+($K37="custom")*CustCF!ET37</f>
        <v>0</v>
      </c>
      <c r="FA37" s="95">
        <f>($K37="Bell Curve")*(_xlfn.NORM.DIST(AND(FA$6&gt;=$F37,FA$6&lt;=$H37)*(FA$6-$F37+1),$J37/2,$M37,TRUE)-_xlfn.NORM.DIST(AND(FA$6&gt;=$F37,FA$6&lt;=$H37)*(EZ$6-$F37+1),$J37/2,$M37,TRUE))/(1-2*_xlfn.NORM.DIST(0,$J37/2,$M37,TRUE))*$D37+($K37="Steady Growth")*(AND(FA$6&gt;=$F37,FA$6&lt;=$H37)*((FA$6-$F37+1)/($J37*($J37+1)/2)*$D37))+($K37="custom")*CustCF!EU37</f>
        <v>0</v>
      </c>
      <c r="FB37" s="95">
        <f>($K37="Bell Curve")*(_xlfn.NORM.DIST(AND(FB$6&gt;=$F37,FB$6&lt;=$H37)*(FB$6-$F37+1),$J37/2,$M37,TRUE)-_xlfn.NORM.DIST(AND(FB$6&gt;=$F37,FB$6&lt;=$H37)*(FA$6-$F37+1),$J37/2,$M37,TRUE))/(1-2*_xlfn.NORM.DIST(0,$J37/2,$M37,TRUE))*$D37+($K37="Steady Growth")*(AND(FB$6&gt;=$F37,FB$6&lt;=$H37)*((FB$6-$F37+1)/($J37*($J37+1)/2)*$D37))+($K37="custom")*CustCF!EV37</f>
        <v>0</v>
      </c>
      <c r="FC37" s="95">
        <f>($K37="Bell Curve")*(_xlfn.NORM.DIST(AND(FC$6&gt;=$F37,FC$6&lt;=$H37)*(FC$6-$F37+1),$J37/2,$M37,TRUE)-_xlfn.NORM.DIST(AND(FC$6&gt;=$F37,FC$6&lt;=$H37)*(FB$6-$F37+1),$J37/2,$M37,TRUE))/(1-2*_xlfn.NORM.DIST(0,$J37/2,$M37,TRUE))*$D37+($K37="Steady Growth")*(AND(FC$6&gt;=$F37,FC$6&lt;=$H37)*((FC$6-$F37+1)/($J37*($J37+1)/2)*$D37))+($K37="custom")*CustCF!EW37</f>
        <v>0</v>
      </c>
      <c r="FD37" s="95">
        <f>($K37="Bell Curve")*(_xlfn.NORM.DIST(AND(FD$6&gt;=$F37,FD$6&lt;=$H37)*(FD$6-$F37+1),$J37/2,$M37,TRUE)-_xlfn.NORM.DIST(AND(FD$6&gt;=$F37,FD$6&lt;=$H37)*(FC$6-$F37+1),$J37/2,$M37,TRUE))/(1-2*_xlfn.NORM.DIST(0,$J37/2,$M37,TRUE))*$D37+($K37="Steady Growth")*(AND(FD$6&gt;=$F37,FD$6&lt;=$H37)*((FD$6-$F37+1)/($J37*($J37+1)/2)*$D37))+($K37="custom")*CustCF!EX37</f>
        <v>0</v>
      </c>
      <c r="FE37" s="95">
        <f>($K37="Bell Curve")*(_xlfn.NORM.DIST(AND(FE$6&gt;=$F37,FE$6&lt;=$H37)*(FE$6-$F37+1),$J37/2,$M37,TRUE)-_xlfn.NORM.DIST(AND(FE$6&gt;=$F37,FE$6&lt;=$H37)*(FD$6-$F37+1),$J37/2,$M37,TRUE))/(1-2*_xlfn.NORM.DIST(0,$J37/2,$M37,TRUE))*$D37+($K37="Steady Growth")*(AND(FE$6&gt;=$F37,FE$6&lt;=$H37)*((FE$6-$F37+1)/($J37*($J37+1)/2)*$D37))+($K37="custom")*CustCF!EY37</f>
        <v>0</v>
      </c>
      <c r="FF37" s="95">
        <f>($K37="Bell Curve")*(_xlfn.NORM.DIST(AND(FF$6&gt;=$F37,FF$6&lt;=$H37)*(FF$6-$F37+1),$J37/2,$M37,TRUE)-_xlfn.NORM.DIST(AND(FF$6&gt;=$F37,FF$6&lt;=$H37)*(FE$6-$F37+1),$J37/2,$M37,TRUE))/(1-2*_xlfn.NORM.DIST(0,$J37/2,$M37,TRUE))*$D37+($K37="Steady Growth")*(AND(FF$6&gt;=$F37,FF$6&lt;=$H37)*((FF$6-$F37+1)/($J37*($J37+1)/2)*$D37))+($K37="custom")*CustCF!EZ37</f>
        <v>0</v>
      </c>
      <c r="FG37" s="95">
        <f>($K37="Bell Curve")*(_xlfn.NORM.DIST(AND(FG$6&gt;=$F37,FG$6&lt;=$H37)*(FG$6-$F37+1),$J37/2,$M37,TRUE)-_xlfn.NORM.DIST(AND(FG$6&gt;=$F37,FG$6&lt;=$H37)*(FF$6-$F37+1),$J37/2,$M37,TRUE))/(1-2*_xlfn.NORM.DIST(0,$J37/2,$M37,TRUE))*$D37+($K37="Steady Growth")*(AND(FG$6&gt;=$F37,FG$6&lt;=$H37)*((FG$6-$F37+1)/($J37*($J37+1)/2)*$D37))+($K37="custom")*CustCF!FA37</f>
        <v>0</v>
      </c>
      <c r="FH37" s="95">
        <f>($K37="Bell Curve")*(_xlfn.NORM.DIST(AND(FH$6&gt;=$F37,FH$6&lt;=$H37)*(FH$6-$F37+1),$J37/2,$M37,TRUE)-_xlfn.NORM.DIST(AND(FH$6&gt;=$F37,FH$6&lt;=$H37)*(FG$6-$F37+1),$J37/2,$M37,TRUE))/(1-2*_xlfn.NORM.DIST(0,$J37/2,$M37,TRUE))*$D37+($K37="Steady Growth")*(AND(FH$6&gt;=$F37,FH$6&lt;=$H37)*((FH$6-$F37+1)/($J37*($J37+1)/2)*$D37))+($K37="custom")*CustCF!FB37</f>
        <v>0</v>
      </c>
      <c r="FI37" s="95">
        <f>($K37="Bell Curve")*(_xlfn.NORM.DIST(AND(FI$6&gt;=$F37,FI$6&lt;=$H37)*(FI$6-$F37+1),$J37/2,$M37,TRUE)-_xlfn.NORM.DIST(AND(FI$6&gt;=$F37,FI$6&lt;=$H37)*(FH$6-$F37+1),$J37/2,$M37,TRUE))/(1-2*_xlfn.NORM.DIST(0,$J37/2,$M37,TRUE))*$D37+($K37="Steady Growth")*(AND(FI$6&gt;=$F37,FI$6&lt;=$H37)*((FI$6-$F37+1)/($J37*($J37+1)/2)*$D37))+($K37="custom")*CustCF!FC37</f>
        <v>0</v>
      </c>
      <c r="FJ37" s="95">
        <f>($K37="Bell Curve")*(_xlfn.NORM.DIST(AND(FJ$6&gt;=$F37,FJ$6&lt;=$H37)*(FJ$6-$F37+1),$J37/2,$M37,TRUE)-_xlfn.NORM.DIST(AND(FJ$6&gt;=$F37,FJ$6&lt;=$H37)*(FI$6-$F37+1),$J37/2,$M37,TRUE))/(1-2*_xlfn.NORM.DIST(0,$J37/2,$M37,TRUE))*$D37+($K37="Steady Growth")*(AND(FJ$6&gt;=$F37,FJ$6&lt;=$H37)*((FJ$6-$F37+1)/($J37*($J37+1)/2)*$D37))+($K37="custom")*CustCF!FD37</f>
        <v>0</v>
      </c>
      <c r="FK37" s="95">
        <f>($K37="Bell Curve")*(_xlfn.NORM.DIST(AND(FK$6&gt;=$F37,FK$6&lt;=$H37)*(FK$6-$F37+1),$J37/2,$M37,TRUE)-_xlfn.NORM.DIST(AND(FK$6&gt;=$F37,FK$6&lt;=$H37)*(FJ$6-$F37+1),$J37/2,$M37,TRUE))/(1-2*_xlfn.NORM.DIST(0,$J37/2,$M37,TRUE))*$D37+($K37="Steady Growth")*(AND(FK$6&gt;=$F37,FK$6&lt;=$H37)*((FK$6-$F37+1)/($J37*($J37+1)/2)*$D37))+($K37="custom")*CustCF!FE37</f>
        <v>0</v>
      </c>
      <c r="FL37" s="95">
        <f>($K37="Bell Curve")*(_xlfn.NORM.DIST(AND(FL$6&gt;=$F37,FL$6&lt;=$H37)*(FL$6-$F37+1),$J37/2,$M37,TRUE)-_xlfn.NORM.DIST(AND(FL$6&gt;=$F37,FL$6&lt;=$H37)*(FK$6-$F37+1),$J37/2,$M37,TRUE))/(1-2*_xlfn.NORM.DIST(0,$J37/2,$M37,TRUE))*$D37+($K37="Steady Growth")*(AND(FL$6&gt;=$F37,FL$6&lt;=$H37)*((FL$6-$F37+1)/($J37*($J37+1)/2)*$D37))+($K37="custom")*CustCF!FF37</f>
        <v>0</v>
      </c>
      <c r="FM37" s="95">
        <f>($K37="Bell Curve")*(_xlfn.NORM.DIST(AND(FM$6&gt;=$F37,FM$6&lt;=$H37)*(FM$6-$F37+1),$J37/2,$M37,TRUE)-_xlfn.NORM.DIST(AND(FM$6&gt;=$F37,FM$6&lt;=$H37)*(FL$6-$F37+1),$J37/2,$M37,TRUE))/(1-2*_xlfn.NORM.DIST(0,$J37/2,$M37,TRUE))*$D37+($K37="Steady Growth")*(AND(FM$6&gt;=$F37,FM$6&lt;=$H37)*((FM$6-$F37+1)/($J37*($J37+1)/2)*$D37))+($K37="custom")*CustCF!FG37</f>
        <v>0</v>
      </c>
      <c r="FN37" s="95">
        <f>($K37="Bell Curve")*(_xlfn.NORM.DIST(AND(FN$6&gt;=$F37,FN$6&lt;=$H37)*(FN$6-$F37+1),$J37/2,$M37,TRUE)-_xlfn.NORM.DIST(AND(FN$6&gt;=$F37,FN$6&lt;=$H37)*(FM$6-$F37+1),$J37/2,$M37,TRUE))/(1-2*_xlfn.NORM.DIST(0,$J37/2,$M37,TRUE))*$D37+($K37="Steady Growth")*(AND(FN$6&gt;=$F37,FN$6&lt;=$H37)*((FN$6-$F37+1)/($J37*($J37+1)/2)*$D37))+($K37="custom")*CustCF!FH37</f>
        <v>0</v>
      </c>
      <c r="FO37" s="95">
        <f>($K37="Bell Curve")*(_xlfn.NORM.DIST(AND(FO$6&gt;=$F37,FO$6&lt;=$H37)*(FO$6-$F37+1),$J37/2,$M37,TRUE)-_xlfn.NORM.DIST(AND(FO$6&gt;=$F37,FO$6&lt;=$H37)*(FN$6-$F37+1),$J37/2,$M37,TRUE))/(1-2*_xlfn.NORM.DIST(0,$J37/2,$M37,TRUE))*$D37+($K37="Steady Growth")*(AND(FO$6&gt;=$F37,FO$6&lt;=$H37)*((FO$6-$F37+1)/($J37*($J37+1)/2)*$D37))+($K37="custom")*CustCF!FI37</f>
        <v>0</v>
      </c>
      <c r="FP37" s="95">
        <f>($K37="Bell Curve")*(_xlfn.NORM.DIST(AND(FP$6&gt;=$F37,FP$6&lt;=$H37)*(FP$6-$F37+1),$J37/2,$M37,TRUE)-_xlfn.NORM.DIST(AND(FP$6&gt;=$F37,FP$6&lt;=$H37)*(FO$6-$F37+1),$J37/2,$M37,TRUE))/(1-2*_xlfn.NORM.DIST(0,$J37/2,$M37,TRUE))*$D37+($K37="Steady Growth")*(AND(FP$6&gt;=$F37,FP$6&lt;=$H37)*((FP$6-$F37+1)/($J37*($J37+1)/2)*$D37))+($K37="custom")*CustCF!FJ37</f>
        <v>0</v>
      </c>
      <c r="FQ37" s="95">
        <f>($K37="Bell Curve")*(_xlfn.NORM.DIST(AND(FQ$6&gt;=$F37,FQ$6&lt;=$H37)*(FQ$6-$F37+1),$J37/2,$M37,TRUE)-_xlfn.NORM.DIST(AND(FQ$6&gt;=$F37,FQ$6&lt;=$H37)*(FP$6-$F37+1),$J37/2,$M37,TRUE))/(1-2*_xlfn.NORM.DIST(0,$J37/2,$M37,TRUE))*$D37+($K37="Steady Growth")*(AND(FQ$6&gt;=$F37,FQ$6&lt;=$H37)*((FQ$6-$F37+1)/($J37*($J37+1)/2)*$D37))+($K37="custom")*CustCF!FK37</f>
        <v>0</v>
      </c>
      <c r="FR37" s="95">
        <f>($K37="Bell Curve")*(_xlfn.NORM.DIST(AND(FR$6&gt;=$F37,FR$6&lt;=$H37)*(FR$6-$F37+1),$J37/2,$M37,TRUE)-_xlfn.NORM.DIST(AND(FR$6&gt;=$F37,FR$6&lt;=$H37)*(FQ$6-$F37+1),$J37/2,$M37,TRUE))/(1-2*_xlfn.NORM.DIST(0,$J37/2,$M37,TRUE))*$D37+($K37="Steady Growth")*(AND(FR$6&gt;=$F37,FR$6&lt;=$H37)*((FR$6-$F37+1)/($J37*($J37+1)/2)*$D37))+($K37="custom")*CustCF!FL37</f>
        <v>0</v>
      </c>
      <c r="FS37" s="95">
        <f>($K37="Bell Curve")*(_xlfn.NORM.DIST(AND(FS$6&gt;=$F37,FS$6&lt;=$H37)*(FS$6-$F37+1),$J37/2,$M37,TRUE)-_xlfn.NORM.DIST(AND(FS$6&gt;=$F37,FS$6&lt;=$H37)*(FR$6-$F37+1),$J37/2,$M37,TRUE))/(1-2*_xlfn.NORM.DIST(0,$J37/2,$M37,TRUE))*$D37+($K37="Steady Growth")*(AND(FS$6&gt;=$F37,FS$6&lt;=$H37)*((FS$6-$F37+1)/($J37*($J37+1)/2)*$D37))+($K37="custom")*CustCF!FM37</f>
        <v>0</v>
      </c>
      <c r="FT37" s="95">
        <f>($K37="Bell Curve")*(_xlfn.NORM.DIST(AND(FT$6&gt;=$F37,FT$6&lt;=$H37)*(FT$6-$F37+1),$J37/2,$M37,TRUE)-_xlfn.NORM.DIST(AND(FT$6&gt;=$F37,FT$6&lt;=$H37)*(FS$6-$F37+1),$J37/2,$M37,TRUE))/(1-2*_xlfn.NORM.DIST(0,$J37/2,$M37,TRUE))*$D37+($K37="Steady Growth")*(AND(FT$6&gt;=$F37,FT$6&lt;=$H37)*((FT$6-$F37+1)/($J37*($J37+1)/2)*$D37))+($K37="custom")*CustCF!FN37</f>
        <v>0</v>
      </c>
      <c r="FU37" s="95">
        <f>($K37="Bell Curve")*(_xlfn.NORM.DIST(AND(FU$6&gt;=$F37,FU$6&lt;=$H37)*(FU$6-$F37+1),$J37/2,$M37,TRUE)-_xlfn.NORM.DIST(AND(FU$6&gt;=$F37,FU$6&lt;=$H37)*(FT$6-$F37+1),$J37/2,$M37,TRUE))/(1-2*_xlfn.NORM.DIST(0,$J37/2,$M37,TRUE))*$D37+($K37="Steady Growth")*(AND(FU$6&gt;=$F37,FU$6&lt;=$H37)*((FU$6-$F37+1)/($J37*($J37+1)/2)*$D37))+($K37="custom")*CustCF!FO37</f>
        <v>0</v>
      </c>
      <c r="FV37" s="95">
        <f>($K37="Bell Curve")*(_xlfn.NORM.DIST(AND(FV$6&gt;=$F37,FV$6&lt;=$H37)*(FV$6-$F37+1),$J37/2,$M37,TRUE)-_xlfn.NORM.DIST(AND(FV$6&gt;=$F37,FV$6&lt;=$H37)*(FU$6-$F37+1),$J37/2,$M37,TRUE))/(1-2*_xlfn.NORM.DIST(0,$J37/2,$M37,TRUE))*$D37+($K37="Steady Growth")*(AND(FV$6&gt;=$F37,FV$6&lt;=$H37)*((FV$6-$F37+1)/($J37*($J37+1)/2)*$D37))+($K37="custom")*CustCF!FP37</f>
        <v>0</v>
      </c>
      <c r="FW37" s="95">
        <f>($K37="Bell Curve")*(_xlfn.NORM.DIST(AND(FW$6&gt;=$F37,FW$6&lt;=$H37)*(FW$6-$F37+1),$J37/2,$M37,TRUE)-_xlfn.NORM.DIST(AND(FW$6&gt;=$F37,FW$6&lt;=$H37)*(FV$6-$F37+1),$J37/2,$M37,TRUE))/(1-2*_xlfn.NORM.DIST(0,$J37/2,$M37,TRUE))*$D37+($K37="Steady Growth")*(AND(FW$6&gt;=$F37,FW$6&lt;=$H37)*((FW$6-$F37+1)/($J37*($J37+1)/2)*$D37))+($K37="custom")*CustCF!FQ37</f>
        <v>0</v>
      </c>
      <c r="FX37" s="95">
        <f>($K37="Bell Curve")*(_xlfn.NORM.DIST(AND(FX$6&gt;=$F37,FX$6&lt;=$H37)*(FX$6-$F37+1),$J37/2,$M37,TRUE)-_xlfn.NORM.DIST(AND(FX$6&gt;=$F37,FX$6&lt;=$H37)*(FW$6-$F37+1),$J37/2,$M37,TRUE))/(1-2*_xlfn.NORM.DIST(0,$J37/2,$M37,TRUE))*$D37+($K37="Steady Growth")*(AND(FX$6&gt;=$F37,FX$6&lt;=$H37)*((FX$6-$F37+1)/($J37*($J37+1)/2)*$D37))+($K37="custom")*CustCF!FR37</f>
        <v>0</v>
      </c>
      <c r="FY37" s="95">
        <f>($K37="Bell Curve")*(_xlfn.NORM.DIST(AND(FY$6&gt;=$F37,FY$6&lt;=$H37)*(FY$6-$F37+1),$J37/2,$M37,TRUE)-_xlfn.NORM.DIST(AND(FY$6&gt;=$F37,FY$6&lt;=$H37)*(FX$6-$F37+1),$J37/2,$M37,TRUE))/(1-2*_xlfn.NORM.DIST(0,$J37/2,$M37,TRUE))*$D37+($K37="Steady Growth")*(AND(FY$6&gt;=$F37,FY$6&lt;=$H37)*((FY$6-$F37+1)/($J37*($J37+1)/2)*$D37))+($K37="custom")*CustCF!FS37</f>
        <v>0</v>
      </c>
      <c r="FZ37" s="95">
        <f>($K37="Bell Curve")*(_xlfn.NORM.DIST(AND(FZ$6&gt;=$F37,FZ$6&lt;=$H37)*(FZ$6-$F37+1),$J37/2,$M37,TRUE)-_xlfn.NORM.DIST(AND(FZ$6&gt;=$F37,FZ$6&lt;=$H37)*(FY$6-$F37+1),$J37/2,$M37,TRUE))/(1-2*_xlfn.NORM.DIST(0,$J37/2,$M37,TRUE))*$D37+($K37="Steady Growth")*(AND(FZ$6&gt;=$F37,FZ$6&lt;=$H37)*((FZ$6-$F37+1)/($J37*($J37+1)/2)*$D37))+($K37="custom")*CustCF!FT37</f>
        <v>0</v>
      </c>
      <c r="GA37" s="95">
        <f>($K37="Bell Curve")*(_xlfn.NORM.DIST(AND(GA$6&gt;=$F37,GA$6&lt;=$H37)*(GA$6-$F37+1),$J37/2,$M37,TRUE)-_xlfn.NORM.DIST(AND(GA$6&gt;=$F37,GA$6&lt;=$H37)*(FZ$6-$F37+1),$J37/2,$M37,TRUE))/(1-2*_xlfn.NORM.DIST(0,$J37/2,$M37,TRUE))*$D37+($K37="Steady Growth")*(AND(GA$6&gt;=$F37,GA$6&lt;=$H37)*((GA$6-$F37+1)/($J37*($J37+1)/2)*$D37))+($K37="custom")*CustCF!FU37</f>
        <v>0</v>
      </c>
      <c r="GB37" s="95">
        <f>($K37="Bell Curve")*(_xlfn.NORM.DIST(AND(GB$6&gt;=$F37,GB$6&lt;=$H37)*(GB$6-$F37+1),$J37/2,$M37,TRUE)-_xlfn.NORM.DIST(AND(GB$6&gt;=$F37,GB$6&lt;=$H37)*(GA$6-$F37+1),$J37/2,$M37,TRUE))/(1-2*_xlfn.NORM.DIST(0,$J37/2,$M37,TRUE))*$D37+($K37="Steady Growth")*(AND(GB$6&gt;=$F37,GB$6&lt;=$H37)*((GB$6-$F37+1)/($J37*($J37+1)/2)*$D37))+($K37="custom")*CustCF!FV37</f>
        <v>0</v>
      </c>
      <c r="GC37" s="95">
        <f>($K37="Bell Curve")*(_xlfn.NORM.DIST(AND(GC$6&gt;=$F37,GC$6&lt;=$H37)*(GC$6-$F37+1),$J37/2,$M37,TRUE)-_xlfn.NORM.DIST(AND(GC$6&gt;=$F37,GC$6&lt;=$H37)*(GB$6-$F37+1),$J37/2,$M37,TRUE))/(1-2*_xlfn.NORM.DIST(0,$J37/2,$M37,TRUE))*$D37+($K37="Steady Growth")*(AND(GC$6&gt;=$F37,GC$6&lt;=$H37)*((GC$6-$F37+1)/($J37*($J37+1)/2)*$D37))+($K37="custom")*CustCF!FW37</f>
        <v>0</v>
      </c>
      <c r="GD37" s="95">
        <f>($K37="Bell Curve")*(_xlfn.NORM.DIST(AND(GD$6&gt;=$F37,GD$6&lt;=$H37)*(GD$6-$F37+1),$J37/2,$M37,TRUE)-_xlfn.NORM.DIST(AND(GD$6&gt;=$F37,GD$6&lt;=$H37)*(GC$6-$F37+1),$J37/2,$M37,TRUE))/(1-2*_xlfn.NORM.DIST(0,$J37/2,$M37,TRUE))*$D37+($K37="Steady Growth")*(AND(GD$6&gt;=$F37,GD$6&lt;=$H37)*((GD$6-$F37+1)/($J37*($J37+1)/2)*$D37))+($K37="custom")*CustCF!FX37</f>
        <v>0</v>
      </c>
      <c r="GE37" s="95">
        <f>($K37="Bell Curve")*(_xlfn.NORM.DIST(AND(GE$6&gt;=$F37,GE$6&lt;=$H37)*(GE$6-$F37+1),$J37/2,$M37,TRUE)-_xlfn.NORM.DIST(AND(GE$6&gt;=$F37,GE$6&lt;=$H37)*(GD$6-$F37+1),$J37/2,$M37,TRUE))/(1-2*_xlfn.NORM.DIST(0,$J37/2,$M37,TRUE))*$D37+($K37="Steady Growth")*(AND(GE$6&gt;=$F37,GE$6&lt;=$H37)*((GE$6-$F37+1)/($J37*($J37+1)/2)*$D37))+($K37="custom")*CustCF!FY37</f>
        <v>0</v>
      </c>
      <c r="GF37" s="95">
        <f>($K37="Bell Curve")*(_xlfn.NORM.DIST(AND(GF$6&gt;=$F37,GF$6&lt;=$H37)*(GF$6-$F37+1),$J37/2,$M37,TRUE)-_xlfn.NORM.DIST(AND(GF$6&gt;=$F37,GF$6&lt;=$H37)*(GE$6-$F37+1),$J37/2,$M37,TRUE))/(1-2*_xlfn.NORM.DIST(0,$J37/2,$M37,TRUE))*$D37+($K37="Steady Growth")*(AND(GF$6&gt;=$F37,GF$6&lt;=$H37)*((GF$6-$F37+1)/($J37*($J37+1)/2)*$D37))+($K37="custom")*CustCF!FZ37</f>
        <v>0</v>
      </c>
      <c r="GG37" s="95">
        <f>($K37="Bell Curve")*(_xlfn.NORM.DIST(AND(GG$6&gt;=$F37,GG$6&lt;=$H37)*(GG$6-$F37+1),$J37/2,$M37,TRUE)-_xlfn.NORM.DIST(AND(GG$6&gt;=$F37,GG$6&lt;=$H37)*(GF$6-$F37+1),$J37/2,$M37,TRUE))/(1-2*_xlfn.NORM.DIST(0,$J37/2,$M37,TRUE))*$D37+($K37="Steady Growth")*(AND(GG$6&gt;=$F37,GG$6&lt;=$H37)*((GG$6-$F37+1)/($J37*($J37+1)/2)*$D37))+($K37="custom")*CustCF!GA37</f>
        <v>0</v>
      </c>
      <c r="GH37" s="95">
        <f>($K37="Bell Curve")*(_xlfn.NORM.DIST(AND(GH$6&gt;=$F37,GH$6&lt;=$H37)*(GH$6-$F37+1),$J37/2,$M37,TRUE)-_xlfn.NORM.DIST(AND(GH$6&gt;=$F37,GH$6&lt;=$H37)*(GG$6-$F37+1),$J37/2,$M37,TRUE))/(1-2*_xlfn.NORM.DIST(0,$J37/2,$M37,TRUE))*$D37+($K37="Steady Growth")*(AND(GH$6&gt;=$F37,GH$6&lt;=$H37)*((GH$6-$F37+1)/($J37*($J37+1)/2)*$D37))+($K37="custom")*CustCF!GB37</f>
        <v>0</v>
      </c>
      <c r="GI37" s="95">
        <f>($K37="Bell Curve")*(_xlfn.NORM.DIST(AND(GI$6&gt;=$F37,GI$6&lt;=$H37)*(GI$6-$F37+1),$J37/2,$M37,TRUE)-_xlfn.NORM.DIST(AND(GI$6&gt;=$F37,GI$6&lt;=$H37)*(GH$6-$F37+1),$J37/2,$M37,TRUE))/(1-2*_xlfn.NORM.DIST(0,$J37/2,$M37,TRUE))*$D37+($K37="Steady Growth")*(AND(GI$6&gt;=$F37,GI$6&lt;=$H37)*((GI$6-$F37+1)/($J37*($J37+1)/2)*$D37))+($K37="custom")*CustCF!GC37</f>
        <v>0</v>
      </c>
      <c r="GJ37" s="95">
        <f>($K37="Bell Curve")*(_xlfn.NORM.DIST(AND(GJ$6&gt;=$F37,GJ$6&lt;=$H37)*(GJ$6-$F37+1),$J37/2,$M37,TRUE)-_xlfn.NORM.DIST(AND(GJ$6&gt;=$F37,GJ$6&lt;=$H37)*(GI$6-$F37+1),$J37/2,$M37,TRUE))/(1-2*_xlfn.NORM.DIST(0,$J37/2,$M37,TRUE))*$D37+($K37="Steady Growth")*(AND(GJ$6&gt;=$F37,GJ$6&lt;=$H37)*((GJ$6-$F37+1)/($J37*($J37+1)/2)*$D37))+($K37="custom")*CustCF!GD37</f>
        <v>0</v>
      </c>
      <c r="GK37" s="95">
        <f>($K37="Bell Curve")*(_xlfn.NORM.DIST(AND(GK$6&gt;=$F37,GK$6&lt;=$H37)*(GK$6-$F37+1),$J37/2,$M37,TRUE)-_xlfn.NORM.DIST(AND(GK$6&gt;=$F37,GK$6&lt;=$H37)*(GJ$6-$F37+1),$J37/2,$M37,TRUE))/(1-2*_xlfn.NORM.DIST(0,$J37/2,$M37,TRUE))*$D37+($K37="Steady Growth")*(AND(GK$6&gt;=$F37,GK$6&lt;=$H37)*((GK$6-$F37+1)/($J37*($J37+1)/2)*$D37))+($K37="custom")*CustCF!GE37</f>
        <v>0</v>
      </c>
      <c r="GL37" s="95">
        <f>($K37="Bell Curve")*(_xlfn.NORM.DIST(AND(GL$6&gt;=$F37,GL$6&lt;=$H37)*(GL$6-$F37+1),$J37/2,$M37,TRUE)-_xlfn.NORM.DIST(AND(GL$6&gt;=$F37,GL$6&lt;=$H37)*(GK$6-$F37+1),$J37/2,$M37,TRUE))/(1-2*_xlfn.NORM.DIST(0,$J37/2,$M37,TRUE))*$D37+($K37="Steady Growth")*(AND(GL$6&gt;=$F37,GL$6&lt;=$H37)*((GL$6-$F37+1)/($J37*($J37+1)/2)*$D37))+($K37="custom")*CustCF!GF37</f>
        <v>0</v>
      </c>
      <c r="GM37" s="95">
        <f>($K37="Bell Curve")*(_xlfn.NORM.DIST(AND(GM$6&gt;=$F37,GM$6&lt;=$H37)*(GM$6-$F37+1),$J37/2,$M37,TRUE)-_xlfn.NORM.DIST(AND(GM$6&gt;=$F37,GM$6&lt;=$H37)*(GL$6-$F37+1),$J37/2,$M37,TRUE))/(1-2*_xlfn.NORM.DIST(0,$J37/2,$M37,TRUE))*$D37+($K37="Steady Growth")*(AND(GM$6&gt;=$F37,GM$6&lt;=$H37)*((GM$6-$F37+1)/($J37*($J37+1)/2)*$D37))+($K37="custom")*CustCF!GG37</f>
        <v>0</v>
      </c>
      <c r="GN37" s="268">
        <f>($K37="Bell Curve")*(_xlfn.NORM.DIST(AND(GN$6&gt;=$F37,GN$6&lt;=$H37)*(GN$6-$F37+1),$J37/2,$M37,TRUE)-_xlfn.NORM.DIST(AND(GN$6&gt;=$F37,GN$6&lt;=$H37)*(GM$6-$F37+1),$J37/2,$M37,TRUE))/(1-2*_xlfn.NORM.DIST(0,$J37/2,$M37,TRUE))*$D37+($K37="Steady Growth")*(AND(GN$6&gt;=$F37,GN$6&lt;=$H37)*((GN$6-$F37+1)/($J37*($J37+1)/2)*$D37))+($K37="custom")*CustCF!GH37</f>
        <v>0</v>
      </c>
      <c r="GO37" s="1"/>
      <c r="GP37" s="67"/>
    </row>
    <row r="38" spans="1:198" customFormat="1" hidden="1" outlineLevel="1" x14ac:dyDescent="0.75">
      <c r="A38" s="1"/>
      <c r="B38" s="1"/>
      <c r="C38" s="262"/>
      <c r="D38" s="19"/>
      <c r="E38" s="19"/>
      <c r="F38" s="269"/>
      <c r="G38" s="257"/>
      <c r="H38" s="265"/>
      <c r="I38" s="259"/>
      <c r="J38" s="260"/>
      <c r="K38" s="102"/>
      <c r="L38" s="270"/>
      <c r="M38" s="267"/>
      <c r="N38" s="18"/>
      <c r="O38" s="1372">
        <f t="shared" si="16"/>
        <v>0</v>
      </c>
      <c r="P38" s="95"/>
      <c r="Q38" s="95"/>
      <c r="R38" s="95"/>
      <c r="S38" s="95"/>
      <c r="T38" s="95"/>
      <c r="U38" s="95"/>
      <c r="V38" s="95"/>
      <c r="W38" s="95"/>
      <c r="X38" s="95"/>
      <c r="Y38" s="95"/>
      <c r="Z38" s="95"/>
      <c r="AA38" s="95"/>
      <c r="AB38" s="95"/>
      <c r="AC38" s="95"/>
      <c r="AD38" s="95"/>
      <c r="AE38" s="95"/>
      <c r="AF38" s="95"/>
      <c r="AG38" s="95"/>
      <c r="AH38" s="95"/>
      <c r="AI38" s="95"/>
      <c r="AJ38" s="95"/>
      <c r="AK38" s="95"/>
      <c r="AL38" s="95"/>
      <c r="AM38" s="95"/>
      <c r="AN38" s="95"/>
      <c r="AO38" s="95"/>
      <c r="AP38" s="95"/>
      <c r="AQ38" s="95"/>
      <c r="AR38" s="95"/>
      <c r="AS38" s="95"/>
      <c r="AT38" s="95"/>
      <c r="AU38" s="95"/>
      <c r="AV38" s="95"/>
      <c r="AW38" s="95"/>
      <c r="AX38" s="95"/>
      <c r="AY38" s="95"/>
      <c r="AZ38" s="95"/>
      <c r="BA38" s="95"/>
      <c r="BB38" s="95"/>
      <c r="BC38" s="95"/>
      <c r="BD38" s="95"/>
      <c r="BE38" s="95"/>
      <c r="BF38" s="95"/>
      <c r="BG38" s="95"/>
      <c r="BH38" s="95"/>
      <c r="BI38" s="95"/>
      <c r="BJ38" s="95"/>
      <c r="BK38" s="95"/>
      <c r="BL38" s="95"/>
      <c r="BM38" s="95"/>
      <c r="BN38" s="95"/>
      <c r="BO38" s="95"/>
      <c r="BP38" s="95"/>
      <c r="BQ38" s="95"/>
      <c r="BR38" s="95"/>
      <c r="BS38" s="95"/>
      <c r="BT38" s="95"/>
      <c r="BU38" s="95"/>
      <c r="BV38" s="95"/>
      <c r="BW38" s="95"/>
      <c r="BX38" s="95"/>
      <c r="BY38" s="95"/>
      <c r="BZ38" s="95"/>
      <c r="CA38" s="95"/>
      <c r="CB38" s="95"/>
      <c r="CC38" s="95"/>
      <c r="CD38" s="95"/>
      <c r="CE38" s="95"/>
      <c r="CF38" s="95"/>
      <c r="CG38" s="95"/>
      <c r="CH38" s="95"/>
      <c r="CI38" s="95"/>
      <c r="CJ38" s="95"/>
      <c r="CK38" s="95"/>
      <c r="CL38" s="95"/>
      <c r="CM38" s="95"/>
      <c r="CN38" s="95"/>
      <c r="CO38" s="95"/>
      <c r="CP38" s="95"/>
      <c r="CQ38" s="95"/>
      <c r="CR38" s="95"/>
      <c r="CS38" s="95"/>
      <c r="CT38" s="95"/>
      <c r="CU38" s="95"/>
      <c r="CV38" s="95"/>
      <c r="CW38" s="95"/>
      <c r="CX38" s="95"/>
      <c r="CY38" s="95"/>
      <c r="CZ38" s="95"/>
      <c r="DA38" s="95"/>
      <c r="DB38" s="95"/>
      <c r="DC38" s="95"/>
      <c r="DD38" s="95"/>
      <c r="DE38" s="95"/>
      <c r="DF38" s="95"/>
      <c r="DG38" s="95"/>
      <c r="DH38" s="95"/>
      <c r="DI38" s="95"/>
      <c r="DJ38" s="95"/>
      <c r="DK38" s="95"/>
      <c r="DL38" s="95"/>
      <c r="DM38" s="95"/>
      <c r="DN38" s="95"/>
      <c r="DO38" s="95"/>
      <c r="DP38" s="95"/>
      <c r="DQ38" s="95"/>
      <c r="DR38" s="95"/>
      <c r="DS38" s="95"/>
      <c r="DT38" s="95"/>
      <c r="DU38" s="95"/>
      <c r="DV38" s="95"/>
      <c r="DW38" s="95"/>
      <c r="DX38" s="95"/>
      <c r="DY38" s="95"/>
      <c r="DZ38" s="95"/>
      <c r="EA38" s="95"/>
      <c r="EB38" s="95"/>
      <c r="EC38" s="95"/>
      <c r="ED38" s="95"/>
      <c r="EE38" s="95"/>
      <c r="EF38" s="95"/>
      <c r="EG38" s="95"/>
      <c r="EH38" s="95"/>
      <c r="EI38" s="95"/>
      <c r="EJ38" s="95"/>
      <c r="EK38" s="95"/>
      <c r="EL38" s="95"/>
      <c r="EM38" s="95"/>
      <c r="EN38" s="95"/>
      <c r="EO38" s="95"/>
      <c r="EP38" s="95"/>
      <c r="EQ38" s="95"/>
      <c r="ER38" s="95"/>
      <c r="ES38" s="95"/>
      <c r="ET38" s="95"/>
      <c r="EU38" s="95"/>
      <c r="EV38" s="95"/>
      <c r="EW38" s="95"/>
      <c r="EX38" s="95"/>
      <c r="EY38" s="95"/>
      <c r="EZ38" s="95"/>
      <c r="FA38" s="95"/>
      <c r="FB38" s="95"/>
      <c r="FC38" s="95"/>
      <c r="FD38" s="95"/>
      <c r="FE38" s="95"/>
      <c r="FF38" s="95"/>
      <c r="FG38" s="95"/>
      <c r="FH38" s="95"/>
      <c r="FI38" s="95"/>
      <c r="FJ38" s="95"/>
      <c r="FK38" s="95"/>
      <c r="FL38" s="95"/>
      <c r="FM38" s="95"/>
      <c r="FN38" s="95"/>
      <c r="FO38" s="95"/>
      <c r="FP38" s="95"/>
      <c r="FQ38" s="95"/>
      <c r="FR38" s="95"/>
      <c r="FS38" s="95"/>
      <c r="FT38" s="95"/>
      <c r="FU38" s="95"/>
      <c r="FV38" s="95"/>
      <c r="FW38" s="95"/>
      <c r="FX38" s="95"/>
      <c r="FY38" s="95"/>
      <c r="FZ38" s="95"/>
      <c r="GA38" s="95"/>
      <c r="GB38" s="95"/>
      <c r="GC38" s="95"/>
      <c r="GD38" s="95"/>
      <c r="GE38" s="95"/>
      <c r="GF38" s="95"/>
      <c r="GG38" s="95"/>
      <c r="GH38" s="95"/>
      <c r="GI38" s="95"/>
      <c r="GJ38" s="95"/>
      <c r="GK38" s="95"/>
      <c r="GL38" s="95"/>
      <c r="GM38" s="95"/>
      <c r="GN38" s="268"/>
      <c r="GO38" s="1"/>
      <c r="GP38" s="67"/>
    </row>
    <row r="39" spans="1:198" customFormat="1" collapsed="1" x14ac:dyDescent="0.75">
      <c r="A39" s="1"/>
      <c r="B39" s="1"/>
      <c r="C39" s="271" t="str">
        <f>Budget!T10</f>
        <v>Soft Costs</v>
      </c>
      <c r="D39" s="21">
        <f>Budget!U10</f>
        <v>34148740</v>
      </c>
      <c r="E39" s="21"/>
      <c r="F39" s="272">
        <f>IF(MIN(E40:E67)=0,"",MIN(E40:E67))</f>
        <v>1</v>
      </c>
      <c r="G39" s="257">
        <f>IFERROR(INDEX($P$8:$GN$8,MATCH(F39,$P$6:$GN$6,0)),"")</f>
        <v>46081</v>
      </c>
      <c r="H39" s="258">
        <f>IF(F39="","",MAX(H40:H67))</f>
        <v>24</v>
      </c>
      <c r="I39" s="259">
        <f>IFERROR(INDEX($P$8:$GN$8,MATCH(H39,$P$6:$GN$6,0)),"")</f>
        <v>46783</v>
      </c>
      <c r="J39" s="272">
        <f>IFERROR(H39-F39+1,"")</f>
        <v>24</v>
      </c>
      <c r="K39" s="102"/>
      <c r="L39" s="61"/>
      <c r="M39" s="61"/>
      <c r="N39" s="20">
        <f t="shared" ref="N39:N67" si="26">SUM(P39:GN39)</f>
        <v>34148740.003061213</v>
      </c>
      <c r="O39" s="1372">
        <f t="shared" si="16"/>
        <v>3.0612125992774963E-3</v>
      </c>
      <c r="P39" s="21">
        <f t="shared" ref="P39:AU39" si="27">SUM(P40:P67)</f>
        <v>0</v>
      </c>
      <c r="Q39" s="21">
        <f t="shared" si="27"/>
        <v>2964474.1063596699</v>
      </c>
      <c r="R39" s="21">
        <f t="shared" si="27"/>
        <v>3322562.3852852699</v>
      </c>
      <c r="S39" s="21">
        <f t="shared" si="27"/>
        <v>3679812.1296152654</v>
      </c>
      <c r="T39" s="21">
        <f t="shared" si="27"/>
        <v>1835255.73517241</v>
      </c>
      <c r="U39" s="21">
        <f t="shared" si="27"/>
        <v>2187881.1528917523</v>
      </c>
      <c r="V39" s="21">
        <f t="shared" si="27"/>
        <v>4003335.8079263214</v>
      </c>
      <c r="W39" s="21">
        <f t="shared" si="27"/>
        <v>3440909.5707135275</v>
      </c>
      <c r="X39" s="21">
        <f t="shared" si="27"/>
        <v>539861.07597893709</v>
      </c>
      <c r="Y39" s="21">
        <f t="shared" si="27"/>
        <v>567161.31732679089</v>
      </c>
      <c r="Z39" s="21">
        <f t="shared" si="27"/>
        <v>588538.72251451365</v>
      </c>
      <c r="AA39" s="21">
        <f t="shared" si="27"/>
        <v>603236.11624938704</v>
      </c>
      <c r="AB39" s="21">
        <f t="shared" si="27"/>
        <v>610721.88302736124</v>
      </c>
      <c r="AC39" s="21">
        <f t="shared" si="27"/>
        <v>610721.88302736124</v>
      </c>
      <c r="AD39" s="21">
        <f t="shared" si="27"/>
        <v>603236.11624938704</v>
      </c>
      <c r="AE39" s="21">
        <f t="shared" si="27"/>
        <v>588538.72251451435</v>
      </c>
      <c r="AF39" s="21">
        <f t="shared" si="27"/>
        <v>567161.31732679007</v>
      </c>
      <c r="AG39" s="21">
        <f t="shared" si="27"/>
        <v>539861.07597893802</v>
      </c>
      <c r="AH39" s="21">
        <f t="shared" si="27"/>
        <v>507576.23738019366</v>
      </c>
      <c r="AI39" s="21">
        <f t="shared" si="27"/>
        <v>471372.67186111549</v>
      </c>
      <c r="AJ39" s="21">
        <f t="shared" si="27"/>
        <v>709801.74798375578</v>
      </c>
      <c r="AK39" s="21">
        <f t="shared" si="27"/>
        <v>946593.89519323269</v>
      </c>
      <c r="AL39" s="21">
        <f t="shared" si="27"/>
        <v>1182851.9977993846</v>
      </c>
      <c r="AM39" s="21">
        <f t="shared" si="27"/>
        <v>1419588.1262956234</v>
      </c>
      <c r="AN39" s="21">
        <f t="shared" si="27"/>
        <v>1657686.2083897037</v>
      </c>
      <c r="AO39" s="21">
        <f t="shared" si="27"/>
        <v>0</v>
      </c>
      <c r="AP39" s="21">
        <f t="shared" si="27"/>
        <v>0</v>
      </c>
      <c r="AQ39" s="21">
        <f t="shared" si="27"/>
        <v>0</v>
      </c>
      <c r="AR39" s="21">
        <f t="shared" si="27"/>
        <v>0</v>
      </c>
      <c r="AS39" s="21">
        <f t="shared" si="27"/>
        <v>0</v>
      </c>
      <c r="AT39" s="21">
        <f t="shared" si="27"/>
        <v>0</v>
      </c>
      <c r="AU39" s="21">
        <f t="shared" si="27"/>
        <v>0</v>
      </c>
      <c r="AV39" s="21">
        <f t="shared" ref="AV39:CA39" si="28">SUM(AV40:AV67)</f>
        <v>0</v>
      </c>
      <c r="AW39" s="21">
        <f t="shared" si="28"/>
        <v>0</v>
      </c>
      <c r="AX39" s="21">
        <f t="shared" si="28"/>
        <v>0</v>
      </c>
      <c r="AY39" s="21">
        <f t="shared" si="28"/>
        <v>0</v>
      </c>
      <c r="AZ39" s="21">
        <f t="shared" si="28"/>
        <v>0</v>
      </c>
      <c r="BA39" s="21">
        <f t="shared" si="28"/>
        <v>0</v>
      </c>
      <c r="BB39" s="21">
        <f t="shared" si="28"/>
        <v>0</v>
      </c>
      <c r="BC39" s="21">
        <f t="shared" si="28"/>
        <v>0</v>
      </c>
      <c r="BD39" s="21">
        <f t="shared" si="28"/>
        <v>0</v>
      </c>
      <c r="BE39" s="21">
        <f t="shared" si="28"/>
        <v>0</v>
      </c>
      <c r="BF39" s="21">
        <f t="shared" si="28"/>
        <v>0</v>
      </c>
      <c r="BG39" s="21">
        <f t="shared" si="28"/>
        <v>0</v>
      </c>
      <c r="BH39" s="21">
        <f t="shared" si="28"/>
        <v>0</v>
      </c>
      <c r="BI39" s="21">
        <f t="shared" si="28"/>
        <v>0</v>
      </c>
      <c r="BJ39" s="21">
        <f t="shared" si="28"/>
        <v>0</v>
      </c>
      <c r="BK39" s="21">
        <f t="shared" si="28"/>
        <v>0</v>
      </c>
      <c r="BL39" s="21">
        <f t="shared" si="28"/>
        <v>0</v>
      </c>
      <c r="BM39" s="21">
        <f t="shared" si="28"/>
        <v>0</v>
      </c>
      <c r="BN39" s="21">
        <f t="shared" si="28"/>
        <v>0</v>
      </c>
      <c r="BO39" s="21">
        <f t="shared" si="28"/>
        <v>0</v>
      </c>
      <c r="BP39" s="21">
        <f t="shared" si="28"/>
        <v>0</v>
      </c>
      <c r="BQ39" s="21">
        <f t="shared" si="28"/>
        <v>0</v>
      </c>
      <c r="BR39" s="21">
        <f t="shared" si="28"/>
        <v>0</v>
      </c>
      <c r="BS39" s="21">
        <f t="shared" si="28"/>
        <v>0</v>
      </c>
      <c r="BT39" s="21">
        <f t="shared" si="28"/>
        <v>0</v>
      </c>
      <c r="BU39" s="21">
        <f t="shared" si="28"/>
        <v>0</v>
      </c>
      <c r="BV39" s="21">
        <f t="shared" si="28"/>
        <v>0</v>
      </c>
      <c r="BW39" s="21">
        <f t="shared" si="28"/>
        <v>0</v>
      </c>
      <c r="BX39" s="21">
        <f t="shared" si="28"/>
        <v>0</v>
      </c>
      <c r="BY39" s="21">
        <f t="shared" si="28"/>
        <v>0</v>
      </c>
      <c r="BZ39" s="21">
        <f t="shared" si="28"/>
        <v>0</v>
      </c>
      <c r="CA39" s="21">
        <f t="shared" si="28"/>
        <v>0</v>
      </c>
      <c r="CB39" s="21">
        <f t="shared" ref="CB39:DG39" si="29">SUM(CB40:CB67)</f>
        <v>0</v>
      </c>
      <c r="CC39" s="21">
        <f t="shared" si="29"/>
        <v>0</v>
      </c>
      <c r="CD39" s="21">
        <f t="shared" si="29"/>
        <v>0</v>
      </c>
      <c r="CE39" s="21">
        <f t="shared" si="29"/>
        <v>0</v>
      </c>
      <c r="CF39" s="21">
        <f t="shared" si="29"/>
        <v>0</v>
      </c>
      <c r="CG39" s="21">
        <f t="shared" si="29"/>
        <v>0</v>
      </c>
      <c r="CH39" s="21">
        <f t="shared" si="29"/>
        <v>0</v>
      </c>
      <c r="CI39" s="21">
        <f t="shared" si="29"/>
        <v>0</v>
      </c>
      <c r="CJ39" s="21">
        <f t="shared" si="29"/>
        <v>0</v>
      </c>
      <c r="CK39" s="21">
        <f t="shared" si="29"/>
        <v>0</v>
      </c>
      <c r="CL39" s="21">
        <f t="shared" si="29"/>
        <v>0</v>
      </c>
      <c r="CM39" s="21">
        <f t="shared" si="29"/>
        <v>0</v>
      </c>
      <c r="CN39" s="21">
        <f t="shared" si="29"/>
        <v>0</v>
      </c>
      <c r="CO39" s="21">
        <f t="shared" si="29"/>
        <v>0</v>
      </c>
      <c r="CP39" s="21">
        <f t="shared" si="29"/>
        <v>0</v>
      </c>
      <c r="CQ39" s="21">
        <f t="shared" si="29"/>
        <v>0</v>
      </c>
      <c r="CR39" s="21">
        <f t="shared" si="29"/>
        <v>0</v>
      </c>
      <c r="CS39" s="21">
        <f t="shared" si="29"/>
        <v>0</v>
      </c>
      <c r="CT39" s="21">
        <f t="shared" si="29"/>
        <v>0</v>
      </c>
      <c r="CU39" s="21">
        <f t="shared" si="29"/>
        <v>0</v>
      </c>
      <c r="CV39" s="21">
        <f t="shared" si="29"/>
        <v>0</v>
      </c>
      <c r="CW39" s="21">
        <f t="shared" si="29"/>
        <v>0</v>
      </c>
      <c r="CX39" s="21">
        <f t="shared" si="29"/>
        <v>0</v>
      </c>
      <c r="CY39" s="21">
        <f t="shared" si="29"/>
        <v>0</v>
      </c>
      <c r="CZ39" s="21">
        <f t="shared" si="29"/>
        <v>0</v>
      </c>
      <c r="DA39" s="21">
        <f t="shared" si="29"/>
        <v>0</v>
      </c>
      <c r="DB39" s="21">
        <f t="shared" si="29"/>
        <v>0</v>
      </c>
      <c r="DC39" s="21">
        <f t="shared" si="29"/>
        <v>0</v>
      </c>
      <c r="DD39" s="21">
        <f t="shared" si="29"/>
        <v>0</v>
      </c>
      <c r="DE39" s="21">
        <f t="shared" si="29"/>
        <v>0</v>
      </c>
      <c r="DF39" s="21">
        <f t="shared" si="29"/>
        <v>0</v>
      </c>
      <c r="DG39" s="21">
        <f t="shared" si="29"/>
        <v>0</v>
      </c>
      <c r="DH39" s="21">
        <f t="shared" ref="DH39:EM39" si="30">SUM(DH40:DH67)</f>
        <v>0</v>
      </c>
      <c r="DI39" s="21">
        <f t="shared" si="30"/>
        <v>0</v>
      </c>
      <c r="DJ39" s="21">
        <f t="shared" si="30"/>
        <v>0</v>
      </c>
      <c r="DK39" s="21">
        <f t="shared" si="30"/>
        <v>0</v>
      </c>
      <c r="DL39" s="21">
        <f t="shared" si="30"/>
        <v>0</v>
      </c>
      <c r="DM39" s="21">
        <f t="shared" si="30"/>
        <v>0</v>
      </c>
      <c r="DN39" s="21">
        <f t="shared" si="30"/>
        <v>0</v>
      </c>
      <c r="DO39" s="21">
        <f t="shared" si="30"/>
        <v>0</v>
      </c>
      <c r="DP39" s="21">
        <f t="shared" si="30"/>
        <v>0</v>
      </c>
      <c r="DQ39" s="21">
        <f t="shared" si="30"/>
        <v>0</v>
      </c>
      <c r="DR39" s="21">
        <f t="shared" si="30"/>
        <v>0</v>
      </c>
      <c r="DS39" s="21">
        <f t="shared" si="30"/>
        <v>0</v>
      </c>
      <c r="DT39" s="21">
        <f t="shared" si="30"/>
        <v>0</v>
      </c>
      <c r="DU39" s="21">
        <f t="shared" si="30"/>
        <v>0</v>
      </c>
      <c r="DV39" s="21">
        <f t="shared" si="30"/>
        <v>0</v>
      </c>
      <c r="DW39" s="21">
        <f t="shared" si="30"/>
        <v>0</v>
      </c>
      <c r="DX39" s="21">
        <f t="shared" si="30"/>
        <v>0</v>
      </c>
      <c r="DY39" s="21">
        <f t="shared" si="30"/>
        <v>0</v>
      </c>
      <c r="DZ39" s="21">
        <f t="shared" si="30"/>
        <v>0</v>
      </c>
      <c r="EA39" s="21">
        <f t="shared" si="30"/>
        <v>0</v>
      </c>
      <c r="EB39" s="21">
        <f t="shared" si="30"/>
        <v>0</v>
      </c>
      <c r="EC39" s="21">
        <f t="shared" si="30"/>
        <v>0</v>
      </c>
      <c r="ED39" s="21">
        <f t="shared" si="30"/>
        <v>0</v>
      </c>
      <c r="EE39" s="21">
        <f t="shared" si="30"/>
        <v>0</v>
      </c>
      <c r="EF39" s="21">
        <f t="shared" si="30"/>
        <v>0</v>
      </c>
      <c r="EG39" s="21">
        <f t="shared" si="30"/>
        <v>0</v>
      </c>
      <c r="EH39" s="21">
        <f t="shared" si="30"/>
        <v>0</v>
      </c>
      <c r="EI39" s="21">
        <f t="shared" si="30"/>
        <v>0</v>
      </c>
      <c r="EJ39" s="21">
        <f t="shared" si="30"/>
        <v>0</v>
      </c>
      <c r="EK39" s="21">
        <f t="shared" si="30"/>
        <v>0</v>
      </c>
      <c r="EL39" s="21">
        <f t="shared" si="30"/>
        <v>0</v>
      </c>
      <c r="EM39" s="21">
        <f t="shared" si="30"/>
        <v>0</v>
      </c>
      <c r="EN39" s="21">
        <f t="shared" ref="EN39:FS39" si="31">SUM(EN40:EN67)</f>
        <v>0</v>
      </c>
      <c r="EO39" s="21">
        <f t="shared" si="31"/>
        <v>0</v>
      </c>
      <c r="EP39" s="21">
        <f t="shared" si="31"/>
        <v>0</v>
      </c>
      <c r="EQ39" s="21">
        <f t="shared" si="31"/>
        <v>0</v>
      </c>
      <c r="ER39" s="21">
        <f t="shared" si="31"/>
        <v>0</v>
      </c>
      <c r="ES39" s="21">
        <f t="shared" si="31"/>
        <v>0</v>
      </c>
      <c r="ET39" s="21">
        <f t="shared" si="31"/>
        <v>0</v>
      </c>
      <c r="EU39" s="21">
        <f t="shared" si="31"/>
        <v>0</v>
      </c>
      <c r="EV39" s="21">
        <f t="shared" si="31"/>
        <v>0</v>
      </c>
      <c r="EW39" s="21">
        <f t="shared" si="31"/>
        <v>0</v>
      </c>
      <c r="EX39" s="21">
        <f t="shared" si="31"/>
        <v>0</v>
      </c>
      <c r="EY39" s="21">
        <f t="shared" si="31"/>
        <v>0</v>
      </c>
      <c r="EZ39" s="21">
        <f t="shared" si="31"/>
        <v>0</v>
      </c>
      <c r="FA39" s="21">
        <f t="shared" si="31"/>
        <v>0</v>
      </c>
      <c r="FB39" s="21">
        <f t="shared" si="31"/>
        <v>0</v>
      </c>
      <c r="FC39" s="21">
        <f t="shared" si="31"/>
        <v>0</v>
      </c>
      <c r="FD39" s="21">
        <f t="shared" si="31"/>
        <v>0</v>
      </c>
      <c r="FE39" s="21">
        <f t="shared" si="31"/>
        <v>0</v>
      </c>
      <c r="FF39" s="21">
        <f t="shared" si="31"/>
        <v>0</v>
      </c>
      <c r="FG39" s="21">
        <f t="shared" si="31"/>
        <v>0</v>
      </c>
      <c r="FH39" s="21">
        <f t="shared" si="31"/>
        <v>0</v>
      </c>
      <c r="FI39" s="21">
        <f t="shared" si="31"/>
        <v>0</v>
      </c>
      <c r="FJ39" s="21">
        <f t="shared" si="31"/>
        <v>0</v>
      </c>
      <c r="FK39" s="21">
        <f t="shared" si="31"/>
        <v>0</v>
      </c>
      <c r="FL39" s="21">
        <f t="shared" si="31"/>
        <v>0</v>
      </c>
      <c r="FM39" s="21">
        <f t="shared" si="31"/>
        <v>0</v>
      </c>
      <c r="FN39" s="21">
        <f t="shared" si="31"/>
        <v>0</v>
      </c>
      <c r="FO39" s="21">
        <f t="shared" si="31"/>
        <v>0</v>
      </c>
      <c r="FP39" s="21">
        <f t="shared" si="31"/>
        <v>0</v>
      </c>
      <c r="FQ39" s="21">
        <f t="shared" si="31"/>
        <v>0</v>
      </c>
      <c r="FR39" s="21">
        <f t="shared" si="31"/>
        <v>0</v>
      </c>
      <c r="FS39" s="21">
        <f t="shared" si="31"/>
        <v>0</v>
      </c>
      <c r="FT39" s="21">
        <f t="shared" ref="FT39:GN39" si="32">SUM(FT40:FT67)</f>
        <v>0</v>
      </c>
      <c r="FU39" s="21">
        <f t="shared" si="32"/>
        <v>0</v>
      </c>
      <c r="FV39" s="21">
        <f t="shared" si="32"/>
        <v>0</v>
      </c>
      <c r="FW39" s="21">
        <f t="shared" si="32"/>
        <v>0</v>
      </c>
      <c r="FX39" s="21">
        <f t="shared" si="32"/>
        <v>0</v>
      </c>
      <c r="FY39" s="21">
        <f t="shared" si="32"/>
        <v>0</v>
      </c>
      <c r="FZ39" s="21">
        <f t="shared" si="32"/>
        <v>0</v>
      </c>
      <c r="GA39" s="21">
        <f t="shared" si="32"/>
        <v>0</v>
      </c>
      <c r="GB39" s="21">
        <f t="shared" si="32"/>
        <v>0</v>
      </c>
      <c r="GC39" s="21">
        <f t="shared" si="32"/>
        <v>0</v>
      </c>
      <c r="GD39" s="21">
        <f t="shared" si="32"/>
        <v>0</v>
      </c>
      <c r="GE39" s="21">
        <f t="shared" si="32"/>
        <v>0</v>
      </c>
      <c r="GF39" s="21">
        <f t="shared" si="32"/>
        <v>0</v>
      </c>
      <c r="GG39" s="21">
        <f t="shared" si="32"/>
        <v>0</v>
      </c>
      <c r="GH39" s="21">
        <f t="shared" si="32"/>
        <v>0</v>
      </c>
      <c r="GI39" s="21">
        <f t="shared" si="32"/>
        <v>0</v>
      </c>
      <c r="GJ39" s="21">
        <f t="shared" si="32"/>
        <v>0</v>
      </c>
      <c r="GK39" s="21">
        <f t="shared" si="32"/>
        <v>0</v>
      </c>
      <c r="GL39" s="21">
        <f t="shared" si="32"/>
        <v>0</v>
      </c>
      <c r="GM39" s="21">
        <f t="shared" si="32"/>
        <v>0</v>
      </c>
      <c r="GN39" s="273">
        <f t="shared" si="32"/>
        <v>0</v>
      </c>
      <c r="GO39" s="1"/>
      <c r="GP39" s="67"/>
    </row>
    <row r="40" spans="1:198" customFormat="1" hidden="1" outlineLevel="1" x14ac:dyDescent="0.75">
      <c r="A40" s="1"/>
      <c r="B40" s="1"/>
      <c r="C40" s="262" t="str">
        <f>Budget!T11</f>
        <v>Design</v>
      </c>
      <c r="D40" s="19">
        <f>Budget!U11</f>
        <v>6600000</v>
      </c>
      <c r="E40" s="19">
        <f t="shared" ref="E40:E67" si="33">IF(D40&lt;&gt;0,F40,"")</f>
        <v>1</v>
      </c>
      <c r="F40" s="263">
        <v>1</v>
      </c>
      <c r="G40" s="257">
        <f>IF(L40="custom",CustCF!F40,INDEX($P$8:$GN$8,MATCH(F40,$P$6:$GN$6,0)))</f>
        <v>46081</v>
      </c>
      <c r="H40" s="264">
        <v>6</v>
      </c>
      <c r="I40" s="257">
        <f>IF(L40="custom",CustCF!G40,INDEX($P$8:$GN$8,MATCH(H40,$P$6:$GN$6,0)))</f>
        <v>46234</v>
      </c>
      <c r="J40" s="260">
        <f t="shared" ref="J40:J67" si="34">H40-F40+1</f>
        <v>6</v>
      </c>
      <c r="K40" s="265" t="s">
        <v>115</v>
      </c>
      <c r="L40" s="266" t="s">
        <v>142</v>
      </c>
      <c r="M40" s="267">
        <f t="shared" ref="M40:M67" si="35">INDEX($D$291:$D$296,MATCH(L40,$C$291:$C$296,0))</f>
        <v>5</v>
      </c>
      <c r="N40" s="18">
        <f t="shared" si="26"/>
        <v>6600000</v>
      </c>
      <c r="O40" s="1372">
        <f t="shared" si="16"/>
        <v>0</v>
      </c>
      <c r="P40" s="274">
        <f>($K40="Bell Curve")*(_xlfn.NORM.DIST(AND(P$6&gt;=$F40,P$6&lt;=$H40)*(P$6-$F40+1),$J40/2,$M40,TRUE)-_xlfn.NORM.DIST(AND(P$6&gt;=$F40,P$6&lt;=$H40)*(O$6-$F40+1),$J40/2,$M40,TRUE))/(1-2*_xlfn.NORM.DIST(0,$J40/2,$M40,TRUE))*$D40+($K40="Steady Growth")*(AND(P$6&gt;=$F40,P$6&lt;=$H40)*((P$6-$F40+1)/($J40*($J40+1)/2)*$D40))+($K40="custom")*CustCF!J40</f>
        <v>0</v>
      </c>
      <c r="Q40" s="274">
        <f>($K40="Bell Curve")*(_xlfn.NORM.DIST(AND(Q$6&gt;=$F40,Q$6&lt;=$H40)*(Q$6-$F40+1),$J40/2,$M40,TRUE)-_xlfn.NORM.DIST(AND(Q$6&gt;=$F40,Q$6&lt;=$H40)*(P$6-$F40+1),$J40/2,$M40,TRUE))/(1-2*_xlfn.NORM.DIST(0,$J40/2,$M40,TRUE))*$D40+($K40="Steady Growth")*(AND(Q$6&gt;=$F40,Q$6&lt;=$H40)*((Q$6-$F40+1)/($J40*($J40+1)/2)*$D40))+($K40="custom")*CustCF!K40</f>
        <v>314285.71428571426</v>
      </c>
      <c r="R40" s="95">
        <f>($K40="Bell Curve")*(_xlfn.NORM.DIST(AND(R$6&gt;=$F40,R$6&lt;=$H40)*(R$6-$F40+1),$J40/2,$M40,TRUE)-_xlfn.NORM.DIST(AND(R$6&gt;=$F40,R$6&lt;=$H40)*(Q$6-$F40+1),$J40/2,$M40,TRUE))/(1-2*_xlfn.NORM.DIST(0,$J40/2,$M40,TRUE))*$D40+($K40="Steady Growth")*(AND(R$6&gt;=$F40,R$6&lt;=$H40)*((R$6-$F40+1)/($J40*($J40+1)/2)*$D40))+($K40="custom")*CustCF!L40</f>
        <v>628571.42857142852</v>
      </c>
      <c r="S40" s="95">
        <f>($K40="Bell Curve")*(_xlfn.NORM.DIST(AND(S$6&gt;=$F40,S$6&lt;=$H40)*(S$6-$F40+1),$J40/2,$M40,TRUE)-_xlfn.NORM.DIST(AND(S$6&gt;=$F40,S$6&lt;=$H40)*(R$6-$F40+1),$J40/2,$M40,TRUE))/(1-2*_xlfn.NORM.DIST(0,$J40/2,$M40,TRUE))*$D40+($K40="Steady Growth")*(AND(S$6&gt;=$F40,S$6&lt;=$H40)*((S$6-$F40+1)/($J40*($J40+1)/2)*$D40))+($K40="custom")*CustCF!M40</f>
        <v>942857.14285714284</v>
      </c>
      <c r="T40" s="95">
        <f>($K40="Bell Curve")*(_xlfn.NORM.DIST(AND(T$6&gt;=$F40,T$6&lt;=$H40)*(T$6-$F40+1),$J40/2,$M40,TRUE)-_xlfn.NORM.DIST(AND(T$6&gt;=$F40,T$6&lt;=$H40)*(S$6-$F40+1),$J40/2,$M40,TRUE))/(1-2*_xlfn.NORM.DIST(0,$J40/2,$M40,TRUE))*$D40+($K40="Steady Growth")*(AND(T$6&gt;=$F40,T$6&lt;=$H40)*((T$6-$F40+1)/($J40*($J40+1)/2)*$D40))+($K40="custom")*CustCF!N40</f>
        <v>1257142.857142857</v>
      </c>
      <c r="U40" s="95">
        <f>($K40="Bell Curve")*(_xlfn.NORM.DIST(AND(U$6&gt;=$F40,U$6&lt;=$H40)*(U$6-$F40+1),$J40/2,$M40,TRUE)-_xlfn.NORM.DIST(AND(U$6&gt;=$F40,U$6&lt;=$H40)*(T$6-$F40+1),$J40/2,$M40,TRUE))/(1-2*_xlfn.NORM.DIST(0,$J40/2,$M40,TRUE))*$D40+($K40="Steady Growth")*(AND(U$6&gt;=$F40,U$6&lt;=$H40)*((U$6-$F40+1)/($J40*($J40+1)/2)*$D40))+($K40="custom")*CustCF!O40</f>
        <v>1571428.5714285714</v>
      </c>
      <c r="V40" s="95">
        <f>($K40="Bell Curve")*(_xlfn.NORM.DIST(AND(V$6&gt;=$F40,V$6&lt;=$H40)*(V$6-$F40+1),$J40/2,$M40,TRUE)-_xlfn.NORM.DIST(AND(V$6&gt;=$F40,V$6&lt;=$H40)*(U$6-$F40+1),$J40/2,$M40,TRUE))/(1-2*_xlfn.NORM.DIST(0,$J40/2,$M40,TRUE))*$D40+($K40="Steady Growth")*(AND(V$6&gt;=$F40,V$6&lt;=$H40)*((V$6-$F40+1)/($J40*($J40+1)/2)*$D40))+($K40="custom")*CustCF!P40</f>
        <v>1885714.2857142857</v>
      </c>
      <c r="W40" s="95">
        <f>($K40="Bell Curve")*(_xlfn.NORM.DIST(AND(W$6&gt;=$F40,W$6&lt;=$H40)*(W$6-$F40+1),$J40/2,$M40,TRUE)-_xlfn.NORM.DIST(AND(W$6&gt;=$F40,W$6&lt;=$H40)*(V$6-$F40+1),$J40/2,$M40,TRUE))/(1-2*_xlfn.NORM.DIST(0,$J40/2,$M40,TRUE))*$D40+($K40="Steady Growth")*(AND(W$6&gt;=$F40,W$6&lt;=$H40)*((W$6-$F40+1)/($J40*($J40+1)/2)*$D40))+($K40="custom")*CustCF!Q40</f>
        <v>0</v>
      </c>
      <c r="X40" s="95">
        <f>($K40="Bell Curve")*(_xlfn.NORM.DIST(AND(X$6&gt;=$F40,X$6&lt;=$H40)*(X$6-$F40+1),$J40/2,$M40,TRUE)-_xlfn.NORM.DIST(AND(X$6&gt;=$F40,X$6&lt;=$H40)*(W$6-$F40+1),$J40/2,$M40,TRUE))/(1-2*_xlfn.NORM.DIST(0,$J40/2,$M40,TRUE))*$D40+($K40="Steady Growth")*(AND(X$6&gt;=$F40,X$6&lt;=$H40)*((X$6-$F40+1)/($J40*($J40+1)/2)*$D40))+($K40="custom")*CustCF!R40</f>
        <v>0</v>
      </c>
      <c r="Y40" s="95">
        <f>($K40="Bell Curve")*(_xlfn.NORM.DIST(AND(Y$6&gt;=$F40,Y$6&lt;=$H40)*(Y$6-$F40+1),$J40/2,$M40,TRUE)-_xlfn.NORM.DIST(AND(Y$6&gt;=$F40,Y$6&lt;=$H40)*(X$6-$F40+1),$J40/2,$M40,TRUE))/(1-2*_xlfn.NORM.DIST(0,$J40/2,$M40,TRUE))*$D40+($K40="Steady Growth")*(AND(Y$6&gt;=$F40,Y$6&lt;=$H40)*((Y$6-$F40+1)/($J40*($J40+1)/2)*$D40))+($K40="custom")*CustCF!S40</f>
        <v>0</v>
      </c>
      <c r="Z40" s="95">
        <f>($K40="Bell Curve")*(_xlfn.NORM.DIST(AND(Z$6&gt;=$F40,Z$6&lt;=$H40)*(Z$6-$F40+1),$J40/2,$M40,TRUE)-_xlfn.NORM.DIST(AND(Z$6&gt;=$F40,Z$6&lt;=$H40)*(Y$6-$F40+1),$J40/2,$M40,TRUE))/(1-2*_xlfn.NORM.DIST(0,$J40/2,$M40,TRUE))*$D40+($K40="Steady Growth")*(AND(Z$6&gt;=$F40,Z$6&lt;=$H40)*((Z$6-$F40+1)/($J40*($J40+1)/2)*$D40))+($K40="custom")*CustCF!T40</f>
        <v>0</v>
      </c>
      <c r="AA40" s="95">
        <f>($K40="Bell Curve")*(_xlfn.NORM.DIST(AND(AA$6&gt;=$F40,AA$6&lt;=$H40)*(AA$6-$F40+1),$J40/2,$M40,TRUE)-_xlfn.NORM.DIST(AND(AA$6&gt;=$F40,AA$6&lt;=$H40)*(Z$6-$F40+1),$J40/2,$M40,TRUE))/(1-2*_xlfn.NORM.DIST(0,$J40/2,$M40,TRUE))*$D40+($K40="Steady Growth")*(AND(AA$6&gt;=$F40,AA$6&lt;=$H40)*((AA$6-$F40+1)/($J40*($J40+1)/2)*$D40))+($K40="custom")*CustCF!U40</f>
        <v>0</v>
      </c>
      <c r="AB40" s="95">
        <f>($K40="Bell Curve")*(_xlfn.NORM.DIST(AND(AB$6&gt;=$F40,AB$6&lt;=$H40)*(AB$6-$F40+1),$J40/2,$M40,TRUE)-_xlfn.NORM.DIST(AND(AB$6&gt;=$F40,AB$6&lt;=$H40)*(AA$6-$F40+1),$J40/2,$M40,TRUE))/(1-2*_xlfn.NORM.DIST(0,$J40/2,$M40,TRUE))*$D40+($K40="Steady Growth")*(AND(AB$6&gt;=$F40,AB$6&lt;=$H40)*((AB$6-$F40+1)/($J40*($J40+1)/2)*$D40))+($K40="custom")*CustCF!V40</f>
        <v>0</v>
      </c>
      <c r="AC40" s="95">
        <f>($K40="Bell Curve")*(_xlfn.NORM.DIST(AND(AC$6&gt;=$F40,AC$6&lt;=$H40)*(AC$6-$F40+1),$J40/2,$M40,TRUE)-_xlfn.NORM.DIST(AND(AC$6&gt;=$F40,AC$6&lt;=$H40)*(AB$6-$F40+1),$J40/2,$M40,TRUE))/(1-2*_xlfn.NORM.DIST(0,$J40/2,$M40,TRUE))*$D40+($K40="Steady Growth")*(AND(AC$6&gt;=$F40,AC$6&lt;=$H40)*((AC$6-$F40+1)/($J40*($J40+1)/2)*$D40))+($K40="custom")*CustCF!W40</f>
        <v>0</v>
      </c>
      <c r="AD40" s="95">
        <f>($K40="Bell Curve")*(_xlfn.NORM.DIST(AND(AD$6&gt;=$F40,AD$6&lt;=$H40)*(AD$6-$F40+1),$J40/2,$M40,TRUE)-_xlfn.NORM.DIST(AND(AD$6&gt;=$F40,AD$6&lt;=$H40)*(AC$6-$F40+1),$J40/2,$M40,TRUE))/(1-2*_xlfn.NORM.DIST(0,$J40/2,$M40,TRUE))*$D40+($K40="Steady Growth")*(AND(AD$6&gt;=$F40,AD$6&lt;=$H40)*((AD$6-$F40+1)/($J40*($J40+1)/2)*$D40))+($K40="custom")*CustCF!X40</f>
        <v>0</v>
      </c>
      <c r="AE40" s="95">
        <f>($K40="Bell Curve")*(_xlfn.NORM.DIST(AND(AE$6&gt;=$F40,AE$6&lt;=$H40)*(AE$6-$F40+1),$J40/2,$M40,TRUE)-_xlfn.NORM.DIST(AND(AE$6&gt;=$F40,AE$6&lt;=$H40)*(AD$6-$F40+1),$J40/2,$M40,TRUE))/(1-2*_xlfn.NORM.DIST(0,$J40/2,$M40,TRUE))*$D40+($K40="Steady Growth")*(AND(AE$6&gt;=$F40,AE$6&lt;=$H40)*((AE$6-$F40+1)/($J40*($J40+1)/2)*$D40))+($K40="custom")*CustCF!Y40</f>
        <v>0</v>
      </c>
      <c r="AF40" s="95">
        <f>($K40="Bell Curve")*(_xlfn.NORM.DIST(AND(AF$6&gt;=$F40,AF$6&lt;=$H40)*(AF$6-$F40+1),$J40/2,$M40,TRUE)-_xlfn.NORM.DIST(AND(AF$6&gt;=$F40,AF$6&lt;=$H40)*(AE$6-$F40+1),$J40/2,$M40,TRUE))/(1-2*_xlfn.NORM.DIST(0,$J40/2,$M40,TRUE))*$D40+($K40="Steady Growth")*(AND(AF$6&gt;=$F40,AF$6&lt;=$H40)*((AF$6-$F40+1)/($J40*($J40+1)/2)*$D40))+($K40="custom")*CustCF!Z40</f>
        <v>0</v>
      </c>
      <c r="AG40" s="95">
        <f>($K40="Bell Curve")*(_xlfn.NORM.DIST(AND(AG$6&gt;=$F40,AG$6&lt;=$H40)*(AG$6-$F40+1),$J40/2,$M40,TRUE)-_xlfn.NORM.DIST(AND(AG$6&gt;=$F40,AG$6&lt;=$H40)*(AF$6-$F40+1),$J40/2,$M40,TRUE))/(1-2*_xlfn.NORM.DIST(0,$J40/2,$M40,TRUE))*$D40+($K40="Steady Growth")*(AND(AG$6&gt;=$F40,AG$6&lt;=$H40)*((AG$6-$F40+1)/($J40*($J40+1)/2)*$D40))+($K40="custom")*CustCF!AA40</f>
        <v>0</v>
      </c>
      <c r="AH40" s="95">
        <f>($K40="Bell Curve")*(_xlfn.NORM.DIST(AND(AH$6&gt;=$F40,AH$6&lt;=$H40)*(AH$6-$F40+1),$J40/2,$M40,TRUE)-_xlfn.NORM.DIST(AND(AH$6&gt;=$F40,AH$6&lt;=$H40)*(AG$6-$F40+1),$J40/2,$M40,TRUE))/(1-2*_xlfn.NORM.DIST(0,$J40/2,$M40,TRUE))*$D40+($K40="Steady Growth")*(AND(AH$6&gt;=$F40,AH$6&lt;=$H40)*((AH$6-$F40+1)/($J40*($J40+1)/2)*$D40))+($K40="custom")*CustCF!AB40</f>
        <v>0</v>
      </c>
      <c r="AI40" s="95">
        <f>($K40="Bell Curve")*(_xlfn.NORM.DIST(AND(AI$6&gt;=$F40,AI$6&lt;=$H40)*(AI$6-$F40+1),$J40/2,$M40,TRUE)-_xlfn.NORM.DIST(AND(AI$6&gt;=$F40,AI$6&lt;=$H40)*(AH$6-$F40+1),$J40/2,$M40,TRUE))/(1-2*_xlfn.NORM.DIST(0,$J40/2,$M40,TRUE))*$D40+($K40="Steady Growth")*(AND(AI$6&gt;=$F40,AI$6&lt;=$H40)*((AI$6-$F40+1)/($J40*($J40+1)/2)*$D40))+($K40="custom")*CustCF!AC40</f>
        <v>0</v>
      </c>
      <c r="AJ40" s="95">
        <f>($K40="Bell Curve")*(_xlfn.NORM.DIST(AND(AJ$6&gt;=$F40,AJ$6&lt;=$H40)*(AJ$6-$F40+1),$J40/2,$M40,TRUE)-_xlfn.NORM.DIST(AND(AJ$6&gt;=$F40,AJ$6&lt;=$H40)*(AI$6-$F40+1),$J40/2,$M40,TRUE))/(1-2*_xlfn.NORM.DIST(0,$J40/2,$M40,TRUE))*$D40+($K40="Steady Growth")*(AND(AJ$6&gt;=$F40,AJ$6&lt;=$H40)*((AJ$6-$F40+1)/($J40*($J40+1)/2)*$D40))+($K40="custom")*CustCF!AD40</f>
        <v>0</v>
      </c>
      <c r="AK40" s="95">
        <f>($K40="Bell Curve")*(_xlfn.NORM.DIST(AND(AK$6&gt;=$F40,AK$6&lt;=$H40)*(AK$6-$F40+1),$J40/2,$M40,TRUE)-_xlfn.NORM.DIST(AND(AK$6&gt;=$F40,AK$6&lt;=$H40)*(AJ$6-$F40+1),$J40/2,$M40,TRUE))/(1-2*_xlfn.NORM.DIST(0,$J40/2,$M40,TRUE))*$D40+($K40="Steady Growth")*(AND(AK$6&gt;=$F40,AK$6&lt;=$H40)*((AK$6-$F40+1)/($J40*($J40+1)/2)*$D40))+($K40="custom")*CustCF!AE40</f>
        <v>0</v>
      </c>
      <c r="AL40" s="95">
        <f>($K40="Bell Curve")*(_xlfn.NORM.DIST(AND(AL$6&gt;=$F40,AL$6&lt;=$H40)*(AL$6-$F40+1),$J40/2,$M40,TRUE)-_xlfn.NORM.DIST(AND(AL$6&gt;=$F40,AL$6&lt;=$H40)*(AK$6-$F40+1),$J40/2,$M40,TRUE))/(1-2*_xlfn.NORM.DIST(0,$J40/2,$M40,TRUE))*$D40+($K40="Steady Growth")*(AND(AL$6&gt;=$F40,AL$6&lt;=$H40)*((AL$6-$F40+1)/($J40*($J40+1)/2)*$D40))+($K40="custom")*CustCF!AF40</f>
        <v>0</v>
      </c>
      <c r="AM40" s="95">
        <f>($K40="Bell Curve")*(_xlfn.NORM.DIST(AND(AM$6&gt;=$F40,AM$6&lt;=$H40)*(AM$6-$F40+1),$J40/2,$M40,TRUE)-_xlfn.NORM.DIST(AND(AM$6&gt;=$F40,AM$6&lt;=$H40)*(AL$6-$F40+1),$J40/2,$M40,TRUE))/(1-2*_xlfn.NORM.DIST(0,$J40/2,$M40,TRUE))*$D40+($K40="Steady Growth")*(AND(AM$6&gt;=$F40,AM$6&lt;=$H40)*((AM$6-$F40+1)/($J40*($J40+1)/2)*$D40))+($K40="custom")*CustCF!AG40</f>
        <v>0</v>
      </c>
      <c r="AN40" s="95">
        <f>($K40="Bell Curve")*(_xlfn.NORM.DIST(AND(AN$6&gt;=$F40,AN$6&lt;=$H40)*(AN$6-$F40+1),$J40/2,$M40,TRUE)-_xlfn.NORM.DIST(AND(AN$6&gt;=$F40,AN$6&lt;=$H40)*(AM$6-$F40+1),$J40/2,$M40,TRUE))/(1-2*_xlfn.NORM.DIST(0,$J40/2,$M40,TRUE))*$D40+($K40="Steady Growth")*(AND(AN$6&gt;=$F40,AN$6&lt;=$H40)*((AN$6-$F40+1)/($J40*($J40+1)/2)*$D40))+($K40="custom")*CustCF!AH40</f>
        <v>0</v>
      </c>
      <c r="AO40" s="95">
        <f>($K40="Bell Curve")*(_xlfn.NORM.DIST(AND(AO$6&gt;=$F40,AO$6&lt;=$H40)*(AO$6-$F40+1),$J40/2,$M40,TRUE)-_xlfn.NORM.DIST(AND(AO$6&gt;=$F40,AO$6&lt;=$H40)*(AN$6-$F40+1),$J40/2,$M40,TRUE))/(1-2*_xlfn.NORM.DIST(0,$J40/2,$M40,TRUE))*$D40+($K40="Steady Growth")*(AND(AO$6&gt;=$F40,AO$6&lt;=$H40)*((AO$6-$F40+1)/($J40*($J40+1)/2)*$D40))+($K40="custom")*CustCF!AI40</f>
        <v>0</v>
      </c>
      <c r="AP40" s="95">
        <f>($K40="Bell Curve")*(_xlfn.NORM.DIST(AND(AP$6&gt;=$F40,AP$6&lt;=$H40)*(AP$6-$F40+1),$J40/2,$M40,TRUE)-_xlfn.NORM.DIST(AND(AP$6&gt;=$F40,AP$6&lt;=$H40)*(AO$6-$F40+1),$J40/2,$M40,TRUE))/(1-2*_xlfn.NORM.DIST(0,$J40/2,$M40,TRUE))*$D40+($K40="Steady Growth")*(AND(AP$6&gt;=$F40,AP$6&lt;=$H40)*((AP$6-$F40+1)/($J40*($J40+1)/2)*$D40))+($K40="custom")*CustCF!AJ40</f>
        <v>0</v>
      </c>
      <c r="AQ40" s="95">
        <f>($K40="Bell Curve")*(_xlfn.NORM.DIST(AND(AQ$6&gt;=$F40,AQ$6&lt;=$H40)*(AQ$6-$F40+1),$J40/2,$M40,TRUE)-_xlfn.NORM.DIST(AND(AQ$6&gt;=$F40,AQ$6&lt;=$H40)*(AP$6-$F40+1),$J40/2,$M40,TRUE))/(1-2*_xlfn.NORM.DIST(0,$J40/2,$M40,TRUE))*$D40+($K40="Steady Growth")*(AND(AQ$6&gt;=$F40,AQ$6&lt;=$H40)*((AQ$6-$F40+1)/($J40*($J40+1)/2)*$D40))+($K40="custom")*CustCF!AK40</f>
        <v>0</v>
      </c>
      <c r="AR40" s="95">
        <f>($K40="Bell Curve")*(_xlfn.NORM.DIST(AND(AR$6&gt;=$F40,AR$6&lt;=$H40)*(AR$6-$F40+1),$J40/2,$M40,TRUE)-_xlfn.NORM.DIST(AND(AR$6&gt;=$F40,AR$6&lt;=$H40)*(AQ$6-$F40+1),$J40/2,$M40,TRUE))/(1-2*_xlfn.NORM.DIST(0,$J40/2,$M40,TRUE))*$D40+($K40="Steady Growth")*(AND(AR$6&gt;=$F40,AR$6&lt;=$H40)*((AR$6-$F40+1)/($J40*($J40+1)/2)*$D40))+($K40="custom")*CustCF!AL40</f>
        <v>0</v>
      </c>
      <c r="AS40" s="95">
        <f>($K40="Bell Curve")*(_xlfn.NORM.DIST(AND(AS$6&gt;=$F40,AS$6&lt;=$H40)*(AS$6-$F40+1),$J40/2,$M40,TRUE)-_xlfn.NORM.DIST(AND(AS$6&gt;=$F40,AS$6&lt;=$H40)*(AR$6-$F40+1),$J40/2,$M40,TRUE))/(1-2*_xlfn.NORM.DIST(0,$J40/2,$M40,TRUE))*$D40+($K40="Steady Growth")*(AND(AS$6&gt;=$F40,AS$6&lt;=$H40)*((AS$6-$F40+1)/($J40*($J40+1)/2)*$D40))+($K40="custom")*CustCF!AM40</f>
        <v>0</v>
      </c>
      <c r="AT40" s="95">
        <f>($K40="Bell Curve")*(_xlfn.NORM.DIST(AND(AT$6&gt;=$F40,AT$6&lt;=$H40)*(AT$6-$F40+1),$J40/2,$M40,TRUE)-_xlfn.NORM.DIST(AND(AT$6&gt;=$F40,AT$6&lt;=$H40)*(AS$6-$F40+1),$J40/2,$M40,TRUE))/(1-2*_xlfn.NORM.DIST(0,$J40/2,$M40,TRUE))*$D40+($K40="Steady Growth")*(AND(AT$6&gt;=$F40,AT$6&lt;=$H40)*((AT$6-$F40+1)/($J40*($J40+1)/2)*$D40))+($K40="custom")*CustCF!AN40</f>
        <v>0</v>
      </c>
      <c r="AU40" s="95">
        <f>($K40="Bell Curve")*(_xlfn.NORM.DIST(AND(AU$6&gt;=$F40,AU$6&lt;=$H40)*(AU$6-$F40+1),$J40/2,$M40,TRUE)-_xlfn.NORM.DIST(AND(AU$6&gt;=$F40,AU$6&lt;=$H40)*(AT$6-$F40+1),$J40/2,$M40,TRUE))/(1-2*_xlfn.NORM.DIST(0,$J40/2,$M40,TRUE))*$D40+($K40="Steady Growth")*(AND(AU$6&gt;=$F40,AU$6&lt;=$H40)*((AU$6-$F40+1)/($J40*($J40+1)/2)*$D40))+($K40="custom")*CustCF!AO40</f>
        <v>0</v>
      </c>
      <c r="AV40" s="95">
        <f>($K40="Bell Curve")*(_xlfn.NORM.DIST(AND(AV$6&gt;=$F40,AV$6&lt;=$H40)*(AV$6-$F40+1),$J40/2,$M40,TRUE)-_xlfn.NORM.DIST(AND(AV$6&gt;=$F40,AV$6&lt;=$H40)*(AU$6-$F40+1),$J40/2,$M40,TRUE))/(1-2*_xlfn.NORM.DIST(0,$J40/2,$M40,TRUE))*$D40+($K40="Steady Growth")*(AND(AV$6&gt;=$F40,AV$6&lt;=$H40)*((AV$6-$F40+1)/($J40*($J40+1)/2)*$D40))+($K40="custom")*CustCF!AP40</f>
        <v>0</v>
      </c>
      <c r="AW40" s="95">
        <f>($K40="Bell Curve")*(_xlfn.NORM.DIST(AND(AW$6&gt;=$F40,AW$6&lt;=$H40)*(AW$6-$F40+1),$J40/2,$M40,TRUE)-_xlfn.NORM.DIST(AND(AW$6&gt;=$F40,AW$6&lt;=$H40)*(AV$6-$F40+1),$J40/2,$M40,TRUE))/(1-2*_xlfn.NORM.DIST(0,$J40/2,$M40,TRUE))*$D40+($K40="Steady Growth")*(AND(AW$6&gt;=$F40,AW$6&lt;=$H40)*((AW$6-$F40+1)/($J40*($J40+1)/2)*$D40))+($K40="custom")*CustCF!AQ40</f>
        <v>0</v>
      </c>
      <c r="AX40" s="95">
        <f>($K40="Bell Curve")*(_xlfn.NORM.DIST(AND(AX$6&gt;=$F40,AX$6&lt;=$H40)*(AX$6-$F40+1),$J40/2,$M40,TRUE)-_xlfn.NORM.DIST(AND(AX$6&gt;=$F40,AX$6&lt;=$H40)*(AW$6-$F40+1),$J40/2,$M40,TRUE))/(1-2*_xlfn.NORM.DIST(0,$J40/2,$M40,TRUE))*$D40+($K40="Steady Growth")*(AND(AX$6&gt;=$F40,AX$6&lt;=$H40)*((AX$6-$F40+1)/($J40*($J40+1)/2)*$D40))+($K40="custom")*CustCF!AR40</f>
        <v>0</v>
      </c>
      <c r="AY40" s="95">
        <f>($K40="Bell Curve")*(_xlfn.NORM.DIST(AND(AY$6&gt;=$F40,AY$6&lt;=$H40)*(AY$6-$F40+1),$J40/2,$M40,TRUE)-_xlfn.NORM.DIST(AND(AY$6&gt;=$F40,AY$6&lt;=$H40)*(AX$6-$F40+1),$J40/2,$M40,TRUE))/(1-2*_xlfn.NORM.DIST(0,$J40/2,$M40,TRUE))*$D40+($K40="Steady Growth")*(AND(AY$6&gt;=$F40,AY$6&lt;=$H40)*((AY$6-$F40+1)/($J40*($J40+1)/2)*$D40))+($K40="custom")*CustCF!AS40</f>
        <v>0</v>
      </c>
      <c r="AZ40" s="95">
        <f>($K40="Bell Curve")*(_xlfn.NORM.DIST(AND(AZ$6&gt;=$F40,AZ$6&lt;=$H40)*(AZ$6-$F40+1),$J40/2,$M40,TRUE)-_xlfn.NORM.DIST(AND(AZ$6&gt;=$F40,AZ$6&lt;=$H40)*(AY$6-$F40+1),$J40/2,$M40,TRUE))/(1-2*_xlfn.NORM.DIST(0,$J40/2,$M40,TRUE))*$D40+($K40="Steady Growth")*(AND(AZ$6&gt;=$F40,AZ$6&lt;=$H40)*((AZ$6-$F40+1)/($J40*($J40+1)/2)*$D40))+($K40="custom")*CustCF!AT40</f>
        <v>0</v>
      </c>
      <c r="BA40" s="95">
        <f>($K40="Bell Curve")*(_xlfn.NORM.DIST(AND(BA$6&gt;=$F40,BA$6&lt;=$H40)*(BA$6-$F40+1),$J40/2,$M40,TRUE)-_xlfn.NORM.DIST(AND(BA$6&gt;=$F40,BA$6&lt;=$H40)*(AZ$6-$F40+1),$J40/2,$M40,TRUE))/(1-2*_xlfn.NORM.DIST(0,$J40/2,$M40,TRUE))*$D40+($K40="Steady Growth")*(AND(BA$6&gt;=$F40,BA$6&lt;=$H40)*((BA$6-$F40+1)/($J40*($J40+1)/2)*$D40))+($K40="custom")*CustCF!AU40</f>
        <v>0</v>
      </c>
      <c r="BB40" s="95">
        <f>($K40="Bell Curve")*(_xlfn.NORM.DIST(AND(BB$6&gt;=$F40,BB$6&lt;=$H40)*(BB$6-$F40+1),$J40/2,$M40,TRUE)-_xlfn.NORM.DIST(AND(BB$6&gt;=$F40,BB$6&lt;=$H40)*(BA$6-$F40+1),$J40/2,$M40,TRUE))/(1-2*_xlfn.NORM.DIST(0,$J40/2,$M40,TRUE))*$D40+($K40="Steady Growth")*(AND(BB$6&gt;=$F40,BB$6&lt;=$H40)*((BB$6-$F40+1)/($J40*($J40+1)/2)*$D40))+($K40="custom")*CustCF!AV40</f>
        <v>0</v>
      </c>
      <c r="BC40" s="95">
        <f>($K40="Bell Curve")*(_xlfn.NORM.DIST(AND(BC$6&gt;=$F40,BC$6&lt;=$H40)*(BC$6-$F40+1),$J40/2,$M40,TRUE)-_xlfn.NORM.DIST(AND(BC$6&gt;=$F40,BC$6&lt;=$H40)*(BB$6-$F40+1),$J40/2,$M40,TRUE))/(1-2*_xlfn.NORM.DIST(0,$J40/2,$M40,TRUE))*$D40+($K40="Steady Growth")*(AND(BC$6&gt;=$F40,BC$6&lt;=$H40)*((BC$6-$F40+1)/($J40*($J40+1)/2)*$D40))+($K40="custom")*CustCF!AW40</f>
        <v>0</v>
      </c>
      <c r="BD40" s="95">
        <f>($K40="Bell Curve")*(_xlfn.NORM.DIST(AND(BD$6&gt;=$F40,BD$6&lt;=$H40)*(BD$6-$F40+1),$J40/2,$M40,TRUE)-_xlfn.NORM.DIST(AND(BD$6&gt;=$F40,BD$6&lt;=$H40)*(BC$6-$F40+1),$J40/2,$M40,TRUE))/(1-2*_xlfn.NORM.DIST(0,$J40/2,$M40,TRUE))*$D40+($K40="Steady Growth")*(AND(BD$6&gt;=$F40,BD$6&lt;=$H40)*((BD$6-$F40+1)/($J40*($J40+1)/2)*$D40))+($K40="custom")*CustCF!AX40</f>
        <v>0</v>
      </c>
      <c r="BE40" s="95">
        <f>($K40="Bell Curve")*(_xlfn.NORM.DIST(AND(BE$6&gt;=$F40,BE$6&lt;=$H40)*(BE$6-$F40+1),$J40/2,$M40,TRUE)-_xlfn.NORM.DIST(AND(BE$6&gt;=$F40,BE$6&lt;=$H40)*(BD$6-$F40+1),$J40/2,$M40,TRUE))/(1-2*_xlfn.NORM.DIST(0,$J40/2,$M40,TRUE))*$D40+($K40="Steady Growth")*(AND(BE$6&gt;=$F40,BE$6&lt;=$H40)*((BE$6-$F40+1)/($J40*($J40+1)/2)*$D40))+($K40="custom")*CustCF!AY40</f>
        <v>0</v>
      </c>
      <c r="BF40" s="95">
        <f>($K40="Bell Curve")*(_xlfn.NORM.DIST(AND(BF$6&gt;=$F40,BF$6&lt;=$H40)*(BF$6-$F40+1),$J40/2,$M40,TRUE)-_xlfn.NORM.DIST(AND(BF$6&gt;=$F40,BF$6&lt;=$H40)*(BE$6-$F40+1),$J40/2,$M40,TRUE))/(1-2*_xlfn.NORM.DIST(0,$J40/2,$M40,TRUE))*$D40+($K40="Steady Growth")*(AND(BF$6&gt;=$F40,BF$6&lt;=$H40)*((BF$6-$F40+1)/($J40*($J40+1)/2)*$D40))+($K40="custom")*CustCF!AZ40</f>
        <v>0</v>
      </c>
      <c r="BG40" s="95">
        <f>($K40="Bell Curve")*(_xlfn.NORM.DIST(AND(BG$6&gt;=$F40,BG$6&lt;=$H40)*(BG$6-$F40+1),$J40/2,$M40,TRUE)-_xlfn.NORM.DIST(AND(BG$6&gt;=$F40,BG$6&lt;=$H40)*(BF$6-$F40+1),$J40/2,$M40,TRUE))/(1-2*_xlfn.NORM.DIST(0,$J40/2,$M40,TRUE))*$D40+($K40="Steady Growth")*(AND(BG$6&gt;=$F40,BG$6&lt;=$H40)*((BG$6-$F40+1)/($J40*($J40+1)/2)*$D40))+($K40="custom")*CustCF!BA40</f>
        <v>0</v>
      </c>
      <c r="BH40" s="95">
        <f>($K40="Bell Curve")*(_xlfn.NORM.DIST(AND(BH$6&gt;=$F40,BH$6&lt;=$H40)*(BH$6-$F40+1),$J40/2,$M40,TRUE)-_xlfn.NORM.DIST(AND(BH$6&gt;=$F40,BH$6&lt;=$H40)*(BG$6-$F40+1),$J40/2,$M40,TRUE))/(1-2*_xlfn.NORM.DIST(0,$J40/2,$M40,TRUE))*$D40+($K40="Steady Growth")*(AND(BH$6&gt;=$F40,BH$6&lt;=$H40)*((BH$6-$F40+1)/($J40*($J40+1)/2)*$D40))+($K40="custom")*CustCF!BB40</f>
        <v>0</v>
      </c>
      <c r="BI40" s="95">
        <f>($K40="Bell Curve")*(_xlfn.NORM.DIST(AND(BI$6&gt;=$F40,BI$6&lt;=$H40)*(BI$6-$F40+1),$J40/2,$M40,TRUE)-_xlfn.NORM.DIST(AND(BI$6&gt;=$F40,BI$6&lt;=$H40)*(BH$6-$F40+1),$J40/2,$M40,TRUE))/(1-2*_xlfn.NORM.DIST(0,$J40/2,$M40,TRUE))*$D40+($K40="Steady Growth")*(AND(BI$6&gt;=$F40,BI$6&lt;=$H40)*((BI$6-$F40+1)/($J40*($J40+1)/2)*$D40))+($K40="custom")*CustCF!BC40</f>
        <v>0</v>
      </c>
      <c r="BJ40" s="95">
        <f>($K40="Bell Curve")*(_xlfn.NORM.DIST(AND(BJ$6&gt;=$F40,BJ$6&lt;=$H40)*(BJ$6-$F40+1),$J40/2,$M40,TRUE)-_xlfn.NORM.DIST(AND(BJ$6&gt;=$F40,BJ$6&lt;=$H40)*(BI$6-$F40+1),$J40/2,$M40,TRUE))/(1-2*_xlfn.NORM.DIST(0,$J40/2,$M40,TRUE))*$D40+($K40="Steady Growth")*(AND(BJ$6&gt;=$F40,BJ$6&lt;=$H40)*((BJ$6-$F40+1)/($J40*($J40+1)/2)*$D40))+($K40="custom")*CustCF!BD40</f>
        <v>0</v>
      </c>
      <c r="BK40" s="95">
        <f>($K40="Bell Curve")*(_xlfn.NORM.DIST(AND(BK$6&gt;=$F40,BK$6&lt;=$H40)*(BK$6-$F40+1),$J40/2,$M40,TRUE)-_xlfn.NORM.DIST(AND(BK$6&gt;=$F40,BK$6&lt;=$H40)*(BJ$6-$F40+1),$J40/2,$M40,TRUE))/(1-2*_xlfn.NORM.DIST(0,$J40/2,$M40,TRUE))*$D40+($K40="Steady Growth")*(AND(BK$6&gt;=$F40,BK$6&lt;=$H40)*((BK$6-$F40+1)/($J40*($J40+1)/2)*$D40))+($K40="custom")*CustCF!BE40</f>
        <v>0</v>
      </c>
      <c r="BL40" s="95">
        <f>($K40="Bell Curve")*(_xlfn.NORM.DIST(AND(BL$6&gt;=$F40,BL$6&lt;=$H40)*(BL$6-$F40+1),$J40/2,$M40,TRUE)-_xlfn.NORM.DIST(AND(BL$6&gt;=$F40,BL$6&lt;=$H40)*(BK$6-$F40+1),$J40/2,$M40,TRUE))/(1-2*_xlfn.NORM.DIST(0,$J40/2,$M40,TRUE))*$D40+($K40="Steady Growth")*(AND(BL$6&gt;=$F40,BL$6&lt;=$H40)*((BL$6-$F40+1)/($J40*($J40+1)/2)*$D40))+($K40="custom")*CustCF!BF40</f>
        <v>0</v>
      </c>
      <c r="BM40" s="95">
        <f>($K40="Bell Curve")*(_xlfn.NORM.DIST(AND(BM$6&gt;=$F40,BM$6&lt;=$H40)*(BM$6-$F40+1),$J40/2,$M40,TRUE)-_xlfn.NORM.DIST(AND(BM$6&gt;=$F40,BM$6&lt;=$H40)*(BL$6-$F40+1),$J40/2,$M40,TRUE))/(1-2*_xlfn.NORM.DIST(0,$J40/2,$M40,TRUE))*$D40+($K40="Steady Growth")*(AND(BM$6&gt;=$F40,BM$6&lt;=$H40)*((BM$6-$F40+1)/($J40*($J40+1)/2)*$D40))+($K40="custom")*CustCF!BG40</f>
        <v>0</v>
      </c>
      <c r="BN40" s="95">
        <f>($K40="Bell Curve")*(_xlfn.NORM.DIST(AND(BN$6&gt;=$F40,BN$6&lt;=$H40)*(BN$6-$F40+1),$J40/2,$M40,TRUE)-_xlfn.NORM.DIST(AND(BN$6&gt;=$F40,BN$6&lt;=$H40)*(BM$6-$F40+1),$J40/2,$M40,TRUE))/(1-2*_xlfn.NORM.DIST(0,$J40/2,$M40,TRUE))*$D40+($K40="Steady Growth")*(AND(BN$6&gt;=$F40,BN$6&lt;=$H40)*((BN$6-$F40+1)/($J40*($J40+1)/2)*$D40))+($K40="custom")*CustCF!BH40</f>
        <v>0</v>
      </c>
      <c r="BO40" s="95">
        <f>($K40="Bell Curve")*(_xlfn.NORM.DIST(AND(BO$6&gt;=$F40,BO$6&lt;=$H40)*(BO$6-$F40+1),$J40/2,$M40,TRUE)-_xlfn.NORM.DIST(AND(BO$6&gt;=$F40,BO$6&lt;=$H40)*(BN$6-$F40+1),$J40/2,$M40,TRUE))/(1-2*_xlfn.NORM.DIST(0,$J40/2,$M40,TRUE))*$D40+($K40="Steady Growth")*(AND(BO$6&gt;=$F40,BO$6&lt;=$H40)*((BO$6-$F40+1)/($J40*($J40+1)/2)*$D40))+($K40="custom")*CustCF!BI40</f>
        <v>0</v>
      </c>
      <c r="BP40" s="95">
        <f>($K40="Bell Curve")*(_xlfn.NORM.DIST(AND(BP$6&gt;=$F40,BP$6&lt;=$H40)*(BP$6-$F40+1),$J40/2,$M40,TRUE)-_xlfn.NORM.DIST(AND(BP$6&gt;=$F40,BP$6&lt;=$H40)*(BO$6-$F40+1),$J40/2,$M40,TRUE))/(1-2*_xlfn.NORM.DIST(0,$J40/2,$M40,TRUE))*$D40+($K40="Steady Growth")*(AND(BP$6&gt;=$F40,BP$6&lt;=$H40)*((BP$6-$F40+1)/($J40*($J40+1)/2)*$D40))+($K40="custom")*CustCF!BJ40</f>
        <v>0</v>
      </c>
      <c r="BQ40" s="95">
        <f>($K40="Bell Curve")*(_xlfn.NORM.DIST(AND(BQ$6&gt;=$F40,BQ$6&lt;=$H40)*(BQ$6-$F40+1),$J40/2,$M40,TRUE)-_xlfn.NORM.DIST(AND(BQ$6&gt;=$F40,BQ$6&lt;=$H40)*(BP$6-$F40+1),$J40/2,$M40,TRUE))/(1-2*_xlfn.NORM.DIST(0,$J40/2,$M40,TRUE))*$D40+($K40="Steady Growth")*(AND(BQ$6&gt;=$F40,BQ$6&lt;=$H40)*((BQ$6-$F40+1)/($J40*($J40+1)/2)*$D40))+($K40="custom")*CustCF!BK40</f>
        <v>0</v>
      </c>
      <c r="BR40" s="95">
        <f>($K40="Bell Curve")*(_xlfn.NORM.DIST(AND(BR$6&gt;=$F40,BR$6&lt;=$H40)*(BR$6-$F40+1),$J40/2,$M40,TRUE)-_xlfn.NORM.DIST(AND(BR$6&gt;=$F40,BR$6&lt;=$H40)*(BQ$6-$F40+1),$J40/2,$M40,TRUE))/(1-2*_xlfn.NORM.DIST(0,$J40/2,$M40,TRUE))*$D40+($K40="Steady Growth")*(AND(BR$6&gt;=$F40,BR$6&lt;=$H40)*((BR$6-$F40+1)/($J40*($J40+1)/2)*$D40))+($K40="custom")*CustCF!BL40</f>
        <v>0</v>
      </c>
      <c r="BS40" s="95">
        <f>($K40="Bell Curve")*(_xlfn.NORM.DIST(AND(BS$6&gt;=$F40,BS$6&lt;=$H40)*(BS$6-$F40+1),$J40/2,$M40,TRUE)-_xlfn.NORM.DIST(AND(BS$6&gt;=$F40,BS$6&lt;=$H40)*(BR$6-$F40+1),$J40/2,$M40,TRUE))/(1-2*_xlfn.NORM.DIST(0,$J40/2,$M40,TRUE))*$D40+($K40="Steady Growth")*(AND(BS$6&gt;=$F40,BS$6&lt;=$H40)*((BS$6-$F40+1)/($J40*($J40+1)/2)*$D40))+($K40="custom")*CustCF!BM40</f>
        <v>0</v>
      </c>
      <c r="BT40" s="95">
        <f>($K40="Bell Curve")*(_xlfn.NORM.DIST(AND(BT$6&gt;=$F40,BT$6&lt;=$H40)*(BT$6-$F40+1),$J40/2,$M40,TRUE)-_xlfn.NORM.DIST(AND(BT$6&gt;=$F40,BT$6&lt;=$H40)*(BS$6-$F40+1),$J40/2,$M40,TRUE))/(1-2*_xlfn.NORM.DIST(0,$J40/2,$M40,TRUE))*$D40+($K40="Steady Growth")*(AND(BT$6&gt;=$F40,BT$6&lt;=$H40)*((BT$6-$F40+1)/($J40*($J40+1)/2)*$D40))+($K40="custom")*CustCF!BN40</f>
        <v>0</v>
      </c>
      <c r="BU40" s="95">
        <f>($K40="Bell Curve")*(_xlfn.NORM.DIST(AND(BU$6&gt;=$F40,BU$6&lt;=$H40)*(BU$6-$F40+1),$J40/2,$M40,TRUE)-_xlfn.NORM.DIST(AND(BU$6&gt;=$F40,BU$6&lt;=$H40)*(BT$6-$F40+1),$J40/2,$M40,TRUE))/(1-2*_xlfn.NORM.DIST(0,$J40/2,$M40,TRUE))*$D40+($K40="Steady Growth")*(AND(BU$6&gt;=$F40,BU$6&lt;=$H40)*((BU$6-$F40+1)/($J40*($J40+1)/2)*$D40))+($K40="custom")*CustCF!BO40</f>
        <v>0</v>
      </c>
      <c r="BV40" s="95">
        <f>($K40="Bell Curve")*(_xlfn.NORM.DIST(AND(BV$6&gt;=$F40,BV$6&lt;=$H40)*(BV$6-$F40+1),$J40/2,$M40,TRUE)-_xlfn.NORM.DIST(AND(BV$6&gt;=$F40,BV$6&lt;=$H40)*(BU$6-$F40+1),$J40/2,$M40,TRUE))/(1-2*_xlfn.NORM.DIST(0,$J40/2,$M40,TRUE))*$D40+($K40="Steady Growth")*(AND(BV$6&gt;=$F40,BV$6&lt;=$H40)*((BV$6-$F40+1)/($J40*($J40+1)/2)*$D40))+($K40="custom")*CustCF!BP40</f>
        <v>0</v>
      </c>
      <c r="BW40" s="95">
        <f>($K40="Bell Curve")*(_xlfn.NORM.DIST(AND(BW$6&gt;=$F40,BW$6&lt;=$H40)*(BW$6-$F40+1),$J40/2,$M40,TRUE)-_xlfn.NORM.DIST(AND(BW$6&gt;=$F40,BW$6&lt;=$H40)*(BV$6-$F40+1),$J40/2,$M40,TRUE))/(1-2*_xlfn.NORM.DIST(0,$J40/2,$M40,TRUE))*$D40+($K40="Steady Growth")*(AND(BW$6&gt;=$F40,BW$6&lt;=$H40)*((BW$6-$F40+1)/($J40*($J40+1)/2)*$D40))+($K40="custom")*CustCF!BQ40</f>
        <v>0</v>
      </c>
      <c r="BX40" s="95">
        <f>($K40="Bell Curve")*(_xlfn.NORM.DIST(AND(BX$6&gt;=$F40,BX$6&lt;=$H40)*(BX$6-$F40+1),$J40/2,$M40,TRUE)-_xlfn.NORM.DIST(AND(BX$6&gt;=$F40,BX$6&lt;=$H40)*(BW$6-$F40+1),$J40/2,$M40,TRUE))/(1-2*_xlfn.NORM.DIST(0,$J40/2,$M40,TRUE))*$D40+($K40="Steady Growth")*(AND(BX$6&gt;=$F40,BX$6&lt;=$H40)*((BX$6-$F40+1)/($J40*($J40+1)/2)*$D40))+($K40="custom")*CustCF!BR40</f>
        <v>0</v>
      </c>
      <c r="BY40" s="95">
        <f>($K40="Bell Curve")*(_xlfn.NORM.DIST(AND(BY$6&gt;=$F40,BY$6&lt;=$H40)*(BY$6-$F40+1),$J40/2,$M40,TRUE)-_xlfn.NORM.DIST(AND(BY$6&gt;=$F40,BY$6&lt;=$H40)*(BX$6-$F40+1),$J40/2,$M40,TRUE))/(1-2*_xlfn.NORM.DIST(0,$J40/2,$M40,TRUE))*$D40+($K40="Steady Growth")*(AND(BY$6&gt;=$F40,BY$6&lt;=$H40)*((BY$6-$F40+1)/($J40*($J40+1)/2)*$D40))+($K40="custom")*CustCF!BS40</f>
        <v>0</v>
      </c>
      <c r="BZ40" s="95">
        <f>($K40="Bell Curve")*(_xlfn.NORM.DIST(AND(BZ$6&gt;=$F40,BZ$6&lt;=$H40)*(BZ$6-$F40+1),$J40/2,$M40,TRUE)-_xlfn.NORM.DIST(AND(BZ$6&gt;=$F40,BZ$6&lt;=$H40)*(BY$6-$F40+1),$J40/2,$M40,TRUE))/(1-2*_xlfn.NORM.DIST(0,$J40/2,$M40,TRUE))*$D40+($K40="Steady Growth")*(AND(BZ$6&gt;=$F40,BZ$6&lt;=$H40)*((BZ$6-$F40+1)/($J40*($J40+1)/2)*$D40))+($K40="custom")*CustCF!BT40</f>
        <v>0</v>
      </c>
      <c r="CA40" s="95">
        <f>($K40="Bell Curve")*(_xlfn.NORM.DIST(AND(CA$6&gt;=$F40,CA$6&lt;=$H40)*(CA$6-$F40+1),$J40/2,$M40,TRUE)-_xlfn.NORM.DIST(AND(CA$6&gt;=$F40,CA$6&lt;=$H40)*(BZ$6-$F40+1),$J40/2,$M40,TRUE))/(1-2*_xlfn.NORM.DIST(0,$J40/2,$M40,TRUE))*$D40+($K40="Steady Growth")*(AND(CA$6&gt;=$F40,CA$6&lt;=$H40)*((CA$6-$F40+1)/($J40*($J40+1)/2)*$D40))+($K40="custom")*CustCF!BU40</f>
        <v>0</v>
      </c>
      <c r="CB40" s="95">
        <f>($K40="Bell Curve")*(_xlfn.NORM.DIST(AND(CB$6&gt;=$F40,CB$6&lt;=$H40)*(CB$6-$F40+1),$J40/2,$M40,TRUE)-_xlfn.NORM.DIST(AND(CB$6&gt;=$F40,CB$6&lt;=$H40)*(CA$6-$F40+1),$J40/2,$M40,TRUE))/(1-2*_xlfn.NORM.DIST(0,$J40/2,$M40,TRUE))*$D40+($K40="Steady Growth")*(AND(CB$6&gt;=$F40,CB$6&lt;=$H40)*((CB$6-$F40+1)/($J40*($J40+1)/2)*$D40))+($K40="custom")*CustCF!BV40</f>
        <v>0</v>
      </c>
      <c r="CC40" s="95">
        <f>($K40="Bell Curve")*(_xlfn.NORM.DIST(AND(CC$6&gt;=$F40,CC$6&lt;=$H40)*(CC$6-$F40+1),$J40/2,$M40,TRUE)-_xlfn.NORM.DIST(AND(CC$6&gt;=$F40,CC$6&lt;=$H40)*(CB$6-$F40+1),$J40/2,$M40,TRUE))/(1-2*_xlfn.NORM.DIST(0,$J40/2,$M40,TRUE))*$D40+($K40="Steady Growth")*(AND(CC$6&gt;=$F40,CC$6&lt;=$H40)*((CC$6-$F40+1)/($J40*($J40+1)/2)*$D40))+($K40="custom")*CustCF!BW40</f>
        <v>0</v>
      </c>
      <c r="CD40" s="95">
        <f>($K40="Bell Curve")*(_xlfn.NORM.DIST(AND(CD$6&gt;=$F40,CD$6&lt;=$H40)*(CD$6-$F40+1),$J40/2,$M40,TRUE)-_xlfn.NORM.DIST(AND(CD$6&gt;=$F40,CD$6&lt;=$H40)*(CC$6-$F40+1),$J40/2,$M40,TRUE))/(1-2*_xlfn.NORM.DIST(0,$J40/2,$M40,TRUE))*$D40+($K40="Steady Growth")*(AND(CD$6&gt;=$F40,CD$6&lt;=$H40)*((CD$6-$F40+1)/($J40*($J40+1)/2)*$D40))+($K40="custom")*CustCF!BX40</f>
        <v>0</v>
      </c>
      <c r="CE40" s="95">
        <f>($K40="Bell Curve")*(_xlfn.NORM.DIST(AND(CE$6&gt;=$F40,CE$6&lt;=$H40)*(CE$6-$F40+1),$J40/2,$M40,TRUE)-_xlfn.NORM.DIST(AND(CE$6&gt;=$F40,CE$6&lt;=$H40)*(CD$6-$F40+1),$J40/2,$M40,TRUE))/(1-2*_xlfn.NORM.DIST(0,$J40/2,$M40,TRUE))*$D40+($K40="Steady Growth")*(AND(CE$6&gt;=$F40,CE$6&lt;=$H40)*((CE$6-$F40+1)/($J40*($J40+1)/2)*$D40))+($K40="custom")*CustCF!BY40</f>
        <v>0</v>
      </c>
      <c r="CF40" s="95">
        <f>($K40="Bell Curve")*(_xlfn.NORM.DIST(AND(CF$6&gt;=$F40,CF$6&lt;=$H40)*(CF$6-$F40+1),$J40/2,$M40,TRUE)-_xlfn.NORM.DIST(AND(CF$6&gt;=$F40,CF$6&lt;=$H40)*(CE$6-$F40+1),$J40/2,$M40,TRUE))/(1-2*_xlfn.NORM.DIST(0,$J40/2,$M40,TRUE))*$D40+($K40="Steady Growth")*(AND(CF$6&gt;=$F40,CF$6&lt;=$H40)*((CF$6-$F40+1)/($J40*($J40+1)/2)*$D40))+($K40="custom")*CustCF!BZ40</f>
        <v>0</v>
      </c>
      <c r="CG40" s="95">
        <f>($K40="Bell Curve")*(_xlfn.NORM.DIST(AND(CG$6&gt;=$F40,CG$6&lt;=$H40)*(CG$6-$F40+1),$J40/2,$M40,TRUE)-_xlfn.NORM.DIST(AND(CG$6&gt;=$F40,CG$6&lt;=$H40)*(CF$6-$F40+1),$J40/2,$M40,TRUE))/(1-2*_xlfn.NORM.DIST(0,$J40/2,$M40,TRUE))*$D40+($K40="Steady Growth")*(AND(CG$6&gt;=$F40,CG$6&lt;=$H40)*((CG$6-$F40+1)/($J40*($J40+1)/2)*$D40))+($K40="custom")*CustCF!CA40</f>
        <v>0</v>
      </c>
      <c r="CH40" s="95">
        <f>($K40="Bell Curve")*(_xlfn.NORM.DIST(AND(CH$6&gt;=$F40,CH$6&lt;=$H40)*(CH$6-$F40+1),$J40/2,$M40,TRUE)-_xlfn.NORM.DIST(AND(CH$6&gt;=$F40,CH$6&lt;=$H40)*(CG$6-$F40+1),$J40/2,$M40,TRUE))/(1-2*_xlfn.NORM.DIST(0,$J40/2,$M40,TRUE))*$D40+($K40="Steady Growth")*(AND(CH$6&gt;=$F40,CH$6&lt;=$H40)*((CH$6-$F40+1)/($J40*($J40+1)/2)*$D40))+($K40="custom")*CustCF!CB40</f>
        <v>0</v>
      </c>
      <c r="CI40" s="95">
        <f>($K40="Bell Curve")*(_xlfn.NORM.DIST(AND(CI$6&gt;=$F40,CI$6&lt;=$H40)*(CI$6-$F40+1),$J40/2,$M40,TRUE)-_xlfn.NORM.DIST(AND(CI$6&gt;=$F40,CI$6&lt;=$H40)*(CH$6-$F40+1),$J40/2,$M40,TRUE))/(1-2*_xlfn.NORM.DIST(0,$J40/2,$M40,TRUE))*$D40+($K40="Steady Growth")*(AND(CI$6&gt;=$F40,CI$6&lt;=$H40)*((CI$6-$F40+1)/($J40*($J40+1)/2)*$D40))+($K40="custom")*CustCF!CC40</f>
        <v>0</v>
      </c>
      <c r="CJ40" s="95">
        <f>($K40="Bell Curve")*(_xlfn.NORM.DIST(AND(CJ$6&gt;=$F40,CJ$6&lt;=$H40)*(CJ$6-$F40+1),$J40/2,$M40,TRUE)-_xlfn.NORM.DIST(AND(CJ$6&gt;=$F40,CJ$6&lt;=$H40)*(CI$6-$F40+1),$J40/2,$M40,TRUE))/(1-2*_xlfn.NORM.DIST(0,$J40/2,$M40,TRUE))*$D40+($K40="Steady Growth")*(AND(CJ$6&gt;=$F40,CJ$6&lt;=$H40)*((CJ$6-$F40+1)/($J40*($J40+1)/2)*$D40))+($K40="custom")*CustCF!CD40</f>
        <v>0</v>
      </c>
      <c r="CK40" s="95">
        <f>($K40="Bell Curve")*(_xlfn.NORM.DIST(AND(CK$6&gt;=$F40,CK$6&lt;=$H40)*(CK$6-$F40+1),$J40/2,$M40,TRUE)-_xlfn.NORM.DIST(AND(CK$6&gt;=$F40,CK$6&lt;=$H40)*(CJ$6-$F40+1),$J40/2,$M40,TRUE))/(1-2*_xlfn.NORM.DIST(0,$J40/2,$M40,TRUE))*$D40+($K40="Steady Growth")*(AND(CK$6&gt;=$F40,CK$6&lt;=$H40)*((CK$6-$F40+1)/($J40*($J40+1)/2)*$D40))+($K40="custom")*CustCF!CE40</f>
        <v>0</v>
      </c>
      <c r="CL40" s="95">
        <f>($K40="Bell Curve")*(_xlfn.NORM.DIST(AND(CL$6&gt;=$F40,CL$6&lt;=$H40)*(CL$6-$F40+1),$J40/2,$M40,TRUE)-_xlfn.NORM.DIST(AND(CL$6&gt;=$F40,CL$6&lt;=$H40)*(CK$6-$F40+1),$J40/2,$M40,TRUE))/(1-2*_xlfn.NORM.DIST(0,$J40/2,$M40,TRUE))*$D40+($K40="Steady Growth")*(AND(CL$6&gt;=$F40,CL$6&lt;=$H40)*((CL$6-$F40+1)/($J40*($J40+1)/2)*$D40))+($K40="custom")*CustCF!CF40</f>
        <v>0</v>
      </c>
      <c r="CM40" s="95">
        <f>($K40="Bell Curve")*(_xlfn.NORM.DIST(AND(CM$6&gt;=$F40,CM$6&lt;=$H40)*(CM$6-$F40+1),$J40/2,$M40,TRUE)-_xlfn.NORM.DIST(AND(CM$6&gt;=$F40,CM$6&lt;=$H40)*(CL$6-$F40+1),$J40/2,$M40,TRUE))/(1-2*_xlfn.NORM.DIST(0,$J40/2,$M40,TRUE))*$D40+($K40="Steady Growth")*(AND(CM$6&gt;=$F40,CM$6&lt;=$H40)*((CM$6-$F40+1)/($J40*($J40+1)/2)*$D40))+($K40="custom")*CustCF!CG40</f>
        <v>0</v>
      </c>
      <c r="CN40" s="95">
        <f>($K40="Bell Curve")*(_xlfn.NORM.DIST(AND(CN$6&gt;=$F40,CN$6&lt;=$H40)*(CN$6-$F40+1),$J40/2,$M40,TRUE)-_xlfn.NORM.DIST(AND(CN$6&gt;=$F40,CN$6&lt;=$H40)*(CM$6-$F40+1),$J40/2,$M40,TRUE))/(1-2*_xlfn.NORM.DIST(0,$J40/2,$M40,TRUE))*$D40+($K40="Steady Growth")*(AND(CN$6&gt;=$F40,CN$6&lt;=$H40)*((CN$6-$F40+1)/($J40*($J40+1)/2)*$D40))+($K40="custom")*CustCF!CH40</f>
        <v>0</v>
      </c>
      <c r="CO40" s="95">
        <f>($K40="Bell Curve")*(_xlfn.NORM.DIST(AND(CO$6&gt;=$F40,CO$6&lt;=$H40)*(CO$6-$F40+1),$J40/2,$M40,TRUE)-_xlfn.NORM.DIST(AND(CO$6&gt;=$F40,CO$6&lt;=$H40)*(CN$6-$F40+1),$J40/2,$M40,TRUE))/(1-2*_xlfn.NORM.DIST(0,$J40/2,$M40,TRUE))*$D40+($K40="Steady Growth")*(AND(CO$6&gt;=$F40,CO$6&lt;=$H40)*((CO$6-$F40+1)/($J40*($J40+1)/2)*$D40))+($K40="custom")*CustCF!CI40</f>
        <v>0</v>
      </c>
      <c r="CP40" s="95">
        <f>($K40="Bell Curve")*(_xlfn.NORM.DIST(AND(CP$6&gt;=$F40,CP$6&lt;=$H40)*(CP$6-$F40+1),$J40/2,$M40,TRUE)-_xlfn.NORM.DIST(AND(CP$6&gt;=$F40,CP$6&lt;=$H40)*(CO$6-$F40+1),$J40/2,$M40,TRUE))/(1-2*_xlfn.NORM.DIST(0,$J40/2,$M40,TRUE))*$D40+($K40="Steady Growth")*(AND(CP$6&gt;=$F40,CP$6&lt;=$H40)*((CP$6-$F40+1)/($J40*($J40+1)/2)*$D40))+($K40="custom")*CustCF!CJ40</f>
        <v>0</v>
      </c>
      <c r="CQ40" s="95">
        <f>($K40="Bell Curve")*(_xlfn.NORM.DIST(AND(CQ$6&gt;=$F40,CQ$6&lt;=$H40)*(CQ$6-$F40+1),$J40/2,$M40,TRUE)-_xlfn.NORM.DIST(AND(CQ$6&gt;=$F40,CQ$6&lt;=$H40)*(CP$6-$F40+1),$J40/2,$M40,TRUE))/(1-2*_xlfn.NORM.DIST(0,$J40/2,$M40,TRUE))*$D40+($K40="Steady Growth")*(AND(CQ$6&gt;=$F40,CQ$6&lt;=$H40)*((CQ$6-$F40+1)/($J40*($J40+1)/2)*$D40))+($K40="custom")*CustCF!CK40</f>
        <v>0</v>
      </c>
      <c r="CR40" s="95">
        <f>($K40="Bell Curve")*(_xlfn.NORM.DIST(AND(CR$6&gt;=$F40,CR$6&lt;=$H40)*(CR$6-$F40+1),$J40/2,$M40,TRUE)-_xlfn.NORM.DIST(AND(CR$6&gt;=$F40,CR$6&lt;=$H40)*(CQ$6-$F40+1),$J40/2,$M40,TRUE))/(1-2*_xlfn.NORM.DIST(0,$J40/2,$M40,TRUE))*$D40+($K40="Steady Growth")*(AND(CR$6&gt;=$F40,CR$6&lt;=$H40)*((CR$6-$F40+1)/($J40*($J40+1)/2)*$D40))+($K40="custom")*CustCF!CL40</f>
        <v>0</v>
      </c>
      <c r="CS40" s="95">
        <f>($K40="Bell Curve")*(_xlfn.NORM.DIST(AND(CS$6&gt;=$F40,CS$6&lt;=$H40)*(CS$6-$F40+1),$J40/2,$M40,TRUE)-_xlfn.NORM.DIST(AND(CS$6&gt;=$F40,CS$6&lt;=$H40)*(CR$6-$F40+1),$J40/2,$M40,TRUE))/(1-2*_xlfn.NORM.DIST(0,$J40/2,$M40,TRUE))*$D40+($K40="Steady Growth")*(AND(CS$6&gt;=$F40,CS$6&lt;=$H40)*((CS$6-$F40+1)/($J40*($J40+1)/2)*$D40))+($K40="custom")*CustCF!CM40</f>
        <v>0</v>
      </c>
      <c r="CT40" s="95">
        <f>($K40="Bell Curve")*(_xlfn.NORM.DIST(AND(CT$6&gt;=$F40,CT$6&lt;=$H40)*(CT$6-$F40+1),$J40/2,$M40,TRUE)-_xlfn.NORM.DIST(AND(CT$6&gt;=$F40,CT$6&lt;=$H40)*(CS$6-$F40+1),$J40/2,$M40,TRUE))/(1-2*_xlfn.NORM.DIST(0,$J40/2,$M40,TRUE))*$D40+($K40="Steady Growth")*(AND(CT$6&gt;=$F40,CT$6&lt;=$H40)*((CT$6-$F40+1)/($J40*($J40+1)/2)*$D40))+($K40="custom")*CustCF!CN40</f>
        <v>0</v>
      </c>
      <c r="CU40" s="95">
        <f>($K40="Bell Curve")*(_xlfn.NORM.DIST(AND(CU$6&gt;=$F40,CU$6&lt;=$H40)*(CU$6-$F40+1),$J40/2,$M40,TRUE)-_xlfn.NORM.DIST(AND(CU$6&gt;=$F40,CU$6&lt;=$H40)*(CT$6-$F40+1),$J40/2,$M40,TRUE))/(1-2*_xlfn.NORM.DIST(0,$J40/2,$M40,TRUE))*$D40+($K40="Steady Growth")*(AND(CU$6&gt;=$F40,CU$6&lt;=$H40)*((CU$6-$F40+1)/($J40*($J40+1)/2)*$D40))+($K40="custom")*CustCF!CO40</f>
        <v>0</v>
      </c>
      <c r="CV40" s="95">
        <f>($K40="Bell Curve")*(_xlfn.NORM.DIST(AND(CV$6&gt;=$F40,CV$6&lt;=$H40)*(CV$6-$F40+1),$J40/2,$M40,TRUE)-_xlfn.NORM.DIST(AND(CV$6&gt;=$F40,CV$6&lt;=$H40)*(CU$6-$F40+1),$J40/2,$M40,TRUE))/(1-2*_xlfn.NORM.DIST(0,$J40/2,$M40,TRUE))*$D40+($K40="Steady Growth")*(AND(CV$6&gt;=$F40,CV$6&lt;=$H40)*((CV$6-$F40+1)/($J40*($J40+1)/2)*$D40))+($K40="custom")*CustCF!CP40</f>
        <v>0</v>
      </c>
      <c r="CW40" s="95">
        <f>($K40="Bell Curve")*(_xlfn.NORM.DIST(AND(CW$6&gt;=$F40,CW$6&lt;=$H40)*(CW$6-$F40+1),$J40/2,$M40,TRUE)-_xlfn.NORM.DIST(AND(CW$6&gt;=$F40,CW$6&lt;=$H40)*(CV$6-$F40+1),$J40/2,$M40,TRUE))/(1-2*_xlfn.NORM.DIST(0,$J40/2,$M40,TRUE))*$D40+($K40="Steady Growth")*(AND(CW$6&gt;=$F40,CW$6&lt;=$H40)*((CW$6-$F40+1)/($J40*($J40+1)/2)*$D40))+($K40="custom")*CustCF!CQ40</f>
        <v>0</v>
      </c>
      <c r="CX40" s="95">
        <f>($K40="Bell Curve")*(_xlfn.NORM.DIST(AND(CX$6&gt;=$F40,CX$6&lt;=$H40)*(CX$6-$F40+1),$J40/2,$M40,TRUE)-_xlfn.NORM.DIST(AND(CX$6&gt;=$F40,CX$6&lt;=$H40)*(CW$6-$F40+1),$J40/2,$M40,TRUE))/(1-2*_xlfn.NORM.DIST(0,$J40/2,$M40,TRUE))*$D40+($K40="Steady Growth")*(AND(CX$6&gt;=$F40,CX$6&lt;=$H40)*((CX$6-$F40+1)/($J40*($J40+1)/2)*$D40))+($K40="custom")*CustCF!CR40</f>
        <v>0</v>
      </c>
      <c r="CY40" s="95">
        <f>($K40="Bell Curve")*(_xlfn.NORM.DIST(AND(CY$6&gt;=$F40,CY$6&lt;=$H40)*(CY$6-$F40+1),$J40/2,$M40,TRUE)-_xlfn.NORM.DIST(AND(CY$6&gt;=$F40,CY$6&lt;=$H40)*(CX$6-$F40+1),$J40/2,$M40,TRUE))/(1-2*_xlfn.NORM.DIST(0,$J40/2,$M40,TRUE))*$D40+($K40="Steady Growth")*(AND(CY$6&gt;=$F40,CY$6&lt;=$H40)*((CY$6-$F40+1)/($J40*($J40+1)/2)*$D40))+($K40="custom")*CustCF!CS40</f>
        <v>0</v>
      </c>
      <c r="CZ40" s="95">
        <f>($K40="Bell Curve")*(_xlfn.NORM.DIST(AND(CZ$6&gt;=$F40,CZ$6&lt;=$H40)*(CZ$6-$F40+1),$J40/2,$M40,TRUE)-_xlfn.NORM.DIST(AND(CZ$6&gt;=$F40,CZ$6&lt;=$H40)*(CY$6-$F40+1),$J40/2,$M40,TRUE))/(1-2*_xlfn.NORM.DIST(0,$J40/2,$M40,TRUE))*$D40+($K40="Steady Growth")*(AND(CZ$6&gt;=$F40,CZ$6&lt;=$H40)*((CZ$6-$F40+1)/($J40*($J40+1)/2)*$D40))+($K40="custom")*CustCF!CT40</f>
        <v>0</v>
      </c>
      <c r="DA40" s="95">
        <f>($K40="Bell Curve")*(_xlfn.NORM.DIST(AND(DA$6&gt;=$F40,DA$6&lt;=$H40)*(DA$6-$F40+1),$J40/2,$M40,TRUE)-_xlfn.NORM.DIST(AND(DA$6&gt;=$F40,DA$6&lt;=$H40)*(CZ$6-$F40+1),$J40/2,$M40,TRUE))/(1-2*_xlfn.NORM.DIST(0,$J40/2,$M40,TRUE))*$D40+($K40="Steady Growth")*(AND(DA$6&gt;=$F40,DA$6&lt;=$H40)*((DA$6-$F40+1)/($J40*($J40+1)/2)*$D40))+($K40="custom")*CustCF!CU40</f>
        <v>0</v>
      </c>
      <c r="DB40" s="95">
        <f>($K40="Bell Curve")*(_xlfn.NORM.DIST(AND(DB$6&gt;=$F40,DB$6&lt;=$H40)*(DB$6-$F40+1),$J40/2,$M40,TRUE)-_xlfn.NORM.DIST(AND(DB$6&gt;=$F40,DB$6&lt;=$H40)*(DA$6-$F40+1),$J40/2,$M40,TRUE))/(1-2*_xlfn.NORM.DIST(0,$J40/2,$M40,TRUE))*$D40+($K40="Steady Growth")*(AND(DB$6&gt;=$F40,DB$6&lt;=$H40)*((DB$6-$F40+1)/($J40*($J40+1)/2)*$D40))+($K40="custom")*CustCF!CV40</f>
        <v>0</v>
      </c>
      <c r="DC40" s="95">
        <f>($K40="Bell Curve")*(_xlfn.NORM.DIST(AND(DC$6&gt;=$F40,DC$6&lt;=$H40)*(DC$6-$F40+1),$J40/2,$M40,TRUE)-_xlfn.NORM.DIST(AND(DC$6&gt;=$F40,DC$6&lt;=$H40)*(DB$6-$F40+1),$J40/2,$M40,TRUE))/(1-2*_xlfn.NORM.DIST(0,$J40/2,$M40,TRUE))*$D40+($K40="Steady Growth")*(AND(DC$6&gt;=$F40,DC$6&lt;=$H40)*((DC$6-$F40+1)/($J40*($J40+1)/2)*$D40))+($K40="custom")*CustCF!CW40</f>
        <v>0</v>
      </c>
      <c r="DD40" s="95">
        <f>($K40="Bell Curve")*(_xlfn.NORM.DIST(AND(DD$6&gt;=$F40,DD$6&lt;=$H40)*(DD$6-$F40+1),$J40/2,$M40,TRUE)-_xlfn.NORM.DIST(AND(DD$6&gt;=$F40,DD$6&lt;=$H40)*(DC$6-$F40+1),$J40/2,$M40,TRUE))/(1-2*_xlfn.NORM.DIST(0,$J40/2,$M40,TRUE))*$D40+($K40="Steady Growth")*(AND(DD$6&gt;=$F40,DD$6&lt;=$H40)*((DD$6-$F40+1)/($J40*($J40+1)/2)*$D40))+($K40="custom")*CustCF!CX40</f>
        <v>0</v>
      </c>
      <c r="DE40" s="95">
        <f>($K40="Bell Curve")*(_xlfn.NORM.DIST(AND(DE$6&gt;=$F40,DE$6&lt;=$H40)*(DE$6-$F40+1),$J40/2,$M40,TRUE)-_xlfn.NORM.DIST(AND(DE$6&gt;=$F40,DE$6&lt;=$H40)*(DD$6-$F40+1),$J40/2,$M40,TRUE))/(1-2*_xlfn.NORM.DIST(0,$J40/2,$M40,TRUE))*$D40+($K40="Steady Growth")*(AND(DE$6&gt;=$F40,DE$6&lt;=$H40)*((DE$6-$F40+1)/($J40*($J40+1)/2)*$D40))+($K40="custom")*CustCF!CY40</f>
        <v>0</v>
      </c>
      <c r="DF40" s="95">
        <f>($K40="Bell Curve")*(_xlfn.NORM.DIST(AND(DF$6&gt;=$F40,DF$6&lt;=$H40)*(DF$6-$F40+1),$J40/2,$M40,TRUE)-_xlfn.NORM.DIST(AND(DF$6&gt;=$F40,DF$6&lt;=$H40)*(DE$6-$F40+1),$J40/2,$M40,TRUE))/(1-2*_xlfn.NORM.DIST(0,$J40/2,$M40,TRUE))*$D40+($K40="Steady Growth")*(AND(DF$6&gt;=$F40,DF$6&lt;=$H40)*((DF$6-$F40+1)/($J40*($J40+1)/2)*$D40))+($K40="custom")*CustCF!CZ40</f>
        <v>0</v>
      </c>
      <c r="DG40" s="95">
        <f>($K40="Bell Curve")*(_xlfn.NORM.DIST(AND(DG$6&gt;=$F40,DG$6&lt;=$H40)*(DG$6-$F40+1),$J40/2,$M40,TRUE)-_xlfn.NORM.DIST(AND(DG$6&gt;=$F40,DG$6&lt;=$H40)*(DF$6-$F40+1),$J40/2,$M40,TRUE))/(1-2*_xlfn.NORM.DIST(0,$J40/2,$M40,TRUE))*$D40+($K40="Steady Growth")*(AND(DG$6&gt;=$F40,DG$6&lt;=$H40)*((DG$6-$F40+1)/($J40*($J40+1)/2)*$D40))+($K40="custom")*CustCF!DA40</f>
        <v>0</v>
      </c>
      <c r="DH40" s="95">
        <f>($K40="Bell Curve")*(_xlfn.NORM.DIST(AND(DH$6&gt;=$F40,DH$6&lt;=$H40)*(DH$6-$F40+1),$J40/2,$M40,TRUE)-_xlfn.NORM.DIST(AND(DH$6&gt;=$F40,DH$6&lt;=$H40)*(DG$6-$F40+1),$J40/2,$M40,TRUE))/(1-2*_xlfn.NORM.DIST(0,$J40/2,$M40,TRUE))*$D40+($K40="Steady Growth")*(AND(DH$6&gt;=$F40,DH$6&lt;=$H40)*((DH$6-$F40+1)/($J40*($J40+1)/2)*$D40))+($K40="custom")*CustCF!DB40</f>
        <v>0</v>
      </c>
      <c r="DI40" s="95">
        <f>($K40="Bell Curve")*(_xlfn.NORM.DIST(AND(DI$6&gt;=$F40,DI$6&lt;=$H40)*(DI$6-$F40+1),$J40/2,$M40,TRUE)-_xlfn.NORM.DIST(AND(DI$6&gt;=$F40,DI$6&lt;=$H40)*(DH$6-$F40+1),$J40/2,$M40,TRUE))/(1-2*_xlfn.NORM.DIST(0,$J40/2,$M40,TRUE))*$D40+($K40="Steady Growth")*(AND(DI$6&gt;=$F40,DI$6&lt;=$H40)*((DI$6-$F40+1)/($J40*($J40+1)/2)*$D40))+($K40="custom")*CustCF!DC40</f>
        <v>0</v>
      </c>
      <c r="DJ40" s="95">
        <f>($K40="Bell Curve")*(_xlfn.NORM.DIST(AND(DJ$6&gt;=$F40,DJ$6&lt;=$H40)*(DJ$6-$F40+1),$J40/2,$M40,TRUE)-_xlfn.NORM.DIST(AND(DJ$6&gt;=$F40,DJ$6&lt;=$H40)*(DI$6-$F40+1),$J40/2,$M40,TRUE))/(1-2*_xlfn.NORM.DIST(0,$J40/2,$M40,TRUE))*$D40+($K40="Steady Growth")*(AND(DJ$6&gt;=$F40,DJ$6&lt;=$H40)*((DJ$6-$F40+1)/($J40*($J40+1)/2)*$D40))+($K40="custom")*CustCF!DD40</f>
        <v>0</v>
      </c>
      <c r="DK40" s="95">
        <f>($K40="Bell Curve")*(_xlfn.NORM.DIST(AND(DK$6&gt;=$F40,DK$6&lt;=$H40)*(DK$6-$F40+1),$J40/2,$M40,TRUE)-_xlfn.NORM.DIST(AND(DK$6&gt;=$F40,DK$6&lt;=$H40)*(DJ$6-$F40+1),$J40/2,$M40,TRUE))/(1-2*_xlfn.NORM.DIST(0,$J40/2,$M40,TRUE))*$D40+($K40="Steady Growth")*(AND(DK$6&gt;=$F40,DK$6&lt;=$H40)*((DK$6-$F40+1)/($J40*($J40+1)/2)*$D40))+($K40="custom")*CustCF!DE40</f>
        <v>0</v>
      </c>
      <c r="DL40" s="95">
        <f>($K40="Bell Curve")*(_xlfn.NORM.DIST(AND(DL$6&gt;=$F40,DL$6&lt;=$H40)*(DL$6-$F40+1),$J40/2,$M40,TRUE)-_xlfn.NORM.DIST(AND(DL$6&gt;=$F40,DL$6&lt;=$H40)*(DK$6-$F40+1),$J40/2,$M40,TRUE))/(1-2*_xlfn.NORM.DIST(0,$J40/2,$M40,TRUE))*$D40+($K40="Steady Growth")*(AND(DL$6&gt;=$F40,DL$6&lt;=$H40)*((DL$6-$F40+1)/($J40*($J40+1)/2)*$D40))+($K40="custom")*CustCF!DF40</f>
        <v>0</v>
      </c>
      <c r="DM40" s="95">
        <f>($K40="Bell Curve")*(_xlfn.NORM.DIST(AND(DM$6&gt;=$F40,DM$6&lt;=$H40)*(DM$6-$F40+1),$J40/2,$M40,TRUE)-_xlfn.NORM.DIST(AND(DM$6&gt;=$F40,DM$6&lt;=$H40)*(DL$6-$F40+1),$J40/2,$M40,TRUE))/(1-2*_xlfn.NORM.DIST(0,$J40/2,$M40,TRUE))*$D40+($K40="Steady Growth")*(AND(DM$6&gt;=$F40,DM$6&lt;=$H40)*((DM$6-$F40+1)/($J40*($J40+1)/2)*$D40))+($K40="custom")*CustCF!DG40</f>
        <v>0</v>
      </c>
      <c r="DN40" s="95">
        <f>($K40="Bell Curve")*(_xlfn.NORM.DIST(AND(DN$6&gt;=$F40,DN$6&lt;=$H40)*(DN$6-$F40+1),$J40/2,$M40,TRUE)-_xlfn.NORM.DIST(AND(DN$6&gt;=$F40,DN$6&lt;=$H40)*(DM$6-$F40+1),$J40/2,$M40,TRUE))/(1-2*_xlfn.NORM.DIST(0,$J40/2,$M40,TRUE))*$D40+($K40="Steady Growth")*(AND(DN$6&gt;=$F40,DN$6&lt;=$H40)*((DN$6-$F40+1)/($J40*($J40+1)/2)*$D40))+($K40="custom")*CustCF!DH40</f>
        <v>0</v>
      </c>
      <c r="DO40" s="95">
        <f>($K40="Bell Curve")*(_xlfn.NORM.DIST(AND(DO$6&gt;=$F40,DO$6&lt;=$H40)*(DO$6-$F40+1),$J40/2,$M40,TRUE)-_xlfn.NORM.DIST(AND(DO$6&gt;=$F40,DO$6&lt;=$H40)*(DN$6-$F40+1),$J40/2,$M40,TRUE))/(1-2*_xlfn.NORM.DIST(0,$J40/2,$M40,TRUE))*$D40+($K40="Steady Growth")*(AND(DO$6&gt;=$F40,DO$6&lt;=$H40)*((DO$6-$F40+1)/($J40*($J40+1)/2)*$D40))+($K40="custom")*CustCF!DI40</f>
        <v>0</v>
      </c>
      <c r="DP40" s="95">
        <f>($K40="Bell Curve")*(_xlfn.NORM.DIST(AND(DP$6&gt;=$F40,DP$6&lt;=$H40)*(DP$6-$F40+1),$J40/2,$M40,TRUE)-_xlfn.NORM.DIST(AND(DP$6&gt;=$F40,DP$6&lt;=$H40)*(DO$6-$F40+1),$J40/2,$M40,TRUE))/(1-2*_xlfn.NORM.DIST(0,$J40/2,$M40,TRUE))*$D40+($K40="Steady Growth")*(AND(DP$6&gt;=$F40,DP$6&lt;=$H40)*((DP$6-$F40+1)/($J40*($J40+1)/2)*$D40))+($K40="custom")*CustCF!DJ40</f>
        <v>0</v>
      </c>
      <c r="DQ40" s="95">
        <f>($K40="Bell Curve")*(_xlfn.NORM.DIST(AND(DQ$6&gt;=$F40,DQ$6&lt;=$H40)*(DQ$6-$F40+1),$J40/2,$M40,TRUE)-_xlfn.NORM.DIST(AND(DQ$6&gt;=$F40,DQ$6&lt;=$H40)*(DP$6-$F40+1),$J40/2,$M40,TRUE))/(1-2*_xlfn.NORM.DIST(0,$J40/2,$M40,TRUE))*$D40+($K40="Steady Growth")*(AND(DQ$6&gt;=$F40,DQ$6&lt;=$H40)*((DQ$6-$F40+1)/($J40*($J40+1)/2)*$D40))+($K40="custom")*CustCF!DK40</f>
        <v>0</v>
      </c>
      <c r="DR40" s="95">
        <f>($K40="Bell Curve")*(_xlfn.NORM.DIST(AND(DR$6&gt;=$F40,DR$6&lt;=$H40)*(DR$6-$F40+1),$J40/2,$M40,TRUE)-_xlfn.NORM.DIST(AND(DR$6&gt;=$F40,DR$6&lt;=$H40)*(DQ$6-$F40+1),$J40/2,$M40,TRUE))/(1-2*_xlfn.NORM.DIST(0,$J40/2,$M40,TRUE))*$D40+($K40="Steady Growth")*(AND(DR$6&gt;=$F40,DR$6&lt;=$H40)*((DR$6-$F40+1)/($J40*($J40+1)/2)*$D40))+($K40="custom")*CustCF!DL40</f>
        <v>0</v>
      </c>
      <c r="DS40" s="95">
        <f>($K40="Bell Curve")*(_xlfn.NORM.DIST(AND(DS$6&gt;=$F40,DS$6&lt;=$H40)*(DS$6-$F40+1),$J40/2,$M40,TRUE)-_xlfn.NORM.DIST(AND(DS$6&gt;=$F40,DS$6&lt;=$H40)*(DR$6-$F40+1),$J40/2,$M40,TRUE))/(1-2*_xlfn.NORM.DIST(0,$J40/2,$M40,TRUE))*$D40+($K40="Steady Growth")*(AND(DS$6&gt;=$F40,DS$6&lt;=$H40)*((DS$6-$F40+1)/($J40*($J40+1)/2)*$D40))+($K40="custom")*CustCF!DM40</f>
        <v>0</v>
      </c>
      <c r="DT40" s="95">
        <f>($K40="Bell Curve")*(_xlfn.NORM.DIST(AND(DT$6&gt;=$F40,DT$6&lt;=$H40)*(DT$6-$F40+1),$J40/2,$M40,TRUE)-_xlfn.NORM.DIST(AND(DT$6&gt;=$F40,DT$6&lt;=$H40)*(DS$6-$F40+1),$J40/2,$M40,TRUE))/(1-2*_xlfn.NORM.DIST(0,$J40/2,$M40,TRUE))*$D40+($K40="Steady Growth")*(AND(DT$6&gt;=$F40,DT$6&lt;=$H40)*((DT$6-$F40+1)/($J40*($J40+1)/2)*$D40))+($K40="custom")*CustCF!DN40</f>
        <v>0</v>
      </c>
      <c r="DU40" s="95">
        <f>($K40="Bell Curve")*(_xlfn.NORM.DIST(AND(DU$6&gt;=$F40,DU$6&lt;=$H40)*(DU$6-$F40+1),$J40/2,$M40,TRUE)-_xlfn.NORM.DIST(AND(DU$6&gt;=$F40,DU$6&lt;=$H40)*(DT$6-$F40+1),$J40/2,$M40,TRUE))/(1-2*_xlfn.NORM.DIST(0,$J40/2,$M40,TRUE))*$D40+($K40="Steady Growth")*(AND(DU$6&gt;=$F40,DU$6&lt;=$H40)*((DU$6-$F40+1)/($J40*($J40+1)/2)*$D40))+($K40="custom")*CustCF!DO40</f>
        <v>0</v>
      </c>
      <c r="DV40" s="95">
        <f>($K40="Bell Curve")*(_xlfn.NORM.DIST(AND(DV$6&gt;=$F40,DV$6&lt;=$H40)*(DV$6-$F40+1),$J40/2,$M40,TRUE)-_xlfn.NORM.DIST(AND(DV$6&gt;=$F40,DV$6&lt;=$H40)*(DU$6-$F40+1),$J40/2,$M40,TRUE))/(1-2*_xlfn.NORM.DIST(0,$J40/2,$M40,TRUE))*$D40+($K40="Steady Growth")*(AND(DV$6&gt;=$F40,DV$6&lt;=$H40)*((DV$6-$F40+1)/($J40*($J40+1)/2)*$D40))+($K40="custom")*CustCF!DP40</f>
        <v>0</v>
      </c>
      <c r="DW40" s="95">
        <f>($K40="Bell Curve")*(_xlfn.NORM.DIST(AND(DW$6&gt;=$F40,DW$6&lt;=$H40)*(DW$6-$F40+1),$J40/2,$M40,TRUE)-_xlfn.NORM.DIST(AND(DW$6&gt;=$F40,DW$6&lt;=$H40)*(DV$6-$F40+1),$J40/2,$M40,TRUE))/(1-2*_xlfn.NORM.DIST(0,$J40/2,$M40,TRUE))*$D40+($K40="Steady Growth")*(AND(DW$6&gt;=$F40,DW$6&lt;=$H40)*((DW$6-$F40+1)/($J40*($J40+1)/2)*$D40))+($K40="custom")*CustCF!DQ40</f>
        <v>0</v>
      </c>
      <c r="DX40" s="95">
        <f>($K40="Bell Curve")*(_xlfn.NORM.DIST(AND(DX$6&gt;=$F40,DX$6&lt;=$H40)*(DX$6-$F40+1),$J40/2,$M40,TRUE)-_xlfn.NORM.DIST(AND(DX$6&gt;=$F40,DX$6&lt;=$H40)*(DW$6-$F40+1),$J40/2,$M40,TRUE))/(1-2*_xlfn.NORM.DIST(0,$J40/2,$M40,TRUE))*$D40+($K40="Steady Growth")*(AND(DX$6&gt;=$F40,DX$6&lt;=$H40)*((DX$6-$F40+1)/($J40*($J40+1)/2)*$D40))+($K40="custom")*CustCF!DR40</f>
        <v>0</v>
      </c>
      <c r="DY40" s="95">
        <f>($K40="Bell Curve")*(_xlfn.NORM.DIST(AND(DY$6&gt;=$F40,DY$6&lt;=$H40)*(DY$6-$F40+1),$J40/2,$M40,TRUE)-_xlfn.NORM.DIST(AND(DY$6&gt;=$F40,DY$6&lt;=$H40)*(DX$6-$F40+1),$J40/2,$M40,TRUE))/(1-2*_xlfn.NORM.DIST(0,$J40/2,$M40,TRUE))*$D40+($K40="Steady Growth")*(AND(DY$6&gt;=$F40,DY$6&lt;=$H40)*((DY$6-$F40+1)/($J40*($J40+1)/2)*$D40))+($K40="custom")*CustCF!DS40</f>
        <v>0</v>
      </c>
      <c r="DZ40" s="95">
        <f>($K40="Bell Curve")*(_xlfn.NORM.DIST(AND(DZ$6&gt;=$F40,DZ$6&lt;=$H40)*(DZ$6-$F40+1),$J40/2,$M40,TRUE)-_xlfn.NORM.DIST(AND(DZ$6&gt;=$F40,DZ$6&lt;=$H40)*(DY$6-$F40+1),$J40/2,$M40,TRUE))/(1-2*_xlfn.NORM.DIST(0,$J40/2,$M40,TRUE))*$D40+($K40="Steady Growth")*(AND(DZ$6&gt;=$F40,DZ$6&lt;=$H40)*((DZ$6-$F40+1)/($J40*($J40+1)/2)*$D40))+($K40="custom")*CustCF!DT40</f>
        <v>0</v>
      </c>
      <c r="EA40" s="95">
        <f>($K40="Bell Curve")*(_xlfn.NORM.DIST(AND(EA$6&gt;=$F40,EA$6&lt;=$H40)*(EA$6-$F40+1),$J40/2,$M40,TRUE)-_xlfn.NORM.DIST(AND(EA$6&gt;=$F40,EA$6&lt;=$H40)*(DZ$6-$F40+1),$J40/2,$M40,TRUE))/(1-2*_xlfn.NORM.DIST(0,$J40/2,$M40,TRUE))*$D40+($K40="Steady Growth")*(AND(EA$6&gt;=$F40,EA$6&lt;=$H40)*((EA$6-$F40+1)/($J40*($J40+1)/2)*$D40))+($K40="custom")*CustCF!DU40</f>
        <v>0</v>
      </c>
      <c r="EB40" s="95">
        <f>($K40="Bell Curve")*(_xlfn.NORM.DIST(AND(EB$6&gt;=$F40,EB$6&lt;=$H40)*(EB$6-$F40+1),$J40/2,$M40,TRUE)-_xlfn.NORM.DIST(AND(EB$6&gt;=$F40,EB$6&lt;=$H40)*(EA$6-$F40+1),$J40/2,$M40,TRUE))/(1-2*_xlfn.NORM.DIST(0,$J40/2,$M40,TRUE))*$D40+($K40="Steady Growth")*(AND(EB$6&gt;=$F40,EB$6&lt;=$H40)*((EB$6-$F40+1)/($J40*($J40+1)/2)*$D40))+($K40="custom")*CustCF!DV40</f>
        <v>0</v>
      </c>
      <c r="EC40" s="95">
        <f>($K40="Bell Curve")*(_xlfn.NORM.DIST(AND(EC$6&gt;=$F40,EC$6&lt;=$H40)*(EC$6-$F40+1),$J40/2,$M40,TRUE)-_xlfn.NORM.DIST(AND(EC$6&gt;=$F40,EC$6&lt;=$H40)*(EB$6-$F40+1),$J40/2,$M40,TRUE))/(1-2*_xlfn.NORM.DIST(0,$J40/2,$M40,TRUE))*$D40+($K40="Steady Growth")*(AND(EC$6&gt;=$F40,EC$6&lt;=$H40)*((EC$6-$F40+1)/($J40*($J40+1)/2)*$D40))+($K40="custom")*CustCF!DW40</f>
        <v>0</v>
      </c>
      <c r="ED40" s="95">
        <f>($K40="Bell Curve")*(_xlfn.NORM.DIST(AND(ED$6&gt;=$F40,ED$6&lt;=$H40)*(ED$6-$F40+1),$J40/2,$M40,TRUE)-_xlfn.NORM.DIST(AND(ED$6&gt;=$F40,ED$6&lt;=$H40)*(EC$6-$F40+1),$J40/2,$M40,TRUE))/(1-2*_xlfn.NORM.DIST(0,$J40/2,$M40,TRUE))*$D40+($K40="Steady Growth")*(AND(ED$6&gt;=$F40,ED$6&lt;=$H40)*((ED$6-$F40+1)/($J40*($J40+1)/2)*$D40))+($K40="custom")*CustCF!DX40</f>
        <v>0</v>
      </c>
      <c r="EE40" s="95">
        <f>($K40="Bell Curve")*(_xlfn.NORM.DIST(AND(EE$6&gt;=$F40,EE$6&lt;=$H40)*(EE$6-$F40+1),$J40/2,$M40,TRUE)-_xlfn.NORM.DIST(AND(EE$6&gt;=$F40,EE$6&lt;=$H40)*(ED$6-$F40+1),$J40/2,$M40,TRUE))/(1-2*_xlfn.NORM.DIST(0,$J40/2,$M40,TRUE))*$D40+($K40="Steady Growth")*(AND(EE$6&gt;=$F40,EE$6&lt;=$H40)*((EE$6-$F40+1)/($J40*($J40+1)/2)*$D40))+($K40="custom")*CustCF!DY40</f>
        <v>0</v>
      </c>
      <c r="EF40" s="95">
        <f>($K40="Bell Curve")*(_xlfn.NORM.DIST(AND(EF$6&gt;=$F40,EF$6&lt;=$H40)*(EF$6-$F40+1),$J40/2,$M40,TRUE)-_xlfn.NORM.DIST(AND(EF$6&gt;=$F40,EF$6&lt;=$H40)*(EE$6-$F40+1),$J40/2,$M40,TRUE))/(1-2*_xlfn.NORM.DIST(0,$J40/2,$M40,TRUE))*$D40+($K40="Steady Growth")*(AND(EF$6&gt;=$F40,EF$6&lt;=$H40)*((EF$6-$F40+1)/($J40*($J40+1)/2)*$D40))+($K40="custom")*CustCF!DZ40</f>
        <v>0</v>
      </c>
      <c r="EG40" s="95">
        <f>($K40="Bell Curve")*(_xlfn.NORM.DIST(AND(EG$6&gt;=$F40,EG$6&lt;=$H40)*(EG$6-$F40+1),$J40/2,$M40,TRUE)-_xlfn.NORM.DIST(AND(EG$6&gt;=$F40,EG$6&lt;=$H40)*(EF$6-$F40+1),$J40/2,$M40,TRUE))/(1-2*_xlfn.NORM.DIST(0,$J40/2,$M40,TRUE))*$D40+($K40="Steady Growth")*(AND(EG$6&gt;=$F40,EG$6&lt;=$H40)*((EG$6-$F40+1)/($J40*($J40+1)/2)*$D40))+($K40="custom")*CustCF!EA40</f>
        <v>0</v>
      </c>
      <c r="EH40" s="95">
        <f>($K40="Bell Curve")*(_xlfn.NORM.DIST(AND(EH$6&gt;=$F40,EH$6&lt;=$H40)*(EH$6-$F40+1),$J40/2,$M40,TRUE)-_xlfn.NORM.DIST(AND(EH$6&gt;=$F40,EH$6&lt;=$H40)*(EG$6-$F40+1),$J40/2,$M40,TRUE))/(1-2*_xlfn.NORM.DIST(0,$J40/2,$M40,TRUE))*$D40+($K40="Steady Growth")*(AND(EH$6&gt;=$F40,EH$6&lt;=$H40)*((EH$6-$F40+1)/($J40*($J40+1)/2)*$D40))+($K40="custom")*CustCF!EB40</f>
        <v>0</v>
      </c>
      <c r="EI40" s="95">
        <f>($K40="Bell Curve")*(_xlfn.NORM.DIST(AND(EI$6&gt;=$F40,EI$6&lt;=$H40)*(EI$6-$F40+1),$J40/2,$M40,TRUE)-_xlfn.NORM.DIST(AND(EI$6&gt;=$F40,EI$6&lt;=$H40)*(EH$6-$F40+1),$J40/2,$M40,TRUE))/(1-2*_xlfn.NORM.DIST(0,$J40/2,$M40,TRUE))*$D40+($K40="Steady Growth")*(AND(EI$6&gt;=$F40,EI$6&lt;=$H40)*((EI$6-$F40+1)/($J40*($J40+1)/2)*$D40))+($K40="custom")*CustCF!EC40</f>
        <v>0</v>
      </c>
      <c r="EJ40" s="95">
        <f>($K40="Bell Curve")*(_xlfn.NORM.DIST(AND(EJ$6&gt;=$F40,EJ$6&lt;=$H40)*(EJ$6-$F40+1),$J40/2,$M40,TRUE)-_xlfn.NORM.DIST(AND(EJ$6&gt;=$F40,EJ$6&lt;=$H40)*(EI$6-$F40+1),$J40/2,$M40,TRUE))/(1-2*_xlfn.NORM.DIST(0,$J40/2,$M40,TRUE))*$D40+($K40="Steady Growth")*(AND(EJ$6&gt;=$F40,EJ$6&lt;=$H40)*((EJ$6-$F40+1)/($J40*($J40+1)/2)*$D40))+($K40="custom")*CustCF!ED40</f>
        <v>0</v>
      </c>
      <c r="EK40" s="95">
        <f>($K40="Bell Curve")*(_xlfn.NORM.DIST(AND(EK$6&gt;=$F40,EK$6&lt;=$H40)*(EK$6-$F40+1),$J40/2,$M40,TRUE)-_xlfn.NORM.DIST(AND(EK$6&gt;=$F40,EK$6&lt;=$H40)*(EJ$6-$F40+1),$J40/2,$M40,TRUE))/(1-2*_xlfn.NORM.DIST(0,$J40/2,$M40,TRUE))*$D40+($K40="Steady Growth")*(AND(EK$6&gt;=$F40,EK$6&lt;=$H40)*((EK$6-$F40+1)/($J40*($J40+1)/2)*$D40))+($K40="custom")*CustCF!EE40</f>
        <v>0</v>
      </c>
      <c r="EL40" s="95">
        <f>($K40="Bell Curve")*(_xlfn.NORM.DIST(AND(EL$6&gt;=$F40,EL$6&lt;=$H40)*(EL$6-$F40+1),$J40/2,$M40,TRUE)-_xlfn.NORM.DIST(AND(EL$6&gt;=$F40,EL$6&lt;=$H40)*(EK$6-$F40+1),$J40/2,$M40,TRUE))/(1-2*_xlfn.NORM.DIST(0,$J40/2,$M40,TRUE))*$D40+($K40="Steady Growth")*(AND(EL$6&gt;=$F40,EL$6&lt;=$H40)*((EL$6-$F40+1)/($J40*($J40+1)/2)*$D40))+($K40="custom")*CustCF!EF40</f>
        <v>0</v>
      </c>
      <c r="EM40" s="95">
        <f>($K40="Bell Curve")*(_xlfn.NORM.DIST(AND(EM$6&gt;=$F40,EM$6&lt;=$H40)*(EM$6-$F40+1),$J40/2,$M40,TRUE)-_xlfn.NORM.DIST(AND(EM$6&gt;=$F40,EM$6&lt;=$H40)*(EL$6-$F40+1),$J40/2,$M40,TRUE))/(1-2*_xlfn.NORM.DIST(0,$J40/2,$M40,TRUE))*$D40+($K40="Steady Growth")*(AND(EM$6&gt;=$F40,EM$6&lt;=$H40)*((EM$6-$F40+1)/($J40*($J40+1)/2)*$D40))+($K40="custom")*CustCF!EG40</f>
        <v>0</v>
      </c>
      <c r="EN40" s="95">
        <f>($K40="Bell Curve")*(_xlfn.NORM.DIST(AND(EN$6&gt;=$F40,EN$6&lt;=$H40)*(EN$6-$F40+1),$J40/2,$M40,TRUE)-_xlfn.NORM.DIST(AND(EN$6&gt;=$F40,EN$6&lt;=$H40)*(EM$6-$F40+1),$J40/2,$M40,TRUE))/(1-2*_xlfn.NORM.DIST(0,$J40/2,$M40,TRUE))*$D40+($K40="Steady Growth")*(AND(EN$6&gt;=$F40,EN$6&lt;=$H40)*((EN$6-$F40+1)/($J40*($J40+1)/2)*$D40))+($K40="custom")*CustCF!EH40</f>
        <v>0</v>
      </c>
      <c r="EO40" s="95">
        <f>($K40="Bell Curve")*(_xlfn.NORM.DIST(AND(EO$6&gt;=$F40,EO$6&lt;=$H40)*(EO$6-$F40+1),$J40/2,$M40,TRUE)-_xlfn.NORM.DIST(AND(EO$6&gt;=$F40,EO$6&lt;=$H40)*(EN$6-$F40+1),$J40/2,$M40,TRUE))/(1-2*_xlfn.NORM.DIST(0,$J40/2,$M40,TRUE))*$D40+($K40="Steady Growth")*(AND(EO$6&gt;=$F40,EO$6&lt;=$H40)*((EO$6-$F40+1)/($J40*($J40+1)/2)*$D40))+($K40="custom")*CustCF!EI40</f>
        <v>0</v>
      </c>
      <c r="EP40" s="95">
        <f>($K40="Bell Curve")*(_xlfn.NORM.DIST(AND(EP$6&gt;=$F40,EP$6&lt;=$H40)*(EP$6-$F40+1),$J40/2,$M40,TRUE)-_xlfn.NORM.DIST(AND(EP$6&gt;=$F40,EP$6&lt;=$H40)*(EO$6-$F40+1),$J40/2,$M40,TRUE))/(1-2*_xlfn.NORM.DIST(0,$J40/2,$M40,TRUE))*$D40+($K40="Steady Growth")*(AND(EP$6&gt;=$F40,EP$6&lt;=$H40)*((EP$6-$F40+1)/($J40*($J40+1)/2)*$D40))+($K40="custom")*CustCF!EJ40</f>
        <v>0</v>
      </c>
      <c r="EQ40" s="95">
        <f>($K40="Bell Curve")*(_xlfn.NORM.DIST(AND(EQ$6&gt;=$F40,EQ$6&lt;=$H40)*(EQ$6-$F40+1),$J40/2,$M40,TRUE)-_xlfn.NORM.DIST(AND(EQ$6&gt;=$F40,EQ$6&lt;=$H40)*(EP$6-$F40+1),$J40/2,$M40,TRUE))/(1-2*_xlfn.NORM.DIST(0,$J40/2,$M40,TRUE))*$D40+($K40="Steady Growth")*(AND(EQ$6&gt;=$F40,EQ$6&lt;=$H40)*((EQ$6-$F40+1)/($J40*($J40+1)/2)*$D40))+($K40="custom")*CustCF!EK40</f>
        <v>0</v>
      </c>
      <c r="ER40" s="95">
        <f>($K40="Bell Curve")*(_xlfn.NORM.DIST(AND(ER$6&gt;=$F40,ER$6&lt;=$H40)*(ER$6-$F40+1),$J40/2,$M40,TRUE)-_xlfn.NORM.DIST(AND(ER$6&gt;=$F40,ER$6&lt;=$H40)*(EQ$6-$F40+1),$J40/2,$M40,TRUE))/(1-2*_xlfn.NORM.DIST(0,$J40/2,$M40,TRUE))*$D40+($K40="Steady Growth")*(AND(ER$6&gt;=$F40,ER$6&lt;=$H40)*((ER$6-$F40+1)/($J40*($J40+1)/2)*$D40))+($K40="custom")*CustCF!EL40</f>
        <v>0</v>
      </c>
      <c r="ES40" s="95">
        <f>($K40="Bell Curve")*(_xlfn.NORM.DIST(AND(ES$6&gt;=$F40,ES$6&lt;=$H40)*(ES$6-$F40+1),$J40/2,$M40,TRUE)-_xlfn.NORM.DIST(AND(ES$6&gt;=$F40,ES$6&lt;=$H40)*(ER$6-$F40+1),$J40/2,$M40,TRUE))/(1-2*_xlfn.NORM.DIST(0,$J40/2,$M40,TRUE))*$D40+($K40="Steady Growth")*(AND(ES$6&gt;=$F40,ES$6&lt;=$H40)*((ES$6-$F40+1)/($J40*($J40+1)/2)*$D40))+($K40="custom")*CustCF!EM40</f>
        <v>0</v>
      </c>
      <c r="ET40" s="95">
        <f>($K40="Bell Curve")*(_xlfn.NORM.DIST(AND(ET$6&gt;=$F40,ET$6&lt;=$H40)*(ET$6-$F40+1),$J40/2,$M40,TRUE)-_xlfn.NORM.DIST(AND(ET$6&gt;=$F40,ET$6&lt;=$H40)*(ES$6-$F40+1),$J40/2,$M40,TRUE))/(1-2*_xlfn.NORM.DIST(0,$J40/2,$M40,TRUE))*$D40+($K40="Steady Growth")*(AND(ET$6&gt;=$F40,ET$6&lt;=$H40)*((ET$6-$F40+1)/($J40*($J40+1)/2)*$D40))+($K40="custom")*CustCF!EN40</f>
        <v>0</v>
      </c>
      <c r="EU40" s="95">
        <f>($K40="Bell Curve")*(_xlfn.NORM.DIST(AND(EU$6&gt;=$F40,EU$6&lt;=$H40)*(EU$6-$F40+1),$J40/2,$M40,TRUE)-_xlfn.NORM.DIST(AND(EU$6&gt;=$F40,EU$6&lt;=$H40)*(ET$6-$F40+1),$J40/2,$M40,TRUE))/(1-2*_xlfn.NORM.DIST(0,$J40/2,$M40,TRUE))*$D40+($K40="Steady Growth")*(AND(EU$6&gt;=$F40,EU$6&lt;=$H40)*((EU$6-$F40+1)/($J40*($J40+1)/2)*$D40))+($K40="custom")*CustCF!EO40</f>
        <v>0</v>
      </c>
      <c r="EV40" s="95">
        <f>($K40="Bell Curve")*(_xlfn.NORM.DIST(AND(EV$6&gt;=$F40,EV$6&lt;=$H40)*(EV$6-$F40+1),$J40/2,$M40,TRUE)-_xlfn.NORM.DIST(AND(EV$6&gt;=$F40,EV$6&lt;=$H40)*(EU$6-$F40+1),$J40/2,$M40,TRUE))/(1-2*_xlfn.NORM.DIST(0,$J40/2,$M40,TRUE))*$D40+($K40="Steady Growth")*(AND(EV$6&gt;=$F40,EV$6&lt;=$H40)*((EV$6-$F40+1)/($J40*($J40+1)/2)*$D40))+($K40="custom")*CustCF!EP40</f>
        <v>0</v>
      </c>
      <c r="EW40" s="95">
        <f>($K40="Bell Curve")*(_xlfn.NORM.DIST(AND(EW$6&gt;=$F40,EW$6&lt;=$H40)*(EW$6-$F40+1),$J40/2,$M40,TRUE)-_xlfn.NORM.DIST(AND(EW$6&gt;=$F40,EW$6&lt;=$H40)*(EV$6-$F40+1),$J40/2,$M40,TRUE))/(1-2*_xlfn.NORM.DIST(0,$J40/2,$M40,TRUE))*$D40+($K40="Steady Growth")*(AND(EW$6&gt;=$F40,EW$6&lt;=$H40)*((EW$6-$F40+1)/($J40*($J40+1)/2)*$D40))+($K40="custom")*CustCF!EQ40</f>
        <v>0</v>
      </c>
      <c r="EX40" s="95">
        <f>($K40="Bell Curve")*(_xlfn.NORM.DIST(AND(EX$6&gt;=$F40,EX$6&lt;=$H40)*(EX$6-$F40+1),$J40/2,$M40,TRUE)-_xlfn.NORM.DIST(AND(EX$6&gt;=$F40,EX$6&lt;=$H40)*(EW$6-$F40+1),$J40/2,$M40,TRUE))/(1-2*_xlfn.NORM.DIST(0,$J40/2,$M40,TRUE))*$D40+($K40="Steady Growth")*(AND(EX$6&gt;=$F40,EX$6&lt;=$H40)*((EX$6-$F40+1)/($J40*($J40+1)/2)*$D40))+($K40="custom")*CustCF!ER40</f>
        <v>0</v>
      </c>
      <c r="EY40" s="95">
        <f>($K40="Bell Curve")*(_xlfn.NORM.DIST(AND(EY$6&gt;=$F40,EY$6&lt;=$H40)*(EY$6-$F40+1),$J40/2,$M40,TRUE)-_xlfn.NORM.DIST(AND(EY$6&gt;=$F40,EY$6&lt;=$H40)*(EX$6-$F40+1),$J40/2,$M40,TRUE))/(1-2*_xlfn.NORM.DIST(0,$J40/2,$M40,TRUE))*$D40+($K40="Steady Growth")*(AND(EY$6&gt;=$F40,EY$6&lt;=$H40)*((EY$6-$F40+1)/($J40*($J40+1)/2)*$D40))+($K40="custom")*CustCF!ES40</f>
        <v>0</v>
      </c>
      <c r="EZ40" s="95">
        <f>($K40="Bell Curve")*(_xlfn.NORM.DIST(AND(EZ$6&gt;=$F40,EZ$6&lt;=$H40)*(EZ$6-$F40+1),$J40/2,$M40,TRUE)-_xlfn.NORM.DIST(AND(EZ$6&gt;=$F40,EZ$6&lt;=$H40)*(EY$6-$F40+1),$J40/2,$M40,TRUE))/(1-2*_xlfn.NORM.DIST(0,$J40/2,$M40,TRUE))*$D40+($K40="Steady Growth")*(AND(EZ$6&gt;=$F40,EZ$6&lt;=$H40)*((EZ$6-$F40+1)/($J40*($J40+1)/2)*$D40))+($K40="custom")*CustCF!ET40</f>
        <v>0</v>
      </c>
      <c r="FA40" s="95">
        <f>($K40="Bell Curve")*(_xlfn.NORM.DIST(AND(FA$6&gt;=$F40,FA$6&lt;=$H40)*(FA$6-$F40+1),$J40/2,$M40,TRUE)-_xlfn.NORM.DIST(AND(FA$6&gt;=$F40,FA$6&lt;=$H40)*(EZ$6-$F40+1),$J40/2,$M40,TRUE))/(1-2*_xlfn.NORM.DIST(0,$J40/2,$M40,TRUE))*$D40+($K40="Steady Growth")*(AND(FA$6&gt;=$F40,FA$6&lt;=$H40)*((FA$6-$F40+1)/($J40*($J40+1)/2)*$D40))+($K40="custom")*CustCF!EU40</f>
        <v>0</v>
      </c>
      <c r="FB40" s="95">
        <f>($K40="Bell Curve")*(_xlfn.NORM.DIST(AND(FB$6&gt;=$F40,FB$6&lt;=$H40)*(FB$6-$F40+1),$J40/2,$M40,TRUE)-_xlfn.NORM.DIST(AND(FB$6&gt;=$F40,FB$6&lt;=$H40)*(FA$6-$F40+1),$J40/2,$M40,TRUE))/(1-2*_xlfn.NORM.DIST(0,$J40/2,$M40,TRUE))*$D40+($K40="Steady Growth")*(AND(FB$6&gt;=$F40,FB$6&lt;=$H40)*((FB$6-$F40+1)/($J40*($J40+1)/2)*$D40))+($K40="custom")*CustCF!EV40</f>
        <v>0</v>
      </c>
      <c r="FC40" s="95">
        <f>($K40="Bell Curve")*(_xlfn.NORM.DIST(AND(FC$6&gt;=$F40,FC$6&lt;=$H40)*(FC$6-$F40+1),$J40/2,$M40,TRUE)-_xlfn.NORM.DIST(AND(FC$6&gt;=$F40,FC$6&lt;=$H40)*(FB$6-$F40+1),$J40/2,$M40,TRUE))/(1-2*_xlfn.NORM.DIST(0,$J40/2,$M40,TRUE))*$D40+($K40="Steady Growth")*(AND(FC$6&gt;=$F40,FC$6&lt;=$H40)*((FC$6-$F40+1)/($J40*($J40+1)/2)*$D40))+($K40="custom")*CustCF!EW40</f>
        <v>0</v>
      </c>
      <c r="FD40" s="95">
        <f>($K40="Bell Curve")*(_xlfn.NORM.DIST(AND(FD$6&gt;=$F40,FD$6&lt;=$H40)*(FD$6-$F40+1),$J40/2,$M40,TRUE)-_xlfn.NORM.DIST(AND(FD$6&gt;=$F40,FD$6&lt;=$H40)*(FC$6-$F40+1),$J40/2,$M40,TRUE))/(1-2*_xlfn.NORM.DIST(0,$J40/2,$M40,TRUE))*$D40+($K40="Steady Growth")*(AND(FD$6&gt;=$F40,FD$6&lt;=$H40)*((FD$6-$F40+1)/($J40*($J40+1)/2)*$D40))+($K40="custom")*CustCF!EX40</f>
        <v>0</v>
      </c>
      <c r="FE40" s="95">
        <f>($K40="Bell Curve")*(_xlfn.NORM.DIST(AND(FE$6&gt;=$F40,FE$6&lt;=$H40)*(FE$6-$F40+1),$J40/2,$M40,TRUE)-_xlfn.NORM.DIST(AND(FE$6&gt;=$F40,FE$6&lt;=$H40)*(FD$6-$F40+1),$J40/2,$M40,TRUE))/(1-2*_xlfn.NORM.DIST(0,$J40/2,$M40,TRUE))*$D40+($K40="Steady Growth")*(AND(FE$6&gt;=$F40,FE$6&lt;=$H40)*((FE$6-$F40+1)/($J40*($J40+1)/2)*$D40))+($K40="custom")*CustCF!EY40</f>
        <v>0</v>
      </c>
      <c r="FF40" s="95">
        <f>($K40="Bell Curve")*(_xlfn.NORM.DIST(AND(FF$6&gt;=$F40,FF$6&lt;=$H40)*(FF$6-$F40+1),$J40/2,$M40,TRUE)-_xlfn.NORM.DIST(AND(FF$6&gt;=$F40,FF$6&lt;=$H40)*(FE$6-$F40+1),$J40/2,$M40,TRUE))/(1-2*_xlfn.NORM.DIST(0,$J40/2,$M40,TRUE))*$D40+($K40="Steady Growth")*(AND(FF$6&gt;=$F40,FF$6&lt;=$H40)*((FF$6-$F40+1)/($J40*($J40+1)/2)*$D40))+($K40="custom")*CustCF!EZ40</f>
        <v>0</v>
      </c>
      <c r="FG40" s="95">
        <f>($K40="Bell Curve")*(_xlfn.NORM.DIST(AND(FG$6&gt;=$F40,FG$6&lt;=$H40)*(FG$6-$F40+1),$J40/2,$M40,TRUE)-_xlfn.NORM.DIST(AND(FG$6&gt;=$F40,FG$6&lt;=$H40)*(FF$6-$F40+1),$J40/2,$M40,TRUE))/(1-2*_xlfn.NORM.DIST(0,$J40/2,$M40,TRUE))*$D40+($K40="Steady Growth")*(AND(FG$6&gt;=$F40,FG$6&lt;=$H40)*((FG$6-$F40+1)/($J40*($J40+1)/2)*$D40))+($K40="custom")*CustCF!FA40</f>
        <v>0</v>
      </c>
      <c r="FH40" s="95">
        <f>($K40="Bell Curve")*(_xlfn.NORM.DIST(AND(FH$6&gt;=$F40,FH$6&lt;=$H40)*(FH$6-$F40+1),$J40/2,$M40,TRUE)-_xlfn.NORM.DIST(AND(FH$6&gt;=$F40,FH$6&lt;=$H40)*(FG$6-$F40+1),$J40/2,$M40,TRUE))/(1-2*_xlfn.NORM.DIST(0,$J40/2,$M40,TRUE))*$D40+($K40="Steady Growth")*(AND(FH$6&gt;=$F40,FH$6&lt;=$H40)*((FH$6-$F40+1)/($J40*($J40+1)/2)*$D40))+($K40="custom")*CustCF!FB40</f>
        <v>0</v>
      </c>
      <c r="FI40" s="95">
        <f>($K40="Bell Curve")*(_xlfn.NORM.DIST(AND(FI$6&gt;=$F40,FI$6&lt;=$H40)*(FI$6-$F40+1),$J40/2,$M40,TRUE)-_xlfn.NORM.DIST(AND(FI$6&gt;=$F40,FI$6&lt;=$H40)*(FH$6-$F40+1),$J40/2,$M40,TRUE))/(1-2*_xlfn.NORM.DIST(0,$J40/2,$M40,TRUE))*$D40+($K40="Steady Growth")*(AND(FI$6&gt;=$F40,FI$6&lt;=$H40)*((FI$6-$F40+1)/($J40*($J40+1)/2)*$D40))+($K40="custom")*CustCF!FC40</f>
        <v>0</v>
      </c>
      <c r="FJ40" s="95">
        <f>($K40="Bell Curve")*(_xlfn.NORM.DIST(AND(FJ$6&gt;=$F40,FJ$6&lt;=$H40)*(FJ$6-$F40+1),$J40/2,$M40,TRUE)-_xlfn.NORM.DIST(AND(FJ$6&gt;=$F40,FJ$6&lt;=$H40)*(FI$6-$F40+1),$J40/2,$M40,TRUE))/(1-2*_xlfn.NORM.DIST(0,$J40/2,$M40,TRUE))*$D40+($K40="Steady Growth")*(AND(FJ$6&gt;=$F40,FJ$6&lt;=$H40)*((FJ$6-$F40+1)/($J40*($J40+1)/2)*$D40))+($K40="custom")*CustCF!FD40</f>
        <v>0</v>
      </c>
      <c r="FK40" s="95">
        <f>($K40="Bell Curve")*(_xlfn.NORM.DIST(AND(FK$6&gt;=$F40,FK$6&lt;=$H40)*(FK$6-$F40+1),$J40/2,$M40,TRUE)-_xlfn.NORM.DIST(AND(FK$6&gt;=$F40,FK$6&lt;=$H40)*(FJ$6-$F40+1),$J40/2,$M40,TRUE))/(1-2*_xlfn.NORM.DIST(0,$J40/2,$M40,TRUE))*$D40+($K40="Steady Growth")*(AND(FK$6&gt;=$F40,FK$6&lt;=$H40)*((FK$6-$F40+1)/($J40*($J40+1)/2)*$D40))+($K40="custom")*CustCF!FE40</f>
        <v>0</v>
      </c>
      <c r="FL40" s="95">
        <f>($K40="Bell Curve")*(_xlfn.NORM.DIST(AND(FL$6&gt;=$F40,FL$6&lt;=$H40)*(FL$6-$F40+1),$J40/2,$M40,TRUE)-_xlfn.NORM.DIST(AND(FL$6&gt;=$F40,FL$6&lt;=$H40)*(FK$6-$F40+1),$J40/2,$M40,TRUE))/(1-2*_xlfn.NORM.DIST(0,$J40/2,$M40,TRUE))*$D40+($K40="Steady Growth")*(AND(FL$6&gt;=$F40,FL$6&lt;=$H40)*((FL$6-$F40+1)/($J40*($J40+1)/2)*$D40))+($K40="custom")*CustCF!FF40</f>
        <v>0</v>
      </c>
      <c r="FM40" s="95">
        <f>($K40="Bell Curve")*(_xlfn.NORM.DIST(AND(FM$6&gt;=$F40,FM$6&lt;=$H40)*(FM$6-$F40+1),$J40/2,$M40,TRUE)-_xlfn.NORM.DIST(AND(FM$6&gt;=$F40,FM$6&lt;=$H40)*(FL$6-$F40+1),$J40/2,$M40,TRUE))/(1-2*_xlfn.NORM.DIST(0,$J40/2,$M40,TRUE))*$D40+($K40="Steady Growth")*(AND(FM$6&gt;=$F40,FM$6&lt;=$H40)*((FM$6-$F40+1)/($J40*($J40+1)/2)*$D40))+($K40="custom")*CustCF!FG40</f>
        <v>0</v>
      </c>
      <c r="FN40" s="95">
        <f>($K40="Bell Curve")*(_xlfn.NORM.DIST(AND(FN$6&gt;=$F40,FN$6&lt;=$H40)*(FN$6-$F40+1),$J40/2,$M40,TRUE)-_xlfn.NORM.DIST(AND(FN$6&gt;=$F40,FN$6&lt;=$H40)*(FM$6-$F40+1),$J40/2,$M40,TRUE))/(1-2*_xlfn.NORM.DIST(0,$J40/2,$M40,TRUE))*$D40+($K40="Steady Growth")*(AND(FN$6&gt;=$F40,FN$6&lt;=$H40)*((FN$6-$F40+1)/($J40*($J40+1)/2)*$D40))+($K40="custom")*CustCF!FH40</f>
        <v>0</v>
      </c>
      <c r="FO40" s="95">
        <f>($K40="Bell Curve")*(_xlfn.NORM.DIST(AND(FO$6&gt;=$F40,FO$6&lt;=$H40)*(FO$6-$F40+1),$J40/2,$M40,TRUE)-_xlfn.NORM.DIST(AND(FO$6&gt;=$F40,FO$6&lt;=$H40)*(FN$6-$F40+1),$J40/2,$M40,TRUE))/(1-2*_xlfn.NORM.DIST(0,$J40/2,$M40,TRUE))*$D40+($K40="Steady Growth")*(AND(FO$6&gt;=$F40,FO$6&lt;=$H40)*((FO$6-$F40+1)/($J40*($J40+1)/2)*$D40))+($K40="custom")*CustCF!FI40</f>
        <v>0</v>
      </c>
      <c r="FP40" s="95">
        <f>($K40="Bell Curve")*(_xlfn.NORM.DIST(AND(FP$6&gt;=$F40,FP$6&lt;=$H40)*(FP$6-$F40+1),$J40/2,$M40,TRUE)-_xlfn.NORM.DIST(AND(FP$6&gt;=$F40,FP$6&lt;=$H40)*(FO$6-$F40+1),$J40/2,$M40,TRUE))/(1-2*_xlfn.NORM.DIST(0,$J40/2,$M40,TRUE))*$D40+($K40="Steady Growth")*(AND(FP$6&gt;=$F40,FP$6&lt;=$H40)*((FP$6-$F40+1)/($J40*($J40+1)/2)*$D40))+($K40="custom")*CustCF!FJ40</f>
        <v>0</v>
      </c>
      <c r="FQ40" s="95">
        <f>($K40="Bell Curve")*(_xlfn.NORM.DIST(AND(FQ$6&gt;=$F40,FQ$6&lt;=$H40)*(FQ$6-$F40+1),$J40/2,$M40,TRUE)-_xlfn.NORM.DIST(AND(FQ$6&gt;=$F40,FQ$6&lt;=$H40)*(FP$6-$F40+1),$J40/2,$M40,TRUE))/(1-2*_xlfn.NORM.DIST(0,$J40/2,$M40,TRUE))*$D40+($K40="Steady Growth")*(AND(FQ$6&gt;=$F40,FQ$6&lt;=$H40)*((FQ$6-$F40+1)/($J40*($J40+1)/2)*$D40))+($K40="custom")*CustCF!FK40</f>
        <v>0</v>
      </c>
      <c r="FR40" s="95">
        <f>($K40="Bell Curve")*(_xlfn.NORM.DIST(AND(FR$6&gt;=$F40,FR$6&lt;=$H40)*(FR$6-$F40+1),$J40/2,$M40,TRUE)-_xlfn.NORM.DIST(AND(FR$6&gt;=$F40,FR$6&lt;=$H40)*(FQ$6-$F40+1),$J40/2,$M40,TRUE))/(1-2*_xlfn.NORM.DIST(0,$J40/2,$M40,TRUE))*$D40+($K40="Steady Growth")*(AND(FR$6&gt;=$F40,FR$6&lt;=$H40)*((FR$6-$F40+1)/($J40*($J40+1)/2)*$D40))+($K40="custom")*CustCF!FL40</f>
        <v>0</v>
      </c>
      <c r="FS40" s="95">
        <f>($K40="Bell Curve")*(_xlfn.NORM.DIST(AND(FS$6&gt;=$F40,FS$6&lt;=$H40)*(FS$6-$F40+1),$J40/2,$M40,TRUE)-_xlfn.NORM.DIST(AND(FS$6&gt;=$F40,FS$6&lt;=$H40)*(FR$6-$F40+1),$J40/2,$M40,TRUE))/(1-2*_xlfn.NORM.DIST(0,$J40/2,$M40,TRUE))*$D40+($K40="Steady Growth")*(AND(FS$6&gt;=$F40,FS$6&lt;=$H40)*((FS$6-$F40+1)/($J40*($J40+1)/2)*$D40))+($K40="custom")*CustCF!FM40</f>
        <v>0</v>
      </c>
      <c r="FT40" s="95">
        <f>($K40="Bell Curve")*(_xlfn.NORM.DIST(AND(FT$6&gt;=$F40,FT$6&lt;=$H40)*(FT$6-$F40+1),$J40/2,$M40,TRUE)-_xlfn.NORM.DIST(AND(FT$6&gt;=$F40,FT$6&lt;=$H40)*(FS$6-$F40+1),$J40/2,$M40,TRUE))/(1-2*_xlfn.NORM.DIST(0,$J40/2,$M40,TRUE))*$D40+($K40="Steady Growth")*(AND(FT$6&gt;=$F40,FT$6&lt;=$H40)*((FT$6-$F40+1)/($J40*($J40+1)/2)*$D40))+($K40="custom")*CustCF!FN40</f>
        <v>0</v>
      </c>
      <c r="FU40" s="95">
        <f>($K40="Bell Curve")*(_xlfn.NORM.DIST(AND(FU$6&gt;=$F40,FU$6&lt;=$H40)*(FU$6-$F40+1),$J40/2,$M40,TRUE)-_xlfn.NORM.DIST(AND(FU$6&gt;=$F40,FU$6&lt;=$H40)*(FT$6-$F40+1),$J40/2,$M40,TRUE))/(1-2*_xlfn.NORM.DIST(0,$J40/2,$M40,TRUE))*$D40+($K40="Steady Growth")*(AND(FU$6&gt;=$F40,FU$6&lt;=$H40)*((FU$6-$F40+1)/($J40*($J40+1)/2)*$D40))+($K40="custom")*CustCF!FO40</f>
        <v>0</v>
      </c>
      <c r="FV40" s="95">
        <f>($K40="Bell Curve")*(_xlfn.NORM.DIST(AND(FV$6&gt;=$F40,FV$6&lt;=$H40)*(FV$6-$F40+1),$J40/2,$M40,TRUE)-_xlfn.NORM.DIST(AND(FV$6&gt;=$F40,FV$6&lt;=$H40)*(FU$6-$F40+1),$J40/2,$M40,TRUE))/(1-2*_xlfn.NORM.DIST(0,$J40/2,$M40,TRUE))*$D40+($K40="Steady Growth")*(AND(FV$6&gt;=$F40,FV$6&lt;=$H40)*((FV$6-$F40+1)/($J40*($J40+1)/2)*$D40))+($K40="custom")*CustCF!FP40</f>
        <v>0</v>
      </c>
      <c r="FW40" s="95">
        <f>($K40="Bell Curve")*(_xlfn.NORM.DIST(AND(FW$6&gt;=$F40,FW$6&lt;=$H40)*(FW$6-$F40+1),$J40/2,$M40,TRUE)-_xlfn.NORM.DIST(AND(FW$6&gt;=$F40,FW$6&lt;=$H40)*(FV$6-$F40+1),$J40/2,$M40,TRUE))/(1-2*_xlfn.NORM.DIST(0,$J40/2,$M40,TRUE))*$D40+($K40="Steady Growth")*(AND(FW$6&gt;=$F40,FW$6&lt;=$H40)*((FW$6-$F40+1)/($J40*($J40+1)/2)*$D40))+($K40="custom")*CustCF!FQ40</f>
        <v>0</v>
      </c>
      <c r="FX40" s="95">
        <f>($K40="Bell Curve")*(_xlfn.NORM.DIST(AND(FX$6&gt;=$F40,FX$6&lt;=$H40)*(FX$6-$F40+1),$J40/2,$M40,TRUE)-_xlfn.NORM.DIST(AND(FX$6&gt;=$F40,FX$6&lt;=$H40)*(FW$6-$F40+1),$J40/2,$M40,TRUE))/(1-2*_xlfn.NORM.DIST(0,$J40/2,$M40,TRUE))*$D40+($K40="Steady Growth")*(AND(FX$6&gt;=$F40,FX$6&lt;=$H40)*((FX$6-$F40+1)/($J40*($J40+1)/2)*$D40))+($K40="custom")*CustCF!FR40</f>
        <v>0</v>
      </c>
      <c r="FY40" s="95">
        <f>($K40="Bell Curve")*(_xlfn.NORM.DIST(AND(FY$6&gt;=$F40,FY$6&lt;=$H40)*(FY$6-$F40+1),$J40/2,$M40,TRUE)-_xlfn.NORM.DIST(AND(FY$6&gt;=$F40,FY$6&lt;=$H40)*(FX$6-$F40+1),$J40/2,$M40,TRUE))/(1-2*_xlfn.NORM.DIST(0,$J40/2,$M40,TRUE))*$D40+($K40="Steady Growth")*(AND(FY$6&gt;=$F40,FY$6&lt;=$H40)*((FY$6-$F40+1)/($J40*($J40+1)/2)*$D40))+($K40="custom")*CustCF!FS40</f>
        <v>0</v>
      </c>
      <c r="FZ40" s="95">
        <f>($K40="Bell Curve")*(_xlfn.NORM.DIST(AND(FZ$6&gt;=$F40,FZ$6&lt;=$H40)*(FZ$6-$F40+1),$J40/2,$M40,TRUE)-_xlfn.NORM.DIST(AND(FZ$6&gt;=$F40,FZ$6&lt;=$H40)*(FY$6-$F40+1),$J40/2,$M40,TRUE))/(1-2*_xlfn.NORM.DIST(0,$J40/2,$M40,TRUE))*$D40+($K40="Steady Growth")*(AND(FZ$6&gt;=$F40,FZ$6&lt;=$H40)*((FZ$6-$F40+1)/($J40*($J40+1)/2)*$D40))+($K40="custom")*CustCF!FT40</f>
        <v>0</v>
      </c>
      <c r="GA40" s="95">
        <f>($K40="Bell Curve")*(_xlfn.NORM.DIST(AND(GA$6&gt;=$F40,GA$6&lt;=$H40)*(GA$6-$F40+1),$J40/2,$M40,TRUE)-_xlfn.NORM.DIST(AND(GA$6&gt;=$F40,GA$6&lt;=$H40)*(FZ$6-$F40+1),$J40/2,$M40,TRUE))/(1-2*_xlfn.NORM.DIST(0,$J40/2,$M40,TRUE))*$D40+($K40="Steady Growth")*(AND(GA$6&gt;=$F40,GA$6&lt;=$H40)*((GA$6-$F40+1)/($J40*($J40+1)/2)*$D40))+($K40="custom")*CustCF!FU40</f>
        <v>0</v>
      </c>
      <c r="GB40" s="95">
        <f>($K40="Bell Curve")*(_xlfn.NORM.DIST(AND(GB$6&gt;=$F40,GB$6&lt;=$H40)*(GB$6-$F40+1),$J40/2,$M40,TRUE)-_xlfn.NORM.DIST(AND(GB$6&gt;=$F40,GB$6&lt;=$H40)*(GA$6-$F40+1),$J40/2,$M40,TRUE))/(1-2*_xlfn.NORM.DIST(0,$J40/2,$M40,TRUE))*$D40+($K40="Steady Growth")*(AND(GB$6&gt;=$F40,GB$6&lt;=$H40)*((GB$6-$F40+1)/($J40*($J40+1)/2)*$D40))+($K40="custom")*CustCF!FV40</f>
        <v>0</v>
      </c>
      <c r="GC40" s="95">
        <f>($K40="Bell Curve")*(_xlfn.NORM.DIST(AND(GC$6&gt;=$F40,GC$6&lt;=$H40)*(GC$6-$F40+1),$J40/2,$M40,TRUE)-_xlfn.NORM.DIST(AND(GC$6&gt;=$F40,GC$6&lt;=$H40)*(GB$6-$F40+1),$J40/2,$M40,TRUE))/(1-2*_xlfn.NORM.DIST(0,$J40/2,$M40,TRUE))*$D40+($K40="Steady Growth")*(AND(GC$6&gt;=$F40,GC$6&lt;=$H40)*((GC$6-$F40+1)/($J40*($J40+1)/2)*$D40))+($K40="custom")*CustCF!FW40</f>
        <v>0</v>
      </c>
      <c r="GD40" s="95">
        <f>($K40="Bell Curve")*(_xlfn.NORM.DIST(AND(GD$6&gt;=$F40,GD$6&lt;=$H40)*(GD$6-$F40+1),$J40/2,$M40,TRUE)-_xlfn.NORM.DIST(AND(GD$6&gt;=$F40,GD$6&lt;=$H40)*(GC$6-$F40+1),$J40/2,$M40,TRUE))/(1-2*_xlfn.NORM.DIST(0,$J40/2,$M40,TRUE))*$D40+($K40="Steady Growth")*(AND(GD$6&gt;=$F40,GD$6&lt;=$H40)*((GD$6-$F40+1)/($J40*($J40+1)/2)*$D40))+($K40="custom")*CustCF!FX40</f>
        <v>0</v>
      </c>
      <c r="GE40" s="95">
        <f>($K40="Bell Curve")*(_xlfn.NORM.DIST(AND(GE$6&gt;=$F40,GE$6&lt;=$H40)*(GE$6-$F40+1),$J40/2,$M40,TRUE)-_xlfn.NORM.DIST(AND(GE$6&gt;=$F40,GE$6&lt;=$H40)*(GD$6-$F40+1),$J40/2,$M40,TRUE))/(1-2*_xlfn.NORM.DIST(0,$J40/2,$M40,TRUE))*$D40+($K40="Steady Growth")*(AND(GE$6&gt;=$F40,GE$6&lt;=$H40)*((GE$6-$F40+1)/($J40*($J40+1)/2)*$D40))+($K40="custom")*CustCF!FY40</f>
        <v>0</v>
      </c>
      <c r="GF40" s="95">
        <f>($K40="Bell Curve")*(_xlfn.NORM.DIST(AND(GF$6&gt;=$F40,GF$6&lt;=$H40)*(GF$6-$F40+1),$J40/2,$M40,TRUE)-_xlfn.NORM.DIST(AND(GF$6&gt;=$F40,GF$6&lt;=$H40)*(GE$6-$F40+1),$J40/2,$M40,TRUE))/(1-2*_xlfn.NORM.DIST(0,$J40/2,$M40,TRUE))*$D40+($K40="Steady Growth")*(AND(GF$6&gt;=$F40,GF$6&lt;=$H40)*((GF$6-$F40+1)/($J40*($J40+1)/2)*$D40))+($K40="custom")*CustCF!FZ40</f>
        <v>0</v>
      </c>
      <c r="GG40" s="95">
        <f>($K40="Bell Curve")*(_xlfn.NORM.DIST(AND(GG$6&gt;=$F40,GG$6&lt;=$H40)*(GG$6-$F40+1),$J40/2,$M40,TRUE)-_xlfn.NORM.DIST(AND(GG$6&gt;=$F40,GG$6&lt;=$H40)*(GF$6-$F40+1),$J40/2,$M40,TRUE))/(1-2*_xlfn.NORM.DIST(0,$J40/2,$M40,TRUE))*$D40+($K40="Steady Growth")*(AND(GG$6&gt;=$F40,GG$6&lt;=$H40)*((GG$6-$F40+1)/($J40*($J40+1)/2)*$D40))+($K40="custom")*CustCF!GA40</f>
        <v>0</v>
      </c>
      <c r="GH40" s="95">
        <f>($K40="Bell Curve")*(_xlfn.NORM.DIST(AND(GH$6&gt;=$F40,GH$6&lt;=$H40)*(GH$6-$F40+1),$J40/2,$M40,TRUE)-_xlfn.NORM.DIST(AND(GH$6&gt;=$F40,GH$6&lt;=$H40)*(GG$6-$F40+1),$J40/2,$M40,TRUE))/(1-2*_xlfn.NORM.DIST(0,$J40/2,$M40,TRUE))*$D40+($K40="Steady Growth")*(AND(GH$6&gt;=$F40,GH$6&lt;=$H40)*((GH$6-$F40+1)/($J40*($J40+1)/2)*$D40))+($K40="custom")*CustCF!GB40</f>
        <v>0</v>
      </c>
      <c r="GI40" s="95">
        <f>($K40="Bell Curve")*(_xlfn.NORM.DIST(AND(GI$6&gt;=$F40,GI$6&lt;=$H40)*(GI$6-$F40+1),$J40/2,$M40,TRUE)-_xlfn.NORM.DIST(AND(GI$6&gt;=$F40,GI$6&lt;=$H40)*(GH$6-$F40+1),$J40/2,$M40,TRUE))/(1-2*_xlfn.NORM.DIST(0,$J40/2,$M40,TRUE))*$D40+($K40="Steady Growth")*(AND(GI$6&gt;=$F40,GI$6&lt;=$H40)*((GI$6-$F40+1)/($J40*($J40+1)/2)*$D40))+($K40="custom")*CustCF!GC40</f>
        <v>0</v>
      </c>
      <c r="GJ40" s="95">
        <f>($K40="Bell Curve")*(_xlfn.NORM.DIST(AND(GJ$6&gt;=$F40,GJ$6&lt;=$H40)*(GJ$6-$F40+1),$J40/2,$M40,TRUE)-_xlfn.NORM.DIST(AND(GJ$6&gt;=$F40,GJ$6&lt;=$H40)*(GI$6-$F40+1),$J40/2,$M40,TRUE))/(1-2*_xlfn.NORM.DIST(0,$J40/2,$M40,TRUE))*$D40+($K40="Steady Growth")*(AND(GJ$6&gt;=$F40,GJ$6&lt;=$H40)*((GJ$6-$F40+1)/($J40*($J40+1)/2)*$D40))+($K40="custom")*CustCF!GD40</f>
        <v>0</v>
      </c>
      <c r="GK40" s="95">
        <f>($K40="Bell Curve")*(_xlfn.NORM.DIST(AND(GK$6&gt;=$F40,GK$6&lt;=$H40)*(GK$6-$F40+1),$J40/2,$M40,TRUE)-_xlfn.NORM.DIST(AND(GK$6&gt;=$F40,GK$6&lt;=$H40)*(GJ$6-$F40+1),$J40/2,$M40,TRUE))/(1-2*_xlfn.NORM.DIST(0,$J40/2,$M40,TRUE))*$D40+($K40="Steady Growth")*(AND(GK$6&gt;=$F40,GK$6&lt;=$H40)*((GK$6-$F40+1)/($J40*($J40+1)/2)*$D40))+($K40="custom")*CustCF!GE40</f>
        <v>0</v>
      </c>
      <c r="GL40" s="95">
        <f>($K40="Bell Curve")*(_xlfn.NORM.DIST(AND(GL$6&gt;=$F40,GL$6&lt;=$H40)*(GL$6-$F40+1),$J40/2,$M40,TRUE)-_xlfn.NORM.DIST(AND(GL$6&gt;=$F40,GL$6&lt;=$H40)*(GK$6-$F40+1),$J40/2,$M40,TRUE))/(1-2*_xlfn.NORM.DIST(0,$J40/2,$M40,TRUE))*$D40+($K40="Steady Growth")*(AND(GL$6&gt;=$F40,GL$6&lt;=$H40)*((GL$6-$F40+1)/($J40*($J40+1)/2)*$D40))+($K40="custom")*CustCF!GF40</f>
        <v>0</v>
      </c>
      <c r="GM40" s="95">
        <f>($K40="Bell Curve")*(_xlfn.NORM.DIST(AND(GM$6&gt;=$F40,GM$6&lt;=$H40)*(GM$6-$F40+1),$J40/2,$M40,TRUE)-_xlfn.NORM.DIST(AND(GM$6&gt;=$F40,GM$6&lt;=$H40)*(GL$6-$F40+1),$J40/2,$M40,TRUE))/(1-2*_xlfn.NORM.DIST(0,$J40/2,$M40,TRUE))*$D40+($K40="Steady Growth")*(AND(GM$6&gt;=$F40,GM$6&lt;=$H40)*((GM$6-$F40+1)/($J40*($J40+1)/2)*$D40))+($K40="custom")*CustCF!GG40</f>
        <v>0</v>
      </c>
      <c r="GN40" s="268">
        <f>($K40="Bell Curve")*(_xlfn.NORM.DIST(AND(GN$6&gt;=$F40,GN$6&lt;=$H40)*(GN$6-$F40+1),$J40/2,$M40,TRUE)-_xlfn.NORM.DIST(AND(GN$6&gt;=$F40,GN$6&lt;=$H40)*(GM$6-$F40+1),$J40/2,$M40,TRUE))/(1-2*_xlfn.NORM.DIST(0,$J40/2,$M40,TRUE))*$D40+($K40="Steady Growth")*(AND(GN$6&gt;=$F40,GN$6&lt;=$H40)*((GN$6-$F40+1)/($J40*($J40+1)/2)*$D40))+($K40="custom")*CustCF!GH40</f>
        <v>0</v>
      </c>
      <c r="GO40" s="1"/>
      <c r="GP40" s="67"/>
    </row>
    <row r="41" spans="1:198" customFormat="1" hidden="1" outlineLevel="1" x14ac:dyDescent="0.75">
      <c r="A41" s="1"/>
      <c r="B41" s="1"/>
      <c r="C41" s="262" t="str">
        <f>Budget!T12</f>
        <v>CC Procurement &amp; techniqal qualificaiton</v>
      </c>
      <c r="D41" s="19">
        <f>Budget!U12</f>
        <v>6600000</v>
      </c>
      <c r="E41" s="19">
        <f t="shared" si="33"/>
        <v>1</v>
      </c>
      <c r="F41" s="263">
        <v>1</v>
      </c>
      <c r="G41" s="257">
        <f>IF(L41="custom",CustCF!F41,INDEX($P$8:$GN$8,MATCH(F41,$P$6:$GN$6,0)))</f>
        <v>46081</v>
      </c>
      <c r="H41" s="264">
        <v>3</v>
      </c>
      <c r="I41" s="257">
        <f>IF(L41="custom",CustCF!G41,INDEX($P$8:$GN$8,MATCH(H41,$P$6:$GN$6,0)))</f>
        <v>46142</v>
      </c>
      <c r="J41" s="260">
        <f t="shared" si="34"/>
        <v>3</v>
      </c>
      <c r="K41" s="265" t="s">
        <v>116</v>
      </c>
      <c r="L41" s="266" t="s">
        <v>117</v>
      </c>
      <c r="M41" s="267">
        <f t="shared" si="35"/>
        <v>10000000</v>
      </c>
      <c r="N41" s="18">
        <f t="shared" si="26"/>
        <v>6600000.0030612089</v>
      </c>
      <c r="O41" s="1372">
        <f t="shared" si="16"/>
        <v>3.0612088739871979E-3</v>
      </c>
      <c r="P41" s="95">
        <f>($K41="Bell Curve")*(_xlfn.NORM.DIST(AND(P$6&gt;=$F41,P$6&lt;=$H41)*(P$6-$F41+1),$J41/2,$M41,TRUE)-_xlfn.NORM.DIST(AND(P$6&gt;=$F41,P$6&lt;=$H41)*(O$6-$F41+1),$J41/2,$M41,TRUE))/(1-2*_xlfn.NORM.DIST(0,$J41/2,$M41,TRUE))*$D41+($K41="Steady Growth")*(AND(P$6&gt;=$F41,P$6&lt;=$H41)*((P$6-$F41+1)/($J41*($J41+1)/2)*$D41))+($K41="custom")*CustCF!J41</f>
        <v>0</v>
      </c>
      <c r="Q41" s="95">
        <f>($K41="Bell Curve")*(_xlfn.NORM.DIST(AND(Q$6&gt;=$F41,Q$6&lt;=$H41)*(Q$6-$F41+1),$J41/2,$M41,TRUE)-_xlfn.NORM.DIST(AND(Q$6&gt;=$F41,Q$6&lt;=$H41)*(P$6-$F41+1),$J41/2,$M41,TRUE))/(1-2*_xlfn.NORM.DIST(0,$J41/2,$M41,TRUE))*$D41+($K41="Steady Growth")*(AND(Q$6&gt;=$F41,Q$6&lt;=$H41)*((Q$6-$F41+1)/($J41*($J41+1)/2)*$D41))+($K41="custom")*CustCF!K41</f>
        <v>2200000</v>
      </c>
      <c r="R41" s="95">
        <f>($K41="Bell Curve")*(_xlfn.NORM.DIST(AND(R$6&gt;=$F41,R$6&lt;=$H41)*(R$6-$F41+1),$J41/2,$M41,TRUE)-_xlfn.NORM.DIST(AND(R$6&gt;=$F41,R$6&lt;=$H41)*(Q$6-$F41+1),$J41/2,$M41,TRUE))/(1-2*_xlfn.NORM.DIST(0,$J41/2,$M41,TRUE))*$D41+($K41="Steady Growth")*(AND(R$6&gt;=$F41,R$6&lt;=$H41)*((R$6-$F41+1)/($J41*($J41+1)/2)*$D41))+($K41="custom")*CustCF!L41</f>
        <v>2199999.9969387921</v>
      </c>
      <c r="S41" s="95">
        <f>($K41="Bell Curve")*(_xlfn.NORM.DIST(AND(S$6&gt;=$F41,S$6&lt;=$H41)*(S$6-$F41+1),$J41/2,$M41,TRUE)-_xlfn.NORM.DIST(AND(S$6&gt;=$F41,S$6&lt;=$H41)*(R$6-$F41+1),$J41/2,$M41,TRUE))/(1-2*_xlfn.NORM.DIST(0,$J41/2,$M41,TRUE))*$D41+($K41="Steady Growth")*(AND(S$6&gt;=$F41,S$6&lt;=$H41)*((S$6-$F41+1)/($J41*($J41+1)/2)*$D41))+($K41="custom")*CustCF!M41</f>
        <v>2200000.0061224164</v>
      </c>
      <c r="T41" s="95">
        <f>($K41="Bell Curve")*(_xlfn.NORM.DIST(AND(T$6&gt;=$F41,T$6&lt;=$H41)*(T$6-$F41+1),$J41/2,$M41,TRUE)-_xlfn.NORM.DIST(AND(T$6&gt;=$F41,T$6&lt;=$H41)*(S$6-$F41+1),$J41/2,$M41,TRUE))/(1-2*_xlfn.NORM.DIST(0,$J41/2,$M41,TRUE))*$D41+($K41="Steady Growth")*(AND(T$6&gt;=$F41,T$6&lt;=$H41)*((T$6-$F41+1)/($J41*($J41+1)/2)*$D41))+($K41="custom")*CustCF!N41</f>
        <v>0</v>
      </c>
      <c r="U41" s="95">
        <f>($K41="Bell Curve")*(_xlfn.NORM.DIST(AND(U$6&gt;=$F41,U$6&lt;=$H41)*(U$6-$F41+1),$J41/2,$M41,TRUE)-_xlfn.NORM.DIST(AND(U$6&gt;=$F41,U$6&lt;=$H41)*(T$6-$F41+1),$J41/2,$M41,TRUE))/(1-2*_xlfn.NORM.DIST(0,$J41/2,$M41,TRUE))*$D41+($K41="Steady Growth")*(AND(U$6&gt;=$F41,U$6&lt;=$H41)*((U$6-$F41+1)/($J41*($J41+1)/2)*$D41))+($K41="custom")*CustCF!O41</f>
        <v>0</v>
      </c>
      <c r="V41" s="95">
        <f>($K41="Bell Curve")*(_xlfn.NORM.DIST(AND(V$6&gt;=$F41,V$6&lt;=$H41)*(V$6-$F41+1),$J41/2,$M41,TRUE)-_xlfn.NORM.DIST(AND(V$6&gt;=$F41,V$6&lt;=$H41)*(U$6-$F41+1),$J41/2,$M41,TRUE))/(1-2*_xlfn.NORM.DIST(0,$J41/2,$M41,TRUE))*$D41+($K41="Steady Growth")*(AND(V$6&gt;=$F41,V$6&lt;=$H41)*((V$6-$F41+1)/($J41*($J41+1)/2)*$D41))+($K41="custom")*CustCF!P41</f>
        <v>0</v>
      </c>
      <c r="W41" s="95">
        <f>($K41="Bell Curve")*(_xlfn.NORM.DIST(AND(W$6&gt;=$F41,W$6&lt;=$H41)*(W$6-$F41+1),$J41/2,$M41,TRUE)-_xlfn.NORM.DIST(AND(W$6&gt;=$F41,W$6&lt;=$H41)*(V$6-$F41+1),$J41/2,$M41,TRUE))/(1-2*_xlfn.NORM.DIST(0,$J41/2,$M41,TRUE))*$D41+($K41="Steady Growth")*(AND(W$6&gt;=$F41,W$6&lt;=$H41)*((W$6-$F41+1)/($J41*($J41+1)/2)*$D41))+($K41="custom")*CustCF!Q41</f>
        <v>0</v>
      </c>
      <c r="X41" s="95">
        <f>($K41="Bell Curve")*(_xlfn.NORM.DIST(AND(X$6&gt;=$F41,X$6&lt;=$H41)*(X$6-$F41+1),$J41/2,$M41,TRUE)-_xlfn.NORM.DIST(AND(X$6&gt;=$F41,X$6&lt;=$H41)*(W$6-$F41+1),$J41/2,$M41,TRUE))/(1-2*_xlfn.NORM.DIST(0,$J41/2,$M41,TRUE))*$D41+($K41="Steady Growth")*(AND(X$6&gt;=$F41,X$6&lt;=$H41)*((X$6-$F41+1)/($J41*($J41+1)/2)*$D41))+($K41="custom")*CustCF!R41</f>
        <v>0</v>
      </c>
      <c r="Y41" s="95">
        <f>($K41="Bell Curve")*(_xlfn.NORM.DIST(AND(Y$6&gt;=$F41,Y$6&lt;=$H41)*(Y$6-$F41+1),$J41/2,$M41,TRUE)-_xlfn.NORM.DIST(AND(Y$6&gt;=$F41,Y$6&lt;=$H41)*(X$6-$F41+1),$J41/2,$M41,TRUE))/(1-2*_xlfn.NORM.DIST(0,$J41/2,$M41,TRUE))*$D41+($K41="Steady Growth")*(AND(Y$6&gt;=$F41,Y$6&lt;=$H41)*((Y$6-$F41+1)/($J41*($J41+1)/2)*$D41))+($K41="custom")*CustCF!S41</f>
        <v>0</v>
      </c>
      <c r="Z41" s="95">
        <f>($K41="Bell Curve")*(_xlfn.NORM.DIST(AND(Z$6&gt;=$F41,Z$6&lt;=$H41)*(Z$6-$F41+1),$J41/2,$M41,TRUE)-_xlfn.NORM.DIST(AND(Z$6&gt;=$F41,Z$6&lt;=$H41)*(Y$6-$F41+1),$J41/2,$M41,TRUE))/(1-2*_xlfn.NORM.DIST(0,$J41/2,$M41,TRUE))*$D41+($K41="Steady Growth")*(AND(Z$6&gt;=$F41,Z$6&lt;=$H41)*((Z$6-$F41+1)/($J41*($J41+1)/2)*$D41))+($K41="custom")*CustCF!T41</f>
        <v>0</v>
      </c>
      <c r="AA41" s="95">
        <f>($K41="Bell Curve")*(_xlfn.NORM.DIST(AND(AA$6&gt;=$F41,AA$6&lt;=$H41)*(AA$6-$F41+1),$J41/2,$M41,TRUE)-_xlfn.NORM.DIST(AND(AA$6&gt;=$F41,AA$6&lt;=$H41)*(Z$6-$F41+1),$J41/2,$M41,TRUE))/(1-2*_xlfn.NORM.DIST(0,$J41/2,$M41,TRUE))*$D41+($K41="Steady Growth")*(AND(AA$6&gt;=$F41,AA$6&lt;=$H41)*((AA$6-$F41+1)/($J41*($J41+1)/2)*$D41))+($K41="custom")*CustCF!U41</f>
        <v>0</v>
      </c>
      <c r="AB41" s="95">
        <f>($K41="Bell Curve")*(_xlfn.NORM.DIST(AND(AB$6&gt;=$F41,AB$6&lt;=$H41)*(AB$6-$F41+1),$J41/2,$M41,TRUE)-_xlfn.NORM.DIST(AND(AB$6&gt;=$F41,AB$6&lt;=$H41)*(AA$6-$F41+1),$J41/2,$M41,TRUE))/(1-2*_xlfn.NORM.DIST(0,$J41/2,$M41,TRUE))*$D41+($K41="Steady Growth")*(AND(AB$6&gt;=$F41,AB$6&lt;=$H41)*((AB$6-$F41+1)/($J41*($J41+1)/2)*$D41))+($K41="custom")*CustCF!V41</f>
        <v>0</v>
      </c>
      <c r="AC41" s="95">
        <f>($K41="Bell Curve")*(_xlfn.NORM.DIST(AND(AC$6&gt;=$F41,AC$6&lt;=$H41)*(AC$6-$F41+1),$J41/2,$M41,TRUE)-_xlfn.NORM.DIST(AND(AC$6&gt;=$F41,AC$6&lt;=$H41)*(AB$6-$F41+1),$J41/2,$M41,TRUE))/(1-2*_xlfn.NORM.DIST(0,$J41/2,$M41,TRUE))*$D41+($K41="Steady Growth")*(AND(AC$6&gt;=$F41,AC$6&lt;=$H41)*((AC$6-$F41+1)/($J41*($J41+1)/2)*$D41))+($K41="custom")*CustCF!W41</f>
        <v>0</v>
      </c>
      <c r="AD41" s="95">
        <f>($K41="Bell Curve")*(_xlfn.NORM.DIST(AND(AD$6&gt;=$F41,AD$6&lt;=$H41)*(AD$6-$F41+1),$J41/2,$M41,TRUE)-_xlfn.NORM.DIST(AND(AD$6&gt;=$F41,AD$6&lt;=$H41)*(AC$6-$F41+1),$J41/2,$M41,TRUE))/(1-2*_xlfn.NORM.DIST(0,$J41/2,$M41,TRUE))*$D41+($K41="Steady Growth")*(AND(AD$6&gt;=$F41,AD$6&lt;=$H41)*((AD$6-$F41+1)/($J41*($J41+1)/2)*$D41))+($K41="custom")*CustCF!X41</f>
        <v>0</v>
      </c>
      <c r="AE41" s="95">
        <f>($K41="Bell Curve")*(_xlfn.NORM.DIST(AND(AE$6&gt;=$F41,AE$6&lt;=$H41)*(AE$6-$F41+1),$J41/2,$M41,TRUE)-_xlfn.NORM.DIST(AND(AE$6&gt;=$F41,AE$6&lt;=$H41)*(AD$6-$F41+1),$J41/2,$M41,TRUE))/(1-2*_xlfn.NORM.DIST(0,$J41/2,$M41,TRUE))*$D41+($K41="Steady Growth")*(AND(AE$6&gt;=$F41,AE$6&lt;=$H41)*((AE$6-$F41+1)/($J41*($J41+1)/2)*$D41))+($K41="custom")*CustCF!Y41</f>
        <v>0</v>
      </c>
      <c r="AF41" s="95">
        <f>($K41="Bell Curve")*(_xlfn.NORM.DIST(AND(AF$6&gt;=$F41,AF$6&lt;=$H41)*(AF$6-$F41+1),$J41/2,$M41,TRUE)-_xlfn.NORM.DIST(AND(AF$6&gt;=$F41,AF$6&lt;=$H41)*(AE$6-$F41+1),$J41/2,$M41,TRUE))/(1-2*_xlfn.NORM.DIST(0,$J41/2,$M41,TRUE))*$D41+($K41="Steady Growth")*(AND(AF$6&gt;=$F41,AF$6&lt;=$H41)*((AF$6-$F41+1)/($J41*($J41+1)/2)*$D41))+($K41="custom")*CustCF!Z41</f>
        <v>0</v>
      </c>
      <c r="AG41" s="95">
        <f>($K41="Bell Curve")*(_xlfn.NORM.DIST(AND(AG$6&gt;=$F41,AG$6&lt;=$H41)*(AG$6-$F41+1),$J41/2,$M41,TRUE)-_xlfn.NORM.DIST(AND(AG$6&gt;=$F41,AG$6&lt;=$H41)*(AF$6-$F41+1),$J41/2,$M41,TRUE))/(1-2*_xlfn.NORM.DIST(0,$J41/2,$M41,TRUE))*$D41+($K41="Steady Growth")*(AND(AG$6&gt;=$F41,AG$6&lt;=$H41)*((AG$6-$F41+1)/($J41*($J41+1)/2)*$D41))+($K41="custom")*CustCF!AA41</f>
        <v>0</v>
      </c>
      <c r="AH41" s="95">
        <f>($K41="Bell Curve")*(_xlfn.NORM.DIST(AND(AH$6&gt;=$F41,AH$6&lt;=$H41)*(AH$6-$F41+1),$J41/2,$M41,TRUE)-_xlfn.NORM.DIST(AND(AH$6&gt;=$F41,AH$6&lt;=$H41)*(AG$6-$F41+1),$J41/2,$M41,TRUE))/(1-2*_xlfn.NORM.DIST(0,$J41/2,$M41,TRUE))*$D41+($K41="Steady Growth")*(AND(AH$6&gt;=$F41,AH$6&lt;=$H41)*((AH$6-$F41+1)/($J41*($J41+1)/2)*$D41))+($K41="custom")*CustCF!AB41</f>
        <v>0</v>
      </c>
      <c r="AI41" s="95">
        <f>($K41="Bell Curve")*(_xlfn.NORM.DIST(AND(AI$6&gt;=$F41,AI$6&lt;=$H41)*(AI$6-$F41+1),$J41/2,$M41,TRUE)-_xlfn.NORM.DIST(AND(AI$6&gt;=$F41,AI$6&lt;=$H41)*(AH$6-$F41+1),$J41/2,$M41,TRUE))/(1-2*_xlfn.NORM.DIST(0,$J41/2,$M41,TRUE))*$D41+($K41="Steady Growth")*(AND(AI$6&gt;=$F41,AI$6&lt;=$H41)*((AI$6-$F41+1)/($J41*($J41+1)/2)*$D41))+($K41="custom")*CustCF!AC41</f>
        <v>0</v>
      </c>
      <c r="AJ41" s="95">
        <f>($K41="Bell Curve")*(_xlfn.NORM.DIST(AND(AJ$6&gt;=$F41,AJ$6&lt;=$H41)*(AJ$6-$F41+1),$J41/2,$M41,TRUE)-_xlfn.NORM.DIST(AND(AJ$6&gt;=$F41,AJ$6&lt;=$H41)*(AI$6-$F41+1),$J41/2,$M41,TRUE))/(1-2*_xlfn.NORM.DIST(0,$J41/2,$M41,TRUE))*$D41+($K41="Steady Growth")*(AND(AJ$6&gt;=$F41,AJ$6&lt;=$H41)*((AJ$6-$F41+1)/($J41*($J41+1)/2)*$D41))+($K41="custom")*CustCF!AD41</f>
        <v>0</v>
      </c>
      <c r="AK41" s="95">
        <f>($K41="Bell Curve")*(_xlfn.NORM.DIST(AND(AK$6&gt;=$F41,AK$6&lt;=$H41)*(AK$6-$F41+1),$J41/2,$M41,TRUE)-_xlfn.NORM.DIST(AND(AK$6&gt;=$F41,AK$6&lt;=$H41)*(AJ$6-$F41+1),$J41/2,$M41,TRUE))/(1-2*_xlfn.NORM.DIST(0,$J41/2,$M41,TRUE))*$D41+($K41="Steady Growth")*(AND(AK$6&gt;=$F41,AK$6&lt;=$H41)*((AK$6-$F41+1)/($J41*($J41+1)/2)*$D41))+($K41="custom")*CustCF!AE41</f>
        <v>0</v>
      </c>
      <c r="AL41" s="95">
        <f>($K41="Bell Curve")*(_xlfn.NORM.DIST(AND(AL$6&gt;=$F41,AL$6&lt;=$H41)*(AL$6-$F41+1),$J41/2,$M41,TRUE)-_xlfn.NORM.DIST(AND(AL$6&gt;=$F41,AL$6&lt;=$H41)*(AK$6-$F41+1),$J41/2,$M41,TRUE))/(1-2*_xlfn.NORM.DIST(0,$J41/2,$M41,TRUE))*$D41+($K41="Steady Growth")*(AND(AL$6&gt;=$F41,AL$6&lt;=$H41)*((AL$6-$F41+1)/($J41*($J41+1)/2)*$D41))+($K41="custom")*CustCF!AF41</f>
        <v>0</v>
      </c>
      <c r="AM41" s="95">
        <f>($K41="Bell Curve")*(_xlfn.NORM.DIST(AND(AM$6&gt;=$F41,AM$6&lt;=$H41)*(AM$6-$F41+1),$J41/2,$M41,TRUE)-_xlfn.NORM.DIST(AND(AM$6&gt;=$F41,AM$6&lt;=$H41)*(AL$6-$F41+1),$J41/2,$M41,TRUE))/(1-2*_xlfn.NORM.DIST(0,$J41/2,$M41,TRUE))*$D41+($K41="Steady Growth")*(AND(AM$6&gt;=$F41,AM$6&lt;=$H41)*((AM$6-$F41+1)/($J41*($J41+1)/2)*$D41))+($K41="custom")*CustCF!AG41</f>
        <v>0</v>
      </c>
      <c r="AN41" s="95">
        <f>($K41="Bell Curve")*(_xlfn.NORM.DIST(AND(AN$6&gt;=$F41,AN$6&lt;=$H41)*(AN$6-$F41+1),$J41/2,$M41,TRUE)-_xlfn.NORM.DIST(AND(AN$6&gt;=$F41,AN$6&lt;=$H41)*(AM$6-$F41+1),$J41/2,$M41,TRUE))/(1-2*_xlfn.NORM.DIST(0,$J41/2,$M41,TRUE))*$D41+($K41="Steady Growth")*(AND(AN$6&gt;=$F41,AN$6&lt;=$H41)*((AN$6-$F41+1)/($J41*($J41+1)/2)*$D41))+($K41="custom")*CustCF!AH41</f>
        <v>0</v>
      </c>
      <c r="AO41" s="95">
        <f>($K41="Bell Curve")*(_xlfn.NORM.DIST(AND(AO$6&gt;=$F41,AO$6&lt;=$H41)*(AO$6-$F41+1),$J41/2,$M41,TRUE)-_xlfn.NORM.DIST(AND(AO$6&gt;=$F41,AO$6&lt;=$H41)*(AN$6-$F41+1),$J41/2,$M41,TRUE))/(1-2*_xlfn.NORM.DIST(0,$J41/2,$M41,TRUE))*$D41+($K41="Steady Growth")*(AND(AO$6&gt;=$F41,AO$6&lt;=$H41)*((AO$6-$F41+1)/($J41*($J41+1)/2)*$D41))+($K41="custom")*CustCF!AI41</f>
        <v>0</v>
      </c>
      <c r="AP41" s="95">
        <f>($K41="Bell Curve")*(_xlfn.NORM.DIST(AND(AP$6&gt;=$F41,AP$6&lt;=$H41)*(AP$6-$F41+1),$J41/2,$M41,TRUE)-_xlfn.NORM.DIST(AND(AP$6&gt;=$F41,AP$6&lt;=$H41)*(AO$6-$F41+1),$J41/2,$M41,TRUE))/(1-2*_xlfn.NORM.DIST(0,$J41/2,$M41,TRUE))*$D41+($K41="Steady Growth")*(AND(AP$6&gt;=$F41,AP$6&lt;=$H41)*((AP$6-$F41+1)/($J41*($J41+1)/2)*$D41))+($K41="custom")*CustCF!AJ41</f>
        <v>0</v>
      </c>
      <c r="AQ41" s="95">
        <f>($K41="Bell Curve")*(_xlfn.NORM.DIST(AND(AQ$6&gt;=$F41,AQ$6&lt;=$H41)*(AQ$6-$F41+1),$J41/2,$M41,TRUE)-_xlfn.NORM.DIST(AND(AQ$6&gt;=$F41,AQ$6&lt;=$H41)*(AP$6-$F41+1),$J41/2,$M41,TRUE))/(1-2*_xlfn.NORM.DIST(0,$J41/2,$M41,TRUE))*$D41+($K41="Steady Growth")*(AND(AQ$6&gt;=$F41,AQ$6&lt;=$H41)*((AQ$6-$F41+1)/($J41*($J41+1)/2)*$D41))+($K41="custom")*CustCF!AK41</f>
        <v>0</v>
      </c>
      <c r="AR41" s="95">
        <f>($K41="Bell Curve")*(_xlfn.NORM.DIST(AND(AR$6&gt;=$F41,AR$6&lt;=$H41)*(AR$6-$F41+1),$J41/2,$M41,TRUE)-_xlfn.NORM.DIST(AND(AR$6&gt;=$F41,AR$6&lt;=$H41)*(AQ$6-$F41+1),$J41/2,$M41,TRUE))/(1-2*_xlfn.NORM.DIST(0,$J41/2,$M41,TRUE))*$D41+($K41="Steady Growth")*(AND(AR$6&gt;=$F41,AR$6&lt;=$H41)*((AR$6-$F41+1)/($J41*($J41+1)/2)*$D41))+($K41="custom")*CustCF!AL41</f>
        <v>0</v>
      </c>
      <c r="AS41" s="95">
        <f>($K41="Bell Curve")*(_xlfn.NORM.DIST(AND(AS$6&gt;=$F41,AS$6&lt;=$H41)*(AS$6-$F41+1),$J41/2,$M41,TRUE)-_xlfn.NORM.DIST(AND(AS$6&gt;=$F41,AS$6&lt;=$H41)*(AR$6-$F41+1),$J41/2,$M41,TRUE))/(1-2*_xlfn.NORM.DIST(0,$J41/2,$M41,TRUE))*$D41+($K41="Steady Growth")*(AND(AS$6&gt;=$F41,AS$6&lt;=$H41)*((AS$6-$F41+1)/($J41*($J41+1)/2)*$D41))+($K41="custom")*CustCF!AM41</f>
        <v>0</v>
      </c>
      <c r="AT41" s="95">
        <f>($K41="Bell Curve")*(_xlfn.NORM.DIST(AND(AT$6&gt;=$F41,AT$6&lt;=$H41)*(AT$6-$F41+1),$J41/2,$M41,TRUE)-_xlfn.NORM.DIST(AND(AT$6&gt;=$F41,AT$6&lt;=$H41)*(AS$6-$F41+1),$J41/2,$M41,TRUE))/(1-2*_xlfn.NORM.DIST(0,$J41/2,$M41,TRUE))*$D41+($K41="Steady Growth")*(AND(AT$6&gt;=$F41,AT$6&lt;=$H41)*((AT$6-$F41+1)/($J41*($J41+1)/2)*$D41))+($K41="custom")*CustCF!AN41</f>
        <v>0</v>
      </c>
      <c r="AU41" s="95">
        <f>($K41="Bell Curve")*(_xlfn.NORM.DIST(AND(AU$6&gt;=$F41,AU$6&lt;=$H41)*(AU$6-$F41+1),$J41/2,$M41,TRUE)-_xlfn.NORM.DIST(AND(AU$6&gt;=$F41,AU$6&lt;=$H41)*(AT$6-$F41+1),$J41/2,$M41,TRUE))/(1-2*_xlfn.NORM.DIST(0,$J41/2,$M41,TRUE))*$D41+($K41="Steady Growth")*(AND(AU$6&gt;=$F41,AU$6&lt;=$H41)*((AU$6-$F41+1)/($J41*($J41+1)/2)*$D41))+($K41="custom")*CustCF!AO41</f>
        <v>0</v>
      </c>
      <c r="AV41" s="95">
        <f>($K41="Bell Curve")*(_xlfn.NORM.DIST(AND(AV$6&gt;=$F41,AV$6&lt;=$H41)*(AV$6-$F41+1),$J41/2,$M41,TRUE)-_xlfn.NORM.DIST(AND(AV$6&gt;=$F41,AV$6&lt;=$H41)*(AU$6-$F41+1),$J41/2,$M41,TRUE))/(1-2*_xlfn.NORM.DIST(0,$J41/2,$M41,TRUE))*$D41+($K41="Steady Growth")*(AND(AV$6&gt;=$F41,AV$6&lt;=$H41)*((AV$6-$F41+1)/($J41*($J41+1)/2)*$D41))+($K41="custom")*CustCF!AP41</f>
        <v>0</v>
      </c>
      <c r="AW41" s="95">
        <f>($K41="Bell Curve")*(_xlfn.NORM.DIST(AND(AW$6&gt;=$F41,AW$6&lt;=$H41)*(AW$6-$F41+1),$J41/2,$M41,TRUE)-_xlfn.NORM.DIST(AND(AW$6&gt;=$F41,AW$6&lt;=$H41)*(AV$6-$F41+1),$J41/2,$M41,TRUE))/(1-2*_xlfn.NORM.DIST(0,$J41/2,$M41,TRUE))*$D41+($K41="Steady Growth")*(AND(AW$6&gt;=$F41,AW$6&lt;=$H41)*((AW$6-$F41+1)/($J41*($J41+1)/2)*$D41))+($K41="custom")*CustCF!AQ41</f>
        <v>0</v>
      </c>
      <c r="AX41" s="95">
        <f>($K41="Bell Curve")*(_xlfn.NORM.DIST(AND(AX$6&gt;=$F41,AX$6&lt;=$H41)*(AX$6-$F41+1),$J41/2,$M41,TRUE)-_xlfn.NORM.DIST(AND(AX$6&gt;=$F41,AX$6&lt;=$H41)*(AW$6-$F41+1),$J41/2,$M41,TRUE))/(1-2*_xlfn.NORM.DIST(0,$J41/2,$M41,TRUE))*$D41+($K41="Steady Growth")*(AND(AX$6&gt;=$F41,AX$6&lt;=$H41)*((AX$6-$F41+1)/($J41*($J41+1)/2)*$D41))+($K41="custom")*CustCF!AR41</f>
        <v>0</v>
      </c>
      <c r="AY41" s="95">
        <f>($K41="Bell Curve")*(_xlfn.NORM.DIST(AND(AY$6&gt;=$F41,AY$6&lt;=$H41)*(AY$6-$F41+1),$J41/2,$M41,TRUE)-_xlfn.NORM.DIST(AND(AY$6&gt;=$F41,AY$6&lt;=$H41)*(AX$6-$F41+1),$J41/2,$M41,TRUE))/(1-2*_xlfn.NORM.DIST(0,$J41/2,$M41,TRUE))*$D41+($K41="Steady Growth")*(AND(AY$6&gt;=$F41,AY$6&lt;=$H41)*((AY$6-$F41+1)/($J41*($J41+1)/2)*$D41))+($K41="custom")*CustCF!AS41</f>
        <v>0</v>
      </c>
      <c r="AZ41" s="95">
        <f>($K41="Bell Curve")*(_xlfn.NORM.DIST(AND(AZ$6&gt;=$F41,AZ$6&lt;=$H41)*(AZ$6-$F41+1),$J41/2,$M41,TRUE)-_xlfn.NORM.DIST(AND(AZ$6&gt;=$F41,AZ$6&lt;=$H41)*(AY$6-$F41+1),$J41/2,$M41,TRUE))/(1-2*_xlfn.NORM.DIST(0,$J41/2,$M41,TRUE))*$D41+($K41="Steady Growth")*(AND(AZ$6&gt;=$F41,AZ$6&lt;=$H41)*((AZ$6-$F41+1)/($J41*($J41+1)/2)*$D41))+($K41="custom")*CustCF!AT41</f>
        <v>0</v>
      </c>
      <c r="BA41" s="95">
        <f>($K41="Bell Curve")*(_xlfn.NORM.DIST(AND(BA$6&gt;=$F41,BA$6&lt;=$H41)*(BA$6-$F41+1),$J41/2,$M41,TRUE)-_xlfn.NORM.DIST(AND(BA$6&gt;=$F41,BA$6&lt;=$H41)*(AZ$6-$F41+1),$J41/2,$M41,TRUE))/(1-2*_xlfn.NORM.DIST(0,$J41/2,$M41,TRUE))*$D41+($K41="Steady Growth")*(AND(BA$6&gt;=$F41,BA$6&lt;=$H41)*((BA$6-$F41+1)/($J41*($J41+1)/2)*$D41))+($K41="custom")*CustCF!AU41</f>
        <v>0</v>
      </c>
      <c r="BB41" s="95">
        <f>($K41="Bell Curve")*(_xlfn.NORM.DIST(AND(BB$6&gt;=$F41,BB$6&lt;=$H41)*(BB$6-$F41+1),$J41/2,$M41,TRUE)-_xlfn.NORM.DIST(AND(BB$6&gt;=$F41,BB$6&lt;=$H41)*(BA$6-$F41+1),$J41/2,$M41,TRUE))/(1-2*_xlfn.NORM.DIST(0,$J41/2,$M41,TRUE))*$D41+($K41="Steady Growth")*(AND(BB$6&gt;=$F41,BB$6&lt;=$H41)*((BB$6-$F41+1)/($J41*($J41+1)/2)*$D41))+($K41="custom")*CustCF!AV41</f>
        <v>0</v>
      </c>
      <c r="BC41" s="95">
        <f>($K41="Bell Curve")*(_xlfn.NORM.DIST(AND(BC$6&gt;=$F41,BC$6&lt;=$H41)*(BC$6-$F41+1),$J41/2,$M41,TRUE)-_xlfn.NORM.DIST(AND(BC$6&gt;=$F41,BC$6&lt;=$H41)*(BB$6-$F41+1),$J41/2,$M41,TRUE))/(1-2*_xlfn.NORM.DIST(0,$J41/2,$M41,TRUE))*$D41+($K41="Steady Growth")*(AND(BC$6&gt;=$F41,BC$6&lt;=$H41)*((BC$6-$F41+1)/($J41*($J41+1)/2)*$D41))+($K41="custom")*CustCF!AW41</f>
        <v>0</v>
      </c>
      <c r="BD41" s="95">
        <f>($K41="Bell Curve")*(_xlfn.NORM.DIST(AND(BD$6&gt;=$F41,BD$6&lt;=$H41)*(BD$6-$F41+1),$J41/2,$M41,TRUE)-_xlfn.NORM.DIST(AND(BD$6&gt;=$F41,BD$6&lt;=$H41)*(BC$6-$F41+1),$J41/2,$M41,TRUE))/(1-2*_xlfn.NORM.DIST(0,$J41/2,$M41,TRUE))*$D41+($K41="Steady Growth")*(AND(BD$6&gt;=$F41,BD$6&lt;=$H41)*((BD$6-$F41+1)/($J41*($J41+1)/2)*$D41))+($K41="custom")*CustCF!AX41</f>
        <v>0</v>
      </c>
      <c r="BE41" s="95">
        <f>($K41="Bell Curve")*(_xlfn.NORM.DIST(AND(BE$6&gt;=$F41,BE$6&lt;=$H41)*(BE$6-$F41+1),$J41/2,$M41,TRUE)-_xlfn.NORM.DIST(AND(BE$6&gt;=$F41,BE$6&lt;=$H41)*(BD$6-$F41+1),$J41/2,$M41,TRUE))/(1-2*_xlfn.NORM.DIST(0,$J41/2,$M41,TRUE))*$D41+($K41="Steady Growth")*(AND(BE$6&gt;=$F41,BE$6&lt;=$H41)*((BE$6-$F41+1)/($J41*($J41+1)/2)*$D41))+($K41="custom")*CustCF!AY41</f>
        <v>0</v>
      </c>
      <c r="BF41" s="95">
        <f>($K41="Bell Curve")*(_xlfn.NORM.DIST(AND(BF$6&gt;=$F41,BF$6&lt;=$H41)*(BF$6-$F41+1),$J41/2,$M41,TRUE)-_xlfn.NORM.DIST(AND(BF$6&gt;=$F41,BF$6&lt;=$H41)*(BE$6-$F41+1),$J41/2,$M41,TRUE))/(1-2*_xlfn.NORM.DIST(0,$J41/2,$M41,TRUE))*$D41+($K41="Steady Growth")*(AND(BF$6&gt;=$F41,BF$6&lt;=$H41)*((BF$6-$F41+1)/($J41*($J41+1)/2)*$D41))+($K41="custom")*CustCF!AZ41</f>
        <v>0</v>
      </c>
      <c r="BG41" s="95">
        <f>($K41="Bell Curve")*(_xlfn.NORM.DIST(AND(BG$6&gt;=$F41,BG$6&lt;=$H41)*(BG$6-$F41+1),$J41/2,$M41,TRUE)-_xlfn.NORM.DIST(AND(BG$6&gt;=$F41,BG$6&lt;=$H41)*(BF$6-$F41+1),$J41/2,$M41,TRUE))/(1-2*_xlfn.NORM.DIST(0,$J41/2,$M41,TRUE))*$D41+($K41="Steady Growth")*(AND(BG$6&gt;=$F41,BG$6&lt;=$H41)*((BG$6-$F41+1)/($J41*($J41+1)/2)*$D41))+($K41="custom")*CustCF!BA41</f>
        <v>0</v>
      </c>
      <c r="BH41" s="95">
        <f>($K41="Bell Curve")*(_xlfn.NORM.DIST(AND(BH$6&gt;=$F41,BH$6&lt;=$H41)*(BH$6-$F41+1),$J41/2,$M41,TRUE)-_xlfn.NORM.DIST(AND(BH$6&gt;=$F41,BH$6&lt;=$H41)*(BG$6-$F41+1),$J41/2,$M41,TRUE))/(1-2*_xlfn.NORM.DIST(0,$J41/2,$M41,TRUE))*$D41+($K41="Steady Growth")*(AND(BH$6&gt;=$F41,BH$6&lt;=$H41)*((BH$6-$F41+1)/($J41*($J41+1)/2)*$D41))+($K41="custom")*CustCF!BB41</f>
        <v>0</v>
      </c>
      <c r="BI41" s="95">
        <f>($K41="Bell Curve")*(_xlfn.NORM.DIST(AND(BI$6&gt;=$F41,BI$6&lt;=$H41)*(BI$6-$F41+1),$J41/2,$M41,TRUE)-_xlfn.NORM.DIST(AND(BI$6&gt;=$F41,BI$6&lt;=$H41)*(BH$6-$F41+1),$J41/2,$M41,TRUE))/(1-2*_xlfn.NORM.DIST(0,$J41/2,$M41,TRUE))*$D41+($K41="Steady Growth")*(AND(BI$6&gt;=$F41,BI$6&lt;=$H41)*((BI$6-$F41+1)/($J41*($J41+1)/2)*$D41))+($K41="custom")*CustCF!BC41</f>
        <v>0</v>
      </c>
      <c r="BJ41" s="95">
        <f>($K41="Bell Curve")*(_xlfn.NORM.DIST(AND(BJ$6&gt;=$F41,BJ$6&lt;=$H41)*(BJ$6-$F41+1),$J41/2,$M41,TRUE)-_xlfn.NORM.DIST(AND(BJ$6&gt;=$F41,BJ$6&lt;=$H41)*(BI$6-$F41+1),$J41/2,$M41,TRUE))/(1-2*_xlfn.NORM.DIST(0,$J41/2,$M41,TRUE))*$D41+($K41="Steady Growth")*(AND(BJ$6&gt;=$F41,BJ$6&lt;=$H41)*((BJ$6-$F41+1)/($J41*($J41+1)/2)*$D41))+($K41="custom")*CustCF!BD41</f>
        <v>0</v>
      </c>
      <c r="BK41" s="95">
        <f>($K41="Bell Curve")*(_xlfn.NORM.DIST(AND(BK$6&gt;=$F41,BK$6&lt;=$H41)*(BK$6-$F41+1),$J41/2,$M41,TRUE)-_xlfn.NORM.DIST(AND(BK$6&gt;=$F41,BK$6&lt;=$H41)*(BJ$6-$F41+1),$J41/2,$M41,TRUE))/(1-2*_xlfn.NORM.DIST(0,$J41/2,$M41,TRUE))*$D41+($K41="Steady Growth")*(AND(BK$6&gt;=$F41,BK$6&lt;=$H41)*((BK$6-$F41+1)/($J41*($J41+1)/2)*$D41))+($K41="custom")*CustCF!BE41</f>
        <v>0</v>
      </c>
      <c r="BL41" s="95">
        <f>($K41="Bell Curve")*(_xlfn.NORM.DIST(AND(BL$6&gt;=$F41,BL$6&lt;=$H41)*(BL$6-$F41+1),$J41/2,$M41,TRUE)-_xlfn.NORM.DIST(AND(BL$6&gt;=$F41,BL$6&lt;=$H41)*(BK$6-$F41+1),$J41/2,$M41,TRUE))/(1-2*_xlfn.NORM.DIST(0,$J41/2,$M41,TRUE))*$D41+($K41="Steady Growth")*(AND(BL$6&gt;=$F41,BL$6&lt;=$H41)*((BL$6-$F41+1)/($J41*($J41+1)/2)*$D41))+($K41="custom")*CustCF!BF41</f>
        <v>0</v>
      </c>
      <c r="BM41" s="95">
        <f>($K41="Bell Curve")*(_xlfn.NORM.DIST(AND(BM$6&gt;=$F41,BM$6&lt;=$H41)*(BM$6-$F41+1),$J41/2,$M41,TRUE)-_xlfn.NORM.DIST(AND(BM$6&gt;=$F41,BM$6&lt;=$H41)*(BL$6-$F41+1),$J41/2,$M41,TRUE))/(1-2*_xlfn.NORM.DIST(0,$J41/2,$M41,TRUE))*$D41+($K41="Steady Growth")*(AND(BM$6&gt;=$F41,BM$6&lt;=$H41)*((BM$6-$F41+1)/($J41*($J41+1)/2)*$D41))+($K41="custom")*CustCF!BG41</f>
        <v>0</v>
      </c>
      <c r="BN41" s="95">
        <f>($K41="Bell Curve")*(_xlfn.NORM.DIST(AND(BN$6&gt;=$F41,BN$6&lt;=$H41)*(BN$6-$F41+1),$J41/2,$M41,TRUE)-_xlfn.NORM.DIST(AND(BN$6&gt;=$F41,BN$6&lt;=$H41)*(BM$6-$F41+1),$J41/2,$M41,TRUE))/(1-2*_xlfn.NORM.DIST(0,$J41/2,$M41,TRUE))*$D41+($K41="Steady Growth")*(AND(BN$6&gt;=$F41,BN$6&lt;=$H41)*((BN$6-$F41+1)/($J41*($J41+1)/2)*$D41))+($K41="custom")*CustCF!BH41</f>
        <v>0</v>
      </c>
      <c r="BO41" s="95">
        <f>($K41="Bell Curve")*(_xlfn.NORM.DIST(AND(BO$6&gt;=$F41,BO$6&lt;=$H41)*(BO$6-$F41+1),$J41/2,$M41,TRUE)-_xlfn.NORM.DIST(AND(BO$6&gt;=$F41,BO$6&lt;=$H41)*(BN$6-$F41+1),$J41/2,$M41,TRUE))/(1-2*_xlfn.NORM.DIST(0,$J41/2,$M41,TRUE))*$D41+($K41="Steady Growth")*(AND(BO$6&gt;=$F41,BO$6&lt;=$H41)*((BO$6-$F41+1)/($J41*($J41+1)/2)*$D41))+($K41="custom")*CustCF!BI41</f>
        <v>0</v>
      </c>
      <c r="BP41" s="95">
        <f>($K41="Bell Curve")*(_xlfn.NORM.DIST(AND(BP$6&gt;=$F41,BP$6&lt;=$H41)*(BP$6-$F41+1),$J41/2,$M41,TRUE)-_xlfn.NORM.DIST(AND(BP$6&gt;=$F41,BP$6&lt;=$H41)*(BO$6-$F41+1),$J41/2,$M41,TRUE))/(1-2*_xlfn.NORM.DIST(0,$J41/2,$M41,TRUE))*$D41+($K41="Steady Growth")*(AND(BP$6&gt;=$F41,BP$6&lt;=$H41)*((BP$6-$F41+1)/($J41*($J41+1)/2)*$D41))+($K41="custom")*CustCF!BJ41</f>
        <v>0</v>
      </c>
      <c r="BQ41" s="95">
        <f>($K41="Bell Curve")*(_xlfn.NORM.DIST(AND(BQ$6&gt;=$F41,BQ$6&lt;=$H41)*(BQ$6-$F41+1),$J41/2,$M41,TRUE)-_xlfn.NORM.DIST(AND(BQ$6&gt;=$F41,BQ$6&lt;=$H41)*(BP$6-$F41+1),$J41/2,$M41,TRUE))/(1-2*_xlfn.NORM.DIST(0,$J41/2,$M41,TRUE))*$D41+($K41="Steady Growth")*(AND(BQ$6&gt;=$F41,BQ$6&lt;=$H41)*((BQ$6-$F41+1)/($J41*($J41+1)/2)*$D41))+($K41="custom")*CustCF!BK41</f>
        <v>0</v>
      </c>
      <c r="BR41" s="95">
        <f>($K41="Bell Curve")*(_xlfn.NORM.DIST(AND(BR$6&gt;=$F41,BR$6&lt;=$H41)*(BR$6-$F41+1),$J41/2,$M41,TRUE)-_xlfn.NORM.DIST(AND(BR$6&gt;=$F41,BR$6&lt;=$H41)*(BQ$6-$F41+1),$J41/2,$M41,TRUE))/(1-2*_xlfn.NORM.DIST(0,$J41/2,$M41,TRUE))*$D41+($K41="Steady Growth")*(AND(BR$6&gt;=$F41,BR$6&lt;=$H41)*((BR$6-$F41+1)/($J41*($J41+1)/2)*$D41))+($K41="custom")*CustCF!BL41</f>
        <v>0</v>
      </c>
      <c r="BS41" s="95">
        <f>($K41="Bell Curve")*(_xlfn.NORM.DIST(AND(BS$6&gt;=$F41,BS$6&lt;=$H41)*(BS$6-$F41+1),$J41/2,$M41,TRUE)-_xlfn.NORM.DIST(AND(BS$6&gt;=$F41,BS$6&lt;=$H41)*(BR$6-$F41+1),$J41/2,$M41,TRUE))/(1-2*_xlfn.NORM.DIST(0,$J41/2,$M41,TRUE))*$D41+($K41="Steady Growth")*(AND(BS$6&gt;=$F41,BS$6&lt;=$H41)*((BS$6-$F41+1)/($J41*($J41+1)/2)*$D41))+($K41="custom")*CustCF!BM41</f>
        <v>0</v>
      </c>
      <c r="BT41" s="95">
        <f>($K41="Bell Curve")*(_xlfn.NORM.DIST(AND(BT$6&gt;=$F41,BT$6&lt;=$H41)*(BT$6-$F41+1),$J41/2,$M41,TRUE)-_xlfn.NORM.DIST(AND(BT$6&gt;=$F41,BT$6&lt;=$H41)*(BS$6-$F41+1),$J41/2,$M41,TRUE))/(1-2*_xlfn.NORM.DIST(0,$J41/2,$M41,TRUE))*$D41+($K41="Steady Growth")*(AND(BT$6&gt;=$F41,BT$6&lt;=$H41)*((BT$6-$F41+1)/($J41*($J41+1)/2)*$D41))+($K41="custom")*CustCF!BN41</f>
        <v>0</v>
      </c>
      <c r="BU41" s="95">
        <f>($K41="Bell Curve")*(_xlfn.NORM.DIST(AND(BU$6&gt;=$F41,BU$6&lt;=$H41)*(BU$6-$F41+1),$J41/2,$M41,TRUE)-_xlfn.NORM.DIST(AND(BU$6&gt;=$F41,BU$6&lt;=$H41)*(BT$6-$F41+1),$J41/2,$M41,TRUE))/(1-2*_xlfn.NORM.DIST(0,$J41/2,$M41,TRUE))*$D41+($K41="Steady Growth")*(AND(BU$6&gt;=$F41,BU$6&lt;=$H41)*((BU$6-$F41+1)/($J41*($J41+1)/2)*$D41))+($K41="custom")*CustCF!BO41</f>
        <v>0</v>
      </c>
      <c r="BV41" s="95">
        <f>($K41="Bell Curve")*(_xlfn.NORM.DIST(AND(BV$6&gt;=$F41,BV$6&lt;=$H41)*(BV$6-$F41+1),$J41/2,$M41,TRUE)-_xlfn.NORM.DIST(AND(BV$6&gt;=$F41,BV$6&lt;=$H41)*(BU$6-$F41+1),$J41/2,$M41,TRUE))/(1-2*_xlfn.NORM.DIST(0,$J41/2,$M41,TRUE))*$D41+($K41="Steady Growth")*(AND(BV$6&gt;=$F41,BV$6&lt;=$H41)*((BV$6-$F41+1)/($J41*($J41+1)/2)*$D41))+($K41="custom")*CustCF!BP41</f>
        <v>0</v>
      </c>
      <c r="BW41" s="95">
        <f>($K41="Bell Curve")*(_xlfn.NORM.DIST(AND(BW$6&gt;=$F41,BW$6&lt;=$H41)*(BW$6-$F41+1),$J41/2,$M41,TRUE)-_xlfn.NORM.DIST(AND(BW$6&gt;=$F41,BW$6&lt;=$H41)*(BV$6-$F41+1),$J41/2,$M41,TRUE))/(1-2*_xlfn.NORM.DIST(0,$J41/2,$M41,TRUE))*$D41+($K41="Steady Growth")*(AND(BW$6&gt;=$F41,BW$6&lt;=$H41)*((BW$6-$F41+1)/($J41*($J41+1)/2)*$D41))+($K41="custom")*CustCF!BQ41</f>
        <v>0</v>
      </c>
      <c r="BX41" s="95">
        <f>($K41="Bell Curve")*(_xlfn.NORM.DIST(AND(BX$6&gt;=$F41,BX$6&lt;=$H41)*(BX$6-$F41+1),$J41/2,$M41,TRUE)-_xlfn.NORM.DIST(AND(BX$6&gt;=$F41,BX$6&lt;=$H41)*(BW$6-$F41+1),$J41/2,$M41,TRUE))/(1-2*_xlfn.NORM.DIST(0,$J41/2,$M41,TRUE))*$D41+($K41="Steady Growth")*(AND(BX$6&gt;=$F41,BX$6&lt;=$H41)*((BX$6-$F41+1)/($J41*($J41+1)/2)*$D41))+($K41="custom")*CustCF!BR41</f>
        <v>0</v>
      </c>
      <c r="BY41" s="95">
        <f>($K41="Bell Curve")*(_xlfn.NORM.DIST(AND(BY$6&gt;=$F41,BY$6&lt;=$H41)*(BY$6-$F41+1),$J41/2,$M41,TRUE)-_xlfn.NORM.DIST(AND(BY$6&gt;=$F41,BY$6&lt;=$H41)*(BX$6-$F41+1),$J41/2,$M41,TRUE))/(1-2*_xlfn.NORM.DIST(0,$J41/2,$M41,TRUE))*$D41+($K41="Steady Growth")*(AND(BY$6&gt;=$F41,BY$6&lt;=$H41)*((BY$6-$F41+1)/($J41*($J41+1)/2)*$D41))+($K41="custom")*CustCF!BS41</f>
        <v>0</v>
      </c>
      <c r="BZ41" s="95">
        <f>($K41="Bell Curve")*(_xlfn.NORM.DIST(AND(BZ$6&gt;=$F41,BZ$6&lt;=$H41)*(BZ$6-$F41+1),$J41/2,$M41,TRUE)-_xlfn.NORM.DIST(AND(BZ$6&gt;=$F41,BZ$6&lt;=$H41)*(BY$6-$F41+1),$J41/2,$M41,TRUE))/(1-2*_xlfn.NORM.DIST(0,$J41/2,$M41,TRUE))*$D41+($K41="Steady Growth")*(AND(BZ$6&gt;=$F41,BZ$6&lt;=$H41)*((BZ$6-$F41+1)/($J41*($J41+1)/2)*$D41))+($K41="custom")*CustCF!BT41</f>
        <v>0</v>
      </c>
      <c r="CA41" s="95">
        <f>($K41="Bell Curve")*(_xlfn.NORM.DIST(AND(CA$6&gt;=$F41,CA$6&lt;=$H41)*(CA$6-$F41+1),$J41/2,$M41,TRUE)-_xlfn.NORM.DIST(AND(CA$6&gt;=$F41,CA$6&lt;=$H41)*(BZ$6-$F41+1),$J41/2,$M41,TRUE))/(1-2*_xlfn.NORM.DIST(0,$J41/2,$M41,TRUE))*$D41+($K41="Steady Growth")*(AND(CA$6&gt;=$F41,CA$6&lt;=$H41)*((CA$6-$F41+1)/($J41*($J41+1)/2)*$D41))+($K41="custom")*CustCF!BU41</f>
        <v>0</v>
      </c>
      <c r="CB41" s="95">
        <f>($K41="Bell Curve")*(_xlfn.NORM.DIST(AND(CB$6&gt;=$F41,CB$6&lt;=$H41)*(CB$6-$F41+1),$J41/2,$M41,TRUE)-_xlfn.NORM.DIST(AND(CB$6&gt;=$F41,CB$6&lt;=$H41)*(CA$6-$F41+1),$J41/2,$M41,TRUE))/(1-2*_xlfn.NORM.DIST(0,$J41/2,$M41,TRUE))*$D41+($K41="Steady Growth")*(AND(CB$6&gt;=$F41,CB$6&lt;=$H41)*((CB$6-$F41+1)/($J41*($J41+1)/2)*$D41))+($K41="custom")*CustCF!BV41</f>
        <v>0</v>
      </c>
      <c r="CC41" s="95">
        <f>($K41="Bell Curve")*(_xlfn.NORM.DIST(AND(CC$6&gt;=$F41,CC$6&lt;=$H41)*(CC$6-$F41+1),$J41/2,$M41,TRUE)-_xlfn.NORM.DIST(AND(CC$6&gt;=$F41,CC$6&lt;=$H41)*(CB$6-$F41+1),$J41/2,$M41,TRUE))/(1-2*_xlfn.NORM.DIST(0,$J41/2,$M41,TRUE))*$D41+($K41="Steady Growth")*(AND(CC$6&gt;=$F41,CC$6&lt;=$H41)*((CC$6-$F41+1)/($J41*($J41+1)/2)*$D41))+($K41="custom")*CustCF!BW41</f>
        <v>0</v>
      </c>
      <c r="CD41" s="95">
        <f>($K41="Bell Curve")*(_xlfn.NORM.DIST(AND(CD$6&gt;=$F41,CD$6&lt;=$H41)*(CD$6-$F41+1),$J41/2,$M41,TRUE)-_xlfn.NORM.DIST(AND(CD$6&gt;=$F41,CD$6&lt;=$H41)*(CC$6-$F41+1),$J41/2,$M41,TRUE))/(1-2*_xlfn.NORM.DIST(0,$J41/2,$M41,TRUE))*$D41+($K41="Steady Growth")*(AND(CD$6&gt;=$F41,CD$6&lt;=$H41)*((CD$6-$F41+1)/($J41*($J41+1)/2)*$D41))+($K41="custom")*CustCF!BX41</f>
        <v>0</v>
      </c>
      <c r="CE41" s="95">
        <f>($K41="Bell Curve")*(_xlfn.NORM.DIST(AND(CE$6&gt;=$F41,CE$6&lt;=$H41)*(CE$6-$F41+1),$J41/2,$M41,TRUE)-_xlfn.NORM.DIST(AND(CE$6&gt;=$F41,CE$6&lt;=$H41)*(CD$6-$F41+1),$J41/2,$M41,TRUE))/(1-2*_xlfn.NORM.DIST(0,$J41/2,$M41,TRUE))*$D41+($K41="Steady Growth")*(AND(CE$6&gt;=$F41,CE$6&lt;=$H41)*((CE$6-$F41+1)/($J41*($J41+1)/2)*$D41))+($K41="custom")*CustCF!BY41</f>
        <v>0</v>
      </c>
      <c r="CF41" s="95">
        <f>($K41="Bell Curve")*(_xlfn.NORM.DIST(AND(CF$6&gt;=$F41,CF$6&lt;=$H41)*(CF$6-$F41+1),$J41/2,$M41,TRUE)-_xlfn.NORM.DIST(AND(CF$6&gt;=$F41,CF$6&lt;=$H41)*(CE$6-$F41+1),$J41/2,$M41,TRUE))/(1-2*_xlfn.NORM.DIST(0,$J41/2,$M41,TRUE))*$D41+($K41="Steady Growth")*(AND(CF$6&gt;=$F41,CF$6&lt;=$H41)*((CF$6-$F41+1)/($J41*($J41+1)/2)*$D41))+($K41="custom")*CustCF!BZ41</f>
        <v>0</v>
      </c>
      <c r="CG41" s="95">
        <f>($K41="Bell Curve")*(_xlfn.NORM.DIST(AND(CG$6&gt;=$F41,CG$6&lt;=$H41)*(CG$6-$F41+1),$J41/2,$M41,TRUE)-_xlfn.NORM.DIST(AND(CG$6&gt;=$F41,CG$6&lt;=$H41)*(CF$6-$F41+1),$J41/2,$M41,TRUE))/(1-2*_xlfn.NORM.DIST(0,$J41/2,$M41,TRUE))*$D41+($K41="Steady Growth")*(AND(CG$6&gt;=$F41,CG$6&lt;=$H41)*((CG$6-$F41+1)/($J41*($J41+1)/2)*$D41))+($K41="custom")*CustCF!CA41</f>
        <v>0</v>
      </c>
      <c r="CH41" s="95">
        <f>($K41="Bell Curve")*(_xlfn.NORM.DIST(AND(CH$6&gt;=$F41,CH$6&lt;=$H41)*(CH$6-$F41+1),$J41/2,$M41,TRUE)-_xlfn.NORM.DIST(AND(CH$6&gt;=$F41,CH$6&lt;=$H41)*(CG$6-$F41+1),$J41/2,$M41,TRUE))/(1-2*_xlfn.NORM.DIST(0,$J41/2,$M41,TRUE))*$D41+($K41="Steady Growth")*(AND(CH$6&gt;=$F41,CH$6&lt;=$H41)*((CH$6-$F41+1)/($J41*($J41+1)/2)*$D41))+($K41="custom")*CustCF!CB41</f>
        <v>0</v>
      </c>
      <c r="CI41" s="95">
        <f>($K41="Bell Curve")*(_xlfn.NORM.DIST(AND(CI$6&gt;=$F41,CI$6&lt;=$H41)*(CI$6-$F41+1),$J41/2,$M41,TRUE)-_xlfn.NORM.DIST(AND(CI$6&gt;=$F41,CI$6&lt;=$H41)*(CH$6-$F41+1),$J41/2,$M41,TRUE))/(1-2*_xlfn.NORM.DIST(0,$J41/2,$M41,TRUE))*$D41+($K41="Steady Growth")*(AND(CI$6&gt;=$F41,CI$6&lt;=$H41)*((CI$6-$F41+1)/($J41*($J41+1)/2)*$D41))+($K41="custom")*CustCF!CC41</f>
        <v>0</v>
      </c>
      <c r="CJ41" s="95">
        <f>($K41="Bell Curve")*(_xlfn.NORM.DIST(AND(CJ$6&gt;=$F41,CJ$6&lt;=$H41)*(CJ$6-$F41+1),$J41/2,$M41,TRUE)-_xlfn.NORM.DIST(AND(CJ$6&gt;=$F41,CJ$6&lt;=$H41)*(CI$6-$F41+1),$J41/2,$M41,TRUE))/(1-2*_xlfn.NORM.DIST(0,$J41/2,$M41,TRUE))*$D41+($K41="Steady Growth")*(AND(CJ$6&gt;=$F41,CJ$6&lt;=$H41)*((CJ$6-$F41+1)/($J41*($J41+1)/2)*$D41))+($K41="custom")*CustCF!CD41</f>
        <v>0</v>
      </c>
      <c r="CK41" s="95">
        <f>($K41="Bell Curve")*(_xlfn.NORM.DIST(AND(CK$6&gt;=$F41,CK$6&lt;=$H41)*(CK$6-$F41+1),$J41/2,$M41,TRUE)-_xlfn.NORM.DIST(AND(CK$6&gt;=$F41,CK$6&lt;=$H41)*(CJ$6-$F41+1),$J41/2,$M41,TRUE))/(1-2*_xlfn.NORM.DIST(0,$J41/2,$M41,TRUE))*$D41+($K41="Steady Growth")*(AND(CK$6&gt;=$F41,CK$6&lt;=$H41)*((CK$6-$F41+1)/($J41*($J41+1)/2)*$D41))+($K41="custom")*CustCF!CE41</f>
        <v>0</v>
      </c>
      <c r="CL41" s="95">
        <f>($K41="Bell Curve")*(_xlfn.NORM.DIST(AND(CL$6&gt;=$F41,CL$6&lt;=$H41)*(CL$6-$F41+1),$J41/2,$M41,TRUE)-_xlfn.NORM.DIST(AND(CL$6&gt;=$F41,CL$6&lt;=$H41)*(CK$6-$F41+1),$J41/2,$M41,TRUE))/(1-2*_xlfn.NORM.DIST(0,$J41/2,$M41,TRUE))*$D41+($K41="Steady Growth")*(AND(CL$6&gt;=$F41,CL$6&lt;=$H41)*((CL$6-$F41+1)/($J41*($J41+1)/2)*$D41))+($K41="custom")*CustCF!CF41</f>
        <v>0</v>
      </c>
      <c r="CM41" s="95">
        <f>($K41="Bell Curve")*(_xlfn.NORM.DIST(AND(CM$6&gt;=$F41,CM$6&lt;=$H41)*(CM$6-$F41+1),$J41/2,$M41,TRUE)-_xlfn.NORM.DIST(AND(CM$6&gt;=$F41,CM$6&lt;=$H41)*(CL$6-$F41+1),$J41/2,$M41,TRUE))/(1-2*_xlfn.NORM.DIST(0,$J41/2,$M41,TRUE))*$D41+($K41="Steady Growth")*(AND(CM$6&gt;=$F41,CM$6&lt;=$H41)*((CM$6-$F41+1)/($J41*($J41+1)/2)*$D41))+($K41="custom")*CustCF!CG41</f>
        <v>0</v>
      </c>
      <c r="CN41" s="95">
        <f>($K41="Bell Curve")*(_xlfn.NORM.DIST(AND(CN$6&gt;=$F41,CN$6&lt;=$H41)*(CN$6-$F41+1),$J41/2,$M41,TRUE)-_xlfn.NORM.DIST(AND(CN$6&gt;=$F41,CN$6&lt;=$H41)*(CM$6-$F41+1),$J41/2,$M41,TRUE))/(1-2*_xlfn.NORM.DIST(0,$J41/2,$M41,TRUE))*$D41+($K41="Steady Growth")*(AND(CN$6&gt;=$F41,CN$6&lt;=$H41)*((CN$6-$F41+1)/($J41*($J41+1)/2)*$D41))+($K41="custom")*CustCF!CH41</f>
        <v>0</v>
      </c>
      <c r="CO41" s="95">
        <f>($K41="Bell Curve")*(_xlfn.NORM.DIST(AND(CO$6&gt;=$F41,CO$6&lt;=$H41)*(CO$6-$F41+1),$J41/2,$M41,TRUE)-_xlfn.NORM.DIST(AND(CO$6&gt;=$F41,CO$6&lt;=$H41)*(CN$6-$F41+1),$J41/2,$M41,TRUE))/(1-2*_xlfn.NORM.DIST(0,$J41/2,$M41,TRUE))*$D41+($K41="Steady Growth")*(AND(CO$6&gt;=$F41,CO$6&lt;=$H41)*((CO$6-$F41+1)/($J41*($J41+1)/2)*$D41))+($K41="custom")*CustCF!CI41</f>
        <v>0</v>
      </c>
      <c r="CP41" s="95">
        <f>($K41="Bell Curve")*(_xlfn.NORM.DIST(AND(CP$6&gt;=$F41,CP$6&lt;=$H41)*(CP$6-$F41+1),$J41/2,$M41,TRUE)-_xlfn.NORM.DIST(AND(CP$6&gt;=$F41,CP$6&lt;=$H41)*(CO$6-$F41+1),$J41/2,$M41,TRUE))/(1-2*_xlfn.NORM.DIST(0,$J41/2,$M41,TRUE))*$D41+($K41="Steady Growth")*(AND(CP$6&gt;=$F41,CP$6&lt;=$H41)*((CP$6-$F41+1)/($J41*($J41+1)/2)*$D41))+($K41="custom")*CustCF!CJ41</f>
        <v>0</v>
      </c>
      <c r="CQ41" s="95">
        <f>($K41="Bell Curve")*(_xlfn.NORM.DIST(AND(CQ$6&gt;=$F41,CQ$6&lt;=$H41)*(CQ$6-$F41+1),$J41/2,$M41,TRUE)-_xlfn.NORM.DIST(AND(CQ$6&gt;=$F41,CQ$6&lt;=$H41)*(CP$6-$F41+1),$J41/2,$M41,TRUE))/(1-2*_xlfn.NORM.DIST(0,$J41/2,$M41,TRUE))*$D41+($K41="Steady Growth")*(AND(CQ$6&gt;=$F41,CQ$6&lt;=$H41)*((CQ$6-$F41+1)/($J41*($J41+1)/2)*$D41))+($K41="custom")*CustCF!CK41</f>
        <v>0</v>
      </c>
      <c r="CR41" s="95">
        <f>($K41="Bell Curve")*(_xlfn.NORM.DIST(AND(CR$6&gt;=$F41,CR$6&lt;=$H41)*(CR$6-$F41+1),$J41/2,$M41,TRUE)-_xlfn.NORM.DIST(AND(CR$6&gt;=$F41,CR$6&lt;=$H41)*(CQ$6-$F41+1),$J41/2,$M41,TRUE))/(1-2*_xlfn.NORM.DIST(0,$J41/2,$M41,TRUE))*$D41+($K41="Steady Growth")*(AND(CR$6&gt;=$F41,CR$6&lt;=$H41)*((CR$6-$F41+1)/($J41*($J41+1)/2)*$D41))+($K41="custom")*CustCF!CL41</f>
        <v>0</v>
      </c>
      <c r="CS41" s="95">
        <f>($K41="Bell Curve")*(_xlfn.NORM.DIST(AND(CS$6&gt;=$F41,CS$6&lt;=$H41)*(CS$6-$F41+1),$J41/2,$M41,TRUE)-_xlfn.NORM.DIST(AND(CS$6&gt;=$F41,CS$6&lt;=$H41)*(CR$6-$F41+1),$J41/2,$M41,TRUE))/(1-2*_xlfn.NORM.DIST(0,$J41/2,$M41,TRUE))*$D41+($K41="Steady Growth")*(AND(CS$6&gt;=$F41,CS$6&lt;=$H41)*((CS$6-$F41+1)/($J41*($J41+1)/2)*$D41))+($K41="custom")*CustCF!CM41</f>
        <v>0</v>
      </c>
      <c r="CT41" s="95">
        <f>($K41="Bell Curve")*(_xlfn.NORM.DIST(AND(CT$6&gt;=$F41,CT$6&lt;=$H41)*(CT$6-$F41+1),$J41/2,$M41,TRUE)-_xlfn.NORM.DIST(AND(CT$6&gt;=$F41,CT$6&lt;=$H41)*(CS$6-$F41+1),$J41/2,$M41,TRUE))/(1-2*_xlfn.NORM.DIST(0,$J41/2,$M41,TRUE))*$D41+($K41="Steady Growth")*(AND(CT$6&gt;=$F41,CT$6&lt;=$H41)*((CT$6-$F41+1)/($J41*($J41+1)/2)*$D41))+($K41="custom")*CustCF!CN41</f>
        <v>0</v>
      </c>
      <c r="CU41" s="95">
        <f>($K41="Bell Curve")*(_xlfn.NORM.DIST(AND(CU$6&gt;=$F41,CU$6&lt;=$H41)*(CU$6-$F41+1),$J41/2,$M41,TRUE)-_xlfn.NORM.DIST(AND(CU$6&gt;=$F41,CU$6&lt;=$H41)*(CT$6-$F41+1),$J41/2,$M41,TRUE))/(1-2*_xlfn.NORM.DIST(0,$J41/2,$M41,TRUE))*$D41+($K41="Steady Growth")*(AND(CU$6&gt;=$F41,CU$6&lt;=$H41)*((CU$6-$F41+1)/($J41*($J41+1)/2)*$D41))+($K41="custom")*CustCF!CO41</f>
        <v>0</v>
      </c>
      <c r="CV41" s="95">
        <f>($K41="Bell Curve")*(_xlfn.NORM.DIST(AND(CV$6&gt;=$F41,CV$6&lt;=$H41)*(CV$6-$F41+1),$J41/2,$M41,TRUE)-_xlfn.NORM.DIST(AND(CV$6&gt;=$F41,CV$6&lt;=$H41)*(CU$6-$F41+1),$J41/2,$M41,TRUE))/(1-2*_xlfn.NORM.DIST(0,$J41/2,$M41,TRUE))*$D41+($K41="Steady Growth")*(AND(CV$6&gt;=$F41,CV$6&lt;=$H41)*((CV$6-$F41+1)/($J41*($J41+1)/2)*$D41))+($K41="custom")*CustCF!CP41</f>
        <v>0</v>
      </c>
      <c r="CW41" s="95">
        <f>($K41="Bell Curve")*(_xlfn.NORM.DIST(AND(CW$6&gt;=$F41,CW$6&lt;=$H41)*(CW$6-$F41+1),$J41/2,$M41,TRUE)-_xlfn.NORM.DIST(AND(CW$6&gt;=$F41,CW$6&lt;=$H41)*(CV$6-$F41+1),$J41/2,$M41,TRUE))/(1-2*_xlfn.NORM.DIST(0,$J41/2,$M41,TRUE))*$D41+($K41="Steady Growth")*(AND(CW$6&gt;=$F41,CW$6&lt;=$H41)*((CW$6-$F41+1)/($J41*($J41+1)/2)*$D41))+($K41="custom")*CustCF!CQ41</f>
        <v>0</v>
      </c>
      <c r="CX41" s="95">
        <f>($K41="Bell Curve")*(_xlfn.NORM.DIST(AND(CX$6&gt;=$F41,CX$6&lt;=$H41)*(CX$6-$F41+1),$J41/2,$M41,TRUE)-_xlfn.NORM.DIST(AND(CX$6&gt;=$F41,CX$6&lt;=$H41)*(CW$6-$F41+1),$J41/2,$M41,TRUE))/(1-2*_xlfn.NORM.DIST(0,$J41/2,$M41,TRUE))*$D41+($K41="Steady Growth")*(AND(CX$6&gt;=$F41,CX$6&lt;=$H41)*((CX$6-$F41+1)/($J41*($J41+1)/2)*$D41))+($K41="custom")*CustCF!CR41</f>
        <v>0</v>
      </c>
      <c r="CY41" s="95">
        <f>($K41="Bell Curve")*(_xlfn.NORM.DIST(AND(CY$6&gt;=$F41,CY$6&lt;=$H41)*(CY$6-$F41+1),$J41/2,$M41,TRUE)-_xlfn.NORM.DIST(AND(CY$6&gt;=$F41,CY$6&lt;=$H41)*(CX$6-$F41+1),$J41/2,$M41,TRUE))/(1-2*_xlfn.NORM.DIST(0,$J41/2,$M41,TRUE))*$D41+($K41="Steady Growth")*(AND(CY$6&gt;=$F41,CY$6&lt;=$H41)*((CY$6-$F41+1)/($J41*($J41+1)/2)*$D41))+($K41="custom")*CustCF!CS41</f>
        <v>0</v>
      </c>
      <c r="CZ41" s="95">
        <f>($K41="Bell Curve")*(_xlfn.NORM.DIST(AND(CZ$6&gt;=$F41,CZ$6&lt;=$H41)*(CZ$6-$F41+1),$J41/2,$M41,TRUE)-_xlfn.NORM.DIST(AND(CZ$6&gt;=$F41,CZ$6&lt;=$H41)*(CY$6-$F41+1),$J41/2,$M41,TRUE))/(1-2*_xlfn.NORM.DIST(0,$J41/2,$M41,TRUE))*$D41+($K41="Steady Growth")*(AND(CZ$6&gt;=$F41,CZ$6&lt;=$H41)*((CZ$6-$F41+1)/($J41*($J41+1)/2)*$D41))+($K41="custom")*CustCF!CT41</f>
        <v>0</v>
      </c>
      <c r="DA41" s="95">
        <f>($K41="Bell Curve")*(_xlfn.NORM.DIST(AND(DA$6&gt;=$F41,DA$6&lt;=$H41)*(DA$6-$F41+1),$J41/2,$M41,TRUE)-_xlfn.NORM.DIST(AND(DA$6&gt;=$F41,DA$6&lt;=$H41)*(CZ$6-$F41+1),$J41/2,$M41,TRUE))/(1-2*_xlfn.NORM.DIST(0,$J41/2,$M41,TRUE))*$D41+($K41="Steady Growth")*(AND(DA$6&gt;=$F41,DA$6&lt;=$H41)*((DA$6-$F41+1)/($J41*($J41+1)/2)*$D41))+($K41="custom")*CustCF!CU41</f>
        <v>0</v>
      </c>
      <c r="DB41" s="95">
        <f>($K41="Bell Curve")*(_xlfn.NORM.DIST(AND(DB$6&gt;=$F41,DB$6&lt;=$H41)*(DB$6-$F41+1),$J41/2,$M41,TRUE)-_xlfn.NORM.DIST(AND(DB$6&gt;=$F41,DB$6&lt;=$H41)*(DA$6-$F41+1),$J41/2,$M41,TRUE))/(1-2*_xlfn.NORM.DIST(0,$J41/2,$M41,TRUE))*$D41+($K41="Steady Growth")*(AND(DB$6&gt;=$F41,DB$6&lt;=$H41)*((DB$6-$F41+1)/($J41*($J41+1)/2)*$D41))+($K41="custom")*CustCF!CV41</f>
        <v>0</v>
      </c>
      <c r="DC41" s="95">
        <f>($K41="Bell Curve")*(_xlfn.NORM.DIST(AND(DC$6&gt;=$F41,DC$6&lt;=$H41)*(DC$6-$F41+1),$J41/2,$M41,TRUE)-_xlfn.NORM.DIST(AND(DC$6&gt;=$F41,DC$6&lt;=$H41)*(DB$6-$F41+1),$J41/2,$M41,TRUE))/(1-2*_xlfn.NORM.DIST(0,$J41/2,$M41,TRUE))*$D41+($K41="Steady Growth")*(AND(DC$6&gt;=$F41,DC$6&lt;=$H41)*((DC$6-$F41+1)/($J41*($J41+1)/2)*$D41))+($K41="custom")*CustCF!CW41</f>
        <v>0</v>
      </c>
      <c r="DD41" s="95">
        <f>($K41="Bell Curve")*(_xlfn.NORM.DIST(AND(DD$6&gt;=$F41,DD$6&lt;=$H41)*(DD$6-$F41+1),$J41/2,$M41,TRUE)-_xlfn.NORM.DIST(AND(DD$6&gt;=$F41,DD$6&lt;=$H41)*(DC$6-$F41+1),$J41/2,$M41,TRUE))/(1-2*_xlfn.NORM.DIST(0,$J41/2,$M41,TRUE))*$D41+($K41="Steady Growth")*(AND(DD$6&gt;=$F41,DD$6&lt;=$H41)*((DD$6-$F41+1)/($J41*($J41+1)/2)*$D41))+($K41="custom")*CustCF!CX41</f>
        <v>0</v>
      </c>
      <c r="DE41" s="95">
        <f>($K41="Bell Curve")*(_xlfn.NORM.DIST(AND(DE$6&gt;=$F41,DE$6&lt;=$H41)*(DE$6-$F41+1),$J41/2,$M41,TRUE)-_xlfn.NORM.DIST(AND(DE$6&gt;=$F41,DE$6&lt;=$H41)*(DD$6-$F41+1),$J41/2,$M41,TRUE))/(1-2*_xlfn.NORM.DIST(0,$J41/2,$M41,TRUE))*$D41+($K41="Steady Growth")*(AND(DE$6&gt;=$F41,DE$6&lt;=$H41)*((DE$6-$F41+1)/($J41*($J41+1)/2)*$D41))+($K41="custom")*CustCF!CY41</f>
        <v>0</v>
      </c>
      <c r="DF41" s="95">
        <f>($K41="Bell Curve")*(_xlfn.NORM.DIST(AND(DF$6&gt;=$F41,DF$6&lt;=$H41)*(DF$6-$F41+1),$J41/2,$M41,TRUE)-_xlfn.NORM.DIST(AND(DF$6&gt;=$F41,DF$6&lt;=$H41)*(DE$6-$F41+1),$J41/2,$M41,TRUE))/(1-2*_xlfn.NORM.DIST(0,$J41/2,$M41,TRUE))*$D41+($K41="Steady Growth")*(AND(DF$6&gt;=$F41,DF$6&lt;=$H41)*((DF$6-$F41+1)/($J41*($J41+1)/2)*$D41))+($K41="custom")*CustCF!CZ41</f>
        <v>0</v>
      </c>
      <c r="DG41" s="95">
        <f>($K41="Bell Curve")*(_xlfn.NORM.DIST(AND(DG$6&gt;=$F41,DG$6&lt;=$H41)*(DG$6-$F41+1),$J41/2,$M41,TRUE)-_xlfn.NORM.DIST(AND(DG$6&gt;=$F41,DG$6&lt;=$H41)*(DF$6-$F41+1),$J41/2,$M41,TRUE))/(1-2*_xlfn.NORM.DIST(0,$J41/2,$M41,TRUE))*$D41+($K41="Steady Growth")*(AND(DG$6&gt;=$F41,DG$6&lt;=$H41)*((DG$6-$F41+1)/($J41*($J41+1)/2)*$D41))+($K41="custom")*CustCF!DA41</f>
        <v>0</v>
      </c>
      <c r="DH41" s="95">
        <f>($K41="Bell Curve")*(_xlfn.NORM.DIST(AND(DH$6&gt;=$F41,DH$6&lt;=$H41)*(DH$6-$F41+1),$J41/2,$M41,TRUE)-_xlfn.NORM.DIST(AND(DH$6&gt;=$F41,DH$6&lt;=$H41)*(DG$6-$F41+1),$J41/2,$M41,TRUE))/(1-2*_xlfn.NORM.DIST(0,$J41/2,$M41,TRUE))*$D41+($K41="Steady Growth")*(AND(DH$6&gt;=$F41,DH$6&lt;=$H41)*((DH$6-$F41+1)/($J41*($J41+1)/2)*$D41))+($K41="custom")*CustCF!DB41</f>
        <v>0</v>
      </c>
      <c r="DI41" s="95">
        <f>($K41="Bell Curve")*(_xlfn.NORM.DIST(AND(DI$6&gt;=$F41,DI$6&lt;=$H41)*(DI$6-$F41+1),$J41/2,$M41,TRUE)-_xlfn.NORM.DIST(AND(DI$6&gt;=$F41,DI$6&lt;=$H41)*(DH$6-$F41+1),$J41/2,$M41,TRUE))/(1-2*_xlfn.NORM.DIST(0,$J41/2,$M41,TRUE))*$D41+($K41="Steady Growth")*(AND(DI$6&gt;=$F41,DI$6&lt;=$H41)*((DI$6-$F41+1)/($J41*($J41+1)/2)*$D41))+($K41="custom")*CustCF!DC41</f>
        <v>0</v>
      </c>
      <c r="DJ41" s="95">
        <f>($K41="Bell Curve")*(_xlfn.NORM.DIST(AND(DJ$6&gt;=$F41,DJ$6&lt;=$H41)*(DJ$6-$F41+1),$J41/2,$M41,TRUE)-_xlfn.NORM.DIST(AND(DJ$6&gt;=$F41,DJ$6&lt;=$H41)*(DI$6-$F41+1),$J41/2,$M41,TRUE))/(1-2*_xlfn.NORM.DIST(0,$J41/2,$M41,TRUE))*$D41+($K41="Steady Growth")*(AND(DJ$6&gt;=$F41,DJ$6&lt;=$H41)*((DJ$6-$F41+1)/($J41*($J41+1)/2)*$D41))+($K41="custom")*CustCF!DD41</f>
        <v>0</v>
      </c>
      <c r="DK41" s="95">
        <f>($K41="Bell Curve")*(_xlfn.NORM.DIST(AND(DK$6&gt;=$F41,DK$6&lt;=$H41)*(DK$6-$F41+1),$J41/2,$M41,TRUE)-_xlfn.NORM.DIST(AND(DK$6&gt;=$F41,DK$6&lt;=$H41)*(DJ$6-$F41+1),$J41/2,$M41,TRUE))/(1-2*_xlfn.NORM.DIST(0,$J41/2,$M41,TRUE))*$D41+($K41="Steady Growth")*(AND(DK$6&gt;=$F41,DK$6&lt;=$H41)*((DK$6-$F41+1)/($J41*($J41+1)/2)*$D41))+($K41="custom")*CustCF!DE41</f>
        <v>0</v>
      </c>
      <c r="DL41" s="95">
        <f>($K41="Bell Curve")*(_xlfn.NORM.DIST(AND(DL$6&gt;=$F41,DL$6&lt;=$H41)*(DL$6-$F41+1),$J41/2,$M41,TRUE)-_xlfn.NORM.DIST(AND(DL$6&gt;=$F41,DL$6&lt;=$H41)*(DK$6-$F41+1),$J41/2,$M41,TRUE))/(1-2*_xlfn.NORM.DIST(0,$J41/2,$M41,TRUE))*$D41+($K41="Steady Growth")*(AND(DL$6&gt;=$F41,DL$6&lt;=$H41)*((DL$6-$F41+1)/($J41*($J41+1)/2)*$D41))+($K41="custom")*CustCF!DF41</f>
        <v>0</v>
      </c>
      <c r="DM41" s="95">
        <f>($K41="Bell Curve")*(_xlfn.NORM.DIST(AND(DM$6&gt;=$F41,DM$6&lt;=$H41)*(DM$6-$F41+1),$J41/2,$M41,TRUE)-_xlfn.NORM.DIST(AND(DM$6&gt;=$F41,DM$6&lt;=$H41)*(DL$6-$F41+1),$J41/2,$M41,TRUE))/(1-2*_xlfn.NORM.DIST(0,$J41/2,$M41,TRUE))*$D41+($K41="Steady Growth")*(AND(DM$6&gt;=$F41,DM$6&lt;=$H41)*((DM$6-$F41+1)/($J41*($J41+1)/2)*$D41))+($K41="custom")*CustCF!DG41</f>
        <v>0</v>
      </c>
      <c r="DN41" s="95">
        <f>($K41="Bell Curve")*(_xlfn.NORM.DIST(AND(DN$6&gt;=$F41,DN$6&lt;=$H41)*(DN$6-$F41+1),$J41/2,$M41,TRUE)-_xlfn.NORM.DIST(AND(DN$6&gt;=$F41,DN$6&lt;=$H41)*(DM$6-$F41+1),$J41/2,$M41,TRUE))/(1-2*_xlfn.NORM.DIST(0,$J41/2,$M41,TRUE))*$D41+($K41="Steady Growth")*(AND(DN$6&gt;=$F41,DN$6&lt;=$H41)*((DN$6-$F41+1)/($J41*($J41+1)/2)*$D41))+($K41="custom")*CustCF!DH41</f>
        <v>0</v>
      </c>
      <c r="DO41" s="95">
        <f>($K41="Bell Curve")*(_xlfn.NORM.DIST(AND(DO$6&gt;=$F41,DO$6&lt;=$H41)*(DO$6-$F41+1),$J41/2,$M41,TRUE)-_xlfn.NORM.DIST(AND(DO$6&gt;=$F41,DO$6&lt;=$H41)*(DN$6-$F41+1),$J41/2,$M41,TRUE))/(1-2*_xlfn.NORM.DIST(0,$J41/2,$M41,TRUE))*$D41+($K41="Steady Growth")*(AND(DO$6&gt;=$F41,DO$6&lt;=$H41)*((DO$6-$F41+1)/($J41*($J41+1)/2)*$D41))+($K41="custom")*CustCF!DI41</f>
        <v>0</v>
      </c>
      <c r="DP41" s="95">
        <f>($K41="Bell Curve")*(_xlfn.NORM.DIST(AND(DP$6&gt;=$F41,DP$6&lt;=$H41)*(DP$6-$F41+1),$J41/2,$M41,TRUE)-_xlfn.NORM.DIST(AND(DP$6&gt;=$F41,DP$6&lt;=$H41)*(DO$6-$F41+1),$J41/2,$M41,TRUE))/(1-2*_xlfn.NORM.DIST(0,$J41/2,$M41,TRUE))*$D41+($K41="Steady Growth")*(AND(DP$6&gt;=$F41,DP$6&lt;=$H41)*((DP$6-$F41+1)/($J41*($J41+1)/2)*$D41))+($K41="custom")*CustCF!DJ41</f>
        <v>0</v>
      </c>
      <c r="DQ41" s="95">
        <f>($K41="Bell Curve")*(_xlfn.NORM.DIST(AND(DQ$6&gt;=$F41,DQ$6&lt;=$H41)*(DQ$6-$F41+1),$J41/2,$M41,TRUE)-_xlfn.NORM.DIST(AND(DQ$6&gt;=$F41,DQ$6&lt;=$H41)*(DP$6-$F41+1),$J41/2,$M41,TRUE))/(1-2*_xlfn.NORM.DIST(0,$J41/2,$M41,TRUE))*$D41+($K41="Steady Growth")*(AND(DQ$6&gt;=$F41,DQ$6&lt;=$H41)*((DQ$6-$F41+1)/($J41*($J41+1)/2)*$D41))+($K41="custom")*CustCF!DK41</f>
        <v>0</v>
      </c>
      <c r="DR41" s="95">
        <f>($K41="Bell Curve")*(_xlfn.NORM.DIST(AND(DR$6&gt;=$F41,DR$6&lt;=$H41)*(DR$6-$F41+1),$J41/2,$M41,TRUE)-_xlfn.NORM.DIST(AND(DR$6&gt;=$F41,DR$6&lt;=$H41)*(DQ$6-$F41+1),$J41/2,$M41,TRUE))/(1-2*_xlfn.NORM.DIST(0,$J41/2,$M41,TRUE))*$D41+($K41="Steady Growth")*(AND(DR$6&gt;=$F41,DR$6&lt;=$H41)*((DR$6-$F41+1)/($J41*($J41+1)/2)*$D41))+($K41="custom")*CustCF!DL41</f>
        <v>0</v>
      </c>
      <c r="DS41" s="95">
        <f>($K41="Bell Curve")*(_xlfn.NORM.DIST(AND(DS$6&gt;=$F41,DS$6&lt;=$H41)*(DS$6-$F41+1),$J41/2,$M41,TRUE)-_xlfn.NORM.DIST(AND(DS$6&gt;=$F41,DS$6&lt;=$H41)*(DR$6-$F41+1),$J41/2,$M41,TRUE))/(1-2*_xlfn.NORM.DIST(0,$J41/2,$M41,TRUE))*$D41+($K41="Steady Growth")*(AND(DS$6&gt;=$F41,DS$6&lt;=$H41)*((DS$6-$F41+1)/($J41*($J41+1)/2)*$D41))+($K41="custom")*CustCF!DM41</f>
        <v>0</v>
      </c>
      <c r="DT41" s="95">
        <f>($K41="Bell Curve")*(_xlfn.NORM.DIST(AND(DT$6&gt;=$F41,DT$6&lt;=$H41)*(DT$6-$F41+1),$J41/2,$M41,TRUE)-_xlfn.NORM.DIST(AND(DT$6&gt;=$F41,DT$6&lt;=$H41)*(DS$6-$F41+1),$J41/2,$M41,TRUE))/(1-2*_xlfn.NORM.DIST(0,$J41/2,$M41,TRUE))*$D41+($K41="Steady Growth")*(AND(DT$6&gt;=$F41,DT$6&lt;=$H41)*((DT$6-$F41+1)/($J41*($J41+1)/2)*$D41))+($K41="custom")*CustCF!DN41</f>
        <v>0</v>
      </c>
      <c r="DU41" s="95">
        <f>($K41="Bell Curve")*(_xlfn.NORM.DIST(AND(DU$6&gt;=$F41,DU$6&lt;=$H41)*(DU$6-$F41+1),$J41/2,$M41,TRUE)-_xlfn.NORM.DIST(AND(DU$6&gt;=$F41,DU$6&lt;=$H41)*(DT$6-$F41+1),$J41/2,$M41,TRUE))/(1-2*_xlfn.NORM.DIST(0,$J41/2,$M41,TRUE))*$D41+($K41="Steady Growth")*(AND(DU$6&gt;=$F41,DU$6&lt;=$H41)*((DU$6-$F41+1)/($J41*($J41+1)/2)*$D41))+($K41="custom")*CustCF!DO41</f>
        <v>0</v>
      </c>
      <c r="DV41" s="95">
        <f>($K41="Bell Curve")*(_xlfn.NORM.DIST(AND(DV$6&gt;=$F41,DV$6&lt;=$H41)*(DV$6-$F41+1),$J41/2,$M41,TRUE)-_xlfn.NORM.DIST(AND(DV$6&gt;=$F41,DV$6&lt;=$H41)*(DU$6-$F41+1),$J41/2,$M41,TRUE))/(1-2*_xlfn.NORM.DIST(0,$J41/2,$M41,TRUE))*$D41+($K41="Steady Growth")*(AND(DV$6&gt;=$F41,DV$6&lt;=$H41)*((DV$6-$F41+1)/($J41*($J41+1)/2)*$D41))+($K41="custom")*CustCF!DP41</f>
        <v>0</v>
      </c>
      <c r="DW41" s="95">
        <f>($K41="Bell Curve")*(_xlfn.NORM.DIST(AND(DW$6&gt;=$F41,DW$6&lt;=$H41)*(DW$6-$F41+1),$J41/2,$M41,TRUE)-_xlfn.NORM.DIST(AND(DW$6&gt;=$F41,DW$6&lt;=$H41)*(DV$6-$F41+1),$J41/2,$M41,TRUE))/(1-2*_xlfn.NORM.DIST(0,$J41/2,$M41,TRUE))*$D41+($K41="Steady Growth")*(AND(DW$6&gt;=$F41,DW$6&lt;=$H41)*((DW$6-$F41+1)/($J41*($J41+1)/2)*$D41))+($K41="custom")*CustCF!DQ41</f>
        <v>0</v>
      </c>
      <c r="DX41" s="95">
        <f>($K41="Bell Curve")*(_xlfn.NORM.DIST(AND(DX$6&gt;=$F41,DX$6&lt;=$H41)*(DX$6-$F41+1),$J41/2,$M41,TRUE)-_xlfn.NORM.DIST(AND(DX$6&gt;=$F41,DX$6&lt;=$H41)*(DW$6-$F41+1),$J41/2,$M41,TRUE))/(1-2*_xlfn.NORM.DIST(0,$J41/2,$M41,TRUE))*$D41+($K41="Steady Growth")*(AND(DX$6&gt;=$F41,DX$6&lt;=$H41)*((DX$6-$F41+1)/($J41*($J41+1)/2)*$D41))+($K41="custom")*CustCF!DR41</f>
        <v>0</v>
      </c>
      <c r="DY41" s="95">
        <f>($K41="Bell Curve")*(_xlfn.NORM.DIST(AND(DY$6&gt;=$F41,DY$6&lt;=$H41)*(DY$6-$F41+1),$J41/2,$M41,TRUE)-_xlfn.NORM.DIST(AND(DY$6&gt;=$F41,DY$6&lt;=$H41)*(DX$6-$F41+1),$J41/2,$M41,TRUE))/(1-2*_xlfn.NORM.DIST(0,$J41/2,$M41,TRUE))*$D41+($K41="Steady Growth")*(AND(DY$6&gt;=$F41,DY$6&lt;=$H41)*((DY$6-$F41+1)/($J41*($J41+1)/2)*$D41))+($K41="custom")*CustCF!DS41</f>
        <v>0</v>
      </c>
      <c r="DZ41" s="95">
        <f>($K41="Bell Curve")*(_xlfn.NORM.DIST(AND(DZ$6&gt;=$F41,DZ$6&lt;=$H41)*(DZ$6-$F41+1),$J41/2,$M41,TRUE)-_xlfn.NORM.DIST(AND(DZ$6&gt;=$F41,DZ$6&lt;=$H41)*(DY$6-$F41+1),$J41/2,$M41,TRUE))/(1-2*_xlfn.NORM.DIST(0,$J41/2,$M41,TRUE))*$D41+($K41="Steady Growth")*(AND(DZ$6&gt;=$F41,DZ$6&lt;=$H41)*((DZ$6-$F41+1)/($J41*($J41+1)/2)*$D41))+($K41="custom")*CustCF!DT41</f>
        <v>0</v>
      </c>
      <c r="EA41" s="95">
        <f>($K41="Bell Curve")*(_xlfn.NORM.DIST(AND(EA$6&gt;=$F41,EA$6&lt;=$H41)*(EA$6-$F41+1),$J41/2,$M41,TRUE)-_xlfn.NORM.DIST(AND(EA$6&gt;=$F41,EA$6&lt;=$H41)*(DZ$6-$F41+1),$J41/2,$M41,TRUE))/(1-2*_xlfn.NORM.DIST(0,$J41/2,$M41,TRUE))*$D41+($K41="Steady Growth")*(AND(EA$6&gt;=$F41,EA$6&lt;=$H41)*((EA$6-$F41+1)/($J41*($J41+1)/2)*$D41))+($K41="custom")*CustCF!DU41</f>
        <v>0</v>
      </c>
      <c r="EB41" s="95">
        <f>($K41="Bell Curve")*(_xlfn.NORM.DIST(AND(EB$6&gt;=$F41,EB$6&lt;=$H41)*(EB$6-$F41+1),$J41/2,$M41,TRUE)-_xlfn.NORM.DIST(AND(EB$6&gt;=$F41,EB$6&lt;=$H41)*(EA$6-$F41+1),$J41/2,$M41,TRUE))/(1-2*_xlfn.NORM.DIST(0,$J41/2,$M41,TRUE))*$D41+($K41="Steady Growth")*(AND(EB$6&gt;=$F41,EB$6&lt;=$H41)*((EB$6-$F41+1)/($J41*($J41+1)/2)*$D41))+($K41="custom")*CustCF!DV41</f>
        <v>0</v>
      </c>
      <c r="EC41" s="95">
        <f>($K41="Bell Curve")*(_xlfn.NORM.DIST(AND(EC$6&gt;=$F41,EC$6&lt;=$H41)*(EC$6-$F41+1),$J41/2,$M41,TRUE)-_xlfn.NORM.DIST(AND(EC$6&gt;=$F41,EC$6&lt;=$H41)*(EB$6-$F41+1),$J41/2,$M41,TRUE))/(1-2*_xlfn.NORM.DIST(0,$J41/2,$M41,TRUE))*$D41+($K41="Steady Growth")*(AND(EC$6&gt;=$F41,EC$6&lt;=$H41)*((EC$6-$F41+1)/($J41*($J41+1)/2)*$D41))+($K41="custom")*CustCF!DW41</f>
        <v>0</v>
      </c>
      <c r="ED41" s="95">
        <f>($K41="Bell Curve")*(_xlfn.NORM.DIST(AND(ED$6&gt;=$F41,ED$6&lt;=$H41)*(ED$6-$F41+1),$J41/2,$M41,TRUE)-_xlfn.NORM.DIST(AND(ED$6&gt;=$F41,ED$6&lt;=$H41)*(EC$6-$F41+1),$J41/2,$M41,TRUE))/(1-2*_xlfn.NORM.DIST(0,$J41/2,$M41,TRUE))*$D41+($K41="Steady Growth")*(AND(ED$6&gt;=$F41,ED$6&lt;=$H41)*((ED$6-$F41+1)/($J41*($J41+1)/2)*$D41))+($K41="custom")*CustCF!DX41</f>
        <v>0</v>
      </c>
      <c r="EE41" s="95">
        <f>($K41="Bell Curve")*(_xlfn.NORM.DIST(AND(EE$6&gt;=$F41,EE$6&lt;=$H41)*(EE$6-$F41+1),$J41/2,$M41,TRUE)-_xlfn.NORM.DIST(AND(EE$6&gt;=$F41,EE$6&lt;=$H41)*(ED$6-$F41+1),$J41/2,$M41,TRUE))/(1-2*_xlfn.NORM.DIST(0,$J41/2,$M41,TRUE))*$D41+($K41="Steady Growth")*(AND(EE$6&gt;=$F41,EE$6&lt;=$H41)*((EE$6-$F41+1)/($J41*($J41+1)/2)*$D41))+($K41="custom")*CustCF!DY41</f>
        <v>0</v>
      </c>
      <c r="EF41" s="95">
        <f>($K41="Bell Curve")*(_xlfn.NORM.DIST(AND(EF$6&gt;=$F41,EF$6&lt;=$H41)*(EF$6-$F41+1),$J41/2,$M41,TRUE)-_xlfn.NORM.DIST(AND(EF$6&gt;=$F41,EF$6&lt;=$H41)*(EE$6-$F41+1),$J41/2,$M41,TRUE))/(1-2*_xlfn.NORM.DIST(0,$J41/2,$M41,TRUE))*$D41+($K41="Steady Growth")*(AND(EF$6&gt;=$F41,EF$6&lt;=$H41)*((EF$6-$F41+1)/($J41*($J41+1)/2)*$D41))+($K41="custom")*CustCF!DZ41</f>
        <v>0</v>
      </c>
      <c r="EG41" s="95">
        <f>($K41="Bell Curve")*(_xlfn.NORM.DIST(AND(EG$6&gt;=$F41,EG$6&lt;=$H41)*(EG$6-$F41+1),$J41/2,$M41,TRUE)-_xlfn.NORM.DIST(AND(EG$6&gt;=$F41,EG$6&lt;=$H41)*(EF$6-$F41+1),$J41/2,$M41,TRUE))/(1-2*_xlfn.NORM.DIST(0,$J41/2,$M41,TRUE))*$D41+($K41="Steady Growth")*(AND(EG$6&gt;=$F41,EG$6&lt;=$H41)*((EG$6-$F41+1)/($J41*($J41+1)/2)*$D41))+($K41="custom")*CustCF!EA41</f>
        <v>0</v>
      </c>
      <c r="EH41" s="95">
        <f>($K41="Bell Curve")*(_xlfn.NORM.DIST(AND(EH$6&gt;=$F41,EH$6&lt;=$H41)*(EH$6-$F41+1),$J41/2,$M41,TRUE)-_xlfn.NORM.DIST(AND(EH$6&gt;=$F41,EH$6&lt;=$H41)*(EG$6-$F41+1),$J41/2,$M41,TRUE))/(1-2*_xlfn.NORM.DIST(0,$J41/2,$M41,TRUE))*$D41+($K41="Steady Growth")*(AND(EH$6&gt;=$F41,EH$6&lt;=$H41)*((EH$6-$F41+1)/($J41*($J41+1)/2)*$D41))+($K41="custom")*CustCF!EB41</f>
        <v>0</v>
      </c>
      <c r="EI41" s="95">
        <f>($K41="Bell Curve")*(_xlfn.NORM.DIST(AND(EI$6&gt;=$F41,EI$6&lt;=$H41)*(EI$6-$F41+1),$J41/2,$M41,TRUE)-_xlfn.NORM.DIST(AND(EI$6&gt;=$F41,EI$6&lt;=$H41)*(EH$6-$F41+1),$J41/2,$M41,TRUE))/(1-2*_xlfn.NORM.DIST(0,$J41/2,$M41,TRUE))*$D41+($K41="Steady Growth")*(AND(EI$6&gt;=$F41,EI$6&lt;=$H41)*((EI$6-$F41+1)/($J41*($J41+1)/2)*$D41))+($K41="custom")*CustCF!EC41</f>
        <v>0</v>
      </c>
      <c r="EJ41" s="95">
        <f>($K41="Bell Curve")*(_xlfn.NORM.DIST(AND(EJ$6&gt;=$F41,EJ$6&lt;=$H41)*(EJ$6-$F41+1),$J41/2,$M41,TRUE)-_xlfn.NORM.DIST(AND(EJ$6&gt;=$F41,EJ$6&lt;=$H41)*(EI$6-$F41+1),$J41/2,$M41,TRUE))/(1-2*_xlfn.NORM.DIST(0,$J41/2,$M41,TRUE))*$D41+($K41="Steady Growth")*(AND(EJ$6&gt;=$F41,EJ$6&lt;=$H41)*((EJ$6-$F41+1)/($J41*($J41+1)/2)*$D41))+($K41="custom")*CustCF!ED41</f>
        <v>0</v>
      </c>
      <c r="EK41" s="95">
        <f>($K41="Bell Curve")*(_xlfn.NORM.DIST(AND(EK$6&gt;=$F41,EK$6&lt;=$H41)*(EK$6-$F41+1),$J41/2,$M41,TRUE)-_xlfn.NORM.DIST(AND(EK$6&gt;=$F41,EK$6&lt;=$H41)*(EJ$6-$F41+1),$J41/2,$M41,TRUE))/(1-2*_xlfn.NORM.DIST(0,$J41/2,$M41,TRUE))*$D41+($K41="Steady Growth")*(AND(EK$6&gt;=$F41,EK$6&lt;=$H41)*((EK$6-$F41+1)/($J41*($J41+1)/2)*$D41))+($K41="custom")*CustCF!EE41</f>
        <v>0</v>
      </c>
      <c r="EL41" s="95">
        <f>($K41="Bell Curve")*(_xlfn.NORM.DIST(AND(EL$6&gt;=$F41,EL$6&lt;=$H41)*(EL$6-$F41+1),$J41/2,$M41,TRUE)-_xlfn.NORM.DIST(AND(EL$6&gt;=$F41,EL$6&lt;=$H41)*(EK$6-$F41+1),$J41/2,$M41,TRUE))/(1-2*_xlfn.NORM.DIST(0,$J41/2,$M41,TRUE))*$D41+($K41="Steady Growth")*(AND(EL$6&gt;=$F41,EL$6&lt;=$H41)*((EL$6-$F41+1)/($J41*($J41+1)/2)*$D41))+($K41="custom")*CustCF!EF41</f>
        <v>0</v>
      </c>
      <c r="EM41" s="95">
        <f>($K41="Bell Curve")*(_xlfn.NORM.DIST(AND(EM$6&gt;=$F41,EM$6&lt;=$H41)*(EM$6-$F41+1),$J41/2,$M41,TRUE)-_xlfn.NORM.DIST(AND(EM$6&gt;=$F41,EM$6&lt;=$H41)*(EL$6-$F41+1),$J41/2,$M41,TRUE))/(1-2*_xlfn.NORM.DIST(0,$J41/2,$M41,TRUE))*$D41+($K41="Steady Growth")*(AND(EM$6&gt;=$F41,EM$6&lt;=$H41)*((EM$6-$F41+1)/($J41*($J41+1)/2)*$D41))+($K41="custom")*CustCF!EG41</f>
        <v>0</v>
      </c>
      <c r="EN41" s="95">
        <f>($K41="Bell Curve")*(_xlfn.NORM.DIST(AND(EN$6&gt;=$F41,EN$6&lt;=$H41)*(EN$6-$F41+1),$J41/2,$M41,TRUE)-_xlfn.NORM.DIST(AND(EN$6&gt;=$F41,EN$6&lt;=$H41)*(EM$6-$F41+1),$J41/2,$M41,TRUE))/(1-2*_xlfn.NORM.DIST(0,$J41/2,$M41,TRUE))*$D41+($K41="Steady Growth")*(AND(EN$6&gt;=$F41,EN$6&lt;=$H41)*((EN$6-$F41+1)/($J41*($J41+1)/2)*$D41))+($K41="custom")*CustCF!EH41</f>
        <v>0</v>
      </c>
      <c r="EO41" s="95">
        <f>($K41="Bell Curve")*(_xlfn.NORM.DIST(AND(EO$6&gt;=$F41,EO$6&lt;=$H41)*(EO$6-$F41+1),$J41/2,$M41,TRUE)-_xlfn.NORM.DIST(AND(EO$6&gt;=$F41,EO$6&lt;=$H41)*(EN$6-$F41+1),$J41/2,$M41,TRUE))/(1-2*_xlfn.NORM.DIST(0,$J41/2,$M41,TRUE))*$D41+($K41="Steady Growth")*(AND(EO$6&gt;=$F41,EO$6&lt;=$H41)*((EO$6-$F41+1)/($J41*($J41+1)/2)*$D41))+($K41="custom")*CustCF!EI41</f>
        <v>0</v>
      </c>
      <c r="EP41" s="95">
        <f>($K41="Bell Curve")*(_xlfn.NORM.DIST(AND(EP$6&gt;=$F41,EP$6&lt;=$H41)*(EP$6-$F41+1),$J41/2,$M41,TRUE)-_xlfn.NORM.DIST(AND(EP$6&gt;=$F41,EP$6&lt;=$H41)*(EO$6-$F41+1),$J41/2,$M41,TRUE))/(1-2*_xlfn.NORM.DIST(0,$J41/2,$M41,TRUE))*$D41+($K41="Steady Growth")*(AND(EP$6&gt;=$F41,EP$6&lt;=$H41)*((EP$6-$F41+1)/($J41*($J41+1)/2)*$D41))+($K41="custom")*CustCF!EJ41</f>
        <v>0</v>
      </c>
      <c r="EQ41" s="95">
        <f>($K41="Bell Curve")*(_xlfn.NORM.DIST(AND(EQ$6&gt;=$F41,EQ$6&lt;=$H41)*(EQ$6-$F41+1),$J41/2,$M41,TRUE)-_xlfn.NORM.DIST(AND(EQ$6&gt;=$F41,EQ$6&lt;=$H41)*(EP$6-$F41+1),$J41/2,$M41,TRUE))/(1-2*_xlfn.NORM.DIST(0,$J41/2,$M41,TRUE))*$D41+($K41="Steady Growth")*(AND(EQ$6&gt;=$F41,EQ$6&lt;=$H41)*((EQ$6-$F41+1)/($J41*($J41+1)/2)*$D41))+($K41="custom")*CustCF!EK41</f>
        <v>0</v>
      </c>
      <c r="ER41" s="95">
        <f>($K41="Bell Curve")*(_xlfn.NORM.DIST(AND(ER$6&gt;=$F41,ER$6&lt;=$H41)*(ER$6-$F41+1),$J41/2,$M41,TRUE)-_xlfn.NORM.DIST(AND(ER$6&gt;=$F41,ER$6&lt;=$H41)*(EQ$6-$F41+1),$J41/2,$M41,TRUE))/(1-2*_xlfn.NORM.DIST(0,$J41/2,$M41,TRUE))*$D41+($K41="Steady Growth")*(AND(ER$6&gt;=$F41,ER$6&lt;=$H41)*((ER$6-$F41+1)/($J41*($J41+1)/2)*$D41))+($K41="custom")*CustCF!EL41</f>
        <v>0</v>
      </c>
      <c r="ES41" s="95">
        <f>($K41="Bell Curve")*(_xlfn.NORM.DIST(AND(ES$6&gt;=$F41,ES$6&lt;=$H41)*(ES$6-$F41+1),$J41/2,$M41,TRUE)-_xlfn.NORM.DIST(AND(ES$6&gt;=$F41,ES$6&lt;=$H41)*(ER$6-$F41+1),$J41/2,$M41,TRUE))/(1-2*_xlfn.NORM.DIST(0,$J41/2,$M41,TRUE))*$D41+($K41="Steady Growth")*(AND(ES$6&gt;=$F41,ES$6&lt;=$H41)*((ES$6-$F41+1)/($J41*($J41+1)/2)*$D41))+($K41="custom")*CustCF!EM41</f>
        <v>0</v>
      </c>
      <c r="ET41" s="95">
        <f>($K41="Bell Curve")*(_xlfn.NORM.DIST(AND(ET$6&gt;=$F41,ET$6&lt;=$H41)*(ET$6-$F41+1),$J41/2,$M41,TRUE)-_xlfn.NORM.DIST(AND(ET$6&gt;=$F41,ET$6&lt;=$H41)*(ES$6-$F41+1),$J41/2,$M41,TRUE))/(1-2*_xlfn.NORM.DIST(0,$J41/2,$M41,TRUE))*$D41+($K41="Steady Growth")*(AND(ET$6&gt;=$F41,ET$6&lt;=$H41)*((ET$6-$F41+1)/($J41*($J41+1)/2)*$D41))+($K41="custom")*CustCF!EN41</f>
        <v>0</v>
      </c>
      <c r="EU41" s="95">
        <f>($K41="Bell Curve")*(_xlfn.NORM.DIST(AND(EU$6&gt;=$F41,EU$6&lt;=$H41)*(EU$6-$F41+1),$J41/2,$M41,TRUE)-_xlfn.NORM.DIST(AND(EU$6&gt;=$F41,EU$6&lt;=$H41)*(ET$6-$F41+1),$J41/2,$M41,TRUE))/(1-2*_xlfn.NORM.DIST(0,$J41/2,$M41,TRUE))*$D41+($K41="Steady Growth")*(AND(EU$6&gt;=$F41,EU$6&lt;=$H41)*((EU$6-$F41+1)/($J41*($J41+1)/2)*$D41))+($K41="custom")*CustCF!EO41</f>
        <v>0</v>
      </c>
      <c r="EV41" s="95">
        <f>($K41="Bell Curve")*(_xlfn.NORM.DIST(AND(EV$6&gt;=$F41,EV$6&lt;=$H41)*(EV$6-$F41+1),$J41/2,$M41,TRUE)-_xlfn.NORM.DIST(AND(EV$6&gt;=$F41,EV$6&lt;=$H41)*(EU$6-$F41+1),$J41/2,$M41,TRUE))/(1-2*_xlfn.NORM.DIST(0,$J41/2,$M41,TRUE))*$D41+($K41="Steady Growth")*(AND(EV$6&gt;=$F41,EV$6&lt;=$H41)*((EV$6-$F41+1)/($J41*($J41+1)/2)*$D41))+($K41="custom")*CustCF!EP41</f>
        <v>0</v>
      </c>
      <c r="EW41" s="95">
        <f>($K41="Bell Curve")*(_xlfn.NORM.DIST(AND(EW$6&gt;=$F41,EW$6&lt;=$H41)*(EW$6-$F41+1),$J41/2,$M41,TRUE)-_xlfn.NORM.DIST(AND(EW$6&gt;=$F41,EW$6&lt;=$H41)*(EV$6-$F41+1),$J41/2,$M41,TRUE))/(1-2*_xlfn.NORM.DIST(0,$J41/2,$M41,TRUE))*$D41+($K41="Steady Growth")*(AND(EW$6&gt;=$F41,EW$6&lt;=$H41)*((EW$6-$F41+1)/($J41*($J41+1)/2)*$D41))+($K41="custom")*CustCF!EQ41</f>
        <v>0</v>
      </c>
      <c r="EX41" s="95">
        <f>($K41="Bell Curve")*(_xlfn.NORM.DIST(AND(EX$6&gt;=$F41,EX$6&lt;=$H41)*(EX$6-$F41+1),$J41/2,$M41,TRUE)-_xlfn.NORM.DIST(AND(EX$6&gt;=$F41,EX$6&lt;=$H41)*(EW$6-$F41+1),$J41/2,$M41,TRUE))/(1-2*_xlfn.NORM.DIST(0,$J41/2,$M41,TRUE))*$D41+($K41="Steady Growth")*(AND(EX$6&gt;=$F41,EX$6&lt;=$H41)*((EX$6-$F41+1)/($J41*($J41+1)/2)*$D41))+($K41="custom")*CustCF!ER41</f>
        <v>0</v>
      </c>
      <c r="EY41" s="95">
        <f>($K41="Bell Curve")*(_xlfn.NORM.DIST(AND(EY$6&gt;=$F41,EY$6&lt;=$H41)*(EY$6-$F41+1),$J41/2,$M41,TRUE)-_xlfn.NORM.DIST(AND(EY$6&gt;=$F41,EY$6&lt;=$H41)*(EX$6-$F41+1),$J41/2,$M41,TRUE))/(1-2*_xlfn.NORM.DIST(0,$J41/2,$M41,TRUE))*$D41+($K41="Steady Growth")*(AND(EY$6&gt;=$F41,EY$6&lt;=$H41)*((EY$6-$F41+1)/($J41*($J41+1)/2)*$D41))+($K41="custom")*CustCF!ES41</f>
        <v>0</v>
      </c>
      <c r="EZ41" s="95">
        <f>($K41="Bell Curve")*(_xlfn.NORM.DIST(AND(EZ$6&gt;=$F41,EZ$6&lt;=$H41)*(EZ$6-$F41+1),$J41/2,$M41,TRUE)-_xlfn.NORM.DIST(AND(EZ$6&gt;=$F41,EZ$6&lt;=$H41)*(EY$6-$F41+1),$J41/2,$M41,TRUE))/(1-2*_xlfn.NORM.DIST(0,$J41/2,$M41,TRUE))*$D41+($K41="Steady Growth")*(AND(EZ$6&gt;=$F41,EZ$6&lt;=$H41)*((EZ$6-$F41+1)/($J41*($J41+1)/2)*$D41))+($K41="custom")*CustCF!ET41</f>
        <v>0</v>
      </c>
      <c r="FA41" s="95">
        <f>($K41="Bell Curve")*(_xlfn.NORM.DIST(AND(FA$6&gt;=$F41,FA$6&lt;=$H41)*(FA$6-$F41+1),$J41/2,$M41,TRUE)-_xlfn.NORM.DIST(AND(FA$6&gt;=$F41,FA$6&lt;=$H41)*(EZ$6-$F41+1),$J41/2,$M41,TRUE))/(1-2*_xlfn.NORM.DIST(0,$J41/2,$M41,TRUE))*$D41+($K41="Steady Growth")*(AND(FA$6&gt;=$F41,FA$6&lt;=$H41)*((FA$6-$F41+1)/($J41*($J41+1)/2)*$D41))+($K41="custom")*CustCF!EU41</f>
        <v>0</v>
      </c>
      <c r="FB41" s="95">
        <f>($K41="Bell Curve")*(_xlfn.NORM.DIST(AND(FB$6&gt;=$F41,FB$6&lt;=$H41)*(FB$6-$F41+1),$J41/2,$M41,TRUE)-_xlfn.NORM.DIST(AND(FB$6&gt;=$F41,FB$6&lt;=$H41)*(FA$6-$F41+1),$J41/2,$M41,TRUE))/(1-2*_xlfn.NORM.DIST(0,$J41/2,$M41,TRUE))*$D41+($K41="Steady Growth")*(AND(FB$6&gt;=$F41,FB$6&lt;=$H41)*((FB$6-$F41+1)/($J41*($J41+1)/2)*$D41))+($K41="custom")*CustCF!EV41</f>
        <v>0</v>
      </c>
      <c r="FC41" s="95">
        <f>($K41="Bell Curve")*(_xlfn.NORM.DIST(AND(FC$6&gt;=$F41,FC$6&lt;=$H41)*(FC$6-$F41+1),$J41/2,$M41,TRUE)-_xlfn.NORM.DIST(AND(FC$6&gt;=$F41,FC$6&lt;=$H41)*(FB$6-$F41+1),$J41/2,$M41,TRUE))/(1-2*_xlfn.NORM.DIST(0,$J41/2,$M41,TRUE))*$D41+($K41="Steady Growth")*(AND(FC$6&gt;=$F41,FC$6&lt;=$H41)*((FC$6-$F41+1)/($J41*($J41+1)/2)*$D41))+($K41="custom")*CustCF!EW41</f>
        <v>0</v>
      </c>
      <c r="FD41" s="95">
        <f>($K41="Bell Curve")*(_xlfn.NORM.DIST(AND(FD$6&gt;=$F41,FD$6&lt;=$H41)*(FD$6-$F41+1),$J41/2,$M41,TRUE)-_xlfn.NORM.DIST(AND(FD$6&gt;=$F41,FD$6&lt;=$H41)*(FC$6-$F41+1),$J41/2,$M41,TRUE))/(1-2*_xlfn.NORM.DIST(0,$J41/2,$M41,TRUE))*$D41+($K41="Steady Growth")*(AND(FD$6&gt;=$F41,FD$6&lt;=$H41)*((FD$6-$F41+1)/($J41*($J41+1)/2)*$D41))+($K41="custom")*CustCF!EX41</f>
        <v>0</v>
      </c>
      <c r="FE41" s="95">
        <f>($K41="Bell Curve")*(_xlfn.NORM.DIST(AND(FE$6&gt;=$F41,FE$6&lt;=$H41)*(FE$6-$F41+1),$J41/2,$M41,TRUE)-_xlfn.NORM.DIST(AND(FE$6&gt;=$F41,FE$6&lt;=$H41)*(FD$6-$F41+1),$J41/2,$M41,TRUE))/(1-2*_xlfn.NORM.DIST(0,$J41/2,$M41,TRUE))*$D41+($K41="Steady Growth")*(AND(FE$6&gt;=$F41,FE$6&lt;=$H41)*((FE$6-$F41+1)/($J41*($J41+1)/2)*$D41))+($K41="custom")*CustCF!EY41</f>
        <v>0</v>
      </c>
      <c r="FF41" s="95">
        <f>($K41="Bell Curve")*(_xlfn.NORM.DIST(AND(FF$6&gt;=$F41,FF$6&lt;=$H41)*(FF$6-$F41+1),$J41/2,$M41,TRUE)-_xlfn.NORM.DIST(AND(FF$6&gt;=$F41,FF$6&lt;=$H41)*(FE$6-$F41+1),$J41/2,$M41,TRUE))/(1-2*_xlfn.NORM.DIST(0,$J41/2,$M41,TRUE))*$D41+($K41="Steady Growth")*(AND(FF$6&gt;=$F41,FF$6&lt;=$H41)*((FF$6-$F41+1)/($J41*($J41+1)/2)*$D41))+($K41="custom")*CustCF!EZ41</f>
        <v>0</v>
      </c>
      <c r="FG41" s="95">
        <f>($K41="Bell Curve")*(_xlfn.NORM.DIST(AND(FG$6&gt;=$F41,FG$6&lt;=$H41)*(FG$6-$F41+1),$J41/2,$M41,TRUE)-_xlfn.NORM.DIST(AND(FG$6&gt;=$F41,FG$6&lt;=$H41)*(FF$6-$F41+1),$J41/2,$M41,TRUE))/(1-2*_xlfn.NORM.DIST(0,$J41/2,$M41,TRUE))*$D41+($K41="Steady Growth")*(AND(FG$6&gt;=$F41,FG$6&lt;=$H41)*((FG$6-$F41+1)/($J41*($J41+1)/2)*$D41))+($K41="custom")*CustCF!FA41</f>
        <v>0</v>
      </c>
      <c r="FH41" s="95">
        <f>($K41="Bell Curve")*(_xlfn.NORM.DIST(AND(FH$6&gt;=$F41,FH$6&lt;=$H41)*(FH$6-$F41+1),$J41/2,$M41,TRUE)-_xlfn.NORM.DIST(AND(FH$6&gt;=$F41,FH$6&lt;=$H41)*(FG$6-$F41+1),$J41/2,$M41,TRUE))/(1-2*_xlfn.NORM.DIST(0,$J41/2,$M41,TRUE))*$D41+($K41="Steady Growth")*(AND(FH$6&gt;=$F41,FH$6&lt;=$H41)*((FH$6-$F41+1)/($J41*($J41+1)/2)*$D41))+($K41="custom")*CustCF!FB41</f>
        <v>0</v>
      </c>
      <c r="FI41" s="95">
        <f>($K41="Bell Curve")*(_xlfn.NORM.DIST(AND(FI$6&gt;=$F41,FI$6&lt;=$H41)*(FI$6-$F41+1),$J41/2,$M41,TRUE)-_xlfn.NORM.DIST(AND(FI$6&gt;=$F41,FI$6&lt;=$H41)*(FH$6-$F41+1),$J41/2,$M41,TRUE))/(1-2*_xlfn.NORM.DIST(0,$J41/2,$M41,TRUE))*$D41+($K41="Steady Growth")*(AND(FI$6&gt;=$F41,FI$6&lt;=$H41)*((FI$6-$F41+1)/($J41*($J41+1)/2)*$D41))+($K41="custom")*CustCF!FC41</f>
        <v>0</v>
      </c>
      <c r="FJ41" s="95">
        <f>($K41="Bell Curve")*(_xlfn.NORM.DIST(AND(FJ$6&gt;=$F41,FJ$6&lt;=$H41)*(FJ$6-$F41+1),$J41/2,$M41,TRUE)-_xlfn.NORM.DIST(AND(FJ$6&gt;=$F41,FJ$6&lt;=$H41)*(FI$6-$F41+1),$J41/2,$M41,TRUE))/(1-2*_xlfn.NORM.DIST(0,$J41/2,$M41,TRUE))*$D41+($K41="Steady Growth")*(AND(FJ$6&gt;=$F41,FJ$6&lt;=$H41)*((FJ$6-$F41+1)/($J41*($J41+1)/2)*$D41))+($K41="custom")*CustCF!FD41</f>
        <v>0</v>
      </c>
      <c r="FK41" s="95">
        <f>($K41="Bell Curve")*(_xlfn.NORM.DIST(AND(FK$6&gt;=$F41,FK$6&lt;=$H41)*(FK$6-$F41+1),$J41/2,$M41,TRUE)-_xlfn.NORM.DIST(AND(FK$6&gt;=$F41,FK$6&lt;=$H41)*(FJ$6-$F41+1),$J41/2,$M41,TRUE))/(1-2*_xlfn.NORM.DIST(0,$J41/2,$M41,TRUE))*$D41+($K41="Steady Growth")*(AND(FK$6&gt;=$F41,FK$6&lt;=$H41)*((FK$6-$F41+1)/($J41*($J41+1)/2)*$D41))+($K41="custom")*CustCF!FE41</f>
        <v>0</v>
      </c>
      <c r="FL41" s="95">
        <f>($K41="Bell Curve")*(_xlfn.NORM.DIST(AND(FL$6&gt;=$F41,FL$6&lt;=$H41)*(FL$6-$F41+1),$J41/2,$M41,TRUE)-_xlfn.NORM.DIST(AND(FL$6&gt;=$F41,FL$6&lt;=$H41)*(FK$6-$F41+1),$J41/2,$M41,TRUE))/(1-2*_xlfn.NORM.DIST(0,$J41/2,$M41,TRUE))*$D41+($K41="Steady Growth")*(AND(FL$6&gt;=$F41,FL$6&lt;=$H41)*((FL$6-$F41+1)/($J41*($J41+1)/2)*$D41))+($K41="custom")*CustCF!FF41</f>
        <v>0</v>
      </c>
      <c r="FM41" s="95">
        <f>($K41="Bell Curve")*(_xlfn.NORM.DIST(AND(FM$6&gt;=$F41,FM$6&lt;=$H41)*(FM$6-$F41+1),$J41/2,$M41,TRUE)-_xlfn.NORM.DIST(AND(FM$6&gt;=$F41,FM$6&lt;=$H41)*(FL$6-$F41+1),$J41/2,$M41,TRUE))/(1-2*_xlfn.NORM.DIST(0,$J41/2,$M41,TRUE))*$D41+($K41="Steady Growth")*(AND(FM$6&gt;=$F41,FM$6&lt;=$H41)*((FM$6-$F41+1)/($J41*($J41+1)/2)*$D41))+($K41="custom")*CustCF!FG41</f>
        <v>0</v>
      </c>
      <c r="FN41" s="95">
        <f>($K41="Bell Curve")*(_xlfn.NORM.DIST(AND(FN$6&gt;=$F41,FN$6&lt;=$H41)*(FN$6-$F41+1),$J41/2,$M41,TRUE)-_xlfn.NORM.DIST(AND(FN$6&gt;=$F41,FN$6&lt;=$H41)*(FM$6-$F41+1),$J41/2,$M41,TRUE))/(1-2*_xlfn.NORM.DIST(0,$J41/2,$M41,TRUE))*$D41+($K41="Steady Growth")*(AND(FN$6&gt;=$F41,FN$6&lt;=$H41)*((FN$6-$F41+1)/($J41*($J41+1)/2)*$D41))+($K41="custom")*CustCF!FH41</f>
        <v>0</v>
      </c>
      <c r="FO41" s="95">
        <f>($K41="Bell Curve")*(_xlfn.NORM.DIST(AND(FO$6&gt;=$F41,FO$6&lt;=$H41)*(FO$6-$F41+1),$J41/2,$M41,TRUE)-_xlfn.NORM.DIST(AND(FO$6&gt;=$F41,FO$6&lt;=$H41)*(FN$6-$F41+1),$J41/2,$M41,TRUE))/(1-2*_xlfn.NORM.DIST(0,$J41/2,$M41,TRUE))*$D41+($K41="Steady Growth")*(AND(FO$6&gt;=$F41,FO$6&lt;=$H41)*((FO$6-$F41+1)/($J41*($J41+1)/2)*$D41))+($K41="custom")*CustCF!FI41</f>
        <v>0</v>
      </c>
      <c r="FP41" s="95">
        <f>($K41="Bell Curve")*(_xlfn.NORM.DIST(AND(FP$6&gt;=$F41,FP$6&lt;=$H41)*(FP$6-$F41+1),$J41/2,$M41,TRUE)-_xlfn.NORM.DIST(AND(FP$6&gt;=$F41,FP$6&lt;=$H41)*(FO$6-$F41+1),$J41/2,$M41,TRUE))/(1-2*_xlfn.NORM.DIST(0,$J41/2,$M41,TRUE))*$D41+($K41="Steady Growth")*(AND(FP$6&gt;=$F41,FP$6&lt;=$H41)*((FP$6-$F41+1)/($J41*($J41+1)/2)*$D41))+($K41="custom")*CustCF!FJ41</f>
        <v>0</v>
      </c>
      <c r="FQ41" s="95">
        <f>($K41="Bell Curve")*(_xlfn.NORM.DIST(AND(FQ$6&gt;=$F41,FQ$6&lt;=$H41)*(FQ$6-$F41+1),$J41/2,$M41,TRUE)-_xlfn.NORM.DIST(AND(FQ$6&gt;=$F41,FQ$6&lt;=$H41)*(FP$6-$F41+1),$J41/2,$M41,TRUE))/(1-2*_xlfn.NORM.DIST(0,$J41/2,$M41,TRUE))*$D41+($K41="Steady Growth")*(AND(FQ$6&gt;=$F41,FQ$6&lt;=$H41)*((FQ$6-$F41+1)/($J41*($J41+1)/2)*$D41))+($K41="custom")*CustCF!FK41</f>
        <v>0</v>
      </c>
      <c r="FR41" s="95">
        <f>($K41="Bell Curve")*(_xlfn.NORM.DIST(AND(FR$6&gt;=$F41,FR$6&lt;=$H41)*(FR$6-$F41+1),$J41/2,$M41,TRUE)-_xlfn.NORM.DIST(AND(FR$6&gt;=$F41,FR$6&lt;=$H41)*(FQ$6-$F41+1),$J41/2,$M41,TRUE))/(1-2*_xlfn.NORM.DIST(0,$J41/2,$M41,TRUE))*$D41+($K41="Steady Growth")*(AND(FR$6&gt;=$F41,FR$6&lt;=$H41)*((FR$6-$F41+1)/($J41*($J41+1)/2)*$D41))+($K41="custom")*CustCF!FL41</f>
        <v>0</v>
      </c>
      <c r="FS41" s="95">
        <f>($K41="Bell Curve")*(_xlfn.NORM.DIST(AND(FS$6&gt;=$F41,FS$6&lt;=$H41)*(FS$6-$F41+1),$J41/2,$M41,TRUE)-_xlfn.NORM.DIST(AND(FS$6&gt;=$F41,FS$6&lt;=$H41)*(FR$6-$F41+1),$J41/2,$M41,TRUE))/(1-2*_xlfn.NORM.DIST(0,$J41/2,$M41,TRUE))*$D41+($K41="Steady Growth")*(AND(FS$6&gt;=$F41,FS$6&lt;=$H41)*((FS$6-$F41+1)/($J41*($J41+1)/2)*$D41))+($K41="custom")*CustCF!FM41</f>
        <v>0</v>
      </c>
      <c r="FT41" s="95">
        <f>($K41="Bell Curve")*(_xlfn.NORM.DIST(AND(FT$6&gt;=$F41,FT$6&lt;=$H41)*(FT$6-$F41+1),$J41/2,$M41,TRUE)-_xlfn.NORM.DIST(AND(FT$6&gt;=$F41,FT$6&lt;=$H41)*(FS$6-$F41+1),$J41/2,$M41,TRUE))/(1-2*_xlfn.NORM.DIST(0,$J41/2,$M41,TRUE))*$D41+($K41="Steady Growth")*(AND(FT$6&gt;=$F41,FT$6&lt;=$H41)*((FT$6-$F41+1)/($J41*($J41+1)/2)*$D41))+($K41="custom")*CustCF!FN41</f>
        <v>0</v>
      </c>
      <c r="FU41" s="95">
        <f>($K41="Bell Curve")*(_xlfn.NORM.DIST(AND(FU$6&gt;=$F41,FU$6&lt;=$H41)*(FU$6-$F41+1),$J41/2,$M41,TRUE)-_xlfn.NORM.DIST(AND(FU$6&gt;=$F41,FU$6&lt;=$H41)*(FT$6-$F41+1),$J41/2,$M41,TRUE))/(1-2*_xlfn.NORM.DIST(0,$J41/2,$M41,TRUE))*$D41+($K41="Steady Growth")*(AND(FU$6&gt;=$F41,FU$6&lt;=$H41)*((FU$6-$F41+1)/($J41*($J41+1)/2)*$D41))+($K41="custom")*CustCF!FO41</f>
        <v>0</v>
      </c>
      <c r="FV41" s="95">
        <f>($K41="Bell Curve")*(_xlfn.NORM.DIST(AND(FV$6&gt;=$F41,FV$6&lt;=$H41)*(FV$6-$F41+1),$J41/2,$M41,TRUE)-_xlfn.NORM.DIST(AND(FV$6&gt;=$F41,FV$6&lt;=$H41)*(FU$6-$F41+1),$J41/2,$M41,TRUE))/(1-2*_xlfn.NORM.DIST(0,$J41/2,$M41,TRUE))*$D41+($K41="Steady Growth")*(AND(FV$6&gt;=$F41,FV$6&lt;=$H41)*((FV$6-$F41+1)/($J41*($J41+1)/2)*$D41))+($K41="custom")*CustCF!FP41</f>
        <v>0</v>
      </c>
      <c r="FW41" s="95">
        <f>($K41="Bell Curve")*(_xlfn.NORM.DIST(AND(FW$6&gt;=$F41,FW$6&lt;=$H41)*(FW$6-$F41+1),$J41/2,$M41,TRUE)-_xlfn.NORM.DIST(AND(FW$6&gt;=$F41,FW$6&lt;=$H41)*(FV$6-$F41+1),$J41/2,$M41,TRUE))/(1-2*_xlfn.NORM.DIST(0,$J41/2,$M41,TRUE))*$D41+($K41="Steady Growth")*(AND(FW$6&gt;=$F41,FW$6&lt;=$H41)*((FW$6-$F41+1)/($J41*($J41+1)/2)*$D41))+($K41="custom")*CustCF!FQ41</f>
        <v>0</v>
      </c>
      <c r="FX41" s="95">
        <f>($K41="Bell Curve")*(_xlfn.NORM.DIST(AND(FX$6&gt;=$F41,FX$6&lt;=$H41)*(FX$6-$F41+1),$J41/2,$M41,TRUE)-_xlfn.NORM.DIST(AND(FX$6&gt;=$F41,FX$6&lt;=$H41)*(FW$6-$F41+1),$J41/2,$M41,TRUE))/(1-2*_xlfn.NORM.DIST(0,$J41/2,$M41,TRUE))*$D41+($K41="Steady Growth")*(AND(FX$6&gt;=$F41,FX$6&lt;=$H41)*((FX$6-$F41+1)/($J41*($J41+1)/2)*$D41))+($K41="custom")*CustCF!FR41</f>
        <v>0</v>
      </c>
      <c r="FY41" s="95">
        <f>($K41="Bell Curve")*(_xlfn.NORM.DIST(AND(FY$6&gt;=$F41,FY$6&lt;=$H41)*(FY$6-$F41+1),$J41/2,$M41,TRUE)-_xlfn.NORM.DIST(AND(FY$6&gt;=$F41,FY$6&lt;=$H41)*(FX$6-$F41+1),$J41/2,$M41,TRUE))/(1-2*_xlfn.NORM.DIST(0,$J41/2,$M41,TRUE))*$D41+($K41="Steady Growth")*(AND(FY$6&gt;=$F41,FY$6&lt;=$H41)*((FY$6-$F41+1)/($J41*($J41+1)/2)*$D41))+($K41="custom")*CustCF!FS41</f>
        <v>0</v>
      </c>
      <c r="FZ41" s="95">
        <f>($K41="Bell Curve")*(_xlfn.NORM.DIST(AND(FZ$6&gt;=$F41,FZ$6&lt;=$H41)*(FZ$6-$F41+1),$J41/2,$M41,TRUE)-_xlfn.NORM.DIST(AND(FZ$6&gt;=$F41,FZ$6&lt;=$H41)*(FY$6-$F41+1),$J41/2,$M41,TRUE))/(1-2*_xlfn.NORM.DIST(0,$J41/2,$M41,TRUE))*$D41+($K41="Steady Growth")*(AND(FZ$6&gt;=$F41,FZ$6&lt;=$H41)*((FZ$6-$F41+1)/($J41*($J41+1)/2)*$D41))+($K41="custom")*CustCF!FT41</f>
        <v>0</v>
      </c>
      <c r="GA41" s="95">
        <f>($K41="Bell Curve")*(_xlfn.NORM.DIST(AND(GA$6&gt;=$F41,GA$6&lt;=$H41)*(GA$6-$F41+1),$J41/2,$M41,TRUE)-_xlfn.NORM.DIST(AND(GA$6&gt;=$F41,GA$6&lt;=$H41)*(FZ$6-$F41+1),$J41/2,$M41,TRUE))/(1-2*_xlfn.NORM.DIST(0,$J41/2,$M41,TRUE))*$D41+($K41="Steady Growth")*(AND(GA$6&gt;=$F41,GA$6&lt;=$H41)*((GA$6-$F41+1)/($J41*($J41+1)/2)*$D41))+($K41="custom")*CustCF!FU41</f>
        <v>0</v>
      </c>
      <c r="GB41" s="95">
        <f>($K41="Bell Curve")*(_xlfn.NORM.DIST(AND(GB$6&gt;=$F41,GB$6&lt;=$H41)*(GB$6-$F41+1),$J41/2,$M41,TRUE)-_xlfn.NORM.DIST(AND(GB$6&gt;=$F41,GB$6&lt;=$H41)*(GA$6-$F41+1),$J41/2,$M41,TRUE))/(1-2*_xlfn.NORM.DIST(0,$J41/2,$M41,TRUE))*$D41+($K41="Steady Growth")*(AND(GB$6&gt;=$F41,GB$6&lt;=$H41)*((GB$6-$F41+1)/($J41*($J41+1)/2)*$D41))+($K41="custom")*CustCF!FV41</f>
        <v>0</v>
      </c>
      <c r="GC41" s="95">
        <f>($K41="Bell Curve")*(_xlfn.NORM.DIST(AND(GC$6&gt;=$F41,GC$6&lt;=$H41)*(GC$6-$F41+1),$J41/2,$M41,TRUE)-_xlfn.NORM.DIST(AND(GC$6&gt;=$F41,GC$6&lt;=$H41)*(GB$6-$F41+1),$J41/2,$M41,TRUE))/(1-2*_xlfn.NORM.DIST(0,$J41/2,$M41,TRUE))*$D41+($K41="Steady Growth")*(AND(GC$6&gt;=$F41,GC$6&lt;=$H41)*((GC$6-$F41+1)/($J41*($J41+1)/2)*$D41))+($K41="custom")*CustCF!FW41</f>
        <v>0</v>
      </c>
      <c r="GD41" s="95">
        <f>($K41="Bell Curve")*(_xlfn.NORM.DIST(AND(GD$6&gt;=$F41,GD$6&lt;=$H41)*(GD$6-$F41+1),$J41/2,$M41,TRUE)-_xlfn.NORM.DIST(AND(GD$6&gt;=$F41,GD$6&lt;=$H41)*(GC$6-$F41+1),$J41/2,$M41,TRUE))/(1-2*_xlfn.NORM.DIST(0,$J41/2,$M41,TRUE))*$D41+($K41="Steady Growth")*(AND(GD$6&gt;=$F41,GD$6&lt;=$H41)*((GD$6-$F41+1)/($J41*($J41+1)/2)*$D41))+($K41="custom")*CustCF!FX41</f>
        <v>0</v>
      </c>
      <c r="GE41" s="95">
        <f>($K41="Bell Curve")*(_xlfn.NORM.DIST(AND(GE$6&gt;=$F41,GE$6&lt;=$H41)*(GE$6-$F41+1),$J41/2,$M41,TRUE)-_xlfn.NORM.DIST(AND(GE$6&gt;=$F41,GE$6&lt;=$H41)*(GD$6-$F41+1),$J41/2,$M41,TRUE))/(1-2*_xlfn.NORM.DIST(0,$J41/2,$M41,TRUE))*$D41+($K41="Steady Growth")*(AND(GE$6&gt;=$F41,GE$6&lt;=$H41)*((GE$6-$F41+1)/($J41*($J41+1)/2)*$D41))+($K41="custom")*CustCF!FY41</f>
        <v>0</v>
      </c>
      <c r="GF41" s="95">
        <f>($K41="Bell Curve")*(_xlfn.NORM.DIST(AND(GF$6&gt;=$F41,GF$6&lt;=$H41)*(GF$6-$F41+1),$J41/2,$M41,TRUE)-_xlfn.NORM.DIST(AND(GF$6&gt;=$F41,GF$6&lt;=$H41)*(GE$6-$F41+1),$J41/2,$M41,TRUE))/(1-2*_xlfn.NORM.DIST(0,$J41/2,$M41,TRUE))*$D41+($K41="Steady Growth")*(AND(GF$6&gt;=$F41,GF$6&lt;=$H41)*((GF$6-$F41+1)/($J41*($J41+1)/2)*$D41))+($K41="custom")*CustCF!FZ41</f>
        <v>0</v>
      </c>
      <c r="GG41" s="95">
        <f>($K41="Bell Curve")*(_xlfn.NORM.DIST(AND(GG$6&gt;=$F41,GG$6&lt;=$H41)*(GG$6-$F41+1),$J41/2,$M41,TRUE)-_xlfn.NORM.DIST(AND(GG$6&gt;=$F41,GG$6&lt;=$H41)*(GF$6-$F41+1),$J41/2,$M41,TRUE))/(1-2*_xlfn.NORM.DIST(0,$J41/2,$M41,TRUE))*$D41+($K41="Steady Growth")*(AND(GG$6&gt;=$F41,GG$6&lt;=$H41)*((GG$6-$F41+1)/($J41*($J41+1)/2)*$D41))+($K41="custom")*CustCF!GA41</f>
        <v>0</v>
      </c>
      <c r="GH41" s="95">
        <f>($K41="Bell Curve")*(_xlfn.NORM.DIST(AND(GH$6&gt;=$F41,GH$6&lt;=$H41)*(GH$6-$F41+1),$J41/2,$M41,TRUE)-_xlfn.NORM.DIST(AND(GH$6&gt;=$F41,GH$6&lt;=$H41)*(GG$6-$F41+1),$J41/2,$M41,TRUE))/(1-2*_xlfn.NORM.DIST(0,$J41/2,$M41,TRUE))*$D41+($K41="Steady Growth")*(AND(GH$6&gt;=$F41,GH$6&lt;=$H41)*((GH$6-$F41+1)/($J41*($J41+1)/2)*$D41))+($K41="custom")*CustCF!GB41</f>
        <v>0</v>
      </c>
      <c r="GI41" s="95">
        <f>($K41="Bell Curve")*(_xlfn.NORM.DIST(AND(GI$6&gt;=$F41,GI$6&lt;=$H41)*(GI$6-$F41+1),$J41/2,$M41,TRUE)-_xlfn.NORM.DIST(AND(GI$6&gt;=$F41,GI$6&lt;=$H41)*(GH$6-$F41+1),$J41/2,$M41,TRUE))/(1-2*_xlfn.NORM.DIST(0,$J41/2,$M41,TRUE))*$D41+($K41="Steady Growth")*(AND(GI$6&gt;=$F41,GI$6&lt;=$H41)*((GI$6-$F41+1)/($J41*($J41+1)/2)*$D41))+($K41="custom")*CustCF!GC41</f>
        <v>0</v>
      </c>
      <c r="GJ41" s="95">
        <f>($K41="Bell Curve")*(_xlfn.NORM.DIST(AND(GJ$6&gt;=$F41,GJ$6&lt;=$H41)*(GJ$6-$F41+1),$J41/2,$M41,TRUE)-_xlfn.NORM.DIST(AND(GJ$6&gt;=$F41,GJ$6&lt;=$H41)*(GI$6-$F41+1),$J41/2,$M41,TRUE))/(1-2*_xlfn.NORM.DIST(0,$J41/2,$M41,TRUE))*$D41+($K41="Steady Growth")*(AND(GJ$6&gt;=$F41,GJ$6&lt;=$H41)*((GJ$6-$F41+1)/($J41*($J41+1)/2)*$D41))+($K41="custom")*CustCF!GD41</f>
        <v>0</v>
      </c>
      <c r="GK41" s="95">
        <f>($K41="Bell Curve")*(_xlfn.NORM.DIST(AND(GK$6&gt;=$F41,GK$6&lt;=$H41)*(GK$6-$F41+1),$J41/2,$M41,TRUE)-_xlfn.NORM.DIST(AND(GK$6&gt;=$F41,GK$6&lt;=$H41)*(GJ$6-$F41+1),$J41/2,$M41,TRUE))/(1-2*_xlfn.NORM.DIST(0,$J41/2,$M41,TRUE))*$D41+($K41="Steady Growth")*(AND(GK$6&gt;=$F41,GK$6&lt;=$H41)*((GK$6-$F41+1)/($J41*($J41+1)/2)*$D41))+($K41="custom")*CustCF!GE41</f>
        <v>0</v>
      </c>
      <c r="GL41" s="95">
        <f>($K41="Bell Curve")*(_xlfn.NORM.DIST(AND(GL$6&gt;=$F41,GL$6&lt;=$H41)*(GL$6-$F41+1),$J41/2,$M41,TRUE)-_xlfn.NORM.DIST(AND(GL$6&gt;=$F41,GL$6&lt;=$H41)*(GK$6-$F41+1),$J41/2,$M41,TRUE))/(1-2*_xlfn.NORM.DIST(0,$J41/2,$M41,TRUE))*$D41+($K41="Steady Growth")*(AND(GL$6&gt;=$F41,GL$6&lt;=$H41)*((GL$6-$F41+1)/($J41*($J41+1)/2)*$D41))+($K41="custom")*CustCF!GF41</f>
        <v>0</v>
      </c>
      <c r="GM41" s="95">
        <f>($K41="Bell Curve")*(_xlfn.NORM.DIST(AND(GM$6&gt;=$F41,GM$6&lt;=$H41)*(GM$6-$F41+1),$J41/2,$M41,TRUE)-_xlfn.NORM.DIST(AND(GM$6&gt;=$F41,GM$6&lt;=$H41)*(GL$6-$F41+1),$J41/2,$M41,TRUE))/(1-2*_xlfn.NORM.DIST(0,$J41/2,$M41,TRUE))*$D41+($K41="Steady Growth")*(AND(GM$6&gt;=$F41,GM$6&lt;=$H41)*((GM$6-$F41+1)/($J41*($J41+1)/2)*$D41))+($K41="custom")*CustCF!GG41</f>
        <v>0</v>
      </c>
      <c r="GN41" s="268">
        <f>($K41="Bell Curve")*(_xlfn.NORM.DIST(AND(GN$6&gt;=$F41,GN$6&lt;=$H41)*(GN$6-$F41+1),$J41/2,$M41,TRUE)-_xlfn.NORM.DIST(AND(GN$6&gt;=$F41,GN$6&lt;=$H41)*(GM$6-$F41+1),$J41/2,$M41,TRUE))/(1-2*_xlfn.NORM.DIST(0,$J41/2,$M41,TRUE))*$D41+($K41="Steady Growth")*(AND(GN$6&gt;=$F41,GN$6&lt;=$H41)*((GN$6-$F41+1)/($J41*($J41+1)/2)*$D41))+($K41="custom")*CustCF!GH41</f>
        <v>0</v>
      </c>
      <c r="GO41" s="1"/>
      <c r="GP41" s="67"/>
    </row>
    <row r="42" spans="1:198" customFormat="1" hidden="1" outlineLevel="1" x14ac:dyDescent="0.75">
      <c r="A42" s="1"/>
      <c r="B42" s="1"/>
      <c r="C42" s="262" t="str">
        <f>Budget!T13</f>
        <v>PMC</v>
      </c>
      <c r="D42" s="19">
        <f>Budget!U13</f>
        <v>3300000</v>
      </c>
      <c r="E42" s="19">
        <f t="shared" si="33"/>
        <v>1</v>
      </c>
      <c r="F42" s="263">
        <v>1</v>
      </c>
      <c r="G42" s="257">
        <f>IF(L42="custom",CustCF!F42,INDEX($P$8:$GN$8,MATCH(F42,$P$6:$GN$6,0)))</f>
        <v>46081</v>
      </c>
      <c r="H42" s="264">
        <v>24</v>
      </c>
      <c r="I42" s="257">
        <f>IF(L42="custom",CustCF!G42,INDEX($P$8:$GN$8,MATCH(H42,$P$6:$GN$6,0)))</f>
        <v>46783</v>
      </c>
      <c r="J42" s="260">
        <f t="shared" si="34"/>
        <v>24</v>
      </c>
      <c r="K42" s="265" t="s">
        <v>116</v>
      </c>
      <c r="L42" s="266" t="s">
        <v>141</v>
      </c>
      <c r="M42" s="267">
        <f t="shared" si="35"/>
        <v>9</v>
      </c>
      <c r="N42" s="18">
        <f t="shared" si="26"/>
        <v>3299999.9999999995</v>
      </c>
      <c r="O42" s="1372">
        <f t="shared" si="16"/>
        <v>0</v>
      </c>
      <c r="P42" s="95">
        <f>($K42="Bell Curve")*(_xlfn.NORM.DIST(AND(P$6&gt;=$F42,P$6&lt;=$H42)*(P$6-$F42+1),$J42/2,$M42,TRUE)-_xlfn.NORM.DIST(AND(P$6&gt;=$F42,P$6&lt;=$H42)*(O$6-$F42+1),$J42/2,$M42,TRUE))/(1-2*_xlfn.NORM.DIST(0,$J42/2,$M42,TRUE))*$D42+($K42="Steady Growth")*(AND(P$6&gt;=$F42,P$6&lt;=$H42)*((P$6-$F42+1)/($J42*($J42+1)/2)*$D42))+($K42="custom")*CustCF!J42</f>
        <v>0</v>
      </c>
      <c r="Q42" s="95">
        <f>($K42="Bell Curve")*(_xlfn.NORM.DIST(AND(Q$6&gt;=$F42,Q$6&lt;=$H42)*(Q$6-$F42+1),$J42/2,$M42,TRUE)-_xlfn.NORM.DIST(AND(Q$6&gt;=$F42,Q$6&lt;=$H42)*(P$6-$F42+1),$J42/2,$M42,TRUE))/(1-2*_xlfn.NORM.DIST(0,$J42/2,$M42,TRUE))*$D42+($K42="Steady Growth")*(AND(Q$6&gt;=$F42,Q$6&lt;=$H42)*((Q$6-$F42+1)/($J42*($J42+1)/2)*$D42))+($K42="custom")*CustCF!K42</f>
        <v>79114.107436192164</v>
      </c>
      <c r="R42" s="95">
        <f>($K42="Bell Curve")*(_xlfn.NORM.DIST(AND(R$6&gt;=$F42,R$6&lt;=$H42)*(R$6-$F42+1),$J42/2,$M42,TRUE)-_xlfn.NORM.DIST(AND(R$6&gt;=$F42,R$6&lt;=$H42)*(Q$6-$F42+1),$J42/2,$M42,TRUE))/(1-2*_xlfn.NORM.DIST(0,$J42/2,$M42,TRUE))*$D42+($K42="Steady Growth")*(AND(R$6&gt;=$F42,R$6&lt;=$H42)*((R$6-$F42+1)/($J42*($J42+1)/2)*$D42))+($K42="custom")*CustCF!L42</f>
        <v>90609.0468904148</v>
      </c>
      <c r="S42" s="95">
        <f>($K42="Bell Curve")*(_xlfn.NORM.DIST(AND(S$6&gt;=$F42,S$6&lt;=$H42)*(S$6-$F42+1),$J42/2,$M42,TRUE)-_xlfn.NORM.DIST(AND(S$6&gt;=$F42,S$6&lt;=$H42)*(R$6-$F42+1),$J42/2,$M42,TRUE))/(1-2*_xlfn.NORM.DIST(0,$J42/2,$M42,TRUE))*$D42+($K42="Steady Growth")*(AND(S$6&gt;=$F42,S$6&lt;=$H42)*((S$6-$F42+1)/($J42*($J42+1)/2)*$D42))+($K42="custom")*CustCF!M42</f>
        <v>102502.16546958787</v>
      </c>
      <c r="T42" s="95">
        <f>($K42="Bell Curve")*(_xlfn.NORM.DIST(AND(T$6&gt;=$F42,T$6&lt;=$H42)*(T$6-$F42+1),$J42/2,$M42,TRUE)-_xlfn.NORM.DIST(AND(T$6&gt;=$F42,T$6&lt;=$H42)*(S$6-$F42+1),$J42/2,$M42,TRUE))/(1-2*_xlfn.NORM.DIST(0,$J42/2,$M42,TRUE))*$D42+($K42="Steady Growth")*(AND(T$6&gt;=$F42,T$6&lt;=$H42)*((T$6-$F42+1)/($J42*($J42+1)/2)*$D42))+($K42="custom")*CustCF!N42</f>
        <v>114535.0391262605</v>
      </c>
      <c r="U42" s="95">
        <f>($K42="Bell Curve")*(_xlfn.NORM.DIST(AND(U$6&gt;=$F42,U$6&lt;=$H42)*(U$6-$F42+1),$J42/2,$M42,TRUE)-_xlfn.NORM.DIST(AND(U$6&gt;=$F42,U$6&lt;=$H42)*(T$6-$F42+1),$J42/2,$M42,TRUE))/(1-2*_xlfn.NORM.DIST(0,$J42/2,$M42,TRUE))*$D42+($K42="Steady Growth")*(AND(U$6&gt;=$F42,U$6&lt;=$H42)*((U$6-$F42+1)/($J42*($J42+1)/2)*$D42))+($K42="custom")*CustCF!O42</f>
        <v>126411.78014143015</v>
      </c>
      <c r="V42" s="95">
        <f>($K42="Bell Curve")*(_xlfn.NORM.DIST(AND(V$6&gt;=$F42,V$6&lt;=$H42)*(V$6-$F42+1),$J42/2,$M42,TRUE)-_xlfn.NORM.DIST(AND(V$6&gt;=$F42,V$6&lt;=$H42)*(U$6-$F42+1),$J42/2,$M42,TRUE))/(1-2*_xlfn.NORM.DIST(0,$J42/2,$M42,TRUE))*$D42+($K42="Steady Growth")*(AND(V$6&gt;=$F42,V$6&lt;=$H42)*((V$6-$F42+1)/($J42*($J42+1)/2)*$D42))+($K42="custom")*CustCF!P42</f>
        <v>137809.95057733631</v>
      </c>
      <c r="W42" s="95">
        <f>($K42="Bell Curve")*(_xlfn.NORM.DIST(AND(W$6&gt;=$F42,W$6&lt;=$H42)*(W$6-$F42+1),$J42/2,$M42,TRUE)-_xlfn.NORM.DIST(AND(W$6&gt;=$F42,W$6&lt;=$H42)*(V$6-$F42+1),$J42/2,$M42,TRUE))/(1-2*_xlfn.NORM.DIST(0,$J42/2,$M42,TRUE))*$D42+($K42="Steady Growth")*(AND(W$6&gt;=$F42,W$6&lt;=$H42)*((W$6-$F42+1)/($J42*($J42+1)/2)*$D42))+($K42="custom")*CustCF!Q42</f>
        <v>148394.38169254854</v>
      </c>
      <c r="X42" s="95">
        <f>($K42="Bell Curve")*(_xlfn.NORM.DIST(AND(X$6&gt;=$F42,X$6&lt;=$H42)*(X$6-$F42+1),$J42/2,$M42,TRUE)-_xlfn.NORM.DIST(AND(X$6&gt;=$F42,X$6&lt;=$H42)*(W$6-$F42+1),$J42/2,$M42,TRUE))/(1-2*_xlfn.NORM.DIST(0,$J42/2,$M42,TRUE))*$D42+($K42="Steady Growth")*(AND(X$6&gt;=$F42,X$6&lt;=$H42)*((X$6-$F42+1)/($J42*($J42+1)/2)*$D42))+($K42="custom")*CustCF!R42</f>
        <v>157833.13849218097</v>
      </c>
      <c r="Y42" s="95">
        <f>($K42="Bell Curve")*(_xlfn.NORM.DIST(AND(Y$6&gt;=$F42,Y$6&lt;=$H42)*(Y$6-$F42+1),$J42/2,$M42,TRUE)-_xlfn.NORM.DIST(AND(Y$6&gt;=$F42,Y$6&lt;=$H42)*(X$6-$F42+1),$J42/2,$M42,TRUE))/(1-2*_xlfn.NORM.DIST(0,$J42/2,$M42,TRUE))*$D42+($K42="Steady Growth")*(AND(Y$6&gt;=$F42,Y$6&lt;=$H42)*((Y$6-$F42+1)/($J42*($J42+1)/2)*$D42))+($K42="custom")*CustCF!S42</f>
        <v>165814.60440118803</v>
      </c>
      <c r="Z42" s="95">
        <f>($K42="Bell Curve")*(_xlfn.NORM.DIST(AND(Z$6&gt;=$F42,Z$6&lt;=$H42)*(Z$6-$F42+1),$J42/2,$M42,TRUE)-_xlfn.NORM.DIST(AND(Z$6&gt;=$F42,Z$6&lt;=$H42)*(Y$6-$F42+1),$J42/2,$M42,TRUE))/(1-2*_xlfn.NORM.DIST(0,$J42/2,$M42,TRUE))*$D42+($K42="Steady Growth")*(AND(Z$6&gt;=$F42,Z$6&lt;=$H42)*((Z$6-$F42+1)/($J42*($J42+1)/2)*$D42))+($K42="custom")*CustCF!T42</f>
        <v>172064.47701420999</v>
      </c>
      <c r="AA42" s="95">
        <f>($K42="Bell Curve")*(_xlfn.NORM.DIST(AND(AA$6&gt;=$F42,AA$6&lt;=$H42)*(AA$6-$F42+1),$J42/2,$M42,TRUE)-_xlfn.NORM.DIST(AND(AA$6&gt;=$F42,AA$6&lt;=$H42)*(Z$6-$F42+1),$J42/2,$M42,TRUE))/(1-2*_xlfn.NORM.DIST(0,$J42/2,$M42,TRUE))*$D42+($K42="Steady Growth")*(AND(AA$6&gt;=$F42,AA$6&lt;=$H42)*((AA$6-$F42+1)/($J42*($J42+1)/2)*$D42))+($K42="custom")*CustCF!U42</f>
        <v>176361.38946825932</v>
      </c>
      <c r="AB42" s="95">
        <f>($K42="Bell Curve")*(_xlfn.NORM.DIST(AND(AB$6&gt;=$F42,AB$6&lt;=$H42)*(AB$6-$F42+1),$J42/2,$M42,TRUE)-_xlfn.NORM.DIST(AND(AB$6&gt;=$F42,AB$6&lt;=$H42)*(AA$6-$F42+1),$J42/2,$M42,TRUE))/(1-2*_xlfn.NORM.DIST(0,$J42/2,$M42,TRUE))*$D42+($K42="Steady Growth")*(AND(AB$6&gt;=$F42,AB$6&lt;=$H42)*((AB$6-$F42+1)/($J42*($J42+1)/2)*$D42))+($K42="custom")*CustCF!V42</f>
        <v>178549.91929039132</v>
      </c>
      <c r="AC42" s="95">
        <f>($K42="Bell Curve")*(_xlfn.NORM.DIST(AND(AC$6&gt;=$F42,AC$6&lt;=$H42)*(AC$6-$F42+1),$J42/2,$M42,TRUE)-_xlfn.NORM.DIST(AND(AC$6&gt;=$F42,AC$6&lt;=$H42)*(AB$6-$F42+1),$J42/2,$M42,TRUE))/(1-2*_xlfn.NORM.DIST(0,$J42/2,$M42,TRUE))*$D42+($K42="Steady Growth")*(AND(AC$6&gt;=$F42,AC$6&lt;=$H42)*((AC$6-$F42+1)/($J42*($J42+1)/2)*$D42))+($K42="custom")*CustCF!W42</f>
        <v>178549.91929039132</v>
      </c>
      <c r="AD42" s="95">
        <f>($K42="Bell Curve")*(_xlfn.NORM.DIST(AND(AD$6&gt;=$F42,AD$6&lt;=$H42)*(AD$6-$F42+1),$J42/2,$M42,TRUE)-_xlfn.NORM.DIST(AND(AD$6&gt;=$F42,AD$6&lt;=$H42)*(AC$6-$F42+1),$J42/2,$M42,TRUE))/(1-2*_xlfn.NORM.DIST(0,$J42/2,$M42,TRUE))*$D42+($K42="Steady Growth")*(AND(AD$6&gt;=$F42,AD$6&lt;=$H42)*((AD$6-$F42+1)/($J42*($J42+1)/2)*$D42))+($K42="custom")*CustCF!X42</f>
        <v>176361.38946825932</v>
      </c>
      <c r="AE42" s="95">
        <f>($K42="Bell Curve")*(_xlfn.NORM.DIST(AND(AE$6&gt;=$F42,AE$6&lt;=$H42)*(AE$6-$F42+1),$J42/2,$M42,TRUE)-_xlfn.NORM.DIST(AND(AE$6&gt;=$F42,AE$6&lt;=$H42)*(AD$6-$F42+1),$J42/2,$M42,TRUE))/(1-2*_xlfn.NORM.DIST(0,$J42/2,$M42,TRUE))*$D42+($K42="Steady Growth")*(AND(AE$6&gt;=$F42,AE$6&lt;=$H42)*((AE$6-$F42+1)/($J42*($J42+1)/2)*$D42))+($K42="custom")*CustCF!Y42</f>
        <v>172064.47701421019</v>
      </c>
      <c r="AF42" s="95">
        <f>($K42="Bell Curve")*(_xlfn.NORM.DIST(AND(AF$6&gt;=$F42,AF$6&lt;=$H42)*(AF$6-$F42+1),$J42/2,$M42,TRUE)-_xlfn.NORM.DIST(AND(AF$6&gt;=$F42,AF$6&lt;=$H42)*(AE$6-$F42+1),$J42/2,$M42,TRUE))/(1-2*_xlfn.NORM.DIST(0,$J42/2,$M42,TRUE))*$D42+($K42="Steady Growth")*(AND(AF$6&gt;=$F42,AF$6&lt;=$H42)*((AF$6-$F42+1)/($J42*($J42+1)/2)*$D42))+($K42="custom")*CustCF!Z42</f>
        <v>165814.6044011878</v>
      </c>
      <c r="AG42" s="95">
        <f>($K42="Bell Curve")*(_xlfn.NORM.DIST(AND(AG$6&gt;=$F42,AG$6&lt;=$H42)*(AG$6-$F42+1),$J42/2,$M42,TRUE)-_xlfn.NORM.DIST(AND(AG$6&gt;=$F42,AG$6&lt;=$H42)*(AF$6-$F42+1),$J42/2,$M42,TRUE))/(1-2*_xlfn.NORM.DIST(0,$J42/2,$M42,TRUE))*$D42+($K42="Steady Growth")*(AND(AG$6&gt;=$F42,AG$6&lt;=$H42)*((AG$6-$F42+1)/($J42*($J42+1)/2)*$D42))+($K42="custom")*CustCF!AA42</f>
        <v>157833.1384921812</v>
      </c>
      <c r="AH42" s="95">
        <f>($K42="Bell Curve")*(_xlfn.NORM.DIST(AND(AH$6&gt;=$F42,AH$6&lt;=$H42)*(AH$6-$F42+1),$J42/2,$M42,TRUE)-_xlfn.NORM.DIST(AND(AH$6&gt;=$F42,AH$6&lt;=$H42)*(AG$6-$F42+1),$J42/2,$M42,TRUE))/(1-2*_xlfn.NORM.DIST(0,$J42/2,$M42,TRUE))*$D42+($K42="Steady Growth")*(AND(AH$6&gt;=$F42,AH$6&lt;=$H42)*((AH$6-$F42+1)/($J42*($J42+1)/2)*$D42))+($K42="custom")*CustCF!AB42</f>
        <v>148394.38169254831</v>
      </c>
      <c r="AI42" s="95">
        <f>($K42="Bell Curve")*(_xlfn.NORM.DIST(AND(AI$6&gt;=$F42,AI$6&lt;=$H42)*(AI$6-$F42+1),$J42/2,$M42,TRUE)-_xlfn.NORM.DIST(AND(AI$6&gt;=$F42,AI$6&lt;=$H42)*(AH$6-$F42+1),$J42/2,$M42,TRUE))/(1-2*_xlfn.NORM.DIST(0,$J42/2,$M42,TRUE))*$D42+($K42="Steady Growth")*(AND(AI$6&gt;=$F42,AI$6&lt;=$H42)*((AI$6-$F42+1)/($J42*($J42+1)/2)*$D42))+($K42="custom")*CustCF!AC42</f>
        <v>137809.9505773361</v>
      </c>
      <c r="AJ42" s="95">
        <f>($K42="Bell Curve")*(_xlfn.NORM.DIST(AND(AJ$6&gt;=$F42,AJ$6&lt;=$H42)*(AJ$6-$F42+1),$J42/2,$M42,TRUE)-_xlfn.NORM.DIST(AND(AJ$6&gt;=$F42,AJ$6&lt;=$H42)*(AI$6-$F42+1),$J42/2,$M42,TRUE))/(1-2*_xlfn.NORM.DIST(0,$J42/2,$M42,TRUE))*$D42+($K42="Steady Growth")*(AND(AJ$6&gt;=$F42,AJ$6&lt;=$H42)*((AJ$6-$F42+1)/($J42*($J42+1)/2)*$D42))+($K42="custom")*CustCF!AD42</f>
        <v>126411.78014143027</v>
      </c>
      <c r="AK42" s="95">
        <f>($K42="Bell Curve")*(_xlfn.NORM.DIST(AND(AK$6&gt;=$F42,AK$6&lt;=$H42)*(AK$6-$F42+1),$J42/2,$M42,TRUE)-_xlfn.NORM.DIST(AND(AK$6&gt;=$F42,AK$6&lt;=$H42)*(AJ$6-$F42+1),$J42/2,$M42,TRUE))/(1-2*_xlfn.NORM.DIST(0,$J42/2,$M42,TRUE))*$D42+($K42="Steady Growth")*(AND(AK$6&gt;=$F42,AK$6&lt;=$H42)*((AK$6-$F42+1)/($J42*($J42+1)/2)*$D42))+($K42="custom")*CustCF!AE42</f>
        <v>114535.03912626073</v>
      </c>
      <c r="AL42" s="95">
        <f>($K42="Bell Curve")*(_xlfn.NORM.DIST(AND(AL$6&gt;=$F42,AL$6&lt;=$H42)*(AL$6-$F42+1),$J42/2,$M42,TRUE)-_xlfn.NORM.DIST(AND(AL$6&gt;=$F42,AL$6&lt;=$H42)*(AK$6-$F42+1),$J42/2,$M42,TRUE))/(1-2*_xlfn.NORM.DIST(0,$J42/2,$M42,TRUE))*$D42+($K42="Steady Growth")*(AND(AL$6&gt;=$F42,AL$6&lt;=$H42)*((AL$6-$F42+1)/($J42*($J42+1)/2)*$D42))+($K42="custom")*CustCF!AF42</f>
        <v>102502.16546958753</v>
      </c>
      <c r="AM42" s="95">
        <f>($K42="Bell Curve")*(_xlfn.NORM.DIST(AND(AM$6&gt;=$F42,AM$6&lt;=$H42)*(AM$6-$F42+1),$J42/2,$M42,TRUE)-_xlfn.NORM.DIST(AND(AM$6&gt;=$F42,AM$6&lt;=$H42)*(AL$6-$F42+1),$J42/2,$M42,TRUE))/(1-2*_xlfn.NORM.DIST(0,$J42/2,$M42,TRUE))*$D42+($K42="Steady Growth")*(AND(AM$6&gt;=$F42,AM$6&lt;=$H42)*((AM$6-$F42+1)/($J42*($J42+1)/2)*$D42))+($K42="custom")*CustCF!AG42</f>
        <v>90609.0468904148</v>
      </c>
      <c r="AN42" s="95">
        <f>($K42="Bell Curve")*(_xlfn.NORM.DIST(AND(AN$6&gt;=$F42,AN$6&lt;=$H42)*(AN$6-$F42+1),$J42/2,$M42,TRUE)-_xlfn.NORM.DIST(AND(AN$6&gt;=$F42,AN$6&lt;=$H42)*(AM$6-$F42+1),$J42/2,$M42,TRUE))/(1-2*_xlfn.NORM.DIST(0,$J42/2,$M42,TRUE))*$D42+($K42="Steady Growth")*(AND(AN$6&gt;=$F42,AN$6&lt;=$H42)*((AN$6-$F42+1)/($J42*($J42+1)/2)*$D42))+($K42="custom")*CustCF!AH42</f>
        <v>79114.107436192397</v>
      </c>
      <c r="AO42" s="95">
        <f>($K42="Bell Curve")*(_xlfn.NORM.DIST(AND(AO$6&gt;=$F42,AO$6&lt;=$H42)*(AO$6-$F42+1),$J42/2,$M42,TRUE)-_xlfn.NORM.DIST(AND(AO$6&gt;=$F42,AO$6&lt;=$H42)*(AN$6-$F42+1),$J42/2,$M42,TRUE))/(1-2*_xlfn.NORM.DIST(0,$J42/2,$M42,TRUE))*$D42+($K42="Steady Growth")*(AND(AO$6&gt;=$F42,AO$6&lt;=$H42)*((AO$6-$F42+1)/($J42*($J42+1)/2)*$D42))+($K42="custom")*CustCF!AI42</f>
        <v>0</v>
      </c>
      <c r="AP42" s="95">
        <f>($K42="Bell Curve")*(_xlfn.NORM.DIST(AND(AP$6&gt;=$F42,AP$6&lt;=$H42)*(AP$6-$F42+1),$J42/2,$M42,TRUE)-_xlfn.NORM.DIST(AND(AP$6&gt;=$F42,AP$6&lt;=$H42)*(AO$6-$F42+1),$J42/2,$M42,TRUE))/(1-2*_xlfn.NORM.DIST(0,$J42/2,$M42,TRUE))*$D42+($K42="Steady Growth")*(AND(AP$6&gt;=$F42,AP$6&lt;=$H42)*((AP$6-$F42+1)/($J42*($J42+1)/2)*$D42))+($K42="custom")*CustCF!AJ42</f>
        <v>0</v>
      </c>
      <c r="AQ42" s="95">
        <f>($K42="Bell Curve")*(_xlfn.NORM.DIST(AND(AQ$6&gt;=$F42,AQ$6&lt;=$H42)*(AQ$6-$F42+1),$J42/2,$M42,TRUE)-_xlfn.NORM.DIST(AND(AQ$6&gt;=$F42,AQ$6&lt;=$H42)*(AP$6-$F42+1),$J42/2,$M42,TRUE))/(1-2*_xlfn.NORM.DIST(0,$J42/2,$M42,TRUE))*$D42+($K42="Steady Growth")*(AND(AQ$6&gt;=$F42,AQ$6&lt;=$H42)*((AQ$6-$F42+1)/($J42*($J42+1)/2)*$D42))+($K42="custom")*CustCF!AK42</f>
        <v>0</v>
      </c>
      <c r="AR42" s="95">
        <f>($K42="Bell Curve")*(_xlfn.NORM.DIST(AND(AR$6&gt;=$F42,AR$6&lt;=$H42)*(AR$6-$F42+1),$J42/2,$M42,TRUE)-_xlfn.NORM.DIST(AND(AR$6&gt;=$F42,AR$6&lt;=$H42)*(AQ$6-$F42+1),$J42/2,$M42,TRUE))/(1-2*_xlfn.NORM.DIST(0,$J42/2,$M42,TRUE))*$D42+($K42="Steady Growth")*(AND(AR$6&gt;=$F42,AR$6&lt;=$H42)*((AR$6-$F42+1)/($J42*($J42+1)/2)*$D42))+($K42="custom")*CustCF!AL42</f>
        <v>0</v>
      </c>
      <c r="AS42" s="95">
        <f>($K42="Bell Curve")*(_xlfn.NORM.DIST(AND(AS$6&gt;=$F42,AS$6&lt;=$H42)*(AS$6-$F42+1),$J42/2,$M42,TRUE)-_xlfn.NORM.DIST(AND(AS$6&gt;=$F42,AS$6&lt;=$H42)*(AR$6-$F42+1),$J42/2,$M42,TRUE))/(1-2*_xlfn.NORM.DIST(0,$J42/2,$M42,TRUE))*$D42+($K42="Steady Growth")*(AND(AS$6&gt;=$F42,AS$6&lt;=$H42)*((AS$6-$F42+1)/($J42*($J42+1)/2)*$D42))+($K42="custom")*CustCF!AM42</f>
        <v>0</v>
      </c>
      <c r="AT42" s="95">
        <f>($K42="Bell Curve")*(_xlfn.NORM.DIST(AND(AT$6&gt;=$F42,AT$6&lt;=$H42)*(AT$6-$F42+1),$J42/2,$M42,TRUE)-_xlfn.NORM.DIST(AND(AT$6&gt;=$F42,AT$6&lt;=$H42)*(AS$6-$F42+1),$J42/2,$M42,TRUE))/(1-2*_xlfn.NORM.DIST(0,$J42/2,$M42,TRUE))*$D42+($K42="Steady Growth")*(AND(AT$6&gt;=$F42,AT$6&lt;=$H42)*((AT$6-$F42+1)/($J42*($J42+1)/2)*$D42))+($K42="custom")*CustCF!AN42</f>
        <v>0</v>
      </c>
      <c r="AU42" s="95">
        <f>($K42="Bell Curve")*(_xlfn.NORM.DIST(AND(AU$6&gt;=$F42,AU$6&lt;=$H42)*(AU$6-$F42+1),$J42/2,$M42,TRUE)-_xlfn.NORM.DIST(AND(AU$6&gt;=$F42,AU$6&lt;=$H42)*(AT$6-$F42+1),$J42/2,$M42,TRUE))/(1-2*_xlfn.NORM.DIST(0,$J42/2,$M42,TRUE))*$D42+($K42="Steady Growth")*(AND(AU$6&gt;=$F42,AU$6&lt;=$H42)*((AU$6-$F42+1)/($J42*($J42+1)/2)*$D42))+($K42="custom")*CustCF!AO42</f>
        <v>0</v>
      </c>
      <c r="AV42" s="95">
        <f>($K42="Bell Curve")*(_xlfn.NORM.DIST(AND(AV$6&gt;=$F42,AV$6&lt;=$H42)*(AV$6-$F42+1),$J42/2,$M42,TRUE)-_xlfn.NORM.DIST(AND(AV$6&gt;=$F42,AV$6&lt;=$H42)*(AU$6-$F42+1),$J42/2,$M42,TRUE))/(1-2*_xlfn.NORM.DIST(0,$J42/2,$M42,TRUE))*$D42+($K42="Steady Growth")*(AND(AV$6&gt;=$F42,AV$6&lt;=$H42)*((AV$6-$F42+1)/($J42*($J42+1)/2)*$D42))+($K42="custom")*CustCF!AP42</f>
        <v>0</v>
      </c>
      <c r="AW42" s="95">
        <f>($K42="Bell Curve")*(_xlfn.NORM.DIST(AND(AW$6&gt;=$F42,AW$6&lt;=$H42)*(AW$6-$F42+1),$J42/2,$M42,TRUE)-_xlfn.NORM.DIST(AND(AW$6&gt;=$F42,AW$6&lt;=$H42)*(AV$6-$F42+1),$J42/2,$M42,TRUE))/(1-2*_xlfn.NORM.DIST(0,$J42/2,$M42,TRUE))*$D42+($K42="Steady Growth")*(AND(AW$6&gt;=$F42,AW$6&lt;=$H42)*((AW$6-$F42+1)/($J42*($J42+1)/2)*$D42))+($K42="custom")*CustCF!AQ42</f>
        <v>0</v>
      </c>
      <c r="AX42" s="95">
        <f>($K42="Bell Curve")*(_xlfn.NORM.DIST(AND(AX$6&gt;=$F42,AX$6&lt;=$H42)*(AX$6-$F42+1),$J42/2,$M42,TRUE)-_xlfn.NORM.DIST(AND(AX$6&gt;=$F42,AX$6&lt;=$H42)*(AW$6-$F42+1),$J42/2,$M42,TRUE))/(1-2*_xlfn.NORM.DIST(0,$J42/2,$M42,TRUE))*$D42+($K42="Steady Growth")*(AND(AX$6&gt;=$F42,AX$6&lt;=$H42)*((AX$6-$F42+1)/($J42*($J42+1)/2)*$D42))+($K42="custom")*CustCF!AR42</f>
        <v>0</v>
      </c>
      <c r="AY42" s="95">
        <f>($K42="Bell Curve")*(_xlfn.NORM.DIST(AND(AY$6&gt;=$F42,AY$6&lt;=$H42)*(AY$6-$F42+1),$J42/2,$M42,TRUE)-_xlfn.NORM.DIST(AND(AY$6&gt;=$F42,AY$6&lt;=$H42)*(AX$6-$F42+1),$J42/2,$M42,TRUE))/(1-2*_xlfn.NORM.DIST(0,$J42/2,$M42,TRUE))*$D42+($K42="Steady Growth")*(AND(AY$6&gt;=$F42,AY$6&lt;=$H42)*((AY$6-$F42+1)/($J42*($J42+1)/2)*$D42))+($K42="custom")*CustCF!AS42</f>
        <v>0</v>
      </c>
      <c r="AZ42" s="95">
        <f>($K42="Bell Curve")*(_xlfn.NORM.DIST(AND(AZ$6&gt;=$F42,AZ$6&lt;=$H42)*(AZ$6-$F42+1),$J42/2,$M42,TRUE)-_xlfn.NORM.DIST(AND(AZ$6&gt;=$F42,AZ$6&lt;=$H42)*(AY$6-$F42+1),$J42/2,$M42,TRUE))/(1-2*_xlfn.NORM.DIST(0,$J42/2,$M42,TRUE))*$D42+($K42="Steady Growth")*(AND(AZ$6&gt;=$F42,AZ$6&lt;=$H42)*((AZ$6-$F42+1)/($J42*($J42+1)/2)*$D42))+($K42="custom")*CustCF!AT42</f>
        <v>0</v>
      </c>
      <c r="BA42" s="95">
        <f>($K42="Bell Curve")*(_xlfn.NORM.DIST(AND(BA$6&gt;=$F42,BA$6&lt;=$H42)*(BA$6-$F42+1),$J42/2,$M42,TRUE)-_xlfn.NORM.DIST(AND(BA$6&gt;=$F42,BA$6&lt;=$H42)*(AZ$6-$F42+1),$J42/2,$M42,TRUE))/(1-2*_xlfn.NORM.DIST(0,$J42/2,$M42,TRUE))*$D42+($K42="Steady Growth")*(AND(BA$6&gt;=$F42,BA$6&lt;=$H42)*((BA$6-$F42+1)/($J42*($J42+1)/2)*$D42))+($K42="custom")*CustCF!AU42</f>
        <v>0</v>
      </c>
      <c r="BB42" s="95">
        <f>($K42="Bell Curve")*(_xlfn.NORM.DIST(AND(BB$6&gt;=$F42,BB$6&lt;=$H42)*(BB$6-$F42+1),$J42/2,$M42,TRUE)-_xlfn.NORM.DIST(AND(BB$6&gt;=$F42,BB$6&lt;=$H42)*(BA$6-$F42+1),$J42/2,$M42,TRUE))/(1-2*_xlfn.NORM.DIST(0,$J42/2,$M42,TRUE))*$D42+($K42="Steady Growth")*(AND(BB$6&gt;=$F42,BB$6&lt;=$H42)*((BB$6-$F42+1)/($J42*($J42+1)/2)*$D42))+($K42="custom")*CustCF!AV42</f>
        <v>0</v>
      </c>
      <c r="BC42" s="95">
        <f>($K42="Bell Curve")*(_xlfn.NORM.DIST(AND(BC$6&gt;=$F42,BC$6&lt;=$H42)*(BC$6-$F42+1),$J42/2,$M42,TRUE)-_xlfn.NORM.DIST(AND(BC$6&gt;=$F42,BC$6&lt;=$H42)*(BB$6-$F42+1),$J42/2,$M42,TRUE))/(1-2*_xlfn.NORM.DIST(0,$J42/2,$M42,TRUE))*$D42+($K42="Steady Growth")*(AND(BC$6&gt;=$F42,BC$6&lt;=$H42)*((BC$6-$F42+1)/($J42*($J42+1)/2)*$D42))+($K42="custom")*CustCF!AW42</f>
        <v>0</v>
      </c>
      <c r="BD42" s="95">
        <f>($K42="Bell Curve")*(_xlfn.NORM.DIST(AND(BD$6&gt;=$F42,BD$6&lt;=$H42)*(BD$6-$F42+1),$J42/2,$M42,TRUE)-_xlfn.NORM.DIST(AND(BD$6&gt;=$F42,BD$6&lt;=$H42)*(BC$6-$F42+1),$J42/2,$M42,TRUE))/(1-2*_xlfn.NORM.DIST(0,$J42/2,$M42,TRUE))*$D42+($K42="Steady Growth")*(AND(BD$6&gt;=$F42,BD$6&lt;=$H42)*((BD$6-$F42+1)/($J42*($J42+1)/2)*$D42))+($K42="custom")*CustCF!AX42</f>
        <v>0</v>
      </c>
      <c r="BE42" s="95">
        <f>($K42="Bell Curve")*(_xlfn.NORM.DIST(AND(BE$6&gt;=$F42,BE$6&lt;=$H42)*(BE$6-$F42+1),$J42/2,$M42,TRUE)-_xlfn.NORM.DIST(AND(BE$6&gt;=$F42,BE$6&lt;=$H42)*(BD$6-$F42+1),$J42/2,$M42,TRUE))/(1-2*_xlfn.NORM.DIST(0,$J42/2,$M42,TRUE))*$D42+($K42="Steady Growth")*(AND(BE$6&gt;=$F42,BE$6&lt;=$H42)*((BE$6-$F42+1)/($J42*($J42+1)/2)*$D42))+($K42="custom")*CustCF!AY42</f>
        <v>0</v>
      </c>
      <c r="BF42" s="95">
        <f>($K42="Bell Curve")*(_xlfn.NORM.DIST(AND(BF$6&gt;=$F42,BF$6&lt;=$H42)*(BF$6-$F42+1),$J42/2,$M42,TRUE)-_xlfn.NORM.DIST(AND(BF$6&gt;=$F42,BF$6&lt;=$H42)*(BE$6-$F42+1),$J42/2,$M42,TRUE))/(1-2*_xlfn.NORM.DIST(0,$J42/2,$M42,TRUE))*$D42+($K42="Steady Growth")*(AND(BF$6&gt;=$F42,BF$6&lt;=$H42)*((BF$6-$F42+1)/($J42*($J42+1)/2)*$D42))+($K42="custom")*CustCF!AZ42</f>
        <v>0</v>
      </c>
      <c r="BG42" s="95">
        <f>($K42="Bell Curve")*(_xlfn.NORM.DIST(AND(BG$6&gt;=$F42,BG$6&lt;=$H42)*(BG$6-$F42+1),$J42/2,$M42,TRUE)-_xlfn.NORM.DIST(AND(BG$6&gt;=$F42,BG$6&lt;=$H42)*(BF$6-$F42+1),$J42/2,$M42,TRUE))/(1-2*_xlfn.NORM.DIST(0,$J42/2,$M42,TRUE))*$D42+($K42="Steady Growth")*(AND(BG$6&gt;=$F42,BG$6&lt;=$H42)*((BG$6-$F42+1)/($J42*($J42+1)/2)*$D42))+($K42="custom")*CustCF!BA42</f>
        <v>0</v>
      </c>
      <c r="BH42" s="95">
        <f>($K42="Bell Curve")*(_xlfn.NORM.DIST(AND(BH$6&gt;=$F42,BH$6&lt;=$H42)*(BH$6-$F42+1),$J42/2,$M42,TRUE)-_xlfn.NORM.DIST(AND(BH$6&gt;=$F42,BH$6&lt;=$H42)*(BG$6-$F42+1),$J42/2,$M42,TRUE))/(1-2*_xlfn.NORM.DIST(0,$J42/2,$M42,TRUE))*$D42+($K42="Steady Growth")*(AND(BH$6&gt;=$F42,BH$6&lt;=$H42)*((BH$6-$F42+1)/($J42*($J42+1)/2)*$D42))+($K42="custom")*CustCF!BB42</f>
        <v>0</v>
      </c>
      <c r="BI42" s="95">
        <f>($K42="Bell Curve")*(_xlfn.NORM.DIST(AND(BI$6&gt;=$F42,BI$6&lt;=$H42)*(BI$6-$F42+1),$J42/2,$M42,TRUE)-_xlfn.NORM.DIST(AND(BI$6&gt;=$F42,BI$6&lt;=$H42)*(BH$6-$F42+1),$J42/2,$M42,TRUE))/(1-2*_xlfn.NORM.DIST(0,$J42/2,$M42,TRUE))*$D42+($K42="Steady Growth")*(AND(BI$6&gt;=$F42,BI$6&lt;=$H42)*((BI$6-$F42+1)/($J42*($J42+1)/2)*$D42))+($K42="custom")*CustCF!BC42</f>
        <v>0</v>
      </c>
      <c r="BJ42" s="95">
        <f>($K42="Bell Curve")*(_xlfn.NORM.DIST(AND(BJ$6&gt;=$F42,BJ$6&lt;=$H42)*(BJ$6-$F42+1),$J42/2,$M42,TRUE)-_xlfn.NORM.DIST(AND(BJ$6&gt;=$F42,BJ$6&lt;=$H42)*(BI$6-$F42+1),$J42/2,$M42,TRUE))/(1-2*_xlfn.NORM.DIST(0,$J42/2,$M42,TRUE))*$D42+($K42="Steady Growth")*(AND(BJ$6&gt;=$F42,BJ$6&lt;=$H42)*((BJ$6-$F42+1)/($J42*($J42+1)/2)*$D42))+($K42="custom")*CustCF!BD42</f>
        <v>0</v>
      </c>
      <c r="BK42" s="95">
        <f>($K42="Bell Curve")*(_xlfn.NORM.DIST(AND(BK$6&gt;=$F42,BK$6&lt;=$H42)*(BK$6-$F42+1),$J42/2,$M42,TRUE)-_xlfn.NORM.DIST(AND(BK$6&gt;=$F42,BK$6&lt;=$H42)*(BJ$6-$F42+1),$J42/2,$M42,TRUE))/(1-2*_xlfn.NORM.DIST(0,$J42/2,$M42,TRUE))*$D42+($K42="Steady Growth")*(AND(BK$6&gt;=$F42,BK$6&lt;=$H42)*((BK$6-$F42+1)/($J42*($J42+1)/2)*$D42))+($K42="custom")*CustCF!BE42</f>
        <v>0</v>
      </c>
      <c r="BL42" s="95">
        <f>($K42="Bell Curve")*(_xlfn.NORM.DIST(AND(BL$6&gt;=$F42,BL$6&lt;=$H42)*(BL$6-$F42+1),$J42/2,$M42,TRUE)-_xlfn.NORM.DIST(AND(BL$6&gt;=$F42,BL$6&lt;=$H42)*(BK$6-$F42+1),$J42/2,$M42,TRUE))/(1-2*_xlfn.NORM.DIST(0,$J42/2,$M42,TRUE))*$D42+($K42="Steady Growth")*(AND(BL$6&gt;=$F42,BL$6&lt;=$H42)*((BL$6-$F42+1)/($J42*($J42+1)/2)*$D42))+($K42="custom")*CustCF!BF42</f>
        <v>0</v>
      </c>
      <c r="BM42" s="95">
        <f>($K42="Bell Curve")*(_xlfn.NORM.DIST(AND(BM$6&gt;=$F42,BM$6&lt;=$H42)*(BM$6-$F42+1),$J42/2,$M42,TRUE)-_xlfn.NORM.DIST(AND(BM$6&gt;=$F42,BM$6&lt;=$H42)*(BL$6-$F42+1),$J42/2,$M42,TRUE))/(1-2*_xlfn.NORM.DIST(0,$J42/2,$M42,TRUE))*$D42+($K42="Steady Growth")*(AND(BM$6&gt;=$F42,BM$6&lt;=$H42)*((BM$6-$F42+1)/($J42*($J42+1)/2)*$D42))+($K42="custom")*CustCF!BG42</f>
        <v>0</v>
      </c>
      <c r="BN42" s="95">
        <f>($K42="Bell Curve")*(_xlfn.NORM.DIST(AND(BN$6&gt;=$F42,BN$6&lt;=$H42)*(BN$6-$F42+1),$J42/2,$M42,TRUE)-_xlfn.NORM.DIST(AND(BN$6&gt;=$F42,BN$6&lt;=$H42)*(BM$6-$F42+1),$J42/2,$M42,TRUE))/(1-2*_xlfn.NORM.DIST(0,$J42/2,$M42,TRUE))*$D42+($K42="Steady Growth")*(AND(BN$6&gt;=$F42,BN$6&lt;=$H42)*((BN$6-$F42+1)/($J42*($J42+1)/2)*$D42))+($K42="custom")*CustCF!BH42</f>
        <v>0</v>
      </c>
      <c r="BO42" s="95">
        <f>($K42="Bell Curve")*(_xlfn.NORM.DIST(AND(BO$6&gt;=$F42,BO$6&lt;=$H42)*(BO$6-$F42+1),$J42/2,$M42,TRUE)-_xlfn.NORM.DIST(AND(BO$6&gt;=$F42,BO$6&lt;=$H42)*(BN$6-$F42+1),$J42/2,$M42,TRUE))/(1-2*_xlfn.NORM.DIST(0,$J42/2,$M42,TRUE))*$D42+($K42="Steady Growth")*(AND(BO$6&gt;=$F42,BO$6&lt;=$H42)*((BO$6-$F42+1)/($J42*($J42+1)/2)*$D42))+($K42="custom")*CustCF!BI42</f>
        <v>0</v>
      </c>
      <c r="BP42" s="95">
        <f>($K42="Bell Curve")*(_xlfn.NORM.DIST(AND(BP$6&gt;=$F42,BP$6&lt;=$H42)*(BP$6-$F42+1),$J42/2,$M42,TRUE)-_xlfn.NORM.DIST(AND(BP$6&gt;=$F42,BP$6&lt;=$H42)*(BO$6-$F42+1),$J42/2,$M42,TRUE))/(1-2*_xlfn.NORM.DIST(0,$J42/2,$M42,TRUE))*$D42+($K42="Steady Growth")*(AND(BP$6&gt;=$F42,BP$6&lt;=$H42)*((BP$6-$F42+1)/($J42*($J42+1)/2)*$D42))+($K42="custom")*CustCF!BJ42</f>
        <v>0</v>
      </c>
      <c r="BQ42" s="95">
        <f>($K42="Bell Curve")*(_xlfn.NORM.DIST(AND(BQ$6&gt;=$F42,BQ$6&lt;=$H42)*(BQ$6-$F42+1),$J42/2,$M42,TRUE)-_xlfn.NORM.DIST(AND(BQ$6&gt;=$F42,BQ$6&lt;=$H42)*(BP$6-$F42+1),$J42/2,$M42,TRUE))/(1-2*_xlfn.NORM.DIST(0,$J42/2,$M42,TRUE))*$D42+($K42="Steady Growth")*(AND(BQ$6&gt;=$F42,BQ$6&lt;=$H42)*((BQ$6-$F42+1)/($J42*($J42+1)/2)*$D42))+($K42="custom")*CustCF!BK42</f>
        <v>0</v>
      </c>
      <c r="BR42" s="95">
        <f>($K42="Bell Curve")*(_xlfn.NORM.DIST(AND(BR$6&gt;=$F42,BR$6&lt;=$H42)*(BR$6-$F42+1),$J42/2,$M42,TRUE)-_xlfn.NORM.DIST(AND(BR$6&gt;=$F42,BR$6&lt;=$H42)*(BQ$6-$F42+1),$J42/2,$M42,TRUE))/(1-2*_xlfn.NORM.DIST(0,$J42/2,$M42,TRUE))*$D42+($K42="Steady Growth")*(AND(BR$6&gt;=$F42,BR$6&lt;=$H42)*((BR$6-$F42+1)/($J42*($J42+1)/2)*$D42))+($K42="custom")*CustCF!BL42</f>
        <v>0</v>
      </c>
      <c r="BS42" s="95">
        <f>($K42="Bell Curve")*(_xlfn.NORM.DIST(AND(BS$6&gt;=$F42,BS$6&lt;=$H42)*(BS$6-$F42+1),$J42/2,$M42,TRUE)-_xlfn.NORM.DIST(AND(BS$6&gt;=$F42,BS$6&lt;=$H42)*(BR$6-$F42+1),$J42/2,$M42,TRUE))/(1-2*_xlfn.NORM.DIST(0,$J42/2,$M42,TRUE))*$D42+($K42="Steady Growth")*(AND(BS$6&gt;=$F42,BS$6&lt;=$H42)*((BS$6-$F42+1)/($J42*($J42+1)/2)*$D42))+($K42="custom")*CustCF!BM42</f>
        <v>0</v>
      </c>
      <c r="BT42" s="95">
        <f>($K42="Bell Curve")*(_xlfn.NORM.DIST(AND(BT$6&gt;=$F42,BT$6&lt;=$H42)*(BT$6-$F42+1),$J42/2,$M42,TRUE)-_xlfn.NORM.DIST(AND(BT$6&gt;=$F42,BT$6&lt;=$H42)*(BS$6-$F42+1),$J42/2,$M42,TRUE))/(1-2*_xlfn.NORM.DIST(0,$J42/2,$M42,TRUE))*$D42+($K42="Steady Growth")*(AND(BT$6&gt;=$F42,BT$6&lt;=$H42)*((BT$6-$F42+1)/($J42*($J42+1)/2)*$D42))+($K42="custom")*CustCF!BN42</f>
        <v>0</v>
      </c>
      <c r="BU42" s="95">
        <f>($K42="Bell Curve")*(_xlfn.NORM.DIST(AND(BU$6&gt;=$F42,BU$6&lt;=$H42)*(BU$6-$F42+1),$J42/2,$M42,TRUE)-_xlfn.NORM.DIST(AND(BU$6&gt;=$F42,BU$6&lt;=$H42)*(BT$6-$F42+1),$J42/2,$M42,TRUE))/(1-2*_xlfn.NORM.DIST(0,$J42/2,$M42,TRUE))*$D42+($K42="Steady Growth")*(AND(BU$6&gt;=$F42,BU$6&lt;=$H42)*((BU$6-$F42+1)/($J42*($J42+1)/2)*$D42))+($K42="custom")*CustCF!BO42</f>
        <v>0</v>
      </c>
      <c r="BV42" s="95">
        <f>($K42="Bell Curve")*(_xlfn.NORM.DIST(AND(BV$6&gt;=$F42,BV$6&lt;=$H42)*(BV$6-$F42+1),$J42/2,$M42,TRUE)-_xlfn.NORM.DIST(AND(BV$6&gt;=$F42,BV$6&lt;=$H42)*(BU$6-$F42+1),$J42/2,$M42,TRUE))/(1-2*_xlfn.NORM.DIST(0,$J42/2,$M42,TRUE))*$D42+($K42="Steady Growth")*(AND(BV$6&gt;=$F42,BV$6&lt;=$H42)*((BV$6-$F42+1)/($J42*($J42+1)/2)*$D42))+($K42="custom")*CustCF!BP42</f>
        <v>0</v>
      </c>
      <c r="BW42" s="95">
        <f>($K42="Bell Curve")*(_xlfn.NORM.DIST(AND(BW$6&gt;=$F42,BW$6&lt;=$H42)*(BW$6-$F42+1),$J42/2,$M42,TRUE)-_xlfn.NORM.DIST(AND(BW$6&gt;=$F42,BW$6&lt;=$H42)*(BV$6-$F42+1),$J42/2,$M42,TRUE))/(1-2*_xlfn.NORM.DIST(0,$J42/2,$M42,TRUE))*$D42+($K42="Steady Growth")*(AND(BW$6&gt;=$F42,BW$6&lt;=$H42)*((BW$6-$F42+1)/($J42*($J42+1)/2)*$D42))+($K42="custom")*CustCF!BQ42</f>
        <v>0</v>
      </c>
      <c r="BX42" s="95">
        <f>($K42="Bell Curve")*(_xlfn.NORM.DIST(AND(BX$6&gt;=$F42,BX$6&lt;=$H42)*(BX$6-$F42+1),$J42/2,$M42,TRUE)-_xlfn.NORM.DIST(AND(BX$6&gt;=$F42,BX$6&lt;=$H42)*(BW$6-$F42+1),$J42/2,$M42,TRUE))/(1-2*_xlfn.NORM.DIST(0,$J42/2,$M42,TRUE))*$D42+($K42="Steady Growth")*(AND(BX$6&gt;=$F42,BX$6&lt;=$H42)*((BX$6-$F42+1)/($J42*($J42+1)/2)*$D42))+($K42="custom")*CustCF!BR42</f>
        <v>0</v>
      </c>
      <c r="BY42" s="95">
        <f>($K42="Bell Curve")*(_xlfn.NORM.DIST(AND(BY$6&gt;=$F42,BY$6&lt;=$H42)*(BY$6-$F42+1),$J42/2,$M42,TRUE)-_xlfn.NORM.DIST(AND(BY$6&gt;=$F42,BY$6&lt;=$H42)*(BX$6-$F42+1),$J42/2,$M42,TRUE))/(1-2*_xlfn.NORM.DIST(0,$J42/2,$M42,TRUE))*$D42+($K42="Steady Growth")*(AND(BY$6&gt;=$F42,BY$6&lt;=$H42)*((BY$6-$F42+1)/($J42*($J42+1)/2)*$D42))+($K42="custom")*CustCF!BS42</f>
        <v>0</v>
      </c>
      <c r="BZ42" s="95">
        <f>($K42="Bell Curve")*(_xlfn.NORM.DIST(AND(BZ$6&gt;=$F42,BZ$6&lt;=$H42)*(BZ$6-$F42+1),$J42/2,$M42,TRUE)-_xlfn.NORM.DIST(AND(BZ$6&gt;=$F42,BZ$6&lt;=$H42)*(BY$6-$F42+1),$J42/2,$M42,TRUE))/(1-2*_xlfn.NORM.DIST(0,$J42/2,$M42,TRUE))*$D42+($K42="Steady Growth")*(AND(BZ$6&gt;=$F42,BZ$6&lt;=$H42)*((BZ$6-$F42+1)/($J42*($J42+1)/2)*$D42))+($K42="custom")*CustCF!BT42</f>
        <v>0</v>
      </c>
      <c r="CA42" s="95">
        <f>($K42="Bell Curve")*(_xlfn.NORM.DIST(AND(CA$6&gt;=$F42,CA$6&lt;=$H42)*(CA$6-$F42+1),$J42/2,$M42,TRUE)-_xlfn.NORM.DIST(AND(CA$6&gt;=$F42,CA$6&lt;=$H42)*(BZ$6-$F42+1),$J42/2,$M42,TRUE))/(1-2*_xlfn.NORM.DIST(0,$J42/2,$M42,TRUE))*$D42+($K42="Steady Growth")*(AND(CA$6&gt;=$F42,CA$6&lt;=$H42)*((CA$6-$F42+1)/($J42*($J42+1)/2)*$D42))+($K42="custom")*CustCF!BU42</f>
        <v>0</v>
      </c>
      <c r="CB42" s="95">
        <f>($K42="Bell Curve")*(_xlfn.NORM.DIST(AND(CB$6&gt;=$F42,CB$6&lt;=$H42)*(CB$6-$F42+1),$J42/2,$M42,TRUE)-_xlfn.NORM.DIST(AND(CB$6&gt;=$F42,CB$6&lt;=$H42)*(CA$6-$F42+1),$J42/2,$M42,TRUE))/(1-2*_xlfn.NORM.DIST(0,$J42/2,$M42,TRUE))*$D42+($K42="Steady Growth")*(AND(CB$6&gt;=$F42,CB$6&lt;=$H42)*((CB$6-$F42+1)/($J42*($J42+1)/2)*$D42))+($K42="custom")*CustCF!BV42</f>
        <v>0</v>
      </c>
      <c r="CC42" s="95">
        <f>($K42="Bell Curve")*(_xlfn.NORM.DIST(AND(CC$6&gt;=$F42,CC$6&lt;=$H42)*(CC$6-$F42+1),$J42/2,$M42,TRUE)-_xlfn.NORM.DIST(AND(CC$6&gt;=$F42,CC$6&lt;=$H42)*(CB$6-$F42+1),$J42/2,$M42,TRUE))/(1-2*_xlfn.NORM.DIST(0,$J42/2,$M42,TRUE))*$D42+($K42="Steady Growth")*(AND(CC$6&gt;=$F42,CC$6&lt;=$H42)*((CC$6-$F42+1)/($J42*($J42+1)/2)*$D42))+($K42="custom")*CustCF!BW42</f>
        <v>0</v>
      </c>
      <c r="CD42" s="95">
        <f>($K42="Bell Curve")*(_xlfn.NORM.DIST(AND(CD$6&gt;=$F42,CD$6&lt;=$H42)*(CD$6-$F42+1),$J42/2,$M42,TRUE)-_xlfn.NORM.DIST(AND(CD$6&gt;=$F42,CD$6&lt;=$H42)*(CC$6-$F42+1),$J42/2,$M42,TRUE))/(1-2*_xlfn.NORM.DIST(0,$J42/2,$M42,TRUE))*$D42+($K42="Steady Growth")*(AND(CD$6&gt;=$F42,CD$6&lt;=$H42)*((CD$6-$F42+1)/($J42*($J42+1)/2)*$D42))+($K42="custom")*CustCF!BX42</f>
        <v>0</v>
      </c>
      <c r="CE42" s="95">
        <f>($K42="Bell Curve")*(_xlfn.NORM.DIST(AND(CE$6&gt;=$F42,CE$6&lt;=$H42)*(CE$6-$F42+1),$J42/2,$M42,TRUE)-_xlfn.NORM.DIST(AND(CE$6&gt;=$F42,CE$6&lt;=$H42)*(CD$6-$F42+1),$J42/2,$M42,TRUE))/(1-2*_xlfn.NORM.DIST(0,$J42/2,$M42,TRUE))*$D42+($K42="Steady Growth")*(AND(CE$6&gt;=$F42,CE$6&lt;=$H42)*((CE$6-$F42+1)/($J42*($J42+1)/2)*$D42))+($K42="custom")*CustCF!BY42</f>
        <v>0</v>
      </c>
      <c r="CF42" s="95">
        <f>($K42="Bell Curve")*(_xlfn.NORM.DIST(AND(CF$6&gt;=$F42,CF$6&lt;=$H42)*(CF$6-$F42+1),$J42/2,$M42,TRUE)-_xlfn.NORM.DIST(AND(CF$6&gt;=$F42,CF$6&lt;=$H42)*(CE$6-$F42+1),$J42/2,$M42,TRUE))/(1-2*_xlfn.NORM.DIST(0,$J42/2,$M42,TRUE))*$D42+($K42="Steady Growth")*(AND(CF$6&gt;=$F42,CF$6&lt;=$H42)*((CF$6-$F42+1)/($J42*($J42+1)/2)*$D42))+($K42="custom")*CustCF!BZ42</f>
        <v>0</v>
      </c>
      <c r="CG42" s="95">
        <f>($K42="Bell Curve")*(_xlfn.NORM.DIST(AND(CG$6&gt;=$F42,CG$6&lt;=$H42)*(CG$6-$F42+1),$J42/2,$M42,TRUE)-_xlfn.NORM.DIST(AND(CG$6&gt;=$F42,CG$6&lt;=$H42)*(CF$6-$F42+1),$J42/2,$M42,TRUE))/(1-2*_xlfn.NORM.DIST(0,$J42/2,$M42,TRUE))*$D42+($K42="Steady Growth")*(AND(CG$6&gt;=$F42,CG$6&lt;=$H42)*((CG$6-$F42+1)/($J42*($J42+1)/2)*$D42))+($K42="custom")*CustCF!CA42</f>
        <v>0</v>
      </c>
      <c r="CH42" s="95">
        <f>($K42="Bell Curve")*(_xlfn.NORM.DIST(AND(CH$6&gt;=$F42,CH$6&lt;=$H42)*(CH$6-$F42+1),$J42/2,$M42,TRUE)-_xlfn.NORM.DIST(AND(CH$6&gt;=$F42,CH$6&lt;=$H42)*(CG$6-$F42+1),$J42/2,$M42,TRUE))/(1-2*_xlfn.NORM.DIST(0,$J42/2,$M42,TRUE))*$D42+($K42="Steady Growth")*(AND(CH$6&gt;=$F42,CH$6&lt;=$H42)*((CH$6-$F42+1)/($J42*($J42+1)/2)*$D42))+($K42="custom")*CustCF!CB42</f>
        <v>0</v>
      </c>
      <c r="CI42" s="95">
        <f>($K42="Bell Curve")*(_xlfn.NORM.DIST(AND(CI$6&gt;=$F42,CI$6&lt;=$H42)*(CI$6-$F42+1),$J42/2,$M42,TRUE)-_xlfn.NORM.DIST(AND(CI$6&gt;=$F42,CI$6&lt;=$H42)*(CH$6-$F42+1),$J42/2,$M42,TRUE))/(1-2*_xlfn.NORM.DIST(0,$J42/2,$M42,TRUE))*$D42+($K42="Steady Growth")*(AND(CI$6&gt;=$F42,CI$6&lt;=$H42)*((CI$6-$F42+1)/($J42*($J42+1)/2)*$D42))+($K42="custom")*CustCF!CC42</f>
        <v>0</v>
      </c>
      <c r="CJ42" s="95">
        <f>($K42="Bell Curve")*(_xlfn.NORM.DIST(AND(CJ$6&gt;=$F42,CJ$6&lt;=$H42)*(CJ$6-$F42+1),$J42/2,$M42,TRUE)-_xlfn.NORM.DIST(AND(CJ$6&gt;=$F42,CJ$6&lt;=$H42)*(CI$6-$F42+1),$J42/2,$M42,TRUE))/(1-2*_xlfn.NORM.DIST(0,$J42/2,$M42,TRUE))*$D42+($K42="Steady Growth")*(AND(CJ$6&gt;=$F42,CJ$6&lt;=$H42)*((CJ$6-$F42+1)/($J42*($J42+1)/2)*$D42))+($K42="custom")*CustCF!CD42</f>
        <v>0</v>
      </c>
      <c r="CK42" s="95">
        <f>($K42="Bell Curve")*(_xlfn.NORM.DIST(AND(CK$6&gt;=$F42,CK$6&lt;=$H42)*(CK$6-$F42+1),$J42/2,$M42,TRUE)-_xlfn.NORM.DIST(AND(CK$6&gt;=$F42,CK$6&lt;=$H42)*(CJ$6-$F42+1),$J42/2,$M42,TRUE))/(1-2*_xlfn.NORM.DIST(0,$J42/2,$M42,TRUE))*$D42+($K42="Steady Growth")*(AND(CK$6&gt;=$F42,CK$6&lt;=$H42)*((CK$6-$F42+1)/($J42*($J42+1)/2)*$D42))+($K42="custom")*CustCF!CE42</f>
        <v>0</v>
      </c>
      <c r="CL42" s="95">
        <f>($K42="Bell Curve")*(_xlfn.NORM.DIST(AND(CL$6&gt;=$F42,CL$6&lt;=$H42)*(CL$6-$F42+1),$J42/2,$M42,TRUE)-_xlfn.NORM.DIST(AND(CL$6&gt;=$F42,CL$6&lt;=$H42)*(CK$6-$F42+1),$J42/2,$M42,TRUE))/(1-2*_xlfn.NORM.DIST(0,$J42/2,$M42,TRUE))*$D42+($K42="Steady Growth")*(AND(CL$6&gt;=$F42,CL$6&lt;=$H42)*((CL$6-$F42+1)/($J42*($J42+1)/2)*$D42))+($K42="custom")*CustCF!CF42</f>
        <v>0</v>
      </c>
      <c r="CM42" s="95">
        <f>($K42="Bell Curve")*(_xlfn.NORM.DIST(AND(CM$6&gt;=$F42,CM$6&lt;=$H42)*(CM$6-$F42+1),$J42/2,$M42,TRUE)-_xlfn.NORM.DIST(AND(CM$6&gt;=$F42,CM$6&lt;=$H42)*(CL$6-$F42+1),$J42/2,$M42,TRUE))/(1-2*_xlfn.NORM.DIST(0,$J42/2,$M42,TRUE))*$D42+($K42="Steady Growth")*(AND(CM$6&gt;=$F42,CM$6&lt;=$H42)*((CM$6-$F42+1)/($J42*($J42+1)/2)*$D42))+($K42="custom")*CustCF!CG42</f>
        <v>0</v>
      </c>
      <c r="CN42" s="95">
        <f>($K42="Bell Curve")*(_xlfn.NORM.DIST(AND(CN$6&gt;=$F42,CN$6&lt;=$H42)*(CN$6-$F42+1),$J42/2,$M42,TRUE)-_xlfn.NORM.DIST(AND(CN$6&gt;=$F42,CN$6&lt;=$H42)*(CM$6-$F42+1),$J42/2,$M42,TRUE))/(1-2*_xlfn.NORM.DIST(0,$J42/2,$M42,TRUE))*$D42+($K42="Steady Growth")*(AND(CN$6&gt;=$F42,CN$6&lt;=$H42)*((CN$6-$F42+1)/($J42*($J42+1)/2)*$D42))+($K42="custom")*CustCF!CH42</f>
        <v>0</v>
      </c>
      <c r="CO42" s="95">
        <f>($K42="Bell Curve")*(_xlfn.NORM.DIST(AND(CO$6&gt;=$F42,CO$6&lt;=$H42)*(CO$6-$F42+1),$J42/2,$M42,TRUE)-_xlfn.NORM.DIST(AND(CO$6&gt;=$F42,CO$6&lt;=$H42)*(CN$6-$F42+1),$J42/2,$M42,TRUE))/(1-2*_xlfn.NORM.DIST(0,$J42/2,$M42,TRUE))*$D42+($K42="Steady Growth")*(AND(CO$6&gt;=$F42,CO$6&lt;=$H42)*((CO$6-$F42+1)/($J42*($J42+1)/2)*$D42))+($K42="custom")*CustCF!CI42</f>
        <v>0</v>
      </c>
      <c r="CP42" s="95">
        <f>($K42="Bell Curve")*(_xlfn.NORM.DIST(AND(CP$6&gt;=$F42,CP$6&lt;=$H42)*(CP$6-$F42+1),$J42/2,$M42,TRUE)-_xlfn.NORM.DIST(AND(CP$6&gt;=$F42,CP$6&lt;=$H42)*(CO$6-$F42+1),$J42/2,$M42,TRUE))/(1-2*_xlfn.NORM.DIST(0,$J42/2,$M42,TRUE))*$D42+($K42="Steady Growth")*(AND(CP$6&gt;=$F42,CP$6&lt;=$H42)*((CP$6-$F42+1)/($J42*($J42+1)/2)*$D42))+($K42="custom")*CustCF!CJ42</f>
        <v>0</v>
      </c>
      <c r="CQ42" s="95">
        <f>($K42="Bell Curve")*(_xlfn.NORM.DIST(AND(CQ$6&gt;=$F42,CQ$6&lt;=$H42)*(CQ$6-$F42+1),$J42/2,$M42,TRUE)-_xlfn.NORM.DIST(AND(CQ$6&gt;=$F42,CQ$6&lt;=$H42)*(CP$6-$F42+1),$J42/2,$M42,TRUE))/(1-2*_xlfn.NORM.DIST(0,$J42/2,$M42,TRUE))*$D42+($K42="Steady Growth")*(AND(CQ$6&gt;=$F42,CQ$6&lt;=$H42)*((CQ$6-$F42+1)/($J42*($J42+1)/2)*$D42))+($K42="custom")*CustCF!CK42</f>
        <v>0</v>
      </c>
      <c r="CR42" s="95">
        <f>($K42="Bell Curve")*(_xlfn.NORM.DIST(AND(CR$6&gt;=$F42,CR$6&lt;=$H42)*(CR$6-$F42+1),$J42/2,$M42,TRUE)-_xlfn.NORM.DIST(AND(CR$6&gt;=$F42,CR$6&lt;=$H42)*(CQ$6-$F42+1),$J42/2,$M42,TRUE))/(1-2*_xlfn.NORM.DIST(0,$J42/2,$M42,TRUE))*$D42+($K42="Steady Growth")*(AND(CR$6&gt;=$F42,CR$6&lt;=$H42)*((CR$6-$F42+1)/($J42*($J42+1)/2)*$D42))+($K42="custom")*CustCF!CL42</f>
        <v>0</v>
      </c>
      <c r="CS42" s="95">
        <f>($K42="Bell Curve")*(_xlfn.NORM.DIST(AND(CS$6&gt;=$F42,CS$6&lt;=$H42)*(CS$6-$F42+1),$J42/2,$M42,TRUE)-_xlfn.NORM.DIST(AND(CS$6&gt;=$F42,CS$6&lt;=$H42)*(CR$6-$F42+1),$J42/2,$M42,TRUE))/(1-2*_xlfn.NORM.DIST(0,$J42/2,$M42,TRUE))*$D42+($K42="Steady Growth")*(AND(CS$6&gt;=$F42,CS$6&lt;=$H42)*((CS$6-$F42+1)/($J42*($J42+1)/2)*$D42))+($K42="custom")*CustCF!CM42</f>
        <v>0</v>
      </c>
      <c r="CT42" s="95">
        <f>($K42="Bell Curve")*(_xlfn.NORM.DIST(AND(CT$6&gt;=$F42,CT$6&lt;=$H42)*(CT$6-$F42+1),$J42/2,$M42,TRUE)-_xlfn.NORM.DIST(AND(CT$6&gt;=$F42,CT$6&lt;=$H42)*(CS$6-$F42+1),$J42/2,$M42,TRUE))/(1-2*_xlfn.NORM.DIST(0,$J42/2,$M42,TRUE))*$D42+($K42="Steady Growth")*(AND(CT$6&gt;=$F42,CT$6&lt;=$H42)*((CT$6-$F42+1)/($J42*($J42+1)/2)*$D42))+($K42="custom")*CustCF!CN42</f>
        <v>0</v>
      </c>
      <c r="CU42" s="95">
        <f>($K42="Bell Curve")*(_xlfn.NORM.DIST(AND(CU$6&gt;=$F42,CU$6&lt;=$H42)*(CU$6-$F42+1),$J42/2,$M42,TRUE)-_xlfn.NORM.DIST(AND(CU$6&gt;=$F42,CU$6&lt;=$H42)*(CT$6-$F42+1),$J42/2,$M42,TRUE))/(1-2*_xlfn.NORM.DIST(0,$J42/2,$M42,TRUE))*$D42+($K42="Steady Growth")*(AND(CU$6&gt;=$F42,CU$6&lt;=$H42)*((CU$6-$F42+1)/($J42*($J42+1)/2)*$D42))+($K42="custom")*CustCF!CO42</f>
        <v>0</v>
      </c>
      <c r="CV42" s="95">
        <f>($K42="Bell Curve")*(_xlfn.NORM.DIST(AND(CV$6&gt;=$F42,CV$6&lt;=$H42)*(CV$6-$F42+1),$J42/2,$M42,TRUE)-_xlfn.NORM.DIST(AND(CV$6&gt;=$F42,CV$6&lt;=$H42)*(CU$6-$F42+1),$J42/2,$M42,TRUE))/(1-2*_xlfn.NORM.DIST(0,$J42/2,$M42,TRUE))*$D42+($K42="Steady Growth")*(AND(CV$6&gt;=$F42,CV$6&lt;=$H42)*((CV$6-$F42+1)/($J42*($J42+1)/2)*$D42))+($K42="custom")*CustCF!CP42</f>
        <v>0</v>
      </c>
      <c r="CW42" s="95">
        <f>($K42="Bell Curve")*(_xlfn.NORM.DIST(AND(CW$6&gt;=$F42,CW$6&lt;=$H42)*(CW$6-$F42+1),$J42/2,$M42,TRUE)-_xlfn.NORM.DIST(AND(CW$6&gt;=$F42,CW$6&lt;=$H42)*(CV$6-$F42+1),$J42/2,$M42,TRUE))/(1-2*_xlfn.NORM.DIST(0,$J42/2,$M42,TRUE))*$D42+($K42="Steady Growth")*(AND(CW$6&gt;=$F42,CW$6&lt;=$H42)*((CW$6-$F42+1)/($J42*($J42+1)/2)*$D42))+($K42="custom")*CustCF!CQ42</f>
        <v>0</v>
      </c>
      <c r="CX42" s="95">
        <f>($K42="Bell Curve")*(_xlfn.NORM.DIST(AND(CX$6&gt;=$F42,CX$6&lt;=$H42)*(CX$6-$F42+1),$J42/2,$M42,TRUE)-_xlfn.NORM.DIST(AND(CX$6&gt;=$F42,CX$6&lt;=$H42)*(CW$6-$F42+1),$J42/2,$M42,TRUE))/(1-2*_xlfn.NORM.DIST(0,$J42/2,$M42,TRUE))*$D42+($K42="Steady Growth")*(AND(CX$6&gt;=$F42,CX$6&lt;=$H42)*((CX$6-$F42+1)/($J42*($J42+1)/2)*$D42))+($K42="custom")*CustCF!CR42</f>
        <v>0</v>
      </c>
      <c r="CY42" s="95">
        <f>($K42="Bell Curve")*(_xlfn.NORM.DIST(AND(CY$6&gt;=$F42,CY$6&lt;=$H42)*(CY$6-$F42+1),$J42/2,$M42,TRUE)-_xlfn.NORM.DIST(AND(CY$6&gt;=$F42,CY$6&lt;=$H42)*(CX$6-$F42+1),$J42/2,$M42,TRUE))/(1-2*_xlfn.NORM.DIST(0,$J42/2,$M42,TRUE))*$D42+($K42="Steady Growth")*(AND(CY$6&gt;=$F42,CY$6&lt;=$H42)*((CY$6-$F42+1)/($J42*($J42+1)/2)*$D42))+($K42="custom")*CustCF!CS42</f>
        <v>0</v>
      </c>
      <c r="CZ42" s="95">
        <f>($K42="Bell Curve")*(_xlfn.NORM.DIST(AND(CZ$6&gt;=$F42,CZ$6&lt;=$H42)*(CZ$6-$F42+1),$J42/2,$M42,TRUE)-_xlfn.NORM.DIST(AND(CZ$6&gt;=$F42,CZ$6&lt;=$H42)*(CY$6-$F42+1),$J42/2,$M42,TRUE))/(1-2*_xlfn.NORM.DIST(0,$J42/2,$M42,TRUE))*$D42+($K42="Steady Growth")*(AND(CZ$6&gt;=$F42,CZ$6&lt;=$H42)*((CZ$6-$F42+1)/($J42*($J42+1)/2)*$D42))+($K42="custom")*CustCF!CT42</f>
        <v>0</v>
      </c>
      <c r="DA42" s="95">
        <f>($K42="Bell Curve")*(_xlfn.NORM.DIST(AND(DA$6&gt;=$F42,DA$6&lt;=$H42)*(DA$6-$F42+1),$J42/2,$M42,TRUE)-_xlfn.NORM.DIST(AND(DA$6&gt;=$F42,DA$6&lt;=$H42)*(CZ$6-$F42+1),$J42/2,$M42,TRUE))/(1-2*_xlfn.NORM.DIST(0,$J42/2,$M42,TRUE))*$D42+($K42="Steady Growth")*(AND(DA$6&gt;=$F42,DA$6&lt;=$H42)*((DA$6-$F42+1)/($J42*($J42+1)/2)*$D42))+($K42="custom")*CustCF!CU42</f>
        <v>0</v>
      </c>
      <c r="DB42" s="95">
        <f>($K42="Bell Curve")*(_xlfn.NORM.DIST(AND(DB$6&gt;=$F42,DB$6&lt;=$H42)*(DB$6-$F42+1),$J42/2,$M42,TRUE)-_xlfn.NORM.DIST(AND(DB$6&gt;=$F42,DB$6&lt;=$H42)*(DA$6-$F42+1),$J42/2,$M42,TRUE))/(1-2*_xlfn.NORM.DIST(0,$J42/2,$M42,TRUE))*$D42+($K42="Steady Growth")*(AND(DB$6&gt;=$F42,DB$6&lt;=$H42)*((DB$6-$F42+1)/($J42*($J42+1)/2)*$D42))+($K42="custom")*CustCF!CV42</f>
        <v>0</v>
      </c>
      <c r="DC42" s="95">
        <f>($K42="Bell Curve")*(_xlfn.NORM.DIST(AND(DC$6&gt;=$F42,DC$6&lt;=$H42)*(DC$6-$F42+1),$J42/2,$M42,TRUE)-_xlfn.NORM.DIST(AND(DC$6&gt;=$F42,DC$6&lt;=$H42)*(DB$6-$F42+1),$J42/2,$M42,TRUE))/(1-2*_xlfn.NORM.DIST(0,$J42/2,$M42,TRUE))*$D42+($K42="Steady Growth")*(AND(DC$6&gt;=$F42,DC$6&lt;=$H42)*((DC$6-$F42+1)/($J42*($J42+1)/2)*$D42))+($K42="custom")*CustCF!CW42</f>
        <v>0</v>
      </c>
      <c r="DD42" s="95">
        <f>($K42="Bell Curve")*(_xlfn.NORM.DIST(AND(DD$6&gt;=$F42,DD$6&lt;=$H42)*(DD$6-$F42+1),$J42/2,$M42,TRUE)-_xlfn.NORM.DIST(AND(DD$6&gt;=$F42,DD$6&lt;=$H42)*(DC$6-$F42+1),$J42/2,$M42,TRUE))/(1-2*_xlfn.NORM.DIST(0,$J42/2,$M42,TRUE))*$D42+($K42="Steady Growth")*(AND(DD$6&gt;=$F42,DD$6&lt;=$H42)*((DD$6-$F42+1)/($J42*($J42+1)/2)*$D42))+($K42="custom")*CustCF!CX42</f>
        <v>0</v>
      </c>
      <c r="DE42" s="95">
        <f>($K42="Bell Curve")*(_xlfn.NORM.DIST(AND(DE$6&gt;=$F42,DE$6&lt;=$H42)*(DE$6-$F42+1),$J42/2,$M42,TRUE)-_xlfn.NORM.DIST(AND(DE$6&gt;=$F42,DE$6&lt;=$H42)*(DD$6-$F42+1),$J42/2,$M42,TRUE))/(1-2*_xlfn.NORM.DIST(0,$J42/2,$M42,TRUE))*$D42+($K42="Steady Growth")*(AND(DE$6&gt;=$F42,DE$6&lt;=$H42)*((DE$6-$F42+1)/($J42*($J42+1)/2)*$D42))+($K42="custom")*CustCF!CY42</f>
        <v>0</v>
      </c>
      <c r="DF42" s="95">
        <f>($K42="Bell Curve")*(_xlfn.NORM.DIST(AND(DF$6&gt;=$F42,DF$6&lt;=$H42)*(DF$6-$F42+1),$J42/2,$M42,TRUE)-_xlfn.NORM.DIST(AND(DF$6&gt;=$F42,DF$6&lt;=$H42)*(DE$6-$F42+1),$J42/2,$M42,TRUE))/(1-2*_xlfn.NORM.DIST(0,$J42/2,$M42,TRUE))*$D42+($K42="Steady Growth")*(AND(DF$6&gt;=$F42,DF$6&lt;=$H42)*((DF$6-$F42+1)/($J42*($J42+1)/2)*$D42))+($K42="custom")*CustCF!CZ42</f>
        <v>0</v>
      </c>
      <c r="DG42" s="95">
        <f>($K42="Bell Curve")*(_xlfn.NORM.DIST(AND(DG$6&gt;=$F42,DG$6&lt;=$H42)*(DG$6-$F42+1),$J42/2,$M42,TRUE)-_xlfn.NORM.DIST(AND(DG$6&gt;=$F42,DG$6&lt;=$H42)*(DF$6-$F42+1),$J42/2,$M42,TRUE))/(1-2*_xlfn.NORM.DIST(0,$J42/2,$M42,TRUE))*$D42+($K42="Steady Growth")*(AND(DG$6&gt;=$F42,DG$6&lt;=$H42)*((DG$6-$F42+1)/($J42*($J42+1)/2)*$D42))+($K42="custom")*CustCF!DA42</f>
        <v>0</v>
      </c>
      <c r="DH42" s="95">
        <f>($K42="Bell Curve")*(_xlfn.NORM.DIST(AND(DH$6&gt;=$F42,DH$6&lt;=$H42)*(DH$6-$F42+1),$J42/2,$M42,TRUE)-_xlfn.NORM.DIST(AND(DH$6&gt;=$F42,DH$6&lt;=$H42)*(DG$6-$F42+1),$J42/2,$M42,TRUE))/(1-2*_xlfn.NORM.DIST(0,$J42/2,$M42,TRUE))*$D42+($K42="Steady Growth")*(AND(DH$6&gt;=$F42,DH$6&lt;=$H42)*((DH$6-$F42+1)/($J42*($J42+1)/2)*$D42))+($K42="custom")*CustCF!DB42</f>
        <v>0</v>
      </c>
      <c r="DI42" s="95">
        <f>($K42="Bell Curve")*(_xlfn.NORM.DIST(AND(DI$6&gt;=$F42,DI$6&lt;=$H42)*(DI$6-$F42+1),$J42/2,$M42,TRUE)-_xlfn.NORM.DIST(AND(DI$6&gt;=$F42,DI$6&lt;=$H42)*(DH$6-$F42+1),$J42/2,$M42,TRUE))/(1-2*_xlfn.NORM.DIST(0,$J42/2,$M42,TRUE))*$D42+($K42="Steady Growth")*(AND(DI$6&gt;=$F42,DI$6&lt;=$H42)*((DI$6-$F42+1)/($J42*($J42+1)/2)*$D42))+($K42="custom")*CustCF!DC42</f>
        <v>0</v>
      </c>
      <c r="DJ42" s="95">
        <f>($K42="Bell Curve")*(_xlfn.NORM.DIST(AND(DJ$6&gt;=$F42,DJ$6&lt;=$H42)*(DJ$6-$F42+1),$J42/2,$M42,TRUE)-_xlfn.NORM.DIST(AND(DJ$6&gt;=$F42,DJ$6&lt;=$H42)*(DI$6-$F42+1),$J42/2,$M42,TRUE))/(1-2*_xlfn.NORM.DIST(0,$J42/2,$M42,TRUE))*$D42+($K42="Steady Growth")*(AND(DJ$6&gt;=$F42,DJ$6&lt;=$H42)*((DJ$6-$F42+1)/($J42*($J42+1)/2)*$D42))+($K42="custom")*CustCF!DD42</f>
        <v>0</v>
      </c>
      <c r="DK42" s="95">
        <f>($K42="Bell Curve")*(_xlfn.NORM.DIST(AND(DK$6&gt;=$F42,DK$6&lt;=$H42)*(DK$6-$F42+1),$J42/2,$M42,TRUE)-_xlfn.NORM.DIST(AND(DK$6&gt;=$F42,DK$6&lt;=$H42)*(DJ$6-$F42+1),$J42/2,$M42,TRUE))/(1-2*_xlfn.NORM.DIST(0,$J42/2,$M42,TRUE))*$D42+($K42="Steady Growth")*(AND(DK$6&gt;=$F42,DK$6&lt;=$H42)*((DK$6-$F42+1)/($J42*($J42+1)/2)*$D42))+($K42="custom")*CustCF!DE42</f>
        <v>0</v>
      </c>
      <c r="DL42" s="95">
        <f>($K42="Bell Curve")*(_xlfn.NORM.DIST(AND(DL$6&gt;=$F42,DL$6&lt;=$H42)*(DL$6-$F42+1),$J42/2,$M42,TRUE)-_xlfn.NORM.DIST(AND(DL$6&gt;=$F42,DL$6&lt;=$H42)*(DK$6-$F42+1),$J42/2,$M42,TRUE))/(1-2*_xlfn.NORM.DIST(0,$J42/2,$M42,TRUE))*$D42+($K42="Steady Growth")*(AND(DL$6&gt;=$F42,DL$6&lt;=$H42)*((DL$6-$F42+1)/($J42*($J42+1)/2)*$D42))+($K42="custom")*CustCF!DF42</f>
        <v>0</v>
      </c>
      <c r="DM42" s="95">
        <f>($K42="Bell Curve")*(_xlfn.NORM.DIST(AND(DM$6&gt;=$F42,DM$6&lt;=$H42)*(DM$6-$F42+1),$J42/2,$M42,TRUE)-_xlfn.NORM.DIST(AND(DM$6&gt;=$F42,DM$6&lt;=$H42)*(DL$6-$F42+1),$J42/2,$M42,TRUE))/(1-2*_xlfn.NORM.DIST(0,$J42/2,$M42,TRUE))*$D42+($K42="Steady Growth")*(AND(DM$6&gt;=$F42,DM$6&lt;=$H42)*((DM$6-$F42+1)/($J42*($J42+1)/2)*$D42))+($K42="custom")*CustCF!DG42</f>
        <v>0</v>
      </c>
      <c r="DN42" s="95">
        <f>($K42="Bell Curve")*(_xlfn.NORM.DIST(AND(DN$6&gt;=$F42,DN$6&lt;=$H42)*(DN$6-$F42+1),$J42/2,$M42,TRUE)-_xlfn.NORM.DIST(AND(DN$6&gt;=$F42,DN$6&lt;=$H42)*(DM$6-$F42+1),$J42/2,$M42,TRUE))/(1-2*_xlfn.NORM.DIST(0,$J42/2,$M42,TRUE))*$D42+($K42="Steady Growth")*(AND(DN$6&gt;=$F42,DN$6&lt;=$H42)*((DN$6-$F42+1)/($J42*($J42+1)/2)*$D42))+($K42="custom")*CustCF!DH42</f>
        <v>0</v>
      </c>
      <c r="DO42" s="95">
        <f>($K42="Bell Curve")*(_xlfn.NORM.DIST(AND(DO$6&gt;=$F42,DO$6&lt;=$H42)*(DO$6-$F42+1),$J42/2,$M42,TRUE)-_xlfn.NORM.DIST(AND(DO$6&gt;=$F42,DO$6&lt;=$H42)*(DN$6-$F42+1),$J42/2,$M42,TRUE))/(1-2*_xlfn.NORM.DIST(0,$J42/2,$M42,TRUE))*$D42+($K42="Steady Growth")*(AND(DO$6&gt;=$F42,DO$6&lt;=$H42)*((DO$6-$F42+1)/($J42*($J42+1)/2)*$D42))+($K42="custom")*CustCF!DI42</f>
        <v>0</v>
      </c>
      <c r="DP42" s="95">
        <f>($K42="Bell Curve")*(_xlfn.NORM.DIST(AND(DP$6&gt;=$F42,DP$6&lt;=$H42)*(DP$6-$F42+1),$J42/2,$M42,TRUE)-_xlfn.NORM.DIST(AND(DP$6&gt;=$F42,DP$6&lt;=$H42)*(DO$6-$F42+1),$J42/2,$M42,TRUE))/(1-2*_xlfn.NORM.DIST(0,$J42/2,$M42,TRUE))*$D42+($K42="Steady Growth")*(AND(DP$6&gt;=$F42,DP$6&lt;=$H42)*((DP$6-$F42+1)/($J42*($J42+1)/2)*$D42))+($K42="custom")*CustCF!DJ42</f>
        <v>0</v>
      </c>
      <c r="DQ42" s="95">
        <f>($K42="Bell Curve")*(_xlfn.NORM.DIST(AND(DQ$6&gt;=$F42,DQ$6&lt;=$H42)*(DQ$6-$F42+1),$J42/2,$M42,TRUE)-_xlfn.NORM.DIST(AND(DQ$6&gt;=$F42,DQ$6&lt;=$H42)*(DP$6-$F42+1),$J42/2,$M42,TRUE))/(1-2*_xlfn.NORM.DIST(0,$J42/2,$M42,TRUE))*$D42+($K42="Steady Growth")*(AND(DQ$6&gt;=$F42,DQ$6&lt;=$H42)*((DQ$6-$F42+1)/($J42*($J42+1)/2)*$D42))+($K42="custom")*CustCF!DK42</f>
        <v>0</v>
      </c>
      <c r="DR42" s="95">
        <f>($K42="Bell Curve")*(_xlfn.NORM.DIST(AND(DR$6&gt;=$F42,DR$6&lt;=$H42)*(DR$6-$F42+1),$J42/2,$M42,TRUE)-_xlfn.NORM.DIST(AND(DR$6&gt;=$F42,DR$6&lt;=$H42)*(DQ$6-$F42+1),$J42/2,$M42,TRUE))/(1-2*_xlfn.NORM.DIST(0,$J42/2,$M42,TRUE))*$D42+($K42="Steady Growth")*(AND(DR$6&gt;=$F42,DR$6&lt;=$H42)*((DR$6-$F42+1)/($J42*($J42+1)/2)*$D42))+($K42="custom")*CustCF!DL42</f>
        <v>0</v>
      </c>
      <c r="DS42" s="95">
        <f>($K42="Bell Curve")*(_xlfn.NORM.DIST(AND(DS$6&gt;=$F42,DS$6&lt;=$H42)*(DS$6-$F42+1),$J42/2,$M42,TRUE)-_xlfn.NORM.DIST(AND(DS$6&gt;=$F42,DS$6&lt;=$H42)*(DR$6-$F42+1),$J42/2,$M42,TRUE))/(1-2*_xlfn.NORM.DIST(0,$J42/2,$M42,TRUE))*$D42+($K42="Steady Growth")*(AND(DS$6&gt;=$F42,DS$6&lt;=$H42)*((DS$6-$F42+1)/($J42*($J42+1)/2)*$D42))+($K42="custom")*CustCF!DM42</f>
        <v>0</v>
      </c>
      <c r="DT42" s="95">
        <f>($K42="Bell Curve")*(_xlfn.NORM.DIST(AND(DT$6&gt;=$F42,DT$6&lt;=$H42)*(DT$6-$F42+1),$J42/2,$M42,TRUE)-_xlfn.NORM.DIST(AND(DT$6&gt;=$F42,DT$6&lt;=$H42)*(DS$6-$F42+1),$J42/2,$M42,TRUE))/(1-2*_xlfn.NORM.DIST(0,$J42/2,$M42,TRUE))*$D42+($K42="Steady Growth")*(AND(DT$6&gt;=$F42,DT$6&lt;=$H42)*((DT$6-$F42+1)/($J42*($J42+1)/2)*$D42))+($K42="custom")*CustCF!DN42</f>
        <v>0</v>
      </c>
      <c r="DU42" s="95">
        <f>($K42="Bell Curve")*(_xlfn.NORM.DIST(AND(DU$6&gt;=$F42,DU$6&lt;=$H42)*(DU$6-$F42+1),$J42/2,$M42,TRUE)-_xlfn.NORM.DIST(AND(DU$6&gt;=$F42,DU$6&lt;=$H42)*(DT$6-$F42+1),$J42/2,$M42,TRUE))/(1-2*_xlfn.NORM.DIST(0,$J42/2,$M42,TRUE))*$D42+($K42="Steady Growth")*(AND(DU$6&gt;=$F42,DU$6&lt;=$H42)*((DU$6-$F42+1)/($J42*($J42+1)/2)*$D42))+($K42="custom")*CustCF!DO42</f>
        <v>0</v>
      </c>
      <c r="DV42" s="95">
        <f>($K42="Bell Curve")*(_xlfn.NORM.DIST(AND(DV$6&gt;=$F42,DV$6&lt;=$H42)*(DV$6-$F42+1),$J42/2,$M42,TRUE)-_xlfn.NORM.DIST(AND(DV$6&gt;=$F42,DV$6&lt;=$H42)*(DU$6-$F42+1),$J42/2,$M42,TRUE))/(1-2*_xlfn.NORM.DIST(0,$J42/2,$M42,TRUE))*$D42+($K42="Steady Growth")*(AND(DV$6&gt;=$F42,DV$6&lt;=$H42)*((DV$6-$F42+1)/($J42*($J42+1)/2)*$D42))+($K42="custom")*CustCF!DP42</f>
        <v>0</v>
      </c>
      <c r="DW42" s="95">
        <f>($K42="Bell Curve")*(_xlfn.NORM.DIST(AND(DW$6&gt;=$F42,DW$6&lt;=$H42)*(DW$6-$F42+1),$J42/2,$M42,TRUE)-_xlfn.NORM.DIST(AND(DW$6&gt;=$F42,DW$6&lt;=$H42)*(DV$6-$F42+1),$J42/2,$M42,TRUE))/(1-2*_xlfn.NORM.DIST(0,$J42/2,$M42,TRUE))*$D42+($K42="Steady Growth")*(AND(DW$6&gt;=$F42,DW$6&lt;=$H42)*((DW$6-$F42+1)/($J42*($J42+1)/2)*$D42))+($K42="custom")*CustCF!DQ42</f>
        <v>0</v>
      </c>
      <c r="DX42" s="95">
        <f>($K42="Bell Curve")*(_xlfn.NORM.DIST(AND(DX$6&gt;=$F42,DX$6&lt;=$H42)*(DX$6-$F42+1),$J42/2,$M42,TRUE)-_xlfn.NORM.DIST(AND(DX$6&gt;=$F42,DX$6&lt;=$H42)*(DW$6-$F42+1),$J42/2,$M42,TRUE))/(1-2*_xlfn.NORM.DIST(0,$J42/2,$M42,TRUE))*$D42+($K42="Steady Growth")*(AND(DX$6&gt;=$F42,DX$6&lt;=$H42)*((DX$6-$F42+1)/($J42*($J42+1)/2)*$D42))+($K42="custom")*CustCF!DR42</f>
        <v>0</v>
      </c>
      <c r="DY42" s="95">
        <f>($K42="Bell Curve")*(_xlfn.NORM.DIST(AND(DY$6&gt;=$F42,DY$6&lt;=$H42)*(DY$6-$F42+1),$J42/2,$M42,TRUE)-_xlfn.NORM.DIST(AND(DY$6&gt;=$F42,DY$6&lt;=$H42)*(DX$6-$F42+1),$J42/2,$M42,TRUE))/(1-2*_xlfn.NORM.DIST(0,$J42/2,$M42,TRUE))*$D42+($K42="Steady Growth")*(AND(DY$6&gt;=$F42,DY$6&lt;=$H42)*((DY$6-$F42+1)/($J42*($J42+1)/2)*$D42))+($K42="custom")*CustCF!DS42</f>
        <v>0</v>
      </c>
      <c r="DZ42" s="95">
        <f>($K42="Bell Curve")*(_xlfn.NORM.DIST(AND(DZ$6&gt;=$F42,DZ$6&lt;=$H42)*(DZ$6-$F42+1),$J42/2,$M42,TRUE)-_xlfn.NORM.DIST(AND(DZ$6&gt;=$F42,DZ$6&lt;=$H42)*(DY$6-$F42+1),$J42/2,$M42,TRUE))/(1-2*_xlfn.NORM.DIST(0,$J42/2,$M42,TRUE))*$D42+($K42="Steady Growth")*(AND(DZ$6&gt;=$F42,DZ$6&lt;=$H42)*((DZ$6-$F42+1)/($J42*($J42+1)/2)*$D42))+($K42="custom")*CustCF!DT42</f>
        <v>0</v>
      </c>
      <c r="EA42" s="95">
        <f>($K42="Bell Curve")*(_xlfn.NORM.DIST(AND(EA$6&gt;=$F42,EA$6&lt;=$H42)*(EA$6-$F42+1),$J42/2,$M42,TRUE)-_xlfn.NORM.DIST(AND(EA$6&gt;=$F42,EA$6&lt;=$H42)*(DZ$6-$F42+1),$J42/2,$M42,TRUE))/(1-2*_xlfn.NORM.DIST(0,$J42/2,$M42,TRUE))*$D42+($K42="Steady Growth")*(AND(EA$6&gt;=$F42,EA$6&lt;=$H42)*((EA$6-$F42+1)/($J42*($J42+1)/2)*$D42))+($K42="custom")*CustCF!DU42</f>
        <v>0</v>
      </c>
      <c r="EB42" s="95">
        <f>($K42="Bell Curve")*(_xlfn.NORM.DIST(AND(EB$6&gt;=$F42,EB$6&lt;=$H42)*(EB$6-$F42+1),$J42/2,$M42,TRUE)-_xlfn.NORM.DIST(AND(EB$6&gt;=$F42,EB$6&lt;=$H42)*(EA$6-$F42+1),$J42/2,$M42,TRUE))/(1-2*_xlfn.NORM.DIST(0,$J42/2,$M42,TRUE))*$D42+($K42="Steady Growth")*(AND(EB$6&gt;=$F42,EB$6&lt;=$H42)*((EB$6-$F42+1)/($J42*($J42+1)/2)*$D42))+($K42="custom")*CustCF!DV42</f>
        <v>0</v>
      </c>
      <c r="EC42" s="95">
        <f>($K42="Bell Curve")*(_xlfn.NORM.DIST(AND(EC$6&gt;=$F42,EC$6&lt;=$H42)*(EC$6-$F42+1),$J42/2,$M42,TRUE)-_xlfn.NORM.DIST(AND(EC$6&gt;=$F42,EC$6&lt;=$H42)*(EB$6-$F42+1),$J42/2,$M42,TRUE))/(1-2*_xlfn.NORM.DIST(0,$J42/2,$M42,TRUE))*$D42+($K42="Steady Growth")*(AND(EC$6&gt;=$F42,EC$6&lt;=$H42)*((EC$6-$F42+1)/($J42*($J42+1)/2)*$D42))+($K42="custom")*CustCF!DW42</f>
        <v>0</v>
      </c>
      <c r="ED42" s="95">
        <f>($K42="Bell Curve")*(_xlfn.NORM.DIST(AND(ED$6&gt;=$F42,ED$6&lt;=$H42)*(ED$6-$F42+1),$J42/2,$M42,TRUE)-_xlfn.NORM.DIST(AND(ED$6&gt;=$F42,ED$6&lt;=$H42)*(EC$6-$F42+1),$J42/2,$M42,TRUE))/(1-2*_xlfn.NORM.DIST(0,$J42/2,$M42,TRUE))*$D42+($K42="Steady Growth")*(AND(ED$6&gt;=$F42,ED$6&lt;=$H42)*((ED$6-$F42+1)/($J42*($J42+1)/2)*$D42))+($K42="custom")*CustCF!DX42</f>
        <v>0</v>
      </c>
      <c r="EE42" s="95">
        <f>($K42="Bell Curve")*(_xlfn.NORM.DIST(AND(EE$6&gt;=$F42,EE$6&lt;=$H42)*(EE$6-$F42+1),$J42/2,$M42,TRUE)-_xlfn.NORM.DIST(AND(EE$6&gt;=$F42,EE$6&lt;=$H42)*(ED$6-$F42+1),$J42/2,$M42,TRUE))/(1-2*_xlfn.NORM.DIST(0,$J42/2,$M42,TRUE))*$D42+($K42="Steady Growth")*(AND(EE$6&gt;=$F42,EE$6&lt;=$H42)*((EE$6-$F42+1)/($J42*($J42+1)/2)*$D42))+($K42="custom")*CustCF!DY42</f>
        <v>0</v>
      </c>
      <c r="EF42" s="95">
        <f>($K42="Bell Curve")*(_xlfn.NORM.DIST(AND(EF$6&gt;=$F42,EF$6&lt;=$H42)*(EF$6-$F42+1),$J42/2,$M42,TRUE)-_xlfn.NORM.DIST(AND(EF$6&gt;=$F42,EF$6&lt;=$H42)*(EE$6-$F42+1),$J42/2,$M42,TRUE))/(1-2*_xlfn.NORM.DIST(0,$J42/2,$M42,TRUE))*$D42+($K42="Steady Growth")*(AND(EF$6&gt;=$F42,EF$6&lt;=$H42)*((EF$6-$F42+1)/($J42*($J42+1)/2)*$D42))+($K42="custom")*CustCF!DZ42</f>
        <v>0</v>
      </c>
      <c r="EG42" s="95">
        <f>($K42="Bell Curve")*(_xlfn.NORM.DIST(AND(EG$6&gt;=$F42,EG$6&lt;=$H42)*(EG$6-$F42+1),$J42/2,$M42,TRUE)-_xlfn.NORM.DIST(AND(EG$6&gt;=$F42,EG$6&lt;=$H42)*(EF$6-$F42+1),$J42/2,$M42,TRUE))/(1-2*_xlfn.NORM.DIST(0,$J42/2,$M42,TRUE))*$D42+($K42="Steady Growth")*(AND(EG$6&gt;=$F42,EG$6&lt;=$H42)*((EG$6-$F42+1)/($J42*($J42+1)/2)*$D42))+($K42="custom")*CustCF!EA42</f>
        <v>0</v>
      </c>
      <c r="EH42" s="95">
        <f>($K42="Bell Curve")*(_xlfn.NORM.DIST(AND(EH$6&gt;=$F42,EH$6&lt;=$H42)*(EH$6-$F42+1),$J42/2,$M42,TRUE)-_xlfn.NORM.DIST(AND(EH$6&gt;=$F42,EH$6&lt;=$H42)*(EG$6-$F42+1),$J42/2,$M42,TRUE))/(1-2*_xlfn.NORM.DIST(0,$J42/2,$M42,TRUE))*$D42+($K42="Steady Growth")*(AND(EH$6&gt;=$F42,EH$6&lt;=$H42)*((EH$6-$F42+1)/($J42*($J42+1)/2)*$D42))+($K42="custom")*CustCF!EB42</f>
        <v>0</v>
      </c>
      <c r="EI42" s="95">
        <f>($K42="Bell Curve")*(_xlfn.NORM.DIST(AND(EI$6&gt;=$F42,EI$6&lt;=$H42)*(EI$6-$F42+1),$J42/2,$M42,TRUE)-_xlfn.NORM.DIST(AND(EI$6&gt;=$F42,EI$6&lt;=$H42)*(EH$6-$F42+1),$J42/2,$M42,TRUE))/(1-2*_xlfn.NORM.DIST(0,$J42/2,$M42,TRUE))*$D42+($K42="Steady Growth")*(AND(EI$6&gt;=$F42,EI$6&lt;=$H42)*((EI$6-$F42+1)/($J42*($J42+1)/2)*$D42))+($K42="custom")*CustCF!EC42</f>
        <v>0</v>
      </c>
      <c r="EJ42" s="95">
        <f>($K42="Bell Curve")*(_xlfn.NORM.DIST(AND(EJ$6&gt;=$F42,EJ$6&lt;=$H42)*(EJ$6-$F42+1),$J42/2,$M42,TRUE)-_xlfn.NORM.DIST(AND(EJ$6&gt;=$F42,EJ$6&lt;=$H42)*(EI$6-$F42+1),$J42/2,$M42,TRUE))/(1-2*_xlfn.NORM.DIST(0,$J42/2,$M42,TRUE))*$D42+($K42="Steady Growth")*(AND(EJ$6&gt;=$F42,EJ$6&lt;=$H42)*((EJ$6-$F42+1)/($J42*($J42+1)/2)*$D42))+($K42="custom")*CustCF!ED42</f>
        <v>0</v>
      </c>
      <c r="EK42" s="95">
        <f>($K42="Bell Curve")*(_xlfn.NORM.DIST(AND(EK$6&gt;=$F42,EK$6&lt;=$H42)*(EK$6-$F42+1),$J42/2,$M42,TRUE)-_xlfn.NORM.DIST(AND(EK$6&gt;=$F42,EK$6&lt;=$H42)*(EJ$6-$F42+1),$J42/2,$M42,TRUE))/(1-2*_xlfn.NORM.DIST(0,$J42/2,$M42,TRUE))*$D42+($K42="Steady Growth")*(AND(EK$6&gt;=$F42,EK$6&lt;=$H42)*((EK$6-$F42+1)/($J42*($J42+1)/2)*$D42))+($K42="custom")*CustCF!EE42</f>
        <v>0</v>
      </c>
      <c r="EL42" s="95">
        <f>($K42="Bell Curve")*(_xlfn.NORM.DIST(AND(EL$6&gt;=$F42,EL$6&lt;=$H42)*(EL$6-$F42+1),$J42/2,$M42,TRUE)-_xlfn.NORM.DIST(AND(EL$6&gt;=$F42,EL$6&lt;=$H42)*(EK$6-$F42+1),$J42/2,$M42,TRUE))/(1-2*_xlfn.NORM.DIST(0,$J42/2,$M42,TRUE))*$D42+($K42="Steady Growth")*(AND(EL$6&gt;=$F42,EL$6&lt;=$H42)*((EL$6-$F42+1)/($J42*($J42+1)/2)*$D42))+($K42="custom")*CustCF!EF42</f>
        <v>0</v>
      </c>
      <c r="EM42" s="95">
        <f>($K42="Bell Curve")*(_xlfn.NORM.DIST(AND(EM$6&gt;=$F42,EM$6&lt;=$H42)*(EM$6-$F42+1),$J42/2,$M42,TRUE)-_xlfn.NORM.DIST(AND(EM$6&gt;=$F42,EM$6&lt;=$H42)*(EL$6-$F42+1),$J42/2,$M42,TRUE))/(1-2*_xlfn.NORM.DIST(0,$J42/2,$M42,TRUE))*$D42+($K42="Steady Growth")*(AND(EM$6&gt;=$F42,EM$6&lt;=$H42)*((EM$6-$F42+1)/($J42*($J42+1)/2)*$D42))+($K42="custom")*CustCF!EG42</f>
        <v>0</v>
      </c>
      <c r="EN42" s="95">
        <f>($K42="Bell Curve")*(_xlfn.NORM.DIST(AND(EN$6&gt;=$F42,EN$6&lt;=$H42)*(EN$6-$F42+1),$J42/2,$M42,TRUE)-_xlfn.NORM.DIST(AND(EN$6&gt;=$F42,EN$6&lt;=$H42)*(EM$6-$F42+1),$J42/2,$M42,TRUE))/(1-2*_xlfn.NORM.DIST(0,$J42/2,$M42,TRUE))*$D42+($K42="Steady Growth")*(AND(EN$6&gt;=$F42,EN$6&lt;=$H42)*((EN$6-$F42+1)/($J42*($J42+1)/2)*$D42))+($K42="custom")*CustCF!EH42</f>
        <v>0</v>
      </c>
      <c r="EO42" s="95">
        <f>($K42="Bell Curve")*(_xlfn.NORM.DIST(AND(EO$6&gt;=$F42,EO$6&lt;=$H42)*(EO$6-$F42+1),$J42/2,$M42,TRUE)-_xlfn.NORM.DIST(AND(EO$6&gt;=$F42,EO$6&lt;=$H42)*(EN$6-$F42+1),$J42/2,$M42,TRUE))/(1-2*_xlfn.NORM.DIST(0,$J42/2,$M42,TRUE))*$D42+($K42="Steady Growth")*(AND(EO$6&gt;=$F42,EO$6&lt;=$H42)*((EO$6-$F42+1)/($J42*($J42+1)/2)*$D42))+($K42="custom")*CustCF!EI42</f>
        <v>0</v>
      </c>
      <c r="EP42" s="95">
        <f>($K42="Bell Curve")*(_xlfn.NORM.DIST(AND(EP$6&gt;=$F42,EP$6&lt;=$H42)*(EP$6-$F42+1),$J42/2,$M42,TRUE)-_xlfn.NORM.DIST(AND(EP$6&gt;=$F42,EP$6&lt;=$H42)*(EO$6-$F42+1),$J42/2,$M42,TRUE))/(1-2*_xlfn.NORM.DIST(0,$J42/2,$M42,TRUE))*$D42+($K42="Steady Growth")*(AND(EP$6&gt;=$F42,EP$6&lt;=$H42)*((EP$6-$F42+1)/($J42*($J42+1)/2)*$D42))+($K42="custom")*CustCF!EJ42</f>
        <v>0</v>
      </c>
      <c r="EQ42" s="95">
        <f>($K42="Bell Curve")*(_xlfn.NORM.DIST(AND(EQ$6&gt;=$F42,EQ$6&lt;=$H42)*(EQ$6-$F42+1),$J42/2,$M42,TRUE)-_xlfn.NORM.DIST(AND(EQ$6&gt;=$F42,EQ$6&lt;=$H42)*(EP$6-$F42+1),$J42/2,$M42,TRUE))/(1-2*_xlfn.NORM.DIST(0,$J42/2,$M42,TRUE))*$D42+($K42="Steady Growth")*(AND(EQ$6&gt;=$F42,EQ$6&lt;=$H42)*((EQ$6-$F42+1)/($J42*($J42+1)/2)*$D42))+($K42="custom")*CustCF!EK42</f>
        <v>0</v>
      </c>
      <c r="ER42" s="95">
        <f>($K42="Bell Curve")*(_xlfn.NORM.DIST(AND(ER$6&gt;=$F42,ER$6&lt;=$H42)*(ER$6-$F42+1),$J42/2,$M42,TRUE)-_xlfn.NORM.DIST(AND(ER$6&gt;=$F42,ER$6&lt;=$H42)*(EQ$6-$F42+1),$J42/2,$M42,TRUE))/(1-2*_xlfn.NORM.DIST(0,$J42/2,$M42,TRUE))*$D42+($K42="Steady Growth")*(AND(ER$6&gt;=$F42,ER$6&lt;=$H42)*((ER$6-$F42+1)/($J42*($J42+1)/2)*$D42))+($K42="custom")*CustCF!EL42</f>
        <v>0</v>
      </c>
      <c r="ES42" s="95">
        <f>($K42="Bell Curve")*(_xlfn.NORM.DIST(AND(ES$6&gt;=$F42,ES$6&lt;=$H42)*(ES$6-$F42+1),$J42/2,$M42,TRUE)-_xlfn.NORM.DIST(AND(ES$6&gt;=$F42,ES$6&lt;=$H42)*(ER$6-$F42+1),$J42/2,$M42,TRUE))/(1-2*_xlfn.NORM.DIST(0,$J42/2,$M42,TRUE))*$D42+($K42="Steady Growth")*(AND(ES$6&gt;=$F42,ES$6&lt;=$H42)*((ES$6-$F42+1)/($J42*($J42+1)/2)*$D42))+($K42="custom")*CustCF!EM42</f>
        <v>0</v>
      </c>
      <c r="ET42" s="95">
        <f>($K42="Bell Curve")*(_xlfn.NORM.DIST(AND(ET$6&gt;=$F42,ET$6&lt;=$H42)*(ET$6-$F42+1),$J42/2,$M42,TRUE)-_xlfn.NORM.DIST(AND(ET$6&gt;=$F42,ET$6&lt;=$H42)*(ES$6-$F42+1),$J42/2,$M42,TRUE))/(1-2*_xlfn.NORM.DIST(0,$J42/2,$M42,TRUE))*$D42+($K42="Steady Growth")*(AND(ET$6&gt;=$F42,ET$6&lt;=$H42)*((ET$6-$F42+1)/($J42*($J42+1)/2)*$D42))+($K42="custom")*CustCF!EN42</f>
        <v>0</v>
      </c>
      <c r="EU42" s="95">
        <f>($K42="Bell Curve")*(_xlfn.NORM.DIST(AND(EU$6&gt;=$F42,EU$6&lt;=$H42)*(EU$6-$F42+1),$J42/2,$M42,TRUE)-_xlfn.NORM.DIST(AND(EU$6&gt;=$F42,EU$6&lt;=$H42)*(ET$6-$F42+1),$J42/2,$M42,TRUE))/(1-2*_xlfn.NORM.DIST(0,$J42/2,$M42,TRUE))*$D42+($K42="Steady Growth")*(AND(EU$6&gt;=$F42,EU$6&lt;=$H42)*((EU$6-$F42+1)/($J42*($J42+1)/2)*$D42))+($K42="custom")*CustCF!EO42</f>
        <v>0</v>
      </c>
      <c r="EV42" s="95">
        <f>($K42="Bell Curve")*(_xlfn.NORM.DIST(AND(EV$6&gt;=$F42,EV$6&lt;=$H42)*(EV$6-$F42+1),$J42/2,$M42,TRUE)-_xlfn.NORM.DIST(AND(EV$6&gt;=$F42,EV$6&lt;=$H42)*(EU$6-$F42+1),$J42/2,$M42,TRUE))/(1-2*_xlfn.NORM.DIST(0,$J42/2,$M42,TRUE))*$D42+($K42="Steady Growth")*(AND(EV$6&gt;=$F42,EV$6&lt;=$H42)*((EV$6-$F42+1)/($J42*($J42+1)/2)*$D42))+($K42="custom")*CustCF!EP42</f>
        <v>0</v>
      </c>
      <c r="EW42" s="95">
        <f>($K42="Bell Curve")*(_xlfn.NORM.DIST(AND(EW$6&gt;=$F42,EW$6&lt;=$H42)*(EW$6-$F42+1),$J42/2,$M42,TRUE)-_xlfn.NORM.DIST(AND(EW$6&gt;=$F42,EW$6&lt;=$H42)*(EV$6-$F42+1),$J42/2,$M42,TRUE))/(1-2*_xlfn.NORM.DIST(0,$J42/2,$M42,TRUE))*$D42+($K42="Steady Growth")*(AND(EW$6&gt;=$F42,EW$6&lt;=$H42)*((EW$6-$F42+1)/($J42*($J42+1)/2)*$D42))+($K42="custom")*CustCF!EQ42</f>
        <v>0</v>
      </c>
      <c r="EX42" s="95">
        <f>($K42="Bell Curve")*(_xlfn.NORM.DIST(AND(EX$6&gt;=$F42,EX$6&lt;=$H42)*(EX$6-$F42+1),$J42/2,$M42,TRUE)-_xlfn.NORM.DIST(AND(EX$6&gt;=$F42,EX$6&lt;=$H42)*(EW$6-$F42+1),$J42/2,$M42,TRUE))/(1-2*_xlfn.NORM.DIST(0,$J42/2,$M42,TRUE))*$D42+($K42="Steady Growth")*(AND(EX$6&gt;=$F42,EX$6&lt;=$H42)*((EX$6-$F42+1)/($J42*($J42+1)/2)*$D42))+($K42="custom")*CustCF!ER42</f>
        <v>0</v>
      </c>
      <c r="EY42" s="95">
        <f>($K42="Bell Curve")*(_xlfn.NORM.DIST(AND(EY$6&gt;=$F42,EY$6&lt;=$H42)*(EY$6-$F42+1),$J42/2,$M42,TRUE)-_xlfn.NORM.DIST(AND(EY$6&gt;=$F42,EY$6&lt;=$H42)*(EX$6-$F42+1),$J42/2,$M42,TRUE))/(1-2*_xlfn.NORM.DIST(0,$J42/2,$M42,TRUE))*$D42+($K42="Steady Growth")*(AND(EY$6&gt;=$F42,EY$6&lt;=$H42)*((EY$6-$F42+1)/($J42*($J42+1)/2)*$D42))+($K42="custom")*CustCF!ES42</f>
        <v>0</v>
      </c>
      <c r="EZ42" s="95">
        <f>($K42="Bell Curve")*(_xlfn.NORM.DIST(AND(EZ$6&gt;=$F42,EZ$6&lt;=$H42)*(EZ$6-$F42+1),$J42/2,$M42,TRUE)-_xlfn.NORM.DIST(AND(EZ$6&gt;=$F42,EZ$6&lt;=$H42)*(EY$6-$F42+1),$J42/2,$M42,TRUE))/(1-2*_xlfn.NORM.DIST(0,$J42/2,$M42,TRUE))*$D42+($K42="Steady Growth")*(AND(EZ$6&gt;=$F42,EZ$6&lt;=$H42)*((EZ$6-$F42+1)/($J42*($J42+1)/2)*$D42))+($K42="custom")*CustCF!ET42</f>
        <v>0</v>
      </c>
      <c r="FA42" s="95">
        <f>($K42="Bell Curve")*(_xlfn.NORM.DIST(AND(FA$6&gt;=$F42,FA$6&lt;=$H42)*(FA$6-$F42+1),$J42/2,$M42,TRUE)-_xlfn.NORM.DIST(AND(FA$6&gt;=$F42,FA$6&lt;=$H42)*(EZ$6-$F42+1),$J42/2,$M42,TRUE))/(1-2*_xlfn.NORM.DIST(0,$J42/2,$M42,TRUE))*$D42+($K42="Steady Growth")*(AND(FA$6&gt;=$F42,FA$6&lt;=$H42)*((FA$6-$F42+1)/($J42*($J42+1)/2)*$D42))+($K42="custom")*CustCF!EU42</f>
        <v>0</v>
      </c>
      <c r="FB42" s="95">
        <f>($K42="Bell Curve")*(_xlfn.NORM.DIST(AND(FB$6&gt;=$F42,FB$6&lt;=$H42)*(FB$6-$F42+1),$J42/2,$M42,TRUE)-_xlfn.NORM.DIST(AND(FB$6&gt;=$F42,FB$6&lt;=$H42)*(FA$6-$F42+1),$J42/2,$M42,TRUE))/(1-2*_xlfn.NORM.DIST(0,$J42/2,$M42,TRUE))*$D42+($K42="Steady Growth")*(AND(FB$6&gt;=$F42,FB$6&lt;=$H42)*((FB$6-$F42+1)/($J42*($J42+1)/2)*$D42))+($K42="custom")*CustCF!EV42</f>
        <v>0</v>
      </c>
      <c r="FC42" s="95">
        <f>($K42="Bell Curve")*(_xlfn.NORM.DIST(AND(FC$6&gt;=$F42,FC$6&lt;=$H42)*(FC$6-$F42+1),$J42/2,$M42,TRUE)-_xlfn.NORM.DIST(AND(FC$6&gt;=$F42,FC$6&lt;=$H42)*(FB$6-$F42+1),$J42/2,$M42,TRUE))/(1-2*_xlfn.NORM.DIST(0,$J42/2,$M42,TRUE))*$D42+($K42="Steady Growth")*(AND(FC$6&gt;=$F42,FC$6&lt;=$H42)*((FC$6-$F42+1)/($J42*($J42+1)/2)*$D42))+($K42="custom")*CustCF!EW42</f>
        <v>0</v>
      </c>
      <c r="FD42" s="95">
        <f>($K42="Bell Curve")*(_xlfn.NORM.DIST(AND(FD$6&gt;=$F42,FD$6&lt;=$H42)*(FD$6-$F42+1),$J42/2,$M42,TRUE)-_xlfn.NORM.DIST(AND(FD$6&gt;=$F42,FD$6&lt;=$H42)*(FC$6-$F42+1),$J42/2,$M42,TRUE))/(1-2*_xlfn.NORM.DIST(0,$J42/2,$M42,TRUE))*$D42+($K42="Steady Growth")*(AND(FD$6&gt;=$F42,FD$6&lt;=$H42)*((FD$6-$F42+1)/($J42*($J42+1)/2)*$D42))+($K42="custom")*CustCF!EX42</f>
        <v>0</v>
      </c>
      <c r="FE42" s="95">
        <f>($K42="Bell Curve")*(_xlfn.NORM.DIST(AND(FE$6&gt;=$F42,FE$6&lt;=$H42)*(FE$6-$F42+1),$J42/2,$M42,TRUE)-_xlfn.NORM.DIST(AND(FE$6&gt;=$F42,FE$6&lt;=$H42)*(FD$6-$F42+1),$J42/2,$M42,TRUE))/(1-2*_xlfn.NORM.DIST(0,$J42/2,$M42,TRUE))*$D42+($K42="Steady Growth")*(AND(FE$6&gt;=$F42,FE$6&lt;=$H42)*((FE$6-$F42+1)/($J42*($J42+1)/2)*$D42))+($K42="custom")*CustCF!EY42</f>
        <v>0</v>
      </c>
      <c r="FF42" s="95">
        <f>($K42="Bell Curve")*(_xlfn.NORM.DIST(AND(FF$6&gt;=$F42,FF$6&lt;=$H42)*(FF$6-$F42+1),$J42/2,$M42,TRUE)-_xlfn.NORM.DIST(AND(FF$6&gt;=$F42,FF$6&lt;=$H42)*(FE$6-$F42+1),$J42/2,$M42,TRUE))/(1-2*_xlfn.NORM.DIST(0,$J42/2,$M42,TRUE))*$D42+($K42="Steady Growth")*(AND(FF$6&gt;=$F42,FF$6&lt;=$H42)*((FF$6-$F42+1)/($J42*($J42+1)/2)*$D42))+($K42="custom")*CustCF!EZ42</f>
        <v>0</v>
      </c>
      <c r="FG42" s="95">
        <f>($K42="Bell Curve")*(_xlfn.NORM.DIST(AND(FG$6&gt;=$F42,FG$6&lt;=$H42)*(FG$6-$F42+1),$J42/2,$M42,TRUE)-_xlfn.NORM.DIST(AND(FG$6&gt;=$F42,FG$6&lt;=$H42)*(FF$6-$F42+1),$J42/2,$M42,TRUE))/(1-2*_xlfn.NORM.DIST(0,$J42/2,$M42,TRUE))*$D42+($K42="Steady Growth")*(AND(FG$6&gt;=$F42,FG$6&lt;=$H42)*((FG$6-$F42+1)/($J42*($J42+1)/2)*$D42))+($K42="custom")*CustCF!FA42</f>
        <v>0</v>
      </c>
      <c r="FH42" s="95">
        <f>($K42="Bell Curve")*(_xlfn.NORM.DIST(AND(FH$6&gt;=$F42,FH$6&lt;=$H42)*(FH$6-$F42+1),$J42/2,$M42,TRUE)-_xlfn.NORM.DIST(AND(FH$6&gt;=$F42,FH$6&lt;=$H42)*(FG$6-$F42+1),$J42/2,$M42,TRUE))/(1-2*_xlfn.NORM.DIST(0,$J42/2,$M42,TRUE))*$D42+($K42="Steady Growth")*(AND(FH$6&gt;=$F42,FH$6&lt;=$H42)*((FH$6-$F42+1)/($J42*($J42+1)/2)*$D42))+($K42="custom")*CustCF!FB42</f>
        <v>0</v>
      </c>
      <c r="FI42" s="95">
        <f>($K42="Bell Curve")*(_xlfn.NORM.DIST(AND(FI$6&gt;=$F42,FI$6&lt;=$H42)*(FI$6-$F42+1),$J42/2,$M42,TRUE)-_xlfn.NORM.DIST(AND(FI$6&gt;=$F42,FI$6&lt;=$H42)*(FH$6-$F42+1),$J42/2,$M42,TRUE))/(1-2*_xlfn.NORM.DIST(0,$J42/2,$M42,TRUE))*$D42+($K42="Steady Growth")*(AND(FI$6&gt;=$F42,FI$6&lt;=$H42)*((FI$6-$F42+1)/($J42*($J42+1)/2)*$D42))+($K42="custom")*CustCF!FC42</f>
        <v>0</v>
      </c>
      <c r="FJ42" s="95">
        <f>($K42="Bell Curve")*(_xlfn.NORM.DIST(AND(FJ$6&gt;=$F42,FJ$6&lt;=$H42)*(FJ$6-$F42+1),$J42/2,$M42,TRUE)-_xlfn.NORM.DIST(AND(FJ$6&gt;=$F42,FJ$6&lt;=$H42)*(FI$6-$F42+1),$J42/2,$M42,TRUE))/(1-2*_xlfn.NORM.DIST(0,$J42/2,$M42,TRUE))*$D42+($K42="Steady Growth")*(AND(FJ$6&gt;=$F42,FJ$6&lt;=$H42)*((FJ$6-$F42+1)/($J42*($J42+1)/2)*$D42))+($K42="custom")*CustCF!FD42</f>
        <v>0</v>
      </c>
      <c r="FK42" s="95">
        <f>($K42="Bell Curve")*(_xlfn.NORM.DIST(AND(FK$6&gt;=$F42,FK$6&lt;=$H42)*(FK$6-$F42+1),$J42/2,$M42,TRUE)-_xlfn.NORM.DIST(AND(FK$6&gt;=$F42,FK$6&lt;=$H42)*(FJ$6-$F42+1),$J42/2,$M42,TRUE))/(1-2*_xlfn.NORM.DIST(0,$J42/2,$M42,TRUE))*$D42+($K42="Steady Growth")*(AND(FK$6&gt;=$F42,FK$6&lt;=$H42)*((FK$6-$F42+1)/($J42*($J42+1)/2)*$D42))+($K42="custom")*CustCF!FE42</f>
        <v>0</v>
      </c>
      <c r="FL42" s="95">
        <f>($K42="Bell Curve")*(_xlfn.NORM.DIST(AND(FL$6&gt;=$F42,FL$6&lt;=$H42)*(FL$6-$F42+1),$J42/2,$M42,TRUE)-_xlfn.NORM.DIST(AND(FL$6&gt;=$F42,FL$6&lt;=$H42)*(FK$6-$F42+1),$J42/2,$M42,TRUE))/(1-2*_xlfn.NORM.DIST(0,$J42/2,$M42,TRUE))*$D42+($K42="Steady Growth")*(AND(FL$6&gt;=$F42,FL$6&lt;=$H42)*((FL$6-$F42+1)/($J42*($J42+1)/2)*$D42))+($K42="custom")*CustCF!FF42</f>
        <v>0</v>
      </c>
      <c r="FM42" s="95">
        <f>($K42="Bell Curve")*(_xlfn.NORM.DIST(AND(FM$6&gt;=$F42,FM$6&lt;=$H42)*(FM$6-$F42+1),$J42/2,$M42,TRUE)-_xlfn.NORM.DIST(AND(FM$6&gt;=$F42,FM$6&lt;=$H42)*(FL$6-$F42+1),$J42/2,$M42,TRUE))/(1-2*_xlfn.NORM.DIST(0,$J42/2,$M42,TRUE))*$D42+($K42="Steady Growth")*(AND(FM$6&gt;=$F42,FM$6&lt;=$H42)*((FM$6-$F42+1)/($J42*($J42+1)/2)*$D42))+($K42="custom")*CustCF!FG42</f>
        <v>0</v>
      </c>
      <c r="FN42" s="95">
        <f>($K42="Bell Curve")*(_xlfn.NORM.DIST(AND(FN$6&gt;=$F42,FN$6&lt;=$H42)*(FN$6-$F42+1),$J42/2,$M42,TRUE)-_xlfn.NORM.DIST(AND(FN$6&gt;=$F42,FN$6&lt;=$H42)*(FM$6-$F42+1),$J42/2,$M42,TRUE))/(1-2*_xlfn.NORM.DIST(0,$J42/2,$M42,TRUE))*$D42+($K42="Steady Growth")*(AND(FN$6&gt;=$F42,FN$6&lt;=$H42)*((FN$6-$F42+1)/($J42*($J42+1)/2)*$D42))+($K42="custom")*CustCF!FH42</f>
        <v>0</v>
      </c>
      <c r="FO42" s="95">
        <f>($K42="Bell Curve")*(_xlfn.NORM.DIST(AND(FO$6&gt;=$F42,FO$6&lt;=$H42)*(FO$6-$F42+1),$J42/2,$M42,TRUE)-_xlfn.NORM.DIST(AND(FO$6&gt;=$F42,FO$6&lt;=$H42)*(FN$6-$F42+1),$J42/2,$M42,TRUE))/(1-2*_xlfn.NORM.DIST(0,$J42/2,$M42,TRUE))*$D42+($K42="Steady Growth")*(AND(FO$6&gt;=$F42,FO$6&lt;=$H42)*((FO$6-$F42+1)/($J42*($J42+1)/2)*$D42))+($K42="custom")*CustCF!FI42</f>
        <v>0</v>
      </c>
      <c r="FP42" s="95">
        <f>($K42="Bell Curve")*(_xlfn.NORM.DIST(AND(FP$6&gt;=$F42,FP$6&lt;=$H42)*(FP$6-$F42+1),$J42/2,$M42,TRUE)-_xlfn.NORM.DIST(AND(FP$6&gt;=$F42,FP$6&lt;=$H42)*(FO$6-$F42+1),$J42/2,$M42,TRUE))/(1-2*_xlfn.NORM.DIST(0,$J42/2,$M42,TRUE))*$D42+($K42="Steady Growth")*(AND(FP$6&gt;=$F42,FP$6&lt;=$H42)*((FP$6-$F42+1)/($J42*($J42+1)/2)*$D42))+($K42="custom")*CustCF!FJ42</f>
        <v>0</v>
      </c>
      <c r="FQ42" s="95">
        <f>($K42="Bell Curve")*(_xlfn.NORM.DIST(AND(FQ$6&gt;=$F42,FQ$6&lt;=$H42)*(FQ$6-$F42+1),$J42/2,$M42,TRUE)-_xlfn.NORM.DIST(AND(FQ$6&gt;=$F42,FQ$6&lt;=$H42)*(FP$6-$F42+1),$J42/2,$M42,TRUE))/(1-2*_xlfn.NORM.DIST(0,$J42/2,$M42,TRUE))*$D42+($K42="Steady Growth")*(AND(FQ$6&gt;=$F42,FQ$6&lt;=$H42)*((FQ$6-$F42+1)/($J42*($J42+1)/2)*$D42))+($K42="custom")*CustCF!FK42</f>
        <v>0</v>
      </c>
      <c r="FR42" s="95">
        <f>($K42="Bell Curve")*(_xlfn.NORM.DIST(AND(FR$6&gt;=$F42,FR$6&lt;=$H42)*(FR$6-$F42+1),$J42/2,$M42,TRUE)-_xlfn.NORM.DIST(AND(FR$6&gt;=$F42,FR$6&lt;=$H42)*(FQ$6-$F42+1),$J42/2,$M42,TRUE))/(1-2*_xlfn.NORM.DIST(0,$J42/2,$M42,TRUE))*$D42+($K42="Steady Growth")*(AND(FR$6&gt;=$F42,FR$6&lt;=$H42)*((FR$6-$F42+1)/($J42*($J42+1)/2)*$D42))+($K42="custom")*CustCF!FL42</f>
        <v>0</v>
      </c>
      <c r="FS42" s="95">
        <f>($K42="Bell Curve")*(_xlfn.NORM.DIST(AND(FS$6&gt;=$F42,FS$6&lt;=$H42)*(FS$6-$F42+1),$J42/2,$M42,TRUE)-_xlfn.NORM.DIST(AND(FS$6&gt;=$F42,FS$6&lt;=$H42)*(FR$6-$F42+1),$J42/2,$M42,TRUE))/(1-2*_xlfn.NORM.DIST(0,$J42/2,$M42,TRUE))*$D42+($K42="Steady Growth")*(AND(FS$6&gt;=$F42,FS$6&lt;=$H42)*((FS$6-$F42+1)/($J42*($J42+1)/2)*$D42))+($K42="custom")*CustCF!FM42</f>
        <v>0</v>
      </c>
      <c r="FT42" s="95">
        <f>($K42="Bell Curve")*(_xlfn.NORM.DIST(AND(FT$6&gt;=$F42,FT$6&lt;=$H42)*(FT$6-$F42+1),$J42/2,$M42,TRUE)-_xlfn.NORM.DIST(AND(FT$6&gt;=$F42,FT$6&lt;=$H42)*(FS$6-$F42+1),$J42/2,$M42,TRUE))/(1-2*_xlfn.NORM.DIST(0,$J42/2,$M42,TRUE))*$D42+($K42="Steady Growth")*(AND(FT$6&gt;=$F42,FT$6&lt;=$H42)*((FT$6-$F42+1)/($J42*($J42+1)/2)*$D42))+($K42="custom")*CustCF!FN42</f>
        <v>0</v>
      </c>
      <c r="FU42" s="95">
        <f>($K42="Bell Curve")*(_xlfn.NORM.DIST(AND(FU$6&gt;=$F42,FU$6&lt;=$H42)*(FU$6-$F42+1),$J42/2,$M42,TRUE)-_xlfn.NORM.DIST(AND(FU$6&gt;=$F42,FU$6&lt;=$H42)*(FT$6-$F42+1),$J42/2,$M42,TRUE))/(1-2*_xlfn.NORM.DIST(0,$J42/2,$M42,TRUE))*$D42+($K42="Steady Growth")*(AND(FU$6&gt;=$F42,FU$6&lt;=$H42)*((FU$6-$F42+1)/($J42*($J42+1)/2)*$D42))+($K42="custom")*CustCF!FO42</f>
        <v>0</v>
      </c>
      <c r="FV42" s="95">
        <f>($K42="Bell Curve")*(_xlfn.NORM.DIST(AND(FV$6&gt;=$F42,FV$6&lt;=$H42)*(FV$6-$F42+1),$J42/2,$M42,TRUE)-_xlfn.NORM.DIST(AND(FV$6&gt;=$F42,FV$6&lt;=$H42)*(FU$6-$F42+1),$J42/2,$M42,TRUE))/(1-2*_xlfn.NORM.DIST(0,$J42/2,$M42,TRUE))*$D42+($K42="Steady Growth")*(AND(FV$6&gt;=$F42,FV$6&lt;=$H42)*((FV$6-$F42+1)/($J42*($J42+1)/2)*$D42))+($K42="custom")*CustCF!FP42</f>
        <v>0</v>
      </c>
      <c r="FW42" s="95">
        <f>($K42="Bell Curve")*(_xlfn.NORM.DIST(AND(FW$6&gt;=$F42,FW$6&lt;=$H42)*(FW$6-$F42+1),$J42/2,$M42,TRUE)-_xlfn.NORM.DIST(AND(FW$6&gt;=$F42,FW$6&lt;=$H42)*(FV$6-$F42+1),$J42/2,$M42,TRUE))/(1-2*_xlfn.NORM.DIST(0,$J42/2,$M42,TRUE))*$D42+($K42="Steady Growth")*(AND(FW$6&gt;=$F42,FW$6&lt;=$H42)*((FW$6-$F42+1)/($J42*($J42+1)/2)*$D42))+($K42="custom")*CustCF!FQ42</f>
        <v>0</v>
      </c>
      <c r="FX42" s="95">
        <f>($K42="Bell Curve")*(_xlfn.NORM.DIST(AND(FX$6&gt;=$F42,FX$6&lt;=$H42)*(FX$6-$F42+1),$J42/2,$M42,TRUE)-_xlfn.NORM.DIST(AND(FX$6&gt;=$F42,FX$6&lt;=$H42)*(FW$6-$F42+1),$J42/2,$M42,TRUE))/(1-2*_xlfn.NORM.DIST(0,$J42/2,$M42,TRUE))*$D42+($K42="Steady Growth")*(AND(FX$6&gt;=$F42,FX$6&lt;=$H42)*((FX$6-$F42+1)/($J42*($J42+1)/2)*$D42))+($K42="custom")*CustCF!FR42</f>
        <v>0</v>
      </c>
      <c r="FY42" s="95">
        <f>($K42="Bell Curve")*(_xlfn.NORM.DIST(AND(FY$6&gt;=$F42,FY$6&lt;=$H42)*(FY$6-$F42+1),$J42/2,$M42,TRUE)-_xlfn.NORM.DIST(AND(FY$6&gt;=$F42,FY$6&lt;=$H42)*(FX$6-$F42+1),$J42/2,$M42,TRUE))/(1-2*_xlfn.NORM.DIST(0,$J42/2,$M42,TRUE))*$D42+($K42="Steady Growth")*(AND(FY$6&gt;=$F42,FY$6&lt;=$H42)*((FY$6-$F42+1)/($J42*($J42+1)/2)*$D42))+($K42="custom")*CustCF!FS42</f>
        <v>0</v>
      </c>
      <c r="FZ42" s="95">
        <f>($K42="Bell Curve")*(_xlfn.NORM.DIST(AND(FZ$6&gt;=$F42,FZ$6&lt;=$H42)*(FZ$6-$F42+1),$J42/2,$M42,TRUE)-_xlfn.NORM.DIST(AND(FZ$6&gt;=$F42,FZ$6&lt;=$H42)*(FY$6-$F42+1),$J42/2,$M42,TRUE))/(1-2*_xlfn.NORM.DIST(0,$J42/2,$M42,TRUE))*$D42+($K42="Steady Growth")*(AND(FZ$6&gt;=$F42,FZ$6&lt;=$H42)*((FZ$6-$F42+1)/($J42*($J42+1)/2)*$D42))+($K42="custom")*CustCF!FT42</f>
        <v>0</v>
      </c>
      <c r="GA42" s="95">
        <f>($K42="Bell Curve")*(_xlfn.NORM.DIST(AND(GA$6&gt;=$F42,GA$6&lt;=$H42)*(GA$6-$F42+1),$J42/2,$M42,TRUE)-_xlfn.NORM.DIST(AND(GA$6&gt;=$F42,GA$6&lt;=$H42)*(FZ$6-$F42+1),$J42/2,$M42,TRUE))/(1-2*_xlfn.NORM.DIST(0,$J42/2,$M42,TRUE))*$D42+($K42="Steady Growth")*(AND(GA$6&gt;=$F42,GA$6&lt;=$H42)*((GA$6-$F42+1)/($J42*($J42+1)/2)*$D42))+($K42="custom")*CustCF!FU42</f>
        <v>0</v>
      </c>
      <c r="GB42" s="95">
        <f>($K42="Bell Curve")*(_xlfn.NORM.DIST(AND(GB$6&gt;=$F42,GB$6&lt;=$H42)*(GB$6-$F42+1),$J42/2,$M42,TRUE)-_xlfn.NORM.DIST(AND(GB$6&gt;=$F42,GB$6&lt;=$H42)*(GA$6-$F42+1),$J42/2,$M42,TRUE))/(1-2*_xlfn.NORM.DIST(0,$J42/2,$M42,TRUE))*$D42+($K42="Steady Growth")*(AND(GB$6&gt;=$F42,GB$6&lt;=$H42)*((GB$6-$F42+1)/($J42*($J42+1)/2)*$D42))+($K42="custom")*CustCF!FV42</f>
        <v>0</v>
      </c>
      <c r="GC42" s="95">
        <f>($K42="Bell Curve")*(_xlfn.NORM.DIST(AND(GC$6&gt;=$F42,GC$6&lt;=$H42)*(GC$6-$F42+1),$J42/2,$M42,TRUE)-_xlfn.NORM.DIST(AND(GC$6&gt;=$F42,GC$6&lt;=$H42)*(GB$6-$F42+1),$J42/2,$M42,TRUE))/(1-2*_xlfn.NORM.DIST(0,$J42/2,$M42,TRUE))*$D42+($K42="Steady Growth")*(AND(GC$6&gt;=$F42,GC$6&lt;=$H42)*((GC$6-$F42+1)/($J42*($J42+1)/2)*$D42))+($K42="custom")*CustCF!FW42</f>
        <v>0</v>
      </c>
      <c r="GD42" s="95">
        <f>($K42="Bell Curve")*(_xlfn.NORM.DIST(AND(GD$6&gt;=$F42,GD$6&lt;=$H42)*(GD$6-$F42+1),$J42/2,$M42,TRUE)-_xlfn.NORM.DIST(AND(GD$6&gt;=$F42,GD$6&lt;=$H42)*(GC$6-$F42+1),$J42/2,$M42,TRUE))/(1-2*_xlfn.NORM.DIST(0,$J42/2,$M42,TRUE))*$D42+($K42="Steady Growth")*(AND(GD$6&gt;=$F42,GD$6&lt;=$H42)*((GD$6-$F42+1)/($J42*($J42+1)/2)*$D42))+($K42="custom")*CustCF!FX42</f>
        <v>0</v>
      </c>
      <c r="GE42" s="95">
        <f>($K42="Bell Curve")*(_xlfn.NORM.DIST(AND(GE$6&gt;=$F42,GE$6&lt;=$H42)*(GE$6-$F42+1),$J42/2,$M42,TRUE)-_xlfn.NORM.DIST(AND(GE$6&gt;=$F42,GE$6&lt;=$H42)*(GD$6-$F42+1),$J42/2,$M42,TRUE))/(1-2*_xlfn.NORM.DIST(0,$J42/2,$M42,TRUE))*$D42+($K42="Steady Growth")*(AND(GE$6&gt;=$F42,GE$6&lt;=$H42)*((GE$6-$F42+1)/($J42*($J42+1)/2)*$D42))+($K42="custom")*CustCF!FY42</f>
        <v>0</v>
      </c>
      <c r="GF42" s="95">
        <f>($K42="Bell Curve")*(_xlfn.NORM.DIST(AND(GF$6&gt;=$F42,GF$6&lt;=$H42)*(GF$6-$F42+1),$J42/2,$M42,TRUE)-_xlfn.NORM.DIST(AND(GF$6&gt;=$F42,GF$6&lt;=$H42)*(GE$6-$F42+1),$J42/2,$M42,TRUE))/(1-2*_xlfn.NORM.DIST(0,$J42/2,$M42,TRUE))*$D42+($K42="Steady Growth")*(AND(GF$6&gt;=$F42,GF$6&lt;=$H42)*((GF$6-$F42+1)/($J42*($J42+1)/2)*$D42))+($K42="custom")*CustCF!FZ42</f>
        <v>0</v>
      </c>
      <c r="GG42" s="95">
        <f>($K42="Bell Curve")*(_xlfn.NORM.DIST(AND(GG$6&gt;=$F42,GG$6&lt;=$H42)*(GG$6-$F42+1),$J42/2,$M42,TRUE)-_xlfn.NORM.DIST(AND(GG$6&gt;=$F42,GG$6&lt;=$H42)*(GF$6-$F42+1),$J42/2,$M42,TRUE))/(1-2*_xlfn.NORM.DIST(0,$J42/2,$M42,TRUE))*$D42+($K42="Steady Growth")*(AND(GG$6&gt;=$F42,GG$6&lt;=$H42)*((GG$6-$F42+1)/($J42*($J42+1)/2)*$D42))+($K42="custom")*CustCF!GA42</f>
        <v>0</v>
      </c>
      <c r="GH42" s="95">
        <f>($K42="Bell Curve")*(_xlfn.NORM.DIST(AND(GH$6&gt;=$F42,GH$6&lt;=$H42)*(GH$6-$F42+1),$J42/2,$M42,TRUE)-_xlfn.NORM.DIST(AND(GH$6&gt;=$F42,GH$6&lt;=$H42)*(GG$6-$F42+1),$J42/2,$M42,TRUE))/(1-2*_xlfn.NORM.DIST(0,$J42/2,$M42,TRUE))*$D42+($K42="Steady Growth")*(AND(GH$6&gt;=$F42,GH$6&lt;=$H42)*((GH$6-$F42+1)/($J42*($J42+1)/2)*$D42))+($K42="custom")*CustCF!GB42</f>
        <v>0</v>
      </c>
      <c r="GI42" s="95">
        <f>($K42="Bell Curve")*(_xlfn.NORM.DIST(AND(GI$6&gt;=$F42,GI$6&lt;=$H42)*(GI$6-$F42+1),$J42/2,$M42,TRUE)-_xlfn.NORM.DIST(AND(GI$6&gt;=$F42,GI$6&lt;=$H42)*(GH$6-$F42+1),$J42/2,$M42,TRUE))/(1-2*_xlfn.NORM.DIST(0,$J42/2,$M42,TRUE))*$D42+($K42="Steady Growth")*(AND(GI$6&gt;=$F42,GI$6&lt;=$H42)*((GI$6-$F42+1)/($J42*($J42+1)/2)*$D42))+($K42="custom")*CustCF!GC42</f>
        <v>0</v>
      </c>
      <c r="GJ42" s="95">
        <f>($K42="Bell Curve")*(_xlfn.NORM.DIST(AND(GJ$6&gt;=$F42,GJ$6&lt;=$H42)*(GJ$6-$F42+1),$J42/2,$M42,TRUE)-_xlfn.NORM.DIST(AND(GJ$6&gt;=$F42,GJ$6&lt;=$H42)*(GI$6-$F42+1),$J42/2,$M42,TRUE))/(1-2*_xlfn.NORM.DIST(0,$J42/2,$M42,TRUE))*$D42+($K42="Steady Growth")*(AND(GJ$6&gt;=$F42,GJ$6&lt;=$H42)*((GJ$6-$F42+1)/($J42*($J42+1)/2)*$D42))+($K42="custom")*CustCF!GD42</f>
        <v>0</v>
      </c>
      <c r="GK42" s="95">
        <f>($K42="Bell Curve")*(_xlfn.NORM.DIST(AND(GK$6&gt;=$F42,GK$6&lt;=$H42)*(GK$6-$F42+1),$J42/2,$M42,TRUE)-_xlfn.NORM.DIST(AND(GK$6&gt;=$F42,GK$6&lt;=$H42)*(GJ$6-$F42+1),$J42/2,$M42,TRUE))/(1-2*_xlfn.NORM.DIST(0,$J42/2,$M42,TRUE))*$D42+($K42="Steady Growth")*(AND(GK$6&gt;=$F42,GK$6&lt;=$H42)*((GK$6-$F42+1)/($J42*($J42+1)/2)*$D42))+($K42="custom")*CustCF!GE42</f>
        <v>0</v>
      </c>
      <c r="GL42" s="95">
        <f>($K42="Bell Curve")*(_xlfn.NORM.DIST(AND(GL$6&gt;=$F42,GL$6&lt;=$H42)*(GL$6-$F42+1),$J42/2,$M42,TRUE)-_xlfn.NORM.DIST(AND(GL$6&gt;=$F42,GL$6&lt;=$H42)*(GK$6-$F42+1),$J42/2,$M42,TRUE))/(1-2*_xlfn.NORM.DIST(0,$J42/2,$M42,TRUE))*$D42+($K42="Steady Growth")*(AND(GL$6&gt;=$F42,GL$6&lt;=$H42)*((GL$6-$F42+1)/($J42*($J42+1)/2)*$D42))+($K42="custom")*CustCF!GF42</f>
        <v>0</v>
      </c>
      <c r="GM42" s="95">
        <f>($K42="Bell Curve")*(_xlfn.NORM.DIST(AND(GM$6&gt;=$F42,GM$6&lt;=$H42)*(GM$6-$F42+1),$J42/2,$M42,TRUE)-_xlfn.NORM.DIST(AND(GM$6&gt;=$F42,GM$6&lt;=$H42)*(GL$6-$F42+1),$J42/2,$M42,TRUE))/(1-2*_xlfn.NORM.DIST(0,$J42/2,$M42,TRUE))*$D42+($K42="Steady Growth")*(AND(GM$6&gt;=$F42,GM$6&lt;=$H42)*((GM$6-$F42+1)/($J42*($J42+1)/2)*$D42))+($K42="custom")*CustCF!GG42</f>
        <v>0</v>
      </c>
      <c r="GN42" s="268">
        <f>($K42="Bell Curve")*(_xlfn.NORM.DIST(AND(GN$6&gt;=$F42,GN$6&lt;=$H42)*(GN$6-$F42+1),$J42/2,$M42,TRUE)-_xlfn.NORM.DIST(AND(GN$6&gt;=$F42,GN$6&lt;=$H42)*(GM$6-$F42+1),$J42/2,$M42,TRUE))/(1-2*_xlfn.NORM.DIST(0,$J42/2,$M42,TRUE))*$D42+($K42="Steady Growth")*(AND(GN$6&gt;=$F42,GN$6&lt;=$H42)*((GN$6-$F42+1)/($J42*($J42+1)/2)*$D42))+($K42="custom")*CustCF!GH42</f>
        <v>0</v>
      </c>
      <c r="GO42" s="1"/>
      <c r="GP42" s="67"/>
    </row>
    <row r="43" spans="1:198" customFormat="1" hidden="1" outlineLevel="1" x14ac:dyDescent="0.75">
      <c r="A43" s="1"/>
      <c r="B43" s="1"/>
      <c r="C43" s="262" t="str">
        <f>Budget!T14</f>
        <v>supervision</v>
      </c>
      <c r="D43" s="19">
        <f>Budget!U14</f>
        <v>3300000</v>
      </c>
      <c r="E43" s="19">
        <f t="shared" si="33"/>
        <v>1</v>
      </c>
      <c r="F43" s="263">
        <v>1</v>
      </c>
      <c r="G43" s="257">
        <f>IF(L43="custom",CustCF!F43,INDEX($P$8:$GN$8,MATCH(F43,$P$6:$GN$6,0)))</f>
        <v>46081</v>
      </c>
      <c r="H43" s="264">
        <v>24</v>
      </c>
      <c r="I43" s="257">
        <f>IF(L43="custom",CustCF!G43,INDEX($P$8:$GN$8,MATCH(H43,$P$6:$GN$6,0)))</f>
        <v>46783</v>
      </c>
      <c r="J43" s="260">
        <f t="shared" si="34"/>
        <v>24</v>
      </c>
      <c r="K43" s="265" t="s">
        <v>116</v>
      </c>
      <c r="L43" s="266" t="s">
        <v>141</v>
      </c>
      <c r="M43" s="267">
        <f t="shared" si="35"/>
        <v>9</v>
      </c>
      <c r="N43" s="18">
        <f>SUM(P43:GN43)</f>
        <v>3299999.9999999995</v>
      </c>
      <c r="O43" s="1372">
        <f t="shared" si="16"/>
        <v>0</v>
      </c>
      <c r="P43" s="95">
        <f>($K43="Bell Curve")*(_xlfn.NORM.DIST(AND(P$6&gt;=$F43,P$6&lt;=$H43)*(P$6-$F43+1),$J43/2,$M43,TRUE)-_xlfn.NORM.DIST(AND(P$6&gt;=$F43,P$6&lt;=$H43)*(O$6-$F43+1),$J43/2,$M43,TRUE))/(1-2*_xlfn.NORM.DIST(0,$J43/2,$M43,TRUE))*$D43+($K43="Steady Growth")*(AND(P$6&gt;=$F43,P$6&lt;=$H43)*((P$6-$F43+1)/($J43*($J43+1)/2)*$D43))+($K43="custom")*CustCF!J43</f>
        <v>0</v>
      </c>
      <c r="Q43" s="95">
        <f>($K43="Bell Curve")*(_xlfn.NORM.DIST(AND(Q$6&gt;=$F43,Q$6&lt;=$H43)*(Q$6-$F43+1),$J43/2,$M43,TRUE)-_xlfn.NORM.DIST(AND(Q$6&gt;=$F43,Q$6&lt;=$H43)*(P$6-$F43+1),$J43/2,$M43,TRUE))/(1-2*_xlfn.NORM.DIST(0,$J43/2,$M43,TRUE))*$D43+($K43="Steady Growth")*(AND(Q$6&gt;=$F43,Q$6&lt;=$H43)*((Q$6-$F43+1)/($J43*($J43+1)/2)*$D43))+($K43="custom")*CustCF!K43</f>
        <v>79114.107436192164</v>
      </c>
      <c r="R43" s="95">
        <f>($K43="Bell Curve")*(_xlfn.NORM.DIST(AND(R$6&gt;=$F43,R$6&lt;=$H43)*(R$6-$F43+1),$J43/2,$M43,TRUE)-_xlfn.NORM.DIST(AND(R$6&gt;=$F43,R$6&lt;=$H43)*(Q$6-$F43+1),$J43/2,$M43,TRUE))/(1-2*_xlfn.NORM.DIST(0,$J43/2,$M43,TRUE))*$D43+($K43="Steady Growth")*(AND(R$6&gt;=$F43,R$6&lt;=$H43)*((R$6-$F43+1)/($J43*($J43+1)/2)*$D43))+($K43="custom")*CustCF!L43</f>
        <v>90609.0468904148</v>
      </c>
      <c r="S43" s="95">
        <f>($K43="Bell Curve")*(_xlfn.NORM.DIST(AND(S$6&gt;=$F43,S$6&lt;=$H43)*(S$6-$F43+1),$J43/2,$M43,TRUE)-_xlfn.NORM.DIST(AND(S$6&gt;=$F43,S$6&lt;=$H43)*(R$6-$F43+1),$J43/2,$M43,TRUE))/(1-2*_xlfn.NORM.DIST(0,$J43/2,$M43,TRUE))*$D43+($K43="Steady Growth")*(AND(S$6&gt;=$F43,S$6&lt;=$H43)*((S$6-$F43+1)/($J43*($J43+1)/2)*$D43))+($K43="custom")*CustCF!M43</f>
        <v>102502.16546958787</v>
      </c>
      <c r="T43" s="95">
        <f>($K43="Bell Curve")*(_xlfn.NORM.DIST(AND(T$6&gt;=$F43,T$6&lt;=$H43)*(T$6-$F43+1),$J43/2,$M43,TRUE)-_xlfn.NORM.DIST(AND(T$6&gt;=$F43,T$6&lt;=$H43)*(S$6-$F43+1),$J43/2,$M43,TRUE))/(1-2*_xlfn.NORM.DIST(0,$J43/2,$M43,TRUE))*$D43+($K43="Steady Growth")*(AND(T$6&gt;=$F43,T$6&lt;=$H43)*((T$6-$F43+1)/($J43*($J43+1)/2)*$D43))+($K43="custom")*CustCF!N43</f>
        <v>114535.0391262605</v>
      </c>
      <c r="U43" s="95">
        <f>($K43="Bell Curve")*(_xlfn.NORM.DIST(AND(U$6&gt;=$F43,U$6&lt;=$H43)*(U$6-$F43+1),$J43/2,$M43,TRUE)-_xlfn.NORM.DIST(AND(U$6&gt;=$F43,U$6&lt;=$H43)*(T$6-$F43+1),$J43/2,$M43,TRUE))/(1-2*_xlfn.NORM.DIST(0,$J43/2,$M43,TRUE))*$D43+($K43="Steady Growth")*(AND(U$6&gt;=$F43,U$6&lt;=$H43)*((U$6-$F43+1)/($J43*($J43+1)/2)*$D43))+($K43="custom")*CustCF!O43</f>
        <v>126411.78014143015</v>
      </c>
      <c r="V43" s="95">
        <f>($K43="Bell Curve")*(_xlfn.NORM.DIST(AND(V$6&gt;=$F43,V$6&lt;=$H43)*(V$6-$F43+1),$J43/2,$M43,TRUE)-_xlfn.NORM.DIST(AND(V$6&gt;=$F43,V$6&lt;=$H43)*(U$6-$F43+1),$J43/2,$M43,TRUE))/(1-2*_xlfn.NORM.DIST(0,$J43/2,$M43,TRUE))*$D43+($K43="Steady Growth")*(AND(V$6&gt;=$F43,V$6&lt;=$H43)*((V$6-$F43+1)/($J43*($J43+1)/2)*$D43))+($K43="custom")*CustCF!P43</f>
        <v>137809.95057733631</v>
      </c>
      <c r="W43" s="95">
        <f>($K43="Bell Curve")*(_xlfn.NORM.DIST(AND(W$6&gt;=$F43,W$6&lt;=$H43)*(W$6-$F43+1),$J43/2,$M43,TRUE)-_xlfn.NORM.DIST(AND(W$6&gt;=$F43,W$6&lt;=$H43)*(V$6-$F43+1),$J43/2,$M43,TRUE))/(1-2*_xlfn.NORM.DIST(0,$J43/2,$M43,TRUE))*$D43+($K43="Steady Growth")*(AND(W$6&gt;=$F43,W$6&lt;=$H43)*((W$6-$F43+1)/($J43*($J43+1)/2)*$D43))+($K43="custom")*CustCF!Q43</f>
        <v>148394.38169254854</v>
      </c>
      <c r="X43" s="95">
        <f>($K43="Bell Curve")*(_xlfn.NORM.DIST(AND(X$6&gt;=$F43,X$6&lt;=$H43)*(X$6-$F43+1),$J43/2,$M43,TRUE)-_xlfn.NORM.DIST(AND(X$6&gt;=$F43,X$6&lt;=$H43)*(W$6-$F43+1),$J43/2,$M43,TRUE))/(1-2*_xlfn.NORM.DIST(0,$J43/2,$M43,TRUE))*$D43+($K43="Steady Growth")*(AND(X$6&gt;=$F43,X$6&lt;=$H43)*((X$6-$F43+1)/($J43*($J43+1)/2)*$D43))+($K43="custom")*CustCF!R43</f>
        <v>157833.13849218097</v>
      </c>
      <c r="Y43" s="95">
        <f>($K43="Bell Curve")*(_xlfn.NORM.DIST(AND(Y$6&gt;=$F43,Y$6&lt;=$H43)*(Y$6-$F43+1),$J43/2,$M43,TRUE)-_xlfn.NORM.DIST(AND(Y$6&gt;=$F43,Y$6&lt;=$H43)*(X$6-$F43+1),$J43/2,$M43,TRUE))/(1-2*_xlfn.NORM.DIST(0,$J43/2,$M43,TRUE))*$D43+($K43="Steady Growth")*(AND(Y$6&gt;=$F43,Y$6&lt;=$H43)*((Y$6-$F43+1)/($J43*($J43+1)/2)*$D43))+($K43="custom")*CustCF!S43</f>
        <v>165814.60440118803</v>
      </c>
      <c r="Z43" s="95">
        <f>($K43="Bell Curve")*(_xlfn.NORM.DIST(AND(Z$6&gt;=$F43,Z$6&lt;=$H43)*(Z$6-$F43+1),$J43/2,$M43,TRUE)-_xlfn.NORM.DIST(AND(Z$6&gt;=$F43,Z$6&lt;=$H43)*(Y$6-$F43+1),$J43/2,$M43,TRUE))/(1-2*_xlfn.NORM.DIST(0,$J43/2,$M43,TRUE))*$D43+($K43="Steady Growth")*(AND(Z$6&gt;=$F43,Z$6&lt;=$H43)*((Z$6-$F43+1)/($J43*($J43+1)/2)*$D43))+($K43="custom")*CustCF!T43</f>
        <v>172064.47701420999</v>
      </c>
      <c r="AA43" s="95">
        <f>($K43="Bell Curve")*(_xlfn.NORM.DIST(AND(AA$6&gt;=$F43,AA$6&lt;=$H43)*(AA$6-$F43+1),$J43/2,$M43,TRUE)-_xlfn.NORM.DIST(AND(AA$6&gt;=$F43,AA$6&lt;=$H43)*(Z$6-$F43+1),$J43/2,$M43,TRUE))/(1-2*_xlfn.NORM.DIST(0,$J43/2,$M43,TRUE))*$D43+($K43="Steady Growth")*(AND(AA$6&gt;=$F43,AA$6&lt;=$H43)*((AA$6-$F43+1)/($J43*($J43+1)/2)*$D43))+($K43="custom")*CustCF!U43</f>
        <v>176361.38946825932</v>
      </c>
      <c r="AB43" s="95">
        <f>($K43="Bell Curve")*(_xlfn.NORM.DIST(AND(AB$6&gt;=$F43,AB$6&lt;=$H43)*(AB$6-$F43+1),$J43/2,$M43,TRUE)-_xlfn.NORM.DIST(AND(AB$6&gt;=$F43,AB$6&lt;=$H43)*(AA$6-$F43+1),$J43/2,$M43,TRUE))/(1-2*_xlfn.NORM.DIST(0,$J43/2,$M43,TRUE))*$D43+($K43="Steady Growth")*(AND(AB$6&gt;=$F43,AB$6&lt;=$H43)*((AB$6-$F43+1)/($J43*($J43+1)/2)*$D43))+($K43="custom")*CustCF!V43</f>
        <v>178549.91929039132</v>
      </c>
      <c r="AC43" s="95">
        <f>($K43="Bell Curve")*(_xlfn.NORM.DIST(AND(AC$6&gt;=$F43,AC$6&lt;=$H43)*(AC$6-$F43+1),$J43/2,$M43,TRUE)-_xlfn.NORM.DIST(AND(AC$6&gt;=$F43,AC$6&lt;=$H43)*(AB$6-$F43+1),$J43/2,$M43,TRUE))/(1-2*_xlfn.NORM.DIST(0,$J43/2,$M43,TRUE))*$D43+($K43="Steady Growth")*(AND(AC$6&gt;=$F43,AC$6&lt;=$H43)*((AC$6-$F43+1)/($J43*($J43+1)/2)*$D43))+($K43="custom")*CustCF!W43</f>
        <v>178549.91929039132</v>
      </c>
      <c r="AD43" s="95">
        <f>($K43="Bell Curve")*(_xlfn.NORM.DIST(AND(AD$6&gt;=$F43,AD$6&lt;=$H43)*(AD$6-$F43+1),$J43/2,$M43,TRUE)-_xlfn.NORM.DIST(AND(AD$6&gt;=$F43,AD$6&lt;=$H43)*(AC$6-$F43+1),$J43/2,$M43,TRUE))/(1-2*_xlfn.NORM.DIST(0,$J43/2,$M43,TRUE))*$D43+($K43="Steady Growth")*(AND(AD$6&gt;=$F43,AD$6&lt;=$H43)*((AD$6-$F43+1)/($J43*($J43+1)/2)*$D43))+($K43="custom")*CustCF!X43</f>
        <v>176361.38946825932</v>
      </c>
      <c r="AE43" s="95">
        <f>($K43="Bell Curve")*(_xlfn.NORM.DIST(AND(AE$6&gt;=$F43,AE$6&lt;=$H43)*(AE$6-$F43+1),$J43/2,$M43,TRUE)-_xlfn.NORM.DIST(AND(AE$6&gt;=$F43,AE$6&lt;=$H43)*(AD$6-$F43+1),$J43/2,$M43,TRUE))/(1-2*_xlfn.NORM.DIST(0,$J43/2,$M43,TRUE))*$D43+($K43="Steady Growth")*(AND(AE$6&gt;=$F43,AE$6&lt;=$H43)*((AE$6-$F43+1)/($J43*($J43+1)/2)*$D43))+($K43="custom")*CustCF!Y43</f>
        <v>172064.47701421019</v>
      </c>
      <c r="AF43" s="95">
        <f>($K43="Bell Curve")*(_xlfn.NORM.DIST(AND(AF$6&gt;=$F43,AF$6&lt;=$H43)*(AF$6-$F43+1),$J43/2,$M43,TRUE)-_xlfn.NORM.DIST(AND(AF$6&gt;=$F43,AF$6&lt;=$H43)*(AE$6-$F43+1),$J43/2,$M43,TRUE))/(1-2*_xlfn.NORM.DIST(0,$J43/2,$M43,TRUE))*$D43+($K43="Steady Growth")*(AND(AF$6&gt;=$F43,AF$6&lt;=$H43)*((AF$6-$F43+1)/($J43*($J43+1)/2)*$D43))+($K43="custom")*CustCF!Z43</f>
        <v>165814.6044011878</v>
      </c>
      <c r="AG43" s="95">
        <f>($K43="Bell Curve")*(_xlfn.NORM.DIST(AND(AG$6&gt;=$F43,AG$6&lt;=$H43)*(AG$6-$F43+1),$J43/2,$M43,TRUE)-_xlfn.NORM.DIST(AND(AG$6&gt;=$F43,AG$6&lt;=$H43)*(AF$6-$F43+1),$J43/2,$M43,TRUE))/(1-2*_xlfn.NORM.DIST(0,$J43/2,$M43,TRUE))*$D43+($K43="Steady Growth")*(AND(AG$6&gt;=$F43,AG$6&lt;=$H43)*((AG$6-$F43+1)/($J43*($J43+1)/2)*$D43))+($K43="custom")*CustCF!AA43</f>
        <v>157833.1384921812</v>
      </c>
      <c r="AH43" s="95">
        <f>($K43="Bell Curve")*(_xlfn.NORM.DIST(AND(AH$6&gt;=$F43,AH$6&lt;=$H43)*(AH$6-$F43+1),$J43/2,$M43,TRUE)-_xlfn.NORM.DIST(AND(AH$6&gt;=$F43,AH$6&lt;=$H43)*(AG$6-$F43+1),$J43/2,$M43,TRUE))/(1-2*_xlfn.NORM.DIST(0,$J43/2,$M43,TRUE))*$D43+($K43="Steady Growth")*(AND(AH$6&gt;=$F43,AH$6&lt;=$H43)*((AH$6-$F43+1)/($J43*($J43+1)/2)*$D43))+($K43="custom")*CustCF!AB43</f>
        <v>148394.38169254831</v>
      </c>
      <c r="AI43" s="95">
        <f>($K43="Bell Curve")*(_xlfn.NORM.DIST(AND(AI$6&gt;=$F43,AI$6&lt;=$H43)*(AI$6-$F43+1),$J43/2,$M43,TRUE)-_xlfn.NORM.DIST(AND(AI$6&gt;=$F43,AI$6&lt;=$H43)*(AH$6-$F43+1),$J43/2,$M43,TRUE))/(1-2*_xlfn.NORM.DIST(0,$J43/2,$M43,TRUE))*$D43+($K43="Steady Growth")*(AND(AI$6&gt;=$F43,AI$6&lt;=$H43)*((AI$6-$F43+1)/($J43*($J43+1)/2)*$D43))+($K43="custom")*CustCF!AC43</f>
        <v>137809.9505773361</v>
      </c>
      <c r="AJ43" s="95">
        <f>($K43="Bell Curve")*(_xlfn.NORM.DIST(AND(AJ$6&gt;=$F43,AJ$6&lt;=$H43)*(AJ$6-$F43+1),$J43/2,$M43,TRUE)-_xlfn.NORM.DIST(AND(AJ$6&gt;=$F43,AJ$6&lt;=$H43)*(AI$6-$F43+1),$J43/2,$M43,TRUE))/(1-2*_xlfn.NORM.DIST(0,$J43/2,$M43,TRUE))*$D43+($K43="Steady Growth")*(AND(AJ$6&gt;=$F43,AJ$6&lt;=$H43)*((AJ$6-$F43+1)/($J43*($J43+1)/2)*$D43))+($K43="custom")*CustCF!AD43</f>
        <v>126411.78014143027</v>
      </c>
      <c r="AK43" s="95">
        <f>($K43="Bell Curve")*(_xlfn.NORM.DIST(AND(AK$6&gt;=$F43,AK$6&lt;=$H43)*(AK$6-$F43+1),$J43/2,$M43,TRUE)-_xlfn.NORM.DIST(AND(AK$6&gt;=$F43,AK$6&lt;=$H43)*(AJ$6-$F43+1),$J43/2,$M43,TRUE))/(1-2*_xlfn.NORM.DIST(0,$J43/2,$M43,TRUE))*$D43+($K43="Steady Growth")*(AND(AK$6&gt;=$F43,AK$6&lt;=$H43)*((AK$6-$F43+1)/($J43*($J43+1)/2)*$D43))+($K43="custom")*CustCF!AE43</f>
        <v>114535.03912626073</v>
      </c>
      <c r="AL43" s="95">
        <f>($K43="Bell Curve")*(_xlfn.NORM.DIST(AND(AL$6&gt;=$F43,AL$6&lt;=$H43)*(AL$6-$F43+1),$J43/2,$M43,TRUE)-_xlfn.NORM.DIST(AND(AL$6&gt;=$F43,AL$6&lt;=$H43)*(AK$6-$F43+1),$J43/2,$M43,TRUE))/(1-2*_xlfn.NORM.DIST(0,$J43/2,$M43,TRUE))*$D43+($K43="Steady Growth")*(AND(AL$6&gt;=$F43,AL$6&lt;=$H43)*((AL$6-$F43+1)/($J43*($J43+1)/2)*$D43))+($K43="custom")*CustCF!AF43</f>
        <v>102502.16546958753</v>
      </c>
      <c r="AM43" s="95">
        <f>($K43="Bell Curve")*(_xlfn.NORM.DIST(AND(AM$6&gt;=$F43,AM$6&lt;=$H43)*(AM$6-$F43+1),$J43/2,$M43,TRUE)-_xlfn.NORM.DIST(AND(AM$6&gt;=$F43,AM$6&lt;=$H43)*(AL$6-$F43+1),$J43/2,$M43,TRUE))/(1-2*_xlfn.NORM.DIST(0,$J43/2,$M43,TRUE))*$D43+($K43="Steady Growth")*(AND(AM$6&gt;=$F43,AM$6&lt;=$H43)*((AM$6-$F43+1)/($J43*($J43+1)/2)*$D43))+($K43="custom")*CustCF!AG43</f>
        <v>90609.0468904148</v>
      </c>
      <c r="AN43" s="95">
        <f>($K43="Bell Curve")*(_xlfn.NORM.DIST(AND(AN$6&gt;=$F43,AN$6&lt;=$H43)*(AN$6-$F43+1),$J43/2,$M43,TRUE)-_xlfn.NORM.DIST(AND(AN$6&gt;=$F43,AN$6&lt;=$H43)*(AM$6-$F43+1),$J43/2,$M43,TRUE))/(1-2*_xlfn.NORM.DIST(0,$J43/2,$M43,TRUE))*$D43+($K43="Steady Growth")*(AND(AN$6&gt;=$F43,AN$6&lt;=$H43)*((AN$6-$F43+1)/($J43*($J43+1)/2)*$D43))+($K43="custom")*CustCF!AH43</f>
        <v>79114.107436192397</v>
      </c>
      <c r="AO43" s="95">
        <f>($K43="Bell Curve")*(_xlfn.NORM.DIST(AND(AO$6&gt;=$F43,AO$6&lt;=$H43)*(AO$6-$F43+1),$J43/2,$M43,TRUE)-_xlfn.NORM.DIST(AND(AO$6&gt;=$F43,AO$6&lt;=$H43)*(AN$6-$F43+1),$J43/2,$M43,TRUE))/(1-2*_xlfn.NORM.DIST(0,$J43/2,$M43,TRUE))*$D43+($K43="Steady Growth")*(AND(AO$6&gt;=$F43,AO$6&lt;=$H43)*((AO$6-$F43+1)/($J43*($J43+1)/2)*$D43))+($K43="custom")*CustCF!AI43</f>
        <v>0</v>
      </c>
      <c r="AP43" s="95">
        <f>($K43="Bell Curve")*(_xlfn.NORM.DIST(AND(AP$6&gt;=$F43,AP$6&lt;=$H43)*(AP$6-$F43+1),$J43/2,$M43,TRUE)-_xlfn.NORM.DIST(AND(AP$6&gt;=$F43,AP$6&lt;=$H43)*(AO$6-$F43+1),$J43/2,$M43,TRUE))/(1-2*_xlfn.NORM.DIST(0,$J43/2,$M43,TRUE))*$D43+($K43="Steady Growth")*(AND(AP$6&gt;=$F43,AP$6&lt;=$H43)*((AP$6-$F43+1)/($J43*($J43+1)/2)*$D43))+($K43="custom")*CustCF!AJ43</f>
        <v>0</v>
      </c>
      <c r="AQ43" s="95">
        <f>($K43="Bell Curve")*(_xlfn.NORM.DIST(AND(AQ$6&gt;=$F43,AQ$6&lt;=$H43)*(AQ$6-$F43+1),$J43/2,$M43,TRUE)-_xlfn.NORM.DIST(AND(AQ$6&gt;=$F43,AQ$6&lt;=$H43)*(AP$6-$F43+1),$J43/2,$M43,TRUE))/(1-2*_xlfn.NORM.DIST(0,$J43/2,$M43,TRUE))*$D43+($K43="Steady Growth")*(AND(AQ$6&gt;=$F43,AQ$6&lt;=$H43)*((AQ$6-$F43+1)/($J43*($J43+1)/2)*$D43))+($K43="custom")*CustCF!AK43</f>
        <v>0</v>
      </c>
      <c r="AR43" s="95">
        <f>($K43="Bell Curve")*(_xlfn.NORM.DIST(AND(AR$6&gt;=$F43,AR$6&lt;=$H43)*(AR$6-$F43+1),$J43/2,$M43,TRUE)-_xlfn.NORM.DIST(AND(AR$6&gt;=$F43,AR$6&lt;=$H43)*(AQ$6-$F43+1),$J43/2,$M43,TRUE))/(1-2*_xlfn.NORM.DIST(0,$J43/2,$M43,TRUE))*$D43+($K43="Steady Growth")*(AND(AR$6&gt;=$F43,AR$6&lt;=$H43)*((AR$6-$F43+1)/($J43*($J43+1)/2)*$D43))+($K43="custom")*CustCF!AL43</f>
        <v>0</v>
      </c>
      <c r="AS43" s="95">
        <f>($K43="Bell Curve")*(_xlfn.NORM.DIST(AND(AS$6&gt;=$F43,AS$6&lt;=$H43)*(AS$6-$F43+1),$J43/2,$M43,TRUE)-_xlfn.NORM.DIST(AND(AS$6&gt;=$F43,AS$6&lt;=$H43)*(AR$6-$F43+1),$J43/2,$M43,TRUE))/(1-2*_xlfn.NORM.DIST(0,$J43/2,$M43,TRUE))*$D43+($K43="Steady Growth")*(AND(AS$6&gt;=$F43,AS$6&lt;=$H43)*((AS$6-$F43+1)/($J43*($J43+1)/2)*$D43))+($K43="custom")*CustCF!AM43</f>
        <v>0</v>
      </c>
      <c r="AT43" s="95">
        <f>($K43="Bell Curve")*(_xlfn.NORM.DIST(AND(AT$6&gt;=$F43,AT$6&lt;=$H43)*(AT$6-$F43+1),$J43/2,$M43,TRUE)-_xlfn.NORM.DIST(AND(AT$6&gt;=$F43,AT$6&lt;=$H43)*(AS$6-$F43+1),$J43/2,$M43,TRUE))/(1-2*_xlfn.NORM.DIST(0,$J43/2,$M43,TRUE))*$D43+($K43="Steady Growth")*(AND(AT$6&gt;=$F43,AT$6&lt;=$H43)*((AT$6-$F43+1)/($J43*($J43+1)/2)*$D43))+($K43="custom")*CustCF!AN43</f>
        <v>0</v>
      </c>
      <c r="AU43" s="95">
        <f>($K43="Bell Curve")*(_xlfn.NORM.DIST(AND(AU$6&gt;=$F43,AU$6&lt;=$H43)*(AU$6-$F43+1),$J43/2,$M43,TRUE)-_xlfn.NORM.DIST(AND(AU$6&gt;=$F43,AU$6&lt;=$H43)*(AT$6-$F43+1),$J43/2,$M43,TRUE))/(1-2*_xlfn.NORM.DIST(0,$J43/2,$M43,TRUE))*$D43+($K43="Steady Growth")*(AND(AU$6&gt;=$F43,AU$6&lt;=$H43)*((AU$6-$F43+1)/($J43*($J43+1)/2)*$D43))+($K43="custom")*CustCF!AO43</f>
        <v>0</v>
      </c>
      <c r="AV43" s="95">
        <f>($K43="Bell Curve")*(_xlfn.NORM.DIST(AND(AV$6&gt;=$F43,AV$6&lt;=$H43)*(AV$6-$F43+1),$J43/2,$M43,TRUE)-_xlfn.NORM.DIST(AND(AV$6&gt;=$F43,AV$6&lt;=$H43)*(AU$6-$F43+1),$J43/2,$M43,TRUE))/(1-2*_xlfn.NORM.DIST(0,$J43/2,$M43,TRUE))*$D43+($K43="Steady Growth")*(AND(AV$6&gt;=$F43,AV$6&lt;=$H43)*((AV$6-$F43+1)/($J43*($J43+1)/2)*$D43))+($K43="custom")*CustCF!AP43</f>
        <v>0</v>
      </c>
      <c r="AW43" s="95">
        <f>($K43="Bell Curve")*(_xlfn.NORM.DIST(AND(AW$6&gt;=$F43,AW$6&lt;=$H43)*(AW$6-$F43+1),$J43/2,$M43,TRUE)-_xlfn.NORM.DIST(AND(AW$6&gt;=$F43,AW$6&lt;=$H43)*(AV$6-$F43+1),$J43/2,$M43,TRUE))/(1-2*_xlfn.NORM.DIST(0,$J43/2,$M43,TRUE))*$D43+($K43="Steady Growth")*(AND(AW$6&gt;=$F43,AW$6&lt;=$H43)*((AW$6-$F43+1)/($J43*($J43+1)/2)*$D43))+($K43="custom")*CustCF!AQ43</f>
        <v>0</v>
      </c>
      <c r="AX43" s="95">
        <f>($K43="Bell Curve")*(_xlfn.NORM.DIST(AND(AX$6&gt;=$F43,AX$6&lt;=$H43)*(AX$6-$F43+1),$J43/2,$M43,TRUE)-_xlfn.NORM.DIST(AND(AX$6&gt;=$F43,AX$6&lt;=$H43)*(AW$6-$F43+1),$J43/2,$M43,TRUE))/(1-2*_xlfn.NORM.DIST(0,$J43/2,$M43,TRUE))*$D43+($K43="Steady Growth")*(AND(AX$6&gt;=$F43,AX$6&lt;=$H43)*((AX$6-$F43+1)/($J43*($J43+1)/2)*$D43))+($K43="custom")*CustCF!AR43</f>
        <v>0</v>
      </c>
      <c r="AY43" s="95">
        <f>($K43="Bell Curve")*(_xlfn.NORM.DIST(AND(AY$6&gt;=$F43,AY$6&lt;=$H43)*(AY$6-$F43+1),$J43/2,$M43,TRUE)-_xlfn.NORM.DIST(AND(AY$6&gt;=$F43,AY$6&lt;=$H43)*(AX$6-$F43+1),$J43/2,$M43,TRUE))/(1-2*_xlfn.NORM.DIST(0,$J43/2,$M43,TRUE))*$D43+($K43="Steady Growth")*(AND(AY$6&gt;=$F43,AY$6&lt;=$H43)*((AY$6-$F43+1)/($J43*($J43+1)/2)*$D43))+($K43="custom")*CustCF!AS43</f>
        <v>0</v>
      </c>
      <c r="AZ43" s="95">
        <f>($K43="Bell Curve")*(_xlfn.NORM.DIST(AND(AZ$6&gt;=$F43,AZ$6&lt;=$H43)*(AZ$6-$F43+1),$J43/2,$M43,TRUE)-_xlfn.NORM.DIST(AND(AZ$6&gt;=$F43,AZ$6&lt;=$H43)*(AY$6-$F43+1),$J43/2,$M43,TRUE))/(1-2*_xlfn.NORM.DIST(0,$J43/2,$M43,TRUE))*$D43+($K43="Steady Growth")*(AND(AZ$6&gt;=$F43,AZ$6&lt;=$H43)*((AZ$6-$F43+1)/($J43*($J43+1)/2)*$D43))+($K43="custom")*CustCF!AT43</f>
        <v>0</v>
      </c>
      <c r="BA43" s="95">
        <f>($K43="Bell Curve")*(_xlfn.NORM.DIST(AND(BA$6&gt;=$F43,BA$6&lt;=$H43)*(BA$6-$F43+1),$J43/2,$M43,TRUE)-_xlfn.NORM.DIST(AND(BA$6&gt;=$F43,BA$6&lt;=$H43)*(AZ$6-$F43+1),$J43/2,$M43,TRUE))/(1-2*_xlfn.NORM.DIST(0,$J43/2,$M43,TRUE))*$D43+($K43="Steady Growth")*(AND(BA$6&gt;=$F43,BA$6&lt;=$H43)*((BA$6-$F43+1)/($J43*($J43+1)/2)*$D43))+($K43="custom")*CustCF!AU43</f>
        <v>0</v>
      </c>
      <c r="BB43" s="95">
        <f>($K43="Bell Curve")*(_xlfn.NORM.DIST(AND(BB$6&gt;=$F43,BB$6&lt;=$H43)*(BB$6-$F43+1),$J43/2,$M43,TRUE)-_xlfn.NORM.DIST(AND(BB$6&gt;=$F43,BB$6&lt;=$H43)*(BA$6-$F43+1),$J43/2,$M43,TRUE))/(1-2*_xlfn.NORM.DIST(0,$J43/2,$M43,TRUE))*$D43+($K43="Steady Growth")*(AND(BB$6&gt;=$F43,BB$6&lt;=$H43)*((BB$6-$F43+1)/($J43*($J43+1)/2)*$D43))+($K43="custom")*CustCF!AV43</f>
        <v>0</v>
      </c>
      <c r="BC43" s="95">
        <f>($K43="Bell Curve")*(_xlfn.NORM.DIST(AND(BC$6&gt;=$F43,BC$6&lt;=$H43)*(BC$6-$F43+1),$J43/2,$M43,TRUE)-_xlfn.NORM.DIST(AND(BC$6&gt;=$F43,BC$6&lt;=$H43)*(BB$6-$F43+1),$J43/2,$M43,TRUE))/(1-2*_xlfn.NORM.DIST(0,$J43/2,$M43,TRUE))*$D43+($K43="Steady Growth")*(AND(BC$6&gt;=$F43,BC$6&lt;=$H43)*((BC$6-$F43+1)/($J43*($J43+1)/2)*$D43))+($K43="custom")*CustCF!AW43</f>
        <v>0</v>
      </c>
      <c r="BD43" s="95">
        <f>($K43="Bell Curve")*(_xlfn.NORM.DIST(AND(BD$6&gt;=$F43,BD$6&lt;=$H43)*(BD$6-$F43+1),$J43/2,$M43,TRUE)-_xlfn.NORM.DIST(AND(BD$6&gt;=$F43,BD$6&lt;=$H43)*(BC$6-$F43+1),$J43/2,$M43,TRUE))/(1-2*_xlfn.NORM.DIST(0,$J43/2,$M43,TRUE))*$D43+($K43="Steady Growth")*(AND(BD$6&gt;=$F43,BD$6&lt;=$H43)*((BD$6-$F43+1)/($J43*($J43+1)/2)*$D43))+($K43="custom")*CustCF!AX43</f>
        <v>0</v>
      </c>
      <c r="BE43" s="95">
        <f>($K43="Bell Curve")*(_xlfn.NORM.DIST(AND(BE$6&gt;=$F43,BE$6&lt;=$H43)*(BE$6-$F43+1),$J43/2,$M43,TRUE)-_xlfn.NORM.DIST(AND(BE$6&gt;=$F43,BE$6&lt;=$H43)*(BD$6-$F43+1),$J43/2,$M43,TRUE))/(1-2*_xlfn.NORM.DIST(0,$J43/2,$M43,TRUE))*$D43+($K43="Steady Growth")*(AND(BE$6&gt;=$F43,BE$6&lt;=$H43)*((BE$6-$F43+1)/($J43*($J43+1)/2)*$D43))+($K43="custom")*CustCF!AY43</f>
        <v>0</v>
      </c>
      <c r="BF43" s="95">
        <f>($K43="Bell Curve")*(_xlfn.NORM.DIST(AND(BF$6&gt;=$F43,BF$6&lt;=$H43)*(BF$6-$F43+1),$J43/2,$M43,TRUE)-_xlfn.NORM.DIST(AND(BF$6&gt;=$F43,BF$6&lt;=$H43)*(BE$6-$F43+1),$J43/2,$M43,TRUE))/(1-2*_xlfn.NORM.DIST(0,$J43/2,$M43,TRUE))*$D43+($K43="Steady Growth")*(AND(BF$6&gt;=$F43,BF$6&lt;=$H43)*((BF$6-$F43+1)/($J43*($J43+1)/2)*$D43))+($K43="custom")*CustCF!AZ43</f>
        <v>0</v>
      </c>
      <c r="BG43" s="95">
        <f>($K43="Bell Curve")*(_xlfn.NORM.DIST(AND(BG$6&gt;=$F43,BG$6&lt;=$H43)*(BG$6-$F43+1),$J43/2,$M43,TRUE)-_xlfn.NORM.DIST(AND(BG$6&gt;=$F43,BG$6&lt;=$H43)*(BF$6-$F43+1),$J43/2,$M43,TRUE))/(1-2*_xlfn.NORM.DIST(0,$J43/2,$M43,TRUE))*$D43+($K43="Steady Growth")*(AND(BG$6&gt;=$F43,BG$6&lt;=$H43)*((BG$6-$F43+1)/($J43*($J43+1)/2)*$D43))+($K43="custom")*CustCF!BA43</f>
        <v>0</v>
      </c>
      <c r="BH43" s="95">
        <f>($K43="Bell Curve")*(_xlfn.NORM.DIST(AND(BH$6&gt;=$F43,BH$6&lt;=$H43)*(BH$6-$F43+1),$J43/2,$M43,TRUE)-_xlfn.NORM.DIST(AND(BH$6&gt;=$F43,BH$6&lt;=$H43)*(BG$6-$F43+1),$J43/2,$M43,TRUE))/(1-2*_xlfn.NORM.DIST(0,$J43/2,$M43,TRUE))*$D43+($K43="Steady Growth")*(AND(BH$6&gt;=$F43,BH$6&lt;=$H43)*((BH$6-$F43+1)/($J43*($J43+1)/2)*$D43))+($K43="custom")*CustCF!BB43</f>
        <v>0</v>
      </c>
      <c r="BI43" s="95">
        <f>($K43="Bell Curve")*(_xlfn.NORM.DIST(AND(BI$6&gt;=$F43,BI$6&lt;=$H43)*(BI$6-$F43+1),$J43/2,$M43,TRUE)-_xlfn.NORM.DIST(AND(BI$6&gt;=$F43,BI$6&lt;=$H43)*(BH$6-$F43+1),$J43/2,$M43,TRUE))/(1-2*_xlfn.NORM.DIST(0,$J43/2,$M43,TRUE))*$D43+($K43="Steady Growth")*(AND(BI$6&gt;=$F43,BI$6&lt;=$H43)*((BI$6-$F43+1)/($J43*($J43+1)/2)*$D43))+($K43="custom")*CustCF!BC43</f>
        <v>0</v>
      </c>
      <c r="BJ43" s="95">
        <f>($K43="Bell Curve")*(_xlfn.NORM.DIST(AND(BJ$6&gt;=$F43,BJ$6&lt;=$H43)*(BJ$6-$F43+1),$J43/2,$M43,TRUE)-_xlfn.NORM.DIST(AND(BJ$6&gt;=$F43,BJ$6&lt;=$H43)*(BI$6-$F43+1),$J43/2,$M43,TRUE))/(1-2*_xlfn.NORM.DIST(0,$J43/2,$M43,TRUE))*$D43+($K43="Steady Growth")*(AND(BJ$6&gt;=$F43,BJ$6&lt;=$H43)*((BJ$6-$F43+1)/($J43*($J43+1)/2)*$D43))+($K43="custom")*CustCF!BD43</f>
        <v>0</v>
      </c>
      <c r="BK43" s="95">
        <f>($K43="Bell Curve")*(_xlfn.NORM.DIST(AND(BK$6&gt;=$F43,BK$6&lt;=$H43)*(BK$6-$F43+1),$J43/2,$M43,TRUE)-_xlfn.NORM.DIST(AND(BK$6&gt;=$F43,BK$6&lt;=$H43)*(BJ$6-$F43+1),$J43/2,$M43,TRUE))/(1-2*_xlfn.NORM.DIST(0,$J43/2,$M43,TRUE))*$D43+($K43="Steady Growth")*(AND(BK$6&gt;=$F43,BK$6&lt;=$H43)*((BK$6-$F43+1)/($J43*($J43+1)/2)*$D43))+($K43="custom")*CustCF!BE43</f>
        <v>0</v>
      </c>
      <c r="BL43" s="95">
        <f>($K43="Bell Curve")*(_xlfn.NORM.DIST(AND(BL$6&gt;=$F43,BL$6&lt;=$H43)*(BL$6-$F43+1),$J43/2,$M43,TRUE)-_xlfn.NORM.DIST(AND(BL$6&gt;=$F43,BL$6&lt;=$H43)*(BK$6-$F43+1),$J43/2,$M43,TRUE))/(1-2*_xlfn.NORM.DIST(0,$J43/2,$M43,TRUE))*$D43+($K43="Steady Growth")*(AND(BL$6&gt;=$F43,BL$6&lt;=$H43)*((BL$6-$F43+1)/($J43*($J43+1)/2)*$D43))+($K43="custom")*CustCF!BF43</f>
        <v>0</v>
      </c>
      <c r="BM43" s="95">
        <f>($K43="Bell Curve")*(_xlfn.NORM.DIST(AND(BM$6&gt;=$F43,BM$6&lt;=$H43)*(BM$6-$F43+1),$J43/2,$M43,TRUE)-_xlfn.NORM.DIST(AND(BM$6&gt;=$F43,BM$6&lt;=$H43)*(BL$6-$F43+1),$J43/2,$M43,TRUE))/(1-2*_xlfn.NORM.DIST(0,$J43/2,$M43,TRUE))*$D43+($K43="Steady Growth")*(AND(BM$6&gt;=$F43,BM$6&lt;=$H43)*((BM$6-$F43+1)/($J43*($J43+1)/2)*$D43))+($K43="custom")*CustCF!BG43</f>
        <v>0</v>
      </c>
      <c r="BN43" s="95">
        <f>($K43="Bell Curve")*(_xlfn.NORM.DIST(AND(BN$6&gt;=$F43,BN$6&lt;=$H43)*(BN$6-$F43+1),$J43/2,$M43,TRUE)-_xlfn.NORM.DIST(AND(BN$6&gt;=$F43,BN$6&lt;=$H43)*(BM$6-$F43+1),$J43/2,$M43,TRUE))/(1-2*_xlfn.NORM.DIST(0,$J43/2,$M43,TRUE))*$D43+($K43="Steady Growth")*(AND(BN$6&gt;=$F43,BN$6&lt;=$H43)*((BN$6-$F43+1)/($J43*($J43+1)/2)*$D43))+($K43="custom")*CustCF!BH43</f>
        <v>0</v>
      </c>
      <c r="BO43" s="95">
        <f>($K43="Bell Curve")*(_xlfn.NORM.DIST(AND(BO$6&gt;=$F43,BO$6&lt;=$H43)*(BO$6-$F43+1),$J43/2,$M43,TRUE)-_xlfn.NORM.DIST(AND(BO$6&gt;=$F43,BO$6&lt;=$H43)*(BN$6-$F43+1),$J43/2,$M43,TRUE))/(1-2*_xlfn.NORM.DIST(0,$J43/2,$M43,TRUE))*$D43+($K43="Steady Growth")*(AND(BO$6&gt;=$F43,BO$6&lt;=$H43)*((BO$6-$F43+1)/($J43*($J43+1)/2)*$D43))+($K43="custom")*CustCF!BI43</f>
        <v>0</v>
      </c>
      <c r="BP43" s="95">
        <f>($K43="Bell Curve")*(_xlfn.NORM.DIST(AND(BP$6&gt;=$F43,BP$6&lt;=$H43)*(BP$6-$F43+1),$J43/2,$M43,TRUE)-_xlfn.NORM.DIST(AND(BP$6&gt;=$F43,BP$6&lt;=$H43)*(BO$6-$F43+1),$J43/2,$M43,TRUE))/(1-2*_xlfn.NORM.DIST(0,$J43/2,$M43,TRUE))*$D43+($K43="Steady Growth")*(AND(BP$6&gt;=$F43,BP$6&lt;=$H43)*((BP$6-$F43+1)/($J43*($J43+1)/2)*$D43))+($K43="custom")*CustCF!BJ43</f>
        <v>0</v>
      </c>
      <c r="BQ43" s="95">
        <f>($K43="Bell Curve")*(_xlfn.NORM.DIST(AND(BQ$6&gt;=$F43,BQ$6&lt;=$H43)*(BQ$6-$F43+1),$J43/2,$M43,TRUE)-_xlfn.NORM.DIST(AND(BQ$6&gt;=$F43,BQ$6&lt;=$H43)*(BP$6-$F43+1),$J43/2,$M43,TRUE))/(1-2*_xlfn.NORM.DIST(0,$J43/2,$M43,TRUE))*$D43+($K43="Steady Growth")*(AND(BQ$6&gt;=$F43,BQ$6&lt;=$H43)*((BQ$6-$F43+1)/($J43*($J43+1)/2)*$D43))+($K43="custom")*CustCF!BK43</f>
        <v>0</v>
      </c>
      <c r="BR43" s="95">
        <f>($K43="Bell Curve")*(_xlfn.NORM.DIST(AND(BR$6&gt;=$F43,BR$6&lt;=$H43)*(BR$6-$F43+1),$J43/2,$M43,TRUE)-_xlfn.NORM.DIST(AND(BR$6&gt;=$F43,BR$6&lt;=$H43)*(BQ$6-$F43+1),$J43/2,$M43,TRUE))/(1-2*_xlfn.NORM.DIST(0,$J43/2,$M43,TRUE))*$D43+($K43="Steady Growth")*(AND(BR$6&gt;=$F43,BR$6&lt;=$H43)*((BR$6-$F43+1)/($J43*($J43+1)/2)*$D43))+($K43="custom")*CustCF!BL43</f>
        <v>0</v>
      </c>
      <c r="BS43" s="95">
        <f>($K43="Bell Curve")*(_xlfn.NORM.DIST(AND(BS$6&gt;=$F43,BS$6&lt;=$H43)*(BS$6-$F43+1),$J43/2,$M43,TRUE)-_xlfn.NORM.DIST(AND(BS$6&gt;=$F43,BS$6&lt;=$H43)*(BR$6-$F43+1),$J43/2,$M43,TRUE))/(1-2*_xlfn.NORM.DIST(0,$J43/2,$M43,TRUE))*$D43+($K43="Steady Growth")*(AND(BS$6&gt;=$F43,BS$6&lt;=$H43)*((BS$6-$F43+1)/($J43*($J43+1)/2)*$D43))+($K43="custom")*CustCF!BM43</f>
        <v>0</v>
      </c>
      <c r="BT43" s="95">
        <f>($K43="Bell Curve")*(_xlfn.NORM.DIST(AND(BT$6&gt;=$F43,BT$6&lt;=$H43)*(BT$6-$F43+1),$J43/2,$M43,TRUE)-_xlfn.NORM.DIST(AND(BT$6&gt;=$F43,BT$6&lt;=$H43)*(BS$6-$F43+1),$J43/2,$M43,TRUE))/(1-2*_xlfn.NORM.DIST(0,$J43/2,$M43,TRUE))*$D43+($K43="Steady Growth")*(AND(BT$6&gt;=$F43,BT$6&lt;=$H43)*((BT$6-$F43+1)/($J43*($J43+1)/2)*$D43))+($K43="custom")*CustCF!BN43</f>
        <v>0</v>
      </c>
      <c r="BU43" s="95">
        <f>($K43="Bell Curve")*(_xlfn.NORM.DIST(AND(BU$6&gt;=$F43,BU$6&lt;=$H43)*(BU$6-$F43+1),$J43/2,$M43,TRUE)-_xlfn.NORM.DIST(AND(BU$6&gt;=$F43,BU$6&lt;=$H43)*(BT$6-$F43+1),$J43/2,$M43,TRUE))/(1-2*_xlfn.NORM.DIST(0,$J43/2,$M43,TRUE))*$D43+($K43="Steady Growth")*(AND(BU$6&gt;=$F43,BU$6&lt;=$H43)*((BU$6-$F43+1)/($J43*($J43+1)/2)*$D43))+($K43="custom")*CustCF!BO43</f>
        <v>0</v>
      </c>
      <c r="BV43" s="95">
        <f>($K43="Bell Curve")*(_xlfn.NORM.DIST(AND(BV$6&gt;=$F43,BV$6&lt;=$H43)*(BV$6-$F43+1),$J43/2,$M43,TRUE)-_xlfn.NORM.DIST(AND(BV$6&gt;=$F43,BV$6&lt;=$H43)*(BU$6-$F43+1),$J43/2,$M43,TRUE))/(1-2*_xlfn.NORM.DIST(0,$J43/2,$M43,TRUE))*$D43+($K43="Steady Growth")*(AND(BV$6&gt;=$F43,BV$6&lt;=$H43)*((BV$6-$F43+1)/($J43*($J43+1)/2)*$D43))+($K43="custom")*CustCF!BP43</f>
        <v>0</v>
      </c>
      <c r="BW43" s="95">
        <f>($K43="Bell Curve")*(_xlfn.NORM.DIST(AND(BW$6&gt;=$F43,BW$6&lt;=$H43)*(BW$6-$F43+1),$J43/2,$M43,TRUE)-_xlfn.NORM.DIST(AND(BW$6&gt;=$F43,BW$6&lt;=$H43)*(BV$6-$F43+1),$J43/2,$M43,TRUE))/(1-2*_xlfn.NORM.DIST(0,$J43/2,$M43,TRUE))*$D43+($K43="Steady Growth")*(AND(BW$6&gt;=$F43,BW$6&lt;=$H43)*((BW$6-$F43+1)/($J43*($J43+1)/2)*$D43))+($K43="custom")*CustCF!BQ43</f>
        <v>0</v>
      </c>
      <c r="BX43" s="95">
        <f>($K43="Bell Curve")*(_xlfn.NORM.DIST(AND(BX$6&gt;=$F43,BX$6&lt;=$H43)*(BX$6-$F43+1),$J43/2,$M43,TRUE)-_xlfn.NORM.DIST(AND(BX$6&gt;=$F43,BX$6&lt;=$H43)*(BW$6-$F43+1),$J43/2,$M43,TRUE))/(1-2*_xlfn.NORM.DIST(0,$J43/2,$M43,TRUE))*$D43+($K43="Steady Growth")*(AND(BX$6&gt;=$F43,BX$6&lt;=$H43)*((BX$6-$F43+1)/($J43*($J43+1)/2)*$D43))+($K43="custom")*CustCF!BR43</f>
        <v>0</v>
      </c>
      <c r="BY43" s="95">
        <f>($K43="Bell Curve")*(_xlfn.NORM.DIST(AND(BY$6&gt;=$F43,BY$6&lt;=$H43)*(BY$6-$F43+1),$J43/2,$M43,TRUE)-_xlfn.NORM.DIST(AND(BY$6&gt;=$F43,BY$6&lt;=$H43)*(BX$6-$F43+1),$J43/2,$M43,TRUE))/(1-2*_xlfn.NORM.DIST(0,$J43/2,$M43,TRUE))*$D43+($K43="Steady Growth")*(AND(BY$6&gt;=$F43,BY$6&lt;=$H43)*((BY$6-$F43+1)/($J43*($J43+1)/2)*$D43))+($K43="custom")*CustCF!BS43</f>
        <v>0</v>
      </c>
      <c r="BZ43" s="95">
        <f>($K43="Bell Curve")*(_xlfn.NORM.DIST(AND(BZ$6&gt;=$F43,BZ$6&lt;=$H43)*(BZ$6-$F43+1),$J43/2,$M43,TRUE)-_xlfn.NORM.DIST(AND(BZ$6&gt;=$F43,BZ$6&lt;=$H43)*(BY$6-$F43+1),$J43/2,$M43,TRUE))/(1-2*_xlfn.NORM.DIST(0,$J43/2,$M43,TRUE))*$D43+($K43="Steady Growth")*(AND(BZ$6&gt;=$F43,BZ$6&lt;=$H43)*((BZ$6-$F43+1)/($J43*($J43+1)/2)*$D43))+($K43="custom")*CustCF!BT43</f>
        <v>0</v>
      </c>
      <c r="CA43" s="95">
        <f>($K43="Bell Curve")*(_xlfn.NORM.DIST(AND(CA$6&gt;=$F43,CA$6&lt;=$H43)*(CA$6-$F43+1),$J43/2,$M43,TRUE)-_xlfn.NORM.DIST(AND(CA$6&gt;=$F43,CA$6&lt;=$H43)*(BZ$6-$F43+1),$J43/2,$M43,TRUE))/(1-2*_xlfn.NORM.DIST(0,$J43/2,$M43,TRUE))*$D43+($K43="Steady Growth")*(AND(CA$6&gt;=$F43,CA$6&lt;=$H43)*((CA$6-$F43+1)/($J43*($J43+1)/2)*$D43))+($K43="custom")*CustCF!BU43</f>
        <v>0</v>
      </c>
      <c r="CB43" s="95">
        <f>($K43="Bell Curve")*(_xlfn.NORM.DIST(AND(CB$6&gt;=$F43,CB$6&lt;=$H43)*(CB$6-$F43+1),$J43/2,$M43,TRUE)-_xlfn.NORM.DIST(AND(CB$6&gt;=$F43,CB$6&lt;=$H43)*(CA$6-$F43+1),$J43/2,$M43,TRUE))/(1-2*_xlfn.NORM.DIST(0,$J43/2,$M43,TRUE))*$D43+($K43="Steady Growth")*(AND(CB$6&gt;=$F43,CB$6&lt;=$H43)*((CB$6-$F43+1)/($J43*($J43+1)/2)*$D43))+($K43="custom")*CustCF!BV43</f>
        <v>0</v>
      </c>
      <c r="CC43" s="95">
        <f>($K43="Bell Curve")*(_xlfn.NORM.DIST(AND(CC$6&gt;=$F43,CC$6&lt;=$H43)*(CC$6-$F43+1),$J43/2,$M43,TRUE)-_xlfn.NORM.DIST(AND(CC$6&gt;=$F43,CC$6&lt;=$H43)*(CB$6-$F43+1),$J43/2,$M43,TRUE))/(1-2*_xlfn.NORM.DIST(0,$J43/2,$M43,TRUE))*$D43+($K43="Steady Growth")*(AND(CC$6&gt;=$F43,CC$6&lt;=$H43)*((CC$6-$F43+1)/($J43*($J43+1)/2)*$D43))+($K43="custom")*CustCF!BW43</f>
        <v>0</v>
      </c>
      <c r="CD43" s="95">
        <f>($K43="Bell Curve")*(_xlfn.NORM.DIST(AND(CD$6&gt;=$F43,CD$6&lt;=$H43)*(CD$6-$F43+1),$J43/2,$M43,TRUE)-_xlfn.NORM.DIST(AND(CD$6&gt;=$F43,CD$6&lt;=$H43)*(CC$6-$F43+1),$J43/2,$M43,TRUE))/(1-2*_xlfn.NORM.DIST(0,$J43/2,$M43,TRUE))*$D43+($K43="Steady Growth")*(AND(CD$6&gt;=$F43,CD$6&lt;=$H43)*((CD$6-$F43+1)/($J43*($J43+1)/2)*$D43))+($K43="custom")*CustCF!BX43</f>
        <v>0</v>
      </c>
      <c r="CE43" s="95">
        <f>($K43="Bell Curve")*(_xlfn.NORM.DIST(AND(CE$6&gt;=$F43,CE$6&lt;=$H43)*(CE$6-$F43+1),$J43/2,$M43,TRUE)-_xlfn.NORM.DIST(AND(CE$6&gt;=$F43,CE$6&lt;=$H43)*(CD$6-$F43+1),$J43/2,$M43,TRUE))/(1-2*_xlfn.NORM.DIST(0,$J43/2,$M43,TRUE))*$D43+($K43="Steady Growth")*(AND(CE$6&gt;=$F43,CE$6&lt;=$H43)*((CE$6-$F43+1)/($J43*($J43+1)/2)*$D43))+($K43="custom")*CustCF!BY43</f>
        <v>0</v>
      </c>
      <c r="CF43" s="95">
        <f>($K43="Bell Curve")*(_xlfn.NORM.DIST(AND(CF$6&gt;=$F43,CF$6&lt;=$H43)*(CF$6-$F43+1),$J43/2,$M43,TRUE)-_xlfn.NORM.DIST(AND(CF$6&gt;=$F43,CF$6&lt;=$H43)*(CE$6-$F43+1),$J43/2,$M43,TRUE))/(1-2*_xlfn.NORM.DIST(0,$J43/2,$M43,TRUE))*$D43+($K43="Steady Growth")*(AND(CF$6&gt;=$F43,CF$6&lt;=$H43)*((CF$6-$F43+1)/($J43*($J43+1)/2)*$D43))+($K43="custom")*CustCF!BZ43</f>
        <v>0</v>
      </c>
      <c r="CG43" s="95">
        <f>($K43="Bell Curve")*(_xlfn.NORM.DIST(AND(CG$6&gt;=$F43,CG$6&lt;=$H43)*(CG$6-$F43+1),$J43/2,$M43,TRUE)-_xlfn.NORM.DIST(AND(CG$6&gt;=$F43,CG$6&lt;=$H43)*(CF$6-$F43+1),$J43/2,$M43,TRUE))/(1-2*_xlfn.NORM.DIST(0,$J43/2,$M43,TRUE))*$D43+($K43="Steady Growth")*(AND(CG$6&gt;=$F43,CG$6&lt;=$H43)*((CG$6-$F43+1)/($J43*($J43+1)/2)*$D43))+($K43="custom")*CustCF!CA43</f>
        <v>0</v>
      </c>
      <c r="CH43" s="95">
        <f>($K43="Bell Curve")*(_xlfn.NORM.DIST(AND(CH$6&gt;=$F43,CH$6&lt;=$H43)*(CH$6-$F43+1),$J43/2,$M43,TRUE)-_xlfn.NORM.DIST(AND(CH$6&gt;=$F43,CH$6&lt;=$H43)*(CG$6-$F43+1),$J43/2,$M43,TRUE))/(1-2*_xlfn.NORM.DIST(0,$J43/2,$M43,TRUE))*$D43+($K43="Steady Growth")*(AND(CH$6&gt;=$F43,CH$6&lt;=$H43)*((CH$6-$F43+1)/($J43*($J43+1)/2)*$D43))+($K43="custom")*CustCF!CB43</f>
        <v>0</v>
      </c>
      <c r="CI43" s="95">
        <f>($K43="Bell Curve")*(_xlfn.NORM.DIST(AND(CI$6&gt;=$F43,CI$6&lt;=$H43)*(CI$6-$F43+1),$J43/2,$M43,TRUE)-_xlfn.NORM.DIST(AND(CI$6&gt;=$F43,CI$6&lt;=$H43)*(CH$6-$F43+1),$J43/2,$M43,TRUE))/(1-2*_xlfn.NORM.DIST(0,$J43/2,$M43,TRUE))*$D43+($K43="Steady Growth")*(AND(CI$6&gt;=$F43,CI$6&lt;=$H43)*((CI$6-$F43+1)/($J43*($J43+1)/2)*$D43))+($K43="custom")*CustCF!CC43</f>
        <v>0</v>
      </c>
      <c r="CJ43" s="95">
        <f>($K43="Bell Curve")*(_xlfn.NORM.DIST(AND(CJ$6&gt;=$F43,CJ$6&lt;=$H43)*(CJ$6-$F43+1),$J43/2,$M43,TRUE)-_xlfn.NORM.DIST(AND(CJ$6&gt;=$F43,CJ$6&lt;=$H43)*(CI$6-$F43+1),$J43/2,$M43,TRUE))/(1-2*_xlfn.NORM.DIST(0,$J43/2,$M43,TRUE))*$D43+($K43="Steady Growth")*(AND(CJ$6&gt;=$F43,CJ$6&lt;=$H43)*((CJ$6-$F43+1)/($J43*($J43+1)/2)*$D43))+($K43="custom")*CustCF!CD43</f>
        <v>0</v>
      </c>
      <c r="CK43" s="95">
        <f>($K43="Bell Curve")*(_xlfn.NORM.DIST(AND(CK$6&gt;=$F43,CK$6&lt;=$H43)*(CK$6-$F43+1),$J43/2,$M43,TRUE)-_xlfn.NORM.DIST(AND(CK$6&gt;=$F43,CK$6&lt;=$H43)*(CJ$6-$F43+1),$J43/2,$M43,TRUE))/(1-2*_xlfn.NORM.DIST(0,$J43/2,$M43,TRUE))*$D43+($K43="Steady Growth")*(AND(CK$6&gt;=$F43,CK$6&lt;=$H43)*((CK$6-$F43+1)/($J43*($J43+1)/2)*$D43))+($K43="custom")*CustCF!CE43</f>
        <v>0</v>
      </c>
      <c r="CL43" s="95">
        <f>($K43="Bell Curve")*(_xlfn.NORM.DIST(AND(CL$6&gt;=$F43,CL$6&lt;=$H43)*(CL$6-$F43+1),$J43/2,$M43,TRUE)-_xlfn.NORM.DIST(AND(CL$6&gt;=$F43,CL$6&lt;=$H43)*(CK$6-$F43+1),$J43/2,$M43,TRUE))/(1-2*_xlfn.NORM.DIST(0,$J43/2,$M43,TRUE))*$D43+($K43="Steady Growth")*(AND(CL$6&gt;=$F43,CL$6&lt;=$H43)*((CL$6-$F43+1)/($J43*($J43+1)/2)*$D43))+($K43="custom")*CustCF!CF43</f>
        <v>0</v>
      </c>
      <c r="CM43" s="95">
        <f>($K43="Bell Curve")*(_xlfn.NORM.DIST(AND(CM$6&gt;=$F43,CM$6&lt;=$H43)*(CM$6-$F43+1),$J43/2,$M43,TRUE)-_xlfn.NORM.DIST(AND(CM$6&gt;=$F43,CM$6&lt;=$H43)*(CL$6-$F43+1),$J43/2,$M43,TRUE))/(1-2*_xlfn.NORM.DIST(0,$J43/2,$M43,TRUE))*$D43+($K43="Steady Growth")*(AND(CM$6&gt;=$F43,CM$6&lt;=$H43)*((CM$6-$F43+1)/($J43*($J43+1)/2)*$D43))+($K43="custom")*CustCF!CG43</f>
        <v>0</v>
      </c>
      <c r="CN43" s="95">
        <f>($K43="Bell Curve")*(_xlfn.NORM.DIST(AND(CN$6&gt;=$F43,CN$6&lt;=$H43)*(CN$6-$F43+1),$J43/2,$M43,TRUE)-_xlfn.NORM.DIST(AND(CN$6&gt;=$F43,CN$6&lt;=$H43)*(CM$6-$F43+1),$J43/2,$M43,TRUE))/(1-2*_xlfn.NORM.DIST(0,$J43/2,$M43,TRUE))*$D43+($K43="Steady Growth")*(AND(CN$6&gt;=$F43,CN$6&lt;=$H43)*((CN$6-$F43+1)/($J43*($J43+1)/2)*$D43))+($K43="custom")*CustCF!CH43</f>
        <v>0</v>
      </c>
      <c r="CO43" s="95">
        <f>($K43="Bell Curve")*(_xlfn.NORM.DIST(AND(CO$6&gt;=$F43,CO$6&lt;=$H43)*(CO$6-$F43+1),$J43/2,$M43,TRUE)-_xlfn.NORM.DIST(AND(CO$6&gt;=$F43,CO$6&lt;=$H43)*(CN$6-$F43+1),$J43/2,$M43,TRUE))/(1-2*_xlfn.NORM.DIST(0,$J43/2,$M43,TRUE))*$D43+($K43="Steady Growth")*(AND(CO$6&gt;=$F43,CO$6&lt;=$H43)*((CO$6-$F43+1)/($J43*($J43+1)/2)*$D43))+($K43="custom")*CustCF!CI43</f>
        <v>0</v>
      </c>
      <c r="CP43" s="95">
        <f>($K43="Bell Curve")*(_xlfn.NORM.DIST(AND(CP$6&gt;=$F43,CP$6&lt;=$H43)*(CP$6-$F43+1),$J43/2,$M43,TRUE)-_xlfn.NORM.DIST(AND(CP$6&gt;=$F43,CP$6&lt;=$H43)*(CO$6-$F43+1),$J43/2,$M43,TRUE))/(1-2*_xlfn.NORM.DIST(0,$J43/2,$M43,TRUE))*$D43+($K43="Steady Growth")*(AND(CP$6&gt;=$F43,CP$6&lt;=$H43)*((CP$6-$F43+1)/($J43*($J43+1)/2)*$D43))+($K43="custom")*CustCF!CJ43</f>
        <v>0</v>
      </c>
      <c r="CQ43" s="95">
        <f>($K43="Bell Curve")*(_xlfn.NORM.DIST(AND(CQ$6&gt;=$F43,CQ$6&lt;=$H43)*(CQ$6-$F43+1),$J43/2,$M43,TRUE)-_xlfn.NORM.DIST(AND(CQ$6&gt;=$F43,CQ$6&lt;=$H43)*(CP$6-$F43+1),$J43/2,$M43,TRUE))/(1-2*_xlfn.NORM.DIST(0,$J43/2,$M43,TRUE))*$D43+($K43="Steady Growth")*(AND(CQ$6&gt;=$F43,CQ$6&lt;=$H43)*((CQ$6-$F43+1)/($J43*($J43+1)/2)*$D43))+($K43="custom")*CustCF!CK43</f>
        <v>0</v>
      </c>
      <c r="CR43" s="95">
        <f>($K43="Bell Curve")*(_xlfn.NORM.DIST(AND(CR$6&gt;=$F43,CR$6&lt;=$H43)*(CR$6-$F43+1),$J43/2,$M43,TRUE)-_xlfn.NORM.DIST(AND(CR$6&gt;=$F43,CR$6&lt;=$H43)*(CQ$6-$F43+1),$J43/2,$M43,TRUE))/(1-2*_xlfn.NORM.DIST(0,$J43/2,$M43,TRUE))*$D43+($K43="Steady Growth")*(AND(CR$6&gt;=$F43,CR$6&lt;=$H43)*((CR$6-$F43+1)/($J43*($J43+1)/2)*$D43))+($K43="custom")*CustCF!CL43</f>
        <v>0</v>
      </c>
      <c r="CS43" s="95">
        <f>($K43="Bell Curve")*(_xlfn.NORM.DIST(AND(CS$6&gt;=$F43,CS$6&lt;=$H43)*(CS$6-$F43+1),$J43/2,$M43,TRUE)-_xlfn.NORM.DIST(AND(CS$6&gt;=$F43,CS$6&lt;=$H43)*(CR$6-$F43+1),$J43/2,$M43,TRUE))/(1-2*_xlfn.NORM.DIST(0,$J43/2,$M43,TRUE))*$D43+($K43="Steady Growth")*(AND(CS$6&gt;=$F43,CS$6&lt;=$H43)*((CS$6-$F43+1)/($J43*($J43+1)/2)*$D43))+($K43="custom")*CustCF!CM43</f>
        <v>0</v>
      </c>
      <c r="CT43" s="95">
        <f>($K43="Bell Curve")*(_xlfn.NORM.DIST(AND(CT$6&gt;=$F43,CT$6&lt;=$H43)*(CT$6-$F43+1),$J43/2,$M43,TRUE)-_xlfn.NORM.DIST(AND(CT$6&gt;=$F43,CT$6&lt;=$H43)*(CS$6-$F43+1),$J43/2,$M43,TRUE))/(1-2*_xlfn.NORM.DIST(0,$J43/2,$M43,TRUE))*$D43+($K43="Steady Growth")*(AND(CT$6&gt;=$F43,CT$6&lt;=$H43)*((CT$6-$F43+1)/($J43*($J43+1)/2)*$D43))+($K43="custom")*CustCF!CN43</f>
        <v>0</v>
      </c>
      <c r="CU43" s="95">
        <f>($K43="Bell Curve")*(_xlfn.NORM.DIST(AND(CU$6&gt;=$F43,CU$6&lt;=$H43)*(CU$6-$F43+1),$J43/2,$M43,TRUE)-_xlfn.NORM.DIST(AND(CU$6&gt;=$F43,CU$6&lt;=$H43)*(CT$6-$F43+1),$J43/2,$M43,TRUE))/(1-2*_xlfn.NORM.DIST(0,$J43/2,$M43,TRUE))*$D43+($K43="Steady Growth")*(AND(CU$6&gt;=$F43,CU$6&lt;=$H43)*((CU$6-$F43+1)/($J43*($J43+1)/2)*$D43))+($K43="custom")*CustCF!CO43</f>
        <v>0</v>
      </c>
      <c r="CV43" s="95">
        <f>($K43="Bell Curve")*(_xlfn.NORM.DIST(AND(CV$6&gt;=$F43,CV$6&lt;=$H43)*(CV$6-$F43+1),$J43/2,$M43,TRUE)-_xlfn.NORM.DIST(AND(CV$6&gt;=$F43,CV$6&lt;=$H43)*(CU$6-$F43+1),$J43/2,$M43,TRUE))/(1-2*_xlfn.NORM.DIST(0,$J43/2,$M43,TRUE))*$D43+($K43="Steady Growth")*(AND(CV$6&gt;=$F43,CV$6&lt;=$H43)*((CV$6-$F43+1)/($J43*($J43+1)/2)*$D43))+($K43="custom")*CustCF!CP43</f>
        <v>0</v>
      </c>
      <c r="CW43" s="95">
        <f>($K43="Bell Curve")*(_xlfn.NORM.DIST(AND(CW$6&gt;=$F43,CW$6&lt;=$H43)*(CW$6-$F43+1),$J43/2,$M43,TRUE)-_xlfn.NORM.DIST(AND(CW$6&gt;=$F43,CW$6&lt;=$H43)*(CV$6-$F43+1),$J43/2,$M43,TRUE))/(1-2*_xlfn.NORM.DIST(0,$J43/2,$M43,TRUE))*$D43+($K43="Steady Growth")*(AND(CW$6&gt;=$F43,CW$6&lt;=$H43)*((CW$6-$F43+1)/($J43*($J43+1)/2)*$D43))+($K43="custom")*CustCF!CQ43</f>
        <v>0</v>
      </c>
      <c r="CX43" s="95">
        <f>($K43="Bell Curve")*(_xlfn.NORM.DIST(AND(CX$6&gt;=$F43,CX$6&lt;=$H43)*(CX$6-$F43+1),$J43/2,$M43,TRUE)-_xlfn.NORM.DIST(AND(CX$6&gt;=$F43,CX$6&lt;=$H43)*(CW$6-$F43+1),$J43/2,$M43,TRUE))/(1-2*_xlfn.NORM.DIST(0,$J43/2,$M43,TRUE))*$D43+($K43="Steady Growth")*(AND(CX$6&gt;=$F43,CX$6&lt;=$H43)*((CX$6-$F43+1)/($J43*($J43+1)/2)*$D43))+($K43="custom")*CustCF!CR43</f>
        <v>0</v>
      </c>
      <c r="CY43" s="95">
        <f>($K43="Bell Curve")*(_xlfn.NORM.DIST(AND(CY$6&gt;=$F43,CY$6&lt;=$H43)*(CY$6-$F43+1),$J43/2,$M43,TRUE)-_xlfn.NORM.DIST(AND(CY$6&gt;=$F43,CY$6&lt;=$H43)*(CX$6-$F43+1),$J43/2,$M43,TRUE))/(1-2*_xlfn.NORM.DIST(0,$J43/2,$M43,TRUE))*$D43+($K43="Steady Growth")*(AND(CY$6&gt;=$F43,CY$6&lt;=$H43)*((CY$6-$F43+1)/($J43*($J43+1)/2)*$D43))+($K43="custom")*CustCF!CS43</f>
        <v>0</v>
      </c>
      <c r="CZ43" s="95">
        <f>($K43="Bell Curve")*(_xlfn.NORM.DIST(AND(CZ$6&gt;=$F43,CZ$6&lt;=$H43)*(CZ$6-$F43+1),$J43/2,$M43,TRUE)-_xlfn.NORM.DIST(AND(CZ$6&gt;=$F43,CZ$6&lt;=$H43)*(CY$6-$F43+1),$J43/2,$M43,TRUE))/(1-2*_xlfn.NORM.DIST(0,$J43/2,$M43,TRUE))*$D43+($K43="Steady Growth")*(AND(CZ$6&gt;=$F43,CZ$6&lt;=$H43)*((CZ$6-$F43+1)/($J43*($J43+1)/2)*$D43))+($K43="custom")*CustCF!CT43</f>
        <v>0</v>
      </c>
      <c r="DA43" s="95">
        <f>($K43="Bell Curve")*(_xlfn.NORM.DIST(AND(DA$6&gt;=$F43,DA$6&lt;=$H43)*(DA$6-$F43+1),$J43/2,$M43,TRUE)-_xlfn.NORM.DIST(AND(DA$6&gt;=$F43,DA$6&lt;=$H43)*(CZ$6-$F43+1),$J43/2,$M43,TRUE))/(1-2*_xlfn.NORM.DIST(0,$J43/2,$M43,TRUE))*$D43+($K43="Steady Growth")*(AND(DA$6&gt;=$F43,DA$6&lt;=$H43)*((DA$6-$F43+1)/($J43*($J43+1)/2)*$D43))+($K43="custom")*CustCF!CU43</f>
        <v>0</v>
      </c>
      <c r="DB43" s="95">
        <f>($K43="Bell Curve")*(_xlfn.NORM.DIST(AND(DB$6&gt;=$F43,DB$6&lt;=$H43)*(DB$6-$F43+1),$J43/2,$M43,TRUE)-_xlfn.NORM.DIST(AND(DB$6&gt;=$F43,DB$6&lt;=$H43)*(DA$6-$F43+1),$J43/2,$M43,TRUE))/(1-2*_xlfn.NORM.DIST(0,$J43/2,$M43,TRUE))*$D43+($K43="Steady Growth")*(AND(DB$6&gt;=$F43,DB$6&lt;=$H43)*((DB$6-$F43+1)/($J43*($J43+1)/2)*$D43))+($K43="custom")*CustCF!CV43</f>
        <v>0</v>
      </c>
      <c r="DC43" s="95">
        <f>($K43="Bell Curve")*(_xlfn.NORM.DIST(AND(DC$6&gt;=$F43,DC$6&lt;=$H43)*(DC$6-$F43+1),$J43/2,$M43,TRUE)-_xlfn.NORM.DIST(AND(DC$6&gt;=$F43,DC$6&lt;=$H43)*(DB$6-$F43+1),$J43/2,$M43,TRUE))/(1-2*_xlfn.NORM.DIST(0,$J43/2,$M43,TRUE))*$D43+($K43="Steady Growth")*(AND(DC$6&gt;=$F43,DC$6&lt;=$H43)*((DC$6-$F43+1)/($J43*($J43+1)/2)*$D43))+($K43="custom")*CustCF!CW43</f>
        <v>0</v>
      </c>
      <c r="DD43" s="95">
        <f>($K43="Bell Curve")*(_xlfn.NORM.DIST(AND(DD$6&gt;=$F43,DD$6&lt;=$H43)*(DD$6-$F43+1),$J43/2,$M43,TRUE)-_xlfn.NORM.DIST(AND(DD$6&gt;=$F43,DD$6&lt;=$H43)*(DC$6-$F43+1),$J43/2,$M43,TRUE))/(1-2*_xlfn.NORM.DIST(0,$J43/2,$M43,TRUE))*$D43+($K43="Steady Growth")*(AND(DD$6&gt;=$F43,DD$6&lt;=$H43)*((DD$6-$F43+1)/($J43*($J43+1)/2)*$D43))+($K43="custom")*CustCF!CX43</f>
        <v>0</v>
      </c>
      <c r="DE43" s="95">
        <f>($K43="Bell Curve")*(_xlfn.NORM.DIST(AND(DE$6&gt;=$F43,DE$6&lt;=$H43)*(DE$6-$F43+1),$J43/2,$M43,TRUE)-_xlfn.NORM.DIST(AND(DE$6&gt;=$F43,DE$6&lt;=$H43)*(DD$6-$F43+1),$J43/2,$M43,TRUE))/(1-2*_xlfn.NORM.DIST(0,$J43/2,$M43,TRUE))*$D43+($K43="Steady Growth")*(AND(DE$6&gt;=$F43,DE$6&lt;=$H43)*((DE$6-$F43+1)/($J43*($J43+1)/2)*$D43))+($K43="custom")*CustCF!CY43</f>
        <v>0</v>
      </c>
      <c r="DF43" s="95">
        <f>($K43="Bell Curve")*(_xlfn.NORM.DIST(AND(DF$6&gt;=$F43,DF$6&lt;=$H43)*(DF$6-$F43+1),$J43/2,$M43,TRUE)-_xlfn.NORM.DIST(AND(DF$6&gt;=$F43,DF$6&lt;=$H43)*(DE$6-$F43+1),$J43/2,$M43,TRUE))/(1-2*_xlfn.NORM.DIST(0,$J43/2,$M43,TRUE))*$D43+($K43="Steady Growth")*(AND(DF$6&gt;=$F43,DF$6&lt;=$H43)*((DF$6-$F43+1)/($J43*($J43+1)/2)*$D43))+($K43="custom")*CustCF!CZ43</f>
        <v>0</v>
      </c>
      <c r="DG43" s="95">
        <f>($K43="Bell Curve")*(_xlfn.NORM.DIST(AND(DG$6&gt;=$F43,DG$6&lt;=$H43)*(DG$6-$F43+1),$J43/2,$M43,TRUE)-_xlfn.NORM.DIST(AND(DG$6&gt;=$F43,DG$6&lt;=$H43)*(DF$6-$F43+1),$J43/2,$M43,TRUE))/(1-2*_xlfn.NORM.DIST(0,$J43/2,$M43,TRUE))*$D43+($K43="Steady Growth")*(AND(DG$6&gt;=$F43,DG$6&lt;=$H43)*((DG$6-$F43+1)/($J43*($J43+1)/2)*$D43))+($K43="custom")*CustCF!DA43</f>
        <v>0</v>
      </c>
      <c r="DH43" s="95">
        <f>($K43="Bell Curve")*(_xlfn.NORM.DIST(AND(DH$6&gt;=$F43,DH$6&lt;=$H43)*(DH$6-$F43+1),$J43/2,$M43,TRUE)-_xlfn.NORM.DIST(AND(DH$6&gt;=$F43,DH$6&lt;=$H43)*(DG$6-$F43+1),$J43/2,$M43,TRUE))/(1-2*_xlfn.NORM.DIST(0,$J43/2,$M43,TRUE))*$D43+($K43="Steady Growth")*(AND(DH$6&gt;=$F43,DH$6&lt;=$H43)*((DH$6-$F43+1)/($J43*($J43+1)/2)*$D43))+($K43="custom")*CustCF!DB43</f>
        <v>0</v>
      </c>
      <c r="DI43" s="95">
        <f>($K43="Bell Curve")*(_xlfn.NORM.DIST(AND(DI$6&gt;=$F43,DI$6&lt;=$H43)*(DI$6-$F43+1),$J43/2,$M43,TRUE)-_xlfn.NORM.DIST(AND(DI$6&gt;=$F43,DI$6&lt;=$H43)*(DH$6-$F43+1),$J43/2,$M43,TRUE))/(1-2*_xlfn.NORM.DIST(0,$J43/2,$M43,TRUE))*$D43+($K43="Steady Growth")*(AND(DI$6&gt;=$F43,DI$6&lt;=$H43)*((DI$6-$F43+1)/($J43*($J43+1)/2)*$D43))+($K43="custom")*CustCF!DC43</f>
        <v>0</v>
      </c>
      <c r="DJ43" s="95">
        <f>($K43="Bell Curve")*(_xlfn.NORM.DIST(AND(DJ$6&gt;=$F43,DJ$6&lt;=$H43)*(DJ$6-$F43+1),$J43/2,$M43,TRUE)-_xlfn.NORM.DIST(AND(DJ$6&gt;=$F43,DJ$6&lt;=$H43)*(DI$6-$F43+1),$J43/2,$M43,TRUE))/(1-2*_xlfn.NORM.DIST(0,$J43/2,$M43,TRUE))*$D43+($K43="Steady Growth")*(AND(DJ$6&gt;=$F43,DJ$6&lt;=$H43)*((DJ$6-$F43+1)/($J43*($J43+1)/2)*$D43))+($K43="custom")*CustCF!DD43</f>
        <v>0</v>
      </c>
      <c r="DK43" s="95">
        <f>($K43="Bell Curve")*(_xlfn.NORM.DIST(AND(DK$6&gt;=$F43,DK$6&lt;=$H43)*(DK$6-$F43+1),$J43/2,$M43,TRUE)-_xlfn.NORM.DIST(AND(DK$6&gt;=$F43,DK$6&lt;=$H43)*(DJ$6-$F43+1),$J43/2,$M43,TRUE))/(1-2*_xlfn.NORM.DIST(0,$J43/2,$M43,TRUE))*$D43+($K43="Steady Growth")*(AND(DK$6&gt;=$F43,DK$6&lt;=$H43)*((DK$6-$F43+1)/($J43*($J43+1)/2)*$D43))+($K43="custom")*CustCF!DE43</f>
        <v>0</v>
      </c>
      <c r="DL43" s="95">
        <f>($K43="Bell Curve")*(_xlfn.NORM.DIST(AND(DL$6&gt;=$F43,DL$6&lt;=$H43)*(DL$6-$F43+1),$J43/2,$M43,TRUE)-_xlfn.NORM.DIST(AND(DL$6&gt;=$F43,DL$6&lt;=$H43)*(DK$6-$F43+1),$J43/2,$M43,TRUE))/(1-2*_xlfn.NORM.DIST(0,$J43/2,$M43,TRUE))*$D43+($K43="Steady Growth")*(AND(DL$6&gt;=$F43,DL$6&lt;=$H43)*((DL$6-$F43+1)/($J43*($J43+1)/2)*$D43))+($K43="custom")*CustCF!DF43</f>
        <v>0</v>
      </c>
      <c r="DM43" s="95">
        <f>($K43="Bell Curve")*(_xlfn.NORM.DIST(AND(DM$6&gt;=$F43,DM$6&lt;=$H43)*(DM$6-$F43+1),$J43/2,$M43,TRUE)-_xlfn.NORM.DIST(AND(DM$6&gt;=$F43,DM$6&lt;=$H43)*(DL$6-$F43+1),$J43/2,$M43,TRUE))/(1-2*_xlfn.NORM.DIST(0,$J43/2,$M43,TRUE))*$D43+($K43="Steady Growth")*(AND(DM$6&gt;=$F43,DM$6&lt;=$H43)*((DM$6-$F43+1)/($J43*($J43+1)/2)*$D43))+($K43="custom")*CustCF!DG43</f>
        <v>0</v>
      </c>
      <c r="DN43" s="95">
        <f>($K43="Bell Curve")*(_xlfn.NORM.DIST(AND(DN$6&gt;=$F43,DN$6&lt;=$H43)*(DN$6-$F43+1),$J43/2,$M43,TRUE)-_xlfn.NORM.DIST(AND(DN$6&gt;=$F43,DN$6&lt;=$H43)*(DM$6-$F43+1),$J43/2,$M43,TRUE))/(1-2*_xlfn.NORM.DIST(0,$J43/2,$M43,TRUE))*$D43+($K43="Steady Growth")*(AND(DN$6&gt;=$F43,DN$6&lt;=$H43)*((DN$6-$F43+1)/($J43*($J43+1)/2)*$D43))+($K43="custom")*CustCF!DH43</f>
        <v>0</v>
      </c>
      <c r="DO43" s="95">
        <f>($K43="Bell Curve")*(_xlfn.NORM.DIST(AND(DO$6&gt;=$F43,DO$6&lt;=$H43)*(DO$6-$F43+1),$J43/2,$M43,TRUE)-_xlfn.NORM.DIST(AND(DO$6&gt;=$F43,DO$6&lt;=$H43)*(DN$6-$F43+1),$J43/2,$M43,TRUE))/(1-2*_xlfn.NORM.DIST(0,$J43/2,$M43,TRUE))*$D43+($K43="Steady Growth")*(AND(DO$6&gt;=$F43,DO$6&lt;=$H43)*((DO$6-$F43+1)/($J43*($J43+1)/2)*$D43))+($K43="custom")*CustCF!DI43</f>
        <v>0</v>
      </c>
      <c r="DP43" s="95">
        <f>($K43="Bell Curve")*(_xlfn.NORM.DIST(AND(DP$6&gt;=$F43,DP$6&lt;=$H43)*(DP$6-$F43+1),$J43/2,$M43,TRUE)-_xlfn.NORM.DIST(AND(DP$6&gt;=$F43,DP$6&lt;=$H43)*(DO$6-$F43+1),$J43/2,$M43,TRUE))/(1-2*_xlfn.NORM.DIST(0,$J43/2,$M43,TRUE))*$D43+($K43="Steady Growth")*(AND(DP$6&gt;=$F43,DP$6&lt;=$H43)*((DP$6-$F43+1)/($J43*($J43+1)/2)*$D43))+($K43="custom")*CustCF!DJ43</f>
        <v>0</v>
      </c>
      <c r="DQ43" s="95">
        <f>($K43="Bell Curve")*(_xlfn.NORM.DIST(AND(DQ$6&gt;=$F43,DQ$6&lt;=$H43)*(DQ$6-$F43+1),$J43/2,$M43,TRUE)-_xlfn.NORM.DIST(AND(DQ$6&gt;=$F43,DQ$6&lt;=$H43)*(DP$6-$F43+1),$J43/2,$M43,TRUE))/(1-2*_xlfn.NORM.DIST(0,$J43/2,$M43,TRUE))*$D43+($K43="Steady Growth")*(AND(DQ$6&gt;=$F43,DQ$6&lt;=$H43)*((DQ$6-$F43+1)/($J43*($J43+1)/2)*$D43))+($K43="custom")*CustCF!DK43</f>
        <v>0</v>
      </c>
      <c r="DR43" s="95">
        <f>($K43="Bell Curve")*(_xlfn.NORM.DIST(AND(DR$6&gt;=$F43,DR$6&lt;=$H43)*(DR$6-$F43+1),$J43/2,$M43,TRUE)-_xlfn.NORM.DIST(AND(DR$6&gt;=$F43,DR$6&lt;=$H43)*(DQ$6-$F43+1),$J43/2,$M43,TRUE))/(1-2*_xlfn.NORM.DIST(0,$J43/2,$M43,TRUE))*$D43+($K43="Steady Growth")*(AND(DR$6&gt;=$F43,DR$6&lt;=$H43)*((DR$6-$F43+1)/($J43*($J43+1)/2)*$D43))+($K43="custom")*CustCF!DL43</f>
        <v>0</v>
      </c>
      <c r="DS43" s="95">
        <f>($K43="Bell Curve")*(_xlfn.NORM.DIST(AND(DS$6&gt;=$F43,DS$6&lt;=$H43)*(DS$6-$F43+1),$J43/2,$M43,TRUE)-_xlfn.NORM.DIST(AND(DS$6&gt;=$F43,DS$6&lt;=$H43)*(DR$6-$F43+1),$J43/2,$M43,TRUE))/(1-2*_xlfn.NORM.DIST(0,$J43/2,$M43,TRUE))*$D43+($K43="Steady Growth")*(AND(DS$6&gt;=$F43,DS$6&lt;=$H43)*((DS$6-$F43+1)/($J43*($J43+1)/2)*$D43))+($K43="custom")*CustCF!DM43</f>
        <v>0</v>
      </c>
      <c r="DT43" s="95">
        <f>($K43="Bell Curve")*(_xlfn.NORM.DIST(AND(DT$6&gt;=$F43,DT$6&lt;=$H43)*(DT$6-$F43+1),$J43/2,$M43,TRUE)-_xlfn.NORM.DIST(AND(DT$6&gt;=$F43,DT$6&lt;=$H43)*(DS$6-$F43+1),$J43/2,$M43,TRUE))/(1-2*_xlfn.NORM.DIST(0,$J43/2,$M43,TRUE))*$D43+($K43="Steady Growth")*(AND(DT$6&gt;=$F43,DT$6&lt;=$H43)*((DT$6-$F43+1)/($J43*($J43+1)/2)*$D43))+($K43="custom")*CustCF!DN43</f>
        <v>0</v>
      </c>
      <c r="DU43" s="95">
        <f>($K43="Bell Curve")*(_xlfn.NORM.DIST(AND(DU$6&gt;=$F43,DU$6&lt;=$H43)*(DU$6-$F43+1),$J43/2,$M43,TRUE)-_xlfn.NORM.DIST(AND(DU$6&gt;=$F43,DU$6&lt;=$H43)*(DT$6-$F43+1),$J43/2,$M43,TRUE))/(1-2*_xlfn.NORM.DIST(0,$J43/2,$M43,TRUE))*$D43+($K43="Steady Growth")*(AND(DU$6&gt;=$F43,DU$6&lt;=$H43)*((DU$6-$F43+1)/($J43*($J43+1)/2)*$D43))+($K43="custom")*CustCF!DO43</f>
        <v>0</v>
      </c>
      <c r="DV43" s="95">
        <f>($K43="Bell Curve")*(_xlfn.NORM.DIST(AND(DV$6&gt;=$F43,DV$6&lt;=$H43)*(DV$6-$F43+1),$J43/2,$M43,TRUE)-_xlfn.NORM.DIST(AND(DV$6&gt;=$F43,DV$6&lt;=$H43)*(DU$6-$F43+1),$J43/2,$M43,TRUE))/(1-2*_xlfn.NORM.DIST(0,$J43/2,$M43,TRUE))*$D43+($K43="Steady Growth")*(AND(DV$6&gt;=$F43,DV$6&lt;=$H43)*((DV$6-$F43+1)/($J43*($J43+1)/2)*$D43))+($K43="custom")*CustCF!DP43</f>
        <v>0</v>
      </c>
      <c r="DW43" s="95">
        <f>($K43="Bell Curve")*(_xlfn.NORM.DIST(AND(DW$6&gt;=$F43,DW$6&lt;=$H43)*(DW$6-$F43+1),$J43/2,$M43,TRUE)-_xlfn.NORM.DIST(AND(DW$6&gt;=$F43,DW$6&lt;=$H43)*(DV$6-$F43+1),$J43/2,$M43,TRUE))/(1-2*_xlfn.NORM.DIST(0,$J43/2,$M43,TRUE))*$D43+($K43="Steady Growth")*(AND(DW$6&gt;=$F43,DW$6&lt;=$H43)*((DW$6-$F43+1)/($J43*($J43+1)/2)*$D43))+($K43="custom")*CustCF!DQ43</f>
        <v>0</v>
      </c>
      <c r="DX43" s="95">
        <f>($K43="Bell Curve")*(_xlfn.NORM.DIST(AND(DX$6&gt;=$F43,DX$6&lt;=$H43)*(DX$6-$F43+1),$J43/2,$M43,TRUE)-_xlfn.NORM.DIST(AND(DX$6&gt;=$F43,DX$6&lt;=$H43)*(DW$6-$F43+1),$J43/2,$M43,TRUE))/(1-2*_xlfn.NORM.DIST(0,$J43/2,$M43,TRUE))*$D43+($K43="Steady Growth")*(AND(DX$6&gt;=$F43,DX$6&lt;=$H43)*((DX$6-$F43+1)/($J43*($J43+1)/2)*$D43))+($K43="custom")*CustCF!DR43</f>
        <v>0</v>
      </c>
      <c r="DY43" s="95">
        <f>($K43="Bell Curve")*(_xlfn.NORM.DIST(AND(DY$6&gt;=$F43,DY$6&lt;=$H43)*(DY$6-$F43+1),$J43/2,$M43,TRUE)-_xlfn.NORM.DIST(AND(DY$6&gt;=$F43,DY$6&lt;=$H43)*(DX$6-$F43+1),$J43/2,$M43,TRUE))/(1-2*_xlfn.NORM.DIST(0,$J43/2,$M43,TRUE))*$D43+($K43="Steady Growth")*(AND(DY$6&gt;=$F43,DY$6&lt;=$H43)*((DY$6-$F43+1)/($J43*($J43+1)/2)*$D43))+($K43="custom")*CustCF!DS43</f>
        <v>0</v>
      </c>
      <c r="DZ43" s="95">
        <f>($K43="Bell Curve")*(_xlfn.NORM.DIST(AND(DZ$6&gt;=$F43,DZ$6&lt;=$H43)*(DZ$6-$F43+1),$J43/2,$M43,TRUE)-_xlfn.NORM.DIST(AND(DZ$6&gt;=$F43,DZ$6&lt;=$H43)*(DY$6-$F43+1),$J43/2,$M43,TRUE))/(1-2*_xlfn.NORM.DIST(0,$J43/2,$M43,TRUE))*$D43+($K43="Steady Growth")*(AND(DZ$6&gt;=$F43,DZ$6&lt;=$H43)*((DZ$6-$F43+1)/($J43*($J43+1)/2)*$D43))+($K43="custom")*CustCF!DT43</f>
        <v>0</v>
      </c>
      <c r="EA43" s="95">
        <f>($K43="Bell Curve")*(_xlfn.NORM.DIST(AND(EA$6&gt;=$F43,EA$6&lt;=$H43)*(EA$6-$F43+1),$J43/2,$M43,TRUE)-_xlfn.NORM.DIST(AND(EA$6&gt;=$F43,EA$6&lt;=$H43)*(DZ$6-$F43+1),$J43/2,$M43,TRUE))/(1-2*_xlfn.NORM.DIST(0,$J43/2,$M43,TRUE))*$D43+($K43="Steady Growth")*(AND(EA$6&gt;=$F43,EA$6&lt;=$H43)*((EA$6-$F43+1)/($J43*($J43+1)/2)*$D43))+($K43="custom")*CustCF!DU43</f>
        <v>0</v>
      </c>
      <c r="EB43" s="95">
        <f>($K43="Bell Curve")*(_xlfn.NORM.DIST(AND(EB$6&gt;=$F43,EB$6&lt;=$H43)*(EB$6-$F43+1),$J43/2,$M43,TRUE)-_xlfn.NORM.DIST(AND(EB$6&gt;=$F43,EB$6&lt;=$H43)*(EA$6-$F43+1),$J43/2,$M43,TRUE))/(1-2*_xlfn.NORM.DIST(0,$J43/2,$M43,TRUE))*$D43+($K43="Steady Growth")*(AND(EB$6&gt;=$F43,EB$6&lt;=$H43)*((EB$6-$F43+1)/($J43*($J43+1)/2)*$D43))+($K43="custom")*CustCF!DV43</f>
        <v>0</v>
      </c>
      <c r="EC43" s="95">
        <f>($K43="Bell Curve")*(_xlfn.NORM.DIST(AND(EC$6&gt;=$F43,EC$6&lt;=$H43)*(EC$6-$F43+1),$J43/2,$M43,TRUE)-_xlfn.NORM.DIST(AND(EC$6&gt;=$F43,EC$6&lt;=$H43)*(EB$6-$F43+1),$J43/2,$M43,TRUE))/(1-2*_xlfn.NORM.DIST(0,$J43/2,$M43,TRUE))*$D43+($K43="Steady Growth")*(AND(EC$6&gt;=$F43,EC$6&lt;=$H43)*((EC$6-$F43+1)/($J43*($J43+1)/2)*$D43))+($K43="custom")*CustCF!DW43</f>
        <v>0</v>
      </c>
      <c r="ED43" s="95">
        <f>($K43="Bell Curve")*(_xlfn.NORM.DIST(AND(ED$6&gt;=$F43,ED$6&lt;=$H43)*(ED$6-$F43+1),$J43/2,$M43,TRUE)-_xlfn.NORM.DIST(AND(ED$6&gt;=$F43,ED$6&lt;=$H43)*(EC$6-$F43+1),$J43/2,$M43,TRUE))/(1-2*_xlfn.NORM.DIST(0,$J43/2,$M43,TRUE))*$D43+($K43="Steady Growth")*(AND(ED$6&gt;=$F43,ED$6&lt;=$H43)*((ED$6-$F43+1)/($J43*($J43+1)/2)*$D43))+($K43="custom")*CustCF!DX43</f>
        <v>0</v>
      </c>
      <c r="EE43" s="95">
        <f>($K43="Bell Curve")*(_xlfn.NORM.DIST(AND(EE$6&gt;=$F43,EE$6&lt;=$H43)*(EE$6-$F43+1),$J43/2,$M43,TRUE)-_xlfn.NORM.DIST(AND(EE$6&gt;=$F43,EE$6&lt;=$H43)*(ED$6-$F43+1),$J43/2,$M43,TRUE))/(1-2*_xlfn.NORM.DIST(0,$J43/2,$M43,TRUE))*$D43+($K43="Steady Growth")*(AND(EE$6&gt;=$F43,EE$6&lt;=$H43)*((EE$6-$F43+1)/($J43*($J43+1)/2)*$D43))+($K43="custom")*CustCF!DY43</f>
        <v>0</v>
      </c>
      <c r="EF43" s="95">
        <f>($K43="Bell Curve")*(_xlfn.NORM.DIST(AND(EF$6&gt;=$F43,EF$6&lt;=$H43)*(EF$6-$F43+1),$J43/2,$M43,TRUE)-_xlfn.NORM.DIST(AND(EF$6&gt;=$F43,EF$6&lt;=$H43)*(EE$6-$F43+1),$J43/2,$M43,TRUE))/(1-2*_xlfn.NORM.DIST(0,$J43/2,$M43,TRUE))*$D43+($K43="Steady Growth")*(AND(EF$6&gt;=$F43,EF$6&lt;=$H43)*((EF$6-$F43+1)/($J43*($J43+1)/2)*$D43))+($K43="custom")*CustCF!DZ43</f>
        <v>0</v>
      </c>
      <c r="EG43" s="95">
        <f>($K43="Bell Curve")*(_xlfn.NORM.DIST(AND(EG$6&gt;=$F43,EG$6&lt;=$H43)*(EG$6-$F43+1),$J43/2,$M43,TRUE)-_xlfn.NORM.DIST(AND(EG$6&gt;=$F43,EG$6&lt;=$H43)*(EF$6-$F43+1),$J43/2,$M43,TRUE))/(1-2*_xlfn.NORM.DIST(0,$J43/2,$M43,TRUE))*$D43+($K43="Steady Growth")*(AND(EG$6&gt;=$F43,EG$6&lt;=$H43)*((EG$6-$F43+1)/($J43*($J43+1)/2)*$D43))+($K43="custom")*CustCF!EA43</f>
        <v>0</v>
      </c>
      <c r="EH43" s="95">
        <f>($K43="Bell Curve")*(_xlfn.NORM.DIST(AND(EH$6&gt;=$F43,EH$6&lt;=$H43)*(EH$6-$F43+1),$J43/2,$M43,TRUE)-_xlfn.NORM.DIST(AND(EH$6&gt;=$F43,EH$6&lt;=$H43)*(EG$6-$F43+1),$J43/2,$M43,TRUE))/(1-2*_xlfn.NORM.DIST(0,$J43/2,$M43,TRUE))*$D43+($K43="Steady Growth")*(AND(EH$6&gt;=$F43,EH$6&lt;=$H43)*((EH$6-$F43+1)/($J43*($J43+1)/2)*$D43))+($K43="custom")*CustCF!EB43</f>
        <v>0</v>
      </c>
      <c r="EI43" s="95">
        <f>($K43="Bell Curve")*(_xlfn.NORM.DIST(AND(EI$6&gt;=$F43,EI$6&lt;=$H43)*(EI$6-$F43+1),$J43/2,$M43,TRUE)-_xlfn.NORM.DIST(AND(EI$6&gt;=$F43,EI$6&lt;=$H43)*(EH$6-$F43+1),$J43/2,$M43,TRUE))/(1-2*_xlfn.NORM.DIST(0,$J43/2,$M43,TRUE))*$D43+($K43="Steady Growth")*(AND(EI$6&gt;=$F43,EI$6&lt;=$H43)*((EI$6-$F43+1)/($J43*($J43+1)/2)*$D43))+($K43="custom")*CustCF!EC43</f>
        <v>0</v>
      </c>
      <c r="EJ43" s="95">
        <f>($K43="Bell Curve")*(_xlfn.NORM.DIST(AND(EJ$6&gt;=$F43,EJ$6&lt;=$H43)*(EJ$6-$F43+1),$J43/2,$M43,TRUE)-_xlfn.NORM.DIST(AND(EJ$6&gt;=$F43,EJ$6&lt;=$H43)*(EI$6-$F43+1),$J43/2,$M43,TRUE))/(1-2*_xlfn.NORM.DIST(0,$J43/2,$M43,TRUE))*$D43+($K43="Steady Growth")*(AND(EJ$6&gt;=$F43,EJ$6&lt;=$H43)*((EJ$6-$F43+1)/($J43*($J43+1)/2)*$D43))+($K43="custom")*CustCF!ED43</f>
        <v>0</v>
      </c>
      <c r="EK43" s="95">
        <f>($K43="Bell Curve")*(_xlfn.NORM.DIST(AND(EK$6&gt;=$F43,EK$6&lt;=$H43)*(EK$6-$F43+1),$J43/2,$M43,TRUE)-_xlfn.NORM.DIST(AND(EK$6&gt;=$F43,EK$6&lt;=$H43)*(EJ$6-$F43+1),$J43/2,$M43,TRUE))/(1-2*_xlfn.NORM.DIST(0,$J43/2,$M43,TRUE))*$D43+($K43="Steady Growth")*(AND(EK$6&gt;=$F43,EK$6&lt;=$H43)*((EK$6-$F43+1)/($J43*($J43+1)/2)*$D43))+($K43="custom")*CustCF!EE43</f>
        <v>0</v>
      </c>
      <c r="EL43" s="95">
        <f>($K43="Bell Curve")*(_xlfn.NORM.DIST(AND(EL$6&gt;=$F43,EL$6&lt;=$H43)*(EL$6-$F43+1),$J43/2,$M43,TRUE)-_xlfn.NORM.DIST(AND(EL$6&gt;=$F43,EL$6&lt;=$H43)*(EK$6-$F43+1),$J43/2,$M43,TRUE))/(1-2*_xlfn.NORM.DIST(0,$J43/2,$M43,TRUE))*$D43+($K43="Steady Growth")*(AND(EL$6&gt;=$F43,EL$6&lt;=$H43)*((EL$6-$F43+1)/($J43*($J43+1)/2)*$D43))+($K43="custom")*CustCF!EF43</f>
        <v>0</v>
      </c>
      <c r="EM43" s="95">
        <f>($K43="Bell Curve")*(_xlfn.NORM.DIST(AND(EM$6&gt;=$F43,EM$6&lt;=$H43)*(EM$6-$F43+1),$J43/2,$M43,TRUE)-_xlfn.NORM.DIST(AND(EM$6&gt;=$F43,EM$6&lt;=$H43)*(EL$6-$F43+1),$J43/2,$M43,TRUE))/(1-2*_xlfn.NORM.DIST(0,$J43/2,$M43,TRUE))*$D43+($K43="Steady Growth")*(AND(EM$6&gt;=$F43,EM$6&lt;=$H43)*((EM$6-$F43+1)/($J43*($J43+1)/2)*$D43))+($K43="custom")*CustCF!EG43</f>
        <v>0</v>
      </c>
      <c r="EN43" s="95">
        <f>($K43="Bell Curve")*(_xlfn.NORM.DIST(AND(EN$6&gt;=$F43,EN$6&lt;=$H43)*(EN$6-$F43+1),$J43/2,$M43,TRUE)-_xlfn.NORM.DIST(AND(EN$6&gt;=$F43,EN$6&lt;=$H43)*(EM$6-$F43+1),$J43/2,$M43,TRUE))/(1-2*_xlfn.NORM.DIST(0,$J43/2,$M43,TRUE))*$D43+($K43="Steady Growth")*(AND(EN$6&gt;=$F43,EN$6&lt;=$H43)*((EN$6-$F43+1)/($J43*($J43+1)/2)*$D43))+($K43="custom")*CustCF!EH43</f>
        <v>0</v>
      </c>
      <c r="EO43" s="95">
        <f>($K43="Bell Curve")*(_xlfn.NORM.DIST(AND(EO$6&gt;=$F43,EO$6&lt;=$H43)*(EO$6-$F43+1),$J43/2,$M43,TRUE)-_xlfn.NORM.DIST(AND(EO$6&gt;=$F43,EO$6&lt;=$H43)*(EN$6-$F43+1),$J43/2,$M43,TRUE))/(1-2*_xlfn.NORM.DIST(0,$J43/2,$M43,TRUE))*$D43+($K43="Steady Growth")*(AND(EO$6&gt;=$F43,EO$6&lt;=$H43)*((EO$6-$F43+1)/($J43*($J43+1)/2)*$D43))+($K43="custom")*CustCF!EI43</f>
        <v>0</v>
      </c>
      <c r="EP43" s="95">
        <f>($K43="Bell Curve")*(_xlfn.NORM.DIST(AND(EP$6&gt;=$F43,EP$6&lt;=$H43)*(EP$6-$F43+1),$J43/2,$M43,TRUE)-_xlfn.NORM.DIST(AND(EP$6&gt;=$F43,EP$6&lt;=$H43)*(EO$6-$F43+1),$J43/2,$M43,TRUE))/(1-2*_xlfn.NORM.DIST(0,$J43/2,$M43,TRUE))*$D43+($K43="Steady Growth")*(AND(EP$6&gt;=$F43,EP$6&lt;=$H43)*((EP$6-$F43+1)/($J43*($J43+1)/2)*$D43))+($K43="custom")*CustCF!EJ43</f>
        <v>0</v>
      </c>
      <c r="EQ43" s="95">
        <f>($K43="Bell Curve")*(_xlfn.NORM.DIST(AND(EQ$6&gt;=$F43,EQ$6&lt;=$H43)*(EQ$6-$F43+1),$J43/2,$M43,TRUE)-_xlfn.NORM.DIST(AND(EQ$6&gt;=$F43,EQ$6&lt;=$H43)*(EP$6-$F43+1),$J43/2,$M43,TRUE))/(1-2*_xlfn.NORM.DIST(0,$J43/2,$M43,TRUE))*$D43+($K43="Steady Growth")*(AND(EQ$6&gt;=$F43,EQ$6&lt;=$H43)*((EQ$6-$F43+1)/($J43*($J43+1)/2)*$D43))+($K43="custom")*CustCF!EK43</f>
        <v>0</v>
      </c>
      <c r="ER43" s="95">
        <f>($K43="Bell Curve")*(_xlfn.NORM.DIST(AND(ER$6&gt;=$F43,ER$6&lt;=$H43)*(ER$6-$F43+1),$J43/2,$M43,TRUE)-_xlfn.NORM.DIST(AND(ER$6&gt;=$F43,ER$6&lt;=$H43)*(EQ$6-$F43+1),$J43/2,$M43,TRUE))/(1-2*_xlfn.NORM.DIST(0,$J43/2,$M43,TRUE))*$D43+($K43="Steady Growth")*(AND(ER$6&gt;=$F43,ER$6&lt;=$H43)*((ER$6-$F43+1)/($J43*($J43+1)/2)*$D43))+($K43="custom")*CustCF!EL43</f>
        <v>0</v>
      </c>
      <c r="ES43" s="95">
        <f>($K43="Bell Curve")*(_xlfn.NORM.DIST(AND(ES$6&gt;=$F43,ES$6&lt;=$H43)*(ES$6-$F43+1),$J43/2,$M43,TRUE)-_xlfn.NORM.DIST(AND(ES$6&gt;=$F43,ES$6&lt;=$H43)*(ER$6-$F43+1),$J43/2,$M43,TRUE))/(1-2*_xlfn.NORM.DIST(0,$J43/2,$M43,TRUE))*$D43+($K43="Steady Growth")*(AND(ES$6&gt;=$F43,ES$6&lt;=$H43)*((ES$6-$F43+1)/($J43*($J43+1)/2)*$D43))+($K43="custom")*CustCF!EM43</f>
        <v>0</v>
      </c>
      <c r="ET43" s="95">
        <f>($K43="Bell Curve")*(_xlfn.NORM.DIST(AND(ET$6&gt;=$F43,ET$6&lt;=$H43)*(ET$6-$F43+1),$J43/2,$M43,TRUE)-_xlfn.NORM.DIST(AND(ET$6&gt;=$F43,ET$6&lt;=$H43)*(ES$6-$F43+1),$J43/2,$M43,TRUE))/(1-2*_xlfn.NORM.DIST(0,$J43/2,$M43,TRUE))*$D43+($K43="Steady Growth")*(AND(ET$6&gt;=$F43,ET$6&lt;=$H43)*((ET$6-$F43+1)/($J43*($J43+1)/2)*$D43))+($K43="custom")*CustCF!EN43</f>
        <v>0</v>
      </c>
      <c r="EU43" s="95">
        <f>($K43="Bell Curve")*(_xlfn.NORM.DIST(AND(EU$6&gt;=$F43,EU$6&lt;=$H43)*(EU$6-$F43+1),$J43/2,$M43,TRUE)-_xlfn.NORM.DIST(AND(EU$6&gt;=$F43,EU$6&lt;=$H43)*(ET$6-$F43+1),$J43/2,$M43,TRUE))/(1-2*_xlfn.NORM.DIST(0,$J43/2,$M43,TRUE))*$D43+($K43="Steady Growth")*(AND(EU$6&gt;=$F43,EU$6&lt;=$H43)*((EU$6-$F43+1)/($J43*($J43+1)/2)*$D43))+($K43="custom")*CustCF!EO43</f>
        <v>0</v>
      </c>
      <c r="EV43" s="95">
        <f>($K43="Bell Curve")*(_xlfn.NORM.DIST(AND(EV$6&gt;=$F43,EV$6&lt;=$H43)*(EV$6-$F43+1),$J43/2,$M43,TRUE)-_xlfn.NORM.DIST(AND(EV$6&gt;=$F43,EV$6&lt;=$H43)*(EU$6-$F43+1),$J43/2,$M43,TRUE))/(1-2*_xlfn.NORM.DIST(0,$J43/2,$M43,TRUE))*$D43+($K43="Steady Growth")*(AND(EV$6&gt;=$F43,EV$6&lt;=$H43)*((EV$6-$F43+1)/($J43*($J43+1)/2)*$D43))+($K43="custom")*CustCF!EP43</f>
        <v>0</v>
      </c>
      <c r="EW43" s="95">
        <f>($K43="Bell Curve")*(_xlfn.NORM.DIST(AND(EW$6&gt;=$F43,EW$6&lt;=$H43)*(EW$6-$F43+1),$J43/2,$M43,TRUE)-_xlfn.NORM.DIST(AND(EW$6&gt;=$F43,EW$6&lt;=$H43)*(EV$6-$F43+1),$J43/2,$M43,TRUE))/(1-2*_xlfn.NORM.DIST(0,$J43/2,$M43,TRUE))*$D43+($K43="Steady Growth")*(AND(EW$6&gt;=$F43,EW$6&lt;=$H43)*((EW$6-$F43+1)/($J43*($J43+1)/2)*$D43))+($K43="custom")*CustCF!EQ43</f>
        <v>0</v>
      </c>
      <c r="EX43" s="95">
        <f>($K43="Bell Curve")*(_xlfn.NORM.DIST(AND(EX$6&gt;=$F43,EX$6&lt;=$H43)*(EX$6-$F43+1),$J43/2,$M43,TRUE)-_xlfn.NORM.DIST(AND(EX$6&gt;=$F43,EX$6&lt;=$H43)*(EW$6-$F43+1),$J43/2,$M43,TRUE))/(1-2*_xlfn.NORM.DIST(0,$J43/2,$M43,TRUE))*$D43+($K43="Steady Growth")*(AND(EX$6&gt;=$F43,EX$6&lt;=$H43)*((EX$6-$F43+1)/($J43*($J43+1)/2)*$D43))+($K43="custom")*CustCF!ER43</f>
        <v>0</v>
      </c>
      <c r="EY43" s="95">
        <f>($K43="Bell Curve")*(_xlfn.NORM.DIST(AND(EY$6&gt;=$F43,EY$6&lt;=$H43)*(EY$6-$F43+1),$J43/2,$M43,TRUE)-_xlfn.NORM.DIST(AND(EY$6&gt;=$F43,EY$6&lt;=$H43)*(EX$6-$F43+1),$J43/2,$M43,TRUE))/(1-2*_xlfn.NORM.DIST(0,$J43/2,$M43,TRUE))*$D43+($K43="Steady Growth")*(AND(EY$6&gt;=$F43,EY$6&lt;=$H43)*((EY$6-$F43+1)/($J43*($J43+1)/2)*$D43))+($K43="custom")*CustCF!ES43</f>
        <v>0</v>
      </c>
      <c r="EZ43" s="95">
        <f>($K43="Bell Curve")*(_xlfn.NORM.DIST(AND(EZ$6&gt;=$F43,EZ$6&lt;=$H43)*(EZ$6-$F43+1),$J43/2,$M43,TRUE)-_xlfn.NORM.DIST(AND(EZ$6&gt;=$F43,EZ$6&lt;=$H43)*(EY$6-$F43+1),$J43/2,$M43,TRUE))/(1-2*_xlfn.NORM.DIST(0,$J43/2,$M43,TRUE))*$D43+($K43="Steady Growth")*(AND(EZ$6&gt;=$F43,EZ$6&lt;=$H43)*((EZ$6-$F43+1)/($J43*($J43+1)/2)*$D43))+($K43="custom")*CustCF!ET43</f>
        <v>0</v>
      </c>
      <c r="FA43" s="95">
        <f>($K43="Bell Curve")*(_xlfn.NORM.DIST(AND(FA$6&gt;=$F43,FA$6&lt;=$H43)*(FA$6-$F43+1),$J43/2,$M43,TRUE)-_xlfn.NORM.DIST(AND(FA$6&gt;=$F43,FA$6&lt;=$H43)*(EZ$6-$F43+1),$J43/2,$M43,TRUE))/(1-2*_xlfn.NORM.DIST(0,$J43/2,$M43,TRUE))*$D43+($K43="Steady Growth")*(AND(FA$6&gt;=$F43,FA$6&lt;=$H43)*((FA$6-$F43+1)/($J43*($J43+1)/2)*$D43))+($K43="custom")*CustCF!EU43</f>
        <v>0</v>
      </c>
      <c r="FB43" s="95">
        <f>($K43="Bell Curve")*(_xlfn.NORM.DIST(AND(FB$6&gt;=$F43,FB$6&lt;=$H43)*(FB$6-$F43+1),$J43/2,$M43,TRUE)-_xlfn.NORM.DIST(AND(FB$6&gt;=$F43,FB$6&lt;=$H43)*(FA$6-$F43+1),$J43/2,$M43,TRUE))/(1-2*_xlfn.NORM.DIST(0,$J43/2,$M43,TRUE))*$D43+($K43="Steady Growth")*(AND(FB$6&gt;=$F43,FB$6&lt;=$H43)*((FB$6-$F43+1)/($J43*($J43+1)/2)*$D43))+($K43="custom")*CustCF!EV43</f>
        <v>0</v>
      </c>
      <c r="FC43" s="95">
        <f>($K43="Bell Curve")*(_xlfn.NORM.DIST(AND(FC$6&gt;=$F43,FC$6&lt;=$H43)*(FC$6-$F43+1),$J43/2,$M43,TRUE)-_xlfn.NORM.DIST(AND(FC$6&gt;=$F43,FC$6&lt;=$H43)*(FB$6-$F43+1),$J43/2,$M43,TRUE))/(1-2*_xlfn.NORM.DIST(0,$J43/2,$M43,TRUE))*$D43+($K43="Steady Growth")*(AND(FC$6&gt;=$F43,FC$6&lt;=$H43)*((FC$6-$F43+1)/($J43*($J43+1)/2)*$D43))+($K43="custom")*CustCF!EW43</f>
        <v>0</v>
      </c>
      <c r="FD43" s="95">
        <f>($K43="Bell Curve")*(_xlfn.NORM.DIST(AND(FD$6&gt;=$F43,FD$6&lt;=$H43)*(FD$6-$F43+1),$J43/2,$M43,TRUE)-_xlfn.NORM.DIST(AND(FD$6&gt;=$F43,FD$6&lt;=$H43)*(FC$6-$F43+1),$J43/2,$M43,TRUE))/(1-2*_xlfn.NORM.DIST(0,$J43/2,$M43,TRUE))*$D43+($K43="Steady Growth")*(AND(FD$6&gt;=$F43,FD$6&lt;=$H43)*((FD$6-$F43+1)/($J43*($J43+1)/2)*$D43))+($K43="custom")*CustCF!EX43</f>
        <v>0</v>
      </c>
      <c r="FE43" s="95">
        <f>($K43="Bell Curve")*(_xlfn.NORM.DIST(AND(FE$6&gt;=$F43,FE$6&lt;=$H43)*(FE$6-$F43+1),$J43/2,$M43,TRUE)-_xlfn.NORM.DIST(AND(FE$6&gt;=$F43,FE$6&lt;=$H43)*(FD$6-$F43+1),$J43/2,$M43,TRUE))/(1-2*_xlfn.NORM.DIST(0,$J43/2,$M43,TRUE))*$D43+($K43="Steady Growth")*(AND(FE$6&gt;=$F43,FE$6&lt;=$H43)*((FE$6-$F43+1)/($J43*($J43+1)/2)*$D43))+($K43="custom")*CustCF!EY43</f>
        <v>0</v>
      </c>
      <c r="FF43" s="95">
        <f>($K43="Bell Curve")*(_xlfn.NORM.DIST(AND(FF$6&gt;=$F43,FF$6&lt;=$H43)*(FF$6-$F43+1),$J43/2,$M43,TRUE)-_xlfn.NORM.DIST(AND(FF$6&gt;=$F43,FF$6&lt;=$H43)*(FE$6-$F43+1),$J43/2,$M43,TRUE))/(1-2*_xlfn.NORM.DIST(0,$J43/2,$M43,TRUE))*$D43+($K43="Steady Growth")*(AND(FF$6&gt;=$F43,FF$6&lt;=$H43)*((FF$6-$F43+1)/($J43*($J43+1)/2)*$D43))+($K43="custom")*CustCF!EZ43</f>
        <v>0</v>
      </c>
      <c r="FG43" s="95">
        <f>($K43="Bell Curve")*(_xlfn.NORM.DIST(AND(FG$6&gt;=$F43,FG$6&lt;=$H43)*(FG$6-$F43+1),$J43/2,$M43,TRUE)-_xlfn.NORM.DIST(AND(FG$6&gt;=$F43,FG$6&lt;=$H43)*(FF$6-$F43+1),$J43/2,$M43,TRUE))/(1-2*_xlfn.NORM.DIST(0,$J43/2,$M43,TRUE))*$D43+($K43="Steady Growth")*(AND(FG$6&gt;=$F43,FG$6&lt;=$H43)*((FG$6-$F43+1)/($J43*($J43+1)/2)*$D43))+($K43="custom")*CustCF!FA43</f>
        <v>0</v>
      </c>
      <c r="FH43" s="95">
        <f>($K43="Bell Curve")*(_xlfn.NORM.DIST(AND(FH$6&gt;=$F43,FH$6&lt;=$H43)*(FH$6-$F43+1),$J43/2,$M43,TRUE)-_xlfn.NORM.DIST(AND(FH$6&gt;=$F43,FH$6&lt;=$H43)*(FG$6-$F43+1),$J43/2,$M43,TRUE))/(1-2*_xlfn.NORM.DIST(0,$J43/2,$M43,TRUE))*$D43+($K43="Steady Growth")*(AND(FH$6&gt;=$F43,FH$6&lt;=$H43)*((FH$6-$F43+1)/($J43*($J43+1)/2)*$D43))+($K43="custom")*CustCF!FB43</f>
        <v>0</v>
      </c>
      <c r="FI43" s="95">
        <f>($K43="Bell Curve")*(_xlfn.NORM.DIST(AND(FI$6&gt;=$F43,FI$6&lt;=$H43)*(FI$6-$F43+1),$J43/2,$M43,TRUE)-_xlfn.NORM.DIST(AND(FI$6&gt;=$F43,FI$6&lt;=$H43)*(FH$6-$F43+1),$J43/2,$M43,TRUE))/(1-2*_xlfn.NORM.DIST(0,$J43/2,$M43,TRUE))*$D43+($K43="Steady Growth")*(AND(FI$6&gt;=$F43,FI$6&lt;=$H43)*((FI$6-$F43+1)/($J43*($J43+1)/2)*$D43))+($K43="custom")*CustCF!FC43</f>
        <v>0</v>
      </c>
      <c r="FJ43" s="95">
        <f>($K43="Bell Curve")*(_xlfn.NORM.DIST(AND(FJ$6&gt;=$F43,FJ$6&lt;=$H43)*(FJ$6-$F43+1),$J43/2,$M43,TRUE)-_xlfn.NORM.DIST(AND(FJ$6&gt;=$F43,FJ$6&lt;=$H43)*(FI$6-$F43+1),$J43/2,$M43,TRUE))/(1-2*_xlfn.NORM.DIST(0,$J43/2,$M43,TRUE))*$D43+($K43="Steady Growth")*(AND(FJ$6&gt;=$F43,FJ$6&lt;=$H43)*((FJ$6-$F43+1)/($J43*($J43+1)/2)*$D43))+($K43="custom")*CustCF!FD43</f>
        <v>0</v>
      </c>
      <c r="FK43" s="95">
        <f>($K43="Bell Curve")*(_xlfn.NORM.DIST(AND(FK$6&gt;=$F43,FK$6&lt;=$H43)*(FK$6-$F43+1),$J43/2,$M43,TRUE)-_xlfn.NORM.DIST(AND(FK$6&gt;=$F43,FK$6&lt;=$H43)*(FJ$6-$F43+1),$J43/2,$M43,TRUE))/(1-2*_xlfn.NORM.DIST(0,$J43/2,$M43,TRUE))*$D43+($K43="Steady Growth")*(AND(FK$6&gt;=$F43,FK$6&lt;=$H43)*((FK$6-$F43+1)/($J43*($J43+1)/2)*$D43))+($K43="custom")*CustCF!FE43</f>
        <v>0</v>
      </c>
      <c r="FL43" s="95">
        <f>($K43="Bell Curve")*(_xlfn.NORM.DIST(AND(FL$6&gt;=$F43,FL$6&lt;=$H43)*(FL$6-$F43+1),$J43/2,$M43,TRUE)-_xlfn.NORM.DIST(AND(FL$6&gt;=$F43,FL$6&lt;=$H43)*(FK$6-$F43+1),$J43/2,$M43,TRUE))/(1-2*_xlfn.NORM.DIST(0,$J43/2,$M43,TRUE))*$D43+($K43="Steady Growth")*(AND(FL$6&gt;=$F43,FL$6&lt;=$H43)*((FL$6-$F43+1)/($J43*($J43+1)/2)*$D43))+($K43="custom")*CustCF!FF43</f>
        <v>0</v>
      </c>
      <c r="FM43" s="95">
        <f>($K43="Bell Curve")*(_xlfn.NORM.DIST(AND(FM$6&gt;=$F43,FM$6&lt;=$H43)*(FM$6-$F43+1),$J43/2,$M43,TRUE)-_xlfn.NORM.DIST(AND(FM$6&gt;=$F43,FM$6&lt;=$H43)*(FL$6-$F43+1),$J43/2,$M43,TRUE))/(1-2*_xlfn.NORM.DIST(0,$J43/2,$M43,TRUE))*$D43+($K43="Steady Growth")*(AND(FM$6&gt;=$F43,FM$6&lt;=$H43)*((FM$6-$F43+1)/($J43*($J43+1)/2)*$D43))+($K43="custom")*CustCF!FG43</f>
        <v>0</v>
      </c>
      <c r="FN43" s="95">
        <f>($K43="Bell Curve")*(_xlfn.NORM.DIST(AND(FN$6&gt;=$F43,FN$6&lt;=$H43)*(FN$6-$F43+1),$J43/2,$M43,TRUE)-_xlfn.NORM.DIST(AND(FN$6&gt;=$F43,FN$6&lt;=$H43)*(FM$6-$F43+1),$J43/2,$M43,TRUE))/(1-2*_xlfn.NORM.DIST(0,$J43/2,$M43,TRUE))*$D43+($K43="Steady Growth")*(AND(FN$6&gt;=$F43,FN$6&lt;=$H43)*((FN$6-$F43+1)/($J43*($J43+1)/2)*$D43))+($K43="custom")*CustCF!FH43</f>
        <v>0</v>
      </c>
      <c r="FO43" s="95">
        <f>($K43="Bell Curve")*(_xlfn.NORM.DIST(AND(FO$6&gt;=$F43,FO$6&lt;=$H43)*(FO$6-$F43+1),$J43/2,$M43,TRUE)-_xlfn.NORM.DIST(AND(FO$6&gt;=$F43,FO$6&lt;=$H43)*(FN$6-$F43+1),$J43/2,$M43,TRUE))/(1-2*_xlfn.NORM.DIST(0,$J43/2,$M43,TRUE))*$D43+($K43="Steady Growth")*(AND(FO$6&gt;=$F43,FO$6&lt;=$H43)*((FO$6-$F43+1)/($J43*($J43+1)/2)*$D43))+($K43="custom")*CustCF!FI43</f>
        <v>0</v>
      </c>
      <c r="FP43" s="95">
        <f>($K43="Bell Curve")*(_xlfn.NORM.DIST(AND(FP$6&gt;=$F43,FP$6&lt;=$H43)*(FP$6-$F43+1),$J43/2,$M43,TRUE)-_xlfn.NORM.DIST(AND(FP$6&gt;=$F43,FP$6&lt;=$H43)*(FO$6-$F43+1),$J43/2,$M43,TRUE))/(1-2*_xlfn.NORM.DIST(0,$J43/2,$M43,TRUE))*$D43+($K43="Steady Growth")*(AND(FP$6&gt;=$F43,FP$6&lt;=$H43)*((FP$6-$F43+1)/($J43*($J43+1)/2)*$D43))+($K43="custom")*CustCF!FJ43</f>
        <v>0</v>
      </c>
      <c r="FQ43" s="95">
        <f>($K43="Bell Curve")*(_xlfn.NORM.DIST(AND(FQ$6&gt;=$F43,FQ$6&lt;=$H43)*(FQ$6-$F43+1),$J43/2,$M43,TRUE)-_xlfn.NORM.DIST(AND(FQ$6&gt;=$F43,FQ$6&lt;=$H43)*(FP$6-$F43+1),$J43/2,$M43,TRUE))/(1-2*_xlfn.NORM.DIST(0,$J43/2,$M43,TRUE))*$D43+($K43="Steady Growth")*(AND(FQ$6&gt;=$F43,FQ$6&lt;=$H43)*((FQ$6-$F43+1)/($J43*($J43+1)/2)*$D43))+($K43="custom")*CustCF!FK43</f>
        <v>0</v>
      </c>
      <c r="FR43" s="95">
        <f>($K43="Bell Curve")*(_xlfn.NORM.DIST(AND(FR$6&gt;=$F43,FR$6&lt;=$H43)*(FR$6-$F43+1),$J43/2,$M43,TRUE)-_xlfn.NORM.DIST(AND(FR$6&gt;=$F43,FR$6&lt;=$H43)*(FQ$6-$F43+1),$J43/2,$M43,TRUE))/(1-2*_xlfn.NORM.DIST(0,$J43/2,$M43,TRUE))*$D43+($K43="Steady Growth")*(AND(FR$6&gt;=$F43,FR$6&lt;=$H43)*((FR$6-$F43+1)/($J43*($J43+1)/2)*$D43))+($K43="custom")*CustCF!FL43</f>
        <v>0</v>
      </c>
      <c r="FS43" s="95">
        <f>($K43="Bell Curve")*(_xlfn.NORM.DIST(AND(FS$6&gt;=$F43,FS$6&lt;=$H43)*(FS$6-$F43+1),$J43/2,$M43,TRUE)-_xlfn.NORM.DIST(AND(FS$6&gt;=$F43,FS$6&lt;=$H43)*(FR$6-$F43+1),$J43/2,$M43,TRUE))/(1-2*_xlfn.NORM.DIST(0,$J43/2,$M43,TRUE))*$D43+($K43="Steady Growth")*(AND(FS$6&gt;=$F43,FS$6&lt;=$H43)*((FS$6-$F43+1)/($J43*($J43+1)/2)*$D43))+($K43="custom")*CustCF!FM43</f>
        <v>0</v>
      </c>
      <c r="FT43" s="95">
        <f>($K43="Bell Curve")*(_xlfn.NORM.DIST(AND(FT$6&gt;=$F43,FT$6&lt;=$H43)*(FT$6-$F43+1),$J43/2,$M43,TRUE)-_xlfn.NORM.DIST(AND(FT$6&gt;=$F43,FT$6&lt;=$H43)*(FS$6-$F43+1),$J43/2,$M43,TRUE))/(1-2*_xlfn.NORM.DIST(0,$J43/2,$M43,TRUE))*$D43+($K43="Steady Growth")*(AND(FT$6&gt;=$F43,FT$6&lt;=$H43)*((FT$6-$F43+1)/($J43*($J43+1)/2)*$D43))+($K43="custom")*CustCF!FN43</f>
        <v>0</v>
      </c>
      <c r="FU43" s="95">
        <f>($K43="Bell Curve")*(_xlfn.NORM.DIST(AND(FU$6&gt;=$F43,FU$6&lt;=$H43)*(FU$6-$F43+1),$J43/2,$M43,TRUE)-_xlfn.NORM.DIST(AND(FU$6&gt;=$F43,FU$6&lt;=$H43)*(FT$6-$F43+1),$J43/2,$M43,TRUE))/(1-2*_xlfn.NORM.DIST(0,$J43/2,$M43,TRUE))*$D43+($K43="Steady Growth")*(AND(FU$6&gt;=$F43,FU$6&lt;=$H43)*((FU$6-$F43+1)/($J43*($J43+1)/2)*$D43))+($K43="custom")*CustCF!FO43</f>
        <v>0</v>
      </c>
      <c r="FV43" s="95">
        <f>($K43="Bell Curve")*(_xlfn.NORM.DIST(AND(FV$6&gt;=$F43,FV$6&lt;=$H43)*(FV$6-$F43+1),$J43/2,$M43,TRUE)-_xlfn.NORM.DIST(AND(FV$6&gt;=$F43,FV$6&lt;=$H43)*(FU$6-$F43+1),$J43/2,$M43,TRUE))/(1-2*_xlfn.NORM.DIST(0,$J43/2,$M43,TRUE))*$D43+($K43="Steady Growth")*(AND(FV$6&gt;=$F43,FV$6&lt;=$H43)*((FV$6-$F43+1)/($J43*($J43+1)/2)*$D43))+($K43="custom")*CustCF!FP43</f>
        <v>0</v>
      </c>
      <c r="FW43" s="95">
        <f>($K43="Bell Curve")*(_xlfn.NORM.DIST(AND(FW$6&gt;=$F43,FW$6&lt;=$H43)*(FW$6-$F43+1),$J43/2,$M43,TRUE)-_xlfn.NORM.DIST(AND(FW$6&gt;=$F43,FW$6&lt;=$H43)*(FV$6-$F43+1),$J43/2,$M43,TRUE))/(1-2*_xlfn.NORM.DIST(0,$J43/2,$M43,TRUE))*$D43+($K43="Steady Growth")*(AND(FW$6&gt;=$F43,FW$6&lt;=$H43)*((FW$6-$F43+1)/($J43*($J43+1)/2)*$D43))+($K43="custom")*CustCF!FQ43</f>
        <v>0</v>
      </c>
      <c r="FX43" s="95">
        <f>($K43="Bell Curve")*(_xlfn.NORM.DIST(AND(FX$6&gt;=$F43,FX$6&lt;=$H43)*(FX$6-$F43+1),$J43/2,$M43,TRUE)-_xlfn.NORM.DIST(AND(FX$6&gt;=$F43,FX$6&lt;=$H43)*(FW$6-$F43+1),$J43/2,$M43,TRUE))/(1-2*_xlfn.NORM.DIST(0,$J43/2,$M43,TRUE))*$D43+($K43="Steady Growth")*(AND(FX$6&gt;=$F43,FX$6&lt;=$H43)*((FX$6-$F43+1)/($J43*($J43+1)/2)*$D43))+($K43="custom")*CustCF!FR43</f>
        <v>0</v>
      </c>
      <c r="FY43" s="95">
        <f>($K43="Bell Curve")*(_xlfn.NORM.DIST(AND(FY$6&gt;=$F43,FY$6&lt;=$H43)*(FY$6-$F43+1),$J43/2,$M43,TRUE)-_xlfn.NORM.DIST(AND(FY$6&gt;=$F43,FY$6&lt;=$H43)*(FX$6-$F43+1),$J43/2,$M43,TRUE))/(1-2*_xlfn.NORM.DIST(0,$J43/2,$M43,TRUE))*$D43+($K43="Steady Growth")*(AND(FY$6&gt;=$F43,FY$6&lt;=$H43)*((FY$6-$F43+1)/($J43*($J43+1)/2)*$D43))+($K43="custom")*CustCF!FS43</f>
        <v>0</v>
      </c>
      <c r="FZ43" s="95">
        <f>($K43="Bell Curve")*(_xlfn.NORM.DIST(AND(FZ$6&gt;=$F43,FZ$6&lt;=$H43)*(FZ$6-$F43+1),$J43/2,$M43,TRUE)-_xlfn.NORM.DIST(AND(FZ$6&gt;=$F43,FZ$6&lt;=$H43)*(FY$6-$F43+1),$J43/2,$M43,TRUE))/(1-2*_xlfn.NORM.DIST(0,$J43/2,$M43,TRUE))*$D43+($K43="Steady Growth")*(AND(FZ$6&gt;=$F43,FZ$6&lt;=$H43)*((FZ$6-$F43+1)/($J43*($J43+1)/2)*$D43))+($K43="custom")*CustCF!FT43</f>
        <v>0</v>
      </c>
      <c r="GA43" s="95">
        <f>($K43="Bell Curve")*(_xlfn.NORM.DIST(AND(GA$6&gt;=$F43,GA$6&lt;=$H43)*(GA$6-$F43+1),$J43/2,$M43,TRUE)-_xlfn.NORM.DIST(AND(GA$6&gt;=$F43,GA$6&lt;=$H43)*(FZ$6-$F43+1),$J43/2,$M43,TRUE))/(1-2*_xlfn.NORM.DIST(0,$J43/2,$M43,TRUE))*$D43+($K43="Steady Growth")*(AND(GA$6&gt;=$F43,GA$6&lt;=$H43)*((GA$6-$F43+1)/($J43*($J43+1)/2)*$D43))+($K43="custom")*CustCF!FU43</f>
        <v>0</v>
      </c>
      <c r="GB43" s="95">
        <f>($K43="Bell Curve")*(_xlfn.NORM.DIST(AND(GB$6&gt;=$F43,GB$6&lt;=$H43)*(GB$6-$F43+1),$J43/2,$M43,TRUE)-_xlfn.NORM.DIST(AND(GB$6&gt;=$F43,GB$6&lt;=$H43)*(GA$6-$F43+1),$J43/2,$M43,TRUE))/(1-2*_xlfn.NORM.DIST(0,$J43/2,$M43,TRUE))*$D43+($K43="Steady Growth")*(AND(GB$6&gt;=$F43,GB$6&lt;=$H43)*((GB$6-$F43+1)/($J43*($J43+1)/2)*$D43))+($K43="custom")*CustCF!FV43</f>
        <v>0</v>
      </c>
      <c r="GC43" s="95">
        <f>($K43="Bell Curve")*(_xlfn.NORM.DIST(AND(GC$6&gt;=$F43,GC$6&lt;=$H43)*(GC$6-$F43+1),$J43/2,$M43,TRUE)-_xlfn.NORM.DIST(AND(GC$6&gt;=$F43,GC$6&lt;=$H43)*(GB$6-$F43+1),$J43/2,$M43,TRUE))/(1-2*_xlfn.NORM.DIST(0,$J43/2,$M43,TRUE))*$D43+($K43="Steady Growth")*(AND(GC$6&gt;=$F43,GC$6&lt;=$H43)*((GC$6-$F43+1)/($J43*($J43+1)/2)*$D43))+($K43="custom")*CustCF!FW43</f>
        <v>0</v>
      </c>
      <c r="GD43" s="95">
        <f>($K43="Bell Curve")*(_xlfn.NORM.DIST(AND(GD$6&gt;=$F43,GD$6&lt;=$H43)*(GD$6-$F43+1),$J43/2,$M43,TRUE)-_xlfn.NORM.DIST(AND(GD$6&gt;=$F43,GD$6&lt;=$H43)*(GC$6-$F43+1),$J43/2,$M43,TRUE))/(1-2*_xlfn.NORM.DIST(0,$J43/2,$M43,TRUE))*$D43+($K43="Steady Growth")*(AND(GD$6&gt;=$F43,GD$6&lt;=$H43)*((GD$6-$F43+1)/($J43*($J43+1)/2)*$D43))+($K43="custom")*CustCF!FX43</f>
        <v>0</v>
      </c>
      <c r="GE43" s="95">
        <f>($K43="Bell Curve")*(_xlfn.NORM.DIST(AND(GE$6&gt;=$F43,GE$6&lt;=$H43)*(GE$6-$F43+1),$J43/2,$M43,TRUE)-_xlfn.NORM.DIST(AND(GE$6&gt;=$F43,GE$6&lt;=$H43)*(GD$6-$F43+1),$J43/2,$M43,TRUE))/(1-2*_xlfn.NORM.DIST(0,$J43/2,$M43,TRUE))*$D43+($K43="Steady Growth")*(AND(GE$6&gt;=$F43,GE$6&lt;=$H43)*((GE$6-$F43+1)/($J43*($J43+1)/2)*$D43))+($K43="custom")*CustCF!FY43</f>
        <v>0</v>
      </c>
      <c r="GF43" s="95">
        <f>($K43="Bell Curve")*(_xlfn.NORM.DIST(AND(GF$6&gt;=$F43,GF$6&lt;=$H43)*(GF$6-$F43+1),$J43/2,$M43,TRUE)-_xlfn.NORM.DIST(AND(GF$6&gt;=$F43,GF$6&lt;=$H43)*(GE$6-$F43+1),$J43/2,$M43,TRUE))/(1-2*_xlfn.NORM.DIST(0,$J43/2,$M43,TRUE))*$D43+($K43="Steady Growth")*(AND(GF$6&gt;=$F43,GF$6&lt;=$H43)*((GF$6-$F43+1)/($J43*($J43+1)/2)*$D43))+($K43="custom")*CustCF!FZ43</f>
        <v>0</v>
      </c>
      <c r="GG43" s="95">
        <f>($K43="Bell Curve")*(_xlfn.NORM.DIST(AND(GG$6&gt;=$F43,GG$6&lt;=$H43)*(GG$6-$F43+1),$J43/2,$M43,TRUE)-_xlfn.NORM.DIST(AND(GG$6&gt;=$F43,GG$6&lt;=$H43)*(GF$6-$F43+1),$J43/2,$M43,TRUE))/(1-2*_xlfn.NORM.DIST(0,$J43/2,$M43,TRUE))*$D43+($K43="Steady Growth")*(AND(GG$6&gt;=$F43,GG$6&lt;=$H43)*((GG$6-$F43+1)/($J43*($J43+1)/2)*$D43))+($K43="custom")*CustCF!GA43</f>
        <v>0</v>
      </c>
      <c r="GH43" s="95">
        <f>($K43="Bell Curve")*(_xlfn.NORM.DIST(AND(GH$6&gt;=$F43,GH$6&lt;=$H43)*(GH$6-$F43+1),$J43/2,$M43,TRUE)-_xlfn.NORM.DIST(AND(GH$6&gt;=$F43,GH$6&lt;=$H43)*(GG$6-$F43+1),$J43/2,$M43,TRUE))/(1-2*_xlfn.NORM.DIST(0,$J43/2,$M43,TRUE))*$D43+($K43="Steady Growth")*(AND(GH$6&gt;=$F43,GH$6&lt;=$H43)*((GH$6-$F43+1)/($J43*($J43+1)/2)*$D43))+($K43="custom")*CustCF!GB43</f>
        <v>0</v>
      </c>
      <c r="GI43" s="95">
        <f>($K43="Bell Curve")*(_xlfn.NORM.DIST(AND(GI$6&gt;=$F43,GI$6&lt;=$H43)*(GI$6-$F43+1),$J43/2,$M43,TRUE)-_xlfn.NORM.DIST(AND(GI$6&gt;=$F43,GI$6&lt;=$H43)*(GH$6-$F43+1),$J43/2,$M43,TRUE))/(1-2*_xlfn.NORM.DIST(0,$J43/2,$M43,TRUE))*$D43+($K43="Steady Growth")*(AND(GI$6&gt;=$F43,GI$6&lt;=$H43)*((GI$6-$F43+1)/($J43*($J43+1)/2)*$D43))+($K43="custom")*CustCF!GC43</f>
        <v>0</v>
      </c>
      <c r="GJ43" s="95">
        <f>($K43="Bell Curve")*(_xlfn.NORM.DIST(AND(GJ$6&gt;=$F43,GJ$6&lt;=$H43)*(GJ$6-$F43+1),$J43/2,$M43,TRUE)-_xlfn.NORM.DIST(AND(GJ$6&gt;=$F43,GJ$6&lt;=$H43)*(GI$6-$F43+1),$J43/2,$M43,TRUE))/(1-2*_xlfn.NORM.DIST(0,$J43/2,$M43,TRUE))*$D43+($K43="Steady Growth")*(AND(GJ$6&gt;=$F43,GJ$6&lt;=$H43)*((GJ$6-$F43+1)/($J43*($J43+1)/2)*$D43))+($K43="custom")*CustCF!GD43</f>
        <v>0</v>
      </c>
      <c r="GK43" s="95">
        <f>($K43="Bell Curve")*(_xlfn.NORM.DIST(AND(GK$6&gt;=$F43,GK$6&lt;=$H43)*(GK$6-$F43+1),$J43/2,$M43,TRUE)-_xlfn.NORM.DIST(AND(GK$6&gt;=$F43,GK$6&lt;=$H43)*(GJ$6-$F43+1),$J43/2,$M43,TRUE))/(1-2*_xlfn.NORM.DIST(0,$J43/2,$M43,TRUE))*$D43+($K43="Steady Growth")*(AND(GK$6&gt;=$F43,GK$6&lt;=$H43)*((GK$6-$F43+1)/($J43*($J43+1)/2)*$D43))+($K43="custom")*CustCF!GE43</f>
        <v>0</v>
      </c>
      <c r="GL43" s="95">
        <f>($K43="Bell Curve")*(_xlfn.NORM.DIST(AND(GL$6&gt;=$F43,GL$6&lt;=$H43)*(GL$6-$F43+1),$J43/2,$M43,TRUE)-_xlfn.NORM.DIST(AND(GL$6&gt;=$F43,GL$6&lt;=$H43)*(GK$6-$F43+1),$J43/2,$M43,TRUE))/(1-2*_xlfn.NORM.DIST(0,$J43/2,$M43,TRUE))*$D43+($K43="Steady Growth")*(AND(GL$6&gt;=$F43,GL$6&lt;=$H43)*((GL$6-$F43+1)/($J43*($J43+1)/2)*$D43))+($K43="custom")*CustCF!GF43</f>
        <v>0</v>
      </c>
      <c r="GM43" s="95">
        <f>($K43="Bell Curve")*(_xlfn.NORM.DIST(AND(GM$6&gt;=$F43,GM$6&lt;=$H43)*(GM$6-$F43+1),$J43/2,$M43,TRUE)-_xlfn.NORM.DIST(AND(GM$6&gt;=$F43,GM$6&lt;=$H43)*(GL$6-$F43+1),$J43/2,$M43,TRUE))/(1-2*_xlfn.NORM.DIST(0,$J43/2,$M43,TRUE))*$D43+($K43="Steady Growth")*(AND(GM$6&gt;=$F43,GM$6&lt;=$H43)*((GM$6-$F43+1)/($J43*($J43+1)/2)*$D43))+($K43="custom")*CustCF!GG43</f>
        <v>0</v>
      </c>
      <c r="GN43" s="268">
        <f>($K43="Bell Curve")*(_xlfn.NORM.DIST(AND(GN$6&gt;=$F43,GN$6&lt;=$H43)*(GN$6-$F43+1),$J43/2,$M43,TRUE)-_xlfn.NORM.DIST(AND(GN$6&gt;=$F43,GN$6&lt;=$H43)*(GM$6-$F43+1),$J43/2,$M43,TRUE))/(1-2*_xlfn.NORM.DIST(0,$J43/2,$M43,TRUE))*$D43+($K43="Steady Growth")*(AND(GN$6&gt;=$F43,GN$6&lt;=$H43)*((GN$6-$F43+1)/($J43*($J43+1)/2)*$D43))+($K43="custom")*CustCF!GH43</f>
        <v>0</v>
      </c>
      <c r="GO43" s="1"/>
      <c r="GP43" s="67"/>
    </row>
    <row r="44" spans="1:198" customFormat="1" hidden="1" outlineLevel="1" x14ac:dyDescent="0.75">
      <c r="A44" s="1"/>
      <c r="B44" s="1"/>
      <c r="C44" s="262" t="str">
        <f>Budget!T15</f>
        <v>Consultant (MEP, IT, Structural, ..etc)</v>
      </c>
      <c r="D44" s="19">
        <f>Budget!U15</f>
        <v>1100000</v>
      </c>
      <c r="E44" s="19">
        <f t="shared" si="33"/>
        <v>1</v>
      </c>
      <c r="F44" s="263">
        <v>1</v>
      </c>
      <c r="G44" s="257">
        <f>IF(L44="custom",CustCF!F44,INDEX($P$8:$GN$8,MATCH(F44,$P$6:$GN$6,0)))</f>
        <v>46081</v>
      </c>
      <c r="H44" s="264">
        <v>6</v>
      </c>
      <c r="I44" s="257">
        <f>IF(L44="custom",CustCF!G44,INDEX($P$8:$GN$8,MATCH(H44,$P$6:$GN$6,0)))</f>
        <v>46234</v>
      </c>
      <c r="J44" s="260">
        <f t="shared" si="34"/>
        <v>6</v>
      </c>
      <c r="K44" s="265" t="s">
        <v>116</v>
      </c>
      <c r="L44" s="266" t="s">
        <v>141</v>
      </c>
      <c r="M44" s="267">
        <f t="shared" si="35"/>
        <v>9</v>
      </c>
      <c r="N44" s="18">
        <f t="shared" si="26"/>
        <v>1100000.0000000002</v>
      </c>
      <c r="O44" s="1372">
        <f t="shared" si="16"/>
        <v>0</v>
      </c>
      <c r="P44" s="95">
        <f>($K44="Bell Curve")*(_xlfn.NORM.DIST(AND(P$6&gt;=$F44,P$6&lt;=$H44)*(P$6-$F44+1),$J44/2,$M44,TRUE)-_xlfn.NORM.DIST(AND(P$6&gt;=$F44,P$6&lt;=$H44)*(O$6-$F44+1),$J44/2,$M44,TRUE))/(1-2*_xlfn.NORM.DIST(0,$J44/2,$M44,TRUE))*$D44+($K44="Steady Growth")*(AND(P$6&gt;=$F44,P$6&lt;=$H44)*((P$6-$F44+1)/($J44*($J44+1)/2)*$D44))+($K44="custom")*CustCF!J44</f>
        <v>0</v>
      </c>
      <c r="Q44" s="95">
        <f>($K44="Bell Curve")*(_xlfn.NORM.DIST(AND(Q$6&gt;=$F44,Q$6&lt;=$H44)*(Q$6-$F44+1),$J44/2,$M44,TRUE)-_xlfn.NORM.DIST(AND(Q$6&gt;=$F44,Q$6&lt;=$H44)*(P$6-$F44+1),$J44/2,$M44,TRUE))/(1-2*_xlfn.NORM.DIST(0,$J44/2,$M44,TRUE))*$D44+($K44="Steady Growth")*(AND(Q$6&gt;=$F44,Q$6&lt;=$H44)*((Q$6-$F44+1)/($J44*($J44+1)/2)*$D44))+($K44="custom")*CustCF!K44</f>
        <v>179582.1836842531</v>
      </c>
      <c r="R44" s="95">
        <f>($K44="Bell Curve")*(_xlfn.NORM.DIST(AND(R$6&gt;=$F44,R$6&lt;=$H44)*(R$6-$F44+1),$J44/2,$M44,TRUE)-_xlfn.NORM.DIST(AND(R$6&gt;=$F44,R$6&lt;=$H44)*(Q$6-$F44+1),$J44/2,$M44,TRUE))/(1-2*_xlfn.NORM.DIST(0,$J44/2,$M44,TRUE))*$D44+($K44="Steady Growth")*(AND(R$6&gt;=$F44,R$6&lt;=$H44)*((R$6-$F44+1)/($J44*($J44+1)/2)*$D44))+($K44="custom")*CustCF!L44</f>
        <v>184066.83347942567</v>
      </c>
      <c r="S44" s="95">
        <f>($K44="Bell Curve")*(_xlfn.NORM.DIST(AND(S$6&gt;=$F44,S$6&lt;=$H44)*(S$6-$F44+1),$J44/2,$M44,TRUE)-_xlfn.NORM.DIST(AND(S$6&gt;=$F44,S$6&lt;=$H44)*(R$6-$F44+1),$J44/2,$M44,TRUE))/(1-2*_xlfn.NORM.DIST(0,$J44/2,$M44,TRUE))*$D44+($K44="Steady Growth")*(AND(S$6&gt;=$F44,S$6&lt;=$H44)*((S$6-$F44+1)/($J44*($J44+1)/2)*$D44))+($K44="custom")*CustCF!M44</f>
        <v>186350.9828363212</v>
      </c>
      <c r="T44" s="95">
        <f>($K44="Bell Curve")*(_xlfn.NORM.DIST(AND(T$6&gt;=$F44,T$6&lt;=$H44)*(T$6-$F44+1),$J44/2,$M44,TRUE)-_xlfn.NORM.DIST(AND(T$6&gt;=$F44,T$6&lt;=$H44)*(S$6-$F44+1),$J44/2,$M44,TRUE))/(1-2*_xlfn.NORM.DIST(0,$J44/2,$M44,TRUE))*$D44+($K44="Steady Growth")*(AND(T$6&gt;=$F44,T$6&lt;=$H44)*((T$6-$F44+1)/($J44*($J44+1)/2)*$D44))+($K44="custom")*CustCF!N44</f>
        <v>186350.9828363212</v>
      </c>
      <c r="U44" s="95">
        <f>($K44="Bell Curve")*(_xlfn.NORM.DIST(AND(U$6&gt;=$F44,U$6&lt;=$H44)*(U$6-$F44+1),$J44/2,$M44,TRUE)-_xlfn.NORM.DIST(AND(U$6&gt;=$F44,U$6&lt;=$H44)*(T$6-$F44+1),$J44/2,$M44,TRUE))/(1-2*_xlfn.NORM.DIST(0,$J44/2,$M44,TRUE))*$D44+($K44="Steady Growth")*(AND(U$6&gt;=$F44,U$6&lt;=$H44)*((U$6-$F44+1)/($J44*($J44+1)/2)*$D44))+($K44="custom")*CustCF!O44</f>
        <v>184066.83347942567</v>
      </c>
      <c r="V44" s="95">
        <f>($K44="Bell Curve")*(_xlfn.NORM.DIST(AND(V$6&gt;=$F44,V$6&lt;=$H44)*(V$6-$F44+1),$J44/2,$M44,TRUE)-_xlfn.NORM.DIST(AND(V$6&gt;=$F44,V$6&lt;=$H44)*(U$6-$F44+1),$J44/2,$M44,TRUE))/(1-2*_xlfn.NORM.DIST(0,$J44/2,$M44,TRUE))*$D44+($K44="Steady Growth")*(AND(V$6&gt;=$F44,V$6&lt;=$H44)*((V$6-$F44+1)/($J44*($J44+1)/2)*$D44))+($K44="custom")*CustCF!P44</f>
        <v>179582.18368425337</v>
      </c>
      <c r="W44" s="95">
        <f>($K44="Bell Curve")*(_xlfn.NORM.DIST(AND(W$6&gt;=$F44,W$6&lt;=$H44)*(W$6-$F44+1),$J44/2,$M44,TRUE)-_xlfn.NORM.DIST(AND(W$6&gt;=$F44,W$6&lt;=$H44)*(V$6-$F44+1),$J44/2,$M44,TRUE))/(1-2*_xlfn.NORM.DIST(0,$J44/2,$M44,TRUE))*$D44+($K44="Steady Growth")*(AND(W$6&gt;=$F44,W$6&lt;=$H44)*((W$6-$F44+1)/($J44*($J44+1)/2)*$D44))+($K44="custom")*CustCF!Q44</f>
        <v>0</v>
      </c>
      <c r="X44" s="95">
        <f>($K44="Bell Curve")*(_xlfn.NORM.DIST(AND(X$6&gt;=$F44,X$6&lt;=$H44)*(X$6-$F44+1),$J44/2,$M44,TRUE)-_xlfn.NORM.DIST(AND(X$6&gt;=$F44,X$6&lt;=$H44)*(W$6-$F44+1),$J44/2,$M44,TRUE))/(1-2*_xlfn.NORM.DIST(0,$J44/2,$M44,TRUE))*$D44+($K44="Steady Growth")*(AND(X$6&gt;=$F44,X$6&lt;=$H44)*((X$6-$F44+1)/($J44*($J44+1)/2)*$D44))+($K44="custom")*CustCF!R44</f>
        <v>0</v>
      </c>
      <c r="Y44" s="95">
        <f>($K44="Bell Curve")*(_xlfn.NORM.DIST(AND(Y$6&gt;=$F44,Y$6&lt;=$H44)*(Y$6-$F44+1),$J44/2,$M44,TRUE)-_xlfn.NORM.DIST(AND(Y$6&gt;=$F44,Y$6&lt;=$H44)*(X$6-$F44+1),$J44/2,$M44,TRUE))/(1-2*_xlfn.NORM.DIST(0,$J44/2,$M44,TRUE))*$D44+($K44="Steady Growth")*(AND(Y$6&gt;=$F44,Y$6&lt;=$H44)*((Y$6-$F44+1)/($J44*($J44+1)/2)*$D44))+($K44="custom")*CustCF!S44</f>
        <v>0</v>
      </c>
      <c r="Z44" s="95">
        <f>($K44="Bell Curve")*(_xlfn.NORM.DIST(AND(Z$6&gt;=$F44,Z$6&lt;=$H44)*(Z$6-$F44+1),$J44/2,$M44,TRUE)-_xlfn.NORM.DIST(AND(Z$6&gt;=$F44,Z$6&lt;=$H44)*(Y$6-$F44+1),$J44/2,$M44,TRUE))/(1-2*_xlfn.NORM.DIST(0,$J44/2,$M44,TRUE))*$D44+($K44="Steady Growth")*(AND(Z$6&gt;=$F44,Z$6&lt;=$H44)*((Z$6-$F44+1)/($J44*($J44+1)/2)*$D44))+($K44="custom")*CustCF!T44</f>
        <v>0</v>
      </c>
      <c r="AA44" s="95">
        <f>($K44="Bell Curve")*(_xlfn.NORM.DIST(AND(AA$6&gt;=$F44,AA$6&lt;=$H44)*(AA$6-$F44+1),$J44/2,$M44,TRUE)-_xlfn.NORM.DIST(AND(AA$6&gt;=$F44,AA$6&lt;=$H44)*(Z$6-$F44+1),$J44/2,$M44,TRUE))/(1-2*_xlfn.NORM.DIST(0,$J44/2,$M44,TRUE))*$D44+($K44="Steady Growth")*(AND(AA$6&gt;=$F44,AA$6&lt;=$H44)*((AA$6-$F44+1)/($J44*($J44+1)/2)*$D44))+($K44="custom")*CustCF!U44</f>
        <v>0</v>
      </c>
      <c r="AB44" s="95">
        <f>($K44="Bell Curve")*(_xlfn.NORM.DIST(AND(AB$6&gt;=$F44,AB$6&lt;=$H44)*(AB$6-$F44+1),$J44/2,$M44,TRUE)-_xlfn.NORM.DIST(AND(AB$6&gt;=$F44,AB$6&lt;=$H44)*(AA$6-$F44+1),$J44/2,$M44,TRUE))/(1-2*_xlfn.NORM.DIST(0,$J44/2,$M44,TRUE))*$D44+($K44="Steady Growth")*(AND(AB$6&gt;=$F44,AB$6&lt;=$H44)*((AB$6-$F44+1)/($J44*($J44+1)/2)*$D44))+($K44="custom")*CustCF!V44</f>
        <v>0</v>
      </c>
      <c r="AC44" s="95">
        <f>($K44="Bell Curve")*(_xlfn.NORM.DIST(AND(AC$6&gt;=$F44,AC$6&lt;=$H44)*(AC$6-$F44+1),$J44/2,$M44,TRUE)-_xlfn.NORM.DIST(AND(AC$6&gt;=$F44,AC$6&lt;=$H44)*(AB$6-$F44+1),$J44/2,$M44,TRUE))/(1-2*_xlfn.NORM.DIST(0,$J44/2,$M44,TRUE))*$D44+($K44="Steady Growth")*(AND(AC$6&gt;=$F44,AC$6&lt;=$H44)*((AC$6-$F44+1)/($J44*($J44+1)/2)*$D44))+($K44="custom")*CustCF!W44</f>
        <v>0</v>
      </c>
      <c r="AD44" s="95">
        <f>($K44="Bell Curve")*(_xlfn.NORM.DIST(AND(AD$6&gt;=$F44,AD$6&lt;=$H44)*(AD$6-$F44+1),$J44/2,$M44,TRUE)-_xlfn.NORM.DIST(AND(AD$6&gt;=$F44,AD$6&lt;=$H44)*(AC$6-$F44+1),$J44/2,$M44,TRUE))/(1-2*_xlfn.NORM.DIST(0,$J44/2,$M44,TRUE))*$D44+($K44="Steady Growth")*(AND(AD$6&gt;=$F44,AD$6&lt;=$H44)*((AD$6-$F44+1)/($J44*($J44+1)/2)*$D44))+($K44="custom")*CustCF!X44</f>
        <v>0</v>
      </c>
      <c r="AE44" s="95">
        <f>($K44="Bell Curve")*(_xlfn.NORM.DIST(AND(AE$6&gt;=$F44,AE$6&lt;=$H44)*(AE$6-$F44+1),$J44/2,$M44,TRUE)-_xlfn.NORM.DIST(AND(AE$6&gt;=$F44,AE$6&lt;=$H44)*(AD$6-$F44+1),$J44/2,$M44,TRUE))/(1-2*_xlfn.NORM.DIST(0,$J44/2,$M44,TRUE))*$D44+($K44="Steady Growth")*(AND(AE$6&gt;=$F44,AE$6&lt;=$H44)*((AE$6-$F44+1)/($J44*($J44+1)/2)*$D44))+($K44="custom")*CustCF!Y44</f>
        <v>0</v>
      </c>
      <c r="AF44" s="95">
        <f>($K44="Bell Curve")*(_xlfn.NORM.DIST(AND(AF$6&gt;=$F44,AF$6&lt;=$H44)*(AF$6-$F44+1),$J44/2,$M44,TRUE)-_xlfn.NORM.DIST(AND(AF$6&gt;=$F44,AF$6&lt;=$H44)*(AE$6-$F44+1),$J44/2,$M44,TRUE))/(1-2*_xlfn.NORM.DIST(0,$J44/2,$M44,TRUE))*$D44+($K44="Steady Growth")*(AND(AF$6&gt;=$F44,AF$6&lt;=$H44)*((AF$6-$F44+1)/($J44*($J44+1)/2)*$D44))+($K44="custom")*CustCF!Z44</f>
        <v>0</v>
      </c>
      <c r="AG44" s="95">
        <f>($K44="Bell Curve")*(_xlfn.NORM.DIST(AND(AG$6&gt;=$F44,AG$6&lt;=$H44)*(AG$6-$F44+1),$J44/2,$M44,TRUE)-_xlfn.NORM.DIST(AND(AG$6&gt;=$F44,AG$6&lt;=$H44)*(AF$6-$F44+1),$J44/2,$M44,TRUE))/(1-2*_xlfn.NORM.DIST(0,$J44/2,$M44,TRUE))*$D44+($K44="Steady Growth")*(AND(AG$6&gt;=$F44,AG$6&lt;=$H44)*((AG$6-$F44+1)/($J44*($J44+1)/2)*$D44))+($K44="custom")*CustCF!AA44</f>
        <v>0</v>
      </c>
      <c r="AH44" s="95">
        <f>($K44="Bell Curve")*(_xlfn.NORM.DIST(AND(AH$6&gt;=$F44,AH$6&lt;=$H44)*(AH$6-$F44+1),$J44/2,$M44,TRUE)-_xlfn.NORM.DIST(AND(AH$6&gt;=$F44,AH$6&lt;=$H44)*(AG$6-$F44+1),$J44/2,$M44,TRUE))/(1-2*_xlfn.NORM.DIST(0,$J44/2,$M44,TRUE))*$D44+($K44="Steady Growth")*(AND(AH$6&gt;=$F44,AH$6&lt;=$H44)*((AH$6-$F44+1)/($J44*($J44+1)/2)*$D44))+($K44="custom")*CustCF!AB44</f>
        <v>0</v>
      </c>
      <c r="AI44" s="95">
        <f>($K44="Bell Curve")*(_xlfn.NORM.DIST(AND(AI$6&gt;=$F44,AI$6&lt;=$H44)*(AI$6-$F44+1),$J44/2,$M44,TRUE)-_xlfn.NORM.DIST(AND(AI$6&gt;=$F44,AI$6&lt;=$H44)*(AH$6-$F44+1),$J44/2,$M44,TRUE))/(1-2*_xlfn.NORM.DIST(0,$J44/2,$M44,TRUE))*$D44+($K44="Steady Growth")*(AND(AI$6&gt;=$F44,AI$6&lt;=$H44)*((AI$6-$F44+1)/($J44*($J44+1)/2)*$D44))+($K44="custom")*CustCF!AC44</f>
        <v>0</v>
      </c>
      <c r="AJ44" s="95">
        <f>($K44="Bell Curve")*(_xlfn.NORM.DIST(AND(AJ$6&gt;=$F44,AJ$6&lt;=$H44)*(AJ$6-$F44+1),$J44/2,$M44,TRUE)-_xlfn.NORM.DIST(AND(AJ$6&gt;=$F44,AJ$6&lt;=$H44)*(AI$6-$F44+1),$J44/2,$M44,TRUE))/(1-2*_xlfn.NORM.DIST(0,$J44/2,$M44,TRUE))*$D44+($K44="Steady Growth")*(AND(AJ$6&gt;=$F44,AJ$6&lt;=$H44)*((AJ$6-$F44+1)/($J44*($J44+1)/2)*$D44))+($K44="custom")*CustCF!AD44</f>
        <v>0</v>
      </c>
      <c r="AK44" s="95">
        <f>($K44="Bell Curve")*(_xlfn.NORM.DIST(AND(AK$6&gt;=$F44,AK$6&lt;=$H44)*(AK$6-$F44+1),$J44/2,$M44,TRUE)-_xlfn.NORM.DIST(AND(AK$6&gt;=$F44,AK$6&lt;=$H44)*(AJ$6-$F44+1),$J44/2,$M44,TRUE))/(1-2*_xlfn.NORM.DIST(0,$J44/2,$M44,TRUE))*$D44+($K44="Steady Growth")*(AND(AK$6&gt;=$F44,AK$6&lt;=$H44)*((AK$6-$F44+1)/($J44*($J44+1)/2)*$D44))+($K44="custom")*CustCF!AE44</f>
        <v>0</v>
      </c>
      <c r="AL44" s="95">
        <f>($K44="Bell Curve")*(_xlfn.NORM.DIST(AND(AL$6&gt;=$F44,AL$6&lt;=$H44)*(AL$6-$F44+1),$J44/2,$M44,TRUE)-_xlfn.NORM.DIST(AND(AL$6&gt;=$F44,AL$6&lt;=$H44)*(AK$6-$F44+1),$J44/2,$M44,TRUE))/(1-2*_xlfn.NORM.DIST(0,$J44/2,$M44,TRUE))*$D44+($K44="Steady Growth")*(AND(AL$6&gt;=$F44,AL$6&lt;=$H44)*((AL$6-$F44+1)/($J44*($J44+1)/2)*$D44))+($K44="custom")*CustCF!AF44</f>
        <v>0</v>
      </c>
      <c r="AM44" s="95">
        <f>($K44="Bell Curve")*(_xlfn.NORM.DIST(AND(AM$6&gt;=$F44,AM$6&lt;=$H44)*(AM$6-$F44+1),$J44/2,$M44,TRUE)-_xlfn.NORM.DIST(AND(AM$6&gt;=$F44,AM$6&lt;=$H44)*(AL$6-$F44+1),$J44/2,$M44,TRUE))/(1-2*_xlfn.NORM.DIST(0,$J44/2,$M44,TRUE))*$D44+($K44="Steady Growth")*(AND(AM$6&gt;=$F44,AM$6&lt;=$H44)*((AM$6-$F44+1)/($J44*($J44+1)/2)*$D44))+($K44="custom")*CustCF!AG44</f>
        <v>0</v>
      </c>
      <c r="AN44" s="95">
        <f>($K44="Bell Curve")*(_xlfn.NORM.DIST(AND(AN$6&gt;=$F44,AN$6&lt;=$H44)*(AN$6-$F44+1),$J44/2,$M44,TRUE)-_xlfn.NORM.DIST(AND(AN$6&gt;=$F44,AN$6&lt;=$H44)*(AM$6-$F44+1),$J44/2,$M44,TRUE))/(1-2*_xlfn.NORM.DIST(0,$J44/2,$M44,TRUE))*$D44+($K44="Steady Growth")*(AND(AN$6&gt;=$F44,AN$6&lt;=$H44)*((AN$6-$F44+1)/($J44*($J44+1)/2)*$D44))+($K44="custom")*CustCF!AH44</f>
        <v>0</v>
      </c>
      <c r="AO44" s="95">
        <f>($K44="Bell Curve")*(_xlfn.NORM.DIST(AND(AO$6&gt;=$F44,AO$6&lt;=$H44)*(AO$6-$F44+1),$J44/2,$M44,TRUE)-_xlfn.NORM.DIST(AND(AO$6&gt;=$F44,AO$6&lt;=$H44)*(AN$6-$F44+1),$J44/2,$M44,TRUE))/(1-2*_xlfn.NORM.DIST(0,$J44/2,$M44,TRUE))*$D44+($K44="Steady Growth")*(AND(AO$6&gt;=$F44,AO$6&lt;=$H44)*((AO$6-$F44+1)/($J44*($J44+1)/2)*$D44))+($K44="custom")*CustCF!AI44</f>
        <v>0</v>
      </c>
      <c r="AP44" s="95">
        <f>($K44="Bell Curve")*(_xlfn.NORM.DIST(AND(AP$6&gt;=$F44,AP$6&lt;=$H44)*(AP$6-$F44+1),$J44/2,$M44,TRUE)-_xlfn.NORM.DIST(AND(AP$6&gt;=$F44,AP$6&lt;=$H44)*(AO$6-$F44+1),$J44/2,$M44,TRUE))/(1-2*_xlfn.NORM.DIST(0,$J44/2,$M44,TRUE))*$D44+($K44="Steady Growth")*(AND(AP$6&gt;=$F44,AP$6&lt;=$H44)*((AP$6-$F44+1)/($J44*($J44+1)/2)*$D44))+($K44="custom")*CustCF!AJ44</f>
        <v>0</v>
      </c>
      <c r="AQ44" s="95">
        <f>($K44="Bell Curve")*(_xlfn.NORM.DIST(AND(AQ$6&gt;=$F44,AQ$6&lt;=$H44)*(AQ$6-$F44+1),$J44/2,$M44,TRUE)-_xlfn.NORM.DIST(AND(AQ$6&gt;=$F44,AQ$6&lt;=$H44)*(AP$6-$F44+1),$J44/2,$M44,TRUE))/(1-2*_xlfn.NORM.DIST(0,$J44/2,$M44,TRUE))*$D44+($K44="Steady Growth")*(AND(AQ$6&gt;=$F44,AQ$6&lt;=$H44)*((AQ$6-$F44+1)/($J44*($J44+1)/2)*$D44))+($K44="custom")*CustCF!AK44</f>
        <v>0</v>
      </c>
      <c r="AR44" s="95">
        <f>($K44="Bell Curve")*(_xlfn.NORM.DIST(AND(AR$6&gt;=$F44,AR$6&lt;=$H44)*(AR$6-$F44+1),$J44/2,$M44,TRUE)-_xlfn.NORM.DIST(AND(AR$6&gt;=$F44,AR$6&lt;=$H44)*(AQ$6-$F44+1),$J44/2,$M44,TRUE))/(1-2*_xlfn.NORM.DIST(0,$J44/2,$M44,TRUE))*$D44+($K44="Steady Growth")*(AND(AR$6&gt;=$F44,AR$6&lt;=$H44)*((AR$6-$F44+1)/($J44*($J44+1)/2)*$D44))+($K44="custom")*CustCF!AL44</f>
        <v>0</v>
      </c>
      <c r="AS44" s="95">
        <f>($K44="Bell Curve")*(_xlfn.NORM.DIST(AND(AS$6&gt;=$F44,AS$6&lt;=$H44)*(AS$6-$F44+1),$J44/2,$M44,TRUE)-_xlfn.NORM.DIST(AND(AS$6&gt;=$F44,AS$6&lt;=$H44)*(AR$6-$F44+1),$J44/2,$M44,TRUE))/(1-2*_xlfn.NORM.DIST(0,$J44/2,$M44,TRUE))*$D44+($K44="Steady Growth")*(AND(AS$6&gt;=$F44,AS$6&lt;=$H44)*((AS$6-$F44+1)/($J44*($J44+1)/2)*$D44))+($K44="custom")*CustCF!AM44</f>
        <v>0</v>
      </c>
      <c r="AT44" s="95">
        <f>($K44="Bell Curve")*(_xlfn.NORM.DIST(AND(AT$6&gt;=$F44,AT$6&lt;=$H44)*(AT$6-$F44+1),$J44/2,$M44,TRUE)-_xlfn.NORM.DIST(AND(AT$6&gt;=$F44,AT$6&lt;=$H44)*(AS$6-$F44+1),$J44/2,$M44,TRUE))/(1-2*_xlfn.NORM.DIST(0,$J44/2,$M44,TRUE))*$D44+($K44="Steady Growth")*(AND(AT$6&gt;=$F44,AT$6&lt;=$H44)*((AT$6-$F44+1)/($J44*($J44+1)/2)*$D44))+($K44="custom")*CustCF!AN44</f>
        <v>0</v>
      </c>
      <c r="AU44" s="95">
        <f>($K44="Bell Curve")*(_xlfn.NORM.DIST(AND(AU$6&gt;=$F44,AU$6&lt;=$H44)*(AU$6-$F44+1),$J44/2,$M44,TRUE)-_xlfn.NORM.DIST(AND(AU$6&gt;=$F44,AU$6&lt;=$H44)*(AT$6-$F44+1),$J44/2,$M44,TRUE))/(1-2*_xlfn.NORM.DIST(0,$J44/2,$M44,TRUE))*$D44+($K44="Steady Growth")*(AND(AU$6&gt;=$F44,AU$6&lt;=$H44)*((AU$6-$F44+1)/($J44*($J44+1)/2)*$D44))+($K44="custom")*CustCF!AO44</f>
        <v>0</v>
      </c>
      <c r="AV44" s="95">
        <f>($K44="Bell Curve")*(_xlfn.NORM.DIST(AND(AV$6&gt;=$F44,AV$6&lt;=$H44)*(AV$6-$F44+1),$J44/2,$M44,TRUE)-_xlfn.NORM.DIST(AND(AV$6&gt;=$F44,AV$6&lt;=$H44)*(AU$6-$F44+1),$J44/2,$M44,TRUE))/(1-2*_xlfn.NORM.DIST(0,$J44/2,$M44,TRUE))*$D44+($K44="Steady Growth")*(AND(AV$6&gt;=$F44,AV$6&lt;=$H44)*((AV$6-$F44+1)/($J44*($J44+1)/2)*$D44))+($K44="custom")*CustCF!AP44</f>
        <v>0</v>
      </c>
      <c r="AW44" s="95">
        <f>($K44="Bell Curve")*(_xlfn.NORM.DIST(AND(AW$6&gt;=$F44,AW$6&lt;=$H44)*(AW$6-$F44+1),$J44/2,$M44,TRUE)-_xlfn.NORM.DIST(AND(AW$6&gt;=$F44,AW$6&lt;=$H44)*(AV$6-$F44+1),$J44/2,$M44,TRUE))/(1-2*_xlfn.NORM.DIST(0,$J44/2,$M44,TRUE))*$D44+($K44="Steady Growth")*(AND(AW$6&gt;=$F44,AW$6&lt;=$H44)*((AW$6-$F44+1)/($J44*($J44+1)/2)*$D44))+($K44="custom")*CustCF!AQ44</f>
        <v>0</v>
      </c>
      <c r="AX44" s="95">
        <f>($K44="Bell Curve")*(_xlfn.NORM.DIST(AND(AX$6&gt;=$F44,AX$6&lt;=$H44)*(AX$6-$F44+1),$J44/2,$M44,TRUE)-_xlfn.NORM.DIST(AND(AX$6&gt;=$F44,AX$6&lt;=$H44)*(AW$6-$F44+1),$J44/2,$M44,TRUE))/(1-2*_xlfn.NORM.DIST(0,$J44/2,$M44,TRUE))*$D44+($K44="Steady Growth")*(AND(AX$6&gt;=$F44,AX$6&lt;=$H44)*((AX$6-$F44+1)/($J44*($J44+1)/2)*$D44))+($K44="custom")*CustCF!AR44</f>
        <v>0</v>
      </c>
      <c r="AY44" s="95">
        <f>($K44="Bell Curve")*(_xlfn.NORM.DIST(AND(AY$6&gt;=$F44,AY$6&lt;=$H44)*(AY$6-$F44+1),$J44/2,$M44,TRUE)-_xlfn.NORM.DIST(AND(AY$6&gt;=$F44,AY$6&lt;=$H44)*(AX$6-$F44+1),$J44/2,$M44,TRUE))/(1-2*_xlfn.NORM.DIST(0,$J44/2,$M44,TRUE))*$D44+($K44="Steady Growth")*(AND(AY$6&gt;=$F44,AY$6&lt;=$H44)*((AY$6-$F44+1)/($J44*($J44+1)/2)*$D44))+($K44="custom")*CustCF!AS44</f>
        <v>0</v>
      </c>
      <c r="AZ44" s="95">
        <f>($K44="Bell Curve")*(_xlfn.NORM.DIST(AND(AZ$6&gt;=$F44,AZ$6&lt;=$H44)*(AZ$6-$F44+1),$J44/2,$M44,TRUE)-_xlfn.NORM.DIST(AND(AZ$6&gt;=$F44,AZ$6&lt;=$H44)*(AY$6-$F44+1),$J44/2,$M44,TRUE))/(1-2*_xlfn.NORM.DIST(0,$J44/2,$M44,TRUE))*$D44+($K44="Steady Growth")*(AND(AZ$6&gt;=$F44,AZ$6&lt;=$H44)*((AZ$6-$F44+1)/($J44*($J44+1)/2)*$D44))+($K44="custom")*CustCF!AT44</f>
        <v>0</v>
      </c>
      <c r="BA44" s="95">
        <f>($K44="Bell Curve")*(_xlfn.NORM.DIST(AND(BA$6&gt;=$F44,BA$6&lt;=$H44)*(BA$6-$F44+1),$J44/2,$M44,TRUE)-_xlfn.NORM.DIST(AND(BA$6&gt;=$F44,BA$6&lt;=$H44)*(AZ$6-$F44+1),$J44/2,$M44,TRUE))/(1-2*_xlfn.NORM.DIST(0,$J44/2,$M44,TRUE))*$D44+($K44="Steady Growth")*(AND(BA$6&gt;=$F44,BA$6&lt;=$H44)*((BA$6-$F44+1)/($J44*($J44+1)/2)*$D44))+($K44="custom")*CustCF!AU44</f>
        <v>0</v>
      </c>
      <c r="BB44" s="95">
        <f>($K44="Bell Curve")*(_xlfn.NORM.DIST(AND(BB$6&gt;=$F44,BB$6&lt;=$H44)*(BB$6-$F44+1),$J44/2,$M44,TRUE)-_xlfn.NORM.DIST(AND(BB$6&gt;=$F44,BB$6&lt;=$H44)*(BA$6-$F44+1),$J44/2,$M44,TRUE))/(1-2*_xlfn.NORM.DIST(0,$J44/2,$M44,TRUE))*$D44+($K44="Steady Growth")*(AND(BB$6&gt;=$F44,BB$6&lt;=$H44)*((BB$6-$F44+1)/($J44*($J44+1)/2)*$D44))+($K44="custom")*CustCF!AV44</f>
        <v>0</v>
      </c>
      <c r="BC44" s="95">
        <f>($K44="Bell Curve")*(_xlfn.NORM.DIST(AND(BC$6&gt;=$F44,BC$6&lt;=$H44)*(BC$6-$F44+1),$J44/2,$M44,TRUE)-_xlfn.NORM.DIST(AND(BC$6&gt;=$F44,BC$6&lt;=$H44)*(BB$6-$F44+1),$J44/2,$M44,TRUE))/(1-2*_xlfn.NORM.DIST(0,$J44/2,$M44,TRUE))*$D44+($K44="Steady Growth")*(AND(BC$6&gt;=$F44,BC$6&lt;=$H44)*((BC$6-$F44+1)/($J44*($J44+1)/2)*$D44))+($K44="custom")*CustCF!AW44</f>
        <v>0</v>
      </c>
      <c r="BD44" s="95">
        <f>($K44="Bell Curve")*(_xlfn.NORM.DIST(AND(BD$6&gt;=$F44,BD$6&lt;=$H44)*(BD$6-$F44+1),$J44/2,$M44,TRUE)-_xlfn.NORM.DIST(AND(BD$6&gt;=$F44,BD$6&lt;=$H44)*(BC$6-$F44+1),$J44/2,$M44,TRUE))/(1-2*_xlfn.NORM.DIST(0,$J44/2,$M44,TRUE))*$D44+($K44="Steady Growth")*(AND(BD$6&gt;=$F44,BD$6&lt;=$H44)*((BD$6-$F44+1)/($J44*($J44+1)/2)*$D44))+($K44="custom")*CustCF!AX44</f>
        <v>0</v>
      </c>
      <c r="BE44" s="95">
        <f>($K44="Bell Curve")*(_xlfn.NORM.DIST(AND(BE$6&gt;=$F44,BE$6&lt;=$H44)*(BE$6-$F44+1),$J44/2,$M44,TRUE)-_xlfn.NORM.DIST(AND(BE$6&gt;=$F44,BE$6&lt;=$H44)*(BD$6-$F44+1),$J44/2,$M44,TRUE))/(1-2*_xlfn.NORM.DIST(0,$J44/2,$M44,TRUE))*$D44+($K44="Steady Growth")*(AND(BE$6&gt;=$F44,BE$6&lt;=$H44)*((BE$6-$F44+1)/($J44*($J44+1)/2)*$D44))+($K44="custom")*CustCF!AY44</f>
        <v>0</v>
      </c>
      <c r="BF44" s="95">
        <f>($K44="Bell Curve")*(_xlfn.NORM.DIST(AND(BF$6&gt;=$F44,BF$6&lt;=$H44)*(BF$6-$F44+1),$J44/2,$M44,TRUE)-_xlfn.NORM.DIST(AND(BF$6&gt;=$F44,BF$6&lt;=$H44)*(BE$6-$F44+1),$J44/2,$M44,TRUE))/(1-2*_xlfn.NORM.DIST(0,$J44/2,$M44,TRUE))*$D44+($K44="Steady Growth")*(AND(BF$6&gt;=$F44,BF$6&lt;=$H44)*((BF$6-$F44+1)/($J44*($J44+1)/2)*$D44))+($K44="custom")*CustCF!AZ44</f>
        <v>0</v>
      </c>
      <c r="BG44" s="95">
        <f>($K44="Bell Curve")*(_xlfn.NORM.DIST(AND(BG$6&gt;=$F44,BG$6&lt;=$H44)*(BG$6-$F44+1),$J44/2,$M44,TRUE)-_xlfn.NORM.DIST(AND(BG$6&gt;=$F44,BG$6&lt;=$H44)*(BF$6-$F44+1),$J44/2,$M44,TRUE))/(1-2*_xlfn.NORM.DIST(0,$J44/2,$M44,TRUE))*$D44+($K44="Steady Growth")*(AND(BG$6&gt;=$F44,BG$6&lt;=$H44)*((BG$6-$F44+1)/($J44*($J44+1)/2)*$D44))+($K44="custom")*CustCF!BA44</f>
        <v>0</v>
      </c>
      <c r="BH44" s="95">
        <f>($K44="Bell Curve")*(_xlfn.NORM.DIST(AND(BH$6&gt;=$F44,BH$6&lt;=$H44)*(BH$6-$F44+1),$J44/2,$M44,TRUE)-_xlfn.NORM.DIST(AND(BH$6&gt;=$F44,BH$6&lt;=$H44)*(BG$6-$F44+1),$J44/2,$M44,TRUE))/(1-2*_xlfn.NORM.DIST(0,$J44/2,$M44,TRUE))*$D44+($K44="Steady Growth")*(AND(BH$6&gt;=$F44,BH$6&lt;=$H44)*((BH$6-$F44+1)/($J44*($J44+1)/2)*$D44))+($K44="custom")*CustCF!BB44</f>
        <v>0</v>
      </c>
      <c r="BI44" s="95">
        <f>($K44="Bell Curve")*(_xlfn.NORM.DIST(AND(BI$6&gt;=$F44,BI$6&lt;=$H44)*(BI$6-$F44+1),$J44/2,$M44,TRUE)-_xlfn.NORM.DIST(AND(BI$6&gt;=$F44,BI$6&lt;=$H44)*(BH$6-$F44+1),$J44/2,$M44,TRUE))/(1-2*_xlfn.NORM.DIST(0,$J44/2,$M44,TRUE))*$D44+($K44="Steady Growth")*(AND(BI$6&gt;=$F44,BI$6&lt;=$H44)*((BI$6-$F44+1)/($J44*($J44+1)/2)*$D44))+($K44="custom")*CustCF!BC44</f>
        <v>0</v>
      </c>
      <c r="BJ44" s="95">
        <f>($K44="Bell Curve")*(_xlfn.NORM.DIST(AND(BJ$6&gt;=$F44,BJ$6&lt;=$H44)*(BJ$6-$F44+1),$J44/2,$M44,TRUE)-_xlfn.NORM.DIST(AND(BJ$6&gt;=$F44,BJ$6&lt;=$H44)*(BI$6-$F44+1),$J44/2,$M44,TRUE))/(1-2*_xlfn.NORM.DIST(0,$J44/2,$M44,TRUE))*$D44+($K44="Steady Growth")*(AND(BJ$6&gt;=$F44,BJ$6&lt;=$H44)*((BJ$6-$F44+1)/($J44*($J44+1)/2)*$D44))+($K44="custom")*CustCF!BD44</f>
        <v>0</v>
      </c>
      <c r="BK44" s="95">
        <f>($K44="Bell Curve")*(_xlfn.NORM.DIST(AND(BK$6&gt;=$F44,BK$6&lt;=$H44)*(BK$6-$F44+1),$J44/2,$M44,TRUE)-_xlfn.NORM.DIST(AND(BK$6&gt;=$F44,BK$6&lt;=$H44)*(BJ$6-$F44+1),$J44/2,$M44,TRUE))/(1-2*_xlfn.NORM.DIST(0,$J44/2,$M44,TRUE))*$D44+($K44="Steady Growth")*(AND(BK$6&gt;=$F44,BK$6&lt;=$H44)*((BK$6-$F44+1)/($J44*($J44+1)/2)*$D44))+($K44="custom")*CustCF!BE44</f>
        <v>0</v>
      </c>
      <c r="BL44" s="95">
        <f>($K44="Bell Curve")*(_xlfn.NORM.DIST(AND(BL$6&gt;=$F44,BL$6&lt;=$H44)*(BL$6-$F44+1),$J44/2,$M44,TRUE)-_xlfn.NORM.DIST(AND(BL$6&gt;=$F44,BL$6&lt;=$H44)*(BK$6-$F44+1),$J44/2,$M44,TRUE))/(1-2*_xlfn.NORM.DIST(0,$J44/2,$M44,TRUE))*$D44+($K44="Steady Growth")*(AND(BL$6&gt;=$F44,BL$6&lt;=$H44)*((BL$6-$F44+1)/($J44*($J44+1)/2)*$D44))+($K44="custom")*CustCF!BF44</f>
        <v>0</v>
      </c>
      <c r="BM44" s="95">
        <f>($K44="Bell Curve")*(_xlfn.NORM.DIST(AND(BM$6&gt;=$F44,BM$6&lt;=$H44)*(BM$6-$F44+1),$J44/2,$M44,TRUE)-_xlfn.NORM.DIST(AND(BM$6&gt;=$F44,BM$6&lt;=$H44)*(BL$6-$F44+1),$J44/2,$M44,TRUE))/(1-2*_xlfn.NORM.DIST(0,$J44/2,$M44,TRUE))*$D44+($K44="Steady Growth")*(AND(BM$6&gt;=$F44,BM$6&lt;=$H44)*((BM$6-$F44+1)/($J44*($J44+1)/2)*$D44))+($K44="custom")*CustCF!BG44</f>
        <v>0</v>
      </c>
      <c r="BN44" s="95">
        <f>($K44="Bell Curve")*(_xlfn.NORM.DIST(AND(BN$6&gt;=$F44,BN$6&lt;=$H44)*(BN$6-$F44+1),$J44/2,$M44,TRUE)-_xlfn.NORM.DIST(AND(BN$6&gt;=$F44,BN$6&lt;=$H44)*(BM$6-$F44+1),$J44/2,$M44,TRUE))/(1-2*_xlfn.NORM.DIST(0,$J44/2,$M44,TRUE))*$D44+($K44="Steady Growth")*(AND(BN$6&gt;=$F44,BN$6&lt;=$H44)*((BN$6-$F44+1)/($J44*($J44+1)/2)*$D44))+($K44="custom")*CustCF!BH44</f>
        <v>0</v>
      </c>
      <c r="BO44" s="95">
        <f>($K44="Bell Curve")*(_xlfn.NORM.DIST(AND(BO$6&gt;=$F44,BO$6&lt;=$H44)*(BO$6-$F44+1),$J44/2,$M44,TRUE)-_xlfn.NORM.DIST(AND(BO$6&gt;=$F44,BO$6&lt;=$H44)*(BN$6-$F44+1),$J44/2,$M44,TRUE))/(1-2*_xlfn.NORM.DIST(0,$J44/2,$M44,TRUE))*$D44+($K44="Steady Growth")*(AND(BO$6&gt;=$F44,BO$6&lt;=$H44)*((BO$6-$F44+1)/($J44*($J44+1)/2)*$D44))+($K44="custom")*CustCF!BI44</f>
        <v>0</v>
      </c>
      <c r="BP44" s="95">
        <f>($K44="Bell Curve")*(_xlfn.NORM.DIST(AND(BP$6&gt;=$F44,BP$6&lt;=$H44)*(BP$6-$F44+1),$J44/2,$M44,TRUE)-_xlfn.NORM.DIST(AND(BP$6&gt;=$F44,BP$6&lt;=$H44)*(BO$6-$F44+1),$J44/2,$M44,TRUE))/(1-2*_xlfn.NORM.DIST(0,$J44/2,$M44,TRUE))*$D44+($K44="Steady Growth")*(AND(BP$6&gt;=$F44,BP$6&lt;=$H44)*((BP$6-$F44+1)/($J44*($J44+1)/2)*$D44))+($K44="custom")*CustCF!BJ44</f>
        <v>0</v>
      </c>
      <c r="BQ44" s="95">
        <f>($K44="Bell Curve")*(_xlfn.NORM.DIST(AND(BQ$6&gt;=$F44,BQ$6&lt;=$H44)*(BQ$6-$F44+1),$J44/2,$M44,TRUE)-_xlfn.NORM.DIST(AND(BQ$6&gt;=$F44,BQ$6&lt;=$H44)*(BP$6-$F44+1),$J44/2,$M44,TRUE))/(1-2*_xlfn.NORM.DIST(0,$J44/2,$M44,TRUE))*$D44+($K44="Steady Growth")*(AND(BQ$6&gt;=$F44,BQ$6&lt;=$H44)*((BQ$6-$F44+1)/($J44*($J44+1)/2)*$D44))+($K44="custom")*CustCF!BK44</f>
        <v>0</v>
      </c>
      <c r="BR44" s="95">
        <f>($K44="Bell Curve")*(_xlfn.NORM.DIST(AND(BR$6&gt;=$F44,BR$6&lt;=$H44)*(BR$6-$F44+1),$J44/2,$M44,TRUE)-_xlfn.NORM.DIST(AND(BR$6&gt;=$F44,BR$6&lt;=$H44)*(BQ$6-$F44+1),$J44/2,$M44,TRUE))/(1-2*_xlfn.NORM.DIST(0,$J44/2,$M44,TRUE))*$D44+($K44="Steady Growth")*(AND(BR$6&gt;=$F44,BR$6&lt;=$H44)*((BR$6-$F44+1)/($J44*($J44+1)/2)*$D44))+($K44="custom")*CustCF!BL44</f>
        <v>0</v>
      </c>
      <c r="BS44" s="95">
        <f>($K44="Bell Curve")*(_xlfn.NORM.DIST(AND(BS$6&gt;=$F44,BS$6&lt;=$H44)*(BS$6-$F44+1),$J44/2,$M44,TRUE)-_xlfn.NORM.DIST(AND(BS$6&gt;=$F44,BS$6&lt;=$H44)*(BR$6-$F44+1),$J44/2,$M44,TRUE))/(1-2*_xlfn.NORM.DIST(0,$J44/2,$M44,TRUE))*$D44+($K44="Steady Growth")*(AND(BS$6&gt;=$F44,BS$6&lt;=$H44)*((BS$6-$F44+1)/($J44*($J44+1)/2)*$D44))+($K44="custom")*CustCF!BM44</f>
        <v>0</v>
      </c>
      <c r="BT44" s="95">
        <f>($K44="Bell Curve")*(_xlfn.NORM.DIST(AND(BT$6&gt;=$F44,BT$6&lt;=$H44)*(BT$6-$F44+1),$J44/2,$M44,TRUE)-_xlfn.NORM.DIST(AND(BT$6&gt;=$F44,BT$6&lt;=$H44)*(BS$6-$F44+1),$J44/2,$M44,TRUE))/(1-2*_xlfn.NORM.DIST(0,$J44/2,$M44,TRUE))*$D44+($K44="Steady Growth")*(AND(BT$6&gt;=$F44,BT$6&lt;=$H44)*((BT$6-$F44+1)/($J44*($J44+1)/2)*$D44))+($K44="custom")*CustCF!BN44</f>
        <v>0</v>
      </c>
      <c r="BU44" s="95">
        <f>($K44="Bell Curve")*(_xlfn.NORM.DIST(AND(BU$6&gt;=$F44,BU$6&lt;=$H44)*(BU$6-$F44+1),$J44/2,$M44,TRUE)-_xlfn.NORM.DIST(AND(BU$6&gt;=$F44,BU$6&lt;=$H44)*(BT$6-$F44+1),$J44/2,$M44,TRUE))/(1-2*_xlfn.NORM.DIST(0,$J44/2,$M44,TRUE))*$D44+($K44="Steady Growth")*(AND(BU$6&gt;=$F44,BU$6&lt;=$H44)*((BU$6-$F44+1)/($J44*($J44+1)/2)*$D44))+($K44="custom")*CustCF!BO44</f>
        <v>0</v>
      </c>
      <c r="BV44" s="95">
        <f>($K44="Bell Curve")*(_xlfn.NORM.DIST(AND(BV$6&gt;=$F44,BV$6&lt;=$H44)*(BV$6-$F44+1),$J44/2,$M44,TRUE)-_xlfn.NORM.DIST(AND(BV$6&gt;=$F44,BV$6&lt;=$H44)*(BU$6-$F44+1),$J44/2,$M44,TRUE))/(1-2*_xlfn.NORM.DIST(0,$J44/2,$M44,TRUE))*$D44+($K44="Steady Growth")*(AND(BV$6&gt;=$F44,BV$6&lt;=$H44)*((BV$6-$F44+1)/($J44*($J44+1)/2)*$D44))+($K44="custom")*CustCF!BP44</f>
        <v>0</v>
      </c>
      <c r="BW44" s="95">
        <f>($K44="Bell Curve")*(_xlfn.NORM.DIST(AND(BW$6&gt;=$F44,BW$6&lt;=$H44)*(BW$6-$F44+1),$J44/2,$M44,TRUE)-_xlfn.NORM.DIST(AND(BW$6&gt;=$F44,BW$6&lt;=$H44)*(BV$6-$F44+1),$J44/2,$M44,TRUE))/(1-2*_xlfn.NORM.DIST(0,$J44/2,$M44,TRUE))*$D44+($K44="Steady Growth")*(AND(BW$6&gt;=$F44,BW$6&lt;=$H44)*((BW$6-$F44+1)/($J44*($J44+1)/2)*$D44))+($K44="custom")*CustCF!BQ44</f>
        <v>0</v>
      </c>
      <c r="BX44" s="95">
        <f>($K44="Bell Curve")*(_xlfn.NORM.DIST(AND(BX$6&gt;=$F44,BX$6&lt;=$H44)*(BX$6-$F44+1),$J44/2,$M44,TRUE)-_xlfn.NORM.DIST(AND(BX$6&gt;=$F44,BX$6&lt;=$H44)*(BW$6-$F44+1),$J44/2,$M44,TRUE))/(1-2*_xlfn.NORM.DIST(0,$J44/2,$M44,TRUE))*$D44+($K44="Steady Growth")*(AND(BX$6&gt;=$F44,BX$6&lt;=$H44)*((BX$6-$F44+1)/($J44*($J44+1)/2)*$D44))+($K44="custom")*CustCF!BR44</f>
        <v>0</v>
      </c>
      <c r="BY44" s="95">
        <f>($K44="Bell Curve")*(_xlfn.NORM.DIST(AND(BY$6&gt;=$F44,BY$6&lt;=$H44)*(BY$6-$F44+1),$J44/2,$M44,TRUE)-_xlfn.NORM.DIST(AND(BY$6&gt;=$F44,BY$6&lt;=$H44)*(BX$6-$F44+1),$J44/2,$M44,TRUE))/(1-2*_xlfn.NORM.DIST(0,$J44/2,$M44,TRUE))*$D44+($K44="Steady Growth")*(AND(BY$6&gt;=$F44,BY$6&lt;=$H44)*((BY$6-$F44+1)/($J44*($J44+1)/2)*$D44))+($K44="custom")*CustCF!BS44</f>
        <v>0</v>
      </c>
      <c r="BZ44" s="95">
        <f>($K44="Bell Curve")*(_xlfn.NORM.DIST(AND(BZ$6&gt;=$F44,BZ$6&lt;=$H44)*(BZ$6-$F44+1),$J44/2,$M44,TRUE)-_xlfn.NORM.DIST(AND(BZ$6&gt;=$F44,BZ$6&lt;=$H44)*(BY$6-$F44+1),$J44/2,$M44,TRUE))/(1-2*_xlfn.NORM.DIST(0,$J44/2,$M44,TRUE))*$D44+($K44="Steady Growth")*(AND(BZ$6&gt;=$F44,BZ$6&lt;=$H44)*((BZ$6-$F44+1)/($J44*($J44+1)/2)*$D44))+($K44="custom")*CustCF!BT44</f>
        <v>0</v>
      </c>
      <c r="CA44" s="95">
        <f>($K44="Bell Curve")*(_xlfn.NORM.DIST(AND(CA$6&gt;=$F44,CA$6&lt;=$H44)*(CA$6-$F44+1),$J44/2,$M44,TRUE)-_xlfn.NORM.DIST(AND(CA$6&gt;=$F44,CA$6&lt;=$H44)*(BZ$6-$F44+1),$J44/2,$M44,TRUE))/(1-2*_xlfn.NORM.DIST(0,$J44/2,$M44,TRUE))*$D44+($K44="Steady Growth")*(AND(CA$6&gt;=$F44,CA$6&lt;=$H44)*((CA$6-$F44+1)/($J44*($J44+1)/2)*$D44))+($K44="custom")*CustCF!BU44</f>
        <v>0</v>
      </c>
      <c r="CB44" s="95">
        <f>($K44="Bell Curve")*(_xlfn.NORM.DIST(AND(CB$6&gt;=$F44,CB$6&lt;=$H44)*(CB$6-$F44+1),$J44/2,$M44,TRUE)-_xlfn.NORM.DIST(AND(CB$6&gt;=$F44,CB$6&lt;=$H44)*(CA$6-$F44+1),$J44/2,$M44,TRUE))/(1-2*_xlfn.NORM.DIST(0,$J44/2,$M44,TRUE))*$D44+($K44="Steady Growth")*(AND(CB$6&gt;=$F44,CB$6&lt;=$H44)*((CB$6-$F44+1)/($J44*($J44+1)/2)*$D44))+($K44="custom")*CustCF!BV44</f>
        <v>0</v>
      </c>
      <c r="CC44" s="95">
        <f>($K44="Bell Curve")*(_xlfn.NORM.DIST(AND(CC$6&gt;=$F44,CC$6&lt;=$H44)*(CC$6-$F44+1),$J44/2,$M44,TRUE)-_xlfn.NORM.DIST(AND(CC$6&gt;=$F44,CC$6&lt;=$H44)*(CB$6-$F44+1),$J44/2,$M44,TRUE))/(1-2*_xlfn.NORM.DIST(0,$J44/2,$M44,TRUE))*$D44+($K44="Steady Growth")*(AND(CC$6&gt;=$F44,CC$6&lt;=$H44)*((CC$6-$F44+1)/($J44*($J44+1)/2)*$D44))+($K44="custom")*CustCF!BW44</f>
        <v>0</v>
      </c>
      <c r="CD44" s="95">
        <f>($K44="Bell Curve")*(_xlfn.NORM.DIST(AND(CD$6&gt;=$F44,CD$6&lt;=$H44)*(CD$6-$F44+1),$J44/2,$M44,TRUE)-_xlfn.NORM.DIST(AND(CD$6&gt;=$F44,CD$6&lt;=$H44)*(CC$6-$F44+1),$J44/2,$M44,TRUE))/(1-2*_xlfn.NORM.DIST(0,$J44/2,$M44,TRUE))*$D44+($K44="Steady Growth")*(AND(CD$6&gt;=$F44,CD$6&lt;=$H44)*((CD$6-$F44+1)/($J44*($J44+1)/2)*$D44))+($K44="custom")*CustCF!BX44</f>
        <v>0</v>
      </c>
      <c r="CE44" s="95">
        <f>($K44="Bell Curve")*(_xlfn.NORM.DIST(AND(CE$6&gt;=$F44,CE$6&lt;=$H44)*(CE$6-$F44+1),$J44/2,$M44,TRUE)-_xlfn.NORM.DIST(AND(CE$6&gt;=$F44,CE$6&lt;=$H44)*(CD$6-$F44+1),$J44/2,$M44,TRUE))/(1-2*_xlfn.NORM.DIST(0,$J44/2,$M44,TRUE))*$D44+($K44="Steady Growth")*(AND(CE$6&gt;=$F44,CE$6&lt;=$H44)*((CE$6-$F44+1)/($J44*($J44+1)/2)*$D44))+($K44="custom")*CustCF!BY44</f>
        <v>0</v>
      </c>
      <c r="CF44" s="95">
        <f>($K44="Bell Curve")*(_xlfn.NORM.DIST(AND(CF$6&gt;=$F44,CF$6&lt;=$H44)*(CF$6-$F44+1),$J44/2,$M44,TRUE)-_xlfn.NORM.DIST(AND(CF$6&gt;=$F44,CF$6&lt;=$H44)*(CE$6-$F44+1),$J44/2,$M44,TRUE))/(1-2*_xlfn.NORM.DIST(0,$J44/2,$M44,TRUE))*$D44+($K44="Steady Growth")*(AND(CF$6&gt;=$F44,CF$6&lt;=$H44)*((CF$6-$F44+1)/($J44*($J44+1)/2)*$D44))+($K44="custom")*CustCF!BZ44</f>
        <v>0</v>
      </c>
      <c r="CG44" s="95">
        <f>($K44="Bell Curve")*(_xlfn.NORM.DIST(AND(CG$6&gt;=$F44,CG$6&lt;=$H44)*(CG$6-$F44+1),$J44/2,$M44,TRUE)-_xlfn.NORM.DIST(AND(CG$6&gt;=$F44,CG$6&lt;=$H44)*(CF$6-$F44+1),$J44/2,$M44,TRUE))/(1-2*_xlfn.NORM.DIST(0,$J44/2,$M44,TRUE))*$D44+($K44="Steady Growth")*(AND(CG$6&gt;=$F44,CG$6&lt;=$H44)*((CG$6-$F44+1)/($J44*($J44+1)/2)*$D44))+($K44="custom")*CustCF!CA44</f>
        <v>0</v>
      </c>
      <c r="CH44" s="95">
        <f>($K44="Bell Curve")*(_xlfn.NORM.DIST(AND(CH$6&gt;=$F44,CH$6&lt;=$H44)*(CH$6-$F44+1),$J44/2,$M44,TRUE)-_xlfn.NORM.DIST(AND(CH$6&gt;=$F44,CH$6&lt;=$H44)*(CG$6-$F44+1),$J44/2,$M44,TRUE))/(1-2*_xlfn.NORM.DIST(0,$J44/2,$M44,TRUE))*$D44+($K44="Steady Growth")*(AND(CH$6&gt;=$F44,CH$6&lt;=$H44)*((CH$6-$F44+1)/($J44*($J44+1)/2)*$D44))+($K44="custom")*CustCF!CB44</f>
        <v>0</v>
      </c>
      <c r="CI44" s="95">
        <f>($K44="Bell Curve")*(_xlfn.NORM.DIST(AND(CI$6&gt;=$F44,CI$6&lt;=$H44)*(CI$6-$F44+1),$J44/2,$M44,TRUE)-_xlfn.NORM.DIST(AND(CI$6&gt;=$F44,CI$6&lt;=$H44)*(CH$6-$F44+1),$J44/2,$M44,TRUE))/(1-2*_xlfn.NORM.DIST(0,$J44/2,$M44,TRUE))*$D44+($K44="Steady Growth")*(AND(CI$6&gt;=$F44,CI$6&lt;=$H44)*((CI$6-$F44+1)/($J44*($J44+1)/2)*$D44))+($K44="custom")*CustCF!CC44</f>
        <v>0</v>
      </c>
      <c r="CJ44" s="95">
        <f>($K44="Bell Curve")*(_xlfn.NORM.DIST(AND(CJ$6&gt;=$F44,CJ$6&lt;=$H44)*(CJ$6-$F44+1),$J44/2,$M44,TRUE)-_xlfn.NORM.DIST(AND(CJ$6&gt;=$F44,CJ$6&lt;=$H44)*(CI$6-$F44+1),$J44/2,$M44,TRUE))/(1-2*_xlfn.NORM.DIST(0,$J44/2,$M44,TRUE))*$D44+($K44="Steady Growth")*(AND(CJ$6&gt;=$F44,CJ$6&lt;=$H44)*((CJ$6-$F44+1)/($J44*($J44+1)/2)*$D44))+($K44="custom")*CustCF!CD44</f>
        <v>0</v>
      </c>
      <c r="CK44" s="95">
        <f>($K44="Bell Curve")*(_xlfn.NORM.DIST(AND(CK$6&gt;=$F44,CK$6&lt;=$H44)*(CK$6-$F44+1),$J44/2,$M44,TRUE)-_xlfn.NORM.DIST(AND(CK$6&gt;=$F44,CK$6&lt;=$H44)*(CJ$6-$F44+1),$J44/2,$M44,TRUE))/(1-2*_xlfn.NORM.DIST(0,$J44/2,$M44,TRUE))*$D44+($K44="Steady Growth")*(AND(CK$6&gt;=$F44,CK$6&lt;=$H44)*((CK$6-$F44+1)/($J44*($J44+1)/2)*$D44))+($K44="custom")*CustCF!CE44</f>
        <v>0</v>
      </c>
      <c r="CL44" s="95">
        <f>($K44="Bell Curve")*(_xlfn.NORM.DIST(AND(CL$6&gt;=$F44,CL$6&lt;=$H44)*(CL$6-$F44+1),$J44/2,$M44,TRUE)-_xlfn.NORM.DIST(AND(CL$6&gt;=$F44,CL$6&lt;=$H44)*(CK$6-$F44+1),$J44/2,$M44,TRUE))/(1-2*_xlfn.NORM.DIST(0,$J44/2,$M44,TRUE))*$D44+($K44="Steady Growth")*(AND(CL$6&gt;=$F44,CL$6&lt;=$H44)*((CL$6-$F44+1)/($J44*($J44+1)/2)*$D44))+($K44="custom")*CustCF!CF44</f>
        <v>0</v>
      </c>
      <c r="CM44" s="95">
        <f>($K44="Bell Curve")*(_xlfn.NORM.DIST(AND(CM$6&gt;=$F44,CM$6&lt;=$H44)*(CM$6-$F44+1),$J44/2,$M44,TRUE)-_xlfn.NORM.DIST(AND(CM$6&gt;=$F44,CM$6&lt;=$H44)*(CL$6-$F44+1),$J44/2,$M44,TRUE))/(1-2*_xlfn.NORM.DIST(0,$J44/2,$M44,TRUE))*$D44+($K44="Steady Growth")*(AND(CM$6&gt;=$F44,CM$6&lt;=$H44)*((CM$6-$F44+1)/($J44*($J44+1)/2)*$D44))+($K44="custom")*CustCF!CG44</f>
        <v>0</v>
      </c>
      <c r="CN44" s="95">
        <f>($K44="Bell Curve")*(_xlfn.NORM.DIST(AND(CN$6&gt;=$F44,CN$6&lt;=$H44)*(CN$6-$F44+1),$J44/2,$M44,TRUE)-_xlfn.NORM.DIST(AND(CN$6&gt;=$F44,CN$6&lt;=$H44)*(CM$6-$F44+1),$J44/2,$M44,TRUE))/(1-2*_xlfn.NORM.DIST(0,$J44/2,$M44,TRUE))*$D44+($K44="Steady Growth")*(AND(CN$6&gt;=$F44,CN$6&lt;=$H44)*((CN$6-$F44+1)/($J44*($J44+1)/2)*$D44))+($K44="custom")*CustCF!CH44</f>
        <v>0</v>
      </c>
      <c r="CO44" s="95">
        <f>($K44="Bell Curve")*(_xlfn.NORM.DIST(AND(CO$6&gt;=$F44,CO$6&lt;=$H44)*(CO$6-$F44+1),$J44/2,$M44,TRUE)-_xlfn.NORM.DIST(AND(CO$6&gt;=$F44,CO$6&lt;=$H44)*(CN$6-$F44+1),$J44/2,$M44,TRUE))/(1-2*_xlfn.NORM.DIST(0,$J44/2,$M44,TRUE))*$D44+($K44="Steady Growth")*(AND(CO$6&gt;=$F44,CO$6&lt;=$H44)*((CO$6-$F44+1)/($J44*($J44+1)/2)*$D44))+($K44="custom")*CustCF!CI44</f>
        <v>0</v>
      </c>
      <c r="CP44" s="95">
        <f>($K44="Bell Curve")*(_xlfn.NORM.DIST(AND(CP$6&gt;=$F44,CP$6&lt;=$H44)*(CP$6-$F44+1),$J44/2,$M44,TRUE)-_xlfn.NORM.DIST(AND(CP$6&gt;=$F44,CP$6&lt;=$H44)*(CO$6-$F44+1),$J44/2,$M44,TRUE))/(1-2*_xlfn.NORM.DIST(0,$J44/2,$M44,TRUE))*$D44+($K44="Steady Growth")*(AND(CP$6&gt;=$F44,CP$6&lt;=$H44)*((CP$6-$F44+1)/($J44*($J44+1)/2)*$D44))+($K44="custom")*CustCF!CJ44</f>
        <v>0</v>
      </c>
      <c r="CQ44" s="95">
        <f>($K44="Bell Curve")*(_xlfn.NORM.DIST(AND(CQ$6&gt;=$F44,CQ$6&lt;=$H44)*(CQ$6-$F44+1),$J44/2,$M44,TRUE)-_xlfn.NORM.DIST(AND(CQ$6&gt;=$F44,CQ$6&lt;=$H44)*(CP$6-$F44+1),$J44/2,$M44,TRUE))/(1-2*_xlfn.NORM.DIST(0,$J44/2,$M44,TRUE))*$D44+($K44="Steady Growth")*(AND(CQ$6&gt;=$F44,CQ$6&lt;=$H44)*((CQ$6-$F44+1)/($J44*($J44+1)/2)*$D44))+($K44="custom")*CustCF!CK44</f>
        <v>0</v>
      </c>
      <c r="CR44" s="95">
        <f>($K44="Bell Curve")*(_xlfn.NORM.DIST(AND(CR$6&gt;=$F44,CR$6&lt;=$H44)*(CR$6-$F44+1),$J44/2,$M44,TRUE)-_xlfn.NORM.DIST(AND(CR$6&gt;=$F44,CR$6&lt;=$H44)*(CQ$6-$F44+1),$J44/2,$M44,TRUE))/(1-2*_xlfn.NORM.DIST(0,$J44/2,$M44,TRUE))*$D44+($K44="Steady Growth")*(AND(CR$6&gt;=$F44,CR$6&lt;=$H44)*((CR$6-$F44+1)/($J44*($J44+1)/2)*$D44))+($K44="custom")*CustCF!CL44</f>
        <v>0</v>
      </c>
      <c r="CS44" s="95">
        <f>($K44="Bell Curve")*(_xlfn.NORM.DIST(AND(CS$6&gt;=$F44,CS$6&lt;=$H44)*(CS$6-$F44+1),$J44/2,$M44,TRUE)-_xlfn.NORM.DIST(AND(CS$6&gt;=$F44,CS$6&lt;=$H44)*(CR$6-$F44+1),$J44/2,$M44,TRUE))/(1-2*_xlfn.NORM.DIST(0,$J44/2,$M44,TRUE))*$D44+($K44="Steady Growth")*(AND(CS$6&gt;=$F44,CS$6&lt;=$H44)*((CS$6-$F44+1)/($J44*($J44+1)/2)*$D44))+($K44="custom")*CustCF!CM44</f>
        <v>0</v>
      </c>
      <c r="CT44" s="95">
        <f>($K44="Bell Curve")*(_xlfn.NORM.DIST(AND(CT$6&gt;=$F44,CT$6&lt;=$H44)*(CT$6-$F44+1),$J44/2,$M44,TRUE)-_xlfn.NORM.DIST(AND(CT$6&gt;=$F44,CT$6&lt;=$H44)*(CS$6-$F44+1),$J44/2,$M44,TRUE))/(1-2*_xlfn.NORM.DIST(0,$J44/2,$M44,TRUE))*$D44+($K44="Steady Growth")*(AND(CT$6&gt;=$F44,CT$6&lt;=$H44)*((CT$6-$F44+1)/($J44*($J44+1)/2)*$D44))+($K44="custom")*CustCF!CN44</f>
        <v>0</v>
      </c>
      <c r="CU44" s="95">
        <f>($K44="Bell Curve")*(_xlfn.NORM.DIST(AND(CU$6&gt;=$F44,CU$6&lt;=$H44)*(CU$6-$F44+1),$J44/2,$M44,TRUE)-_xlfn.NORM.DIST(AND(CU$6&gt;=$F44,CU$6&lt;=$H44)*(CT$6-$F44+1),$J44/2,$M44,TRUE))/(1-2*_xlfn.NORM.DIST(0,$J44/2,$M44,TRUE))*$D44+($K44="Steady Growth")*(AND(CU$6&gt;=$F44,CU$6&lt;=$H44)*((CU$6-$F44+1)/($J44*($J44+1)/2)*$D44))+($K44="custom")*CustCF!CO44</f>
        <v>0</v>
      </c>
      <c r="CV44" s="95">
        <f>($K44="Bell Curve")*(_xlfn.NORM.DIST(AND(CV$6&gt;=$F44,CV$6&lt;=$H44)*(CV$6-$F44+1),$J44/2,$M44,TRUE)-_xlfn.NORM.DIST(AND(CV$6&gt;=$F44,CV$6&lt;=$H44)*(CU$6-$F44+1),$J44/2,$M44,TRUE))/(1-2*_xlfn.NORM.DIST(0,$J44/2,$M44,TRUE))*$D44+($K44="Steady Growth")*(AND(CV$6&gt;=$F44,CV$6&lt;=$H44)*((CV$6-$F44+1)/($J44*($J44+1)/2)*$D44))+($K44="custom")*CustCF!CP44</f>
        <v>0</v>
      </c>
      <c r="CW44" s="95">
        <f>($K44="Bell Curve")*(_xlfn.NORM.DIST(AND(CW$6&gt;=$F44,CW$6&lt;=$H44)*(CW$6-$F44+1),$J44/2,$M44,TRUE)-_xlfn.NORM.DIST(AND(CW$6&gt;=$F44,CW$6&lt;=$H44)*(CV$6-$F44+1),$J44/2,$M44,TRUE))/(1-2*_xlfn.NORM.DIST(0,$J44/2,$M44,TRUE))*$D44+($K44="Steady Growth")*(AND(CW$6&gt;=$F44,CW$6&lt;=$H44)*((CW$6-$F44+1)/($J44*($J44+1)/2)*$D44))+($K44="custom")*CustCF!CQ44</f>
        <v>0</v>
      </c>
      <c r="CX44" s="95">
        <f>($K44="Bell Curve")*(_xlfn.NORM.DIST(AND(CX$6&gt;=$F44,CX$6&lt;=$H44)*(CX$6-$F44+1),$J44/2,$M44,TRUE)-_xlfn.NORM.DIST(AND(CX$6&gt;=$F44,CX$6&lt;=$H44)*(CW$6-$F44+1),$J44/2,$M44,TRUE))/(1-2*_xlfn.NORM.DIST(0,$J44/2,$M44,TRUE))*$D44+($K44="Steady Growth")*(AND(CX$6&gt;=$F44,CX$6&lt;=$H44)*((CX$6-$F44+1)/($J44*($J44+1)/2)*$D44))+($K44="custom")*CustCF!CR44</f>
        <v>0</v>
      </c>
      <c r="CY44" s="95">
        <f>($K44="Bell Curve")*(_xlfn.NORM.DIST(AND(CY$6&gt;=$F44,CY$6&lt;=$H44)*(CY$6-$F44+1),$J44/2,$M44,TRUE)-_xlfn.NORM.DIST(AND(CY$6&gt;=$F44,CY$6&lt;=$H44)*(CX$6-$F44+1),$J44/2,$M44,TRUE))/(1-2*_xlfn.NORM.DIST(0,$J44/2,$M44,TRUE))*$D44+($K44="Steady Growth")*(AND(CY$6&gt;=$F44,CY$6&lt;=$H44)*((CY$6-$F44+1)/($J44*($J44+1)/2)*$D44))+($K44="custom")*CustCF!CS44</f>
        <v>0</v>
      </c>
      <c r="CZ44" s="95">
        <f>($K44="Bell Curve")*(_xlfn.NORM.DIST(AND(CZ$6&gt;=$F44,CZ$6&lt;=$H44)*(CZ$6-$F44+1),$J44/2,$M44,TRUE)-_xlfn.NORM.DIST(AND(CZ$6&gt;=$F44,CZ$6&lt;=$H44)*(CY$6-$F44+1),$J44/2,$M44,TRUE))/(1-2*_xlfn.NORM.DIST(0,$J44/2,$M44,TRUE))*$D44+($K44="Steady Growth")*(AND(CZ$6&gt;=$F44,CZ$6&lt;=$H44)*((CZ$6-$F44+1)/($J44*($J44+1)/2)*$D44))+($K44="custom")*CustCF!CT44</f>
        <v>0</v>
      </c>
      <c r="DA44" s="95">
        <f>($K44="Bell Curve")*(_xlfn.NORM.DIST(AND(DA$6&gt;=$F44,DA$6&lt;=$H44)*(DA$6-$F44+1),$J44/2,$M44,TRUE)-_xlfn.NORM.DIST(AND(DA$6&gt;=$F44,DA$6&lt;=$H44)*(CZ$6-$F44+1),$J44/2,$M44,TRUE))/(1-2*_xlfn.NORM.DIST(0,$J44/2,$M44,TRUE))*$D44+($K44="Steady Growth")*(AND(DA$6&gt;=$F44,DA$6&lt;=$H44)*((DA$6-$F44+1)/($J44*($J44+1)/2)*$D44))+($K44="custom")*CustCF!CU44</f>
        <v>0</v>
      </c>
      <c r="DB44" s="95">
        <f>($K44="Bell Curve")*(_xlfn.NORM.DIST(AND(DB$6&gt;=$F44,DB$6&lt;=$H44)*(DB$6-$F44+1),$J44/2,$M44,TRUE)-_xlfn.NORM.DIST(AND(DB$6&gt;=$F44,DB$6&lt;=$H44)*(DA$6-$F44+1),$J44/2,$M44,TRUE))/(1-2*_xlfn.NORM.DIST(0,$J44/2,$M44,TRUE))*$D44+($K44="Steady Growth")*(AND(DB$6&gt;=$F44,DB$6&lt;=$H44)*((DB$6-$F44+1)/($J44*($J44+1)/2)*$D44))+($K44="custom")*CustCF!CV44</f>
        <v>0</v>
      </c>
      <c r="DC44" s="95">
        <f>($K44="Bell Curve")*(_xlfn.NORM.DIST(AND(DC$6&gt;=$F44,DC$6&lt;=$H44)*(DC$6-$F44+1),$J44/2,$M44,TRUE)-_xlfn.NORM.DIST(AND(DC$6&gt;=$F44,DC$6&lt;=$H44)*(DB$6-$F44+1),$J44/2,$M44,TRUE))/(1-2*_xlfn.NORM.DIST(0,$J44/2,$M44,TRUE))*$D44+($K44="Steady Growth")*(AND(DC$6&gt;=$F44,DC$6&lt;=$H44)*((DC$6-$F44+1)/($J44*($J44+1)/2)*$D44))+($K44="custom")*CustCF!CW44</f>
        <v>0</v>
      </c>
      <c r="DD44" s="95">
        <f>($K44="Bell Curve")*(_xlfn.NORM.DIST(AND(DD$6&gt;=$F44,DD$6&lt;=$H44)*(DD$6-$F44+1),$J44/2,$M44,TRUE)-_xlfn.NORM.DIST(AND(DD$6&gt;=$F44,DD$6&lt;=$H44)*(DC$6-$F44+1),$J44/2,$M44,TRUE))/(1-2*_xlfn.NORM.DIST(0,$J44/2,$M44,TRUE))*$D44+($K44="Steady Growth")*(AND(DD$6&gt;=$F44,DD$6&lt;=$H44)*((DD$6-$F44+1)/($J44*($J44+1)/2)*$D44))+($K44="custom")*CustCF!CX44</f>
        <v>0</v>
      </c>
      <c r="DE44" s="95">
        <f>($K44="Bell Curve")*(_xlfn.NORM.DIST(AND(DE$6&gt;=$F44,DE$6&lt;=$H44)*(DE$6-$F44+1),$J44/2,$M44,TRUE)-_xlfn.NORM.DIST(AND(DE$6&gt;=$F44,DE$6&lt;=$H44)*(DD$6-$F44+1),$J44/2,$M44,TRUE))/(1-2*_xlfn.NORM.DIST(0,$J44/2,$M44,TRUE))*$D44+($K44="Steady Growth")*(AND(DE$6&gt;=$F44,DE$6&lt;=$H44)*((DE$6-$F44+1)/($J44*($J44+1)/2)*$D44))+($K44="custom")*CustCF!CY44</f>
        <v>0</v>
      </c>
      <c r="DF44" s="95">
        <f>($K44="Bell Curve")*(_xlfn.NORM.DIST(AND(DF$6&gt;=$F44,DF$6&lt;=$H44)*(DF$6-$F44+1),$J44/2,$M44,TRUE)-_xlfn.NORM.DIST(AND(DF$6&gt;=$F44,DF$6&lt;=$H44)*(DE$6-$F44+1),$J44/2,$M44,TRUE))/(1-2*_xlfn.NORM.DIST(0,$J44/2,$M44,TRUE))*$D44+($K44="Steady Growth")*(AND(DF$6&gt;=$F44,DF$6&lt;=$H44)*((DF$6-$F44+1)/($J44*($J44+1)/2)*$D44))+($K44="custom")*CustCF!CZ44</f>
        <v>0</v>
      </c>
      <c r="DG44" s="95">
        <f>($K44="Bell Curve")*(_xlfn.NORM.DIST(AND(DG$6&gt;=$F44,DG$6&lt;=$H44)*(DG$6-$F44+1),$J44/2,$M44,TRUE)-_xlfn.NORM.DIST(AND(DG$6&gt;=$F44,DG$6&lt;=$H44)*(DF$6-$F44+1),$J44/2,$M44,TRUE))/(1-2*_xlfn.NORM.DIST(0,$J44/2,$M44,TRUE))*$D44+($K44="Steady Growth")*(AND(DG$6&gt;=$F44,DG$6&lt;=$H44)*((DG$6-$F44+1)/($J44*($J44+1)/2)*$D44))+($K44="custom")*CustCF!DA44</f>
        <v>0</v>
      </c>
      <c r="DH44" s="95">
        <f>($K44="Bell Curve")*(_xlfn.NORM.DIST(AND(DH$6&gt;=$F44,DH$6&lt;=$H44)*(DH$6-$F44+1),$J44/2,$M44,TRUE)-_xlfn.NORM.DIST(AND(DH$6&gt;=$F44,DH$6&lt;=$H44)*(DG$6-$F44+1),$J44/2,$M44,TRUE))/(1-2*_xlfn.NORM.DIST(0,$J44/2,$M44,TRUE))*$D44+($K44="Steady Growth")*(AND(DH$6&gt;=$F44,DH$6&lt;=$H44)*((DH$6-$F44+1)/($J44*($J44+1)/2)*$D44))+($K44="custom")*CustCF!DB44</f>
        <v>0</v>
      </c>
      <c r="DI44" s="95">
        <f>($K44="Bell Curve")*(_xlfn.NORM.DIST(AND(DI$6&gt;=$F44,DI$6&lt;=$H44)*(DI$6-$F44+1),$J44/2,$M44,TRUE)-_xlfn.NORM.DIST(AND(DI$6&gt;=$F44,DI$6&lt;=$H44)*(DH$6-$F44+1),$J44/2,$M44,TRUE))/(1-2*_xlfn.NORM.DIST(0,$J44/2,$M44,TRUE))*$D44+($K44="Steady Growth")*(AND(DI$6&gt;=$F44,DI$6&lt;=$H44)*((DI$6-$F44+1)/($J44*($J44+1)/2)*$D44))+($K44="custom")*CustCF!DC44</f>
        <v>0</v>
      </c>
      <c r="DJ44" s="95">
        <f>($K44="Bell Curve")*(_xlfn.NORM.DIST(AND(DJ$6&gt;=$F44,DJ$6&lt;=$H44)*(DJ$6-$F44+1),$J44/2,$M44,TRUE)-_xlfn.NORM.DIST(AND(DJ$6&gt;=$F44,DJ$6&lt;=$H44)*(DI$6-$F44+1),$J44/2,$M44,TRUE))/(1-2*_xlfn.NORM.DIST(0,$J44/2,$M44,TRUE))*$D44+($K44="Steady Growth")*(AND(DJ$6&gt;=$F44,DJ$6&lt;=$H44)*((DJ$6-$F44+1)/($J44*($J44+1)/2)*$D44))+($K44="custom")*CustCF!DD44</f>
        <v>0</v>
      </c>
      <c r="DK44" s="95">
        <f>($K44="Bell Curve")*(_xlfn.NORM.DIST(AND(DK$6&gt;=$F44,DK$6&lt;=$H44)*(DK$6-$F44+1),$J44/2,$M44,TRUE)-_xlfn.NORM.DIST(AND(DK$6&gt;=$F44,DK$6&lt;=$H44)*(DJ$6-$F44+1),$J44/2,$M44,TRUE))/(1-2*_xlfn.NORM.DIST(0,$J44/2,$M44,TRUE))*$D44+($K44="Steady Growth")*(AND(DK$6&gt;=$F44,DK$6&lt;=$H44)*((DK$6-$F44+1)/($J44*($J44+1)/2)*$D44))+($K44="custom")*CustCF!DE44</f>
        <v>0</v>
      </c>
      <c r="DL44" s="95">
        <f>($K44="Bell Curve")*(_xlfn.NORM.DIST(AND(DL$6&gt;=$F44,DL$6&lt;=$H44)*(DL$6-$F44+1),$J44/2,$M44,TRUE)-_xlfn.NORM.DIST(AND(DL$6&gt;=$F44,DL$6&lt;=$H44)*(DK$6-$F44+1),$J44/2,$M44,TRUE))/(1-2*_xlfn.NORM.DIST(0,$J44/2,$M44,TRUE))*$D44+($K44="Steady Growth")*(AND(DL$6&gt;=$F44,DL$6&lt;=$H44)*((DL$6-$F44+1)/($J44*($J44+1)/2)*$D44))+($K44="custom")*CustCF!DF44</f>
        <v>0</v>
      </c>
      <c r="DM44" s="95">
        <f>($K44="Bell Curve")*(_xlfn.NORM.DIST(AND(DM$6&gt;=$F44,DM$6&lt;=$H44)*(DM$6-$F44+1),$J44/2,$M44,TRUE)-_xlfn.NORM.DIST(AND(DM$6&gt;=$F44,DM$6&lt;=$H44)*(DL$6-$F44+1),$J44/2,$M44,TRUE))/(1-2*_xlfn.NORM.DIST(0,$J44/2,$M44,TRUE))*$D44+($K44="Steady Growth")*(AND(DM$6&gt;=$F44,DM$6&lt;=$H44)*((DM$6-$F44+1)/($J44*($J44+1)/2)*$D44))+($K44="custom")*CustCF!DG44</f>
        <v>0</v>
      </c>
      <c r="DN44" s="95">
        <f>($K44="Bell Curve")*(_xlfn.NORM.DIST(AND(DN$6&gt;=$F44,DN$6&lt;=$H44)*(DN$6-$F44+1),$J44/2,$M44,TRUE)-_xlfn.NORM.DIST(AND(DN$6&gt;=$F44,DN$6&lt;=$H44)*(DM$6-$F44+1),$J44/2,$M44,TRUE))/(1-2*_xlfn.NORM.DIST(0,$J44/2,$M44,TRUE))*$D44+($K44="Steady Growth")*(AND(DN$6&gt;=$F44,DN$6&lt;=$H44)*((DN$6-$F44+1)/($J44*($J44+1)/2)*$D44))+($K44="custom")*CustCF!DH44</f>
        <v>0</v>
      </c>
      <c r="DO44" s="95">
        <f>($K44="Bell Curve")*(_xlfn.NORM.DIST(AND(DO$6&gt;=$F44,DO$6&lt;=$H44)*(DO$6-$F44+1),$J44/2,$M44,TRUE)-_xlfn.NORM.DIST(AND(DO$6&gt;=$F44,DO$6&lt;=$H44)*(DN$6-$F44+1),$J44/2,$M44,TRUE))/(1-2*_xlfn.NORM.DIST(0,$J44/2,$M44,TRUE))*$D44+($K44="Steady Growth")*(AND(DO$6&gt;=$F44,DO$6&lt;=$H44)*((DO$6-$F44+1)/($J44*($J44+1)/2)*$D44))+($K44="custom")*CustCF!DI44</f>
        <v>0</v>
      </c>
      <c r="DP44" s="95">
        <f>($K44="Bell Curve")*(_xlfn.NORM.DIST(AND(DP$6&gt;=$F44,DP$6&lt;=$H44)*(DP$6-$F44+1),$J44/2,$M44,TRUE)-_xlfn.NORM.DIST(AND(DP$6&gt;=$F44,DP$6&lt;=$H44)*(DO$6-$F44+1),$J44/2,$M44,TRUE))/(1-2*_xlfn.NORM.DIST(0,$J44/2,$M44,TRUE))*$D44+($K44="Steady Growth")*(AND(DP$6&gt;=$F44,DP$6&lt;=$H44)*((DP$6-$F44+1)/($J44*($J44+1)/2)*$D44))+($K44="custom")*CustCF!DJ44</f>
        <v>0</v>
      </c>
      <c r="DQ44" s="95">
        <f>($K44="Bell Curve")*(_xlfn.NORM.DIST(AND(DQ$6&gt;=$F44,DQ$6&lt;=$H44)*(DQ$6-$F44+1),$J44/2,$M44,TRUE)-_xlfn.NORM.DIST(AND(DQ$6&gt;=$F44,DQ$6&lt;=$H44)*(DP$6-$F44+1),$J44/2,$M44,TRUE))/(1-2*_xlfn.NORM.DIST(0,$J44/2,$M44,TRUE))*$D44+($K44="Steady Growth")*(AND(DQ$6&gt;=$F44,DQ$6&lt;=$H44)*((DQ$6-$F44+1)/($J44*($J44+1)/2)*$D44))+($K44="custom")*CustCF!DK44</f>
        <v>0</v>
      </c>
      <c r="DR44" s="95">
        <f>($K44="Bell Curve")*(_xlfn.NORM.DIST(AND(DR$6&gt;=$F44,DR$6&lt;=$H44)*(DR$6-$F44+1),$J44/2,$M44,TRUE)-_xlfn.NORM.DIST(AND(DR$6&gt;=$F44,DR$6&lt;=$H44)*(DQ$6-$F44+1),$J44/2,$M44,TRUE))/(1-2*_xlfn.NORM.DIST(0,$J44/2,$M44,TRUE))*$D44+($K44="Steady Growth")*(AND(DR$6&gt;=$F44,DR$6&lt;=$H44)*((DR$6-$F44+1)/($J44*($J44+1)/2)*$D44))+($K44="custom")*CustCF!DL44</f>
        <v>0</v>
      </c>
      <c r="DS44" s="95">
        <f>($K44="Bell Curve")*(_xlfn.NORM.DIST(AND(DS$6&gt;=$F44,DS$6&lt;=$H44)*(DS$6-$F44+1),$J44/2,$M44,TRUE)-_xlfn.NORM.DIST(AND(DS$6&gt;=$F44,DS$6&lt;=$H44)*(DR$6-$F44+1),$J44/2,$M44,TRUE))/(1-2*_xlfn.NORM.DIST(0,$J44/2,$M44,TRUE))*$D44+($K44="Steady Growth")*(AND(DS$6&gt;=$F44,DS$6&lt;=$H44)*((DS$6-$F44+1)/($J44*($J44+1)/2)*$D44))+($K44="custom")*CustCF!DM44</f>
        <v>0</v>
      </c>
      <c r="DT44" s="95">
        <f>($K44="Bell Curve")*(_xlfn.NORM.DIST(AND(DT$6&gt;=$F44,DT$6&lt;=$H44)*(DT$6-$F44+1),$J44/2,$M44,TRUE)-_xlfn.NORM.DIST(AND(DT$6&gt;=$F44,DT$6&lt;=$H44)*(DS$6-$F44+1),$J44/2,$M44,TRUE))/(1-2*_xlfn.NORM.DIST(0,$J44/2,$M44,TRUE))*$D44+($K44="Steady Growth")*(AND(DT$6&gt;=$F44,DT$6&lt;=$H44)*((DT$6-$F44+1)/($J44*($J44+1)/2)*$D44))+($K44="custom")*CustCF!DN44</f>
        <v>0</v>
      </c>
      <c r="DU44" s="95">
        <f>($K44="Bell Curve")*(_xlfn.NORM.DIST(AND(DU$6&gt;=$F44,DU$6&lt;=$H44)*(DU$6-$F44+1),$J44/2,$M44,TRUE)-_xlfn.NORM.DIST(AND(DU$6&gt;=$F44,DU$6&lt;=$H44)*(DT$6-$F44+1),$J44/2,$M44,TRUE))/(1-2*_xlfn.NORM.DIST(0,$J44/2,$M44,TRUE))*$D44+($K44="Steady Growth")*(AND(DU$6&gt;=$F44,DU$6&lt;=$H44)*((DU$6-$F44+1)/($J44*($J44+1)/2)*$D44))+($K44="custom")*CustCF!DO44</f>
        <v>0</v>
      </c>
      <c r="DV44" s="95">
        <f>($K44="Bell Curve")*(_xlfn.NORM.DIST(AND(DV$6&gt;=$F44,DV$6&lt;=$H44)*(DV$6-$F44+1),$J44/2,$M44,TRUE)-_xlfn.NORM.DIST(AND(DV$6&gt;=$F44,DV$6&lt;=$H44)*(DU$6-$F44+1),$J44/2,$M44,TRUE))/(1-2*_xlfn.NORM.DIST(0,$J44/2,$M44,TRUE))*$D44+($K44="Steady Growth")*(AND(DV$6&gt;=$F44,DV$6&lt;=$H44)*((DV$6-$F44+1)/($J44*($J44+1)/2)*$D44))+($K44="custom")*CustCF!DP44</f>
        <v>0</v>
      </c>
      <c r="DW44" s="95">
        <f>($K44="Bell Curve")*(_xlfn.NORM.DIST(AND(DW$6&gt;=$F44,DW$6&lt;=$H44)*(DW$6-$F44+1),$J44/2,$M44,TRUE)-_xlfn.NORM.DIST(AND(DW$6&gt;=$F44,DW$6&lt;=$H44)*(DV$6-$F44+1),$J44/2,$M44,TRUE))/(1-2*_xlfn.NORM.DIST(0,$J44/2,$M44,TRUE))*$D44+($K44="Steady Growth")*(AND(DW$6&gt;=$F44,DW$6&lt;=$H44)*((DW$6-$F44+1)/($J44*($J44+1)/2)*$D44))+($K44="custom")*CustCF!DQ44</f>
        <v>0</v>
      </c>
      <c r="DX44" s="95">
        <f>($K44="Bell Curve")*(_xlfn.NORM.DIST(AND(DX$6&gt;=$F44,DX$6&lt;=$H44)*(DX$6-$F44+1),$J44/2,$M44,TRUE)-_xlfn.NORM.DIST(AND(DX$6&gt;=$F44,DX$6&lt;=$H44)*(DW$6-$F44+1),$J44/2,$M44,TRUE))/(1-2*_xlfn.NORM.DIST(0,$J44/2,$M44,TRUE))*$D44+($K44="Steady Growth")*(AND(DX$6&gt;=$F44,DX$6&lt;=$H44)*((DX$6-$F44+1)/($J44*($J44+1)/2)*$D44))+($K44="custom")*CustCF!DR44</f>
        <v>0</v>
      </c>
      <c r="DY44" s="95">
        <f>($K44="Bell Curve")*(_xlfn.NORM.DIST(AND(DY$6&gt;=$F44,DY$6&lt;=$H44)*(DY$6-$F44+1),$J44/2,$M44,TRUE)-_xlfn.NORM.DIST(AND(DY$6&gt;=$F44,DY$6&lt;=$H44)*(DX$6-$F44+1),$J44/2,$M44,TRUE))/(1-2*_xlfn.NORM.DIST(0,$J44/2,$M44,TRUE))*$D44+($K44="Steady Growth")*(AND(DY$6&gt;=$F44,DY$6&lt;=$H44)*((DY$6-$F44+1)/($J44*($J44+1)/2)*$D44))+($K44="custom")*CustCF!DS44</f>
        <v>0</v>
      </c>
      <c r="DZ44" s="95">
        <f>($K44="Bell Curve")*(_xlfn.NORM.DIST(AND(DZ$6&gt;=$F44,DZ$6&lt;=$H44)*(DZ$6-$F44+1),$J44/2,$M44,TRUE)-_xlfn.NORM.DIST(AND(DZ$6&gt;=$F44,DZ$6&lt;=$H44)*(DY$6-$F44+1),$J44/2,$M44,TRUE))/(1-2*_xlfn.NORM.DIST(0,$J44/2,$M44,TRUE))*$D44+($K44="Steady Growth")*(AND(DZ$6&gt;=$F44,DZ$6&lt;=$H44)*((DZ$6-$F44+1)/($J44*($J44+1)/2)*$D44))+($K44="custom")*CustCF!DT44</f>
        <v>0</v>
      </c>
      <c r="EA44" s="95">
        <f>($K44="Bell Curve")*(_xlfn.NORM.DIST(AND(EA$6&gt;=$F44,EA$6&lt;=$H44)*(EA$6-$F44+1),$J44/2,$M44,TRUE)-_xlfn.NORM.DIST(AND(EA$6&gt;=$F44,EA$6&lt;=$H44)*(DZ$6-$F44+1),$J44/2,$M44,TRUE))/(1-2*_xlfn.NORM.DIST(0,$J44/2,$M44,TRUE))*$D44+($K44="Steady Growth")*(AND(EA$6&gt;=$F44,EA$6&lt;=$H44)*((EA$6-$F44+1)/($J44*($J44+1)/2)*$D44))+($K44="custom")*CustCF!DU44</f>
        <v>0</v>
      </c>
      <c r="EB44" s="95">
        <f>($K44="Bell Curve")*(_xlfn.NORM.DIST(AND(EB$6&gt;=$F44,EB$6&lt;=$H44)*(EB$6-$F44+1),$J44/2,$M44,TRUE)-_xlfn.NORM.DIST(AND(EB$6&gt;=$F44,EB$6&lt;=$H44)*(EA$6-$F44+1),$J44/2,$M44,TRUE))/(1-2*_xlfn.NORM.DIST(0,$J44/2,$M44,TRUE))*$D44+($K44="Steady Growth")*(AND(EB$6&gt;=$F44,EB$6&lt;=$H44)*((EB$6-$F44+1)/($J44*($J44+1)/2)*$D44))+($K44="custom")*CustCF!DV44</f>
        <v>0</v>
      </c>
      <c r="EC44" s="95">
        <f>($K44="Bell Curve")*(_xlfn.NORM.DIST(AND(EC$6&gt;=$F44,EC$6&lt;=$H44)*(EC$6-$F44+1),$J44/2,$M44,TRUE)-_xlfn.NORM.DIST(AND(EC$6&gt;=$F44,EC$6&lt;=$H44)*(EB$6-$F44+1),$J44/2,$M44,TRUE))/(1-2*_xlfn.NORM.DIST(0,$J44/2,$M44,TRUE))*$D44+($K44="Steady Growth")*(AND(EC$6&gt;=$F44,EC$6&lt;=$H44)*((EC$6-$F44+1)/($J44*($J44+1)/2)*$D44))+($K44="custom")*CustCF!DW44</f>
        <v>0</v>
      </c>
      <c r="ED44" s="95">
        <f>($K44="Bell Curve")*(_xlfn.NORM.DIST(AND(ED$6&gt;=$F44,ED$6&lt;=$H44)*(ED$6-$F44+1),$J44/2,$M44,TRUE)-_xlfn.NORM.DIST(AND(ED$6&gt;=$F44,ED$6&lt;=$H44)*(EC$6-$F44+1),$J44/2,$M44,TRUE))/(1-2*_xlfn.NORM.DIST(0,$J44/2,$M44,TRUE))*$D44+($K44="Steady Growth")*(AND(ED$6&gt;=$F44,ED$6&lt;=$H44)*((ED$6-$F44+1)/($J44*($J44+1)/2)*$D44))+($K44="custom")*CustCF!DX44</f>
        <v>0</v>
      </c>
      <c r="EE44" s="95">
        <f>($K44="Bell Curve")*(_xlfn.NORM.DIST(AND(EE$6&gt;=$F44,EE$6&lt;=$H44)*(EE$6-$F44+1),$J44/2,$M44,TRUE)-_xlfn.NORM.DIST(AND(EE$6&gt;=$F44,EE$6&lt;=$H44)*(ED$6-$F44+1),$J44/2,$M44,TRUE))/(1-2*_xlfn.NORM.DIST(0,$J44/2,$M44,TRUE))*$D44+($K44="Steady Growth")*(AND(EE$6&gt;=$F44,EE$6&lt;=$H44)*((EE$6-$F44+1)/($J44*($J44+1)/2)*$D44))+($K44="custom")*CustCF!DY44</f>
        <v>0</v>
      </c>
      <c r="EF44" s="95">
        <f>($K44="Bell Curve")*(_xlfn.NORM.DIST(AND(EF$6&gt;=$F44,EF$6&lt;=$H44)*(EF$6-$F44+1),$J44/2,$M44,TRUE)-_xlfn.NORM.DIST(AND(EF$6&gt;=$F44,EF$6&lt;=$H44)*(EE$6-$F44+1),$J44/2,$M44,TRUE))/(1-2*_xlfn.NORM.DIST(0,$J44/2,$M44,TRUE))*$D44+($K44="Steady Growth")*(AND(EF$6&gt;=$F44,EF$6&lt;=$H44)*((EF$6-$F44+1)/($J44*($J44+1)/2)*$D44))+($K44="custom")*CustCF!DZ44</f>
        <v>0</v>
      </c>
      <c r="EG44" s="95">
        <f>($K44="Bell Curve")*(_xlfn.NORM.DIST(AND(EG$6&gt;=$F44,EG$6&lt;=$H44)*(EG$6-$F44+1),$J44/2,$M44,TRUE)-_xlfn.NORM.DIST(AND(EG$6&gt;=$F44,EG$6&lt;=$H44)*(EF$6-$F44+1),$J44/2,$M44,TRUE))/(1-2*_xlfn.NORM.DIST(0,$J44/2,$M44,TRUE))*$D44+($K44="Steady Growth")*(AND(EG$6&gt;=$F44,EG$6&lt;=$H44)*((EG$6-$F44+1)/($J44*($J44+1)/2)*$D44))+($K44="custom")*CustCF!EA44</f>
        <v>0</v>
      </c>
      <c r="EH44" s="95">
        <f>($K44="Bell Curve")*(_xlfn.NORM.DIST(AND(EH$6&gt;=$F44,EH$6&lt;=$H44)*(EH$6-$F44+1),$J44/2,$M44,TRUE)-_xlfn.NORM.DIST(AND(EH$6&gt;=$F44,EH$6&lt;=$H44)*(EG$6-$F44+1),$J44/2,$M44,TRUE))/(1-2*_xlfn.NORM.DIST(0,$J44/2,$M44,TRUE))*$D44+($K44="Steady Growth")*(AND(EH$6&gt;=$F44,EH$6&lt;=$H44)*((EH$6-$F44+1)/($J44*($J44+1)/2)*$D44))+($K44="custom")*CustCF!EB44</f>
        <v>0</v>
      </c>
      <c r="EI44" s="95">
        <f>($K44="Bell Curve")*(_xlfn.NORM.DIST(AND(EI$6&gt;=$F44,EI$6&lt;=$H44)*(EI$6-$F44+1),$J44/2,$M44,TRUE)-_xlfn.NORM.DIST(AND(EI$6&gt;=$F44,EI$6&lt;=$H44)*(EH$6-$F44+1),$J44/2,$M44,TRUE))/(1-2*_xlfn.NORM.DIST(0,$J44/2,$M44,TRUE))*$D44+($K44="Steady Growth")*(AND(EI$6&gt;=$F44,EI$6&lt;=$H44)*((EI$6-$F44+1)/($J44*($J44+1)/2)*$D44))+($K44="custom")*CustCF!EC44</f>
        <v>0</v>
      </c>
      <c r="EJ44" s="95">
        <f>($K44="Bell Curve")*(_xlfn.NORM.DIST(AND(EJ$6&gt;=$F44,EJ$6&lt;=$H44)*(EJ$6-$F44+1),$J44/2,$M44,TRUE)-_xlfn.NORM.DIST(AND(EJ$6&gt;=$F44,EJ$6&lt;=$H44)*(EI$6-$F44+1),$J44/2,$M44,TRUE))/(1-2*_xlfn.NORM.DIST(0,$J44/2,$M44,TRUE))*$D44+($K44="Steady Growth")*(AND(EJ$6&gt;=$F44,EJ$6&lt;=$H44)*((EJ$6-$F44+1)/($J44*($J44+1)/2)*$D44))+($K44="custom")*CustCF!ED44</f>
        <v>0</v>
      </c>
      <c r="EK44" s="95">
        <f>($K44="Bell Curve")*(_xlfn.NORM.DIST(AND(EK$6&gt;=$F44,EK$6&lt;=$H44)*(EK$6-$F44+1),$J44/2,$M44,TRUE)-_xlfn.NORM.DIST(AND(EK$6&gt;=$F44,EK$6&lt;=$H44)*(EJ$6-$F44+1),$J44/2,$M44,TRUE))/(1-2*_xlfn.NORM.DIST(0,$J44/2,$M44,TRUE))*$D44+($K44="Steady Growth")*(AND(EK$6&gt;=$F44,EK$6&lt;=$H44)*((EK$6-$F44+1)/($J44*($J44+1)/2)*$D44))+($K44="custom")*CustCF!EE44</f>
        <v>0</v>
      </c>
      <c r="EL44" s="95">
        <f>($K44="Bell Curve")*(_xlfn.NORM.DIST(AND(EL$6&gt;=$F44,EL$6&lt;=$H44)*(EL$6-$F44+1),$J44/2,$M44,TRUE)-_xlfn.NORM.DIST(AND(EL$6&gt;=$F44,EL$6&lt;=$H44)*(EK$6-$F44+1),$J44/2,$M44,TRUE))/(1-2*_xlfn.NORM.DIST(0,$J44/2,$M44,TRUE))*$D44+($K44="Steady Growth")*(AND(EL$6&gt;=$F44,EL$6&lt;=$H44)*((EL$6-$F44+1)/($J44*($J44+1)/2)*$D44))+($K44="custom")*CustCF!EF44</f>
        <v>0</v>
      </c>
      <c r="EM44" s="95">
        <f>($K44="Bell Curve")*(_xlfn.NORM.DIST(AND(EM$6&gt;=$F44,EM$6&lt;=$H44)*(EM$6-$F44+1),$J44/2,$M44,TRUE)-_xlfn.NORM.DIST(AND(EM$6&gt;=$F44,EM$6&lt;=$H44)*(EL$6-$F44+1),$J44/2,$M44,TRUE))/(1-2*_xlfn.NORM.DIST(0,$J44/2,$M44,TRUE))*$D44+($K44="Steady Growth")*(AND(EM$6&gt;=$F44,EM$6&lt;=$H44)*((EM$6-$F44+1)/($J44*($J44+1)/2)*$D44))+($K44="custom")*CustCF!EG44</f>
        <v>0</v>
      </c>
      <c r="EN44" s="95">
        <f>($K44="Bell Curve")*(_xlfn.NORM.DIST(AND(EN$6&gt;=$F44,EN$6&lt;=$H44)*(EN$6-$F44+1),$J44/2,$M44,TRUE)-_xlfn.NORM.DIST(AND(EN$6&gt;=$F44,EN$6&lt;=$H44)*(EM$6-$F44+1),$J44/2,$M44,TRUE))/(1-2*_xlfn.NORM.DIST(0,$J44/2,$M44,TRUE))*$D44+($K44="Steady Growth")*(AND(EN$6&gt;=$F44,EN$6&lt;=$H44)*((EN$6-$F44+1)/($J44*($J44+1)/2)*$D44))+($K44="custom")*CustCF!EH44</f>
        <v>0</v>
      </c>
      <c r="EO44" s="95">
        <f>($K44="Bell Curve")*(_xlfn.NORM.DIST(AND(EO$6&gt;=$F44,EO$6&lt;=$H44)*(EO$6-$F44+1),$J44/2,$M44,TRUE)-_xlfn.NORM.DIST(AND(EO$6&gt;=$F44,EO$6&lt;=$H44)*(EN$6-$F44+1),$J44/2,$M44,TRUE))/(1-2*_xlfn.NORM.DIST(0,$J44/2,$M44,TRUE))*$D44+($K44="Steady Growth")*(AND(EO$6&gt;=$F44,EO$6&lt;=$H44)*((EO$6-$F44+1)/($J44*($J44+1)/2)*$D44))+($K44="custom")*CustCF!EI44</f>
        <v>0</v>
      </c>
      <c r="EP44" s="95">
        <f>($K44="Bell Curve")*(_xlfn.NORM.DIST(AND(EP$6&gt;=$F44,EP$6&lt;=$H44)*(EP$6-$F44+1),$J44/2,$M44,TRUE)-_xlfn.NORM.DIST(AND(EP$6&gt;=$F44,EP$6&lt;=$H44)*(EO$6-$F44+1),$J44/2,$M44,TRUE))/(1-2*_xlfn.NORM.DIST(0,$J44/2,$M44,TRUE))*$D44+($K44="Steady Growth")*(AND(EP$6&gt;=$F44,EP$6&lt;=$H44)*((EP$6-$F44+1)/($J44*($J44+1)/2)*$D44))+($K44="custom")*CustCF!EJ44</f>
        <v>0</v>
      </c>
      <c r="EQ44" s="95">
        <f>($K44="Bell Curve")*(_xlfn.NORM.DIST(AND(EQ$6&gt;=$F44,EQ$6&lt;=$H44)*(EQ$6-$F44+1),$J44/2,$M44,TRUE)-_xlfn.NORM.DIST(AND(EQ$6&gt;=$F44,EQ$6&lt;=$H44)*(EP$6-$F44+1),$J44/2,$M44,TRUE))/(1-2*_xlfn.NORM.DIST(0,$J44/2,$M44,TRUE))*$D44+($K44="Steady Growth")*(AND(EQ$6&gt;=$F44,EQ$6&lt;=$H44)*((EQ$6-$F44+1)/($J44*($J44+1)/2)*$D44))+($K44="custom")*CustCF!EK44</f>
        <v>0</v>
      </c>
      <c r="ER44" s="95">
        <f>($K44="Bell Curve")*(_xlfn.NORM.DIST(AND(ER$6&gt;=$F44,ER$6&lt;=$H44)*(ER$6-$F44+1),$J44/2,$M44,TRUE)-_xlfn.NORM.DIST(AND(ER$6&gt;=$F44,ER$6&lt;=$H44)*(EQ$6-$F44+1),$J44/2,$M44,TRUE))/(1-2*_xlfn.NORM.DIST(0,$J44/2,$M44,TRUE))*$D44+($K44="Steady Growth")*(AND(ER$6&gt;=$F44,ER$6&lt;=$H44)*((ER$6-$F44+1)/($J44*($J44+1)/2)*$D44))+($K44="custom")*CustCF!EL44</f>
        <v>0</v>
      </c>
      <c r="ES44" s="95">
        <f>($K44="Bell Curve")*(_xlfn.NORM.DIST(AND(ES$6&gt;=$F44,ES$6&lt;=$H44)*(ES$6-$F44+1),$J44/2,$M44,TRUE)-_xlfn.NORM.DIST(AND(ES$6&gt;=$F44,ES$6&lt;=$H44)*(ER$6-$F44+1),$J44/2,$M44,TRUE))/(1-2*_xlfn.NORM.DIST(0,$J44/2,$M44,TRUE))*$D44+($K44="Steady Growth")*(AND(ES$6&gt;=$F44,ES$6&lt;=$H44)*((ES$6-$F44+1)/($J44*($J44+1)/2)*$D44))+($K44="custom")*CustCF!EM44</f>
        <v>0</v>
      </c>
      <c r="ET44" s="95">
        <f>($K44="Bell Curve")*(_xlfn.NORM.DIST(AND(ET$6&gt;=$F44,ET$6&lt;=$H44)*(ET$6-$F44+1),$J44/2,$M44,TRUE)-_xlfn.NORM.DIST(AND(ET$6&gt;=$F44,ET$6&lt;=$H44)*(ES$6-$F44+1),$J44/2,$M44,TRUE))/(1-2*_xlfn.NORM.DIST(0,$J44/2,$M44,TRUE))*$D44+($K44="Steady Growth")*(AND(ET$6&gt;=$F44,ET$6&lt;=$H44)*((ET$6-$F44+1)/($J44*($J44+1)/2)*$D44))+($K44="custom")*CustCF!EN44</f>
        <v>0</v>
      </c>
      <c r="EU44" s="95">
        <f>($K44="Bell Curve")*(_xlfn.NORM.DIST(AND(EU$6&gt;=$F44,EU$6&lt;=$H44)*(EU$6-$F44+1),$J44/2,$M44,TRUE)-_xlfn.NORM.DIST(AND(EU$6&gt;=$F44,EU$6&lt;=$H44)*(ET$6-$F44+1),$J44/2,$M44,TRUE))/(1-2*_xlfn.NORM.DIST(0,$J44/2,$M44,TRUE))*$D44+($K44="Steady Growth")*(AND(EU$6&gt;=$F44,EU$6&lt;=$H44)*((EU$6-$F44+1)/($J44*($J44+1)/2)*$D44))+($K44="custom")*CustCF!EO44</f>
        <v>0</v>
      </c>
      <c r="EV44" s="95">
        <f>($K44="Bell Curve")*(_xlfn.NORM.DIST(AND(EV$6&gt;=$F44,EV$6&lt;=$H44)*(EV$6-$F44+1),$J44/2,$M44,TRUE)-_xlfn.NORM.DIST(AND(EV$6&gt;=$F44,EV$6&lt;=$H44)*(EU$6-$F44+1),$J44/2,$M44,TRUE))/(1-2*_xlfn.NORM.DIST(0,$J44/2,$M44,TRUE))*$D44+($K44="Steady Growth")*(AND(EV$6&gt;=$F44,EV$6&lt;=$H44)*((EV$6-$F44+1)/($J44*($J44+1)/2)*$D44))+($K44="custom")*CustCF!EP44</f>
        <v>0</v>
      </c>
      <c r="EW44" s="95">
        <f>($K44="Bell Curve")*(_xlfn.NORM.DIST(AND(EW$6&gt;=$F44,EW$6&lt;=$H44)*(EW$6-$F44+1),$J44/2,$M44,TRUE)-_xlfn.NORM.DIST(AND(EW$6&gt;=$F44,EW$6&lt;=$H44)*(EV$6-$F44+1),$J44/2,$M44,TRUE))/(1-2*_xlfn.NORM.DIST(0,$J44/2,$M44,TRUE))*$D44+($K44="Steady Growth")*(AND(EW$6&gt;=$F44,EW$6&lt;=$H44)*((EW$6-$F44+1)/($J44*($J44+1)/2)*$D44))+($K44="custom")*CustCF!EQ44</f>
        <v>0</v>
      </c>
      <c r="EX44" s="95">
        <f>($K44="Bell Curve")*(_xlfn.NORM.DIST(AND(EX$6&gt;=$F44,EX$6&lt;=$H44)*(EX$6-$F44+1),$J44/2,$M44,TRUE)-_xlfn.NORM.DIST(AND(EX$6&gt;=$F44,EX$6&lt;=$H44)*(EW$6-$F44+1),$J44/2,$M44,TRUE))/(1-2*_xlfn.NORM.DIST(0,$J44/2,$M44,TRUE))*$D44+($K44="Steady Growth")*(AND(EX$6&gt;=$F44,EX$6&lt;=$H44)*((EX$6-$F44+1)/($J44*($J44+1)/2)*$D44))+($K44="custom")*CustCF!ER44</f>
        <v>0</v>
      </c>
      <c r="EY44" s="95">
        <f>($K44="Bell Curve")*(_xlfn.NORM.DIST(AND(EY$6&gt;=$F44,EY$6&lt;=$H44)*(EY$6-$F44+1),$J44/2,$M44,TRUE)-_xlfn.NORM.DIST(AND(EY$6&gt;=$F44,EY$6&lt;=$H44)*(EX$6-$F44+1),$J44/2,$M44,TRUE))/(1-2*_xlfn.NORM.DIST(0,$J44/2,$M44,TRUE))*$D44+($K44="Steady Growth")*(AND(EY$6&gt;=$F44,EY$6&lt;=$H44)*((EY$6-$F44+1)/($J44*($J44+1)/2)*$D44))+($K44="custom")*CustCF!ES44</f>
        <v>0</v>
      </c>
      <c r="EZ44" s="95">
        <f>($K44="Bell Curve")*(_xlfn.NORM.DIST(AND(EZ$6&gt;=$F44,EZ$6&lt;=$H44)*(EZ$6-$F44+1),$J44/2,$M44,TRUE)-_xlfn.NORM.DIST(AND(EZ$6&gt;=$F44,EZ$6&lt;=$H44)*(EY$6-$F44+1),$J44/2,$M44,TRUE))/(1-2*_xlfn.NORM.DIST(0,$J44/2,$M44,TRUE))*$D44+($K44="Steady Growth")*(AND(EZ$6&gt;=$F44,EZ$6&lt;=$H44)*((EZ$6-$F44+1)/($J44*($J44+1)/2)*$D44))+($K44="custom")*CustCF!ET44</f>
        <v>0</v>
      </c>
      <c r="FA44" s="95">
        <f>($K44="Bell Curve")*(_xlfn.NORM.DIST(AND(FA$6&gt;=$F44,FA$6&lt;=$H44)*(FA$6-$F44+1),$J44/2,$M44,TRUE)-_xlfn.NORM.DIST(AND(FA$6&gt;=$F44,FA$6&lt;=$H44)*(EZ$6-$F44+1),$J44/2,$M44,TRUE))/(1-2*_xlfn.NORM.DIST(0,$J44/2,$M44,TRUE))*$D44+($K44="Steady Growth")*(AND(FA$6&gt;=$F44,FA$6&lt;=$H44)*((FA$6-$F44+1)/($J44*($J44+1)/2)*$D44))+($K44="custom")*CustCF!EU44</f>
        <v>0</v>
      </c>
      <c r="FB44" s="95">
        <f>($K44="Bell Curve")*(_xlfn.NORM.DIST(AND(FB$6&gt;=$F44,FB$6&lt;=$H44)*(FB$6-$F44+1),$J44/2,$M44,TRUE)-_xlfn.NORM.DIST(AND(FB$6&gt;=$F44,FB$6&lt;=$H44)*(FA$6-$F44+1),$J44/2,$M44,TRUE))/(1-2*_xlfn.NORM.DIST(0,$J44/2,$M44,TRUE))*$D44+($K44="Steady Growth")*(AND(FB$6&gt;=$F44,FB$6&lt;=$H44)*((FB$6-$F44+1)/($J44*($J44+1)/2)*$D44))+($K44="custom")*CustCF!EV44</f>
        <v>0</v>
      </c>
      <c r="FC44" s="95">
        <f>($K44="Bell Curve")*(_xlfn.NORM.DIST(AND(FC$6&gt;=$F44,FC$6&lt;=$H44)*(FC$6-$F44+1),$J44/2,$M44,TRUE)-_xlfn.NORM.DIST(AND(FC$6&gt;=$F44,FC$6&lt;=$H44)*(FB$6-$F44+1),$J44/2,$M44,TRUE))/(1-2*_xlfn.NORM.DIST(0,$J44/2,$M44,TRUE))*$D44+($K44="Steady Growth")*(AND(FC$6&gt;=$F44,FC$6&lt;=$H44)*((FC$6-$F44+1)/($J44*($J44+1)/2)*$D44))+($K44="custom")*CustCF!EW44</f>
        <v>0</v>
      </c>
      <c r="FD44" s="95">
        <f>($K44="Bell Curve")*(_xlfn.NORM.DIST(AND(FD$6&gt;=$F44,FD$6&lt;=$H44)*(FD$6-$F44+1),$J44/2,$M44,TRUE)-_xlfn.NORM.DIST(AND(FD$6&gt;=$F44,FD$6&lt;=$H44)*(FC$6-$F44+1),$J44/2,$M44,TRUE))/(1-2*_xlfn.NORM.DIST(0,$J44/2,$M44,TRUE))*$D44+($K44="Steady Growth")*(AND(FD$6&gt;=$F44,FD$6&lt;=$H44)*((FD$6-$F44+1)/($J44*($J44+1)/2)*$D44))+($K44="custom")*CustCF!EX44</f>
        <v>0</v>
      </c>
      <c r="FE44" s="95">
        <f>($K44="Bell Curve")*(_xlfn.NORM.DIST(AND(FE$6&gt;=$F44,FE$6&lt;=$H44)*(FE$6-$F44+1),$J44/2,$M44,TRUE)-_xlfn.NORM.DIST(AND(FE$6&gt;=$F44,FE$6&lt;=$H44)*(FD$6-$F44+1),$J44/2,$M44,TRUE))/(1-2*_xlfn.NORM.DIST(0,$J44/2,$M44,TRUE))*$D44+($K44="Steady Growth")*(AND(FE$6&gt;=$F44,FE$6&lt;=$H44)*((FE$6-$F44+1)/($J44*($J44+1)/2)*$D44))+($K44="custom")*CustCF!EY44</f>
        <v>0</v>
      </c>
      <c r="FF44" s="95">
        <f>($K44="Bell Curve")*(_xlfn.NORM.DIST(AND(FF$6&gt;=$F44,FF$6&lt;=$H44)*(FF$6-$F44+1),$J44/2,$M44,TRUE)-_xlfn.NORM.DIST(AND(FF$6&gt;=$F44,FF$6&lt;=$H44)*(FE$6-$F44+1),$J44/2,$M44,TRUE))/(1-2*_xlfn.NORM.DIST(0,$J44/2,$M44,TRUE))*$D44+($K44="Steady Growth")*(AND(FF$6&gt;=$F44,FF$6&lt;=$H44)*((FF$6-$F44+1)/($J44*($J44+1)/2)*$D44))+($K44="custom")*CustCF!EZ44</f>
        <v>0</v>
      </c>
      <c r="FG44" s="95">
        <f>($K44="Bell Curve")*(_xlfn.NORM.DIST(AND(FG$6&gt;=$F44,FG$6&lt;=$H44)*(FG$6-$F44+1),$J44/2,$M44,TRUE)-_xlfn.NORM.DIST(AND(FG$6&gt;=$F44,FG$6&lt;=$H44)*(FF$6-$F44+1),$J44/2,$M44,TRUE))/(1-2*_xlfn.NORM.DIST(0,$J44/2,$M44,TRUE))*$D44+($K44="Steady Growth")*(AND(FG$6&gt;=$F44,FG$6&lt;=$H44)*((FG$6-$F44+1)/($J44*($J44+1)/2)*$D44))+($K44="custom")*CustCF!FA44</f>
        <v>0</v>
      </c>
      <c r="FH44" s="95">
        <f>($K44="Bell Curve")*(_xlfn.NORM.DIST(AND(FH$6&gt;=$F44,FH$6&lt;=$H44)*(FH$6-$F44+1),$J44/2,$M44,TRUE)-_xlfn.NORM.DIST(AND(FH$6&gt;=$F44,FH$6&lt;=$H44)*(FG$6-$F44+1),$J44/2,$M44,TRUE))/(1-2*_xlfn.NORM.DIST(0,$J44/2,$M44,TRUE))*$D44+($K44="Steady Growth")*(AND(FH$6&gt;=$F44,FH$6&lt;=$H44)*((FH$6-$F44+1)/($J44*($J44+1)/2)*$D44))+($K44="custom")*CustCF!FB44</f>
        <v>0</v>
      </c>
      <c r="FI44" s="95">
        <f>($K44="Bell Curve")*(_xlfn.NORM.DIST(AND(FI$6&gt;=$F44,FI$6&lt;=$H44)*(FI$6-$F44+1),$J44/2,$M44,TRUE)-_xlfn.NORM.DIST(AND(FI$6&gt;=$F44,FI$6&lt;=$H44)*(FH$6-$F44+1),$J44/2,$M44,TRUE))/(1-2*_xlfn.NORM.DIST(0,$J44/2,$M44,TRUE))*$D44+($K44="Steady Growth")*(AND(FI$6&gt;=$F44,FI$6&lt;=$H44)*((FI$6-$F44+1)/($J44*($J44+1)/2)*$D44))+($K44="custom")*CustCF!FC44</f>
        <v>0</v>
      </c>
      <c r="FJ44" s="95">
        <f>($K44="Bell Curve")*(_xlfn.NORM.DIST(AND(FJ$6&gt;=$F44,FJ$6&lt;=$H44)*(FJ$6-$F44+1),$J44/2,$M44,TRUE)-_xlfn.NORM.DIST(AND(FJ$6&gt;=$F44,FJ$6&lt;=$H44)*(FI$6-$F44+1),$J44/2,$M44,TRUE))/(1-2*_xlfn.NORM.DIST(0,$J44/2,$M44,TRUE))*$D44+($K44="Steady Growth")*(AND(FJ$6&gt;=$F44,FJ$6&lt;=$H44)*((FJ$6-$F44+1)/($J44*($J44+1)/2)*$D44))+($K44="custom")*CustCF!FD44</f>
        <v>0</v>
      </c>
      <c r="FK44" s="95">
        <f>($K44="Bell Curve")*(_xlfn.NORM.DIST(AND(FK$6&gt;=$F44,FK$6&lt;=$H44)*(FK$6-$F44+1),$J44/2,$M44,TRUE)-_xlfn.NORM.DIST(AND(FK$6&gt;=$F44,FK$6&lt;=$H44)*(FJ$6-$F44+1),$J44/2,$M44,TRUE))/(1-2*_xlfn.NORM.DIST(0,$J44/2,$M44,TRUE))*$D44+($K44="Steady Growth")*(AND(FK$6&gt;=$F44,FK$6&lt;=$H44)*((FK$6-$F44+1)/($J44*($J44+1)/2)*$D44))+($K44="custom")*CustCF!FE44</f>
        <v>0</v>
      </c>
      <c r="FL44" s="95">
        <f>($K44="Bell Curve")*(_xlfn.NORM.DIST(AND(FL$6&gt;=$F44,FL$6&lt;=$H44)*(FL$6-$F44+1),$J44/2,$M44,TRUE)-_xlfn.NORM.DIST(AND(FL$6&gt;=$F44,FL$6&lt;=$H44)*(FK$6-$F44+1),$J44/2,$M44,TRUE))/(1-2*_xlfn.NORM.DIST(0,$J44/2,$M44,TRUE))*$D44+($K44="Steady Growth")*(AND(FL$6&gt;=$F44,FL$6&lt;=$H44)*((FL$6-$F44+1)/($J44*($J44+1)/2)*$D44))+($K44="custom")*CustCF!FF44</f>
        <v>0</v>
      </c>
      <c r="FM44" s="95">
        <f>($K44="Bell Curve")*(_xlfn.NORM.DIST(AND(FM$6&gt;=$F44,FM$6&lt;=$H44)*(FM$6-$F44+1),$J44/2,$M44,TRUE)-_xlfn.NORM.DIST(AND(FM$6&gt;=$F44,FM$6&lt;=$H44)*(FL$6-$F44+1),$J44/2,$M44,TRUE))/(1-2*_xlfn.NORM.DIST(0,$J44/2,$M44,TRUE))*$D44+($K44="Steady Growth")*(AND(FM$6&gt;=$F44,FM$6&lt;=$H44)*((FM$6-$F44+1)/($J44*($J44+1)/2)*$D44))+($K44="custom")*CustCF!FG44</f>
        <v>0</v>
      </c>
      <c r="FN44" s="95">
        <f>($K44="Bell Curve")*(_xlfn.NORM.DIST(AND(FN$6&gt;=$F44,FN$6&lt;=$H44)*(FN$6-$F44+1),$J44/2,$M44,TRUE)-_xlfn.NORM.DIST(AND(FN$6&gt;=$F44,FN$6&lt;=$H44)*(FM$6-$F44+1),$J44/2,$M44,TRUE))/(1-2*_xlfn.NORM.DIST(0,$J44/2,$M44,TRUE))*$D44+($K44="Steady Growth")*(AND(FN$6&gt;=$F44,FN$6&lt;=$H44)*((FN$6-$F44+1)/($J44*($J44+1)/2)*$D44))+($K44="custom")*CustCF!FH44</f>
        <v>0</v>
      </c>
      <c r="FO44" s="95">
        <f>($K44="Bell Curve")*(_xlfn.NORM.DIST(AND(FO$6&gt;=$F44,FO$6&lt;=$H44)*(FO$6-$F44+1),$J44/2,$M44,TRUE)-_xlfn.NORM.DIST(AND(FO$6&gt;=$F44,FO$6&lt;=$H44)*(FN$6-$F44+1),$J44/2,$M44,TRUE))/(1-2*_xlfn.NORM.DIST(0,$J44/2,$M44,TRUE))*$D44+($K44="Steady Growth")*(AND(FO$6&gt;=$F44,FO$6&lt;=$H44)*((FO$6-$F44+1)/($J44*($J44+1)/2)*$D44))+($K44="custom")*CustCF!FI44</f>
        <v>0</v>
      </c>
      <c r="FP44" s="95">
        <f>($K44="Bell Curve")*(_xlfn.NORM.DIST(AND(FP$6&gt;=$F44,FP$6&lt;=$H44)*(FP$6-$F44+1),$J44/2,$M44,TRUE)-_xlfn.NORM.DIST(AND(FP$6&gt;=$F44,FP$6&lt;=$H44)*(FO$6-$F44+1),$J44/2,$M44,TRUE))/(1-2*_xlfn.NORM.DIST(0,$J44/2,$M44,TRUE))*$D44+($K44="Steady Growth")*(AND(FP$6&gt;=$F44,FP$6&lt;=$H44)*((FP$6-$F44+1)/($J44*($J44+1)/2)*$D44))+($K44="custom")*CustCF!FJ44</f>
        <v>0</v>
      </c>
      <c r="FQ44" s="95">
        <f>($K44="Bell Curve")*(_xlfn.NORM.DIST(AND(FQ$6&gt;=$F44,FQ$6&lt;=$H44)*(FQ$6-$F44+1),$J44/2,$M44,TRUE)-_xlfn.NORM.DIST(AND(FQ$6&gt;=$F44,FQ$6&lt;=$H44)*(FP$6-$F44+1),$J44/2,$M44,TRUE))/(1-2*_xlfn.NORM.DIST(0,$J44/2,$M44,TRUE))*$D44+($K44="Steady Growth")*(AND(FQ$6&gt;=$F44,FQ$6&lt;=$H44)*((FQ$6-$F44+1)/($J44*($J44+1)/2)*$D44))+($K44="custom")*CustCF!FK44</f>
        <v>0</v>
      </c>
      <c r="FR44" s="95">
        <f>($K44="Bell Curve")*(_xlfn.NORM.DIST(AND(FR$6&gt;=$F44,FR$6&lt;=$H44)*(FR$6-$F44+1),$J44/2,$M44,TRUE)-_xlfn.NORM.DIST(AND(FR$6&gt;=$F44,FR$6&lt;=$H44)*(FQ$6-$F44+1),$J44/2,$M44,TRUE))/(1-2*_xlfn.NORM.DIST(0,$J44/2,$M44,TRUE))*$D44+($K44="Steady Growth")*(AND(FR$6&gt;=$F44,FR$6&lt;=$H44)*((FR$6-$F44+1)/($J44*($J44+1)/2)*$D44))+($K44="custom")*CustCF!FL44</f>
        <v>0</v>
      </c>
      <c r="FS44" s="95">
        <f>($K44="Bell Curve")*(_xlfn.NORM.DIST(AND(FS$6&gt;=$F44,FS$6&lt;=$H44)*(FS$6-$F44+1),$J44/2,$M44,TRUE)-_xlfn.NORM.DIST(AND(FS$6&gt;=$F44,FS$6&lt;=$H44)*(FR$6-$F44+1),$J44/2,$M44,TRUE))/(1-2*_xlfn.NORM.DIST(0,$J44/2,$M44,TRUE))*$D44+($K44="Steady Growth")*(AND(FS$6&gt;=$F44,FS$6&lt;=$H44)*((FS$6-$F44+1)/($J44*($J44+1)/2)*$D44))+($K44="custom")*CustCF!FM44</f>
        <v>0</v>
      </c>
      <c r="FT44" s="95">
        <f>($K44="Bell Curve")*(_xlfn.NORM.DIST(AND(FT$6&gt;=$F44,FT$6&lt;=$H44)*(FT$6-$F44+1),$J44/2,$M44,TRUE)-_xlfn.NORM.DIST(AND(FT$6&gt;=$F44,FT$6&lt;=$H44)*(FS$6-$F44+1),$J44/2,$M44,TRUE))/(1-2*_xlfn.NORM.DIST(0,$J44/2,$M44,TRUE))*$D44+($K44="Steady Growth")*(AND(FT$6&gt;=$F44,FT$6&lt;=$H44)*((FT$6-$F44+1)/($J44*($J44+1)/2)*$D44))+($K44="custom")*CustCF!FN44</f>
        <v>0</v>
      </c>
      <c r="FU44" s="95">
        <f>($K44="Bell Curve")*(_xlfn.NORM.DIST(AND(FU$6&gt;=$F44,FU$6&lt;=$H44)*(FU$6-$F44+1),$J44/2,$M44,TRUE)-_xlfn.NORM.DIST(AND(FU$6&gt;=$F44,FU$6&lt;=$H44)*(FT$6-$F44+1),$J44/2,$M44,TRUE))/(1-2*_xlfn.NORM.DIST(0,$J44/2,$M44,TRUE))*$D44+($K44="Steady Growth")*(AND(FU$6&gt;=$F44,FU$6&lt;=$H44)*((FU$6-$F44+1)/($J44*($J44+1)/2)*$D44))+($K44="custom")*CustCF!FO44</f>
        <v>0</v>
      </c>
      <c r="FV44" s="95">
        <f>($K44="Bell Curve")*(_xlfn.NORM.DIST(AND(FV$6&gt;=$F44,FV$6&lt;=$H44)*(FV$6-$F44+1),$J44/2,$M44,TRUE)-_xlfn.NORM.DIST(AND(FV$6&gt;=$F44,FV$6&lt;=$H44)*(FU$6-$F44+1),$J44/2,$M44,TRUE))/(1-2*_xlfn.NORM.DIST(0,$J44/2,$M44,TRUE))*$D44+($K44="Steady Growth")*(AND(FV$6&gt;=$F44,FV$6&lt;=$H44)*((FV$6-$F44+1)/($J44*($J44+1)/2)*$D44))+($K44="custom")*CustCF!FP44</f>
        <v>0</v>
      </c>
      <c r="FW44" s="95">
        <f>($K44="Bell Curve")*(_xlfn.NORM.DIST(AND(FW$6&gt;=$F44,FW$6&lt;=$H44)*(FW$6-$F44+1),$J44/2,$M44,TRUE)-_xlfn.NORM.DIST(AND(FW$6&gt;=$F44,FW$6&lt;=$H44)*(FV$6-$F44+1),$J44/2,$M44,TRUE))/(1-2*_xlfn.NORM.DIST(0,$J44/2,$M44,TRUE))*$D44+($K44="Steady Growth")*(AND(FW$6&gt;=$F44,FW$6&lt;=$H44)*((FW$6-$F44+1)/($J44*($J44+1)/2)*$D44))+($K44="custom")*CustCF!FQ44</f>
        <v>0</v>
      </c>
      <c r="FX44" s="95">
        <f>($K44="Bell Curve")*(_xlfn.NORM.DIST(AND(FX$6&gt;=$F44,FX$6&lt;=$H44)*(FX$6-$F44+1),$J44/2,$M44,TRUE)-_xlfn.NORM.DIST(AND(FX$6&gt;=$F44,FX$6&lt;=$H44)*(FW$6-$F44+1),$J44/2,$M44,TRUE))/(1-2*_xlfn.NORM.DIST(0,$J44/2,$M44,TRUE))*$D44+($K44="Steady Growth")*(AND(FX$6&gt;=$F44,FX$6&lt;=$H44)*((FX$6-$F44+1)/($J44*($J44+1)/2)*$D44))+($K44="custom")*CustCF!FR44</f>
        <v>0</v>
      </c>
      <c r="FY44" s="95">
        <f>($K44="Bell Curve")*(_xlfn.NORM.DIST(AND(FY$6&gt;=$F44,FY$6&lt;=$H44)*(FY$6-$F44+1),$J44/2,$M44,TRUE)-_xlfn.NORM.DIST(AND(FY$6&gt;=$F44,FY$6&lt;=$H44)*(FX$6-$F44+1),$J44/2,$M44,TRUE))/(1-2*_xlfn.NORM.DIST(0,$J44/2,$M44,TRUE))*$D44+($K44="Steady Growth")*(AND(FY$6&gt;=$F44,FY$6&lt;=$H44)*((FY$6-$F44+1)/($J44*($J44+1)/2)*$D44))+($K44="custom")*CustCF!FS44</f>
        <v>0</v>
      </c>
      <c r="FZ44" s="95">
        <f>($K44="Bell Curve")*(_xlfn.NORM.DIST(AND(FZ$6&gt;=$F44,FZ$6&lt;=$H44)*(FZ$6-$F44+1),$J44/2,$M44,TRUE)-_xlfn.NORM.DIST(AND(FZ$6&gt;=$F44,FZ$6&lt;=$H44)*(FY$6-$F44+1),$J44/2,$M44,TRUE))/(1-2*_xlfn.NORM.DIST(0,$J44/2,$M44,TRUE))*$D44+($K44="Steady Growth")*(AND(FZ$6&gt;=$F44,FZ$6&lt;=$H44)*((FZ$6-$F44+1)/($J44*($J44+1)/2)*$D44))+($K44="custom")*CustCF!FT44</f>
        <v>0</v>
      </c>
      <c r="GA44" s="95">
        <f>($K44="Bell Curve")*(_xlfn.NORM.DIST(AND(GA$6&gt;=$F44,GA$6&lt;=$H44)*(GA$6-$F44+1),$J44/2,$M44,TRUE)-_xlfn.NORM.DIST(AND(GA$6&gt;=$F44,GA$6&lt;=$H44)*(FZ$6-$F44+1),$J44/2,$M44,TRUE))/(1-2*_xlfn.NORM.DIST(0,$J44/2,$M44,TRUE))*$D44+($K44="Steady Growth")*(AND(GA$6&gt;=$F44,GA$6&lt;=$H44)*((GA$6-$F44+1)/($J44*($J44+1)/2)*$D44))+($K44="custom")*CustCF!FU44</f>
        <v>0</v>
      </c>
      <c r="GB44" s="95">
        <f>($K44="Bell Curve")*(_xlfn.NORM.DIST(AND(GB$6&gt;=$F44,GB$6&lt;=$H44)*(GB$6-$F44+1),$J44/2,$M44,TRUE)-_xlfn.NORM.DIST(AND(GB$6&gt;=$F44,GB$6&lt;=$H44)*(GA$6-$F44+1),$J44/2,$M44,TRUE))/(1-2*_xlfn.NORM.DIST(0,$J44/2,$M44,TRUE))*$D44+($K44="Steady Growth")*(AND(GB$6&gt;=$F44,GB$6&lt;=$H44)*((GB$6-$F44+1)/($J44*($J44+1)/2)*$D44))+($K44="custom")*CustCF!FV44</f>
        <v>0</v>
      </c>
      <c r="GC44" s="95">
        <f>($K44="Bell Curve")*(_xlfn.NORM.DIST(AND(GC$6&gt;=$F44,GC$6&lt;=$H44)*(GC$6-$F44+1),$J44/2,$M44,TRUE)-_xlfn.NORM.DIST(AND(GC$6&gt;=$F44,GC$6&lt;=$H44)*(GB$6-$F44+1),$J44/2,$M44,TRUE))/(1-2*_xlfn.NORM.DIST(0,$J44/2,$M44,TRUE))*$D44+($K44="Steady Growth")*(AND(GC$6&gt;=$F44,GC$6&lt;=$H44)*((GC$6-$F44+1)/($J44*($J44+1)/2)*$D44))+($K44="custom")*CustCF!FW44</f>
        <v>0</v>
      </c>
      <c r="GD44" s="95">
        <f>($K44="Bell Curve")*(_xlfn.NORM.DIST(AND(GD$6&gt;=$F44,GD$6&lt;=$H44)*(GD$6-$F44+1),$J44/2,$M44,TRUE)-_xlfn.NORM.DIST(AND(GD$6&gt;=$F44,GD$6&lt;=$H44)*(GC$6-$F44+1),$J44/2,$M44,TRUE))/(1-2*_xlfn.NORM.DIST(0,$J44/2,$M44,TRUE))*$D44+($K44="Steady Growth")*(AND(GD$6&gt;=$F44,GD$6&lt;=$H44)*((GD$6-$F44+1)/($J44*($J44+1)/2)*$D44))+($K44="custom")*CustCF!FX44</f>
        <v>0</v>
      </c>
      <c r="GE44" s="95">
        <f>($K44="Bell Curve")*(_xlfn.NORM.DIST(AND(GE$6&gt;=$F44,GE$6&lt;=$H44)*(GE$6-$F44+1),$J44/2,$M44,TRUE)-_xlfn.NORM.DIST(AND(GE$6&gt;=$F44,GE$6&lt;=$H44)*(GD$6-$F44+1),$J44/2,$M44,TRUE))/(1-2*_xlfn.NORM.DIST(0,$J44/2,$M44,TRUE))*$D44+($K44="Steady Growth")*(AND(GE$6&gt;=$F44,GE$6&lt;=$H44)*((GE$6-$F44+1)/($J44*($J44+1)/2)*$D44))+($K44="custom")*CustCF!FY44</f>
        <v>0</v>
      </c>
      <c r="GF44" s="95">
        <f>($K44="Bell Curve")*(_xlfn.NORM.DIST(AND(GF$6&gt;=$F44,GF$6&lt;=$H44)*(GF$6-$F44+1),$J44/2,$M44,TRUE)-_xlfn.NORM.DIST(AND(GF$6&gt;=$F44,GF$6&lt;=$H44)*(GE$6-$F44+1),$J44/2,$M44,TRUE))/(1-2*_xlfn.NORM.DIST(0,$J44/2,$M44,TRUE))*$D44+($K44="Steady Growth")*(AND(GF$6&gt;=$F44,GF$6&lt;=$H44)*((GF$6-$F44+1)/($J44*($J44+1)/2)*$D44))+($K44="custom")*CustCF!FZ44</f>
        <v>0</v>
      </c>
      <c r="GG44" s="95">
        <f>($K44="Bell Curve")*(_xlfn.NORM.DIST(AND(GG$6&gt;=$F44,GG$6&lt;=$H44)*(GG$6-$F44+1),$J44/2,$M44,TRUE)-_xlfn.NORM.DIST(AND(GG$6&gt;=$F44,GG$6&lt;=$H44)*(GF$6-$F44+1),$J44/2,$M44,TRUE))/(1-2*_xlfn.NORM.DIST(0,$J44/2,$M44,TRUE))*$D44+($K44="Steady Growth")*(AND(GG$6&gt;=$F44,GG$6&lt;=$H44)*((GG$6-$F44+1)/($J44*($J44+1)/2)*$D44))+($K44="custom")*CustCF!GA44</f>
        <v>0</v>
      </c>
      <c r="GH44" s="95">
        <f>($K44="Bell Curve")*(_xlfn.NORM.DIST(AND(GH$6&gt;=$F44,GH$6&lt;=$H44)*(GH$6-$F44+1),$J44/2,$M44,TRUE)-_xlfn.NORM.DIST(AND(GH$6&gt;=$F44,GH$6&lt;=$H44)*(GG$6-$F44+1),$J44/2,$M44,TRUE))/(1-2*_xlfn.NORM.DIST(0,$J44/2,$M44,TRUE))*$D44+($K44="Steady Growth")*(AND(GH$6&gt;=$F44,GH$6&lt;=$H44)*((GH$6-$F44+1)/($J44*($J44+1)/2)*$D44))+($K44="custom")*CustCF!GB44</f>
        <v>0</v>
      </c>
      <c r="GI44" s="95">
        <f>($K44="Bell Curve")*(_xlfn.NORM.DIST(AND(GI$6&gt;=$F44,GI$6&lt;=$H44)*(GI$6-$F44+1),$J44/2,$M44,TRUE)-_xlfn.NORM.DIST(AND(GI$6&gt;=$F44,GI$6&lt;=$H44)*(GH$6-$F44+1),$J44/2,$M44,TRUE))/(1-2*_xlfn.NORM.DIST(0,$J44/2,$M44,TRUE))*$D44+($K44="Steady Growth")*(AND(GI$6&gt;=$F44,GI$6&lt;=$H44)*((GI$6-$F44+1)/($J44*($J44+1)/2)*$D44))+($K44="custom")*CustCF!GC44</f>
        <v>0</v>
      </c>
      <c r="GJ44" s="95">
        <f>($K44="Bell Curve")*(_xlfn.NORM.DIST(AND(GJ$6&gt;=$F44,GJ$6&lt;=$H44)*(GJ$6-$F44+1),$J44/2,$M44,TRUE)-_xlfn.NORM.DIST(AND(GJ$6&gt;=$F44,GJ$6&lt;=$H44)*(GI$6-$F44+1),$J44/2,$M44,TRUE))/(1-2*_xlfn.NORM.DIST(0,$J44/2,$M44,TRUE))*$D44+($K44="Steady Growth")*(AND(GJ$6&gt;=$F44,GJ$6&lt;=$H44)*((GJ$6-$F44+1)/($J44*($J44+1)/2)*$D44))+($K44="custom")*CustCF!GD44</f>
        <v>0</v>
      </c>
      <c r="GK44" s="95">
        <f>($K44="Bell Curve")*(_xlfn.NORM.DIST(AND(GK$6&gt;=$F44,GK$6&lt;=$H44)*(GK$6-$F44+1),$J44/2,$M44,TRUE)-_xlfn.NORM.DIST(AND(GK$6&gt;=$F44,GK$6&lt;=$H44)*(GJ$6-$F44+1),$J44/2,$M44,TRUE))/(1-2*_xlfn.NORM.DIST(0,$J44/2,$M44,TRUE))*$D44+($K44="Steady Growth")*(AND(GK$6&gt;=$F44,GK$6&lt;=$H44)*((GK$6-$F44+1)/($J44*($J44+1)/2)*$D44))+($K44="custom")*CustCF!GE44</f>
        <v>0</v>
      </c>
      <c r="GL44" s="95">
        <f>($K44="Bell Curve")*(_xlfn.NORM.DIST(AND(GL$6&gt;=$F44,GL$6&lt;=$H44)*(GL$6-$F44+1),$J44/2,$M44,TRUE)-_xlfn.NORM.DIST(AND(GL$6&gt;=$F44,GL$6&lt;=$H44)*(GK$6-$F44+1),$J44/2,$M44,TRUE))/(1-2*_xlfn.NORM.DIST(0,$J44/2,$M44,TRUE))*$D44+($K44="Steady Growth")*(AND(GL$6&gt;=$F44,GL$6&lt;=$H44)*((GL$6-$F44+1)/($J44*($J44+1)/2)*$D44))+($K44="custom")*CustCF!GF44</f>
        <v>0</v>
      </c>
      <c r="GM44" s="95">
        <f>($K44="Bell Curve")*(_xlfn.NORM.DIST(AND(GM$6&gt;=$F44,GM$6&lt;=$H44)*(GM$6-$F44+1),$J44/2,$M44,TRUE)-_xlfn.NORM.DIST(AND(GM$6&gt;=$F44,GM$6&lt;=$H44)*(GL$6-$F44+1),$J44/2,$M44,TRUE))/(1-2*_xlfn.NORM.DIST(0,$J44/2,$M44,TRUE))*$D44+($K44="Steady Growth")*(AND(GM$6&gt;=$F44,GM$6&lt;=$H44)*((GM$6-$F44+1)/($J44*($J44+1)/2)*$D44))+($K44="custom")*CustCF!GG44</f>
        <v>0</v>
      </c>
      <c r="GN44" s="268">
        <f>($K44="Bell Curve")*(_xlfn.NORM.DIST(AND(GN$6&gt;=$F44,GN$6&lt;=$H44)*(GN$6-$F44+1),$J44/2,$M44,TRUE)-_xlfn.NORM.DIST(AND(GN$6&gt;=$F44,GN$6&lt;=$H44)*(GM$6-$F44+1),$J44/2,$M44,TRUE))/(1-2*_xlfn.NORM.DIST(0,$J44/2,$M44,TRUE))*$D44+($K44="Steady Growth")*(AND(GN$6&gt;=$F44,GN$6&lt;=$H44)*((GN$6-$F44+1)/($J44*($J44+1)/2)*$D44))+($K44="custom")*CustCF!GH44</f>
        <v>0</v>
      </c>
      <c r="GO44" s="1"/>
      <c r="GP44" s="67"/>
    </row>
    <row r="45" spans="1:198" customFormat="1" hidden="1" outlineLevel="1" x14ac:dyDescent="0.75">
      <c r="A45" s="1"/>
      <c r="B45" s="1"/>
      <c r="C45" s="262" t="str">
        <f>Budget!T16</f>
        <v>FFE Procurement Agent, % of FF&amp;E and OS&amp;E</v>
      </c>
      <c r="D45" s="19">
        <f>Budget!U16</f>
        <v>4161240</v>
      </c>
      <c r="E45" s="19">
        <f t="shared" si="33"/>
        <v>20</v>
      </c>
      <c r="F45" s="263">
        <v>20</v>
      </c>
      <c r="G45" s="257">
        <f>IF(L45="custom",CustCF!F45,INDEX($P$8:$GN$8,MATCH(F45,$P$6:$GN$6,0)))</f>
        <v>46660</v>
      </c>
      <c r="H45" s="264">
        <v>24</v>
      </c>
      <c r="I45" s="257">
        <f>IF(L45="custom",CustCF!G45,INDEX($P$8:$GN$8,MATCH(H45,$P$6:$GN$6,0)))</f>
        <v>46783</v>
      </c>
      <c r="J45" s="260">
        <f t="shared" si="34"/>
        <v>5</v>
      </c>
      <c r="K45" s="265" t="s">
        <v>115</v>
      </c>
      <c r="L45" s="266" t="s">
        <v>141</v>
      </c>
      <c r="M45" s="267">
        <f t="shared" si="35"/>
        <v>9</v>
      </c>
      <c r="N45" s="18">
        <f t="shared" si="26"/>
        <v>4161240</v>
      </c>
      <c r="O45" s="1372">
        <f t="shared" si="16"/>
        <v>0</v>
      </c>
      <c r="P45" s="95">
        <f>($K45="Bell Curve")*(_xlfn.NORM.DIST(AND(P$6&gt;=$F45,P$6&lt;=$H45)*(P$6-$F45+1),$J45/2,$M45,TRUE)-_xlfn.NORM.DIST(AND(P$6&gt;=$F45,P$6&lt;=$H45)*(O$6-$F45+1),$J45/2,$M45,TRUE))/(1-2*_xlfn.NORM.DIST(0,$J45/2,$M45,TRUE))*$D45+($K45="Steady Growth")*(AND(P$6&gt;=$F45,P$6&lt;=$H45)*((P$6-$F45+1)/($J45*($J45+1)/2)*$D45))+($K45="custom")*CustCF!J45</f>
        <v>0</v>
      </c>
      <c r="Q45" s="95">
        <f>($K45="Bell Curve")*(_xlfn.NORM.DIST(AND(Q$6&gt;=$F45,Q$6&lt;=$H45)*(Q$6-$F45+1),$J45/2,$M45,TRUE)-_xlfn.NORM.DIST(AND(Q$6&gt;=$F45,Q$6&lt;=$H45)*(P$6-$F45+1),$J45/2,$M45,TRUE))/(1-2*_xlfn.NORM.DIST(0,$J45/2,$M45,TRUE))*$D45+($K45="Steady Growth")*(AND(Q$6&gt;=$F45,Q$6&lt;=$H45)*((Q$6-$F45+1)/($J45*($J45+1)/2)*$D45))+($K45="custom")*CustCF!K45</f>
        <v>0</v>
      </c>
      <c r="R45" s="95">
        <f>($K45="Bell Curve")*(_xlfn.NORM.DIST(AND(R$6&gt;=$F45,R$6&lt;=$H45)*(R$6-$F45+1),$J45/2,$M45,TRUE)-_xlfn.NORM.DIST(AND(R$6&gt;=$F45,R$6&lt;=$H45)*(Q$6-$F45+1),$J45/2,$M45,TRUE))/(1-2*_xlfn.NORM.DIST(0,$J45/2,$M45,TRUE))*$D45+($K45="Steady Growth")*(AND(R$6&gt;=$F45,R$6&lt;=$H45)*((R$6-$F45+1)/($J45*($J45+1)/2)*$D45))+($K45="custom")*CustCF!L45</f>
        <v>0</v>
      </c>
      <c r="S45" s="95">
        <f>($K45="Bell Curve")*(_xlfn.NORM.DIST(AND(S$6&gt;=$F45,S$6&lt;=$H45)*(S$6-$F45+1),$J45/2,$M45,TRUE)-_xlfn.NORM.DIST(AND(S$6&gt;=$F45,S$6&lt;=$H45)*(R$6-$F45+1),$J45/2,$M45,TRUE))/(1-2*_xlfn.NORM.DIST(0,$J45/2,$M45,TRUE))*$D45+($K45="Steady Growth")*(AND(S$6&gt;=$F45,S$6&lt;=$H45)*((S$6-$F45+1)/($J45*($J45+1)/2)*$D45))+($K45="custom")*CustCF!M45</f>
        <v>0</v>
      </c>
      <c r="T45" s="95">
        <f>($K45="Bell Curve")*(_xlfn.NORM.DIST(AND(T$6&gt;=$F45,T$6&lt;=$H45)*(T$6-$F45+1),$J45/2,$M45,TRUE)-_xlfn.NORM.DIST(AND(T$6&gt;=$F45,T$6&lt;=$H45)*(S$6-$F45+1),$J45/2,$M45,TRUE))/(1-2*_xlfn.NORM.DIST(0,$J45/2,$M45,TRUE))*$D45+($K45="Steady Growth")*(AND(T$6&gt;=$F45,T$6&lt;=$H45)*((T$6-$F45+1)/($J45*($J45+1)/2)*$D45))+($K45="custom")*CustCF!N45</f>
        <v>0</v>
      </c>
      <c r="U45" s="95">
        <f>($K45="Bell Curve")*(_xlfn.NORM.DIST(AND(U$6&gt;=$F45,U$6&lt;=$H45)*(U$6-$F45+1),$J45/2,$M45,TRUE)-_xlfn.NORM.DIST(AND(U$6&gt;=$F45,U$6&lt;=$H45)*(T$6-$F45+1),$J45/2,$M45,TRUE))/(1-2*_xlfn.NORM.DIST(0,$J45/2,$M45,TRUE))*$D45+($K45="Steady Growth")*(AND(U$6&gt;=$F45,U$6&lt;=$H45)*((U$6-$F45+1)/($J45*($J45+1)/2)*$D45))+($K45="custom")*CustCF!O45</f>
        <v>0</v>
      </c>
      <c r="V45" s="95">
        <f>($K45="Bell Curve")*(_xlfn.NORM.DIST(AND(V$6&gt;=$F45,V$6&lt;=$H45)*(V$6-$F45+1),$J45/2,$M45,TRUE)-_xlfn.NORM.DIST(AND(V$6&gt;=$F45,V$6&lt;=$H45)*(U$6-$F45+1),$J45/2,$M45,TRUE))/(1-2*_xlfn.NORM.DIST(0,$J45/2,$M45,TRUE))*$D45+($K45="Steady Growth")*(AND(V$6&gt;=$F45,V$6&lt;=$H45)*((V$6-$F45+1)/($J45*($J45+1)/2)*$D45))+($K45="custom")*CustCF!P45</f>
        <v>0</v>
      </c>
      <c r="W45" s="95">
        <f>($K45="Bell Curve")*(_xlfn.NORM.DIST(AND(W$6&gt;=$F45,W$6&lt;=$H45)*(W$6-$F45+1),$J45/2,$M45,TRUE)-_xlfn.NORM.DIST(AND(W$6&gt;=$F45,W$6&lt;=$H45)*(V$6-$F45+1),$J45/2,$M45,TRUE))/(1-2*_xlfn.NORM.DIST(0,$J45/2,$M45,TRUE))*$D45+($K45="Steady Growth")*(AND(W$6&gt;=$F45,W$6&lt;=$H45)*((W$6-$F45+1)/($J45*($J45+1)/2)*$D45))+($K45="custom")*CustCF!Q45</f>
        <v>0</v>
      </c>
      <c r="X45" s="95">
        <f>($K45="Bell Curve")*(_xlfn.NORM.DIST(AND(X$6&gt;=$F45,X$6&lt;=$H45)*(X$6-$F45+1),$J45/2,$M45,TRUE)-_xlfn.NORM.DIST(AND(X$6&gt;=$F45,X$6&lt;=$H45)*(W$6-$F45+1),$J45/2,$M45,TRUE))/(1-2*_xlfn.NORM.DIST(0,$J45/2,$M45,TRUE))*$D45+($K45="Steady Growth")*(AND(X$6&gt;=$F45,X$6&lt;=$H45)*((X$6-$F45+1)/($J45*($J45+1)/2)*$D45))+($K45="custom")*CustCF!R45</f>
        <v>0</v>
      </c>
      <c r="Y45" s="95">
        <f>($K45="Bell Curve")*(_xlfn.NORM.DIST(AND(Y$6&gt;=$F45,Y$6&lt;=$H45)*(Y$6-$F45+1),$J45/2,$M45,TRUE)-_xlfn.NORM.DIST(AND(Y$6&gt;=$F45,Y$6&lt;=$H45)*(X$6-$F45+1),$J45/2,$M45,TRUE))/(1-2*_xlfn.NORM.DIST(0,$J45/2,$M45,TRUE))*$D45+($K45="Steady Growth")*(AND(Y$6&gt;=$F45,Y$6&lt;=$H45)*((Y$6-$F45+1)/($J45*($J45+1)/2)*$D45))+($K45="custom")*CustCF!S45</f>
        <v>0</v>
      </c>
      <c r="Z45" s="95">
        <f>($K45="Bell Curve")*(_xlfn.NORM.DIST(AND(Z$6&gt;=$F45,Z$6&lt;=$H45)*(Z$6-$F45+1),$J45/2,$M45,TRUE)-_xlfn.NORM.DIST(AND(Z$6&gt;=$F45,Z$6&lt;=$H45)*(Y$6-$F45+1),$J45/2,$M45,TRUE))/(1-2*_xlfn.NORM.DIST(0,$J45/2,$M45,TRUE))*$D45+($K45="Steady Growth")*(AND(Z$6&gt;=$F45,Z$6&lt;=$H45)*((Z$6-$F45+1)/($J45*($J45+1)/2)*$D45))+($K45="custom")*CustCF!T45</f>
        <v>0</v>
      </c>
      <c r="AA45" s="95">
        <f>($K45="Bell Curve")*(_xlfn.NORM.DIST(AND(AA$6&gt;=$F45,AA$6&lt;=$H45)*(AA$6-$F45+1),$J45/2,$M45,TRUE)-_xlfn.NORM.DIST(AND(AA$6&gt;=$F45,AA$6&lt;=$H45)*(Z$6-$F45+1),$J45/2,$M45,TRUE))/(1-2*_xlfn.NORM.DIST(0,$J45/2,$M45,TRUE))*$D45+($K45="Steady Growth")*(AND(AA$6&gt;=$F45,AA$6&lt;=$H45)*((AA$6-$F45+1)/($J45*($J45+1)/2)*$D45))+($K45="custom")*CustCF!U45</f>
        <v>0</v>
      </c>
      <c r="AB45" s="95">
        <f>($K45="Bell Curve")*(_xlfn.NORM.DIST(AND(AB$6&gt;=$F45,AB$6&lt;=$H45)*(AB$6-$F45+1),$J45/2,$M45,TRUE)-_xlfn.NORM.DIST(AND(AB$6&gt;=$F45,AB$6&lt;=$H45)*(AA$6-$F45+1),$J45/2,$M45,TRUE))/(1-2*_xlfn.NORM.DIST(0,$J45/2,$M45,TRUE))*$D45+($K45="Steady Growth")*(AND(AB$6&gt;=$F45,AB$6&lt;=$H45)*((AB$6-$F45+1)/($J45*($J45+1)/2)*$D45))+($K45="custom")*CustCF!V45</f>
        <v>0</v>
      </c>
      <c r="AC45" s="95">
        <f>($K45="Bell Curve")*(_xlfn.NORM.DIST(AND(AC$6&gt;=$F45,AC$6&lt;=$H45)*(AC$6-$F45+1),$J45/2,$M45,TRUE)-_xlfn.NORM.DIST(AND(AC$6&gt;=$F45,AC$6&lt;=$H45)*(AB$6-$F45+1),$J45/2,$M45,TRUE))/(1-2*_xlfn.NORM.DIST(0,$J45/2,$M45,TRUE))*$D45+($K45="Steady Growth")*(AND(AC$6&gt;=$F45,AC$6&lt;=$H45)*((AC$6-$F45+1)/($J45*($J45+1)/2)*$D45))+($K45="custom")*CustCF!W45</f>
        <v>0</v>
      </c>
      <c r="AD45" s="95">
        <f>($K45="Bell Curve")*(_xlfn.NORM.DIST(AND(AD$6&gt;=$F45,AD$6&lt;=$H45)*(AD$6-$F45+1),$J45/2,$M45,TRUE)-_xlfn.NORM.DIST(AND(AD$6&gt;=$F45,AD$6&lt;=$H45)*(AC$6-$F45+1),$J45/2,$M45,TRUE))/(1-2*_xlfn.NORM.DIST(0,$J45/2,$M45,TRUE))*$D45+($K45="Steady Growth")*(AND(AD$6&gt;=$F45,AD$6&lt;=$H45)*((AD$6-$F45+1)/($J45*($J45+1)/2)*$D45))+($K45="custom")*CustCF!X45</f>
        <v>0</v>
      </c>
      <c r="AE45" s="95">
        <f>($K45="Bell Curve")*(_xlfn.NORM.DIST(AND(AE$6&gt;=$F45,AE$6&lt;=$H45)*(AE$6-$F45+1),$J45/2,$M45,TRUE)-_xlfn.NORM.DIST(AND(AE$6&gt;=$F45,AE$6&lt;=$H45)*(AD$6-$F45+1),$J45/2,$M45,TRUE))/(1-2*_xlfn.NORM.DIST(0,$J45/2,$M45,TRUE))*$D45+($K45="Steady Growth")*(AND(AE$6&gt;=$F45,AE$6&lt;=$H45)*((AE$6-$F45+1)/($J45*($J45+1)/2)*$D45))+($K45="custom")*CustCF!Y45</f>
        <v>0</v>
      </c>
      <c r="AF45" s="95">
        <f>($K45="Bell Curve")*(_xlfn.NORM.DIST(AND(AF$6&gt;=$F45,AF$6&lt;=$H45)*(AF$6-$F45+1),$J45/2,$M45,TRUE)-_xlfn.NORM.DIST(AND(AF$6&gt;=$F45,AF$6&lt;=$H45)*(AE$6-$F45+1),$J45/2,$M45,TRUE))/(1-2*_xlfn.NORM.DIST(0,$J45/2,$M45,TRUE))*$D45+($K45="Steady Growth")*(AND(AF$6&gt;=$F45,AF$6&lt;=$H45)*((AF$6-$F45+1)/($J45*($J45+1)/2)*$D45))+($K45="custom")*CustCF!Z45</f>
        <v>0</v>
      </c>
      <c r="AG45" s="95">
        <f>($K45="Bell Curve")*(_xlfn.NORM.DIST(AND(AG$6&gt;=$F45,AG$6&lt;=$H45)*(AG$6-$F45+1),$J45/2,$M45,TRUE)-_xlfn.NORM.DIST(AND(AG$6&gt;=$F45,AG$6&lt;=$H45)*(AF$6-$F45+1),$J45/2,$M45,TRUE))/(1-2*_xlfn.NORM.DIST(0,$J45/2,$M45,TRUE))*$D45+($K45="Steady Growth")*(AND(AG$6&gt;=$F45,AG$6&lt;=$H45)*((AG$6-$F45+1)/($J45*($J45+1)/2)*$D45))+($K45="custom")*CustCF!AA45</f>
        <v>0</v>
      </c>
      <c r="AH45" s="95">
        <f>($K45="Bell Curve")*(_xlfn.NORM.DIST(AND(AH$6&gt;=$F45,AH$6&lt;=$H45)*(AH$6-$F45+1),$J45/2,$M45,TRUE)-_xlfn.NORM.DIST(AND(AH$6&gt;=$F45,AH$6&lt;=$H45)*(AG$6-$F45+1),$J45/2,$M45,TRUE))/(1-2*_xlfn.NORM.DIST(0,$J45/2,$M45,TRUE))*$D45+($K45="Steady Growth")*(AND(AH$6&gt;=$F45,AH$6&lt;=$H45)*((AH$6-$F45+1)/($J45*($J45+1)/2)*$D45))+($K45="custom")*CustCF!AB45</f>
        <v>0</v>
      </c>
      <c r="AI45" s="95">
        <f>($K45="Bell Curve")*(_xlfn.NORM.DIST(AND(AI$6&gt;=$F45,AI$6&lt;=$H45)*(AI$6-$F45+1),$J45/2,$M45,TRUE)-_xlfn.NORM.DIST(AND(AI$6&gt;=$F45,AI$6&lt;=$H45)*(AH$6-$F45+1),$J45/2,$M45,TRUE))/(1-2*_xlfn.NORM.DIST(0,$J45/2,$M45,TRUE))*$D45+($K45="Steady Growth")*(AND(AI$6&gt;=$F45,AI$6&lt;=$H45)*((AI$6-$F45+1)/($J45*($J45+1)/2)*$D45))+($K45="custom")*CustCF!AC45</f>
        <v>0</v>
      </c>
      <c r="AJ45" s="95">
        <f>($K45="Bell Curve")*(_xlfn.NORM.DIST(AND(AJ$6&gt;=$F45,AJ$6&lt;=$H45)*(AJ$6-$F45+1),$J45/2,$M45,TRUE)-_xlfn.NORM.DIST(AND(AJ$6&gt;=$F45,AJ$6&lt;=$H45)*(AI$6-$F45+1),$J45/2,$M45,TRUE))/(1-2*_xlfn.NORM.DIST(0,$J45/2,$M45,TRUE))*$D45+($K45="Steady Growth")*(AND(AJ$6&gt;=$F45,AJ$6&lt;=$H45)*((AJ$6-$F45+1)/($J45*($J45+1)/2)*$D45))+($K45="custom")*CustCF!AD45</f>
        <v>277416</v>
      </c>
      <c r="AK45" s="95">
        <f>($K45="Bell Curve")*(_xlfn.NORM.DIST(AND(AK$6&gt;=$F45,AK$6&lt;=$H45)*(AK$6-$F45+1),$J45/2,$M45,TRUE)-_xlfn.NORM.DIST(AND(AK$6&gt;=$F45,AK$6&lt;=$H45)*(AJ$6-$F45+1),$J45/2,$M45,TRUE))/(1-2*_xlfn.NORM.DIST(0,$J45/2,$M45,TRUE))*$D45+($K45="Steady Growth")*(AND(AK$6&gt;=$F45,AK$6&lt;=$H45)*((AK$6-$F45+1)/($J45*($J45+1)/2)*$D45))+($K45="custom")*CustCF!AE45</f>
        <v>554832</v>
      </c>
      <c r="AL45" s="95">
        <f>($K45="Bell Curve")*(_xlfn.NORM.DIST(AND(AL$6&gt;=$F45,AL$6&lt;=$H45)*(AL$6-$F45+1),$J45/2,$M45,TRUE)-_xlfn.NORM.DIST(AND(AL$6&gt;=$F45,AL$6&lt;=$H45)*(AK$6-$F45+1),$J45/2,$M45,TRUE))/(1-2*_xlfn.NORM.DIST(0,$J45/2,$M45,TRUE))*$D45+($K45="Steady Growth")*(AND(AL$6&gt;=$F45,AL$6&lt;=$H45)*((AL$6-$F45+1)/($J45*($J45+1)/2)*$D45))+($K45="custom")*CustCF!AF45</f>
        <v>832248</v>
      </c>
      <c r="AM45" s="95">
        <f>($K45="Bell Curve")*(_xlfn.NORM.DIST(AND(AM$6&gt;=$F45,AM$6&lt;=$H45)*(AM$6-$F45+1),$J45/2,$M45,TRUE)-_xlfn.NORM.DIST(AND(AM$6&gt;=$F45,AM$6&lt;=$H45)*(AL$6-$F45+1),$J45/2,$M45,TRUE))/(1-2*_xlfn.NORM.DIST(0,$J45/2,$M45,TRUE))*$D45+($K45="Steady Growth")*(AND(AM$6&gt;=$F45,AM$6&lt;=$H45)*((AM$6-$F45+1)/($J45*($J45+1)/2)*$D45))+($K45="custom")*CustCF!AG45</f>
        <v>1109664</v>
      </c>
      <c r="AN45" s="95">
        <f>($K45="Bell Curve")*(_xlfn.NORM.DIST(AND(AN$6&gt;=$F45,AN$6&lt;=$H45)*(AN$6-$F45+1),$J45/2,$M45,TRUE)-_xlfn.NORM.DIST(AND(AN$6&gt;=$F45,AN$6&lt;=$H45)*(AM$6-$F45+1),$J45/2,$M45,TRUE))/(1-2*_xlfn.NORM.DIST(0,$J45/2,$M45,TRUE))*$D45+($K45="Steady Growth")*(AND(AN$6&gt;=$F45,AN$6&lt;=$H45)*((AN$6-$F45+1)/($J45*($J45+1)/2)*$D45))+($K45="custom")*CustCF!AH45</f>
        <v>1387080</v>
      </c>
      <c r="AO45" s="95">
        <f>($K45="Bell Curve")*(_xlfn.NORM.DIST(AND(AO$6&gt;=$F45,AO$6&lt;=$H45)*(AO$6-$F45+1),$J45/2,$M45,TRUE)-_xlfn.NORM.DIST(AND(AO$6&gt;=$F45,AO$6&lt;=$H45)*(AN$6-$F45+1),$J45/2,$M45,TRUE))/(1-2*_xlfn.NORM.DIST(0,$J45/2,$M45,TRUE))*$D45+($K45="Steady Growth")*(AND(AO$6&gt;=$F45,AO$6&lt;=$H45)*((AO$6-$F45+1)/($J45*($J45+1)/2)*$D45))+($K45="custom")*CustCF!AI45</f>
        <v>0</v>
      </c>
      <c r="AP45" s="95">
        <f>($K45="Bell Curve")*(_xlfn.NORM.DIST(AND(AP$6&gt;=$F45,AP$6&lt;=$H45)*(AP$6-$F45+1),$J45/2,$M45,TRUE)-_xlfn.NORM.DIST(AND(AP$6&gt;=$F45,AP$6&lt;=$H45)*(AO$6-$F45+1),$J45/2,$M45,TRUE))/(1-2*_xlfn.NORM.DIST(0,$J45/2,$M45,TRUE))*$D45+($K45="Steady Growth")*(AND(AP$6&gt;=$F45,AP$6&lt;=$H45)*((AP$6-$F45+1)/($J45*($J45+1)/2)*$D45))+($K45="custom")*CustCF!AJ45</f>
        <v>0</v>
      </c>
      <c r="AQ45" s="95">
        <f>($K45="Bell Curve")*(_xlfn.NORM.DIST(AND(AQ$6&gt;=$F45,AQ$6&lt;=$H45)*(AQ$6-$F45+1),$J45/2,$M45,TRUE)-_xlfn.NORM.DIST(AND(AQ$6&gt;=$F45,AQ$6&lt;=$H45)*(AP$6-$F45+1),$J45/2,$M45,TRUE))/(1-2*_xlfn.NORM.DIST(0,$J45/2,$M45,TRUE))*$D45+($K45="Steady Growth")*(AND(AQ$6&gt;=$F45,AQ$6&lt;=$H45)*((AQ$6-$F45+1)/($J45*($J45+1)/2)*$D45))+($K45="custom")*CustCF!AK45</f>
        <v>0</v>
      </c>
      <c r="AR45" s="95">
        <f>($K45="Bell Curve")*(_xlfn.NORM.DIST(AND(AR$6&gt;=$F45,AR$6&lt;=$H45)*(AR$6-$F45+1),$J45/2,$M45,TRUE)-_xlfn.NORM.DIST(AND(AR$6&gt;=$F45,AR$6&lt;=$H45)*(AQ$6-$F45+1),$J45/2,$M45,TRUE))/(1-2*_xlfn.NORM.DIST(0,$J45/2,$M45,TRUE))*$D45+($K45="Steady Growth")*(AND(AR$6&gt;=$F45,AR$6&lt;=$H45)*((AR$6-$F45+1)/($J45*($J45+1)/2)*$D45))+($K45="custom")*CustCF!AL45</f>
        <v>0</v>
      </c>
      <c r="AS45" s="95">
        <f>($K45="Bell Curve")*(_xlfn.NORM.DIST(AND(AS$6&gt;=$F45,AS$6&lt;=$H45)*(AS$6-$F45+1),$J45/2,$M45,TRUE)-_xlfn.NORM.DIST(AND(AS$6&gt;=$F45,AS$6&lt;=$H45)*(AR$6-$F45+1),$J45/2,$M45,TRUE))/(1-2*_xlfn.NORM.DIST(0,$J45/2,$M45,TRUE))*$D45+($K45="Steady Growth")*(AND(AS$6&gt;=$F45,AS$6&lt;=$H45)*((AS$6-$F45+1)/($J45*($J45+1)/2)*$D45))+($K45="custom")*CustCF!AM45</f>
        <v>0</v>
      </c>
      <c r="AT45" s="95">
        <f>($K45="Bell Curve")*(_xlfn.NORM.DIST(AND(AT$6&gt;=$F45,AT$6&lt;=$H45)*(AT$6-$F45+1),$J45/2,$M45,TRUE)-_xlfn.NORM.DIST(AND(AT$6&gt;=$F45,AT$6&lt;=$H45)*(AS$6-$F45+1),$J45/2,$M45,TRUE))/(1-2*_xlfn.NORM.DIST(0,$J45/2,$M45,TRUE))*$D45+($K45="Steady Growth")*(AND(AT$6&gt;=$F45,AT$6&lt;=$H45)*((AT$6-$F45+1)/($J45*($J45+1)/2)*$D45))+($K45="custom")*CustCF!AN45</f>
        <v>0</v>
      </c>
      <c r="AU45" s="95">
        <f>($K45="Bell Curve")*(_xlfn.NORM.DIST(AND(AU$6&gt;=$F45,AU$6&lt;=$H45)*(AU$6-$F45+1),$J45/2,$M45,TRUE)-_xlfn.NORM.DIST(AND(AU$6&gt;=$F45,AU$6&lt;=$H45)*(AT$6-$F45+1),$J45/2,$M45,TRUE))/(1-2*_xlfn.NORM.DIST(0,$J45/2,$M45,TRUE))*$D45+($K45="Steady Growth")*(AND(AU$6&gt;=$F45,AU$6&lt;=$H45)*((AU$6-$F45+1)/($J45*($J45+1)/2)*$D45))+($K45="custom")*CustCF!AO45</f>
        <v>0</v>
      </c>
      <c r="AV45" s="95">
        <f>($K45="Bell Curve")*(_xlfn.NORM.DIST(AND(AV$6&gt;=$F45,AV$6&lt;=$H45)*(AV$6-$F45+1),$J45/2,$M45,TRUE)-_xlfn.NORM.DIST(AND(AV$6&gt;=$F45,AV$6&lt;=$H45)*(AU$6-$F45+1),$J45/2,$M45,TRUE))/(1-2*_xlfn.NORM.DIST(0,$J45/2,$M45,TRUE))*$D45+($K45="Steady Growth")*(AND(AV$6&gt;=$F45,AV$6&lt;=$H45)*((AV$6-$F45+1)/($J45*($J45+1)/2)*$D45))+($K45="custom")*CustCF!AP45</f>
        <v>0</v>
      </c>
      <c r="AW45" s="95">
        <f>($K45="Bell Curve")*(_xlfn.NORM.DIST(AND(AW$6&gt;=$F45,AW$6&lt;=$H45)*(AW$6-$F45+1),$J45/2,$M45,TRUE)-_xlfn.NORM.DIST(AND(AW$6&gt;=$F45,AW$6&lt;=$H45)*(AV$6-$F45+1),$J45/2,$M45,TRUE))/(1-2*_xlfn.NORM.DIST(0,$J45/2,$M45,TRUE))*$D45+($K45="Steady Growth")*(AND(AW$6&gt;=$F45,AW$6&lt;=$H45)*((AW$6-$F45+1)/($J45*($J45+1)/2)*$D45))+($K45="custom")*CustCF!AQ45</f>
        <v>0</v>
      </c>
      <c r="AX45" s="95">
        <f>($K45="Bell Curve")*(_xlfn.NORM.DIST(AND(AX$6&gt;=$F45,AX$6&lt;=$H45)*(AX$6-$F45+1),$J45/2,$M45,TRUE)-_xlfn.NORM.DIST(AND(AX$6&gt;=$F45,AX$6&lt;=$H45)*(AW$6-$F45+1),$J45/2,$M45,TRUE))/(1-2*_xlfn.NORM.DIST(0,$J45/2,$M45,TRUE))*$D45+($K45="Steady Growth")*(AND(AX$6&gt;=$F45,AX$6&lt;=$H45)*((AX$6-$F45+1)/($J45*($J45+1)/2)*$D45))+($K45="custom")*CustCF!AR45</f>
        <v>0</v>
      </c>
      <c r="AY45" s="95">
        <f>($K45="Bell Curve")*(_xlfn.NORM.DIST(AND(AY$6&gt;=$F45,AY$6&lt;=$H45)*(AY$6-$F45+1),$J45/2,$M45,TRUE)-_xlfn.NORM.DIST(AND(AY$6&gt;=$F45,AY$6&lt;=$H45)*(AX$6-$F45+1),$J45/2,$M45,TRUE))/(1-2*_xlfn.NORM.DIST(0,$J45/2,$M45,TRUE))*$D45+($K45="Steady Growth")*(AND(AY$6&gt;=$F45,AY$6&lt;=$H45)*((AY$6-$F45+1)/($J45*($J45+1)/2)*$D45))+($K45="custom")*CustCF!AS45</f>
        <v>0</v>
      </c>
      <c r="AZ45" s="95">
        <f>($K45="Bell Curve")*(_xlfn.NORM.DIST(AND(AZ$6&gt;=$F45,AZ$6&lt;=$H45)*(AZ$6-$F45+1),$J45/2,$M45,TRUE)-_xlfn.NORM.DIST(AND(AZ$6&gt;=$F45,AZ$6&lt;=$H45)*(AY$6-$F45+1),$J45/2,$M45,TRUE))/(1-2*_xlfn.NORM.DIST(0,$J45/2,$M45,TRUE))*$D45+($K45="Steady Growth")*(AND(AZ$6&gt;=$F45,AZ$6&lt;=$H45)*((AZ$6-$F45+1)/($J45*($J45+1)/2)*$D45))+($K45="custom")*CustCF!AT45</f>
        <v>0</v>
      </c>
      <c r="BA45" s="95">
        <f>($K45="Bell Curve")*(_xlfn.NORM.DIST(AND(BA$6&gt;=$F45,BA$6&lt;=$H45)*(BA$6-$F45+1),$J45/2,$M45,TRUE)-_xlfn.NORM.DIST(AND(BA$6&gt;=$F45,BA$6&lt;=$H45)*(AZ$6-$F45+1),$J45/2,$M45,TRUE))/(1-2*_xlfn.NORM.DIST(0,$J45/2,$M45,TRUE))*$D45+($K45="Steady Growth")*(AND(BA$6&gt;=$F45,BA$6&lt;=$H45)*((BA$6-$F45+1)/($J45*($J45+1)/2)*$D45))+($K45="custom")*CustCF!AU45</f>
        <v>0</v>
      </c>
      <c r="BB45" s="95">
        <f>($K45="Bell Curve")*(_xlfn.NORM.DIST(AND(BB$6&gt;=$F45,BB$6&lt;=$H45)*(BB$6-$F45+1),$J45/2,$M45,TRUE)-_xlfn.NORM.DIST(AND(BB$6&gt;=$F45,BB$6&lt;=$H45)*(BA$6-$F45+1),$J45/2,$M45,TRUE))/(1-2*_xlfn.NORM.DIST(0,$J45/2,$M45,TRUE))*$D45+($K45="Steady Growth")*(AND(BB$6&gt;=$F45,BB$6&lt;=$H45)*((BB$6-$F45+1)/($J45*($J45+1)/2)*$D45))+($K45="custom")*CustCF!AV45</f>
        <v>0</v>
      </c>
      <c r="BC45" s="95">
        <f>($K45="Bell Curve")*(_xlfn.NORM.DIST(AND(BC$6&gt;=$F45,BC$6&lt;=$H45)*(BC$6-$F45+1),$J45/2,$M45,TRUE)-_xlfn.NORM.DIST(AND(BC$6&gt;=$F45,BC$6&lt;=$H45)*(BB$6-$F45+1),$J45/2,$M45,TRUE))/(1-2*_xlfn.NORM.DIST(0,$J45/2,$M45,TRUE))*$D45+($K45="Steady Growth")*(AND(BC$6&gt;=$F45,BC$6&lt;=$H45)*((BC$6-$F45+1)/($J45*($J45+1)/2)*$D45))+($K45="custom")*CustCF!AW45</f>
        <v>0</v>
      </c>
      <c r="BD45" s="95">
        <f>($K45="Bell Curve")*(_xlfn.NORM.DIST(AND(BD$6&gt;=$F45,BD$6&lt;=$H45)*(BD$6-$F45+1),$J45/2,$M45,TRUE)-_xlfn.NORM.DIST(AND(BD$6&gt;=$F45,BD$6&lt;=$H45)*(BC$6-$F45+1),$J45/2,$M45,TRUE))/(1-2*_xlfn.NORM.DIST(0,$J45/2,$M45,TRUE))*$D45+($K45="Steady Growth")*(AND(BD$6&gt;=$F45,BD$6&lt;=$H45)*((BD$6-$F45+1)/($J45*($J45+1)/2)*$D45))+($K45="custom")*CustCF!AX45</f>
        <v>0</v>
      </c>
      <c r="BE45" s="95">
        <f>($K45="Bell Curve")*(_xlfn.NORM.DIST(AND(BE$6&gt;=$F45,BE$6&lt;=$H45)*(BE$6-$F45+1),$J45/2,$M45,TRUE)-_xlfn.NORM.DIST(AND(BE$6&gt;=$F45,BE$6&lt;=$H45)*(BD$6-$F45+1),$J45/2,$M45,TRUE))/(1-2*_xlfn.NORM.DIST(0,$J45/2,$M45,TRUE))*$D45+($K45="Steady Growth")*(AND(BE$6&gt;=$F45,BE$6&lt;=$H45)*((BE$6-$F45+1)/($J45*($J45+1)/2)*$D45))+($K45="custom")*CustCF!AY45</f>
        <v>0</v>
      </c>
      <c r="BF45" s="95">
        <f>($K45="Bell Curve")*(_xlfn.NORM.DIST(AND(BF$6&gt;=$F45,BF$6&lt;=$H45)*(BF$6-$F45+1),$J45/2,$M45,TRUE)-_xlfn.NORM.DIST(AND(BF$6&gt;=$F45,BF$6&lt;=$H45)*(BE$6-$F45+1),$J45/2,$M45,TRUE))/(1-2*_xlfn.NORM.DIST(0,$J45/2,$M45,TRUE))*$D45+($K45="Steady Growth")*(AND(BF$6&gt;=$F45,BF$6&lt;=$H45)*((BF$6-$F45+1)/($J45*($J45+1)/2)*$D45))+($K45="custom")*CustCF!AZ45</f>
        <v>0</v>
      </c>
      <c r="BG45" s="95">
        <f>($K45="Bell Curve")*(_xlfn.NORM.DIST(AND(BG$6&gt;=$F45,BG$6&lt;=$H45)*(BG$6-$F45+1),$J45/2,$M45,TRUE)-_xlfn.NORM.DIST(AND(BG$6&gt;=$F45,BG$6&lt;=$H45)*(BF$6-$F45+1),$J45/2,$M45,TRUE))/(1-2*_xlfn.NORM.DIST(0,$J45/2,$M45,TRUE))*$D45+($K45="Steady Growth")*(AND(BG$6&gt;=$F45,BG$6&lt;=$H45)*((BG$6-$F45+1)/($J45*($J45+1)/2)*$D45))+($K45="custom")*CustCF!BA45</f>
        <v>0</v>
      </c>
      <c r="BH45" s="95">
        <f>($K45="Bell Curve")*(_xlfn.NORM.DIST(AND(BH$6&gt;=$F45,BH$6&lt;=$H45)*(BH$6-$F45+1),$J45/2,$M45,TRUE)-_xlfn.NORM.DIST(AND(BH$6&gt;=$F45,BH$6&lt;=$H45)*(BG$6-$F45+1),$J45/2,$M45,TRUE))/(1-2*_xlfn.NORM.DIST(0,$J45/2,$M45,TRUE))*$D45+($K45="Steady Growth")*(AND(BH$6&gt;=$F45,BH$6&lt;=$H45)*((BH$6-$F45+1)/($J45*($J45+1)/2)*$D45))+($K45="custom")*CustCF!BB45</f>
        <v>0</v>
      </c>
      <c r="BI45" s="95">
        <f>($K45="Bell Curve")*(_xlfn.NORM.DIST(AND(BI$6&gt;=$F45,BI$6&lt;=$H45)*(BI$6-$F45+1),$J45/2,$M45,TRUE)-_xlfn.NORM.DIST(AND(BI$6&gt;=$F45,BI$6&lt;=$H45)*(BH$6-$F45+1),$J45/2,$M45,TRUE))/(1-2*_xlfn.NORM.DIST(0,$J45/2,$M45,TRUE))*$D45+($K45="Steady Growth")*(AND(BI$6&gt;=$F45,BI$6&lt;=$H45)*((BI$6-$F45+1)/($J45*($J45+1)/2)*$D45))+($K45="custom")*CustCF!BC45</f>
        <v>0</v>
      </c>
      <c r="BJ45" s="95">
        <f>($K45="Bell Curve")*(_xlfn.NORM.DIST(AND(BJ$6&gt;=$F45,BJ$6&lt;=$H45)*(BJ$6-$F45+1),$J45/2,$M45,TRUE)-_xlfn.NORM.DIST(AND(BJ$6&gt;=$F45,BJ$6&lt;=$H45)*(BI$6-$F45+1),$J45/2,$M45,TRUE))/(1-2*_xlfn.NORM.DIST(0,$J45/2,$M45,TRUE))*$D45+($K45="Steady Growth")*(AND(BJ$6&gt;=$F45,BJ$6&lt;=$H45)*((BJ$6-$F45+1)/($J45*($J45+1)/2)*$D45))+($K45="custom")*CustCF!BD45</f>
        <v>0</v>
      </c>
      <c r="BK45" s="95">
        <f>($K45="Bell Curve")*(_xlfn.NORM.DIST(AND(BK$6&gt;=$F45,BK$6&lt;=$H45)*(BK$6-$F45+1),$J45/2,$M45,TRUE)-_xlfn.NORM.DIST(AND(BK$6&gt;=$F45,BK$6&lt;=$H45)*(BJ$6-$F45+1),$J45/2,$M45,TRUE))/(1-2*_xlfn.NORM.DIST(0,$J45/2,$M45,TRUE))*$D45+($K45="Steady Growth")*(AND(BK$6&gt;=$F45,BK$6&lt;=$H45)*((BK$6-$F45+1)/($J45*($J45+1)/2)*$D45))+($K45="custom")*CustCF!BE45</f>
        <v>0</v>
      </c>
      <c r="BL45" s="95">
        <f>($K45="Bell Curve")*(_xlfn.NORM.DIST(AND(BL$6&gt;=$F45,BL$6&lt;=$H45)*(BL$6-$F45+1),$J45/2,$M45,TRUE)-_xlfn.NORM.DIST(AND(BL$6&gt;=$F45,BL$6&lt;=$H45)*(BK$6-$F45+1),$J45/2,$M45,TRUE))/(1-2*_xlfn.NORM.DIST(0,$J45/2,$M45,TRUE))*$D45+($K45="Steady Growth")*(AND(BL$6&gt;=$F45,BL$6&lt;=$H45)*((BL$6-$F45+1)/($J45*($J45+1)/2)*$D45))+($K45="custom")*CustCF!BF45</f>
        <v>0</v>
      </c>
      <c r="BM45" s="95">
        <f>($K45="Bell Curve")*(_xlfn.NORM.DIST(AND(BM$6&gt;=$F45,BM$6&lt;=$H45)*(BM$6-$F45+1),$J45/2,$M45,TRUE)-_xlfn.NORM.DIST(AND(BM$6&gt;=$F45,BM$6&lt;=$H45)*(BL$6-$F45+1),$J45/2,$M45,TRUE))/(1-2*_xlfn.NORM.DIST(0,$J45/2,$M45,TRUE))*$D45+($K45="Steady Growth")*(AND(BM$6&gt;=$F45,BM$6&lt;=$H45)*((BM$6-$F45+1)/($J45*($J45+1)/2)*$D45))+($K45="custom")*CustCF!BG45</f>
        <v>0</v>
      </c>
      <c r="BN45" s="95">
        <f>($K45="Bell Curve")*(_xlfn.NORM.DIST(AND(BN$6&gt;=$F45,BN$6&lt;=$H45)*(BN$6-$F45+1),$J45/2,$M45,TRUE)-_xlfn.NORM.DIST(AND(BN$6&gt;=$F45,BN$6&lt;=$H45)*(BM$6-$F45+1),$J45/2,$M45,TRUE))/(1-2*_xlfn.NORM.DIST(0,$J45/2,$M45,TRUE))*$D45+($K45="Steady Growth")*(AND(BN$6&gt;=$F45,BN$6&lt;=$H45)*((BN$6-$F45+1)/($J45*($J45+1)/2)*$D45))+($K45="custom")*CustCF!BH45</f>
        <v>0</v>
      </c>
      <c r="BO45" s="95">
        <f>($K45="Bell Curve")*(_xlfn.NORM.DIST(AND(BO$6&gt;=$F45,BO$6&lt;=$H45)*(BO$6-$F45+1),$J45/2,$M45,TRUE)-_xlfn.NORM.DIST(AND(BO$6&gt;=$F45,BO$6&lt;=$H45)*(BN$6-$F45+1),$J45/2,$M45,TRUE))/(1-2*_xlfn.NORM.DIST(0,$J45/2,$M45,TRUE))*$D45+($K45="Steady Growth")*(AND(BO$6&gt;=$F45,BO$6&lt;=$H45)*((BO$6-$F45+1)/($J45*($J45+1)/2)*$D45))+($K45="custom")*CustCF!BI45</f>
        <v>0</v>
      </c>
      <c r="BP45" s="95">
        <f>($K45="Bell Curve")*(_xlfn.NORM.DIST(AND(BP$6&gt;=$F45,BP$6&lt;=$H45)*(BP$6-$F45+1),$J45/2,$M45,TRUE)-_xlfn.NORM.DIST(AND(BP$6&gt;=$F45,BP$6&lt;=$H45)*(BO$6-$F45+1),$J45/2,$M45,TRUE))/(1-2*_xlfn.NORM.DIST(0,$J45/2,$M45,TRUE))*$D45+($K45="Steady Growth")*(AND(BP$6&gt;=$F45,BP$6&lt;=$H45)*((BP$6-$F45+1)/($J45*($J45+1)/2)*$D45))+($K45="custom")*CustCF!BJ45</f>
        <v>0</v>
      </c>
      <c r="BQ45" s="95">
        <f>($K45="Bell Curve")*(_xlfn.NORM.DIST(AND(BQ$6&gt;=$F45,BQ$6&lt;=$H45)*(BQ$6-$F45+1),$J45/2,$M45,TRUE)-_xlfn.NORM.DIST(AND(BQ$6&gt;=$F45,BQ$6&lt;=$H45)*(BP$6-$F45+1),$J45/2,$M45,TRUE))/(1-2*_xlfn.NORM.DIST(0,$J45/2,$M45,TRUE))*$D45+($K45="Steady Growth")*(AND(BQ$6&gt;=$F45,BQ$6&lt;=$H45)*((BQ$6-$F45+1)/($J45*($J45+1)/2)*$D45))+($K45="custom")*CustCF!BK45</f>
        <v>0</v>
      </c>
      <c r="BR45" s="95">
        <f>($K45="Bell Curve")*(_xlfn.NORM.DIST(AND(BR$6&gt;=$F45,BR$6&lt;=$H45)*(BR$6-$F45+1),$J45/2,$M45,TRUE)-_xlfn.NORM.DIST(AND(BR$6&gt;=$F45,BR$6&lt;=$H45)*(BQ$6-$F45+1),$J45/2,$M45,TRUE))/(1-2*_xlfn.NORM.DIST(0,$J45/2,$M45,TRUE))*$D45+($K45="Steady Growth")*(AND(BR$6&gt;=$F45,BR$6&lt;=$H45)*((BR$6-$F45+1)/($J45*($J45+1)/2)*$D45))+($K45="custom")*CustCF!BL45</f>
        <v>0</v>
      </c>
      <c r="BS45" s="95">
        <f>($K45="Bell Curve")*(_xlfn.NORM.DIST(AND(BS$6&gt;=$F45,BS$6&lt;=$H45)*(BS$6-$F45+1),$J45/2,$M45,TRUE)-_xlfn.NORM.DIST(AND(BS$6&gt;=$F45,BS$6&lt;=$H45)*(BR$6-$F45+1),$J45/2,$M45,TRUE))/(1-2*_xlfn.NORM.DIST(0,$J45/2,$M45,TRUE))*$D45+($K45="Steady Growth")*(AND(BS$6&gt;=$F45,BS$6&lt;=$H45)*((BS$6-$F45+1)/($J45*($J45+1)/2)*$D45))+($K45="custom")*CustCF!BM45</f>
        <v>0</v>
      </c>
      <c r="BT45" s="95">
        <f>($K45="Bell Curve")*(_xlfn.NORM.DIST(AND(BT$6&gt;=$F45,BT$6&lt;=$H45)*(BT$6-$F45+1),$J45/2,$M45,TRUE)-_xlfn.NORM.DIST(AND(BT$6&gt;=$F45,BT$6&lt;=$H45)*(BS$6-$F45+1),$J45/2,$M45,TRUE))/(1-2*_xlfn.NORM.DIST(0,$J45/2,$M45,TRUE))*$D45+($K45="Steady Growth")*(AND(BT$6&gt;=$F45,BT$6&lt;=$H45)*((BT$6-$F45+1)/($J45*($J45+1)/2)*$D45))+($K45="custom")*CustCF!BN45</f>
        <v>0</v>
      </c>
      <c r="BU45" s="95">
        <f>($K45="Bell Curve")*(_xlfn.NORM.DIST(AND(BU$6&gt;=$F45,BU$6&lt;=$H45)*(BU$6-$F45+1),$J45/2,$M45,TRUE)-_xlfn.NORM.DIST(AND(BU$6&gt;=$F45,BU$6&lt;=$H45)*(BT$6-$F45+1),$J45/2,$M45,TRUE))/(1-2*_xlfn.NORM.DIST(0,$J45/2,$M45,TRUE))*$D45+($K45="Steady Growth")*(AND(BU$6&gt;=$F45,BU$6&lt;=$H45)*((BU$6-$F45+1)/($J45*($J45+1)/2)*$D45))+($K45="custom")*CustCF!BO45</f>
        <v>0</v>
      </c>
      <c r="BV45" s="95">
        <f>($K45="Bell Curve")*(_xlfn.NORM.DIST(AND(BV$6&gt;=$F45,BV$6&lt;=$H45)*(BV$6-$F45+1),$J45/2,$M45,TRUE)-_xlfn.NORM.DIST(AND(BV$6&gt;=$F45,BV$6&lt;=$H45)*(BU$6-$F45+1),$J45/2,$M45,TRUE))/(1-2*_xlfn.NORM.DIST(0,$J45/2,$M45,TRUE))*$D45+($K45="Steady Growth")*(AND(BV$6&gt;=$F45,BV$6&lt;=$H45)*((BV$6-$F45+1)/($J45*($J45+1)/2)*$D45))+($K45="custom")*CustCF!BP45</f>
        <v>0</v>
      </c>
      <c r="BW45" s="95">
        <f>($K45="Bell Curve")*(_xlfn.NORM.DIST(AND(BW$6&gt;=$F45,BW$6&lt;=$H45)*(BW$6-$F45+1),$J45/2,$M45,TRUE)-_xlfn.NORM.DIST(AND(BW$6&gt;=$F45,BW$6&lt;=$H45)*(BV$6-$F45+1),$J45/2,$M45,TRUE))/(1-2*_xlfn.NORM.DIST(0,$J45/2,$M45,TRUE))*$D45+($K45="Steady Growth")*(AND(BW$6&gt;=$F45,BW$6&lt;=$H45)*((BW$6-$F45+1)/($J45*($J45+1)/2)*$D45))+($K45="custom")*CustCF!BQ45</f>
        <v>0</v>
      </c>
      <c r="BX45" s="95">
        <f>($K45="Bell Curve")*(_xlfn.NORM.DIST(AND(BX$6&gt;=$F45,BX$6&lt;=$H45)*(BX$6-$F45+1),$J45/2,$M45,TRUE)-_xlfn.NORM.DIST(AND(BX$6&gt;=$F45,BX$6&lt;=$H45)*(BW$6-$F45+1),$J45/2,$M45,TRUE))/(1-2*_xlfn.NORM.DIST(0,$J45/2,$M45,TRUE))*$D45+($K45="Steady Growth")*(AND(BX$6&gt;=$F45,BX$6&lt;=$H45)*((BX$6-$F45+1)/($J45*($J45+1)/2)*$D45))+($K45="custom")*CustCF!BR45</f>
        <v>0</v>
      </c>
      <c r="BY45" s="95">
        <f>($K45="Bell Curve")*(_xlfn.NORM.DIST(AND(BY$6&gt;=$F45,BY$6&lt;=$H45)*(BY$6-$F45+1),$J45/2,$M45,TRUE)-_xlfn.NORM.DIST(AND(BY$6&gt;=$F45,BY$6&lt;=$H45)*(BX$6-$F45+1),$J45/2,$M45,TRUE))/(1-2*_xlfn.NORM.DIST(0,$J45/2,$M45,TRUE))*$D45+($K45="Steady Growth")*(AND(BY$6&gt;=$F45,BY$6&lt;=$H45)*((BY$6-$F45+1)/($J45*($J45+1)/2)*$D45))+($K45="custom")*CustCF!BS45</f>
        <v>0</v>
      </c>
      <c r="BZ45" s="95">
        <f>($K45="Bell Curve")*(_xlfn.NORM.DIST(AND(BZ$6&gt;=$F45,BZ$6&lt;=$H45)*(BZ$6-$F45+1),$J45/2,$M45,TRUE)-_xlfn.NORM.DIST(AND(BZ$6&gt;=$F45,BZ$6&lt;=$H45)*(BY$6-$F45+1),$J45/2,$M45,TRUE))/(1-2*_xlfn.NORM.DIST(0,$J45/2,$M45,TRUE))*$D45+($K45="Steady Growth")*(AND(BZ$6&gt;=$F45,BZ$6&lt;=$H45)*((BZ$6-$F45+1)/($J45*($J45+1)/2)*$D45))+($K45="custom")*CustCF!BT45</f>
        <v>0</v>
      </c>
      <c r="CA45" s="95">
        <f>($K45="Bell Curve")*(_xlfn.NORM.DIST(AND(CA$6&gt;=$F45,CA$6&lt;=$H45)*(CA$6-$F45+1),$J45/2,$M45,TRUE)-_xlfn.NORM.DIST(AND(CA$6&gt;=$F45,CA$6&lt;=$H45)*(BZ$6-$F45+1),$J45/2,$M45,TRUE))/(1-2*_xlfn.NORM.DIST(0,$J45/2,$M45,TRUE))*$D45+($K45="Steady Growth")*(AND(CA$6&gt;=$F45,CA$6&lt;=$H45)*((CA$6-$F45+1)/($J45*($J45+1)/2)*$D45))+($K45="custom")*CustCF!BU45</f>
        <v>0</v>
      </c>
      <c r="CB45" s="95">
        <f>($K45="Bell Curve")*(_xlfn.NORM.DIST(AND(CB$6&gt;=$F45,CB$6&lt;=$H45)*(CB$6-$F45+1),$J45/2,$M45,TRUE)-_xlfn.NORM.DIST(AND(CB$6&gt;=$F45,CB$6&lt;=$H45)*(CA$6-$F45+1),$J45/2,$M45,TRUE))/(1-2*_xlfn.NORM.DIST(0,$J45/2,$M45,TRUE))*$D45+($K45="Steady Growth")*(AND(CB$6&gt;=$F45,CB$6&lt;=$H45)*((CB$6-$F45+1)/($J45*($J45+1)/2)*$D45))+($K45="custom")*CustCF!BV45</f>
        <v>0</v>
      </c>
      <c r="CC45" s="95">
        <f>($K45="Bell Curve")*(_xlfn.NORM.DIST(AND(CC$6&gt;=$F45,CC$6&lt;=$H45)*(CC$6-$F45+1),$J45/2,$M45,TRUE)-_xlfn.NORM.DIST(AND(CC$6&gt;=$F45,CC$6&lt;=$H45)*(CB$6-$F45+1),$J45/2,$M45,TRUE))/(1-2*_xlfn.NORM.DIST(0,$J45/2,$M45,TRUE))*$D45+($K45="Steady Growth")*(AND(CC$6&gt;=$F45,CC$6&lt;=$H45)*((CC$6-$F45+1)/($J45*($J45+1)/2)*$D45))+($K45="custom")*CustCF!BW45</f>
        <v>0</v>
      </c>
      <c r="CD45" s="95">
        <f>($K45="Bell Curve")*(_xlfn.NORM.DIST(AND(CD$6&gt;=$F45,CD$6&lt;=$H45)*(CD$6-$F45+1),$J45/2,$M45,TRUE)-_xlfn.NORM.DIST(AND(CD$6&gt;=$F45,CD$6&lt;=$H45)*(CC$6-$F45+1),$J45/2,$M45,TRUE))/(1-2*_xlfn.NORM.DIST(0,$J45/2,$M45,TRUE))*$D45+($K45="Steady Growth")*(AND(CD$6&gt;=$F45,CD$6&lt;=$H45)*((CD$6-$F45+1)/($J45*($J45+1)/2)*$D45))+($K45="custom")*CustCF!BX45</f>
        <v>0</v>
      </c>
      <c r="CE45" s="95">
        <f>($K45="Bell Curve")*(_xlfn.NORM.DIST(AND(CE$6&gt;=$F45,CE$6&lt;=$H45)*(CE$6-$F45+1),$J45/2,$M45,TRUE)-_xlfn.NORM.DIST(AND(CE$6&gt;=$F45,CE$6&lt;=$H45)*(CD$6-$F45+1),$J45/2,$M45,TRUE))/(1-2*_xlfn.NORM.DIST(0,$J45/2,$M45,TRUE))*$D45+($K45="Steady Growth")*(AND(CE$6&gt;=$F45,CE$6&lt;=$H45)*((CE$6-$F45+1)/($J45*($J45+1)/2)*$D45))+($K45="custom")*CustCF!BY45</f>
        <v>0</v>
      </c>
      <c r="CF45" s="95">
        <f>($K45="Bell Curve")*(_xlfn.NORM.DIST(AND(CF$6&gt;=$F45,CF$6&lt;=$H45)*(CF$6-$F45+1),$J45/2,$M45,TRUE)-_xlfn.NORM.DIST(AND(CF$6&gt;=$F45,CF$6&lt;=$H45)*(CE$6-$F45+1),$J45/2,$M45,TRUE))/(1-2*_xlfn.NORM.DIST(0,$J45/2,$M45,TRUE))*$D45+($K45="Steady Growth")*(AND(CF$6&gt;=$F45,CF$6&lt;=$H45)*((CF$6-$F45+1)/($J45*($J45+1)/2)*$D45))+($K45="custom")*CustCF!BZ45</f>
        <v>0</v>
      </c>
      <c r="CG45" s="95">
        <f>($K45="Bell Curve")*(_xlfn.NORM.DIST(AND(CG$6&gt;=$F45,CG$6&lt;=$H45)*(CG$6-$F45+1),$J45/2,$M45,TRUE)-_xlfn.NORM.DIST(AND(CG$6&gt;=$F45,CG$6&lt;=$H45)*(CF$6-$F45+1),$J45/2,$M45,TRUE))/(1-2*_xlfn.NORM.DIST(0,$J45/2,$M45,TRUE))*$D45+($K45="Steady Growth")*(AND(CG$6&gt;=$F45,CG$6&lt;=$H45)*((CG$6-$F45+1)/($J45*($J45+1)/2)*$D45))+($K45="custom")*CustCF!CA45</f>
        <v>0</v>
      </c>
      <c r="CH45" s="95">
        <f>($K45="Bell Curve")*(_xlfn.NORM.DIST(AND(CH$6&gt;=$F45,CH$6&lt;=$H45)*(CH$6-$F45+1),$J45/2,$M45,TRUE)-_xlfn.NORM.DIST(AND(CH$6&gt;=$F45,CH$6&lt;=$H45)*(CG$6-$F45+1),$J45/2,$M45,TRUE))/(1-2*_xlfn.NORM.DIST(0,$J45/2,$M45,TRUE))*$D45+($K45="Steady Growth")*(AND(CH$6&gt;=$F45,CH$6&lt;=$H45)*((CH$6-$F45+1)/($J45*($J45+1)/2)*$D45))+($K45="custom")*CustCF!CB45</f>
        <v>0</v>
      </c>
      <c r="CI45" s="95">
        <f>($K45="Bell Curve")*(_xlfn.NORM.DIST(AND(CI$6&gt;=$F45,CI$6&lt;=$H45)*(CI$6-$F45+1),$J45/2,$M45,TRUE)-_xlfn.NORM.DIST(AND(CI$6&gt;=$F45,CI$6&lt;=$H45)*(CH$6-$F45+1),$J45/2,$M45,TRUE))/(1-2*_xlfn.NORM.DIST(0,$J45/2,$M45,TRUE))*$D45+($K45="Steady Growth")*(AND(CI$6&gt;=$F45,CI$6&lt;=$H45)*((CI$6-$F45+1)/($J45*($J45+1)/2)*$D45))+($K45="custom")*CustCF!CC45</f>
        <v>0</v>
      </c>
      <c r="CJ45" s="95">
        <f>($K45="Bell Curve")*(_xlfn.NORM.DIST(AND(CJ$6&gt;=$F45,CJ$6&lt;=$H45)*(CJ$6-$F45+1),$J45/2,$M45,TRUE)-_xlfn.NORM.DIST(AND(CJ$6&gt;=$F45,CJ$6&lt;=$H45)*(CI$6-$F45+1),$J45/2,$M45,TRUE))/(1-2*_xlfn.NORM.DIST(0,$J45/2,$M45,TRUE))*$D45+($K45="Steady Growth")*(AND(CJ$6&gt;=$F45,CJ$6&lt;=$H45)*((CJ$6-$F45+1)/($J45*($J45+1)/2)*$D45))+($K45="custom")*CustCF!CD45</f>
        <v>0</v>
      </c>
      <c r="CK45" s="95">
        <f>($K45="Bell Curve")*(_xlfn.NORM.DIST(AND(CK$6&gt;=$F45,CK$6&lt;=$H45)*(CK$6-$F45+1),$J45/2,$M45,TRUE)-_xlfn.NORM.DIST(AND(CK$6&gt;=$F45,CK$6&lt;=$H45)*(CJ$6-$F45+1),$J45/2,$M45,TRUE))/(1-2*_xlfn.NORM.DIST(0,$J45/2,$M45,TRUE))*$D45+($K45="Steady Growth")*(AND(CK$6&gt;=$F45,CK$6&lt;=$H45)*((CK$6-$F45+1)/($J45*($J45+1)/2)*$D45))+($K45="custom")*CustCF!CE45</f>
        <v>0</v>
      </c>
      <c r="CL45" s="95">
        <f>($K45="Bell Curve")*(_xlfn.NORM.DIST(AND(CL$6&gt;=$F45,CL$6&lt;=$H45)*(CL$6-$F45+1),$J45/2,$M45,TRUE)-_xlfn.NORM.DIST(AND(CL$6&gt;=$F45,CL$6&lt;=$H45)*(CK$6-$F45+1),$J45/2,$M45,TRUE))/(1-2*_xlfn.NORM.DIST(0,$J45/2,$M45,TRUE))*$D45+($K45="Steady Growth")*(AND(CL$6&gt;=$F45,CL$6&lt;=$H45)*((CL$6-$F45+1)/($J45*($J45+1)/2)*$D45))+($K45="custom")*CustCF!CF45</f>
        <v>0</v>
      </c>
      <c r="CM45" s="95">
        <f>($K45="Bell Curve")*(_xlfn.NORM.DIST(AND(CM$6&gt;=$F45,CM$6&lt;=$H45)*(CM$6-$F45+1),$J45/2,$M45,TRUE)-_xlfn.NORM.DIST(AND(CM$6&gt;=$F45,CM$6&lt;=$H45)*(CL$6-$F45+1),$J45/2,$M45,TRUE))/(1-2*_xlfn.NORM.DIST(0,$J45/2,$M45,TRUE))*$D45+($K45="Steady Growth")*(AND(CM$6&gt;=$F45,CM$6&lt;=$H45)*((CM$6-$F45+1)/($J45*($J45+1)/2)*$D45))+($K45="custom")*CustCF!CG45</f>
        <v>0</v>
      </c>
      <c r="CN45" s="95">
        <f>($K45="Bell Curve")*(_xlfn.NORM.DIST(AND(CN$6&gt;=$F45,CN$6&lt;=$H45)*(CN$6-$F45+1),$J45/2,$M45,TRUE)-_xlfn.NORM.DIST(AND(CN$6&gt;=$F45,CN$6&lt;=$H45)*(CM$6-$F45+1),$J45/2,$M45,TRUE))/(1-2*_xlfn.NORM.DIST(0,$J45/2,$M45,TRUE))*$D45+($K45="Steady Growth")*(AND(CN$6&gt;=$F45,CN$6&lt;=$H45)*((CN$6-$F45+1)/($J45*($J45+1)/2)*$D45))+($K45="custom")*CustCF!CH45</f>
        <v>0</v>
      </c>
      <c r="CO45" s="95">
        <f>($K45="Bell Curve")*(_xlfn.NORM.DIST(AND(CO$6&gt;=$F45,CO$6&lt;=$H45)*(CO$6-$F45+1),$J45/2,$M45,TRUE)-_xlfn.NORM.DIST(AND(CO$6&gt;=$F45,CO$6&lt;=$H45)*(CN$6-$F45+1),$J45/2,$M45,TRUE))/(1-2*_xlfn.NORM.DIST(0,$J45/2,$M45,TRUE))*$D45+($K45="Steady Growth")*(AND(CO$6&gt;=$F45,CO$6&lt;=$H45)*((CO$6-$F45+1)/($J45*($J45+1)/2)*$D45))+($K45="custom")*CustCF!CI45</f>
        <v>0</v>
      </c>
      <c r="CP45" s="95">
        <f>($K45="Bell Curve")*(_xlfn.NORM.DIST(AND(CP$6&gt;=$F45,CP$6&lt;=$H45)*(CP$6-$F45+1),$J45/2,$M45,TRUE)-_xlfn.NORM.DIST(AND(CP$6&gt;=$F45,CP$6&lt;=$H45)*(CO$6-$F45+1),$J45/2,$M45,TRUE))/(1-2*_xlfn.NORM.DIST(0,$J45/2,$M45,TRUE))*$D45+($K45="Steady Growth")*(AND(CP$6&gt;=$F45,CP$6&lt;=$H45)*((CP$6-$F45+1)/($J45*($J45+1)/2)*$D45))+($K45="custom")*CustCF!CJ45</f>
        <v>0</v>
      </c>
      <c r="CQ45" s="95">
        <f>($K45="Bell Curve")*(_xlfn.NORM.DIST(AND(CQ$6&gt;=$F45,CQ$6&lt;=$H45)*(CQ$6-$F45+1),$J45/2,$M45,TRUE)-_xlfn.NORM.DIST(AND(CQ$6&gt;=$F45,CQ$6&lt;=$H45)*(CP$6-$F45+1),$J45/2,$M45,TRUE))/(1-2*_xlfn.NORM.DIST(0,$J45/2,$M45,TRUE))*$D45+($K45="Steady Growth")*(AND(CQ$6&gt;=$F45,CQ$6&lt;=$H45)*((CQ$6-$F45+1)/($J45*($J45+1)/2)*$D45))+($K45="custom")*CustCF!CK45</f>
        <v>0</v>
      </c>
      <c r="CR45" s="95">
        <f>($K45="Bell Curve")*(_xlfn.NORM.DIST(AND(CR$6&gt;=$F45,CR$6&lt;=$H45)*(CR$6-$F45+1),$J45/2,$M45,TRUE)-_xlfn.NORM.DIST(AND(CR$6&gt;=$F45,CR$6&lt;=$H45)*(CQ$6-$F45+1),$J45/2,$M45,TRUE))/(1-2*_xlfn.NORM.DIST(0,$J45/2,$M45,TRUE))*$D45+($K45="Steady Growth")*(AND(CR$6&gt;=$F45,CR$6&lt;=$H45)*((CR$6-$F45+1)/($J45*($J45+1)/2)*$D45))+($K45="custom")*CustCF!CL45</f>
        <v>0</v>
      </c>
      <c r="CS45" s="95">
        <f>($K45="Bell Curve")*(_xlfn.NORM.DIST(AND(CS$6&gt;=$F45,CS$6&lt;=$H45)*(CS$6-$F45+1),$J45/2,$M45,TRUE)-_xlfn.NORM.DIST(AND(CS$6&gt;=$F45,CS$6&lt;=$H45)*(CR$6-$F45+1),$J45/2,$M45,TRUE))/(1-2*_xlfn.NORM.DIST(0,$J45/2,$M45,TRUE))*$D45+($K45="Steady Growth")*(AND(CS$6&gt;=$F45,CS$6&lt;=$H45)*((CS$6-$F45+1)/($J45*($J45+1)/2)*$D45))+($K45="custom")*CustCF!CM45</f>
        <v>0</v>
      </c>
      <c r="CT45" s="95">
        <f>($K45="Bell Curve")*(_xlfn.NORM.DIST(AND(CT$6&gt;=$F45,CT$6&lt;=$H45)*(CT$6-$F45+1),$J45/2,$M45,TRUE)-_xlfn.NORM.DIST(AND(CT$6&gt;=$F45,CT$6&lt;=$H45)*(CS$6-$F45+1),$J45/2,$M45,TRUE))/(1-2*_xlfn.NORM.DIST(0,$J45/2,$M45,TRUE))*$D45+($K45="Steady Growth")*(AND(CT$6&gt;=$F45,CT$6&lt;=$H45)*((CT$6-$F45+1)/($J45*($J45+1)/2)*$D45))+($K45="custom")*CustCF!CN45</f>
        <v>0</v>
      </c>
      <c r="CU45" s="95">
        <f>($K45="Bell Curve")*(_xlfn.NORM.DIST(AND(CU$6&gt;=$F45,CU$6&lt;=$H45)*(CU$6-$F45+1),$J45/2,$M45,TRUE)-_xlfn.NORM.DIST(AND(CU$6&gt;=$F45,CU$6&lt;=$H45)*(CT$6-$F45+1),$J45/2,$M45,TRUE))/(1-2*_xlfn.NORM.DIST(0,$J45/2,$M45,TRUE))*$D45+($K45="Steady Growth")*(AND(CU$6&gt;=$F45,CU$6&lt;=$H45)*((CU$6-$F45+1)/($J45*($J45+1)/2)*$D45))+($K45="custom")*CustCF!CO45</f>
        <v>0</v>
      </c>
      <c r="CV45" s="95">
        <f>($K45="Bell Curve")*(_xlfn.NORM.DIST(AND(CV$6&gt;=$F45,CV$6&lt;=$H45)*(CV$6-$F45+1),$J45/2,$M45,TRUE)-_xlfn.NORM.DIST(AND(CV$6&gt;=$F45,CV$6&lt;=$H45)*(CU$6-$F45+1),$J45/2,$M45,TRUE))/(1-2*_xlfn.NORM.DIST(0,$J45/2,$M45,TRUE))*$D45+($K45="Steady Growth")*(AND(CV$6&gt;=$F45,CV$6&lt;=$H45)*((CV$6-$F45+1)/($J45*($J45+1)/2)*$D45))+($K45="custom")*CustCF!CP45</f>
        <v>0</v>
      </c>
      <c r="CW45" s="95">
        <f>($K45="Bell Curve")*(_xlfn.NORM.DIST(AND(CW$6&gt;=$F45,CW$6&lt;=$H45)*(CW$6-$F45+1),$J45/2,$M45,TRUE)-_xlfn.NORM.DIST(AND(CW$6&gt;=$F45,CW$6&lt;=$H45)*(CV$6-$F45+1),$J45/2,$M45,TRUE))/(1-2*_xlfn.NORM.DIST(0,$J45/2,$M45,TRUE))*$D45+($K45="Steady Growth")*(AND(CW$6&gt;=$F45,CW$6&lt;=$H45)*((CW$6-$F45+1)/($J45*($J45+1)/2)*$D45))+($K45="custom")*CustCF!CQ45</f>
        <v>0</v>
      </c>
      <c r="CX45" s="95">
        <f>($K45="Bell Curve")*(_xlfn.NORM.DIST(AND(CX$6&gt;=$F45,CX$6&lt;=$H45)*(CX$6-$F45+1),$J45/2,$M45,TRUE)-_xlfn.NORM.DIST(AND(CX$6&gt;=$F45,CX$6&lt;=$H45)*(CW$6-$F45+1),$J45/2,$M45,TRUE))/(1-2*_xlfn.NORM.DIST(0,$J45/2,$M45,TRUE))*$D45+($K45="Steady Growth")*(AND(CX$6&gt;=$F45,CX$6&lt;=$H45)*((CX$6-$F45+1)/($J45*($J45+1)/2)*$D45))+($K45="custom")*CustCF!CR45</f>
        <v>0</v>
      </c>
      <c r="CY45" s="95">
        <f>($K45="Bell Curve")*(_xlfn.NORM.DIST(AND(CY$6&gt;=$F45,CY$6&lt;=$H45)*(CY$6-$F45+1),$J45/2,$M45,TRUE)-_xlfn.NORM.DIST(AND(CY$6&gt;=$F45,CY$6&lt;=$H45)*(CX$6-$F45+1),$J45/2,$M45,TRUE))/(1-2*_xlfn.NORM.DIST(0,$J45/2,$M45,TRUE))*$D45+($K45="Steady Growth")*(AND(CY$6&gt;=$F45,CY$6&lt;=$H45)*((CY$6-$F45+1)/($J45*($J45+1)/2)*$D45))+($K45="custom")*CustCF!CS45</f>
        <v>0</v>
      </c>
      <c r="CZ45" s="95">
        <f>($K45="Bell Curve")*(_xlfn.NORM.DIST(AND(CZ$6&gt;=$F45,CZ$6&lt;=$H45)*(CZ$6-$F45+1),$J45/2,$M45,TRUE)-_xlfn.NORM.DIST(AND(CZ$6&gt;=$F45,CZ$6&lt;=$H45)*(CY$6-$F45+1),$J45/2,$M45,TRUE))/(1-2*_xlfn.NORM.DIST(0,$J45/2,$M45,TRUE))*$D45+($K45="Steady Growth")*(AND(CZ$6&gt;=$F45,CZ$6&lt;=$H45)*((CZ$6-$F45+1)/($J45*($J45+1)/2)*$D45))+($K45="custom")*CustCF!CT45</f>
        <v>0</v>
      </c>
      <c r="DA45" s="95">
        <f>($K45="Bell Curve")*(_xlfn.NORM.DIST(AND(DA$6&gt;=$F45,DA$6&lt;=$H45)*(DA$6-$F45+1),$J45/2,$M45,TRUE)-_xlfn.NORM.DIST(AND(DA$6&gt;=$F45,DA$6&lt;=$H45)*(CZ$6-$F45+1),$J45/2,$M45,TRUE))/(1-2*_xlfn.NORM.DIST(0,$J45/2,$M45,TRUE))*$D45+($K45="Steady Growth")*(AND(DA$6&gt;=$F45,DA$6&lt;=$H45)*((DA$6-$F45+1)/($J45*($J45+1)/2)*$D45))+($K45="custom")*CustCF!CU45</f>
        <v>0</v>
      </c>
      <c r="DB45" s="95">
        <f>($K45="Bell Curve")*(_xlfn.NORM.DIST(AND(DB$6&gt;=$F45,DB$6&lt;=$H45)*(DB$6-$F45+1),$J45/2,$M45,TRUE)-_xlfn.NORM.DIST(AND(DB$6&gt;=$F45,DB$6&lt;=$H45)*(DA$6-$F45+1),$J45/2,$M45,TRUE))/(1-2*_xlfn.NORM.DIST(0,$J45/2,$M45,TRUE))*$D45+($K45="Steady Growth")*(AND(DB$6&gt;=$F45,DB$6&lt;=$H45)*((DB$6-$F45+1)/($J45*($J45+1)/2)*$D45))+($K45="custom")*CustCF!CV45</f>
        <v>0</v>
      </c>
      <c r="DC45" s="95">
        <f>($K45="Bell Curve")*(_xlfn.NORM.DIST(AND(DC$6&gt;=$F45,DC$6&lt;=$H45)*(DC$6-$F45+1),$J45/2,$M45,TRUE)-_xlfn.NORM.DIST(AND(DC$6&gt;=$F45,DC$6&lt;=$H45)*(DB$6-$F45+1),$J45/2,$M45,TRUE))/(1-2*_xlfn.NORM.DIST(0,$J45/2,$M45,TRUE))*$D45+($K45="Steady Growth")*(AND(DC$6&gt;=$F45,DC$6&lt;=$H45)*((DC$6-$F45+1)/($J45*($J45+1)/2)*$D45))+($K45="custom")*CustCF!CW45</f>
        <v>0</v>
      </c>
      <c r="DD45" s="95">
        <f>($K45="Bell Curve")*(_xlfn.NORM.DIST(AND(DD$6&gt;=$F45,DD$6&lt;=$H45)*(DD$6-$F45+1),$J45/2,$M45,TRUE)-_xlfn.NORM.DIST(AND(DD$6&gt;=$F45,DD$6&lt;=$H45)*(DC$6-$F45+1),$J45/2,$M45,TRUE))/(1-2*_xlfn.NORM.DIST(0,$J45/2,$M45,TRUE))*$D45+($K45="Steady Growth")*(AND(DD$6&gt;=$F45,DD$6&lt;=$H45)*((DD$6-$F45+1)/($J45*($J45+1)/2)*$D45))+($K45="custom")*CustCF!CX45</f>
        <v>0</v>
      </c>
      <c r="DE45" s="95">
        <f>($K45="Bell Curve")*(_xlfn.NORM.DIST(AND(DE$6&gt;=$F45,DE$6&lt;=$H45)*(DE$6-$F45+1),$J45/2,$M45,TRUE)-_xlfn.NORM.DIST(AND(DE$6&gt;=$F45,DE$6&lt;=$H45)*(DD$6-$F45+1),$J45/2,$M45,TRUE))/(1-2*_xlfn.NORM.DIST(0,$J45/2,$M45,TRUE))*$D45+($K45="Steady Growth")*(AND(DE$6&gt;=$F45,DE$6&lt;=$H45)*((DE$6-$F45+1)/($J45*($J45+1)/2)*$D45))+($K45="custom")*CustCF!CY45</f>
        <v>0</v>
      </c>
      <c r="DF45" s="95">
        <f>($K45="Bell Curve")*(_xlfn.NORM.DIST(AND(DF$6&gt;=$F45,DF$6&lt;=$H45)*(DF$6-$F45+1),$J45/2,$M45,TRUE)-_xlfn.NORM.DIST(AND(DF$6&gt;=$F45,DF$6&lt;=$H45)*(DE$6-$F45+1),$J45/2,$M45,TRUE))/(1-2*_xlfn.NORM.DIST(0,$J45/2,$M45,TRUE))*$D45+($K45="Steady Growth")*(AND(DF$6&gt;=$F45,DF$6&lt;=$H45)*((DF$6-$F45+1)/($J45*($J45+1)/2)*$D45))+($K45="custom")*CustCF!CZ45</f>
        <v>0</v>
      </c>
      <c r="DG45" s="95">
        <f>($K45="Bell Curve")*(_xlfn.NORM.DIST(AND(DG$6&gt;=$F45,DG$6&lt;=$H45)*(DG$6-$F45+1),$J45/2,$M45,TRUE)-_xlfn.NORM.DIST(AND(DG$6&gt;=$F45,DG$6&lt;=$H45)*(DF$6-$F45+1),$J45/2,$M45,TRUE))/(1-2*_xlfn.NORM.DIST(0,$J45/2,$M45,TRUE))*$D45+($K45="Steady Growth")*(AND(DG$6&gt;=$F45,DG$6&lt;=$H45)*((DG$6-$F45+1)/($J45*($J45+1)/2)*$D45))+($K45="custom")*CustCF!DA45</f>
        <v>0</v>
      </c>
      <c r="DH45" s="95">
        <f>($K45="Bell Curve")*(_xlfn.NORM.DIST(AND(DH$6&gt;=$F45,DH$6&lt;=$H45)*(DH$6-$F45+1),$J45/2,$M45,TRUE)-_xlfn.NORM.DIST(AND(DH$6&gt;=$F45,DH$6&lt;=$H45)*(DG$6-$F45+1),$J45/2,$M45,TRUE))/(1-2*_xlfn.NORM.DIST(0,$J45/2,$M45,TRUE))*$D45+($K45="Steady Growth")*(AND(DH$6&gt;=$F45,DH$6&lt;=$H45)*((DH$6-$F45+1)/($J45*($J45+1)/2)*$D45))+($K45="custom")*CustCF!DB45</f>
        <v>0</v>
      </c>
      <c r="DI45" s="95">
        <f>($K45="Bell Curve")*(_xlfn.NORM.DIST(AND(DI$6&gt;=$F45,DI$6&lt;=$H45)*(DI$6-$F45+1),$J45/2,$M45,TRUE)-_xlfn.NORM.DIST(AND(DI$6&gt;=$F45,DI$6&lt;=$H45)*(DH$6-$F45+1),$J45/2,$M45,TRUE))/(1-2*_xlfn.NORM.DIST(0,$J45/2,$M45,TRUE))*$D45+($K45="Steady Growth")*(AND(DI$6&gt;=$F45,DI$6&lt;=$H45)*((DI$6-$F45+1)/($J45*($J45+1)/2)*$D45))+($K45="custom")*CustCF!DC45</f>
        <v>0</v>
      </c>
      <c r="DJ45" s="95">
        <f>($K45="Bell Curve")*(_xlfn.NORM.DIST(AND(DJ$6&gt;=$F45,DJ$6&lt;=$H45)*(DJ$6-$F45+1),$J45/2,$M45,TRUE)-_xlfn.NORM.DIST(AND(DJ$6&gt;=$F45,DJ$6&lt;=$H45)*(DI$6-$F45+1),$J45/2,$M45,TRUE))/(1-2*_xlfn.NORM.DIST(0,$J45/2,$M45,TRUE))*$D45+($K45="Steady Growth")*(AND(DJ$6&gt;=$F45,DJ$6&lt;=$H45)*((DJ$6-$F45+1)/($J45*($J45+1)/2)*$D45))+($K45="custom")*CustCF!DD45</f>
        <v>0</v>
      </c>
      <c r="DK45" s="95">
        <f>($K45="Bell Curve")*(_xlfn.NORM.DIST(AND(DK$6&gt;=$F45,DK$6&lt;=$H45)*(DK$6-$F45+1),$J45/2,$M45,TRUE)-_xlfn.NORM.DIST(AND(DK$6&gt;=$F45,DK$6&lt;=$H45)*(DJ$6-$F45+1),$J45/2,$M45,TRUE))/(1-2*_xlfn.NORM.DIST(0,$J45/2,$M45,TRUE))*$D45+($K45="Steady Growth")*(AND(DK$6&gt;=$F45,DK$6&lt;=$H45)*((DK$6-$F45+1)/($J45*($J45+1)/2)*$D45))+($K45="custom")*CustCF!DE45</f>
        <v>0</v>
      </c>
      <c r="DL45" s="95">
        <f>($K45="Bell Curve")*(_xlfn.NORM.DIST(AND(DL$6&gt;=$F45,DL$6&lt;=$H45)*(DL$6-$F45+1),$J45/2,$M45,TRUE)-_xlfn.NORM.DIST(AND(DL$6&gt;=$F45,DL$6&lt;=$H45)*(DK$6-$F45+1),$J45/2,$M45,TRUE))/(1-2*_xlfn.NORM.DIST(0,$J45/2,$M45,TRUE))*$D45+($K45="Steady Growth")*(AND(DL$6&gt;=$F45,DL$6&lt;=$H45)*((DL$6-$F45+1)/($J45*($J45+1)/2)*$D45))+($K45="custom")*CustCF!DF45</f>
        <v>0</v>
      </c>
      <c r="DM45" s="95">
        <f>($K45="Bell Curve")*(_xlfn.NORM.DIST(AND(DM$6&gt;=$F45,DM$6&lt;=$H45)*(DM$6-$F45+1),$J45/2,$M45,TRUE)-_xlfn.NORM.DIST(AND(DM$6&gt;=$F45,DM$6&lt;=$H45)*(DL$6-$F45+1),$J45/2,$M45,TRUE))/(1-2*_xlfn.NORM.DIST(0,$J45/2,$M45,TRUE))*$D45+($K45="Steady Growth")*(AND(DM$6&gt;=$F45,DM$6&lt;=$H45)*((DM$6-$F45+1)/($J45*($J45+1)/2)*$D45))+($K45="custom")*CustCF!DG45</f>
        <v>0</v>
      </c>
      <c r="DN45" s="95">
        <f>($K45="Bell Curve")*(_xlfn.NORM.DIST(AND(DN$6&gt;=$F45,DN$6&lt;=$H45)*(DN$6-$F45+1),$J45/2,$M45,TRUE)-_xlfn.NORM.DIST(AND(DN$6&gt;=$F45,DN$6&lt;=$H45)*(DM$6-$F45+1),$J45/2,$M45,TRUE))/(1-2*_xlfn.NORM.DIST(0,$J45/2,$M45,TRUE))*$D45+($K45="Steady Growth")*(AND(DN$6&gt;=$F45,DN$6&lt;=$H45)*((DN$6-$F45+1)/($J45*($J45+1)/2)*$D45))+($K45="custom")*CustCF!DH45</f>
        <v>0</v>
      </c>
      <c r="DO45" s="95">
        <f>($K45="Bell Curve")*(_xlfn.NORM.DIST(AND(DO$6&gt;=$F45,DO$6&lt;=$H45)*(DO$6-$F45+1),$J45/2,$M45,TRUE)-_xlfn.NORM.DIST(AND(DO$6&gt;=$F45,DO$6&lt;=$H45)*(DN$6-$F45+1),$J45/2,$M45,TRUE))/(1-2*_xlfn.NORM.DIST(0,$J45/2,$M45,TRUE))*$D45+($K45="Steady Growth")*(AND(DO$6&gt;=$F45,DO$6&lt;=$H45)*((DO$6-$F45+1)/($J45*($J45+1)/2)*$D45))+($K45="custom")*CustCF!DI45</f>
        <v>0</v>
      </c>
      <c r="DP45" s="95">
        <f>($K45="Bell Curve")*(_xlfn.NORM.DIST(AND(DP$6&gt;=$F45,DP$6&lt;=$H45)*(DP$6-$F45+1),$J45/2,$M45,TRUE)-_xlfn.NORM.DIST(AND(DP$6&gt;=$F45,DP$6&lt;=$H45)*(DO$6-$F45+1),$J45/2,$M45,TRUE))/(1-2*_xlfn.NORM.DIST(0,$J45/2,$M45,TRUE))*$D45+($K45="Steady Growth")*(AND(DP$6&gt;=$F45,DP$6&lt;=$H45)*((DP$6-$F45+1)/($J45*($J45+1)/2)*$D45))+($K45="custom")*CustCF!DJ45</f>
        <v>0</v>
      </c>
      <c r="DQ45" s="95">
        <f>($K45="Bell Curve")*(_xlfn.NORM.DIST(AND(DQ$6&gt;=$F45,DQ$6&lt;=$H45)*(DQ$6-$F45+1),$J45/2,$M45,TRUE)-_xlfn.NORM.DIST(AND(DQ$6&gt;=$F45,DQ$6&lt;=$H45)*(DP$6-$F45+1),$J45/2,$M45,TRUE))/(1-2*_xlfn.NORM.DIST(0,$J45/2,$M45,TRUE))*$D45+($K45="Steady Growth")*(AND(DQ$6&gt;=$F45,DQ$6&lt;=$H45)*((DQ$6-$F45+1)/($J45*($J45+1)/2)*$D45))+($K45="custom")*CustCF!DK45</f>
        <v>0</v>
      </c>
      <c r="DR45" s="95">
        <f>($K45="Bell Curve")*(_xlfn.NORM.DIST(AND(DR$6&gt;=$F45,DR$6&lt;=$H45)*(DR$6-$F45+1),$J45/2,$M45,TRUE)-_xlfn.NORM.DIST(AND(DR$6&gt;=$F45,DR$6&lt;=$H45)*(DQ$6-$F45+1),$J45/2,$M45,TRUE))/(1-2*_xlfn.NORM.DIST(0,$J45/2,$M45,TRUE))*$D45+($K45="Steady Growth")*(AND(DR$6&gt;=$F45,DR$6&lt;=$H45)*((DR$6-$F45+1)/($J45*($J45+1)/2)*$D45))+($K45="custom")*CustCF!DL45</f>
        <v>0</v>
      </c>
      <c r="DS45" s="95">
        <f>($K45="Bell Curve")*(_xlfn.NORM.DIST(AND(DS$6&gt;=$F45,DS$6&lt;=$H45)*(DS$6-$F45+1),$J45/2,$M45,TRUE)-_xlfn.NORM.DIST(AND(DS$6&gt;=$F45,DS$6&lt;=$H45)*(DR$6-$F45+1),$J45/2,$M45,TRUE))/(1-2*_xlfn.NORM.DIST(0,$J45/2,$M45,TRUE))*$D45+($K45="Steady Growth")*(AND(DS$6&gt;=$F45,DS$6&lt;=$H45)*((DS$6-$F45+1)/($J45*($J45+1)/2)*$D45))+($K45="custom")*CustCF!DM45</f>
        <v>0</v>
      </c>
      <c r="DT45" s="95">
        <f>($K45="Bell Curve")*(_xlfn.NORM.DIST(AND(DT$6&gt;=$F45,DT$6&lt;=$H45)*(DT$6-$F45+1),$J45/2,$M45,TRUE)-_xlfn.NORM.DIST(AND(DT$6&gt;=$F45,DT$6&lt;=$H45)*(DS$6-$F45+1),$J45/2,$M45,TRUE))/(1-2*_xlfn.NORM.DIST(0,$J45/2,$M45,TRUE))*$D45+($K45="Steady Growth")*(AND(DT$6&gt;=$F45,DT$6&lt;=$H45)*((DT$6-$F45+1)/($J45*($J45+1)/2)*$D45))+($K45="custom")*CustCF!DN45</f>
        <v>0</v>
      </c>
      <c r="DU45" s="95">
        <f>($K45="Bell Curve")*(_xlfn.NORM.DIST(AND(DU$6&gt;=$F45,DU$6&lt;=$H45)*(DU$6-$F45+1),$J45/2,$M45,TRUE)-_xlfn.NORM.DIST(AND(DU$6&gt;=$F45,DU$6&lt;=$H45)*(DT$6-$F45+1),$J45/2,$M45,TRUE))/(1-2*_xlfn.NORM.DIST(0,$J45/2,$M45,TRUE))*$D45+($K45="Steady Growth")*(AND(DU$6&gt;=$F45,DU$6&lt;=$H45)*((DU$6-$F45+1)/($J45*($J45+1)/2)*$D45))+($K45="custom")*CustCF!DO45</f>
        <v>0</v>
      </c>
      <c r="DV45" s="95">
        <f>($K45="Bell Curve")*(_xlfn.NORM.DIST(AND(DV$6&gt;=$F45,DV$6&lt;=$H45)*(DV$6-$F45+1),$J45/2,$M45,TRUE)-_xlfn.NORM.DIST(AND(DV$6&gt;=$F45,DV$6&lt;=$H45)*(DU$6-$F45+1),$J45/2,$M45,TRUE))/(1-2*_xlfn.NORM.DIST(0,$J45/2,$M45,TRUE))*$D45+($K45="Steady Growth")*(AND(DV$6&gt;=$F45,DV$6&lt;=$H45)*((DV$6-$F45+1)/($J45*($J45+1)/2)*$D45))+($K45="custom")*CustCF!DP45</f>
        <v>0</v>
      </c>
      <c r="DW45" s="95">
        <f>($K45="Bell Curve")*(_xlfn.NORM.DIST(AND(DW$6&gt;=$F45,DW$6&lt;=$H45)*(DW$6-$F45+1),$J45/2,$M45,TRUE)-_xlfn.NORM.DIST(AND(DW$6&gt;=$F45,DW$6&lt;=$H45)*(DV$6-$F45+1),$J45/2,$M45,TRUE))/(1-2*_xlfn.NORM.DIST(0,$J45/2,$M45,TRUE))*$D45+($K45="Steady Growth")*(AND(DW$6&gt;=$F45,DW$6&lt;=$H45)*((DW$6-$F45+1)/($J45*($J45+1)/2)*$D45))+($K45="custom")*CustCF!DQ45</f>
        <v>0</v>
      </c>
      <c r="DX45" s="95">
        <f>($K45="Bell Curve")*(_xlfn.NORM.DIST(AND(DX$6&gt;=$F45,DX$6&lt;=$H45)*(DX$6-$F45+1),$J45/2,$M45,TRUE)-_xlfn.NORM.DIST(AND(DX$6&gt;=$F45,DX$6&lt;=$H45)*(DW$6-$F45+1),$J45/2,$M45,TRUE))/(1-2*_xlfn.NORM.DIST(0,$J45/2,$M45,TRUE))*$D45+($K45="Steady Growth")*(AND(DX$6&gt;=$F45,DX$6&lt;=$H45)*((DX$6-$F45+1)/($J45*($J45+1)/2)*$D45))+($K45="custom")*CustCF!DR45</f>
        <v>0</v>
      </c>
      <c r="DY45" s="95">
        <f>($K45="Bell Curve")*(_xlfn.NORM.DIST(AND(DY$6&gt;=$F45,DY$6&lt;=$H45)*(DY$6-$F45+1),$J45/2,$M45,TRUE)-_xlfn.NORM.DIST(AND(DY$6&gt;=$F45,DY$6&lt;=$H45)*(DX$6-$F45+1),$J45/2,$M45,TRUE))/(1-2*_xlfn.NORM.DIST(0,$J45/2,$M45,TRUE))*$D45+($K45="Steady Growth")*(AND(DY$6&gt;=$F45,DY$6&lt;=$H45)*((DY$6-$F45+1)/($J45*($J45+1)/2)*$D45))+($K45="custom")*CustCF!DS45</f>
        <v>0</v>
      </c>
      <c r="DZ45" s="95">
        <f>($K45="Bell Curve")*(_xlfn.NORM.DIST(AND(DZ$6&gt;=$F45,DZ$6&lt;=$H45)*(DZ$6-$F45+1),$J45/2,$M45,TRUE)-_xlfn.NORM.DIST(AND(DZ$6&gt;=$F45,DZ$6&lt;=$H45)*(DY$6-$F45+1),$J45/2,$M45,TRUE))/(1-2*_xlfn.NORM.DIST(0,$J45/2,$M45,TRUE))*$D45+($K45="Steady Growth")*(AND(DZ$6&gt;=$F45,DZ$6&lt;=$H45)*((DZ$6-$F45+1)/($J45*($J45+1)/2)*$D45))+($K45="custom")*CustCF!DT45</f>
        <v>0</v>
      </c>
      <c r="EA45" s="95">
        <f>($K45="Bell Curve")*(_xlfn.NORM.DIST(AND(EA$6&gt;=$F45,EA$6&lt;=$H45)*(EA$6-$F45+1),$J45/2,$M45,TRUE)-_xlfn.NORM.DIST(AND(EA$6&gt;=$F45,EA$6&lt;=$H45)*(DZ$6-$F45+1),$J45/2,$M45,TRUE))/(1-2*_xlfn.NORM.DIST(0,$J45/2,$M45,TRUE))*$D45+($K45="Steady Growth")*(AND(EA$6&gt;=$F45,EA$6&lt;=$H45)*((EA$6-$F45+1)/($J45*($J45+1)/2)*$D45))+($K45="custom")*CustCF!DU45</f>
        <v>0</v>
      </c>
      <c r="EB45" s="95">
        <f>($K45="Bell Curve")*(_xlfn.NORM.DIST(AND(EB$6&gt;=$F45,EB$6&lt;=$H45)*(EB$6-$F45+1),$J45/2,$M45,TRUE)-_xlfn.NORM.DIST(AND(EB$6&gt;=$F45,EB$6&lt;=$H45)*(EA$6-$F45+1),$J45/2,$M45,TRUE))/(1-2*_xlfn.NORM.DIST(0,$J45/2,$M45,TRUE))*$D45+($K45="Steady Growth")*(AND(EB$6&gt;=$F45,EB$6&lt;=$H45)*((EB$6-$F45+1)/($J45*($J45+1)/2)*$D45))+($K45="custom")*CustCF!DV45</f>
        <v>0</v>
      </c>
      <c r="EC45" s="95">
        <f>($K45="Bell Curve")*(_xlfn.NORM.DIST(AND(EC$6&gt;=$F45,EC$6&lt;=$H45)*(EC$6-$F45+1),$J45/2,$M45,TRUE)-_xlfn.NORM.DIST(AND(EC$6&gt;=$F45,EC$6&lt;=$H45)*(EB$6-$F45+1),$J45/2,$M45,TRUE))/(1-2*_xlfn.NORM.DIST(0,$J45/2,$M45,TRUE))*$D45+($K45="Steady Growth")*(AND(EC$6&gt;=$F45,EC$6&lt;=$H45)*((EC$6-$F45+1)/($J45*($J45+1)/2)*$D45))+($K45="custom")*CustCF!DW45</f>
        <v>0</v>
      </c>
      <c r="ED45" s="95">
        <f>($K45="Bell Curve")*(_xlfn.NORM.DIST(AND(ED$6&gt;=$F45,ED$6&lt;=$H45)*(ED$6-$F45+1),$J45/2,$M45,TRUE)-_xlfn.NORM.DIST(AND(ED$6&gt;=$F45,ED$6&lt;=$H45)*(EC$6-$F45+1),$J45/2,$M45,TRUE))/(1-2*_xlfn.NORM.DIST(0,$J45/2,$M45,TRUE))*$D45+($K45="Steady Growth")*(AND(ED$6&gt;=$F45,ED$6&lt;=$H45)*((ED$6-$F45+1)/($J45*($J45+1)/2)*$D45))+($K45="custom")*CustCF!DX45</f>
        <v>0</v>
      </c>
      <c r="EE45" s="95">
        <f>($K45="Bell Curve")*(_xlfn.NORM.DIST(AND(EE$6&gt;=$F45,EE$6&lt;=$H45)*(EE$6-$F45+1),$J45/2,$M45,TRUE)-_xlfn.NORM.DIST(AND(EE$6&gt;=$F45,EE$6&lt;=$H45)*(ED$6-$F45+1),$J45/2,$M45,TRUE))/(1-2*_xlfn.NORM.DIST(0,$J45/2,$M45,TRUE))*$D45+($K45="Steady Growth")*(AND(EE$6&gt;=$F45,EE$6&lt;=$H45)*((EE$6-$F45+1)/($J45*($J45+1)/2)*$D45))+($K45="custom")*CustCF!DY45</f>
        <v>0</v>
      </c>
      <c r="EF45" s="95">
        <f>($K45="Bell Curve")*(_xlfn.NORM.DIST(AND(EF$6&gt;=$F45,EF$6&lt;=$H45)*(EF$6-$F45+1),$J45/2,$M45,TRUE)-_xlfn.NORM.DIST(AND(EF$6&gt;=$F45,EF$6&lt;=$H45)*(EE$6-$F45+1),$J45/2,$M45,TRUE))/(1-2*_xlfn.NORM.DIST(0,$J45/2,$M45,TRUE))*$D45+($K45="Steady Growth")*(AND(EF$6&gt;=$F45,EF$6&lt;=$H45)*((EF$6-$F45+1)/($J45*($J45+1)/2)*$D45))+($K45="custom")*CustCF!DZ45</f>
        <v>0</v>
      </c>
      <c r="EG45" s="95">
        <f>($K45="Bell Curve")*(_xlfn.NORM.DIST(AND(EG$6&gt;=$F45,EG$6&lt;=$H45)*(EG$6-$F45+1),$J45/2,$M45,TRUE)-_xlfn.NORM.DIST(AND(EG$6&gt;=$F45,EG$6&lt;=$H45)*(EF$6-$F45+1),$J45/2,$M45,TRUE))/(1-2*_xlfn.NORM.DIST(0,$J45/2,$M45,TRUE))*$D45+($K45="Steady Growth")*(AND(EG$6&gt;=$F45,EG$6&lt;=$H45)*((EG$6-$F45+1)/($J45*($J45+1)/2)*$D45))+($K45="custom")*CustCF!EA45</f>
        <v>0</v>
      </c>
      <c r="EH45" s="95">
        <f>($K45="Bell Curve")*(_xlfn.NORM.DIST(AND(EH$6&gt;=$F45,EH$6&lt;=$H45)*(EH$6-$F45+1),$J45/2,$M45,TRUE)-_xlfn.NORM.DIST(AND(EH$6&gt;=$F45,EH$6&lt;=$H45)*(EG$6-$F45+1),$J45/2,$M45,TRUE))/(1-2*_xlfn.NORM.DIST(0,$J45/2,$M45,TRUE))*$D45+($K45="Steady Growth")*(AND(EH$6&gt;=$F45,EH$6&lt;=$H45)*((EH$6-$F45+1)/($J45*($J45+1)/2)*$D45))+($K45="custom")*CustCF!EB45</f>
        <v>0</v>
      </c>
      <c r="EI45" s="95">
        <f>($K45="Bell Curve")*(_xlfn.NORM.DIST(AND(EI$6&gt;=$F45,EI$6&lt;=$H45)*(EI$6-$F45+1),$J45/2,$M45,TRUE)-_xlfn.NORM.DIST(AND(EI$6&gt;=$F45,EI$6&lt;=$H45)*(EH$6-$F45+1),$J45/2,$M45,TRUE))/(1-2*_xlfn.NORM.DIST(0,$J45/2,$M45,TRUE))*$D45+($K45="Steady Growth")*(AND(EI$6&gt;=$F45,EI$6&lt;=$H45)*((EI$6-$F45+1)/($J45*($J45+1)/2)*$D45))+($K45="custom")*CustCF!EC45</f>
        <v>0</v>
      </c>
      <c r="EJ45" s="95">
        <f>($K45="Bell Curve")*(_xlfn.NORM.DIST(AND(EJ$6&gt;=$F45,EJ$6&lt;=$H45)*(EJ$6-$F45+1),$J45/2,$M45,TRUE)-_xlfn.NORM.DIST(AND(EJ$6&gt;=$F45,EJ$6&lt;=$H45)*(EI$6-$F45+1),$J45/2,$M45,TRUE))/(1-2*_xlfn.NORM.DIST(0,$J45/2,$M45,TRUE))*$D45+($K45="Steady Growth")*(AND(EJ$6&gt;=$F45,EJ$6&lt;=$H45)*((EJ$6-$F45+1)/($J45*($J45+1)/2)*$D45))+($K45="custom")*CustCF!ED45</f>
        <v>0</v>
      </c>
      <c r="EK45" s="95">
        <f>($K45="Bell Curve")*(_xlfn.NORM.DIST(AND(EK$6&gt;=$F45,EK$6&lt;=$H45)*(EK$6-$F45+1),$J45/2,$M45,TRUE)-_xlfn.NORM.DIST(AND(EK$6&gt;=$F45,EK$6&lt;=$H45)*(EJ$6-$F45+1),$J45/2,$M45,TRUE))/(1-2*_xlfn.NORM.DIST(0,$J45/2,$M45,TRUE))*$D45+($K45="Steady Growth")*(AND(EK$6&gt;=$F45,EK$6&lt;=$H45)*((EK$6-$F45+1)/($J45*($J45+1)/2)*$D45))+($K45="custom")*CustCF!EE45</f>
        <v>0</v>
      </c>
      <c r="EL45" s="95">
        <f>($K45="Bell Curve")*(_xlfn.NORM.DIST(AND(EL$6&gt;=$F45,EL$6&lt;=$H45)*(EL$6-$F45+1),$J45/2,$M45,TRUE)-_xlfn.NORM.DIST(AND(EL$6&gt;=$F45,EL$6&lt;=$H45)*(EK$6-$F45+1),$J45/2,$M45,TRUE))/(1-2*_xlfn.NORM.DIST(0,$J45/2,$M45,TRUE))*$D45+($K45="Steady Growth")*(AND(EL$6&gt;=$F45,EL$6&lt;=$H45)*((EL$6-$F45+1)/($J45*($J45+1)/2)*$D45))+($K45="custom")*CustCF!EF45</f>
        <v>0</v>
      </c>
      <c r="EM45" s="95">
        <f>($K45="Bell Curve")*(_xlfn.NORM.DIST(AND(EM$6&gt;=$F45,EM$6&lt;=$H45)*(EM$6-$F45+1),$J45/2,$M45,TRUE)-_xlfn.NORM.DIST(AND(EM$6&gt;=$F45,EM$6&lt;=$H45)*(EL$6-$F45+1),$J45/2,$M45,TRUE))/(1-2*_xlfn.NORM.DIST(0,$J45/2,$M45,TRUE))*$D45+($K45="Steady Growth")*(AND(EM$6&gt;=$F45,EM$6&lt;=$H45)*((EM$6-$F45+1)/($J45*($J45+1)/2)*$D45))+($K45="custom")*CustCF!EG45</f>
        <v>0</v>
      </c>
      <c r="EN45" s="95">
        <f>($K45="Bell Curve")*(_xlfn.NORM.DIST(AND(EN$6&gt;=$F45,EN$6&lt;=$H45)*(EN$6-$F45+1),$J45/2,$M45,TRUE)-_xlfn.NORM.DIST(AND(EN$6&gt;=$F45,EN$6&lt;=$H45)*(EM$6-$F45+1),$J45/2,$M45,TRUE))/(1-2*_xlfn.NORM.DIST(0,$J45/2,$M45,TRUE))*$D45+($K45="Steady Growth")*(AND(EN$6&gt;=$F45,EN$6&lt;=$H45)*((EN$6-$F45+1)/($J45*($J45+1)/2)*$D45))+($K45="custom")*CustCF!EH45</f>
        <v>0</v>
      </c>
      <c r="EO45" s="95">
        <f>($K45="Bell Curve")*(_xlfn.NORM.DIST(AND(EO$6&gt;=$F45,EO$6&lt;=$H45)*(EO$6-$F45+1),$J45/2,$M45,TRUE)-_xlfn.NORM.DIST(AND(EO$6&gt;=$F45,EO$6&lt;=$H45)*(EN$6-$F45+1),$J45/2,$M45,TRUE))/(1-2*_xlfn.NORM.DIST(0,$J45/2,$M45,TRUE))*$D45+($K45="Steady Growth")*(AND(EO$6&gt;=$F45,EO$6&lt;=$H45)*((EO$6-$F45+1)/($J45*($J45+1)/2)*$D45))+($K45="custom")*CustCF!EI45</f>
        <v>0</v>
      </c>
      <c r="EP45" s="95">
        <f>($K45="Bell Curve")*(_xlfn.NORM.DIST(AND(EP$6&gt;=$F45,EP$6&lt;=$H45)*(EP$6-$F45+1),$J45/2,$M45,TRUE)-_xlfn.NORM.DIST(AND(EP$6&gt;=$F45,EP$6&lt;=$H45)*(EO$6-$F45+1),$J45/2,$M45,TRUE))/(1-2*_xlfn.NORM.DIST(0,$J45/2,$M45,TRUE))*$D45+($K45="Steady Growth")*(AND(EP$6&gt;=$F45,EP$6&lt;=$H45)*((EP$6-$F45+1)/($J45*($J45+1)/2)*$D45))+($K45="custom")*CustCF!EJ45</f>
        <v>0</v>
      </c>
      <c r="EQ45" s="95">
        <f>($K45="Bell Curve")*(_xlfn.NORM.DIST(AND(EQ$6&gt;=$F45,EQ$6&lt;=$H45)*(EQ$6-$F45+1),$J45/2,$M45,TRUE)-_xlfn.NORM.DIST(AND(EQ$6&gt;=$F45,EQ$6&lt;=$H45)*(EP$6-$F45+1),$J45/2,$M45,TRUE))/(1-2*_xlfn.NORM.DIST(0,$J45/2,$M45,TRUE))*$D45+($K45="Steady Growth")*(AND(EQ$6&gt;=$F45,EQ$6&lt;=$H45)*((EQ$6-$F45+1)/($J45*($J45+1)/2)*$D45))+($K45="custom")*CustCF!EK45</f>
        <v>0</v>
      </c>
      <c r="ER45" s="95">
        <f>($K45="Bell Curve")*(_xlfn.NORM.DIST(AND(ER$6&gt;=$F45,ER$6&lt;=$H45)*(ER$6-$F45+1),$J45/2,$M45,TRUE)-_xlfn.NORM.DIST(AND(ER$6&gt;=$F45,ER$6&lt;=$H45)*(EQ$6-$F45+1),$J45/2,$M45,TRUE))/(1-2*_xlfn.NORM.DIST(0,$J45/2,$M45,TRUE))*$D45+($K45="Steady Growth")*(AND(ER$6&gt;=$F45,ER$6&lt;=$H45)*((ER$6-$F45+1)/($J45*($J45+1)/2)*$D45))+($K45="custom")*CustCF!EL45</f>
        <v>0</v>
      </c>
      <c r="ES45" s="95">
        <f>($K45="Bell Curve")*(_xlfn.NORM.DIST(AND(ES$6&gt;=$F45,ES$6&lt;=$H45)*(ES$6-$F45+1),$J45/2,$M45,TRUE)-_xlfn.NORM.DIST(AND(ES$6&gt;=$F45,ES$6&lt;=$H45)*(ER$6-$F45+1),$J45/2,$M45,TRUE))/(1-2*_xlfn.NORM.DIST(0,$J45/2,$M45,TRUE))*$D45+($K45="Steady Growth")*(AND(ES$6&gt;=$F45,ES$6&lt;=$H45)*((ES$6-$F45+1)/($J45*($J45+1)/2)*$D45))+($K45="custom")*CustCF!EM45</f>
        <v>0</v>
      </c>
      <c r="ET45" s="95">
        <f>($K45="Bell Curve")*(_xlfn.NORM.DIST(AND(ET$6&gt;=$F45,ET$6&lt;=$H45)*(ET$6-$F45+1),$J45/2,$M45,TRUE)-_xlfn.NORM.DIST(AND(ET$6&gt;=$F45,ET$6&lt;=$H45)*(ES$6-$F45+1),$J45/2,$M45,TRUE))/(1-2*_xlfn.NORM.DIST(0,$J45/2,$M45,TRUE))*$D45+($K45="Steady Growth")*(AND(ET$6&gt;=$F45,ET$6&lt;=$H45)*((ET$6-$F45+1)/($J45*($J45+1)/2)*$D45))+($K45="custom")*CustCF!EN45</f>
        <v>0</v>
      </c>
      <c r="EU45" s="95">
        <f>($K45="Bell Curve")*(_xlfn.NORM.DIST(AND(EU$6&gt;=$F45,EU$6&lt;=$H45)*(EU$6-$F45+1),$J45/2,$M45,TRUE)-_xlfn.NORM.DIST(AND(EU$6&gt;=$F45,EU$6&lt;=$H45)*(ET$6-$F45+1),$J45/2,$M45,TRUE))/(1-2*_xlfn.NORM.DIST(0,$J45/2,$M45,TRUE))*$D45+($K45="Steady Growth")*(AND(EU$6&gt;=$F45,EU$6&lt;=$H45)*((EU$6-$F45+1)/($J45*($J45+1)/2)*$D45))+($K45="custom")*CustCF!EO45</f>
        <v>0</v>
      </c>
      <c r="EV45" s="95">
        <f>($K45="Bell Curve")*(_xlfn.NORM.DIST(AND(EV$6&gt;=$F45,EV$6&lt;=$H45)*(EV$6-$F45+1),$J45/2,$M45,TRUE)-_xlfn.NORM.DIST(AND(EV$6&gt;=$F45,EV$6&lt;=$H45)*(EU$6-$F45+1),$J45/2,$M45,TRUE))/(1-2*_xlfn.NORM.DIST(0,$J45/2,$M45,TRUE))*$D45+($K45="Steady Growth")*(AND(EV$6&gt;=$F45,EV$6&lt;=$H45)*((EV$6-$F45+1)/($J45*($J45+1)/2)*$D45))+($K45="custom")*CustCF!EP45</f>
        <v>0</v>
      </c>
      <c r="EW45" s="95">
        <f>($K45="Bell Curve")*(_xlfn.NORM.DIST(AND(EW$6&gt;=$F45,EW$6&lt;=$H45)*(EW$6-$F45+1),$J45/2,$M45,TRUE)-_xlfn.NORM.DIST(AND(EW$6&gt;=$F45,EW$6&lt;=$H45)*(EV$6-$F45+1),$J45/2,$M45,TRUE))/(1-2*_xlfn.NORM.DIST(0,$J45/2,$M45,TRUE))*$D45+($K45="Steady Growth")*(AND(EW$6&gt;=$F45,EW$6&lt;=$H45)*((EW$6-$F45+1)/($J45*($J45+1)/2)*$D45))+($K45="custom")*CustCF!EQ45</f>
        <v>0</v>
      </c>
      <c r="EX45" s="95">
        <f>($K45="Bell Curve")*(_xlfn.NORM.DIST(AND(EX$6&gt;=$F45,EX$6&lt;=$H45)*(EX$6-$F45+1),$J45/2,$M45,TRUE)-_xlfn.NORM.DIST(AND(EX$6&gt;=$F45,EX$6&lt;=$H45)*(EW$6-$F45+1),$J45/2,$M45,TRUE))/(1-2*_xlfn.NORM.DIST(0,$J45/2,$M45,TRUE))*$D45+($K45="Steady Growth")*(AND(EX$6&gt;=$F45,EX$6&lt;=$H45)*((EX$6-$F45+1)/($J45*($J45+1)/2)*$D45))+($K45="custom")*CustCF!ER45</f>
        <v>0</v>
      </c>
      <c r="EY45" s="95">
        <f>($K45="Bell Curve")*(_xlfn.NORM.DIST(AND(EY$6&gt;=$F45,EY$6&lt;=$H45)*(EY$6-$F45+1),$J45/2,$M45,TRUE)-_xlfn.NORM.DIST(AND(EY$6&gt;=$F45,EY$6&lt;=$H45)*(EX$6-$F45+1),$J45/2,$M45,TRUE))/(1-2*_xlfn.NORM.DIST(0,$J45/2,$M45,TRUE))*$D45+($K45="Steady Growth")*(AND(EY$6&gt;=$F45,EY$6&lt;=$H45)*((EY$6-$F45+1)/($J45*($J45+1)/2)*$D45))+($K45="custom")*CustCF!ES45</f>
        <v>0</v>
      </c>
      <c r="EZ45" s="95">
        <f>($K45="Bell Curve")*(_xlfn.NORM.DIST(AND(EZ$6&gt;=$F45,EZ$6&lt;=$H45)*(EZ$6-$F45+1),$J45/2,$M45,TRUE)-_xlfn.NORM.DIST(AND(EZ$6&gt;=$F45,EZ$6&lt;=$H45)*(EY$6-$F45+1),$J45/2,$M45,TRUE))/(1-2*_xlfn.NORM.DIST(0,$J45/2,$M45,TRUE))*$D45+($K45="Steady Growth")*(AND(EZ$6&gt;=$F45,EZ$6&lt;=$H45)*((EZ$6-$F45+1)/($J45*($J45+1)/2)*$D45))+($K45="custom")*CustCF!ET45</f>
        <v>0</v>
      </c>
      <c r="FA45" s="95">
        <f>($K45="Bell Curve")*(_xlfn.NORM.DIST(AND(FA$6&gt;=$F45,FA$6&lt;=$H45)*(FA$6-$F45+1),$J45/2,$M45,TRUE)-_xlfn.NORM.DIST(AND(FA$6&gt;=$F45,FA$6&lt;=$H45)*(EZ$6-$F45+1),$J45/2,$M45,TRUE))/(1-2*_xlfn.NORM.DIST(0,$J45/2,$M45,TRUE))*$D45+($K45="Steady Growth")*(AND(FA$6&gt;=$F45,FA$6&lt;=$H45)*((FA$6-$F45+1)/($J45*($J45+1)/2)*$D45))+($K45="custom")*CustCF!EU45</f>
        <v>0</v>
      </c>
      <c r="FB45" s="95">
        <f>($K45="Bell Curve")*(_xlfn.NORM.DIST(AND(FB$6&gt;=$F45,FB$6&lt;=$H45)*(FB$6-$F45+1),$J45/2,$M45,TRUE)-_xlfn.NORM.DIST(AND(FB$6&gt;=$F45,FB$6&lt;=$H45)*(FA$6-$F45+1),$J45/2,$M45,TRUE))/(1-2*_xlfn.NORM.DIST(0,$J45/2,$M45,TRUE))*$D45+($K45="Steady Growth")*(AND(FB$6&gt;=$F45,FB$6&lt;=$H45)*((FB$6-$F45+1)/($J45*($J45+1)/2)*$D45))+($K45="custom")*CustCF!EV45</f>
        <v>0</v>
      </c>
      <c r="FC45" s="95">
        <f>($K45="Bell Curve")*(_xlfn.NORM.DIST(AND(FC$6&gt;=$F45,FC$6&lt;=$H45)*(FC$6-$F45+1),$J45/2,$M45,TRUE)-_xlfn.NORM.DIST(AND(FC$6&gt;=$F45,FC$6&lt;=$H45)*(FB$6-$F45+1),$J45/2,$M45,TRUE))/(1-2*_xlfn.NORM.DIST(0,$J45/2,$M45,TRUE))*$D45+($K45="Steady Growth")*(AND(FC$6&gt;=$F45,FC$6&lt;=$H45)*((FC$6-$F45+1)/($J45*($J45+1)/2)*$D45))+($K45="custom")*CustCF!EW45</f>
        <v>0</v>
      </c>
      <c r="FD45" s="95">
        <f>($K45="Bell Curve")*(_xlfn.NORM.DIST(AND(FD$6&gt;=$F45,FD$6&lt;=$H45)*(FD$6-$F45+1),$J45/2,$M45,TRUE)-_xlfn.NORM.DIST(AND(FD$6&gt;=$F45,FD$6&lt;=$H45)*(FC$6-$F45+1),$J45/2,$M45,TRUE))/(1-2*_xlfn.NORM.DIST(0,$J45/2,$M45,TRUE))*$D45+($K45="Steady Growth")*(AND(FD$6&gt;=$F45,FD$6&lt;=$H45)*((FD$6-$F45+1)/($J45*($J45+1)/2)*$D45))+($K45="custom")*CustCF!EX45</f>
        <v>0</v>
      </c>
      <c r="FE45" s="95">
        <f>($K45="Bell Curve")*(_xlfn.NORM.DIST(AND(FE$6&gt;=$F45,FE$6&lt;=$H45)*(FE$6-$F45+1),$J45/2,$M45,TRUE)-_xlfn.NORM.DIST(AND(FE$6&gt;=$F45,FE$6&lt;=$H45)*(FD$6-$F45+1),$J45/2,$M45,TRUE))/(1-2*_xlfn.NORM.DIST(0,$J45/2,$M45,TRUE))*$D45+($K45="Steady Growth")*(AND(FE$6&gt;=$F45,FE$6&lt;=$H45)*((FE$6-$F45+1)/($J45*($J45+1)/2)*$D45))+($K45="custom")*CustCF!EY45</f>
        <v>0</v>
      </c>
      <c r="FF45" s="95">
        <f>($K45="Bell Curve")*(_xlfn.NORM.DIST(AND(FF$6&gt;=$F45,FF$6&lt;=$H45)*(FF$6-$F45+1),$J45/2,$M45,TRUE)-_xlfn.NORM.DIST(AND(FF$6&gt;=$F45,FF$6&lt;=$H45)*(FE$6-$F45+1),$J45/2,$M45,TRUE))/(1-2*_xlfn.NORM.DIST(0,$J45/2,$M45,TRUE))*$D45+($K45="Steady Growth")*(AND(FF$6&gt;=$F45,FF$6&lt;=$H45)*((FF$6-$F45+1)/($J45*($J45+1)/2)*$D45))+($K45="custom")*CustCF!EZ45</f>
        <v>0</v>
      </c>
      <c r="FG45" s="95">
        <f>($K45="Bell Curve")*(_xlfn.NORM.DIST(AND(FG$6&gt;=$F45,FG$6&lt;=$H45)*(FG$6-$F45+1),$J45/2,$M45,TRUE)-_xlfn.NORM.DIST(AND(FG$6&gt;=$F45,FG$6&lt;=$H45)*(FF$6-$F45+1),$J45/2,$M45,TRUE))/(1-2*_xlfn.NORM.DIST(0,$J45/2,$M45,TRUE))*$D45+($K45="Steady Growth")*(AND(FG$6&gt;=$F45,FG$6&lt;=$H45)*((FG$6-$F45+1)/($J45*($J45+1)/2)*$D45))+($K45="custom")*CustCF!FA45</f>
        <v>0</v>
      </c>
      <c r="FH45" s="95">
        <f>($K45="Bell Curve")*(_xlfn.NORM.DIST(AND(FH$6&gt;=$F45,FH$6&lt;=$H45)*(FH$6-$F45+1),$J45/2,$M45,TRUE)-_xlfn.NORM.DIST(AND(FH$6&gt;=$F45,FH$6&lt;=$H45)*(FG$6-$F45+1),$J45/2,$M45,TRUE))/(1-2*_xlfn.NORM.DIST(0,$J45/2,$M45,TRUE))*$D45+($K45="Steady Growth")*(AND(FH$6&gt;=$F45,FH$6&lt;=$H45)*((FH$6-$F45+1)/($J45*($J45+1)/2)*$D45))+($K45="custom")*CustCF!FB45</f>
        <v>0</v>
      </c>
      <c r="FI45" s="95">
        <f>($K45="Bell Curve")*(_xlfn.NORM.DIST(AND(FI$6&gt;=$F45,FI$6&lt;=$H45)*(FI$6-$F45+1),$J45/2,$M45,TRUE)-_xlfn.NORM.DIST(AND(FI$6&gt;=$F45,FI$6&lt;=$H45)*(FH$6-$F45+1),$J45/2,$M45,TRUE))/(1-2*_xlfn.NORM.DIST(0,$J45/2,$M45,TRUE))*$D45+($K45="Steady Growth")*(AND(FI$6&gt;=$F45,FI$6&lt;=$H45)*((FI$6-$F45+1)/($J45*($J45+1)/2)*$D45))+($K45="custom")*CustCF!FC45</f>
        <v>0</v>
      </c>
      <c r="FJ45" s="95">
        <f>($K45="Bell Curve")*(_xlfn.NORM.DIST(AND(FJ$6&gt;=$F45,FJ$6&lt;=$H45)*(FJ$6-$F45+1),$J45/2,$M45,TRUE)-_xlfn.NORM.DIST(AND(FJ$6&gt;=$F45,FJ$6&lt;=$H45)*(FI$6-$F45+1),$J45/2,$M45,TRUE))/(1-2*_xlfn.NORM.DIST(0,$J45/2,$M45,TRUE))*$D45+($K45="Steady Growth")*(AND(FJ$6&gt;=$F45,FJ$6&lt;=$H45)*((FJ$6-$F45+1)/($J45*($J45+1)/2)*$D45))+($K45="custom")*CustCF!FD45</f>
        <v>0</v>
      </c>
      <c r="FK45" s="95">
        <f>($K45="Bell Curve")*(_xlfn.NORM.DIST(AND(FK$6&gt;=$F45,FK$6&lt;=$H45)*(FK$6-$F45+1),$J45/2,$M45,TRUE)-_xlfn.NORM.DIST(AND(FK$6&gt;=$F45,FK$6&lt;=$H45)*(FJ$6-$F45+1),$J45/2,$M45,TRUE))/(1-2*_xlfn.NORM.DIST(0,$J45/2,$M45,TRUE))*$D45+($K45="Steady Growth")*(AND(FK$6&gt;=$F45,FK$6&lt;=$H45)*((FK$6-$F45+1)/($J45*($J45+1)/2)*$D45))+($K45="custom")*CustCF!FE45</f>
        <v>0</v>
      </c>
      <c r="FL45" s="95">
        <f>($K45="Bell Curve")*(_xlfn.NORM.DIST(AND(FL$6&gt;=$F45,FL$6&lt;=$H45)*(FL$6-$F45+1),$J45/2,$M45,TRUE)-_xlfn.NORM.DIST(AND(FL$6&gt;=$F45,FL$6&lt;=$H45)*(FK$6-$F45+1),$J45/2,$M45,TRUE))/(1-2*_xlfn.NORM.DIST(0,$J45/2,$M45,TRUE))*$D45+($K45="Steady Growth")*(AND(FL$6&gt;=$F45,FL$6&lt;=$H45)*((FL$6-$F45+1)/($J45*($J45+1)/2)*$D45))+($K45="custom")*CustCF!FF45</f>
        <v>0</v>
      </c>
      <c r="FM45" s="95">
        <f>($K45="Bell Curve")*(_xlfn.NORM.DIST(AND(FM$6&gt;=$F45,FM$6&lt;=$H45)*(FM$6-$F45+1),$J45/2,$M45,TRUE)-_xlfn.NORM.DIST(AND(FM$6&gt;=$F45,FM$6&lt;=$H45)*(FL$6-$F45+1),$J45/2,$M45,TRUE))/(1-2*_xlfn.NORM.DIST(0,$J45/2,$M45,TRUE))*$D45+($K45="Steady Growth")*(AND(FM$6&gt;=$F45,FM$6&lt;=$H45)*((FM$6-$F45+1)/($J45*($J45+1)/2)*$D45))+($K45="custom")*CustCF!FG45</f>
        <v>0</v>
      </c>
      <c r="FN45" s="95">
        <f>($K45="Bell Curve")*(_xlfn.NORM.DIST(AND(FN$6&gt;=$F45,FN$6&lt;=$H45)*(FN$6-$F45+1),$J45/2,$M45,TRUE)-_xlfn.NORM.DIST(AND(FN$6&gt;=$F45,FN$6&lt;=$H45)*(FM$6-$F45+1),$J45/2,$M45,TRUE))/(1-2*_xlfn.NORM.DIST(0,$J45/2,$M45,TRUE))*$D45+($K45="Steady Growth")*(AND(FN$6&gt;=$F45,FN$6&lt;=$H45)*((FN$6-$F45+1)/($J45*($J45+1)/2)*$D45))+($K45="custom")*CustCF!FH45</f>
        <v>0</v>
      </c>
      <c r="FO45" s="95">
        <f>($K45="Bell Curve")*(_xlfn.NORM.DIST(AND(FO$6&gt;=$F45,FO$6&lt;=$H45)*(FO$6-$F45+1),$J45/2,$M45,TRUE)-_xlfn.NORM.DIST(AND(FO$6&gt;=$F45,FO$6&lt;=$H45)*(FN$6-$F45+1),$J45/2,$M45,TRUE))/(1-2*_xlfn.NORM.DIST(0,$J45/2,$M45,TRUE))*$D45+($K45="Steady Growth")*(AND(FO$6&gt;=$F45,FO$6&lt;=$H45)*((FO$6-$F45+1)/($J45*($J45+1)/2)*$D45))+($K45="custom")*CustCF!FI45</f>
        <v>0</v>
      </c>
      <c r="FP45" s="95">
        <f>($K45="Bell Curve")*(_xlfn.NORM.DIST(AND(FP$6&gt;=$F45,FP$6&lt;=$H45)*(FP$6-$F45+1),$J45/2,$M45,TRUE)-_xlfn.NORM.DIST(AND(FP$6&gt;=$F45,FP$6&lt;=$H45)*(FO$6-$F45+1),$J45/2,$M45,TRUE))/(1-2*_xlfn.NORM.DIST(0,$J45/2,$M45,TRUE))*$D45+($K45="Steady Growth")*(AND(FP$6&gt;=$F45,FP$6&lt;=$H45)*((FP$6-$F45+1)/($J45*($J45+1)/2)*$D45))+($K45="custom")*CustCF!FJ45</f>
        <v>0</v>
      </c>
      <c r="FQ45" s="95">
        <f>($K45="Bell Curve")*(_xlfn.NORM.DIST(AND(FQ$6&gt;=$F45,FQ$6&lt;=$H45)*(FQ$6-$F45+1),$J45/2,$M45,TRUE)-_xlfn.NORM.DIST(AND(FQ$6&gt;=$F45,FQ$6&lt;=$H45)*(FP$6-$F45+1),$J45/2,$M45,TRUE))/(1-2*_xlfn.NORM.DIST(0,$J45/2,$M45,TRUE))*$D45+($K45="Steady Growth")*(AND(FQ$6&gt;=$F45,FQ$6&lt;=$H45)*((FQ$6-$F45+1)/($J45*($J45+1)/2)*$D45))+($K45="custom")*CustCF!FK45</f>
        <v>0</v>
      </c>
      <c r="FR45" s="95">
        <f>($K45="Bell Curve")*(_xlfn.NORM.DIST(AND(FR$6&gt;=$F45,FR$6&lt;=$H45)*(FR$6-$F45+1),$J45/2,$M45,TRUE)-_xlfn.NORM.DIST(AND(FR$6&gt;=$F45,FR$6&lt;=$H45)*(FQ$6-$F45+1),$J45/2,$M45,TRUE))/(1-2*_xlfn.NORM.DIST(0,$J45/2,$M45,TRUE))*$D45+($K45="Steady Growth")*(AND(FR$6&gt;=$F45,FR$6&lt;=$H45)*((FR$6-$F45+1)/($J45*($J45+1)/2)*$D45))+($K45="custom")*CustCF!FL45</f>
        <v>0</v>
      </c>
      <c r="FS45" s="95">
        <f>($K45="Bell Curve")*(_xlfn.NORM.DIST(AND(FS$6&gt;=$F45,FS$6&lt;=$H45)*(FS$6-$F45+1),$J45/2,$M45,TRUE)-_xlfn.NORM.DIST(AND(FS$6&gt;=$F45,FS$6&lt;=$H45)*(FR$6-$F45+1),$J45/2,$M45,TRUE))/(1-2*_xlfn.NORM.DIST(0,$J45/2,$M45,TRUE))*$D45+($K45="Steady Growth")*(AND(FS$6&gt;=$F45,FS$6&lt;=$H45)*((FS$6-$F45+1)/($J45*($J45+1)/2)*$D45))+($K45="custom")*CustCF!FM45</f>
        <v>0</v>
      </c>
      <c r="FT45" s="95">
        <f>($K45="Bell Curve")*(_xlfn.NORM.DIST(AND(FT$6&gt;=$F45,FT$6&lt;=$H45)*(FT$6-$F45+1),$J45/2,$M45,TRUE)-_xlfn.NORM.DIST(AND(FT$6&gt;=$F45,FT$6&lt;=$H45)*(FS$6-$F45+1),$J45/2,$M45,TRUE))/(1-2*_xlfn.NORM.DIST(0,$J45/2,$M45,TRUE))*$D45+($K45="Steady Growth")*(AND(FT$6&gt;=$F45,FT$6&lt;=$H45)*((FT$6-$F45+1)/($J45*($J45+1)/2)*$D45))+($K45="custom")*CustCF!FN45</f>
        <v>0</v>
      </c>
      <c r="FU45" s="95">
        <f>($K45="Bell Curve")*(_xlfn.NORM.DIST(AND(FU$6&gt;=$F45,FU$6&lt;=$H45)*(FU$6-$F45+1),$J45/2,$M45,TRUE)-_xlfn.NORM.DIST(AND(FU$6&gt;=$F45,FU$6&lt;=$H45)*(FT$6-$F45+1),$J45/2,$M45,TRUE))/(1-2*_xlfn.NORM.DIST(0,$J45/2,$M45,TRUE))*$D45+($K45="Steady Growth")*(AND(FU$6&gt;=$F45,FU$6&lt;=$H45)*((FU$6-$F45+1)/($J45*($J45+1)/2)*$D45))+($K45="custom")*CustCF!FO45</f>
        <v>0</v>
      </c>
      <c r="FV45" s="95">
        <f>($K45="Bell Curve")*(_xlfn.NORM.DIST(AND(FV$6&gt;=$F45,FV$6&lt;=$H45)*(FV$6-$F45+1),$J45/2,$M45,TRUE)-_xlfn.NORM.DIST(AND(FV$6&gt;=$F45,FV$6&lt;=$H45)*(FU$6-$F45+1),$J45/2,$M45,TRUE))/(1-2*_xlfn.NORM.DIST(0,$J45/2,$M45,TRUE))*$D45+($K45="Steady Growth")*(AND(FV$6&gt;=$F45,FV$6&lt;=$H45)*((FV$6-$F45+1)/($J45*($J45+1)/2)*$D45))+($K45="custom")*CustCF!FP45</f>
        <v>0</v>
      </c>
      <c r="FW45" s="95">
        <f>($K45="Bell Curve")*(_xlfn.NORM.DIST(AND(FW$6&gt;=$F45,FW$6&lt;=$H45)*(FW$6-$F45+1),$J45/2,$M45,TRUE)-_xlfn.NORM.DIST(AND(FW$6&gt;=$F45,FW$6&lt;=$H45)*(FV$6-$F45+1),$J45/2,$M45,TRUE))/(1-2*_xlfn.NORM.DIST(0,$J45/2,$M45,TRUE))*$D45+($K45="Steady Growth")*(AND(FW$6&gt;=$F45,FW$6&lt;=$H45)*((FW$6-$F45+1)/($J45*($J45+1)/2)*$D45))+($K45="custom")*CustCF!FQ45</f>
        <v>0</v>
      </c>
      <c r="FX45" s="95">
        <f>($K45="Bell Curve")*(_xlfn.NORM.DIST(AND(FX$6&gt;=$F45,FX$6&lt;=$H45)*(FX$6-$F45+1),$J45/2,$M45,TRUE)-_xlfn.NORM.DIST(AND(FX$6&gt;=$F45,FX$6&lt;=$H45)*(FW$6-$F45+1),$J45/2,$M45,TRUE))/(1-2*_xlfn.NORM.DIST(0,$J45/2,$M45,TRUE))*$D45+($K45="Steady Growth")*(AND(FX$6&gt;=$F45,FX$6&lt;=$H45)*((FX$6-$F45+1)/($J45*($J45+1)/2)*$D45))+($K45="custom")*CustCF!FR45</f>
        <v>0</v>
      </c>
      <c r="FY45" s="95">
        <f>($K45="Bell Curve")*(_xlfn.NORM.DIST(AND(FY$6&gt;=$F45,FY$6&lt;=$H45)*(FY$6-$F45+1),$J45/2,$M45,TRUE)-_xlfn.NORM.DIST(AND(FY$6&gt;=$F45,FY$6&lt;=$H45)*(FX$6-$F45+1),$J45/2,$M45,TRUE))/(1-2*_xlfn.NORM.DIST(0,$J45/2,$M45,TRUE))*$D45+($K45="Steady Growth")*(AND(FY$6&gt;=$F45,FY$6&lt;=$H45)*((FY$6-$F45+1)/($J45*($J45+1)/2)*$D45))+($K45="custom")*CustCF!FS45</f>
        <v>0</v>
      </c>
      <c r="FZ45" s="95">
        <f>($K45="Bell Curve")*(_xlfn.NORM.DIST(AND(FZ$6&gt;=$F45,FZ$6&lt;=$H45)*(FZ$6-$F45+1),$J45/2,$M45,TRUE)-_xlfn.NORM.DIST(AND(FZ$6&gt;=$F45,FZ$6&lt;=$H45)*(FY$6-$F45+1),$J45/2,$M45,TRUE))/(1-2*_xlfn.NORM.DIST(0,$J45/2,$M45,TRUE))*$D45+($K45="Steady Growth")*(AND(FZ$6&gt;=$F45,FZ$6&lt;=$H45)*((FZ$6-$F45+1)/($J45*($J45+1)/2)*$D45))+($K45="custom")*CustCF!FT45</f>
        <v>0</v>
      </c>
      <c r="GA45" s="95">
        <f>($K45="Bell Curve")*(_xlfn.NORM.DIST(AND(GA$6&gt;=$F45,GA$6&lt;=$H45)*(GA$6-$F45+1),$J45/2,$M45,TRUE)-_xlfn.NORM.DIST(AND(GA$6&gt;=$F45,GA$6&lt;=$H45)*(FZ$6-$F45+1),$J45/2,$M45,TRUE))/(1-2*_xlfn.NORM.DIST(0,$J45/2,$M45,TRUE))*$D45+($K45="Steady Growth")*(AND(GA$6&gt;=$F45,GA$6&lt;=$H45)*((GA$6-$F45+1)/($J45*($J45+1)/2)*$D45))+($K45="custom")*CustCF!FU45</f>
        <v>0</v>
      </c>
      <c r="GB45" s="95">
        <f>($K45="Bell Curve")*(_xlfn.NORM.DIST(AND(GB$6&gt;=$F45,GB$6&lt;=$H45)*(GB$6-$F45+1),$J45/2,$M45,TRUE)-_xlfn.NORM.DIST(AND(GB$6&gt;=$F45,GB$6&lt;=$H45)*(GA$6-$F45+1),$J45/2,$M45,TRUE))/(1-2*_xlfn.NORM.DIST(0,$J45/2,$M45,TRUE))*$D45+($K45="Steady Growth")*(AND(GB$6&gt;=$F45,GB$6&lt;=$H45)*((GB$6-$F45+1)/($J45*($J45+1)/2)*$D45))+($K45="custom")*CustCF!FV45</f>
        <v>0</v>
      </c>
      <c r="GC45" s="95">
        <f>($K45="Bell Curve")*(_xlfn.NORM.DIST(AND(GC$6&gt;=$F45,GC$6&lt;=$H45)*(GC$6-$F45+1),$J45/2,$M45,TRUE)-_xlfn.NORM.DIST(AND(GC$6&gt;=$F45,GC$6&lt;=$H45)*(GB$6-$F45+1),$J45/2,$M45,TRUE))/(1-2*_xlfn.NORM.DIST(0,$J45/2,$M45,TRUE))*$D45+($K45="Steady Growth")*(AND(GC$6&gt;=$F45,GC$6&lt;=$H45)*((GC$6-$F45+1)/($J45*($J45+1)/2)*$D45))+($K45="custom")*CustCF!FW45</f>
        <v>0</v>
      </c>
      <c r="GD45" s="95">
        <f>($K45="Bell Curve")*(_xlfn.NORM.DIST(AND(GD$6&gt;=$F45,GD$6&lt;=$H45)*(GD$6-$F45+1),$J45/2,$M45,TRUE)-_xlfn.NORM.DIST(AND(GD$6&gt;=$F45,GD$6&lt;=$H45)*(GC$6-$F45+1),$J45/2,$M45,TRUE))/(1-2*_xlfn.NORM.DIST(0,$J45/2,$M45,TRUE))*$D45+($K45="Steady Growth")*(AND(GD$6&gt;=$F45,GD$6&lt;=$H45)*((GD$6-$F45+1)/($J45*($J45+1)/2)*$D45))+($K45="custom")*CustCF!FX45</f>
        <v>0</v>
      </c>
      <c r="GE45" s="95">
        <f>($K45="Bell Curve")*(_xlfn.NORM.DIST(AND(GE$6&gt;=$F45,GE$6&lt;=$H45)*(GE$6-$F45+1),$J45/2,$M45,TRUE)-_xlfn.NORM.DIST(AND(GE$6&gt;=$F45,GE$6&lt;=$H45)*(GD$6-$F45+1),$J45/2,$M45,TRUE))/(1-2*_xlfn.NORM.DIST(0,$J45/2,$M45,TRUE))*$D45+($K45="Steady Growth")*(AND(GE$6&gt;=$F45,GE$6&lt;=$H45)*((GE$6-$F45+1)/($J45*($J45+1)/2)*$D45))+($K45="custom")*CustCF!FY45</f>
        <v>0</v>
      </c>
      <c r="GF45" s="95">
        <f>($K45="Bell Curve")*(_xlfn.NORM.DIST(AND(GF$6&gt;=$F45,GF$6&lt;=$H45)*(GF$6-$F45+1),$J45/2,$M45,TRUE)-_xlfn.NORM.DIST(AND(GF$6&gt;=$F45,GF$6&lt;=$H45)*(GE$6-$F45+1),$J45/2,$M45,TRUE))/(1-2*_xlfn.NORM.DIST(0,$J45/2,$M45,TRUE))*$D45+($K45="Steady Growth")*(AND(GF$6&gt;=$F45,GF$6&lt;=$H45)*((GF$6-$F45+1)/($J45*($J45+1)/2)*$D45))+($K45="custom")*CustCF!FZ45</f>
        <v>0</v>
      </c>
      <c r="GG45" s="95">
        <f>($K45="Bell Curve")*(_xlfn.NORM.DIST(AND(GG$6&gt;=$F45,GG$6&lt;=$H45)*(GG$6-$F45+1),$J45/2,$M45,TRUE)-_xlfn.NORM.DIST(AND(GG$6&gt;=$F45,GG$6&lt;=$H45)*(GF$6-$F45+1),$J45/2,$M45,TRUE))/(1-2*_xlfn.NORM.DIST(0,$J45/2,$M45,TRUE))*$D45+($K45="Steady Growth")*(AND(GG$6&gt;=$F45,GG$6&lt;=$H45)*((GG$6-$F45+1)/($J45*($J45+1)/2)*$D45))+($K45="custom")*CustCF!GA45</f>
        <v>0</v>
      </c>
      <c r="GH45" s="95">
        <f>($K45="Bell Curve")*(_xlfn.NORM.DIST(AND(GH$6&gt;=$F45,GH$6&lt;=$H45)*(GH$6-$F45+1),$J45/2,$M45,TRUE)-_xlfn.NORM.DIST(AND(GH$6&gt;=$F45,GH$6&lt;=$H45)*(GG$6-$F45+1),$J45/2,$M45,TRUE))/(1-2*_xlfn.NORM.DIST(0,$J45/2,$M45,TRUE))*$D45+($K45="Steady Growth")*(AND(GH$6&gt;=$F45,GH$6&lt;=$H45)*((GH$6-$F45+1)/($J45*($J45+1)/2)*$D45))+($K45="custom")*CustCF!GB45</f>
        <v>0</v>
      </c>
      <c r="GI45" s="95">
        <f>($K45="Bell Curve")*(_xlfn.NORM.DIST(AND(GI$6&gt;=$F45,GI$6&lt;=$H45)*(GI$6-$F45+1),$J45/2,$M45,TRUE)-_xlfn.NORM.DIST(AND(GI$6&gt;=$F45,GI$6&lt;=$H45)*(GH$6-$F45+1),$J45/2,$M45,TRUE))/(1-2*_xlfn.NORM.DIST(0,$J45/2,$M45,TRUE))*$D45+($K45="Steady Growth")*(AND(GI$6&gt;=$F45,GI$6&lt;=$H45)*((GI$6-$F45+1)/($J45*($J45+1)/2)*$D45))+($K45="custom")*CustCF!GC45</f>
        <v>0</v>
      </c>
      <c r="GJ45" s="95">
        <f>($K45="Bell Curve")*(_xlfn.NORM.DIST(AND(GJ$6&gt;=$F45,GJ$6&lt;=$H45)*(GJ$6-$F45+1),$J45/2,$M45,TRUE)-_xlfn.NORM.DIST(AND(GJ$6&gt;=$F45,GJ$6&lt;=$H45)*(GI$6-$F45+1),$J45/2,$M45,TRUE))/(1-2*_xlfn.NORM.DIST(0,$J45/2,$M45,TRUE))*$D45+($K45="Steady Growth")*(AND(GJ$6&gt;=$F45,GJ$6&lt;=$H45)*((GJ$6-$F45+1)/($J45*($J45+1)/2)*$D45))+($K45="custom")*CustCF!GD45</f>
        <v>0</v>
      </c>
      <c r="GK45" s="95">
        <f>($K45="Bell Curve")*(_xlfn.NORM.DIST(AND(GK$6&gt;=$F45,GK$6&lt;=$H45)*(GK$6-$F45+1),$J45/2,$M45,TRUE)-_xlfn.NORM.DIST(AND(GK$6&gt;=$F45,GK$6&lt;=$H45)*(GJ$6-$F45+1),$J45/2,$M45,TRUE))/(1-2*_xlfn.NORM.DIST(0,$J45/2,$M45,TRUE))*$D45+($K45="Steady Growth")*(AND(GK$6&gt;=$F45,GK$6&lt;=$H45)*((GK$6-$F45+1)/($J45*($J45+1)/2)*$D45))+($K45="custom")*CustCF!GE45</f>
        <v>0</v>
      </c>
      <c r="GL45" s="95">
        <f>($K45="Bell Curve")*(_xlfn.NORM.DIST(AND(GL$6&gt;=$F45,GL$6&lt;=$H45)*(GL$6-$F45+1),$J45/2,$M45,TRUE)-_xlfn.NORM.DIST(AND(GL$6&gt;=$F45,GL$6&lt;=$H45)*(GK$6-$F45+1),$J45/2,$M45,TRUE))/(1-2*_xlfn.NORM.DIST(0,$J45/2,$M45,TRUE))*$D45+($K45="Steady Growth")*(AND(GL$6&gt;=$F45,GL$6&lt;=$H45)*((GL$6-$F45+1)/($J45*($J45+1)/2)*$D45))+($K45="custom")*CustCF!GF45</f>
        <v>0</v>
      </c>
      <c r="GM45" s="95">
        <f>($K45="Bell Curve")*(_xlfn.NORM.DIST(AND(GM$6&gt;=$F45,GM$6&lt;=$H45)*(GM$6-$F45+1),$J45/2,$M45,TRUE)-_xlfn.NORM.DIST(AND(GM$6&gt;=$F45,GM$6&lt;=$H45)*(GL$6-$F45+1),$J45/2,$M45,TRUE))/(1-2*_xlfn.NORM.DIST(0,$J45/2,$M45,TRUE))*$D45+($K45="Steady Growth")*(AND(GM$6&gt;=$F45,GM$6&lt;=$H45)*((GM$6-$F45+1)/($J45*($J45+1)/2)*$D45))+($K45="custom")*CustCF!GG45</f>
        <v>0</v>
      </c>
      <c r="GN45" s="268">
        <f>($K45="Bell Curve")*(_xlfn.NORM.DIST(AND(GN$6&gt;=$F45,GN$6&lt;=$H45)*(GN$6-$F45+1),$J45/2,$M45,TRUE)-_xlfn.NORM.DIST(AND(GN$6&gt;=$F45,GN$6&lt;=$H45)*(GM$6-$F45+1),$J45/2,$M45,TRUE))/(1-2*_xlfn.NORM.DIST(0,$J45/2,$M45,TRUE))*$D45+($K45="Steady Growth")*(AND(GN$6&gt;=$F45,GN$6&lt;=$H45)*((GN$6-$F45+1)/($J45*($J45+1)/2)*$D45))+($K45="custom")*CustCF!GH45</f>
        <v>0</v>
      </c>
      <c r="GO45" s="1"/>
      <c r="GP45" s="67"/>
    </row>
    <row r="46" spans="1:198" customFormat="1" hidden="1" outlineLevel="1" x14ac:dyDescent="0.75">
      <c r="A46" s="1"/>
      <c r="B46" s="1"/>
      <c r="C46" s="262" t="str">
        <f>Budget!T17</f>
        <v>Brand Operator's Technical Asssistance</v>
      </c>
      <c r="D46" s="19">
        <f>Budget!U17</f>
        <v>1387500</v>
      </c>
      <c r="E46" s="19">
        <f t="shared" si="33"/>
        <v>1</v>
      </c>
      <c r="F46" s="263">
        <v>1</v>
      </c>
      <c r="G46" s="257">
        <f>IF(L46="custom",CustCF!F46,INDEX($P$8:$GN$8,MATCH(F46,$P$6:$GN$6,0)))</f>
        <v>46081</v>
      </c>
      <c r="H46" s="264">
        <v>24</v>
      </c>
      <c r="I46" s="257">
        <f>IF(L46="custom",CustCF!G46,INDEX($P$8:$GN$8,MATCH(H46,$P$6:$GN$6,0)))</f>
        <v>46783</v>
      </c>
      <c r="J46" s="260">
        <f t="shared" si="34"/>
        <v>24</v>
      </c>
      <c r="K46" s="265" t="s">
        <v>116</v>
      </c>
      <c r="L46" s="266" t="s">
        <v>141</v>
      </c>
      <c r="M46" s="267">
        <f t="shared" si="35"/>
        <v>9</v>
      </c>
      <c r="N46" s="18">
        <f t="shared" si="26"/>
        <v>1387499.9999999998</v>
      </c>
      <c r="O46" s="1372">
        <f t="shared" si="16"/>
        <v>0</v>
      </c>
      <c r="P46" s="95">
        <f>($K46="Bell Curve")*(_xlfn.NORM.DIST(AND(P$6&gt;=$F46,P$6&lt;=$H46)*(P$6-$F46+1),$J46/2,$M46,TRUE)-_xlfn.NORM.DIST(AND(P$6&gt;=$F46,P$6&lt;=$H46)*(O$6-$F46+1),$J46/2,$M46,TRUE))/(1-2*_xlfn.NORM.DIST(0,$J46/2,$M46,TRUE))*$D46+($K46="Steady Growth")*(AND(P$6&gt;=$F46,P$6&lt;=$H46)*((P$6-$F46+1)/($J46*($J46+1)/2)*$D46))+($K46="custom")*CustCF!J46</f>
        <v>0</v>
      </c>
      <c r="Q46" s="691">
        <f>($K46="Bell Curve")*(_xlfn.NORM.DIST(AND(Q$6&gt;=$F46,Q$6&lt;=$H46)*(Q$6-$F46+1),$J46/2,$M46,TRUE)-_xlfn.NORM.DIST(AND(Q$6&gt;=$F46,Q$6&lt;=$H46)*(P$6-$F46+1),$J46/2,$M46,TRUE))/(1-2*_xlfn.NORM.DIST(0,$J46/2,$M46,TRUE))*$D46+($K46="Steady Growth")*(AND(Q$6&gt;=$F46,Q$6&lt;=$H46)*((Q$6-$F46+1)/($J46*($J46+1)/2)*$D46))+($K46="custom")*CustCF!K46</f>
        <v>33263.886081126249</v>
      </c>
      <c r="R46" s="691">
        <f>($K46="Bell Curve")*(_xlfn.NORM.DIST(AND(R$6&gt;=$F46,R$6&lt;=$H46)*(R$6-$F46+1),$J46/2,$M46,TRUE)-_xlfn.NORM.DIST(AND(R$6&gt;=$F46,R$6&lt;=$H46)*(Q$6-$F46+1),$J46/2,$M46,TRUE))/(1-2*_xlfn.NORM.DIST(0,$J46/2,$M46,TRUE))*$D46+($K46="Steady Growth")*(AND(R$6&gt;=$F46,R$6&lt;=$H46)*((R$6-$F46+1)/($J46*($J46+1)/2)*$D46))+($K46="custom")*CustCF!L46</f>
        <v>38096.985624378955</v>
      </c>
      <c r="S46" s="691">
        <f>($K46="Bell Curve")*(_xlfn.NORM.DIST(AND(S$6&gt;=$F46,S$6&lt;=$H46)*(S$6-$F46+1),$J46/2,$M46,TRUE)-_xlfn.NORM.DIST(AND(S$6&gt;=$F46,S$6&lt;=$H46)*(R$6-$F46+1),$J46/2,$M46,TRUE))/(1-2*_xlfn.NORM.DIST(0,$J46/2,$M46,TRUE))*$D46+($K46="Steady Growth")*(AND(S$6&gt;=$F46,S$6&lt;=$H46)*((S$6-$F46+1)/($J46*($J46+1)/2)*$D46))+($K46="custom")*CustCF!M46</f>
        <v>43097.501390622172</v>
      </c>
      <c r="T46" s="691">
        <f>($K46="Bell Curve")*(_xlfn.NORM.DIST(AND(T$6&gt;=$F46,T$6&lt;=$H46)*(T$6-$F46+1),$J46/2,$M46,TRUE)-_xlfn.NORM.DIST(AND(T$6&gt;=$F46,T$6&lt;=$H46)*(S$6-$F46+1),$J46/2,$M46,TRUE))/(1-2*_xlfn.NORM.DIST(0,$J46/2,$M46,TRUE))*$D46+($K46="Steady Growth")*(AND(T$6&gt;=$F46,T$6&lt;=$H46)*((T$6-$F46+1)/($J46*($J46+1)/2)*$D46))+($K46="custom")*CustCF!N46</f>
        <v>48156.777814450441</v>
      </c>
      <c r="U46" s="691">
        <f>($K46="Bell Curve")*(_xlfn.NORM.DIST(AND(U$6&gt;=$F46,U$6&lt;=$H46)*(U$6-$F46+1),$J46/2,$M46,TRUE)-_xlfn.NORM.DIST(AND(U$6&gt;=$F46,U$6&lt;=$H46)*(T$6-$F46+1),$J46/2,$M46,TRUE))/(1-2*_xlfn.NORM.DIST(0,$J46/2,$M46,TRUE))*$D46+($K46="Steady Growth")*(AND(U$6&gt;=$F46,U$6&lt;=$H46)*((U$6-$F46+1)/($J46*($J46+1)/2)*$D46))+($K46="custom")*CustCF!O46</f>
        <v>53150.407559464955</v>
      </c>
      <c r="V46" s="691">
        <f>($K46="Bell Curve")*(_xlfn.NORM.DIST(AND(V$6&gt;=$F46,V$6&lt;=$H46)*(V$6-$F46+1),$J46/2,$M46,TRUE)-_xlfn.NORM.DIST(AND(V$6&gt;=$F46,V$6&lt;=$H46)*(U$6-$F46+1),$J46/2,$M46,TRUE))/(1-2*_xlfn.NORM.DIST(0,$J46/2,$M46,TRUE))*$D46+($K46="Steady Growth")*(AND(V$6&gt;=$F46,V$6&lt;=$H46)*((V$6-$F46+1)/($J46*($J46+1)/2)*$D46))+($K46="custom")*CustCF!P46</f>
        <v>57942.820129107313</v>
      </c>
      <c r="W46" s="691">
        <f>($K46="Bell Curve")*(_xlfn.NORM.DIST(AND(W$6&gt;=$F46,W$6&lt;=$H46)*(W$6-$F46+1),$J46/2,$M46,TRUE)-_xlfn.NORM.DIST(AND(W$6&gt;=$F46,W$6&lt;=$H46)*(V$6-$F46+1),$J46/2,$M46,TRUE))/(1-2*_xlfn.NORM.DIST(0,$J46/2,$M46,TRUE))*$D46+($K46="Steady Growth")*(AND(W$6&gt;=$F46,W$6&lt;=$H46)*((W$6-$F46+1)/($J46*($J46+1)/2)*$D46))+($K46="custom")*CustCF!Q46</f>
        <v>62393.092302548823</v>
      </c>
      <c r="X46" s="691">
        <f>($K46="Bell Curve")*(_xlfn.NORM.DIST(AND(X$6&gt;=$F46,X$6&lt;=$H46)*(X$6-$F46+1),$J46/2,$M46,TRUE)-_xlfn.NORM.DIST(AND(X$6&gt;=$F46,X$6&lt;=$H46)*(W$6-$F46+1),$J46/2,$M46,TRUE))/(1-2*_xlfn.NORM.DIST(0,$J46/2,$M46,TRUE))*$D46+($K46="Steady Growth")*(AND(X$6&gt;=$F46,X$6&lt;=$H46)*((X$6-$F46+1)/($J46*($J46+1)/2)*$D46))+($K46="custom")*CustCF!R46</f>
        <v>66361.660502394268</v>
      </c>
      <c r="Y46" s="691">
        <f>($K46="Bell Curve")*(_xlfn.NORM.DIST(AND(Y$6&gt;=$F46,Y$6&lt;=$H46)*(Y$6-$F46+1),$J46/2,$M46,TRUE)-_xlfn.NORM.DIST(AND(Y$6&gt;=$F46,Y$6&lt;=$H46)*(X$6-$F46+1),$J46/2,$M46,TRUE))/(1-2*_xlfn.NORM.DIST(0,$J46/2,$M46,TRUE))*$D46+($K46="Steady Growth")*(AND(Y$6&gt;=$F46,Y$6&lt;=$H46)*((Y$6-$F46+1)/($J46*($J46+1)/2)*$D46))+($K46="custom")*CustCF!S46</f>
        <v>69717.504123226783</v>
      </c>
      <c r="Z46" s="691">
        <f>($K46="Bell Curve")*(_xlfn.NORM.DIST(AND(Z$6&gt;=$F46,Z$6&lt;=$H46)*(Z$6-$F46+1),$J46/2,$M46,TRUE)-_xlfn.NORM.DIST(AND(Z$6&gt;=$F46,Z$6&lt;=$H46)*(Y$6-$F46+1),$J46/2,$M46,TRUE))/(1-2*_xlfn.NORM.DIST(0,$J46/2,$M46,TRUE))*$D46+($K46="Steady Growth")*(AND(Z$6&gt;=$F46,Z$6&lt;=$H46)*((Z$6-$F46+1)/($J46*($J46+1)/2)*$D46))+($K46="custom")*CustCF!T46</f>
        <v>72345.291471883742</v>
      </c>
      <c r="AA46" s="691">
        <f>($K46="Bell Curve")*(_xlfn.NORM.DIST(AND(AA$6&gt;=$F46,AA$6&lt;=$H46)*(AA$6-$F46+1),$J46/2,$M46,TRUE)-_xlfn.NORM.DIST(AND(AA$6&gt;=$F46,AA$6&lt;=$H46)*(Z$6-$F46+1),$J46/2,$M46,TRUE))/(1-2*_xlfn.NORM.DIST(0,$J46/2,$M46,TRUE))*$D46+($K46="Steady Growth")*(AND(AA$6&gt;=$F46,AA$6&lt;=$H46)*((AA$6-$F46+1)/($J46*($J46+1)/2)*$D46))+($K46="custom")*CustCF!U46</f>
        <v>74151.947844609036</v>
      </c>
      <c r="AB46" s="691">
        <f>($K46="Bell Curve")*(_xlfn.NORM.DIST(AND(AB$6&gt;=$F46,AB$6&lt;=$H46)*(AB$6-$F46+1),$J46/2,$M46,TRUE)-_xlfn.NORM.DIST(AND(AB$6&gt;=$F46,AB$6&lt;=$H46)*(AA$6-$F46+1),$J46/2,$M46,TRUE))/(1-2*_xlfn.NORM.DIST(0,$J46/2,$M46,TRUE))*$D46+($K46="Steady Growth")*(AND(AB$6&gt;=$F46,AB$6&lt;=$H46)*((AB$6-$F46+1)/($J46*($J46+1)/2)*$D46))+($K46="custom")*CustCF!V46</f>
        <v>75072.125156187263</v>
      </c>
      <c r="AC46" s="691">
        <f>($K46="Bell Curve")*(_xlfn.NORM.DIST(AND(AC$6&gt;=$F46,AC$6&lt;=$H46)*(AC$6-$F46+1),$J46/2,$M46,TRUE)-_xlfn.NORM.DIST(AND(AC$6&gt;=$F46,AC$6&lt;=$H46)*(AB$6-$F46+1),$J46/2,$M46,TRUE))/(1-2*_xlfn.NORM.DIST(0,$J46/2,$M46,TRUE))*$D46+($K46="Steady Growth")*(AND(AC$6&gt;=$F46,AC$6&lt;=$H46)*((AC$6-$F46+1)/($J46*($J46+1)/2)*$D46))+($K46="custom")*CustCF!W46</f>
        <v>75072.125156187263</v>
      </c>
      <c r="AD46" s="691">
        <f>($K46="Bell Curve")*(_xlfn.NORM.DIST(AND(AD$6&gt;=$F46,AD$6&lt;=$H46)*(AD$6-$F46+1),$J46/2,$M46,TRUE)-_xlfn.NORM.DIST(AND(AD$6&gt;=$F46,AD$6&lt;=$H46)*(AC$6-$F46+1),$J46/2,$M46,TRUE))/(1-2*_xlfn.NORM.DIST(0,$J46/2,$M46,TRUE))*$D46+($K46="Steady Growth")*(AND(AD$6&gt;=$F46,AD$6&lt;=$H46)*((AD$6-$F46+1)/($J46*($J46+1)/2)*$D46))+($K46="custom")*CustCF!X46</f>
        <v>74151.947844609036</v>
      </c>
      <c r="AE46" s="691">
        <f>($K46="Bell Curve")*(_xlfn.NORM.DIST(AND(AE$6&gt;=$F46,AE$6&lt;=$H46)*(AE$6-$F46+1),$J46/2,$M46,TRUE)-_xlfn.NORM.DIST(AND(AE$6&gt;=$F46,AE$6&lt;=$H46)*(AD$6-$F46+1),$J46/2,$M46,TRUE))/(1-2*_xlfn.NORM.DIST(0,$J46/2,$M46,TRUE))*$D46+($K46="Steady Growth")*(AND(AE$6&gt;=$F46,AE$6&lt;=$H46)*((AE$6-$F46+1)/($J46*($J46+1)/2)*$D46))+($K46="custom")*CustCF!Y46</f>
        <v>72345.291471883829</v>
      </c>
      <c r="AF46" s="691">
        <f>($K46="Bell Curve")*(_xlfn.NORM.DIST(AND(AF$6&gt;=$F46,AF$6&lt;=$H46)*(AF$6-$F46+1),$J46/2,$M46,TRUE)-_xlfn.NORM.DIST(AND(AF$6&gt;=$F46,AF$6&lt;=$H46)*(AE$6-$F46+1),$J46/2,$M46,TRUE))/(1-2*_xlfn.NORM.DIST(0,$J46/2,$M46,TRUE))*$D46+($K46="Steady Growth")*(AND(AF$6&gt;=$F46,AF$6&lt;=$H46)*((AF$6-$F46+1)/($J46*($J46+1)/2)*$D46))+($K46="custom")*CustCF!Z46</f>
        <v>69717.504123226696</v>
      </c>
      <c r="AG46" s="691">
        <f>($K46="Bell Curve")*(_xlfn.NORM.DIST(AND(AG$6&gt;=$F46,AG$6&lt;=$H46)*(AG$6-$F46+1),$J46/2,$M46,TRUE)-_xlfn.NORM.DIST(AND(AG$6&gt;=$F46,AG$6&lt;=$H46)*(AF$6-$F46+1),$J46/2,$M46,TRUE))/(1-2*_xlfn.NORM.DIST(0,$J46/2,$M46,TRUE))*$D46+($K46="Steady Growth")*(AND(AG$6&gt;=$F46,AG$6&lt;=$H46)*((AG$6-$F46+1)/($J46*($J46+1)/2)*$D46))+($K46="custom")*CustCF!AA46</f>
        <v>66361.66050239437</v>
      </c>
      <c r="AH46" s="691">
        <f>($K46="Bell Curve")*(_xlfn.NORM.DIST(AND(AH$6&gt;=$F46,AH$6&lt;=$H46)*(AH$6-$F46+1),$J46/2,$M46,TRUE)-_xlfn.NORM.DIST(AND(AH$6&gt;=$F46,AH$6&lt;=$H46)*(AG$6-$F46+1),$J46/2,$M46,TRUE))/(1-2*_xlfn.NORM.DIST(0,$J46/2,$M46,TRUE))*$D46+($K46="Steady Growth")*(AND(AH$6&gt;=$F46,AH$6&lt;=$H46)*((AH$6-$F46+1)/($J46*($J46+1)/2)*$D46))+($K46="custom")*CustCF!AB46</f>
        <v>62393.092302548728</v>
      </c>
      <c r="AI46" s="691">
        <f>($K46="Bell Curve")*(_xlfn.NORM.DIST(AND(AI$6&gt;=$F46,AI$6&lt;=$H46)*(AI$6-$F46+1),$J46/2,$M46,TRUE)-_xlfn.NORM.DIST(AND(AI$6&gt;=$F46,AI$6&lt;=$H46)*(AH$6-$F46+1),$J46/2,$M46,TRUE))/(1-2*_xlfn.NORM.DIST(0,$J46/2,$M46,TRUE))*$D46+($K46="Steady Growth")*(AND(AI$6&gt;=$F46,AI$6&lt;=$H46)*((AI$6-$F46+1)/($J46*($J46+1)/2)*$D46))+($K46="custom")*CustCF!AC46</f>
        <v>57942.820129107226</v>
      </c>
      <c r="AJ46" s="691">
        <f>($K46="Bell Curve")*(_xlfn.NORM.DIST(AND(AJ$6&gt;=$F46,AJ$6&lt;=$H46)*(AJ$6-$F46+1),$J46/2,$M46,TRUE)-_xlfn.NORM.DIST(AND(AJ$6&gt;=$F46,AJ$6&lt;=$H46)*(AI$6-$F46+1),$J46/2,$M46,TRUE))/(1-2*_xlfn.NORM.DIST(0,$J46/2,$M46,TRUE))*$D46+($K46="Steady Growth")*(AND(AJ$6&gt;=$F46,AJ$6&lt;=$H46)*((AJ$6-$F46+1)/($J46*($J46+1)/2)*$D46))+($K46="custom")*CustCF!AD46</f>
        <v>53150.407559464998</v>
      </c>
      <c r="AK46" s="691">
        <f>($K46="Bell Curve")*(_xlfn.NORM.DIST(AND(AK$6&gt;=$F46,AK$6&lt;=$H46)*(AK$6-$F46+1),$J46/2,$M46,TRUE)-_xlfn.NORM.DIST(AND(AK$6&gt;=$F46,AK$6&lt;=$H46)*(AJ$6-$F46+1),$J46/2,$M46,TRUE))/(1-2*_xlfn.NORM.DIST(0,$J46/2,$M46,TRUE))*$D46+($K46="Steady Growth")*(AND(AK$6&gt;=$F46,AK$6&lt;=$H46)*((AK$6-$F46+1)/($J46*($J46+1)/2)*$D46))+($K46="custom")*CustCF!AE46</f>
        <v>48156.777814450536</v>
      </c>
      <c r="AL46" s="691">
        <f>($K46="Bell Curve")*(_xlfn.NORM.DIST(AND(AL$6&gt;=$F46,AL$6&lt;=$H46)*(AL$6-$F46+1),$J46/2,$M46,TRUE)-_xlfn.NORM.DIST(AND(AL$6&gt;=$F46,AL$6&lt;=$H46)*(AK$6-$F46+1),$J46/2,$M46,TRUE))/(1-2*_xlfn.NORM.DIST(0,$J46/2,$M46,TRUE))*$D46+($K46="Steady Growth")*(AND(AL$6&gt;=$F46,AL$6&lt;=$H46)*((AL$6-$F46+1)/($J46*($J46+1)/2)*$D46))+($K46="custom")*CustCF!AF46</f>
        <v>43097.501390622034</v>
      </c>
      <c r="AM46" s="691">
        <f>($K46="Bell Curve")*(_xlfn.NORM.DIST(AND(AM$6&gt;=$F46,AM$6&lt;=$H46)*(AM$6-$F46+1),$J46/2,$M46,TRUE)-_xlfn.NORM.DIST(AND(AM$6&gt;=$F46,AM$6&lt;=$H46)*(AL$6-$F46+1),$J46/2,$M46,TRUE))/(1-2*_xlfn.NORM.DIST(0,$J46/2,$M46,TRUE))*$D46+($K46="Steady Growth")*(AND(AM$6&gt;=$F46,AM$6&lt;=$H46)*((AM$6-$F46+1)/($J46*($J46+1)/2)*$D46))+($K46="custom")*CustCF!AG46</f>
        <v>38096.985624378955</v>
      </c>
      <c r="AN46" s="691">
        <f>($K46="Bell Curve")*(_xlfn.NORM.DIST(AND(AN$6&gt;=$F46,AN$6&lt;=$H46)*(AN$6-$F46+1),$J46/2,$M46,TRUE)-_xlfn.NORM.DIST(AND(AN$6&gt;=$F46,AN$6&lt;=$H46)*(AM$6-$F46+1),$J46/2,$M46,TRUE))/(1-2*_xlfn.NORM.DIST(0,$J46/2,$M46,TRUE))*$D46+($K46="Steady Growth")*(AND(AN$6&gt;=$F46,AN$6&lt;=$H46)*((AN$6-$F46+1)/($J46*($J46+1)/2)*$D46))+($K46="custom")*CustCF!AH46</f>
        <v>33263.886081126344</v>
      </c>
      <c r="AO46" s="691">
        <f>($K46="Bell Curve")*(_xlfn.NORM.DIST(AND(AO$6&gt;=$F46,AO$6&lt;=$H46)*(AO$6-$F46+1),$J46/2,$M46,TRUE)-_xlfn.NORM.DIST(AND(AO$6&gt;=$F46,AO$6&lt;=$H46)*(AN$6-$F46+1),$J46/2,$M46,TRUE))/(1-2*_xlfn.NORM.DIST(0,$J46/2,$M46,TRUE))*$D46+($K46="Steady Growth")*(AND(AO$6&gt;=$F46,AO$6&lt;=$H46)*((AO$6-$F46+1)/($J46*($J46+1)/2)*$D46))+($K46="custom")*CustCF!AI46</f>
        <v>0</v>
      </c>
      <c r="AP46" s="691">
        <f>($K46="Bell Curve")*(_xlfn.NORM.DIST(AND(AP$6&gt;=$F46,AP$6&lt;=$H46)*(AP$6-$F46+1),$J46/2,$M46,TRUE)-_xlfn.NORM.DIST(AND(AP$6&gt;=$F46,AP$6&lt;=$H46)*(AO$6-$F46+1),$J46/2,$M46,TRUE))/(1-2*_xlfn.NORM.DIST(0,$J46/2,$M46,TRUE))*$D46+($K46="Steady Growth")*(AND(AP$6&gt;=$F46,AP$6&lt;=$H46)*((AP$6-$F46+1)/($J46*($J46+1)/2)*$D46))+($K46="custom")*CustCF!AJ46</f>
        <v>0</v>
      </c>
      <c r="AQ46" s="691">
        <f>($K46="Bell Curve")*(_xlfn.NORM.DIST(AND(AQ$6&gt;=$F46,AQ$6&lt;=$H46)*(AQ$6-$F46+1),$J46/2,$M46,TRUE)-_xlfn.NORM.DIST(AND(AQ$6&gt;=$F46,AQ$6&lt;=$H46)*(AP$6-$F46+1),$J46/2,$M46,TRUE))/(1-2*_xlfn.NORM.DIST(0,$J46/2,$M46,TRUE))*$D46+($K46="Steady Growth")*(AND(AQ$6&gt;=$F46,AQ$6&lt;=$H46)*((AQ$6-$F46+1)/($J46*($J46+1)/2)*$D46))+($K46="custom")*CustCF!AK46</f>
        <v>0</v>
      </c>
      <c r="AR46" s="691">
        <f>($K46="Bell Curve")*(_xlfn.NORM.DIST(AND(AR$6&gt;=$F46,AR$6&lt;=$H46)*(AR$6-$F46+1),$J46/2,$M46,TRUE)-_xlfn.NORM.DIST(AND(AR$6&gt;=$F46,AR$6&lt;=$H46)*(AQ$6-$F46+1),$J46/2,$M46,TRUE))/(1-2*_xlfn.NORM.DIST(0,$J46/2,$M46,TRUE))*$D46+($K46="Steady Growth")*(AND(AR$6&gt;=$F46,AR$6&lt;=$H46)*((AR$6-$F46+1)/($J46*($J46+1)/2)*$D46))+($K46="custom")*CustCF!AL46</f>
        <v>0</v>
      </c>
      <c r="AS46" s="691">
        <f>($K46="Bell Curve")*(_xlfn.NORM.DIST(AND(AS$6&gt;=$F46,AS$6&lt;=$H46)*(AS$6-$F46+1),$J46/2,$M46,TRUE)-_xlfn.NORM.DIST(AND(AS$6&gt;=$F46,AS$6&lt;=$H46)*(AR$6-$F46+1),$J46/2,$M46,TRUE))/(1-2*_xlfn.NORM.DIST(0,$J46/2,$M46,TRUE))*$D46+($K46="Steady Growth")*(AND(AS$6&gt;=$F46,AS$6&lt;=$H46)*((AS$6-$F46+1)/($J46*($J46+1)/2)*$D46))+($K46="custom")*CustCF!AM46</f>
        <v>0</v>
      </c>
      <c r="AT46" s="691">
        <f>($K46="Bell Curve")*(_xlfn.NORM.DIST(AND(AT$6&gt;=$F46,AT$6&lt;=$H46)*(AT$6-$F46+1),$J46/2,$M46,TRUE)-_xlfn.NORM.DIST(AND(AT$6&gt;=$F46,AT$6&lt;=$H46)*(AS$6-$F46+1),$J46/2,$M46,TRUE))/(1-2*_xlfn.NORM.DIST(0,$J46/2,$M46,TRUE))*$D46+($K46="Steady Growth")*(AND(AT$6&gt;=$F46,AT$6&lt;=$H46)*((AT$6-$F46+1)/($J46*($J46+1)/2)*$D46))+($K46="custom")*CustCF!AN46</f>
        <v>0</v>
      </c>
      <c r="AU46" s="691">
        <f>($K46="Bell Curve")*(_xlfn.NORM.DIST(AND(AU$6&gt;=$F46,AU$6&lt;=$H46)*(AU$6-$F46+1),$J46/2,$M46,TRUE)-_xlfn.NORM.DIST(AND(AU$6&gt;=$F46,AU$6&lt;=$H46)*(AT$6-$F46+1),$J46/2,$M46,TRUE))/(1-2*_xlfn.NORM.DIST(0,$J46/2,$M46,TRUE))*$D46+($K46="Steady Growth")*(AND(AU$6&gt;=$F46,AU$6&lt;=$H46)*((AU$6-$F46+1)/($J46*($J46+1)/2)*$D46))+($K46="custom")*CustCF!AO46</f>
        <v>0</v>
      </c>
      <c r="AV46" s="691">
        <f>($K46="Bell Curve")*(_xlfn.NORM.DIST(AND(AV$6&gt;=$F46,AV$6&lt;=$H46)*(AV$6-$F46+1),$J46/2,$M46,TRUE)-_xlfn.NORM.DIST(AND(AV$6&gt;=$F46,AV$6&lt;=$H46)*(AU$6-$F46+1),$J46/2,$M46,TRUE))/(1-2*_xlfn.NORM.DIST(0,$J46/2,$M46,TRUE))*$D46+($K46="Steady Growth")*(AND(AV$6&gt;=$F46,AV$6&lt;=$H46)*((AV$6-$F46+1)/($J46*($J46+1)/2)*$D46))+($K46="custom")*CustCF!AP46</f>
        <v>0</v>
      </c>
      <c r="AW46" s="691">
        <f>($K46="Bell Curve")*(_xlfn.NORM.DIST(AND(AW$6&gt;=$F46,AW$6&lt;=$H46)*(AW$6-$F46+1),$J46/2,$M46,TRUE)-_xlfn.NORM.DIST(AND(AW$6&gt;=$F46,AW$6&lt;=$H46)*(AV$6-$F46+1),$J46/2,$M46,TRUE))/(1-2*_xlfn.NORM.DIST(0,$J46/2,$M46,TRUE))*$D46+($K46="Steady Growth")*(AND(AW$6&gt;=$F46,AW$6&lt;=$H46)*((AW$6-$F46+1)/($J46*($J46+1)/2)*$D46))+($K46="custom")*CustCF!AQ46</f>
        <v>0</v>
      </c>
      <c r="AX46" s="691">
        <f>($K46="Bell Curve")*(_xlfn.NORM.DIST(AND(AX$6&gt;=$F46,AX$6&lt;=$H46)*(AX$6-$F46+1),$J46/2,$M46,TRUE)-_xlfn.NORM.DIST(AND(AX$6&gt;=$F46,AX$6&lt;=$H46)*(AW$6-$F46+1),$J46/2,$M46,TRUE))/(1-2*_xlfn.NORM.DIST(0,$J46/2,$M46,TRUE))*$D46+($K46="Steady Growth")*(AND(AX$6&gt;=$F46,AX$6&lt;=$H46)*((AX$6-$F46+1)/($J46*($J46+1)/2)*$D46))+($K46="custom")*CustCF!AR46</f>
        <v>0</v>
      </c>
      <c r="AY46" s="691">
        <f>($K46="Bell Curve")*(_xlfn.NORM.DIST(AND(AY$6&gt;=$F46,AY$6&lt;=$H46)*(AY$6-$F46+1),$J46/2,$M46,TRUE)-_xlfn.NORM.DIST(AND(AY$6&gt;=$F46,AY$6&lt;=$H46)*(AX$6-$F46+1),$J46/2,$M46,TRUE))/(1-2*_xlfn.NORM.DIST(0,$J46/2,$M46,TRUE))*$D46+($K46="Steady Growth")*(AND(AY$6&gt;=$F46,AY$6&lt;=$H46)*((AY$6-$F46+1)/($J46*($J46+1)/2)*$D46))+($K46="custom")*CustCF!AS46</f>
        <v>0</v>
      </c>
      <c r="AZ46" s="691">
        <f>($K46="Bell Curve")*(_xlfn.NORM.DIST(AND(AZ$6&gt;=$F46,AZ$6&lt;=$H46)*(AZ$6-$F46+1),$J46/2,$M46,TRUE)-_xlfn.NORM.DIST(AND(AZ$6&gt;=$F46,AZ$6&lt;=$H46)*(AY$6-$F46+1),$J46/2,$M46,TRUE))/(1-2*_xlfn.NORM.DIST(0,$J46/2,$M46,TRUE))*$D46+($K46="Steady Growth")*(AND(AZ$6&gt;=$F46,AZ$6&lt;=$H46)*((AZ$6-$F46+1)/($J46*($J46+1)/2)*$D46))+($K46="custom")*CustCF!AT46</f>
        <v>0</v>
      </c>
      <c r="BA46" s="691">
        <f>($K46="Bell Curve")*(_xlfn.NORM.DIST(AND(BA$6&gt;=$F46,BA$6&lt;=$H46)*(BA$6-$F46+1),$J46/2,$M46,TRUE)-_xlfn.NORM.DIST(AND(BA$6&gt;=$F46,BA$6&lt;=$H46)*(AZ$6-$F46+1),$J46/2,$M46,TRUE))/(1-2*_xlfn.NORM.DIST(0,$J46/2,$M46,TRUE))*$D46+($K46="Steady Growth")*(AND(BA$6&gt;=$F46,BA$6&lt;=$H46)*((BA$6-$F46+1)/($J46*($J46+1)/2)*$D46))+($K46="custom")*CustCF!AU46</f>
        <v>0</v>
      </c>
      <c r="BB46" s="691">
        <f>($K46="Bell Curve")*(_xlfn.NORM.DIST(AND(BB$6&gt;=$F46,BB$6&lt;=$H46)*(BB$6-$F46+1),$J46/2,$M46,TRUE)-_xlfn.NORM.DIST(AND(BB$6&gt;=$F46,BB$6&lt;=$H46)*(BA$6-$F46+1),$J46/2,$M46,TRUE))/(1-2*_xlfn.NORM.DIST(0,$J46/2,$M46,TRUE))*$D46+($K46="Steady Growth")*(AND(BB$6&gt;=$F46,BB$6&lt;=$H46)*((BB$6-$F46+1)/($J46*($J46+1)/2)*$D46))+($K46="custom")*CustCF!AV46</f>
        <v>0</v>
      </c>
      <c r="BC46" s="691">
        <f>($K46="Bell Curve")*(_xlfn.NORM.DIST(AND(BC$6&gt;=$F46,BC$6&lt;=$H46)*(BC$6-$F46+1),$J46/2,$M46,TRUE)-_xlfn.NORM.DIST(AND(BC$6&gt;=$F46,BC$6&lt;=$H46)*(BB$6-$F46+1),$J46/2,$M46,TRUE))/(1-2*_xlfn.NORM.DIST(0,$J46/2,$M46,TRUE))*$D46+($K46="Steady Growth")*(AND(BC$6&gt;=$F46,BC$6&lt;=$H46)*((BC$6-$F46+1)/($J46*($J46+1)/2)*$D46))+($K46="custom")*CustCF!AW46</f>
        <v>0</v>
      </c>
      <c r="BD46" s="691">
        <f>($K46="Bell Curve")*(_xlfn.NORM.DIST(AND(BD$6&gt;=$F46,BD$6&lt;=$H46)*(BD$6-$F46+1),$J46/2,$M46,TRUE)-_xlfn.NORM.DIST(AND(BD$6&gt;=$F46,BD$6&lt;=$H46)*(BC$6-$F46+1),$J46/2,$M46,TRUE))/(1-2*_xlfn.NORM.DIST(0,$J46/2,$M46,TRUE))*$D46+($K46="Steady Growth")*(AND(BD$6&gt;=$F46,BD$6&lt;=$H46)*((BD$6-$F46+1)/($J46*($J46+1)/2)*$D46))+($K46="custom")*CustCF!AX46</f>
        <v>0</v>
      </c>
      <c r="BE46" s="691">
        <f>($K46="Bell Curve")*(_xlfn.NORM.DIST(AND(BE$6&gt;=$F46,BE$6&lt;=$H46)*(BE$6-$F46+1),$J46/2,$M46,TRUE)-_xlfn.NORM.DIST(AND(BE$6&gt;=$F46,BE$6&lt;=$H46)*(BD$6-$F46+1),$J46/2,$M46,TRUE))/(1-2*_xlfn.NORM.DIST(0,$J46/2,$M46,TRUE))*$D46+($K46="Steady Growth")*(AND(BE$6&gt;=$F46,BE$6&lt;=$H46)*((BE$6-$F46+1)/($J46*($J46+1)/2)*$D46))+($K46="custom")*CustCF!AY46</f>
        <v>0</v>
      </c>
      <c r="BF46" s="691">
        <f>($K46="Bell Curve")*(_xlfn.NORM.DIST(AND(BF$6&gt;=$F46,BF$6&lt;=$H46)*(BF$6-$F46+1),$J46/2,$M46,TRUE)-_xlfn.NORM.DIST(AND(BF$6&gt;=$F46,BF$6&lt;=$H46)*(BE$6-$F46+1),$J46/2,$M46,TRUE))/(1-2*_xlfn.NORM.DIST(0,$J46/2,$M46,TRUE))*$D46+($K46="Steady Growth")*(AND(BF$6&gt;=$F46,BF$6&lt;=$H46)*((BF$6-$F46+1)/($J46*($J46+1)/2)*$D46))+($K46="custom")*CustCF!AZ46</f>
        <v>0</v>
      </c>
      <c r="BG46" s="691">
        <f>($K46="Bell Curve")*(_xlfn.NORM.DIST(AND(BG$6&gt;=$F46,BG$6&lt;=$H46)*(BG$6-$F46+1),$J46/2,$M46,TRUE)-_xlfn.NORM.DIST(AND(BG$6&gt;=$F46,BG$6&lt;=$H46)*(BF$6-$F46+1),$J46/2,$M46,TRUE))/(1-2*_xlfn.NORM.DIST(0,$J46/2,$M46,TRUE))*$D46+($K46="Steady Growth")*(AND(BG$6&gt;=$F46,BG$6&lt;=$H46)*((BG$6-$F46+1)/($J46*($J46+1)/2)*$D46))+($K46="custom")*CustCF!BA46</f>
        <v>0</v>
      </c>
      <c r="BH46" s="691">
        <f>($K46="Bell Curve")*(_xlfn.NORM.DIST(AND(BH$6&gt;=$F46,BH$6&lt;=$H46)*(BH$6-$F46+1),$J46/2,$M46,TRUE)-_xlfn.NORM.DIST(AND(BH$6&gt;=$F46,BH$6&lt;=$H46)*(BG$6-$F46+1),$J46/2,$M46,TRUE))/(1-2*_xlfn.NORM.DIST(0,$J46/2,$M46,TRUE))*$D46+($K46="Steady Growth")*(AND(BH$6&gt;=$F46,BH$6&lt;=$H46)*((BH$6-$F46+1)/($J46*($J46+1)/2)*$D46))+($K46="custom")*CustCF!BB46</f>
        <v>0</v>
      </c>
      <c r="BI46" s="691">
        <f>($K46="Bell Curve")*(_xlfn.NORM.DIST(AND(BI$6&gt;=$F46,BI$6&lt;=$H46)*(BI$6-$F46+1),$J46/2,$M46,TRUE)-_xlfn.NORM.DIST(AND(BI$6&gt;=$F46,BI$6&lt;=$H46)*(BH$6-$F46+1),$J46/2,$M46,TRUE))/(1-2*_xlfn.NORM.DIST(0,$J46/2,$M46,TRUE))*$D46+($K46="Steady Growth")*(AND(BI$6&gt;=$F46,BI$6&lt;=$H46)*((BI$6-$F46+1)/($J46*($J46+1)/2)*$D46))+($K46="custom")*CustCF!BC46</f>
        <v>0</v>
      </c>
      <c r="BJ46" s="691">
        <f>($K46="Bell Curve")*(_xlfn.NORM.DIST(AND(BJ$6&gt;=$F46,BJ$6&lt;=$H46)*(BJ$6-$F46+1),$J46/2,$M46,TRUE)-_xlfn.NORM.DIST(AND(BJ$6&gt;=$F46,BJ$6&lt;=$H46)*(BI$6-$F46+1),$J46/2,$M46,TRUE))/(1-2*_xlfn.NORM.DIST(0,$J46/2,$M46,TRUE))*$D46+($K46="Steady Growth")*(AND(BJ$6&gt;=$F46,BJ$6&lt;=$H46)*((BJ$6-$F46+1)/($J46*($J46+1)/2)*$D46))+($K46="custom")*CustCF!BD46</f>
        <v>0</v>
      </c>
      <c r="BK46" s="691">
        <f>($K46="Bell Curve")*(_xlfn.NORM.DIST(AND(BK$6&gt;=$F46,BK$6&lt;=$H46)*(BK$6-$F46+1),$J46/2,$M46,TRUE)-_xlfn.NORM.DIST(AND(BK$6&gt;=$F46,BK$6&lt;=$H46)*(BJ$6-$F46+1),$J46/2,$M46,TRUE))/(1-2*_xlfn.NORM.DIST(0,$J46/2,$M46,TRUE))*$D46+($K46="Steady Growth")*(AND(BK$6&gt;=$F46,BK$6&lt;=$H46)*((BK$6-$F46+1)/($J46*($J46+1)/2)*$D46))+($K46="custom")*CustCF!BE46</f>
        <v>0</v>
      </c>
      <c r="BL46" s="691">
        <f>($K46="Bell Curve")*(_xlfn.NORM.DIST(AND(BL$6&gt;=$F46,BL$6&lt;=$H46)*(BL$6-$F46+1),$J46/2,$M46,TRUE)-_xlfn.NORM.DIST(AND(BL$6&gt;=$F46,BL$6&lt;=$H46)*(BK$6-$F46+1),$J46/2,$M46,TRUE))/(1-2*_xlfn.NORM.DIST(0,$J46/2,$M46,TRUE))*$D46+($K46="Steady Growth")*(AND(BL$6&gt;=$F46,BL$6&lt;=$H46)*((BL$6-$F46+1)/($J46*($J46+1)/2)*$D46))+($K46="custom")*CustCF!BF46</f>
        <v>0</v>
      </c>
      <c r="BM46" s="691">
        <f>($K46="Bell Curve")*(_xlfn.NORM.DIST(AND(BM$6&gt;=$F46,BM$6&lt;=$H46)*(BM$6-$F46+1),$J46/2,$M46,TRUE)-_xlfn.NORM.DIST(AND(BM$6&gt;=$F46,BM$6&lt;=$H46)*(BL$6-$F46+1),$J46/2,$M46,TRUE))/(1-2*_xlfn.NORM.DIST(0,$J46/2,$M46,TRUE))*$D46+($K46="Steady Growth")*(AND(BM$6&gt;=$F46,BM$6&lt;=$H46)*((BM$6-$F46+1)/($J46*($J46+1)/2)*$D46))+($K46="custom")*CustCF!BG46</f>
        <v>0</v>
      </c>
      <c r="BN46" s="691">
        <f>($K46="Bell Curve")*(_xlfn.NORM.DIST(AND(BN$6&gt;=$F46,BN$6&lt;=$H46)*(BN$6-$F46+1),$J46/2,$M46,TRUE)-_xlfn.NORM.DIST(AND(BN$6&gt;=$F46,BN$6&lt;=$H46)*(BM$6-$F46+1),$J46/2,$M46,TRUE))/(1-2*_xlfn.NORM.DIST(0,$J46/2,$M46,TRUE))*$D46+($K46="Steady Growth")*(AND(BN$6&gt;=$F46,BN$6&lt;=$H46)*((BN$6-$F46+1)/($J46*($J46+1)/2)*$D46))+($K46="custom")*CustCF!BH46</f>
        <v>0</v>
      </c>
      <c r="BO46" s="691">
        <f>($K46="Bell Curve")*(_xlfn.NORM.DIST(AND(BO$6&gt;=$F46,BO$6&lt;=$H46)*(BO$6-$F46+1),$J46/2,$M46,TRUE)-_xlfn.NORM.DIST(AND(BO$6&gt;=$F46,BO$6&lt;=$H46)*(BN$6-$F46+1),$J46/2,$M46,TRUE))/(1-2*_xlfn.NORM.DIST(0,$J46/2,$M46,TRUE))*$D46+($K46="Steady Growth")*(AND(BO$6&gt;=$F46,BO$6&lt;=$H46)*((BO$6-$F46+1)/($J46*($J46+1)/2)*$D46))+($K46="custom")*CustCF!BI46</f>
        <v>0</v>
      </c>
      <c r="BP46" s="691">
        <f>($K46="Bell Curve")*(_xlfn.NORM.DIST(AND(BP$6&gt;=$F46,BP$6&lt;=$H46)*(BP$6-$F46+1),$J46/2,$M46,TRUE)-_xlfn.NORM.DIST(AND(BP$6&gt;=$F46,BP$6&lt;=$H46)*(BO$6-$F46+1),$J46/2,$M46,TRUE))/(1-2*_xlfn.NORM.DIST(0,$J46/2,$M46,TRUE))*$D46+($K46="Steady Growth")*(AND(BP$6&gt;=$F46,BP$6&lt;=$H46)*((BP$6-$F46+1)/($J46*($J46+1)/2)*$D46))+($K46="custom")*CustCF!BJ46</f>
        <v>0</v>
      </c>
      <c r="BQ46" s="691">
        <f>($K46="Bell Curve")*(_xlfn.NORM.DIST(AND(BQ$6&gt;=$F46,BQ$6&lt;=$H46)*(BQ$6-$F46+1),$J46/2,$M46,TRUE)-_xlfn.NORM.DIST(AND(BQ$6&gt;=$F46,BQ$6&lt;=$H46)*(BP$6-$F46+1),$J46/2,$M46,TRUE))/(1-2*_xlfn.NORM.DIST(0,$J46/2,$M46,TRUE))*$D46+($K46="Steady Growth")*(AND(BQ$6&gt;=$F46,BQ$6&lt;=$H46)*((BQ$6-$F46+1)/($J46*($J46+1)/2)*$D46))+($K46="custom")*CustCF!BK46</f>
        <v>0</v>
      </c>
      <c r="BR46" s="691">
        <f>($K46="Bell Curve")*(_xlfn.NORM.DIST(AND(BR$6&gt;=$F46,BR$6&lt;=$H46)*(BR$6-$F46+1),$J46/2,$M46,TRUE)-_xlfn.NORM.DIST(AND(BR$6&gt;=$F46,BR$6&lt;=$H46)*(BQ$6-$F46+1),$J46/2,$M46,TRUE))/(1-2*_xlfn.NORM.DIST(0,$J46/2,$M46,TRUE))*$D46+($K46="Steady Growth")*(AND(BR$6&gt;=$F46,BR$6&lt;=$H46)*((BR$6-$F46+1)/($J46*($J46+1)/2)*$D46))+($K46="custom")*CustCF!BL46</f>
        <v>0</v>
      </c>
      <c r="BS46" s="691">
        <f>($K46="Bell Curve")*(_xlfn.NORM.DIST(AND(BS$6&gt;=$F46,BS$6&lt;=$H46)*(BS$6-$F46+1),$J46/2,$M46,TRUE)-_xlfn.NORM.DIST(AND(BS$6&gt;=$F46,BS$6&lt;=$H46)*(BR$6-$F46+1),$J46/2,$M46,TRUE))/(1-2*_xlfn.NORM.DIST(0,$J46/2,$M46,TRUE))*$D46+($K46="Steady Growth")*(AND(BS$6&gt;=$F46,BS$6&lt;=$H46)*((BS$6-$F46+1)/($J46*($J46+1)/2)*$D46))+($K46="custom")*CustCF!BM46</f>
        <v>0</v>
      </c>
      <c r="BT46" s="691">
        <f>($K46="Bell Curve")*(_xlfn.NORM.DIST(AND(BT$6&gt;=$F46,BT$6&lt;=$H46)*(BT$6-$F46+1),$J46/2,$M46,TRUE)-_xlfn.NORM.DIST(AND(BT$6&gt;=$F46,BT$6&lt;=$H46)*(BS$6-$F46+1),$J46/2,$M46,TRUE))/(1-2*_xlfn.NORM.DIST(0,$J46/2,$M46,TRUE))*$D46+($K46="Steady Growth")*(AND(BT$6&gt;=$F46,BT$6&lt;=$H46)*((BT$6-$F46+1)/($J46*($J46+1)/2)*$D46))+($K46="custom")*CustCF!BN46</f>
        <v>0</v>
      </c>
      <c r="BU46" s="691">
        <f>($K46="Bell Curve")*(_xlfn.NORM.DIST(AND(BU$6&gt;=$F46,BU$6&lt;=$H46)*(BU$6-$F46+1),$J46/2,$M46,TRUE)-_xlfn.NORM.DIST(AND(BU$6&gt;=$F46,BU$6&lt;=$H46)*(BT$6-$F46+1),$J46/2,$M46,TRUE))/(1-2*_xlfn.NORM.DIST(0,$J46/2,$M46,TRUE))*$D46+($K46="Steady Growth")*(AND(BU$6&gt;=$F46,BU$6&lt;=$H46)*((BU$6-$F46+1)/($J46*($J46+1)/2)*$D46))+($K46="custom")*CustCF!BO46</f>
        <v>0</v>
      </c>
      <c r="BV46" s="691">
        <f>($K46="Bell Curve")*(_xlfn.NORM.DIST(AND(BV$6&gt;=$F46,BV$6&lt;=$H46)*(BV$6-$F46+1),$J46/2,$M46,TRUE)-_xlfn.NORM.DIST(AND(BV$6&gt;=$F46,BV$6&lt;=$H46)*(BU$6-$F46+1),$J46/2,$M46,TRUE))/(1-2*_xlfn.NORM.DIST(0,$J46/2,$M46,TRUE))*$D46+($K46="Steady Growth")*(AND(BV$6&gt;=$F46,BV$6&lt;=$H46)*((BV$6-$F46+1)/($J46*($J46+1)/2)*$D46))+($K46="custom")*CustCF!BP46</f>
        <v>0</v>
      </c>
      <c r="BW46" s="691">
        <f>($K46="Bell Curve")*(_xlfn.NORM.DIST(AND(BW$6&gt;=$F46,BW$6&lt;=$H46)*(BW$6-$F46+1),$J46/2,$M46,TRUE)-_xlfn.NORM.DIST(AND(BW$6&gt;=$F46,BW$6&lt;=$H46)*(BV$6-$F46+1),$J46/2,$M46,TRUE))/(1-2*_xlfn.NORM.DIST(0,$J46/2,$M46,TRUE))*$D46+($K46="Steady Growth")*(AND(BW$6&gt;=$F46,BW$6&lt;=$H46)*((BW$6-$F46+1)/($J46*($J46+1)/2)*$D46))+($K46="custom")*CustCF!BQ46</f>
        <v>0</v>
      </c>
      <c r="BX46" s="691">
        <f>($K46="Bell Curve")*(_xlfn.NORM.DIST(AND(BX$6&gt;=$F46,BX$6&lt;=$H46)*(BX$6-$F46+1),$J46/2,$M46,TRUE)-_xlfn.NORM.DIST(AND(BX$6&gt;=$F46,BX$6&lt;=$H46)*(BW$6-$F46+1),$J46/2,$M46,TRUE))/(1-2*_xlfn.NORM.DIST(0,$J46/2,$M46,TRUE))*$D46+($K46="Steady Growth")*(AND(BX$6&gt;=$F46,BX$6&lt;=$H46)*((BX$6-$F46+1)/($J46*($J46+1)/2)*$D46))+($K46="custom")*CustCF!BR46</f>
        <v>0</v>
      </c>
      <c r="BY46" s="691">
        <f>($K46="Bell Curve")*(_xlfn.NORM.DIST(AND(BY$6&gt;=$F46,BY$6&lt;=$H46)*(BY$6-$F46+1),$J46/2,$M46,TRUE)-_xlfn.NORM.DIST(AND(BY$6&gt;=$F46,BY$6&lt;=$H46)*(BX$6-$F46+1),$J46/2,$M46,TRUE))/(1-2*_xlfn.NORM.DIST(0,$J46/2,$M46,TRUE))*$D46+($K46="Steady Growth")*(AND(BY$6&gt;=$F46,BY$6&lt;=$H46)*((BY$6-$F46+1)/($J46*($J46+1)/2)*$D46))+($K46="custom")*CustCF!BS46</f>
        <v>0</v>
      </c>
      <c r="BZ46" s="691">
        <f>($K46="Bell Curve")*(_xlfn.NORM.DIST(AND(BZ$6&gt;=$F46,BZ$6&lt;=$H46)*(BZ$6-$F46+1),$J46/2,$M46,TRUE)-_xlfn.NORM.DIST(AND(BZ$6&gt;=$F46,BZ$6&lt;=$H46)*(BY$6-$F46+1),$J46/2,$M46,TRUE))/(1-2*_xlfn.NORM.DIST(0,$J46/2,$M46,TRUE))*$D46+($K46="Steady Growth")*(AND(BZ$6&gt;=$F46,BZ$6&lt;=$H46)*((BZ$6-$F46+1)/($J46*($J46+1)/2)*$D46))+($K46="custom")*CustCF!BT46</f>
        <v>0</v>
      </c>
      <c r="CA46" s="691">
        <f>($K46="Bell Curve")*(_xlfn.NORM.DIST(AND(CA$6&gt;=$F46,CA$6&lt;=$H46)*(CA$6-$F46+1),$J46/2,$M46,TRUE)-_xlfn.NORM.DIST(AND(CA$6&gt;=$F46,CA$6&lt;=$H46)*(BZ$6-$F46+1),$J46/2,$M46,TRUE))/(1-2*_xlfn.NORM.DIST(0,$J46/2,$M46,TRUE))*$D46+($K46="Steady Growth")*(AND(CA$6&gt;=$F46,CA$6&lt;=$H46)*((CA$6-$F46+1)/($J46*($J46+1)/2)*$D46))+($K46="custom")*CustCF!BU46</f>
        <v>0</v>
      </c>
      <c r="CB46" s="691">
        <f>($K46="Bell Curve")*(_xlfn.NORM.DIST(AND(CB$6&gt;=$F46,CB$6&lt;=$H46)*(CB$6-$F46+1),$J46/2,$M46,TRUE)-_xlfn.NORM.DIST(AND(CB$6&gt;=$F46,CB$6&lt;=$H46)*(CA$6-$F46+1),$J46/2,$M46,TRUE))/(1-2*_xlfn.NORM.DIST(0,$J46/2,$M46,TRUE))*$D46+($K46="Steady Growth")*(AND(CB$6&gt;=$F46,CB$6&lt;=$H46)*((CB$6-$F46+1)/($J46*($J46+1)/2)*$D46))+($K46="custom")*CustCF!BV46</f>
        <v>0</v>
      </c>
      <c r="CC46" s="691">
        <f>($K46="Bell Curve")*(_xlfn.NORM.DIST(AND(CC$6&gt;=$F46,CC$6&lt;=$H46)*(CC$6-$F46+1),$J46/2,$M46,TRUE)-_xlfn.NORM.DIST(AND(CC$6&gt;=$F46,CC$6&lt;=$H46)*(CB$6-$F46+1),$J46/2,$M46,TRUE))/(1-2*_xlfn.NORM.DIST(0,$J46/2,$M46,TRUE))*$D46+($K46="Steady Growth")*(AND(CC$6&gt;=$F46,CC$6&lt;=$H46)*((CC$6-$F46+1)/($J46*($J46+1)/2)*$D46))+($K46="custom")*CustCF!BW46</f>
        <v>0</v>
      </c>
      <c r="CD46" s="691">
        <f>($K46="Bell Curve")*(_xlfn.NORM.DIST(AND(CD$6&gt;=$F46,CD$6&lt;=$H46)*(CD$6-$F46+1),$J46/2,$M46,TRUE)-_xlfn.NORM.DIST(AND(CD$6&gt;=$F46,CD$6&lt;=$H46)*(CC$6-$F46+1),$J46/2,$M46,TRUE))/(1-2*_xlfn.NORM.DIST(0,$J46/2,$M46,TRUE))*$D46+($K46="Steady Growth")*(AND(CD$6&gt;=$F46,CD$6&lt;=$H46)*((CD$6-$F46+1)/($J46*($J46+1)/2)*$D46))+($K46="custom")*CustCF!BX46</f>
        <v>0</v>
      </c>
      <c r="CE46" s="691">
        <f>($K46="Bell Curve")*(_xlfn.NORM.DIST(AND(CE$6&gt;=$F46,CE$6&lt;=$H46)*(CE$6-$F46+1),$J46/2,$M46,TRUE)-_xlfn.NORM.DIST(AND(CE$6&gt;=$F46,CE$6&lt;=$H46)*(CD$6-$F46+1),$J46/2,$M46,TRUE))/(1-2*_xlfn.NORM.DIST(0,$J46/2,$M46,TRUE))*$D46+($K46="Steady Growth")*(AND(CE$6&gt;=$F46,CE$6&lt;=$H46)*((CE$6-$F46+1)/($J46*($J46+1)/2)*$D46))+($K46="custom")*CustCF!BY46</f>
        <v>0</v>
      </c>
      <c r="CF46" s="691">
        <f>($K46="Bell Curve")*(_xlfn.NORM.DIST(AND(CF$6&gt;=$F46,CF$6&lt;=$H46)*(CF$6-$F46+1),$J46/2,$M46,TRUE)-_xlfn.NORM.DIST(AND(CF$6&gt;=$F46,CF$6&lt;=$H46)*(CE$6-$F46+1),$J46/2,$M46,TRUE))/(1-2*_xlfn.NORM.DIST(0,$J46/2,$M46,TRUE))*$D46+($K46="Steady Growth")*(AND(CF$6&gt;=$F46,CF$6&lt;=$H46)*((CF$6-$F46+1)/($J46*($J46+1)/2)*$D46))+($K46="custom")*CustCF!BZ46</f>
        <v>0</v>
      </c>
      <c r="CG46" s="691">
        <f>($K46="Bell Curve")*(_xlfn.NORM.DIST(AND(CG$6&gt;=$F46,CG$6&lt;=$H46)*(CG$6-$F46+1),$J46/2,$M46,TRUE)-_xlfn.NORM.DIST(AND(CG$6&gt;=$F46,CG$6&lt;=$H46)*(CF$6-$F46+1),$J46/2,$M46,TRUE))/(1-2*_xlfn.NORM.DIST(0,$J46/2,$M46,TRUE))*$D46+($K46="Steady Growth")*(AND(CG$6&gt;=$F46,CG$6&lt;=$H46)*((CG$6-$F46+1)/($J46*($J46+1)/2)*$D46))+($K46="custom")*CustCF!CA46</f>
        <v>0</v>
      </c>
      <c r="CH46" s="691">
        <f>($K46="Bell Curve")*(_xlfn.NORM.DIST(AND(CH$6&gt;=$F46,CH$6&lt;=$H46)*(CH$6-$F46+1),$J46/2,$M46,TRUE)-_xlfn.NORM.DIST(AND(CH$6&gt;=$F46,CH$6&lt;=$H46)*(CG$6-$F46+1),$J46/2,$M46,TRUE))/(1-2*_xlfn.NORM.DIST(0,$J46/2,$M46,TRUE))*$D46+($K46="Steady Growth")*(AND(CH$6&gt;=$F46,CH$6&lt;=$H46)*((CH$6-$F46+1)/($J46*($J46+1)/2)*$D46))+($K46="custom")*CustCF!CB46</f>
        <v>0</v>
      </c>
      <c r="CI46" s="691">
        <f>($K46="Bell Curve")*(_xlfn.NORM.DIST(AND(CI$6&gt;=$F46,CI$6&lt;=$H46)*(CI$6-$F46+1),$J46/2,$M46,TRUE)-_xlfn.NORM.DIST(AND(CI$6&gt;=$F46,CI$6&lt;=$H46)*(CH$6-$F46+1),$J46/2,$M46,TRUE))/(1-2*_xlfn.NORM.DIST(0,$J46/2,$M46,TRUE))*$D46+($K46="Steady Growth")*(AND(CI$6&gt;=$F46,CI$6&lt;=$H46)*((CI$6-$F46+1)/($J46*($J46+1)/2)*$D46))+($K46="custom")*CustCF!CC46</f>
        <v>0</v>
      </c>
      <c r="CJ46" s="691">
        <f>($K46="Bell Curve")*(_xlfn.NORM.DIST(AND(CJ$6&gt;=$F46,CJ$6&lt;=$H46)*(CJ$6-$F46+1),$J46/2,$M46,TRUE)-_xlfn.NORM.DIST(AND(CJ$6&gt;=$F46,CJ$6&lt;=$H46)*(CI$6-$F46+1),$J46/2,$M46,TRUE))/(1-2*_xlfn.NORM.DIST(0,$J46/2,$M46,TRUE))*$D46+($K46="Steady Growth")*(AND(CJ$6&gt;=$F46,CJ$6&lt;=$H46)*((CJ$6-$F46+1)/($J46*($J46+1)/2)*$D46))+($K46="custom")*CustCF!CD46</f>
        <v>0</v>
      </c>
      <c r="CK46" s="691">
        <f>($K46="Bell Curve")*(_xlfn.NORM.DIST(AND(CK$6&gt;=$F46,CK$6&lt;=$H46)*(CK$6-$F46+1),$J46/2,$M46,TRUE)-_xlfn.NORM.DIST(AND(CK$6&gt;=$F46,CK$6&lt;=$H46)*(CJ$6-$F46+1),$J46/2,$M46,TRUE))/(1-2*_xlfn.NORM.DIST(0,$J46/2,$M46,TRUE))*$D46+($K46="Steady Growth")*(AND(CK$6&gt;=$F46,CK$6&lt;=$H46)*((CK$6-$F46+1)/($J46*($J46+1)/2)*$D46))+($K46="custom")*CustCF!CE46</f>
        <v>0</v>
      </c>
      <c r="CL46" s="691">
        <f>($K46="Bell Curve")*(_xlfn.NORM.DIST(AND(CL$6&gt;=$F46,CL$6&lt;=$H46)*(CL$6-$F46+1),$J46/2,$M46,TRUE)-_xlfn.NORM.DIST(AND(CL$6&gt;=$F46,CL$6&lt;=$H46)*(CK$6-$F46+1),$J46/2,$M46,TRUE))/(1-2*_xlfn.NORM.DIST(0,$J46/2,$M46,TRUE))*$D46+($K46="Steady Growth")*(AND(CL$6&gt;=$F46,CL$6&lt;=$H46)*((CL$6-$F46+1)/($J46*($J46+1)/2)*$D46))+($K46="custom")*CustCF!CF46</f>
        <v>0</v>
      </c>
      <c r="CM46" s="691">
        <f>($K46="Bell Curve")*(_xlfn.NORM.DIST(AND(CM$6&gt;=$F46,CM$6&lt;=$H46)*(CM$6-$F46+1),$J46/2,$M46,TRUE)-_xlfn.NORM.DIST(AND(CM$6&gt;=$F46,CM$6&lt;=$H46)*(CL$6-$F46+1),$J46/2,$M46,TRUE))/(1-2*_xlfn.NORM.DIST(0,$J46/2,$M46,TRUE))*$D46+($K46="Steady Growth")*(AND(CM$6&gt;=$F46,CM$6&lt;=$H46)*((CM$6-$F46+1)/($J46*($J46+1)/2)*$D46))+($K46="custom")*CustCF!CG46</f>
        <v>0</v>
      </c>
      <c r="CN46" s="691">
        <f>($K46="Bell Curve")*(_xlfn.NORM.DIST(AND(CN$6&gt;=$F46,CN$6&lt;=$H46)*(CN$6-$F46+1),$J46/2,$M46,TRUE)-_xlfn.NORM.DIST(AND(CN$6&gt;=$F46,CN$6&lt;=$H46)*(CM$6-$F46+1),$J46/2,$M46,TRUE))/(1-2*_xlfn.NORM.DIST(0,$J46/2,$M46,TRUE))*$D46+($K46="Steady Growth")*(AND(CN$6&gt;=$F46,CN$6&lt;=$H46)*((CN$6-$F46+1)/($J46*($J46+1)/2)*$D46))+($K46="custom")*CustCF!CH46</f>
        <v>0</v>
      </c>
      <c r="CO46" s="691">
        <f>($K46="Bell Curve")*(_xlfn.NORM.DIST(AND(CO$6&gt;=$F46,CO$6&lt;=$H46)*(CO$6-$F46+1),$J46/2,$M46,TRUE)-_xlfn.NORM.DIST(AND(CO$6&gt;=$F46,CO$6&lt;=$H46)*(CN$6-$F46+1),$J46/2,$M46,TRUE))/(1-2*_xlfn.NORM.DIST(0,$J46/2,$M46,TRUE))*$D46+($K46="Steady Growth")*(AND(CO$6&gt;=$F46,CO$6&lt;=$H46)*((CO$6-$F46+1)/($J46*($J46+1)/2)*$D46))+($K46="custom")*CustCF!CI46</f>
        <v>0</v>
      </c>
      <c r="CP46" s="691">
        <f>($K46="Bell Curve")*(_xlfn.NORM.DIST(AND(CP$6&gt;=$F46,CP$6&lt;=$H46)*(CP$6-$F46+1),$J46/2,$M46,TRUE)-_xlfn.NORM.DIST(AND(CP$6&gt;=$F46,CP$6&lt;=$H46)*(CO$6-$F46+1),$J46/2,$M46,TRUE))/(1-2*_xlfn.NORM.DIST(0,$J46/2,$M46,TRUE))*$D46+($K46="Steady Growth")*(AND(CP$6&gt;=$F46,CP$6&lt;=$H46)*((CP$6-$F46+1)/($J46*($J46+1)/2)*$D46))+($K46="custom")*CustCF!CJ46</f>
        <v>0</v>
      </c>
      <c r="CQ46" s="691">
        <f>($K46="Bell Curve")*(_xlfn.NORM.DIST(AND(CQ$6&gt;=$F46,CQ$6&lt;=$H46)*(CQ$6-$F46+1),$J46/2,$M46,TRUE)-_xlfn.NORM.DIST(AND(CQ$6&gt;=$F46,CQ$6&lt;=$H46)*(CP$6-$F46+1),$J46/2,$M46,TRUE))/(1-2*_xlfn.NORM.DIST(0,$J46/2,$M46,TRUE))*$D46+($K46="Steady Growth")*(AND(CQ$6&gt;=$F46,CQ$6&lt;=$H46)*((CQ$6-$F46+1)/($J46*($J46+1)/2)*$D46))+($K46="custom")*CustCF!CK46</f>
        <v>0</v>
      </c>
      <c r="CR46" s="691">
        <f>($K46="Bell Curve")*(_xlfn.NORM.DIST(AND(CR$6&gt;=$F46,CR$6&lt;=$H46)*(CR$6-$F46+1),$J46/2,$M46,TRUE)-_xlfn.NORM.DIST(AND(CR$6&gt;=$F46,CR$6&lt;=$H46)*(CQ$6-$F46+1),$J46/2,$M46,TRUE))/(1-2*_xlfn.NORM.DIST(0,$J46/2,$M46,TRUE))*$D46+($K46="Steady Growth")*(AND(CR$6&gt;=$F46,CR$6&lt;=$H46)*((CR$6-$F46+1)/($J46*($J46+1)/2)*$D46))+($K46="custom")*CustCF!CL46</f>
        <v>0</v>
      </c>
      <c r="CS46" s="691">
        <f>($K46="Bell Curve")*(_xlfn.NORM.DIST(AND(CS$6&gt;=$F46,CS$6&lt;=$H46)*(CS$6-$F46+1),$J46/2,$M46,TRUE)-_xlfn.NORM.DIST(AND(CS$6&gt;=$F46,CS$6&lt;=$H46)*(CR$6-$F46+1),$J46/2,$M46,TRUE))/(1-2*_xlfn.NORM.DIST(0,$J46/2,$M46,TRUE))*$D46+($K46="Steady Growth")*(AND(CS$6&gt;=$F46,CS$6&lt;=$H46)*((CS$6-$F46+1)/($J46*($J46+1)/2)*$D46))+($K46="custom")*CustCF!CM46</f>
        <v>0</v>
      </c>
      <c r="CT46" s="691">
        <f>($K46="Bell Curve")*(_xlfn.NORM.DIST(AND(CT$6&gt;=$F46,CT$6&lt;=$H46)*(CT$6-$F46+1),$J46/2,$M46,TRUE)-_xlfn.NORM.DIST(AND(CT$6&gt;=$F46,CT$6&lt;=$H46)*(CS$6-$F46+1),$J46/2,$M46,TRUE))/(1-2*_xlfn.NORM.DIST(0,$J46/2,$M46,TRUE))*$D46+($K46="Steady Growth")*(AND(CT$6&gt;=$F46,CT$6&lt;=$H46)*((CT$6-$F46+1)/($J46*($J46+1)/2)*$D46))+($K46="custom")*CustCF!CN46</f>
        <v>0</v>
      </c>
      <c r="CU46" s="691">
        <f>($K46="Bell Curve")*(_xlfn.NORM.DIST(AND(CU$6&gt;=$F46,CU$6&lt;=$H46)*(CU$6-$F46+1),$J46/2,$M46,TRUE)-_xlfn.NORM.DIST(AND(CU$6&gt;=$F46,CU$6&lt;=$H46)*(CT$6-$F46+1),$J46/2,$M46,TRUE))/(1-2*_xlfn.NORM.DIST(0,$J46/2,$M46,TRUE))*$D46+($K46="Steady Growth")*(AND(CU$6&gt;=$F46,CU$6&lt;=$H46)*((CU$6-$F46+1)/($J46*($J46+1)/2)*$D46))+($K46="custom")*CustCF!CO46</f>
        <v>0</v>
      </c>
      <c r="CV46" s="691">
        <f>($K46="Bell Curve")*(_xlfn.NORM.DIST(AND(CV$6&gt;=$F46,CV$6&lt;=$H46)*(CV$6-$F46+1),$J46/2,$M46,TRUE)-_xlfn.NORM.DIST(AND(CV$6&gt;=$F46,CV$6&lt;=$H46)*(CU$6-$F46+1),$J46/2,$M46,TRUE))/(1-2*_xlfn.NORM.DIST(0,$J46/2,$M46,TRUE))*$D46+($K46="Steady Growth")*(AND(CV$6&gt;=$F46,CV$6&lt;=$H46)*((CV$6-$F46+1)/($J46*($J46+1)/2)*$D46))+($K46="custom")*CustCF!CP46</f>
        <v>0</v>
      </c>
      <c r="CW46" s="691">
        <f>($K46="Bell Curve")*(_xlfn.NORM.DIST(AND(CW$6&gt;=$F46,CW$6&lt;=$H46)*(CW$6-$F46+1),$J46/2,$M46,TRUE)-_xlfn.NORM.DIST(AND(CW$6&gt;=$F46,CW$6&lt;=$H46)*(CV$6-$F46+1),$J46/2,$M46,TRUE))/(1-2*_xlfn.NORM.DIST(0,$J46/2,$M46,TRUE))*$D46+($K46="Steady Growth")*(AND(CW$6&gt;=$F46,CW$6&lt;=$H46)*((CW$6-$F46+1)/($J46*($J46+1)/2)*$D46))+($K46="custom")*CustCF!CQ46</f>
        <v>0</v>
      </c>
      <c r="CX46" s="691">
        <f>($K46="Bell Curve")*(_xlfn.NORM.DIST(AND(CX$6&gt;=$F46,CX$6&lt;=$H46)*(CX$6-$F46+1),$J46/2,$M46,TRUE)-_xlfn.NORM.DIST(AND(CX$6&gt;=$F46,CX$6&lt;=$H46)*(CW$6-$F46+1),$J46/2,$M46,TRUE))/(1-2*_xlfn.NORM.DIST(0,$J46/2,$M46,TRUE))*$D46+($K46="Steady Growth")*(AND(CX$6&gt;=$F46,CX$6&lt;=$H46)*((CX$6-$F46+1)/($J46*($J46+1)/2)*$D46))+($K46="custom")*CustCF!CR46</f>
        <v>0</v>
      </c>
      <c r="CY46" s="691">
        <f>($K46="Bell Curve")*(_xlfn.NORM.DIST(AND(CY$6&gt;=$F46,CY$6&lt;=$H46)*(CY$6-$F46+1),$J46/2,$M46,TRUE)-_xlfn.NORM.DIST(AND(CY$6&gt;=$F46,CY$6&lt;=$H46)*(CX$6-$F46+1),$J46/2,$M46,TRUE))/(1-2*_xlfn.NORM.DIST(0,$J46/2,$M46,TRUE))*$D46+($K46="Steady Growth")*(AND(CY$6&gt;=$F46,CY$6&lt;=$H46)*((CY$6-$F46+1)/($J46*($J46+1)/2)*$D46))+($K46="custom")*CustCF!CS46</f>
        <v>0</v>
      </c>
      <c r="CZ46" s="691">
        <f>($K46="Bell Curve")*(_xlfn.NORM.DIST(AND(CZ$6&gt;=$F46,CZ$6&lt;=$H46)*(CZ$6-$F46+1),$J46/2,$M46,TRUE)-_xlfn.NORM.DIST(AND(CZ$6&gt;=$F46,CZ$6&lt;=$H46)*(CY$6-$F46+1),$J46/2,$M46,TRUE))/(1-2*_xlfn.NORM.DIST(0,$J46/2,$M46,TRUE))*$D46+($K46="Steady Growth")*(AND(CZ$6&gt;=$F46,CZ$6&lt;=$H46)*((CZ$6-$F46+1)/($J46*($J46+1)/2)*$D46))+($K46="custom")*CustCF!CT46</f>
        <v>0</v>
      </c>
      <c r="DA46" s="691">
        <f>($K46="Bell Curve")*(_xlfn.NORM.DIST(AND(DA$6&gt;=$F46,DA$6&lt;=$H46)*(DA$6-$F46+1),$J46/2,$M46,TRUE)-_xlfn.NORM.DIST(AND(DA$6&gt;=$F46,DA$6&lt;=$H46)*(CZ$6-$F46+1),$J46/2,$M46,TRUE))/(1-2*_xlfn.NORM.DIST(0,$J46/2,$M46,TRUE))*$D46+($K46="Steady Growth")*(AND(DA$6&gt;=$F46,DA$6&lt;=$H46)*((DA$6-$F46+1)/($J46*($J46+1)/2)*$D46))+($K46="custom")*CustCF!CU46</f>
        <v>0</v>
      </c>
      <c r="DB46" s="691">
        <f>($K46="Bell Curve")*(_xlfn.NORM.DIST(AND(DB$6&gt;=$F46,DB$6&lt;=$H46)*(DB$6-$F46+1),$J46/2,$M46,TRUE)-_xlfn.NORM.DIST(AND(DB$6&gt;=$F46,DB$6&lt;=$H46)*(DA$6-$F46+1),$J46/2,$M46,TRUE))/(1-2*_xlfn.NORM.DIST(0,$J46/2,$M46,TRUE))*$D46+($K46="Steady Growth")*(AND(DB$6&gt;=$F46,DB$6&lt;=$H46)*((DB$6-$F46+1)/($J46*($J46+1)/2)*$D46))+($K46="custom")*CustCF!CV46</f>
        <v>0</v>
      </c>
      <c r="DC46" s="691">
        <f>($K46="Bell Curve")*(_xlfn.NORM.DIST(AND(DC$6&gt;=$F46,DC$6&lt;=$H46)*(DC$6-$F46+1),$J46/2,$M46,TRUE)-_xlfn.NORM.DIST(AND(DC$6&gt;=$F46,DC$6&lt;=$H46)*(DB$6-$F46+1),$J46/2,$M46,TRUE))/(1-2*_xlfn.NORM.DIST(0,$J46/2,$M46,TRUE))*$D46+($K46="Steady Growth")*(AND(DC$6&gt;=$F46,DC$6&lt;=$H46)*((DC$6-$F46+1)/($J46*($J46+1)/2)*$D46))+($K46="custom")*CustCF!CW46</f>
        <v>0</v>
      </c>
      <c r="DD46" s="691">
        <f>($K46="Bell Curve")*(_xlfn.NORM.DIST(AND(DD$6&gt;=$F46,DD$6&lt;=$H46)*(DD$6-$F46+1),$J46/2,$M46,TRUE)-_xlfn.NORM.DIST(AND(DD$6&gt;=$F46,DD$6&lt;=$H46)*(DC$6-$F46+1),$J46/2,$M46,TRUE))/(1-2*_xlfn.NORM.DIST(0,$J46/2,$M46,TRUE))*$D46+($K46="Steady Growth")*(AND(DD$6&gt;=$F46,DD$6&lt;=$H46)*((DD$6-$F46+1)/($J46*($J46+1)/2)*$D46))+($K46="custom")*CustCF!CX46</f>
        <v>0</v>
      </c>
      <c r="DE46" s="691">
        <f>($K46="Bell Curve")*(_xlfn.NORM.DIST(AND(DE$6&gt;=$F46,DE$6&lt;=$H46)*(DE$6-$F46+1),$J46/2,$M46,TRUE)-_xlfn.NORM.DIST(AND(DE$6&gt;=$F46,DE$6&lt;=$H46)*(DD$6-$F46+1),$J46/2,$M46,TRUE))/(1-2*_xlfn.NORM.DIST(0,$J46/2,$M46,TRUE))*$D46+($K46="Steady Growth")*(AND(DE$6&gt;=$F46,DE$6&lt;=$H46)*((DE$6-$F46+1)/($J46*($J46+1)/2)*$D46))+($K46="custom")*CustCF!CY46</f>
        <v>0</v>
      </c>
      <c r="DF46" s="691">
        <f>($K46="Bell Curve")*(_xlfn.NORM.DIST(AND(DF$6&gt;=$F46,DF$6&lt;=$H46)*(DF$6-$F46+1),$J46/2,$M46,TRUE)-_xlfn.NORM.DIST(AND(DF$6&gt;=$F46,DF$6&lt;=$H46)*(DE$6-$F46+1),$J46/2,$M46,TRUE))/(1-2*_xlfn.NORM.DIST(0,$J46/2,$M46,TRUE))*$D46+($K46="Steady Growth")*(AND(DF$6&gt;=$F46,DF$6&lt;=$H46)*((DF$6-$F46+1)/($J46*($J46+1)/2)*$D46))+($K46="custom")*CustCF!CZ46</f>
        <v>0</v>
      </c>
      <c r="DG46" s="691">
        <f>($K46="Bell Curve")*(_xlfn.NORM.DIST(AND(DG$6&gt;=$F46,DG$6&lt;=$H46)*(DG$6-$F46+1),$J46/2,$M46,TRUE)-_xlfn.NORM.DIST(AND(DG$6&gt;=$F46,DG$6&lt;=$H46)*(DF$6-$F46+1),$J46/2,$M46,TRUE))/(1-2*_xlfn.NORM.DIST(0,$J46/2,$M46,TRUE))*$D46+($K46="Steady Growth")*(AND(DG$6&gt;=$F46,DG$6&lt;=$H46)*((DG$6-$F46+1)/($J46*($J46+1)/2)*$D46))+($K46="custom")*CustCF!DA46</f>
        <v>0</v>
      </c>
      <c r="DH46" s="691">
        <f>($K46="Bell Curve")*(_xlfn.NORM.DIST(AND(DH$6&gt;=$F46,DH$6&lt;=$H46)*(DH$6-$F46+1),$J46/2,$M46,TRUE)-_xlfn.NORM.DIST(AND(DH$6&gt;=$F46,DH$6&lt;=$H46)*(DG$6-$F46+1),$J46/2,$M46,TRUE))/(1-2*_xlfn.NORM.DIST(0,$J46/2,$M46,TRUE))*$D46+($K46="Steady Growth")*(AND(DH$6&gt;=$F46,DH$6&lt;=$H46)*((DH$6-$F46+1)/($J46*($J46+1)/2)*$D46))+($K46="custom")*CustCF!DB46</f>
        <v>0</v>
      </c>
      <c r="DI46" s="691">
        <f>($K46="Bell Curve")*(_xlfn.NORM.DIST(AND(DI$6&gt;=$F46,DI$6&lt;=$H46)*(DI$6-$F46+1),$J46/2,$M46,TRUE)-_xlfn.NORM.DIST(AND(DI$6&gt;=$F46,DI$6&lt;=$H46)*(DH$6-$F46+1),$J46/2,$M46,TRUE))/(1-2*_xlfn.NORM.DIST(0,$J46/2,$M46,TRUE))*$D46+($K46="Steady Growth")*(AND(DI$6&gt;=$F46,DI$6&lt;=$H46)*((DI$6-$F46+1)/($J46*($J46+1)/2)*$D46))+($K46="custom")*CustCF!DC46</f>
        <v>0</v>
      </c>
      <c r="DJ46" s="691">
        <f>($K46="Bell Curve")*(_xlfn.NORM.DIST(AND(DJ$6&gt;=$F46,DJ$6&lt;=$H46)*(DJ$6-$F46+1),$J46/2,$M46,TRUE)-_xlfn.NORM.DIST(AND(DJ$6&gt;=$F46,DJ$6&lt;=$H46)*(DI$6-$F46+1),$J46/2,$M46,TRUE))/(1-2*_xlfn.NORM.DIST(0,$J46/2,$M46,TRUE))*$D46+($K46="Steady Growth")*(AND(DJ$6&gt;=$F46,DJ$6&lt;=$H46)*((DJ$6-$F46+1)/($J46*($J46+1)/2)*$D46))+($K46="custom")*CustCF!DD46</f>
        <v>0</v>
      </c>
      <c r="DK46" s="691">
        <f>($K46="Bell Curve")*(_xlfn.NORM.DIST(AND(DK$6&gt;=$F46,DK$6&lt;=$H46)*(DK$6-$F46+1),$J46/2,$M46,TRUE)-_xlfn.NORM.DIST(AND(DK$6&gt;=$F46,DK$6&lt;=$H46)*(DJ$6-$F46+1),$J46/2,$M46,TRUE))/(1-2*_xlfn.NORM.DIST(0,$J46/2,$M46,TRUE))*$D46+($K46="Steady Growth")*(AND(DK$6&gt;=$F46,DK$6&lt;=$H46)*((DK$6-$F46+1)/($J46*($J46+1)/2)*$D46))+($K46="custom")*CustCF!DE46</f>
        <v>0</v>
      </c>
      <c r="DL46" s="691">
        <f>($K46="Bell Curve")*(_xlfn.NORM.DIST(AND(DL$6&gt;=$F46,DL$6&lt;=$H46)*(DL$6-$F46+1),$J46/2,$M46,TRUE)-_xlfn.NORM.DIST(AND(DL$6&gt;=$F46,DL$6&lt;=$H46)*(DK$6-$F46+1),$J46/2,$M46,TRUE))/(1-2*_xlfn.NORM.DIST(0,$J46/2,$M46,TRUE))*$D46+($K46="Steady Growth")*(AND(DL$6&gt;=$F46,DL$6&lt;=$H46)*((DL$6-$F46+1)/($J46*($J46+1)/2)*$D46))+($K46="custom")*CustCF!DF46</f>
        <v>0</v>
      </c>
      <c r="DM46" s="691">
        <f>($K46="Bell Curve")*(_xlfn.NORM.DIST(AND(DM$6&gt;=$F46,DM$6&lt;=$H46)*(DM$6-$F46+1),$J46/2,$M46,TRUE)-_xlfn.NORM.DIST(AND(DM$6&gt;=$F46,DM$6&lt;=$H46)*(DL$6-$F46+1),$J46/2,$M46,TRUE))/(1-2*_xlfn.NORM.DIST(0,$J46/2,$M46,TRUE))*$D46+($K46="Steady Growth")*(AND(DM$6&gt;=$F46,DM$6&lt;=$H46)*((DM$6-$F46+1)/($J46*($J46+1)/2)*$D46))+($K46="custom")*CustCF!DG46</f>
        <v>0</v>
      </c>
      <c r="DN46" s="691">
        <f>($K46="Bell Curve")*(_xlfn.NORM.DIST(AND(DN$6&gt;=$F46,DN$6&lt;=$H46)*(DN$6-$F46+1),$J46/2,$M46,TRUE)-_xlfn.NORM.DIST(AND(DN$6&gt;=$F46,DN$6&lt;=$H46)*(DM$6-$F46+1),$J46/2,$M46,TRUE))/(1-2*_xlfn.NORM.DIST(0,$J46/2,$M46,TRUE))*$D46+($K46="Steady Growth")*(AND(DN$6&gt;=$F46,DN$6&lt;=$H46)*((DN$6-$F46+1)/($J46*($J46+1)/2)*$D46))+($K46="custom")*CustCF!DH46</f>
        <v>0</v>
      </c>
      <c r="DO46" s="691">
        <f>($K46="Bell Curve")*(_xlfn.NORM.DIST(AND(DO$6&gt;=$F46,DO$6&lt;=$H46)*(DO$6-$F46+1),$J46/2,$M46,TRUE)-_xlfn.NORM.DIST(AND(DO$6&gt;=$F46,DO$6&lt;=$H46)*(DN$6-$F46+1),$J46/2,$M46,TRUE))/(1-2*_xlfn.NORM.DIST(0,$J46/2,$M46,TRUE))*$D46+($K46="Steady Growth")*(AND(DO$6&gt;=$F46,DO$6&lt;=$H46)*((DO$6-$F46+1)/($J46*($J46+1)/2)*$D46))+($K46="custom")*CustCF!DI46</f>
        <v>0</v>
      </c>
      <c r="DP46" s="691">
        <f>($K46="Bell Curve")*(_xlfn.NORM.DIST(AND(DP$6&gt;=$F46,DP$6&lt;=$H46)*(DP$6-$F46+1),$J46/2,$M46,TRUE)-_xlfn.NORM.DIST(AND(DP$6&gt;=$F46,DP$6&lt;=$H46)*(DO$6-$F46+1),$J46/2,$M46,TRUE))/(1-2*_xlfn.NORM.DIST(0,$J46/2,$M46,TRUE))*$D46+($K46="Steady Growth")*(AND(DP$6&gt;=$F46,DP$6&lt;=$H46)*((DP$6-$F46+1)/($J46*($J46+1)/2)*$D46))+($K46="custom")*CustCF!DJ46</f>
        <v>0</v>
      </c>
      <c r="DQ46" s="691">
        <f>($K46="Bell Curve")*(_xlfn.NORM.DIST(AND(DQ$6&gt;=$F46,DQ$6&lt;=$H46)*(DQ$6-$F46+1),$J46/2,$M46,TRUE)-_xlfn.NORM.DIST(AND(DQ$6&gt;=$F46,DQ$6&lt;=$H46)*(DP$6-$F46+1),$J46/2,$M46,TRUE))/(1-2*_xlfn.NORM.DIST(0,$J46/2,$M46,TRUE))*$D46+($K46="Steady Growth")*(AND(DQ$6&gt;=$F46,DQ$6&lt;=$H46)*((DQ$6-$F46+1)/($J46*($J46+1)/2)*$D46))+($K46="custom")*CustCF!DK46</f>
        <v>0</v>
      </c>
      <c r="DR46" s="691">
        <f>($K46="Bell Curve")*(_xlfn.NORM.DIST(AND(DR$6&gt;=$F46,DR$6&lt;=$H46)*(DR$6-$F46+1),$J46/2,$M46,TRUE)-_xlfn.NORM.DIST(AND(DR$6&gt;=$F46,DR$6&lt;=$H46)*(DQ$6-$F46+1),$J46/2,$M46,TRUE))/(1-2*_xlfn.NORM.DIST(0,$J46/2,$M46,TRUE))*$D46+($K46="Steady Growth")*(AND(DR$6&gt;=$F46,DR$6&lt;=$H46)*((DR$6-$F46+1)/($J46*($J46+1)/2)*$D46))+($K46="custom")*CustCF!DL46</f>
        <v>0</v>
      </c>
      <c r="DS46" s="691">
        <f>($K46="Bell Curve")*(_xlfn.NORM.DIST(AND(DS$6&gt;=$F46,DS$6&lt;=$H46)*(DS$6-$F46+1),$J46/2,$M46,TRUE)-_xlfn.NORM.DIST(AND(DS$6&gt;=$F46,DS$6&lt;=$H46)*(DR$6-$F46+1),$J46/2,$M46,TRUE))/(1-2*_xlfn.NORM.DIST(0,$J46/2,$M46,TRUE))*$D46+($K46="Steady Growth")*(AND(DS$6&gt;=$F46,DS$6&lt;=$H46)*((DS$6-$F46+1)/($J46*($J46+1)/2)*$D46))+($K46="custom")*CustCF!DM46</f>
        <v>0</v>
      </c>
      <c r="DT46" s="691">
        <f>($K46="Bell Curve")*(_xlfn.NORM.DIST(AND(DT$6&gt;=$F46,DT$6&lt;=$H46)*(DT$6-$F46+1),$J46/2,$M46,TRUE)-_xlfn.NORM.DIST(AND(DT$6&gt;=$F46,DT$6&lt;=$H46)*(DS$6-$F46+1),$J46/2,$M46,TRUE))/(1-2*_xlfn.NORM.DIST(0,$J46/2,$M46,TRUE))*$D46+($K46="Steady Growth")*(AND(DT$6&gt;=$F46,DT$6&lt;=$H46)*((DT$6-$F46+1)/($J46*($J46+1)/2)*$D46))+($K46="custom")*CustCF!DN46</f>
        <v>0</v>
      </c>
      <c r="DU46" s="691">
        <f>($K46="Bell Curve")*(_xlfn.NORM.DIST(AND(DU$6&gt;=$F46,DU$6&lt;=$H46)*(DU$6-$F46+1),$J46/2,$M46,TRUE)-_xlfn.NORM.DIST(AND(DU$6&gt;=$F46,DU$6&lt;=$H46)*(DT$6-$F46+1),$J46/2,$M46,TRUE))/(1-2*_xlfn.NORM.DIST(0,$J46/2,$M46,TRUE))*$D46+($K46="Steady Growth")*(AND(DU$6&gt;=$F46,DU$6&lt;=$H46)*((DU$6-$F46+1)/($J46*($J46+1)/2)*$D46))+($K46="custom")*CustCF!DO46</f>
        <v>0</v>
      </c>
      <c r="DV46" s="691">
        <f>($K46="Bell Curve")*(_xlfn.NORM.DIST(AND(DV$6&gt;=$F46,DV$6&lt;=$H46)*(DV$6-$F46+1),$J46/2,$M46,TRUE)-_xlfn.NORM.DIST(AND(DV$6&gt;=$F46,DV$6&lt;=$H46)*(DU$6-$F46+1),$J46/2,$M46,TRUE))/(1-2*_xlfn.NORM.DIST(0,$J46/2,$M46,TRUE))*$D46+($K46="Steady Growth")*(AND(DV$6&gt;=$F46,DV$6&lt;=$H46)*((DV$6-$F46+1)/($J46*($J46+1)/2)*$D46))+($K46="custom")*CustCF!DP46</f>
        <v>0</v>
      </c>
      <c r="DW46" s="691">
        <f>($K46="Bell Curve")*(_xlfn.NORM.DIST(AND(DW$6&gt;=$F46,DW$6&lt;=$H46)*(DW$6-$F46+1),$J46/2,$M46,TRUE)-_xlfn.NORM.DIST(AND(DW$6&gt;=$F46,DW$6&lt;=$H46)*(DV$6-$F46+1),$J46/2,$M46,TRUE))/(1-2*_xlfn.NORM.DIST(0,$J46/2,$M46,TRUE))*$D46+($K46="Steady Growth")*(AND(DW$6&gt;=$F46,DW$6&lt;=$H46)*((DW$6-$F46+1)/($J46*($J46+1)/2)*$D46))+($K46="custom")*CustCF!DQ46</f>
        <v>0</v>
      </c>
      <c r="DX46" s="691">
        <f>($K46="Bell Curve")*(_xlfn.NORM.DIST(AND(DX$6&gt;=$F46,DX$6&lt;=$H46)*(DX$6-$F46+1),$J46/2,$M46,TRUE)-_xlfn.NORM.DIST(AND(DX$6&gt;=$F46,DX$6&lt;=$H46)*(DW$6-$F46+1),$J46/2,$M46,TRUE))/(1-2*_xlfn.NORM.DIST(0,$J46/2,$M46,TRUE))*$D46+($K46="Steady Growth")*(AND(DX$6&gt;=$F46,DX$6&lt;=$H46)*((DX$6-$F46+1)/($J46*($J46+1)/2)*$D46))+($K46="custom")*CustCF!DR46</f>
        <v>0</v>
      </c>
      <c r="DY46" s="691">
        <f>($K46="Bell Curve")*(_xlfn.NORM.DIST(AND(DY$6&gt;=$F46,DY$6&lt;=$H46)*(DY$6-$F46+1),$J46/2,$M46,TRUE)-_xlfn.NORM.DIST(AND(DY$6&gt;=$F46,DY$6&lt;=$H46)*(DX$6-$F46+1),$J46/2,$M46,TRUE))/(1-2*_xlfn.NORM.DIST(0,$J46/2,$M46,TRUE))*$D46+($K46="Steady Growth")*(AND(DY$6&gt;=$F46,DY$6&lt;=$H46)*((DY$6-$F46+1)/($J46*($J46+1)/2)*$D46))+($K46="custom")*CustCF!DS46</f>
        <v>0</v>
      </c>
      <c r="DZ46" s="691">
        <f>($K46="Bell Curve")*(_xlfn.NORM.DIST(AND(DZ$6&gt;=$F46,DZ$6&lt;=$H46)*(DZ$6-$F46+1),$J46/2,$M46,TRUE)-_xlfn.NORM.DIST(AND(DZ$6&gt;=$F46,DZ$6&lt;=$H46)*(DY$6-$F46+1),$J46/2,$M46,TRUE))/(1-2*_xlfn.NORM.DIST(0,$J46/2,$M46,TRUE))*$D46+($K46="Steady Growth")*(AND(DZ$6&gt;=$F46,DZ$6&lt;=$H46)*((DZ$6-$F46+1)/($J46*($J46+1)/2)*$D46))+($K46="custom")*CustCF!DT46</f>
        <v>0</v>
      </c>
      <c r="EA46" s="691">
        <f>($K46="Bell Curve")*(_xlfn.NORM.DIST(AND(EA$6&gt;=$F46,EA$6&lt;=$H46)*(EA$6-$F46+1),$J46/2,$M46,TRUE)-_xlfn.NORM.DIST(AND(EA$6&gt;=$F46,EA$6&lt;=$H46)*(DZ$6-$F46+1),$J46/2,$M46,TRUE))/(1-2*_xlfn.NORM.DIST(0,$J46/2,$M46,TRUE))*$D46+($K46="Steady Growth")*(AND(EA$6&gt;=$F46,EA$6&lt;=$H46)*((EA$6-$F46+1)/($J46*($J46+1)/2)*$D46))+($K46="custom")*CustCF!DU46</f>
        <v>0</v>
      </c>
      <c r="EB46" s="691">
        <f>($K46="Bell Curve")*(_xlfn.NORM.DIST(AND(EB$6&gt;=$F46,EB$6&lt;=$H46)*(EB$6-$F46+1),$J46/2,$M46,TRUE)-_xlfn.NORM.DIST(AND(EB$6&gt;=$F46,EB$6&lt;=$H46)*(EA$6-$F46+1),$J46/2,$M46,TRUE))/(1-2*_xlfn.NORM.DIST(0,$J46/2,$M46,TRUE))*$D46+($K46="Steady Growth")*(AND(EB$6&gt;=$F46,EB$6&lt;=$H46)*((EB$6-$F46+1)/($J46*($J46+1)/2)*$D46))+($K46="custom")*CustCF!DV46</f>
        <v>0</v>
      </c>
      <c r="EC46" s="691">
        <f>($K46="Bell Curve")*(_xlfn.NORM.DIST(AND(EC$6&gt;=$F46,EC$6&lt;=$H46)*(EC$6-$F46+1),$J46/2,$M46,TRUE)-_xlfn.NORM.DIST(AND(EC$6&gt;=$F46,EC$6&lt;=$H46)*(EB$6-$F46+1),$J46/2,$M46,TRUE))/(1-2*_xlfn.NORM.DIST(0,$J46/2,$M46,TRUE))*$D46+($K46="Steady Growth")*(AND(EC$6&gt;=$F46,EC$6&lt;=$H46)*((EC$6-$F46+1)/($J46*($J46+1)/2)*$D46))+($K46="custom")*CustCF!DW46</f>
        <v>0</v>
      </c>
      <c r="ED46" s="691">
        <f>($K46="Bell Curve")*(_xlfn.NORM.DIST(AND(ED$6&gt;=$F46,ED$6&lt;=$H46)*(ED$6-$F46+1),$J46/2,$M46,TRUE)-_xlfn.NORM.DIST(AND(ED$6&gt;=$F46,ED$6&lt;=$H46)*(EC$6-$F46+1),$J46/2,$M46,TRUE))/(1-2*_xlfn.NORM.DIST(0,$J46/2,$M46,TRUE))*$D46+($K46="Steady Growth")*(AND(ED$6&gt;=$F46,ED$6&lt;=$H46)*((ED$6-$F46+1)/($J46*($J46+1)/2)*$D46))+($K46="custom")*CustCF!DX46</f>
        <v>0</v>
      </c>
      <c r="EE46" s="691">
        <f>($K46="Bell Curve")*(_xlfn.NORM.DIST(AND(EE$6&gt;=$F46,EE$6&lt;=$H46)*(EE$6-$F46+1),$J46/2,$M46,TRUE)-_xlfn.NORM.DIST(AND(EE$6&gt;=$F46,EE$6&lt;=$H46)*(ED$6-$F46+1),$J46/2,$M46,TRUE))/(1-2*_xlfn.NORM.DIST(0,$J46/2,$M46,TRUE))*$D46+($K46="Steady Growth")*(AND(EE$6&gt;=$F46,EE$6&lt;=$H46)*((EE$6-$F46+1)/($J46*($J46+1)/2)*$D46))+($K46="custom")*CustCF!DY46</f>
        <v>0</v>
      </c>
      <c r="EF46" s="691">
        <f>($K46="Bell Curve")*(_xlfn.NORM.DIST(AND(EF$6&gt;=$F46,EF$6&lt;=$H46)*(EF$6-$F46+1),$J46/2,$M46,TRUE)-_xlfn.NORM.DIST(AND(EF$6&gt;=$F46,EF$6&lt;=$H46)*(EE$6-$F46+1),$J46/2,$M46,TRUE))/(1-2*_xlfn.NORM.DIST(0,$J46/2,$M46,TRUE))*$D46+($K46="Steady Growth")*(AND(EF$6&gt;=$F46,EF$6&lt;=$H46)*((EF$6-$F46+1)/($J46*($J46+1)/2)*$D46))+($K46="custom")*CustCF!DZ46</f>
        <v>0</v>
      </c>
      <c r="EG46" s="691">
        <f>($K46="Bell Curve")*(_xlfn.NORM.DIST(AND(EG$6&gt;=$F46,EG$6&lt;=$H46)*(EG$6-$F46+1),$J46/2,$M46,TRUE)-_xlfn.NORM.DIST(AND(EG$6&gt;=$F46,EG$6&lt;=$H46)*(EF$6-$F46+1),$J46/2,$M46,TRUE))/(1-2*_xlfn.NORM.DIST(0,$J46/2,$M46,TRUE))*$D46+($K46="Steady Growth")*(AND(EG$6&gt;=$F46,EG$6&lt;=$H46)*((EG$6-$F46+1)/($J46*($J46+1)/2)*$D46))+($K46="custom")*CustCF!EA46</f>
        <v>0</v>
      </c>
      <c r="EH46" s="691">
        <f>($K46="Bell Curve")*(_xlfn.NORM.DIST(AND(EH$6&gt;=$F46,EH$6&lt;=$H46)*(EH$6-$F46+1),$J46/2,$M46,TRUE)-_xlfn.NORM.DIST(AND(EH$6&gt;=$F46,EH$6&lt;=$H46)*(EG$6-$F46+1),$J46/2,$M46,TRUE))/(1-2*_xlfn.NORM.DIST(0,$J46/2,$M46,TRUE))*$D46+($K46="Steady Growth")*(AND(EH$6&gt;=$F46,EH$6&lt;=$H46)*((EH$6-$F46+1)/($J46*($J46+1)/2)*$D46))+($K46="custom")*CustCF!EB46</f>
        <v>0</v>
      </c>
      <c r="EI46" s="691">
        <f>($K46="Bell Curve")*(_xlfn.NORM.DIST(AND(EI$6&gt;=$F46,EI$6&lt;=$H46)*(EI$6-$F46+1),$J46/2,$M46,TRUE)-_xlfn.NORM.DIST(AND(EI$6&gt;=$F46,EI$6&lt;=$H46)*(EH$6-$F46+1),$J46/2,$M46,TRUE))/(1-2*_xlfn.NORM.DIST(0,$J46/2,$M46,TRUE))*$D46+($K46="Steady Growth")*(AND(EI$6&gt;=$F46,EI$6&lt;=$H46)*((EI$6-$F46+1)/($J46*($J46+1)/2)*$D46))+($K46="custom")*CustCF!EC46</f>
        <v>0</v>
      </c>
      <c r="EJ46" s="691">
        <f>($K46="Bell Curve")*(_xlfn.NORM.DIST(AND(EJ$6&gt;=$F46,EJ$6&lt;=$H46)*(EJ$6-$F46+1),$J46/2,$M46,TRUE)-_xlfn.NORM.DIST(AND(EJ$6&gt;=$F46,EJ$6&lt;=$H46)*(EI$6-$F46+1),$J46/2,$M46,TRUE))/(1-2*_xlfn.NORM.DIST(0,$J46/2,$M46,TRUE))*$D46+($K46="Steady Growth")*(AND(EJ$6&gt;=$F46,EJ$6&lt;=$H46)*((EJ$6-$F46+1)/($J46*($J46+1)/2)*$D46))+($K46="custom")*CustCF!ED46</f>
        <v>0</v>
      </c>
      <c r="EK46" s="691">
        <f>($K46="Bell Curve")*(_xlfn.NORM.DIST(AND(EK$6&gt;=$F46,EK$6&lt;=$H46)*(EK$6-$F46+1),$J46/2,$M46,TRUE)-_xlfn.NORM.DIST(AND(EK$6&gt;=$F46,EK$6&lt;=$H46)*(EJ$6-$F46+1),$J46/2,$M46,TRUE))/(1-2*_xlfn.NORM.DIST(0,$J46/2,$M46,TRUE))*$D46+($K46="Steady Growth")*(AND(EK$6&gt;=$F46,EK$6&lt;=$H46)*((EK$6-$F46+1)/($J46*($J46+1)/2)*$D46))+($K46="custom")*CustCF!EE46</f>
        <v>0</v>
      </c>
      <c r="EL46" s="691">
        <f>($K46="Bell Curve")*(_xlfn.NORM.DIST(AND(EL$6&gt;=$F46,EL$6&lt;=$H46)*(EL$6-$F46+1),$J46/2,$M46,TRUE)-_xlfn.NORM.DIST(AND(EL$6&gt;=$F46,EL$6&lt;=$H46)*(EK$6-$F46+1),$J46/2,$M46,TRUE))/(1-2*_xlfn.NORM.DIST(0,$J46/2,$M46,TRUE))*$D46+($K46="Steady Growth")*(AND(EL$6&gt;=$F46,EL$6&lt;=$H46)*((EL$6-$F46+1)/($J46*($J46+1)/2)*$D46))+($K46="custom")*CustCF!EF46</f>
        <v>0</v>
      </c>
      <c r="EM46" s="691">
        <f>($K46="Bell Curve")*(_xlfn.NORM.DIST(AND(EM$6&gt;=$F46,EM$6&lt;=$H46)*(EM$6-$F46+1),$J46/2,$M46,TRUE)-_xlfn.NORM.DIST(AND(EM$6&gt;=$F46,EM$6&lt;=$H46)*(EL$6-$F46+1),$J46/2,$M46,TRUE))/(1-2*_xlfn.NORM.DIST(0,$J46/2,$M46,TRUE))*$D46+($K46="Steady Growth")*(AND(EM$6&gt;=$F46,EM$6&lt;=$H46)*((EM$6-$F46+1)/($J46*($J46+1)/2)*$D46))+($K46="custom")*CustCF!EG46</f>
        <v>0</v>
      </c>
      <c r="EN46" s="691">
        <f>($K46="Bell Curve")*(_xlfn.NORM.DIST(AND(EN$6&gt;=$F46,EN$6&lt;=$H46)*(EN$6-$F46+1),$J46/2,$M46,TRUE)-_xlfn.NORM.DIST(AND(EN$6&gt;=$F46,EN$6&lt;=$H46)*(EM$6-$F46+1),$J46/2,$M46,TRUE))/(1-2*_xlfn.NORM.DIST(0,$J46/2,$M46,TRUE))*$D46+($K46="Steady Growth")*(AND(EN$6&gt;=$F46,EN$6&lt;=$H46)*((EN$6-$F46+1)/($J46*($J46+1)/2)*$D46))+($K46="custom")*CustCF!EH46</f>
        <v>0</v>
      </c>
      <c r="EO46" s="691">
        <f>($K46="Bell Curve")*(_xlfn.NORM.DIST(AND(EO$6&gt;=$F46,EO$6&lt;=$H46)*(EO$6-$F46+1),$J46/2,$M46,TRUE)-_xlfn.NORM.DIST(AND(EO$6&gt;=$F46,EO$6&lt;=$H46)*(EN$6-$F46+1),$J46/2,$M46,TRUE))/(1-2*_xlfn.NORM.DIST(0,$J46/2,$M46,TRUE))*$D46+($K46="Steady Growth")*(AND(EO$6&gt;=$F46,EO$6&lt;=$H46)*((EO$6-$F46+1)/($J46*($J46+1)/2)*$D46))+($K46="custom")*CustCF!EI46</f>
        <v>0</v>
      </c>
      <c r="EP46" s="691">
        <f>($K46="Bell Curve")*(_xlfn.NORM.DIST(AND(EP$6&gt;=$F46,EP$6&lt;=$H46)*(EP$6-$F46+1),$J46/2,$M46,TRUE)-_xlfn.NORM.DIST(AND(EP$6&gt;=$F46,EP$6&lt;=$H46)*(EO$6-$F46+1),$J46/2,$M46,TRUE))/(1-2*_xlfn.NORM.DIST(0,$J46/2,$M46,TRUE))*$D46+($K46="Steady Growth")*(AND(EP$6&gt;=$F46,EP$6&lt;=$H46)*((EP$6-$F46+1)/($J46*($J46+1)/2)*$D46))+($K46="custom")*CustCF!EJ46</f>
        <v>0</v>
      </c>
      <c r="EQ46" s="691">
        <f>($K46="Bell Curve")*(_xlfn.NORM.DIST(AND(EQ$6&gt;=$F46,EQ$6&lt;=$H46)*(EQ$6-$F46+1),$J46/2,$M46,TRUE)-_xlfn.NORM.DIST(AND(EQ$6&gt;=$F46,EQ$6&lt;=$H46)*(EP$6-$F46+1),$J46/2,$M46,TRUE))/(1-2*_xlfn.NORM.DIST(0,$J46/2,$M46,TRUE))*$D46+($K46="Steady Growth")*(AND(EQ$6&gt;=$F46,EQ$6&lt;=$H46)*((EQ$6-$F46+1)/($J46*($J46+1)/2)*$D46))+($K46="custom")*CustCF!EK46</f>
        <v>0</v>
      </c>
      <c r="ER46" s="691">
        <f>($K46="Bell Curve")*(_xlfn.NORM.DIST(AND(ER$6&gt;=$F46,ER$6&lt;=$H46)*(ER$6-$F46+1),$J46/2,$M46,TRUE)-_xlfn.NORM.DIST(AND(ER$6&gt;=$F46,ER$6&lt;=$H46)*(EQ$6-$F46+1),$J46/2,$M46,TRUE))/(1-2*_xlfn.NORM.DIST(0,$J46/2,$M46,TRUE))*$D46+($K46="Steady Growth")*(AND(ER$6&gt;=$F46,ER$6&lt;=$H46)*((ER$6-$F46+1)/($J46*($J46+1)/2)*$D46))+($K46="custom")*CustCF!EL46</f>
        <v>0</v>
      </c>
      <c r="ES46" s="691">
        <f>($K46="Bell Curve")*(_xlfn.NORM.DIST(AND(ES$6&gt;=$F46,ES$6&lt;=$H46)*(ES$6-$F46+1),$J46/2,$M46,TRUE)-_xlfn.NORM.DIST(AND(ES$6&gt;=$F46,ES$6&lt;=$H46)*(ER$6-$F46+1),$J46/2,$M46,TRUE))/(1-2*_xlfn.NORM.DIST(0,$J46/2,$M46,TRUE))*$D46+($K46="Steady Growth")*(AND(ES$6&gt;=$F46,ES$6&lt;=$H46)*((ES$6-$F46+1)/($J46*($J46+1)/2)*$D46))+($K46="custom")*CustCF!EM46</f>
        <v>0</v>
      </c>
      <c r="ET46" s="691">
        <f>($K46="Bell Curve")*(_xlfn.NORM.DIST(AND(ET$6&gt;=$F46,ET$6&lt;=$H46)*(ET$6-$F46+1),$J46/2,$M46,TRUE)-_xlfn.NORM.DIST(AND(ET$6&gt;=$F46,ET$6&lt;=$H46)*(ES$6-$F46+1),$J46/2,$M46,TRUE))/(1-2*_xlfn.NORM.DIST(0,$J46/2,$M46,TRUE))*$D46+($K46="Steady Growth")*(AND(ET$6&gt;=$F46,ET$6&lt;=$H46)*((ET$6-$F46+1)/($J46*($J46+1)/2)*$D46))+($K46="custom")*CustCF!EN46</f>
        <v>0</v>
      </c>
      <c r="EU46" s="691">
        <f>($K46="Bell Curve")*(_xlfn.NORM.DIST(AND(EU$6&gt;=$F46,EU$6&lt;=$H46)*(EU$6-$F46+1),$J46/2,$M46,TRUE)-_xlfn.NORM.DIST(AND(EU$6&gt;=$F46,EU$6&lt;=$H46)*(ET$6-$F46+1),$J46/2,$M46,TRUE))/(1-2*_xlfn.NORM.DIST(0,$J46/2,$M46,TRUE))*$D46+($K46="Steady Growth")*(AND(EU$6&gt;=$F46,EU$6&lt;=$H46)*((EU$6-$F46+1)/($J46*($J46+1)/2)*$D46))+($K46="custom")*CustCF!EO46</f>
        <v>0</v>
      </c>
      <c r="EV46" s="691">
        <f>($K46="Bell Curve")*(_xlfn.NORM.DIST(AND(EV$6&gt;=$F46,EV$6&lt;=$H46)*(EV$6-$F46+1),$J46/2,$M46,TRUE)-_xlfn.NORM.DIST(AND(EV$6&gt;=$F46,EV$6&lt;=$H46)*(EU$6-$F46+1),$J46/2,$M46,TRUE))/(1-2*_xlfn.NORM.DIST(0,$J46/2,$M46,TRUE))*$D46+($K46="Steady Growth")*(AND(EV$6&gt;=$F46,EV$6&lt;=$H46)*((EV$6-$F46+1)/($J46*($J46+1)/2)*$D46))+($K46="custom")*CustCF!EP46</f>
        <v>0</v>
      </c>
      <c r="EW46" s="691">
        <f>($K46="Bell Curve")*(_xlfn.NORM.DIST(AND(EW$6&gt;=$F46,EW$6&lt;=$H46)*(EW$6-$F46+1),$J46/2,$M46,TRUE)-_xlfn.NORM.DIST(AND(EW$6&gt;=$F46,EW$6&lt;=$H46)*(EV$6-$F46+1),$J46/2,$M46,TRUE))/(1-2*_xlfn.NORM.DIST(0,$J46/2,$M46,TRUE))*$D46+($K46="Steady Growth")*(AND(EW$6&gt;=$F46,EW$6&lt;=$H46)*((EW$6-$F46+1)/($J46*($J46+1)/2)*$D46))+($K46="custom")*CustCF!EQ46</f>
        <v>0</v>
      </c>
      <c r="EX46" s="691">
        <f>($K46="Bell Curve")*(_xlfn.NORM.DIST(AND(EX$6&gt;=$F46,EX$6&lt;=$H46)*(EX$6-$F46+1),$J46/2,$M46,TRUE)-_xlfn.NORM.DIST(AND(EX$6&gt;=$F46,EX$6&lt;=$H46)*(EW$6-$F46+1),$J46/2,$M46,TRUE))/(1-2*_xlfn.NORM.DIST(0,$J46/2,$M46,TRUE))*$D46+($K46="Steady Growth")*(AND(EX$6&gt;=$F46,EX$6&lt;=$H46)*((EX$6-$F46+1)/($J46*($J46+1)/2)*$D46))+($K46="custom")*CustCF!ER46</f>
        <v>0</v>
      </c>
      <c r="EY46" s="691">
        <f>($K46="Bell Curve")*(_xlfn.NORM.DIST(AND(EY$6&gt;=$F46,EY$6&lt;=$H46)*(EY$6-$F46+1),$J46/2,$M46,TRUE)-_xlfn.NORM.DIST(AND(EY$6&gt;=$F46,EY$6&lt;=$H46)*(EX$6-$F46+1),$J46/2,$M46,TRUE))/(1-2*_xlfn.NORM.DIST(0,$J46/2,$M46,TRUE))*$D46+($K46="Steady Growth")*(AND(EY$6&gt;=$F46,EY$6&lt;=$H46)*((EY$6-$F46+1)/($J46*($J46+1)/2)*$D46))+($K46="custom")*CustCF!ES46</f>
        <v>0</v>
      </c>
      <c r="EZ46" s="691">
        <f>($K46="Bell Curve")*(_xlfn.NORM.DIST(AND(EZ$6&gt;=$F46,EZ$6&lt;=$H46)*(EZ$6-$F46+1),$J46/2,$M46,TRUE)-_xlfn.NORM.DIST(AND(EZ$6&gt;=$F46,EZ$6&lt;=$H46)*(EY$6-$F46+1),$J46/2,$M46,TRUE))/(1-2*_xlfn.NORM.DIST(0,$J46/2,$M46,TRUE))*$D46+($K46="Steady Growth")*(AND(EZ$6&gt;=$F46,EZ$6&lt;=$H46)*((EZ$6-$F46+1)/($J46*($J46+1)/2)*$D46))+($K46="custom")*CustCF!ET46</f>
        <v>0</v>
      </c>
      <c r="FA46" s="691">
        <f>($K46="Bell Curve")*(_xlfn.NORM.DIST(AND(FA$6&gt;=$F46,FA$6&lt;=$H46)*(FA$6-$F46+1),$J46/2,$M46,TRUE)-_xlfn.NORM.DIST(AND(FA$6&gt;=$F46,FA$6&lt;=$H46)*(EZ$6-$F46+1),$J46/2,$M46,TRUE))/(1-2*_xlfn.NORM.DIST(0,$J46/2,$M46,TRUE))*$D46+($K46="Steady Growth")*(AND(FA$6&gt;=$F46,FA$6&lt;=$H46)*((FA$6-$F46+1)/($J46*($J46+1)/2)*$D46))+($K46="custom")*CustCF!EU46</f>
        <v>0</v>
      </c>
      <c r="FB46" s="691">
        <f>($K46="Bell Curve")*(_xlfn.NORM.DIST(AND(FB$6&gt;=$F46,FB$6&lt;=$H46)*(FB$6-$F46+1),$J46/2,$M46,TRUE)-_xlfn.NORM.DIST(AND(FB$6&gt;=$F46,FB$6&lt;=$H46)*(FA$6-$F46+1),$J46/2,$M46,TRUE))/(1-2*_xlfn.NORM.DIST(0,$J46/2,$M46,TRUE))*$D46+($K46="Steady Growth")*(AND(FB$6&gt;=$F46,FB$6&lt;=$H46)*((FB$6-$F46+1)/($J46*($J46+1)/2)*$D46))+($K46="custom")*CustCF!EV46</f>
        <v>0</v>
      </c>
      <c r="FC46" s="691">
        <f>($K46="Bell Curve")*(_xlfn.NORM.DIST(AND(FC$6&gt;=$F46,FC$6&lt;=$H46)*(FC$6-$F46+1),$J46/2,$M46,TRUE)-_xlfn.NORM.DIST(AND(FC$6&gt;=$F46,FC$6&lt;=$H46)*(FB$6-$F46+1),$J46/2,$M46,TRUE))/(1-2*_xlfn.NORM.DIST(0,$J46/2,$M46,TRUE))*$D46+($K46="Steady Growth")*(AND(FC$6&gt;=$F46,FC$6&lt;=$H46)*((FC$6-$F46+1)/($J46*($J46+1)/2)*$D46))+($K46="custom")*CustCF!EW46</f>
        <v>0</v>
      </c>
      <c r="FD46" s="691">
        <f>($K46="Bell Curve")*(_xlfn.NORM.DIST(AND(FD$6&gt;=$F46,FD$6&lt;=$H46)*(FD$6-$F46+1),$J46/2,$M46,TRUE)-_xlfn.NORM.DIST(AND(FD$6&gt;=$F46,FD$6&lt;=$H46)*(FC$6-$F46+1),$J46/2,$M46,TRUE))/(1-2*_xlfn.NORM.DIST(0,$J46/2,$M46,TRUE))*$D46+($K46="Steady Growth")*(AND(FD$6&gt;=$F46,FD$6&lt;=$H46)*((FD$6-$F46+1)/($J46*($J46+1)/2)*$D46))+($K46="custom")*CustCF!EX46</f>
        <v>0</v>
      </c>
      <c r="FE46" s="691">
        <f>($K46="Bell Curve")*(_xlfn.NORM.DIST(AND(FE$6&gt;=$F46,FE$6&lt;=$H46)*(FE$6-$F46+1),$J46/2,$M46,TRUE)-_xlfn.NORM.DIST(AND(FE$6&gt;=$F46,FE$6&lt;=$H46)*(FD$6-$F46+1),$J46/2,$M46,TRUE))/(1-2*_xlfn.NORM.DIST(0,$J46/2,$M46,TRUE))*$D46+($K46="Steady Growth")*(AND(FE$6&gt;=$F46,FE$6&lt;=$H46)*((FE$6-$F46+1)/($J46*($J46+1)/2)*$D46))+($K46="custom")*CustCF!EY46</f>
        <v>0</v>
      </c>
      <c r="FF46" s="691">
        <f>($K46="Bell Curve")*(_xlfn.NORM.DIST(AND(FF$6&gt;=$F46,FF$6&lt;=$H46)*(FF$6-$F46+1),$J46/2,$M46,TRUE)-_xlfn.NORM.DIST(AND(FF$6&gt;=$F46,FF$6&lt;=$H46)*(FE$6-$F46+1),$J46/2,$M46,TRUE))/(1-2*_xlfn.NORM.DIST(0,$J46/2,$M46,TRUE))*$D46+($K46="Steady Growth")*(AND(FF$6&gt;=$F46,FF$6&lt;=$H46)*((FF$6-$F46+1)/($J46*($J46+1)/2)*$D46))+($K46="custom")*CustCF!EZ46</f>
        <v>0</v>
      </c>
      <c r="FG46" s="691">
        <f>($K46="Bell Curve")*(_xlfn.NORM.DIST(AND(FG$6&gt;=$F46,FG$6&lt;=$H46)*(FG$6-$F46+1),$J46/2,$M46,TRUE)-_xlfn.NORM.DIST(AND(FG$6&gt;=$F46,FG$6&lt;=$H46)*(FF$6-$F46+1),$J46/2,$M46,TRUE))/(1-2*_xlfn.NORM.DIST(0,$J46/2,$M46,TRUE))*$D46+($K46="Steady Growth")*(AND(FG$6&gt;=$F46,FG$6&lt;=$H46)*((FG$6-$F46+1)/($J46*($J46+1)/2)*$D46))+($K46="custom")*CustCF!FA46</f>
        <v>0</v>
      </c>
      <c r="FH46" s="691">
        <f>($K46="Bell Curve")*(_xlfn.NORM.DIST(AND(FH$6&gt;=$F46,FH$6&lt;=$H46)*(FH$6-$F46+1),$J46/2,$M46,TRUE)-_xlfn.NORM.DIST(AND(FH$6&gt;=$F46,FH$6&lt;=$H46)*(FG$6-$F46+1),$J46/2,$M46,TRUE))/(1-2*_xlfn.NORM.DIST(0,$J46/2,$M46,TRUE))*$D46+($K46="Steady Growth")*(AND(FH$6&gt;=$F46,FH$6&lt;=$H46)*((FH$6-$F46+1)/($J46*($J46+1)/2)*$D46))+($K46="custom")*CustCF!FB46</f>
        <v>0</v>
      </c>
      <c r="FI46" s="691">
        <f>($K46="Bell Curve")*(_xlfn.NORM.DIST(AND(FI$6&gt;=$F46,FI$6&lt;=$H46)*(FI$6-$F46+1),$J46/2,$M46,TRUE)-_xlfn.NORM.DIST(AND(FI$6&gt;=$F46,FI$6&lt;=$H46)*(FH$6-$F46+1),$J46/2,$M46,TRUE))/(1-2*_xlfn.NORM.DIST(0,$J46/2,$M46,TRUE))*$D46+($K46="Steady Growth")*(AND(FI$6&gt;=$F46,FI$6&lt;=$H46)*((FI$6-$F46+1)/($J46*($J46+1)/2)*$D46))+($K46="custom")*CustCF!FC46</f>
        <v>0</v>
      </c>
      <c r="FJ46" s="691">
        <f>($K46="Bell Curve")*(_xlfn.NORM.DIST(AND(FJ$6&gt;=$F46,FJ$6&lt;=$H46)*(FJ$6-$F46+1),$J46/2,$M46,TRUE)-_xlfn.NORM.DIST(AND(FJ$6&gt;=$F46,FJ$6&lt;=$H46)*(FI$6-$F46+1),$J46/2,$M46,TRUE))/(1-2*_xlfn.NORM.DIST(0,$J46/2,$M46,TRUE))*$D46+($K46="Steady Growth")*(AND(FJ$6&gt;=$F46,FJ$6&lt;=$H46)*((FJ$6-$F46+1)/($J46*($J46+1)/2)*$D46))+($K46="custom")*CustCF!FD46</f>
        <v>0</v>
      </c>
      <c r="FK46" s="691">
        <f>($K46="Bell Curve")*(_xlfn.NORM.DIST(AND(FK$6&gt;=$F46,FK$6&lt;=$H46)*(FK$6-$F46+1),$J46/2,$M46,TRUE)-_xlfn.NORM.DIST(AND(FK$6&gt;=$F46,FK$6&lt;=$H46)*(FJ$6-$F46+1),$J46/2,$M46,TRUE))/(1-2*_xlfn.NORM.DIST(0,$J46/2,$M46,TRUE))*$D46+($K46="Steady Growth")*(AND(FK$6&gt;=$F46,FK$6&lt;=$H46)*((FK$6-$F46+1)/($J46*($J46+1)/2)*$D46))+($K46="custom")*CustCF!FE46</f>
        <v>0</v>
      </c>
      <c r="FL46" s="691">
        <f>($K46="Bell Curve")*(_xlfn.NORM.DIST(AND(FL$6&gt;=$F46,FL$6&lt;=$H46)*(FL$6-$F46+1),$J46/2,$M46,TRUE)-_xlfn.NORM.DIST(AND(FL$6&gt;=$F46,FL$6&lt;=$H46)*(FK$6-$F46+1),$J46/2,$M46,TRUE))/(1-2*_xlfn.NORM.DIST(0,$J46/2,$M46,TRUE))*$D46+($K46="Steady Growth")*(AND(FL$6&gt;=$F46,FL$6&lt;=$H46)*((FL$6-$F46+1)/($J46*($J46+1)/2)*$D46))+($K46="custom")*CustCF!FF46</f>
        <v>0</v>
      </c>
      <c r="FM46" s="691">
        <f>($K46="Bell Curve")*(_xlfn.NORM.DIST(AND(FM$6&gt;=$F46,FM$6&lt;=$H46)*(FM$6-$F46+1),$J46/2,$M46,TRUE)-_xlfn.NORM.DIST(AND(FM$6&gt;=$F46,FM$6&lt;=$H46)*(FL$6-$F46+1),$J46/2,$M46,TRUE))/(1-2*_xlfn.NORM.DIST(0,$J46/2,$M46,TRUE))*$D46+($K46="Steady Growth")*(AND(FM$6&gt;=$F46,FM$6&lt;=$H46)*((FM$6-$F46+1)/($J46*($J46+1)/2)*$D46))+($K46="custom")*CustCF!FG46</f>
        <v>0</v>
      </c>
      <c r="FN46" s="691">
        <f>($K46="Bell Curve")*(_xlfn.NORM.DIST(AND(FN$6&gt;=$F46,FN$6&lt;=$H46)*(FN$6-$F46+1),$J46/2,$M46,TRUE)-_xlfn.NORM.DIST(AND(FN$6&gt;=$F46,FN$6&lt;=$H46)*(FM$6-$F46+1),$J46/2,$M46,TRUE))/(1-2*_xlfn.NORM.DIST(0,$J46/2,$M46,TRUE))*$D46+($K46="Steady Growth")*(AND(FN$6&gt;=$F46,FN$6&lt;=$H46)*((FN$6-$F46+1)/($J46*($J46+1)/2)*$D46))+($K46="custom")*CustCF!FH46</f>
        <v>0</v>
      </c>
      <c r="FO46" s="691">
        <f>($K46="Bell Curve")*(_xlfn.NORM.DIST(AND(FO$6&gt;=$F46,FO$6&lt;=$H46)*(FO$6-$F46+1),$J46/2,$M46,TRUE)-_xlfn.NORM.DIST(AND(FO$6&gt;=$F46,FO$6&lt;=$H46)*(FN$6-$F46+1),$J46/2,$M46,TRUE))/(1-2*_xlfn.NORM.DIST(0,$J46/2,$M46,TRUE))*$D46+($K46="Steady Growth")*(AND(FO$6&gt;=$F46,FO$6&lt;=$H46)*((FO$6-$F46+1)/($J46*($J46+1)/2)*$D46))+($K46="custom")*CustCF!FI46</f>
        <v>0</v>
      </c>
      <c r="FP46" s="691">
        <f>($K46="Bell Curve")*(_xlfn.NORM.DIST(AND(FP$6&gt;=$F46,FP$6&lt;=$H46)*(FP$6-$F46+1),$J46/2,$M46,TRUE)-_xlfn.NORM.DIST(AND(FP$6&gt;=$F46,FP$6&lt;=$H46)*(FO$6-$F46+1),$J46/2,$M46,TRUE))/(1-2*_xlfn.NORM.DIST(0,$J46/2,$M46,TRUE))*$D46+($K46="Steady Growth")*(AND(FP$6&gt;=$F46,FP$6&lt;=$H46)*((FP$6-$F46+1)/($J46*($J46+1)/2)*$D46))+($K46="custom")*CustCF!FJ46</f>
        <v>0</v>
      </c>
      <c r="FQ46" s="691">
        <f>($K46="Bell Curve")*(_xlfn.NORM.DIST(AND(FQ$6&gt;=$F46,FQ$6&lt;=$H46)*(FQ$6-$F46+1),$J46/2,$M46,TRUE)-_xlfn.NORM.DIST(AND(FQ$6&gt;=$F46,FQ$6&lt;=$H46)*(FP$6-$F46+1),$J46/2,$M46,TRUE))/(1-2*_xlfn.NORM.DIST(0,$J46/2,$M46,TRUE))*$D46+($K46="Steady Growth")*(AND(FQ$6&gt;=$F46,FQ$6&lt;=$H46)*((FQ$6-$F46+1)/($J46*($J46+1)/2)*$D46))+($K46="custom")*CustCF!FK46</f>
        <v>0</v>
      </c>
      <c r="FR46" s="691">
        <f>($K46="Bell Curve")*(_xlfn.NORM.DIST(AND(FR$6&gt;=$F46,FR$6&lt;=$H46)*(FR$6-$F46+1),$J46/2,$M46,TRUE)-_xlfn.NORM.DIST(AND(FR$6&gt;=$F46,FR$6&lt;=$H46)*(FQ$6-$F46+1),$J46/2,$M46,TRUE))/(1-2*_xlfn.NORM.DIST(0,$J46/2,$M46,TRUE))*$D46+($K46="Steady Growth")*(AND(FR$6&gt;=$F46,FR$6&lt;=$H46)*((FR$6-$F46+1)/($J46*($J46+1)/2)*$D46))+($K46="custom")*CustCF!FL46</f>
        <v>0</v>
      </c>
      <c r="FS46" s="691">
        <f>($K46="Bell Curve")*(_xlfn.NORM.DIST(AND(FS$6&gt;=$F46,FS$6&lt;=$H46)*(FS$6-$F46+1),$J46/2,$M46,TRUE)-_xlfn.NORM.DIST(AND(FS$6&gt;=$F46,FS$6&lt;=$H46)*(FR$6-$F46+1),$J46/2,$M46,TRUE))/(1-2*_xlfn.NORM.DIST(0,$J46/2,$M46,TRUE))*$D46+($K46="Steady Growth")*(AND(FS$6&gt;=$F46,FS$6&lt;=$H46)*((FS$6-$F46+1)/($J46*($J46+1)/2)*$D46))+($K46="custom")*CustCF!FM46</f>
        <v>0</v>
      </c>
      <c r="FT46" s="691">
        <f>($K46="Bell Curve")*(_xlfn.NORM.DIST(AND(FT$6&gt;=$F46,FT$6&lt;=$H46)*(FT$6-$F46+1),$J46/2,$M46,TRUE)-_xlfn.NORM.DIST(AND(FT$6&gt;=$F46,FT$6&lt;=$H46)*(FS$6-$F46+1),$J46/2,$M46,TRUE))/(1-2*_xlfn.NORM.DIST(0,$J46/2,$M46,TRUE))*$D46+($K46="Steady Growth")*(AND(FT$6&gt;=$F46,FT$6&lt;=$H46)*((FT$6-$F46+1)/($J46*($J46+1)/2)*$D46))+($K46="custom")*CustCF!FN46</f>
        <v>0</v>
      </c>
      <c r="FU46" s="691">
        <f>($K46="Bell Curve")*(_xlfn.NORM.DIST(AND(FU$6&gt;=$F46,FU$6&lt;=$H46)*(FU$6-$F46+1),$J46/2,$M46,TRUE)-_xlfn.NORM.DIST(AND(FU$6&gt;=$F46,FU$6&lt;=$H46)*(FT$6-$F46+1),$J46/2,$M46,TRUE))/(1-2*_xlfn.NORM.DIST(0,$J46/2,$M46,TRUE))*$D46+($K46="Steady Growth")*(AND(FU$6&gt;=$F46,FU$6&lt;=$H46)*((FU$6-$F46+1)/($J46*($J46+1)/2)*$D46))+($K46="custom")*CustCF!FO46</f>
        <v>0</v>
      </c>
      <c r="FV46" s="691">
        <f>($K46="Bell Curve")*(_xlfn.NORM.DIST(AND(FV$6&gt;=$F46,FV$6&lt;=$H46)*(FV$6-$F46+1),$J46/2,$M46,TRUE)-_xlfn.NORM.DIST(AND(FV$6&gt;=$F46,FV$6&lt;=$H46)*(FU$6-$F46+1),$J46/2,$M46,TRUE))/(1-2*_xlfn.NORM.DIST(0,$J46/2,$M46,TRUE))*$D46+($K46="Steady Growth")*(AND(FV$6&gt;=$F46,FV$6&lt;=$H46)*((FV$6-$F46+1)/($J46*($J46+1)/2)*$D46))+($K46="custom")*CustCF!FP46</f>
        <v>0</v>
      </c>
      <c r="FW46" s="691">
        <f>($K46="Bell Curve")*(_xlfn.NORM.DIST(AND(FW$6&gt;=$F46,FW$6&lt;=$H46)*(FW$6-$F46+1),$J46/2,$M46,TRUE)-_xlfn.NORM.DIST(AND(FW$6&gt;=$F46,FW$6&lt;=$H46)*(FV$6-$F46+1),$J46/2,$M46,TRUE))/(1-2*_xlfn.NORM.DIST(0,$J46/2,$M46,TRUE))*$D46+($K46="Steady Growth")*(AND(FW$6&gt;=$F46,FW$6&lt;=$H46)*((FW$6-$F46+1)/($J46*($J46+1)/2)*$D46))+($K46="custom")*CustCF!FQ46</f>
        <v>0</v>
      </c>
      <c r="FX46" s="691">
        <f>($K46="Bell Curve")*(_xlfn.NORM.DIST(AND(FX$6&gt;=$F46,FX$6&lt;=$H46)*(FX$6-$F46+1),$J46/2,$M46,TRUE)-_xlfn.NORM.DIST(AND(FX$6&gt;=$F46,FX$6&lt;=$H46)*(FW$6-$F46+1),$J46/2,$M46,TRUE))/(1-2*_xlfn.NORM.DIST(0,$J46/2,$M46,TRUE))*$D46+($K46="Steady Growth")*(AND(FX$6&gt;=$F46,FX$6&lt;=$H46)*((FX$6-$F46+1)/($J46*($J46+1)/2)*$D46))+($K46="custom")*CustCF!FR46</f>
        <v>0</v>
      </c>
      <c r="FY46" s="691">
        <f>($K46="Bell Curve")*(_xlfn.NORM.DIST(AND(FY$6&gt;=$F46,FY$6&lt;=$H46)*(FY$6-$F46+1),$J46/2,$M46,TRUE)-_xlfn.NORM.DIST(AND(FY$6&gt;=$F46,FY$6&lt;=$H46)*(FX$6-$F46+1),$J46/2,$M46,TRUE))/(1-2*_xlfn.NORM.DIST(0,$J46/2,$M46,TRUE))*$D46+($K46="Steady Growth")*(AND(FY$6&gt;=$F46,FY$6&lt;=$H46)*((FY$6-$F46+1)/($J46*($J46+1)/2)*$D46))+($K46="custom")*CustCF!FS46</f>
        <v>0</v>
      </c>
      <c r="FZ46" s="691">
        <f>($K46="Bell Curve")*(_xlfn.NORM.DIST(AND(FZ$6&gt;=$F46,FZ$6&lt;=$H46)*(FZ$6-$F46+1),$J46/2,$M46,TRUE)-_xlfn.NORM.DIST(AND(FZ$6&gt;=$F46,FZ$6&lt;=$H46)*(FY$6-$F46+1),$J46/2,$M46,TRUE))/(1-2*_xlfn.NORM.DIST(0,$J46/2,$M46,TRUE))*$D46+($K46="Steady Growth")*(AND(FZ$6&gt;=$F46,FZ$6&lt;=$H46)*((FZ$6-$F46+1)/($J46*($J46+1)/2)*$D46))+($K46="custom")*CustCF!FT46</f>
        <v>0</v>
      </c>
      <c r="GA46" s="691">
        <f>($K46="Bell Curve")*(_xlfn.NORM.DIST(AND(GA$6&gt;=$F46,GA$6&lt;=$H46)*(GA$6-$F46+1),$J46/2,$M46,TRUE)-_xlfn.NORM.DIST(AND(GA$6&gt;=$F46,GA$6&lt;=$H46)*(FZ$6-$F46+1),$J46/2,$M46,TRUE))/(1-2*_xlfn.NORM.DIST(0,$J46/2,$M46,TRUE))*$D46+($K46="Steady Growth")*(AND(GA$6&gt;=$F46,GA$6&lt;=$H46)*((GA$6-$F46+1)/($J46*($J46+1)/2)*$D46))+($K46="custom")*CustCF!FU46</f>
        <v>0</v>
      </c>
      <c r="GB46" s="691">
        <f>($K46="Bell Curve")*(_xlfn.NORM.DIST(AND(GB$6&gt;=$F46,GB$6&lt;=$H46)*(GB$6-$F46+1),$J46/2,$M46,TRUE)-_xlfn.NORM.DIST(AND(GB$6&gt;=$F46,GB$6&lt;=$H46)*(GA$6-$F46+1),$J46/2,$M46,TRUE))/(1-2*_xlfn.NORM.DIST(0,$J46/2,$M46,TRUE))*$D46+($K46="Steady Growth")*(AND(GB$6&gt;=$F46,GB$6&lt;=$H46)*((GB$6-$F46+1)/($J46*($J46+1)/2)*$D46))+($K46="custom")*CustCF!FV46</f>
        <v>0</v>
      </c>
      <c r="GC46" s="691">
        <f>($K46="Bell Curve")*(_xlfn.NORM.DIST(AND(GC$6&gt;=$F46,GC$6&lt;=$H46)*(GC$6-$F46+1),$J46/2,$M46,TRUE)-_xlfn.NORM.DIST(AND(GC$6&gt;=$F46,GC$6&lt;=$H46)*(GB$6-$F46+1),$J46/2,$M46,TRUE))/(1-2*_xlfn.NORM.DIST(0,$J46/2,$M46,TRUE))*$D46+($K46="Steady Growth")*(AND(GC$6&gt;=$F46,GC$6&lt;=$H46)*((GC$6-$F46+1)/($J46*($J46+1)/2)*$D46))+($K46="custom")*CustCF!FW46</f>
        <v>0</v>
      </c>
      <c r="GD46" s="691">
        <f>($K46="Bell Curve")*(_xlfn.NORM.DIST(AND(GD$6&gt;=$F46,GD$6&lt;=$H46)*(GD$6-$F46+1),$J46/2,$M46,TRUE)-_xlfn.NORM.DIST(AND(GD$6&gt;=$F46,GD$6&lt;=$H46)*(GC$6-$F46+1),$J46/2,$M46,TRUE))/(1-2*_xlfn.NORM.DIST(0,$J46/2,$M46,TRUE))*$D46+($K46="Steady Growth")*(AND(GD$6&gt;=$F46,GD$6&lt;=$H46)*((GD$6-$F46+1)/($J46*($J46+1)/2)*$D46))+($K46="custom")*CustCF!FX46</f>
        <v>0</v>
      </c>
      <c r="GE46" s="691">
        <f>($K46="Bell Curve")*(_xlfn.NORM.DIST(AND(GE$6&gt;=$F46,GE$6&lt;=$H46)*(GE$6-$F46+1),$J46/2,$M46,TRUE)-_xlfn.NORM.DIST(AND(GE$6&gt;=$F46,GE$6&lt;=$H46)*(GD$6-$F46+1),$J46/2,$M46,TRUE))/(1-2*_xlfn.NORM.DIST(0,$J46/2,$M46,TRUE))*$D46+($K46="Steady Growth")*(AND(GE$6&gt;=$F46,GE$6&lt;=$H46)*((GE$6-$F46+1)/($J46*($J46+1)/2)*$D46))+($K46="custom")*CustCF!FY46</f>
        <v>0</v>
      </c>
      <c r="GF46" s="691">
        <f>($K46="Bell Curve")*(_xlfn.NORM.DIST(AND(GF$6&gt;=$F46,GF$6&lt;=$H46)*(GF$6-$F46+1),$J46/2,$M46,TRUE)-_xlfn.NORM.DIST(AND(GF$6&gt;=$F46,GF$6&lt;=$H46)*(GE$6-$F46+1),$J46/2,$M46,TRUE))/(1-2*_xlfn.NORM.DIST(0,$J46/2,$M46,TRUE))*$D46+($K46="Steady Growth")*(AND(GF$6&gt;=$F46,GF$6&lt;=$H46)*((GF$6-$F46+1)/($J46*($J46+1)/2)*$D46))+($K46="custom")*CustCF!FZ46</f>
        <v>0</v>
      </c>
      <c r="GG46" s="691">
        <f>($K46="Bell Curve")*(_xlfn.NORM.DIST(AND(GG$6&gt;=$F46,GG$6&lt;=$H46)*(GG$6-$F46+1),$J46/2,$M46,TRUE)-_xlfn.NORM.DIST(AND(GG$6&gt;=$F46,GG$6&lt;=$H46)*(GF$6-$F46+1),$J46/2,$M46,TRUE))/(1-2*_xlfn.NORM.DIST(0,$J46/2,$M46,TRUE))*$D46+($K46="Steady Growth")*(AND(GG$6&gt;=$F46,GG$6&lt;=$H46)*((GG$6-$F46+1)/($J46*($J46+1)/2)*$D46))+($K46="custom")*CustCF!GA46</f>
        <v>0</v>
      </c>
      <c r="GH46" s="691">
        <f>($K46="Bell Curve")*(_xlfn.NORM.DIST(AND(GH$6&gt;=$F46,GH$6&lt;=$H46)*(GH$6-$F46+1),$J46/2,$M46,TRUE)-_xlfn.NORM.DIST(AND(GH$6&gt;=$F46,GH$6&lt;=$H46)*(GG$6-$F46+1),$J46/2,$M46,TRUE))/(1-2*_xlfn.NORM.DIST(0,$J46/2,$M46,TRUE))*$D46+($K46="Steady Growth")*(AND(GH$6&gt;=$F46,GH$6&lt;=$H46)*((GH$6-$F46+1)/($J46*($J46+1)/2)*$D46))+($K46="custom")*CustCF!GB46</f>
        <v>0</v>
      </c>
      <c r="GI46" s="691">
        <f>($K46="Bell Curve")*(_xlfn.NORM.DIST(AND(GI$6&gt;=$F46,GI$6&lt;=$H46)*(GI$6-$F46+1),$J46/2,$M46,TRUE)-_xlfn.NORM.DIST(AND(GI$6&gt;=$F46,GI$6&lt;=$H46)*(GH$6-$F46+1),$J46/2,$M46,TRUE))/(1-2*_xlfn.NORM.DIST(0,$J46/2,$M46,TRUE))*$D46+($K46="Steady Growth")*(AND(GI$6&gt;=$F46,GI$6&lt;=$H46)*((GI$6-$F46+1)/($J46*($J46+1)/2)*$D46))+($K46="custom")*CustCF!GC46</f>
        <v>0</v>
      </c>
      <c r="GJ46" s="691">
        <f>($K46="Bell Curve")*(_xlfn.NORM.DIST(AND(GJ$6&gt;=$F46,GJ$6&lt;=$H46)*(GJ$6-$F46+1),$J46/2,$M46,TRUE)-_xlfn.NORM.DIST(AND(GJ$6&gt;=$F46,GJ$6&lt;=$H46)*(GI$6-$F46+1),$J46/2,$M46,TRUE))/(1-2*_xlfn.NORM.DIST(0,$J46/2,$M46,TRUE))*$D46+($K46="Steady Growth")*(AND(GJ$6&gt;=$F46,GJ$6&lt;=$H46)*((GJ$6-$F46+1)/($J46*($J46+1)/2)*$D46))+($K46="custom")*CustCF!GD46</f>
        <v>0</v>
      </c>
      <c r="GK46" s="691">
        <f>($K46="Bell Curve")*(_xlfn.NORM.DIST(AND(GK$6&gt;=$F46,GK$6&lt;=$H46)*(GK$6-$F46+1),$J46/2,$M46,TRUE)-_xlfn.NORM.DIST(AND(GK$6&gt;=$F46,GK$6&lt;=$H46)*(GJ$6-$F46+1),$J46/2,$M46,TRUE))/(1-2*_xlfn.NORM.DIST(0,$J46/2,$M46,TRUE))*$D46+($K46="Steady Growth")*(AND(GK$6&gt;=$F46,GK$6&lt;=$H46)*((GK$6-$F46+1)/($J46*($J46+1)/2)*$D46))+($K46="custom")*CustCF!GE46</f>
        <v>0</v>
      </c>
      <c r="GL46" s="691">
        <f>($K46="Bell Curve")*(_xlfn.NORM.DIST(AND(GL$6&gt;=$F46,GL$6&lt;=$H46)*(GL$6-$F46+1),$J46/2,$M46,TRUE)-_xlfn.NORM.DIST(AND(GL$6&gt;=$F46,GL$6&lt;=$H46)*(GK$6-$F46+1),$J46/2,$M46,TRUE))/(1-2*_xlfn.NORM.DIST(0,$J46/2,$M46,TRUE))*$D46+($K46="Steady Growth")*(AND(GL$6&gt;=$F46,GL$6&lt;=$H46)*((GL$6-$F46+1)/($J46*($J46+1)/2)*$D46))+($K46="custom")*CustCF!GF46</f>
        <v>0</v>
      </c>
      <c r="GM46" s="691">
        <f>($K46="Bell Curve")*(_xlfn.NORM.DIST(AND(GM$6&gt;=$F46,GM$6&lt;=$H46)*(GM$6-$F46+1),$J46/2,$M46,TRUE)-_xlfn.NORM.DIST(AND(GM$6&gt;=$F46,GM$6&lt;=$H46)*(GL$6-$F46+1),$J46/2,$M46,TRUE))/(1-2*_xlfn.NORM.DIST(0,$J46/2,$M46,TRUE))*$D46+($K46="Steady Growth")*(AND(GM$6&gt;=$F46,GM$6&lt;=$H46)*((GM$6-$F46+1)/($J46*($J46+1)/2)*$D46))+($K46="custom")*CustCF!GG46</f>
        <v>0</v>
      </c>
      <c r="GN46" s="753">
        <f>($K46="Bell Curve")*(_xlfn.NORM.DIST(AND(GN$6&gt;=$F46,GN$6&lt;=$H46)*(GN$6-$F46+1),$J46/2,$M46,TRUE)-_xlfn.NORM.DIST(AND(GN$6&gt;=$F46,GN$6&lt;=$H46)*(GM$6-$F46+1),$J46/2,$M46,TRUE))/(1-2*_xlfn.NORM.DIST(0,$J46/2,$M46,TRUE))*$D46+($K46="Steady Growth")*(AND(GN$6&gt;=$F46,GN$6&lt;=$H46)*((GN$6-$F46+1)/($J46*($J46+1)/2)*$D46))+($K46="custom")*CustCF!GH46</f>
        <v>0</v>
      </c>
      <c r="GO46" s="1"/>
      <c r="GP46" s="67"/>
    </row>
    <row r="47" spans="1:198" customFormat="1" hidden="1" outlineLevel="1" x14ac:dyDescent="0.75">
      <c r="A47" s="1"/>
      <c r="B47" s="1"/>
      <c r="C47" s="262" t="str">
        <f>Budget!T18</f>
        <v>Construction Gurantor's fee, GMP</v>
      </c>
      <c r="D47" s="19">
        <f>Budget!U18</f>
        <v>4400000</v>
      </c>
      <c r="E47" s="19">
        <f t="shared" si="33"/>
        <v>6</v>
      </c>
      <c r="F47" s="263">
        <v>6</v>
      </c>
      <c r="G47" s="257">
        <f>IF(L47="custom",CustCF!F47,INDEX($P$8:$GN$8,MATCH(F47,$P$6:$GN$6,0)))</f>
        <v>46234</v>
      </c>
      <c r="H47" s="263">
        <v>7</v>
      </c>
      <c r="I47" s="257">
        <f>IF(L47="custom",CustCF!G47,INDEX($P$8:$GN$8,MATCH(H47,$P$6:$GN$6,0)))</f>
        <v>46265</v>
      </c>
      <c r="J47" s="260">
        <f t="shared" si="34"/>
        <v>2</v>
      </c>
      <c r="K47" s="265" t="s">
        <v>115</v>
      </c>
      <c r="L47" s="266" t="s">
        <v>141</v>
      </c>
      <c r="M47" s="267">
        <f t="shared" si="35"/>
        <v>9</v>
      </c>
      <c r="N47" s="18">
        <f t="shared" si="26"/>
        <v>4400000</v>
      </c>
      <c r="O47" s="1372">
        <f t="shared" si="16"/>
        <v>0</v>
      </c>
      <c r="P47" s="95">
        <f>($K47="Bell Curve")*(_xlfn.NORM.DIST(AND(P$6&gt;=$F47,P$6&lt;=$H47)*(P$6-$F47+1),$J47/2,$M47,TRUE)-_xlfn.NORM.DIST(AND(P$6&gt;=$F47,P$6&lt;=$H47)*(O$6-$F47+1),$J47/2,$M47,TRUE))/(1-2*_xlfn.NORM.DIST(0,$J47/2,$M47,TRUE))*$D47+($K47="Steady Growth")*(AND(P$6&gt;=$F47,P$6&lt;=$H47)*((P$6-$F47+1)/($J47*($J47+1)/2)*$D47))+($K47="custom")*CustCF!J47</f>
        <v>0</v>
      </c>
      <c r="Q47" s="95">
        <f>($K47="Bell Curve")*(_xlfn.NORM.DIST(AND(Q$6&gt;=$F47,Q$6&lt;=$H47)*(Q$6-$F47+1),$J47/2,$M47,TRUE)-_xlfn.NORM.DIST(AND(Q$6&gt;=$F47,Q$6&lt;=$H47)*(P$6-$F47+1),$J47/2,$M47,TRUE))/(1-2*_xlfn.NORM.DIST(0,$J47/2,$M47,TRUE))*$D47+($K47="Steady Growth")*(AND(Q$6&gt;=$F47,Q$6&lt;=$H47)*((Q$6-$F47+1)/($J47*($J47+1)/2)*$D47))+($K47="custom")*CustCF!K47</f>
        <v>0</v>
      </c>
      <c r="R47" s="95">
        <f>($K47="Bell Curve")*(_xlfn.NORM.DIST(AND(R$6&gt;=$F47,R$6&lt;=$H47)*(R$6-$F47+1),$J47/2,$M47,TRUE)-_xlfn.NORM.DIST(AND(R$6&gt;=$F47,R$6&lt;=$H47)*(Q$6-$F47+1),$J47/2,$M47,TRUE))/(1-2*_xlfn.NORM.DIST(0,$J47/2,$M47,TRUE))*$D47+($K47="Steady Growth")*(AND(R$6&gt;=$F47,R$6&lt;=$H47)*((R$6-$F47+1)/($J47*($J47+1)/2)*$D47))+($K47="custom")*CustCF!L47</f>
        <v>0</v>
      </c>
      <c r="S47" s="95">
        <f>($K47="Bell Curve")*(_xlfn.NORM.DIST(AND(S$6&gt;=$F47,S$6&lt;=$H47)*(S$6-$F47+1),$J47/2,$M47,TRUE)-_xlfn.NORM.DIST(AND(S$6&gt;=$F47,S$6&lt;=$H47)*(R$6-$F47+1),$J47/2,$M47,TRUE))/(1-2*_xlfn.NORM.DIST(0,$J47/2,$M47,TRUE))*$D47+($K47="Steady Growth")*(AND(S$6&gt;=$F47,S$6&lt;=$H47)*((S$6-$F47+1)/($J47*($J47+1)/2)*$D47))+($K47="custom")*CustCF!M47</f>
        <v>0</v>
      </c>
      <c r="T47" s="95">
        <f>($K47="Bell Curve")*(_xlfn.NORM.DIST(AND(T$6&gt;=$F47,T$6&lt;=$H47)*(T$6-$F47+1),$J47/2,$M47,TRUE)-_xlfn.NORM.DIST(AND(T$6&gt;=$F47,T$6&lt;=$H47)*(S$6-$F47+1),$J47/2,$M47,TRUE))/(1-2*_xlfn.NORM.DIST(0,$J47/2,$M47,TRUE))*$D47+($K47="Steady Growth")*(AND(T$6&gt;=$F47,T$6&lt;=$H47)*((T$6-$F47+1)/($J47*($J47+1)/2)*$D47))+($K47="custom")*CustCF!N47</f>
        <v>0</v>
      </c>
      <c r="U47" s="95">
        <f>($K47="Bell Curve")*(_xlfn.NORM.DIST(AND(U$6&gt;=$F47,U$6&lt;=$H47)*(U$6-$F47+1),$J47/2,$M47,TRUE)-_xlfn.NORM.DIST(AND(U$6&gt;=$F47,U$6&lt;=$H47)*(T$6-$F47+1),$J47/2,$M47,TRUE))/(1-2*_xlfn.NORM.DIST(0,$J47/2,$M47,TRUE))*$D47+($K47="Steady Growth")*(AND(U$6&gt;=$F47,U$6&lt;=$H47)*((U$6-$F47+1)/($J47*($J47+1)/2)*$D47))+($K47="custom")*CustCF!O47</f>
        <v>0</v>
      </c>
      <c r="V47" s="95">
        <f>($K47="Bell Curve")*(_xlfn.NORM.DIST(AND(V$6&gt;=$F47,V$6&lt;=$H47)*(V$6-$F47+1),$J47/2,$M47,TRUE)-_xlfn.NORM.DIST(AND(V$6&gt;=$F47,V$6&lt;=$H47)*(U$6-$F47+1),$J47/2,$M47,TRUE))/(1-2*_xlfn.NORM.DIST(0,$J47/2,$M47,TRUE))*$D47+($K47="Steady Growth")*(AND(V$6&gt;=$F47,V$6&lt;=$H47)*((V$6-$F47+1)/($J47*($J47+1)/2)*$D47))+($K47="custom")*CustCF!P47</f>
        <v>1466666.6666666665</v>
      </c>
      <c r="W47" s="95">
        <f>($K47="Bell Curve")*(_xlfn.NORM.DIST(AND(W$6&gt;=$F47,W$6&lt;=$H47)*(W$6-$F47+1),$J47/2,$M47,TRUE)-_xlfn.NORM.DIST(AND(W$6&gt;=$F47,W$6&lt;=$H47)*(V$6-$F47+1),$J47/2,$M47,TRUE))/(1-2*_xlfn.NORM.DIST(0,$J47/2,$M47,TRUE))*$D47+($K47="Steady Growth")*(AND(W$6&gt;=$F47,W$6&lt;=$H47)*((W$6-$F47+1)/($J47*($J47+1)/2)*$D47))+($K47="custom")*CustCF!Q47</f>
        <v>2933333.333333333</v>
      </c>
      <c r="X47" s="95">
        <f>($K47="Bell Curve")*(_xlfn.NORM.DIST(AND(X$6&gt;=$F47,X$6&lt;=$H47)*(X$6-$F47+1),$J47/2,$M47,TRUE)-_xlfn.NORM.DIST(AND(X$6&gt;=$F47,X$6&lt;=$H47)*(W$6-$F47+1),$J47/2,$M47,TRUE))/(1-2*_xlfn.NORM.DIST(0,$J47/2,$M47,TRUE))*$D47+($K47="Steady Growth")*(AND(X$6&gt;=$F47,X$6&lt;=$H47)*((X$6-$F47+1)/($J47*($J47+1)/2)*$D47))+($K47="custom")*CustCF!R47</f>
        <v>0</v>
      </c>
      <c r="Y47" s="95">
        <f>($K47="Bell Curve")*(_xlfn.NORM.DIST(AND(Y$6&gt;=$F47,Y$6&lt;=$H47)*(Y$6-$F47+1),$J47/2,$M47,TRUE)-_xlfn.NORM.DIST(AND(Y$6&gt;=$F47,Y$6&lt;=$H47)*(X$6-$F47+1),$J47/2,$M47,TRUE))/(1-2*_xlfn.NORM.DIST(0,$J47/2,$M47,TRUE))*$D47+($K47="Steady Growth")*(AND(Y$6&gt;=$F47,Y$6&lt;=$H47)*((Y$6-$F47+1)/($J47*($J47+1)/2)*$D47))+($K47="custom")*CustCF!S47</f>
        <v>0</v>
      </c>
      <c r="Z47" s="95">
        <f>($K47="Bell Curve")*(_xlfn.NORM.DIST(AND(Z$6&gt;=$F47,Z$6&lt;=$H47)*(Z$6-$F47+1),$J47/2,$M47,TRUE)-_xlfn.NORM.DIST(AND(Z$6&gt;=$F47,Z$6&lt;=$H47)*(Y$6-$F47+1),$J47/2,$M47,TRUE))/(1-2*_xlfn.NORM.DIST(0,$J47/2,$M47,TRUE))*$D47+($K47="Steady Growth")*(AND(Z$6&gt;=$F47,Z$6&lt;=$H47)*((Z$6-$F47+1)/($J47*($J47+1)/2)*$D47))+($K47="custom")*CustCF!T47</f>
        <v>0</v>
      </c>
      <c r="AA47" s="95">
        <f>($K47="Bell Curve")*(_xlfn.NORM.DIST(AND(AA$6&gt;=$F47,AA$6&lt;=$H47)*(AA$6-$F47+1),$J47/2,$M47,TRUE)-_xlfn.NORM.DIST(AND(AA$6&gt;=$F47,AA$6&lt;=$H47)*(Z$6-$F47+1),$J47/2,$M47,TRUE))/(1-2*_xlfn.NORM.DIST(0,$J47/2,$M47,TRUE))*$D47+($K47="Steady Growth")*(AND(AA$6&gt;=$F47,AA$6&lt;=$H47)*((AA$6-$F47+1)/($J47*($J47+1)/2)*$D47))+($K47="custom")*CustCF!U47</f>
        <v>0</v>
      </c>
      <c r="AB47" s="95">
        <f>($K47="Bell Curve")*(_xlfn.NORM.DIST(AND(AB$6&gt;=$F47,AB$6&lt;=$H47)*(AB$6-$F47+1),$J47/2,$M47,TRUE)-_xlfn.NORM.DIST(AND(AB$6&gt;=$F47,AB$6&lt;=$H47)*(AA$6-$F47+1),$J47/2,$M47,TRUE))/(1-2*_xlfn.NORM.DIST(0,$J47/2,$M47,TRUE))*$D47+($K47="Steady Growth")*(AND(AB$6&gt;=$F47,AB$6&lt;=$H47)*((AB$6-$F47+1)/($J47*($J47+1)/2)*$D47))+($K47="custom")*CustCF!V47</f>
        <v>0</v>
      </c>
      <c r="AC47" s="95">
        <f>($K47="Bell Curve")*(_xlfn.NORM.DIST(AND(AC$6&gt;=$F47,AC$6&lt;=$H47)*(AC$6-$F47+1),$J47/2,$M47,TRUE)-_xlfn.NORM.DIST(AND(AC$6&gt;=$F47,AC$6&lt;=$H47)*(AB$6-$F47+1),$J47/2,$M47,TRUE))/(1-2*_xlfn.NORM.DIST(0,$J47/2,$M47,TRUE))*$D47+($K47="Steady Growth")*(AND(AC$6&gt;=$F47,AC$6&lt;=$H47)*((AC$6-$F47+1)/($J47*($J47+1)/2)*$D47))+($K47="custom")*CustCF!W47</f>
        <v>0</v>
      </c>
      <c r="AD47" s="95">
        <f>($K47="Bell Curve")*(_xlfn.NORM.DIST(AND(AD$6&gt;=$F47,AD$6&lt;=$H47)*(AD$6-$F47+1),$J47/2,$M47,TRUE)-_xlfn.NORM.DIST(AND(AD$6&gt;=$F47,AD$6&lt;=$H47)*(AC$6-$F47+1),$J47/2,$M47,TRUE))/(1-2*_xlfn.NORM.DIST(0,$J47/2,$M47,TRUE))*$D47+($K47="Steady Growth")*(AND(AD$6&gt;=$F47,AD$6&lt;=$H47)*((AD$6-$F47+1)/($J47*($J47+1)/2)*$D47))+($K47="custom")*CustCF!X47</f>
        <v>0</v>
      </c>
      <c r="AE47" s="95">
        <f>($K47="Bell Curve")*(_xlfn.NORM.DIST(AND(AE$6&gt;=$F47,AE$6&lt;=$H47)*(AE$6-$F47+1),$J47/2,$M47,TRUE)-_xlfn.NORM.DIST(AND(AE$6&gt;=$F47,AE$6&lt;=$H47)*(AD$6-$F47+1),$J47/2,$M47,TRUE))/(1-2*_xlfn.NORM.DIST(0,$J47/2,$M47,TRUE))*$D47+($K47="Steady Growth")*(AND(AE$6&gt;=$F47,AE$6&lt;=$H47)*((AE$6-$F47+1)/($J47*($J47+1)/2)*$D47))+($K47="custom")*CustCF!Y47</f>
        <v>0</v>
      </c>
      <c r="AF47" s="95">
        <f>($K47="Bell Curve")*(_xlfn.NORM.DIST(AND(AF$6&gt;=$F47,AF$6&lt;=$H47)*(AF$6-$F47+1),$J47/2,$M47,TRUE)-_xlfn.NORM.DIST(AND(AF$6&gt;=$F47,AF$6&lt;=$H47)*(AE$6-$F47+1),$J47/2,$M47,TRUE))/(1-2*_xlfn.NORM.DIST(0,$J47/2,$M47,TRUE))*$D47+($K47="Steady Growth")*(AND(AF$6&gt;=$F47,AF$6&lt;=$H47)*((AF$6-$F47+1)/($J47*($J47+1)/2)*$D47))+($K47="custom")*CustCF!Z47</f>
        <v>0</v>
      </c>
      <c r="AG47" s="95">
        <f>($K47="Bell Curve")*(_xlfn.NORM.DIST(AND(AG$6&gt;=$F47,AG$6&lt;=$H47)*(AG$6-$F47+1),$J47/2,$M47,TRUE)-_xlfn.NORM.DIST(AND(AG$6&gt;=$F47,AG$6&lt;=$H47)*(AF$6-$F47+1),$J47/2,$M47,TRUE))/(1-2*_xlfn.NORM.DIST(0,$J47/2,$M47,TRUE))*$D47+($K47="Steady Growth")*(AND(AG$6&gt;=$F47,AG$6&lt;=$H47)*((AG$6-$F47+1)/($J47*($J47+1)/2)*$D47))+($K47="custom")*CustCF!AA47</f>
        <v>0</v>
      </c>
      <c r="AH47" s="95">
        <f>($K47="Bell Curve")*(_xlfn.NORM.DIST(AND(AH$6&gt;=$F47,AH$6&lt;=$H47)*(AH$6-$F47+1),$J47/2,$M47,TRUE)-_xlfn.NORM.DIST(AND(AH$6&gt;=$F47,AH$6&lt;=$H47)*(AG$6-$F47+1),$J47/2,$M47,TRUE))/(1-2*_xlfn.NORM.DIST(0,$J47/2,$M47,TRUE))*$D47+($K47="Steady Growth")*(AND(AH$6&gt;=$F47,AH$6&lt;=$H47)*((AH$6-$F47+1)/($J47*($J47+1)/2)*$D47))+($K47="custom")*CustCF!AB47</f>
        <v>0</v>
      </c>
      <c r="AI47" s="95">
        <f>($K47="Bell Curve")*(_xlfn.NORM.DIST(AND(AI$6&gt;=$F47,AI$6&lt;=$H47)*(AI$6-$F47+1),$J47/2,$M47,TRUE)-_xlfn.NORM.DIST(AND(AI$6&gt;=$F47,AI$6&lt;=$H47)*(AH$6-$F47+1),$J47/2,$M47,TRUE))/(1-2*_xlfn.NORM.DIST(0,$J47/2,$M47,TRUE))*$D47+($K47="Steady Growth")*(AND(AI$6&gt;=$F47,AI$6&lt;=$H47)*((AI$6-$F47+1)/($J47*($J47+1)/2)*$D47))+($K47="custom")*CustCF!AC47</f>
        <v>0</v>
      </c>
      <c r="AJ47" s="95">
        <f>($K47="Bell Curve")*(_xlfn.NORM.DIST(AND(AJ$6&gt;=$F47,AJ$6&lt;=$H47)*(AJ$6-$F47+1),$J47/2,$M47,TRUE)-_xlfn.NORM.DIST(AND(AJ$6&gt;=$F47,AJ$6&lt;=$H47)*(AI$6-$F47+1),$J47/2,$M47,TRUE))/(1-2*_xlfn.NORM.DIST(0,$J47/2,$M47,TRUE))*$D47+($K47="Steady Growth")*(AND(AJ$6&gt;=$F47,AJ$6&lt;=$H47)*((AJ$6-$F47+1)/($J47*($J47+1)/2)*$D47))+($K47="custom")*CustCF!AD47</f>
        <v>0</v>
      </c>
      <c r="AK47" s="95">
        <f>($K47="Bell Curve")*(_xlfn.NORM.DIST(AND(AK$6&gt;=$F47,AK$6&lt;=$H47)*(AK$6-$F47+1),$J47/2,$M47,TRUE)-_xlfn.NORM.DIST(AND(AK$6&gt;=$F47,AK$6&lt;=$H47)*(AJ$6-$F47+1),$J47/2,$M47,TRUE))/(1-2*_xlfn.NORM.DIST(0,$J47/2,$M47,TRUE))*$D47+($K47="Steady Growth")*(AND(AK$6&gt;=$F47,AK$6&lt;=$H47)*((AK$6-$F47+1)/($J47*($J47+1)/2)*$D47))+($K47="custom")*CustCF!AE47</f>
        <v>0</v>
      </c>
      <c r="AL47" s="95">
        <f>($K47="Bell Curve")*(_xlfn.NORM.DIST(AND(AL$6&gt;=$F47,AL$6&lt;=$H47)*(AL$6-$F47+1),$J47/2,$M47,TRUE)-_xlfn.NORM.DIST(AND(AL$6&gt;=$F47,AL$6&lt;=$H47)*(AK$6-$F47+1),$J47/2,$M47,TRUE))/(1-2*_xlfn.NORM.DIST(0,$J47/2,$M47,TRUE))*$D47+($K47="Steady Growth")*(AND(AL$6&gt;=$F47,AL$6&lt;=$H47)*((AL$6-$F47+1)/($J47*($J47+1)/2)*$D47))+($K47="custom")*CustCF!AF47</f>
        <v>0</v>
      </c>
      <c r="AM47" s="95">
        <f>($K47="Bell Curve")*(_xlfn.NORM.DIST(AND(AM$6&gt;=$F47,AM$6&lt;=$H47)*(AM$6-$F47+1),$J47/2,$M47,TRUE)-_xlfn.NORM.DIST(AND(AM$6&gt;=$F47,AM$6&lt;=$H47)*(AL$6-$F47+1),$J47/2,$M47,TRUE))/(1-2*_xlfn.NORM.DIST(0,$J47/2,$M47,TRUE))*$D47+($K47="Steady Growth")*(AND(AM$6&gt;=$F47,AM$6&lt;=$H47)*((AM$6-$F47+1)/($J47*($J47+1)/2)*$D47))+($K47="custom")*CustCF!AG47</f>
        <v>0</v>
      </c>
      <c r="AN47" s="95">
        <f>($K47="Bell Curve")*(_xlfn.NORM.DIST(AND(AN$6&gt;=$F47,AN$6&lt;=$H47)*(AN$6-$F47+1),$J47/2,$M47,TRUE)-_xlfn.NORM.DIST(AND(AN$6&gt;=$F47,AN$6&lt;=$H47)*(AM$6-$F47+1),$J47/2,$M47,TRUE))/(1-2*_xlfn.NORM.DIST(0,$J47/2,$M47,TRUE))*$D47+($K47="Steady Growth")*(AND(AN$6&gt;=$F47,AN$6&lt;=$H47)*((AN$6-$F47+1)/($J47*($J47+1)/2)*$D47))+($K47="custom")*CustCF!AH47</f>
        <v>0</v>
      </c>
      <c r="AO47" s="95">
        <f>($K47="Bell Curve")*(_xlfn.NORM.DIST(AND(AO$6&gt;=$F47,AO$6&lt;=$H47)*(AO$6-$F47+1),$J47/2,$M47,TRUE)-_xlfn.NORM.DIST(AND(AO$6&gt;=$F47,AO$6&lt;=$H47)*(AN$6-$F47+1),$J47/2,$M47,TRUE))/(1-2*_xlfn.NORM.DIST(0,$J47/2,$M47,TRUE))*$D47+($K47="Steady Growth")*(AND(AO$6&gt;=$F47,AO$6&lt;=$H47)*((AO$6-$F47+1)/($J47*($J47+1)/2)*$D47))+($K47="custom")*CustCF!AI47</f>
        <v>0</v>
      </c>
      <c r="AP47" s="95">
        <f>($K47="Bell Curve")*(_xlfn.NORM.DIST(AND(AP$6&gt;=$F47,AP$6&lt;=$H47)*(AP$6-$F47+1),$J47/2,$M47,TRUE)-_xlfn.NORM.DIST(AND(AP$6&gt;=$F47,AP$6&lt;=$H47)*(AO$6-$F47+1),$J47/2,$M47,TRUE))/(1-2*_xlfn.NORM.DIST(0,$J47/2,$M47,TRUE))*$D47+($K47="Steady Growth")*(AND(AP$6&gt;=$F47,AP$6&lt;=$H47)*((AP$6-$F47+1)/($J47*($J47+1)/2)*$D47))+($K47="custom")*CustCF!AJ47</f>
        <v>0</v>
      </c>
      <c r="AQ47" s="95">
        <f>($K47="Bell Curve")*(_xlfn.NORM.DIST(AND(AQ$6&gt;=$F47,AQ$6&lt;=$H47)*(AQ$6-$F47+1),$J47/2,$M47,TRUE)-_xlfn.NORM.DIST(AND(AQ$6&gt;=$F47,AQ$6&lt;=$H47)*(AP$6-$F47+1),$J47/2,$M47,TRUE))/(1-2*_xlfn.NORM.DIST(0,$J47/2,$M47,TRUE))*$D47+($K47="Steady Growth")*(AND(AQ$6&gt;=$F47,AQ$6&lt;=$H47)*((AQ$6-$F47+1)/($J47*($J47+1)/2)*$D47))+($K47="custom")*CustCF!AK47</f>
        <v>0</v>
      </c>
      <c r="AR47" s="95">
        <f>($K47="Bell Curve")*(_xlfn.NORM.DIST(AND(AR$6&gt;=$F47,AR$6&lt;=$H47)*(AR$6-$F47+1),$J47/2,$M47,TRUE)-_xlfn.NORM.DIST(AND(AR$6&gt;=$F47,AR$6&lt;=$H47)*(AQ$6-$F47+1),$J47/2,$M47,TRUE))/(1-2*_xlfn.NORM.DIST(0,$J47/2,$M47,TRUE))*$D47+($K47="Steady Growth")*(AND(AR$6&gt;=$F47,AR$6&lt;=$H47)*((AR$6-$F47+1)/($J47*($J47+1)/2)*$D47))+($K47="custom")*CustCF!AL47</f>
        <v>0</v>
      </c>
      <c r="AS47" s="95">
        <f>($K47="Bell Curve")*(_xlfn.NORM.DIST(AND(AS$6&gt;=$F47,AS$6&lt;=$H47)*(AS$6-$F47+1),$J47/2,$M47,TRUE)-_xlfn.NORM.DIST(AND(AS$6&gt;=$F47,AS$6&lt;=$H47)*(AR$6-$F47+1),$J47/2,$M47,TRUE))/(1-2*_xlfn.NORM.DIST(0,$J47/2,$M47,TRUE))*$D47+($K47="Steady Growth")*(AND(AS$6&gt;=$F47,AS$6&lt;=$H47)*((AS$6-$F47+1)/($J47*($J47+1)/2)*$D47))+($K47="custom")*CustCF!AM47</f>
        <v>0</v>
      </c>
      <c r="AT47" s="95">
        <f>($K47="Bell Curve")*(_xlfn.NORM.DIST(AND(AT$6&gt;=$F47,AT$6&lt;=$H47)*(AT$6-$F47+1),$J47/2,$M47,TRUE)-_xlfn.NORM.DIST(AND(AT$6&gt;=$F47,AT$6&lt;=$H47)*(AS$6-$F47+1),$J47/2,$M47,TRUE))/(1-2*_xlfn.NORM.DIST(0,$J47/2,$M47,TRUE))*$D47+($K47="Steady Growth")*(AND(AT$6&gt;=$F47,AT$6&lt;=$H47)*((AT$6-$F47+1)/($J47*($J47+1)/2)*$D47))+($K47="custom")*CustCF!AN47</f>
        <v>0</v>
      </c>
      <c r="AU47" s="95">
        <f>($K47="Bell Curve")*(_xlfn.NORM.DIST(AND(AU$6&gt;=$F47,AU$6&lt;=$H47)*(AU$6-$F47+1),$J47/2,$M47,TRUE)-_xlfn.NORM.DIST(AND(AU$6&gt;=$F47,AU$6&lt;=$H47)*(AT$6-$F47+1),$J47/2,$M47,TRUE))/(1-2*_xlfn.NORM.DIST(0,$J47/2,$M47,TRUE))*$D47+($K47="Steady Growth")*(AND(AU$6&gt;=$F47,AU$6&lt;=$H47)*((AU$6-$F47+1)/($J47*($J47+1)/2)*$D47))+($K47="custom")*CustCF!AO47</f>
        <v>0</v>
      </c>
      <c r="AV47" s="95">
        <f>($K47="Bell Curve")*(_xlfn.NORM.DIST(AND(AV$6&gt;=$F47,AV$6&lt;=$H47)*(AV$6-$F47+1),$J47/2,$M47,TRUE)-_xlfn.NORM.DIST(AND(AV$6&gt;=$F47,AV$6&lt;=$H47)*(AU$6-$F47+1),$J47/2,$M47,TRUE))/(1-2*_xlfn.NORM.DIST(0,$J47/2,$M47,TRUE))*$D47+($K47="Steady Growth")*(AND(AV$6&gt;=$F47,AV$6&lt;=$H47)*((AV$6-$F47+1)/($J47*($J47+1)/2)*$D47))+($K47="custom")*CustCF!AP47</f>
        <v>0</v>
      </c>
      <c r="AW47" s="95">
        <f>($K47="Bell Curve")*(_xlfn.NORM.DIST(AND(AW$6&gt;=$F47,AW$6&lt;=$H47)*(AW$6-$F47+1),$J47/2,$M47,TRUE)-_xlfn.NORM.DIST(AND(AW$6&gt;=$F47,AW$6&lt;=$H47)*(AV$6-$F47+1),$J47/2,$M47,TRUE))/(1-2*_xlfn.NORM.DIST(0,$J47/2,$M47,TRUE))*$D47+($K47="Steady Growth")*(AND(AW$6&gt;=$F47,AW$6&lt;=$H47)*((AW$6-$F47+1)/($J47*($J47+1)/2)*$D47))+($K47="custom")*CustCF!AQ47</f>
        <v>0</v>
      </c>
      <c r="AX47" s="95">
        <f>($K47="Bell Curve")*(_xlfn.NORM.DIST(AND(AX$6&gt;=$F47,AX$6&lt;=$H47)*(AX$6-$F47+1),$J47/2,$M47,TRUE)-_xlfn.NORM.DIST(AND(AX$6&gt;=$F47,AX$6&lt;=$H47)*(AW$6-$F47+1),$J47/2,$M47,TRUE))/(1-2*_xlfn.NORM.DIST(0,$J47/2,$M47,TRUE))*$D47+($K47="Steady Growth")*(AND(AX$6&gt;=$F47,AX$6&lt;=$H47)*((AX$6-$F47+1)/($J47*($J47+1)/2)*$D47))+($K47="custom")*CustCF!AR47</f>
        <v>0</v>
      </c>
      <c r="AY47" s="95">
        <f>($K47="Bell Curve")*(_xlfn.NORM.DIST(AND(AY$6&gt;=$F47,AY$6&lt;=$H47)*(AY$6-$F47+1),$J47/2,$M47,TRUE)-_xlfn.NORM.DIST(AND(AY$6&gt;=$F47,AY$6&lt;=$H47)*(AX$6-$F47+1),$J47/2,$M47,TRUE))/(1-2*_xlfn.NORM.DIST(0,$J47/2,$M47,TRUE))*$D47+($K47="Steady Growth")*(AND(AY$6&gt;=$F47,AY$6&lt;=$H47)*((AY$6-$F47+1)/($J47*($J47+1)/2)*$D47))+($K47="custom")*CustCF!AS47</f>
        <v>0</v>
      </c>
      <c r="AZ47" s="95">
        <f>($K47="Bell Curve")*(_xlfn.NORM.DIST(AND(AZ$6&gt;=$F47,AZ$6&lt;=$H47)*(AZ$6-$F47+1),$J47/2,$M47,TRUE)-_xlfn.NORM.DIST(AND(AZ$6&gt;=$F47,AZ$6&lt;=$H47)*(AY$6-$F47+1),$J47/2,$M47,TRUE))/(1-2*_xlfn.NORM.DIST(0,$J47/2,$M47,TRUE))*$D47+($K47="Steady Growth")*(AND(AZ$6&gt;=$F47,AZ$6&lt;=$H47)*((AZ$6-$F47+1)/($J47*($J47+1)/2)*$D47))+($K47="custom")*CustCF!AT47</f>
        <v>0</v>
      </c>
      <c r="BA47" s="95">
        <f>($K47="Bell Curve")*(_xlfn.NORM.DIST(AND(BA$6&gt;=$F47,BA$6&lt;=$H47)*(BA$6-$F47+1),$J47/2,$M47,TRUE)-_xlfn.NORM.DIST(AND(BA$6&gt;=$F47,BA$6&lt;=$H47)*(AZ$6-$F47+1),$J47/2,$M47,TRUE))/(1-2*_xlfn.NORM.DIST(0,$J47/2,$M47,TRUE))*$D47+($K47="Steady Growth")*(AND(BA$6&gt;=$F47,BA$6&lt;=$H47)*((BA$6-$F47+1)/($J47*($J47+1)/2)*$D47))+($K47="custom")*CustCF!AU47</f>
        <v>0</v>
      </c>
      <c r="BB47" s="95">
        <f>($K47="Bell Curve")*(_xlfn.NORM.DIST(AND(BB$6&gt;=$F47,BB$6&lt;=$H47)*(BB$6-$F47+1),$J47/2,$M47,TRUE)-_xlfn.NORM.DIST(AND(BB$6&gt;=$F47,BB$6&lt;=$H47)*(BA$6-$F47+1),$J47/2,$M47,TRUE))/(1-2*_xlfn.NORM.DIST(0,$J47/2,$M47,TRUE))*$D47+($K47="Steady Growth")*(AND(BB$6&gt;=$F47,BB$6&lt;=$H47)*((BB$6-$F47+1)/($J47*($J47+1)/2)*$D47))+($K47="custom")*CustCF!AV47</f>
        <v>0</v>
      </c>
      <c r="BC47" s="95">
        <f>($K47="Bell Curve")*(_xlfn.NORM.DIST(AND(BC$6&gt;=$F47,BC$6&lt;=$H47)*(BC$6-$F47+1),$J47/2,$M47,TRUE)-_xlfn.NORM.DIST(AND(BC$6&gt;=$F47,BC$6&lt;=$H47)*(BB$6-$F47+1),$J47/2,$M47,TRUE))/(1-2*_xlfn.NORM.DIST(0,$J47/2,$M47,TRUE))*$D47+($K47="Steady Growth")*(AND(BC$6&gt;=$F47,BC$6&lt;=$H47)*((BC$6-$F47+1)/($J47*($J47+1)/2)*$D47))+($K47="custom")*CustCF!AW47</f>
        <v>0</v>
      </c>
      <c r="BD47" s="95">
        <f>($K47="Bell Curve")*(_xlfn.NORM.DIST(AND(BD$6&gt;=$F47,BD$6&lt;=$H47)*(BD$6-$F47+1),$J47/2,$M47,TRUE)-_xlfn.NORM.DIST(AND(BD$6&gt;=$F47,BD$6&lt;=$H47)*(BC$6-$F47+1),$J47/2,$M47,TRUE))/(1-2*_xlfn.NORM.DIST(0,$J47/2,$M47,TRUE))*$D47+($K47="Steady Growth")*(AND(BD$6&gt;=$F47,BD$6&lt;=$H47)*((BD$6-$F47+1)/($J47*($J47+1)/2)*$D47))+($K47="custom")*CustCF!AX47</f>
        <v>0</v>
      </c>
      <c r="BE47" s="95">
        <f>($K47="Bell Curve")*(_xlfn.NORM.DIST(AND(BE$6&gt;=$F47,BE$6&lt;=$H47)*(BE$6-$F47+1),$J47/2,$M47,TRUE)-_xlfn.NORM.DIST(AND(BE$6&gt;=$F47,BE$6&lt;=$H47)*(BD$6-$F47+1),$J47/2,$M47,TRUE))/(1-2*_xlfn.NORM.DIST(0,$J47/2,$M47,TRUE))*$D47+($K47="Steady Growth")*(AND(BE$6&gt;=$F47,BE$6&lt;=$H47)*((BE$6-$F47+1)/($J47*($J47+1)/2)*$D47))+($K47="custom")*CustCF!AY47</f>
        <v>0</v>
      </c>
      <c r="BF47" s="95">
        <f>($K47="Bell Curve")*(_xlfn.NORM.DIST(AND(BF$6&gt;=$F47,BF$6&lt;=$H47)*(BF$6-$F47+1),$J47/2,$M47,TRUE)-_xlfn.NORM.DIST(AND(BF$6&gt;=$F47,BF$6&lt;=$H47)*(BE$6-$F47+1),$J47/2,$M47,TRUE))/(1-2*_xlfn.NORM.DIST(0,$J47/2,$M47,TRUE))*$D47+($K47="Steady Growth")*(AND(BF$6&gt;=$F47,BF$6&lt;=$H47)*((BF$6-$F47+1)/($J47*($J47+1)/2)*$D47))+($K47="custom")*CustCF!AZ47</f>
        <v>0</v>
      </c>
      <c r="BG47" s="95">
        <f>($K47="Bell Curve")*(_xlfn.NORM.DIST(AND(BG$6&gt;=$F47,BG$6&lt;=$H47)*(BG$6-$F47+1),$J47/2,$M47,TRUE)-_xlfn.NORM.DIST(AND(BG$6&gt;=$F47,BG$6&lt;=$H47)*(BF$6-$F47+1),$J47/2,$M47,TRUE))/(1-2*_xlfn.NORM.DIST(0,$J47/2,$M47,TRUE))*$D47+($K47="Steady Growth")*(AND(BG$6&gt;=$F47,BG$6&lt;=$H47)*((BG$6-$F47+1)/($J47*($J47+1)/2)*$D47))+($K47="custom")*CustCF!BA47</f>
        <v>0</v>
      </c>
      <c r="BH47" s="95">
        <f>($K47="Bell Curve")*(_xlfn.NORM.DIST(AND(BH$6&gt;=$F47,BH$6&lt;=$H47)*(BH$6-$F47+1),$J47/2,$M47,TRUE)-_xlfn.NORM.DIST(AND(BH$6&gt;=$F47,BH$6&lt;=$H47)*(BG$6-$F47+1),$J47/2,$M47,TRUE))/(1-2*_xlfn.NORM.DIST(0,$J47/2,$M47,TRUE))*$D47+($K47="Steady Growth")*(AND(BH$6&gt;=$F47,BH$6&lt;=$H47)*((BH$6-$F47+1)/($J47*($J47+1)/2)*$D47))+($K47="custom")*CustCF!BB47</f>
        <v>0</v>
      </c>
      <c r="BI47" s="95">
        <f>($K47="Bell Curve")*(_xlfn.NORM.DIST(AND(BI$6&gt;=$F47,BI$6&lt;=$H47)*(BI$6-$F47+1),$J47/2,$M47,TRUE)-_xlfn.NORM.DIST(AND(BI$6&gt;=$F47,BI$6&lt;=$H47)*(BH$6-$F47+1),$J47/2,$M47,TRUE))/(1-2*_xlfn.NORM.DIST(0,$J47/2,$M47,TRUE))*$D47+($K47="Steady Growth")*(AND(BI$6&gt;=$F47,BI$6&lt;=$H47)*((BI$6-$F47+1)/($J47*($J47+1)/2)*$D47))+($K47="custom")*CustCF!BC47</f>
        <v>0</v>
      </c>
      <c r="BJ47" s="95">
        <f>($K47="Bell Curve")*(_xlfn.NORM.DIST(AND(BJ$6&gt;=$F47,BJ$6&lt;=$H47)*(BJ$6-$F47+1),$J47/2,$M47,TRUE)-_xlfn.NORM.DIST(AND(BJ$6&gt;=$F47,BJ$6&lt;=$H47)*(BI$6-$F47+1),$J47/2,$M47,TRUE))/(1-2*_xlfn.NORM.DIST(0,$J47/2,$M47,TRUE))*$D47+($K47="Steady Growth")*(AND(BJ$6&gt;=$F47,BJ$6&lt;=$H47)*((BJ$6-$F47+1)/($J47*($J47+1)/2)*$D47))+($K47="custom")*CustCF!BD47</f>
        <v>0</v>
      </c>
      <c r="BK47" s="95">
        <f>($K47="Bell Curve")*(_xlfn.NORM.DIST(AND(BK$6&gt;=$F47,BK$6&lt;=$H47)*(BK$6-$F47+1),$J47/2,$M47,TRUE)-_xlfn.NORM.DIST(AND(BK$6&gt;=$F47,BK$6&lt;=$H47)*(BJ$6-$F47+1),$J47/2,$M47,TRUE))/(1-2*_xlfn.NORM.DIST(0,$J47/2,$M47,TRUE))*$D47+($K47="Steady Growth")*(AND(BK$6&gt;=$F47,BK$6&lt;=$H47)*((BK$6-$F47+1)/($J47*($J47+1)/2)*$D47))+($K47="custom")*CustCF!BE47</f>
        <v>0</v>
      </c>
      <c r="BL47" s="95">
        <f>($K47="Bell Curve")*(_xlfn.NORM.DIST(AND(BL$6&gt;=$F47,BL$6&lt;=$H47)*(BL$6-$F47+1),$J47/2,$M47,TRUE)-_xlfn.NORM.DIST(AND(BL$6&gt;=$F47,BL$6&lt;=$H47)*(BK$6-$F47+1),$J47/2,$M47,TRUE))/(1-2*_xlfn.NORM.DIST(0,$J47/2,$M47,TRUE))*$D47+($K47="Steady Growth")*(AND(BL$6&gt;=$F47,BL$6&lt;=$H47)*((BL$6-$F47+1)/($J47*($J47+1)/2)*$D47))+($K47="custom")*CustCF!BF47</f>
        <v>0</v>
      </c>
      <c r="BM47" s="95">
        <f>($K47="Bell Curve")*(_xlfn.NORM.DIST(AND(BM$6&gt;=$F47,BM$6&lt;=$H47)*(BM$6-$F47+1),$J47/2,$M47,TRUE)-_xlfn.NORM.DIST(AND(BM$6&gt;=$F47,BM$6&lt;=$H47)*(BL$6-$F47+1),$J47/2,$M47,TRUE))/(1-2*_xlfn.NORM.DIST(0,$J47/2,$M47,TRUE))*$D47+($K47="Steady Growth")*(AND(BM$6&gt;=$F47,BM$6&lt;=$H47)*((BM$6-$F47+1)/($J47*($J47+1)/2)*$D47))+($K47="custom")*CustCF!BG47</f>
        <v>0</v>
      </c>
      <c r="BN47" s="95">
        <f>($K47="Bell Curve")*(_xlfn.NORM.DIST(AND(BN$6&gt;=$F47,BN$6&lt;=$H47)*(BN$6-$F47+1),$J47/2,$M47,TRUE)-_xlfn.NORM.DIST(AND(BN$6&gt;=$F47,BN$6&lt;=$H47)*(BM$6-$F47+1),$J47/2,$M47,TRUE))/(1-2*_xlfn.NORM.DIST(0,$J47/2,$M47,TRUE))*$D47+($K47="Steady Growth")*(AND(BN$6&gt;=$F47,BN$6&lt;=$H47)*((BN$6-$F47+1)/($J47*($J47+1)/2)*$D47))+($K47="custom")*CustCF!BH47</f>
        <v>0</v>
      </c>
      <c r="BO47" s="95">
        <f>($K47="Bell Curve")*(_xlfn.NORM.DIST(AND(BO$6&gt;=$F47,BO$6&lt;=$H47)*(BO$6-$F47+1),$J47/2,$M47,TRUE)-_xlfn.NORM.DIST(AND(BO$6&gt;=$F47,BO$6&lt;=$H47)*(BN$6-$F47+1),$J47/2,$M47,TRUE))/(1-2*_xlfn.NORM.DIST(0,$J47/2,$M47,TRUE))*$D47+($K47="Steady Growth")*(AND(BO$6&gt;=$F47,BO$6&lt;=$H47)*((BO$6-$F47+1)/($J47*($J47+1)/2)*$D47))+($K47="custom")*CustCF!BI47</f>
        <v>0</v>
      </c>
      <c r="BP47" s="95">
        <f>($K47="Bell Curve")*(_xlfn.NORM.DIST(AND(BP$6&gt;=$F47,BP$6&lt;=$H47)*(BP$6-$F47+1),$J47/2,$M47,TRUE)-_xlfn.NORM.DIST(AND(BP$6&gt;=$F47,BP$6&lt;=$H47)*(BO$6-$F47+1),$J47/2,$M47,TRUE))/(1-2*_xlfn.NORM.DIST(0,$J47/2,$M47,TRUE))*$D47+($K47="Steady Growth")*(AND(BP$6&gt;=$F47,BP$6&lt;=$H47)*((BP$6-$F47+1)/($J47*($J47+1)/2)*$D47))+($K47="custom")*CustCF!BJ47</f>
        <v>0</v>
      </c>
      <c r="BQ47" s="95">
        <f>($K47="Bell Curve")*(_xlfn.NORM.DIST(AND(BQ$6&gt;=$F47,BQ$6&lt;=$H47)*(BQ$6-$F47+1),$J47/2,$M47,TRUE)-_xlfn.NORM.DIST(AND(BQ$6&gt;=$F47,BQ$6&lt;=$H47)*(BP$6-$F47+1),$J47/2,$M47,TRUE))/(1-2*_xlfn.NORM.DIST(0,$J47/2,$M47,TRUE))*$D47+($K47="Steady Growth")*(AND(BQ$6&gt;=$F47,BQ$6&lt;=$H47)*((BQ$6-$F47+1)/($J47*($J47+1)/2)*$D47))+($K47="custom")*CustCF!BK47</f>
        <v>0</v>
      </c>
      <c r="BR47" s="95">
        <f>($K47="Bell Curve")*(_xlfn.NORM.DIST(AND(BR$6&gt;=$F47,BR$6&lt;=$H47)*(BR$6-$F47+1),$J47/2,$M47,TRUE)-_xlfn.NORM.DIST(AND(BR$6&gt;=$F47,BR$6&lt;=$H47)*(BQ$6-$F47+1),$J47/2,$M47,TRUE))/(1-2*_xlfn.NORM.DIST(0,$J47/2,$M47,TRUE))*$D47+($K47="Steady Growth")*(AND(BR$6&gt;=$F47,BR$6&lt;=$H47)*((BR$6-$F47+1)/($J47*($J47+1)/2)*$D47))+($K47="custom")*CustCF!BL47</f>
        <v>0</v>
      </c>
      <c r="BS47" s="95">
        <f>($K47="Bell Curve")*(_xlfn.NORM.DIST(AND(BS$6&gt;=$F47,BS$6&lt;=$H47)*(BS$6-$F47+1),$J47/2,$M47,TRUE)-_xlfn.NORM.DIST(AND(BS$6&gt;=$F47,BS$6&lt;=$H47)*(BR$6-$F47+1),$J47/2,$M47,TRUE))/(1-2*_xlfn.NORM.DIST(0,$J47/2,$M47,TRUE))*$D47+($K47="Steady Growth")*(AND(BS$6&gt;=$F47,BS$6&lt;=$H47)*((BS$6-$F47+1)/($J47*($J47+1)/2)*$D47))+($K47="custom")*CustCF!BM47</f>
        <v>0</v>
      </c>
      <c r="BT47" s="95">
        <f>($K47="Bell Curve")*(_xlfn.NORM.DIST(AND(BT$6&gt;=$F47,BT$6&lt;=$H47)*(BT$6-$F47+1),$J47/2,$M47,TRUE)-_xlfn.NORM.DIST(AND(BT$6&gt;=$F47,BT$6&lt;=$H47)*(BS$6-$F47+1),$J47/2,$M47,TRUE))/(1-2*_xlfn.NORM.DIST(0,$J47/2,$M47,TRUE))*$D47+($K47="Steady Growth")*(AND(BT$6&gt;=$F47,BT$6&lt;=$H47)*((BT$6-$F47+1)/($J47*($J47+1)/2)*$D47))+($K47="custom")*CustCF!BN47</f>
        <v>0</v>
      </c>
      <c r="BU47" s="95">
        <f>($K47="Bell Curve")*(_xlfn.NORM.DIST(AND(BU$6&gt;=$F47,BU$6&lt;=$H47)*(BU$6-$F47+1),$J47/2,$M47,TRUE)-_xlfn.NORM.DIST(AND(BU$6&gt;=$F47,BU$6&lt;=$H47)*(BT$6-$F47+1),$J47/2,$M47,TRUE))/(1-2*_xlfn.NORM.DIST(0,$J47/2,$M47,TRUE))*$D47+($K47="Steady Growth")*(AND(BU$6&gt;=$F47,BU$6&lt;=$H47)*((BU$6-$F47+1)/($J47*($J47+1)/2)*$D47))+($K47="custom")*CustCF!BO47</f>
        <v>0</v>
      </c>
      <c r="BV47" s="95">
        <f>($K47="Bell Curve")*(_xlfn.NORM.DIST(AND(BV$6&gt;=$F47,BV$6&lt;=$H47)*(BV$6-$F47+1),$J47/2,$M47,TRUE)-_xlfn.NORM.DIST(AND(BV$6&gt;=$F47,BV$6&lt;=$H47)*(BU$6-$F47+1),$J47/2,$M47,TRUE))/(1-2*_xlfn.NORM.DIST(0,$J47/2,$M47,TRUE))*$D47+($K47="Steady Growth")*(AND(BV$6&gt;=$F47,BV$6&lt;=$H47)*((BV$6-$F47+1)/($J47*($J47+1)/2)*$D47))+($K47="custom")*CustCF!BP47</f>
        <v>0</v>
      </c>
      <c r="BW47" s="95">
        <f>($K47="Bell Curve")*(_xlfn.NORM.DIST(AND(BW$6&gt;=$F47,BW$6&lt;=$H47)*(BW$6-$F47+1),$J47/2,$M47,TRUE)-_xlfn.NORM.DIST(AND(BW$6&gt;=$F47,BW$6&lt;=$H47)*(BV$6-$F47+1),$J47/2,$M47,TRUE))/(1-2*_xlfn.NORM.DIST(0,$J47/2,$M47,TRUE))*$D47+($K47="Steady Growth")*(AND(BW$6&gt;=$F47,BW$6&lt;=$H47)*((BW$6-$F47+1)/($J47*($J47+1)/2)*$D47))+($K47="custom")*CustCF!BQ47</f>
        <v>0</v>
      </c>
      <c r="BX47" s="95">
        <f>($K47="Bell Curve")*(_xlfn.NORM.DIST(AND(BX$6&gt;=$F47,BX$6&lt;=$H47)*(BX$6-$F47+1),$J47/2,$M47,TRUE)-_xlfn.NORM.DIST(AND(BX$6&gt;=$F47,BX$6&lt;=$H47)*(BW$6-$F47+1),$J47/2,$M47,TRUE))/(1-2*_xlfn.NORM.DIST(0,$J47/2,$M47,TRUE))*$D47+($K47="Steady Growth")*(AND(BX$6&gt;=$F47,BX$6&lt;=$H47)*((BX$6-$F47+1)/($J47*($J47+1)/2)*$D47))+($K47="custom")*CustCF!BR47</f>
        <v>0</v>
      </c>
      <c r="BY47" s="95">
        <f>($K47="Bell Curve")*(_xlfn.NORM.DIST(AND(BY$6&gt;=$F47,BY$6&lt;=$H47)*(BY$6-$F47+1),$J47/2,$M47,TRUE)-_xlfn.NORM.DIST(AND(BY$6&gt;=$F47,BY$6&lt;=$H47)*(BX$6-$F47+1),$J47/2,$M47,TRUE))/(1-2*_xlfn.NORM.DIST(0,$J47/2,$M47,TRUE))*$D47+($K47="Steady Growth")*(AND(BY$6&gt;=$F47,BY$6&lt;=$H47)*((BY$6-$F47+1)/($J47*($J47+1)/2)*$D47))+($K47="custom")*CustCF!BS47</f>
        <v>0</v>
      </c>
      <c r="BZ47" s="95">
        <f>($K47="Bell Curve")*(_xlfn.NORM.DIST(AND(BZ$6&gt;=$F47,BZ$6&lt;=$H47)*(BZ$6-$F47+1),$J47/2,$M47,TRUE)-_xlfn.NORM.DIST(AND(BZ$6&gt;=$F47,BZ$6&lt;=$H47)*(BY$6-$F47+1),$J47/2,$M47,TRUE))/(1-2*_xlfn.NORM.DIST(0,$J47/2,$M47,TRUE))*$D47+($K47="Steady Growth")*(AND(BZ$6&gt;=$F47,BZ$6&lt;=$H47)*((BZ$6-$F47+1)/($J47*($J47+1)/2)*$D47))+($K47="custom")*CustCF!BT47</f>
        <v>0</v>
      </c>
      <c r="CA47" s="95">
        <f>($K47="Bell Curve")*(_xlfn.NORM.DIST(AND(CA$6&gt;=$F47,CA$6&lt;=$H47)*(CA$6-$F47+1),$J47/2,$M47,TRUE)-_xlfn.NORM.DIST(AND(CA$6&gt;=$F47,CA$6&lt;=$H47)*(BZ$6-$F47+1),$J47/2,$M47,TRUE))/(1-2*_xlfn.NORM.DIST(0,$J47/2,$M47,TRUE))*$D47+($K47="Steady Growth")*(AND(CA$6&gt;=$F47,CA$6&lt;=$H47)*((CA$6-$F47+1)/($J47*($J47+1)/2)*$D47))+($K47="custom")*CustCF!BU47</f>
        <v>0</v>
      </c>
      <c r="CB47" s="95">
        <f>($K47="Bell Curve")*(_xlfn.NORM.DIST(AND(CB$6&gt;=$F47,CB$6&lt;=$H47)*(CB$6-$F47+1),$J47/2,$M47,TRUE)-_xlfn.NORM.DIST(AND(CB$6&gt;=$F47,CB$6&lt;=$H47)*(CA$6-$F47+1),$J47/2,$M47,TRUE))/(1-2*_xlfn.NORM.DIST(0,$J47/2,$M47,TRUE))*$D47+($K47="Steady Growth")*(AND(CB$6&gt;=$F47,CB$6&lt;=$H47)*((CB$6-$F47+1)/($J47*($J47+1)/2)*$D47))+($K47="custom")*CustCF!BV47</f>
        <v>0</v>
      </c>
      <c r="CC47" s="95">
        <f>($K47="Bell Curve")*(_xlfn.NORM.DIST(AND(CC$6&gt;=$F47,CC$6&lt;=$H47)*(CC$6-$F47+1),$J47/2,$M47,TRUE)-_xlfn.NORM.DIST(AND(CC$6&gt;=$F47,CC$6&lt;=$H47)*(CB$6-$F47+1),$J47/2,$M47,TRUE))/(1-2*_xlfn.NORM.DIST(0,$J47/2,$M47,TRUE))*$D47+($K47="Steady Growth")*(AND(CC$6&gt;=$F47,CC$6&lt;=$H47)*((CC$6-$F47+1)/($J47*($J47+1)/2)*$D47))+($K47="custom")*CustCF!BW47</f>
        <v>0</v>
      </c>
      <c r="CD47" s="95">
        <f>($K47="Bell Curve")*(_xlfn.NORM.DIST(AND(CD$6&gt;=$F47,CD$6&lt;=$H47)*(CD$6-$F47+1),$J47/2,$M47,TRUE)-_xlfn.NORM.DIST(AND(CD$6&gt;=$F47,CD$6&lt;=$H47)*(CC$6-$F47+1),$J47/2,$M47,TRUE))/(1-2*_xlfn.NORM.DIST(0,$J47/2,$M47,TRUE))*$D47+($K47="Steady Growth")*(AND(CD$6&gt;=$F47,CD$6&lt;=$H47)*((CD$6-$F47+1)/($J47*($J47+1)/2)*$D47))+($K47="custom")*CustCF!BX47</f>
        <v>0</v>
      </c>
      <c r="CE47" s="95">
        <f>($K47="Bell Curve")*(_xlfn.NORM.DIST(AND(CE$6&gt;=$F47,CE$6&lt;=$H47)*(CE$6-$F47+1),$J47/2,$M47,TRUE)-_xlfn.NORM.DIST(AND(CE$6&gt;=$F47,CE$6&lt;=$H47)*(CD$6-$F47+1),$J47/2,$M47,TRUE))/(1-2*_xlfn.NORM.DIST(0,$J47/2,$M47,TRUE))*$D47+($K47="Steady Growth")*(AND(CE$6&gt;=$F47,CE$6&lt;=$H47)*((CE$6-$F47+1)/($J47*($J47+1)/2)*$D47))+($K47="custom")*CustCF!BY47</f>
        <v>0</v>
      </c>
      <c r="CF47" s="95">
        <f>($K47="Bell Curve")*(_xlfn.NORM.DIST(AND(CF$6&gt;=$F47,CF$6&lt;=$H47)*(CF$6-$F47+1),$J47/2,$M47,TRUE)-_xlfn.NORM.DIST(AND(CF$6&gt;=$F47,CF$6&lt;=$H47)*(CE$6-$F47+1),$J47/2,$M47,TRUE))/(1-2*_xlfn.NORM.DIST(0,$J47/2,$M47,TRUE))*$D47+($K47="Steady Growth")*(AND(CF$6&gt;=$F47,CF$6&lt;=$H47)*((CF$6-$F47+1)/($J47*($J47+1)/2)*$D47))+($K47="custom")*CustCF!BZ47</f>
        <v>0</v>
      </c>
      <c r="CG47" s="95">
        <f>($K47="Bell Curve")*(_xlfn.NORM.DIST(AND(CG$6&gt;=$F47,CG$6&lt;=$H47)*(CG$6-$F47+1),$J47/2,$M47,TRUE)-_xlfn.NORM.DIST(AND(CG$6&gt;=$F47,CG$6&lt;=$H47)*(CF$6-$F47+1),$J47/2,$M47,TRUE))/(1-2*_xlfn.NORM.DIST(0,$J47/2,$M47,TRUE))*$D47+($K47="Steady Growth")*(AND(CG$6&gt;=$F47,CG$6&lt;=$H47)*((CG$6-$F47+1)/($J47*($J47+1)/2)*$D47))+($K47="custom")*CustCF!CA47</f>
        <v>0</v>
      </c>
      <c r="CH47" s="95">
        <f>($K47="Bell Curve")*(_xlfn.NORM.DIST(AND(CH$6&gt;=$F47,CH$6&lt;=$H47)*(CH$6-$F47+1),$J47/2,$M47,TRUE)-_xlfn.NORM.DIST(AND(CH$6&gt;=$F47,CH$6&lt;=$H47)*(CG$6-$F47+1),$J47/2,$M47,TRUE))/(1-2*_xlfn.NORM.DIST(0,$J47/2,$M47,TRUE))*$D47+($K47="Steady Growth")*(AND(CH$6&gt;=$F47,CH$6&lt;=$H47)*((CH$6-$F47+1)/($J47*($J47+1)/2)*$D47))+($K47="custom")*CustCF!CB47</f>
        <v>0</v>
      </c>
      <c r="CI47" s="95">
        <f>($K47="Bell Curve")*(_xlfn.NORM.DIST(AND(CI$6&gt;=$F47,CI$6&lt;=$H47)*(CI$6-$F47+1),$J47/2,$M47,TRUE)-_xlfn.NORM.DIST(AND(CI$6&gt;=$F47,CI$6&lt;=$H47)*(CH$6-$F47+1),$J47/2,$M47,TRUE))/(1-2*_xlfn.NORM.DIST(0,$J47/2,$M47,TRUE))*$D47+($K47="Steady Growth")*(AND(CI$6&gt;=$F47,CI$6&lt;=$H47)*((CI$6-$F47+1)/($J47*($J47+1)/2)*$D47))+($K47="custom")*CustCF!CC47</f>
        <v>0</v>
      </c>
      <c r="CJ47" s="95">
        <f>($K47="Bell Curve")*(_xlfn.NORM.DIST(AND(CJ$6&gt;=$F47,CJ$6&lt;=$H47)*(CJ$6-$F47+1),$J47/2,$M47,TRUE)-_xlfn.NORM.DIST(AND(CJ$6&gt;=$F47,CJ$6&lt;=$H47)*(CI$6-$F47+1),$J47/2,$M47,TRUE))/(1-2*_xlfn.NORM.DIST(0,$J47/2,$M47,TRUE))*$D47+($K47="Steady Growth")*(AND(CJ$6&gt;=$F47,CJ$6&lt;=$H47)*((CJ$6-$F47+1)/($J47*($J47+1)/2)*$D47))+($K47="custom")*CustCF!CD47</f>
        <v>0</v>
      </c>
      <c r="CK47" s="95">
        <f>($K47="Bell Curve")*(_xlfn.NORM.DIST(AND(CK$6&gt;=$F47,CK$6&lt;=$H47)*(CK$6-$F47+1),$J47/2,$M47,TRUE)-_xlfn.NORM.DIST(AND(CK$6&gt;=$F47,CK$6&lt;=$H47)*(CJ$6-$F47+1),$J47/2,$M47,TRUE))/(1-2*_xlfn.NORM.DIST(0,$J47/2,$M47,TRUE))*$D47+($K47="Steady Growth")*(AND(CK$6&gt;=$F47,CK$6&lt;=$H47)*((CK$6-$F47+1)/($J47*($J47+1)/2)*$D47))+($K47="custom")*CustCF!CE47</f>
        <v>0</v>
      </c>
      <c r="CL47" s="95">
        <f>($K47="Bell Curve")*(_xlfn.NORM.DIST(AND(CL$6&gt;=$F47,CL$6&lt;=$H47)*(CL$6-$F47+1),$J47/2,$M47,TRUE)-_xlfn.NORM.DIST(AND(CL$6&gt;=$F47,CL$6&lt;=$H47)*(CK$6-$F47+1),$J47/2,$M47,TRUE))/(1-2*_xlfn.NORM.DIST(0,$J47/2,$M47,TRUE))*$D47+($K47="Steady Growth")*(AND(CL$6&gt;=$F47,CL$6&lt;=$H47)*((CL$6-$F47+1)/($J47*($J47+1)/2)*$D47))+($K47="custom")*CustCF!CF47</f>
        <v>0</v>
      </c>
      <c r="CM47" s="95">
        <f>($K47="Bell Curve")*(_xlfn.NORM.DIST(AND(CM$6&gt;=$F47,CM$6&lt;=$H47)*(CM$6-$F47+1),$J47/2,$M47,TRUE)-_xlfn.NORM.DIST(AND(CM$6&gt;=$F47,CM$6&lt;=$H47)*(CL$6-$F47+1),$J47/2,$M47,TRUE))/(1-2*_xlfn.NORM.DIST(0,$J47/2,$M47,TRUE))*$D47+($K47="Steady Growth")*(AND(CM$6&gt;=$F47,CM$6&lt;=$H47)*((CM$6-$F47+1)/($J47*($J47+1)/2)*$D47))+($K47="custom")*CustCF!CG47</f>
        <v>0</v>
      </c>
      <c r="CN47" s="95">
        <f>($K47="Bell Curve")*(_xlfn.NORM.DIST(AND(CN$6&gt;=$F47,CN$6&lt;=$H47)*(CN$6-$F47+1),$J47/2,$M47,TRUE)-_xlfn.NORM.DIST(AND(CN$6&gt;=$F47,CN$6&lt;=$H47)*(CM$6-$F47+1),$J47/2,$M47,TRUE))/(1-2*_xlfn.NORM.DIST(0,$J47/2,$M47,TRUE))*$D47+($K47="Steady Growth")*(AND(CN$6&gt;=$F47,CN$6&lt;=$H47)*((CN$6-$F47+1)/($J47*($J47+1)/2)*$D47))+($K47="custom")*CustCF!CH47</f>
        <v>0</v>
      </c>
      <c r="CO47" s="95">
        <f>($K47="Bell Curve")*(_xlfn.NORM.DIST(AND(CO$6&gt;=$F47,CO$6&lt;=$H47)*(CO$6-$F47+1),$J47/2,$M47,TRUE)-_xlfn.NORM.DIST(AND(CO$6&gt;=$F47,CO$6&lt;=$H47)*(CN$6-$F47+1),$J47/2,$M47,TRUE))/(1-2*_xlfn.NORM.DIST(0,$J47/2,$M47,TRUE))*$D47+($K47="Steady Growth")*(AND(CO$6&gt;=$F47,CO$6&lt;=$H47)*((CO$6-$F47+1)/($J47*($J47+1)/2)*$D47))+($K47="custom")*CustCF!CI47</f>
        <v>0</v>
      </c>
      <c r="CP47" s="95">
        <f>($K47="Bell Curve")*(_xlfn.NORM.DIST(AND(CP$6&gt;=$F47,CP$6&lt;=$H47)*(CP$6-$F47+1),$J47/2,$M47,TRUE)-_xlfn.NORM.DIST(AND(CP$6&gt;=$F47,CP$6&lt;=$H47)*(CO$6-$F47+1),$J47/2,$M47,TRUE))/(1-2*_xlfn.NORM.DIST(0,$J47/2,$M47,TRUE))*$D47+($K47="Steady Growth")*(AND(CP$6&gt;=$F47,CP$6&lt;=$H47)*((CP$6-$F47+1)/($J47*($J47+1)/2)*$D47))+($K47="custom")*CustCF!CJ47</f>
        <v>0</v>
      </c>
      <c r="CQ47" s="95">
        <f>($K47="Bell Curve")*(_xlfn.NORM.DIST(AND(CQ$6&gt;=$F47,CQ$6&lt;=$H47)*(CQ$6-$F47+1),$J47/2,$M47,TRUE)-_xlfn.NORM.DIST(AND(CQ$6&gt;=$F47,CQ$6&lt;=$H47)*(CP$6-$F47+1),$J47/2,$M47,TRUE))/(1-2*_xlfn.NORM.DIST(0,$J47/2,$M47,TRUE))*$D47+($K47="Steady Growth")*(AND(CQ$6&gt;=$F47,CQ$6&lt;=$H47)*((CQ$6-$F47+1)/($J47*($J47+1)/2)*$D47))+($K47="custom")*CustCF!CK47</f>
        <v>0</v>
      </c>
      <c r="CR47" s="95">
        <f>($K47="Bell Curve")*(_xlfn.NORM.DIST(AND(CR$6&gt;=$F47,CR$6&lt;=$H47)*(CR$6-$F47+1),$J47/2,$M47,TRUE)-_xlfn.NORM.DIST(AND(CR$6&gt;=$F47,CR$6&lt;=$H47)*(CQ$6-$F47+1),$J47/2,$M47,TRUE))/(1-2*_xlfn.NORM.DIST(0,$J47/2,$M47,TRUE))*$D47+($K47="Steady Growth")*(AND(CR$6&gt;=$F47,CR$6&lt;=$H47)*((CR$6-$F47+1)/($J47*($J47+1)/2)*$D47))+($K47="custom")*CustCF!CL47</f>
        <v>0</v>
      </c>
      <c r="CS47" s="95">
        <f>($K47="Bell Curve")*(_xlfn.NORM.DIST(AND(CS$6&gt;=$F47,CS$6&lt;=$H47)*(CS$6-$F47+1),$J47/2,$M47,TRUE)-_xlfn.NORM.DIST(AND(CS$6&gt;=$F47,CS$6&lt;=$H47)*(CR$6-$F47+1),$J47/2,$M47,TRUE))/(1-2*_xlfn.NORM.DIST(0,$J47/2,$M47,TRUE))*$D47+($K47="Steady Growth")*(AND(CS$6&gt;=$F47,CS$6&lt;=$H47)*((CS$6-$F47+1)/($J47*($J47+1)/2)*$D47))+($K47="custom")*CustCF!CM47</f>
        <v>0</v>
      </c>
      <c r="CT47" s="95">
        <f>($K47="Bell Curve")*(_xlfn.NORM.DIST(AND(CT$6&gt;=$F47,CT$6&lt;=$H47)*(CT$6-$F47+1),$J47/2,$M47,TRUE)-_xlfn.NORM.DIST(AND(CT$6&gt;=$F47,CT$6&lt;=$H47)*(CS$6-$F47+1),$J47/2,$M47,TRUE))/(1-2*_xlfn.NORM.DIST(0,$J47/2,$M47,TRUE))*$D47+($K47="Steady Growth")*(AND(CT$6&gt;=$F47,CT$6&lt;=$H47)*((CT$6-$F47+1)/($J47*($J47+1)/2)*$D47))+($K47="custom")*CustCF!CN47</f>
        <v>0</v>
      </c>
      <c r="CU47" s="95">
        <f>($K47="Bell Curve")*(_xlfn.NORM.DIST(AND(CU$6&gt;=$F47,CU$6&lt;=$H47)*(CU$6-$F47+1),$J47/2,$M47,TRUE)-_xlfn.NORM.DIST(AND(CU$6&gt;=$F47,CU$6&lt;=$H47)*(CT$6-$F47+1),$J47/2,$M47,TRUE))/(1-2*_xlfn.NORM.DIST(0,$J47/2,$M47,TRUE))*$D47+($K47="Steady Growth")*(AND(CU$6&gt;=$F47,CU$6&lt;=$H47)*((CU$6-$F47+1)/($J47*($J47+1)/2)*$D47))+($K47="custom")*CustCF!CO47</f>
        <v>0</v>
      </c>
      <c r="CV47" s="95">
        <f>($K47="Bell Curve")*(_xlfn.NORM.DIST(AND(CV$6&gt;=$F47,CV$6&lt;=$H47)*(CV$6-$F47+1),$J47/2,$M47,TRUE)-_xlfn.NORM.DIST(AND(CV$6&gt;=$F47,CV$6&lt;=$H47)*(CU$6-$F47+1),$J47/2,$M47,TRUE))/(1-2*_xlfn.NORM.DIST(0,$J47/2,$M47,TRUE))*$D47+($K47="Steady Growth")*(AND(CV$6&gt;=$F47,CV$6&lt;=$H47)*((CV$6-$F47+1)/($J47*($J47+1)/2)*$D47))+($K47="custom")*CustCF!CP47</f>
        <v>0</v>
      </c>
      <c r="CW47" s="95">
        <f>($K47="Bell Curve")*(_xlfn.NORM.DIST(AND(CW$6&gt;=$F47,CW$6&lt;=$H47)*(CW$6-$F47+1),$J47/2,$M47,TRUE)-_xlfn.NORM.DIST(AND(CW$6&gt;=$F47,CW$6&lt;=$H47)*(CV$6-$F47+1),$J47/2,$M47,TRUE))/(1-2*_xlfn.NORM.DIST(0,$J47/2,$M47,TRUE))*$D47+($K47="Steady Growth")*(AND(CW$6&gt;=$F47,CW$6&lt;=$H47)*((CW$6-$F47+1)/($J47*($J47+1)/2)*$D47))+($K47="custom")*CustCF!CQ47</f>
        <v>0</v>
      </c>
      <c r="CX47" s="95">
        <f>($K47="Bell Curve")*(_xlfn.NORM.DIST(AND(CX$6&gt;=$F47,CX$6&lt;=$H47)*(CX$6-$F47+1),$J47/2,$M47,TRUE)-_xlfn.NORM.DIST(AND(CX$6&gt;=$F47,CX$6&lt;=$H47)*(CW$6-$F47+1),$J47/2,$M47,TRUE))/(1-2*_xlfn.NORM.DIST(0,$J47/2,$M47,TRUE))*$D47+($K47="Steady Growth")*(AND(CX$6&gt;=$F47,CX$6&lt;=$H47)*((CX$6-$F47+1)/($J47*($J47+1)/2)*$D47))+($K47="custom")*CustCF!CR47</f>
        <v>0</v>
      </c>
      <c r="CY47" s="95">
        <f>($K47="Bell Curve")*(_xlfn.NORM.DIST(AND(CY$6&gt;=$F47,CY$6&lt;=$H47)*(CY$6-$F47+1),$J47/2,$M47,TRUE)-_xlfn.NORM.DIST(AND(CY$6&gt;=$F47,CY$6&lt;=$H47)*(CX$6-$F47+1),$J47/2,$M47,TRUE))/(1-2*_xlfn.NORM.DIST(0,$J47/2,$M47,TRUE))*$D47+($K47="Steady Growth")*(AND(CY$6&gt;=$F47,CY$6&lt;=$H47)*((CY$6-$F47+1)/($J47*($J47+1)/2)*$D47))+($K47="custom")*CustCF!CS47</f>
        <v>0</v>
      </c>
      <c r="CZ47" s="95">
        <f>($K47="Bell Curve")*(_xlfn.NORM.DIST(AND(CZ$6&gt;=$F47,CZ$6&lt;=$H47)*(CZ$6-$F47+1),$J47/2,$M47,TRUE)-_xlfn.NORM.DIST(AND(CZ$6&gt;=$F47,CZ$6&lt;=$H47)*(CY$6-$F47+1),$J47/2,$M47,TRUE))/(1-2*_xlfn.NORM.DIST(0,$J47/2,$M47,TRUE))*$D47+($K47="Steady Growth")*(AND(CZ$6&gt;=$F47,CZ$6&lt;=$H47)*((CZ$6-$F47+1)/($J47*($J47+1)/2)*$D47))+($K47="custom")*CustCF!CT47</f>
        <v>0</v>
      </c>
      <c r="DA47" s="95">
        <f>($K47="Bell Curve")*(_xlfn.NORM.DIST(AND(DA$6&gt;=$F47,DA$6&lt;=$H47)*(DA$6-$F47+1),$J47/2,$M47,TRUE)-_xlfn.NORM.DIST(AND(DA$6&gt;=$F47,DA$6&lt;=$H47)*(CZ$6-$F47+1),$J47/2,$M47,TRUE))/(1-2*_xlfn.NORM.DIST(0,$J47/2,$M47,TRUE))*$D47+($K47="Steady Growth")*(AND(DA$6&gt;=$F47,DA$6&lt;=$H47)*((DA$6-$F47+1)/($J47*($J47+1)/2)*$D47))+($K47="custom")*CustCF!CU47</f>
        <v>0</v>
      </c>
      <c r="DB47" s="95">
        <f>($K47="Bell Curve")*(_xlfn.NORM.DIST(AND(DB$6&gt;=$F47,DB$6&lt;=$H47)*(DB$6-$F47+1),$J47/2,$M47,TRUE)-_xlfn.NORM.DIST(AND(DB$6&gt;=$F47,DB$6&lt;=$H47)*(DA$6-$F47+1),$J47/2,$M47,TRUE))/(1-2*_xlfn.NORM.DIST(0,$J47/2,$M47,TRUE))*$D47+($K47="Steady Growth")*(AND(DB$6&gt;=$F47,DB$6&lt;=$H47)*((DB$6-$F47+1)/($J47*($J47+1)/2)*$D47))+($K47="custom")*CustCF!CV47</f>
        <v>0</v>
      </c>
      <c r="DC47" s="95">
        <f>($K47="Bell Curve")*(_xlfn.NORM.DIST(AND(DC$6&gt;=$F47,DC$6&lt;=$H47)*(DC$6-$F47+1),$J47/2,$M47,TRUE)-_xlfn.NORM.DIST(AND(DC$6&gt;=$F47,DC$6&lt;=$H47)*(DB$6-$F47+1),$J47/2,$M47,TRUE))/(1-2*_xlfn.NORM.DIST(0,$J47/2,$M47,TRUE))*$D47+($K47="Steady Growth")*(AND(DC$6&gt;=$F47,DC$6&lt;=$H47)*((DC$6-$F47+1)/($J47*($J47+1)/2)*$D47))+($K47="custom")*CustCF!CW47</f>
        <v>0</v>
      </c>
      <c r="DD47" s="95">
        <f>($K47="Bell Curve")*(_xlfn.NORM.DIST(AND(DD$6&gt;=$F47,DD$6&lt;=$H47)*(DD$6-$F47+1),$J47/2,$M47,TRUE)-_xlfn.NORM.DIST(AND(DD$6&gt;=$F47,DD$6&lt;=$H47)*(DC$6-$F47+1),$J47/2,$M47,TRUE))/(1-2*_xlfn.NORM.DIST(0,$J47/2,$M47,TRUE))*$D47+($K47="Steady Growth")*(AND(DD$6&gt;=$F47,DD$6&lt;=$H47)*((DD$6-$F47+1)/($J47*($J47+1)/2)*$D47))+($K47="custom")*CustCF!CX47</f>
        <v>0</v>
      </c>
      <c r="DE47" s="95">
        <f>($K47="Bell Curve")*(_xlfn.NORM.DIST(AND(DE$6&gt;=$F47,DE$6&lt;=$H47)*(DE$6-$F47+1),$J47/2,$M47,TRUE)-_xlfn.NORM.DIST(AND(DE$6&gt;=$F47,DE$6&lt;=$H47)*(DD$6-$F47+1),$J47/2,$M47,TRUE))/(1-2*_xlfn.NORM.DIST(0,$J47/2,$M47,TRUE))*$D47+($K47="Steady Growth")*(AND(DE$6&gt;=$F47,DE$6&lt;=$H47)*((DE$6-$F47+1)/($J47*($J47+1)/2)*$D47))+($K47="custom")*CustCF!CY47</f>
        <v>0</v>
      </c>
      <c r="DF47" s="95">
        <f>($K47="Bell Curve")*(_xlfn.NORM.DIST(AND(DF$6&gt;=$F47,DF$6&lt;=$H47)*(DF$6-$F47+1),$J47/2,$M47,TRUE)-_xlfn.NORM.DIST(AND(DF$6&gt;=$F47,DF$6&lt;=$H47)*(DE$6-$F47+1),$J47/2,$M47,TRUE))/(1-2*_xlfn.NORM.DIST(0,$J47/2,$M47,TRUE))*$D47+($K47="Steady Growth")*(AND(DF$6&gt;=$F47,DF$6&lt;=$H47)*((DF$6-$F47+1)/($J47*($J47+1)/2)*$D47))+($K47="custom")*CustCF!CZ47</f>
        <v>0</v>
      </c>
      <c r="DG47" s="95">
        <f>($K47="Bell Curve")*(_xlfn.NORM.DIST(AND(DG$6&gt;=$F47,DG$6&lt;=$H47)*(DG$6-$F47+1),$J47/2,$M47,TRUE)-_xlfn.NORM.DIST(AND(DG$6&gt;=$F47,DG$6&lt;=$H47)*(DF$6-$F47+1),$J47/2,$M47,TRUE))/(1-2*_xlfn.NORM.DIST(0,$J47/2,$M47,TRUE))*$D47+($K47="Steady Growth")*(AND(DG$6&gt;=$F47,DG$6&lt;=$H47)*((DG$6-$F47+1)/($J47*($J47+1)/2)*$D47))+($K47="custom")*CustCF!DA47</f>
        <v>0</v>
      </c>
      <c r="DH47" s="95">
        <f>($K47="Bell Curve")*(_xlfn.NORM.DIST(AND(DH$6&gt;=$F47,DH$6&lt;=$H47)*(DH$6-$F47+1),$J47/2,$M47,TRUE)-_xlfn.NORM.DIST(AND(DH$6&gt;=$F47,DH$6&lt;=$H47)*(DG$6-$F47+1),$J47/2,$M47,TRUE))/(1-2*_xlfn.NORM.DIST(0,$J47/2,$M47,TRUE))*$D47+($K47="Steady Growth")*(AND(DH$6&gt;=$F47,DH$6&lt;=$H47)*((DH$6-$F47+1)/($J47*($J47+1)/2)*$D47))+($K47="custom")*CustCF!DB47</f>
        <v>0</v>
      </c>
      <c r="DI47" s="95">
        <f>($K47="Bell Curve")*(_xlfn.NORM.DIST(AND(DI$6&gt;=$F47,DI$6&lt;=$H47)*(DI$6-$F47+1),$J47/2,$M47,TRUE)-_xlfn.NORM.DIST(AND(DI$6&gt;=$F47,DI$6&lt;=$H47)*(DH$6-$F47+1),$J47/2,$M47,TRUE))/(1-2*_xlfn.NORM.DIST(0,$J47/2,$M47,TRUE))*$D47+($K47="Steady Growth")*(AND(DI$6&gt;=$F47,DI$6&lt;=$H47)*((DI$6-$F47+1)/($J47*($J47+1)/2)*$D47))+($K47="custom")*CustCF!DC47</f>
        <v>0</v>
      </c>
      <c r="DJ47" s="95">
        <f>($K47="Bell Curve")*(_xlfn.NORM.DIST(AND(DJ$6&gt;=$F47,DJ$6&lt;=$H47)*(DJ$6-$F47+1),$J47/2,$M47,TRUE)-_xlfn.NORM.DIST(AND(DJ$6&gt;=$F47,DJ$6&lt;=$H47)*(DI$6-$F47+1),$J47/2,$M47,TRUE))/(1-2*_xlfn.NORM.DIST(0,$J47/2,$M47,TRUE))*$D47+($K47="Steady Growth")*(AND(DJ$6&gt;=$F47,DJ$6&lt;=$H47)*((DJ$6-$F47+1)/($J47*($J47+1)/2)*$D47))+($K47="custom")*CustCF!DD47</f>
        <v>0</v>
      </c>
      <c r="DK47" s="95">
        <f>($K47="Bell Curve")*(_xlfn.NORM.DIST(AND(DK$6&gt;=$F47,DK$6&lt;=$H47)*(DK$6-$F47+1),$J47/2,$M47,TRUE)-_xlfn.NORM.DIST(AND(DK$6&gt;=$F47,DK$6&lt;=$H47)*(DJ$6-$F47+1),$J47/2,$M47,TRUE))/(1-2*_xlfn.NORM.DIST(0,$J47/2,$M47,TRUE))*$D47+($K47="Steady Growth")*(AND(DK$6&gt;=$F47,DK$6&lt;=$H47)*((DK$6-$F47+1)/($J47*($J47+1)/2)*$D47))+($K47="custom")*CustCF!DE47</f>
        <v>0</v>
      </c>
      <c r="DL47" s="95">
        <f>($K47="Bell Curve")*(_xlfn.NORM.DIST(AND(DL$6&gt;=$F47,DL$6&lt;=$H47)*(DL$6-$F47+1),$J47/2,$M47,TRUE)-_xlfn.NORM.DIST(AND(DL$6&gt;=$F47,DL$6&lt;=$H47)*(DK$6-$F47+1),$J47/2,$M47,TRUE))/(1-2*_xlfn.NORM.DIST(0,$J47/2,$M47,TRUE))*$D47+($K47="Steady Growth")*(AND(DL$6&gt;=$F47,DL$6&lt;=$H47)*((DL$6-$F47+1)/($J47*($J47+1)/2)*$D47))+($K47="custom")*CustCF!DF47</f>
        <v>0</v>
      </c>
      <c r="DM47" s="95">
        <f>($K47="Bell Curve")*(_xlfn.NORM.DIST(AND(DM$6&gt;=$F47,DM$6&lt;=$H47)*(DM$6-$F47+1),$J47/2,$M47,TRUE)-_xlfn.NORM.DIST(AND(DM$6&gt;=$F47,DM$6&lt;=$H47)*(DL$6-$F47+1),$J47/2,$M47,TRUE))/(1-2*_xlfn.NORM.DIST(0,$J47/2,$M47,TRUE))*$D47+($K47="Steady Growth")*(AND(DM$6&gt;=$F47,DM$6&lt;=$H47)*((DM$6-$F47+1)/($J47*($J47+1)/2)*$D47))+($K47="custom")*CustCF!DG47</f>
        <v>0</v>
      </c>
      <c r="DN47" s="95">
        <f>($K47="Bell Curve")*(_xlfn.NORM.DIST(AND(DN$6&gt;=$F47,DN$6&lt;=$H47)*(DN$6-$F47+1),$J47/2,$M47,TRUE)-_xlfn.NORM.DIST(AND(DN$6&gt;=$F47,DN$6&lt;=$H47)*(DM$6-$F47+1),$J47/2,$M47,TRUE))/(1-2*_xlfn.NORM.DIST(0,$J47/2,$M47,TRUE))*$D47+($K47="Steady Growth")*(AND(DN$6&gt;=$F47,DN$6&lt;=$H47)*((DN$6-$F47+1)/($J47*($J47+1)/2)*$D47))+($K47="custom")*CustCF!DH47</f>
        <v>0</v>
      </c>
      <c r="DO47" s="95">
        <f>($K47="Bell Curve")*(_xlfn.NORM.DIST(AND(DO$6&gt;=$F47,DO$6&lt;=$H47)*(DO$6-$F47+1),$J47/2,$M47,TRUE)-_xlfn.NORM.DIST(AND(DO$6&gt;=$F47,DO$6&lt;=$H47)*(DN$6-$F47+1),$J47/2,$M47,TRUE))/(1-2*_xlfn.NORM.DIST(0,$J47/2,$M47,TRUE))*$D47+($K47="Steady Growth")*(AND(DO$6&gt;=$F47,DO$6&lt;=$H47)*((DO$6-$F47+1)/($J47*($J47+1)/2)*$D47))+($K47="custom")*CustCF!DI47</f>
        <v>0</v>
      </c>
      <c r="DP47" s="95">
        <f>($K47="Bell Curve")*(_xlfn.NORM.DIST(AND(DP$6&gt;=$F47,DP$6&lt;=$H47)*(DP$6-$F47+1),$J47/2,$M47,TRUE)-_xlfn.NORM.DIST(AND(DP$6&gt;=$F47,DP$6&lt;=$H47)*(DO$6-$F47+1),$J47/2,$M47,TRUE))/(1-2*_xlfn.NORM.DIST(0,$J47/2,$M47,TRUE))*$D47+($K47="Steady Growth")*(AND(DP$6&gt;=$F47,DP$6&lt;=$H47)*((DP$6-$F47+1)/($J47*($J47+1)/2)*$D47))+($K47="custom")*CustCF!DJ47</f>
        <v>0</v>
      </c>
      <c r="DQ47" s="95">
        <f>($K47="Bell Curve")*(_xlfn.NORM.DIST(AND(DQ$6&gt;=$F47,DQ$6&lt;=$H47)*(DQ$6-$F47+1),$J47/2,$M47,TRUE)-_xlfn.NORM.DIST(AND(DQ$6&gt;=$F47,DQ$6&lt;=$H47)*(DP$6-$F47+1),$J47/2,$M47,TRUE))/(1-2*_xlfn.NORM.DIST(0,$J47/2,$M47,TRUE))*$D47+($K47="Steady Growth")*(AND(DQ$6&gt;=$F47,DQ$6&lt;=$H47)*((DQ$6-$F47+1)/($J47*($J47+1)/2)*$D47))+($K47="custom")*CustCF!DK47</f>
        <v>0</v>
      </c>
      <c r="DR47" s="95">
        <f>($K47="Bell Curve")*(_xlfn.NORM.DIST(AND(DR$6&gt;=$F47,DR$6&lt;=$H47)*(DR$6-$F47+1),$J47/2,$M47,TRUE)-_xlfn.NORM.DIST(AND(DR$6&gt;=$F47,DR$6&lt;=$H47)*(DQ$6-$F47+1),$J47/2,$M47,TRUE))/(1-2*_xlfn.NORM.DIST(0,$J47/2,$M47,TRUE))*$D47+($K47="Steady Growth")*(AND(DR$6&gt;=$F47,DR$6&lt;=$H47)*((DR$6-$F47+1)/($J47*($J47+1)/2)*$D47))+($K47="custom")*CustCF!DL47</f>
        <v>0</v>
      </c>
      <c r="DS47" s="95">
        <f>($K47="Bell Curve")*(_xlfn.NORM.DIST(AND(DS$6&gt;=$F47,DS$6&lt;=$H47)*(DS$6-$F47+1),$J47/2,$M47,TRUE)-_xlfn.NORM.DIST(AND(DS$6&gt;=$F47,DS$6&lt;=$H47)*(DR$6-$F47+1),$J47/2,$M47,TRUE))/(1-2*_xlfn.NORM.DIST(0,$J47/2,$M47,TRUE))*$D47+($K47="Steady Growth")*(AND(DS$6&gt;=$F47,DS$6&lt;=$H47)*((DS$6-$F47+1)/($J47*($J47+1)/2)*$D47))+($K47="custom")*CustCF!DM47</f>
        <v>0</v>
      </c>
      <c r="DT47" s="95">
        <f>($K47="Bell Curve")*(_xlfn.NORM.DIST(AND(DT$6&gt;=$F47,DT$6&lt;=$H47)*(DT$6-$F47+1),$J47/2,$M47,TRUE)-_xlfn.NORM.DIST(AND(DT$6&gt;=$F47,DT$6&lt;=$H47)*(DS$6-$F47+1),$J47/2,$M47,TRUE))/(1-2*_xlfn.NORM.DIST(0,$J47/2,$M47,TRUE))*$D47+($K47="Steady Growth")*(AND(DT$6&gt;=$F47,DT$6&lt;=$H47)*((DT$6-$F47+1)/($J47*($J47+1)/2)*$D47))+($K47="custom")*CustCF!DN47</f>
        <v>0</v>
      </c>
      <c r="DU47" s="95">
        <f>($K47="Bell Curve")*(_xlfn.NORM.DIST(AND(DU$6&gt;=$F47,DU$6&lt;=$H47)*(DU$6-$F47+1),$J47/2,$M47,TRUE)-_xlfn.NORM.DIST(AND(DU$6&gt;=$F47,DU$6&lt;=$H47)*(DT$6-$F47+1),$J47/2,$M47,TRUE))/(1-2*_xlfn.NORM.DIST(0,$J47/2,$M47,TRUE))*$D47+($K47="Steady Growth")*(AND(DU$6&gt;=$F47,DU$6&lt;=$H47)*((DU$6-$F47+1)/($J47*($J47+1)/2)*$D47))+($K47="custom")*CustCF!DO47</f>
        <v>0</v>
      </c>
      <c r="DV47" s="95">
        <f>($K47="Bell Curve")*(_xlfn.NORM.DIST(AND(DV$6&gt;=$F47,DV$6&lt;=$H47)*(DV$6-$F47+1),$J47/2,$M47,TRUE)-_xlfn.NORM.DIST(AND(DV$6&gt;=$F47,DV$6&lt;=$H47)*(DU$6-$F47+1),$J47/2,$M47,TRUE))/(1-2*_xlfn.NORM.DIST(0,$J47/2,$M47,TRUE))*$D47+($K47="Steady Growth")*(AND(DV$6&gt;=$F47,DV$6&lt;=$H47)*((DV$6-$F47+1)/($J47*($J47+1)/2)*$D47))+($K47="custom")*CustCF!DP47</f>
        <v>0</v>
      </c>
      <c r="DW47" s="95">
        <f>($K47="Bell Curve")*(_xlfn.NORM.DIST(AND(DW$6&gt;=$F47,DW$6&lt;=$H47)*(DW$6-$F47+1),$J47/2,$M47,TRUE)-_xlfn.NORM.DIST(AND(DW$6&gt;=$F47,DW$6&lt;=$H47)*(DV$6-$F47+1),$J47/2,$M47,TRUE))/(1-2*_xlfn.NORM.DIST(0,$J47/2,$M47,TRUE))*$D47+($K47="Steady Growth")*(AND(DW$6&gt;=$F47,DW$6&lt;=$H47)*((DW$6-$F47+1)/($J47*($J47+1)/2)*$D47))+($K47="custom")*CustCF!DQ47</f>
        <v>0</v>
      </c>
      <c r="DX47" s="95">
        <f>($K47="Bell Curve")*(_xlfn.NORM.DIST(AND(DX$6&gt;=$F47,DX$6&lt;=$H47)*(DX$6-$F47+1),$J47/2,$M47,TRUE)-_xlfn.NORM.DIST(AND(DX$6&gt;=$F47,DX$6&lt;=$H47)*(DW$6-$F47+1),$J47/2,$M47,TRUE))/(1-2*_xlfn.NORM.DIST(0,$J47/2,$M47,TRUE))*$D47+($K47="Steady Growth")*(AND(DX$6&gt;=$F47,DX$6&lt;=$H47)*((DX$6-$F47+1)/($J47*($J47+1)/2)*$D47))+($K47="custom")*CustCF!DR47</f>
        <v>0</v>
      </c>
      <c r="DY47" s="95">
        <f>($K47="Bell Curve")*(_xlfn.NORM.DIST(AND(DY$6&gt;=$F47,DY$6&lt;=$H47)*(DY$6-$F47+1),$J47/2,$M47,TRUE)-_xlfn.NORM.DIST(AND(DY$6&gt;=$F47,DY$6&lt;=$H47)*(DX$6-$F47+1),$J47/2,$M47,TRUE))/(1-2*_xlfn.NORM.DIST(0,$J47/2,$M47,TRUE))*$D47+($K47="Steady Growth")*(AND(DY$6&gt;=$F47,DY$6&lt;=$H47)*((DY$6-$F47+1)/($J47*($J47+1)/2)*$D47))+($K47="custom")*CustCF!DS47</f>
        <v>0</v>
      </c>
      <c r="DZ47" s="95">
        <f>($K47="Bell Curve")*(_xlfn.NORM.DIST(AND(DZ$6&gt;=$F47,DZ$6&lt;=$H47)*(DZ$6-$F47+1),$J47/2,$M47,TRUE)-_xlfn.NORM.DIST(AND(DZ$6&gt;=$F47,DZ$6&lt;=$H47)*(DY$6-$F47+1),$J47/2,$M47,TRUE))/(1-2*_xlfn.NORM.DIST(0,$J47/2,$M47,TRUE))*$D47+($K47="Steady Growth")*(AND(DZ$6&gt;=$F47,DZ$6&lt;=$H47)*((DZ$6-$F47+1)/($J47*($J47+1)/2)*$D47))+($K47="custom")*CustCF!DT47</f>
        <v>0</v>
      </c>
      <c r="EA47" s="95">
        <f>($K47="Bell Curve")*(_xlfn.NORM.DIST(AND(EA$6&gt;=$F47,EA$6&lt;=$H47)*(EA$6-$F47+1),$J47/2,$M47,TRUE)-_xlfn.NORM.DIST(AND(EA$6&gt;=$F47,EA$6&lt;=$H47)*(DZ$6-$F47+1),$J47/2,$M47,TRUE))/(1-2*_xlfn.NORM.DIST(0,$J47/2,$M47,TRUE))*$D47+($K47="Steady Growth")*(AND(EA$6&gt;=$F47,EA$6&lt;=$H47)*((EA$6-$F47+1)/($J47*($J47+1)/2)*$D47))+($K47="custom")*CustCF!DU47</f>
        <v>0</v>
      </c>
      <c r="EB47" s="95">
        <f>($K47="Bell Curve")*(_xlfn.NORM.DIST(AND(EB$6&gt;=$F47,EB$6&lt;=$H47)*(EB$6-$F47+1),$J47/2,$M47,TRUE)-_xlfn.NORM.DIST(AND(EB$6&gt;=$F47,EB$6&lt;=$H47)*(EA$6-$F47+1),$J47/2,$M47,TRUE))/(1-2*_xlfn.NORM.DIST(0,$J47/2,$M47,TRUE))*$D47+($K47="Steady Growth")*(AND(EB$6&gt;=$F47,EB$6&lt;=$H47)*((EB$6-$F47+1)/($J47*($J47+1)/2)*$D47))+($K47="custom")*CustCF!DV47</f>
        <v>0</v>
      </c>
      <c r="EC47" s="95">
        <f>($K47="Bell Curve")*(_xlfn.NORM.DIST(AND(EC$6&gt;=$F47,EC$6&lt;=$H47)*(EC$6-$F47+1),$J47/2,$M47,TRUE)-_xlfn.NORM.DIST(AND(EC$6&gt;=$F47,EC$6&lt;=$H47)*(EB$6-$F47+1),$J47/2,$M47,TRUE))/(1-2*_xlfn.NORM.DIST(0,$J47/2,$M47,TRUE))*$D47+($K47="Steady Growth")*(AND(EC$6&gt;=$F47,EC$6&lt;=$H47)*((EC$6-$F47+1)/($J47*($J47+1)/2)*$D47))+($K47="custom")*CustCF!DW47</f>
        <v>0</v>
      </c>
      <c r="ED47" s="95">
        <f>($K47="Bell Curve")*(_xlfn.NORM.DIST(AND(ED$6&gt;=$F47,ED$6&lt;=$H47)*(ED$6-$F47+1),$J47/2,$M47,TRUE)-_xlfn.NORM.DIST(AND(ED$6&gt;=$F47,ED$6&lt;=$H47)*(EC$6-$F47+1),$J47/2,$M47,TRUE))/(1-2*_xlfn.NORM.DIST(0,$J47/2,$M47,TRUE))*$D47+($K47="Steady Growth")*(AND(ED$6&gt;=$F47,ED$6&lt;=$H47)*((ED$6-$F47+1)/($J47*($J47+1)/2)*$D47))+($K47="custom")*CustCF!DX47</f>
        <v>0</v>
      </c>
      <c r="EE47" s="95">
        <f>($K47="Bell Curve")*(_xlfn.NORM.DIST(AND(EE$6&gt;=$F47,EE$6&lt;=$H47)*(EE$6-$F47+1),$J47/2,$M47,TRUE)-_xlfn.NORM.DIST(AND(EE$6&gt;=$F47,EE$6&lt;=$H47)*(ED$6-$F47+1),$J47/2,$M47,TRUE))/(1-2*_xlfn.NORM.DIST(0,$J47/2,$M47,TRUE))*$D47+($K47="Steady Growth")*(AND(EE$6&gt;=$F47,EE$6&lt;=$H47)*((EE$6-$F47+1)/($J47*($J47+1)/2)*$D47))+($K47="custom")*CustCF!DY47</f>
        <v>0</v>
      </c>
      <c r="EF47" s="95">
        <f>($K47="Bell Curve")*(_xlfn.NORM.DIST(AND(EF$6&gt;=$F47,EF$6&lt;=$H47)*(EF$6-$F47+1),$J47/2,$M47,TRUE)-_xlfn.NORM.DIST(AND(EF$6&gt;=$F47,EF$6&lt;=$H47)*(EE$6-$F47+1),$J47/2,$M47,TRUE))/(1-2*_xlfn.NORM.DIST(0,$J47/2,$M47,TRUE))*$D47+($K47="Steady Growth")*(AND(EF$6&gt;=$F47,EF$6&lt;=$H47)*((EF$6-$F47+1)/($J47*($J47+1)/2)*$D47))+($K47="custom")*CustCF!DZ47</f>
        <v>0</v>
      </c>
      <c r="EG47" s="95">
        <f>($K47="Bell Curve")*(_xlfn.NORM.DIST(AND(EG$6&gt;=$F47,EG$6&lt;=$H47)*(EG$6-$F47+1),$J47/2,$M47,TRUE)-_xlfn.NORM.DIST(AND(EG$6&gt;=$F47,EG$6&lt;=$H47)*(EF$6-$F47+1),$J47/2,$M47,TRUE))/(1-2*_xlfn.NORM.DIST(0,$J47/2,$M47,TRUE))*$D47+($K47="Steady Growth")*(AND(EG$6&gt;=$F47,EG$6&lt;=$H47)*((EG$6-$F47+1)/($J47*($J47+1)/2)*$D47))+($K47="custom")*CustCF!EA47</f>
        <v>0</v>
      </c>
      <c r="EH47" s="95">
        <f>($K47="Bell Curve")*(_xlfn.NORM.DIST(AND(EH$6&gt;=$F47,EH$6&lt;=$H47)*(EH$6-$F47+1),$J47/2,$M47,TRUE)-_xlfn.NORM.DIST(AND(EH$6&gt;=$F47,EH$6&lt;=$H47)*(EG$6-$F47+1),$J47/2,$M47,TRUE))/(1-2*_xlfn.NORM.DIST(0,$J47/2,$M47,TRUE))*$D47+($K47="Steady Growth")*(AND(EH$6&gt;=$F47,EH$6&lt;=$H47)*((EH$6-$F47+1)/($J47*($J47+1)/2)*$D47))+($K47="custom")*CustCF!EB47</f>
        <v>0</v>
      </c>
      <c r="EI47" s="95">
        <f>($K47="Bell Curve")*(_xlfn.NORM.DIST(AND(EI$6&gt;=$F47,EI$6&lt;=$H47)*(EI$6-$F47+1),$J47/2,$M47,TRUE)-_xlfn.NORM.DIST(AND(EI$6&gt;=$F47,EI$6&lt;=$H47)*(EH$6-$F47+1),$J47/2,$M47,TRUE))/(1-2*_xlfn.NORM.DIST(0,$J47/2,$M47,TRUE))*$D47+($K47="Steady Growth")*(AND(EI$6&gt;=$F47,EI$6&lt;=$H47)*((EI$6-$F47+1)/($J47*($J47+1)/2)*$D47))+($K47="custom")*CustCF!EC47</f>
        <v>0</v>
      </c>
      <c r="EJ47" s="95">
        <f>($K47="Bell Curve")*(_xlfn.NORM.DIST(AND(EJ$6&gt;=$F47,EJ$6&lt;=$H47)*(EJ$6-$F47+1),$J47/2,$M47,TRUE)-_xlfn.NORM.DIST(AND(EJ$6&gt;=$F47,EJ$6&lt;=$H47)*(EI$6-$F47+1),$J47/2,$M47,TRUE))/(1-2*_xlfn.NORM.DIST(0,$J47/2,$M47,TRUE))*$D47+($K47="Steady Growth")*(AND(EJ$6&gt;=$F47,EJ$6&lt;=$H47)*((EJ$6-$F47+1)/($J47*($J47+1)/2)*$D47))+($K47="custom")*CustCF!ED47</f>
        <v>0</v>
      </c>
      <c r="EK47" s="95">
        <f>($K47="Bell Curve")*(_xlfn.NORM.DIST(AND(EK$6&gt;=$F47,EK$6&lt;=$H47)*(EK$6-$F47+1),$J47/2,$M47,TRUE)-_xlfn.NORM.DIST(AND(EK$6&gt;=$F47,EK$6&lt;=$H47)*(EJ$6-$F47+1),$J47/2,$M47,TRUE))/(1-2*_xlfn.NORM.DIST(0,$J47/2,$M47,TRUE))*$D47+($K47="Steady Growth")*(AND(EK$6&gt;=$F47,EK$6&lt;=$H47)*((EK$6-$F47+1)/($J47*($J47+1)/2)*$D47))+($K47="custom")*CustCF!EE47</f>
        <v>0</v>
      </c>
      <c r="EL47" s="95">
        <f>($K47="Bell Curve")*(_xlfn.NORM.DIST(AND(EL$6&gt;=$F47,EL$6&lt;=$H47)*(EL$6-$F47+1),$J47/2,$M47,TRUE)-_xlfn.NORM.DIST(AND(EL$6&gt;=$F47,EL$6&lt;=$H47)*(EK$6-$F47+1),$J47/2,$M47,TRUE))/(1-2*_xlfn.NORM.DIST(0,$J47/2,$M47,TRUE))*$D47+($K47="Steady Growth")*(AND(EL$6&gt;=$F47,EL$6&lt;=$H47)*((EL$6-$F47+1)/($J47*($J47+1)/2)*$D47))+($K47="custom")*CustCF!EF47</f>
        <v>0</v>
      </c>
      <c r="EM47" s="95">
        <f>($K47="Bell Curve")*(_xlfn.NORM.DIST(AND(EM$6&gt;=$F47,EM$6&lt;=$H47)*(EM$6-$F47+1),$J47/2,$M47,TRUE)-_xlfn.NORM.DIST(AND(EM$6&gt;=$F47,EM$6&lt;=$H47)*(EL$6-$F47+1),$J47/2,$M47,TRUE))/(1-2*_xlfn.NORM.DIST(0,$J47/2,$M47,TRUE))*$D47+($K47="Steady Growth")*(AND(EM$6&gt;=$F47,EM$6&lt;=$H47)*((EM$6-$F47+1)/($J47*($J47+1)/2)*$D47))+($K47="custom")*CustCF!EG47</f>
        <v>0</v>
      </c>
      <c r="EN47" s="95">
        <f>($K47="Bell Curve")*(_xlfn.NORM.DIST(AND(EN$6&gt;=$F47,EN$6&lt;=$H47)*(EN$6-$F47+1),$J47/2,$M47,TRUE)-_xlfn.NORM.DIST(AND(EN$6&gt;=$F47,EN$6&lt;=$H47)*(EM$6-$F47+1),$J47/2,$M47,TRUE))/(1-2*_xlfn.NORM.DIST(0,$J47/2,$M47,TRUE))*$D47+($K47="Steady Growth")*(AND(EN$6&gt;=$F47,EN$6&lt;=$H47)*((EN$6-$F47+1)/($J47*($J47+1)/2)*$D47))+($K47="custom")*CustCF!EH47</f>
        <v>0</v>
      </c>
      <c r="EO47" s="95">
        <f>($K47="Bell Curve")*(_xlfn.NORM.DIST(AND(EO$6&gt;=$F47,EO$6&lt;=$H47)*(EO$6-$F47+1),$J47/2,$M47,TRUE)-_xlfn.NORM.DIST(AND(EO$6&gt;=$F47,EO$6&lt;=$H47)*(EN$6-$F47+1),$J47/2,$M47,TRUE))/(1-2*_xlfn.NORM.DIST(0,$J47/2,$M47,TRUE))*$D47+($K47="Steady Growth")*(AND(EO$6&gt;=$F47,EO$6&lt;=$H47)*((EO$6-$F47+1)/($J47*($J47+1)/2)*$D47))+($K47="custom")*CustCF!EI47</f>
        <v>0</v>
      </c>
      <c r="EP47" s="95">
        <f>($K47="Bell Curve")*(_xlfn.NORM.DIST(AND(EP$6&gt;=$F47,EP$6&lt;=$H47)*(EP$6-$F47+1),$J47/2,$M47,TRUE)-_xlfn.NORM.DIST(AND(EP$6&gt;=$F47,EP$6&lt;=$H47)*(EO$6-$F47+1),$J47/2,$M47,TRUE))/(1-2*_xlfn.NORM.DIST(0,$J47/2,$M47,TRUE))*$D47+($K47="Steady Growth")*(AND(EP$6&gt;=$F47,EP$6&lt;=$H47)*((EP$6-$F47+1)/($J47*($J47+1)/2)*$D47))+($K47="custom")*CustCF!EJ47</f>
        <v>0</v>
      </c>
      <c r="EQ47" s="95">
        <f>($K47="Bell Curve")*(_xlfn.NORM.DIST(AND(EQ$6&gt;=$F47,EQ$6&lt;=$H47)*(EQ$6-$F47+1),$J47/2,$M47,TRUE)-_xlfn.NORM.DIST(AND(EQ$6&gt;=$F47,EQ$6&lt;=$H47)*(EP$6-$F47+1),$J47/2,$M47,TRUE))/(1-2*_xlfn.NORM.DIST(0,$J47/2,$M47,TRUE))*$D47+($K47="Steady Growth")*(AND(EQ$6&gt;=$F47,EQ$6&lt;=$H47)*((EQ$6-$F47+1)/($J47*($J47+1)/2)*$D47))+($K47="custom")*CustCF!EK47</f>
        <v>0</v>
      </c>
      <c r="ER47" s="95">
        <f>($K47="Bell Curve")*(_xlfn.NORM.DIST(AND(ER$6&gt;=$F47,ER$6&lt;=$H47)*(ER$6-$F47+1),$J47/2,$M47,TRUE)-_xlfn.NORM.DIST(AND(ER$6&gt;=$F47,ER$6&lt;=$H47)*(EQ$6-$F47+1),$J47/2,$M47,TRUE))/(1-2*_xlfn.NORM.DIST(0,$J47/2,$M47,TRUE))*$D47+($K47="Steady Growth")*(AND(ER$6&gt;=$F47,ER$6&lt;=$H47)*((ER$6-$F47+1)/($J47*($J47+1)/2)*$D47))+($K47="custom")*CustCF!EL47</f>
        <v>0</v>
      </c>
      <c r="ES47" s="95">
        <f>($K47="Bell Curve")*(_xlfn.NORM.DIST(AND(ES$6&gt;=$F47,ES$6&lt;=$H47)*(ES$6-$F47+1),$J47/2,$M47,TRUE)-_xlfn.NORM.DIST(AND(ES$6&gt;=$F47,ES$6&lt;=$H47)*(ER$6-$F47+1),$J47/2,$M47,TRUE))/(1-2*_xlfn.NORM.DIST(0,$J47/2,$M47,TRUE))*$D47+($K47="Steady Growth")*(AND(ES$6&gt;=$F47,ES$6&lt;=$H47)*((ES$6-$F47+1)/($J47*($J47+1)/2)*$D47))+($K47="custom")*CustCF!EM47</f>
        <v>0</v>
      </c>
      <c r="ET47" s="95">
        <f>($K47="Bell Curve")*(_xlfn.NORM.DIST(AND(ET$6&gt;=$F47,ET$6&lt;=$H47)*(ET$6-$F47+1),$J47/2,$M47,TRUE)-_xlfn.NORM.DIST(AND(ET$6&gt;=$F47,ET$6&lt;=$H47)*(ES$6-$F47+1),$J47/2,$M47,TRUE))/(1-2*_xlfn.NORM.DIST(0,$J47/2,$M47,TRUE))*$D47+($K47="Steady Growth")*(AND(ET$6&gt;=$F47,ET$6&lt;=$H47)*((ET$6-$F47+1)/($J47*($J47+1)/2)*$D47))+($K47="custom")*CustCF!EN47</f>
        <v>0</v>
      </c>
      <c r="EU47" s="95">
        <f>($K47="Bell Curve")*(_xlfn.NORM.DIST(AND(EU$6&gt;=$F47,EU$6&lt;=$H47)*(EU$6-$F47+1),$J47/2,$M47,TRUE)-_xlfn.NORM.DIST(AND(EU$6&gt;=$F47,EU$6&lt;=$H47)*(ET$6-$F47+1),$J47/2,$M47,TRUE))/(1-2*_xlfn.NORM.DIST(0,$J47/2,$M47,TRUE))*$D47+($K47="Steady Growth")*(AND(EU$6&gt;=$F47,EU$6&lt;=$H47)*((EU$6-$F47+1)/($J47*($J47+1)/2)*$D47))+($K47="custom")*CustCF!EO47</f>
        <v>0</v>
      </c>
      <c r="EV47" s="95">
        <f>($K47="Bell Curve")*(_xlfn.NORM.DIST(AND(EV$6&gt;=$F47,EV$6&lt;=$H47)*(EV$6-$F47+1),$J47/2,$M47,TRUE)-_xlfn.NORM.DIST(AND(EV$6&gt;=$F47,EV$6&lt;=$H47)*(EU$6-$F47+1),$J47/2,$M47,TRUE))/(1-2*_xlfn.NORM.DIST(0,$J47/2,$M47,TRUE))*$D47+($K47="Steady Growth")*(AND(EV$6&gt;=$F47,EV$6&lt;=$H47)*((EV$6-$F47+1)/($J47*($J47+1)/2)*$D47))+($K47="custom")*CustCF!EP47</f>
        <v>0</v>
      </c>
      <c r="EW47" s="95">
        <f>($K47="Bell Curve")*(_xlfn.NORM.DIST(AND(EW$6&gt;=$F47,EW$6&lt;=$H47)*(EW$6-$F47+1),$J47/2,$M47,TRUE)-_xlfn.NORM.DIST(AND(EW$6&gt;=$F47,EW$6&lt;=$H47)*(EV$6-$F47+1),$J47/2,$M47,TRUE))/(1-2*_xlfn.NORM.DIST(0,$J47/2,$M47,TRUE))*$D47+($K47="Steady Growth")*(AND(EW$6&gt;=$F47,EW$6&lt;=$H47)*((EW$6-$F47+1)/($J47*($J47+1)/2)*$D47))+($K47="custom")*CustCF!EQ47</f>
        <v>0</v>
      </c>
      <c r="EX47" s="95">
        <f>($K47="Bell Curve")*(_xlfn.NORM.DIST(AND(EX$6&gt;=$F47,EX$6&lt;=$H47)*(EX$6-$F47+1),$J47/2,$M47,TRUE)-_xlfn.NORM.DIST(AND(EX$6&gt;=$F47,EX$6&lt;=$H47)*(EW$6-$F47+1),$J47/2,$M47,TRUE))/(1-2*_xlfn.NORM.DIST(0,$J47/2,$M47,TRUE))*$D47+($K47="Steady Growth")*(AND(EX$6&gt;=$F47,EX$6&lt;=$H47)*((EX$6-$F47+1)/($J47*($J47+1)/2)*$D47))+($K47="custom")*CustCF!ER47</f>
        <v>0</v>
      </c>
      <c r="EY47" s="95">
        <f>($K47="Bell Curve")*(_xlfn.NORM.DIST(AND(EY$6&gt;=$F47,EY$6&lt;=$H47)*(EY$6-$F47+1),$J47/2,$M47,TRUE)-_xlfn.NORM.DIST(AND(EY$6&gt;=$F47,EY$6&lt;=$H47)*(EX$6-$F47+1),$J47/2,$M47,TRUE))/(1-2*_xlfn.NORM.DIST(0,$J47/2,$M47,TRUE))*$D47+($K47="Steady Growth")*(AND(EY$6&gt;=$F47,EY$6&lt;=$H47)*((EY$6-$F47+1)/($J47*($J47+1)/2)*$D47))+($K47="custom")*CustCF!ES47</f>
        <v>0</v>
      </c>
      <c r="EZ47" s="95">
        <f>($K47="Bell Curve")*(_xlfn.NORM.DIST(AND(EZ$6&gt;=$F47,EZ$6&lt;=$H47)*(EZ$6-$F47+1),$J47/2,$M47,TRUE)-_xlfn.NORM.DIST(AND(EZ$6&gt;=$F47,EZ$6&lt;=$H47)*(EY$6-$F47+1),$J47/2,$M47,TRUE))/(1-2*_xlfn.NORM.DIST(0,$J47/2,$M47,TRUE))*$D47+($K47="Steady Growth")*(AND(EZ$6&gt;=$F47,EZ$6&lt;=$H47)*((EZ$6-$F47+1)/($J47*($J47+1)/2)*$D47))+($K47="custom")*CustCF!ET47</f>
        <v>0</v>
      </c>
      <c r="FA47" s="95">
        <f>($K47="Bell Curve")*(_xlfn.NORM.DIST(AND(FA$6&gt;=$F47,FA$6&lt;=$H47)*(FA$6-$F47+1),$J47/2,$M47,TRUE)-_xlfn.NORM.DIST(AND(FA$6&gt;=$F47,FA$6&lt;=$H47)*(EZ$6-$F47+1),$J47/2,$M47,TRUE))/(1-2*_xlfn.NORM.DIST(0,$J47/2,$M47,TRUE))*$D47+($K47="Steady Growth")*(AND(FA$6&gt;=$F47,FA$6&lt;=$H47)*((FA$6-$F47+1)/($J47*($J47+1)/2)*$D47))+($K47="custom")*CustCF!EU47</f>
        <v>0</v>
      </c>
      <c r="FB47" s="95">
        <f>($K47="Bell Curve")*(_xlfn.NORM.DIST(AND(FB$6&gt;=$F47,FB$6&lt;=$H47)*(FB$6-$F47+1),$J47/2,$M47,TRUE)-_xlfn.NORM.DIST(AND(FB$6&gt;=$F47,FB$6&lt;=$H47)*(FA$6-$F47+1),$J47/2,$M47,TRUE))/(1-2*_xlfn.NORM.DIST(0,$J47/2,$M47,TRUE))*$D47+($K47="Steady Growth")*(AND(FB$6&gt;=$F47,FB$6&lt;=$H47)*((FB$6-$F47+1)/($J47*($J47+1)/2)*$D47))+($K47="custom")*CustCF!EV47</f>
        <v>0</v>
      </c>
      <c r="FC47" s="95">
        <f>($K47="Bell Curve")*(_xlfn.NORM.DIST(AND(FC$6&gt;=$F47,FC$6&lt;=$H47)*(FC$6-$F47+1),$J47/2,$M47,TRUE)-_xlfn.NORM.DIST(AND(FC$6&gt;=$F47,FC$6&lt;=$H47)*(FB$6-$F47+1),$J47/2,$M47,TRUE))/(1-2*_xlfn.NORM.DIST(0,$J47/2,$M47,TRUE))*$D47+($K47="Steady Growth")*(AND(FC$6&gt;=$F47,FC$6&lt;=$H47)*((FC$6-$F47+1)/($J47*($J47+1)/2)*$D47))+($K47="custom")*CustCF!EW47</f>
        <v>0</v>
      </c>
      <c r="FD47" s="95">
        <f>($K47="Bell Curve")*(_xlfn.NORM.DIST(AND(FD$6&gt;=$F47,FD$6&lt;=$H47)*(FD$6-$F47+1),$J47/2,$M47,TRUE)-_xlfn.NORM.DIST(AND(FD$6&gt;=$F47,FD$6&lt;=$H47)*(FC$6-$F47+1),$J47/2,$M47,TRUE))/(1-2*_xlfn.NORM.DIST(0,$J47/2,$M47,TRUE))*$D47+($K47="Steady Growth")*(AND(FD$6&gt;=$F47,FD$6&lt;=$H47)*((FD$6-$F47+1)/($J47*($J47+1)/2)*$D47))+($K47="custom")*CustCF!EX47</f>
        <v>0</v>
      </c>
      <c r="FE47" s="95">
        <f>($K47="Bell Curve")*(_xlfn.NORM.DIST(AND(FE$6&gt;=$F47,FE$6&lt;=$H47)*(FE$6-$F47+1),$J47/2,$M47,TRUE)-_xlfn.NORM.DIST(AND(FE$6&gt;=$F47,FE$6&lt;=$H47)*(FD$6-$F47+1),$J47/2,$M47,TRUE))/(1-2*_xlfn.NORM.DIST(0,$J47/2,$M47,TRUE))*$D47+($K47="Steady Growth")*(AND(FE$6&gt;=$F47,FE$6&lt;=$H47)*((FE$6-$F47+1)/($J47*($J47+1)/2)*$D47))+($K47="custom")*CustCF!EY47</f>
        <v>0</v>
      </c>
      <c r="FF47" s="95">
        <f>($K47="Bell Curve")*(_xlfn.NORM.DIST(AND(FF$6&gt;=$F47,FF$6&lt;=$H47)*(FF$6-$F47+1),$J47/2,$M47,TRUE)-_xlfn.NORM.DIST(AND(FF$6&gt;=$F47,FF$6&lt;=$H47)*(FE$6-$F47+1),$J47/2,$M47,TRUE))/(1-2*_xlfn.NORM.DIST(0,$J47/2,$M47,TRUE))*$D47+($K47="Steady Growth")*(AND(FF$6&gt;=$F47,FF$6&lt;=$H47)*((FF$6-$F47+1)/($J47*($J47+1)/2)*$D47))+($K47="custom")*CustCF!EZ47</f>
        <v>0</v>
      </c>
      <c r="FG47" s="95">
        <f>($K47="Bell Curve")*(_xlfn.NORM.DIST(AND(FG$6&gt;=$F47,FG$6&lt;=$H47)*(FG$6-$F47+1),$J47/2,$M47,TRUE)-_xlfn.NORM.DIST(AND(FG$6&gt;=$F47,FG$6&lt;=$H47)*(FF$6-$F47+1),$J47/2,$M47,TRUE))/(1-2*_xlfn.NORM.DIST(0,$J47/2,$M47,TRUE))*$D47+($K47="Steady Growth")*(AND(FG$6&gt;=$F47,FG$6&lt;=$H47)*((FG$6-$F47+1)/($J47*($J47+1)/2)*$D47))+($K47="custom")*CustCF!FA47</f>
        <v>0</v>
      </c>
      <c r="FH47" s="95">
        <f>($K47="Bell Curve")*(_xlfn.NORM.DIST(AND(FH$6&gt;=$F47,FH$6&lt;=$H47)*(FH$6-$F47+1),$J47/2,$M47,TRUE)-_xlfn.NORM.DIST(AND(FH$6&gt;=$F47,FH$6&lt;=$H47)*(FG$6-$F47+1),$J47/2,$M47,TRUE))/(1-2*_xlfn.NORM.DIST(0,$J47/2,$M47,TRUE))*$D47+($K47="Steady Growth")*(AND(FH$6&gt;=$F47,FH$6&lt;=$H47)*((FH$6-$F47+1)/($J47*($J47+1)/2)*$D47))+($K47="custom")*CustCF!FB47</f>
        <v>0</v>
      </c>
      <c r="FI47" s="95">
        <f>($K47="Bell Curve")*(_xlfn.NORM.DIST(AND(FI$6&gt;=$F47,FI$6&lt;=$H47)*(FI$6-$F47+1),$J47/2,$M47,TRUE)-_xlfn.NORM.DIST(AND(FI$6&gt;=$F47,FI$6&lt;=$H47)*(FH$6-$F47+1),$J47/2,$M47,TRUE))/(1-2*_xlfn.NORM.DIST(0,$J47/2,$M47,TRUE))*$D47+($K47="Steady Growth")*(AND(FI$6&gt;=$F47,FI$6&lt;=$H47)*((FI$6-$F47+1)/($J47*($J47+1)/2)*$D47))+($K47="custom")*CustCF!FC47</f>
        <v>0</v>
      </c>
      <c r="FJ47" s="95">
        <f>($K47="Bell Curve")*(_xlfn.NORM.DIST(AND(FJ$6&gt;=$F47,FJ$6&lt;=$H47)*(FJ$6-$F47+1),$J47/2,$M47,TRUE)-_xlfn.NORM.DIST(AND(FJ$6&gt;=$F47,FJ$6&lt;=$H47)*(FI$6-$F47+1),$J47/2,$M47,TRUE))/(1-2*_xlfn.NORM.DIST(0,$J47/2,$M47,TRUE))*$D47+($K47="Steady Growth")*(AND(FJ$6&gt;=$F47,FJ$6&lt;=$H47)*((FJ$6-$F47+1)/($J47*($J47+1)/2)*$D47))+($K47="custom")*CustCF!FD47</f>
        <v>0</v>
      </c>
      <c r="FK47" s="95">
        <f>($K47="Bell Curve")*(_xlfn.NORM.DIST(AND(FK$6&gt;=$F47,FK$6&lt;=$H47)*(FK$6-$F47+1),$J47/2,$M47,TRUE)-_xlfn.NORM.DIST(AND(FK$6&gt;=$F47,FK$6&lt;=$H47)*(FJ$6-$F47+1),$J47/2,$M47,TRUE))/(1-2*_xlfn.NORM.DIST(0,$J47/2,$M47,TRUE))*$D47+($K47="Steady Growth")*(AND(FK$6&gt;=$F47,FK$6&lt;=$H47)*((FK$6-$F47+1)/($J47*($J47+1)/2)*$D47))+($K47="custom")*CustCF!FE47</f>
        <v>0</v>
      </c>
      <c r="FL47" s="95">
        <f>($K47="Bell Curve")*(_xlfn.NORM.DIST(AND(FL$6&gt;=$F47,FL$6&lt;=$H47)*(FL$6-$F47+1),$J47/2,$M47,TRUE)-_xlfn.NORM.DIST(AND(FL$6&gt;=$F47,FL$6&lt;=$H47)*(FK$6-$F47+1),$J47/2,$M47,TRUE))/(1-2*_xlfn.NORM.DIST(0,$J47/2,$M47,TRUE))*$D47+($K47="Steady Growth")*(AND(FL$6&gt;=$F47,FL$6&lt;=$H47)*((FL$6-$F47+1)/($J47*($J47+1)/2)*$D47))+($K47="custom")*CustCF!FF47</f>
        <v>0</v>
      </c>
      <c r="FM47" s="95">
        <f>($K47="Bell Curve")*(_xlfn.NORM.DIST(AND(FM$6&gt;=$F47,FM$6&lt;=$H47)*(FM$6-$F47+1),$J47/2,$M47,TRUE)-_xlfn.NORM.DIST(AND(FM$6&gt;=$F47,FM$6&lt;=$H47)*(FL$6-$F47+1),$J47/2,$M47,TRUE))/(1-2*_xlfn.NORM.DIST(0,$J47/2,$M47,TRUE))*$D47+($K47="Steady Growth")*(AND(FM$6&gt;=$F47,FM$6&lt;=$H47)*((FM$6-$F47+1)/($J47*($J47+1)/2)*$D47))+($K47="custom")*CustCF!FG47</f>
        <v>0</v>
      </c>
      <c r="FN47" s="95">
        <f>($K47="Bell Curve")*(_xlfn.NORM.DIST(AND(FN$6&gt;=$F47,FN$6&lt;=$H47)*(FN$6-$F47+1),$J47/2,$M47,TRUE)-_xlfn.NORM.DIST(AND(FN$6&gt;=$F47,FN$6&lt;=$H47)*(FM$6-$F47+1),$J47/2,$M47,TRUE))/(1-2*_xlfn.NORM.DIST(0,$J47/2,$M47,TRUE))*$D47+($K47="Steady Growth")*(AND(FN$6&gt;=$F47,FN$6&lt;=$H47)*((FN$6-$F47+1)/($J47*($J47+1)/2)*$D47))+($K47="custom")*CustCF!FH47</f>
        <v>0</v>
      </c>
      <c r="FO47" s="95">
        <f>($K47="Bell Curve")*(_xlfn.NORM.DIST(AND(FO$6&gt;=$F47,FO$6&lt;=$H47)*(FO$6-$F47+1),$J47/2,$M47,TRUE)-_xlfn.NORM.DIST(AND(FO$6&gt;=$F47,FO$6&lt;=$H47)*(FN$6-$F47+1),$J47/2,$M47,TRUE))/(1-2*_xlfn.NORM.DIST(0,$J47/2,$M47,TRUE))*$D47+($K47="Steady Growth")*(AND(FO$6&gt;=$F47,FO$6&lt;=$H47)*((FO$6-$F47+1)/($J47*($J47+1)/2)*$D47))+($K47="custom")*CustCF!FI47</f>
        <v>0</v>
      </c>
      <c r="FP47" s="95">
        <f>($K47="Bell Curve")*(_xlfn.NORM.DIST(AND(FP$6&gt;=$F47,FP$6&lt;=$H47)*(FP$6-$F47+1),$J47/2,$M47,TRUE)-_xlfn.NORM.DIST(AND(FP$6&gt;=$F47,FP$6&lt;=$H47)*(FO$6-$F47+1),$J47/2,$M47,TRUE))/(1-2*_xlfn.NORM.DIST(0,$J47/2,$M47,TRUE))*$D47+($K47="Steady Growth")*(AND(FP$6&gt;=$F47,FP$6&lt;=$H47)*((FP$6-$F47+1)/($J47*($J47+1)/2)*$D47))+($K47="custom")*CustCF!FJ47</f>
        <v>0</v>
      </c>
      <c r="FQ47" s="95">
        <f>($K47="Bell Curve")*(_xlfn.NORM.DIST(AND(FQ$6&gt;=$F47,FQ$6&lt;=$H47)*(FQ$6-$F47+1),$J47/2,$M47,TRUE)-_xlfn.NORM.DIST(AND(FQ$6&gt;=$F47,FQ$6&lt;=$H47)*(FP$6-$F47+1),$J47/2,$M47,TRUE))/(1-2*_xlfn.NORM.DIST(0,$J47/2,$M47,TRUE))*$D47+($K47="Steady Growth")*(AND(FQ$6&gt;=$F47,FQ$6&lt;=$H47)*((FQ$6-$F47+1)/($J47*($J47+1)/2)*$D47))+($K47="custom")*CustCF!FK47</f>
        <v>0</v>
      </c>
      <c r="FR47" s="95">
        <f>($K47="Bell Curve")*(_xlfn.NORM.DIST(AND(FR$6&gt;=$F47,FR$6&lt;=$H47)*(FR$6-$F47+1),$J47/2,$M47,TRUE)-_xlfn.NORM.DIST(AND(FR$6&gt;=$F47,FR$6&lt;=$H47)*(FQ$6-$F47+1),$J47/2,$M47,TRUE))/(1-2*_xlfn.NORM.DIST(0,$J47/2,$M47,TRUE))*$D47+($K47="Steady Growth")*(AND(FR$6&gt;=$F47,FR$6&lt;=$H47)*((FR$6-$F47+1)/($J47*($J47+1)/2)*$D47))+($K47="custom")*CustCF!FL47</f>
        <v>0</v>
      </c>
      <c r="FS47" s="95">
        <f>($K47="Bell Curve")*(_xlfn.NORM.DIST(AND(FS$6&gt;=$F47,FS$6&lt;=$H47)*(FS$6-$F47+1),$J47/2,$M47,TRUE)-_xlfn.NORM.DIST(AND(FS$6&gt;=$F47,FS$6&lt;=$H47)*(FR$6-$F47+1),$J47/2,$M47,TRUE))/(1-2*_xlfn.NORM.DIST(0,$J47/2,$M47,TRUE))*$D47+($K47="Steady Growth")*(AND(FS$6&gt;=$F47,FS$6&lt;=$H47)*((FS$6-$F47+1)/($J47*($J47+1)/2)*$D47))+($K47="custom")*CustCF!FM47</f>
        <v>0</v>
      </c>
      <c r="FT47" s="95">
        <f>($K47="Bell Curve")*(_xlfn.NORM.DIST(AND(FT$6&gt;=$F47,FT$6&lt;=$H47)*(FT$6-$F47+1),$J47/2,$M47,TRUE)-_xlfn.NORM.DIST(AND(FT$6&gt;=$F47,FT$6&lt;=$H47)*(FS$6-$F47+1),$J47/2,$M47,TRUE))/(1-2*_xlfn.NORM.DIST(0,$J47/2,$M47,TRUE))*$D47+($K47="Steady Growth")*(AND(FT$6&gt;=$F47,FT$6&lt;=$H47)*((FT$6-$F47+1)/($J47*($J47+1)/2)*$D47))+($K47="custom")*CustCF!FN47</f>
        <v>0</v>
      </c>
      <c r="FU47" s="95">
        <f>($K47="Bell Curve")*(_xlfn.NORM.DIST(AND(FU$6&gt;=$F47,FU$6&lt;=$H47)*(FU$6-$F47+1),$J47/2,$M47,TRUE)-_xlfn.NORM.DIST(AND(FU$6&gt;=$F47,FU$6&lt;=$H47)*(FT$6-$F47+1),$J47/2,$M47,TRUE))/(1-2*_xlfn.NORM.DIST(0,$J47/2,$M47,TRUE))*$D47+($K47="Steady Growth")*(AND(FU$6&gt;=$F47,FU$6&lt;=$H47)*((FU$6-$F47+1)/($J47*($J47+1)/2)*$D47))+($K47="custom")*CustCF!FO47</f>
        <v>0</v>
      </c>
      <c r="FV47" s="95">
        <f>($K47="Bell Curve")*(_xlfn.NORM.DIST(AND(FV$6&gt;=$F47,FV$6&lt;=$H47)*(FV$6-$F47+1),$J47/2,$M47,TRUE)-_xlfn.NORM.DIST(AND(FV$6&gt;=$F47,FV$6&lt;=$H47)*(FU$6-$F47+1),$J47/2,$M47,TRUE))/(1-2*_xlfn.NORM.DIST(0,$J47/2,$M47,TRUE))*$D47+($K47="Steady Growth")*(AND(FV$6&gt;=$F47,FV$6&lt;=$H47)*((FV$6-$F47+1)/($J47*($J47+1)/2)*$D47))+($K47="custom")*CustCF!FP47</f>
        <v>0</v>
      </c>
      <c r="FW47" s="95">
        <f>($K47="Bell Curve")*(_xlfn.NORM.DIST(AND(FW$6&gt;=$F47,FW$6&lt;=$H47)*(FW$6-$F47+1),$J47/2,$M47,TRUE)-_xlfn.NORM.DIST(AND(FW$6&gt;=$F47,FW$6&lt;=$H47)*(FV$6-$F47+1),$J47/2,$M47,TRUE))/(1-2*_xlfn.NORM.DIST(0,$J47/2,$M47,TRUE))*$D47+($K47="Steady Growth")*(AND(FW$6&gt;=$F47,FW$6&lt;=$H47)*((FW$6-$F47+1)/($J47*($J47+1)/2)*$D47))+($K47="custom")*CustCF!FQ47</f>
        <v>0</v>
      </c>
      <c r="FX47" s="95">
        <f>($K47="Bell Curve")*(_xlfn.NORM.DIST(AND(FX$6&gt;=$F47,FX$6&lt;=$H47)*(FX$6-$F47+1),$J47/2,$M47,TRUE)-_xlfn.NORM.DIST(AND(FX$6&gt;=$F47,FX$6&lt;=$H47)*(FW$6-$F47+1),$J47/2,$M47,TRUE))/(1-2*_xlfn.NORM.DIST(0,$J47/2,$M47,TRUE))*$D47+($K47="Steady Growth")*(AND(FX$6&gt;=$F47,FX$6&lt;=$H47)*((FX$6-$F47+1)/($J47*($J47+1)/2)*$D47))+($K47="custom")*CustCF!FR47</f>
        <v>0</v>
      </c>
      <c r="FY47" s="95">
        <f>($K47="Bell Curve")*(_xlfn.NORM.DIST(AND(FY$6&gt;=$F47,FY$6&lt;=$H47)*(FY$6-$F47+1),$J47/2,$M47,TRUE)-_xlfn.NORM.DIST(AND(FY$6&gt;=$F47,FY$6&lt;=$H47)*(FX$6-$F47+1),$J47/2,$M47,TRUE))/(1-2*_xlfn.NORM.DIST(0,$J47/2,$M47,TRUE))*$D47+($K47="Steady Growth")*(AND(FY$6&gt;=$F47,FY$6&lt;=$H47)*((FY$6-$F47+1)/($J47*($J47+1)/2)*$D47))+($K47="custom")*CustCF!FS47</f>
        <v>0</v>
      </c>
      <c r="FZ47" s="95">
        <f>($K47="Bell Curve")*(_xlfn.NORM.DIST(AND(FZ$6&gt;=$F47,FZ$6&lt;=$H47)*(FZ$6-$F47+1),$J47/2,$M47,TRUE)-_xlfn.NORM.DIST(AND(FZ$6&gt;=$F47,FZ$6&lt;=$H47)*(FY$6-$F47+1),$J47/2,$M47,TRUE))/(1-2*_xlfn.NORM.DIST(0,$J47/2,$M47,TRUE))*$D47+($K47="Steady Growth")*(AND(FZ$6&gt;=$F47,FZ$6&lt;=$H47)*((FZ$6-$F47+1)/($J47*($J47+1)/2)*$D47))+($K47="custom")*CustCF!FT47</f>
        <v>0</v>
      </c>
      <c r="GA47" s="95">
        <f>($K47="Bell Curve")*(_xlfn.NORM.DIST(AND(GA$6&gt;=$F47,GA$6&lt;=$H47)*(GA$6-$F47+1),$J47/2,$M47,TRUE)-_xlfn.NORM.DIST(AND(GA$6&gt;=$F47,GA$6&lt;=$H47)*(FZ$6-$F47+1),$J47/2,$M47,TRUE))/(1-2*_xlfn.NORM.DIST(0,$J47/2,$M47,TRUE))*$D47+($K47="Steady Growth")*(AND(GA$6&gt;=$F47,GA$6&lt;=$H47)*((GA$6-$F47+1)/($J47*($J47+1)/2)*$D47))+($K47="custom")*CustCF!FU47</f>
        <v>0</v>
      </c>
      <c r="GB47" s="95">
        <f>($K47="Bell Curve")*(_xlfn.NORM.DIST(AND(GB$6&gt;=$F47,GB$6&lt;=$H47)*(GB$6-$F47+1),$J47/2,$M47,TRUE)-_xlfn.NORM.DIST(AND(GB$6&gt;=$F47,GB$6&lt;=$H47)*(GA$6-$F47+1),$J47/2,$M47,TRUE))/(1-2*_xlfn.NORM.DIST(0,$J47/2,$M47,TRUE))*$D47+($K47="Steady Growth")*(AND(GB$6&gt;=$F47,GB$6&lt;=$H47)*((GB$6-$F47+1)/($J47*($J47+1)/2)*$D47))+($K47="custom")*CustCF!FV47</f>
        <v>0</v>
      </c>
      <c r="GC47" s="95">
        <f>($K47="Bell Curve")*(_xlfn.NORM.DIST(AND(GC$6&gt;=$F47,GC$6&lt;=$H47)*(GC$6-$F47+1),$J47/2,$M47,TRUE)-_xlfn.NORM.DIST(AND(GC$6&gt;=$F47,GC$6&lt;=$H47)*(GB$6-$F47+1),$J47/2,$M47,TRUE))/(1-2*_xlfn.NORM.DIST(0,$J47/2,$M47,TRUE))*$D47+($K47="Steady Growth")*(AND(GC$6&gt;=$F47,GC$6&lt;=$H47)*((GC$6-$F47+1)/($J47*($J47+1)/2)*$D47))+($K47="custom")*CustCF!FW47</f>
        <v>0</v>
      </c>
      <c r="GD47" s="95">
        <f>($K47="Bell Curve")*(_xlfn.NORM.DIST(AND(GD$6&gt;=$F47,GD$6&lt;=$H47)*(GD$6-$F47+1),$J47/2,$M47,TRUE)-_xlfn.NORM.DIST(AND(GD$6&gt;=$F47,GD$6&lt;=$H47)*(GC$6-$F47+1),$J47/2,$M47,TRUE))/(1-2*_xlfn.NORM.DIST(0,$J47/2,$M47,TRUE))*$D47+($K47="Steady Growth")*(AND(GD$6&gt;=$F47,GD$6&lt;=$H47)*((GD$6-$F47+1)/($J47*($J47+1)/2)*$D47))+($K47="custom")*CustCF!FX47</f>
        <v>0</v>
      </c>
      <c r="GE47" s="95">
        <f>($K47="Bell Curve")*(_xlfn.NORM.DIST(AND(GE$6&gt;=$F47,GE$6&lt;=$H47)*(GE$6-$F47+1),$J47/2,$M47,TRUE)-_xlfn.NORM.DIST(AND(GE$6&gt;=$F47,GE$6&lt;=$H47)*(GD$6-$F47+1),$J47/2,$M47,TRUE))/(1-2*_xlfn.NORM.DIST(0,$J47/2,$M47,TRUE))*$D47+($K47="Steady Growth")*(AND(GE$6&gt;=$F47,GE$6&lt;=$H47)*((GE$6-$F47+1)/($J47*($J47+1)/2)*$D47))+($K47="custom")*CustCF!FY47</f>
        <v>0</v>
      </c>
      <c r="GF47" s="95">
        <f>($K47="Bell Curve")*(_xlfn.NORM.DIST(AND(GF$6&gt;=$F47,GF$6&lt;=$H47)*(GF$6-$F47+1),$J47/2,$M47,TRUE)-_xlfn.NORM.DIST(AND(GF$6&gt;=$F47,GF$6&lt;=$H47)*(GE$6-$F47+1),$J47/2,$M47,TRUE))/(1-2*_xlfn.NORM.DIST(0,$J47/2,$M47,TRUE))*$D47+($K47="Steady Growth")*(AND(GF$6&gt;=$F47,GF$6&lt;=$H47)*((GF$6-$F47+1)/($J47*($J47+1)/2)*$D47))+($K47="custom")*CustCF!FZ47</f>
        <v>0</v>
      </c>
      <c r="GG47" s="95">
        <f>($K47="Bell Curve")*(_xlfn.NORM.DIST(AND(GG$6&gt;=$F47,GG$6&lt;=$H47)*(GG$6-$F47+1),$J47/2,$M47,TRUE)-_xlfn.NORM.DIST(AND(GG$6&gt;=$F47,GG$6&lt;=$H47)*(GF$6-$F47+1),$J47/2,$M47,TRUE))/(1-2*_xlfn.NORM.DIST(0,$J47/2,$M47,TRUE))*$D47+($K47="Steady Growth")*(AND(GG$6&gt;=$F47,GG$6&lt;=$H47)*((GG$6-$F47+1)/($J47*($J47+1)/2)*$D47))+($K47="custom")*CustCF!GA47</f>
        <v>0</v>
      </c>
      <c r="GH47" s="95">
        <f>($K47="Bell Curve")*(_xlfn.NORM.DIST(AND(GH$6&gt;=$F47,GH$6&lt;=$H47)*(GH$6-$F47+1),$J47/2,$M47,TRUE)-_xlfn.NORM.DIST(AND(GH$6&gt;=$F47,GH$6&lt;=$H47)*(GG$6-$F47+1),$J47/2,$M47,TRUE))/(1-2*_xlfn.NORM.DIST(0,$J47/2,$M47,TRUE))*$D47+($K47="Steady Growth")*(AND(GH$6&gt;=$F47,GH$6&lt;=$H47)*((GH$6-$F47+1)/($J47*($J47+1)/2)*$D47))+($K47="custom")*CustCF!GB47</f>
        <v>0</v>
      </c>
      <c r="GI47" s="95">
        <f>($K47="Bell Curve")*(_xlfn.NORM.DIST(AND(GI$6&gt;=$F47,GI$6&lt;=$H47)*(GI$6-$F47+1),$J47/2,$M47,TRUE)-_xlfn.NORM.DIST(AND(GI$6&gt;=$F47,GI$6&lt;=$H47)*(GH$6-$F47+1),$J47/2,$M47,TRUE))/(1-2*_xlfn.NORM.DIST(0,$J47/2,$M47,TRUE))*$D47+($K47="Steady Growth")*(AND(GI$6&gt;=$F47,GI$6&lt;=$H47)*((GI$6-$F47+1)/($J47*($J47+1)/2)*$D47))+($K47="custom")*CustCF!GC47</f>
        <v>0</v>
      </c>
      <c r="GJ47" s="95">
        <f>($K47="Bell Curve")*(_xlfn.NORM.DIST(AND(GJ$6&gt;=$F47,GJ$6&lt;=$H47)*(GJ$6-$F47+1),$J47/2,$M47,TRUE)-_xlfn.NORM.DIST(AND(GJ$6&gt;=$F47,GJ$6&lt;=$H47)*(GI$6-$F47+1),$J47/2,$M47,TRUE))/(1-2*_xlfn.NORM.DIST(0,$J47/2,$M47,TRUE))*$D47+($K47="Steady Growth")*(AND(GJ$6&gt;=$F47,GJ$6&lt;=$H47)*((GJ$6-$F47+1)/($J47*($J47+1)/2)*$D47))+($K47="custom")*CustCF!GD47</f>
        <v>0</v>
      </c>
      <c r="GK47" s="95">
        <f>($K47="Bell Curve")*(_xlfn.NORM.DIST(AND(GK$6&gt;=$F47,GK$6&lt;=$H47)*(GK$6-$F47+1),$J47/2,$M47,TRUE)-_xlfn.NORM.DIST(AND(GK$6&gt;=$F47,GK$6&lt;=$H47)*(GJ$6-$F47+1),$J47/2,$M47,TRUE))/(1-2*_xlfn.NORM.DIST(0,$J47/2,$M47,TRUE))*$D47+($K47="Steady Growth")*(AND(GK$6&gt;=$F47,GK$6&lt;=$H47)*((GK$6-$F47+1)/($J47*($J47+1)/2)*$D47))+($K47="custom")*CustCF!GE47</f>
        <v>0</v>
      </c>
      <c r="GL47" s="95">
        <f>($K47="Bell Curve")*(_xlfn.NORM.DIST(AND(GL$6&gt;=$F47,GL$6&lt;=$H47)*(GL$6-$F47+1),$J47/2,$M47,TRUE)-_xlfn.NORM.DIST(AND(GL$6&gt;=$F47,GL$6&lt;=$H47)*(GK$6-$F47+1),$J47/2,$M47,TRUE))/(1-2*_xlfn.NORM.DIST(0,$J47/2,$M47,TRUE))*$D47+($K47="Steady Growth")*(AND(GL$6&gt;=$F47,GL$6&lt;=$H47)*((GL$6-$F47+1)/($J47*($J47+1)/2)*$D47))+($K47="custom")*CustCF!GF47</f>
        <v>0</v>
      </c>
      <c r="GM47" s="95">
        <f>($K47="Bell Curve")*(_xlfn.NORM.DIST(AND(GM$6&gt;=$F47,GM$6&lt;=$H47)*(GM$6-$F47+1),$J47/2,$M47,TRUE)-_xlfn.NORM.DIST(AND(GM$6&gt;=$F47,GM$6&lt;=$H47)*(GL$6-$F47+1),$J47/2,$M47,TRUE))/(1-2*_xlfn.NORM.DIST(0,$J47/2,$M47,TRUE))*$D47+($K47="Steady Growth")*(AND(GM$6&gt;=$F47,GM$6&lt;=$H47)*((GM$6-$F47+1)/($J47*($J47+1)/2)*$D47))+($K47="custom")*CustCF!GG47</f>
        <v>0</v>
      </c>
      <c r="GN47" s="268">
        <f>($K47="Bell Curve")*(_xlfn.NORM.DIST(AND(GN$6&gt;=$F47,GN$6&lt;=$H47)*(GN$6-$F47+1),$J47/2,$M47,TRUE)-_xlfn.NORM.DIST(AND(GN$6&gt;=$F47,GN$6&lt;=$H47)*(GM$6-$F47+1),$J47/2,$M47,TRUE))/(1-2*_xlfn.NORM.DIST(0,$J47/2,$M47,TRUE))*$D47+($K47="Steady Growth")*(AND(GN$6&gt;=$F47,GN$6&lt;=$H47)*((GN$6-$F47+1)/($J47*($J47+1)/2)*$D47))+($K47="custom")*CustCF!GH47</f>
        <v>0</v>
      </c>
      <c r="GO47" s="1"/>
      <c r="GP47" s="67"/>
    </row>
    <row r="48" spans="1:198" customFormat="1" hidden="1" outlineLevel="1" x14ac:dyDescent="0.75">
      <c r="A48" s="1"/>
      <c r="B48" s="1"/>
      <c r="C48" s="262" t="str">
        <f>Budget!T19</f>
        <v>Insurance</v>
      </c>
      <c r="D48" s="19">
        <f>Budget!U19</f>
        <v>3300000</v>
      </c>
      <c r="E48" s="19">
        <f t="shared" si="33"/>
        <v>1</v>
      </c>
      <c r="F48" s="263">
        <v>1</v>
      </c>
      <c r="G48" s="257">
        <f>IF(L48="custom",CustCF!F48,INDEX($P$8:$GN$8,MATCH(F48,$P$6:$GN$6,0)))</f>
        <v>46081</v>
      </c>
      <c r="H48" s="264">
        <v>24</v>
      </c>
      <c r="I48" s="257">
        <f>IF(L48="custom",CustCF!G48,INDEX($P$8:$GN$8,MATCH(H48,$P$6:$GN$6,0)))</f>
        <v>46783</v>
      </c>
      <c r="J48" s="260">
        <f t="shared" si="34"/>
        <v>24</v>
      </c>
      <c r="K48" s="265" t="s">
        <v>116</v>
      </c>
      <c r="L48" s="266" t="s">
        <v>141</v>
      </c>
      <c r="M48" s="267">
        <f t="shared" si="35"/>
        <v>9</v>
      </c>
      <c r="N48" s="18">
        <f t="shared" si="26"/>
        <v>3299999.9999999995</v>
      </c>
      <c r="O48" s="1372">
        <f t="shared" si="16"/>
        <v>0</v>
      </c>
      <c r="P48" s="95">
        <f>($K48="Bell Curve")*(_xlfn.NORM.DIST(AND(P$6&gt;=$F48,P$6&lt;=$H48)*(P$6-$F48+1),$J48/2,$M48,TRUE)-_xlfn.NORM.DIST(AND(P$6&gt;=$F48,P$6&lt;=$H48)*(O$6-$F48+1),$J48/2,$M48,TRUE))/(1-2*_xlfn.NORM.DIST(0,$J48/2,$M48,TRUE))*$D48+($K48="Steady Growth")*(AND(P$6&gt;=$F48,P$6&lt;=$H48)*((P$6-$F48+1)/($J48*($J48+1)/2)*$D48))+($K48="custom")*CustCF!J48</f>
        <v>0</v>
      </c>
      <c r="Q48" s="95">
        <f>($K48="Bell Curve")*(_xlfn.NORM.DIST(AND(Q$6&gt;=$F48,Q$6&lt;=$H48)*(Q$6-$F48+1),$J48/2,$M48,TRUE)-_xlfn.NORM.DIST(AND(Q$6&gt;=$F48,Q$6&lt;=$H48)*(P$6-$F48+1),$J48/2,$M48,TRUE))/(1-2*_xlfn.NORM.DIST(0,$J48/2,$M48,TRUE))*$D48+($K48="Steady Growth")*(AND(Q$6&gt;=$F48,Q$6&lt;=$H48)*((Q$6-$F48+1)/($J48*($J48+1)/2)*$D48))+($K48="custom")*CustCF!K48</f>
        <v>79114.107436192164</v>
      </c>
      <c r="R48" s="95">
        <f>($K48="Bell Curve")*(_xlfn.NORM.DIST(AND(R$6&gt;=$F48,R$6&lt;=$H48)*(R$6-$F48+1),$J48/2,$M48,TRUE)-_xlfn.NORM.DIST(AND(R$6&gt;=$F48,R$6&lt;=$H48)*(Q$6-$F48+1),$J48/2,$M48,TRUE))/(1-2*_xlfn.NORM.DIST(0,$J48/2,$M48,TRUE))*$D48+($K48="Steady Growth")*(AND(R$6&gt;=$F48,R$6&lt;=$H48)*((R$6-$F48+1)/($J48*($J48+1)/2)*$D48))+($K48="custom")*CustCF!L48</f>
        <v>90609.0468904148</v>
      </c>
      <c r="S48" s="95">
        <f>($K48="Bell Curve")*(_xlfn.NORM.DIST(AND(S$6&gt;=$F48,S$6&lt;=$H48)*(S$6-$F48+1),$J48/2,$M48,TRUE)-_xlfn.NORM.DIST(AND(S$6&gt;=$F48,S$6&lt;=$H48)*(R$6-$F48+1),$J48/2,$M48,TRUE))/(1-2*_xlfn.NORM.DIST(0,$J48/2,$M48,TRUE))*$D48+($K48="Steady Growth")*(AND(S$6&gt;=$F48,S$6&lt;=$H48)*((S$6-$F48+1)/($J48*($J48+1)/2)*$D48))+($K48="custom")*CustCF!M48</f>
        <v>102502.16546958787</v>
      </c>
      <c r="T48" s="95">
        <f>($K48="Bell Curve")*(_xlfn.NORM.DIST(AND(T$6&gt;=$F48,T$6&lt;=$H48)*(T$6-$F48+1),$J48/2,$M48,TRUE)-_xlfn.NORM.DIST(AND(T$6&gt;=$F48,T$6&lt;=$H48)*(S$6-$F48+1),$J48/2,$M48,TRUE))/(1-2*_xlfn.NORM.DIST(0,$J48/2,$M48,TRUE))*$D48+($K48="Steady Growth")*(AND(T$6&gt;=$F48,T$6&lt;=$H48)*((T$6-$F48+1)/($J48*($J48+1)/2)*$D48))+($K48="custom")*CustCF!N48</f>
        <v>114535.0391262605</v>
      </c>
      <c r="U48" s="95">
        <f>($K48="Bell Curve")*(_xlfn.NORM.DIST(AND(U$6&gt;=$F48,U$6&lt;=$H48)*(U$6-$F48+1),$J48/2,$M48,TRUE)-_xlfn.NORM.DIST(AND(U$6&gt;=$F48,U$6&lt;=$H48)*(T$6-$F48+1),$J48/2,$M48,TRUE))/(1-2*_xlfn.NORM.DIST(0,$J48/2,$M48,TRUE))*$D48+($K48="Steady Growth")*(AND(U$6&gt;=$F48,U$6&lt;=$H48)*((U$6-$F48+1)/($J48*($J48+1)/2)*$D48))+($K48="custom")*CustCF!O48</f>
        <v>126411.78014143015</v>
      </c>
      <c r="V48" s="95">
        <f>($K48="Bell Curve")*(_xlfn.NORM.DIST(AND(V$6&gt;=$F48,V$6&lt;=$H48)*(V$6-$F48+1),$J48/2,$M48,TRUE)-_xlfn.NORM.DIST(AND(V$6&gt;=$F48,V$6&lt;=$H48)*(U$6-$F48+1),$J48/2,$M48,TRUE))/(1-2*_xlfn.NORM.DIST(0,$J48/2,$M48,TRUE))*$D48+($K48="Steady Growth")*(AND(V$6&gt;=$F48,V$6&lt;=$H48)*((V$6-$F48+1)/($J48*($J48+1)/2)*$D48))+($K48="custom")*CustCF!P48</f>
        <v>137809.95057733631</v>
      </c>
      <c r="W48" s="95">
        <f>($K48="Bell Curve")*(_xlfn.NORM.DIST(AND(W$6&gt;=$F48,W$6&lt;=$H48)*(W$6-$F48+1),$J48/2,$M48,TRUE)-_xlfn.NORM.DIST(AND(W$6&gt;=$F48,W$6&lt;=$H48)*(V$6-$F48+1),$J48/2,$M48,TRUE))/(1-2*_xlfn.NORM.DIST(0,$J48/2,$M48,TRUE))*$D48+($K48="Steady Growth")*(AND(W$6&gt;=$F48,W$6&lt;=$H48)*((W$6-$F48+1)/($J48*($J48+1)/2)*$D48))+($K48="custom")*CustCF!Q48</f>
        <v>148394.38169254854</v>
      </c>
      <c r="X48" s="95">
        <f>($K48="Bell Curve")*(_xlfn.NORM.DIST(AND(X$6&gt;=$F48,X$6&lt;=$H48)*(X$6-$F48+1),$J48/2,$M48,TRUE)-_xlfn.NORM.DIST(AND(X$6&gt;=$F48,X$6&lt;=$H48)*(W$6-$F48+1),$J48/2,$M48,TRUE))/(1-2*_xlfn.NORM.DIST(0,$J48/2,$M48,TRUE))*$D48+($K48="Steady Growth")*(AND(X$6&gt;=$F48,X$6&lt;=$H48)*((X$6-$F48+1)/($J48*($J48+1)/2)*$D48))+($K48="custom")*CustCF!R48</f>
        <v>157833.13849218097</v>
      </c>
      <c r="Y48" s="95">
        <f>($K48="Bell Curve")*(_xlfn.NORM.DIST(AND(Y$6&gt;=$F48,Y$6&lt;=$H48)*(Y$6-$F48+1),$J48/2,$M48,TRUE)-_xlfn.NORM.DIST(AND(Y$6&gt;=$F48,Y$6&lt;=$H48)*(X$6-$F48+1),$J48/2,$M48,TRUE))/(1-2*_xlfn.NORM.DIST(0,$J48/2,$M48,TRUE))*$D48+($K48="Steady Growth")*(AND(Y$6&gt;=$F48,Y$6&lt;=$H48)*((Y$6-$F48+1)/($J48*($J48+1)/2)*$D48))+($K48="custom")*CustCF!S48</f>
        <v>165814.60440118803</v>
      </c>
      <c r="Z48" s="95">
        <f>($K48="Bell Curve")*(_xlfn.NORM.DIST(AND(Z$6&gt;=$F48,Z$6&lt;=$H48)*(Z$6-$F48+1),$J48/2,$M48,TRUE)-_xlfn.NORM.DIST(AND(Z$6&gt;=$F48,Z$6&lt;=$H48)*(Y$6-$F48+1),$J48/2,$M48,TRUE))/(1-2*_xlfn.NORM.DIST(0,$J48/2,$M48,TRUE))*$D48+($K48="Steady Growth")*(AND(Z$6&gt;=$F48,Z$6&lt;=$H48)*((Z$6-$F48+1)/($J48*($J48+1)/2)*$D48))+($K48="custom")*CustCF!T48</f>
        <v>172064.47701420999</v>
      </c>
      <c r="AA48" s="95">
        <f>($K48="Bell Curve")*(_xlfn.NORM.DIST(AND(AA$6&gt;=$F48,AA$6&lt;=$H48)*(AA$6-$F48+1),$J48/2,$M48,TRUE)-_xlfn.NORM.DIST(AND(AA$6&gt;=$F48,AA$6&lt;=$H48)*(Z$6-$F48+1),$J48/2,$M48,TRUE))/(1-2*_xlfn.NORM.DIST(0,$J48/2,$M48,TRUE))*$D48+($K48="Steady Growth")*(AND(AA$6&gt;=$F48,AA$6&lt;=$H48)*((AA$6-$F48+1)/($J48*($J48+1)/2)*$D48))+($K48="custom")*CustCF!U48</f>
        <v>176361.38946825932</v>
      </c>
      <c r="AB48" s="95">
        <f>($K48="Bell Curve")*(_xlfn.NORM.DIST(AND(AB$6&gt;=$F48,AB$6&lt;=$H48)*(AB$6-$F48+1),$J48/2,$M48,TRUE)-_xlfn.NORM.DIST(AND(AB$6&gt;=$F48,AB$6&lt;=$H48)*(AA$6-$F48+1),$J48/2,$M48,TRUE))/(1-2*_xlfn.NORM.DIST(0,$J48/2,$M48,TRUE))*$D48+($K48="Steady Growth")*(AND(AB$6&gt;=$F48,AB$6&lt;=$H48)*((AB$6-$F48+1)/($J48*($J48+1)/2)*$D48))+($K48="custom")*CustCF!V48</f>
        <v>178549.91929039132</v>
      </c>
      <c r="AC48" s="95">
        <f>($K48="Bell Curve")*(_xlfn.NORM.DIST(AND(AC$6&gt;=$F48,AC$6&lt;=$H48)*(AC$6-$F48+1),$J48/2,$M48,TRUE)-_xlfn.NORM.DIST(AND(AC$6&gt;=$F48,AC$6&lt;=$H48)*(AB$6-$F48+1),$J48/2,$M48,TRUE))/(1-2*_xlfn.NORM.DIST(0,$J48/2,$M48,TRUE))*$D48+($K48="Steady Growth")*(AND(AC$6&gt;=$F48,AC$6&lt;=$H48)*((AC$6-$F48+1)/($J48*($J48+1)/2)*$D48))+($K48="custom")*CustCF!W48</f>
        <v>178549.91929039132</v>
      </c>
      <c r="AD48" s="95">
        <f>($K48="Bell Curve")*(_xlfn.NORM.DIST(AND(AD$6&gt;=$F48,AD$6&lt;=$H48)*(AD$6-$F48+1),$J48/2,$M48,TRUE)-_xlfn.NORM.DIST(AND(AD$6&gt;=$F48,AD$6&lt;=$H48)*(AC$6-$F48+1),$J48/2,$M48,TRUE))/(1-2*_xlfn.NORM.DIST(0,$J48/2,$M48,TRUE))*$D48+($K48="Steady Growth")*(AND(AD$6&gt;=$F48,AD$6&lt;=$H48)*((AD$6-$F48+1)/($J48*($J48+1)/2)*$D48))+($K48="custom")*CustCF!X48</f>
        <v>176361.38946825932</v>
      </c>
      <c r="AE48" s="95">
        <f>($K48="Bell Curve")*(_xlfn.NORM.DIST(AND(AE$6&gt;=$F48,AE$6&lt;=$H48)*(AE$6-$F48+1),$J48/2,$M48,TRUE)-_xlfn.NORM.DIST(AND(AE$6&gt;=$F48,AE$6&lt;=$H48)*(AD$6-$F48+1),$J48/2,$M48,TRUE))/(1-2*_xlfn.NORM.DIST(0,$J48/2,$M48,TRUE))*$D48+($K48="Steady Growth")*(AND(AE$6&gt;=$F48,AE$6&lt;=$H48)*((AE$6-$F48+1)/($J48*($J48+1)/2)*$D48))+($K48="custom")*CustCF!Y48</f>
        <v>172064.47701421019</v>
      </c>
      <c r="AF48" s="95">
        <f>($K48="Bell Curve")*(_xlfn.NORM.DIST(AND(AF$6&gt;=$F48,AF$6&lt;=$H48)*(AF$6-$F48+1),$J48/2,$M48,TRUE)-_xlfn.NORM.DIST(AND(AF$6&gt;=$F48,AF$6&lt;=$H48)*(AE$6-$F48+1),$J48/2,$M48,TRUE))/(1-2*_xlfn.NORM.DIST(0,$J48/2,$M48,TRUE))*$D48+($K48="Steady Growth")*(AND(AF$6&gt;=$F48,AF$6&lt;=$H48)*((AF$6-$F48+1)/($J48*($J48+1)/2)*$D48))+($K48="custom")*CustCF!Z48</f>
        <v>165814.6044011878</v>
      </c>
      <c r="AG48" s="95">
        <f>($K48="Bell Curve")*(_xlfn.NORM.DIST(AND(AG$6&gt;=$F48,AG$6&lt;=$H48)*(AG$6-$F48+1),$J48/2,$M48,TRUE)-_xlfn.NORM.DIST(AND(AG$6&gt;=$F48,AG$6&lt;=$H48)*(AF$6-$F48+1),$J48/2,$M48,TRUE))/(1-2*_xlfn.NORM.DIST(0,$J48/2,$M48,TRUE))*$D48+($K48="Steady Growth")*(AND(AG$6&gt;=$F48,AG$6&lt;=$H48)*((AG$6-$F48+1)/($J48*($J48+1)/2)*$D48))+($K48="custom")*CustCF!AA48</f>
        <v>157833.1384921812</v>
      </c>
      <c r="AH48" s="95">
        <f>($K48="Bell Curve")*(_xlfn.NORM.DIST(AND(AH$6&gt;=$F48,AH$6&lt;=$H48)*(AH$6-$F48+1),$J48/2,$M48,TRUE)-_xlfn.NORM.DIST(AND(AH$6&gt;=$F48,AH$6&lt;=$H48)*(AG$6-$F48+1),$J48/2,$M48,TRUE))/(1-2*_xlfn.NORM.DIST(0,$J48/2,$M48,TRUE))*$D48+($K48="Steady Growth")*(AND(AH$6&gt;=$F48,AH$6&lt;=$H48)*((AH$6-$F48+1)/($J48*($J48+1)/2)*$D48))+($K48="custom")*CustCF!AB48</f>
        <v>148394.38169254831</v>
      </c>
      <c r="AI48" s="95">
        <f>($K48="Bell Curve")*(_xlfn.NORM.DIST(AND(AI$6&gt;=$F48,AI$6&lt;=$H48)*(AI$6-$F48+1),$J48/2,$M48,TRUE)-_xlfn.NORM.DIST(AND(AI$6&gt;=$F48,AI$6&lt;=$H48)*(AH$6-$F48+1),$J48/2,$M48,TRUE))/(1-2*_xlfn.NORM.DIST(0,$J48/2,$M48,TRUE))*$D48+($K48="Steady Growth")*(AND(AI$6&gt;=$F48,AI$6&lt;=$H48)*((AI$6-$F48+1)/($J48*($J48+1)/2)*$D48))+($K48="custom")*CustCF!AC48</f>
        <v>137809.9505773361</v>
      </c>
      <c r="AJ48" s="95">
        <f>($K48="Bell Curve")*(_xlfn.NORM.DIST(AND(AJ$6&gt;=$F48,AJ$6&lt;=$H48)*(AJ$6-$F48+1),$J48/2,$M48,TRUE)-_xlfn.NORM.DIST(AND(AJ$6&gt;=$F48,AJ$6&lt;=$H48)*(AI$6-$F48+1),$J48/2,$M48,TRUE))/(1-2*_xlfn.NORM.DIST(0,$J48/2,$M48,TRUE))*$D48+($K48="Steady Growth")*(AND(AJ$6&gt;=$F48,AJ$6&lt;=$H48)*((AJ$6-$F48+1)/($J48*($J48+1)/2)*$D48))+($K48="custom")*CustCF!AD48</f>
        <v>126411.78014143027</v>
      </c>
      <c r="AK48" s="95">
        <f>($K48="Bell Curve")*(_xlfn.NORM.DIST(AND(AK$6&gt;=$F48,AK$6&lt;=$H48)*(AK$6-$F48+1),$J48/2,$M48,TRUE)-_xlfn.NORM.DIST(AND(AK$6&gt;=$F48,AK$6&lt;=$H48)*(AJ$6-$F48+1),$J48/2,$M48,TRUE))/(1-2*_xlfn.NORM.DIST(0,$J48/2,$M48,TRUE))*$D48+($K48="Steady Growth")*(AND(AK$6&gt;=$F48,AK$6&lt;=$H48)*((AK$6-$F48+1)/($J48*($J48+1)/2)*$D48))+($K48="custom")*CustCF!AE48</f>
        <v>114535.03912626073</v>
      </c>
      <c r="AL48" s="95">
        <f>($K48="Bell Curve")*(_xlfn.NORM.DIST(AND(AL$6&gt;=$F48,AL$6&lt;=$H48)*(AL$6-$F48+1),$J48/2,$M48,TRUE)-_xlfn.NORM.DIST(AND(AL$6&gt;=$F48,AL$6&lt;=$H48)*(AK$6-$F48+1),$J48/2,$M48,TRUE))/(1-2*_xlfn.NORM.DIST(0,$J48/2,$M48,TRUE))*$D48+($K48="Steady Growth")*(AND(AL$6&gt;=$F48,AL$6&lt;=$H48)*((AL$6-$F48+1)/($J48*($J48+1)/2)*$D48))+($K48="custom")*CustCF!AF48</f>
        <v>102502.16546958753</v>
      </c>
      <c r="AM48" s="95">
        <f>($K48="Bell Curve")*(_xlfn.NORM.DIST(AND(AM$6&gt;=$F48,AM$6&lt;=$H48)*(AM$6-$F48+1),$J48/2,$M48,TRUE)-_xlfn.NORM.DIST(AND(AM$6&gt;=$F48,AM$6&lt;=$H48)*(AL$6-$F48+1),$J48/2,$M48,TRUE))/(1-2*_xlfn.NORM.DIST(0,$J48/2,$M48,TRUE))*$D48+($K48="Steady Growth")*(AND(AM$6&gt;=$F48,AM$6&lt;=$H48)*((AM$6-$F48+1)/($J48*($J48+1)/2)*$D48))+($K48="custom")*CustCF!AG48</f>
        <v>90609.0468904148</v>
      </c>
      <c r="AN48" s="95">
        <f>($K48="Bell Curve")*(_xlfn.NORM.DIST(AND(AN$6&gt;=$F48,AN$6&lt;=$H48)*(AN$6-$F48+1),$J48/2,$M48,TRUE)-_xlfn.NORM.DIST(AND(AN$6&gt;=$F48,AN$6&lt;=$H48)*(AM$6-$F48+1),$J48/2,$M48,TRUE))/(1-2*_xlfn.NORM.DIST(0,$J48/2,$M48,TRUE))*$D48+($K48="Steady Growth")*(AND(AN$6&gt;=$F48,AN$6&lt;=$H48)*((AN$6-$F48+1)/($J48*($J48+1)/2)*$D48))+($K48="custom")*CustCF!AH48</f>
        <v>79114.107436192397</v>
      </c>
      <c r="AO48" s="95">
        <f>($K48="Bell Curve")*(_xlfn.NORM.DIST(AND(AO$6&gt;=$F48,AO$6&lt;=$H48)*(AO$6-$F48+1),$J48/2,$M48,TRUE)-_xlfn.NORM.DIST(AND(AO$6&gt;=$F48,AO$6&lt;=$H48)*(AN$6-$F48+1),$J48/2,$M48,TRUE))/(1-2*_xlfn.NORM.DIST(0,$J48/2,$M48,TRUE))*$D48+($K48="Steady Growth")*(AND(AO$6&gt;=$F48,AO$6&lt;=$H48)*((AO$6-$F48+1)/($J48*($J48+1)/2)*$D48))+($K48="custom")*CustCF!AI48</f>
        <v>0</v>
      </c>
      <c r="AP48" s="95">
        <f>($K48="Bell Curve")*(_xlfn.NORM.DIST(AND(AP$6&gt;=$F48,AP$6&lt;=$H48)*(AP$6-$F48+1),$J48/2,$M48,TRUE)-_xlfn.NORM.DIST(AND(AP$6&gt;=$F48,AP$6&lt;=$H48)*(AO$6-$F48+1),$J48/2,$M48,TRUE))/(1-2*_xlfn.NORM.DIST(0,$J48/2,$M48,TRUE))*$D48+($K48="Steady Growth")*(AND(AP$6&gt;=$F48,AP$6&lt;=$H48)*((AP$6-$F48+1)/($J48*($J48+1)/2)*$D48))+($K48="custom")*CustCF!AJ48</f>
        <v>0</v>
      </c>
      <c r="AQ48" s="95">
        <f>($K48="Bell Curve")*(_xlfn.NORM.DIST(AND(AQ$6&gt;=$F48,AQ$6&lt;=$H48)*(AQ$6-$F48+1),$J48/2,$M48,TRUE)-_xlfn.NORM.DIST(AND(AQ$6&gt;=$F48,AQ$6&lt;=$H48)*(AP$6-$F48+1),$J48/2,$M48,TRUE))/(1-2*_xlfn.NORM.DIST(0,$J48/2,$M48,TRUE))*$D48+($K48="Steady Growth")*(AND(AQ$6&gt;=$F48,AQ$6&lt;=$H48)*((AQ$6-$F48+1)/($J48*($J48+1)/2)*$D48))+($K48="custom")*CustCF!AK48</f>
        <v>0</v>
      </c>
      <c r="AR48" s="95">
        <f>($K48="Bell Curve")*(_xlfn.NORM.DIST(AND(AR$6&gt;=$F48,AR$6&lt;=$H48)*(AR$6-$F48+1),$J48/2,$M48,TRUE)-_xlfn.NORM.DIST(AND(AR$6&gt;=$F48,AR$6&lt;=$H48)*(AQ$6-$F48+1),$J48/2,$M48,TRUE))/(1-2*_xlfn.NORM.DIST(0,$J48/2,$M48,TRUE))*$D48+($K48="Steady Growth")*(AND(AR$6&gt;=$F48,AR$6&lt;=$H48)*((AR$6-$F48+1)/($J48*($J48+1)/2)*$D48))+($K48="custom")*CustCF!AL48</f>
        <v>0</v>
      </c>
      <c r="AS48" s="95">
        <f>($K48="Bell Curve")*(_xlfn.NORM.DIST(AND(AS$6&gt;=$F48,AS$6&lt;=$H48)*(AS$6-$F48+1),$J48/2,$M48,TRUE)-_xlfn.NORM.DIST(AND(AS$6&gt;=$F48,AS$6&lt;=$H48)*(AR$6-$F48+1),$J48/2,$M48,TRUE))/(1-2*_xlfn.NORM.DIST(0,$J48/2,$M48,TRUE))*$D48+($K48="Steady Growth")*(AND(AS$6&gt;=$F48,AS$6&lt;=$H48)*((AS$6-$F48+1)/($J48*($J48+1)/2)*$D48))+($K48="custom")*CustCF!AM48</f>
        <v>0</v>
      </c>
      <c r="AT48" s="95">
        <f>($K48="Bell Curve")*(_xlfn.NORM.DIST(AND(AT$6&gt;=$F48,AT$6&lt;=$H48)*(AT$6-$F48+1),$J48/2,$M48,TRUE)-_xlfn.NORM.DIST(AND(AT$6&gt;=$F48,AT$6&lt;=$H48)*(AS$6-$F48+1),$J48/2,$M48,TRUE))/(1-2*_xlfn.NORM.DIST(0,$J48/2,$M48,TRUE))*$D48+($K48="Steady Growth")*(AND(AT$6&gt;=$F48,AT$6&lt;=$H48)*((AT$6-$F48+1)/($J48*($J48+1)/2)*$D48))+($K48="custom")*CustCF!AN48</f>
        <v>0</v>
      </c>
      <c r="AU48" s="95">
        <f>($K48="Bell Curve")*(_xlfn.NORM.DIST(AND(AU$6&gt;=$F48,AU$6&lt;=$H48)*(AU$6-$F48+1),$J48/2,$M48,TRUE)-_xlfn.NORM.DIST(AND(AU$6&gt;=$F48,AU$6&lt;=$H48)*(AT$6-$F48+1),$J48/2,$M48,TRUE))/(1-2*_xlfn.NORM.DIST(0,$J48/2,$M48,TRUE))*$D48+($K48="Steady Growth")*(AND(AU$6&gt;=$F48,AU$6&lt;=$H48)*((AU$6-$F48+1)/($J48*($J48+1)/2)*$D48))+($K48="custom")*CustCF!AO48</f>
        <v>0</v>
      </c>
      <c r="AV48" s="95">
        <f>($K48="Bell Curve")*(_xlfn.NORM.DIST(AND(AV$6&gt;=$F48,AV$6&lt;=$H48)*(AV$6-$F48+1),$J48/2,$M48,TRUE)-_xlfn.NORM.DIST(AND(AV$6&gt;=$F48,AV$6&lt;=$H48)*(AU$6-$F48+1),$J48/2,$M48,TRUE))/(1-2*_xlfn.NORM.DIST(0,$J48/2,$M48,TRUE))*$D48+($K48="Steady Growth")*(AND(AV$6&gt;=$F48,AV$6&lt;=$H48)*((AV$6-$F48+1)/($J48*($J48+1)/2)*$D48))+($K48="custom")*CustCF!AP48</f>
        <v>0</v>
      </c>
      <c r="AW48" s="95">
        <f>($K48="Bell Curve")*(_xlfn.NORM.DIST(AND(AW$6&gt;=$F48,AW$6&lt;=$H48)*(AW$6-$F48+1),$J48/2,$M48,TRUE)-_xlfn.NORM.DIST(AND(AW$6&gt;=$F48,AW$6&lt;=$H48)*(AV$6-$F48+1),$J48/2,$M48,TRUE))/(1-2*_xlfn.NORM.DIST(0,$J48/2,$M48,TRUE))*$D48+($K48="Steady Growth")*(AND(AW$6&gt;=$F48,AW$6&lt;=$H48)*((AW$6-$F48+1)/($J48*($J48+1)/2)*$D48))+($K48="custom")*CustCF!AQ48</f>
        <v>0</v>
      </c>
      <c r="AX48" s="95">
        <f>($K48="Bell Curve")*(_xlfn.NORM.DIST(AND(AX$6&gt;=$F48,AX$6&lt;=$H48)*(AX$6-$F48+1),$J48/2,$M48,TRUE)-_xlfn.NORM.DIST(AND(AX$6&gt;=$F48,AX$6&lt;=$H48)*(AW$6-$F48+1),$J48/2,$M48,TRUE))/(1-2*_xlfn.NORM.DIST(0,$J48/2,$M48,TRUE))*$D48+($K48="Steady Growth")*(AND(AX$6&gt;=$F48,AX$6&lt;=$H48)*((AX$6-$F48+1)/($J48*($J48+1)/2)*$D48))+($K48="custom")*CustCF!AR48</f>
        <v>0</v>
      </c>
      <c r="AY48" s="95">
        <f>($K48="Bell Curve")*(_xlfn.NORM.DIST(AND(AY$6&gt;=$F48,AY$6&lt;=$H48)*(AY$6-$F48+1),$J48/2,$M48,TRUE)-_xlfn.NORM.DIST(AND(AY$6&gt;=$F48,AY$6&lt;=$H48)*(AX$6-$F48+1),$J48/2,$M48,TRUE))/(1-2*_xlfn.NORM.DIST(0,$J48/2,$M48,TRUE))*$D48+($K48="Steady Growth")*(AND(AY$6&gt;=$F48,AY$6&lt;=$H48)*((AY$6-$F48+1)/($J48*($J48+1)/2)*$D48))+($K48="custom")*CustCF!AS48</f>
        <v>0</v>
      </c>
      <c r="AZ48" s="95">
        <f>($K48="Bell Curve")*(_xlfn.NORM.DIST(AND(AZ$6&gt;=$F48,AZ$6&lt;=$H48)*(AZ$6-$F48+1),$J48/2,$M48,TRUE)-_xlfn.NORM.DIST(AND(AZ$6&gt;=$F48,AZ$6&lt;=$H48)*(AY$6-$F48+1),$J48/2,$M48,TRUE))/(1-2*_xlfn.NORM.DIST(0,$J48/2,$M48,TRUE))*$D48+($K48="Steady Growth")*(AND(AZ$6&gt;=$F48,AZ$6&lt;=$H48)*((AZ$6-$F48+1)/($J48*($J48+1)/2)*$D48))+($K48="custom")*CustCF!AT48</f>
        <v>0</v>
      </c>
      <c r="BA48" s="95">
        <f>($K48="Bell Curve")*(_xlfn.NORM.DIST(AND(BA$6&gt;=$F48,BA$6&lt;=$H48)*(BA$6-$F48+1),$J48/2,$M48,TRUE)-_xlfn.NORM.DIST(AND(BA$6&gt;=$F48,BA$6&lt;=$H48)*(AZ$6-$F48+1),$J48/2,$M48,TRUE))/(1-2*_xlfn.NORM.DIST(0,$J48/2,$M48,TRUE))*$D48+($K48="Steady Growth")*(AND(BA$6&gt;=$F48,BA$6&lt;=$H48)*((BA$6-$F48+1)/($J48*($J48+1)/2)*$D48))+($K48="custom")*CustCF!AU48</f>
        <v>0</v>
      </c>
      <c r="BB48" s="95">
        <f>($K48="Bell Curve")*(_xlfn.NORM.DIST(AND(BB$6&gt;=$F48,BB$6&lt;=$H48)*(BB$6-$F48+1),$J48/2,$M48,TRUE)-_xlfn.NORM.DIST(AND(BB$6&gt;=$F48,BB$6&lt;=$H48)*(BA$6-$F48+1),$J48/2,$M48,TRUE))/(1-2*_xlfn.NORM.DIST(0,$J48/2,$M48,TRUE))*$D48+($K48="Steady Growth")*(AND(BB$6&gt;=$F48,BB$6&lt;=$H48)*((BB$6-$F48+1)/($J48*($J48+1)/2)*$D48))+($K48="custom")*CustCF!AV48</f>
        <v>0</v>
      </c>
      <c r="BC48" s="95">
        <f>($K48="Bell Curve")*(_xlfn.NORM.DIST(AND(BC$6&gt;=$F48,BC$6&lt;=$H48)*(BC$6-$F48+1),$J48/2,$M48,TRUE)-_xlfn.NORM.DIST(AND(BC$6&gt;=$F48,BC$6&lt;=$H48)*(BB$6-$F48+1),$J48/2,$M48,TRUE))/(1-2*_xlfn.NORM.DIST(0,$J48/2,$M48,TRUE))*$D48+($K48="Steady Growth")*(AND(BC$6&gt;=$F48,BC$6&lt;=$H48)*((BC$6-$F48+1)/($J48*($J48+1)/2)*$D48))+($K48="custom")*CustCF!AW48</f>
        <v>0</v>
      </c>
      <c r="BD48" s="95">
        <f>($K48="Bell Curve")*(_xlfn.NORM.DIST(AND(BD$6&gt;=$F48,BD$6&lt;=$H48)*(BD$6-$F48+1),$J48/2,$M48,TRUE)-_xlfn.NORM.DIST(AND(BD$6&gt;=$F48,BD$6&lt;=$H48)*(BC$6-$F48+1),$J48/2,$M48,TRUE))/(1-2*_xlfn.NORM.DIST(0,$J48/2,$M48,TRUE))*$D48+($K48="Steady Growth")*(AND(BD$6&gt;=$F48,BD$6&lt;=$H48)*((BD$6-$F48+1)/($J48*($J48+1)/2)*$D48))+($K48="custom")*CustCF!AX48</f>
        <v>0</v>
      </c>
      <c r="BE48" s="95">
        <f>($K48="Bell Curve")*(_xlfn.NORM.DIST(AND(BE$6&gt;=$F48,BE$6&lt;=$H48)*(BE$6-$F48+1),$J48/2,$M48,TRUE)-_xlfn.NORM.DIST(AND(BE$6&gt;=$F48,BE$6&lt;=$H48)*(BD$6-$F48+1),$J48/2,$M48,TRUE))/(1-2*_xlfn.NORM.DIST(0,$J48/2,$M48,TRUE))*$D48+($K48="Steady Growth")*(AND(BE$6&gt;=$F48,BE$6&lt;=$H48)*((BE$6-$F48+1)/($J48*($J48+1)/2)*$D48))+($K48="custom")*CustCF!AY48</f>
        <v>0</v>
      </c>
      <c r="BF48" s="95">
        <f>($K48="Bell Curve")*(_xlfn.NORM.DIST(AND(BF$6&gt;=$F48,BF$6&lt;=$H48)*(BF$6-$F48+1),$J48/2,$M48,TRUE)-_xlfn.NORM.DIST(AND(BF$6&gt;=$F48,BF$6&lt;=$H48)*(BE$6-$F48+1),$J48/2,$M48,TRUE))/(1-2*_xlfn.NORM.DIST(0,$J48/2,$M48,TRUE))*$D48+($K48="Steady Growth")*(AND(BF$6&gt;=$F48,BF$6&lt;=$H48)*((BF$6-$F48+1)/($J48*($J48+1)/2)*$D48))+($K48="custom")*CustCF!AZ48</f>
        <v>0</v>
      </c>
      <c r="BG48" s="95">
        <f>($K48="Bell Curve")*(_xlfn.NORM.DIST(AND(BG$6&gt;=$F48,BG$6&lt;=$H48)*(BG$6-$F48+1),$J48/2,$M48,TRUE)-_xlfn.NORM.DIST(AND(BG$6&gt;=$F48,BG$6&lt;=$H48)*(BF$6-$F48+1),$J48/2,$M48,TRUE))/(1-2*_xlfn.NORM.DIST(0,$J48/2,$M48,TRUE))*$D48+($K48="Steady Growth")*(AND(BG$6&gt;=$F48,BG$6&lt;=$H48)*((BG$6-$F48+1)/($J48*($J48+1)/2)*$D48))+($K48="custom")*CustCF!BA48</f>
        <v>0</v>
      </c>
      <c r="BH48" s="95">
        <f>($K48="Bell Curve")*(_xlfn.NORM.DIST(AND(BH$6&gt;=$F48,BH$6&lt;=$H48)*(BH$6-$F48+1),$J48/2,$M48,TRUE)-_xlfn.NORM.DIST(AND(BH$6&gt;=$F48,BH$6&lt;=$H48)*(BG$6-$F48+1),$J48/2,$M48,TRUE))/(1-2*_xlfn.NORM.DIST(0,$J48/2,$M48,TRUE))*$D48+($K48="Steady Growth")*(AND(BH$6&gt;=$F48,BH$6&lt;=$H48)*((BH$6-$F48+1)/($J48*($J48+1)/2)*$D48))+($K48="custom")*CustCF!BB48</f>
        <v>0</v>
      </c>
      <c r="BI48" s="95">
        <f>($K48="Bell Curve")*(_xlfn.NORM.DIST(AND(BI$6&gt;=$F48,BI$6&lt;=$H48)*(BI$6-$F48+1),$J48/2,$M48,TRUE)-_xlfn.NORM.DIST(AND(BI$6&gt;=$F48,BI$6&lt;=$H48)*(BH$6-$F48+1),$J48/2,$M48,TRUE))/(1-2*_xlfn.NORM.DIST(0,$J48/2,$M48,TRUE))*$D48+($K48="Steady Growth")*(AND(BI$6&gt;=$F48,BI$6&lt;=$H48)*((BI$6-$F48+1)/($J48*($J48+1)/2)*$D48))+($K48="custom")*CustCF!BC48</f>
        <v>0</v>
      </c>
      <c r="BJ48" s="95">
        <f>($K48="Bell Curve")*(_xlfn.NORM.DIST(AND(BJ$6&gt;=$F48,BJ$6&lt;=$H48)*(BJ$6-$F48+1),$J48/2,$M48,TRUE)-_xlfn.NORM.DIST(AND(BJ$6&gt;=$F48,BJ$6&lt;=$H48)*(BI$6-$F48+1),$J48/2,$M48,TRUE))/(1-2*_xlfn.NORM.DIST(0,$J48/2,$M48,TRUE))*$D48+($K48="Steady Growth")*(AND(BJ$6&gt;=$F48,BJ$6&lt;=$H48)*((BJ$6-$F48+1)/($J48*($J48+1)/2)*$D48))+($K48="custom")*CustCF!BD48</f>
        <v>0</v>
      </c>
      <c r="BK48" s="95">
        <f>($K48="Bell Curve")*(_xlfn.NORM.DIST(AND(BK$6&gt;=$F48,BK$6&lt;=$H48)*(BK$6-$F48+1),$J48/2,$M48,TRUE)-_xlfn.NORM.DIST(AND(BK$6&gt;=$F48,BK$6&lt;=$H48)*(BJ$6-$F48+1),$J48/2,$M48,TRUE))/(1-2*_xlfn.NORM.DIST(0,$J48/2,$M48,TRUE))*$D48+($K48="Steady Growth")*(AND(BK$6&gt;=$F48,BK$6&lt;=$H48)*((BK$6-$F48+1)/($J48*($J48+1)/2)*$D48))+($K48="custom")*CustCF!BE48</f>
        <v>0</v>
      </c>
      <c r="BL48" s="95">
        <f>($K48="Bell Curve")*(_xlfn.NORM.DIST(AND(BL$6&gt;=$F48,BL$6&lt;=$H48)*(BL$6-$F48+1),$J48/2,$M48,TRUE)-_xlfn.NORM.DIST(AND(BL$6&gt;=$F48,BL$6&lt;=$H48)*(BK$6-$F48+1),$J48/2,$M48,TRUE))/(1-2*_xlfn.NORM.DIST(0,$J48/2,$M48,TRUE))*$D48+($K48="Steady Growth")*(AND(BL$6&gt;=$F48,BL$6&lt;=$H48)*((BL$6-$F48+1)/($J48*($J48+1)/2)*$D48))+($K48="custom")*CustCF!BF48</f>
        <v>0</v>
      </c>
      <c r="BM48" s="95">
        <f>($K48="Bell Curve")*(_xlfn.NORM.DIST(AND(BM$6&gt;=$F48,BM$6&lt;=$H48)*(BM$6-$F48+1),$J48/2,$M48,TRUE)-_xlfn.NORM.DIST(AND(BM$6&gt;=$F48,BM$6&lt;=$H48)*(BL$6-$F48+1),$J48/2,$M48,TRUE))/(1-2*_xlfn.NORM.DIST(0,$J48/2,$M48,TRUE))*$D48+($K48="Steady Growth")*(AND(BM$6&gt;=$F48,BM$6&lt;=$H48)*((BM$6-$F48+1)/($J48*($J48+1)/2)*$D48))+($K48="custom")*CustCF!BG48</f>
        <v>0</v>
      </c>
      <c r="BN48" s="95">
        <f>($K48="Bell Curve")*(_xlfn.NORM.DIST(AND(BN$6&gt;=$F48,BN$6&lt;=$H48)*(BN$6-$F48+1),$J48/2,$M48,TRUE)-_xlfn.NORM.DIST(AND(BN$6&gt;=$F48,BN$6&lt;=$H48)*(BM$6-$F48+1),$J48/2,$M48,TRUE))/(1-2*_xlfn.NORM.DIST(0,$J48/2,$M48,TRUE))*$D48+($K48="Steady Growth")*(AND(BN$6&gt;=$F48,BN$6&lt;=$H48)*((BN$6-$F48+1)/($J48*($J48+1)/2)*$D48))+($K48="custom")*CustCF!BH48</f>
        <v>0</v>
      </c>
      <c r="BO48" s="95">
        <f>($K48="Bell Curve")*(_xlfn.NORM.DIST(AND(BO$6&gt;=$F48,BO$6&lt;=$H48)*(BO$6-$F48+1),$J48/2,$M48,TRUE)-_xlfn.NORM.DIST(AND(BO$6&gt;=$F48,BO$6&lt;=$H48)*(BN$6-$F48+1),$J48/2,$M48,TRUE))/(1-2*_xlfn.NORM.DIST(0,$J48/2,$M48,TRUE))*$D48+($K48="Steady Growth")*(AND(BO$6&gt;=$F48,BO$6&lt;=$H48)*((BO$6-$F48+1)/($J48*($J48+1)/2)*$D48))+($K48="custom")*CustCF!BI48</f>
        <v>0</v>
      </c>
      <c r="BP48" s="95">
        <f>($K48="Bell Curve")*(_xlfn.NORM.DIST(AND(BP$6&gt;=$F48,BP$6&lt;=$H48)*(BP$6-$F48+1),$J48/2,$M48,TRUE)-_xlfn.NORM.DIST(AND(BP$6&gt;=$F48,BP$6&lt;=$H48)*(BO$6-$F48+1),$J48/2,$M48,TRUE))/(1-2*_xlfn.NORM.DIST(0,$J48/2,$M48,TRUE))*$D48+($K48="Steady Growth")*(AND(BP$6&gt;=$F48,BP$6&lt;=$H48)*((BP$6-$F48+1)/($J48*($J48+1)/2)*$D48))+($K48="custom")*CustCF!BJ48</f>
        <v>0</v>
      </c>
      <c r="BQ48" s="95">
        <f>($K48="Bell Curve")*(_xlfn.NORM.DIST(AND(BQ$6&gt;=$F48,BQ$6&lt;=$H48)*(BQ$6-$F48+1),$J48/2,$M48,TRUE)-_xlfn.NORM.DIST(AND(BQ$6&gt;=$F48,BQ$6&lt;=$H48)*(BP$6-$F48+1),$J48/2,$M48,TRUE))/(1-2*_xlfn.NORM.DIST(0,$J48/2,$M48,TRUE))*$D48+($K48="Steady Growth")*(AND(BQ$6&gt;=$F48,BQ$6&lt;=$H48)*((BQ$6-$F48+1)/($J48*($J48+1)/2)*$D48))+($K48="custom")*CustCF!BK48</f>
        <v>0</v>
      </c>
      <c r="BR48" s="95">
        <f>($K48="Bell Curve")*(_xlfn.NORM.DIST(AND(BR$6&gt;=$F48,BR$6&lt;=$H48)*(BR$6-$F48+1),$J48/2,$M48,TRUE)-_xlfn.NORM.DIST(AND(BR$6&gt;=$F48,BR$6&lt;=$H48)*(BQ$6-$F48+1),$J48/2,$M48,TRUE))/(1-2*_xlfn.NORM.DIST(0,$J48/2,$M48,TRUE))*$D48+($K48="Steady Growth")*(AND(BR$6&gt;=$F48,BR$6&lt;=$H48)*((BR$6-$F48+1)/($J48*($J48+1)/2)*$D48))+($K48="custom")*CustCF!BL48</f>
        <v>0</v>
      </c>
      <c r="BS48" s="95">
        <f>($K48="Bell Curve")*(_xlfn.NORM.DIST(AND(BS$6&gt;=$F48,BS$6&lt;=$H48)*(BS$6-$F48+1),$J48/2,$M48,TRUE)-_xlfn.NORM.DIST(AND(BS$6&gt;=$F48,BS$6&lt;=$H48)*(BR$6-$F48+1),$J48/2,$M48,TRUE))/(1-2*_xlfn.NORM.DIST(0,$J48/2,$M48,TRUE))*$D48+($K48="Steady Growth")*(AND(BS$6&gt;=$F48,BS$6&lt;=$H48)*((BS$6-$F48+1)/($J48*($J48+1)/2)*$D48))+($K48="custom")*CustCF!BM48</f>
        <v>0</v>
      </c>
      <c r="BT48" s="95">
        <f>($K48="Bell Curve")*(_xlfn.NORM.DIST(AND(BT$6&gt;=$F48,BT$6&lt;=$H48)*(BT$6-$F48+1),$J48/2,$M48,TRUE)-_xlfn.NORM.DIST(AND(BT$6&gt;=$F48,BT$6&lt;=$H48)*(BS$6-$F48+1),$J48/2,$M48,TRUE))/(1-2*_xlfn.NORM.DIST(0,$J48/2,$M48,TRUE))*$D48+($K48="Steady Growth")*(AND(BT$6&gt;=$F48,BT$6&lt;=$H48)*((BT$6-$F48+1)/($J48*($J48+1)/2)*$D48))+($K48="custom")*CustCF!BN48</f>
        <v>0</v>
      </c>
      <c r="BU48" s="95">
        <f>($K48="Bell Curve")*(_xlfn.NORM.DIST(AND(BU$6&gt;=$F48,BU$6&lt;=$H48)*(BU$6-$F48+1),$J48/2,$M48,TRUE)-_xlfn.NORM.DIST(AND(BU$6&gt;=$F48,BU$6&lt;=$H48)*(BT$6-$F48+1),$J48/2,$M48,TRUE))/(1-2*_xlfn.NORM.DIST(0,$J48/2,$M48,TRUE))*$D48+($K48="Steady Growth")*(AND(BU$6&gt;=$F48,BU$6&lt;=$H48)*((BU$6-$F48+1)/($J48*($J48+1)/2)*$D48))+($K48="custom")*CustCF!BO48</f>
        <v>0</v>
      </c>
      <c r="BV48" s="95">
        <f>($K48="Bell Curve")*(_xlfn.NORM.DIST(AND(BV$6&gt;=$F48,BV$6&lt;=$H48)*(BV$6-$F48+1),$J48/2,$M48,TRUE)-_xlfn.NORM.DIST(AND(BV$6&gt;=$F48,BV$6&lt;=$H48)*(BU$6-$F48+1),$J48/2,$M48,TRUE))/(1-2*_xlfn.NORM.DIST(0,$J48/2,$M48,TRUE))*$D48+($K48="Steady Growth")*(AND(BV$6&gt;=$F48,BV$6&lt;=$H48)*((BV$6-$F48+1)/($J48*($J48+1)/2)*$D48))+($K48="custom")*CustCF!BP48</f>
        <v>0</v>
      </c>
      <c r="BW48" s="95">
        <f>($K48="Bell Curve")*(_xlfn.NORM.DIST(AND(BW$6&gt;=$F48,BW$6&lt;=$H48)*(BW$6-$F48+1),$J48/2,$M48,TRUE)-_xlfn.NORM.DIST(AND(BW$6&gt;=$F48,BW$6&lt;=$H48)*(BV$6-$F48+1),$J48/2,$M48,TRUE))/(1-2*_xlfn.NORM.DIST(0,$J48/2,$M48,TRUE))*$D48+($K48="Steady Growth")*(AND(BW$6&gt;=$F48,BW$6&lt;=$H48)*((BW$6-$F48+1)/($J48*($J48+1)/2)*$D48))+($K48="custom")*CustCF!BQ48</f>
        <v>0</v>
      </c>
      <c r="BX48" s="95">
        <f>($K48="Bell Curve")*(_xlfn.NORM.DIST(AND(BX$6&gt;=$F48,BX$6&lt;=$H48)*(BX$6-$F48+1),$J48/2,$M48,TRUE)-_xlfn.NORM.DIST(AND(BX$6&gt;=$F48,BX$6&lt;=$H48)*(BW$6-$F48+1),$J48/2,$M48,TRUE))/(1-2*_xlfn.NORM.DIST(0,$J48/2,$M48,TRUE))*$D48+($K48="Steady Growth")*(AND(BX$6&gt;=$F48,BX$6&lt;=$H48)*((BX$6-$F48+1)/($J48*($J48+1)/2)*$D48))+($K48="custom")*CustCF!BR48</f>
        <v>0</v>
      </c>
      <c r="BY48" s="95">
        <f>($K48="Bell Curve")*(_xlfn.NORM.DIST(AND(BY$6&gt;=$F48,BY$6&lt;=$H48)*(BY$6-$F48+1),$J48/2,$M48,TRUE)-_xlfn.NORM.DIST(AND(BY$6&gt;=$F48,BY$6&lt;=$H48)*(BX$6-$F48+1),$J48/2,$M48,TRUE))/(1-2*_xlfn.NORM.DIST(0,$J48/2,$M48,TRUE))*$D48+($K48="Steady Growth")*(AND(BY$6&gt;=$F48,BY$6&lt;=$H48)*((BY$6-$F48+1)/($J48*($J48+1)/2)*$D48))+($K48="custom")*CustCF!BS48</f>
        <v>0</v>
      </c>
      <c r="BZ48" s="95">
        <f>($K48="Bell Curve")*(_xlfn.NORM.DIST(AND(BZ$6&gt;=$F48,BZ$6&lt;=$H48)*(BZ$6-$F48+1),$J48/2,$M48,TRUE)-_xlfn.NORM.DIST(AND(BZ$6&gt;=$F48,BZ$6&lt;=$H48)*(BY$6-$F48+1),$J48/2,$M48,TRUE))/(1-2*_xlfn.NORM.DIST(0,$J48/2,$M48,TRUE))*$D48+($K48="Steady Growth")*(AND(BZ$6&gt;=$F48,BZ$6&lt;=$H48)*((BZ$6-$F48+1)/($J48*($J48+1)/2)*$D48))+($K48="custom")*CustCF!BT48</f>
        <v>0</v>
      </c>
      <c r="CA48" s="95">
        <f>($K48="Bell Curve")*(_xlfn.NORM.DIST(AND(CA$6&gt;=$F48,CA$6&lt;=$H48)*(CA$6-$F48+1),$J48/2,$M48,TRUE)-_xlfn.NORM.DIST(AND(CA$6&gt;=$F48,CA$6&lt;=$H48)*(BZ$6-$F48+1),$J48/2,$M48,TRUE))/(1-2*_xlfn.NORM.DIST(0,$J48/2,$M48,TRUE))*$D48+($K48="Steady Growth")*(AND(CA$6&gt;=$F48,CA$6&lt;=$H48)*((CA$6-$F48+1)/($J48*($J48+1)/2)*$D48))+($K48="custom")*CustCF!BU48</f>
        <v>0</v>
      </c>
      <c r="CB48" s="95">
        <f>($K48="Bell Curve")*(_xlfn.NORM.DIST(AND(CB$6&gt;=$F48,CB$6&lt;=$H48)*(CB$6-$F48+1),$J48/2,$M48,TRUE)-_xlfn.NORM.DIST(AND(CB$6&gt;=$F48,CB$6&lt;=$H48)*(CA$6-$F48+1),$J48/2,$M48,TRUE))/(1-2*_xlfn.NORM.DIST(0,$J48/2,$M48,TRUE))*$D48+($K48="Steady Growth")*(AND(CB$6&gt;=$F48,CB$6&lt;=$H48)*((CB$6-$F48+1)/($J48*($J48+1)/2)*$D48))+($K48="custom")*CustCF!BV48</f>
        <v>0</v>
      </c>
      <c r="CC48" s="95">
        <f>($K48="Bell Curve")*(_xlfn.NORM.DIST(AND(CC$6&gt;=$F48,CC$6&lt;=$H48)*(CC$6-$F48+1),$J48/2,$M48,TRUE)-_xlfn.NORM.DIST(AND(CC$6&gt;=$F48,CC$6&lt;=$H48)*(CB$6-$F48+1),$J48/2,$M48,TRUE))/(1-2*_xlfn.NORM.DIST(0,$J48/2,$M48,TRUE))*$D48+($K48="Steady Growth")*(AND(CC$6&gt;=$F48,CC$6&lt;=$H48)*((CC$6-$F48+1)/($J48*($J48+1)/2)*$D48))+($K48="custom")*CustCF!BW48</f>
        <v>0</v>
      </c>
      <c r="CD48" s="95">
        <f>($K48="Bell Curve")*(_xlfn.NORM.DIST(AND(CD$6&gt;=$F48,CD$6&lt;=$H48)*(CD$6-$F48+1),$J48/2,$M48,TRUE)-_xlfn.NORM.DIST(AND(CD$6&gt;=$F48,CD$6&lt;=$H48)*(CC$6-$F48+1),$J48/2,$M48,TRUE))/(1-2*_xlfn.NORM.DIST(0,$J48/2,$M48,TRUE))*$D48+($K48="Steady Growth")*(AND(CD$6&gt;=$F48,CD$6&lt;=$H48)*((CD$6-$F48+1)/($J48*($J48+1)/2)*$D48))+($K48="custom")*CustCF!BX48</f>
        <v>0</v>
      </c>
      <c r="CE48" s="95">
        <f>($K48="Bell Curve")*(_xlfn.NORM.DIST(AND(CE$6&gt;=$F48,CE$6&lt;=$H48)*(CE$6-$F48+1),$J48/2,$M48,TRUE)-_xlfn.NORM.DIST(AND(CE$6&gt;=$F48,CE$6&lt;=$H48)*(CD$6-$F48+1),$J48/2,$M48,TRUE))/(1-2*_xlfn.NORM.DIST(0,$J48/2,$M48,TRUE))*$D48+($K48="Steady Growth")*(AND(CE$6&gt;=$F48,CE$6&lt;=$H48)*((CE$6-$F48+1)/($J48*($J48+1)/2)*$D48))+($K48="custom")*CustCF!BY48</f>
        <v>0</v>
      </c>
      <c r="CF48" s="95">
        <f>($K48="Bell Curve")*(_xlfn.NORM.DIST(AND(CF$6&gt;=$F48,CF$6&lt;=$H48)*(CF$6-$F48+1),$J48/2,$M48,TRUE)-_xlfn.NORM.DIST(AND(CF$6&gt;=$F48,CF$6&lt;=$H48)*(CE$6-$F48+1),$J48/2,$M48,TRUE))/(1-2*_xlfn.NORM.DIST(0,$J48/2,$M48,TRUE))*$D48+($K48="Steady Growth")*(AND(CF$6&gt;=$F48,CF$6&lt;=$H48)*((CF$6-$F48+1)/($J48*($J48+1)/2)*$D48))+($K48="custom")*CustCF!BZ48</f>
        <v>0</v>
      </c>
      <c r="CG48" s="95">
        <f>($K48="Bell Curve")*(_xlfn.NORM.DIST(AND(CG$6&gt;=$F48,CG$6&lt;=$H48)*(CG$6-$F48+1),$J48/2,$M48,TRUE)-_xlfn.NORM.DIST(AND(CG$6&gt;=$F48,CG$6&lt;=$H48)*(CF$6-$F48+1),$J48/2,$M48,TRUE))/(1-2*_xlfn.NORM.DIST(0,$J48/2,$M48,TRUE))*$D48+($K48="Steady Growth")*(AND(CG$6&gt;=$F48,CG$6&lt;=$H48)*((CG$6-$F48+1)/($J48*($J48+1)/2)*$D48))+($K48="custom")*CustCF!CA48</f>
        <v>0</v>
      </c>
      <c r="CH48" s="95">
        <f>($K48="Bell Curve")*(_xlfn.NORM.DIST(AND(CH$6&gt;=$F48,CH$6&lt;=$H48)*(CH$6-$F48+1),$J48/2,$M48,TRUE)-_xlfn.NORM.DIST(AND(CH$6&gt;=$F48,CH$6&lt;=$H48)*(CG$6-$F48+1),$J48/2,$M48,TRUE))/(1-2*_xlfn.NORM.DIST(0,$J48/2,$M48,TRUE))*$D48+($K48="Steady Growth")*(AND(CH$6&gt;=$F48,CH$6&lt;=$H48)*((CH$6-$F48+1)/($J48*($J48+1)/2)*$D48))+($K48="custom")*CustCF!CB48</f>
        <v>0</v>
      </c>
      <c r="CI48" s="95">
        <f>($K48="Bell Curve")*(_xlfn.NORM.DIST(AND(CI$6&gt;=$F48,CI$6&lt;=$H48)*(CI$6-$F48+1),$J48/2,$M48,TRUE)-_xlfn.NORM.DIST(AND(CI$6&gt;=$F48,CI$6&lt;=$H48)*(CH$6-$F48+1),$J48/2,$M48,TRUE))/(1-2*_xlfn.NORM.DIST(0,$J48/2,$M48,TRUE))*$D48+($K48="Steady Growth")*(AND(CI$6&gt;=$F48,CI$6&lt;=$H48)*((CI$6-$F48+1)/($J48*($J48+1)/2)*$D48))+($K48="custom")*CustCF!CC48</f>
        <v>0</v>
      </c>
      <c r="CJ48" s="95">
        <f>($K48="Bell Curve")*(_xlfn.NORM.DIST(AND(CJ$6&gt;=$F48,CJ$6&lt;=$H48)*(CJ$6-$F48+1),$J48/2,$M48,TRUE)-_xlfn.NORM.DIST(AND(CJ$6&gt;=$F48,CJ$6&lt;=$H48)*(CI$6-$F48+1),$J48/2,$M48,TRUE))/(1-2*_xlfn.NORM.DIST(0,$J48/2,$M48,TRUE))*$D48+($K48="Steady Growth")*(AND(CJ$6&gt;=$F48,CJ$6&lt;=$H48)*((CJ$6-$F48+1)/($J48*($J48+1)/2)*$D48))+($K48="custom")*CustCF!CD48</f>
        <v>0</v>
      </c>
      <c r="CK48" s="95">
        <f>($K48="Bell Curve")*(_xlfn.NORM.DIST(AND(CK$6&gt;=$F48,CK$6&lt;=$H48)*(CK$6-$F48+1),$J48/2,$M48,TRUE)-_xlfn.NORM.DIST(AND(CK$6&gt;=$F48,CK$6&lt;=$H48)*(CJ$6-$F48+1),$J48/2,$M48,TRUE))/(1-2*_xlfn.NORM.DIST(0,$J48/2,$M48,TRUE))*$D48+($K48="Steady Growth")*(AND(CK$6&gt;=$F48,CK$6&lt;=$H48)*((CK$6-$F48+1)/($J48*($J48+1)/2)*$D48))+($K48="custom")*CustCF!CE48</f>
        <v>0</v>
      </c>
      <c r="CL48" s="95">
        <f>($K48="Bell Curve")*(_xlfn.NORM.DIST(AND(CL$6&gt;=$F48,CL$6&lt;=$H48)*(CL$6-$F48+1),$J48/2,$M48,TRUE)-_xlfn.NORM.DIST(AND(CL$6&gt;=$F48,CL$6&lt;=$H48)*(CK$6-$F48+1),$J48/2,$M48,TRUE))/(1-2*_xlfn.NORM.DIST(0,$J48/2,$M48,TRUE))*$D48+($K48="Steady Growth")*(AND(CL$6&gt;=$F48,CL$6&lt;=$H48)*((CL$6-$F48+1)/($J48*($J48+1)/2)*$D48))+($K48="custom")*CustCF!CF48</f>
        <v>0</v>
      </c>
      <c r="CM48" s="95">
        <f>($K48="Bell Curve")*(_xlfn.NORM.DIST(AND(CM$6&gt;=$F48,CM$6&lt;=$H48)*(CM$6-$F48+1),$J48/2,$M48,TRUE)-_xlfn.NORM.DIST(AND(CM$6&gt;=$F48,CM$6&lt;=$H48)*(CL$6-$F48+1),$J48/2,$M48,TRUE))/(1-2*_xlfn.NORM.DIST(0,$J48/2,$M48,TRUE))*$D48+($K48="Steady Growth")*(AND(CM$6&gt;=$F48,CM$6&lt;=$H48)*((CM$6-$F48+1)/($J48*($J48+1)/2)*$D48))+($K48="custom")*CustCF!CG48</f>
        <v>0</v>
      </c>
      <c r="CN48" s="95">
        <f>($K48="Bell Curve")*(_xlfn.NORM.DIST(AND(CN$6&gt;=$F48,CN$6&lt;=$H48)*(CN$6-$F48+1),$J48/2,$M48,TRUE)-_xlfn.NORM.DIST(AND(CN$6&gt;=$F48,CN$6&lt;=$H48)*(CM$6-$F48+1),$J48/2,$M48,TRUE))/(1-2*_xlfn.NORM.DIST(0,$J48/2,$M48,TRUE))*$D48+($K48="Steady Growth")*(AND(CN$6&gt;=$F48,CN$6&lt;=$H48)*((CN$6-$F48+1)/($J48*($J48+1)/2)*$D48))+($K48="custom")*CustCF!CH48</f>
        <v>0</v>
      </c>
      <c r="CO48" s="95">
        <f>($K48="Bell Curve")*(_xlfn.NORM.DIST(AND(CO$6&gt;=$F48,CO$6&lt;=$H48)*(CO$6-$F48+1),$J48/2,$M48,TRUE)-_xlfn.NORM.DIST(AND(CO$6&gt;=$F48,CO$6&lt;=$H48)*(CN$6-$F48+1),$J48/2,$M48,TRUE))/(1-2*_xlfn.NORM.DIST(0,$J48/2,$M48,TRUE))*$D48+($K48="Steady Growth")*(AND(CO$6&gt;=$F48,CO$6&lt;=$H48)*((CO$6-$F48+1)/($J48*($J48+1)/2)*$D48))+($K48="custom")*CustCF!CI48</f>
        <v>0</v>
      </c>
      <c r="CP48" s="95">
        <f>($K48="Bell Curve")*(_xlfn.NORM.DIST(AND(CP$6&gt;=$F48,CP$6&lt;=$H48)*(CP$6-$F48+1),$J48/2,$M48,TRUE)-_xlfn.NORM.DIST(AND(CP$6&gt;=$F48,CP$6&lt;=$H48)*(CO$6-$F48+1),$J48/2,$M48,TRUE))/(1-2*_xlfn.NORM.DIST(0,$J48/2,$M48,TRUE))*$D48+($K48="Steady Growth")*(AND(CP$6&gt;=$F48,CP$6&lt;=$H48)*((CP$6-$F48+1)/($J48*($J48+1)/2)*$D48))+($K48="custom")*CustCF!CJ48</f>
        <v>0</v>
      </c>
      <c r="CQ48" s="95">
        <f>($K48="Bell Curve")*(_xlfn.NORM.DIST(AND(CQ$6&gt;=$F48,CQ$6&lt;=$H48)*(CQ$6-$F48+1),$J48/2,$M48,TRUE)-_xlfn.NORM.DIST(AND(CQ$6&gt;=$F48,CQ$6&lt;=$H48)*(CP$6-$F48+1),$J48/2,$M48,TRUE))/(1-2*_xlfn.NORM.DIST(0,$J48/2,$M48,TRUE))*$D48+($K48="Steady Growth")*(AND(CQ$6&gt;=$F48,CQ$6&lt;=$H48)*((CQ$6-$F48+1)/($J48*($J48+1)/2)*$D48))+($K48="custom")*CustCF!CK48</f>
        <v>0</v>
      </c>
      <c r="CR48" s="95">
        <f>($K48="Bell Curve")*(_xlfn.NORM.DIST(AND(CR$6&gt;=$F48,CR$6&lt;=$H48)*(CR$6-$F48+1),$J48/2,$M48,TRUE)-_xlfn.NORM.DIST(AND(CR$6&gt;=$F48,CR$6&lt;=$H48)*(CQ$6-$F48+1),$J48/2,$M48,TRUE))/(1-2*_xlfn.NORM.DIST(0,$J48/2,$M48,TRUE))*$D48+($K48="Steady Growth")*(AND(CR$6&gt;=$F48,CR$6&lt;=$H48)*((CR$6-$F48+1)/($J48*($J48+1)/2)*$D48))+($K48="custom")*CustCF!CL48</f>
        <v>0</v>
      </c>
      <c r="CS48" s="95">
        <f>($K48="Bell Curve")*(_xlfn.NORM.DIST(AND(CS$6&gt;=$F48,CS$6&lt;=$H48)*(CS$6-$F48+1),$J48/2,$M48,TRUE)-_xlfn.NORM.DIST(AND(CS$6&gt;=$F48,CS$6&lt;=$H48)*(CR$6-$F48+1),$J48/2,$M48,TRUE))/(1-2*_xlfn.NORM.DIST(0,$J48/2,$M48,TRUE))*$D48+($K48="Steady Growth")*(AND(CS$6&gt;=$F48,CS$6&lt;=$H48)*((CS$6-$F48+1)/($J48*($J48+1)/2)*$D48))+($K48="custom")*CustCF!CM48</f>
        <v>0</v>
      </c>
      <c r="CT48" s="95">
        <f>($K48="Bell Curve")*(_xlfn.NORM.DIST(AND(CT$6&gt;=$F48,CT$6&lt;=$H48)*(CT$6-$F48+1),$J48/2,$M48,TRUE)-_xlfn.NORM.DIST(AND(CT$6&gt;=$F48,CT$6&lt;=$H48)*(CS$6-$F48+1),$J48/2,$M48,TRUE))/(1-2*_xlfn.NORM.DIST(0,$J48/2,$M48,TRUE))*$D48+($K48="Steady Growth")*(AND(CT$6&gt;=$F48,CT$6&lt;=$H48)*((CT$6-$F48+1)/($J48*($J48+1)/2)*$D48))+($K48="custom")*CustCF!CN48</f>
        <v>0</v>
      </c>
      <c r="CU48" s="95">
        <f>($K48="Bell Curve")*(_xlfn.NORM.DIST(AND(CU$6&gt;=$F48,CU$6&lt;=$H48)*(CU$6-$F48+1),$J48/2,$M48,TRUE)-_xlfn.NORM.DIST(AND(CU$6&gt;=$F48,CU$6&lt;=$H48)*(CT$6-$F48+1),$J48/2,$M48,TRUE))/(1-2*_xlfn.NORM.DIST(0,$J48/2,$M48,TRUE))*$D48+($K48="Steady Growth")*(AND(CU$6&gt;=$F48,CU$6&lt;=$H48)*((CU$6-$F48+1)/($J48*($J48+1)/2)*$D48))+($K48="custom")*CustCF!CO48</f>
        <v>0</v>
      </c>
      <c r="CV48" s="95">
        <f>($K48="Bell Curve")*(_xlfn.NORM.DIST(AND(CV$6&gt;=$F48,CV$6&lt;=$H48)*(CV$6-$F48+1),$J48/2,$M48,TRUE)-_xlfn.NORM.DIST(AND(CV$6&gt;=$F48,CV$6&lt;=$H48)*(CU$6-$F48+1),$J48/2,$M48,TRUE))/(1-2*_xlfn.NORM.DIST(0,$J48/2,$M48,TRUE))*$D48+($K48="Steady Growth")*(AND(CV$6&gt;=$F48,CV$6&lt;=$H48)*((CV$6-$F48+1)/($J48*($J48+1)/2)*$D48))+($K48="custom")*CustCF!CP48</f>
        <v>0</v>
      </c>
      <c r="CW48" s="95">
        <f>($K48="Bell Curve")*(_xlfn.NORM.DIST(AND(CW$6&gt;=$F48,CW$6&lt;=$H48)*(CW$6-$F48+1),$J48/2,$M48,TRUE)-_xlfn.NORM.DIST(AND(CW$6&gt;=$F48,CW$6&lt;=$H48)*(CV$6-$F48+1),$J48/2,$M48,TRUE))/(1-2*_xlfn.NORM.DIST(0,$J48/2,$M48,TRUE))*$D48+($K48="Steady Growth")*(AND(CW$6&gt;=$F48,CW$6&lt;=$H48)*((CW$6-$F48+1)/($J48*($J48+1)/2)*$D48))+($K48="custom")*CustCF!CQ48</f>
        <v>0</v>
      </c>
      <c r="CX48" s="95">
        <f>($K48="Bell Curve")*(_xlfn.NORM.DIST(AND(CX$6&gt;=$F48,CX$6&lt;=$H48)*(CX$6-$F48+1),$J48/2,$M48,TRUE)-_xlfn.NORM.DIST(AND(CX$6&gt;=$F48,CX$6&lt;=$H48)*(CW$6-$F48+1),$J48/2,$M48,TRUE))/(1-2*_xlfn.NORM.DIST(0,$J48/2,$M48,TRUE))*$D48+($K48="Steady Growth")*(AND(CX$6&gt;=$F48,CX$6&lt;=$H48)*((CX$6-$F48+1)/($J48*($J48+1)/2)*$D48))+($K48="custom")*CustCF!CR48</f>
        <v>0</v>
      </c>
      <c r="CY48" s="95">
        <f>($K48="Bell Curve")*(_xlfn.NORM.DIST(AND(CY$6&gt;=$F48,CY$6&lt;=$H48)*(CY$6-$F48+1),$J48/2,$M48,TRUE)-_xlfn.NORM.DIST(AND(CY$6&gt;=$F48,CY$6&lt;=$H48)*(CX$6-$F48+1),$J48/2,$M48,TRUE))/(1-2*_xlfn.NORM.DIST(0,$J48/2,$M48,TRUE))*$D48+($K48="Steady Growth")*(AND(CY$6&gt;=$F48,CY$6&lt;=$H48)*((CY$6-$F48+1)/($J48*($J48+1)/2)*$D48))+($K48="custom")*CustCF!CS48</f>
        <v>0</v>
      </c>
      <c r="CZ48" s="95">
        <f>($K48="Bell Curve")*(_xlfn.NORM.DIST(AND(CZ$6&gt;=$F48,CZ$6&lt;=$H48)*(CZ$6-$F48+1),$J48/2,$M48,TRUE)-_xlfn.NORM.DIST(AND(CZ$6&gt;=$F48,CZ$6&lt;=$H48)*(CY$6-$F48+1),$J48/2,$M48,TRUE))/(1-2*_xlfn.NORM.DIST(0,$J48/2,$M48,TRUE))*$D48+($K48="Steady Growth")*(AND(CZ$6&gt;=$F48,CZ$6&lt;=$H48)*((CZ$6-$F48+1)/($J48*($J48+1)/2)*$D48))+($K48="custom")*CustCF!CT48</f>
        <v>0</v>
      </c>
      <c r="DA48" s="95">
        <f>($K48="Bell Curve")*(_xlfn.NORM.DIST(AND(DA$6&gt;=$F48,DA$6&lt;=$H48)*(DA$6-$F48+1),$J48/2,$M48,TRUE)-_xlfn.NORM.DIST(AND(DA$6&gt;=$F48,DA$6&lt;=$H48)*(CZ$6-$F48+1),$J48/2,$M48,TRUE))/(1-2*_xlfn.NORM.DIST(0,$J48/2,$M48,TRUE))*$D48+($K48="Steady Growth")*(AND(DA$6&gt;=$F48,DA$6&lt;=$H48)*((DA$6-$F48+1)/($J48*($J48+1)/2)*$D48))+($K48="custom")*CustCF!CU48</f>
        <v>0</v>
      </c>
      <c r="DB48" s="95">
        <f>($K48="Bell Curve")*(_xlfn.NORM.DIST(AND(DB$6&gt;=$F48,DB$6&lt;=$H48)*(DB$6-$F48+1),$J48/2,$M48,TRUE)-_xlfn.NORM.DIST(AND(DB$6&gt;=$F48,DB$6&lt;=$H48)*(DA$6-$F48+1),$J48/2,$M48,TRUE))/(1-2*_xlfn.NORM.DIST(0,$J48/2,$M48,TRUE))*$D48+($K48="Steady Growth")*(AND(DB$6&gt;=$F48,DB$6&lt;=$H48)*((DB$6-$F48+1)/($J48*($J48+1)/2)*$D48))+($K48="custom")*CustCF!CV48</f>
        <v>0</v>
      </c>
      <c r="DC48" s="95">
        <f>($K48="Bell Curve")*(_xlfn.NORM.DIST(AND(DC$6&gt;=$F48,DC$6&lt;=$H48)*(DC$6-$F48+1),$J48/2,$M48,TRUE)-_xlfn.NORM.DIST(AND(DC$6&gt;=$F48,DC$6&lt;=$H48)*(DB$6-$F48+1),$J48/2,$M48,TRUE))/(1-2*_xlfn.NORM.DIST(0,$J48/2,$M48,TRUE))*$D48+($K48="Steady Growth")*(AND(DC$6&gt;=$F48,DC$6&lt;=$H48)*((DC$6-$F48+1)/($J48*($J48+1)/2)*$D48))+($K48="custom")*CustCF!CW48</f>
        <v>0</v>
      </c>
      <c r="DD48" s="95">
        <f>($K48="Bell Curve")*(_xlfn.NORM.DIST(AND(DD$6&gt;=$F48,DD$6&lt;=$H48)*(DD$6-$F48+1),$J48/2,$M48,TRUE)-_xlfn.NORM.DIST(AND(DD$6&gt;=$F48,DD$6&lt;=$H48)*(DC$6-$F48+1),$J48/2,$M48,TRUE))/(1-2*_xlfn.NORM.DIST(0,$J48/2,$M48,TRUE))*$D48+($K48="Steady Growth")*(AND(DD$6&gt;=$F48,DD$6&lt;=$H48)*((DD$6-$F48+1)/($J48*($J48+1)/2)*$D48))+($K48="custom")*CustCF!CX48</f>
        <v>0</v>
      </c>
      <c r="DE48" s="95">
        <f>($K48="Bell Curve")*(_xlfn.NORM.DIST(AND(DE$6&gt;=$F48,DE$6&lt;=$H48)*(DE$6-$F48+1),$J48/2,$M48,TRUE)-_xlfn.NORM.DIST(AND(DE$6&gt;=$F48,DE$6&lt;=$H48)*(DD$6-$F48+1),$J48/2,$M48,TRUE))/(1-2*_xlfn.NORM.DIST(0,$J48/2,$M48,TRUE))*$D48+($K48="Steady Growth")*(AND(DE$6&gt;=$F48,DE$6&lt;=$H48)*((DE$6-$F48+1)/($J48*($J48+1)/2)*$D48))+($K48="custom")*CustCF!CY48</f>
        <v>0</v>
      </c>
      <c r="DF48" s="95">
        <f>($K48="Bell Curve")*(_xlfn.NORM.DIST(AND(DF$6&gt;=$F48,DF$6&lt;=$H48)*(DF$6-$F48+1),$J48/2,$M48,TRUE)-_xlfn.NORM.DIST(AND(DF$6&gt;=$F48,DF$6&lt;=$H48)*(DE$6-$F48+1),$J48/2,$M48,TRUE))/(1-2*_xlfn.NORM.DIST(0,$J48/2,$M48,TRUE))*$D48+($K48="Steady Growth")*(AND(DF$6&gt;=$F48,DF$6&lt;=$H48)*((DF$6-$F48+1)/($J48*($J48+1)/2)*$D48))+($K48="custom")*CustCF!CZ48</f>
        <v>0</v>
      </c>
      <c r="DG48" s="95">
        <f>($K48="Bell Curve")*(_xlfn.NORM.DIST(AND(DG$6&gt;=$F48,DG$6&lt;=$H48)*(DG$6-$F48+1),$J48/2,$M48,TRUE)-_xlfn.NORM.DIST(AND(DG$6&gt;=$F48,DG$6&lt;=$H48)*(DF$6-$F48+1),$J48/2,$M48,TRUE))/(1-2*_xlfn.NORM.DIST(0,$J48/2,$M48,TRUE))*$D48+($K48="Steady Growth")*(AND(DG$6&gt;=$F48,DG$6&lt;=$H48)*((DG$6-$F48+1)/($J48*($J48+1)/2)*$D48))+($K48="custom")*CustCF!DA48</f>
        <v>0</v>
      </c>
      <c r="DH48" s="95">
        <f>($K48="Bell Curve")*(_xlfn.NORM.DIST(AND(DH$6&gt;=$F48,DH$6&lt;=$H48)*(DH$6-$F48+1),$J48/2,$M48,TRUE)-_xlfn.NORM.DIST(AND(DH$6&gt;=$F48,DH$6&lt;=$H48)*(DG$6-$F48+1),$J48/2,$M48,TRUE))/(1-2*_xlfn.NORM.DIST(0,$J48/2,$M48,TRUE))*$D48+($K48="Steady Growth")*(AND(DH$6&gt;=$F48,DH$6&lt;=$H48)*((DH$6-$F48+1)/($J48*($J48+1)/2)*$D48))+($K48="custom")*CustCF!DB48</f>
        <v>0</v>
      </c>
      <c r="DI48" s="95">
        <f>($K48="Bell Curve")*(_xlfn.NORM.DIST(AND(DI$6&gt;=$F48,DI$6&lt;=$H48)*(DI$6-$F48+1),$J48/2,$M48,TRUE)-_xlfn.NORM.DIST(AND(DI$6&gt;=$F48,DI$6&lt;=$H48)*(DH$6-$F48+1),$J48/2,$M48,TRUE))/(1-2*_xlfn.NORM.DIST(0,$J48/2,$M48,TRUE))*$D48+($K48="Steady Growth")*(AND(DI$6&gt;=$F48,DI$6&lt;=$H48)*((DI$6-$F48+1)/($J48*($J48+1)/2)*$D48))+($K48="custom")*CustCF!DC48</f>
        <v>0</v>
      </c>
      <c r="DJ48" s="95">
        <f>($K48="Bell Curve")*(_xlfn.NORM.DIST(AND(DJ$6&gt;=$F48,DJ$6&lt;=$H48)*(DJ$6-$F48+1),$J48/2,$M48,TRUE)-_xlfn.NORM.DIST(AND(DJ$6&gt;=$F48,DJ$6&lt;=$H48)*(DI$6-$F48+1),$J48/2,$M48,TRUE))/(1-2*_xlfn.NORM.DIST(0,$J48/2,$M48,TRUE))*$D48+($K48="Steady Growth")*(AND(DJ$6&gt;=$F48,DJ$6&lt;=$H48)*((DJ$6-$F48+1)/($J48*($J48+1)/2)*$D48))+($K48="custom")*CustCF!DD48</f>
        <v>0</v>
      </c>
      <c r="DK48" s="95">
        <f>($K48="Bell Curve")*(_xlfn.NORM.DIST(AND(DK$6&gt;=$F48,DK$6&lt;=$H48)*(DK$6-$F48+1),$J48/2,$M48,TRUE)-_xlfn.NORM.DIST(AND(DK$6&gt;=$F48,DK$6&lt;=$H48)*(DJ$6-$F48+1),$J48/2,$M48,TRUE))/(1-2*_xlfn.NORM.DIST(0,$J48/2,$M48,TRUE))*$D48+($K48="Steady Growth")*(AND(DK$6&gt;=$F48,DK$6&lt;=$H48)*((DK$6-$F48+1)/($J48*($J48+1)/2)*$D48))+($K48="custom")*CustCF!DE48</f>
        <v>0</v>
      </c>
      <c r="DL48" s="95">
        <f>($K48="Bell Curve")*(_xlfn.NORM.DIST(AND(DL$6&gt;=$F48,DL$6&lt;=$H48)*(DL$6-$F48+1),$J48/2,$M48,TRUE)-_xlfn.NORM.DIST(AND(DL$6&gt;=$F48,DL$6&lt;=$H48)*(DK$6-$F48+1),$J48/2,$M48,TRUE))/(1-2*_xlfn.NORM.DIST(0,$J48/2,$M48,TRUE))*$D48+($K48="Steady Growth")*(AND(DL$6&gt;=$F48,DL$6&lt;=$H48)*((DL$6-$F48+1)/($J48*($J48+1)/2)*$D48))+($K48="custom")*CustCF!DF48</f>
        <v>0</v>
      </c>
      <c r="DM48" s="95">
        <f>($K48="Bell Curve")*(_xlfn.NORM.DIST(AND(DM$6&gt;=$F48,DM$6&lt;=$H48)*(DM$6-$F48+1),$J48/2,$M48,TRUE)-_xlfn.NORM.DIST(AND(DM$6&gt;=$F48,DM$6&lt;=$H48)*(DL$6-$F48+1),$J48/2,$M48,TRUE))/(1-2*_xlfn.NORM.DIST(0,$J48/2,$M48,TRUE))*$D48+($K48="Steady Growth")*(AND(DM$6&gt;=$F48,DM$6&lt;=$H48)*((DM$6-$F48+1)/($J48*($J48+1)/2)*$D48))+($K48="custom")*CustCF!DG48</f>
        <v>0</v>
      </c>
      <c r="DN48" s="95">
        <f>($K48="Bell Curve")*(_xlfn.NORM.DIST(AND(DN$6&gt;=$F48,DN$6&lt;=$H48)*(DN$6-$F48+1),$J48/2,$M48,TRUE)-_xlfn.NORM.DIST(AND(DN$6&gt;=$F48,DN$6&lt;=$H48)*(DM$6-$F48+1),$J48/2,$M48,TRUE))/(1-2*_xlfn.NORM.DIST(0,$J48/2,$M48,TRUE))*$D48+($K48="Steady Growth")*(AND(DN$6&gt;=$F48,DN$6&lt;=$H48)*((DN$6-$F48+1)/($J48*($J48+1)/2)*$D48))+($K48="custom")*CustCF!DH48</f>
        <v>0</v>
      </c>
      <c r="DO48" s="95">
        <f>($K48="Bell Curve")*(_xlfn.NORM.DIST(AND(DO$6&gt;=$F48,DO$6&lt;=$H48)*(DO$6-$F48+1),$J48/2,$M48,TRUE)-_xlfn.NORM.DIST(AND(DO$6&gt;=$F48,DO$6&lt;=$H48)*(DN$6-$F48+1),$J48/2,$M48,TRUE))/(1-2*_xlfn.NORM.DIST(0,$J48/2,$M48,TRUE))*$D48+($K48="Steady Growth")*(AND(DO$6&gt;=$F48,DO$6&lt;=$H48)*((DO$6-$F48+1)/($J48*($J48+1)/2)*$D48))+($K48="custom")*CustCF!DI48</f>
        <v>0</v>
      </c>
      <c r="DP48" s="95">
        <f>($K48="Bell Curve")*(_xlfn.NORM.DIST(AND(DP$6&gt;=$F48,DP$6&lt;=$H48)*(DP$6-$F48+1),$J48/2,$M48,TRUE)-_xlfn.NORM.DIST(AND(DP$6&gt;=$F48,DP$6&lt;=$H48)*(DO$6-$F48+1),$J48/2,$M48,TRUE))/(1-2*_xlfn.NORM.DIST(0,$J48/2,$M48,TRUE))*$D48+($K48="Steady Growth")*(AND(DP$6&gt;=$F48,DP$6&lt;=$H48)*((DP$6-$F48+1)/($J48*($J48+1)/2)*$D48))+($K48="custom")*CustCF!DJ48</f>
        <v>0</v>
      </c>
      <c r="DQ48" s="95">
        <f>($K48="Bell Curve")*(_xlfn.NORM.DIST(AND(DQ$6&gt;=$F48,DQ$6&lt;=$H48)*(DQ$6-$F48+1),$J48/2,$M48,TRUE)-_xlfn.NORM.DIST(AND(DQ$6&gt;=$F48,DQ$6&lt;=$H48)*(DP$6-$F48+1),$J48/2,$M48,TRUE))/(1-2*_xlfn.NORM.DIST(0,$J48/2,$M48,TRUE))*$D48+($K48="Steady Growth")*(AND(DQ$6&gt;=$F48,DQ$6&lt;=$H48)*((DQ$6-$F48+1)/($J48*($J48+1)/2)*$D48))+($K48="custom")*CustCF!DK48</f>
        <v>0</v>
      </c>
      <c r="DR48" s="95">
        <f>($K48="Bell Curve")*(_xlfn.NORM.DIST(AND(DR$6&gt;=$F48,DR$6&lt;=$H48)*(DR$6-$F48+1),$J48/2,$M48,TRUE)-_xlfn.NORM.DIST(AND(DR$6&gt;=$F48,DR$6&lt;=$H48)*(DQ$6-$F48+1),$J48/2,$M48,TRUE))/(1-2*_xlfn.NORM.DIST(0,$J48/2,$M48,TRUE))*$D48+($K48="Steady Growth")*(AND(DR$6&gt;=$F48,DR$6&lt;=$H48)*((DR$6-$F48+1)/($J48*($J48+1)/2)*$D48))+($K48="custom")*CustCF!DL48</f>
        <v>0</v>
      </c>
      <c r="DS48" s="95">
        <f>($K48="Bell Curve")*(_xlfn.NORM.DIST(AND(DS$6&gt;=$F48,DS$6&lt;=$H48)*(DS$6-$F48+1),$J48/2,$M48,TRUE)-_xlfn.NORM.DIST(AND(DS$6&gt;=$F48,DS$6&lt;=$H48)*(DR$6-$F48+1),$J48/2,$M48,TRUE))/(1-2*_xlfn.NORM.DIST(0,$J48/2,$M48,TRUE))*$D48+($K48="Steady Growth")*(AND(DS$6&gt;=$F48,DS$6&lt;=$H48)*((DS$6-$F48+1)/($J48*($J48+1)/2)*$D48))+($K48="custom")*CustCF!DM48</f>
        <v>0</v>
      </c>
      <c r="DT48" s="95">
        <f>($K48="Bell Curve")*(_xlfn.NORM.DIST(AND(DT$6&gt;=$F48,DT$6&lt;=$H48)*(DT$6-$F48+1),$J48/2,$M48,TRUE)-_xlfn.NORM.DIST(AND(DT$6&gt;=$F48,DT$6&lt;=$H48)*(DS$6-$F48+1),$J48/2,$M48,TRUE))/(1-2*_xlfn.NORM.DIST(0,$J48/2,$M48,TRUE))*$D48+($K48="Steady Growth")*(AND(DT$6&gt;=$F48,DT$6&lt;=$H48)*((DT$6-$F48+1)/($J48*($J48+1)/2)*$D48))+($K48="custom")*CustCF!DN48</f>
        <v>0</v>
      </c>
      <c r="DU48" s="95">
        <f>($K48="Bell Curve")*(_xlfn.NORM.DIST(AND(DU$6&gt;=$F48,DU$6&lt;=$H48)*(DU$6-$F48+1),$J48/2,$M48,TRUE)-_xlfn.NORM.DIST(AND(DU$6&gt;=$F48,DU$6&lt;=$H48)*(DT$6-$F48+1),$J48/2,$M48,TRUE))/(1-2*_xlfn.NORM.DIST(0,$J48/2,$M48,TRUE))*$D48+($K48="Steady Growth")*(AND(DU$6&gt;=$F48,DU$6&lt;=$H48)*((DU$6-$F48+1)/($J48*($J48+1)/2)*$D48))+($K48="custom")*CustCF!DO48</f>
        <v>0</v>
      </c>
      <c r="DV48" s="95">
        <f>($K48="Bell Curve")*(_xlfn.NORM.DIST(AND(DV$6&gt;=$F48,DV$6&lt;=$H48)*(DV$6-$F48+1),$J48/2,$M48,TRUE)-_xlfn.NORM.DIST(AND(DV$6&gt;=$F48,DV$6&lt;=$H48)*(DU$6-$F48+1),$J48/2,$M48,TRUE))/(1-2*_xlfn.NORM.DIST(0,$J48/2,$M48,TRUE))*$D48+($K48="Steady Growth")*(AND(DV$6&gt;=$F48,DV$6&lt;=$H48)*((DV$6-$F48+1)/($J48*($J48+1)/2)*$D48))+($K48="custom")*CustCF!DP48</f>
        <v>0</v>
      </c>
      <c r="DW48" s="95">
        <f>($K48="Bell Curve")*(_xlfn.NORM.DIST(AND(DW$6&gt;=$F48,DW$6&lt;=$H48)*(DW$6-$F48+1),$J48/2,$M48,TRUE)-_xlfn.NORM.DIST(AND(DW$6&gt;=$F48,DW$6&lt;=$H48)*(DV$6-$F48+1),$J48/2,$M48,TRUE))/(1-2*_xlfn.NORM.DIST(0,$J48/2,$M48,TRUE))*$D48+($K48="Steady Growth")*(AND(DW$6&gt;=$F48,DW$6&lt;=$H48)*((DW$6-$F48+1)/($J48*($J48+1)/2)*$D48))+($K48="custom")*CustCF!DQ48</f>
        <v>0</v>
      </c>
      <c r="DX48" s="95">
        <f>($K48="Bell Curve")*(_xlfn.NORM.DIST(AND(DX$6&gt;=$F48,DX$6&lt;=$H48)*(DX$6-$F48+1),$J48/2,$M48,TRUE)-_xlfn.NORM.DIST(AND(DX$6&gt;=$F48,DX$6&lt;=$H48)*(DW$6-$F48+1),$J48/2,$M48,TRUE))/(1-2*_xlfn.NORM.DIST(0,$J48/2,$M48,TRUE))*$D48+($K48="Steady Growth")*(AND(DX$6&gt;=$F48,DX$6&lt;=$H48)*((DX$6-$F48+1)/($J48*($J48+1)/2)*$D48))+($K48="custom")*CustCF!DR48</f>
        <v>0</v>
      </c>
      <c r="DY48" s="95">
        <f>($K48="Bell Curve")*(_xlfn.NORM.DIST(AND(DY$6&gt;=$F48,DY$6&lt;=$H48)*(DY$6-$F48+1),$J48/2,$M48,TRUE)-_xlfn.NORM.DIST(AND(DY$6&gt;=$F48,DY$6&lt;=$H48)*(DX$6-$F48+1),$J48/2,$M48,TRUE))/(1-2*_xlfn.NORM.DIST(0,$J48/2,$M48,TRUE))*$D48+($K48="Steady Growth")*(AND(DY$6&gt;=$F48,DY$6&lt;=$H48)*((DY$6-$F48+1)/($J48*($J48+1)/2)*$D48))+($K48="custom")*CustCF!DS48</f>
        <v>0</v>
      </c>
      <c r="DZ48" s="95">
        <f>($K48="Bell Curve")*(_xlfn.NORM.DIST(AND(DZ$6&gt;=$F48,DZ$6&lt;=$H48)*(DZ$6-$F48+1),$J48/2,$M48,TRUE)-_xlfn.NORM.DIST(AND(DZ$6&gt;=$F48,DZ$6&lt;=$H48)*(DY$6-$F48+1),$J48/2,$M48,TRUE))/(1-2*_xlfn.NORM.DIST(0,$J48/2,$M48,TRUE))*$D48+($K48="Steady Growth")*(AND(DZ$6&gt;=$F48,DZ$6&lt;=$H48)*((DZ$6-$F48+1)/($J48*($J48+1)/2)*$D48))+($K48="custom")*CustCF!DT48</f>
        <v>0</v>
      </c>
      <c r="EA48" s="95">
        <f>($K48="Bell Curve")*(_xlfn.NORM.DIST(AND(EA$6&gt;=$F48,EA$6&lt;=$H48)*(EA$6-$F48+1),$J48/2,$M48,TRUE)-_xlfn.NORM.DIST(AND(EA$6&gt;=$F48,EA$6&lt;=$H48)*(DZ$6-$F48+1),$J48/2,$M48,TRUE))/(1-2*_xlfn.NORM.DIST(0,$J48/2,$M48,TRUE))*$D48+($K48="Steady Growth")*(AND(EA$6&gt;=$F48,EA$6&lt;=$H48)*((EA$6-$F48+1)/($J48*($J48+1)/2)*$D48))+($K48="custom")*CustCF!DU48</f>
        <v>0</v>
      </c>
      <c r="EB48" s="95">
        <f>($K48="Bell Curve")*(_xlfn.NORM.DIST(AND(EB$6&gt;=$F48,EB$6&lt;=$H48)*(EB$6-$F48+1),$J48/2,$M48,TRUE)-_xlfn.NORM.DIST(AND(EB$6&gt;=$F48,EB$6&lt;=$H48)*(EA$6-$F48+1),$J48/2,$M48,TRUE))/(1-2*_xlfn.NORM.DIST(0,$J48/2,$M48,TRUE))*$D48+($K48="Steady Growth")*(AND(EB$6&gt;=$F48,EB$6&lt;=$H48)*((EB$6-$F48+1)/($J48*($J48+1)/2)*$D48))+($K48="custom")*CustCF!DV48</f>
        <v>0</v>
      </c>
      <c r="EC48" s="95">
        <f>($K48="Bell Curve")*(_xlfn.NORM.DIST(AND(EC$6&gt;=$F48,EC$6&lt;=$H48)*(EC$6-$F48+1),$J48/2,$M48,TRUE)-_xlfn.NORM.DIST(AND(EC$6&gt;=$F48,EC$6&lt;=$H48)*(EB$6-$F48+1),$J48/2,$M48,TRUE))/(1-2*_xlfn.NORM.DIST(0,$J48/2,$M48,TRUE))*$D48+($K48="Steady Growth")*(AND(EC$6&gt;=$F48,EC$6&lt;=$H48)*((EC$6-$F48+1)/($J48*($J48+1)/2)*$D48))+($K48="custom")*CustCF!DW48</f>
        <v>0</v>
      </c>
      <c r="ED48" s="95">
        <f>($K48="Bell Curve")*(_xlfn.NORM.DIST(AND(ED$6&gt;=$F48,ED$6&lt;=$H48)*(ED$6-$F48+1),$J48/2,$M48,TRUE)-_xlfn.NORM.DIST(AND(ED$6&gt;=$F48,ED$6&lt;=$H48)*(EC$6-$F48+1),$J48/2,$M48,TRUE))/(1-2*_xlfn.NORM.DIST(0,$J48/2,$M48,TRUE))*$D48+($K48="Steady Growth")*(AND(ED$6&gt;=$F48,ED$6&lt;=$H48)*((ED$6-$F48+1)/($J48*($J48+1)/2)*$D48))+($K48="custom")*CustCF!DX48</f>
        <v>0</v>
      </c>
      <c r="EE48" s="95">
        <f>($K48="Bell Curve")*(_xlfn.NORM.DIST(AND(EE$6&gt;=$F48,EE$6&lt;=$H48)*(EE$6-$F48+1),$J48/2,$M48,TRUE)-_xlfn.NORM.DIST(AND(EE$6&gt;=$F48,EE$6&lt;=$H48)*(ED$6-$F48+1),$J48/2,$M48,TRUE))/(1-2*_xlfn.NORM.DIST(0,$J48/2,$M48,TRUE))*$D48+($K48="Steady Growth")*(AND(EE$6&gt;=$F48,EE$6&lt;=$H48)*((EE$6-$F48+1)/($J48*($J48+1)/2)*$D48))+($K48="custom")*CustCF!DY48</f>
        <v>0</v>
      </c>
      <c r="EF48" s="95">
        <f>($K48="Bell Curve")*(_xlfn.NORM.DIST(AND(EF$6&gt;=$F48,EF$6&lt;=$H48)*(EF$6-$F48+1),$J48/2,$M48,TRUE)-_xlfn.NORM.DIST(AND(EF$6&gt;=$F48,EF$6&lt;=$H48)*(EE$6-$F48+1),$J48/2,$M48,TRUE))/(1-2*_xlfn.NORM.DIST(0,$J48/2,$M48,TRUE))*$D48+($K48="Steady Growth")*(AND(EF$6&gt;=$F48,EF$6&lt;=$H48)*((EF$6-$F48+1)/($J48*($J48+1)/2)*$D48))+($K48="custom")*CustCF!DZ48</f>
        <v>0</v>
      </c>
      <c r="EG48" s="95">
        <f>($K48="Bell Curve")*(_xlfn.NORM.DIST(AND(EG$6&gt;=$F48,EG$6&lt;=$H48)*(EG$6-$F48+1),$J48/2,$M48,TRUE)-_xlfn.NORM.DIST(AND(EG$6&gt;=$F48,EG$6&lt;=$H48)*(EF$6-$F48+1),$J48/2,$M48,TRUE))/(1-2*_xlfn.NORM.DIST(0,$J48/2,$M48,TRUE))*$D48+($K48="Steady Growth")*(AND(EG$6&gt;=$F48,EG$6&lt;=$H48)*((EG$6-$F48+1)/($J48*($J48+1)/2)*$D48))+($K48="custom")*CustCF!EA48</f>
        <v>0</v>
      </c>
      <c r="EH48" s="95">
        <f>($K48="Bell Curve")*(_xlfn.NORM.DIST(AND(EH$6&gt;=$F48,EH$6&lt;=$H48)*(EH$6-$F48+1),$J48/2,$M48,TRUE)-_xlfn.NORM.DIST(AND(EH$6&gt;=$F48,EH$6&lt;=$H48)*(EG$6-$F48+1),$J48/2,$M48,TRUE))/(1-2*_xlfn.NORM.DIST(0,$J48/2,$M48,TRUE))*$D48+($K48="Steady Growth")*(AND(EH$6&gt;=$F48,EH$6&lt;=$H48)*((EH$6-$F48+1)/($J48*($J48+1)/2)*$D48))+($K48="custom")*CustCF!EB48</f>
        <v>0</v>
      </c>
      <c r="EI48" s="95">
        <f>($K48="Bell Curve")*(_xlfn.NORM.DIST(AND(EI$6&gt;=$F48,EI$6&lt;=$H48)*(EI$6-$F48+1),$J48/2,$M48,TRUE)-_xlfn.NORM.DIST(AND(EI$6&gt;=$F48,EI$6&lt;=$H48)*(EH$6-$F48+1),$J48/2,$M48,TRUE))/(1-2*_xlfn.NORM.DIST(0,$J48/2,$M48,TRUE))*$D48+($K48="Steady Growth")*(AND(EI$6&gt;=$F48,EI$6&lt;=$H48)*((EI$6-$F48+1)/($J48*($J48+1)/2)*$D48))+($K48="custom")*CustCF!EC48</f>
        <v>0</v>
      </c>
      <c r="EJ48" s="95">
        <f>($K48="Bell Curve")*(_xlfn.NORM.DIST(AND(EJ$6&gt;=$F48,EJ$6&lt;=$H48)*(EJ$6-$F48+1),$J48/2,$M48,TRUE)-_xlfn.NORM.DIST(AND(EJ$6&gt;=$F48,EJ$6&lt;=$H48)*(EI$6-$F48+1),$J48/2,$M48,TRUE))/(1-2*_xlfn.NORM.DIST(0,$J48/2,$M48,TRUE))*$D48+($K48="Steady Growth")*(AND(EJ$6&gt;=$F48,EJ$6&lt;=$H48)*((EJ$6-$F48+1)/($J48*($J48+1)/2)*$D48))+($K48="custom")*CustCF!ED48</f>
        <v>0</v>
      </c>
      <c r="EK48" s="95">
        <f>($K48="Bell Curve")*(_xlfn.NORM.DIST(AND(EK$6&gt;=$F48,EK$6&lt;=$H48)*(EK$6-$F48+1),$J48/2,$M48,TRUE)-_xlfn.NORM.DIST(AND(EK$6&gt;=$F48,EK$6&lt;=$H48)*(EJ$6-$F48+1),$J48/2,$M48,TRUE))/(1-2*_xlfn.NORM.DIST(0,$J48/2,$M48,TRUE))*$D48+($K48="Steady Growth")*(AND(EK$6&gt;=$F48,EK$6&lt;=$H48)*((EK$6-$F48+1)/($J48*($J48+1)/2)*$D48))+($K48="custom")*CustCF!EE48</f>
        <v>0</v>
      </c>
      <c r="EL48" s="95">
        <f>($K48="Bell Curve")*(_xlfn.NORM.DIST(AND(EL$6&gt;=$F48,EL$6&lt;=$H48)*(EL$6-$F48+1),$J48/2,$M48,TRUE)-_xlfn.NORM.DIST(AND(EL$6&gt;=$F48,EL$6&lt;=$H48)*(EK$6-$F48+1),$J48/2,$M48,TRUE))/(1-2*_xlfn.NORM.DIST(0,$J48/2,$M48,TRUE))*$D48+($K48="Steady Growth")*(AND(EL$6&gt;=$F48,EL$6&lt;=$H48)*((EL$6-$F48+1)/($J48*($J48+1)/2)*$D48))+($K48="custom")*CustCF!EF48</f>
        <v>0</v>
      </c>
      <c r="EM48" s="95">
        <f>($K48="Bell Curve")*(_xlfn.NORM.DIST(AND(EM$6&gt;=$F48,EM$6&lt;=$H48)*(EM$6-$F48+1),$J48/2,$M48,TRUE)-_xlfn.NORM.DIST(AND(EM$6&gt;=$F48,EM$6&lt;=$H48)*(EL$6-$F48+1),$J48/2,$M48,TRUE))/(1-2*_xlfn.NORM.DIST(0,$J48/2,$M48,TRUE))*$D48+($K48="Steady Growth")*(AND(EM$6&gt;=$F48,EM$6&lt;=$H48)*((EM$6-$F48+1)/($J48*($J48+1)/2)*$D48))+($K48="custom")*CustCF!EG48</f>
        <v>0</v>
      </c>
      <c r="EN48" s="95">
        <f>($K48="Bell Curve")*(_xlfn.NORM.DIST(AND(EN$6&gt;=$F48,EN$6&lt;=$H48)*(EN$6-$F48+1),$J48/2,$M48,TRUE)-_xlfn.NORM.DIST(AND(EN$6&gt;=$F48,EN$6&lt;=$H48)*(EM$6-$F48+1),$J48/2,$M48,TRUE))/(1-2*_xlfn.NORM.DIST(0,$J48/2,$M48,TRUE))*$D48+($K48="Steady Growth")*(AND(EN$6&gt;=$F48,EN$6&lt;=$H48)*((EN$6-$F48+1)/($J48*($J48+1)/2)*$D48))+($K48="custom")*CustCF!EH48</f>
        <v>0</v>
      </c>
      <c r="EO48" s="95">
        <f>($K48="Bell Curve")*(_xlfn.NORM.DIST(AND(EO$6&gt;=$F48,EO$6&lt;=$H48)*(EO$6-$F48+1),$J48/2,$M48,TRUE)-_xlfn.NORM.DIST(AND(EO$6&gt;=$F48,EO$6&lt;=$H48)*(EN$6-$F48+1),$J48/2,$M48,TRUE))/(1-2*_xlfn.NORM.DIST(0,$J48/2,$M48,TRUE))*$D48+($K48="Steady Growth")*(AND(EO$6&gt;=$F48,EO$6&lt;=$H48)*((EO$6-$F48+1)/($J48*($J48+1)/2)*$D48))+($K48="custom")*CustCF!EI48</f>
        <v>0</v>
      </c>
      <c r="EP48" s="95">
        <f>($K48="Bell Curve")*(_xlfn.NORM.DIST(AND(EP$6&gt;=$F48,EP$6&lt;=$H48)*(EP$6-$F48+1),$J48/2,$M48,TRUE)-_xlfn.NORM.DIST(AND(EP$6&gt;=$F48,EP$6&lt;=$H48)*(EO$6-$F48+1),$J48/2,$M48,TRUE))/(1-2*_xlfn.NORM.DIST(0,$J48/2,$M48,TRUE))*$D48+($K48="Steady Growth")*(AND(EP$6&gt;=$F48,EP$6&lt;=$H48)*((EP$6-$F48+1)/($J48*($J48+1)/2)*$D48))+($K48="custom")*CustCF!EJ48</f>
        <v>0</v>
      </c>
      <c r="EQ48" s="95">
        <f>($K48="Bell Curve")*(_xlfn.NORM.DIST(AND(EQ$6&gt;=$F48,EQ$6&lt;=$H48)*(EQ$6-$F48+1),$J48/2,$M48,TRUE)-_xlfn.NORM.DIST(AND(EQ$6&gt;=$F48,EQ$6&lt;=$H48)*(EP$6-$F48+1),$J48/2,$M48,TRUE))/(1-2*_xlfn.NORM.DIST(0,$J48/2,$M48,TRUE))*$D48+($K48="Steady Growth")*(AND(EQ$6&gt;=$F48,EQ$6&lt;=$H48)*((EQ$6-$F48+1)/($J48*($J48+1)/2)*$D48))+($K48="custom")*CustCF!EK48</f>
        <v>0</v>
      </c>
      <c r="ER48" s="95">
        <f>($K48="Bell Curve")*(_xlfn.NORM.DIST(AND(ER$6&gt;=$F48,ER$6&lt;=$H48)*(ER$6-$F48+1),$J48/2,$M48,TRUE)-_xlfn.NORM.DIST(AND(ER$6&gt;=$F48,ER$6&lt;=$H48)*(EQ$6-$F48+1),$J48/2,$M48,TRUE))/(1-2*_xlfn.NORM.DIST(0,$J48/2,$M48,TRUE))*$D48+($K48="Steady Growth")*(AND(ER$6&gt;=$F48,ER$6&lt;=$H48)*((ER$6-$F48+1)/($J48*($J48+1)/2)*$D48))+($K48="custom")*CustCF!EL48</f>
        <v>0</v>
      </c>
      <c r="ES48" s="95">
        <f>($K48="Bell Curve")*(_xlfn.NORM.DIST(AND(ES$6&gt;=$F48,ES$6&lt;=$H48)*(ES$6-$F48+1),$J48/2,$M48,TRUE)-_xlfn.NORM.DIST(AND(ES$6&gt;=$F48,ES$6&lt;=$H48)*(ER$6-$F48+1),$J48/2,$M48,TRUE))/(1-2*_xlfn.NORM.DIST(0,$J48/2,$M48,TRUE))*$D48+($K48="Steady Growth")*(AND(ES$6&gt;=$F48,ES$6&lt;=$H48)*((ES$6-$F48+1)/($J48*($J48+1)/2)*$D48))+($K48="custom")*CustCF!EM48</f>
        <v>0</v>
      </c>
      <c r="ET48" s="95">
        <f>($K48="Bell Curve")*(_xlfn.NORM.DIST(AND(ET$6&gt;=$F48,ET$6&lt;=$H48)*(ET$6-$F48+1),$J48/2,$M48,TRUE)-_xlfn.NORM.DIST(AND(ET$6&gt;=$F48,ET$6&lt;=$H48)*(ES$6-$F48+1),$J48/2,$M48,TRUE))/(1-2*_xlfn.NORM.DIST(0,$J48/2,$M48,TRUE))*$D48+($K48="Steady Growth")*(AND(ET$6&gt;=$F48,ET$6&lt;=$H48)*((ET$6-$F48+1)/($J48*($J48+1)/2)*$D48))+($K48="custom")*CustCF!EN48</f>
        <v>0</v>
      </c>
      <c r="EU48" s="95">
        <f>($K48="Bell Curve")*(_xlfn.NORM.DIST(AND(EU$6&gt;=$F48,EU$6&lt;=$H48)*(EU$6-$F48+1),$J48/2,$M48,TRUE)-_xlfn.NORM.DIST(AND(EU$6&gt;=$F48,EU$6&lt;=$H48)*(ET$6-$F48+1),$J48/2,$M48,TRUE))/(1-2*_xlfn.NORM.DIST(0,$J48/2,$M48,TRUE))*$D48+($K48="Steady Growth")*(AND(EU$6&gt;=$F48,EU$6&lt;=$H48)*((EU$6-$F48+1)/($J48*($J48+1)/2)*$D48))+($K48="custom")*CustCF!EO48</f>
        <v>0</v>
      </c>
      <c r="EV48" s="95">
        <f>($K48="Bell Curve")*(_xlfn.NORM.DIST(AND(EV$6&gt;=$F48,EV$6&lt;=$H48)*(EV$6-$F48+1),$J48/2,$M48,TRUE)-_xlfn.NORM.DIST(AND(EV$6&gt;=$F48,EV$6&lt;=$H48)*(EU$6-$F48+1),$J48/2,$M48,TRUE))/(1-2*_xlfn.NORM.DIST(0,$J48/2,$M48,TRUE))*$D48+($K48="Steady Growth")*(AND(EV$6&gt;=$F48,EV$6&lt;=$H48)*((EV$6-$F48+1)/($J48*($J48+1)/2)*$D48))+($K48="custom")*CustCF!EP48</f>
        <v>0</v>
      </c>
      <c r="EW48" s="95">
        <f>($K48="Bell Curve")*(_xlfn.NORM.DIST(AND(EW$6&gt;=$F48,EW$6&lt;=$H48)*(EW$6-$F48+1),$J48/2,$M48,TRUE)-_xlfn.NORM.DIST(AND(EW$6&gt;=$F48,EW$6&lt;=$H48)*(EV$6-$F48+1),$J48/2,$M48,TRUE))/(1-2*_xlfn.NORM.DIST(0,$J48/2,$M48,TRUE))*$D48+($K48="Steady Growth")*(AND(EW$6&gt;=$F48,EW$6&lt;=$H48)*((EW$6-$F48+1)/($J48*($J48+1)/2)*$D48))+($K48="custom")*CustCF!EQ48</f>
        <v>0</v>
      </c>
      <c r="EX48" s="95">
        <f>($K48="Bell Curve")*(_xlfn.NORM.DIST(AND(EX$6&gt;=$F48,EX$6&lt;=$H48)*(EX$6-$F48+1),$J48/2,$M48,TRUE)-_xlfn.NORM.DIST(AND(EX$6&gt;=$F48,EX$6&lt;=$H48)*(EW$6-$F48+1),$J48/2,$M48,TRUE))/(1-2*_xlfn.NORM.DIST(0,$J48/2,$M48,TRUE))*$D48+($K48="Steady Growth")*(AND(EX$6&gt;=$F48,EX$6&lt;=$H48)*((EX$6-$F48+1)/($J48*($J48+1)/2)*$D48))+($K48="custom")*CustCF!ER48</f>
        <v>0</v>
      </c>
      <c r="EY48" s="95">
        <f>($K48="Bell Curve")*(_xlfn.NORM.DIST(AND(EY$6&gt;=$F48,EY$6&lt;=$H48)*(EY$6-$F48+1),$J48/2,$M48,TRUE)-_xlfn.NORM.DIST(AND(EY$6&gt;=$F48,EY$6&lt;=$H48)*(EX$6-$F48+1),$J48/2,$M48,TRUE))/(1-2*_xlfn.NORM.DIST(0,$J48/2,$M48,TRUE))*$D48+($K48="Steady Growth")*(AND(EY$6&gt;=$F48,EY$6&lt;=$H48)*((EY$6-$F48+1)/($J48*($J48+1)/2)*$D48))+($K48="custom")*CustCF!ES48</f>
        <v>0</v>
      </c>
      <c r="EZ48" s="95">
        <f>($K48="Bell Curve")*(_xlfn.NORM.DIST(AND(EZ$6&gt;=$F48,EZ$6&lt;=$H48)*(EZ$6-$F48+1),$J48/2,$M48,TRUE)-_xlfn.NORM.DIST(AND(EZ$6&gt;=$F48,EZ$6&lt;=$H48)*(EY$6-$F48+1),$J48/2,$M48,TRUE))/(1-2*_xlfn.NORM.DIST(0,$J48/2,$M48,TRUE))*$D48+($K48="Steady Growth")*(AND(EZ$6&gt;=$F48,EZ$6&lt;=$H48)*((EZ$6-$F48+1)/($J48*($J48+1)/2)*$D48))+($K48="custom")*CustCF!ET48</f>
        <v>0</v>
      </c>
      <c r="FA48" s="95">
        <f>($K48="Bell Curve")*(_xlfn.NORM.DIST(AND(FA$6&gt;=$F48,FA$6&lt;=$H48)*(FA$6-$F48+1),$J48/2,$M48,TRUE)-_xlfn.NORM.DIST(AND(FA$6&gt;=$F48,FA$6&lt;=$H48)*(EZ$6-$F48+1),$J48/2,$M48,TRUE))/(1-2*_xlfn.NORM.DIST(0,$J48/2,$M48,TRUE))*$D48+($K48="Steady Growth")*(AND(FA$6&gt;=$F48,FA$6&lt;=$H48)*((FA$6-$F48+1)/($J48*($J48+1)/2)*$D48))+($K48="custom")*CustCF!EU48</f>
        <v>0</v>
      </c>
      <c r="FB48" s="95">
        <f>($K48="Bell Curve")*(_xlfn.NORM.DIST(AND(FB$6&gt;=$F48,FB$6&lt;=$H48)*(FB$6-$F48+1),$J48/2,$M48,TRUE)-_xlfn.NORM.DIST(AND(FB$6&gt;=$F48,FB$6&lt;=$H48)*(FA$6-$F48+1),$J48/2,$M48,TRUE))/(1-2*_xlfn.NORM.DIST(0,$J48/2,$M48,TRUE))*$D48+($K48="Steady Growth")*(AND(FB$6&gt;=$F48,FB$6&lt;=$H48)*((FB$6-$F48+1)/($J48*($J48+1)/2)*$D48))+($K48="custom")*CustCF!EV48</f>
        <v>0</v>
      </c>
      <c r="FC48" s="95">
        <f>($K48="Bell Curve")*(_xlfn.NORM.DIST(AND(FC$6&gt;=$F48,FC$6&lt;=$H48)*(FC$6-$F48+1),$J48/2,$M48,TRUE)-_xlfn.NORM.DIST(AND(FC$6&gt;=$F48,FC$6&lt;=$H48)*(FB$6-$F48+1),$J48/2,$M48,TRUE))/(1-2*_xlfn.NORM.DIST(0,$J48/2,$M48,TRUE))*$D48+($K48="Steady Growth")*(AND(FC$6&gt;=$F48,FC$6&lt;=$H48)*((FC$6-$F48+1)/($J48*($J48+1)/2)*$D48))+($K48="custom")*CustCF!EW48</f>
        <v>0</v>
      </c>
      <c r="FD48" s="95">
        <f>($K48="Bell Curve")*(_xlfn.NORM.DIST(AND(FD$6&gt;=$F48,FD$6&lt;=$H48)*(FD$6-$F48+1),$J48/2,$M48,TRUE)-_xlfn.NORM.DIST(AND(FD$6&gt;=$F48,FD$6&lt;=$H48)*(FC$6-$F48+1),$J48/2,$M48,TRUE))/(1-2*_xlfn.NORM.DIST(0,$J48/2,$M48,TRUE))*$D48+($K48="Steady Growth")*(AND(FD$6&gt;=$F48,FD$6&lt;=$H48)*((FD$6-$F48+1)/($J48*($J48+1)/2)*$D48))+($K48="custom")*CustCF!EX48</f>
        <v>0</v>
      </c>
      <c r="FE48" s="95">
        <f>($K48="Bell Curve")*(_xlfn.NORM.DIST(AND(FE$6&gt;=$F48,FE$6&lt;=$H48)*(FE$6-$F48+1),$J48/2,$M48,TRUE)-_xlfn.NORM.DIST(AND(FE$6&gt;=$F48,FE$6&lt;=$H48)*(FD$6-$F48+1),$J48/2,$M48,TRUE))/(1-2*_xlfn.NORM.DIST(0,$J48/2,$M48,TRUE))*$D48+($K48="Steady Growth")*(AND(FE$6&gt;=$F48,FE$6&lt;=$H48)*((FE$6-$F48+1)/($J48*($J48+1)/2)*$D48))+($K48="custom")*CustCF!EY48</f>
        <v>0</v>
      </c>
      <c r="FF48" s="95">
        <f>($K48="Bell Curve")*(_xlfn.NORM.DIST(AND(FF$6&gt;=$F48,FF$6&lt;=$H48)*(FF$6-$F48+1),$J48/2,$M48,TRUE)-_xlfn.NORM.DIST(AND(FF$6&gt;=$F48,FF$6&lt;=$H48)*(FE$6-$F48+1),$J48/2,$M48,TRUE))/(1-2*_xlfn.NORM.DIST(0,$J48/2,$M48,TRUE))*$D48+($K48="Steady Growth")*(AND(FF$6&gt;=$F48,FF$6&lt;=$H48)*((FF$6-$F48+1)/($J48*($J48+1)/2)*$D48))+($K48="custom")*CustCF!EZ48</f>
        <v>0</v>
      </c>
      <c r="FG48" s="95">
        <f>($K48="Bell Curve")*(_xlfn.NORM.DIST(AND(FG$6&gt;=$F48,FG$6&lt;=$H48)*(FG$6-$F48+1),$J48/2,$M48,TRUE)-_xlfn.NORM.DIST(AND(FG$6&gt;=$F48,FG$6&lt;=$H48)*(FF$6-$F48+1),$J48/2,$M48,TRUE))/(1-2*_xlfn.NORM.DIST(0,$J48/2,$M48,TRUE))*$D48+($K48="Steady Growth")*(AND(FG$6&gt;=$F48,FG$6&lt;=$H48)*((FG$6-$F48+1)/($J48*($J48+1)/2)*$D48))+($K48="custom")*CustCF!FA48</f>
        <v>0</v>
      </c>
      <c r="FH48" s="95">
        <f>($K48="Bell Curve")*(_xlfn.NORM.DIST(AND(FH$6&gt;=$F48,FH$6&lt;=$H48)*(FH$6-$F48+1),$J48/2,$M48,TRUE)-_xlfn.NORM.DIST(AND(FH$6&gt;=$F48,FH$6&lt;=$H48)*(FG$6-$F48+1),$J48/2,$M48,TRUE))/(1-2*_xlfn.NORM.DIST(0,$J48/2,$M48,TRUE))*$D48+($K48="Steady Growth")*(AND(FH$6&gt;=$F48,FH$6&lt;=$H48)*((FH$6-$F48+1)/($J48*($J48+1)/2)*$D48))+($K48="custom")*CustCF!FB48</f>
        <v>0</v>
      </c>
      <c r="FI48" s="95">
        <f>($K48="Bell Curve")*(_xlfn.NORM.DIST(AND(FI$6&gt;=$F48,FI$6&lt;=$H48)*(FI$6-$F48+1),$J48/2,$M48,TRUE)-_xlfn.NORM.DIST(AND(FI$6&gt;=$F48,FI$6&lt;=$H48)*(FH$6-$F48+1),$J48/2,$M48,TRUE))/(1-2*_xlfn.NORM.DIST(0,$J48/2,$M48,TRUE))*$D48+($K48="Steady Growth")*(AND(FI$6&gt;=$F48,FI$6&lt;=$H48)*((FI$6-$F48+1)/($J48*($J48+1)/2)*$D48))+($K48="custom")*CustCF!FC48</f>
        <v>0</v>
      </c>
      <c r="FJ48" s="95">
        <f>($K48="Bell Curve")*(_xlfn.NORM.DIST(AND(FJ$6&gt;=$F48,FJ$6&lt;=$H48)*(FJ$6-$F48+1),$J48/2,$M48,TRUE)-_xlfn.NORM.DIST(AND(FJ$6&gt;=$F48,FJ$6&lt;=$H48)*(FI$6-$F48+1),$J48/2,$M48,TRUE))/(1-2*_xlfn.NORM.DIST(0,$J48/2,$M48,TRUE))*$D48+($K48="Steady Growth")*(AND(FJ$6&gt;=$F48,FJ$6&lt;=$H48)*((FJ$6-$F48+1)/($J48*($J48+1)/2)*$D48))+($K48="custom")*CustCF!FD48</f>
        <v>0</v>
      </c>
      <c r="FK48" s="95">
        <f>($K48="Bell Curve")*(_xlfn.NORM.DIST(AND(FK$6&gt;=$F48,FK$6&lt;=$H48)*(FK$6-$F48+1),$J48/2,$M48,TRUE)-_xlfn.NORM.DIST(AND(FK$6&gt;=$F48,FK$6&lt;=$H48)*(FJ$6-$F48+1),$J48/2,$M48,TRUE))/(1-2*_xlfn.NORM.DIST(0,$J48/2,$M48,TRUE))*$D48+($K48="Steady Growth")*(AND(FK$6&gt;=$F48,FK$6&lt;=$H48)*((FK$6-$F48+1)/($J48*($J48+1)/2)*$D48))+($K48="custom")*CustCF!FE48</f>
        <v>0</v>
      </c>
      <c r="FL48" s="95">
        <f>($K48="Bell Curve")*(_xlfn.NORM.DIST(AND(FL$6&gt;=$F48,FL$6&lt;=$H48)*(FL$6-$F48+1),$J48/2,$M48,TRUE)-_xlfn.NORM.DIST(AND(FL$6&gt;=$F48,FL$6&lt;=$H48)*(FK$6-$F48+1),$J48/2,$M48,TRUE))/(1-2*_xlfn.NORM.DIST(0,$J48/2,$M48,TRUE))*$D48+($K48="Steady Growth")*(AND(FL$6&gt;=$F48,FL$6&lt;=$H48)*((FL$6-$F48+1)/($J48*($J48+1)/2)*$D48))+($K48="custom")*CustCF!FF48</f>
        <v>0</v>
      </c>
      <c r="FM48" s="95">
        <f>($K48="Bell Curve")*(_xlfn.NORM.DIST(AND(FM$6&gt;=$F48,FM$6&lt;=$H48)*(FM$6-$F48+1),$J48/2,$M48,TRUE)-_xlfn.NORM.DIST(AND(FM$6&gt;=$F48,FM$6&lt;=$H48)*(FL$6-$F48+1),$J48/2,$M48,TRUE))/(1-2*_xlfn.NORM.DIST(0,$J48/2,$M48,TRUE))*$D48+($K48="Steady Growth")*(AND(FM$6&gt;=$F48,FM$6&lt;=$H48)*((FM$6-$F48+1)/($J48*($J48+1)/2)*$D48))+($K48="custom")*CustCF!FG48</f>
        <v>0</v>
      </c>
      <c r="FN48" s="95">
        <f>($K48="Bell Curve")*(_xlfn.NORM.DIST(AND(FN$6&gt;=$F48,FN$6&lt;=$H48)*(FN$6-$F48+1),$J48/2,$M48,TRUE)-_xlfn.NORM.DIST(AND(FN$6&gt;=$F48,FN$6&lt;=$H48)*(FM$6-$F48+1),$J48/2,$M48,TRUE))/(1-2*_xlfn.NORM.DIST(0,$J48/2,$M48,TRUE))*$D48+($K48="Steady Growth")*(AND(FN$6&gt;=$F48,FN$6&lt;=$H48)*((FN$6-$F48+1)/($J48*($J48+1)/2)*$D48))+($K48="custom")*CustCF!FH48</f>
        <v>0</v>
      </c>
      <c r="FO48" s="95">
        <f>($K48="Bell Curve")*(_xlfn.NORM.DIST(AND(FO$6&gt;=$F48,FO$6&lt;=$H48)*(FO$6-$F48+1),$J48/2,$M48,TRUE)-_xlfn.NORM.DIST(AND(FO$6&gt;=$F48,FO$6&lt;=$H48)*(FN$6-$F48+1),$J48/2,$M48,TRUE))/(1-2*_xlfn.NORM.DIST(0,$J48/2,$M48,TRUE))*$D48+($K48="Steady Growth")*(AND(FO$6&gt;=$F48,FO$6&lt;=$H48)*((FO$6-$F48+1)/($J48*($J48+1)/2)*$D48))+($K48="custom")*CustCF!FI48</f>
        <v>0</v>
      </c>
      <c r="FP48" s="95">
        <f>($K48="Bell Curve")*(_xlfn.NORM.DIST(AND(FP$6&gt;=$F48,FP$6&lt;=$H48)*(FP$6-$F48+1),$J48/2,$M48,TRUE)-_xlfn.NORM.DIST(AND(FP$6&gt;=$F48,FP$6&lt;=$H48)*(FO$6-$F48+1),$J48/2,$M48,TRUE))/(1-2*_xlfn.NORM.DIST(0,$J48/2,$M48,TRUE))*$D48+($K48="Steady Growth")*(AND(FP$6&gt;=$F48,FP$6&lt;=$H48)*((FP$6-$F48+1)/($J48*($J48+1)/2)*$D48))+($K48="custom")*CustCF!FJ48</f>
        <v>0</v>
      </c>
      <c r="FQ48" s="95">
        <f>($K48="Bell Curve")*(_xlfn.NORM.DIST(AND(FQ$6&gt;=$F48,FQ$6&lt;=$H48)*(FQ$6-$F48+1),$J48/2,$M48,TRUE)-_xlfn.NORM.DIST(AND(FQ$6&gt;=$F48,FQ$6&lt;=$H48)*(FP$6-$F48+1),$J48/2,$M48,TRUE))/(1-2*_xlfn.NORM.DIST(0,$J48/2,$M48,TRUE))*$D48+($K48="Steady Growth")*(AND(FQ$6&gt;=$F48,FQ$6&lt;=$H48)*((FQ$6-$F48+1)/($J48*($J48+1)/2)*$D48))+($K48="custom")*CustCF!FK48</f>
        <v>0</v>
      </c>
      <c r="FR48" s="95">
        <f>($K48="Bell Curve")*(_xlfn.NORM.DIST(AND(FR$6&gt;=$F48,FR$6&lt;=$H48)*(FR$6-$F48+1),$J48/2,$M48,TRUE)-_xlfn.NORM.DIST(AND(FR$6&gt;=$F48,FR$6&lt;=$H48)*(FQ$6-$F48+1),$J48/2,$M48,TRUE))/(1-2*_xlfn.NORM.DIST(0,$J48/2,$M48,TRUE))*$D48+($K48="Steady Growth")*(AND(FR$6&gt;=$F48,FR$6&lt;=$H48)*((FR$6-$F48+1)/($J48*($J48+1)/2)*$D48))+($K48="custom")*CustCF!FL48</f>
        <v>0</v>
      </c>
      <c r="FS48" s="95">
        <f>($K48="Bell Curve")*(_xlfn.NORM.DIST(AND(FS$6&gt;=$F48,FS$6&lt;=$H48)*(FS$6-$F48+1),$J48/2,$M48,TRUE)-_xlfn.NORM.DIST(AND(FS$6&gt;=$F48,FS$6&lt;=$H48)*(FR$6-$F48+1),$J48/2,$M48,TRUE))/(1-2*_xlfn.NORM.DIST(0,$J48/2,$M48,TRUE))*$D48+($K48="Steady Growth")*(AND(FS$6&gt;=$F48,FS$6&lt;=$H48)*((FS$6-$F48+1)/($J48*($J48+1)/2)*$D48))+($K48="custom")*CustCF!FM48</f>
        <v>0</v>
      </c>
      <c r="FT48" s="95">
        <f>($K48="Bell Curve")*(_xlfn.NORM.DIST(AND(FT$6&gt;=$F48,FT$6&lt;=$H48)*(FT$6-$F48+1),$J48/2,$M48,TRUE)-_xlfn.NORM.DIST(AND(FT$6&gt;=$F48,FT$6&lt;=$H48)*(FS$6-$F48+1),$J48/2,$M48,TRUE))/(1-2*_xlfn.NORM.DIST(0,$J48/2,$M48,TRUE))*$D48+($K48="Steady Growth")*(AND(FT$6&gt;=$F48,FT$6&lt;=$H48)*((FT$6-$F48+1)/($J48*($J48+1)/2)*$D48))+($K48="custom")*CustCF!FN48</f>
        <v>0</v>
      </c>
      <c r="FU48" s="95">
        <f>($K48="Bell Curve")*(_xlfn.NORM.DIST(AND(FU$6&gt;=$F48,FU$6&lt;=$H48)*(FU$6-$F48+1),$J48/2,$M48,TRUE)-_xlfn.NORM.DIST(AND(FU$6&gt;=$F48,FU$6&lt;=$H48)*(FT$6-$F48+1),$J48/2,$M48,TRUE))/(1-2*_xlfn.NORM.DIST(0,$J48/2,$M48,TRUE))*$D48+($K48="Steady Growth")*(AND(FU$6&gt;=$F48,FU$6&lt;=$H48)*((FU$6-$F48+1)/($J48*($J48+1)/2)*$D48))+($K48="custom")*CustCF!FO48</f>
        <v>0</v>
      </c>
      <c r="FV48" s="95">
        <f>($K48="Bell Curve")*(_xlfn.NORM.DIST(AND(FV$6&gt;=$F48,FV$6&lt;=$H48)*(FV$6-$F48+1),$J48/2,$M48,TRUE)-_xlfn.NORM.DIST(AND(FV$6&gt;=$F48,FV$6&lt;=$H48)*(FU$6-$F48+1),$J48/2,$M48,TRUE))/(1-2*_xlfn.NORM.DIST(0,$J48/2,$M48,TRUE))*$D48+($K48="Steady Growth")*(AND(FV$6&gt;=$F48,FV$6&lt;=$H48)*((FV$6-$F48+1)/($J48*($J48+1)/2)*$D48))+($K48="custom")*CustCF!FP48</f>
        <v>0</v>
      </c>
      <c r="FW48" s="95">
        <f>($K48="Bell Curve")*(_xlfn.NORM.DIST(AND(FW$6&gt;=$F48,FW$6&lt;=$H48)*(FW$6-$F48+1),$J48/2,$M48,TRUE)-_xlfn.NORM.DIST(AND(FW$6&gt;=$F48,FW$6&lt;=$H48)*(FV$6-$F48+1),$J48/2,$M48,TRUE))/(1-2*_xlfn.NORM.DIST(0,$J48/2,$M48,TRUE))*$D48+($K48="Steady Growth")*(AND(FW$6&gt;=$F48,FW$6&lt;=$H48)*((FW$6-$F48+1)/($J48*($J48+1)/2)*$D48))+($K48="custom")*CustCF!FQ48</f>
        <v>0</v>
      </c>
      <c r="FX48" s="95">
        <f>($K48="Bell Curve")*(_xlfn.NORM.DIST(AND(FX$6&gt;=$F48,FX$6&lt;=$H48)*(FX$6-$F48+1),$J48/2,$M48,TRUE)-_xlfn.NORM.DIST(AND(FX$6&gt;=$F48,FX$6&lt;=$H48)*(FW$6-$F48+1),$J48/2,$M48,TRUE))/(1-2*_xlfn.NORM.DIST(0,$J48/2,$M48,TRUE))*$D48+($K48="Steady Growth")*(AND(FX$6&gt;=$F48,FX$6&lt;=$H48)*((FX$6-$F48+1)/($J48*($J48+1)/2)*$D48))+($K48="custom")*CustCF!FR48</f>
        <v>0</v>
      </c>
      <c r="FY48" s="95">
        <f>($K48="Bell Curve")*(_xlfn.NORM.DIST(AND(FY$6&gt;=$F48,FY$6&lt;=$H48)*(FY$6-$F48+1),$J48/2,$M48,TRUE)-_xlfn.NORM.DIST(AND(FY$6&gt;=$F48,FY$6&lt;=$H48)*(FX$6-$F48+1),$J48/2,$M48,TRUE))/(1-2*_xlfn.NORM.DIST(0,$J48/2,$M48,TRUE))*$D48+($K48="Steady Growth")*(AND(FY$6&gt;=$F48,FY$6&lt;=$H48)*((FY$6-$F48+1)/($J48*($J48+1)/2)*$D48))+($K48="custom")*CustCF!FS48</f>
        <v>0</v>
      </c>
      <c r="FZ48" s="95">
        <f>($K48="Bell Curve")*(_xlfn.NORM.DIST(AND(FZ$6&gt;=$F48,FZ$6&lt;=$H48)*(FZ$6-$F48+1),$J48/2,$M48,TRUE)-_xlfn.NORM.DIST(AND(FZ$6&gt;=$F48,FZ$6&lt;=$H48)*(FY$6-$F48+1),$J48/2,$M48,TRUE))/(1-2*_xlfn.NORM.DIST(0,$J48/2,$M48,TRUE))*$D48+($K48="Steady Growth")*(AND(FZ$6&gt;=$F48,FZ$6&lt;=$H48)*((FZ$6-$F48+1)/($J48*($J48+1)/2)*$D48))+($K48="custom")*CustCF!FT48</f>
        <v>0</v>
      </c>
      <c r="GA48" s="95">
        <f>($K48="Bell Curve")*(_xlfn.NORM.DIST(AND(GA$6&gt;=$F48,GA$6&lt;=$H48)*(GA$6-$F48+1),$J48/2,$M48,TRUE)-_xlfn.NORM.DIST(AND(GA$6&gt;=$F48,GA$6&lt;=$H48)*(FZ$6-$F48+1),$J48/2,$M48,TRUE))/(1-2*_xlfn.NORM.DIST(0,$J48/2,$M48,TRUE))*$D48+($K48="Steady Growth")*(AND(GA$6&gt;=$F48,GA$6&lt;=$H48)*((GA$6-$F48+1)/($J48*($J48+1)/2)*$D48))+($K48="custom")*CustCF!FU48</f>
        <v>0</v>
      </c>
      <c r="GB48" s="95">
        <f>($K48="Bell Curve")*(_xlfn.NORM.DIST(AND(GB$6&gt;=$F48,GB$6&lt;=$H48)*(GB$6-$F48+1),$J48/2,$M48,TRUE)-_xlfn.NORM.DIST(AND(GB$6&gt;=$F48,GB$6&lt;=$H48)*(GA$6-$F48+1),$J48/2,$M48,TRUE))/(1-2*_xlfn.NORM.DIST(0,$J48/2,$M48,TRUE))*$D48+($K48="Steady Growth")*(AND(GB$6&gt;=$F48,GB$6&lt;=$H48)*((GB$6-$F48+1)/($J48*($J48+1)/2)*$D48))+($K48="custom")*CustCF!FV48</f>
        <v>0</v>
      </c>
      <c r="GC48" s="95">
        <f>($K48="Bell Curve")*(_xlfn.NORM.DIST(AND(GC$6&gt;=$F48,GC$6&lt;=$H48)*(GC$6-$F48+1),$J48/2,$M48,TRUE)-_xlfn.NORM.DIST(AND(GC$6&gt;=$F48,GC$6&lt;=$H48)*(GB$6-$F48+1),$J48/2,$M48,TRUE))/(1-2*_xlfn.NORM.DIST(0,$J48/2,$M48,TRUE))*$D48+($K48="Steady Growth")*(AND(GC$6&gt;=$F48,GC$6&lt;=$H48)*((GC$6-$F48+1)/($J48*($J48+1)/2)*$D48))+($K48="custom")*CustCF!FW48</f>
        <v>0</v>
      </c>
      <c r="GD48" s="95">
        <f>($K48="Bell Curve")*(_xlfn.NORM.DIST(AND(GD$6&gt;=$F48,GD$6&lt;=$H48)*(GD$6-$F48+1),$J48/2,$M48,TRUE)-_xlfn.NORM.DIST(AND(GD$6&gt;=$F48,GD$6&lt;=$H48)*(GC$6-$F48+1),$J48/2,$M48,TRUE))/(1-2*_xlfn.NORM.DIST(0,$J48/2,$M48,TRUE))*$D48+($K48="Steady Growth")*(AND(GD$6&gt;=$F48,GD$6&lt;=$H48)*((GD$6-$F48+1)/($J48*($J48+1)/2)*$D48))+($K48="custom")*CustCF!FX48</f>
        <v>0</v>
      </c>
      <c r="GE48" s="95">
        <f>($K48="Bell Curve")*(_xlfn.NORM.DIST(AND(GE$6&gt;=$F48,GE$6&lt;=$H48)*(GE$6-$F48+1),$J48/2,$M48,TRUE)-_xlfn.NORM.DIST(AND(GE$6&gt;=$F48,GE$6&lt;=$H48)*(GD$6-$F48+1),$J48/2,$M48,TRUE))/(1-2*_xlfn.NORM.DIST(0,$J48/2,$M48,TRUE))*$D48+($K48="Steady Growth")*(AND(GE$6&gt;=$F48,GE$6&lt;=$H48)*((GE$6-$F48+1)/($J48*($J48+1)/2)*$D48))+($K48="custom")*CustCF!FY48</f>
        <v>0</v>
      </c>
      <c r="GF48" s="95">
        <f>($K48="Bell Curve")*(_xlfn.NORM.DIST(AND(GF$6&gt;=$F48,GF$6&lt;=$H48)*(GF$6-$F48+1),$J48/2,$M48,TRUE)-_xlfn.NORM.DIST(AND(GF$6&gt;=$F48,GF$6&lt;=$H48)*(GE$6-$F48+1),$J48/2,$M48,TRUE))/(1-2*_xlfn.NORM.DIST(0,$J48/2,$M48,TRUE))*$D48+($K48="Steady Growth")*(AND(GF$6&gt;=$F48,GF$6&lt;=$H48)*((GF$6-$F48+1)/($J48*($J48+1)/2)*$D48))+($K48="custom")*CustCF!FZ48</f>
        <v>0</v>
      </c>
      <c r="GG48" s="95">
        <f>($K48="Bell Curve")*(_xlfn.NORM.DIST(AND(GG$6&gt;=$F48,GG$6&lt;=$H48)*(GG$6-$F48+1),$J48/2,$M48,TRUE)-_xlfn.NORM.DIST(AND(GG$6&gt;=$F48,GG$6&lt;=$H48)*(GF$6-$F48+1),$J48/2,$M48,TRUE))/(1-2*_xlfn.NORM.DIST(0,$J48/2,$M48,TRUE))*$D48+($K48="Steady Growth")*(AND(GG$6&gt;=$F48,GG$6&lt;=$H48)*((GG$6-$F48+1)/($J48*($J48+1)/2)*$D48))+($K48="custom")*CustCF!GA48</f>
        <v>0</v>
      </c>
      <c r="GH48" s="95">
        <f>($K48="Bell Curve")*(_xlfn.NORM.DIST(AND(GH$6&gt;=$F48,GH$6&lt;=$H48)*(GH$6-$F48+1),$J48/2,$M48,TRUE)-_xlfn.NORM.DIST(AND(GH$6&gt;=$F48,GH$6&lt;=$H48)*(GG$6-$F48+1),$J48/2,$M48,TRUE))/(1-2*_xlfn.NORM.DIST(0,$J48/2,$M48,TRUE))*$D48+($K48="Steady Growth")*(AND(GH$6&gt;=$F48,GH$6&lt;=$H48)*((GH$6-$F48+1)/($J48*($J48+1)/2)*$D48))+($K48="custom")*CustCF!GB48</f>
        <v>0</v>
      </c>
      <c r="GI48" s="95">
        <f>($K48="Bell Curve")*(_xlfn.NORM.DIST(AND(GI$6&gt;=$F48,GI$6&lt;=$H48)*(GI$6-$F48+1),$J48/2,$M48,TRUE)-_xlfn.NORM.DIST(AND(GI$6&gt;=$F48,GI$6&lt;=$H48)*(GH$6-$F48+1),$J48/2,$M48,TRUE))/(1-2*_xlfn.NORM.DIST(0,$J48/2,$M48,TRUE))*$D48+($K48="Steady Growth")*(AND(GI$6&gt;=$F48,GI$6&lt;=$H48)*((GI$6-$F48+1)/($J48*($J48+1)/2)*$D48))+($K48="custom")*CustCF!GC48</f>
        <v>0</v>
      </c>
      <c r="GJ48" s="95">
        <f>($K48="Bell Curve")*(_xlfn.NORM.DIST(AND(GJ$6&gt;=$F48,GJ$6&lt;=$H48)*(GJ$6-$F48+1),$J48/2,$M48,TRUE)-_xlfn.NORM.DIST(AND(GJ$6&gt;=$F48,GJ$6&lt;=$H48)*(GI$6-$F48+1),$J48/2,$M48,TRUE))/(1-2*_xlfn.NORM.DIST(0,$J48/2,$M48,TRUE))*$D48+($K48="Steady Growth")*(AND(GJ$6&gt;=$F48,GJ$6&lt;=$H48)*((GJ$6-$F48+1)/($J48*($J48+1)/2)*$D48))+($K48="custom")*CustCF!GD48</f>
        <v>0</v>
      </c>
      <c r="GK48" s="95">
        <f>($K48="Bell Curve")*(_xlfn.NORM.DIST(AND(GK$6&gt;=$F48,GK$6&lt;=$H48)*(GK$6-$F48+1),$J48/2,$M48,TRUE)-_xlfn.NORM.DIST(AND(GK$6&gt;=$F48,GK$6&lt;=$H48)*(GJ$6-$F48+1),$J48/2,$M48,TRUE))/(1-2*_xlfn.NORM.DIST(0,$J48/2,$M48,TRUE))*$D48+($K48="Steady Growth")*(AND(GK$6&gt;=$F48,GK$6&lt;=$H48)*((GK$6-$F48+1)/($J48*($J48+1)/2)*$D48))+($K48="custom")*CustCF!GE48</f>
        <v>0</v>
      </c>
      <c r="GL48" s="95">
        <f>($K48="Bell Curve")*(_xlfn.NORM.DIST(AND(GL$6&gt;=$F48,GL$6&lt;=$H48)*(GL$6-$F48+1),$J48/2,$M48,TRUE)-_xlfn.NORM.DIST(AND(GL$6&gt;=$F48,GL$6&lt;=$H48)*(GK$6-$F48+1),$J48/2,$M48,TRUE))/(1-2*_xlfn.NORM.DIST(0,$J48/2,$M48,TRUE))*$D48+($K48="Steady Growth")*(AND(GL$6&gt;=$F48,GL$6&lt;=$H48)*((GL$6-$F48+1)/($J48*($J48+1)/2)*$D48))+($K48="custom")*CustCF!GF48</f>
        <v>0</v>
      </c>
      <c r="GM48" s="95">
        <f>($K48="Bell Curve")*(_xlfn.NORM.DIST(AND(GM$6&gt;=$F48,GM$6&lt;=$H48)*(GM$6-$F48+1),$J48/2,$M48,TRUE)-_xlfn.NORM.DIST(AND(GM$6&gt;=$F48,GM$6&lt;=$H48)*(GL$6-$F48+1),$J48/2,$M48,TRUE))/(1-2*_xlfn.NORM.DIST(0,$J48/2,$M48,TRUE))*$D48+($K48="Steady Growth")*(AND(GM$6&gt;=$F48,GM$6&lt;=$H48)*((GM$6-$F48+1)/($J48*($J48+1)/2)*$D48))+($K48="custom")*CustCF!GG48</f>
        <v>0</v>
      </c>
      <c r="GN48" s="268">
        <f>($K48="Bell Curve")*(_xlfn.NORM.DIST(AND(GN$6&gt;=$F48,GN$6&lt;=$H48)*(GN$6-$F48+1),$J48/2,$M48,TRUE)-_xlfn.NORM.DIST(AND(GN$6&gt;=$F48,GN$6&lt;=$H48)*(GM$6-$F48+1),$J48/2,$M48,TRUE))/(1-2*_xlfn.NORM.DIST(0,$J48/2,$M48,TRUE))*$D48+($K48="Steady Growth")*(AND(GN$6&gt;=$F48,GN$6&lt;=$H48)*((GN$6-$F48+1)/($J48*($J48+1)/2)*$D48))+($K48="custom")*CustCF!GH48</f>
        <v>0</v>
      </c>
      <c r="GO48" s="1"/>
      <c r="GP48" s="67"/>
    </row>
    <row r="49" spans="1:198" customFormat="1" hidden="1" outlineLevel="1" x14ac:dyDescent="0.75">
      <c r="A49" s="1"/>
      <c r="B49" s="1"/>
      <c r="C49" s="262">
        <f>Budget!T21</f>
        <v>0</v>
      </c>
      <c r="D49" s="19">
        <f>Budget!U21</f>
        <v>0</v>
      </c>
      <c r="E49" s="19" t="str">
        <f t="shared" si="33"/>
        <v/>
      </c>
      <c r="F49" s="263">
        <v>1</v>
      </c>
      <c r="G49" s="257">
        <f>IF(L49="custom",CustCF!F49,INDEX($P$8:$GN$8,MATCH(F49,$P$6:$GN$6,0)))</f>
        <v>46081</v>
      </c>
      <c r="H49" s="264">
        <v>24</v>
      </c>
      <c r="I49" s="257">
        <f>IF(L49="custom",CustCF!G49,INDEX($P$8:$GN$8,MATCH(H49,$P$6:$GN$6,0)))</f>
        <v>46783</v>
      </c>
      <c r="J49" s="260">
        <f t="shared" si="34"/>
        <v>24</v>
      </c>
      <c r="K49" s="265" t="s">
        <v>116</v>
      </c>
      <c r="L49" s="266" t="s">
        <v>141</v>
      </c>
      <c r="M49" s="267">
        <f t="shared" si="35"/>
        <v>9</v>
      </c>
      <c r="N49" s="18">
        <f t="shared" si="26"/>
        <v>0</v>
      </c>
      <c r="O49" s="1372">
        <f t="shared" si="16"/>
        <v>0</v>
      </c>
      <c r="P49" s="95">
        <f>($K49="Bell Curve")*(_xlfn.NORM.DIST(AND(P$6&gt;=$F49,P$6&lt;=$H49)*(P$6-$F49+1),$J49/2,$M49,TRUE)-_xlfn.NORM.DIST(AND(P$6&gt;=$F49,P$6&lt;=$H49)*(O$6-$F49+1),$J49/2,$M49,TRUE))/(1-2*_xlfn.NORM.DIST(0,$J49/2,$M49,TRUE))*$D49+($K49="Steady Growth")*(AND(P$6&gt;=$F49,P$6&lt;=$H49)*((P$6-$F49+1)/($J49*($J49+1)/2)*$D49))+($K49="custom")*CustCF!J49</f>
        <v>0</v>
      </c>
      <c r="Q49" s="95">
        <f>($K49="Bell Curve")*(_xlfn.NORM.DIST(AND(Q$6&gt;=$F49,Q$6&lt;=$H49)*(Q$6-$F49+1),$J49/2,$M49,TRUE)-_xlfn.NORM.DIST(AND(Q$6&gt;=$F49,Q$6&lt;=$H49)*(P$6-$F49+1),$J49/2,$M49,TRUE))/(1-2*_xlfn.NORM.DIST(0,$J49/2,$M49,TRUE))*$D49+($K49="Steady Growth")*(AND(Q$6&gt;=$F49,Q$6&lt;=$H49)*((Q$6-$F49+1)/($J49*($J49+1)/2)*$D49))+($K49="custom")*CustCF!K49</f>
        <v>0</v>
      </c>
      <c r="R49" s="95">
        <f>($K49="Bell Curve")*(_xlfn.NORM.DIST(AND(R$6&gt;=$F49,R$6&lt;=$H49)*(R$6-$F49+1),$J49/2,$M49,TRUE)-_xlfn.NORM.DIST(AND(R$6&gt;=$F49,R$6&lt;=$H49)*(Q$6-$F49+1),$J49/2,$M49,TRUE))/(1-2*_xlfn.NORM.DIST(0,$J49/2,$M49,TRUE))*$D49+($K49="Steady Growth")*(AND(R$6&gt;=$F49,R$6&lt;=$H49)*((R$6-$F49+1)/($J49*($J49+1)/2)*$D49))+($K49="custom")*CustCF!L49</f>
        <v>0</v>
      </c>
      <c r="S49" s="95">
        <f>($K49="Bell Curve")*(_xlfn.NORM.DIST(AND(S$6&gt;=$F49,S$6&lt;=$H49)*(S$6-$F49+1),$J49/2,$M49,TRUE)-_xlfn.NORM.DIST(AND(S$6&gt;=$F49,S$6&lt;=$H49)*(R$6-$F49+1),$J49/2,$M49,TRUE))/(1-2*_xlfn.NORM.DIST(0,$J49/2,$M49,TRUE))*$D49+($K49="Steady Growth")*(AND(S$6&gt;=$F49,S$6&lt;=$H49)*((S$6-$F49+1)/($J49*($J49+1)/2)*$D49))+($K49="custom")*CustCF!M49</f>
        <v>0</v>
      </c>
      <c r="T49" s="95">
        <f>($K49="Bell Curve")*(_xlfn.NORM.DIST(AND(T$6&gt;=$F49,T$6&lt;=$H49)*(T$6-$F49+1),$J49/2,$M49,TRUE)-_xlfn.NORM.DIST(AND(T$6&gt;=$F49,T$6&lt;=$H49)*(S$6-$F49+1),$J49/2,$M49,TRUE))/(1-2*_xlfn.NORM.DIST(0,$J49/2,$M49,TRUE))*$D49+($K49="Steady Growth")*(AND(T$6&gt;=$F49,T$6&lt;=$H49)*((T$6-$F49+1)/($J49*($J49+1)/2)*$D49))+($K49="custom")*CustCF!N49</f>
        <v>0</v>
      </c>
      <c r="U49" s="95">
        <f>($K49="Bell Curve")*(_xlfn.NORM.DIST(AND(U$6&gt;=$F49,U$6&lt;=$H49)*(U$6-$F49+1),$J49/2,$M49,TRUE)-_xlfn.NORM.DIST(AND(U$6&gt;=$F49,U$6&lt;=$H49)*(T$6-$F49+1),$J49/2,$M49,TRUE))/(1-2*_xlfn.NORM.DIST(0,$J49/2,$M49,TRUE))*$D49+($K49="Steady Growth")*(AND(U$6&gt;=$F49,U$6&lt;=$H49)*((U$6-$F49+1)/($J49*($J49+1)/2)*$D49))+($K49="custom")*CustCF!O49</f>
        <v>0</v>
      </c>
      <c r="V49" s="95">
        <f>($K49="Bell Curve")*(_xlfn.NORM.DIST(AND(V$6&gt;=$F49,V$6&lt;=$H49)*(V$6-$F49+1),$J49/2,$M49,TRUE)-_xlfn.NORM.DIST(AND(V$6&gt;=$F49,V$6&lt;=$H49)*(U$6-$F49+1),$J49/2,$M49,TRUE))/(1-2*_xlfn.NORM.DIST(0,$J49/2,$M49,TRUE))*$D49+($K49="Steady Growth")*(AND(V$6&gt;=$F49,V$6&lt;=$H49)*((V$6-$F49+1)/($J49*($J49+1)/2)*$D49))+($K49="custom")*CustCF!P49</f>
        <v>0</v>
      </c>
      <c r="W49" s="95">
        <f>($K49="Bell Curve")*(_xlfn.NORM.DIST(AND(W$6&gt;=$F49,W$6&lt;=$H49)*(W$6-$F49+1),$J49/2,$M49,TRUE)-_xlfn.NORM.DIST(AND(W$6&gt;=$F49,W$6&lt;=$H49)*(V$6-$F49+1),$J49/2,$M49,TRUE))/(1-2*_xlfn.NORM.DIST(0,$J49/2,$M49,TRUE))*$D49+($K49="Steady Growth")*(AND(W$6&gt;=$F49,W$6&lt;=$H49)*((W$6-$F49+1)/($J49*($J49+1)/2)*$D49))+($K49="custom")*CustCF!Q49</f>
        <v>0</v>
      </c>
      <c r="X49" s="95">
        <f>($K49="Bell Curve")*(_xlfn.NORM.DIST(AND(X$6&gt;=$F49,X$6&lt;=$H49)*(X$6-$F49+1),$J49/2,$M49,TRUE)-_xlfn.NORM.DIST(AND(X$6&gt;=$F49,X$6&lt;=$H49)*(W$6-$F49+1),$J49/2,$M49,TRUE))/(1-2*_xlfn.NORM.DIST(0,$J49/2,$M49,TRUE))*$D49+($K49="Steady Growth")*(AND(X$6&gt;=$F49,X$6&lt;=$H49)*((X$6-$F49+1)/($J49*($J49+1)/2)*$D49))+($K49="custom")*CustCF!R49</f>
        <v>0</v>
      </c>
      <c r="Y49" s="95">
        <f>($K49="Bell Curve")*(_xlfn.NORM.DIST(AND(Y$6&gt;=$F49,Y$6&lt;=$H49)*(Y$6-$F49+1),$J49/2,$M49,TRUE)-_xlfn.NORM.DIST(AND(Y$6&gt;=$F49,Y$6&lt;=$H49)*(X$6-$F49+1),$J49/2,$M49,TRUE))/(1-2*_xlfn.NORM.DIST(0,$J49/2,$M49,TRUE))*$D49+($K49="Steady Growth")*(AND(Y$6&gt;=$F49,Y$6&lt;=$H49)*((Y$6-$F49+1)/($J49*($J49+1)/2)*$D49))+($K49="custom")*CustCF!S49</f>
        <v>0</v>
      </c>
      <c r="Z49" s="95">
        <f>($K49="Bell Curve")*(_xlfn.NORM.DIST(AND(Z$6&gt;=$F49,Z$6&lt;=$H49)*(Z$6-$F49+1),$J49/2,$M49,TRUE)-_xlfn.NORM.DIST(AND(Z$6&gt;=$F49,Z$6&lt;=$H49)*(Y$6-$F49+1),$J49/2,$M49,TRUE))/(1-2*_xlfn.NORM.DIST(0,$J49/2,$M49,TRUE))*$D49+($K49="Steady Growth")*(AND(Z$6&gt;=$F49,Z$6&lt;=$H49)*((Z$6-$F49+1)/($J49*($J49+1)/2)*$D49))+($K49="custom")*CustCF!T49</f>
        <v>0</v>
      </c>
      <c r="AA49" s="95">
        <f>($K49="Bell Curve")*(_xlfn.NORM.DIST(AND(AA$6&gt;=$F49,AA$6&lt;=$H49)*(AA$6-$F49+1),$J49/2,$M49,TRUE)-_xlfn.NORM.DIST(AND(AA$6&gt;=$F49,AA$6&lt;=$H49)*(Z$6-$F49+1),$J49/2,$M49,TRUE))/(1-2*_xlfn.NORM.DIST(0,$J49/2,$M49,TRUE))*$D49+($K49="Steady Growth")*(AND(AA$6&gt;=$F49,AA$6&lt;=$H49)*((AA$6-$F49+1)/($J49*($J49+1)/2)*$D49))+($K49="custom")*CustCF!U49</f>
        <v>0</v>
      </c>
      <c r="AB49" s="95">
        <f>($K49="Bell Curve")*(_xlfn.NORM.DIST(AND(AB$6&gt;=$F49,AB$6&lt;=$H49)*(AB$6-$F49+1),$J49/2,$M49,TRUE)-_xlfn.NORM.DIST(AND(AB$6&gt;=$F49,AB$6&lt;=$H49)*(AA$6-$F49+1),$J49/2,$M49,TRUE))/(1-2*_xlfn.NORM.DIST(0,$J49/2,$M49,TRUE))*$D49+($K49="Steady Growth")*(AND(AB$6&gt;=$F49,AB$6&lt;=$H49)*((AB$6-$F49+1)/($J49*($J49+1)/2)*$D49))+($K49="custom")*CustCF!V49</f>
        <v>0</v>
      </c>
      <c r="AC49" s="95">
        <f>($K49="Bell Curve")*(_xlfn.NORM.DIST(AND(AC$6&gt;=$F49,AC$6&lt;=$H49)*(AC$6-$F49+1),$J49/2,$M49,TRUE)-_xlfn.NORM.DIST(AND(AC$6&gt;=$F49,AC$6&lt;=$H49)*(AB$6-$F49+1),$J49/2,$M49,TRUE))/(1-2*_xlfn.NORM.DIST(0,$J49/2,$M49,TRUE))*$D49+($K49="Steady Growth")*(AND(AC$6&gt;=$F49,AC$6&lt;=$H49)*((AC$6-$F49+1)/($J49*($J49+1)/2)*$D49))+($K49="custom")*CustCF!W49</f>
        <v>0</v>
      </c>
      <c r="AD49" s="95">
        <f>($K49="Bell Curve")*(_xlfn.NORM.DIST(AND(AD$6&gt;=$F49,AD$6&lt;=$H49)*(AD$6-$F49+1),$J49/2,$M49,TRUE)-_xlfn.NORM.DIST(AND(AD$6&gt;=$F49,AD$6&lt;=$H49)*(AC$6-$F49+1),$J49/2,$M49,TRUE))/(1-2*_xlfn.NORM.DIST(0,$J49/2,$M49,TRUE))*$D49+($K49="Steady Growth")*(AND(AD$6&gt;=$F49,AD$6&lt;=$H49)*((AD$6-$F49+1)/($J49*($J49+1)/2)*$D49))+($K49="custom")*CustCF!X49</f>
        <v>0</v>
      </c>
      <c r="AE49" s="95">
        <f>($K49="Bell Curve")*(_xlfn.NORM.DIST(AND(AE$6&gt;=$F49,AE$6&lt;=$H49)*(AE$6-$F49+1),$J49/2,$M49,TRUE)-_xlfn.NORM.DIST(AND(AE$6&gt;=$F49,AE$6&lt;=$H49)*(AD$6-$F49+1),$J49/2,$M49,TRUE))/(1-2*_xlfn.NORM.DIST(0,$J49/2,$M49,TRUE))*$D49+($K49="Steady Growth")*(AND(AE$6&gt;=$F49,AE$6&lt;=$H49)*((AE$6-$F49+1)/($J49*($J49+1)/2)*$D49))+($K49="custom")*CustCF!Y49</f>
        <v>0</v>
      </c>
      <c r="AF49" s="95">
        <f>($K49="Bell Curve")*(_xlfn.NORM.DIST(AND(AF$6&gt;=$F49,AF$6&lt;=$H49)*(AF$6-$F49+1),$J49/2,$M49,TRUE)-_xlfn.NORM.DIST(AND(AF$6&gt;=$F49,AF$6&lt;=$H49)*(AE$6-$F49+1),$J49/2,$M49,TRUE))/(1-2*_xlfn.NORM.DIST(0,$J49/2,$M49,TRUE))*$D49+($K49="Steady Growth")*(AND(AF$6&gt;=$F49,AF$6&lt;=$H49)*((AF$6-$F49+1)/($J49*($J49+1)/2)*$D49))+($K49="custom")*CustCF!Z49</f>
        <v>0</v>
      </c>
      <c r="AG49" s="95">
        <f>($K49="Bell Curve")*(_xlfn.NORM.DIST(AND(AG$6&gt;=$F49,AG$6&lt;=$H49)*(AG$6-$F49+1),$J49/2,$M49,TRUE)-_xlfn.NORM.DIST(AND(AG$6&gt;=$F49,AG$6&lt;=$H49)*(AF$6-$F49+1),$J49/2,$M49,TRUE))/(1-2*_xlfn.NORM.DIST(0,$J49/2,$M49,TRUE))*$D49+($K49="Steady Growth")*(AND(AG$6&gt;=$F49,AG$6&lt;=$H49)*((AG$6-$F49+1)/($J49*($J49+1)/2)*$D49))+($K49="custom")*CustCF!AA49</f>
        <v>0</v>
      </c>
      <c r="AH49" s="95">
        <f>($K49="Bell Curve")*(_xlfn.NORM.DIST(AND(AH$6&gt;=$F49,AH$6&lt;=$H49)*(AH$6-$F49+1),$J49/2,$M49,TRUE)-_xlfn.NORM.DIST(AND(AH$6&gt;=$F49,AH$6&lt;=$H49)*(AG$6-$F49+1),$J49/2,$M49,TRUE))/(1-2*_xlfn.NORM.DIST(0,$J49/2,$M49,TRUE))*$D49+($K49="Steady Growth")*(AND(AH$6&gt;=$F49,AH$6&lt;=$H49)*((AH$6-$F49+1)/($J49*($J49+1)/2)*$D49))+($K49="custom")*CustCF!AB49</f>
        <v>0</v>
      </c>
      <c r="AI49" s="95">
        <f>($K49="Bell Curve")*(_xlfn.NORM.DIST(AND(AI$6&gt;=$F49,AI$6&lt;=$H49)*(AI$6-$F49+1),$J49/2,$M49,TRUE)-_xlfn.NORM.DIST(AND(AI$6&gt;=$F49,AI$6&lt;=$H49)*(AH$6-$F49+1),$J49/2,$M49,TRUE))/(1-2*_xlfn.NORM.DIST(0,$J49/2,$M49,TRUE))*$D49+($K49="Steady Growth")*(AND(AI$6&gt;=$F49,AI$6&lt;=$H49)*((AI$6-$F49+1)/($J49*($J49+1)/2)*$D49))+($K49="custom")*CustCF!AC49</f>
        <v>0</v>
      </c>
      <c r="AJ49" s="95">
        <f>($K49="Bell Curve")*(_xlfn.NORM.DIST(AND(AJ$6&gt;=$F49,AJ$6&lt;=$H49)*(AJ$6-$F49+1),$J49/2,$M49,TRUE)-_xlfn.NORM.DIST(AND(AJ$6&gt;=$F49,AJ$6&lt;=$H49)*(AI$6-$F49+1),$J49/2,$M49,TRUE))/(1-2*_xlfn.NORM.DIST(0,$J49/2,$M49,TRUE))*$D49+($K49="Steady Growth")*(AND(AJ$6&gt;=$F49,AJ$6&lt;=$H49)*((AJ$6-$F49+1)/($J49*($J49+1)/2)*$D49))+($K49="custom")*CustCF!AD49</f>
        <v>0</v>
      </c>
      <c r="AK49" s="95">
        <f>($K49="Bell Curve")*(_xlfn.NORM.DIST(AND(AK$6&gt;=$F49,AK$6&lt;=$H49)*(AK$6-$F49+1),$J49/2,$M49,TRUE)-_xlfn.NORM.DIST(AND(AK$6&gt;=$F49,AK$6&lt;=$H49)*(AJ$6-$F49+1),$J49/2,$M49,TRUE))/(1-2*_xlfn.NORM.DIST(0,$J49/2,$M49,TRUE))*$D49+($K49="Steady Growth")*(AND(AK$6&gt;=$F49,AK$6&lt;=$H49)*((AK$6-$F49+1)/($J49*($J49+1)/2)*$D49))+($K49="custom")*CustCF!AE49</f>
        <v>0</v>
      </c>
      <c r="AL49" s="95">
        <f>($K49="Bell Curve")*(_xlfn.NORM.DIST(AND(AL$6&gt;=$F49,AL$6&lt;=$H49)*(AL$6-$F49+1),$J49/2,$M49,TRUE)-_xlfn.NORM.DIST(AND(AL$6&gt;=$F49,AL$6&lt;=$H49)*(AK$6-$F49+1),$J49/2,$M49,TRUE))/(1-2*_xlfn.NORM.DIST(0,$J49/2,$M49,TRUE))*$D49+($K49="Steady Growth")*(AND(AL$6&gt;=$F49,AL$6&lt;=$H49)*((AL$6-$F49+1)/($J49*($J49+1)/2)*$D49))+($K49="custom")*CustCF!AF49</f>
        <v>0</v>
      </c>
      <c r="AM49" s="95">
        <f>($K49="Bell Curve")*(_xlfn.NORM.DIST(AND(AM$6&gt;=$F49,AM$6&lt;=$H49)*(AM$6-$F49+1),$J49/2,$M49,TRUE)-_xlfn.NORM.DIST(AND(AM$6&gt;=$F49,AM$6&lt;=$H49)*(AL$6-$F49+1),$J49/2,$M49,TRUE))/(1-2*_xlfn.NORM.DIST(0,$J49/2,$M49,TRUE))*$D49+($K49="Steady Growth")*(AND(AM$6&gt;=$F49,AM$6&lt;=$H49)*((AM$6-$F49+1)/($J49*($J49+1)/2)*$D49))+($K49="custom")*CustCF!AG49</f>
        <v>0</v>
      </c>
      <c r="AN49" s="95">
        <f>($K49="Bell Curve")*(_xlfn.NORM.DIST(AND(AN$6&gt;=$F49,AN$6&lt;=$H49)*(AN$6-$F49+1),$J49/2,$M49,TRUE)-_xlfn.NORM.DIST(AND(AN$6&gt;=$F49,AN$6&lt;=$H49)*(AM$6-$F49+1),$J49/2,$M49,TRUE))/(1-2*_xlfn.NORM.DIST(0,$J49/2,$M49,TRUE))*$D49+($K49="Steady Growth")*(AND(AN$6&gt;=$F49,AN$6&lt;=$H49)*((AN$6-$F49+1)/($J49*($J49+1)/2)*$D49))+($K49="custom")*CustCF!AH49</f>
        <v>0</v>
      </c>
      <c r="AO49" s="95">
        <f>($K49="Bell Curve")*(_xlfn.NORM.DIST(AND(AO$6&gt;=$F49,AO$6&lt;=$H49)*(AO$6-$F49+1),$J49/2,$M49,TRUE)-_xlfn.NORM.DIST(AND(AO$6&gt;=$F49,AO$6&lt;=$H49)*(AN$6-$F49+1),$J49/2,$M49,TRUE))/(1-2*_xlfn.NORM.DIST(0,$J49/2,$M49,TRUE))*$D49+($K49="Steady Growth")*(AND(AO$6&gt;=$F49,AO$6&lt;=$H49)*((AO$6-$F49+1)/($J49*($J49+1)/2)*$D49))+($K49="custom")*CustCF!AI49</f>
        <v>0</v>
      </c>
      <c r="AP49" s="95">
        <f>($K49="Bell Curve")*(_xlfn.NORM.DIST(AND(AP$6&gt;=$F49,AP$6&lt;=$H49)*(AP$6-$F49+1),$J49/2,$M49,TRUE)-_xlfn.NORM.DIST(AND(AP$6&gt;=$F49,AP$6&lt;=$H49)*(AO$6-$F49+1),$J49/2,$M49,TRUE))/(1-2*_xlfn.NORM.DIST(0,$J49/2,$M49,TRUE))*$D49+($K49="Steady Growth")*(AND(AP$6&gt;=$F49,AP$6&lt;=$H49)*((AP$6-$F49+1)/($J49*($J49+1)/2)*$D49))+($K49="custom")*CustCF!AJ49</f>
        <v>0</v>
      </c>
      <c r="AQ49" s="95">
        <f>($K49="Bell Curve")*(_xlfn.NORM.DIST(AND(AQ$6&gt;=$F49,AQ$6&lt;=$H49)*(AQ$6-$F49+1),$J49/2,$M49,TRUE)-_xlfn.NORM.DIST(AND(AQ$6&gt;=$F49,AQ$6&lt;=$H49)*(AP$6-$F49+1),$J49/2,$M49,TRUE))/(1-2*_xlfn.NORM.DIST(0,$J49/2,$M49,TRUE))*$D49+($K49="Steady Growth")*(AND(AQ$6&gt;=$F49,AQ$6&lt;=$H49)*((AQ$6-$F49+1)/($J49*($J49+1)/2)*$D49))+($K49="custom")*CustCF!AK49</f>
        <v>0</v>
      </c>
      <c r="AR49" s="95">
        <f>($K49="Bell Curve")*(_xlfn.NORM.DIST(AND(AR$6&gt;=$F49,AR$6&lt;=$H49)*(AR$6-$F49+1),$J49/2,$M49,TRUE)-_xlfn.NORM.DIST(AND(AR$6&gt;=$F49,AR$6&lt;=$H49)*(AQ$6-$F49+1),$J49/2,$M49,TRUE))/(1-2*_xlfn.NORM.DIST(0,$J49/2,$M49,TRUE))*$D49+($K49="Steady Growth")*(AND(AR$6&gt;=$F49,AR$6&lt;=$H49)*((AR$6-$F49+1)/($J49*($J49+1)/2)*$D49))+($K49="custom")*CustCF!AL49</f>
        <v>0</v>
      </c>
      <c r="AS49" s="95">
        <f>($K49="Bell Curve")*(_xlfn.NORM.DIST(AND(AS$6&gt;=$F49,AS$6&lt;=$H49)*(AS$6-$F49+1),$J49/2,$M49,TRUE)-_xlfn.NORM.DIST(AND(AS$6&gt;=$F49,AS$6&lt;=$H49)*(AR$6-$F49+1),$J49/2,$M49,TRUE))/(1-2*_xlfn.NORM.DIST(0,$J49/2,$M49,TRUE))*$D49+($K49="Steady Growth")*(AND(AS$6&gt;=$F49,AS$6&lt;=$H49)*((AS$6-$F49+1)/($J49*($J49+1)/2)*$D49))+($K49="custom")*CustCF!AM49</f>
        <v>0</v>
      </c>
      <c r="AT49" s="95">
        <f>($K49="Bell Curve")*(_xlfn.NORM.DIST(AND(AT$6&gt;=$F49,AT$6&lt;=$H49)*(AT$6-$F49+1),$J49/2,$M49,TRUE)-_xlfn.NORM.DIST(AND(AT$6&gt;=$F49,AT$6&lt;=$H49)*(AS$6-$F49+1),$J49/2,$M49,TRUE))/(1-2*_xlfn.NORM.DIST(0,$J49/2,$M49,TRUE))*$D49+($K49="Steady Growth")*(AND(AT$6&gt;=$F49,AT$6&lt;=$H49)*((AT$6-$F49+1)/($J49*($J49+1)/2)*$D49))+($K49="custom")*CustCF!AN49</f>
        <v>0</v>
      </c>
      <c r="AU49" s="95">
        <f>($K49="Bell Curve")*(_xlfn.NORM.DIST(AND(AU$6&gt;=$F49,AU$6&lt;=$H49)*(AU$6-$F49+1),$J49/2,$M49,TRUE)-_xlfn.NORM.DIST(AND(AU$6&gt;=$F49,AU$6&lt;=$H49)*(AT$6-$F49+1),$J49/2,$M49,TRUE))/(1-2*_xlfn.NORM.DIST(0,$J49/2,$M49,TRUE))*$D49+($K49="Steady Growth")*(AND(AU$6&gt;=$F49,AU$6&lt;=$H49)*((AU$6-$F49+1)/($J49*($J49+1)/2)*$D49))+($K49="custom")*CustCF!AO49</f>
        <v>0</v>
      </c>
      <c r="AV49" s="95">
        <f>($K49="Bell Curve")*(_xlfn.NORM.DIST(AND(AV$6&gt;=$F49,AV$6&lt;=$H49)*(AV$6-$F49+1),$J49/2,$M49,TRUE)-_xlfn.NORM.DIST(AND(AV$6&gt;=$F49,AV$6&lt;=$H49)*(AU$6-$F49+1),$J49/2,$M49,TRUE))/(1-2*_xlfn.NORM.DIST(0,$J49/2,$M49,TRUE))*$D49+($K49="Steady Growth")*(AND(AV$6&gt;=$F49,AV$6&lt;=$H49)*((AV$6-$F49+1)/($J49*($J49+1)/2)*$D49))+($K49="custom")*CustCF!AP49</f>
        <v>0</v>
      </c>
      <c r="AW49" s="95">
        <f>($K49="Bell Curve")*(_xlfn.NORM.DIST(AND(AW$6&gt;=$F49,AW$6&lt;=$H49)*(AW$6-$F49+1),$J49/2,$M49,TRUE)-_xlfn.NORM.DIST(AND(AW$6&gt;=$F49,AW$6&lt;=$H49)*(AV$6-$F49+1),$J49/2,$M49,TRUE))/(1-2*_xlfn.NORM.DIST(0,$J49/2,$M49,TRUE))*$D49+($K49="Steady Growth")*(AND(AW$6&gt;=$F49,AW$6&lt;=$H49)*((AW$6-$F49+1)/($J49*($J49+1)/2)*$D49))+($K49="custom")*CustCF!AQ49</f>
        <v>0</v>
      </c>
      <c r="AX49" s="95">
        <f>($K49="Bell Curve")*(_xlfn.NORM.DIST(AND(AX$6&gt;=$F49,AX$6&lt;=$H49)*(AX$6-$F49+1),$J49/2,$M49,TRUE)-_xlfn.NORM.DIST(AND(AX$6&gt;=$F49,AX$6&lt;=$H49)*(AW$6-$F49+1),$J49/2,$M49,TRUE))/(1-2*_xlfn.NORM.DIST(0,$J49/2,$M49,TRUE))*$D49+($K49="Steady Growth")*(AND(AX$6&gt;=$F49,AX$6&lt;=$H49)*((AX$6-$F49+1)/($J49*($J49+1)/2)*$D49))+($K49="custom")*CustCF!AR49</f>
        <v>0</v>
      </c>
      <c r="AY49" s="95">
        <f>($K49="Bell Curve")*(_xlfn.NORM.DIST(AND(AY$6&gt;=$F49,AY$6&lt;=$H49)*(AY$6-$F49+1),$J49/2,$M49,TRUE)-_xlfn.NORM.DIST(AND(AY$6&gt;=$F49,AY$6&lt;=$H49)*(AX$6-$F49+1),$J49/2,$M49,TRUE))/(1-2*_xlfn.NORM.DIST(0,$J49/2,$M49,TRUE))*$D49+($K49="Steady Growth")*(AND(AY$6&gt;=$F49,AY$6&lt;=$H49)*((AY$6-$F49+1)/($J49*($J49+1)/2)*$D49))+($K49="custom")*CustCF!AS49</f>
        <v>0</v>
      </c>
      <c r="AZ49" s="95">
        <f>($K49="Bell Curve")*(_xlfn.NORM.DIST(AND(AZ$6&gt;=$F49,AZ$6&lt;=$H49)*(AZ$6-$F49+1),$J49/2,$M49,TRUE)-_xlfn.NORM.DIST(AND(AZ$6&gt;=$F49,AZ$6&lt;=$H49)*(AY$6-$F49+1),$J49/2,$M49,TRUE))/(1-2*_xlfn.NORM.DIST(0,$J49/2,$M49,TRUE))*$D49+($K49="Steady Growth")*(AND(AZ$6&gt;=$F49,AZ$6&lt;=$H49)*((AZ$6-$F49+1)/($J49*($J49+1)/2)*$D49))+($K49="custom")*CustCF!AT49</f>
        <v>0</v>
      </c>
      <c r="BA49" s="95">
        <f>($K49="Bell Curve")*(_xlfn.NORM.DIST(AND(BA$6&gt;=$F49,BA$6&lt;=$H49)*(BA$6-$F49+1),$J49/2,$M49,TRUE)-_xlfn.NORM.DIST(AND(BA$6&gt;=$F49,BA$6&lt;=$H49)*(AZ$6-$F49+1),$J49/2,$M49,TRUE))/(1-2*_xlfn.NORM.DIST(0,$J49/2,$M49,TRUE))*$D49+($K49="Steady Growth")*(AND(BA$6&gt;=$F49,BA$6&lt;=$H49)*((BA$6-$F49+1)/($J49*($J49+1)/2)*$D49))+($K49="custom")*CustCF!AU49</f>
        <v>0</v>
      </c>
      <c r="BB49" s="95">
        <f>($K49="Bell Curve")*(_xlfn.NORM.DIST(AND(BB$6&gt;=$F49,BB$6&lt;=$H49)*(BB$6-$F49+1),$J49/2,$M49,TRUE)-_xlfn.NORM.DIST(AND(BB$6&gt;=$F49,BB$6&lt;=$H49)*(BA$6-$F49+1),$J49/2,$M49,TRUE))/(1-2*_xlfn.NORM.DIST(0,$J49/2,$M49,TRUE))*$D49+($K49="Steady Growth")*(AND(BB$6&gt;=$F49,BB$6&lt;=$H49)*((BB$6-$F49+1)/($J49*($J49+1)/2)*$D49))+($K49="custom")*CustCF!AV49</f>
        <v>0</v>
      </c>
      <c r="BC49" s="95">
        <f>($K49="Bell Curve")*(_xlfn.NORM.DIST(AND(BC$6&gt;=$F49,BC$6&lt;=$H49)*(BC$6-$F49+1),$J49/2,$M49,TRUE)-_xlfn.NORM.DIST(AND(BC$6&gt;=$F49,BC$6&lt;=$H49)*(BB$6-$F49+1),$J49/2,$M49,TRUE))/(1-2*_xlfn.NORM.DIST(0,$J49/2,$M49,TRUE))*$D49+($K49="Steady Growth")*(AND(BC$6&gt;=$F49,BC$6&lt;=$H49)*((BC$6-$F49+1)/($J49*($J49+1)/2)*$D49))+($K49="custom")*CustCF!AW49</f>
        <v>0</v>
      </c>
      <c r="BD49" s="95">
        <f>($K49="Bell Curve")*(_xlfn.NORM.DIST(AND(BD$6&gt;=$F49,BD$6&lt;=$H49)*(BD$6-$F49+1),$J49/2,$M49,TRUE)-_xlfn.NORM.DIST(AND(BD$6&gt;=$F49,BD$6&lt;=$H49)*(BC$6-$F49+1),$J49/2,$M49,TRUE))/(1-2*_xlfn.NORM.DIST(0,$J49/2,$M49,TRUE))*$D49+($K49="Steady Growth")*(AND(BD$6&gt;=$F49,BD$6&lt;=$H49)*((BD$6-$F49+1)/($J49*($J49+1)/2)*$D49))+($K49="custom")*CustCF!AX49</f>
        <v>0</v>
      </c>
      <c r="BE49" s="95">
        <f>($K49="Bell Curve")*(_xlfn.NORM.DIST(AND(BE$6&gt;=$F49,BE$6&lt;=$H49)*(BE$6-$F49+1),$J49/2,$M49,TRUE)-_xlfn.NORM.DIST(AND(BE$6&gt;=$F49,BE$6&lt;=$H49)*(BD$6-$F49+1),$J49/2,$M49,TRUE))/(1-2*_xlfn.NORM.DIST(0,$J49/2,$M49,TRUE))*$D49+($K49="Steady Growth")*(AND(BE$6&gt;=$F49,BE$6&lt;=$H49)*((BE$6-$F49+1)/($J49*($J49+1)/2)*$D49))+($K49="custom")*CustCF!AY49</f>
        <v>0</v>
      </c>
      <c r="BF49" s="95">
        <f>($K49="Bell Curve")*(_xlfn.NORM.DIST(AND(BF$6&gt;=$F49,BF$6&lt;=$H49)*(BF$6-$F49+1),$J49/2,$M49,TRUE)-_xlfn.NORM.DIST(AND(BF$6&gt;=$F49,BF$6&lt;=$H49)*(BE$6-$F49+1),$J49/2,$M49,TRUE))/(1-2*_xlfn.NORM.DIST(0,$J49/2,$M49,TRUE))*$D49+($K49="Steady Growth")*(AND(BF$6&gt;=$F49,BF$6&lt;=$H49)*((BF$6-$F49+1)/($J49*($J49+1)/2)*$D49))+($K49="custom")*CustCF!AZ49</f>
        <v>0</v>
      </c>
      <c r="BG49" s="95">
        <f>($K49="Bell Curve")*(_xlfn.NORM.DIST(AND(BG$6&gt;=$F49,BG$6&lt;=$H49)*(BG$6-$F49+1),$J49/2,$M49,TRUE)-_xlfn.NORM.DIST(AND(BG$6&gt;=$F49,BG$6&lt;=$H49)*(BF$6-$F49+1),$J49/2,$M49,TRUE))/(1-2*_xlfn.NORM.DIST(0,$J49/2,$M49,TRUE))*$D49+($K49="Steady Growth")*(AND(BG$6&gt;=$F49,BG$6&lt;=$H49)*((BG$6-$F49+1)/($J49*($J49+1)/2)*$D49))+($K49="custom")*CustCF!BA49</f>
        <v>0</v>
      </c>
      <c r="BH49" s="95">
        <f>($K49="Bell Curve")*(_xlfn.NORM.DIST(AND(BH$6&gt;=$F49,BH$6&lt;=$H49)*(BH$6-$F49+1),$J49/2,$M49,TRUE)-_xlfn.NORM.DIST(AND(BH$6&gt;=$F49,BH$6&lt;=$H49)*(BG$6-$F49+1),$J49/2,$M49,TRUE))/(1-2*_xlfn.NORM.DIST(0,$J49/2,$M49,TRUE))*$D49+($K49="Steady Growth")*(AND(BH$6&gt;=$F49,BH$6&lt;=$H49)*((BH$6-$F49+1)/($J49*($J49+1)/2)*$D49))+($K49="custom")*CustCF!BB49</f>
        <v>0</v>
      </c>
      <c r="BI49" s="95">
        <f>($K49="Bell Curve")*(_xlfn.NORM.DIST(AND(BI$6&gt;=$F49,BI$6&lt;=$H49)*(BI$6-$F49+1),$J49/2,$M49,TRUE)-_xlfn.NORM.DIST(AND(BI$6&gt;=$F49,BI$6&lt;=$H49)*(BH$6-$F49+1),$J49/2,$M49,TRUE))/(1-2*_xlfn.NORM.DIST(0,$J49/2,$M49,TRUE))*$D49+($K49="Steady Growth")*(AND(BI$6&gt;=$F49,BI$6&lt;=$H49)*((BI$6-$F49+1)/($J49*($J49+1)/2)*$D49))+($K49="custom")*CustCF!BC49</f>
        <v>0</v>
      </c>
      <c r="BJ49" s="95">
        <f>($K49="Bell Curve")*(_xlfn.NORM.DIST(AND(BJ$6&gt;=$F49,BJ$6&lt;=$H49)*(BJ$6-$F49+1),$J49/2,$M49,TRUE)-_xlfn.NORM.DIST(AND(BJ$6&gt;=$F49,BJ$6&lt;=$H49)*(BI$6-$F49+1),$J49/2,$M49,TRUE))/(1-2*_xlfn.NORM.DIST(0,$J49/2,$M49,TRUE))*$D49+($K49="Steady Growth")*(AND(BJ$6&gt;=$F49,BJ$6&lt;=$H49)*((BJ$6-$F49+1)/($J49*($J49+1)/2)*$D49))+($K49="custom")*CustCF!BD49</f>
        <v>0</v>
      </c>
      <c r="BK49" s="95">
        <f>($K49="Bell Curve")*(_xlfn.NORM.DIST(AND(BK$6&gt;=$F49,BK$6&lt;=$H49)*(BK$6-$F49+1),$J49/2,$M49,TRUE)-_xlfn.NORM.DIST(AND(BK$6&gt;=$F49,BK$6&lt;=$H49)*(BJ$6-$F49+1),$J49/2,$M49,TRUE))/(1-2*_xlfn.NORM.DIST(0,$J49/2,$M49,TRUE))*$D49+($K49="Steady Growth")*(AND(BK$6&gt;=$F49,BK$6&lt;=$H49)*((BK$6-$F49+1)/($J49*($J49+1)/2)*$D49))+($K49="custom")*CustCF!BE49</f>
        <v>0</v>
      </c>
      <c r="BL49" s="95">
        <f>($K49="Bell Curve")*(_xlfn.NORM.DIST(AND(BL$6&gt;=$F49,BL$6&lt;=$H49)*(BL$6-$F49+1),$J49/2,$M49,TRUE)-_xlfn.NORM.DIST(AND(BL$6&gt;=$F49,BL$6&lt;=$H49)*(BK$6-$F49+1),$J49/2,$M49,TRUE))/(1-2*_xlfn.NORM.DIST(0,$J49/2,$M49,TRUE))*$D49+($K49="Steady Growth")*(AND(BL$6&gt;=$F49,BL$6&lt;=$H49)*((BL$6-$F49+1)/($J49*($J49+1)/2)*$D49))+($K49="custom")*CustCF!BF49</f>
        <v>0</v>
      </c>
      <c r="BM49" s="95">
        <f>($K49="Bell Curve")*(_xlfn.NORM.DIST(AND(BM$6&gt;=$F49,BM$6&lt;=$H49)*(BM$6-$F49+1),$J49/2,$M49,TRUE)-_xlfn.NORM.DIST(AND(BM$6&gt;=$F49,BM$6&lt;=$H49)*(BL$6-$F49+1),$J49/2,$M49,TRUE))/(1-2*_xlfn.NORM.DIST(0,$J49/2,$M49,TRUE))*$D49+($K49="Steady Growth")*(AND(BM$6&gt;=$F49,BM$6&lt;=$H49)*((BM$6-$F49+1)/($J49*($J49+1)/2)*$D49))+($K49="custom")*CustCF!BG49</f>
        <v>0</v>
      </c>
      <c r="BN49" s="95">
        <f>($K49="Bell Curve")*(_xlfn.NORM.DIST(AND(BN$6&gt;=$F49,BN$6&lt;=$H49)*(BN$6-$F49+1),$J49/2,$M49,TRUE)-_xlfn.NORM.DIST(AND(BN$6&gt;=$F49,BN$6&lt;=$H49)*(BM$6-$F49+1),$J49/2,$M49,TRUE))/(1-2*_xlfn.NORM.DIST(0,$J49/2,$M49,TRUE))*$D49+($K49="Steady Growth")*(AND(BN$6&gt;=$F49,BN$6&lt;=$H49)*((BN$6-$F49+1)/($J49*($J49+1)/2)*$D49))+($K49="custom")*CustCF!BH49</f>
        <v>0</v>
      </c>
      <c r="BO49" s="95">
        <f>($K49="Bell Curve")*(_xlfn.NORM.DIST(AND(BO$6&gt;=$F49,BO$6&lt;=$H49)*(BO$6-$F49+1),$J49/2,$M49,TRUE)-_xlfn.NORM.DIST(AND(BO$6&gt;=$F49,BO$6&lt;=$H49)*(BN$6-$F49+1),$J49/2,$M49,TRUE))/(1-2*_xlfn.NORM.DIST(0,$J49/2,$M49,TRUE))*$D49+($K49="Steady Growth")*(AND(BO$6&gt;=$F49,BO$6&lt;=$H49)*((BO$6-$F49+1)/($J49*($J49+1)/2)*$D49))+($K49="custom")*CustCF!BI49</f>
        <v>0</v>
      </c>
      <c r="BP49" s="95">
        <f>($K49="Bell Curve")*(_xlfn.NORM.DIST(AND(BP$6&gt;=$F49,BP$6&lt;=$H49)*(BP$6-$F49+1),$J49/2,$M49,TRUE)-_xlfn.NORM.DIST(AND(BP$6&gt;=$F49,BP$6&lt;=$H49)*(BO$6-$F49+1),$J49/2,$M49,TRUE))/(1-2*_xlfn.NORM.DIST(0,$J49/2,$M49,TRUE))*$D49+($K49="Steady Growth")*(AND(BP$6&gt;=$F49,BP$6&lt;=$H49)*((BP$6-$F49+1)/($J49*($J49+1)/2)*$D49))+($K49="custom")*CustCF!BJ49</f>
        <v>0</v>
      </c>
      <c r="BQ49" s="95">
        <f>($K49="Bell Curve")*(_xlfn.NORM.DIST(AND(BQ$6&gt;=$F49,BQ$6&lt;=$H49)*(BQ$6-$F49+1),$J49/2,$M49,TRUE)-_xlfn.NORM.DIST(AND(BQ$6&gt;=$F49,BQ$6&lt;=$H49)*(BP$6-$F49+1),$J49/2,$M49,TRUE))/(1-2*_xlfn.NORM.DIST(0,$J49/2,$M49,TRUE))*$D49+($K49="Steady Growth")*(AND(BQ$6&gt;=$F49,BQ$6&lt;=$H49)*((BQ$6-$F49+1)/($J49*($J49+1)/2)*$D49))+($K49="custom")*CustCF!BK49</f>
        <v>0</v>
      </c>
      <c r="BR49" s="95">
        <f>($K49="Bell Curve")*(_xlfn.NORM.DIST(AND(BR$6&gt;=$F49,BR$6&lt;=$H49)*(BR$6-$F49+1),$J49/2,$M49,TRUE)-_xlfn.NORM.DIST(AND(BR$6&gt;=$F49,BR$6&lt;=$H49)*(BQ$6-$F49+1),$J49/2,$M49,TRUE))/(1-2*_xlfn.NORM.DIST(0,$J49/2,$M49,TRUE))*$D49+($K49="Steady Growth")*(AND(BR$6&gt;=$F49,BR$6&lt;=$H49)*((BR$6-$F49+1)/($J49*($J49+1)/2)*$D49))+($K49="custom")*CustCF!BL49</f>
        <v>0</v>
      </c>
      <c r="BS49" s="95">
        <f>($K49="Bell Curve")*(_xlfn.NORM.DIST(AND(BS$6&gt;=$F49,BS$6&lt;=$H49)*(BS$6-$F49+1),$J49/2,$M49,TRUE)-_xlfn.NORM.DIST(AND(BS$6&gt;=$F49,BS$6&lt;=$H49)*(BR$6-$F49+1),$J49/2,$M49,TRUE))/(1-2*_xlfn.NORM.DIST(0,$J49/2,$M49,TRUE))*$D49+($K49="Steady Growth")*(AND(BS$6&gt;=$F49,BS$6&lt;=$H49)*((BS$6-$F49+1)/($J49*($J49+1)/2)*$D49))+($K49="custom")*CustCF!BM49</f>
        <v>0</v>
      </c>
      <c r="BT49" s="95">
        <f>($K49="Bell Curve")*(_xlfn.NORM.DIST(AND(BT$6&gt;=$F49,BT$6&lt;=$H49)*(BT$6-$F49+1),$J49/2,$M49,TRUE)-_xlfn.NORM.DIST(AND(BT$6&gt;=$F49,BT$6&lt;=$H49)*(BS$6-$F49+1),$J49/2,$M49,TRUE))/(1-2*_xlfn.NORM.DIST(0,$J49/2,$M49,TRUE))*$D49+($K49="Steady Growth")*(AND(BT$6&gt;=$F49,BT$6&lt;=$H49)*((BT$6-$F49+1)/($J49*($J49+1)/2)*$D49))+($K49="custom")*CustCF!BN49</f>
        <v>0</v>
      </c>
      <c r="BU49" s="95">
        <f>($K49="Bell Curve")*(_xlfn.NORM.DIST(AND(BU$6&gt;=$F49,BU$6&lt;=$H49)*(BU$6-$F49+1),$J49/2,$M49,TRUE)-_xlfn.NORM.DIST(AND(BU$6&gt;=$F49,BU$6&lt;=$H49)*(BT$6-$F49+1),$J49/2,$M49,TRUE))/(1-2*_xlfn.NORM.DIST(0,$J49/2,$M49,TRUE))*$D49+($K49="Steady Growth")*(AND(BU$6&gt;=$F49,BU$6&lt;=$H49)*((BU$6-$F49+1)/($J49*($J49+1)/2)*$D49))+($K49="custom")*CustCF!BO49</f>
        <v>0</v>
      </c>
      <c r="BV49" s="95">
        <f>($K49="Bell Curve")*(_xlfn.NORM.DIST(AND(BV$6&gt;=$F49,BV$6&lt;=$H49)*(BV$6-$F49+1),$J49/2,$M49,TRUE)-_xlfn.NORM.DIST(AND(BV$6&gt;=$F49,BV$6&lt;=$H49)*(BU$6-$F49+1),$J49/2,$M49,TRUE))/(1-2*_xlfn.NORM.DIST(0,$J49/2,$M49,TRUE))*$D49+($K49="Steady Growth")*(AND(BV$6&gt;=$F49,BV$6&lt;=$H49)*((BV$6-$F49+1)/($J49*($J49+1)/2)*$D49))+($K49="custom")*CustCF!BP49</f>
        <v>0</v>
      </c>
      <c r="BW49" s="95">
        <f>($K49="Bell Curve")*(_xlfn.NORM.DIST(AND(BW$6&gt;=$F49,BW$6&lt;=$H49)*(BW$6-$F49+1),$J49/2,$M49,TRUE)-_xlfn.NORM.DIST(AND(BW$6&gt;=$F49,BW$6&lt;=$H49)*(BV$6-$F49+1),$J49/2,$M49,TRUE))/(1-2*_xlfn.NORM.DIST(0,$J49/2,$M49,TRUE))*$D49+($K49="Steady Growth")*(AND(BW$6&gt;=$F49,BW$6&lt;=$H49)*((BW$6-$F49+1)/($J49*($J49+1)/2)*$D49))+($K49="custom")*CustCF!BQ49</f>
        <v>0</v>
      </c>
      <c r="BX49" s="95">
        <f>($K49="Bell Curve")*(_xlfn.NORM.DIST(AND(BX$6&gt;=$F49,BX$6&lt;=$H49)*(BX$6-$F49+1),$J49/2,$M49,TRUE)-_xlfn.NORM.DIST(AND(BX$6&gt;=$F49,BX$6&lt;=$H49)*(BW$6-$F49+1),$J49/2,$M49,TRUE))/(1-2*_xlfn.NORM.DIST(0,$J49/2,$M49,TRUE))*$D49+($K49="Steady Growth")*(AND(BX$6&gt;=$F49,BX$6&lt;=$H49)*((BX$6-$F49+1)/($J49*($J49+1)/2)*$D49))+($K49="custom")*CustCF!BR49</f>
        <v>0</v>
      </c>
      <c r="BY49" s="95">
        <f>($K49="Bell Curve")*(_xlfn.NORM.DIST(AND(BY$6&gt;=$F49,BY$6&lt;=$H49)*(BY$6-$F49+1),$J49/2,$M49,TRUE)-_xlfn.NORM.DIST(AND(BY$6&gt;=$F49,BY$6&lt;=$H49)*(BX$6-$F49+1),$J49/2,$M49,TRUE))/(1-2*_xlfn.NORM.DIST(0,$J49/2,$M49,TRUE))*$D49+($K49="Steady Growth")*(AND(BY$6&gt;=$F49,BY$6&lt;=$H49)*((BY$6-$F49+1)/($J49*($J49+1)/2)*$D49))+($K49="custom")*CustCF!BS49</f>
        <v>0</v>
      </c>
      <c r="BZ49" s="95">
        <f>($K49="Bell Curve")*(_xlfn.NORM.DIST(AND(BZ$6&gt;=$F49,BZ$6&lt;=$H49)*(BZ$6-$F49+1),$J49/2,$M49,TRUE)-_xlfn.NORM.DIST(AND(BZ$6&gt;=$F49,BZ$6&lt;=$H49)*(BY$6-$F49+1),$J49/2,$M49,TRUE))/(1-2*_xlfn.NORM.DIST(0,$J49/2,$M49,TRUE))*$D49+($K49="Steady Growth")*(AND(BZ$6&gt;=$F49,BZ$6&lt;=$H49)*((BZ$6-$F49+1)/($J49*($J49+1)/2)*$D49))+($K49="custom")*CustCF!BT49</f>
        <v>0</v>
      </c>
      <c r="CA49" s="95">
        <f>($K49="Bell Curve")*(_xlfn.NORM.DIST(AND(CA$6&gt;=$F49,CA$6&lt;=$H49)*(CA$6-$F49+1),$J49/2,$M49,TRUE)-_xlfn.NORM.DIST(AND(CA$6&gt;=$F49,CA$6&lt;=$H49)*(BZ$6-$F49+1),$J49/2,$M49,TRUE))/(1-2*_xlfn.NORM.DIST(0,$J49/2,$M49,TRUE))*$D49+($K49="Steady Growth")*(AND(CA$6&gt;=$F49,CA$6&lt;=$H49)*((CA$6-$F49+1)/($J49*($J49+1)/2)*$D49))+($K49="custom")*CustCF!BU49</f>
        <v>0</v>
      </c>
      <c r="CB49" s="95">
        <f>($K49="Bell Curve")*(_xlfn.NORM.DIST(AND(CB$6&gt;=$F49,CB$6&lt;=$H49)*(CB$6-$F49+1),$J49/2,$M49,TRUE)-_xlfn.NORM.DIST(AND(CB$6&gt;=$F49,CB$6&lt;=$H49)*(CA$6-$F49+1),$J49/2,$M49,TRUE))/(1-2*_xlfn.NORM.DIST(0,$J49/2,$M49,TRUE))*$D49+($K49="Steady Growth")*(AND(CB$6&gt;=$F49,CB$6&lt;=$H49)*((CB$6-$F49+1)/($J49*($J49+1)/2)*$D49))+($K49="custom")*CustCF!BV49</f>
        <v>0</v>
      </c>
      <c r="CC49" s="95">
        <f>($K49="Bell Curve")*(_xlfn.NORM.DIST(AND(CC$6&gt;=$F49,CC$6&lt;=$H49)*(CC$6-$F49+1),$J49/2,$M49,TRUE)-_xlfn.NORM.DIST(AND(CC$6&gt;=$F49,CC$6&lt;=$H49)*(CB$6-$F49+1),$J49/2,$M49,TRUE))/(1-2*_xlfn.NORM.DIST(0,$J49/2,$M49,TRUE))*$D49+($K49="Steady Growth")*(AND(CC$6&gt;=$F49,CC$6&lt;=$H49)*((CC$6-$F49+1)/($J49*($J49+1)/2)*$D49))+($K49="custom")*CustCF!BW49</f>
        <v>0</v>
      </c>
      <c r="CD49" s="95">
        <f>($K49="Bell Curve")*(_xlfn.NORM.DIST(AND(CD$6&gt;=$F49,CD$6&lt;=$H49)*(CD$6-$F49+1),$J49/2,$M49,TRUE)-_xlfn.NORM.DIST(AND(CD$6&gt;=$F49,CD$6&lt;=$H49)*(CC$6-$F49+1),$J49/2,$M49,TRUE))/(1-2*_xlfn.NORM.DIST(0,$J49/2,$M49,TRUE))*$D49+($K49="Steady Growth")*(AND(CD$6&gt;=$F49,CD$6&lt;=$H49)*((CD$6-$F49+1)/($J49*($J49+1)/2)*$D49))+($K49="custom")*CustCF!BX49</f>
        <v>0</v>
      </c>
      <c r="CE49" s="95">
        <f>($K49="Bell Curve")*(_xlfn.NORM.DIST(AND(CE$6&gt;=$F49,CE$6&lt;=$H49)*(CE$6-$F49+1),$J49/2,$M49,TRUE)-_xlfn.NORM.DIST(AND(CE$6&gt;=$F49,CE$6&lt;=$H49)*(CD$6-$F49+1),$J49/2,$M49,TRUE))/(1-2*_xlfn.NORM.DIST(0,$J49/2,$M49,TRUE))*$D49+($K49="Steady Growth")*(AND(CE$6&gt;=$F49,CE$6&lt;=$H49)*((CE$6-$F49+1)/($J49*($J49+1)/2)*$D49))+($K49="custom")*CustCF!BY49</f>
        <v>0</v>
      </c>
      <c r="CF49" s="95">
        <f>($K49="Bell Curve")*(_xlfn.NORM.DIST(AND(CF$6&gt;=$F49,CF$6&lt;=$H49)*(CF$6-$F49+1),$J49/2,$M49,TRUE)-_xlfn.NORM.DIST(AND(CF$6&gt;=$F49,CF$6&lt;=$H49)*(CE$6-$F49+1),$J49/2,$M49,TRUE))/(1-2*_xlfn.NORM.DIST(0,$J49/2,$M49,TRUE))*$D49+($K49="Steady Growth")*(AND(CF$6&gt;=$F49,CF$6&lt;=$H49)*((CF$6-$F49+1)/($J49*($J49+1)/2)*$D49))+($K49="custom")*CustCF!BZ49</f>
        <v>0</v>
      </c>
      <c r="CG49" s="95">
        <f>($K49="Bell Curve")*(_xlfn.NORM.DIST(AND(CG$6&gt;=$F49,CG$6&lt;=$H49)*(CG$6-$F49+1),$J49/2,$M49,TRUE)-_xlfn.NORM.DIST(AND(CG$6&gt;=$F49,CG$6&lt;=$H49)*(CF$6-$F49+1),$J49/2,$M49,TRUE))/(1-2*_xlfn.NORM.DIST(0,$J49/2,$M49,TRUE))*$D49+($K49="Steady Growth")*(AND(CG$6&gt;=$F49,CG$6&lt;=$H49)*((CG$6-$F49+1)/($J49*($J49+1)/2)*$D49))+($K49="custom")*CustCF!CA49</f>
        <v>0</v>
      </c>
      <c r="CH49" s="95">
        <f>($K49="Bell Curve")*(_xlfn.NORM.DIST(AND(CH$6&gt;=$F49,CH$6&lt;=$H49)*(CH$6-$F49+1),$J49/2,$M49,TRUE)-_xlfn.NORM.DIST(AND(CH$6&gt;=$F49,CH$6&lt;=$H49)*(CG$6-$F49+1),$J49/2,$M49,TRUE))/(1-2*_xlfn.NORM.DIST(0,$J49/2,$M49,TRUE))*$D49+($K49="Steady Growth")*(AND(CH$6&gt;=$F49,CH$6&lt;=$H49)*((CH$6-$F49+1)/($J49*($J49+1)/2)*$D49))+($K49="custom")*CustCF!CB49</f>
        <v>0</v>
      </c>
      <c r="CI49" s="95">
        <f>($K49="Bell Curve")*(_xlfn.NORM.DIST(AND(CI$6&gt;=$F49,CI$6&lt;=$H49)*(CI$6-$F49+1),$J49/2,$M49,TRUE)-_xlfn.NORM.DIST(AND(CI$6&gt;=$F49,CI$6&lt;=$H49)*(CH$6-$F49+1),$J49/2,$M49,TRUE))/(1-2*_xlfn.NORM.DIST(0,$J49/2,$M49,TRUE))*$D49+($K49="Steady Growth")*(AND(CI$6&gt;=$F49,CI$6&lt;=$H49)*((CI$6-$F49+1)/($J49*($J49+1)/2)*$D49))+($K49="custom")*CustCF!CC49</f>
        <v>0</v>
      </c>
      <c r="CJ49" s="95">
        <f>($K49="Bell Curve")*(_xlfn.NORM.DIST(AND(CJ$6&gt;=$F49,CJ$6&lt;=$H49)*(CJ$6-$F49+1),$J49/2,$M49,TRUE)-_xlfn.NORM.DIST(AND(CJ$6&gt;=$F49,CJ$6&lt;=$H49)*(CI$6-$F49+1),$J49/2,$M49,TRUE))/(1-2*_xlfn.NORM.DIST(0,$J49/2,$M49,TRUE))*$D49+($K49="Steady Growth")*(AND(CJ$6&gt;=$F49,CJ$6&lt;=$H49)*((CJ$6-$F49+1)/($J49*($J49+1)/2)*$D49))+($K49="custom")*CustCF!CD49</f>
        <v>0</v>
      </c>
      <c r="CK49" s="95">
        <f>($K49="Bell Curve")*(_xlfn.NORM.DIST(AND(CK$6&gt;=$F49,CK$6&lt;=$H49)*(CK$6-$F49+1),$J49/2,$M49,TRUE)-_xlfn.NORM.DIST(AND(CK$6&gt;=$F49,CK$6&lt;=$H49)*(CJ$6-$F49+1),$J49/2,$M49,TRUE))/(1-2*_xlfn.NORM.DIST(0,$J49/2,$M49,TRUE))*$D49+($K49="Steady Growth")*(AND(CK$6&gt;=$F49,CK$6&lt;=$H49)*((CK$6-$F49+1)/($J49*($J49+1)/2)*$D49))+($K49="custom")*CustCF!CE49</f>
        <v>0</v>
      </c>
      <c r="CL49" s="95">
        <f>($K49="Bell Curve")*(_xlfn.NORM.DIST(AND(CL$6&gt;=$F49,CL$6&lt;=$H49)*(CL$6-$F49+1),$J49/2,$M49,TRUE)-_xlfn.NORM.DIST(AND(CL$6&gt;=$F49,CL$6&lt;=$H49)*(CK$6-$F49+1),$J49/2,$M49,TRUE))/(1-2*_xlfn.NORM.DIST(0,$J49/2,$M49,TRUE))*$D49+($K49="Steady Growth")*(AND(CL$6&gt;=$F49,CL$6&lt;=$H49)*((CL$6-$F49+1)/($J49*($J49+1)/2)*$D49))+($K49="custom")*CustCF!CF49</f>
        <v>0</v>
      </c>
      <c r="CM49" s="95">
        <f>($K49="Bell Curve")*(_xlfn.NORM.DIST(AND(CM$6&gt;=$F49,CM$6&lt;=$H49)*(CM$6-$F49+1),$J49/2,$M49,TRUE)-_xlfn.NORM.DIST(AND(CM$6&gt;=$F49,CM$6&lt;=$H49)*(CL$6-$F49+1),$J49/2,$M49,TRUE))/(1-2*_xlfn.NORM.DIST(0,$J49/2,$M49,TRUE))*$D49+($K49="Steady Growth")*(AND(CM$6&gt;=$F49,CM$6&lt;=$H49)*((CM$6-$F49+1)/($J49*($J49+1)/2)*$D49))+($K49="custom")*CustCF!CG49</f>
        <v>0</v>
      </c>
      <c r="CN49" s="95">
        <f>($K49="Bell Curve")*(_xlfn.NORM.DIST(AND(CN$6&gt;=$F49,CN$6&lt;=$H49)*(CN$6-$F49+1),$J49/2,$M49,TRUE)-_xlfn.NORM.DIST(AND(CN$6&gt;=$F49,CN$6&lt;=$H49)*(CM$6-$F49+1),$J49/2,$M49,TRUE))/(1-2*_xlfn.NORM.DIST(0,$J49/2,$M49,TRUE))*$D49+($K49="Steady Growth")*(AND(CN$6&gt;=$F49,CN$6&lt;=$H49)*((CN$6-$F49+1)/($J49*($J49+1)/2)*$D49))+($K49="custom")*CustCF!CH49</f>
        <v>0</v>
      </c>
      <c r="CO49" s="95">
        <f>($K49="Bell Curve")*(_xlfn.NORM.DIST(AND(CO$6&gt;=$F49,CO$6&lt;=$H49)*(CO$6-$F49+1),$J49/2,$M49,TRUE)-_xlfn.NORM.DIST(AND(CO$6&gt;=$F49,CO$6&lt;=$H49)*(CN$6-$F49+1),$J49/2,$M49,TRUE))/(1-2*_xlfn.NORM.DIST(0,$J49/2,$M49,TRUE))*$D49+($K49="Steady Growth")*(AND(CO$6&gt;=$F49,CO$6&lt;=$H49)*((CO$6-$F49+1)/($J49*($J49+1)/2)*$D49))+($K49="custom")*CustCF!CI49</f>
        <v>0</v>
      </c>
      <c r="CP49" s="95">
        <f>($K49="Bell Curve")*(_xlfn.NORM.DIST(AND(CP$6&gt;=$F49,CP$6&lt;=$H49)*(CP$6-$F49+1),$J49/2,$M49,TRUE)-_xlfn.NORM.DIST(AND(CP$6&gt;=$F49,CP$6&lt;=$H49)*(CO$6-$F49+1),$J49/2,$M49,TRUE))/(1-2*_xlfn.NORM.DIST(0,$J49/2,$M49,TRUE))*$D49+($K49="Steady Growth")*(AND(CP$6&gt;=$F49,CP$6&lt;=$H49)*((CP$6-$F49+1)/($J49*($J49+1)/2)*$D49))+($K49="custom")*CustCF!CJ49</f>
        <v>0</v>
      </c>
      <c r="CQ49" s="95">
        <f>($K49="Bell Curve")*(_xlfn.NORM.DIST(AND(CQ$6&gt;=$F49,CQ$6&lt;=$H49)*(CQ$6-$F49+1),$J49/2,$M49,TRUE)-_xlfn.NORM.DIST(AND(CQ$6&gt;=$F49,CQ$6&lt;=$H49)*(CP$6-$F49+1),$J49/2,$M49,TRUE))/(1-2*_xlfn.NORM.DIST(0,$J49/2,$M49,TRUE))*$D49+($K49="Steady Growth")*(AND(CQ$6&gt;=$F49,CQ$6&lt;=$H49)*((CQ$6-$F49+1)/($J49*($J49+1)/2)*$D49))+($K49="custom")*CustCF!CK49</f>
        <v>0</v>
      </c>
      <c r="CR49" s="95">
        <f>($K49="Bell Curve")*(_xlfn.NORM.DIST(AND(CR$6&gt;=$F49,CR$6&lt;=$H49)*(CR$6-$F49+1),$J49/2,$M49,TRUE)-_xlfn.NORM.DIST(AND(CR$6&gt;=$F49,CR$6&lt;=$H49)*(CQ$6-$F49+1),$J49/2,$M49,TRUE))/(1-2*_xlfn.NORM.DIST(0,$J49/2,$M49,TRUE))*$D49+($K49="Steady Growth")*(AND(CR$6&gt;=$F49,CR$6&lt;=$H49)*((CR$6-$F49+1)/($J49*($J49+1)/2)*$D49))+($K49="custom")*CustCF!CL49</f>
        <v>0</v>
      </c>
      <c r="CS49" s="95">
        <f>($K49="Bell Curve")*(_xlfn.NORM.DIST(AND(CS$6&gt;=$F49,CS$6&lt;=$H49)*(CS$6-$F49+1),$J49/2,$M49,TRUE)-_xlfn.NORM.DIST(AND(CS$6&gt;=$F49,CS$6&lt;=$H49)*(CR$6-$F49+1),$J49/2,$M49,TRUE))/(1-2*_xlfn.NORM.DIST(0,$J49/2,$M49,TRUE))*$D49+($K49="Steady Growth")*(AND(CS$6&gt;=$F49,CS$6&lt;=$H49)*((CS$6-$F49+1)/($J49*($J49+1)/2)*$D49))+($K49="custom")*CustCF!CM49</f>
        <v>0</v>
      </c>
      <c r="CT49" s="95">
        <f>($K49="Bell Curve")*(_xlfn.NORM.DIST(AND(CT$6&gt;=$F49,CT$6&lt;=$H49)*(CT$6-$F49+1),$J49/2,$M49,TRUE)-_xlfn.NORM.DIST(AND(CT$6&gt;=$F49,CT$6&lt;=$H49)*(CS$6-$F49+1),$J49/2,$M49,TRUE))/(1-2*_xlfn.NORM.DIST(0,$J49/2,$M49,TRUE))*$D49+($K49="Steady Growth")*(AND(CT$6&gt;=$F49,CT$6&lt;=$H49)*((CT$6-$F49+1)/($J49*($J49+1)/2)*$D49))+($K49="custom")*CustCF!CN49</f>
        <v>0</v>
      </c>
      <c r="CU49" s="95">
        <f>($K49="Bell Curve")*(_xlfn.NORM.DIST(AND(CU$6&gt;=$F49,CU$6&lt;=$H49)*(CU$6-$F49+1),$J49/2,$M49,TRUE)-_xlfn.NORM.DIST(AND(CU$6&gt;=$F49,CU$6&lt;=$H49)*(CT$6-$F49+1),$J49/2,$M49,TRUE))/(1-2*_xlfn.NORM.DIST(0,$J49/2,$M49,TRUE))*$D49+($K49="Steady Growth")*(AND(CU$6&gt;=$F49,CU$6&lt;=$H49)*((CU$6-$F49+1)/($J49*($J49+1)/2)*$D49))+($K49="custom")*CustCF!CO49</f>
        <v>0</v>
      </c>
      <c r="CV49" s="95">
        <f>($K49="Bell Curve")*(_xlfn.NORM.DIST(AND(CV$6&gt;=$F49,CV$6&lt;=$H49)*(CV$6-$F49+1),$J49/2,$M49,TRUE)-_xlfn.NORM.DIST(AND(CV$6&gt;=$F49,CV$6&lt;=$H49)*(CU$6-$F49+1),$J49/2,$M49,TRUE))/(1-2*_xlfn.NORM.DIST(0,$J49/2,$M49,TRUE))*$D49+($K49="Steady Growth")*(AND(CV$6&gt;=$F49,CV$6&lt;=$H49)*((CV$6-$F49+1)/($J49*($J49+1)/2)*$D49))+($K49="custom")*CustCF!CP49</f>
        <v>0</v>
      </c>
      <c r="CW49" s="95">
        <f>($K49="Bell Curve")*(_xlfn.NORM.DIST(AND(CW$6&gt;=$F49,CW$6&lt;=$H49)*(CW$6-$F49+1),$J49/2,$M49,TRUE)-_xlfn.NORM.DIST(AND(CW$6&gt;=$F49,CW$6&lt;=$H49)*(CV$6-$F49+1),$J49/2,$M49,TRUE))/(1-2*_xlfn.NORM.DIST(0,$J49/2,$M49,TRUE))*$D49+($K49="Steady Growth")*(AND(CW$6&gt;=$F49,CW$6&lt;=$H49)*((CW$6-$F49+1)/($J49*($J49+1)/2)*$D49))+($K49="custom")*CustCF!CQ49</f>
        <v>0</v>
      </c>
      <c r="CX49" s="95">
        <f>($K49="Bell Curve")*(_xlfn.NORM.DIST(AND(CX$6&gt;=$F49,CX$6&lt;=$H49)*(CX$6-$F49+1),$J49/2,$M49,TRUE)-_xlfn.NORM.DIST(AND(CX$6&gt;=$F49,CX$6&lt;=$H49)*(CW$6-$F49+1),$J49/2,$M49,TRUE))/(1-2*_xlfn.NORM.DIST(0,$J49/2,$M49,TRUE))*$D49+($K49="Steady Growth")*(AND(CX$6&gt;=$F49,CX$6&lt;=$H49)*((CX$6-$F49+1)/($J49*($J49+1)/2)*$D49))+($K49="custom")*CustCF!CR49</f>
        <v>0</v>
      </c>
      <c r="CY49" s="95">
        <f>($K49="Bell Curve")*(_xlfn.NORM.DIST(AND(CY$6&gt;=$F49,CY$6&lt;=$H49)*(CY$6-$F49+1),$J49/2,$M49,TRUE)-_xlfn.NORM.DIST(AND(CY$6&gt;=$F49,CY$6&lt;=$H49)*(CX$6-$F49+1),$J49/2,$M49,TRUE))/(1-2*_xlfn.NORM.DIST(0,$J49/2,$M49,TRUE))*$D49+($K49="Steady Growth")*(AND(CY$6&gt;=$F49,CY$6&lt;=$H49)*((CY$6-$F49+1)/($J49*($J49+1)/2)*$D49))+($K49="custom")*CustCF!CS49</f>
        <v>0</v>
      </c>
      <c r="CZ49" s="95">
        <f>($K49="Bell Curve")*(_xlfn.NORM.DIST(AND(CZ$6&gt;=$F49,CZ$6&lt;=$H49)*(CZ$6-$F49+1),$J49/2,$M49,TRUE)-_xlfn.NORM.DIST(AND(CZ$6&gt;=$F49,CZ$6&lt;=$H49)*(CY$6-$F49+1),$J49/2,$M49,TRUE))/(1-2*_xlfn.NORM.DIST(0,$J49/2,$M49,TRUE))*$D49+($K49="Steady Growth")*(AND(CZ$6&gt;=$F49,CZ$6&lt;=$H49)*((CZ$6-$F49+1)/($J49*($J49+1)/2)*$D49))+($K49="custom")*CustCF!CT49</f>
        <v>0</v>
      </c>
      <c r="DA49" s="95">
        <f>($K49="Bell Curve")*(_xlfn.NORM.DIST(AND(DA$6&gt;=$F49,DA$6&lt;=$H49)*(DA$6-$F49+1),$J49/2,$M49,TRUE)-_xlfn.NORM.DIST(AND(DA$6&gt;=$F49,DA$6&lt;=$H49)*(CZ$6-$F49+1),$J49/2,$M49,TRUE))/(1-2*_xlfn.NORM.DIST(0,$J49/2,$M49,TRUE))*$D49+($K49="Steady Growth")*(AND(DA$6&gt;=$F49,DA$6&lt;=$H49)*((DA$6-$F49+1)/($J49*($J49+1)/2)*$D49))+($K49="custom")*CustCF!CU49</f>
        <v>0</v>
      </c>
      <c r="DB49" s="95">
        <f>($K49="Bell Curve")*(_xlfn.NORM.DIST(AND(DB$6&gt;=$F49,DB$6&lt;=$H49)*(DB$6-$F49+1),$J49/2,$M49,TRUE)-_xlfn.NORM.DIST(AND(DB$6&gt;=$F49,DB$6&lt;=$H49)*(DA$6-$F49+1),$J49/2,$M49,TRUE))/(1-2*_xlfn.NORM.DIST(0,$J49/2,$M49,TRUE))*$D49+($K49="Steady Growth")*(AND(DB$6&gt;=$F49,DB$6&lt;=$H49)*((DB$6-$F49+1)/($J49*($J49+1)/2)*$D49))+($K49="custom")*CustCF!CV49</f>
        <v>0</v>
      </c>
      <c r="DC49" s="95">
        <f>($K49="Bell Curve")*(_xlfn.NORM.DIST(AND(DC$6&gt;=$F49,DC$6&lt;=$H49)*(DC$6-$F49+1),$J49/2,$M49,TRUE)-_xlfn.NORM.DIST(AND(DC$6&gt;=$F49,DC$6&lt;=$H49)*(DB$6-$F49+1),$J49/2,$M49,TRUE))/(1-2*_xlfn.NORM.DIST(0,$J49/2,$M49,TRUE))*$D49+($K49="Steady Growth")*(AND(DC$6&gt;=$F49,DC$6&lt;=$H49)*((DC$6-$F49+1)/($J49*($J49+1)/2)*$D49))+($K49="custom")*CustCF!CW49</f>
        <v>0</v>
      </c>
      <c r="DD49" s="95">
        <f>($K49="Bell Curve")*(_xlfn.NORM.DIST(AND(DD$6&gt;=$F49,DD$6&lt;=$H49)*(DD$6-$F49+1),$J49/2,$M49,TRUE)-_xlfn.NORM.DIST(AND(DD$6&gt;=$F49,DD$6&lt;=$H49)*(DC$6-$F49+1),$J49/2,$M49,TRUE))/(1-2*_xlfn.NORM.DIST(0,$J49/2,$M49,TRUE))*$D49+($K49="Steady Growth")*(AND(DD$6&gt;=$F49,DD$6&lt;=$H49)*((DD$6-$F49+1)/($J49*($J49+1)/2)*$D49))+($K49="custom")*CustCF!CX49</f>
        <v>0</v>
      </c>
      <c r="DE49" s="95">
        <f>($K49="Bell Curve")*(_xlfn.NORM.DIST(AND(DE$6&gt;=$F49,DE$6&lt;=$H49)*(DE$6-$F49+1),$J49/2,$M49,TRUE)-_xlfn.NORM.DIST(AND(DE$6&gt;=$F49,DE$6&lt;=$H49)*(DD$6-$F49+1),$J49/2,$M49,TRUE))/(1-2*_xlfn.NORM.DIST(0,$J49/2,$M49,TRUE))*$D49+($K49="Steady Growth")*(AND(DE$6&gt;=$F49,DE$6&lt;=$H49)*((DE$6-$F49+1)/($J49*($J49+1)/2)*$D49))+($K49="custom")*CustCF!CY49</f>
        <v>0</v>
      </c>
      <c r="DF49" s="95">
        <f>($K49="Bell Curve")*(_xlfn.NORM.DIST(AND(DF$6&gt;=$F49,DF$6&lt;=$H49)*(DF$6-$F49+1),$J49/2,$M49,TRUE)-_xlfn.NORM.DIST(AND(DF$6&gt;=$F49,DF$6&lt;=$H49)*(DE$6-$F49+1),$J49/2,$M49,TRUE))/(1-2*_xlfn.NORM.DIST(0,$J49/2,$M49,TRUE))*$D49+($K49="Steady Growth")*(AND(DF$6&gt;=$F49,DF$6&lt;=$H49)*((DF$6-$F49+1)/($J49*($J49+1)/2)*$D49))+($K49="custom")*CustCF!CZ49</f>
        <v>0</v>
      </c>
      <c r="DG49" s="95">
        <f>($K49="Bell Curve")*(_xlfn.NORM.DIST(AND(DG$6&gt;=$F49,DG$6&lt;=$H49)*(DG$6-$F49+1),$J49/2,$M49,TRUE)-_xlfn.NORM.DIST(AND(DG$6&gt;=$F49,DG$6&lt;=$H49)*(DF$6-$F49+1),$J49/2,$M49,TRUE))/(1-2*_xlfn.NORM.DIST(0,$J49/2,$M49,TRUE))*$D49+($K49="Steady Growth")*(AND(DG$6&gt;=$F49,DG$6&lt;=$H49)*((DG$6-$F49+1)/($J49*($J49+1)/2)*$D49))+($K49="custom")*CustCF!DA49</f>
        <v>0</v>
      </c>
      <c r="DH49" s="95">
        <f>($K49="Bell Curve")*(_xlfn.NORM.DIST(AND(DH$6&gt;=$F49,DH$6&lt;=$H49)*(DH$6-$F49+1),$J49/2,$M49,TRUE)-_xlfn.NORM.DIST(AND(DH$6&gt;=$F49,DH$6&lt;=$H49)*(DG$6-$F49+1),$J49/2,$M49,TRUE))/(1-2*_xlfn.NORM.DIST(0,$J49/2,$M49,TRUE))*$D49+($K49="Steady Growth")*(AND(DH$6&gt;=$F49,DH$6&lt;=$H49)*((DH$6-$F49+1)/($J49*($J49+1)/2)*$D49))+($K49="custom")*CustCF!DB49</f>
        <v>0</v>
      </c>
      <c r="DI49" s="95">
        <f>($K49="Bell Curve")*(_xlfn.NORM.DIST(AND(DI$6&gt;=$F49,DI$6&lt;=$H49)*(DI$6-$F49+1),$J49/2,$M49,TRUE)-_xlfn.NORM.DIST(AND(DI$6&gt;=$F49,DI$6&lt;=$H49)*(DH$6-$F49+1),$J49/2,$M49,TRUE))/(1-2*_xlfn.NORM.DIST(0,$J49/2,$M49,TRUE))*$D49+($K49="Steady Growth")*(AND(DI$6&gt;=$F49,DI$6&lt;=$H49)*((DI$6-$F49+1)/($J49*($J49+1)/2)*$D49))+($K49="custom")*CustCF!DC49</f>
        <v>0</v>
      </c>
      <c r="DJ49" s="95">
        <f>($K49="Bell Curve")*(_xlfn.NORM.DIST(AND(DJ$6&gt;=$F49,DJ$6&lt;=$H49)*(DJ$6-$F49+1),$J49/2,$M49,TRUE)-_xlfn.NORM.DIST(AND(DJ$6&gt;=$F49,DJ$6&lt;=$H49)*(DI$6-$F49+1),$J49/2,$M49,TRUE))/(1-2*_xlfn.NORM.DIST(0,$J49/2,$M49,TRUE))*$D49+($K49="Steady Growth")*(AND(DJ$6&gt;=$F49,DJ$6&lt;=$H49)*((DJ$6-$F49+1)/($J49*($J49+1)/2)*$D49))+($K49="custom")*CustCF!DD49</f>
        <v>0</v>
      </c>
      <c r="DK49" s="95">
        <f>($K49="Bell Curve")*(_xlfn.NORM.DIST(AND(DK$6&gt;=$F49,DK$6&lt;=$H49)*(DK$6-$F49+1),$J49/2,$M49,TRUE)-_xlfn.NORM.DIST(AND(DK$6&gt;=$F49,DK$6&lt;=$H49)*(DJ$6-$F49+1),$J49/2,$M49,TRUE))/(1-2*_xlfn.NORM.DIST(0,$J49/2,$M49,TRUE))*$D49+($K49="Steady Growth")*(AND(DK$6&gt;=$F49,DK$6&lt;=$H49)*((DK$6-$F49+1)/($J49*($J49+1)/2)*$D49))+($K49="custom")*CustCF!DE49</f>
        <v>0</v>
      </c>
      <c r="DL49" s="95">
        <f>($K49="Bell Curve")*(_xlfn.NORM.DIST(AND(DL$6&gt;=$F49,DL$6&lt;=$H49)*(DL$6-$F49+1),$J49/2,$M49,TRUE)-_xlfn.NORM.DIST(AND(DL$6&gt;=$F49,DL$6&lt;=$H49)*(DK$6-$F49+1),$J49/2,$M49,TRUE))/(1-2*_xlfn.NORM.DIST(0,$J49/2,$M49,TRUE))*$D49+($K49="Steady Growth")*(AND(DL$6&gt;=$F49,DL$6&lt;=$H49)*((DL$6-$F49+1)/($J49*($J49+1)/2)*$D49))+($K49="custom")*CustCF!DF49</f>
        <v>0</v>
      </c>
      <c r="DM49" s="95">
        <f>($K49="Bell Curve")*(_xlfn.NORM.DIST(AND(DM$6&gt;=$F49,DM$6&lt;=$H49)*(DM$6-$F49+1),$J49/2,$M49,TRUE)-_xlfn.NORM.DIST(AND(DM$6&gt;=$F49,DM$6&lt;=$H49)*(DL$6-$F49+1),$J49/2,$M49,TRUE))/(1-2*_xlfn.NORM.DIST(0,$J49/2,$M49,TRUE))*$D49+($K49="Steady Growth")*(AND(DM$6&gt;=$F49,DM$6&lt;=$H49)*((DM$6-$F49+1)/($J49*($J49+1)/2)*$D49))+($K49="custom")*CustCF!DG49</f>
        <v>0</v>
      </c>
      <c r="DN49" s="95">
        <f>($K49="Bell Curve")*(_xlfn.NORM.DIST(AND(DN$6&gt;=$F49,DN$6&lt;=$H49)*(DN$6-$F49+1),$J49/2,$M49,TRUE)-_xlfn.NORM.DIST(AND(DN$6&gt;=$F49,DN$6&lt;=$H49)*(DM$6-$F49+1),$J49/2,$M49,TRUE))/(1-2*_xlfn.NORM.DIST(0,$J49/2,$M49,TRUE))*$D49+($K49="Steady Growth")*(AND(DN$6&gt;=$F49,DN$6&lt;=$H49)*((DN$6-$F49+1)/($J49*($J49+1)/2)*$D49))+($K49="custom")*CustCF!DH49</f>
        <v>0</v>
      </c>
      <c r="DO49" s="95">
        <f>($K49="Bell Curve")*(_xlfn.NORM.DIST(AND(DO$6&gt;=$F49,DO$6&lt;=$H49)*(DO$6-$F49+1),$J49/2,$M49,TRUE)-_xlfn.NORM.DIST(AND(DO$6&gt;=$F49,DO$6&lt;=$H49)*(DN$6-$F49+1),$J49/2,$M49,TRUE))/(1-2*_xlfn.NORM.DIST(0,$J49/2,$M49,TRUE))*$D49+($K49="Steady Growth")*(AND(DO$6&gt;=$F49,DO$6&lt;=$H49)*((DO$6-$F49+1)/($J49*($J49+1)/2)*$D49))+($K49="custom")*CustCF!DI49</f>
        <v>0</v>
      </c>
      <c r="DP49" s="95">
        <f>($K49="Bell Curve")*(_xlfn.NORM.DIST(AND(DP$6&gt;=$F49,DP$6&lt;=$H49)*(DP$6-$F49+1),$J49/2,$M49,TRUE)-_xlfn.NORM.DIST(AND(DP$6&gt;=$F49,DP$6&lt;=$H49)*(DO$6-$F49+1),$J49/2,$M49,TRUE))/(1-2*_xlfn.NORM.DIST(0,$J49/2,$M49,TRUE))*$D49+($K49="Steady Growth")*(AND(DP$6&gt;=$F49,DP$6&lt;=$H49)*((DP$6-$F49+1)/($J49*($J49+1)/2)*$D49))+($K49="custom")*CustCF!DJ49</f>
        <v>0</v>
      </c>
      <c r="DQ49" s="95">
        <f>($K49="Bell Curve")*(_xlfn.NORM.DIST(AND(DQ$6&gt;=$F49,DQ$6&lt;=$H49)*(DQ$6-$F49+1),$J49/2,$M49,TRUE)-_xlfn.NORM.DIST(AND(DQ$6&gt;=$F49,DQ$6&lt;=$H49)*(DP$6-$F49+1),$J49/2,$M49,TRUE))/(1-2*_xlfn.NORM.DIST(0,$J49/2,$M49,TRUE))*$D49+($K49="Steady Growth")*(AND(DQ$6&gt;=$F49,DQ$6&lt;=$H49)*((DQ$6-$F49+1)/($J49*($J49+1)/2)*$D49))+($K49="custom")*CustCF!DK49</f>
        <v>0</v>
      </c>
      <c r="DR49" s="95">
        <f>($K49="Bell Curve")*(_xlfn.NORM.DIST(AND(DR$6&gt;=$F49,DR$6&lt;=$H49)*(DR$6-$F49+1),$J49/2,$M49,TRUE)-_xlfn.NORM.DIST(AND(DR$6&gt;=$F49,DR$6&lt;=$H49)*(DQ$6-$F49+1),$J49/2,$M49,TRUE))/(1-2*_xlfn.NORM.DIST(0,$J49/2,$M49,TRUE))*$D49+($K49="Steady Growth")*(AND(DR$6&gt;=$F49,DR$6&lt;=$H49)*((DR$6-$F49+1)/($J49*($J49+1)/2)*$D49))+($K49="custom")*CustCF!DL49</f>
        <v>0</v>
      </c>
      <c r="DS49" s="95">
        <f>($K49="Bell Curve")*(_xlfn.NORM.DIST(AND(DS$6&gt;=$F49,DS$6&lt;=$H49)*(DS$6-$F49+1),$J49/2,$M49,TRUE)-_xlfn.NORM.DIST(AND(DS$6&gt;=$F49,DS$6&lt;=$H49)*(DR$6-$F49+1),$J49/2,$M49,TRUE))/(1-2*_xlfn.NORM.DIST(0,$J49/2,$M49,TRUE))*$D49+($K49="Steady Growth")*(AND(DS$6&gt;=$F49,DS$6&lt;=$H49)*((DS$6-$F49+1)/($J49*($J49+1)/2)*$D49))+($K49="custom")*CustCF!DM49</f>
        <v>0</v>
      </c>
      <c r="DT49" s="95">
        <f>($K49="Bell Curve")*(_xlfn.NORM.DIST(AND(DT$6&gt;=$F49,DT$6&lt;=$H49)*(DT$6-$F49+1),$J49/2,$M49,TRUE)-_xlfn.NORM.DIST(AND(DT$6&gt;=$F49,DT$6&lt;=$H49)*(DS$6-$F49+1),$J49/2,$M49,TRUE))/(1-2*_xlfn.NORM.DIST(0,$J49/2,$M49,TRUE))*$D49+($K49="Steady Growth")*(AND(DT$6&gt;=$F49,DT$6&lt;=$H49)*((DT$6-$F49+1)/($J49*($J49+1)/2)*$D49))+($K49="custom")*CustCF!DN49</f>
        <v>0</v>
      </c>
      <c r="DU49" s="95">
        <f>($K49="Bell Curve")*(_xlfn.NORM.DIST(AND(DU$6&gt;=$F49,DU$6&lt;=$H49)*(DU$6-$F49+1),$J49/2,$M49,TRUE)-_xlfn.NORM.DIST(AND(DU$6&gt;=$F49,DU$6&lt;=$H49)*(DT$6-$F49+1),$J49/2,$M49,TRUE))/(1-2*_xlfn.NORM.DIST(0,$J49/2,$M49,TRUE))*$D49+($K49="Steady Growth")*(AND(DU$6&gt;=$F49,DU$6&lt;=$H49)*((DU$6-$F49+1)/($J49*($J49+1)/2)*$D49))+($K49="custom")*CustCF!DO49</f>
        <v>0</v>
      </c>
      <c r="DV49" s="95">
        <f>($K49="Bell Curve")*(_xlfn.NORM.DIST(AND(DV$6&gt;=$F49,DV$6&lt;=$H49)*(DV$6-$F49+1),$J49/2,$M49,TRUE)-_xlfn.NORM.DIST(AND(DV$6&gt;=$F49,DV$6&lt;=$H49)*(DU$6-$F49+1),$J49/2,$M49,TRUE))/(1-2*_xlfn.NORM.DIST(0,$J49/2,$M49,TRUE))*$D49+($K49="Steady Growth")*(AND(DV$6&gt;=$F49,DV$6&lt;=$H49)*((DV$6-$F49+1)/($J49*($J49+1)/2)*$D49))+($K49="custom")*CustCF!DP49</f>
        <v>0</v>
      </c>
      <c r="DW49" s="95">
        <f>($K49="Bell Curve")*(_xlfn.NORM.DIST(AND(DW$6&gt;=$F49,DW$6&lt;=$H49)*(DW$6-$F49+1),$J49/2,$M49,TRUE)-_xlfn.NORM.DIST(AND(DW$6&gt;=$F49,DW$6&lt;=$H49)*(DV$6-$F49+1),$J49/2,$M49,TRUE))/(1-2*_xlfn.NORM.DIST(0,$J49/2,$M49,TRUE))*$D49+($K49="Steady Growth")*(AND(DW$6&gt;=$F49,DW$6&lt;=$H49)*((DW$6-$F49+1)/($J49*($J49+1)/2)*$D49))+($K49="custom")*CustCF!DQ49</f>
        <v>0</v>
      </c>
      <c r="DX49" s="95">
        <f>($K49="Bell Curve")*(_xlfn.NORM.DIST(AND(DX$6&gt;=$F49,DX$6&lt;=$H49)*(DX$6-$F49+1),$J49/2,$M49,TRUE)-_xlfn.NORM.DIST(AND(DX$6&gt;=$F49,DX$6&lt;=$H49)*(DW$6-$F49+1),$J49/2,$M49,TRUE))/(1-2*_xlfn.NORM.DIST(0,$J49/2,$M49,TRUE))*$D49+($K49="Steady Growth")*(AND(DX$6&gt;=$F49,DX$6&lt;=$H49)*((DX$6-$F49+1)/($J49*($J49+1)/2)*$D49))+($K49="custom")*CustCF!DR49</f>
        <v>0</v>
      </c>
      <c r="DY49" s="95">
        <f>($K49="Bell Curve")*(_xlfn.NORM.DIST(AND(DY$6&gt;=$F49,DY$6&lt;=$H49)*(DY$6-$F49+1),$J49/2,$M49,TRUE)-_xlfn.NORM.DIST(AND(DY$6&gt;=$F49,DY$6&lt;=$H49)*(DX$6-$F49+1),$J49/2,$M49,TRUE))/(1-2*_xlfn.NORM.DIST(0,$J49/2,$M49,TRUE))*$D49+($K49="Steady Growth")*(AND(DY$6&gt;=$F49,DY$6&lt;=$H49)*((DY$6-$F49+1)/($J49*($J49+1)/2)*$D49))+($K49="custom")*CustCF!DS49</f>
        <v>0</v>
      </c>
      <c r="DZ49" s="95">
        <f>($K49="Bell Curve")*(_xlfn.NORM.DIST(AND(DZ$6&gt;=$F49,DZ$6&lt;=$H49)*(DZ$6-$F49+1),$J49/2,$M49,TRUE)-_xlfn.NORM.DIST(AND(DZ$6&gt;=$F49,DZ$6&lt;=$H49)*(DY$6-$F49+1),$J49/2,$M49,TRUE))/(1-2*_xlfn.NORM.DIST(0,$J49/2,$M49,TRUE))*$D49+($K49="Steady Growth")*(AND(DZ$6&gt;=$F49,DZ$6&lt;=$H49)*((DZ$6-$F49+1)/($J49*($J49+1)/2)*$D49))+($K49="custom")*CustCF!DT49</f>
        <v>0</v>
      </c>
      <c r="EA49" s="95">
        <f>($K49="Bell Curve")*(_xlfn.NORM.DIST(AND(EA$6&gt;=$F49,EA$6&lt;=$H49)*(EA$6-$F49+1),$J49/2,$M49,TRUE)-_xlfn.NORM.DIST(AND(EA$6&gt;=$F49,EA$6&lt;=$H49)*(DZ$6-$F49+1),$J49/2,$M49,TRUE))/(1-2*_xlfn.NORM.DIST(0,$J49/2,$M49,TRUE))*$D49+($K49="Steady Growth")*(AND(EA$6&gt;=$F49,EA$6&lt;=$H49)*((EA$6-$F49+1)/($J49*($J49+1)/2)*$D49))+($K49="custom")*CustCF!DU49</f>
        <v>0</v>
      </c>
      <c r="EB49" s="95">
        <f>($K49="Bell Curve")*(_xlfn.NORM.DIST(AND(EB$6&gt;=$F49,EB$6&lt;=$H49)*(EB$6-$F49+1),$J49/2,$M49,TRUE)-_xlfn.NORM.DIST(AND(EB$6&gt;=$F49,EB$6&lt;=$H49)*(EA$6-$F49+1),$J49/2,$M49,TRUE))/(1-2*_xlfn.NORM.DIST(0,$J49/2,$M49,TRUE))*$D49+($K49="Steady Growth")*(AND(EB$6&gt;=$F49,EB$6&lt;=$H49)*((EB$6-$F49+1)/($J49*($J49+1)/2)*$D49))+($K49="custom")*CustCF!DV49</f>
        <v>0</v>
      </c>
      <c r="EC49" s="95">
        <f>($K49="Bell Curve")*(_xlfn.NORM.DIST(AND(EC$6&gt;=$F49,EC$6&lt;=$H49)*(EC$6-$F49+1),$J49/2,$M49,TRUE)-_xlfn.NORM.DIST(AND(EC$6&gt;=$F49,EC$6&lt;=$H49)*(EB$6-$F49+1),$J49/2,$M49,TRUE))/(1-2*_xlfn.NORM.DIST(0,$J49/2,$M49,TRUE))*$D49+($K49="Steady Growth")*(AND(EC$6&gt;=$F49,EC$6&lt;=$H49)*((EC$6-$F49+1)/($J49*($J49+1)/2)*$D49))+($K49="custom")*CustCF!DW49</f>
        <v>0</v>
      </c>
      <c r="ED49" s="95">
        <f>($K49="Bell Curve")*(_xlfn.NORM.DIST(AND(ED$6&gt;=$F49,ED$6&lt;=$H49)*(ED$6-$F49+1),$J49/2,$M49,TRUE)-_xlfn.NORM.DIST(AND(ED$6&gt;=$F49,ED$6&lt;=$H49)*(EC$6-$F49+1),$J49/2,$M49,TRUE))/(1-2*_xlfn.NORM.DIST(0,$J49/2,$M49,TRUE))*$D49+($K49="Steady Growth")*(AND(ED$6&gt;=$F49,ED$6&lt;=$H49)*((ED$6-$F49+1)/($J49*($J49+1)/2)*$D49))+($K49="custom")*CustCF!DX49</f>
        <v>0</v>
      </c>
      <c r="EE49" s="95">
        <f>($K49="Bell Curve")*(_xlfn.NORM.DIST(AND(EE$6&gt;=$F49,EE$6&lt;=$H49)*(EE$6-$F49+1),$J49/2,$M49,TRUE)-_xlfn.NORM.DIST(AND(EE$6&gt;=$F49,EE$6&lt;=$H49)*(ED$6-$F49+1),$J49/2,$M49,TRUE))/(1-2*_xlfn.NORM.DIST(0,$J49/2,$M49,TRUE))*$D49+($K49="Steady Growth")*(AND(EE$6&gt;=$F49,EE$6&lt;=$H49)*((EE$6-$F49+1)/($J49*($J49+1)/2)*$D49))+($K49="custom")*CustCF!DY49</f>
        <v>0</v>
      </c>
      <c r="EF49" s="95">
        <f>($K49="Bell Curve")*(_xlfn.NORM.DIST(AND(EF$6&gt;=$F49,EF$6&lt;=$H49)*(EF$6-$F49+1),$J49/2,$M49,TRUE)-_xlfn.NORM.DIST(AND(EF$6&gt;=$F49,EF$6&lt;=$H49)*(EE$6-$F49+1),$J49/2,$M49,TRUE))/(1-2*_xlfn.NORM.DIST(0,$J49/2,$M49,TRUE))*$D49+($K49="Steady Growth")*(AND(EF$6&gt;=$F49,EF$6&lt;=$H49)*((EF$6-$F49+1)/($J49*($J49+1)/2)*$D49))+($K49="custom")*CustCF!DZ49</f>
        <v>0</v>
      </c>
      <c r="EG49" s="95">
        <f>($K49="Bell Curve")*(_xlfn.NORM.DIST(AND(EG$6&gt;=$F49,EG$6&lt;=$H49)*(EG$6-$F49+1),$J49/2,$M49,TRUE)-_xlfn.NORM.DIST(AND(EG$6&gt;=$F49,EG$6&lt;=$H49)*(EF$6-$F49+1),$J49/2,$M49,TRUE))/(1-2*_xlfn.NORM.DIST(0,$J49/2,$M49,TRUE))*$D49+($K49="Steady Growth")*(AND(EG$6&gt;=$F49,EG$6&lt;=$H49)*((EG$6-$F49+1)/($J49*($J49+1)/2)*$D49))+($K49="custom")*CustCF!EA49</f>
        <v>0</v>
      </c>
      <c r="EH49" s="95">
        <f>($K49="Bell Curve")*(_xlfn.NORM.DIST(AND(EH$6&gt;=$F49,EH$6&lt;=$H49)*(EH$6-$F49+1),$J49/2,$M49,TRUE)-_xlfn.NORM.DIST(AND(EH$6&gt;=$F49,EH$6&lt;=$H49)*(EG$6-$F49+1),$J49/2,$M49,TRUE))/(1-2*_xlfn.NORM.DIST(0,$J49/2,$M49,TRUE))*$D49+($K49="Steady Growth")*(AND(EH$6&gt;=$F49,EH$6&lt;=$H49)*((EH$6-$F49+1)/($J49*($J49+1)/2)*$D49))+($K49="custom")*CustCF!EB49</f>
        <v>0</v>
      </c>
      <c r="EI49" s="95">
        <f>($K49="Bell Curve")*(_xlfn.NORM.DIST(AND(EI$6&gt;=$F49,EI$6&lt;=$H49)*(EI$6-$F49+1),$J49/2,$M49,TRUE)-_xlfn.NORM.DIST(AND(EI$6&gt;=$F49,EI$6&lt;=$H49)*(EH$6-$F49+1),$J49/2,$M49,TRUE))/(1-2*_xlfn.NORM.DIST(0,$J49/2,$M49,TRUE))*$D49+($K49="Steady Growth")*(AND(EI$6&gt;=$F49,EI$6&lt;=$H49)*((EI$6-$F49+1)/($J49*($J49+1)/2)*$D49))+($K49="custom")*CustCF!EC49</f>
        <v>0</v>
      </c>
      <c r="EJ49" s="95">
        <f>($K49="Bell Curve")*(_xlfn.NORM.DIST(AND(EJ$6&gt;=$F49,EJ$6&lt;=$H49)*(EJ$6-$F49+1),$J49/2,$M49,TRUE)-_xlfn.NORM.DIST(AND(EJ$6&gt;=$F49,EJ$6&lt;=$H49)*(EI$6-$F49+1),$J49/2,$M49,TRUE))/(1-2*_xlfn.NORM.DIST(0,$J49/2,$M49,TRUE))*$D49+($K49="Steady Growth")*(AND(EJ$6&gt;=$F49,EJ$6&lt;=$H49)*((EJ$6-$F49+1)/($J49*($J49+1)/2)*$D49))+($K49="custom")*CustCF!ED49</f>
        <v>0</v>
      </c>
      <c r="EK49" s="95">
        <f>($K49="Bell Curve")*(_xlfn.NORM.DIST(AND(EK$6&gt;=$F49,EK$6&lt;=$H49)*(EK$6-$F49+1),$J49/2,$M49,TRUE)-_xlfn.NORM.DIST(AND(EK$6&gt;=$F49,EK$6&lt;=$H49)*(EJ$6-$F49+1),$J49/2,$M49,TRUE))/(1-2*_xlfn.NORM.DIST(0,$J49/2,$M49,TRUE))*$D49+($K49="Steady Growth")*(AND(EK$6&gt;=$F49,EK$6&lt;=$H49)*((EK$6-$F49+1)/($J49*($J49+1)/2)*$D49))+($K49="custom")*CustCF!EE49</f>
        <v>0</v>
      </c>
      <c r="EL49" s="95">
        <f>($K49="Bell Curve")*(_xlfn.NORM.DIST(AND(EL$6&gt;=$F49,EL$6&lt;=$H49)*(EL$6-$F49+1),$J49/2,$M49,TRUE)-_xlfn.NORM.DIST(AND(EL$6&gt;=$F49,EL$6&lt;=$H49)*(EK$6-$F49+1),$J49/2,$M49,TRUE))/(1-2*_xlfn.NORM.DIST(0,$J49/2,$M49,TRUE))*$D49+($K49="Steady Growth")*(AND(EL$6&gt;=$F49,EL$6&lt;=$H49)*((EL$6-$F49+1)/($J49*($J49+1)/2)*$D49))+($K49="custom")*CustCF!EF49</f>
        <v>0</v>
      </c>
      <c r="EM49" s="95">
        <f>($K49="Bell Curve")*(_xlfn.NORM.DIST(AND(EM$6&gt;=$F49,EM$6&lt;=$H49)*(EM$6-$F49+1),$J49/2,$M49,TRUE)-_xlfn.NORM.DIST(AND(EM$6&gt;=$F49,EM$6&lt;=$H49)*(EL$6-$F49+1),$J49/2,$M49,TRUE))/(1-2*_xlfn.NORM.DIST(0,$J49/2,$M49,TRUE))*$D49+($K49="Steady Growth")*(AND(EM$6&gt;=$F49,EM$6&lt;=$H49)*((EM$6-$F49+1)/($J49*($J49+1)/2)*$D49))+($K49="custom")*CustCF!EG49</f>
        <v>0</v>
      </c>
      <c r="EN49" s="95">
        <f>($K49="Bell Curve")*(_xlfn.NORM.DIST(AND(EN$6&gt;=$F49,EN$6&lt;=$H49)*(EN$6-$F49+1),$J49/2,$M49,TRUE)-_xlfn.NORM.DIST(AND(EN$6&gt;=$F49,EN$6&lt;=$H49)*(EM$6-$F49+1),$J49/2,$M49,TRUE))/(1-2*_xlfn.NORM.DIST(0,$J49/2,$M49,TRUE))*$D49+($K49="Steady Growth")*(AND(EN$6&gt;=$F49,EN$6&lt;=$H49)*((EN$6-$F49+1)/($J49*($J49+1)/2)*$D49))+($K49="custom")*CustCF!EH49</f>
        <v>0</v>
      </c>
      <c r="EO49" s="95">
        <f>($K49="Bell Curve")*(_xlfn.NORM.DIST(AND(EO$6&gt;=$F49,EO$6&lt;=$H49)*(EO$6-$F49+1),$J49/2,$M49,TRUE)-_xlfn.NORM.DIST(AND(EO$6&gt;=$F49,EO$6&lt;=$H49)*(EN$6-$F49+1),$J49/2,$M49,TRUE))/(1-2*_xlfn.NORM.DIST(0,$J49/2,$M49,TRUE))*$D49+($K49="Steady Growth")*(AND(EO$6&gt;=$F49,EO$6&lt;=$H49)*((EO$6-$F49+1)/($J49*($J49+1)/2)*$D49))+($K49="custom")*CustCF!EI49</f>
        <v>0</v>
      </c>
      <c r="EP49" s="95">
        <f>($K49="Bell Curve")*(_xlfn.NORM.DIST(AND(EP$6&gt;=$F49,EP$6&lt;=$H49)*(EP$6-$F49+1),$J49/2,$M49,TRUE)-_xlfn.NORM.DIST(AND(EP$6&gt;=$F49,EP$6&lt;=$H49)*(EO$6-$F49+1),$J49/2,$M49,TRUE))/(1-2*_xlfn.NORM.DIST(0,$J49/2,$M49,TRUE))*$D49+($K49="Steady Growth")*(AND(EP$6&gt;=$F49,EP$6&lt;=$H49)*((EP$6-$F49+1)/($J49*($J49+1)/2)*$D49))+($K49="custom")*CustCF!EJ49</f>
        <v>0</v>
      </c>
      <c r="EQ49" s="95">
        <f>($K49="Bell Curve")*(_xlfn.NORM.DIST(AND(EQ$6&gt;=$F49,EQ$6&lt;=$H49)*(EQ$6-$F49+1),$J49/2,$M49,TRUE)-_xlfn.NORM.DIST(AND(EQ$6&gt;=$F49,EQ$6&lt;=$H49)*(EP$6-$F49+1),$J49/2,$M49,TRUE))/(1-2*_xlfn.NORM.DIST(0,$J49/2,$M49,TRUE))*$D49+($K49="Steady Growth")*(AND(EQ$6&gt;=$F49,EQ$6&lt;=$H49)*((EQ$6-$F49+1)/($J49*($J49+1)/2)*$D49))+($K49="custom")*CustCF!EK49</f>
        <v>0</v>
      </c>
      <c r="ER49" s="95">
        <f>($K49="Bell Curve")*(_xlfn.NORM.DIST(AND(ER$6&gt;=$F49,ER$6&lt;=$H49)*(ER$6-$F49+1),$J49/2,$M49,TRUE)-_xlfn.NORM.DIST(AND(ER$6&gt;=$F49,ER$6&lt;=$H49)*(EQ$6-$F49+1),$J49/2,$M49,TRUE))/(1-2*_xlfn.NORM.DIST(0,$J49/2,$M49,TRUE))*$D49+($K49="Steady Growth")*(AND(ER$6&gt;=$F49,ER$6&lt;=$H49)*((ER$6-$F49+1)/($J49*($J49+1)/2)*$D49))+($K49="custom")*CustCF!EL49</f>
        <v>0</v>
      </c>
      <c r="ES49" s="95">
        <f>($K49="Bell Curve")*(_xlfn.NORM.DIST(AND(ES$6&gt;=$F49,ES$6&lt;=$H49)*(ES$6-$F49+1),$J49/2,$M49,TRUE)-_xlfn.NORM.DIST(AND(ES$6&gt;=$F49,ES$6&lt;=$H49)*(ER$6-$F49+1),$J49/2,$M49,TRUE))/(1-2*_xlfn.NORM.DIST(0,$J49/2,$M49,TRUE))*$D49+($K49="Steady Growth")*(AND(ES$6&gt;=$F49,ES$6&lt;=$H49)*((ES$6-$F49+1)/($J49*($J49+1)/2)*$D49))+($K49="custom")*CustCF!EM49</f>
        <v>0</v>
      </c>
      <c r="ET49" s="95">
        <f>($K49="Bell Curve")*(_xlfn.NORM.DIST(AND(ET$6&gt;=$F49,ET$6&lt;=$H49)*(ET$6-$F49+1),$J49/2,$M49,TRUE)-_xlfn.NORM.DIST(AND(ET$6&gt;=$F49,ET$6&lt;=$H49)*(ES$6-$F49+1),$J49/2,$M49,TRUE))/(1-2*_xlfn.NORM.DIST(0,$J49/2,$M49,TRUE))*$D49+($K49="Steady Growth")*(AND(ET$6&gt;=$F49,ET$6&lt;=$H49)*((ET$6-$F49+1)/($J49*($J49+1)/2)*$D49))+($K49="custom")*CustCF!EN49</f>
        <v>0</v>
      </c>
      <c r="EU49" s="95">
        <f>($K49="Bell Curve")*(_xlfn.NORM.DIST(AND(EU$6&gt;=$F49,EU$6&lt;=$H49)*(EU$6-$F49+1),$J49/2,$M49,TRUE)-_xlfn.NORM.DIST(AND(EU$6&gt;=$F49,EU$6&lt;=$H49)*(ET$6-$F49+1),$J49/2,$M49,TRUE))/(1-2*_xlfn.NORM.DIST(0,$J49/2,$M49,TRUE))*$D49+($K49="Steady Growth")*(AND(EU$6&gt;=$F49,EU$6&lt;=$H49)*((EU$6-$F49+1)/($J49*($J49+1)/2)*$D49))+($K49="custom")*CustCF!EO49</f>
        <v>0</v>
      </c>
      <c r="EV49" s="95">
        <f>($K49="Bell Curve")*(_xlfn.NORM.DIST(AND(EV$6&gt;=$F49,EV$6&lt;=$H49)*(EV$6-$F49+1),$J49/2,$M49,TRUE)-_xlfn.NORM.DIST(AND(EV$6&gt;=$F49,EV$6&lt;=$H49)*(EU$6-$F49+1),$J49/2,$M49,TRUE))/(1-2*_xlfn.NORM.DIST(0,$J49/2,$M49,TRUE))*$D49+($K49="Steady Growth")*(AND(EV$6&gt;=$F49,EV$6&lt;=$H49)*((EV$6-$F49+1)/($J49*($J49+1)/2)*$D49))+($K49="custom")*CustCF!EP49</f>
        <v>0</v>
      </c>
      <c r="EW49" s="95">
        <f>($K49="Bell Curve")*(_xlfn.NORM.DIST(AND(EW$6&gt;=$F49,EW$6&lt;=$H49)*(EW$6-$F49+1),$J49/2,$M49,TRUE)-_xlfn.NORM.DIST(AND(EW$6&gt;=$F49,EW$6&lt;=$H49)*(EV$6-$F49+1),$J49/2,$M49,TRUE))/(1-2*_xlfn.NORM.DIST(0,$J49/2,$M49,TRUE))*$D49+($K49="Steady Growth")*(AND(EW$6&gt;=$F49,EW$6&lt;=$H49)*((EW$6-$F49+1)/($J49*($J49+1)/2)*$D49))+($K49="custom")*CustCF!EQ49</f>
        <v>0</v>
      </c>
      <c r="EX49" s="95">
        <f>($K49="Bell Curve")*(_xlfn.NORM.DIST(AND(EX$6&gt;=$F49,EX$6&lt;=$H49)*(EX$6-$F49+1),$J49/2,$M49,TRUE)-_xlfn.NORM.DIST(AND(EX$6&gt;=$F49,EX$6&lt;=$H49)*(EW$6-$F49+1),$J49/2,$M49,TRUE))/(1-2*_xlfn.NORM.DIST(0,$J49/2,$M49,TRUE))*$D49+($K49="Steady Growth")*(AND(EX$6&gt;=$F49,EX$6&lt;=$H49)*((EX$6-$F49+1)/($J49*($J49+1)/2)*$D49))+($K49="custom")*CustCF!ER49</f>
        <v>0</v>
      </c>
      <c r="EY49" s="95">
        <f>($K49="Bell Curve")*(_xlfn.NORM.DIST(AND(EY$6&gt;=$F49,EY$6&lt;=$H49)*(EY$6-$F49+1),$J49/2,$M49,TRUE)-_xlfn.NORM.DIST(AND(EY$6&gt;=$F49,EY$6&lt;=$H49)*(EX$6-$F49+1),$J49/2,$M49,TRUE))/(1-2*_xlfn.NORM.DIST(0,$J49/2,$M49,TRUE))*$D49+($K49="Steady Growth")*(AND(EY$6&gt;=$F49,EY$6&lt;=$H49)*((EY$6-$F49+1)/($J49*($J49+1)/2)*$D49))+($K49="custom")*CustCF!ES49</f>
        <v>0</v>
      </c>
      <c r="EZ49" s="95">
        <f>($K49="Bell Curve")*(_xlfn.NORM.DIST(AND(EZ$6&gt;=$F49,EZ$6&lt;=$H49)*(EZ$6-$F49+1),$J49/2,$M49,TRUE)-_xlfn.NORM.DIST(AND(EZ$6&gt;=$F49,EZ$6&lt;=$H49)*(EY$6-$F49+1),$J49/2,$M49,TRUE))/(1-2*_xlfn.NORM.DIST(0,$J49/2,$M49,TRUE))*$D49+($K49="Steady Growth")*(AND(EZ$6&gt;=$F49,EZ$6&lt;=$H49)*((EZ$6-$F49+1)/($J49*($J49+1)/2)*$D49))+($K49="custom")*CustCF!ET49</f>
        <v>0</v>
      </c>
      <c r="FA49" s="95">
        <f>($K49="Bell Curve")*(_xlfn.NORM.DIST(AND(FA$6&gt;=$F49,FA$6&lt;=$H49)*(FA$6-$F49+1),$J49/2,$M49,TRUE)-_xlfn.NORM.DIST(AND(FA$6&gt;=$F49,FA$6&lt;=$H49)*(EZ$6-$F49+1),$J49/2,$M49,TRUE))/(1-2*_xlfn.NORM.DIST(0,$J49/2,$M49,TRUE))*$D49+($K49="Steady Growth")*(AND(FA$6&gt;=$F49,FA$6&lt;=$H49)*((FA$6-$F49+1)/($J49*($J49+1)/2)*$D49))+($K49="custom")*CustCF!EU49</f>
        <v>0</v>
      </c>
      <c r="FB49" s="95">
        <f>($K49="Bell Curve")*(_xlfn.NORM.DIST(AND(FB$6&gt;=$F49,FB$6&lt;=$H49)*(FB$6-$F49+1),$J49/2,$M49,TRUE)-_xlfn.NORM.DIST(AND(FB$6&gt;=$F49,FB$6&lt;=$H49)*(FA$6-$F49+1),$J49/2,$M49,TRUE))/(1-2*_xlfn.NORM.DIST(0,$J49/2,$M49,TRUE))*$D49+($K49="Steady Growth")*(AND(FB$6&gt;=$F49,FB$6&lt;=$H49)*((FB$6-$F49+1)/($J49*($J49+1)/2)*$D49))+($K49="custom")*CustCF!EV49</f>
        <v>0</v>
      </c>
      <c r="FC49" s="95">
        <f>($K49="Bell Curve")*(_xlfn.NORM.DIST(AND(FC$6&gt;=$F49,FC$6&lt;=$H49)*(FC$6-$F49+1),$J49/2,$M49,TRUE)-_xlfn.NORM.DIST(AND(FC$6&gt;=$F49,FC$6&lt;=$H49)*(FB$6-$F49+1),$J49/2,$M49,TRUE))/(1-2*_xlfn.NORM.DIST(0,$J49/2,$M49,TRUE))*$D49+($K49="Steady Growth")*(AND(FC$6&gt;=$F49,FC$6&lt;=$H49)*((FC$6-$F49+1)/($J49*($J49+1)/2)*$D49))+($K49="custom")*CustCF!EW49</f>
        <v>0</v>
      </c>
      <c r="FD49" s="95">
        <f>($K49="Bell Curve")*(_xlfn.NORM.DIST(AND(FD$6&gt;=$F49,FD$6&lt;=$H49)*(FD$6-$F49+1),$J49/2,$M49,TRUE)-_xlfn.NORM.DIST(AND(FD$6&gt;=$F49,FD$6&lt;=$H49)*(FC$6-$F49+1),$J49/2,$M49,TRUE))/(1-2*_xlfn.NORM.DIST(0,$J49/2,$M49,TRUE))*$D49+($K49="Steady Growth")*(AND(FD$6&gt;=$F49,FD$6&lt;=$H49)*((FD$6-$F49+1)/($J49*($J49+1)/2)*$D49))+($K49="custom")*CustCF!EX49</f>
        <v>0</v>
      </c>
      <c r="FE49" s="95">
        <f>($K49="Bell Curve")*(_xlfn.NORM.DIST(AND(FE$6&gt;=$F49,FE$6&lt;=$H49)*(FE$6-$F49+1),$J49/2,$M49,TRUE)-_xlfn.NORM.DIST(AND(FE$6&gt;=$F49,FE$6&lt;=$H49)*(FD$6-$F49+1),$J49/2,$M49,TRUE))/(1-2*_xlfn.NORM.DIST(0,$J49/2,$M49,TRUE))*$D49+($K49="Steady Growth")*(AND(FE$6&gt;=$F49,FE$6&lt;=$H49)*((FE$6-$F49+1)/($J49*($J49+1)/2)*$D49))+($K49="custom")*CustCF!EY49</f>
        <v>0</v>
      </c>
      <c r="FF49" s="95">
        <f>($K49="Bell Curve")*(_xlfn.NORM.DIST(AND(FF$6&gt;=$F49,FF$6&lt;=$H49)*(FF$6-$F49+1),$J49/2,$M49,TRUE)-_xlfn.NORM.DIST(AND(FF$6&gt;=$F49,FF$6&lt;=$H49)*(FE$6-$F49+1),$J49/2,$M49,TRUE))/(1-2*_xlfn.NORM.DIST(0,$J49/2,$M49,TRUE))*$D49+($K49="Steady Growth")*(AND(FF$6&gt;=$F49,FF$6&lt;=$H49)*((FF$6-$F49+1)/($J49*($J49+1)/2)*$D49))+($K49="custom")*CustCF!EZ49</f>
        <v>0</v>
      </c>
      <c r="FG49" s="95">
        <f>($K49="Bell Curve")*(_xlfn.NORM.DIST(AND(FG$6&gt;=$F49,FG$6&lt;=$H49)*(FG$6-$F49+1),$J49/2,$M49,TRUE)-_xlfn.NORM.DIST(AND(FG$6&gt;=$F49,FG$6&lt;=$H49)*(FF$6-$F49+1),$J49/2,$M49,TRUE))/(1-2*_xlfn.NORM.DIST(0,$J49/2,$M49,TRUE))*$D49+($K49="Steady Growth")*(AND(FG$6&gt;=$F49,FG$6&lt;=$H49)*((FG$6-$F49+1)/($J49*($J49+1)/2)*$D49))+($K49="custom")*CustCF!FA49</f>
        <v>0</v>
      </c>
      <c r="FH49" s="95">
        <f>($K49="Bell Curve")*(_xlfn.NORM.DIST(AND(FH$6&gt;=$F49,FH$6&lt;=$H49)*(FH$6-$F49+1),$J49/2,$M49,TRUE)-_xlfn.NORM.DIST(AND(FH$6&gt;=$F49,FH$6&lt;=$H49)*(FG$6-$F49+1),$J49/2,$M49,TRUE))/(1-2*_xlfn.NORM.DIST(0,$J49/2,$M49,TRUE))*$D49+($K49="Steady Growth")*(AND(FH$6&gt;=$F49,FH$6&lt;=$H49)*((FH$6-$F49+1)/($J49*($J49+1)/2)*$D49))+($K49="custom")*CustCF!FB49</f>
        <v>0</v>
      </c>
      <c r="FI49" s="95">
        <f>($K49="Bell Curve")*(_xlfn.NORM.DIST(AND(FI$6&gt;=$F49,FI$6&lt;=$H49)*(FI$6-$F49+1),$J49/2,$M49,TRUE)-_xlfn.NORM.DIST(AND(FI$6&gt;=$F49,FI$6&lt;=$H49)*(FH$6-$F49+1),$J49/2,$M49,TRUE))/(1-2*_xlfn.NORM.DIST(0,$J49/2,$M49,TRUE))*$D49+($K49="Steady Growth")*(AND(FI$6&gt;=$F49,FI$6&lt;=$H49)*((FI$6-$F49+1)/($J49*($J49+1)/2)*$D49))+($K49="custom")*CustCF!FC49</f>
        <v>0</v>
      </c>
      <c r="FJ49" s="95">
        <f>($K49="Bell Curve")*(_xlfn.NORM.DIST(AND(FJ$6&gt;=$F49,FJ$6&lt;=$H49)*(FJ$6-$F49+1),$J49/2,$M49,TRUE)-_xlfn.NORM.DIST(AND(FJ$6&gt;=$F49,FJ$6&lt;=$H49)*(FI$6-$F49+1),$J49/2,$M49,TRUE))/(1-2*_xlfn.NORM.DIST(0,$J49/2,$M49,TRUE))*$D49+($K49="Steady Growth")*(AND(FJ$6&gt;=$F49,FJ$6&lt;=$H49)*((FJ$6-$F49+1)/($J49*($J49+1)/2)*$D49))+($K49="custom")*CustCF!FD49</f>
        <v>0</v>
      </c>
      <c r="FK49" s="95">
        <f>($K49="Bell Curve")*(_xlfn.NORM.DIST(AND(FK$6&gt;=$F49,FK$6&lt;=$H49)*(FK$6-$F49+1),$J49/2,$M49,TRUE)-_xlfn.NORM.DIST(AND(FK$6&gt;=$F49,FK$6&lt;=$H49)*(FJ$6-$F49+1),$J49/2,$M49,TRUE))/(1-2*_xlfn.NORM.DIST(0,$J49/2,$M49,TRUE))*$D49+($K49="Steady Growth")*(AND(FK$6&gt;=$F49,FK$6&lt;=$H49)*((FK$6-$F49+1)/($J49*($J49+1)/2)*$D49))+($K49="custom")*CustCF!FE49</f>
        <v>0</v>
      </c>
      <c r="FL49" s="95">
        <f>($K49="Bell Curve")*(_xlfn.NORM.DIST(AND(FL$6&gt;=$F49,FL$6&lt;=$H49)*(FL$6-$F49+1),$J49/2,$M49,TRUE)-_xlfn.NORM.DIST(AND(FL$6&gt;=$F49,FL$6&lt;=$H49)*(FK$6-$F49+1),$J49/2,$M49,TRUE))/(1-2*_xlfn.NORM.DIST(0,$J49/2,$M49,TRUE))*$D49+($K49="Steady Growth")*(AND(FL$6&gt;=$F49,FL$6&lt;=$H49)*((FL$6-$F49+1)/($J49*($J49+1)/2)*$D49))+($K49="custom")*CustCF!FF49</f>
        <v>0</v>
      </c>
      <c r="FM49" s="95">
        <f>($K49="Bell Curve")*(_xlfn.NORM.DIST(AND(FM$6&gt;=$F49,FM$6&lt;=$H49)*(FM$6-$F49+1),$J49/2,$M49,TRUE)-_xlfn.NORM.DIST(AND(FM$6&gt;=$F49,FM$6&lt;=$H49)*(FL$6-$F49+1),$J49/2,$M49,TRUE))/(1-2*_xlfn.NORM.DIST(0,$J49/2,$M49,TRUE))*$D49+($K49="Steady Growth")*(AND(FM$6&gt;=$F49,FM$6&lt;=$H49)*((FM$6-$F49+1)/($J49*($J49+1)/2)*$D49))+($K49="custom")*CustCF!FG49</f>
        <v>0</v>
      </c>
      <c r="FN49" s="95">
        <f>($K49="Bell Curve")*(_xlfn.NORM.DIST(AND(FN$6&gt;=$F49,FN$6&lt;=$H49)*(FN$6-$F49+1),$J49/2,$M49,TRUE)-_xlfn.NORM.DIST(AND(FN$6&gt;=$F49,FN$6&lt;=$H49)*(FM$6-$F49+1),$J49/2,$M49,TRUE))/(1-2*_xlfn.NORM.DIST(0,$J49/2,$M49,TRUE))*$D49+($K49="Steady Growth")*(AND(FN$6&gt;=$F49,FN$6&lt;=$H49)*((FN$6-$F49+1)/($J49*($J49+1)/2)*$D49))+($K49="custom")*CustCF!FH49</f>
        <v>0</v>
      </c>
      <c r="FO49" s="95">
        <f>($K49="Bell Curve")*(_xlfn.NORM.DIST(AND(FO$6&gt;=$F49,FO$6&lt;=$H49)*(FO$6-$F49+1),$J49/2,$M49,TRUE)-_xlfn.NORM.DIST(AND(FO$6&gt;=$F49,FO$6&lt;=$H49)*(FN$6-$F49+1),$J49/2,$M49,TRUE))/(1-2*_xlfn.NORM.DIST(0,$J49/2,$M49,TRUE))*$D49+($K49="Steady Growth")*(AND(FO$6&gt;=$F49,FO$6&lt;=$H49)*((FO$6-$F49+1)/($J49*($J49+1)/2)*$D49))+($K49="custom")*CustCF!FI49</f>
        <v>0</v>
      </c>
      <c r="FP49" s="95">
        <f>($K49="Bell Curve")*(_xlfn.NORM.DIST(AND(FP$6&gt;=$F49,FP$6&lt;=$H49)*(FP$6-$F49+1),$J49/2,$M49,TRUE)-_xlfn.NORM.DIST(AND(FP$6&gt;=$F49,FP$6&lt;=$H49)*(FO$6-$F49+1),$J49/2,$M49,TRUE))/(1-2*_xlfn.NORM.DIST(0,$J49/2,$M49,TRUE))*$D49+($K49="Steady Growth")*(AND(FP$6&gt;=$F49,FP$6&lt;=$H49)*((FP$6-$F49+1)/($J49*($J49+1)/2)*$D49))+($K49="custom")*CustCF!FJ49</f>
        <v>0</v>
      </c>
      <c r="FQ49" s="95">
        <f>($K49="Bell Curve")*(_xlfn.NORM.DIST(AND(FQ$6&gt;=$F49,FQ$6&lt;=$H49)*(FQ$6-$F49+1),$J49/2,$M49,TRUE)-_xlfn.NORM.DIST(AND(FQ$6&gt;=$F49,FQ$6&lt;=$H49)*(FP$6-$F49+1),$J49/2,$M49,TRUE))/(1-2*_xlfn.NORM.DIST(0,$J49/2,$M49,TRUE))*$D49+($K49="Steady Growth")*(AND(FQ$6&gt;=$F49,FQ$6&lt;=$H49)*((FQ$6-$F49+1)/($J49*($J49+1)/2)*$D49))+($K49="custom")*CustCF!FK49</f>
        <v>0</v>
      </c>
      <c r="FR49" s="95">
        <f>($K49="Bell Curve")*(_xlfn.NORM.DIST(AND(FR$6&gt;=$F49,FR$6&lt;=$H49)*(FR$6-$F49+1),$J49/2,$M49,TRUE)-_xlfn.NORM.DIST(AND(FR$6&gt;=$F49,FR$6&lt;=$H49)*(FQ$6-$F49+1),$J49/2,$M49,TRUE))/(1-2*_xlfn.NORM.DIST(0,$J49/2,$M49,TRUE))*$D49+($K49="Steady Growth")*(AND(FR$6&gt;=$F49,FR$6&lt;=$H49)*((FR$6-$F49+1)/($J49*($J49+1)/2)*$D49))+($K49="custom")*CustCF!FL49</f>
        <v>0</v>
      </c>
      <c r="FS49" s="95">
        <f>($K49="Bell Curve")*(_xlfn.NORM.DIST(AND(FS$6&gt;=$F49,FS$6&lt;=$H49)*(FS$6-$F49+1),$J49/2,$M49,TRUE)-_xlfn.NORM.DIST(AND(FS$6&gt;=$F49,FS$6&lt;=$H49)*(FR$6-$F49+1),$J49/2,$M49,TRUE))/(1-2*_xlfn.NORM.DIST(0,$J49/2,$M49,TRUE))*$D49+($K49="Steady Growth")*(AND(FS$6&gt;=$F49,FS$6&lt;=$H49)*((FS$6-$F49+1)/($J49*($J49+1)/2)*$D49))+($K49="custom")*CustCF!FM49</f>
        <v>0</v>
      </c>
      <c r="FT49" s="95">
        <f>($K49="Bell Curve")*(_xlfn.NORM.DIST(AND(FT$6&gt;=$F49,FT$6&lt;=$H49)*(FT$6-$F49+1),$J49/2,$M49,TRUE)-_xlfn.NORM.DIST(AND(FT$6&gt;=$F49,FT$6&lt;=$H49)*(FS$6-$F49+1),$J49/2,$M49,TRUE))/(1-2*_xlfn.NORM.DIST(0,$J49/2,$M49,TRUE))*$D49+($K49="Steady Growth")*(AND(FT$6&gt;=$F49,FT$6&lt;=$H49)*((FT$6-$F49+1)/($J49*($J49+1)/2)*$D49))+($K49="custom")*CustCF!FN49</f>
        <v>0</v>
      </c>
      <c r="FU49" s="95">
        <f>($K49="Bell Curve")*(_xlfn.NORM.DIST(AND(FU$6&gt;=$F49,FU$6&lt;=$H49)*(FU$6-$F49+1),$J49/2,$M49,TRUE)-_xlfn.NORM.DIST(AND(FU$6&gt;=$F49,FU$6&lt;=$H49)*(FT$6-$F49+1),$J49/2,$M49,TRUE))/(1-2*_xlfn.NORM.DIST(0,$J49/2,$M49,TRUE))*$D49+($K49="Steady Growth")*(AND(FU$6&gt;=$F49,FU$6&lt;=$H49)*((FU$6-$F49+1)/($J49*($J49+1)/2)*$D49))+($K49="custom")*CustCF!FO49</f>
        <v>0</v>
      </c>
      <c r="FV49" s="95">
        <f>($K49="Bell Curve")*(_xlfn.NORM.DIST(AND(FV$6&gt;=$F49,FV$6&lt;=$H49)*(FV$6-$F49+1),$J49/2,$M49,TRUE)-_xlfn.NORM.DIST(AND(FV$6&gt;=$F49,FV$6&lt;=$H49)*(FU$6-$F49+1),$J49/2,$M49,TRUE))/(1-2*_xlfn.NORM.DIST(0,$J49/2,$M49,TRUE))*$D49+($K49="Steady Growth")*(AND(FV$6&gt;=$F49,FV$6&lt;=$H49)*((FV$6-$F49+1)/($J49*($J49+1)/2)*$D49))+($K49="custom")*CustCF!FP49</f>
        <v>0</v>
      </c>
      <c r="FW49" s="95">
        <f>($K49="Bell Curve")*(_xlfn.NORM.DIST(AND(FW$6&gt;=$F49,FW$6&lt;=$H49)*(FW$6-$F49+1),$J49/2,$M49,TRUE)-_xlfn.NORM.DIST(AND(FW$6&gt;=$F49,FW$6&lt;=$H49)*(FV$6-$F49+1),$J49/2,$M49,TRUE))/(1-2*_xlfn.NORM.DIST(0,$J49/2,$M49,TRUE))*$D49+($K49="Steady Growth")*(AND(FW$6&gt;=$F49,FW$6&lt;=$H49)*((FW$6-$F49+1)/($J49*($J49+1)/2)*$D49))+($K49="custom")*CustCF!FQ49</f>
        <v>0</v>
      </c>
      <c r="FX49" s="95">
        <f>($K49="Bell Curve")*(_xlfn.NORM.DIST(AND(FX$6&gt;=$F49,FX$6&lt;=$H49)*(FX$6-$F49+1),$J49/2,$M49,TRUE)-_xlfn.NORM.DIST(AND(FX$6&gt;=$F49,FX$6&lt;=$H49)*(FW$6-$F49+1),$J49/2,$M49,TRUE))/(1-2*_xlfn.NORM.DIST(0,$J49/2,$M49,TRUE))*$D49+($K49="Steady Growth")*(AND(FX$6&gt;=$F49,FX$6&lt;=$H49)*((FX$6-$F49+1)/($J49*($J49+1)/2)*$D49))+($K49="custom")*CustCF!FR49</f>
        <v>0</v>
      </c>
      <c r="FY49" s="95">
        <f>($K49="Bell Curve")*(_xlfn.NORM.DIST(AND(FY$6&gt;=$F49,FY$6&lt;=$H49)*(FY$6-$F49+1),$J49/2,$M49,TRUE)-_xlfn.NORM.DIST(AND(FY$6&gt;=$F49,FY$6&lt;=$H49)*(FX$6-$F49+1),$J49/2,$M49,TRUE))/(1-2*_xlfn.NORM.DIST(0,$J49/2,$M49,TRUE))*$D49+($K49="Steady Growth")*(AND(FY$6&gt;=$F49,FY$6&lt;=$H49)*((FY$6-$F49+1)/($J49*($J49+1)/2)*$D49))+($K49="custom")*CustCF!FS49</f>
        <v>0</v>
      </c>
      <c r="FZ49" s="95">
        <f>($K49="Bell Curve")*(_xlfn.NORM.DIST(AND(FZ$6&gt;=$F49,FZ$6&lt;=$H49)*(FZ$6-$F49+1),$J49/2,$M49,TRUE)-_xlfn.NORM.DIST(AND(FZ$6&gt;=$F49,FZ$6&lt;=$H49)*(FY$6-$F49+1),$J49/2,$M49,TRUE))/(1-2*_xlfn.NORM.DIST(0,$J49/2,$M49,TRUE))*$D49+($K49="Steady Growth")*(AND(FZ$6&gt;=$F49,FZ$6&lt;=$H49)*((FZ$6-$F49+1)/($J49*($J49+1)/2)*$D49))+($K49="custom")*CustCF!FT49</f>
        <v>0</v>
      </c>
      <c r="GA49" s="95">
        <f>($K49="Bell Curve")*(_xlfn.NORM.DIST(AND(GA$6&gt;=$F49,GA$6&lt;=$H49)*(GA$6-$F49+1),$J49/2,$M49,TRUE)-_xlfn.NORM.DIST(AND(GA$6&gt;=$F49,GA$6&lt;=$H49)*(FZ$6-$F49+1),$J49/2,$M49,TRUE))/(1-2*_xlfn.NORM.DIST(0,$J49/2,$M49,TRUE))*$D49+($K49="Steady Growth")*(AND(GA$6&gt;=$F49,GA$6&lt;=$H49)*((GA$6-$F49+1)/($J49*($J49+1)/2)*$D49))+($K49="custom")*CustCF!FU49</f>
        <v>0</v>
      </c>
      <c r="GB49" s="95">
        <f>($K49="Bell Curve")*(_xlfn.NORM.DIST(AND(GB$6&gt;=$F49,GB$6&lt;=$H49)*(GB$6-$F49+1),$J49/2,$M49,TRUE)-_xlfn.NORM.DIST(AND(GB$6&gt;=$F49,GB$6&lt;=$H49)*(GA$6-$F49+1),$J49/2,$M49,TRUE))/(1-2*_xlfn.NORM.DIST(0,$J49/2,$M49,TRUE))*$D49+($K49="Steady Growth")*(AND(GB$6&gt;=$F49,GB$6&lt;=$H49)*((GB$6-$F49+1)/($J49*($J49+1)/2)*$D49))+($K49="custom")*CustCF!FV49</f>
        <v>0</v>
      </c>
      <c r="GC49" s="95">
        <f>($K49="Bell Curve")*(_xlfn.NORM.DIST(AND(GC$6&gt;=$F49,GC$6&lt;=$H49)*(GC$6-$F49+1),$J49/2,$M49,TRUE)-_xlfn.NORM.DIST(AND(GC$6&gt;=$F49,GC$6&lt;=$H49)*(GB$6-$F49+1),$J49/2,$M49,TRUE))/(1-2*_xlfn.NORM.DIST(0,$J49/2,$M49,TRUE))*$D49+($K49="Steady Growth")*(AND(GC$6&gt;=$F49,GC$6&lt;=$H49)*((GC$6-$F49+1)/($J49*($J49+1)/2)*$D49))+($K49="custom")*CustCF!FW49</f>
        <v>0</v>
      </c>
      <c r="GD49" s="95">
        <f>($K49="Bell Curve")*(_xlfn.NORM.DIST(AND(GD$6&gt;=$F49,GD$6&lt;=$H49)*(GD$6-$F49+1),$J49/2,$M49,TRUE)-_xlfn.NORM.DIST(AND(GD$6&gt;=$F49,GD$6&lt;=$H49)*(GC$6-$F49+1),$J49/2,$M49,TRUE))/(1-2*_xlfn.NORM.DIST(0,$J49/2,$M49,TRUE))*$D49+($K49="Steady Growth")*(AND(GD$6&gt;=$F49,GD$6&lt;=$H49)*((GD$6-$F49+1)/($J49*($J49+1)/2)*$D49))+($K49="custom")*CustCF!FX49</f>
        <v>0</v>
      </c>
      <c r="GE49" s="95">
        <f>($K49="Bell Curve")*(_xlfn.NORM.DIST(AND(GE$6&gt;=$F49,GE$6&lt;=$H49)*(GE$6-$F49+1),$J49/2,$M49,TRUE)-_xlfn.NORM.DIST(AND(GE$6&gt;=$F49,GE$6&lt;=$H49)*(GD$6-$F49+1),$J49/2,$M49,TRUE))/(1-2*_xlfn.NORM.DIST(0,$J49/2,$M49,TRUE))*$D49+($K49="Steady Growth")*(AND(GE$6&gt;=$F49,GE$6&lt;=$H49)*((GE$6-$F49+1)/($J49*($J49+1)/2)*$D49))+($K49="custom")*CustCF!FY49</f>
        <v>0</v>
      </c>
      <c r="GF49" s="95">
        <f>($K49="Bell Curve")*(_xlfn.NORM.DIST(AND(GF$6&gt;=$F49,GF$6&lt;=$H49)*(GF$6-$F49+1),$J49/2,$M49,TRUE)-_xlfn.NORM.DIST(AND(GF$6&gt;=$F49,GF$6&lt;=$H49)*(GE$6-$F49+1),$J49/2,$M49,TRUE))/(1-2*_xlfn.NORM.DIST(0,$J49/2,$M49,TRUE))*$D49+($K49="Steady Growth")*(AND(GF$6&gt;=$F49,GF$6&lt;=$H49)*((GF$6-$F49+1)/($J49*($J49+1)/2)*$D49))+($K49="custom")*CustCF!FZ49</f>
        <v>0</v>
      </c>
      <c r="GG49" s="95">
        <f>($K49="Bell Curve")*(_xlfn.NORM.DIST(AND(GG$6&gt;=$F49,GG$6&lt;=$H49)*(GG$6-$F49+1),$J49/2,$M49,TRUE)-_xlfn.NORM.DIST(AND(GG$6&gt;=$F49,GG$6&lt;=$H49)*(GF$6-$F49+1),$J49/2,$M49,TRUE))/(1-2*_xlfn.NORM.DIST(0,$J49/2,$M49,TRUE))*$D49+($K49="Steady Growth")*(AND(GG$6&gt;=$F49,GG$6&lt;=$H49)*((GG$6-$F49+1)/($J49*($J49+1)/2)*$D49))+($K49="custom")*CustCF!GA49</f>
        <v>0</v>
      </c>
      <c r="GH49" s="95">
        <f>($K49="Bell Curve")*(_xlfn.NORM.DIST(AND(GH$6&gt;=$F49,GH$6&lt;=$H49)*(GH$6-$F49+1),$J49/2,$M49,TRUE)-_xlfn.NORM.DIST(AND(GH$6&gt;=$F49,GH$6&lt;=$H49)*(GG$6-$F49+1),$J49/2,$M49,TRUE))/(1-2*_xlfn.NORM.DIST(0,$J49/2,$M49,TRUE))*$D49+($K49="Steady Growth")*(AND(GH$6&gt;=$F49,GH$6&lt;=$H49)*((GH$6-$F49+1)/($J49*($J49+1)/2)*$D49))+($K49="custom")*CustCF!GB49</f>
        <v>0</v>
      </c>
      <c r="GI49" s="95">
        <f>($K49="Bell Curve")*(_xlfn.NORM.DIST(AND(GI$6&gt;=$F49,GI$6&lt;=$H49)*(GI$6-$F49+1),$J49/2,$M49,TRUE)-_xlfn.NORM.DIST(AND(GI$6&gt;=$F49,GI$6&lt;=$H49)*(GH$6-$F49+1),$J49/2,$M49,TRUE))/(1-2*_xlfn.NORM.DIST(0,$J49/2,$M49,TRUE))*$D49+($K49="Steady Growth")*(AND(GI$6&gt;=$F49,GI$6&lt;=$H49)*((GI$6-$F49+1)/($J49*($J49+1)/2)*$D49))+($K49="custom")*CustCF!GC49</f>
        <v>0</v>
      </c>
      <c r="GJ49" s="95">
        <f>($K49="Bell Curve")*(_xlfn.NORM.DIST(AND(GJ$6&gt;=$F49,GJ$6&lt;=$H49)*(GJ$6-$F49+1),$J49/2,$M49,TRUE)-_xlfn.NORM.DIST(AND(GJ$6&gt;=$F49,GJ$6&lt;=$H49)*(GI$6-$F49+1),$J49/2,$M49,TRUE))/(1-2*_xlfn.NORM.DIST(0,$J49/2,$M49,TRUE))*$D49+($K49="Steady Growth")*(AND(GJ$6&gt;=$F49,GJ$6&lt;=$H49)*((GJ$6-$F49+1)/($J49*($J49+1)/2)*$D49))+($K49="custom")*CustCF!GD49</f>
        <v>0</v>
      </c>
      <c r="GK49" s="95">
        <f>($K49="Bell Curve")*(_xlfn.NORM.DIST(AND(GK$6&gt;=$F49,GK$6&lt;=$H49)*(GK$6-$F49+1),$J49/2,$M49,TRUE)-_xlfn.NORM.DIST(AND(GK$6&gt;=$F49,GK$6&lt;=$H49)*(GJ$6-$F49+1),$J49/2,$M49,TRUE))/(1-2*_xlfn.NORM.DIST(0,$J49/2,$M49,TRUE))*$D49+($K49="Steady Growth")*(AND(GK$6&gt;=$F49,GK$6&lt;=$H49)*((GK$6-$F49+1)/($J49*($J49+1)/2)*$D49))+($K49="custom")*CustCF!GE49</f>
        <v>0</v>
      </c>
      <c r="GL49" s="95">
        <f>($K49="Bell Curve")*(_xlfn.NORM.DIST(AND(GL$6&gt;=$F49,GL$6&lt;=$H49)*(GL$6-$F49+1),$J49/2,$M49,TRUE)-_xlfn.NORM.DIST(AND(GL$6&gt;=$F49,GL$6&lt;=$H49)*(GK$6-$F49+1),$J49/2,$M49,TRUE))/(1-2*_xlfn.NORM.DIST(0,$J49/2,$M49,TRUE))*$D49+($K49="Steady Growth")*(AND(GL$6&gt;=$F49,GL$6&lt;=$H49)*((GL$6-$F49+1)/($J49*($J49+1)/2)*$D49))+($K49="custom")*CustCF!GF49</f>
        <v>0</v>
      </c>
      <c r="GM49" s="95">
        <f>($K49="Bell Curve")*(_xlfn.NORM.DIST(AND(GM$6&gt;=$F49,GM$6&lt;=$H49)*(GM$6-$F49+1),$J49/2,$M49,TRUE)-_xlfn.NORM.DIST(AND(GM$6&gt;=$F49,GM$6&lt;=$H49)*(GL$6-$F49+1),$J49/2,$M49,TRUE))/(1-2*_xlfn.NORM.DIST(0,$J49/2,$M49,TRUE))*$D49+($K49="Steady Growth")*(AND(GM$6&gt;=$F49,GM$6&lt;=$H49)*((GM$6-$F49+1)/($J49*($J49+1)/2)*$D49))+($K49="custom")*CustCF!GG49</f>
        <v>0</v>
      </c>
      <c r="GN49" s="268">
        <f>($K49="Bell Curve")*(_xlfn.NORM.DIST(AND(GN$6&gt;=$F49,GN$6&lt;=$H49)*(GN$6-$F49+1),$J49/2,$M49,TRUE)-_xlfn.NORM.DIST(AND(GN$6&gt;=$F49,GN$6&lt;=$H49)*(GM$6-$F49+1),$J49/2,$M49,TRUE))/(1-2*_xlfn.NORM.DIST(0,$J49/2,$M49,TRUE))*$D49+($K49="Steady Growth")*(AND(GN$6&gt;=$F49,GN$6&lt;=$H49)*((GN$6-$F49+1)/($J49*($J49+1)/2)*$D49))+($K49="custom")*CustCF!GH49</f>
        <v>0</v>
      </c>
      <c r="GO49" s="1"/>
      <c r="GP49" s="67"/>
    </row>
    <row r="50" spans="1:198" customFormat="1" hidden="1" outlineLevel="1" x14ac:dyDescent="0.75">
      <c r="A50" s="1"/>
      <c r="B50" s="1"/>
      <c r="C50" s="262">
        <f>Budget!T22</f>
        <v>0</v>
      </c>
      <c r="D50" s="19">
        <f>Budget!U22</f>
        <v>0</v>
      </c>
      <c r="E50" s="19" t="str">
        <f t="shared" si="33"/>
        <v/>
      </c>
      <c r="F50" s="263">
        <v>0</v>
      </c>
      <c r="G50" s="257">
        <f>IF(L50="custom",CustCF!F50,INDEX($P$8:$GN$8,MATCH(F50,$P$6:$GN$6,0)))</f>
        <v>46053</v>
      </c>
      <c r="H50" s="263">
        <v>0</v>
      </c>
      <c r="I50" s="257">
        <f>IF(L50="custom",CustCF!G50,INDEX($P$8:$GN$8,MATCH(H50,$P$6:$GN$6,0)))</f>
        <v>46053</v>
      </c>
      <c r="J50" s="260">
        <f t="shared" si="34"/>
        <v>1</v>
      </c>
      <c r="K50" s="265" t="s">
        <v>116</v>
      </c>
      <c r="L50" s="266" t="s">
        <v>141</v>
      </c>
      <c r="M50" s="267">
        <f t="shared" si="35"/>
        <v>9</v>
      </c>
      <c r="N50" s="18">
        <f t="shared" si="26"/>
        <v>0</v>
      </c>
      <c r="O50" s="1372">
        <f t="shared" si="16"/>
        <v>0</v>
      </c>
      <c r="P50" s="95">
        <f>($K50="Bell Curve")*(_xlfn.NORM.DIST(AND(P$6&gt;=$F50,P$6&lt;=$H50)*(P$6-$F50+1),$J50/2,$M50,TRUE)-_xlfn.NORM.DIST(AND(P$6&gt;=$F50,P$6&lt;=$H50)*(O$6-$F50+1),$J50/2,$M50,TRUE))/(1-2*_xlfn.NORM.DIST(0,$J50/2,$M50,TRUE))*$D50+($K50="Steady Growth")*(AND(P$6&gt;=$F50,P$6&lt;=$H50)*((P$6-$F50+1)/($J50*($J50+1)/2)*$D50))+($K50="custom")*CustCF!J50</f>
        <v>0</v>
      </c>
      <c r="Q50" s="95">
        <f>($K50="Bell Curve")*(_xlfn.NORM.DIST(AND(Q$6&gt;=$F50,Q$6&lt;=$H50)*(Q$6-$F50+1),$J50/2,$M50,TRUE)-_xlfn.NORM.DIST(AND(Q$6&gt;=$F50,Q$6&lt;=$H50)*(P$6-$F50+1),$J50/2,$M50,TRUE))/(1-2*_xlfn.NORM.DIST(0,$J50/2,$M50,TRUE))*$D50+($K50="Steady Growth")*(AND(Q$6&gt;=$F50,Q$6&lt;=$H50)*((Q$6-$F50+1)/($J50*($J50+1)/2)*$D50))+($K50="custom")*CustCF!K50</f>
        <v>0</v>
      </c>
      <c r="R50" s="95">
        <f>($K50="Bell Curve")*(_xlfn.NORM.DIST(AND(R$6&gt;=$F50,R$6&lt;=$H50)*(R$6-$F50+1),$J50/2,$M50,TRUE)-_xlfn.NORM.DIST(AND(R$6&gt;=$F50,R$6&lt;=$H50)*(Q$6-$F50+1),$J50/2,$M50,TRUE))/(1-2*_xlfn.NORM.DIST(0,$J50/2,$M50,TRUE))*$D50+($K50="Steady Growth")*(AND(R$6&gt;=$F50,R$6&lt;=$H50)*((R$6-$F50+1)/($J50*($J50+1)/2)*$D50))+($K50="custom")*CustCF!L50</f>
        <v>0</v>
      </c>
      <c r="S50" s="95">
        <f>($K50="Bell Curve")*(_xlfn.NORM.DIST(AND(S$6&gt;=$F50,S$6&lt;=$H50)*(S$6-$F50+1),$J50/2,$M50,TRUE)-_xlfn.NORM.DIST(AND(S$6&gt;=$F50,S$6&lt;=$H50)*(R$6-$F50+1),$J50/2,$M50,TRUE))/(1-2*_xlfn.NORM.DIST(0,$J50/2,$M50,TRUE))*$D50+($K50="Steady Growth")*(AND(S$6&gt;=$F50,S$6&lt;=$H50)*((S$6-$F50+1)/($J50*($J50+1)/2)*$D50))+($K50="custom")*CustCF!M50</f>
        <v>0</v>
      </c>
      <c r="T50" s="95">
        <f>($K50="Bell Curve")*(_xlfn.NORM.DIST(AND(T$6&gt;=$F50,T$6&lt;=$H50)*(T$6-$F50+1),$J50/2,$M50,TRUE)-_xlfn.NORM.DIST(AND(T$6&gt;=$F50,T$6&lt;=$H50)*(S$6-$F50+1),$J50/2,$M50,TRUE))/(1-2*_xlfn.NORM.DIST(0,$J50/2,$M50,TRUE))*$D50+($K50="Steady Growth")*(AND(T$6&gt;=$F50,T$6&lt;=$H50)*((T$6-$F50+1)/($J50*($J50+1)/2)*$D50))+($K50="custom")*CustCF!N50</f>
        <v>0</v>
      </c>
      <c r="U50" s="95">
        <f>($K50="Bell Curve")*(_xlfn.NORM.DIST(AND(U$6&gt;=$F50,U$6&lt;=$H50)*(U$6-$F50+1),$J50/2,$M50,TRUE)-_xlfn.NORM.DIST(AND(U$6&gt;=$F50,U$6&lt;=$H50)*(T$6-$F50+1),$J50/2,$M50,TRUE))/(1-2*_xlfn.NORM.DIST(0,$J50/2,$M50,TRUE))*$D50+($K50="Steady Growth")*(AND(U$6&gt;=$F50,U$6&lt;=$H50)*((U$6-$F50+1)/($J50*($J50+1)/2)*$D50))+($K50="custom")*CustCF!O50</f>
        <v>0</v>
      </c>
      <c r="V50" s="95">
        <f>($K50="Bell Curve")*(_xlfn.NORM.DIST(AND(V$6&gt;=$F50,V$6&lt;=$H50)*(V$6-$F50+1),$J50/2,$M50,TRUE)-_xlfn.NORM.DIST(AND(V$6&gt;=$F50,V$6&lt;=$H50)*(U$6-$F50+1),$J50/2,$M50,TRUE))/(1-2*_xlfn.NORM.DIST(0,$J50/2,$M50,TRUE))*$D50+($K50="Steady Growth")*(AND(V$6&gt;=$F50,V$6&lt;=$H50)*((V$6-$F50+1)/($J50*($J50+1)/2)*$D50))+($K50="custom")*CustCF!P50</f>
        <v>0</v>
      </c>
      <c r="W50" s="95">
        <f>($K50="Bell Curve")*(_xlfn.NORM.DIST(AND(W$6&gt;=$F50,W$6&lt;=$H50)*(W$6-$F50+1),$J50/2,$M50,TRUE)-_xlfn.NORM.DIST(AND(W$6&gt;=$F50,W$6&lt;=$H50)*(V$6-$F50+1),$J50/2,$M50,TRUE))/(1-2*_xlfn.NORM.DIST(0,$J50/2,$M50,TRUE))*$D50+($K50="Steady Growth")*(AND(W$6&gt;=$F50,W$6&lt;=$H50)*((W$6-$F50+1)/($J50*($J50+1)/2)*$D50))+($K50="custom")*CustCF!Q50</f>
        <v>0</v>
      </c>
      <c r="X50" s="95">
        <f>($K50="Bell Curve")*(_xlfn.NORM.DIST(AND(X$6&gt;=$F50,X$6&lt;=$H50)*(X$6-$F50+1),$J50/2,$M50,TRUE)-_xlfn.NORM.DIST(AND(X$6&gt;=$F50,X$6&lt;=$H50)*(W$6-$F50+1),$J50/2,$M50,TRUE))/(1-2*_xlfn.NORM.DIST(0,$J50/2,$M50,TRUE))*$D50+($K50="Steady Growth")*(AND(X$6&gt;=$F50,X$6&lt;=$H50)*((X$6-$F50+1)/($J50*($J50+1)/2)*$D50))+($K50="custom")*CustCF!R50</f>
        <v>0</v>
      </c>
      <c r="Y50" s="95">
        <f>($K50="Bell Curve")*(_xlfn.NORM.DIST(AND(Y$6&gt;=$F50,Y$6&lt;=$H50)*(Y$6-$F50+1),$J50/2,$M50,TRUE)-_xlfn.NORM.DIST(AND(Y$6&gt;=$F50,Y$6&lt;=$H50)*(X$6-$F50+1),$J50/2,$M50,TRUE))/(1-2*_xlfn.NORM.DIST(0,$J50/2,$M50,TRUE))*$D50+($K50="Steady Growth")*(AND(Y$6&gt;=$F50,Y$6&lt;=$H50)*((Y$6-$F50+1)/($J50*($J50+1)/2)*$D50))+($K50="custom")*CustCF!S50</f>
        <v>0</v>
      </c>
      <c r="Z50" s="95">
        <f>($K50="Bell Curve")*(_xlfn.NORM.DIST(AND(Z$6&gt;=$F50,Z$6&lt;=$H50)*(Z$6-$F50+1),$J50/2,$M50,TRUE)-_xlfn.NORM.DIST(AND(Z$6&gt;=$F50,Z$6&lt;=$H50)*(Y$6-$F50+1),$J50/2,$M50,TRUE))/(1-2*_xlfn.NORM.DIST(0,$J50/2,$M50,TRUE))*$D50+($K50="Steady Growth")*(AND(Z$6&gt;=$F50,Z$6&lt;=$H50)*((Z$6-$F50+1)/($J50*($J50+1)/2)*$D50))+($K50="custom")*CustCF!T50</f>
        <v>0</v>
      </c>
      <c r="AA50" s="95">
        <f>($K50="Bell Curve")*(_xlfn.NORM.DIST(AND(AA$6&gt;=$F50,AA$6&lt;=$H50)*(AA$6-$F50+1),$J50/2,$M50,TRUE)-_xlfn.NORM.DIST(AND(AA$6&gt;=$F50,AA$6&lt;=$H50)*(Z$6-$F50+1),$J50/2,$M50,TRUE))/(1-2*_xlfn.NORM.DIST(0,$J50/2,$M50,TRUE))*$D50+($K50="Steady Growth")*(AND(AA$6&gt;=$F50,AA$6&lt;=$H50)*((AA$6-$F50+1)/($J50*($J50+1)/2)*$D50))+($K50="custom")*CustCF!U50</f>
        <v>0</v>
      </c>
      <c r="AB50" s="95">
        <f>($K50="Bell Curve")*(_xlfn.NORM.DIST(AND(AB$6&gt;=$F50,AB$6&lt;=$H50)*(AB$6-$F50+1),$J50/2,$M50,TRUE)-_xlfn.NORM.DIST(AND(AB$6&gt;=$F50,AB$6&lt;=$H50)*(AA$6-$F50+1),$J50/2,$M50,TRUE))/(1-2*_xlfn.NORM.DIST(0,$J50/2,$M50,TRUE))*$D50+($K50="Steady Growth")*(AND(AB$6&gt;=$F50,AB$6&lt;=$H50)*((AB$6-$F50+1)/($J50*($J50+1)/2)*$D50))+($K50="custom")*CustCF!V50</f>
        <v>0</v>
      </c>
      <c r="AC50" s="95">
        <f>($K50="Bell Curve")*(_xlfn.NORM.DIST(AND(AC$6&gt;=$F50,AC$6&lt;=$H50)*(AC$6-$F50+1),$J50/2,$M50,TRUE)-_xlfn.NORM.DIST(AND(AC$6&gt;=$F50,AC$6&lt;=$H50)*(AB$6-$F50+1),$J50/2,$M50,TRUE))/(1-2*_xlfn.NORM.DIST(0,$J50/2,$M50,TRUE))*$D50+($K50="Steady Growth")*(AND(AC$6&gt;=$F50,AC$6&lt;=$H50)*((AC$6-$F50+1)/($J50*($J50+1)/2)*$D50))+($K50="custom")*CustCF!W50</f>
        <v>0</v>
      </c>
      <c r="AD50" s="95">
        <f>($K50="Bell Curve")*(_xlfn.NORM.DIST(AND(AD$6&gt;=$F50,AD$6&lt;=$H50)*(AD$6-$F50+1),$J50/2,$M50,TRUE)-_xlfn.NORM.DIST(AND(AD$6&gt;=$F50,AD$6&lt;=$H50)*(AC$6-$F50+1),$J50/2,$M50,TRUE))/(1-2*_xlfn.NORM.DIST(0,$J50/2,$M50,TRUE))*$D50+($K50="Steady Growth")*(AND(AD$6&gt;=$F50,AD$6&lt;=$H50)*((AD$6-$F50+1)/($J50*($J50+1)/2)*$D50))+($K50="custom")*CustCF!X50</f>
        <v>0</v>
      </c>
      <c r="AE50" s="95">
        <f>($K50="Bell Curve")*(_xlfn.NORM.DIST(AND(AE$6&gt;=$F50,AE$6&lt;=$H50)*(AE$6-$F50+1),$J50/2,$M50,TRUE)-_xlfn.NORM.DIST(AND(AE$6&gt;=$F50,AE$6&lt;=$H50)*(AD$6-$F50+1),$J50/2,$M50,TRUE))/(1-2*_xlfn.NORM.DIST(0,$J50/2,$M50,TRUE))*$D50+($K50="Steady Growth")*(AND(AE$6&gt;=$F50,AE$6&lt;=$H50)*((AE$6-$F50+1)/($J50*($J50+1)/2)*$D50))+($K50="custom")*CustCF!Y50</f>
        <v>0</v>
      </c>
      <c r="AF50" s="95">
        <f>($K50="Bell Curve")*(_xlfn.NORM.DIST(AND(AF$6&gt;=$F50,AF$6&lt;=$H50)*(AF$6-$F50+1),$J50/2,$M50,TRUE)-_xlfn.NORM.DIST(AND(AF$6&gt;=$F50,AF$6&lt;=$H50)*(AE$6-$F50+1),$J50/2,$M50,TRUE))/(1-2*_xlfn.NORM.DIST(0,$J50/2,$M50,TRUE))*$D50+($K50="Steady Growth")*(AND(AF$6&gt;=$F50,AF$6&lt;=$H50)*((AF$6-$F50+1)/($J50*($J50+1)/2)*$D50))+($K50="custom")*CustCF!Z50</f>
        <v>0</v>
      </c>
      <c r="AG50" s="95">
        <f>($K50="Bell Curve")*(_xlfn.NORM.DIST(AND(AG$6&gt;=$F50,AG$6&lt;=$H50)*(AG$6-$F50+1),$J50/2,$M50,TRUE)-_xlfn.NORM.DIST(AND(AG$6&gt;=$F50,AG$6&lt;=$H50)*(AF$6-$F50+1),$J50/2,$M50,TRUE))/(1-2*_xlfn.NORM.DIST(0,$J50/2,$M50,TRUE))*$D50+($K50="Steady Growth")*(AND(AG$6&gt;=$F50,AG$6&lt;=$H50)*((AG$6-$F50+1)/($J50*($J50+1)/2)*$D50))+($K50="custom")*CustCF!AA50</f>
        <v>0</v>
      </c>
      <c r="AH50" s="95">
        <f>($K50="Bell Curve")*(_xlfn.NORM.DIST(AND(AH$6&gt;=$F50,AH$6&lt;=$H50)*(AH$6-$F50+1),$J50/2,$M50,TRUE)-_xlfn.NORM.DIST(AND(AH$6&gt;=$F50,AH$6&lt;=$H50)*(AG$6-$F50+1),$J50/2,$M50,TRUE))/(1-2*_xlfn.NORM.DIST(0,$J50/2,$M50,TRUE))*$D50+($K50="Steady Growth")*(AND(AH$6&gt;=$F50,AH$6&lt;=$H50)*((AH$6-$F50+1)/($J50*($J50+1)/2)*$D50))+($K50="custom")*CustCF!AB50</f>
        <v>0</v>
      </c>
      <c r="AI50" s="95">
        <f>($K50="Bell Curve")*(_xlfn.NORM.DIST(AND(AI$6&gt;=$F50,AI$6&lt;=$H50)*(AI$6-$F50+1),$J50/2,$M50,TRUE)-_xlfn.NORM.DIST(AND(AI$6&gt;=$F50,AI$6&lt;=$H50)*(AH$6-$F50+1),$J50/2,$M50,TRUE))/(1-2*_xlfn.NORM.DIST(0,$J50/2,$M50,TRUE))*$D50+($K50="Steady Growth")*(AND(AI$6&gt;=$F50,AI$6&lt;=$H50)*((AI$6-$F50+1)/($J50*($J50+1)/2)*$D50))+($K50="custom")*CustCF!AC50</f>
        <v>0</v>
      </c>
      <c r="AJ50" s="95">
        <f>($K50="Bell Curve")*(_xlfn.NORM.DIST(AND(AJ$6&gt;=$F50,AJ$6&lt;=$H50)*(AJ$6-$F50+1),$J50/2,$M50,TRUE)-_xlfn.NORM.DIST(AND(AJ$6&gt;=$F50,AJ$6&lt;=$H50)*(AI$6-$F50+1),$J50/2,$M50,TRUE))/(1-2*_xlfn.NORM.DIST(0,$J50/2,$M50,TRUE))*$D50+($K50="Steady Growth")*(AND(AJ$6&gt;=$F50,AJ$6&lt;=$H50)*((AJ$6-$F50+1)/($J50*($J50+1)/2)*$D50))+($K50="custom")*CustCF!AD50</f>
        <v>0</v>
      </c>
      <c r="AK50" s="95">
        <f>($K50="Bell Curve")*(_xlfn.NORM.DIST(AND(AK$6&gt;=$F50,AK$6&lt;=$H50)*(AK$6-$F50+1),$J50/2,$M50,TRUE)-_xlfn.NORM.DIST(AND(AK$6&gt;=$F50,AK$6&lt;=$H50)*(AJ$6-$F50+1),$J50/2,$M50,TRUE))/(1-2*_xlfn.NORM.DIST(0,$J50/2,$M50,TRUE))*$D50+($K50="Steady Growth")*(AND(AK$6&gt;=$F50,AK$6&lt;=$H50)*((AK$6-$F50+1)/($J50*($J50+1)/2)*$D50))+($K50="custom")*CustCF!AE50</f>
        <v>0</v>
      </c>
      <c r="AL50" s="95">
        <f>($K50="Bell Curve")*(_xlfn.NORM.DIST(AND(AL$6&gt;=$F50,AL$6&lt;=$H50)*(AL$6-$F50+1),$J50/2,$M50,TRUE)-_xlfn.NORM.DIST(AND(AL$6&gt;=$F50,AL$6&lt;=$H50)*(AK$6-$F50+1),$J50/2,$M50,TRUE))/(1-2*_xlfn.NORM.DIST(0,$J50/2,$M50,TRUE))*$D50+($K50="Steady Growth")*(AND(AL$6&gt;=$F50,AL$6&lt;=$H50)*((AL$6-$F50+1)/($J50*($J50+1)/2)*$D50))+($K50="custom")*CustCF!AF50</f>
        <v>0</v>
      </c>
      <c r="AM50" s="95">
        <f>($K50="Bell Curve")*(_xlfn.NORM.DIST(AND(AM$6&gt;=$F50,AM$6&lt;=$H50)*(AM$6-$F50+1),$J50/2,$M50,TRUE)-_xlfn.NORM.DIST(AND(AM$6&gt;=$F50,AM$6&lt;=$H50)*(AL$6-$F50+1),$J50/2,$M50,TRUE))/(1-2*_xlfn.NORM.DIST(0,$J50/2,$M50,TRUE))*$D50+($K50="Steady Growth")*(AND(AM$6&gt;=$F50,AM$6&lt;=$H50)*((AM$6-$F50+1)/($J50*($J50+1)/2)*$D50))+($K50="custom")*CustCF!AG50</f>
        <v>0</v>
      </c>
      <c r="AN50" s="95">
        <f>($K50="Bell Curve")*(_xlfn.NORM.DIST(AND(AN$6&gt;=$F50,AN$6&lt;=$H50)*(AN$6-$F50+1),$J50/2,$M50,TRUE)-_xlfn.NORM.DIST(AND(AN$6&gt;=$F50,AN$6&lt;=$H50)*(AM$6-$F50+1),$J50/2,$M50,TRUE))/(1-2*_xlfn.NORM.DIST(0,$J50/2,$M50,TRUE))*$D50+($K50="Steady Growth")*(AND(AN$6&gt;=$F50,AN$6&lt;=$H50)*((AN$6-$F50+1)/($J50*($J50+1)/2)*$D50))+($K50="custom")*CustCF!AH50</f>
        <v>0</v>
      </c>
      <c r="AO50" s="95">
        <f>($K50="Bell Curve")*(_xlfn.NORM.DIST(AND(AO$6&gt;=$F50,AO$6&lt;=$H50)*(AO$6-$F50+1),$J50/2,$M50,TRUE)-_xlfn.NORM.DIST(AND(AO$6&gt;=$F50,AO$6&lt;=$H50)*(AN$6-$F50+1),$J50/2,$M50,TRUE))/(1-2*_xlfn.NORM.DIST(0,$J50/2,$M50,TRUE))*$D50+($K50="Steady Growth")*(AND(AO$6&gt;=$F50,AO$6&lt;=$H50)*((AO$6-$F50+1)/($J50*($J50+1)/2)*$D50))+($K50="custom")*CustCF!AI50</f>
        <v>0</v>
      </c>
      <c r="AP50" s="95">
        <f>($K50="Bell Curve")*(_xlfn.NORM.DIST(AND(AP$6&gt;=$F50,AP$6&lt;=$H50)*(AP$6-$F50+1),$J50/2,$M50,TRUE)-_xlfn.NORM.DIST(AND(AP$6&gt;=$F50,AP$6&lt;=$H50)*(AO$6-$F50+1),$J50/2,$M50,TRUE))/(1-2*_xlfn.NORM.DIST(0,$J50/2,$M50,TRUE))*$D50+($K50="Steady Growth")*(AND(AP$6&gt;=$F50,AP$6&lt;=$H50)*((AP$6-$F50+1)/($J50*($J50+1)/2)*$D50))+($K50="custom")*CustCF!AJ50</f>
        <v>0</v>
      </c>
      <c r="AQ50" s="95">
        <f>($K50="Bell Curve")*(_xlfn.NORM.DIST(AND(AQ$6&gt;=$F50,AQ$6&lt;=$H50)*(AQ$6-$F50+1),$J50/2,$M50,TRUE)-_xlfn.NORM.DIST(AND(AQ$6&gt;=$F50,AQ$6&lt;=$H50)*(AP$6-$F50+1),$J50/2,$M50,TRUE))/(1-2*_xlfn.NORM.DIST(0,$J50/2,$M50,TRUE))*$D50+($K50="Steady Growth")*(AND(AQ$6&gt;=$F50,AQ$6&lt;=$H50)*((AQ$6-$F50+1)/($J50*($J50+1)/2)*$D50))+($K50="custom")*CustCF!AK50</f>
        <v>0</v>
      </c>
      <c r="AR50" s="95">
        <f>($K50="Bell Curve")*(_xlfn.NORM.DIST(AND(AR$6&gt;=$F50,AR$6&lt;=$H50)*(AR$6-$F50+1),$J50/2,$M50,TRUE)-_xlfn.NORM.DIST(AND(AR$6&gt;=$F50,AR$6&lt;=$H50)*(AQ$6-$F50+1),$J50/2,$M50,TRUE))/(1-2*_xlfn.NORM.DIST(0,$J50/2,$M50,TRUE))*$D50+($K50="Steady Growth")*(AND(AR$6&gt;=$F50,AR$6&lt;=$H50)*((AR$6-$F50+1)/($J50*($J50+1)/2)*$D50))+($K50="custom")*CustCF!AL50</f>
        <v>0</v>
      </c>
      <c r="AS50" s="95">
        <f>($K50="Bell Curve")*(_xlfn.NORM.DIST(AND(AS$6&gt;=$F50,AS$6&lt;=$H50)*(AS$6-$F50+1),$J50/2,$M50,TRUE)-_xlfn.NORM.DIST(AND(AS$6&gt;=$F50,AS$6&lt;=$H50)*(AR$6-$F50+1),$J50/2,$M50,TRUE))/(1-2*_xlfn.NORM.DIST(0,$J50/2,$M50,TRUE))*$D50+($K50="Steady Growth")*(AND(AS$6&gt;=$F50,AS$6&lt;=$H50)*((AS$6-$F50+1)/($J50*($J50+1)/2)*$D50))+($K50="custom")*CustCF!AM50</f>
        <v>0</v>
      </c>
      <c r="AT50" s="95">
        <f>($K50="Bell Curve")*(_xlfn.NORM.DIST(AND(AT$6&gt;=$F50,AT$6&lt;=$H50)*(AT$6-$F50+1),$J50/2,$M50,TRUE)-_xlfn.NORM.DIST(AND(AT$6&gt;=$F50,AT$6&lt;=$H50)*(AS$6-$F50+1),$J50/2,$M50,TRUE))/(1-2*_xlfn.NORM.DIST(0,$J50/2,$M50,TRUE))*$D50+($K50="Steady Growth")*(AND(AT$6&gt;=$F50,AT$6&lt;=$H50)*((AT$6-$F50+1)/($J50*($J50+1)/2)*$D50))+($K50="custom")*CustCF!AN50</f>
        <v>0</v>
      </c>
      <c r="AU50" s="95">
        <f>($K50="Bell Curve")*(_xlfn.NORM.DIST(AND(AU$6&gt;=$F50,AU$6&lt;=$H50)*(AU$6-$F50+1),$J50/2,$M50,TRUE)-_xlfn.NORM.DIST(AND(AU$6&gt;=$F50,AU$6&lt;=$H50)*(AT$6-$F50+1),$J50/2,$M50,TRUE))/(1-2*_xlfn.NORM.DIST(0,$J50/2,$M50,TRUE))*$D50+($K50="Steady Growth")*(AND(AU$6&gt;=$F50,AU$6&lt;=$H50)*((AU$6-$F50+1)/($J50*($J50+1)/2)*$D50))+($K50="custom")*CustCF!AO50</f>
        <v>0</v>
      </c>
      <c r="AV50" s="95">
        <f>($K50="Bell Curve")*(_xlfn.NORM.DIST(AND(AV$6&gt;=$F50,AV$6&lt;=$H50)*(AV$6-$F50+1),$J50/2,$M50,TRUE)-_xlfn.NORM.DIST(AND(AV$6&gt;=$F50,AV$6&lt;=$H50)*(AU$6-$F50+1),$J50/2,$M50,TRUE))/(1-2*_xlfn.NORM.DIST(0,$J50/2,$M50,TRUE))*$D50+($K50="Steady Growth")*(AND(AV$6&gt;=$F50,AV$6&lt;=$H50)*((AV$6-$F50+1)/($J50*($J50+1)/2)*$D50))+($K50="custom")*CustCF!AP50</f>
        <v>0</v>
      </c>
      <c r="AW50" s="95">
        <f>($K50="Bell Curve")*(_xlfn.NORM.DIST(AND(AW$6&gt;=$F50,AW$6&lt;=$H50)*(AW$6-$F50+1),$J50/2,$M50,TRUE)-_xlfn.NORM.DIST(AND(AW$6&gt;=$F50,AW$6&lt;=$H50)*(AV$6-$F50+1),$J50/2,$M50,TRUE))/(1-2*_xlfn.NORM.DIST(0,$J50/2,$M50,TRUE))*$D50+($K50="Steady Growth")*(AND(AW$6&gt;=$F50,AW$6&lt;=$H50)*((AW$6-$F50+1)/($J50*($J50+1)/2)*$D50))+($K50="custom")*CustCF!AQ50</f>
        <v>0</v>
      </c>
      <c r="AX50" s="95">
        <f>($K50="Bell Curve")*(_xlfn.NORM.DIST(AND(AX$6&gt;=$F50,AX$6&lt;=$H50)*(AX$6-$F50+1),$J50/2,$M50,TRUE)-_xlfn.NORM.DIST(AND(AX$6&gt;=$F50,AX$6&lt;=$H50)*(AW$6-$F50+1),$J50/2,$M50,TRUE))/(1-2*_xlfn.NORM.DIST(0,$J50/2,$M50,TRUE))*$D50+($K50="Steady Growth")*(AND(AX$6&gt;=$F50,AX$6&lt;=$H50)*((AX$6-$F50+1)/($J50*($J50+1)/2)*$D50))+($K50="custom")*CustCF!AR50</f>
        <v>0</v>
      </c>
      <c r="AY50" s="95">
        <f>($K50="Bell Curve")*(_xlfn.NORM.DIST(AND(AY$6&gt;=$F50,AY$6&lt;=$H50)*(AY$6-$F50+1),$J50/2,$M50,TRUE)-_xlfn.NORM.DIST(AND(AY$6&gt;=$F50,AY$6&lt;=$H50)*(AX$6-$F50+1),$J50/2,$M50,TRUE))/(1-2*_xlfn.NORM.DIST(0,$J50/2,$M50,TRUE))*$D50+($K50="Steady Growth")*(AND(AY$6&gt;=$F50,AY$6&lt;=$H50)*((AY$6-$F50+1)/($J50*($J50+1)/2)*$D50))+($K50="custom")*CustCF!AS50</f>
        <v>0</v>
      </c>
      <c r="AZ50" s="95">
        <f>($K50="Bell Curve")*(_xlfn.NORM.DIST(AND(AZ$6&gt;=$F50,AZ$6&lt;=$H50)*(AZ$6-$F50+1),$J50/2,$M50,TRUE)-_xlfn.NORM.DIST(AND(AZ$6&gt;=$F50,AZ$6&lt;=$H50)*(AY$6-$F50+1),$J50/2,$M50,TRUE))/(1-2*_xlfn.NORM.DIST(0,$J50/2,$M50,TRUE))*$D50+($K50="Steady Growth")*(AND(AZ$6&gt;=$F50,AZ$6&lt;=$H50)*((AZ$6-$F50+1)/($J50*($J50+1)/2)*$D50))+($K50="custom")*CustCF!AT50</f>
        <v>0</v>
      </c>
      <c r="BA50" s="95">
        <f>($K50="Bell Curve")*(_xlfn.NORM.DIST(AND(BA$6&gt;=$F50,BA$6&lt;=$H50)*(BA$6-$F50+1),$J50/2,$M50,TRUE)-_xlfn.NORM.DIST(AND(BA$6&gt;=$F50,BA$6&lt;=$H50)*(AZ$6-$F50+1),$J50/2,$M50,TRUE))/(1-2*_xlfn.NORM.DIST(0,$J50/2,$M50,TRUE))*$D50+($K50="Steady Growth")*(AND(BA$6&gt;=$F50,BA$6&lt;=$H50)*((BA$6-$F50+1)/($J50*($J50+1)/2)*$D50))+($K50="custom")*CustCF!AU50</f>
        <v>0</v>
      </c>
      <c r="BB50" s="95">
        <f>($K50="Bell Curve")*(_xlfn.NORM.DIST(AND(BB$6&gt;=$F50,BB$6&lt;=$H50)*(BB$6-$F50+1),$J50/2,$M50,TRUE)-_xlfn.NORM.DIST(AND(BB$6&gt;=$F50,BB$6&lt;=$H50)*(BA$6-$F50+1),$J50/2,$M50,TRUE))/(1-2*_xlfn.NORM.DIST(0,$J50/2,$M50,TRUE))*$D50+($K50="Steady Growth")*(AND(BB$6&gt;=$F50,BB$6&lt;=$H50)*((BB$6-$F50+1)/($J50*($J50+1)/2)*$D50))+($K50="custom")*CustCF!AV50</f>
        <v>0</v>
      </c>
      <c r="BC50" s="95">
        <f>($K50="Bell Curve")*(_xlfn.NORM.DIST(AND(BC$6&gt;=$F50,BC$6&lt;=$H50)*(BC$6-$F50+1),$J50/2,$M50,TRUE)-_xlfn.NORM.DIST(AND(BC$6&gt;=$F50,BC$6&lt;=$H50)*(BB$6-$F50+1),$J50/2,$M50,TRUE))/(1-2*_xlfn.NORM.DIST(0,$J50/2,$M50,TRUE))*$D50+($K50="Steady Growth")*(AND(BC$6&gt;=$F50,BC$6&lt;=$H50)*((BC$6-$F50+1)/($J50*($J50+1)/2)*$D50))+($K50="custom")*CustCF!AW50</f>
        <v>0</v>
      </c>
      <c r="BD50" s="95">
        <f>($K50="Bell Curve")*(_xlfn.NORM.DIST(AND(BD$6&gt;=$F50,BD$6&lt;=$H50)*(BD$6-$F50+1),$J50/2,$M50,TRUE)-_xlfn.NORM.DIST(AND(BD$6&gt;=$F50,BD$6&lt;=$H50)*(BC$6-$F50+1),$J50/2,$M50,TRUE))/(1-2*_xlfn.NORM.DIST(0,$J50/2,$M50,TRUE))*$D50+($K50="Steady Growth")*(AND(BD$6&gt;=$F50,BD$6&lt;=$H50)*((BD$6-$F50+1)/($J50*($J50+1)/2)*$D50))+($K50="custom")*CustCF!AX50</f>
        <v>0</v>
      </c>
      <c r="BE50" s="95">
        <f>($K50="Bell Curve")*(_xlfn.NORM.DIST(AND(BE$6&gt;=$F50,BE$6&lt;=$H50)*(BE$6-$F50+1),$J50/2,$M50,TRUE)-_xlfn.NORM.DIST(AND(BE$6&gt;=$F50,BE$6&lt;=$H50)*(BD$6-$F50+1),$J50/2,$M50,TRUE))/(1-2*_xlfn.NORM.DIST(0,$J50/2,$M50,TRUE))*$D50+($K50="Steady Growth")*(AND(BE$6&gt;=$F50,BE$6&lt;=$H50)*((BE$6-$F50+1)/($J50*($J50+1)/2)*$D50))+($K50="custom")*CustCF!AY50</f>
        <v>0</v>
      </c>
      <c r="BF50" s="95">
        <f>($K50="Bell Curve")*(_xlfn.NORM.DIST(AND(BF$6&gt;=$F50,BF$6&lt;=$H50)*(BF$6-$F50+1),$J50/2,$M50,TRUE)-_xlfn.NORM.DIST(AND(BF$6&gt;=$F50,BF$6&lt;=$H50)*(BE$6-$F50+1),$J50/2,$M50,TRUE))/(1-2*_xlfn.NORM.DIST(0,$J50/2,$M50,TRUE))*$D50+($K50="Steady Growth")*(AND(BF$6&gt;=$F50,BF$6&lt;=$H50)*((BF$6-$F50+1)/($J50*($J50+1)/2)*$D50))+($K50="custom")*CustCF!AZ50</f>
        <v>0</v>
      </c>
      <c r="BG50" s="95">
        <f>($K50="Bell Curve")*(_xlfn.NORM.DIST(AND(BG$6&gt;=$F50,BG$6&lt;=$H50)*(BG$6-$F50+1),$J50/2,$M50,TRUE)-_xlfn.NORM.DIST(AND(BG$6&gt;=$F50,BG$6&lt;=$H50)*(BF$6-$F50+1),$J50/2,$M50,TRUE))/(1-2*_xlfn.NORM.DIST(0,$J50/2,$M50,TRUE))*$D50+($K50="Steady Growth")*(AND(BG$6&gt;=$F50,BG$6&lt;=$H50)*((BG$6-$F50+1)/($J50*($J50+1)/2)*$D50))+($K50="custom")*CustCF!BA50</f>
        <v>0</v>
      </c>
      <c r="BH50" s="95">
        <f>($K50="Bell Curve")*(_xlfn.NORM.DIST(AND(BH$6&gt;=$F50,BH$6&lt;=$H50)*(BH$6-$F50+1),$J50/2,$M50,TRUE)-_xlfn.NORM.DIST(AND(BH$6&gt;=$F50,BH$6&lt;=$H50)*(BG$6-$F50+1),$J50/2,$M50,TRUE))/(1-2*_xlfn.NORM.DIST(0,$J50/2,$M50,TRUE))*$D50+($K50="Steady Growth")*(AND(BH$6&gt;=$F50,BH$6&lt;=$H50)*((BH$6-$F50+1)/($J50*($J50+1)/2)*$D50))+($K50="custom")*CustCF!BB50</f>
        <v>0</v>
      </c>
      <c r="BI50" s="95">
        <f>($K50="Bell Curve")*(_xlfn.NORM.DIST(AND(BI$6&gt;=$F50,BI$6&lt;=$H50)*(BI$6-$F50+1),$J50/2,$M50,TRUE)-_xlfn.NORM.DIST(AND(BI$6&gt;=$F50,BI$6&lt;=$H50)*(BH$6-$F50+1),$J50/2,$M50,TRUE))/(1-2*_xlfn.NORM.DIST(0,$J50/2,$M50,TRUE))*$D50+($K50="Steady Growth")*(AND(BI$6&gt;=$F50,BI$6&lt;=$H50)*((BI$6-$F50+1)/($J50*($J50+1)/2)*$D50))+($K50="custom")*CustCF!BC50</f>
        <v>0</v>
      </c>
      <c r="BJ50" s="95">
        <f>($K50="Bell Curve")*(_xlfn.NORM.DIST(AND(BJ$6&gt;=$F50,BJ$6&lt;=$H50)*(BJ$6-$F50+1),$J50/2,$M50,TRUE)-_xlfn.NORM.DIST(AND(BJ$6&gt;=$F50,BJ$6&lt;=$H50)*(BI$6-$F50+1),$J50/2,$M50,TRUE))/(1-2*_xlfn.NORM.DIST(0,$J50/2,$M50,TRUE))*$D50+($K50="Steady Growth")*(AND(BJ$6&gt;=$F50,BJ$6&lt;=$H50)*((BJ$6-$F50+1)/($J50*($J50+1)/2)*$D50))+($K50="custom")*CustCF!BD50</f>
        <v>0</v>
      </c>
      <c r="BK50" s="95">
        <f>($K50="Bell Curve")*(_xlfn.NORM.DIST(AND(BK$6&gt;=$F50,BK$6&lt;=$H50)*(BK$6-$F50+1),$J50/2,$M50,TRUE)-_xlfn.NORM.DIST(AND(BK$6&gt;=$F50,BK$6&lt;=$H50)*(BJ$6-$F50+1),$J50/2,$M50,TRUE))/(1-2*_xlfn.NORM.DIST(0,$J50/2,$M50,TRUE))*$D50+($K50="Steady Growth")*(AND(BK$6&gt;=$F50,BK$6&lt;=$H50)*((BK$6-$F50+1)/($J50*($J50+1)/2)*$D50))+($K50="custom")*CustCF!BE50</f>
        <v>0</v>
      </c>
      <c r="BL50" s="95">
        <f>($K50="Bell Curve")*(_xlfn.NORM.DIST(AND(BL$6&gt;=$F50,BL$6&lt;=$H50)*(BL$6-$F50+1),$J50/2,$M50,TRUE)-_xlfn.NORM.DIST(AND(BL$6&gt;=$F50,BL$6&lt;=$H50)*(BK$6-$F50+1),$J50/2,$M50,TRUE))/(1-2*_xlfn.NORM.DIST(0,$J50/2,$M50,TRUE))*$D50+($K50="Steady Growth")*(AND(BL$6&gt;=$F50,BL$6&lt;=$H50)*((BL$6-$F50+1)/($J50*($J50+1)/2)*$D50))+($K50="custom")*CustCF!BF50</f>
        <v>0</v>
      </c>
      <c r="BM50" s="95">
        <f>($K50="Bell Curve")*(_xlfn.NORM.DIST(AND(BM$6&gt;=$F50,BM$6&lt;=$H50)*(BM$6-$F50+1),$J50/2,$M50,TRUE)-_xlfn.NORM.DIST(AND(BM$6&gt;=$F50,BM$6&lt;=$H50)*(BL$6-$F50+1),$J50/2,$M50,TRUE))/(1-2*_xlfn.NORM.DIST(0,$J50/2,$M50,TRUE))*$D50+($K50="Steady Growth")*(AND(BM$6&gt;=$F50,BM$6&lt;=$H50)*((BM$6-$F50+1)/($J50*($J50+1)/2)*$D50))+($K50="custom")*CustCF!BG50</f>
        <v>0</v>
      </c>
      <c r="BN50" s="95">
        <f>($K50="Bell Curve")*(_xlfn.NORM.DIST(AND(BN$6&gt;=$F50,BN$6&lt;=$H50)*(BN$6-$F50+1),$J50/2,$M50,TRUE)-_xlfn.NORM.DIST(AND(BN$6&gt;=$F50,BN$6&lt;=$H50)*(BM$6-$F50+1),$J50/2,$M50,TRUE))/(1-2*_xlfn.NORM.DIST(0,$J50/2,$M50,TRUE))*$D50+($K50="Steady Growth")*(AND(BN$6&gt;=$F50,BN$6&lt;=$H50)*((BN$6-$F50+1)/($J50*($J50+1)/2)*$D50))+($K50="custom")*CustCF!BH50</f>
        <v>0</v>
      </c>
      <c r="BO50" s="95">
        <f>($K50="Bell Curve")*(_xlfn.NORM.DIST(AND(BO$6&gt;=$F50,BO$6&lt;=$H50)*(BO$6-$F50+1),$J50/2,$M50,TRUE)-_xlfn.NORM.DIST(AND(BO$6&gt;=$F50,BO$6&lt;=$H50)*(BN$6-$F50+1),$J50/2,$M50,TRUE))/(1-2*_xlfn.NORM.DIST(0,$J50/2,$M50,TRUE))*$D50+($K50="Steady Growth")*(AND(BO$6&gt;=$F50,BO$6&lt;=$H50)*((BO$6-$F50+1)/($J50*($J50+1)/2)*$D50))+($K50="custom")*CustCF!BI50</f>
        <v>0</v>
      </c>
      <c r="BP50" s="95">
        <f>($K50="Bell Curve")*(_xlfn.NORM.DIST(AND(BP$6&gt;=$F50,BP$6&lt;=$H50)*(BP$6-$F50+1),$J50/2,$M50,TRUE)-_xlfn.NORM.DIST(AND(BP$6&gt;=$F50,BP$6&lt;=$H50)*(BO$6-$F50+1),$J50/2,$M50,TRUE))/(1-2*_xlfn.NORM.DIST(0,$J50/2,$M50,TRUE))*$D50+($K50="Steady Growth")*(AND(BP$6&gt;=$F50,BP$6&lt;=$H50)*((BP$6-$F50+1)/($J50*($J50+1)/2)*$D50))+($K50="custom")*CustCF!BJ50</f>
        <v>0</v>
      </c>
      <c r="BQ50" s="95">
        <f>($K50="Bell Curve")*(_xlfn.NORM.DIST(AND(BQ$6&gt;=$F50,BQ$6&lt;=$H50)*(BQ$6-$F50+1),$J50/2,$M50,TRUE)-_xlfn.NORM.DIST(AND(BQ$6&gt;=$F50,BQ$6&lt;=$H50)*(BP$6-$F50+1),$J50/2,$M50,TRUE))/(1-2*_xlfn.NORM.DIST(0,$J50/2,$M50,TRUE))*$D50+($K50="Steady Growth")*(AND(BQ$6&gt;=$F50,BQ$6&lt;=$H50)*((BQ$6-$F50+1)/($J50*($J50+1)/2)*$D50))+($K50="custom")*CustCF!BK50</f>
        <v>0</v>
      </c>
      <c r="BR50" s="95">
        <f>($K50="Bell Curve")*(_xlfn.NORM.DIST(AND(BR$6&gt;=$F50,BR$6&lt;=$H50)*(BR$6-$F50+1),$J50/2,$M50,TRUE)-_xlfn.NORM.DIST(AND(BR$6&gt;=$F50,BR$6&lt;=$H50)*(BQ$6-$F50+1),$J50/2,$M50,TRUE))/(1-2*_xlfn.NORM.DIST(0,$J50/2,$M50,TRUE))*$D50+($K50="Steady Growth")*(AND(BR$6&gt;=$F50,BR$6&lt;=$H50)*((BR$6-$F50+1)/($J50*($J50+1)/2)*$D50))+($K50="custom")*CustCF!BL50</f>
        <v>0</v>
      </c>
      <c r="BS50" s="95">
        <f>($K50="Bell Curve")*(_xlfn.NORM.DIST(AND(BS$6&gt;=$F50,BS$6&lt;=$H50)*(BS$6-$F50+1),$J50/2,$M50,TRUE)-_xlfn.NORM.DIST(AND(BS$6&gt;=$F50,BS$6&lt;=$H50)*(BR$6-$F50+1),$J50/2,$M50,TRUE))/(1-2*_xlfn.NORM.DIST(0,$J50/2,$M50,TRUE))*$D50+($K50="Steady Growth")*(AND(BS$6&gt;=$F50,BS$6&lt;=$H50)*((BS$6-$F50+1)/($J50*($J50+1)/2)*$D50))+($K50="custom")*CustCF!BM50</f>
        <v>0</v>
      </c>
      <c r="BT50" s="95">
        <f>($K50="Bell Curve")*(_xlfn.NORM.DIST(AND(BT$6&gt;=$F50,BT$6&lt;=$H50)*(BT$6-$F50+1),$J50/2,$M50,TRUE)-_xlfn.NORM.DIST(AND(BT$6&gt;=$F50,BT$6&lt;=$H50)*(BS$6-$F50+1),$J50/2,$M50,TRUE))/(1-2*_xlfn.NORM.DIST(0,$J50/2,$M50,TRUE))*$D50+($K50="Steady Growth")*(AND(BT$6&gt;=$F50,BT$6&lt;=$H50)*((BT$6-$F50+1)/($J50*($J50+1)/2)*$D50))+($K50="custom")*CustCF!BN50</f>
        <v>0</v>
      </c>
      <c r="BU50" s="95">
        <f>($K50="Bell Curve")*(_xlfn.NORM.DIST(AND(BU$6&gt;=$F50,BU$6&lt;=$H50)*(BU$6-$F50+1),$J50/2,$M50,TRUE)-_xlfn.NORM.DIST(AND(BU$6&gt;=$F50,BU$6&lt;=$H50)*(BT$6-$F50+1),$J50/2,$M50,TRUE))/(1-2*_xlfn.NORM.DIST(0,$J50/2,$M50,TRUE))*$D50+($K50="Steady Growth")*(AND(BU$6&gt;=$F50,BU$6&lt;=$H50)*((BU$6-$F50+1)/($J50*($J50+1)/2)*$D50))+($K50="custom")*CustCF!BO50</f>
        <v>0</v>
      </c>
      <c r="BV50" s="95">
        <f>($K50="Bell Curve")*(_xlfn.NORM.DIST(AND(BV$6&gt;=$F50,BV$6&lt;=$H50)*(BV$6-$F50+1),$J50/2,$M50,TRUE)-_xlfn.NORM.DIST(AND(BV$6&gt;=$F50,BV$6&lt;=$H50)*(BU$6-$F50+1),$J50/2,$M50,TRUE))/(1-2*_xlfn.NORM.DIST(0,$J50/2,$M50,TRUE))*$D50+($K50="Steady Growth")*(AND(BV$6&gt;=$F50,BV$6&lt;=$H50)*((BV$6-$F50+1)/($J50*($J50+1)/2)*$D50))+($K50="custom")*CustCF!BP50</f>
        <v>0</v>
      </c>
      <c r="BW50" s="95">
        <f>($K50="Bell Curve")*(_xlfn.NORM.DIST(AND(BW$6&gt;=$F50,BW$6&lt;=$H50)*(BW$6-$F50+1),$J50/2,$M50,TRUE)-_xlfn.NORM.DIST(AND(BW$6&gt;=$F50,BW$6&lt;=$H50)*(BV$6-$F50+1),$J50/2,$M50,TRUE))/(1-2*_xlfn.NORM.DIST(0,$J50/2,$M50,TRUE))*$D50+($K50="Steady Growth")*(AND(BW$6&gt;=$F50,BW$6&lt;=$H50)*((BW$6-$F50+1)/($J50*($J50+1)/2)*$D50))+($K50="custom")*CustCF!BQ50</f>
        <v>0</v>
      </c>
      <c r="BX50" s="95">
        <f>($K50="Bell Curve")*(_xlfn.NORM.DIST(AND(BX$6&gt;=$F50,BX$6&lt;=$H50)*(BX$6-$F50+1),$J50/2,$M50,TRUE)-_xlfn.NORM.DIST(AND(BX$6&gt;=$F50,BX$6&lt;=$H50)*(BW$6-$F50+1),$J50/2,$M50,TRUE))/(1-2*_xlfn.NORM.DIST(0,$J50/2,$M50,TRUE))*$D50+($K50="Steady Growth")*(AND(BX$6&gt;=$F50,BX$6&lt;=$H50)*((BX$6-$F50+1)/($J50*($J50+1)/2)*$D50))+($K50="custom")*CustCF!BR50</f>
        <v>0</v>
      </c>
      <c r="BY50" s="95">
        <f>($K50="Bell Curve")*(_xlfn.NORM.DIST(AND(BY$6&gt;=$F50,BY$6&lt;=$H50)*(BY$6-$F50+1),$J50/2,$M50,TRUE)-_xlfn.NORM.DIST(AND(BY$6&gt;=$F50,BY$6&lt;=$H50)*(BX$6-$F50+1),$J50/2,$M50,TRUE))/(1-2*_xlfn.NORM.DIST(0,$J50/2,$M50,TRUE))*$D50+($K50="Steady Growth")*(AND(BY$6&gt;=$F50,BY$6&lt;=$H50)*((BY$6-$F50+1)/($J50*($J50+1)/2)*$D50))+($K50="custom")*CustCF!BS50</f>
        <v>0</v>
      </c>
      <c r="BZ50" s="95">
        <f>($K50="Bell Curve")*(_xlfn.NORM.DIST(AND(BZ$6&gt;=$F50,BZ$6&lt;=$H50)*(BZ$6-$F50+1),$J50/2,$M50,TRUE)-_xlfn.NORM.DIST(AND(BZ$6&gt;=$F50,BZ$6&lt;=$H50)*(BY$6-$F50+1),$J50/2,$M50,TRUE))/(1-2*_xlfn.NORM.DIST(0,$J50/2,$M50,TRUE))*$D50+($K50="Steady Growth")*(AND(BZ$6&gt;=$F50,BZ$6&lt;=$H50)*((BZ$6-$F50+1)/($J50*($J50+1)/2)*$D50))+($K50="custom")*CustCF!BT50</f>
        <v>0</v>
      </c>
      <c r="CA50" s="95">
        <f>($K50="Bell Curve")*(_xlfn.NORM.DIST(AND(CA$6&gt;=$F50,CA$6&lt;=$H50)*(CA$6-$F50+1),$J50/2,$M50,TRUE)-_xlfn.NORM.DIST(AND(CA$6&gt;=$F50,CA$6&lt;=$H50)*(BZ$6-$F50+1),$J50/2,$M50,TRUE))/(1-2*_xlfn.NORM.DIST(0,$J50/2,$M50,TRUE))*$D50+($K50="Steady Growth")*(AND(CA$6&gt;=$F50,CA$6&lt;=$H50)*((CA$6-$F50+1)/($J50*($J50+1)/2)*$D50))+($K50="custom")*CustCF!BU50</f>
        <v>0</v>
      </c>
      <c r="CB50" s="95">
        <f>($K50="Bell Curve")*(_xlfn.NORM.DIST(AND(CB$6&gt;=$F50,CB$6&lt;=$H50)*(CB$6-$F50+1),$J50/2,$M50,TRUE)-_xlfn.NORM.DIST(AND(CB$6&gt;=$F50,CB$6&lt;=$H50)*(CA$6-$F50+1),$J50/2,$M50,TRUE))/(1-2*_xlfn.NORM.DIST(0,$J50/2,$M50,TRUE))*$D50+($K50="Steady Growth")*(AND(CB$6&gt;=$F50,CB$6&lt;=$H50)*((CB$6-$F50+1)/($J50*($J50+1)/2)*$D50))+($K50="custom")*CustCF!BV50</f>
        <v>0</v>
      </c>
      <c r="CC50" s="95">
        <f>($K50="Bell Curve")*(_xlfn.NORM.DIST(AND(CC$6&gt;=$F50,CC$6&lt;=$H50)*(CC$6-$F50+1),$J50/2,$M50,TRUE)-_xlfn.NORM.DIST(AND(CC$6&gt;=$F50,CC$6&lt;=$H50)*(CB$6-$F50+1),$J50/2,$M50,TRUE))/(1-2*_xlfn.NORM.DIST(0,$J50/2,$M50,TRUE))*$D50+($K50="Steady Growth")*(AND(CC$6&gt;=$F50,CC$6&lt;=$H50)*((CC$6-$F50+1)/($J50*($J50+1)/2)*$D50))+($K50="custom")*CustCF!BW50</f>
        <v>0</v>
      </c>
      <c r="CD50" s="95">
        <f>($K50="Bell Curve")*(_xlfn.NORM.DIST(AND(CD$6&gt;=$F50,CD$6&lt;=$H50)*(CD$6-$F50+1),$J50/2,$M50,TRUE)-_xlfn.NORM.DIST(AND(CD$6&gt;=$F50,CD$6&lt;=$H50)*(CC$6-$F50+1),$J50/2,$M50,TRUE))/(1-2*_xlfn.NORM.DIST(0,$J50/2,$M50,TRUE))*$D50+($K50="Steady Growth")*(AND(CD$6&gt;=$F50,CD$6&lt;=$H50)*((CD$6-$F50+1)/($J50*($J50+1)/2)*$D50))+($K50="custom")*CustCF!BX50</f>
        <v>0</v>
      </c>
      <c r="CE50" s="95">
        <f>($K50="Bell Curve")*(_xlfn.NORM.DIST(AND(CE$6&gt;=$F50,CE$6&lt;=$H50)*(CE$6-$F50+1),$J50/2,$M50,TRUE)-_xlfn.NORM.DIST(AND(CE$6&gt;=$F50,CE$6&lt;=$H50)*(CD$6-$F50+1),$J50/2,$M50,TRUE))/(1-2*_xlfn.NORM.DIST(0,$J50/2,$M50,TRUE))*$D50+($K50="Steady Growth")*(AND(CE$6&gt;=$F50,CE$6&lt;=$H50)*((CE$6-$F50+1)/($J50*($J50+1)/2)*$D50))+($K50="custom")*CustCF!BY50</f>
        <v>0</v>
      </c>
      <c r="CF50" s="95">
        <f>($K50="Bell Curve")*(_xlfn.NORM.DIST(AND(CF$6&gt;=$F50,CF$6&lt;=$H50)*(CF$6-$F50+1),$J50/2,$M50,TRUE)-_xlfn.NORM.DIST(AND(CF$6&gt;=$F50,CF$6&lt;=$H50)*(CE$6-$F50+1),$J50/2,$M50,TRUE))/(1-2*_xlfn.NORM.DIST(0,$J50/2,$M50,TRUE))*$D50+($K50="Steady Growth")*(AND(CF$6&gt;=$F50,CF$6&lt;=$H50)*((CF$6-$F50+1)/($J50*($J50+1)/2)*$D50))+($K50="custom")*CustCF!BZ50</f>
        <v>0</v>
      </c>
      <c r="CG50" s="95">
        <f>($K50="Bell Curve")*(_xlfn.NORM.DIST(AND(CG$6&gt;=$F50,CG$6&lt;=$H50)*(CG$6-$F50+1),$J50/2,$M50,TRUE)-_xlfn.NORM.DIST(AND(CG$6&gt;=$F50,CG$6&lt;=$H50)*(CF$6-$F50+1),$J50/2,$M50,TRUE))/(1-2*_xlfn.NORM.DIST(0,$J50/2,$M50,TRUE))*$D50+($K50="Steady Growth")*(AND(CG$6&gt;=$F50,CG$6&lt;=$H50)*((CG$6-$F50+1)/($J50*($J50+1)/2)*$D50))+($K50="custom")*CustCF!CA50</f>
        <v>0</v>
      </c>
      <c r="CH50" s="95">
        <f>($K50="Bell Curve")*(_xlfn.NORM.DIST(AND(CH$6&gt;=$F50,CH$6&lt;=$H50)*(CH$6-$F50+1),$J50/2,$M50,TRUE)-_xlfn.NORM.DIST(AND(CH$6&gt;=$F50,CH$6&lt;=$H50)*(CG$6-$F50+1),$J50/2,$M50,TRUE))/(1-2*_xlfn.NORM.DIST(0,$J50/2,$M50,TRUE))*$D50+($K50="Steady Growth")*(AND(CH$6&gt;=$F50,CH$6&lt;=$H50)*((CH$6-$F50+1)/($J50*($J50+1)/2)*$D50))+($K50="custom")*CustCF!CB50</f>
        <v>0</v>
      </c>
      <c r="CI50" s="95">
        <f>($K50="Bell Curve")*(_xlfn.NORM.DIST(AND(CI$6&gt;=$F50,CI$6&lt;=$H50)*(CI$6-$F50+1),$J50/2,$M50,TRUE)-_xlfn.NORM.DIST(AND(CI$6&gt;=$F50,CI$6&lt;=$H50)*(CH$6-$F50+1),$J50/2,$M50,TRUE))/(1-2*_xlfn.NORM.DIST(0,$J50/2,$M50,TRUE))*$D50+($K50="Steady Growth")*(AND(CI$6&gt;=$F50,CI$6&lt;=$H50)*((CI$6-$F50+1)/($J50*($J50+1)/2)*$D50))+($K50="custom")*CustCF!CC50</f>
        <v>0</v>
      </c>
      <c r="CJ50" s="95">
        <f>($K50="Bell Curve")*(_xlfn.NORM.DIST(AND(CJ$6&gt;=$F50,CJ$6&lt;=$H50)*(CJ$6-$F50+1),$J50/2,$M50,TRUE)-_xlfn.NORM.DIST(AND(CJ$6&gt;=$F50,CJ$6&lt;=$H50)*(CI$6-$F50+1),$J50/2,$M50,TRUE))/(1-2*_xlfn.NORM.DIST(0,$J50/2,$M50,TRUE))*$D50+($K50="Steady Growth")*(AND(CJ$6&gt;=$F50,CJ$6&lt;=$H50)*((CJ$6-$F50+1)/($J50*($J50+1)/2)*$D50))+($K50="custom")*CustCF!CD50</f>
        <v>0</v>
      </c>
      <c r="CK50" s="95">
        <f>($K50="Bell Curve")*(_xlfn.NORM.DIST(AND(CK$6&gt;=$F50,CK$6&lt;=$H50)*(CK$6-$F50+1),$J50/2,$M50,TRUE)-_xlfn.NORM.DIST(AND(CK$6&gt;=$F50,CK$6&lt;=$H50)*(CJ$6-$F50+1),$J50/2,$M50,TRUE))/(1-2*_xlfn.NORM.DIST(0,$J50/2,$M50,TRUE))*$D50+($K50="Steady Growth")*(AND(CK$6&gt;=$F50,CK$6&lt;=$H50)*((CK$6-$F50+1)/($J50*($J50+1)/2)*$D50))+($K50="custom")*CustCF!CE50</f>
        <v>0</v>
      </c>
      <c r="CL50" s="95">
        <f>($K50="Bell Curve")*(_xlfn.NORM.DIST(AND(CL$6&gt;=$F50,CL$6&lt;=$H50)*(CL$6-$F50+1),$J50/2,$M50,TRUE)-_xlfn.NORM.DIST(AND(CL$6&gt;=$F50,CL$6&lt;=$H50)*(CK$6-$F50+1),$J50/2,$M50,TRUE))/(1-2*_xlfn.NORM.DIST(0,$J50/2,$M50,TRUE))*$D50+($K50="Steady Growth")*(AND(CL$6&gt;=$F50,CL$6&lt;=$H50)*((CL$6-$F50+1)/($J50*($J50+1)/2)*$D50))+($K50="custom")*CustCF!CF50</f>
        <v>0</v>
      </c>
      <c r="CM50" s="95">
        <f>($K50="Bell Curve")*(_xlfn.NORM.DIST(AND(CM$6&gt;=$F50,CM$6&lt;=$H50)*(CM$6-$F50+1),$J50/2,$M50,TRUE)-_xlfn.NORM.DIST(AND(CM$6&gt;=$F50,CM$6&lt;=$H50)*(CL$6-$F50+1),$J50/2,$M50,TRUE))/(1-2*_xlfn.NORM.DIST(0,$J50/2,$M50,TRUE))*$D50+($K50="Steady Growth")*(AND(CM$6&gt;=$F50,CM$6&lt;=$H50)*((CM$6-$F50+1)/($J50*($J50+1)/2)*$D50))+($K50="custom")*CustCF!CG50</f>
        <v>0</v>
      </c>
      <c r="CN50" s="95">
        <f>($K50="Bell Curve")*(_xlfn.NORM.DIST(AND(CN$6&gt;=$F50,CN$6&lt;=$H50)*(CN$6-$F50+1),$J50/2,$M50,TRUE)-_xlfn.NORM.DIST(AND(CN$6&gt;=$F50,CN$6&lt;=$H50)*(CM$6-$F50+1),$J50/2,$M50,TRUE))/(1-2*_xlfn.NORM.DIST(0,$J50/2,$M50,TRUE))*$D50+($K50="Steady Growth")*(AND(CN$6&gt;=$F50,CN$6&lt;=$H50)*((CN$6-$F50+1)/($J50*($J50+1)/2)*$D50))+($K50="custom")*CustCF!CH50</f>
        <v>0</v>
      </c>
      <c r="CO50" s="95">
        <f>($K50="Bell Curve")*(_xlfn.NORM.DIST(AND(CO$6&gt;=$F50,CO$6&lt;=$H50)*(CO$6-$F50+1),$J50/2,$M50,TRUE)-_xlfn.NORM.DIST(AND(CO$6&gt;=$F50,CO$6&lt;=$H50)*(CN$6-$F50+1),$J50/2,$M50,TRUE))/(1-2*_xlfn.NORM.DIST(0,$J50/2,$M50,TRUE))*$D50+($K50="Steady Growth")*(AND(CO$6&gt;=$F50,CO$6&lt;=$H50)*((CO$6-$F50+1)/($J50*($J50+1)/2)*$D50))+($K50="custom")*CustCF!CI50</f>
        <v>0</v>
      </c>
      <c r="CP50" s="95">
        <f>($K50="Bell Curve")*(_xlfn.NORM.DIST(AND(CP$6&gt;=$F50,CP$6&lt;=$H50)*(CP$6-$F50+1),$J50/2,$M50,TRUE)-_xlfn.NORM.DIST(AND(CP$6&gt;=$F50,CP$6&lt;=$H50)*(CO$6-$F50+1),$J50/2,$M50,TRUE))/(1-2*_xlfn.NORM.DIST(0,$J50/2,$M50,TRUE))*$D50+($K50="Steady Growth")*(AND(CP$6&gt;=$F50,CP$6&lt;=$H50)*((CP$6-$F50+1)/($J50*($J50+1)/2)*$D50))+($K50="custom")*CustCF!CJ50</f>
        <v>0</v>
      </c>
      <c r="CQ50" s="95">
        <f>($K50="Bell Curve")*(_xlfn.NORM.DIST(AND(CQ$6&gt;=$F50,CQ$6&lt;=$H50)*(CQ$6-$F50+1),$J50/2,$M50,TRUE)-_xlfn.NORM.DIST(AND(CQ$6&gt;=$F50,CQ$6&lt;=$H50)*(CP$6-$F50+1),$J50/2,$M50,TRUE))/(1-2*_xlfn.NORM.DIST(0,$J50/2,$M50,TRUE))*$D50+($K50="Steady Growth")*(AND(CQ$6&gt;=$F50,CQ$6&lt;=$H50)*((CQ$6-$F50+1)/($J50*($J50+1)/2)*$D50))+($K50="custom")*CustCF!CK50</f>
        <v>0</v>
      </c>
      <c r="CR50" s="95">
        <f>($K50="Bell Curve")*(_xlfn.NORM.DIST(AND(CR$6&gt;=$F50,CR$6&lt;=$H50)*(CR$6-$F50+1),$J50/2,$M50,TRUE)-_xlfn.NORM.DIST(AND(CR$6&gt;=$F50,CR$6&lt;=$H50)*(CQ$6-$F50+1),$J50/2,$M50,TRUE))/(1-2*_xlfn.NORM.DIST(0,$J50/2,$M50,TRUE))*$D50+($K50="Steady Growth")*(AND(CR$6&gt;=$F50,CR$6&lt;=$H50)*((CR$6-$F50+1)/($J50*($J50+1)/2)*$D50))+($K50="custom")*CustCF!CL50</f>
        <v>0</v>
      </c>
      <c r="CS50" s="95">
        <f>($K50="Bell Curve")*(_xlfn.NORM.DIST(AND(CS$6&gt;=$F50,CS$6&lt;=$H50)*(CS$6-$F50+1),$J50/2,$M50,TRUE)-_xlfn.NORM.DIST(AND(CS$6&gt;=$F50,CS$6&lt;=$H50)*(CR$6-$F50+1),$J50/2,$M50,TRUE))/(1-2*_xlfn.NORM.DIST(0,$J50/2,$M50,TRUE))*$D50+($K50="Steady Growth")*(AND(CS$6&gt;=$F50,CS$6&lt;=$H50)*((CS$6-$F50+1)/($J50*($J50+1)/2)*$D50))+($K50="custom")*CustCF!CM50</f>
        <v>0</v>
      </c>
      <c r="CT50" s="95">
        <f>($K50="Bell Curve")*(_xlfn.NORM.DIST(AND(CT$6&gt;=$F50,CT$6&lt;=$H50)*(CT$6-$F50+1),$J50/2,$M50,TRUE)-_xlfn.NORM.DIST(AND(CT$6&gt;=$F50,CT$6&lt;=$H50)*(CS$6-$F50+1),$J50/2,$M50,TRUE))/(1-2*_xlfn.NORM.DIST(0,$J50/2,$M50,TRUE))*$D50+($K50="Steady Growth")*(AND(CT$6&gt;=$F50,CT$6&lt;=$H50)*((CT$6-$F50+1)/($J50*($J50+1)/2)*$D50))+($K50="custom")*CustCF!CN50</f>
        <v>0</v>
      </c>
      <c r="CU50" s="95">
        <f>($K50="Bell Curve")*(_xlfn.NORM.DIST(AND(CU$6&gt;=$F50,CU$6&lt;=$H50)*(CU$6-$F50+1),$J50/2,$M50,TRUE)-_xlfn.NORM.DIST(AND(CU$6&gt;=$F50,CU$6&lt;=$H50)*(CT$6-$F50+1),$J50/2,$M50,TRUE))/(1-2*_xlfn.NORM.DIST(0,$J50/2,$M50,TRUE))*$D50+($K50="Steady Growth")*(AND(CU$6&gt;=$F50,CU$6&lt;=$H50)*((CU$6-$F50+1)/($J50*($J50+1)/2)*$D50))+($K50="custom")*CustCF!CO50</f>
        <v>0</v>
      </c>
      <c r="CV50" s="95">
        <f>($K50="Bell Curve")*(_xlfn.NORM.DIST(AND(CV$6&gt;=$F50,CV$6&lt;=$H50)*(CV$6-$F50+1),$J50/2,$M50,TRUE)-_xlfn.NORM.DIST(AND(CV$6&gt;=$F50,CV$6&lt;=$H50)*(CU$6-$F50+1),$J50/2,$M50,TRUE))/(1-2*_xlfn.NORM.DIST(0,$J50/2,$M50,TRUE))*$D50+($K50="Steady Growth")*(AND(CV$6&gt;=$F50,CV$6&lt;=$H50)*((CV$6-$F50+1)/($J50*($J50+1)/2)*$D50))+($K50="custom")*CustCF!CP50</f>
        <v>0</v>
      </c>
      <c r="CW50" s="95">
        <f>($K50="Bell Curve")*(_xlfn.NORM.DIST(AND(CW$6&gt;=$F50,CW$6&lt;=$H50)*(CW$6-$F50+1),$J50/2,$M50,TRUE)-_xlfn.NORM.DIST(AND(CW$6&gt;=$F50,CW$6&lt;=$H50)*(CV$6-$F50+1),$J50/2,$M50,TRUE))/(1-2*_xlfn.NORM.DIST(0,$J50/2,$M50,TRUE))*$D50+($K50="Steady Growth")*(AND(CW$6&gt;=$F50,CW$6&lt;=$H50)*((CW$6-$F50+1)/($J50*($J50+1)/2)*$D50))+($K50="custom")*CustCF!CQ50</f>
        <v>0</v>
      </c>
      <c r="CX50" s="95">
        <f>($K50="Bell Curve")*(_xlfn.NORM.DIST(AND(CX$6&gt;=$F50,CX$6&lt;=$H50)*(CX$6-$F50+1),$J50/2,$M50,TRUE)-_xlfn.NORM.DIST(AND(CX$6&gt;=$F50,CX$6&lt;=$H50)*(CW$6-$F50+1),$J50/2,$M50,TRUE))/(1-2*_xlfn.NORM.DIST(0,$J50/2,$M50,TRUE))*$D50+($K50="Steady Growth")*(AND(CX$6&gt;=$F50,CX$6&lt;=$H50)*((CX$6-$F50+1)/($J50*($J50+1)/2)*$D50))+($K50="custom")*CustCF!CR50</f>
        <v>0</v>
      </c>
      <c r="CY50" s="95">
        <f>($K50="Bell Curve")*(_xlfn.NORM.DIST(AND(CY$6&gt;=$F50,CY$6&lt;=$H50)*(CY$6-$F50+1),$J50/2,$M50,TRUE)-_xlfn.NORM.DIST(AND(CY$6&gt;=$F50,CY$6&lt;=$H50)*(CX$6-$F50+1),$J50/2,$M50,TRUE))/(1-2*_xlfn.NORM.DIST(0,$J50/2,$M50,TRUE))*$D50+($K50="Steady Growth")*(AND(CY$6&gt;=$F50,CY$6&lt;=$H50)*((CY$6-$F50+1)/($J50*($J50+1)/2)*$D50))+($K50="custom")*CustCF!CS50</f>
        <v>0</v>
      </c>
      <c r="CZ50" s="95">
        <f>($K50="Bell Curve")*(_xlfn.NORM.DIST(AND(CZ$6&gt;=$F50,CZ$6&lt;=$H50)*(CZ$6-$F50+1),$J50/2,$M50,TRUE)-_xlfn.NORM.DIST(AND(CZ$6&gt;=$F50,CZ$6&lt;=$H50)*(CY$6-$F50+1),$J50/2,$M50,TRUE))/(1-2*_xlfn.NORM.DIST(0,$J50/2,$M50,TRUE))*$D50+($K50="Steady Growth")*(AND(CZ$6&gt;=$F50,CZ$6&lt;=$H50)*((CZ$6-$F50+1)/($J50*($J50+1)/2)*$D50))+($K50="custom")*CustCF!CT50</f>
        <v>0</v>
      </c>
      <c r="DA50" s="95">
        <f>($K50="Bell Curve")*(_xlfn.NORM.DIST(AND(DA$6&gt;=$F50,DA$6&lt;=$H50)*(DA$6-$F50+1),$J50/2,$M50,TRUE)-_xlfn.NORM.DIST(AND(DA$6&gt;=$F50,DA$6&lt;=$H50)*(CZ$6-$F50+1),$J50/2,$M50,TRUE))/(1-2*_xlfn.NORM.DIST(0,$J50/2,$M50,TRUE))*$D50+($K50="Steady Growth")*(AND(DA$6&gt;=$F50,DA$6&lt;=$H50)*((DA$6-$F50+1)/($J50*($J50+1)/2)*$D50))+($K50="custom")*CustCF!CU50</f>
        <v>0</v>
      </c>
      <c r="DB50" s="95">
        <f>($K50="Bell Curve")*(_xlfn.NORM.DIST(AND(DB$6&gt;=$F50,DB$6&lt;=$H50)*(DB$6-$F50+1),$J50/2,$M50,TRUE)-_xlfn.NORM.DIST(AND(DB$6&gt;=$F50,DB$6&lt;=$H50)*(DA$6-$F50+1),$J50/2,$M50,TRUE))/(1-2*_xlfn.NORM.DIST(0,$J50/2,$M50,TRUE))*$D50+($K50="Steady Growth")*(AND(DB$6&gt;=$F50,DB$6&lt;=$H50)*((DB$6-$F50+1)/($J50*($J50+1)/2)*$D50))+($K50="custom")*CustCF!CV50</f>
        <v>0</v>
      </c>
      <c r="DC50" s="95">
        <f>($K50="Bell Curve")*(_xlfn.NORM.DIST(AND(DC$6&gt;=$F50,DC$6&lt;=$H50)*(DC$6-$F50+1),$J50/2,$M50,TRUE)-_xlfn.NORM.DIST(AND(DC$6&gt;=$F50,DC$6&lt;=$H50)*(DB$6-$F50+1),$J50/2,$M50,TRUE))/(1-2*_xlfn.NORM.DIST(0,$J50/2,$M50,TRUE))*$D50+($K50="Steady Growth")*(AND(DC$6&gt;=$F50,DC$6&lt;=$H50)*((DC$6-$F50+1)/($J50*($J50+1)/2)*$D50))+($K50="custom")*CustCF!CW50</f>
        <v>0</v>
      </c>
      <c r="DD50" s="95">
        <f>($K50="Bell Curve")*(_xlfn.NORM.DIST(AND(DD$6&gt;=$F50,DD$6&lt;=$H50)*(DD$6-$F50+1),$J50/2,$M50,TRUE)-_xlfn.NORM.DIST(AND(DD$6&gt;=$F50,DD$6&lt;=$H50)*(DC$6-$F50+1),$J50/2,$M50,TRUE))/(1-2*_xlfn.NORM.DIST(0,$J50/2,$M50,TRUE))*$D50+($K50="Steady Growth")*(AND(DD$6&gt;=$F50,DD$6&lt;=$H50)*((DD$6-$F50+1)/($J50*($J50+1)/2)*$D50))+($K50="custom")*CustCF!CX50</f>
        <v>0</v>
      </c>
      <c r="DE50" s="95">
        <f>($K50="Bell Curve")*(_xlfn.NORM.DIST(AND(DE$6&gt;=$F50,DE$6&lt;=$H50)*(DE$6-$F50+1),$J50/2,$M50,TRUE)-_xlfn.NORM.DIST(AND(DE$6&gt;=$F50,DE$6&lt;=$H50)*(DD$6-$F50+1),$J50/2,$M50,TRUE))/(1-2*_xlfn.NORM.DIST(0,$J50/2,$M50,TRUE))*$D50+($K50="Steady Growth")*(AND(DE$6&gt;=$F50,DE$6&lt;=$H50)*((DE$6-$F50+1)/($J50*($J50+1)/2)*$D50))+($K50="custom")*CustCF!CY50</f>
        <v>0</v>
      </c>
      <c r="DF50" s="95">
        <f>($K50="Bell Curve")*(_xlfn.NORM.DIST(AND(DF$6&gt;=$F50,DF$6&lt;=$H50)*(DF$6-$F50+1),$J50/2,$M50,TRUE)-_xlfn.NORM.DIST(AND(DF$6&gt;=$F50,DF$6&lt;=$H50)*(DE$6-$F50+1),$J50/2,$M50,TRUE))/(1-2*_xlfn.NORM.DIST(0,$J50/2,$M50,TRUE))*$D50+($K50="Steady Growth")*(AND(DF$6&gt;=$F50,DF$6&lt;=$H50)*((DF$6-$F50+1)/($J50*($J50+1)/2)*$D50))+($K50="custom")*CustCF!CZ50</f>
        <v>0</v>
      </c>
      <c r="DG50" s="95">
        <f>($K50="Bell Curve")*(_xlfn.NORM.DIST(AND(DG$6&gt;=$F50,DG$6&lt;=$H50)*(DG$6-$F50+1),$J50/2,$M50,TRUE)-_xlfn.NORM.DIST(AND(DG$6&gt;=$F50,DG$6&lt;=$H50)*(DF$6-$F50+1),$J50/2,$M50,TRUE))/(1-2*_xlfn.NORM.DIST(0,$J50/2,$M50,TRUE))*$D50+($K50="Steady Growth")*(AND(DG$6&gt;=$F50,DG$6&lt;=$H50)*((DG$6-$F50+1)/($J50*($J50+1)/2)*$D50))+($K50="custom")*CustCF!DA50</f>
        <v>0</v>
      </c>
      <c r="DH50" s="95">
        <f>($K50="Bell Curve")*(_xlfn.NORM.DIST(AND(DH$6&gt;=$F50,DH$6&lt;=$H50)*(DH$6-$F50+1),$J50/2,$M50,TRUE)-_xlfn.NORM.DIST(AND(DH$6&gt;=$F50,DH$6&lt;=$H50)*(DG$6-$F50+1),$J50/2,$M50,TRUE))/(1-2*_xlfn.NORM.DIST(0,$J50/2,$M50,TRUE))*$D50+($K50="Steady Growth")*(AND(DH$6&gt;=$F50,DH$6&lt;=$H50)*((DH$6-$F50+1)/($J50*($J50+1)/2)*$D50))+($K50="custom")*CustCF!DB50</f>
        <v>0</v>
      </c>
      <c r="DI50" s="95">
        <f>($K50="Bell Curve")*(_xlfn.NORM.DIST(AND(DI$6&gt;=$F50,DI$6&lt;=$H50)*(DI$6-$F50+1),$J50/2,$M50,TRUE)-_xlfn.NORM.DIST(AND(DI$6&gt;=$F50,DI$6&lt;=$H50)*(DH$6-$F50+1),$J50/2,$M50,TRUE))/(1-2*_xlfn.NORM.DIST(0,$J50/2,$M50,TRUE))*$D50+($K50="Steady Growth")*(AND(DI$6&gt;=$F50,DI$6&lt;=$H50)*((DI$6-$F50+1)/($J50*($J50+1)/2)*$D50))+($K50="custom")*CustCF!DC50</f>
        <v>0</v>
      </c>
      <c r="DJ50" s="95">
        <f>($K50="Bell Curve")*(_xlfn.NORM.DIST(AND(DJ$6&gt;=$F50,DJ$6&lt;=$H50)*(DJ$6-$F50+1),$J50/2,$M50,TRUE)-_xlfn.NORM.DIST(AND(DJ$6&gt;=$F50,DJ$6&lt;=$H50)*(DI$6-$F50+1),$J50/2,$M50,TRUE))/(1-2*_xlfn.NORM.DIST(0,$J50/2,$M50,TRUE))*$D50+($K50="Steady Growth")*(AND(DJ$6&gt;=$F50,DJ$6&lt;=$H50)*((DJ$6-$F50+1)/($J50*($J50+1)/2)*$D50))+($K50="custom")*CustCF!DD50</f>
        <v>0</v>
      </c>
      <c r="DK50" s="95">
        <f>($K50="Bell Curve")*(_xlfn.NORM.DIST(AND(DK$6&gt;=$F50,DK$6&lt;=$H50)*(DK$6-$F50+1),$J50/2,$M50,TRUE)-_xlfn.NORM.DIST(AND(DK$6&gt;=$F50,DK$6&lt;=$H50)*(DJ$6-$F50+1),$J50/2,$M50,TRUE))/(1-2*_xlfn.NORM.DIST(0,$J50/2,$M50,TRUE))*$D50+($K50="Steady Growth")*(AND(DK$6&gt;=$F50,DK$6&lt;=$H50)*((DK$6-$F50+1)/($J50*($J50+1)/2)*$D50))+($K50="custom")*CustCF!DE50</f>
        <v>0</v>
      </c>
      <c r="DL50" s="95">
        <f>($K50="Bell Curve")*(_xlfn.NORM.DIST(AND(DL$6&gt;=$F50,DL$6&lt;=$H50)*(DL$6-$F50+1),$J50/2,$M50,TRUE)-_xlfn.NORM.DIST(AND(DL$6&gt;=$F50,DL$6&lt;=$H50)*(DK$6-$F50+1),$J50/2,$M50,TRUE))/(1-2*_xlfn.NORM.DIST(0,$J50/2,$M50,TRUE))*$D50+($K50="Steady Growth")*(AND(DL$6&gt;=$F50,DL$6&lt;=$H50)*((DL$6-$F50+1)/($J50*($J50+1)/2)*$D50))+($K50="custom")*CustCF!DF50</f>
        <v>0</v>
      </c>
      <c r="DM50" s="95">
        <f>($K50="Bell Curve")*(_xlfn.NORM.DIST(AND(DM$6&gt;=$F50,DM$6&lt;=$H50)*(DM$6-$F50+1),$J50/2,$M50,TRUE)-_xlfn.NORM.DIST(AND(DM$6&gt;=$F50,DM$6&lt;=$H50)*(DL$6-$F50+1),$J50/2,$M50,TRUE))/(1-2*_xlfn.NORM.DIST(0,$J50/2,$M50,TRUE))*$D50+($K50="Steady Growth")*(AND(DM$6&gt;=$F50,DM$6&lt;=$H50)*((DM$6-$F50+1)/($J50*($J50+1)/2)*$D50))+($K50="custom")*CustCF!DG50</f>
        <v>0</v>
      </c>
      <c r="DN50" s="95">
        <f>($K50="Bell Curve")*(_xlfn.NORM.DIST(AND(DN$6&gt;=$F50,DN$6&lt;=$H50)*(DN$6-$F50+1),$J50/2,$M50,TRUE)-_xlfn.NORM.DIST(AND(DN$6&gt;=$F50,DN$6&lt;=$H50)*(DM$6-$F50+1),$J50/2,$M50,TRUE))/(1-2*_xlfn.NORM.DIST(0,$J50/2,$M50,TRUE))*$D50+($K50="Steady Growth")*(AND(DN$6&gt;=$F50,DN$6&lt;=$H50)*((DN$6-$F50+1)/($J50*($J50+1)/2)*$D50))+($K50="custom")*CustCF!DH50</f>
        <v>0</v>
      </c>
      <c r="DO50" s="95">
        <f>($K50="Bell Curve")*(_xlfn.NORM.DIST(AND(DO$6&gt;=$F50,DO$6&lt;=$H50)*(DO$6-$F50+1),$J50/2,$M50,TRUE)-_xlfn.NORM.DIST(AND(DO$6&gt;=$F50,DO$6&lt;=$H50)*(DN$6-$F50+1),$J50/2,$M50,TRUE))/(1-2*_xlfn.NORM.DIST(0,$J50/2,$M50,TRUE))*$D50+($K50="Steady Growth")*(AND(DO$6&gt;=$F50,DO$6&lt;=$H50)*((DO$6-$F50+1)/($J50*($J50+1)/2)*$D50))+($K50="custom")*CustCF!DI50</f>
        <v>0</v>
      </c>
      <c r="DP50" s="95">
        <f>($K50="Bell Curve")*(_xlfn.NORM.DIST(AND(DP$6&gt;=$F50,DP$6&lt;=$H50)*(DP$6-$F50+1),$J50/2,$M50,TRUE)-_xlfn.NORM.DIST(AND(DP$6&gt;=$F50,DP$6&lt;=$H50)*(DO$6-$F50+1),$J50/2,$M50,TRUE))/(1-2*_xlfn.NORM.DIST(0,$J50/2,$M50,TRUE))*$D50+($K50="Steady Growth")*(AND(DP$6&gt;=$F50,DP$6&lt;=$H50)*((DP$6-$F50+1)/($J50*($J50+1)/2)*$D50))+($K50="custom")*CustCF!DJ50</f>
        <v>0</v>
      </c>
      <c r="DQ50" s="95">
        <f>($K50="Bell Curve")*(_xlfn.NORM.DIST(AND(DQ$6&gt;=$F50,DQ$6&lt;=$H50)*(DQ$6-$F50+1),$J50/2,$M50,TRUE)-_xlfn.NORM.DIST(AND(DQ$6&gt;=$F50,DQ$6&lt;=$H50)*(DP$6-$F50+1),$J50/2,$M50,TRUE))/(1-2*_xlfn.NORM.DIST(0,$J50/2,$M50,TRUE))*$D50+($K50="Steady Growth")*(AND(DQ$6&gt;=$F50,DQ$6&lt;=$H50)*((DQ$6-$F50+1)/($J50*($J50+1)/2)*$D50))+($K50="custom")*CustCF!DK50</f>
        <v>0</v>
      </c>
      <c r="DR50" s="95">
        <f>($K50="Bell Curve")*(_xlfn.NORM.DIST(AND(DR$6&gt;=$F50,DR$6&lt;=$H50)*(DR$6-$F50+1),$J50/2,$M50,TRUE)-_xlfn.NORM.DIST(AND(DR$6&gt;=$F50,DR$6&lt;=$H50)*(DQ$6-$F50+1),$J50/2,$M50,TRUE))/(1-2*_xlfn.NORM.DIST(0,$J50/2,$M50,TRUE))*$D50+($K50="Steady Growth")*(AND(DR$6&gt;=$F50,DR$6&lt;=$H50)*((DR$6-$F50+1)/($J50*($J50+1)/2)*$D50))+($K50="custom")*CustCF!DL50</f>
        <v>0</v>
      </c>
      <c r="DS50" s="95">
        <f>($K50="Bell Curve")*(_xlfn.NORM.DIST(AND(DS$6&gt;=$F50,DS$6&lt;=$H50)*(DS$6-$F50+1),$J50/2,$M50,TRUE)-_xlfn.NORM.DIST(AND(DS$6&gt;=$F50,DS$6&lt;=$H50)*(DR$6-$F50+1),$J50/2,$M50,TRUE))/(1-2*_xlfn.NORM.DIST(0,$J50/2,$M50,TRUE))*$D50+($K50="Steady Growth")*(AND(DS$6&gt;=$F50,DS$6&lt;=$H50)*((DS$6-$F50+1)/($J50*($J50+1)/2)*$D50))+($K50="custom")*CustCF!DM50</f>
        <v>0</v>
      </c>
      <c r="DT50" s="95">
        <f>($K50="Bell Curve")*(_xlfn.NORM.DIST(AND(DT$6&gt;=$F50,DT$6&lt;=$H50)*(DT$6-$F50+1),$J50/2,$M50,TRUE)-_xlfn.NORM.DIST(AND(DT$6&gt;=$F50,DT$6&lt;=$H50)*(DS$6-$F50+1),$J50/2,$M50,TRUE))/(1-2*_xlfn.NORM.DIST(0,$J50/2,$M50,TRUE))*$D50+($K50="Steady Growth")*(AND(DT$6&gt;=$F50,DT$6&lt;=$H50)*((DT$6-$F50+1)/($J50*($J50+1)/2)*$D50))+($K50="custom")*CustCF!DN50</f>
        <v>0</v>
      </c>
      <c r="DU50" s="95">
        <f>($K50="Bell Curve")*(_xlfn.NORM.DIST(AND(DU$6&gt;=$F50,DU$6&lt;=$H50)*(DU$6-$F50+1),$J50/2,$M50,TRUE)-_xlfn.NORM.DIST(AND(DU$6&gt;=$F50,DU$6&lt;=$H50)*(DT$6-$F50+1),$J50/2,$M50,TRUE))/(1-2*_xlfn.NORM.DIST(0,$J50/2,$M50,TRUE))*$D50+($K50="Steady Growth")*(AND(DU$6&gt;=$F50,DU$6&lt;=$H50)*((DU$6-$F50+1)/($J50*($J50+1)/2)*$D50))+($K50="custom")*CustCF!DO50</f>
        <v>0</v>
      </c>
      <c r="DV50" s="95">
        <f>($K50="Bell Curve")*(_xlfn.NORM.DIST(AND(DV$6&gt;=$F50,DV$6&lt;=$H50)*(DV$6-$F50+1),$J50/2,$M50,TRUE)-_xlfn.NORM.DIST(AND(DV$6&gt;=$F50,DV$6&lt;=$H50)*(DU$6-$F50+1),$J50/2,$M50,TRUE))/(1-2*_xlfn.NORM.DIST(0,$J50/2,$M50,TRUE))*$D50+($K50="Steady Growth")*(AND(DV$6&gt;=$F50,DV$6&lt;=$H50)*((DV$6-$F50+1)/($J50*($J50+1)/2)*$D50))+($K50="custom")*CustCF!DP50</f>
        <v>0</v>
      </c>
      <c r="DW50" s="95">
        <f>($K50="Bell Curve")*(_xlfn.NORM.DIST(AND(DW$6&gt;=$F50,DW$6&lt;=$H50)*(DW$6-$F50+1),$J50/2,$M50,TRUE)-_xlfn.NORM.DIST(AND(DW$6&gt;=$F50,DW$6&lt;=$H50)*(DV$6-$F50+1),$J50/2,$M50,TRUE))/(1-2*_xlfn.NORM.DIST(0,$J50/2,$M50,TRUE))*$D50+($K50="Steady Growth")*(AND(DW$6&gt;=$F50,DW$6&lt;=$H50)*((DW$6-$F50+1)/($J50*($J50+1)/2)*$D50))+($K50="custom")*CustCF!DQ50</f>
        <v>0</v>
      </c>
      <c r="DX50" s="95">
        <f>($K50="Bell Curve")*(_xlfn.NORM.DIST(AND(DX$6&gt;=$F50,DX$6&lt;=$H50)*(DX$6-$F50+1),$J50/2,$M50,TRUE)-_xlfn.NORM.DIST(AND(DX$6&gt;=$F50,DX$6&lt;=$H50)*(DW$6-$F50+1),$J50/2,$M50,TRUE))/(1-2*_xlfn.NORM.DIST(0,$J50/2,$M50,TRUE))*$D50+($K50="Steady Growth")*(AND(DX$6&gt;=$F50,DX$6&lt;=$H50)*((DX$6-$F50+1)/($J50*($J50+1)/2)*$D50))+($K50="custom")*CustCF!DR50</f>
        <v>0</v>
      </c>
      <c r="DY50" s="95">
        <f>($K50="Bell Curve")*(_xlfn.NORM.DIST(AND(DY$6&gt;=$F50,DY$6&lt;=$H50)*(DY$6-$F50+1),$J50/2,$M50,TRUE)-_xlfn.NORM.DIST(AND(DY$6&gt;=$F50,DY$6&lt;=$H50)*(DX$6-$F50+1),$J50/2,$M50,TRUE))/(1-2*_xlfn.NORM.DIST(0,$J50/2,$M50,TRUE))*$D50+($K50="Steady Growth")*(AND(DY$6&gt;=$F50,DY$6&lt;=$H50)*((DY$6-$F50+1)/($J50*($J50+1)/2)*$D50))+($K50="custom")*CustCF!DS50</f>
        <v>0</v>
      </c>
      <c r="DZ50" s="95">
        <f>($K50="Bell Curve")*(_xlfn.NORM.DIST(AND(DZ$6&gt;=$F50,DZ$6&lt;=$H50)*(DZ$6-$F50+1),$J50/2,$M50,TRUE)-_xlfn.NORM.DIST(AND(DZ$6&gt;=$F50,DZ$6&lt;=$H50)*(DY$6-$F50+1),$J50/2,$M50,TRUE))/(1-2*_xlfn.NORM.DIST(0,$J50/2,$M50,TRUE))*$D50+($K50="Steady Growth")*(AND(DZ$6&gt;=$F50,DZ$6&lt;=$H50)*((DZ$6-$F50+1)/($J50*($J50+1)/2)*$D50))+($K50="custom")*CustCF!DT50</f>
        <v>0</v>
      </c>
      <c r="EA50" s="95">
        <f>($K50="Bell Curve")*(_xlfn.NORM.DIST(AND(EA$6&gt;=$F50,EA$6&lt;=$H50)*(EA$6-$F50+1),$J50/2,$M50,TRUE)-_xlfn.NORM.DIST(AND(EA$6&gt;=$F50,EA$6&lt;=$H50)*(DZ$6-$F50+1),$J50/2,$M50,TRUE))/(1-2*_xlfn.NORM.DIST(0,$J50/2,$M50,TRUE))*$D50+($K50="Steady Growth")*(AND(EA$6&gt;=$F50,EA$6&lt;=$H50)*((EA$6-$F50+1)/($J50*($J50+1)/2)*$D50))+($K50="custom")*CustCF!DU50</f>
        <v>0</v>
      </c>
      <c r="EB50" s="95">
        <f>($K50="Bell Curve")*(_xlfn.NORM.DIST(AND(EB$6&gt;=$F50,EB$6&lt;=$H50)*(EB$6-$F50+1),$J50/2,$M50,TRUE)-_xlfn.NORM.DIST(AND(EB$6&gt;=$F50,EB$6&lt;=$H50)*(EA$6-$F50+1),$J50/2,$M50,TRUE))/(1-2*_xlfn.NORM.DIST(0,$J50/2,$M50,TRUE))*$D50+($K50="Steady Growth")*(AND(EB$6&gt;=$F50,EB$6&lt;=$H50)*((EB$6-$F50+1)/($J50*($J50+1)/2)*$D50))+($K50="custom")*CustCF!DV50</f>
        <v>0</v>
      </c>
      <c r="EC50" s="95">
        <f>($K50="Bell Curve")*(_xlfn.NORM.DIST(AND(EC$6&gt;=$F50,EC$6&lt;=$H50)*(EC$6-$F50+1),$J50/2,$M50,TRUE)-_xlfn.NORM.DIST(AND(EC$6&gt;=$F50,EC$6&lt;=$H50)*(EB$6-$F50+1),$J50/2,$M50,TRUE))/(1-2*_xlfn.NORM.DIST(0,$J50/2,$M50,TRUE))*$D50+($K50="Steady Growth")*(AND(EC$6&gt;=$F50,EC$6&lt;=$H50)*((EC$6-$F50+1)/($J50*($J50+1)/2)*$D50))+($K50="custom")*CustCF!DW50</f>
        <v>0</v>
      </c>
      <c r="ED50" s="95">
        <f>($K50="Bell Curve")*(_xlfn.NORM.DIST(AND(ED$6&gt;=$F50,ED$6&lt;=$H50)*(ED$6-$F50+1),$J50/2,$M50,TRUE)-_xlfn.NORM.DIST(AND(ED$6&gt;=$F50,ED$6&lt;=$H50)*(EC$6-$F50+1),$J50/2,$M50,TRUE))/(1-2*_xlfn.NORM.DIST(0,$J50/2,$M50,TRUE))*$D50+($K50="Steady Growth")*(AND(ED$6&gt;=$F50,ED$6&lt;=$H50)*((ED$6-$F50+1)/($J50*($J50+1)/2)*$D50))+($K50="custom")*CustCF!DX50</f>
        <v>0</v>
      </c>
      <c r="EE50" s="95">
        <f>($K50="Bell Curve")*(_xlfn.NORM.DIST(AND(EE$6&gt;=$F50,EE$6&lt;=$H50)*(EE$6-$F50+1),$J50/2,$M50,TRUE)-_xlfn.NORM.DIST(AND(EE$6&gt;=$F50,EE$6&lt;=$H50)*(ED$6-$F50+1),$J50/2,$M50,TRUE))/(1-2*_xlfn.NORM.DIST(0,$J50/2,$M50,TRUE))*$D50+($K50="Steady Growth")*(AND(EE$6&gt;=$F50,EE$6&lt;=$H50)*((EE$6-$F50+1)/($J50*($J50+1)/2)*$D50))+($K50="custom")*CustCF!DY50</f>
        <v>0</v>
      </c>
      <c r="EF50" s="95">
        <f>($K50="Bell Curve")*(_xlfn.NORM.DIST(AND(EF$6&gt;=$F50,EF$6&lt;=$H50)*(EF$6-$F50+1),$J50/2,$M50,TRUE)-_xlfn.NORM.DIST(AND(EF$6&gt;=$F50,EF$6&lt;=$H50)*(EE$6-$F50+1),$J50/2,$M50,TRUE))/(1-2*_xlfn.NORM.DIST(0,$J50/2,$M50,TRUE))*$D50+($K50="Steady Growth")*(AND(EF$6&gt;=$F50,EF$6&lt;=$H50)*((EF$6-$F50+1)/($J50*($J50+1)/2)*$D50))+($K50="custom")*CustCF!DZ50</f>
        <v>0</v>
      </c>
      <c r="EG50" s="95">
        <f>($K50="Bell Curve")*(_xlfn.NORM.DIST(AND(EG$6&gt;=$F50,EG$6&lt;=$H50)*(EG$6-$F50+1),$J50/2,$M50,TRUE)-_xlfn.NORM.DIST(AND(EG$6&gt;=$F50,EG$6&lt;=$H50)*(EF$6-$F50+1),$J50/2,$M50,TRUE))/(1-2*_xlfn.NORM.DIST(0,$J50/2,$M50,TRUE))*$D50+($K50="Steady Growth")*(AND(EG$6&gt;=$F50,EG$6&lt;=$H50)*((EG$6-$F50+1)/($J50*($J50+1)/2)*$D50))+($K50="custom")*CustCF!EA50</f>
        <v>0</v>
      </c>
      <c r="EH50" s="95">
        <f>($K50="Bell Curve")*(_xlfn.NORM.DIST(AND(EH$6&gt;=$F50,EH$6&lt;=$H50)*(EH$6-$F50+1),$J50/2,$M50,TRUE)-_xlfn.NORM.DIST(AND(EH$6&gt;=$F50,EH$6&lt;=$H50)*(EG$6-$F50+1),$J50/2,$M50,TRUE))/(1-2*_xlfn.NORM.DIST(0,$J50/2,$M50,TRUE))*$D50+($K50="Steady Growth")*(AND(EH$6&gt;=$F50,EH$6&lt;=$H50)*((EH$6-$F50+1)/($J50*($J50+1)/2)*$D50))+($K50="custom")*CustCF!EB50</f>
        <v>0</v>
      </c>
      <c r="EI50" s="95">
        <f>($K50="Bell Curve")*(_xlfn.NORM.DIST(AND(EI$6&gt;=$F50,EI$6&lt;=$H50)*(EI$6-$F50+1),$J50/2,$M50,TRUE)-_xlfn.NORM.DIST(AND(EI$6&gt;=$F50,EI$6&lt;=$H50)*(EH$6-$F50+1),$J50/2,$M50,TRUE))/(1-2*_xlfn.NORM.DIST(0,$J50/2,$M50,TRUE))*$D50+($K50="Steady Growth")*(AND(EI$6&gt;=$F50,EI$6&lt;=$H50)*((EI$6-$F50+1)/($J50*($J50+1)/2)*$D50))+($K50="custom")*CustCF!EC50</f>
        <v>0</v>
      </c>
      <c r="EJ50" s="95">
        <f>($K50="Bell Curve")*(_xlfn.NORM.DIST(AND(EJ$6&gt;=$F50,EJ$6&lt;=$H50)*(EJ$6-$F50+1),$J50/2,$M50,TRUE)-_xlfn.NORM.DIST(AND(EJ$6&gt;=$F50,EJ$6&lt;=$H50)*(EI$6-$F50+1),$J50/2,$M50,TRUE))/(1-2*_xlfn.NORM.DIST(0,$J50/2,$M50,TRUE))*$D50+($K50="Steady Growth")*(AND(EJ$6&gt;=$F50,EJ$6&lt;=$H50)*((EJ$6-$F50+1)/($J50*($J50+1)/2)*$D50))+($K50="custom")*CustCF!ED50</f>
        <v>0</v>
      </c>
      <c r="EK50" s="95">
        <f>($K50="Bell Curve")*(_xlfn.NORM.DIST(AND(EK$6&gt;=$F50,EK$6&lt;=$H50)*(EK$6-$F50+1),$J50/2,$M50,TRUE)-_xlfn.NORM.DIST(AND(EK$6&gt;=$F50,EK$6&lt;=$H50)*(EJ$6-$F50+1),$J50/2,$M50,TRUE))/(1-2*_xlfn.NORM.DIST(0,$J50/2,$M50,TRUE))*$D50+($K50="Steady Growth")*(AND(EK$6&gt;=$F50,EK$6&lt;=$H50)*((EK$6-$F50+1)/($J50*($J50+1)/2)*$D50))+($K50="custom")*CustCF!EE50</f>
        <v>0</v>
      </c>
      <c r="EL50" s="95">
        <f>($K50="Bell Curve")*(_xlfn.NORM.DIST(AND(EL$6&gt;=$F50,EL$6&lt;=$H50)*(EL$6-$F50+1),$J50/2,$M50,TRUE)-_xlfn.NORM.DIST(AND(EL$6&gt;=$F50,EL$6&lt;=$H50)*(EK$6-$F50+1),$J50/2,$M50,TRUE))/(1-2*_xlfn.NORM.DIST(0,$J50/2,$M50,TRUE))*$D50+($K50="Steady Growth")*(AND(EL$6&gt;=$F50,EL$6&lt;=$H50)*((EL$6-$F50+1)/($J50*($J50+1)/2)*$D50))+($K50="custom")*CustCF!EF50</f>
        <v>0</v>
      </c>
      <c r="EM50" s="95">
        <f>($K50="Bell Curve")*(_xlfn.NORM.DIST(AND(EM$6&gt;=$F50,EM$6&lt;=$H50)*(EM$6-$F50+1),$J50/2,$M50,TRUE)-_xlfn.NORM.DIST(AND(EM$6&gt;=$F50,EM$6&lt;=$H50)*(EL$6-$F50+1),$J50/2,$M50,TRUE))/(1-2*_xlfn.NORM.DIST(0,$J50/2,$M50,TRUE))*$D50+($K50="Steady Growth")*(AND(EM$6&gt;=$F50,EM$6&lt;=$H50)*((EM$6-$F50+1)/($J50*($J50+1)/2)*$D50))+($K50="custom")*CustCF!EG50</f>
        <v>0</v>
      </c>
      <c r="EN50" s="95">
        <f>($K50="Bell Curve")*(_xlfn.NORM.DIST(AND(EN$6&gt;=$F50,EN$6&lt;=$H50)*(EN$6-$F50+1),$J50/2,$M50,TRUE)-_xlfn.NORM.DIST(AND(EN$6&gt;=$F50,EN$6&lt;=$H50)*(EM$6-$F50+1),$J50/2,$M50,TRUE))/(1-2*_xlfn.NORM.DIST(0,$J50/2,$M50,TRUE))*$D50+($K50="Steady Growth")*(AND(EN$6&gt;=$F50,EN$6&lt;=$H50)*((EN$6-$F50+1)/($J50*($J50+1)/2)*$D50))+($K50="custom")*CustCF!EH50</f>
        <v>0</v>
      </c>
      <c r="EO50" s="95">
        <f>($K50="Bell Curve")*(_xlfn.NORM.DIST(AND(EO$6&gt;=$F50,EO$6&lt;=$H50)*(EO$6-$F50+1),$J50/2,$M50,TRUE)-_xlfn.NORM.DIST(AND(EO$6&gt;=$F50,EO$6&lt;=$H50)*(EN$6-$F50+1),$J50/2,$M50,TRUE))/(1-2*_xlfn.NORM.DIST(0,$J50/2,$M50,TRUE))*$D50+($K50="Steady Growth")*(AND(EO$6&gt;=$F50,EO$6&lt;=$H50)*((EO$6-$F50+1)/($J50*($J50+1)/2)*$D50))+($K50="custom")*CustCF!EI50</f>
        <v>0</v>
      </c>
      <c r="EP50" s="95">
        <f>($K50="Bell Curve")*(_xlfn.NORM.DIST(AND(EP$6&gt;=$F50,EP$6&lt;=$H50)*(EP$6-$F50+1),$J50/2,$M50,TRUE)-_xlfn.NORM.DIST(AND(EP$6&gt;=$F50,EP$6&lt;=$H50)*(EO$6-$F50+1),$J50/2,$M50,TRUE))/(1-2*_xlfn.NORM.DIST(0,$J50/2,$M50,TRUE))*$D50+($K50="Steady Growth")*(AND(EP$6&gt;=$F50,EP$6&lt;=$H50)*((EP$6-$F50+1)/($J50*($J50+1)/2)*$D50))+($K50="custom")*CustCF!EJ50</f>
        <v>0</v>
      </c>
      <c r="EQ50" s="95">
        <f>($K50="Bell Curve")*(_xlfn.NORM.DIST(AND(EQ$6&gt;=$F50,EQ$6&lt;=$H50)*(EQ$6-$F50+1),$J50/2,$M50,TRUE)-_xlfn.NORM.DIST(AND(EQ$6&gt;=$F50,EQ$6&lt;=$H50)*(EP$6-$F50+1),$J50/2,$M50,TRUE))/(1-2*_xlfn.NORM.DIST(0,$J50/2,$M50,TRUE))*$D50+($K50="Steady Growth")*(AND(EQ$6&gt;=$F50,EQ$6&lt;=$H50)*((EQ$6-$F50+1)/($J50*($J50+1)/2)*$D50))+($K50="custom")*CustCF!EK50</f>
        <v>0</v>
      </c>
      <c r="ER50" s="95">
        <f>($K50="Bell Curve")*(_xlfn.NORM.DIST(AND(ER$6&gt;=$F50,ER$6&lt;=$H50)*(ER$6-$F50+1),$J50/2,$M50,TRUE)-_xlfn.NORM.DIST(AND(ER$6&gt;=$F50,ER$6&lt;=$H50)*(EQ$6-$F50+1),$J50/2,$M50,TRUE))/(1-2*_xlfn.NORM.DIST(0,$J50/2,$M50,TRUE))*$D50+($K50="Steady Growth")*(AND(ER$6&gt;=$F50,ER$6&lt;=$H50)*((ER$6-$F50+1)/($J50*($J50+1)/2)*$D50))+($K50="custom")*CustCF!EL50</f>
        <v>0</v>
      </c>
      <c r="ES50" s="95">
        <f>($K50="Bell Curve")*(_xlfn.NORM.DIST(AND(ES$6&gt;=$F50,ES$6&lt;=$H50)*(ES$6-$F50+1),$J50/2,$M50,TRUE)-_xlfn.NORM.DIST(AND(ES$6&gt;=$F50,ES$6&lt;=$H50)*(ER$6-$F50+1),$J50/2,$M50,TRUE))/(1-2*_xlfn.NORM.DIST(0,$J50/2,$M50,TRUE))*$D50+($K50="Steady Growth")*(AND(ES$6&gt;=$F50,ES$6&lt;=$H50)*((ES$6-$F50+1)/($J50*($J50+1)/2)*$D50))+($K50="custom")*CustCF!EM50</f>
        <v>0</v>
      </c>
      <c r="ET50" s="95">
        <f>($K50="Bell Curve")*(_xlfn.NORM.DIST(AND(ET$6&gt;=$F50,ET$6&lt;=$H50)*(ET$6-$F50+1),$J50/2,$M50,TRUE)-_xlfn.NORM.DIST(AND(ET$6&gt;=$F50,ET$6&lt;=$H50)*(ES$6-$F50+1),$J50/2,$M50,TRUE))/(1-2*_xlfn.NORM.DIST(0,$J50/2,$M50,TRUE))*$D50+($K50="Steady Growth")*(AND(ET$6&gt;=$F50,ET$6&lt;=$H50)*((ET$6-$F50+1)/($J50*($J50+1)/2)*$D50))+($K50="custom")*CustCF!EN50</f>
        <v>0</v>
      </c>
      <c r="EU50" s="95">
        <f>($K50="Bell Curve")*(_xlfn.NORM.DIST(AND(EU$6&gt;=$F50,EU$6&lt;=$H50)*(EU$6-$F50+1),$J50/2,$M50,TRUE)-_xlfn.NORM.DIST(AND(EU$6&gt;=$F50,EU$6&lt;=$H50)*(ET$6-$F50+1),$J50/2,$M50,TRUE))/(1-2*_xlfn.NORM.DIST(0,$J50/2,$M50,TRUE))*$D50+($K50="Steady Growth")*(AND(EU$6&gt;=$F50,EU$6&lt;=$H50)*((EU$6-$F50+1)/($J50*($J50+1)/2)*$D50))+($K50="custom")*CustCF!EO50</f>
        <v>0</v>
      </c>
      <c r="EV50" s="95">
        <f>($K50="Bell Curve")*(_xlfn.NORM.DIST(AND(EV$6&gt;=$F50,EV$6&lt;=$H50)*(EV$6-$F50+1),$J50/2,$M50,TRUE)-_xlfn.NORM.DIST(AND(EV$6&gt;=$F50,EV$6&lt;=$H50)*(EU$6-$F50+1),$J50/2,$M50,TRUE))/(1-2*_xlfn.NORM.DIST(0,$J50/2,$M50,TRUE))*$D50+($K50="Steady Growth")*(AND(EV$6&gt;=$F50,EV$6&lt;=$H50)*((EV$6-$F50+1)/($J50*($J50+1)/2)*$D50))+($K50="custom")*CustCF!EP50</f>
        <v>0</v>
      </c>
      <c r="EW50" s="95">
        <f>($K50="Bell Curve")*(_xlfn.NORM.DIST(AND(EW$6&gt;=$F50,EW$6&lt;=$H50)*(EW$6-$F50+1),$J50/2,$M50,TRUE)-_xlfn.NORM.DIST(AND(EW$6&gt;=$F50,EW$6&lt;=$H50)*(EV$6-$F50+1),$J50/2,$M50,TRUE))/(1-2*_xlfn.NORM.DIST(0,$J50/2,$M50,TRUE))*$D50+($K50="Steady Growth")*(AND(EW$6&gt;=$F50,EW$6&lt;=$H50)*((EW$6-$F50+1)/($J50*($J50+1)/2)*$D50))+($K50="custom")*CustCF!EQ50</f>
        <v>0</v>
      </c>
      <c r="EX50" s="95">
        <f>($K50="Bell Curve")*(_xlfn.NORM.DIST(AND(EX$6&gt;=$F50,EX$6&lt;=$H50)*(EX$6-$F50+1),$J50/2,$M50,TRUE)-_xlfn.NORM.DIST(AND(EX$6&gt;=$F50,EX$6&lt;=$H50)*(EW$6-$F50+1),$J50/2,$M50,TRUE))/(1-2*_xlfn.NORM.DIST(0,$J50/2,$M50,TRUE))*$D50+($K50="Steady Growth")*(AND(EX$6&gt;=$F50,EX$6&lt;=$H50)*((EX$6-$F50+1)/($J50*($J50+1)/2)*$D50))+($K50="custom")*CustCF!ER50</f>
        <v>0</v>
      </c>
      <c r="EY50" s="95">
        <f>($K50="Bell Curve")*(_xlfn.NORM.DIST(AND(EY$6&gt;=$F50,EY$6&lt;=$H50)*(EY$6-$F50+1),$J50/2,$M50,TRUE)-_xlfn.NORM.DIST(AND(EY$6&gt;=$F50,EY$6&lt;=$H50)*(EX$6-$F50+1),$J50/2,$M50,TRUE))/(1-2*_xlfn.NORM.DIST(0,$J50/2,$M50,TRUE))*$D50+($K50="Steady Growth")*(AND(EY$6&gt;=$F50,EY$6&lt;=$H50)*((EY$6-$F50+1)/($J50*($J50+1)/2)*$D50))+($K50="custom")*CustCF!ES50</f>
        <v>0</v>
      </c>
      <c r="EZ50" s="95">
        <f>($K50="Bell Curve")*(_xlfn.NORM.DIST(AND(EZ$6&gt;=$F50,EZ$6&lt;=$H50)*(EZ$6-$F50+1),$J50/2,$M50,TRUE)-_xlfn.NORM.DIST(AND(EZ$6&gt;=$F50,EZ$6&lt;=$H50)*(EY$6-$F50+1),$J50/2,$M50,TRUE))/(1-2*_xlfn.NORM.DIST(0,$J50/2,$M50,TRUE))*$D50+($K50="Steady Growth")*(AND(EZ$6&gt;=$F50,EZ$6&lt;=$H50)*((EZ$6-$F50+1)/($J50*($J50+1)/2)*$D50))+($K50="custom")*CustCF!ET50</f>
        <v>0</v>
      </c>
      <c r="FA50" s="95">
        <f>($K50="Bell Curve")*(_xlfn.NORM.DIST(AND(FA$6&gt;=$F50,FA$6&lt;=$H50)*(FA$6-$F50+1),$J50/2,$M50,TRUE)-_xlfn.NORM.DIST(AND(FA$6&gt;=$F50,FA$6&lt;=$H50)*(EZ$6-$F50+1),$J50/2,$M50,TRUE))/(1-2*_xlfn.NORM.DIST(0,$J50/2,$M50,TRUE))*$D50+($K50="Steady Growth")*(AND(FA$6&gt;=$F50,FA$6&lt;=$H50)*((FA$6-$F50+1)/($J50*($J50+1)/2)*$D50))+($K50="custom")*CustCF!EU50</f>
        <v>0</v>
      </c>
      <c r="FB50" s="95">
        <f>($K50="Bell Curve")*(_xlfn.NORM.DIST(AND(FB$6&gt;=$F50,FB$6&lt;=$H50)*(FB$6-$F50+1),$J50/2,$M50,TRUE)-_xlfn.NORM.DIST(AND(FB$6&gt;=$F50,FB$6&lt;=$H50)*(FA$6-$F50+1),$J50/2,$M50,TRUE))/(1-2*_xlfn.NORM.DIST(0,$J50/2,$M50,TRUE))*$D50+($K50="Steady Growth")*(AND(FB$6&gt;=$F50,FB$6&lt;=$H50)*((FB$6-$F50+1)/($J50*($J50+1)/2)*$D50))+($K50="custom")*CustCF!EV50</f>
        <v>0</v>
      </c>
      <c r="FC50" s="95">
        <f>($K50="Bell Curve")*(_xlfn.NORM.DIST(AND(FC$6&gt;=$F50,FC$6&lt;=$H50)*(FC$6-$F50+1),$J50/2,$M50,TRUE)-_xlfn.NORM.DIST(AND(FC$6&gt;=$F50,FC$6&lt;=$H50)*(FB$6-$F50+1),$J50/2,$M50,TRUE))/(1-2*_xlfn.NORM.DIST(0,$J50/2,$M50,TRUE))*$D50+($K50="Steady Growth")*(AND(FC$6&gt;=$F50,FC$6&lt;=$H50)*((FC$6-$F50+1)/($J50*($J50+1)/2)*$D50))+($K50="custom")*CustCF!EW50</f>
        <v>0</v>
      </c>
      <c r="FD50" s="95">
        <f>($K50="Bell Curve")*(_xlfn.NORM.DIST(AND(FD$6&gt;=$F50,FD$6&lt;=$H50)*(FD$6-$F50+1),$J50/2,$M50,TRUE)-_xlfn.NORM.DIST(AND(FD$6&gt;=$F50,FD$6&lt;=$H50)*(FC$6-$F50+1),$J50/2,$M50,TRUE))/(1-2*_xlfn.NORM.DIST(0,$J50/2,$M50,TRUE))*$D50+($K50="Steady Growth")*(AND(FD$6&gt;=$F50,FD$6&lt;=$H50)*((FD$6-$F50+1)/($J50*($J50+1)/2)*$D50))+($K50="custom")*CustCF!EX50</f>
        <v>0</v>
      </c>
      <c r="FE50" s="95">
        <f>($K50="Bell Curve")*(_xlfn.NORM.DIST(AND(FE$6&gt;=$F50,FE$6&lt;=$H50)*(FE$6-$F50+1),$J50/2,$M50,TRUE)-_xlfn.NORM.DIST(AND(FE$6&gt;=$F50,FE$6&lt;=$H50)*(FD$6-$F50+1),$J50/2,$M50,TRUE))/(1-2*_xlfn.NORM.DIST(0,$J50/2,$M50,TRUE))*$D50+($K50="Steady Growth")*(AND(FE$6&gt;=$F50,FE$6&lt;=$H50)*((FE$6-$F50+1)/($J50*($J50+1)/2)*$D50))+($K50="custom")*CustCF!EY50</f>
        <v>0</v>
      </c>
      <c r="FF50" s="95">
        <f>($K50="Bell Curve")*(_xlfn.NORM.DIST(AND(FF$6&gt;=$F50,FF$6&lt;=$H50)*(FF$6-$F50+1),$J50/2,$M50,TRUE)-_xlfn.NORM.DIST(AND(FF$6&gt;=$F50,FF$6&lt;=$H50)*(FE$6-$F50+1),$J50/2,$M50,TRUE))/(1-2*_xlfn.NORM.DIST(0,$J50/2,$M50,TRUE))*$D50+($K50="Steady Growth")*(AND(FF$6&gt;=$F50,FF$6&lt;=$H50)*((FF$6-$F50+1)/($J50*($J50+1)/2)*$D50))+($K50="custom")*CustCF!EZ50</f>
        <v>0</v>
      </c>
      <c r="FG50" s="95">
        <f>($K50="Bell Curve")*(_xlfn.NORM.DIST(AND(FG$6&gt;=$F50,FG$6&lt;=$H50)*(FG$6-$F50+1),$J50/2,$M50,TRUE)-_xlfn.NORM.DIST(AND(FG$6&gt;=$F50,FG$6&lt;=$H50)*(FF$6-$F50+1),$J50/2,$M50,TRUE))/(1-2*_xlfn.NORM.DIST(0,$J50/2,$M50,TRUE))*$D50+($K50="Steady Growth")*(AND(FG$6&gt;=$F50,FG$6&lt;=$H50)*((FG$6-$F50+1)/($J50*($J50+1)/2)*$D50))+($K50="custom")*CustCF!FA50</f>
        <v>0</v>
      </c>
      <c r="FH50" s="95">
        <f>($K50="Bell Curve")*(_xlfn.NORM.DIST(AND(FH$6&gt;=$F50,FH$6&lt;=$H50)*(FH$6-$F50+1),$J50/2,$M50,TRUE)-_xlfn.NORM.DIST(AND(FH$6&gt;=$F50,FH$6&lt;=$H50)*(FG$6-$F50+1),$J50/2,$M50,TRUE))/(1-2*_xlfn.NORM.DIST(0,$J50/2,$M50,TRUE))*$D50+($K50="Steady Growth")*(AND(FH$6&gt;=$F50,FH$6&lt;=$H50)*((FH$6-$F50+1)/($J50*($J50+1)/2)*$D50))+($K50="custom")*CustCF!FB50</f>
        <v>0</v>
      </c>
      <c r="FI50" s="95">
        <f>($K50="Bell Curve")*(_xlfn.NORM.DIST(AND(FI$6&gt;=$F50,FI$6&lt;=$H50)*(FI$6-$F50+1),$J50/2,$M50,TRUE)-_xlfn.NORM.DIST(AND(FI$6&gt;=$F50,FI$6&lt;=$H50)*(FH$6-$F50+1),$J50/2,$M50,TRUE))/(1-2*_xlfn.NORM.DIST(0,$J50/2,$M50,TRUE))*$D50+($K50="Steady Growth")*(AND(FI$6&gt;=$F50,FI$6&lt;=$H50)*((FI$6-$F50+1)/($J50*($J50+1)/2)*$D50))+($K50="custom")*CustCF!FC50</f>
        <v>0</v>
      </c>
      <c r="FJ50" s="95">
        <f>($K50="Bell Curve")*(_xlfn.NORM.DIST(AND(FJ$6&gt;=$F50,FJ$6&lt;=$H50)*(FJ$6-$F50+1),$J50/2,$M50,TRUE)-_xlfn.NORM.DIST(AND(FJ$6&gt;=$F50,FJ$6&lt;=$H50)*(FI$6-$F50+1),$J50/2,$M50,TRUE))/(1-2*_xlfn.NORM.DIST(0,$J50/2,$M50,TRUE))*$D50+($K50="Steady Growth")*(AND(FJ$6&gt;=$F50,FJ$6&lt;=$H50)*((FJ$6-$F50+1)/($J50*($J50+1)/2)*$D50))+($K50="custom")*CustCF!FD50</f>
        <v>0</v>
      </c>
      <c r="FK50" s="95">
        <f>($K50="Bell Curve")*(_xlfn.NORM.DIST(AND(FK$6&gt;=$F50,FK$6&lt;=$H50)*(FK$6-$F50+1),$J50/2,$M50,TRUE)-_xlfn.NORM.DIST(AND(FK$6&gt;=$F50,FK$6&lt;=$H50)*(FJ$6-$F50+1),$J50/2,$M50,TRUE))/(1-2*_xlfn.NORM.DIST(0,$J50/2,$M50,TRUE))*$D50+($K50="Steady Growth")*(AND(FK$6&gt;=$F50,FK$6&lt;=$H50)*((FK$6-$F50+1)/($J50*($J50+1)/2)*$D50))+($K50="custom")*CustCF!FE50</f>
        <v>0</v>
      </c>
      <c r="FL50" s="95">
        <f>($K50="Bell Curve")*(_xlfn.NORM.DIST(AND(FL$6&gt;=$F50,FL$6&lt;=$H50)*(FL$6-$F50+1),$J50/2,$M50,TRUE)-_xlfn.NORM.DIST(AND(FL$6&gt;=$F50,FL$6&lt;=$H50)*(FK$6-$F50+1),$J50/2,$M50,TRUE))/(1-2*_xlfn.NORM.DIST(0,$J50/2,$M50,TRUE))*$D50+($K50="Steady Growth")*(AND(FL$6&gt;=$F50,FL$6&lt;=$H50)*((FL$6-$F50+1)/($J50*($J50+1)/2)*$D50))+($K50="custom")*CustCF!FF50</f>
        <v>0</v>
      </c>
      <c r="FM50" s="95">
        <f>($K50="Bell Curve")*(_xlfn.NORM.DIST(AND(FM$6&gt;=$F50,FM$6&lt;=$H50)*(FM$6-$F50+1),$J50/2,$M50,TRUE)-_xlfn.NORM.DIST(AND(FM$6&gt;=$F50,FM$6&lt;=$H50)*(FL$6-$F50+1),$J50/2,$M50,TRUE))/(1-2*_xlfn.NORM.DIST(0,$J50/2,$M50,TRUE))*$D50+($K50="Steady Growth")*(AND(FM$6&gt;=$F50,FM$6&lt;=$H50)*((FM$6-$F50+1)/($J50*($J50+1)/2)*$D50))+($K50="custom")*CustCF!FG50</f>
        <v>0</v>
      </c>
      <c r="FN50" s="95">
        <f>($K50="Bell Curve")*(_xlfn.NORM.DIST(AND(FN$6&gt;=$F50,FN$6&lt;=$H50)*(FN$6-$F50+1),$J50/2,$M50,TRUE)-_xlfn.NORM.DIST(AND(FN$6&gt;=$F50,FN$6&lt;=$H50)*(FM$6-$F50+1),$J50/2,$M50,TRUE))/(1-2*_xlfn.NORM.DIST(0,$J50/2,$M50,TRUE))*$D50+($K50="Steady Growth")*(AND(FN$6&gt;=$F50,FN$6&lt;=$H50)*((FN$6-$F50+1)/($J50*($J50+1)/2)*$D50))+($K50="custom")*CustCF!FH50</f>
        <v>0</v>
      </c>
      <c r="FO50" s="95">
        <f>($K50="Bell Curve")*(_xlfn.NORM.DIST(AND(FO$6&gt;=$F50,FO$6&lt;=$H50)*(FO$6-$F50+1),$J50/2,$M50,TRUE)-_xlfn.NORM.DIST(AND(FO$6&gt;=$F50,FO$6&lt;=$H50)*(FN$6-$F50+1),$J50/2,$M50,TRUE))/(1-2*_xlfn.NORM.DIST(0,$J50/2,$M50,TRUE))*$D50+($K50="Steady Growth")*(AND(FO$6&gt;=$F50,FO$6&lt;=$H50)*((FO$6-$F50+1)/($J50*($J50+1)/2)*$D50))+($K50="custom")*CustCF!FI50</f>
        <v>0</v>
      </c>
      <c r="FP50" s="95">
        <f>($K50="Bell Curve")*(_xlfn.NORM.DIST(AND(FP$6&gt;=$F50,FP$6&lt;=$H50)*(FP$6-$F50+1),$J50/2,$M50,TRUE)-_xlfn.NORM.DIST(AND(FP$6&gt;=$F50,FP$6&lt;=$H50)*(FO$6-$F50+1),$J50/2,$M50,TRUE))/(1-2*_xlfn.NORM.DIST(0,$J50/2,$M50,TRUE))*$D50+($K50="Steady Growth")*(AND(FP$6&gt;=$F50,FP$6&lt;=$H50)*((FP$6-$F50+1)/($J50*($J50+1)/2)*$D50))+($K50="custom")*CustCF!FJ50</f>
        <v>0</v>
      </c>
      <c r="FQ50" s="95">
        <f>($K50="Bell Curve")*(_xlfn.NORM.DIST(AND(FQ$6&gt;=$F50,FQ$6&lt;=$H50)*(FQ$6-$F50+1),$J50/2,$M50,TRUE)-_xlfn.NORM.DIST(AND(FQ$6&gt;=$F50,FQ$6&lt;=$H50)*(FP$6-$F50+1),$J50/2,$M50,TRUE))/(1-2*_xlfn.NORM.DIST(0,$J50/2,$M50,TRUE))*$D50+($K50="Steady Growth")*(AND(FQ$6&gt;=$F50,FQ$6&lt;=$H50)*((FQ$6-$F50+1)/($J50*($J50+1)/2)*$D50))+($K50="custom")*CustCF!FK50</f>
        <v>0</v>
      </c>
      <c r="FR50" s="95">
        <f>($K50="Bell Curve")*(_xlfn.NORM.DIST(AND(FR$6&gt;=$F50,FR$6&lt;=$H50)*(FR$6-$F50+1),$J50/2,$M50,TRUE)-_xlfn.NORM.DIST(AND(FR$6&gt;=$F50,FR$6&lt;=$H50)*(FQ$6-$F50+1),$J50/2,$M50,TRUE))/(1-2*_xlfn.NORM.DIST(0,$J50/2,$M50,TRUE))*$D50+($K50="Steady Growth")*(AND(FR$6&gt;=$F50,FR$6&lt;=$H50)*((FR$6-$F50+1)/($J50*($J50+1)/2)*$D50))+($K50="custom")*CustCF!FL50</f>
        <v>0</v>
      </c>
      <c r="FS50" s="95">
        <f>($K50="Bell Curve")*(_xlfn.NORM.DIST(AND(FS$6&gt;=$F50,FS$6&lt;=$H50)*(FS$6-$F50+1),$J50/2,$M50,TRUE)-_xlfn.NORM.DIST(AND(FS$6&gt;=$F50,FS$6&lt;=$H50)*(FR$6-$F50+1),$J50/2,$M50,TRUE))/(1-2*_xlfn.NORM.DIST(0,$J50/2,$M50,TRUE))*$D50+($K50="Steady Growth")*(AND(FS$6&gt;=$F50,FS$6&lt;=$H50)*((FS$6-$F50+1)/($J50*($J50+1)/2)*$D50))+($K50="custom")*CustCF!FM50</f>
        <v>0</v>
      </c>
      <c r="FT50" s="95">
        <f>($K50="Bell Curve")*(_xlfn.NORM.DIST(AND(FT$6&gt;=$F50,FT$6&lt;=$H50)*(FT$6-$F50+1),$J50/2,$M50,TRUE)-_xlfn.NORM.DIST(AND(FT$6&gt;=$F50,FT$6&lt;=$H50)*(FS$6-$F50+1),$J50/2,$M50,TRUE))/(1-2*_xlfn.NORM.DIST(0,$J50/2,$M50,TRUE))*$D50+($K50="Steady Growth")*(AND(FT$6&gt;=$F50,FT$6&lt;=$H50)*((FT$6-$F50+1)/($J50*($J50+1)/2)*$D50))+($K50="custom")*CustCF!FN50</f>
        <v>0</v>
      </c>
      <c r="FU50" s="95">
        <f>($K50="Bell Curve")*(_xlfn.NORM.DIST(AND(FU$6&gt;=$F50,FU$6&lt;=$H50)*(FU$6-$F50+1),$J50/2,$M50,TRUE)-_xlfn.NORM.DIST(AND(FU$6&gt;=$F50,FU$6&lt;=$H50)*(FT$6-$F50+1),$J50/2,$M50,TRUE))/(1-2*_xlfn.NORM.DIST(0,$J50/2,$M50,TRUE))*$D50+($K50="Steady Growth")*(AND(FU$6&gt;=$F50,FU$6&lt;=$H50)*((FU$6-$F50+1)/($J50*($J50+1)/2)*$D50))+($K50="custom")*CustCF!FO50</f>
        <v>0</v>
      </c>
      <c r="FV50" s="95">
        <f>($K50="Bell Curve")*(_xlfn.NORM.DIST(AND(FV$6&gt;=$F50,FV$6&lt;=$H50)*(FV$6-$F50+1),$J50/2,$M50,TRUE)-_xlfn.NORM.DIST(AND(FV$6&gt;=$F50,FV$6&lt;=$H50)*(FU$6-$F50+1),$J50/2,$M50,TRUE))/(1-2*_xlfn.NORM.DIST(0,$J50/2,$M50,TRUE))*$D50+($K50="Steady Growth")*(AND(FV$6&gt;=$F50,FV$6&lt;=$H50)*((FV$6-$F50+1)/($J50*($J50+1)/2)*$D50))+($K50="custom")*CustCF!FP50</f>
        <v>0</v>
      </c>
      <c r="FW50" s="95">
        <f>($K50="Bell Curve")*(_xlfn.NORM.DIST(AND(FW$6&gt;=$F50,FW$6&lt;=$H50)*(FW$6-$F50+1),$J50/2,$M50,TRUE)-_xlfn.NORM.DIST(AND(FW$6&gt;=$F50,FW$6&lt;=$H50)*(FV$6-$F50+1),$J50/2,$M50,TRUE))/(1-2*_xlfn.NORM.DIST(0,$J50/2,$M50,TRUE))*$D50+($K50="Steady Growth")*(AND(FW$6&gt;=$F50,FW$6&lt;=$H50)*((FW$6-$F50+1)/($J50*($J50+1)/2)*$D50))+($K50="custom")*CustCF!FQ50</f>
        <v>0</v>
      </c>
      <c r="FX50" s="95">
        <f>($K50="Bell Curve")*(_xlfn.NORM.DIST(AND(FX$6&gt;=$F50,FX$6&lt;=$H50)*(FX$6-$F50+1),$J50/2,$M50,TRUE)-_xlfn.NORM.DIST(AND(FX$6&gt;=$F50,FX$6&lt;=$H50)*(FW$6-$F50+1),$J50/2,$M50,TRUE))/(1-2*_xlfn.NORM.DIST(0,$J50/2,$M50,TRUE))*$D50+($K50="Steady Growth")*(AND(FX$6&gt;=$F50,FX$6&lt;=$H50)*((FX$6-$F50+1)/($J50*($J50+1)/2)*$D50))+($K50="custom")*CustCF!FR50</f>
        <v>0</v>
      </c>
      <c r="FY50" s="95">
        <f>($K50="Bell Curve")*(_xlfn.NORM.DIST(AND(FY$6&gt;=$F50,FY$6&lt;=$H50)*(FY$6-$F50+1),$J50/2,$M50,TRUE)-_xlfn.NORM.DIST(AND(FY$6&gt;=$F50,FY$6&lt;=$H50)*(FX$6-$F50+1),$J50/2,$M50,TRUE))/(1-2*_xlfn.NORM.DIST(0,$J50/2,$M50,TRUE))*$D50+($K50="Steady Growth")*(AND(FY$6&gt;=$F50,FY$6&lt;=$H50)*((FY$6-$F50+1)/($J50*($J50+1)/2)*$D50))+($K50="custom")*CustCF!FS50</f>
        <v>0</v>
      </c>
      <c r="FZ50" s="95">
        <f>($K50="Bell Curve")*(_xlfn.NORM.DIST(AND(FZ$6&gt;=$F50,FZ$6&lt;=$H50)*(FZ$6-$F50+1),$J50/2,$M50,TRUE)-_xlfn.NORM.DIST(AND(FZ$6&gt;=$F50,FZ$6&lt;=$H50)*(FY$6-$F50+1),$J50/2,$M50,TRUE))/(1-2*_xlfn.NORM.DIST(0,$J50/2,$M50,TRUE))*$D50+($K50="Steady Growth")*(AND(FZ$6&gt;=$F50,FZ$6&lt;=$H50)*((FZ$6-$F50+1)/($J50*($J50+1)/2)*$D50))+($K50="custom")*CustCF!FT50</f>
        <v>0</v>
      </c>
      <c r="GA50" s="95">
        <f>($K50="Bell Curve")*(_xlfn.NORM.DIST(AND(GA$6&gt;=$F50,GA$6&lt;=$H50)*(GA$6-$F50+1),$J50/2,$M50,TRUE)-_xlfn.NORM.DIST(AND(GA$6&gt;=$F50,GA$6&lt;=$H50)*(FZ$6-$F50+1),$J50/2,$M50,TRUE))/(1-2*_xlfn.NORM.DIST(0,$J50/2,$M50,TRUE))*$D50+($K50="Steady Growth")*(AND(GA$6&gt;=$F50,GA$6&lt;=$H50)*((GA$6-$F50+1)/($J50*($J50+1)/2)*$D50))+($K50="custom")*CustCF!FU50</f>
        <v>0</v>
      </c>
      <c r="GB50" s="95">
        <f>($K50="Bell Curve")*(_xlfn.NORM.DIST(AND(GB$6&gt;=$F50,GB$6&lt;=$H50)*(GB$6-$F50+1),$J50/2,$M50,TRUE)-_xlfn.NORM.DIST(AND(GB$6&gt;=$F50,GB$6&lt;=$H50)*(GA$6-$F50+1),$J50/2,$M50,TRUE))/(1-2*_xlfn.NORM.DIST(0,$J50/2,$M50,TRUE))*$D50+($K50="Steady Growth")*(AND(GB$6&gt;=$F50,GB$6&lt;=$H50)*((GB$6-$F50+1)/($J50*($J50+1)/2)*$D50))+($K50="custom")*CustCF!FV50</f>
        <v>0</v>
      </c>
      <c r="GC50" s="95">
        <f>($K50="Bell Curve")*(_xlfn.NORM.DIST(AND(GC$6&gt;=$F50,GC$6&lt;=$H50)*(GC$6-$F50+1),$J50/2,$M50,TRUE)-_xlfn.NORM.DIST(AND(GC$6&gt;=$F50,GC$6&lt;=$H50)*(GB$6-$F50+1),$J50/2,$M50,TRUE))/(1-2*_xlfn.NORM.DIST(0,$J50/2,$M50,TRUE))*$D50+($K50="Steady Growth")*(AND(GC$6&gt;=$F50,GC$6&lt;=$H50)*((GC$6-$F50+1)/($J50*($J50+1)/2)*$D50))+($K50="custom")*CustCF!FW50</f>
        <v>0</v>
      </c>
      <c r="GD50" s="95">
        <f>($K50="Bell Curve")*(_xlfn.NORM.DIST(AND(GD$6&gt;=$F50,GD$6&lt;=$H50)*(GD$6-$F50+1),$J50/2,$M50,TRUE)-_xlfn.NORM.DIST(AND(GD$6&gt;=$F50,GD$6&lt;=$H50)*(GC$6-$F50+1),$J50/2,$M50,TRUE))/(1-2*_xlfn.NORM.DIST(0,$J50/2,$M50,TRUE))*$D50+($K50="Steady Growth")*(AND(GD$6&gt;=$F50,GD$6&lt;=$H50)*((GD$6-$F50+1)/($J50*($J50+1)/2)*$D50))+($K50="custom")*CustCF!FX50</f>
        <v>0</v>
      </c>
      <c r="GE50" s="95">
        <f>($K50="Bell Curve")*(_xlfn.NORM.DIST(AND(GE$6&gt;=$F50,GE$6&lt;=$H50)*(GE$6-$F50+1),$J50/2,$M50,TRUE)-_xlfn.NORM.DIST(AND(GE$6&gt;=$F50,GE$6&lt;=$H50)*(GD$6-$F50+1),$J50/2,$M50,TRUE))/(1-2*_xlfn.NORM.DIST(0,$J50/2,$M50,TRUE))*$D50+($K50="Steady Growth")*(AND(GE$6&gt;=$F50,GE$6&lt;=$H50)*((GE$6-$F50+1)/($J50*($J50+1)/2)*$D50))+($K50="custom")*CustCF!FY50</f>
        <v>0</v>
      </c>
      <c r="GF50" s="95">
        <f>($K50="Bell Curve")*(_xlfn.NORM.DIST(AND(GF$6&gt;=$F50,GF$6&lt;=$H50)*(GF$6-$F50+1),$J50/2,$M50,TRUE)-_xlfn.NORM.DIST(AND(GF$6&gt;=$F50,GF$6&lt;=$H50)*(GE$6-$F50+1),$J50/2,$M50,TRUE))/(1-2*_xlfn.NORM.DIST(0,$J50/2,$M50,TRUE))*$D50+($K50="Steady Growth")*(AND(GF$6&gt;=$F50,GF$6&lt;=$H50)*((GF$6-$F50+1)/($J50*($J50+1)/2)*$D50))+($K50="custom")*CustCF!FZ50</f>
        <v>0</v>
      </c>
      <c r="GG50" s="95">
        <f>($K50="Bell Curve")*(_xlfn.NORM.DIST(AND(GG$6&gt;=$F50,GG$6&lt;=$H50)*(GG$6-$F50+1),$J50/2,$M50,TRUE)-_xlfn.NORM.DIST(AND(GG$6&gt;=$F50,GG$6&lt;=$H50)*(GF$6-$F50+1),$J50/2,$M50,TRUE))/(1-2*_xlfn.NORM.DIST(0,$J50/2,$M50,TRUE))*$D50+($K50="Steady Growth")*(AND(GG$6&gt;=$F50,GG$6&lt;=$H50)*((GG$6-$F50+1)/($J50*($J50+1)/2)*$D50))+($K50="custom")*CustCF!GA50</f>
        <v>0</v>
      </c>
      <c r="GH50" s="95">
        <f>($K50="Bell Curve")*(_xlfn.NORM.DIST(AND(GH$6&gt;=$F50,GH$6&lt;=$H50)*(GH$6-$F50+1),$J50/2,$M50,TRUE)-_xlfn.NORM.DIST(AND(GH$6&gt;=$F50,GH$6&lt;=$H50)*(GG$6-$F50+1),$J50/2,$M50,TRUE))/(1-2*_xlfn.NORM.DIST(0,$J50/2,$M50,TRUE))*$D50+($K50="Steady Growth")*(AND(GH$6&gt;=$F50,GH$6&lt;=$H50)*((GH$6-$F50+1)/($J50*($J50+1)/2)*$D50))+($K50="custom")*CustCF!GB50</f>
        <v>0</v>
      </c>
      <c r="GI50" s="95">
        <f>($K50="Bell Curve")*(_xlfn.NORM.DIST(AND(GI$6&gt;=$F50,GI$6&lt;=$H50)*(GI$6-$F50+1),$J50/2,$M50,TRUE)-_xlfn.NORM.DIST(AND(GI$6&gt;=$F50,GI$6&lt;=$H50)*(GH$6-$F50+1),$J50/2,$M50,TRUE))/(1-2*_xlfn.NORM.DIST(0,$J50/2,$M50,TRUE))*$D50+($K50="Steady Growth")*(AND(GI$6&gt;=$F50,GI$6&lt;=$H50)*((GI$6-$F50+1)/($J50*($J50+1)/2)*$D50))+($K50="custom")*CustCF!GC50</f>
        <v>0</v>
      </c>
      <c r="GJ50" s="95">
        <f>($K50="Bell Curve")*(_xlfn.NORM.DIST(AND(GJ$6&gt;=$F50,GJ$6&lt;=$H50)*(GJ$6-$F50+1),$J50/2,$M50,TRUE)-_xlfn.NORM.DIST(AND(GJ$6&gt;=$F50,GJ$6&lt;=$H50)*(GI$6-$F50+1),$J50/2,$M50,TRUE))/(1-2*_xlfn.NORM.DIST(0,$J50/2,$M50,TRUE))*$D50+($K50="Steady Growth")*(AND(GJ$6&gt;=$F50,GJ$6&lt;=$H50)*((GJ$6-$F50+1)/($J50*($J50+1)/2)*$D50))+($K50="custom")*CustCF!GD50</f>
        <v>0</v>
      </c>
      <c r="GK50" s="95">
        <f>($K50="Bell Curve")*(_xlfn.NORM.DIST(AND(GK$6&gt;=$F50,GK$6&lt;=$H50)*(GK$6-$F50+1),$J50/2,$M50,TRUE)-_xlfn.NORM.DIST(AND(GK$6&gt;=$F50,GK$6&lt;=$H50)*(GJ$6-$F50+1),$J50/2,$M50,TRUE))/(1-2*_xlfn.NORM.DIST(0,$J50/2,$M50,TRUE))*$D50+($K50="Steady Growth")*(AND(GK$6&gt;=$F50,GK$6&lt;=$H50)*((GK$6-$F50+1)/($J50*($J50+1)/2)*$D50))+($K50="custom")*CustCF!GE50</f>
        <v>0</v>
      </c>
      <c r="GL50" s="95">
        <f>($K50="Bell Curve")*(_xlfn.NORM.DIST(AND(GL$6&gt;=$F50,GL$6&lt;=$H50)*(GL$6-$F50+1),$J50/2,$M50,TRUE)-_xlfn.NORM.DIST(AND(GL$6&gt;=$F50,GL$6&lt;=$H50)*(GK$6-$F50+1),$J50/2,$M50,TRUE))/(1-2*_xlfn.NORM.DIST(0,$J50/2,$M50,TRUE))*$D50+($K50="Steady Growth")*(AND(GL$6&gt;=$F50,GL$6&lt;=$H50)*((GL$6-$F50+1)/($J50*($J50+1)/2)*$D50))+($K50="custom")*CustCF!GF50</f>
        <v>0</v>
      </c>
      <c r="GM50" s="95">
        <f>($K50="Bell Curve")*(_xlfn.NORM.DIST(AND(GM$6&gt;=$F50,GM$6&lt;=$H50)*(GM$6-$F50+1),$J50/2,$M50,TRUE)-_xlfn.NORM.DIST(AND(GM$6&gt;=$F50,GM$6&lt;=$H50)*(GL$6-$F50+1),$J50/2,$M50,TRUE))/(1-2*_xlfn.NORM.DIST(0,$J50/2,$M50,TRUE))*$D50+($K50="Steady Growth")*(AND(GM$6&gt;=$F50,GM$6&lt;=$H50)*((GM$6-$F50+1)/($J50*($J50+1)/2)*$D50))+($K50="custom")*CustCF!GG50</f>
        <v>0</v>
      </c>
      <c r="GN50" s="268">
        <f>($K50="Bell Curve")*(_xlfn.NORM.DIST(AND(GN$6&gt;=$F50,GN$6&lt;=$H50)*(GN$6-$F50+1),$J50/2,$M50,TRUE)-_xlfn.NORM.DIST(AND(GN$6&gt;=$F50,GN$6&lt;=$H50)*(GM$6-$F50+1),$J50/2,$M50,TRUE))/(1-2*_xlfn.NORM.DIST(0,$J50/2,$M50,TRUE))*$D50+($K50="Steady Growth")*(AND(GN$6&gt;=$F50,GN$6&lt;=$H50)*((GN$6-$F50+1)/($J50*($J50+1)/2)*$D50))+($K50="custom")*CustCF!GH50</f>
        <v>0</v>
      </c>
      <c r="GO50" s="1"/>
      <c r="GP50" s="67"/>
    </row>
    <row r="51" spans="1:198" customFormat="1" hidden="1" outlineLevel="1" x14ac:dyDescent="0.75">
      <c r="A51" s="1"/>
      <c r="B51" s="1"/>
      <c r="C51" s="262">
        <f>Budget!T23</f>
        <v>0</v>
      </c>
      <c r="D51" s="19">
        <f>Budget!U23</f>
        <v>0</v>
      </c>
      <c r="E51" s="19" t="str">
        <f t="shared" si="33"/>
        <v/>
      </c>
      <c r="F51" s="263">
        <v>0</v>
      </c>
      <c r="G51" s="257">
        <f>IF(L51="custom",CustCF!F51,INDEX($P$8:$GN$8,MATCH(F51,$P$6:$GN$6,0)))</f>
        <v>46053</v>
      </c>
      <c r="H51" s="263">
        <v>0</v>
      </c>
      <c r="I51" s="257">
        <f>IF(L51="custom",CustCF!G51,INDEX($P$8:$GN$8,MATCH(H51,$P$6:$GN$6,0)))</f>
        <v>46053</v>
      </c>
      <c r="J51" s="260">
        <f t="shared" si="34"/>
        <v>1</v>
      </c>
      <c r="K51" s="265" t="s">
        <v>116</v>
      </c>
      <c r="L51" s="266" t="s">
        <v>141</v>
      </c>
      <c r="M51" s="267">
        <f t="shared" si="35"/>
        <v>9</v>
      </c>
      <c r="N51" s="18">
        <f t="shared" si="26"/>
        <v>0</v>
      </c>
      <c r="O51" s="1372">
        <f t="shared" si="16"/>
        <v>0</v>
      </c>
      <c r="P51" s="95">
        <f>($K51="Bell Curve")*(_xlfn.NORM.DIST(AND(P$6&gt;=$F51,P$6&lt;=$H51)*(P$6-$F51+1),$J51/2,$M51,TRUE)-_xlfn.NORM.DIST(AND(P$6&gt;=$F51,P$6&lt;=$H51)*(O$6-$F51+1),$J51/2,$M51,TRUE))/(1-2*_xlfn.NORM.DIST(0,$J51/2,$M51,TRUE))*$D51+($K51="Steady Growth")*(AND(P$6&gt;=$F51,P$6&lt;=$H51)*((P$6-$F51+1)/($J51*($J51+1)/2)*$D51))+($K51="custom")*CustCF!J51</f>
        <v>0</v>
      </c>
      <c r="Q51" s="95">
        <f>($K51="Bell Curve")*(_xlfn.NORM.DIST(AND(Q$6&gt;=$F51,Q$6&lt;=$H51)*(Q$6-$F51+1),$J51/2,$M51,TRUE)-_xlfn.NORM.DIST(AND(Q$6&gt;=$F51,Q$6&lt;=$H51)*(P$6-$F51+1),$J51/2,$M51,TRUE))/(1-2*_xlfn.NORM.DIST(0,$J51/2,$M51,TRUE))*$D51+($K51="Steady Growth")*(AND(Q$6&gt;=$F51,Q$6&lt;=$H51)*((Q$6-$F51+1)/($J51*($J51+1)/2)*$D51))+($K51="custom")*CustCF!K51</f>
        <v>0</v>
      </c>
      <c r="R51" s="95">
        <f>($K51="Bell Curve")*(_xlfn.NORM.DIST(AND(R$6&gt;=$F51,R$6&lt;=$H51)*(R$6-$F51+1),$J51/2,$M51,TRUE)-_xlfn.NORM.DIST(AND(R$6&gt;=$F51,R$6&lt;=$H51)*(Q$6-$F51+1),$J51/2,$M51,TRUE))/(1-2*_xlfn.NORM.DIST(0,$J51/2,$M51,TRUE))*$D51+($K51="Steady Growth")*(AND(R$6&gt;=$F51,R$6&lt;=$H51)*((R$6-$F51+1)/($J51*($J51+1)/2)*$D51))+($K51="custom")*CustCF!L51</f>
        <v>0</v>
      </c>
      <c r="S51" s="95">
        <f>($K51="Bell Curve")*(_xlfn.NORM.DIST(AND(S$6&gt;=$F51,S$6&lt;=$H51)*(S$6-$F51+1),$J51/2,$M51,TRUE)-_xlfn.NORM.DIST(AND(S$6&gt;=$F51,S$6&lt;=$H51)*(R$6-$F51+1),$J51/2,$M51,TRUE))/(1-2*_xlfn.NORM.DIST(0,$J51/2,$M51,TRUE))*$D51+($K51="Steady Growth")*(AND(S$6&gt;=$F51,S$6&lt;=$H51)*((S$6-$F51+1)/($J51*($J51+1)/2)*$D51))+($K51="custom")*CustCF!M51</f>
        <v>0</v>
      </c>
      <c r="T51" s="95">
        <f>($K51="Bell Curve")*(_xlfn.NORM.DIST(AND(T$6&gt;=$F51,T$6&lt;=$H51)*(T$6-$F51+1),$J51/2,$M51,TRUE)-_xlfn.NORM.DIST(AND(T$6&gt;=$F51,T$6&lt;=$H51)*(S$6-$F51+1),$J51/2,$M51,TRUE))/(1-2*_xlfn.NORM.DIST(0,$J51/2,$M51,TRUE))*$D51+($K51="Steady Growth")*(AND(T$6&gt;=$F51,T$6&lt;=$H51)*((T$6-$F51+1)/($J51*($J51+1)/2)*$D51))+($K51="custom")*CustCF!N51</f>
        <v>0</v>
      </c>
      <c r="U51" s="95">
        <f>($K51="Bell Curve")*(_xlfn.NORM.DIST(AND(U$6&gt;=$F51,U$6&lt;=$H51)*(U$6-$F51+1),$J51/2,$M51,TRUE)-_xlfn.NORM.DIST(AND(U$6&gt;=$F51,U$6&lt;=$H51)*(T$6-$F51+1),$J51/2,$M51,TRUE))/(1-2*_xlfn.NORM.DIST(0,$J51/2,$M51,TRUE))*$D51+($K51="Steady Growth")*(AND(U$6&gt;=$F51,U$6&lt;=$H51)*((U$6-$F51+1)/($J51*($J51+1)/2)*$D51))+($K51="custom")*CustCF!O51</f>
        <v>0</v>
      </c>
      <c r="V51" s="95">
        <f>($K51="Bell Curve")*(_xlfn.NORM.DIST(AND(V$6&gt;=$F51,V$6&lt;=$H51)*(V$6-$F51+1),$J51/2,$M51,TRUE)-_xlfn.NORM.DIST(AND(V$6&gt;=$F51,V$6&lt;=$H51)*(U$6-$F51+1),$J51/2,$M51,TRUE))/(1-2*_xlfn.NORM.DIST(0,$J51/2,$M51,TRUE))*$D51+($K51="Steady Growth")*(AND(V$6&gt;=$F51,V$6&lt;=$H51)*((V$6-$F51+1)/($J51*($J51+1)/2)*$D51))+($K51="custom")*CustCF!P51</f>
        <v>0</v>
      </c>
      <c r="W51" s="95">
        <f>($K51="Bell Curve")*(_xlfn.NORM.DIST(AND(W$6&gt;=$F51,W$6&lt;=$H51)*(W$6-$F51+1),$J51/2,$M51,TRUE)-_xlfn.NORM.DIST(AND(W$6&gt;=$F51,W$6&lt;=$H51)*(V$6-$F51+1),$J51/2,$M51,TRUE))/(1-2*_xlfn.NORM.DIST(0,$J51/2,$M51,TRUE))*$D51+($K51="Steady Growth")*(AND(W$6&gt;=$F51,W$6&lt;=$H51)*((W$6-$F51+1)/($J51*($J51+1)/2)*$D51))+($K51="custom")*CustCF!Q51</f>
        <v>0</v>
      </c>
      <c r="X51" s="95">
        <f>($K51="Bell Curve")*(_xlfn.NORM.DIST(AND(X$6&gt;=$F51,X$6&lt;=$H51)*(X$6-$F51+1),$J51/2,$M51,TRUE)-_xlfn.NORM.DIST(AND(X$6&gt;=$F51,X$6&lt;=$H51)*(W$6-$F51+1),$J51/2,$M51,TRUE))/(1-2*_xlfn.NORM.DIST(0,$J51/2,$M51,TRUE))*$D51+($K51="Steady Growth")*(AND(X$6&gt;=$F51,X$6&lt;=$H51)*((X$6-$F51+1)/($J51*($J51+1)/2)*$D51))+($K51="custom")*CustCF!R51</f>
        <v>0</v>
      </c>
      <c r="Y51" s="95">
        <f>($K51="Bell Curve")*(_xlfn.NORM.DIST(AND(Y$6&gt;=$F51,Y$6&lt;=$H51)*(Y$6-$F51+1),$J51/2,$M51,TRUE)-_xlfn.NORM.DIST(AND(Y$6&gt;=$F51,Y$6&lt;=$H51)*(X$6-$F51+1),$J51/2,$M51,TRUE))/(1-2*_xlfn.NORM.DIST(0,$J51/2,$M51,TRUE))*$D51+($K51="Steady Growth")*(AND(Y$6&gt;=$F51,Y$6&lt;=$H51)*((Y$6-$F51+1)/($J51*($J51+1)/2)*$D51))+($K51="custom")*CustCF!S51</f>
        <v>0</v>
      </c>
      <c r="Z51" s="95">
        <f>($K51="Bell Curve")*(_xlfn.NORM.DIST(AND(Z$6&gt;=$F51,Z$6&lt;=$H51)*(Z$6-$F51+1),$J51/2,$M51,TRUE)-_xlfn.NORM.DIST(AND(Z$6&gt;=$F51,Z$6&lt;=$H51)*(Y$6-$F51+1),$J51/2,$M51,TRUE))/(1-2*_xlfn.NORM.DIST(0,$J51/2,$M51,TRUE))*$D51+($K51="Steady Growth")*(AND(Z$6&gt;=$F51,Z$6&lt;=$H51)*((Z$6-$F51+1)/($J51*($J51+1)/2)*$D51))+($K51="custom")*CustCF!T51</f>
        <v>0</v>
      </c>
      <c r="AA51" s="95">
        <f>($K51="Bell Curve")*(_xlfn.NORM.DIST(AND(AA$6&gt;=$F51,AA$6&lt;=$H51)*(AA$6-$F51+1),$J51/2,$M51,TRUE)-_xlfn.NORM.DIST(AND(AA$6&gt;=$F51,AA$6&lt;=$H51)*(Z$6-$F51+1),$J51/2,$M51,TRUE))/(1-2*_xlfn.NORM.DIST(0,$J51/2,$M51,TRUE))*$D51+($K51="Steady Growth")*(AND(AA$6&gt;=$F51,AA$6&lt;=$H51)*((AA$6-$F51+1)/($J51*($J51+1)/2)*$D51))+($K51="custom")*CustCF!U51</f>
        <v>0</v>
      </c>
      <c r="AB51" s="95">
        <f>($K51="Bell Curve")*(_xlfn.NORM.DIST(AND(AB$6&gt;=$F51,AB$6&lt;=$H51)*(AB$6-$F51+1),$J51/2,$M51,TRUE)-_xlfn.NORM.DIST(AND(AB$6&gt;=$F51,AB$6&lt;=$H51)*(AA$6-$F51+1),$J51/2,$M51,TRUE))/(1-2*_xlfn.NORM.DIST(0,$J51/2,$M51,TRUE))*$D51+($K51="Steady Growth")*(AND(AB$6&gt;=$F51,AB$6&lt;=$H51)*((AB$6-$F51+1)/($J51*($J51+1)/2)*$D51))+($K51="custom")*CustCF!V51</f>
        <v>0</v>
      </c>
      <c r="AC51" s="95">
        <f>($K51="Bell Curve")*(_xlfn.NORM.DIST(AND(AC$6&gt;=$F51,AC$6&lt;=$H51)*(AC$6-$F51+1),$J51/2,$M51,TRUE)-_xlfn.NORM.DIST(AND(AC$6&gt;=$F51,AC$6&lt;=$H51)*(AB$6-$F51+1),$J51/2,$M51,TRUE))/(1-2*_xlfn.NORM.DIST(0,$J51/2,$M51,TRUE))*$D51+($K51="Steady Growth")*(AND(AC$6&gt;=$F51,AC$6&lt;=$H51)*((AC$6-$F51+1)/($J51*($J51+1)/2)*$D51))+($K51="custom")*CustCF!W51</f>
        <v>0</v>
      </c>
      <c r="AD51" s="95">
        <f>($K51="Bell Curve")*(_xlfn.NORM.DIST(AND(AD$6&gt;=$F51,AD$6&lt;=$H51)*(AD$6-$F51+1),$J51/2,$M51,TRUE)-_xlfn.NORM.DIST(AND(AD$6&gt;=$F51,AD$6&lt;=$H51)*(AC$6-$F51+1),$J51/2,$M51,TRUE))/(1-2*_xlfn.NORM.DIST(0,$J51/2,$M51,TRUE))*$D51+($K51="Steady Growth")*(AND(AD$6&gt;=$F51,AD$6&lt;=$H51)*((AD$6-$F51+1)/($J51*($J51+1)/2)*$D51))+($K51="custom")*CustCF!X51</f>
        <v>0</v>
      </c>
      <c r="AE51" s="95">
        <f>($K51="Bell Curve")*(_xlfn.NORM.DIST(AND(AE$6&gt;=$F51,AE$6&lt;=$H51)*(AE$6-$F51+1),$J51/2,$M51,TRUE)-_xlfn.NORM.DIST(AND(AE$6&gt;=$F51,AE$6&lt;=$H51)*(AD$6-$F51+1),$J51/2,$M51,TRUE))/(1-2*_xlfn.NORM.DIST(0,$J51/2,$M51,TRUE))*$D51+($K51="Steady Growth")*(AND(AE$6&gt;=$F51,AE$6&lt;=$H51)*((AE$6-$F51+1)/($J51*($J51+1)/2)*$D51))+($K51="custom")*CustCF!Y51</f>
        <v>0</v>
      </c>
      <c r="AF51" s="95">
        <f>($K51="Bell Curve")*(_xlfn.NORM.DIST(AND(AF$6&gt;=$F51,AF$6&lt;=$H51)*(AF$6-$F51+1),$J51/2,$M51,TRUE)-_xlfn.NORM.DIST(AND(AF$6&gt;=$F51,AF$6&lt;=$H51)*(AE$6-$F51+1),$J51/2,$M51,TRUE))/(1-2*_xlfn.NORM.DIST(0,$J51/2,$M51,TRUE))*$D51+($K51="Steady Growth")*(AND(AF$6&gt;=$F51,AF$6&lt;=$H51)*((AF$6-$F51+1)/($J51*($J51+1)/2)*$D51))+($K51="custom")*CustCF!Z51</f>
        <v>0</v>
      </c>
      <c r="AG51" s="95">
        <f>($K51="Bell Curve")*(_xlfn.NORM.DIST(AND(AG$6&gt;=$F51,AG$6&lt;=$H51)*(AG$6-$F51+1),$J51/2,$M51,TRUE)-_xlfn.NORM.DIST(AND(AG$6&gt;=$F51,AG$6&lt;=$H51)*(AF$6-$F51+1),$J51/2,$M51,TRUE))/(1-2*_xlfn.NORM.DIST(0,$J51/2,$M51,TRUE))*$D51+($K51="Steady Growth")*(AND(AG$6&gt;=$F51,AG$6&lt;=$H51)*((AG$6-$F51+1)/($J51*($J51+1)/2)*$D51))+($K51="custom")*CustCF!AA51</f>
        <v>0</v>
      </c>
      <c r="AH51" s="95">
        <f>($K51="Bell Curve")*(_xlfn.NORM.DIST(AND(AH$6&gt;=$F51,AH$6&lt;=$H51)*(AH$6-$F51+1),$J51/2,$M51,TRUE)-_xlfn.NORM.DIST(AND(AH$6&gt;=$F51,AH$6&lt;=$H51)*(AG$6-$F51+1),$J51/2,$M51,TRUE))/(1-2*_xlfn.NORM.DIST(0,$J51/2,$M51,TRUE))*$D51+($K51="Steady Growth")*(AND(AH$6&gt;=$F51,AH$6&lt;=$H51)*((AH$6-$F51+1)/($J51*($J51+1)/2)*$D51))+($K51="custom")*CustCF!AB51</f>
        <v>0</v>
      </c>
      <c r="AI51" s="95">
        <f>($K51="Bell Curve")*(_xlfn.NORM.DIST(AND(AI$6&gt;=$F51,AI$6&lt;=$H51)*(AI$6-$F51+1),$J51/2,$M51,TRUE)-_xlfn.NORM.DIST(AND(AI$6&gt;=$F51,AI$6&lt;=$H51)*(AH$6-$F51+1),$J51/2,$M51,TRUE))/(1-2*_xlfn.NORM.DIST(0,$J51/2,$M51,TRUE))*$D51+($K51="Steady Growth")*(AND(AI$6&gt;=$F51,AI$6&lt;=$H51)*((AI$6-$F51+1)/($J51*($J51+1)/2)*$D51))+($K51="custom")*CustCF!AC51</f>
        <v>0</v>
      </c>
      <c r="AJ51" s="95">
        <f>($K51="Bell Curve")*(_xlfn.NORM.DIST(AND(AJ$6&gt;=$F51,AJ$6&lt;=$H51)*(AJ$6-$F51+1),$J51/2,$M51,TRUE)-_xlfn.NORM.DIST(AND(AJ$6&gt;=$F51,AJ$6&lt;=$H51)*(AI$6-$F51+1),$J51/2,$M51,TRUE))/(1-2*_xlfn.NORM.DIST(0,$J51/2,$M51,TRUE))*$D51+($K51="Steady Growth")*(AND(AJ$6&gt;=$F51,AJ$6&lt;=$H51)*((AJ$6-$F51+1)/($J51*($J51+1)/2)*$D51))+($K51="custom")*CustCF!AD51</f>
        <v>0</v>
      </c>
      <c r="AK51" s="95">
        <f>($K51="Bell Curve")*(_xlfn.NORM.DIST(AND(AK$6&gt;=$F51,AK$6&lt;=$H51)*(AK$6-$F51+1),$J51/2,$M51,TRUE)-_xlfn.NORM.DIST(AND(AK$6&gt;=$F51,AK$6&lt;=$H51)*(AJ$6-$F51+1),$J51/2,$M51,TRUE))/(1-2*_xlfn.NORM.DIST(0,$J51/2,$M51,TRUE))*$D51+($K51="Steady Growth")*(AND(AK$6&gt;=$F51,AK$6&lt;=$H51)*((AK$6-$F51+1)/($J51*($J51+1)/2)*$D51))+($K51="custom")*CustCF!AE51</f>
        <v>0</v>
      </c>
      <c r="AL51" s="95">
        <f>($K51="Bell Curve")*(_xlfn.NORM.DIST(AND(AL$6&gt;=$F51,AL$6&lt;=$H51)*(AL$6-$F51+1),$J51/2,$M51,TRUE)-_xlfn.NORM.DIST(AND(AL$6&gt;=$F51,AL$6&lt;=$H51)*(AK$6-$F51+1),$J51/2,$M51,TRUE))/(1-2*_xlfn.NORM.DIST(0,$J51/2,$M51,TRUE))*$D51+($K51="Steady Growth")*(AND(AL$6&gt;=$F51,AL$6&lt;=$H51)*((AL$6-$F51+1)/($J51*($J51+1)/2)*$D51))+($K51="custom")*CustCF!AF51</f>
        <v>0</v>
      </c>
      <c r="AM51" s="95">
        <f>($K51="Bell Curve")*(_xlfn.NORM.DIST(AND(AM$6&gt;=$F51,AM$6&lt;=$H51)*(AM$6-$F51+1),$J51/2,$M51,TRUE)-_xlfn.NORM.DIST(AND(AM$6&gt;=$F51,AM$6&lt;=$H51)*(AL$6-$F51+1),$J51/2,$M51,TRUE))/(1-2*_xlfn.NORM.DIST(0,$J51/2,$M51,TRUE))*$D51+($K51="Steady Growth")*(AND(AM$6&gt;=$F51,AM$6&lt;=$H51)*((AM$6-$F51+1)/($J51*($J51+1)/2)*$D51))+($K51="custom")*CustCF!AG51</f>
        <v>0</v>
      </c>
      <c r="AN51" s="95">
        <f>($K51="Bell Curve")*(_xlfn.NORM.DIST(AND(AN$6&gt;=$F51,AN$6&lt;=$H51)*(AN$6-$F51+1),$J51/2,$M51,TRUE)-_xlfn.NORM.DIST(AND(AN$6&gt;=$F51,AN$6&lt;=$H51)*(AM$6-$F51+1),$J51/2,$M51,TRUE))/(1-2*_xlfn.NORM.DIST(0,$J51/2,$M51,TRUE))*$D51+($K51="Steady Growth")*(AND(AN$6&gt;=$F51,AN$6&lt;=$H51)*((AN$6-$F51+1)/($J51*($J51+1)/2)*$D51))+($K51="custom")*CustCF!AH51</f>
        <v>0</v>
      </c>
      <c r="AO51" s="95">
        <f>($K51="Bell Curve")*(_xlfn.NORM.DIST(AND(AO$6&gt;=$F51,AO$6&lt;=$H51)*(AO$6-$F51+1),$J51/2,$M51,TRUE)-_xlfn.NORM.DIST(AND(AO$6&gt;=$F51,AO$6&lt;=$H51)*(AN$6-$F51+1),$J51/2,$M51,TRUE))/(1-2*_xlfn.NORM.DIST(0,$J51/2,$M51,TRUE))*$D51+($K51="Steady Growth")*(AND(AO$6&gt;=$F51,AO$6&lt;=$H51)*((AO$6-$F51+1)/($J51*($J51+1)/2)*$D51))+($K51="custom")*CustCF!AI51</f>
        <v>0</v>
      </c>
      <c r="AP51" s="95">
        <f>($K51="Bell Curve")*(_xlfn.NORM.DIST(AND(AP$6&gt;=$F51,AP$6&lt;=$H51)*(AP$6-$F51+1),$J51/2,$M51,TRUE)-_xlfn.NORM.DIST(AND(AP$6&gt;=$F51,AP$6&lt;=$H51)*(AO$6-$F51+1),$J51/2,$M51,TRUE))/(1-2*_xlfn.NORM.DIST(0,$J51/2,$M51,TRUE))*$D51+($K51="Steady Growth")*(AND(AP$6&gt;=$F51,AP$6&lt;=$H51)*((AP$6-$F51+1)/($J51*($J51+1)/2)*$D51))+($K51="custom")*CustCF!AJ51</f>
        <v>0</v>
      </c>
      <c r="AQ51" s="95">
        <f>($K51="Bell Curve")*(_xlfn.NORM.DIST(AND(AQ$6&gt;=$F51,AQ$6&lt;=$H51)*(AQ$6-$F51+1),$J51/2,$M51,TRUE)-_xlfn.NORM.DIST(AND(AQ$6&gt;=$F51,AQ$6&lt;=$H51)*(AP$6-$F51+1),$J51/2,$M51,TRUE))/(1-2*_xlfn.NORM.DIST(0,$J51/2,$M51,TRUE))*$D51+($K51="Steady Growth")*(AND(AQ$6&gt;=$F51,AQ$6&lt;=$H51)*((AQ$6-$F51+1)/($J51*($J51+1)/2)*$D51))+($K51="custom")*CustCF!AK51</f>
        <v>0</v>
      </c>
      <c r="AR51" s="95">
        <f>($K51="Bell Curve")*(_xlfn.NORM.DIST(AND(AR$6&gt;=$F51,AR$6&lt;=$H51)*(AR$6-$F51+1),$J51/2,$M51,TRUE)-_xlfn.NORM.DIST(AND(AR$6&gt;=$F51,AR$6&lt;=$H51)*(AQ$6-$F51+1),$J51/2,$M51,TRUE))/(1-2*_xlfn.NORM.DIST(0,$J51/2,$M51,TRUE))*$D51+($K51="Steady Growth")*(AND(AR$6&gt;=$F51,AR$6&lt;=$H51)*((AR$6-$F51+1)/($J51*($J51+1)/2)*$D51))+($K51="custom")*CustCF!AL51</f>
        <v>0</v>
      </c>
      <c r="AS51" s="95">
        <f>($K51="Bell Curve")*(_xlfn.NORM.DIST(AND(AS$6&gt;=$F51,AS$6&lt;=$H51)*(AS$6-$F51+1),$J51/2,$M51,TRUE)-_xlfn.NORM.DIST(AND(AS$6&gt;=$F51,AS$6&lt;=$H51)*(AR$6-$F51+1),$J51/2,$M51,TRUE))/(1-2*_xlfn.NORM.DIST(0,$J51/2,$M51,TRUE))*$D51+($K51="Steady Growth")*(AND(AS$6&gt;=$F51,AS$6&lt;=$H51)*((AS$6-$F51+1)/($J51*($J51+1)/2)*$D51))+($K51="custom")*CustCF!AM51</f>
        <v>0</v>
      </c>
      <c r="AT51" s="95">
        <f>($K51="Bell Curve")*(_xlfn.NORM.DIST(AND(AT$6&gt;=$F51,AT$6&lt;=$H51)*(AT$6-$F51+1),$J51/2,$M51,TRUE)-_xlfn.NORM.DIST(AND(AT$6&gt;=$F51,AT$6&lt;=$H51)*(AS$6-$F51+1),$J51/2,$M51,TRUE))/(1-2*_xlfn.NORM.DIST(0,$J51/2,$M51,TRUE))*$D51+($K51="Steady Growth")*(AND(AT$6&gt;=$F51,AT$6&lt;=$H51)*((AT$6-$F51+1)/($J51*($J51+1)/2)*$D51))+($K51="custom")*CustCF!AN51</f>
        <v>0</v>
      </c>
      <c r="AU51" s="95">
        <f>($K51="Bell Curve")*(_xlfn.NORM.DIST(AND(AU$6&gt;=$F51,AU$6&lt;=$H51)*(AU$6-$F51+1),$J51/2,$M51,TRUE)-_xlfn.NORM.DIST(AND(AU$6&gt;=$F51,AU$6&lt;=$H51)*(AT$6-$F51+1),$J51/2,$M51,TRUE))/(1-2*_xlfn.NORM.DIST(0,$J51/2,$M51,TRUE))*$D51+($K51="Steady Growth")*(AND(AU$6&gt;=$F51,AU$6&lt;=$H51)*((AU$6-$F51+1)/($J51*($J51+1)/2)*$D51))+($K51="custom")*CustCF!AO51</f>
        <v>0</v>
      </c>
      <c r="AV51" s="95">
        <f>($K51="Bell Curve")*(_xlfn.NORM.DIST(AND(AV$6&gt;=$F51,AV$6&lt;=$H51)*(AV$6-$F51+1),$J51/2,$M51,TRUE)-_xlfn.NORM.DIST(AND(AV$6&gt;=$F51,AV$6&lt;=$H51)*(AU$6-$F51+1),$J51/2,$M51,TRUE))/(1-2*_xlfn.NORM.DIST(0,$J51/2,$M51,TRUE))*$D51+($K51="Steady Growth")*(AND(AV$6&gt;=$F51,AV$6&lt;=$H51)*((AV$6-$F51+1)/($J51*($J51+1)/2)*$D51))+($K51="custom")*CustCF!AP51</f>
        <v>0</v>
      </c>
      <c r="AW51" s="95">
        <f>($K51="Bell Curve")*(_xlfn.NORM.DIST(AND(AW$6&gt;=$F51,AW$6&lt;=$H51)*(AW$6-$F51+1),$J51/2,$M51,TRUE)-_xlfn.NORM.DIST(AND(AW$6&gt;=$F51,AW$6&lt;=$H51)*(AV$6-$F51+1),$J51/2,$M51,TRUE))/(1-2*_xlfn.NORM.DIST(0,$J51/2,$M51,TRUE))*$D51+($K51="Steady Growth")*(AND(AW$6&gt;=$F51,AW$6&lt;=$H51)*((AW$6-$F51+1)/($J51*($J51+1)/2)*$D51))+($K51="custom")*CustCF!AQ51</f>
        <v>0</v>
      </c>
      <c r="AX51" s="95">
        <f>($K51="Bell Curve")*(_xlfn.NORM.DIST(AND(AX$6&gt;=$F51,AX$6&lt;=$H51)*(AX$6-$F51+1),$J51/2,$M51,TRUE)-_xlfn.NORM.DIST(AND(AX$6&gt;=$F51,AX$6&lt;=$H51)*(AW$6-$F51+1),$J51/2,$M51,TRUE))/(1-2*_xlfn.NORM.DIST(0,$J51/2,$M51,TRUE))*$D51+($K51="Steady Growth")*(AND(AX$6&gt;=$F51,AX$6&lt;=$H51)*((AX$6-$F51+1)/($J51*($J51+1)/2)*$D51))+($K51="custom")*CustCF!AR51</f>
        <v>0</v>
      </c>
      <c r="AY51" s="95">
        <f>($K51="Bell Curve")*(_xlfn.NORM.DIST(AND(AY$6&gt;=$F51,AY$6&lt;=$H51)*(AY$6-$F51+1),$J51/2,$M51,TRUE)-_xlfn.NORM.DIST(AND(AY$6&gt;=$F51,AY$6&lt;=$H51)*(AX$6-$F51+1),$J51/2,$M51,TRUE))/(1-2*_xlfn.NORM.DIST(0,$J51/2,$M51,TRUE))*$D51+($K51="Steady Growth")*(AND(AY$6&gt;=$F51,AY$6&lt;=$H51)*((AY$6-$F51+1)/($J51*($J51+1)/2)*$D51))+($K51="custom")*CustCF!AS51</f>
        <v>0</v>
      </c>
      <c r="AZ51" s="95">
        <f>($K51="Bell Curve")*(_xlfn.NORM.DIST(AND(AZ$6&gt;=$F51,AZ$6&lt;=$H51)*(AZ$6-$F51+1),$J51/2,$M51,TRUE)-_xlfn.NORM.DIST(AND(AZ$6&gt;=$F51,AZ$6&lt;=$H51)*(AY$6-$F51+1),$J51/2,$M51,TRUE))/(1-2*_xlfn.NORM.DIST(0,$J51/2,$M51,TRUE))*$D51+($K51="Steady Growth")*(AND(AZ$6&gt;=$F51,AZ$6&lt;=$H51)*((AZ$6-$F51+1)/($J51*($J51+1)/2)*$D51))+($K51="custom")*CustCF!AT51</f>
        <v>0</v>
      </c>
      <c r="BA51" s="95">
        <f>($K51="Bell Curve")*(_xlfn.NORM.DIST(AND(BA$6&gt;=$F51,BA$6&lt;=$H51)*(BA$6-$F51+1),$J51/2,$M51,TRUE)-_xlfn.NORM.DIST(AND(BA$6&gt;=$F51,BA$6&lt;=$H51)*(AZ$6-$F51+1),$J51/2,$M51,TRUE))/(1-2*_xlfn.NORM.DIST(0,$J51/2,$M51,TRUE))*$D51+($K51="Steady Growth")*(AND(BA$6&gt;=$F51,BA$6&lt;=$H51)*((BA$6-$F51+1)/($J51*($J51+1)/2)*$D51))+($K51="custom")*CustCF!AU51</f>
        <v>0</v>
      </c>
      <c r="BB51" s="95">
        <f>($K51="Bell Curve")*(_xlfn.NORM.DIST(AND(BB$6&gt;=$F51,BB$6&lt;=$H51)*(BB$6-$F51+1),$J51/2,$M51,TRUE)-_xlfn.NORM.DIST(AND(BB$6&gt;=$F51,BB$6&lt;=$H51)*(BA$6-$F51+1),$J51/2,$M51,TRUE))/(1-2*_xlfn.NORM.DIST(0,$J51/2,$M51,TRUE))*$D51+($K51="Steady Growth")*(AND(BB$6&gt;=$F51,BB$6&lt;=$H51)*((BB$6-$F51+1)/($J51*($J51+1)/2)*$D51))+($K51="custom")*CustCF!AV51</f>
        <v>0</v>
      </c>
      <c r="BC51" s="95">
        <f>($K51="Bell Curve")*(_xlfn.NORM.DIST(AND(BC$6&gt;=$F51,BC$6&lt;=$H51)*(BC$6-$F51+1),$J51/2,$M51,TRUE)-_xlfn.NORM.DIST(AND(BC$6&gt;=$F51,BC$6&lt;=$H51)*(BB$6-$F51+1),$J51/2,$M51,TRUE))/(1-2*_xlfn.NORM.DIST(0,$J51/2,$M51,TRUE))*$D51+($K51="Steady Growth")*(AND(BC$6&gt;=$F51,BC$6&lt;=$H51)*((BC$6-$F51+1)/($J51*($J51+1)/2)*$D51))+($K51="custom")*CustCF!AW51</f>
        <v>0</v>
      </c>
      <c r="BD51" s="95">
        <f>($K51="Bell Curve")*(_xlfn.NORM.DIST(AND(BD$6&gt;=$F51,BD$6&lt;=$H51)*(BD$6-$F51+1),$J51/2,$M51,TRUE)-_xlfn.NORM.DIST(AND(BD$6&gt;=$F51,BD$6&lt;=$H51)*(BC$6-$F51+1),$J51/2,$M51,TRUE))/(1-2*_xlfn.NORM.DIST(0,$J51/2,$M51,TRUE))*$D51+($K51="Steady Growth")*(AND(BD$6&gt;=$F51,BD$6&lt;=$H51)*((BD$6-$F51+1)/($J51*($J51+1)/2)*$D51))+($K51="custom")*CustCF!AX51</f>
        <v>0</v>
      </c>
      <c r="BE51" s="95">
        <f>($K51="Bell Curve")*(_xlfn.NORM.DIST(AND(BE$6&gt;=$F51,BE$6&lt;=$H51)*(BE$6-$F51+1),$J51/2,$M51,TRUE)-_xlfn.NORM.DIST(AND(BE$6&gt;=$F51,BE$6&lt;=$H51)*(BD$6-$F51+1),$J51/2,$M51,TRUE))/(1-2*_xlfn.NORM.DIST(0,$J51/2,$M51,TRUE))*$D51+($K51="Steady Growth")*(AND(BE$6&gt;=$F51,BE$6&lt;=$H51)*((BE$6-$F51+1)/($J51*($J51+1)/2)*$D51))+($K51="custom")*CustCF!AY51</f>
        <v>0</v>
      </c>
      <c r="BF51" s="95">
        <f>($K51="Bell Curve")*(_xlfn.NORM.DIST(AND(BF$6&gt;=$F51,BF$6&lt;=$H51)*(BF$6-$F51+1),$J51/2,$M51,TRUE)-_xlfn.NORM.DIST(AND(BF$6&gt;=$F51,BF$6&lt;=$H51)*(BE$6-$F51+1),$J51/2,$M51,TRUE))/(1-2*_xlfn.NORM.DIST(0,$J51/2,$M51,TRUE))*$D51+($K51="Steady Growth")*(AND(BF$6&gt;=$F51,BF$6&lt;=$H51)*((BF$6-$F51+1)/($J51*($J51+1)/2)*$D51))+($K51="custom")*CustCF!AZ51</f>
        <v>0</v>
      </c>
      <c r="BG51" s="95">
        <f>($K51="Bell Curve")*(_xlfn.NORM.DIST(AND(BG$6&gt;=$F51,BG$6&lt;=$H51)*(BG$6-$F51+1),$J51/2,$M51,TRUE)-_xlfn.NORM.DIST(AND(BG$6&gt;=$F51,BG$6&lt;=$H51)*(BF$6-$F51+1),$J51/2,$M51,TRUE))/(1-2*_xlfn.NORM.DIST(0,$J51/2,$M51,TRUE))*$D51+($K51="Steady Growth")*(AND(BG$6&gt;=$F51,BG$6&lt;=$H51)*((BG$6-$F51+1)/($J51*($J51+1)/2)*$D51))+($K51="custom")*CustCF!BA51</f>
        <v>0</v>
      </c>
      <c r="BH51" s="95">
        <f>($K51="Bell Curve")*(_xlfn.NORM.DIST(AND(BH$6&gt;=$F51,BH$6&lt;=$H51)*(BH$6-$F51+1),$J51/2,$M51,TRUE)-_xlfn.NORM.DIST(AND(BH$6&gt;=$F51,BH$6&lt;=$H51)*(BG$6-$F51+1),$J51/2,$M51,TRUE))/(1-2*_xlfn.NORM.DIST(0,$J51/2,$M51,TRUE))*$D51+($K51="Steady Growth")*(AND(BH$6&gt;=$F51,BH$6&lt;=$H51)*((BH$6-$F51+1)/($J51*($J51+1)/2)*$D51))+($K51="custom")*CustCF!BB51</f>
        <v>0</v>
      </c>
      <c r="BI51" s="95">
        <f>($K51="Bell Curve")*(_xlfn.NORM.DIST(AND(BI$6&gt;=$F51,BI$6&lt;=$H51)*(BI$6-$F51+1),$J51/2,$M51,TRUE)-_xlfn.NORM.DIST(AND(BI$6&gt;=$F51,BI$6&lt;=$H51)*(BH$6-$F51+1),$J51/2,$M51,TRUE))/(1-2*_xlfn.NORM.DIST(0,$J51/2,$M51,TRUE))*$D51+($K51="Steady Growth")*(AND(BI$6&gt;=$F51,BI$6&lt;=$H51)*((BI$6-$F51+1)/($J51*($J51+1)/2)*$D51))+($K51="custom")*CustCF!BC51</f>
        <v>0</v>
      </c>
      <c r="BJ51" s="95">
        <f>($K51="Bell Curve")*(_xlfn.NORM.DIST(AND(BJ$6&gt;=$F51,BJ$6&lt;=$H51)*(BJ$6-$F51+1),$J51/2,$M51,TRUE)-_xlfn.NORM.DIST(AND(BJ$6&gt;=$F51,BJ$6&lt;=$H51)*(BI$6-$F51+1),$J51/2,$M51,TRUE))/(1-2*_xlfn.NORM.DIST(0,$J51/2,$M51,TRUE))*$D51+($K51="Steady Growth")*(AND(BJ$6&gt;=$F51,BJ$6&lt;=$H51)*((BJ$6-$F51+1)/($J51*($J51+1)/2)*$D51))+($K51="custom")*CustCF!BD51</f>
        <v>0</v>
      </c>
      <c r="BK51" s="95">
        <f>($K51="Bell Curve")*(_xlfn.NORM.DIST(AND(BK$6&gt;=$F51,BK$6&lt;=$H51)*(BK$6-$F51+1),$J51/2,$M51,TRUE)-_xlfn.NORM.DIST(AND(BK$6&gt;=$F51,BK$6&lt;=$H51)*(BJ$6-$F51+1),$J51/2,$M51,TRUE))/(1-2*_xlfn.NORM.DIST(0,$J51/2,$M51,TRUE))*$D51+($K51="Steady Growth")*(AND(BK$6&gt;=$F51,BK$6&lt;=$H51)*((BK$6-$F51+1)/($J51*($J51+1)/2)*$D51))+($K51="custom")*CustCF!BE51</f>
        <v>0</v>
      </c>
      <c r="BL51" s="95">
        <f>($K51="Bell Curve")*(_xlfn.NORM.DIST(AND(BL$6&gt;=$F51,BL$6&lt;=$H51)*(BL$6-$F51+1),$J51/2,$M51,TRUE)-_xlfn.NORM.DIST(AND(BL$6&gt;=$F51,BL$6&lt;=$H51)*(BK$6-$F51+1),$J51/2,$M51,TRUE))/(1-2*_xlfn.NORM.DIST(0,$J51/2,$M51,TRUE))*$D51+($K51="Steady Growth")*(AND(BL$6&gt;=$F51,BL$6&lt;=$H51)*((BL$6-$F51+1)/($J51*($J51+1)/2)*$D51))+($K51="custom")*CustCF!BF51</f>
        <v>0</v>
      </c>
      <c r="BM51" s="95">
        <f>($K51="Bell Curve")*(_xlfn.NORM.DIST(AND(BM$6&gt;=$F51,BM$6&lt;=$H51)*(BM$6-$F51+1),$J51/2,$M51,TRUE)-_xlfn.NORM.DIST(AND(BM$6&gt;=$F51,BM$6&lt;=$H51)*(BL$6-$F51+1),$J51/2,$M51,TRUE))/(1-2*_xlfn.NORM.DIST(0,$J51/2,$M51,TRUE))*$D51+($K51="Steady Growth")*(AND(BM$6&gt;=$F51,BM$6&lt;=$H51)*((BM$6-$F51+1)/($J51*($J51+1)/2)*$D51))+($K51="custom")*CustCF!BG51</f>
        <v>0</v>
      </c>
      <c r="BN51" s="95">
        <f>($K51="Bell Curve")*(_xlfn.NORM.DIST(AND(BN$6&gt;=$F51,BN$6&lt;=$H51)*(BN$6-$F51+1),$J51/2,$M51,TRUE)-_xlfn.NORM.DIST(AND(BN$6&gt;=$F51,BN$6&lt;=$H51)*(BM$6-$F51+1),$J51/2,$M51,TRUE))/(1-2*_xlfn.NORM.DIST(0,$J51/2,$M51,TRUE))*$D51+($K51="Steady Growth")*(AND(BN$6&gt;=$F51,BN$6&lt;=$H51)*((BN$6-$F51+1)/($J51*($J51+1)/2)*$D51))+($K51="custom")*CustCF!BH51</f>
        <v>0</v>
      </c>
      <c r="BO51" s="95">
        <f>($K51="Bell Curve")*(_xlfn.NORM.DIST(AND(BO$6&gt;=$F51,BO$6&lt;=$H51)*(BO$6-$F51+1),$J51/2,$M51,TRUE)-_xlfn.NORM.DIST(AND(BO$6&gt;=$F51,BO$6&lt;=$H51)*(BN$6-$F51+1),$J51/2,$M51,TRUE))/(1-2*_xlfn.NORM.DIST(0,$J51/2,$M51,TRUE))*$D51+($K51="Steady Growth")*(AND(BO$6&gt;=$F51,BO$6&lt;=$H51)*((BO$6-$F51+1)/($J51*($J51+1)/2)*$D51))+($K51="custom")*CustCF!BI51</f>
        <v>0</v>
      </c>
      <c r="BP51" s="95">
        <f>($K51="Bell Curve")*(_xlfn.NORM.DIST(AND(BP$6&gt;=$F51,BP$6&lt;=$H51)*(BP$6-$F51+1),$J51/2,$M51,TRUE)-_xlfn.NORM.DIST(AND(BP$6&gt;=$F51,BP$6&lt;=$H51)*(BO$6-$F51+1),$J51/2,$M51,TRUE))/(1-2*_xlfn.NORM.DIST(0,$J51/2,$M51,TRUE))*$D51+($K51="Steady Growth")*(AND(BP$6&gt;=$F51,BP$6&lt;=$H51)*((BP$6-$F51+1)/($J51*($J51+1)/2)*$D51))+($K51="custom")*CustCF!BJ51</f>
        <v>0</v>
      </c>
      <c r="BQ51" s="95">
        <f>($K51="Bell Curve")*(_xlfn.NORM.DIST(AND(BQ$6&gt;=$F51,BQ$6&lt;=$H51)*(BQ$6-$F51+1),$J51/2,$M51,TRUE)-_xlfn.NORM.DIST(AND(BQ$6&gt;=$F51,BQ$6&lt;=$H51)*(BP$6-$F51+1),$J51/2,$M51,TRUE))/(1-2*_xlfn.NORM.DIST(0,$J51/2,$M51,TRUE))*$D51+($K51="Steady Growth")*(AND(BQ$6&gt;=$F51,BQ$6&lt;=$H51)*((BQ$6-$F51+1)/($J51*($J51+1)/2)*$D51))+($K51="custom")*CustCF!BK51</f>
        <v>0</v>
      </c>
      <c r="BR51" s="95">
        <f>($K51="Bell Curve")*(_xlfn.NORM.DIST(AND(BR$6&gt;=$F51,BR$6&lt;=$H51)*(BR$6-$F51+1),$J51/2,$M51,TRUE)-_xlfn.NORM.DIST(AND(BR$6&gt;=$F51,BR$6&lt;=$H51)*(BQ$6-$F51+1),$J51/2,$M51,TRUE))/(1-2*_xlfn.NORM.DIST(0,$J51/2,$M51,TRUE))*$D51+($K51="Steady Growth")*(AND(BR$6&gt;=$F51,BR$6&lt;=$H51)*((BR$6-$F51+1)/($J51*($J51+1)/2)*$D51))+($K51="custom")*CustCF!BL51</f>
        <v>0</v>
      </c>
      <c r="BS51" s="95">
        <f>($K51="Bell Curve")*(_xlfn.NORM.DIST(AND(BS$6&gt;=$F51,BS$6&lt;=$H51)*(BS$6-$F51+1),$J51/2,$M51,TRUE)-_xlfn.NORM.DIST(AND(BS$6&gt;=$F51,BS$6&lt;=$H51)*(BR$6-$F51+1),$J51/2,$M51,TRUE))/(1-2*_xlfn.NORM.DIST(0,$J51/2,$M51,TRUE))*$D51+($K51="Steady Growth")*(AND(BS$6&gt;=$F51,BS$6&lt;=$H51)*((BS$6-$F51+1)/($J51*($J51+1)/2)*$D51))+($K51="custom")*CustCF!BM51</f>
        <v>0</v>
      </c>
      <c r="BT51" s="95">
        <f>($K51="Bell Curve")*(_xlfn.NORM.DIST(AND(BT$6&gt;=$F51,BT$6&lt;=$H51)*(BT$6-$F51+1),$J51/2,$M51,TRUE)-_xlfn.NORM.DIST(AND(BT$6&gt;=$F51,BT$6&lt;=$H51)*(BS$6-$F51+1),$J51/2,$M51,TRUE))/(1-2*_xlfn.NORM.DIST(0,$J51/2,$M51,TRUE))*$D51+($K51="Steady Growth")*(AND(BT$6&gt;=$F51,BT$6&lt;=$H51)*((BT$6-$F51+1)/($J51*($J51+1)/2)*$D51))+($K51="custom")*CustCF!BN51</f>
        <v>0</v>
      </c>
      <c r="BU51" s="95">
        <f>($K51="Bell Curve")*(_xlfn.NORM.DIST(AND(BU$6&gt;=$F51,BU$6&lt;=$H51)*(BU$6-$F51+1),$J51/2,$M51,TRUE)-_xlfn.NORM.DIST(AND(BU$6&gt;=$F51,BU$6&lt;=$H51)*(BT$6-$F51+1),$J51/2,$M51,TRUE))/(1-2*_xlfn.NORM.DIST(0,$J51/2,$M51,TRUE))*$D51+($K51="Steady Growth")*(AND(BU$6&gt;=$F51,BU$6&lt;=$H51)*((BU$6-$F51+1)/($J51*($J51+1)/2)*$D51))+($K51="custom")*CustCF!BO51</f>
        <v>0</v>
      </c>
      <c r="BV51" s="95">
        <f>($K51="Bell Curve")*(_xlfn.NORM.DIST(AND(BV$6&gt;=$F51,BV$6&lt;=$H51)*(BV$6-$F51+1),$J51/2,$M51,TRUE)-_xlfn.NORM.DIST(AND(BV$6&gt;=$F51,BV$6&lt;=$H51)*(BU$6-$F51+1),$J51/2,$M51,TRUE))/(1-2*_xlfn.NORM.DIST(0,$J51/2,$M51,TRUE))*$D51+($K51="Steady Growth")*(AND(BV$6&gt;=$F51,BV$6&lt;=$H51)*((BV$6-$F51+1)/($J51*($J51+1)/2)*$D51))+($K51="custom")*CustCF!BP51</f>
        <v>0</v>
      </c>
      <c r="BW51" s="95">
        <f>($K51="Bell Curve")*(_xlfn.NORM.DIST(AND(BW$6&gt;=$F51,BW$6&lt;=$H51)*(BW$6-$F51+1),$J51/2,$M51,TRUE)-_xlfn.NORM.DIST(AND(BW$6&gt;=$F51,BW$6&lt;=$H51)*(BV$6-$F51+1),$J51/2,$M51,TRUE))/(1-2*_xlfn.NORM.DIST(0,$J51/2,$M51,TRUE))*$D51+($K51="Steady Growth")*(AND(BW$6&gt;=$F51,BW$6&lt;=$H51)*((BW$6-$F51+1)/($J51*($J51+1)/2)*$D51))+($K51="custom")*CustCF!BQ51</f>
        <v>0</v>
      </c>
      <c r="BX51" s="95">
        <f>($K51="Bell Curve")*(_xlfn.NORM.DIST(AND(BX$6&gt;=$F51,BX$6&lt;=$H51)*(BX$6-$F51+1),$J51/2,$M51,TRUE)-_xlfn.NORM.DIST(AND(BX$6&gt;=$F51,BX$6&lt;=$H51)*(BW$6-$F51+1),$J51/2,$M51,TRUE))/(1-2*_xlfn.NORM.DIST(0,$J51/2,$M51,TRUE))*$D51+($K51="Steady Growth")*(AND(BX$6&gt;=$F51,BX$6&lt;=$H51)*((BX$6-$F51+1)/($J51*($J51+1)/2)*$D51))+($K51="custom")*CustCF!BR51</f>
        <v>0</v>
      </c>
      <c r="BY51" s="95">
        <f>($K51="Bell Curve")*(_xlfn.NORM.DIST(AND(BY$6&gt;=$F51,BY$6&lt;=$H51)*(BY$6-$F51+1),$J51/2,$M51,TRUE)-_xlfn.NORM.DIST(AND(BY$6&gt;=$F51,BY$6&lt;=$H51)*(BX$6-$F51+1),$J51/2,$M51,TRUE))/(1-2*_xlfn.NORM.DIST(0,$J51/2,$M51,TRUE))*$D51+($K51="Steady Growth")*(AND(BY$6&gt;=$F51,BY$6&lt;=$H51)*((BY$6-$F51+1)/($J51*($J51+1)/2)*$D51))+($K51="custom")*CustCF!BS51</f>
        <v>0</v>
      </c>
      <c r="BZ51" s="95">
        <f>($K51="Bell Curve")*(_xlfn.NORM.DIST(AND(BZ$6&gt;=$F51,BZ$6&lt;=$H51)*(BZ$6-$F51+1),$J51/2,$M51,TRUE)-_xlfn.NORM.DIST(AND(BZ$6&gt;=$F51,BZ$6&lt;=$H51)*(BY$6-$F51+1),$J51/2,$M51,TRUE))/(1-2*_xlfn.NORM.DIST(0,$J51/2,$M51,TRUE))*$D51+($K51="Steady Growth")*(AND(BZ$6&gt;=$F51,BZ$6&lt;=$H51)*((BZ$6-$F51+1)/($J51*($J51+1)/2)*$D51))+($K51="custom")*CustCF!BT51</f>
        <v>0</v>
      </c>
      <c r="CA51" s="95">
        <f>($K51="Bell Curve")*(_xlfn.NORM.DIST(AND(CA$6&gt;=$F51,CA$6&lt;=$H51)*(CA$6-$F51+1),$J51/2,$M51,TRUE)-_xlfn.NORM.DIST(AND(CA$6&gt;=$F51,CA$6&lt;=$H51)*(BZ$6-$F51+1),$J51/2,$M51,TRUE))/(1-2*_xlfn.NORM.DIST(0,$J51/2,$M51,TRUE))*$D51+($K51="Steady Growth")*(AND(CA$6&gt;=$F51,CA$6&lt;=$H51)*((CA$6-$F51+1)/($J51*($J51+1)/2)*$D51))+($K51="custom")*CustCF!BU51</f>
        <v>0</v>
      </c>
      <c r="CB51" s="95">
        <f>($K51="Bell Curve")*(_xlfn.NORM.DIST(AND(CB$6&gt;=$F51,CB$6&lt;=$H51)*(CB$6-$F51+1),$J51/2,$M51,TRUE)-_xlfn.NORM.DIST(AND(CB$6&gt;=$F51,CB$6&lt;=$H51)*(CA$6-$F51+1),$J51/2,$M51,TRUE))/(1-2*_xlfn.NORM.DIST(0,$J51/2,$M51,TRUE))*$D51+($K51="Steady Growth")*(AND(CB$6&gt;=$F51,CB$6&lt;=$H51)*((CB$6-$F51+1)/($J51*($J51+1)/2)*$D51))+($K51="custom")*CustCF!BV51</f>
        <v>0</v>
      </c>
      <c r="CC51" s="95">
        <f>($K51="Bell Curve")*(_xlfn.NORM.DIST(AND(CC$6&gt;=$F51,CC$6&lt;=$H51)*(CC$6-$F51+1),$J51/2,$M51,TRUE)-_xlfn.NORM.DIST(AND(CC$6&gt;=$F51,CC$6&lt;=$H51)*(CB$6-$F51+1),$J51/2,$M51,TRUE))/(1-2*_xlfn.NORM.DIST(0,$J51/2,$M51,TRUE))*$D51+($K51="Steady Growth")*(AND(CC$6&gt;=$F51,CC$6&lt;=$H51)*((CC$6-$F51+1)/($J51*($J51+1)/2)*$D51))+($K51="custom")*CustCF!BW51</f>
        <v>0</v>
      </c>
      <c r="CD51" s="95">
        <f>($K51="Bell Curve")*(_xlfn.NORM.DIST(AND(CD$6&gt;=$F51,CD$6&lt;=$H51)*(CD$6-$F51+1),$J51/2,$M51,TRUE)-_xlfn.NORM.DIST(AND(CD$6&gt;=$F51,CD$6&lt;=$H51)*(CC$6-$F51+1),$J51/2,$M51,TRUE))/(1-2*_xlfn.NORM.DIST(0,$J51/2,$M51,TRUE))*$D51+($K51="Steady Growth")*(AND(CD$6&gt;=$F51,CD$6&lt;=$H51)*((CD$6-$F51+1)/($J51*($J51+1)/2)*$D51))+($K51="custom")*CustCF!BX51</f>
        <v>0</v>
      </c>
      <c r="CE51" s="95">
        <f>($K51="Bell Curve")*(_xlfn.NORM.DIST(AND(CE$6&gt;=$F51,CE$6&lt;=$H51)*(CE$6-$F51+1),$J51/2,$M51,TRUE)-_xlfn.NORM.DIST(AND(CE$6&gt;=$F51,CE$6&lt;=$H51)*(CD$6-$F51+1),$J51/2,$M51,TRUE))/(1-2*_xlfn.NORM.DIST(0,$J51/2,$M51,TRUE))*$D51+($K51="Steady Growth")*(AND(CE$6&gt;=$F51,CE$6&lt;=$H51)*((CE$6-$F51+1)/($J51*($J51+1)/2)*$D51))+($K51="custom")*CustCF!BY51</f>
        <v>0</v>
      </c>
      <c r="CF51" s="95">
        <f>($K51="Bell Curve")*(_xlfn.NORM.DIST(AND(CF$6&gt;=$F51,CF$6&lt;=$H51)*(CF$6-$F51+1),$J51/2,$M51,TRUE)-_xlfn.NORM.DIST(AND(CF$6&gt;=$F51,CF$6&lt;=$H51)*(CE$6-$F51+1),$J51/2,$M51,TRUE))/(1-2*_xlfn.NORM.DIST(0,$J51/2,$M51,TRUE))*$D51+($K51="Steady Growth")*(AND(CF$6&gt;=$F51,CF$6&lt;=$H51)*((CF$6-$F51+1)/($J51*($J51+1)/2)*$D51))+($K51="custom")*CustCF!BZ51</f>
        <v>0</v>
      </c>
      <c r="CG51" s="95">
        <f>($K51="Bell Curve")*(_xlfn.NORM.DIST(AND(CG$6&gt;=$F51,CG$6&lt;=$H51)*(CG$6-$F51+1),$J51/2,$M51,TRUE)-_xlfn.NORM.DIST(AND(CG$6&gt;=$F51,CG$6&lt;=$H51)*(CF$6-$F51+1),$J51/2,$M51,TRUE))/(1-2*_xlfn.NORM.DIST(0,$J51/2,$M51,TRUE))*$D51+($K51="Steady Growth")*(AND(CG$6&gt;=$F51,CG$6&lt;=$H51)*((CG$6-$F51+1)/($J51*($J51+1)/2)*$D51))+($K51="custom")*CustCF!CA51</f>
        <v>0</v>
      </c>
      <c r="CH51" s="95">
        <f>($K51="Bell Curve")*(_xlfn.NORM.DIST(AND(CH$6&gt;=$F51,CH$6&lt;=$H51)*(CH$6-$F51+1),$J51/2,$M51,TRUE)-_xlfn.NORM.DIST(AND(CH$6&gt;=$F51,CH$6&lt;=$H51)*(CG$6-$F51+1),$J51/2,$M51,TRUE))/(1-2*_xlfn.NORM.DIST(0,$J51/2,$M51,TRUE))*$D51+($K51="Steady Growth")*(AND(CH$6&gt;=$F51,CH$6&lt;=$H51)*((CH$6-$F51+1)/($J51*($J51+1)/2)*$D51))+($K51="custom")*CustCF!CB51</f>
        <v>0</v>
      </c>
      <c r="CI51" s="95">
        <f>($K51="Bell Curve")*(_xlfn.NORM.DIST(AND(CI$6&gt;=$F51,CI$6&lt;=$H51)*(CI$6-$F51+1),$J51/2,$M51,TRUE)-_xlfn.NORM.DIST(AND(CI$6&gt;=$F51,CI$6&lt;=$H51)*(CH$6-$F51+1),$J51/2,$M51,TRUE))/(1-2*_xlfn.NORM.DIST(0,$J51/2,$M51,TRUE))*$D51+($K51="Steady Growth")*(AND(CI$6&gt;=$F51,CI$6&lt;=$H51)*((CI$6-$F51+1)/($J51*($J51+1)/2)*$D51))+($K51="custom")*CustCF!CC51</f>
        <v>0</v>
      </c>
      <c r="CJ51" s="95">
        <f>($K51="Bell Curve")*(_xlfn.NORM.DIST(AND(CJ$6&gt;=$F51,CJ$6&lt;=$H51)*(CJ$6-$F51+1),$J51/2,$M51,TRUE)-_xlfn.NORM.DIST(AND(CJ$6&gt;=$F51,CJ$6&lt;=$H51)*(CI$6-$F51+1),$J51/2,$M51,TRUE))/(1-2*_xlfn.NORM.DIST(0,$J51/2,$M51,TRUE))*$D51+($K51="Steady Growth")*(AND(CJ$6&gt;=$F51,CJ$6&lt;=$H51)*((CJ$6-$F51+1)/($J51*($J51+1)/2)*$D51))+($K51="custom")*CustCF!CD51</f>
        <v>0</v>
      </c>
      <c r="CK51" s="95">
        <f>($K51="Bell Curve")*(_xlfn.NORM.DIST(AND(CK$6&gt;=$F51,CK$6&lt;=$H51)*(CK$6-$F51+1),$J51/2,$M51,TRUE)-_xlfn.NORM.DIST(AND(CK$6&gt;=$F51,CK$6&lt;=$H51)*(CJ$6-$F51+1),$J51/2,$M51,TRUE))/(1-2*_xlfn.NORM.DIST(0,$J51/2,$M51,TRUE))*$D51+($K51="Steady Growth")*(AND(CK$6&gt;=$F51,CK$6&lt;=$H51)*((CK$6-$F51+1)/($J51*($J51+1)/2)*$D51))+($K51="custom")*CustCF!CE51</f>
        <v>0</v>
      </c>
      <c r="CL51" s="95">
        <f>($K51="Bell Curve")*(_xlfn.NORM.DIST(AND(CL$6&gt;=$F51,CL$6&lt;=$H51)*(CL$6-$F51+1),$J51/2,$M51,TRUE)-_xlfn.NORM.DIST(AND(CL$6&gt;=$F51,CL$6&lt;=$H51)*(CK$6-$F51+1),$J51/2,$M51,TRUE))/(1-2*_xlfn.NORM.DIST(0,$J51/2,$M51,TRUE))*$D51+($K51="Steady Growth")*(AND(CL$6&gt;=$F51,CL$6&lt;=$H51)*((CL$6-$F51+1)/($J51*($J51+1)/2)*$D51))+($K51="custom")*CustCF!CF51</f>
        <v>0</v>
      </c>
      <c r="CM51" s="95">
        <f>($K51="Bell Curve")*(_xlfn.NORM.DIST(AND(CM$6&gt;=$F51,CM$6&lt;=$H51)*(CM$6-$F51+1),$J51/2,$M51,TRUE)-_xlfn.NORM.DIST(AND(CM$6&gt;=$F51,CM$6&lt;=$H51)*(CL$6-$F51+1),$J51/2,$M51,TRUE))/(1-2*_xlfn.NORM.DIST(0,$J51/2,$M51,TRUE))*$D51+($K51="Steady Growth")*(AND(CM$6&gt;=$F51,CM$6&lt;=$H51)*((CM$6-$F51+1)/($J51*($J51+1)/2)*$D51))+($K51="custom")*CustCF!CG51</f>
        <v>0</v>
      </c>
      <c r="CN51" s="95">
        <f>($K51="Bell Curve")*(_xlfn.NORM.DIST(AND(CN$6&gt;=$F51,CN$6&lt;=$H51)*(CN$6-$F51+1),$J51/2,$M51,TRUE)-_xlfn.NORM.DIST(AND(CN$6&gt;=$F51,CN$6&lt;=$H51)*(CM$6-$F51+1),$J51/2,$M51,TRUE))/(1-2*_xlfn.NORM.DIST(0,$J51/2,$M51,TRUE))*$D51+($K51="Steady Growth")*(AND(CN$6&gt;=$F51,CN$6&lt;=$H51)*((CN$6-$F51+1)/($J51*($J51+1)/2)*$D51))+($K51="custom")*CustCF!CH51</f>
        <v>0</v>
      </c>
      <c r="CO51" s="95">
        <f>($K51="Bell Curve")*(_xlfn.NORM.DIST(AND(CO$6&gt;=$F51,CO$6&lt;=$H51)*(CO$6-$F51+1),$J51/2,$M51,TRUE)-_xlfn.NORM.DIST(AND(CO$6&gt;=$F51,CO$6&lt;=$H51)*(CN$6-$F51+1),$J51/2,$M51,TRUE))/(1-2*_xlfn.NORM.DIST(0,$J51/2,$M51,TRUE))*$D51+($K51="Steady Growth")*(AND(CO$6&gt;=$F51,CO$6&lt;=$H51)*((CO$6-$F51+1)/($J51*($J51+1)/2)*$D51))+($K51="custom")*CustCF!CI51</f>
        <v>0</v>
      </c>
      <c r="CP51" s="95">
        <f>($K51="Bell Curve")*(_xlfn.NORM.DIST(AND(CP$6&gt;=$F51,CP$6&lt;=$H51)*(CP$6-$F51+1),$J51/2,$M51,TRUE)-_xlfn.NORM.DIST(AND(CP$6&gt;=$F51,CP$6&lt;=$H51)*(CO$6-$F51+1),$J51/2,$M51,TRUE))/(1-2*_xlfn.NORM.DIST(0,$J51/2,$M51,TRUE))*$D51+($K51="Steady Growth")*(AND(CP$6&gt;=$F51,CP$6&lt;=$H51)*((CP$6-$F51+1)/($J51*($J51+1)/2)*$D51))+($K51="custom")*CustCF!CJ51</f>
        <v>0</v>
      </c>
      <c r="CQ51" s="95">
        <f>($K51="Bell Curve")*(_xlfn.NORM.DIST(AND(CQ$6&gt;=$F51,CQ$6&lt;=$H51)*(CQ$6-$F51+1),$J51/2,$M51,TRUE)-_xlfn.NORM.DIST(AND(CQ$6&gt;=$F51,CQ$6&lt;=$H51)*(CP$6-$F51+1),$J51/2,$M51,TRUE))/(1-2*_xlfn.NORM.DIST(0,$J51/2,$M51,TRUE))*$D51+($K51="Steady Growth")*(AND(CQ$6&gt;=$F51,CQ$6&lt;=$H51)*((CQ$6-$F51+1)/($J51*($J51+1)/2)*$D51))+($K51="custom")*CustCF!CK51</f>
        <v>0</v>
      </c>
      <c r="CR51" s="95">
        <f>($K51="Bell Curve")*(_xlfn.NORM.DIST(AND(CR$6&gt;=$F51,CR$6&lt;=$H51)*(CR$6-$F51+1),$J51/2,$M51,TRUE)-_xlfn.NORM.DIST(AND(CR$6&gt;=$F51,CR$6&lt;=$H51)*(CQ$6-$F51+1),$J51/2,$M51,TRUE))/(1-2*_xlfn.NORM.DIST(0,$J51/2,$M51,TRUE))*$D51+($K51="Steady Growth")*(AND(CR$6&gt;=$F51,CR$6&lt;=$H51)*((CR$6-$F51+1)/($J51*($J51+1)/2)*$D51))+($K51="custom")*CustCF!CL51</f>
        <v>0</v>
      </c>
      <c r="CS51" s="95">
        <f>($K51="Bell Curve")*(_xlfn.NORM.DIST(AND(CS$6&gt;=$F51,CS$6&lt;=$H51)*(CS$6-$F51+1),$J51/2,$M51,TRUE)-_xlfn.NORM.DIST(AND(CS$6&gt;=$F51,CS$6&lt;=$H51)*(CR$6-$F51+1),$J51/2,$M51,TRUE))/(1-2*_xlfn.NORM.DIST(0,$J51/2,$M51,TRUE))*$D51+($K51="Steady Growth")*(AND(CS$6&gt;=$F51,CS$6&lt;=$H51)*((CS$6-$F51+1)/($J51*($J51+1)/2)*$D51))+($K51="custom")*CustCF!CM51</f>
        <v>0</v>
      </c>
      <c r="CT51" s="95">
        <f>($K51="Bell Curve")*(_xlfn.NORM.DIST(AND(CT$6&gt;=$F51,CT$6&lt;=$H51)*(CT$6-$F51+1),$J51/2,$M51,TRUE)-_xlfn.NORM.DIST(AND(CT$6&gt;=$F51,CT$6&lt;=$H51)*(CS$6-$F51+1),$J51/2,$M51,TRUE))/(1-2*_xlfn.NORM.DIST(0,$J51/2,$M51,TRUE))*$D51+($K51="Steady Growth")*(AND(CT$6&gt;=$F51,CT$6&lt;=$H51)*((CT$6-$F51+1)/($J51*($J51+1)/2)*$D51))+($K51="custom")*CustCF!CN51</f>
        <v>0</v>
      </c>
      <c r="CU51" s="95">
        <f>($K51="Bell Curve")*(_xlfn.NORM.DIST(AND(CU$6&gt;=$F51,CU$6&lt;=$H51)*(CU$6-$F51+1),$J51/2,$M51,TRUE)-_xlfn.NORM.DIST(AND(CU$6&gt;=$F51,CU$6&lt;=$H51)*(CT$6-$F51+1),$J51/2,$M51,TRUE))/(1-2*_xlfn.NORM.DIST(0,$J51/2,$M51,TRUE))*$D51+($K51="Steady Growth")*(AND(CU$6&gt;=$F51,CU$6&lt;=$H51)*((CU$6-$F51+1)/($J51*($J51+1)/2)*$D51))+($K51="custom")*CustCF!CO51</f>
        <v>0</v>
      </c>
      <c r="CV51" s="95">
        <f>($K51="Bell Curve")*(_xlfn.NORM.DIST(AND(CV$6&gt;=$F51,CV$6&lt;=$H51)*(CV$6-$F51+1),$J51/2,$M51,TRUE)-_xlfn.NORM.DIST(AND(CV$6&gt;=$F51,CV$6&lt;=$H51)*(CU$6-$F51+1),$J51/2,$M51,TRUE))/(1-2*_xlfn.NORM.DIST(0,$J51/2,$M51,TRUE))*$D51+($K51="Steady Growth")*(AND(CV$6&gt;=$F51,CV$6&lt;=$H51)*((CV$6-$F51+1)/($J51*($J51+1)/2)*$D51))+($K51="custom")*CustCF!CP51</f>
        <v>0</v>
      </c>
      <c r="CW51" s="95">
        <f>($K51="Bell Curve")*(_xlfn.NORM.DIST(AND(CW$6&gt;=$F51,CW$6&lt;=$H51)*(CW$6-$F51+1),$J51/2,$M51,TRUE)-_xlfn.NORM.DIST(AND(CW$6&gt;=$F51,CW$6&lt;=$H51)*(CV$6-$F51+1),$J51/2,$M51,TRUE))/(1-2*_xlfn.NORM.DIST(0,$J51/2,$M51,TRUE))*$D51+($K51="Steady Growth")*(AND(CW$6&gt;=$F51,CW$6&lt;=$H51)*((CW$6-$F51+1)/($J51*($J51+1)/2)*$D51))+($K51="custom")*CustCF!CQ51</f>
        <v>0</v>
      </c>
      <c r="CX51" s="95">
        <f>($K51="Bell Curve")*(_xlfn.NORM.DIST(AND(CX$6&gt;=$F51,CX$6&lt;=$H51)*(CX$6-$F51+1),$J51/2,$M51,TRUE)-_xlfn.NORM.DIST(AND(CX$6&gt;=$F51,CX$6&lt;=$H51)*(CW$6-$F51+1),$J51/2,$M51,TRUE))/(1-2*_xlfn.NORM.DIST(0,$J51/2,$M51,TRUE))*$D51+($K51="Steady Growth")*(AND(CX$6&gt;=$F51,CX$6&lt;=$H51)*((CX$6-$F51+1)/($J51*($J51+1)/2)*$D51))+($K51="custom")*CustCF!CR51</f>
        <v>0</v>
      </c>
      <c r="CY51" s="95">
        <f>($K51="Bell Curve")*(_xlfn.NORM.DIST(AND(CY$6&gt;=$F51,CY$6&lt;=$H51)*(CY$6-$F51+1),$J51/2,$M51,TRUE)-_xlfn.NORM.DIST(AND(CY$6&gt;=$F51,CY$6&lt;=$H51)*(CX$6-$F51+1),$J51/2,$M51,TRUE))/(1-2*_xlfn.NORM.DIST(0,$J51/2,$M51,TRUE))*$D51+($K51="Steady Growth")*(AND(CY$6&gt;=$F51,CY$6&lt;=$H51)*((CY$6-$F51+1)/($J51*($J51+1)/2)*$D51))+($K51="custom")*CustCF!CS51</f>
        <v>0</v>
      </c>
      <c r="CZ51" s="95">
        <f>($K51="Bell Curve")*(_xlfn.NORM.DIST(AND(CZ$6&gt;=$F51,CZ$6&lt;=$H51)*(CZ$6-$F51+1),$J51/2,$M51,TRUE)-_xlfn.NORM.DIST(AND(CZ$6&gt;=$F51,CZ$6&lt;=$H51)*(CY$6-$F51+1),$J51/2,$M51,TRUE))/(1-2*_xlfn.NORM.DIST(0,$J51/2,$M51,TRUE))*$D51+($K51="Steady Growth")*(AND(CZ$6&gt;=$F51,CZ$6&lt;=$H51)*((CZ$6-$F51+1)/($J51*($J51+1)/2)*$D51))+($K51="custom")*CustCF!CT51</f>
        <v>0</v>
      </c>
      <c r="DA51" s="95">
        <f>($K51="Bell Curve")*(_xlfn.NORM.DIST(AND(DA$6&gt;=$F51,DA$6&lt;=$H51)*(DA$6-$F51+1),$J51/2,$M51,TRUE)-_xlfn.NORM.DIST(AND(DA$6&gt;=$F51,DA$6&lt;=$H51)*(CZ$6-$F51+1),$J51/2,$M51,TRUE))/(1-2*_xlfn.NORM.DIST(0,$J51/2,$M51,TRUE))*$D51+($K51="Steady Growth")*(AND(DA$6&gt;=$F51,DA$6&lt;=$H51)*((DA$6-$F51+1)/($J51*($J51+1)/2)*$D51))+($K51="custom")*CustCF!CU51</f>
        <v>0</v>
      </c>
      <c r="DB51" s="95">
        <f>($K51="Bell Curve")*(_xlfn.NORM.DIST(AND(DB$6&gt;=$F51,DB$6&lt;=$H51)*(DB$6-$F51+1),$J51/2,$M51,TRUE)-_xlfn.NORM.DIST(AND(DB$6&gt;=$F51,DB$6&lt;=$H51)*(DA$6-$F51+1),$J51/2,$M51,TRUE))/(1-2*_xlfn.NORM.DIST(0,$J51/2,$M51,TRUE))*$D51+($K51="Steady Growth")*(AND(DB$6&gt;=$F51,DB$6&lt;=$H51)*((DB$6-$F51+1)/($J51*($J51+1)/2)*$D51))+($K51="custom")*CustCF!CV51</f>
        <v>0</v>
      </c>
      <c r="DC51" s="95">
        <f>($K51="Bell Curve")*(_xlfn.NORM.DIST(AND(DC$6&gt;=$F51,DC$6&lt;=$H51)*(DC$6-$F51+1),$J51/2,$M51,TRUE)-_xlfn.NORM.DIST(AND(DC$6&gt;=$F51,DC$6&lt;=$H51)*(DB$6-$F51+1),$J51/2,$M51,TRUE))/(1-2*_xlfn.NORM.DIST(0,$J51/2,$M51,TRUE))*$D51+($K51="Steady Growth")*(AND(DC$6&gt;=$F51,DC$6&lt;=$H51)*((DC$6-$F51+1)/($J51*($J51+1)/2)*$D51))+($K51="custom")*CustCF!CW51</f>
        <v>0</v>
      </c>
      <c r="DD51" s="95">
        <f>($K51="Bell Curve")*(_xlfn.NORM.DIST(AND(DD$6&gt;=$F51,DD$6&lt;=$H51)*(DD$6-$F51+1),$J51/2,$M51,TRUE)-_xlfn.NORM.DIST(AND(DD$6&gt;=$F51,DD$6&lt;=$H51)*(DC$6-$F51+1),$J51/2,$M51,TRUE))/(1-2*_xlfn.NORM.DIST(0,$J51/2,$M51,TRUE))*$D51+($K51="Steady Growth")*(AND(DD$6&gt;=$F51,DD$6&lt;=$H51)*((DD$6-$F51+1)/($J51*($J51+1)/2)*$D51))+($K51="custom")*CustCF!CX51</f>
        <v>0</v>
      </c>
      <c r="DE51" s="95">
        <f>($K51="Bell Curve")*(_xlfn.NORM.DIST(AND(DE$6&gt;=$F51,DE$6&lt;=$H51)*(DE$6-$F51+1),$J51/2,$M51,TRUE)-_xlfn.NORM.DIST(AND(DE$6&gt;=$F51,DE$6&lt;=$H51)*(DD$6-$F51+1),$J51/2,$M51,TRUE))/(1-2*_xlfn.NORM.DIST(0,$J51/2,$M51,TRUE))*$D51+($K51="Steady Growth")*(AND(DE$6&gt;=$F51,DE$6&lt;=$H51)*((DE$6-$F51+1)/($J51*($J51+1)/2)*$D51))+($K51="custom")*CustCF!CY51</f>
        <v>0</v>
      </c>
      <c r="DF51" s="95">
        <f>($K51="Bell Curve")*(_xlfn.NORM.DIST(AND(DF$6&gt;=$F51,DF$6&lt;=$H51)*(DF$6-$F51+1),$J51/2,$M51,TRUE)-_xlfn.NORM.DIST(AND(DF$6&gt;=$F51,DF$6&lt;=$H51)*(DE$6-$F51+1),$J51/2,$M51,TRUE))/(1-2*_xlfn.NORM.DIST(0,$J51/2,$M51,TRUE))*$D51+($K51="Steady Growth")*(AND(DF$6&gt;=$F51,DF$6&lt;=$H51)*((DF$6-$F51+1)/($J51*($J51+1)/2)*$D51))+($K51="custom")*CustCF!CZ51</f>
        <v>0</v>
      </c>
      <c r="DG51" s="95">
        <f>($K51="Bell Curve")*(_xlfn.NORM.DIST(AND(DG$6&gt;=$F51,DG$6&lt;=$H51)*(DG$6-$F51+1),$J51/2,$M51,TRUE)-_xlfn.NORM.DIST(AND(DG$6&gt;=$F51,DG$6&lt;=$H51)*(DF$6-$F51+1),$J51/2,$M51,TRUE))/(1-2*_xlfn.NORM.DIST(0,$J51/2,$M51,TRUE))*$D51+($K51="Steady Growth")*(AND(DG$6&gt;=$F51,DG$6&lt;=$H51)*((DG$6-$F51+1)/($J51*($J51+1)/2)*$D51))+($K51="custom")*CustCF!DA51</f>
        <v>0</v>
      </c>
      <c r="DH51" s="95">
        <f>($K51="Bell Curve")*(_xlfn.NORM.DIST(AND(DH$6&gt;=$F51,DH$6&lt;=$H51)*(DH$6-$F51+1),$J51/2,$M51,TRUE)-_xlfn.NORM.DIST(AND(DH$6&gt;=$F51,DH$6&lt;=$H51)*(DG$6-$F51+1),$J51/2,$M51,TRUE))/(1-2*_xlfn.NORM.DIST(0,$J51/2,$M51,TRUE))*$D51+($K51="Steady Growth")*(AND(DH$6&gt;=$F51,DH$6&lt;=$H51)*((DH$6-$F51+1)/($J51*($J51+1)/2)*$D51))+($K51="custom")*CustCF!DB51</f>
        <v>0</v>
      </c>
      <c r="DI51" s="95">
        <f>($K51="Bell Curve")*(_xlfn.NORM.DIST(AND(DI$6&gt;=$F51,DI$6&lt;=$H51)*(DI$6-$F51+1),$J51/2,$M51,TRUE)-_xlfn.NORM.DIST(AND(DI$6&gt;=$F51,DI$6&lt;=$H51)*(DH$6-$F51+1),$J51/2,$M51,TRUE))/(1-2*_xlfn.NORM.DIST(0,$J51/2,$M51,TRUE))*$D51+($K51="Steady Growth")*(AND(DI$6&gt;=$F51,DI$6&lt;=$H51)*((DI$6-$F51+1)/($J51*($J51+1)/2)*$D51))+($K51="custom")*CustCF!DC51</f>
        <v>0</v>
      </c>
      <c r="DJ51" s="95">
        <f>($K51="Bell Curve")*(_xlfn.NORM.DIST(AND(DJ$6&gt;=$F51,DJ$6&lt;=$H51)*(DJ$6-$F51+1),$J51/2,$M51,TRUE)-_xlfn.NORM.DIST(AND(DJ$6&gt;=$F51,DJ$6&lt;=$H51)*(DI$6-$F51+1),$J51/2,$M51,TRUE))/(1-2*_xlfn.NORM.DIST(0,$J51/2,$M51,TRUE))*$D51+($K51="Steady Growth")*(AND(DJ$6&gt;=$F51,DJ$6&lt;=$H51)*((DJ$6-$F51+1)/($J51*($J51+1)/2)*$D51))+($K51="custom")*CustCF!DD51</f>
        <v>0</v>
      </c>
      <c r="DK51" s="95">
        <f>($K51="Bell Curve")*(_xlfn.NORM.DIST(AND(DK$6&gt;=$F51,DK$6&lt;=$H51)*(DK$6-$F51+1),$J51/2,$M51,TRUE)-_xlfn.NORM.DIST(AND(DK$6&gt;=$F51,DK$6&lt;=$H51)*(DJ$6-$F51+1),$J51/2,$M51,TRUE))/(1-2*_xlfn.NORM.DIST(0,$J51/2,$M51,TRUE))*$D51+($K51="Steady Growth")*(AND(DK$6&gt;=$F51,DK$6&lt;=$H51)*((DK$6-$F51+1)/($J51*($J51+1)/2)*$D51))+($K51="custom")*CustCF!DE51</f>
        <v>0</v>
      </c>
      <c r="DL51" s="95">
        <f>($K51="Bell Curve")*(_xlfn.NORM.DIST(AND(DL$6&gt;=$F51,DL$6&lt;=$H51)*(DL$6-$F51+1),$J51/2,$M51,TRUE)-_xlfn.NORM.DIST(AND(DL$6&gt;=$F51,DL$6&lt;=$H51)*(DK$6-$F51+1),$J51/2,$M51,TRUE))/(1-2*_xlfn.NORM.DIST(0,$J51/2,$M51,TRUE))*$D51+($K51="Steady Growth")*(AND(DL$6&gt;=$F51,DL$6&lt;=$H51)*((DL$6-$F51+1)/($J51*($J51+1)/2)*$D51))+($K51="custom")*CustCF!DF51</f>
        <v>0</v>
      </c>
      <c r="DM51" s="95">
        <f>($K51="Bell Curve")*(_xlfn.NORM.DIST(AND(DM$6&gt;=$F51,DM$6&lt;=$H51)*(DM$6-$F51+1),$J51/2,$M51,TRUE)-_xlfn.NORM.DIST(AND(DM$6&gt;=$F51,DM$6&lt;=$H51)*(DL$6-$F51+1),$J51/2,$M51,TRUE))/(1-2*_xlfn.NORM.DIST(0,$J51/2,$M51,TRUE))*$D51+($K51="Steady Growth")*(AND(DM$6&gt;=$F51,DM$6&lt;=$H51)*((DM$6-$F51+1)/($J51*($J51+1)/2)*$D51))+($K51="custom")*CustCF!DG51</f>
        <v>0</v>
      </c>
      <c r="DN51" s="95">
        <f>($K51="Bell Curve")*(_xlfn.NORM.DIST(AND(DN$6&gt;=$F51,DN$6&lt;=$H51)*(DN$6-$F51+1),$J51/2,$M51,TRUE)-_xlfn.NORM.DIST(AND(DN$6&gt;=$F51,DN$6&lt;=$H51)*(DM$6-$F51+1),$J51/2,$M51,TRUE))/(1-2*_xlfn.NORM.DIST(0,$J51/2,$M51,TRUE))*$D51+($K51="Steady Growth")*(AND(DN$6&gt;=$F51,DN$6&lt;=$H51)*((DN$6-$F51+1)/($J51*($J51+1)/2)*$D51))+($K51="custom")*CustCF!DH51</f>
        <v>0</v>
      </c>
      <c r="DO51" s="95">
        <f>($K51="Bell Curve")*(_xlfn.NORM.DIST(AND(DO$6&gt;=$F51,DO$6&lt;=$H51)*(DO$6-$F51+1),$J51/2,$M51,TRUE)-_xlfn.NORM.DIST(AND(DO$6&gt;=$F51,DO$6&lt;=$H51)*(DN$6-$F51+1),$J51/2,$M51,TRUE))/(1-2*_xlfn.NORM.DIST(0,$J51/2,$M51,TRUE))*$D51+($K51="Steady Growth")*(AND(DO$6&gt;=$F51,DO$6&lt;=$H51)*((DO$6-$F51+1)/($J51*($J51+1)/2)*$D51))+($K51="custom")*CustCF!DI51</f>
        <v>0</v>
      </c>
      <c r="DP51" s="95">
        <f>($K51="Bell Curve")*(_xlfn.NORM.DIST(AND(DP$6&gt;=$F51,DP$6&lt;=$H51)*(DP$6-$F51+1),$J51/2,$M51,TRUE)-_xlfn.NORM.DIST(AND(DP$6&gt;=$F51,DP$6&lt;=$H51)*(DO$6-$F51+1),$J51/2,$M51,TRUE))/(1-2*_xlfn.NORM.DIST(0,$J51/2,$M51,TRUE))*$D51+($K51="Steady Growth")*(AND(DP$6&gt;=$F51,DP$6&lt;=$H51)*((DP$6-$F51+1)/($J51*($J51+1)/2)*$D51))+($K51="custom")*CustCF!DJ51</f>
        <v>0</v>
      </c>
      <c r="DQ51" s="95">
        <f>($K51="Bell Curve")*(_xlfn.NORM.DIST(AND(DQ$6&gt;=$F51,DQ$6&lt;=$H51)*(DQ$6-$F51+1),$J51/2,$M51,TRUE)-_xlfn.NORM.DIST(AND(DQ$6&gt;=$F51,DQ$6&lt;=$H51)*(DP$6-$F51+1),$J51/2,$M51,TRUE))/(1-2*_xlfn.NORM.DIST(0,$J51/2,$M51,TRUE))*$D51+($K51="Steady Growth")*(AND(DQ$6&gt;=$F51,DQ$6&lt;=$H51)*((DQ$6-$F51+1)/($J51*($J51+1)/2)*$D51))+($K51="custom")*CustCF!DK51</f>
        <v>0</v>
      </c>
      <c r="DR51" s="95">
        <f>($K51="Bell Curve")*(_xlfn.NORM.DIST(AND(DR$6&gt;=$F51,DR$6&lt;=$H51)*(DR$6-$F51+1),$J51/2,$M51,TRUE)-_xlfn.NORM.DIST(AND(DR$6&gt;=$F51,DR$6&lt;=$H51)*(DQ$6-$F51+1),$J51/2,$M51,TRUE))/(1-2*_xlfn.NORM.DIST(0,$J51/2,$M51,TRUE))*$D51+($K51="Steady Growth")*(AND(DR$6&gt;=$F51,DR$6&lt;=$H51)*((DR$6-$F51+1)/($J51*($J51+1)/2)*$D51))+($K51="custom")*CustCF!DL51</f>
        <v>0</v>
      </c>
      <c r="DS51" s="95">
        <f>($K51="Bell Curve")*(_xlfn.NORM.DIST(AND(DS$6&gt;=$F51,DS$6&lt;=$H51)*(DS$6-$F51+1),$J51/2,$M51,TRUE)-_xlfn.NORM.DIST(AND(DS$6&gt;=$F51,DS$6&lt;=$H51)*(DR$6-$F51+1),$J51/2,$M51,TRUE))/(1-2*_xlfn.NORM.DIST(0,$J51/2,$M51,TRUE))*$D51+($K51="Steady Growth")*(AND(DS$6&gt;=$F51,DS$6&lt;=$H51)*((DS$6-$F51+1)/($J51*($J51+1)/2)*$D51))+($K51="custom")*CustCF!DM51</f>
        <v>0</v>
      </c>
      <c r="DT51" s="95">
        <f>($K51="Bell Curve")*(_xlfn.NORM.DIST(AND(DT$6&gt;=$F51,DT$6&lt;=$H51)*(DT$6-$F51+1),$J51/2,$M51,TRUE)-_xlfn.NORM.DIST(AND(DT$6&gt;=$F51,DT$6&lt;=$H51)*(DS$6-$F51+1),$J51/2,$M51,TRUE))/(1-2*_xlfn.NORM.DIST(0,$J51/2,$M51,TRUE))*$D51+($K51="Steady Growth")*(AND(DT$6&gt;=$F51,DT$6&lt;=$H51)*((DT$6-$F51+1)/($J51*($J51+1)/2)*$D51))+($K51="custom")*CustCF!DN51</f>
        <v>0</v>
      </c>
      <c r="DU51" s="95">
        <f>($K51="Bell Curve")*(_xlfn.NORM.DIST(AND(DU$6&gt;=$F51,DU$6&lt;=$H51)*(DU$6-$F51+1),$J51/2,$M51,TRUE)-_xlfn.NORM.DIST(AND(DU$6&gt;=$F51,DU$6&lt;=$H51)*(DT$6-$F51+1),$J51/2,$M51,TRUE))/(1-2*_xlfn.NORM.DIST(0,$J51/2,$M51,TRUE))*$D51+($K51="Steady Growth")*(AND(DU$6&gt;=$F51,DU$6&lt;=$H51)*((DU$6-$F51+1)/($J51*($J51+1)/2)*$D51))+($K51="custom")*CustCF!DO51</f>
        <v>0</v>
      </c>
      <c r="DV51" s="95">
        <f>($K51="Bell Curve")*(_xlfn.NORM.DIST(AND(DV$6&gt;=$F51,DV$6&lt;=$H51)*(DV$6-$F51+1),$J51/2,$M51,TRUE)-_xlfn.NORM.DIST(AND(DV$6&gt;=$F51,DV$6&lt;=$H51)*(DU$6-$F51+1),$J51/2,$M51,TRUE))/(1-2*_xlfn.NORM.DIST(0,$J51/2,$M51,TRUE))*$D51+($K51="Steady Growth")*(AND(DV$6&gt;=$F51,DV$6&lt;=$H51)*((DV$6-$F51+1)/($J51*($J51+1)/2)*$D51))+($K51="custom")*CustCF!DP51</f>
        <v>0</v>
      </c>
      <c r="DW51" s="95">
        <f>($K51="Bell Curve")*(_xlfn.NORM.DIST(AND(DW$6&gt;=$F51,DW$6&lt;=$H51)*(DW$6-$F51+1),$J51/2,$M51,TRUE)-_xlfn.NORM.DIST(AND(DW$6&gt;=$F51,DW$6&lt;=$H51)*(DV$6-$F51+1),$J51/2,$M51,TRUE))/(1-2*_xlfn.NORM.DIST(0,$J51/2,$M51,TRUE))*$D51+($K51="Steady Growth")*(AND(DW$6&gt;=$F51,DW$6&lt;=$H51)*((DW$6-$F51+1)/($J51*($J51+1)/2)*$D51))+($K51="custom")*CustCF!DQ51</f>
        <v>0</v>
      </c>
      <c r="DX51" s="95">
        <f>($K51="Bell Curve")*(_xlfn.NORM.DIST(AND(DX$6&gt;=$F51,DX$6&lt;=$H51)*(DX$6-$F51+1),$J51/2,$M51,TRUE)-_xlfn.NORM.DIST(AND(DX$6&gt;=$F51,DX$6&lt;=$H51)*(DW$6-$F51+1),$J51/2,$M51,TRUE))/(1-2*_xlfn.NORM.DIST(0,$J51/2,$M51,TRUE))*$D51+($K51="Steady Growth")*(AND(DX$6&gt;=$F51,DX$6&lt;=$H51)*((DX$6-$F51+1)/($J51*($J51+1)/2)*$D51))+($K51="custom")*CustCF!DR51</f>
        <v>0</v>
      </c>
      <c r="DY51" s="95">
        <f>($K51="Bell Curve")*(_xlfn.NORM.DIST(AND(DY$6&gt;=$F51,DY$6&lt;=$H51)*(DY$6-$F51+1),$J51/2,$M51,TRUE)-_xlfn.NORM.DIST(AND(DY$6&gt;=$F51,DY$6&lt;=$H51)*(DX$6-$F51+1),$J51/2,$M51,TRUE))/(1-2*_xlfn.NORM.DIST(0,$J51/2,$M51,TRUE))*$D51+($K51="Steady Growth")*(AND(DY$6&gt;=$F51,DY$6&lt;=$H51)*((DY$6-$F51+1)/($J51*($J51+1)/2)*$D51))+($K51="custom")*CustCF!DS51</f>
        <v>0</v>
      </c>
      <c r="DZ51" s="95">
        <f>($K51="Bell Curve")*(_xlfn.NORM.DIST(AND(DZ$6&gt;=$F51,DZ$6&lt;=$H51)*(DZ$6-$F51+1),$J51/2,$M51,TRUE)-_xlfn.NORM.DIST(AND(DZ$6&gt;=$F51,DZ$6&lt;=$H51)*(DY$6-$F51+1),$J51/2,$M51,TRUE))/(1-2*_xlfn.NORM.DIST(0,$J51/2,$M51,TRUE))*$D51+($K51="Steady Growth")*(AND(DZ$6&gt;=$F51,DZ$6&lt;=$H51)*((DZ$6-$F51+1)/($J51*($J51+1)/2)*$D51))+($K51="custom")*CustCF!DT51</f>
        <v>0</v>
      </c>
      <c r="EA51" s="95">
        <f>($K51="Bell Curve")*(_xlfn.NORM.DIST(AND(EA$6&gt;=$F51,EA$6&lt;=$H51)*(EA$6-$F51+1),$J51/2,$M51,TRUE)-_xlfn.NORM.DIST(AND(EA$6&gt;=$F51,EA$6&lt;=$H51)*(DZ$6-$F51+1),$J51/2,$M51,TRUE))/(1-2*_xlfn.NORM.DIST(0,$J51/2,$M51,TRUE))*$D51+($K51="Steady Growth")*(AND(EA$6&gt;=$F51,EA$6&lt;=$H51)*((EA$6-$F51+1)/($J51*($J51+1)/2)*$D51))+($K51="custom")*CustCF!DU51</f>
        <v>0</v>
      </c>
      <c r="EB51" s="95">
        <f>($K51="Bell Curve")*(_xlfn.NORM.DIST(AND(EB$6&gt;=$F51,EB$6&lt;=$H51)*(EB$6-$F51+1),$J51/2,$M51,TRUE)-_xlfn.NORM.DIST(AND(EB$6&gt;=$F51,EB$6&lt;=$H51)*(EA$6-$F51+1),$J51/2,$M51,TRUE))/(1-2*_xlfn.NORM.DIST(0,$J51/2,$M51,TRUE))*$D51+($K51="Steady Growth")*(AND(EB$6&gt;=$F51,EB$6&lt;=$H51)*((EB$6-$F51+1)/($J51*($J51+1)/2)*$D51))+($K51="custom")*CustCF!DV51</f>
        <v>0</v>
      </c>
      <c r="EC51" s="95">
        <f>($K51="Bell Curve")*(_xlfn.NORM.DIST(AND(EC$6&gt;=$F51,EC$6&lt;=$H51)*(EC$6-$F51+1),$J51/2,$M51,TRUE)-_xlfn.NORM.DIST(AND(EC$6&gt;=$F51,EC$6&lt;=$H51)*(EB$6-$F51+1),$J51/2,$M51,TRUE))/(1-2*_xlfn.NORM.DIST(0,$J51/2,$M51,TRUE))*$D51+($K51="Steady Growth")*(AND(EC$6&gt;=$F51,EC$6&lt;=$H51)*((EC$6-$F51+1)/($J51*($J51+1)/2)*$D51))+($K51="custom")*CustCF!DW51</f>
        <v>0</v>
      </c>
      <c r="ED51" s="95">
        <f>($K51="Bell Curve")*(_xlfn.NORM.DIST(AND(ED$6&gt;=$F51,ED$6&lt;=$H51)*(ED$6-$F51+1),$J51/2,$M51,TRUE)-_xlfn.NORM.DIST(AND(ED$6&gt;=$F51,ED$6&lt;=$H51)*(EC$6-$F51+1),$J51/2,$M51,TRUE))/(1-2*_xlfn.NORM.DIST(0,$J51/2,$M51,TRUE))*$D51+($K51="Steady Growth")*(AND(ED$6&gt;=$F51,ED$6&lt;=$H51)*((ED$6-$F51+1)/($J51*($J51+1)/2)*$D51))+($K51="custom")*CustCF!DX51</f>
        <v>0</v>
      </c>
      <c r="EE51" s="95">
        <f>($K51="Bell Curve")*(_xlfn.NORM.DIST(AND(EE$6&gt;=$F51,EE$6&lt;=$H51)*(EE$6-$F51+1),$J51/2,$M51,TRUE)-_xlfn.NORM.DIST(AND(EE$6&gt;=$F51,EE$6&lt;=$H51)*(ED$6-$F51+1),$J51/2,$M51,TRUE))/(1-2*_xlfn.NORM.DIST(0,$J51/2,$M51,TRUE))*$D51+($K51="Steady Growth")*(AND(EE$6&gt;=$F51,EE$6&lt;=$H51)*((EE$6-$F51+1)/($J51*($J51+1)/2)*$D51))+($K51="custom")*CustCF!DY51</f>
        <v>0</v>
      </c>
      <c r="EF51" s="95">
        <f>($K51="Bell Curve")*(_xlfn.NORM.DIST(AND(EF$6&gt;=$F51,EF$6&lt;=$H51)*(EF$6-$F51+1),$J51/2,$M51,TRUE)-_xlfn.NORM.DIST(AND(EF$6&gt;=$F51,EF$6&lt;=$H51)*(EE$6-$F51+1),$J51/2,$M51,TRUE))/(1-2*_xlfn.NORM.DIST(0,$J51/2,$M51,TRUE))*$D51+($K51="Steady Growth")*(AND(EF$6&gt;=$F51,EF$6&lt;=$H51)*((EF$6-$F51+1)/($J51*($J51+1)/2)*$D51))+($K51="custom")*CustCF!DZ51</f>
        <v>0</v>
      </c>
      <c r="EG51" s="95">
        <f>($K51="Bell Curve")*(_xlfn.NORM.DIST(AND(EG$6&gt;=$F51,EG$6&lt;=$H51)*(EG$6-$F51+1),$J51/2,$M51,TRUE)-_xlfn.NORM.DIST(AND(EG$6&gt;=$F51,EG$6&lt;=$H51)*(EF$6-$F51+1),$J51/2,$M51,TRUE))/(1-2*_xlfn.NORM.DIST(0,$J51/2,$M51,TRUE))*$D51+($K51="Steady Growth")*(AND(EG$6&gt;=$F51,EG$6&lt;=$H51)*((EG$6-$F51+1)/($J51*($J51+1)/2)*$D51))+($K51="custom")*CustCF!EA51</f>
        <v>0</v>
      </c>
      <c r="EH51" s="95">
        <f>($K51="Bell Curve")*(_xlfn.NORM.DIST(AND(EH$6&gt;=$F51,EH$6&lt;=$H51)*(EH$6-$F51+1),$J51/2,$M51,TRUE)-_xlfn.NORM.DIST(AND(EH$6&gt;=$F51,EH$6&lt;=$H51)*(EG$6-$F51+1),$J51/2,$M51,TRUE))/(1-2*_xlfn.NORM.DIST(0,$J51/2,$M51,TRUE))*$D51+($K51="Steady Growth")*(AND(EH$6&gt;=$F51,EH$6&lt;=$H51)*((EH$6-$F51+1)/($J51*($J51+1)/2)*$D51))+($K51="custom")*CustCF!EB51</f>
        <v>0</v>
      </c>
      <c r="EI51" s="95">
        <f>($K51="Bell Curve")*(_xlfn.NORM.DIST(AND(EI$6&gt;=$F51,EI$6&lt;=$H51)*(EI$6-$F51+1),$J51/2,$M51,TRUE)-_xlfn.NORM.DIST(AND(EI$6&gt;=$F51,EI$6&lt;=$H51)*(EH$6-$F51+1),$J51/2,$M51,TRUE))/(1-2*_xlfn.NORM.DIST(0,$J51/2,$M51,TRUE))*$D51+($K51="Steady Growth")*(AND(EI$6&gt;=$F51,EI$6&lt;=$H51)*((EI$6-$F51+1)/($J51*($J51+1)/2)*$D51))+($K51="custom")*CustCF!EC51</f>
        <v>0</v>
      </c>
      <c r="EJ51" s="95">
        <f>($K51="Bell Curve")*(_xlfn.NORM.DIST(AND(EJ$6&gt;=$F51,EJ$6&lt;=$H51)*(EJ$6-$F51+1),$J51/2,$M51,TRUE)-_xlfn.NORM.DIST(AND(EJ$6&gt;=$F51,EJ$6&lt;=$H51)*(EI$6-$F51+1),$J51/2,$M51,TRUE))/(1-2*_xlfn.NORM.DIST(0,$J51/2,$M51,TRUE))*$D51+($K51="Steady Growth")*(AND(EJ$6&gt;=$F51,EJ$6&lt;=$H51)*((EJ$6-$F51+1)/($J51*($J51+1)/2)*$D51))+($K51="custom")*CustCF!ED51</f>
        <v>0</v>
      </c>
      <c r="EK51" s="95">
        <f>($K51="Bell Curve")*(_xlfn.NORM.DIST(AND(EK$6&gt;=$F51,EK$6&lt;=$H51)*(EK$6-$F51+1),$J51/2,$M51,TRUE)-_xlfn.NORM.DIST(AND(EK$6&gt;=$F51,EK$6&lt;=$H51)*(EJ$6-$F51+1),$J51/2,$M51,TRUE))/(1-2*_xlfn.NORM.DIST(0,$J51/2,$M51,TRUE))*$D51+($K51="Steady Growth")*(AND(EK$6&gt;=$F51,EK$6&lt;=$H51)*((EK$6-$F51+1)/($J51*($J51+1)/2)*$D51))+($K51="custom")*CustCF!EE51</f>
        <v>0</v>
      </c>
      <c r="EL51" s="95">
        <f>($K51="Bell Curve")*(_xlfn.NORM.DIST(AND(EL$6&gt;=$F51,EL$6&lt;=$H51)*(EL$6-$F51+1),$J51/2,$M51,TRUE)-_xlfn.NORM.DIST(AND(EL$6&gt;=$F51,EL$6&lt;=$H51)*(EK$6-$F51+1),$J51/2,$M51,TRUE))/(1-2*_xlfn.NORM.DIST(0,$J51/2,$M51,TRUE))*$D51+($K51="Steady Growth")*(AND(EL$6&gt;=$F51,EL$6&lt;=$H51)*((EL$6-$F51+1)/($J51*($J51+1)/2)*$D51))+($K51="custom")*CustCF!EF51</f>
        <v>0</v>
      </c>
      <c r="EM51" s="95">
        <f>($K51="Bell Curve")*(_xlfn.NORM.DIST(AND(EM$6&gt;=$F51,EM$6&lt;=$H51)*(EM$6-$F51+1),$J51/2,$M51,TRUE)-_xlfn.NORM.DIST(AND(EM$6&gt;=$F51,EM$6&lt;=$H51)*(EL$6-$F51+1),$J51/2,$M51,TRUE))/(1-2*_xlfn.NORM.DIST(0,$J51/2,$M51,TRUE))*$D51+($K51="Steady Growth")*(AND(EM$6&gt;=$F51,EM$6&lt;=$H51)*((EM$6-$F51+1)/($J51*($J51+1)/2)*$D51))+($K51="custom")*CustCF!EG51</f>
        <v>0</v>
      </c>
      <c r="EN51" s="95">
        <f>($K51="Bell Curve")*(_xlfn.NORM.DIST(AND(EN$6&gt;=$F51,EN$6&lt;=$H51)*(EN$6-$F51+1),$J51/2,$M51,TRUE)-_xlfn.NORM.DIST(AND(EN$6&gt;=$F51,EN$6&lt;=$H51)*(EM$6-$F51+1),$J51/2,$M51,TRUE))/(1-2*_xlfn.NORM.DIST(0,$J51/2,$M51,TRUE))*$D51+($K51="Steady Growth")*(AND(EN$6&gt;=$F51,EN$6&lt;=$H51)*((EN$6-$F51+1)/($J51*($J51+1)/2)*$D51))+($K51="custom")*CustCF!EH51</f>
        <v>0</v>
      </c>
      <c r="EO51" s="95">
        <f>($K51="Bell Curve")*(_xlfn.NORM.DIST(AND(EO$6&gt;=$F51,EO$6&lt;=$H51)*(EO$6-$F51+1),$J51/2,$M51,TRUE)-_xlfn.NORM.DIST(AND(EO$6&gt;=$F51,EO$6&lt;=$H51)*(EN$6-$F51+1),$J51/2,$M51,TRUE))/(1-2*_xlfn.NORM.DIST(0,$J51/2,$M51,TRUE))*$D51+($K51="Steady Growth")*(AND(EO$6&gt;=$F51,EO$6&lt;=$H51)*((EO$6-$F51+1)/($J51*($J51+1)/2)*$D51))+($K51="custom")*CustCF!EI51</f>
        <v>0</v>
      </c>
      <c r="EP51" s="95">
        <f>($K51="Bell Curve")*(_xlfn.NORM.DIST(AND(EP$6&gt;=$F51,EP$6&lt;=$H51)*(EP$6-$F51+1),$J51/2,$M51,TRUE)-_xlfn.NORM.DIST(AND(EP$6&gt;=$F51,EP$6&lt;=$H51)*(EO$6-$F51+1),$J51/2,$M51,TRUE))/(1-2*_xlfn.NORM.DIST(0,$J51/2,$M51,TRUE))*$D51+($K51="Steady Growth")*(AND(EP$6&gt;=$F51,EP$6&lt;=$H51)*((EP$6-$F51+1)/($J51*($J51+1)/2)*$D51))+($K51="custom")*CustCF!EJ51</f>
        <v>0</v>
      </c>
      <c r="EQ51" s="95">
        <f>($K51="Bell Curve")*(_xlfn.NORM.DIST(AND(EQ$6&gt;=$F51,EQ$6&lt;=$H51)*(EQ$6-$F51+1),$J51/2,$M51,TRUE)-_xlfn.NORM.DIST(AND(EQ$6&gt;=$F51,EQ$6&lt;=$H51)*(EP$6-$F51+1),$J51/2,$M51,TRUE))/(1-2*_xlfn.NORM.DIST(0,$J51/2,$M51,TRUE))*$D51+($K51="Steady Growth")*(AND(EQ$6&gt;=$F51,EQ$6&lt;=$H51)*((EQ$6-$F51+1)/($J51*($J51+1)/2)*$D51))+($K51="custom")*CustCF!EK51</f>
        <v>0</v>
      </c>
      <c r="ER51" s="95">
        <f>($K51="Bell Curve")*(_xlfn.NORM.DIST(AND(ER$6&gt;=$F51,ER$6&lt;=$H51)*(ER$6-$F51+1),$J51/2,$M51,TRUE)-_xlfn.NORM.DIST(AND(ER$6&gt;=$F51,ER$6&lt;=$H51)*(EQ$6-$F51+1),$J51/2,$M51,TRUE))/(1-2*_xlfn.NORM.DIST(0,$J51/2,$M51,TRUE))*$D51+($K51="Steady Growth")*(AND(ER$6&gt;=$F51,ER$6&lt;=$H51)*((ER$6-$F51+1)/($J51*($J51+1)/2)*$D51))+($K51="custom")*CustCF!EL51</f>
        <v>0</v>
      </c>
      <c r="ES51" s="95">
        <f>($K51="Bell Curve")*(_xlfn.NORM.DIST(AND(ES$6&gt;=$F51,ES$6&lt;=$H51)*(ES$6-$F51+1),$J51/2,$M51,TRUE)-_xlfn.NORM.DIST(AND(ES$6&gt;=$F51,ES$6&lt;=$H51)*(ER$6-$F51+1),$J51/2,$M51,TRUE))/(1-2*_xlfn.NORM.DIST(0,$J51/2,$M51,TRUE))*$D51+($K51="Steady Growth")*(AND(ES$6&gt;=$F51,ES$6&lt;=$H51)*((ES$6-$F51+1)/($J51*($J51+1)/2)*$D51))+($K51="custom")*CustCF!EM51</f>
        <v>0</v>
      </c>
      <c r="ET51" s="95">
        <f>($K51="Bell Curve")*(_xlfn.NORM.DIST(AND(ET$6&gt;=$F51,ET$6&lt;=$H51)*(ET$6-$F51+1),$J51/2,$M51,TRUE)-_xlfn.NORM.DIST(AND(ET$6&gt;=$F51,ET$6&lt;=$H51)*(ES$6-$F51+1),$J51/2,$M51,TRUE))/(1-2*_xlfn.NORM.DIST(0,$J51/2,$M51,TRUE))*$D51+($K51="Steady Growth")*(AND(ET$6&gt;=$F51,ET$6&lt;=$H51)*((ET$6-$F51+1)/($J51*($J51+1)/2)*$D51))+($K51="custom")*CustCF!EN51</f>
        <v>0</v>
      </c>
      <c r="EU51" s="95">
        <f>($K51="Bell Curve")*(_xlfn.NORM.DIST(AND(EU$6&gt;=$F51,EU$6&lt;=$H51)*(EU$6-$F51+1),$J51/2,$M51,TRUE)-_xlfn.NORM.DIST(AND(EU$6&gt;=$F51,EU$6&lt;=$H51)*(ET$6-$F51+1),$J51/2,$M51,TRUE))/(1-2*_xlfn.NORM.DIST(0,$J51/2,$M51,TRUE))*$D51+($K51="Steady Growth")*(AND(EU$6&gt;=$F51,EU$6&lt;=$H51)*((EU$6-$F51+1)/($J51*($J51+1)/2)*$D51))+($K51="custom")*CustCF!EO51</f>
        <v>0</v>
      </c>
      <c r="EV51" s="95">
        <f>($K51="Bell Curve")*(_xlfn.NORM.DIST(AND(EV$6&gt;=$F51,EV$6&lt;=$H51)*(EV$6-$F51+1),$J51/2,$M51,TRUE)-_xlfn.NORM.DIST(AND(EV$6&gt;=$F51,EV$6&lt;=$H51)*(EU$6-$F51+1),$J51/2,$M51,TRUE))/(1-2*_xlfn.NORM.DIST(0,$J51/2,$M51,TRUE))*$D51+($K51="Steady Growth")*(AND(EV$6&gt;=$F51,EV$6&lt;=$H51)*((EV$6-$F51+1)/($J51*($J51+1)/2)*$D51))+($K51="custom")*CustCF!EP51</f>
        <v>0</v>
      </c>
      <c r="EW51" s="95">
        <f>($K51="Bell Curve")*(_xlfn.NORM.DIST(AND(EW$6&gt;=$F51,EW$6&lt;=$H51)*(EW$6-$F51+1),$J51/2,$M51,TRUE)-_xlfn.NORM.DIST(AND(EW$6&gt;=$F51,EW$6&lt;=$H51)*(EV$6-$F51+1),$J51/2,$M51,TRUE))/(1-2*_xlfn.NORM.DIST(0,$J51/2,$M51,TRUE))*$D51+($K51="Steady Growth")*(AND(EW$6&gt;=$F51,EW$6&lt;=$H51)*((EW$6-$F51+1)/($J51*($J51+1)/2)*$D51))+($K51="custom")*CustCF!EQ51</f>
        <v>0</v>
      </c>
      <c r="EX51" s="95">
        <f>($K51="Bell Curve")*(_xlfn.NORM.DIST(AND(EX$6&gt;=$F51,EX$6&lt;=$H51)*(EX$6-$F51+1),$J51/2,$M51,TRUE)-_xlfn.NORM.DIST(AND(EX$6&gt;=$F51,EX$6&lt;=$H51)*(EW$6-$F51+1),$J51/2,$M51,TRUE))/(1-2*_xlfn.NORM.DIST(0,$J51/2,$M51,TRUE))*$D51+($K51="Steady Growth")*(AND(EX$6&gt;=$F51,EX$6&lt;=$H51)*((EX$6-$F51+1)/($J51*($J51+1)/2)*$D51))+($K51="custom")*CustCF!ER51</f>
        <v>0</v>
      </c>
      <c r="EY51" s="95">
        <f>($K51="Bell Curve")*(_xlfn.NORM.DIST(AND(EY$6&gt;=$F51,EY$6&lt;=$H51)*(EY$6-$F51+1),$J51/2,$M51,TRUE)-_xlfn.NORM.DIST(AND(EY$6&gt;=$F51,EY$6&lt;=$H51)*(EX$6-$F51+1),$J51/2,$M51,TRUE))/(1-2*_xlfn.NORM.DIST(0,$J51/2,$M51,TRUE))*$D51+($K51="Steady Growth")*(AND(EY$6&gt;=$F51,EY$6&lt;=$H51)*((EY$6-$F51+1)/($J51*($J51+1)/2)*$D51))+($K51="custom")*CustCF!ES51</f>
        <v>0</v>
      </c>
      <c r="EZ51" s="95">
        <f>($K51="Bell Curve")*(_xlfn.NORM.DIST(AND(EZ$6&gt;=$F51,EZ$6&lt;=$H51)*(EZ$6-$F51+1),$J51/2,$M51,TRUE)-_xlfn.NORM.DIST(AND(EZ$6&gt;=$F51,EZ$6&lt;=$H51)*(EY$6-$F51+1),$J51/2,$M51,TRUE))/(1-2*_xlfn.NORM.DIST(0,$J51/2,$M51,TRUE))*$D51+($K51="Steady Growth")*(AND(EZ$6&gt;=$F51,EZ$6&lt;=$H51)*((EZ$6-$F51+1)/($J51*($J51+1)/2)*$D51))+($K51="custom")*CustCF!ET51</f>
        <v>0</v>
      </c>
      <c r="FA51" s="95">
        <f>($K51="Bell Curve")*(_xlfn.NORM.DIST(AND(FA$6&gt;=$F51,FA$6&lt;=$H51)*(FA$6-$F51+1),$J51/2,$M51,TRUE)-_xlfn.NORM.DIST(AND(FA$6&gt;=$F51,FA$6&lt;=$H51)*(EZ$6-$F51+1),$J51/2,$M51,TRUE))/(1-2*_xlfn.NORM.DIST(0,$J51/2,$M51,TRUE))*$D51+($K51="Steady Growth")*(AND(FA$6&gt;=$F51,FA$6&lt;=$H51)*((FA$6-$F51+1)/($J51*($J51+1)/2)*$D51))+($K51="custom")*CustCF!EU51</f>
        <v>0</v>
      </c>
      <c r="FB51" s="95">
        <f>($K51="Bell Curve")*(_xlfn.NORM.DIST(AND(FB$6&gt;=$F51,FB$6&lt;=$H51)*(FB$6-$F51+1),$J51/2,$M51,TRUE)-_xlfn.NORM.DIST(AND(FB$6&gt;=$F51,FB$6&lt;=$H51)*(FA$6-$F51+1),$J51/2,$M51,TRUE))/(1-2*_xlfn.NORM.DIST(0,$J51/2,$M51,TRUE))*$D51+($K51="Steady Growth")*(AND(FB$6&gt;=$F51,FB$6&lt;=$H51)*((FB$6-$F51+1)/($J51*($J51+1)/2)*$D51))+($K51="custom")*CustCF!EV51</f>
        <v>0</v>
      </c>
      <c r="FC51" s="95">
        <f>($K51="Bell Curve")*(_xlfn.NORM.DIST(AND(FC$6&gt;=$F51,FC$6&lt;=$H51)*(FC$6-$F51+1),$J51/2,$M51,TRUE)-_xlfn.NORM.DIST(AND(FC$6&gt;=$F51,FC$6&lt;=$H51)*(FB$6-$F51+1),$J51/2,$M51,TRUE))/(1-2*_xlfn.NORM.DIST(0,$J51/2,$M51,TRUE))*$D51+($K51="Steady Growth")*(AND(FC$6&gt;=$F51,FC$6&lt;=$H51)*((FC$6-$F51+1)/($J51*($J51+1)/2)*$D51))+($K51="custom")*CustCF!EW51</f>
        <v>0</v>
      </c>
      <c r="FD51" s="95">
        <f>($K51="Bell Curve")*(_xlfn.NORM.DIST(AND(FD$6&gt;=$F51,FD$6&lt;=$H51)*(FD$6-$F51+1),$J51/2,$M51,TRUE)-_xlfn.NORM.DIST(AND(FD$6&gt;=$F51,FD$6&lt;=$H51)*(FC$6-$F51+1),$J51/2,$M51,TRUE))/(1-2*_xlfn.NORM.DIST(0,$J51/2,$M51,TRUE))*$D51+($K51="Steady Growth")*(AND(FD$6&gt;=$F51,FD$6&lt;=$H51)*((FD$6-$F51+1)/($J51*($J51+1)/2)*$D51))+($K51="custom")*CustCF!EX51</f>
        <v>0</v>
      </c>
      <c r="FE51" s="95">
        <f>($K51="Bell Curve")*(_xlfn.NORM.DIST(AND(FE$6&gt;=$F51,FE$6&lt;=$H51)*(FE$6-$F51+1),$J51/2,$M51,TRUE)-_xlfn.NORM.DIST(AND(FE$6&gt;=$F51,FE$6&lt;=$H51)*(FD$6-$F51+1),$J51/2,$M51,TRUE))/(1-2*_xlfn.NORM.DIST(0,$J51/2,$M51,TRUE))*$D51+($K51="Steady Growth")*(AND(FE$6&gt;=$F51,FE$6&lt;=$H51)*((FE$6-$F51+1)/($J51*($J51+1)/2)*$D51))+($K51="custom")*CustCF!EY51</f>
        <v>0</v>
      </c>
      <c r="FF51" s="95">
        <f>($K51="Bell Curve")*(_xlfn.NORM.DIST(AND(FF$6&gt;=$F51,FF$6&lt;=$H51)*(FF$6-$F51+1),$J51/2,$M51,TRUE)-_xlfn.NORM.DIST(AND(FF$6&gt;=$F51,FF$6&lt;=$H51)*(FE$6-$F51+1),$J51/2,$M51,TRUE))/(1-2*_xlfn.NORM.DIST(0,$J51/2,$M51,TRUE))*$D51+($K51="Steady Growth")*(AND(FF$6&gt;=$F51,FF$6&lt;=$H51)*((FF$6-$F51+1)/($J51*($J51+1)/2)*$D51))+($K51="custom")*CustCF!EZ51</f>
        <v>0</v>
      </c>
      <c r="FG51" s="95">
        <f>($K51="Bell Curve")*(_xlfn.NORM.DIST(AND(FG$6&gt;=$F51,FG$6&lt;=$H51)*(FG$6-$F51+1),$J51/2,$M51,TRUE)-_xlfn.NORM.DIST(AND(FG$6&gt;=$F51,FG$6&lt;=$H51)*(FF$6-$F51+1),$J51/2,$M51,TRUE))/(1-2*_xlfn.NORM.DIST(0,$J51/2,$M51,TRUE))*$D51+($K51="Steady Growth")*(AND(FG$6&gt;=$F51,FG$6&lt;=$H51)*((FG$6-$F51+1)/($J51*($J51+1)/2)*$D51))+($K51="custom")*CustCF!FA51</f>
        <v>0</v>
      </c>
      <c r="FH51" s="95">
        <f>($K51="Bell Curve")*(_xlfn.NORM.DIST(AND(FH$6&gt;=$F51,FH$6&lt;=$H51)*(FH$6-$F51+1),$J51/2,$M51,TRUE)-_xlfn.NORM.DIST(AND(FH$6&gt;=$F51,FH$6&lt;=$H51)*(FG$6-$F51+1),$J51/2,$M51,TRUE))/(1-2*_xlfn.NORM.DIST(0,$J51/2,$M51,TRUE))*$D51+($K51="Steady Growth")*(AND(FH$6&gt;=$F51,FH$6&lt;=$H51)*((FH$6-$F51+1)/($J51*($J51+1)/2)*$D51))+($K51="custom")*CustCF!FB51</f>
        <v>0</v>
      </c>
      <c r="FI51" s="95">
        <f>($K51="Bell Curve")*(_xlfn.NORM.DIST(AND(FI$6&gt;=$F51,FI$6&lt;=$H51)*(FI$6-$F51+1),$J51/2,$M51,TRUE)-_xlfn.NORM.DIST(AND(FI$6&gt;=$F51,FI$6&lt;=$H51)*(FH$6-$F51+1),$J51/2,$M51,TRUE))/(1-2*_xlfn.NORM.DIST(0,$J51/2,$M51,TRUE))*$D51+($K51="Steady Growth")*(AND(FI$6&gt;=$F51,FI$6&lt;=$H51)*((FI$6-$F51+1)/($J51*($J51+1)/2)*$D51))+($K51="custom")*CustCF!FC51</f>
        <v>0</v>
      </c>
      <c r="FJ51" s="95">
        <f>($K51="Bell Curve")*(_xlfn.NORM.DIST(AND(FJ$6&gt;=$F51,FJ$6&lt;=$H51)*(FJ$6-$F51+1),$J51/2,$M51,TRUE)-_xlfn.NORM.DIST(AND(FJ$6&gt;=$F51,FJ$6&lt;=$H51)*(FI$6-$F51+1),$J51/2,$M51,TRUE))/(1-2*_xlfn.NORM.DIST(0,$J51/2,$M51,TRUE))*$D51+($K51="Steady Growth")*(AND(FJ$6&gt;=$F51,FJ$6&lt;=$H51)*((FJ$6-$F51+1)/($J51*($J51+1)/2)*$D51))+($K51="custom")*CustCF!FD51</f>
        <v>0</v>
      </c>
      <c r="FK51" s="95">
        <f>($K51="Bell Curve")*(_xlfn.NORM.DIST(AND(FK$6&gt;=$F51,FK$6&lt;=$H51)*(FK$6-$F51+1),$J51/2,$M51,TRUE)-_xlfn.NORM.DIST(AND(FK$6&gt;=$F51,FK$6&lt;=$H51)*(FJ$6-$F51+1),$J51/2,$M51,TRUE))/(1-2*_xlfn.NORM.DIST(0,$J51/2,$M51,TRUE))*$D51+($K51="Steady Growth")*(AND(FK$6&gt;=$F51,FK$6&lt;=$H51)*((FK$6-$F51+1)/($J51*($J51+1)/2)*$D51))+($K51="custom")*CustCF!FE51</f>
        <v>0</v>
      </c>
      <c r="FL51" s="95">
        <f>($K51="Bell Curve")*(_xlfn.NORM.DIST(AND(FL$6&gt;=$F51,FL$6&lt;=$H51)*(FL$6-$F51+1),$J51/2,$M51,TRUE)-_xlfn.NORM.DIST(AND(FL$6&gt;=$F51,FL$6&lt;=$H51)*(FK$6-$F51+1),$J51/2,$M51,TRUE))/(1-2*_xlfn.NORM.DIST(0,$J51/2,$M51,TRUE))*$D51+($K51="Steady Growth")*(AND(FL$6&gt;=$F51,FL$6&lt;=$H51)*((FL$6-$F51+1)/($J51*($J51+1)/2)*$D51))+($K51="custom")*CustCF!FF51</f>
        <v>0</v>
      </c>
      <c r="FM51" s="95">
        <f>($K51="Bell Curve")*(_xlfn.NORM.DIST(AND(FM$6&gt;=$F51,FM$6&lt;=$H51)*(FM$6-$F51+1),$J51/2,$M51,TRUE)-_xlfn.NORM.DIST(AND(FM$6&gt;=$F51,FM$6&lt;=$H51)*(FL$6-$F51+1),$J51/2,$M51,TRUE))/(1-2*_xlfn.NORM.DIST(0,$J51/2,$M51,TRUE))*$D51+($K51="Steady Growth")*(AND(FM$6&gt;=$F51,FM$6&lt;=$H51)*((FM$6-$F51+1)/($J51*($J51+1)/2)*$D51))+($K51="custom")*CustCF!FG51</f>
        <v>0</v>
      </c>
      <c r="FN51" s="95">
        <f>($K51="Bell Curve")*(_xlfn.NORM.DIST(AND(FN$6&gt;=$F51,FN$6&lt;=$H51)*(FN$6-$F51+1),$J51/2,$M51,TRUE)-_xlfn.NORM.DIST(AND(FN$6&gt;=$F51,FN$6&lt;=$H51)*(FM$6-$F51+1),$J51/2,$M51,TRUE))/(1-2*_xlfn.NORM.DIST(0,$J51/2,$M51,TRUE))*$D51+($K51="Steady Growth")*(AND(FN$6&gt;=$F51,FN$6&lt;=$H51)*((FN$6-$F51+1)/($J51*($J51+1)/2)*$D51))+($K51="custom")*CustCF!FH51</f>
        <v>0</v>
      </c>
      <c r="FO51" s="95">
        <f>($K51="Bell Curve")*(_xlfn.NORM.DIST(AND(FO$6&gt;=$F51,FO$6&lt;=$H51)*(FO$6-$F51+1),$J51/2,$M51,TRUE)-_xlfn.NORM.DIST(AND(FO$6&gt;=$F51,FO$6&lt;=$H51)*(FN$6-$F51+1),$J51/2,$M51,TRUE))/(1-2*_xlfn.NORM.DIST(0,$J51/2,$M51,TRUE))*$D51+($K51="Steady Growth")*(AND(FO$6&gt;=$F51,FO$6&lt;=$H51)*((FO$6-$F51+1)/($J51*($J51+1)/2)*$D51))+($K51="custom")*CustCF!FI51</f>
        <v>0</v>
      </c>
      <c r="FP51" s="95">
        <f>($K51="Bell Curve")*(_xlfn.NORM.DIST(AND(FP$6&gt;=$F51,FP$6&lt;=$H51)*(FP$6-$F51+1),$J51/2,$M51,TRUE)-_xlfn.NORM.DIST(AND(FP$6&gt;=$F51,FP$6&lt;=$H51)*(FO$6-$F51+1),$J51/2,$M51,TRUE))/(1-2*_xlfn.NORM.DIST(0,$J51/2,$M51,TRUE))*$D51+($K51="Steady Growth")*(AND(FP$6&gt;=$F51,FP$6&lt;=$H51)*((FP$6-$F51+1)/($J51*($J51+1)/2)*$D51))+($K51="custom")*CustCF!FJ51</f>
        <v>0</v>
      </c>
      <c r="FQ51" s="95">
        <f>($K51="Bell Curve")*(_xlfn.NORM.DIST(AND(FQ$6&gt;=$F51,FQ$6&lt;=$H51)*(FQ$6-$F51+1),$J51/2,$M51,TRUE)-_xlfn.NORM.DIST(AND(FQ$6&gt;=$F51,FQ$6&lt;=$H51)*(FP$6-$F51+1),$J51/2,$M51,TRUE))/(1-2*_xlfn.NORM.DIST(0,$J51/2,$M51,TRUE))*$D51+($K51="Steady Growth")*(AND(FQ$6&gt;=$F51,FQ$6&lt;=$H51)*((FQ$6-$F51+1)/($J51*($J51+1)/2)*$D51))+($K51="custom")*CustCF!FK51</f>
        <v>0</v>
      </c>
      <c r="FR51" s="95">
        <f>($K51="Bell Curve")*(_xlfn.NORM.DIST(AND(FR$6&gt;=$F51,FR$6&lt;=$H51)*(FR$6-$F51+1),$J51/2,$M51,TRUE)-_xlfn.NORM.DIST(AND(FR$6&gt;=$F51,FR$6&lt;=$H51)*(FQ$6-$F51+1),$J51/2,$M51,TRUE))/(1-2*_xlfn.NORM.DIST(0,$J51/2,$M51,TRUE))*$D51+($K51="Steady Growth")*(AND(FR$6&gt;=$F51,FR$6&lt;=$H51)*((FR$6-$F51+1)/($J51*($J51+1)/2)*$D51))+($K51="custom")*CustCF!FL51</f>
        <v>0</v>
      </c>
      <c r="FS51" s="95">
        <f>($K51="Bell Curve")*(_xlfn.NORM.DIST(AND(FS$6&gt;=$F51,FS$6&lt;=$H51)*(FS$6-$F51+1),$J51/2,$M51,TRUE)-_xlfn.NORM.DIST(AND(FS$6&gt;=$F51,FS$6&lt;=$H51)*(FR$6-$F51+1),$J51/2,$M51,TRUE))/(1-2*_xlfn.NORM.DIST(0,$J51/2,$M51,TRUE))*$D51+($K51="Steady Growth")*(AND(FS$6&gt;=$F51,FS$6&lt;=$H51)*((FS$6-$F51+1)/($J51*($J51+1)/2)*$D51))+($K51="custom")*CustCF!FM51</f>
        <v>0</v>
      </c>
      <c r="FT51" s="95">
        <f>($K51="Bell Curve")*(_xlfn.NORM.DIST(AND(FT$6&gt;=$F51,FT$6&lt;=$H51)*(FT$6-$F51+1),$J51/2,$M51,TRUE)-_xlfn.NORM.DIST(AND(FT$6&gt;=$F51,FT$6&lt;=$H51)*(FS$6-$F51+1),$J51/2,$M51,TRUE))/(1-2*_xlfn.NORM.DIST(0,$J51/2,$M51,TRUE))*$D51+($K51="Steady Growth")*(AND(FT$6&gt;=$F51,FT$6&lt;=$H51)*((FT$6-$F51+1)/($J51*($J51+1)/2)*$D51))+($K51="custom")*CustCF!FN51</f>
        <v>0</v>
      </c>
      <c r="FU51" s="95">
        <f>($K51="Bell Curve")*(_xlfn.NORM.DIST(AND(FU$6&gt;=$F51,FU$6&lt;=$H51)*(FU$6-$F51+1),$J51/2,$M51,TRUE)-_xlfn.NORM.DIST(AND(FU$6&gt;=$F51,FU$6&lt;=$H51)*(FT$6-$F51+1),$J51/2,$M51,TRUE))/(1-2*_xlfn.NORM.DIST(0,$J51/2,$M51,TRUE))*$D51+($K51="Steady Growth")*(AND(FU$6&gt;=$F51,FU$6&lt;=$H51)*((FU$6-$F51+1)/($J51*($J51+1)/2)*$D51))+($K51="custom")*CustCF!FO51</f>
        <v>0</v>
      </c>
      <c r="FV51" s="95">
        <f>($K51="Bell Curve")*(_xlfn.NORM.DIST(AND(FV$6&gt;=$F51,FV$6&lt;=$H51)*(FV$6-$F51+1),$J51/2,$M51,TRUE)-_xlfn.NORM.DIST(AND(FV$6&gt;=$F51,FV$6&lt;=$H51)*(FU$6-$F51+1),$J51/2,$M51,TRUE))/(1-2*_xlfn.NORM.DIST(0,$J51/2,$M51,TRUE))*$D51+($K51="Steady Growth")*(AND(FV$6&gt;=$F51,FV$6&lt;=$H51)*((FV$6-$F51+1)/($J51*($J51+1)/2)*$D51))+($K51="custom")*CustCF!FP51</f>
        <v>0</v>
      </c>
      <c r="FW51" s="95">
        <f>($K51="Bell Curve")*(_xlfn.NORM.DIST(AND(FW$6&gt;=$F51,FW$6&lt;=$H51)*(FW$6-$F51+1),$J51/2,$M51,TRUE)-_xlfn.NORM.DIST(AND(FW$6&gt;=$F51,FW$6&lt;=$H51)*(FV$6-$F51+1),$J51/2,$M51,TRUE))/(1-2*_xlfn.NORM.DIST(0,$J51/2,$M51,TRUE))*$D51+($K51="Steady Growth")*(AND(FW$6&gt;=$F51,FW$6&lt;=$H51)*((FW$6-$F51+1)/($J51*($J51+1)/2)*$D51))+($K51="custom")*CustCF!FQ51</f>
        <v>0</v>
      </c>
      <c r="FX51" s="95">
        <f>($K51="Bell Curve")*(_xlfn.NORM.DIST(AND(FX$6&gt;=$F51,FX$6&lt;=$H51)*(FX$6-$F51+1),$J51/2,$M51,TRUE)-_xlfn.NORM.DIST(AND(FX$6&gt;=$F51,FX$6&lt;=$H51)*(FW$6-$F51+1),$J51/2,$M51,TRUE))/(1-2*_xlfn.NORM.DIST(0,$J51/2,$M51,TRUE))*$D51+($K51="Steady Growth")*(AND(FX$6&gt;=$F51,FX$6&lt;=$H51)*((FX$6-$F51+1)/($J51*($J51+1)/2)*$D51))+($K51="custom")*CustCF!FR51</f>
        <v>0</v>
      </c>
      <c r="FY51" s="95">
        <f>($K51="Bell Curve")*(_xlfn.NORM.DIST(AND(FY$6&gt;=$F51,FY$6&lt;=$H51)*(FY$6-$F51+1),$J51/2,$M51,TRUE)-_xlfn.NORM.DIST(AND(FY$6&gt;=$F51,FY$6&lt;=$H51)*(FX$6-$F51+1),$J51/2,$M51,TRUE))/(1-2*_xlfn.NORM.DIST(0,$J51/2,$M51,TRUE))*$D51+($K51="Steady Growth")*(AND(FY$6&gt;=$F51,FY$6&lt;=$H51)*((FY$6-$F51+1)/($J51*($J51+1)/2)*$D51))+($K51="custom")*CustCF!FS51</f>
        <v>0</v>
      </c>
      <c r="FZ51" s="95">
        <f>($K51="Bell Curve")*(_xlfn.NORM.DIST(AND(FZ$6&gt;=$F51,FZ$6&lt;=$H51)*(FZ$6-$F51+1),$J51/2,$M51,TRUE)-_xlfn.NORM.DIST(AND(FZ$6&gt;=$F51,FZ$6&lt;=$H51)*(FY$6-$F51+1),$J51/2,$M51,TRUE))/(1-2*_xlfn.NORM.DIST(0,$J51/2,$M51,TRUE))*$D51+($K51="Steady Growth")*(AND(FZ$6&gt;=$F51,FZ$6&lt;=$H51)*((FZ$6-$F51+1)/($J51*($J51+1)/2)*$D51))+($K51="custom")*CustCF!FT51</f>
        <v>0</v>
      </c>
      <c r="GA51" s="95">
        <f>($K51="Bell Curve")*(_xlfn.NORM.DIST(AND(GA$6&gt;=$F51,GA$6&lt;=$H51)*(GA$6-$F51+1),$J51/2,$M51,TRUE)-_xlfn.NORM.DIST(AND(GA$6&gt;=$F51,GA$6&lt;=$H51)*(FZ$6-$F51+1),$J51/2,$M51,TRUE))/(1-2*_xlfn.NORM.DIST(0,$J51/2,$M51,TRUE))*$D51+($K51="Steady Growth")*(AND(GA$6&gt;=$F51,GA$6&lt;=$H51)*((GA$6-$F51+1)/($J51*($J51+1)/2)*$D51))+($K51="custom")*CustCF!FU51</f>
        <v>0</v>
      </c>
      <c r="GB51" s="95">
        <f>($K51="Bell Curve")*(_xlfn.NORM.DIST(AND(GB$6&gt;=$F51,GB$6&lt;=$H51)*(GB$6-$F51+1),$J51/2,$M51,TRUE)-_xlfn.NORM.DIST(AND(GB$6&gt;=$F51,GB$6&lt;=$H51)*(GA$6-$F51+1),$J51/2,$M51,TRUE))/(1-2*_xlfn.NORM.DIST(0,$J51/2,$M51,TRUE))*$D51+($K51="Steady Growth")*(AND(GB$6&gt;=$F51,GB$6&lt;=$H51)*((GB$6-$F51+1)/($J51*($J51+1)/2)*$D51))+($K51="custom")*CustCF!FV51</f>
        <v>0</v>
      </c>
      <c r="GC51" s="95">
        <f>($K51="Bell Curve")*(_xlfn.NORM.DIST(AND(GC$6&gt;=$F51,GC$6&lt;=$H51)*(GC$6-$F51+1),$J51/2,$M51,TRUE)-_xlfn.NORM.DIST(AND(GC$6&gt;=$F51,GC$6&lt;=$H51)*(GB$6-$F51+1),$J51/2,$M51,TRUE))/(1-2*_xlfn.NORM.DIST(0,$J51/2,$M51,TRUE))*$D51+($K51="Steady Growth")*(AND(GC$6&gt;=$F51,GC$6&lt;=$H51)*((GC$6-$F51+1)/($J51*($J51+1)/2)*$D51))+($K51="custom")*CustCF!FW51</f>
        <v>0</v>
      </c>
      <c r="GD51" s="95">
        <f>($K51="Bell Curve")*(_xlfn.NORM.DIST(AND(GD$6&gt;=$F51,GD$6&lt;=$H51)*(GD$6-$F51+1),$J51/2,$M51,TRUE)-_xlfn.NORM.DIST(AND(GD$6&gt;=$F51,GD$6&lt;=$H51)*(GC$6-$F51+1),$J51/2,$M51,TRUE))/(1-2*_xlfn.NORM.DIST(0,$J51/2,$M51,TRUE))*$D51+($K51="Steady Growth")*(AND(GD$6&gt;=$F51,GD$6&lt;=$H51)*((GD$6-$F51+1)/($J51*($J51+1)/2)*$D51))+($K51="custom")*CustCF!FX51</f>
        <v>0</v>
      </c>
      <c r="GE51" s="95">
        <f>($K51="Bell Curve")*(_xlfn.NORM.DIST(AND(GE$6&gt;=$F51,GE$6&lt;=$H51)*(GE$6-$F51+1),$J51/2,$M51,TRUE)-_xlfn.NORM.DIST(AND(GE$6&gt;=$F51,GE$6&lt;=$H51)*(GD$6-$F51+1),$J51/2,$M51,TRUE))/(1-2*_xlfn.NORM.DIST(0,$J51/2,$M51,TRUE))*$D51+($K51="Steady Growth")*(AND(GE$6&gt;=$F51,GE$6&lt;=$H51)*((GE$6-$F51+1)/($J51*($J51+1)/2)*$D51))+($K51="custom")*CustCF!FY51</f>
        <v>0</v>
      </c>
      <c r="GF51" s="95">
        <f>($K51="Bell Curve")*(_xlfn.NORM.DIST(AND(GF$6&gt;=$F51,GF$6&lt;=$H51)*(GF$6-$F51+1),$J51/2,$M51,TRUE)-_xlfn.NORM.DIST(AND(GF$6&gt;=$F51,GF$6&lt;=$H51)*(GE$6-$F51+1),$J51/2,$M51,TRUE))/(1-2*_xlfn.NORM.DIST(0,$J51/2,$M51,TRUE))*$D51+($K51="Steady Growth")*(AND(GF$6&gt;=$F51,GF$6&lt;=$H51)*((GF$6-$F51+1)/($J51*($J51+1)/2)*$D51))+($K51="custom")*CustCF!FZ51</f>
        <v>0</v>
      </c>
      <c r="GG51" s="95">
        <f>($K51="Bell Curve")*(_xlfn.NORM.DIST(AND(GG$6&gt;=$F51,GG$6&lt;=$H51)*(GG$6-$F51+1),$J51/2,$M51,TRUE)-_xlfn.NORM.DIST(AND(GG$6&gt;=$F51,GG$6&lt;=$H51)*(GF$6-$F51+1),$J51/2,$M51,TRUE))/(1-2*_xlfn.NORM.DIST(0,$J51/2,$M51,TRUE))*$D51+($K51="Steady Growth")*(AND(GG$6&gt;=$F51,GG$6&lt;=$H51)*((GG$6-$F51+1)/($J51*($J51+1)/2)*$D51))+($K51="custom")*CustCF!GA51</f>
        <v>0</v>
      </c>
      <c r="GH51" s="95">
        <f>($K51="Bell Curve")*(_xlfn.NORM.DIST(AND(GH$6&gt;=$F51,GH$6&lt;=$H51)*(GH$6-$F51+1),$J51/2,$M51,TRUE)-_xlfn.NORM.DIST(AND(GH$6&gt;=$F51,GH$6&lt;=$H51)*(GG$6-$F51+1),$J51/2,$M51,TRUE))/(1-2*_xlfn.NORM.DIST(0,$J51/2,$M51,TRUE))*$D51+($K51="Steady Growth")*(AND(GH$6&gt;=$F51,GH$6&lt;=$H51)*((GH$6-$F51+1)/($J51*($J51+1)/2)*$D51))+($K51="custom")*CustCF!GB51</f>
        <v>0</v>
      </c>
      <c r="GI51" s="95">
        <f>($K51="Bell Curve")*(_xlfn.NORM.DIST(AND(GI$6&gt;=$F51,GI$6&lt;=$H51)*(GI$6-$F51+1),$J51/2,$M51,TRUE)-_xlfn.NORM.DIST(AND(GI$6&gt;=$F51,GI$6&lt;=$H51)*(GH$6-$F51+1),$J51/2,$M51,TRUE))/(1-2*_xlfn.NORM.DIST(0,$J51/2,$M51,TRUE))*$D51+($K51="Steady Growth")*(AND(GI$6&gt;=$F51,GI$6&lt;=$H51)*((GI$6-$F51+1)/($J51*($J51+1)/2)*$D51))+($K51="custom")*CustCF!GC51</f>
        <v>0</v>
      </c>
      <c r="GJ51" s="95">
        <f>($K51="Bell Curve")*(_xlfn.NORM.DIST(AND(GJ$6&gt;=$F51,GJ$6&lt;=$H51)*(GJ$6-$F51+1),$J51/2,$M51,TRUE)-_xlfn.NORM.DIST(AND(GJ$6&gt;=$F51,GJ$6&lt;=$H51)*(GI$6-$F51+1),$J51/2,$M51,TRUE))/(1-2*_xlfn.NORM.DIST(0,$J51/2,$M51,TRUE))*$D51+($K51="Steady Growth")*(AND(GJ$6&gt;=$F51,GJ$6&lt;=$H51)*((GJ$6-$F51+1)/($J51*($J51+1)/2)*$D51))+($K51="custom")*CustCF!GD51</f>
        <v>0</v>
      </c>
      <c r="GK51" s="95">
        <f>($K51="Bell Curve")*(_xlfn.NORM.DIST(AND(GK$6&gt;=$F51,GK$6&lt;=$H51)*(GK$6-$F51+1),$J51/2,$M51,TRUE)-_xlfn.NORM.DIST(AND(GK$6&gt;=$F51,GK$6&lt;=$H51)*(GJ$6-$F51+1),$J51/2,$M51,TRUE))/(1-2*_xlfn.NORM.DIST(0,$J51/2,$M51,TRUE))*$D51+($K51="Steady Growth")*(AND(GK$6&gt;=$F51,GK$6&lt;=$H51)*((GK$6-$F51+1)/($J51*($J51+1)/2)*$D51))+($K51="custom")*CustCF!GE51</f>
        <v>0</v>
      </c>
      <c r="GL51" s="95">
        <f>($K51="Bell Curve")*(_xlfn.NORM.DIST(AND(GL$6&gt;=$F51,GL$6&lt;=$H51)*(GL$6-$F51+1),$J51/2,$M51,TRUE)-_xlfn.NORM.DIST(AND(GL$6&gt;=$F51,GL$6&lt;=$H51)*(GK$6-$F51+1),$J51/2,$M51,TRUE))/(1-2*_xlfn.NORM.DIST(0,$J51/2,$M51,TRUE))*$D51+($K51="Steady Growth")*(AND(GL$6&gt;=$F51,GL$6&lt;=$H51)*((GL$6-$F51+1)/($J51*($J51+1)/2)*$D51))+($K51="custom")*CustCF!GF51</f>
        <v>0</v>
      </c>
      <c r="GM51" s="95">
        <f>($K51="Bell Curve")*(_xlfn.NORM.DIST(AND(GM$6&gt;=$F51,GM$6&lt;=$H51)*(GM$6-$F51+1),$J51/2,$M51,TRUE)-_xlfn.NORM.DIST(AND(GM$6&gt;=$F51,GM$6&lt;=$H51)*(GL$6-$F51+1),$J51/2,$M51,TRUE))/(1-2*_xlfn.NORM.DIST(0,$J51/2,$M51,TRUE))*$D51+($K51="Steady Growth")*(AND(GM$6&gt;=$F51,GM$6&lt;=$H51)*((GM$6-$F51+1)/($J51*($J51+1)/2)*$D51))+($K51="custom")*CustCF!GG51</f>
        <v>0</v>
      </c>
      <c r="GN51" s="268">
        <f>($K51="Bell Curve")*(_xlfn.NORM.DIST(AND(GN$6&gt;=$F51,GN$6&lt;=$H51)*(GN$6-$F51+1),$J51/2,$M51,TRUE)-_xlfn.NORM.DIST(AND(GN$6&gt;=$F51,GN$6&lt;=$H51)*(GM$6-$F51+1),$J51/2,$M51,TRUE))/(1-2*_xlfn.NORM.DIST(0,$J51/2,$M51,TRUE))*$D51+($K51="Steady Growth")*(AND(GN$6&gt;=$F51,GN$6&lt;=$H51)*((GN$6-$F51+1)/($J51*($J51+1)/2)*$D51))+($K51="custom")*CustCF!GH51</f>
        <v>0</v>
      </c>
      <c r="GO51" s="1"/>
      <c r="GP51" s="67"/>
    </row>
    <row r="52" spans="1:198" customFormat="1" hidden="1" outlineLevel="1" x14ac:dyDescent="0.75">
      <c r="A52" s="1"/>
      <c r="B52" s="1"/>
      <c r="C52" s="262">
        <f>Budget!T27</f>
        <v>0</v>
      </c>
      <c r="D52" s="19">
        <f>Budget!U27</f>
        <v>0</v>
      </c>
      <c r="E52" s="19" t="str">
        <f t="shared" si="33"/>
        <v/>
      </c>
      <c r="F52" s="263">
        <v>0</v>
      </c>
      <c r="G52" s="257">
        <f>IF(L52="custom",CustCF!F52,INDEX($P$8:$GN$8,MATCH(F52,$P$6:$GN$6,0)))</f>
        <v>46053</v>
      </c>
      <c r="H52" s="263">
        <v>0</v>
      </c>
      <c r="I52" s="257">
        <f>IF(L52="custom",CustCF!G52,INDEX($P$8:$GN$8,MATCH(H52,$P$6:$GN$6,0)))</f>
        <v>46053</v>
      </c>
      <c r="J52" s="260">
        <f t="shared" si="34"/>
        <v>1</v>
      </c>
      <c r="K52" s="265" t="s">
        <v>116</v>
      </c>
      <c r="L52" s="266" t="s">
        <v>141</v>
      </c>
      <c r="M52" s="267">
        <f t="shared" si="35"/>
        <v>9</v>
      </c>
      <c r="N52" s="18">
        <f t="shared" si="26"/>
        <v>0</v>
      </c>
      <c r="O52" s="1372">
        <f t="shared" si="16"/>
        <v>0</v>
      </c>
      <c r="P52" s="95">
        <f>($K52="Bell Curve")*(_xlfn.NORM.DIST(AND(P$6&gt;=$F52,P$6&lt;=$H52)*(P$6-$F52+1),$J52/2,$M52,TRUE)-_xlfn.NORM.DIST(AND(P$6&gt;=$F52,P$6&lt;=$H52)*(O$6-$F52+1),$J52/2,$M52,TRUE))/(1-2*_xlfn.NORM.DIST(0,$J52/2,$M52,TRUE))*$D52+($K52="Steady Growth")*(AND(P$6&gt;=$F52,P$6&lt;=$H52)*((P$6-$F52+1)/($J52*($J52+1)/2)*$D52))+($K52="custom")*CustCF!J52</f>
        <v>0</v>
      </c>
      <c r="Q52" s="95">
        <f>($K52="Bell Curve")*(_xlfn.NORM.DIST(AND(Q$6&gt;=$F52,Q$6&lt;=$H52)*(Q$6-$F52+1),$J52/2,$M52,TRUE)-_xlfn.NORM.DIST(AND(Q$6&gt;=$F52,Q$6&lt;=$H52)*(P$6-$F52+1),$J52/2,$M52,TRUE))/(1-2*_xlfn.NORM.DIST(0,$J52/2,$M52,TRUE))*$D52+($K52="Steady Growth")*(AND(Q$6&gt;=$F52,Q$6&lt;=$H52)*((Q$6-$F52+1)/($J52*($J52+1)/2)*$D52))+($K52="custom")*CustCF!K52</f>
        <v>0</v>
      </c>
      <c r="R52" s="95">
        <f>($K52="Bell Curve")*(_xlfn.NORM.DIST(AND(R$6&gt;=$F52,R$6&lt;=$H52)*(R$6-$F52+1),$J52/2,$M52,TRUE)-_xlfn.NORM.DIST(AND(R$6&gt;=$F52,R$6&lt;=$H52)*(Q$6-$F52+1),$J52/2,$M52,TRUE))/(1-2*_xlfn.NORM.DIST(0,$J52/2,$M52,TRUE))*$D52+($K52="Steady Growth")*(AND(R$6&gt;=$F52,R$6&lt;=$H52)*((R$6-$F52+1)/($J52*($J52+1)/2)*$D52))+($K52="custom")*CustCF!L52</f>
        <v>0</v>
      </c>
      <c r="S52" s="95">
        <f>($K52="Bell Curve")*(_xlfn.NORM.DIST(AND(S$6&gt;=$F52,S$6&lt;=$H52)*(S$6-$F52+1),$J52/2,$M52,TRUE)-_xlfn.NORM.DIST(AND(S$6&gt;=$F52,S$6&lt;=$H52)*(R$6-$F52+1),$J52/2,$M52,TRUE))/(1-2*_xlfn.NORM.DIST(0,$J52/2,$M52,TRUE))*$D52+($K52="Steady Growth")*(AND(S$6&gt;=$F52,S$6&lt;=$H52)*((S$6-$F52+1)/($J52*($J52+1)/2)*$D52))+($K52="custom")*CustCF!M52</f>
        <v>0</v>
      </c>
      <c r="T52" s="95">
        <f>($K52="Bell Curve")*(_xlfn.NORM.DIST(AND(T$6&gt;=$F52,T$6&lt;=$H52)*(T$6-$F52+1),$J52/2,$M52,TRUE)-_xlfn.NORM.DIST(AND(T$6&gt;=$F52,T$6&lt;=$H52)*(S$6-$F52+1),$J52/2,$M52,TRUE))/(1-2*_xlfn.NORM.DIST(0,$J52/2,$M52,TRUE))*$D52+($K52="Steady Growth")*(AND(T$6&gt;=$F52,T$6&lt;=$H52)*((T$6-$F52+1)/($J52*($J52+1)/2)*$D52))+($K52="custom")*CustCF!N52</f>
        <v>0</v>
      </c>
      <c r="U52" s="95">
        <f>($K52="Bell Curve")*(_xlfn.NORM.DIST(AND(U$6&gt;=$F52,U$6&lt;=$H52)*(U$6-$F52+1),$J52/2,$M52,TRUE)-_xlfn.NORM.DIST(AND(U$6&gt;=$F52,U$6&lt;=$H52)*(T$6-$F52+1),$J52/2,$M52,TRUE))/(1-2*_xlfn.NORM.DIST(0,$J52/2,$M52,TRUE))*$D52+($K52="Steady Growth")*(AND(U$6&gt;=$F52,U$6&lt;=$H52)*((U$6-$F52+1)/($J52*($J52+1)/2)*$D52))+($K52="custom")*CustCF!O52</f>
        <v>0</v>
      </c>
      <c r="V52" s="95">
        <f>($K52="Bell Curve")*(_xlfn.NORM.DIST(AND(V$6&gt;=$F52,V$6&lt;=$H52)*(V$6-$F52+1),$J52/2,$M52,TRUE)-_xlfn.NORM.DIST(AND(V$6&gt;=$F52,V$6&lt;=$H52)*(U$6-$F52+1),$J52/2,$M52,TRUE))/(1-2*_xlfn.NORM.DIST(0,$J52/2,$M52,TRUE))*$D52+($K52="Steady Growth")*(AND(V$6&gt;=$F52,V$6&lt;=$H52)*((V$6-$F52+1)/($J52*($J52+1)/2)*$D52))+($K52="custom")*CustCF!P52</f>
        <v>0</v>
      </c>
      <c r="W52" s="95">
        <f>($K52="Bell Curve")*(_xlfn.NORM.DIST(AND(W$6&gt;=$F52,W$6&lt;=$H52)*(W$6-$F52+1),$J52/2,$M52,TRUE)-_xlfn.NORM.DIST(AND(W$6&gt;=$F52,W$6&lt;=$H52)*(V$6-$F52+1),$J52/2,$M52,TRUE))/(1-2*_xlfn.NORM.DIST(0,$J52/2,$M52,TRUE))*$D52+($K52="Steady Growth")*(AND(W$6&gt;=$F52,W$6&lt;=$H52)*((W$6-$F52+1)/($J52*($J52+1)/2)*$D52))+($K52="custom")*CustCF!Q52</f>
        <v>0</v>
      </c>
      <c r="X52" s="95">
        <f>($K52="Bell Curve")*(_xlfn.NORM.DIST(AND(X$6&gt;=$F52,X$6&lt;=$H52)*(X$6-$F52+1),$J52/2,$M52,TRUE)-_xlfn.NORM.DIST(AND(X$6&gt;=$F52,X$6&lt;=$H52)*(W$6-$F52+1),$J52/2,$M52,TRUE))/(1-2*_xlfn.NORM.DIST(0,$J52/2,$M52,TRUE))*$D52+($K52="Steady Growth")*(AND(X$6&gt;=$F52,X$6&lt;=$H52)*((X$6-$F52+1)/($J52*($J52+1)/2)*$D52))+($K52="custom")*CustCF!R52</f>
        <v>0</v>
      </c>
      <c r="Y52" s="95">
        <f>($K52="Bell Curve")*(_xlfn.NORM.DIST(AND(Y$6&gt;=$F52,Y$6&lt;=$H52)*(Y$6-$F52+1),$J52/2,$M52,TRUE)-_xlfn.NORM.DIST(AND(Y$6&gt;=$F52,Y$6&lt;=$H52)*(X$6-$F52+1),$J52/2,$M52,TRUE))/(1-2*_xlfn.NORM.DIST(0,$J52/2,$M52,TRUE))*$D52+($K52="Steady Growth")*(AND(Y$6&gt;=$F52,Y$6&lt;=$H52)*((Y$6-$F52+1)/($J52*($J52+1)/2)*$D52))+($K52="custom")*CustCF!S52</f>
        <v>0</v>
      </c>
      <c r="Z52" s="95">
        <f>($K52="Bell Curve")*(_xlfn.NORM.DIST(AND(Z$6&gt;=$F52,Z$6&lt;=$H52)*(Z$6-$F52+1),$J52/2,$M52,TRUE)-_xlfn.NORM.DIST(AND(Z$6&gt;=$F52,Z$6&lt;=$H52)*(Y$6-$F52+1),$J52/2,$M52,TRUE))/(1-2*_xlfn.NORM.DIST(0,$J52/2,$M52,TRUE))*$D52+($K52="Steady Growth")*(AND(Z$6&gt;=$F52,Z$6&lt;=$H52)*((Z$6-$F52+1)/($J52*($J52+1)/2)*$D52))+($K52="custom")*CustCF!T52</f>
        <v>0</v>
      </c>
      <c r="AA52" s="95">
        <f>($K52="Bell Curve")*(_xlfn.NORM.DIST(AND(AA$6&gt;=$F52,AA$6&lt;=$H52)*(AA$6-$F52+1),$J52/2,$M52,TRUE)-_xlfn.NORM.DIST(AND(AA$6&gt;=$F52,AA$6&lt;=$H52)*(Z$6-$F52+1),$J52/2,$M52,TRUE))/(1-2*_xlfn.NORM.DIST(0,$J52/2,$M52,TRUE))*$D52+($K52="Steady Growth")*(AND(AA$6&gt;=$F52,AA$6&lt;=$H52)*((AA$6-$F52+1)/($J52*($J52+1)/2)*$D52))+($K52="custom")*CustCF!U52</f>
        <v>0</v>
      </c>
      <c r="AB52" s="95">
        <f>($K52="Bell Curve")*(_xlfn.NORM.DIST(AND(AB$6&gt;=$F52,AB$6&lt;=$H52)*(AB$6-$F52+1),$J52/2,$M52,TRUE)-_xlfn.NORM.DIST(AND(AB$6&gt;=$F52,AB$6&lt;=$H52)*(AA$6-$F52+1),$J52/2,$M52,TRUE))/(1-2*_xlfn.NORM.DIST(0,$J52/2,$M52,TRUE))*$D52+($K52="Steady Growth")*(AND(AB$6&gt;=$F52,AB$6&lt;=$H52)*((AB$6-$F52+1)/($J52*($J52+1)/2)*$D52))+($K52="custom")*CustCF!V52</f>
        <v>0</v>
      </c>
      <c r="AC52" s="95">
        <f>($K52="Bell Curve")*(_xlfn.NORM.DIST(AND(AC$6&gt;=$F52,AC$6&lt;=$H52)*(AC$6-$F52+1),$J52/2,$M52,TRUE)-_xlfn.NORM.DIST(AND(AC$6&gt;=$F52,AC$6&lt;=$H52)*(AB$6-$F52+1),$J52/2,$M52,TRUE))/(1-2*_xlfn.NORM.DIST(0,$J52/2,$M52,TRUE))*$D52+($K52="Steady Growth")*(AND(AC$6&gt;=$F52,AC$6&lt;=$H52)*((AC$6-$F52+1)/($J52*($J52+1)/2)*$D52))+($K52="custom")*CustCF!W52</f>
        <v>0</v>
      </c>
      <c r="AD52" s="95">
        <f>($K52="Bell Curve")*(_xlfn.NORM.DIST(AND(AD$6&gt;=$F52,AD$6&lt;=$H52)*(AD$6-$F52+1),$J52/2,$M52,TRUE)-_xlfn.NORM.DIST(AND(AD$6&gt;=$F52,AD$6&lt;=$H52)*(AC$6-$F52+1),$J52/2,$M52,TRUE))/(1-2*_xlfn.NORM.DIST(0,$J52/2,$M52,TRUE))*$D52+($K52="Steady Growth")*(AND(AD$6&gt;=$F52,AD$6&lt;=$H52)*((AD$6-$F52+1)/($J52*($J52+1)/2)*$D52))+($K52="custom")*CustCF!X52</f>
        <v>0</v>
      </c>
      <c r="AE52" s="95">
        <f>($K52="Bell Curve")*(_xlfn.NORM.DIST(AND(AE$6&gt;=$F52,AE$6&lt;=$H52)*(AE$6-$F52+1),$J52/2,$M52,TRUE)-_xlfn.NORM.DIST(AND(AE$6&gt;=$F52,AE$6&lt;=$H52)*(AD$6-$F52+1),$J52/2,$M52,TRUE))/(1-2*_xlfn.NORM.DIST(0,$J52/2,$M52,TRUE))*$D52+($K52="Steady Growth")*(AND(AE$6&gt;=$F52,AE$6&lt;=$H52)*((AE$6-$F52+1)/($J52*($J52+1)/2)*$D52))+($K52="custom")*CustCF!Y52</f>
        <v>0</v>
      </c>
      <c r="AF52" s="95">
        <f>($K52="Bell Curve")*(_xlfn.NORM.DIST(AND(AF$6&gt;=$F52,AF$6&lt;=$H52)*(AF$6-$F52+1),$J52/2,$M52,TRUE)-_xlfn.NORM.DIST(AND(AF$6&gt;=$F52,AF$6&lt;=$H52)*(AE$6-$F52+1),$J52/2,$M52,TRUE))/(1-2*_xlfn.NORM.DIST(0,$J52/2,$M52,TRUE))*$D52+($K52="Steady Growth")*(AND(AF$6&gt;=$F52,AF$6&lt;=$H52)*((AF$6-$F52+1)/($J52*($J52+1)/2)*$D52))+($K52="custom")*CustCF!Z52</f>
        <v>0</v>
      </c>
      <c r="AG52" s="95">
        <f>($K52="Bell Curve")*(_xlfn.NORM.DIST(AND(AG$6&gt;=$F52,AG$6&lt;=$H52)*(AG$6-$F52+1),$J52/2,$M52,TRUE)-_xlfn.NORM.DIST(AND(AG$6&gt;=$F52,AG$6&lt;=$H52)*(AF$6-$F52+1),$J52/2,$M52,TRUE))/(1-2*_xlfn.NORM.DIST(0,$J52/2,$M52,TRUE))*$D52+($K52="Steady Growth")*(AND(AG$6&gt;=$F52,AG$6&lt;=$H52)*((AG$6-$F52+1)/($J52*($J52+1)/2)*$D52))+($K52="custom")*CustCF!AA52</f>
        <v>0</v>
      </c>
      <c r="AH52" s="95">
        <f>($K52="Bell Curve")*(_xlfn.NORM.DIST(AND(AH$6&gt;=$F52,AH$6&lt;=$H52)*(AH$6-$F52+1),$J52/2,$M52,TRUE)-_xlfn.NORM.DIST(AND(AH$6&gt;=$F52,AH$6&lt;=$H52)*(AG$6-$F52+1),$J52/2,$M52,TRUE))/(1-2*_xlfn.NORM.DIST(0,$J52/2,$M52,TRUE))*$D52+($K52="Steady Growth")*(AND(AH$6&gt;=$F52,AH$6&lt;=$H52)*((AH$6-$F52+1)/($J52*($J52+1)/2)*$D52))+($K52="custom")*CustCF!AB52</f>
        <v>0</v>
      </c>
      <c r="AI52" s="95">
        <f>($K52="Bell Curve")*(_xlfn.NORM.DIST(AND(AI$6&gt;=$F52,AI$6&lt;=$H52)*(AI$6-$F52+1),$J52/2,$M52,TRUE)-_xlfn.NORM.DIST(AND(AI$6&gt;=$F52,AI$6&lt;=$H52)*(AH$6-$F52+1),$J52/2,$M52,TRUE))/(1-2*_xlfn.NORM.DIST(0,$J52/2,$M52,TRUE))*$D52+($K52="Steady Growth")*(AND(AI$6&gt;=$F52,AI$6&lt;=$H52)*((AI$6-$F52+1)/($J52*($J52+1)/2)*$D52))+($K52="custom")*CustCF!AC52</f>
        <v>0</v>
      </c>
      <c r="AJ52" s="95">
        <f>($K52="Bell Curve")*(_xlfn.NORM.DIST(AND(AJ$6&gt;=$F52,AJ$6&lt;=$H52)*(AJ$6-$F52+1),$J52/2,$M52,TRUE)-_xlfn.NORM.DIST(AND(AJ$6&gt;=$F52,AJ$6&lt;=$H52)*(AI$6-$F52+1),$J52/2,$M52,TRUE))/(1-2*_xlfn.NORM.DIST(0,$J52/2,$M52,TRUE))*$D52+($K52="Steady Growth")*(AND(AJ$6&gt;=$F52,AJ$6&lt;=$H52)*((AJ$6-$F52+1)/($J52*($J52+1)/2)*$D52))+($K52="custom")*CustCF!AD52</f>
        <v>0</v>
      </c>
      <c r="AK52" s="95">
        <f>($K52="Bell Curve")*(_xlfn.NORM.DIST(AND(AK$6&gt;=$F52,AK$6&lt;=$H52)*(AK$6-$F52+1),$J52/2,$M52,TRUE)-_xlfn.NORM.DIST(AND(AK$6&gt;=$F52,AK$6&lt;=$H52)*(AJ$6-$F52+1),$J52/2,$M52,TRUE))/(1-2*_xlfn.NORM.DIST(0,$J52/2,$M52,TRUE))*$D52+($K52="Steady Growth")*(AND(AK$6&gt;=$F52,AK$6&lt;=$H52)*((AK$6-$F52+1)/($J52*($J52+1)/2)*$D52))+($K52="custom")*CustCF!AE52</f>
        <v>0</v>
      </c>
      <c r="AL52" s="95">
        <f>($K52="Bell Curve")*(_xlfn.NORM.DIST(AND(AL$6&gt;=$F52,AL$6&lt;=$H52)*(AL$6-$F52+1),$J52/2,$M52,TRUE)-_xlfn.NORM.DIST(AND(AL$6&gt;=$F52,AL$6&lt;=$H52)*(AK$6-$F52+1),$J52/2,$M52,TRUE))/(1-2*_xlfn.NORM.DIST(0,$J52/2,$M52,TRUE))*$D52+($K52="Steady Growth")*(AND(AL$6&gt;=$F52,AL$6&lt;=$H52)*((AL$6-$F52+1)/($J52*($J52+1)/2)*$D52))+($K52="custom")*CustCF!AF52</f>
        <v>0</v>
      </c>
      <c r="AM52" s="95">
        <f>($K52="Bell Curve")*(_xlfn.NORM.DIST(AND(AM$6&gt;=$F52,AM$6&lt;=$H52)*(AM$6-$F52+1),$J52/2,$M52,TRUE)-_xlfn.NORM.DIST(AND(AM$6&gt;=$F52,AM$6&lt;=$H52)*(AL$6-$F52+1),$J52/2,$M52,TRUE))/(1-2*_xlfn.NORM.DIST(0,$J52/2,$M52,TRUE))*$D52+($K52="Steady Growth")*(AND(AM$6&gt;=$F52,AM$6&lt;=$H52)*((AM$6-$F52+1)/($J52*($J52+1)/2)*$D52))+($K52="custom")*CustCF!AG52</f>
        <v>0</v>
      </c>
      <c r="AN52" s="95">
        <f>($K52="Bell Curve")*(_xlfn.NORM.DIST(AND(AN$6&gt;=$F52,AN$6&lt;=$H52)*(AN$6-$F52+1),$J52/2,$M52,TRUE)-_xlfn.NORM.DIST(AND(AN$6&gt;=$F52,AN$6&lt;=$H52)*(AM$6-$F52+1),$J52/2,$M52,TRUE))/(1-2*_xlfn.NORM.DIST(0,$J52/2,$M52,TRUE))*$D52+($K52="Steady Growth")*(AND(AN$6&gt;=$F52,AN$6&lt;=$H52)*((AN$6-$F52+1)/($J52*($J52+1)/2)*$D52))+($K52="custom")*CustCF!AH52</f>
        <v>0</v>
      </c>
      <c r="AO52" s="95">
        <f>($K52="Bell Curve")*(_xlfn.NORM.DIST(AND(AO$6&gt;=$F52,AO$6&lt;=$H52)*(AO$6-$F52+1),$J52/2,$M52,TRUE)-_xlfn.NORM.DIST(AND(AO$6&gt;=$F52,AO$6&lt;=$H52)*(AN$6-$F52+1),$J52/2,$M52,TRUE))/(1-2*_xlfn.NORM.DIST(0,$J52/2,$M52,TRUE))*$D52+($K52="Steady Growth")*(AND(AO$6&gt;=$F52,AO$6&lt;=$H52)*((AO$6-$F52+1)/($J52*($J52+1)/2)*$D52))+($K52="custom")*CustCF!AI52</f>
        <v>0</v>
      </c>
      <c r="AP52" s="95">
        <f>($K52="Bell Curve")*(_xlfn.NORM.DIST(AND(AP$6&gt;=$F52,AP$6&lt;=$H52)*(AP$6-$F52+1),$J52/2,$M52,TRUE)-_xlfn.NORM.DIST(AND(AP$6&gt;=$F52,AP$6&lt;=$H52)*(AO$6-$F52+1),$J52/2,$M52,TRUE))/(1-2*_xlfn.NORM.DIST(0,$J52/2,$M52,TRUE))*$D52+($K52="Steady Growth")*(AND(AP$6&gt;=$F52,AP$6&lt;=$H52)*((AP$6-$F52+1)/($J52*($J52+1)/2)*$D52))+($K52="custom")*CustCF!AJ52</f>
        <v>0</v>
      </c>
      <c r="AQ52" s="95">
        <f>($K52="Bell Curve")*(_xlfn.NORM.DIST(AND(AQ$6&gt;=$F52,AQ$6&lt;=$H52)*(AQ$6-$F52+1),$J52/2,$M52,TRUE)-_xlfn.NORM.DIST(AND(AQ$6&gt;=$F52,AQ$6&lt;=$H52)*(AP$6-$F52+1),$J52/2,$M52,TRUE))/(1-2*_xlfn.NORM.DIST(0,$J52/2,$M52,TRUE))*$D52+($K52="Steady Growth")*(AND(AQ$6&gt;=$F52,AQ$6&lt;=$H52)*((AQ$6-$F52+1)/($J52*($J52+1)/2)*$D52))+($K52="custom")*CustCF!AK52</f>
        <v>0</v>
      </c>
      <c r="AR52" s="95">
        <f>($K52="Bell Curve")*(_xlfn.NORM.DIST(AND(AR$6&gt;=$F52,AR$6&lt;=$H52)*(AR$6-$F52+1),$J52/2,$M52,TRUE)-_xlfn.NORM.DIST(AND(AR$6&gt;=$F52,AR$6&lt;=$H52)*(AQ$6-$F52+1),$J52/2,$M52,TRUE))/(1-2*_xlfn.NORM.DIST(0,$J52/2,$M52,TRUE))*$D52+($K52="Steady Growth")*(AND(AR$6&gt;=$F52,AR$6&lt;=$H52)*((AR$6-$F52+1)/($J52*($J52+1)/2)*$D52))+($K52="custom")*CustCF!AL52</f>
        <v>0</v>
      </c>
      <c r="AS52" s="95">
        <f>($K52="Bell Curve")*(_xlfn.NORM.DIST(AND(AS$6&gt;=$F52,AS$6&lt;=$H52)*(AS$6-$F52+1),$J52/2,$M52,TRUE)-_xlfn.NORM.DIST(AND(AS$6&gt;=$F52,AS$6&lt;=$H52)*(AR$6-$F52+1),$J52/2,$M52,TRUE))/(1-2*_xlfn.NORM.DIST(0,$J52/2,$M52,TRUE))*$D52+($K52="Steady Growth")*(AND(AS$6&gt;=$F52,AS$6&lt;=$H52)*((AS$6-$F52+1)/($J52*($J52+1)/2)*$D52))+($K52="custom")*CustCF!AM52</f>
        <v>0</v>
      </c>
      <c r="AT52" s="95">
        <f>($K52="Bell Curve")*(_xlfn.NORM.DIST(AND(AT$6&gt;=$F52,AT$6&lt;=$H52)*(AT$6-$F52+1),$J52/2,$M52,TRUE)-_xlfn.NORM.DIST(AND(AT$6&gt;=$F52,AT$6&lt;=$H52)*(AS$6-$F52+1),$J52/2,$M52,TRUE))/(1-2*_xlfn.NORM.DIST(0,$J52/2,$M52,TRUE))*$D52+($K52="Steady Growth")*(AND(AT$6&gt;=$F52,AT$6&lt;=$H52)*((AT$6-$F52+1)/($J52*($J52+1)/2)*$D52))+($K52="custom")*CustCF!AN52</f>
        <v>0</v>
      </c>
      <c r="AU52" s="95">
        <f>($K52="Bell Curve")*(_xlfn.NORM.DIST(AND(AU$6&gt;=$F52,AU$6&lt;=$H52)*(AU$6-$F52+1),$J52/2,$M52,TRUE)-_xlfn.NORM.DIST(AND(AU$6&gt;=$F52,AU$6&lt;=$H52)*(AT$6-$F52+1),$J52/2,$M52,TRUE))/(1-2*_xlfn.NORM.DIST(0,$J52/2,$M52,TRUE))*$D52+($K52="Steady Growth")*(AND(AU$6&gt;=$F52,AU$6&lt;=$H52)*((AU$6-$F52+1)/($J52*($J52+1)/2)*$D52))+($K52="custom")*CustCF!AO52</f>
        <v>0</v>
      </c>
      <c r="AV52" s="95">
        <f>($K52="Bell Curve")*(_xlfn.NORM.DIST(AND(AV$6&gt;=$F52,AV$6&lt;=$H52)*(AV$6-$F52+1),$J52/2,$M52,TRUE)-_xlfn.NORM.DIST(AND(AV$6&gt;=$F52,AV$6&lt;=$H52)*(AU$6-$F52+1),$J52/2,$M52,TRUE))/(1-2*_xlfn.NORM.DIST(0,$J52/2,$M52,TRUE))*$D52+($K52="Steady Growth")*(AND(AV$6&gt;=$F52,AV$6&lt;=$H52)*((AV$6-$F52+1)/($J52*($J52+1)/2)*$D52))+($K52="custom")*CustCF!AP52</f>
        <v>0</v>
      </c>
      <c r="AW52" s="95">
        <f>($K52="Bell Curve")*(_xlfn.NORM.DIST(AND(AW$6&gt;=$F52,AW$6&lt;=$H52)*(AW$6-$F52+1),$J52/2,$M52,TRUE)-_xlfn.NORM.DIST(AND(AW$6&gt;=$F52,AW$6&lt;=$H52)*(AV$6-$F52+1),$J52/2,$M52,TRUE))/(1-2*_xlfn.NORM.DIST(0,$J52/2,$M52,TRUE))*$D52+($K52="Steady Growth")*(AND(AW$6&gt;=$F52,AW$6&lt;=$H52)*((AW$6-$F52+1)/($J52*($J52+1)/2)*$D52))+($K52="custom")*CustCF!AQ52</f>
        <v>0</v>
      </c>
      <c r="AX52" s="95">
        <f>($K52="Bell Curve")*(_xlfn.NORM.DIST(AND(AX$6&gt;=$F52,AX$6&lt;=$H52)*(AX$6-$F52+1),$J52/2,$M52,TRUE)-_xlfn.NORM.DIST(AND(AX$6&gt;=$F52,AX$6&lt;=$H52)*(AW$6-$F52+1),$J52/2,$M52,TRUE))/(1-2*_xlfn.NORM.DIST(0,$J52/2,$M52,TRUE))*$D52+($K52="Steady Growth")*(AND(AX$6&gt;=$F52,AX$6&lt;=$H52)*((AX$6-$F52+1)/($J52*($J52+1)/2)*$D52))+($K52="custom")*CustCF!AR52</f>
        <v>0</v>
      </c>
      <c r="AY52" s="95">
        <f>($K52="Bell Curve")*(_xlfn.NORM.DIST(AND(AY$6&gt;=$F52,AY$6&lt;=$H52)*(AY$6-$F52+1),$J52/2,$M52,TRUE)-_xlfn.NORM.DIST(AND(AY$6&gt;=$F52,AY$6&lt;=$H52)*(AX$6-$F52+1),$J52/2,$M52,TRUE))/(1-2*_xlfn.NORM.DIST(0,$J52/2,$M52,TRUE))*$D52+($K52="Steady Growth")*(AND(AY$6&gt;=$F52,AY$6&lt;=$H52)*((AY$6-$F52+1)/($J52*($J52+1)/2)*$D52))+($K52="custom")*CustCF!AS52</f>
        <v>0</v>
      </c>
      <c r="AZ52" s="95">
        <f>($K52="Bell Curve")*(_xlfn.NORM.DIST(AND(AZ$6&gt;=$F52,AZ$6&lt;=$H52)*(AZ$6-$F52+1),$J52/2,$M52,TRUE)-_xlfn.NORM.DIST(AND(AZ$6&gt;=$F52,AZ$6&lt;=$H52)*(AY$6-$F52+1),$J52/2,$M52,TRUE))/(1-2*_xlfn.NORM.DIST(0,$J52/2,$M52,TRUE))*$D52+($K52="Steady Growth")*(AND(AZ$6&gt;=$F52,AZ$6&lt;=$H52)*((AZ$6-$F52+1)/($J52*($J52+1)/2)*$D52))+($K52="custom")*CustCF!AT52</f>
        <v>0</v>
      </c>
      <c r="BA52" s="95">
        <f>($K52="Bell Curve")*(_xlfn.NORM.DIST(AND(BA$6&gt;=$F52,BA$6&lt;=$H52)*(BA$6-$F52+1),$J52/2,$M52,TRUE)-_xlfn.NORM.DIST(AND(BA$6&gt;=$F52,BA$6&lt;=$H52)*(AZ$6-$F52+1),$J52/2,$M52,TRUE))/(1-2*_xlfn.NORM.DIST(0,$J52/2,$M52,TRUE))*$D52+($K52="Steady Growth")*(AND(BA$6&gt;=$F52,BA$6&lt;=$H52)*((BA$6-$F52+1)/($J52*($J52+1)/2)*$D52))+($K52="custom")*CustCF!AU52</f>
        <v>0</v>
      </c>
      <c r="BB52" s="95">
        <f>($K52="Bell Curve")*(_xlfn.NORM.DIST(AND(BB$6&gt;=$F52,BB$6&lt;=$H52)*(BB$6-$F52+1),$J52/2,$M52,TRUE)-_xlfn.NORM.DIST(AND(BB$6&gt;=$F52,BB$6&lt;=$H52)*(BA$6-$F52+1),$J52/2,$M52,TRUE))/(1-2*_xlfn.NORM.DIST(0,$J52/2,$M52,TRUE))*$D52+($K52="Steady Growth")*(AND(BB$6&gt;=$F52,BB$6&lt;=$H52)*((BB$6-$F52+1)/($J52*($J52+1)/2)*$D52))+($K52="custom")*CustCF!AV52</f>
        <v>0</v>
      </c>
      <c r="BC52" s="95">
        <f>($K52="Bell Curve")*(_xlfn.NORM.DIST(AND(BC$6&gt;=$F52,BC$6&lt;=$H52)*(BC$6-$F52+1),$J52/2,$M52,TRUE)-_xlfn.NORM.DIST(AND(BC$6&gt;=$F52,BC$6&lt;=$H52)*(BB$6-$F52+1),$J52/2,$M52,TRUE))/(1-2*_xlfn.NORM.DIST(0,$J52/2,$M52,TRUE))*$D52+($K52="Steady Growth")*(AND(BC$6&gt;=$F52,BC$6&lt;=$H52)*((BC$6-$F52+1)/($J52*($J52+1)/2)*$D52))+($K52="custom")*CustCF!AW52</f>
        <v>0</v>
      </c>
      <c r="BD52" s="95">
        <f>($K52="Bell Curve")*(_xlfn.NORM.DIST(AND(BD$6&gt;=$F52,BD$6&lt;=$H52)*(BD$6-$F52+1),$J52/2,$M52,TRUE)-_xlfn.NORM.DIST(AND(BD$6&gt;=$F52,BD$6&lt;=$H52)*(BC$6-$F52+1),$J52/2,$M52,TRUE))/(1-2*_xlfn.NORM.DIST(0,$J52/2,$M52,TRUE))*$D52+($K52="Steady Growth")*(AND(BD$6&gt;=$F52,BD$6&lt;=$H52)*((BD$6-$F52+1)/($J52*($J52+1)/2)*$D52))+($K52="custom")*CustCF!AX52</f>
        <v>0</v>
      </c>
      <c r="BE52" s="95">
        <f>($K52="Bell Curve")*(_xlfn.NORM.DIST(AND(BE$6&gt;=$F52,BE$6&lt;=$H52)*(BE$6-$F52+1),$J52/2,$M52,TRUE)-_xlfn.NORM.DIST(AND(BE$6&gt;=$F52,BE$6&lt;=$H52)*(BD$6-$F52+1),$J52/2,$M52,TRUE))/(1-2*_xlfn.NORM.DIST(0,$J52/2,$M52,TRUE))*$D52+($K52="Steady Growth")*(AND(BE$6&gt;=$F52,BE$6&lt;=$H52)*((BE$6-$F52+1)/($J52*($J52+1)/2)*$D52))+($K52="custom")*CustCF!AY52</f>
        <v>0</v>
      </c>
      <c r="BF52" s="95">
        <f>($K52="Bell Curve")*(_xlfn.NORM.DIST(AND(BF$6&gt;=$F52,BF$6&lt;=$H52)*(BF$6-$F52+1),$J52/2,$M52,TRUE)-_xlfn.NORM.DIST(AND(BF$6&gt;=$F52,BF$6&lt;=$H52)*(BE$6-$F52+1),$J52/2,$M52,TRUE))/(1-2*_xlfn.NORM.DIST(0,$J52/2,$M52,TRUE))*$D52+($K52="Steady Growth")*(AND(BF$6&gt;=$F52,BF$6&lt;=$H52)*((BF$6-$F52+1)/($J52*($J52+1)/2)*$D52))+($K52="custom")*CustCF!AZ52</f>
        <v>0</v>
      </c>
      <c r="BG52" s="95">
        <f>($K52="Bell Curve")*(_xlfn.NORM.DIST(AND(BG$6&gt;=$F52,BG$6&lt;=$H52)*(BG$6-$F52+1),$J52/2,$M52,TRUE)-_xlfn.NORM.DIST(AND(BG$6&gt;=$F52,BG$6&lt;=$H52)*(BF$6-$F52+1),$J52/2,$M52,TRUE))/(1-2*_xlfn.NORM.DIST(0,$J52/2,$M52,TRUE))*$D52+($K52="Steady Growth")*(AND(BG$6&gt;=$F52,BG$6&lt;=$H52)*((BG$6-$F52+1)/($J52*($J52+1)/2)*$D52))+($K52="custom")*CustCF!BA52</f>
        <v>0</v>
      </c>
      <c r="BH52" s="95">
        <f>($K52="Bell Curve")*(_xlfn.NORM.DIST(AND(BH$6&gt;=$F52,BH$6&lt;=$H52)*(BH$6-$F52+1),$J52/2,$M52,TRUE)-_xlfn.NORM.DIST(AND(BH$6&gt;=$F52,BH$6&lt;=$H52)*(BG$6-$F52+1),$J52/2,$M52,TRUE))/(1-2*_xlfn.NORM.DIST(0,$J52/2,$M52,TRUE))*$D52+($K52="Steady Growth")*(AND(BH$6&gt;=$F52,BH$6&lt;=$H52)*((BH$6-$F52+1)/($J52*($J52+1)/2)*$D52))+($K52="custom")*CustCF!BB52</f>
        <v>0</v>
      </c>
      <c r="BI52" s="95">
        <f>($K52="Bell Curve")*(_xlfn.NORM.DIST(AND(BI$6&gt;=$F52,BI$6&lt;=$H52)*(BI$6-$F52+1),$J52/2,$M52,TRUE)-_xlfn.NORM.DIST(AND(BI$6&gt;=$F52,BI$6&lt;=$H52)*(BH$6-$F52+1),$J52/2,$M52,TRUE))/(1-2*_xlfn.NORM.DIST(0,$J52/2,$M52,TRUE))*$D52+($K52="Steady Growth")*(AND(BI$6&gt;=$F52,BI$6&lt;=$H52)*((BI$6-$F52+1)/($J52*($J52+1)/2)*$D52))+($K52="custom")*CustCF!BC52</f>
        <v>0</v>
      </c>
      <c r="BJ52" s="95">
        <f>($K52="Bell Curve")*(_xlfn.NORM.DIST(AND(BJ$6&gt;=$F52,BJ$6&lt;=$H52)*(BJ$6-$F52+1),$J52/2,$M52,TRUE)-_xlfn.NORM.DIST(AND(BJ$6&gt;=$F52,BJ$6&lt;=$H52)*(BI$6-$F52+1),$J52/2,$M52,TRUE))/(1-2*_xlfn.NORM.DIST(0,$J52/2,$M52,TRUE))*$D52+($K52="Steady Growth")*(AND(BJ$6&gt;=$F52,BJ$6&lt;=$H52)*((BJ$6-$F52+1)/($J52*($J52+1)/2)*$D52))+($K52="custom")*CustCF!BD52</f>
        <v>0</v>
      </c>
      <c r="BK52" s="95">
        <f>($K52="Bell Curve")*(_xlfn.NORM.DIST(AND(BK$6&gt;=$F52,BK$6&lt;=$H52)*(BK$6-$F52+1),$J52/2,$M52,TRUE)-_xlfn.NORM.DIST(AND(BK$6&gt;=$F52,BK$6&lt;=$H52)*(BJ$6-$F52+1),$J52/2,$M52,TRUE))/(1-2*_xlfn.NORM.DIST(0,$J52/2,$M52,TRUE))*$D52+($K52="Steady Growth")*(AND(BK$6&gt;=$F52,BK$6&lt;=$H52)*((BK$6-$F52+1)/($J52*($J52+1)/2)*$D52))+($K52="custom")*CustCF!BE52</f>
        <v>0</v>
      </c>
      <c r="BL52" s="95">
        <f>($K52="Bell Curve")*(_xlfn.NORM.DIST(AND(BL$6&gt;=$F52,BL$6&lt;=$H52)*(BL$6-$F52+1),$J52/2,$M52,TRUE)-_xlfn.NORM.DIST(AND(BL$6&gt;=$F52,BL$6&lt;=$H52)*(BK$6-$F52+1),$J52/2,$M52,TRUE))/(1-2*_xlfn.NORM.DIST(0,$J52/2,$M52,TRUE))*$D52+($K52="Steady Growth")*(AND(BL$6&gt;=$F52,BL$6&lt;=$H52)*((BL$6-$F52+1)/($J52*($J52+1)/2)*$D52))+($K52="custom")*CustCF!BF52</f>
        <v>0</v>
      </c>
      <c r="BM52" s="95">
        <f>($K52="Bell Curve")*(_xlfn.NORM.DIST(AND(BM$6&gt;=$F52,BM$6&lt;=$H52)*(BM$6-$F52+1),$J52/2,$M52,TRUE)-_xlfn.NORM.DIST(AND(BM$6&gt;=$F52,BM$6&lt;=$H52)*(BL$6-$F52+1),$J52/2,$M52,TRUE))/(1-2*_xlfn.NORM.DIST(0,$J52/2,$M52,TRUE))*$D52+($K52="Steady Growth")*(AND(BM$6&gt;=$F52,BM$6&lt;=$H52)*((BM$6-$F52+1)/($J52*($J52+1)/2)*$D52))+($K52="custom")*CustCF!BG52</f>
        <v>0</v>
      </c>
      <c r="BN52" s="95">
        <f>($K52="Bell Curve")*(_xlfn.NORM.DIST(AND(BN$6&gt;=$F52,BN$6&lt;=$H52)*(BN$6-$F52+1),$J52/2,$M52,TRUE)-_xlfn.NORM.DIST(AND(BN$6&gt;=$F52,BN$6&lt;=$H52)*(BM$6-$F52+1),$J52/2,$M52,TRUE))/(1-2*_xlfn.NORM.DIST(0,$J52/2,$M52,TRUE))*$D52+($K52="Steady Growth")*(AND(BN$6&gt;=$F52,BN$6&lt;=$H52)*((BN$6-$F52+1)/($J52*($J52+1)/2)*$D52))+($K52="custom")*CustCF!BH52</f>
        <v>0</v>
      </c>
      <c r="BO52" s="95">
        <f>($K52="Bell Curve")*(_xlfn.NORM.DIST(AND(BO$6&gt;=$F52,BO$6&lt;=$H52)*(BO$6-$F52+1),$J52/2,$M52,TRUE)-_xlfn.NORM.DIST(AND(BO$6&gt;=$F52,BO$6&lt;=$H52)*(BN$6-$F52+1),$J52/2,$M52,TRUE))/(1-2*_xlfn.NORM.DIST(0,$J52/2,$M52,TRUE))*$D52+($K52="Steady Growth")*(AND(BO$6&gt;=$F52,BO$6&lt;=$H52)*((BO$6-$F52+1)/($J52*($J52+1)/2)*$D52))+($K52="custom")*CustCF!BI52</f>
        <v>0</v>
      </c>
      <c r="BP52" s="95">
        <f>($K52="Bell Curve")*(_xlfn.NORM.DIST(AND(BP$6&gt;=$F52,BP$6&lt;=$H52)*(BP$6-$F52+1),$J52/2,$M52,TRUE)-_xlfn.NORM.DIST(AND(BP$6&gt;=$F52,BP$6&lt;=$H52)*(BO$6-$F52+1),$J52/2,$M52,TRUE))/(1-2*_xlfn.NORM.DIST(0,$J52/2,$M52,TRUE))*$D52+($K52="Steady Growth")*(AND(BP$6&gt;=$F52,BP$6&lt;=$H52)*((BP$6-$F52+1)/($J52*($J52+1)/2)*$D52))+($K52="custom")*CustCF!BJ52</f>
        <v>0</v>
      </c>
      <c r="BQ52" s="95">
        <f>($K52="Bell Curve")*(_xlfn.NORM.DIST(AND(BQ$6&gt;=$F52,BQ$6&lt;=$H52)*(BQ$6-$F52+1),$J52/2,$M52,TRUE)-_xlfn.NORM.DIST(AND(BQ$6&gt;=$F52,BQ$6&lt;=$H52)*(BP$6-$F52+1),$J52/2,$M52,TRUE))/(1-2*_xlfn.NORM.DIST(0,$J52/2,$M52,TRUE))*$D52+($K52="Steady Growth")*(AND(BQ$6&gt;=$F52,BQ$6&lt;=$H52)*((BQ$6-$F52+1)/($J52*($J52+1)/2)*$D52))+($K52="custom")*CustCF!BK52</f>
        <v>0</v>
      </c>
      <c r="BR52" s="95">
        <f>($K52="Bell Curve")*(_xlfn.NORM.DIST(AND(BR$6&gt;=$F52,BR$6&lt;=$H52)*(BR$6-$F52+1),$J52/2,$M52,TRUE)-_xlfn.NORM.DIST(AND(BR$6&gt;=$F52,BR$6&lt;=$H52)*(BQ$6-$F52+1),$J52/2,$M52,TRUE))/(1-2*_xlfn.NORM.DIST(0,$J52/2,$M52,TRUE))*$D52+($K52="Steady Growth")*(AND(BR$6&gt;=$F52,BR$6&lt;=$H52)*((BR$6-$F52+1)/($J52*($J52+1)/2)*$D52))+($K52="custom")*CustCF!BL52</f>
        <v>0</v>
      </c>
      <c r="BS52" s="95">
        <f>($K52="Bell Curve")*(_xlfn.NORM.DIST(AND(BS$6&gt;=$F52,BS$6&lt;=$H52)*(BS$6-$F52+1),$J52/2,$M52,TRUE)-_xlfn.NORM.DIST(AND(BS$6&gt;=$F52,BS$6&lt;=$H52)*(BR$6-$F52+1),$J52/2,$M52,TRUE))/(1-2*_xlfn.NORM.DIST(0,$J52/2,$M52,TRUE))*$D52+($K52="Steady Growth")*(AND(BS$6&gt;=$F52,BS$6&lt;=$H52)*((BS$6-$F52+1)/($J52*($J52+1)/2)*$D52))+($K52="custom")*CustCF!BM52</f>
        <v>0</v>
      </c>
      <c r="BT52" s="95">
        <f>($K52="Bell Curve")*(_xlfn.NORM.DIST(AND(BT$6&gt;=$F52,BT$6&lt;=$H52)*(BT$6-$F52+1),$J52/2,$M52,TRUE)-_xlfn.NORM.DIST(AND(BT$6&gt;=$F52,BT$6&lt;=$H52)*(BS$6-$F52+1),$J52/2,$M52,TRUE))/(1-2*_xlfn.NORM.DIST(0,$J52/2,$M52,TRUE))*$D52+($K52="Steady Growth")*(AND(BT$6&gt;=$F52,BT$6&lt;=$H52)*((BT$6-$F52+1)/($J52*($J52+1)/2)*$D52))+($K52="custom")*CustCF!BN52</f>
        <v>0</v>
      </c>
      <c r="BU52" s="95">
        <f>($K52="Bell Curve")*(_xlfn.NORM.DIST(AND(BU$6&gt;=$F52,BU$6&lt;=$H52)*(BU$6-$F52+1),$J52/2,$M52,TRUE)-_xlfn.NORM.DIST(AND(BU$6&gt;=$F52,BU$6&lt;=$H52)*(BT$6-$F52+1),$J52/2,$M52,TRUE))/(1-2*_xlfn.NORM.DIST(0,$J52/2,$M52,TRUE))*$D52+($K52="Steady Growth")*(AND(BU$6&gt;=$F52,BU$6&lt;=$H52)*((BU$6-$F52+1)/($J52*($J52+1)/2)*$D52))+($K52="custom")*CustCF!BO52</f>
        <v>0</v>
      </c>
      <c r="BV52" s="95">
        <f>($K52="Bell Curve")*(_xlfn.NORM.DIST(AND(BV$6&gt;=$F52,BV$6&lt;=$H52)*(BV$6-$F52+1),$J52/2,$M52,TRUE)-_xlfn.NORM.DIST(AND(BV$6&gt;=$F52,BV$6&lt;=$H52)*(BU$6-$F52+1),$J52/2,$M52,TRUE))/(1-2*_xlfn.NORM.DIST(0,$J52/2,$M52,TRUE))*$D52+($K52="Steady Growth")*(AND(BV$6&gt;=$F52,BV$6&lt;=$H52)*((BV$6-$F52+1)/($J52*($J52+1)/2)*$D52))+($K52="custom")*CustCF!BP52</f>
        <v>0</v>
      </c>
      <c r="BW52" s="95">
        <f>($K52="Bell Curve")*(_xlfn.NORM.DIST(AND(BW$6&gt;=$F52,BW$6&lt;=$H52)*(BW$6-$F52+1),$J52/2,$M52,TRUE)-_xlfn.NORM.DIST(AND(BW$6&gt;=$F52,BW$6&lt;=$H52)*(BV$6-$F52+1),$J52/2,$M52,TRUE))/(1-2*_xlfn.NORM.DIST(0,$J52/2,$M52,TRUE))*$D52+($K52="Steady Growth")*(AND(BW$6&gt;=$F52,BW$6&lt;=$H52)*((BW$6-$F52+1)/($J52*($J52+1)/2)*$D52))+($K52="custom")*CustCF!BQ52</f>
        <v>0</v>
      </c>
      <c r="BX52" s="95">
        <f>($K52="Bell Curve")*(_xlfn.NORM.DIST(AND(BX$6&gt;=$F52,BX$6&lt;=$H52)*(BX$6-$F52+1),$J52/2,$M52,TRUE)-_xlfn.NORM.DIST(AND(BX$6&gt;=$F52,BX$6&lt;=$H52)*(BW$6-$F52+1),$J52/2,$M52,TRUE))/(1-2*_xlfn.NORM.DIST(0,$J52/2,$M52,TRUE))*$D52+($K52="Steady Growth")*(AND(BX$6&gt;=$F52,BX$6&lt;=$H52)*((BX$6-$F52+1)/($J52*($J52+1)/2)*$D52))+($K52="custom")*CustCF!BR52</f>
        <v>0</v>
      </c>
      <c r="BY52" s="95">
        <f>($K52="Bell Curve")*(_xlfn.NORM.DIST(AND(BY$6&gt;=$F52,BY$6&lt;=$H52)*(BY$6-$F52+1),$J52/2,$M52,TRUE)-_xlfn.NORM.DIST(AND(BY$6&gt;=$F52,BY$6&lt;=$H52)*(BX$6-$F52+1),$J52/2,$M52,TRUE))/(1-2*_xlfn.NORM.DIST(0,$J52/2,$M52,TRUE))*$D52+($K52="Steady Growth")*(AND(BY$6&gt;=$F52,BY$6&lt;=$H52)*((BY$6-$F52+1)/($J52*($J52+1)/2)*$D52))+($K52="custom")*CustCF!BS52</f>
        <v>0</v>
      </c>
      <c r="BZ52" s="95">
        <f>($K52="Bell Curve")*(_xlfn.NORM.DIST(AND(BZ$6&gt;=$F52,BZ$6&lt;=$H52)*(BZ$6-$F52+1),$J52/2,$M52,TRUE)-_xlfn.NORM.DIST(AND(BZ$6&gt;=$F52,BZ$6&lt;=$H52)*(BY$6-$F52+1),$J52/2,$M52,TRUE))/(1-2*_xlfn.NORM.DIST(0,$J52/2,$M52,TRUE))*$D52+($K52="Steady Growth")*(AND(BZ$6&gt;=$F52,BZ$6&lt;=$H52)*((BZ$6-$F52+1)/($J52*($J52+1)/2)*$D52))+($K52="custom")*CustCF!BT52</f>
        <v>0</v>
      </c>
      <c r="CA52" s="95">
        <f>($K52="Bell Curve")*(_xlfn.NORM.DIST(AND(CA$6&gt;=$F52,CA$6&lt;=$H52)*(CA$6-$F52+1),$J52/2,$M52,TRUE)-_xlfn.NORM.DIST(AND(CA$6&gt;=$F52,CA$6&lt;=$H52)*(BZ$6-$F52+1),$J52/2,$M52,TRUE))/(1-2*_xlfn.NORM.DIST(0,$J52/2,$M52,TRUE))*$D52+($K52="Steady Growth")*(AND(CA$6&gt;=$F52,CA$6&lt;=$H52)*((CA$6-$F52+1)/($J52*($J52+1)/2)*$D52))+($K52="custom")*CustCF!BU52</f>
        <v>0</v>
      </c>
      <c r="CB52" s="95">
        <f>($K52="Bell Curve")*(_xlfn.NORM.DIST(AND(CB$6&gt;=$F52,CB$6&lt;=$H52)*(CB$6-$F52+1),$J52/2,$M52,TRUE)-_xlfn.NORM.DIST(AND(CB$6&gt;=$F52,CB$6&lt;=$H52)*(CA$6-$F52+1),$J52/2,$M52,TRUE))/(1-2*_xlfn.NORM.DIST(0,$J52/2,$M52,TRUE))*$D52+($K52="Steady Growth")*(AND(CB$6&gt;=$F52,CB$6&lt;=$H52)*((CB$6-$F52+1)/($J52*($J52+1)/2)*$D52))+($K52="custom")*CustCF!BV52</f>
        <v>0</v>
      </c>
      <c r="CC52" s="95">
        <f>($K52="Bell Curve")*(_xlfn.NORM.DIST(AND(CC$6&gt;=$F52,CC$6&lt;=$H52)*(CC$6-$F52+1),$J52/2,$M52,TRUE)-_xlfn.NORM.DIST(AND(CC$6&gt;=$F52,CC$6&lt;=$H52)*(CB$6-$F52+1),$J52/2,$M52,TRUE))/(1-2*_xlfn.NORM.DIST(0,$J52/2,$M52,TRUE))*$D52+($K52="Steady Growth")*(AND(CC$6&gt;=$F52,CC$6&lt;=$H52)*((CC$6-$F52+1)/($J52*($J52+1)/2)*$D52))+($K52="custom")*CustCF!BW52</f>
        <v>0</v>
      </c>
      <c r="CD52" s="95">
        <f>($K52="Bell Curve")*(_xlfn.NORM.DIST(AND(CD$6&gt;=$F52,CD$6&lt;=$H52)*(CD$6-$F52+1),$J52/2,$M52,TRUE)-_xlfn.NORM.DIST(AND(CD$6&gt;=$F52,CD$6&lt;=$H52)*(CC$6-$F52+1),$J52/2,$M52,TRUE))/(1-2*_xlfn.NORM.DIST(0,$J52/2,$M52,TRUE))*$D52+($K52="Steady Growth")*(AND(CD$6&gt;=$F52,CD$6&lt;=$H52)*((CD$6-$F52+1)/($J52*($J52+1)/2)*$D52))+($K52="custom")*CustCF!BX52</f>
        <v>0</v>
      </c>
      <c r="CE52" s="95">
        <f>($K52="Bell Curve")*(_xlfn.NORM.DIST(AND(CE$6&gt;=$F52,CE$6&lt;=$H52)*(CE$6-$F52+1),$J52/2,$M52,TRUE)-_xlfn.NORM.DIST(AND(CE$6&gt;=$F52,CE$6&lt;=$H52)*(CD$6-$F52+1),$J52/2,$M52,TRUE))/(1-2*_xlfn.NORM.DIST(0,$J52/2,$M52,TRUE))*$D52+($K52="Steady Growth")*(AND(CE$6&gt;=$F52,CE$6&lt;=$H52)*((CE$6-$F52+1)/($J52*($J52+1)/2)*$D52))+($K52="custom")*CustCF!BY52</f>
        <v>0</v>
      </c>
      <c r="CF52" s="95">
        <f>($K52="Bell Curve")*(_xlfn.NORM.DIST(AND(CF$6&gt;=$F52,CF$6&lt;=$H52)*(CF$6-$F52+1),$J52/2,$M52,TRUE)-_xlfn.NORM.DIST(AND(CF$6&gt;=$F52,CF$6&lt;=$H52)*(CE$6-$F52+1),$J52/2,$M52,TRUE))/(1-2*_xlfn.NORM.DIST(0,$J52/2,$M52,TRUE))*$D52+($K52="Steady Growth")*(AND(CF$6&gt;=$F52,CF$6&lt;=$H52)*((CF$6-$F52+1)/($J52*($J52+1)/2)*$D52))+($K52="custom")*CustCF!BZ52</f>
        <v>0</v>
      </c>
      <c r="CG52" s="95">
        <f>($K52="Bell Curve")*(_xlfn.NORM.DIST(AND(CG$6&gt;=$F52,CG$6&lt;=$H52)*(CG$6-$F52+1),$J52/2,$M52,TRUE)-_xlfn.NORM.DIST(AND(CG$6&gt;=$F52,CG$6&lt;=$H52)*(CF$6-$F52+1),$J52/2,$M52,TRUE))/(1-2*_xlfn.NORM.DIST(0,$J52/2,$M52,TRUE))*$D52+($K52="Steady Growth")*(AND(CG$6&gt;=$F52,CG$6&lt;=$H52)*((CG$6-$F52+1)/($J52*($J52+1)/2)*$D52))+($K52="custom")*CustCF!CA52</f>
        <v>0</v>
      </c>
      <c r="CH52" s="95">
        <f>($K52="Bell Curve")*(_xlfn.NORM.DIST(AND(CH$6&gt;=$F52,CH$6&lt;=$H52)*(CH$6-$F52+1),$J52/2,$M52,TRUE)-_xlfn.NORM.DIST(AND(CH$6&gt;=$F52,CH$6&lt;=$H52)*(CG$6-$F52+1),$J52/2,$M52,TRUE))/(1-2*_xlfn.NORM.DIST(0,$J52/2,$M52,TRUE))*$D52+($K52="Steady Growth")*(AND(CH$6&gt;=$F52,CH$6&lt;=$H52)*((CH$6-$F52+1)/($J52*($J52+1)/2)*$D52))+($K52="custom")*CustCF!CB52</f>
        <v>0</v>
      </c>
      <c r="CI52" s="95">
        <f>($K52="Bell Curve")*(_xlfn.NORM.DIST(AND(CI$6&gt;=$F52,CI$6&lt;=$H52)*(CI$6-$F52+1),$J52/2,$M52,TRUE)-_xlfn.NORM.DIST(AND(CI$6&gt;=$F52,CI$6&lt;=$H52)*(CH$6-$F52+1),$J52/2,$M52,TRUE))/(1-2*_xlfn.NORM.DIST(0,$J52/2,$M52,TRUE))*$D52+($K52="Steady Growth")*(AND(CI$6&gt;=$F52,CI$6&lt;=$H52)*((CI$6-$F52+1)/($J52*($J52+1)/2)*$D52))+($K52="custom")*CustCF!CC52</f>
        <v>0</v>
      </c>
      <c r="CJ52" s="95">
        <f>($K52="Bell Curve")*(_xlfn.NORM.DIST(AND(CJ$6&gt;=$F52,CJ$6&lt;=$H52)*(CJ$6-$F52+1),$J52/2,$M52,TRUE)-_xlfn.NORM.DIST(AND(CJ$6&gt;=$F52,CJ$6&lt;=$H52)*(CI$6-$F52+1),$J52/2,$M52,TRUE))/(1-2*_xlfn.NORM.DIST(0,$J52/2,$M52,TRUE))*$D52+($K52="Steady Growth")*(AND(CJ$6&gt;=$F52,CJ$6&lt;=$H52)*((CJ$6-$F52+1)/($J52*($J52+1)/2)*$D52))+($K52="custom")*CustCF!CD52</f>
        <v>0</v>
      </c>
      <c r="CK52" s="95">
        <f>($K52="Bell Curve")*(_xlfn.NORM.DIST(AND(CK$6&gt;=$F52,CK$6&lt;=$H52)*(CK$6-$F52+1),$J52/2,$M52,TRUE)-_xlfn.NORM.DIST(AND(CK$6&gt;=$F52,CK$6&lt;=$H52)*(CJ$6-$F52+1),$J52/2,$M52,TRUE))/(1-2*_xlfn.NORM.DIST(0,$J52/2,$M52,TRUE))*$D52+($K52="Steady Growth")*(AND(CK$6&gt;=$F52,CK$6&lt;=$H52)*((CK$6-$F52+1)/($J52*($J52+1)/2)*$D52))+($K52="custom")*CustCF!CE52</f>
        <v>0</v>
      </c>
      <c r="CL52" s="95">
        <f>($K52="Bell Curve")*(_xlfn.NORM.DIST(AND(CL$6&gt;=$F52,CL$6&lt;=$H52)*(CL$6-$F52+1),$J52/2,$M52,TRUE)-_xlfn.NORM.DIST(AND(CL$6&gt;=$F52,CL$6&lt;=$H52)*(CK$6-$F52+1),$J52/2,$M52,TRUE))/(1-2*_xlfn.NORM.DIST(0,$J52/2,$M52,TRUE))*$D52+($K52="Steady Growth")*(AND(CL$6&gt;=$F52,CL$6&lt;=$H52)*((CL$6-$F52+1)/($J52*($J52+1)/2)*$D52))+($K52="custom")*CustCF!CF52</f>
        <v>0</v>
      </c>
      <c r="CM52" s="95">
        <f>($K52="Bell Curve")*(_xlfn.NORM.DIST(AND(CM$6&gt;=$F52,CM$6&lt;=$H52)*(CM$6-$F52+1),$J52/2,$M52,TRUE)-_xlfn.NORM.DIST(AND(CM$6&gt;=$F52,CM$6&lt;=$H52)*(CL$6-$F52+1),$J52/2,$M52,TRUE))/(1-2*_xlfn.NORM.DIST(0,$J52/2,$M52,TRUE))*$D52+($K52="Steady Growth")*(AND(CM$6&gt;=$F52,CM$6&lt;=$H52)*((CM$6-$F52+1)/($J52*($J52+1)/2)*$D52))+($K52="custom")*CustCF!CG52</f>
        <v>0</v>
      </c>
      <c r="CN52" s="95">
        <f>($K52="Bell Curve")*(_xlfn.NORM.DIST(AND(CN$6&gt;=$F52,CN$6&lt;=$H52)*(CN$6-$F52+1),$J52/2,$M52,TRUE)-_xlfn.NORM.DIST(AND(CN$6&gt;=$F52,CN$6&lt;=$H52)*(CM$6-$F52+1),$J52/2,$M52,TRUE))/(1-2*_xlfn.NORM.DIST(0,$J52/2,$M52,TRUE))*$D52+($K52="Steady Growth")*(AND(CN$6&gt;=$F52,CN$6&lt;=$H52)*((CN$6-$F52+1)/($J52*($J52+1)/2)*$D52))+($K52="custom")*CustCF!CH52</f>
        <v>0</v>
      </c>
      <c r="CO52" s="95">
        <f>($K52="Bell Curve")*(_xlfn.NORM.DIST(AND(CO$6&gt;=$F52,CO$6&lt;=$H52)*(CO$6-$F52+1),$J52/2,$M52,TRUE)-_xlfn.NORM.DIST(AND(CO$6&gt;=$F52,CO$6&lt;=$H52)*(CN$6-$F52+1),$J52/2,$M52,TRUE))/(1-2*_xlfn.NORM.DIST(0,$J52/2,$M52,TRUE))*$D52+($K52="Steady Growth")*(AND(CO$6&gt;=$F52,CO$6&lt;=$H52)*((CO$6-$F52+1)/($J52*($J52+1)/2)*$D52))+($K52="custom")*CustCF!CI52</f>
        <v>0</v>
      </c>
      <c r="CP52" s="95">
        <f>($K52="Bell Curve")*(_xlfn.NORM.DIST(AND(CP$6&gt;=$F52,CP$6&lt;=$H52)*(CP$6-$F52+1),$J52/2,$M52,TRUE)-_xlfn.NORM.DIST(AND(CP$6&gt;=$F52,CP$6&lt;=$H52)*(CO$6-$F52+1),$J52/2,$M52,TRUE))/(1-2*_xlfn.NORM.DIST(0,$J52/2,$M52,TRUE))*$D52+($K52="Steady Growth")*(AND(CP$6&gt;=$F52,CP$6&lt;=$H52)*((CP$6-$F52+1)/($J52*($J52+1)/2)*$D52))+($K52="custom")*CustCF!CJ52</f>
        <v>0</v>
      </c>
      <c r="CQ52" s="95">
        <f>($K52="Bell Curve")*(_xlfn.NORM.DIST(AND(CQ$6&gt;=$F52,CQ$6&lt;=$H52)*(CQ$6-$F52+1),$J52/2,$M52,TRUE)-_xlfn.NORM.DIST(AND(CQ$6&gt;=$F52,CQ$6&lt;=$H52)*(CP$6-$F52+1),$J52/2,$M52,TRUE))/(1-2*_xlfn.NORM.DIST(0,$J52/2,$M52,TRUE))*$D52+($K52="Steady Growth")*(AND(CQ$6&gt;=$F52,CQ$6&lt;=$H52)*((CQ$6-$F52+1)/($J52*($J52+1)/2)*$D52))+($K52="custom")*CustCF!CK52</f>
        <v>0</v>
      </c>
      <c r="CR52" s="95">
        <f>($K52="Bell Curve")*(_xlfn.NORM.DIST(AND(CR$6&gt;=$F52,CR$6&lt;=$H52)*(CR$6-$F52+1),$J52/2,$M52,TRUE)-_xlfn.NORM.DIST(AND(CR$6&gt;=$F52,CR$6&lt;=$H52)*(CQ$6-$F52+1),$J52/2,$M52,TRUE))/(1-2*_xlfn.NORM.DIST(0,$J52/2,$M52,TRUE))*$D52+($K52="Steady Growth")*(AND(CR$6&gt;=$F52,CR$6&lt;=$H52)*((CR$6-$F52+1)/($J52*($J52+1)/2)*$D52))+($K52="custom")*CustCF!CL52</f>
        <v>0</v>
      </c>
      <c r="CS52" s="95">
        <f>($K52="Bell Curve")*(_xlfn.NORM.DIST(AND(CS$6&gt;=$F52,CS$6&lt;=$H52)*(CS$6-$F52+1),$J52/2,$M52,TRUE)-_xlfn.NORM.DIST(AND(CS$6&gt;=$F52,CS$6&lt;=$H52)*(CR$6-$F52+1),$J52/2,$M52,TRUE))/(1-2*_xlfn.NORM.DIST(0,$J52/2,$M52,TRUE))*$D52+($K52="Steady Growth")*(AND(CS$6&gt;=$F52,CS$6&lt;=$H52)*((CS$6-$F52+1)/($J52*($J52+1)/2)*$D52))+($K52="custom")*CustCF!CM52</f>
        <v>0</v>
      </c>
      <c r="CT52" s="95">
        <f>($K52="Bell Curve")*(_xlfn.NORM.DIST(AND(CT$6&gt;=$F52,CT$6&lt;=$H52)*(CT$6-$F52+1),$J52/2,$M52,TRUE)-_xlfn.NORM.DIST(AND(CT$6&gt;=$F52,CT$6&lt;=$H52)*(CS$6-$F52+1),$J52/2,$M52,TRUE))/(1-2*_xlfn.NORM.DIST(0,$J52/2,$M52,TRUE))*$D52+($K52="Steady Growth")*(AND(CT$6&gt;=$F52,CT$6&lt;=$H52)*((CT$6-$F52+1)/($J52*($J52+1)/2)*$D52))+($K52="custom")*CustCF!CN52</f>
        <v>0</v>
      </c>
      <c r="CU52" s="95">
        <f>($K52="Bell Curve")*(_xlfn.NORM.DIST(AND(CU$6&gt;=$F52,CU$6&lt;=$H52)*(CU$6-$F52+1),$J52/2,$M52,TRUE)-_xlfn.NORM.DIST(AND(CU$6&gt;=$F52,CU$6&lt;=$H52)*(CT$6-$F52+1),$J52/2,$M52,TRUE))/(1-2*_xlfn.NORM.DIST(0,$J52/2,$M52,TRUE))*$D52+($K52="Steady Growth")*(AND(CU$6&gt;=$F52,CU$6&lt;=$H52)*((CU$6-$F52+1)/($J52*($J52+1)/2)*$D52))+($K52="custom")*CustCF!CO52</f>
        <v>0</v>
      </c>
      <c r="CV52" s="95">
        <f>($K52="Bell Curve")*(_xlfn.NORM.DIST(AND(CV$6&gt;=$F52,CV$6&lt;=$H52)*(CV$6-$F52+1),$J52/2,$M52,TRUE)-_xlfn.NORM.DIST(AND(CV$6&gt;=$F52,CV$6&lt;=$H52)*(CU$6-$F52+1),$J52/2,$M52,TRUE))/(1-2*_xlfn.NORM.DIST(0,$J52/2,$M52,TRUE))*$D52+($K52="Steady Growth")*(AND(CV$6&gt;=$F52,CV$6&lt;=$H52)*((CV$6-$F52+1)/($J52*($J52+1)/2)*$D52))+($K52="custom")*CustCF!CP52</f>
        <v>0</v>
      </c>
      <c r="CW52" s="95">
        <f>($K52="Bell Curve")*(_xlfn.NORM.DIST(AND(CW$6&gt;=$F52,CW$6&lt;=$H52)*(CW$6-$F52+1),$J52/2,$M52,TRUE)-_xlfn.NORM.DIST(AND(CW$6&gt;=$F52,CW$6&lt;=$H52)*(CV$6-$F52+1),$J52/2,$M52,TRUE))/(1-2*_xlfn.NORM.DIST(0,$J52/2,$M52,TRUE))*$D52+($K52="Steady Growth")*(AND(CW$6&gt;=$F52,CW$6&lt;=$H52)*((CW$6-$F52+1)/($J52*($J52+1)/2)*$D52))+($K52="custom")*CustCF!CQ52</f>
        <v>0</v>
      </c>
      <c r="CX52" s="95">
        <f>($K52="Bell Curve")*(_xlfn.NORM.DIST(AND(CX$6&gt;=$F52,CX$6&lt;=$H52)*(CX$6-$F52+1),$J52/2,$M52,TRUE)-_xlfn.NORM.DIST(AND(CX$6&gt;=$F52,CX$6&lt;=$H52)*(CW$6-$F52+1),$J52/2,$M52,TRUE))/(1-2*_xlfn.NORM.DIST(0,$J52/2,$M52,TRUE))*$D52+($K52="Steady Growth")*(AND(CX$6&gt;=$F52,CX$6&lt;=$H52)*((CX$6-$F52+1)/($J52*($J52+1)/2)*$D52))+($K52="custom")*CustCF!CR52</f>
        <v>0</v>
      </c>
      <c r="CY52" s="95">
        <f>($K52="Bell Curve")*(_xlfn.NORM.DIST(AND(CY$6&gt;=$F52,CY$6&lt;=$H52)*(CY$6-$F52+1),$J52/2,$M52,TRUE)-_xlfn.NORM.DIST(AND(CY$6&gt;=$F52,CY$6&lt;=$H52)*(CX$6-$F52+1),$J52/2,$M52,TRUE))/(1-2*_xlfn.NORM.DIST(0,$J52/2,$M52,TRUE))*$D52+($K52="Steady Growth")*(AND(CY$6&gt;=$F52,CY$6&lt;=$H52)*((CY$6-$F52+1)/($J52*($J52+1)/2)*$D52))+($K52="custom")*CustCF!CS52</f>
        <v>0</v>
      </c>
      <c r="CZ52" s="95">
        <f>($K52="Bell Curve")*(_xlfn.NORM.DIST(AND(CZ$6&gt;=$F52,CZ$6&lt;=$H52)*(CZ$6-$F52+1),$J52/2,$M52,TRUE)-_xlfn.NORM.DIST(AND(CZ$6&gt;=$F52,CZ$6&lt;=$H52)*(CY$6-$F52+1),$J52/2,$M52,TRUE))/(1-2*_xlfn.NORM.DIST(0,$J52/2,$M52,TRUE))*$D52+($K52="Steady Growth")*(AND(CZ$6&gt;=$F52,CZ$6&lt;=$H52)*((CZ$6-$F52+1)/($J52*($J52+1)/2)*$D52))+($K52="custom")*CustCF!CT52</f>
        <v>0</v>
      </c>
      <c r="DA52" s="95">
        <f>($K52="Bell Curve")*(_xlfn.NORM.DIST(AND(DA$6&gt;=$F52,DA$6&lt;=$H52)*(DA$6-$F52+1),$J52/2,$M52,TRUE)-_xlfn.NORM.DIST(AND(DA$6&gt;=$F52,DA$6&lt;=$H52)*(CZ$6-$F52+1),$J52/2,$M52,TRUE))/(1-2*_xlfn.NORM.DIST(0,$J52/2,$M52,TRUE))*$D52+($K52="Steady Growth")*(AND(DA$6&gt;=$F52,DA$6&lt;=$H52)*((DA$6-$F52+1)/($J52*($J52+1)/2)*$D52))+($K52="custom")*CustCF!CU52</f>
        <v>0</v>
      </c>
      <c r="DB52" s="95">
        <f>($K52="Bell Curve")*(_xlfn.NORM.DIST(AND(DB$6&gt;=$F52,DB$6&lt;=$H52)*(DB$6-$F52+1),$J52/2,$M52,TRUE)-_xlfn.NORM.DIST(AND(DB$6&gt;=$F52,DB$6&lt;=$H52)*(DA$6-$F52+1),$J52/2,$M52,TRUE))/(1-2*_xlfn.NORM.DIST(0,$J52/2,$M52,TRUE))*$D52+($K52="Steady Growth")*(AND(DB$6&gt;=$F52,DB$6&lt;=$H52)*((DB$6-$F52+1)/($J52*($J52+1)/2)*$D52))+($K52="custom")*CustCF!CV52</f>
        <v>0</v>
      </c>
      <c r="DC52" s="95">
        <f>($K52="Bell Curve")*(_xlfn.NORM.DIST(AND(DC$6&gt;=$F52,DC$6&lt;=$H52)*(DC$6-$F52+1),$J52/2,$M52,TRUE)-_xlfn.NORM.DIST(AND(DC$6&gt;=$F52,DC$6&lt;=$H52)*(DB$6-$F52+1),$J52/2,$M52,TRUE))/(1-2*_xlfn.NORM.DIST(0,$J52/2,$M52,TRUE))*$D52+($K52="Steady Growth")*(AND(DC$6&gt;=$F52,DC$6&lt;=$H52)*((DC$6-$F52+1)/($J52*($J52+1)/2)*$D52))+($K52="custom")*CustCF!CW52</f>
        <v>0</v>
      </c>
      <c r="DD52" s="95">
        <f>($K52="Bell Curve")*(_xlfn.NORM.DIST(AND(DD$6&gt;=$F52,DD$6&lt;=$H52)*(DD$6-$F52+1),$J52/2,$M52,TRUE)-_xlfn.NORM.DIST(AND(DD$6&gt;=$F52,DD$6&lt;=$H52)*(DC$6-$F52+1),$J52/2,$M52,TRUE))/(1-2*_xlfn.NORM.DIST(0,$J52/2,$M52,TRUE))*$D52+($K52="Steady Growth")*(AND(DD$6&gt;=$F52,DD$6&lt;=$H52)*((DD$6-$F52+1)/($J52*($J52+1)/2)*$D52))+($K52="custom")*CustCF!CX52</f>
        <v>0</v>
      </c>
      <c r="DE52" s="95">
        <f>($K52="Bell Curve")*(_xlfn.NORM.DIST(AND(DE$6&gt;=$F52,DE$6&lt;=$H52)*(DE$6-$F52+1),$J52/2,$M52,TRUE)-_xlfn.NORM.DIST(AND(DE$6&gt;=$F52,DE$6&lt;=$H52)*(DD$6-$F52+1),$J52/2,$M52,TRUE))/(1-2*_xlfn.NORM.DIST(0,$J52/2,$M52,TRUE))*$D52+($K52="Steady Growth")*(AND(DE$6&gt;=$F52,DE$6&lt;=$H52)*((DE$6-$F52+1)/($J52*($J52+1)/2)*$D52))+($K52="custom")*CustCF!CY52</f>
        <v>0</v>
      </c>
      <c r="DF52" s="95">
        <f>($K52="Bell Curve")*(_xlfn.NORM.DIST(AND(DF$6&gt;=$F52,DF$6&lt;=$H52)*(DF$6-$F52+1),$J52/2,$M52,TRUE)-_xlfn.NORM.DIST(AND(DF$6&gt;=$F52,DF$6&lt;=$H52)*(DE$6-$F52+1),$J52/2,$M52,TRUE))/(1-2*_xlfn.NORM.DIST(0,$J52/2,$M52,TRUE))*$D52+($K52="Steady Growth")*(AND(DF$6&gt;=$F52,DF$6&lt;=$H52)*((DF$6-$F52+1)/($J52*($J52+1)/2)*$D52))+($K52="custom")*CustCF!CZ52</f>
        <v>0</v>
      </c>
      <c r="DG52" s="95">
        <f>($K52="Bell Curve")*(_xlfn.NORM.DIST(AND(DG$6&gt;=$F52,DG$6&lt;=$H52)*(DG$6-$F52+1),$J52/2,$M52,TRUE)-_xlfn.NORM.DIST(AND(DG$6&gt;=$F52,DG$6&lt;=$H52)*(DF$6-$F52+1),$J52/2,$M52,TRUE))/(1-2*_xlfn.NORM.DIST(0,$J52/2,$M52,TRUE))*$D52+($K52="Steady Growth")*(AND(DG$6&gt;=$F52,DG$6&lt;=$H52)*((DG$6-$F52+1)/($J52*($J52+1)/2)*$D52))+($K52="custom")*CustCF!DA52</f>
        <v>0</v>
      </c>
      <c r="DH52" s="95">
        <f>($K52="Bell Curve")*(_xlfn.NORM.DIST(AND(DH$6&gt;=$F52,DH$6&lt;=$H52)*(DH$6-$F52+1),$J52/2,$M52,TRUE)-_xlfn.NORM.DIST(AND(DH$6&gt;=$F52,DH$6&lt;=$H52)*(DG$6-$F52+1),$J52/2,$M52,TRUE))/(1-2*_xlfn.NORM.DIST(0,$J52/2,$M52,TRUE))*$D52+($K52="Steady Growth")*(AND(DH$6&gt;=$F52,DH$6&lt;=$H52)*((DH$6-$F52+1)/($J52*($J52+1)/2)*$D52))+($K52="custom")*CustCF!DB52</f>
        <v>0</v>
      </c>
      <c r="DI52" s="95">
        <f>($K52="Bell Curve")*(_xlfn.NORM.DIST(AND(DI$6&gt;=$F52,DI$6&lt;=$H52)*(DI$6-$F52+1),$J52/2,$M52,TRUE)-_xlfn.NORM.DIST(AND(DI$6&gt;=$F52,DI$6&lt;=$H52)*(DH$6-$F52+1),$J52/2,$M52,TRUE))/(1-2*_xlfn.NORM.DIST(0,$J52/2,$M52,TRUE))*$D52+($K52="Steady Growth")*(AND(DI$6&gt;=$F52,DI$6&lt;=$H52)*((DI$6-$F52+1)/($J52*($J52+1)/2)*$D52))+($K52="custom")*CustCF!DC52</f>
        <v>0</v>
      </c>
      <c r="DJ52" s="95">
        <f>($K52="Bell Curve")*(_xlfn.NORM.DIST(AND(DJ$6&gt;=$F52,DJ$6&lt;=$H52)*(DJ$6-$F52+1),$J52/2,$M52,TRUE)-_xlfn.NORM.DIST(AND(DJ$6&gt;=$F52,DJ$6&lt;=$H52)*(DI$6-$F52+1),$J52/2,$M52,TRUE))/(1-2*_xlfn.NORM.DIST(0,$J52/2,$M52,TRUE))*$D52+($K52="Steady Growth")*(AND(DJ$6&gt;=$F52,DJ$6&lt;=$H52)*((DJ$6-$F52+1)/($J52*($J52+1)/2)*$D52))+($K52="custom")*CustCF!DD52</f>
        <v>0</v>
      </c>
      <c r="DK52" s="95">
        <f>($K52="Bell Curve")*(_xlfn.NORM.DIST(AND(DK$6&gt;=$F52,DK$6&lt;=$H52)*(DK$6-$F52+1),$J52/2,$M52,TRUE)-_xlfn.NORM.DIST(AND(DK$6&gt;=$F52,DK$6&lt;=$H52)*(DJ$6-$F52+1),$J52/2,$M52,TRUE))/(1-2*_xlfn.NORM.DIST(0,$J52/2,$M52,TRUE))*$D52+($K52="Steady Growth")*(AND(DK$6&gt;=$F52,DK$6&lt;=$H52)*((DK$6-$F52+1)/($J52*($J52+1)/2)*$D52))+($K52="custom")*CustCF!DE52</f>
        <v>0</v>
      </c>
      <c r="DL52" s="95">
        <f>($K52="Bell Curve")*(_xlfn.NORM.DIST(AND(DL$6&gt;=$F52,DL$6&lt;=$H52)*(DL$6-$F52+1),$J52/2,$M52,TRUE)-_xlfn.NORM.DIST(AND(DL$6&gt;=$F52,DL$6&lt;=$H52)*(DK$6-$F52+1),$J52/2,$M52,TRUE))/(1-2*_xlfn.NORM.DIST(0,$J52/2,$M52,TRUE))*$D52+($K52="Steady Growth")*(AND(DL$6&gt;=$F52,DL$6&lt;=$H52)*((DL$6-$F52+1)/($J52*($J52+1)/2)*$D52))+($K52="custom")*CustCF!DF52</f>
        <v>0</v>
      </c>
      <c r="DM52" s="95">
        <f>($K52="Bell Curve")*(_xlfn.NORM.DIST(AND(DM$6&gt;=$F52,DM$6&lt;=$H52)*(DM$6-$F52+1),$J52/2,$M52,TRUE)-_xlfn.NORM.DIST(AND(DM$6&gt;=$F52,DM$6&lt;=$H52)*(DL$6-$F52+1),$J52/2,$M52,TRUE))/(1-2*_xlfn.NORM.DIST(0,$J52/2,$M52,TRUE))*$D52+($K52="Steady Growth")*(AND(DM$6&gt;=$F52,DM$6&lt;=$H52)*((DM$6-$F52+1)/($J52*($J52+1)/2)*$D52))+($K52="custom")*CustCF!DG52</f>
        <v>0</v>
      </c>
      <c r="DN52" s="95">
        <f>($K52="Bell Curve")*(_xlfn.NORM.DIST(AND(DN$6&gt;=$F52,DN$6&lt;=$H52)*(DN$6-$F52+1),$J52/2,$M52,TRUE)-_xlfn.NORM.DIST(AND(DN$6&gt;=$F52,DN$6&lt;=$H52)*(DM$6-$F52+1),$J52/2,$M52,TRUE))/(1-2*_xlfn.NORM.DIST(0,$J52/2,$M52,TRUE))*$D52+($K52="Steady Growth")*(AND(DN$6&gt;=$F52,DN$6&lt;=$H52)*((DN$6-$F52+1)/($J52*($J52+1)/2)*$D52))+($K52="custom")*CustCF!DH52</f>
        <v>0</v>
      </c>
      <c r="DO52" s="95">
        <f>($K52="Bell Curve")*(_xlfn.NORM.DIST(AND(DO$6&gt;=$F52,DO$6&lt;=$H52)*(DO$6-$F52+1),$J52/2,$M52,TRUE)-_xlfn.NORM.DIST(AND(DO$6&gt;=$F52,DO$6&lt;=$H52)*(DN$6-$F52+1),$J52/2,$M52,TRUE))/(1-2*_xlfn.NORM.DIST(0,$J52/2,$M52,TRUE))*$D52+($K52="Steady Growth")*(AND(DO$6&gt;=$F52,DO$6&lt;=$H52)*((DO$6-$F52+1)/($J52*($J52+1)/2)*$D52))+($K52="custom")*CustCF!DI52</f>
        <v>0</v>
      </c>
      <c r="DP52" s="95">
        <f>($K52="Bell Curve")*(_xlfn.NORM.DIST(AND(DP$6&gt;=$F52,DP$6&lt;=$H52)*(DP$6-$F52+1),$J52/2,$M52,TRUE)-_xlfn.NORM.DIST(AND(DP$6&gt;=$F52,DP$6&lt;=$H52)*(DO$6-$F52+1),$J52/2,$M52,TRUE))/(1-2*_xlfn.NORM.DIST(0,$J52/2,$M52,TRUE))*$D52+($K52="Steady Growth")*(AND(DP$6&gt;=$F52,DP$6&lt;=$H52)*((DP$6-$F52+1)/($J52*($J52+1)/2)*$D52))+($K52="custom")*CustCF!DJ52</f>
        <v>0</v>
      </c>
      <c r="DQ52" s="95">
        <f>($K52="Bell Curve")*(_xlfn.NORM.DIST(AND(DQ$6&gt;=$F52,DQ$6&lt;=$H52)*(DQ$6-$F52+1),$J52/2,$M52,TRUE)-_xlfn.NORM.DIST(AND(DQ$6&gt;=$F52,DQ$6&lt;=$H52)*(DP$6-$F52+1),$J52/2,$M52,TRUE))/(1-2*_xlfn.NORM.DIST(0,$J52/2,$M52,TRUE))*$D52+($K52="Steady Growth")*(AND(DQ$6&gt;=$F52,DQ$6&lt;=$H52)*((DQ$6-$F52+1)/($J52*($J52+1)/2)*$D52))+($K52="custom")*CustCF!DK52</f>
        <v>0</v>
      </c>
      <c r="DR52" s="95">
        <f>($K52="Bell Curve")*(_xlfn.NORM.DIST(AND(DR$6&gt;=$F52,DR$6&lt;=$H52)*(DR$6-$F52+1),$J52/2,$M52,TRUE)-_xlfn.NORM.DIST(AND(DR$6&gt;=$F52,DR$6&lt;=$H52)*(DQ$6-$F52+1),$J52/2,$M52,TRUE))/(1-2*_xlfn.NORM.DIST(0,$J52/2,$M52,TRUE))*$D52+($K52="Steady Growth")*(AND(DR$6&gt;=$F52,DR$6&lt;=$H52)*((DR$6-$F52+1)/($J52*($J52+1)/2)*$D52))+($K52="custom")*CustCF!DL52</f>
        <v>0</v>
      </c>
      <c r="DS52" s="95">
        <f>($K52="Bell Curve")*(_xlfn.NORM.DIST(AND(DS$6&gt;=$F52,DS$6&lt;=$H52)*(DS$6-$F52+1),$J52/2,$M52,TRUE)-_xlfn.NORM.DIST(AND(DS$6&gt;=$F52,DS$6&lt;=$H52)*(DR$6-$F52+1),$J52/2,$M52,TRUE))/(1-2*_xlfn.NORM.DIST(0,$J52/2,$M52,TRUE))*$D52+($K52="Steady Growth")*(AND(DS$6&gt;=$F52,DS$6&lt;=$H52)*((DS$6-$F52+1)/($J52*($J52+1)/2)*$D52))+($K52="custom")*CustCF!DM52</f>
        <v>0</v>
      </c>
      <c r="DT52" s="95">
        <f>($K52="Bell Curve")*(_xlfn.NORM.DIST(AND(DT$6&gt;=$F52,DT$6&lt;=$H52)*(DT$6-$F52+1),$J52/2,$M52,TRUE)-_xlfn.NORM.DIST(AND(DT$6&gt;=$F52,DT$6&lt;=$H52)*(DS$6-$F52+1),$J52/2,$M52,TRUE))/(1-2*_xlfn.NORM.DIST(0,$J52/2,$M52,TRUE))*$D52+($K52="Steady Growth")*(AND(DT$6&gt;=$F52,DT$6&lt;=$H52)*((DT$6-$F52+1)/($J52*($J52+1)/2)*$D52))+($K52="custom")*CustCF!DN52</f>
        <v>0</v>
      </c>
      <c r="DU52" s="95">
        <f>($K52="Bell Curve")*(_xlfn.NORM.DIST(AND(DU$6&gt;=$F52,DU$6&lt;=$H52)*(DU$6-$F52+1),$J52/2,$M52,TRUE)-_xlfn.NORM.DIST(AND(DU$6&gt;=$F52,DU$6&lt;=$H52)*(DT$6-$F52+1),$J52/2,$M52,TRUE))/(1-2*_xlfn.NORM.DIST(0,$J52/2,$M52,TRUE))*$D52+($K52="Steady Growth")*(AND(DU$6&gt;=$F52,DU$6&lt;=$H52)*((DU$6-$F52+1)/($J52*($J52+1)/2)*$D52))+($K52="custom")*CustCF!DO52</f>
        <v>0</v>
      </c>
      <c r="DV52" s="95">
        <f>($K52="Bell Curve")*(_xlfn.NORM.DIST(AND(DV$6&gt;=$F52,DV$6&lt;=$H52)*(DV$6-$F52+1),$J52/2,$M52,TRUE)-_xlfn.NORM.DIST(AND(DV$6&gt;=$F52,DV$6&lt;=$H52)*(DU$6-$F52+1),$J52/2,$M52,TRUE))/(1-2*_xlfn.NORM.DIST(0,$J52/2,$M52,TRUE))*$D52+($K52="Steady Growth")*(AND(DV$6&gt;=$F52,DV$6&lt;=$H52)*((DV$6-$F52+1)/($J52*($J52+1)/2)*$D52))+($K52="custom")*CustCF!DP52</f>
        <v>0</v>
      </c>
      <c r="DW52" s="95">
        <f>($K52="Bell Curve")*(_xlfn.NORM.DIST(AND(DW$6&gt;=$F52,DW$6&lt;=$H52)*(DW$6-$F52+1),$J52/2,$M52,TRUE)-_xlfn.NORM.DIST(AND(DW$6&gt;=$F52,DW$6&lt;=$H52)*(DV$6-$F52+1),$J52/2,$M52,TRUE))/(1-2*_xlfn.NORM.DIST(0,$J52/2,$M52,TRUE))*$D52+($K52="Steady Growth")*(AND(DW$6&gt;=$F52,DW$6&lt;=$H52)*((DW$6-$F52+1)/($J52*($J52+1)/2)*$D52))+($K52="custom")*CustCF!DQ52</f>
        <v>0</v>
      </c>
      <c r="DX52" s="95">
        <f>($K52="Bell Curve")*(_xlfn.NORM.DIST(AND(DX$6&gt;=$F52,DX$6&lt;=$H52)*(DX$6-$F52+1),$J52/2,$M52,TRUE)-_xlfn.NORM.DIST(AND(DX$6&gt;=$F52,DX$6&lt;=$H52)*(DW$6-$F52+1),$J52/2,$M52,TRUE))/(1-2*_xlfn.NORM.DIST(0,$J52/2,$M52,TRUE))*$D52+($K52="Steady Growth")*(AND(DX$6&gt;=$F52,DX$6&lt;=$H52)*((DX$6-$F52+1)/($J52*($J52+1)/2)*$D52))+($K52="custom")*CustCF!DR52</f>
        <v>0</v>
      </c>
      <c r="DY52" s="95">
        <f>($K52="Bell Curve")*(_xlfn.NORM.DIST(AND(DY$6&gt;=$F52,DY$6&lt;=$H52)*(DY$6-$F52+1),$J52/2,$M52,TRUE)-_xlfn.NORM.DIST(AND(DY$6&gt;=$F52,DY$6&lt;=$H52)*(DX$6-$F52+1),$J52/2,$M52,TRUE))/(1-2*_xlfn.NORM.DIST(0,$J52/2,$M52,TRUE))*$D52+($K52="Steady Growth")*(AND(DY$6&gt;=$F52,DY$6&lt;=$H52)*((DY$6-$F52+1)/($J52*($J52+1)/2)*$D52))+($K52="custom")*CustCF!DS52</f>
        <v>0</v>
      </c>
      <c r="DZ52" s="95">
        <f>($K52="Bell Curve")*(_xlfn.NORM.DIST(AND(DZ$6&gt;=$F52,DZ$6&lt;=$H52)*(DZ$6-$F52+1),$J52/2,$M52,TRUE)-_xlfn.NORM.DIST(AND(DZ$6&gt;=$F52,DZ$6&lt;=$H52)*(DY$6-$F52+1),$J52/2,$M52,TRUE))/(1-2*_xlfn.NORM.DIST(0,$J52/2,$M52,TRUE))*$D52+($K52="Steady Growth")*(AND(DZ$6&gt;=$F52,DZ$6&lt;=$H52)*((DZ$6-$F52+1)/($J52*($J52+1)/2)*$D52))+($K52="custom")*CustCF!DT52</f>
        <v>0</v>
      </c>
      <c r="EA52" s="95">
        <f>($K52="Bell Curve")*(_xlfn.NORM.DIST(AND(EA$6&gt;=$F52,EA$6&lt;=$H52)*(EA$6-$F52+1),$J52/2,$M52,TRUE)-_xlfn.NORM.DIST(AND(EA$6&gt;=$F52,EA$6&lt;=$H52)*(DZ$6-$F52+1),$J52/2,$M52,TRUE))/(1-2*_xlfn.NORM.DIST(0,$J52/2,$M52,TRUE))*$D52+($K52="Steady Growth")*(AND(EA$6&gt;=$F52,EA$6&lt;=$H52)*((EA$6-$F52+1)/($J52*($J52+1)/2)*$D52))+($K52="custom")*CustCF!DU52</f>
        <v>0</v>
      </c>
      <c r="EB52" s="95">
        <f>($K52="Bell Curve")*(_xlfn.NORM.DIST(AND(EB$6&gt;=$F52,EB$6&lt;=$H52)*(EB$6-$F52+1),$J52/2,$M52,TRUE)-_xlfn.NORM.DIST(AND(EB$6&gt;=$F52,EB$6&lt;=$H52)*(EA$6-$F52+1),$J52/2,$M52,TRUE))/(1-2*_xlfn.NORM.DIST(0,$J52/2,$M52,TRUE))*$D52+($K52="Steady Growth")*(AND(EB$6&gt;=$F52,EB$6&lt;=$H52)*((EB$6-$F52+1)/($J52*($J52+1)/2)*$D52))+($K52="custom")*CustCF!DV52</f>
        <v>0</v>
      </c>
      <c r="EC52" s="95">
        <f>($K52="Bell Curve")*(_xlfn.NORM.DIST(AND(EC$6&gt;=$F52,EC$6&lt;=$H52)*(EC$6-$F52+1),$J52/2,$M52,TRUE)-_xlfn.NORM.DIST(AND(EC$6&gt;=$F52,EC$6&lt;=$H52)*(EB$6-$F52+1),$J52/2,$M52,TRUE))/(1-2*_xlfn.NORM.DIST(0,$J52/2,$M52,TRUE))*$D52+($K52="Steady Growth")*(AND(EC$6&gt;=$F52,EC$6&lt;=$H52)*((EC$6-$F52+1)/($J52*($J52+1)/2)*$D52))+($K52="custom")*CustCF!DW52</f>
        <v>0</v>
      </c>
      <c r="ED52" s="95">
        <f>($K52="Bell Curve")*(_xlfn.NORM.DIST(AND(ED$6&gt;=$F52,ED$6&lt;=$H52)*(ED$6-$F52+1),$J52/2,$M52,TRUE)-_xlfn.NORM.DIST(AND(ED$6&gt;=$F52,ED$6&lt;=$H52)*(EC$6-$F52+1),$J52/2,$M52,TRUE))/(1-2*_xlfn.NORM.DIST(0,$J52/2,$M52,TRUE))*$D52+($K52="Steady Growth")*(AND(ED$6&gt;=$F52,ED$6&lt;=$H52)*((ED$6-$F52+1)/($J52*($J52+1)/2)*$D52))+($K52="custom")*CustCF!DX52</f>
        <v>0</v>
      </c>
      <c r="EE52" s="95">
        <f>($K52="Bell Curve")*(_xlfn.NORM.DIST(AND(EE$6&gt;=$F52,EE$6&lt;=$H52)*(EE$6-$F52+1),$J52/2,$M52,TRUE)-_xlfn.NORM.DIST(AND(EE$6&gt;=$F52,EE$6&lt;=$H52)*(ED$6-$F52+1),$J52/2,$M52,TRUE))/(1-2*_xlfn.NORM.DIST(0,$J52/2,$M52,TRUE))*$D52+($K52="Steady Growth")*(AND(EE$6&gt;=$F52,EE$6&lt;=$H52)*((EE$6-$F52+1)/($J52*($J52+1)/2)*$D52))+($K52="custom")*CustCF!DY52</f>
        <v>0</v>
      </c>
      <c r="EF52" s="95">
        <f>($K52="Bell Curve")*(_xlfn.NORM.DIST(AND(EF$6&gt;=$F52,EF$6&lt;=$H52)*(EF$6-$F52+1),$J52/2,$M52,TRUE)-_xlfn.NORM.DIST(AND(EF$6&gt;=$F52,EF$6&lt;=$H52)*(EE$6-$F52+1),$J52/2,$M52,TRUE))/(1-2*_xlfn.NORM.DIST(0,$J52/2,$M52,TRUE))*$D52+($K52="Steady Growth")*(AND(EF$6&gt;=$F52,EF$6&lt;=$H52)*((EF$6-$F52+1)/($J52*($J52+1)/2)*$D52))+($K52="custom")*CustCF!DZ52</f>
        <v>0</v>
      </c>
      <c r="EG52" s="95">
        <f>($K52="Bell Curve")*(_xlfn.NORM.DIST(AND(EG$6&gt;=$F52,EG$6&lt;=$H52)*(EG$6-$F52+1),$J52/2,$M52,TRUE)-_xlfn.NORM.DIST(AND(EG$6&gt;=$F52,EG$6&lt;=$H52)*(EF$6-$F52+1),$J52/2,$M52,TRUE))/(1-2*_xlfn.NORM.DIST(0,$J52/2,$M52,TRUE))*$D52+($K52="Steady Growth")*(AND(EG$6&gt;=$F52,EG$6&lt;=$H52)*((EG$6-$F52+1)/($J52*($J52+1)/2)*$D52))+($K52="custom")*CustCF!EA52</f>
        <v>0</v>
      </c>
      <c r="EH52" s="95">
        <f>($K52="Bell Curve")*(_xlfn.NORM.DIST(AND(EH$6&gt;=$F52,EH$6&lt;=$H52)*(EH$6-$F52+1),$J52/2,$M52,TRUE)-_xlfn.NORM.DIST(AND(EH$6&gt;=$F52,EH$6&lt;=$H52)*(EG$6-$F52+1),$J52/2,$M52,TRUE))/(1-2*_xlfn.NORM.DIST(0,$J52/2,$M52,TRUE))*$D52+($K52="Steady Growth")*(AND(EH$6&gt;=$F52,EH$6&lt;=$H52)*((EH$6-$F52+1)/($J52*($J52+1)/2)*$D52))+($K52="custom")*CustCF!EB52</f>
        <v>0</v>
      </c>
      <c r="EI52" s="95">
        <f>($K52="Bell Curve")*(_xlfn.NORM.DIST(AND(EI$6&gt;=$F52,EI$6&lt;=$H52)*(EI$6-$F52+1),$J52/2,$M52,TRUE)-_xlfn.NORM.DIST(AND(EI$6&gt;=$F52,EI$6&lt;=$H52)*(EH$6-$F52+1),$J52/2,$M52,TRUE))/(1-2*_xlfn.NORM.DIST(0,$J52/2,$M52,TRUE))*$D52+($K52="Steady Growth")*(AND(EI$6&gt;=$F52,EI$6&lt;=$H52)*((EI$6-$F52+1)/($J52*($J52+1)/2)*$D52))+($K52="custom")*CustCF!EC52</f>
        <v>0</v>
      </c>
      <c r="EJ52" s="95">
        <f>($K52="Bell Curve")*(_xlfn.NORM.DIST(AND(EJ$6&gt;=$F52,EJ$6&lt;=$H52)*(EJ$6-$F52+1),$J52/2,$M52,TRUE)-_xlfn.NORM.DIST(AND(EJ$6&gt;=$F52,EJ$6&lt;=$H52)*(EI$6-$F52+1),$J52/2,$M52,TRUE))/(1-2*_xlfn.NORM.DIST(0,$J52/2,$M52,TRUE))*$D52+($K52="Steady Growth")*(AND(EJ$6&gt;=$F52,EJ$6&lt;=$H52)*((EJ$6-$F52+1)/($J52*($J52+1)/2)*$D52))+($K52="custom")*CustCF!ED52</f>
        <v>0</v>
      </c>
      <c r="EK52" s="95">
        <f>($K52="Bell Curve")*(_xlfn.NORM.DIST(AND(EK$6&gt;=$F52,EK$6&lt;=$H52)*(EK$6-$F52+1),$J52/2,$M52,TRUE)-_xlfn.NORM.DIST(AND(EK$6&gt;=$F52,EK$6&lt;=$H52)*(EJ$6-$F52+1),$J52/2,$M52,TRUE))/(1-2*_xlfn.NORM.DIST(0,$J52/2,$M52,TRUE))*$D52+($K52="Steady Growth")*(AND(EK$6&gt;=$F52,EK$6&lt;=$H52)*((EK$6-$F52+1)/($J52*($J52+1)/2)*$D52))+($K52="custom")*CustCF!EE52</f>
        <v>0</v>
      </c>
      <c r="EL52" s="95">
        <f>($K52="Bell Curve")*(_xlfn.NORM.DIST(AND(EL$6&gt;=$F52,EL$6&lt;=$H52)*(EL$6-$F52+1),$J52/2,$M52,TRUE)-_xlfn.NORM.DIST(AND(EL$6&gt;=$F52,EL$6&lt;=$H52)*(EK$6-$F52+1),$J52/2,$M52,TRUE))/(1-2*_xlfn.NORM.DIST(0,$J52/2,$M52,TRUE))*$D52+($K52="Steady Growth")*(AND(EL$6&gt;=$F52,EL$6&lt;=$H52)*((EL$6-$F52+1)/($J52*($J52+1)/2)*$D52))+($K52="custom")*CustCF!EF52</f>
        <v>0</v>
      </c>
      <c r="EM52" s="95">
        <f>($K52="Bell Curve")*(_xlfn.NORM.DIST(AND(EM$6&gt;=$F52,EM$6&lt;=$H52)*(EM$6-$F52+1),$J52/2,$M52,TRUE)-_xlfn.NORM.DIST(AND(EM$6&gt;=$F52,EM$6&lt;=$H52)*(EL$6-$F52+1),$J52/2,$M52,TRUE))/(1-2*_xlfn.NORM.DIST(0,$J52/2,$M52,TRUE))*$D52+($K52="Steady Growth")*(AND(EM$6&gt;=$F52,EM$6&lt;=$H52)*((EM$6-$F52+1)/($J52*($J52+1)/2)*$D52))+($K52="custom")*CustCF!EG52</f>
        <v>0</v>
      </c>
      <c r="EN52" s="95">
        <f>($K52="Bell Curve")*(_xlfn.NORM.DIST(AND(EN$6&gt;=$F52,EN$6&lt;=$H52)*(EN$6-$F52+1),$J52/2,$M52,TRUE)-_xlfn.NORM.DIST(AND(EN$6&gt;=$F52,EN$6&lt;=$H52)*(EM$6-$F52+1),$J52/2,$M52,TRUE))/(1-2*_xlfn.NORM.DIST(0,$J52/2,$M52,TRUE))*$D52+($K52="Steady Growth")*(AND(EN$6&gt;=$F52,EN$6&lt;=$H52)*((EN$6-$F52+1)/($J52*($J52+1)/2)*$D52))+($K52="custom")*CustCF!EH52</f>
        <v>0</v>
      </c>
      <c r="EO52" s="95">
        <f>($K52="Bell Curve")*(_xlfn.NORM.DIST(AND(EO$6&gt;=$F52,EO$6&lt;=$H52)*(EO$6-$F52+1),$J52/2,$M52,TRUE)-_xlfn.NORM.DIST(AND(EO$6&gt;=$F52,EO$6&lt;=$H52)*(EN$6-$F52+1),$J52/2,$M52,TRUE))/(1-2*_xlfn.NORM.DIST(0,$J52/2,$M52,TRUE))*$D52+($K52="Steady Growth")*(AND(EO$6&gt;=$F52,EO$6&lt;=$H52)*((EO$6-$F52+1)/($J52*($J52+1)/2)*$D52))+($K52="custom")*CustCF!EI52</f>
        <v>0</v>
      </c>
      <c r="EP52" s="95">
        <f>($K52="Bell Curve")*(_xlfn.NORM.DIST(AND(EP$6&gt;=$F52,EP$6&lt;=$H52)*(EP$6-$F52+1),$J52/2,$M52,TRUE)-_xlfn.NORM.DIST(AND(EP$6&gt;=$F52,EP$6&lt;=$H52)*(EO$6-$F52+1),$J52/2,$M52,TRUE))/(1-2*_xlfn.NORM.DIST(0,$J52/2,$M52,TRUE))*$D52+($K52="Steady Growth")*(AND(EP$6&gt;=$F52,EP$6&lt;=$H52)*((EP$6-$F52+1)/($J52*($J52+1)/2)*$D52))+($K52="custom")*CustCF!EJ52</f>
        <v>0</v>
      </c>
      <c r="EQ52" s="95">
        <f>($K52="Bell Curve")*(_xlfn.NORM.DIST(AND(EQ$6&gt;=$F52,EQ$6&lt;=$H52)*(EQ$6-$F52+1),$J52/2,$M52,TRUE)-_xlfn.NORM.DIST(AND(EQ$6&gt;=$F52,EQ$6&lt;=$H52)*(EP$6-$F52+1),$J52/2,$M52,TRUE))/(1-2*_xlfn.NORM.DIST(0,$J52/2,$M52,TRUE))*$D52+($K52="Steady Growth")*(AND(EQ$6&gt;=$F52,EQ$6&lt;=$H52)*((EQ$6-$F52+1)/($J52*($J52+1)/2)*$D52))+($K52="custom")*CustCF!EK52</f>
        <v>0</v>
      </c>
      <c r="ER52" s="95">
        <f>($K52="Bell Curve")*(_xlfn.NORM.DIST(AND(ER$6&gt;=$F52,ER$6&lt;=$H52)*(ER$6-$F52+1),$J52/2,$M52,TRUE)-_xlfn.NORM.DIST(AND(ER$6&gt;=$F52,ER$6&lt;=$H52)*(EQ$6-$F52+1),$J52/2,$M52,TRUE))/(1-2*_xlfn.NORM.DIST(0,$J52/2,$M52,TRUE))*$D52+($K52="Steady Growth")*(AND(ER$6&gt;=$F52,ER$6&lt;=$H52)*((ER$6-$F52+1)/($J52*($J52+1)/2)*$D52))+($K52="custom")*CustCF!EL52</f>
        <v>0</v>
      </c>
      <c r="ES52" s="95">
        <f>($K52="Bell Curve")*(_xlfn.NORM.DIST(AND(ES$6&gt;=$F52,ES$6&lt;=$H52)*(ES$6-$F52+1),$J52/2,$M52,TRUE)-_xlfn.NORM.DIST(AND(ES$6&gt;=$F52,ES$6&lt;=$H52)*(ER$6-$F52+1),$J52/2,$M52,TRUE))/(1-2*_xlfn.NORM.DIST(0,$J52/2,$M52,TRUE))*$D52+($K52="Steady Growth")*(AND(ES$6&gt;=$F52,ES$6&lt;=$H52)*((ES$6-$F52+1)/($J52*($J52+1)/2)*$D52))+($K52="custom")*CustCF!EM52</f>
        <v>0</v>
      </c>
      <c r="ET52" s="95">
        <f>($K52="Bell Curve")*(_xlfn.NORM.DIST(AND(ET$6&gt;=$F52,ET$6&lt;=$H52)*(ET$6-$F52+1),$J52/2,$M52,TRUE)-_xlfn.NORM.DIST(AND(ET$6&gt;=$F52,ET$6&lt;=$H52)*(ES$6-$F52+1),$J52/2,$M52,TRUE))/(1-2*_xlfn.NORM.DIST(0,$J52/2,$M52,TRUE))*$D52+($K52="Steady Growth")*(AND(ET$6&gt;=$F52,ET$6&lt;=$H52)*((ET$6-$F52+1)/($J52*($J52+1)/2)*$D52))+($K52="custom")*CustCF!EN52</f>
        <v>0</v>
      </c>
      <c r="EU52" s="95">
        <f>($K52="Bell Curve")*(_xlfn.NORM.DIST(AND(EU$6&gt;=$F52,EU$6&lt;=$H52)*(EU$6-$F52+1),$J52/2,$M52,TRUE)-_xlfn.NORM.DIST(AND(EU$6&gt;=$F52,EU$6&lt;=$H52)*(ET$6-$F52+1),$J52/2,$M52,TRUE))/(1-2*_xlfn.NORM.DIST(0,$J52/2,$M52,TRUE))*$D52+($K52="Steady Growth")*(AND(EU$6&gt;=$F52,EU$6&lt;=$H52)*((EU$6-$F52+1)/($J52*($J52+1)/2)*$D52))+($K52="custom")*CustCF!EO52</f>
        <v>0</v>
      </c>
      <c r="EV52" s="95">
        <f>($K52="Bell Curve")*(_xlfn.NORM.DIST(AND(EV$6&gt;=$F52,EV$6&lt;=$H52)*(EV$6-$F52+1),$J52/2,$M52,TRUE)-_xlfn.NORM.DIST(AND(EV$6&gt;=$F52,EV$6&lt;=$H52)*(EU$6-$F52+1),$J52/2,$M52,TRUE))/(1-2*_xlfn.NORM.DIST(0,$J52/2,$M52,TRUE))*$D52+($K52="Steady Growth")*(AND(EV$6&gt;=$F52,EV$6&lt;=$H52)*((EV$6-$F52+1)/($J52*($J52+1)/2)*$D52))+($K52="custom")*CustCF!EP52</f>
        <v>0</v>
      </c>
      <c r="EW52" s="95">
        <f>($K52="Bell Curve")*(_xlfn.NORM.DIST(AND(EW$6&gt;=$F52,EW$6&lt;=$H52)*(EW$6-$F52+1),$J52/2,$M52,TRUE)-_xlfn.NORM.DIST(AND(EW$6&gt;=$F52,EW$6&lt;=$H52)*(EV$6-$F52+1),$J52/2,$M52,TRUE))/(1-2*_xlfn.NORM.DIST(0,$J52/2,$M52,TRUE))*$D52+($K52="Steady Growth")*(AND(EW$6&gt;=$F52,EW$6&lt;=$H52)*((EW$6-$F52+1)/($J52*($J52+1)/2)*$D52))+($K52="custom")*CustCF!EQ52</f>
        <v>0</v>
      </c>
      <c r="EX52" s="95">
        <f>($K52="Bell Curve")*(_xlfn.NORM.DIST(AND(EX$6&gt;=$F52,EX$6&lt;=$H52)*(EX$6-$F52+1),$J52/2,$M52,TRUE)-_xlfn.NORM.DIST(AND(EX$6&gt;=$F52,EX$6&lt;=$H52)*(EW$6-$F52+1),$J52/2,$M52,TRUE))/(1-2*_xlfn.NORM.DIST(0,$J52/2,$M52,TRUE))*$D52+($K52="Steady Growth")*(AND(EX$6&gt;=$F52,EX$6&lt;=$H52)*((EX$6-$F52+1)/($J52*($J52+1)/2)*$D52))+($K52="custom")*CustCF!ER52</f>
        <v>0</v>
      </c>
      <c r="EY52" s="95">
        <f>($K52="Bell Curve")*(_xlfn.NORM.DIST(AND(EY$6&gt;=$F52,EY$6&lt;=$H52)*(EY$6-$F52+1),$J52/2,$M52,TRUE)-_xlfn.NORM.DIST(AND(EY$6&gt;=$F52,EY$6&lt;=$H52)*(EX$6-$F52+1),$J52/2,$M52,TRUE))/(1-2*_xlfn.NORM.DIST(0,$J52/2,$M52,TRUE))*$D52+($K52="Steady Growth")*(AND(EY$6&gt;=$F52,EY$6&lt;=$H52)*((EY$6-$F52+1)/($J52*($J52+1)/2)*$D52))+($K52="custom")*CustCF!ES52</f>
        <v>0</v>
      </c>
      <c r="EZ52" s="95">
        <f>($K52="Bell Curve")*(_xlfn.NORM.DIST(AND(EZ$6&gt;=$F52,EZ$6&lt;=$H52)*(EZ$6-$F52+1),$J52/2,$M52,TRUE)-_xlfn.NORM.DIST(AND(EZ$6&gt;=$F52,EZ$6&lt;=$H52)*(EY$6-$F52+1),$J52/2,$M52,TRUE))/(1-2*_xlfn.NORM.DIST(0,$J52/2,$M52,TRUE))*$D52+($K52="Steady Growth")*(AND(EZ$6&gt;=$F52,EZ$6&lt;=$H52)*((EZ$6-$F52+1)/($J52*($J52+1)/2)*$D52))+($K52="custom")*CustCF!ET52</f>
        <v>0</v>
      </c>
      <c r="FA52" s="95">
        <f>($K52="Bell Curve")*(_xlfn.NORM.DIST(AND(FA$6&gt;=$F52,FA$6&lt;=$H52)*(FA$6-$F52+1),$J52/2,$M52,TRUE)-_xlfn.NORM.DIST(AND(FA$6&gt;=$F52,FA$6&lt;=$H52)*(EZ$6-$F52+1),$J52/2,$M52,TRUE))/(1-2*_xlfn.NORM.DIST(0,$J52/2,$M52,TRUE))*$D52+($K52="Steady Growth")*(AND(FA$6&gt;=$F52,FA$6&lt;=$H52)*((FA$6-$F52+1)/($J52*($J52+1)/2)*$D52))+($K52="custom")*CustCF!EU52</f>
        <v>0</v>
      </c>
      <c r="FB52" s="95">
        <f>($K52="Bell Curve")*(_xlfn.NORM.DIST(AND(FB$6&gt;=$F52,FB$6&lt;=$H52)*(FB$6-$F52+1),$J52/2,$M52,TRUE)-_xlfn.NORM.DIST(AND(FB$6&gt;=$F52,FB$6&lt;=$H52)*(FA$6-$F52+1),$J52/2,$M52,TRUE))/(1-2*_xlfn.NORM.DIST(0,$J52/2,$M52,TRUE))*$D52+($K52="Steady Growth")*(AND(FB$6&gt;=$F52,FB$6&lt;=$H52)*((FB$6-$F52+1)/($J52*($J52+1)/2)*$D52))+($K52="custom")*CustCF!EV52</f>
        <v>0</v>
      </c>
      <c r="FC52" s="95">
        <f>($K52="Bell Curve")*(_xlfn.NORM.DIST(AND(FC$6&gt;=$F52,FC$6&lt;=$H52)*(FC$6-$F52+1),$J52/2,$M52,TRUE)-_xlfn.NORM.DIST(AND(FC$6&gt;=$F52,FC$6&lt;=$H52)*(FB$6-$F52+1),$J52/2,$M52,TRUE))/(1-2*_xlfn.NORM.DIST(0,$J52/2,$M52,TRUE))*$D52+($K52="Steady Growth")*(AND(FC$6&gt;=$F52,FC$6&lt;=$H52)*((FC$6-$F52+1)/($J52*($J52+1)/2)*$D52))+($K52="custom")*CustCF!EW52</f>
        <v>0</v>
      </c>
      <c r="FD52" s="95">
        <f>($K52="Bell Curve")*(_xlfn.NORM.DIST(AND(FD$6&gt;=$F52,FD$6&lt;=$H52)*(FD$6-$F52+1),$J52/2,$M52,TRUE)-_xlfn.NORM.DIST(AND(FD$6&gt;=$F52,FD$6&lt;=$H52)*(FC$6-$F52+1),$J52/2,$M52,TRUE))/(1-2*_xlfn.NORM.DIST(0,$J52/2,$M52,TRUE))*$D52+($K52="Steady Growth")*(AND(FD$6&gt;=$F52,FD$6&lt;=$H52)*((FD$6-$F52+1)/($J52*($J52+1)/2)*$D52))+($K52="custom")*CustCF!EX52</f>
        <v>0</v>
      </c>
      <c r="FE52" s="95">
        <f>($K52="Bell Curve")*(_xlfn.NORM.DIST(AND(FE$6&gt;=$F52,FE$6&lt;=$H52)*(FE$6-$F52+1),$J52/2,$M52,TRUE)-_xlfn.NORM.DIST(AND(FE$6&gt;=$F52,FE$6&lt;=$H52)*(FD$6-$F52+1),$J52/2,$M52,TRUE))/(1-2*_xlfn.NORM.DIST(0,$J52/2,$M52,TRUE))*$D52+($K52="Steady Growth")*(AND(FE$6&gt;=$F52,FE$6&lt;=$H52)*((FE$6-$F52+1)/($J52*($J52+1)/2)*$D52))+($K52="custom")*CustCF!EY52</f>
        <v>0</v>
      </c>
      <c r="FF52" s="95">
        <f>($K52="Bell Curve")*(_xlfn.NORM.DIST(AND(FF$6&gt;=$F52,FF$6&lt;=$H52)*(FF$6-$F52+1),$J52/2,$M52,TRUE)-_xlfn.NORM.DIST(AND(FF$6&gt;=$F52,FF$6&lt;=$H52)*(FE$6-$F52+1),$J52/2,$M52,TRUE))/(1-2*_xlfn.NORM.DIST(0,$J52/2,$M52,TRUE))*$D52+($K52="Steady Growth")*(AND(FF$6&gt;=$F52,FF$6&lt;=$H52)*((FF$6-$F52+1)/($J52*($J52+1)/2)*$D52))+($K52="custom")*CustCF!EZ52</f>
        <v>0</v>
      </c>
      <c r="FG52" s="95">
        <f>($K52="Bell Curve")*(_xlfn.NORM.DIST(AND(FG$6&gt;=$F52,FG$6&lt;=$H52)*(FG$6-$F52+1),$J52/2,$M52,TRUE)-_xlfn.NORM.DIST(AND(FG$6&gt;=$F52,FG$6&lt;=$H52)*(FF$6-$F52+1),$J52/2,$M52,TRUE))/(1-2*_xlfn.NORM.DIST(0,$J52/2,$M52,TRUE))*$D52+($K52="Steady Growth")*(AND(FG$6&gt;=$F52,FG$6&lt;=$H52)*((FG$6-$F52+1)/($J52*($J52+1)/2)*$D52))+($K52="custom")*CustCF!FA52</f>
        <v>0</v>
      </c>
      <c r="FH52" s="95">
        <f>($K52="Bell Curve")*(_xlfn.NORM.DIST(AND(FH$6&gt;=$F52,FH$6&lt;=$H52)*(FH$6-$F52+1),$J52/2,$M52,TRUE)-_xlfn.NORM.DIST(AND(FH$6&gt;=$F52,FH$6&lt;=$H52)*(FG$6-$F52+1),$J52/2,$M52,TRUE))/(1-2*_xlfn.NORM.DIST(0,$J52/2,$M52,TRUE))*$D52+($K52="Steady Growth")*(AND(FH$6&gt;=$F52,FH$6&lt;=$H52)*((FH$6-$F52+1)/($J52*($J52+1)/2)*$D52))+($K52="custom")*CustCF!FB52</f>
        <v>0</v>
      </c>
      <c r="FI52" s="95">
        <f>($K52="Bell Curve")*(_xlfn.NORM.DIST(AND(FI$6&gt;=$F52,FI$6&lt;=$H52)*(FI$6-$F52+1),$J52/2,$M52,TRUE)-_xlfn.NORM.DIST(AND(FI$6&gt;=$F52,FI$6&lt;=$H52)*(FH$6-$F52+1),$J52/2,$M52,TRUE))/(1-2*_xlfn.NORM.DIST(0,$J52/2,$M52,TRUE))*$D52+($K52="Steady Growth")*(AND(FI$6&gt;=$F52,FI$6&lt;=$H52)*((FI$6-$F52+1)/($J52*($J52+1)/2)*$D52))+($K52="custom")*CustCF!FC52</f>
        <v>0</v>
      </c>
      <c r="FJ52" s="95">
        <f>($K52="Bell Curve")*(_xlfn.NORM.DIST(AND(FJ$6&gt;=$F52,FJ$6&lt;=$H52)*(FJ$6-$F52+1),$J52/2,$M52,TRUE)-_xlfn.NORM.DIST(AND(FJ$6&gt;=$F52,FJ$6&lt;=$H52)*(FI$6-$F52+1),$J52/2,$M52,TRUE))/(1-2*_xlfn.NORM.DIST(0,$J52/2,$M52,TRUE))*$D52+($K52="Steady Growth")*(AND(FJ$6&gt;=$F52,FJ$6&lt;=$H52)*((FJ$6-$F52+1)/($J52*($J52+1)/2)*$D52))+($K52="custom")*CustCF!FD52</f>
        <v>0</v>
      </c>
      <c r="FK52" s="95">
        <f>($K52="Bell Curve")*(_xlfn.NORM.DIST(AND(FK$6&gt;=$F52,FK$6&lt;=$H52)*(FK$6-$F52+1),$J52/2,$M52,TRUE)-_xlfn.NORM.DIST(AND(FK$6&gt;=$F52,FK$6&lt;=$H52)*(FJ$6-$F52+1),$J52/2,$M52,TRUE))/(1-2*_xlfn.NORM.DIST(0,$J52/2,$M52,TRUE))*$D52+($K52="Steady Growth")*(AND(FK$6&gt;=$F52,FK$6&lt;=$H52)*((FK$6-$F52+1)/($J52*($J52+1)/2)*$D52))+($K52="custom")*CustCF!FE52</f>
        <v>0</v>
      </c>
      <c r="FL52" s="95">
        <f>($K52="Bell Curve")*(_xlfn.NORM.DIST(AND(FL$6&gt;=$F52,FL$6&lt;=$H52)*(FL$6-$F52+1),$J52/2,$M52,TRUE)-_xlfn.NORM.DIST(AND(FL$6&gt;=$F52,FL$6&lt;=$H52)*(FK$6-$F52+1),$J52/2,$M52,TRUE))/(1-2*_xlfn.NORM.DIST(0,$J52/2,$M52,TRUE))*$D52+($K52="Steady Growth")*(AND(FL$6&gt;=$F52,FL$6&lt;=$H52)*((FL$6-$F52+1)/($J52*($J52+1)/2)*$D52))+($K52="custom")*CustCF!FF52</f>
        <v>0</v>
      </c>
      <c r="FM52" s="95">
        <f>($K52="Bell Curve")*(_xlfn.NORM.DIST(AND(FM$6&gt;=$F52,FM$6&lt;=$H52)*(FM$6-$F52+1),$J52/2,$M52,TRUE)-_xlfn.NORM.DIST(AND(FM$6&gt;=$F52,FM$6&lt;=$H52)*(FL$6-$F52+1),$J52/2,$M52,TRUE))/(1-2*_xlfn.NORM.DIST(0,$J52/2,$M52,TRUE))*$D52+($K52="Steady Growth")*(AND(FM$6&gt;=$F52,FM$6&lt;=$H52)*((FM$6-$F52+1)/($J52*($J52+1)/2)*$D52))+($K52="custom")*CustCF!FG52</f>
        <v>0</v>
      </c>
      <c r="FN52" s="95">
        <f>($K52="Bell Curve")*(_xlfn.NORM.DIST(AND(FN$6&gt;=$F52,FN$6&lt;=$H52)*(FN$6-$F52+1),$J52/2,$M52,TRUE)-_xlfn.NORM.DIST(AND(FN$6&gt;=$F52,FN$6&lt;=$H52)*(FM$6-$F52+1),$J52/2,$M52,TRUE))/(1-2*_xlfn.NORM.DIST(0,$J52/2,$M52,TRUE))*$D52+($K52="Steady Growth")*(AND(FN$6&gt;=$F52,FN$6&lt;=$H52)*((FN$6-$F52+1)/($J52*($J52+1)/2)*$D52))+($K52="custom")*CustCF!FH52</f>
        <v>0</v>
      </c>
      <c r="FO52" s="95">
        <f>($K52="Bell Curve")*(_xlfn.NORM.DIST(AND(FO$6&gt;=$F52,FO$6&lt;=$H52)*(FO$6-$F52+1),$J52/2,$M52,TRUE)-_xlfn.NORM.DIST(AND(FO$6&gt;=$F52,FO$6&lt;=$H52)*(FN$6-$F52+1),$J52/2,$M52,TRUE))/(1-2*_xlfn.NORM.DIST(0,$J52/2,$M52,TRUE))*$D52+($K52="Steady Growth")*(AND(FO$6&gt;=$F52,FO$6&lt;=$H52)*((FO$6-$F52+1)/($J52*($J52+1)/2)*$D52))+($K52="custom")*CustCF!FI52</f>
        <v>0</v>
      </c>
      <c r="FP52" s="95">
        <f>($K52="Bell Curve")*(_xlfn.NORM.DIST(AND(FP$6&gt;=$F52,FP$6&lt;=$H52)*(FP$6-$F52+1),$J52/2,$M52,TRUE)-_xlfn.NORM.DIST(AND(FP$6&gt;=$F52,FP$6&lt;=$H52)*(FO$6-$F52+1),$J52/2,$M52,TRUE))/(1-2*_xlfn.NORM.DIST(0,$J52/2,$M52,TRUE))*$D52+($K52="Steady Growth")*(AND(FP$6&gt;=$F52,FP$6&lt;=$H52)*((FP$6-$F52+1)/($J52*($J52+1)/2)*$D52))+($K52="custom")*CustCF!FJ52</f>
        <v>0</v>
      </c>
      <c r="FQ52" s="95">
        <f>($K52="Bell Curve")*(_xlfn.NORM.DIST(AND(FQ$6&gt;=$F52,FQ$6&lt;=$H52)*(FQ$6-$F52+1),$J52/2,$M52,TRUE)-_xlfn.NORM.DIST(AND(FQ$6&gt;=$F52,FQ$6&lt;=$H52)*(FP$6-$F52+1),$J52/2,$M52,TRUE))/(1-2*_xlfn.NORM.DIST(0,$J52/2,$M52,TRUE))*$D52+($K52="Steady Growth")*(AND(FQ$6&gt;=$F52,FQ$6&lt;=$H52)*((FQ$6-$F52+1)/($J52*($J52+1)/2)*$D52))+($K52="custom")*CustCF!FK52</f>
        <v>0</v>
      </c>
      <c r="FR52" s="95">
        <f>($K52="Bell Curve")*(_xlfn.NORM.DIST(AND(FR$6&gt;=$F52,FR$6&lt;=$H52)*(FR$6-$F52+1),$J52/2,$M52,TRUE)-_xlfn.NORM.DIST(AND(FR$6&gt;=$F52,FR$6&lt;=$H52)*(FQ$6-$F52+1),$J52/2,$M52,TRUE))/(1-2*_xlfn.NORM.DIST(0,$J52/2,$M52,TRUE))*$D52+($K52="Steady Growth")*(AND(FR$6&gt;=$F52,FR$6&lt;=$H52)*((FR$6-$F52+1)/($J52*($J52+1)/2)*$D52))+($K52="custom")*CustCF!FL52</f>
        <v>0</v>
      </c>
      <c r="FS52" s="95">
        <f>($K52="Bell Curve")*(_xlfn.NORM.DIST(AND(FS$6&gt;=$F52,FS$6&lt;=$H52)*(FS$6-$F52+1),$J52/2,$M52,TRUE)-_xlfn.NORM.DIST(AND(FS$6&gt;=$F52,FS$6&lt;=$H52)*(FR$6-$F52+1),$J52/2,$M52,TRUE))/(1-2*_xlfn.NORM.DIST(0,$J52/2,$M52,TRUE))*$D52+($K52="Steady Growth")*(AND(FS$6&gt;=$F52,FS$6&lt;=$H52)*((FS$6-$F52+1)/($J52*($J52+1)/2)*$D52))+($K52="custom")*CustCF!FM52</f>
        <v>0</v>
      </c>
      <c r="FT52" s="95">
        <f>($K52="Bell Curve")*(_xlfn.NORM.DIST(AND(FT$6&gt;=$F52,FT$6&lt;=$H52)*(FT$6-$F52+1),$J52/2,$M52,TRUE)-_xlfn.NORM.DIST(AND(FT$6&gt;=$F52,FT$6&lt;=$H52)*(FS$6-$F52+1),$J52/2,$M52,TRUE))/(1-2*_xlfn.NORM.DIST(0,$J52/2,$M52,TRUE))*$D52+($K52="Steady Growth")*(AND(FT$6&gt;=$F52,FT$6&lt;=$H52)*((FT$6-$F52+1)/($J52*($J52+1)/2)*$D52))+($K52="custom")*CustCF!FN52</f>
        <v>0</v>
      </c>
      <c r="FU52" s="95">
        <f>($K52="Bell Curve")*(_xlfn.NORM.DIST(AND(FU$6&gt;=$F52,FU$6&lt;=$H52)*(FU$6-$F52+1),$J52/2,$M52,TRUE)-_xlfn.NORM.DIST(AND(FU$6&gt;=$F52,FU$6&lt;=$H52)*(FT$6-$F52+1),$J52/2,$M52,TRUE))/(1-2*_xlfn.NORM.DIST(0,$J52/2,$M52,TRUE))*$D52+($K52="Steady Growth")*(AND(FU$6&gt;=$F52,FU$6&lt;=$H52)*((FU$6-$F52+1)/($J52*($J52+1)/2)*$D52))+($K52="custom")*CustCF!FO52</f>
        <v>0</v>
      </c>
      <c r="FV52" s="95">
        <f>($K52="Bell Curve")*(_xlfn.NORM.DIST(AND(FV$6&gt;=$F52,FV$6&lt;=$H52)*(FV$6-$F52+1),$J52/2,$M52,TRUE)-_xlfn.NORM.DIST(AND(FV$6&gt;=$F52,FV$6&lt;=$H52)*(FU$6-$F52+1),$J52/2,$M52,TRUE))/(1-2*_xlfn.NORM.DIST(0,$J52/2,$M52,TRUE))*$D52+($K52="Steady Growth")*(AND(FV$6&gt;=$F52,FV$6&lt;=$H52)*((FV$6-$F52+1)/($J52*($J52+1)/2)*$D52))+($K52="custom")*CustCF!FP52</f>
        <v>0</v>
      </c>
      <c r="FW52" s="95">
        <f>($K52="Bell Curve")*(_xlfn.NORM.DIST(AND(FW$6&gt;=$F52,FW$6&lt;=$H52)*(FW$6-$F52+1),$J52/2,$M52,TRUE)-_xlfn.NORM.DIST(AND(FW$6&gt;=$F52,FW$6&lt;=$H52)*(FV$6-$F52+1),$J52/2,$M52,TRUE))/(1-2*_xlfn.NORM.DIST(0,$J52/2,$M52,TRUE))*$D52+($K52="Steady Growth")*(AND(FW$6&gt;=$F52,FW$6&lt;=$H52)*((FW$6-$F52+1)/($J52*($J52+1)/2)*$D52))+($K52="custom")*CustCF!FQ52</f>
        <v>0</v>
      </c>
      <c r="FX52" s="95">
        <f>($K52="Bell Curve")*(_xlfn.NORM.DIST(AND(FX$6&gt;=$F52,FX$6&lt;=$H52)*(FX$6-$F52+1),$J52/2,$M52,TRUE)-_xlfn.NORM.DIST(AND(FX$6&gt;=$F52,FX$6&lt;=$H52)*(FW$6-$F52+1),$J52/2,$M52,TRUE))/(1-2*_xlfn.NORM.DIST(0,$J52/2,$M52,TRUE))*$D52+($K52="Steady Growth")*(AND(FX$6&gt;=$F52,FX$6&lt;=$H52)*((FX$6-$F52+1)/($J52*($J52+1)/2)*$D52))+($K52="custom")*CustCF!FR52</f>
        <v>0</v>
      </c>
      <c r="FY52" s="95">
        <f>($K52="Bell Curve")*(_xlfn.NORM.DIST(AND(FY$6&gt;=$F52,FY$6&lt;=$H52)*(FY$6-$F52+1),$J52/2,$M52,TRUE)-_xlfn.NORM.DIST(AND(FY$6&gt;=$F52,FY$6&lt;=$H52)*(FX$6-$F52+1),$J52/2,$M52,TRUE))/(1-2*_xlfn.NORM.DIST(0,$J52/2,$M52,TRUE))*$D52+($K52="Steady Growth")*(AND(FY$6&gt;=$F52,FY$6&lt;=$H52)*((FY$6-$F52+1)/($J52*($J52+1)/2)*$D52))+($K52="custom")*CustCF!FS52</f>
        <v>0</v>
      </c>
      <c r="FZ52" s="95">
        <f>($K52="Bell Curve")*(_xlfn.NORM.DIST(AND(FZ$6&gt;=$F52,FZ$6&lt;=$H52)*(FZ$6-$F52+1),$J52/2,$M52,TRUE)-_xlfn.NORM.DIST(AND(FZ$6&gt;=$F52,FZ$6&lt;=$H52)*(FY$6-$F52+1),$J52/2,$M52,TRUE))/(1-2*_xlfn.NORM.DIST(0,$J52/2,$M52,TRUE))*$D52+($K52="Steady Growth")*(AND(FZ$6&gt;=$F52,FZ$6&lt;=$H52)*((FZ$6-$F52+1)/($J52*($J52+1)/2)*$D52))+($K52="custom")*CustCF!FT52</f>
        <v>0</v>
      </c>
      <c r="GA52" s="95">
        <f>($K52="Bell Curve")*(_xlfn.NORM.DIST(AND(GA$6&gt;=$F52,GA$6&lt;=$H52)*(GA$6-$F52+1),$J52/2,$M52,TRUE)-_xlfn.NORM.DIST(AND(GA$6&gt;=$F52,GA$6&lt;=$H52)*(FZ$6-$F52+1),$J52/2,$M52,TRUE))/(1-2*_xlfn.NORM.DIST(0,$J52/2,$M52,TRUE))*$D52+($K52="Steady Growth")*(AND(GA$6&gt;=$F52,GA$6&lt;=$H52)*((GA$6-$F52+1)/($J52*($J52+1)/2)*$D52))+($K52="custom")*CustCF!FU52</f>
        <v>0</v>
      </c>
      <c r="GB52" s="95">
        <f>($K52="Bell Curve")*(_xlfn.NORM.DIST(AND(GB$6&gt;=$F52,GB$6&lt;=$H52)*(GB$6-$F52+1),$J52/2,$M52,TRUE)-_xlfn.NORM.DIST(AND(GB$6&gt;=$F52,GB$6&lt;=$H52)*(GA$6-$F52+1),$J52/2,$M52,TRUE))/(1-2*_xlfn.NORM.DIST(0,$J52/2,$M52,TRUE))*$D52+($K52="Steady Growth")*(AND(GB$6&gt;=$F52,GB$6&lt;=$H52)*((GB$6-$F52+1)/($J52*($J52+1)/2)*$D52))+($K52="custom")*CustCF!FV52</f>
        <v>0</v>
      </c>
      <c r="GC52" s="95">
        <f>($K52="Bell Curve")*(_xlfn.NORM.DIST(AND(GC$6&gt;=$F52,GC$6&lt;=$H52)*(GC$6-$F52+1),$J52/2,$M52,TRUE)-_xlfn.NORM.DIST(AND(GC$6&gt;=$F52,GC$6&lt;=$H52)*(GB$6-$F52+1),$J52/2,$M52,TRUE))/(1-2*_xlfn.NORM.DIST(0,$J52/2,$M52,TRUE))*$D52+($K52="Steady Growth")*(AND(GC$6&gt;=$F52,GC$6&lt;=$H52)*((GC$6-$F52+1)/($J52*($J52+1)/2)*$D52))+($K52="custom")*CustCF!FW52</f>
        <v>0</v>
      </c>
      <c r="GD52" s="95">
        <f>($K52="Bell Curve")*(_xlfn.NORM.DIST(AND(GD$6&gt;=$F52,GD$6&lt;=$H52)*(GD$6-$F52+1),$J52/2,$M52,TRUE)-_xlfn.NORM.DIST(AND(GD$6&gt;=$F52,GD$6&lt;=$H52)*(GC$6-$F52+1),$J52/2,$M52,TRUE))/(1-2*_xlfn.NORM.DIST(0,$J52/2,$M52,TRUE))*$D52+($K52="Steady Growth")*(AND(GD$6&gt;=$F52,GD$6&lt;=$H52)*((GD$6-$F52+1)/($J52*($J52+1)/2)*$D52))+($K52="custom")*CustCF!FX52</f>
        <v>0</v>
      </c>
      <c r="GE52" s="95">
        <f>($K52="Bell Curve")*(_xlfn.NORM.DIST(AND(GE$6&gt;=$F52,GE$6&lt;=$H52)*(GE$6-$F52+1),$J52/2,$M52,TRUE)-_xlfn.NORM.DIST(AND(GE$6&gt;=$F52,GE$6&lt;=$H52)*(GD$6-$F52+1),$J52/2,$M52,TRUE))/(1-2*_xlfn.NORM.DIST(0,$J52/2,$M52,TRUE))*$D52+($K52="Steady Growth")*(AND(GE$6&gt;=$F52,GE$6&lt;=$H52)*((GE$6-$F52+1)/($J52*($J52+1)/2)*$D52))+($K52="custom")*CustCF!FY52</f>
        <v>0</v>
      </c>
      <c r="GF52" s="95">
        <f>($K52="Bell Curve")*(_xlfn.NORM.DIST(AND(GF$6&gt;=$F52,GF$6&lt;=$H52)*(GF$6-$F52+1),$J52/2,$M52,TRUE)-_xlfn.NORM.DIST(AND(GF$6&gt;=$F52,GF$6&lt;=$H52)*(GE$6-$F52+1),$J52/2,$M52,TRUE))/(1-2*_xlfn.NORM.DIST(0,$J52/2,$M52,TRUE))*$D52+($K52="Steady Growth")*(AND(GF$6&gt;=$F52,GF$6&lt;=$H52)*((GF$6-$F52+1)/($J52*($J52+1)/2)*$D52))+($K52="custom")*CustCF!FZ52</f>
        <v>0</v>
      </c>
      <c r="GG52" s="95">
        <f>($K52="Bell Curve")*(_xlfn.NORM.DIST(AND(GG$6&gt;=$F52,GG$6&lt;=$H52)*(GG$6-$F52+1),$J52/2,$M52,TRUE)-_xlfn.NORM.DIST(AND(GG$6&gt;=$F52,GG$6&lt;=$H52)*(GF$6-$F52+1),$J52/2,$M52,TRUE))/(1-2*_xlfn.NORM.DIST(0,$J52/2,$M52,TRUE))*$D52+($K52="Steady Growth")*(AND(GG$6&gt;=$F52,GG$6&lt;=$H52)*((GG$6-$F52+1)/($J52*($J52+1)/2)*$D52))+($K52="custom")*CustCF!GA52</f>
        <v>0</v>
      </c>
      <c r="GH52" s="95">
        <f>($K52="Bell Curve")*(_xlfn.NORM.DIST(AND(GH$6&gt;=$F52,GH$6&lt;=$H52)*(GH$6-$F52+1),$J52/2,$M52,TRUE)-_xlfn.NORM.DIST(AND(GH$6&gt;=$F52,GH$6&lt;=$H52)*(GG$6-$F52+1),$J52/2,$M52,TRUE))/(1-2*_xlfn.NORM.DIST(0,$J52/2,$M52,TRUE))*$D52+($K52="Steady Growth")*(AND(GH$6&gt;=$F52,GH$6&lt;=$H52)*((GH$6-$F52+1)/($J52*($J52+1)/2)*$D52))+($K52="custom")*CustCF!GB52</f>
        <v>0</v>
      </c>
      <c r="GI52" s="95">
        <f>($K52="Bell Curve")*(_xlfn.NORM.DIST(AND(GI$6&gt;=$F52,GI$6&lt;=$H52)*(GI$6-$F52+1),$J52/2,$M52,TRUE)-_xlfn.NORM.DIST(AND(GI$6&gt;=$F52,GI$6&lt;=$H52)*(GH$6-$F52+1),$J52/2,$M52,TRUE))/(1-2*_xlfn.NORM.DIST(0,$J52/2,$M52,TRUE))*$D52+($K52="Steady Growth")*(AND(GI$6&gt;=$F52,GI$6&lt;=$H52)*((GI$6-$F52+1)/($J52*($J52+1)/2)*$D52))+($K52="custom")*CustCF!GC52</f>
        <v>0</v>
      </c>
      <c r="GJ52" s="95">
        <f>($K52="Bell Curve")*(_xlfn.NORM.DIST(AND(GJ$6&gt;=$F52,GJ$6&lt;=$H52)*(GJ$6-$F52+1),$J52/2,$M52,TRUE)-_xlfn.NORM.DIST(AND(GJ$6&gt;=$F52,GJ$6&lt;=$H52)*(GI$6-$F52+1),$J52/2,$M52,TRUE))/(1-2*_xlfn.NORM.DIST(0,$J52/2,$M52,TRUE))*$D52+($K52="Steady Growth")*(AND(GJ$6&gt;=$F52,GJ$6&lt;=$H52)*((GJ$6-$F52+1)/($J52*($J52+1)/2)*$D52))+($K52="custom")*CustCF!GD52</f>
        <v>0</v>
      </c>
      <c r="GK52" s="95">
        <f>($K52="Bell Curve")*(_xlfn.NORM.DIST(AND(GK$6&gt;=$F52,GK$6&lt;=$H52)*(GK$6-$F52+1),$J52/2,$M52,TRUE)-_xlfn.NORM.DIST(AND(GK$6&gt;=$F52,GK$6&lt;=$H52)*(GJ$6-$F52+1),$J52/2,$M52,TRUE))/(1-2*_xlfn.NORM.DIST(0,$J52/2,$M52,TRUE))*$D52+($K52="Steady Growth")*(AND(GK$6&gt;=$F52,GK$6&lt;=$H52)*((GK$6-$F52+1)/($J52*($J52+1)/2)*$D52))+($K52="custom")*CustCF!GE52</f>
        <v>0</v>
      </c>
      <c r="GL52" s="95">
        <f>($K52="Bell Curve")*(_xlfn.NORM.DIST(AND(GL$6&gt;=$F52,GL$6&lt;=$H52)*(GL$6-$F52+1),$J52/2,$M52,TRUE)-_xlfn.NORM.DIST(AND(GL$6&gt;=$F52,GL$6&lt;=$H52)*(GK$6-$F52+1),$J52/2,$M52,TRUE))/(1-2*_xlfn.NORM.DIST(0,$J52/2,$M52,TRUE))*$D52+($K52="Steady Growth")*(AND(GL$6&gt;=$F52,GL$6&lt;=$H52)*((GL$6-$F52+1)/($J52*($J52+1)/2)*$D52))+($K52="custom")*CustCF!GF52</f>
        <v>0</v>
      </c>
      <c r="GM52" s="95">
        <f>($K52="Bell Curve")*(_xlfn.NORM.DIST(AND(GM$6&gt;=$F52,GM$6&lt;=$H52)*(GM$6-$F52+1),$J52/2,$M52,TRUE)-_xlfn.NORM.DIST(AND(GM$6&gt;=$F52,GM$6&lt;=$H52)*(GL$6-$F52+1),$J52/2,$M52,TRUE))/(1-2*_xlfn.NORM.DIST(0,$J52/2,$M52,TRUE))*$D52+($K52="Steady Growth")*(AND(GM$6&gt;=$F52,GM$6&lt;=$H52)*((GM$6-$F52+1)/($J52*($J52+1)/2)*$D52))+($K52="custom")*CustCF!GG52</f>
        <v>0</v>
      </c>
      <c r="GN52" s="268">
        <f>($K52="Bell Curve")*(_xlfn.NORM.DIST(AND(GN$6&gt;=$F52,GN$6&lt;=$H52)*(GN$6-$F52+1),$J52/2,$M52,TRUE)-_xlfn.NORM.DIST(AND(GN$6&gt;=$F52,GN$6&lt;=$H52)*(GM$6-$F52+1),$J52/2,$M52,TRUE))/(1-2*_xlfn.NORM.DIST(0,$J52/2,$M52,TRUE))*$D52+($K52="Steady Growth")*(AND(GN$6&gt;=$F52,GN$6&lt;=$H52)*((GN$6-$F52+1)/($J52*($J52+1)/2)*$D52))+($K52="custom")*CustCF!GH52</f>
        <v>0</v>
      </c>
      <c r="GO52" s="1"/>
      <c r="GP52" s="67"/>
    </row>
    <row r="53" spans="1:198" customFormat="1" hidden="1" outlineLevel="1" x14ac:dyDescent="0.75">
      <c r="A53" s="1"/>
      <c r="B53" s="1"/>
      <c r="C53" s="262">
        <f>Budget!T28</f>
        <v>0</v>
      </c>
      <c r="D53" s="19">
        <f>Budget!U28</f>
        <v>0</v>
      </c>
      <c r="E53" s="19" t="str">
        <f t="shared" si="33"/>
        <v/>
      </c>
      <c r="F53" s="263">
        <v>0</v>
      </c>
      <c r="G53" s="257">
        <f>IF(L53="custom",CustCF!F53,INDEX($P$8:$GN$8,MATCH(F53,$P$6:$GN$6,0)))</f>
        <v>46053</v>
      </c>
      <c r="H53" s="263">
        <v>0</v>
      </c>
      <c r="I53" s="257">
        <f>IF(L53="custom",CustCF!G53,INDEX($P$8:$GN$8,MATCH(H53,$P$6:$GN$6,0)))</f>
        <v>46053</v>
      </c>
      <c r="J53" s="260">
        <f t="shared" si="34"/>
        <v>1</v>
      </c>
      <c r="K53" s="265" t="s">
        <v>116</v>
      </c>
      <c r="L53" s="266" t="s">
        <v>141</v>
      </c>
      <c r="M53" s="267">
        <f t="shared" si="35"/>
        <v>9</v>
      </c>
      <c r="N53" s="18">
        <f t="shared" si="26"/>
        <v>0</v>
      </c>
      <c r="O53" s="1372">
        <f t="shared" si="16"/>
        <v>0</v>
      </c>
      <c r="P53" s="95">
        <f>($K53="Bell Curve")*(_xlfn.NORM.DIST(AND(P$6&gt;=$F53,P$6&lt;=$H53)*(P$6-$F53+1),$J53/2,$M53,TRUE)-_xlfn.NORM.DIST(AND(P$6&gt;=$F53,P$6&lt;=$H53)*(O$6-$F53+1),$J53/2,$M53,TRUE))/(1-2*_xlfn.NORM.DIST(0,$J53/2,$M53,TRUE))*$D53+($K53="Steady Growth")*(AND(P$6&gt;=$F53,P$6&lt;=$H53)*((P$6-$F53+1)/($J53*($J53+1)/2)*$D53))+($K53="custom")*CustCF!J53</f>
        <v>0</v>
      </c>
      <c r="Q53" s="95">
        <f>($K53="Bell Curve")*(_xlfn.NORM.DIST(AND(Q$6&gt;=$F53,Q$6&lt;=$H53)*(Q$6-$F53+1),$J53/2,$M53,TRUE)-_xlfn.NORM.DIST(AND(Q$6&gt;=$F53,Q$6&lt;=$H53)*(P$6-$F53+1),$J53/2,$M53,TRUE))/(1-2*_xlfn.NORM.DIST(0,$J53/2,$M53,TRUE))*$D53+($K53="Steady Growth")*(AND(Q$6&gt;=$F53,Q$6&lt;=$H53)*((Q$6-$F53+1)/($J53*($J53+1)/2)*$D53))+($K53="custom")*CustCF!K53</f>
        <v>0</v>
      </c>
      <c r="R53" s="95">
        <f>($K53="Bell Curve")*(_xlfn.NORM.DIST(AND(R$6&gt;=$F53,R$6&lt;=$H53)*(R$6-$F53+1),$J53/2,$M53,TRUE)-_xlfn.NORM.DIST(AND(R$6&gt;=$F53,R$6&lt;=$H53)*(Q$6-$F53+1),$J53/2,$M53,TRUE))/(1-2*_xlfn.NORM.DIST(0,$J53/2,$M53,TRUE))*$D53+($K53="Steady Growth")*(AND(R$6&gt;=$F53,R$6&lt;=$H53)*((R$6-$F53+1)/($J53*($J53+1)/2)*$D53))+($K53="custom")*CustCF!L53</f>
        <v>0</v>
      </c>
      <c r="S53" s="95">
        <f>($K53="Bell Curve")*(_xlfn.NORM.DIST(AND(S$6&gt;=$F53,S$6&lt;=$H53)*(S$6-$F53+1),$J53/2,$M53,TRUE)-_xlfn.NORM.DIST(AND(S$6&gt;=$F53,S$6&lt;=$H53)*(R$6-$F53+1),$J53/2,$M53,TRUE))/(1-2*_xlfn.NORM.DIST(0,$J53/2,$M53,TRUE))*$D53+($K53="Steady Growth")*(AND(S$6&gt;=$F53,S$6&lt;=$H53)*((S$6-$F53+1)/($J53*($J53+1)/2)*$D53))+($K53="custom")*CustCF!M53</f>
        <v>0</v>
      </c>
      <c r="T53" s="95">
        <f>($K53="Bell Curve")*(_xlfn.NORM.DIST(AND(T$6&gt;=$F53,T$6&lt;=$H53)*(T$6-$F53+1),$J53/2,$M53,TRUE)-_xlfn.NORM.DIST(AND(T$6&gt;=$F53,T$6&lt;=$H53)*(S$6-$F53+1),$J53/2,$M53,TRUE))/(1-2*_xlfn.NORM.DIST(0,$J53/2,$M53,TRUE))*$D53+($K53="Steady Growth")*(AND(T$6&gt;=$F53,T$6&lt;=$H53)*((T$6-$F53+1)/($J53*($J53+1)/2)*$D53))+($K53="custom")*CustCF!N53</f>
        <v>0</v>
      </c>
      <c r="U53" s="95">
        <f>($K53="Bell Curve")*(_xlfn.NORM.DIST(AND(U$6&gt;=$F53,U$6&lt;=$H53)*(U$6-$F53+1),$J53/2,$M53,TRUE)-_xlfn.NORM.DIST(AND(U$6&gt;=$F53,U$6&lt;=$H53)*(T$6-$F53+1),$J53/2,$M53,TRUE))/(1-2*_xlfn.NORM.DIST(0,$J53/2,$M53,TRUE))*$D53+($K53="Steady Growth")*(AND(U$6&gt;=$F53,U$6&lt;=$H53)*((U$6-$F53+1)/($J53*($J53+1)/2)*$D53))+($K53="custom")*CustCF!O53</f>
        <v>0</v>
      </c>
      <c r="V53" s="95">
        <f>($K53="Bell Curve")*(_xlfn.NORM.DIST(AND(V$6&gt;=$F53,V$6&lt;=$H53)*(V$6-$F53+1),$J53/2,$M53,TRUE)-_xlfn.NORM.DIST(AND(V$6&gt;=$F53,V$6&lt;=$H53)*(U$6-$F53+1),$J53/2,$M53,TRUE))/(1-2*_xlfn.NORM.DIST(0,$J53/2,$M53,TRUE))*$D53+($K53="Steady Growth")*(AND(V$6&gt;=$F53,V$6&lt;=$H53)*((V$6-$F53+1)/($J53*($J53+1)/2)*$D53))+($K53="custom")*CustCF!P53</f>
        <v>0</v>
      </c>
      <c r="W53" s="95">
        <f>($K53="Bell Curve")*(_xlfn.NORM.DIST(AND(W$6&gt;=$F53,W$6&lt;=$H53)*(W$6-$F53+1),$J53/2,$M53,TRUE)-_xlfn.NORM.DIST(AND(W$6&gt;=$F53,W$6&lt;=$H53)*(V$6-$F53+1),$J53/2,$M53,TRUE))/(1-2*_xlfn.NORM.DIST(0,$J53/2,$M53,TRUE))*$D53+($K53="Steady Growth")*(AND(W$6&gt;=$F53,W$6&lt;=$H53)*((W$6-$F53+1)/($J53*($J53+1)/2)*$D53))+($K53="custom")*CustCF!Q53</f>
        <v>0</v>
      </c>
      <c r="X53" s="95">
        <f>($K53="Bell Curve")*(_xlfn.NORM.DIST(AND(X$6&gt;=$F53,X$6&lt;=$H53)*(X$6-$F53+1),$J53/2,$M53,TRUE)-_xlfn.NORM.DIST(AND(X$6&gt;=$F53,X$6&lt;=$H53)*(W$6-$F53+1),$J53/2,$M53,TRUE))/(1-2*_xlfn.NORM.DIST(0,$J53/2,$M53,TRUE))*$D53+($K53="Steady Growth")*(AND(X$6&gt;=$F53,X$6&lt;=$H53)*((X$6-$F53+1)/($J53*($J53+1)/2)*$D53))+($K53="custom")*CustCF!R53</f>
        <v>0</v>
      </c>
      <c r="Y53" s="95">
        <f>($K53="Bell Curve")*(_xlfn.NORM.DIST(AND(Y$6&gt;=$F53,Y$6&lt;=$H53)*(Y$6-$F53+1),$J53/2,$M53,TRUE)-_xlfn.NORM.DIST(AND(Y$6&gt;=$F53,Y$6&lt;=$H53)*(X$6-$F53+1),$J53/2,$M53,TRUE))/(1-2*_xlfn.NORM.DIST(0,$J53/2,$M53,TRUE))*$D53+($K53="Steady Growth")*(AND(Y$6&gt;=$F53,Y$6&lt;=$H53)*((Y$6-$F53+1)/($J53*($J53+1)/2)*$D53))+($K53="custom")*CustCF!S53</f>
        <v>0</v>
      </c>
      <c r="Z53" s="95">
        <f>($K53="Bell Curve")*(_xlfn.NORM.DIST(AND(Z$6&gt;=$F53,Z$6&lt;=$H53)*(Z$6-$F53+1),$J53/2,$M53,TRUE)-_xlfn.NORM.DIST(AND(Z$6&gt;=$F53,Z$6&lt;=$H53)*(Y$6-$F53+1),$J53/2,$M53,TRUE))/(1-2*_xlfn.NORM.DIST(0,$J53/2,$M53,TRUE))*$D53+($K53="Steady Growth")*(AND(Z$6&gt;=$F53,Z$6&lt;=$H53)*((Z$6-$F53+1)/($J53*($J53+1)/2)*$D53))+($K53="custom")*CustCF!T53</f>
        <v>0</v>
      </c>
      <c r="AA53" s="95">
        <f>($K53="Bell Curve")*(_xlfn.NORM.DIST(AND(AA$6&gt;=$F53,AA$6&lt;=$H53)*(AA$6-$F53+1),$J53/2,$M53,TRUE)-_xlfn.NORM.DIST(AND(AA$6&gt;=$F53,AA$6&lt;=$H53)*(Z$6-$F53+1),$J53/2,$M53,TRUE))/(1-2*_xlfn.NORM.DIST(0,$J53/2,$M53,TRUE))*$D53+($K53="Steady Growth")*(AND(AA$6&gt;=$F53,AA$6&lt;=$H53)*((AA$6-$F53+1)/($J53*($J53+1)/2)*$D53))+($K53="custom")*CustCF!U53</f>
        <v>0</v>
      </c>
      <c r="AB53" s="95">
        <f>($K53="Bell Curve")*(_xlfn.NORM.DIST(AND(AB$6&gt;=$F53,AB$6&lt;=$H53)*(AB$6-$F53+1),$J53/2,$M53,TRUE)-_xlfn.NORM.DIST(AND(AB$6&gt;=$F53,AB$6&lt;=$H53)*(AA$6-$F53+1),$J53/2,$M53,TRUE))/(1-2*_xlfn.NORM.DIST(0,$J53/2,$M53,TRUE))*$D53+($K53="Steady Growth")*(AND(AB$6&gt;=$F53,AB$6&lt;=$H53)*((AB$6-$F53+1)/($J53*($J53+1)/2)*$D53))+($K53="custom")*CustCF!V53</f>
        <v>0</v>
      </c>
      <c r="AC53" s="95">
        <f>($K53="Bell Curve")*(_xlfn.NORM.DIST(AND(AC$6&gt;=$F53,AC$6&lt;=$H53)*(AC$6-$F53+1),$J53/2,$M53,TRUE)-_xlfn.NORM.DIST(AND(AC$6&gt;=$F53,AC$6&lt;=$H53)*(AB$6-$F53+1),$J53/2,$M53,TRUE))/(1-2*_xlfn.NORM.DIST(0,$J53/2,$M53,TRUE))*$D53+($K53="Steady Growth")*(AND(AC$6&gt;=$F53,AC$6&lt;=$H53)*((AC$6-$F53+1)/($J53*($J53+1)/2)*$D53))+($K53="custom")*CustCF!W53</f>
        <v>0</v>
      </c>
      <c r="AD53" s="95">
        <f>($K53="Bell Curve")*(_xlfn.NORM.DIST(AND(AD$6&gt;=$F53,AD$6&lt;=$H53)*(AD$6-$F53+1),$J53/2,$M53,TRUE)-_xlfn.NORM.DIST(AND(AD$6&gt;=$F53,AD$6&lt;=$H53)*(AC$6-$F53+1),$J53/2,$M53,TRUE))/(1-2*_xlfn.NORM.DIST(0,$J53/2,$M53,TRUE))*$D53+($K53="Steady Growth")*(AND(AD$6&gt;=$F53,AD$6&lt;=$H53)*((AD$6-$F53+1)/($J53*($J53+1)/2)*$D53))+($K53="custom")*CustCF!X53</f>
        <v>0</v>
      </c>
      <c r="AE53" s="95">
        <f>($K53="Bell Curve")*(_xlfn.NORM.DIST(AND(AE$6&gt;=$F53,AE$6&lt;=$H53)*(AE$6-$F53+1),$J53/2,$M53,TRUE)-_xlfn.NORM.DIST(AND(AE$6&gt;=$F53,AE$6&lt;=$H53)*(AD$6-$F53+1),$J53/2,$M53,TRUE))/(1-2*_xlfn.NORM.DIST(0,$J53/2,$M53,TRUE))*$D53+($K53="Steady Growth")*(AND(AE$6&gt;=$F53,AE$6&lt;=$H53)*((AE$6-$F53+1)/($J53*($J53+1)/2)*$D53))+($K53="custom")*CustCF!Y53</f>
        <v>0</v>
      </c>
      <c r="AF53" s="95">
        <f>($K53="Bell Curve")*(_xlfn.NORM.DIST(AND(AF$6&gt;=$F53,AF$6&lt;=$H53)*(AF$6-$F53+1),$J53/2,$M53,TRUE)-_xlfn.NORM.DIST(AND(AF$6&gt;=$F53,AF$6&lt;=$H53)*(AE$6-$F53+1),$J53/2,$M53,TRUE))/(1-2*_xlfn.NORM.DIST(0,$J53/2,$M53,TRUE))*$D53+($K53="Steady Growth")*(AND(AF$6&gt;=$F53,AF$6&lt;=$H53)*((AF$6-$F53+1)/($J53*($J53+1)/2)*$D53))+($K53="custom")*CustCF!Z53</f>
        <v>0</v>
      </c>
      <c r="AG53" s="95">
        <f>($K53="Bell Curve")*(_xlfn.NORM.DIST(AND(AG$6&gt;=$F53,AG$6&lt;=$H53)*(AG$6-$F53+1),$J53/2,$M53,TRUE)-_xlfn.NORM.DIST(AND(AG$6&gt;=$F53,AG$6&lt;=$H53)*(AF$6-$F53+1),$J53/2,$M53,TRUE))/(1-2*_xlfn.NORM.DIST(0,$J53/2,$M53,TRUE))*$D53+($K53="Steady Growth")*(AND(AG$6&gt;=$F53,AG$6&lt;=$H53)*((AG$6-$F53+1)/($J53*($J53+1)/2)*$D53))+($K53="custom")*CustCF!AA53</f>
        <v>0</v>
      </c>
      <c r="AH53" s="95">
        <f>($K53="Bell Curve")*(_xlfn.NORM.DIST(AND(AH$6&gt;=$F53,AH$6&lt;=$H53)*(AH$6-$F53+1),$J53/2,$M53,TRUE)-_xlfn.NORM.DIST(AND(AH$6&gt;=$F53,AH$6&lt;=$H53)*(AG$6-$F53+1),$J53/2,$M53,TRUE))/(1-2*_xlfn.NORM.DIST(0,$J53/2,$M53,TRUE))*$D53+($K53="Steady Growth")*(AND(AH$6&gt;=$F53,AH$6&lt;=$H53)*((AH$6-$F53+1)/($J53*($J53+1)/2)*$D53))+($K53="custom")*CustCF!AB53</f>
        <v>0</v>
      </c>
      <c r="AI53" s="95">
        <f>($K53="Bell Curve")*(_xlfn.NORM.DIST(AND(AI$6&gt;=$F53,AI$6&lt;=$H53)*(AI$6-$F53+1),$J53/2,$M53,TRUE)-_xlfn.NORM.DIST(AND(AI$6&gt;=$F53,AI$6&lt;=$H53)*(AH$6-$F53+1),$J53/2,$M53,TRUE))/(1-2*_xlfn.NORM.DIST(0,$J53/2,$M53,TRUE))*$D53+($K53="Steady Growth")*(AND(AI$6&gt;=$F53,AI$6&lt;=$H53)*((AI$6-$F53+1)/($J53*($J53+1)/2)*$D53))+($K53="custom")*CustCF!AC53</f>
        <v>0</v>
      </c>
      <c r="AJ53" s="95">
        <f>($K53="Bell Curve")*(_xlfn.NORM.DIST(AND(AJ$6&gt;=$F53,AJ$6&lt;=$H53)*(AJ$6-$F53+1),$J53/2,$M53,TRUE)-_xlfn.NORM.DIST(AND(AJ$6&gt;=$F53,AJ$6&lt;=$H53)*(AI$6-$F53+1),$J53/2,$M53,TRUE))/(1-2*_xlfn.NORM.DIST(0,$J53/2,$M53,TRUE))*$D53+($K53="Steady Growth")*(AND(AJ$6&gt;=$F53,AJ$6&lt;=$H53)*((AJ$6-$F53+1)/($J53*($J53+1)/2)*$D53))+($K53="custom")*CustCF!AD53</f>
        <v>0</v>
      </c>
      <c r="AK53" s="95">
        <f>($K53="Bell Curve")*(_xlfn.NORM.DIST(AND(AK$6&gt;=$F53,AK$6&lt;=$H53)*(AK$6-$F53+1),$J53/2,$M53,TRUE)-_xlfn.NORM.DIST(AND(AK$6&gt;=$F53,AK$6&lt;=$H53)*(AJ$6-$F53+1),$J53/2,$M53,TRUE))/(1-2*_xlfn.NORM.DIST(0,$J53/2,$M53,TRUE))*$D53+($K53="Steady Growth")*(AND(AK$6&gt;=$F53,AK$6&lt;=$H53)*((AK$6-$F53+1)/($J53*($J53+1)/2)*$D53))+($K53="custom")*CustCF!AE53</f>
        <v>0</v>
      </c>
      <c r="AL53" s="95">
        <f>($K53="Bell Curve")*(_xlfn.NORM.DIST(AND(AL$6&gt;=$F53,AL$6&lt;=$H53)*(AL$6-$F53+1),$J53/2,$M53,TRUE)-_xlfn.NORM.DIST(AND(AL$6&gt;=$F53,AL$6&lt;=$H53)*(AK$6-$F53+1),$J53/2,$M53,TRUE))/(1-2*_xlfn.NORM.DIST(0,$J53/2,$M53,TRUE))*$D53+($K53="Steady Growth")*(AND(AL$6&gt;=$F53,AL$6&lt;=$H53)*((AL$6-$F53+1)/($J53*($J53+1)/2)*$D53))+($K53="custom")*CustCF!AF53</f>
        <v>0</v>
      </c>
      <c r="AM53" s="95">
        <f>($K53="Bell Curve")*(_xlfn.NORM.DIST(AND(AM$6&gt;=$F53,AM$6&lt;=$H53)*(AM$6-$F53+1),$J53/2,$M53,TRUE)-_xlfn.NORM.DIST(AND(AM$6&gt;=$F53,AM$6&lt;=$H53)*(AL$6-$F53+1),$J53/2,$M53,TRUE))/(1-2*_xlfn.NORM.DIST(0,$J53/2,$M53,TRUE))*$D53+($K53="Steady Growth")*(AND(AM$6&gt;=$F53,AM$6&lt;=$H53)*((AM$6-$F53+1)/($J53*($J53+1)/2)*$D53))+($K53="custom")*CustCF!AG53</f>
        <v>0</v>
      </c>
      <c r="AN53" s="95">
        <f>($K53="Bell Curve")*(_xlfn.NORM.DIST(AND(AN$6&gt;=$F53,AN$6&lt;=$H53)*(AN$6-$F53+1),$J53/2,$M53,TRUE)-_xlfn.NORM.DIST(AND(AN$6&gt;=$F53,AN$6&lt;=$H53)*(AM$6-$F53+1),$J53/2,$M53,TRUE))/(1-2*_xlfn.NORM.DIST(0,$J53/2,$M53,TRUE))*$D53+($K53="Steady Growth")*(AND(AN$6&gt;=$F53,AN$6&lt;=$H53)*((AN$6-$F53+1)/($J53*($J53+1)/2)*$D53))+($K53="custom")*CustCF!AH53</f>
        <v>0</v>
      </c>
      <c r="AO53" s="95">
        <f>($K53="Bell Curve")*(_xlfn.NORM.DIST(AND(AO$6&gt;=$F53,AO$6&lt;=$H53)*(AO$6-$F53+1),$J53/2,$M53,TRUE)-_xlfn.NORM.DIST(AND(AO$6&gt;=$F53,AO$6&lt;=$H53)*(AN$6-$F53+1),$J53/2,$M53,TRUE))/(1-2*_xlfn.NORM.DIST(0,$J53/2,$M53,TRUE))*$D53+($K53="Steady Growth")*(AND(AO$6&gt;=$F53,AO$6&lt;=$H53)*((AO$6-$F53+1)/($J53*($J53+1)/2)*$D53))+($K53="custom")*CustCF!AI53</f>
        <v>0</v>
      </c>
      <c r="AP53" s="95">
        <f>($K53="Bell Curve")*(_xlfn.NORM.DIST(AND(AP$6&gt;=$F53,AP$6&lt;=$H53)*(AP$6-$F53+1),$J53/2,$M53,TRUE)-_xlfn.NORM.DIST(AND(AP$6&gt;=$F53,AP$6&lt;=$H53)*(AO$6-$F53+1),$J53/2,$M53,TRUE))/(1-2*_xlfn.NORM.DIST(0,$J53/2,$M53,TRUE))*$D53+($K53="Steady Growth")*(AND(AP$6&gt;=$F53,AP$6&lt;=$H53)*((AP$6-$F53+1)/($J53*($J53+1)/2)*$D53))+($K53="custom")*CustCF!AJ53</f>
        <v>0</v>
      </c>
      <c r="AQ53" s="95">
        <f>($K53="Bell Curve")*(_xlfn.NORM.DIST(AND(AQ$6&gt;=$F53,AQ$6&lt;=$H53)*(AQ$6-$F53+1),$J53/2,$M53,TRUE)-_xlfn.NORM.DIST(AND(AQ$6&gt;=$F53,AQ$6&lt;=$H53)*(AP$6-$F53+1),$J53/2,$M53,TRUE))/(1-2*_xlfn.NORM.DIST(0,$J53/2,$M53,TRUE))*$D53+($K53="Steady Growth")*(AND(AQ$6&gt;=$F53,AQ$6&lt;=$H53)*((AQ$6-$F53+1)/($J53*($J53+1)/2)*$D53))+($K53="custom")*CustCF!AK53</f>
        <v>0</v>
      </c>
      <c r="AR53" s="95">
        <f>($K53="Bell Curve")*(_xlfn.NORM.DIST(AND(AR$6&gt;=$F53,AR$6&lt;=$H53)*(AR$6-$F53+1),$J53/2,$M53,TRUE)-_xlfn.NORM.DIST(AND(AR$6&gt;=$F53,AR$6&lt;=$H53)*(AQ$6-$F53+1),$J53/2,$M53,TRUE))/(1-2*_xlfn.NORM.DIST(0,$J53/2,$M53,TRUE))*$D53+($K53="Steady Growth")*(AND(AR$6&gt;=$F53,AR$6&lt;=$H53)*((AR$6-$F53+1)/($J53*($J53+1)/2)*$D53))+($K53="custom")*CustCF!AL53</f>
        <v>0</v>
      </c>
      <c r="AS53" s="95">
        <f>($K53="Bell Curve")*(_xlfn.NORM.DIST(AND(AS$6&gt;=$F53,AS$6&lt;=$H53)*(AS$6-$F53+1),$J53/2,$M53,TRUE)-_xlfn.NORM.DIST(AND(AS$6&gt;=$F53,AS$6&lt;=$H53)*(AR$6-$F53+1),$J53/2,$M53,TRUE))/(1-2*_xlfn.NORM.DIST(0,$J53/2,$M53,TRUE))*$D53+($K53="Steady Growth")*(AND(AS$6&gt;=$F53,AS$6&lt;=$H53)*((AS$6-$F53+1)/($J53*($J53+1)/2)*$D53))+($K53="custom")*CustCF!AM53</f>
        <v>0</v>
      </c>
      <c r="AT53" s="95">
        <f>($K53="Bell Curve")*(_xlfn.NORM.DIST(AND(AT$6&gt;=$F53,AT$6&lt;=$H53)*(AT$6-$F53+1),$J53/2,$M53,TRUE)-_xlfn.NORM.DIST(AND(AT$6&gt;=$F53,AT$6&lt;=$H53)*(AS$6-$F53+1),$J53/2,$M53,TRUE))/(1-2*_xlfn.NORM.DIST(0,$J53/2,$M53,TRUE))*$D53+($K53="Steady Growth")*(AND(AT$6&gt;=$F53,AT$6&lt;=$H53)*((AT$6-$F53+1)/($J53*($J53+1)/2)*$D53))+($K53="custom")*CustCF!AN53</f>
        <v>0</v>
      </c>
      <c r="AU53" s="95">
        <f>($K53="Bell Curve")*(_xlfn.NORM.DIST(AND(AU$6&gt;=$F53,AU$6&lt;=$H53)*(AU$6-$F53+1),$J53/2,$M53,TRUE)-_xlfn.NORM.DIST(AND(AU$6&gt;=$F53,AU$6&lt;=$H53)*(AT$6-$F53+1),$J53/2,$M53,TRUE))/(1-2*_xlfn.NORM.DIST(0,$J53/2,$M53,TRUE))*$D53+($K53="Steady Growth")*(AND(AU$6&gt;=$F53,AU$6&lt;=$H53)*((AU$6-$F53+1)/($J53*($J53+1)/2)*$D53))+($K53="custom")*CustCF!AO53</f>
        <v>0</v>
      </c>
      <c r="AV53" s="95">
        <f>($K53="Bell Curve")*(_xlfn.NORM.DIST(AND(AV$6&gt;=$F53,AV$6&lt;=$H53)*(AV$6-$F53+1),$J53/2,$M53,TRUE)-_xlfn.NORM.DIST(AND(AV$6&gt;=$F53,AV$6&lt;=$H53)*(AU$6-$F53+1),$J53/2,$M53,TRUE))/(1-2*_xlfn.NORM.DIST(0,$J53/2,$M53,TRUE))*$D53+($K53="Steady Growth")*(AND(AV$6&gt;=$F53,AV$6&lt;=$H53)*((AV$6-$F53+1)/($J53*($J53+1)/2)*$D53))+($K53="custom")*CustCF!AP53</f>
        <v>0</v>
      </c>
      <c r="AW53" s="95">
        <f>($K53="Bell Curve")*(_xlfn.NORM.DIST(AND(AW$6&gt;=$F53,AW$6&lt;=$H53)*(AW$6-$F53+1),$J53/2,$M53,TRUE)-_xlfn.NORM.DIST(AND(AW$6&gt;=$F53,AW$6&lt;=$H53)*(AV$6-$F53+1),$J53/2,$M53,TRUE))/(1-2*_xlfn.NORM.DIST(0,$J53/2,$M53,TRUE))*$D53+($K53="Steady Growth")*(AND(AW$6&gt;=$F53,AW$6&lt;=$H53)*((AW$6-$F53+1)/($J53*($J53+1)/2)*$D53))+($K53="custom")*CustCF!AQ53</f>
        <v>0</v>
      </c>
      <c r="AX53" s="95">
        <f>($K53="Bell Curve")*(_xlfn.NORM.DIST(AND(AX$6&gt;=$F53,AX$6&lt;=$H53)*(AX$6-$F53+1),$J53/2,$M53,TRUE)-_xlfn.NORM.DIST(AND(AX$6&gt;=$F53,AX$6&lt;=$H53)*(AW$6-$F53+1),$J53/2,$M53,TRUE))/(1-2*_xlfn.NORM.DIST(0,$J53/2,$M53,TRUE))*$D53+($K53="Steady Growth")*(AND(AX$6&gt;=$F53,AX$6&lt;=$H53)*((AX$6-$F53+1)/($J53*($J53+1)/2)*$D53))+($K53="custom")*CustCF!AR53</f>
        <v>0</v>
      </c>
      <c r="AY53" s="95">
        <f>($K53="Bell Curve")*(_xlfn.NORM.DIST(AND(AY$6&gt;=$F53,AY$6&lt;=$H53)*(AY$6-$F53+1),$J53/2,$M53,TRUE)-_xlfn.NORM.DIST(AND(AY$6&gt;=$F53,AY$6&lt;=$H53)*(AX$6-$F53+1),$J53/2,$M53,TRUE))/(1-2*_xlfn.NORM.DIST(0,$J53/2,$M53,TRUE))*$D53+($K53="Steady Growth")*(AND(AY$6&gt;=$F53,AY$6&lt;=$H53)*((AY$6-$F53+1)/($J53*($J53+1)/2)*$D53))+($K53="custom")*CustCF!AS53</f>
        <v>0</v>
      </c>
      <c r="AZ53" s="95">
        <f>($K53="Bell Curve")*(_xlfn.NORM.DIST(AND(AZ$6&gt;=$F53,AZ$6&lt;=$H53)*(AZ$6-$F53+1),$J53/2,$M53,TRUE)-_xlfn.NORM.DIST(AND(AZ$6&gt;=$F53,AZ$6&lt;=$H53)*(AY$6-$F53+1),$J53/2,$M53,TRUE))/(1-2*_xlfn.NORM.DIST(0,$J53/2,$M53,TRUE))*$D53+($K53="Steady Growth")*(AND(AZ$6&gt;=$F53,AZ$6&lt;=$H53)*((AZ$6-$F53+1)/($J53*($J53+1)/2)*$D53))+($K53="custom")*CustCF!AT53</f>
        <v>0</v>
      </c>
      <c r="BA53" s="95">
        <f>($K53="Bell Curve")*(_xlfn.NORM.DIST(AND(BA$6&gt;=$F53,BA$6&lt;=$H53)*(BA$6-$F53+1),$J53/2,$M53,TRUE)-_xlfn.NORM.DIST(AND(BA$6&gt;=$F53,BA$6&lt;=$H53)*(AZ$6-$F53+1),$J53/2,$M53,TRUE))/(1-2*_xlfn.NORM.DIST(0,$J53/2,$M53,TRUE))*$D53+($K53="Steady Growth")*(AND(BA$6&gt;=$F53,BA$6&lt;=$H53)*((BA$6-$F53+1)/($J53*($J53+1)/2)*$D53))+($K53="custom")*CustCF!AU53</f>
        <v>0</v>
      </c>
      <c r="BB53" s="95">
        <f>($K53="Bell Curve")*(_xlfn.NORM.DIST(AND(BB$6&gt;=$F53,BB$6&lt;=$H53)*(BB$6-$F53+1),$J53/2,$M53,TRUE)-_xlfn.NORM.DIST(AND(BB$6&gt;=$F53,BB$6&lt;=$H53)*(BA$6-$F53+1),$J53/2,$M53,TRUE))/(1-2*_xlfn.NORM.DIST(0,$J53/2,$M53,TRUE))*$D53+($K53="Steady Growth")*(AND(BB$6&gt;=$F53,BB$6&lt;=$H53)*((BB$6-$F53+1)/($J53*($J53+1)/2)*$D53))+($K53="custom")*CustCF!AV53</f>
        <v>0</v>
      </c>
      <c r="BC53" s="95">
        <f>($K53="Bell Curve")*(_xlfn.NORM.DIST(AND(BC$6&gt;=$F53,BC$6&lt;=$H53)*(BC$6-$F53+1),$J53/2,$M53,TRUE)-_xlfn.NORM.DIST(AND(BC$6&gt;=$F53,BC$6&lt;=$H53)*(BB$6-$F53+1),$J53/2,$M53,TRUE))/(1-2*_xlfn.NORM.DIST(0,$J53/2,$M53,TRUE))*$D53+($K53="Steady Growth")*(AND(BC$6&gt;=$F53,BC$6&lt;=$H53)*((BC$6-$F53+1)/($J53*($J53+1)/2)*$D53))+($K53="custom")*CustCF!AW53</f>
        <v>0</v>
      </c>
      <c r="BD53" s="95">
        <f>($K53="Bell Curve")*(_xlfn.NORM.DIST(AND(BD$6&gt;=$F53,BD$6&lt;=$H53)*(BD$6-$F53+1),$J53/2,$M53,TRUE)-_xlfn.NORM.DIST(AND(BD$6&gt;=$F53,BD$6&lt;=$H53)*(BC$6-$F53+1),$J53/2,$M53,TRUE))/(1-2*_xlfn.NORM.DIST(0,$J53/2,$M53,TRUE))*$D53+($K53="Steady Growth")*(AND(BD$6&gt;=$F53,BD$6&lt;=$H53)*((BD$6-$F53+1)/($J53*($J53+1)/2)*$D53))+($K53="custom")*CustCF!AX53</f>
        <v>0</v>
      </c>
      <c r="BE53" s="95">
        <f>($K53="Bell Curve")*(_xlfn.NORM.DIST(AND(BE$6&gt;=$F53,BE$6&lt;=$H53)*(BE$6-$F53+1),$J53/2,$M53,TRUE)-_xlfn.NORM.DIST(AND(BE$6&gt;=$F53,BE$6&lt;=$H53)*(BD$6-$F53+1),$J53/2,$M53,TRUE))/(1-2*_xlfn.NORM.DIST(0,$J53/2,$M53,TRUE))*$D53+($K53="Steady Growth")*(AND(BE$6&gt;=$F53,BE$6&lt;=$H53)*((BE$6-$F53+1)/($J53*($J53+1)/2)*$D53))+($K53="custom")*CustCF!AY53</f>
        <v>0</v>
      </c>
      <c r="BF53" s="95">
        <f>($K53="Bell Curve")*(_xlfn.NORM.DIST(AND(BF$6&gt;=$F53,BF$6&lt;=$H53)*(BF$6-$F53+1),$J53/2,$M53,TRUE)-_xlfn.NORM.DIST(AND(BF$6&gt;=$F53,BF$6&lt;=$H53)*(BE$6-$F53+1),$J53/2,$M53,TRUE))/(1-2*_xlfn.NORM.DIST(0,$J53/2,$M53,TRUE))*$D53+($K53="Steady Growth")*(AND(BF$6&gt;=$F53,BF$6&lt;=$H53)*((BF$6-$F53+1)/($J53*($J53+1)/2)*$D53))+($K53="custom")*CustCF!AZ53</f>
        <v>0</v>
      </c>
      <c r="BG53" s="95">
        <f>($K53="Bell Curve")*(_xlfn.NORM.DIST(AND(BG$6&gt;=$F53,BG$6&lt;=$H53)*(BG$6-$F53+1),$J53/2,$M53,TRUE)-_xlfn.NORM.DIST(AND(BG$6&gt;=$F53,BG$6&lt;=$H53)*(BF$6-$F53+1),$J53/2,$M53,TRUE))/(1-2*_xlfn.NORM.DIST(0,$J53/2,$M53,TRUE))*$D53+($K53="Steady Growth")*(AND(BG$6&gt;=$F53,BG$6&lt;=$H53)*((BG$6-$F53+1)/($J53*($J53+1)/2)*$D53))+($K53="custom")*CustCF!BA53</f>
        <v>0</v>
      </c>
      <c r="BH53" s="95">
        <f>($K53="Bell Curve")*(_xlfn.NORM.DIST(AND(BH$6&gt;=$F53,BH$6&lt;=$H53)*(BH$6-$F53+1),$J53/2,$M53,TRUE)-_xlfn.NORM.DIST(AND(BH$6&gt;=$F53,BH$6&lt;=$H53)*(BG$6-$F53+1),$J53/2,$M53,TRUE))/(1-2*_xlfn.NORM.DIST(0,$J53/2,$M53,TRUE))*$D53+($K53="Steady Growth")*(AND(BH$6&gt;=$F53,BH$6&lt;=$H53)*((BH$6-$F53+1)/($J53*($J53+1)/2)*$D53))+($K53="custom")*CustCF!BB53</f>
        <v>0</v>
      </c>
      <c r="BI53" s="95">
        <f>($K53="Bell Curve")*(_xlfn.NORM.DIST(AND(BI$6&gt;=$F53,BI$6&lt;=$H53)*(BI$6-$F53+1),$J53/2,$M53,TRUE)-_xlfn.NORM.DIST(AND(BI$6&gt;=$F53,BI$6&lt;=$H53)*(BH$6-$F53+1),$J53/2,$M53,TRUE))/(1-2*_xlfn.NORM.DIST(0,$J53/2,$M53,TRUE))*$D53+($K53="Steady Growth")*(AND(BI$6&gt;=$F53,BI$6&lt;=$H53)*((BI$6-$F53+1)/($J53*($J53+1)/2)*$D53))+($K53="custom")*CustCF!BC53</f>
        <v>0</v>
      </c>
      <c r="BJ53" s="95">
        <f>($K53="Bell Curve")*(_xlfn.NORM.DIST(AND(BJ$6&gt;=$F53,BJ$6&lt;=$H53)*(BJ$6-$F53+1),$J53/2,$M53,TRUE)-_xlfn.NORM.DIST(AND(BJ$6&gt;=$F53,BJ$6&lt;=$H53)*(BI$6-$F53+1),$J53/2,$M53,TRUE))/(1-2*_xlfn.NORM.DIST(0,$J53/2,$M53,TRUE))*$D53+($K53="Steady Growth")*(AND(BJ$6&gt;=$F53,BJ$6&lt;=$H53)*((BJ$6-$F53+1)/($J53*($J53+1)/2)*$D53))+($K53="custom")*CustCF!BD53</f>
        <v>0</v>
      </c>
      <c r="BK53" s="95">
        <f>($K53="Bell Curve")*(_xlfn.NORM.DIST(AND(BK$6&gt;=$F53,BK$6&lt;=$H53)*(BK$6-$F53+1),$J53/2,$M53,TRUE)-_xlfn.NORM.DIST(AND(BK$6&gt;=$F53,BK$6&lt;=$H53)*(BJ$6-$F53+1),$J53/2,$M53,TRUE))/(1-2*_xlfn.NORM.DIST(0,$J53/2,$M53,TRUE))*$D53+($K53="Steady Growth")*(AND(BK$6&gt;=$F53,BK$6&lt;=$H53)*((BK$6-$F53+1)/($J53*($J53+1)/2)*$D53))+($K53="custom")*CustCF!BE53</f>
        <v>0</v>
      </c>
      <c r="BL53" s="95">
        <f>($K53="Bell Curve")*(_xlfn.NORM.DIST(AND(BL$6&gt;=$F53,BL$6&lt;=$H53)*(BL$6-$F53+1),$J53/2,$M53,TRUE)-_xlfn.NORM.DIST(AND(BL$6&gt;=$F53,BL$6&lt;=$H53)*(BK$6-$F53+1),$J53/2,$M53,TRUE))/(1-2*_xlfn.NORM.DIST(0,$J53/2,$M53,TRUE))*$D53+($K53="Steady Growth")*(AND(BL$6&gt;=$F53,BL$6&lt;=$H53)*((BL$6-$F53+1)/($J53*($J53+1)/2)*$D53))+($K53="custom")*CustCF!BF53</f>
        <v>0</v>
      </c>
      <c r="BM53" s="95">
        <f>($K53="Bell Curve")*(_xlfn.NORM.DIST(AND(BM$6&gt;=$F53,BM$6&lt;=$H53)*(BM$6-$F53+1),$J53/2,$M53,TRUE)-_xlfn.NORM.DIST(AND(BM$6&gt;=$F53,BM$6&lt;=$H53)*(BL$6-$F53+1),$J53/2,$M53,TRUE))/(1-2*_xlfn.NORM.DIST(0,$J53/2,$M53,TRUE))*$D53+($K53="Steady Growth")*(AND(BM$6&gt;=$F53,BM$6&lt;=$H53)*((BM$6-$F53+1)/($J53*($J53+1)/2)*$D53))+($K53="custom")*CustCF!BG53</f>
        <v>0</v>
      </c>
      <c r="BN53" s="95">
        <f>($K53="Bell Curve")*(_xlfn.NORM.DIST(AND(BN$6&gt;=$F53,BN$6&lt;=$H53)*(BN$6-$F53+1),$J53/2,$M53,TRUE)-_xlfn.NORM.DIST(AND(BN$6&gt;=$F53,BN$6&lt;=$H53)*(BM$6-$F53+1),$J53/2,$M53,TRUE))/(1-2*_xlfn.NORM.DIST(0,$J53/2,$M53,TRUE))*$D53+($K53="Steady Growth")*(AND(BN$6&gt;=$F53,BN$6&lt;=$H53)*((BN$6-$F53+1)/($J53*($J53+1)/2)*$D53))+($K53="custom")*CustCF!BH53</f>
        <v>0</v>
      </c>
      <c r="BO53" s="95">
        <f>($K53="Bell Curve")*(_xlfn.NORM.DIST(AND(BO$6&gt;=$F53,BO$6&lt;=$H53)*(BO$6-$F53+1),$J53/2,$M53,TRUE)-_xlfn.NORM.DIST(AND(BO$6&gt;=$F53,BO$6&lt;=$H53)*(BN$6-$F53+1),$J53/2,$M53,TRUE))/(1-2*_xlfn.NORM.DIST(0,$J53/2,$M53,TRUE))*$D53+($K53="Steady Growth")*(AND(BO$6&gt;=$F53,BO$6&lt;=$H53)*((BO$6-$F53+1)/($J53*($J53+1)/2)*$D53))+($K53="custom")*CustCF!BI53</f>
        <v>0</v>
      </c>
      <c r="BP53" s="95">
        <f>($K53="Bell Curve")*(_xlfn.NORM.DIST(AND(BP$6&gt;=$F53,BP$6&lt;=$H53)*(BP$6-$F53+1),$J53/2,$M53,TRUE)-_xlfn.NORM.DIST(AND(BP$6&gt;=$F53,BP$6&lt;=$H53)*(BO$6-$F53+1),$J53/2,$M53,TRUE))/(1-2*_xlfn.NORM.DIST(0,$J53/2,$M53,TRUE))*$D53+($K53="Steady Growth")*(AND(BP$6&gt;=$F53,BP$6&lt;=$H53)*((BP$6-$F53+1)/($J53*($J53+1)/2)*$D53))+($K53="custom")*CustCF!BJ53</f>
        <v>0</v>
      </c>
      <c r="BQ53" s="95">
        <f>($K53="Bell Curve")*(_xlfn.NORM.DIST(AND(BQ$6&gt;=$F53,BQ$6&lt;=$H53)*(BQ$6-$F53+1),$J53/2,$M53,TRUE)-_xlfn.NORM.DIST(AND(BQ$6&gt;=$F53,BQ$6&lt;=$H53)*(BP$6-$F53+1),$J53/2,$M53,TRUE))/(1-2*_xlfn.NORM.DIST(0,$J53/2,$M53,TRUE))*$D53+($K53="Steady Growth")*(AND(BQ$6&gt;=$F53,BQ$6&lt;=$H53)*((BQ$6-$F53+1)/($J53*($J53+1)/2)*$D53))+($K53="custom")*CustCF!BK53</f>
        <v>0</v>
      </c>
      <c r="BR53" s="95">
        <f>($K53="Bell Curve")*(_xlfn.NORM.DIST(AND(BR$6&gt;=$F53,BR$6&lt;=$H53)*(BR$6-$F53+1),$J53/2,$M53,TRUE)-_xlfn.NORM.DIST(AND(BR$6&gt;=$F53,BR$6&lt;=$H53)*(BQ$6-$F53+1),$J53/2,$M53,TRUE))/(1-2*_xlfn.NORM.DIST(0,$J53/2,$M53,TRUE))*$D53+($K53="Steady Growth")*(AND(BR$6&gt;=$F53,BR$6&lt;=$H53)*((BR$6-$F53+1)/($J53*($J53+1)/2)*$D53))+($K53="custom")*CustCF!BL53</f>
        <v>0</v>
      </c>
      <c r="BS53" s="95">
        <f>($K53="Bell Curve")*(_xlfn.NORM.DIST(AND(BS$6&gt;=$F53,BS$6&lt;=$H53)*(BS$6-$F53+1),$J53/2,$M53,TRUE)-_xlfn.NORM.DIST(AND(BS$6&gt;=$F53,BS$6&lt;=$H53)*(BR$6-$F53+1),$J53/2,$M53,TRUE))/(1-2*_xlfn.NORM.DIST(0,$J53/2,$M53,TRUE))*$D53+($K53="Steady Growth")*(AND(BS$6&gt;=$F53,BS$6&lt;=$H53)*((BS$6-$F53+1)/($J53*($J53+1)/2)*$D53))+($K53="custom")*CustCF!BM53</f>
        <v>0</v>
      </c>
      <c r="BT53" s="95">
        <f>($K53="Bell Curve")*(_xlfn.NORM.DIST(AND(BT$6&gt;=$F53,BT$6&lt;=$H53)*(BT$6-$F53+1),$J53/2,$M53,TRUE)-_xlfn.NORM.DIST(AND(BT$6&gt;=$F53,BT$6&lt;=$H53)*(BS$6-$F53+1),$J53/2,$M53,TRUE))/(1-2*_xlfn.NORM.DIST(0,$J53/2,$M53,TRUE))*$D53+($K53="Steady Growth")*(AND(BT$6&gt;=$F53,BT$6&lt;=$H53)*((BT$6-$F53+1)/($J53*($J53+1)/2)*$D53))+($K53="custom")*CustCF!BN53</f>
        <v>0</v>
      </c>
      <c r="BU53" s="95">
        <f>($K53="Bell Curve")*(_xlfn.NORM.DIST(AND(BU$6&gt;=$F53,BU$6&lt;=$H53)*(BU$6-$F53+1),$J53/2,$M53,TRUE)-_xlfn.NORM.DIST(AND(BU$6&gt;=$F53,BU$6&lt;=$H53)*(BT$6-$F53+1),$J53/2,$M53,TRUE))/(1-2*_xlfn.NORM.DIST(0,$J53/2,$M53,TRUE))*$D53+($K53="Steady Growth")*(AND(BU$6&gt;=$F53,BU$6&lt;=$H53)*((BU$6-$F53+1)/($J53*($J53+1)/2)*$D53))+($K53="custom")*CustCF!BO53</f>
        <v>0</v>
      </c>
      <c r="BV53" s="95">
        <f>($K53="Bell Curve")*(_xlfn.NORM.DIST(AND(BV$6&gt;=$F53,BV$6&lt;=$H53)*(BV$6-$F53+1),$J53/2,$M53,TRUE)-_xlfn.NORM.DIST(AND(BV$6&gt;=$F53,BV$6&lt;=$H53)*(BU$6-$F53+1),$J53/2,$M53,TRUE))/(1-2*_xlfn.NORM.DIST(0,$J53/2,$M53,TRUE))*$D53+($K53="Steady Growth")*(AND(BV$6&gt;=$F53,BV$6&lt;=$H53)*((BV$6-$F53+1)/($J53*($J53+1)/2)*$D53))+($K53="custom")*CustCF!BP53</f>
        <v>0</v>
      </c>
      <c r="BW53" s="95">
        <f>($K53="Bell Curve")*(_xlfn.NORM.DIST(AND(BW$6&gt;=$F53,BW$6&lt;=$H53)*(BW$6-$F53+1),$J53/2,$M53,TRUE)-_xlfn.NORM.DIST(AND(BW$6&gt;=$F53,BW$6&lt;=$H53)*(BV$6-$F53+1),$J53/2,$M53,TRUE))/(1-2*_xlfn.NORM.DIST(0,$J53/2,$M53,TRUE))*$D53+($K53="Steady Growth")*(AND(BW$6&gt;=$F53,BW$6&lt;=$H53)*((BW$6-$F53+1)/($J53*($J53+1)/2)*$D53))+($K53="custom")*CustCF!BQ53</f>
        <v>0</v>
      </c>
      <c r="BX53" s="95">
        <f>($K53="Bell Curve")*(_xlfn.NORM.DIST(AND(BX$6&gt;=$F53,BX$6&lt;=$H53)*(BX$6-$F53+1),$J53/2,$M53,TRUE)-_xlfn.NORM.DIST(AND(BX$6&gt;=$F53,BX$6&lt;=$H53)*(BW$6-$F53+1),$J53/2,$M53,TRUE))/(1-2*_xlfn.NORM.DIST(0,$J53/2,$M53,TRUE))*$D53+($K53="Steady Growth")*(AND(BX$6&gt;=$F53,BX$6&lt;=$H53)*((BX$6-$F53+1)/($J53*($J53+1)/2)*$D53))+($K53="custom")*CustCF!BR53</f>
        <v>0</v>
      </c>
      <c r="BY53" s="95">
        <f>($K53="Bell Curve")*(_xlfn.NORM.DIST(AND(BY$6&gt;=$F53,BY$6&lt;=$H53)*(BY$6-$F53+1),$J53/2,$M53,TRUE)-_xlfn.NORM.DIST(AND(BY$6&gt;=$F53,BY$6&lt;=$H53)*(BX$6-$F53+1),$J53/2,$M53,TRUE))/(1-2*_xlfn.NORM.DIST(0,$J53/2,$M53,TRUE))*$D53+($K53="Steady Growth")*(AND(BY$6&gt;=$F53,BY$6&lt;=$H53)*((BY$6-$F53+1)/($J53*($J53+1)/2)*$D53))+($K53="custom")*CustCF!BS53</f>
        <v>0</v>
      </c>
      <c r="BZ53" s="95">
        <f>($K53="Bell Curve")*(_xlfn.NORM.DIST(AND(BZ$6&gt;=$F53,BZ$6&lt;=$H53)*(BZ$6-$F53+1),$J53/2,$M53,TRUE)-_xlfn.NORM.DIST(AND(BZ$6&gt;=$F53,BZ$6&lt;=$H53)*(BY$6-$F53+1),$J53/2,$M53,TRUE))/(1-2*_xlfn.NORM.DIST(0,$J53/2,$M53,TRUE))*$D53+($K53="Steady Growth")*(AND(BZ$6&gt;=$F53,BZ$6&lt;=$H53)*((BZ$6-$F53+1)/($J53*($J53+1)/2)*$D53))+($K53="custom")*CustCF!BT53</f>
        <v>0</v>
      </c>
      <c r="CA53" s="95">
        <f>($K53="Bell Curve")*(_xlfn.NORM.DIST(AND(CA$6&gt;=$F53,CA$6&lt;=$H53)*(CA$6-$F53+1),$J53/2,$M53,TRUE)-_xlfn.NORM.DIST(AND(CA$6&gt;=$F53,CA$6&lt;=$H53)*(BZ$6-$F53+1),$J53/2,$M53,TRUE))/(1-2*_xlfn.NORM.DIST(0,$J53/2,$M53,TRUE))*$D53+($K53="Steady Growth")*(AND(CA$6&gt;=$F53,CA$6&lt;=$H53)*((CA$6-$F53+1)/($J53*($J53+1)/2)*$D53))+($K53="custom")*CustCF!BU53</f>
        <v>0</v>
      </c>
      <c r="CB53" s="95">
        <f>($K53="Bell Curve")*(_xlfn.NORM.DIST(AND(CB$6&gt;=$F53,CB$6&lt;=$H53)*(CB$6-$F53+1),$J53/2,$M53,TRUE)-_xlfn.NORM.DIST(AND(CB$6&gt;=$F53,CB$6&lt;=$H53)*(CA$6-$F53+1),$J53/2,$M53,TRUE))/(1-2*_xlfn.NORM.DIST(0,$J53/2,$M53,TRUE))*$D53+($K53="Steady Growth")*(AND(CB$6&gt;=$F53,CB$6&lt;=$H53)*((CB$6-$F53+1)/($J53*($J53+1)/2)*$D53))+($K53="custom")*CustCF!BV53</f>
        <v>0</v>
      </c>
      <c r="CC53" s="95">
        <f>($K53="Bell Curve")*(_xlfn.NORM.DIST(AND(CC$6&gt;=$F53,CC$6&lt;=$H53)*(CC$6-$F53+1),$J53/2,$M53,TRUE)-_xlfn.NORM.DIST(AND(CC$6&gt;=$F53,CC$6&lt;=$H53)*(CB$6-$F53+1),$J53/2,$M53,TRUE))/(1-2*_xlfn.NORM.DIST(0,$J53/2,$M53,TRUE))*$D53+($K53="Steady Growth")*(AND(CC$6&gt;=$F53,CC$6&lt;=$H53)*((CC$6-$F53+1)/($J53*($J53+1)/2)*$D53))+($K53="custom")*CustCF!BW53</f>
        <v>0</v>
      </c>
      <c r="CD53" s="95">
        <f>($K53="Bell Curve")*(_xlfn.NORM.DIST(AND(CD$6&gt;=$F53,CD$6&lt;=$H53)*(CD$6-$F53+1),$J53/2,$M53,TRUE)-_xlfn.NORM.DIST(AND(CD$6&gt;=$F53,CD$6&lt;=$H53)*(CC$6-$F53+1),$J53/2,$M53,TRUE))/(1-2*_xlfn.NORM.DIST(0,$J53/2,$M53,TRUE))*$D53+($K53="Steady Growth")*(AND(CD$6&gt;=$F53,CD$6&lt;=$H53)*((CD$6-$F53+1)/($J53*($J53+1)/2)*$D53))+($K53="custom")*CustCF!BX53</f>
        <v>0</v>
      </c>
      <c r="CE53" s="95">
        <f>($K53="Bell Curve")*(_xlfn.NORM.DIST(AND(CE$6&gt;=$F53,CE$6&lt;=$H53)*(CE$6-$F53+1),$J53/2,$M53,TRUE)-_xlfn.NORM.DIST(AND(CE$6&gt;=$F53,CE$6&lt;=$H53)*(CD$6-$F53+1),$J53/2,$M53,TRUE))/(1-2*_xlfn.NORM.DIST(0,$J53/2,$M53,TRUE))*$D53+($K53="Steady Growth")*(AND(CE$6&gt;=$F53,CE$6&lt;=$H53)*((CE$6-$F53+1)/($J53*($J53+1)/2)*$D53))+($K53="custom")*CustCF!BY53</f>
        <v>0</v>
      </c>
      <c r="CF53" s="95">
        <f>($K53="Bell Curve")*(_xlfn.NORM.DIST(AND(CF$6&gt;=$F53,CF$6&lt;=$H53)*(CF$6-$F53+1),$J53/2,$M53,TRUE)-_xlfn.NORM.DIST(AND(CF$6&gt;=$F53,CF$6&lt;=$H53)*(CE$6-$F53+1),$J53/2,$M53,TRUE))/(1-2*_xlfn.NORM.DIST(0,$J53/2,$M53,TRUE))*$D53+($K53="Steady Growth")*(AND(CF$6&gt;=$F53,CF$6&lt;=$H53)*((CF$6-$F53+1)/($J53*($J53+1)/2)*$D53))+($K53="custom")*CustCF!BZ53</f>
        <v>0</v>
      </c>
      <c r="CG53" s="95">
        <f>($K53="Bell Curve")*(_xlfn.NORM.DIST(AND(CG$6&gt;=$F53,CG$6&lt;=$H53)*(CG$6-$F53+1),$J53/2,$M53,TRUE)-_xlfn.NORM.DIST(AND(CG$6&gt;=$F53,CG$6&lt;=$H53)*(CF$6-$F53+1),$J53/2,$M53,TRUE))/(1-2*_xlfn.NORM.DIST(0,$J53/2,$M53,TRUE))*$D53+($K53="Steady Growth")*(AND(CG$6&gt;=$F53,CG$6&lt;=$H53)*((CG$6-$F53+1)/($J53*($J53+1)/2)*$D53))+($K53="custom")*CustCF!CA53</f>
        <v>0</v>
      </c>
      <c r="CH53" s="95">
        <f>($K53="Bell Curve")*(_xlfn.NORM.DIST(AND(CH$6&gt;=$F53,CH$6&lt;=$H53)*(CH$6-$F53+1),$J53/2,$M53,TRUE)-_xlfn.NORM.DIST(AND(CH$6&gt;=$F53,CH$6&lt;=$H53)*(CG$6-$F53+1),$J53/2,$M53,TRUE))/(1-2*_xlfn.NORM.DIST(0,$J53/2,$M53,TRUE))*$D53+($K53="Steady Growth")*(AND(CH$6&gt;=$F53,CH$6&lt;=$H53)*((CH$6-$F53+1)/($J53*($J53+1)/2)*$D53))+($K53="custom")*CustCF!CB53</f>
        <v>0</v>
      </c>
      <c r="CI53" s="95">
        <f>($K53="Bell Curve")*(_xlfn.NORM.DIST(AND(CI$6&gt;=$F53,CI$6&lt;=$H53)*(CI$6-$F53+1),$J53/2,$M53,TRUE)-_xlfn.NORM.DIST(AND(CI$6&gt;=$F53,CI$6&lt;=$H53)*(CH$6-$F53+1),$J53/2,$M53,TRUE))/(1-2*_xlfn.NORM.DIST(0,$J53/2,$M53,TRUE))*$D53+($K53="Steady Growth")*(AND(CI$6&gt;=$F53,CI$6&lt;=$H53)*((CI$6-$F53+1)/($J53*($J53+1)/2)*$D53))+($K53="custom")*CustCF!CC53</f>
        <v>0</v>
      </c>
      <c r="CJ53" s="95">
        <f>($K53="Bell Curve")*(_xlfn.NORM.DIST(AND(CJ$6&gt;=$F53,CJ$6&lt;=$H53)*(CJ$6-$F53+1),$J53/2,$M53,TRUE)-_xlfn.NORM.DIST(AND(CJ$6&gt;=$F53,CJ$6&lt;=$H53)*(CI$6-$F53+1),$J53/2,$M53,TRUE))/(1-2*_xlfn.NORM.DIST(0,$J53/2,$M53,TRUE))*$D53+($K53="Steady Growth")*(AND(CJ$6&gt;=$F53,CJ$6&lt;=$H53)*((CJ$6-$F53+1)/($J53*($J53+1)/2)*$D53))+($K53="custom")*CustCF!CD53</f>
        <v>0</v>
      </c>
      <c r="CK53" s="95">
        <f>($K53="Bell Curve")*(_xlfn.NORM.DIST(AND(CK$6&gt;=$F53,CK$6&lt;=$H53)*(CK$6-$F53+1),$J53/2,$M53,TRUE)-_xlfn.NORM.DIST(AND(CK$6&gt;=$F53,CK$6&lt;=$H53)*(CJ$6-$F53+1),$J53/2,$M53,TRUE))/(1-2*_xlfn.NORM.DIST(0,$J53/2,$M53,TRUE))*$D53+($K53="Steady Growth")*(AND(CK$6&gt;=$F53,CK$6&lt;=$H53)*((CK$6-$F53+1)/($J53*($J53+1)/2)*$D53))+($K53="custom")*CustCF!CE53</f>
        <v>0</v>
      </c>
      <c r="CL53" s="95">
        <f>($K53="Bell Curve")*(_xlfn.NORM.DIST(AND(CL$6&gt;=$F53,CL$6&lt;=$H53)*(CL$6-$F53+1),$J53/2,$M53,TRUE)-_xlfn.NORM.DIST(AND(CL$6&gt;=$F53,CL$6&lt;=$H53)*(CK$6-$F53+1),$J53/2,$M53,TRUE))/(1-2*_xlfn.NORM.DIST(0,$J53/2,$M53,TRUE))*$D53+($K53="Steady Growth")*(AND(CL$6&gt;=$F53,CL$6&lt;=$H53)*((CL$6-$F53+1)/($J53*($J53+1)/2)*$D53))+($K53="custom")*CustCF!CF53</f>
        <v>0</v>
      </c>
      <c r="CM53" s="95">
        <f>($K53="Bell Curve")*(_xlfn.NORM.DIST(AND(CM$6&gt;=$F53,CM$6&lt;=$H53)*(CM$6-$F53+1),$J53/2,$M53,TRUE)-_xlfn.NORM.DIST(AND(CM$6&gt;=$F53,CM$6&lt;=$H53)*(CL$6-$F53+1),$J53/2,$M53,TRUE))/(1-2*_xlfn.NORM.DIST(0,$J53/2,$M53,TRUE))*$D53+($K53="Steady Growth")*(AND(CM$6&gt;=$F53,CM$6&lt;=$H53)*((CM$6-$F53+1)/($J53*($J53+1)/2)*$D53))+($K53="custom")*CustCF!CG53</f>
        <v>0</v>
      </c>
      <c r="CN53" s="95">
        <f>($K53="Bell Curve")*(_xlfn.NORM.DIST(AND(CN$6&gt;=$F53,CN$6&lt;=$H53)*(CN$6-$F53+1),$J53/2,$M53,TRUE)-_xlfn.NORM.DIST(AND(CN$6&gt;=$F53,CN$6&lt;=$H53)*(CM$6-$F53+1),$J53/2,$M53,TRUE))/(1-2*_xlfn.NORM.DIST(0,$J53/2,$M53,TRUE))*$D53+($K53="Steady Growth")*(AND(CN$6&gt;=$F53,CN$6&lt;=$H53)*((CN$6-$F53+1)/($J53*($J53+1)/2)*$D53))+($K53="custom")*CustCF!CH53</f>
        <v>0</v>
      </c>
      <c r="CO53" s="95">
        <f>($K53="Bell Curve")*(_xlfn.NORM.DIST(AND(CO$6&gt;=$F53,CO$6&lt;=$H53)*(CO$6-$F53+1),$J53/2,$M53,TRUE)-_xlfn.NORM.DIST(AND(CO$6&gt;=$F53,CO$6&lt;=$H53)*(CN$6-$F53+1),$J53/2,$M53,TRUE))/(1-2*_xlfn.NORM.DIST(0,$J53/2,$M53,TRUE))*$D53+($K53="Steady Growth")*(AND(CO$6&gt;=$F53,CO$6&lt;=$H53)*((CO$6-$F53+1)/($J53*($J53+1)/2)*$D53))+($K53="custom")*CustCF!CI53</f>
        <v>0</v>
      </c>
      <c r="CP53" s="95">
        <f>($K53="Bell Curve")*(_xlfn.NORM.DIST(AND(CP$6&gt;=$F53,CP$6&lt;=$H53)*(CP$6-$F53+1),$J53/2,$M53,TRUE)-_xlfn.NORM.DIST(AND(CP$6&gt;=$F53,CP$6&lt;=$H53)*(CO$6-$F53+1),$J53/2,$M53,TRUE))/(1-2*_xlfn.NORM.DIST(0,$J53/2,$M53,TRUE))*$D53+($K53="Steady Growth")*(AND(CP$6&gt;=$F53,CP$6&lt;=$H53)*((CP$6-$F53+1)/($J53*($J53+1)/2)*$D53))+($K53="custom")*CustCF!CJ53</f>
        <v>0</v>
      </c>
      <c r="CQ53" s="95">
        <f>($K53="Bell Curve")*(_xlfn.NORM.DIST(AND(CQ$6&gt;=$F53,CQ$6&lt;=$H53)*(CQ$6-$F53+1),$J53/2,$M53,TRUE)-_xlfn.NORM.DIST(AND(CQ$6&gt;=$F53,CQ$6&lt;=$H53)*(CP$6-$F53+1),$J53/2,$M53,TRUE))/(1-2*_xlfn.NORM.DIST(0,$J53/2,$M53,TRUE))*$D53+($K53="Steady Growth")*(AND(CQ$6&gt;=$F53,CQ$6&lt;=$H53)*((CQ$6-$F53+1)/($J53*($J53+1)/2)*$D53))+($K53="custom")*CustCF!CK53</f>
        <v>0</v>
      </c>
      <c r="CR53" s="95">
        <f>($K53="Bell Curve")*(_xlfn.NORM.DIST(AND(CR$6&gt;=$F53,CR$6&lt;=$H53)*(CR$6-$F53+1),$J53/2,$M53,TRUE)-_xlfn.NORM.DIST(AND(CR$6&gt;=$F53,CR$6&lt;=$H53)*(CQ$6-$F53+1),$J53/2,$M53,TRUE))/(1-2*_xlfn.NORM.DIST(0,$J53/2,$M53,TRUE))*$D53+($K53="Steady Growth")*(AND(CR$6&gt;=$F53,CR$6&lt;=$H53)*((CR$6-$F53+1)/($J53*($J53+1)/2)*$D53))+($K53="custom")*CustCF!CL53</f>
        <v>0</v>
      </c>
      <c r="CS53" s="95">
        <f>($K53="Bell Curve")*(_xlfn.NORM.DIST(AND(CS$6&gt;=$F53,CS$6&lt;=$H53)*(CS$6-$F53+1),$J53/2,$M53,TRUE)-_xlfn.NORM.DIST(AND(CS$6&gt;=$F53,CS$6&lt;=$H53)*(CR$6-$F53+1),$J53/2,$M53,TRUE))/(1-2*_xlfn.NORM.DIST(0,$J53/2,$M53,TRUE))*$D53+($K53="Steady Growth")*(AND(CS$6&gt;=$F53,CS$6&lt;=$H53)*((CS$6-$F53+1)/($J53*($J53+1)/2)*$D53))+($K53="custom")*CustCF!CM53</f>
        <v>0</v>
      </c>
      <c r="CT53" s="95">
        <f>($K53="Bell Curve")*(_xlfn.NORM.DIST(AND(CT$6&gt;=$F53,CT$6&lt;=$H53)*(CT$6-$F53+1),$J53/2,$M53,TRUE)-_xlfn.NORM.DIST(AND(CT$6&gt;=$F53,CT$6&lt;=$H53)*(CS$6-$F53+1),$J53/2,$M53,TRUE))/(1-2*_xlfn.NORM.DIST(0,$J53/2,$M53,TRUE))*$D53+($K53="Steady Growth")*(AND(CT$6&gt;=$F53,CT$6&lt;=$H53)*((CT$6-$F53+1)/($J53*($J53+1)/2)*$D53))+($K53="custom")*CustCF!CN53</f>
        <v>0</v>
      </c>
      <c r="CU53" s="95">
        <f>($K53="Bell Curve")*(_xlfn.NORM.DIST(AND(CU$6&gt;=$F53,CU$6&lt;=$H53)*(CU$6-$F53+1),$J53/2,$M53,TRUE)-_xlfn.NORM.DIST(AND(CU$6&gt;=$F53,CU$6&lt;=$H53)*(CT$6-$F53+1),$J53/2,$M53,TRUE))/(1-2*_xlfn.NORM.DIST(0,$J53/2,$M53,TRUE))*$D53+($K53="Steady Growth")*(AND(CU$6&gt;=$F53,CU$6&lt;=$H53)*((CU$6-$F53+1)/($J53*($J53+1)/2)*$D53))+($K53="custom")*CustCF!CO53</f>
        <v>0</v>
      </c>
      <c r="CV53" s="95">
        <f>($K53="Bell Curve")*(_xlfn.NORM.DIST(AND(CV$6&gt;=$F53,CV$6&lt;=$H53)*(CV$6-$F53+1),$J53/2,$M53,TRUE)-_xlfn.NORM.DIST(AND(CV$6&gt;=$F53,CV$6&lt;=$H53)*(CU$6-$F53+1),$J53/2,$M53,TRUE))/(1-2*_xlfn.NORM.DIST(0,$J53/2,$M53,TRUE))*$D53+($K53="Steady Growth")*(AND(CV$6&gt;=$F53,CV$6&lt;=$H53)*((CV$6-$F53+1)/($J53*($J53+1)/2)*$D53))+($K53="custom")*CustCF!CP53</f>
        <v>0</v>
      </c>
      <c r="CW53" s="95">
        <f>($K53="Bell Curve")*(_xlfn.NORM.DIST(AND(CW$6&gt;=$F53,CW$6&lt;=$H53)*(CW$6-$F53+1),$J53/2,$M53,TRUE)-_xlfn.NORM.DIST(AND(CW$6&gt;=$F53,CW$6&lt;=$H53)*(CV$6-$F53+1),$J53/2,$M53,TRUE))/(1-2*_xlfn.NORM.DIST(0,$J53/2,$M53,TRUE))*$D53+($K53="Steady Growth")*(AND(CW$6&gt;=$F53,CW$6&lt;=$H53)*((CW$6-$F53+1)/($J53*($J53+1)/2)*$D53))+($K53="custom")*CustCF!CQ53</f>
        <v>0</v>
      </c>
      <c r="CX53" s="95">
        <f>($K53="Bell Curve")*(_xlfn.NORM.DIST(AND(CX$6&gt;=$F53,CX$6&lt;=$H53)*(CX$6-$F53+1),$J53/2,$M53,TRUE)-_xlfn.NORM.DIST(AND(CX$6&gt;=$F53,CX$6&lt;=$H53)*(CW$6-$F53+1),$J53/2,$M53,TRUE))/(1-2*_xlfn.NORM.DIST(0,$J53/2,$M53,TRUE))*$D53+($K53="Steady Growth")*(AND(CX$6&gt;=$F53,CX$6&lt;=$H53)*((CX$6-$F53+1)/($J53*($J53+1)/2)*$D53))+($K53="custom")*CustCF!CR53</f>
        <v>0</v>
      </c>
      <c r="CY53" s="95">
        <f>($K53="Bell Curve")*(_xlfn.NORM.DIST(AND(CY$6&gt;=$F53,CY$6&lt;=$H53)*(CY$6-$F53+1),$J53/2,$M53,TRUE)-_xlfn.NORM.DIST(AND(CY$6&gt;=$F53,CY$6&lt;=$H53)*(CX$6-$F53+1),$J53/2,$M53,TRUE))/(1-2*_xlfn.NORM.DIST(0,$J53/2,$M53,TRUE))*$D53+($K53="Steady Growth")*(AND(CY$6&gt;=$F53,CY$6&lt;=$H53)*((CY$6-$F53+1)/($J53*($J53+1)/2)*$D53))+($K53="custom")*CustCF!CS53</f>
        <v>0</v>
      </c>
      <c r="CZ53" s="95">
        <f>($K53="Bell Curve")*(_xlfn.NORM.DIST(AND(CZ$6&gt;=$F53,CZ$6&lt;=$H53)*(CZ$6-$F53+1),$J53/2,$M53,TRUE)-_xlfn.NORM.DIST(AND(CZ$6&gt;=$F53,CZ$6&lt;=$H53)*(CY$6-$F53+1),$J53/2,$M53,TRUE))/(1-2*_xlfn.NORM.DIST(0,$J53/2,$M53,TRUE))*$D53+($K53="Steady Growth")*(AND(CZ$6&gt;=$F53,CZ$6&lt;=$H53)*((CZ$6-$F53+1)/($J53*($J53+1)/2)*$D53))+($K53="custom")*CustCF!CT53</f>
        <v>0</v>
      </c>
      <c r="DA53" s="95">
        <f>($K53="Bell Curve")*(_xlfn.NORM.DIST(AND(DA$6&gt;=$F53,DA$6&lt;=$H53)*(DA$6-$F53+1),$J53/2,$M53,TRUE)-_xlfn.NORM.DIST(AND(DA$6&gt;=$F53,DA$6&lt;=$H53)*(CZ$6-$F53+1),$J53/2,$M53,TRUE))/(1-2*_xlfn.NORM.DIST(0,$J53/2,$M53,TRUE))*$D53+($K53="Steady Growth")*(AND(DA$6&gt;=$F53,DA$6&lt;=$H53)*((DA$6-$F53+1)/($J53*($J53+1)/2)*$D53))+($K53="custom")*CustCF!CU53</f>
        <v>0</v>
      </c>
      <c r="DB53" s="95">
        <f>($K53="Bell Curve")*(_xlfn.NORM.DIST(AND(DB$6&gt;=$F53,DB$6&lt;=$H53)*(DB$6-$F53+1),$J53/2,$M53,TRUE)-_xlfn.NORM.DIST(AND(DB$6&gt;=$F53,DB$6&lt;=$H53)*(DA$6-$F53+1),$J53/2,$M53,TRUE))/(1-2*_xlfn.NORM.DIST(0,$J53/2,$M53,TRUE))*$D53+($K53="Steady Growth")*(AND(DB$6&gt;=$F53,DB$6&lt;=$H53)*((DB$6-$F53+1)/($J53*($J53+1)/2)*$D53))+($K53="custom")*CustCF!CV53</f>
        <v>0</v>
      </c>
      <c r="DC53" s="95">
        <f>($K53="Bell Curve")*(_xlfn.NORM.DIST(AND(DC$6&gt;=$F53,DC$6&lt;=$H53)*(DC$6-$F53+1),$J53/2,$M53,TRUE)-_xlfn.NORM.DIST(AND(DC$6&gt;=$F53,DC$6&lt;=$H53)*(DB$6-$F53+1),$J53/2,$M53,TRUE))/(1-2*_xlfn.NORM.DIST(0,$J53/2,$M53,TRUE))*$D53+($K53="Steady Growth")*(AND(DC$6&gt;=$F53,DC$6&lt;=$H53)*((DC$6-$F53+1)/($J53*($J53+1)/2)*$D53))+($K53="custom")*CustCF!CW53</f>
        <v>0</v>
      </c>
      <c r="DD53" s="95">
        <f>($K53="Bell Curve")*(_xlfn.NORM.DIST(AND(DD$6&gt;=$F53,DD$6&lt;=$H53)*(DD$6-$F53+1),$J53/2,$M53,TRUE)-_xlfn.NORM.DIST(AND(DD$6&gt;=$F53,DD$6&lt;=$H53)*(DC$6-$F53+1),$J53/2,$M53,TRUE))/(1-2*_xlfn.NORM.DIST(0,$J53/2,$M53,TRUE))*$D53+($K53="Steady Growth")*(AND(DD$6&gt;=$F53,DD$6&lt;=$H53)*((DD$6-$F53+1)/($J53*($J53+1)/2)*$D53))+($K53="custom")*CustCF!CX53</f>
        <v>0</v>
      </c>
      <c r="DE53" s="95">
        <f>($K53="Bell Curve")*(_xlfn.NORM.DIST(AND(DE$6&gt;=$F53,DE$6&lt;=$H53)*(DE$6-$F53+1),$J53/2,$M53,TRUE)-_xlfn.NORM.DIST(AND(DE$6&gt;=$F53,DE$6&lt;=$H53)*(DD$6-$F53+1),$J53/2,$M53,TRUE))/(1-2*_xlfn.NORM.DIST(0,$J53/2,$M53,TRUE))*$D53+($K53="Steady Growth")*(AND(DE$6&gt;=$F53,DE$6&lt;=$H53)*((DE$6-$F53+1)/($J53*($J53+1)/2)*$D53))+($K53="custom")*CustCF!CY53</f>
        <v>0</v>
      </c>
      <c r="DF53" s="95">
        <f>($K53="Bell Curve")*(_xlfn.NORM.DIST(AND(DF$6&gt;=$F53,DF$6&lt;=$H53)*(DF$6-$F53+1),$J53/2,$M53,TRUE)-_xlfn.NORM.DIST(AND(DF$6&gt;=$F53,DF$6&lt;=$H53)*(DE$6-$F53+1),$J53/2,$M53,TRUE))/(1-2*_xlfn.NORM.DIST(0,$J53/2,$M53,TRUE))*$D53+($K53="Steady Growth")*(AND(DF$6&gt;=$F53,DF$6&lt;=$H53)*((DF$6-$F53+1)/($J53*($J53+1)/2)*$D53))+($K53="custom")*CustCF!CZ53</f>
        <v>0</v>
      </c>
      <c r="DG53" s="95">
        <f>($K53="Bell Curve")*(_xlfn.NORM.DIST(AND(DG$6&gt;=$F53,DG$6&lt;=$H53)*(DG$6-$F53+1),$J53/2,$M53,TRUE)-_xlfn.NORM.DIST(AND(DG$6&gt;=$F53,DG$6&lt;=$H53)*(DF$6-$F53+1),$J53/2,$M53,TRUE))/(1-2*_xlfn.NORM.DIST(0,$J53/2,$M53,TRUE))*$D53+($K53="Steady Growth")*(AND(DG$6&gt;=$F53,DG$6&lt;=$H53)*((DG$6-$F53+1)/($J53*($J53+1)/2)*$D53))+($K53="custom")*CustCF!DA53</f>
        <v>0</v>
      </c>
      <c r="DH53" s="95">
        <f>($K53="Bell Curve")*(_xlfn.NORM.DIST(AND(DH$6&gt;=$F53,DH$6&lt;=$H53)*(DH$6-$F53+1),$J53/2,$M53,TRUE)-_xlfn.NORM.DIST(AND(DH$6&gt;=$F53,DH$6&lt;=$H53)*(DG$6-$F53+1),$J53/2,$M53,TRUE))/(1-2*_xlfn.NORM.DIST(0,$J53/2,$M53,TRUE))*$D53+($K53="Steady Growth")*(AND(DH$6&gt;=$F53,DH$6&lt;=$H53)*((DH$6-$F53+1)/($J53*($J53+1)/2)*$D53))+($K53="custom")*CustCF!DB53</f>
        <v>0</v>
      </c>
      <c r="DI53" s="95">
        <f>($K53="Bell Curve")*(_xlfn.NORM.DIST(AND(DI$6&gt;=$F53,DI$6&lt;=$H53)*(DI$6-$F53+1),$J53/2,$M53,TRUE)-_xlfn.NORM.DIST(AND(DI$6&gt;=$F53,DI$6&lt;=$H53)*(DH$6-$F53+1),$J53/2,$M53,TRUE))/(1-2*_xlfn.NORM.DIST(0,$J53/2,$M53,TRUE))*$D53+($K53="Steady Growth")*(AND(DI$6&gt;=$F53,DI$6&lt;=$H53)*((DI$6-$F53+1)/($J53*($J53+1)/2)*$D53))+($K53="custom")*CustCF!DC53</f>
        <v>0</v>
      </c>
      <c r="DJ53" s="95">
        <f>($K53="Bell Curve")*(_xlfn.NORM.DIST(AND(DJ$6&gt;=$F53,DJ$6&lt;=$H53)*(DJ$6-$F53+1),$J53/2,$M53,TRUE)-_xlfn.NORM.DIST(AND(DJ$6&gt;=$F53,DJ$6&lt;=$H53)*(DI$6-$F53+1),$J53/2,$M53,TRUE))/(1-2*_xlfn.NORM.DIST(0,$J53/2,$M53,TRUE))*$D53+($K53="Steady Growth")*(AND(DJ$6&gt;=$F53,DJ$6&lt;=$H53)*((DJ$6-$F53+1)/($J53*($J53+1)/2)*$D53))+($K53="custom")*CustCF!DD53</f>
        <v>0</v>
      </c>
      <c r="DK53" s="95">
        <f>($K53="Bell Curve")*(_xlfn.NORM.DIST(AND(DK$6&gt;=$F53,DK$6&lt;=$H53)*(DK$6-$F53+1),$J53/2,$M53,TRUE)-_xlfn.NORM.DIST(AND(DK$6&gt;=$F53,DK$6&lt;=$H53)*(DJ$6-$F53+1),$J53/2,$M53,TRUE))/(1-2*_xlfn.NORM.DIST(0,$J53/2,$M53,TRUE))*$D53+($K53="Steady Growth")*(AND(DK$6&gt;=$F53,DK$6&lt;=$H53)*((DK$6-$F53+1)/($J53*($J53+1)/2)*$D53))+($K53="custom")*CustCF!DE53</f>
        <v>0</v>
      </c>
      <c r="DL53" s="95">
        <f>($K53="Bell Curve")*(_xlfn.NORM.DIST(AND(DL$6&gt;=$F53,DL$6&lt;=$H53)*(DL$6-$F53+1),$J53/2,$M53,TRUE)-_xlfn.NORM.DIST(AND(DL$6&gt;=$F53,DL$6&lt;=$H53)*(DK$6-$F53+1),$J53/2,$M53,TRUE))/(1-2*_xlfn.NORM.DIST(0,$J53/2,$M53,TRUE))*$D53+($K53="Steady Growth")*(AND(DL$6&gt;=$F53,DL$6&lt;=$H53)*((DL$6-$F53+1)/($J53*($J53+1)/2)*$D53))+($K53="custom")*CustCF!DF53</f>
        <v>0</v>
      </c>
      <c r="DM53" s="95">
        <f>($K53="Bell Curve")*(_xlfn.NORM.DIST(AND(DM$6&gt;=$F53,DM$6&lt;=$H53)*(DM$6-$F53+1),$J53/2,$M53,TRUE)-_xlfn.NORM.DIST(AND(DM$6&gt;=$F53,DM$6&lt;=$H53)*(DL$6-$F53+1),$J53/2,$M53,TRUE))/(1-2*_xlfn.NORM.DIST(0,$J53/2,$M53,TRUE))*$D53+($K53="Steady Growth")*(AND(DM$6&gt;=$F53,DM$6&lt;=$H53)*((DM$6-$F53+1)/($J53*($J53+1)/2)*$D53))+($K53="custom")*CustCF!DG53</f>
        <v>0</v>
      </c>
      <c r="DN53" s="95">
        <f>($K53="Bell Curve")*(_xlfn.NORM.DIST(AND(DN$6&gt;=$F53,DN$6&lt;=$H53)*(DN$6-$F53+1),$J53/2,$M53,TRUE)-_xlfn.NORM.DIST(AND(DN$6&gt;=$F53,DN$6&lt;=$H53)*(DM$6-$F53+1),$J53/2,$M53,TRUE))/(1-2*_xlfn.NORM.DIST(0,$J53/2,$M53,TRUE))*$D53+($K53="Steady Growth")*(AND(DN$6&gt;=$F53,DN$6&lt;=$H53)*((DN$6-$F53+1)/($J53*($J53+1)/2)*$D53))+($K53="custom")*CustCF!DH53</f>
        <v>0</v>
      </c>
      <c r="DO53" s="95">
        <f>($K53="Bell Curve")*(_xlfn.NORM.DIST(AND(DO$6&gt;=$F53,DO$6&lt;=$H53)*(DO$6-$F53+1),$J53/2,$M53,TRUE)-_xlfn.NORM.DIST(AND(DO$6&gt;=$F53,DO$6&lt;=$H53)*(DN$6-$F53+1),$J53/2,$M53,TRUE))/(1-2*_xlfn.NORM.DIST(0,$J53/2,$M53,TRUE))*$D53+($K53="Steady Growth")*(AND(DO$6&gt;=$F53,DO$6&lt;=$H53)*((DO$6-$F53+1)/($J53*($J53+1)/2)*$D53))+($K53="custom")*CustCF!DI53</f>
        <v>0</v>
      </c>
      <c r="DP53" s="95">
        <f>($K53="Bell Curve")*(_xlfn.NORM.DIST(AND(DP$6&gt;=$F53,DP$6&lt;=$H53)*(DP$6-$F53+1),$J53/2,$M53,TRUE)-_xlfn.NORM.DIST(AND(DP$6&gt;=$F53,DP$6&lt;=$H53)*(DO$6-$F53+1),$J53/2,$M53,TRUE))/(1-2*_xlfn.NORM.DIST(0,$J53/2,$M53,TRUE))*$D53+($K53="Steady Growth")*(AND(DP$6&gt;=$F53,DP$6&lt;=$H53)*((DP$6-$F53+1)/($J53*($J53+1)/2)*$D53))+($K53="custom")*CustCF!DJ53</f>
        <v>0</v>
      </c>
      <c r="DQ53" s="95">
        <f>($K53="Bell Curve")*(_xlfn.NORM.DIST(AND(DQ$6&gt;=$F53,DQ$6&lt;=$H53)*(DQ$6-$F53+1),$J53/2,$M53,TRUE)-_xlfn.NORM.DIST(AND(DQ$6&gt;=$F53,DQ$6&lt;=$H53)*(DP$6-$F53+1),$J53/2,$M53,TRUE))/(1-2*_xlfn.NORM.DIST(0,$J53/2,$M53,TRUE))*$D53+($K53="Steady Growth")*(AND(DQ$6&gt;=$F53,DQ$6&lt;=$H53)*((DQ$6-$F53+1)/($J53*($J53+1)/2)*$D53))+($K53="custom")*CustCF!DK53</f>
        <v>0</v>
      </c>
      <c r="DR53" s="95">
        <f>($K53="Bell Curve")*(_xlfn.NORM.DIST(AND(DR$6&gt;=$F53,DR$6&lt;=$H53)*(DR$6-$F53+1),$J53/2,$M53,TRUE)-_xlfn.NORM.DIST(AND(DR$6&gt;=$F53,DR$6&lt;=$H53)*(DQ$6-$F53+1),$J53/2,$M53,TRUE))/(1-2*_xlfn.NORM.DIST(0,$J53/2,$M53,TRUE))*$D53+($K53="Steady Growth")*(AND(DR$6&gt;=$F53,DR$6&lt;=$H53)*((DR$6-$F53+1)/($J53*($J53+1)/2)*$D53))+($K53="custom")*CustCF!DL53</f>
        <v>0</v>
      </c>
      <c r="DS53" s="95">
        <f>($K53="Bell Curve")*(_xlfn.NORM.DIST(AND(DS$6&gt;=$F53,DS$6&lt;=$H53)*(DS$6-$F53+1),$J53/2,$M53,TRUE)-_xlfn.NORM.DIST(AND(DS$6&gt;=$F53,DS$6&lt;=$H53)*(DR$6-$F53+1),$J53/2,$M53,TRUE))/(1-2*_xlfn.NORM.DIST(0,$J53/2,$M53,TRUE))*$D53+($K53="Steady Growth")*(AND(DS$6&gt;=$F53,DS$6&lt;=$H53)*((DS$6-$F53+1)/($J53*($J53+1)/2)*$D53))+($K53="custom")*CustCF!DM53</f>
        <v>0</v>
      </c>
      <c r="DT53" s="95">
        <f>($K53="Bell Curve")*(_xlfn.NORM.DIST(AND(DT$6&gt;=$F53,DT$6&lt;=$H53)*(DT$6-$F53+1),$J53/2,$M53,TRUE)-_xlfn.NORM.DIST(AND(DT$6&gt;=$F53,DT$6&lt;=$H53)*(DS$6-$F53+1),$J53/2,$M53,TRUE))/(1-2*_xlfn.NORM.DIST(0,$J53/2,$M53,TRUE))*$D53+($K53="Steady Growth")*(AND(DT$6&gt;=$F53,DT$6&lt;=$H53)*((DT$6-$F53+1)/($J53*($J53+1)/2)*$D53))+($K53="custom")*CustCF!DN53</f>
        <v>0</v>
      </c>
      <c r="DU53" s="95">
        <f>($K53="Bell Curve")*(_xlfn.NORM.DIST(AND(DU$6&gt;=$F53,DU$6&lt;=$H53)*(DU$6-$F53+1),$J53/2,$M53,TRUE)-_xlfn.NORM.DIST(AND(DU$6&gt;=$F53,DU$6&lt;=$H53)*(DT$6-$F53+1),$J53/2,$M53,TRUE))/(1-2*_xlfn.NORM.DIST(0,$J53/2,$M53,TRUE))*$D53+($K53="Steady Growth")*(AND(DU$6&gt;=$F53,DU$6&lt;=$H53)*((DU$6-$F53+1)/($J53*($J53+1)/2)*$D53))+($K53="custom")*CustCF!DO53</f>
        <v>0</v>
      </c>
      <c r="DV53" s="95">
        <f>($K53="Bell Curve")*(_xlfn.NORM.DIST(AND(DV$6&gt;=$F53,DV$6&lt;=$H53)*(DV$6-$F53+1),$J53/2,$M53,TRUE)-_xlfn.NORM.DIST(AND(DV$6&gt;=$F53,DV$6&lt;=$H53)*(DU$6-$F53+1),$J53/2,$M53,TRUE))/(1-2*_xlfn.NORM.DIST(0,$J53/2,$M53,TRUE))*$D53+($K53="Steady Growth")*(AND(DV$6&gt;=$F53,DV$6&lt;=$H53)*((DV$6-$F53+1)/($J53*($J53+1)/2)*$D53))+($K53="custom")*CustCF!DP53</f>
        <v>0</v>
      </c>
      <c r="DW53" s="95">
        <f>($K53="Bell Curve")*(_xlfn.NORM.DIST(AND(DW$6&gt;=$F53,DW$6&lt;=$H53)*(DW$6-$F53+1),$J53/2,$M53,TRUE)-_xlfn.NORM.DIST(AND(DW$6&gt;=$F53,DW$6&lt;=$H53)*(DV$6-$F53+1),$J53/2,$M53,TRUE))/(1-2*_xlfn.NORM.DIST(0,$J53/2,$M53,TRUE))*$D53+($K53="Steady Growth")*(AND(DW$6&gt;=$F53,DW$6&lt;=$H53)*((DW$6-$F53+1)/($J53*($J53+1)/2)*$D53))+($K53="custom")*CustCF!DQ53</f>
        <v>0</v>
      </c>
      <c r="DX53" s="95">
        <f>($K53="Bell Curve")*(_xlfn.NORM.DIST(AND(DX$6&gt;=$F53,DX$6&lt;=$H53)*(DX$6-$F53+1),$J53/2,$M53,TRUE)-_xlfn.NORM.DIST(AND(DX$6&gt;=$F53,DX$6&lt;=$H53)*(DW$6-$F53+1),$J53/2,$M53,TRUE))/(1-2*_xlfn.NORM.DIST(0,$J53/2,$M53,TRUE))*$D53+($K53="Steady Growth")*(AND(DX$6&gt;=$F53,DX$6&lt;=$H53)*((DX$6-$F53+1)/($J53*($J53+1)/2)*$D53))+($K53="custom")*CustCF!DR53</f>
        <v>0</v>
      </c>
      <c r="DY53" s="95">
        <f>($K53="Bell Curve")*(_xlfn.NORM.DIST(AND(DY$6&gt;=$F53,DY$6&lt;=$H53)*(DY$6-$F53+1),$J53/2,$M53,TRUE)-_xlfn.NORM.DIST(AND(DY$6&gt;=$F53,DY$6&lt;=$H53)*(DX$6-$F53+1),$J53/2,$M53,TRUE))/(1-2*_xlfn.NORM.DIST(0,$J53/2,$M53,TRUE))*$D53+($K53="Steady Growth")*(AND(DY$6&gt;=$F53,DY$6&lt;=$H53)*((DY$6-$F53+1)/($J53*($J53+1)/2)*$D53))+($K53="custom")*CustCF!DS53</f>
        <v>0</v>
      </c>
      <c r="DZ53" s="95">
        <f>($K53="Bell Curve")*(_xlfn.NORM.DIST(AND(DZ$6&gt;=$F53,DZ$6&lt;=$H53)*(DZ$6-$F53+1),$J53/2,$M53,TRUE)-_xlfn.NORM.DIST(AND(DZ$6&gt;=$F53,DZ$6&lt;=$H53)*(DY$6-$F53+1),$J53/2,$M53,TRUE))/(1-2*_xlfn.NORM.DIST(0,$J53/2,$M53,TRUE))*$D53+($K53="Steady Growth")*(AND(DZ$6&gt;=$F53,DZ$6&lt;=$H53)*((DZ$6-$F53+1)/($J53*($J53+1)/2)*$D53))+($K53="custom")*CustCF!DT53</f>
        <v>0</v>
      </c>
      <c r="EA53" s="95">
        <f>($K53="Bell Curve")*(_xlfn.NORM.DIST(AND(EA$6&gt;=$F53,EA$6&lt;=$H53)*(EA$6-$F53+1),$J53/2,$M53,TRUE)-_xlfn.NORM.DIST(AND(EA$6&gt;=$F53,EA$6&lt;=$H53)*(DZ$6-$F53+1),$J53/2,$M53,TRUE))/(1-2*_xlfn.NORM.DIST(0,$J53/2,$M53,TRUE))*$D53+($K53="Steady Growth")*(AND(EA$6&gt;=$F53,EA$6&lt;=$H53)*((EA$6-$F53+1)/($J53*($J53+1)/2)*$D53))+($K53="custom")*CustCF!DU53</f>
        <v>0</v>
      </c>
      <c r="EB53" s="95">
        <f>($K53="Bell Curve")*(_xlfn.NORM.DIST(AND(EB$6&gt;=$F53,EB$6&lt;=$H53)*(EB$6-$F53+1),$J53/2,$M53,TRUE)-_xlfn.NORM.DIST(AND(EB$6&gt;=$F53,EB$6&lt;=$H53)*(EA$6-$F53+1),$J53/2,$M53,TRUE))/(1-2*_xlfn.NORM.DIST(0,$J53/2,$M53,TRUE))*$D53+($K53="Steady Growth")*(AND(EB$6&gt;=$F53,EB$6&lt;=$H53)*((EB$6-$F53+1)/($J53*($J53+1)/2)*$D53))+($K53="custom")*CustCF!DV53</f>
        <v>0</v>
      </c>
      <c r="EC53" s="95">
        <f>($K53="Bell Curve")*(_xlfn.NORM.DIST(AND(EC$6&gt;=$F53,EC$6&lt;=$H53)*(EC$6-$F53+1),$J53/2,$M53,TRUE)-_xlfn.NORM.DIST(AND(EC$6&gt;=$F53,EC$6&lt;=$H53)*(EB$6-$F53+1),$J53/2,$M53,TRUE))/(1-2*_xlfn.NORM.DIST(0,$J53/2,$M53,TRUE))*$D53+($K53="Steady Growth")*(AND(EC$6&gt;=$F53,EC$6&lt;=$H53)*((EC$6-$F53+1)/($J53*($J53+1)/2)*$D53))+($K53="custom")*CustCF!DW53</f>
        <v>0</v>
      </c>
      <c r="ED53" s="95">
        <f>($K53="Bell Curve")*(_xlfn.NORM.DIST(AND(ED$6&gt;=$F53,ED$6&lt;=$H53)*(ED$6-$F53+1),$J53/2,$M53,TRUE)-_xlfn.NORM.DIST(AND(ED$6&gt;=$F53,ED$6&lt;=$H53)*(EC$6-$F53+1),$J53/2,$M53,TRUE))/(1-2*_xlfn.NORM.DIST(0,$J53/2,$M53,TRUE))*$D53+($K53="Steady Growth")*(AND(ED$6&gt;=$F53,ED$6&lt;=$H53)*((ED$6-$F53+1)/($J53*($J53+1)/2)*$D53))+($K53="custom")*CustCF!DX53</f>
        <v>0</v>
      </c>
      <c r="EE53" s="95">
        <f>($K53="Bell Curve")*(_xlfn.NORM.DIST(AND(EE$6&gt;=$F53,EE$6&lt;=$H53)*(EE$6-$F53+1),$J53/2,$M53,TRUE)-_xlfn.NORM.DIST(AND(EE$6&gt;=$F53,EE$6&lt;=$H53)*(ED$6-$F53+1),$J53/2,$M53,TRUE))/(1-2*_xlfn.NORM.DIST(0,$J53/2,$M53,TRUE))*$D53+($K53="Steady Growth")*(AND(EE$6&gt;=$F53,EE$6&lt;=$H53)*((EE$6-$F53+1)/($J53*($J53+1)/2)*$D53))+($K53="custom")*CustCF!DY53</f>
        <v>0</v>
      </c>
      <c r="EF53" s="95">
        <f>($K53="Bell Curve")*(_xlfn.NORM.DIST(AND(EF$6&gt;=$F53,EF$6&lt;=$H53)*(EF$6-$F53+1),$J53/2,$M53,TRUE)-_xlfn.NORM.DIST(AND(EF$6&gt;=$F53,EF$6&lt;=$H53)*(EE$6-$F53+1),$J53/2,$M53,TRUE))/(1-2*_xlfn.NORM.DIST(0,$J53/2,$M53,TRUE))*$D53+($K53="Steady Growth")*(AND(EF$6&gt;=$F53,EF$6&lt;=$H53)*((EF$6-$F53+1)/($J53*($J53+1)/2)*$D53))+($K53="custom")*CustCF!DZ53</f>
        <v>0</v>
      </c>
      <c r="EG53" s="95">
        <f>($K53="Bell Curve")*(_xlfn.NORM.DIST(AND(EG$6&gt;=$F53,EG$6&lt;=$H53)*(EG$6-$F53+1),$J53/2,$M53,TRUE)-_xlfn.NORM.DIST(AND(EG$6&gt;=$F53,EG$6&lt;=$H53)*(EF$6-$F53+1),$J53/2,$M53,TRUE))/(1-2*_xlfn.NORM.DIST(0,$J53/2,$M53,TRUE))*$D53+($K53="Steady Growth")*(AND(EG$6&gt;=$F53,EG$6&lt;=$H53)*((EG$6-$F53+1)/($J53*($J53+1)/2)*$D53))+($K53="custom")*CustCF!EA53</f>
        <v>0</v>
      </c>
      <c r="EH53" s="95">
        <f>($K53="Bell Curve")*(_xlfn.NORM.DIST(AND(EH$6&gt;=$F53,EH$6&lt;=$H53)*(EH$6-$F53+1),$J53/2,$M53,TRUE)-_xlfn.NORM.DIST(AND(EH$6&gt;=$F53,EH$6&lt;=$H53)*(EG$6-$F53+1),$J53/2,$M53,TRUE))/(1-2*_xlfn.NORM.DIST(0,$J53/2,$M53,TRUE))*$D53+($K53="Steady Growth")*(AND(EH$6&gt;=$F53,EH$6&lt;=$H53)*((EH$6-$F53+1)/($J53*($J53+1)/2)*$D53))+($K53="custom")*CustCF!EB53</f>
        <v>0</v>
      </c>
      <c r="EI53" s="95">
        <f>($K53="Bell Curve")*(_xlfn.NORM.DIST(AND(EI$6&gt;=$F53,EI$6&lt;=$H53)*(EI$6-$F53+1),$J53/2,$M53,TRUE)-_xlfn.NORM.DIST(AND(EI$6&gt;=$F53,EI$6&lt;=$H53)*(EH$6-$F53+1),$J53/2,$M53,TRUE))/(1-2*_xlfn.NORM.DIST(0,$J53/2,$M53,TRUE))*$D53+($K53="Steady Growth")*(AND(EI$6&gt;=$F53,EI$6&lt;=$H53)*((EI$6-$F53+1)/($J53*($J53+1)/2)*$D53))+($K53="custom")*CustCF!EC53</f>
        <v>0</v>
      </c>
      <c r="EJ53" s="95">
        <f>($K53="Bell Curve")*(_xlfn.NORM.DIST(AND(EJ$6&gt;=$F53,EJ$6&lt;=$H53)*(EJ$6-$F53+1),$J53/2,$M53,TRUE)-_xlfn.NORM.DIST(AND(EJ$6&gt;=$F53,EJ$6&lt;=$H53)*(EI$6-$F53+1),$J53/2,$M53,TRUE))/(1-2*_xlfn.NORM.DIST(0,$J53/2,$M53,TRUE))*$D53+($K53="Steady Growth")*(AND(EJ$6&gt;=$F53,EJ$6&lt;=$H53)*((EJ$6-$F53+1)/($J53*($J53+1)/2)*$D53))+($K53="custom")*CustCF!ED53</f>
        <v>0</v>
      </c>
      <c r="EK53" s="95">
        <f>($K53="Bell Curve")*(_xlfn.NORM.DIST(AND(EK$6&gt;=$F53,EK$6&lt;=$H53)*(EK$6-$F53+1),$J53/2,$M53,TRUE)-_xlfn.NORM.DIST(AND(EK$6&gt;=$F53,EK$6&lt;=$H53)*(EJ$6-$F53+1),$J53/2,$M53,TRUE))/(1-2*_xlfn.NORM.DIST(0,$J53/2,$M53,TRUE))*$D53+($K53="Steady Growth")*(AND(EK$6&gt;=$F53,EK$6&lt;=$H53)*((EK$6-$F53+1)/($J53*($J53+1)/2)*$D53))+($K53="custom")*CustCF!EE53</f>
        <v>0</v>
      </c>
      <c r="EL53" s="95">
        <f>($K53="Bell Curve")*(_xlfn.NORM.DIST(AND(EL$6&gt;=$F53,EL$6&lt;=$H53)*(EL$6-$F53+1),$J53/2,$M53,TRUE)-_xlfn.NORM.DIST(AND(EL$6&gt;=$F53,EL$6&lt;=$H53)*(EK$6-$F53+1),$J53/2,$M53,TRUE))/(1-2*_xlfn.NORM.DIST(0,$J53/2,$M53,TRUE))*$D53+($K53="Steady Growth")*(AND(EL$6&gt;=$F53,EL$6&lt;=$H53)*((EL$6-$F53+1)/($J53*($J53+1)/2)*$D53))+($K53="custom")*CustCF!EF53</f>
        <v>0</v>
      </c>
      <c r="EM53" s="95">
        <f>($K53="Bell Curve")*(_xlfn.NORM.DIST(AND(EM$6&gt;=$F53,EM$6&lt;=$H53)*(EM$6-$F53+1),$J53/2,$M53,TRUE)-_xlfn.NORM.DIST(AND(EM$6&gt;=$F53,EM$6&lt;=$H53)*(EL$6-$F53+1),$J53/2,$M53,TRUE))/(1-2*_xlfn.NORM.DIST(0,$J53/2,$M53,TRUE))*$D53+($K53="Steady Growth")*(AND(EM$6&gt;=$F53,EM$6&lt;=$H53)*((EM$6-$F53+1)/($J53*($J53+1)/2)*$D53))+($K53="custom")*CustCF!EG53</f>
        <v>0</v>
      </c>
      <c r="EN53" s="95">
        <f>($K53="Bell Curve")*(_xlfn.NORM.DIST(AND(EN$6&gt;=$F53,EN$6&lt;=$H53)*(EN$6-$F53+1),$J53/2,$M53,TRUE)-_xlfn.NORM.DIST(AND(EN$6&gt;=$F53,EN$6&lt;=$H53)*(EM$6-$F53+1),$J53/2,$M53,TRUE))/(1-2*_xlfn.NORM.DIST(0,$J53/2,$M53,TRUE))*$D53+($K53="Steady Growth")*(AND(EN$6&gt;=$F53,EN$6&lt;=$H53)*((EN$6-$F53+1)/($J53*($J53+1)/2)*$D53))+($K53="custom")*CustCF!EH53</f>
        <v>0</v>
      </c>
      <c r="EO53" s="95">
        <f>($K53="Bell Curve")*(_xlfn.NORM.DIST(AND(EO$6&gt;=$F53,EO$6&lt;=$H53)*(EO$6-$F53+1),$J53/2,$M53,TRUE)-_xlfn.NORM.DIST(AND(EO$6&gt;=$F53,EO$6&lt;=$H53)*(EN$6-$F53+1),$J53/2,$M53,TRUE))/(1-2*_xlfn.NORM.DIST(0,$J53/2,$M53,TRUE))*$D53+($K53="Steady Growth")*(AND(EO$6&gt;=$F53,EO$6&lt;=$H53)*((EO$6-$F53+1)/($J53*($J53+1)/2)*$D53))+($K53="custom")*CustCF!EI53</f>
        <v>0</v>
      </c>
      <c r="EP53" s="95">
        <f>($K53="Bell Curve")*(_xlfn.NORM.DIST(AND(EP$6&gt;=$F53,EP$6&lt;=$H53)*(EP$6-$F53+1),$J53/2,$M53,TRUE)-_xlfn.NORM.DIST(AND(EP$6&gt;=$F53,EP$6&lt;=$H53)*(EO$6-$F53+1),$J53/2,$M53,TRUE))/(1-2*_xlfn.NORM.DIST(0,$J53/2,$M53,TRUE))*$D53+($K53="Steady Growth")*(AND(EP$6&gt;=$F53,EP$6&lt;=$H53)*((EP$6-$F53+1)/($J53*($J53+1)/2)*$D53))+($K53="custom")*CustCF!EJ53</f>
        <v>0</v>
      </c>
      <c r="EQ53" s="95">
        <f>($K53="Bell Curve")*(_xlfn.NORM.DIST(AND(EQ$6&gt;=$F53,EQ$6&lt;=$H53)*(EQ$6-$F53+1),$J53/2,$M53,TRUE)-_xlfn.NORM.DIST(AND(EQ$6&gt;=$F53,EQ$6&lt;=$H53)*(EP$6-$F53+1),$J53/2,$M53,TRUE))/(1-2*_xlfn.NORM.DIST(0,$J53/2,$M53,TRUE))*$D53+($K53="Steady Growth")*(AND(EQ$6&gt;=$F53,EQ$6&lt;=$H53)*((EQ$6-$F53+1)/($J53*($J53+1)/2)*$D53))+($K53="custom")*CustCF!EK53</f>
        <v>0</v>
      </c>
      <c r="ER53" s="95">
        <f>($K53="Bell Curve")*(_xlfn.NORM.DIST(AND(ER$6&gt;=$F53,ER$6&lt;=$H53)*(ER$6-$F53+1),$J53/2,$M53,TRUE)-_xlfn.NORM.DIST(AND(ER$6&gt;=$F53,ER$6&lt;=$H53)*(EQ$6-$F53+1),$J53/2,$M53,TRUE))/(1-2*_xlfn.NORM.DIST(0,$J53/2,$M53,TRUE))*$D53+($K53="Steady Growth")*(AND(ER$6&gt;=$F53,ER$6&lt;=$H53)*((ER$6-$F53+1)/($J53*($J53+1)/2)*$D53))+($K53="custom")*CustCF!EL53</f>
        <v>0</v>
      </c>
      <c r="ES53" s="95">
        <f>($K53="Bell Curve")*(_xlfn.NORM.DIST(AND(ES$6&gt;=$F53,ES$6&lt;=$H53)*(ES$6-$F53+1),$J53/2,$M53,TRUE)-_xlfn.NORM.DIST(AND(ES$6&gt;=$F53,ES$6&lt;=$H53)*(ER$6-$F53+1),$J53/2,$M53,TRUE))/(1-2*_xlfn.NORM.DIST(0,$J53/2,$M53,TRUE))*$D53+($K53="Steady Growth")*(AND(ES$6&gt;=$F53,ES$6&lt;=$H53)*((ES$6-$F53+1)/($J53*($J53+1)/2)*$D53))+($K53="custom")*CustCF!EM53</f>
        <v>0</v>
      </c>
      <c r="ET53" s="95">
        <f>($K53="Bell Curve")*(_xlfn.NORM.DIST(AND(ET$6&gt;=$F53,ET$6&lt;=$H53)*(ET$6-$F53+1),$J53/2,$M53,TRUE)-_xlfn.NORM.DIST(AND(ET$6&gt;=$F53,ET$6&lt;=$H53)*(ES$6-$F53+1),$J53/2,$M53,TRUE))/(1-2*_xlfn.NORM.DIST(0,$J53/2,$M53,TRUE))*$D53+($K53="Steady Growth")*(AND(ET$6&gt;=$F53,ET$6&lt;=$H53)*((ET$6-$F53+1)/($J53*($J53+1)/2)*$D53))+($K53="custom")*CustCF!EN53</f>
        <v>0</v>
      </c>
      <c r="EU53" s="95">
        <f>($K53="Bell Curve")*(_xlfn.NORM.DIST(AND(EU$6&gt;=$F53,EU$6&lt;=$H53)*(EU$6-$F53+1),$J53/2,$M53,TRUE)-_xlfn.NORM.DIST(AND(EU$6&gt;=$F53,EU$6&lt;=$H53)*(ET$6-$F53+1),$J53/2,$M53,TRUE))/(1-2*_xlfn.NORM.DIST(0,$J53/2,$M53,TRUE))*$D53+($K53="Steady Growth")*(AND(EU$6&gt;=$F53,EU$6&lt;=$H53)*((EU$6-$F53+1)/($J53*($J53+1)/2)*$D53))+($K53="custom")*CustCF!EO53</f>
        <v>0</v>
      </c>
      <c r="EV53" s="95">
        <f>($K53="Bell Curve")*(_xlfn.NORM.DIST(AND(EV$6&gt;=$F53,EV$6&lt;=$H53)*(EV$6-$F53+1),$J53/2,$M53,TRUE)-_xlfn.NORM.DIST(AND(EV$6&gt;=$F53,EV$6&lt;=$H53)*(EU$6-$F53+1),$J53/2,$M53,TRUE))/(1-2*_xlfn.NORM.DIST(0,$J53/2,$M53,TRUE))*$D53+($K53="Steady Growth")*(AND(EV$6&gt;=$F53,EV$6&lt;=$H53)*((EV$6-$F53+1)/($J53*($J53+1)/2)*$D53))+($K53="custom")*CustCF!EP53</f>
        <v>0</v>
      </c>
      <c r="EW53" s="95">
        <f>($K53="Bell Curve")*(_xlfn.NORM.DIST(AND(EW$6&gt;=$F53,EW$6&lt;=$H53)*(EW$6-$F53+1),$J53/2,$M53,TRUE)-_xlfn.NORM.DIST(AND(EW$6&gt;=$F53,EW$6&lt;=$H53)*(EV$6-$F53+1),$J53/2,$M53,TRUE))/(1-2*_xlfn.NORM.DIST(0,$J53/2,$M53,TRUE))*$D53+($K53="Steady Growth")*(AND(EW$6&gt;=$F53,EW$6&lt;=$H53)*((EW$6-$F53+1)/($J53*($J53+1)/2)*$D53))+($K53="custom")*CustCF!EQ53</f>
        <v>0</v>
      </c>
      <c r="EX53" s="95">
        <f>($K53="Bell Curve")*(_xlfn.NORM.DIST(AND(EX$6&gt;=$F53,EX$6&lt;=$H53)*(EX$6-$F53+1),$J53/2,$M53,TRUE)-_xlfn.NORM.DIST(AND(EX$6&gt;=$F53,EX$6&lt;=$H53)*(EW$6-$F53+1),$J53/2,$M53,TRUE))/(1-2*_xlfn.NORM.DIST(0,$J53/2,$M53,TRUE))*$D53+($K53="Steady Growth")*(AND(EX$6&gt;=$F53,EX$6&lt;=$H53)*((EX$6-$F53+1)/($J53*($J53+1)/2)*$D53))+($K53="custom")*CustCF!ER53</f>
        <v>0</v>
      </c>
      <c r="EY53" s="95">
        <f>($K53="Bell Curve")*(_xlfn.NORM.DIST(AND(EY$6&gt;=$F53,EY$6&lt;=$H53)*(EY$6-$F53+1),$J53/2,$M53,TRUE)-_xlfn.NORM.DIST(AND(EY$6&gt;=$F53,EY$6&lt;=$H53)*(EX$6-$F53+1),$J53/2,$M53,TRUE))/(1-2*_xlfn.NORM.DIST(0,$J53/2,$M53,TRUE))*$D53+($K53="Steady Growth")*(AND(EY$6&gt;=$F53,EY$6&lt;=$H53)*((EY$6-$F53+1)/($J53*($J53+1)/2)*$D53))+($K53="custom")*CustCF!ES53</f>
        <v>0</v>
      </c>
      <c r="EZ53" s="95">
        <f>($K53="Bell Curve")*(_xlfn.NORM.DIST(AND(EZ$6&gt;=$F53,EZ$6&lt;=$H53)*(EZ$6-$F53+1),$J53/2,$M53,TRUE)-_xlfn.NORM.DIST(AND(EZ$6&gt;=$F53,EZ$6&lt;=$H53)*(EY$6-$F53+1),$J53/2,$M53,TRUE))/(1-2*_xlfn.NORM.DIST(0,$J53/2,$M53,TRUE))*$D53+($K53="Steady Growth")*(AND(EZ$6&gt;=$F53,EZ$6&lt;=$H53)*((EZ$6-$F53+1)/($J53*($J53+1)/2)*$D53))+($K53="custom")*CustCF!ET53</f>
        <v>0</v>
      </c>
      <c r="FA53" s="95">
        <f>($K53="Bell Curve")*(_xlfn.NORM.DIST(AND(FA$6&gt;=$F53,FA$6&lt;=$H53)*(FA$6-$F53+1),$J53/2,$M53,TRUE)-_xlfn.NORM.DIST(AND(FA$6&gt;=$F53,FA$6&lt;=$H53)*(EZ$6-$F53+1),$J53/2,$M53,TRUE))/(1-2*_xlfn.NORM.DIST(0,$J53/2,$M53,TRUE))*$D53+($K53="Steady Growth")*(AND(FA$6&gt;=$F53,FA$6&lt;=$H53)*((FA$6-$F53+1)/($J53*($J53+1)/2)*$D53))+($K53="custom")*CustCF!EU53</f>
        <v>0</v>
      </c>
      <c r="FB53" s="95">
        <f>($K53="Bell Curve")*(_xlfn.NORM.DIST(AND(FB$6&gt;=$F53,FB$6&lt;=$H53)*(FB$6-$F53+1),$J53/2,$M53,TRUE)-_xlfn.NORM.DIST(AND(FB$6&gt;=$F53,FB$6&lt;=$H53)*(FA$6-$F53+1),$J53/2,$M53,TRUE))/(1-2*_xlfn.NORM.DIST(0,$J53/2,$M53,TRUE))*$D53+($K53="Steady Growth")*(AND(FB$6&gt;=$F53,FB$6&lt;=$H53)*((FB$6-$F53+1)/($J53*($J53+1)/2)*$D53))+($K53="custom")*CustCF!EV53</f>
        <v>0</v>
      </c>
      <c r="FC53" s="95">
        <f>($K53="Bell Curve")*(_xlfn.NORM.DIST(AND(FC$6&gt;=$F53,FC$6&lt;=$H53)*(FC$6-$F53+1),$J53/2,$M53,TRUE)-_xlfn.NORM.DIST(AND(FC$6&gt;=$F53,FC$6&lt;=$H53)*(FB$6-$F53+1),$J53/2,$M53,TRUE))/(1-2*_xlfn.NORM.DIST(0,$J53/2,$M53,TRUE))*$D53+($K53="Steady Growth")*(AND(FC$6&gt;=$F53,FC$6&lt;=$H53)*((FC$6-$F53+1)/($J53*($J53+1)/2)*$D53))+($K53="custom")*CustCF!EW53</f>
        <v>0</v>
      </c>
      <c r="FD53" s="95">
        <f>($K53="Bell Curve")*(_xlfn.NORM.DIST(AND(FD$6&gt;=$F53,FD$6&lt;=$H53)*(FD$6-$F53+1),$J53/2,$M53,TRUE)-_xlfn.NORM.DIST(AND(FD$6&gt;=$F53,FD$6&lt;=$H53)*(FC$6-$F53+1),$J53/2,$M53,TRUE))/(1-2*_xlfn.NORM.DIST(0,$J53/2,$M53,TRUE))*$D53+($K53="Steady Growth")*(AND(FD$6&gt;=$F53,FD$6&lt;=$H53)*((FD$6-$F53+1)/($J53*($J53+1)/2)*$D53))+($K53="custom")*CustCF!EX53</f>
        <v>0</v>
      </c>
      <c r="FE53" s="95">
        <f>($K53="Bell Curve")*(_xlfn.NORM.DIST(AND(FE$6&gt;=$F53,FE$6&lt;=$H53)*(FE$6-$F53+1),$J53/2,$M53,TRUE)-_xlfn.NORM.DIST(AND(FE$6&gt;=$F53,FE$6&lt;=$H53)*(FD$6-$F53+1),$J53/2,$M53,TRUE))/(1-2*_xlfn.NORM.DIST(0,$J53/2,$M53,TRUE))*$D53+($K53="Steady Growth")*(AND(FE$6&gt;=$F53,FE$6&lt;=$H53)*((FE$6-$F53+1)/($J53*($J53+1)/2)*$D53))+($K53="custom")*CustCF!EY53</f>
        <v>0</v>
      </c>
      <c r="FF53" s="95">
        <f>($K53="Bell Curve")*(_xlfn.NORM.DIST(AND(FF$6&gt;=$F53,FF$6&lt;=$H53)*(FF$6-$F53+1),$J53/2,$M53,TRUE)-_xlfn.NORM.DIST(AND(FF$6&gt;=$F53,FF$6&lt;=$H53)*(FE$6-$F53+1),$J53/2,$M53,TRUE))/(1-2*_xlfn.NORM.DIST(0,$J53/2,$M53,TRUE))*$D53+($K53="Steady Growth")*(AND(FF$6&gt;=$F53,FF$6&lt;=$H53)*((FF$6-$F53+1)/($J53*($J53+1)/2)*$D53))+($K53="custom")*CustCF!EZ53</f>
        <v>0</v>
      </c>
      <c r="FG53" s="95">
        <f>($K53="Bell Curve")*(_xlfn.NORM.DIST(AND(FG$6&gt;=$F53,FG$6&lt;=$H53)*(FG$6-$F53+1),$J53/2,$M53,TRUE)-_xlfn.NORM.DIST(AND(FG$6&gt;=$F53,FG$6&lt;=$H53)*(FF$6-$F53+1),$J53/2,$M53,TRUE))/(1-2*_xlfn.NORM.DIST(0,$J53/2,$M53,TRUE))*$D53+($K53="Steady Growth")*(AND(FG$6&gt;=$F53,FG$6&lt;=$H53)*((FG$6-$F53+1)/($J53*($J53+1)/2)*$D53))+($K53="custom")*CustCF!FA53</f>
        <v>0</v>
      </c>
      <c r="FH53" s="95">
        <f>($K53="Bell Curve")*(_xlfn.NORM.DIST(AND(FH$6&gt;=$F53,FH$6&lt;=$H53)*(FH$6-$F53+1),$J53/2,$M53,TRUE)-_xlfn.NORM.DIST(AND(FH$6&gt;=$F53,FH$6&lt;=$H53)*(FG$6-$F53+1),$J53/2,$M53,TRUE))/(1-2*_xlfn.NORM.DIST(0,$J53/2,$M53,TRUE))*$D53+($K53="Steady Growth")*(AND(FH$6&gt;=$F53,FH$6&lt;=$H53)*((FH$6-$F53+1)/($J53*($J53+1)/2)*$D53))+($K53="custom")*CustCF!FB53</f>
        <v>0</v>
      </c>
      <c r="FI53" s="95">
        <f>($K53="Bell Curve")*(_xlfn.NORM.DIST(AND(FI$6&gt;=$F53,FI$6&lt;=$H53)*(FI$6-$F53+1),$J53/2,$M53,TRUE)-_xlfn.NORM.DIST(AND(FI$6&gt;=$F53,FI$6&lt;=$H53)*(FH$6-$F53+1),$J53/2,$M53,TRUE))/(1-2*_xlfn.NORM.DIST(0,$J53/2,$M53,TRUE))*$D53+($K53="Steady Growth")*(AND(FI$6&gt;=$F53,FI$6&lt;=$H53)*((FI$6-$F53+1)/($J53*($J53+1)/2)*$D53))+($K53="custom")*CustCF!FC53</f>
        <v>0</v>
      </c>
      <c r="FJ53" s="95">
        <f>($K53="Bell Curve")*(_xlfn.NORM.DIST(AND(FJ$6&gt;=$F53,FJ$6&lt;=$H53)*(FJ$6-$F53+1),$J53/2,$M53,TRUE)-_xlfn.NORM.DIST(AND(FJ$6&gt;=$F53,FJ$6&lt;=$H53)*(FI$6-$F53+1),$J53/2,$M53,TRUE))/(1-2*_xlfn.NORM.DIST(0,$J53/2,$M53,TRUE))*$D53+($K53="Steady Growth")*(AND(FJ$6&gt;=$F53,FJ$6&lt;=$H53)*((FJ$6-$F53+1)/($J53*($J53+1)/2)*$D53))+($K53="custom")*CustCF!FD53</f>
        <v>0</v>
      </c>
      <c r="FK53" s="95">
        <f>($K53="Bell Curve")*(_xlfn.NORM.DIST(AND(FK$6&gt;=$F53,FK$6&lt;=$H53)*(FK$6-$F53+1),$J53/2,$M53,TRUE)-_xlfn.NORM.DIST(AND(FK$6&gt;=$F53,FK$6&lt;=$H53)*(FJ$6-$F53+1),$J53/2,$M53,TRUE))/(1-2*_xlfn.NORM.DIST(0,$J53/2,$M53,TRUE))*$D53+($K53="Steady Growth")*(AND(FK$6&gt;=$F53,FK$6&lt;=$H53)*((FK$6-$F53+1)/($J53*($J53+1)/2)*$D53))+($K53="custom")*CustCF!FE53</f>
        <v>0</v>
      </c>
      <c r="FL53" s="95">
        <f>($K53="Bell Curve")*(_xlfn.NORM.DIST(AND(FL$6&gt;=$F53,FL$6&lt;=$H53)*(FL$6-$F53+1),$J53/2,$M53,TRUE)-_xlfn.NORM.DIST(AND(FL$6&gt;=$F53,FL$6&lt;=$H53)*(FK$6-$F53+1),$J53/2,$M53,TRUE))/(1-2*_xlfn.NORM.DIST(0,$J53/2,$M53,TRUE))*$D53+($K53="Steady Growth")*(AND(FL$6&gt;=$F53,FL$6&lt;=$H53)*((FL$6-$F53+1)/($J53*($J53+1)/2)*$D53))+($K53="custom")*CustCF!FF53</f>
        <v>0</v>
      </c>
      <c r="FM53" s="95">
        <f>($K53="Bell Curve")*(_xlfn.NORM.DIST(AND(FM$6&gt;=$F53,FM$6&lt;=$H53)*(FM$6-$F53+1),$J53/2,$M53,TRUE)-_xlfn.NORM.DIST(AND(FM$6&gt;=$F53,FM$6&lt;=$H53)*(FL$6-$F53+1),$J53/2,$M53,TRUE))/(1-2*_xlfn.NORM.DIST(0,$J53/2,$M53,TRUE))*$D53+($K53="Steady Growth")*(AND(FM$6&gt;=$F53,FM$6&lt;=$H53)*((FM$6-$F53+1)/($J53*($J53+1)/2)*$D53))+($K53="custom")*CustCF!FG53</f>
        <v>0</v>
      </c>
      <c r="FN53" s="95">
        <f>($K53="Bell Curve")*(_xlfn.NORM.DIST(AND(FN$6&gt;=$F53,FN$6&lt;=$H53)*(FN$6-$F53+1),$J53/2,$M53,TRUE)-_xlfn.NORM.DIST(AND(FN$6&gt;=$F53,FN$6&lt;=$H53)*(FM$6-$F53+1),$J53/2,$M53,TRUE))/(1-2*_xlfn.NORM.DIST(0,$J53/2,$M53,TRUE))*$D53+($K53="Steady Growth")*(AND(FN$6&gt;=$F53,FN$6&lt;=$H53)*((FN$6-$F53+1)/($J53*($J53+1)/2)*$D53))+($K53="custom")*CustCF!FH53</f>
        <v>0</v>
      </c>
      <c r="FO53" s="95">
        <f>($K53="Bell Curve")*(_xlfn.NORM.DIST(AND(FO$6&gt;=$F53,FO$6&lt;=$H53)*(FO$6-$F53+1),$J53/2,$M53,TRUE)-_xlfn.NORM.DIST(AND(FO$6&gt;=$F53,FO$6&lt;=$H53)*(FN$6-$F53+1),$J53/2,$M53,TRUE))/(1-2*_xlfn.NORM.DIST(0,$J53/2,$M53,TRUE))*$D53+($K53="Steady Growth")*(AND(FO$6&gt;=$F53,FO$6&lt;=$H53)*((FO$6-$F53+1)/($J53*($J53+1)/2)*$D53))+($K53="custom")*CustCF!FI53</f>
        <v>0</v>
      </c>
      <c r="FP53" s="95">
        <f>($K53="Bell Curve")*(_xlfn.NORM.DIST(AND(FP$6&gt;=$F53,FP$6&lt;=$H53)*(FP$6-$F53+1),$J53/2,$M53,TRUE)-_xlfn.NORM.DIST(AND(FP$6&gt;=$F53,FP$6&lt;=$H53)*(FO$6-$F53+1),$J53/2,$M53,TRUE))/(1-2*_xlfn.NORM.DIST(0,$J53/2,$M53,TRUE))*$D53+($K53="Steady Growth")*(AND(FP$6&gt;=$F53,FP$6&lt;=$H53)*((FP$6-$F53+1)/($J53*($J53+1)/2)*$D53))+($K53="custom")*CustCF!FJ53</f>
        <v>0</v>
      </c>
      <c r="FQ53" s="95">
        <f>($K53="Bell Curve")*(_xlfn.NORM.DIST(AND(FQ$6&gt;=$F53,FQ$6&lt;=$H53)*(FQ$6-$F53+1),$J53/2,$M53,TRUE)-_xlfn.NORM.DIST(AND(FQ$6&gt;=$F53,FQ$6&lt;=$H53)*(FP$6-$F53+1),$J53/2,$M53,TRUE))/(1-2*_xlfn.NORM.DIST(0,$J53/2,$M53,TRUE))*$D53+($K53="Steady Growth")*(AND(FQ$6&gt;=$F53,FQ$6&lt;=$H53)*((FQ$6-$F53+1)/($J53*($J53+1)/2)*$D53))+($K53="custom")*CustCF!FK53</f>
        <v>0</v>
      </c>
      <c r="FR53" s="95">
        <f>($K53="Bell Curve")*(_xlfn.NORM.DIST(AND(FR$6&gt;=$F53,FR$6&lt;=$H53)*(FR$6-$F53+1),$J53/2,$M53,TRUE)-_xlfn.NORM.DIST(AND(FR$6&gt;=$F53,FR$6&lt;=$H53)*(FQ$6-$F53+1),$J53/2,$M53,TRUE))/(1-2*_xlfn.NORM.DIST(0,$J53/2,$M53,TRUE))*$D53+($K53="Steady Growth")*(AND(FR$6&gt;=$F53,FR$6&lt;=$H53)*((FR$6-$F53+1)/($J53*($J53+1)/2)*$D53))+($K53="custom")*CustCF!FL53</f>
        <v>0</v>
      </c>
      <c r="FS53" s="95">
        <f>($K53="Bell Curve")*(_xlfn.NORM.DIST(AND(FS$6&gt;=$F53,FS$6&lt;=$H53)*(FS$6-$F53+1),$J53/2,$M53,TRUE)-_xlfn.NORM.DIST(AND(FS$6&gt;=$F53,FS$6&lt;=$H53)*(FR$6-$F53+1),$J53/2,$M53,TRUE))/(1-2*_xlfn.NORM.DIST(0,$J53/2,$M53,TRUE))*$D53+($K53="Steady Growth")*(AND(FS$6&gt;=$F53,FS$6&lt;=$H53)*((FS$6-$F53+1)/($J53*($J53+1)/2)*$D53))+($K53="custom")*CustCF!FM53</f>
        <v>0</v>
      </c>
      <c r="FT53" s="95">
        <f>($K53="Bell Curve")*(_xlfn.NORM.DIST(AND(FT$6&gt;=$F53,FT$6&lt;=$H53)*(FT$6-$F53+1),$J53/2,$M53,TRUE)-_xlfn.NORM.DIST(AND(FT$6&gt;=$F53,FT$6&lt;=$H53)*(FS$6-$F53+1),$J53/2,$M53,TRUE))/(1-2*_xlfn.NORM.DIST(0,$J53/2,$M53,TRUE))*$D53+($K53="Steady Growth")*(AND(FT$6&gt;=$F53,FT$6&lt;=$H53)*((FT$6-$F53+1)/($J53*($J53+1)/2)*$D53))+($K53="custom")*CustCF!FN53</f>
        <v>0</v>
      </c>
      <c r="FU53" s="95">
        <f>($K53="Bell Curve")*(_xlfn.NORM.DIST(AND(FU$6&gt;=$F53,FU$6&lt;=$H53)*(FU$6-$F53+1),$J53/2,$M53,TRUE)-_xlfn.NORM.DIST(AND(FU$6&gt;=$F53,FU$6&lt;=$H53)*(FT$6-$F53+1),$J53/2,$M53,TRUE))/(1-2*_xlfn.NORM.DIST(0,$J53/2,$M53,TRUE))*$D53+($K53="Steady Growth")*(AND(FU$6&gt;=$F53,FU$6&lt;=$H53)*((FU$6-$F53+1)/($J53*($J53+1)/2)*$D53))+($K53="custom")*CustCF!FO53</f>
        <v>0</v>
      </c>
      <c r="FV53" s="95">
        <f>($K53="Bell Curve")*(_xlfn.NORM.DIST(AND(FV$6&gt;=$F53,FV$6&lt;=$H53)*(FV$6-$F53+1),$J53/2,$M53,TRUE)-_xlfn.NORM.DIST(AND(FV$6&gt;=$F53,FV$6&lt;=$H53)*(FU$6-$F53+1),$J53/2,$M53,TRUE))/(1-2*_xlfn.NORM.DIST(0,$J53/2,$M53,TRUE))*$D53+($K53="Steady Growth")*(AND(FV$6&gt;=$F53,FV$6&lt;=$H53)*((FV$6-$F53+1)/($J53*($J53+1)/2)*$D53))+($K53="custom")*CustCF!FP53</f>
        <v>0</v>
      </c>
      <c r="FW53" s="95">
        <f>($K53="Bell Curve")*(_xlfn.NORM.DIST(AND(FW$6&gt;=$F53,FW$6&lt;=$H53)*(FW$6-$F53+1),$J53/2,$M53,TRUE)-_xlfn.NORM.DIST(AND(FW$6&gt;=$F53,FW$6&lt;=$H53)*(FV$6-$F53+1),$J53/2,$M53,TRUE))/(1-2*_xlfn.NORM.DIST(0,$J53/2,$M53,TRUE))*$D53+($K53="Steady Growth")*(AND(FW$6&gt;=$F53,FW$6&lt;=$H53)*((FW$6-$F53+1)/($J53*($J53+1)/2)*$D53))+($K53="custom")*CustCF!FQ53</f>
        <v>0</v>
      </c>
      <c r="FX53" s="95">
        <f>($K53="Bell Curve")*(_xlfn.NORM.DIST(AND(FX$6&gt;=$F53,FX$6&lt;=$H53)*(FX$6-$F53+1),$J53/2,$M53,TRUE)-_xlfn.NORM.DIST(AND(FX$6&gt;=$F53,FX$6&lt;=$H53)*(FW$6-$F53+1),$J53/2,$M53,TRUE))/(1-2*_xlfn.NORM.DIST(0,$J53/2,$M53,TRUE))*$D53+($K53="Steady Growth")*(AND(FX$6&gt;=$F53,FX$6&lt;=$H53)*((FX$6-$F53+1)/($J53*($J53+1)/2)*$D53))+($K53="custom")*CustCF!FR53</f>
        <v>0</v>
      </c>
      <c r="FY53" s="95">
        <f>($K53="Bell Curve")*(_xlfn.NORM.DIST(AND(FY$6&gt;=$F53,FY$6&lt;=$H53)*(FY$6-$F53+1),$J53/2,$M53,TRUE)-_xlfn.NORM.DIST(AND(FY$6&gt;=$F53,FY$6&lt;=$H53)*(FX$6-$F53+1),$J53/2,$M53,TRUE))/(1-2*_xlfn.NORM.DIST(0,$J53/2,$M53,TRUE))*$D53+($K53="Steady Growth")*(AND(FY$6&gt;=$F53,FY$6&lt;=$H53)*((FY$6-$F53+1)/($J53*($J53+1)/2)*$D53))+($K53="custom")*CustCF!FS53</f>
        <v>0</v>
      </c>
      <c r="FZ53" s="95">
        <f>($K53="Bell Curve")*(_xlfn.NORM.DIST(AND(FZ$6&gt;=$F53,FZ$6&lt;=$H53)*(FZ$6-$F53+1),$J53/2,$M53,TRUE)-_xlfn.NORM.DIST(AND(FZ$6&gt;=$F53,FZ$6&lt;=$H53)*(FY$6-$F53+1),$J53/2,$M53,TRUE))/(1-2*_xlfn.NORM.DIST(0,$J53/2,$M53,TRUE))*$D53+($K53="Steady Growth")*(AND(FZ$6&gt;=$F53,FZ$6&lt;=$H53)*((FZ$6-$F53+1)/($J53*($J53+1)/2)*$D53))+($K53="custom")*CustCF!FT53</f>
        <v>0</v>
      </c>
      <c r="GA53" s="95">
        <f>($K53="Bell Curve")*(_xlfn.NORM.DIST(AND(GA$6&gt;=$F53,GA$6&lt;=$H53)*(GA$6-$F53+1),$J53/2,$M53,TRUE)-_xlfn.NORM.DIST(AND(GA$6&gt;=$F53,GA$6&lt;=$H53)*(FZ$6-$F53+1),$J53/2,$M53,TRUE))/(1-2*_xlfn.NORM.DIST(0,$J53/2,$M53,TRUE))*$D53+($K53="Steady Growth")*(AND(GA$6&gt;=$F53,GA$6&lt;=$H53)*((GA$6-$F53+1)/($J53*($J53+1)/2)*$D53))+($K53="custom")*CustCF!FU53</f>
        <v>0</v>
      </c>
      <c r="GB53" s="95">
        <f>($K53="Bell Curve")*(_xlfn.NORM.DIST(AND(GB$6&gt;=$F53,GB$6&lt;=$H53)*(GB$6-$F53+1),$J53/2,$M53,TRUE)-_xlfn.NORM.DIST(AND(GB$6&gt;=$F53,GB$6&lt;=$H53)*(GA$6-$F53+1),$J53/2,$M53,TRUE))/(1-2*_xlfn.NORM.DIST(0,$J53/2,$M53,TRUE))*$D53+($K53="Steady Growth")*(AND(GB$6&gt;=$F53,GB$6&lt;=$H53)*((GB$6-$F53+1)/($J53*($J53+1)/2)*$D53))+($K53="custom")*CustCF!FV53</f>
        <v>0</v>
      </c>
      <c r="GC53" s="95">
        <f>($K53="Bell Curve")*(_xlfn.NORM.DIST(AND(GC$6&gt;=$F53,GC$6&lt;=$H53)*(GC$6-$F53+1),$J53/2,$M53,TRUE)-_xlfn.NORM.DIST(AND(GC$6&gt;=$F53,GC$6&lt;=$H53)*(GB$6-$F53+1),$J53/2,$M53,TRUE))/(1-2*_xlfn.NORM.DIST(0,$J53/2,$M53,TRUE))*$D53+($K53="Steady Growth")*(AND(GC$6&gt;=$F53,GC$6&lt;=$H53)*((GC$6-$F53+1)/($J53*($J53+1)/2)*$D53))+($K53="custom")*CustCF!FW53</f>
        <v>0</v>
      </c>
      <c r="GD53" s="95">
        <f>($K53="Bell Curve")*(_xlfn.NORM.DIST(AND(GD$6&gt;=$F53,GD$6&lt;=$H53)*(GD$6-$F53+1),$J53/2,$M53,TRUE)-_xlfn.NORM.DIST(AND(GD$6&gt;=$F53,GD$6&lt;=$H53)*(GC$6-$F53+1),$J53/2,$M53,TRUE))/(1-2*_xlfn.NORM.DIST(0,$J53/2,$M53,TRUE))*$D53+($K53="Steady Growth")*(AND(GD$6&gt;=$F53,GD$6&lt;=$H53)*((GD$6-$F53+1)/($J53*($J53+1)/2)*$D53))+($K53="custom")*CustCF!FX53</f>
        <v>0</v>
      </c>
      <c r="GE53" s="95">
        <f>($K53="Bell Curve")*(_xlfn.NORM.DIST(AND(GE$6&gt;=$F53,GE$6&lt;=$H53)*(GE$6-$F53+1),$J53/2,$M53,TRUE)-_xlfn.NORM.DIST(AND(GE$6&gt;=$F53,GE$6&lt;=$H53)*(GD$6-$F53+1),$J53/2,$M53,TRUE))/(1-2*_xlfn.NORM.DIST(0,$J53/2,$M53,TRUE))*$D53+($K53="Steady Growth")*(AND(GE$6&gt;=$F53,GE$6&lt;=$H53)*((GE$6-$F53+1)/($J53*($J53+1)/2)*$D53))+($K53="custom")*CustCF!FY53</f>
        <v>0</v>
      </c>
      <c r="GF53" s="95">
        <f>($K53="Bell Curve")*(_xlfn.NORM.DIST(AND(GF$6&gt;=$F53,GF$6&lt;=$H53)*(GF$6-$F53+1),$J53/2,$M53,TRUE)-_xlfn.NORM.DIST(AND(GF$6&gt;=$F53,GF$6&lt;=$H53)*(GE$6-$F53+1),$J53/2,$M53,TRUE))/(1-2*_xlfn.NORM.DIST(0,$J53/2,$M53,TRUE))*$D53+($K53="Steady Growth")*(AND(GF$6&gt;=$F53,GF$6&lt;=$H53)*((GF$6-$F53+1)/($J53*($J53+1)/2)*$D53))+($K53="custom")*CustCF!FZ53</f>
        <v>0</v>
      </c>
      <c r="GG53" s="95">
        <f>($K53="Bell Curve")*(_xlfn.NORM.DIST(AND(GG$6&gt;=$F53,GG$6&lt;=$H53)*(GG$6-$F53+1),$J53/2,$M53,TRUE)-_xlfn.NORM.DIST(AND(GG$6&gt;=$F53,GG$6&lt;=$H53)*(GF$6-$F53+1),$J53/2,$M53,TRUE))/(1-2*_xlfn.NORM.DIST(0,$J53/2,$M53,TRUE))*$D53+($K53="Steady Growth")*(AND(GG$6&gt;=$F53,GG$6&lt;=$H53)*((GG$6-$F53+1)/($J53*($J53+1)/2)*$D53))+($K53="custom")*CustCF!GA53</f>
        <v>0</v>
      </c>
      <c r="GH53" s="95">
        <f>($K53="Bell Curve")*(_xlfn.NORM.DIST(AND(GH$6&gt;=$F53,GH$6&lt;=$H53)*(GH$6-$F53+1),$J53/2,$M53,TRUE)-_xlfn.NORM.DIST(AND(GH$6&gt;=$F53,GH$6&lt;=$H53)*(GG$6-$F53+1),$J53/2,$M53,TRUE))/(1-2*_xlfn.NORM.DIST(0,$J53/2,$M53,TRUE))*$D53+($K53="Steady Growth")*(AND(GH$6&gt;=$F53,GH$6&lt;=$H53)*((GH$6-$F53+1)/($J53*($J53+1)/2)*$D53))+($K53="custom")*CustCF!GB53</f>
        <v>0</v>
      </c>
      <c r="GI53" s="95">
        <f>($K53="Bell Curve")*(_xlfn.NORM.DIST(AND(GI$6&gt;=$F53,GI$6&lt;=$H53)*(GI$6-$F53+1),$J53/2,$M53,TRUE)-_xlfn.NORM.DIST(AND(GI$6&gt;=$F53,GI$6&lt;=$H53)*(GH$6-$F53+1),$J53/2,$M53,TRUE))/(1-2*_xlfn.NORM.DIST(0,$J53/2,$M53,TRUE))*$D53+($K53="Steady Growth")*(AND(GI$6&gt;=$F53,GI$6&lt;=$H53)*((GI$6-$F53+1)/($J53*($J53+1)/2)*$D53))+($K53="custom")*CustCF!GC53</f>
        <v>0</v>
      </c>
      <c r="GJ53" s="95">
        <f>($K53="Bell Curve")*(_xlfn.NORM.DIST(AND(GJ$6&gt;=$F53,GJ$6&lt;=$H53)*(GJ$6-$F53+1),$J53/2,$M53,TRUE)-_xlfn.NORM.DIST(AND(GJ$6&gt;=$F53,GJ$6&lt;=$H53)*(GI$6-$F53+1),$J53/2,$M53,TRUE))/(1-2*_xlfn.NORM.DIST(0,$J53/2,$M53,TRUE))*$D53+($K53="Steady Growth")*(AND(GJ$6&gt;=$F53,GJ$6&lt;=$H53)*((GJ$6-$F53+1)/($J53*($J53+1)/2)*$D53))+($K53="custom")*CustCF!GD53</f>
        <v>0</v>
      </c>
      <c r="GK53" s="95">
        <f>($K53="Bell Curve")*(_xlfn.NORM.DIST(AND(GK$6&gt;=$F53,GK$6&lt;=$H53)*(GK$6-$F53+1),$J53/2,$M53,TRUE)-_xlfn.NORM.DIST(AND(GK$6&gt;=$F53,GK$6&lt;=$H53)*(GJ$6-$F53+1),$J53/2,$M53,TRUE))/(1-2*_xlfn.NORM.DIST(0,$J53/2,$M53,TRUE))*$D53+($K53="Steady Growth")*(AND(GK$6&gt;=$F53,GK$6&lt;=$H53)*((GK$6-$F53+1)/($J53*($J53+1)/2)*$D53))+($K53="custom")*CustCF!GE53</f>
        <v>0</v>
      </c>
      <c r="GL53" s="95">
        <f>($K53="Bell Curve")*(_xlfn.NORM.DIST(AND(GL$6&gt;=$F53,GL$6&lt;=$H53)*(GL$6-$F53+1),$J53/2,$M53,TRUE)-_xlfn.NORM.DIST(AND(GL$6&gt;=$F53,GL$6&lt;=$H53)*(GK$6-$F53+1),$J53/2,$M53,TRUE))/(1-2*_xlfn.NORM.DIST(0,$J53/2,$M53,TRUE))*$D53+($K53="Steady Growth")*(AND(GL$6&gt;=$F53,GL$6&lt;=$H53)*((GL$6-$F53+1)/($J53*($J53+1)/2)*$D53))+($K53="custom")*CustCF!GF53</f>
        <v>0</v>
      </c>
      <c r="GM53" s="95">
        <f>($K53="Bell Curve")*(_xlfn.NORM.DIST(AND(GM$6&gt;=$F53,GM$6&lt;=$H53)*(GM$6-$F53+1),$J53/2,$M53,TRUE)-_xlfn.NORM.DIST(AND(GM$6&gt;=$F53,GM$6&lt;=$H53)*(GL$6-$F53+1),$J53/2,$M53,TRUE))/(1-2*_xlfn.NORM.DIST(0,$J53/2,$M53,TRUE))*$D53+($K53="Steady Growth")*(AND(GM$6&gt;=$F53,GM$6&lt;=$H53)*((GM$6-$F53+1)/($J53*($J53+1)/2)*$D53))+($K53="custom")*CustCF!GG53</f>
        <v>0</v>
      </c>
      <c r="GN53" s="268">
        <f>($K53="Bell Curve")*(_xlfn.NORM.DIST(AND(GN$6&gt;=$F53,GN$6&lt;=$H53)*(GN$6-$F53+1),$J53/2,$M53,TRUE)-_xlfn.NORM.DIST(AND(GN$6&gt;=$F53,GN$6&lt;=$H53)*(GM$6-$F53+1),$J53/2,$M53,TRUE))/(1-2*_xlfn.NORM.DIST(0,$J53/2,$M53,TRUE))*$D53+($K53="Steady Growth")*(AND(GN$6&gt;=$F53,GN$6&lt;=$H53)*((GN$6-$F53+1)/($J53*($J53+1)/2)*$D53))+($K53="custom")*CustCF!GH53</f>
        <v>0</v>
      </c>
      <c r="GO53" s="1"/>
      <c r="GP53" s="67"/>
    </row>
    <row r="54" spans="1:198" customFormat="1" hidden="1" outlineLevel="1" x14ac:dyDescent="0.75">
      <c r="A54" s="1"/>
      <c r="B54" s="1"/>
      <c r="C54" s="262">
        <f>Budget!T29</f>
        <v>0</v>
      </c>
      <c r="D54" s="19">
        <f>Budget!U29</f>
        <v>0</v>
      </c>
      <c r="E54" s="19" t="str">
        <f t="shared" si="33"/>
        <v/>
      </c>
      <c r="F54" s="263">
        <v>0</v>
      </c>
      <c r="G54" s="257">
        <f>IF(L54="custom",CustCF!F54,INDEX($P$8:$GN$8,MATCH(F54,$P$6:$GN$6,0)))</f>
        <v>46053</v>
      </c>
      <c r="H54" s="263">
        <v>0</v>
      </c>
      <c r="I54" s="257">
        <f>IF(L54="custom",CustCF!G54,INDEX($P$8:$GN$8,MATCH(H54,$P$6:$GN$6,0)))</f>
        <v>46053</v>
      </c>
      <c r="J54" s="260">
        <f t="shared" si="34"/>
        <v>1</v>
      </c>
      <c r="K54" s="265" t="s">
        <v>116</v>
      </c>
      <c r="L54" s="266" t="s">
        <v>141</v>
      </c>
      <c r="M54" s="267">
        <f t="shared" si="35"/>
        <v>9</v>
      </c>
      <c r="N54" s="18">
        <f t="shared" si="26"/>
        <v>0</v>
      </c>
      <c r="O54" s="1372">
        <f t="shared" si="16"/>
        <v>0</v>
      </c>
      <c r="P54" s="95">
        <f>($K54="Bell Curve")*(_xlfn.NORM.DIST(AND(P$6&gt;=$F54,P$6&lt;=$H54)*(P$6-$F54+1),$J54/2,$M54,TRUE)-_xlfn.NORM.DIST(AND(P$6&gt;=$F54,P$6&lt;=$H54)*(O$6-$F54+1),$J54/2,$M54,TRUE))/(1-2*_xlfn.NORM.DIST(0,$J54/2,$M54,TRUE))*$D54+($K54="Steady Growth")*(AND(P$6&gt;=$F54,P$6&lt;=$H54)*((P$6-$F54+1)/($J54*($J54+1)/2)*$D54))+($K54="custom")*CustCF!J54</f>
        <v>0</v>
      </c>
      <c r="Q54" s="95">
        <f>($K54="Bell Curve")*(_xlfn.NORM.DIST(AND(Q$6&gt;=$F54,Q$6&lt;=$H54)*(Q$6-$F54+1),$J54/2,$M54,TRUE)-_xlfn.NORM.DIST(AND(Q$6&gt;=$F54,Q$6&lt;=$H54)*(P$6-$F54+1),$J54/2,$M54,TRUE))/(1-2*_xlfn.NORM.DIST(0,$J54/2,$M54,TRUE))*$D54+($K54="Steady Growth")*(AND(Q$6&gt;=$F54,Q$6&lt;=$H54)*((Q$6-$F54+1)/($J54*($J54+1)/2)*$D54))+($K54="custom")*CustCF!K54</f>
        <v>0</v>
      </c>
      <c r="R54" s="95">
        <f>($K54="Bell Curve")*(_xlfn.NORM.DIST(AND(R$6&gt;=$F54,R$6&lt;=$H54)*(R$6-$F54+1),$J54/2,$M54,TRUE)-_xlfn.NORM.DIST(AND(R$6&gt;=$F54,R$6&lt;=$H54)*(Q$6-$F54+1),$J54/2,$M54,TRUE))/(1-2*_xlfn.NORM.DIST(0,$J54/2,$M54,TRUE))*$D54+($K54="Steady Growth")*(AND(R$6&gt;=$F54,R$6&lt;=$H54)*((R$6-$F54+1)/($J54*($J54+1)/2)*$D54))+($K54="custom")*CustCF!L54</f>
        <v>0</v>
      </c>
      <c r="S54" s="95">
        <f>($K54="Bell Curve")*(_xlfn.NORM.DIST(AND(S$6&gt;=$F54,S$6&lt;=$H54)*(S$6-$F54+1),$J54/2,$M54,TRUE)-_xlfn.NORM.DIST(AND(S$6&gt;=$F54,S$6&lt;=$H54)*(R$6-$F54+1),$J54/2,$M54,TRUE))/(1-2*_xlfn.NORM.DIST(0,$J54/2,$M54,TRUE))*$D54+($K54="Steady Growth")*(AND(S$6&gt;=$F54,S$6&lt;=$H54)*((S$6-$F54+1)/($J54*($J54+1)/2)*$D54))+($K54="custom")*CustCF!M54</f>
        <v>0</v>
      </c>
      <c r="T54" s="95">
        <f>($K54="Bell Curve")*(_xlfn.NORM.DIST(AND(T$6&gt;=$F54,T$6&lt;=$H54)*(T$6-$F54+1),$J54/2,$M54,TRUE)-_xlfn.NORM.DIST(AND(T$6&gt;=$F54,T$6&lt;=$H54)*(S$6-$F54+1),$J54/2,$M54,TRUE))/(1-2*_xlfn.NORM.DIST(0,$J54/2,$M54,TRUE))*$D54+($K54="Steady Growth")*(AND(T$6&gt;=$F54,T$6&lt;=$H54)*((T$6-$F54+1)/($J54*($J54+1)/2)*$D54))+($K54="custom")*CustCF!N54</f>
        <v>0</v>
      </c>
      <c r="U54" s="95">
        <f>($K54="Bell Curve")*(_xlfn.NORM.DIST(AND(U$6&gt;=$F54,U$6&lt;=$H54)*(U$6-$F54+1),$J54/2,$M54,TRUE)-_xlfn.NORM.DIST(AND(U$6&gt;=$F54,U$6&lt;=$H54)*(T$6-$F54+1),$J54/2,$M54,TRUE))/(1-2*_xlfn.NORM.DIST(0,$J54/2,$M54,TRUE))*$D54+($K54="Steady Growth")*(AND(U$6&gt;=$F54,U$6&lt;=$H54)*((U$6-$F54+1)/($J54*($J54+1)/2)*$D54))+($K54="custom")*CustCF!O54</f>
        <v>0</v>
      </c>
      <c r="V54" s="95">
        <f>($K54="Bell Curve")*(_xlfn.NORM.DIST(AND(V$6&gt;=$F54,V$6&lt;=$H54)*(V$6-$F54+1),$J54/2,$M54,TRUE)-_xlfn.NORM.DIST(AND(V$6&gt;=$F54,V$6&lt;=$H54)*(U$6-$F54+1),$J54/2,$M54,TRUE))/(1-2*_xlfn.NORM.DIST(0,$J54/2,$M54,TRUE))*$D54+($K54="Steady Growth")*(AND(V$6&gt;=$F54,V$6&lt;=$H54)*((V$6-$F54+1)/($J54*($J54+1)/2)*$D54))+($K54="custom")*CustCF!P54</f>
        <v>0</v>
      </c>
      <c r="W54" s="95">
        <f>($K54="Bell Curve")*(_xlfn.NORM.DIST(AND(W$6&gt;=$F54,W$6&lt;=$H54)*(W$6-$F54+1),$J54/2,$M54,TRUE)-_xlfn.NORM.DIST(AND(W$6&gt;=$F54,W$6&lt;=$H54)*(V$6-$F54+1),$J54/2,$M54,TRUE))/(1-2*_xlfn.NORM.DIST(0,$J54/2,$M54,TRUE))*$D54+($K54="Steady Growth")*(AND(W$6&gt;=$F54,W$6&lt;=$H54)*((W$6-$F54+1)/($J54*($J54+1)/2)*$D54))+($K54="custom")*CustCF!Q54</f>
        <v>0</v>
      </c>
      <c r="X54" s="95">
        <f>($K54="Bell Curve")*(_xlfn.NORM.DIST(AND(X$6&gt;=$F54,X$6&lt;=$H54)*(X$6-$F54+1),$J54/2,$M54,TRUE)-_xlfn.NORM.DIST(AND(X$6&gt;=$F54,X$6&lt;=$H54)*(W$6-$F54+1),$J54/2,$M54,TRUE))/(1-2*_xlfn.NORM.DIST(0,$J54/2,$M54,TRUE))*$D54+($K54="Steady Growth")*(AND(X$6&gt;=$F54,X$6&lt;=$H54)*((X$6-$F54+1)/($J54*($J54+1)/2)*$D54))+($K54="custom")*CustCF!R54</f>
        <v>0</v>
      </c>
      <c r="Y54" s="95">
        <f>($K54="Bell Curve")*(_xlfn.NORM.DIST(AND(Y$6&gt;=$F54,Y$6&lt;=$H54)*(Y$6-$F54+1),$J54/2,$M54,TRUE)-_xlfn.NORM.DIST(AND(Y$6&gt;=$F54,Y$6&lt;=$H54)*(X$6-$F54+1),$J54/2,$M54,TRUE))/(1-2*_xlfn.NORM.DIST(0,$J54/2,$M54,TRUE))*$D54+($K54="Steady Growth")*(AND(Y$6&gt;=$F54,Y$6&lt;=$H54)*((Y$6-$F54+1)/($J54*($J54+1)/2)*$D54))+($K54="custom")*CustCF!S54</f>
        <v>0</v>
      </c>
      <c r="Z54" s="95">
        <f>($K54="Bell Curve")*(_xlfn.NORM.DIST(AND(Z$6&gt;=$F54,Z$6&lt;=$H54)*(Z$6-$F54+1),$J54/2,$M54,TRUE)-_xlfn.NORM.DIST(AND(Z$6&gt;=$F54,Z$6&lt;=$H54)*(Y$6-$F54+1),$J54/2,$M54,TRUE))/(1-2*_xlfn.NORM.DIST(0,$J54/2,$M54,TRUE))*$D54+($K54="Steady Growth")*(AND(Z$6&gt;=$F54,Z$6&lt;=$H54)*((Z$6-$F54+1)/($J54*($J54+1)/2)*$D54))+($K54="custom")*CustCF!T54</f>
        <v>0</v>
      </c>
      <c r="AA54" s="95">
        <f>($K54="Bell Curve")*(_xlfn.NORM.DIST(AND(AA$6&gt;=$F54,AA$6&lt;=$H54)*(AA$6-$F54+1),$J54/2,$M54,TRUE)-_xlfn.NORM.DIST(AND(AA$6&gt;=$F54,AA$6&lt;=$H54)*(Z$6-$F54+1),$J54/2,$M54,TRUE))/(1-2*_xlfn.NORM.DIST(0,$J54/2,$M54,TRUE))*$D54+($K54="Steady Growth")*(AND(AA$6&gt;=$F54,AA$6&lt;=$H54)*((AA$6-$F54+1)/($J54*($J54+1)/2)*$D54))+($K54="custom")*CustCF!U54</f>
        <v>0</v>
      </c>
      <c r="AB54" s="95">
        <f>($K54="Bell Curve")*(_xlfn.NORM.DIST(AND(AB$6&gt;=$F54,AB$6&lt;=$H54)*(AB$6-$F54+1),$J54/2,$M54,TRUE)-_xlfn.NORM.DIST(AND(AB$6&gt;=$F54,AB$6&lt;=$H54)*(AA$6-$F54+1),$J54/2,$M54,TRUE))/(1-2*_xlfn.NORM.DIST(0,$J54/2,$M54,TRUE))*$D54+($K54="Steady Growth")*(AND(AB$6&gt;=$F54,AB$6&lt;=$H54)*((AB$6-$F54+1)/($J54*($J54+1)/2)*$D54))+($K54="custom")*CustCF!V54</f>
        <v>0</v>
      </c>
      <c r="AC54" s="95">
        <f>($K54="Bell Curve")*(_xlfn.NORM.DIST(AND(AC$6&gt;=$F54,AC$6&lt;=$H54)*(AC$6-$F54+1),$J54/2,$M54,TRUE)-_xlfn.NORM.DIST(AND(AC$6&gt;=$F54,AC$6&lt;=$H54)*(AB$6-$F54+1),$J54/2,$M54,TRUE))/(1-2*_xlfn.NORM.DIST(0,$J54/2,$M54,TRUE))*$D54+($K54="Steady Growth")*(AND(AC$6&gt;=$F54,AC$6&lt;=$H54)*((AC$6-$F54+1)/($J54*($J54+1)/2)*$D54))+($K54="custom")*CustCF!W54</f>
        <v>0</v>
      </c>
      <c r="AD54" s="95">
        <f>($K54="Bell Curve")*(_xlfn.NORM.DIST(AND(AD$6&gt;=$F54,AD$6&lt;=$H54)*(AD$6-$F54+1),$J54/2,$M54,TRUE)-_xlfn.NORM.DIST(AND(AD$6&gt;=$F54,AD$6&lt;=$H54)*(AC$6-$F54+1),$J54/2,$M54,TRUE))/(1-2*_xlfn.NORM.DIST(0,$J54/2,$M54,TRUE))*$D54+($K54="Steady Growth")*(AND(AD$6&gt;=$F54,AD$6&lt;=$H54)*((AD$6-$F54+1)/($J54*($J54+1)/2)*$D54))+($K54="custom")*CustCF!X54</f>
        <v>0</v>
      </c>
      <c r="AE54" s="95">
        <f>($K54="Bell Curve")*(_xlfn.NORM.DIST(AND(AE$6&gt;=$F54,AE$6&lt;=$H54)*(AE$6-$F54+1),$J54/2,$M54,TRUE)-_xlfn.NORM.DIST(AND(AE$6&gt;=$F54,AE$6&lt;=$H54)*(AD$6-$F54+1),$J54/2,$M54,TRUE))/(1-2*_xlfn.NORM.DIST(0,$J54/2,$M54,TRUE))*$D54+($K54="Steady Growth")*(AND(AE$6&gt;=$F54,AE$6&lt;=$H54)*((AE$6-$F54+1)/($J54*($J54+1)/2)*$D54))+($K54="custom")*CustCF!Y54</f>
        <v>0</v>
      </c>
      <c r="AF54" s="95">
        <f>($K54="Bell Curve")*(_xlfn.NORM.DIST(AND(AF$6&gt;=$F54,AF$6&lt;=$H54)*(AF$6-$F54+1),$J54/2,$M54,TRUE)-_xlfn.NORM.DIST(AND(AF$6&gt;=$F54,AF$6&lt;=$H54)*(AE$6-$F54+1),$J54/2,$M54,TRUE))/(1-2*_xlfn.NORM.DIST(0,$J54/2,$M54,TRUE))*$D54+($K54="Steady Growth")*(AND(AF$6&gt;=$F54,AF$6&lt;=$H54)*((AF$6-$F54+1)/($J54*($J54+1)/2)*$D54))+($K54="custom")*CustCF!Z54</f>
        <v>0</v>
      </c>
      <c r="AG54" s="95">
        <f>($K54="Bell Curve")*(_xlfn.NORM.DIST(AND(AG$6&gt;=$F54,AG$6&lt;=$H54)*(AG$6-$F54+1),$J54/2,$M54,TRUE)-_xlfn.NORM.DIST(AND(AG$6&gt;=$F54,AG$6&lt;=$H54)*(AF$6-$F54+1),$J54/2,$M54,TRUE))/(1-2*_xlfn.NORM.DIST(0,$J54/2,$M54,TRUE))*$D54+($K54="Steady Growth")*(AND(AG$6&gt;=$F54,AG$6&lt;=$H54)*((AG$6-$F54+1)/($J54*($J54+1)/2)*$D54))+($K54="custom")*CustCF!AA54</f>
        <v>0</v>
      </c>
      <c r="AH54" s="95">
        <f>($K54="Bell Curve")*(_xlfn.NORM.DIST(AND(AH$6&gt;=$F54,AH$6&lt;=$H54)*(AH$6-$F54+1),$J54/2,$M54,TRUE)-_xlfn.NORM.DIST(AND(AH$6&gt;=$F54,AH$6&lt;=$H54)*(AG$6-$F54+1),$J54/2,$M54,TRUE))/(1-2*_xlfn.NORM.DIST(0,$J54/2,$M54,TRUE))*$D54+($K54="Steady Growth")*(AND(AH$6&gt;=$F54,AH$6&lt;=$H54)*((AH$6-$F54+1)/($J54*($J54+1)/2)*$D54))+($K54="custom")*CustCF!AB54</f>
        <v>0</v>
      </c>
      <c r="AI54" s="95">
        <f>($K54="Bell Curve")*(_xlfn.NORM.DIST(AND(AI$6&gt;=$F54,AI$6&lt;=$H54)*(AI$6-$F54+1),$J54/2,$M54,TRUE)-_xlfn.NORM.DIST(AND(AI$6&gt;=$F54,AI$6&lt;=$H54)*(AH$6-$F54+1),$J54/2,$M54,TRUE))/(1-2*_xlfn.NORM.DIST(0,$J54/2,$M54,TRUE))*$D54+($K54="Steady Growth")*(AND(AI$6&gt;=$F54,AI$6&lt;=$H54)*((AI$6-$F54+1)/($J54*($J54+1)/2)*$D54))+($K54="custom")*CustCF!AC54</f>
        <v>0</v>
      </c>
      <c r="AJ54" s="95">
        <f>($K54="Bell Curve")*(_xlfn.NORM.DIST(AND(AJ$6&gt;=$F54,AJ$6&lt;=$H54)*(AJ$6-$F54+1),$J54/2,$M54,TRUE)-_xlfn.NORM.DIST(AND(AJ$6&gt;=$F54,AJ$6&lt;=$H54)*(AI$6-$F54+1),$J54/2,$M54,TRUE))/(1-2*_xlfn.NORM.DIST(0,$J54/2,$M54,TRUE))*$D54+($K54="Steady Growth")*(AND(AJ$6&gt;=$F54,AJ$6&lt;=$H54)*((AJ$6-$F54+1)/($J54*($J54+1)/2)*$D54))+($K54="custom")*CustCF!AD54</f>
        <v>0</v>
      </c>
      <c r="AK54" s="95">
        <f>($K54="Bell Curve")*(_xlfn.NORM.DIST(AND(AK$6&gt;=$F54,AK$6&lt;=$H54)*(AK$6-$F54+1),$J54/2,$M54,TRUE)-_xlfn.NORM.DIST(AND(AK$6&gt;=$F54,AK$6&lt;=$H54)*(AJ$6-$F54+1),$J54/2,$M54,TRUE))/(1-2*_xlfn.NORM.DIST(0,$J54/2,$M54,TRUE))*$D54+($K54="Steady Growth")*(AND(AK$6&gt;=$F54,AK$6&lt;=$H54)*((AK$6-$F54+1)/($J54*($J54+1)/2)*$D54))+($K54="custom")*CustCF!AE54</f>
        <v>0</v>
      </c>
      <c r="AL54" s="95">
        <f>($K54="Bell Curve")*(_xlfn.NORM.DIST(AND(AL$6&gt;=$F54,AL$6&lt;=$H54)*(AL$6-$F54+1),$J54/2,$M54,TRUE)-_xlfn.NORM.DIST(AND(AL$6&gt;=$F54,AL$6&lt;=$H54)*(AK$6-$F54+1),$J54/2,$M54,TRUE))/(1-2*_xlfn.NORM.DIST(0,$J54/2,$M54,TRUE))*$D54+($K54="Steady Growth")*(AND(AL$6&gt;=$F54,AL$6&lt;=$H54)*((AL$6-$F54+1)/($J54*($J54+1)/2)*$D54))+($K54="custom")*CustCF!AF54</f>
        <v>0</v>
      </c>
      <c r="AM54" s="95">
        <f>($K54="Bell Curve")*(_xlfn.NORM.DIST(AND(AM$6&gt;=$F54,AM$6&lt;=$H54)*(AM$6-$F54+1),$J54/2,$M54,TRUE)-_xlfn.NORM.DIST(AND(AM$6&gt;=$F54,AM$6&lt;=$H54)*(AL$6-$F54+1),$J54/2,$M54,TRUE))/(1-2*_xlfn.NORM.DIST(0,$J54/2,$M54,TRUE))*$D54+($K54="Steady Growth")*(AND(AM$6&gt;=$F54,AM$6&lt;=$H54)*((AM$6-$F54+1)/($J54*($J54+1)/2)*$D54))+($K54="custom")*CustCF!AG54</f>
        <v>0</v>
      </c>
      <c r="AN54" s="95">
        <f>($K54="Bell Curve")*(_xlfn.NORM.DIST(AND(AN$6&gt;=$F54,AN$6&lt;=$H54)*(AN$6-$F54+1),$J54/2,$M54,TRUE)-_xlfn.NORM.DIST(AND(AN$6&gt;=$F54,AN$6&lt;=$H54)*(AM$6-$F54+1),$J54/2,$M54,TRUE))/(1-2*_xlfn.NORM.DIST(0,$J54/2,$M54,TRUE))*$D54+($K54="Steady Growth")*(AND(AN$6&gt;=$F54,AN$6&lt;=$H54)*((AN$6-$F54+1)/($J54*($J54+1)/2)*$D54))+($K54="custom")*CustCF!AH54</f>
        <v>0</v>
      </c>
      <c r="AO54" s="95">
        <f>($K54="Bell Curve")*(_xlfn.NORM.DIST(AND(AO$6&gt;=$F54,AO$6&lt;=$H54)*(AO$6-$F54+1),$J54/2,$M54,TRUE)-_xlfn.NORM.DIST(AND(AO$6&gt;=$F54,AO$6&lt;=$H54)*(AN$6-$F54+1),$J54/2,$M54,TRUE))/(1-2*_xlfn.NORM.DIST(0,$J54/2,$M54,TRUE))*$D54+($K54="Steady Growth")*(AND(AO$6&gt;=$F54,AO$6&lt;=$H54)*((AO$6-$F54+1)/($J54*($J54+1)/2)*$D54))+($K54="custom")*CustCF!AI54</f>
        <v>0</v>
      </c>
      <c r="AP54" s="95">
        <f>($K54="Bell Curve")*(_xlfn.NORM.DIST(AND(AP$6&gt;=$F54,AP$6&lt;=$H54)*(AP$6-$F54+1),$J54/2,$M54,TRUE)-_xlfn.NORM.DIST(AND(AP$6&gt;=$F54,AP$6&lt;=$H54)*(AO$6-$F54+1),$J54/2,$M54,TRUE))/(1-2*_xlfn.NORM.DIST(0,$J54/2,$M54,TRUE))*$D54+($K54="Steady Growth")*(AND(AP$6&gt;=$F54,AP$6&lt;=$H54)*((AP$6-$F54+1)/($J54*($J54+1)/2)*$D54))+($K54="custom")*CustCF!AJ54</f>
        <v>0</v>
      </c>
      <c r="AQ54" s="95">
        <f>($K54="Bell Curve")*(_xlfn.NORM.DIST(AND(AQ$6&gt;=$F54,AQ$6&lt;=$H54)*(AQ$6-$F54+1),$J54/2,$M54,TRUE)-_xlfn.NORM.DIST(AND(AQ$6&gt;=$F54,AQ$6&lt;=$H54)*(AP$6-$F54+1),$J54/2,$M54,TRUE))/(1-2*_xlfn.NORM.DIST(0,$J54/2,$M54,TRUE))*$D54+($K54="Steady Growth")*(AND(AQ$6&gt;=$F54,AQ$6&lt;=$H54)*((AQ$6-$F54+1)/($J54*($J54+1)/2)*$D54))+($K54="custom")*CustCF!AK54</f>
        <v>0</v>
      </c>
      <c r="AR54" s="95">
        <f>($K54="Bell Curve")*(_xlfn.NORM.DIST(AND(AR$6&gt;=$F54,AR$6&lt;=$H54)*(AR$6-$F54+1),$J54/2,$M54,TRUE)-_xlfn.NORM.DIST(AND(AR$6&gt;=$F54,AR$6&lt;=$H54)*(AQ$6-$F54+1),$J54/2,$M54,TRUE))/(1-2*_xlfn.NORM.DIST(0,$J54/2,$M54,TRUE))*$D54+($K54="Steady Growth")*(AND(AR$6&gt;=$F54,AR$6&lt;=$H54)*((AR$6-$F54+1)/($J54*($J54+1)/2)*$D54))+($K54="custom")*CustCF!AL54</f>
        <v>0</v>
      </c>
      <c r="AS54" s="95">
        <f>($K54="Bell Curve")*(_xlfn.NORM.DIST(AND(AS$6&gt;=$F54,AS$6&lt;=$H54)*(AS$6-$F54+1),$J54/2,$M54,TRUE)-_xlfn.NORM.DIST(AND(AS$6&gt;=$F54,AS$6&lt;=$H54)*(AR$6-$F54+1),$J54/2,$M54,TRUE))/(1-2*_xlfn.NORM.DIST(0,$J54/2,$M54,TRUE))*$D54+($K54="Steady Growth")*(AND(AS$6&gt;=$F54,AS$6&lt;=$H54)*((AS$6-$F54+1)/($J54*($J54+1)/2)*$D54))+($K54="custom")*CustCF!AM54</f>
        <v>0</v>
      </c>
      <c r="AT54" s="95">
        <f>($K54="Bell Curve")*(_xlfn.NORM.DIST(AND(AT$6&gt;=$F54,AT$6&lt;=$H54)*(AT$6-$F54+1),$J54/2,$M54,TRUE)-_xlfn.NORM.DIST(AND(AT$6&gt;=$F54,AT$6&lt;=$H54)*(AS$6-$F54+1),$J54/2,$M54,TRUE))/(1-2*_xlfn.NORM.DIST(0,$J54/2,$M54,TRUE))*$D54+($K54="Steady Growth")*(AND(AT$6&gt;=$F54,AT$6&lt;=$H54)*((AT$6-$F54+1)/($J54*($J54+1)/2)*$D54))+($K54="custom")*CustCF!AN54</f>
        <v>0</v>
      </c>
      <c r="AU54" s="95">
        <f>($K54="Bell Curve")*(_xlfn.NORM.DIST(AND(AU$6&gt;=$F54,AU$6&lt;=$H54)*(AU$6-$F54+1),$J54/2,$M54,TRUE)-_xlfn.NORM.DIST(AND(AU$6&gt;=$F54,AU$6&lt;=$H54)*(AT$6-$F54+1),$J54/2,$M54,TRUE))/(1-2*_xlfn.NORM.DIST(0,$J54/2,$M54,TRUE))*$D54+($K54="Steady Growth")*(AND(AU$6&gt;=$F54,AU$6&lt;=$H54)*((AU$6-$F54+1)/($J54*($J54+1)/2)*$D54))+($K54="custom")*CustCF!AO54</f>
        <v>0</v>
      </c>
      <c r="AV54" s="95">
        <f>($K54="Bell Curve")*(_xlfn.NORM.DIST(AND(AV$6&gt;=$F54,AV$6&lt;=$H54)*(AV$6-$F54+1),$J54/2,$M54,TRUE)-_xlfn.NORM.DIST(AND(AV$6&gt;=$F54,AV$6&lt;=$H54)*(AU$6-$F54+1),$J54/2,$M54,TRUE))/(1-2*_xlfn.NORM.DIST(0,$J54/2,$M54,TRUE))*$D54+($K54="Steady Growth")*(AND(AV$6&gt;=$F54,AV$6&lt;=$H54)*((AV$6-$F54+1)/($J54*($J54+1)/2)*$D54))+($K54="custom")*CustCF!AP54</f>
        <v>0</v>
      </c>
      <c r="AW54" s="95">
        <f>($K54="Bell Curve")*(_xlfn.NORM.DIST(AND(AW$6&gt;=$F54,AW$6&lt;=$H54)*(AW$6-$F54+1),$J54/2,$M54,TRUE)-_xlfn.NORM.DIST(AND(AW$6&gt;=$F54,AW$6&lt;=$H54)*(AV$6-$F54+1),$J54/2,$M54,TRUE))/(1-2*_xlfn.NORM.DIST(0,$J54/2,$M54,TRUE))*$D54+($K54="Steady Growth")*(AND(AW$6&gt;=$F54,AW$6&lt;=$H54)*((AW$6-$F54+1)/($J54*($J54+1)/2)*$D54))+($K54="custom")*CustCF!AQ54</f>
        <v>0</v>
      </c>
      <c r="AX54" s="95">
        <f>($K54="Bell Curve")*(_xlfn.NORM.DIST(AND(AX$6&gt;=$F54,AX$6&lt;=$H54)*(AX$6-$F54+1),$J54/2,$M54,TRUE)-_xlfn.NORM.DIST(AND(AX$6&gt;=$F54,AX$6&lt;=$H54)*(AW$6-$F54+1),$J54/2,$M54,TRUE))/(1-2*_xlfn.NORM.DIST(0,$J54/2,$M54,TRUE))*$D54+($K54="Steady Growth")*(AND(AX$6&gt;=$F54,AX$6&lt;=$H54)*((AX$6-$F54+1)/($J54*($J54+1)/2)*$D54))+($K54="custom")*CustCF!AR54</f>
        <v>0</v>
      </c>
      <c r="AY54" s="95">
        <f>($K54="Bell Curve")*(_xlfn.NORM.DIST(AND(AY$6&gt;=$F54,AY$6&lt;=$H54)*(AY$6-$F54+1),$J54/2,$M54,TRUE)-_xlfn.NORM.DIST(AND(AY$6&gt;=$F54,AY$6&lt;=$H54)*(AX$6-$F54+1),$J54/2,$M54,TRUE))/(1-2*_xlfn.NORM.DIST(0,$J54/2,$M54,TRUE))*$D54+($K54="Steady Growth")*(AND(AY$6&gt;=$F54,AY$6&lt;=$H54)*((AY$6-$F54+1)/($J54*($J54+1)/2)*$D54))+($K54="custom")*CustCF!AS54</f>
        <v>0</v>
      </c>
      <c r="AZ54" s="95">
        <f>($K54="Bell Curve")*(_xlfn.NORM.DIST(AND(AZ$6&gt;=$F54,AZ$6&lt;=$H54)*(AZ$6-$F54+1),$J54/2,$M54,TRUE)-_xlfn.NORM.DIST(AND(AZ$6&gt;=$F54,AZ$6&lt;=$H54)*(AY$6-$F54+1),$J54/2,$M54,TRUE))/(1-2*_xlfn.NORM.DIST(0,$J54/2,$M54,TRUE))*$D54+($K54="Steady Growth")*(AND(AZ$6&gt;=$F54,AZ$6&lt;=$H54)*((AZ$6-$F54+1)/($J54*($J54+1)/2)*$D54))+($K54="custom")*CustCF!AT54</f>
        <v>0</v>
      </c>
      <c r="BA54" s="95">
        <f>($K54="Bell Curve")*(_xlfn.NORM.DIST(AND(BA$6&gt;=$F54,BA$6&lt;=$H54)*(BA$6-$F54+1),$J54/2,$M54,TRUE)-_xlfn.NORM.DIST(AND(BA$6&gt;=$F54,BA$6&lt;=$H54)*(AZ$6-$F54+1),$J54/2,$M54,TRUE))/(1-2*_xlfn.NORM.DIST(0,$J54/2,$M54,TRUE))*$D54+($K54="Steady Growth")*(AND(BA$6&gt;=$F54,BA$6&lt;=$H54)*((BA$6-$F54+1)/($J54*($J54+1)/2)*$D54))+($K54="custom")*CustCF!AU54</f>
        <v>0</v>
      </c>
      <c r="BB54" s="95">
        <f>($K54="Bell Curve")*(_xlfn.NORM.DIST(AND(BB$6&gt;=$F54,BB$6&lt;=$H54)*(BB$6-$F54+1),$J54/2,$M54,TRUE)-_xlfn.NORM.DIST(AND(BB$6&gt;=$F54,BB$6&lt;=$H54)*(BA$6-$F54+1),$J54/2,$M54,TRUE))/(1-2*_xlfn.NORM.DIST(0,$J54/2,$M54,TRUE))*$D54+($K54="Steady Growth")*(AND(BB$6&gt;=$F54,BB$6&lt;=$H54)*((BB$6-$F54+1)/($J54*($J54+1)/2)*$D54))+($K54="custom")*CustCF!AV54</f>
        <v>0</v>
      </c>
      <c r="BC54" s="95">
        <f>($K54="Bell Curve")*(_xlfn.NORM.DIST(AND(BC$6&gt;=$F54,BC$6&lt;=$H54)*(BC$6-$F54+1),$J54/2,$M54,TRUE)-_xlfn.NORM.DIST(AND(BC$6&gt;=$F54,BC$6&lt;=$H54)*(BB$6-$F54+1),$J54/2,$M54,TRUE))/(1-2*_xlfn.NORM.DIST(0,$J54/2,$M54,TRUE))*$D54+($K54="Steady Growth")*(AND(BC$6&gt;=$F54,BC$6&lt;=$H54)*((BC$6-$F54+1)/($J54*($J54+1)/2)*$D54))+($K54="custom")*CustCF!AW54</f>
        <v>0</v>
      </c>
      <c r="BD54" s="95">
        <f>($K54="Bell Curve")*(_xlfn.NORM.DIST(AND(BD$6&gt;=$F54,BD$6&lt;=$H54)*(BD$6-$F54+1),$J54/2,$M54,TRUE)-_xlfn.NORM.DIST(AND(BD$6&gt;=$F54,BD$6&lt;=$H54)*(BC$6-$F54+1),$J54/2,$M54,TRUE))/(1-2*_xlfn.NORM.DIST(0,$J54/2,$M54,TRUE))*$D54+($K54="Steady Growth")*(AND(BD$6&gt;=$F54,BD$6&lt;=$H54)*((BD$6-$F54+1)/($J54*($J54+1)/2)*$D54))+($K54="custom")*CustCF!AX54</f>
        <v>0</v>
      </c>
      <c r="BE54" s="95">
        <f>($K54="Bell Curve")*(_xlfn.NORM.DIST(AND(BE$6&gt;=$F54,BE$6&lt;=$H54)*(BE$6-$F54+1),$J54/2,$M54,TRUE)-_xlfn.NORM.DIST(AND(BE$6&gt;=$F54,BE$6&lt;=$H54)*(BD$6-$F54+1),$J54/2,$M54,TRUE))/(1-2*_xlfn.NORM.DIST(0,$J54/2,$M54,TRUE))*$D54+($K54="Steady Growth")*(AND(BE$6&gt;=$F54,BE$6&lt;=$H54)*((BE$6-$F54+1)/($J54*($J54+1)/2)*$D54))+($K54="custom")*CustCF!AY54</f>
        <v>0</v>
      </c>
      <c r="BF54" s="95">
        <f>($K54="Bell Curve")*(_xlfn.NORM.DIST(AND(BF$6&gt;=$F54,BF$6&lt;=$H54)*(BF$6-$F54+1),$J54/2,$M54,TRUE)-_xlfn.NORM.DIST(AND(BF$6&gt;=$F54,BF$6&lt;=$H54)*(BE$6-$F54+1),$J54/2,$M54,TRUE))/(1-2*_xlfn.NORM.DIST(0,$J54/2,$M54,TRUE))*$D54+($K54="Steady Growth")*(AND(BF$6&gt;=$F54,BF$6&lt;=$H54)*((BF$6-$F54+1)/($J54*($J54+1)/2)*$D54))+($K54="custom")*CustCF!AZ54</f>
        <v>0</v>
      </c>
      <c r="BG54" s="95">
        <f>($K54="Bell Curve")*(_xlfn.NORM.DIST(AND(BG$6&gt;=$F54,BG$6&lt;=$H54)*(BG$6-$F54+1),$J54/2,$M54,TRUE)-_xlfn.NORM.DIST(AND(BG$6&gt;=$F54,BG$6&lt;=$H54)*(BF$6-$F54+1),$J54/2,$M54,TRUE))/(1-2*_xlfn.NORM.DIST(0,$J54/2,$M54,TRUE))*$D54+($K54="Steady Growth")*(AND(BG$6&gt;=$F54,BG$6&lt;=$H54)*((BG$6-$F54+1)/($J54*($J54+1)/2)*$D54))+($K54="custom")*CustCF!BA54</f>
        <v>0</v>
      </c>
      <c r="BH54" s="95">
        <f>($K54="Bell Curve")*(_xlfn.NORM.DIST(AND(BH$6&gt;=$F54,BH$6&lt;=$H54)*(BH$6-$F54+1),$J54/2,$M54,TRUE)-_xlfn.NORM.DIST(AND(BH$6&gt;=$F54,BH$6&lt;=$H54)*(BG$6-$F54+1),$J54/2,$M54,TRUE))/(1-2*_xlfn.NORM.DIST(0,$J54/2,$M54,TRUE))*$D54+($K54="Steady Growth")*(AND(BH$6&gt;=$F54,BH$6&lt;=$H54)*((BH$6-$F54+1)/($J54*($J54+1)/2)*$D54))+($K54="custom")*CustCF!BB54</f>
        <v>0</v>
      </c>
      <c r="BI54" s="95">
        <f>($K54="Bell Curve")*(_xlfn.NORM.DIST(AND(BI$6&gt;=$F54,BI$6&lt;=$H54)*(BI$6-$F54+1),$J54/2,$M54,TRUE)-_xlfn.NORM.DIST(AND(BI$6&gt;=$F54,BI$6&lt;=$H54)*(BH$6-$F54+1),$J54/2,$M54,TRUE))/(1-2*_xlfn.NORM.DIST(0,$J54/2,$M54,TRUE))*$D54+($K54="Steady Growth")*(AND(BI$6&gt;=$F54,BI$6&lt;=$H54)*((BI$6-$F54+1)/($J54*($J54+1)/2)*$D54))+($K54="custom")*CustCF!BC54</f>
        <v>0</v>
      </c>
      <c r="BJ54" s="95">
        <f>($K54="Bell Curve")*(_xlfn.NORM.DIST(AND(BJ$6&gt;=$F54,BJ$6&lt;=$H54)*(BJ$6-$F54+1),$J54/2,$M54,TRUE)-_xlfn.NORM.DIST(AND(BJ$6&gt;=$F54,BJ$6&lt;=$H54)*(BI$6-$F54+1),$J54/2,$M54,TRUE))/(1-2*_xlfn.NORM.DIST(0,$J54/2,$M54,TRUE))*$D54+($K54="Steady Growth")*(AND(BJ$6&gt;=$F54,BJ$6&lt;=$H54)*((BJ$6-$F54+1)/($J54*($J54+1)/2)*$D54))+($K54="custom")*CustCF!BD54</f>
        <v>0</v>
      </c>
      <c r="BK54" s="95">
        <f>($K54="Bell Curve")*(_xlfn.NORM.DIST(AND(BK$6&gt;=$F54,BK$6&lt;=$H54)*(BK$6-$F54+1),$J54/2,$M54,TRUE)-_xlfn.NORM.DIST(AND(BK$6&gt;=$F54,BK$6&lt;=$H54)*(BJ$6-$F54+1),$J54/2,$M54,TRUE))/(1-2*_xlfn.NORM.DIST(0,$J54/2,$M54,TRUE))*$D54+($K54="Steady Growth")*(AND(BK$6&gt;=$F54,BK$6&lt;=$H54)*((BK$6-$F54+1)/($J54*($J54+1)/2)*$D54))+($K54="custom")*CustCF!BE54</f>
        <v>0</v>
      </c>
      <c r="BL54" s="95">
        <f>($K54="Bell Curve")*(_xlfn.NORM.DIST(AND(BL$6&gt;=$F54,BL$6&lt;=$H54)*(BL$6-$F54+1),$J54/2,$M54,TRUE)-_xlfn.NORM.DIST(AND(BL$6&gt;=$F54,BL$6&lt;=$H54)*(BK$6-$F54+1),$J54/2,$M54,TRUE))/(1-2*_xlfn.NORM.DIST(0,$J54/2,$M54,TRUE))*$D54+($K54="Steady Growth")*(AND(BL$6&gt;=$F54,BL$6&lt;=$H54)*((BL$6-$F54+1)/($J54*($J54+1)/2)*$D54))+($K54="custom")*CustCF!BF54</f>
        <v>0</v>
      </c>
      <c r="BM54" s="95">
        <f>($K54="Bell Curve")*(_xlfn.NORM.DIST(AND(BM$6&gt;=$F54,BM$6&lt;=$H54)*(BM$6-$F54+1),$J54/2,$M54,TRUE)-_xlfn.NORM.DIST(AND(BM$6&gt;=$F54,BM$6&lt;=$H54)*(BL$6-$F54+1),$J54/2,$M54,TRUE))/(1-2*_xlfn.NORM.DIST(0,$J54/2,$M54,TRUE))*$D54+($K54="Steady Growth")*(AND(BM$6&gt;=$F54,BM$6&lt;=$H54)*((BM$6-$F54+1)/($J54*($J54+1)/2)*$D54))+($K54="custom")*CustCF!BG54</f>
        <v>0</v>
      </c>
      <c r="BN54" s="95">
        <f>($K54="Bell Curve")*(_xlfn.NORM.DIST(AND(BN$6&gt;=$F54,BN$6&lt;=$H54)*(BN$6-$F54+1),$J54/2,$M54,TRUE)-_xlfn.NORM.DIST(AND(BN$6&gt;=$F54,BN$6&lt;=$H54)*(BM$6-$F54+1),$J54/2,$M54,TRUE))/(1-2*_xlfn.NORM.DIST(0,$J54/2,$M54,TRUE))*$D54+($K54="Steady Growth")*(AND(BN$6&gt;=$F54,BN$6&lt;=$H54)*((BN$6-$F54+1)/($J54*($J54+1)/2)*$D54))+($K54="custom")*CustCF!BH54</f>
        <v>0</v>
      </c>
      <c r="BO54" s="95">
        <f>($K54="Bell Curve")*(_xlfn.NORM.DIST(AND(BO$6&gt;=$F54,BO$6&lt;=$H54)*(BO$6-$F54+1),$J54/2,$M54,TRUE)-_xlfn.NORM.DIST(AND(BO$6&gt;=$F54,BO$6&lt;=$H54)*(BN$6-$F54+1),$J54/2,$M54,TRUE))/(1-2*_xlfn.NORM.DIST(0,$J54/2,$M54,TRUE))*$D54+($K54="Steady Growth")*(AND(BO$6&gt;=$F54,BO$6&lt;=$H54)*((BO$6-$F54+1)/($J54*($J54+1)/2)*$D54))+($K54="custom")*CustCF!BI54</f>
        <v>0</v>
      </c>
      <c r="BP54" s="95">
        <f>($K54="Bell Curve")*(_xlfn.NORM.DIST(AND(BP$6&gt;=$F54,BP$6&lt;=$H54)*(BP$6-$F54+1),$J54/2,$M54,TRUE)-_xlfn.NORM.DIST(AND(BP$6&gt;=$F54,BP$6&lt;=$H54)*(BO$6-$F54+1),$J54/2,$M54,TRUE))/(1-2*_xlfn.NORM.DIST(0,$J54/2,$M54,TRUE))*$D54+($K54="Steady Growth")*(AND(BP$6&gt;=$F54,BP$6&lt;=$H54)*((BP$6-$F54+1)/($J54*($J54+1)/2)*$D54))+($K54="custom")*CustCF!BJ54</f>
        <v>0</v>
      </c>
      <c r="BQ54" s="95">
        <f>($K54="Bell Curve")*(_xlfn.NORM.DIST(AND(BQ$6&gt;=$F54,BQ$6&lt;=$H54)*(BQ$6-$F54+1),$J54/2,$M54,TRUE)-_xlfn.NORM.DIST(AND(BQ$6&gt;=$F54,BQ$6&lt;=$H54)*(BP$6-$F54+1),$J54/2,$M54,TRUE))/(1-2*_xlfn.NORM.DIST(0,$J54/2,$M54,TRUE))*$D54+($K54="Steady Growth")*(AND(BQ$6&gt;=$F54,BQ$6&lt;=$H54)*((BQ$6-$F54+1)/($J54*($J54+1)/2)*$D54))+($K54="custom")*CustCF!BK54</f>
        <v>0</v>
      </c>
      <c r="BR54" s="95">
        <f>($K54="Bell Curve")*(_xlfn.NORM.DIST(AND(BR$6&gt;=$F54,BR$6&lt;=$H54)*(BR$6-$F54+1),$J54/2,$M54,TRUE)-_xlfn.NORM.DIST(AND(BR$6&gt;=$F54,BR$6&lt;=$H54)*(BQ$6-$F54+1),$J54/2,$M54,TRUE))/(1-2*_xlfn.NORM.DIST(0,$J54/2,$M54,TRUE))*$D54+($K54="Steady Growth")*(AND(BR$6&gt;=$F54,BR$6&lt;=$H54)*((BR$6-$F54+1)/($J54*($J54+1)/2)*$D54))+($K54="custom")*CustCF!BL54</f>
        <v>0</v>
      </c>
      <c r="BS54" s="95">
        <f>($K54="Bell Curve")*(_xlfn.NORM.DIST(AND(BS$6&gt;=$F54,BS$6&lt;=$H54)*(BS$6-$F54+1),$J54/2,$M54,TRUE)-_xlfn.NORM.DIST(AND(BS$6&gt;=$F54,BS$6&lt;=$H54)*(BR$6-$F54+1),$J54/2,$M54,TRUE))/(1-2*_xlfn.NORM.DIST(0,$J54/2,$M54,TRUE))*$D54+($K54="Steady Growth")*(AND(BS$6&gt;=$F54,BS$6&lt;=$H54)*((BS$6-$F54+1)/($J54*($J54+1)/2)*$D54))+($K54="custom")*CustCF!BM54</f>
        <v>0</v>
      </c>
      <c r="BT54" s="95">
        <f>($K54="Bell Curve")*(_xlfn.NORM.DIST(AND(BT$6&gt;=$F54,BT$6&lt;=$H54)*(BT$6-$F54+1),$J54/2,$M54,TRUE)-_xlfn.NORM.DIST(AND(BT$6&gt;=$F54,BT$6&lt;=$H54)*(BS$6-$F54+1),$J54/2,$M54,TRUE))/(1-2*_xlfn.NORM.DIST(0,$J54/2,$M54,TRUE))*$D54+($K54="Steady Growth")*(AND(BT$6&gt;=$F54,BT$6&lt;=$H54)*((BT$6-$F54+1)/($J54*($J54+1)/2)*$D54))+($K54="custom")*CustCF!BN54</f>
        <v>0</v>
      </c>
      <c r="BU54" s="95">
        <f>($K54="Bell Curve")*(_xlfn.NORM.DIST(AND(BU$6&gt;=$F54,BU$6&lt;=$H54)*(BU$6-$F54+1),$J54/2,$M54,TRUE)-_xlfn.NORM.DIST(AND(BU$6&gt;=$F54,BU$6&lt;=$H54)*(BT$6-$F54+1),$J54/2,$M54,TRUE))/(1-2*_xlfn.NORM.DIST(0,$J54/2,$M54,TRUE))*$D54+($K54="Steady Growth")*(AND(BU$6&gt;=$F54,BU$6&lt;=$H54)*((BU$6-$F54+1)/($J54*($J54+1)/2)*$D54))+($K54="custom")*CustCF!BO54</f>
        <v>0</v>
      </c>
      <c r="BV54" s="95">
        <f>($K54="Bell Curve")*(_xlfn.NORM.DIST(AND(BV$6&gt;=$F54,BV$6&lt;=$H54)*(BV$6-$F54+1),$J54/2,$M54,TRUE)-_xlfn.NORM.DIST(AND(BV$6&gt;=$F54,BV$6&lt;=$H54)*(BU$6-$F54+1),$J54/2,$M54,TRUE))/(1-2*_xlfn.NORM.DIST(0,$J54/2,$M54,TRUE))*$D54+($K54="Steady Growth")*(AND(BV$6&gt;=$F54,BV$6&lt;=$H54)*((BV$6-$F54+1)/($J54*($J54+1)/2)*$D54))+($K54="custom")*CustCF!BP54</f>
        <v>0</v>
      </c>
      <c r="BW54" s="95">
        <f>($K54="Bell Curve")*(_xlfn.NORM.DIST(AND(BW$6&gt;=$F54,BW$6&lt;=$H54)*(BW$6-$F54+1),$J54/2,$M54,TRUE)-_xlfn.NORM.DIST(AND(BW$6&gt;=$F54,BW$6&lt;=$H54)*(BV$6-$F54+1),$J54/2,$M54,TRUE))/(1-2*_xlfn.NORM.DIST(0,$J54/2,$M54,TRUE))*$D54+($K54="Steady Growth")*(AND(BW$6&gt;=$F54,BW$6&lt;=$H54)*((BW$6-$F54+1)/($J54*($J54+1)/2)*$D54))+($K54="custom")*CustCF!BQ54</f>
        <v>0</v>
      </c>
      <c r="BX54" s="95">
        <f>($K54="Bell Curve")*(_xlfn.NORM.DIST(AND(BX$6&gt;=$F54,BX$6&lt;=$H54)*(BX$6-$F54+1),$J54/2,$M54,TRUE)-_xlfn.NORM.DIST(AND(BX$6&gt;=$F54,BX$6&lt;=$H54)*(BW$6-$F54+1),$J54/2,$M54,TRUE))/(1-2*_xlfn.NORM.DIST(0,$J54/2,$M54,TRUE))*$D54+($K54="Steady Growth")*(AND(BX$6&gt;=$F54,BX$6&lt;=$H54)*((BX$6-$F54+1)/($J54*($J54+1)/2)*$D54))+($K54="custom")*CustCF!BR54</f>
        <v>0</v>
      </c>
      <c r="BY54" s="95">
        <f>($K54="Bell Curve")*(_xlfn.NORM.DIST(AND(BY$6&gt;=$F54,BY$6&lt;=$H54)*(BY$6-$F54+1),$J54/2,$M54,TRUE)-_xlfn.NORM.DIST(AND(BY$6&gt;=$F54,BY$6&lt;=$H54)*(BX$6-$F54+1),$J54/2,$M54,TRUE))/(1-2*_xlfn.NORM.DIST(0,$J54/2,$M54,TRUE))*$D54+($K54="Steady Growth")*(AND(BY$6&gt;=$F54,BY$6&lt;=$H54)*((BY$6-$F54+1)/($J54*($J54+1)/2)*$D54))+($K54="custom")*CustCF!BS54</f>
        <v>0</v>
      </c>
      <c r="BZ54" s="95">
        <f>($K54="Bell Curve")*(_xlfn.NORM.DIST(AND(BZ$6&gt;=$F54,BZ$6&lt;=$H54)*(BZ$6-$F54+1),$J54/2,$M54,TRUE)-_xlfn.NORM.DIST(AND(BZ$6&gt;=$F54,BZ$6&lt;=$H54)*(BY$6-$F54+1),$J54/2,$M54,TRUE))/(1-2*_xlfn.NORM.DIST(0,$J54/2,$M54,TRUE))*$D54+($K54="Steady Growth")*(AND(BZ$6&gt;=$F54,BZ$6&lt;=$H54)*((BZ$6-$F54+1)/($J54*($J54+1)/2)*$D54))+($K54="custom")*CustCF!BT54</f>
        <v>0</v>
      </c>
      <c r="CA54" s="95">
        <f>($K54="Bell Curve")*(_xlfn.NORM.DIST(AND(CA$6&gt;=$F54,CA$6&lt;=$H54)*(CA$6-$F54+1),$J54/2,$M54,TRUE)-_xlfn.NORM.DIST(AND(CA$6&gt;=$F54,CA$6&lt;=$H54)*(BZ$6-$F54+1),$J54/2,$M54,TRUE))/(1-2*_xlfn.NORM.DIST(0,$J54/2,$M54,TRUE))*$D54+($K54="Steady Growth")*(AND(CA$6&gt;=$F54,CA$6&lt;=$H54)*((CA$6-$F54+1)/($J54*($J54+1)/2)*$D54))+($K54="custom")*CustCF!BU54</f>
        <v>0</v>
      </c>
      <c r="CB54" s="95">
        <f>($K54="Bell Curve")*(_xlfn.NORM.DIST(AND(CB$6&gt;=$F54,CB$6&lt;=$H54)*(CB$6-$F54+1),$J54/2,$M54,TRUE)-_xlfn.NORM.DIST(AND(CB$6&gt;=$F54,CB$6&lt;=$H54)*(CA$6-$F54+1),$J54/2,$M54,TRUE))/(1-2*_xlfn.NORM.DIST(0,$J54/2,$M54,TRUE))*$D54+($K54="Steady Growth")*(AND(CB$6&gt;=$F54,CB$6&lt;=$H54)*((CB$6-$F54+1)/($J54*($J54+1)/2)*$D54))+($K54="custom")*CustCF!BV54</f>
        <v>0</v>
      </c>
      <c r="CC54" s="95">
        <f>($K54="Bell Curve")*(_xlfn.NORM.DIST(AND(CC$6&gt;=$F54,CC$6&lt;=$H54)*(CC$6-$F54+1),$J54/2,$M54,TRUE)-_xlfn.NORM.DIST(AND(CC$6&gt;=$F54,CC$6&lt;=$H54)*(CB$6-$F54+1),$J54/2,$M54,TRUE))/(1-2*_xlfn.NORM.DIST(0,$J54/2,$M54,TRUE))*$D54+($K54="Steady Growth")*(AND(CC$6&gt;=$F54,CC$6&lt;=$H54)*((CC$6-$F54+1)/($J54*($J54+1)/2)*$D54))+($K54="custom")*CustCF!BW54</f>
        <v>0</v>
      </c>
      <c r="CD54" s="95">
        <f>($K54="Bell Curve")*(_xlfn.NORM.DIST(AND(CD$6&gt;=$F54,CD$6&lt;=$H54)*(CD$6-$F54+1),$J54/2,$M54,TRUE)-_xlfn.NORM.DIST(AND(CD$6&gt;=$F54,CD$6&lt;=$H54)*(CC$6-$F54+1),$J54/2,$M54,TRUE))/(1-2*_xlfn.NORM.DIST(0,$J54/2,$M54,TRUE))*$D54+($K54="Steady Growth")*(AND(CD$6&gt;=$F54,CD$6&lt;=$H54)*((CD$6-$F54+1)/($J54*($J54+1)/2)*$D54))+($K54="custom")*CustCF!BX54</f>
        <v>0</v>
      </c>
      <c r="CE54" s="95">
        <f>($K54="Bell Curve")*(_xlfn.NORM.DIST(AND(CE$6&gt;=$F54,CE$6&lt;=$H54)*(CE$6-$F54+1),$J54/2,$M54,TRUE)-_xlfn.NORM.DIST(AND(CE$6&gt;=$F54,CE$6&lt;=$H54)*(CD$6-$F54+1),$J54/2,$M54,TRUE))/(1-2*_xlfn.NORM.DIST(0,$J54/2,$M54,TRUE))*$D54+($K54="Steady Growth")*(AND(CE$6&gt;=$F54,CE$6&lt;=$H54)*((CE$6-$F54+1)/($J54*($J54+1)/2)*$D54))+($K54="custom")*CustCF!BY54</f>
        <v>0</v>
      </c>
      <c r="CF54" s="95">
        <f>($K54="Bell Curve")*(_xlfn.NORM.DIST(AND(CF$6&gt;=$F54,CF$6&lt;=$H54)*(CF$6-$F54+1),$J54/2,$M54,TRUE)-_xlfn.NORM.DIST(AND(CF$6&gt;=$F54,CF$6&lt;=$H54)*(CE$6-$F54+1),$J54/2,$M54,TRUE))/(1-2*_xlfn.NORM.DIST(0,$J54/2,$M54,TRUE))*$D54+($K54="Steady Growth")*(AND(CF$6&gt;=$F54,CF$6&lt;=$H54)*((CF$6-$F54+1)/($J54*($J54+1)/2)*$D54))+($K54="custom")*CustCF!BZ54</f>
        <v>0</v>
      </c>
      <c r="CG54" s="95">
        <f>($K54="Bell Curve")*(_xlfn.NORM.DIST(AND(CG$6&gt;=$F54,CG$6&lt;=$H54)*(CG$6-$F54+1),$J54/2,$M54,TRUE)-_xlfn.NORM.DIST(AND(CG$6&gt;=$F54,CG$6&lt;=$H54)*(CF$6-$F54+1),$J54/2,$M54,TRUE))/(1-2*_xlfn.NORM.DIST(0,$J54/2,$M54,TRUE))*$D54+($K54="Steady Growth")*(AND(CG$6&gt;=$F54,CG$6&lt;=$H54)*((CG$6-$F54+1)/($J54*($J54+1)/2)*$D54))+($K54="custom")*CustCF!CA54</f>
        <v>0</v>
      </c>
      <c r="CH54" s="95">
        <f>($K54="Bell Curve")*(_xlfn.NORM.DIST(AND(CH$6&gt;=$F54,CH$6&lt;=$H54)*(CH$6-$F54+1),$J54/2,$M54,TRUE)-_xlfn.NORM.DIST(AND(CH$6&gt;=$F54,CH$6&lt;=$H54)*(CG$6-$F54+1),$J54/2,$M54,TRUE))/(1-2*_xlfn.NORM.DIST(0,$J54/2,$M54,TRUE))*$D54+($K54="Steady Growth")*(AND(CH$6&gt;=$F54,CH$6&lt;=$H54)*((CH$6-$F54+1)/($J54*($J54+1)/2)*$D54))+($K54="custom")*CustCF!CB54</f>
        <v>0</v>
      </c>
      <c r="CI54" s="95">
        <f>($K54="Bell Curve")*(_xlfn.NORM.DIST(AND(CI$6&gt;=$F54,CI$6&lt;=$H54)*(CI$6-$F54+1),$J54/2,$M54,TRUE)-_xlfn.NORM.DIST(AND(CI$6&gt;=$F54,CI$6&lt;=$H54)*(CH$6-$F54+1),$J54/2,$M54,TRUE))/(1-2*_xlfn.NORM.DIST(0,$J54/2,$M54,TRUE))*$D54+($K54="Steady Growth")*(AND(CI$6&gt;=$F54,CI$6&lt;=$H54)*((CI$6-$F54+1)/($J54*($J54+1)/2)*$D54))+($K54="custom")*CustCF!CC54</f>
        <v>0</v>
      </c>
      <c r="CJ54" s="95">
        <f>($K54="Bell Curve")*(_xlfn.NORM.DIST(AND(CJ$6&gt;=$F54,CJ$6&lt;=$H54)*(CJ$6-$F54+1),$J54/2,$M54,TRUE)-_xlfn.NORM.DIST(AND(CJ$6&gt;=$F54,CJ$6&lt;=$H54)*(CI$6-$F54+1),$J54/2,$M54,TRUE))/(1-2*_xlfn.NORM.DIST(0,$J54/2,$M54,TRUE))*$D54+($K54="Steady Growth")*(AND(CJ$6&gt;=$F54,CJ$6&lt;=$H54)*((CJ$6-$F54+1)/($J54*($J54+1)/2)*$D54))+($K54="custom")*CustCF!CD54</f>
        <v>0</v>
      </c>
      <c r="CK54" s="95">
        <f>($K54="Bell Curve")*(_xlfn.NORM.DIST(AND(CK$6&gt;=$F54,CK$6&lt;=$H54)*(CK$6-$F54+1),$J54/2,$M54,TRUE)-_xlfn.NORM.DIST(AND(CK$6&gt;=$F54,CK$6&lt;=$H54)*(CJ$6-$F54+1),$J54/2,$M54,TRUE))/(1-2*_xlfn.NORM.DIST(0,$J54/2,$M54,TRUE))*$D54+($K54="Steady Growth")*(AND(CK$6&gt;=$F54,CK$6&lt;=$H54)*((CK$6-$F54+1)/($J54*($J54+1)/2)*$D54))+($K54="custom")*CustCF!CE54</f>
        <v>0</v>
      </c>
      <c r="CL54" s="95">
        <f>($K54="Bell Curve")*(_xlfn.NORM.DIST(AND(CL$6&gt;=$F54,CL$6&lt;=$H54)*(CL$6-$F54+1),$J54/2,$M54,TRUE)-_xlfn.NORM.DIST(AND(CL$6&gt;=$F54,CL$6&lt;=$H54)*(CK$6-$F54+1),$J54/2,$M54,TRUE))/(1-2*_xlfn.NORM.DIST(0,$J54/2,$M54,TRUE))*$D54+($K54="Steady Growth")*(AND(CL$6&gt;=$F54,CL$6&lt;=$H54)*((CL$6-$F54+1)/($J54*($J54+1)/2)*$D54))+($K54="custom")*CustCF!CF54</f>
        <v>0</v>
      </c>
      <c r="CM54" s="95">
        <f>($K54="Bell Curve")*(_xlfn.NORM.DIST(AND(CM$6&gt;=$F54,CM$6&lt;=$H54)*(CM$6-$F54+1),$J54/2,$M54,TRUE)-_xlfn.NORM.DIST(AND(CM$6&gt;=$F54,CM$6&lt;=$H54)*(CL$6-$F54+1),$J54/2,$M54,TRUE))/(1-2*_xlfn.NORM.DIST(0,$J54/2,$M54,TRUE))*$D54+($K54="Steady Growth")*(AND(CM$6&gt;=$F54,CM$6&lt;=$H54)*((CM$6-$F54+1)/($J54*($J54+1)/2)*$D54))+($K54="custom")*CustCF!CG54</f>
        <v>0</v>
      </c>
      <c r="CN54" s="95">
        <f>($K54="Bell Curve")*(_xlfn.NORM.DIST(AND(CN$6&gt;=$F54,CN$6&lt;=$H54)*(CN$6-$F54+1),$J54/2,$M54,TRUE)-_xlfn.NORM.DIST(AND(CN$6&gt;=$F54,CN$6&lt;=$H54)*(CM$6-$F54+1),$J54/2,$M54,TRUE))/(1-2*_xlfn.NORM.DIST(0,$J54/2,$M54,TRUE))*$D54+($K54="Steady Growth")*(AND(CN$6&gt;=$F54,CN$6&lt;=$H54)*((CN$6-$F54+1)/($J54*($J54+1)/2)*$D54))+($K54="custom")*CustCF!CH54</f>
        <v>0</v>
      </c>
      <c r="CO54" s="95">
        <f>($K54="Bell Curve")*(_xlfn.NORM.DIST(AND(CO$6&gt;=$F54,CO$6&lt;=$H54)*(CO$6-$F54+1),$J54/2,$M54,TRUE)-_xlfn.NORM.DIST(AND(CO$6&gt;=$F54,CO$6&lt;=$H54)*(CN$6-$F54+1),$J54/2,$M54,TRUE))/(1-2*_xlfn.NORM.DIST(0,$J54/2,$M54,TRUE))*$D54+($K54="Steady Growth")*(AND(CO$6&gt;=$F54,CO$6&lt;=$H54)*((CO$6-$F54+1)/($J54*($J54+1)/2)*$D54))+($K54="custom")*CustCF!CI54</f>
        <v>0</v>
      </c>
      <c r="CP54" s="95">
        <f>($K54="Bell Curve")*(_xlfn.NORM.DIST(AND(CP$6&gt;=$F54,CP$6&lt;=$H54)*(CP$6-$F54+1),$J54/2,$M54,TRUE)-_xlfn.NORM.DIST(AND(CP$6&gt;=$F54,CP$6&lt;=$H54)*(CO$6-$F54+1),$J54/2,$M54,TRUE))/(1-2*_xlfn.NORM.DIST(0,$J54/2,$M54,TRUE))*$D54+($K54="Steady Growth")*(AND(CP$6&gt;=$F54,CP$6&lt;=$H54)*((CP$6-$F54+1)/($J54*($J54+1)/2)*$D54))+($K54="custom")*CustCF!CJ54</f>
        <v>0</v>
      </c>
      <c r="CQ54" s="95">
        <f>($K54="Bell Curve")*(_xlfn.NORM.DIST(AND(CQ$6&gt;=$F54,CQ$6&lt;=$H54)*(CQ$6-$F54+1),$J54/2,$M54,TRUE)-_xlfn.NORM.DIST(AND(CQ$6&gt;=$F54,CQ$6&lt;=$H54)*(CP$6-$F54+1),$J54/2,$M54,TRUE))/(1-2*_xlfn.NORM.DIST(0,$J54/2,$M54,TRUE))*$D54+($K54="Steady Growth")*(AND(CQ$6&gt;=$F54,CQ$6&lt;=$H54)*((CQ$6-$F54+1)/($J54*($J54+1)/2)*$D54))+($K54="custom")*CustCF!CK54</f>
        <v>0</v>
      </c>
      <c r="CR54" s="95">
        <f>($K54="Bell Curve")*(_xlfn.NORM.DIST(AND(CR$6&gt;=$F54,CR$6&lt;=$H54)*(CR$6-$F54+1),$J54/2,$M54,TRUE)-_xlfn.NORM.DIST(AND(CR$6&gt;=$F54,CR$6&lt;=$H54)*(CQ$6-$F54+1),$J54/2,$M54,TRUE))/(1-2*_xlfn.NORM.DIST(0,$J54/2,$M54,TRUE))*$D54+($K54="Steady Growth")*(AND(CR$6&gt;=$F54,CR$6&lt;=$H54)*((CR$6-$F54+1)/($J54*($J54+1)/2)*$D54))+($K54="custom")*CustCF!CL54</f>
        <v>0</v>
      </c>
      <c r="CS54" s="95">
        <f>($K54="Bell Curve")*(_xlfn.NORM.DIST(AND(CS$6&gt;=$F54,CS$6&lt;=$H54)*(CS$6-$F54+1),$J54/2,$M54,TRUE)-_xlfn.NORM.DIST(AND(CS$6&gt;=$F54,CS$6&lt;=$H54)*(CR$6-$F54+1),$J54/2,$M54,TRUE))/(1-2*_xlfn.NORM.DIST(0,$J54/2,$M54,TRUE))*$D54+($K54="Steady Growth")*(AND(CS$6&gt;=$F54,CS$6&lt;=$H54)*((CS$6-$F54+1)/($J54*($J54+1)/2)*$D54))+($K54="custom")*CustCF!CM54</f>
        <v>0</v>
      </c>
      <c r="CT54" s="95">
        <f>($K54="Bell Curve")*(_xlfn.NORM.DIST(AND(CT$6&gt;=$F54,CT$6&lt;=$H54)*(CT$6-$F54+1),$J54/2,$M54,TRUE)-_xlfn.NORM.DIST(AND(CT$6&gt;=$F54,CT$6&lt;=$H54)*(CS$6-$F54+1),$J54/2,$M54,TRUE))/(1-2*_xlfn.NORM.DIST(0,$J54/2,$M54,TRUE))*$D54+($K54="Steady Growth")*(AND(CT$6&gt;=$F54,CT$6&lt;=$H54)*((CT$6-$F54+1)/($J54*($J54+1)/2)*$D54))+($K54="custom")*CustCF!CN54</f>
        <v>0</v>
      </c>
      <c r="CU54" s="95">
        <f>($K54="Bell Curve")*(_xlfn.NORM.DIST(AND(CU$6&gt;=$F54,CU$6&lt;=$H54)*(CU$6-$F54+1),$J54/2,$M54,TRUE)-_xlfn.NORM.DIST(AND(CU$6&gt;=$F54,CU$6&lt;=$H54)*(CT$6-$F54+1),$J54/2,$M54,TRUE))/(1-2*_xlfn.NORM.DIST(0,$J54/2,$M54,TRUE))*$D54+($K54="Steady Growth")*(AND(CU$6&gt;=$F54,CU$6&lt;=$H54)*((CU$6-$F54+1)/($J54*($J54+1)/2)*$D54))+($K54="custom")*CustCF!CO54</f>
        <v>0</v>
      </c>
      <c r="CV54" s="95">
        <f>($K54="Bell Curve")*(_xlfn.NORM.DIST(AND(CV$6&gt;=$F54,CV$6&lt;=$H54)*(CV$6-$F54+1),$J54/2,$M54,TRUE)-_xlfn.NORM.DIST(AND(CV$6&gt;=$F54,CV$6&lt;=$H54)*(CU$6-$F54+1),$J54/2,$M54,TRUE))/(1-2*_xlfn.NORM.DIST(0,$J54/2,$M54,TRUE))*$D54+($K54="Steady Growth")*(AND(CV$6&gt;=$F54,CV$6&lt;=$H54)*((CV$6-$F54+1)/($J54*($J54+1)/2)*$D54))+($K54="custom")*CustCF!CP54</f>
        <v>0</v>
      </c>
      <c r="CW54" s="95">
        <f>($K54="Bell Curve")*(_xlfn.NORM.DIST(AND(CW$6&gt;=$F54,CW$6&lt;=$H54)*(CW$6-$F54+1),$J54/2,$M54,TRUE)-_xlfn.NORM.DIST(AND(CW$6&gt;=$F54,CW$6&lt;=$H54)*(CV$6-$F54+1),$J54/2,$M54,TRUE))/(1-2*_xlfn.NORM.DIST(0,$J54/2,$M54,TRUE))*$D54+($K54="Steady Growth")*(AND(CW$6&gt;=$F54,CW$6&lt;=$H54)*((CW$6-$F54+1)/($J54*($J54+1)/2)*$D54))+($K54="custom")*CustCF!CQ54</f>
        <v>0</v>
      </c>
      <c r="CX54" s="95">
        <f>($K54="Bell Curve")*(_xlfn.NORM.DIST(AND(CX$6&gt;=$F54,CX$6&lt;=$H54)*(CX$6-$F54+1),$J54/2,$M54,TRUE)-_xlfn.NORM.DIST(AND(CX$6&gt;=$F54,CX$6&lt;=$H54)*(CW$6-$F54+1),$J54/2,$M54,TRUE))/(1-2*_xlfn.NORM.DIST(0,$J54/2,$M54,TRUE))*$D54+($K54="Steady Growth")*(AND(CX$6&gt;=$F54,CX$6&lt;=$H54)*((CX$6-$F54+1)/($J54*($J54+1)/2)*$D54))+($K54="custom")*CustCF!CR54</f>
        <v>0</v>
      </c>
      <c r="CY54" s="95">
        <f>($K54="Bell Curve")*(_xlfn.NORM.DIST(AND(CY$6&gt;=$F54,CY$6&lt;=$H54)*(CY$6-$F54+1),$J54/2,$M54,TRUE)-_xlfn.NORM.DIST(AND(CY$6&gt;=$F54,CY$6&lt;=$H54)*(CX$6-$F54+1),$J54/2,$M54,TRUE))/(1-2*_xlfn.NORM.DIST(0,$J54/2,$M54,TRUE))*$D54+($K54="Steady Growth")*(AND(CY$6&gt;=$F54,CY$6&lt;=$H54)*((CY$6-$F54+1)/($J54*($J54+1)/2)*$D54))+($K54="custom")*CustCF!CS54</f>
        <v>0</v>
      </c>
      <c r="CZ54" s="95">
        <f>($K54="Bell Curve")*(_xlfn.NORM.DIST(AND(CZ$6&gt;=$F54,CZ$6&lt;=$H54)*(CZ$6-$F54+1),$J54/2,$M54,TRUE)-_xlfn.NORM.DIST(AND(CZ$6&gt;=$F54,CZ$6&lt;=$H54)*(CY$6-$F54+1),$J54/2,$M54,TRUE))/(1-2*_xlfn.NORM.DIST(0,$J54/2,$M54,TRUE))*$D54+($K54="Steady Growth")*(AND(CZ$6&gt;=$F54,CZ$6&lt;=$H54)*((CZ$6-$F54+1)/($J54*($J54+1)/2)*$D54))+($K54="custom")*CustCF!CT54</f>
        <v>0</v>
      </c>
      <c r="DA54" s="95">
        <f>($K54="Bell Curve")*(_xlfn.NORM.DIST(AND(DA$6&gt;=$F54,DA$6&lt;=$H54)*(DA$6-$F54+1),$J54/2,$M54,TRUE)-_xlfn.NORM.DIST(AND(DA$6&gt;=$F54,DA$6&lt;=$H54)*(CZ$6-$F54+1),$J54/2,$M54,TRUE))/(1-2*_xlfn.NORM.DIST(0,$J54/2,$M54,TRUE))*$D54+($K54="Steady Growth")*(AND(DA$6&gt;=$F54,DA$6&lt;=$H54)*((DA$6-$F54+1)/($J54*($J54+1)/2)*$D54))+($K54="custom")*CustCF!CU54</f>
        <v>0</v>
      </c>
      <c r="DB54" s="95">
        <f>($K54="Bell Curve")*(_xlfn.NORM.DIST(AND(DB$6&gt;=$F54,DB$6&lt;=$H54)*(DB$6-$F54+1),$J54/2,$M54,TRUE)-_xlfn.NORM.DIST(AND(DB$6&gt;=$F54,DB$6&lt;=$H54)*(DA$6-$F54+1),$J54/2,$M54,TRUE))/(1-2*_xlfn.NORM.DIST(0,$J54/2,$M54,TRUE))*$D54+($K54="Steady Growth")*(AND(DB$6&gt;=$F54,DB$6&lt;=$H54)*((DB$6-$F54+1)/($J54*($J54+1)/2)*$D54))+($K54="custom")*CustCF!CV54</f>
        <v>0</v>
      </c>
      <c r="DC54" s="95">
        <f>($K54="Bell Curve")*(_xlfn.NORM.DIST(AND(DC$6&gt;=$F54,DC$6&lt;=$H54)*(DC$6-$F54+1),$J54/2,$M54,TRUE)-_xlfn.NORM.DIST(AND(DC$6&gt;=$F54,DC$6&lt;=$H54)*(DB$6-$F54+1),$J54/2,$M54,TRUE))/(1-2*_xlfn.NORM.DIST(0,$J54/2,$M54,TRUE))*$D54+($K54="Steady Growth")*(AND(DC$6&gt;=$F54,DC$6&lt;=$H54)*((DC$6-$F54+1)/($J54*($J54+1)/2)*$D54))+($K54="custom")*CustCF!CW54</f>
        <v>0</v>
      </c>
      <c r="DD54" s="95">
        <f>($K54="Bell Curve")*(_xlfn.NORM.DIST(AND(DD$6&gt;=$F54,DD$6&lt;=$H54)*(DD$6-$F54+1),$J54/2,$M54,TRUE)-_xlfn.NORM.DIST(AND(DD$6&gt;=$F54,DD$6&lt;=$H54)*(DC$6-$F54+1),$J54/2,$M54,TRUE))/(1-2*_xlfn.NORM.DIST(0,$J54/2,$M54,TRUE))*$D54+($K54="Steady Growth")*(AND(DD$6&gt;=$F54,DD$6&lt;=$H54)*((DD$6-$F54+1)/($J54*($J54+1)/2)*$D54))+($K54="custom")*CustCF!CX54</f>
        <v>0</v>
      </c>
      <c r="DE54" s="95">
        <f>($K54="Bell Curve")*(_xlfn.NORM.DIST(AND(DE$6&gt;=$F54,DE$6&lt;=$H54)*(DE$6-$F54+1),$J54/2,$M54,TRUE)-_xlfn.NORM.DIST(AND(DE$6&gt;=$F54,DE$6&lt;=$H54)*(DD$6-$F54+1),$J54/2,$M54,TRUE))/(1-2*_xlfn.NORM.DIST(0,$J54/2,$M54,TRUE))*$D54+($K54="Steady Growth")*(AND(DE$6&gt;=$F54,DE$6&lt;=$H54)*((DE$6-$F54+1)/($J54*($J54+1)/2)*$D54))+($K54="custom")*CustCF!CY54</f>
        <v>0</v>
      </c>
      <c r="DF54" s="95">
        <f>($K54="Bell Curve")*(_xlfn.NORM.DIST(AND(DF$6&gt;=$F54,DF$6&lt;=$H54)*(DF$6-$F54+1),$J54/2,$M54,TRUE)-_xlfn.NORM.DIST(AND(DF$6&gt;=$F54,DF$6&lt;=$H54)*(DE$6-$F54+1),$J54/2,$M54,TRUE))/(1-2*_xlfn.NORM.DIST(0,$J54/2,$M54,TRUE))*$D54+($K54="Steady Growth")*(AND(DF$6&gt;=$F54,DF$6&lt;=$H54)*((DF$6-$F54+1)/($J54*($J54+1)/2)*$D54))+($K54="custom")*CustCF!CZ54</f>
        <v>0</v>
      </c>
      <c r="DG54" s="95">
        <f>($K54="Bell Curve")*(_xlfn.NORM.DIST(AND(DG$6&gt;=$F54,DG$6&lt;=$H54)*(DG$6-$F54+1),$J54/2,$M54,TRUE)-_xlfn.NORM.DIST(AND(DG$6&gt;=$F54,DG$6&lt;=$H54)*(DF$6-$F54+1),$J54/2,$M54,TRUE))/(1-2*_xlfn.NORM.DIST(0,$J54/2,$M54,TRUE))*$D54+($K54="Steady Growth")*(AND(DG$6&gt;=$F54,DG$6&lt;=$H54)*((DG$6-$F54+1)/($J54*($J54+1)/2)*$D54))+($K54="custom")*CustCF!DA54</f>
        <v>0</v>
      </c>
      <c r="DH54" s="95">
        <f>($K54="Bell Curve")*(_xlfn.NORM.DIST(AND(DH$6&gt;=$F54,DH$6&lt;=$H54)*(DH$6-$F54+1),$J54/2,$M54,TRUE)-_xlfn.NORM.DIST(AND(DH$6&gt;=$F54,DH$6&lt;=$H54)*(DG$6-$F54+1),$J54/2,$M54,TRUE))/(1-2*_xlfn.NORM.DIST(0,$J54/2,$M54,TRUE))*$D54+($K54="Steady Growth")*(AND(DH$6&gt;=$F54,DH$6&lt;=$H54)*((DH$6-$F54+1)/($J54*($J54+1)/2)*$D54))+($K54="custom")*CustCF!DB54</f>
        <v>0</v>
      </c>
      <c r="DI54" s="95">
        <f>($K54="Bell Curve")*(_xlfn.NORM.DIST(AND(DI$6&gt;=$F54,DI$6&lt;=$H54)*(DI$6-$F54+1),$J54/2,$M54,TRUE)-_xlfn.NORM.DIST(AND(DI$6&gt;=$F54,DI$6&lt;=$H54)*(DH$6-$F54+1),$J54/2,$M54,TRUE))/(1-2*_xlfn.NORM.DIST(0,$J54/2,$M54,TRUE))*$D54+($K54="Steady Growth")*(AND(DI$6&gt;=$F54,DI$6&lt;=$H54)*((DI$6-$F54+1)/($J54*($J54+1)/2)*$D54))+($K54="custom")*CustCF!DC54</f>
        <v>0</v>
      </c>
      <c r="DJ54" s="95">
        <f>($K54="Bell Curve")*(_xlfn.NORM.DIST(AND(DJ$6&gt;=$F54,DJ$6&lt;=$H54)*(DJ$6-$F54+1),$J54/2,$M54,TRUE)-_xlfn.NORM.DIST(AND(DJ$6&gt;=$F54,DJ$6&lt;=$H54)*(DI$6-$F54+1),$J54/2,$M54,TRUE))/(1-2*_xlfn.NORM.DIST(0,$J54/2,$M54,TRUE))*$D54+($K54="Steady Growth")*(AND(DJ$6&gt;=$F54,DJ$6&lt;=$H54)*((DJ$6-$F54+1)/($J54*($J54+1)/2)*$D54))+($K54="custom")*CustCF!DD54</f>
        <v>0</v>
      </c>
      <c r="DK54" s="95">
        <f>($K54="Bell Curve")*(_xlfn.NORM.DIST(AND(DK$6&gt;=$F54,DK$6&lt;=$H54)*(DK$6-$F54+1),$J54/2,$M54,TRUE)-_xlfn.NORM.DIST(AND(DK$6&gt;=$F54,DK$6&lt;=$H54)*(DJ$6-$F54+1),$J54/2,$M54,TRUE))/(1-2*_xlfn.NORM.DIST(0,$J54/2,$M54,TRUE))*$D54+($K54="Steady Growth")*(AND(DK$6&gt;=$F54,DK$6&lt;=$H54)*((DK$6-$F54+1)/($J54*($J54+1)/2)*$D54))+($K54="custom")*CustCF!DE54</f>
        <v>0</v>
      </c>
      <c r="DL54" s="95">
        <f>($K54="Bell Curve")*(_xlfn.NORM.DIST(AND(DL$6&gt;=$F54,DL$6&lt;=$H54)*(DL$6-$F54+1),$J54/2,$M54,TRUE)-_xlfn.NORM.DIST(AND(DL$6&gt;=$F54,DL$6&lt;=$H54)*(DK$6-$F54+1),$J54/2,$M54,TRUE))/(1-2*_xlfn.NORM.DIST(0,$J54/2,$M54,TRUE))*$D54+($K54="Steady Growth")*(AND(DL$6&gt;=$F54,DL$6&lt;=$H54)*((DL$6-$F54+1)/($J54*($J54+1)/2)*$D54))+($K54="custom")*CustCF!DF54</f>
        <v>0</v>
      </c>
      <c r="DM54" s="95">
        <f>($K54="Bell Curve")*(_xlfn.NORM.DIST(AND(DM$6&gt;=$F54,DM$6&lt;=$H54)*(DM$6-$F54+1),$J54/2,$M54,TRUE)-_xlfn.NORM.DIST(AND(DM$6&gt;=$F54,DM$6&lt;=$H54)*(DL$6-$F54+1),$J54/2,$M54,TRUE))/(1-2*_xlfn.NORM.DIST(0,$J54/2,$M54,TRUE))*$D54+($K54="Steady Growth")*(AND(DM$6&gt;=$F54,DM$6&lt;=$H54)*((DM$6-$F54+1)/($J54*($J54+1)/2)*$D54))+($K54="custom")*CustCF!DG54</f>
        <v>0</v>
      </c>
      <c r="DN54" s="95">
        <f>($K54="Bell Curve")*(_xlfn.NORM.DIST(AND(DN$6&gt;=$F54,DN$6&lt;=$H54)*(DN$6-$F54+1),$J54/2,$M54,TRUE)-_xlfn.NORM.DIST(AND(DN$6&gt;=$F54,DN$6&lt;=$H54)*(DM$6-$F54+1),$J54/2,$M54,TRUE))/(1-2*_xlfn.NORM.DIST(0,$J54/2,$M54,TRUE))*$D54+($K54="Steady Growth")*(AND(DN$6&gt;=$F54,DN$6&lt;=$H54)*((DN$6-$F54+1)/($J54*($J54+1)/2)*$D54))+($K54="custom")*CustCF!DH54</f>
        <v>0</v>
      </c>
      <c r="DO54" s="95">
        <f>($K54="Bell Curve")*(_xlfn.NORM.DIST(AND(DO$6&gt;=$F54,DO$6&lt;=$H54)*(DO$6-$F54+1),$J54/2,$M54,TRUE)-_xlfn.NORM.DIST(AND(DO$6&gt;=$F54,DO$6&lt;=$H54)*(DN$6-$F54+1),$J54/2,$M54,TRUE))/(1-2*_xlfn.NORM.DIST(0,$J54/2,$M54,TRUE))*$D54+($K54="Steady Growth")*(AND(DO$6&gt;=$F54,DO$6&lt;=$H54)*((DO$6-$F54+1)/($J54*($J54+1)/2)*$D54))+($K54="custom")*CustCF!DI54</f>
        <v>0</v>
      </c>
      <c r="DP54" s="95">
        <f>($K54="Bell Curve")*(_xlfn.NORM.DIST(AND(DP$6&gt;=$F54,DP$6&lt;=$H54)*(DP$6-$F54+1),$J54/2,$M54,TRUE)-_xlfn.NORM.DIST(AND(DP$6&gt;=$F54,DP$6&lt;=$H54)*(DO$6-$F54+1),$J54/2,$M54,TRUE))/(1-2*_xlfn.NORM.DIST(0,$J54/2,$M54,TRUE))*$D54+($K54="Steady Growth")*(AND(DP$6&gt;=$F54,DP$6&lt;=$H54)*((DP$6-$F54+1)/($J54*($J54+1)/2)*$D54))+($K54="custom")*CustCF!DJ54</f>
        <v>0</v>
      </c>
      <c r="DQ54" s="95">
        <f>($K54="Bell Curve")*(_xlfn.NORM.DIST(AND(DQ$6&gt;=$F54,DQ$6&lt;=$H54)*(DQ$6-$F54+1),$J54/2,$M54,TRUE)-_xlfn.NORM.DIST(AND(DQ$6&gt;=$F54,DQ$6&lt;=$H54)*(DP$6-$F54+1),$J54/2,$M54,TRUE))/(1-2*_xlfn.NORM.DIST(0,$J54/2,$M54,TRUE))*$D54+($K54="Steady Growth")*(AND(DQ$6&gt;=$F54,DQ$6&lt;=$H54)*((DQ$6-$F54+1)/($J54*($J54+1)/2)*$D54))+($K54="custom")*CustCF!DK54</f>
        <v>0</v>
      </c>
      <c r="DR54" s="95">
        <f>($K54="Bell Curve")*(_xlfn.NORM.DIST(AND(DR$6&gt;=$F54,DR$6&lt;=$H54)*(DR$6-$F54+1),$J54/2,$M54,TRUE)-_xlfn.NORM.DIST(AND(DR$6&gt;=$F54,DR$6&lt;=$H54)*(DQ$6-$F54+1),$J54/2,$M54,TRUE))/(1-2*_xlfn.NORM.DIST(0,$J54/2,$M54,TRUE))*$D54+($K54="Steady Growth")*(AND(DR$6&gt;=$F54,DR$6&lt;=$H54)*((DR$6-$F54+1)/($J54*($J54+1)/2)*$D54))+($K54="custom")*CustCF!DL54</f>
        <v>0</v>
      </c>
      <c r="DS54" s="95">
        <f>($K54="Bell Curve")*(_xlfn.NORM.DIST(AND(DS$6&gt;=$F54,DS$6&lt;=$H54)*(DS$6-$F54+1),$J54/2,$M54,TRUE)-_xlfn.NORM.DIST(AND(DS$6&gt;=$F54,DS$6&lt;=$H54)*(DR$6-$F54+1),$J54/2,$M54,TRUE))/(1-2*_xlfn.NORM.DIST(0,$J54/2,$M54,TRUE))*$D54+($K54="Steady Growth")*(AND(DS$6&gt;=$F54,DS$6&lt;=$H54)*((DS$6-$F54+1)/($J54*($J54+1)/2)*$D54))+($K54="custom")*CustCF!DM54</f>
        <v>0</v>
      </c>
      <c r="DT54" s="95">
        <f>($K54="Bell Curve")*(_xlfn.NORM.DIST(AND(DT$6&gt;=$F54,DT$6&lt;=$H54)*(DT$6-$F54+1),$J54/2,$M54,TRUE)-_xlfn.NORM.DIST(AND(DT$6&gt;=$F54,DT$6&lt;=$H54)*(DS$6-$F54+1),$J54/2,$M54,TRUE))/(1-2*_xlfn.NORM.DIST(0,$J54/2,$M54,TRUE))*$D54+($K54="Steady Growth")*(AND(DT$6&gt;=$F54,DT$6&lt;=$H54)*((DT$6-$F54+1)/($J54*($J54+1)/2)*$D54))+($K54="custom")*CustCF!DN54</f>
        <v>0</v>
      </c>
      <c r="DU54" s="95">
        <f>($K54="Bell Curve")*(_xlfn.NORM.DIST(AND(DU$6&gt;=$F54,DU$6&lt;=$H54)*(DU$6-$F54+1),$J54/2,$M54,TRUE)-_xlfn.NORM.DIST(AND(DU$6&gt;=$F54,DU$6&lt;=$H54)*(DT$6-$F54+1),$J54/2,$M54,TRUE))/(1-2*_xlfn.NORM.DIST(0,$J54/2,$M54,TRUE))*$D54+($K54="Steady Growth")*(AND(DU$6&gt;=$F54,DU$6&lt;=$H54)*((DU$6-$F54+1)/($J54*($J54+1)/2)*$D54))+($K54="custom")*CustCF!DO54</f>
        <v>0</v>
      </c>
      <c r="DV54" s="95">
        <f>($K54="Bell Curve")*(_xlfn.NORM.DIST(AND(DV$6&gt;=$F54,DV$6&lt;=$H54)*(DV$6-$F54+1),$J54/2,$M54,TRUE)-_xlfn.NORM.DIST(AND(DV$6&gt;=$F54,DV$6&lt;=$H54)*(DU$6-$F54+1),$J54/2,$M54,TRUE))/(1-2*_xlfn.NORM.DIST(0,$J54/2,$M54,TRUE))*$D54+($K54="Steady Growth")*(AND(DV$6&gt;=$F54,DV$6&lt;=$H54)*((DV$6-$F54+1)/($J54*($J54+1)/2)*$D54))+($K54="custom")*CustCF!DP54</f>
        <v>0</v>
      </c>
      <c r="DW54" s="95">
        <f>($K54="Bell Curve")*(_xlfn.NORM.DIST(AND(DW$6&gt;=$F54,DW$6&lt;=$H54)*(DW$6-$F54+1),$J54/2,$M54,TRUE)-_xlfn.NORM.DIST(AND(DW$6&gt;=$F54,DW$6&lt;=$H54)*(DV$6-$F54+1),$J54/2,$M54,TRUE))/(1-2*_xlfn.NORM.DIST(0,$J54/2,$M54,TRUE))*$D54+($K54="Steady Growth")*(AND(DW$6&gt;=$F54,DW$6&lt;=$H54)*((DW$6-$F54+1)/($J54*($J54+1)/2)*$D54))+($K54="custom")*CustCF!DQ54</f>
        <v>0</v>
      </c>
      <c r="DX54" s="95">
        <f>($K54="Bell Curve")*(_xlfn.NORM.DIST(AND(DX$6&gt;=$F54,DX$6&lt;=$H54)*(DX$6-$F54+1),$J54/2,$M54,TRUE)-_xlfn.NORM.DIST(AND(DX$6&gt;=$F54,DX$6&lt;=$H54)*(DW$6-$F54+1),$J54/2,$M54,TRUE))/(1-2*_xlfn.NORM.DIST(0,$J54/2,$M54,TRUE))*$D54+($K54="Steady Growth")*(AND(DX$6&gt;=$F54,DX$6&lt;=$H54)*((DX$6-$F54+1)/($J54*($J54+1)/2)*$D54))+($K54="custom")*CustCF!DR54</f>
        <v>0</v>
      </c>
      <c r="DY54" s="95">
        <f>($K54="Bell Curve")*(_xlfn.NORM.DIST(AND(DY$6&gt;=$F54,DY$6&lt;=$H54)*(DY$6-$F54+1),$J54/2,$M54,TRUE)-_xlfn.NORM.DIST(AND(DY$6&gt;=$F54,DY$6&lt;=$H54)*(DX$6-$F54+1),$J54/2,$M54,TRUE))/(1-2*_xlfn.NORM.DIST(0,$J54/2,$M54,TRUE))*$D54+($K54="Steady Growth")*(AND(DY$6&gt;=$F54,DY$6&lt;=$H54)*((DY$6-$F54+1)/($J54*($J54+1)/2)*$D54))+($K54="custom")*CustCF!DS54</f>
        <v>0</v>
      </c>
      <c r="DZ54" s="95">
        <f>($K54="Bell Curve")*(_xlfn.NORM.DIST(AND(DZ$6&gt;=$F54,DZ$6&lt;=$H54)*(DZ$6-$F54+1),$J54/2,$M54,TRUE)-_xlfn.NORM.DIST(AND(DZ$6&gt;=$F54,DZ$6&lt;=$H54)*(DY$6-$F54+1),$J54/2,$M54,TRUE))/(1-2*_xlfn.NORM.DIST(0,$J54/2,$M54,TRUE))*$D54+($K54="Steady Growth")*(AND(DZ$6&gt;=$F54,DZ$6&lt;=$H54)*((DZ$6-$F54+1)/($J54*($J54+1)/2)*$D54))+($K54="custom")*CustCF!DT54</f>
        <v>0</v>
      </c>
      <c r="EA54" s="95">
        <f>($K54="Bell Curve")*(_xlfn.NORM.DIST(AND(EA$6&gt;=$F54,EA$6&lt;=$H54)*(EA$6-$F54+1),$J54/2,$M54,TRUE)-_xlfn.NORM.DIST(AND(EA$6&gt;=$F54,EA$6&lt;=$H54)*(DZ$6-$F54+1),$J54/2,$M54,TRUE))/(1-2*_xlfn.NORM.DIST(0,$J54/2,$M54,TRUE))*$D54+($K54="Steady Growth")*(AND(EA$6&gt;=$F54,EA$6&lt;=$H54)*((EA$6-$F54+1)/($J54*($J54+1)/2)*$D54))+($K54="custom")*CustCF!DU54</f>
        <v>0</v>
      </c>
      <c r="EB54" s="95">
        <f>($K54="Bell Curve")*(_xlfn.NORM.DIST(AND(EB$6&gt;=$F54,EB$6&lt;=$H54)*(EB$6-$F54+1),$J54/2,$M54,TRUE)-_xlfn.NORM.DIST(AND(EB$6&gt;=$F54,EB$6&lt;=$H54)*(EA$6-$F54+1),$J54/2,$M54,TRUE))/(1-2*_xlfn.NORM.DIST(0,$J54/2,$M54,TRUE))*$D54+($K54="Steady Growth")*(AND(EB$6&gt;=$F54,EB$6&lt;=$H54)*((EB$6-$F54+1)/($J54*($J54+1)/2)*$D54))+($K54="custom")*CustCF!DV54</f>
        <v>0</v>
      </c>
      <c r="EC54" s="95">
        <f>($K54="Bell Curve")*(_xlfn.NORM.DIST(AND(EC$6&gt;=$F54,EC$6&lt;=$H54)*(EC$6-$F54+1),$J54/2,$M54,TRUE)-_xlfn.NORM.DIST(AND(EC$6&gt;=$F54,EC$6&lt;=$H54)*(EB$6-$F54+1),$J54/2,$M54,TRUE))/(1-2*_xlfn.NORM.DIST(0,$J54/2,$M54,TRUE))*$D54+($K54="Steady Growth")*(AND(EC$6&gt;=$F54,EC$6&lt;=$H54)*((EC$6-$F54+1)/($J54*($J54+1)/2)*$D54))+($K54="custom")*CustCF!DW54</f>
        <v>0</v>
      </c>
      <c r="ED54" s="95">
        <f>($K54="Bell Curve")*(_xlfn.NORM.DIST(AND(ED$6&gt;=$F54,ED$6&lt;=$H54)*(ED$6-$F54+1),$J54/2,$M54,TRUE)-_xlfn.NORM.DIST(AND(ED$6&gt;=$F54,ED$6&lt;=$H54)*(EC$6-$F54+1),$J54/2,$M54,TRUE))/(1-2*_xlfn.NORM.DIST(0,$J54/2,$M54,TRUE))*$D54+($K54="Steady Growth")*(AND(ED$6&gt;=$F54,ED$6&lt;=$H54)*((ED$6-$F54+1)/($J54*($J54+1)/2)*$D54))+($K54="custom")*CustCF!DX54</f>
        <v>0</v>
      </c>
      <c r="EE54" s="95">
        <f>($K54="Bell Curve")*(_xlfn.NORM.DIST(AND(EE$6&gt;=$F54,EE$6&lt;=$H54)*(EE$6-$F54+1),$J54/2,$M54,TRUE)-_xlfn.NORM.DIST(AND(EE$6&gt;=$F54,EE$6&lt;=$H54)*(ED$6-$F54+1),$J54/2,$M54,TRUE))/(1-2*_xlfn.NORM.DIST(0,$J54/2,$M54,TRUE))*$D54+($K54="Steady Growth")*(AND(EE$6&gt;=$F54,EE$6&lt;=$H54)*((EE$6-$F54+1)/($J54*($J54+1)/2)*$D54))+($K54="custom")*CustCF!DY54</f>
        <v>0</v>
      </c>
      <c r="EF54" s="95">
        <f>($K54="Bell Curve")*(_xlfn.NORM.DIST(AND(EF$6&gt;=$F54,EF$6&lt;=$H54)*(EF$6-$F54+1),$J54/2,$M54,TRUE)-_xlfn.NORM.DIST(AND(EF$6&gt;=$F54,EF$6&lt;=$H54)*(EE$6-$F54+1),$J54/2,$M54,TRUE))/(1-2*_xlfn.NORM.DIST(0,$J54/2,$M54,TRUE))*$D54+($K54="Steady Growth")*(AND(EF$6&gt;=$F54,EF$6&lt;=$H54)*((EF$6-$F54+1)/($J54*($J54+1)/2)*$D54))+($K54="custom")*CustCF!DZ54</f>
        <v>0</v>
      </c>
      <c r="EG54" s="95">
        <f>($K54="Bell Curve")*(_xlfn.NORM.DIST(AND(EG$6&gt;=$F54,EG$6&lt;=$H54)*(EG$6-$F54+1),$J54/2,$M54,TRUE)-_xlfn.NORM.DIST(AND(EG$6&gt;=$F54,EG$6&lt;=$H54)*(EF$6-$F54+1),$J54/2,$M54,TRUE))/(1-2*_xlfn.NORM.DIST(0,$J54/2,$M54,TRUE))*$D54+($K54="Steady Growth")*(AND(EG$6&gt;=$F54,EG$6&lt;=$H54)*((EG$6-$F54+1)/($J54*($J54+1)/2)*$D54))+($K54="custom")*CustCF!EA54</f>
        <v>0</v>
      </c>
      <c r="EH54" s="95">
        <f>($K54="Bell Curve")*(_xlfn.NORM.DIST(AND(EH$6&gt;=$F54,EH$6&lt;=$H54)*(EH$6-$F54+1),$J54/2,$M54,TRUE)-_xlfn.NORM.DIST(AND(EH$6&gt;=$F54,EH$6&lt;=$H54)*(EG$6-$F54+1),$J54/2,$M54,TRUE))/(1-2*_xlfn.NORM.DIST(0,$J54/2,$M54,TRUE))*$D54+($K54="Steady Growth")*(AND(EH$6&gt;=$F54,EH$6&lt;=$H54)*((EH$6-$F54+1)/($J54*($J54+1)/2)*$D54))+($K54="custom")*CustCF!EB54</f>
        <v>0</v>
      </c>
      <c r="EI54" s="95">
        <f>($K54="Bell Curve")*(_xlfn.NORM.DIST(AND(EI$6&gt;=$F54,EI$6&lt;=$H54)*(EI$6-$F54+1),$J54/2,$M54,TRUE)-_xlfn.NORM.DIST(AND(EI$6&gt;=$F54,EI$6&lt;=$H54)*(EH$6-$F54+1),$J54/2,$M54,TRUE))/(1-2*_xlfn.NORM.DIST(0,$J54/2,$M54,TRUE))*$D54+($K54="Steady Growth")*(AND(EI$6&gt;=$F54,EI$6&lt;=$H54)*((EI$6-$F54+1)/($J54*($J54+1)/2)*$D54))+($K54="custom")*CustCF!EC54</f>
        <v>0</v>
      </c>
      <c r="EJ54" s="95">
        <f>($K54="Bell Curve")*(_xlfn.NORM.DIST(AND(EJ$6&gt;=$F54,EJ$6&lt;=$H54)*(EJ$6-$F54+1),$J54/2,$M54,TRUE)-_xlfn.NORM.DIST(AND(EJ$6&gt;=$F54,EJ$6&lt;=$H54)*(EI$6-$F54+1),$J54/2,$M54,TRUE))/(1-2*_xlfn.NORM.DIST(0,$J54/2,$M54,TRUE))*$D54+($K54="Steady Growth")*(AND(EJ$6&gt;=$F54,EJ$6&lt;=$H54)*((EJ$6-$F54+1)/($J54*($J54+1)/2)*$D54))+($K54="custom")*CustCF!ED54</f>
        <v>0</v>
      </c>
      <c r="EK54" s="95">
        <f>($K54="Bell Curve")*(_xlfn.NORM.DIST(AND(EK$6&gt;=$F54,EK$6&lt;=$H54)*(EK$6-$F54+1),$J54/2,$M54,TRUE)-_xlfn.NORM.DIST(AND(EK$6&gt;=$F54,EK$6&lt;=$H54)*(EJ$6-$F54+1),$J54/2,$M54,TRUE))/(1-2*_xlfn.NORM.DIST(0,$J54/2,$M54,TRUE))*$D54+($K54="Steady Growth")*(AND(EK$6&gt;=$F54,EK$6&lt;=$H54)*((EK$6-$F54+1)/($J54*($J54+1)/2)*$D54))+($K54="custom")*CustCF!EE54</f>
        <v>0</v>
      </c>
      <c r="EL54" s="95">
        <f>($K54="Bell Curve")*(_xlfn.NORM.DIST(AND(EL$6&gt;=$F54,EL$6&lt;=$H54)*(EL$6-$F54+1),$J54/2,$M54,TRUE)-_xlfn.NORM.DIST(AND(EL$6&gt;=$F54,EL$6&lt;=$H54)*(EK$6-$F54+1),$J54/2,$M54,TRUE))/(1-2*_xlfn.NORM.DIST(0,$J54/2,$M54,TRUE))*$D54+($K54="Steady Growth")*(AND(EL$6&gt;=$F54,EL$6&lt;=$H54)*((EL$6-$F54+1)/($J54*($J54+1)/2)*$D54))+($K54="custom")*CustCF!EF54</f>
        <v>0</v>
      </c>
      <c r="EM54" s="95">
        <f>($K54="Bell Curve")*(_xlfn.NORM.DIST(AND(EM$6&gt;=$F54,EM$6&lt;=$H54)*(EM$6-$F54+1),$J54/2,$M54,TRUE)-_xlfn.NORM.DIST(AND(EM$6&gt;=$F54,EM$6&lt;=$H54)*(EL$6-$F54+1),$J54/2,$M54,TRUE))/(1-2*_xlfn.NORM.DIST(0,$J54/2,$M54,TRUE))*$D54+($K54="Steady Growth")*(AND(EM$6&gt;=$F54,EM$6&lt;=$H54)*((EM$6-$F54+1)/($J54*($J54+1)/2)*$D54))+($K54="custom")*CustCF!EG54</f>
        <v>0</v>
      </c>
      <c r="EN54" s="95">
        <f>($K54="Bell Curve")*(_xlfn.NORM.DIST(AND(EN$6&gt;=$F54,EN$6&lt;=$H54)*(EN$6-$F54+1),$J54/2,$M54,TRUE)-_xlfn.NORM.DIST(AND(EN$6&gt;=$F54,EN$6&lt;=$H54)*(EM$6-$F54+1),$J54/2,$M54,TRUE))/(1-2*_xlfn.NORM.DIST(0,$J54/2,$M54,TRUE))*$D54+($K54="Steady Growth")*(AND(EN$6&gt;=$F54,EN$6&lt;=$H54)*((EN$6-$F54+1)/($J54*($J54+1)/2)*$D54))+($K54="custom")*CustCF!EH54</f>
        <v>0</v>
      </c>
      <c r="EO54" s="95">
        <f>($K54="Bell Curve")*(_xlfn.NORM.DIST(AND(EO$6&gt;=$F54,EO$6&lt;=$H54)*(EO$6-$F54+1),$J54/2,$M54,TRUE)-_xlfn.NORM.DIST(AND(EO$6&gt;=$F54,EO$6&lt;=$H54)*(EN$6-$F54+1),$J54/2,$M54,TRUE))/(1-2*_xlfn.NORM.DIST(0,$J54/2,$M54,TRUE))*$D54+($K54="Steady Growth")*(AND(EO$6&gt;=$F54,EO$6&lt;=$H54)*((EO$6-$F54+1)/($J54*($J54+1)/2)*$D54))+($K54="custom")*CustCF!EI54</f>
        <v>0</v>
      </c>
      <c r="EP54" s="95">
        <f>($K54="Bell Curve")*(_xlfn.NORM.DIST(AND(EP$6&gt;=$F54,EP$6&lt;=$H54)*(EP$6-$F54+1),$J54/2,$M54,TRUE)-_xlfn.NORM.DIST(AND(EP$6&gt;=$F54,EP$6&lt;=$H54)*(EO$6-$F54+1),$J54/2,$M54,TRUE))/(1-2*_xlfn.NORM.DIST(0,$J54/2,$M54,TRUE))*$D54+($K54="Steady Growth")*(AND(EP$6&gt;=$F54,EP$6&lt;=$H54)*((EP$6-$F54+1)/($J54*($J54+1)/2)*$D54))+($K54="custom")*CustCF!EJ54</f>
        <v>0</v>
      </c>
      <c r="EQ54" s="95">
        <f>($K54="Bell Curve")*(_xlfn.NORM.DIST(AND(EQ$6&gt;=$F54,EQ$6&lt;=$H54)*(EQ$6-$F54+1),$J54/2,$M54,TRUE)-_xlfn.NORM.DIST(AND(EQ$6&gt;=$F54,EQ$6&lt;=$H54)*(EP$6-$F54+1),$J54/2,$M54,TRUE))/(1-2*_xlfn.NORM.DIST(0,$J54/2,$M54,TRUE))*$D54+($K54="Steady Growth")*(AND(EQ$6&gt;=$F54,EQ$6&lt;=$H54)*((EQ$6-$F54+1)/($J54*($J54+1)/2)*$D54))+($K54="custom")*CustCF!EK54</f>
        <v>0</v>
      </c>
      <c r="ER54" s="95">
        <f>($K54="Bell Curve")*(_xlfn.NORM.DIST(AND(ER$6&gt;=$F54,ER$6&lt;=$H54)*(ER$6-$F54+1),$J54/2,$M54,TRUE)-_xlfn.NORM.DIST(AND(ER$6&gt;=$F54,ER$6&lt;=$H54)*(EQ$6-$F54+1),$J54/2,$M54,TRUE))/(1-2*_xlfn.NORM.DIST(0,$J54/2,$M54,TRUE))*$D54+($K54="Steady Growth")*(AND(ER$6&gt;=$F54,ER$6&lt;=$H54)*((ER$6-$F54+1)/($J54*($J54+1)/2)*$D54))+($K54="custom")*CustCF!EL54</f>
        <v>0</v>
      </c>
      <c r="ES54" s="95">
        <f>($K54="Bell Curve")*(_xlfn.NORM.DIST(AND(ES$6&gt;=$F54,ES$6&lt;=$H54)*(ES$6-$F54+1),$J54/2,$M54,TRUE)-_xlfn.NORM.DIST(AND(ES$6&gt;=$F54,ES$6&lt;=$H54)*(ER$6-$F54+1),$J54/2,$M54,TRUE))/(1-2*_xlfn.NORM.DIST(0,$J54/2,$M54,TRUE))*$D54+($K54="Steady Growth")*(AND(ES$6&gt;=$F54,ES$6&lt;=$H54)*((ES$6-$F54+1)/($J54*($J54+1)/2)*$D54))+($K54="custom")*CustCF!EM54</f>
        <v>0</v>
      </c>
      <c r="ET54" s="95">
        <f>($K54="Bell Curve")*(_xlfn.NORM.DIST(AND(ET$6&gt;=$F54,ET$6&lt;=$H54)*(ET$6-$F54+1),$J54/2,$M54,TRUE)-_xlfn.NORM.DIST(AND(ET$6&gt;=$F54,ET$6&lt;=$H54)*(ES$6-$F54+1),$J54/2,$M54,TRUE))/(1-2*_xlfn.NORM.DIST(0,$J54/2,$M54,TRUE))*$D54+($K54="Steady Growth")*(AND(ET$6&gt;=$F54,ET$6&lt;=$H54)*((ET$6-$F54+1)/($J54*($J54+1)/2)*$D54))+($K54="custom")*CustCF!EN54</f>
        <v>0</v>
      </c>
      <c r="EU54" s="95">
        <f>($K54="Bell Curve")*(_xlfn.NORM.DIST(AND(EU$6&gt;=$F54,EU$6&lt;=$H54)*(EU$6-$F54+1),$J54/2,$M54,TRUE)-_xlfn.NORM.DIST(AND(EU$6&gt;=$F54,EU$6&lt;=$H54)*(ET$6-$F54+1),$J54/2,$M54,TRUE))/(1-2*_xlfn.NORM.DIST(0,$J54/2,$M54,TRUE))*$D54+($K54="Steady Growth")*(AND(EU$6&gt;=$F54,EU$6&lt;=$H54)*((EU$6-$F54+1)/($J54*($J54+1)/2)*$D54))+($K54="custom")*CustCF!EO54</f>
        <v>0</v>
      </c>
      <c r="EV54" s="95">
        <f>($K54="Bell Curve")*(_xlfn.NORM.DIST(AND(EV$6&gt;=$F54,EV$6&lt;=$H54)*(EV$6-$F54+1),$J54/2,$M54,TRUE)-_xlfn.NORM.DIST(AND(EV$6&gt;=$F54,EV$6&lt;=$H54)*(EU$6-$F54+1),$J54/2,$M54,TRUE))/(1-2*_xlfn.NORM.DIST(0,$J54/2,$M54,TRUE))*$D54+($K54="Steady Growth")*(AND(EV$6&gt;=$F54,EV$6&lt;=$H54)*((EV$6-$F54+1)/($J54*($J54+1)/2)*$D54))+($K54="custom")*CustCF!EP54</f>
        <v>0</v>
      </c>
      <c r="EW54" s="95">
        <f>($K54="Bell Curve")*(_xlfn.NORM.DIST(AND(EW$6&gt;=$F54,EW$6&lt;=$H54)*(EW$6-$F54+1),$J54/2,$M54,TRUE)-_xlfn.NORM.DIST(AND(EW$6&gt;=$F54,EW$6&lt;=$H54)*(EV$6-$F54+1),$J54/2,$M54,TRUE))/(1-2*_xlfn.NORM.DIST(0,$J54/2,$M54,TRUE))*$D54+($K54="Steady Growth")*(AND(EW$6&gt;=$F54,EW$6&lt;=$H54)*((EW$6-$F54+1)/($J54*($J54+1)/2)*$D54))+($K54="custom")*CustCF!EQ54</f>
        <v>0</v>
      </c>
      <c r="EX54" s="95">
        <f>($K54="Bell Curve")*(_xlfn.NORM.DIST(AND(EX$6&gt;=$F54,EX$6&lt;=$H54)*(EX$6-$F54+1),$J54/2,$M54,TRUE)-_xlfn.NORM.DIST(AND(EX$6&gt;=$F54,EX$6&lt;=$H54)*(EW$6-$F54+1),$J54/2,$M54,TRUE))/(1-2*_xlfn.NORM.DIST(0,$J54/2,$M54,TRUE))*$D54+($K54="Steady Growth")*(AND(EX$6&gt;=$F54,EX$6&lt;=$H54)*((EX$6-$F54+1)/($J54*($J54+1)/2)*$D54))+($K54="custom")*CustCF!ER54</f>
        <v>0</v>
      </c>
      <c r="EY54" s="95">
        <f>($K54="Bell Curve")*(_xlfn.NORM.DIST(AND(EY$6&gt;=$F54,EY$6&lt;=$H54)*(EY$6-$F54+1),$J54/2,$M54,TRUE)-_xlfn.NORM.DIST(AND(EY$6&gt;=$F54,EY$6&lt;=$H54)*(EX$6-$F54+1),$J54/2,$M54,TRUE))/(1-2*_xlfn.NORM.DIST(0,$J54/2,$M54,TRUE))*$D54+($K54="Steady Growth")*(AND(EY$6&gt;=$F54,EY$6&lt;=$H54)*((EY$6-$F54+1)/($J54*($J54+1)/2)*$D54))+($K54="custom")*CustCF!ES54</f>
        <v>0</v>
      </c>
      <c r="EZ54" s="95">
        <f>($K54="Bell Curve")*(_xlfn.NORM.DIST(AND(EZ$6&gt;=$F54,EZ$6&lt;=$H54)*(EZ$6-$F54+1),$J54/2,$M54,TRUE)-_xlfn.NORM.DIST(AND(EZ$6&gt;=$F54,EZ$6&lt;=$H54)*(EY$6-$F54+1),$J54/2,$M54,TRUE))/(1-2*_xlfn.NORM.DIST(0,$J54/2,$M54,TRUE))*$D54+($K54="Steady Growth")*(AND(EZ$6&gt;=$F54,EZ$6&lt;=$H54)*((EZ$6-$F54+1)/($J54*($J54+1)/2)*$D54))+($K54="custom")*CustCF!ET54</f>
        <v>0</v>
      </c>
      <c r="FA54" s="95">
        <f>($K54="Bell Curve")*(_xlfn.NORM.DIST(AND(FA$6&gt;=$F54,FA$6&lt;=$H54)*(FA$6-$F54+1),$J54/2,$M54,TRUE)-_xlfn.NORM.DIST(AND(FA$6&gt;=$F54,FA$6&lt;=$H54)*(EZ$6-$F54+1),$J54/2,$M54,TRUE))/(1-2*_xlfn.NORM.DIST(0,$J54/2,$M54,TRUE))*$D54+($K54="Steady Growth")*(AND(FA$6&gt;=$F54,FA$6&lt;=$H54)*((FA$6-$F54+1)/($J54*($J54+1)/2)*$D54))+($K54="custom")*CustCF!EU54</f>
        <v>0</v>
      </c>
      <c r="FB54" s="95">
        <f>($K54="Bell Curve")*(_xlfn.NORM.DIST(AND(FB$6&gt;=$F54,FB$6&lt;=$H54)*(FB$6-$F54+1),$J54/2,$M54,TRUE)-_xlfn.NORM.DIST(AND(FB$6&gt;=$F54,FB$6&lt;=$H54)*(FA$6-$F54+1),$J54/2,$M54,TRUE))/(1-2*_xlfn.NORM.DIST(0,$J54/2,$M54,TRUE))*$D54+($K54="Steady Growth")*(AND(FB$6&gt;=$F54,FB$6&lt;=$H54)*((FB$6-$F54+1)/($J54*($J54+1)/2)*$D54))+($K54="custom")*CustCF!EV54</f>
        <v>0</v>
      </c>
      <c r="FC54" s="95">
        <f>($K54="Bell Curve")*(_xlfn.NORM.DIST(AND(FC$6&gt;=$F54,FC$6&lt;=$H54)*(FC$6-$F54+1),$J54/2,$M54,TRUE)-_xlfn.NORM.DIST(AND(FC$6&gt;=$F54,FC$6&lt;=$H54)*(FB$6-$F54+1),$J54/2,$M54,TRUE))/(1-2*_xlfn.NORM.DIST(0,$J54/2,$M54,TRUE))*$D54+($K54="Steady Growth")*(AND(FC$6&gt;=$F54,FC$6&lt;=$H54)*((FC$6-$F54+1)/($J54*($J54+1)/2)*$D54))+($K54="custom")*CustCF!EW54</f>
        <v>0</v>
      </c>
      <c r="FD54" s="95">
        <f>($K54="Bell Curve")*(_xlfn.NORM.DIST(AND(FD$6&gt;=$F54,FD$6&lt;=$H54)*(FD$6-$F54+1),$J54/2,$M54,TRUE)-_xlfn.NORM.DIST(AND(FD$6&gt;=$F54,FD$6&lt;=$H54)*(FC$6-$F54+1),$J54/2,$M54,TRUE))/(1-2*_xlfn.NORM.DIST(0,$J54/2,$M54,TRUE))*$D54+($K54="Steady Growth")*(AND(FD$6&gt;=$F54,FD$6&lt;=$H54)*((FD$6-$F54+1)/($J54*($J54+1)/2)*$D54))+($K54="custom")*CustCF!EX54</f>
        <v>0</v>
      </c>
      <c r="FE54" s="95">
        <f>($K54="Bell Curve")*(_xlfn.NORM.DIST(AND(FE$6&gt;=$F54,FE$6&lt;=$H54)*(FE$6-$F54+1),$J54/2,$M54,TRUE)-_xlfn.NORM.DIST(AND(FE$6&gt;=$F54,FE$6&lt;=$H54)*(FD$6-$F54+1),$J54/2,$M54,TRUE))/(1-2*_xlfn.NORM.DIST(0,$J54/2,$M54,TRUE))*$D54+($K54="Steady Growth")*(AND(FE$6&gt;=$F54,FE$6&lt;=$H54)*((FE$6-$F54+1)/($J54*($J54+1)/2)*$D54))+($K54="custom")*CustCF!EY54</f>
        <v>0</v>
      </c>
      <c r="FF54" s="95">
        <f>($K54="Bell Curve")*(_xlfn.NORM.DIST(AND(FF$6&gt;=$F54,FF$6&lt;=$H54)*(FF$6-$F54+1),$J54/2,$M54,TRUE)-_xlfn.NORM.DIST(AND(FF$6&gt;=$F54,FF$6&lt;=$H54)*(FE$6-$F54+1),$J54/2,$M54,TRUE))/(1-2*_xlfn.NORM.DIST(0,$J54/2,$M54,TRUE))*$D54+($K54="Steady Growth")*(AND(FF$6&gt;=$F54,FF$6&lt;=$H54)*((FF$6-$F54+1)/($J54*($J54+1)/2)*$D54))+($K54="custom")*CustCF!EZ54</f>
        <v>0</v>
      </c>
      <c r="FG54" s="95">
        <f>($K54="Bell Curve")*(_xlfn.NORM.DIST(AND(FG$6&gt;=$F54,FG$6&lt;=$H54)*(FG$6-$F54+1),$J54/2,$M54,TRUE)-_xlfn.NORM.DIST(AND(FG$6&gt;=$F54,FG$6&lt;=$H54)*(FF$6-$F54+1),$J54/2,$M54,TRUE))/(1-2*_xlfn.NORM.DIST(0,$J54/2,$M54,TRUE))*$D54+($K54="Steady Growth")*(AND(FG$6&gt;=$F54,FG$6&lt;=$H54)*((FG$6-$F54+1)/($J54*($J54+1)/2)*$D54))+($K54="custom")*CustCF!FA54</f>
        <v>0</v>
      </c>
      <c r="FH54" s="95">
        <f>($K54="Bell Curve")*(_xlfn.NORM.DIST(AND(FH$6&gt;=$F54,FH$6&lt;=$H54)*(FH$6-$F54+1),$J54/2,$M54,TRUE)-_xlfn.NORM.DIST(AND(FH$6&gt;=$F54,FH$6&lt;=$H54)*(FG$6-$F54+1),$J54/2,$M54,TRUE))/(1-2*_xlfn.NORM.DIST(0,$J54/2,$M54,TRUE))*$D54+($K54="Steady Growth")*(AND(FH$6&gt;=$F54,FH$6&lt;=$H54)*((FH$6-$F54+1)/($J54*($J54+1)/2)*$D54))+($K54="custom")*CustCF!FB54</f>
        <v>0</v>
      </c>
      <c r="FI54" s="95">
        <f>($K54="Bell Curve")*(_xlfn.NORM.DIST(AND(FI$6&gt;=$F54,FI$6&lt;=$H54)*(FI$6-$F54+1),$J54/2,$M54,TRUE)-_xlfn.NORM.DIST(AND(FI$6&gt;=$F54,FI$6&lt;=$H54)*(FH$6-$F54+1),$J54/2,$M54,TRUE))/(1-2*_xlfn.NORM.DIST(0,$J54/2,$M54,TRUE))*$D54+($K54="Steady Growth")*(AND(FI$6&gt;=$F54,FI$6&lt;=$H54)*((FI$6-$F54+1)/($J54*($J54+1)/2)*$D54))+($K54="custom")*CustCF!FC54</f>
        <v>0</v>
      </c>
      <c r="FJ54" s="95">
        <f>($K54="Bell Curve")*(_xlfn.NORM.DIST(AND(FJ$6&gt;=$F54,FJ$6&lt;=$H54)*(FJ$6-$F54+1),$J54/2,$M54,TRUE)-_xlfn.NORM.DIST(AND(FJ$6&gt;=$F54,FJ$6&lt;=$H54)*(FI$6-$F54+1),$J54/2,$M54,TRUE))/(1-2*_xlfn.NORM.DIST(0,$J54/2,$M54,TRUE))*$D54+($K54="Steady Growth")*(AND(FJ$6&gt;=$F54,FJ$6&lt;=$H54)*((FJ$6-$F54+1)/($J54*($J54+1)/2)*$D54))+($K54="custom")*CustCF!FD54</f>
        <v>0</v>
      </c>
      <c r="FK54" s="95">
        <f>($K54="Bell Curve")*(_xlfn.NORM.DIST(AND(FK$6&gt;=$F54,FK$6&lt;=$H54)*(FK$6-$F54+1),$J54/2,$M54,TRUE)-_xlfn.NORM.DIST(AND(FK$6&gt;=$F54,FK$6&lt;=$H54)*(FJ$6-$F54+1),$J54/2,$M54,TRUE))/(1-2*_xlfn.NORM.DIST(0,$J54/2,$M54,TRUE))*$D54+($K54="Steady Growth")*(AND(FK$6&gt;=$F54,FK$6&lt;=$H54)*((FK$6-$F54+1)/($J54*($J54+1)/2)*$D54))+($K54="custom")*CustCF!FE54</f>
        <v>0</v>
      </c>
      <c r="FL54" s="95">
        <f>($K54="Bell Curve")*(_xlfn.NORM.DIST(AND(FL$6&gt;=$F54,FL$6&lt;=$H54)*(FL$6-$F54+1),$J54/2,$M54,TRUE)-_xlfn.NORM.DIST(AND(FL$6&gt;=$F54,FL$6&lt;=$H54)*(FK$6-$F54+1),$J54/2,$M54,TRUE))/(1-2*_xlfn.NORM.DIST(0,$J54/2,$M54,TRUE))*$D54+($K54="Steady Growth")*(AND(FL$6&gt;=$F54,FL$6&lt;=$H54)*((FL$6-$F54+1)/($J54*($J54+1)/2)*$D54))+($K54="custom")*CustCF!FF54</f>
        <v>0</v>
      </c>
      <c r="FM54" s="95">
        <f>($K54="Bell Curve")*(_xlfn.NORM.DIST(AND(FM$6&gt;=$F54,FM$6&lt;=$H54)*(FM$6-$F54+1),$J54/2,$M54,TRUE)-_xlfn.NORM.DIST(AND(FM$6&gt;=$F54,FM$6&lt;=$H54)*(FL$6-$F54+1),$J54/2,$M54,TRUE))/(1-2*_xlfn.NORM.DIST(0,$J54/2,$M54,TRUE))*$D54+($K54="Steady Growth")*(AND(FM$6&gt;=$F54,FM$6&lt;=$H54)*((FM$6-$F54+1)/($J54*($J54+1)/2)*$D54))+($K54="custom")*CustCF!FG54</f>
        <v>0</v>
      </c>
      <c r="FN54" s="95">
        <f>($K54="Bell Curve")*(_xlfn.NORM.DIST(AND(FN$6&gt;=$F54,FN$6&lt;=$H54)*(FN$6-$F54+1),$J54/2,$M54,TRUE)-_xlfn.NORM.DIST(AND(FN$6&gt;=$F54,FN$6&lt;=$H54)*(FM$6-$F54+1),$J54/2,$M54,TRUE))/(1-2*_xlfn.NORM.DIST(0,$J54/2,$M54,TRUE))*$D54+($K54="Steady Growth")*(AND(FN$6&gt;=$F54,FN$6&lt;=$H54)*((FN$6-$F54+1)/($J54*($J54+1)/2)*$D54))+($K54="custom")*CustCF!FH54</f>
        <v>0</v>
      </c>
      <c r="FO54" s="95">
        <f>($K54="Bell Curve")*(_xlfn.NORM.DIST(AND(FO$6&gt;=$F54,FO$6&lt;=$H54)*(FO$6-$F54+1),$J54/2,$M54,TRUE)-_xlfn.NORM.DIST(AND(FO$6&gt;=$F54,FO$6&lt;=$H54)*(FN$6-$F54+1),$J54/2,$M54,TRUE))/(1-2*_xlfn.NORM.DIST(0,$J54/2,$M54,TRUE))*$D54+($K54="Steady Growth")*(AND(FO$6&gt;=$F54,FO$6&lt;=$H54)*((FO$6-$F54+1)/($J54*($J54+1)/2)*$D54))+($K54="custom")*CustCF!FI54</f>
        <v>0</v>
      </c>
      <c r="FP54" s="95">
        <f>($K54="Bell Curve")*(_xlfn.NORM.DIST(AND(FP$6&gt;=$F54,FP$6&lt;=$H54)*(FP$6-$F54+1),$J54/2,$M54,TRUE)-_xlfn.NORM.DIST(AND(FP$6&gt;=$F54,FP$6&lt;=$H54)*(FO$6-$F54+1),$J54/2,$M54,TRUE))/(1-2*_xlfn.NORM.DIST(0,$J54/2,$M54,TRUE))*$D54+($K54="Steady Growth")*(AND(FP$6&gt;=$F54,FP$6&lt;=$H54)*((FP$6-$F54+1)/($J54*($J54+1)/2)*$D54))+($K54="custom")*CustCF!FJ54</f>
        <v>0</v>
      </c>
      <c r="FQ54" s="95">
        <f>($K54="Bell Curve")*(_xlfn.NORM.DIST(AND(FQ$6&gt;=$F54,FQ$6&lt;=$H54)*(FQ$6-$F54+1),$J54/2,$M54,TRUE)-_xlfn.NORM.DIST(AND(FQ$6&gt;=$F54,FQ$6&lt;=$H54)*(FP$6-$F54+1),$J54/2,$M54,TRUE))/(1-2*_xlfn.NORM.DIST(0,$J54/2,$M54,TRUE))*$D54+($K54="Steady Growth")*(AND(FQ$6&gt;=$F54,FQ$6&lt;=$H54)*((FQ$6-$F54+1)/($J54*($J54+1)/2)*$D54))+($K54="custom")*CustCF!FK54</f>
        <v>0</v>
      </c>
      <c r="FR54" s="95">
        <f>($K54="Bell Curve")*(_xlfn.NORM.DIST(AND(FR$6&gt;=$F54,FR$6&lt;=$H54)*(FR$6-$F54+1),$J54/2,$M54,TRUE)-_xlfn.NORM.DIST(AND(FR$6&gt;=$F54,FR$6&lt;=$H54)*(FQ$6-$F54+1),$J54/2,$M54,TRUE))/(1-2*_xlfn.NORM.DIST(0,$J54/2,$M54,TRUE))*$D54+($K54="Steady Growth")*(AND(FR$6&gt;=$F54,FR$6&lt;=$H54)*((FR$6-$F54+1)/($J54*($J54+1)/2)*$D54))+($K54="custom")*CustCF!FL54</f>
        <v>0</v>
      </c>
      <c r="FS54" s="95">
        <f>($K54="Bell Curve")*(_xlfn.NORM.DIST(AND(FS$6&gt;=$F54,FS$6&lt;=$H54)*(FS$6-$F54+1),$J54/2,$M54,TRUE)-_xlfn.NORM.DIST(AND(FS$6&gt;=$F54,FS$6&lt;=$H54)*(FR$6-$F54+1),$J54/2,$M54,TRUE))/(1-2*_xlfn.NORM.DIST(0,$J54/2,$M54,TRUE))*$D54+($K54="Steady Growth")*(AND(FS$6&gt;=$F54,FS$6&lt;=$H54)*((FS$6-$F54+1)/($J54*($J54+1)/2)*$D54))+($K54="custom")*CustCF!FM54</f>
        <v>0</v>
      </c>
      <c r="FT54" s="95">
        <f>($K54="Bell Curve")*(_xlfn.NORM.DIST(AND(FT$6&gt;=$F54,FT$6&lt;=$H54)*(FT$6-$F54+1),$J54/2,$M54,TRUE)-_xlfn.NORM.DIST(AND(FT$6&gt;=$F54,FT$6&lt;=$H54)*(FS$6-$F54+1),$J54/2,$M54,TRUE))/(1-2*_xlfn.NORM.DIST(0,$J54/2,$M54,TRUE))*$D54+($K54="Steady Growth")*(AND(FT$6&gt;=$F54,FT$6&lt;=$H54)*((FT$6-$F54+1)/($J54*($J54+1)/2)*$D54))+($K54="custom")*CustCF!FN54</f>
        <v>0</v>
      </c>
      <c r="FU54" s="95">
        <f>($K54="Bell Curve")*(_xlfn.NORM.DIST(AND(FU$6&gt;=$F54,FU$6&lt;=$H54)*(FU$6-$F54+1),$J54/2,$M54,TRUE)-_xlfn.NORM.DIST(AND(FU$6&gt;=$F54,FU$6&lt;=$H54)*(FT$6-$F54+1),$J54/2,$M54,TRUE))/(1-2*_xlfn.NORM.DIST(0,$J54/2,$M54,TRUE))*$D54+($K54="Steady Growth")*(AND(FU$6&gt;=$F54,FU$6&lt;=$H54)*((FU$6-$F54+1)/($J54*($J54+1)/2)*$D54))+($K54="custom")*CustCF!FO54</f>
        <v>0</v>
      </c>
      <c r="FV54" s="95">
        <f>($K54="Bell Curve")*(_xlfn.NORM.DIST(AND(FV$6&gt;=$F54,FV$6&lt;=$H54)*(FV$6-$F54+1),$J54/2,$M54,TRUE)-_xlfn.NORM.DIST(AND(FV$6&gt;=$F54,FV$6&lt;=$H54)*(FU$6-$F54+1),$J54/2,$M54,TRUE))/(1-2*_xlfn.NORM.DIST(0,$J54/2,$M54,TRUE))*$D54+($K54="Steady Growth")*(AND(FV$6&gt;=$F54,FV$6&lt;=$H54)*((FV$6-$F54+1)/($J54*($J54+1)/2)*$D54))+($K54="custom")*CustCF!FP54</f>
        <v>0</v>
      </c>
      <c r="FW54" s="95">
        <f>($K54="Bell Curve")*(_xlfn.NORM.DIST(AND(FW$6&gt;=$F54,FW$6&lt;=$H54)*(FW$6-$F54+1),$J54/2,$M54,TRUE)-_xlfn.NORM.DIST(AND(FW$6&gt;=$F54,FW$6&lt;=$H54)*(FV$6-$F54+1),$J54/2,$M54,TRUE))/(1-2*_xlfn.NORM.DIST(0,$J54/2,$M54,TRUE))*$D54+($K54="Steady Growth")*(AND(FW$6&gt;=$F54,FW$6&lt;=$H54)*((FW$6-$F54+1)/($J54*($J54+1)/2)*$D54))+($K54="custom")*CustCF!FQ54</f>
        <v>0</v>
      </c>
      <c r="FX54" s="95">
        <f>($K54="Bell Curve")*(_xlfn.NORM.DIST(AND(FX$6&gt;=$F54,FX$6&lt;=$H54)*(FX$6-$F54+1),$J54/2,$M54,TRUE)-_xlfn.NORM.DIST(AND(FX$6&gt;=$F54,FX$6&lt;=$H54)*(FW$6-$F54+1),$J54/2,$M54,TRUE))/(1-2*_xlfn.NORM.DIST(0,$J54/2,$M54,TRUE))*$D54+($K54="Steady Growth")*(AND(FX$6&gt;=$F54,FX$6&lt;=$H54)*((FX$6-$F54+1)/($J54*($J54+1)/2)*$D54))+($K54="custom")*CustCF!FR54</f>
        <v>0</v>
      </c>
      <c r="FY54" s="95">
        <f>($K54="Bell Curve")*(_xlfn.NORM.DIST(AND(FY$6&gt;=$F54,FY$6&lt;=$H54)*(FY$6-$F54+1),$J54/2,$M54,TRUE)-_xlfn.NORM.DIST(AND(FY$6&gt;=$F54,FY$6&lt;=$H54)*(FX$6-$F54+1),$J54/2,$M54,TRUE))/(1-2*_xlfn.NORM.DIST(0,$J54/2,$M54,TRUE))*$D54+($K54="Steady Growth")*(AND(FY$6&gt;=$F54,FY$6&lt;=$H54)*((FY$6-$F54+1)/($J54*($J54+1)/2)*$D54))+($K54="custom")*CustCF!FS54</f>
        <v>0</v>
      </c>
      <c r="FZ54" s="95">
        <f>($K54="Bell Curve")*(_xlfn.NORM.DIST(AND(FZ$6&gt;=$F54,FZ$6&lt;=$H54)*(FZ$6-$F54+1),$J54/2,$M54,TRUE)-_xlfn.NORM.DIST(AND(FZ$6&gt;=$F54,FZ$6&lt;=$H54)*(FY$6-$F54+1),$J54/2,$M54,TRUE))/(1-2*_xlfn.NORM.DIST(0,$J54/2,$M54,TRUE))*$D54+($K54="Steady Growth")*(AND(FZ$6&gt;=$F54,FZ$6&lt;=$H54)*((FZ$6-$F54+1)/($J54*($J54+1)/2)*$D54))+($K54="custom")*CustCF!FT54</f>
        <v>0</v>
      </c>
      <c r="GA54" s="95">
        <f>($K54="Bell Curve")*(_xlfn.NORM.DIST(AND(GA$6&gt;=$F54,GA$6&lt;=$H54)*(GA$6-$F54+1),$J54/2,$M54,TRUE)-_xlfn.NORM.DIST(AND(GA$6&gt;=$F54,GA$6&lt;=$H54)*(FZ$6-$F54+1),$J54/2,$M54,TRUE))/(1-2*_xlfn.NORM.DIST(0,$J54/2,$M54,TRUE))*$D54+($K54="Steady Growth")*(AND(GA$6&gt;=$F54,GA$6&lt;=$H54)*((GA$6-$F54+1)/($J54*($J54+1)/2)*$D54))+($K54="custom")*CustCF!FU54</f>
        <v>0</v>
      </c>
      <c r="GB54" s="95">
        <f>($K54="Bell Curve")*(_xlfn.NORM.DIST(AND(GB$6&gt;=$F54,GB$6&lt;=$H54)*(GB$6-$F54+1),$J54/2,$M54,TRUE)-_xlfn.NORM.DIST(AND(GB$6&gt;=$F54,GB$6&lt;=$H54)*(GA$6-$F54+1),$J54/2,$M54,TRUE))/(1-2*_xlfn.NORM.DIST(0,$J54/2,$M54,TRUE))*$D54+($K54="Steady Growth")*(AND(GB$6&gt;=$F54,GB$6&lt;=$H54)*((GB$6-$F54+1)/($J54*($J54+1)/2)*$D54))+($K54="custom")*CustCF!FV54</f>
        <v>0</v>
      </c>
      <c r="GC54" s="95">
        <f>($K54="Bell Curve")*(_xlfn.NORM.DIST(AND(GC$6&gt;=$F54,GC$6&lt;=$H54)*(GC$6-$F54+1),$J54/2,$M54,TRUE)-_xlfn.NORM.DIST(AND(GC$6&gt;=$F54,GC$6&lt;=$H54)*(GB$6-$F54+1),$J54/2,$M54,TRUE))/(1-2*_xlfn.NORM.DIST(0,$J54/2,$M54,TRUE))*$D54+($K54="Steady Growth")*(AND(GC$6&gt;=$F54,GC$6&lt;=$H54)*((GC$6-$F54+1)/($J54*($J54+1)/2)*$D54))+($K54="custom")*CustCF!FW54</f>
        <v>0</v>
      </c>
      <c r="GD54" s="95">
        <f>($K54="Bell Curve")*(_xlfn.NORM.DIST(AND(GD$6&gt;=$F54,GD$6&lt;=$H54)*(GD$6-$F54+1),$J54/2,$M54,TRUE)-_xlfn.NORM.DIST(AND(GD$6&gt;=$F54,GD$6&lt;=$H54)*(GC$6-$F54+1),$J54/2,$M54,TRUE))/(1-2*_xlfn.NORM.DIST(0,$J54/2,$M54,TRUE))*$D54+($K54="Steady Growth")*(AND(GD$6&gt;=$F54,GD$6&lt;=$H54)*((GD$6-$F54+1)/($J54*($J54+1)/2)*$D54))+($K54="custom")*CustCF!FX54</f>
        <v>0</v>
      </c>
      <c r="GE54" s="95">
        <f>($K54="Bell Curve")*(_xlfn.NORM.DIST(AND(GE$6&gt;=$F54,GE$6&lt;=$H54)*(GE$6-$F54+1),$J54/2,$M54,TRUE)-_xlfn.NORM.DIST(AND(GE$6&gt;=$F54,GE$6&lt;=$H54)*(GD$6-$F54+1),$J54/2,$M54,TRUE))/(1-2*_xlfn.NORM.DIST(0,$J54/2,$M54,TRUE))*$D54+($K54="Steady Growth")*(AND(GE$6&gt;=$F54,GE$6&lt;=$H54)*((GE$6-$F54+1)/($J54*($J54+1)/2)*$D54))+($K54="custom")*CustCF!FY54</f>
        <v>0</v>
      </c>
      <c r="GF54" s="95">
        <f>($K54="Bell Curve")*(_xlfn.NORM.DIST(AND(GF$6&gt;=$F54,GF$6&lt;=$H54)*(GF$6-$F54+1),$J54/2,$M54,TRUE)-_xlfn.NORM.DIST(AND(GF$6&gt;=$F54,GF$6&lt;=$H54)*(GE$6-$F54+1),$J54/2,$M54,TRUE))/(1-2*_xlfn.NORM.DIST(0,$J54/2,$M54,TRUE))*$D54+($K54="Steady Growth")*(AND(GF$6&gt;=$F54,GF$6&lt;=$H54)*((GF$6-$F54+1)/($J54*($J54+1)/2)*$D54))+($K54="custom")*CustCF!FZ54</f>
        <v>0</v>
      </c>
      <c r="GG54" s="95">
        <f>($K54="Bell Curve")*(_xlfn.NORM.DIST(AND(GG$6&gt;=$F54,GG$6&lt;=$H54)*(GG$6-$F54+1),$J54/2,$M54,TRUE)-_xlfn.NORM.DIST(AND(GG$6&gt;=$F54,GG$6&lt;=$H54)*(GF$6-$F54+1),$J54/2,$M54,TRUE))/(1-2*_xlfn.NORM.DIST(0,$J54/2,$M54,TRUE))*$D54+($K54="Steady Growth")*(AND(GG$6&gt;=$F54,GG$6&lt;=$H54)*((GG$6-$F54+1)/($J54*($J54+1)/2)*$D54))+($K54="custom")*CustCF!GA54</f>
        <v>0</v>
      </c>
      <c r="GH54" s="95">
        <f>($K54="Bell Curve")*(_xlfn.NORM.DIST(AND(GH$6&gt;=$F54,GH$6&lt;=$H54)*(GH$6-$F54+1),$J54/2,$M54,TRUE)-_xlfn.NORM.DIST(AND(GH$6&gt;=$F54,GH$6&lt;=$H54)*(GG$6-$F54+1),$J54/2,$M54,TRUE))/(1-2*_xlfn.NORM.DIST(0,$J54/2,$M54,TRUE))*$D54+($K54="Steady Growth")*(AND(GH$6&gt;=$F54,GH$6&lt;=$H54)*((GH$6-$F54+1)/($J54*($J54+1)/2)*$D54))+($K54="custom")*CustCF!GB54</f>
        <v>0</v>
      </c>
      <c r="GI54" s="95">
        <f>($K54="Bell Curve")*(_xlfn.NORM.DIST(AND(GI$6&gt;=$F54,GI$6&lt;=$H54)*(GI$6-$F54+1),$J54/2,$M54,TRUE)-_xlfn.NORM.DIST(AND(GI$6&gt;=$F54,GI$6&lt;=$H54)*(GH$6-$F54+1),$J54/2,$M54,TRUE))/(1-2*_xlfn.NORM.DIST(0,$J54/2,$M54,TRUE))*$D54+($K54="Steady Growth")*(AND(GI$6&gt;=$F54,GI$6&lt;=$H54)*((GI$6-$F54+1)/($J54*($J54+1)/2)*$D54))+($K54="custom")*CustCF!GC54</f>
        <v>0</v>
      </c>
      <c r="GJ54" s="95">
        <f>($K54="Bell Curve")*(_xlfn.NORM.DIST(AND(GJ$6&gt;=$F54,GJ$6&lt;=$H54)*(GJ$6-$F54+1),$J54/2,$M54,TRUE)-_xlfn.NORM.DIST(AND(GJ$6&gt;=$F54,GJ$6&lt;=$H54)*(GI$6-$F54+1),$J54/2,$M54,TRUE))/(1-2*_xlfn.NORM.DIST(0,$J54/2,$M54,TRUE))*$D54+($K54="Steady Growth")*(AND(GJ$6&gt;=$F54,GJ$6&lt;=$H54)*((GJ$6-$F54+1)/($J54*($J54+1)/2)*$D54))+($K54="custom")*CustCF!GD54</f>
        <v>0</v>
      </c>
      <c r="GK54" s="95">
        <f>($K54="Bell Curve")*(_xlfn.NORM.DIST(AND(GK$6&gt;=$F54,GK$6&lt;=$H54)*(GK$6-$F54+1),$J54/2,$M54,TRUE)-_xlfn.NORM.DIST(AND(GK$6&gt;=$F54,GK$6&lt;=$H54)*(GJ$6-$F54+1),$J54/2,$M54,TRUE))/(1-2*_xlfn.NORM.DIST(0,$J54/2,$M54,TRUE))*$D54+($K54="Steady Growth")*(AND(GK$6&gt;=$F54,GK$6&lt;=$H54)*((GK$6-$F54+1)/($J54*($J54+1)/2)*$D54))+($K54="custom")*CustCF!GE54</f>
        <v>0</v>
      </c>
      <c r="GL54" s="95">
        <f>($K54="Bell Curve")*(_xlfn.NORM.DIST(AND(GL$6&gt;=$F54,GL$6&lt;=$H54)*(GL$6-$F54+1),$J54/2,$M54,TRUE)-_xlfn.NORM.DIST(AND(GL$6&gt;=$F54,GL$6&lt;=$H54)*(GK$6-$F54+1),$J54/2,$M54,TRUE))/(1-2*_xlfn.NORM.DIST(0,$J54/2,$M54,TRUE))*$D54+($K54="Steady Growth")*(AND(GL$6&gt;=$F54,GL$6&lt;=$H54)*((GL$6-$F54+1)/($J54*($J54+1)/2)*$D54))+($K54="custom")*CustCF!GF54</f>
        <v>0</v>
      </c>
      <c r="GM54" s="95">
        <f>($K54="Bell Curve")*(_xlfn.NORM.DIST(AND(GM$6&gt;=$F54,GM$6&lt;=$H54)*(GM$6-$F54+1),$J54/2,$M54,TRUE)-_xlfn.NORM.DIST(AND(GM$6&gt;=$F54,GM$6&lt;=$H54)*(GL$6-$F54+1),$J54/2,$M54,TRUE))/(1-2*_xlfn.NORM.DIST(0,$J54/2,$M54,TRUE))*$D54+($K54="Steady Growth")*(AND(GM$6&gt;=$F54,GM$6&lt;=$H54)*((GM$6-$F54+1)/($J54*($J54+1)/2)*$D54))+($K54="custom")*CustCF!GG54</f>
        <v>0</v>
      </c>
      <c r="GN54" s="268">
        <f>($K54="Bell Curve")*(_xlfn.NORM.DIST(AND(GN$6&gt;=$F54,GN$6&lt;=$H54)*(GN$6-$F54+1),$J54/2,$M54,TRUE)-_xlfn.NORM.DIST(AND(GN$6&gt;=$F54,GN$6&lt;=$H54)*(GM$6-$F54+1),$J54/2,$M54,TRUE))/(1-2*_xlfn.NORM.DIST(0,$J54/2,$M54,TRUE))*$D54+($K54="Steady Growth")*(AND(GN$6&gt;=$F54,GN$6&lt;=$H54)*((GN$6-$F54+1)/($J54*($J54+1)/2)*$D54))+($K54="custom")*CustCF!GH54</f>
        <v>0</v>
      </c>
      <c r="GO54" s="1"/>
      <c r="GP54" s="67"/>
    </row>
    <row r="55" spans="1:198" customFormat="1" hidden="1" outlineLevel="1" x14ac:dyDescent="0.75">
      <c r="A55" s="1"/>
      <c r="B55" s="1"/>
      <c r="C55" s="262">
        <f>Budget!T30</f>
        <v>0</v>
      </c>
      <c r="D55" s="19">
        <f>Budget!U30</f>
        <v>0</v>
      </c>
      <c r="E55" s="19" t="str">
        <f t="shared" si="33"/>
        <v/>
      </c>
      <c r="F55" s="263">
        <v>0</v>
      </c>
      <c r="G55" s="257">
        <f>IF(L55="custom",CustCF!F55,INDEX($P$8:$GN$8,MATCH(F55,$P$6:$GN$6,0)))</f>
        <v>46053</v>
      </c>
      <c r="H55" s="263">
        <v>0</v>
      </c>
      <c r="I55" s="257">
        <f>IF(L55="custom",CustCF!G55,INDEX($P$8:$GN$8,MATCH(H55,$P$6:$GN$6,0)))</f>
        <v>46053</v>
      </c>
      <c r="J55" s="260">
        <f t="shared" si="34"/>
        <v>1</v>
      </c>
      <c r="K55" s="265" t="s">
        <v>116</v>
      </c>
      <c r="L55" s="266" t="s">
        <v>141</v>
      </c>
      <c r="M55" s="267">
        <f t="shared" si="35"/>
        <v>9</v>
      </c>
      <c r="N55" s="18">
        <f t="shared" si="26"/>
        <v>0</v>
      </c>
      <c r="O55" s="1372">
        <f t="shared" si="16"/>
        <v>0</v>
      </c>
      <c r="P55" s="95">
        <f>($K55="Bell Curve")*(_xlfn.NORM.DIST(AND(P$6&gt;=$F55,P$6&lt;=$H55)*(P$6-$F55+1),$J55/2,$M55,TRUE)-_xlfn.NORM.DIST(AND(P$6&gt;=$F55,P$6&lt;=$H55)*(O$6-$F55+1),$J55/2,$M55,TRUE))/(1-2*_xlfn.NORM.DIST(0,$J55/2,$M55,TRUE))*$D55+($K55="Steady Growth")*(AND(P$6&gt;=$F55,P$6&lt;=$H55)*((P$6-$F55+1)/($J55*($J55+1)/2)*$D55))+($K55="custom")*CustCF!J55</f>
        <v>0</v>
      </c>
      <c r="Q55" s="95">
        <f>($K55="Bell Curve")*(_xlfn.NORM.DIST(AND(Q$6&gt;=$F55,Q$6&lt;=$H55)*(Q$6-$F55+1),$J55/2,$M55,TRUE)-_xlfn.NORM.DIST(AND(Q$6&gt;=$F55,Q$6&lt;=$H55)*(P$6-$F55+1),$J55/2,$M55,TRUE))/(1-2*_xlfn.NORM.DIST(0,$J55/2,$M55,TRUE))*$D55+($K55="Steady Growth")*(AND(Q$6&gt;=$F55,Q$6&lt;=$H55)*((Q$6-$F55+1)/($J55*($J55+1)/2)*$D55))+($K55="custom")*CustCF!K55</f>
        <v>0</v>
      </c>
      <c r="R55" s="95">
        <f>($K55="Bell Curve")*(_xlfn.NORM.DIST(AND(R$6&gt;=$F55,R$6&lt;=$H55)*(R$6-$F55+1),$J55/2,$M55,TRUE)-_xlfn.NORM.DIST(AND(R$6&gt;=$F55,R$6&lt;=$H55)*(Q$6-$F55+1),$J55/2,$M55,TRUE))/(1-2*_xlfn.NORM.DIST(0,$J55/2,$M55,TRUE))*$D55+($K55="Steady Growth")*(AND(R$6&gt;=$F55,R$6&lt;=$H55)*((R$6-$F55+1)/($J55*($J55+1)/2)*$D55))+($K55="custom")*CustCF!L55</f>
        <v>0</v>
      </c>
      <c r="S55" s="95">
        <f>($K55="Bell Curve")*(_xlfn.NORM.DIST(AND(S$6&gt;=$F55,S$6&lt;=$H55)*(S$6-$F55+1),$J55/2,$M55,TRUE)-_xlfn.NORM.DIST(AND(S$6&gt;=$F55,S$6&lt;=$H55)*(R$6-$F55+1),$J55/2,$M55,TRUE))/(1-2*_xlfn.NORM.DIST(0,$J55/2,$M55,TRUE))*$D55+($K55="Steady Growth")*(AND(S$6&gt;=$F55,S$6&lt;=$H55)*((S$6-$F55+1)/($J55*($J55+1)/2)*$D55))+($K55="custom")*CustCF!M55</f>
        <v>0</v>
      </c>
      <c r="T55" s="95">
        <f>($K55="Bell Curve")*(_xlfn.NORM.DIST(AND(T$6&gt;=$F55,T$6&lt;=$H55)*(T$6-$F55+1),$J55/2,$M55,TRUE)-_xlfn.NORM.DIST(AND(T$6&gt;=$F55,T$6&lt;=$H55)*(S$6-$F55+1),$J55/2,$M55,TRUE))/(1-2*_xlfn.NORM.DIST(0,$J55/2,$M55,TRUE))*$D55+($K55="Steady Growth")*(AND(T$6&gt;=$F55,T$6&lt;=$H55)*((T$6-$F55+1)/($J55*($J55+1)/2)*$D55))+($K55="custom")*CustCF!N55</f>
        <v>0</v>
      </c>
      <c r="U55" s="95">
        <f>($K55="Bell Curve")*(_xlfn.NORM.DIST(AND(U$6&gt;=$F55,U$6&lt;=$H55)*(U$6-$F55+1),$J55/2,$M55,TRUE)-_xlfn.NORM.DIST(AND(U$6&gt;=$F55,U$6&lt;=$H55)*(T$6-$F55+1),$J55/2,$M55,TRUE))/(1-2*_xlfn.NORM.DIST(0,$J55/2,$M55,TRUE))*$D55+($K55="Steady Growth")*(AND(U$6&gt;=$F55,U$6&lt;=$H55)*((U$6-$F55+1)/($J55*($J55+1)/2)*$D55))+($K55="custom")*CustCF!O55</f>
        <v>0</v>
      </c>
      <c r="V55" s="95">
        <f>($K55="Bell Curve")*(_xlfn.NORM.DIST(AND(V$6&gt;=$F55,V$6&lt;=$H55)*(V$6-$F55+1),$J55/2,$M55,TRUE)-_xlfn.NORM.DIST(AND(V$6&gt;=$F55,V$6&lt;=$H55)*(U$6-$F55+1),$J55/2,$M55,TRUE))/(1-2*_xlfn.NORM.DIST(0,$J55/2,$M55,TRUE))*$D55+($K55="Steady Growth")*(AND(V$6&gt;=$F55,V$6&lt;=$H55)*((V$6-$F55+1)/($J55*($J55+1)/2)*$D55))+($K55="custom")*CustCF!P55</f>
        <v>0</v>
      </c>
      <c r="W55" s="95">
        <f>($K55="Bell Curve")*(_xlfn.NORM.DIST(AND(W$6&gt;=$F55,W$6&lt;=$H55)*(W$6-$F55+1),$J55/2,$M55,TRUE)-_xlfn.NORM.DIST(AND(W$6&gt;=$F55,W$6&lt;=$H55)*(V$6-$F55+1),$J55/2,$M55,TRUE))/(1-2*_xlfn.NORM.DIST(0,$J55/2,$M55,TRUE))*$D55+($K55="Steady Growth")*(AND(W$6&gt;=$F55,W$6&lt;=$H55)*((W$6-$F55+1)/($J55*($J55+1)/2)*$D55))+($K55="custom")*CustCF!Q55</f>
        <v>0</v>
      </c>
      <c r="X55" s="95">
        <f>($K55="Bell Curve")*(_xlfn.NORM.DIST(AND(X$6&gt;=$F55,X$6&lt;=$H55)*(X$6-$F55+1),$J55/2,$M55,TRUE)-_xlfn.NORM.DIST(AND(X$6&gt;=$F55,X$6&lt;=$H55)*(W$6-$F55+1),$J55/2,$M55,TRUE))/(1-2*_xlfn.NORM.DIST(0,$J55/2,$M55,TRUE))*$D55+($K55="Steady Growth")*(AND(X$6&gt;=$F55,X$6&lt;=$H55)*((X$6-$F55+1)/($J55*($J55+1)/2)*$D55))+($K55="custom")*CustCF!R55</f>
        <v>0</v>
      </c>
      <c r="Y55" s="95">
        <f>($K55="Bell Curve")*(_xlfn.NORM.DIST(AND(Y$6&gt;=$F55,Y$6&lt;=$H55)*(Y$6-$F55+1),$J55/2,$M55,TRUE)-_xlfn.NORM.DIST(AND(Y$6&gt;=$F55,Y$6&lt;=$H55)*(X$6-$F55+1),$J55/2,$M55,TRUE))/(1-2*_xlfn.NORM.DIST(0,$J55/2,$M55,TRUE))*$D55+($K55="Steady Growth")*(AND(Y$6&gt;=$F55,Y$6&lt;=$H55)*((Y$6-$F55+1)/($J55*($J55+1)/2)*$D55))+($K55="custom")*CustCF!S55</f>
        <v>0</v>
      </c>
      <c r="Z55" s="95">
        <f>($K55="Bell Curve")*(_xlfn.NORM.DIST(AND(Z$6&gt;=$F55,Z$6&lt;=$H55)*(Z$6-$F55+1),$J55/2,$M55,TRUE)-_xlfn.NORM.DIST(AND(Z$6&gt;=$F55,Z$6&lt;=$H55)*(Y$6-$F55+1),$J55/2,$M55,TRUE))/(1-2*_xlfn.NORM.DIST(0,$J55/2,$M55,TRUE))*$D55+($K55="Steady Growth")*(AND(Z$6&gt;=$F55,Z$6&lt;=$H55)*((Z$6-$F55+1)/($J55*($J55+1)/2)*$D55))+($K55="custom")*CustCF!T55</f>
        <v>0</v>
      </c>
      <c r="AA55" s="95">
        <f>($K55="Bell Curve")*(_xlfn.NORM.DIST(AND(AA$6&gt;=$F55,AA$6&lt;=$H55)*(AA$6-$F55+1),$J55/2,$M55,TRUE)-_xlfn.NORM.DIST(AND(AA$6&gt;=$F55,AA$6&lt;=$H55)*(Z$6-$F55+1),$J55/2,$M55,TRUE))/(1-2*_xlfn.NORM.DIST(0,$J55/2,$M55,TRUE))*$D55+($K55="Steady Growth")*(AND(AA$6&gt;=$F55,AA$6&lt;=$H55)*((AA$6-$F55+1)/($J55*($J55+1)/2)*$D55))+($K55="custom")*CustCF!U55</f>
        <v>0</v>
      </c>
      <c r="AB55" s="95">
        <f>($K55="Bell Curve")*(_xlfn.NORM.DIST(AND(AB$6&gt;=$F55,AB$6&lt;=$H55)*(AB$6-$F55+1),$J55/2,$M55,TRUE)-_xlfn.NORM.DIST(AND(AB$6&gt;=$F55,AB$6&lt;=$H55)*(AA$6-$F55+1),$J55/2,$M55,TRUE))/(1-2*_xlfn.NORM.DIST(0,$J55/2,$M55,TRUE))*$D55+($K55="Steady Growth")*(AND(AB$6&gt;=$F55,AB$6&lt;=$H55)*((AB$6-$F55+1)/($J55*($J55+1)/2)*$D55))+($K55="custom")*CustCF!V55</f>
        <v>0</v>
      </c>
      <c r="AC55" s="95">
        <f>($K55="Bell Curve")*(_xlfn.NORM.DIST(AND(AC$6&gt;=$F55,AC$6&lt;=$H55)*(AC$6-$F55+1),$J55/2,$M55,TRUE)-_xlfn.NORM.DIST(AND(AC$6&gt;=$F55,AC$6&lt;=$H55)*(AB$6-$F55+1),$J55/2,$M55,TRUE))/(1-2*_xlfn.NORM.DIST(0,$J55/2,$M55,TRUE))*$D55+($K55="Steady Growth")*(AND(AC$6&gt;=$F55,AC$6&lt;=$H55)*((AC$6-$F55+1)/($J55*($J55+1)/2)*$D55))+($K55="custom")*CustCF!W55</f>
        <v>0</v>
      </c>
      <c r="AD55" s="95">
        <f>($K55="Bell Curve")*(_xlfn.NORM.DIST(AND(AD$6&gt;=$F55,AD$6&lt;=$H55)*(AD$6-$F55+1),$J55/2,$M55,TRUE)-_xlfn.NORM.DIST(AND(AD$6&gt;=$F55,AD$6&lt;=$H55)*(AC$6-$F55+1),$J55/2,$M55,TRUE))/(1-2*_xlfn.NORM.DIST(0,$J55/2,$M55,TRUE))*$D55+($K55="Steady Growth")*(AND(AD$6&gt;=$F55,AD$6&lt;=$H55)*((AD$6-$F55+1)/($J55*($J55+1)/2)*$D55))+($K55="custom")*CustCF!X55</f>
        <v>0</v>
      </c>
      <c r="AE55" s="95">
        <f>($K55="Bell Curve")*(_xlfn.NORM.DIST(AND(AE$6&gt;=$F55,AE$6&lt;=$H55)*(AE$6-$F55+1),$J55/2,$M55,TRUE)-_xlfn.NORM.DIST(AND(AE$6&gt;=$F55,AE$6&lt;=$H55)*(AD$6-$F55+1),$J55/2,$M55,TRUE))/(1-2*_xlfn.NORM.DIST(0,$J55/2,$M55,TRUE))*$D55+($K55="Steady Growth")*(AND(AE$6&gt;=$F55,AE$6&lt;=$H55)*((AE$6-$F55+1)/($J55*($J55+1)/2)*$D55))+($K55="custom")*CustCF!Y55</f>
        <v>0</v>
      </c>
      <c r="AF55" s="95">
        <f>($K55="Bell Curve")*(_xlfn.NORM.DIST(AND(AF$6&gt;=$F55,AF$6&lt;=$H55)*(AF$6-$F55+1),$J55/2,$M55,TRUE)-_xlfn.NORM.DIST(AND(AF$6&gt;=$F55,AF$6&lt;=$H55)*(AE$6-$F55+1),$J55/2,$M55,TRUE))/(1-2*_xlfn.NORM.DIST(0,$J55/2,$M55,TRUE))*$D55+($K55="Steady Growth")*(AND(AF$6&gt;=$F55,AF$6&lt;=$H55)*((AF$6-$F55+1)/($J55*($J55+1)/2)*$D55))+($K55="custom")*CustCF!Z55</f>
        <v>0</v>
      </c>
      <c r="AG55" s="95">
        <f>($K55="Bell Curve")*(_xlfn.NORM.DIST(AND(AG$6&gt;=$F55,AG$6&lt;=$H55)*(AG$6-$F55+1),$J55/2,$M55,TRUE)-_xlfn.NORM.DIST(AND(AG$6&gt;=$F55,AG$6&lt;=$H55)*(AF$6-$F55+1),$J55/2,$M55,TRUE))/(1-2*_xlfn.NORM.DIST(0,$J55/2,$M55,TRUE))*$D55+($K55="Steady Growth")*(AND(AG$6&gt;=$F55,AG$6&lt;=$H55)*((AG$6-$F55+1)/($J55*($J55+1)/2)*$D55))+($K55="custom")*CustCF!AA55</f>
        <v>0</v>
      </c>
      <c r="AH55" s="95">
        <f>($K55="Bell Curve")*(_xlfn.NORM.DIST(AND(AH$6&gt;=$F55,AH$6&lt;=$H55)*(AH$6-$F55+1),$J55/2,$M55,TRUE)-_xlfn.NORM.DIST(AND(AH$6&gt;=$F55,AH$6&lt;=$H55)*(AG$6-$F55+1),$J55/2,$M55,TRUE))/(1-2*_xlfn.NORM.DIST(0,$J55/2,$M55,TRUE))*$D55+($K55="Steady Growth")*(AND(AH$6&gt;=$F55,AH$6&lt;=$H55)*((AH$6-$F55+1)/($J55*($J55+1)/2)*$D55))+($K55="custom")*CustCF!AB55</f>
        <v>0</v>
      </c>
      <c r="AI55" s="95">
        <f>($K55="Bell Curve")*(_xlfn.NORM.DIST(AND(AI$6&gt;=$F55,AI$6&lt;=$H55)*(AI$6-$F55+1),$J55/2,$M55,TRUE)-_xlfn.NORM.DIST(AND(AI$6&gt;=$F55,AI$6&lt;=$H55)*(AH$6-$F55+1),$J55/2,$M55,TRUE))/(1-2*_xlfn.NORM.DIST(0,$J55/2,$M55,TRUE))*$D55+($K55="Steady Growth")*(AND(AI$6&gt;=$F55,AI$6&lt;=$H55)*((AI$6-$F55+1)/($J55*($J55+1)/2)*$D55))+($K55="custom")*CustCF!AC55</f>
        <v>0</v>
      </c>
      <c r="AJ55" s="95">
        <f>($K55="Bell Curve")*(_xlfn.NORM.DIST(AND(AJ$6&gt;=$F55,AJ$6&lt;=$H55)*(AJ$6-$F55+1),$J55/2,$M55,TRUE)-_xlfn.NORM.DIST(AND(AJ$6&gt;=$F55,AJ$6&lt;=$H55)*(AI$6-$F55+1),$J55/2,$M55,TRUE))/(1-2*_xlfn.NORM.DIST(0,$J55/2,$M55,TRUE))*$D55+($K55="Steady Growth")*(AND(AJ$6&gt;=$F55,AJ$6&lt;=$H55)*((AJ$6-$F55+1)/($J55*($J55+1)/2)*$D55))+($K55="custom")*CustCF!AD55</f>
        <v>0</v>
      </c>
      <c r="AK55" s="95">
        <f>($K55="Bell Curve")*(_xlfn.NORM.DIST(AND(AK$6&gt;=$F55,AK$6&lt;=$H55)*(AK$6-$F55+1),$J55/2,$M55,TRUE)-_xlfn.NORM.DIST(AND(AK$6&gt;=$F55,AK$6&lt;=$H55)*(AJ$6-$F55+1),$J55/2,$M55,TRUE))/(1-2*_xlfn.NORM.DIST(0,$J55/2,$M55,TRUE))*$D55+($K55="Steady Growth")*(AND(AK$6&gt;=$F55,AK$6&lt;=$H55)*((AK$6-$F55+1)/($J55*($J55+1)/2)*$D55))+($K55="custom")*CustCF!AE55</f>
        <v>0</v>
      </c>
      <c r="AL55" s="95">
        <f>($K55="Bell Curve")*(_xlfn.NORM.DIST(AND(AL$6&gt;=$F55,AL$6&lt;=$H55)*(AL$6-$F55+1),$J55/2,$M55,TRUE)-_xlfn.NORM.DIST(AND(AL$6&gt;=$F55,AL$6&lt;=$H55)*(AK$6-$F55+1),$J55/2,$M55,TRUE))/(1-2*_xlfn.NORM.DIST(0,$J55/2,$M55,TRUE))*$D55+($K55="Steady Growth")*(AND(AL$6&gt;=$F55,AL$6&lt;=$H55)*((AL$6-$F55+1)/($J55*($J55+1)/2)*$D55))+($K55="custom")*CustCF!AF55</f>
        <v>0</v>
      </c>
      <c r="AM55" s="95">
        <f>($K55="Bell Curve")*(_xlfn.NORM.DIST(AND(AM$6&gt;=$F55,AM$6&lt;=$H55)*(AM$6-$F55+1),$J55/2,$M55,TRUE)-_xlfn.NORM.DIST(AND(AM$6&gt;=$F55,AM$6&lt;=$H55)*(AL$6-$F55+1),$J55/2,$M55,TRUE))/(1-2*_xlfn.NORM.DIST(0,$J55/2,$M55,TRUE))*$D55+($K55="Steady Growth")*(AND(AM$6&gt;=$F55,AM$6&lt;=$H55)*((AM$6-$F55+1)/($J55*($J55+1)/2)*$D55))+($K55="custom")*CustCF!AG55</f>
        <v>0</v>
      </c>
      <c r="AN55" s="95">
        <f>($K55="Bell Curve")*(_xlfn.NORM.DIST(AND(AN$6&gt;=$F55,AN$6&lt;=$H55)*(AN$6-$F55+1),$J55/2,$M55,TRUE)-_xlfn.NORM.DIST(AND(AN$6&gt;=$F55,AN$6&lt;=$H55)*(AM$6-$F55+1),$J55/2,$M55,TRUE))/(1-2*_xlfn.NORM.DIST(0,$J55/2,$M55,TRUE))*$D55+($K55="Steady Growth")*(AND(AN$6&gt;=$F55,AN$6&lt;=$H55)*((AN$6-$F55+1)/($J55*($J55+1)/2)*$D55))+($K55="custom")*CustCF!AH55</f>
        <v>0</v>
      </c>
      <c r="AO55" s="95">
        <f>($K55="Bell Curve")*(_xlfn.NORM.DIST(AND(AO$6&gt;=$F55,AO$6&lt;=$H55)*(AO$6-$F55+1),$J55/2,$M55,TRUE)-_xlfn.NORM.DIST(AND(AO$6&gt;=$F55,AO$6&lt;=$H55)*(AN$6-$F55+1),$J55/2,$M55,TRUE))/(1-2*_xlfn.NORM.DIST(0,$J55/2,$M55,TRUE))*$D55+($K55="Steady Growth")*(AND(AO$6&gt;=$F55,AO$6&lt;=$H55)*((AO$6-$F55+1)/($J55*($J55+1)/2)*$D55))+($K55="custom")*CustCF!AI55</f>
        <v>0</v>
      </c>
      <c r="AP55" s="95">
        <f>($K55="Bell Curve")*(_xlfn.NORM.DIST(AND(AP$6&gt;=$F55,AP$6&lt;=$H55)*(AP$6-$F55+1),$J55/2,$M55,TRUE)-_xlfn.NORM.DIST(AND(AP$6&gt;=$F55,AP$6&lt;=$H55)*(AO$6-$F55+1),$J55/2,$M55,TRUE))/(1-2*_xlfn.NORM.DIST(0,$J55/2,$M55,TRUE))*$D55+($K55="Steady Growth")*(AND(AP$6&gt;=$F55,AP$6&lt;=$H55)*((AP$6-$F55+1)/($J55*($J55+1)/2)*$D55))+($K55="custom")*CustCF!AJ55</f>
        <v>0</v>
      </c>
      <c r="AQ55" s="95">
        <f>($K55="Bell Curve")*(_xlfn.NORM.DIST(AND(AQ$6&gt;=$F55,AQ$6&lt;=$H55)*(AQ$6-$F55+1),$J55/2,$M55,TRUE)-_xlfn.NORM.DIST(AND(AQ$6&gt;=$F55,AQ$6&lt;=$H55)*(AP$6-$F55+1),$J55/2,$M55,TRUE))/(1-2*_xlfn.NORM.DIST(0,$J55/2,$M55,TRUE))*$D55+($K55="Steady Growth")*(AND(AQ$6&gt;=$F55,AQ$6&lt;=$H55)*((AQ$6-$F55+1)/($J55*($J55+1)/2)*$D55))+($K55="custom")*CustCF!AK55</f>
        <v>0</v>
      </c>
      <c r="AR55" s="95">
        <f>($K55="Bell Curve")*(_xlfn.NORM.DIST(AND(AR$6&gt;=$F55,AR$6&lt;=$H55)*(AR$6-$F55+1),$J55/2,$M55,TRUE)-_xlfn.NORM.DIST(AND(AR$6&gt;=$F55,AR$6&lt;=$H55)*(AQ$6-$F55+1),$J55/2,$M55,TRUE))/(1-2*_xlfn.NORM.DIST(0,$J55/2,$M55,TRUE))*$D55+($K55="Steady Growth")*(AND(AR$6&gt;=$F55,AR$6&lt;=$H55)*((AR$6-$F55+1)/($J55*($J55+1)/2)*$D55))+($K55="custom")*CustCF!AL55</f>
        <v>0</v>
      </c>
      <c r="AS55" s="95">
        <f>($K55="Bell Curve")*(_xlfn.NORM.DIST(AND(AS$6&gt;=$F55,AS$6&lt;=$H55)*(AS$6-$F55+1),$J55/2,$M55,TRUE)-_xlfn.NORM.DIST(AND(AS$6&gt;=$F55,AS$6&lt;=$H55)*(AR$6-$F55+1),$J55/2,$M55,TRUE))/(1-2*_xlfn.NORM.DIST(0,$J55/2,$M55,TRUE))*$D55+($K55="Steady Growth")*(AND(AS$6&gt;=$F55,AS$6&lt;=$H55)*((AS$6-$F55+1)/($J55*($J55+1)/2)*$D55))+($K55="custom")*CustCF!AM55</f>
        <v>0</v>
      </c>
      <c r="AT55" s="95">
        <f>($K55="Bell Curve")*(_xlfn.NORM.DIST(AND(AT$6&gt;=$F55,AT$6&lt;=$H55)*(AT$6-$F55+1),$J55/2,$M55,TRUE)-_xlfn.NORM.DIST(AND(AT$6&gt;=$F55,AT$6&lt;=$H55)*(AS$6-$F55+1),$J55/2,$M55,TRUE))/(1-2*_xlfn.NORM.DIST(0,$J55/2,$M55,TRUE))*$D55+($K55="Steady Growth")*(AND(AT$6&gt;=$F55,AT$6&lt;=$H55)*((AT$6-$F55+1)/($J55*($J55+1)/2)*$D55))+($K55="custom")*CustCF!AN55</f>
        <v>0</v>
      </c>
      <c r="AU55" s="95">
        <f>($K55="Bell Curve")*(_xlfn.NORM.DIST(AND(AU$6&gt;=$F55,AU$6&lt;=$H55)*(AU$6-$F55+1),$J55/2,$M55,TRUE)-_xlfn.NORM.DIST(AND(AU$6&gt;=$F55,AU$6&lt;=$H55)*(AT$6-$F55+1),$J55/2,$M55,TRUE))/(1-2*_xlfn.NORM.DIST(0,$J55/2,$M55,TRUE))*$D55+($K55="Steady Growth")*(AND(AU$6&gt;=$F55,AU$6&lt;=$H55)*((AU$6-$F55+1)/($J55*($J55+1)/2)*$D55))+($K55="custom")*CustCF!AO55</f>
        <v>0</v>
      </c>
      <c r="AV55" s="95">
        <f>($K55="Bell Curve")*(_xlfn.NORM.DIST(AND(AV$6&gt;=$F55,AV$6&lt;=$H55)*(AV$6-$F55+1),$J55/2,$M55,TRUE)-_xlfn.NORM.DIST(AND(AV$6&gt;=$F55,AV$6&lt;=$H55)*(AU$6-$F55+1),$J55/2,$M55,TRUE))/(1-2*_xlfn.NORM.DIST(0,$J55/2,$M55,TRUE))*$D55+($K55="Steady Growth")*(AND(AV$6&gt;=$F55,AV$6&lt;=$H55)*((AV$6-$F55+1)/($J55*($J55+1)/2)*$D55))+($K55="custom")*CustCF!AP55</f>
        <v>0</v>
      </c>
      <c r="AW55" s="95">
        <f>($K55="Bell Curve")*(_xlfn.NORM.DIST(AND(AW$6&gt;=$F55,AW$6&lt;=$H55)*(AW$6-$F55+1),$J55/2,$M55,TRUE)-_xlfn.NORM.DIST(AND(AW$6&gt;=$F55,AW$6&lt;=$H55)*(AV$6-$F55+1),$J55/2,$M55,TRUE))/(1-2*_xlfn.NORM.DIST(0,$J55/2,$M55,TRUE))*$D55+($K55="Steady Growth")*(AND(AW$6&gt;=$F55,AW$6&lt;=$H55)*((AW$6-$F55+1)/($J55*($J55+1)/2)*$D55))+($K55="custom")*CustCF!AQ55</f>
        <v>0</v>
      </c>
      <c r="AX55" s="95">
        <f>($K55="Bell Curve")*(_xlfn.NORM.DIST(AND(AX$6&gt;=$F55,AX$6&lt;=$H55)*(AX$6-$F55+1),$J55/2,$M55,TRUE)-_xlfn.NORM.DIST(AND(AX$6&gt;=$F55,AX$6&lt;=$H55)*(AW$6-$F55+1),$J55/2,$M55,TRUE))/(1-2*_xlfn.NORM.DIST(0,$J55/2,$M55,TRUE))*$D55+($K55="Steady Growth")*(AND(AX$6&gt;=$F55,AX$6&lt;=$H55)*((AX$6-$F55+1)/($J55*($J55+1)/2)*$D55))+($K55="custom")*CustCF!AR55</f>
        <v>0</v>
      </c>
      <c r="AY55" s="95">
        <f>($K55="Bell Curve")*(_xlfn.NORM.DIST(AND(AY$6&gt;=$F55,AY$6&lt;=$H55)*(AY$6-$F55+1),$J55/2,$M55,TRUE)-_xlfn.NORM.DIST(AND(AY$6&gt;=$F55,AY$6&lt;=$H55)*(AX$6-$F55+1),$J55/2,$M55,TRUE))/(1-2*_xlfn.NORM.DIST(0,$J55/2,$M55,TRUE))*$D55+($K55="Steady Growth")*(AND(AY$6&gt;=$F55,AY$6&lt;=$H55)*((AY$6-$F55+1)/($J55*($J55+1)/2)*$D55))+($K55="custom")*CustCF!AS55</f>
        <v>0</v>
      </c>
      <c r="AZ55" s="95">
        <f>($K55="Bell Curve")*(_xlfn.NORM.DIST(AND(AZ$6&gt;=$F55,AZ$6&lt;=$H55)*(AZ$6-$F55+1),$J55/2,$M55,TRUE)-_xlfn.NORM.DIST(AND(AZ$6&gt;=$F55,AZ$6&lt;=$H55)*(AY$6-$F55+1),$J55/2,$M55,TRUE))/(1-2*_xlfn.NORM.DIST(0,$J55/2,$M55,TRUE))*$D55+($K55="Steady Growth")*(AND(AZ$6&gt;=$F55,AZ$6&lt;=$H55)*((AZ$6-$F55+1)/($J55*($J55+1)/2)*$D55))+($K55="custom")*CustCF!AT55</f>
        <v>0</v>
      </c>
      <c r="BA55" s="95">
        <f>($K55="Bell Curve")*(_xlfn.NORM.DIST(AND(BA$6&gt;=$F55,BA$6&lt;=$H55)*(BA$6-$F55+1),$J55/2,$M55,TRUE)-_xlfn.NORM.DIST(AND(BA$6&gt;=$F55,BA$6&lt;=$H55)*(AZ$6-$F55+1),$J55/2,$M55,TRUE))/(1-2*_xlfn.NORM.DIST(0,$J55/2,$M55,TRUE))*$D55+($K55="Steady Growth")*(AND(BA$6&gt;=$F55,BA$6&lt;=$H55)*((BA$6-$F55+1)/($J55*($J55+1)/2)*$D55))+($K55="custom")*CustCF!AU55</f>
        <v>0</v>
      </c>
      <c r="BB55" s="95">
        <f>($K55="Bell Curve")*(_xlfn.NORM.DIST(AND(BB$6&gt;=$F55,BB$6&lt;=$H55)*(BB$6-$F55+1),$J55/2,$M55,TRUE)-_xlfn.NORM.DIST(AND(BB$6&gt;=$F55,BB$6&lt;=$H55)*(BA$6-$F55+1),$J55/2,$M55,TRUE))/(1-2*_xlfn.NORM.DIST(0,$J55/2,$M55,TRUE))*$D55+($K55="Steady Growth")*(AND(BB$6&gt;=$F55,BB$6&lt;=$H55)*((BB$6-$F55+1)/($J55*($J55+1)/2)*$D55))+($K55="custom")*CustCF!AV55</f>
        <v>0</v>
      </c>
      <c r="BC55" s="95">
        <f>($K55="Bell Curve")*(_xlfn.NORM.DIST(AND(BC$6&gt;=$F55,BC$6&lt;=$H55)*(BC$6-$F55+1),$J55/2,$M55,TRUE)-_xlfn.NORM.DIST(AND(BC$6&gt;=$F55,BC$6&lt;=$H55)*(BB$6-$F55+1),$J55/2,$M55,TRUE))/(1-2*_xlfn.NORM.DIST(0,$J55/2,$M55,TRUE))*$D55+($K55="Steady Growth")*(AND(BC$6&gt;=$F55,BC$6&lt;=$H55)*((BC$6-$F55+1)/($J55*($J55+1)/2)*$D55))+($K55="custom")*CustCF!AW55</f>
        <v>0</v>
      </c>
      <c r="BD55" s="95">
        <f>($K55="Bell Curve")*(_xlfn.NORM.DIST(AND(BD$6&gt;=$F55,BD$6&lt;=$H55)*(BD$6-$F55+1),$J55/2,$M55,TRUE)-_xlfn.NORM.DIST(AND(BD$6&gt;=$F55,BD$6&lt;=$H55)*(BC$6-$F55+1),$J55/2,$M55,TRUE))/(1-2*_xlfn.NORM.DIST(0,$J55/2,$M55,TRUE))*$D55+($K55="Steady Growth")*(AND(BD$6&gt;=$F55,BD$6&lt;=$H55)*((BD$6-$F55+1)/($J55*($J55+1)/2)*$D55))+($K55="custom")*CustCF!AX55</f>
        <v>0</v>
      </c>
      <c r="BE55" s="95">
        <f>($K55="Bell Curve")*(_xlfn.NORM.DIST(AND(BE$6&gt;=$F55,BE$6&lt;=$H55)*(BE$6-$F55+1),$J55/2,$M55,TRUE)-_xlfn.NORM.DIST(AND(BE$6&gt;=$F55,BE$6&lt;=$H55)*(BD$6-$F55+1),$J55/2,$M55,TRUE))/(1-2*_xlfn.NORM.DIST(0,$J55/2,$M55,TRUE))*$D55+($K55="Steady Growth")*(AND(BE$6&gt;=$F55,BE$6&lt;=$H55)*((BE$6-$F55+1)/($J55*($J55+1)/2)*$D55))+($K55="custom")*CustCF!AY55</f>
        <v>0</v>
      </c>
      <c r="BF55" s="95">
        <f>($K55="Bell Curve")*(_xlfn.NORM.DIST(AND(BF$6&gt;=$F55,BF$6&lt;=$H55)*(BF$6-$F55+1),$J55/2,$M55,TRUE)-_xlfn.NORM.DIST(AND(BF$6&gt;=$F55,BF$6&lt;=$H55)*(BE$6-$F55+1),$J55/2,$M55,TRUE))/(1-2*_xlfn.NORM.DIST(0,$J55/2,$M55,TRUE))*$D55+($K55="Steady Growth")*(AND(BF$6&gt;=$F55,BF$6&lt;=$H55)*((BF$6-$F55+1)/($J55*($J55+1)/2)*$D55))+($K55="custom")*CustCF!AZ55</f>
        <v>0</v>
      </c>
      <c r="BG55" s="95">
        <f>($K55="Bell Curve")*(_xlfn.NORM.DIST(AND(BG$6&gt;=$F55,BG$6&lt;=$H55)*(BG$6-$F55+1),$J55/2,$M55,TRUE)-_xlfn.NORM.DIST(AND(BG$6&gt;=$F55,BG$6&lt;=$H55)*(BF$6-$F55+1),$J55/2,$M55,TRUE))/(1-2*_xlfn.NORM.DIST(0,$J55/2,$M55,TRUE))*$D55+($K55="Steady Growth")*(AND(BG$6&gt;=$F55,BG$6&lt;=$H55)*((BG$6-$F55+1)/($J55*($J55+1)/2)*$D55))+($K55="custom")*CustCF!BA55</f>
        <v>0</v>
      </c>
      <c r="BH55" s="95">
        <f>($K55="Bell Curve")*(_xlfn.NORM.DIST(AND(BH$6&gt;=$F55,BH$6&lt;=$H55)*(BH$6-$F55+1),$J55/2,$M55,TRUE)-_xlfn.NORM.DIST(AND(BH$6&gt;=$F55,BH$6&lt;=$H55)*(BG$6-$F55+1),$J55/2,$M55,TRUE))/(1-2*_xlfn.NORM.DIST(0,$J55/2,$M55,TRUE))*$D55+($K55="Steady Growth")*(AND(BH$6&gt;=$F55,BH$6&lt;=$H55)*((BH$6-$F55+1)/($J55*($J55+1)/2)*$D55))+($K55="custom")*CustCF!BB55</f>
        <v>0</v>
      </c>
      <c r="BI55" s="95">
        <f>($K55="Bell Curve")*(_xlfn.NORM.DIST(AND(BI$6&gt;=$F55,BI$6&lt;=$H55)*(BI$6-$F55+1),$J55/2,$M55,TRUE)-_xlfn.NORM.DIST(AND(BI$6&gt;=$F55,BI$6&lt;=$H55)*(BH$6-$F55+1),$J55/2,$M55,TRUE))/(1-2*_xlfn.NORM.DIST(0,$J55/2,$M55,TRUE))*$D55+($K55="Steady Growth")*(AND(BI$6&gt;=$F55,BI$6&lt;=$H55)*((BI$6-$F55+1)/($J55*($J55+1)/2)*$D55))+($K55="custom")*CustCF!BC55</f>
        <v>0</v>
      </c>
      <c r="BJ55" s="95">
        <f>($K55="Bell Curve")*(_xlfn.NORM.DIST(AND(BJ$6&gt;=$F55,BJ$6&lt;=$H55)*(BJ$6-$F55+1),$J55/2,$M55,TRUE)-_xlfn.NORM.DIST(AND(BJ$6&gt;=$F55,BJ$6&lt;=$H55)*(BI$6-$F55+1),$J55/2,$M55,TRUE))/(1-2*_xlfn.NORM.DIST(0,$J55/2,$M55,TRUE))*$D55+($K55="Steady Growth")*(AND(BJ$6&gt;=$F55,BJ$6&lt;=$H55)*((BJ$6-$F55+1)/($J55*($J55+1)/2)*$D55))+($K55="custom")*CustCF!BD55</f>
        <v>0</v>
      </c>
      <c r="BK55" s="95">
        <f>($K55="Bell Curve")*(_xlfn.NORM.DIST(AND(BK$6&gt;=$F55,BK$6&lt;=$H55)*(BK$6-$F55+1),$J55/2,$M55,TRUE)-_xlfn.NORM.DIST(AND(BK$6&gt;=$F55,BK$6&lt;=$H55)*(BJ$6-$F55+1),$J55/2,$M55,TRUE))/(1-2*_xlfn.NORM.DIST(0,$J55/2,$M55,TRUE))*$D55+($K55="Steady Growth")*(AND(BK$6&gt;=$F55,BK$6&lt;=$H55)*((BK$6-$F55+1)/($J55*($J55+1)/2)*$D55))+($K55="custom")*CustCF!BE55</f>
        <v>0</v>
      </c>
      <c r="BL55" s="95">
        <f>($K55="Bell Curve")*(_xlfn.NORM.DIST(AND(BL$6&gt;=$F55,BL$6&lt;=$H55)*(BL$6-$F55+1),$J55/2,$M55,TRUE)-_xlfn.NORM.DIST(AND(BL$6&gt;=$F55,BL$6&lt;=$H55)*(BK$6-$F55+1),$J55/2,$M55,TRUE))/(1-2*_xlfn.NORM.DIST(0,$J55/2,$M55,TRUE))*$D55+($K55="Steady Growth")*(AND(BL$6&gt;=$F55,BL$6&lt;=$H55)*((BL$6-$F55+1)/($J55*($J55+1)/2)*$D55))+($K55="custom")*CustCF!BF55</f>
        <v>0</v>
      </c>
      <c r="BM55" s="95">
        <f>($K55="Bell Curve")*(_xlfn.NORM.DIST(AND(BM$6&gt;=$F55,BM$6&lt;=$H55)*(BM$6-$F55+1),$J55/2,$M55,TRUE)-_xlfn.NORM.DIST(AND(BM$6&gt;=$F55,BM$6&lt;=$H55)*(BL$6-$F55+1),$J55/2,$M55,TRUE))/(1-2*_xlfn.NORM.DIST(0,$J55/2,$M55,TRUE))*$D55+($K55="Steady Growth")*(AND(BM$6&gt;=$F55,BM$6&lt;=$H55)*((BM$6-$F55+1)/($J55*($J55+1)/2)*$D55))+($K55="custom")*CustCF!BG55</f>
        <v>0</v>
      </c>
      <c r="BN55" s="95">
        <f>($K55="Bell Curve")*(_xlfn.NORM.DIST(AND(BN$6&gt;=$F55,BN$6&lt;=$H55)*(BN$6-$F55+1),$J55/2,$M55,TRUE)-_xlfn.NORM.DIST(AND(BN$6&gt;=$F55,BN$6&lt;=$H55)*(BM$6-$F55+1),$J55/2,$M55,TRUE))/(1-2*_xlfn.NORM.DIST(0,$J55/2,$M55,TRUE))*$D55+($K55="Steady Growth")*(AND(BN$6&gt;=$F55,BN$6&lt;=$H55)*((BN$6-$F55+1)/($J55*($J55+1)/2)*$D55))+($K55="custom")*CustCF!BH55</f>
        <v>0</v>
      </c>
      <c r="BO55" s="95">
        <f>($K55="Bell Curve")*(_xlfn.NORM.DIST(AND(BO$6&gt;=$F55,BO$6&lt;=$H55)*(BO$6-$F55+1),$J55/2,$M55,TRUE)-_xlfn.NORM.DIST(AND(BO$6&gt;=$F55,BO$6&lt;=$H55)*(BN$6-$F55+1),$J55/2,$M55,TRUE))/(1-2*_xlfn.NORM.DIST(0,$J55/2,$M55,TRUE))*$D55+($K55="Steady Growth")*(AND(BO$6&gt;=$F55,BO$6&lt;=$H55)*((BO$6-$F55+1)/($J55*($J55+1)/2)*$D55))+($K55="custom")*CustCF!BI55</f>
        <v>0</v>
      </c>
      <c r="BP55" s="95">
        <f>($K55="Bell Curve")*(_xlfn.NORM.DIST(AND(BP$6&gt;=$F55,BP$6&lt;=$H55)*(BP$6-$F55+1),$J55/2,$M55,TRUE)-_xlfn.NORM.DIST(AND(BP$6&gt;=$F55,BP$6&lt;=$H55)*(BO$6-$F55+1),$J55/2,$M55,TRUE))/(1-2*_xlfn.NORM.DIST(0,$J55/2,$M55,TRUE))*$D55+($K55="Steady Growth")*(AND(BP$6&gt;=$F55,BP$6&lt;=$H55)*((BP$6-$F55+1)/($J55*($J55+1)/2)*$D55))+($K55="custom")*CustCF!BJ55</f>
        <v>0</v>
      </c>
      <c r="BQ55" s="95">
        <f>($K55="Bell Curve")*(_xlfn.NORM.DIST(AND(BQ$6&gt;=$F55,BQ$6&lt;=$H55)*(BQ$6-$F55+1),$J55/2,$M55,TRUE)-_xlfn.NORM.DIST(AND(BQ$6&gt;=$F55,BQ$6&lt;=$H55)*(BP$6-$F55+1),$J55/2,$M55,TRUE))/(1-2*_xlfn.NORM.DIST(0,$J55/2,$M55,TRUE))*$D55+($K55="Steady Growth")*(AND(BQ$6&gt;=$F55,BQ$6&lt;=$H55)*((BQ$6-$F55+1)/($J55*($J55+1)/2)*$D55))+($K55="custom")*CustCF!BK55</f>
        <v>0</v>
      </c>
      <c r="BR55" s="95">
        <f>($K55="Bell Curve")*(_xlfn.NORM.DIST(AND(BR$6&gt;=$F55,BR$6&lt;=$H55)*(BR$6-$F55+1),$J55/2,$M55,TRUE)-_xlfn.NORM.DIST(AND(BR$6&gt;=$F55,BR$6&lt;=$H55)*(BQ$6-$F55+1),$J55/2,$M55,TRUE))/(1-2*_xlfn.NORM.DIST(0,$J55/2,$M55,TRUE))*$D55+($K55="Steady Growth")*(AND(BR$6&gt;=$F55,BR$6&lt;=$H55)*((BR$6-$F55+1)/($J55*($J55+1)/2)*$D55))+($K55="custom")*CustCF!BL55</f>
        <v>0</v>
      </c>
      <c r="BS55" s="95">
        <f>($K55="Bell Curve")*(_xlfn.NORM.DIST(AND(BS$6&gt;=$F55,BS$6&lt;=$H55)*(BS$6-$F55+1),$J55/2,$M55,TRUE)-_xlfn.NORM.DIST(AND(BS$6&gt;=$F55,BS$6&lt;=$H55)*(BR$6-$F55+1),$J55/2,$M55,TRUE))/(1-2*_xlfn.NORM.DIST(0,$J55/2,$M55,TRUE))*$D55+($K55="Steady Growth")*(AND(BS$6&gt;=$F55,BS$6&lt;=$H55)*((BS$6-$F55+1)/($J55*($J55+1)/2)*$D55))+($K55="custom")*CustCF!BM55</f>
        <v>0</v>
      </c>
      <c r="BT55" s="95">
        <f>($K55="Bell Curve")*(_xlfn.NORM.DIST(AND(BT$6&gt;=$F55,BT$6&lt;=$H55)*(BT$6-$F55+1),$J55/2,$M55,TRUE)-_xlfn.NORM.DIST(AND(BT$6&gt;=$F55,BT$6&lt;=$H55)*(BS$6-$F55+1),$J55/2,$M55,TRUE))/(1-2*_xlfn.NORM.DIST(0,$J55/2,$M55,TRUE))*$D55+($K55="Steady Growth")*(AND(BT$6&gt;=$F55,BT$6&lt;=$H55)*((BT$6-$F55+1)/($J55*($J55+1)/2)*$D55))+($K55="custom")*CustCF!BN55</f>
        <v>0</v>
      </c>
      <c r="BU55" s="95">
        <f>($K55="Bell Curve")*(_xlfn.NORM.DIST(AND(BU$6&gt;=$F55,BU$6&lt;=$H55)*(BU$6-$F55+1),$J55/2,$M55,TRUE)-_xlfn.NORM.DIST(AND(BU$6&gt;=$F55,BU$6&lt;=$H55)*(BT$6-$F55+1),$J55/2,$M55,TRUE))/(1-2*_xlfn.NORM.DIST(0,$J55/2,$M55,TRUE))*$D55+($K55="Steady Growth")*(AND(BU$6&gt;=$F55,BU$6&lt;=$H55)*((BU$6-$F55+1)/($J55*($J55+1)/2)*$D55))+($K55="custom")*CustCF!BO55</f>
        <v>0</v>
      </c>
      <c r="BV55" s="95">
        <f>($K55="Bell Curve")*(_xlfn.NORM.DIST(AND(BV$6&gt;=$F55,BV$6&lt;=$H55)*(BV$6-$F55+1),$J55/2,$M55,TRUE)-_xlfn.NORM.DIST(AND(BV$6&gt;=$F55,BV$6&lt;=$H55)*(BU$6-$F55+1),$J55/2,$M55,TRUE))/(1-2*_xlfn.NORM.DIST(0,$J55/2,$M55,TRUE))*$D55+($K55="Steady Growth")*(AND(BV$6&gt;=$F55,BV$6&lt;=$H55)*((BV$6-$F55+1)/($J55*($J55+1)/2)*$D55))+($K55="custom")*CustCF!BP55</f>
        <v>0</v>
      </c>
      <c r="BW55" s="95">
        <f>($K55="Bell Curve")*(_xlfn.NORM.DIST(AND(BW$6&gt;=$F55,BW$6&lt;=$H55)*(BW$6-$F55+1),$J55/2,$M55,TRUE)-_xlfn.NORM.DIST(AND(BW$6&gt;=$F55,BW$6&lt;=$H55)*(BV$6-$F55+1),$J55/2,$M55,TRUE))/(1-2*_xlfn.NORM.DIST(0,$J55/2,$M55,TRUE))*$D55+($K55="Steady Growth")*(AND(BW$6&gt;=$F55,BW$6&lt;=$H55)*((BW$6-$F55+1)/($J55*($J55+1)/2)*$D55))+($K55="custom")*CustCF!BQ55</f>
        <v>0</v>
      </c>
      <c r="BX55" s="95">
        <f>($K55="Bell Curve")*(_xlfn.NORM.DIST(AND(BX$6&gt;=$F55,BX$6&lt;=$H55)*(BX$6-$F55+1),$J55/2,$M55,TRUE)-_xlfn.NORM.DIST(AND(BX$6&gt;=$F55,BX$6&lt;=$H55)*(BW$6-$F55+1),$J55/2,$M55,TRUE))/(1-2*_xlfn.NORM.DIST(0,$J55/2,$M55,TRUE))*$D55+($K55="Steady Growth")*(AND(BX$6&gt;=$F55,BX$6&lt;=$H55)*((BX$6-$F55+1)/($J55*($J55+1)/2)*$D55))+($K55="custom")*CustCF!BR55</f>
        <v>0</v>
      </c>
      <c r="BY55" s="95">
        <f>($K55="Bell Curve")*(_xlfn.NORM.DIST(AND(BY$6&gt;=$F55,BY$6&lt;=$H55)*(BY$6-$F55+1),$J55/2,$M55,TRUE)-_xlfn.NORM.DIST(AND(BY$6&gt;=$F55,BY$6&lt;=$H55)*(BX$6-$F55+1),$J55/2,$M55,TRUE))/(1-2*_xlfn.NORM.DIST(0,$J55/2,$M55,TRUE))*$D55+($K55="Steady Growth")*(AND(BY$6&gt;=$F55,BY$6&lt;=$H55)*((BY$6-$F55+1)/($J55*($J55+1)/2)*$D55))+($K55="custom")*CustCF!BS55</f>
        <v>0</v>
      </c>
      <c r="BZ55" s="95">
        <f>($K55="Bell Curve")*(_xlfn.NORM.DIST(AND(BZ$6&gt;=$F55,BZ$6&lt;=$H55)*(BZ$6-$F55+1),$J55/2,$M55,TRUE)-_xlfn.NORM.DIST(AND(BZ$6&gt;=$F55,BZ$6&lt;=$H55)*(BY$6-$F55+1),$J55/2,$M55,TRUE))/(1-2*_xlfn.NORM.DIST(0,$J55/2,$M55,TRUE))*$D55+($K55="Steady Growth")*(AND(BZ$6&gt;=$F55,BZ$6&lt;=$H55)*((BZ$6-$F55+1)/($J55*($J55+1)/2)*$D55))+($K55="custom")*CustCF!BT55</f>
        <v>0</v>
      </c>
      <c r="CA55" s="95">
        <f>($K55="Bell Curve")*(_xlfn.NORM.DIST(AND(CA$6&gt;=$F55,CA$6&lt;=$H55)*(CA$6-$F55+1),$J55/2,$M55,TRUE)-_xlfn.NORM.DIST(AND(CA$6&gt;=$F55,CA$6&lt;=$H55)*(BZ$6-$F55+1),$J55/2,$M55,TRUE))/(1-2*_xlfn.NORM.DIST(0,$J55/2,$M55,TRUE))*$D55+($K55="Steady Growth")*(AND(CA$6&gt;=$F55,CA$6&lt;=$H55)*((CA$6-$F55+1)/($J55*($J55+1)/2)*$D55))+($K55="custom")*CustCF!BU55</f>
        <v>0</v>
      </c>
      <c r="CB55" s="95">
        <f>($K55="Bell Curve")*(_xlfn.NORM.DIST(AND(CB$6&gt;=$F55,CB$6&lt;=$H55)*(CB$6-$F55+1),$J55/2,$M55,TRUE)-_xlfn.NORM.DIST(AND(CB$6&gt;=$F55,CB$6&lt;=$H55)*(CA$6-$F55+1),$J55/2,$M55,TRUE))/(1-2*_xlfn.NORM.DIST(0,$J55/2,$M55,TRUE))*$D55+($K55="Steady Growth")*(AND(CB$6&gt;=$F55,CB$6&lt;=$H55)*((CB$6-$F55+1)/($J55*($J55+1)/2)*$D55))+($K55="custom")*CustCF!BV55</f>
        <v>0</v>
      </c>
      <c r="CC55" s="95">
        <f>($K55="Bell Curve")*(_xlfn.NORM.DIST(AND(CC$6&gt;=$F55,CC$6&lt;=$H55)*(CC$6-$F55+1),$J55/2,$M55,TRUE)-_xlfn.NORM.DIST(AND(CC$6&gt;=$F55,CC$6&lt;=$H55)*(CB$6-$F55+1),$J55/2,$M55,TRUE))/(1-2*_xlfn.NORM.DIST(0,$J55/2,$M55,TRUE))*$D55+($K55="Steady Growth")*(AND(CC$6&gt;=$F55,CC$6&lt;=$H55)*((CC$6-$F55+1)/($J55*($J55+1)/2)*$D55))+($K55="custom")*CustCF!BW55</f>
        <v>0</v>
      </c>
      <c r="CD55" s="95">
        <f>($K55="Bell Curve")*(_xlfn.NORM.DIST(AND(CD$6&gt;=$F55,CD$6&lt;=$H55)*(CD$6-$F55+1),$J55/2,$M55,TRUE)-_xlfn.NORM.DIST(AND(CD$6&gt;=$F55,CD$6&lt;=$H55)*(CC$6-$F55+1),$J55/2,$M55,TRUE))/(1-2*_xlfn.NORM.DIST(0,$J55/2,$M55,TRUE))*$D55+($K55="Steady Growth")*(AND(CD$6&gt;=$F55,CD$6&lt;=$H55)*((CD$6-$F55+1)/($J55*($J55+1)/2)*$D55))+($K55="custom")*CustCF!BX55</f>
        <v>0</v>
      </c>
      <c r="CE55" s="95">
        <f>($K55="Bell Curve")*(_xlfn.NORM.DIST(AND(CE$6&gt;=$F55,CE$6&lt;=$H55)*(CE$6-$F55+1),$J55/2,$M55,TRUE)-_xlfn.NORM.DIST(AND(CE$6&gt;=$F55,CE$6&lt;=$H55)*(CD$6-$F55+1),$J55/2,$M55,TRUE))/(1-2*_xlfn.NORM.DIST(0,$J55/2,$M55,TRUE))*$D55+($K55="Steady Growth")*(AND(CE$6&gt;=$F55,CE$6&lt;=$H55)*((CE$6-$F55+1)/($J55*($J55+1)/2)*$D55))+($K55="custom")*CustCF!BY55</f>
        <v>0</v>
      </c>
      <c r="CF55" s="95">
        <f>($K55="Bell Curve")*(_xlfn.NORM.DIST(AND(CF$6&gt;=$F55,CF$6&lt;=$H55)*(CF$6-$F55+1),$J55/2,$M55,TRUE)-_xlfn.NORM.DIST(AND(CF$6&gt;=$F55,CF$6&lt;=$H55)*(CE$6-$F55+1),$J55/2,$M55,TRUE))/(1-2*_xlfn.NORM.DIST(0,$J55/2,$M55,TRUE))*$D55+($K55="Steady Growth")*(AND(CF$6&gt;=$F55,CF$6&lt;=$H55)*((CF$6-$F55+1)/($J55*($J55+1)/2)*$D55))+($K55="custom")*CustCF!BZ55</f>
        <v>0</v>
      </c>
      <c r="CG55" s="95">
        <f>($K55="Bell Curve")*(_xlfn.NORM.DIST(AND(CG$6&gt;=$F55,CG$6&lt;=$H55)*(CG$6-$F55+1),$J55/2,$M55,TRUE)-_xlfn.NORM.DIST(AND(CG$6&gt;=$F55,CG$6&lt;=$H55)*(CF$6-$F55+1),$J55/2,$M55,TRUE))/(1-2*_xlfn.NORM.DIST(0,$J55/2,$M55,TRUE))*$D55+($K55="Steady Growth")*(AND(CG$6&gt;=$F55,CG$6&lt;=$H55)*((CG$6-$F55+1)/($J55*($J55+1)/2)*$D55))+($K55="custom")*CustCF!CA55</f>
        <v>0</v>
      </c>
      <c r="CH55" s="95">
        <f>($K55="Bell Curve")*(_xlfn.NORM.DIST(AND(CH$6&gt;=$F55,CH$6&lt;=$H55)*(CH$6-$F55+1),$J55/2,$M55,TRUE)-_xlfn.NORM.DIST(AND(CH$6&gt;=$F55,CH$6&lt;=$H55)*(CG$6-$F55+1),$J55/2,$M55,TRUE))/(1-2*_xlfn.NORM.DIST(0,$J55/2,$M55,TRUE))*$D55+($K55="Steady Growth")*(AND(CH$6&gt;=$F55,CH$6&lt;=$H55)*((CH$6-$F55+1)/($J55*($J55+1)/2)*$D55))+($K55="custom")*CustCF!CB55</f>
        <v>0</v>
      </c>
      <c r="CI55" s="95">
        <f>($K55="Bell Curve")*(_xlfn.NORM.DIST(AND(CI$6&gt;=$F55,CI$6&lt;=$H55)*(CI$6-$F55+1),$J55/2,$M55,TRUE)-_xlfn.NORM.DIST(AND(CI$6&gt;=$F55,CI$6&lt;=$H55)*(CH$6-$F55+1),$J55/2,$M55,TRUE))/(1-2*_xlfn.NORM.DIST(0,$J55/2,$M55,TRUE))*$D55+($K55="Steady Growth")*(AND(CI$6&gt;=$F55,CI$6&lt;=$H55)*((CI$6-$F55+1)/($J55*($J55+1)/2)*$D55))+($K55="custom")*CustCF!CC55</f>
        <v>0</v>
      </c>
      <c r="CJ55" s="95">
        <f>($K55="Bell Curve")*(_xlfn.NORM.DIST(AND(CJ$6&gt;=$F55,CJ$6&lt;=$H55)*(CJ$6-$F55+1),$J55/2,$M55,TRUE)-_xlfn.NORM.DIST(AND(CJ$6&gt;=$F55,CJ$6&lt;=$H55)*(CI$6-$F55+1),$J55/2,$M55,TRUE))/(1-2*_xlfn.NORM.DIST(0,$J55/2,$M55,TRUE))*$D55+($K55="Steady Growth")*(AND(CJ$6&gt;=$F55,CJ$6&lt;=$H55)*((CJ$6-$F55+1)/($J55*($J55+1)/2)*$D55))+($K55="custom")*CustCF!CD55</f>
        <v>0</v>
      </c>
      <c r="CK55" s="95">
        <f>($K55="Bell Curve")*(_xlfn.NORM.DIST(AND(CK$6&gt;=$F55,CK$6&lt;=$H55)*(CK$6-$F55+1),$J55/2,$M55,TRUE)-_xlfn.NORM.DIST(AND(CK$6&gt;=$F55,CK$6&lt;=$H55)*(CJ$6-$F55+1),$J55/2,$M55,TRUE))/(1-2*_xlfn.NORM.DIST(0,$J55/2,$M55,TRUE))*$D55+($K55="Steady Growth")*(AND(CK$6&gt;=$F55,CK$6&lt;=$H55)*((CK$6-$F55+1)/($J55*($J55+1)/2)*$D55))+($K55="custom")*CustCF!CE55</f>
        <v>0</v>
      </c>
      <c r="CL55" s="95">
        <f>($K55="Bell Curve")*(_xlfn.NORM.DIST(AND(CL$6&gt;=$F55,CL$6&lt;=$H55)*(CL$6-$F55+1),$J55/2,$M55,TRUE)-_xlfn.NORM.DIST(AND(CL$6&gt;=$F55,CL$6&lt;=$H55)*(CK$6-$F55+1),$J55/2,$M55,TRUE))/(1-2*_xlfn.NORM.DIST(0,$J55/2,$M55,TRUE))*$D55+($K55="Steady Growth")*(AND(CL$6&gt;=$F55,CL$6&lt;=$H55)*((CL$6-$F55+1)/($J55*($J55+1)/2)*$D55))+($K55="custom")*CustCF!CF55</f>
        <v>0</v>
      </c>
      <c r="CM55" s="95">
        <f>($K55="Bell Curve")*(_xlfn.NORM.DIST(AND(CM$6&gt;=$F55,CM$6&lt;=$H55)*(CM$6-$F55+1),$J55/2,$M55,TRUE)-_xlfn.NORM.DIST(AND(CM$6&gt;=$F55,CM$6&lt;=$H55)*(CL$6-$F55+1),$J55/2,$M55,TRUE))/(1-2*_xlfn.NORM.DIST(0,$J55/2,$M55,TRUE))*$D55+($K55="Steady Growth")*(AND(CM$6&gt;=$F55,CM$6&lt;=$H55)*((CM$6-$F55+1)/($J55*($J55+1)/2)*$D55))+($K55="custom")*CustCF!CG55</f>
        <v>0</v>
      </c>
      <c r="CN55" s="95">
        <f>($K55="Bell Curve")*(_xlfn.NORM.DIST(AND(CN$6&gt;=$F55,CN$6&lt;=$H55)*(CN$6-$F55+1),$J55/2,$M55,TRUE)-_xlfn.NORM.DIST(AND(CN$6&gt;=$F55,CN$6&lt;=$H55)*(CM$6-$F55+1),$J55/2,$M55,TRUE))/(1-2*_xlfn.NORM.DIST(0,$J55/2,$M55,TRUE))*$D55+($K55="Steady Growth")*(AND(CN$6&gt;=$F55,CN$6&lt;=$H55)*((CN$6-$F55+1)/($J55*($J55+1)/2)*$D55))+($K55="custom")*CustCF!CH55</f>
        <v>0</v>
      </c>
      <c r="CO55" s="95">
        <f>($K55="Bell Curve")*(_xlfn.NORM.DIST(AND(CO$6&gt;=$F55,CO$6&lt;=$H55)*(CO$6-$F55+1),$J55/2,$M55,TRUE)-_xlfn.NORM.DIST(AND(CO$6&gt;=$F55,CO$6&lt;=$H55)*(CN$6-$F55+1),$J55/2,$M55,TRUE))/(1-2*_xlfn.NORM.DIST(0,$J55/2,$M55,TRUE))*$D55+($K55="Steady Growth")*(AND(CO$6&gt;=$F55,CO$6&lt;=$H55)*((CO$6-$F55+1)/($J55*($J55+1)/2)*$D55))+($K55="custom")*CustCF!CI55</f>
        <v>0</v>
      </c>
      <c r="CP55" s="95">
        <f>($K55="Bell Curve")*(_xlfn.NORM.DIST(AND(CP$6&gt;=$F55,CP$6&lt;=$H55)*(CP$6-$F55+1),$J55/2,$M55,TRUE)-_xlfn.NORM.DIST(AND(CP$6&gt;=$F55,CP$6&lt;=$H55)*(CO$6-$F55+1),$J55/2,$M55,TRUE))/(1-2*_xlfn.NORM.DIST(0,$J55/2,$M55,TRUE))*$D55+($K55="Steady Growth")*(AND(CP$6&gt;=$F55,CP$6&lt;=$H55)*((CP$6-$F55+1)/($J55*($J55+1)/2)*$D55))+($K55="custom")*CustCF!CJ55</f>
        <v>0</v>
      </c>
      <c r="CQ55" s="95">
        <f>($K55="Bell Curve")*(_xlfn.NORM.DIST(AND(CQ$6&gt;=$F55,CQ$6&lt;=$H55)*(CQ$6-$F55+1),$J55/2,$M55,TRUE)-_xlfn.NORM.DIST(AND(CQ$6&gt;=$F55,CQ$6&lt;=$H55)*(CP$6-$F55+1),$J55/2,$M55,TRUE))/(1-2*_xlfn.NORM.DIST(0,$J55/2,$M55,TRUE))*$D55+($K55="Steady Growth")*(AND(CQ$6&gt;=$F55,CQ$6&lt;=$H55)*((CQ$6-$F55+1)/($J55*($J55+1)/2)*$D55))+($K55="custom")*CustCF!CK55</f>
        <v>0</v>
      </c>
      <c r="CR55" s="95">
        <f>($K55="Bell Curve")*(_xlfn.NORM.DIST(AND(CR$6&gt;=$F55,CR$6&lt;=$H55)*(CR$6-$F55+1),$J55/2,$M55,TRUE)-_xlfn.NORM.DIST(AND(CR$6&gt;=$F55,CR$6&lt;=$H55)*(CQ$6-$F55+1),$J55/2,$M55,TRUE))/(1-2*_xlfn.NORM.DIST(0,$J55/2,$M55,TRUE))*$D55+($K55="Steady Growth")*(AND(CR$6&gt;=$F55,CR$6&lt;=$H55)*((CR$6-$F55+1)/($J55*($J55+1)/2)*$D55))+($K55="custom")*CustCF!CL55</f>
        <v>0</v>
      </c>
      <c r="CS55" s="95">
        <f>($K55="Bell Curve")*(_xlfn.NORM.DIST(AND(CS$6&gt;=$F55,CS$6&lt;=$H55)*(CS$6-$F55+1),$J55/2,$M55,TRUE)-_xlfn.NORM.DIST(AND(CS$6&gt;=$F55,CS$6&lt;=$H55)*(CR$6-$F55+1),$J55/2,$M55,TRUE))/(1-2*_xlfn.NORM.DIST(0,$J55/2,$M55,TRUE))*$D55+($K55="Steady Growth")*(AND(CS$6&gt;=$F55,CS$6&lt;=$H55)*((CS$6-$F55+1)/($J55*($J55+1)/2)*$D55))+($K55="custom")*CustCF!CM55</f>
        <v>0</v>
      </c>
      <c r="CT55" s="95">
        <f>($K55="Bell Curve")*(_xlfn.NORM.DIST(AND(CT$6&gt;=$F55,CT$6&lt;=$H55)*(CT$6-$F55+1),$J55/2,$M55,TRUE)-_xlfn.NORM.DIST(AND(CT$6&gt;=$F55,CT$6&lt;=$H55)*(CS$6-$F55+1),$J55/2,$M55,TRUE))/(1-2*_xlfn.NORM.DIST(0,$J55/2,$M55,TRUE))*$D55+($K55="Steady Growth")*(AND(CT$6&gt;=$F55,CT$6&lt;=$H55)*((CT$6-$F55+1)/($J55*($J55+1)/2)*$D55))+($K55="custom")*CustCF!CN55</f>
        <v>0</v>
      </c>
      <c r="CU55" s="95">
        <f>($K55="Bell Curve")*(_xlfn.NORM.DIST(AND(CU$6&gt;=$F55,CU$6&lt;=$H55)*(CU$6-$F55+1),$J55/2,$M55,TRUE)-_xlfn.NORM.DIST(AND(CU$6&gt;=$F55,CU$6&lt;=$H55)*(CT$6-$F55+1),$J55/2,$M55,TRUE))/(1-2*_xlfn.NORM.DIST(0,$J55/2,$M55,TRUE))*$D55+($K55="Steady Growth")*(AND(CU$6&gt;=$F55,CU$6&lt;=$H55)*((CU$6-$F55+1)/($J55*($J55+1)/2)*$D55))+($K55="custom")*CustCF!CO55</f>
        <v>0</v>
      </c>
      <c r="CV55" s="95">
        <f>($K55="Bell Curve")*(_xlfn.NORM.DIST(AND(CV$6&gt;=$F55,CV$6&lt;=$H55)*(CV$6-$F55+1),$J55/2,$M55,TRUE)-_xlfn.NORM.DIST(AND(CV$6&gt;=$F55,CV$6&lt;=$H55)*(CU$6-$F55+1),$J55/2,$M55,TRUE))/(1-2*_xlfn.NORM.DIST(0,$J55/2,$M55,TRUE))*$D55+($K55="Steady Growth")*(AND(CV$6&gt;=$F55,CV$6&lt;=$H55)*((CV$6-$F55+1)/($J55*($J55+1)/2)*$D55))+($K55="custom")*CustCF!CP55</f>
        <v>0</v>
      </c>
      <c r="CW55" s="95">
        <f>($K55="Bell Curve")*(_xlfn.NORM.DIST(AND(CW$6&gt;=$F55,CW$6&lt;=$H55)*(CW$6-$F55+1),$J55/2,$M55,TRUE)-_xlfn.NORM.DIST(AND(CW$6&gt;=$F55,CW$6&lt;=$H55)*(CV$6-$F55+1),$J55/2,$M55,TRUE))/(1-2*_xlfn.NORM.DIST(0,$J55/2,$M55,TRUE))*$D55+($K55="Steady Growth")*(AND(CW$6&gt;=$F55,CW$6&lt;=$H55)*((CW$6-$F55+1)/($J55*($J55+1)/2)*$D55))+($K55="custom")*CustCF!CQ55</f>
        <v>0</v>
      </c>
      <c r="CX55" s="95">
        <f>($K55="Bell Curve")*(_xlfn.NORM.DIST(AND(CX$6&gt;=$F55,CX$6&lt;=$H55)*(CX$6-$F55+1),$J55/2,$M55,TRUE)-_xlfn.NORM.DIST(AND(CX$6&gt;=$F55,CX$6&lt;=$H55)*(CW$6-$F55+1),$J55/2,$M55,TRUE))/(1-2*_xlfn.NORM.DIST(0,$J55/2,$M55,TRUE))*$D55+($K55="Steady Growth")*(AND(CX$6&gt;=$F55,CX$6&lt;=$H55)*((CX$6-$F55+1)/($J55*($J55+1)/2)*$D55))+($K55="custom")*CustCF!CR55</f>
        <v>0</v>
      </c>
      <c r="CY55" s="95">
        <f>($K55="Bell Curve")*(_xlfn.NORM.DIST(AND(CY$6&gt;=$F55,CY$6&lt;=$H55)*(CY$6-$F55+1),$J55/2,$M55,TRUE)-_xlfn.NORM.DIST(AND(CY$6&gt;=$F55,CY$6&lt;=$H55)*(CX$6-$F55+1),$J55/2,$M55,TRUE))/(1-2*_xlfn.NORM.DIST(0,$J55/2,$M55,TRUE))*$D55+($K55="Steady Growth")*(AND(CY$6&gt;=$F55,CY$6&lt;=$H55)*((CY$6-$F55+1)/($J55*($J55+1)/2)*$D55))+($K55="custom")*CustCF!CS55</f>
        <v>0</v>
      </c>
      <c r="CZ55" s="95">
        <f>($K55="Bell Curve")*(_xlfn.NORM.DIST(AND(CZ$6&gt;=$F55,CZ$6&lt;=$H55)*(CZ$6-$F55+1),$J55/2,$M55,TRUE)-_xlfn.NORM.DIST(AND(CZ$6&gt;=$F55,CZ$6&lt;=$H55)*(CY$6-$F55+1),$J55/2,$M55,TRUE))/(1-2*_xlfn.NORM.DIST(0,$J55/2,$M55,TRUE))*$D55+($K55="Steady Growth")*(AND(CZ$6&gt;=$F55,CZ$6&lt;=$H55)*((CZ$6-$F55+1)/($J55*($J55+1)/2)*$D55))+($K55="custom")*CustCF!CT55</f>
        <v>0</v>
      </c>
      <c r="DA55" s="95">
        <f>($K55="Bell Curve")*(_xlfn.NORM.DIST(AND(DA$6&gt;=$F55,DA$6&lt;=$H55)*(DA$6-$F55+1),$J55/2,$M55,TRUE)-_xlfn.NORM.DIST(AND(DA$6&gt;=$F55,DA$6&lt;=$H55)*(CZ$6-$F55+1),$J55/2,$M55,TRUE))/(1-2*_xlfn.NORM.DIST(0,$J55/2,$M55,TRUE))*$D55+($K55="Steady Growth")*(AND(DA$6&gt;=$F55,DA$6&lt;=$H55)*((DA$6-$F55+1)/($J55*($J55+1)/2)*$D55))+($K55="custom")*CustCF!CU55</f>
        <v>0</v>
      </c>
      <c r="DB55" s="95">
        <f>($K55="Bell Curve")*(_xlfn.NORM.DIST(AND(DB$6&gt;=$F55,DB$6&lt;=$H55)*(DB$6-$F55+1),$J55/2,$M55,TRUE)-_xlfn.NORM.DIST(AND(DB$6&gt;=$F55,DB$6&lt;=$H55)*(DA$6-$F55+1),$J55/2,$M55,TRUE))/(1-2*_xlfn.NORM.DIST(0,$J55/2,$M55,TRUE))*$D55+($K55="Steady Growth")*(AND(DB$6&gt;=$F55,DB$6&lt;=$H55)*((DB$6-$F55+1)/($J55*($J55+1)/2)*$D55))+($K55="custom")*CustCF!CV55</f>
        <v>0</v>
      </c>
      <c r="DC55" s="95">
        <f>($K55="Bell Curve")*(_xlfn.NORM.DIST(AND(DC$6&gt;=$F55,DC$6&lt;=$H55)*(DC$6-$F55+1),$J55/2,$M55,TRUE)-_xlfn.NORM.DIST(AND(DC$6&gt;=$F55,DC$6&lt;=$H55)*(DB$6-$F55+1),$J55/2,$M55,TRUE))/(1-2*_xlfn.NORM.DIST(0,$J55/2,$M55,TRUE))*$D55+($K55="Steady Growth")*(AND(DC$6&gt;=$F55,DC$6&lt;=$H55)*((DC$6-$F55+1)/($J55*($J55+1)/2)*$D55))+($K55="custom")*CustCF!CW55</f>
        <v>0</v>
      </c>
      <c r="DD55" s="95">
        <f>($K55="Bell Curve")*(_xlfn.NORM.DIST(AND(DD$6&gt;=$F55,DD$6&lt;=$H55)*(DD$6-$F55+1),$J55/2,$M55,TRUE)-_xlfn.NORM.DIST(AND(DD$6&gt;=$F55,DD$6&lt;=$H55)*(DC$6-$F55+1),$J55/2,$M55,TRUE))/(1-2*_xlfn.NORM.DIST(0,$J55/2,$M55,TRUE))*$D55+($K55="Steady Growth")*(AND(DD$6&gt;=$F55,DD$6&lt;=$H55)*((DD$6-$F55+1)/($J55*($J55+1)/2)*$D55))+($K55="custom")*CustCF!CX55</f>
        <v>0</v>
      </c>
      <c r="DE55" s="95">
        <f>($K55="Bell Curve")*(_xlfn.NORM.DIST(AND(DE$6&gt;=$F55,DE$6&lt;=$H55)*(DE$6-$F55+1),$J55/2,$M55,TRUE)-_xlfn.NORM.DIST(AND(DE$6&gt;=$F55,DE$6&lt;=$H55)*(DD$6-$F55+1),$J55/2,$M55,TRUE))/(1-2*_xlfn.NORM.DIST(0,$J55/2,$M55,TRUE))*$D55+($K55="Steady Growth")*(AND(DE$6&gt;=$F55,DE$6&lt;=$H55)*((DE$6-$F55+1)/($J55*($J55+1)/2)*$D55))+($K55="custom")*CustCF!CY55</f>
        <v>0</v>
      </c>
      <c r="DF55" s="95">
        <f>($K55="Bell Curve")*(_xlfn.NORM.DIST(AND(DF$6&gt;=$F55,DF$6&lt;=$H55)*(DF$6-$F55+1),$J55/2,$M55,TRUE)-_xlfn.NORM.DIST(AND(DF$6&gt;=$F55,DF$6&lt;=$H55)*(DE$6-$F55+1),$J55/2,$M55,TRUE))/(1-2*_xlfn.NORM.DIST(0,$J55/2,$M55,TRUE))*$D55+($K55="Steady Growth")*(AND(DF$6&gt;=$F55,DF$6&lt;=$H55)*((DF$6-$F55+1)/($J55*($J55+1)/2)*$D55))+($K55="custom")*CustCF!CZ55</f>
        <v>0</v>
      </c>
      <c r="DG55" s="95">
        <f>($K55="Bell Curve")*(_xlfn.NORM.DIST(AND(DG$6&gt;=$F55,DG$6&lt;=$H55)*(DG$6-$F55+1),$J55/2,$M55,TRUE)-_xlfn.NORM.DIST(AND(DG$6&gt;=$F55,DG$6&lt;=$H55)*(DF$6-$F55+1),$J55/2,$M55,TRUE))/(1-2*_xlfn.NORM.DIST(0,$J55/2,$M55,TRUE))*$D55+($K55="Steady Growth")*(AND(DG$6&gt;=$F55,DG$6&lt;=$H55)*((DG$6-$F55+1)/($J55*($J55+1)/2)*$D55))+($K55="custom")*CustCF!DA55</f>
        <v>0</v>
      </c>
      <c r="DH55" s="95">
        <f>($K55="Bell Curve")*(_xlfn.NORM.DIST(AND(DH$6&gt;=$F55,DH$6&lt;=$H55)*(DH$6-$F55+1),$J55/2,$M55,TRUE)-_xlfn.NORM.DIST(AND(DH$6&gt;=$F55,DH$6&lt;=$H55)*(DG$6-$F55+1),$J55/2,$M55,TRUE))/(1-2*_xlfn.NORM.DIST(0,$J55/2,$M55,TRUE))*$D55+($K55="Steady Growth")*(AND(DH$6&gt;=$F55,DH$6&lt;=$H55)*((DH$6-$F55+1)/($J55*($J55+1)/2)*$D55))+($K55="custom")*CustCF!DB55</f>
        <v>0</v>
      </c>
      <c r="DI55" s="95">
        <f>($K55="Bell Curve")*(_xlfn.NORM.DIST(AND(DI$6&gt;=$F55,DI$6&lt;=$H55)*(DI$6-$F55+1),$J55/2,$M55,TRUE)-_xlfn.NORM.DIST(AND(DI$6&gt;=$F55,DI$6&lt;=$H55)*(DH$6-$F55+1),$J55/2,$M55,TRUE))/(1-2*_xlfn.NORM.DIST(0,$J55/2,$M55,TRUE))*$D55+($K55="Steady Growth")*(AND(DI$6&gt;=$F55,DI$6&lt;=$H55)*((DI$6-$F55+1)/($J55*($J55+1)/2)*$D55))+($K55="custom")*CustCF!DC55</f>
        <v>0</v>
      </c>
      <c r="DJ55" s="95">
        <f>($K55="Bell Curve")*(_xlfn.NORM.DIST(AND(DJ$6&gt;=$F55,DJ$6&lt;=$H55)*(DJ$6-$F55+1),$J55/2,$M55,TRUE)-_xlfn.NORM.DIST(AND(DJ$6&gt;=$F55,DJ$6&lt;=$H55)*(DI$6-$F55+1),$J55/2,$M55,TRUE))/(1-2*_xlfn.NORM.DIST(0,$J55/2,$M55,TRUE))*$D55+($K55="Steady Growth")*(AND(DJ$6&gt;=$F55,DJ$6&lt;=$H55)*((DJ$6-$F55+1)/($J55*($J55+1)/2)*$D55))+($K55="custom")*CustCF!DD55</f>
        <v>0</v>
      </c>
      <c r="DK55" s="95">
        <f>($K55="Bell Curve")*(_xlfn.NORM.DIST(AND(DK$6&gt;=$F55,DK$6&lt;=$H55)*(DK$6-$F55+1),$J55/2,$M55,TRUE)-_xlfn.NORM.DIST(AND(DK$6&gt;=$F55,DK$6&lt;=$H55)*(DJ$6-$F55+1),$J55/2,$M55,TRUE))/(1-2*_xlfn.NORM.DIST(0,$J55/2,$M55,TRUE))*$D55+($K55="Steady Growth")*(AND(DK$6&gt;=$F55,DK$6&lt;=$H55)*((DK$6-$F55+1)/($J55*($J55+1)/2)*$D55))+($K55="custom")*CustCF!DE55</f>
        <v>0</v>
      </c>
      <c r="DL55" s="95">
        <f>($K55="Bell Curve")*(_xlfn.NORM.DIST(AND(DL$6&gt;=$F55,DL$6&lt;=$H55)*(DL$6-$F55+1),$J55/2,$M55,TRUE)-_xlfn.NORM.DIST(AND(DL$6&gt;=$F55,DL$6&lt;=$H55)*(DK$6-$F55+1),$J55/2,$M55,TRUE))/(1-2*_xlfn.NORM.DIST(0,$J55/2,$M55,TRUE))*$D55+($K55="Steady Growth")*(AND(DL$6&gt;=$F55,DL$6&lt;=$H55)*((DL$6-$F55+1)/($J55*($J55+1)/2)*$D55))+($K55="custom")*CustCF!DF55</f>
        <v>0</v>
      </c>
      <c r="DM55" s="95">
        <f>($K55="Bell Curve")*(_xlfn.NORM.DIST(AND(DM$6&gt;=$F55,DM$6&lt;=$H55)*(DM$6-$F55+1),$J55/2,$M55,TRUE)-_xlfn.NORM.DIST(AND(DM$6&gt;=$F55,DM$6&lt;=$H55)*(DL$6-$F55+1),$J55/2,$M55,TRUE))/(1-2*_xlfn.NORM.DIST(0,$J55/2,$M55,TRUE))*$D55+($K55="Steady Growth")*(AND(DM$6&gt;=$F55,DM$6&lt;=$H55)*((DM$6-$F55+1)/($J55*($J55+1)/2)*$D55))+($K55="custom")*CustCF!DG55</f>
        <v>0</v>
      </c>
      <c r="DN55" s="95">
        <f>($K55="Bell Curve")*(_xlfn.NORM.DIST(AND(DN$6&gt;=$F55,DN$6&lt;=$H55)*(DN$6-$F55+1),$J55/2,$M55,TRUE)-_xlfn.NORM.DIST(AND(DN$6&gt;=$F55,DN$6&lt;=$H55)*(DM$6-$F55+1),$J55/2,$M55,TRUE))/(1-2*_xlfn.NORM.DIST(0,$J55/2,$M55,TRUE))*$D55+($K55="Steady Growth")*(AND(DN$6&gt;=$F55,DN$6&lt;=$H55)*((DN$6-$F55+1)/($J55*($J55+1)/2)*$D55))+($K55="custom")*CustCF!DH55</f>
        <v>0</v>
      </c>
      <c r="DO55" s="95">
        <f>($K55="Bell Curve")*(_xlfn.NORM.DIST(AND(DO$6&gt;=$F55,DO$6&lt;=$H55)*(DO$6-$F55+1),$J55/2,$M55,TRUE)-_xlfn.NORM.DIST(AND(DO$6&gt;=$F55,DO$6&lt;=$H55)*(DN$6-$F55+1),$J55/2,$M55,TRUE))/(1-2*_xlfn.NORM.DIST(0,$J55/2,$M55,TRUE))*$D55+($K55="Steady Growth")*(AND(DO$6&gt;=$F55,DO$6&lt;=$H55)*((DO$6-$F55+1)/($J55*($J55+1)/2)*$D55))+($K55="custom")*CustCF!DI55</f>
        <v>0</v>
      </c>
      <c r="DP55" s="95">
        <f>($K55="Bell Curve")*(_xlfn.NORM.DIST(AND(DP$6&gt;=$F55,DP$6&lt;=$H55)*(DP$6-$F55+1),$J55/2,$M55,TRUE)-_xlfn.NORM.DIST(AND(DP$6&gt;=$F55,DP$6&lt;=$H55)*(DO$6-$F55+1),$J55/2,$M55,TRUE))/(1-2*_xlfn.NORM.DIST(0,$J55/2,$M55,TRUE))*$D55+($K55="Steady Growth")*(AND(DP$6&gt;=$F55,DP$6&lt;=$H55)*((DP$6-$F55+1)/($J55*($J55+1)/2)*$D55))+($K55="custom")*CustCF!DJ55</f>
        <v>0</v>
      </c>
      <c r="DQ55" s="95">
        <f>($K55="Bell Curve")*(_xlfn.NORM.DIST(AND(DQ$6&gt;=$F55,DQ$6&lt;=$H55)*(DQ$6-$F55+1),$J55/2,$M55,TRUE)-_xlfn.NORM.DIST(AND(DQ$6&gt;=$F55,DQ$6&lt;=$H55)*(DP$6-$F55+1),$J55/2,$M55,TRUE))/(1-2*_xlfn.NORM.DIST(0,$J55/2,$M55,TRUE))*$D55+($K55="Steady Growth")*(AND(DQ$6&gt;=$F55,DQ$6&lt;=$H55)*((DQ$6-$F55+1)/($J55*($J55+1)/2)*$D55))+($K55="custom")*CustCF!DK55</f>
        <v>0</v>
      </c>
      <c r="DR55" s="95">
        <f>($K55="Bell Curve")*(_xlfn.NORM.DIST(AND(DR$6&gt;=$F55,DR$6&lt;=$H55)*(DR$6-$F55+1),$J55/2,$M55,TRUE)-_xlfn.NORM.DIST(AND(DR$6&gt;=$F55,DR$6&lt;=$H55)*(DQ$6-$F55+1),$J55/2,$M55,TRUE))/(1-2*_xlfn.NORM.DIST(0,$J55/2,$M55,TRUE))*$D55+($K55="Steady Growth")*(AND(DR$6&gt;=$F55,DR$6&lt;=$H55)*((DR$6-$F55+1)/($J55*($J55+1)/2)*$D55))+($K55="custom")*CustCF!DL55</f>
        <v>0</v>
      </c>
      <c r="DS55" s="95">
        <f>($K55="Bell Curve")*(_xlfn.NORM.DIST(AND(DS$6&gt;=$F55,DS$6&lt;=$H55)*(DS$6-$F55+1),$J55/2,$M55,TRUE)-_xlfn.NORM.DIST(AND(DS$6&gt;=$F55,DS$6&lt;=$H55)*(DR$6-$F55+1),$J55/2,$M55,TRUE))/(1-2*_xlfn.NORM.DIST(0,$J55/2,$M55,TRUE))*$D55+($K55="Steady Growth")*(AND(DS$6&gt;=$F55,DS$6&lt;=$H55)*((DS$6-$F55+1)/($J55*($J55+1)/2)*$D55))+($K55="custom")*CustCF!DM55</f>
        <v>0</v>
      </c>
      <c r="DT55" s="95">
        <f>($K55="Bell Curve")*(_xlfn.NORM.DIST(AND(DT$6&gt;=$F55,DT$6&lt;=$H55)*(DT$6-$F55+1),$J55/2,$M55,TRUE)-_xlfn.NORM.DIST(AND(DT$6&gt;=$F55,DT$6&lt;=$H55)*(DS$6-$F55+1),$J55/2,$M55,TRUE))/(1-2*_xlfn.NORM.DIST(0,$J55/2,$M55,TRUE))*$D55+($K55="Steady Growth")*(AND(DT$6&gt;=$F55,DT$6&lt;=$H55)*((DT$6-$F55+1)/($J55*($J55+1)/2)*$D55))+($K55="custom")*CustCF!DN55</f>
        <v>0</v>
      </c>
      <c r="DU55" s="95">
        <f>($K55="Bell Curve")*(_xlfn.NORM.DIST(AND(DU$6&gt;=$F55,DU$6&lt;=$H55)*(DU$6-$F55+1),$J55/2,$M55,TRUE)-_xlfn.NORM.DIST(AND(DU$6&gt;=$F55,DU$6&lt;=$H55)*(DT$6-$F55+1),$J55/2,$M55,TRUE))/(1-2*_xlfn.NORM.DIST(0,$J55/2,$M55,TRUE))*$D55+($K55="Steady Growth")*(AND(DU$6&gt;=$F55,DU$6&lt;=$H55)*((DU$6-$F55+1)/($J55*($J55+1)/2)*$D55))+($K55="custom")*CustCF!DO55</f>
        <v>0</v>
      </c>
      <c r="DV55" s="95">
        <f>($K55="Bell Curve")*(_xlfn.NORM.DIST(AND(DV$6&gt;=$F55,DV$6&lt;=$H55)*(DV$6-$F55+1),$J55/2,$M55,TRUE)-_xlfn.NORM.DIST(AND(DV$6&gt;=$F55,DV$6&lt;=$H55)*(DU$6-$F55+1),$J55/2,$M55,TRUE))/(1-2*_xlfn.NORM.DIST(0,$J55/2,$M55,TRUE))*$D55+($K55="Steady Growth")*(AND(DV$6&gt;=$F55,DV$6&lt;=$H55)*((DV$6-$F55+1)/($J55*($J55+1)/2)*$D55))+($K55="custom")*CustCF!DP55</f>
        <v>0</v>
      </c>
      <c r="DW55" s="95">
        <f>($K55="Bell Curve")*(_xlfn.NORM.DIST(AND(DW$6&gt;=$F55,DW$6&lt;=$H55)*(DW$6-$F55+1),$J55/2,$M55,TRUE)-_xlfn.NORM.DIST(AND(DW$6&gt;=$F55,DW$6&lt;=$H55)*(DV$6-$F55+1),$J55/2,$M55,TRUE))/(1-2*_xlfn.NORM.DIST(0,$J55/2,$M55,TRUE))*$D55+($K55="Steady Growth")*(AND(DW$6&gt;=$F55,DW$6&lt;=$H55)*((DW$6-$F55+1)/($J55*($J55+1)/2)*$D55))+($K55="custom")*CustCF!DQ55</f>
        <v>0</v>
      </c>
      <c r="DX55" s="95">
        <f>($K55="Bell Curve")*(_xlfn.NORM.DIST(AND(DX$6&gt;=$F55,DX$6&lt;=$H55)*(DX$6-$F55+1),$J55/2,$M55,TRUE)-_xlfn.NORM.DIST(AND(DX$6&gt;=$F55,DX$6&lt;=$H55)*(DW$6-$F55+1),$J55/2,$M55,TRUE))/(1-2*_xlfn.NORM.DIST(0,$J55/2,$M55,TRUE))*$D55+($K55="Steady Growth")*(AND(DX$6&gt;=$F55,DX$6&lt;=$H55)*((DX$6-$F55+1)/($J55*($J55+1)/2)*$D55))+($K55="custom")*CustCF!DR55</f>
        <v>0</v>
      </c>
      <c r="DY55" s="95">
        <f>($K55="Bell Curve")*(_xlfn.NORM.DIST(AND(DY$6&gt;=$F55,DY$6&lt;=$H55)*(DY$6-$F55+1),$J55/2,$M55,TRUE)-_xlfn.NORM.DIST(AND(DY$6&gt;=$F55,DY$6&lt;=$H55)*(DX$6-$F55+1),$J55/2,$M55,TRUE))/(1-2*_xlfn.NORM.DIST(0,$J55/2,$M55,TRUE))*$D55+($K55="Steady Growth")*(AND(DY$6&gt;=$F55,DY$6&lt;=$H55)*((DY$6-$F55+1)/($J55*($J55+1)/2)*$D55))+($K55="custom")*CustCF!DS55</f>
        <v>0</v>
      </c>
      <c r="DZ55" s="95">
        <f>($K55="Bell Curve")*(_xlfn.NORM.DIST(AND(DZ$6&gt;=$F55,DZ$6&lt;=$H55)*(DZ$6-$F55+1),$J55/2,$M55,TRUE)-_xlfn.NORM.DIST(AND(DZ$6&gt;=$F55,DZ$6&lt;=$H55)*(DY$6-$F55+1),$J55/2,$M55,TRUE))/(1-2*_xlfn.NORM.DIST(0,$J55/2,$M55,TRUE))*$D55+($K55="Steady Growth")*(AND(DZ$6&gt;=$F55,DZ$6&lt;=$H55)*((DZ$6-$F55+1)/($J55*($J55+1)/2)*$D55))+($K55="custom")*CustCF!DT55</f>
        <v>0</v>
      </c>
      <c r="EA55" s="95">
        <f>($K55="Bell Curve")*(_xlfn.NORM.DIST(AND(EA$6&gt;=$F55,EA$6&lt;=$H55)*(EA$6-$F55+1),$J55/2,$M55,TRUE)-_xlfn.NORM.DIST(AND(EA$6&gt;=$F55,EA$6&lt;=$H55)*(DZ$6-$F55+1),$J55/2,$M55,TRUE))/(1-2*_xlfn.NORM.DIST(0,$J55/2,$M55,TRUE))*$D55+($K55="Steady Growth")*(AND(EA$6&gt;=$F55,EA$6&lt;=$H55)*((EA$6-$F55+1)/($J55*($J55+1)/2)*$D55))+($K55="custom")*CustCF!DU55</f>
        <v>0</v>
      </c>
      <c r="EB55" s="95">
        <f>($K55="Bell Curve")*(_xlfn.NORM.DIST(AND(EB$6&gt;=$F55,EB$6&lt;=$H55)*(EB$6-$F55+1),$J55/2,$M55,TRUE)-_xlfn.NORM.DIST(AND(EB$6&gt;=$F55,EB$6&lt;=$H55)*(EA$6-$F55+1),$J55/2,$M55,TRUE))/(1-2*_xlfn.NORM.DIST(0,$J55/2,$M55,TRUE))*$D55+($K55="Steady Growth")*(AND(EB$6&gt;=$F55,EB$6&lt;=$H55)*((EB$6-$F55+1)/($J55*($J55+1)/2)*$D55))+($K55="custom")*CustCF!DV55</f>
        <v>0</v>
      </c>
      <c r="EC55" s="95">
        <f>($K55="Bell Curve")*(_xlfn.NORM.DIST(AND(EC$6&gt;=$F55,EC$6&lt;=$H55)*(EC$6-$F55+1),$J55/2,$M55,TRUE)-_xlfn.NORM.DIST(AND(EC$6&gt;=$F55,EC$6&lt;=$H55)*(EB$6-$F55+1),$J55/2,$M55,TRUE))/(1-2*_xlfn.NORM.DIST(0,$J55/2,$M55,TRUE))*$D55+($K55="Steady Growth")*(AND(EC$6&gt;=$F55,EC$6&lt;=$H55)*((EC$6-$F55+1)/($J55*($J55+1)/2)*$D55))+($K55="custom")*CustCF!DW55</f>
        <v>0</v>
      </c>
      <c r="ED55" s="95">
        <f>($K55="Bell Curve")*(_xlfn.NORM.DIST(AND(ED$6&gt;=$F55,ED$6&lt;=$H55)*(ED$6-$F55+1),$J55/2,$M55,TRUE)-_xlfn.NORM.DIST(AND(ED$6&gt;=$F55,ED$6&lt;=$H55)*(EC$6-$F55+1),$J55/2,$M55,TRUE))/(1-2*_xlfn.NORM.DIST(0,$J55/2,$M55,TRUE))*$D55+($K55="Steady Growth")*(AND(ED$6&gt;=$F55,ED$6&lt;=$H55)*((ED$6-$F55+1)/($J55*($J55+1)/2)*$D55))+($K55="custom")*CustCF!DX55</f>
        <v>0</v>
      </c>
      <c r="EE55" s="95">
        <f>($K55="Bell Curve")*(_xlfn.NORM.DIST(AND(EE$6&gt;=$F55,EE$6&lt;=$H55)*(EE$6-$F55+1),$J55/2,$M55,TRUE)-_xlfn.NORM.DIST(AND(EE$6&gt;=$F55,EE$6&lt;=$H55)*(ED$6-$F55+1),$J55/2,$M55,TRUE))/(1-2*_xlfn.NORM.DIST(0,$J55/2,$M55,TRUE))*$D55+($K55="Steady Growth")*(AND(EE$6&gt;=$F55,EE$6&lt;=$H55)*((EE$6-$F55+1)/($J55*($J55+1)/2)*$D55))+($K55="custom")*CustCF!DY55</f>
        <v>0</v>
      </c>
      <c r="EF55" s="95">
        <f>($K55="Bell Curve")*(_xlfn.NORM.DIST(AND(EF$6&gt;=$F55,EF$6&lt;=$H55)*(EF$6-$F55+1),$J55/2,$M55,TRUE)-_xlfn.NORM.DIST(AND(EF$6&gt;=$F55,EF$6&lt;=$H55)*(EE$6-$F55+1),$J55/2,$M55,TRUE))/(1-2*_xlfn.NORM.DIST(0,$J55/2,$M55,TRUE))*$D55+($K55="Steady Growth")*(AND(EF$6&gt;=$F55,EF$6&lt;=$H55)*((EF$6-$F55+1)/($J55*($J55+1)/2)*$D55))+($K55="custom")*CustCF!DZ55</f>
        <v>0</v>
      </c>
      <c r="EG55" s="95">
        <f>($K55="Bell Curve")*(_xlfn.NORM.DIST(AND(EG$6&gt;=$F55,EG$6&lt;=$H55)*(EG$6-$F55+1),$J55/2,$M55,TRUE)-_xlfn.NORM.DIST(AND(EG$6&gt;=$F55,EG$6&lt;=$H55)*(EF$6-$F55+1),$J55/2,$M55,TRUE))/(1-2*_xlfn.NORM.DIST(0,$J55/2,$M55,TRUE))*$D55+($K55="Steady Growth")*(AND(EG$6&gt;=$F55,EG$6&lt;=$H55)*((EG$6-$F55+1)/($J55*($J55+1)/2)*$D55))+($K55="custom")*CustCF!EA55</f>
        <v>0</v>
      </c>
      <c r="EH55" s="95">
        <f>($K55="Bell Curve")*(_xlfn.NORM.DIST(AND(EH$6&gt;=$F55,EH$6&lt;=$H55)*(EH$6-$F55+1),$J55/2,$M55,TRUE)-_xlfn.NORM.DIST(AND(EH$6&gt;=$F55,EH$6&lt;=$H55)*(EG$6-$F55+1),$J55/2,$M55,TRUE))/(1-2*_xlfn.NORM.DIST(0,$J55/2,$M55,TRUE))*$D55+($K55="Steady Growth")*(AND(EH$6&gt;=$F55,EH$6&lt;=$H55)*((EH$6-$F55+1)/($J55*($J55+1)/2)*$D55))+($K55="custom")*CustCF!EB55</f>
        <v>0</v>
      </c>
      <c r="EI55" s="95">
        <f>($K55="Bell Curve")*(_xlfn.NORM.DIST(AND(EI$6&gt;=$F55,EI$6&lt;=$H55)*(EI$6-$F55+1),$J55/2,$M55,TRUE)-_xlfn.NORM.DIST(AND(EI$6&gt;=$F55,EI$6&lt;=$H55)*(EH$6-$F55+1),$J55/2,$M55,TRUE))/(1-2*_xlfn.NORM.DIST(0,$J55/2,$M55,TRUE))*$D55+($K55="Steady Growth")*(AND(EI$6&gt;=$F55,EI$6&lt;=$H55)*((EI$6-$F55+1)/($J55*($J55+1)/2)*$D55))+($K55="custom")*CustCF!EC55</f>
        <v>0</v>
      </c>
      <c r="EJ55" s="95">
        <f>($K55="Bell Curve")*(_xlfn.NORM.DIST(AND(EJ$6&gt;=$F55,EJ$6&lt;=$H55)*(EJ$6-$F55+1),$J55/2,$M55,TRUE)-_xlfn.NORM.DIST(AND(EJ$6&gt;=$F55,EJ$6&lt;=$H55)*(EI$6-$F55+1),$J55/2,$M55,TRUE))/(1-2*_xlfn.NORM.DIST(0,$J55/2,$M55,TRUE))*$D55+($K55="Steady Growth")*(AND(EJ$6&gt;=$F55,EJ$6&lt;=$H55)*((EJ$6-$F55+1)/($J55*($J55+1)/2)*$D55))+($K55="custom")*CustCF!ED55</f>
        <v>0</v>
      </c>
      <c r="EK55" s="95">
        <f>($K55="Bell Curve")*(_xlfn.NORM.DIST(AND(EK$6&gt;=$F55,EK$6&lt;=$H55)*(EK$6-$F55+1),$J55/2,$M55,TRUE)-_xlfn.NORM.DIST(AND(EK$6&gt;=$F55,EK$6&lt;=$H55)*(EJ$6-$F55+1),$J55/2,$M55,TRUE))/(1-2*_xlfn.NORM.DIST(0,$J55/2,$M55,TRUE))*$D55+($K55="Steady Growth")*(AND(EK$6&gt;=$F55,EK$6&lt;=$H55)*((EK$6-$F55+1)/($J55*($J55+1)/2)*$D55))+($K55="custom")*CustCF!EE55</f>
        <v>0</v>
      </c>
      <c r="EL55" s="95">
        <f>($K55="Bell Curve")*(_xlfn.NORM.DIST(AND(EL$6&gt;=$F55,EL$6&lt;=$H55)*(EL$6-$F55+1),$J55/2,$M55,TRUE)-_xlfn.NORM.DIST(AND(EL$6&gt;=$F55,EL$6&lt;=$H55)*(EK$6-$F55+1),$J55/2,$M55,TRUE))/(1-2*_xlfn.NORM.DIST(0,$J55/2,$M55,TRUE))*$D55+($K55="Steady Growth")*(AND(EL$6&gt;=$F55,EL$6&lt;=$H55)*((EL$6-$F55+1)/($J55*($J55+1)/2)*$D55))+($K55="custom")*CustCF!EF55</f>
        <v>0</v>
      </c>
      <c r="EM55" s="95">
        <f>($K55="Bell Curve")*(_xlfn.NORM.DIST(AND(EM$6&gt;=$F55,EM$6&lt;=$H55)*(EM$6-$F55+1),$J55/2,$M55,TRUE)-_xlfn.NORM.DIST(AND(EM$6&gt;=$F55,EM$6&lt;=$H55)*(EL$6-$F55+1),$J55/2,$M55,TRUE))/(1-2*_xlfn.NORM.DIST(0,$J55/2,$M55,TRUE))*$D55+($K55="Steady Growth")*(AND(EM$6&gt;=$F55,EM$6&lt;=$H55)*((EM$6-$F55+1)/($J55*($J55+1)/2)*$D55))+($K55="custom")*CustCF!EG55</f>
        <v>0</v>
      </c>
      <c r="EN55" s="95">
        <f>($K55="Bell Curve")*(_xlfn.NORM.DIST(AND(EN$6&gt;=$F55,EN$6&lt;=$H55)*(EN$6-$F55+1),$J55/2,$M55,TRUE)-_xlfn.NORM.DIST(AND(EN$6&gt;=$F55,EN$6&lt;=$H55)*(EM$6-$F55+1),$J55/2,$M55,TRUE))/(1-2*_xlfn.NORM.DIST(0,$J55/2,$M55,TRUE))*$D55+($K55="Steady Growth")*(AND(EN$6&gt;=$F55,EN$6&lt;=$H55)*((EN$6-$F55+1)/($J55*($J55+1)/2)*$D55))+($K55="custom")*CustCF!EH55</f>
        <v>0</v>
      </c>
      <c r="EO55" s="95">
        <f>($K55="Bell Curve")*(_xlfn.NORM.DIST(AND(EO$6&gt;=$F55,EO$6&lt;=$H55)*(EO$6-$F55+1),$J55/2,$M55,TRUE)-_xlfn.NORM.DIST(AND(EO$6&gt;=$F55,EO$6&lt;=$H55)*(EN$6-$F55+1),$J55/2,$M55,TRUE))/(1-2*_xlfn.NORM.DIST(0,$J55/2,$M55,TRUE))*$D55+($K55="Steady Growth")*(AND(EO$6&gt;=$F55,EO$6&lt;=$H55)*((EO$6-$F55+1)/($J55*($J55+1)/2)*$D55))+($K55="custom")*CustCF!EI55</f>
        <v>0</v>
      </c>
      <c r="EP55" s="95">
        <f>($K55="Bell Curve")*(_xlfn.NORM.DIST(AND(EP$6&gt;=$F55,EP$6&lt;=$H55)*(EP$6-$F55+1),$J55/2,$M55,TRUE)-_xlfn.NORM.DIST(AND(EP$6&gt;=$F55,EP$6&lt;=$H55)*(EO$6-$F55+1),$J55/2,$M55,TRUE))/(1-2*_xlfn.NORM.DIST(0,$J55/2,$M55,TRUE))*$D55+($K55="Steady Growth")*(AND(EP$6&gt;=$F55,EP$6&lt;=$H55)*((EP$6-$F55+1)/($J55*($J55+1)/2)*$D55))+($K55="custom")*CustCF!EJ55</f>
        <v>0</v>
      </c>
      <c r="EQ55" s="95">
        <f>($K55="Bell Curve")*(_xlfn.NORM.DIST(AND(EQ$6&gt;=$F55,EQ$6&lt;=$H55)*(EQ$6-$F55+1),$J55/2,$M55,TRUE)-_xlfn.NORM.DIST(AND(EQ$6&gt;=$F55,EQ$6&lt;=$H55)*(EP$6-$F55+1),$J55/2,$M55,TRUE))/(1-2*_xlfn.NORM.DIST(0,$J55/2,$M55,TRUE))*$D55+($K55="Steady Growth")*(AND(EQ$6&gt;=$F55,EQ$6&lt;=$H55)*((EQ$6-$F55+1)/($J55*($J55+1)/2)*$D55))+($K55="custom")*CustCF!EK55</f>
        <v>0</v>
      </c>
      <c r="ER55" s="95">
        <f>($K55="Bell Curve")*(_xlfn.NORM.DIST(AND(ER$6&gt;=$F55,ER$6&lt;=$H55)*(ER$6-$F55+1),$J55/2,$M55,TRUE)-_xlfn.NORM.DIST(AND(ER$6&gt;=$F55,ER$6&lt;=$H55)*(EQ$6-$F55+1),$J55/2,$M55,TRUE))/(1-2*_xlfn.NORM.DIST(0,$J55/2,$M55,TRUE))*$D55+($K55="Steady Growth")*(AND(ER$6&gt;=$F55,ER$6&lt;=$H55)*((ER$6-$F55+1)/($J55*($J55+1)/2)*$D55))+($K55="custom")*CustCF!EL55</f>
        <v>0</v>
      </c>
      <c r="ES55" s="95">
        <f>($K55="Bell Curve")*(_xlfn.NORM.DIST(AND(ES$6&gt;=$F55,ES$6&lt;=$H55)*(ES$6-$F55+1),$J55/2,$M55,TRUE)-_xlfn.NORM.DIST(AND(ES$6&gt;=$F55,ES$6&lt;=$H55)*(ER$6-$F55+1),$J55/2,$M55,TRUE))/(1-2*_xlfn.NORM.DIST(0,$J55/2,$M55,TRUE))*$D55+($K55="Steady Growth")*(AND(ES$6&gt;=$F55,ES$6&lt;=$H55)*((ES$6-$F55+1)/($J55*($J55+1)/2)*$D55))+($K55="custom")*CustCF!EM55</f>
        <v>0</v>
      </c>
      <c r="ET55" s="95">
        <f>($K55="Bell Curve")*(_xlfn.NORM.DIST(AND(ET$6&gt;=$F55,ET$6&lt;=$H55)*(ET$6-$F55+1),$J55/2,$M55,TRUE)-_xlfn.NORM.DIST(AND(ET$6&gt;=$F55,ET$6&lt;=$H55)*(ES$6-$F55+1),$J55/2,$M55,TRUE))/(1-2*_xlfn.NORM.DIST(0,$J55/2,$M55,TRUE))*$D55+($K55="Steady Growth")*(AND(ET$6&gt;=$F55,ET$6&lt;=$H55)*((ET$6-$F55+1)/($J55*($J55+1)/2)*$D55))+($K55="custom")*CustCF!EN55</f>
        <v>0</v>
      </c>
      <c r="EU55" s="95">
        <f>($K55="Bell Curve")*(_xlfn.NORM.DIST(AND(EU$6&gt;=$F55,EU$6&lt;=$H55)*(EU$6-$F55+1),$J55/2,$M55,TRUE)-_xlfn.NORM.DIST(AND(EU$6&gt;=$F55,EU$6&lt;=$H55)*(ET$6-$F55+1),$J55/2,$M55,TRUE))/(1-2*_xlfn.NORM.DIST(0,$J55/2,$M55,TRUE))*$D55+($K55="Steady Growth")*(AND(EU$6&gt;=$F55,EU$6&lt;=$H55)*((EU$6-$F55+1)/($J55*($J55+1)/2)*$D55))+($K55="custom")*CustCF!EO55</f>
        <v>0</v>
      </c>
      <c r="EV55" s="95">
        <f>($K55="Bell Curve")*(_xlfn.NORM.DIST(AND(EV$6&gt;=$F55,EV$6&lt;=$H55)*(EV$6-$F55+1),$J55/2,$M55,TRUE)-_xlfn.NORM.DIST(AND(EV$6&gt;=$F55,EV$6&lt;=$H55)*(EU$6-$F55+1),$J55/2,$M55,TRUE))/(1-2*_xlfn.NORM.DIST(0,$J55/2,$M55,TRUE))*$D55+($K55="Steady Growth")*(AND(EV$6&gt;=$F55,EV$6&lt;=$H55)*((EV$6-$F55+1)/($J55*($J55+1)/2)*$D55))+($K55="custom")*CustCF!EP55</f>
        <v>0</v>
      </c>
      <c r="EW55" s="95">
        <f>($K55="Bell Curve")*(_xlfn.NORM.DIST(AND(EW$6&gt;=$F55,EW$6&lt;=$H55)*(EW$6-$F55+1),$J55/2,$M55,TRUE)-_xlfn.NORM.DIST(AND(EW$6&gt;=$F55,EW$6&lt;=$H55)*(EV$6-$F55+1),$J55/2,$M55,TRUE))/(1-2*_xlfn.NORM.DIST(0,$J55/2,$M55,TRUE))*$D55+($K55="Steady Growth")*(AND(EW$6&gt;=$F55,EW$6&lt;=$H55)*((EW$6-$F55+1)/($J55*($J55+1)/2)*$D55))+($K55="custom")*CustCF!EQ55</f>
        <v>0</v>
      </c>
      <c r="EX55" s="95">
        <f>($K55="Bell Curve")*(_xlfn.NORM.DIST(AND(EX$6&gt;=$F55,EX$6&lt;=$H55)*(EX$6-$F55+1),$J55/2,$M55,TRUE)-_xlfn.NORM.DIST(AND(EX$6&gt;=$F55,EX$6&lt;=$H55)*(EW$6-$F55+1),$J55/2,$M55,TRUE))/(1-2*_xlfn.NORM.DIST(0,$J55/2,$M55,TRUE))*$D55+($K55="Steady Growth")*(AND(EX$6&gt;=$F55,EX$6&lt;=$H55)*((EX$6-$F55+1)/($J55*($J55+1)/2)*$D55))+($K55="custom")*CustCF!ER55</f>
        <v>0</v>
      </c>
      <c r="EY55" s="95">
        <f>($K55="Bell Curve")*(_xlfn.NORM.DIST(AND(EY$6&gt;=$F55,EY$6&lt;=$H55)*(EY$6-$F55+1),$J55/2,$M55,TRUE)-_xlfn.NORM.DIST(AND(EY$6&gt;=$F55,EY$6&lt;=$H55)*(EX$6-$F55+1),$J55/2,$M55,TRUE))/(1-2*_xlfn.NORM.DIST(0,$J55/2,$M55,TRUE))*$D55+($K55="Steady Growth")*(AND(EY$6&gt;=$F55,EY$6&lt;=$H55)*((EY$6-$F55+1)/($J55*($J55+1)/2)*$D55))+($K55="custom")*CustCF!ES55</f>
        <v>0</v>
      </c>
      <c r="EZ55" s="95">
        <f>($K55="Bell Curve")*(_xlfn.NORM.DIST(AND(EZ$6&gt;=$F55,EZ$6&lt;=$H55)*(EZ$6-$F55+1),$J55/2,$M55,TRUE)-_xlfn.NORM.DIST(AND(EZ$6&gt;=$F55,EZ$6&lt;=$H55)*(EY$6-$F55+1),$J55/2,$M55,TRUE))/(1-2*_xlfn.NORM.DIST(0,$J55/2,$M55,TRUE))*$D55+($K55="Steady Growth")*(AND(EZ$6&gt;=$F55,EZ$6&lt;=$H55)*((EZ$6-$F55+1)/($J55*($J55+1)/2)*$D55))+($K55="custom")*CustCF!ET55</f>
        <v>0</v>
      </c>
      <c r="FA55" s="95">
        <f>($K55="Bell Curve")*(_xlfn.NORM.DIST(AND(FA$6&gt;=$F55,FA$6&lt;=$H55)*(FA$6-$F55+1),$J55/2,$M55,TRUE)-_xlfn.NORM.DIST(AND(FA$6&gt;=$F55,FA$6&lt;=$H55)*(EZ$6-$F55+1),$J55/2,$M55,TRUE))/(1-2*_xlfn.NORM.DIST(0,$J55/2,$M55,TRUE))*$D55+($K55="Steady Growth")*(AND(FA$6&gt;=$F55,FA$6&lt;=$H55)*((FA$6-$F55+1)/($J55*($J55+1)/2)*$D55))+($K55="custom")*CustCF!EU55</f>
        <v>0</v>
      </c>
      <c r="FB55" s="95">
        <f>($K55="Bell Curve")*(_xlfn.NORM.DIST(AND(FB$6&gt;=$F55,FB$6&lt;=$H55)*(FB$6-$F55+1),$J55/2,$M55,TRUE)-_xlfn.NORM.DIST(AND(FB$6&gt;=$F55,FB$6&lt;=$H55)*(FA$6-$F55+1),$J55/2,$M55,TRUE))/(1-2*_xlfn.NORM.DIST(0,$J55/2,$M55,TRUE))*$D55+($K55="Steady Growth")*(AND(FB$6&gt;=$F55,FB$6&lt;=$H55)*((FB$6-$F55+1)/($J55*($J55+1)/2)*$D55))+($K55="custom")*CustCF!EV55</f>
        <v>0</v>
      </c>
      <c r="FC55" s="95">
        <f>($K55="Bell Curve")*(_xlfn.NORM.DIST(AND(FC$6&gt;=$F55,FC$6&lt;=$H55)*(FC$6-$F55+1),$J55/2,$M55,TRUE)-_xlfn.NORM.DIST(AND(FC$6&gt;=$F55,FC$6&lt;=$H55)*(FB$6-$F55+1),$J55/2,$M55,TRUE))/(1-2*_xlfn.NORM.DIST(0,$J55/2,$M55,TRUE))*$D55+($K55="Steady Growth")*(AND(FC$6&gt;=$F55,FC$6&lt;=$H55)*((FC$6-$F55+1)/($J55*($J55+1)/2)*$D55))+($K55="custom")*CustCF!EW55</f>
        <v>0</v>
      </c>
      <c r="FD55" s="95">
        <f>($K55="Bell Curve")*(_xlfn.NORM.DIST(AND(FD$6&gt;=$F55,FD$6&lt;=$H55)*(FD$6-$F55+1),$J55/2,$M55,TRUE)-_xlfn.NORM.DIST(AND(FD$6&gt;=$F55,FD$6&lt;=$H55)*(FC$6-$F55+1),$J55/2,$M55,TRUE))/(1-2*_xlfn.NORM.DIST(0,$J55/2,$M55,TRUE))*$D55+($K55="Steady Growth")*(AND(FD$6&gt;=$F55,FD$6&lt;=$H55)*((FD$6-$F55+1)/($J55*($J55+1)/2)*$D55))+($K55="custom")*CustCF!EX55</f>
        <v>0</v>
      </c>
      <c r="FE55" s="95">
        <f>($K55="Bell Curve")*(_xlfn.NORM.DIST(AND(FE$6&gt;=$F55,FE$6&lt;=$H55)*(FE$6-$F55+1),$J55/2,$M55,TRUE)-_xlfn.NORM.DIST(AND(FE$6&gt;=$F55,FE$6&lt;=$H55)*(FD$6-$F55+1),$J55/2,$M55,TRUE))/(1-2*_xlfn.NORM.DIST(0,$J55/2,$M55,TRUE))*$D55+($K55="Steady Growth")*(AND(FE$6&gt;=$F55,FE$6&lt;=$H55)*((FE$6-$F55+1)/($J55*($J55+1)/2)*$D55))+($K55="custom")*CustCF!EY55</f>
        <v>0</v>
      </c>
      <c r="FF55" s="95">
        <f>($K55="Bell Curve")*(_xlfn.NORM.DIST(AND(FF$6&gt;=$F55,FF$6&lt;=$H55)*(FF$6-$F55+1),$J55/2,$M55,TRUE)-_xlfn.NORM.DIST(AND(FF$6&gt;=$F55,FF$6&lt;=$H55)*(FE$6-$F55+1),$J55/2,$M55,TRUE))/(1-2*_xlfn.NORM.DIST(0,$J55/2,$M55,TRUE))*$D55+($K55="Steady Growth")*(AND(FF$6&gt;=$F55,FF$6&lt;=$H55)*((FF$6-$F55+1)/($J55*($J55+1)/2)*$D55))+($K55="custom")*CustCF!EZ55</f>
        <v>0</v>
      </c>
      <c r="FG55" s="95">
        <f>($K55="Bell Curve")*(_xlfn.NORM.DIST(AND(FG$6&gt;=$F55,FG$6&lt;=$H55)*(FG$6-$F55+1),$J55/2,$M55,TRUE)-_xlfn.NORM.DIST(AND(FG$6&gt;=$F55,FG$6&lt;=$H55)*(FF$6-$F55+1),$J55/2,$M55,TRUE))/(1-2*_xlfn.NORM.DIST(0,$J55/2,$M55,TRUE))*$D55+($K55="Steady Growth")*(AND(FG$6&gt;=$F55,FG$6&lt;=$H55)*((FG$6-$F55+1)/($J55*($J55+1)/2)*$D55))+($K55="custom")*CustCF!FA55</f>
        <v>0</v>
      </c>
      <c r="FH55" s="95">
        <f>($K55="Bell Curve")*(_xlfn.NORM.DIST(AND(FH$6&gt;=$F55,FH$6&lt;=$H55)*(FH$6-$F55+1),$J55/2,$M55,TRUE)-_xlfn.NORM.DIST(AND(FH$6&gt;=$F55,FH$6&lt;=$H55)*(FG$6-$F55+1),$J55/2,$M55,TRUE))/(1-2*_xlfn.NORM.DIST(0,$J55/2,$M55,TRUE))*$D55+($K55="Steady Growth")*(AND(FH$6&gt;=$F55,FH$6&lt;=$H55)*((FH$6-$F55+1)/($J55*($J55+1)/2)*$D55))+($K55="custom")*CustCF!FB55</f>
        <v>0</v>
      </c>
      <c r="FI55" s="95">
        <f>($K55="Bell Curve")*(_xlfn.NORM.DIST(AND(FI$6&gt;=$F55,FI$6&lt;=$H55)*(FI$6-$F55+1),$J55/2,$M55,TRUE)-_xlfn.NORM.DIST(AND(FI$6&gt;=$F55,FI$6&lt;=$H55)*(FH$6-$F55+1),$J55/2,$M55,TRUE))/(1-2*_xlfn.NORM.DIST(0,$J55/2,$M55,TRUE))*$D55+($K55="Steady Growth")*(AND(FI$6&gt;=$F55,FI$6&lt;=$H55)*((FI$6-$F55+1)/($J55*($J55+1)/2)*$D55))+($K55="custom")*CustCF!FC55</f>
        <v>0</v>
      </c>
      <c r="FJ55" s="95">
        <f>($K55="Bell Curve")*(_xlfn.NORM.DIST(AND(FJ$6&gt;=$F55,FJ$6&lt;=$H55)*(FJ$6-$F55+1),$J55/2,$M55,TRUE)-_xlfn.NORM.DIST(AND(FJ$6&gt;=$F55,FJ$6&lt;=$H55)*(FI$6-$F55+1),$J55/2,$M55,TRUE))/(1-2*_xlfn.NORM.DIST(0,$J55/2,$M55,TRUE))*$D55+($K55="Steady Growth")*(AND(FJ$6&gt;=$F55,FJ$6&lt;=$H55)*((FJ$6-$F55+1)/($J55*($J55+1)/2)*$D55))+($K55="custom")*CustCF!FD55</f>
        <v>0</v>
      </c>
      <c r="FK55" s="95">
        <f>($K55="Bell Curve")*(_xlfn.NORM.DIST(AND(FK$6&gt;=$F55,FK$6&lt;=$H55)*(FK$6-$F55+1),$J55/2,$M55,TRUE)-_xlfn.NORM.DIST(AND(FK$6&gt;=$F55,FK$6&lt;=$H55)*(FJ$6-$F55+1),$J55/2,$M55,TRUE))/(1-2*_xlfn.NORM.DIST(0,$J55/2,$M55,TRUE))*$D55+($K55="Steady Growth")*(AND(FK$6&gt;=$F55,FK$6&lt;=$H55)*((FK$6-$F55+1)/($J55*($J55+1)/2)*$D55))+($K55="custom")*CustCF!FE55</f>
        <v>0</v>
      </c>
      <c r="FL55" s="95">
        <f>($K55="Bell Curve")*(_xlfn.NORM.DIST(AND(FL$6&gt;=$F55,FL$6&lt;=$H55)*(FL$6-$F55+1),$J55/2,$M55,TRUE)-_xlfn.NORM.DIST(AND(FL$6&gt;=$F55,FL$6&lt;=$H55)*(FK$6-$F55+1),$J55/2,$M55,TRUE))/(1-2*_xlfn.NORM.DIST(0,$J55/2,$M55,TRUE))*$D55+($K55="Steady Growth")*(AND(FL$6&gt;=$F55,FL$6&lt;=$H55)*((FL$6-$F55+1)/($J55*($J55+1)/2)*$D55))+($K55="custom")*CustCF!FF55</f>
        <v>0</v>
      </c>
      <c r="FM55" s="95">
        <f>($K55="Bell Curve")*(_xlfn.NORM.DIST(AND(FM$6&gt;=$F55,FM$6&lt;=$H55)*(FM$6-$F55+1),$J55/2,$M55,TRUE)-_xlfn.NORM.DIST(AND(FM$6&gt;=$F55,FM$6&lt;=$H55)*(FL$6-$F55+1),$J55/2,$M55,TRUE))/(1-2*_xlfn.NORM.DIST(0,$J55/2,$M55,TRUE))*$D55+($K55="Steady Growth")*(AND(FM$6&gt;=$F55,FM$6&lt;=$H55)*((FM$6-$F55+1)/($J55*($J55+1)/2)*$D55))+($K55="custom")*CustCF!FG55</f>
        <v>0</v>
      </c>
      <c r="FN55" s="95">
        <f>($K55="Bell Curve")*(_xlfn.NORM.DIST(AND(FN$6&gt;=$F55,FN$6&lt;=$H55)*(FN$6-$F55+1),$J55/2,$M55,TRUE)-_xlfn.NORM.DIST(AND(FN$6&gt;=$F55,FN$6&lt;=$H55)*(FM$6-$F55+1),$J55/2,$M55,TRUE))/(1-2*_xlfn.NORM.DIST(0,$J55/2,$M55,TRUE))*$D55+($K55="Steady Growth")*(AND(FN$6&gt;=$F55,FN$6&lt;=$H55)*((FN$6-$F55+1)/($J55*($J55+1)/2)*$D55))+($K55="custom")*CustCF!FH55</f>
        <v>0</v>
      </c>
      <c r="FO55" s="95">
        <f>($K55="Bell Curve")*(_xlfn.NORM.DIST(AND(FO$6&gt;=$F55,FO$6&lt;=$H55)*(FO$6-$F55+1),$J55/2,$M55,TRUE)-_xlfn.NORM.DIST(AND(FO$6&gt;=$F55,FO$6&lt;=$H55)*(FN$6-$F55+1),$J55/2,$M55,TRUE))/(1-2*_xlfn.NORM.DIST(0,$J55/2,$M55,TRUE))*$D55+($K55="Steady Growth")*(AND(FO$6&gt;=$F55,FO$6&lt;=$H55)*((FO$6-$F55+1)/($J55*($J55+1)/2)*$D55))+($K55="custom")*CustCF!FI55</f>
        <v>0</v>
      </c>
      <c r="FP55" s="95">
        <f>($K55="Bell Curve")*(_xlfn.NORM.DIST(AND(FP$6&gt;=$F55,FP$6&lt;=$H55)*(FP$6-$F55+1),$J55/2,$M55,TRUE)-_xlfn.NORM.DIST(AND(FP$6&gt;=$F55,FP$6&lt;=$H55)*(FO$6-$F55+1),$J55/2,$M55,TRUE))/(1-2*_xlfn.NORM.DIST(0,$J55/2,$M55,TRUE))*$D55+($K55="Steady Growth")*(AND(FP$6&gt;=$F55,FP$6&lt;=$H55)*((FP$6-$F55+1)/($J55*($J55+1)/2)*$D55))+($K55="custom")*CustCF!FJ55</f>
        <v>0</v>
      </c>
      <c r="FQ55" s="95">
        <f>($K55="Bell Curve")*(_xlfn.NORM.DIST(AND(FQ$6&gt;=$F55,FQ$6&lt;=$H55)*(FQ$6-$F55+1),$J55/2,$M55,TRUE)-_xlfn.NORM.DIST(AND(FQ$6&gt;=$F55,FQ$6&lt;=$H55)*(FP$6-$F55+1),$J55/2,$M55,TRUE))/(1-2*_xlfn.NORM.DIST(0,$J55/2,$M55,TRUE))*$D55+($K55="Steady Growth")*(AND(FQ$6&gt;=$F55,FQ$6&lt;=$H55)*((FQ$6-$F55+1)/($J55*($J55+1)/2)*$D55))+($K55="custom")*CustCF!FK55</f>
        <v>0</v>
      </c>
      <c r="FR55" s="95">
        <f>($K55="Bell Curve")*(_xlfn.NORM.DIST(AND(FR$6&gt;=$F55,FR$6&lt;=$H55)*(FR$6-$F55+1),$J55/2,$M55,TRUE)-_xlfn.NORM.DIST(AND(FR$6&gt;=$F55,FR$6&lt;=$H55)*(FQ$6-$F55+1),$J55/2,$M55,TRUE))/(1-2*_xlfn.NORM.DIST(0,$J55/2,$M55,TRUE))*$D55+($K55="Steady Growth")*(AND(FR$6&gt;=$F55,FR$6&lt;=$H55)*((FR$6-$F55+1)/($J55*($J55+1)/2)*$D55))+($K55="custom")*CustCF!FL55</f>
        <v>0</v>
      </c>
      <c r="FS55" s="95">
        <f>($K55="Bell Curve")*(_xlfn.NORM.DIST(AND(FS$6&gt;=$F55,FS$6&lt;=$H55)*(FS$6-$F55+1),$J55/2,$M55,TRUE)-_xlfn.NORM.DIST(AND(FS$6&gt;=$F55,FS$6&lt;=$H55)*(FR$6-$F55+1),$J55/2,$M55,TRUE))/(1-2*_xlfn.NORM.DIST(0,$J55/2,$M55,TRUE))*$D55+($K55="Steady Growth")*(AND(FS$6&gt;=$F55,FS$6&lt;=$H55)*((FS$6-$F55+1)/($J55*($J55+1)/2)*$D55))+($K55="custom")*CustCF!FM55</f>
        <v>0</v>
      </c>
      <c r="FT55" s="95">
        <f>($K55="Bell Curve")*(_xlfn.NORM.DIST(AND(FT$6&gt;=$F55,FT$6&lt;=$H55)*(FT$6-$F55+1),$J55/2,$M55,TRUE)-_xlfn.NORM.DIST(AND(FT$6&gt;=$F55,FT$6&lt;=$H55)*(FS$6-$F55+1),$J55/2,$M55,TRUE))/(1-2*_xlfn.NORM.DIST(0,$J55/2,$M55,TRUE))*$D55+($K55="Steady Growth")*(AND(FT$6&gt;=$F55,FT$6&lt;=$H55)*((FT$6-$F55+1)/($J55*($J55+1)/2)*$D55))+($K55="custom")*CustCF!FN55</f>
        <v>0</v>
      </c>
      <c r="FU55" s="95">
        <f>($K55="Bell Curve")*(_xlfn.NORM.DIST(AND(FU$6&gt;=$F55,FU$6&lt;=$H55)*(FU$6-$F55+1),$J55/2,$M55,TRUE)-_xlfn.NORM.DIST(AND(FU$6&gt;=$F55,FU$6&lt;=$H55)*(FT$6-$F55+1),$J55/2,$M55,TRUE))/(1-2*_xlfn.NORM.DIST(0,$J55/2,$M55,TRUE))*$D55+($K55="Steady Growth")*(AND(FU$6&gt;=$F55,FU$6&lt;=$H55)*((FU$6-$F55+1)/($J55*($J55+1)/2)*$D55))+($K55="custom")*CustCF!FO55</f>
        <v>0</v>
      </c>
      <c r="FV55" s="95">
        <f>($K55="Bell Curve")*(_xlfn.NORM.DIST(AND(FV$6&gt;=$F55,FV$6&lt;=$H55)*(FV$6-$F55+1),$J55/2,$M55,TRUE)-_xlfn.NORM.DIST(AND(FV$6&gt;=$F55,FV$6&lt;=$H55)*(FU$6-$F55+1),$J55/2,$M55,TRUE))/(1-2*_xlfn.NORM.DIST(0,$J55/2,$M55,TRUE))*$D55+($K55="Steady Growth")*(AND(FV$6&gt;=$F55,FV$6&lt;=$H55)*((FV$6-$F55+1)/($J55*($J55+1)/2)*$D55))+($K55="custom")*CustCF!FP55</f>
        <v>0</v>
      </c>
      <c r="FW55" s="95">
        <f>($K55="Bell Curve")*(_xlfn.NORM.DIST(AND(FW$6&gt;=$F55,FW$6&lt;=$H55)*(FW$6-$F55+1),$J55/2,$M55,TRUE)-_xlfn.NORM.DIST(AND(FW$6&gt;=$F55,FW$6&lt;=$H55)*(FV$6-$F55+1),$J55/2,$M55,TRUE))/(1-2*_xlfn.NORM.DIST(0,$J55/2,$M55,TRUE))*$D55+($K55="Steady Growth")*(AND(FW$6&gt;=$F55,FW$6&lt;=$H55)*((FW$6-$F55+1)/($J55*($J55+1)/2)*$D55))+($K55="custom")*CustCF!FQ55</f>
        <v>0</v>
      </c>
      <c r="FX55" s="95">
        <f>($K55="Bell Curve")*(_xlfn.NORM.DIST(AND(FX$6&gt;=$F55,FX$6&lt;=$H55)*(FX$6-$F55+1),$J55/2,$M55,TRUE)-_xlfn.NORM.DIST(AND(FX$6&gt;=$F55,FX$6&lt;=$H55)*(FW$6-$F55+1),$J55/2,$M55,TRUE))/(1-2*_xlfn.NORM.DIST(0,$J55/2,$M55,TRUE))*$D55+($K55="Steady Growth")*(AND(FX$6&gt;=$F55,FX$6&lt;=$H55)*((FX$6-$F55+1)/($J55*($J55+1)/2)*$D55))+($K55="custom")*CustCF!FR55</f>
        <v>0</v>
      </c>
      <c r="FY55" s="95">
        <f>($K55="Bell Curve")*(_xlfn.NORM.DIST(AND(FY$6&gt;=$F55,FY$6&lt;=$H55)*(FY$6-$F55+1),$J55/2,$M55,TRUE)-_xlfn.NORM.DIST(AND(FY$6&gt;=$F55,FY$6&lt;=$H55)*(FX$6-$F55+1),$J55/2,$M55,TRUE))/(1-2*_xlfn.NORM.DIST(0,$J55/2,$M55,TRUE))*$D55+($K55="Steady Growth")*(AND(FY$6&gt;=$F55,FY$6&lt;=$H55)*((FY$6-$F55+1)/($J55*($J55+1)/2)*$D55))+($K55="custom")*CustCF!FS55</f>
        <v>0</v>
      </c>
      <c r="FZ55" s="95">
        <f>($K55="Bell Curve")*(_xlfn.NORM.DIST(AND(FZ$6&gt;=$F55,FZ$6&lt;=$H55)*(FZ$6-$F55+1),$J55/2,$M55,TRUE)-_xlfn.NORM.DIST(AND(FZ$6&gt;=$F55,FZ$6&lt;=$H55)*(FY$6-$F55+1),$J55/2,$M55,TRUE))/(1-2*_xlfn.NORM.DIST(0,$J55/2,$M55,TRUE))*$D55+($K55="Steady Growth")*(AND(FZ$6&gt;=$F55,FZ$6&lt;=$H55)*((FZ$6-$F55+1)/($J55*($J55+1)/2)*$D55))+($K55="custom")*CustCF!FT55</f>
        <v>0</v>
      </c>
      <c r="GA55" s="95">
        <f>($K55="Bell Curve")*(_xlfn.NORM.DIST(AND(GA$6&gt;=$F55,GA$6&lt;=$H55)*(GA$6-$F55+1),$J55/2,$M55,TRUE)-_xlfn.NORM.DIST(AND(GA$6&gt;=$F55,GA$6&lt;=$H55)*(FZ$6-$F55+1),$J55/2,$M55,TRUE))/(1-2*_xlfn.NORM.DIST(0,$J55/2,$M55,TRUE))*$D55+($K55="Steady Growth")*(AND(GA$6&gt;=$F55,GA$6&lt;=$H55)*((GA$6-$F55+1)/($J55*($J55+1)/2)*$D55))+($K55="custom")*CustCF!FU55</f>
        <v>0</v>
      </c>
      <c r="GB55" s="95">
        <f>($K55="Bell Curve")*(_xlfn.NORM.DIST(AND(GB$6&gt;=$F55,GB$6&lt;=$H55)*(GB$6-$F55+1),$J55/2,$M55,TRUE)-_xlfn.NORM.DIST(AND(GB$6&gt;=$F55,GB$6&lt;=$H55)*(GA$6-$F55+1),$J55/2,$M55,TRUE))/(1-2*_xlfn.NORM.DIST(0,$J55/2,$M55,TRUE))*$D55+($K55="Steady Growth")*(AND(GB$6&gt;=$F55,GB$6&lt;=$H55)*((GB$6-$F55+1)/($J55*($J55+1)/2)*$D55))+($K55="custom")*CustCF!FV55</f>
        <v>0</v>
      </c>
      <c r="GC55" s="95">
        <f>($K55="Bell Curve")*(_xlfn.NORM.DIST(AND(GC$6&gt;=$F55,GC$6&lt;=$H55)*(GC$6-$F55+1),$J55/2,$M55,TRUE)-_xlfn.NORM.DIST(AND(GC$6&gt;=$F55,GC$6&lt;=$H55)*(GB$6-$F55+1),$J55/2,$M55,TRUE))/(1-2*_xlfn.NORM.DIST(0,$J55/2,$M55,TRUE))*$D55+($K55="Steady Growth")*(AND(GC$6&gt;=$F55,GC$6&lt;=$H55)*((GC$6-$F55+1)/($J55*($J55+1)/2)*$D55))+($K55="custom")*CustCF!FW55</f>
        <v>0</v>
      </c>
      <c r="GD55" s="95">
        <f>($K55="Bell Curve")*(_xlfn.NORM.DIST(AND(GD$6&gt;=$F55,GD$6&lt;=$H55)*(GD$6-$F55+1),$J55/2,$M55,TRUE)-_xlfn.NORM.DIST(AND(GD$6&gt;=$F55,GD$6&lt;=$H55)*(GC$6-$F55+1),$J55/2,$M55,TRUE))/(1-2*_xlfn.NORM.DIST(0,$J55/2,$M55,TRUE))*$D55+($K55="Steady Growth")*(AND(GD$6&gt;=$F55,GD$6&lt;=$H55)*((GD$6-$F55+1)/($J55*($J55+1)/2)*$D55))+($K55="custom")*CustCF!FX55</f>
        <v>0</v>
      </c>
      <c r="GE55" s="95">
        <f>($K55="Bell Curve")*(_xlfn.NORM.DIST(AND(GE$6&gt;=$F55,GE$6&lt;=$H55)*(GE$6-$F55+1),$J55/2,$M55,TRUE)-_xlfn.NORM.DIST(AND(GE$6&gt;=$F55,GE$6&lt;=$H55)*(GD$6-$F55+1),$J55/2,$M55,TRUE))/(1-2*_xlfn.NORM.DIST(0,$J55/2,$M55,TRUE))*$D55+($K55="Steady Growth")*(AND(GE$6&gt;=$F55,GE$6&lt;=$H55)*((GE$6-$F55+1)/($J55*($J55+1)/2)*$D55))+($K55="custom")*CustCF!FY55</f>
        <v>0</v>
      </c>
      <c r="GF55" s="95">
        <f>($K55="Bell Curve")*(_xlfn.NORM.DIST(AND(GF$6&gt;=$F55,GF$6&lt;=$H55)*(GF$6-$F55+1),$J55/2,$M55,TRUE)-_xlfn.NORM.DIST(AND(GF$6&gt;=$F55,GF$6&lt;=$H55)*(GE$6-$F55+1),$J55/2,$M55,TRUE))/(1-2*_xlfn.NORM.DIST(0,$J55/2,$M55,TRUE))*$D55+($K55="Steady Growth")*(AND(GF$6&gt;=$F55,GF$6&lt;=$H55)*((GF$6-$F55+1)/($J55*($J55+1)/2)*$D55))+($K55="custom")*CustCF!FZ55</f>
        <v>0</v>
      </c>
      <c r="GG55" s="95">
        <f>($K55="Bell Curve")*(_xlfn.NORM.DIST(AND(GG$6&gt;=$F55,GG$6&lt;=$H55)*(GG$6-$F55+1),$J55/2,$M55,TRUE)-_xlfn.NORM.DIST(AND(GG$6&gt;=$F55,GG$6&lt;=$H55)*(GF$6-$F55+1),$J55/2,$M55,TRUE))/(1-2*_xlfn.NORM.DIST(0,$J55/2,$M55,TRUE))*$D55+($K55="Steady Growth")*(AND(GG$6&gt;=$F55,GG$6&lt;=$H55)*((GG$6-$F55+1)/($J55*($J55+1)/2)*$D55))+($K55="custom")*CustCF!GA55</f>
        <v>0</v>
      </c>
      <c r="GH55" s="95">
        <f>($K55="Bell Curve")*(_xlfn.NORM.DIST(AND(GH$6&gt;=$F55,GH$6&lt;=$H55)*(GH$6-$F55+1),$J55/2,$M55,TRUE)-_xlfn.NORM.DIST(AND(GH$6&gt;=$F55,GH$6&lt;=$H55)*(GG$6-$F55+1),$J55/2,$M55,TRUE))/(1-2*_xlfn.NORM.DIST(0,$J55/2,$M55,TRUE))*$D55+($K55="Steady Growth")*(AND(GH$6&gt;=$F55,GH$6&lt;=$H55)*((GH$6-$F55+1)/($J55*($J55+1)/2)*$D55))+($K55="custom")*CustCF!GB55</f>
        <v>0</v>
      </c>
      <c r="GI55" s="95">
        <f>($K55="Bell Curve")*(_xlfn.NORM.DIST(AND(GI$6&gt;=$F55,GI$6&lt;=$H55)*(GI$6-$F55+1),$J55/2,$M55,TRUE)-_xlfn.NORM.DIST(AND(GI$6&gt;=$F55,GI$6&lt;=$H55)*(GH$6-$F55+1),$J55/2,$M55,TRUE))/(1-2*_xlfn.NORM.DIST(0,$J55/2,$M55,TRUE))*$D55+($K55="Steady Growth")*(AND(GI$6&gt;=$F55,GI$6&lt;=$H55)*((GI$6-$F55+1)/($J55*($J55+1)/2)*$D55))+($K55="custom")*CustCF!GC55</f>
        <v>0</v>
      </c>
      <c r="GJ55" s="95">
        <f>($K55="Bell Curve")*(_xlfn.NORM.DIST(AND(GJ$6&gt;=$F55,GJ$6&lt;=$H55)*(GJ$6-$F55+1),$J55/2,$M55,TRUE)-_xlfn.NORM.DIST(AND(GJ$6&gt;=$F55,GJ$6&lt;=$H55)*(GI$6-$F55+1),$J55/2,$M55,TRUE))/(1-2*_xlfn.NORM.DIST(0,$J55/2,$M55,TRUE))*$D55+($K55="Steady Growth")*(AND(GJ$6&gt;=$F55,GJ$6&lt;=$H55)*((GJ$6-$F55+1)/($J55*($J55+1)/2)*$D55))+($K55="custom")*CustCF!GD55</f>
        <v>0</v>
      </c>
      <c r="GK55" s="95">
        <f>($K55="Bell Curve")*(_xlfn.NORM.DIST(AND(GK$6&gt;=$F55,GK$6&lt;=$H55)*(GK$6-$F55+1),$J55/2,$M55,TRUE)-_xlfn.NORM.DIST(AND(GK$6&gt;=$F55,GK$6&lt;=$H55)*(GJ$6-$F55+1),$J55/2,$M55,TRUE))/(1-2*_xlfn.NORM.DIST(0,$J55/2,$M55,TRUE))*$D55+($K55="Steady Growth")*(AND(GK$6&gt;=$F55,GK$6&lt;=$H55)*((GK$6-$F55+1)/($J55*($J55+1)/2)*$D55))+($K55="custom")*CustCF!GE55</f>
        <v>0</v>
      </c>
      <c r="GL55" s="95">
        <f>($K55="Bell Curve")*(_xlfn.NORM.DIST(AND(GL$6&gt;=$F55,GL$6&lt;=$H55)*(GL$6-$F55+1),$J55/2,$M55,TRUE)-_xlfn.NORM.DIST(AND(GL$6&gt;=$F55,GL$6&lt;=$H55)*(GK$6-$F55+1),$J55/2,$M55,TRUE))/(1-2*_xlfn.NORM.DIST(0,$J55/2,$M55,TRUE))*$D55+($K55="Steady Growth")*(AND(GL$6&gt;=$F55,GL$6&lt;=$H55)*((GL$6-$F55+1)/($J55*($J55+1)/2)*$D55))+($K55="custom")*CustCF!GF55</f>
        <v>0</v>
      </c>
      <c r="GM55" s="95">
        <f>($K55="Bell Curve")*(_xlfn.NORM.DIST(AND(GM$6&gt;=$F55,GM$6&lt;=$H55)*(GM$6-$F55+1),$J55/2,$M55,TRUE)-_xlfn.NORM.DIST(AND(GM$6&gt;=$F55,GM$6&lt;=$H55)*(GL$6-$F55+1),$J55/2,$M55,TRUE))/(1-2*_xlfn.NORM.DIST(0,$J55/2,$M55,TRUE))*$D55+($K55="Steady Growth")*(AND(GM$6&gt;=$F55,GM$6&lt;=$H55)*((GM$6-$F55+1)/($J55*($J55+1)/2)*$D55))+($K55="custom")*CustCF!GG55</f>
        <v>0</v>
      </c>
      <c r="GN55" s="268">
        <f>($K55="Bell Curve")*(_xlfn.NORM.DIST(AND(GN$6&gt;=$F55,GN$6&lt;=$H55)*(GN$6-$F55+1),$J55/2,$M55,TRUE)-_xlfn.NORM.DIST(AND(GN$6&gt;=$F55,GN$6&lt;=$H55)*(GM$6-$F55+1),$J55/2,$M55,TRUE))/(1-2*_xlfn.NORM.DIST(0,$J55/2,$M55,TRUE))*$D55+($K55="Steady Growth")*(AND(GN$6&gt;=$F55,GN$6&lt;=$H55)*((GN$6-$F55+1)/($J55*($J55+1)/2)*$D55))+($K55="custom")*CustCF!GH55</f>
        <v>0</v>
      </c>
      <c r="GO55" s="1"/>
      <c r="GP55" s="67"/>
    </row>
    <row r="56" spans="1:198" customFormat="1" hidden="1" outlineLevel="1" x14ac:dyDescent="0.75">
      <c r="A56" s="1"/>
      <c r="B56" s="1"/>
      <c r="C56" s="262">
        <f>Budget!T31</f>
        <v>0</v>
      </c>
      <c r="D56" s="19">
        <f>Budget!U31</f>
        <v>0</v>
      </c>
      <c r="E56" s="19" t="str">
        <f t="shared" si="33"/>
        <v/>
      </c>
      <c r="F56" s="263">
        <v>0</v>
      </c>
      <c r="G56" s="257">
        <f>IF(L56="custom",CustCF!F56,INDEX($P$8:$GN$8,MATCH(F56,$P$6:$GN$6,0)))</f>
        <v>46053</v>
      </c>
      <c r="H56" s="263">
        <v>0</v>
      </c>
      <c r="I56" s="257">
        <f>IF(L56="custom",CustCF!G56,INDEX($P$8:$GN$8,MATCH(H56,$P$6:$GN$6,0)))</f>
        <v>46053</v>
      </c>
      <c r="J56" s="260">
        <f t="shared" si="34"/>
        <v>1</v>
      </c>
      <c r="K56" s="265" t="s">
        <v>116</v>
      </c>
      <c r="L56" s="266" t="s">
        <v>141</v>
      </c>
      <c r="M56" s="267">
        <f t="shared" si="35"/>
        <v>9</v>
      </c>
      <c r="N56" s="18">
        <f t="shared" si="26"/>
        <v>0</v>
      </c>
      <c r="O56" s="1372">
        <f t="shared" si="16"/>
        <v>0</v>
      </c>
      <c r="P56" s="95">
        <f>($K56="Bell Curve")*(_xlfn.NORM.DIST(AND(P$6&gt;=$F56,P$6&lt;=$H56)*(P$6-$F56+1),$J56/2,$M56,TRUE)-_xlfn.NORM.DIST(AND(P$6&gt;=$F56,P$6&lt;=$H56)*(O$6-$F56+1),$J56/2,$M56,TRUE))/(1-2*_xlfn.NORM.DIST(0,$J56/2,$M56,TRUE))*$D56+($K56="Steady Growth")*(AND(P$6&gt;=$F56,P$6&lt;=$H56)*((P$6-$F56+1)/($J56*($J56+1)/2)*$D56))+($K56="custom")*CustCF!J56</f>
        <v>0</v>
      </c>
      <c r="Q56" s="95">
        <f>($K56="Bell Curve")*(_xlfn.NORM.DIST(AND(Q$6&gt;=$F56,Q$6&lt;=$H56)*(Q$6-$F56+1),$J56/2,$M56,TRUE)-_xlfn.NORM.DIST(AND(Q$6&gt;=$F56,Q$6&lt;=$H56)*(P$6-$F56+1),$J56/2,$M56,TRUE))/(1-2*_xlfn.NORM.DIST(0,$J56/2,$M56,TRUE))*$D56+($K56="Steady Growth")*(AND(Q$6&gt;=$F56,Q$6&lt;=$H56)*((Q$6-$F56+1)/($J56*($J56+1)/2)*$D56))+($K56="custom")*CustCF!K56</f>
        <v>0</v>
      </c>
      <c r="R56" s="95">
        <f>($K56="Bell Curve")*(_xlfn.NORM.DIST(AND(R$6&gt;=$F56,R$6&lt;=$H56)*(R$6-$F56+1),$J56/2,$M56,TRUE)-_xlfn.NORM.DIST(AND(R$6&gt;=$F56,R$6&lt;=$H56)*(Q$6-$F56+1),$J56/2,$M56,TRUE))/(1-2*_xlfn.NORM.DIST(0,$J56/2,$M56,TRUE))*$D56+($K56="Steady Growth")*(AND(R$6&gt;=$F56,R$6&lt;=$H56)*((R$6-$F56+1)/($J56*($J56+1)/2)*$D56))+($K56="custom")*CustCF!L56</f>
        <v>0</v>
      </c>
      <c r="S56" s="95">
        <f>($K56="Bell Curve")*(_xlfn.NORM.DIST(AND(S$6&gt;=$F56,S$6&lt;=$H56)*(S$6-$F56+1),$J56/2,$M56,TRUE)-_xlfn.NORM.DIST(AND(S$6&gt;=$F56,S$6&lt;=$H56)*(R$6-$F56+1),$J56/2,$M56,TRUE))/(1-2*_xlfn.NORM.DIST(0,$J56/2,$M56,TRUE))*$D56+($K56="Steady Growth")*(AND(S$6&gt;=$F56,S$6&lt;=$H56)*((S$6-$F56+1)/($J56*($J56+1)/2)*$D56))+($K56="custom")*CustCF!M56</f>
        <v>0</v>
      </c>
      <c r="T56" s="95">
        <f>($K56="Bell Curve")*(_xlfn.NORM.DIST(AND(T$6&gt;=$F56,T$6&lt;=$H56)*(T$6-$F56+1),$J56/2,$M56,TRUE)-_xlfn.NORM.DIST(AND(T$6&gt;=$F56,T$6&lt;=$H56)*(S$6-$F56+1),$J56/2,$M56,TRUE))/(1-2*_xlfn.NORM.DIST(0,$J56/2,$M56,TRUE))*$D56+($K56="Steady Growth")*(AND(T$6&gt;=$F56,T$6&lt;=$H56)*((T$6-$F56+1)/($J56*($J56+1)/2)*$D56))+($K56="custom")*CustCF!N56</f>
        <v>0</v>
      </c>
      <c r="U56" s="95">
        <f>($K56="Bell Curve")*(_xlfn.NORM.DIST(AND(U$6&gt;=$F56,U$6&lt;=$H56)*(U$6-$F56+1),$J56/2,$M56,TRUE)-_xlfn.NORM.DIST(AND(U$6&gt;=$F56,U$6&lt;=$H56)*(T$6-$F56+1),$J56/2,$M56,TRUE))/(1-2*_xlfn.NORM.DIST(0,$J56/2,$M56,TRUE))*$D56+($K56="Steady Growth")*(AND(U$6&gt;=$F56,U$6&lt;=$H56)*((U$6-$F56+1)/($J56*($J56+1)/2)*$D56))+($K56="custom")*CustCF!O56</f>
        <v>0</v>
      </c>
      <c r="V56" s="95">
        <f>($K56="Bell Curve")*(_xlfn.NORM.DIST(AND(V$6&gt;=$F56,V$6&lt;=$H56)*(V$6-$F56+1),$J56/2,$M56,TRUE)-_xlfn.NORM.DIST(AND(V$6&gt;=$F56,V$6&lt;=$H56)*(U$6-$F56+1),$J56/2,$M56,TRUE))/(1-2*_xlfn.NORM.DIST(0,$J56/2,$M56,TRUE))*$D56+($K56="Steady Growth")*(AND(V$6&gt;=$F56,V$6&lt;=$H56)*((V$6-$F56+1)/($J56*($J56+1)/2)*$D56))+($K56="custom")*CustCF!P56</f>
        <v>0</v>
      </c>
      <c r="W56" s="95">
        <f>($K56="Bell Curve")*(_xlfn.NORM.DIST(AND(W$6&gt;=$F56,W$6&lt;=$H56)*(W$6-$F56+1),$J56/2,$M56,TRUE)-_xlfn.NORM.DIST(AND(W$6&gt;=$F56,W$6&lt;=$H56)*(V$6-$F56+1),$J56/2,$M56,TRUE))/(1-2*_xlfn.NORM.DIST(0,$J56/2,$M56,TRUE))*$D56+($K56="Steady Growth")*(AND(W$6&gt;=$F56,W$6&lt;=$H56)*((W$6-$F56+1)/($J56*($J56+1)/2)*$D56))+($K56="custom")*CustCF!Q56</f>
        <v>0</v>
      </c>
      <c r="X56" s="95">
        <f>($K56="Bell Curve")*(_xlfn.NORM.DIST(AND(X$6&gt;=$F56,X$6&lt;=$H56)*(X$6-$F56+1),$J56/2,$M56,TRUE)-_xlfn.NORM.DIST(AND(X$6&gt;=$F56,X$6&lt;=$H56)*(W$6-$F56+1),$J56/2,$M56,TRUE))/(1-2*_xlfn.NORM.DIST(0,$J56/2,$M56,TRUE))*$D56+($K56="Steady Growth")*(AND(X$6&gt;=$F56,X$6&lt;=$H56)*((X$6-$F56+1)/($J56*($J56+1)/2)*$D56))+($K56="custom")*CustCF!R56</f>
        <v>0</v>
      </c>
      <c r="Y56" s="95">
        <f>($K56="Bell Curve")*(_xlfn.NORM.DIST(AND(Y$6&gt;=$F56,Y$6&lt;=$H56)*(Y$6-$F56+1),$J56/2,$M56,TRUE)-_xlfn.NORM.DIST(AND(Y$6&gt;=$F56,Y$6&lt;=$H56)*(X$6-$F56+1),$J56/2,$M56,TRUE))/(1-2*_xlfn.NORM.DIST(0,$J56/2,$M56,TRUE))*$D56+($K56="Steady Growth")*(AND(Y$6&gt;=$F56,Y$6&lt;=$H56)*((Y$6-$F56+1)/($J56*($J56+1)/2)*$D56))+($K56="custom")*CustCF!S56</f>
        <v>0</v>
      </c>
      <c r="Z56" s="95">
        <f>($K56="Bell Curve")*(_xlfn.NORM.DIST(AND(Z$6&gt;=$F56,Z$6&lt;=$H56)*(Z$6-$F56+1),$J56/2,$M56,TRUE)-_xlfn.NORM.DIST(AND(Z$6&gt;=$F56,Z$6&lt;=$H56)*(Y$6-$F56+1),$J56/2,$M56,TRUE))/(1-2*_xlfn.NORM.DIST(0,$J56/2,$M56,TRUE))*$D56+($K56="Steady Growth")*(AND(Z$6&gt;=$F56,Z$6&lt;=$H56)*((Z$6-$F56+1)/($J56*($J56+1)/2)*$D56))+($K56="custom")*CustCF!T56</f>
        <v>0</v>
      </c>
      <c r="AA56" s="95">
        <f>($K56="Bell Curve")*(_xlfn.NORM.DIST(AND(AA$6&gt;=$F56,AA$6&lt;=$H56)*(AA$6-$F56+1),$J56/2,$M56,TRUE)-_xlfn.NORM.DIST(AND(AA$6&gt;=$F56,AA$6&lt;=$H56)*(Z$6-$F56+1),$J56/2,$M56,TRUE))/(1-2*_xlfn.NORM.DIST(0,$J56/2,$M56,TRUE))*$D56+($K56="Steady Growth")*(AND(AA$6&gt;=$F56,AA$6&lt;=$H56)*((AA$6-$F56+1)/($J56*($J56+1)/2)*$D56))+($K56="custom")*CustCF!U56</f>
        <v>0</v>
      </c>
      <c r="AB56" s="95">
        <f>($K56="Bell Curve")*(_xlfn.NORM.DIST(AND(AB$6&gt;=$F56,AB$6&lt;=$H56)*(AB$6-$F56+1),$J56/2,$M56,TRUE)-_xlfn.NORM.DIST(AND(AB$6&gt;=$F56,AB$6&lt;=$H56)*(AA$6-$F56+1),$J56/2,$M56,TRUE))/(1-2*_xlfn.NORM.DIST(0,$J56/2,$M56,TRUE))*$D56+($K56="Steady Growth")*(AND(AB$6&gt;=$F56,AB$6&lt;=$H56)*((AB$6-$F56+1)/($J56*($J56+1)/2)*$D56))+($K56="custom")*CustCF!V56</f>
        <v>0</v>
      </c>
      <c r="AC56" s="95">
        <f>($K56="Bell Curve")*(_xlfn.NORM.DIST(AND(AC$6&gt;=$F56,AC$6&lt;=$H56)*(AC$6-$F56+1),$J56/2,$M56,TRUE)-_xlfn.NORM.DIST(AND(AC$6&gt;=$F56,AC$6&lt;=$H56)*(AB$6-$F56+1),$J56/2,$M56,TRUE))/(1-2*_xlfn.NORM.DIST(0,$J56/2,$M56,TRUE))*$D56+($K56="Steady Growth")*(AND(AC$6&gt;=$F56,AC$6&lt;=$H56)*((AC$6-$F56+1)/($J56*($J56+1)/2)*$D56))+($K56="custom")*CustCF!W56</f>
        <v>0</v>
      </c>
      <c r="AD56" s="95">
        <f>($K56="Bell Curve")*(_xlfn.NORM.DIST(AND(AD$6&gt;=$F56,AD$6&lt;=$H56)*(AD$6-$F56+1),$J56/2,$M56,TRUE)-_xlfn.NORM.DIST(AND(AD$6&gt;=$F56,AD$6&lt;=$H56)*(AC$6-$F56+1),$J56/2,$M56,TRUE))/(1-2*_xlfn.NORM.DIST(0,$J56/2,$M56,TRUE))*$D56+($K56="Steady Growth")*(AND(AD$6&gt;=$F56,AD$6&lt;=$H56)*((AD$6-$F56+1)/($J56*($J56+1)/2)*$D56))+($K56="custom")*CustCF!X56</f>
        <v>0</v>
      </c>
      <c r="AE56" s="95">
        <f>($K56="Bell Curve")*(_xlfn.NORM.DIST(AND(AE$6&gt;=$F56,AE$6&lt;=$H56)*(AE$6-$F56+1),$J56/2,$M56,TRUE)-_xlfn.NORM.DIST(AND(AE$6&gt;=$F56,AE$6&lt;=$H56)*(AD$6-$F56+1),$J56/2,$M56,TRUE))/(1-2*_xlfn.NORM.DIST(0,$J56/2,$M56,TRUE))*$D56+($K56="Steady Growth")*(AND(AE$6&gt;=$F56,AE$6&lt;=$H56)*((AE$6-$F56+1)/($J56*($J56+1)/2)*$D56))+($K56="custom")*CustCF!Y56</f>
        <v>0</v>
      </c>
      <c r="AF56" s="95">
        <f>($K56="Bell Curve")*(_xlfn.NORM.DIST(AND(AF$6&gt;=$F56,AF$6&lt;=$H56)*(AF$6-$F56+1),$J56/2,$M56,TRUE)-_xlfn.NORM.DIST(AND(AF$6&gt;=$F56,AF$6&lt;=$H56)*(AE$6-$F56+1),$J56/2,$M56,TRUE))/(1-2*_xlfn.NORM.DIST(0,$J56/2,$M56,TRUE))*$D56+($K56="Steady Growth")*(AND(AF$6&gt;=$F56,AF$6&lt;=$H56)*((AF$6-$F56+1)/($J56*($J56+1)/2)*$D56))+($K56="custom")*CustCF!Z56</f>
        <v>0</v>
      </c>
      <c r="AG56" s="95">
        <f>($K56="Bell Curve")*(_xlfn.NORM.DIST(AND(AG$6&gt;=$F56,AG$6&lt;=$H56)*(AG$6-$F56+1),$J56/2,$M56,TRUE)-_xlfn.NORM.DIST(AND(AG$6&gt;=$F56,AG$6&lt;=$H56)*(AF$6-$F56+1),$J56/2,$M56,TRUE))/(1-2*_xlfn.NORM.DIST(0,$J56/2,$M56,TRUE))*$D56+($K56="Steady Growth")*(AND(AG$6&gt;=$F56,AG$6&lt;=$H56)*((AG$6-$F56+1)/($J56*($J56+1)/2)*$D56))+($K56="custom")*CustCF!AA56</f>
        <v>0</v>
      </c>
      <c r="AH56" s="95">
        <f>($K56="Bell Curve")*(_xlfn.NORM.DIST(AND(AH$6&gt;=$F56,AH$6&lt;=$H56)*(AH$6-$F56+1),$J56/2,$M56,TRUE)-_xlfn.NORM.DIST(AND(AH$6&gt;=$F56,AH$6&lt;=$H56)*(AG$6-$F56+1),$J56/2,$M56,TRUE))/(1-2*_xlfn.NORM.DIST(0,$J56/2,$M56,TRUE))*$D56+($K56="Steady Growth")*(AND(AH$6&gt;=$F56,AH$6&lt;=$H56)*((AH$6-$F56+1)/($J56*($J56+1)/2)*$D56))+($K56="custom")*CustCF!AB56</f>
        <v>0</v>
      </c>
      <c r="AI56" s="95">
        <f>($K56="Bell Curve")*(_xlfn.NORM.DIST(AND(AI$6&gt;=$F56,AI$6&lt;=$H56)*(AI$6-$F56+1),$J56/2,$M56,TRUE)-_xlfn.NORM.DIST(AND(AI$6&gt;=$F56,AI$6&lt;=$H56)*(AH$6-$F56+1),$J56/2,$M56,TRUE))/(1-2*_xlfn.NORM.DIST(0,$J56/2,$M56,TRUE))*$D56+($K56="Steady Growth")*(AND(AI$6&gt;=$F56,AI$6&lt;=$H56)*((AI$6-$F56+1)/($J56*($J56+1)/2)*$D56))+($K56="custom")*CustCF!AC56</f>
        <v>0</v>
      </c>
      <c r="AJ56" s="95">
        <f>($K56="Bell Curve")*(_xlfn.NORM.DIST(AND(AJ$6&gt;=$F56,AJ$6&lt;=$H56)*(AJ$6-$F56+1),$J56/2,$M56,TRUE)-_xlfn.NORM.DIST(AND(AJ$6&gt;=$F56,AJ$6&lt;=$H56)*(AI$6-$F56+1),$J56/2,$M56,TRUE))/(1-2*_xlfn.NORM.DIST(0,$J56/2,$M56,TRUE))*$D56+($K56="Steady Growth")*(AND(AJ$6&gt;=$F56,AJ$6&lt;=$H56)*((AJ$6-$F56+1)/($J56*($J56+1)/2)*$D56))+($K56="custom")*CustCF!AD56</f>
        <v>0</v>
      </c>
      <c r="AK56" s="95">
        <f>($K56="Bell Curve")*(_xlfn.NORM.DIST(AND(AK$6&gt;=$F56,AK$6&lt;=$H56)*(AK$6-$F56+1),$J56/2,$M56,TRUE)-_xlfn.NORM.DIST(AND(AK$6&gt;=$F56,AK$6&lt;=$H56)*(AJ$6-$F56+1),$J56/2,$M56,TRUE))/(1-2*_xlfn.NORM.DIST(0,$J56/2,$M56,TRUE))*$D56+($K56="Steady Growth")*(AND(AK$6&gt;=$F56,AK$6&lt;=$H56)*((AK$6-$F56+1)/($J56*($J56+1)/2)*$D56))+($K56="custom")*CustCF!AE56</f>
        <v>0</v>
      </c>
      <c r="AL56" s="95">
        <f>($K56="Bell Curve")*(_xlfn.NORM.DIST(AND(AL$6&gt;=$F56,AL$6&lt;=$H56)*(AL$6-$F56+1),$J56/2,$M56,TRUE)-_xlfn.NORM.DIST(AND(AL$6&gt;=$F56,AL$6&lt;=$H56)*(AK$6-$F56+1),$J56/2,$M56,TRUE))/(1-2*_xlfn.NORM.DIST(0,$J56/2,$M56,TRUE))*$D56+($K56="Steady Growth")*(AND(AL$6&gt;=$F56,AL$6&lt;=$H56)*((AL$6-$F56+1)/($J56*($J56+1)/2)*$D56))+($K56="custom")*CustCF!AF56</f>
        <v>0</v>
      </c>
      <c r="AM56" s="95">
        <f>($K56="Bell Curve")*(_xlfn.NORM.DIST(AND(AM$6&gt;=$F56,AM$6&lt;=$H56)*(AM$6-$F56+1),$J56/2,$M56,TRUE)-_xlfn.NORM.DIST(AND(AM$6&gt;=$F56,AM$6&lt;=$H56)*(AL$6-$F56+1),$J56/2,$M56,TRUE))/(1-2*_xlfn.NORM.DIST(0,$J56/2,$M56,TRUE))*$D56+($K56="Steady Growth")*(AND(AM$6&gt;=$F56,AM$6&lt;=$H56)*((AM$6-$F56+1)/($J56*($J56+1)/2)*$D56))+($K56="custom")*CustCF!AG56</f>
        <v>0</v>
      </c>
      <c r="AN56" s="95">
        <f>($K56="Bell Curve")*(_xlfn.NORM.DIST(AND(AN$6&gt;=$F56,AN$6&lt;=$H56)*(AN$6-$F56+1),$J56/2,$M56,TRUE)-_xlfn.NORM.DIST(AND(AN$6&gt;=$F56,AN$6&lt;=$H56)*(AM$6-$F56+1),$J56/2,$M56,TRUE))/(1-2*_xlfn.NORM.DIST(0,$J56/2,$M56,TRUE))*$D56+($K56="Steady Growth")*(AND(AN$6&gt;=$F56,AN$6&lt;=$H56)*((AN$6-$F56+1)/($J56*($J56+1)/2)*$D56))+($K56="custom")*CustCF!AH56</f>
        <v>0</v>
      </c>
      <c r="AO56" s="95">
        <f>($K56="Bell Curve")*(_xlfn.NORM.DIST(AND(AO$6&gt;=$F56,AO$6&lt;=$H56)*(AO$6-$F56+1),$J56/2,$M56,TRUE)-_xlfn.NORM.DIST(AND(AO$6&gt;=$F56,AO$6&lt;=$H56)*(AN$6-$F56+1),$J56/2,$M56,TRUE))/(1-2*_xlfn.NORM.DIST(0,$J56/2,$M56,TRUE))*$D56+($K56="Steady Growth")*(AND(AO$6&gt;=$F56,AO$6&lt;=$H56)*((AO$6-$F56+1)/($J56*($J56+1)/2)*$D56))+($K56="custom")*CustCF!AI56</f>
        <v>0</v>
      </c>
      <c r="AP56" s="95">
        <f>($K56="Bell Curve")*(_xlfn.NORM.DIST(AND(AP$6&gt;=$F56,AP$6&lt;=$H56)*(AP$6-$F56+1),$J56/2,$M56,TRUE)-_xlfn.NORM.DIST(AND(AP$6&gt;=$F56,AP$6&lt;=$H56)*(AO$6-$F56+1),$J56/2,$M56,TRUE))/(1-2*_xlfn.NORM.DIST(0,$J56/2,$M56,TRUE))*$D56+($K56="Steady Growth")*(AND(AP$6&gt;=$F56,AP$6&lt;=$H56)*((AP$6-$F56+1)/($J56*($J56+1)/2)*$D56))+($K56="custom")*CustCF!AJ56</f>
        <v>0</v>
      </c>
      <c r="AQ56" s="95">
        <f>($K56="Bell Curve")*(_xlfn.NORM.DIST(AND(AQ$6&gt;=$F56,AQ$6&lt;=$H56)*(AQ$6-$F56+1),$J56/2,$M56,TRUE)-_xlfn.NORM.DIST(AND(AQ$6&gt;=$F56,AQ$6&lt;=$H56)*(AP$6-$F56+1),$J56/2,$M56,TRUE))/(1-2*_xlfn.NORM.DIST(0,$J56/2,$M56,TRUE))*$D56+($K56="Steady Growth")*(AND(AQ$6&gt;=$F56,AQ$6&lt;=$H56)*((AQ$6-$F56+1)/($J56*($J56+1)/2)*$D56))+($K56="custom")*CustCF!AK56</f>
        <v>0</v>
      </c>
      <c r="AR56" s="95">
        <f>($K56="Bell Curve")*(_xlfn.NORM.DIST(AND(AR$6&gt;=$F56,AR$6&lt;=$H56)*(AR$6-$F56+1),$J56/2,$M56,TRUE)-_xlfn.NORM.DIST(AND(AR$6&gt;=$F56,AR$6&lt;=$H56)*(AQ$6-$F56+1),$J56/2,$M56,TRUE))/(1-2*_xlfn.NORM.DIST(0,$J56/2,$M56,TRUE))*$D56+($K56="Steady Growth")*(AND(AR$6&gt;=$F56,AR$6&lt;=$H56)*((AR$6-$F56+1)/($J56*($J56+1)/2)*$D56))+($K56="custom")*CustCF!AL56</f>
        <v>0</v>
      </c>
      <c r="AS56" s="95">
        <f>($K56="Bell Curve")*(_xlfn.NORM.DIST(AND(AS$6&gt;=$F56,AS$6&lt;=$H56)*(AS$6-$F56+1),$J56/2,$M56,TRUE)-_xlfn.NORM.DIST(AND(AS$6&gt;=$F56,AS$6&lt;=$H56)*(AR$6-$F56+1),$J56/2,$M56,TRUE))/(1-2*_xlfn.NORM.DIST(0,$J56/2,$M56,TRUE))*$D56+($K56="Steady Growth")*(AND(AS$6&gt;=$F56,AS$6&lt;=$H56)*((AS$6-$F56+1)/($J56*($J56+1)/2)*$D56))+($K56="custom")*CustCF!AM56</f>
        <v>0</v>
      </c>
      <c r="AT56" s="95">
        <f>($K56="Bell Curve")*(_xlfn.NORM.DIST(AND(AT$6&gt;=$F56,AT$6&lt;=$H56)*(AT$6-$F56+1),$J56/2,$M56,TRUE)-_xlfn.NORM.DIST(AND(AT$6&gt;=$F56,AT$6&lt;=$H56)*(AS$6-$F56+1),$J56/2,$M56,TRUE))/(1-2*_xlfn.NORM.DIST(0,$J56/2,$M56,TRUE))*$D56+($K56="Steady Growth")*(AND(AT$6&gt;=$F56,AT$6&lt;=$H56)*((AT$6-$F56+1)/($J56*($J56+1)/2)*$D56))+($K56="custom")*CustCF!AN56</f>
        <v>0</v>
      </c>
      <c r="AU56" s="95">
        <f>($K56="Bell Curve")*(_xlfn.NORM.DIST(AND(AU$6&gt;=$F56,AU$6&lt;=$H56)*(AU$6-$F56+1),$J56/2,$M56,TRUE)-_xlfn.NORM.DIST(AND(AU$6&gt;=$F56,AU$6&lt;=$H56)*(AT$6-$F56+1),$J56/2,$M56,TRUE))/(1-2*_xlfn.NORM.DIST(0,$J56/2,$M56,TRUE))*$D56+($K56="Steady Growth")*(AND(AU$6&gt;=$F56,AU$6&lt;=$H56)*((AU$6-$F56+1)/($J56*($J56+1)/2)*$D56))+($K56="custom")*CustCF!AO56</f>
        <v>0</v>
      </c>
      <c r="AV56" s="95">
        <f>($K56="Bell Curve")*(_xlfn.NORM.DIST(AND(AV$6&gt;=$F56,AV$6&lt;=$H56)*(AV$6-$F56+1),$J56/2,$M56,TRUE)-_xlfn.NORM.DIST(AND(AV$6&gt;=$F56,AV$6&lt;=$H56)*(AU$6-$F56+1),$J56/2,$M56,TRUE))/(1-2*_xlfn.NORM.DIST(0,$J56/2,$M56,TRUE))*$D56+($K56="Steady Growth")*(AND(AV$6&gt;=$F56,AV$6&lt;=$H56)*((AV$6-$F56+1)/($J56*($J56+1)/2)*$D56))+($K56="custom")*CustCF!AP56</f>
        <v>0</v>
      </c>
      <c r="AW56" s="95">
        <f>($K56="Bell Curve")*(_xlfn.NORM.DIST(AND(AW$6&gt;=$F56,AW$6&lt;=$H56)*(AW$6-$F56+1),$J56/2,$M56,TRUE)-_xlfn.NORM.DIST(AND(AW$6&gt;=$F56,AW$6&lt;=$H56)*(AV$6-$F56+1),$J56/2,$M56,TRUE))/(1-2*_xlfn.NORM.DIST(0,$J56/2,$M56,TRUE))*$D56+($K56="Steady Growth")*(AND(AW$6&gt;=$F56,AW$6&lt;=$H56)*((AW$6-$F56+1)/($J56*($J56+1)/2)*$D56))+($K56="custom")*CustCF!AQ56</f>
        <v>0</v>
      </c>
      <c r="AX56" s="95">
        <f>($K56="Bell Curve")*(_xlfn.NORM.DIST(AND(AX$6&gt;=$F56,AX$6&lt;=$H56)*(AX$6-$F56+1),$J56/2,$M56,TRUE)-_xlfn.NORM.DIST(AND(AX$6&gt;=$F56,AX$6&lt;=$H56)*(AW$6-$F56+1),$J56/2,$M56,TRUE))/(1-2*_xlfn.NORM.DIST(0,$J56/2,$M56,TRUE))*$D56+($K56="Steady Growth")*(AND(AX$6&gt;=$F56,AX$6&lt;=$H56)*((AX$6-$F56+1)/($J56*($J56+1)/2)*$D56))+($K56="custom")*CustCF!AR56</f>
        <v>0</v>
      </c>
      <c r="AY56" s="95">
        <f>($K56="Bell Curve")*(_xlfn.NORM.DIST(AND(AY$6&gt;=$F56,AY$6&lt;=$H56)*(AY$6-$F56+1),$J56/2,$M56,TRUE)-_xlfn.NORM.DIST(AND(AY$6&gt;=$F56,AY$6&lt;=$H56)*(AX$6-$F56+1),$J56/2,$M56,TRUE))/(1-2*_xlfn.NORM.DIST(0,$J56/2,$M56,TRUE))*$D56+($K56="Steady Growth")*(AND(AY$6&gt;=$F56,AY$6&lt;=$H56)*((AY$6-$F56+1)/($J56*($J56+1)/2)*$D56))+($K56="custom")*CustCF!AS56</f>
        <v>0</v>
      </c>
      <c r="AZ56" s="95">
        <f>($K56="Bell Curve")*(_xlfn.NORM.DIST(AND(AZ$6&gt;=$F56,AZ$6&lt;=$H56)*(AZ$6-$F56+1),$J56/2,$M56,TRUE)-_xlfn.NORM.DIST(AND(AZ$6&gt;=$F56,AZ$6&lt;=$H56)*(AY$6-$F56+1),$J56/2,$M56,TRUE))/(1-2*_xlfn.NORM.DIST(0,$J56/2,$M56,TRUE))*$D56+($K56="Steady Growth")*(AND(AZ$6&gt;=$F56,AZ$6&lt;=$H56)*((AZ$6-$F56+1)/($J56*($J56+1)/2)*$D56))+($K56="custom")*CustCF!AT56</f>
        <v>0</v>
      </c>
      <c r="BA56" s="95">
        <f>($K56="Bell Curve")*(_xlfn.NORM.DIST(AND(BA$6&gt;=$F56,BA$6&lt;=$H56)*(BA$6-$F56+1),$J56/2,$M56,TRUE)-_xlfn.NORM.DIST(AND(BA$6&gt;=$F56,BA$6&lt;=$H56)*(AZ$6-$F56+1),$J56/2,$M56,TRUE))/(1-2*_xlfn.NORM.DIST(0,$J56/2,$M56,TRUE))*$D56+($K56="Steady Growth")*(AND(BA$6&gt;=$F56,BA$6&lt;=$H56)*((BA$6-$F56+1)/($J56*($J56+1)/2)*$D56))+($K56="custom")*CustCF!AU56</f>
        <v>0</v>
      </c>
      <c r="BB56" s="95">
        <f>($K56="Bell Curve")*(_xlfn.NORM.DIST(AND(BB$6&gt;=$F56,BB$6&lt;=$H56)*(BB$6-$F56+1),$J56/2,$M56,TRUE)-_xlfn.NORM.DIST(AND(BB$6&gt;=$F56,BB$6&lt;=$H56)*(BA$6-$F56+1),$J56/2,$M56,TRUE))/(1-2*_xlfn.NORM.DIST(0,$J56/2,$M56,TRUE))*$D56+($K56="Steady Growth")*(AND(BB$6&gt;=$F56,BB$6&lt;=$H56)*((BB$6-$F56+1)/($J56*($J56+1)/2)*$D56))+($K56="custom")*CustCF!AV56</f>
        <v>0</v>
      </c>
      <c r="BC56" s="95">
        <f>($K56="Bell Curve")*(_xlfn.NORM.DIST(AND(BC$6&gt;=$F56,BC$6&lt;=$H56)*(BC$6-$F56+1),$J56/2,$M56,TRUE)-_xlfn.NORM.DIST(AND(BC$6&gt;=$F56,BC$6&lt;=$H56)*(BB$6-$F56+1),$J56/2,$M56,TRUE))/(1-2*_xlfn.NORM.DIST(0,$J56/2,$M56,TRUE))*$D56+($K56="Steady Growth")*(AND(BC$6&gt;=$F56,BC$6&lt;=$H56)*((BC$6-$F56+1)/($J56*($J56+1)/2)*$D56))+($K56="custom")*CustCF!AW56</f>
        <v>0</v>
      </c>
      <c r="BD56" s="95">
        <f>($K56="Bell Curve")*(_xlfn.NORM.DIST(AND(BD$6&gt;=$F56,BD$6&lt;=$H56)*(BD$6-$F56+1),$J56/2,$M56,TRUE)-_xlfn.NORM.DIST(AND(BD$6&gt;=$F56,BD$6&lt;=$H56)*(BC$6-$F56+1),$J56/2,$M56,TRUE))/(1-2*_xlfn.NORM.DIST(0,$J56/2,$M56,TRUE))*$D56+($K56="Steady Growth")*(AND(BD$6&gt;=$F56,BD$6&lt;=$H56)*((BD$6-$F56+1)/($J56*($J56+1)/2)*$D56))+($K56="custom")*CustCF!AX56</f>
        <v>0</v>
      </c>
      <c r="BE56" s="95">
        <f>($K56="Bell Curve")*(_xlfn.NORM.DIST(AND(BE$6&gt;=$F56,BE$6&lt;=$H56)*(BE$6-$F56+1),$J56/2,$M56,TRUE)-_xlfn.NORM.DIST(AND(BE$6&gt;=$F56,BE$6&lt;=$H56)*(BD$6-$F56+1),$J56/2,$M56,TRUE))/(1-2*_xlfn.NORM.DIST(0,$J56/2,$M56,TRUE))*$D56+($K56="Steady Growth")*(AND(BE$6&gt;=$F56,BE$6&lt;=$H56)*((BE$6-$F56+1)/($J56*($J56+1)/2)*$D56))+($K56="custom")*CustCF!AY56</f>
        <v>0</v>
      </c>
      <c r="BF56" s="95">
        <f>($K56="Bell Curve")*(_xlfn.NORM.DIST(AND(BF$6&gt;=$F56,BF$6&lt;=$H56)*(BF$6-$F56+1),$J56/2,$M56,TRUE)-_xlfn.NORM.DIST(AND(BF$6&gt;=$F56,BF$6&lt;=$H56)*(BE$6-$F56+1),$J56/2,$M56,TRUE))/(1-2*_xlfn.NORM.DIST(0,$J56/2,$M56,TRUE))*$D56+($K56="Steady Growth")*(AND(BF$6&gt;=$F56,BF$6&lt;=$H56)*((BF$6-$F56+1)/($J56*($J56+1)/2)*$D56))+($K56="custom")*CustCF!AZ56</f>
        <v>0</v>
      </c>
      <c r="BG56" s="95">
        <f>($K56="Bell Curve")*(_xlfn.NORM.DIST(AND(BG$6&gt;=$F56,BG$6&lt;=$H56)*(BG$6-$F56+1),$J56/2,$M56,TRUE)-_xlfn.NORM.DIST(AND(BG$6&gt;=$F56,BG$6&lt;=$H56)*(BF$6-$F56+1),$J56/2,$M56,TRUE))/(1-2*_xlfn.NORM.DIST(0,$J56/2,$M56,TRUE))*$D56+($K56="Steady Growth")*(AND(BG$6&gt;=$F56,BG$6&lt;=$H56)*((BG$6-$F56+1)/($J56*($J56+1)/2)*$D56))+($K56="custom")*CustCF!BA56</f>
        <v>0</v>
      </c>
      <c r="BH56" s="95">
        <f>($K56="Bell Curve")*(_xlfn.NORM.DIST(AND(BH$6&gt;=$F56,BH$6&lt;=$H56)*(BH$6-$F56+1),$J56/2,$M56,TRUE)-_xlfn.NORM.DIST(AND(BH$6&gt;=$F56,BH$6&lt;=$H56)*(BG$6-$F56+1),$J56/2,$M56,TRUE))/(1-2*_xlfn.NORM.DIST(0,$J56/2,$M56,TRUE))*$D56+($K56="Steady Growth")*(AND(BH$6&gt;=$F56,BH$6&lt;=$H56)*((BH$6-$F56+1)/($J56*($J56+1)/2)*$D56))+($K56="custom")*CustCF!BB56</f>
        <v>0</v>
      </c>
      <c r="BI56" s="95">
        <f>($K56="Bell Curve")*(_xlfn.NORM.DIST(AND(BI$6&gt;=$F56,BI$6&lt;=$H56)*(BI$6-$F56+1),$J56/2,$M56,TRUE)-_xlfn.NORM.DIST(AND(BI$6&gt;=$F56,BI$6&lt;=$H56)*(BH$6-$F56+1),$J56/2,$M56,TRUE))/(1-2*_xlfn.NORM.DIST(0,$J56/2,$M56,TRUE))*$D56+($K56="Steady Growth")*(AND(BI$6&gt;=$F56,BI$6&lt;=$H56)*((BI$6-$F56+1)/($J56*($J56+1)/2)*$D56))+($K56="custom")*CustCF!BC56</f>
        <v>0</v>
      </c>
      <c r="BJ56" s="95">
        <f>($K56="Bell Curve")*(_xlfn.NORM.DIST(AND(BJ$6&gt;=$F56,BJ$6&lt;=$H56)*(BJ$6-$F56+1),$J56/2,$M56,TRUE)-_xlfn.NORM.DIST(AND(BJ$6&gt;=$F56,BJ$6&lt;=$H56)*(BI$6-$F56+1),$J56/2,$M56,TRUE))/(1-2*_xlfn.NORM.DIST(0,$J56/2,$M56,TRUE))*$D56+($K56="Steady Growth")*(AND(BJ$6&gt;=$F56,BJ$6&lt;=$H56)*((BJ$6-$F56+1)/($J56*($J56+1)/2)*$D56))+($K56="custom")*CustCF!BD56</f>
        <v>0</v>
      </c>
      <c r="BK56" s="95">
        <f>($K56="Bell Curve")*(_xlfn.NORM.DIST(AND(BK$6&gt;=$F56,BK$6&lt;=$H56)*(BK$6-$F56+1),$J56/2,$M56,TRUE)-_xlfn.NORM.DIST(AND(BK$6&gt;=$F56,BK$6&lt;=$H56)*(BJ$6-$F56+1),$J56/2,$M56,TRUE))/(1-2*_xlfn.NORM.DIST(0,$J56/2,$M56,TRUE))*$D56+($K56="Steady Growth")*(AND(BK$6&gt;=$F56,BK$6&lt;=$H56)*((BK$6-$F56+1)/($J56*($J56+1)/2)*$D56))+($K56="custom")*CustCF!BE56</f>
        <v>0</v>
      </c>
      <c r="BL56" s="95">
        <f>($K56="Bell Curve")*(_xlfn.NORM.DIST(AND(BL$6&gt;=$F56,BL$6&lt;=$H56)*(BL$6-$F56+1),$J56/2,$M56,TRUE)-_xlfn.NORM.DIST(AND(BL$6&gt;=$F56,BL$6&lt;=$H56)*(BK$6-$F56+1),$J56/2,$M56,TRUE))/(1-2*_xlfn.NORM.DIST(0,$J56/2,$M56,TRUE))*$D56+($K56="Steady Growth")*(AND(BL$6&gt;=$F56,BL$6&lt;=$H56)*((BL$6-$F56+1)/($J56*($J56+1)/2)*$D56))+($K56="custom")*CustCF!BF56</f>
        <v>0</v>
      </c>
      <c r="BM56" s="95">
        <f>($K56="Bell Curve")*(_xlfn.NORM.DIST(AND(BM$6&gt;=$F56,BM$6&lt;=$H56)*(BM$6-$F56+1),$J56/2,$M56,TRUE)-_xlfn.NORM.DIST(AND(BM$6&gt;=$F56,BM$6&lt;=$H56)*(BL$6-$F56+1),$J56/2,$M56,TRUE))/(1-2*_xlfn.NORM.DIST(0,$J56/2,$M56,TRUE))*$D56+($K56="Steady Growth")*(AND(BM$6&gt;=$F56,BM$6&lt;=$H56)*((BM$6-$F56+1)/($J56*($J56+1)/2)*$D56))+($K56="custom")*CustCF!BG56</f>
        <v>0</v>
      </c>
      <c r="BN56" s="95">
        <f>($K56="Bell Curve")*(_xlfn.NORM.DIST(AND(BN$6&gt;=$F56,BN$6&lt;=$H56)*(BN$6-$F56+1),$J56/2,$M56,TRUE)-_xlfn.NORM.DIST(AND(BN$6&gt;=$F56,BN$6&lt;=$H56)*(BM$6-$F56+1),$J56/2,$M56,TRUE))/(1-2*_xlfn.NORM.DIST(0,$J56/2,$M56,TRUE))*$D56+($K56="Steady Growth")*(AND(BN$6&gt;=$F56,BN$6&lt;=$H56)*((BN$6-$F56+1)/($J56*($J56+1)/2)*$D56))+($K56="custom")*CustCF!BH56</f>
        <v>0</v>
      </c>
      <c r="BO56" s="95">
        <f>($K56="Bell Curve")*(_xlfn.NORM.DIST(AND(BO$6&gt;=$F56,BO$6&lt;=$H56)*(BO$6-$F56+1),$J56/2,$M56,TRUE)-_xlfn.NORM.DIST(AND(BO$6&gt;=$F56,BO$6&lt;=$H56)*(BN$6-$F56+1),$J56/2,$M56,TRUE))/(1-2*_xlfn.NORM.DIST(0,$J56/2,$M56,TRUE))*$D56+($K56="Steady Growth")*(AND(BO$6&gt;=$F56,BO$6&lt;=$H56)*((BO$6-$F56+1)/($J56*($J56+1)/2)*$D56))+($K56="custom")*CustCF!BI56</f>
        <v>0</v>
      </c>
      <c r="BP56" s="95">
        <f>($K56="Bell Curve")*(_xlfn.NORM.DIST(AND(BP$6&gt;=$F56,BP$6&lt;=$H56)*(BP$6-$F56+1),$J56/2,$M56,TRUE)-_xlfn.NORM.DIST(AND(BP$6&gt;=$F56,BP$6&lt;=$H56)*(BO$6-$F56+1),$J56/2,$M56,TRUE))/(1-2*_xlfn.NORM.DIST(0,$J56/2,$M56,TRUE))*$D56+($K56="Steady Growth")*(AND(BP$6&gt;=$F56,BP$6&lt;=$H56)*((BP$6-$F56+1)/($J56*($J56+1)/2)*$D56))+($K56="custom")*CustCF!BJ56</f>
        <v>0</v>
      </c>
      <c r="BQ56" s="95">
        <f>($K56="Bell Curve")*(_xlfn.NORM.DIST(AND(BQ$6&gt;=$F56,BQ$6&lt;=$H56)*(BQ$6-$F56+1),$J56/2,$M56,TRUE)-_xlfn.NORM.DIST(AND(BQ$6&gt;=$F56,BQ$6&lt;=$H56)*(BP$6-$F56+1),$J56/2,$M56,TRUE))/(1-2*_xlfn.NORM.DIST(0,$J56/2,$M56,TRUE))*$D56+($K56="Steady Growth")*(AND(BQ$6&gt;=$F56,BQ$6&lt;=$H56)*((BQ$6-$F56+1)/($J56*($J56+1)/2)*$D56))+($K56="custom")*CustCF!BK56</f>
        <v>0</v>
      </c>
      <c r="BR56" s="95">
        <f>($K56="Bell Curve")*(_xlfn.NORM.DIST(AND(BR$6&gt;=$F56,BR$6&lt;=$H56)*(BR$6-$F56+1),$J56/2,$M56,TRUE)-_xlfn.NORM.DIST(AND(BR$6&gt;=$F56,BR$6&lt;=$H56)*(BQ$6-$F56+1),$J56/2,$M56,TRUE))/(1-2*_xlfn.NORM.DIST(0,$J56/2,$M56,TRUE))*$D56+($K56="Steady Growth")*(AND(BR$6&gt;=$F56,BR$6&lt;=$H56)*((BR$6-$F56+1)/($J56*($J56+1)/2)*$D56))+($K56="custom")*CustCF!BL56</f>
        <v>0</v>
      </c>
      <c r="BS56" s="95">
        <f>($K56="Bell Curve")*(_xlfn.NORM.DIST(AND(BS$6&gt;=$F56,BS$6&lt;=$H56)*(BS$6-$F56+1),$J56/2,$M56,TRUE)-_xlfn.NORM.DIST(AND(BS$6&gt;=$F56,BS$6&lt;=$H56)*(BR$6-$F56+1),$J56/2,$M56,TRUE))/(1-2*_xlfn.NORM.DIST(0,$J56/2,$M56,TRUE))*$D56+($K56="Steady Growth")*(AND(BS$6&gt;=$F56,BS$6&lt;=$H56)*((BS$6-$F56+1)/($J56*($J56+1)/2)*$D56))+($K56="custom")*CustCF!BM56</f>
        <v>0</v>
      </c>
      <c r="BT56" s="95">
        <f>($K56="Bell Curve")*(_xlfn.NORM.DIST(AND(BT$6&gt;=$F56,BT$6&lt;=$H56)*(BT$6-$F56+1),$J56/2,$M56,TRUE)-_xlfn.NORM.DIST(AND(BT$6&gt;=$F56,BT$6&lt;=$H56)*(BS$6-$F56+1),$J56/2,$M56,TRUE))/(1-2*_xlfn.NORM.DIST(0,$J56/2,$M56,TRUE))*$D56+($K56="Steady Growth")*(AND(BT$6&gt;=$F56,BT$6&lt;=$H56)*((BT$6-$F56+1)/($J56*($J56+1)/2)*$D56))+($K56="custom")*CustCF!BN56</f>
        <v>0</v>
      </c>
      <c r="BU56" s="95">
        <f>($K56="Bell Curve")*(_xlfn.NORM.DIST(AND(BU$6&gt;=$F56,BU$6&lt;=$H56)*(BU$6-$F56+1),$J56/2,$M56,TRUE)-_xlfn.NORM.DIST(AND(BU$6&gt;=$F56,BU$6&lt;=$H56)*(BT$6-$F56+1),$J56/2,$M56,TRUE))/(1-2*_xlfn.NORM.DIST(0,$J56/2,$M56,TRUE))*$D56+($K56="Steady Growth")*(AND(BU$6&gt;=$F56,BU$6&lt;=$H56)*((BU$6-$F56+1)/($J56*($J56+1)/2)*$D56))+($K56="custom")*CustCF!BO56</f>
        <v>0</v>
      </c>
      <c r="BV56" s="95">
        <f>($K56="Bell Curve")*(_xlfn.NORM.DIST(AND(BV$6&gt;=$F56,BV$6&lt;=$H56)*(BV$6-$F56+1),$J56/2,$M56,TRUE)-_xlfn.NORM.DIST(AND(BV$6&gt;=$F56,BV$6&lt;=$H56)*(BU$6-$F56+1),$J56/2,$M56,TRUE))/(1-2*_xlfn.NORM.DIST(0,$J56/2,$M56,TRUE))*$D56+($K56="Steady Growth")*(AND(BV$6&gt;=$F56,BV$6&lt;=$H56)*((BV$6-$F56+1)/($J56*($J56+1)/2)*$D56))+($K56="custom")*CustCF!BP56</f>
        <v>0</v>
      </c>
      <c r="BW56" s="95">
        <f>($K56="Bell Curve")*(_xlfn.NORM.DIST(AND(BW$6&gt;=$F56,BW$6&lt;=$H56)*(BW$6-$F56+1),$J56/2,$M56,TRUE)-_xlfn.NORM.DIST(AND(BW$6&gt;=$F56,BW$6&lt;=$H56)*(BV$6-$F56+1),$J56/2,$M56,TRUE))/(1-2*_xlfn.NORM.DIST(0,$J56/2,$M56,TRUE))*$D56+($K56="Steady Growth")*(AND(BW$6&gt;=$F56,BW$6&lt;=$H56)*((BW$6-$F56+1)/($J56*($J56+1)/2)*$D56))+($K56="custom")*CustCF!BQ56</f>
        <v>0</v>
      </c>
      <c r="BX56" s="95">
        <f>($K56="Bell Curve")*(_xlfn.NORM.DIST(AND(BX$6&gt;=$F56,BX$6&lt;=$H56)*(BX$6-$F56+1),$J56/2,$M56,TRUE)-_xlfn.NORM.DIST(AND(BX$6&gt;=$F56,BX$6&lt;=$H56)*(BW$6-$F56+1),$J56/2,$M56,TRUE))/(1-2*_xlfn.NORM.DIST(0,$J56/2,$M56,TRUE))*$D56+($K56="Steady Growth")*(AND(BX$6&gt;=$F56,BX$6&lt;=$H56)*((BX$6-$F56+1)/($J56*($J56+1)/2)*$D56))+($K56="custom")*CustCF!BR56</f>
        <v>0</v>
      </c>
      <c r="BY56" s="95">
        <f>($K56="Bell Curve")*(_xlfn.NORM.DIST(AND(BY$6&gt;=$F56,BY$6&lt;=$H56)*(BY$6-$F56+1),$J56/2,$M56,TRUE)-_xlfn.NORM.DIST(AND(BY$6&gt;=$F56,BY$6&lt;=$H56)*(BX$6-$F56+1),$J56/2,$M56,TRUE))/(1-2*_xlfn.NORM.DIST(0,$J56/2,$M56,TRUE))*$D56+($K56="Steady Growth")*(AND(BY$6&gt;=$F56,BY$6&lt;=$H56)*((BY$6-$F56+1)/($J56*($J56+1)/2)*$D56))+($K56="custom")*CustCF!BS56</f>
        <v>0</v>
      </c>
      <c r="BZ56" s="95">
        <f>($K56="Bell Curve")*(_xlfn.NORM.DIST(AND(BZ$6&gt;=$F56,BZ$6&lt;=$H56)*(BZ$6-$F56+1),$J56/2,$M56,TRUE)-_xlfn.NORM.DIST(AND(BZ$6&gt;=$F56,BZ$6&lt;=$H56)*(BY$6-$F56+1),$J56/2,$M56,TRUE))/(1-2*_xlfn.NORM.DIST(0,$J56/2,$M56,TRUE))*$D56+($K56="Steady Growth")*(AND(BZ$6&gt;=$F56,BZ$6&lt;=$H56)*((BZ$6-$F56+1)/($J56*($J56+1)/2)*$D56))+($K56="custom")*CustCF!BT56</f>
        <v>0</v>
      </c>
      <c r="CA56" s="95">
        <f>($K56="Bell Curve")*(_xlfn.NORM.DIST(AND(CA$6&gt;=$F56,CA$6&lt;=$H56)*(CA$6-$F56+1),$J56/2,$M56,TRUE)-_xlfn.NORM.DIST(AND(CA$6&gt;=$F56,CA$6&lt;=$H56)*(BZ$6-$F56+1),$J56/2,$M56,TRUE))/(1-2*_xlfn.NORM.DIST(0,$J56/2,$M56,TRUE))*$D56+($K56="Steady Growth")*(AND(CA$6&gt;=$F56,CA$6&lt;=$H56)*((CA$6-$F56+1)/($J56*($J56+1)/2)*$D56))+($K56="custom")*CustCF!BU56</f>
        <v>0</v>
      </c>
      <c r="CB56" s="95">
        <f>($K56="Bell Curve")*(_xlfn.NORM.DIST(AND(CB$6&gt;=$F56,CB$6&lt;=$H56)*(CB$6-$F56+1),$J56/2,$M56,TRUE)-_xlfn.NORM.DIST(AND(CB$6&gt;=$F56,CB$6&lt;=$H56)*(CA$6-$F56+1),$J56/2,$M56,TRUE))/(1-2*_xlfn.NORM.DIST(0,$J56/2,$M56,TRUE))*$D56+($K56="Steady Growth")*(AND(CB$6&gt;=$F56,CB$6&lt;=$H56)*((CB$6-$F56+1)/($J56*($J56+1)/2)*$D56))+($K56="custom")*CustCF!BV56</f>
        <v>0</v>
      </c>
      <c r="CC56" s="95">
        <f>($K56="Bell Curve")*(_xlfn.NORM.DIST(AND(CC$6&gt;=$F56,CC$6&lt;=$H56)*(CC$6-$F56+1),$J56/2,$M56,TRUE)-_xlfn.NORM.DIST(AND(CC$6&gt;=$F56,CC$6&lt;=$H56)*(CB$6-$F56+1),$J56/2,$M56,TRUE))/(1-2*_xlfn.NORM.DIST(0,$J56/2,$M56,TRUE))*$D56+($K56="Steady Growth")*(AND(CC$6&gt;=$F56,CC$6&lt;=$H56)*((CC$6-$F56+1)/($J56*($J56+1)/2)*$D56))+($K56="custom")*CustCF!BW56</f>
        <v>0</v>
      </c>
      <c r="CD56" s="95">
        <f>($K56="Bell Curve")*(_xlfn.NORM.DIST(AND(CD$6&gt;=$F56,CD$6&lt;=$H56)*(CD$6-$F56+1),$J56/2,$M56,TRUE)-_xlfn.NORM.DIST(AND(CD$6&gt;=$F56,CD$6&lt;=$H56)*(CC$6-$F56+1),$J56/2,$M56,TRUE))/(1-2*_xlfn.NORM.DIST(0,$J56/2,$M56,TRUE))*$D56+($K56="Steady Growth")*(AND(CD$6&gt;=$F56,CD$6&lt;=$H56)*((CD$6-$F56+1)/($J56*($J56+1)/2)*$D56))+($K56="custom")*CustCF!BX56</f>
        <v>0</v>
      </c>
      <c r="CE56" s="95">
        <f>($K56="Bell Curve")*(_xlfn.NORM.DIST(AND(CE$6&gt;=$F56,CE$6&lt;=$H56)*(CE$6-$F56+1),$J56/2,$M56,TRUE)-_xlfn.NORM.DIST(AND(CE$6&gt;=$F56,CE$6&lt;=$H56)*(CD$6-$F56+1),$J56/2,$M56,TRUE))/(1-2*_xlfn.NORM.DIST(0,$J56/2,$M56,TRUE))*$D56+($K56="Steady Growth")*(AND(CE$6&gt;=$F56,CE$6&lt;=$H56)*((CE$6-$F56+1)/($J56*($J56+1)/2)*$D56))+($K56="custom")*CustCF!BY56</f>
        <v>0</v>
      </c>
      <c r="CF56" s="95">
        <f>($K56="Bell Curve")*(_xlfn.NORM.DIST(AND(CF$6&gt;=$F56,CF$6&lt;=$H56)*(CF$6-$F56+1),$J56/2,$M56,TRUE)-_xlfn.NORM.DIST(AND(CF$6&gt;=$F56,CF$6&lt;=$H56)*(CE$6-$F56+1),$J56/2,$M56,TRUE))/(1-2*_xlfn.NORM.DIST(0,$J56/2,$M56,TRUE))*$D56+($K56="Steady Growth")*(AND(CF$6&gt;=$F56,CF$6&lt;=$H56)*((CF$6-$F56+1)/($J56*($J56+1)/2)*$D56))+($K56="custom")*CustCF!BZ56</f>
        <v>0</v>
      </c>
      <c r="CG56" s="95">
        <f>($K56="Bell Curve")*(_xlfn.NORM.DIST(AND(CG$6&gt;=$F56,CG$6&lt;=$H56)*(CG$6-$F56+1),$J56/2,$M56,TRUE)-_xlfn.NORM.DIST(AND(CG$6&gt;=$F56,CG$6&lt;=$H56)*(CF$6-$F56+1),$J56/2,$M56,TRUE))/(1-2*_xlfn.NORM.DIST(0,$J56/2,$M56,TRUE))*$D56+($K56="Steady Growth")*(AND(CG$6&gt;=$F56,CG$6&lt;=$H56)*((CG$6-$F56+1)/($J56*($J56+1)/2)*$D56))+($K56="custom")*CustCF!CA56</f>
        <v>0</v>
      </c>
      <c r="CH56" s="95">
        <f>($K56="Bell Curve")*(_xlfn.NORM.DIST(AND(CH$6&gt;=$F56,CH$6&lt;=$H56)*(CH$6-$F56+1),$J56/2,$M56,TRUE)-_xlfn.NORM.DIST(AND(CH$6&gt;=$F56,CH$6&lt;=$H56)*(CG$6-$F56+1),$J56/2,$M56,TRUE))/(1-2*_xlfn.NORM.DIST(0,$J56/2,$M56,TRUE))*$D56+($K56="Steady Growth")*(AND(CH$6&gt;=$F56,CH$6&lt;=$H56)*((CH$6-$F56+1)/($J56*($J56+1)/2)*$D56))+($K56="custom")*CustCF!CB56</f>
        <v>0</v>
      </c>
      <c r="CI56" s="95">
        <f>($K56="Bell Curve")*(_xlfn.NORM.DIST(AND(CI$6&gt;=$F56,CI$6&lt;=$H56)*(CI$6-$F56+1),$J56/2,$M56,TRUE)-_xlfn.NORM.DIST(AND(CI$6&gt;=$F56,CI$6&lt;=$H56)*(CH$6-$F56+1),$J56/2,$M56,TRUE))/(1-2*_xlfn.NORM.DIST(0,$J56/2,$M56,TRUE))*$D56+($K56="Steady Growth")*(AND(CI$6&gt;=$F56,CI$6&lt;=$H56)*((CI$6-$F56+1)/($J56*($J56+1)/2)*$D56))+($K56="custom")*CustCF!CC56</f>
        <v>0</v>
      </c>
      <c r="CJ56" s="95">
        <f>($K56="Bell Curve")*(_xlfn.NORM.DIST(AND(CJ$6&gt;=$F56,CJ$6&lt;=$H56)*(CJ$6-$F56+1),$J56/2,$M56,TRUE)-_xlfn.NORM.DIST(AND(CJ$6&gt;=$F56,CJ$6&lt;=$H56)*(CI$6-$F56+1),$J56/2,$M56,TRUE))/(1-2*_xlfn.NORM.DIST(0,$J56/2,$M56,TRUE))*$D56+($K56="Steady Growth")*(AND(CJ$6&gt;=$F56,CJ$6&lt;=$H56)*((CJ$6-$F56+1)/($J56*($J56+1)/2)*$D56))+($K56="custom")*CustCF!CD56</f>
        <v>0</v>
      </c>
      <c r="CK56" s="95">
        <f>($K56="Bell Curve")*(_xlfn.NORM.DIST(AND(CK$6&gt;=$F56,CK$6&lt;=$H56)*(CK$6-$F56+1),$J56/2,$M56,TRUE)-_xlfn.NORM.DIST(AND(CK$6&gt;=$F56,CK$6&lt;=$H56)*(CJ$6-$F56+1),$J56/2,$M56,TRUE))/(1-2*_xlfn.NORM.DIST(0,$J56/2,$M56,TRUE))*$D56+($K56="Steady Growth")*(AND(CK$6&gt;=$F56,CK$6&lt;=$H56)*((CK$6-$F56+1)/($J56*($J56+1)/2)*$D56))+($K56="custom")*CustCF!CE56</f>
        <v>0</v>
      </c>
      <c r="CL56" s="95">
        <f>($K56="Bell Curve")*(_xlfn.NORM.DIST(AND(CL$6&gt;=$F56,CL$6&lt;=$H56)*(CL$6-$F56+1),$J56/2,$M56,TRUE)-_xlfn.NORM.DIST(AND(CL$6&gt;=$F56,CL$6&lt;=$H56)*(CK$6-$F56+1),$J56/2,$M56,TRUE))/(1-2*_xlfn.NORM.DIST(0,$J56/2,$M56,TRUE))*$D56+($K56="Steady Growth")*(AND(CL$6&gt;=$F56,CL$6&lt;=$H56)*((CL$6-$F56+1)/($J56*($J56+1)/2)*$D56))+($K56="custom")*CustCF!CF56</f>
        <v>0</v>
      </c>
      <c r="CM56" s="95">
        <f>($K56="Bell Curve")*(_xlfn.NORM.DIST(AND(CM$6&gt;=$F56,CM$6&lt;=$H56)*(CM$6-$F56+1),$J56/2,$M56,TRUE)-_xlfn.NORM.DIST(AND(CM$6&gt;=$F56,CM$6&lt;=$H56)*(CL$6-$F56+1),$J56/2,$M56,TRUE))/(1-2*_xlfn.NORM.DIST(0,$J56/2,$M56,TRUE))*$D56+($K56="Steady Growth")*(AND(CM$6&gt;=$F56,CM$6&lt;=$H56)*((CM$6-$F56+1)/($J56*($J56+1)/2)*$D56))+($K56="custom")*CustCF!CG56</f>
        <v>0</v>
      </c>
      <c r="CN56" s="95">
        <f>($K56="Bell Curve")*(_xlfn.NORM.DIST(AND(CN$6&gt;=$F56,CN$6&lt;=$H56)*(CN$6-$F56+1),$J56/2,$M56,TRUE)-_xlfn.NORM.DIST(AND(CN$6&gt;=$F56,CN$6&lt;=$H56)*(CM$6-$F56+1),$J56/2,$M56,TRUE))/(1-2*_xlfn.NORM.DIST(0,$J56/2,$M56,TRUE))*$D56+($K56="Steady Growth")*(AND(CN$6&gt;=$F56,CN$6&lt;=$H56)*((CN$6-$F56+1)/($J56*($J56+1)/2)*$D56))+($K56="custom")*CustCF!CH56</f>
        <v>0</v>
      </c>
      <c r="CO56" s="95">
        <f>($K56="Bell Curve")*(_xlfn.NORM.DIST(AND(CO$6&gt;=$F56,CO$6&lt;=$H56)*(CO$6-$F56+1),$J56/2,$M56,TRUE)-_xlfn.NORM.DIST(AND(CO$6&gt;=$F56,CO$6&lt;=$H56)*(CN$6-$F56+1),$J56/2,$M56,TRUE))/(1-2*_xlfn.NORM.DIST(0,$J56/2,$M56,TRUE))*$D56+($K56="Steady Growth")*(AND(CO$6&gt;=$F56,CO$6&lt;=$H56)*((CO$6-$F56+1)/($J56*($J56+1)/2)*$D56))+($K56="custom")*CustCF!CI56</f>
        <v>0</v>
      </c>
      <c r="CP56" s="95">
        <f>($K56="Bell Curve")*(_xlfn.NORM.DIST(AND(CP$6&gt;=$F56,CP$6&lt;=$H56)*(CP$6-$F56+1),$J56/2,$M56,TRUE)-_xlfn.NORM.DIST(AND(CP$6&gt;=$F56,CP$6&lt;=$H56)*(CO$6-$F56+1),$J56/2,$M56,TRUE))/(1-2*_xlfn.NORM.DIST(0,$J56/2,$M56,TRUE))*$D56+($K56="Steady Growth")*(AND(CP$6&gt;=$F56,CP$6&lt;=$H56)*((CP$6-$F56+1)/($J56*($J56+1)/2)*$D56))+($K56="custom")*CustCF!CJ56</f>
        <v>0</v>
      </c>
      <c r="CQ56" s="95">
        <f>($K56="Bell Curve")*(_xlfn.NORM.DIST(AND(CQ$6&gt;=$F56,CQ$6&lt;=$H56)*(CQ$6-$F56+1),$J56/2,$M56,TRUE)-_xlfn.NORM.DIST(AND(CQ$6&gt;=$F56,CQ$6&lt;=$H56)*(CP$6-$F56+1),$J56/2,$M56,TRUE))/(1-2*_xlfn.NORM.DIST(0,$J56/2,$M56,TRUE))*$D56+($K56="Steady Growth")*(AND(CQ$6&gt;=$F56,CQ$6&lt;=$H56)*((CQ$6-$F56+1)/($J56*($J56+1)/2)*$D56))+($K56="custom")*CustCF!CK56</f>
        <v>0</v>
      </c>
      <c r="CR56" s="95">
        <f>($K56="Bell Curve")*(_xlfn.NORM.DIST(AND(CR$6&gt;=$F56,CR$6&lt;=$H56)*(CR$6-$F56+1),$J56/2,$M56,TRUE)-_xlfn.NORM.DIST(AND(CR$6&gt;=$F56,CR$6&lt;=$H56)*(CQ$6-$F56+1),$J56/2,$M56,TRUE))/(1-2*_xlfn.NORM.DIST(0,$J56/2,$M56,TRUE))*$D56+($K56="Steady Growth")*(AND(CR$6&gt;=$F56,CR$6&lt;=$H56)*((CR$6-$F56+1)/($J56*($J56+1)/2)*$D56))+($K56="custom")*CustCF!CL56</f>
        <v>0</v>
      </c>
      <c r="CS56" s="95">
        <f>($K56="Bell Curve")*(_xlfn.NORM.DIST(AND(CS$6&gt;=$F56,CS$6&lt;=$H56)*(CS$6-$F56+1),$J56/2,$M56,TRUE)-_xlfn.NORM.DIST(AND(CS$6&gt;=$F56,CS$6&lt;=$H56)*(CR$6-$F56+1),$J56/2,$M56,TRUE))/(1-2*_xlfn.NORM.DIST(0,$J56/2,$M56,TRUE))*$D56+($K56="Steady Growth")*(AND(CS$6&gt;=$F56,CS$6&lt;=$H56)*((CS$6-$F56+1)/($J56*($J56+1)/2)*$D56))+($K56="custom")*CustCF!CM56</f>
        <v>0</v>
      </c>
      <c r="CT56" s="95">
        <f>($K56="Bell Curve")*(_xlfn.NORM.DIST(AND(CT$6&gt;=$F56,CT$6&lt;=$H56)*(CT$6-$F56+1),$J56/2,$M56,TRUE)-_xlfn.NORM.DIST(AND(CT$6&gt;=$F56,CT$6&lt;=$H56)*(CS$6-$F56+1),$J56/2,$M56,TRUE))/(1-2*_xlfn.NORM.DIST(0,$J56/2,$M56,TRUE))*$D56+($K56="Steady Growth")*(AND(CT$6&gt;=$F56,CT$6&lt;=$H56)*((CT$6-$F56+1)/($J56*($J56+1)/2)*$D56))+($K56="custom")*CustCF!CN56</f>
        <v>0</v>
      </c>
      <c r="CU56" s="95">
        <f>($K56="Bell Curve")*(_xlfn.NORM.DIST(AND(CU$6&gt;=$F56,CU$6&lt;=$H56)*(CU$6-$F56+1),$J56/2,$M56,TRUE)-_xlfn.NORM.DIST(AND(CU$6&gt;=$F56,CU$6&lt;=$H56)*(CT$6-$F56+1),$J56/2,$M56,TRUE))/(1-2*_xlfn.NORM.DIST(0,$J56/2,$M56,TRUE))*$D56+($K56="Steady Growth")*(AND(CU$6&gt;=$F56,CU$6&lt;=$H56)*((CU$6-$F56+1)/($J56*($J56+1)/2)*$D56))+($K56="custom")*CustCF!CO56</f>
        <v>0</v>
      </c>
      <c r="CV56" s="95">
        <f>($K56="Bell Curve")*(_xlfn.NORM.DIST(AND(CV$6&gt;=$F56,CV$6&lt;=$H56)*(CV$6-$F56+1),$J56/2,$M56,TRUE)-_xlfn.NORM.DIST(AND(CV$6&gt;=$F56,CV$6&lt;=$H56)*(CU$6-$F56+1),$J56/2,$M56,TRUE))/(1-2*_xlfn.NORM.DIST(0,$J56/2,$M56,TRUE))*$D56+($K56="Steady Growth")*(AND(CV$6&gt;=$F56,CV$6&lt;=$H56)*((CV$6-$F56+1)/($J56*($J56+1)/2)*$D56))+($K56="custom")*CustCF!CP56</f>
        <v>0</v>
      </c>
      <c r="CW56" s="95">
        <f>($K56="Bell Curve")*(_xlfn.NORM.DIST(AND(CW$6&gt;=$F56,CW$6&lt;=$H56)*(CW$6-$F56+1),$J56/2,$M56,TRUE)-_xlfn.NORM.DIST(AND(CW$6&gt;=$F56,CW$6&lt;=$H56)*(CV$6-$F56+1),$J56/2,$M56,TRUE))/(1-2*_xlfn.NORM.DIST(0,$J56/2,$M56,TRUE))*$D56+($K56="Steady Growth")*(AND(CW$6&gt;=$F56,CW$6&lt;=$H56)*((CW$6-$F56+1)/($J56*($J56+1)/2)*$D56))+($K56="custom")*CustCF!CQ56</f>
        <v>0</v>
      </c>
      <c r="CX56" s="95">
        <f>($K56="Bell Curve")*(_xlfn.NORM.DIST(AND(CX$6&gt;=$F56,CX$6&lt;=$H56)*(CX$6-$F56+1),$J56/2,$M56,TRUE)-_xlfn.NORM.DIST(AND(CX$6&gt;=$F56,CX$6&lt;=$H56)*(CW$6-$F56+1),$J56/2,$M56,TRUE))/(1-2*_xlfn.NORM.DIST(0,$J56/2,$M56,TRUE))*$D56+($K56="Steady Growth")*(AND(CX$6&gt;=$F56,CX$6&lt;=$H56)*((CX$6-$F56+1)/($J56*($J56+1)/2)*$D56))+($K56="custom")*CustCF!CR56</f>
        <v>0</v>
      </c>
      <c r="CY56" s="95">
        <f>($K56="Bell Curve")*(_xlfn.NORM.DIST(AND(CY$6&gt;=$F56,CY$6&lt;=$H56)*(CY$6-$F56+1),$J56/2,$M56,TRUE)-_xlfn.NORM.DIST(AND(CY$6&gt;=$F56,CY$6&lt;=$H56)*(CX$6-$F56+1),$J56/2,$M56,TRUE))/(1-2*_xlfn.NORM.DIST(0,$J56/2,$M56,TRUE))*$D56+($K56="Steady Growth")*(AND(CY$6&gt;=$F56,CY$6&lt;=$H56)*((CY$6-$F56+1)/($J56*($J56+1)/2)*$D56))+($K56="custom")*CustCF!CS56</f>
        <v>0</v>
      </c>
      <c r="CZ56" s="95">
        <f>($K56="Bell Curve")*(_xlfn.NORM.DIST(AND(CZ$6&gt;=$F56,CZ$6&lt;=$H56)*(CZ$6-$F56+1),$J56/2,$M56,TRUE)-_xlfn.NORM.DIST(AND(CZ$6&gt;=$F56,CZ$6&lt;=$H56)*(CY$6-$F56+1),$J56/2,$M56,TRUE))/(1-2*_xlfn.NORM.DIST(0,$J56/2,$M56,TRUE))*$D56+($K56="Steady Growth")*(AND(CZ$6&gt;=$F56,CZ$6&lt;=$H56)*((CZ$6-$F56+1)/($J56*($J56+1)/2)*$D56))+($K56="custom")*CustCF!CT56</f>
        <v>0</v>
      </c>
      <c r="DA56" s="95">
        <f>($K56="Bell Curve")*(_xlfn.NORM.DIST(AND(DA$6&gt;=$F56,DA$6&lt;=$H56)*(DA$6-$F56+1),$J56/2,$M56,TRUE)-_xlfn.NORM.DIST(AND(DA$6&gt;=$F56,DA$6&lt;=$H56)*(CZ$6-$F56+1),$J56/2,$M56,TRUE))/(1-2*_xlfn.NORM.DIST(0,$J56/2,$M56,TRUE))*$D56+($K56="Steady Growth")*(AND(DA$6&gt;=$F56,DA$6&lt;=$H56)*((DA$6-$F56+1)/($J56*($J56+1)/2)*$D56))+($K56="custom")*CustCF!CU56</f>
        <v>0</v>
      </c>
      <c r="DB56" s="95">
        <f>($K56="Bell Curve")*(_xlfn.NORM.DIST(AND(DB$6&gt;=$F56,DB$6&lt;=$H56)*(DB$6-$F56+1),$J56/2,$M56,TRUE)-_xlfn.NORM.DIST(AND(DB$6&gt;=$F56,DB$6&lt;=$H56)*(DA$6-$F56+1),$J56/2,$M56,TRUE))/(1-2*_xlfn.NORM.DIST(0,$J56/2,$M56,TRUE))*$D56+($K56="Steady Growth")*(AND(DB$6&gt;=$F56,DB$6&lt;=$H56)*((DB$6-$F56+1)/($J56*($J56+1)/2)*$D56))+($K56="custom")*CustCF!CV56</f>
        <v>0</v>
      </c>
      <c r="DC56" s="95">
        <f>($K56="Bell Curve")*(_xlfn.NORM.DIST(AND(DC$6&gt;=$F56,DC$6&lt;=$H56)*(DC$6-$F56+1),$J56/2,$M56,TRUE)-_xlfn.NORM.DIST(AND(DC$6&gt;=$F56,DC$6&lt;=$H56)*(DB$6-$F56+1),$J56/2,$M56,TRUE))/(1-2*_xlfn.NORM.DIST(0,$J56/2,$M56,TRUE))*$D56+($K56="Steady Growth")*(AND(DC$6&gt;=$F56,DC$6&lt;=$H56)*((DC$6-$F56+1)/($J56*($J56+1)/2)*$D56))+($K56="custom")*CustCF!CW56</f>
        <v>0</v>
      </c>
      <c r="DD56" s="95">
        <f>($K56="Bell Curve")*(_xlfn.NORM.DIST(AND(DD$6&gt;=$F56,DD$6&lt;=$H56)*(DD$6-$F56+1),$J56/2,$M56,TRUE)-_xlfn.NORM.DIST(AND(DD$6&gt;=$F56,DD$6&lt;=$H56)*(DC$6-$F56+1),$J56/2,$M56,TRUE))/(1-2*_xlfn.NORM.DIST(0,$J56/2,$M56,TRUE))*$D56+($K56="Steady Growth")*(AND(DD$6&gt;=$F56,DD$6&lt;=$H56)*((DD$6-$F56+1)/($J56*($J56+1)/2)*$D56))+($K56="custom")*CustCF!CX56</f>
        <v>0</v>
      </c>
      <c r="DE56" s="95">
        <f>($K56="Bell Curve")*(_xlfn.NORM.DIST(AND(DE$6&gt;=$F56,DE$6&lt;=$H56)*(DE$6-$F56+1),$J56/2,$M56,TRUE)-_xlfn.NORM.DIST(AND(DE$6&gt;=$F56,DE$6&lt;=$H56)*(DD$6-$F56+1),$J56/2,$M56,TRUE))/(1-2*_xlfn.NORM.DIST(0,$J56/2,$M56,TRUE))*$D56+($K56="Steady Growth")*(AND(DE$6&gt;=$F56,DE$6&lt;=$H56)*((DE$6-$F56+1)/($J56*($J56+1)/2)*$D56))+($K56="custom")*CustCF!CY56</f>
        <v>0</v>
      </c>
      <c r="DF56" s="95">
        <f>($K56="Bell Curve")*(_xlfn.NORM.DIST(AND(DF$6&gt;=$F56,DF$6&lt;=$H56)*(DF$6-$F56+1),$J56/2,$M56,TRUE)-_xlfn.NORM.DIST(AND(DF$6&gt;=$F56,DF$6&lt;=$H56)*(DE$6-$F56+1),$J56/2,$M56,TRUE))/(1-2*_xlfn.NORM.DIST(0,$J56/2,$M56,TRUE))*$D56+($K56="Steady Growth")*(AND(DF$6&gt;=$F56,DF$6&lt;=$H56)*((DF$6-$F56+1)/($J56*($J56+1)/2)*$D56))+($K56="custom")*CustCF!CZ56</f>
        <v>0</v>
      </c>
      <c r="DG56" s="95">
        <f>($K56="Bell Curve")*(_xlfn.NORM.DIST(AND(DG$6&gt;=$F56,DG$6&lt;=$H56)*(DG$6-$F56+1),$J56/2,$M56,TRUE)-_xlfn.NORM.DIST(AND(DG$6&gt;=$F56,DG$6&lt;=$H56)*(DF$6-$F56+1),$J56/2,$M56,TRUE))/(1-2*_xlfn.NORM.DIST(0,$J56/2,$M56,TRUE))*$D56+($K56="Steady Growth")*(AND(DG$6&gt;=$F56,DG$6&lt;=$H56)*((DG$6-$F56+1)/($J56*($J56+1)/2)*$D56))+($K56="custom")*CustCF!DA56</f>
        <v>0</v>
      </c>
      <c r="DH56" s="95">
        <f>($K56="Bell Curve")*(_xlfn.NORM.DIST(AND(DH$6&gt;=$F56,DH$6&lt;=$H56)*(DH$6-$F56+1),$J56/2,$M56,TRUE)-_xlfn.NORM.DIST(AND(DH$6&gt;=$F56,DH$6&lt;=$H56)*(DG$6-$F56+1),$J56/2,$M56,TRUE))/(1-2*_xlfn.NORM.DIST(0,$J56/2,$M56,TRUE))*$D56+($K56="Steady Growth")*(AND(DH$6&gt;=$F56,DH$6&lt;=$H56)*((DH$6-$F56+1)/($J56*($J56+1)/2)*$D56))+($K56="custom")*CustCF!DB56</f>
        <v>0</v>
      </c>
      <c r="DI56" s="95">
        <f>($K56="Bell Curve")*(_xlfn.NORM.DIST(AND(DI$6&gt;=$F56,DI$6&lt;=$H56)*(DI$6-$F56+1),$J56/2,$M56,TRUE)-_xlfn.NORM.DIST(AND(DI$6&gt;=$F56,DI$6&lt;=$H56)*(DH$6-$F56+1),$J56/2,$M56,TRUE))/(1-2*_xlfn.NORM.DIST(0,$J56/2,$M56,TRUE))*$D56+($K56="Steady Growth")*(AND(DI$6&gt;=$F56,DI$6&lt;=$H56)*((DI$6-$F56+1)/($J56*($J56+1)/2)*$D56))+($K56="custom")*CustCF!DC56</f>
        <v>0</v>
      </c>
      <c r="DJ56" s="95">
        <f>($K56="Bell Curve")*(_xlfn.NORM.DIST(AND(DJ$6&gt;=$F56,DJ$6&lt;=$H56)*(DJ$6-$F56+1),$J56/2,$M56,TRUE)-_xlfn.NORM.DIST(AND(DJ$6&gt;=$F56,DJ$6&lt;=$H56)*(DI$6-$F56+1),$J56/2,$M56,TRUE))/(1-2*_xlfn.NORM.DIST(0,$J56/2,$M56,TRUE))*$D56+($K56="Steady Growth")*(AND(DJ$6&gt;=$F56,DJ$6&lt;=$H56)*((DJ$6-$F56+1)/($J56*($J56+1)/2)*$D56))+($K56="custom")*CustCF!DD56</f>
        <v>0</v>
      </c>
      <c r="DK56" s="95">
        <f>($K56="Bell Curve")*(_xlfn.NORM.DIST(AND(DK$6&gt;=$F56,DK$6&lt;=$H56)*(DK$6-$F56+1),$J56/2,$M56,TRUE)-_xlfn.NORM.DIST(AND(DK$6&gt;=$F56,DK$6&lt;=$H56)*(DJ$6-$F56+1),$J56/2,$M56,TRUE))/(1-2*_xlfn.NORM.DIST(0,$J56/2,$M56,TRUE))*$D56+($K56="Steady Growth")*(AND(DK$6&gt;=$F56,DK$6&lt;=$H56)*((DK$6-$F56+1)/($J56*($J56+1)/2)*$D56))+($K56="custom")*CustCF!DE56</f>
        <v>0</v>
      </c>
      <c r="DL56" s="95">
        <f>($K56="Bell Curve")*(_xlfn.NORM.DIST(AND(DL$6&gt;=$F56,DL$6&lt;=$H56)*(DL$6-$F56+1),$J56/2,$M56,TRUE)-_xlfn.NORM.DIST(AND(DL$6&gt;=$F56,DL$6&lt;=$H56)*(DK$6-$F56+1),$J56/2,$M56,TRUE))/(1-2*_xlfn.NORM.DIST(0,$J56/2,$M56,TRUE))*$D56+($K56="Steady Growth")*(AND(DL$6&gt;=$F56,DL$6&lt;=$H56)*((DL$6-$F56+1)/($J56*($J56+1)/2)*$D56))+($K56="custom")*CustCF!DF56</f>
        <v>0</v>
      </c>
      <c r="DM56" s="95">
        <f>($K56="Bell Curve")*(_xlfn.NORM.DIST(AND(DM$6&gt;=$F56,DM$6&lt;=$H56)*(DM$6-$F56+1),$J56/2,$M56,TRUE)-_xlfn.NORM.DIST(AND(DM$6&gt;=$F56,DM$6&lt;=$H56)*(DL$6-$F56+1),$J56/2,$M56,TRUE))/(1-2*_xlfn.NORM.DIST(0,$J56/2,$M56,TRUE))*$D56+($K56="Steady Growth")*(AND(DM$6&gt;=$F56,DM$6&lt;=$H56)*((DM$6-$F56+1)/($J56*($J56+1)/2)*$D56))+($K56="custom")*CustCF!DG56</f>
        <v>0</v>
      </c>
      <c r="DN56" s="95">
        <f>($K56="Bell Curve")*(_xlfn.NORM.DIST(AND(DN$6&gt;=$F56,DN$6&lt;=$H56)*(DN$6-$F56+1),$J56/2,$M56,TRUE)-_xlfn.NORM.DIST(AND(DN$6&gt;=$F56,DN$6&lt;=$H56)*(DM$6-$F56+1),$J56/2,$M56,TRUE))/(1-2*_xlfn.NORM.DIST(0,$J56/2,$M56,TRUE))*$D56+($K56="Steady Growth")*(AND(DN$6&gt;=$F56,DN$6&lt;=$H56)*((DN$6-$F56+1)/($J56*($J56+1)/2)*$D56))+($K56="custom")*CustCF!DH56</f>
        <v>0</v>
      </c>
      <c r="DO56" s="95">
        <f>($K56="Bell Curve")*(_xlfn.NORM.DIST(AND(DO$6&gt;=$F56,DO$6&lt;=$H56)*(DO$6-$F56+1),$J56/2,$M56,TRUE)-_xlfn.NORM.DIST(AND(DO$6&gt;=$F56,DO$6&lt;=$H56)*(DN$6-$F56+1),$J56/2,$M56,TRUE))/(1-2*_xlfn.NORM.DIST(0,$J56/2,$M56,TRUE))*$D56+($K56="Steady Growth")*(AND(DO$6&gt;=$F56,DO$6&lt;=$H56)*((DO$6-$F56+1)/($J56*($J56+1)/2)*$D56))+($K56="custom")*CustCF!DI56</f>
        <v>0</v>
      </c>
      <c r="DP56" s="95">
        <f>($K56="Bell Curve")*(_xlfn.NORM.DIST(AND(DP$6&gt;=$F56,DP$6&lt;=$H56)*(DP$6-$F56+1),$J56/2,$M56,TRUE)-_xlfn.NORM.DIST(AND(DP$6&gt;=$F56,DP$6&lt;=$H56)*(DO$6-$F56+1),$J56/2,$M56,TRUE))/(1-2*_xlfn.NORM.DIST(0,$J56/2,$M56,TRUE))*$D56+($K56="Steady Growth")*(AND(DP$6&gt;=$F56,DP$6&lt;=$H56)*((DP$6-$F56+1)/($J56*($J56+1)/2)*$D56))+($K56="custom")*CustCF!DJ56</f>
        <v>0</v>
      </c>
      <c r="DQ56" s="95">
        <f>($K56="Bell Curve")*(_xlfn.NORM.DIST(AND(DQ$6&gt;=$F56,DQ$6&lt;=$H56)*(DQ$6-$F56+1),$J56/2,$M56,TRUE)-_xlfn.NORM.DIST(AND(DQ$6&gt;=$F56,DQ$6&lt;=$H56)*(DP$6-$F56+1),$J56/2,$M56,TRUE))/(1-2*_xlfn.NORM.DIST(0,$J56/2,$M56,TRUE))*$D56+($K56="Steady Growth")*(AND(DQ$6&gt;=$F56,DQ$6&lt;=$H56)*((DQ$6-$F56+1)/($J56*($J56+1)/2)*$D56))+($K56="custom")*CustCF!DK56</f>
        <v>0</v>
      </c>
      <c r="DR56" s="95">
        <f>($K56="Bell Curve")*(_xlfn.NORM.DIST(AND(DR$6&gt;=$F56,DR$6&lt;=$H56)*(DR$6-$F56+1),$J56/2,$M56,TRUE)-_xlfn.NORM.DIST(AND(DR$6&gt;=$F56,DR$6&lt;=$H56)*(DQ$6-$F56+1),$J56/2,$M56,TRUE))/(1-2*_xlfn.NORM.DIST(0,$J56/2,$M56,TRUE))*$D56+($K56="Steady Growth")*(AND(DR$6&gt;=$F56,DR$6&lt;=$H56)*((DR$6-$F56+1)/($J56*($J56+1)/2)*$D56))+($K56="custom")*CustCF!DL56</f>
        <v>0</v>
      </c>
      <c r="DS56" s="95">
        <f>($K56="Bell Curve")*(_xlfn.NORM.DIST(AND(DS$6&gt;=$F56,DS$6&lt;=$H56)*(DS$6-$F56+1),$J56/2,$M56,TRUE)-_xlfn.NORM.DIST(AND(DS$6&gt;=$F56,DS$6&lt;=$H56)*(DR$6-$F56+1),$J56/2,$M56,TRUE))/(1-2*_xlfn.NORM.DIST(0,$J56/2,$M56,TRUE))*$D56+($K56="Steady Growth")*(AND(DS$6&gt;=$F56,DS$6&lt;=$H56)*((DS$6-$F56+1)/($J56*($J56+1)/2)*$D56))+($K56="custom")*CustCF!DM56</f>
        <v>0</v>
      </c>
      <c r="DT56" s="95">
        <f>($K56="Bell Curve")*(_xlfn.NORM.DIST(AND(DT$6&gt;=$F56,DT$6&lt;=$H56)*(DT$6-$F56+1),$J56/2,$M56,TRUE)-_xlfn.NORM.DIST(AND(DT$6&gt;=$F56,DT$6&lt;=$H56)*(DS$6-$F56+1),$J56/2,$M56,TRUE))/(1-2*_xlfn.NORM.DIST(0,$J56/2,$M56,TRUE))*$D56+($K56="Steady Growth")*(AND(DT$6&gt;=$F56,DT$6&lt;=$H56)*((DT$6-$F56+1)/($J56*($J56+1)/2)*$D56))+($K56="custom")*CustCF!DN56</f>
        <v>0</v>
      </c>
      <c r="DU56" s="95">
        <f>($K56="Bell Curve")*(_xlfn.NORM.DIST(AND(DU$6&gt;=$F56,DU$6&lt;=$H56)*(DU$6-$F56+1),$J56/2,$M56,TRUE)-_xlfn.NORM.DIST(AND(DU$6&gt;=$F56,DU$6&lt;=$H56)*(DT$6-$F56+1),$J56/2,$M56,TRUE))/(1-2*_xlfn.NORM.DIST(0,$J56/2,$M56,TRUE))*$D56+($K56="Steady Growth")*(AND(DU$6&gt;=$F56,DU$6&lt;=$H56)*((DU$6-$F56+1)/($J56*($J56+1)/2)*$D56))+($K56="custom")*CustCF!DO56</f>
        <v>0</v>
      </c>
      <c r="DV56" s="95">
        <f>($K56="Bell Curve")*(_xlfn.NORM.DIST(AND(DV$6&gt;=$F56,DV$6&lt;=$H56)*(DV$6-$F56+1),$J56/2,$M56,TRUE)-_xlfn.NORM.DIST(AND(DV$6&gt;=$F56,DV$6&lt;=$H56)*(DU$6-$F56+1),$J56/2,$M56,TRUE))/(1-2*_xlfn.NORM.DIST(0,$J56/2,$M56,TRUE))*$D56+($K56="Steady Growth")*(AND(DV$6&gt;=$F56,DV$6&lt;=$H56)*((DV$6-$F56+1)/($J56*($J56+1)/2)*$D56))+($K56="custom")*CustCF!DP56</f>
        <v>0</v>
      </c>
      <c r="DW56" s="95">
        <f>($K56="Bell Curve")*(_xlfn.NORM.DIST(AND(DW$6&gt;=$F56,DW$6&lt;=$H56)*(DW$6-$F56+1),$J56/2,$M56,TRUE)-_xlfn.NORM.DIST(AND(DW$6&gt;=$F56,DW$6&lt;=$H56)*(DV$6-$F56+1),$J56/2,$M56,TRUE))/(1-2*_xlfn.NORM.DIST(0,$J56/2,$M56,TRUE))*$D56+($K56="Steady Growth")*(AND(DW$6&gt;=$F56,DW$6&lt;=$H56)*((DW$6-$F56+1)/($J56*($J56+1)/2)*$D56))+($K56="custom")*CustCF!DQ56</f>
        <v>0</v>
      </c>
      <c r="DX56" s="95">
        <f>($K56="Bell Curve")*(_xlfn.NORM.DIST(AND(DX$6&gt;=$F56,DX$6&lt;=$H56)*(DX$6-$F56+1),$J56/2,$M56,TRUE)-_xlfn.NORM.DIST(AND(DX$6&gt;=$F56,DX$6&lt;=$H56)*(DW$6-$F56+1),$J56/2,$M56,TRUE))/(1-2*_xlfn.NORM.DIST(0,$J56/2,$M56,TRUE))*$D56+($K56="Steady Growth")*(AND(DX$6&gt;=$F56,DX$6&lt;=$H56)*((DX$6-$F56+1)/($J56*($J56+1)/2)*$D56))+($K56="custom")*CustCF!DR56</f>
        <v>0</v>
      </c>
      <c r="DY56" s="95">
        <f>($K56="Bell Curve")*(_xlfn.NORM.DIST(AND(DY$6&gt;=$F56,DY$6&lt;=$H56)*(DY$6-$F56+1),$J56/2,$M56,TRUE)-_xlfn.NORM.DIST(AND(DY$6&gt;=$F56,DY$6&lt;=$H56)*(DX$6-$F56+1),$J56/2,$M56,TRUE))/(1-2*_xlfn.NORM.DIST(0,$J56/2,$M56,TRUE))*$D56+($K56="Steady Growth")*(AND(DY$6&gt;=$F56,DY$6&lt;=$H56)*((DY$6-$F56+1)/($J56*($J56+1)/2)*$D56))+($K56="custom")*CustCF!DS56</f>
        <v>0</v>
      </c>
      <c r="DZ56" s="95">
        <f>($K56="Bell Curve")*(_xlfn.NORM.DIST(AND(DZ$6&gt;=$F56,DZ$6&lt;=$H56)*(DZ$6-$F56+1),$J56/2,$M56,TRUE)-_xlfn.NORM.DIST(AND(DZ$6&gt;=$F56,DZ$6&lt;=$H56)*(DY$6-$F56+1),$J56/2,$M56,TRUE))/(1-2*_xlfn.NORM.DIST(0,$J56/2,$M56,TRUE))*$D56+($K56="Steady Growth")*(AND(DZ$6&gt;=$F56,DZ$6&lt;=$H56)*((DZ$6-$F56+1)/($J56*($J56+1)/2)*$D56))+($K56="custom")*CustCF!DT56</f>
        <v>0</v>
      </c>
      <c r="EA56" s="95">
        <f>($K56="Bell Curve")*(_xlfn.NORM.DIST(AND(EA$6&gt;=$F56,EA$6&lt;=$H56)*(EA$6-$F56+1),$J56/2,$M56,TRUE)-_xlfn.NORM.DIST(AND(EA$6&gt;=$F56,EA$6&lt;=$H56)*(DZ$6-$F56+1),$J56/2,$M56,TRUE))/(1-2*_xlfn.NORM.DIST(0,$J56/2,$M56,TRUE))*$D56+($K56="Steady Growth")*(AND(EA$6&gt;=$F56,EA$6&lt;=$H56)*((EA$6-$F56+1)/($J56*($J56+1)/2)*$D56))+($K56="custom")*CustCF!DU56</f>
        <v>0</v>
      </c>
      <c r="EB56" s="95">
        <f>($K56="Bell Curve")*(_xlfn.NORM.DIST(AND(EB$6&gt;=$F56,EB$6&lt;=$H56)*(EB$6-$F56+1),$J56/2,$M56,TRUE)-_xlfn.NORM.DIST(AND(EB$6&gt;=$F56,EB$6&lt;=$H56)*(EA$6-$F56+1),$J56/2,$M56,TRUE))/(1-2*_xlfn.NORM.DIST(0,$J56/2,$M56,TRUE))*$D56+($K56="Steady Growth")*(AND(EB$6&gt;=$F56,EB$6&lt;=$H56)*((EB$6-$F56+1)/($J56*($J56+1)/2)*$D56))+($K56="custom")*CustCF!DV56</f>
        <v>0</v>
      </c>
      <c r="EC56" s="95">
        <f>($K56="Bell Curve")*(_xlfn.NORM.DIST(AND(EC$6&gt;=$F56,EC$6&lt;=$H56)*(EC$6-$F56+1),$J56/2,$M56,TRUE)-_xlfn.NORM.DIST(AND(EC$6&gt;=$F56,EC$6&lt;=$H56)*(EB$6-$F56+1),$J56/2,$M56,TRUE))/(1-2*_xlfn.NORM.DIST(0,$J56/2,$M56,TRUE))*$D56+($K56="Steady Growth")*(AND(EC$6&gt;=$F56,EC$6&lt;=$H56)*((EC$6-$F56+1)/($J56*($J56+1)/2)*$D56))+($K56="custom")*CustCF!DW56</f>
        <v>0</v>
      </c>
      <c r="ED56" s="95">
        <f>($K56="Bell Curve")*(_xlfn.NORM.DIST(AND(ED$6&gt;=$F56,ED$6&lt;=$H56)*(ED$6-$F56+1),$J56/2,$M56,TRUE)-_xlfn.NORM.DIST(AND(ED$6&gt;=$F56,ED$6&lt;=$H56)*(EC$6-$F56+1),$J56/2,$M56,TRUE))/(1-2*_xlfn.NORM.DIST(0,$J56/2,$M56,TRUE))*$D56+($K56="Steady Growth")*(AND(ED$6&gt;=$F56,ED$6&lt;=$H56)*((ED$6-$F56+1)/($J56*($J56+1)/2)*$D56))+($K56="custom")*CustCF!DX56</f>
        <v>0</v>
      </c>
      <c r="EE56" s="95">
        <f>($K56="Bell Curve")*(_xlfn.NORM.DIST(AND(EE$6&gt;=$F56,EE$6&lt;=$H56)*(EE$6-$F56+1),$J56/2,$M56,TRUE)-_xlfn.NORM.DIST(AND(EE$6&gt;=$F56,EE$6&lt;=$H56)*(ED$6-$F56+1),$J56/2,$M56,TRUE))/(1-2*_xlfn.NORM.DIST(0,$J56/2,$M56,TRUE))*$D56+($K56="Steady Growth")*(AND(EE$6&gt;=$F56,EE$6&lt;=$H56)*((EE$6-$F56+1)/($J56*($J56+1)/2)*$D56))+($K56="custom")*CustCF!DY56</f>
        <v>0</v>
      </c>
      <c r="EF56" s="95">
        <f>($K56="Bell Curve")*(_xlfn.NORM.DIST(AND(EF$6&gt;=$F56,EF$6&lt;=$H56)*(EF$6-$F56+1),$J56/2,$M56,TRUE)-_xlfn.NORM.DIST(AND(EF$6&gt;=$F56,EF$6&lt;=$H56)*(EE$6-$F56+1),$J56/2,$M56,TRUE))/(1-2*_xlfn.NORM.DIST(0,$J56/2,$M56,TRUE))*$D56+($K56="Steady Growth")*(AND(EF$6&gt;=$F56,EF$6&lt;=$H56)*((EF$6-$F56+1)/($J56*($J56+1)/2)*$D56))+($K56="custom")*CustCF!DZ56</f>
        <v>0</v>
      </c>
      <c r="EG56" s="95">
        <f>($K56="Bell Curve")*(_xlfn.NORM.DIST(AND(EG$6&gt;=$F56,EG$6&lt;=$H56)*(EG$6-$F56+1),$J56/2,$M56,TRUE)-_xlfn.NORM.DIST(AND(EG$6&gt;=$F56,EG$6&lt;=$H56)*(EF$6-$F56+1),$J56/2,$M56,TRUE))/(1-2*_xlfn.NORM.DIST(0,$J56/2,$M56,TRUE))*$D56+($K56="Steady Growth")*(AND(EG$6&gt;=$F56,EG$6&lt;=$H56)*((EG$6-$F56+1)/($J56*($J56+1)/2)*$D56))+($K56="custom")*CustCF!EA56</f>
        <v>0</v>
      </c>
      <c r="EH56" s="95">
        <f>($K56="Bell Curve")*(_xlfn.NORM.DIST(AND(EH$6&gt;=$F56,EH$6&lt;=$H56)*(EH$6-$F56+1),$J56/2,$M56,TRUE)-_xlfn.NORM.DIST(AND(EH$6&gt;=$F56,EH$6&lt;=$H56)*(EG$6-$F56+1),$J56/2,$M56,TRUE))/(1-2*_xlfn.NORM.DIST(0,$J56/2,$M56,TRUE))*$D56+($K56="Steady Growth")*(AND(EH$6&gt;=$F56,EH$6&lt;=$H56)*((EH$6-$F56+1)/($J56*($J56+1)/2)*$D56))+($K56="custom")*CustCF!EB56</f>
        <v>0</v>
      </c>
      <c r="EI56" s="95">
        <f>($K56="Bell Curve")*(_xlfn.NORM.DIST(AND(EI$6&gt;=$F56,EI$6&lt;=$H56)*(EI$6-$F56+1),$J56/2,$M56,TRUE)-_xlfn.NORM.DIST(AND(EI$6&gt;=$F56,EI$6&lt;=$H56)*(EH$6-$F56+1),$J56/2,$M56,TRUE))/(1-2*_xlfn.NORM.DIST(0,$J56/2,$M56,TRUE))*$D56+($K56="Steady Growth")*(AND(EI$6&gt;=$F56,EI$6&lt;=$H56)*((EI$6-$F56+1)/($J56*($J56+1)/2)*$D56))+($K56="custom")*CustCF!EC56</f>
        <v>0</v>
      </c>
      <c r="EJ56" s="95">
        <f>($K56="Bell Curve")*(_xlfn.NORM.DIST(AND(EJ$6&gt;=$F56,EJ$6&lt;=$H56)*(EJ$6-$F56+1),$J56/2,$M56,TRUE)-_xlfn.NORM.DIST(AND(EJ$6&gt;=$F56,EJ$6&lt;=$H56)*(EI$6-$F56+1),$J56/2,$M56,TRUE))/(1-2*_xlfn.NORM.DIST(0,$J56/2,$M56,TRUE))*$D56+($K56="Steady Growth")*(AND(EJ$6&gt;=$F56,EJ$6&lt;=$H56)*((EJ$6-$F56+1)/($J56*($J56+1)/2)*$D56))+($K56="custom")*CustCF!ED56</f>
        <v>0</v>
      </c>
      <c r="EK56" s="95">
        <f>($K56="Bell Curve")*(_xlfn.NORM.DIST(AND(EK$6&gt;=$F56,EK$6&lt;=$H56)*(EK$6-$F56+1),$J56/2,$M56,TRUE)-_xlfn.NORM.DIST(AND(EK$6&gt;=$F56,EK$6&lt;=$H56)*(EJ$6-$F56+1),$J56/2,$M56,TRUE))/(1-2*_xlfn.NORM.DIST(0,$J56/2,$M56,TRUE))*$D56+($K56="Steady Growth")*(AND(EK$6&gt;=$F56,EK$6&lt;=$H56)*((EK$6-$F56+1)/($J56*($J56+1)/2)*$D56))+($K56="custom")*CustCF!EE56</f>
        <v>0</v>
      </c>
      <c r="EL56" s="95">
        <f>($K56="Bell Curve")*(_xlfn.NORM.DIST(AND(EL$6&gt;=$F56,EL$6&lt;=$H56)*(EL$6-$F56+1),$J56/2,$M56,TRUE)-_xlfn.NORM.DIST(AND(EL$6&gt;=$F56,EL$6&lt;=$H56)*(EK$6-$F56+1),$J56/2,$M56,TRUE))/(1-2*_xlfn.NORM.DIST(0,$J56/2,$M56,TRUE))*$D56+($K56="Steady Growth")*(AND(EL$6&gt;=$F56,EL$6&lt;=$H56)*((EL$6-$F56+1)/($J56*($J56+1)/2)*$D56))+($K56="custom")*CustCF!EF56</f>
        <v>0</v>
      </c>
      <c r="EM56" s="95">
        <f>($K56="Bell Curve")*(_xlfn.NORM.DIST(AND(EM$6&gt;=$F56,EM$6&lt;=$H56)*(EM$6-$F56+1),$J56/2,$M56,TRUE)-_xlfn.NORM.DIST(AND(EM$6&gt;=$F56,EM$6&lt;=$H56)*(EL$6-$F56+1),$J56/2,$M56,TRUE))/(1-2*_xlfn.NORM.DIST(0,$J56/2,$M56,TRUE))*$D56+($K56="Steady Growth")*(AND(EM$6&gt;=$F56,EM$6&lt;=$H56)*((EM$6-$F56+1)/($J56*($J56+1)/2)*$D56))+($K56="custom")*CustCF!EG56</f>
        <v>0</v>
      </c>
      <c r="EN56" s="95">
        <f>($K56="Bell Curve")*(_xlfn.NORM.DIST(AND(EN$6&gt;=$F56,EN$6&lt;=$H56)*(EN$6-$F56+1),$J56/2,$M56,TRUE)-_xlfn.NORM.DIST(AND(EN$6&gt;=$F56,EN$6&lt;=$H56)*(EM$6-$F56+1),$J56/2,$M56,TRUE))/(1-2*_xlfn.NORM.DIST(0,$J56/2,$M56,TRUE))*$D56+($K56="Steady Growth")*(AND(EN$6&gt;=$F56,EN$6&lt;=$H56)*((EN$6-$F56+1)/($J56*($J56+1)/2)*$D56))+($K56="custom")*CustCF!EH56</f>
        <v>0</v>
      </c>
      <c r="EO56" s="95">
        <f>($K56="Bell Curve")*(_xlfn.NORM.DIST(AND(EO$6&gt;=$F56,EO$6&lt;=$H56)*(EO$6-$F56+1),$J56/2,$M56,TRUE)-_xlfn.NORM.DIST(AND(EO$6&gt;=$F56,EO$6&lt;=$H56)*(EN$6-$F56+1),$J56/2,$M56,TRUE))/(1-2*_xlfn.NORM.DIST(0,$J56/2,$M56,TRUE))*$D56+($K56="Steady Growth")*(AND(EO$6&gt;=$F56,EO$6&lt;=$H56)*((EO$6-$F56+1)/($J56*($J56+1)/2)*$D56))+($K56="custom")*CustCF!EI56</f>
        <v>0</v>
      </c>
      <c r="EP56" s="95">
        <f>($K56="Bell Curve")*(_xlfn.NORM.DIST(AND(EP$6&gt;=$F56,EP$6&lt;=$H56)*(EP$6-$F56+1),$J56/2,$M56,TRUE)-_xlfn.NORM.DIST(AND(EP$6&gt;=$F56,EP$6&lt;=$H56)*(EO$6-$F56+1),$J56/2,$M56,TRUE))/(1-2*_xlfn.NORM.DIST(0,$J56/2,$M56,TRUE))*$D56+($K56="Steady Growth")*(AND(EP$6&gt;=$F56,EP$6&lt;=$H56)*((EP$6-$F56+1)/($J56*($J56+1)/2)*$D56))+($K56="custom")*CustCF!EJ56</f>
        <v>0</v>
      </c>
      <c r="EQ56" s="95">
        <f>($K56="Bell Curve")*(_xlfn.NORM.DIST(AND(EQ$6&gt;=$F56,EQ$6&lt;=$H56)*(EQ$6-$F56+1),$J56/2,$M56,TRUE)-_xlfn.NORM.DIST(AND(EQ$6&gt;=$F56,EQ$6&lt;=$H56)*(EP$6-$F56+1),$J56/2,$M56,TRUE))/(1-2*_xlfn.NORM.DIST(0,$J56/2,$M56,TRUE))*$D56+($K56="Steady Growth")*(AND(EQ$6&gt;=$F56,EQ$6&lt;=$H56)*((EQ$6-$F56+1)/($J56*($J56+1)/2)*$D56))+($K56="custom")*CustCF!EK56</f>
        <v>0</v>
      </c>
      <c r="ER56" s="95">
        <f>($K56="Bell Curve")*(_xlfn.NORM.DIST(AND(ER$6&gt;=$F56,ER$6&lt;=$H56)*(ER$6-$F56+1),$J56/2,$M56,TRUE)-_xlfn.NORM.DIST(AND(ER$6&gt;=$F56,ER$6&lt;=$H56)*(EQ$6-$F56+1),$J56/2,$M56,TRUE))/(1-2*_xlfn.NORM.DIST(0,$J56/2,$M56,TRUE))*$D56+($K56="Steady Growth")*(AND(ER$6&gt;=$F56,ER$6&lt;=$H56)*((ER$6-$F56+1)/($J56*($J56+1)/2)*$D56))+($K56="custom")*CustCF!EL56</f>
        <v>0</v>
      </c>
      <c r="ES56" s="95">
        <f>($K56="Bell Curve")*(_xlfn.NORM.DIST(AND(ES$6&gt;=$F56,ES$6&lt;=$H56)*(ES$6-$F56+1),$J56/2,$M56,TRUE)-_xlfn.NORM.DIST(AND(ES$6&gt;=$F56,ES$6&lt;=$H56)*(ER$6-$F56+1),$J56/2,$M56,TRUE))/(1-2*_xlfn.NORM.DIST(0,$J56/2,$M56,TRUE))*$D56+($K56="Steady Growth")*(AND(ES$6&gt;=$F56,ES$6&lt;=$H56)*((ES$6-$F56+1)/($J56*($J56+1)/2)*$D56))+($K56="custom")*CustCF!EM56</f>
        <v>0</v>
      </c>
      <c r="ET56" s="95">
        <f>($K56="Bell Curve")*(_xlfn.NORM.DIST(AND(ET$6&gt;=$F56,ET$6&lt;=$H56)*(ET$6-$F56+1),$J56/2,$M56,TRUE)-_xlfn.NORM.DIST(AND(ET$6&gt;=$F56,ET$6&lt;=$H56)*(ES$6-$F56+1),$J56/2,$M56,TRUE))/(1-2*_xlfn.NORM.DIST(0,$J56/2,$M56,TRUE))*$D56+($K56="Steady Growth")*(AND(ET$6&gt;=$F56,ET$6&lt;=$H56)*((ET$6-$F56+1)/($J56*($J56+1)/2)*$D56))+($K56="custom")*CustCF!EN56</f>
        <v>0</v>
      </c>
      <c r="EU56" s="95">
        <f>($K56="Bell Curve")*(_xlfn.NORM.DIST(AND(EU$6&gt;=$F56,EU$6&lt;=$H56)*(EU$6-$F56+1),$J56/2,$M56,TRUE)-_xlfn.NORM.DIST(AND(EU$6&gt;=$F56,EU$6&lt;=$H56)*(ET$6-$F56+1),$J56/2,$M56,TRUE))/(1-2*_xlfn.NORM.DIST(0,$J56/2,$M56,TRUE))*$D56+($K56="Steady Growth")*(AND(EU$6&gt;=$F56,EU$6&lt;=$H56)*((EU$6-$F56+1)/($J56*($J56+1)/2)*$D56))+($K56="custom")*CustCF!EO56</f>
        <v>0</v>
      </c>
      <c r="EV56" s="95">
        <f>($K56="Bell Curve")*(_xlfn.NORM.DIST(AND(EV$6&gt;=$F56,EV$6&lt;=$H56)*(EV$6-$F56+1),$J56/2,$M56,TRUE)-_xlfn.NORM.DIST(AND(EV$6&gt;=$F56,EV$6&lt;=$H56)*(EU$6-$F56+1),$J56/2,$M56,TRUE))/(1-2*_xlfn.NORM.DIST(0,$J56/2,$M56,TRUE))*$D56+($K56="Steady Growth")*(AND(EV$6&gt;=$F56,EV$6&lt;=$H56)*((EV$6-$F56+1)/($J56*($J56+1)/2)*$D56))+($K56="custom")*CustCF!EP56</f>
        <v>0</v>
      </c>
      <c r="EW56" s="95">
        <f>($K56="Bell Curve")*(_xlfn.NORM.DIST(AND(EW$6&gt;=$F56,EW$6&lt;=$H56)*(EW$6-$F56+1),$J56/2,$M56,TRUE)-_xlfn.NORM.DIST(AND(EW$6&gt;=$F56,EW$6&lt;=$H56)*(EV$6-$F56+1),$J56/2,$M56,TRUE))/(1-2*_xlfn.NORM.DIST(0,$J56/2,$M56,TRUE))*$D56+($K56="Steady Growth")*(AND(EW$6&gt;=$F56,EW$6&lt;=$H56)*((EW$6-$F56+1)/($J56*($J56+1)/2)*$D56))+($K56="custom")*CustCF!EQ56</f>
        <v>0</v>
      </c>
      <c r="EX56" s="95">
        <f>($K56="Bell Curve")*(_xlfn.NORM.DIST(AND(EX$6&gt;=$F56,EX$6&lt;=$H56)*(EX$6-$F56+1),$J56/2,$M56,TRUE)-_xlfn.NORM.DIST(AND(EX$6&gt;=$F56,EX$6&lt;=$H56)*(EW$6-$F56+1),$J56/2,$M56,TRUE))/(1-2*_xlfn.NORM.DIST(0,$J56/2,$M56,TRUE))*$D56+($K56="Steady Growth")*(AND(EX$6&gt;=$F56,EX$6&lt;=$H56)*((EX$6-$F56+1)/($J56*($J56+1)/2)*$D56))+($K56="custom")*CustCF!ER56</f>
        <v>0</v>
      </c>
      <c r="EY56" s="95">
        <f>($K56="Bell Curve")*(_xlfn.NORM.DIST(AND(EY$6&gt;=$F56,EY$6&lt;=$H56)*(EY$6-$F56+1),$J56/2,$M56,TRUE)-_xlfn.NORM.DIST(AND(EY$6&gt;=$F56,EY$6&lt;=$H56)*(EX$6-$F56+1),$J56/2,$M56,TRUE))/(1-2*_xlfn.NORM.DIST(0,$J56/2,$M56,TRUE))*$D56+($K56="Steady Growth")*(AND(EY$6&gt;=$F56,EY$6&lt;=$H56)*((EY$6-$F56+1)/($J56*($J56+1)/2)*$D56))+($K56="custom")*CustCF!ES56</f>
        <v>0</v>
      </c>
      <c r="EZ56" s="95">
        <f>($K56="Bell Curve")*(_xlfn.NORM.DIST(AND(EZ$6&gt;=$F56,EZ$6&lt;=$H56)*(EZ$6-$F56+1),$J56/2,$M56,TRUE)-_xlfn.NORM.DIST(AND(EZ$6&gt;=$F56,EZ$6&lt;=$H56)*(EY$6-$F56+1),$J56/2,$M56,TRUE))/(1-2*_xlfn.NORM.DIST(0,$J56/2,$M56,TRUE))*$D56+($K56="Steady Growth")*(AND(EZ$6&gt;=$F56,EZ$6&lt;=$H56)*((EZ$6-$F56+1)/($J56*($J56+1)/2)*$D56))+($K56="custom")*CustCF!ET56</f>
        <v>0</v>
      </c>
      <c r="FA56" s="95">
        <f>($K56="Bell Curve")*(_xlfn.NORM.DIST(AND(FA$6&gt;=$F56,FA$6&lt;=$H56)*(FA$6-$F56+1),$J56/2,$M56,TRUE)-_xlfn.NORM.DIST(AND(FA$6&gt;=$F56,FA$6&lt;=$H56)*(EZ$6-$F56+1),$J56/2,$M56,TRUE))/(1-2*_xlfn.NORM.DIST(0,$J56/2,$M56,TRUE))*$D56+($K56="Steady Growth")*(AND(FA$6&gt;=$F56,FA$6&lt;=$H56)*((FA$6-$F56+1)/($J56*($J56+1)/2)*$D56))+($K56="custom")*CustCF!EU56</f>
        <v>0</v>
      </c>
      <c r="FB56" s="95">
        <f>($K56="Bell Curve")*(_xlfn.NORM.DIST(AND(FB$6&gt;=$F56,FB$6&lt;=$H56)*(FB$6-$F56+1),$J56/2,$M56,TRUE)-_xlfn.NORM.DIST(AND(FB$6&gt;=$F56,FB$6&lt;=$H56)*(FA$6-$F56+1),$J56/2,$M56,TRUE))/(1-2*_xlfn.NORM.DIST(0,$J56/2,$M56,TRUE))*$D56+($K56="Steady Growth")*(AND(FB$6&gt;=$F56,FB$6&lt;=$H56)*((FB$6-$F56+1)/($J56*($J56+1)/2)*$D56))+($K56="custom")*CustCF!EV56</f>
        <v>0</v>
      </c>
      <c r="FC56" s="95">
        <f>($K56="Bell Curve")*(_xlfn.NORM.DIST(AND(FC$6&gt;=$F56,FC$6&lt;=$H56)*(FC$6-$F56+1),$J56/2,$M56,TRUE)-_xlfn.NORM.DIST(AND(FC$6&gt;=$F56,FC$6&lt;=$H56)*(FB$6-$F56+1),$J56/2,$M56,TRUE))/(1-2*_xlfn.NORM.DIST(0,$J56/2,$M56,TRUE))*$D56+($K56="Steady Growth")*(AND(FC$6&gt;=$F56,FC$6&lt;=$H56)*((FC$6-$F56+1)/($J56*($J56+1)/2)*$D56))+($K56="custom")*CustCF!EW56</f>
        <v>0</v>
      </c>
      <c r="FD56" s="95">
        <f>($K56="Bell Curve")*(_xlfn.NORM.DIST(AND(FD$6&gt;=$F56,FD$6&lt;=$H56)*(FD$6-$F56+1),$J56/2,$M56,TRUE)-_xlfn.NORM.DIST(AND(FD$6&gt;=$F56,FD$6&lt;=$H56)*(FC$6-$F56+1),$J56/2,$M56,TRUE))/(1-2*_xlfn.NORM.DIST(0,$J56/2,$M56,TRUE))*$D56+($K56="Steady Growth")*(AND(FD$6&gt;=$F56,FD$6&lt;=$H56)*((FD$6-$F56+1)/($J56*($J56+1)/2)*$D56))+($K56="custom")*CustCF!EX56</f>
        <v>0</v>
      </c>
      <c r="FE56" s="95">
        <f>($K56="Bell Curve")*(_xlfn.NORM.DIST(AND(FE$6&gt;=$F56,FE$6&lt;=$H56)*(FE$6-$F56+1),$J56/2,$M56,TRUE)-_xlfn.NORM.DIST(AND(FE$6&gt;=$F56,FE$6&lt;=$H56)*(FD$6-$F56+1),$J56/2,$M56,TRUE))/(1-2*_xlfn.NORM.DIST(0,$J56/2,$M56,TRUE))*$D56+($K56="Steady Growth")*(AND(FE$6&gt;=$F56,FE$6&lt;=$H56)*((FE$6-$F56+1)/($J56*($J56+1)/2)*$D56))+($K56="custom")*CustCF!EY56</f>
        <v>0</v>
      </c>
      <c r="FF56" s="95">
        <f>($K56="Bell Curve")*(_xlfn.NORM.DIST(AND(FF$6&gt;=$F56,FF$6&lt;=$H56)*(FF$6-$F56+1),$J56/2,$M56,TRUE)-_xlfn.NORM.DIST(AND(FF$6&gt;=$F56,FF$6&lt;=$H56)*(FE$6-$F56+1),$J56/2,$M56,TRUE))/(1-2*_xlfn.NORM.DIST(0,$J56/2,$M56,TRUE))*$D56+($K56="Steady Growth")*(AND(FF$6&gt;=$F56,FF$6&lt;=$H56)*((FF$6-$F56+1)/($J56*($J56+1)/2)*$D56))+($K56="custom")*CustCF!EZ56</f>
        <v>0</v>
      </c>
      <c r="FG56" s="95">
        <f>($K56="Bell Curve")*(_xlfn.NORM.DIST(AND(FG$6&gt;=$F56,FG$6&lt;=$H56)*(FG$6-$F56+1),$J56/2,$M56,TRUE)-_xlfn.NORM.DIST(AND(FG$6&gt;=$F56,FG$6&lt;=$H56)*(FF$6-$F56+1),$J56/2,$M56,TRUE))/(1-2*_xlfn.NORM.DIST(0,$J56/2,$M56,TRUE))*$D56+($K56="Steady Growth")*(AND(FG$6&gt;=$F56,FG$6&lt;=$H56)*((FG$6-$F56+1)/($J56*($J56+1)/2)*$D56))+($K56="custom")*CustCF!FA56</f>
        <v>0</v>
      </c>
      <c r="FH56" s="95">
        <f>($K56="Bell Curve")*(_xlfn.NORM.DIST(AND(FH$6&gt;=$F56,FH$6&lt;=$H56)*(FH$6-$F56+1),$J56/2,$M56,TRUE)-_xlfn.NORM.DIST(AND(FH$6&gt;=$F56,FH$6&lt;=$H56)*(FG$6-$F56+1),$J56/2,$M56,TRUE))/(1-2*_xlfn.NORM.DIST(0,$J56/2,$M56,TRUE))*$D56+($K56="Steady Growth")*(AND(FH$6&gt;=$F56,FH$6&lt;=$H56)*((FH$6-$F56+1)/($J56*($J56+1)/2)*$D56))+($K56="custom")*CustCF!FB56</f>
        <v>0</v>
      </c>
      <c r="FI56" s="95">
        <f>($K56="Bell Curve")*(_xlfn.NORM.DIST(AND(FI$6&gt;=$F56,FI$6&lt;=$H56)*(FI$6-$F56+1),$J56/2,$M56,TRUE)-_xlfn.NORM.DIST(AND(FI$6&gt;=$F56,FI$6&lt;=$H56)*(FH$6-$F56+1),$J56/2,$M56,TRUE))/(1-2*_xlfn.NORM.DIST(0,$J56/2,$M56,TRUE))*$D56+($K56="Steady Growth")*(AND(FI$6&gt;=$F56,FI$6&lt;=$H56)*((FI$6-$F56+1)/($J56*($J56+1)/2)*$D56))+($K56="custom")*CustCF!FC56</f>
        <v>0</v>
      </c>
      <c r="FJ56" s="95">
        <f>($K56="Bell Curve")*(_xlfn.NORM.DIST(AND(FJ$6&gt;=$F56,FJ$6&lt;=$H56)*(FJ$6-$F56+1),$J56/2,$M56,TRUE)-_xlfn.NORM.DIST(AND(FJ$6&gt;=$F56,FJ$6&lt;=$H56)*(FI$6-$F56+1),$J56/2,$M56,TRUE))/(1-2*_xlfn.NORM.DIST(0,$J56/2,$M56,TRUE))*$D56+($K56="Steady Growth")*(AND(FJ$6&gt;=$F56,FJ$6&lt;=$H56)*((FJ$6-$F56+1)/($J56*($J56+1)/2)*$D56))+($K56="custom")*CustCF!FD56</f>
        <v>0</v>
      </c>
      <c r="FK56" s="95">
        <f>($K56="Bell Curve")*(_xlfn.NORM.DIST(AND(FK$6&gt;=$F56,FK$6&lt;=$H56)*(FK$6-$F56+1),$J56/2,$M56,TRUE)-_xlfn.NORM.DIST(AND(FK$6&gt;=$F56,FK$6&lt;=$H56)*(FJ$6-$F56+1),$J56/2,$M56,TRUE))/(1-2*_xlfn.NORM.DIST(0,$J56/2,$M56,TRUE))*$D56+($K56="Steady Growth")*(AND(FK$6&gt;=$F56,FK$6&lt;=$H56)*((FK$6-$F56+1)/($J56*($J56+1)/2)*$D56))+($K56="custom")*CustCF!FE56</f>
        <v>0</v>
      </c>
      <c r="FL56" s="95">
        <f>($K56="Bell Curve")*(_xlfn.NORM.DIST(AND(FL$6&gt;=$F56,FL$6&lt;=$H56)*(FL$6-$F56+1),$J56/2,$M56,TRUE)-_xlfn.NORM.DIST(AND(FL$6&gt;=$F56,FL$6&lt;=$H56)*(FK$6-$F56+1),$J56/2,$M56,TRUE))/(1-2*_xlfn.NORM.DIST(0,$J56/2,$M56,TRUE))*$D56+($K56="Steady Growth")*(AND(FL$6&gt;=$F56,FL$6&lt;=$H56)*((FL$6-$F56+1)/($J56*($J56+1)/2)*$D56))+($K56="custom")*CustCF!FF56</f>
        <v>0</v>
      </c>
      <c r="FM56" s="95">
        <f>($K56="Bell Curve")*(_xlfn.NORM.DIST(AND(FM$6&gt;=$F56,FM$6&lt;=$H56)*(FM$6-$F56+1),$J56/2,$M56,TRUE)-_xlfn.NORM.DIST(AND(FM$6&gt;=$F56,FM$6&lt;=$H56)*(FL$6-$F56+1),$J56/2,$M56,TRUE))/(1-2*_xlfn.NORM.DIST(0,$J56/2,$M56,TRUE))*$D56+($K56="Steady Growth")*(AND(FM$6&gt;=$F56,FM$6&lt;=$H56)*((FM$6-$F56+1)/($J56*($J56+1)/2)*$D56))+($K56="custom")*CustCF!FG56</f>
        <v>0</v>
      </c>
      <c r="FN56" s="95">
        <f>($K56="Bell Curve")*(_xlfn.NORM.DIST(AND(FN$6&gt;=$F56,FN$6&lt;=$H56)*(FN$6-$F56+1),$J56/2,$M56,TRUE)-_xlfn.NORM.DIST(AND(FN$6&gt;=$F56,FN$6&lt;=$H56)*(FM$6-$F56+1),$J56/2,$M56,TRUE))/(1-2*_xlfn.NORM.DIST(0,$J56/2,$M56,TRUE))*$D56+($K56="Steady Growth")*(AND(FN$6&gt;=$F56,FN$6&lt;=$H56)*((FN$6-$F56+1)/($J56*($J56+1)/2)*$D56))+($K56="custom")*CustCF!FH56</f>
        <v>0</v>
      </c>
      <c r="FO56" s="95">
        <f>($K56="Bell Curve")*(_xlfn.NORM.DIST(AND(FO$6&gt;=$F56,FO$6&lt;=$H56)*(FO$6-$F56+1),$J56/2,$M56,TRUE)-_xlfn.NORM.DIST(AND(FO$6&gt;=$F56,FO$6&lt;=$H56)*(FN$6-$F56+1),$J56/2,$M56,TRUE))/(1-2*_xlfn.NORM.DIST(0,$J56/2,$M56,TRUE))*$D56+($K56="Steady Growth")*(AND(FO$6&gt;=$F56,FO$6&lt;=$H56)*((FO$6-$F56+1)/($J56*($J56+1)/2)*$D56))+($K56="custom")*CustCF!FI56</f>
        <v>0</v>
      </c>
      <c r="FP56" s="95">
        <f>($K56="Bell Curve")*(_xlfn.NORM.DIST(AND(FP$6&gt;=$F56,FP$6&lt;=$H56)*(FP$6-$F56+1),$J56/2,$M56,TRUE)-_xlfn.NORM.DIST(AND(FP$6&gt;=$F56,FP$6&lt;=$H56)*(FO$6-$F56+1),$J56/2,$M56,TRUE))/(1-2*_xlfn.NORM.DIST(0,$J56/2,$M56,TRUE))*$D56+($K56="Steady Growth")*(AND(FP$6&gt;=$F56,FP$6&lt;=$H56)*((FP$6-$F56+1)/($J56*($J56+1)/2)*$D56))+($K56="custom")*CustCF!FJ56</f>
        <v>0</v>
      </c>
      <c r="FQ56" s="95">
        <f>($K56="Bell Curve")*(_xlfn.NORM.DIST(AND(FQ$6&gt;=$F56,FQ$6&lt;=$H56)*(FQ$6-$F56+1),$J56/2,$M56,TRUE)-_xlfn.NORM.DIST(AND(FQ$6&gt;=$F56,FQ$6&lt;=$H56)*(FP$6-$F56+1),$J56/2,$M56,TRUE))/(1-2*_xlfn.NORM.DIST(0,$J56/2,$M56,TRUE))*$D56+($K56="Steady Growth")*(AND(FQ$6&gt;=$F56,FQ$6&lt;=$H56)*((FQ$6-$F56+1)/($J56*($J56+1)/2)*$D56))+($K56="custom")*CustCF!FK56</f>
        <v>0</v>
      </c>
      <c r="FR56" s="95">
        <f>($K56="Bell Curve")*(_xlfn.NORM.DIST(AND(FR$6&gt;=$F56,FR$6&lt;=$H56)*(FR$6-$F56+1),$J56/2,$M56,TRUE)-_xlfn.NORM.DIST(AND(FR$6&gt;=$F56,FR$6&lt;=$H56)*(FQ$6-$F56+1),$J56/2,$M56,TRUE))/(1-2*_xlfn.NORM.DIST(0,$J56/2,$M56,TRUE))*$D56+($K56="Steady Growth")*(AND(FR$6&gt;=$F56,FR$6&lt;=$H56)*((FR$6-$F56+1)/($J56*($J56+1)/2)*$D56))+($K56="custom")*CustCF!FL56</f>
        <v>0</v>
      </c>
      <c r="FS56" s="95">
        <f>($K56="Bell Curve")*(_xlfn.NORM.DIST(AND(FS$6&gt;=$F56,FS$6&lt;=$H56)*(FS$6-$F56+1),$J56/2,$M56,TRUE)-_xlfn.NORM.DIST(AND(FS$6&gt;=$F56,FS$6&lt;=$H56)*(FR$6-$F56+1),$J56/2,$M56,TRUE))/(1-2*_xlfn.NORM.DIST(0,$J56/2,$M56,TRUE))*$D56+($K56="Steady Growth")*(AND(FS$6&gt;=$F56,FS$6&lt;=$H56)*((FS$6-$F56+1)/($J56*($J56+1)/2)*$D56))+($K56="custom")*CustCF!FM56</f>
        <v>0</v>
      </c>
      <c r="FT56" s="95">
        <f>($K56="Bell Curve")*(_xlfn.NORM.DIST(AND(FT$6&gt;=$F56,FT$6&lt;=$H56)*(FT$6-$F56+1),$J56/2,$M56,TRUE)-_xlfn.NORM.DIST(AND(FT$6&gt;=$F56,FT$6&lt;=$H56)*(FS$6-$F56+1),$J56/2,$M56,TRUE))/(1-2*_xlfn.NORM.DIST(0,$J56/2,$M56,TRUE))*$D56+($K56="Steady Growth")*(AND(FT$6&gt;=$F56,FT$6&lt;=$H56)*((FT$6-$F56+1)/($J56*($J56+1)/2)*$D56))+($K56="custom")*CustCF!FN56</f>
        <v>0</v>
      </c>
      <c r="FU56" s="95">
        <f>($K56="Bell Curve")*(_xlfn.NORM.DIST(AND(FU$6&gt;=$F56,FU$6&lt;=$H56)*(FU$6-$F56+1),$J56/2,$M56,TRUE)-_xlfn.NORM.DIST(AND(FU$6&gt;=$F56,FU$6&lt;=$H56)*(FT$6-$F56+1),$J56/2,$M56,TRUE))/(1-2*_xlfn.NORM.DIST(0,$J56/2,$M56,TRUE))*$D56+($K56="Steady Growth")*(AND(FU$6&gt;=$F56,FU$6&lt;=$H56)*((FU$6-$F56+1)/($J56*($J56+1)/2)*$D56))+($K56="custom")*CustCF!FO56</f>
        <v>0</v>
      </c>
      <c r="FV56" s="95">
        <f>($K56="Bell Curve")*(_xlfn.NORM.DIST(AND(FV$6&gt;=$F56,FV$6&lt;=$H56)*(FV$6-$F56+1),$J56/2,$M56,TRUE)-_xlfn.NORM.DIST(AND(FV$6&gt;=$F56,FV$6&lt;=$H56)*(FU$6-$F56+1),$J56/2,$M56,TRUE))/(1-2*_xlfn.NORM.DIST(0,$J56/2,$M56,TRUE))*$D56+($K56="Steady Growth")*(AND(FV$6&gt;=$F56,FV$6&lt;=$H56)*((FV$6-$F56+1)/($J56*($J56+1)/2)*$D56))+($K56="custom")*CustCF!FP56</f>
        <v>0</v>
      </c>
      <c r="FW56" s="95">
        <f>($K56="Bell Curve")*(_xlfn.NORM.DIST(AND(FW$6&gt;=$F56,FW$6&lt;=$H56)*(FW$6-$F56+1),$J56/2,$M56,TRUE)-_xlfn.NORM.DIST(AND(FW$6&gt;=$F56,FW$6&lt;=$H56)*(FV$6-$F56+1),$J56/2,$M56,TRUE))/(1-2*_xlfn.NORM.DIST(0,$J56/2,$M56,TRUE))*$D56+($K56="Steady Growth")*(AND(FW$6&gt;=$F56,FW$6&lt;=$H56)*((FW$6-$F56+1)/($J56*($J56+1)/2)*$D56))+($K56="custom")*CustCF!FQ56</f>
        <v>0</v>
      </c>
      <c r="FX56" s="95">
        <f>($K56="Bell Curve")*(_xlfn.NORM.DIST(AND(FX$6&gt;=$F56,FX$6&lt;=$H56)*(FX$6-$F56+1),$J56/2,$M56,TRUE)-_xlfn.NORM.DIST(AND(FX$6&gt;=$F56,FX$6&lt;=$H56)*(FW$6-$F56+1),$J56/2,$M56,TRUE))/(1-2*_xlfn.NORM.DIST(0,$J56/2,$M56,TRUE))*$D56+($K56="Steady Growth")*(AND(FX$6&gt;=$F56,FX$6&lt;=$H56)*((FX$6-$F56+1)/($J56*($J56+1)/2)*$D56))+($K56="custom")*CustCF!FR56</f>
        <v>0</v>
      </c>
      <c r="FY56" s="95">
        <f>($K56="Bell Curve")*(_xlfn.NORM.DIST(AND(FY$6&gt;=$F56,FY$6&lt;=$H56)*(FY$6-$F56+1),$J56/2,$M56,TRUE)-_xlfn.NORM.DIST(AND(FY$6&gt;=$F56,FY$6&lt;=$H56)*(FX$6-$F56+1),$J56/2,$M56,TRUE))/(1-2*_xlfn.NORM.DIST(0,$J56/2,$M56,TRUE))*$D56+($K56="Steady Growth")*(AND(FY$6&gt;=$F56,FY$6&lt;=$H56)*((FY$6-$F56+1)/($J56*($J56+1)/2)*$D56))+($K56="custom")*CustCF!FS56</f>
        <v>0</v>
      </c>
      <c r="FZ56" s="95">
        <f>($K56="Bell Curve")*(_xlfn.NORM.DIST(AND(FZ$6&gt;=$F56,FZ$6&lt;=$H56)*(FZ$6-$F56+1),$J56/2,$M56,TRUE)-_xlfn.NORM.DIST(AND(FZ$6&gt;=$F56,FZ$6&lt;=$H56)*(FY$6-$F56+1),$J56/2,$M56,TRUE))/(1-2*_xlfn.NORM.DIST(0,$J56/2,$M56,TRUE))*$D56+($K56="Steady Growth")*(AND(FZ$6&gt;=$F56,FZ$6&lt;=$H56)*((FZ$6-$F56+1)/($J56*($J56+1)/2)*$D56))+($K56="custom")*CustCF!FT56</f>
        <v>0</v>
      </c>
      <c r="GA56" s="95">
        <f>($K56="Bell Curve")*(_xlfn.NORM.DIST(AND(GA$6&gt;=$F56,GA$6&lt;=$H56)*(GA$6-$F56+1),$J56/2,$M56,TRUE)-_xlfn.NORM.DIST(AND(GA$6&gt;=$F56,GA$6&lt;=$H56)*(FZ$6-$F56+1),$J56/2,$M56,TRUE))/(1-2*_xlfn.NORM.DIST(0,$J56/2,$M56,TRUE))*$D56+($K56="Steady Growth")*(AND(GA$6&gt;=$F56,GA$6&lt;=$H56)*((GA$6-$F56+1)/($J56*($J56+1)/2)*$D56))+($K56="custom")*CustCF!FU56</f>
        <v>0</v>
      </c>
      <c r="GB56" s="95">
        <f>($K56="Bell Curve")*(_xlfn.NORM.DIST(AND(GB$6&gt;=$F56,GB$6&lt;=$H56)*(GB$6-$F56+1),$J56/2,$M56,TRUE)-_xlfn.NORM.DIST(AND(GB$6&gt;=$F56,GB$6&lt;=$H56)*(GA$6-$F56+1),$J56/2,$M56,TRUE))/(1-2*_xlfn.NORM.DIST(0,$J56/2,$M56,TRUE))*$D56+($K56="Steady Growth")*(AND(GB$6&gt;=$F56,GB$6&lt;=$H56)*((GB$6-$F56+1)/($J56*($J56+1)/2)*$D56))+($K56="custom")*CustCF!FV56</f>
        <v>0</v>
      </c>
      <c r="GC56" s="95">
        <f>($K56="Bell Curve")*(_xlfn.NORM.DIST(AND(GC$6&gt;=$F56,GC$6&lt;=$H56)*(GC$6-$F56+1),$J56/2,$M56,TRUE)-_xlfn.NORM.DIST(AND(GC$6&gt;=$F56,GC$6&lt;=$H56)*(GB$6-$F56+1),$J56/2,$M56,TRUE))/(1-2*_xlfn.NORM.DIST(0,$J56/2,$M56,TRUE))*$D56+($K56="Steady Growth")*(AND(GC$6&gt;=$F56,GC$6&lt;=$H56)*((GC$6-$F56+1)/($J56*($J56+1)/2)*$D56))+($K56="custom")*CustCF!FW56</f>
        <v>0</v>
      </c>
      <c r="GD56" s="95">
        <f>($K56="Bell Curve")*(_xlfn.NORM.DIST(AND(GD$6&gt;=$F56,GD$6&lt;=$H56)*(GD$6-$F56+1),$J56/2,$M56,TRUE)-_xlfn.NORM.DIST(AND(GD$6&gt;=$F56,GD$6&lt;=$H56)*(GC$6-$F56+1),$J56/2,$M56,TRUE))/(1-2*_xlfn.NORM.DIST(0,$J56/2,$M56,TRUE))*$D56+($K56="Steady Growth")*(AND(GD$6&gt;=$F56,GD$6&lt;=$H56)*((GD$6-$F56+1)/($J56*($J56+1)/2)*$D56))+($K56="custom")*CustCF!FX56</f>
        <v>0</v>
      </c>
      <c r="GE56" s="95">
        <f>($K56="Bell Curve")*(_xlfn.NORM.DIST(AND(GE$6&gt;=$F56,GE$6&lt;=$H56)*(GE$6-$F56+1),$J56/2,$M56,TRUE)-_xlfn.NORM.DIST(AND(GE$6&gt;=$F56,GE$6&lt;=$H56)*(GD$6-$F56+1),$J56/2,$M56,TRUE))/(1-2*_xlfn.NORM.DIST(0,$J56/2,$M56,TRUE))*$D56+($K56="Steady Growth")*(AND(GE$6&gt;=$F56,GE$6&lt;=$H56)*((GE$6-$F56+1)/($J56*($J56+1)/2)*$D56))+($K56="custom")*CustCF!FY56</f>
        <v>0</v>
      </c>
      <c r="GF56" s="95">
        <f>($K56="Bell Curve")*(_xlfn.NORM.DIST(AND(GF$6&gt;=$F56,GF$6&lt;=$H56)*(GF$6-$F56+1),$J56/2,$M56,TRUE)-_xlfn.NORM.DIST(AND(GF$6&gt;=$F56,GF$6&lt;=$H56)*(GE$6-$F56+1),$J56/2,$M56,TRUE))/(1-2*_xlfn.NORM.DIST(0,$J56/2,$M56,TRUE))*$D56+($K56="Steady Growth")*(AND(GF$6&gt;=$F56,GF$6&lt;=$H56)*((GF$6-$F56+1)/($J56*($J56+1)/2)*$D56))+($K56="custom")*CustCF!FZ56</f>
        <v>0</v>
      </c>
      <c r="GG56" s="95">
        <f>($K56="Bell Curve")*(_xlfn.NORM.DIST(AND(GG$6&gt;=$F56,GG$6&lt;=$H56)*(GG$6-$F56+1),$J56/2,$M56,TRUE)-_xlfn.NORM.DIST(AND(GG$6&gt;=$F56,GG$6&lt;=$H56)*(GF$6-$F56+1),$J56/2,$M56,TRUE))/(1-2*_xlfn.NORM.DIST(0,$J56/2,$M56,TRUE))*$D56+($K56="Steady Growth")*(AND(GG$6&gt;=$F56,GG$6&lt;=$H56)*((GG$6-$F56+1)/($J56*($J56+1)/2)*$D56))+($K56="custom")*CustCF!GA56</f>
        <v>0</v>
      </c>
      <c r="GH56" s="95">
        <f>($K56="Bell Curve")*(_xlfn.NORM.DIST(AND(GH$6&gt;=$F56,GH$6&lt;=$H56)*(GH$6-$F56+1),$J56/2,$M56,TRUE)-_xlfn.NORM.DIST(AND(GH$6&gt;=$F56,GH$6&lt;=$H56)*(GG$6-$F56+1),$J56/2,$M56,TRUE))/(1-2*_xlfn.NORM.DIST(0,$J56/2,$M56,TRUE))*$D56+($K56="Steady Growth")*(AND(GH$6&gt;=$F56,GH$6&lt;=$H56)*((GH$6-$F56+1)/($J56*($J56+1)/2)*$D56))+($K56="custom")*CustCF!GB56</f>
        <v>0</v>
      </c>
      <c r="GI56" s="95">
        <f>($K56="Bell Curve")*(_xlfn.NORM.DIST(AND(GI$6&gt;=$F56,GI$6&lt;=$H56)*(GI$6-$F56+1),$J56/2,$M56,TRUE)-_xlfn.NORM.DIST(AND(GI$6&gt;=$F56,GI$6&lt;=$H56)*(GH$6-$F56+1),$J56/2,$M56,TRUE))/(1-2*_xlfn.NORM.DIST(0,$J56/2,$M56,TRUE))*$D56+($K56="Steady Growth")*(AND(GI$6&gt;=$F56,GI$6&lt;=$H56)*((GI$6-$F56+1)/($J56*($J56+1)/2)*$D56))+($K56="custom")*CustCF!GC56</f>
        <v>0</v>
      </c>
      <c r="GJ56" s="95">
        <f>($K56="Bell Curve")*(_xlfn.NORM.DIST(AND(GJ$6&gt;=$F56,GJ$6&lt;=$H56)*(GJ$6-$F56+1),$J56/2,$M56,TRUE)-_xlfn.NORM.DIST(AND(GJ$6&gt;=$F56,GJ$6&lt;=$H56)*(GI$6-$F56+1),$J56/2,$M56,TRUE))/(1-2*_xlfn.NORM.DIST(0,$J56/2,$M56,TRUE))*$D56+($K56="Steady Growth")*(AND(GJ$6&gt;=$F56,GJ$6&lt;=$H56)*((GJ$6-$F56+1)/($J56*($J56+1)/2)*$D56))+($K56="custom")*CustCF!GD56</f>
        <v>0</v>
      </c>
      <c r="GK56" s="95">
        <f>($K56="Bell Curve")*(_xlfn.NORM.DIST(AND(GK$6&gt;=$F56,GK$6&lt;=$H56)*(GK$6-$F56+1),$J56/2,$M56,TRUE)-_xlfn.NORM.DIST(AND(GK$6&gt;=$F56,GK$6&lt;=$H56)*(GJ$6-$F56+1),$J56/2,$M56,TRUE))/(1-2*_xlfn.NORM.DIST(0,$J56/2,$M56,TRUE))*$D56+($K56="Steady Growth")*(AND(GK$6&gt;=$F56,GK$6&lt;=$H56)*((GK$6-$F56+1)/($J56*($J56+1)/2)*$D56))+($K56="custom")*CustCF!GE56</f>
        <v>0</v>
      </c>
      <c r="GL56" s="95">
        <f>($K56="Bell Curve")*(_xlfn.NORM.DIST(AND(GL$6&gt;=$F56,GL$6&lt;=$H56)*(GL$6-$F56+1),$J56/2,$M56,TRUE)-_xlfn.NORM.DIST(AND(GL$6&gt;=$F56,GL$6&lt;=$H56)*(GK$6-$F56+1),$J56/2,$M56,TRUE))/(1-2*_xlfn.NORM.DIST(0,$J56/2,$M56,TRUE))*$D56+($K56="Steady Growth")*(AND(GL$6&gt;=$F56,GL$6&lt;=$H56)*((GL$6-$F56+1)/($J56*($J56+1)/2)*$D56))+($K56="custom")*CustCF!GF56</f>
        <v>0</v>
      </c>
      <c r="GM56" s="95">
        <f>($K56="Bell Curve")*(_xlfn.NORM.DIST(AND(GM$6&gt;=$F56,GM$6&lt;=$H56)*(GM$6-$F56+1),$J56/2,$M56,TRUE)-_xlfn.NORM.DIST(AND(GM$6&gt;=$F56,GM$6&lt;=$H56)*(GL$6-$F56+1),$J56/2,$M56,TRUE))/(1-2*_xlfn.NORM.DIST(0,$J56/2,$M56,TRUE))*$D56+($K56="Steady Growth")*(AND(GM$6&gt;=$F56,GM$6&lt;=$H56)*((GM$6-$F56+1)/($J56*($J56+1)/2)*$D56))+($K56="custom")*CustCF!GG56</f>
        <v>0</v>
      </c>
      <c r="GN56" s="268">
        <f>($K56="Bell Curve")*(_xlfn.NORM.DIST(AND(GN$6&gt;=$F56,GN$6&lt;=$H56)*(GN$6-$F56+1),$J56/2,$M56,TRUE)-_xlfn.NORM.DIST(AND(GN$6&gt;=$F56,GN$6&lt;=$H56)*(GM$6-$F56+1),$J56/2,$M56,TRUE))/(1-2*_xlfn.NORM.DIST(0,$J56/2,$M56,TRUE))*$D56+($K56="Steady Growth")*(AND(GN$6&gt;=$F56,GN$6&lt;=$H56)*((GN$6-$F56+1)/($J56*($J56+1)/2)*$D56))+($K56="custom")*CustCF!GH56</f>
        <v>0</v>
      </c>
      <c r="GO56" s="1"/>
      <c r="GP56" s="67"/>
    </row>
    <row r="57" spans="1:198" customFormat="1" hidden="1" outlineLevel="1" x14ac:dyDescent="0.75">
      <c r="A57" s="1"/>
      <c r="B57" s="1"/>
      <c r="C57" s="262">
        <f>Budget!T32</f>
        <v>0</v>
      </c>
      <c r="D57" s="19">
        <f>Budget!U32</f>
        <v>0</v>
      </c>
      <c r="E57" s="19" t="str">
        <f t="shared" si="33"/>
        <v/>
      </c>
      <c r="F57" s="263">
        <v>0</v>
      </c>
      <c r="G57" s="257">
        <f>IF(L57="custom",CustCF!F57,INDEX($P$8:$GN$8,MATCH(F57,$P$6:$GN$6,0)))</f>
        <v>46053</v>
      </c>
      <c r="H57" s="263">
        <v>0</v>
      </c>
      <c r="I57" s="257">
        <f>IF(L57="custom",CustCF!G57,INDEX($P$8:$GN$8,MATCH(H57,$P$6:$GN$6,0)))</f>
        <v>46053</v>
      </c>
      <c r="J57" s="260">
        <f t="shared" si="34"/>
        <v>1</v>
      </c>
      <c r="K57" s="265" t="s">
        <v>116</v>
      </c>
      <c r="L57" s="266" t="s">
        <v>141</v>
      </c>
      <c r="M57" s="267">
        <f t="shared" si="35"/>
        <v>9</v>
      </c>
      <c r="N57" s="18">
        <f t="shared" si="26"/>
        <v>0</v>
      </c>
      <c r="O57" s="1372">
        <f t="shared" si="16"/>
        <v>0</v>
      </c>
      <c r="P57" s="95">
        <f>($K57="Bell Curve")*(_xlfn.NORM.DIST(AND(P$6&gt;=$F57,P$6&lt;=$H57)*(P$6-$F57+1),$J57/2,$M57,TRUE)-_xlfn.NORM.DIST(AND(P$6&gt;=$F57,P$6&lt;=$H57)*(O$6-$F57+1),$J57/2,$M57,TRUE))/(1-2*_xlfn.NORM.DIST(0,$J57/2,$M57,TRUE))*$D57+($K57="Steady Growth")*(AND(P$6&gt;=$F57,P$6&lt;=$H57)*((P$6-$F57+1)/($J57*($J57+1)/2)*$D57))+($K57="custom")*CustCF!J57</f>
        <v>0</v>
      </c>
      <c r="Q57" s="95">
        <f>($K57="Bell Curve")*(_xlfn.NORM.DIST(AND(Q$6&gt;=$F57,Q$6&lt;=$H57)*(Q$6-$F57+1),$J57/2,$M57,TRUE)-_xlfn.NORM.DIST(AND(Q$6&gt;=$F57,Q$6&lt;=$H57)*(P$6-$F57+1),$J57/2,$M57,TRUE))/(1-2*_xlfn.NORM.DIST(0,$J57/2,$M57,TRUE))*$D57+($K57="Steady Growth")*(AND(Q$6&gt;=$F57,Q$6&lt;=$H57)*((Q$6-$F57+1)/($J57*($J57+1)/2)*$D57))+($K57="custom")*CustCF!K57</f>
        <v>0</v>
      </c>
      <c r="R57" s="95">
        <f>($K57="Bell Curve")*(_xlfn.NORM.DIST(AND(R$6&gt;=$F57,R$6&lt;=$H57)*(R$6-$F57+1),$J57/2,$M57,TRUE)-_xlfn.NORM.DIST(AND(R$6&gt;=$F57,R$6&lt;=$H57)*(Q$6-$F57+1),$J57/2,$M57,TRUE))/(1-2*_xlfn.NORM.DIST(0,$J57/2,$M57,TRUE))*$D57+($K57="Steady Growth")*(AND(R$6&gt;=$F57,R$6&lt;=$H57)*((R$6-$F57+1)/($J57*($J57+1)/2)*$D57))+($K57="custom")*CustCF!L57</f>
        <v>0</v>
      </c>
      <c r="S57" s="95">
        <f>($K57="Bell Curve")*(_xlfn.NORM.DIST(AND(S$6&gt;=$F57,S$6&lt;=$H57)*(S$6-$F57+1),$J57/2,$M57,TRUE)-_xlfn.NORM.DIST(AND(S$6&gt;=$F57,S$6&lt;=$H57)*(R$6-$F57+1),$J57/2,$M57,TRUE))/(1-2*_xlfn.NORM.DIST(0,$J57/2,$M57,TRUE))*$D57+($K57="Steady Growth")*(AND(S$6&gt;=$F57,S$6&lt;=$H57)*((S$6-$F57+1)/($J57*($J57+1)/2)*$D57))+($K57="custom")*CustCF!M57</f>
        <v>0</v>
      </c>
      <c r="T57" s="95">
        <f>($K57="Bell Curve")*(_xlfn.NORM.DIST(AND(T$6&gt;=$F57,T$6&lt;=$H57)*(T$6-$F57+1),$J57/2,$M57,TRUE)-_xlfn.NORM.DIST(AND(T$6&gt;=$F57,T$6&lt;=$H57)*(S$6-$F57+1),$J57/2,$M57,TRUE))/(1-2*_xlfn.NORM.DIST(0,$J57/2,$M57,TRUE))*$D57+($K57="Steady Growth")*(AND(T$6&gt;=$F57,T$6&lt;=$H57)*((T$6-$F57+1)/($J57*($J57+1)/2)*$D57))+($K57="custom")*CustCF!N57</f>
        <v>0</v>
      </c>
      <c r="U57" s="95">
        <f>($K57="Bell Curve")*(_xlfn.NORM.DIST(AND(U$6&gt;=$F57,U$6&lt;=$H57)*(U$6-$F57+1),$J57/2,$M57,TRUE)-_xlfn.NORM.DIST(AND(U$6&gt;=$F57,U$6&lt;=$H57)*(T$6-$F57+1),$J57/2,$M57,TRUE))/(1-2*_xlfn.NORM.DIST(0,$J57/2,$M57,TRUE))*$D57+($K57="Steady Growth")*(AND(U$6&gt;=$F57,U$6&lt;=$H57)*((U$6-$F57+1)/($J57*($J57+1)/2)*$D57))+($K57="custom")*CustCF!O57</f>
        <v>0</v>
      </c>
      <c r="V57" s="95">
        <f>($K57="Bell Curve")*(_xlfn.NORM.DIST(AND(V$6&gt;=$F57,V$6&lt;=$H57)*(V$6-$F57+1),$J57/2,$M57,TRUE)-_xlfn.NORM.DIST(AND(V$6&gt;=$F57,V$6&lt;=$H57)*(U$6-$F57+1),$J57/2,$M57,TRUE))/(1-2*_xlfn.NORM.DIST(0,$J57/2,$M57,TRUE))*$D57+($K57="Steady Growth")*(AND(V$6&gt;=$F57,V$6&lt;=$H57)*((V$6-$F57+1)/($J57*($J57+1)/2)*$D57))+($K57="custom")*CustCF!P57</f>
        <v>0</v>
      </c>
      <c r="W57" s="95">
        <f>($K57="Bell Curve")*(_xlfn.NORM.DIST(AND(W$6&gt;=$F57,W$6&lt;=$H57)*(W$6-$F57+1),$J57/2,$M57,TRUE)-_xlfn.NORM.DIST(AND(W$6&gt;=$F57,W$6&lt;=$H57)*(V$6-$F57+1),$J57/2,$M57,TRUE))/(1-2*_xlfn.NORM.DIST(0,$J57/2,$M57,TRUE))*$D57+($K57="Steady Growth")*(AND(W$6&gt;=$F57,W$6&lt;=$H57)*((W$6-$F57+1)/($J57*($J57+1)/2)*$D57))+($K57="custom")*CustCF!Q57</f>
        <v>0</v>
      </c>
      <c r="X57" s="95">
        <f>($K57="Bell Curve")*(_xlfn.NORM.DIST(AND(X$6&gt;=$F57,X$6&lt;=$H57)*(X$6-$F57+1),$J57/2,$M57,TRUE)-_xlfn.NORM.DIST(AND(X$6&gt;=$F57,X$6&lt;=$H57)*(W$6-$F57+1),$J57/2,$M57,TRUE))/(1-2*_xlfn.NORM.DIST(0,$J57/2,$M57,TRUE))*$D57+($K57="Steady Growth")*(AND(X$6&gt;=$F57,X$6&lt;=$H57)*((X$6-$F57+1)/($J57*($J57+1)/2)*$D57))+($K57="custom")*CustCF!R57</f>
        <v>0</v>
      </c>
      <c r="Y57" s="95">
        <f>($K57="Bell Curve")*(_xlfn.NORM.DIST(AND(Y$6&gt;=$F57,Y$6&lt;=$H57)*(Y$6-$F57+1),$J57/2,$M57,TRUE)-_xlfn.NORM.DIST(AND(Y$6&gt;=$F57,Y$6&lt;=$H57)*(X$6-$F57+1),$J57/2,$M57,TRUE))/(1-2*_xlfn.NORM.DIST(0,$J57/2,$M57,TRUE))*$D57+($K57="Steady Growth")*(AND(Y$6&gt;=$F57,Y$6&lt;=$H57)*((Y$6-$F57+1)/($J57*($J57+1)/2)*$D57))+($K57="custom")*CustCF!S57</f>
        <v>0</v>
      </c>
      <c r="Z57" s="95">
        <f>($K57="Bell Curve")*(_xlfn.NORM.DIST(AND(Z$6&gt;=$F57,Z$6&lt;=$H57)*(Z$6-$F57+1),$J57/2,$M57,TRUE)-_xlfn.NORM.DIST(AND(Z$6&gt;=$F57,Z$6&lt;=$H57)*(Y$6-$F57+1),$J57/2,$M57,TRUE))/(1-2*_xlfn.NORM.DIST(0,$J57/2,$M57,TRUE))*$D57+($K57="Steady Growth")*(AND(Z$6&gt;=$F57,Z$6&lt;=$H57)*((Z$6-$F57+1)/($J57*($J57+1)/2)*$D57))+($K57="custom")*CustCF!T57</f>
        <v>0</v>
      </c>
      <c r="AA57" s="95">
        <f>($K57="Bell Curve")*(_xlfn.NORM.DIST(AND(AA$6&gt;=$F57,AA$6&lt;=$H57)*(AA$6-$F57+1),$J57/2,$M57,TRUE)-_xlfn.NORM.DIST(AND(AA$6&gt;=$F57,AA$6&lt;=$H57)*(Z$6-$F57+1),$J57/2,$M57,TRUE))/(1-2*_xlfn.NORM.DIST(0,$J57/2,$M57,TRUE))*$D57+($K57="Steady Growth")*(AND(AA$6&gt;=$F57,AA$6&lt;=$H57)*((AA$6-$F57+1)/($J57*($J57+1)/2)*$D57))+($K57="custom")*CustCF!U57</f>
        <v>0</v>
      </c>
      <c r="AB57" s="95">
        <f>($K57="Bell Curve")*(_xlfn.NORM.DIST(AND(AB$6&gt;=$F57,AB$6&lt;=$H57)*(AB$6-$F57+1),$J57/2,$M57,TRUE)-_xlfn.NORM.DIST(AND(AB$6&gt;=$F57,AB$6&lt;=$H57)*(AA$6-$F57+1),$J57/2,$M57,TRUE))/(1-2*_xlfn.NORM.DIST(0,$J57/2,$M57,TRUE))*$D57+($K57="Steady Growth")*(AND(AB$6&gt;=$F57,AB$6&lt;=$H57)*((AB$6-$F57+1)/($J57*($J57+1)/2)*$D57))+($K57="custom")*CustCF!V57</f>
        <v>0</v>
      </c>
      <c r="AC57" s="95">
        <f>($K57="Bell Curve")*(_xlfn.NORM.DIST(AND(AC$6&gt;=$F57,AC$6&lt;=$H57)*(AC$6-$F57+1),$J57/2,$M57,TRUE)-_xlfn.NORM.DIST(AND(AC$6&gt;=$F57,AC$6&lt;=$H57)*(AB$6-$F57+1),$J57/2,$M57,TRUE))/(1-2*_xlfn.NORM.DIST(0,$J57/2,$M57,TRUE))*$D57+($K57="Steady Growth")*(AND(AC$6&gt;=$F57,AC$6&lt;=$H57)*((AC$6-$F57+1)/($J57*($J57+1)/2)*$D57))+($K57="custom")*CustCF!W57</f>
        <v>0</v>
      </c>
      <c r="AD57" s="95">
        <f>($K57="Bell Curve")*(_xlfn.NORM.DIST(AND(AD$6&gt;=$F57,AD$6&lt;=$H57)*(AD$6-$F57+1),$J57/2,$M57,TRUE)-_xlfn.NORM.DIST(AND(AD$6&gt;=$F57,AD$6&lt;=$H57)*(AC$6-$F57+1),$J57/2,$M57,TRUE))/(1-2*_xlfn.NORM.DIST(0,$J57/2,$M57,TRUE))*$D57+($K57="Steady Growth")*(AND(AD$6&gt;=$F57,AD$6&lt;=$H57)*((AD$6-$F57+1)/($J57*($J57+1)/2)*$D57))+($K57="custom")*CustCF!X57</f>
        <v>0</v>
      </c>
      <c r="AE57" s="95">
        <f>($K57="Bell Curve")*(_xlfn.NORM.DIST(AND(AE$6&gt;=$F57,AE$6&lt;=$H57)*(AE$6-$F57+1),$J57/2,$M57,TRUE)-_xlfn.NORM.DIST(AND(AE$6&gt;=$F57,AE$6&lt;=$H57)*(AD$6-$F57+1),$J57/2,$M57,TRUE))/(1-2*_xlfn.NORM.DIST(0,$J57/2,$M57,TRUE))*$D57+($K57="Steady Growth")*(AND(AE$6&gt;=$F57,AE$6&lt;=$H57)*((AE$6-$F57+1)/($J57*($J57+1)/2)*$D57))+($K57="custom")*CustCF!Y57</f>
        <v>0</v>
      </c>
      <c r="AF57" s="95">
        <f>($K57="Bell Curve")*(_xlfn.NORM.DIST(AND(AF$6&gt;=$F57,AF$6&lt;=$H57)*(AF$6-$F57+1),$J57/2,$M57,TRUE)-_xlfn.NORM.DIST(AND(AF$6&gt;=$F57,AF$6&lt;=$H57)*(AE$6-$F57+1),$J57/2,$M57,TRUE))/(1-2*_xlfn.NORM.DIST(0,$J57/2,$M57,TRUE))*$D57+($K57="Steady Growth")*(AND(AF$6&gt;=$F57,AF$6&lt;=$H57)*((AF$6-$F57+1)/($J57*($J57+1)/2)*$D57))+($K57="custom")*CustCF!Z57</f>
        <v>0</v>
      </c>
      <c r="AG57" s="95">
        <f>($K57="Bell Curve")*(_xlfn.NORM.DIST(AND(AG$6&gt;=$F57,AG$6&lt;=$H57)*(AG$6-$F57+1),$J57/2,$M57,TRUE)-_xlfn.NORM.DIST(AND(AG$6&gt;=$F57,AG$6&lt;=$H57)*(AF$6-$F57+1),$J57/2,$M57,TRUE))/(1-2*_xlfn.NORM.DIST(0,$J57/2,$M57,TRUE))*$D57+($K57="Steady Growth")*(AND(AG$6&gt;=$F57,AG$6&lt;=$H57)*((AG$6-$F57+1)/($J57*($J57+1)/2)*$D57))+($K57="custom")*CustCF!AA57</f>
        <v>0</v>
      </c>
      <c r="AH57" s="95">
        <f>($K57="Bell Curve")*(_xlfn.NORM.DIST(AND(AH$6&gt;=$F57,AH$6&lt;=$H57)*(AH$6-$F57+1),$J57/2,$M57,TRUE)-_xlfn.NORM.DIST(AND(AH$6&gt;=$F57,AH$6&lt;=$H57)*(AG$6-$F57+1),$J57/2,$M57,TRUE))/(1-2*_xlfn.NORM.DIST(0,$J57/2,$M57,TRUE))*$D57+($K57="Steady Growth")*(AND(AH$6&gt;=$F57,AH$6&lt;=$H57)*((AH$6-$F57+1)/($J57*($J57+1)/2)*$D57))+($K57="custom")*CustCF!AB57</f>
        <v>0</v>
      </c>
      <c r="AI57" s="95">
        <f>($K57="Bell Curve")*(_xlfn.NORM.DIST(AND(AI$6&gt;=$F57,AI$6&lt;=$H57)*(AI$6-$F57+1),$J57/2,$M57,TRUE)-_xlfn.NORM.DIST(AND(AI$6&gt;=$F57,AI$6&lt;=$H57)*(AH$6-$F57+1),$J57/2,$M57,TRUE))/(1-2*_xlfn.NORM.DIST(0,$J57/2,$M57,TRUE))*$D57+($K57="Steady Growth")*(AND(AI$6&gt;=$F57,AI$6&lt;=$H57)*((AI$6-$F57+1)/($J57*($J57+1)/2)*$D57))+($K57="custom")*CustCF!AC57</f>
        <v>0</v>
      </c>
      <c r="AJ57" s="95">
        <f>($K57="Bell Curve")*(_xlfn.NORM.DIST(AND(AJ$6&gt;=$F57,AJ$6&lt;=$H57)*(AJ$6-$F57+1),$J57/2,$M57,TRUE)-_xlfn.NORM.DIST(AND(AJ$6&gt;=$F57,AJ$6&lt;=$H57)*(AI$6-$F57+1),$J57/2,$M57,TRUE))/(1-2*_xlfn.NORM.DIST(0,$J57/2,$M57,TRUE))*$D57+($K57="Steady Growth")*(AND(AJ$6&gt;=$F57,AJ$6&lt;=$H57)*((AJ$6-$F57+1)/($J57*($J57+1)/2)*$D57))+($K57="custom")*CustCF!AD57</f>
        <v>0</v>
      </c>
      <c r="AK57" s="95">
        <f>($K57="Bell Curve")*(_xlfn.NORM.DIST(AND(AK$6&gt;=$F57,AK$6&lt;=$H57)*(AK$6-$F57+1),$J57/2,$M57,TRUE)-_xlfn.NORM.DIST(AND(AK$6&gt;=$F57,AK$6&lt;=$H57)*(AJ$6-$F57+1),$J57/2,$M57,TRUE))/(1-2*_xlfn.NORM.DIST(0,$J57/2,$M57,TRUE))*$D57+($K57="Steady Growth")*(AND(AK$6&gt;=$F57,AK$6&lt;=$H57)*((AK$6-$F57+1)/($J57*($J57+1)/2)*$D57))+($K57="custom")*CustCF!AE57</f>
        <v>0</v>
      </c>
      <c r="AL57" s="95">
        <f>($K57="Bell Curve")*(_xlfn.NORM.DIST(AND(AL$6&gt;=$F57,AL$6&lt;=$H57)*(AL$6-$F57+1),$J57/2,$M57,TRUE)-_xlfn.NORM.DIST(AND(AL$6&gt;=$F57,AL$6&lt;=$H57)*(AK$6-$F57+1),$J57/2,$M57,TRUE))/(1-2*_xlfn.NORM.DIST(0,$J57/2,$M57,TRUE))*$D57+($K57="Steady Growth")*(AND(AL$6&gt;=$F57,AL$6&lt;=$H57)*((AL$6-$F57+1)/($J57*($J57+1)/2)*$D57))+($K57="custom")*CustCF!AF57</f>
        <v>0</v>
      </c>
      <c r="AM57" s="95">
        <f>($K57="Bell Curve")*(_xlfn.NORM.DIST(AND(AM$6&gt;=$F57,AM$6&lt;=$H57)*(AM$6-$F57+1),$J57/2,$M57,TRUE)-_xlfn.NORM.DIST(AND(AM$6&gt;=$F57,AM$6&lt;=$H57)*(AL$6-$F57+1),$J57/2,$M57,TRUE))/(1-2*_xlfn.NORM.DIST(0,$J57/2,$M57,TRUE))*$D57+($K57="Steady Growth")*(AND(AM$6&gt;=$F57,AM$6&lt;=$H57)*((AM$6-$F57+1)/($J57*($J57+1)/2)*$D57))+($K57="custom")*CustCF!AG57</f>
        <v>0</v>
      </c>
      <c r="AN57" s="95">
        <f>($K57="Bell Curve")*(_xlfn.NORM.DIST(AND(AN$6&gt;=$F57,AN$6&lt;=$H57)*(AN$6-$F57+1),$J57/2,$M57,TRUE)-_xlfn.NORM.DIST(AND(AN$6&gt;=$F57,AN$6&lt;=$H57)*(AM$6-$F57+1),$J57/2,$M57,TRUE))/(1-2*_xlfn.NORM.DIST(0,$J57/2,$M57,TRUE))*$D57+($K57="Steady Growth")*(AND(AN$6&gt;=$F57,AN$6&lt;=$H57)*((AN$6-$F57+1)/($J57*($J57+1)/2)*$D57))+($K57="custom")*CustCF!AH57</f>
        <v>0</v>
      </c>
      <c r="AO57" s="95">
        <f>($K57="Bell Curve")*(_xlfn.NORM.DIST(AND(AO$6&gt;=$F57,AO$6&lt;=$H57)*(AO$6-$F57+1),$J57/2,$M57,TRUE)-_xlfn.NORM.DIST(AND(AO$6&gt;=$F57,AO$6&lt;=$H57)*(AN$6-$F57+1),$J57/2,$M57,TRUE))/(1-2*_xlfn.NORM.DIST(0,$J57/2,$M57,TRUE))*$D57+($K57="Steady Growth")*(AND(AO$6&gt;=$F57,AO$6&lt;=$H57)*((AO$6-$F57+1)/($J57*($J57+1)/2)*$D57))+($K57="custom")*CustCF!AI57</f>
        <v>0</v>
      </c>
      <c r="AP57" s="95">
        <f>($K57="Bell Curve")*(_xlfn.NORM.DIST(AND(AP$6&gt;=$F57,AP$6&lt;=$H57)*(AP$6-$F57+1),$J57/2,$M57,TRUE)-_xlfn.NORM.DIST(AND(AP$6&gt;=$F57,AP$6&lt;=$H57)*(AO$6-$F57+1),$J57/2,$M57,TRUE))/(1-2*_xlfn.NORM.DIST(0,$J57/2,$M57,TRUE))*$D57+($K57="Steady Growth")*(AND(AP$6&gt;=$F57,AP$6&lt;=$H57)*((AP$6-$F57+1)/($J57*($J57+1)/2)*$D57))+($K57="custom")*CustCF!AJ57</f>
        <v>0</v>
      </c>
      <c r="AQ57" s="95">
        <f>($K57="Bell Curve")*(_xlfn.NORM.DIST(AND(AQ$6&gt;=$F57,AQ$6&lt;=$H57)*(AQ$6-$F57+1),$J57/2,$M57,TRUE)-_xlfn.NORM.DIST(AND(AQ$6&gt;=$F57,AQ$6&lt;=$H57)*(AP$6-$F57+1),$J57/2,$M57,TRUE))/(1-2*_xlfn.NORM.DIST(0,$J57/2,$M57,TRUE))*$D57+($K57="Steady Growth")*(AND(AQ$6&gt;=$F57,AQ$6&lt;=$H57)*((AQ$6-$F57+1)/($J57*($J57+1)/2)*$D57))+($K57="custom")*CustCF!AK57</f>
        <v>0</v>
      </c>
      <c r="AR57" s="95">
        <f>($K57="Bell Curve")*(_xlfn.NORM.DIST(AND(AR$6&gt;=$F57,AR$6&lt;=$H57)*(AR$6-$F57+1),$J57/2,$M57,TRUE)-_xlfn.NORM.DIST(AND(AR$6&gt;=$F57,AR$6&lt;=$H57)*(AQ$6-$F57+1),$J57/2,$M57,TRUE))/(1-2*_xlfn.NORM.DIST(0,$J57/2,$M57,TRUE))*$D57+($K57="Steady Growth")*(AND(AR$6&gt;=$F57,AR$6&lt;=$H57)*((AR$6-$F57+1)/($J57*($J57+1)/2)*$D57))+($K57="custom")*CustCF!AL57</f>
        <v>0</v>
      </c>
      <c r="AS57" s="95">
        <f>($K57="Bell Curve")*(_xlfn.NORM.DIST(AND(AS$6&gt;=$F57,AS$6&lt;=$H57)*(AS$6-$F57+1),$J57/2,$M57,TRUE)-_xlfn.NORM.DIST(AND(AS$6&gt;=$F57,AS$6&lt;=$H57)*(AR$6-$F57+1),$J57/2,$M57,TRUE))/(1-2*_xlfn.NORM.DIST(0,$J57/2,$M57,TRUE))*$D57+($K57="Steady Growth")*(AND(AS$6&gt;=$F57,AS$6&lt;=$H57)*((AS$6-$F57+1)/($J57*($J57+1)/2)*$D57))+($K57="custom")*CustCF!AM57</f>
        <v>0</v>
      </c>
      <c r="AT57" s="95">
        <f>($K57="Bell Curve")*(_xlfn.NORM.DIST(AND(AT$6&gt;=$F57,AT$6&lt;=$H57)*(AT$6-$F57+1),$J57/2,$M57,TRUE)-_xlfn.NORM.DIST(AND(AT$6&gt;=$F57,AT$6&lt;=$H57)*(AS$6-$F57+1),$J57/2,$M57,TRUE))/(1-2*_xlfn.NORM.DIST(0,$J57/2,$M57,TRUE))*$D57+($K57="Steady Growth")*(AND(AT$6&gt;=$F57,AT$6&lt;=$H57)*((AT$6-$F57+1)/($J57*($J57+1)/2)*$D57))+($K57="custom")*CustCF!AN57</f>
        <v>0</v>
      </c>
      <c r="AU57" s="95">
        <f>($K57="Bell Curve")*(_xlfn.NORM.DIST(AND(AU$6&gt;=$F57,AU$6&lt;=$H57)*(AU$6-$F57+1),$J57/2,$M57,TRUE)-_xlfn.NORM.DIST(AND(AU$6&gt;=$F57,AU$6&lt;=$H57)*(AT$6-$F57+1),$J57/2,$M57,TRUE))/(1-2*_xlfn.NORM.DIST(0,$J57/2,$M57,TRUE))*$D57+($K57="Steady Growth")*(AND(AU$6&gt;=$F57,AU$6&lt;=$H57)*((AU$6-$F57+1)/($J57*($J57+1)/2)*$D57))+($K57="custom")*CustCF!AO57</f>
        <v>0</v>
      </c>
      <c r="AV57" s="95">
        <f>($K57="Bell Curve")*(_xlfn.NORM.DIST(AND(AV$6&gt;=$F57,AV$6&lt;=$H57)*(AV$6-$F57+1),$J57/2,$M57,TRUE)-_xlfn.NORM.DIST(AND(AV$6&gt;=$F57,AV$6&lt;=$H57)*(AU$6-$F57+1),$J57/2,$M57,TRUE))/(1-2*_xlfn.NORM.DIST(0,$J57/2,$M57,TRUE))*$D57+($K57="Steady Growth")*(AND(AV$6&gt;=$F57,AV$6&lt;=$H57)*((AV$6-$F57+1)/($J57*($J57+1)/2)*$D57))+($K57="custom")*CustCF!AP57</f>
        <v>0</v>
      </c>
      <c r="AW57" s="95">
        <f>($K57="Bell Curve")*(_xlfn.NORM.DIST(AND(AW$6&gt;=$F57,AW$6&lt;=$H57)*(AW$6-$F57+1),$J57/2,$M57,TRUE)-_xlfn.NORM.DIST(AND(AW$6&gt;=$F57,AW$6&lt;=$H57)*(AV$6-$F57+1),$J57/2,$M57,TRUE))/(1-2*_xlfn.NORM.DIST(0,$J57/2,$M57,TRUE))*$D57+($K57="Steady Growth")*(AND(AW$6&gt;=$F57,AW$6&lt;=$H57)*((AW$6-$F57+1)/($J57*($J57+1)/2)*$D57))+($K57="custom")*CustCF!AQ57</f>
        <v>0</v>
      </c>
      <c r="AX57" s="95">
        <f>($K57="Bell Curve")*(_xlfn.NORM.DIST(AND(AX$6&gt;=$F57,AX$6&lt;=$H57)*(AX$6-$F57+1),$J57/2,$M57,TRUE)-_xlfn.NORM.DIST(AND(AX$6&gt;=$F57,AX$6&lt;=$H57)*(AW$6-$F57+1),$J57/2,$M57,TRUE))/(1-2*_xlfn.NORM.DIST(0,$J57/2,$M57,TRUE))*$D57+($K57="Steady Growth")*(AND(AX$6&gt;=$F57,AX$6&lt;=$H57)*((AX$6-$F57+1)/($J57*($J57+1)/2)*$D57))+($K57="custom")*CustCF!AR57</f>
        <v>0</v>
      </c>
      <c r="AY57" s="95">
        <f>($K57="Bell Curve")*(_xlfn.NORM.DIST(AND(AY$6&gt;=$F57,AY$6&lt;=$H57)*(AY$6-$F57+1),$J57/2,$M57,TRUE)-_xlfn.NORM.DIST(AND(AY$6&gt;=$F57,AY$6&lt;=$H57)*(AX$6-$F57+1),$J57/2,$M57,TRUE))/(1-2*_xlfn.NORM.DIST(0,$J57/2,$M57,TRUE))*$D57+($K57="Steady Growth")*(AND(AY$6&gt;=$F57,AY$6&lt;=$H57)*((AY$6-$F57+1)/($J57*($J57+1)/2)*$D57))+($K57="custom")*CustCF!AS57</f>
        <v>0</v>
      </c>
      <c r="AZ57" s="95">
        <f>($K57="Bell Curve")*(_xlfn.NORM.DIST(AND(AZ$6&gt;=$F57,AZ$6&lt;=$H57)*(AZ$6-$F57+1),$J57/2,$M57,TRUE)-_xlfn.NORM.DIST(AND(AZ$6&gt;=$F57,AZ$6&lt;=$H57)*(AY$6-$F57+1),$J57/2,$M57,TRUE))/(1-2*_xlfn.NORM.DIST(0,$J57/2,$M57,TRUE))*$D57+($K57="Steady Growth")*(AND(AZ$6&gt;=$F57,AZ$6&lt;=$H57)*((AZ$6-$F57+1)/($J57*($J57+1)/2)*$D57))+($K57="custom")*CustCF!AT57</f>
        <v>0</v>
      </c>
      <c r="BA57" s="95">
        <f>($K57="Bell Curve")*(_xlfn.NORM.DIST(AND(BA$6&gt;=$F57,BA$6&lt;=$H57)*(BA$6-$F57+1),$J57/2,$M57,TRUE)-_xlfn.NORM.DIST(AND(BA$6&gt;=$F57,BA$6&lt;=$H57)*(AZ$6-$F57+1),$J57/2,$M57,TRUE))/(1-2*_xlfn.NORM.DIST(0,$J57/2,$M57,TRUE))*$D57+($K57="Steady Growth")*(AND(BA$6&gt;=$F57,BA$6&lt;=$H57)*((BA$6-$F57+1)/($J57*($J57+1)/2)*$D57))+($K57="custom")*CustCF!AU57</f>
        <v>0</v>
      </c>
      <c r="BB57" s="95">
        <f>($K57="Bell Curve")*(_xlfn.NORM.DIST(AND(BB$6&gt;=$F57,BB$6&lt;=$H57)*(BB$6-$F57+1),$J57/2,$M57,TRUE)-_xlfn.NORM.DIST(AND(BB$6&gt;=$F57,BB$6&lt;=$H57)*(BA$6-$F57+1),$J57/2,$M57,TRUE))/(1-2*_xlfn.NORM.DIST(0,$J57/2,$M57,TRUE))*$D57+($K57="Steady Growth")*(AND(BB$6&gt;=$F57,BB$6&lt;=$H57)*((BB$6-$F57+1)/($J57*($J57+1)/2)*$D57))+($K57="custom")*CustCF!AV57</f>
        <v>0</v>
      </c>
      <c r="BC57" s="95">
        <f>($K57="Bell Curve")*(_xlfn.NORM.DIST(AND(BC$6&gt;=$F57,BC$6&lt;=$H57)*(BC$6-$F57+1),$J57/2,$M57,TRUE)-_xlfn.NORM.DIST(AND(BC$6&gt;=$F57,BC$6&lt;=$H57)*(BB$6-$F57+1),$J57/2,$M57,TRUE))/(1-2*_xlfn.NORM.DIST(0,$J57/2,$M57,TRUE))*$D57+($K57="Steady Growth")*(AND(BC$6&gt;=$F57,BC$6&lt;=$H57)*((BC$6-$F57+1)/($J57*($J57+1)/2)*$D57))+($K57="custom")*CustCF!AW57</f>
        <v>0</v>
      </c>
      <c r="BD57" s="95">
        <f>($K57="Bell Curve")*(_xlfn.NORM.DIST(AND(BD$6&gt;=$F57,BD$6&lt;=$H57)*(BD$6-$F57+1),$J57/2,$M57,TRUE)-_xlfn.NORM.DIST(AND(BD$6&gt;=$F57,BD$6&lt;=$H57)*(BC$6-$F57+1),$J57/2,$M57,TRUE))/(1-2*_xlfn.NORM.DIST(0,$J57/2,$M57,TRUE))*$D57+($K57="Steady Growth")*(AND(BD$6&gt;=$F57,BD$6&lt;=$H57)*((BD$6-$F57+1)/($J57*($J57+1)/2)*$D57))+($K57="custom")*CustCF!AX57</f>
        <v>0</v>
      </c>
      <c r="BE57" s="95">
        <f>($K57="Bell Curve")*(_xlfn.NORM.DIST(AND(BE$6&gt;=$F57,BE$6&lt;=$H57)*(BE$6-$F57+1),$J57/2,$M57,TRUE)-_xlfn.NORM.DIST(AND(BE$6&gt;=$F57,BE$6&lt;=$H57)*(BD$6-$F57+1),$J57/2,$M57,TRUE))/(1-2*_xlfn.NORM.DIST(0,$J57/2,$M57,TRUE))*$D57+($K57="Steady Growth")*(AND(BE$6&gt;=$F57,BE$6&lt;=$H57)*((BE$6-$F57+1)/($J57*($J57+1)/2)*$D57))+($K57="custom")*CustCF!AY57</f>
        <v>0</v>
      </c>
      <c r="BF57" s="95">
        <f>($K57="Bell Curve")*(_xlfn.NORM.DIST(AND(BF$6&gt;=$F57,BF$6&lt;=$H57)*(BF$6-$F57+1),$J57/2,$M57,TRUE)-_xlfn.NORM.DIST(AND(BF$6&gt;=$F57,BF$6&lt;=$H57)*(BE$6-$F57+1),$J57/2,$M57,TRUE))/(1-2*_xlfn.NORM.DIST(0,$J57/2,$M57,TRUE))*$D57+($K57="Steady Growth")*(AND(BF$6&gt;=$F57,BF$6&lt;=$H57)*((BF$6-$F57+1)/($J57*($J57+1)/2)*$D57))+($K57="custom")*CustCF!AZ57</f>
        <v>0</v>
      </c>
      <c r="BG57" s="95">
        <f>($K57="Bell Curve")*(_xlfn.NORM.DIST(AND(BG$6&gt;=$F57,BG$6&lt;=$H57)*(BG$6-$F57+1),$J57/2,$M57,TRUE)-_xlfn.NORM.DIST(AND(BG$6&gt;=$F57,BG$6&lt;=$H57)*(BF$6-$F57+1),$J57/2,$M57,TRUE))/(1-2*_xlfn.NORM.DIST(0,$J57/2,$M57,TRUE))*$D57+($K57="Steady Growth")*(AND(BG$6&gt;=$F57,BG$6&lt;=$H57)*((BG$6-$F57+1)/($J57*($J57+1)/2)*$D57))+($K57="custom")*CustCF!BA57</f>
        <v>0</v>
      </c>
      <c r="BH57" s="95">
        <f>($K57="Bell Curve")*(_xlfn.NORM.DIST(AND(BH$6&gt;=$F57,BH$6&lt;=$H57)*(BH$6-$F57+1),$J57/2,$M57,TRUE)-_xlfn.NORM.DIST(AND(BH$6&gt;=$F57,BH$6&lt;=$H57)*(BG$6-$F57+1),$J57/2,$M57,TRUE))/(1-2*_xlfn.NORM.DIST(0,$J57/2,$M57,TRUE))*$D57+($K57="Steady Growth")*(AND(BH$6&gt;=$F57,BH$6&lt;=$H57)*((BH$6-$F57+1)/($J57*($J57+1)/2)*$D57))+($K57="custom")*CustCF!BB57</f>
        <v>0</v>
      </c>
      <c r="BI57" s="95">
        <f>($K57="Bell Curve")*(_xlfn.NORM.DIST(AND(BI$6&gt;=$F57,BI$6&lt;=$H57)*(BI$6-$F57+1),$J57/2,$M57,TRUE)-_xlfn.NORM.DIST(AND(BI$6&gt;=$F57,BI$6&lt;=$H57)*(BH$6-$F57+1),$J57/2,$M57,TRUE))/(1-2*_xlfn.NORM.DIST(0,$J57/2,$M57,TRUE))*$D57+($K57="Steady Growth")*(AND(BI$6&gt;=$F57,BI$6&lt;=$H57)*((BI$6-$F57+1)/($J57*($J57+1)/2)*$D57))+($K57="custom")*CustCF!BC57</f>
        <v>0</v>
      </c>
      <c r="BJ57" s="95">
        <f>($K57="Bell Curve")*(_xlfn.NORM.DIST(AND(BJ$6&gt;=$F57,BJ$6&lt;=$H57)*(BJ$6-$F57+1),$J57/2,$M57,TRUE)-_xlfn.NORM.DIST(AND(BJ$6&gt;=$F57,BJ$6&lt;=$H57)*(BI$6-$F57+1),$J57/2,$M57,TRUE))/(1-2*_xlfn.NORM.DIST(0,$J57/2,$M57,TRUE))*$D57+($K57="Steady Growth")*(AND(BJ$6&gt;=$F57,BJ$6&lt;=$H57)*((BJ$6-$F57+1)/($J57*($J57+1)/2)*$D57))+($K57="custom")*CustCF!BD57</f>
        <v>0</v>
      </c>
      <c r="BK57" s="95">
        <f>($K57="Bell Curve")*(_xlfn.NORM.DIST(AND(BK$6&gt;=$F57,BK$6&lt;=$H57)*(BK$6-$F57+1),$J57/2,$M57,TRUE)-_xlfn.NORM.DIST(AND(BK$6&gt;=$F57,BK$6&lt;=$H57)*(BJ$6-$F57+1),$J57/2,$M57,TRUE))/(1-2*_xlfn.NORM.DIST(0,$J57/2,$M57,TRUE))*$D57+($K57="Steady Growth")*(AND(BK$6&gt;=$F57,BK$6&lt;=$H57)*((BK$6-$F57+1)/($J57*($J57+1)/2)*$D57))+($K57="custom")*CustCF!BE57</f>
        <v>0</v>
      </c>
      <c r="BL57" s="95">
        <f>($K57="Bell Curve")*(_xlfn.NORM.DIST(AND(BL$6&gt;=$F57,BL$6&lt;=$H57)*(BL$6-$F57+1),$J57/2,$M57,TRUE)-_xlfn.NORM.DIST(AND(BL$6&gt;=$F57,BL$6&lt;=$H57)*(BK$6-$F57+1),$J57/2,$M57,TRUE))/(1-2*_xlfn.NORM.DIST(0,$J57/2,$M57,TRUE))*$D57+($K57="Steady Growth")*(AND(BL$6&gt;=$F57,BL$6&lt;=$H57)*((BL$6-$F57+1)/($J57*($J57+1)/2)*$D57))+($K57="custom")*CustCF!BF57</f>
        <v>0</v>
      </c>
      <c r="BM57" s="95">
        <f>($K57="Bell Curve")*(_xlfn.NORM.DIST(AND(BM$6&gt;=$F57,BM$6&lt;=$H57)*(BM$6-$F57+1),$J57/2,$M57,TRUE)-_xlfn.NORM.DIST(AND(BM$6&gt;=$F57,BM$6&lt;=$H57)*(BL$6-$F57+1),$J57/2,$M57,TRUE))/(1-2*_xlfn.NORM.DIST(0,$J57/2,$M57,TRUE))*$D57+($K57="Steady Growth")*(AND(BM$6&gt;=$F57,BM$6&lt;=$H57)*((BM$6-$F57+1)/($J57*($J57+1)/2)*$D57))+($K57="custom")*CustCF!BG57</f>
        <v>0</v>
      </c>
      <c r="BN57" s="95">
        <f>($K57="Bell Curve")*(_xlfn.NORM.DIST(AND(BN$6&gt;=$F57,BN$6&lt;=$H57)*(BN$6-$F57+1),$J57/2,$M57,TRUE)-_xlfn.NORM.DIST(AND(BN$6&gt;=$F57,BN$6&lt;=$H57)*(BM$6-$F57+1),$J57/2,$M57,TRUE))/(1-2*_xlfn.NORM.DIST(0,$J57/2,$M57,TRUE))*$D57+($K57="Steady Growth")*(AND(BN$6&gt;=$F57,BN$6&lt;=$H57)*((BN$6-$F57+1)/($J57*($J57+1)/2)*$D57))+($K57="custom")*CustCF!BH57</f>
        <v>0</v>
      </c>
      <c r="BO57" s="95">
        <f>($K57="Bell Curve")*(_xlfn.NORM.DIST(AND(BO$6&gt;=$F57,BO$6&lt;=$H57)*(BO$6-$F57+1),$J57/2,$M57,TRUE)-_xlfn.NORM.DIST(AND(BO$6&gt;=$F57,BO$6&lt;=$H57)*(BN$6-$F57+1),$J57/2,$M57,TRUE))/(1-2*_xlfn.NORM.DIST(0,$J57/2,$M57,TRUE))*$D57+($K57="Steady Growth")*(AND(BO$6&gt;=$F57,BO$6&lt;=$H57)*((BO$6-$F57+1)/($J57*($J57+1)/2)*$D57))+($K57="custom")*CustCF!BI57</f>
        <v>0</v>
      </c>
      <c r="BP57" s="95">
        <f>($K57="Bell Curve")*(_xlfn.NORM.DIST(AND(BP$6&gt;=$F57,BP$6&lt;=$H57)*(BP$6-$F57+1),$J57/2,$M57,TRUE)-_xlfn.NORM.DIST(AND(BP$6&gt;=$F57,BP$6&lt;=$H57)*(BO$6-$F57+1),$J57/2,$M57,TRUE))/(1-2*_xlfn.NORM.DIST(0,$J57/2,$M57,TRUE))*$D57+($K57="Steady Growth")*(AND(BP$6&gt;=$F57,BP$6&lt;=$H57)*((BP$6-$F57+1)/($J57*($J57+1)/2)*$D57))+($K57="custom")*CustCF!BJ57</f>
        <v>0</v>
      </c>
      <c r="BQ57" s="95">
        <f>($K57="Bell Curve")*(_xlfn.NORM.DIST(AND(BQ$6&gt;=$F57,BQ$6&lt;=$H57)*(BQ$6-$F57+1),$J57/2,$M57,TRUE)-_xlfn.NORM.DIST(AND(BQ$6&gt;=$F57,BQ$6&lt;=$H57)*(BP$6-$F57+1),$J57/2,$M57,TRUE))/(1-2*_xlfn.NORM.DIST(0,$J57/2,$M57,TRUE))*$D57+($K57="Steady Growth")*(AND(BQ$6&gt;=$F57,BQ$6&lt;=$H57)*((BQ$6-$F57+1)/($J57*($J57+1)/2)*$D57))+($K57="custom")*CustCF!BK57</f>
        <v>0</v>
      </c>
      <c r="BR57" s="95">
        <f>($K57="Bell Curve")*(_xlfn.NORM.DIST(AND(BR$6&gt;=$F57,BR$6&lt;=$H57)*(BR$6-$F57+1),$J57/2,$M57,TRUE)-_xlfn.NORM.DIST(AND(BR$6&gt;=$F57,BR$6&lt;=$H57)*(BQ$6-$F57+1),$J57/2,$M57,TRUE))/(1-2*_xlfn.NORM.DIST(0,$J57/2,$M57,TRUE))*$D57+($K57="Steady Growth")*(AND(BR$6&gt;=$F57,BR$6&lt;=$H57)*((BR$6-$F57+1)/($J57*($J57+1)/2)*$D57))+($K57="custom")*CustCF!BL57</f>
        <v>0</v>
      </c>
      <c r="BS57" s="95">
        <f>($K57="Bell Curve")*(_xlfn.NORM.DIST(AND(BS$6&gt;=$F57,BS$6&lt;=$H57)*(BS$6-$F57+1),$J57/2,$M57,TRUE)-_xlfn.NORM.DIST(AND(BS$6&gt;=$F57,BS$6&lt;=$H57)*(BR$6-$F57+1),$J57/2,$M57,TRUE))/(1-2*_xlfn.NORM.DIST(0,$J57/2,$M57,TRUE))*$D57+($K57="Steady Growth")*(AND(BS$6&gt;=$F57,BS$6&lt;=$H57)*((BS$6-$F57+1)/($J57*($J57+1)/2)*$D57))+($K57="custom")*CustCF!BM57</f>
        <v>0</v>
      </c>
      <c r="BT57" s="95">
        <f>($K57="Bell Curve")*(_xlfn.NORM.DIST(AND(BT$6&gt;=$F57,BT$6&lt;=$H57)*(BT$6-$F57+1),$J57/2,$M57,TRUE)-_xlfn.NORM.DIST(AND(BT$6&gt;=$F57,BT$6&lt;=$H57)*(BS$6-$F57+1),$J57/2,$M57,TRUE))/(1-2*_xlfn.NORM.DIST(0,$J57/2,$M57,TRUE))*$D57+($K57="Steady Growth")*(AND(BT$6&gt;=$F57,BT$6&lt;=$H57)*((BT$6-$F57+1)/($J57*($J57+1)/2)*$D57))+($K57="custom")*CustCF!BN57</f>
        <v>0</v>
      </c>
      <c r="BU57" s="95">
        <f>($K57="Bell Curve")*(_xlfn.NORM.DIST(AND(BU$6&gt;=$F57,BU$6&lt;=$H57)*(BU$6-$F57+1),$J57/2,$M57,TRUE)-_xlfn.NORM.DIST(AND(BU$6&gt;=$F57,BU$6&lt;=$H57)*(BT$6-$F57+1),$J57/2,$M57,TRUE))/(1-2*_xlfn.NORM.DIST(0,$J57/2,$M57,TRUE))*$D57+($K57="Steady Growth")*(AND(BU$6&gt;=$F57,BU$6&lt;=$H57)*((BU$6-$F57+1)/($J57*($J57+1)/2)*$D57))+($K57="custom")*CustCF!BO57</f>
        <v>0</v>
      </c>
      <c r="BV57" s="95">
        <f>($K57="Bell Curve")*(_xlfn.NORM.DIST(AND(BV$6&gt;=$F57,BV$6&lt;=$H57)*(BV$6-$F57+1),$J57/2,$M57,TRUE)-_xlfn.NORM.DIST(AND(BV$6&gt;=$F57,BV$6&lt;=$H57)*(BU$6-$F57+1),$J57/2,$M57,TRUE))/(1-2*_xlfn.NORM.DIST(0,$J57/2,$M57,TRUE))*$D57+($K57="Steady Growth")*(AND(BV$6&gt;=$F57,BV$6&lt;=$H57)*((BV$6-$F57+1)/($J57*($J57+1)/2)*$D57))+($K57="custom")*CustCF!BP57</f>
        <v>0</v>
      </c>
      <c r="BW57" s="95">
        <f>($K57="Bell Curve")*(_xlfn.NORM.DIST(AND(BW$6&gt;=$F57,BW$6&lt;=$H57)*(BW$6-$F57+1),$J57/2,$M57,TRUE)-_xlfn.NORM.DIST(AND(BW$6&gt;=$F57,BW$6&lt;=$H57)*(BV$6-$F57+1),$J57/2,$M57,TRUE))/(1-2*_xlfn.NORM.DIST(0,$J57/2,$M57,TRUE))*$D57+($K57="Steady Growth")*(AND(BW$6&gt;=$F57,BW$6&lt;=$H57)*((BW$6-$F57+1)/($J57*($J57+1)/2)*$D57))+($K57="custom")*CustCF!BQ57</f>
        <v>0</v>
      </c>
      <c r="BX57" s="95">
        <f>($K57="Bell Curve")*(_xlfn.NORM.DIST(AND(BX$6&gt;=$F57,BX$6&lt;=$H57)*(BX$6-$F57+1),$J57/2,$M57,TRUE)-_xlfn.NORM.DIST(AND(BX$6&gt;=$F57,BX$6&lt;=$H57)*(BW$6-$F57+1),$J57/2,$M57,TRUE))/(1-2*_xlfn.NORM.DIST(0,$J57/2,$M57,TRUE))*$D57+($K57="Steady Growth")*(AND(BX$6&gt;=$F57,BX$6&lt;=$H57)*((BX$6-$F57+1)/($J57*($J57+1)/2)*$D57))+($K57="custom")*CustCF!BR57</f>
        <v>0</v>
      </c>
      <c r="BY57" s="95">
        <f>($K57="Bell Curve")*(_xlfn.NORM.DIST(AND(BY$6&gt;=$F57,BY$6&lt;=$H57)*(BY$6-$F57+1),$J57/2,$M57,TRUE)-_xlfn.NORM.DIST(AND(BY$6&gt;=$F57,BY$6&lt;=$H57)*(BX$6-$F57+1),$J57/2,$M57,TRUE))/(1-2*_xlfn.NORM.DIST(0,$J57/2,$M57,TRUE))*$D57+($K57="Steady Growth")*(AND(BY$6&gt;=$F57,BY$6&lt;=$H57)*((BY$6-$F57+1)/($J57*($J57+1)/2)*$D57))+($K57="custom")*CustCF!BS57</f>
        <v>0</v>
      </c>
      <c r="BZ57" s="95">
        <f>($K57="Bell Curve")*(_xlfn.NORM.DIST(AND(BZ$6&gt;=$F57,BZ$6&lt;=$H57)*(BZ$6-$F57+1),$J57/2,$M57,TRUE)-_xlfn.NORM.DIST(AND(BZ$6&gt;=$F57,BZ$6&lt;=$H57)*(BY$6-$F57+1),$J57/2,$M57,TRUE))/(1-2*_xlfn.NORM.DIST(0,$J57/2,$M57,TRUE))*$D57+($K57="Steady Growth")*(AND(BZ$6&gt;=$F57,BZ$6&lt;=$H57)*((BZ$6-$F57+1)/($J57*($J57+1)/2)*$D57))+($K57="custom")*CustCF!BT57</f>
        <v>0</v>
      </c>
      <c r="CA57" s="95">
        <f>($K57="Bell Curve")*(_xlfn.NORM.DIST(AND(CA$6&gt;=$F57,CA$6&lt;=$H57)*(CA$6-$F57+1),$J57/2,$M57,TRUE)-_xlfn.NORM.DIST(AND(CA$6&gt;=$F57,CA$6&lt;=$H57)*(BZ$6-$F57+1),$J57/2,$M57,TRUE))/(1-2*_xlfn.NORM.DIST(0,$J57/2,$M57,TRUE))*$D57+($K57="Steady Growth")*(AND(CA$6&gt;=$F57,CA$6&lt;=$H57)*((CA$6-$F57+1)/($J57*($J57+1)/2)*$D57))+($K57="custom")*CustCF!BU57</f>
        <v>0</v>
      </c>
      <c r="CB57" s="95">
        <f>($K57="Bell Curve")*(_xlfn.NORM.DIST(AND(CB$6&gt;=$F57,CB$6&lt;=$H57)*(CB$6-$F57+1),$J57/2,$M57,TRUE)-_xlfn.NORM.DIST(AND(CB$6&gt;=$F57,CB$6&lt;=$H57)*(CA$6-$F57+1),$J57/2,$M57,TRUE))/(1-2*_xlfn.NORM.DIST(0,$J57/2,$M57,TRUE))*$D57+($K57="Steady Growth")*(AND(CB$6&gt;=$F57,CB$6&lt;=$H57)*((CB$6-$F57+1)/($J57*($J57+1)/2)*$D57))+($K57="custom")*CustCF!BV57</f>
        <v>0</v>
      </c>
      <c r="CC57" s="95">
        <f>($K57="Bell Curve")*(_xlfn.NORM.DIST(AND(CC$6&gt;=$F57,CC$6&lt;=$H57)*(CC$6-$F57+1),$J57/2,$M57,TRUE)-_xlfn.NORM.DIST(AND(CC$6&gt;=$F57,CC$6&lt;=$H57)*(CB$6-$F57+1),$J57/2,$M57,TRUE))/(1-2*_xlfn.NORM.DIST(0,$J57/2,$M57,TRUE))*$D57+($K57="Steady Growth")*(AND(CC$6&gt;=$F57,CC$6&lt;=$H57)*((CC$6-$F57+1)/($J57*($J57+1)/2)*$D57))+($K57="custom")*CustCF!BW57</f>
        <v>0</v>
      </c>
      <c r="CD57" s="95">
        <f>($K57="Bell Curve")*(_xlfn.NORM.DIST(AND(CD$6&gt;=$F57,CD$6&lt;=$H57)*(CD$6-$F57+1),$J57/2,$M57,TRUE)-_xlfn.NORM.DIST(AND(CD$6&gt;=$F57,CD$6&lt;=$H57)*(CC$6-$F57+1),$J57/2,$M57,TRUE))/(1-2*_xlfn.NORM.DIST(0,$J57/2,$M57,TRUE))*$D57+($K57="Steady Growth")*(AND(CD$6&gt;=$F57,CD$6&lt;=$H57)*((CD$6-$F57+1)/($J57*($J57+1)/2)*$D57))+($K57="custom")*CustCF!BX57</f>
        <v>0</v>
      </c>
      <c r="CE57" s="95">
        <f>($K57="Bell Curve")*(_xlfn.NORM.DIST(AND(CE$6&gt;=$F57,CE$6&lt;=$H57)*(CE$6-$F57+1),$J57/2,$M57,TRUE)-_xlfn.NORM.DIST(AND(CE$6&gt;=$F57,CE$6&lt;=$H57)*(CD$6-$F57+1),$J57/2,$M57,TRUE))/(1-2*_xlfn.NORM.DIST(0,$J57/2,$M57,TRUE))*$D57+($K57="Steady Growth")*(AND(CE$6&gt;=$F57,CE$6&lt;=$H57)*((CE$6-$F57+1)/($J57*($J57+1)/2)*$D57))+($K57="custom")*CustCF!BY57</f>
        <v>0</v>
      </c>
      <c r="CF57" s="95">
        <f>($K57="Bell Curve")*(_xlfn.NORM.DIST(AND(CF$6&gt;=$F57,CF$6&lt;=$H57)*(CF$6-$F57+1),$J57/2,$M57,TRUE)-_xlfn.NORM.DIST(AND(CF$6&gt;=$F57,CF$6&lt;=$H57)*(CE$6-$F57+1),$J57/2,$M57,TRUE))/(1-2*_xlfn.NORM.DIST(0,$J57/2,$M57,TRUE))*$D57+($K57="Steady Growth")*(AND(CF$6&gt;=$F57,CF$6&lt;=$H57)*((CF$6-$F57+1)/($J57*($J57+1)/2)*$D57))+($K57="custom")*CustCF!BZ57</f>
        <v>0</v>
      </c>
      <c r="CG57" s="95">
        <f>($K57="Bell Curve")*(_xlfn.NORM.DIST(AND(CG$6&gt;=$F57,CG$6&lt;=$H57)*(CG$6-$F57+1),$J57/2,$M57,TRUE)-_xlfn.NORM.DIST(AND(CG$6&gt;=$F57,CG$6&lt;=$H57)*(CF$6-$F57+1),$J57/2,$M57,TRUE))/(1-2*_xlfn.NORM.DIST(0,$J57/2,$M57,TRUE))*$D57+($K57="Steady Growth")*(AND(CG$6&gt;=$F57,CG$6&lt;=$H57)*((CG$6-$F57+1)/($J57*($J57+1)/2)*$D57))+($K57="custom")*CustCF!CA57</f>
        <v>0</v>
      </c>
      <c r="CH57" s="95">
        <f>($K57="Bell Curve")*(_xlfn.NORM.DIST(AND(CH$6&gt;=$F57,CH$6&lt;=$H57)*(CH$6-$F57+1),$J57/2,$M57,TRUE)-_xlfn.NORM.DIST(AND(CH$6&gt;=$F57,CH$6&lt;=$H57)*(CG$6-$F57+1),$J57/2,$M57,TRUE))/(1-2*_xlfn.NORM.DIST(0,$J57/2,$M57,TRUE))*$D57+($K57="Steady Growth")*(AND(CH$6&gt;=$F57,CH$6&lt;=$H57)*((CH$6-$F57+1)/($J57*($J57+1)/2)*$D57))+($K57="custom")*CustCF!CB57</f>
        <v>0</v>
      </c>
      <c r="CI57" s="95">
        <f>($K57="Bell Curve")*(_xlfn.NORM.DIST(AND(CI$6&gt;=$F57,CI$6&lt;=$H57)*(CI$6-$F57+1),$J57/2,$M57,TRUE)-_xlfn.NORM.DIST(AND(CI$6&gt;=$F57,CI$6&lt;=$H57)*(CH$6-$F57+1),$J57/2,$M57,TRUE))/(1-2*_xlfn.NORM.DIST(0,$J57/2,$M57,TRUE))*$D57+($K57="Steady Growth")*(AND(CI$6&gt;=$F57,CI$6&lt;=$H57)*((CI$6-$F57+1)/($J57*($J57+1)/2)*$D57))+($K57="custom")*CustCF!CC57</f>
        <v>0</v>
      </c>
      <c r="CJ57" s="95">
        <f>($K57="Bell Curve")*(_xlfn.NORM.DIST(AND(CJ$6&gt;=$F57,CJ$6&lt;=$H57)*(CJ$6-$F57+1),$J57/2,$M57,TRUE)-_xlfn.NORM.DIST(AND(CJ$6&gt;=$F57,CJ$6&lt;=$H57)*(CI$6-$F57+1),$J57/2,$M57,TRUE))/(1-2*_xlfn.NORM.DIST(0,$J57/2,$M57,TRUE))*$D57+($K57="Steady Growth")*(AND(CJ$6&gt;=$F57,CJ$6&lt;=$H57)*((CJ$6-$F57+1)/($J57*($J57+1)/2)*$D57))+($K57="custom")*CustCF!CD57</f>
        <v>0</v>
      </c>
      <c r="CK57" s="95">
        <f>($K57="Bell Curve")*(_xlfn.NORM.DIST(AND(CK$6&gt;=$F57,CK$6&lt;=$H57)*(CK$6-$F57+1),$J57/2,$M57,TRUE)-_xlfn.NORM.DIST(AND(CK$6&gt;=$F57,CK$6&lt;=$H57)*(CJ$6-$F57+1),$J57/2,$M57,TRUE))/(1-2*_xlfn.NORM.DIST(0,$J57/2,$M57,TRUE))*$D57+($K57="Steady Growth")*(AND(CK$6&gt;=$F57,CK$6&lt;=$H57)*((CK$6-$F57+1)/($J57*($J57+1)/2)*$D57))+($K57="custom")*CustCF!CE57</f>
        <v>0</v>
      </c>
      <c r="CL57" s="95">
        <f>($K57="Bell Curve")*(_xlfn.NORM.DIST(AND(CL$6&gt;=$F57,CL$6&lt;=$H57)*(CL$6-$F57+1),$J57/2,$M57,TRUE)-_xlfn.NORM.DIST(AND(CL$6&gt;=$F57,CL$6&lt;=$H57)*(CK$6-$F57+1),$J57/2,$M57,TRUE))/(1-2*_xlfn.NORM.DIST(0,$J57/2,$M57,TRUE))*$D57+($K57="Steady Growth")*(AND(CL$6&gt;=$F57,CL$6&lt;=$H57)*((CL$6-$F57+1)/($J57*($J57+1)/2)*$D57))+($K57="custom")*CustCF!CF57</f>
        <v>0</v>
      </c>
      <c r="CM57" s="95">
        <f>($K57="Bell Curve")*(_xlfn.NORM.DIST(AND(CM$6&gt;=$F57,CM$6&lt;=$H57)*(CM$6-$F57+1),$J57/2,$M57,TRUE)-_xlfn.NORM.DIST(AND(CM$6&gt;=$F57,CM$6&lt;=$H57)*(CL$6-$F57+1),$J57/2,$M57,TRUE))/(1-2*_xlfn.NORM.DIST(0,$J57/2,$M57,TRUE))*$D57+($K57="Steady Growth")*(AND(CM$6&gt;=$F57,CM$6&lt;=$H57)*((CM$6-$F57+1)/($J57*($J57+1)/2)*$D57))+($K57="custom")*CustCF!CG57</f>
        <v>0</v>
      </c>
      <c r="CN57" s="95">
        <f>($K57="Bell Curve")*(_xlfn.NORM.DIST(AND(CN$6&gt;=$F57,CN$6&lt;=$H57)*(CN$6-$F57+1),$J57/2,$M57,TRUE)-_xlfn.NORM.DIST(AND(CN$6&gt;=$F57,CN$6&lt;=$H57)*(CM$6-$F57+1),$J57/2,$M57,TRUE))/(1-2*_xlfn.NORM.DIST(0,$J57/2,$M57,TRUE))*$D57+($K57="Steady Growth")*(AND(CN$6&gt;=$F57,CN$6&lt;=$H57)*((CN$6-$F57+1)/($J57*($J57+1)/2)*$D57))+($K57="custom")*CustCF!CH57</f>
        <v>0</v>
      </c>
      <c r="CO57" s="95">
        <f>($K57="Bell Curve")*(_xlfn.NORM.DIST(AND(CO$6&gt;=$F57,CO$6&lt;=$H57)*(CO$6-$F57+1),$J57/2,$M57,TRUE)-_xlfn.NORM.DIST(AND(CO$6&gt;=$F57,CO$6&lt;=$H57)*(CN$6-$F57+1),$J57/2,$M57,TRUE))/(1-2*_xlfn.NORM.DIST(0,$J57/2,$M57,TRUE))*$D57+($K57="Steady Growth")*(AND(CO$6&gt;=$F57,CO$6&lt;=$H57)*((CO$6-$F57+1)/($J57*($J57+1)/2)*$D57))+($K57="custom")*CustCF!CI57</f>
        <v>0</v>
      </c>
      <c r="CP57" s="95">
        <f>($K57="Bell Curve")*(_xlfn.NORM.DIST(AND(CP$6&gt;=$F57,CP$6&lt;=$H57)*(CP$6-$F57+1),$J57/2,$M57,TRUE)-_xlfn.NORM.DIST(AND(CP$6&gt;=$F57,CP$6&lt;=$H57)*(CO$6-$F57+1),$J57/2,$M57,TRUE))/(1-2*_xlfn.NORM.DIST(0,$J57/2,$M57,TRUE))*$D57+($K57="Steady Growth")*(AND(CP$6&gt;=$F57,CP$6&lt;=$H57)*((CP$6-$F57+1)/($J57*($J57+1)/2)*$D57))+($K57="custom")*CustCF!CJ57</f>
        <v>0</v>
      </c>
      <c r="CQ57" s="95">
        <f>($K57="Bell Curve")*(_xlfn.NORM.DIST(AND(CQ$6&gt;=$F57,CQ$6&lt;=$H57)*(CQ$6-$F57+1),$J57/2,$M57,TRUE)-_xlfn.NORM.DIST(AND(CQ$6&gt;=$F57,CQ$6&lt;=$H57)*(CP$6-$F57+1),$J57/2,$M57,TRUE))/(1-2*_xlfn.NORM.DIST(0,$J57/2,$M57,TRUE))*$D57+($K57="Steady Growth")*(AND(CQ$6&gt;=$F57,CQ$6&lt;=$H57)*((CQ$6-$F57+1)/($J57*($J57+1)/2)*$D57))+($K57="custom")*CustCF!CK57</f>
        <v>0</v>
      </c>
      <c r="CR57" s="95">
        <f>($K57="Bell Curve")*(_xlfn.NORM.DIST(AND(CR$6&gt;=$F57,CR$6&lt;=$H57)*(CR$6-$F57+1),$J57/2,$M57,TRUE)-_xlfn.NORM.DIST(AND(CR$6&gt;=$F57,CR$6&lt;=$H57)*(CQ$6-$F57+1),$J57/2,$M57,TRUE))/(1-2*_xlfn.NORM.DIST(0,$J57/2,$M57,TRUE))*$D57+($K57="Steady Growth")*(AND(CR$6&gt;=$F57,CR$6&lt;=$H57)*((CR$6-$F57+1)/($J57*($J57+1)/2)*$D57))+($K57="custom")*CustCF!CL57</f>
        <v>0</v>
      </c>
      <c r="CS57" s="95">
        <f>($K57="Bell Curve")*(_xlfn.NORM.DIST(AND(CS$6&gt;=$F57,CS$6&lt;=$H57)*(CS$6-$F57+1),$J57/2,$M57,TRUE)-_xlfn.NORM.DIST(AND(CS$6&gt;=$F57,CS$6&lt;=$H57)*(CR$6-$F57+1),$J57/2,$M57,TRUE))/(1-2*_xlfn.NORM.DIST(0,$J57/2,$M57,TRUE))*$D57+($K57="Steady Growth")*(AND(CS$6&gt;=$F57,CS$6&lt;=$H57)*((CS$6-$F57+1)/($J57*($J57+1)/2)*$D57))+($K57="custom")*CustCF!CM57</f>
        <v>0</v>
      </c>
      <c r="CT57" s="95">
        <f>($K57="Bell Curve")*(_xlfn.NORM.DIST(AND(CT$6&gt;=$F57,CT$6&lt;=$H57)*(CT$6-$F57+1),$J57/2,$M57,TRUE)-_xlfn.NORM.DIST(AND(CT$6&gt;=$F57,CT$6&lt;=$H57)*(CS$6-$F57+1),$J57/2,$M57,TRUE))/(1-2*_xlfn.NORM.DIST(0,$J57/2,$M57,TRUE))*$D57+($K57="Steady Growth")*(AND(CT$6&gt;=$F57,CT$6&lt;=$H57)*((CT$6-$F57+1)/($J57*($J57+1)/2)*$D57))+($K57="custom")*CustCF!CN57</f>
        <v>0</v>
      </c>
      <c r="CU57" s="95">
        <f>($K57="Bell Curve")*(_xlfn.NORM.DIST(AND(CU$6&gt;=$F57,CU$6&lt;=$H57)*(CU$6-$F57+1),$J57/2,$M57,TRUE)-_xlfn.NORM.DIST(AND(CU$6&gt;=$F57,CU$6&lt;=$H57)*(CT$6-$F57+1),$J57/2,$M57,TRUE))/(1-2*_xlfn.NORM.DIST(0,$J57/2,$M57,TRUE))*$D57+($K57="Steady Growth")*(AND(CU$6&gt;=$F57,CU$6&lt;=$H57)*((CU$6-$F57+1)/($J57*($J57+1)/2)*$D57))+($K57="custom")*CustCF!CO57</f>
        <v>0</v>
      </c>
      <c r="CV57" s="95">
        <f>($K57="Bell Curve")*(_xlfn.NORM.DIST(AND(CV$6&gt;=$F57,CV$6&lt;=$H57)*(CV$6-$F57+1),$J57/2,$M57,TRUE)-_xlfn.NORM.DIST(AND(CV$6&gt;=$F57,CV$6&lt;=$H57)*(CU$6-$F57+1),$J57/2,$M57,TRUE))/(1-2*_xlfn.NORM.DIST(0,$J57/2,$M57,TRUE))*$D57+($K57="Steady Growth")*(AND(CV$6&gt;=$F57,CV$6&lt;=$H57)*((CV$6-$F57+1)/($J57*($J57+1)/2)*$D57))+($K57="custom")*CustCF!CP57</f>
        <v>0</v>
      </c>
      <c r="CW57" s="95">
        <f>($K57="Bell Curve")*(_xlfn.NORM.DIST(AND(CW$6&gt;=$F57,CW$6&lt;=$H57)*(CW$6-$F57+1),$J57/2,$M57,TRUE)-_xlfn.NORM.DIST(AND(CW$6&gt;=$F57,CW$6&lt;=$H57)*(CV$6-$F57+1),$J57/2,$M57,TRUE))/(1-2*_xlfn.NORM.DIST(0,$J57/2,$M57,TRUE))*$D57+($K57="Steady Growth")*(AND(CW$6&gt;=$F57,CW$6&lt;=$H57)*((CW$6-$F57+1)/($J57*($J57+1)/2)*$D57))+($K57="custom")*CustCF!CQ57</f>
        <v>0</v>
      </c>
      <c r="CX57" s="95">
        <f>($K57="Bell Curve")*(_xlfn.NORM.DIST(AND(CX$6&gt;=$F57,CX$6&lt;=$H57)*(CX$6-$F57+1),$J57/2,$M57,TRUE)-_xlfn.NORM.DIST(AND(CX$6&gt;=$F57,CX$6&lt;=$H57)*(CW$6-$F57+1),$J57/2,$M57,TRUE))/(1-2*_xlfn.NORM.DIST(0,$J57/2,$M57,TRUE))*$D57+($K57="Steady Growth")*(AND(CX$6&gt;=$F57,CX$6&lt;=$H57)*((CX$6-$F57+1)/($J57*($J57+1)/2)*$D57))+($K57="custom")*CustCF!CR57</f>
        <v>0</v>
      </c>
      <c r="CY57" s="95">
        <f>($K57="Bell Curve")*(_xlfn.NORM.DIST(AND(CY$6&gt;=$F57,CY$6&lt;=$H57)*(CY$6-$F57+1),$J57/2,$M57,TRUE)-_xlfn.NORM.DIST(AND(CY$6&gt;=$F57,CY$6&lt;=$H57)*(CX$6-$F57+1),$J57/2,$M57,TRUE))/(1-2*_xlfn.NORM.DIST(0,$J57/2,$M57,TRUE))*$D57+($K57="Steady Growth")*(AND(CY$6&gt;=$F57,CY$6&lt;=$H57)*((CY$6-$F57+1)/($J57*($J57+1)/2)*$D57))+($K57="custom")*CustCF!CS57</f>
        <v>0</v>
      </c>
      <c r="CZ57" s="95">
        <f>($K57="Bell Curve")*(_xlfn.NORM.DIST(AND(CZ$6&gt;=$F57,CZ$6&lt;=$H57)*(CZ$6-$F57+1),$J57/2,$M57,TRUE)-_xlfn.NORM.DIST(AND(CZ$6&gt;=$F57,CZ$6&lt;=$H57)*(CY$6-$F57+1),$J57/2,$M57,TRUE))/(1-2*_xlfn.NORM.DIST(0,$J57/2,$M57,TRUE))*$D57+($K57="Steady Growth")*(AND(CZ$6&gt;=$F57,CZ$6&lt;=$H57)*((CZ$6-$F57+1)/($J57*($J57+1)/2)*$D57))+($K57="custom")*CustCF!CT57</f>
        <v>0</v>
      </c>
      <c r="DA57" s="95">
        <f>($K57="Bell Curve")*(_xlfn.NORM.DIST(AND(DA$6&gt;=$F57,DA$6&lt;=$H57)*(DA$6-$F57+1),$J57/2,$M57,TRUE)-_xlfn.NORM.DIST(AND(DA$6&gt;=$F57,DA$6&lt;=$H57)*(CZ$6-$F57+1),$J57/2,$M57,TRUE))/(1-2*_xlfn.NORM.DIST(0,$J57/2,$M57,TRUE))*$D57+($K57="Steady Growth")*(AND(DA$6&gt;=$F57,DA$6&lt;=$H57)*((DA$6-$F57+1)/($J57*($J57+1)/2)*$D57))+($K57="custom")*CustCF!CU57</f>
        <v>0</v>
      </c>
      <c r="DB57" s="95">
        <f>($K57="Bell Curve")*(_xlfn.NORM.DIST(AND(DB$6&gt;=$F57,DB$6&lt;=$H57)*(DB$6-$F57+1),$J57/2,$M57,TRUE)-_xlfn.NORM.DIST(AND(DB$6&gt;=$F57,DB$6&lt;=$H57)*(DA$6-$F57+1),$J57/2,$M57,TRUE))/(1-2*_xlfn.NORM.DIST(0,$J57/2,$M57,TRUE))*$D57+($K57="Steady Growth")*(AND(DB$6&gt;=$F57,DB$6&lt;=$H57)*((DB$6-$F57+1)/($J57*($J57+1)/2)*$D57))+($K57="custom")*CustCF!CV57</f>
        <v>0</v>
      </c>
      <c r="DC57" s="95">
        <f>($K57="Bell Curve")*(_xlfn.NORM.DIST(AND(DC$6&gt;=$F57,DC$6&lt;=$H57)*(DC$6-$F57+1),$J57/2,$M57,TRUE)-_xlfn.NORM.DIST(AND(DC$6&gt;=$F57,DC$6&lt;=$H57)*(DB$6-$F57+1),$J57/2,$M57,TRUE))/(1-2*_xlfn.NORM.DIST(0,$J57/2,$M57,TRUE))*$D57+($K57="Steady Growth")*(AND(DC$6&gt;=$F57,DC$6&lt;=$H57)*((DC$6-$F57+1)/($J57*($J57+1)/2)*$D57))+($K57="custom")*CustCF!CW57</f>
        <v>0</v>
      </c>
      <c r="DD57" s="95">
        <f>($K57="Bell Curve")*(_xlfn.NORM.DIST(AND(DD$6&gt;=$F57,DD$6&lt;=$H57)*(DD$6-$F57+1),$J57/2,$M57,TRUE)-_xlfn.NORM.DIST(AND(DD$6&gt;=$F57,DD$6&lt;=$H57)*(DC$6-$F57+1),$J57/2,$M57,TRUE))/(1-2*_xlfn.NORM.DIST(0,$J57/2,$M57,TRUE))*$D57+($K57="Steady Growth")*(AND(DD$6&gt;=$F57,DD$6&lt;=$H57)*((DD$6-$F57+1)/($J57*($J57+1)/2)*$D57))+($K57="custom")*CustCF!CX57</f>
        <v>0</v>
      </c>
      <c r="DE57" s="95">
        <f>($K57="Bell Curve")*(_xlfn.NORM.DIST(AND(DE$6&gt;=$F57,DE$6&lt;=$H57)*(DE$6-$F57+1),$J57/2,$M57,TRUE)-_xlfn.NORM.DIST(AND(DE$6&gt;=$F57,DE$6&lt;=$H57)*(DD$6-$F57+1),$J57/2,$M57,TRUE))/(1-2*_xlfn.NORM.DIST(0,$J57/2,$M57,TRUE))*$D57+($K57="Steady Growth")*(AND(DE$6&gt;=$F57,DE$6&lt;=$H57)*((DE$6-$F57+1)/($J57*($J57+1)/2)*$D57))+($K57="custom")*CustCF!CY57</f>
        <v>0</v>
      </c>
      <c r="DF57" s="95">
        <f>($K57="Bell Curve")*(_xlfn.NORM.DIST(AND(DF$6&gt;=$F57,DF$6&lt;=$H57)*(DF$6-$F57+1),$J57/2,$M57,TRUE)-_xlfn.NORM.DIST(AND(DF$6&gt;=$F57,DF$6&lt;=$H57)*(DE$6-$F57+1),$J57/2,$M57,TRUE))/(1-2*_xlfn.NORM.DIST(0,$J57/2,$M57,TRUE))*$D57+($K57="Steady Growth")*(AND(DF$6&gt;=$F57,DF$6&lt;=$H57)*((DF$6-$F57+1)/($J57*($J57+1)/2)*$D57))+($K57="custom")*CustCF!CZ57</f>
        <v>0</v>
      </c>
      <c r="DG57" s="95">
        <f>($K57="Bell Curve")*(_xlfn.NORM.DIST(AND(DG$6&gt;=$F57,DG$6&lt;=$H57)*(DG$6-$F57+1),$J57/2,$M57,TRUE)-_xlfn.NORM.DIST(AND(DG$6&gt;=$F57,DG$6&lt;=$H57)*(DF$6-$F57+1),$J57/2,$M57,TRUE))/(1-2*_xlfn.NORM.DIST(0,$J57/2,$M57,TRUE))*$D57+($K57="Steady Growth")*(AND(DG$6&gt;=$F57,DG$6&lt;=$H57)*((DG$6-$F57+1)/($J57*($J57+1)/2)*$D57))+($K57="custom")*CustCF!DA57</f>
        <v>0</v>
      </c>
      <c r="DH57" s="95">
        <f>($K57="Bell Curve")*(_xlfn.NORM.DIST(AND(DH$6&gt;=$F57,DH$6&lt;=$H57)*(DH$6-$F57+1),$J57/2,$M57,TRUE)-_xlfn.NORM.DIST(AND(DH$6&gt;=$F57,DH$6&lt;=$H57)*(DG$6-$F57+1),$J57/2,$M57,TRUE))/(1-2*_xlfn.NORM.DIST(0,$J57/2,$M57,TRUE))*$D57+($K57="Steady Growth")*(AND(DH$6&gt;=$F57,DH$6&lt;=$H57)*((DH$6-$F57+1)/($J57*($J57+1)/2)*$D57))+($K57="custom")*CustCF!DB57</f>
        <v>0</v>
      </c>
      <c r="DI57" s="95">
        <f>($K57="Bell Curve")*(_xlfn.NORM.DIST(AND(DI$6&gt;=$F57,DI$6&lt;=$H57)*(DI$6-$F57+1),$J57/2,$M57,TRUE)-_xlfn.NORM.DIST(AND(DI$6&gt;=$F57,DI$6&lt;=$H57)*(DH$6-$F57+1),$J57/2,$M57,TRUE))/(1-2*_xlfn.NORM.DIST(0,$J57/2,$M57,TRUE))*$D57+($K57="Steady Growth")*(AND(DI$6&gt;=$F57,DI$6&lt;=$H57)*((DI$6-$F57+1)/($J57*($J57+1)/2)*$D57))+($K57="custom")*CustCF!DC57</f>
        <v>0</v>
      </c>
      <c r="DJ57" s="95">
        <f>($K57="Bell Curve")*(_xlfn.NORM.DIST(AND(DJ$6&gt;=$F57,DJ$6&lt;=$H57)*(DJ$6-$F57+1),$J57/2,$M57,TRUE)-_xlfn.NORM.DIST(AND(DJ$6&gt;=$F57,DJ$6&lt;=$H57)*(DI$6-$F57+1),$J57/2,$M57,TRUE))/(1-2*_xlfn.NORM.DIST(0,$J57/2,$M57,TRUE))*$D57+($K57="Steady Growth")*(AND(DJ$6&gt;=$F57,DJ$6&lt;=$H57)*((DJ$6-$F57+1)/($J57*($J57+1)/2)*$D57))+($K57="custom")*CustCF!DD57</f>
        <v>0</v>
      </c>
      <c r="DK57" s="95">
        <f>($K57="Bell Curve")*(_xlfn.NORM.DIST(AND(DK$6&gt;=$F57,DK$6&lt;=$H57)*(DK$6-$F57+1),$J57/2,$M57,TRUE)-_xlfn.NORM.DIST(AND(DK$6&gt;=$F57,DK$6&lt;=$H57)*(DJ$6-$F57+1),$J57/2,$M57,TRUE))/(1-2*_xlfn.NORM.DIST(0,$J57/2,$M57,TRUE))*$D57+($K57="Steady Growth")*(AND(DK$6&gt;=$F57,DK$6&lt;=$H57)*((DK$6-$F57+1)/($J57*($J57+1)/2)*$D57))+($K57="custom")*CustCF!DE57</f>
        <v>0</v>
      </c>
      <c r="DL57" s="95">
        <f>($K57="Bell Curve")*(_xlfn.NORM.DIST(AND(DL$6&gt;=$F57,DL$6&lt;=$H57)*(DL$6-$F57+1),$J57/2,$M57,TRUE)-_xlfn.NORM.DIST(AND(DL$6&gt;=$F57,DL$6&lt;=$H57)*(DK$6-$F57+1),$J57/2,$M57,TRUE))/(1-2*_xlfn.NORM.DIST(0,$J57/2,$M57,TRUE))*$D57+($K57="Steady Growth")*(AND(DL$6&gt;=$F57,DL$6&lt;=$H57)*((DL$6-$F57+1)/($J57*($J57+1)/2)*$D57))+($K57="custom")*CustCF!DF57</f>
        <v>0</v>
      </c>
      <c r="DM57" s="95">
        <f>($K57="Bell Curve")*(_xlfn.NORM.DIST(AND(DM$6&gt;=$F57,DM$6&lt;=$H57)*(DM$6-$F57+1),$J57/2,$M57,TRUE)-_xlfn.NORM.DIST(AND(DM$6&gt;=$F57,DM$6&lt;=$H57)*(DL$6-$F57+1),$J57/2,$M57,TRUE))/(1-2*_xlfn.NORM.DIST(0,$J57/2,$M57,TRUE))*$D57+($K57="Steady Growth")*(AND(DM$6&gt;=$F57,DM$6&lt;=$H57)*((DM$6-$F57+1)/($J57*($J57+1)/2)*$D57))+($K57="custom")*CustCF!DG57</f>
        <v>0</v>
      </c>
      <c r="DN57" s="95">
        <f>($K57="Bell Curve")*(_xlfn.NORM.DIST(AND(DN$6&gt;=$F57,DN$6&lt;=$H57)*(DN$6-$F57+1),$J57/2,$M57,TRUE)-_xlfn.NORM.DIST(AND(DN$6&gt;=$F57,DN$6&lt;=$H57)*(DM$6-$F57+1),$J57/2,$M57,TRUE))/(1-2*_xlfn.NORM.DIST(0,$J57/2,$M57,TRUE))*$D57+($K57="Steady Growth")*(AND(DN$6&gt;=$F57,DN$6&lt;=$H57)*((DN$6-$F57+1)/($J57*($J57+1)/2)*$D57))+($K57="custom")*CustCF!DH57</f>
        <v>0</v>
      </c>
      <c r="DO57" s="95">
        <f>($K57="Bell Curve")*(_xlfn.NORM.DIST(AND(DO$6&gt;=$F57,DO$6&lt;=$H57)*(DO$6-$F57+1),$J57/2,$M57,TRUE)-_xlfn.NORM.DIST(AND(DO$6&gt;=$F57,DO$6&lt;=$H57)*(DN$6-$F57+1),$J57/2,$M57,TRUE))/(1-2*_xlfn.NORM.DIST(0,$J57/2,$M57,TRUE))*$D57+($K57="Steady Growth")*(AND(DO$6&gt;=$F57,DO$6&lt;=$H57)*((DO$6-$F57+1)/($J57*($J57+1)/2)*$D57))+($K57="custom")*CustCF!DI57</f>
        <v>0</v>
      </c>
      <c r="DP57" s="95">
        <f>($K57="Bell Curve")*(_xlfn.NORM.DIST(AND(DP$6&gt;=$F57,DP$6&lt;=$H57)*(DP$6-$F57+1),$J57/2,$M57,TRUE)-_xlfn.NORM.DIST(AND(DP$6&gt;=$F57,DP$6&lt;=$H57)*(DO$6-$F57+1),$J57/2,$M57,TRUE))/(1-2*_xlfn.NORM.DIST(0,$J57/2,$M57,TRUE))*$D57+($K57="Steady Growth")*(AND(DP$6&gt;=$F57,DP$6&lt;=$H57)*((DP$6-$F57+1)/($J57*($J57+1)/2)*$D57))+($K57="custom")*CustCF!DJ57</f>
        <v>0</v>
      </c>
      <c r="DQ57" s="95">
        <f>($K57="Bell Curve")*(_xlfn.NORM.DIST(AND(DQ$6&gt;=$F57,DQ$6&lt;=$H57)*(DQ$6-$F57+1),$J57/2,$M57,TRUE)-_xlfn.NORM.DIST(AND(DQ$6&gt;=$F57,DQ$6&lt;=$H57)*(DP$6-$F57+1),$J57/2,$M57,TRUE))/(1-2*_xlfn.NORM.DIST(0,$J57/2,$M57,TRUE))*$D57+($K57="Steady Growth")*(AND(DQ$6&gt;=$F57,DQ$6&lt;=$H57)*((DQ$6-$F57+1)/($J57*($J57+1)/2)*$D57))+($K57="custom")*CustCF!DK57</f>
        <v>0</v>
      </c>
      <c r="DR57" s="95">
        <f>($K57="Bell Curve")*(_xlfn.NORM.DIST(AND(DR$6&gt;=$F57,DR$6&lt;=$H57)*(DR$6-$F57+1),$J57/2,$M57,TRUE)-_xlfn.NORM.DIST(AND(DR$6&gt;=$F57,DR$6&lt;=$H57)*(DQ$6-$F57+1),$J57/2,$M57,TRUE))/(1-2*_xlfn.NORM.DIST(0,$J57/2,$M57,TRUE))*$D57+($K57="Steady Growth")*(AND(DR$6&gt;=$F57,DR$6&lt;=$H57)*((DR$6-$F57+1)/($J57*($J57+1)/2)*$D57))+($K57="custom")*CustCF!DL57</f>
        <v>0</v>
      </c>
      <c r="DS57" s="95">
        <f>($K57="Bell Curve")*(_xlfn.NORM.DIST(AND(DS$6&gt;=$F57,DS$6&lt;=$H57)*(DS$6-$F57+1),$J57/2,$M57,TRUE)-_xlfn.NORM.DIST(AND(DS$6&gt;=$F57,DS$6&lt;=$H57)*(DR$6-$F57+1),$J57/2,$M57,TRUE))/(1-2*_xlfn.NORM.DIST(0,$J57/2,$M57,TRUE))*$D57+($K57="Steady Growth")*(AND(DS$6&gt;=$F57,DS$6&lt;=$H57)*((DS$6-$F57+1)/($J57*($J57+1)/2)*$D57))+($K57="custom")*CustCF!DM57</f>
        <v>0</v>
      </c>
      <c r="DT57" s="95">
        <f>($K57="Bell Curve")*(_xlfn.NORM.DIST(AND(DT$6&gt;=$F57,DT$6&lt;=$H57)*(DT$6-$F57+1),$J57/2,$M57,TRUE)-_xlfn.NORM.DIST(AND(DT$6&gt;=$F57,DT$6&lt;=$H57)*(DS$6-$F57+1),$J57/2,$M57,TRUE))/(1-2*_xlfn.NORM.DIST(0,$J57/2,$M57,TRUE))*$D57+($K57="Steady Growth")*(AND(DT$6&gt;=$F57,DT$6&lt;=$H57)*((DT$6-$F57+1)/($J57*($J57+1)/2)*$D57))+($K57="custom")*CustCF!DN57</f>
        <v>0</v>
      </c>
      <c r="DU57" s="95">
        <f>($K57="Bell Curve")*(_xlfn.NORM.DIST(AND(DU$6&gt;=$F57,DU$6&lt;=$H57)*(DU$6-$F57+1),$J57/2,$M57,TRUE)-_xlfn.NORM.DIST(AND(DU$6&gt;=$F57,DU$6&lt;=$H57)*(DT$6-$F57+1),$J57/2,$M57,TRUE))/(1-2*_xlfn.NORM.DIST(0,$J57/2,$M57,TRUE))*$D57+($K57="Steady Growth")*(AND(DU$6&gt;=$F57,DU$6&lt;=$H57)*((DU$6-$F57+1)/($J57*($J57+1)/2)*$D57))+($K57="custom")*CustCF!DO57</f>
        <v>0</v>
      </c>
      <c r="DV57" s="95">
        <f>($K57="Bell Curve")*(_xlfn.NORM.DIST(AND(DV$6&gt;=$F57,DV$6&lt;=$H57)*(DV$6-$F57+1),$J57/2,$M57,TRUE)-_xlfn.NORM.DIST(AND(DV$6&gt;=$F57,DV$6&lt;=$H57)*(DU$6-$F57+1),$J57/2,$M57,TRUE))/(1-2*_xlfn.NORM.DIST(0,$J57/2,$M57,TRUE))*$D57+($K57="Steady Growth")*(AND(DV$6&gt;=$F57,DV$6&lt;=$H57)*((DV$6-$F57+1)/($J57*($J57+1)/2)*$D57))+($K57="custom")*CustCF!DP57</f>
        <v>0</v>
      </c>
      <c r="DW57" s="95">
        <f>($K57="Bell Curve")*(_xlfn.NORM.DIST(AND(DW$6&gt;=$F57,DW$6&lt;=$H57)*(DW$6-$F57+1),$J57/2,$M57,TRUE)-_xlfn.NORM.DIST(AND(DW$6&gt;=$F57,DW$6&lt;=$H57)*(DV$6-$F57+1),$J57/2,$M57,TRUE))/(1-2*_xlfn.NORM.DIST(0,$J57/2,$M57,TRUE))*$D57+($K57="Steady Growth")*(AND(DW$6&gt;=$F57,DW$6&lt;=$H57)*((DW$6-$F57+1)/($J57*($J57+1)/2)*$D57))+($K57="custom")*CustCF!DQ57</f>
        <v>0</v>
      </c>
      <c r="DX57" s="95">
        <f>($K57="Bell Curve")*(_xlfn.NORM.DIST(AND(DX$6&gt;=$F57,DX$6&lt;=$H57)*(DX$6-$F57+1),$J57/2,$M57,TRUE)-_xlfn.NORM.DIST(AND(DX$6&gt;=$F57,DX$6&lt;=$H57)*(DW$6-$F57+1),$J57/2,$M57,TRUE))/(1-2*_xlfn.NORM.DIST(0,$J57/2,$M57,TRUE))*$D57+($K57="Steady Growth")*(AND(DX$6&gt;=$F57,DX$6&lt;=$H57)*((DX$6-$F57+1)/($J57*($J57+1)/2)*$D57))+($K57="custom")*CustCF!DR57</f>
        <v>0</v>
      </c>
      <c r="DY57" s="95">
        <f>($K57="Bell Curve")*(_xlfn.NORM.DIST(AND(DY$6&gt;=$F57,DY$6&lt;=$H57)*(DY$6-$F57+1),$J57/2,$M57,TRUE)-_xlfn.NORM.DIST(AND(DY$6&gt;=$F57,DY$6&lt;=$H57)*(DX$6-$F57+1),$J57/2,$M57,TRUE))/(1-2*_xlfn.NORM.DIST(0,$J57/2,$M57,TRUE))*$D57+($K57="Steady Growth")*(AND(DY$6&gt;=$F57,DY$6&lt;=$H57)*((DY$6-$F57+1)/($J57*($J57+1)/2)*$D57))+($K57="custom")*CustCF!DS57</f>
        <v>0</v>
      </c>
      <c r="DZ57" s="95">
        <f>($K57="Bell Curve")*(_xlfn.NORM.DIST(AND(DZ$6&gt;=$F57,DZ$6&lt;=$H57)*(DZ$6-$F57+1),$J57/2,$M57,TRUE)-_xlfn.NORM.DIST(AND(DZ$6&gt;=$F57,DZ$6&lt;=$H57)*(DY$6-$F57+1),$J57/2,$M57,TRUE))/(1-2*_xlfn.NORM.DIST(0,$J57/2,$M57,TRUE))*$D57+($K57="Steady Growth")*(AND(DZ$6&gt;=$F57,DZ$6&lt;=$H57)*((DZ$6-$F57+1)/($J57*($J57+1)/2)*$D57))+($K57="custom")*CustCF!DT57</f>
        <v>0</v>
      </c>
      <c r="EA57" s="95">
        <f>($K57="Bell Curve")*(_xlfn.NORM.DIST(AND(EA$6&gt;=$F57,EA$6&lt;=$H57)*(EA$6-$F57+1),$J57/2,$M57,TRUE)-_xlfn.NORM.DIST(AND(EA$6&gt;=$F57,EA$6&lt;=$H57)*(DZ$6-$F57+1),$J57/2,$M57,TRUE))/(1-2*_xlfn.NORM.DIST(0,$J57/2,$M57,TRUE))*$D57+($K57="Steady Growth")*(AND(EA$6&gt;=$F57,EA$6&lt;=$H57)*((EA$6-$F57+1)/($J57*($J57+1)/2)*$D57))+($K57="custom")*CustCF!DU57</f>
        <v>0</v>
      </c>
      <c r="EB57" s="95">
        <f>($K57="Bell Curve")*(_xlfn.NORM.DIST(AND(EB$6&gt;=$F57,EB$6&lt;=$H57)*(EB$6-$F57+1),$J57/2,$M57,TRUE)-_xlfn.NORM.DIST(AND(EB$6&gt;=$F57,EB$6&lt;=$H57)*(EA$6-$F57+1),$J57/2,$M57,TRUE))/(1-2*_xlfn.NORM.DIST(0,$J57/2,$M57,TRUE))*$D57+($K57="Steady Growth")*(AND(EB$6&gt;=$F57,EB$6&lt;=$H57)*((EB$6-$F57+1)/($J57*($J57+1)/2)*$D57))+($K57="custom")*CustCF!DV57</f>
        <v>0</v>
      </c>
      <c r="EC57" s="95">
        <f>($K57="Bell Curve")*(_xlfn.NORM.DIST(AND(EC$6&gt;=$F57,EC$6&lt;=$H57)*(EC$6-$F57+1),$J57/2,$M57,TRUE)-_xlfn.NORM.DIST(AND(EC$6&gt;=$F57,EC$6&lt;=$H57)*(EB$6-$F57+1),$J57/2,$M57,TRUE))/(1-2*_xlfn.NORM.DIST(0,$J57/2,$M57,TRUE))*$D57+($K57="Steady Growth")*(AND(EC$6&gt;=$F57,EC$6&lt;=$H57)*((EC$6-$F57+1)/($J57*($J57+1)/2)*$D57))+($K57="custom")*CustCF!DW57</f>
        <v>0</v>
      </c>
      <c r="ED57" s="95">
        <f>($K57="Bell Curve")*(_xlfn.NORM.DIST(AND(ED$6&gt;=$F57,ED$6&lt;=$H57)*(ED$6-$F57+1),$J57/2,$M57,TRUE)-_xlfn.NORM.DIST(AND(ED$6&gt;=$F57,ED$6&lt;=$H57)*(EC$6-$F57+1),$J57/2,$M57,TRUE))/(1-2*_xlfn.NORM.DIST(0,$J57/2,$M57,TRUE))*$D57+($K57="Steady Growth")*(AND(ED$6&gt;=$F57,ED$6&lt;=$H57)*((ED$6-$F57+1)/($J57*($J57+1)/2)*$D57))+($K57="custom")*CustCF!DX57</f>
        <v>0</v>
      </c>
      <c r="EE57" s="95">
        <f>($K57="Bell Curve")*(_xlfn.NORM.DIST(AND(EE$6&gt;=$F57,EE$6&lt;=$H57)*(EE$6-$F57+1),$J57/2,$M57,TRUE)-_xlfn.NORM.DIST(AND(EE$6&gt;=$F57,EE$6&lt;=$H57)*(ED$6-$F57+1),$J57/2,$M57,TRUE))/(1-2*_xlfn.NORM.DIST(0,$J57/2,$M57,TRUE))*$D57+($K57="Steady Growth")*(AND(EE$6&gt;=$F57,EE$6&lt;=$H57)*((EE$6-$F57+1)/($J57*($J57+1)/2)*$D57))+($K57="custom")*CustCF!DY57</f>
        <v>0</v>
      </c>
      <c r="EF57" s="95">
        <f>($K57="Bell Curve")*(_xlfn.NORM.DIST(AND(EF$6&gt;=$F57,EF$6&lt;=$H57)*(EF$6-$F57+1),$J57/2,$M57,TRUE)-_xlfn.NORM.DIST(AND(EF$6&gt;=$F57,EF$6&lt;=$H57)*(EE$6-$F57+1),$J57/2,$M57,TRUE))/(1-2*_xlfn.NORM.DIST(0,$J57/2,$M57,TRUE))*$D57+($K57="Steady Growth")*(AND(EF$6&gt;=$F57,EF$6&lt;=$H57)*((EF$6-$F57+1)/($J57*($J57+1)/2)*$D57))+($K57="custom")*CustCF!DZ57</f>
        <v>0</v>
      </c>
      <c r="EG57" s="95">
        <f>($K57="Bell Curve")*(_xlfn.NORM.DIST(AND(EG$6&gt;=$F57,EG$6&lt;=$H57)*(EG$6-$F57+1),$J57/2,$M57,TRUE)-_xlfn.NORM.DIST(AND(EG$6&gt;=$F57,EG$6&lt;=$H57)*(EF$6-$F57+1),$J57/2,$M57,TRUE))/(1-2*_xlfn.NORM.DIST(0,$J57/2,$M57,TRUE))*$D57+($K57="Steady Growth")*(AND(EG$6&gt;=$F57,EG$6&lt;=$H57)*((EG$6-$F57+1)/($J57*($J57+1)/2)*$D57))+($K57="custom")*CustCF!EA57</f>
        <v>0</v>
      </c>
      <c r="EH57" s="95">
        <f>($K57="Bell Curve")*(_xlfn.NORM.DIST(AND(EH$6&gt;=$F57,EH$6&lt;=$H57)*(EH$6-$F57+1),$J57/2,$M57,TRUE)-_xlfn.NORM.DIST(AND(EH$6&gt;=$F57,EH$6&lt;=$H57)*(EG$6-$F57+1),$J57/2,$M57,TRUE))/(1-2*_xlfn.NORM.DIST(0,$J57/2,$M57,TRUE))*$D57+($K57="Steady Growth")*(AND(EH$6&gt;=$F57,EH$6&lt;=$H57)*((EH$6-$F57+1)/($J57*($J57+1)/2)*$D57))+($K57="custom")*CustCF!EB57</f>
        <v>0</v>
      </c>
      <c r="EI57" s="95">
        <f>($K57="Bell Curve")*(_xlfn.NORM.DIST(AND(EI$6&gt;=$F57,EI$6&lt;=$H57)*(EI$6-$F57+1),$J57/2,$M57,TRUE)-_xlfn.NORM.DIST(AND(EI$6&gt;=$F57,EI$6&lt;=$H57)*(EH$6-$F57+1),$J57/2,$M57,TRUE))/(1-2*_xlfn.NORM.DIST(0,$J57/2,$M57,TRUE))*$D57+($K57="Steady Growth")*(AND(EI$6&gt;=$F57,EI$6&lt;=$H57)*((EI$6-$F57+1)/($J57*($J57+1)/2)*$D57))+($K57="custom")*CustCF!EC57</f>
        <v>0</v>
      </c>
      <c r="EJ57" s="95">
        <f>($K57="Bell Curve")*(_xlfn.NORM.DIST(AND(EJ$6&gt;=$F57,EJ$6&lt;=$H57)*(EJ$6-$F57+1),$J57/2,$M57,TRUE)-_xlfn.NORM.DIST(AND(EJ$6&gt;=$F57,EJ$6&lt;=$H57)*(EI$6-$F57+1),$J57/2,$M57,TRUE))/(1-2*_xlfn.NORM.DIST(0,$J57/2,$M57,TRUE))*$D57+($K57="Steady Growth")*(AND(EJ$6&gt;=$F57,EJ$6&lt;=$H57)*((EJ$6-$F57+1)/($J57*($J57+1)/2)*$D57))+($K57="custom")*CustCF!ED57</f>
        <v>0</v>
      </c>
      <c r="EK57" s="95">
        <f>($K57="Bell Curve")*(_xlfn.NORM.DIST(AND(EK$6&gt;=$F57,EK$6&lt;=$H57)*(EK$6-$F57+1),$J57/2,$M57,TRUE)-_xlfn.NORM.DIST(AND(EK$6&gt;=$F57,EK$6&lt;=$H57)*(EJ$6-$F57+1),$J57/2,$M57,TRUE))/(1-2*_xlfn.NORM.DIST(0,$J57/2,$M57,TRUE))*$D57+($K57="Steady Growth")*(AND(EK$6&gt;=$F57,EK$6&lt;=$H57)*((EK$6-$F57+1)/($J57*($J57+1)/2)*$D57))+($K57="custom")*CustCF!EE57</f>
        <v>0</v>
      </c>
      <c r="EL57" s="95">
        <f>($K57="Bell Curve")*(_xlfn.NORM.DIST(AND(EL$6&gt;=$F57,EL$6&lt;=$H57)*(EL$6-$F57+1),$J57/2,$M57,TRUE)-_xlfn.NORM.DIST(AND(EL$6&gt;=$F57,EL$6&lt;=$H57)*(EK$6-$F57+1),$J57/2,$M57,TRUE))/(1-2*_xlfn.NORM.DIST(0,$J57/2,$M57,TRUE))*$D57+($K57="Steady Growth")*(AND(EL$6&gt;=$F57,EL$6&lt;=$H57)*((EL$6-$F57+1)/($J57*($J57+1)/2)*$D57))+($K57="custom")*CustCF!EF57</f>
        <v>0</v>
      </c>
      <c r="EM57" s="95">
        <f>($K57="Bell Curve")*(_xlfn.NORM.DIST(AND(EM$6&gt;=$F57,EM$6&lt;=$H57)*(EM$6-$F57+1),$J57/2,$M57,TRUE)-_xlfn.NORM.DIST(AND(EM$6&gt;=$F57,EM$6&lt;=$H57)*(EL$6-$F57+1),$J57/2,$M57,TRUE))/(1-2*_xlfn.NORM.DIST(0,$J57/2,$M57,TRUE))*$D57+($K57="Steady Growth")*(AND(EM$6&gt;=$F57,EM$6&lt;=$H57)*((EM$6-$F57+1)/($J57*($J57+1)/2)*$D57))+($K57="custom")*CustCF!EG57</f>
        <v>0</v>
      </c>
      <c r="EN57" s="95">
        <f>($K57="Bell Curve")*(_xlfn.NORM.DIST(AND(EN$6&gt;=$F57,EN$6&lt;=$H57)*(EN$6-$F57+1),$J57/2,$M57,TRUE)-_xlfn.NORM.DIST(AND(EN$6&gt;=$F57,EN$6&lt;=$H57)*(EM$6-$F57+1),$J57/2,$M57,TRUE))/(1-2*_xlfn.NORM.DIST(0,$J57/2,$M57,TRUE))*$D57+($K57="Steady Growth")*(AND(EN$6&gt;=$F57,EN$6&lt;=$H57)*((EN$6-$F57+1)/($J57*($J57+1)/2)*$D57))+($K57="custom")*CustCF!EH57</f>
        <v>0</v>
      </c>
      <c r="EO57" s="95">
        <f>($K57="Bell Curve")*(_xlfn.NORM.DIST(AND(EO$6&gt;=$F57,EO$6&lt;=$H57)*(EO$6-$F57+1),$J57/2,$M57,TRUE)-_xlfn.NORM.DIST(AND(EO$6&gt;=$F57,EO$6&lt;=$H57)*(EN$6-$F57+1),$J57/2,$M57,TRUE))/(1-2*_xlfn.NORM.DIST(0,$J57/2,$M57,TRUE))*$D57+($K57="Steady Growth")*(AND(EO$6&gt;=$F57,EO$6&lt;=$H57)*((EO$6-$F57+1)/($J57*($J57+1)/2)*$D57))+($K57="custom")*CustCF!EI57</f>
        <v>0</v>
      </c>
      <c r="EP57" s="95">
        <f>($K57="Bell Curve")*(_xlfn.NORM.DIST(AND(EP$6&gt;=$F57,EP$6&lt;=$H57)*(EP$6-$F57+1),$J57/2,$M57,TRUE)-_xlfn.NORM.DIST(AND(EP$6&gt;=$F57,EP$6&lt;=$H57)*(EO$6-$F57+1),$J57/2,$M57,TRUE))/(1-2*_xlfn.NORM.DIST(0,$J57/2,$M57,TRUE))*$D57+($K57="Steady Growth")*(AND(EP$6&gt;=$F57,EP$6&lt;=$H57)*((EP$6-$F57+1)/($J57*($J57+1)/2)*$D57))+($K57="custom")*CustCF!EJ57</f>
        <v>0</v>
      </c>
      <c r="EQ57" s="95">
        <f>($K57="Bell Curve")*(_xlfn.NORM.DIST(AND(EQ$6&gt;=$F57,EQ$6&lt;=$H57)*(EQ$6-$F57+1),$J57/2,$M57,TRUE)-_xlfn.NORM.DIST(AND(EQ$6&gt;=$F57,EQ$6&lt;=$H57)*(EP$6-$F57+1),$J57/2,$M57,TRUE))/(1-2*_xlfn.NORM.DIST(0,$J57/2,$M57,TRUE))*$D57+($K57="Steady Growth")*(AND(EQ$6&gt;=$F57,EQ$6&lt;=$H57)*((EQ$6-$F57+1)/($J57*($J57+1)/2)*$D57))+($K57="custom")*CustCF!EK57</f>
        <v>0</v>
      </c>
      <c r="ER57" s="95">
        <f>($K57="Bell Curve")*(_xlfn.NORM.DIST(AND(ER$6&gt;=$F57,ER$6&lt;=$H57)*(ER$6-$F57+1),$J57/2,$M57,TRUE)-_xlfn.NORM.DIST(AND(ER$6&gt;=$F57,ER$6&lt;=$H57)*(EQ$6-$F57+1),$J57/2,$M57,TRUE))/(1-2*_xlfn.NORM.DIST(0,$J57/2,$M57,TRUE))*$D57+($K57="Steady Growth")*(AND(ER$6&gt;=$F57,ER$6&lt;=$H57)*((ER$6-$F57+1)/($J57*($J57+1)/2)*$D57))+($K57="custom")*CustCF!EL57</f>
        <v>0</v>
      </c>
      <c r="ES57" s="95">
        <f>($K57="Bell Curve")*(_xlfn.NORM.DIST(AND(ES$6&gt;=$F57,ES$6&lt;=$H57)*(ES$6-$F57+1),$J57/2,$M57,TRUE)-_xlfn.NORM.DIST(AND(ES$6&gt;=$F57,ES$6&lt;=$H57)*(ER$6-$F57+1),$J57/2,$M57,TRUE))/(1-2*_xlfn.NORM.DIST(0,$J57/2,$M57,TRUE))*$D57+($K57="Steady Growth")*(AND(ES$6&gt;=$F57,ES$6&lt;=$H57)*((ES$6-$F57+1)/($J57*($J57+1)/2)*$D57))+($K57="custom")*CustCF!EM57</f>
        <v>0</v>
      </c>
      <c r="ET57" s="95">
        <f>($K57="Bell Curve")*(_xlfn.NORM.DIST(AND(ET$6&gt;=$F57,ET$6&lt;=$H57)*(ET$6-$F57+1),$J57/2,$M57,TRUE)-_xlfn.NORM.DIST(AND(ET$6&gt;=$F57,ET$6&lt;=$H57)*(ES$6-$F57+1),$J57/2,$M57,TRUE))/(1-2*_xlfn.NORM.DIST(0,$J57/2,$M57,TRUE))*$D57+($K57="Steady Growth")*(AND(ET$6&gt;=$F57,ET$6&lt;=$H57)*((ET$6-$F57+1)/($J57*($J57+1)/2)*$D57))+($K57="custom")*CustCF!EN57</f>
        <v>0</v>
      </c>
      <c r="EU57" s="95">
        <f>($K57="Bell Curve")*(_xlfn.NORM.DIST(AND(EU$6&gt;=$F57,EU$6&lt;=$H57)*(EU$6-$F57+1),$J57/2,$M57,TRUE)-_xlfn.NORM.DIST(AND(EU$6&gt;=$F57,EU$6&lt;=$H57)*(ET$6-$F57+1),$J57/2,$M57,TRUE))/(1-2*_xlfn.NORM.DIST(0,$J57/2,$M57,TRUE))*$D57+($K57="Steady Growth")*(AND(EU$6&gt;=$F57,EU$6&lt;=$H57)*((EU$6-$F57+1)/($J57*($J57+1)/2)*$D57))+($K57="custom")*CustCF!EO57</f>
        <v>0</v>
      </c>
      <c r="EV57" s="95">
        <f>($K57="Bell Curve")*(_xlfn.NORM.DIST(AND(EV$6&gt;=$F57,EV$6&lt;=$H57)*(EV$6-$F57+1),$J57/2,$M57,TRUE)-_xlfn.NORM.DIST(AND(EV$6&gt;=$F57,EV$6&lt;=$H57)*(EU$6-$F57+1),$J57/2,$M57,TRUE))/(1-2*_xlfn.NORM.DIST(0,$J57/2,$M57,TRUE))*$D57+($K57="Steady Growth")*(AND(EV$6&gt;=$F57,EV$6&lt;=$H57)*((EV$6-$F57+1)/($J57*($J57+1)/2)*$D57))+($K57="custom")*CustCF!EP57</f>
        <v>0</v>
      </c>
      <c r="EW57" s="95">
        <f>($K57="Bell Curve")*(_xlfn.NORM.DIST(AND(EW$6&gt;=$F57,EW$6&lt;=$H57)*(EW$6-$F57+1),$J57/2,$M57,TRUE)-_xlfn.NORM.DIST(AND(EW$6&gt;=$F57,EW$6&lt;=$H57)*(EV$6-$F57+1),$J57/2,$M57,TRUE))/(1-2*_xlfn.NORM.DIST(0,$J57/2,$M57,TRUE))*$D57+($K57="Steady Growth")*(AND(EW$6&gt;=$F57,EW$6&lt;=$H57)*((EW$6-$F57+1)/($J57*($J57+1)/2)*$D57))+($K57="custom")*CustCF!EQ57</f>
        <v>0</v>
      </c>
      <c r="EX57" s="95">
        <f>($K57="Bell Curve")*(_xlfn.NORM.DIST(AND(EX$6&gt;=$F57,EX$6&lt;=$H57)*(EX$6-$F57+1),$J57/2,$M57,TRUE)-_xlfn.NORM.DIST(AND(EX$6&gt;=$F57,EX$6&lt;=$H57)*(EW$6-$F57+1),$J57/2,$M57,TRUE))/(1-2*_xlfn.NORM.DIST(0,$J57/2,$M57,TRUE))*$D57+($K57="Steady Growth")*(AND(EX$6&gt;=$F57,EX$6&lt;=$H57)*((EX$6-$F57+1)/($J57*($J57+1)/2)*$D57))+($K57="custom")*CustCF!ER57</f>
        <v>0</v>
      </c>
      <c r="EY57" s="95">
        <f>($K57="Bell Curve")*(_xlfn.NORM.DIST(AND(EY$6&gt;=$F57,EY$6&lt;=$H57)*(EY$6-$F57+1),$J57/2,$M57,TRUE)-_xlfn.NORM.DIST(AND(EY$6&gt;=$F57,EY$6&lt;=$H57)*(EX$6-$F57+1),$J57/2,$M57,TRUE))/(1-2*_xlfn.NORM.DIST(0,$J57/2,$M57,TRUE))*$D57+($K57="Steady Growth")*(AND(EY$6&gt;=$F57,EY$6&lt;=$H57)*((EY$6-$F57+1)/($J57*($J57+1)/2)*$D57))+($K57="custom")*CustCF!ES57</f>
        <v>0</v>
      </c>
      <c r="EZ57" s="95">
        <f>($K57="Bell Curve")*(_xlfn.NORM.DIST(AND(EZ$6&gt;=$F57,EZ$6&lt;=$H57)*(EZ$6-$F57+1),$J57/2,$M57,TRUE)-_xlfn.NORM.DIST(AND(EZ$6&gt;=$F57,EZ$6&lt;=$H57)*(EY$6-$F57+1),$J57/2,$M57,TRUE))/(1-2*_xlfn.NORM.DIST(0,$J57/2,$M57,TRUE))*$D57+($K57="Steady Growth")*(AND(EZ$6&gt;=$F57,EZ$6&lt;=$H57)*((EZ$6-$F57+1)/($J57*($J57+1)/2)*$D57))+($K57="custom")*CustCF!ET57</f>
        <v>0</v>
      </c>
      <c r="FA57" s="95">
        <f>($K57="Bell Curve")*(_xlfn.NORM.DIST(AND(FA$6&gt;=$F57,FA$6&lt;=$H57)*(FA$6-$F57+1),$J57/2,$M57,TRUE)-_xlfn.NORM.DIST(AND(FA$6&gt;=$F57,FA$6&lt;=$H57)*(EZ$6-$F57+1),$J57/2,$M57,TRUE))/(1-2*_xlfn.NORM.DIST(0,$J57/2,$M57,TRUE))*$D57+($K57="Steady Growth")*(AND(FA$6&gt;=$F57,FA$6&lt;=$H57)*((FA$6-$F57+1)/($J57*($J57+1)/2)*$D57))+($K57="custom")*CustCF!EU57</f>
        <v>0</v>
      </c>
      <c r="FB57" s="95">
        <f>($K57="Bell Curve")*(_xlfn.NORM.DIST(AND(FB$6&gt;=$F57,FB$6&lt;=$H57)*(FB$6-$F57+1),$J57/2,$M57,TRUE)-_xlfn.NORM.DIST(AND(FB$6&gt;=$F57,FB$6&lt;=$H57)*(FA$6-$F57+1),$J57/2,$M57,TRUE))/(1-2*_xlfn.NORM.DIST(0,$J57/2,$M57,TRUE))*$D57+($K57="Steady Growth")*(AND(FB$6&gt;=$F57,FB$6&lt;=$H57)*((FB$6-$F57+1)/($J57*($J57+1)/2)*$D57))+($K57="custom")*CustCF!EV57</f>
        <v>0</v>
      </c>
      <c r="FC57" s="95">
        <f>($K57="Bell Curve")*(_xlfn.NORM.DIST(AND(FC$6&gt;=$F57,FC$6&lt;=$H57)*(FC$6-$F57+1),$J57/2,$M57,TRUE)-_xlfn.NORM.DIST(AND(FC$6&gt;=$F57,FC$6&lt;=$H57)*(FB$6-$F57+1),$J57/2,$M57,TRUE))/(1-2*_xlfn.NORM.DIST(0,$J57/2,$M57,TRUE))*$D57+($K57="Steady Growth")*(AND(FC$6&gt;=$F57,FC$6&lt;=$H57)*((FC$6-$F57+1)/($J57*($J57+1)/2)*$D57))+($K57="custom")*CustCF!EW57</f>
        <v>0</v>
      </c>
      <c r="FD57" s="95">
        <f>($K57="Bell Curve")*(_xlfn.NORM.DIST(AND(FD$6&gt;=$F57,FD$6&lt;=$H57)*(FD$6-$F57+1),$J57/2,$M57,TRUE)-_xlfn.NORM.DIST(AND(FD$6&gt;=$F57,FD$6&lt;=$H57)*(FC$6-$F57+1),$J57/2,$M57,TRUE))/(1-2*_xlfn.NORM.DIST(0,$J57/2,$M57,TRUE))*$D57+($K57="Steady Growth")*(AND(FD$6&gt;=$F57,FD$6&lt;=$H57)*((FD$6-$F57+1)/($J57*($J57+1)/2)*$D57))+($K57="custom")*CustCF!EX57</f>
        <v>0</v>
      </c>
      <c r="FE57" s="95">
        <f>($K57="Bell Curve")*(_xlfn.NORM.DIST(AND(FE$6&gt;=$F57,FE$6&lt;=$H57)*(FE$6-$F57+1),$J57/2,$M57,TRUE)-_xlfn.NORM.DIST(AND(FE$6&gt;=$F57,FE$6&lt;=$H57)*(FD$6-$F57+1),$J57/2,$M57,TRUE))/(1-2*_xlfn.NORM.DIST(0,$J57/2,$M57,TRUE))*$D57+($K57="Steady Growth")*(AND(FE$6&gt;=$F57,FE$6&lt;=$H57)*((FE$6-$F57+1)/($J57*($J57+1)/2)*$D57))+($K57="custom")*CustCF!EY57</f>
        <v>0</v>
      </c>
      <c r="FF57" s="95">
        <f>($K57="Bell Curve")*(_xlfn.NORM.DIST(AND(FF$6&gt;=$F57,FF$6&lt;=$H57)*(FF$6-$F57+1),$J57/2,$M57,TRUE)-_xlfn.NORM.DIST(AND(FF$6&gt;=$F57,FF$6&lt;=$H57)*(FE$6-$F57+1),$J57/2,$M57,TRUE))/(1-2*_xlfn.NORM.DIST(0,$J57/2,$M57,TRUE))*$D57+($K57="Steady Growth")*(AND(FF$6&gt;=$F57,FF$6&lt;=$H57)*((FF$6-$F57+1)/($J57*($J57+1)/2)*$D57))+($K57="custom")*CustCF!EZ57</f>
        <v>0</v>
      </c>
      <c r="FG57" s="95">
        <f>($K57="Bell Curve")*(_xlfn.NORM.DIST(AND(FG$6&gt;=$F57,FG$6&lt;=$H57)*(FG$6-$F57+1),$J57/2,$M57,TRUE)-_xlfn.NORM.DIST(AND(FG$6&gt;=$F57,FG$6&lt;=$H57)*(FF$6-$F57+1),$J57/2,$M57,TRUE))/(1-2*_xlfn.NORM.DIST(0,$J57/2,$M57,TRUE))*$D57+($K57="Steady Growth")*(AND(FG$6&gt;=$F57,FG$6&lt;=$H57)*((FG$6-$F57+1)/($J57*($J57+1)/2)*$D57))+($K57="custom")*CustCF!FA57</f>
        <v>0</v>
      </c>
      <c r="FH57" s="95">
        <f>($K57="Bell Curve")*(_xlfn.NORM.DIST(AND(FH$6&gt;=$F57,FH$6&lt;=$H57)*(FH$6-$F57+1),$J57/2,$M57,TRUE)-_xlfn.NORM.DIST(AND(FH$6&gt;=$F57,FH$6&lt;=$H57)*(FG$6-$F57+1),$J57/2,$M57,TRUE))/(1-2*_xlfn.NORM.DIST(0,$J57/2,$M57,TRUE))*$D57+($K57="Steady Growth")*(AND(FH$6&gt;=$F57,FH$6&lt;=$H57)*((FH$6-$F57+1)/($J57*($J57+1)/2)*$D57))+($K57="custom")*CustCF!FB57</f>
        <v>0</v>
      </c>
      <c r="FI57" s="95">
        <f>($K57="Bell Curve")*(_xlfn.NORM.DIST(AND(FI$6&gt;=$F57,FI$6&lt;=$H57)*(FI$6-$F57+1),$J57/2,$M57,TRUE)-_xlfn.NORM.DIST(AND(FI$6&gt;=$F57,FI$6&lt;=$H57)*(FH$6-$F57+1),$J57/2,$M57,TRUE))/(1-2*_xlfn.NORM.DIST(0,$J57/2,$M57,TRUE))*$D57+($K57="Steady Growth")*(AND(FI$6&gt;=$F57,FI$6&lt;=$H57)*((FI$6-$F57+1)/($J57*($J57+1)/2)*$D57))+($K57="custom")*CustCF!FC57</f>
        <v>0</v>
      </c>
      <c r="FJ57" s="95">
        <f>($K57="Bell Curve")*(_xlfn.NORM.DIST(AND(FJ$6&gt;=$F57,FJ$6&lt;=$H57)*(FJ$6-$F57+1),$J57/2,$M57,TRUE)-_xlfn.NORM.DIST(AND(FJ$6&gt;=$F57,FJ$6&lt;=$H57)*(FI$6-$F57+1),$J57/2,$M57,TRUE))/(1-2*_xlfn.NORM.DIST(0,$J57/2,$M57,TRUE))*$D57+($K57="Steady Growth")*(AND(FJ$6&gt;=$F57,FJ$6&lt;=$H57)*((FJ$6-$F57+1)/($J57*($J57+1)/2)*$D57))+($K57="custom")*CustCF!FD57</f>
        <v>0</v>
      </c>
      <c r="FK57" s="95">
        <f>($K57="Bell Curve")*(_xlfn.NORM.DIST(AND(FK$6&gt;=$F57,FK$6&lt;=$H57)*(FK$6-$F57+1),$J57/2,$M57,TRUE)-_xlfn.NORM.DIST(AND(FK$6&gt;=$F57,FK$6&lt;=$H57)*(FJ$6-$F57+1),$J57/2,$M57,TRUE))/(1-2*_xlfn.NORM.DIST(0,$J57/2,$M57,TRUE))*$D57+($K57="Steady Growth")*(AND(FK$6&gt;=$F57,FK$6&lt;=$H57)*((FK$6-$F57+1)/($J57*($J57+1)/2)*$D57))+($K57="custom")*CustCF!FE57</f>
        <v>0</v>
      </c>
      <c r="FL57" s="95">
        <f>($K57="Bell Curve")*(_xlfn.NORM.DIST(AND(FL$6&gt;=$F57,FL$6&lt;=$H57)*(FL$6-$F57+1),$J57/2,$M57,TRUE)-_xlfn.NORM.DIST(AND(FL$6&gt;=$F57,FL$6&lt;=$H57)*(FK$6-$F57+1),$J57/2,$M57,TRUE))/(1-2*_xlfn.NORM.DIST(0,$J57/2,$M57,TRUE))*$D57+($K57="Steady Growth")*(AND(FL$6&gt;=$F57,FL$6&lt;=$H57)*((FL$6-$F57+1)/($J57*($J57+1)/2)*$D57))+($K57="custom")*CustCF!FF57</f>
        <v>0</v>
      </c>
      <c r="FM57" s="95">
        <f>($K57="Bell Curve")*(_xlfn.NORM.DIST(AND(FM$6&gt;=$F57,FM$6&lt;=$H57)*(FM$6-$F57+1),$J57/2,$M57,TRUE)-_xlfn.NORM.DIST(AND(FM$6&gt;=$F57,FM$6&lt;=$H57)*(FL$6-$F57+1),$J57/2,$M57,TRUE))/(1-2*_xlfn.NORM.DIST(0,$J57/2,$M57,TRUE))*$D57+($K57="Steady Growth")*(AND(FM$6&gt;=$F57,FM$6&lt;=$H57)*((FM$6-$F57+1)/($J57*($J57+1)/2)*$D57))+($K57="custom")*CustCF!FG57</f>
        <v>0</v>
      </c>
      <c r="FN57" s="95">
        <f>($K57="Bell Curve")*(_xlfn.NORM.DIST(AND(FN$6&gt;=$F57,FN$6&lt;=$H57)*(FN$6-$F57+1),$J57/2,$M57,TRUE)-_xlfn.NORM.DIST(AND(FN$6&gt;=$F57,FN$6&lt;=$H57)*(FM$6-$F57+1),$J57/2,$M57,TRUE))/(1-2*_xlfn.NORM.DIST(0,$J57/2,$M57,TRUE))*$D57+($K57="Steady Growth")*(AND(FN$6&gt;=$F57,FN$6&lt;=$H57)*((FN$6-$F57+1)/($J57*($J57+1)/2)*$D57))+($K57="custom")*CustCF!FH57</f>
        <v>0</v>
      </c>
      <c r="FO57" s="95">
        <f>($K57="Bell Curve")*(_xlfn.NORM.DIST(AND(FO$6&gt;=$F57,FO$6&lt;=$H57)*(FO$6-$F57+1),$J57/2,$M57,TRUE)-_xlfn.NORM.DIST(AND(FO$6&gt;=$F57,FO$6&lt;=$H57)*(FN$6-$F57+1),$J57/2,$M57,TRUE))/(1-2*_xlfn.NORM.DIST(0,$J57/2,$M57,TRUE))*$D57+($K57="Steady Growth")*(AND(FO$6&gt;=$F57,FO$6&lt;=$H57)*((FO$6-$F57+1)/($J57*($J57+1)/2)*$D57))+($K57="custom")*CustCF!FI57</f>
        <v>0</v>
      </c>
      <c r="FP57" s="95">
        <f>($K57="Bell Curve")*(_xlfn.NORM.DIST(AND(FP$6&gt;=$F57,FP$6&lt;=$H57)*(FP$6-$F57+1),$J57/2,$M57,TRUE)-_xlfn.NORM.DIST(AND(FP$6&gt;=$F57,FP$6&lt;=$H57)*(FO$6-$F57+1),$J57/2,$M57,TRUE))/(1-2*_xlfn.NORM.DIST(0,$J57/2,$M57,TRUE))*$D57+($K57="Steady Growth")*(AND(FP$6&gt;=$F57,FP$6&lt;=$H57)*((FP$6-$F57+1)/($J57*($J57+1)/2)*$D57))+($K57="custom")*CustCF!FJ57</f>
        <v>0</v>
      </c>
      <c r="FQ57" s="95">
        <f>($K57="Bell Curve")*(_xlfn.NORM.DIST(AND(FQ$6&gt;=$F57,FQ$6&lt;=$H57)*(FQ$6-$F57+1),$J57/2,$M57,TRUE)-_xlfn.NORM.DIST(AND(FQ$6&gt;=$F57,FQ$6&lt;=$H57)*(FP$6-$F57+1),$J57/2,$M57,TRUE))/(1-2*_xlfn.NORM.DIST(0,$J57/2,$M57,TRUE))*$D57+($K57="Steady Growth")*(AND(FQ$6&gt;=$F57,FQ$6&lt;=$H57)*((FQ$6-$F57+1)/($J57*($J57+1)/2)*$D57))+($K57="custom")*CustCF!FK57</f>
        <v>0</v>
      </c>
      <c r="FR57" s="95">
        <f>($K57="Bell Curve")*(_xlfn.NORM.DIST(AND(FR$6&gt;=$F57,FR$6&lt;=$H57)*(FR$6-$F57+1),$J57/2,$M57,TRUE)-_xlfn.NORM.DIST(AND(FR$6&gt;=$F57,FR$6&lt;=$H57)*(FQ$6-$F57+1),$J57/2,$M57,TRUE))/(1-2*_xlfn.NORM.DIST(0,$J57/2,$M57,TRUE))*$D57+($K57="Steady Growth")*(AND(FR$6&gt;=$F57,FR$6&lt;=$H57)*((FR$6-$F57+1)/($J57*($J57+1)/2)*$D57))+($K57="custom")*CustCF!FL57</f>
        <v>0</v>
      </c>
      <c r="FS57" s="95">
        <f>($K57="Bell Curve")*(_xlfn.NORM.DIST(AND(FS$6&gt;=$F57,FS$6&lt;=$H57)*(FS$6-$F57+1),$J57/2,$M57,TRUE)-_xlfn.NORM.DIST(AND(FS$6&gt;=$F57,FS$6&lt;=$H57)*(FR$6-$F57+1),$J57/2,$M57,TRUE))/(1-2*_xlfn.NORM.DIST(0,$J57/2,$M57,TRUE))*$D57+($K57="Steady Growth")*(AND(FS$6&gt;=$F57,FS$6&lt;=$H57)*((FS$6-$F57+1)/($J57*($J57+1)/2)*$D57))+($K57="custom")*CustCF!FM57</f>
        <v>0</v>
      </c>
      <c r="FT57" s="95">
        <f>($K57="Bell Curve")*(_xlfn.NORM.DIST(AND(FT$6&gt;=$F57,FT$6&lt;=$H57)*(FT$6-$F57+1),$J57/2,$M57,TRUE)-_xlfn.NORM.DIST(AND(FT$6&gt;=$F57,FT$6&lt;=$H57)*(FS$6-$F57+1),$J57/2,$M57,TRUE))/(1-2*_xlfn.NORM.DIST(0,$J57/2,$M57,TRUE))*$D57+($K57="Steady Growth")*(AND(FT$6&gt;=$F57,FT$6&lt;=$H57)*((FT$6-$F57+1)/($J57*($J57+1)/2)*$D57))+($K57="custom")*CustCF!FN57</f>
        <v>0</v>
      </c>
      <c r="FU57" s="95">
        <f>($K57="Bell Curve")*(_xlfn.NORM.DIST(AND(FU$6&gt;=$F57,FU$6&lt;=$H57)*(FU$6-$F57+1),$J57/2,$M57,TRUE)-_xlfn.NORM.DIST(AND(FU$6&gt;=$F57,FU$6&lt;=$H57)*(FT$6-$F57+1),$J57/2,$M57,TRUE))/(1-2*_xlfn.NORM.DIST(0,$J57/2,$M57,TRUE))*$D57+($K57="Steady Growth")*(AND(FU$6&gt;=$F57,FU$6&lt;=$H57)*((FU$6-$F57+1)/($J57*($J57+1)/2)*$D57))+($K57="custom")*CustCF!FO57</f>
        <v>0</v>
      </c>
      <c r="FV57" s="95">
        <f>($K57="Bell Curve")*(_xlfn.NORM.DIST(AND(FV$6&gt;=$F57,FV$6&lt;=$H57)*(FV$6-$F57+1),$J57/2,$M57,TRUE)-_xlfn.NORM.DIST(AND(FV$6&gt;=$F57,FV$6&lt;=$H57)*(FU$6-$F57+1),$J57/2,$M57,TRUE))/(1-2*_xlfn.NORM.DIST(0,$J57/2,$M57,TRUE))*$D57+($K57="Steady Growth")*(AND(FV$6&gt;=$F57,FV$6&lt;=$H57)*((FV$6-$F57+1)/($J57*($J57+1)/2)*$D57))+($K57="custom")*CustCF!FP57</f>
        <v>0</v>
      </c>
      <c r="FW57" s="95">
        <f>($K57="Bell Curve")*(_xlfn.NORM.DIST(AND(FW$6&gt;=$F57,FW$6&lt;=$H57)*(FW$6-$F57+1),$J57/2,$M57,TRUE)-_xlfn.NORM.DIST(AND(FW$6&gt;=$F57,FW$6&lt;=$H57)*(FV$6-$F57+1),$J57/2,$M57,TRUE))/(1-2*_xlfn.NORM.DIST(0,$J57/2,$M57,TRUE))*$D57+($K57="Steady Growth")*(AND(FW$6&gt;=$F57,FW$6&lt;=$H57)*((FW$6-$F57+1)/($J57*($J57+1)/2)*$D57))+($K57="custom")*CustCF!FQ57</f>
        <v>0</v>
      </c>
      <c r="FX57" s="95">
        <f>($K57="Bell Curve")*(_xlfn.NORM.DIST(AND(FX$6&gt;=$F57,FX$6&lt;=$H57)*(FX$6-$F57+1),$J57/2,$M57,TRUE)-_xlfn.NORM.DIST(AND(FX$6&gt;=$F57,FX$6&lt;=$H57)*(FW$6-$F57+1),$J57/2,$M57,TRUE))/(1-2*_xlfn.NORM.DIST(0,$J57/2,$M57,TRUE))*$D57+($K57="Steady Growth")*(AND(FX$6&gt;=$F57,FX$6&lt;=$H57)*((FX$6-$F57+1)/($J57*($J57+1)/2)*$D57))+($K57="custom")*CustCF!FR57</f>
        <v>0</v>
      </c>
      <c r="FY57" s="95">
        <f>($K57="Bell Curve")*(_xlfn.NORM.DIST(AND(FY$6&gt;=$F57,FY$6&lt;=$H57)*(FY$6-$F57+1),$J57/2,$M57,TRUE)-_xlfn.NORM.DIST(AND(FY$6&gt;=$F57,FY$6&lt;=$H57)*(FX$6-$F57+1),$J57/2,$M57,TRUE))/(1-2*_xlfn.NORM.DIST(0,$J57/2,$M57,TRUE))*$D57+($K57="Steady Growth")*(AND(FY$6&gt;=$F57,FY$6&lt;=$H57)*((FY$6-$F57+1)/($J57*($J57+1)/2)*$D57))+($K57="custom")*CustCF!FS57</f>
        <v>0</v>
      </c>
      <c r="FZ57" s="95">
        <f>($K57="Bell Curve")*(_xlfn.NORM.DIST(AND(FZ$6&gt;=$F57,FZ$6&lt;=$H57)*(FZ$6-$F57+1),$J57/2,$M57,TRUE)-_xlfn.NORM.DIST(AND(FZ$6&gt;=$F57,FZ$6&lt;=$H57)*(FY$6-$F57+1),$J57/2,$M57,TRUE))/(1-2*_xlfn.NORM.DIST(0,$J57/2,$M57,TRUE))*$D57+($K57="Steady Growth")*(AND(FZ$6&gt;=$F57,FZ$6&lt;=$H57)*((FZ$6-$F57+1)/($J57*($J57+1)/2)*$D57))+($K57="custom")*CustCF!FT57</f>
        <v>0</v>
      </c>
      <c r="GA57" s="95">
        <f>($K57="Bell Curve")*(_xlfn.NORM.DIST(AND(GA$6&gt;=$F57,GA$6&lt;=$H57)*(GA$6-$F57+1),$J57/2,$M57,TRUE)-_xlfn.NORM.DIST(AND(GA$6&gt;=$F57,GA$6&lt;=$H57)*(FZ$6-$F57+1),$J57/2,$M57,TRUE))/(1-2*_xlfn.NORM.DIST(0,$J57/2,$M57,TRUE))*$D57+($K57="Steady Growth")*(AND(GA$6&gt;=$F57,GA$6&lt;=$H57)*((GA$6-$F57+1)/($J57*($J57+1)/2)*$D57))+($K57="custom")*CustCF!FU57</f>
        <v>0</v>
      </c>
      <c r="GB57" s="95">
        <f>($K57="Bell Curve")*(_xlfn.NORM.DIST(AND(GB$6&gt;=$F57,GB$6&lt;=$H57)*(GB$6-$F57+1),$J57/2,$M57,TRUE)-_xlfn.NORM.DIST(AND(GB$6&gt;=$F57,GB$6&lt;=$H57)*(GA$6-$F57+1),$J57/2,$M57,TRUE))/(1-2*_xlfn.NORM.DIST(0,$J57/2,$M57,TRUE))*$D57+($K57="Steady Growth")*(AND(GB$6&gt;=$F57,GB$6&lt;=$H57)*((GB$6-$F57+1)/($J57*($J57+1)/2)*$D57))+($K57="custom")*CustCF!FV57</f>
        <v>0</v>
      </c>
      <c r="GC57" s="95">
        <f>($K57="Bell Curve")*(_xlfn.NORM.DIST(AND(GC$6&gt;=$F57,GC$6&lt;=$H57)*(GC$6-$F57+1),$J57/2,$M57,TRUE)-_xlfn.NORM.DIST(AND(GC$6&gt;=$F57,GC$6&lt;=$H57)*(GB$6-$F57+1),$J57/2,$M57,TRUE))/(1-2*_xlfn.NORM.DIST(0,$J57/2,$M57,TRUE))*$D57+($K57="Steady Growth")*(AND(GC$6&gt;=$F57,GC$6&lt;=$H57)*((GC$6-$F57+1)/($J57*($J57+1)/2)*$D57))+($K57="custom")*CustCF!FW57</f>
        <v>0</v>
      </c>
      <c r="GD57" s="95">
        <f>($K57="Bell Curve")*(_xlfn.NORM.DIST(AND(GD$6&gt;=$F57,GD$6&lt;=$H57)*(GD$6-$F57+1),$J57/2,$M57,TRUE)-_xlfn.NORM.DIST(AND(GD$6&gt;=$F57,GD$6&lt;=$H57)*(GC$6-$F57+1),$J57/2,$M57,TRUE))/(1-2*_xlfn.NORM.DIST(0,$J57/2,$M57,TRUE))*$D57+($K57="Steady Growth")*(AND(GD$6&gt;=$F57,GD$6&lt;=$H57)*((GD$6-$F57+1)/($J57*($J57+1)/2)*$D57))+($K57="custom")*CustCF!FX57</f>
        <v>0</v>
      </c>
      <c r="GE57" s="95">
        <f>($K57="Bell Curve")*(_xlfn.NORM.DIST(AND(GE$6&gt;=$F57,GE$6&lt;=$H57)*(GE$6-$F57+1),$J57/2,$M57,TRUE)-_xlfn.NORM.DIST(AND(GE$6&gt;=$F57,GE$6&lt;=$H57)*(GD$6-$F57+1),$J57/2,$M57,TRUE))/(1-2*_xlfn.NORM.DIST(0,$J57/2,$M57,TRUE))*$D57+($K57="Steady Growth")*(AND(GE$6&gt;=$F57,GE$6&lt;=$H57)*((GE$6-$F57+1)/($J57*($J57+1)/2)*$D57))+($K57="custom")*CustCF!FY57</f>
        <v>0</v>
      </c>
      <c r="GF57" s="95">
        <f>($K57="Bell Curve")*(_xlfn.NORM.DIST(AND(GF$6&gt;=$F57,GF$6&lt;=$H57)*(GF$6-$F57+1),$J57/2,$M57,TRUE)-_xlfn.NORM.DIST(AND(GF$6&gt;=$F57,GF$6&lt;=$H57)*(GE$6-$F57+1),$J57/2,$M57,TRUE))/(1-2*_xlfn.NORM.DIST(0,$J57/2,$M57,TRUE))*$D57+($K57="Steady Growth")*(AND(GF$6&gt;=$F57,GF$6&lt;=$H57)*((GF$6-$F57+1)/($J57*($J57+1)/2)*$D57))+($K57="custom")*CustCF!FZ57</f>
        <v>0</v>
      </c>
      <c r="GG57" s="95">
        <f>($K57="Bell Curve")*(_xlfn.NORM.DIST(AND(GG$6&gt;=$F57,GG$6&lt;=$H57)*(GG$6-$F57+1),$J57/2,$M57,TRUE)-_xlfn.NORM.DIST(AND(GG$6&gt;=$F57,GG$6&lt;=$H57)*(GF$6-$F57+1),$J57/2,$M57,TRUE))/(1-2*_xlfn.NORM.DIST(0,$J57/2,$M57,TRUE))*$D57+($K57="Steady Growth")*(AND(GG$6&gt;=$F57,GG$6&lt;=$H57)*((GG$6-$F57+1)/($J57*($J57+1)/2)*$D57))+($K57="custom")*CustCF!GA57</f>
        <v>0</v>
      </c>
      <c r="GH57" s="95">
        <f>($K57="Bell Curve")*(_xlfn.NORM.DIST(AND(GH$6&gt;=$F57,GH$6&lt;=$H57)*(GH$6-$F57+1),$J57/2,$M57,TRUE)-_xlfn.NORM.DIST(AND(GH$6&gt;=$F57,GH$6&lt;=$H57)*(GG$6-$F57+1),$J57/2,$M57,TRUE))/(1-2*_xlfn.NORM.DIST(0,$J57/2,$M57,TRUE))*$D57+($K57="Steady Growth")*(AND(GH$6&gt;=$F57,GH$6&lt;=$H57)*((GH$6-$F57+1)/($J57*($J57+1)/2)*$D57))+($K57="custom")*CustCF!GB57</f>
        <v>0</v>
      </c>
      <c r="GI57" s="95">
        <f>($K57="Bell Curve")*(_xlfn.NORM.DIST(AND(GI$6&gt;=$F57,GI$6&lt;=$H57)*(GI$6-$F57+1),$J57/2,$M57,TRUE)-_xlfn.NORM.DIST(AND(GI$6&gt;=$F57,GI$6&lt;=$H57)*(GH$6-$F57+1),$J57/2,$M57,TRUE))/(1-2*_xlfn.NORM.DIST(0,$J57/2,$M57,TRUE))*$D57+($K57="Steady Growth")*(AND(GI$6&gt;=$F57,GI$6&lt;=$H57)*((GI$6-$F57+1)/($J57*($J57+1)/2)*$D57))+($K57="custom")*CustCF!GC57</f>
        <v>0</v>
      </c>
      <c r="GJ57" s="95">
        <f>($K57="Bell Curve")*(_xlfn.NORM.DIST(AND(GJ$6&gt;=$F57,GJ$6&lt;=$H57)*(GJ$6-$F57+1),$J57/2,$M57,TRUE)-_xlfn.NORM.DIST(AND(GJ$6&gt;=$F57,GJ$6&lt;=$H57)*(GI$6-$F57+1),$J57/2,$M57,TRUE))/(1-2*_xlfn.NORM.DIST(0,$J57/2,$M57,TRUE))*$D57+($K57="Steady Growth")*(AND(GJ$6&gt;=$F57,GJ$6&lt;=$H57)*((GJ$6-$F57+1)/($J57*($J57+1)/2)*$D57))+($K57="custom")*CustCF!GD57</f>
        <v>0</v>
      </c>
      <c r="GK57" s="95">
        <f>($K57="Bell Curve")*(_xlfn.NORM.DIST(AND(GK$6&gt;=$F57,GK$6&lt;=$H57)*(GK$6-$F57+1),$J57/2,$M57,TRUE)-_xlfn.NORM.DIST(AND(GK$6&gt;=$F57,GK$6&lt;=$H57)*(GJ$6-$F57+1),$J57/2,$M57,TRUE))/(1-2*_xlfn.NORM.DIST(0,$J57/2,$M57,TRUE))*$D57+($K57="Steady Growth")*(AND(GK$6&gt;=$F57,GK$6&lt;=$H57)*((GK$6-$F57+1)/($J57*($J57+1)/2)*$D57))+($K57="custom")*CustCF!GE57</f>
        <v>0</v>
      </c>
      <c r="GL57" s="95">
        <f>($K57="Bell Curve")*(_xlfn.NORM.DIST(AND(GL$6&gt;=$F57,GL$6&lt;=$H57)*(GL$6-$F57+1),$J57/2,$M57,TRUE)-_xlfn.NORM.DIST(AND(GL$6&gt;=$F57,GL$6&lt;=$H57)*(GK$6-$F57+1),$J57/2,$M57,TRUE))/(1-2*_xlfn.NORM.DIST(0,$J57/2,$M57,TRUE))*$D57+($K57="Steady Growth")*(AND(GL$6&gt;=$F57,GL$6&lt;=$H57)*((GL$6-$F57+1)/($J57*($J57+1)/2)*$D57))+($K57="custom")*CustCF!GF57</f>
        <v>0</v>
      </c>
      <c r="GM57" s="95">
        <f>($K57="Bell Curve")*(_xlfn.NORM.DIST(AND(GM$6&gt;=$F57,GM$6&lt;=$H57)*(GM$6-$F57+1),$J57/2,$M57,TRUE)-_xlfn.NORM.DIST(AND(GM$6&gt;=$F57,GM$6&lt;=$H57)*(GL$6-$F57+1),$J57/2,$M57,TRUE))/(1-2*_xlfn.NORM.DIST(0,$J57/2,$M57,TRUE))*$D57+($K57="Steady Growth")*(AND(GM$6&gt;=$F57,GM$6&lt;=$H57)*((GM$6-$F57+1)/($J57*($J57+1)/2)*$D57))+($K57="custom")*CustCF!GG57</f>
        <v>0</v>
      </c>
      <c r="GN57" s="268">
        <f>($K57="Bell Curve")*(_xlfn.NORM.DIST(AND(GN$6&gt;=$F57,GN$6&lt;=$H57)*(GN$6-$F57+1),$J57/2,$M57,TRUE)-_xlfn.NORM.DIST(AND(GN$6&gt;=$F57,GN$6&lt;=$H57)*(GM$6-$F57+1),$J57/2,$M57,TRUE))/(1-2*_xlfn.NORM.DIST(0,$J57/2,$M57,TRUE))*$D57+($K57="Steady Growth")*(AND(GN$6&gt;=$F57,GN$6&lt;=$H57)*((GN$6-$F57+1)/($J57*($J57+1)/2)*$D57))+($K57="custom")*CustCF!GH57</f>
        <v>0</v>
      </c>
      <c r="GO57" s="1"/>
      <c r="GP57" s="67"/>
    </row>
    <row r="58" spans="1:198" customFormat="1" hidden="1" outlineLevel="1" x14ac:dyDescent="0.75">
      <c r="A58" s="1"/>
      <c r="B58" s="1"/>
      <c r="C58" s="262">
        <f>Budget!T33</f>
        <v>0</v>
      </c>
      <c r="D58" s="19">
        <f>Budget!U33</f>
        <v>0</v>
      </c>
      <c r="E58" s="19" t="str">
        <f t="shared" si="33"/>
        <v/>
      </c>
      <c r="F58" s="263">
        <v>0</v>
      </c>
      <c r="G58" s="257">
        <f>IF(L58="custom",CustCF!F58,INDEX($P$8:$GN$8,MATCH(F58,$P$6:$GN$6,0)))</f>
        <v>46053</v>
      </c>
      <c r="H58" s="263">
        <v>0</v>
      </c>
      <c r="I58" s="257">
        <f>IF(L58="custom",CustCF!G58,INDEX($P$8:$GN$8,MATCH(H58,$P$6:$GN$6,0)))</f>
        <v>46053</v>
      </c>
      <c r="J58" s="260">
        <f t="shared" si="34"/>
        <v>1</v>
      </c>
      <c r="K58" s="265" t="s">
        <v>116</v>
      </c>
      <c r="L58" s="266" t="s">
        <v>141</v>
      </c>
      <c r="M58" s="267">
        <f t="shared" si="35"/>
        <v>9</v>
      </c>
      <c r="N58" s="18">
        <f t="shared" si="26"/>
        <v>0</v>
      </c>
      <c r="O58" s="1372">
        <f t="shared" si="16"/>
        <v>0</v>
      </c>
      <c r="P58" s="95">
        <f>($K58="Bell Curve")*(_xlfn.NORM.DIST(AND(P$6&gt;=$F58,P$6&lt;=$H58)*(P$6-$F58+1),$J58/2,$M58,TRUE)-_xlfn.NORM.DIST(AND(P$6&gt;=$F58,P$6&lt;=$H58)*(O$6-$F58+1),$J58/2,$M58,TRUE))/(1-2*_xlfn.NORM.DIST(0,$J58/2,$M58,TRUE))*$D58+($K58="Steady Growth")*(AND(P$6&gt;=$F58,P$6&lt;=$H58)*((P$6-$F58+1)/($J58*($J58+1)/2)*$D58))+($K58="custom")*CustCF!J58</f>
        <v>0</v>
      </c>
      <c r="Q58" s="95">
        <f>($K58="Bell Curve")*(_xlfn.NORM.DIST(AND(Q$6&gt;=$F58,Q$6&lt;=$H58)*(Q$6-$F58+1),$J58/2,$M58,TRUE)-_xlfn.NORM.DIST(AND(Q$6&gt;=$F58,Q$6&lt;=$H58)*(P$6-$F58+1),$J58/2,$M58,TRUE))/(1-2*_xlfn.NORM.DIST(0,$J58/2,$M58,TRUE))*$D58+($K58="Steady Growth")*(AND(Q$6&gt;=$F58,Q$6&lt;=$H58)*((Q$6-$F58+1)/($J58*($J58+1)/2)*$D58))+($K58="custom")*CustCF!K58</f>
        <v>0</v>
      </c>
      <c r="R58" s="95">
        <f>($K58="Bell Curve")*(_xlfn.NORM.DIST(AND(R$6&gt;=$F58,R$6&lt;=$H58)*(R$6-$F58+1),$J58/2,$M58,TRUE)-_xlfn.NORM.DIST(AND(R$6&gt;=$F58,R$6&lt;=$H58)*(Q$6-$F58+1),$J58/2,$M58,TRUE))/(1-2*_xlfn.NORM.DIST(0,$J58/2,$M58,TRUE))*$D58+($K58="Steady Growth")*(AND(R$6&gt;=$F58,R$6&lt;=$H58)*((R$6-$F58+1)/($J58*($J58+1)/2)*$D58))+($K58="custom")*CustCF!L58</f>
        <v>0</v>
      </c>
      <c r="S58" s="95">
        <f>($K58="Bell Curve")*(_xlfn.NORM.DIST(AND(S$6&gt;=$F58,S$6&lt;=$H58)*(S$6-$F58+1),$J58/2,$M58,TRUE)-_xlfn.NORM.DIST(AND(S$6&gt;=$F58,S$6&lt;=$H58)*(R$6-$F58+1),$J58/2,$M58,TRUE))/(1-2*_xlfn.NORM.DIST(0,$J58/2,$M58,TRUE))*$D58+($K58="Steady Growth")*(AND(S$6&gt;=$F58,S$6&lt;=$H58)*((S$6-$F58+1)/($J58*($J58+1)/2)*$D58))+($K58="custom")*CustCF!M58</f>
        <v>0</v>
      </c>
      <c r="T58" s="95">
        <f>($K58="Bell Curve")*(_xlfn.NORM.DIST(AND(T$6&gt;=$F58,T$6&lt;=$H58)*(T$6-$F58+1),$J58/2,$M58,TRUE)-_xlfn.NORM.DIST(AND(T$6&gt;=$F58,T$6&lt;=$H58)*(S$6-$F58+1),$J58/2,$M58,TRUE))/(1-2*_xlfn.NORM.DIST(0,$J58/2,$M58,TRUE))*$D58+($K58="Steady Growth")*(AND(T$6&gt;=$F58,T$6&lt;=$H58)*((T$6-$F58+1)/($J58*($J58+1)/2)*$D58))+($K58="custom")*CustCF!N58</f>
        <v>0</v>
      </c>
      <c r="U58" s="95">
        <f>($K58="Bell Curve")*(_xlfn.NORM.DIST(AND(U$6&gt;=$F58,U$6&lt;=$H58)*(U$6-$F58+1),$J58/2,$M58,TRUE)-_xlfn.NORM.DIST(AND(U$6&gt;=$F58,U$6&lt;=$H58)*(T$6-$F58+1),$J58/2,$M58,TRUE))/(1-2*_xlfn.NORM.DIST(0,$J58/2,$M58,TRUE))*$D58+($K58="Steady Growth")*(AND(U$6&gt;=$F58,U$6&lt;=$H58)*((U$6-$F58+1)/($J58*($J58+1)/2)*$D58))+($K58="custom")*CustCF!O58</f>
        <v>0</v>
      </c>
      <c r="V58" s="95">
        <f>($K58="Bell Curve")*(_xlfn.NORM.DIST(AND(V$6&gt;=$F58,V$6&lt;=$H58)*(V$6-$F58+1),$J58/2,$M58,TRUE)-_xlfn.NORM.DIST(AND(V$6&gt;=$F58,V$6&lt;=$H58)*(U$6-$F58+1),$J58/2,$M58,TRUE))/(1-2*_xlfn.NORM.DIST(0,$J58/2,$M58,TRUE))*$D58+($K58="Steady Growth")*(AND(V$6&gt;=$F58,V$6&lt;=$H58)*((V$6-$F58+1)/($J58*($J58+1)/2)*$D58))+($K58="custom")*CustCF!P58</f>
        <v>0</v>
      </c>
      <c r="W58" s="95">
        <f>($K58="Bell Curve")*(_xlfn.NORM.DIST(AND(W$6&gt;=$F58,W$6&lt;=$H58)*(W$6-$F58+1),$J58/2,$M58,TRUE)-_xlfn.NORM.DIST(AND(W$6&gt;=$F58,W$6&lt;=$H58)*(V$6-$F58+1),$J58/2,$M58,TRUE))/(1-2*_xlfn.NORM.DIST(0,$J58/2,$M58,TRUE))*$D58+($K58="Steady Growth")*(AND(W$6&gt;=$F58,W$6&lt;=$H58)*((W$6-$F58+1)/($J58*($J58+1)/2)*$D58))+($K58="custom")*CustCF!Q58</f>
        <v>0</v>
      </c>
      <c r="X58" s="95">
        <f>($K58="Bell Curve")*(_xlfn.NORM.DIST(AND(X$6&gt;=$F58,X$6&lt;=$H58)*(X$6-$F58+1),$J58/2,$M58,TRUE)-_xlfn.NORM.DIST(AND(X$6&gt;=$F58,X$6&lt;=$H58)*(W$6-$F58+1),$J58/2,$M58,TRUE))/(1-2*_xlfn.NORM.DIST(0,$J58/2,$M58,TRUE))*$D58+($K58="Steady Growth")*(AND(X$6&gt;=$F58,X$6&lt;=$H58)*((X$6-$F58+1)/($J58*($J58+1)/2)*$D58))+($K58="custom")*CustCF!R58</f>
        <v>0</v>
      </c>
      <c r="Y58" s="95">
        <f>($K58="Bell Curve")*(_xlfn.NORM.DIST(AND(Y$6&gt;=$F58,Y$6&lt;=$H58)*(Y$6-$F58+1),$J58/2,$M58,TRUE)-_xlfn.NORM.DIST(AND(Y$6&gt;=$F58,Y$6&lt;=$H58)*(X$6-$F58+1),$J58/2,$M58,TRUE))/(1-2*_xlfn.NORM.DIST(0,$J58/2,$M58,TRUE))*$D58+($K58="Steady Growth")*(AND(Y$6&gt;=$F58,Y$6&lt;=$H58)*((Y$6-$F58+1)/($J58*($J58+1)/2)*$D58))+($K58="custom")*CustCF!S58</f>
        <v>0</v>
      </c>
      <c r="Z58" s="95">
        <f>($K58="Bell Curve")*(_xlfn.NORM.DIST(AND(Z$6&gt;=$F58,Z$6&lt;=$H58)*(Z$6-$F58+1),$J58/2,$M58,TRUE)-_xlfn.NORM.DIST(AND(Z$6&gt;=$F58,Z$6&lt;=$H58)*(Y$6-$F58+1),$J58/2,$M58,TRUE))/(1-2*_xlfn.NORM.DIST(0,$J58/2,$M58,TRUE))*$D58+($K58="Steady Growth")*(AND(Z$6&gt;=$F58,Z$6&lt;=$H58)*((Z$6-$F58+1)/($J58*($J58+1)/2)*$D58))+($K58="custom")*CustCF!T58</f>
        <v>0</v>
      </c>
      <c r="AA58" s="95">
        <f>($K58="Bell Curve")*(_xlfn.NORM.DIST(AND(AA$6&gt;=$F58,AA$6&lt;=$H58)*(AA$6-$F58+1),$J58/2,$M58,TRUE)-_xlfn.NORM.DIST(AND(AA$6&gt;=$F58,AA$6&lt;=$H58)*(Z$6-$F58+1),$J58/2,$M58,TRUE))/(1-2*_xlfn.NORM.DIST(0,$J58/2,$M58,TRUE))*$D58+($K58="Steady Growth")*(AND(AA$6&gt;=$F58,AA$6&lt;=$H58)*((AA$6-$F58+1)/($J58*($J58+1)/2)*$D58))+($K58="custom")*CustCF!U58</f>
        <v>0</v>
      </c>
      <c r="AB58" s="95">
        <f>($K58="Bell Curve")*(_xlfn.NORM.DIST(AND(AB$6&gt;=$F58,AB$6&lt;=$H58)*(AB$6-$F58+1),$J58/2,$M58,TRUE)-_xlfn.NORM.DIST(AND(AB$6&gt;=$F58,AB$6&lt;=$H58)*(AA$6-$F58+1),$J58/2,$M58,TRUE))/(1-2*_xlfn.NORM.DIST(0,$J58/2,$M58,TRUE))*$D58+($K58="Steady Growth")*(AND(AB$6&gt;=$F58,AB$6&lt;=$H58)*((AB$6-$F58+1)/($J58*($J58+1)/2)*$D58))+($K58="custom")*CustCF!V58</f>
        <v>0</v>
      </c>
      <c r="AC58" s="95">
        <f>($K58="Bell Curve")*(_xlfn.NORM.DIST(AND(AC$6&gt;=$F58,AC$6&lt;=$H58)*(AC$6-$F58+1),$J58/2,$M58,TRUE)-_xlfn.NORM.DIST(AND(AC$6&gt;=$F58,AC$6&lt;=$H58)*(AB$6-$F58+1),$J58/2,$M58,TRUE))/(1-2*_xlfn.NORM.DIST(0,$J58/2,$M58,TRUE))*$D58+($K58="Steady Growth")*(AND(AC$6&gt;=$F58,AC$6&lt;=$H58)*((AC$6-$F58+1)/($J58*($J58+1)/2)*$D58))+($K58="custom")*CustCF!W58</f>
        <v>0</v>
      </c>
      <c r="AD58" s="95">
        <f>($K58="Bell Curve")*(_xlfn.NORM.DIST(AND(AD$6&gt;=$F58,AD$6&lt;=$H58)*(AD$6-$F58+1),$J58/2,$M58,TRUE)-_xlfn.NORM.DIST(AND(AD$6&gt;=$F58,AD$6&lt;=$H58)*(AC$6-$F58+1),$J58/2,$M58,TRUE))/(1-2*_xlfn.NORM.DIST(0,$J58/2,$M58,TRUE))*$D58+($K58="Steady Growth")*(AND(AD$6&gt;=$F58,AD$6&lt;=$H58)*((AD$6-$F58+1)/($J58*($J58+1)/2)*$D58))+($K58="custom")*CustCF!X58</f>
        <v>0</v>
      </c>
      <c r="AE58" s="95">
        <f>($K58="Bell Curve")*(_xlfn.NORM.DIST(AND(AE$6&gt;=$F58,AE$6&lt;=$H58)*(AE$6-$F58+1),$J58/2,$M58,TRUE)-_xlfn.NORM.DIST(AND(AE$6&gt;=$F58,AE$6&lt;=$H58)*(AD$6-$F58+1),$J58/2,$M58,TRUE))/(1-2*_xlfn.NORM.DIST(0,$J58/2,$M58,TRUE))*$D58+($K58="Steady Growth")*(AND(AE$6&gt;=$F58,AE$6&lt;=$H58)*((AE$6-$F58+1)/($J58*($J58+1)/2)*$D58))+($K58="custom")*CustCF!Y58</f>
        <v>0</v>
      </c>
      <c r="AF58" s="95">
        <f>($K58="Bell Curve")*(_xlfn.NORM.DIST(AND(AF$6&gt;=$F58,AF$6&lt;=$H58)*(AF$6-$F58+1),$J58/2,$M58,TRUE)-_xlfn.NORM.DIST(AND(AF$6&gt;=$F58,AF$6&lt;=$H58)*(AE$6-$F58+1),$J58/2,$M58,TRUE))/(1-2*_xlfn.NORM.DIST(0,$J58/2,$M58,TRUE))*$D58+($K58="Steady Growth")*(AND(AF$6&gt;=$F58,AF$6&lt;=$H58)*((AF$6-$F58+1)/($J58*($J58+1)/2)*$D58))+($K58="custom")*CustCF!Z58</f>
        <v>0</v>
      </c>
      <c r="AG58" s="95">
        <f>($K58="Bell Curve")*(_xlfn.NORM.DIST(AND(AG$6&gt;=$F58,AG$6&lt;=$H58)*(AG$6-$F58+1),$J58/2,$M58,TRUE)-_xlfn.NORM.DIST(AND(AG$6&gt;=$F58,AG$6&lt;=$H58)*(AF$6-$F58+1),$J58/2,$M58,TRUE))/(1-2*_xlfn.NORM.DIST(0,$J58/2,$M58,TRUE))*$D58+($K58="Steady Growth")*(AND(AG$6&gt;=$F58,AG$6&lt;=$H58)*((AG$6-$F58+1)/($J58*($J58+1)/2)*$D58))+($K58="custom")*CustCF!AA58</f>
        <v>0</v>
      </c>
      <c r="AH58" s="95">
        <f>($K58="Bell Curve")*(_xlfn.NORM.DIST(AND(AH$6&gt;=$F58,AH$6&lt;=$H58)*(AH$6-$F58+1),$J58/2,$M58,TRUE)-_xlfn.NORM.DIST(AND(AH$6&gt;=$F58,AH$6&lt;=$H58)*(AG$6-$F58+1),$J58/2,$M58,TRUE))/(1-2*_xlfn.NORM.DIST(0,$J58/2,$M58,TRUE))*$D58+($K58="Steady Growth")*(AND(AH$6&gt;=$F58,AH$6&lt;=$H58)*((AH$6-$F58+1)/($J58*($J58+1)/2)*$D58))+($K58="custom")*CustCF!AB58</f>
        <v>0</v>
      </c>
      <c r="AI58" s="95">
        <f>($K58="Bell Curve")*(_xlfn.NORM.DIST(AND(AI$6&gt;=$F58,AI$6&lt;=$H58)*(AI$6-$F58+1),$J58/2,$M58,TRUE)-_xlfn.NORM.DIST(AND(AI$6&gt;=$F58,AI$6&lt;=$H58)*(AH$6-$F58+1),$J58/2,$M58,TRUE))/(1-2*_xlfn.NORM.DIST(0,$J58/2,$M58,TRUE))*$D58+($K58="Steady Growth")*(AND(AI$6&gt;=$F58,AI$6&lt;=$H58)*((AI$6-$F58+1)/($J58*($J58+1)/2)*$D58))+($K58="custom")*CustCF!AC58</f>
        <v>0</v>
      </c>
      <c r="AJ58" s="95">
        <f>($K58="Bell Curve")*(_xlfn.NORM.DIST(AND(AJ$6&gt;=$F58,AJ$6&lt;=$H58)*(AJ$6-$F58+1),$J58/2,$M58,TRUE)-_xlfn.NORM.DIST(AND(AJ$6&gt;=$F58,AJ$6&lt;=$H58)*(AI$6-$F58+1),$J58/2,$M58,TRUE))/(1-2*_xlfn.NORM.DIST(0,$J58/2,$M58,TRUE))*$D58+($K58="Steady Growth")*(AND(AJ$6&gt;=$F58,AJ$6&lt;=$H58)*((AJ$6-$F58+1)/($J58*($J58+1)/2)*$D58))+($K58="custom")*CustCF!AD58</f>
        <v>0</v>
      </c>
      <c r="AK58" s="95">
        <f>($K58="Bell Curve")*(_xlfn.NORM.DIST(AND(AK$6&gt;=$F58,AK$6&lt;=$H58)*(AK$6-$F58+1),$J58/2,$M58,TRUE)-_xlfn.NORM.DIST(AND(AK$6&gt;=$F58,AK$6&lt;=$H58)*(AJ$6-$F58+1),$J58/2,$M58,TRUE))/(1-2*_xlfn.NORM.DIST(0,$J58/2,$M58,TRUE))*$D58+($K58="Steady Growth")*(AND(AK$6&gt;=$F58,AK$6&lt;=$H58)*((AK$6-$F58+1)/($J58*($J58+1)/2)*$D58))+($K58="custom")*CustCF!AE58</f>
        <v>0</v>
      </c>
      <c r="AL58" s="95">
        <f>($K58="Bell Curve")*(_xlfn.NORM.DIST(AND(AL$6&gt;=$F58,AL$6&lt;=$H58)*(AL$6-$F58+1),$J58/2,$M58,TRUE)-_xlfn.NORM.DIST(AND(AL$6&gt;=$F58,AL$6&lt;=$H58)*(AK$6-$F58+1),$J58/2,$M58,TRUE))/(1-2*_xlfn.NORM.DIST(0,$J58/2,$M58,TRUE))*$D58+($K58="Steady Growth")*(AND(AL$6&gt;=$F58,AL$6&lt;=$H58)*((AL$6-$F58+1)/($J58*($J58+1)/2)*$D58))+($K58="custom")*CustCF!AF58</f>
        <v>0</v>
      </c>
      <c r="AM58" s="95">
        <f>($K58="Bell Curve")*(_xlfn.NORM.DIST(AND(AM$6&gt;=$F58,AM$6&lt;=$H58)*(AM$6-$F58+1),$J58/2,$M58,TRUE)-_xlfn.NORM.DIST(AND(AM$6&gt;=$F58,AM$6&lt;=$H58)*(AL$6-$F58+1),$J58/2,$M58,TRUE))/(1-2*_xlfn.NORM.DIST(0,$J58/2,$M58,TRUE))*$D58+($K58="Steady Growth")*(AND(AM$6&gt;=$F58,AM$6&lt;=$H58)*((AM$6-$F58+1)/($J58*($J58+1)/2)*$D58))+($K58="custom")*CustCF!AG58</f>
        <v>0</v>
      </c>
      <c r="AN58" s="95">
        <f>($K58="Bell Curve")*(_xlfn.NORM.DIST(AND(AN$6&gt;=$F58,AN$6&lt;=$H58)*(AN$6-$F58+1),$J58/2,$M58,TRUE)-_xlfn.NORM.DIST(AND(AN$6&gt;=$F58,AN$6&lt;=$H58)*(AM$6-$F58+1),$J58/2,$M58,TRUE))/(1-2*_xlfn.NORM.DIST(0,$J58/2,$M58,TRUE))*$D58+($K58="Steady Growth")*(AND(AN$6&gt;=$F58,AN$6&lt;=$H58)*((AN$6-$F58+1)/($J58*($J58+1)/2)*$D58))+($K58="custom")*CustCF!AH58</f>
        <v>0</v>
      </c>
      <c r="AO58" s="95">
        <f>($K58="Bell Curve")*(_xlfn.NORM.DIST(AND(AO$6&gt;=$F58,AO$6&lt;=$H58)*(AO$6-$F58+1),$J58/2,$M58,TRUE)-_xlfn.NORM.DIST(AND(AO$6&gt;=$F58,AO$6&lt;=$H58)*(AN$6-$F58+1),$J58/2,$M58,TRUE))/(1-2*_xlfn.NORM.DIST(0,$J58/2,$M58,TRUE))*$D58+($K58="Steady Growth")*(AND(AO$6&gt;=$F58,AO$6&lt;=$H58)*((AO$6-$F58+1)/($J58*($J58+1)/2)*$D58))+($K58="custom")*CustCF!AI58</f>
        <v>0</v>
      </c>
      <c r="AP58" s="95">
        <f>($K58="Bell Curve")*(_xlfn.NORM.DIST(AND(AP$6&gt;=$F58,AP$6&lt;=$H58)*(AP$6-$F58+1),$J58/2,$M58,TRUE)-_xlfn.NORM.DIST(AND(AP$6&gt;=$F58,AP$6&lt;=$H58)*(AO$6-$F58+1),$J58/2,$M58,TRUE))/(1-2*_xlfn.NORM.DIST(0,$J58/2,$M58,TRUE))*$D58+($K58="Steady Growth")*(AND(AP$6&gt;=$F58,AP$6&lt;=$H58)*((AP$6-$F58+1)/($J58*($J58+1)/2)*$D58))+($K58="custom")*CustCF!AJ58</f>
        <v>0</v>
      </c>
      <c r="AQ58" s="95">
        <f>($K58="Bell Curve")*(_xlfn.NORM.DIST(AND(AQ$6&gt;=$F58,AQ$6&lt;=$H58)*(AQ$6-$F58+1),$J58/2,$M58,TRUE)-_xlfn.NORM.DIST(AND(AQ$6&gt;=$F58,AQ$6&lt;=$H58)*(AP$6-$F58+1),$J58/2,$M58,TRUE))/(1-2*_xlfn.NORM.DIST(0,$J58/2,$M58,TRUE))*$D58+($K58="Steady Growth")*(AND(AQ$6&gt;=$F58,AQ$6&lt;=$H58)*((AQ$6-$F58+1)/($J58*($J58+1)/2)*$D58))+($K58="custom")*CustCF!AK58</f>
        <v>0</v>
      </c>
      <c r="AR58" s="95">
        <f>($K58="Bell Curve")*(_xlfn.NORM.DIST(AND(AR$6&gt;=$F58,AR$6&lt;=$H58)*(AR$6-$F58+1),$J58/2,$M58,TRUE)-_xlfn.NORM.DIST(AND(AR$6&gt;=$F58,AR$6&lt;=$H58)*(AQ$6-$F58+1),$J58/2,$M58,TRUE))/(1-2*_xlfn.NORM.DIST(0,$J58/2,$M58,TRUE))*$D58+($K58="Steady Growth")*(AND(AR$6&gt;=$F58,AR$6&lt;=$H58)*((AR$6-$F58+1)/($J58*($J58+1)/2)*$D58))+($K58="custom")*CustCF!AL58</f>
        <v>0</v>
      </c>
      <c r="AS58" s="95">
        <f>($K58="Bell Curve")*(_xlfn.NORM.DIST(AND(AS$6&gt;=$F58,AS$6&lt;=$H58)*(AS$6-$F58+1),$J58/2,$M58,TRUE)-_xlfn.NORM.DIST(AND(AS$6&gt;=$F58,AS$6&lt;=$H58)*(AR$6-$F58+1),$J58/2,$M58,TRUE))/(1-2*_xlfn.NORM.DIST(0,$J58/2,$M58,TRUE))*$D58+($K58="Steady Growth")*(AND(AS$6&gt;=$F58,AS$6&lt;=$H58)*((AS$6-$F58+1)/($J58*($J58+1)/2)*$D58))+($K58="custom")*CustCF!AM58</f>
        <v>0</v>
      </c>
      <c r="AT58" s="95">
        <f>($K58="Bell Curve")*(_xlfn.NORM.DIST(AND(AT$6&gt;=$F58,AT$6&lt;=$H58)*(AT$6-$F58+1),$J58/2,$M58,TRUE)-_xlfn.NORM.DIST(AND(AT$6&gt;=$F58,AT$6&lt;=$H58)*(AS$6-$F58+1),$J58/2,$M58,TRUE))/(1-2*_xlfn.NORM.DIST(0,$J58/2,$M58,TRUE))*$D58+($K58="Steady Growth")*(AND(AT$6&gt;=$F58,AT$6&lt;=$H58)*((AT$6-$F58+1)/($J58*($J58+1)/2)*$D58))+($K58="custom")*CustCF!AN58</f>
        <v>0</v>
      </c>
      <c r="AU58" s="95">
        <f>($K58="Bell Curve")*(_xlfn.NORM.DIST(AND(AU$6&gt;=$F58,AU$6&lt;=$H58)*(AU$6-$F58+1),$J58/2,$M58,TRUE)-_xlfn.NORM.DIST(AND(AU$6&gt;=$F58,AU$6&lt;=$H58)*(AT$6-$F58+1),$J58/2,$M58,TRUE))/(1-2*_xlfn.NORM.DIST(0,$J58/2,$M58,TRUE))*$D58+($K58="Steady Growth")*(AND(AU$6&gt;=$F58,AU$6&lt;=$H58)*((AU$6-$F58+1)/($J58*($J58+1)/2)*$D58))+($K58="custom")*CustCF!AO58</f>
        <v>0</v>
      </c>
      <c r="AV58" s="95">
        <f>($K58="Bell Curve")*(_xlfn.NORM.DIST(AND(AV$6&gt;=$F58,AV$6&lt;=$H58)*(AV$6-$F58+1),$J58/2,$M58,TRUE)-_xlfn.NORM.DIST(AND(AV$6&gt;=$F58,AV$6&lt;=$H58)*(AU$6-$F58+1),$J58/2,$M58,TRUE))/(1-2*_xlfn.NORM.DIST(0,$J58/2,$M58,TRUE))*$D58+($K58="Steady Growth")*(AND(AV$6&gt;=$F58,AV$6&lt;=$H58)*((AV$6-$F58+1)/($J58*($J58+1)/2)*$D58))+($K58="custom")*CustCF!AP58</f>
        <v>0</v>
      </c>
      <c r="AW58" s="95">
        <f>($K58="Bell Curve")*(_xlfn.NORM.DIST(AND(AW$6&gt;=$F58,AW$6&lt;=$H58)*(AW$6-$F58+1),$J58/2,$M58,TRUE)-_xlfn.NORM.DIST(AND(AW$6&gt;=$F58,AW$6&lt;=$H58)*(AV$6-$F58+1),$J58/2,$M58,TRUE))/(1-2*_xlfn.NORM.DIST(0,$J58/2,$M58,TRUE))*$D58+($K58="Steady Growth")*(AND(AW$6&gt;=$F58,AW$6&lt;=$H58)*((AW$6-$F58+1)/($J58*($J58+1)/2)*$D58))+($K58="custom")*CustCF!AQ58</f>
        <v>0</v>
      </c>
      <c r="AX58" s="95">
        <f>($K58="Bell Curve")*(_xlfn.NORM.DIST(AND(AX$6&gt;=$F58,AX$6&lt;=$H58)*(AX$6-$F58+1),$J58/2,$M58,TRUE)-_xlfn.NORM.DIST(AND(AX$6&gt;=$F58,AX$6&lt;=$H58)*(AW$6-$F58+1),$J58/2,$M58,TRUE))/(1-2*_xlfn.NORM.DIST(0,$J58/2,$M58,TRUE))*$D58+($K58="Steady Growth")*(AND(AX$6&gt;=$F58,AX$6&lt;=$H58)*((AX$6-$F58+1)/($J58*($J58+1)/2)*$D58))+($K58="custom")*CustCF!AR58</f>
        <v>0</v>
      </c>
      <c r="AY58" s="95">
        <f>($K58="Bell Curve")*(_xlfn.NORM.DIST(AND(AY$6&gt;=$F58,AY$6&lt;=$H58)*(AY$6-$F58+1),$J58/2,$M58,TRUE)-_xlfn.NORM.DIST(AND(AY$6&gt;=$F58,AY$6&lt;=$H58)*(AX$6-$F58+1),$J58/2,$M58,TRUE))/(1-2*_xlfn.NORM.DIST(0,$J58/2,$M58,TRUE))*$D58+($K58="Steady Growth")*(AND(AY$6&gt;=$F58,AY$6&lt;=$H58)*((AY$6-$F58+1)/($J58*($J58+1)/2)*$D58))+($K58="custom")*CustCF!AS58</f>
        <v>0</v>
      </c>
      <c r="AZ58" s="95">
        <f>($K58="Bell Curve")*(_xlfn.NORM.DIST(AND(AZ$6&gt;=$F58,AZ$6&lt;=$H58)*(AZ$6-$F58+1),$J58/2,$M58,TRUE)-_xlfn.NORM.DIST(AND(AZ$6&gt;=$F58,AZ$6&lt;=$H58)*(AY$6-$F58+1),$J58/2,$M58,TRUE))/(1-2*_xlfn.NORM.DIST(0,$J58/2,$M58,TRUE))*$D58+($K58="Steady Growth")*(AND(AZ$6&gt;=$F58,AZ$6&lt;=$H58)*((AZ$6-$F58+1)/($J58*($J58+1)/2)*$D58))+($K58="custom")*CustCF!AT58</f>
        <v>0</v>
      </c>
      <c r="BA58" s="95">
        <f>($K58="Bell Curve")*(_xlfn.NORM.DIST(AND(BA$6&gt;=$F58,BA$6&lt;=$H58)*(BA$6-$F58+1),$J58/2,$M58,TRUE)-_xlfn.NORM.DIST(AND(BA$6&gt;=$F58,BA$6&lt;=$H58)*(AZ$6-$F58+1),$J58/2,$M58,TRUE))/(1-2*_xlfn.NORM.DIST(0,$J58/2,$M58,TRUE))*$D58+($K58="Steady Growth")*(AND(BA$6&gt;=$F58,BA$6&lt;=$H58)*((BA$6-$F58+1)/($J58*($J58+1)/2)*$D58))+($K58="custom")*CustCF!AU58</f>
        <v>0</v>
      </c>
      <c r="BB58" s="95">
        <f>($K58="Bell Curve")*(_xlfn.NORM.DIST(AND(BB$6&gt;=$F58,BB$6&lt;=$H58)*(BB$6-$F58+1),$J58/2,$M58,TRUE)-_xlfn.NORM.DIST(AND(BB$6&gt;=$F58,BB$6&lt;=$H58)*(BA$6-$F58+1),$J58/2,$M58,TRUE))/(1-2*_xlfn.NORM.DIST(0,$J58/2,$M58,TRUE))*$D58+($K58="Steady Growth")*(AND(BB$6&gt;=$F58,BB$6&lt;=$H58)*((BB$6-$F58+1)/($J58*($J58+1)/2)*$D58))+($K58="custom")*CustCF!AV58</f>
        <v>0</v>
      </c>
      <c r="BC58" s="95">
        <f>($K58="Bell Curve")*(_xlfn.NORM.DIST(AND(BC$6&gt;=$F58,BC$6&lt;=$H58)*(BC$6-$F58+1),$J58/2,$M58,TRUE)-_xlfn.NORM.DIST(AND(BC$6&gt;=$F58,BC$6&lt;=$H58)*(BB$6-$F58+1),$J58/2,$M58,TRUE))/(1-2*_xlfn.NORM.DIST(0,$J58/2,$M58,TRUE))*$D58+($K58="Steady Growth")*(AND(BC$6&gt;=$F58,BC$6&lt;=$H58)*((BC$6-$F58+1)/($J58*($J58+1)/2)*$D58))+($K58="custom")*CustCF!AW58</f>
        <v>0</v>
      </c>
      <c r="BD58" s="95">
        <f>($K58="Bell Curve")*(_xlfn.NORM.DIST(AND(BD$6&gt;=$F58,BD$6&lt;=$H58)*(BD$6-$F58+1),$J58/2,$M58,TRUE)-_xlfn.NORM.DIST(AND(BD$6&gt;=$F58,BD$6&lt;=$H58)*(BC$6-$F58+1),$J58/2,$M58,TRUE))/(1-2*_xlfn.NORM.DIST(0,$J58/2,$M58,TRUE))*$D58+($K58="Steady Growth")*(AND(BD$6&gt;=$F58,BD$6&lt;=$H58)*((BD$6-$F58+1)/($J58*($J58+1)/2)*$D58))+($K58="custom")*CustCF!AX58</f>
        <v>0</v>
      </c>
      <c r="BE58" s="95">
        <f>($K58="Bell Curve")*(_xlfn.NORM.DIST(AND(BE$6&gt;=$F58,BE$6&lt;=$H58)*(BE$6-$F58+1),$J58/2,$M58,TRUE)-_xlfn.NORM.DIST(AND(BE$6&gt;=$F58,BE$6&lt;=$H58)*(BD$6-$F58+1),$J58/2,$M58,TRUE))/(1-2*_xlfn.NORM.DIST(0,$J58/2,$M58,TRUE))*$D58+($K58="Steady Growth")*(AND(BE$6&gt;=$F58,BE$6&lt;=$H58)*((BE$6-$F58+1)/($J58*($J58+1)/2)*$D58))+($K58="custom")*CustCF!AY58</f>
        <v>0</v>
      </c>
      <c r="BF58" s="95">
        <f>($K58="Bell Curve")*(_xlfn.NORM.DIST(AND(BF$6&gt;=$F58,BF$6&lt;=$H58)*(BF$6-$F58+1),$J58/2,$M58,TRUE)-_xlfn.NORM.DIST(AND(BF$6&gt;=$F58,BF$6&lt;=$H58)*(BE$6-$F58+1),$J58/2,$M58,TRUE))/(1-2*_xlfn.NORM.DIST(0,$J58/2,$M58,TRUE))*$D58+($K58="Steady Growth")*(AND(BF$6&gt;=$F58,BF$6&lt;=$H58)*((BF$6-$F58+1)/($J58*($J58+1)/2)*$D58))+($K58="custom")*CustCF!AZ58</f>
        <v>0</v>
      </c>
      <c r="BG58" s="95">
        <f>($K58="Bell Curve")*(_xlfn.NORM.DIST(AND(BG$6&gt;=$F58,BG$6&lt;=$H58)*(BG$6-$F58+1),$J58/2,$M58,TRUE)-_xlfn.NORM.DIST(AND(BG$6&gt;=$F58,BG$6&lt;=$H58)*(BF$6-$F58+1),$J58/2,$M58,TRUE))/(1-2*_xlfn.NORM.DIST(0,$J58/2,$M58,TRUE))*$D58+($K58="Steady Growth")*(AND(BG$6&gt;=$F58,BG$6&lt;=$H58)*((BG$6-$F58+1)/($J58*($J58+1)/2)*$D58))+($K58="custom")*CustCF!BA58</f>
        <v>0</v>
      </c>
      <c r="BH58" s="95">
        <f>($K58="Bell Curve")*(_xlfn.NORM.DIST(AND(BH$6&gt;=$F58,BH$6&lt;=$H58)*(BH$6-$F58+1),$J58/2,$M58,TRUE)-_xlfn.NORM.DIST(AND(BH$6&gt;=$F58,BH$6&lt;=$H58)*(BG$6-$F58+1),$J58/2,$M58,TRUE))/(1-2*_xlfn.NORM.DIST(0,$J58/2,$M58,TRUE))*$D58+($K58="Steady Growth")*(AND(BH$6&gt;=$F58,BH$6&lt;=$H58)*((BH$6-$F58+1)/($J58*($J58+1)/2)*$D58))+($K58="custom")*CustCF!BB58</f>
        <v>0</v>
      </c>
      <c r="BI58" s="95">
        <f>($K58="Bell Curve")*(_xlfn.NORM.DIST(AND(BI$6&gt;=$F58,BI$6&lt;=$H58)*(BI$6-$F58+1),$J58/2,$M58,TRUE)-_xlfn.NORM.DIST(AND(BI$6&gt;=$F58,BI$6&lt;=$H58)*(BH$6-$F58+1),$J58/2,$M58,TRUE))/(1-2*_xlfn.NORM.DIST(0,$J58/2,$M58,TRUE))*$D58+($K58="Steady Growth")*(AND(BI$6&gt;=$F58,BI$6&lt;=$H58)*((BI$6-$F58+1)/($J58*($J58+1)/2)*$D58))+($K58="custom")*CustCF!BC58</f>
        <v>0</v>
      </c>
      <c r="BJ58" s="95">
        <f>($K58="Bell Curve")*(_xlfn.NORM.DIST(AND(BJ$6&gt;=$F58,BJ$6&lt;=$H58)*(BJ$6-$F58+1),$J58/2,$M58,TRUE)-_xlfn.NORM.DIST(AND(BJ$6&gt;=$F58,BJ$6&lt;=$H58)*(BI$6-$F58+1),$J58/2,$M58,TRUE))/(1-2*_xlfn.NORM.DIST(0,$J58/2,$M58,TRUE))*$D58+($K58="Steady Growth")*(AND(BJ$6&gt;=$F58,BJ$6&lt;=$H58)*((BJ$6-$F58+1)/($J58*($J58+1)/2)*$D58))+($K58="custom")*CustCF!BD58</f>
        <v>0</v>
      </c>
      <c r="BK58" s="95">
        <f>($K58="Bell Curve")*(_xlfn.NORM.DIST(AND(BK$6&gt;=$F58,BK$6&lt;=$H58)*(BK$6-$F58+1),$J58/2,$M58,TRUE)-_xlfn.NORM.DIST(AND(BK$6&gt;=$F58,BK$6&lt;=$H58)*(BJ$6-$F58+1),$J58/2,$M58,TRUE))/(1-2*_xlfn.NORM.DIST(0,$J58/2,$M58,TRUE))*$D58+($K58="Steady Growth")*(AND(BK$6&gt;=$F58,BK$6&lt;=$H58)*((BK$6-$F58+1)/($J58*($J58+1)/2)*$D58))+($K58="custom")*CustCF!BE58</f>
        <v>0</v>
      </c>
      <c r="BL58" s="95">
        <f>($K58="Bell Curve")*(_xlfn.NORM.DIST(AND(BL$6&gt;=$F58,BL$6&lt;=$H58)*(BL$6-$F58+1),$J58/2,$M58,TRUE)-_xlfn.NORM.DIST(AND(BL$6&gt;=$F58,BL$6&lt;=$H58)*(BK$6-$F58+1),$J58/2,$M58,TRUE))/(1-2*_xlfn.NORM.DIST(0,$J58/2,$M58,TRUE))*$D58+($K58="Steady Growth")*(AND(BL$6&gt;=$F58,BL$6&lt;=$H58)*((BL$6-$F58+1)/($J58*($J58+1)/2)*$D58))+($K58="custom")*CustCF!BF58</f>
        <v>0</v>
      </c>
      <c r="BM58" s="95">
        <f>($K58="Bell Curve")*(_xlfn.NORM.DIST(AND(BM$6&gt;=$F58,BM$6&lt;=$H58)*(BM$6-$F58+1),$J58/2,$M58,TRUE)-_xlfn.NORM.DIST(AND(BM$6&gt;=$F58,BM$6&lt;=$H58)*(BL$6-$F58+1),$J58/2,$M58,TRUE))/(1-2*_xlfn.NORM.DIST(0,$J58/2,$M58,TRUE))*$D58+($K58="Steady Growth")*(AND(BM$6&gt;=$F58,BM$6&lt;=$H58)*((BM$6-$F58+1)/($J58*($J58+1)/2)*$D58))+($K58="custom")*CustCF!BG58</f>
        <v>0</v>
      </c>
      <c r="BN58" s="95">
        <f>($K58="Bell Curve")*(_xlfn.NORM.DIST(AND(BN$6&gt;=$F58,BN$6&lt;=$H58)*(BN$6-$F58+1),$J58/2,$M58,TRUE)-_xlfn.NORM.DIST(AND(BN$6&gt;=$F58,BN$6&lt;=$H58)*(BM$6-$F58+1),$J58/2,$M58,TRUE))/(1-2*_xlfn.NORM.DIST(0,$J58/2,$M58,TRUE))*$D58+($K58="Steady Growth")*(AND(BN$6&gt;=$F58,BN$6&lt;=$H58)*((BN$6-$F58+1)/($J58*($J58+1)/2)*$D58))+($K58="custom")*CustCF!BH58</f>
        <v>0</v>
      </c>
      <c r="BO58" s="95">
        <f>($K58="Bell Curve")*(_xlfn.NORM.DIST(AND(BO$6&gt;=$F58,BO$6&lt;=$H58)*(BO$6-$F58+1),$J58/2,$M58,TRUE)-_xlfn.NORM.DIST(AND(BO$6&gt;=$F58,BO$6&lt;=$H58)*(BN$6-$F58+1),$J58/2,$M58,TRUE))/(1-2*_xlfn.NORM.DIST(0,$J58/2,$M58,TRUE))*$D58+($K58="Steady Growth")*(AND(BO$6&gt;=$F58,BO$6&lt;=$H58)*((BO$6-$F58+1)/($J58*($J58+1)/2)*$D58))+($K58="custom")*CustCF!BI58</f>
        <v>0</v>
      </c>
      <c r="BP58" s="95">
        <f>($K58="Bell Curve")*(_xlfn.NORM.DIST(AND(BP$6&gt;=$F58,BP$6&lt;=$H58)*(BP$6-$F58+1),$J58/2,$M58,TRUE)-_xlfn.NORM.DIST(AND(BP$6&gt;=$F58,BP$6&lt;=$H58)*(BO$6-$F58+1),$J58/2,$M58,TRUE))/(1-2*_xlfn.NORM.DIST(0,$J58/2,$M58,TRUE))*$D58+($K58="Steady Growth")*(AND(BP$6&gt;=$F58,BP$6&lt;=$H58)*((BP$6-$F58+1)/($J58*($J58+1)/2)*$D58))+($K58="custom")*CustCF!BJ58</f>
        <v>0</v>
      </c>
      <c r="BQ58" s="95">
        <f>($K58="Bell Curve")*(_xlfn.NORM.DIST(AND(BQ$6&gt;=$F58,BQ$6&lt;=$H58)*(BQ$6-$F58+1),$J58/2,$M58,TRUE)-_xlfn.NORM.DIST(AND(BQ$6&gt;=$F58,BQ$6&lt;=$H58)*(BP$6-$F58+1),$J58/2,$M58,TRUE))/(1-2*_xlfn.NORM.DIST(0,$J58/2,$M58,TRUE))*$D58+($K58="Steady Growth")*(AND(BQ$6&gt;=$F58,BQ$6&lt;=$H58)*((BQ$6-$F58+1)/($J58*($J58+1)/2)*$D58))+($K58="custom")*CustCF!BK58</f>
        <v>0</v>
      </c>
      <c r="BR58" s="95">
        <f>($K58="Bell Curve")*(_xlfn.NORM.DIST(AND(BR$6&gt;=$F58,BR$6&lt;=$H58)*(BR$6-$F58+1),$J58/2,$M58,TRUE)-_xlfn.NORM.DIST(AND(BR$6&gt;=$F58,BR$6&lt;=$H58)*(BQ$6-$F58+1),$J58/2,$M58,TRUE))/(1-2*_xlfn.NORM.DIST(0,$J58/2,$M58,TRUE))*$D58+($K58="Steady Growth")*(AND(BR$6&gt;=$F58,BR$6&lt;=$H58)*((BR$6-$F58+1)/($J58*($J58+1)/2)*$D58))+($K58="custom")*CustCF!BL58</f>
        <v>0</v>
      </c>
      <c r="BS58" s="95">
        <f>($K58="Bell Curve")*(_xlfn.NORM.DIST(AND(BS$6&gt;=$F58,BS$6&lt;=$H58)*(BS$6-$F58+1),$J58/2,$M58,TRUE)-_xlfn.NORM.DIST(AND(BS$6&gt;=$F58,BS$6&lt;=$H58)*(BR$6-$F58+1),$J58/2,$M58,TRUE))/(1-2*_xlfn.NORM.DIST(0,$J58/2,$M58,TRUE))*$D58+($K58="Steady Growth")*(AND(BS$6&gt;=$F58,BS$6&lt;=$H58)*((BS$6-$F58+1)/($J58*($J58+1)/2)*$D58))+($K58="custom")*CustCF!BM58</f>
        <v>0</v>
      </c>
      <c r="BT58" s="95">
        <f>($K58="Bell Curve")*(_xlfn.NORM.DIST(AND(BT$6&gt;=$F58,BT$6&lt;=$H58)*(BT$6-$F58+1),$J58/2,$M58,TRUE)-_xlfn.NORM.DIST(AND(BT$6&gt;=$F58,BT$6&lt;=$H58)*(BS$6-$F58+1),$J58/2,$M58,TRUE))/(1-2*_xlfn.NORM.DIST(0,$J58/2,$M58,TRUE))*$D58+($K58="Steady Growth")*(AND(BT$6&gt;=$F58,BT$6&lt;=$H58)*((BT$6-$F58+1)/($J58*($J58+1)/2)*$D58))+($K58="custom")*CustCF!BN58</f>
        <v>0</v>
      </c>
      <c r="BU58" s="95">
        <f>($K58="Bell Curve")*(_xlfn.NORM.DIST(AND(BU$6&gt;=$F58,BU$6&lt;=$H58)*(BU$6-$F58+1),$J58/2,$M58,TRUE)-_xlfn.NORM.DIST(AND(BU$6&gt;=$F58,BU$6&lt;=$H58)*(BT$6-$F58+1),$J58/2,$M58,TRUE))/(1-2*_xlfn.NORM.DIST(0,$J58/2,$M58,TRUE))*$D58+($K58="Steady Growth")*(AND(BU$6&gt;=$F58,BU$6&lt;=$H58)*((BU$6-$F58+1)/($J58*($J58+1)/2)*$D58))+($K58="custom")*CustCF!BO58</f>
        <v>0</v>
      </c>
      <c r="BV58" s="95">
        <f>($K58="Bell Curve")*(_xlfn.NORM.DIST(AND(BV$6&gt;=$F58,BV$6&lt;=$H58)*(BV$6-$F58+1),$J58/2,$M58,TRUE)-_xlfn.NORM.DIST(AND(BV$6&gt;=$F58,BV$6&lt;=$H58)*(BU$6-$F58+1),$J58/2,$M58,TRUE))/(1-2*_xlfn.NORM.DIST(0,$J58/2,$M58,TRUE))*$D58+($K58="Steady Growth")*(AND(BV$6&gt;=$F58,BV$6&lt;=$H58)*((BV$6-$F58+1)/($J58*($J58+1)/2)*$D58))+($K58="custom")*CustCF!BP58</f>
        <v>0</v>
      </c>
      <c r="BW58" s="95">
        <f>($K58="Bell Curve")*(_xlfn.NORM.DIST(AND(BW$6&gt;=$F58,BW$6&lt;=$H58)*(BW$6-$F58+1),$J58/2,$M58,TRUE)-_xlfn.NORM.DIST(AND(BW$6&gt;=$F58,BW$6&lt;=$H58)*(BV$6-$F58+1),$J58/2,$M58,TRUE))/(1-2*_xlfn.NORM.DIST(0,$J58/2,$M58,TRUE))*$D58+($K58="Steady Growth")*(AND(BW$6&gt;=$F58,BW$6&lt;=$H58)*((BW$6-$F58+1)/($J58*($J58+1)/2)*$D58))+($K58="custom")*CustCF!BQ58</f>
        <v>0</v>
      </c>
      <c r="BX58" s="95">
        <f>($K58="Bell Curve")*(_xlfn.NORM.DIST(AND(BX$6&gt;=$F58,BX$6&lt;=$H58)*(BX$6-$F58+1),$J58/2,$M58,TRUE)-_xlfn.NORM.DIST(AND(BX$6&gt;=$F58,BX$6&lt;=$H58)*(BW$6-$F58+1),$J58/2,$M58,TRUE))/(1-2*_xlfn.NORM.DIST(0,$J58/2,$M58,TRUE))*$D58+($K58="Steady Growth")*(AND(BX$6&gt;=$F58,BX$6&lt;=$H58)*((BX$6-$F58+1)/($J58*($J58+1)/2)*$D58))+($K58="custom")*CustCF!BR58</f>
        <v>0</v>
      </c>
      <c r="BY58" s="95">
        <f>($K58="Bell Curve")*(_xlfn.NORM.DIST(AND(BY$6&gt;=$F58,BY$6&lt;=$H58)*(BY$6-$F58+1),$J58/2,$M58,TRUE)-_xlfn.NORM.DIST(AND(BY$6&gt;=$F58,BY$6&lt;=$H58)*(BX$6-$F58+1),$J58/2,$M58,TRUE))/(1-2*_xlfn.NORM.DIST(0,$J58/2,$M58,TRUE))*$D58+($K58="Steady Growth")*(AND(BY$6&gt;=$F58,BY$6&lt;=$H58)*((BY$6-$F58+1)/($J58*($J58+1)/2)*$D58))+($K58="custom")*CustCF!BS58</f>
        <v>0</v>
      </c>
      <c r="BZ58" s="95">
        <f>($K58="Bell Curve")*(_xlfn.NORM.DIST(AND(BZ$6&gt;=$F58,BZ$6&lt;=$H58)*(BZ$6-$F58+1),$J58/2,$M58,TRUE)-_xlfn.NORM.DIST(AND(BZ$6&gt;=$F58,BZ$6&lt;=$H58)*(BY$6-$F58+1),$J58/2,$M58,TRUE))/(1-2*_xlfn.NORM.DIST(0,$J58/2,$M58,TRUE))*$D58+($K58="Steady Growth")*(AND(BZ$6&gt;=$F58,BZ$6&lt;=$H58)*((BZ$6-$F58+1)/($J58*($J58+1)/2)*$D58))+($K58="custom")*CustCF!BT58</f>
        <v>0</v>
      </c>
      <c r="CA58" s="95">
        <f>($K58="Bell Curve")*(_xlfn.NORM.DIST(AND(CA$6&gt;=$F58,CA$6&lt;=$H58)*(CA$6-$F58+1),$J58/2,$M58,TRUE)-_xlfn.NORM.DIST(AND(CA$6&gt;=$F58,CA$6&lt;=$H58)*(BZ$6-$F58+1),$J58/2,$M58,TRUE))/(1-2*_xlfn.NORM.DIST(0,$J58/2,$M58,TRUE))*$D58+($K58="Steady Growth")*(AND(CA$6&gt;=$F58,CA$6&lt;=$H58)*((CA$6-$F58+1)/($J58*($J58+1)/2)*$D58))+($K58="custom")*CustCF!BU58</f>
        <v>0</v>
      </c>
      <c r="CB58" s="95">
        <f>($K58="Bell Curve")*(_xlfn.NORM.DIST(AND(CB$6&gt;=$F58,CB$6&lt;=$H58)*(CB$6-$F58+1),$J58/2,$M58,TRUE)-_xlfn.NORM.DIST(AND(CB$6&gt;=$F58,CB$6&lt;=$H58)*(CA$6-$F58+1),$J58/2,$M58,TRUE))/(1-2*_xlfn.NORM.DIST(0,$J58/2,$M58,TRUE))*$D58+($K58="Steady Growth")*(AND(CB$6&gt;=$F58,CB$6&lt;=$H58)*((CB$6-$F58+1)/($J58*($J58+1)/2)*$D58))+($K58="custom")*CustCF!BV58</f>
        <v>0</v>
      </c>
      <c r="CC58" s="95">
        <f>($K58="Bell Curve")*(_xlfn.NORM.DIST(AND(CC$6&gt;=$F58,CC$6&lt;=$H58)*(CC$6-$F58+1),$J58/2,$M58,TRUE)-_xlfn.NORM.DIST(AND(CC$6&gt;=$F58,CC$6&lt;=$H58)*(CB$6-$F58+1),$J58/2,$M58,TRUE))/(1-2*_xlfn.NORM.DIST(0,$J58/2,$M58,TRUE))*$D58+($K58="Steady Growth")*(AND(CC$6&gt;=$F58,CC$6&lt;=$H58)*((CC$6-$F58+1)/($J58*($J58+1)/2)*$D58))+($K58="custom")*CustCF!BW58</f>
        <v>0</v>
      </c>
      <c r="CD58" s="95">
        <f>($K58="Bell Curve")*(_xlfn.NORM.DIST(AND(CD$6&gt;=$F58,CD$6&lt;=$H58)*(CD$6-$F58+1),$J58/2,$M58,TRUE)-_xlfn.NORM.DIST(AND(CD$6&gt;=$F58,CD$6&lt;=$H58)*(CC$6-$F58+1),$J58/2,$M58,TRUE))/(1-2*_xlfn.NORM.DIST(0,$J58/2,$M58,TRUE))*$D58+($K58="Steady Growth")*(AND(CD$6&gt;=$F58,CD$6&lt;=$H58)*((CD$6-$F58+1)/($J58*($J58+1)/2)*$D58))+($K58="custom")*CustCF!BX58</f>
        <v>0</v>
      </c>
      <c r="CE58" s="95">
        <f>($K58="Bell Curve")*(_xlfn.NORM.DIST(AND(CE$6&gt;=$F58,CE$6&lt;=$H58)*(CE$6-$F58+1),$J58/2,$M58,TRUE)-_xlfn.NORM.DIST(AND(CE$6&gt;=$F58,CE$6&lt;=$H58)*(CD$6-$F58+1),$J58/2,$M58,TRUE))/(1-2*_xlfn.NORM.DIST(0,$J58/2,$M58,TRUE))*$D58+($K58="Steady Growth")*(AND(CE$6&gt;=$F58,CE$6&lt;=$H58)*((CE$6-$F58+1)/($J58*($J58+1)/2)*$D58))+($K58="custom")*CustCF!BY58</f>
        <v>0</v>
      </c>
      <c r="CF58" s="95">
        <f>($K58="Bell Curve")*(_xlfn.NORM.DIST(AND(CF$6&gt;=$F58,CF$6&lt;=$H58)*(CF$6-$F58+1),$J58/2,$M58,TRUE)-_xlfn.NORM.DIST(AND(CF$6&gt;=$F58,CF$6&lt;=$H58)*(CE$6-$F58+1),$J58/2,$M58,TRUE))/(1-2*_xlfn.NORM.DIST(0,$J58/2,$M58,TRUE))*$D58+($K58="Steady Growth")*(AND(CF$6&gt;=$F58,CF$6&lt;=$H58)*((CF$6-$F58+1)/($J58*($J58+1)/2)*$D58))+($K58="custom")*CustCF!BZ58</f>
        <v>0</v>
      </c>
      <c r="CG58" s="95">
        <f>($K58="Bell Curve")*(_xlfn.NORM.DIST(AND(CG$6&gt;=$F58,CG$6&lt;=$H58)*(CG$6-$F58+1),$J58/2,$M58,TRUE)-_xlfn.NORM.DIST(AND(CG$6&gt;=$F58,CG$6&lt;=$H58)*(CF$6-$F58+1),$J58/2,$M58,TRUE))/(1-2*_xlfn.NORM.DIST(0,$J58/2,$M58,TRUE))*$D58+($K58="Steady Growth")*(AND(CG$6&gt;=$F58,CG$6&lt;=$H58)*((CG$6-$F58+1)/($J58*($J58+1)/2)*$D58))+($K58="custom")*CustCF!CA58</f>
        <v>0</v>
      </c>
      <c r="CH58" s="95">
        <f>($K58="Bell Curve")*(_xlfn.NORM.DIST(AND(CH$6&gt;=$F58,CH$6&lt;=$H58)*(CH$6-$F58+1),$J58/2,$M58,TRUE)-_xlfn.NORM.DIST(AND(CH$6&gt;=$F58,CH$6&lt;=$H58)*(CG$6-$F58+1),$J58/2,$M58,TRUE))/(1-2*_xlfn.NORM.DIST(0,$J58/2,$M58,TRUE))*$D58+($K58="Steady Growth")*(AND(CH$6&gt;=$F58,CH$6&lt;=$H58)*((CH$6-$F58+1)/($J58*($J58+1)/2)*$D58))+($K58="custom")*CustCF!CB58</f>
        <v>0</v>
      </c>
      <c r="CI58" s="95">
        <f>($K58="Bell Curve")*(_xlfn.NORM.DIST(AND(CI$6&gt;=$F58,CI$6&lt;=$H58)*(CI$6-$F58+1),$J58/2,$M58,TRUE)-_xlfn.NORM.DIST(AND(CI$6&gt;=$F58,CI$6&lt;=$H58)*(CH$6-$F58+1),$J58/2,$M58,TRUE))/(1-2*_xlfn.NORM.DIST(0,$J58/2,$M58,TRUE))*$D58+($K58="Steady Growth")*(AND(CI$6&gt;=$F58,CI$6&lt;=$H58)*((CI$6-$F58+1)/($J58*($J58+1)/2)*$D58))+($K58="custom")*CustCF!CC58</f>
        <v>0</v>
      </c>
      <c r="CJ58" s="95">
        <f>($K58="Bell Curve")*(_xlfn.NORM.DIST(AND(CJ$6&gt;=$F58,CJ$6&lt;=$H58)*(CJ$6-$F58+1),$J58/2,$M58,TRUE)-_xlfn.NORM.DIST(AND(CJ$6&gt;=$F58,CJ$6&lt;=$H58)*(CI$6-$F58+1),$J58/2,$M58,TRUE))/(1-2*_xlfn.NORM.DIST(0,$J58/2,$M58,TRUE))*$D58+($K58="Steady Growth")*(AND(CJ$6&gt;=$F58,CJ$6&lt;=$H58)*((CJ$6-$F58+1)/($J58*($J58+1)/2)*$D58))+($K58="custom")*CustCF!CD58</f>
        <v>0</v>
      </c>
      <c r="CK58" s="95">
        <f>($K58="Bell Curve")*(_xlfn.NORM.DIST(AND(CK$6&gt;=$F58,CK$6&lt;=$H58)*(CK$6-$F58+1),$J58/2,$M58,TRUE)-_xlfn.NORM.DIST(AND(CK$6&gt;=$F58,CK$6&lt;=$H58)*(CJ$6-$F58+1),$J58/2,$M58,TRUE))/(1-2*_xlfn.NORM.DIST(0,$J58/2,$M58,TRUE))*$D58+($K58="Steady Growth")*(AND(CK$6&gt;=$F58,CK$6&lt;=$H58)*((CK$6-$F58+1)/($J58*($J58+1)/2)*$D58))+($K58="custom")*CustCF!CE58</f>
        <v>0</v>
      </c>
      <c r="CL58" s="95">
        <f>($K58="Bell Curve")*(_xlfn.NORM.DIST(AND(CL$6&gt;=$F58,CL$6&lt;=$H58)*(CL$6-$F58+1),$J58/2,$M58,TRUE)-_xlfn.NORM.DIST(AND(CL$6&gt;=$F58,CL$6&lt;=$H58)*(CK$6-$F58+1),$J58/2,$M58,TRUE))/(1-2*_xlfn.NORM.DIST(0,$J58/2,$M58,TRUE))*$D58+($K58="Steady Growth")*(AND(CL$6&gt;=$F58,CL$6&lt;=$H58)*((CL$6-$F58+1)/($J58*($J58+1)/2)*$D58))+($K58="custom")*CustCF!CF58</f>
        <v>0</v>
      </c>
      <c r="CM58" s="95">
        <f>($K58="Bell Curve")*(_xlfn.NORM.DIST(AND(CM$6&gt;=$F58,CM$6&lt;=$H58)*(CM$6-$F58+1),$J58/2,$M58,TRUE)-_xlfn.NORM.DIST(AND(CM$6&gt;=$F58,CM$6&lt;=$H58)*(CL$6-$F58+1),$J58/2,$M58,TRUE))/(1-2*_xlfn.NORM.DIST(0,$J58/2,$M58,TRUE))*$D58+($K58="Steady Growth")*(AND(CM$6&gt;=$F58,CM$6&lt;=$H58)*((CM$6-$F58+1)/($J58*($J58+1)/2)*$D58))+($K58="custom")*CustCF!CG58</f>
        <v>0</v>
      </c>
      <c r="CN58" s="95">
        <f>($K58="Bell Curve")*(_xlfn.NORM.DIST(AND(CN$6&gt;=$F58,CN$6&lt;=$H58)*(CN$6-$F58+1),$J58/2,$M58,TRUE)-_xlfn.NORM.DIST(AND(CN$6&gt;=$F58,CN$6&lt;=$H58)*(CM$6-$F58+1),$J58/2,$M58,TRUE))/(1-2*_xlfn.NORM.DIST(0,$J58/2,$M58,TRUE))*$D58+($K58="Steady Growth")*(AND(CN$6&gt;=$F58,CN$6&lt;=$H58)*((CN$6-$F58+1)/($J58*($J58+1)/2)*$D58))+($K58="custom")*CustCF!CH58</f>
        <v>0</v>
      </c>
      <c r="CO58" s="95">
        <f>($K58="Bell Curve")*(_xlfn.NORM.DIST(AND(CO$6&gt;=$F58,CO$6&lt;=$H58)*(CO$6-$F58+1),$J58/2,$M58,TRUE)-_xlfn.NORM.DIST(AND(CO$6&gt;=$F58,CO$6&lt;=$H58)*(CN$6-$F58+1),$J58/2,$M58,TRUE))/(1-2*_xlfn.NORM.DIST(0,$J58/2,$M58,TRUE))*$D58+($K58="Steady Growth")*(AND(CO$6&gt;=$F58,CO$6&lt;=$H58)*((CO$6-$F58+1)/($J58*($J58+1)/2)*$D58))+($K58="custom")*CustCF!CI58</f>
        <v>0</v>
      </c>
      <c r="CP58" s="95">
        <f>($K58="Bell Curve")*(_xlfn.NORM.DIST(AND(CP$6&gt;=$F58,CP$6&lt;=$H58)*(CP$6-$F58+1),$J58/2,$M58,TRUE)-_xlfn.NORM.DIST(AND(CP$6&gt;=$F58,CP$6&lt;=$H58)*(CO$6-$F58+1),$J58/2,$M58,TRUE))/(1-2*_xlfn.NORM.DIST(0,$J58/2,$M58,TRUE))*$D58+($K58="Steady Growth")*(AND(CP$6&gt;=$F58,CP$6&lt;=$H58)*((CP$6-$F58+1)/($J58*($J58+1)/2)*$D58))+($K58="custom")*CustCF!CJ58</f>
        <v>0</v>
      </c>
      <c r="CQ58" s="95">
        <f>($K58="Bell Curve")*(_xlfn.NORM.DIST(AND(CQ$6&gt;=$F58,CQ$6&lt;=$H58)*(CQ$6-$F58+1),$J58/2,$M58,TRUE)-_xlfn.NORM.DIST(AND(CQ$6&gt;=$F58,CQ$6&lt;=$H58)*(CP$6-$F58+1),$J58/2,$M58,TRUE))/(1-2*_xlfn.NORM.DIST(0,$J58/2,$M58,TRUE))*$D58+($K58="Steady Growth")*(AND(CQ$6&gt;=$F58,CQ$6&lt;=$H58)*((CQ$6-$F58+1)/($J58*($J58+1)/2)*$D58))+($K58="custom")*CustCF!CK58</f>
        <v>0</v>
      </c>
      <c r="CR58" s="95">
        <f>($K58="Bell Curve")*(_xlfn.NORM.DIST(AND(CR$6&gt;=$F58,CR$6&lt;=$H58)*(CR$6-$F58+1),$J58/2,$M58,TRUE)-_xlfn.NORM.DIST(AND(CR$6&gt;=$F58,CR$6&lt;=$H58)*(CQ$6-$F58+1),$J58/2,$M58,TRUE))/(1-2*_xlfn.NORM.DIST(0,$J58/2,$M58,TRUE))*$D58+($K58="Steady Growth")*(AND(CR$6&gt;=$F58,CR$6&lt;=$H58)*((CR$6-$F58+1)/($J58*($J58+1)/2)*$D58))+($K58="custom")*CustCF!CL58</f>
        <v>0</v>
      </c>
      <c r="CS58" s="95">
        <f>($K58="Bell Curve")*(_xlfn.NORM.DIST(AND(CS$6&gt;=$F58,CS$6&lt;=$H58)*(CS$6-$F58+1),$J58/2,$M58,TRUE)-_xlfn.NORM.DIST(AND(CS$6&gt;=$F58,CS$6&lt;=$H58)*(CR$6-$F58+1),$J58/2,$M58,TRUE))/(1-2*_xlfn.NORM.DIST(0,$J58/2,$M58,TRUE))*$D58+($K58="Steady Growth")*(AND(CS$6&gt;=$F58,CS$6&lt;=$H58)*((CS$6-$F58+1)/($J58*($J58+1)/2)*$D58))+($K58="custom")*CustCF!CM58</f>
        <v>0</v>
      </c>
      <c r="CT58" s="95">
        <f>($K58="Bell Curve")*(_xlfn.NORM.DIST(AND(CT$6&gt;=$F58,CT$6&lt;=$H58)*(CT$6-$F58+1),$J58/2,$M58,TRUE)-_xlfn.NORM.DIST(AND(CT$6&gt;=$F58,CT$6&lt;=$H58)*(CS$6-$F58+1),$J58/2,$M58,TRUE))/(1-2*_xlfn.NORM.DIST(0,$J58/2,$M58,TRUE))*$D58+($K58="Steady Growth")*(AND(CT$6&gt;=$F58,CT$6&lt;=$H58)*((CT$6-$F58+1)/($J58*($J58+1)/2)*$D58))+($K58="custom")*CustCF!CN58</f>
        <v>0</v>
      </c>
      <c r="CU58" s="95">
        <f>($K58="Bell Curve")*(_xlfn.NORM.DIST(AND(CU$6&gt;=$F58,CU$6&lt;=$H58)*(CU$6-$F58+1),$J58/2,$M58,TRUE)-_xlfn.NORM.DIST(AND(CU$6&gt;=$F58,CU$6&lt;=$H58)*(CT$6-$F58+1),$J58/2,$M58,TRUE))/(1-2*_xlfn.NORM.DIST(0,$J58/2,$M58,TRUE))*$D58+($K58="Steady Growth")*(AND(CU$6&gt;=$F58,CU$6&lt;=$H58)*((CU$6-$F58+1)/($J58*($J58+1)/2)*$D58))+($K58="custom")*CustCF!CO58</f>
        <v>0</v>
      </c>
      <c r="CV58" s="95">
        <f>($K58="Bell Curve")*(_xlfn.NORM.DIST(AND(CV$6&gt;=$F58,CV$6&lt;=$H58)*(CV$6-$F58+1),$J58/2,$M58,TRUE)-_xlfn.NORM.DIST(AND(CV$6&gt;=$F58,CV$6&lt;=$H58)*(CU$6-$F58+1),$J58/2,$M58,TRUE))/(1-2*_xlfn.NORM.DIST(0,$J58/2,$M58,TRUE))*$D58+($K58="Steady Growth")*(AND(CV$6&gt;=$F58,CV$6&lt;=$H58)*((CV$6-$F58+1)/($J58*($J58+1)/2)*$D58))+($K58="custom")*CustCF!CP58</f>
        <v>0</v>
      </c>
      <c r="CW58" s="95">
        <f>($K58="Bell Curve")*(_xlfn.NORM.DIST(AND(CW$6&gt;=$F58,CW$6&lt;=$H58)*(CW$6-$F58+1),$J58/2,$M58,TRUE)-_xlfn.NORM.DIST(AND(CW$6&gt;=$F58,CW$6&lt;=$H58)*(CV$6-$F58+1),$J58/2,$M58,TRUE))/(1-2*_xlfn.NORM.DIST(0,$J58/2,$M58,TRUE))*$D58+($K58="Steady Growth")*(AND(CW$6&gt;=$F58,CW$6&lt;=$H58)*((CW$6-$F58+1)/($J58*($J58+1)/2)*$D58))+($K58="custom")*CustCF!CQ58</f>
        <v>0</v>
      </c>
      <c r="CX58" s="95">
        <f>($K58="Bell Curve")*(_xlfn.NORM.DIST(AND(CX$6&gt;=$F58,CX$6&lt;=$H58)*(CX$6-$F58+1),$J58/2,$M58,TRUE)-_xlfn.NORM.DIST(AND(CX$6&gt;=$F58,CX$6&lt;=$H58)*(CW$6-$F58+1),$J58/2,$M58,TRUE))/(1-2*_xlfn.NORM.DIST(0,$J58/2,$M58,TRUE))*$D58+($K58="Steady Growth")*(AND(CX$6&gt;=$F58,CX$6&lt;=$H58)*((CX$6-$F58+1)/($J58*($J58+1)/2)*$D58))+($K58="custom")*CustCF!CR58</f>
        <v>0</v>
      </c>
      <c r="CY58" s="95">
        <f>($K58="Bell Curve")*(_xlfn.NORM.DIST(AND(CY$6&gt;=$F58,CY$6&lt;=$H58)*(CY$6-$F58+1),$J58/2,$M58,TRUE)-_xlfn.NORM.DIST(AND(CY$6&gt;=$F58,CY$6&lt;=$H58)*(CX$6-$F58+1),$J58/2,$M58,TRUE))/(1-2*_xlfn.NORM.DIST(0,$J58/2,$M58,TRUE))*$D58+($K58="Steady Growth")*(AND(CY$6&gt;=$F58,CY$6&lt;=$H58)*((CY$6-$F58+1)/($J58*($J58+1)/2)*$D58))+($K58="custom")*CustCF!CS58</f>
        <v>0</v>
      </c>
      <c r="CZ58" s="95">
        <f>($K58="Bell Curve")*(_xlfn.NORM.DIST(AND(CZ$6&gt;=$F58,CZ$6&lt;=$H58)*(CZ$6-$F58+1),$J58/2,$M58,TRUE)-_xlfn.NORM.DIST(AND(CZ$6&gt;=$F58,CZ$6&lt;=$H58)*(CY$6-$F58+1),$J58/2,$M58,TRUE))/(1-2*_xlfn.NORM.DIST(0,$J58/2,$M58,TRUE))*$D58+($K58="Steady Growth")*(AND(CZ$6&gt;=$F58,CZ$6&lt;=$H58)*((CZ$6-$F58+1)/($J58*($J58+1)/2)*$D58))+($K58="custom")*CustCF!CT58</f>
        <v>0</v>
      </c>
      <c r="DA58" s="95">
        <f>($K58="Bell Curve")*(_xlfn.NORM.DIST(AND(DA$6&gt;=$F58,DA$6&lt;=$H58)*(DA$6-$F58+1),$J58/2,$M58,TRUE)-_xlfn.NORM.DIST(AND(DA$6&gt;=$F58,DA$6&lt;=$H58)*(CZ$6-$F58+1),$J58/2,$M58,TRUE))/(1-2*_xlfn.NORM.DIST(0,$J58/2,$M58,TRUE))*$D58+($K58="Steady Growth")*(AND(DA$6&gt;=$F58,DA$6&lt;=$H58)*((DA$6-$F58+1)/($J58*($J58+1)/2)*$D58))+($K58="custom")*CustCF!CU58</f>
        <v>0</v>
      </c>
      <c r="DB58" s="95">
        <f>($K58="Bell Curve")*(_xlfn.NORM.DIST(AND(DB$6&gt;=$F58,DB$6&lt;=$H58)*(DB$6-$F58+1),$J58/2,$M58,TRUE)-_xlfn.NORM.DIST(AND(DB$6&gt;=$F58,DB$6&lt;=$H58)*(DA$6-$F58+1),$J58/2,$M58,TRUE))/(1-2*_xlfn.NORM.DIST(0,$J58/2,$M58,TRUE))*$D58+($K58="Steady Growth")*(AND(DB$6&gt;=$F58,DB$6&lt;=$H58)*((DB$6-$F58+1)/($J58*($J58+1)/2)*$D58))+($K58="custom")*CustCF!CV58</f>
        <v>0</v>
      </c>
      <c r="DC58" s="95">
        <f>($K58="Bell Curve")*(_xlfn.NORM.DIST(AND(DC$6&gt;=$F58,DC$6&lt;=$H58)*(DC$6-$F58+1),$J58/2,$M58,TRUE)-_xlfn.NORM.DIST(AND(DC$6&gt;=$F58,DC$6&lt;=$H58)*(DB$6-$F58+1),$J58/2,$M58,TRUE))/(1-2*_xlfn.NORM.DIST(0,$J58/2,$M58,TRUE))*$D58+($K58="Steady Growth")*(AND(DC$6&gt;=$F58,DC$6&lt;=$H58)*((DC$6-$F58+1)/($J58*($J58+1)/2)*$D58))+($K58="custom")*CustCF!CW58</f>
        <v>0</v>
      </c>
      <c r="DD58" s="95">
        <f>($K58="Bell Curve")*(_xlfn.NORM.DIST(AND(DD$6&gt;=$F58,DD$6&lt;=$H58)*(DD$6-$F58+1),$J58/2,$M58,TRUE)-_xlfn.NORM.DIST(AND(DD$6&gt;=$F58,DD$6&lt;=$H58)*(DC$6-$F58+1),$J58/2,$M58,TRUE))/(1-2*_xlfn.NORM.DIST(0,$J58/2,$M58,TRUE))*$D58+($K58="Steady Growth")*(AND(DD$6&gt;=$F58,DD$6&lt;=$H58)*((DD$6-$F58+1)/($J58*($J58+1)/2)*$D58))+($K58="custom")*CustCF!CX58</f>
        <v>0</v>
      </c>
      <c r="DE58" s="95">
        <f>($K58="Bell Curve")*(_xlfn.NORM.DIST(AND(DE$6&gt;=$F58,DE$6&lt;=$H58)*(DE$6-$F58+1),$J58/2,$M58,TRUE)-_xlfn.NORM.DIST(AND(DE$6&gt;=$F58,DE$6&lt;=$H58)*(DD$6-$F58+1),$J58/2,$M58,TRUE))/(1-2*_xlfn.NORM.DIST(0,$J58/2,$M58,TRUE))*$D58+($K58="Steady Growth")*(AND(DE$6&gt;=$F58,DE$6&lt;=$H58)*((DE$6-$F58+1)/($J58*($J58+1)/2)*$D58))+($K58="custom")*CustCF!CY58</f>
        <v>0</v>
      </c>
      <c r="DF58" s="95">
        <f>($K58="Bell Curve")*(_xlfn.NORM.DIST(AND(DF$6&gt;=$F58,DF$6&lt;=$H58)*(DF$6-$F58+1),$J58/2,$M58,TRUE)-_xlfn.NORM.DIST(AND(DF$6&gt;=$F58,DF$6&lt;=$H58)*(DE$6-$F58+1),$J58/2,$M58,TRUE))/(1-2*_xlfn.NORM.DIST(0,$J58/2,$M58,TRUE))*$D58+($K58="Steady Growth")*(AND(DF$6&gt;=$F58,DF$6&lt;=$H58)*((DF$6-$F58+1)/($J58*($J58+1)/2)*$D58))+($K58="custom")*CustCF!CZ58</f>
        <v>0</v>
      </c>
      <c r="DG58" s="95">
        <f>($K58="Bell Curve")*(_xlfn.NORM.DIST(AND(DG$6&gt;=$F58,DG$6&lt;=$H58)*(DG$6-$F58+1),$J58/2,$M58,TRUE)-_xlfn.NORM.DIST(AND(DG$6&gt;=$F58,DG$6&lt;=$H58)*(DF$6-$F58+1),$J58/2,$M58,TRUE))/(1-2*_xlfn.NORM.DIST(0,$J58/2,$M58,TRUE))*$D58+($K58="Steady Growth")*(AND(DG$6&gt;=$F58,DG$6&lt;=$H58)*((DG$6-$F58+1)/($J58*($J58+1)/2)*$D58))+($K58="custom")*CustCF!DA58</f>
        <v>0</v>
      </c>
      <c r="DH58" s="95">
        <f>($K58="Bell Curve")*(_xlfn.NORM.DIST(AND(DH$6&gt;=$F58,DH$6&lt;=$H58)*(DH$6-$F58+1),$J58/2,$M58,TRUE)-_xlfn.NORM.DIST(AND(DH$6&gt;=$F58,DH$6&lt;=$H58)*(DG$6-$F58+1),$J58/2,$M58,TRUE))/(1-2*_xlfn.NORM.DIST(0,$J58/2,$M58,TRUE))*$D58+($K58="Steady Growth")*(AND(DH$6&gt;=$F58,DH$6&lt;=$H58)*((DH$6-$F58+1)/($J58*($J58+1)/2)*$D58))+($K58="custom")*CustCF!DB58</f>
        <v>0</v>
      </c>
      <c r="DI58" s="95">
        <f>($K58="Bell Curve")*(_xlfn.NORM.DIST(AND(DI$6&gt;=$F58,DI$6&lt;=$H58)*(DI$6-$F58+1),$J58/2,$M58,TRUE)-_xlfn.NORM.DIST(AND(DI$6&gt;=$F58,DI$6&lt;=$H58)*(DH$6-$F58+1),$J58/2,$M58,TRUE))/(1-2*_xlfn.NORM.DIST(0,$J58/2,$M58,TRUE))*$D58+($K58="Steady Growth")*(AND(DI$6&gt;=$F58,DI$6&lt;=$H58)*((DI$6-$F58+1)/($J58*($J58+1)/2)*$D58))+($K58="custom")*CustCF!DC58</f>
        <v>0</v>
      </c>
      <c r="DJ58" s="95">
        <f>($K58="Bell Curve")*(_xlfn.NORM.DIST(AND(DJ$6&gt;=$F58,DJ$6&lt;=$H58)*(DJ$6-$F58+1),$J58/2,$M58,TRUE)-_xlfn.NORM.DIST(AND(DJ$6&gt;=$F58,DJ$6&lt;=$H58)*(DI$6-$F58+1),$J58/2,$M58,TRUE))/(1-2*_xlfn.NORM.DIST(0,$J58/2,$M58,TRUE))*$D58+($K58="Steady Growth")*(AND(DJ$6&gt;=$F58,DJ$6&lt;=$H58)*((DJ$6-$F58+1)/($J58*($J58+1)/2)*$D58))+($K58="custom")*CustCF!DD58</f>
        <v>0</v>
      </c>
      <c r="DK58" s="95">
        <f>($K58="Bell Curve")*(_xlfn.NORM.DIST(AND(DK$6&gt;=$F58,DK$6&lt;=$H58)*(DK$6-$F58+1),$J58/2,$M58,TRUE)-_xlfn.NORM.DIST(AND(DK$6&gt;=$F58,DK$6&lt;=$H58)*(DJ$6-$F58+1),$J58/2,$M58,TRUE))/(1-2*_xlfn.NORM.DIST(0,$J58/2,$M58,TRUE))*$D58+($K58="Steady Growth")*(AND(DK$6&gt;=$F58,DK$6&lt;=$H58)*((DK$6-$F58+1)/($J58*($J58+1)/2)*$D58))+($K58="custom")*CustCF!DE58</f>
        <v>0</v>
      </c>
      <c r="DL58" s="95">
        <f>($K58="Bell Curve")*(_xlfn.NORM.DIST(AND(DL$6&gt;=$F58,DL$6&lt;=$H58)*(DL$6-$F58+1),$J58/2,$M58,TRUE)-_xlfn.NORM.DIST(AND(DL$6&gt;=$F58,DL$6&lt;=$H58)*(DK$6-$F58+1),$J58/2,$M58,TRUE))/(1-2*_xlfn.NORM.DIST(0,$J58/2,$M58,TRUE))*$D58+($K58="Steady Growth")*(AND(DL$6&gt;=$F58,DL$6&lt;=$H58)*((DL$6-$F58+1)/($J58*($J58+1)/2)*$D58))+($K58="custom")*CustCF!DF58</f>
        <v>0</v>
      </c>
      <c r="DM58" s="95">
        <f>($K58="Bell Curve")*(_xlfn.NORM.DIST(AND(DM$6&gt;=$F58,DM$6&lt;=$H58)*(DM$6-$F58+1),$J58/2,$M58,TRUE)-_xlfn.NORM.DIST(AND(DM$6&gt;=$F58,DM$6&lt;=$H58)*(DL$6-$F58+1),$J58/2,$M58,TRUE))/(1-2*_xlfn.NORM.DIST(0,$J58/2,$M58,TRUE))*$D58+($K58="Steady Growth")*(AND(DM$6&gt;=$F58,DM$6&lt;=$H58)*((DM$6-$F58+1)/($J58*($J58+1)/2)*$D58))+($K58="custom")*CustCF!DG58</f>
        <v>0</v>
      </c>
      <c r="DN58" s="95">
        <f>($K58="Bell Curve")*(_xlfn.NORM.DIST(AND(DN$6&gt;=$F58,DN$6&lt;=$H58)*(DN$6-$F58+1),$J58/2,$M58,TRUE)-_xlfn.NORM.DIST(AND(DN$6&gt;=$F58,DN$6&lt;=$H58)*(DM$6-$F58+1),$J58/2,$M58,TRUE))/(1-2*_xlfn.NORM.DIST(0,$J58/2,$M58,TRUE))*$D58+($K58="Steady Growth")*(AND(DN$6&gt;=$F58,DN$6&lt;=$H58)*((DN$6-$F58+1)/($J58*($J58+1)/2)*$D58))+($K58="custom")*CustCF!DH58</f>
        <v>0</v>
      </c>
      <c r="DO58" s="95">
        <f>($K58="Bell Curve")*(_xlfn.NORM.DIST(AND(DO$6&gt;=$F58,DO$6&lt;=$H58)*(DO$6-$F58+1),$J58/2,$M58,TRUE)-_xlfn.NORM.DIST(AND(DO$6&gt;=$F58,DO$6&lt;=$H58)*(DN$6-$F58+1),$J58/2,$M58,TRUE))/(1-2*_xlfn.NORM.DIST(0,$J58/2,$M58,TRUE))*$D58+($K58="Steady Growth")*(AND(DO$6&gt;=$F58,DO$6&lt;=$H58)*((DO$6-$F58+1)/($J58*($J58+1)/2)*$D58))+($K58="custom")*CustCF!DI58</f>
        <v>0</v>
      </c>
      <c r="DP58" s="95">
        <f>($K58="Bell Curve")*(_xlfn.NORM.DIST(AND(DP$6&gt;=$F58,DP$6&lt;=$H58)*(DP$6-$F58+1),$J58/2,$M58,TRUE)-_xlfn.NORM.DIST(AND(DP$6&gt;=$F58,DP$6&lt;=$H58)*(DO$6-$F58+1),$J58/2,$M58,TRUE))/(1-2*_xlfn.NORM.DIST(0,$J58/2,$M58,TRUE))*$D58+($K58="Steady Growth")*(AND(DP$6&gt;=$F58,DP$6&lt;=$H58)*((DP$6-$F58+1)/($J58*($J58+1)/2)*$D58))+($K58="custom")*CustCF!DJ58</f>
        <v>0</v>
      </c>
      <c r="DQ58" s="95">
        <f>($K58="Bell Curve")*(_xlfn.NORM.DIST(AND(DQ$6&gt;=$F58,DQ$6&lt;=$H58)*(DQ$6-$F58+1),$J58/2,$M58,TRUE)-_xlfn.NORM.DIST(AND(DQ$6&gt;=$F58,DQ$6&lt;=$H58)*(DP$6-$F58+1),$J58/2,$M58,TRUE))/(1-2*_xlfn.NORM.DIST(0,$J58/2,$M58,TRUE))*$D58+($K58="Steady Growth")*(AND(DQ$6&gt;=$F58,DQ$6&lt;=$H58)*((DQ$6-$F58+1)/($J58*($J58+1)/2)*$D58))+($K58="custom")*CustCF!DK58</f>
        <v>0</v>
      </c>
      <c r="DR58" s="95">
        <f>($K58="Bell Curve")*(_xlfn.NORM.DIST(AND(DR$6&gt;=$F58,DR$6&lt;=$H58)*(DR$6-$F58+1),$J58/2,$M58,TRUE)-_xlfn.NORM.DIST(AND(DR$6&gt;=$F58,DR$6&lt;=$H58)*(DQ$6-$F58+1),$J58/2,$M58,TRUE))/(1-2*_xlfn.NORM.DIST(0,$J58/2,$M58,TRUE))*$D58+($K58="Steady Growth")*(AND(DR$6&gt;=$F58,DR$6&lt;=$H58)*((DR$6-$F58+1)/($J58*($J58+1)/2)*$D58))+($K58="custom")*CustCF!DL58</f>
        <v>0</v>
      </c>
      <c r="DS58" s="95">
        <f>($K58="Bell Curve")*(_xlfn.NORM.DIST(AND(DS$6&gt;=$F58,DS$6&lt;=$H58)*(DS$6-$F58+1),$J58/2,$M58,TRUE)-_xlfn.NORM.DIST(AND(DS$6&gt;=$F58,DS$6&lt;=$H58)*(DR$6-$F58+1),$J58/2,$M58,TRUE))/(1-2*_xlfn.NORM.DIST(0,$J58/2,$M58,TRUE))*$D58+($K58="Steady Growth")*(AND(DS$6&gt;=$F58,DS$6&lt;=$H58)*((DS$6-$F58+1)/($J58*($J58+1)/2)*$D58))+($K58="custom")*CustCF!DM58</f>
        <v>0</v>
      </c>
      <c r="DT58" s="95">
        <f>($K58="Bell Curve")*(_xlfn.NORM.DIST(AND(DT$6&gt;=$F58,DT$6&lt;=$H58)*(DT$6-$F58+1),$J58/2,$M58,TRUE)-_xlfn.NORM.DIST(AND(DT$6&gt;=$F58,DT$6&lt;=$H58)*(DS$6-$F58+1),$J58/2,$M58,TRUE))/(1-2*_xlfn.NORM.DIST(0,$J58/2,$M58,TRUE))*$D58+($K58="Steady Growth")*(AND(DT$6&gt;=$F58,DT$6&lt;=$H58)*((DT$6-$F58+1)/($J58*($J58+1)/2)*$D58))+($K58="custom")*CustCF!DN58</f>
        <v>0</v>
      </c>
      <c r="DU58" s="95">
        <f>($K58="Bell Curve")*(_xlfn.NORM.DIST(AND(DU$6&gt;=$F58,DU$6&lt;=$H58)*(DU$6-$F58+1),$J58/2,$M58,TRUE)-_xlfn.NORM.DIST(AND(DU$6&gt;=$F58,DU$6&lt;=$H58)*(DT$6-$F58+1),$J58/2,$M58,TRUE))/(1-2*_xlfn.NORM.DIST(0,$J58/2,$M58,TRUE))*$D58+($K58="Steady Growth")*(AND(DU$6&gt;=$F58,DU$6&lt;=$H58)*((DU$6-$F58+1)/($J58*($J58+1)/2)*$D58))+($K58="custom")*CustCF!DO58</f>
        <v>0</v>
      </c>
      <c r="DV58" s="95">
        <f>($K58="Bell Curve")*(_xlfn.NORM.DIST(AND(DV$6&gt;=$F58,DV$6&lt;=$H58)*(DV$6-$F58+1),$J58/2,$M58,TRUE)-_xlfn.NORM.DIST(AND(DV$6&gt;=$F58,DV$6&lt;=$H58)*(DU$6-$F58+1),$J58/2,$M58,TRUE))/(1-2*_xlfn.NORM.DIST(0,$J58/2,$M58,TRUE))*$D58+($K58="Steady Growth")*(AND(DV$6&gt;=$F58,DV$6&lt;=$H58)*((DV$6-$F58+1)/($J58*($J58+1)/2)*$D58))+($K58="custom")*CustCF!DP58</f>
        <v>0</v>
      </c>
      <c r="DW58" s="95">
        <f>($K58="Bell Curve")*(_xlfn.NORM.DIST(AND(DW$6&gt;=$F58,DW$6&lt;=$H58)*(DW$6-$F58+1),$J58/2,$M58,TRUE)-_xlfn.NORM.DIST(AND(DW$6&gt;=$F58,DW$6&lt;=$H58)*(DV$6-$F58+1),$J58/2,$M58,TRUE))/(1-2*_xlfn.NORM.DIST(0,$J58/2,$M58,TRUE))*$D58+($K58="Steady Growth")*(AND(DW$6&gt;=$F58,DW$6&lt;=$H58)*((DW$6-$F58+1)/($J58*($J58+1)/2)*$D58))+($K58="custom")*CustCF!DQ58</f>
        <v>0</v>
      </c>
      <c r="DX58" s="95">
        <f>($K58="Bell Curve")*(_xlfn.NORM.DIST(AND(DX$6&gt;=$F58,DX$6&lt;=$H58)*(DX$6-$F58+1),$J58/2,$M58,TRUE)-_xlfn.NORM.DIST(AND(DX$6&gt;=$F58,DX$6&lt;=$H58)*(DW$6-$F58+1),$J58/2,$M58,TRUE))/(1-2*_xlfn.NORM.DIST(0,$J58/2,$M58,TRUE))*$D58+($K58="Steady Growth")*(AND(DX$6&gt;=$F58,DX$6&lt;=$H58)*((DX$6-$F58+1)/($J58*($J58+1)/2)*$D58))+($K58="custom")*CustCF!DR58</f>
        <v>0</v>
      </c>
      <c r="DY58" s="95">
        <f>($K58="Bell Curve")*(_xlfn.NORM.DIST(AND(DY$6&gt;=$F58,DY$6&lt;=$H58)*(DY$6-$F58+1),$J58/2,$M58,TRUE)-_xlfn.NORM.DIST(AND(DY$6&gt;=$F58,DY$6&lt;=$H58)*(DX$6-$F58+1),$J58/2,$M58,TRUE))/(1-2*_xlfn.NORM.DIST(0,$J58/2,$M58,TRUE))*$D58+($K58="Steady Growth")*(AND(DY$6&gt;=$F58,DY$6&lt;=$H58)*((DY$6-$F58+1)/($J58*($J58+1)/2)*$D58))+($K58="custom")*CustCF!DS58</f>
        <v>0</v>
      </c>
      <c r="DZ58" s="95">
        <f>($K58="Bell Curve")*(_xlfn.NORM.DIST(AND(DZ$6&gt;=$F58,DZ$6&lt;=$H58)*(DZ$6-$F58+1),$J58/2,$M58,TRUE)-_xlfn.NORM.DIST(AND(DZ$6&gt;=$F58,DZ$6&lt;=$H58)*(DY$6-$F58+1),$J58/2,$M58,TRUE))/(1-2*_xlfn.NORM.DIST(0,$J58/2,$M58,TRUE))*$D58+($K58="Steady Growth")*(AND(DZ$6&gt;=$F58,DZ$6&lt;=$H58)*((DZ$6-$F58+1)/($J58*($J58+1)/2)*$D58))+($K58="custom")*CustCF!DT58</f>
        <v>0</v>
      </c>
      <c r="EA58" s="95">
        <f>($K58="Bell Curve")*(_xlfn.NORM.DIST(AND(EA$6&gt;=$F58,EA$6&lt;=$H58)*(EA$6-$F58+1),$J58/2,$M58,TRUE)-_xlfn.NORM.DIST(AND(EA$6&gt;=$F58,EA$6&lt;=$H58)*(DZ$6-$F58+1),$J58/2,$M58,TRUE))/(1-2*_xlfn.NORM.DIST(0,$J58/2,$M58,TRUE))*$D58+($K58="Steady Growth")*(AND(EA$6&gt;=$F58,EA$6&lt;=$H58)*((EA$6-$F58+1)/($J58*($J58+1)/2)*$D58))+($K58="custom")*CustCF!DU58</f>
        <v>0</v>
      </c>
      <c r="EB58" s="95">
        <f>($K58="Bell Curve")*(_xlfn.NORM.DIST(AND(EB$6&gt;=$F58,EB$6&lt;=$H58)*(EB$6-$F58+1),$J58/2,$M58,TRUE)-_xlfn.NORM.DIST(AND(EB$6&gt;=$F58,EB$6&lt;=$H58)*(EA$6-$F58+1),$J58/2,$M58,TRUE))/(1-2*_xlfn.NORM.DIST(0,$J58/2,$M58,TRUE))*$D58+($K58="Steady Growth")*(AND(EB$6&gt;=$F58,EB$6&lt;=$H58)*((EB$6-$F58+1)/($J58*($J58+1)/2)*$D58))+($K58="custom")*CustCF!DV58</f>
        <v>0</v>
      </c>
      <c r="EC58" s="95">
        <f>($K58="Bell Curve")*(_xlfn.NORM.DIST(AND(EC$6&gt;=$F58,EC$6&lt;=$H58)*(EC$6-$F58+1),$J58/2,$M58,TRUE)-_xlfn.NORM.DIST(AND(EC$6&gt;=$F58,EC$6&lt;=$H58)*(EB$6-$F58+1),$J58/2,$M58,TRUE))/(1-2*_xlfn.NORM.DIST(0,$J58/2,$M58,TRUE))*$D58+($K58="Steady Growth")*(AND(EC$6&gt;=$F58,EC$6&lt;=$H58)*((EC$6-$F58+1)/($J58*($J58+1)/2)*$D58))+($K58="custom")*CustCF!DW58</f>
        <v>0</v>
      </c>
      <c r="ED58" s="95">
        <f>($K58="Bell Curve")*(_xlfn.NORM.DIST(AND(ED$6&gt;=$F58,ED$6&lt;=$H58)*(ED$6-$F58+1),$J58/2,$M58,TRUE)-_xlfn.NORM.DIST(AND(ED$6&gt;=$F58,ED$6&lt;=$H58)*(EC$6-$F58+1),$J58/2,$M58,TRUE))/(1-2*_xlfn.NORM.DIST(0,$J58/2,$M58,TRUE))*$D58+($K58="Steady Growth")*(AND(ED$6&gt;=$F58,ED$6&lt;=$H58)*((ED$6-$F58+1)/($J58*($J58+1)/2)*$D58))+($K58="custom")*CustCF!DX58</f>
        <v>0</v>
      </c>
      <c r="EE58" s="95">
        <f>($K58="Bell Curve")*(_xlfn.NORM.DIST(AND(EE$6&gt;=$F58,EE$6&lt;=$H58)*(EE$6-$F58+1),$J58/2,$M58,TRUE)-_xlfn.NORM.DIST(AND(EE$6&gt;=$F58,EE$6&lt;=$H58)*(ED$6-$F58+1),$J58/2,$M58,TRUE))/(1-2*_xlfn.NORM.DIST(0,$J58/2,$M58,TRUE))*$D58+($K58="Steady Growth")*(AND(EE$6&gt;=$F58,EE$6&lt;=$H58)*((EE$6-$F58+1)/($J58*($J58+1)/2)*$D58))+($K58="custom")*CustCF!DY58</f>
        <v>0</v>
      </c>
      <c r="EF58" s="95">
        <f>($K58="Bell Curve")*(_xlfn.NORM.DIST(AND(EF$6&gt;=$F58,EF$6&lt;=$H58)*(EF$6-$F58+1),$J58/2,$M58,TRUE)-_xlfn.NORM.DIST(AND(EF$6&gt;=$F58,EF$6&lt;=$H58)*(EE$6-$F58+1),$J58/2,$M58,TRUE))/(1-2*_xlfn.NORM.DIST(0,$J58/2,$M58,TRUE))*$D58+($K58="Steady Growth")*(AND(EF$6&gt;=$F58,EF$6&lt;=$H58)*((EF$6-$F58+1)/($J58*($J58+1)/2)*$D58))+($K58="custom")*CustCF!DZ58</f>
        <v>0</v>
      </c>
      <c r="EG58" s="95">
        <f>($K58="Bell Curve")*(_xlfn.NORM.DIST(AND(EG$6&gt;=$F58,EG$6&lt;=$H58)*(EG$6-$F58+1),$J58/2,$M58,TRUE)-_xlfn.NORM.DIST(AND(EG$6&gt;=$F58,EG$6&lt;=$H58)*(EF$6-$F58+1),$J58/2,$M58,TRUE))/(1-2*_xlfn.NORM.DIST(0,$J58/2,$M58,TRUE))*$D58+($K58="Steady Growth")*(AND(EG$6&gt;=$F58,EG$6&lt;=$H58)*((EG$6-$F58+1)/($J58*($J58+1)/2)*$D58))+($K58="custom")*CustCF!EA58</f>
        <v>0</v>
      </c>
      <c r="EH58" s="95">
        <f>($K58="Bell Curve")*(_xlfn.NORM.DIST(AND(EH$6&gt;=$F58,EH$6&lt;=$H58)*(EH$6-$F58+1),$J58/2,$M58,TRUE)-_xlfn.NORM.DIST(AND(EH$6&gt;=$F58,EH$6&lt;=$H58)*(EG$6-$F58+1),$J58/2,$M58,TRUE))/(1-2*_xlfn.NORM.DIST(0,$J58/2,$M58,TRUE))*$D58+($K58="Steady Growth")*(AND(EH$6&gt;=$F58,EH$6&lt;=$H58)*((EH$6-$F58+1)/($J58*($J58+1)/2)*$D58))+($K58="custom")*CustCF!EB58</f>
        <v>0</v>
      </c>
      <c r="EI58" s="95">
        <f>($K58="Bell Curve")*(_xlfn.NORM.DIST(AND(EI$6&gt;=$F58,EI$6&lt;=$H58)*(EI$6-$F58+1),$J58/2,$M58,TRUE)-_xlfn.NORM.DIST(AND(EI$6&gt;=$F58,EI$6&lt;=$H58)*(EH$6-$F58+1),$J58/2,$M58,TRUE))/(1-2*_xlfn.NORM.DIST(0,$J58/2,$M58,TRUE))*$D58+($K58="Steady Growth")*(AND(EI$6&gt;=$F58,EI$6&lt;=$H58)*((EI$6-$F58+1)/($J58*($J58+1)/2)*$D58))+($K58="custom")*CustCF!EC58</f>
        <v>0</v>
      </c>
      <c r="EJ58" s="95">
        <f>($K58="Bell Curve")*(_xlfn.NORM.DIST(AND(EJ$6&gt;=$F58,EJ$6&lt;=$H58)*(EJ$6-$F58+1),$J58/2,$M58,TRUE)-_xlfn.NORM.DIST(AND(EJ$6&gt;=$F58,EJ$6&lt;=$H58)*(EI$6-$F58+1),$J58/2,$M58,TRUE))/(1-2*_xlfn.NORM.DIST(0,$J58/2,$M58,TRUE))*$D58+($K58="Steady Growth")*(AND(EJ$6&gt;=$F58,EJ$6&lt;=$H58)*((EJ$6-$F58+1)/($J58*($J58+1)/2)*$D58))+($K58="custom")*CustCF!ED58</f>
        <v>0</v>
      </c>
      <c r="EK58" s="95">
        <f>($K58="Bell Curve")*(_xlfn.NORM.DIST(AND(EK$6&gt;=$F58,EK$6&lt;=$H58)*(EK$6-$F58+1),$J58/2,$M58,TRUE)-_xlfn.NORM.DIST(AND(EK$6&gt;=$F58,EK$6&lt;=$H58)*(EJ$6-$F58+1),$J58/2,$M58,TRUE))/(1-2*_xlfn.NORM.DIST(0,$J58/2,$M58,TRUE))*$D58+($K58="Steady Growth")*(AND(EK$6&gt;=$F58,EK$6&lt;=$H58)*((EK$6-$F58+1)/($J58*($J58+1)/2)*$D58))+($K58="custom")*CustCF!EE58</f>
        <v>0</v>
      </c>
      <c r="EL58" s="95">
        <f>($K58="Bell Curve")*(_xlfn.NORM.DIST(AND(EL$6&gt;=$F58,EL$6&lt;=$H58)*(EL$6-$F58+1),$J58/2,$M58,TRUE)-_xlfn.NORM.DIST(AND(EL$6&gt;=$F58,EL$6&lt;=$H58)*(EK$6-$F58+1),$J58/2,$M58,TRUE))/(1-2*_xlfn.NORM.DIST(0,$J58/2,$M58,TRUE))*$D58+($K58="Steady Growth")*(AND(EL$6&gt;=$F58,EL$6&lt;=$H58)*((EL$6-$F58+1)/($J58*($J58+1)/2)*$D58))+($K58="custom")*CustCF!EF58</f>
        <v>0</v>
      </c>
      <c r="EM58" s="95">
        <f>($K58="Bell Curve")*(_xlfn.NORM.DIST(AND(EM$6&gt;=$F58,EM$6&lt;=$H58)*(EM$6-$F58+1),$J58/2,$M58,TRUE)-_xlfn.NORM.DIST(AND(EM$6&gt;=$F58,EM$6&lt;=$H58)*(EL$6-$F58+1),$J58/2,$M58,TRUE))/(1-2*_xlfn.NORM.DIST(0,$J58/2,$M58,TRUE))*$D58+($K58="Steady Growth")*(AND(EM$6&gt;=$F58,EM$6&lt;=$H58)*((EM$6-$F58+1)/($J58*($J58+1)/2)*$D58))+($K58="custom")*CustCF!EG58</f>
        <v>0</v>
      </c>
      <c r="EN58" s="95">
        <f>($K58="Bell Curve")*(_xlfn.NORM.DIST(AND(EN$6&gt;=$F58,EN$6&lt;=$H58)*(EN$6-$F58+1),$J58/2,$M58,TRUE)-_xlfn.NORM.DIST(AND(EN$6&gt;=$F58,EN$6&lt;=$H58)*(EM$6-$F58+1),$J58/2,$M58,TRUE))/(1-2*_xlfn.NORM.DIST(0,$J58/2,$M58,TRUE))*$D58+($K58="Steady Growth")*(AND(EN$6&gt;=$F58,EN$6&lt;=$H58)*((EN$6-$F58+1)/($J58*($J58+1)/2)*$D58))+($K58="custom")*CustCF!EH58</f>
        <v>0</v>
      </c>
      <c r="EO58" s="95">
        <f>($K58="Bell Curve")*(_xlfn.NORM.DIST(AND(EO$6&gt;=$F58,EO$6&lt;=$H58)*(EO$6-$F58+1),$J58/2,$M58,TRUE)-_xlfn.NORM.DIST(AND(EO$6&gt;=$F58,EO$6&lt;=$H58)*(EN$6-$F58+1),$J58/2,$M58,TRUE))/(1-2*_xlfn.NORM.DIST(0,$J58/2,$M58,TRUE))*$D58+($K58="Steady Growth")*(AND(EO$6&gt;=$F58,EO$6&lt;=$H58)*((EO$6-$F58+1)/($J58*($J58+1)/2)*$D58))+($K58="custom")*CustCF!EI58</f>
        <v>0</v>
      </c>
      <c r="EP58" s="95">
        <f>($K58="Bell Curve")*(_xlfn.NORM.DIST(AND(EP$6&gt;=$F58,EP$6&lt;=$H58)*(EP$6-$F58+1),$J58/2,$M58,TRUE)-_xlfn.NORM.DIST(AND(EP$6&gt;=$F58,EP$6&lt;=$H58)*(EO$6-$F58+1),$J58/2,$M58,TRUE))/(1-2*_xlfn.NORM.DIST(0,$J58/2,$M58,TRUE))*$D58+($K58="Steady Growth")*(AND(EP$6&gt;=$F58,EP$6&lt;=$H58)*((EP$6-$F58+1)/($J58*($J58+1)/2)*$D58))+($K58="custom")*CustCF!EJ58</f>
        <v>0</v>
      </c>
      <c r="EQ58" s="95">
        <f>($K58="Bell Curve")*(_xlfn.NORM.DIST(AND(EQ$6&gt;=$F58,EQ$6&lt;=$H58)*(EQ$6-$F58+1),$J58/2,$M58,TRUE)-_xlfn.NORM.DIST(AND(EQ$6&gt;=$F58,EQ$6&lt;=$H58)*(EP$6-$F58+1),$J58/2,$M58,TRUE))/(1-2*_xlfn.NORM.DIST(0,$J58/2,$M58,TRUE))*$D58+($K58="Steady Growth")*(AND(EQ$6&gt;=$F58,EQ$6&lt;=$H58)*((EQ$6-$F58+1)/($J58*($J58+1)/2)*$D58))+($K58="custom")*CustCF!EK58</f>
        <v>0</v>
      </c>
      <c r="ER58" s="95">
        <f>($K58="Bell Curve")*(_xlfn.NORM.DIST(AND(ER$6&gt;=$F58,ER$6&lt;=$H58)*(ER$6-$F58+1),$J58/2,$M58,TRUE)-_xlfn.NORM.DIST(AND(ER$6&gt;=$F58,ER$6&lt;=$H58)*(EQ$6-$F58+1),$J58/2,$M58,TRUE))/(1-2*_xlfn.NORM.DIST(0,$J58/2,$M58,TRUE))*$D58+($K58="Steady Growth")*(AND(ER$6&gt;=$F58,ER$6&lt;=$H58)*((ER$6-$F58+1)/($J58*($J58+1)/2)*$D58))+($K58="custom")*CustCF!EL58</f>
        <v>0</v>
      </c>
      <c r="ES58" s="95">
        <f>($K58="Bell Curve")*(_xlfn.NORM.DIST(AND(ES$6&gt;=$F58,ES$6&lt;=$H58)*(ES$6-$F58+1),$J58/2,$M58,TRUE)-_xlfn.NORM.DIST(AND(ES$6&gt;=$F58,ES$6&lt;=$H58)*(ER$6-$F58+1),$J58/2,$M58,TRUE))/(1-2*_xlfn.NORM.DIST(0,$J58/2,$M58,TRUE))*$D58+($K58="Steady Growth")*(AND(ES$6&gt;=$F58,ES$6&lt;=$H58)*((ES$6-$F58+1)/($J58*($J58+1)/2)*$D58))+($K58="custom")*CustCF!EM58</f>
        <v>0</v>
      </c>
      <c r="ET58" s="95">
        <f>($K58="Bell Curve")*(_xlfn.NORM.DIST(AND(ET$6&gt;=$F58,ET$6&lt;=$H58)*(ET$6-$F58+1),$J58/2,$M58,TRUE)-_xlfn.NORM.DIST(AND(ET$6&gt;=$F58,ET$6&lt;=$H58)*(ES$6-$F58+1),$J58/2,$M58,TRUE))/(1-2*_xlfn.NORM.DIST(0,$J58/2,$M58,TRUE))*$D58+($K58="Steady Growth")*(AND(ET$6&gt;=$F58,ET$6&lt;=$H58)*((ET$6-$F58+1)/($J58*($J58+1)/2)*$D58))+($K58="custom")*CustCF!EN58</f>
        <v>0</v>
      </c>
      <c r="EU58" s="95">
        <f>($K58="Bell Curve")*(_xlfn.NORM.DIST(AND(EU$6&gt;=$F58,EU$6&lt;=$H58)*(EU$6-$F58+1),$J58/2,$M58,TRUE)-_xlfn.NORM.DIST(AND(EU$6&gt;=$F58,EU$6&lt;=$H58)*(ET$6-$F58+1),$J58/2,$M58,TRUE))/(1-2*_xlfn.NORM.DIST(0,$J58/2,$M58,TRUE))*$D58+($K58="Steady Growth")*(AND(EU$6&gt;=$F58,EU$6&lt;=$H58)*((EU$6-$F58+1)/($J58*($J58+1)/2)*$D58))+($K58="custom")*CustCF!EO58</f>
        <v>0</v>
      </c>
      <c r="EV58" s="95">
        <f>($K58="Bell Curve")*(_xlfn.NORM.DIST(AND(EV$6&gt;=$F58,EV$6&lt;=$H58)*(EV$6-$F58+1),$J58/2,$M58,TRUE)-_xlfn.NORM.DIST(AND(EV$6&gt;=$F58,EV$6&lt;=$H58)*(EU$6-$F58+1),$J58/2,$M58,TRUE))/(1-2*_xlfn.NORM.DIST(0,$J58/2,$M58,TRUE))*$D58+($K58="Steady Growth")*(AND(EV$6&gt;=$F58,EV$6&lt;=$H58)*((EV$6-$F58+1)/($J58*($J58+1)/2)*$D58))+($K58="custom")*CustCF!EP58</f>
        <v>0</v>
      </c>
      <c r="EW58" s="95">
        <f>($K58="Bell Curve")*(_xlfn.NORM.DIST(AND(EW$6&gt;=$F58,EW$6&lt;=$H58)*(EW$6-$F58+1),$J58/2,$M58,TRUE)-_xlfn.NORM.DIST(AND(EW$6&gt;=$F58,EW$6&lt;=$H58)*(EV$6-$F58+1),$J58/2,$M58,TRUE))/(1-2*_xlfn.NORM.DIST(0,$J58/2,$M58,TRUE))*$D58+($K58="Steady Growth")*(AND(EW$6&gt;=$F58,EW$6&lt;=$H58)*((EW$6-$F58+1)/($J58*($J58+1)/2)*$D58))+($K58="custom")*CustCF!EQ58</f>
        <v>0</v>
      </c>
      <c r="EX58" s="95">
        <f>($K58="Bell Curve")*(_xlfn.NORM.DIST(AND(EX$6&gt;=$F58,EX$6&lt;=$H58)*(EX$6-$F58+1),$J58/2,$M58,TRUE)-_xlfn.NORM.DIST(AND(EX$6&gt;=$F58,EX$6&lt;=$H58)*(EW$6-$F58+1),$J58/2,$M58,TRUE))/(1-2*_xlfn.NORM.DIST(0,$J58/2,$M58,TRUE))*$D58+($K58="Steady Growth")*(AND(EX$6&gt;=$F58,EX$6&lt;=$H58)*((EX$6-$F58+1)/($J58*($J58+1)/2)*$D58))+($K58="custom")*CustCF!ER58</f>
        <v>0</v>
      </c>
      <c r="EY58" s="95">
        <f>($K58="Bell Curve")*(_xlfn.NORM.DIST(AND(EY$6&gt;=$F58,EY$6&lt;=$H58)*(EY$6-$F58+1),$J58/2,$M58,TRUE)-_xlfn.NORM.DIST(AND(EY$6&gt;=$F58,EY$6&lt;=$H58)*(EX$6-$F58+1),$J58/2,$M58,TRUE))/(1-2*_xlfn.NORM.DIST(0,$J58/2,$M58,TRUE))*$D58+($K58="Steady Growth")*(AND(EY$6&gt;=$F58,EY$6&lt;=$H58)*((EY$6-$F58+1)/($J58*($J58+1)/2)*$D58))+($K58="custom")*CustCF!ES58</f>
        <v>0</v>
      </c>
      <c r="EZ58" s="95">
        <f>($K58="Bell Curve")*(_xlfn.NORM.DIST(AND(EZ$6&gt;=$F58,EZ$6&lt;=$H58)*(EZ$6-$F58+1),$J58/2,$M58,TRUE)-_xlfn.NORM.DIST(AND(EZ$6&gt;=$F58,EZ$6&lt;=$H58)*(EY$6-$F58+1),$J58/2,$M58,TRUE))/(1-2*_xlfn.NORM.DIST(0,$J58/2,$M58,TRUE))*$D58+($K58="Steady Growth")*(AND(EZ$6&gt;=$F58,EZ$6&lt;=$H58)*((EZ$6-$F58+1)/($J58*($J58+1)/2)*$D58))+($K58="custom")*CustCF!ET58</f>
        <v>0</v>
      </c>
      <c r="FA58" s="95">
        <f>($K58="Bell Curve")*(_xlfn.NORM.DIST(AND(FA$6&gt;=$F58,FA$6&lt;=$H58)*(FA$6-$F58+1),$J58/2,$M58,TRUE)-_xlfn.NORM.DIST(AND(FA$6&gt;=$F58,FA$6&lt;=$H58)*(EZ$6-$F58+1),$J58/2,$M58,TRUE))/(1-2*_xlfn.NORM.DIST(0,$J58/2,$M58,TRUE))*$D58+($K58="Steady Growth")*(AND(FA$6&gt;=$F58,FA$6&lt;=$H58)*((FA$6-$F58+1)/($J58*($J58+1)/2)*$D58))+($K58="custom")*CustCF!EU58</f>
        <v>0</v>
      </c>
      <c r="FB58" s="95">
        <f>($K58="Bell Curve")*(_xlfn.NORM.DIST(AND(FB$6&gt;=$F58,FB$6&lt;=$H58)*(FB$6-$F58+1),$J58/2,$M58,TRUE)-_xlfn.NORM.DIST(AND(FB$6&gt;=$F58,FB$6&lt;=$H58)*(FA$6-$F58+1),$J58/2,$M58,TRUE))/(1-2*_xlfn.NORM.DIST(0,$J58/2,$M58,TRUE))*$D58+($K58="Steady Growth")*(AND(FB$6&gt;=$F58,FB$6&lt;=$H58)*((FB$6-$F58+1)/($J58*($J58+1)/2)*$D58))+($K58="custom")*CustCF!EV58</f>
        <v>0</v>
      </c>
      <c r="FC58" s="95">
        <f>($K58="Bell Curve")*(_xlfn.NORM.DIST(AND(FC$6&gt;=$F58,FC$6&lt;=$H58)*(FC$6-$F58+1),$J58/2,$M58,TRUE)-_xlfn.NORM.DIST(AND(FC$6&gt;=$F58,FC$6&lt;=$H58)*(FB$6-$F58+1),$J58/2,$M58,TRUE))/(1-2*_xlfn.NORM.DIST(0,$J58/2,$M58,TRUE))*$D58+($K58="Steady Growth")*(AND(FC$6&gt;=$F58,FC$6&lt;=$H58)*((FC$6-$F58+1)/($J58*($J58+1)/2)*$D58))+($K58="custom")*CustCF!EW58</f>
        <v>0</v>
      </c>
      <c r="FD58" s="95">
        <f>($K58="Bell Curve")*(_xlfn.NORM.DIST(AND(FD$6&gt;=$F58,FD$6&lt;=$H58)*(FD$6-$F58+1),$J58/2,$M58,TRUE)-_xlfn.NORM.DIST(AND(FD$6&gt;=$F58,FD$6&lt;=$H58)*(FC$6-$F58+1),$J58/2,$M58,TRUE))/(1-2*_xlfn.NORM.DIST(0,$J58/2,$M58,TRUE))*$D58+($K58="Steady Growth")*(AND(FD$6&gt;=$F58,FD$6&lt;=$H58)*((FD$6-$F58+1)/($J58*($J58+1)/2)*$D58))+($K58="custom")*CustCF!EX58</f>
        <v>0</v>
      </c>
      <c r="FE58" s="95">
        <f>($K58="Bell Curve")*(_xlfn.NORM.DIST(AND(FE$6&gt;=$F58,FE$6&lt;=$H58)*(FE$6-$F58+1),$J58/2,$M58,TRUE)-_xlfn.NORM.DIST(AND(FE$6&gt;=$F58,FE$6&lt;=$H58)*(FD$6-$F58+1),$J58/2,$M58,TRUE))/(1-2*_xlfn.NORM.DIST(0,$J58/2,$M58,TRUE))*$D58+($K58="Steady Growth")*(AND(FE$6&gt;=$F58,FE$6&lt;=$H58)*((FE$6-$F58+1)/($J58*($J58+1)/2)*$D58))+($K58="custom")*CustCF!EY58</f>
        <v>0</v>
      </c>
      <c r="FF58" s="95">
        <f>($K58="Bell Curve")*(_xlfn.NORM.DIST(AND(FF$6&gt;=$F58,FF$6&lt;=$H58)*(FF$6-$F58+1),$J58/2,$M58,TRUE)-_xlfn.NORM.DIST(AND(FF$6&gt;=$F58,FF$6&lt;=$H58)*(FE$6-$F58+1),$J58/2,$M58,TRUE))/(1-2*_xlfn.NORM.DIST(0,$J58/2,$M58,TRUE))*$D58+($K58="Steady Growth")*(AND(FF$6&gt;=$F58,FF$6&lt;=$H58)*((FF$6-$F58+1)/($J58*($J58+1)/2)*$D58))+($K58="custom")*CustCF!EZ58</f>
        <v>0</v>
      </c>
      <c r="FG58" s="95">
        <f>($K58="Bell Curve")*(_xlfn.NORM.DIST(AND(FG$6&gt;=$F58,FG$6&lt;=$H58)*(FG$6-$F58+1),$J58/2,$M58,TRUE)-_xlfn.NORM.DIST(AND(FG$6&gt;=$F58,FG$6&lt;=$H58)*(FF$6-$F58+1),$J58/2,$M58,TRUE))/(1-2*_xlfn.NORM.DIST(0,$J58/2,$M58,TRUE))*$D58+($K58="Steady Growth")*(AND(FG$6&gt;=$F58,FG$6&lt;=$H58)*((FG$6-$F58+1)/($J58*($J58+1)/2)*$D58))+($K58="custom")*CustCF!FA58</f>
        <v>0</v>
      </c>
      <c r="FH58" s="95">
        <f>($K58="Bell Curve")*(_xlfn.NORM.DIST(AND(FH$6&gt;=$F58,FH$6&lt;=$H58)*(FH$6-$F58+1),$J58/2,$M58,TRUE)-_xlfn.NORM.DIST(AND(FH$6&gt;=$F58,FH$6&lt;=$H58)*(FG$6-$F58+1),$J58/2,$M58,TRUE))/(1-2*_xlfn.NORM.DIST(0,$J58/2,$M58,TRUE))*$D58+($K58="Steady Growth")*(AND(FH$6&gt;=$F58,FH$6&lt;=$H58)*((FH$6-$F58+1)/($J58*($J58+1)/2)*$D58))+($K58="custom")*CustCF!FB58</f>
        <v>0</v>
      </c>
      <c r="FI58" s="95">
        <f>($K58="Bell Curve")*(_xlfn.NORM.DIST(AND(FI$6&gt;=$F58,FI$6&lt;=$H58)*(FI$6-$F58+1),$J58/2,$M58,TRUE)-_xlfn.NORM.DIST(AND(FI$6&gt;=$F58,FI$6&lt;=$H58)*(FH$6-$F58+1),$J58/2,$M58,TRUE))/(1-2*_xlfn.NORM.DIST(0,$J58/2,$M58,TRUE))*$D58+($K58="Steady Growth")*(AND(FI$6&gt;=$F58,FI$6&lt;=$H58)*((FI$6-$F58+1)/($J58*($J58+1)/2)*$D58))+($K58="custom")*CustCF!FC58</f>
        <v>0</v>
      </c>
      <c r="FJ58" s="95">
        <f>($K58="Bell Curve")*(_xlfn.NORM.DIST(AND(FJ$6&gt;=$F58,FJ$6&lt;=$H58)*(FJ$6-$F58+1),$J58/2,$M58,TRUE)-_xlfn.NORM.DIST(AND(FJ$6&gt;=$F58,FJ$6&lt;=$H58)*(FI$6-$F58+1),$J58/2,$M58,TRUE))/(1-2*_xlfn.NORM.DIST(0,$J58/2,$M58,TRUE))*$D58+($K58="Steady Growth")*(AND(FJ$6&gt;=$F58,FJ$6&lt;=$H58)*((FJ$6-$F58+1)/($J58*($J58+1)/2)*$D58))+($K58="custom")*CustCF!FD58</f>
        <v>0</v>
      </c>
      <c r="FK58" s="95">
        <f>($K58="Bell Curve")*(_xlfn.NORM.DIST(AND(FK$6&gt;=$F58,FK$6&lt;=$H58)*(FK$6-$F58+1),$J58/2,$M58,TRUE)-_xlfn.NORM.DIST(AND(FK$6&gt;=$F58,FK$6&lt;=$H58)*(FJ$6-$F58+1),$J58/2,$M58,TRUE))/(1-2*_xlfn.NORM.DIST(0,$J58/2,$M58,TRUE))*$D58+($K58="Steady Growth")*(AND(FK$6&gt;=$F58,FK$6&lt;=$H58)*((FK$6-$F58+1)/($J58*($J58+1)/2)*$D58))+($K58="custom")*CustCF!FE58</f>
        <v>0</v>
      </c>
      <c r="FL58" s="95">
        <f>($K58="Bell Curve")*(_xlfn.NORM.DIST(AND(FL$6&gt;=$F58,FL$6&lt;=$H58)*(FL$6-$F58+1),$J58/2,$M58,TRUE)-_xlfn.NORM.DIST(AND(FL$6&gt;=$F58,FL$6&lt;=$H58)*(FK$6-$F58+1),$J58/2,$M58,TRUE))/(1-2*_xlfn.NORM.DIST(0,$J58/2,$M58,TRUE))*$D58+($K58="Steady Growth")*(AND(FL$6&gt;=$F58,FL$6&lt;=$H58)*((FL$6-$F58+1)/($J58*($J58+1)/2)*$D58))+($K58="custom")*CustCF!FF58</f>
        <v>0</v>
      </c>
      <c r="FM58" s="95">
        <f>($K58="Bell Curve")*(_xlfn.NORM.DIST(AND(FM$6&gt;=$F58,FM$6&lt;=$H58)*(FM$6-$F58+1),$J58/2,$M58,TRUE)-_xlfn.NORM.DIST(AND(FM$6&gt;=$F58,FM$6&lt;=$H58)*(FL$6-$F58+1),$J58/2,$M58,TRUE))/(1-2*_xlfn.NORM.DIST(0,$J58/2,$M58,TRUE))*$D58+($K58="Steady Growth")*(AND(FM$6&gt;=$F58,FM$6&lt;=$H58)*((FM$6-$F58+1)/($J58*($J58+1)/2)*$D58))+($K58="custom")*CustCF!FG58</f>
        <v>0</v>
      </c>
      <c r="FN58" s="95">
        <f>($K58="Bell Curve")*(_xlfn.NORM.DIST(AND(FN$6&gt;=$F58,FN$6&lt;=$H58)*(FN$6-$F58+1),$J58/2,$M58,TRUE)-_xlfn.NORM.DIST(AND(FN$6&gt;=$F58,FN$6&lt;=$H58)*(FM$6-$F58+1),$J58/2,$M58,TRUE))/(1-2*_xlfn.NORM.DIST(0,$J58/2,$M58,TRUE))*$D58+($K58="Steady Growth")*(AND(FN$6&gt;=$F58,FN$6&lt;=$H58)*((FN$6-$F58+1)/($J58*($J58+1)/2)*$D58))+($K58="custom")*CustCF!FH58</f>
        <v>0</v>
      </c>
      <c r="FO58" s="95">
        <f>($K58="Bell Curve")*(_xlfn.NORM.DIST(AND(FO$6&gt;=$F58,FO$6&lt;=$H58)*(FO$6-$F58+1),$J58/2,$M58,TRUE)-_xlfn.NORM.DIST(AND(FO$6&gt;=$F58,FO$6&lt;=$H58)*(FN$6-$F58+1),$J58/2,$M58,TRUE))/(1-2*_xlfn.NORM.DIST(0,$J58/2,$M58,TRUE))*$D58+($K58="Steady Growth")*(AND(FO$6&gt;=$F58,FO$6&lt;=$H58)*((FO$6-$F58+1)/($J58*($J58+1)/2)*$D58))+($K58="custom")*CustCF!FI58</f>
        <v>0</v>
      </c>
      <c r="FP58" s="95">
        <f>($K58="Bell Curve")*(_xlfn.NORM.DIST(AND(FP$6&gt;=$F58,FP$6&lt;=$H58)*(FP$6-$F58+1),$J58/2,$M58,TRUE)-_xlfn.NORM.DIST(AND(FP$6&gt;=$F58,FP$6&lt;=$H58)*(FO$6-$F58+1),$J58/2,$M58,TRUE))/(1-2*_xlfn.NORM.DIST(0,$J58/2,$M58,TRUE))*$D58+($K58="Steady Growth")*(AND(FP$6&gt;=$F58,FP$6&lt;=$H58)*((FP$6-$F58+1)/($J58*($J58+1)/2)*$D58))+($K58="custom")*CustCF!FJ58</f>
        <v>0</v>
      </c>
      <c r="FQ58" s="95">
        <f>($K58="Bell Curve")*(_xlfn.NORM.DIST(AND(FQ$6&gt;=$F58,FQ$6&lt;=$H58)*(FQ$6-$F58+1),$J58/2,$M58,TRUE)-_xlfn.NORM.DIST(AND(FQ$6&gt;=$F58,FQ$6&lt;=$H58)*(FP$6-$F58+1),$J58/2,$M58,TRUE))/(1-2*_xlfn.NORM.DIST(0,$J58/2,$M58,TRUE))*$D58+($K58="Steady Growth")*(AND(FQ$6&gt;=$F58,FQ$6&lt;=$H58)*((FQ$6-$F58+1)/($J58*($J58+1)/2)*$D58))+($K58="custom")*CustCF!FK58</f>
        <v>0</v>
      </c>
      <c r="FR58" s="95">
        <f>($K58="Bell Curve")*(_xlfn.NORM.DIST(AND(FR$6&gt;=$F58,FR$6&lt;=$H58)*(FR$6-$F58+1),$J58/2,$M58,TRUE)-_xlfn.NORM.DIST(AND(FR$6&gt;=$F58,FR$6&lt;=$H58)*(FQ$6-$F58+1),$J58/2,$M58,TRUE))/(1-2*_xlfn.NORM.DIST(0,$J58/2,$M58,TRUE))*$D58+($K58="Steady Growth")*(AND(FR$6&gt;=$F58,FR$6&lt;=$H58)*((FR$6-$F58+1)/($J58*($J58+1)/2)*$D58))+($K58="custom")*CustCF!FL58</f>
        <v>0</v>
      </c>
      <c r="FS58" s="95">
        <f>($K58="Bell Curve")*(_xlfn.NORM.DIST(AND(FS$6&gt;=$F58,FS$6&lt;=$H58)*(FS$6-$F58+1),$J58/2,$M58,TRUE)-_xlfn.NORM.DIST(AND(FS$6&gt;=$F58,FS$6&lt;=$H58)*(FR$6-$F58+1),$J58/2,$M58,TRUE))/(1-2*_xlfn.NORM.DIST(0,$J58/2,$M58,TRUE))*$D58+($K58="Steady Growth")*(AND(FS$6&gt;=$F58,FS$6&lt;=$H58)*((FS$6-$F58+1)/($J58*($J58+1)/2)*$D58))+($K58="custom")*CustCF!FM58</f>
        <v>0</v>
      </c>
      <c r="FT58" s="95">
        <f>($K58="Bell Curve")*(_xlfn.NORM.DIST(AND(FT$6&gt;=$F58,FT$6&lt;=$H58)*(FT$6-$F58+1),$J58/2,$M58,TRUE)-_xlfn.NORM.DIST(AND(FT$6&gt;=$F58,FT$6&lt;=$H58)*(FS$6-$F58+1),$J58/2,$M58,TRUE))/(1-2*_xlfn.NORM.DIST(0,$J58/2,$M58,TRUE))*$D58+($K58="Steady Growth")*(AND(FT$6&gt;=$F58,FT$6&lt;=$H58)*((FT$6-$F58+1)/($J58*($J58+1)/2)*$D58))+($K58="custom")*CustCF!FN58</f>
        <v>0</v>
      </c>
      <c r="FU58" s="95">
        <f>($K58="Bell Curve")*(_xlfn.NORM.DIST(AND(FU$6&gt;=$F58,FU$6&lt;=$H58)*(FU$6-$F58+1),$J58/2,$M58,TRUE)-_xlfn.NORM.DIST(AND(FU$6&gt;=$F58,FU$6&lt;=$H58)*(FT$6-$F58+1),$J58/2,$M58,TRUE))/(1-2*_xlfn.NORM.DIST(0,$J58/2,$M58,TRUE))*$D58+($K58="Steady Growth")*(AND(FU$6&gt;=$F58,FU$6&lt;=$H58)*((FU$6-$F58+1)/($J58*($J58+1)/2)*$D58))+($K58="custom")*CustCF!FO58</f>
        <v>0</v>
      </c>
      <c r="FV58" s="95">
        <f>($K58="Bell Curve")*(_xlfn.NORM.DIST(AND(FV$6&gt;=$F58,FV$6&lt;=$H58)*(FV$6-$F58+1),$J58/2,$M58,TRUE)-_xlfn.NORM.DIST(AND(FV$6&gt;=$F58,FV$6&lt;=$H58)*(FU$6-$F58+1),$J58/2,$M58,TRUE))/(1-2*_xlfn.NORM.DIST(0,$J58/2,$M58,TRUE))*$D58+($K58="Steady Growth")*(AND(FV$6&gt;=$F58,FV$6&lt;=$H58)*((FV$6-$F58+1)/($J58*($J58+1)/2)*$D58))+($K58="custom")*CustCF!FP58</f>
        <v>0</v>
      </c>
      <c r="FW58" s="95">
        <f>($K58="Bell Curve")*(_xlfn.NORM.DIST(AND(FW$6&gt;=$F58,FW$6&lt;=$H58)*(FW$6-$F58+1),$J58/2,$M58,TRUE)-_xlfn.NORM.DIST(AND(FW$6&gt;=$F58,FW$6&lt;=$H58)*(FV$6-$F58+1),$J58/2,$M58,TRUE))/(1-2*_xlfn.NORM.DIST(0,$J58/2,$M58,TRUE))*$D58+($K58="Steady Growth")*(AND(FW$6&gt;=$F58,FW$6&lt;=$H58)*((FW$6-$F58+1)/($J58*($J58+1)/2)*$D58))+($K58="custom")*CustCF!FQ58</f>
        <v>0</v>
      </c>
      <c r="FX58" s="95">
        <f>($K58="Bell Curve")*(_xlfn.NORM.DIST(AND(FX$6&gt;=$F58,FX$6&lt;=$H58)*(FX$6-$F58+1),$J58/2,$M58,TRUE)-_xlfn.NORM.DIST(AND(FX$6&gt;=$F58,FX$6&lt;=$H58)*(FW$6-$F58+1),$J58/2,$M58,TRUE))/(1-2*_xlfn.NORM.DIST(0,$J58/2,$M58,TRUE))*$D58+($K58="Steady Growth")*(AND(FX$6&gt;=$F58,FX$6&lt;=$H58)*((FX$6-$F58+1)/($J58*($J58+1)/2)*$D58))+($K58="custom")*CustCF!FR58</f>
        <v>0</v>
      </c>
      <c r="FY58" s="95">
        <f>($K58="Bell Curve")*(_xlfn.NORM.DIST(AND(FY$6&gt;=$F58,FY$6&lt;=$H58)*(FY$6-$F58+1),$J58/2,$M58,TRUE)-_xlfn.NORM.DIST(AND(FY$6&gt;=$F58,FY$6&lt;=$H58)*(FX$6-$F58+1),$J58/2,$M58,TRUE))/(1-2*_xlfn.NORM.DIST(0,$J58/2,$M58,TRUE))*$D58+($K58="Steady Growth")*(AND(FY$6&gt;=$F58,FY$6&lt;=$H58)*((FY$6-$F58+1)/($J58*($J58+1)/2)*$D58))+($K58="custom")*CustCF!FS58</f>
        <v>0</v>
      </c>
      <c r="FZ58" s="95">
        <f>($K58="Bell Curve")*(_xlfn.NORM.DIST(AND(FZ$6&gt;=$F58,FZ$6&lt;=$H58)*(FZ$6-$F58+1),$J58/2,$M58,TRUE)-_xlfn.NORM.DIST(AND(FZ$6&gt;=$F58,FZ$6&lt;=$H58)*(FY$6-$F58+1),$J58/2,$M58,TRUE))/(1-2*_xlfn.NORM.DIST(0,$J58/2,$M58,TRUE))*$D58+($K58="Steady Growth")*(AND(FZ$6&gt;=$F58,FZ$6&lt;=$H58)*((FZ$6-$F58+1)/($J58*($J58+1)/2)*$D58))+($K58="custom")*CustCF!FT58</f>
        <v>0</v>
      </c>
      <c r="GA58" s="95">
        <f>($K58="Bell Curve")*(_xlfn.NORM.DIST(AND(GA$6&gt;=$F58,GA$6&lt;=$H58)*(GA$6-$F58+1),$J58/2,$M58,TRUE)-_xlfn.NORM.DIST(AND(GA$6&gt;=$F58,GA$6&lt;=$H58)*(FZ$6-$F58+1),$J58/2,$M58,TRUE))/(1-2*_xlfn.NORM.DIST(0,$J58/2,$M58,TRUE))*$D58+($K58="Steady Growth")*(AND(GA$6&gt;=$F58,GA$6&lt;=$H58)*((GA$6-$F58+1)/($J58*($J58+1)/2)*$D58))+($K58="custom")*CustCF!FU58</f>
        <v>0</v>
      </c>
      <c r="GB58" s="95">
        <f>($K58="Bell Curve")*(_xlfn.NORM.DIST(AND(GB$6&gt;=$F58,GB$6&lt;=$H58)*(GB$6-$F58+1),$J58/2,$M58,TRUE)-_xlfn.NORM.DIST(AND(GB$6&gt;=$F58,GB$6&lt;=$H58)*(GA$6-$F58+1),$J58/2,$M58,TRUE))/(1-2*_xlfn.NORM.DIST(0,$J58/2,$M58,TRUE))*$D58+($K58="Steady Growth")*(AND(GB$6&gt;=$F58,GB$6&lt;=$H58)*((GB$6-$F58+1)/($J58*($J58+1)/2)*$D58))+($K58="custom")*CustCF!FV58</f>
        <v>0</v>
      </c>
      <c r="GC58" s="95">
        <f>($K58="Bell Curve")*(_xlfn.NORM.DIST(AND(GC$6&gt;=$F58,GC$6&lt;=$H58)*(GC$6-$F58+1),$J58/2,$M58,TRUE)-_xlfn.NORM.DIST(AND(GC$6&gt;=$F58,GC$6&lt;=$H58)*(GB$6-$F58+1),$J58/2,$M58,TRUE))/(1-2*_xlfn.NORM.DIST(0,$J58/2,$M58,TRUE))*$D58+($K58="Steady Growth")*(AND(GC$6&gt;=$F58,GC$6&lt;=$H58)*((GC$6-$F58+1)/($J58*($J58+1)/2)*$D58))+($K58="custom")*CustCF!FW58</f>
        <v>0</v>
      </c>
      <c r="GD58" s="95">
        <f>($K58="Bell Curve")*(_xlfn.NORM.DIST(AND(GD$6&gt;=$F58,GD$6&lt;=$H58)*(GD$6-$F58+1),$J58/2,$M58,TRUE)-_xlfn.NORM.DIST(AND(GD$6&gt;=$F58,GD$6&lt;=$H58)*(GC$6-$F58+1),$J58/2,$M58,TRUE))/(1-2*_xlfn.NORM.DIST(0,$J58/2,$M58,TRUE))*$D58+($K58="Steady Growth")*(AND(GD$6&gt;=$F58,GD$6&lt;=$H58)*((GD$6-$F58+1)/($J58*($J58+1)/2)*$D58))+($K58="custom")*CustCF!FX58</f>
        <v>0</v>
      </c>
      <c r="GE58" s="95">
        <f>($K58="Bell Curve")*(_xlfn.NORM.DIST(AND(GE$6&gt;=$F58,GE$6&lt;=$H58)*(GE$6-$F58+1),$J58/2,$M58,TRUE)-_xlfn.NORM.DIST(AND(GE$6&gt;=$F58,GE$6&lt;=$H58)*(GD$6-$F58+1),$J58/2,$M58,TRUE))/(1-2*_xlfn.NORM.DIST(0,$J58/2,$M58,TRUE))*$D58+($K58="Steady Growth")*(AND(GE$6&gt;=$F58,GE$6&lt;=$H58)*((GE$6-$F58+1)/($J58*($J58+1)/2)*$D58))+($K58="custom")*CustCF!FY58</f>
        <v>0</v>
      </c>
      <c r="GF58" s="95">
        <f>($K58="Bell Curve")*(_xlfn.NORM.DIST(AND(GF$6&gt;=$F58,GF$6&lt;=$H58)*(GF$6-$F58+1),$J58/2,$M58,TRUE)-_xlfn.NORM.DIST(AND(GF$6&gt;=$F58,GF$6&lt;=$H58)*(GE$6-$F58+1),$J58/2,$M58,TRUE))/(1-2*_xlfn.NORM.DIST(0,$J58/2,$M58,TRUE))*$D58+($K58="Steady Growth")*(AND(GF$6&gt;=$F58,GF$6&lt;=$H58)*((GF$6-$F58+1)/($J58*($J58+1)/2)*$D58))+($K58="custom")*CustCF!FZ58</f>
        <v>0</v>
      </c>
      <c r="GG58" s="95">
        <f>($K58="Bell Curve")*(_xlfn.NORM.DIST(AND(GG$6&gt;=$F58,GG$6&lt;=$H58)*(GG$6-$F58+1),$J58/2,$M58,TRUE)-_xlfn.NORM.DIST(AND(GG$6&gt;=$F58,GG$6&lt;=$H58)*(GF$6-$F58+1),$J58/2,$M58,TRUE))/(1-2*_xlfn.NORM.DIST(0,$J58/2,$M58,TRUE))*$D58+($K58="Steady Growth")*(AND(GG$6&gt;=$F58,GG$6&lt;=$H58)*((GG$6-$F58+1)/($J58*($J58+1)/2)*$D58))+($K58="custom")*CustCF!GA58</f>
        <v>0</v>
      </c>
      <c r="GH58" s="95">
        <f>($K58="Bell Curve")*(_xlfn.NORM.DIST(AND(GH$6&gt;=$F58,GH$6&lt;=$H58)*(GH$6-$F58+1),$J58/2,$M58,TRUE)-_xlfn.NORM.DIST(AND(GH$6&gt;=$F58,GH$6&lt;=$H58)*(GG$6-$F58+1),$J58/2,$M58,TRUE))/(1-2*_xlfn.NORM.DIST(0,$J58/2,$M58,TRUE))*$D58+($K58="Steady Growth")*(AND(GH$6&gt;=$F58,GH$6&lt;=$H58)*((GH$6-$F58+1)/($J58*($J58+1)/2)*$D58))+($K58="custom")*CustCF!GB58</f>
        <v>0</v>
      </c>
      <c r="GI58" s="95">
        <f>($K58="Bell Curve")*(_xlfn.NORM.DIST(AND(GI$6&gt;=$F58,GI$6&lt;=$H58)*(GI$6-$F58+1),$J58/2,$M58,TRUE)-_xlfn.NORM.DIST(AND(GI$6&gt;=$F58,GI$6&lt;=$H58)*(GH$6-$F58+1),$J58/2,$M58,TRUE))/(1-2*_xlfn.NORM.DIST(0,$J58/2,$M58,TRUE))*$D58+($K58="Steady Growth")*(AND(GI$6&gt;=$F58,GI$6&lt;=$H58)*((GI$6-$F58+1)/($J58*($J58+1)/2)*$D58))+($K58="custom")*CustCF!GC58</f>
        <v>0</v>
      </c>
      <c r="GJ58" s="95">
        <f>($K58="Bell Curve")*(_xlfn.NORM.DIST(AND(GJ$6&gt;=$F58,GJ$6&lt;=$H58)*(GJ$6-$F58+1),$J58/2,$M58,TRUE)-_xlfn.NORM.DIST(AND(GJ$6&gt;=$F58,GJ$6&lt;=$H58)*(GI$6-$F58+1),$J58/2,$M58,TRUE))/(1-2*_xlfn.NORM.DIST(0,$J58/2,$M58,TRUE))*$D58+($K58="Steady Growth")*(AND(GJ$6&gt;=$F58,GJ$6&lt;=$H58)*((GJ$6-$F58+1)/($J58*($J58+1)/2)*$D58))+($K58="custom")*CustCF!GD58</f>
        <v>0</v>
      </c>
      <c r="GK58" s="95">
        <f>($K58="Bell Curve")*(_xlfn.NORM.DIST(AND(GK$6&gt;=$F58,GK$6&lt;=$H58)*(GK$6-$F58+1),$J58/2,$M58,TRUE)-_xlfn.NORM.DIST(AND(GK$6&gt;=$F58,GK$6&lt;=$H58)*(GJ$6-$F58+1),$J58/2,$M58,TRUE))/(1-2*_xlfn.NORM.DIST(0,$J58/2,$M58,TRUE))*$D58+($K58="Steady Growth")*(AND(GK$6&gt;=$F58,GK$6&lt;=$H58)*((GK$6-$F58+1)/($J58*($J58+1)/2)*$D58))+($K58="custom")*CustCF!GE58</f>
        <v>0</v>
      </c>
      <c r="GL58" s="95">
        <f>($K58="Bell Curve")*(_xlfn.NORM.DIST(AND(GL$6&gt;=$F58,GL$6&lt;=$H58)*(GL$6-$F58+1),$J58/2,$M58,TRUE)-_xlfn.NORM.DIST(AND(GL$6&gt;=$F58,GL$6&lt;=$H58)*(GK$6-$F58+1),$J58/2,$M58,TRUE))/(1-2*_xlfn.NORM.DIST(0,$J58/2,$M58,TRUE))*$D58+($K58="Steady Growth")*(AND(GL$6&gt;=$F58,GL$6&lt;=$H58)*((GL$6-$F58+1)/($J58*($J58+1)/2)*$D58))+($K58="custom")*CustCF!GF58</f>
        <v>0</v>
      </c>
      <c r="GM58" s="95">
        <f>($K58="Bell Curve")*(_xlfn.NORM.DIST(AND(GM$6&gt;=$F58,GM$6&lt;=$H58)*(GM$6-$F58+1),$J58/2,$M58,TRUE)-_xlfn.NORM.DIST(AND(GM$6&gt;=$F58,GM$6&lt;=$H58)*(GL$6-$F58+1),$J58/2,$M58,TRUE))/(1-2*_xlfn.NORM.DIST(0,$J58/2,$M58,TRUE))*$D58+($K58="Steady Growth")*(AND(GM$6&gt;=$F58,GM$6&lt;=$H58)*((GM$6-$F58+1)/($J58*($J58+1)/2)*$D58))+($K58="custom")*CustCF!GG58</f>
        <v>0</v>
      </c>
      <c r="GN58" s="268">
        <f>($K58="Bell Curve")*(_xlfn.NORM.DIST(AND(GN$6&gt;=$F58,GN$6&lt;=$H58)*(GN$6-$F58+1),$J58/2,$M58,TRUE)-_xlfn.NORM.DIST(AND(GN$6&gt;=$F58,GN$6&lt;=$H58)*(GM$6-$F58+1),$J58/2,$M58,TRUE))/(1-2*_xlfn.NORM.DIST(0,$J58/2,$M58,TRUE))*$D58+($K58="Steady Growth")*(AND(GN$6&gt;=$F58,GN$6&lt;=$H58)*((GN$6-$F58+1)/($J58*($J58+1)/2)*$D58))+($K58="custom")*CustCF!GH58</f>
        <v>0</v>
      </c>
      <c r="GO58" s="1"/>
      <c r="GP58" s="67"/>
    </row>
    <row r="59" spans="1:198" customFormat="1" hidden="1" outlineLevel="1" x14ac:dyDescent="0.75">
      <c r="A59" s="1"/>
      <c r="B59" s="1"/>
      <c r="C59" s="262">
        <f>Budget!T34</f>
        <v>0</v>
      </c>
      <c r="D59" s="19">
        <f>Budget!U34</f>
        <v>0</v>
      </c>
      <c r="E59" s="19" t="str">
        <f t="shared" si="33"/>
        <v/>
      </c>
      <c r="F59" s="263">
        <v>0</v>
      </c>
      <c r="G59" s="257">
        <f>IF(L59="custom",CustCF!F59,INDEX($P$8:$GN$8,MATCH(F59,$P$6:$GN$6,0)))</f>
        <v>46053</v>
      </c>
      <c r="H59" s="263">
        <v>0</v>
      </c>
      <c r="I59" s="257">
        <f>IF(L59="custom",CustCF!G59,INDEX($P$8:$GN$8,MATCH(H59,$P$6:$GN$6,0)))</f>
        <v>46053</v>
      </c>
      <c r="J59" s="260">
        <f t="shared" si="34"/>
        <v>1</v>
      </c>
      <c r="K59" s="265" t="s">
        <v>116</v>
      </c>
      <c r="L59" s="266" t="s">
        <v>141</v>
      </c>
      <c r="M59" s="267">
        <f t="shared" si="35"/>
        <v>9</v>
      </c>
      <c r="N59" s="18">
        <f t="shared" si="26"/>
        <v>0</v>
      </c>
      <c r="O59" s="1372">
        <f t="shared" si="16"/>
        <v>0</v>
      </c>
      <c r="P59" s="95">
        <f>($K59="Bell Curve")*(_xlfn.NORM.DIST(AND(P$6&gt;=$F59,P$6&lt;=$H59)*(P$6-$F59+1),$J59/2,$M59,TRUE)-_xlfn.NORM.DIST(AND(P$6&gt;=$F59,P$6&lt;=$H59)*(O$6-$F59+1),$J59/2,$M59,TRUE))/(1-2*_xlfn.NORM.DIST(0,$J59/2,$M59,TRUE))*$D59+($K59="Steady Growth")*(AND(P$6&gt;=$F59,P$6&lt;=$H59)*((P$6-$F59+1)/($J59*($J59+1)/2)*$D59))+($K59="custom")*CustCF!J59</f>
        <v>0</v>
      </c>
      <c r="Q59" s="95">
        <f>($K59="Bell Curve")*(_xlfn.NORM.DIST(AND(Q$6&gt;=$F59,Q$6&lt;=$H59)*(Q$6-$F59+1),$J59/2,$M59,TRUE)-_xlfn.NORM.DIST(AND(Q$6&gt;=$F59,Q$6&lt;=$H59)*(P$6-$F59+1),$J59/2,$M59,TRUE))/(1-2*_xlfn.NORM.DIST(0,$J59/2,$M59,TRUE))*$D59+($K59="Steady Growth")*(AND(Q$6&gt;=$F59,Q$6&lt;=$H59)*((Q$6-$F59+1)/($J59*($J59+1)/2)*$D59))+($K59="custom")*CustCF!K59</f>
        <v>0</v>
      </c>
      <c r="R59" s="95">
        <f>($K59="Bell Curve")*(_xlfn.NORM.DIST(AND(R$6&gt;=$F59,R$6&lt;=$H59)*(R$6-$F59+1),$J59/2,$M59,TRUE)-_xlfn.NORM.DIST(AND(R$6&gt;=$F59,R$6&lt;=$H59)*(Q$6-$F59+1),$J59/2,$M59,TRUE))/(1-2*_xlfn.NORM.DIST(0,$J59/2,$M59,TRUE))*$D59+($K59="Steady Growth")*(AND(R$6&gt;=$F59,R$6&lt;=$H59)*((R$6-$F59+1)/($J59*($J59+1)/2)*$D59))+($K59="custom")*CustCF!L59</f>
        <v>0</v>
      </c>
      <c r="S59" s="95">
        <f>($K59="Bell Curve")*(_xlfn.NORM.DIST(AND(S$6&gt;=$F59,S$6&lt;=$H59)*(S$6-$F59+1),$J59/2,$M59,TRUE)-_xlfn.NORM.DIST(AND(S$6&gt;=$F59,S$6&lt;=$H59)*(R$6-$F59+1),$J59/2,$M59,TRUE))/(1-2*_xlfn.NORM.DIST(0,$J59/2,$M59,TRUE))*$D59+($K59="Steady Growth")*(AND(S$6&gt;=$F59,S$6&lt;=$H59)*((S$6-$F59+1)/($J59*($J59+1)/2)*$D59))+($K59="custom")*CustCF!M59</f>
        <v>0</v>
      </c>
      <c r="T59" s="95">
        <f>($K59="Bell Curve")*(_xlfn.NORM.DIST(AND(T$6&gt;=$F59,T$6&lt;=$H59)*(T$6-$F59+1),$J59/2,$M59,TRUE)-_xlfn.NORM.DIST(AND(T$6&gt;=$F59,T$6&lt;=$H59)*(S$6-$F59+1),$J59/2,$M59,TRUE))/(1-2*_xlfn.NORM.DIST(0,$J59/2,$M59,TRUE))*$D59+($K59="Steady Growth")*(AND(T$6&gt;=$F59,T$6&lt;=$H59)*((T$6-$F59+1)/($J59*($J59+1)/2)*$D59))+($K59="custom")*CustCF!N59</f>
        <v>0</v>
      </c>
      <c r="U59" s="95">
        <f>($K59="Bell Curve")*(_xlfn.NORM.DIST(AND(U$6&gt;=$F59,U$6&lt;=$H59)*(U$6-$F59+1),$J59/2,$M59,TRUE)-_xlfn.NORM.DIST(AND(U$6&gt;=$F59,U$6&lt;=$H59)*(T$6-$F59+1),$J59/2,$M59,TRUE))/(1-2*_xlfn.NORM.DIST(0,$J59/2,$M59,TRUE))*$D59+($K59="Steady Growth")*(AND(U$6&gt;=$F59,U$6&lt;=$H59)*((U$6-$F59+1)/($J59*($J59+1)/2)*$D59))+($K59="custom")*CustCF!O59</f>
        <v>0</v>
      </c>
      <c r="V59" s="95">
        <f>($K59="Bell Curve")*(_xlfn.NORM.DIST(AND(V$6&gt;=$F59,V$6&lt;=$H59)*(V$6-$F59+1),$J59/2,$M59,TRUE)-_xlfn.NORM.DIST(AND(V$6&gt;=$F59,V$6&lt;=$H59)*(U$6-$F59+1),$J59/2,$M59,TRUE))/(1-2*_xlfn.NORM.DIST(0,$J59/2,$M59,TRUE))*$D59+($K59="Steady Growth")*(AND(V$6&gt;=$F59,V$6&lt;=$H59)*((V$6-$F59+1)/($J59*($J59+1)/2)*$D59))+($K59="custom")*CustCF!P59</f>
        <v>0</v>
      </c>
      <c r="W59" s="95">
        <f>($K59="Bell Curve")*(_xlfn.NORM.DIST(AND(W$6&gt;=$F59,W$6&lt;=$H59)*(W$6-$F59+1),$J59/2,$M59,TRUE)-_xlfn.NORM.DIST(AND(W$6&gt;=$F59,W$6&lt;=$H59)*(V$6-$F59+1),$J59/2,$M59,TRUE))/(1-2*_xlfn.NORM.DIST(0,$J59/2,$M59,TRUE))*$D59+($K59="Steady Growth")*(AND(W$6&gt;=$F59,W$6&lt;=$H59)*((W$6-$F59+1)/($J59*($J59+1)/2)*$D59))+($K59="custom")*CustCF!Q59</f>
        <v>0</v>
      </c>
      <c r="X59" s="95">
        <f>($K59="Bell Curve")*(_xlfn.NORM.DIST(AND(X$6&gt;=$F59,X$6&lt;=$H59)*(X$6-$F59+1),$J59/2,$M59,TRUE)-_xlfn.NORM.DIST(AND(X$6&gt;=$F59,X$6&lt;=$H59)*(W$6-$F59+1),$J59/2,$M59,TRUE))/(1-2*_xlfn.NORM.DIST(0,$J59/2,$M59,TRUE))*$D59+($K59="Steady Growth")*(AND(X$6&gt;=$F59,X$6&lt;=$H59)*((X$6-$F59+1)/($J59*($J59+1)/2)*$D59))+($K59="custom")*CustCF!R59</f>
        <v>0</v>
      </c>
      <c r="Y59" s="95">
        <f>($K59="Bell Curve")*(_xlfn.NORM.DIST(AND(Y$6&gt;=$F59,Y$6&lt;=$H59)*(Y$6-$F59+1),$J59/2,$M59,TRUE)-_xlfn.NORM.DIST(AND(Y$6&gt;=$F59,Y$6&lt;=$H59)*(X$6-$F59+1),$J59/2,$M59,TRUE))/(1-2*_xlfn.NORM.DIST(0,$J59/2,$M59,TRUE))*$D59+($K59="Steady Growth")*(AND(Y$6&gt;=$F59,Y$6&lt;=$H59)*((Y$6-$F59+1)/($J59*($J59+1)/2)*$D59))+($K59="custom")*CustCF!S59</f>
        <v>0</v>
      </c>
      <c r="Z59" s="95">
        <f>($K59="Bell Curve")*(_xlfn.NORM.DIST(AND(Z$6&gt;=$F59,Z$6&lt;=$H59)*(Z$6-$F59+1),$J59/2,$M59,TRUE)-_xlfn.NORM.DIST(AND(Z$6&gt;=$F59,Z$6&lt;=$H59)*(Y$6-$F59+1),$J59/2,$M59,TRUE))/(1-2*_xlfn.NORM.DIST(0,$J59/2,$M59,TRUE))*$D59+($K59="Steady Growth")*(AND(Z$6&gt;=$F59,Z$6&lt;=$H59)*((Z$6-$F59+1)/($J59*($J59+1)/2)*$D59))+($K59="custom")*CustCF!T59</f>
        <v>0</v>
      </c>
      <c r="AA59" s="95">
        <f>($K59="Bell Curve")*(_xlfn.NORM.DIST(AND(AA$6&gt;=$F59,AA$6&lt;=$H59)*(AA$6-$F59+1),$J59/2,$M59,TRUE)-_xlfn.NORM.DIST(AND(AA$6&gt;=$F59,AA$6&lt;=$H59)*(Z$6-$F59+1),$J59/2,$M59,TRUE))/(1-2*_xlfn.NORM.DIST(0,$J59/2,$M59,TRUE))*$D59+($K59="Steady Growth")*(AND(AA$6&gt;=$F59,AA$6&lt;=$H59)*((AA$6-$F59+1)/($J59*($J59+1)/2)*$D59))+($K59="custom")*CustCF!U59</f>
        <v>0</v>
      </c>
      <c r="AB59" s="95">
        <f>($K59="Bell Curve")*(_xlfn.NORM.DIST(AND(AB$6&gt;=$F59,AB$6&lt;=$H59)*(AB$6-$F59+1),$J59/2,$M59,TRUE)-_xlfn.NORM.DIST(AND(AB$6&gt;=$F59,AB$6&lt;=$H59)*(AA$6-$F59+1),$J59/2,$M59,TRUE))/(1-2*_xlfn.NORM.DIST(0,$J59/2,$M59,TRUE))*$D59+($K59="Steady Growth")*(AND(AB$6&gt;=$F59,AB$6&lt;=$H59)*((AB$6-$F59+1)/($J59*($J59+1)/2)*$D59))+($K59="custom")*CustCF!V59</f>
        <v>0</v>
      </c>
      <c r="AC59" s="95">
        <f>($K59="Bell Curve")*(_xlfn.NORM.DIST(AND(AC$6&gt;=$F59,AC$6&lt;=$H59)*(AC$6-$F59+1),$J59/2,$M59,TRUE)-_xlfn.NORM.DIST(AND(AC$6&gt;=$F59,AC$6&lt;=$H59)*(AB$6-$F59+1),$J59/2,$M59,TRUE))/(1-2*_xlfn.NORM.DIST(0,$J59/2,$M59,TRUE))*$D59+($K59="Steady Growth")*(AND(AC$6&gt;=$F59,AC$6&lt;=$H59)*((AC$6-$F59+1)/($J59*($J59+1)/2)*$D59))+($K59="custom")*CustCF!W59</f>
        <v>0</v>
      </c>
      <c r="AD59" s="95">
        <f>($K59="Bell Curve")*(_xlfn.NORM.DIST(AND(AD$6&gt;=$F59,AD$6&lt;=$H59)*(AD$6-$F59+1),$J59/2,$M59,TRUE)-_xlfn.NORM.DIST(AND(AD$6&gt;=$F59,AD$6&lt;=$H59)*(AC$6-$F59+1),$J59/2,$M59,TRUE))/(1-2*_xlfn.NORM.DIST(0,$J59/2,$M59,TRUE))*$D59+($K59="Steady Growth")*(AND(AD$6&gt;=$F59,AD$6&lt;=$H59)*((AD$6-$F59+1)/($J59*($J59+1)/2)*$D59))+($K59="custom")*CustCF!X59</f>
        <v>0</v>
      </c>
      <c r="AE59" s="95">
        <f>($K59="Bell Curve")*(_xlfn.NORM.DIST(AND(AE$6&gt;=$F59,AE$6&lt;=$H59)*(AE$6-$F59+1),$J59/2,$M59,TRUE)-_xlfn.NORM.DIST(AND(AE$6&gt;=$F59,AE$6&lt;=$H59)*(AD$6-$F59+1),$J59/2,$M59,TRUE))/(1-2*_xlfn.NORM.DIST(0,$J59/2,$M59,TRUE))*$D59+($K59="Steady Growth")*(AND(AE$6&gt;=$F59,AE$6&lt;=$H59)*((AE$6-$F59+1)/($J59*($J59+1)/2)*$D59))+($K59="custom")*CustCF!Y59</f>
        <v>0</v>
      </c>
      <c r="AF59" s="95">
        <f>($K59="Bell Curve")*(_xlfn.NORM.DIST(AND(AF$6&gt;=$F59,AF$6&lt;=$H59)*(AF$6-$F59+1),$J59/2,$M59,TRUE)-_xlfn.NORM.DIST(AND(AF$6&gt;=$F59,AF$6&lt;=$H59)*(AE$6-$F59+1),$J59/2,$M59,TRUE))/(1-2*_xlfn.NORM.DIST(0,$J59/2,$M59,TRUE))*$D59+($K59="Steady Growth")*(AND(AF$6&gt;=$F59,AF$6&lt;=$H59)*((AF$6-$F59+1)/($J59*($J59+1)/2)*$D59))+($K59="custom")*CustCF!Z59</f>
        <v>0</v>
      </c>
      <c r="AG59" s="95">
        <f>($K59="Bell Curve")*(_xlfn.NORM.DIST(AND(AG$6&gt;=$F59,AG$6&lt;=$H59)*(AG$6-$F59+1),$J59/2,$M59,TRUE)-_xlfn.NORM.DIST(AND(AG$6&gt;=$F59,AG$6&lt;=$H59)*(AF$6-$F59+1),$J59/2,$M59,TRUE))/(1-2*_xlfn.NORM.DIST(0,$J59/2,$M59,TRUE))*$D59+($K59="Steady Growth")*(AND(AG$6&gt;=$F59,AG$6&lt;=$H59)*((AG$6-$F59+1)/($J59*($J59+1)/2)*$D59))+($K59="custom")*CustCF!AA59</f>
        <v>0</v>
      </c>
      <c r="AH59" s="95">
        <f>($K59="Bell Curve")*(_xlfn.NORM.DIST(AND(AH$6&gt;=$F59,AH$6&lt;=$H59)*(AH$6-$F59+1),$J59/2,$M59,TRUE)-_xlfn.NORM.DIST(AND(AH$6&gt;=$F59,AH$6&lt;=$H59)*(AG$6-$F59+1),$J59/2,$M59,TRUE))/(1-2*_xlfn.NORM.DIST(0,$J59/2,$M59,TRUE))*$D59+($K59="Steady Growth")*(AND(AH$6&gt;=$F59,AH$6&lt;=$H59)*((AH$6-$F59+1)/($J59*($J59+1)/2)*$D59))+($K59="custom")*CustCF!AB59</f>
        <v>0</v>
      </c>
      <c r="AI59" s="95">
        <f>($K59="Bell Curve")*(_xlfn.NORM.DIST(AND(AI$6&gt;=$F59,AI$6&lt;=$H59)*(AI$6-$F59+1),$J59/2,$M59,TRUE)-_xlfn.NORM.DIST(AND(AI$6&gt;=$F59,AI$6&lt;=$H59)*(AH$6-$F59+1),$J59/2,$M59,TRUE))/(1-2*_xlfn.NORM.DIST(0,$J59/2,$M59,TRUE))*$D59+($K59="Steady Growth")*(AND(AI$6&gt;=$F59,AI$6&lt;=$H59)*((AI$6-$F59+1)/($J59*($J59+1)/2)*$D59))+($K59="custom")*CustCF!AC59</f>
        <v>0</v>
      </c>
      <c r="AJ59" s="95">
        <f>($K59="Bell Curve")*(_xlfn.NORM.DIST(AND(AJ$6&gt;=$F59,AJ$6&lt;=$H59)*(AJ$6-$F59+1),$J59/2,$M59,TRUE)-_xlfn.NORM.DIST(AND(AJ$6&gt;=$F59,AJ$6&lt;=$H59)*(AI$6-$F59+1),$J59/2,$M59,TRUE))/(1-2*_xlfn.NORM.DIST(0,$J59/2,$M59,TRUE))*$D59+($K59="Steady Growth")*(AND(AJ$6&gt;=$F59,AJ$6&lt;=$H59)*((AJ$6-$F59+1)/($J59*($J59+1)/2)*$D59))+($K59="custom")*CustCF!AD59</f>
        <v>0</v>
      </c>
      <c r="AK59" s="95">
        <f>($K59="Bell Curve")*(_xlfn.NORM.DIST(AND(AK$6&gt;=$F59,AK$6&lt;=$H59)*(AK$6-$F59+1),$J59/2,$M59,TRUE)-_xlfn.NORM.DIST(AND(AK$6&gt;=$F59,AK$6&lt;=$H59)*(AJ$6-$F59+1),$J59/2,$M59,TRUE))/(1-2*_xlfn.NORM.DIST(0,$J59/2,$M59,TRUE))*$D59+($K59="Steady Growth")*(AND(AK$6&gt;=$F59,AK$6&lt;=$H59)*((AK$6-$F59+1)/($J59*($J59+1)/2)*$D59))+($K59="custom")*CustCF!AE59</f>
        <v>0</v>
      </c>
      <c r="AL59" s="95">
        <f>($K59="Bell Curve")*(_xlfn.NORM.DIST(AND(AL$6&gt;=$F59,AL$6&lt;=$H59)*(AL$6-$F59+1),$J59/2,$M59,TRUE)-_xlfn.NORM.DIST(AND(AL$6&gt;=$F59,AL$6&lt;=$H59)*(AK$6-$F59+1),$J59/2,$M59,TRUE))/(1-2*_xlfn.NORM.DIST(0,$J59/2,$M59,TRUE))*$D59+($K59="Steady Growth")*(AND(AL$6&gt;=$F59,AL$6&lt;=$H59)*((AL$6-$F59+1)/($J59*($J59+1)/2)*$D59))+($K59="custom")*CustCF!AF59</f>
        <v>0</v>
      </c>
      <c r="AM59" s="95">
        <f>($K59="Bell Curve")*(_xlfn.NORM.DIST(AND(AM$6&gt;=$F59,AM$6&lt;=$H59)*(AM$6-$F59+1),$J59/2,$M59,TRUE)-_xlfn.NORM.DIST(AND(AM$6&gt;=$F59,AM$6&lt;=$H59)*(AL$6-$F59+1),$J59/2,$M59,TRUE))/(1-2*_xlfn.NORM.DIST(0,$J59/2,$M59,TRUE))*$D59+($K59="Steady Growth")*(AND(AM$6&gt;=$F59,AM$6&lt;=$H59)*((AM$6-$F59+1)/($J59*($J59+1)/2)*$D59))+($K59="custom")*CustCF!AG59</f>
        <v>0</v>
      </c>
      <c r="AN59" s="95">
        <f>($K59="Bell Curve")*(_xlfn.NORM.DIST(AND(AN$6&gt;=$F59,AN$6&lt;=$H59)*(AN$6-$F59+1),$J59/2,$M59,TRUE)-_xlfn.NORM.DIST(AND(AN$6&gt;=$F59,AN$6&lt;=$H59)*(AM$6-$F59+1),$J59/2,$M59,TRUE))/(1-2*_xlfn.NORM.DIST(0,$J59/2,$M59,TRUE))*$D59+($K59="Steady Growth")*(AND(AN$6&gt;=$F59,AN$6&lt;=$H59)*((AN$6-$F59+1)/($J59*($J59+1)/2)*$D59))+($K59="custom")*CustCF!AH59</f>
        <v>0</v>
      </c>
      <c r="AO59" s="95">
        <f>($K59="Bell Curve")*(_xlfn.NORM.DIST(AND(AO$6&gt;=$F59,AO$6&lt;=$H59)*(AO$6-$F59+1),$J59/2,$M59,TRUE)-_xlfn.NORM.DIST(AND(AO$6&gt;=$F59,AO$6&lt;=$H59)*(AN$6-$F59+1),$J59/2,$M59,TRUE))/(1-2*_xlfn.NORM.DIST(0,$J59/2,$M59,TRUE))*$D59+($K59="Steady Growth")*(AND(AO$6&gt;=$F59,AO$6&lt;=$H59)*((AO$6-$F59+1)/($J59*($J59+1)/2)*$D59))+($K59="custom")*CustCF!AI59</f>
        <v>0</v>
      </c>
      <c r="AP59" s="95">
        <f>($K59="Bell Curve")*(_xlfn.NORM.DIST(AND(AP$6&gt;=$F59,AP$6&lt;=$H59)*(AP$6-$F59+1),$J59/2,$M59,TRUE)-_xlfn.NORM.DIST(AND(AP$6&gt;=$F59,AP$6&lt;=$H59)*(AO$6-$F59+1),$J59/2,$M59,TRUE))/(1-2*_xlfn.NORM.DIST(0,$J59/2,$M59,TRUE))*$D59+($K59="Steady Growth")*(AND(AP$6&gt;=$F59,AP$6&lt;=$H59)*((AP$6-$F59+1)/($J59*($J59+1)/2)*$D59))+($K59="custom")*CustCF!AJ59</f>
        <v>0</v>
      </c>
      <c r="AQ59" s="95">
        <f>($K59="Bell Curve")*(_xlfn.NORM.DIST(AND(AQ$6&gt;=$F59,AQ$6&lt;=$H59)*(AQ$6-$F59+1),$J59/2,$M59,TRUE)-_xlfn.NORM.DIST(AND(AQ$6&gt;=$F59,AQ$6&lt;=$H59)*(AP$6-$F59+1),$J59/2,$M59,TRUE))/(1-2*_xlfn.NORM.DIST(0,$J59/2,$M59,TRUE))*$D59+($K59="Steady Growth")*(AND(AQ$6&gt;=$F59,AQ$6&lt;=$H59)*((AQ$6-$F59+1)/($J59*($J59+1)/2)*$D59))+($K59="custom")*CustCF!AK59</f>
        <v>0</v>
      </c>
      <c r="AR59" s="95">
        <f>($K59="Bell Curve")*(_xlfn.NORM.DIST(AND(AR$6&gt;=$F59,AR$6&lt;=$H59)*(AR$6-$F59+1),$J59/2,$M59,TRUE)-_xlfn.NORM.DIST(AND(AR$6&gt;=$F59,AR$6&lt;=$H59)*(AQ$6-$F59+1),$J59/2,$M59,TRUE))/(1-2*_xlfn.NORM.DIST(0,$J59/2,$M59,TRUE))*$D59+($K59="Steady Growth")*(AND(AR$6&gt;=$F59,AR$6&lt;=$H59)*((AR$6-$F59+1)/($J59*($J59+1)/2)*$D59))+($K59="custom")*CustCF!AL59</f>
        <v>0</v>
      </c>
      <c r="AS59" s="95">
        <f>($K59="Bell Curve")*(_xlfn.NORM.DIST(AND(AS$6&gt;=$F59,AS$6&lt;=$H59)*(AS$6-$F59+1),$J59/2,$M59,TRUE)-_xlfn.NORM.DIST(AND(AS$6&gt;=$F59,AS$6&lt;=$H59)*(AR$6-$F59+1),$J59/2,$M59,TRUE))/(1-2*_xlfn.NORM.DIST(0,$J59/2,$M59,TRUE))*$D59+($K59="Steady Growth")*(AND(AS$6&gt;=$F59,AS$6&lt;=$H59)*((AS$6-$F59+1)/($J59*($J59+1)/2)*$D59))+($K59="custom")*CustCF!AM59</f>
        <v>0</v>
      </c>
      <c r="AT59" s="95">
        <f>($K59="Bell Curve")*(_xlfn.NORM.DIST(AND(AT$6&gt;=$F59,AT$6&lt;=$H59)*(AT$6-$F59+1),$J59/2,$M59,TRUE)-_xlfn.NORM.DIST(AND(AT$6&gt;=$F59,AT$6&lt;=$H59)*(AS$6-$F59+1),$J59/2,$M59,TRUE))/(1-2*_xlfn.NORM.DIST(0,$J59/2,$M59,TRUE))*$D59+($K59="Steady Growth")*(AND(AT$6&gt;=$F59,AT$6&lt;=$H59)*((AT$6-$F59+1)/($J59*($J59+1)/2)*$D59))+($K59="custom")*CustCF!AN59</f>
        <v>0</v>
      </c>
      <c r="AU59" s="95">
        <f>($K59="Bell Curve")*(_xlfn.NORM.DIST(AND(AU$6&gt;=$F59,AU$6&lt;=$H59)*(AU$6-$F59+1),$J59/2,$M59,TRUE)-_xlfn.NORM.DIST(AND(AU$6&gt;=$F59,AU$6&lt;=$H59)*(AT$6-$F59+1),$J59/2,$M59,TRUE))/(1-2*_xlfn.NORM.DIST(0,$J59/2,$M59,TRUE))*$D59+($K59="Steady Growth")*(AND(AU$6&gt;=$F59,AU$6&lt;=$H59)*((AU$6-$F59+1)/($J59*($J59+1)/2)*$D59))+($K59="custom")*CustCF!AO59</f>
        <v>0</v>
      </c>
      <c r="AV59" s="95">
        <f>($K59="Bell Curve")*(_xlfn.NORM.DIST(AND(AV$6&gt;=$F59,AV$6&lt;=$H59)*(AV$6-$F59+1),$J59/2,$M59,TRUE)-_xlfn.NORM.DIST(AND(AV$6&gt;=$F59,AV$6&lt;=$H59)*(AU$6-$F59+1),$J59/2,$M59,TRUE))/(1-2*_xlfn.NORM.DIST(0,$J59/2,$M59,TRUE))*$D59+($K59="Steady Growth")*(AND(AV$6&gt;=$F59,AV$6&lt;=$H59)*((AV$6-$F59+1)/($J59*($J59+1)/2)*$D59))+($K59="custom")*CustCF!AP59</f>
        <v>0</v>
      </c>
      <c r="AW59" s="95">
        <f>($K59="Bell Curve")*(_xlfn.NORM.DIST(AND(AW$6&gt;=$F59,AW$6&lt;=$H59)*(AW$6-$F59+1),$J59/2,$M59,TRUE)-_xlfn.NORM.DIST(AND(AW$6&gt;=$F59,AW$6&lt;=$H59)*(AV$6-$F59+1),$J59/2,$M59,TRUE))/(1-2*_xlfn.NORM.DIST(0,$J59/2,$M59,TRUE))*$D59+($K59="Steady Growth")*(AND(AW$6&gt;=$F59,AW$6&lt;=$H59)*((AW$6-$F59+1)/($J59*($J59+1)/2)*$D59))+($K59="custom")*CustCF!AQ59</f>
        <v>0</v>
      </c>
      <c r="AX59" s="95">
        <f>($K59="Bell Curve")*(_xlfn.NORM.DIST(AND(AX$6&gt;=$F59,AX$6&lt;=$H59)*(AX$6-$F59+1),$J59/2,$M59,TRUE)-_xlfn.NORM.DIST(AND(AX$6&gt;=$F59,AX$6&lt;=$H59)*(AW$6-$F59+1),$J59/2,$M59,TRUE))/(1-2*_xlfn.NORM.DIST(0,$J59/2,$M59,TRUE))*$D59+($K59="Steady Growth")*(AND(AX$6&gt;=$F59,AX$6&lt;=$H59)*((AX$6-$F59+1)/($J59*($J59+1)/2)*$D59))+($K59="custom")*CustCF!AR59</f>
        <v>0</v>
      </c>
      <c r="AY59" s="95">
        <f>($K59="Bell Curve")*(_xlfn.NORM.DIST(AND(AY$6&gt;=$F59,AY$6&lt;=$H59)*(AY$6-$F59+1),$J59/2,$M59,TRUE)-_xlfn.NORM.DIST(AND(AY$6&gt;=$F59,AY$6&lt;=$H59)*(AX$6-$F59+1),$J59/2,$M59,TRUE))/(1-2*_xlfn.NORM.DIST(0,$J59/2,$M59,TRUE))*$D59+($K59="Steady Growth")*(AND(AY$6&gt;=$F59,AY$6&lt;=$H59)*((AY$6-$F59+1)/($J59*($J59+1)/2)*$D59))+($K59="custom")*CustCF!AS59</f>
        <v>0</v>
      </c>
      <c r="AZ59" s="95">
        <f>($K59="Bell Curve")*(_xlfn.NORM.DIST(AND(AZ$6&gt;=$F59,AZ$6&lt;=$H59)*(AZ$6-$F59+1),$J59/2,$M59,TRUE)-_xlfn.NORM.DIST(AND(AZ$6&gt;=$F59,AZ$6&lt;=$H59)*(AY$6-$F59+1),$J59/2,$M59,TRUE))/(1-2*_xlfn.NORM.DIST(0,$J59/2,$M59,TRUE))*$D59+($K59="Steady Growth")*(AND(AZ$6&gt;=$F59,AZ$6&lt;=$H59)*((AZ$6-$F59+1)/($J59*($J59+1)/2)*$D59))+($K59="custom")*CustCF!AT59</f>
        <v>0</v>
      </c>
      <c r="BA59" s="95">
        <f>($K59="Bell Curve")*(_xlfn.NORM.DIST(AND(BA$6&gt;=$F59,BA$6&lt;=$H59)*(BA$6-$F59+1),$J59/2,$M59,TRUE)-_xlfn.NORM.DIST(AND(BA$6&gt;=$F59,BA$6&lt;=$H59)*(AZ$6-$F59+1),$J59/2,$M59,TRUE))/(1-2*_xlfn.NORM.DIST(0,$J59/2,$M59,TRUE))*$D59+($K59="Steady Growth")*(AND(BA$6&gt;=$F59,BA$6&lt;=$H59)*((BA$6-$F59+1)/($J59*($J59+1)/2)*$D59))+($K59="custom")*CustCF!AU59</f>
        <v>0</v>
      </c>
      <c r="BB59" s="95">
        <f>($K59="Bell Curve")*(_xlfn.NORM.DIST(AND(BB$6&gt;=$F59,BB$6&lt;=$H59)*(BB$6-$F59+1),$J59/2,$M59,TRUE)-_xlfn.NORM.DIST(AND(BB$6&gt;=$F59,BB$6&lt;=$H59)*(BA$6-$F59+1),$J59/2,$M59,TRUE))/(1-2*_xlfn.NORM.DIST(0,$J59/2,$M59,TRUE))*$D59+($K59="Steady Growth")*(AND(BB$6&gt;=$F59,BB$6&lt;=$H59)*((BB$6-$F59+1)/($J59*($J59+1)/2)*$D59))+($K59="custom")*CustCF!AV59</f>
        <v>0</v>
      </c>
      <c r="BC59" s="95">
        <f>($K59="Bell Curve")*(_xlfn.NORM.DIST(AND(BC$6&gt;=$F59,BC$6&lt;=$H59)*(BC$6-$F59+1),$J59/2,$M59,TRUE)-_xlfn.NORM.DIST(AND(BC$6&gt;=$F59,BC$6&lt;=$H59)*(BB$6-$F59+1),$J59/2,$M59,TRUE))/(1-2*_xlfn.NORM.DIST(0,$J59/2,$M59,TRUE))*$D59+($K59="Steady Growth")*(AND(BC$6&gt;=$F59,BC$6&lt;=$H59)*((BC$6-$F59+1)/($J59*($J59+1)/2)*$D59))+($K59="custom")*CustCF!AW59</f>
        <v>0</v>
      </c>
      <c r="BD59" s="95">
        <f>($K59="Bell Curve")*(_xlfn.NORM.DIST(AND(BD$6&gt;=$F59,BD$6&lt;=$H59)*(BD$6-$F59+1),$J59/2,$M59,TRUE)-_xlfn.NORM.DIST(AND(BD$6&gt;=$F59,BD$6&lt;=$H59)*(BC$6-$F59+1),$J59/2,$M59,TRUE))/(1-2*_xlfn.NORM.DIST(0,$J59/2,$M59,TRUE))*$D59+($K59="Steady Growth")*(AND(BD$6&gt;=$F59,BD$6&lt;=$H59)*((BD$6-$F59+1)/($J59*($J59+1)/2)*$D59))+($K59="custom")*CustCF!AX59</f>
        <v>0</v>
      </c>
      <c r="BE59" s="95">
        <f>($K59="Bell Curve")*(_xlfn.NORM.DIST(AND(BE$6&gt;=$F59,BE$6&lt;=$H59)*(BE$6-$F59+1),$J59/2,$M59,TRUE)-_xlfn.NORM.DIST(AND(BE$6&gt;=$F59,BE$6&lt;=$H59)*(BD$6-$F59+1),$J59/2,$M59,TRUE))/(1-2*_xlfn.NORM.DIST(0,$J59/2,$M59,TRUE))*$D59+($K59="Steady Growth")*(AND(BE$6&gt;=$F59,BE$6&lt;=$H59)*((BE$6-$F59+1)/($J59*($J59+1)/2)*$D59))+($K59="custom")*CustCF!AY59</f>
        <v>0</v>
      </c>
      <c r="BF59" s="95">
        <f>($K59="Bell Curve")*(_xlfn.NORM.DIST(AND(BF$6&gt;=$F59,BF$6&lt;=$H59)*(BF$6-$F59+1),$J59/2,$M59,TRUE)-_xlfn.NORM.DIST(AND(BF$6&gt;=$F59,BF$6&lt;=$H59)*(BE$6-$F59+1),$J59/2,$M59,TRUE))/(1-2*_xlfn.NORM.DIST(0,$J59/2,$M59,TRUE))*$D59+($K59="Steady Growth")*(AND(BF$6&gt;=$F59,BF$6&lt;=$H59)*((BF$6-$F59+1)/($J59*($J59+1)/2)*$D59))+($K59="custom")*CustCF!AZ59</f>
        <v>0</v>
      </c>
      <c r="BG59" s="95">
        <f>($K59="Bell Curve")*(_xlfn.NORM.DIST(AND(BG$6&gt;=$F59,BG$6&lt;=$H59)*(BG$6-$F59+1),$J59/2,$M59,TRUE)-_xlfn.NORM.DIST(AND(BG$6&gt;=$F59,BG$6&lt;=$H59)*(BF$6-$F59+1),$J59/2,$M59,TRUE))/(1-2*_xlfn.NORM.DIST(0,$J59/2,$M59,TRUE))*$D59+($K59="Steady Growth")*(AND(BG$6&gt;=$F59,BG$6&lt;=$H59)*((BG$6-$F59+1)/($J59*($J59+1)/2)*$D59))+($K59="custom")*CustCF!BA59</f>
        <v>0</v>
      </c>
      <c r="BH59" s="95">
        <f>($K59="Bell Curve")*(_xlfn.NORM.DIST(AND(BH$6&gt;=$F59,BH$6&lt;=$H59)*(BH$6-$F59+1),$J59/2,$M59,TRUE)-_xlfn.NORM.DIST(AND(BH$6&gt;=$F59,BH$6&lt;=$H59)*(BG$6-$F59+1),$J59/2,$M59,TRUE))/(1-2*_xlfn.NORM.DIST(0,$J59/2,$M59,TRUE))*$D59+($K59="Steady Growth")*(AND(BH$6&gt;=$F59,BH$6&lt;=$H59)*((BH$6-$F59+1)/($J59*($J59+1)/2)*$D59))+($K59="custom")*CustCF!BB59</f>
        <v>0</v>
      </c>
      <c r="BI59" s="95">
        <f>($K59="Bell Curve")*(_xlfn.NORM.DIST(AND(BI$6&gt;=$F59,BI$6&lt;=$H59)*(BI$6-$F59+1),$J59/2,$M59,TRUE)-_xlfn.NORM.DIST(AND(BI$6&gt;=$F59,BI$6&lt;=$H59)*(BH$6-$F59+1),$J59/2,$M59,TRUE))/(1-2*_xlfn.NORM.DIST(0,$J59/2,$M59,TRUE))*$D59+($K59="Steady Growth")*(AND(BI$6&gt;=$F59,BI$6&lt;=$H59)*((BI$6-$F59+1)/($J59*($J59+1)/2)*$D59))+($K59="custom")*CustCF!BC59</f>
        <v>0</v>
      </c>
      <c r="BJ59" s="95">
        <f>($K59="Bell Curve")*(_xlfn.NORM.DIST(AND(BJ$6&gt;=$F59,BJ$6&lt;=$H59)*(BJ$6-$F59+1),$J59/2,$M59,TRUE)-_xlfn.NORM.DIST(AND(BJ$6&gt;=$F59,BJ$6&lt;=$H59)*(BI$6-$F59+1),$J59/2,$M59,TRUE))/(1-2*_xlfn.NORM.DIST(0,$J59/2,$M59,TRUE))*$D59+($K59="Steady Growth")*(AND(BJ$6&gt;=$F59,BJ$6&lt;=$H59)*((BJ$6-$F59+1)/($J59*($J59+1)/2)*$D59))+($K59="custom")*CustCF!BD59</f>
        <v>0</v>
      </c>
      <c r="BK59" s="95">
        <f>($K59="Bell Curve")*(_xlfn.NORM.DIST(AND(BK$6&gt;=$F59,BK$6&lt;=$H59)*(BK$6-$F59+1),$J59/2,$M59,TRUE)-_xlfn.NORM.DIST(AND(BK$6&gt;=$F59,BK$6&lt;=$H59)*(BJ$6-$F59+1),$J59/2,$M59,TRUE))/(1-2*_xlfn.NORM.DIST(0,$J59/2,$M59,TRUE))*$D59+($K59="Steady Growth")*(AND(BK$6&gt;=$F59,BK$6&lt;=$H59)*((BK$6-$F59+1)/($J59*($J59+1)/2)*$D59))+($K59="custom")*CustCF!BE59</f>
        <v>0</v>
      </c>
      <c r="BL59" s="95">
        <f>($K59="Bell Curve")*(_xlfn.NORM.DIST(AND(BL$6&gt;=$F59,BL$6&lt;=$H59)*(BL$6-$F59+1),$J59/2,$M59,TRUE)-_xlfn.NORM.DIST(AND(BL$6&gt;=$F59,BL$6&lt;=$H59)*(BK$6-$F59+1),$J59/2,$M59,TRUE))/(1-2*_xlfn.NORM.DIST(0,$J59/2,$M59,TRUE))*$D59+($K59="Steady Growth")*(AND(BL$6&gt;=$F59,BL$6&lt;=$H59)*((BL$6-$F59+1)/($J59*($J59+1)/2)*$D59))+($K59="custom")*CustCF!BF59</f>
        <v>0</v>
      </c>
      <c r="BM59" s="95">
        <f>($K59="Bell Curve")*(_xlfn.NORM.DIST(AND(BM$6&gt;=$F59,BM$6&lt;=$H59)*(BM$6-$F59+1),$J59/2,$M59,TRUE)-_xlfn.NORM.DIST(AND(BM$6&gt;=$F59,BM$6&lt;=$H59)*(BL$6-$F59+1),$J59/2,$M59,TRUE))/(1-2*_xlfn.NORM.DIST(0,$J59/2,$M59,TRUE))*$D59+($K59="Steady Growth")*(AND(BM$6&gt;=$F59,BM$6&lt;=$H59)*((BM$6-$F59+1)/($J59*($J59+1)/2)*$D59))+($K59="custom")*CustCF!BG59</f>
        <v>0</v>
      </c>
      <c r="BN59" s="95">
        <f>($K59="Bell Curve")*(_xlfn.NORM.DIST(AND(BN$6&gt;=$F59,BN$6&lt;=$H59)*(BN$6-$F59+1),$J59/2,$M59,TRUE)-_xlfn.NORM.DIST(AND(BN$6&gt;=$F59,BN$6&lt;=$H59)*(BM$6-$F59+1),$J59/2,$M59,TRUE))/(1-2*_xlfn.NORM.DIST(0,$J59/2,$M59,TRUE))*$D59+($K59="Steady Growth")*(AND(BN$6&gt;=$F59,BN$6&lt;=$H59)*((BN$6-$F59+1)/($J59*($J59+1)/2)*$D59))+($K59="custom")*CustCF!BH59</f>
        <v>0</v>
      </c>
      <c r="BO59" s="95">
        <f>($K59="Bell Curve")*(_xlfn.NORM.DIST(AND(BO$6&gt;=$F59,BO$6&lt;=$H59)*(BO$6-$F59+1),$J59/2,$M59,TRUE)-_xlfn.NORM.DIST(AND(BO$6&gt;=$F59,BO$6&lt;=$H59)*(BN$6-$F59+1),$J59/2,$M59,TRUE))/(1-2*_xlfn.NORM.DIST(0,$J59/2,$M59,TRUE))*$D59+($K59="Steady Growth")*(AND(BO$6&gt;=$F59,BO$6&lt;=$H59)*((BO$6-$F59+1)/($J59*($J59+1)/2)*$D59))+($K59="custom")*CustCF!BI59</f>
        <v>0</v>
      </c>
      <c r="BP59" s="95">
        <f>($K59="Bell Curve")*(_xlfn.NORM.DIST(AND(BP$6&gt;=$F59,BP$6&lt;=$H59)*(BP$6-$F59+1),$J59/2,$M59,TRUE)-_xlfn.NORM.DIST(AND(BP$6&gt;=$F59,BP$6&lt;=$H59)*(BO$6-$F59+1),$J59/2,$M59,TRUE))/(1-2*_xlfn.NORM.DIST(0,$J59/2,$M59,TRUE))*$D59+($K59="Steady Growth")*(AND(BP$6&gt;=$F59,BP$6&lt;=$H59)*((BP$6-$F59+1)/($J59*($J59+1)/2)*$D59))+($K59="custom")*CustCF!BJ59</f>
        <v>0</v>
      </c>
      <c r="BQ59" s="95">
        <f>($K59="Bell Curve")*(_xlfn.NORM.DIST(AND(BQ$6&gt;=$F59,BQ$6&lt;=$H59)*(BQ$6-$F59+1),$J59/2,$M59,TRUE)-_xlfn.NORM.DIST(AND(BQ$6&gt;=$F59,BQ$6&lt;=$H59)*(BP$6-$F59+1),$J59/2,$M59,TRUE))/(1-2*_xlfn.NORM.DIST(0,$J59/2,$M59,TRUE))*$D59+($K59="Steady Growth")*(AND(BQ$6&gt;=$F59,BQ$6&lt;=$H59)*((BQ$6-$F59+1)/($J59*($J59+1)/2)*$D59))+($K59="custom")*CustCF!BK59</f>
        <v>0</v>
      </c>
      <c r="BR59" s="95">
        <f>($K59="Bell Curve")*(_xlfn.NORM.DIST(AND(BR$6&gt;=$F59,BR$6&lt;=$H59)*(BR$6-$F59+1),$J59/2,$M59,TRUE)-_xlfn.NORM.DIST(AND(BR$6&gt;=$F59,BR$6&lt;=$H59)*(BQ$6-$F59+1),$J59/2,$M59,TRUE))/(1-2*_xlfn.NORM.DIST(0,$J59/2,$M59,TRUE))*$D59+($K59="Steady Growth")*(AND(BR$6&gt;=$F59,BR$6&lt;=$H59)*((BR$6-$F59+1)/($J59*($J59+1)/2)*$D59))+($K59="custom")*CustCF!BL59</f>
        <v>0</v>
      </c>
      <c r="BS59" s="95">
        <f>($K59="Bell Curve")*(_xlfn.NORM.DIST(AND(BS$6&gt;=$F59,BS$6&lt;=$H59)*(BS$6-$F59+1),$J59/2,$M59,TRUE)-_xlfn.NORM.DIST(AND(BS$6&gt;=$F59,BS$6&lt;=$H59)*(BR$6-$F59+1),$J59/2,$M59,TRUE))/(1-2*_xlfn.NORM.DIST(0,$J59/2,$M59,TRUE))*$D59+($K59="Steady Growth")*(AND(BS$6&gt;=$F59,BS$6&lt;=$H59)*((BS$6-$F59+1)/($J59*($J59+1)/2)*$D59))+($K59="custom")*CustCF!BM59</f>
        <v>0</v>
      </c>
      <c r="BT59" s="95">
        <f>($K59="Bell Curve")*(_xlfn.NORM.DIST(AND(BT$6&gt;=$F59,BT$6&lt;=$H59)*(BT$6-$F59+1),$J59/2,$M59,TRUE)-_xlfn.NORM.DIST(AND(BT$6&gt;=$F59,BT$6&lt;=$H59)*(BS$6-$F59+1),$J59/2,$M59,TRUE))/(1-2*_xlfn.NORM.DIST(0,$J59/2,$M59,TRUE))*$D59+($K59="Steady Growth")*(AND(BT$6&gt;=$F59,BT$6&lt;=$H59)*((BT$6-$F59+1)/($J59*($J59+1)/2)*$D59))+($K59="custom")*CustCF!BN59</f>
        <v>0</v>
      </c>
      <c r="BU59" s="95">
        <f>($K59="Bell Curve")*(_xlfn.NORM.DIST(AND(BU$6&gt;=$F59,BU$6&lt;=$H59)*(BU$6-$F59+1),$J59/2,$M59,TRUE)-_xlfn.NORM.DIST(AND(BU$6&gt;=$F59,BU$6&lt;=$H59)*(BT$6-$F59+1),$J59/2,$M59,TRUE))/(1-2*_xlfn.NORM.DIST(0,$J59/2,$M59,TRUE))*$D59+($K59="Steady Growth")*(AND(BU$6&gt;=$F59,BU$6&lt;=$H59)*((BU$6-$F59+1)/($J59*($J59+1)/2)*$D59))+($K59="custom")*CustCF!BO59</f>
        <v>0</v>
      </c>
      <c r="BV59" s="95">
        <f>($K59="Bell Curve")*(_xlfn.NORM.DIST(AND(BV$6&gt;=$F59,BV$6&lt;=$H59)*(BV$6-$F59+1),$J59/2,$M59,TRUE)-_xlfn.NORM.DIST(AND(BV$6&gt;=$F59,BV$6&lt;=$H59)*(BU$6-$F59+1),$J59/2,$M59,TRUE))/(1-2*_xlfn.NORM.DIST(0,$J59/2,$M59,TRUE))*$D59+($K59="Steady Growth")*(AND(BV$6&gt;=$F59,BV$6&lt;=$H59)*((BV$6-$F59+1)/($J59*($J59+1)/2)*$D59))+($K59="custom")*CustCF!BP59</f>
        <v>0</v>
      </c>
      <c r="BW59" s="95">
        <f>($K59="Bell Curve")*(_xlfn.NORM.DIST(AND(BW$6&gt;=$F59,BW$6&lt;=$H59)*(BW$6-$F59+1),$J59/2,$M59,TRUE)-_xlfn.NORM.DIST(AND(BW$6&gt;=$F59,BW$6&lt;=$H59)*(BV$6-$F59+1),$J59/2,$M59,TRUE))/(1-2*_xlfn.NORM.DIST(0,$J59/2,$M59,TRUE))*$D59+($K59="Steady Growth")*(AND(BW$6&gt;=$F59,BW$6&lt;=$H59)*((BW$6-$F59+1)/($J59*($J59+1)/2)*$D59))+($K59="custom")*CustCF!BQ59</f>
        <v>0</v>
      </c>
      <c r="BX59" s="95">
        <f>($K59="Bell Curve")*(_xlfn.NORM.DIST(AND(BX$6&gt;=$F59,BX$6&lt;=$H59)*(BX$6-$F59+1),$J59/2,$M59,TRUE)-_xlfn.NORM.DIST(AND(BX$6&gt;=$F59,BX$6&lt;=$H59)*(BW$6-$F59+1),$J59/2,$M59,TRUE))/(1-2*_xlfn.NORM.DIST(0,$J59/2,$M59,TRUE))*$D59+($K59="Steady Growth")*(AND(BX$6&gt;=$F59,BX$6&lt;=$H59)*((BX$6-$F59+1)/($J59*($J59+1)/2)*$D59))+($K59="custom")*CustCF!BR59</f>
        <v>0</v>
      </c>
      <c r="BY59" s="95">
        <f>($K59="Bell Curve")*(_xlfn.NORM.DIST(AND(BY$6&gt;=$F59,BY$6&lt;=$H59)*(BY$6-$F59+1),$J59/2,$M59,TRUE)-_xlfn.NORM.DIST(AND(BY$6&gt;=$F59,BY$6&lt;=$H59)*(BX$6-$F59+1),$J59/2,$M59,TRUE))/(1-2*_xlfn.NORM.DIST(0,$J59/2,$M59,TRUE))*$D59+($K59="Steady Growth")*(AND(BY$6&gt;=$F59,BY$6&lt;=$H59)*((BY$6-$F59+1)/($J59*($J59+1)/2)*$D59))+($K59="custom")*CustCF!BS59</f>
        <v>0</v>
      </c>
      <c r="BZ59" s="95">
        <f>($K59="Bell Curve")*(_xlfn.NORM.DIST(AND(BZ$6&gt;=$F59,BZ$6&lt;=$H59)*(BZ$6-$F59+1),$J59/2,$M59,TRUE)-_xlfn.NORM.DIST(AND(BZ$6&gt;=$F59,BZ$6&lt;=$H59)*(BY$6-$F59+1),$J59/2,$M59,TRUE))/(1-2*_xlfn.NORM.DIST(0,$J59/2,$M59,TRUE))*$D59+($K59="Steady Growth")*(AND(BZ$6&gt;=$F59,BZ$6&lt;=$H59)*((BZ$6-$F59+1)/($J59*($J59+1)/2)*$D59))+($K59="custom")*CustCF!BT59</f>
        <v>0</v>
      </c>
      <c r="CA59" s="95">
        <f>($K59="Bell Curve")*(_xlfn.NORM.DIST(AND(CA$6&gt;=$F59,CA$6&lt;=$H59)*(CA$6-$F59+1),$J59/2,$M59,TRUE)-_xlfn.NORM.DIST(AND(CA$6&gt;=$F59,CA$6&lt;=$H59)*(BZ$6-$F59+1),$J59/2,$M59,TRUE))/(1-2*_xlfn.NORM.DIST(0,$J59/2,$M59,TRUE))*$D59+($K59="Steady Growth")*(AND(CA$6&gt;=$F59,CA$6&lt;=$H59)*((CA$6-$F59+1)/($J59*($J59+1)/2)*$D59))+($K59="custom")*CustCF!BU59</f>
        <v>0</v>
      </c>
      <c r="CB59" s="95">
        <f>($K59="Bell Curve")*(_xlfn.NORM.DIST(AND(CB$6&gt;=$F59,CB$6&lt;=$H59)*(CB$6-$F59+1),$J59/2,$M59,TRUE)-_xlfn.NORM.DIST(AND(CB$6&gt;=$F59,CB$6&lt;=$H59)*(CA$6-$F59+1),$J59/2,$M59,TRUE))/(1-2*_xlfn.NORM.DIST(0,$J59/2,$M59,TRUE))*$D59+($K59="Steady Growth")*(AND(CB$6&gt;=$F59,CB$6&lt;=$H59)*((CB$6-$F59+1)/($J59*($J59+1)/2)*$D59))+($K59="custom")*CustCF!BV59</f>
        <v>0</v>
      </c>
      <c r="CC59" s="95">
        <f>($K59="Bell Curve")*(_xlfn.NORM.DIST(AND(CC$6&gt;=$F59,CC$6&lt;=$H59)*(CC$6-$F59+1),$J59/2,$M59,TRUE)-_xlfn.NORM.DIST(AND(CC$6&gt;=$F59,CC$6&lt;=$H59)*(CB$6-$F59+1),$J59/2,$M59,TRUE))/(1-2*_xlfn.NORM.DIST(0,$J59/2,$M59,TRUE))*$D59+($K59="Steady Growth")*(AND(CC$6&gt;=$F59,CC$6&lt;=$H59)*((CC$6-$F59+1)/($J59*($J59+1)/2)*$D59))+($K59="custom")*CustCF!BW59</f>
        <v>0</v>
      </c>
      <c r="CD59" s="95">
        <f>($K59="Bell Curve")*(_xlfn.NORM.DIST(AND(CD$6&gt;=$F59,CD$6&lt;=$H59)*(CD$6-$F59+1),$J59/2,$M59,TRUE)-_xlfn.NORM.DIST(AND(CD$6&gt;=$F59,CD$6&lt;=$H59)*(CC$6-$F59+1),$J59/2,$M59,TRUE))/(1-2*_xlfn.NORM.DIST(0,$J59/2,$M59,TRUE))*$D59+($K59="Steady Growth")*(AND(CD$6&gt;=$F59,CD$6&lt;=$H59)*((CD$6-$F59+1)/($J59*($J59+1)/2)*$D59))+($K59="custom")*CustCF!BX59</f>
        <v>0</v>
      </c>
      <c r="CE59" s="95">
        <f>($K59="Bell Curve")*(_xlfn.NORM.DIST(AND(CE$6&gt;=$F59,CE$6&lt;=$H59)*(CE$6-$F59+1),$J59/2,$M59,TRUE)-_xlfn.NORM.DIST(AND(CE$6&gt;=$F59,CE$6&lt;=$H59)*(CD$6-$F59+1),$J59/2,$M59,TRUE))/(1-2*_xlfn.NORM.DIST(0,$J59/2,$M59,TRUE))*$D59+($K59="Steady Growth")*(AND(CE$6&gt;=$F59,CE$6&lt;=$H59)*((CE$6-$F59+1)/($J59*($J59+1)/2)*$D59))+($K59="custom")*CustCF!BY59</f>
        <v>0</v>
      </c>
      <c r="CF59" s="95">
        <f>($K59="Bell Curve")*(_xlfn.NORM.DIST(AND(CF$6&gt;=$F59,CF$6&lt;=$H59)*(CF$6-$F59+1),$J59/2,$M59,TRUE)-_xlfn.NORM.DIST(AND(CF$6&gt;=$F59,CF$6&lt;=$H59)*(CE$6-$F59+1),$J59/2,$M59,TRUE))/(1-2*_xlfn.NORM.DIST(0,$J59/2,$M59,TRUE))*$D59+($K59="Steady Growth")*(AND(CF$6&gt;=$F59,CF$6&lt;=$H59)*((CF$6-$F59+1)/($J59*($J59+1)/2)*$D59))+($K59="custom")*CustCF!BZ59</f>
        <v>0</v>
      </c>
      <c r="CG59" s="95">
        <f>($K59="Bell Curve")*(_xlfn.NORM.DIST(AND(CG$6&gt;=$F59,CG$6&lt;=$H59)*(CG$6-$F59+1),$J59/2,$M59,TRUE)-_xlfn.NORM.DIST(AND(CG$6&gt;=$F59,CG$6&lt;=$H59)*(CF$6-$F59+1),$J59/2,$M59,TRUE))/(1-2*_xlfn.NORM.DIST(0,$J59/2,$M59,TRUE))*$D59+($K59="Steady Growth")*(AND(CG$6&gt;=$F59,CG$6&lt;=$H59)*((CG$6-$F59+1)/($J59*($J59+1)/2)*$D59))+($K59="custom")*CustCF!CA59</f>
        <v>0</v>
      </c>
      <c r="CH59" s="95">
        <f>($K59="Bell Curve")*(_xlfn.NORM.DIST(AND(CH$6&gt;=$F59,CH$6&lt;=$H59)*(CH$6-$F59+1),$J59/2,$M59,TRUE)-_xlfn.NORM.DIST(AND(CH$6&gt;=$F59,CH$6&lt;=$H59)*(CG$6-$F59+1),$J59/2,$M59,TRUE))/(1-2*_xlfn.NORM.DIST(0,$J59/2,$M59,TRUE))*$D59+($K59="Steady Growth")*(AND(CH$6&gt;=$F59,CH$6&lt;=$H59)*((CH$6-$F59+1)/($J59*($J59+1)/2)*$D59))+($K59="custom")*CustCF!CB59</f>
        <v>0</v>
      </c>
      <c r="CI59" s="95">
        <f>($K59="Bell Curve")*(_xlfn.NORM.DIST(AND(CI$6&gt;=$F59,CI$6&lt;=$H59)*(CI$6-$F59+1),$J59/2,$M59,TRUE)-_xlfn.NORM.DIST(AND(CI$6&gt;=$F59,CI$6&lt;=$H59)*(CH$6-$F59+1),$J59/2,$M59,TRUE))/(1-2*_xlfn.NORM.DIST(0,$J59/2,$M59,TRUE))*$D59+($K59="Steady Growth")*(AND(CI$6&gt;=$F59,CI$6&lt;=$H59)*((CI$6-$F59+1)/($J59*($J59+1)/2)*$D59))+($K59="custom")*CustCF!CC59</f>
        <v>0</v>
      </c>
      <c r="CJ59" s="95">
        <f>($K59="Bell Curve")*(_xlfn.NORM.DIST(AND(CJ$6&gt;=$F59,CJ$6&lt;=$H59)*(CJ$6-$F59+1),$J59/2,$M59,TRUE)-_xlfn.NORM.DIST(AND(CJ$6&gt;=$F59,CJ$6&lt;=$H59)*(CI$6-$F59+1),$J59/2,$M59,TRUE))/(1-2*_xlfn.NORM.DIST(0,$J59/2,$M59,TRUE))*$D59+($K59="Steady Growth")*(AND(CJ$6&gt;=$F59,CJ$6&lt;=$H59)*((CJ$6-$F59+1)/($J59*($J59+1)/2)*$D59))+($K59="custom")*CustCF!CD59</f>
        <v>0</v>
      </c>
      <c r="CK59" s="95">
        <f>($K59="Bell Curve")*(_xlfn.NORM.DIST(AND(CK$6&gt;=$F59,CK$6&lt;=$H59)*(CK$6-$F59+1),$J59/2,$M59,TRUE)-_xlfn.NORM.DIST(AND(CK$6&gt;=$F59,CK$6&lt;=$H59)*(CJ$6-$F59+1),$J59/2,$M59,TRUE))/(1-2*_xlfn.NORM.DIST(0,$J59/2,$M59,TRUE))*$D59+($K59="Steady Growth")*(AND(CK$6&gt;=$F59,CK$6&lt;=$H59)*((CK$6-$F59+1)/($J59*($J59+1)/2)*$D59))+($K59="custom")*CustCF!CE59</f>
        <v>0</v>
      </c>
      <c r="CL59" s="95">
        <f>($K59="Bell Curve")*(_xlfn.NORM.DIST(AND(CL$6&gt;=$F59,CL$6&lt;=$H59)*(CL$6-$F59+1),$J59/2,$M59,TRUE)-_xlfn.NORM.DIST(AND(CL$6&gt;=$F59,CL$6&lt;=$H59)*(CK$6-$F59+1),$J59/2,$M59,TRUE))/(1-2*_xlfn.NORM.DIST(0,$J59/2,$M59,TRUE))*$D59+($K59="Steady Growth")*(AND(CL$6&gt;=$F59,CL$6&lt;=$H59)*((CL$6-$F59+1)/($J59*($J59+1)/2)*$D59))+($K59="custom")*CustCF!CF59</f>
        <v>0</v>
      </c>
      <c r="CM59" s="95">
        <f>($K59="Bell Curve")*(_xlfn.NORM.DIST(AND(CM$6&gt;=$F59,CM$6&lt;=$H59)*(CM$6-$F59+1),$J59/2,$M59,TRUE)-_xlfn.NORM.DIST(AND(CM$6&gt;=$F59,CM$6&lt;=$H59)*(CL$6-$F59+1),$J59/2,$M59,TRUE))/(1-2*_xlfn.NORM.DIST(0,$J59/2,$M59,TRUE))*$D59+($K59="Steady Growth")*(AND(CM$6&gt;=$F59,CM$6&lt;=$H59)*((CM$6-$F59+1)/($J59*($J59+1)/2)*$D59))+($K59="custom")*CustCF!CG59</f>
        <v>0</v>
      </c>
      <c r="CN59" s="95">
        <f>($K59="Bell Curve")*(_xlfn.NORM.DIST(AND(CN$6&gt;=$F59,CN$6&lt;=$H59)*(CN$6-$F59+1),$J59/2,$M59,TRUE)-_xlfn.NORM.DIST(AND(CN$6&gt;=$F59,CN$6&lt;=$H59)*(CM$6-$F59+1),$J59/2,$M59,TRUE))/(1-2*_xlfn.NORM.DIST(0,$J59/2,$M59,TRUE))*$D59+($K59="Steady Growth")*(AND(CN$6&gt;=$F59,CN$6&lt;=$H59)*((CN$6-$F59+1)/($J59*($J59+1)/2)*$D59))+($K59="custom")*CustCF!CH59</f>
        <v>0</v>
      </c>
      <c r="CO59" s="95">
        <f>($K59="Bell Curve")*(_xlfn.NORM.DIST(AND(CO$6&gt;=$F59,CO$6&lt;=$H59)*(CO$6-$F59+1),$J59/2,$M59,TRUE)-_xlfn.NORM.DIST(AND(CO$6&gt;=$F59,CO$6&lt;=$H59)*(CN$6-$F59+1),$J59/2,$M59,TRUE))/(1-2*_xlfn.NORM.DIST(0,$J59/2,$M59,TRUE))*$D59+($K59="Steady Growth")*(AND(CO$6&gt;=$F59,CO$6&lt;=$H59)*((CO$6-$F59+1)/($J59*($J59+1)/2)*$D59))+($K59="custom")*CustCF!CI59</f>
        <v>0</v>
      </c>
      <c r="CP59" s="95">
        <f>($K59="Bell Curve")*(_xlfn.NORM.DIST(AND(CP$6&gt;=$F59,CP$6&lt;=$H59)*(CP$6-$F59+1),$J59/2,$M59,TRUE)-_xlfn.NORM.DIST(AND(CP$6&gt;=$F59,CP$6&lt;=$H59)*(CO$6-$F59+1),$J59/2,$M59,TRUE))/(1-2*_xlfn.NORM.DIST(0,$J59/2,$M59,TRUE))*$D59+($K59="Steady Growth")*(AND(CP$6&gt;=$F59,CP$6&lt;=$H59)*((CP$6-$F59+1)/($J59*($J59+1)/2)*$D59))+($K59="custom")*CustCF!CJ59</f>
        <v>0</v>
      </c>
      <c r="CQ59" s="95">
        <f>($K59="Bell Curve")*(_xlfn.NORM.DIST(AND(CQ$6&gt;=$F59,CQ$6&lt;=$H59)*(CQ$6-$F59+1),$J59/2,$M59,TRUE)-_xlfn.NORM.DIST(AND(CQ$6&gt;=$F59,CQ$6&lt;=$H59)*(CP$6-$F59+1),$J59/2,$M59,TRUE))/(1-2*_xlfn.NORM.DIST(0,$J59/2,$M59,TRUE))*$D59+($K59="Steady Growth")*(AND(CQ$6&gt;=$F59,CQ$6&lt;=$H59)*((CQ$6-$F59+1)/($J59*($J59+1)/2)*$D59))+($K59="custom")*CustCF!CK59</f>
        <v>0</v>
      </c>
      <c r="CR59" s="95">
        <f>($K59="Bell Curve")*(_xlfn.NORM.DIST(AND(CR$6&gt;=$F59,CR$6&lt;=$H59)*(CR$6-$F59+1),$J59/2,$M59,TRUE)-_xlfn.NORM.DIST(AND(CR$6&gt;=$F59,CR$6&lt;=$H59)*(CQ$6-$F59+1),$J59/2,$M59,TRUE))/(1-2*_xlfn.NORM.DIST(0,$J59/2,$M59,TRUE))*$D59+($K59="Steady Growth")*(AND(CR$6&gt;=$F59,CR$6&lt;=$H59)*((CR$6-$F59+1)/($J59*($J59+1)/2)*$D59))+($K59="custom")*CustCF!CL59</f>
        <v>0</v>
      </c>
      <c r="CS59" s="95">
        <f>($K59="Bell Curve")*(_xlfn.NORM.DIST(AND(CS$6&gt;=$F59,CS$6&lt;=$H59)*(CS$6-$F59+1),$J59/2,$M59,TRUE)-_xlfn.NORM.DIST(AND(CS$6&gt;=$F59,CS$6&lt;=$H59)*(CR$6-$F59+1),$J59/2,$M59,TRUE))/(1-2*_xlfn.NORM.DIST(0,$J59/2,$M59,TRUE))*$D59+($K59="Steady Growth")*(AND(CS$6&gt;=$F59,CS$6&lt;=$H59)*((CS$6-$F59+1)/($J59*($J59+1)/2)*$D59))+($K59="custom")*CustCF!CM59</f>
        <v>0</v>
      </c>
      <c r="CT59" s="95">
        <f>($K59="Bell Curve")*(_xlfn.NORM.DIST(AND(CT$6&gt;=$F59,CT$6&lt;=$H59)*(CT$6-$F59+1),$J59/2,$M59,TRUE)-_xlfn.NORM.DIST(AND(CT$6&gt;=$F59,CT$6&lt;=$H59)*(CS$6-$F59+1),$J59/2,$M59,TRUE))/(1-2*_xlfn.NORM.DIST(0,$J59/2,$M59,TRUE))*$D59+($K59="Steady Growth")*(AND(CT$6&gt;=$F59,CT$6&lt;=$H59)*((CT$6-$F59+1)/($J59*($J59+1)/2)*$D59))+($K59="custom")*CustCF!CN59</f>
        <v>0</v>
      </c>
      <c r="CU59" s="95">
        <f>($K59="Bell Curve")*(_xlfn.NORM.DIST(AND(CU$6&gt;=$F59,CU$6&lt;=$H59)*(CU$6-$F59+1),$J59/2,$M59,TRUE)-_xlfn.NORM.DIST(AND(CU$6&gt;=$F59,CU$6&lt;=$H59)*(CT$6-$F59+1),$J59/2,$M59,TRUE))/(1-2*_xlfn.NORM.DIST(0,$J59/2,$M59,TRUE))*$D59+($K59="Steady Growth")*(AND(CU$6&gt;=$F59,CU$6&lt;=$H59)*((CU$6-$F59+1)/($J59*($J59+1)/2)*$D59))+($K59="custom")*CustCF!CO59</f>
        <v>0</v>
      </c>
      <c r="CV59" s="95">
        <f>($K59="Bell Curve")*(_xlfn.NORM.DIST(AND(CV$6&gt;=$F59,CV$6&lt;=$H59)*(CV$6-$F59+1),$J59/2,$M59,TRUE)-_xlfn.NORM.DIST(AND(CV$6&gt;=$F59,CV$6&lt;=$H59)*(CU$6-$F59+1),$J59/2,$M59,TRUE))/(1-2*_xlfn.NORM.DIST(0,$J59/2,$M59,TRUE))*$D59+($K59="Steady Growth")*(AND(CV$6&gt;=$F59,CV$6&lt;=$H59)*((CV$6-$F59+1)/($J59*($J59+1)/2)*$D59))+($K59="custom")*CustCF!CP59</f>
        <v>0</v>
      </c>
      <c r="CW59" s="95">
        <f>($K59="Bell Curve")*(_xlfn.NORM.DIST(AND(CW$6&gt;=$F59,CW$6&lt;=$H59)*(CW$6-$F59+1),$J59/2,$M59,TRUE)-_xlfn.NORM.DIST(AND(CW$6&gt;=$F59,CW$6&lt;=$H59)*(CV$6-$F59+1),$J59/2,$M59,TRUE))/(1-2*_xlfn.NORM.DIST(0,$J59/2,$M59,TRUE))*$D59+($K59="Steady Growth")*(AND(CW$6&gt;=$F59,CW$6&lt;=$H59)*((CW$6-$F59+1)/($J59*($J59+1)/2)*$D59))+($K59="custom")*CustCF!CQ59</f>
        <v>0</v>
      </c>
      <c r="CX59" s="95">
        <f>($K59="Bell Curve")*(_xlfn.NORM.DIST(AND(CX$6&gt;=$F59,CX$6&lt;=$H59)*(CX$6-$F59+1),$J59/2,$M59,TRUE)-_xlfn.NORM.DIST(AND(CX$6&gt;=$F59,CX$6&lt;=$H59)*(CW$6-$F59+1),$J59/2,$M59,TRUE))/(1-2*_xlfn.NORM.DIST(0,$J59/2,$M59,TRUE))*$D59+($K59="Steady Growth")*(AND(CX$6&gt;=$F59,CX$6&lt;=$H59)*((CX$6-$F59+1)/($J59*($J59+1)/2)*$D59))+($K59="custom")*CustCF!CR59</f>
        <v>0</v>
      </c>
      <c r="CY59" s="95">
        <f>($K59="Bell Curve")*(_xlfn.NORM.DIST(AND(CY$6&gt;=$F59,CY$6&lt;=$H59)*(CY$6-$F59+1),$J59/2,$M59,TRUE)-_xlfn.NORM.DIST(AND(CY$6&gt;=$F59,CY$6&lt;=$H59)*(CX$6-$F59+1),$J59/2,$M59,TRUE))/(1-2*_xlfn.NORM.DIST(0,$J59/2,$M59,TRUE))*$D59+($K59="Steady Growth")*(AND(CY$6&gt;=$F59,CY$6&lt;=$H59)*((CY$6-$F59+1)/($J59*($J59+1)/2)*$D59))+($K59="custom")*CustCF!CS59</f>
        <v>0</v>
      </c>
      <c r="CZ59" s="95">
        <f>($K59="Bell Curve")*(_xlfn.NORM.DIST(AND(CZ$6&gt;=$F59,CZ$6&lt;=$H59)*(CZ$6-$F59+1),$J59/2,$M59,TRUE)-_xlfn.NORM.DIST(AND(CZ$6&gt;=$F59,CZ$6&lt;=$H59)*(CY$6-$F59+1),$J59/2,$M59,TRUE))/(1-2*_xlfn.NORM.DIST(0,$J59/2,$M59,TRUE))*$D59+($K59="Steady Growth")*(AND(CZ$6&gt;=$F59,CZ$6&lt;=$H59)*((CZ$6-$F59+1)/($J59*($J59+1)/2)*$D59))+($K59="custom")*CustCF!CT59</f>
        <v>0</v>
      </c>
      <c r="DA59" s="95">
        <f>($K59="Bell Curve")*(_xlfn.NORM.DIST(AND(DA$6&gt;=$F59,DA$6&lt;=$H59)*(DA$6-$F59+1),$J59/2,$M59,TRUE)-_xlfn.NORM.DIST(AND(DA$6&gt;=$F59,DA$6&lt;=$H59)*(CZ$6-$F59+1),$J59/2,$M59,TRUE))/(1-2*_xlfn.NORM.DIST(0,$J59/2,$M59,TRUE))*$D59+($K59="Steady Growth")*(AND(DA$6&gt;=$F59,DA$6&lt;=$H59)*((DA$6-$F59+1)/($J59*($J59+1)/2)*$D59))+($K59="custom")*CustCF!CU59</f>
        <v>0</v>
      </c>
      <c r="DB59" s="95">
        <f>($K59="Bell Curve")*(_xlfn.NORM.DIST(AND(DB$6&gt;=$F59,DB$6&lt;=$H59)*(DB$6-$F59+1),$J59/2,$M59,TRUE)-_xlfn.NORM.DIST(AND(DB$6&gt;=$F59,DB$6&lt;=$H59)*(DA$6-$F59+1),$J59/2,$M59,TRUE))/(1-2*_xlfn.NORM.DIST(0,$J59/2,$M59,TRUE))*$D59+($K59="Steady Growth")*(AND(DB$6&gt;=$F59,DB$6&lt;=$H59)*((DB$6-$F59+1)/($J59*($J59+1)/2)*$D59))+($K59="custom")*CustCF!CV59</f>
        <v>0</v>
      </c>
      <c r="DC59" s="95">
        <f>($K59="Bell Curve")*(_xlfn.NORM.DIST(AND(DC$6&gt;=$F59,DC$6&lt;=$H59)*(DC$6-$F59+1),$J59/2,$M59,TRUE)-_xlfn.NORM.DIST(AND(DC$6&gt;=$F59,DC$6&lt;=$H59)*(DB$6-$F59+1),$J59/2,$M59,TRUE))/(1-2*_xlfn.NORM.DIST(0,$J59/2,$M59,TRUE))*$D59+($K59="Steady Growth")*(AND(DC$6&gt;=$F59,DC$6&lt;=$H59)*((DC$6-$F59+1)/($J59*($J59+1)/2)*$D59))+($K59="custom")*CustCF!CW59</f>
        <v>0</v>
      </c>
      <c r="DD59" s="95">
        <f>($K59="Bell Curve")*(_xlfn.NORM.DIST(AND(DD$6&gt;=$F59,DD$6&lt;=$H59)*(DD$6-$F59+1),$J59/2,$M59,TRUE)-_xlfn.NORM.DIST(AND(DD$6&gt;=$F59,DD$6&lt;=$H59)*(DC$6-$F59+1),$J59/2,$M59,TRUE))/(1-2*_xlfn.NORM.DIST(0,$J59/2,$M59,TRUE))*$D59+($K59="Steady Growth")*(AND(DD$6&gt;=$F59,DD$6&lt;=$H59)*((DD$6-$F59+1)/($J59*($J59+1)/2)*$D59))+($K59="custom")*CustCF!CX59</f>
        <v>0</v>
      </c>
      <c r="DE59" s="95">
        <f>($K59="Bell Curve")*(_xlfn.NORM.DIST(AND(DE$6&gt;=$F59,DE$6&lt;=$H59)*(DE$6-$F59+1),$J59/2,$M59,TRUE)-_xlfn.NORM.DIST(AND(DE$6&gt;=$F59,DE$6&lt;=$H59)*(DD$6-$F59+1),$J59/2,$M59,TRUE))/(1-2*_xlfn.NORM.DIST(0,$J59/2,$M59,TRUE))*$D59+($K59="Steady Growth")*(AND(DE$6&gt;=$F59,DE$6&lt;=$H59)*((DE$6-$F59+1)/($J59*($J59+1)/2)*$D59))+($K59="custom")*CustCF!CY59</f>
        <v>0</v>
      </c>
      <c r="DF59" s="95">
        <f>($K59="Bell Curve")*(_xlfn.NORM.DIST(AND(DF$6&gt;=$F59,DF$6&lt;=$H59)*(DF$6-$F59+1),$J59/2,$M59,TRUE)-_xlfn.NORM.DIST(AND(DF$6&gt;=$F59,DF$6&lt;=$H59)*(DE$6-$F59+1),$J59/2,$M59,TRUE))/(1-2*_xlfn.NORM.DIST(0,$J59/2,$M59,TRUE))*$D59+($K59="Steady Growth")*(AND(DF$6&gt;=$F59,DF$6&lt;=$H59)*((DF$6-$F59+1)/($J59*($J59+1)/2)*$D59))+($K59="custom")*CustCF!CZ59</f>
        <v>0</v>
      </c>
      <c r="DG59" s="95">
        <f>($K59="Bell Curve")*(_xlfn.NORM.DIST(AND(DG$6&gt;=$F59,DG$6&lt;=$H59)*(DG$6-$F59+1),$J59/2,$M59,TRUE)-_xlfn.NORM.DIST(AND(DG$6&gt;=$F59,DG$6&lt;=$H59)*(DF$6-$F59+1),$J59/2,$M59,TRUE))/(1-2*_xlfn.NORM.DIST(0,$J59/2,$M59,TRUE))*$D59+($K59="Steady Growth")*(AND(DG$6&gt;=$F59,DG$6&lt;=$H59)*((DG$6-$F59+1)/($J59*($J59+1)/2)*$D59))+($K59="custom")*CustCF!DA59</f>
        <v>0</v>
      </c>
      <c r="DH59" s="95">
        <f>($K59="Bell Curve")*(_xlfn.NORM.DIST(AND(DH$6&gt;=$F59,DH$6&lt;=$H59)*(DH$6-$F59+1),$J59/2,$M59,TRUE)-_xlfn.NORM.DIST(AND(DH$6&gt;=$F59,DH$6&lt;=$H59)*(DG$6-$F59+1),$J59/2,$M59,TRUE))/(1-2*_xlfn.NORM.DIST(0,$J59/2,$M59,TRUE))*$D59+($K59="Steady Growth")*(AND(DH$6&gt;=$F59,DH$6&lt;=$H59)*((DH$6-$F59+1)/($J59*($J59+1)/2)*$D59))+($K59="custom")*CustCF!DB59</f>
        <v>0</v>
      </c>
      <c r="DI59" s="95">
        <f>($K59="Bell Curve")*(_xlfn.NORM.DIST(AND(DI$6&gt;=$F59,DI$6&lt;=$H59)*(DI$6-$F59+1),$J59/2,$M59,TRUE)-_xlfn.NORM.DIST(AND(DI$6&gt;=$F59,DI$6&lt;=$H59)*(DH$6-$F59+1),$J59/2,$M59,TRUE))/(1-2*_xlfn.NORM.DIST(0,$J59/2,$M59,TRUE))*$D59+($K59="Steady Growth")*(AND(DI$6&gt;=$F59,DI$6&lt;=$H59)*((DI$6-$F59+1)/($J59*($J59+1)/2)*$D59))+($K59="custom")*CustCF!DC59</f>
        <v>0</v>
      </c>
      <c r="DJ59" s="95">
        <f>($K59="Bell Curve")*(_xlfn.NORM.DIST(AND(DJ$6&gt;=$F59,DJ$6&lt;=$H59)*(DJ$6-$F59+1),$J59/2,$M59,TRUE)-_xlfn.NORM.DIST(AND(DJ$6&gt;=$F59,DJ$6&lt;=$H59)*(DI$6-$F59+1),$J59/2,$M59,TRUE))/(1-2*_xlfn.NORM.DIST(0,$J59/2,$M59,TRUE))*$D59+($K59="Steady Growth")*(AND(DJ$6&gt;=$F59,DJ$6&lt;=$H59)*((DJ$6-$F59+1)/($J59*($J59+1)/2)*$D59))+($K59="custom")*CustCF!DD59</f>
        <v>0</v>
      </c>
      <c r="DK59" s="95">
        <f>($K59="Bell Curve")*(_xlfn.NORM.DIST(AND(DK$6&gt;=$F59,DK$6&lt;=$H59)*(DK$6-$F59+1),$J59/2,$M59,TRUE)-_xlfn.NORM.DIST(AND(DK$6&gt;=$F59,DK$6&lt;=$H59)*(DJ$6-$F59+1),$J59/2,$M59,TRUE))/(1-2*_xlfn.NORM.DIST(0,$J59/2,$M59,TRUE))*$D59+($K59="Steady Growth")*(AND(DK$6&gt;=$F59,DK$6&lt;=$H59)*((DK$6-$F59+1)/($J59*($J59+1)/2)*$D59))+($K59="custom")*CustCF!DE59</f>
        <v>0</v>
      </c>
      <c r="DL59" s="95">
        <f>($K59="Bell Curve")*(_xlfn.NORM.DIST(AND(DL$6&gt;=$F59,DL$6&lt;=$H59)*(DL$6-$F59+1),$J59/2,$M59,TRUE)-_xlfn.NORM.DIST(AND(DL$6&gt;=$F59,DL$6&lt;=$H59)*(DK$6-$F59+1),$J59/2,$M59,TRUE))/(1-2*_xlfn.NORM.DIST(0,$J59/2,$M59,TRUE))*$D59+($K59="Steady Growth")*(AND(DL$6&gt;=$F59,DL$6&lt;=$H59)*((DL$6-$F59+1)/($J59*($J59+1)/2)*$D59))+($K59="custom")*CustCF!DF59</f>
        <v>0</v>
      </c>
      <c r="DM59" s="95">
        <f>($K59="Bell Curve")*(_xlfn.NORM.DIST(AND(DM$6&gt;=$F59,DM$6&lt;=$H59)*(DM$6-$F59+1),$J59/2,$M59,TRUE)-_xlfn.NORM.DIST(AND(DM$6&gt;=$F59,DM$6&lt;=$H59)*(DL$6-$F59+1),$J59/2,$M59,TRUE))/(1-2*_xlfn.NORM.DIST(0,$J59/2,$M59,TRUE))*$D59+($K59="Steady Growth")*(AND(DM$6&gt;=$F59,DM$6&lt;=$H59)*((DM$6-$F59+1)/($J59*($J59+1)/2)*$D59))+($K59="custom")*CustCF!DG59</f>
        <v>0</v>
      </c>
      <c r="DN59" s="95">
        <f>($K59="Bell Curve")*(_xlfn.NORM.DIST(AND(DN$6&gt;=$F59,DN$6&lt;=$H59)*(DN$6-$F59+1),$J59/2,$M59,TRUE)-_xlfn.NORM.DIST(AND(DN$6&gt;=$F59,DN$6&lt;=$H59)*(DM$6-$F59+1),$J59/2,$M59,TRUE))/(1-2*_xlfn.NORM.DIST(0,$J59/2,$M59,TRUE))*$D59+($K59="Steady Growth")*(AND(DN$6&gt;=$F59,DN$6&lt;=$H59)*((DN$6-$F59+1)/($J59*($J59+1)/2)*$D59))+($K59="custom")*CustCF!DH59</f>
        <v>0</v>
      </c>
      <c r="DO59" s="95">
        <f>($K59="Bell Curve")*(_xlfn.NORM.DIST(AND(DO$6&gt;=$F59,DO$6&lt;=$H59)*(DO$6-$F59+1),$J59/2,$M59,TRUE)-_xlfn.NORM.DIST(AND(DO$6&gt;=$F59,DO$6&lt;=$H59)*(DN$6-$F59+1),$J59/2,$M59,TRUE))/(1-2*_xlfn.NORM.DIST(0,$J59/2,$M59,TRUE))*$D59+($K59="Steady Growth")*(AND(DO$6&gt;=$F59,DO$6&lt;=$H59)*((DO$6-$F59+1)/($J59*($J59+1)/2)*$D59))+($K59="custom")*CustCF!DI59</f>
        <v>0</v>
      </c>
      <c r="DP59" s="95">
        <f>($K59="Bell Curve")*(_xlfn.NORM.DIST(AND(DP$6&gt;=$F59,DP$6&lt;=$H59)*(DP$6-$F59+1),$J59/2,$M59,TRUE)-_xlfn.NORM.DIST(AND(DP$6&gt;=$F59,DP$6&lt;=$H59)*(DO$6-$F59+1),$J59/2,$M59,TRUE))/(1-2*_xlfn.NORM.DIST(0,$J59/2,$M59,TRUE))*$D59+($K59="Steady Growth")*(AND(DP$6&gt;=$F59,DP$6&lt;=$H59)*((DP$6-$F59+1)/($J59*($J59+1)/2)*$D59))+($K59="custom")*CustCF!DJ59</f>
        <v>0</v>
      </c>
      <c r="DQ59" s="95">
        <f>($K59="Bell Curve")*(_xlfn.NORM.DIST(AND(DQ$6&gt;=$F59,DQ$6&lt;=$H59)*(DQ$6-$F59+1),$J59/2,$M59,TRUE)-_xlfn.NORM.DIST(AND(DQ$6&gt;=$F59,DQ$6&lt;=$H59)*(DP$6-$F59+1),$J59/2,$M59,TRUE))/(1-2*_xlfn.NORM.DIST(0,$J59/2,$M59,TRUE))*$D59+($K59="Steady Growth")*(AND(DQ$6&gt;=$F59,DQ$6&lt;=$H59)*((DQ$6-$F59+1)/($J59*($J59+1)/2)*$D59))+($K59="custom")*CustCF!DK59</f>
        <v>0</v>
      </c>
      <c r="DR59" s="95">
        <f>($K59="Bell Curve")*(_xlfn.NORM.DIST(AND(DR$6&gt;=$F59,DR$6&lt;=$H59)*(DR$6-$F59+1),$J59/2,$M59,TRUE)-_xlfn.NORM.DIST(AND(DR$6&gt;=$F59,DR$6&lt;=$H59)*(DQ$6-$F59+1),$J59/2,$M59,TRUE))/(1-2*_xlfn.NORM.DIST(0,$J59/2,$M59,TRUE))*$D59+($K59="Steady Growth")*(AND(DR$6&gt;=$F59,DR$6&lt;=$H59)*((DR$6-$F59+1)/($J59*($J59+1)/2)*$D59))+($K59="custom")*CustCF!DL59</f>
        <v>0</v>
      </c>
      <c r="DS59" s="95">
        <f>($K59="Bell Curve")*(_xlfn.NORM.DIST(AND(DS$6&gt;=$F59,DS$6&lt;=$H59)*(DS$6-$F59+1),$J59/2,$M59,TRUE)-_xlfn.NORM.DIST(AND(DS$6&gt;=$F59,DS$6&lt;=$H59)*(DR$6-$F59+1),$J59/2,$M59,TRUE))/(1-2*_xlfn.NORM.DIST(0,$J59/2,$M59,TRUE))*$D59+($K59="Steady Growth")*(AND(DS$6&gt;=$F59,DS$6&lt;=$H59)*((DS$6-$F59+1)/($J59*($J59+1)/2)*$D59))+($K59="custom")*CustCF!DM59</f>
        <v>0</v>
      </c>
      <c r="DT59" s="95">
        <f>($K59="Bell Curve")*(_xlfn.NORM.DIST(AND(DT$6&gt;=$F59,DT$6&lt;=$H59)*(DT$6-$F59+1),$J59/2,$M59,TRUE)-_xlfn.NORM.DIST(AND(DT$6&gt;=$F59,DT$6&lt;=$H59)*(DS$6-$F59+1),$J59/2,$M59,TRUE))/(1-2*_xlfn.NORM.DIST(0,$J59/2,$M59,TRUE))*$D59+($K59="Steady Growth")*(AND(DT$6&gt;=$F59,DT$6&lt;=$H59)*((DT$6-$F59+1)/($J59*($J59+1)/2)*$D59))+($K59="custom")*CustCF!DN59</f>
        <v>0</v>
      </c>
      <c r="DU59" s="95">
        <f>($K59="Bell Curve")*(_xlfn.NORM.DIST(AND(DU$6&gt;=$F59,DU$6&lt;=$H59)*(DU$6-$F59+1),$J59/2,$M59,TRUE)-_xlfn.NORM.DIST(AND(DU$6&gt;=$F59,DU$6&lt;=$H59)*(DT$6-$F59+1),$J59/2,$M59,TRUE))/(1-2*_xlfn.NORM.DIST(0,$J59/2,$M59,TRUE))*$D59+($K59="Steady Growth")*(AND(DU$6&gt;=$F59,DU$6&lt;=$H59)*((DU$6-$F59+1)/($J59*($J59+1)/2)*$D59))+($K59="custom")*CustCF!DO59</f>
        <v>0</v>
      </c>
      <c r="DV59" s="95">
        <f>($K59="Bell Curve")*(_xlfn.NORM.DIST(AND(DV$6&gt;=$F59,DV$6&lt;=$H59)*(DV$6-$F59+1),$J59/2,$M59,TRUE)-_xlfn.NORM.DIST(AND(DV$6&gt;=$F59,DV$6&lt;=$H59)*(DU$6-$F59+1),$J59/2,$M59,TRUE))/(1-2*_xlfn.NORM.DIST(0,$J59/2,$M59,TRUE))*$D59+($K59="Steady Growth")*(AND(DV$6&gt;=$F59,DV$6&lt;=$H59)*((DV$6-$F59+1)/($J59*($J59+1)/2)*$D59))+($K59="custom")*CustCF!DP59</f>
        <v>0</v>
      </c>
      <c r="DW59" s="95">
        <f>($K59="Bell Curve")*(_xlfn.NORM.DIST(AND(DW$6&gt;=$F59,DW$6&lt;=$H59)*(DW$6-$F59+1),$J59/2,$M59,TRUE)-_xlfn.NORM.DIST(AND(DW$6&gt;=$F59,DW$6&lt;=$H59)*(DV$6-$F59+1),$J59/2,$M59,TRUE))/(1-2*_xlfn.NORM.DIST(0,$J59/2,$M59,TRUE))*$D59+($K59="Steady Growth")*(AND(DW$6&gt;=$F59,DW$6&lt;=$H59)*((DW$6-$F59+1)/($J59*($J59+1)/2)*$D59))+($K59="custom")*CustCF!DQ59</f>
        <v>0</v>
      </c>
      <c r="DX59" s="95">
        <f>($K59="Bell Curve")*(_xlfn.NORM.DIST(AND(DX$6&gt;=$F59,DX$6&lt;=$H59)*(DX$6-$F59+1),$J59/2,$M59,TRUE)-_xlfn.NORM.DIST(AND(DX$6&gt;=$F59,DX$6&lt;=$H59)*(DW$6-$F59+1),$J59/2,$M59,TRUE))/(1-2*_xlfn.NORM.DIST(0,$J59/2,$M59,TRUE))*$D59+($K59="Steady Growth")*(AND(DX$6&gt;=$F59,DX$6&lt;=$H59)*((DX$6-$F59+1)/($J59*($J59+1)/2)*$D59))+($K59="custom")*CustCF!DR59</f>
        <v>0</v>
      </c>
      <c r="DY59" s="95">
        <f>($K59="Bell Curve")*(_xlfn.NORM.DIST(AND(DY$6&gt;=$F59,DY$6&lt;=$H59)*(DY$6-$F59+1),$J59/2,$M59,TRUE)-_xlfn.NORM.DIST(AND(DY$6&gt;=$F59,DY$6&lt;=$H59)*(DX$6-$F59+1),$J59/2,$M59,TRUE))/(1-2*_xlfn.NORM.DIST(0,$J59/2,$M59,TRUE))*$D59+($K59="Steady Growth")*(AND(DY$6&gt;=$F59,DY$6&lt;=$H59)*((DY$6-$F59+1)/($J59*($J59+1)/2)*$D59))+($K59="custom")*CustCF!DS59</f>
        <v>0</v>
      </c>
      <c r="DZ59" s="95">
        <f>($K59="Bell Curve")*(_xlfn.NORM.DIST(AND(DZ$6&gt;=$F59,DZ$6&lt;=$H59)*(DZ$6-$F59+1),$J59/2,$M59,TRUE)-_xlfn.NORM.DIST(AND(DZ$6&gt;=$F59,DZ$6&lt;=$H59)*(DY$6-$F59+1),$J59/2,$M59,TRUE))/(1-2*_xlfn.NORM.DIST(0,$J59/2,$M59,TRUE))*$D59+($K59="Steady Growth")*(AND(DZ$6&gt;=$F59,DZ$6&lt;=$H59)*((DZ$6-$F59+1)/($J59*($J59+1)/2)*$D59))+($K59="custom")*CustCF!DT59</f>
        <v>0</v>
      </c>
      <c r="EA59" s="95">
        <f>($K59="Bell Curve")*(_xlfn.NORM.DIST(AND(EA$6&gt;=$F59,EA$6&lt;=$H59)*(EA$6-$F59+1),$J59/2,$M59,TRUE)-_xlfn.NORM.DIST(AND(EA$6&gt;=$F59,EA$6&lt;=$H59)*(DZ$6-$F59+1),$J59/2,$M59,TRUE))/(1-2*_xlfn.NORM.DIST(0,$J59/2,$M59,TRUE))*$D59+($K59="Steady Growth")*(AND(EA$6&gt;=$F59,EA$6&lt;=$H59)*((EA$6-$F59+1)/($J59*($J59+1)/2)*$D59))+($K59="custom")*CustCF!DU59</f>
        <v>0</v>
      </c>
      <c r="EB59" s="95">
        <f>($K59="Bell Curve")*(_xlfn.NORM.DIST(AND(EB$6&gt;=$F59,EB$6&lt;=$H59)*(EB$6-$F59+1),$J59/2,$M59,TRUE)-_xlfn.NORM.DIST(AND(EB$6&gt;=$F59,EB$6&lt;=$H59)*(EA$6-$F59+1),$J59/2,$M59,TRUE))/(1-2*_xlfn.NORM.DIST(0,$J59/2,$M59,TRUE))*$D59+($K59="Steady Growth")*(AND(EB$6&gt;=$F59,EB$6&lt;=$H59)*((EB$6-$F59+1)/($J59*($J59+1)/2)*$D59))+($K59="custom")*CustCF!DV59</f>
        <v>0</v>
      </c>
      <c r="EC59" s="95">
        <f>($K59="Bell Curve")*(_xlfn.NORM.DIST(AND(EC$6&gt;=$F59,EC$6&lt;=$H59)*(EC$6-$F59+1),$J59/2,$M59,TRUE)-_xlfn.NORM.DIST(AND(EC$6&gt;=$F59,EC$6&lt;=$H59)*(EB$6-$F59+1),$J59/2,$M59,TRUE))/(1-2*_xlfn.NORM.DIST(0,$J59/2,$M59,TRUE))*$D59+($K59="Steady Growth")*(AND(EC$6&gt;=$F59,EC$6&lt;=$H59)*((EC$6-$F59+1)/($J59*($J59+1)/2)*$D59))+($K59="custom")*CustCF!DW59</f>
        <v>0</v>
      </c>
      <c r="ED59" s="95">
        <f>($K59="Bell Curve")*(_xlfn.NORM.DIST(AND(ED$6&gt;=$F59,ED$6&lt;=$H59)*(ED$6-$F59+1),$J59/2,$M59,TRUE)-_xlfn.NORM.DIST(AND(ED$6&gt;=$F59,ED$6&lt;=$H59)*(EC$6-$F59+1),$J59/2,$M59,TRUE))/(1-2*_xlfn.NORM.DIST(0,$J59/2,$M59,TRUE))*$D59+($K59="Steady Growth")*(AND(ED$6&gt;=$F59,ED$6&lt;=$H59)*((ED$6-$F59+1)/($J59*($J59+1)/2)*$D59))+($K59="custom")*CustCF!DX59</f>
        <v>0</v>
      </c>
      <c r="EE59" s="95">
        <f>($K59="Bell Curve")*(_xlfn.NORM.DIST(AND(EE$6&gt;=$F59,EE$6&lt;=$H59)*(EE$6-$F59+1),$J59/2,$M59,TRUE)-_xlfn.NORM.DIST(AND(EE$6&gt;=$F59,EE$6&lt;=$H59)*(ED$6-$F59+1),$J59/2,$M59,TRUE))/(1-2*_xlfn.NORM.DIST(0,$J59/2,$M59,TRUE))*$D59+($K59="Steady Growth")*(AND(EE$6&gt;=$F59,EE$6&lt;=$H59)*((EE$6-$F59+1)/($J59*($J59+1)/2)*$D59))+($K59="custom")*CustCF!DY59</f>
        <v>0</v>
      </c>
      <c r="EF59" s="95">
        <f>($K59="Bell Curve")*(_xlfn.NORM.DIST(AND(EF$6&gt;=$F59,EF$6&lt;=$H59)*(EF$6-$F59+1),$J59/2,$M59,TRUE)-_xlfn.NORM.DIST(AND(EF$6&gt;=$F59,EF$6&lt;=$H59)*(EE$6-$F59+1),$J59/2,$M59,TRUE))/(1-2*_xlfn.NORM.DIST(0,$J59/2,$M59,TRUE))*$D59+($K59="Steady Growth")*(AND(EF$6&gt;=$F59,EF$6&lt;=$H59)*((EF$6-$F59+1)/($J59*($J59+1)/2)*$D59))+($K59="custom")*CustCF!DZ59</f>
        <v>0</v>
      </c>
      <c r="EG59" s="95">
        <f>($K59="Bell Curve")*(_xlfn.NORM.DIST(AND(EG$6&gt;=$F59,EG$6&lt;=$H59)*(EG$6-$F59+1),$J59/2,$M59,TRUE)-_xlfn.NORM.DIST(AND(EG$6&gt;=$F59,EG$6&lt;=$H59)*(EF$6-$F59+1),$J59/2,$M59,TRUE))/(1-2*_xlfn.NORM.DIST(0,$J59/2,$M59,TRUE))*$D59+($K59="Steady Growth")*(AND(EG$6&gt;=$F59,EG$6&lt;=$H59)*((EG$6-$F59+1)/($J59*($J59+1)/2)*$D59))+($K59="custom")*CustCF!EA59</f>
        <v>0</v>
      </c>
      <c r="EH59" s="95">
        <f>($K59="Bell Curve")*(_xlfn.NORM.DIST(AND(EH$6&gt;=$F59,EH$6&lt;=$H59)*(EH$6-$F59+1),$J59/2,$M59,TRUE)-_xlfn.NORM.DIST(AND(EH$6&gt;=$F59,EH$6&lt;=$H59)*(EG$6-$F59+1),$J59/2,$M59,TRUE))/(1-2*_xlfn.NORM.DIST(0,$J59/2,$M59,TRUE))*$D59+($K59="Steady Growth")*(AND(EH$6&gt;=$F59,EH$6&lt;=$H59)*((EH$6-$F59+1)/($J59*($J59+1)/2)*$D59))+($K59="custom")*CustCF!EB59</f>
        <v>0</v>
      </c>
      <c r="EI59" s="95">
        <f>($K59="Bell Curve")*(_xlfn.NORM.DIST(AND(EI$6&gt;=$F59,EI$6&lt;=$H59)*(EI$6-$F59+1),$J59/2,$M59,TRUE)-_xlfn.NORM.DIST(AND(EI$6&gt;=$F59,EI$6&lt;=$H59)*(EH$6-$F59+1),$J59/2,$M59,TRUE))/(1-2*_xlfn.NORM.DIST(0,$J59/2,$M59,TRUE))*$D59+($K59="Steady Growth")*(AND(EI$6&gt;=$F59,EI$6&lt;=$H59)*((EI$6-$F59+1)/($J59*($J59+1)/2)*$D59))+($K59="custom")*CustCF!EC59</f>
        <v>0</v>
      </c>
      <c r="EJ59" s="95">
        <f>($K59="Bell Curve")*(_xlfn.NORM.DIST(AND(EJ$6&gt;=$F59,EJ$6&lt;=$H59)*(EJ$6-$F59+1),$J59/2,$M59,TRUE)-_xlfn.NORM.DIST(AND(EJ$6&gt;=$F59,EJ$6&lt;=$H59)*(EI$6-$F59+1),$J59/2,$M59,TRUE))/(1-2*_xlfn.NORM.DIST(0,$J59/2,$M59,TRUE))*$D59+($K59="Steady Growth")*(AND(EJ$6&gt;=$F59,EJ$6&lt;=$H59)*((EJ$6-$F59+1)/($J59*($J59+1)/2)*$D59))+($K59="custom")*CustCF!ED59</f>
        <v>0</v>
      </c>
      <c r="EK59" s="95">
        <f>($K59="Bell Curve")*(_xlfn.NORM.DIST(AND(EK$6&gt;=$F59,EK$6&lt;=$H59)*(EK$6-$F59+1),$J59/2,$M59,TRUE)-_xlfn.NORM.DIST(AND(EK$6&gt;=$F59,EK$6&lt;=$H59)*(EJ$6-$F59+1),$J59/2,$M59,TRUE))/(1-2*_xlfn.NORM.DIST(0,$J59/2,$M59,TRUE))*$D59+($K59="Steady Growth")*(AND(EK$6&gt;=$F59,EK$6&lt;=$H59)*((EK$6-$F59+1)/($J59*($J59+1)/2)*$D59))+($K59="custom")*CustCF!EE59</f>
        <v>0</v>
      </c>
      <c r="EL59" s="95">
        <f>($K59="Bell Curve")*(_xlfn.NORM.DIST(AND(EL$6&gt;=$F59,EL$6&lt;=$H59)*(EL$6-$F59+1),$J59/2,$M59,TRUE)-_xlfn.NORM.DIST(AND(EL$6&gt;=$F59,EL$6&lt;=$H59)*(EK$6-$F59+1),$J59/2,$M59,TRUE))/(1-2*_xlfn.NORM.DIST(0,$J59/2,$M59,TRUE))*$D59+($K59="Steady Growth")*(AND(EL$6&gt;=$F59,EL$6&lt;=$H59)*((EL$6-$F59+1)/($J59*($J59+1)/2)*$D59))+($K59="custom")*CustCF!EF59</f>
        <v>0</v>
      </c>
      <c r="EM59" s="95">
        <f>($K59="Bell Curve")*(_xlfn.NORM.DIST(AND(EM$6&gt;=$F59,EM$6&lt;=$H59)*(EM$6-$F59+1),$J59/2,$M59,TRUE)-_xlfn.NORM.DIST(AND(EM$6&gt;=$F59,EM$6&lt;=$H59)*(EL$6-$F59+1),$J59/2,$M59,TRUE))/(1-2*_xlfn.NORM.DIST(0,$J59/2,$M59,TRUE))*$D59+($K59="Steady Growth")*(AND(EM$6&gt;=$F59,EM$6&lt;=$H59)*((EM$6-$F59+1)/($J59*($J59+1)/2)*$D59))+($K59="custom")*CustCF!EG59</f>
        <v>0</v>
      </c>
      <c r="EN59" s="95">
        <f>($K59="Bell Curve")*(_xlfn.NORM.DIST(AND(EN$6&gt;=$F59,EN$6&lt;=$H59)*(EN$6-$F59+1),$J59/2,$M59,TRUE)-_xlfn.NORM.DIST(AND(EN$6&gt;=$F59,EN$6&lt;=$H59)*(EM$6-$F59+1),$J59/2,$M59,TRUE))/(1-2*_xlfn.NORM.DIST(0,$J59/2,$M59,TRUE))*$D59+($K59="Steady Growth")*(AND(EN$6&gt;=$F59,EN$6&lt;=$H59)*((EN$6-$F59+1)/($J59*($J59+1)/2)*$D59))+($K59="custom")*CustCF!EH59</f>
        <v>0</v>
      </c>
      <c r="EO59" s="95">
        <f>($K59="Bell Curve")*(_xlfn.NORM.DIST(AND(EO$6&gt;=$F59,EO$6&lt;=$H59)*(EO$6-$F59+1),$J59/2,$M59,TRUE)-_xlfn.NORM.DIST(AND(EO$6&gt;=$F59,EO$6&lt;=$H59)*(EN$6-$F59+1),$J59/2,$M59,TRUE))/(1-2*_xlfn.NORM.DIST(0,$J59/2,$M59,TRUE))*$D59+($K59="Steady Growth")*(AND(EO$6&gt;=$F59,EO$6&lt;=$H59)*((EO$6-$F59+1)/($J59*($J59+1)/2)*$D59))+($K59="custom")*CustCF!EI59</f>
        <v>0</v>
      </c>
      <c r="EP59" s="95">
        <f>($K59="Bell Curve")*(_xlfn.NORM.DIST(AND(EP$6&gt;=$F59,EP$6&lt;=$H59)*(EP$6-$F59+1),$J59/2,$M59,TRUE)-_xlfn.NORM.DIST(AND(EP$6&gt;=$F59,EP$6&lt;=$H59)*(EO$6-$F59+1),$J59/2,$M59,TRUE))/(1-2*_xlfn.NORM.DIST(0,$J59/2,$M59,TRUE))*$D59+($K59="Steady Growth")*(AND(EP$6&gt;=$F59,EP$6&lt;=$H59)*((EP$6-$F59+1)/($J59*($J59+1)/2)*$D59))+($K59="custom")*CustCF!EJ59</f>
        <v>0</v>
      </c>
      <c r="EQ59" s="95">
        <f>($K59="Bell Curve")*(_xlfn.NORM.DIST(AND(EQ$6&gt;=$F59,EQ$6&lt;=$H59)*(EQ$6-$F59+1),$J59/2,$M59,TRUE)-_xlfn.NORM.DIST(AND(EQ$6&gt;=$F59,EQ$6&lt;=$H59)*(EP$6-$F59+1),$J59/2,$M59,TRUE))/(1-2*_xlfn.NORM.DIST(0,$J59/2,$M59,TRUE))*$D59+($K59="Steady Growth")*(AND(EQ$6&gt;=$F59,EQ$6&lt;=$H59)*((EQ$6-$F59+1)/($J59*($J59+1)/2)*$D59))+($K59="custom")*CustCF!EK59</f>
        <v>0</v>
      </c>
      <c r="ER59" s="95">
        <f>($K59="Bell Curve")*(_xlfn.NORM.DIST(AND(ER$6&gt;=$F59,ER$6&lt;=$H59)*(ER$6-$F59+1),$J59/2,$M59,TRUE)-_xlfn.NORM.DIST(AND(ER$6&gt;=$F59,ER$6&lt;=$H59)*(EQ$6-$F59+1),$J59/2,$M59,TRUE))/(1-2*_xlfn.NORM.DIST(0,$J59/2,$M59,TRUE))*$D59+($K59="Steady Growth")*(AND(ER$6&gt;=$F59,ER$6&lt;=$H59)*((ER$6-$F59+1)/($J59*($J59+1)/2)*$D59))+($K59="custom")*CustCF!EL59</f>
        <v>0</v>
      </c>
      <c r="ES59" s="95">
        <f>($K59="Bell Curve")*(_xlfn.NORM.DIST(AND(ES$6&gt;=$F59,ES$6&lt;=$H59)*(ES$6-$F59+1),$J59/2,$M59,TRUE)-_xlfn.NORM.DIST(AND(ES$6&gt;=$F59,ES$6&lt;=$H59)*(ER$6-$F59+1),$J59/2,$M59,TRUE))/(1-2*_xlfn.NORM.DIST(0,$J59/2,$M59,TRUE))*$D59+($K59="Steady Growth")*(AND(ES$6&gt;=$F59,ES$6&lt;=$H59)*((ES$6-$F59+1)/($J59*($J59+1)/2)*$D59))+($K59="custom")*CustCF!EM59</f>
        <v>0</v>
      </c>
      <c r="ET59" s="95">
        <f>($K59="Bell Curve")*(_xlfn.NORM.DIST(AND(ET$6&gt;=$F59,ET$6&lt;=$H59)*(ET$6-$F59+1),$J59/2,$M59,TRUE)-_xlfn.NORM.DIST(AND(ET$6&gt;=$F59,ET$6&lt;=$H59)*(ES$6-$F59+1),$J59/2,$M59,TRUE))/(1-2*_xlfn.NORM.DIST(0,$J59/2,$M59,TRUE))*$D59+($K59="Steady Growth")*(AND(ET$6&gt;=$F59,ET$6&lt;=$H59)*((ET$6-$F59+1)/($J59*($J59+1)/2)*$D59))+($K59="custom")*CustCF!EN59</f>
        <v>0</v>
      </c>
      <c r="EU59" s="95">
        <f>($K59="Bell Curve")*(_xlfn.NORM.DIST(AND(EU$6&gt;=$F59,EU$6&lt;=$H59)*(EU$6-$F59+1),$J59/2,$M59,TRUE)-_xlfn.NORM.DIST(AND(EU$6&gt;=$F59,EU$6&lt;=$H59)*(ET$6-$F59+1),$J59/2,$M59,TRUE))/(1-2*_xlfn.NORM.DIST(0,$J59/2,$M59,TRUE))*$D59+($K59="Steady Growth")*(AND(EU$6&gt;=$F59,EU$6&lt;=$H59)*((EU$6-$F59+1)/($J59*($J59+1)/2)*$D59))+($K59="custom")*CustCF!EO59</f>
        <v>0</v>
      </c>
      <c r="EV59" s="95">
        <f>($K59="Bell Curve")*(_xlfn.NORM.DIST(AND(EV$6&gt;=$F59,EV$6&lt;=$H59)*(EV$6-$F59+1),$J59/2,$M59,TRUE)-_xlfn.NORM.DIST(AND(EV$6&gt;=$F59,EV$6&lt;=$H59)*(EU$6-$F59+1),$J59/2,$M59,TRUE))/(1-2*_xlfn.NORM.DIST(0,$J59/2,$M59,TRUE))*$D59+($K59="Steady Growth")*(AND(EV$6&gt;=$F59,EV$6&lt;=$H59)*((EV$6-$F59+1)/($J59*($J59+1)/2)*$D59))+($K59="custom")*CustCF!EP59</f>
        <v>0</v>
      </c>
      <c r="EW59" s="95">
        <f>($K59="Bell Curve")*(_xlfn.NORM.DIST(AND(EW$6&gt;=$F59,EW$6&lt;=$H59)*(EW$6-$F59+1),$J59/2,$M59,TRUE)-_xlfn.NORM.DIST(AND(EW$6&gt;=$F59,EW$6&lt;=$H59)*(EV$6-$F59+1),$J59/2,$M59,TRUE))/(1-2*_xlfn.NORM.DIST(0,$J59/2,$M59,TRUE))*$D59+($K59="Steady Growth")*(AND(EW$6&gt;=$F59,EW$6&lt;=$H59)*((EW$6-$F59+1)/($J59*($J59+1)/2)*$D59))+($K59="custom")*CustCF!EQ59</f>
        <v>0</v>
      </c>
      <c r="EX59" s="95">
        <f>($K59="Bell Curve")*(_xlfn.NORM.DIST(AND(EX$6&gt;=$F59,EX$6&lt;=$H59)*(EX$6-$F59+1),$J59/2,$M59,TRUE)-_xlfn.NORM.DIST(AND(EX$6&gt;=$F59,EX$6&lt;=$H59)*(EW$6-$F59+1),$J59/2,$M59,TRUE))/(1-2*_xlfn.NORM.DIST(0,$J59/2,$M59,TRUE))*$D59+($K59="Steady Growth")*(AND(EX$6&gt;=$F59,EX$6&lt;=$H59)*((EX$6-$F59+1)/($J59*($J59+1)/2)*$D59))+($K59="custom")*CustCF!ER59</f>
        <v>0</v>
      </c>
      <c r="EY59" s="95">
        <f>($K59="Bell Curve")*(_xlfn.NORM.DIST(AND(EY$6&gt;=$F59,EY$6&lt;=$H59)*(EY$6-$F59+1),$J59/2,$M59,TRUE)-_xlfn.NORM.DIST(AND(EY$6&gt;=$F59,EY$6&lt;=$H59)*(EX$6-$F59+1),$J59/2,$M59,TRUE))/(1-2*_xlfn.NORM.DIST(0,$J59/2,$M59,TRUE))*$D59+($K59="Steady Growth")*(AND(EY$6&gt;=$F59,EY$6&lt;=$H59)*((EY$6-$F59+1)/($J59*($J59+1)/2)*$D59))+($K59="custom")*CustCF!ES59</f>
        <v>0</v>
      </c>
      <c r="EZ59" s="95">
        <f>($K59="Bell Curve")*(_xlfn.NORM.DIST(AND(EZ$6&gt;=$F59,EZ$6&lt;=$H59)*(EZ$6-$F59+1),$J59/2,$M59,TRUE)-_xlfn.NORM.DIST(AND(EZ$6&gt;=$F59,EZ$6&lt;=$H59)*(EY$6-$F59+1),$J59/2,$M59,TRUE))/(1-2*_xlfn.NORM.DIST(0,$J59/2,$M59,TRUE))*$D59+($K59="Steady Growth")*(AND(EZ$6&gt;=$F59,EZ$6&lt;=$H59)*((EZ$6-$F59+1)/($J59*($J59+1)/2)*$D59))+($K59="custom")*CustCF!ET59</f>
        <v>0</v>
      </c>
      <c r="FA59" s="95">
        <f>($K59="Bell Curve")*(_xlfn.NORM.DIST(AND(FA$6&gt;=$F59,FA$6&lt;=$H59)*(FA$6-$F59+1),$J59/2,$M59,TRUE)-_xlfn.NORM.DIST(AND(FA$6&gt;=$F59,FA$6&lt;=$H59)*(EZ$6-$F59+1),$J59/2,$M59,TRUE))/(1-2*_xlfn.NORM.DIST(0,$J59/2,$M59,TRUE))*$D59+($K59="Steady Growth")*(AND(FA$6&gt;=$F59,FA$6&lt;=$H59)*((FA$6-$F59+1)/($J59*($J59+1)/2)*$D59))+($K59="custom")*CustCF!EU59</f>
        <v>0</v>
      </c>
      <c r="FB59" s="95">
        <f>($K59="Bell Curve")*(_xlfn.NORM.DIST(AND(FB$6&gt;=$F59,FB$6&lt;=$H59)*(FB$6-$F59+1),$J59/2,$M59,TRUE)-_xlfn.NORM.DIST(AND(FB$6&gt;=$F59,FB$6&lt;=$H59)*(FA$6-$F59+1),$J59/2,$M59,TRUE))/(1-2*_xlfn.NORM.DIST(0,$J59/2,$M59,TRUE))*$D59+($K59="Steady Growth")*(AND(FB$6&gt;=$F59,FB$6&lt;=$H59)*((FB$6-$F59+1)/($J59*($J59+1)/2)*$D59))+($K59="custom")*CustCF!EV59</f>
        <v>0</v>
      </c>
      <c r="FC59" s="95">
        <f>($K59="Bell Curve")*(_xlfn.NORM.DIST(AND(FC$6&gt;=$F59,FC$6&lt;=$H59)*(FC$6-$F59+1),$J59/2,$M59,TRUE)-_xlfn.NORM.DIST(AND(FC$6&gt;=$F59,FC$6&lt;=$H59)*(FB$6-$F59+1),$J59/2,$M59,TRUE))/(1-2*_xlfn.NORM.DIST(0,$J59/2,$M59,TRUE))*$D59+($K59="Steady Growth")*(AND(FC$6&gt;=$F59,FC$6&lt;=$H59)*((FC$6-$F59+1)/($J59*($J59+1)/2)*$D59))+($K59="custom")*CustCF!EW59</f>
        <v>0</v>
      </c>
      <c r="FD59" s="95">
        <f>($K59="Bell Curve")*(_xlfn.NORM.DIST(AND(FD$6&gt;=$F59,FD$6&lt;=$H59)*(FD$6-$F59+1),$J59/2,$M59,TRUE)-_xlfn.NORM.DIST(AND(FD$6&gt;=$F59,FD$6&lt;=$H59)*(FC$6-$F59+1),$J59/2,$M59,TRUE))/(1-2*_xlfn.NORM.DIST(0,$J59/2,$M59,TRUE))*$D59+($K59="Steady Growth")*(AND(FD$6&gt;=$F59,FD$6&lt;=$H59)*((FD$6-$F59+1)/($J59*($J59+1)/2)*$D59))+($K59="custom")*CustCF!EX59</f>
        <v>0</v>
      </c>
      <c r="FE59" s="95">
        <f>($K59="Bell Curve")*(_xlfn.NORM.DIST(AND(FE$6&gt;=$F59,FE$6&lt;=$H59)*(FE$6-$F59+1),$J59/2,$M59,TRUE)-_xlfn.NORM.DIST(AND(FE$6&gt;=$F59,FE$6&lt;=$H59)*(FD$6-$F59+1),$J59/2,$M59,TRUE))/(1-2*_xlfn.NORM.DIST(0,$J59/2,$M59,TRUE))*$D59+($K59="Steady Growth")*(AND(FE$6&gt;=$F59,FE$6&lt;=$H59)*((FE$6-$F59+1)/($J59*($J59+1)/2)*$D59))+($K59="custom")*CustCF!EY59</f>
        <v>0</v>
      </c>
      <c r="FF59" s="95">
        <f>($K59="Bell Curve")*(_xlfn.NORM.DIST(AND(FF$6&gt;=$F59,FF$6&lt;=$H59)*(FF$6-$F59+1),$J59/2,$M59,TRUE)-_xlfn.NORM.DIST(AND(FF$6&gt;=$F59,FF$6&lt;=$H59)*(FE$6-$F59+1),$J59/2,$M59,TRUE))/(1-2*_xlfn.NORM.DIST(0,$J59/2,$M59,TRUE))*$D59+($K59="Steady Growth")*(AND(FF$6&gt;=$F59,FF$6&lt;=$H59)*((FF$6-$F59+1)/($J59*($J59+1)/2)*$D59))+($K59="custom")*CustCF!EZ59</f>
        <v>0</v>
      </c>
      <c r="FG59" s="95">
        <f>($K59="Bell Curve")*(_xlfn.NORM.DIST(AND(FG$6&gt;=$F59,FG$6&lt;=$H59)*(FG$6-$F59+1),$J59/2,$M59,TRUE)-_xlfn.NORM.DIST(AND(FG$6&gt;=$F59,FG$6&lt;=$H59)*(FF$6-$F59+1),$J59/2,$M59,TRUE))/(1-2*_xlfn.NORM.DIST(0,$J59/2,$M59,TRUE))*$D59+($K59="Steady Growth")*(AND(FG$6&gt;=$F59,FG$6&lt;=$H59)*((FG$6-$F59+1)/($J59*($J59+1)/2)*$D59))+($K59="custom")*CustCF!FA59</f>
        <v>0</v>
      </c>
      <c r="FH59" s="95">
        <f>($K59="Bell Curve")*(_xlfn.NORM.DIST(AND(FH$6&gt;=$F59,FH$6&lt;=$H59)*(FH$6-$F59+1),$J59/2,$M59,TRUE)-_xlfn.NORM.DIST(AND(FH$6&gt;=$F59,FH$6&lt;=$H59)*(FG$6-$F59+1),$J59/2,$M59,TRUE))/(1-2*_xlfn.NORM.DIST(0,$J59/2,$M59,TRUE))*$D59+($K59="Steady Growth")*(AND(FH$6&gt;=$F59,FH$6&lt;=$H59)*((FH$6-$F59+1)/($J59*($J59+1)/2)*$D59))+($K59="custom")*CustCF!FB59</f>
        <v>0</v>
      </c>
      <c r="FI59" s="95">
        <f>($K59="Bell Curve")*(_xlfn.NORM.DIST(AND(FI$6&gt;=$F59,FI$6&lt;=$H59)*(FI$6-$F59+1),$J59/2,$M59,TRUE)-_xlfn.NORM.DIST(AND(FI$6&gt;=$F59,FI$6&lt;=$H59)*(FH$6-$F59+1),$J59/2,$M59,TRUE))/(1-2*_xlfn.NORM.DIST(0,$J59/2,$M59,TRUE))*$D59+($K59="Steady Growth")*(AND(FI$6&gt;=$F59,FI$6&lt;=$H59)*((FI$6-$F59+1)/($J59*($J59+1)/2)*$D59))+($K59="custom")*CustCF!FC59</f>
        <v>0</v>
      </c>
      <c r="FJ59" s="95">
        <f>($K59="Bell Curve")*(_xlfn.NORM.DIST(AND(FJ$6&gt;=$F59,FJ$6&lt;=$H59)*(FJ$6-$F59+1),$J59/2,$M59,TRUE)-_xlfn.NORM.DIST(AND(FJ$6&gt;=$F59,FJ$6&lt;=$H59)*(FI$6-$F59+1),$J59/2,$M59,TRUE))/(1-2*_xlfn.NORM.DIST(0,$J59/2,$M59,TRUE))*$D59+($K59="Steady Growth")*(AND(FJ$6&gt;=$F59,FJ$6&lt;=$H59)*((FJ$6-$F59+1)/($J59*($J59+1)/2)*$D59))+($K59="custom")*CustCF!FD59</f>
        <v>0</v>
      </c>
      <c r="FK59" s="95">
        <f>($K59="Bell Curve")*(_xlfn.NORM.DIST(AND(FK$6&gt;=$F59,FK$6&lt;=$H59)*(FK$6-$F59+1),$J59/2,$M59,TRUE)-_xlfn.NORM.DIST(AND(FK$6&gt;=$F59,FK$6&lt;=$H59)*(FJ$6-$F59+1),$J59/2,$M59,TRUE))/(1-2*_xlfn.NORM.DIST(0,$J59/2,$M59,TRUE))*$D59+($K59="Steady Growth")*(AND(FK$6&gt;=$F59,FK$6&lt;=$H59)*((FK$6-$F59+1)/($J59*($J59+1)/2)*$D59))+($K59="custom")*CustCF!FE59</f>
        <v>0</v>
      </c>
      <c r="FL59" s="95">
        <f>($K59="Bell Curve")*(_xlfn.NORM.DIST(AND(FL$6&gt;=$F59,FL$6&lt;=$H59)*(FL$6-$F59+1),$J59/2,$M59,TRUE)-_xlfn.NORM.DIST(AND(FL$6&gt;=$F59,FL$6&lt;=$H59)*(FK$6-$F59+1),$J59/2,$M59,TRUE))/(1-2*_xlfn.NORM.DIST(0,$J59/2,$M59,TRUE))*$D59+($K59="Steady Growth")*(AND(FL$6&gt;=$F59,FL$6&lt;=$H59)*((FL$6-$F59+1)/($J59*($J59+1)/2)*$D59))+($K59="custom")*CustCF!FF59</f>
        <v>0</v>
      </c>
      <c r="FM59" s="95">
        <f>($K59="Bell Curve")*(_xlfn.NORM.DIST(AND(FM$6&gt;=$F59,FM$6&lt;=$H59)*(FM$6-$F59+1),$J59/2,$M59,TRUE)-_xlfn.NORM.DIST(AND(FM$6&gt;=$F59,FM$6&lt;=$H59)*(FL$6-$F59+1),$J59/2,$M59,TRUE))/(1-2*_xlfn.NORM.DIST(0,$J59/2,$M59,TRUE))*$D59+($K59="Steady Growth")*(AND(FM$6&gt;=$F59,FM$6&lt;=$H59)*((FM$6-$F59+1)/($J59*($J59+1)/2)*$D59))+($K59="custom")*CustCF!FG59</f>
        <v>0</v>
      </c>
      <c r="FN59" s="95">
        <f>($K59="Bell Curve")*(_xlfn.NORM.DIST(AND(FN$6&gt;=$F59,FN$6&lt;=$H59)*(FN$6-$F59+1),$J59/2,$M59,TRUE)-_xlfn.NORM.DIST(AND(FN$6&gt;=$F59,FN$6&lt;=$H59)*(FM$6-$F59+1),$J59/2,$M59,TRUE))/(1-2*_xlfn.NORM.DIST(0,$J59/2,$M59,TRUE))*$D59+($K59="Steady Growth")*(AND(FN$6&gt;=$F59,FN$6&lt;=$H59)*((FN$6-$F59+1)/($J59*($J59+1)/2)*$D59))+($K59="custom")*CustCF!FH59</f>
        <v>0</v>
      </c>
      <c r="FO59" s="95">
        <f>($K59="Bell Curve")*(_xlfn.NORM.DIST(AND(FO$6&gt;=$F59,FO$6&lt;=$H59)*(FO$6-$F59+1),$J59/2,$M59,TRUE)-_xlfn.NORM.DIST(AND(FO$6&gt;=$F59,FO$6&lt;=$H59)*(FN$6-$F59+1),$J59/2,$M59,TRUE))/(1-2*_xlfn.NORM.DIST(0,$J59/2,$M59,TRUE))*$D59+($K59="Steady Growth")*(AND(FO$6&gt;=$F59,FO$6&lt;=$H59)*((FO$6-$F59+1)/($J59*($J59+1)/2)*$D59))+($K59="custom")*CustCF!FI59</f>
        <v>0</v>
      </c>
      <c r="FP59" s="95">
        <f>($K59="Bell Curve")*(_xlfn.NORM.DIST(AND(FP$6&gt;=$F59,FP$6&lt;=$H59)*(FP$6-$F59+1),$J59/2,$M59,TRUE)-_xlfn.NORM.DIST(AND(FP$6&gt;=$F59,FP$6&lt;=$H59)*(FO$6-$F59+1),$J59/2,$M59,TRUE))/(1-2*_xlfn.NORM.DIST(0,$J59/2,$M59,TRUE))*$D59+($K59="Steady Growth")*(AND(FP$6&gt;=$F59,FP$6&lt;=$H59)*((FP$6-$F59+1)/($J59*($J59+1)/2)*$D59))+($K59="custom")*CustCF!FJ59</f>
        <v>0</v>
      </c>
      <c r="FQ59" s="95">
        <f>($K59="Bell Curve")*(_xlfn.NORM.DIST(AND(FQ$6&gt;=$F59,FQ$6&lt;=$H59)*(FQ$6-$F59+1),$J59/2,$M59,TRUE)-_xlfn.NORM.DIST(AND(FQ$6&gt;=$F59,FQ$6&lt;=$H59)*(FP$6-$F59+1),$J59/2,$M59,TRUE))/(1-2*_xlfn.NORM.DIST(0,$J59/2,$M59,TRUE))*$D59+($K59="Steady Growth")*(AND(FQ$6&gt;=$F59,FQ$6&lt;=$H59)*((FQ$6-$F59+1)/($J59*($J59+1)/2)*$D59))+($K59="custom")*CustCF!FK59</f>
        <v>0</v>
      </c>
      <c r="FR59" s="95">
        <f>($K59="Bell Curve")*(_xlfn.NORM.DIST(AND(FR$6&gt;=$F59,FR$6&lt;=$H59)*(FR$6-$F59+1),$J59/2,$M59,TRUE)-_xlfn.NORM.DIST(AND(FR$6&gt;=$F59,FR$6&lt;=$H59)*(FQ$6-$F59+1),$J59/2,$M59,TRUE))/(1-2*_xlfn.NORM.DIST(0,$J59/2,$M59,TRUE))*$D59+($K59="Steady Growth")*(AND(FR$6&gt;=$F59,FR$6&lt;=$H59)*((FR$6-$F59+1)/($J59*($J59+1)/2)*$D59))+($K59="custom")*CustCF!FL59</f>
        <v>0</v>
      </c>
      <c r="FS59" s="95">
        <f>($K59="Bell Curve")*(_xlfn.NORM.DIST(AND(FS$6&gt;=$F59,FS$6&lt;=$H59)*(FS$6-$F59+1),$J59/2,$M59,TRUE)-_xlfn.NORM.DIST(AND(FS$6&gt;=$F59,FS$6&lt;=$H59)*(FR$6-$F59+1),$J59/2,$M59,TRUE))/(1-2*_xlfn.NORM.DIST(0,$J59/2,$M59,TRUE))*$D59+($K59="Steady Growth")*(AND(FS$6&gt;=$F59,FS$6&lt;=$H59)*((FS$6-$F59+1)/($J59*($J59+1)/2)*$D59))+($K59="custom")*CustCF!FM59</f>
        <v>0</v>
      </c>
      <c r="FT59" s="95">
        <f>($K59="Bell Curve")*(_xlfn.NORM.DIST(AND(FT$6&gt;=$F59,FT$6&lt;=$H59)*(FT$6-$F59+1),$J59/2,$M59,TRUE)-_xlfn.NORM.DIST(AND(FT$6&gt;=$F59,FT$6&lt;=$H59)*(FS$6-$F59+1),$J59/2,$M59,TRUE))/(1-2*_xlfn.NORM.DIST(0,$J59/2,$M59,TRUE))*$D59+($K59="Steady Growth")*(AND(FT$6&gt;=$F59,FT$6&lt;=$H59)*((FT$6-$F59+1)/($J59*($J59+1)/2)*$D59))+($K59="custom")*CustCF!FN59</f>
        <v>0</v>
      </c>
      <c r="FU59" s="95">
        <f>($K59="Bell Curve")*(_xlfn.NORM.DIST(AND(FU$6&gt;=$F59,FU$6&lt;=$H59)*(FU$6-$F59+1),$J59/2,$M59,TRUE)-_xlfn.NORM.DIST(AND(FU$6&gt;=$F59,FU$6&lt;=$H59)*(FT$6-$F59+1),$J59/2,$M59,TRUE))/(1-2*_xlfn.NORM.DIST(0,$J59/2,$M59,TRUE))*$D59+($K59="Steady Growth")*(AND(FU$6&gt;=$F59,FU$6&lt;=$H59)*((FU$6-$F59+1)/($J59*($J59+1)/2)*$D59))+($K59="custom")*CustCF!FO59</f>
        <v>0</v>
      </c>
      <c r="FV59" s="95">
        <f>($K59="Bell Curve")*(_xlfn.NORM.DIST(AND(FV$6&gt;=$F59,FV$6&lt;=$H59)*(FV$6-$F59+1),$J59/2,$M59,TRUE)-_xlfn.NORM.DIST(AND(FV$6&gt;=$F59,FV$6&lt;=$H59)*(FU$6-$F59+1),$J59/2,$M59,TRUE))/(1-2*_xlfn.NORM.DIST(0,$J59/2,$M59,TRUE))*$D59+($K59="Steady Growth")*(AND(FV$6&gt;=$F59,FV$6&lt;=$H59)*((FV$6-$F59+1)/($J59*($J59+1)/2)*$D59))+($K59="custom")*CustCF!FP59</f>
        <v>0</v>
      </c>
      <c r="FW59" s="95">
        <f>($K59="Bell Curve")*(_xlfn.NORM.DIST(AND(FW$6&gt;=$F59,FW$6&lt;=$H59)*(FW$6-$F59+1),$J59/2,$M59,TRUE)-_xlfn.NORM.DIST(AND(FW$6&gt;=$F59,FW$6&lt;=$H59)*(FV$6-$F59+1),$J59/2,$M59,TRUE))/(1-2*_xlfn.NORM.DIST(0,$J59/2,$M59,TRUE))*$D59+($K59="Steady Growth")*(AND(FW$6&gt;=$F59,FW$6&lt;=$H59)*((FW$6-$F59+1)/($J59*($J59+1)/2)*$D59))+($K59="custom")*CustCF!FQ59</f>
        <v>0</v>
      </c>
      <c r="FX59" s="95">
        <f>($K59="Bell Curve")*(_xlfn.NORM.DIST(AND(FX$6&gt;=$F59,FX$6&lt;=$H59)*(FX$6-$F59+1),$J59/2,$M59,TRUE)-_xlfn.NORM.DIST(AND(FX$6&gt;=$F59,FX$6&lt;=$H59)*(FW$6-$F59+1),$J59/2,$M59,TRUE))/(1-2*_xlfn.NORM.DIST(0,$J59/2,$M59,TRUE))*$D59+($K59="Steady Growth")*(AND(FX$6&gt;=$F59,FX$6&lt;=$H59)*((FX$6-$F59+1)/($J59*($J59+1)/2)*$D59))+($K59="custom")*CustCF!FR59</f>
        <v>0</v>
      </c>
      <c r="FY59" s="95">
        <f>($K59="Bell Curve")*(_xlfn.NORM.DIST(AND(FY$6&gt;=$F59,FY$6&lt;=$H59)*(FY$6-$F59+1),$J59/2,$M59,TRUE)-_xlfn.NORM.DIST(AND(FY$6&gt;=$F59,FY$6&lt;=$H59)*(FX$6-$F59+1),$J59/2,$M59,TRUE))/(1-2*_xlfn.NORM.DIST(0,$J59/2,$M59,TRUE))*$D59+($K59="Steady Growth")*(AND(FY$6&gt;=$F59,FY$6&lt;=$H59)*((FY$6-$F59+1)/($J59*($J59+1)/2)*$D59))+($K59="custom")*CustCF!FS59</f>
        <v>0</v>
      </c>
      <c r="FZ59" s="95">
        <f>($K59="Bell Curve")*(_xlfn.NORM.DIST(AND(FZ$6&gt;=$F59,FZ$6&lt;=$H59)*(FZ$6-$F59+1),$J59/2,$M59,TRUE)-_xlfn.NORM.DIST(AND(FZ$6&gt;=$F59,FZ$6&lt;=$H59)*(FY$6-$F59+1),$J59/2,$M59,TRUE))/(1-2*_xlfn.NORM.DIST(0,$J59/2,$M59,TRUE))*$D59+($K59="Steady Growth")*(AND(FZ$6&gt;=$F59,FZ$6&lt;=$H59)*((FZ$6-$F59+1)/($J59*($J59+1)/2)*$D59))+($K59="custom")*CustCF!FT59</f>
        <v>0</v>
      </c>
      <c r="GA59" s="95">
        <f>($K59="Bell Curve")*(_xlfn.NORM.DIST(AND(GA$6&gt;=$F59,GA$6&lt;=$H59)*(GA$6-$F59+1),$J59/2,$M59,TRUE)-_xlfn.NORM.DIST(AND(GA$6&gt;=$F59,GA$6&lt;=$H59)*(FZ$6-$F59+1),$J59/2,$M59,TRUE))/(1-2*_xlfn.NORM.DIST(0,$J59/2,$M59,TRUE))*$D59+($K59="Steady Growth")*(AND(GA$6&gt;=$F59,GA$6&lt;=$H59)*((GA$6-$F59+1)/($J59*($J59+1)/2)*$D59))+($K59="custom")*CustCF!FU59</f>
        <v>0</v>
      </c>
      <c r="GB59" s="95">
        <f>($K59="Bell Curve")*(_xlfn.NORM.DIST(AND(GB$6&gt;=$F59,GB$6&lt;=$H59)*(GB$6-$F59+1),$J59/2,$M59,TRUE)-_xlfn.NORM.DIST(AND(GB$6&gt;=$F59,GB$6&lt;=$H59)*(GA$6-$F59+1),$J59/2,$M59,TRUE))/(1-2*_xlfn.NORM.DIST(0,$J59/2,$M59,TRUE))*$D59+($K59="Steady Growth")*(AND(GB$6&gt;=$F59,GB$6&lt;=$H59)*((GB$6-$F59+1)/($J59*($J59+1)/2)*$D59))+($K59="custom")*CustCF!FV59</f>
        <v>0</v>
      </c>
      <c r="GC59" s="95">
        <f>($K59="Bell Curve")*(_xlfn.NORM.DIST(AND(GC$6&gt;=$F59,GC$6&lt;=$H59)*(GC$6-$F59+1),$J59/2,$M59,TRUE)-_xlfn.NORM.DIST(AND(GC$6&gt;=$F59,GC$6&lt;=$H59)*(GB$6-$F59+1),$J59/2,$M59,TRUE))/(1-2*_xlfn.NORM.DIST(0,$J59/2,$M59,TRUE))*$D59+($K59="Steady Growth")*(AND(GC$6&gt;=$F59,GC$6&lt;=$H59)*((GC$6-$F59+1)/($J59*($J59+1)/2)*$D59))+($K59="custom")*CustCF!FW59</f>
        <v>0</v>
      </c>
      <c r="GD59" s="95">
        <f>($K59="Bell Curve")*(_xlfn.NORM.DIST(AND(GD$6&gt;=$F59,GD$6&lt;=$H59)*(GD$6-$F59+1),$J59/2,$M59,TRUE)-_xlfn.NORM.DIST(AND(GD$6&gt;=$F59,GD$6&lt;=$H59)*(GC$6-$F59+1),$J59/2,$M59,TRUE))/(1-2*_xlfn.NORM.DIST(0,$J59/2,$M59,TRUE))*$D59+($K59="Steady Growth")*(AND(GD$6&gt;=$F59,GD$6&lt;=$H59)*((GD$6-$F59+1)/($J59*($J59+1)/2)*$D59))+($K59="custom")*CustCF!FX59</f>
        <v>0</v>
      </c>
      <c r="GE59" s="95">
        <f>($K59="Bell Curve")*(_xlfn.NORM.DIST(AND(GE$6&gt;=$F59,GE$6&lt;=$H59)*(GE$6-$F59+1),$J59/2,$M59,TRUE)-_xlfn.NORM.DIST(AND(GE$6&gt;=$F59,GE$6&lt;=$H59)*(GD$6-$F59+1),$J59/2,$M59,TRUE))/(1-2*_xlfn.NORM.DIST(0,$J59/2,$M59,TRUE))*$D59+($K59="Steady Growth")*(AND(GE$6&gt;=$F59,GE$6&lt;=$H59)*((GE$6-$F59+1)/($J59*($J59+1)/2)*$D59))+($K59="custom")*CustCF!FY59</f>
        <v>0</v>
      </c>
      <c r="GF59" s="95">
        <f>($K59="Bell Curve")*(_xlfn.NORM.DIST(AND(GF$6&gt;=$F59,GF$6&lt;=$H59)*(GF$6-$F59+1),$J59/2,$M59,TRUE)-_xlfn.NORM.DIST(AND(GF$6&gt;=$F59,GF$6&lt;=$H59)*(GE$6-$F59+1),$J59/2,$M59,TRUE))/(1-2*_xlfn.NORM.DIST(0,$J59/2,$M59,TRUE))*$D59+($K59="Steady Growth")*(AND(GF$6&gt;=$F59,GF$6&lt;=$H59)*((GF$6-$F59+1)/($J59*($J59+1)/2)*$D59))+($K59="custom")*CustCF!FZ59</f>
        <v>0</v>
      </c>
      <c r="GG59" s="95">
        <f>($K59="Bell Curve")*(_xlfn.NORM.DIST(AND(GG$6&gt;=$F59,GG$6&lt;=$H59)*(GG$6-$F59+1),$J59/2,$M59,TRUE)-_xlfn.NORM.DIST(AND(GG$6&gt;=$F59,GG$6&lt;=$H59)*(GF$6-$F59+1),$J59/2,$M59,TRUE))/(1-2*_xlfn.NORM.DIST(0,$J59/2,$M59,TRUE))*$D59+($K59="Steady Growth")*(AND(GG$6&gt;=$F59,GG$6&lt;=$H59)*((GG$6-$F59+1)/($J59*($J59+1)/2)*$D59))+($K59="custom")*CustCF!GA59</f>
        <v>0</v>
      </c>
      <c r="GH59" s="95">
        <f>($K59="Bell Curve")*(_xlfn.NORM.DIST(AND(GH$6&gt;=$F59,GH$6&lt;=$H59)*(GH$6-$F59+1),$J59/2,$M59,TRUE)-_xlfn.NORM.DIST(AND(GH$6&gt;=$F59,GH$6&lt;=$H59)*(GG$6-$F59+1),$J59/2,$M59,TRUE))/(1-2*_xlfn.NORM.DIST(0,$J59/2,$M59,TRUE))*$D59+($K59="Steady Growth")*(AND(GH$6&gt;=$F59,GH$6&lt;=$H59)*((GH$6-$F59+1)/($J59*($J59+1)/2)*$D59))+($K59="custom")*CustCF!GB59</f>
        <v>0</v>
      </c>
      <c r="GI59" s="95">
        <f>($K59="Bell Curve")*(_xlfn.NORM.DIST(AND(GI$6&gt;=$F59,GI$6&lt;=$H59)*(GI$6-$F59+1),$J59/2,$M59,TRUE)-_xlfn.NORM.DIST(AND(GI$6&gt;=$F59,GI$6&lt;=$H59)*(GH$6-$F59+1),$J59/2,$M59,TRUE))/(1-2*_xlfn.NORM.DIST(0,$J59/2,$M59,TRUE))*$D59+($K59="Steady Growth")*(AND(GI$6&gt;=$F59,GI$6&lt;=$H59)*((GI$6-$F59+1)/($J59*($J59+1)/2)*$D59))+($K59="custom")*CustCF!GC59</f>
        <v>0</v>
      </c>
      <c r="GJ59" s="95">
        <f>($K59="Bell Curve")*(_xlfn.NORM.DIST(AND(GJ$6&gt;=$F59,GJ$6&lt;=$H59)*(GJ$6-$F59+1),$J59/2,$M59,TRUE)-_xlfn.NORM.DIST(AND(GJ$6&gt;=$F59,GJ$6&lt;=$H59)*(GI$6-$F59+1),$J59/2,$M59,TRUE))/(1-2*_xlfn.NORM.DIST(0,$J59/2,$M59,TRUE))*$D59+($K59="Steady Growth")*(AND(GJ$6&gt;=$F59,GJ$6&lt;=$H59)*((GJ$6-$F59+1)/($J59*($J59+1)/2)*$D59))+($K59="custom")*CustCF!GD59</f>
        <v>0</v>
      </c>
      <c r="GK59" s="95">
        <f>($K59="Bell Curve")*(_xlfn.NORM.DIST(AND(GK$6&gt;=$F59,GK$6&lt;=$H59)*(GK$6-$F59+1),$J59/2,$M59,TRUE)-_xlfn.NORM.DIST(AND(GK$6&gt;=$F59,GK$6&lt;=$H59)*(GJ$6-$F59+1),$J59/2,$M59,TRUE))/(1-2*_xlfn.NORM.DIST(0,$J59/2,$M59,TRUE))*$D59+($K59="Steady Growth")*(AND(GK$6&gt;=$F59,GK$6&lt;=$H59)*((GK$6-$F59+1)/($J59*($J59+1)/2)*$D59))+($K59="custom")*CustCF!GE59</f>
        <v>0</v>
      </c>
      <c r="GL59" s="95">
        <f>($K59="Bell Curve")*(_xlfn.NORM.DIST(AND(GL$6&gt;=$F59,GL$6&lt;=$H59)*(GL$6-$F59+1),$J59/2,$M59,TRUE)-_xlfn.NORM.DIST(AND(GL$6&gt;=$F59,GL$6&lt;=$H59)*(GK$6-$F59+1),$J59/2,$M59,TRUE))/(1-2*_xlfn.NORM.DIST(0,$J59/2,$M59,TRUE))*$D59+($K59="Steady Growth")*(AND(GL$6&gt;=$F59,GL$6&lt;=$H59)*((GL$6-$F59+1)/($J59*($J59+1)/2)*$D59))+($K59="custom")*CustCF!GF59</f>
        <v>0</v>
      </c>
      <c r="GM59" s="95">
        <f>($K59="Bell Curve")*(_xlfn.NORM.DIST(AND(GM$6&gt;=$F59,GM$6&lt;=$H59)*(GM$6-$F59+1),$J59/2,$M59,TRUE)-_xlfn.NORM.DIST(AND(GM$6&gt;=$F59,GM$6&lt;=$H59)*(GL$6-$F59+1),$J59/2,$M59,TRUE))/(1-2*_xlfn.NORM.DIST(0,$J59/2,$M59,TRUE))*$D59+($K59="Steady Growth")*(AND(GM$6&gt;=$F59,GM$6&lt;=$H59)*((GM$6-$F59+1)/($J59*($J59+1)/2)*$D59))+($K59="custom")*CustCF!GG59</f>
        <v>0</v>
      </c>
      <c r="GN59" s="268">
        <f>($K59="Bell Curve")*(_xlfn.NORM.DIST(AND(GN$6&gt;=$F59,GN$6&lt;=$H59)*(GN$6-$F59+1),$J59/2,$M59,TRUE)-_xlfn.NORM.DIST(AND(GN$6&gt;=$F59,GN$6&lt;=$H59)*(GM$6-$F59+1),$J59/2,$M59,TRUE))/(1-2*_xlfn.NORM.DIST(0,$J59/2,$M59,TRUE))*$D59+($K59="Steady Growth")*(AND(GN$6&gt;=$F59,GN$6&lt;=$H59)*((GN$6-$F59+1)/($J59*($J59+1)/2)*$D59))+($K59="custom")*CustCF!GH59</f>
        <v>0</v>
      </c>
      <c r="GO59" s="1"/>
      <c r="GP59" s="67"/>
    </row>
    <row r="60" spans="1:198" customFormat="1" hidden="1" outlineLevel="1" x14ac:dyDescent="0.75">
      <c r="A60" s="1"/>
      <c r="B60" s="1"/>
      <c r="C60" s="262">
        <f>Budget!T35</f>
        <v>0</v>
      </c>
      <c r="D60" s="19">
        <f>Budget!U35</f>
        <v>0</v>
      </c>
      <c r="E60" s="19" t="str">
        <f t="shared" si="33"/>
        <v/>
      </c>
      <c r="F60" s="263">
        <v>0</v>
      </c>
      <c r="G60" s="257">
        <f>IF(L60="custom",CustCF!F60,INDEX($P$8:$GN$8,MATCH(F60,$P$6:$GN$6,0)))</f>
        <v>46053</v>
      </c>
      <c r="H60" s="263">
        <v>0</v>
      </c>
      <c r="I60" s="257">
        <f>IF(L60="custom",CustCF!G60,INDEX($P$8:$GN$8,MATCH(H60,$P$6:$GN$6,0)))</f>
        <v>46053</v>
      </c>
      <c r="J60" s="260">
        <f t="shared" si="34"/>
        <v>1</v>
      </c>
      <c r="K60" s="265" t="s">
        <v>116</v>
      </c>
      <c r="L60" s="266" t="s">
        <v>141</v>
      </c>
      <c r="M60" s="267">
        <f t="shared" si="35"/>
        <v>9</v>
      </c>
      <c r="N60" s="18">
        <f t="shared" si="26"/>
        <v>0</v>
      </c>
      <c r="O60" s="1372">
        <f t="shared" si="16"/>
        <v>0</v>
      </c>
      <c r="P60" s="95">
        <f>($K60="Bell Curve")*(_xlfn.NORM.DIST(AND(P$6&gt;=$F60,P$6&lt;=$H60)*(P$6-$F60+1),$J60/2,$M60,TRUE)-_xlfn.NORM.DIST(AND(P$6&gt;=$F60,P$6&lt;=$H60)*(O$6-$F60+1),$J60/2,$M60,TRUE))/(1-2*_xlfn.NORM.DIST(0,$J60/2,$M60,TRUE))*$D60+($K60="Steady Growth")*(AND(P$6&gt;=$F60,P$6&lt;=$H60)*((P$6-$F60+1)/($J60*($J60+1)/2)*$D60))+($K60="custom")*CustCF!J60</f>
        <v>0</v>
      </c>
      <c r="Q60" s="95">
        <f>($K60="Bell Curve")*(_xlfn.NORM.DIST(AND(Q$6&gt;=$F60,Q$6&lt;=$H60)*(Q$6-$F60+1),$J60/2,$M60,TRUE)-_xlfn.NORM.DIST(AND(Q$6&gt;=$F60,Q$6&lt;=$H60)*(P$6-$F60+1),$J60/2,$M60,TRUE))/(1-2*_xlfn.NORM.DIST(0,$J60/2,$M60,TRUE))*$D60+($K60="Steady Growth")*(AND(Q$6&gt;=$F60,Q$6&lt;=$H60)*((Q$6-$F60+1)/($J60*($J60+1)/2)*$D60))+($K60="custom")*CustCF!K60</f>
        <v>0</v>
      </c>
      <c r="R60" s="95">
        <f>($K60="Bell Curve")*(_xlfn.NORM.DIST(AND(R$6&gt;=$F60,R$6&lt;=$H60)*(R$6-$F60+1),$J60/2,$M60,TRUE)-_xlfn.NORM.DIST(AND(R$6&gt;=$F60,R$6&lt;=$H60)*(Q$6-$F60+1),$J60/2,$M60,TRUE))/(1-2*_xlfn.NORM.DIST(0,$J60/2,$M60,TRUE))*$D60+($K60="Steady Growth")*(AND(R$6&gt;=$F60,R$6&lt;=$H60)*((R$6-$F60+1)/($J60*($J60+1)/2)*$D60))+($K60="custom")*CustCF!L60</f>
        <v>0</v>
      </c>
      <c r="S60" s="95">
        <f>($K60="Bell Curve")*(_xlfn.NORM.DIST(AND(S$6&gt;=$F60,S$6&lt;=$H60)*(S$6-$F60+1),$J60/2,$M60,TRUE)-_xlfn.NORM.DIST(AND(S$6&gt;=$F60,S$6&lt;=$H60)*(R$6-$F60+1),$J60/2,$M60,TRUE))/(1-2*_xlfn.NORM.DIST(0,$J60/2,$M60,TRUE))*$D60+($K60="Steady Growth")*(AND(S$6&gt;=$F60,S$6&lt;=$H60)*((S$6-$F60+1)/($J60*($J60+1)/2)*$D60))+($K60="custom")*CustCF!M60</f>
        <v>0</v>
      </c>
      <c r="T60" s="95">
        <f>($K60="Bell Curve")*(_xlfn.NORM.DIST(AND(T$6&gt;=$F60,T$6&lt;=$H60)*(T$6-$F60+1),$J60/2,$M60,TRUE)-_xlfn.NORM.DIST(AND(T$6&gt;=$F60,T$6&lt;=$H60)*(S$6-$F60+1),$J60/2,$M60,TRUE))/(1-2*_xlfn.NORM.DIST(0,$J60/2,$M60,TRUE))*$D60+($K60="Steady Growth")*(AND(T$6&gt;=$F60,T$6&lt;=$H60)*((T$6-$F60+1)/($J60*($J60+1)/2)*$D60))+($K60="custom")*CustCF!N60</f>
        <v>0</v>
      </c>
      <c r="U60" s="95">
        <f>($K60="Bell Curve")*(_xlfn.NORM.DIST(AND(U$6&gt;=$F60,U$6&lt;=$H60)*(U$6-$F60+1),$J60/2,$M60,TRUE)-_xlfn.NORM.DIST(AND(U$6&gt;=$F60,U$6&lt;=$H60)*(T$6-$F60+1),$J60/2,$M60,TRUE))/(1-2*_xlfn.NORM.DIST(0,$J60/2,$M60,TRUE))*$D60+($K60="Steady Growth")*(AND(U$6&gt;=$F60,U$6&lt;=$H60)*((U$6-$F60+1)/($J60*($J60+1)/2)*$D60))+($K60="custom")*CustCF!O60</f>
        <v>0</v>
      </c>
      <c r="V60" s="95">
        <f>($K60="Bell Curve")*(_xlfn.NORM.DIST(AND(V$6&gt;=$F60,V$6&lt;=$H60)*(V$6-$F60+1),$J60/2,$M60,TRUE)-_xlfn.NORM.DIST(AND(V$6&gt;=$F60,V$6&lt;=$H60)*(U$6-$F60+1),$J60/2,$M60,TRUE))/(1-2*_xlfn.NORM.DIST(0,$J60/2,$M60,TRUE))*$D60+($K60="Steady Growth")*(AND(V$6&gt;=$F60,V$6&lt;=$H60)*((V$6-$F60+1)/($J60*($J60+1)/2)*$D60))+($K60="custom")*CustCF!P60</f>
        <v>0</v>
      </c>
      <c r="W60" s="95">
        <f>($K60="Bell Curve")*(_xlfn.NORM.DIST(AND(W$6&gt;=$F60,W$6&lt;=$H60)*(W$6-$F60+1),$J60/2,$M60,TRUE)-_xlfn.NORM.DIST(AND(W$6&gt;=$F60,W$6&lt;=$H60)*(V$6-$F60+1),$J60/2,$M60,TRUE))/(1-2*_xlfn.NORM.DIST(0,$J60/2,$M60,TRUE))*$D60+($K60="Steady Growth")*(AND(W$6&gt;=$F60,W$6&lt;=$H60)*((W$6-$F60+1)/($J60*($J60+1)/2)*$D60))+($K60="custom")*CustCF!Q60</f>
        <v>0</v>
      </c>
      <c r="X60" s="95">
        <f>($K60="Bell Curve")*(_xlfn.NORM.DIST(AND(X$6&gt;=$F60,X$6&lt;=$H60)*(X$6-$F60+1),$J60/2,$M60,TRUE)-_xlfn.NORM.DIST(AND(X$6&gt;=$F60,X$6&lt;=$H60)*(W$6-$F60+1),$J60/2,$M60,TRUE))/(1-2*_xlfn.NORM.DIST(0,$J60/2,$M60,TRUE))*$D60+($K60="Steady Growth")*(AND(X$6&gt;=$F60,X$6&lt;=$H60)*((X$6-$F60+1)/($J60*($J60+1)/2)*$D60))+($K60="custom")*CustCF!R60</f>
        <v>0</v>
      </c>
      <c r="Y60" s="95">
        <f>($K60="Bell Curve")*(_xlfn.NORM.DIST(AND(Y$6&gt;=$F60,Y$6&lt;=$H60)*(Y$6-$F60+1),$J60/2,$M60,TRUE)-_xlfn.NORM.DIST(AND(Y$6&gt;=$F60,Y$6&lt;=$H60)*(X$6-$F60+1),$J60/2,$M60,TRUE))/(1-2*_xlfn.NORM.DIST(0,$J60/2,$M60,TRUE))*$D60+($K60="Steady Growth")*(AND(Y$6&gt;=$F60,Y$6&lt;=$H60)*((Y$6-$F60+1)/($J60*($J60+1)/2)*$D60))+($K60="custom")*CustCF!S60</f>
        <v>0</v>
      </c>
      <c r="Z60" s="95">
        <f>($K60="Bell Curve")*(_xlfn.NORM.DIST(AND(Z$6&gt;=$F60,Z$6&lt;=$H60)*(Z$6-$F60+1),$J60/2,$M60,TRUE)-_xlfn.NORM.DIST(AND(Z$6&gt;=$F60,Z$6&lt;=$H60)*(Y$6-$F60+1),$J60/2,$M60,TRUE))/(1-2*_xlfn.NORM.DIST(0,$J60/2,$M60,TRUE))*$D60+($K60="Steady Growth")*(AND(Z$6&gt;=$F60,Z$6&lt;=$H60)*((Z$6-$F60+1)/($J60*($J60+1)/2)*$D60))+($K60="custom")*CustCF!T60</f>
        <v>0</v>
      </c>
      <c r="AA60" s="95">
        <f>($K60="Bell Curve")*(_xlfn.NORM.DIST(AND(AA$6&gt;=$F60,AA$6&lt;=$H60)*(AA$6-$F60+1),$J60/2,$M60,TRUE)-_xlfn.NORM.DIST(AND(AA$6&gt;=$F60,AA$6&lt;=$H60)*(Z$6-$F60+1),$J60/2,$M60,TRUE))/(1-2*_xlfn.NORM.DIST(0,$J60/2,$M60,TRUE))*$D60+($K60="Steady Growth")*(AND(AA$6&gt;=$F60,AA$6&lt;=$H60)*((AA$6-$F60+1)/($J60*($J60+1)/2)*$D60))+($K60="custom")*CustCF!U60</f>
        <v>0</v>
      </c>
      <c r="AB60" s="95">
        <f>($K60="Bell Curve")*(_xlfn.NORM.DIST(AND(AB$6&gt;=$F60,AB$6&lt;=$H60)*(AB$6-$F60+1),$J60/2,$M60,TRUE)-_xlfn.NORM.DIST(AND(AB$6&gt;=$F60,AB$6&lt;=$H60)*(AA$6-$F60+1),$J60/2,$M60,TRUE))/(1-2*_xlfn.NORM.DIST(0,$J60/2,$M60,TRUE))*$D60+($K60="Steady Growth")*(AND(AB$6&gt;=$F60,AB$6&lt;=$H60)*((AB$6-$F60+1)/($J60*($J60+1)/2)*$D60))+($K60="custom")*CustCF!V60</f>
        <v>0</v>
      </c>
      <c r="AC60" s="95">
        <f>($K60="Bell Curve")*(_xlfn.NORM.DIST(AND(AC$6&gt;=$F60,AC$6&lt;=$H60)*(AC$6-$F60+1),$J60/2,$M60,TRUE)-_xlfn.NORM.DIST(AND(AC$6&gt;=$F60,AC$6&lt;=$H60)*(AB$6-$F60+1),$J60/2,$M60,TRUE))/(1-2*_xlfn.NORM.DIST(0,$J60/2,$M60,TRUE))*$D60+($K60="Steady Growth")*(AND(AC$6&gt;=$F60,AC$6&lt;=$H60)*((AC$6-$F60+1)/($J60*($J60+1)/2)*$D60))+($K60="custom")*CustCF!W60</f>
        <v>0</v>
      </c>
      <c r="AD60" s="95">
        <f>($K60="Bell Curve")*(_xlfn.NORM.DIST(AND(AD$6&gt;=$F60,AD$6&lt;=$H60)*(AD$6-$F60+1),$J60/2,$M60,TRUE)-_xlfn.NORM.DIST(AND(AD$6&gt;=$F60,AD$6&lt;=$H60)*(AC$6-$F60+1),$J60/2,$M60,TRUE))/(1-2*_xlfn.NORM.DIST(0,$J60/2,$M60,TRUE))*$D60+($K60="Steady Growth")*(AND(AD$6&gt;=$F60,AD$6&lt;=$H60)*((AD$6-$F60+1)/($J60*($J60+1)/2)*$D60))+($K60="custom")*CustCF!X60</f>
        <v>0</v>
      </c>
      <c r="AE60" s="95">
        <f>($K60="Bell Curve")*(_xlfn.NORM.DIST(AND(AE$6&gt;=$F60,AE$6&lt;=$H60)*(AE$6-$F60+1),$J60/2,$M60,TRUE)-_xlfn.NORM.DIST(AND(AE$6&gt;=$F60,AE$6&lt;=$H60)*(AD$6-$F60+1),$J60/2,$M60,TRUE))/(1-2*_xlfn.NORM.DIST(0,$J60/2,$M60,TRUE))*$D60+($K60="Steady Growth")*(AND(AE$6&gt;=$F60,AE$6&lt;=$H60)*((AE$6-$F60+1)/($J60*($J60+1)/2)*$D60))+($K60="custom")*CustCF!Y60</f>
        <v>0</v>
      </c>
      <c r="AF60" s="95">
        <f>($K60="Bell Curve")*(_xlfn.NORM.DIST(AND(AF$6&gt;=$F60,AF$6&lt;=$H60)*(AF$6-$F60+1),$J60/2,$M60,TRUE)-_xlfn.NORM.DIST(AND(AF$6&gt;=$F60,AF$6&lt;=$H60)*(AE$6-$F60+1),$J60/2,$M60,TRUE))/(1-2*_xlfn.NORM.DIST(0,$J60/2,$M60,TRUE))*$D60+($K60="Steady Growth")*(AND(AF$6&gt;=$F60,AF$6&lt;=$H60)*((AF$6-$F60+1)/($J60*($J60+1)/2)*$D60))+($K60="custom")*CustCF!Z60</f>
        <v>0</v>
      </c>
      <c r="AG60" s="95">
        <f>($K60="Bell Curve")*(_xlfn.NORM.DIST(AND(AG$6&gt;=$F60,AG$6&lt;=$H60)*(AG$6-$F60+1),$J60/2,$M60,TRUE)-_xlfn.NORM.DIST(AND(AG$6&gt;=$F60,AG$6&lt;=$H60)*(AF$6-$F60+1),$J60/2,$M60,TRUE))/(1-2*_xlfn.NORM.DIST(0,$J60/2,$M60,TRUE))*$D60+($K60="Steady Growth")*(AND(AG$6&gt;=$F60,AG$6&lt;=$H60)*((AG$6-$F60+1)/($J60*($J60+1)/2)*$D60))+($K60="custom")*CustCF!AA60</f>
        <v>0</v>
      </c>
      <c r="AH60" s="95">
        <f>($K60="Bell Curve")*(_xlfn.NORM.DIST(AND(AH$6&gt;=$F60,AH$6&lt;=$H60)*(AH$6-$F60+1),$J60/2,$M60,TRUE)-_xlfn.NORM.DIST(AND(AH$6&gt;=$F60,AH$6&lt;=$H60)*(AG$6-$F60+1),$J60/2,$M60,TRUE))/(1-2*_xlfn.NORM.DIST(0,$J60/2,$M60,TRUE))*$D60+($K60="Steady Growth")*(AND(AH$6&gt;=$F60,AH$6&lt;=$H60)*((AH$6-$F60+1)/($J60*($J60+1)/2)*$D60))+($K60="custom")*CustCF!AB60</f>
        <v>0</v>
      </c>
      <c r="AI60" s="95">
        <f>($K60="Bell Curve")*(_xlfn.NORM.DIST(AND(AI$6&gt;=$F60,AI$6&lt;=$H60)*(AI$6-$F60+1),$J60/2,$M60,TRUE)-_xlfn.NORM.DIST(AND(AI$6&gt;=$F60,AI$6&lt;=$H60)*(AH$6-$F60+1),$J60/2,$M60,TRUE))/(1-2*_xlfn.NORM.DIST(0,$J60/2,$M60,TRUE))*$D60+($K60="Steady Growth")*(AND(AI$6&gt;=$F60,AI$6&lt;=$H60)*((AI$6-$F60+1)/($J60*($J60+1)/2)*$D60))+($K60="custom")*CustCF!AC60</f>
        <v>0</v>
      </c>
      <c r="AJ60" s="95">
        <f>($K60="Bell Curve")*(_xlfn.NORM.DIST(AND(AJ$6&gt;=$F60,AJ$6&lt;=$H60)*(AJ$6-$F60+1),$J60/2,$M60,TRUE)-_xlfn.NORM.DIST(AND(AJ$6&gt;=$F60,AJ$6&lt;=$H60)*(AI$6-$F60+1),$J60/2,$M60,TRUE))/(1-2*_xlfn.NORM.DIST(0,$J60/2,$M60,TRUE))*$D60+($K60="Steady Growth")*(AND(AJ$6&gt;=$F60,AJ$6&lt;=$H60)*((AJ$6-$F60+1)/($J60*($J60+1)/2)*$D60))+($K60="custom")*CustCF!AD60</f>
        <v>0</v>
      </c>
      <c r="AK60" s="95">
        <f>($K60="Bell Curve")*(_xlfn.NORM.DIST(AND(AK$6&gt;=$F60,AK$6&lt;=$H60)*(AK$6-$F60+1),$J60/2,$M60,TRUE)-_xlfn.NORM.DIST(AND(AK$6&gt;=$F60,AK$6&lt;=$H60)*(AJ$6-$F60+1),$J60/2,$M60,TRUE))/(1-2*_xlfn.NORM.DIST(0,$J60/2,$M60,TRUE))*$D60+($K60="Steady Growth")*(AND(AK$6&gt;=$F60,AK$6&lt;=$H60)*((AK$6-$F60+1)/($J60*($J60+1)/2)*$D60))+($K60="custom")*CustCF!AE60</f>
        <v>0</v>
      </c>
      <c r="AL60" s="95">
        <f>($K60="Bell Curve")*(_xlfn.NORM.DIST(AND(AL$6&gt;=$F60,AL$6&lt;=$H60)*(AL$6-$F60+1),$J60/2,$M60,TRUE)-_xlfn.NORM.DIST(AND(AL$6&gt;=$F60,AL$6&lt;=$H60)*(AK$6-$F60+1),$J60/2,$M60,TRUE))/(1-2*_xlfn.NORM.DIST(0,$J60/2,$M60,TRUE))*$D60+($K60="Steady Growth")*(AND(AL$6&gt;=$F60,AL$6&lt;=$H60)*((AL$6-$F60+1)/($J60*($J60+1)/2)*$D60))+($K60="custom")*CustCF!AF60</f>
        <v>0</v>
      </c>
      <c r="AM60" s="95">
        <f>($K60="Bell Curve")*(_xlfn.NORM.DIST(AND(AM$6&gt;=$F60,AM$6&lt;=$H60)*(AM$6-$F60+1),$J60/2,$M60,TRUE)-_xlfn.NORM.DIST(AND(AM$6&gt;=$F60,AM$6&lt;=$H60)*(AL$6-$F60+1),$J60/2,$M60,TRUE))/(1-2*_xlfn.NORM.DIST(0,$J60/2,$M60,TRUE))*$D60+($K60="Steady Growth")*(AND(AM$6&gt;=$F60,AM$6&lt;=$H60)*((AM$6-$F60+1)/($J60*($J60+1)/2)*$D60))+($K60="custom")*CustCF!AG60</f>
        <v>0</v>
      </c>
      <c r="AN60" s="95">
        <f>($K60="Bell Curve")*(_xlfn.NORM.DIST(AND(AN$6&gt;=$F60,AN$6&lt;=$H60)*(AN$6-$F60+1),$J60/2,$M60,TRUE)-_xlfn.NORM.DIST(AND(AN$6&gt;=$F60,AN$6&lt;=$H60)*(AM$6-$F60+1),$J60/2,$M60,TRUE))/(1-2*_xlfn.NORM.DIST(0,$J60/2,$M60,TRUE))*$D60+($K60="Steady Growth")*(AND(AN$6&gt;=$F60,AN$6&lt;=$H60)*((AN$6-$F60+1)/($J60*($J60+1)/2)*$D60))+($K60="custom")*CustCF!AH60</f>
        <v>0</v>
      </c>
      <c r="AO60" s="95">
        <f>($K60="Bell Curve")*(_xlfn.NORM.DIST(AND(AO$6&gt;=$F60,AO$6&lt;=$H60)*(AO$6-$F60+1),$J60/2,$M60,TRUE)-_xlfn.NORM.DIST(AND(AO$6&gt;=$F60,AO$6&lt;=$H60)*(AN$6-$F60+1),$J60/2,$M60,TRUE))/(1-2*_xlfn.NORM.DIST(0,$J60/2,$M60,TRUE))*$D60+($K60="Steady Growth")*(AND(AO$6&gt;=$F60,AO$6&lt;=$H60)*((AO$6-$F60+1)/($J60*($J60+1)/2)*$D60))+($K60="custom")*CustCF!AI60</f>
        <v>0</v>
      </c>
      <c r="AP60" s="95">
        <f>($K60="Bell Curve")*(_xlfn.NORM.DIST(AND(AP$6&gt;=$F60,AP$6&lt;=$H60)*(AP$6-$F60+1),$J60/2,$M60,TRUE)-_xlfn.NORM.DIST(AND(AP$6&gt;=$F60,AP$6&lt;=$H60)*(AO$6-$F60+1),$J60/2,$M60,TRUE))/(1-2*_xlfn.NORM.DIST(0,$J60/2,$M60,TRUE))*$D60+($K60="Steady Growth")*(AND(AP$6&gt;=$F60,AP$6&lt;=$H60)*((AP$6-$F60+1)/($J60*($J60+1)/2)*$D60))+($K60="custom")*CustCF!AJ60</f>
        <v>0</v>
      </c>
      <c r="AQ60" s="95">
        <f>($K60="Bell Curve")*(_xlfn.NORM.DIST(AND(AQ$6&gt;=$F60,AQ$6&lt;=$H60)*(AQ$6-$F60+1),$J60/2,$M60,TRUE)-_xlfn.NORM.DIST(AND(AQ$6&gt;=$F60,AQ$6&lt;=$H60)*(AP$6-$F60+1),$J60/2,$M60,TRUE))/(1-2*_xlfn.NORM.DIST(0,$J60/2,$M60,TRUE))*$D60+($K60="Steady Growth")*(AND(AQ$6&gt;=$F60,AQ$6&lt;=$H60)*((AQ$6-$F60+1)/($J60*($J60+1)/2)*$D60))+($K60="custom")*CustCF!AK60</f>
        <v>0</v>
      </c>
      <c r="AR60" s="95">
        <f>($K60="Bell Curve")*(_xlfn.NORM.DIST(AND(AR$6&gt;=$F60,AR$6&lt;=$H60)*(AR$6-$F60+1),$J60/2,$M60,TRUE)-_xlfn.NORM.DIST(AND(AR$6&gt;=$F60,AR$6&lt;=$H60)*(AQ$6-$F60+1),$J60/2,$M60,TRUE))/(1-2*_xlfn.NORM.DIST(0,$J60/2,$M60,TRUE))*$D60+($K60="Steady Growth")*(AND(AR$6&gt;=$F60,AR$6&lt;=$H60)*((AR$6-$F60+1)/($J60*($J60+1)/2)*$D60))+($K60="custom")*CustCF!AL60</f>
        <v>0</v>
      </c>
      <c r="AS60" s="95">
        <f>($K60="Bell Curve")*(_xlfn.NORM.DIST(AND(AS$6&gt;=$F60,AS$6&lt;=$H60)*(AS$6-$F60+1),$J60/2,$M60,TRUE)-_xlfn.NORM.DIST(AND(AS$6&gt;=$F60,AS$6&lt;=$H60)*(AR$6-$F60+1),$J60/2,$M60,TRUE))/(1-2*_xlfn.NORM.DIST(0,$J60/2,$M60,TRUE))*$D60+($K60="Steady Growth")*(AND(AS$6&gt;=$F60,AS$6&lt;=$H60)*((AS$6-$F60+1)/($J60*($J60+1)/2)*$D60))+($K60="custom")*CustCF!AM60</f>
        <v>0</v>
      </c>
      <c r="AT60" s="95">
        <f>($K60="Bell Curve")*(_xlfn.NORM.DIST(AND(AT$6&gt;=$F60,AT$6&lt;=$H60)*(AT$6-$F60+1),$J60/2,$M60,TRUE)-_xlfn.NORM.DIST(AND(AT$6&gt;=$F60,AT$6&lt;=$H60)*(AS$6-$F60+1),$J60/2,$M60,TRUE))/(1-2*_xlfn.NORM.DIST(0,$J60/2,$M60,TRUE))*$D60+($K60="Steady Growth")*(AND(AT$6&gt;=$F60,AT$6&lt;=$H60)*((AT$6-$F60+1)/($J60*($J60+1)/2)*$D60))+($K60="custom")*CustCF!AN60</f>
        <v>0</v>
      </c>
      <c r="AU60" s="95">
        <f>($K60="Bell Curve")*(_xlfn.NORM.DIST(AND(AU$6&gt;=$F60,AU$6&lt;=$H60)*(AU$6-$F60+1),$J60/2,$M60,TRUE)-_xlfn.NORM.DIST(AND(AU$6&gt;=$F60,AU$6&lt;=$H60)*(AT$6-$F60+1),$J60/2,$M60,TRUE))/(1-2*_xlfn.NORM.DIST(0,$J60/2,$M60,TRUE))*$D60+($K60="Steady Growth")*(AND(AU$6&gt;=$F60,AU$6&lt;=$H60)*((AU$6-$F60+1)/($J60*($J60+1)/2)*$D60))+($K60="custom")*CustCF!AO60</f>
        <v>0</v>
      </c>
      <c r="AV60" s="95">
        <f>($K60="Bell Curve")*(_xlfn.NORM.DIST(AND(AV$6&gt;=$F60,AV$6&lt;=$H60)*(AV$6-$F60+1),$J60/2,$M60,TRUE)-_xlfn.NORM.DIST(AND(AV$6&gt;=$F60,AV$6&lt;=$H60)*(AU$6-$F60+1),$J60/2,$M60,TRUE))/(1-2*_xlfn.NORM.DIST(0,$J60/2,$M60,TRUE))*$D60+($K60="Steady Growth")*(AND(AV$6&gt;=$F60,AV$6&lt;=$H60)*((AV$6-$F60+1)/($J60*($J60+1)/2)*$D60))+($K60="custom")*CustCF!AP60</f>
        <v>0</v>
      </c>
      <c r="AW60" s="95">
        <f>($K60="Bell Curve")*(_xlfn.NORM.DIST(AND(AW$6&gt;=$F60,AW$6&lt;=$H60)*(AW$6-$F60+1),$J60/2,$M60,TRUE)-_xlfn.NORM.DIST(AND(AW$6&gt;=$F60,AW$6&lt;=$H60)*(AV$6-$F60+1),$J60/2,$M60,TRUE))/(1-2*_xlfn.NORM.DIST(0,$J60/2,$M60,TRUE))*$D60+($K60="Steady Growth")*(AND(AW$6&gt;=$F60,AW$6&lt;=$H60)*((AW$6-$F60+1)/($J60*($J60+1)/2)*$D60))+($K60="custom")*CustCF!AQ60</f>
        <v>0</v>
      </c>
      <c r="AX60" s="95">
        <f>($K60="Bell Curve")*(_xlfn.NORM.DIST(AND(AX$6&gt;=$F60,AX$6&lt;=$H60)*(AX$6-$F60+1),$J60/2,$M60,TRUE)-_xlfn.NORM.DIST(AND(AX$6&gt;=$F60,AX$6&lt;=$H60)*(AW$6-$F60+1),$J60/2,$M60,TRUE))/(1-2*_xlfn.NORM.DIST(0,$J60/2,$M60,TRUE))*$D60+($K60="Steady Growth")*(AND(AX$6&gt;=$F60,AX$6&lt;=$H60)*((AX$6-$F60+1)/($J60*($J60+1)/2)*$D60))+($K60="custom")*CustCF!AR60</f>
        <v>0</v>
      </c>
      <c r="AY60" s="95">
        <f>($K60="Bell Curve")*(_xlfn.NORM.DIST(AND(AY$6&gt;=$F60,AY$6&lt;=$H60)*(AY$6-$F60+1),$J60/2,$M60,TRUE)-_xlfn.NORM.DIST(AND(AY$6&gt;=$F60,AY$6&lt;=$H60)*(AX$6-$F60+1),$J60/2,$M60,TRUE))/(1-2*_xlfn.NORM.DIST(0,$J60/2,$M60,TRUE))*$D60+($K60="Steady Growth")*(AND(AY$6&gt;=$F60,AY$6&lt;=$H60)*((AY$6-$F60+1)/($J60*($J60+1)/2)*$D60))+($K60="custom")*CustCF!AS60</f>
        <v>0</v>
      </c>
      <c r="AZ60" s="95">
        <f>($K60="Bell Curve")*(_xlfn.NORM.DIST(AND(AZ$6&gt;=$F60,AZ$6&lt;=$H60)*(AZ$6-$F60+1),$J60/2,$M60,TRUE)-_xlfn.NORM.DIST(AND(AZ$6&gt;=$F60,AZ$6&lt;=$H60)*(AY$6-$F60+1),$J60/2,$M60,TRUE))/(1-2*_xlfn.NORM.DIST(0,$J60/2,$M60,TRUE))*$D60+($K60="Steady Growth")*(AND(AZ$6&gt;=$F60,AZ$6&lt;=$H60)*((AZ$6-$F60+1)/($J60*($J60+1)/2)*$D60))+($K60="custom")*CustCF!AT60</f>
        <v>0</v>
      </c>
      <c r="BA60" s="95">
        <f>($K60="Bell Curve")*(_xlfn.NORM.DIST(AND(BA$6&gt;=$F60,BA$6&lt;=$H60)*(BA$6-$F60+1),$J60/2,$M60,TRUE)-_xlfn.NORM.DIST(AND(BA$6&gt;=$F60,BA$6&lt;=$H60)*(AZ$6-$F60+1),$J60/2,$M60,TRUE))/(1-2*_xlfn.NORM.DIST(0,$J60/2,$M60,TRUE))*$D60+($K60="Steady Growth")*(AND(BA$6&gt;=$F60,BA$6&lt;=$H60)*((BA$6-$F60+1)/($J60*($J60+1)/2)*$D60))+($K60="custom")*CustCF!AU60</f>
        <v>0</v>
      </c>
      <c r="BB60" s="95">
        <f>($K60="Bell Curve")*(_xlfn.NORM.DIST(AND(BB$6&gt;=$F60,BB$6&lt;=$H60)*(BB$6-$F60+1),$J60/2,$M60,TRUE)-_xlfn.NORM.DIST(AND(BB$6&gt;=$F60,BB$6&lt;=$H60)*(BA$6-$F60+1),$J60/2,$M60,TRUE))/(1-2*_xlfn.NORM.DIST(0,$J60/2,$M60,TRUE))*$D60+($K60="Steady Growth")*(AND(BB$6&gt;=$F60,BB$6&lt;=$H60)*((BB$6-$F60+1)/($J60*($J60+1)/2)*$D60))+($K60="custom")*CustCF!AV60</f>
        <v>0</v>
      </c>
      <c r="BC60" s="95">
        <f>($K60="Bell Curve")*(_xlfn.NORM.DIST(AND(BC$6&gt;=$F60,BC$6&lt;=$H60)*(BC$6-$F60+1),$J60/2,$M60,TRUE)-_xlfn.NORM.DIST(AND(BC$6&gt;=$F60,BC$6&lt;=$H60)*(BB$6-$F60+1),$J60/2,$M60,TRUE))/(1-2*_xlfn.NORM.DIST(0,$J60/2,$M60,TRUE))*$D60+($K60="Steady Growth")*(AND(BC$6&gt;=$F60,BC$6&lt;=$H60)*((BC$6-$F60+1)/($J60*($J60+1)/2)*$D60))+($K60="custom")*CustCF!AW60</f>
        <v>0</v>
      </c>
      <c r="BD60" s="95">
        <f>($K60="Bell Curve")*(_xlfn.NORM.DIST(AND(BD$6&gt;=$F60,BD$6&lt;=$H60)*(BD$6-$F60+1),$J60/2,$M60,TRUE)-_xlfn.NORM.DIST(AND(BD$6&gt;=$F60,BD$6&lt;=$H60)*(BC$6-$F60+1),$J60/2,$M60,TRUE))/(1-2*_xlfn.NORM.DIST(0,$J60/2,$M60,TRUE))*$D60+($K60="Steady Growth")*(AND(BD$6&gt;=$F60,BD$6&lt;=$H60)*((BD$6-$F60+1)/($J60*($J60+1)/2)*$D60))+($K60="custom")*CustCF!AX60</f>
        <v>0</v>
      </c>
      <c r="BE60" s="95">
        <f>($K60="Bell Curve")*(_xlfn.NORM.DIST(AND(BE$6&gt;=$F60,BE$6&lt;=$H60)*(BE$6-$F60+1),$J60/2,$M60,TRUE)-_xlfn.NORM.DIST(AND(BE$6&gt;=$F60,BE$6&lt;=$H60)*(BD$6-$F60+1),$J60/2,$M60,TRUE))/(1-2*_xlfn.NORM.DIST(0,$J60/2,$M60,TRUE))*$D60+($K60="Steady Growth")*(AND(BE$6&gt;=$F60,BE$6&lt;=$H60)*((BE$6-$F60+1)/($J60*($J60+1)/2)*$D60))+($K60="custom")*CustCF!AY60</f>
        <v>0</v>
      </c>
      <c r="BF60" s="95">
        <f>($K60="Bell Curve")*(_xlfn.NORM.DIST(AND(BF$6&gt;=$F60,BF$6&lt;=$H60)*(BF$6-$F60+1),$J60/2,$M60,TRUE)-_xlfn.NORM.DIST(AND(BF$6&gt;=$F60,BF$6&lt;=$H60)*(BE$6-$F60+1),$J60/2,$M60,TRUE))/(1-2*_xlfn.NORM.DIST(0,$J60/2,$M60,TRUE))*$D60+($K60="Steady Growth")*(AND(BF$6&gt;=$F60,BF$6&lt;=$H60)*((BF$6-$F60+1)/($J60*($J60+1)/2)*$D60))+($K60="custom")*CustCF!AZ60</f>
        <v>0</v>
      </c>
      <c r="BG60" s="95">
        <f>($K60="Bell Curve")*(_xlfn.NORM.DIST(AND(BG$6&gt;=$F60,BG$6&lt;=$H60)*(BG$6-$F60+1),$J60/2,$M60,TRUE)-_xlfn.NORM.DIST(AND(BG$6&gt;=$F60,BG$6&lt;=$H60)*(BF$6-$F60+1),$J60/2,$M60,TRUE))/(1-2*_xlfn.NORM.DIST(0,$J60/2,$M60,TRUE))*$D60+($K60="Steady Growth")*(AND(BG$6&gt;=$F60,BG$6&lt;=$H60)*((BG$6-$F60+1)/($J60*($J60+1)/2)*$D60))+($K60="custom")*CustCF!BA60</f>
        <v>0</v>
      </c>
      <c r="BH60" s="95">
        <f>($K60="Bell Curve")*(_xlfn.NORM.DIST(AND(BH$6&gt;=$F60,BH$6&lt;=$H60)*(BH$6-$F60+1),$J60/2,$M60,TRUE)-_xlfn.NORM.DIST(AND(BH$6&gt;=$F60,BH$6&lt;=$H60)*(BG$6-$F60+1),$J60/2,$M60,TRUE))/(1-2*_xlfn.NORM.DIST(0,$J60/2,$M60,TRUE))*$D60+($K60="Steady Growth")*(AND(BH$6&gt;=$F60,BH$6&lt;=$H60)*((BH$6-$F60+1)/($J60*($J60+1)/2)*$D60))+($K60="custom")*CustCF!BB60</f>
        <v>0</v>
      </c>
      <c r="BI60" s="95">
        <f>($K60="Bell Curve")*(_xlfn.NORM.DIST(AND(BI$6&gt;=$F60,BI$6&lt;=$H60)*(BI$6-$F60+1),$J60/2,$M60,TRUE)-_xlfn.NORM.DIST(AND(BI$6&gt;=$F60,BI$6&lt;=$H60)*(BH$6-$F60+1),$J60/2,$M60,TRUE))/(1-2*_xlfn.NORM.DIST(0,$J60/2,$M60,TRUE))*$D60+($K60="Steady Growth")*(AND(BI$6&gt;=$F60,BI$6&lt;=$H60)*((BI$6-$F60+1)/($J60*($J60+1)/2)*$D60))+($K60="custom")*CustCF!BC60</f>
        <v>0</v>
      </c>
      <c r="BJ60" s="95">
        <f>($K60="Bell Curve")*(_xlfn.NORM.DIST(AND(BJ$6&gt;=$F60,BJ$6&lt;=$H60)*(BJ$6-$F60+1),$J60/2,$M60,TRUE)-_xlfn.NORM.DIST(AND(BJ$6&gt;=$F60,BJ$6&lt;=$H60)*(BI$6-$F60+1),$J60/2,$M60,TRUE))/(1-2*_xlfn.NORM.DIST(0,$J60/2,$M60,TRUE))*$D60+($K60="Steady Growth")*(AND(BJ$6&gt;=$F60,BJ$6&lt;=$H60)*((BJ$6-$F60+1)/($J60*($J60+1)/2)*$D60))+($K60="custom")*CustCF!BD60</f>
        <v>0</v>
      </c>
      <c r="BK60" s="95">
        <f>($K60="Bell Curve")*(_xlfn.NORM.DIST(AND(BK$6&gt;=$F60,BK$6&lt;=$H60)*(BK$6-$F60+1),$J60/2,$M60,TRUE)-_xlfn.NORM.DIST(AND(BK$6&gt;=$F60,BK$6&lt;=$H60)*(BJ$6-$F60+1),$J60/2,$M60,TRUE))/(1-2*_xlfn.NORM.DIST(0,$J60/2,$M60,TRUE))*$D60+($K60="Steady Growth")*(AND(BK$6&gt;=$F60,BK$6&lt;=$H60)*((BK$6-$F60+1)/($J60*($J60+1)/2)*$D60))+($K60="custom")*CustCF!BE60</f>
        <v>0</v>
      </c>
      <c r="BL60" s="95">
        <f>($K60="Bell Curve")*(_xlfn.NORM.DIST(AND(BL$6&gt;=$F60,BL$6&lt;=$H60)*(BL$6-$F60+1),$J60/2,$M60,TRUE)-_xlfn.NORM.DIST(AND(BL$6&gt;=$F60,BL$6&lt;=$H60)*(BK$6-$F60+1),$J60/2,$M60,TRUE))/(1-2*_xlfn.NORM.DIST(0,$J60/2,$M60,TRUE))*$D60+($K60="Steady Growth")*(AND(BL$6&gt;=$F60,BL$6&lt;=$H60)*((BL$6-$F60+1)/($J60*($J60+1)/2)*$D60))+($K60="custom")*CustCF!BF60</f>
        <v>0</v>
      </c>
      <c r="BM60" s="95">
        <f>($K60="Bell Curve")*(_xlfn.NORM.DIST(AND(BM$6&gt;=$F60,BM$6&lt;=$H60)*(BM$6-$F60+1),$J60/2,$M60,TRUE)-_xlfn.NORM.DIST(AND(BM$6&gt;=$F60,BM$6&lt;=$H60)*(BL$6-$F60+1),$J60/2,$M60,TRUE))/(1-2*_xlfn.NORM.DIST(0,$J60/2,$M60,TRUE))*$D60+($K60="Steady Growth")*(AND(BM$6&gt;=$F60,BM$6&lt;=$H60)*((BM$6-$F60+1)/($J60*($J60+1)/2)*$D60))+($K60="custom")*CustCF!BG60</f>
        <v>0</v>
      </c>
      <c r="BN60" s="95">
        <f>($K60="Bell Curve")*(_xlfn.NORM.DIST(AND(BN$6&gt;=$F60,BN$6&lt;=$H60)*(BN$6-$F60+1),$J60/2,$M60,TRUE)-_xlfn.NORM.DIST(AND(BN$6&gt;=$F60,BN$6&lt;=$H60)*(BM$6-$F60+1),$J60/2,$M60,TRUE))/(1-2*_xlfn.NORM.DIST(0,$J60/2,$M60,TRUE))*$D60+($K60="Steady Growth")*(AND(BN$6&gt;=$F60,BN$6&lt;=$H60)*((BN$6-$F60+1)/($J60*($J60+1)/2)*$D60))+($K60="custom")*CustCF!BH60</f>
        <v>0</v>
      </c>
      <c r="BO60" s="95">
        <f>($K60="Bell Curve")*(_xlfn.NORM.DIST(AND(BO$6&gt;=$F60,BO$6&lt;=$H60)*(BO$6-$F60+1),$J60/2,$M60,TRUE)-_xlfn.NORM.DIST(AND(BO$6&gt;=$F60,BO$6&lt;=$H60)*(BN$6-$F60+1),$J60/2,$M60,TRUE))/(1-2*_xlfn.NORM.DIST(0,$J60/2,$M60,TRUE))*$D60+($K60="Steady Growth")*(AND(BO$6&gt;=$F60,BO$6&lt;=$H60)*((BO$6-$F60+1)/($J60*($J60+1)/2)*$D60))+($K60="custom")*CustCF!BI60</f>
        <v>0</v>
      </c>
      <c r="BP60" s="95">
        <f>($K60="Bell Curve")*(_xlfn.NORM.DIST(AND(BP$6&gt;=$F60,BP$6&lt;=$H60)*(BP$6-$F60+1),$J60/2,$M60,TRUE)-_xlfn.NORM.DIST(AND(BP$6&gt;=$F60,BP$6&lt;=$H60)*(BO$6-$F60+1),$J60/2,$M60,TRUE))/(1-2*_xlfn.NORM.DIST(0,$J60/2,$M60,TRUE))*$D60+($K60="Steady Growth")*(AND(BP$6&gt;=$F60,BP$6&lt;=$H60)*((BP$6-$F60+1)/($J60*($J60+1)/2)*$D60))+($K60="custom")*CustCF!BJ60</f>
        <v>0</v>
      </c>
      <c r="BQ60" s="95">
        <f>($K60="Bell Curve")*(_xlfn.NORM.DIST(AND(BQ$6&gt;=$F60,BQ$6&lt;=$H60)*(BQ$6-$F60+1),$J60/2,$M60,TRUE)-_xlfn.NORM.DIST(AND(BQ$6&gt;=$F60,BQ$6&lt;=$H60)*(BP$6-$F60+1),$J60/2,$M60,TRUE))/(1-2*_xlfn.NORM.DIST(0,$J60/2,$M60,TRUE))*$D60+($K60="Steady Growth")*(AND(BQ$6&gt;=$F60,BQ$6&lt;=$H60)*((BQ$6-$F60+1)/($J60*($J60+1)/2)*$D60))+($K60="custom")*CustCF!BK60</f>
        <v>0</v>
      </c>
      <c r="BR60" s="95">
        <f>($K60="Bell Curve")*(_xlfn.NORM.DIST(AND(BR$6&gt;=$F60,BR$6&lt;=$H60)*(BR$6-$F60+1),$J60/2,$M60,TRUE)-_xlfn.NORM.DIST(AND(BR$6&gt;=$F60,BR$6&lt;=$H60)*(BQ$6-$F60+1),$J60/2,$M60,TRUE))/(1-2*_xlfn.NORM.DIST(0,$J60/2,$M60,TRUE))*$D60+($K60="Steady Growth")*(AND(BR$6&gt;=$F60,BR$6&lt;=$H60)*((BR$6-$F60+1)/($J60*($J60+1)/2)*$D60))+($K60="custom")*CustCF!BL60</f>
        <v>0</v>
      </c>
      <c r="BS60" s="95">
        <f>($K60="Bell Curve")*(_xlfn.NORM.DIST(AND(BS$6&gt;=$F60,BS$6&lt;=$H60)*(BS$6-$F60+1),$J60/2,$M60,TRUE)-_xlfn.NORM.DIST(AND(BS$6&gt;=$F60,BS$6&lt;=$H60)*(BR$6-$F60+1),$J60/2,$M60,TRUE))/(1-2*_xlfn.NORM.DIST(0,$J60/2,$M60,TRUE))*$D60+($K60="Steady Growth")*(AND(BS$6&gt;=$F60,BS$6&lt;=$H60)*((BS$6-$F60+1)/($J60*($J60+1)/2)*$D60))+($K60="custom")*CustCF!BM60</f>
        <v>0</v>
      </c>
      <c r="BT60" s="95">
        <f>($K60="Bell Curve")*(_xlfn.NORM.DIST(AND(BT$6&gt;=$F60,BT$6&lt;=$H60)*(BT$6-$F60+1),$J60/2,$M60,TRUE)-_xlfn.NORM.DIST(AND(BT$6&gt;=$F60,BT$6&lt;=$H60)*(BS$6-$F60+1),$J60/2,$M60,TRUE))/(1-2*_xlfn.NORM.DIST(0,$J60/2,$M60,TRUE))*$D60+($K60="Steady Growth")*(AND(BT$6&gt;=$F60,BT$6&lt;=$H60)*((BT$6-$F60+1)/($J60*($J60+1)/2)*$D60))+($K60="custom")*CustCF!BN60</f>
        <v>0</v>
      </c>
      <c r="BU60" s="95">
        <f>($K60="Bell Curve")*(_xlfn.NORM.DIST(AND(BU$6&gt;=$F60,BU$6&lt;=$H60)*(BU$6-$F60+1),$J60/2,$M60,TRUE)-_xlfn.NORM.DIST(AND(BU$6&gt;=$F60,BU$6&lt;=$H60)*(BT$6-$F60+1),$J60/2,$M60,TRUE))/(1-2*_xlfn.NORM.DIST(0,$J60/2,$M60,TRUE))*$D60+($K60="Steady Growth")*(AND(BU$6&gt;=$F60,BU$6&lt;=$H60)*((BU$6-$F60+1)/($J60*($J60+1)/2)*$D60))+($K60="custom")*CustCF!BO60</f>
        <v>0</v>
      </c>
      <c r="BV60" s="95">
        <f>($K60="Bell Curve")*(_xlfn.NORM.DIST(AND(BV$6&gt;=$F60,BV$6&lt;=$H60)*(BV$6-$F60+1),$J60/2,$M60,TRUE)-_xlfn.NORM.DIST(AND(BV$6&gt;=$F60,BV$6&lt;=$H60)*(BU$6-$F60+1),$J60/2,$M60,TRUE))/(1-2*_xlfn.NORM.DIST(0,$J60/2,$M60,TRUE))*$D60+($K60="Steady Growth")*(AND(BV$6&gt;=$F60,BV$6&lt;=$H60)*((BV$6-$F60+1)/($J60*($J60+1)/2)*$D60))+($K60="custom")*CustCF!BP60</f>
        <v>0</v>
      </c>
      <c r="BW60" s="95">
        <f>($K60="Bell Curve")*(_xlfn.NORM.DIST(AND(BW$6&gt;=$F60,BW$6&lt;=$H60)*(BW$6-$F60+1),$J60/2,$M60,TRUE)-_xlfn.NORM.DIST(AND(BW$6&gt;=$F60,BW$6&lt;=$H60)*(BV$6-$F60+1),$J60/2,$M60,TRUE))/(1-2*_xlfn.NORM.DIST(0,$J60/2,$M60,TRUE))*$D60+($K60="Steady Growth")*(AND(BW$6&gt;=$F60,BW$6&lt;=$H60)*((BW$6-$F60+1)/($J60*($J60+1)/2)*$D60))+($K60="custom")*CustCF!BQ60</f>
        <v>0</v>
      </c>
      <c r="BX60" s="95">
        <f>($K60="Bell Curve")*(_xlfn.NORM.DIST(AND(BX$6&gt;=$F60,BX$6&lt;=$H60)*(BX$6-$F60+1),$J60/2,$M60,TRUE)-_xlfn.NORM.DIST(AND(BX$6&gt;=$F60,BX$6&lt;=$H60)*(BW$6-$F60+1),$J60/2,$M60,TRUE))/(1-2*_xlfn.NORM.DIST(0,$J60/2,$M60,TRUE))*$D60+($K60="Steady Growth")*(AND(BX$6&gt;=$F60,BX$6&lt;=$H60)*((BX$6-$F60+1)/($J60*($J60+1)/2)*$D60))+($K60="custom")*CustCF!BR60</f>
        <v>0</v>
      </c>
      <c r="BY60" s="95">
        <f>($K60="Bell Curve")*(_xlfn.NORM.DIST(AND(BY$6&gt;=$F60,BY$6&lt;=$H60)*(BY$6-$F60+1),$J60/2,$M60,TRUE)-_xlfn.NORM.DIST(AND(BY$6&gt;=$F60,BY$6&lt;=$H60)*(BX$6-$F60+1),$J60/2,$M60,TRUE))/(1-2*_xlfn.NORM.DIST(0,$J60/2,$M60,TRUE))*$D60+($K60="Steady Growth")*(AND(BY$6&gt;=$F60,BY$6&lt;=$H60)*((BY$6-$F60+1)/($J60*($J60+1)/2)*$D60))+($K60="custom")*CustCF!BS60</f>
        <v>0</v>
      </c>
      <c r="BZ60" s="95">
        <f>($K60="Bell Curve")*(_xlfn.NORM.DIST(AND(BZ$6&gt;=$F60,BZ$6&lt;=$H60)*(BZ$6-$F60+1),$J60/2,$M60,TRUE)-_xlfn.NORM.DIST(AND(BZ$6&gt;=$F60,BZ$6&lt;=$H60)*(BY$6-$F60+1),$J60/2,$M60,TRUE))/(1-2*_xlfn.NORM.DIST(0,$J60/2,$M60,TRUE))*$D60+($K60="Steady Growth")*(AND(BZ$6&gt;=$F60,BZ$6&lt;=$H60)*((BZ$6-$F60+1)/($J60*($J60+1)/2)*$D60))+($K60="custom")*CustCF!BT60</f>
        <v>0</v>
      </c>
      <c r="CA60" s="95">
        <f>($K60="Bell Curve")*(_xlfn.NORM.DIST(AND(CA$6&gt;=$F60,CA$6&lt;=$H60)*(CA$6-$F60+1),$J60/2,$M60,TRUE)-_xlfn.NORM.DIST(AND(CA$6&gt;=$F60,CA$6&lt;=$H60)*(BZ$6-$F60+1),$J60/2,$M60,TRUE))/(1-2*_xlfn.NORM.DIST(0,$J60/2,$M60,TRUE))*$D60+($K60="Steady Growth")*(AND(CA$6&gt;=$F60,CA$6&lt;=$H60)*((CA$6-$F60+1)/($J60*($J60+1)/2)*$D60))+($K60="custom")*CustCF!BU60</f>
        <v>0</v>
      </c>
      <c r="CB60" s="95">
        <f>($K60="Bell Curve")*(_xlfn.NORM.DIST(AND(CB$6&gt;=$F60,CB$6&lt;=$H60)*(CB$6-$F60+1),$J60/2,$M60,TRUE)-_xlfn.NORM.DIST(AND(CB$6&gt;=$F60,CB$6&lt;=$H60)*(CA$6-$F60+1),$J60/2,$M60,TRUE))/(1-2*_xlfn.NORM.DIST(0,$J60/2,$M60,TRUE))*$D60+($K60="Steady Growth")*(AND(CB$6&gt;=$F60,CB$6&lt;=$H60)*((CB$6-$F60+1)/($J60*($J60+1)/2)*$D60))+($K60="custom")*CustCF!BV60</f>
        <v>0</v>
      </c>
      <c r="CC60" s="95">
        <f>($K60="Bell Curve")*(_xlfn.NORM.DIST(AND(CC$6&gt;=$F60,CC$6&lt;=$H60)*(CC$6-$F60+1),$J60/2,$M60,TRUE)-_xlfn.NORM.DIST(AND(CC$6&gt;=$F60,CC$6&lt;=$H60)*(CB$6-$F60+1),$J60/2,$M60,TRUE))/(1-2*_xlfn.NORM.DIST(0,$J60/2,$M60,TRUE))*$D60+($K60="Steady Growth")*(AND(CC$6&gt;=$F60,CC$6&lt;=$H60)*((CC$6-$F60+1)/($J60*($J60+1)/2)*$D60))+($K60="custom")*CustCF!BW60</f>
        <v>0</v>
      </c>
      <c r="CD60" s="95">
        <f>($K60="Bell Curve")*(_xlfn.NORM.DIST(AND(CD$6&gt;=$F60,CD$6&lt;=$H60)*(CD$6-$F60+1),$J60/2,$M60,TRUE)-_xlfn.NORM.DIST(AND(CD$6&gt;=$F60,CD$6&lt;=$H60)*(CC$6-$F60+1),$J60/2,$M60,TRUE))/(1-2*_xlfn.NORM.DIST(0,$J60/2,$M60,TRUE))*$D60+($K60="Steady Growth")*(AND(CD$6&gt;=$F60,CD$6&lt;=$H60)*((CD$6-$F60+1)/($J60*($J60+1)/2)*$D60))+($K60="custom")*CustCF!BX60</f>
        <v>0</v>
      </c>
      <c r="CE60" s="95">
        <f>($K60="Bell Curve")*(_xlfn.NORM.DIST(AND(CE$6&gt;=$F60,CE$6&lt;=$H60)*(CE$6-$F60+1),$J60/2,$M60,TRUE)-_xlfn.NORM.DIST(AND(CE$6&gt;=$F60,CE$6&lt;=$H60)*(CD$6-$F60+1),$J60/2,$M60,TRUE))/(1-2*_xlfn.NORM.DIST(0,$J60/2,$M60,TRUE))*$D60+($K60="Steady Growth")*(AND(CE$6&gt;=$F60,CE$6&lt;=$H60)*((CE$6-$F60+1)/($J60*($J60+1)/2)*$D60))+($K60="custom")*CustCF!BY60</f>
        <v>0</v>
      </c>
      <c r="CF60" s="95">
        <f>($K60="Bell Curve")*(_xlfn.NORM.DIST(AND(CF$6&gt;=$F60,CF$6&lt;=$H60)*(CF$6-$F60+1),$J60/2,$M60,TRUE)-_xlfn.NORM.DIST(AND(CF$6&gt;=$F60,CF$6&lt;=$H60)*(CE$6-$F60+1),$J60/2,$M60,TRUE))/(1-2*_xlfn.NORM.DIST(0,$J60/2,$M60,TRUE))*$D60+($K60="Steady Growth")*(AND(CF$6&gt;=$F60,CF$6&lt;=$H60)*((CF$6-$F60+1)/($J60*($J60+1)/2)*$D60))+($K60="custom")*CustCF!BZ60</f>
        <v>0</v>
      </c>
      <c r="CG60" s="95">
        <f>($K60="Bell Curve")*(_xlfn.NORM.DIST(AND(CG$6&gt;=$F60,CG$6&lt;=$H60)*(CG$6-$F60+1),$J60/2,$M60,TRUE)-_xlfn.NORM.DIST(AND(CG$6&gt;=$F60,CG$6&lt;=$H60)*(CF$6-$F60+1),$J60/2,$M60,TRUE))/(1-2*_xlfn.NORM.DIST(0,$J60/2,$M60,TRUE))*$D60+($K60="Steady Growth")*(AND(CG$6&gt;=$F60,CG$6&lt;=$H60)*((CG$6-$F60+1)/($J60*($J60+1)/2)*$D60))+($K60="custom")*CustCF!CA60</f>
        <v>0</v>
      </c>
      <c r="CH60" s="95">
        <f>($K60="Bell Curve")*(_xlfn.NORM.DIST(AND(CH$6&gt;=$F60,CH$6&lt;=$H60)*(CH$6-$F60+1),$J60/2,$M60,TRUE)-_xlfn.NORM.DIST(AND(CH$6&gt;=$F60,CH$6&lt;=$H60)*(CG$6-$F60+1),$J60/2,$M60,TRUE))/(1-2*_xlfn.NORM.DIST(0,$J60/2,$M60,TRUE))*$D60+($K60="Steady Growth")*(AND(CH$6&gt;=$F60,CH$6&lt;=$H60)*((CH$6-$F60+1)/($J60*($J60+1)/2)*$D60))+($K60="custom")*CustCF!CB60</f>
        <v>0</v>
      </c>
      <c r="CI60" s="95">
        <f>($K60="Bell Curve")*(_xlfn.NORM.DIST(AND(CI$6&gt;=$F60,CI$6&lt;=$H60)*(CI$6-$F60+1),$J60/2,$M60,TRUE)-_xlfn.NORM.DIST(AND(CI$6&gt;=$F60,CI$6&lt;=$H60)*(CH$6-$F60+1),$J60/2,$M60,TRUE))/(1-2*_xlfn.NORM.DIST(0,$J60/2,$M60,TRUE))*$D60+($K60="Steady Growth")*(AND(CI$6&gt;=$F60,CI$6&lt;=$H60)*((CI$6-$F60+1)/($J60*($J60+1)/2)*$D60))+($K60="custom")*CustCF!CC60</f>
        <v>0</v>
      </c>
      <c r="CJ60" s="95">
        <f>($K60="Bell Curve")*(_xlfn.NORM.DIST(AND(CJ$6&gt;=$F60,CJ$6&lt;=$H60)*(CJ$6-$F60+1),$J60/2,$M60,TRUE)-_xlfn.NORM.DIST(AND(CJ$6&gt;=$F60,CJ$6&lt;=$H60)*(CI$6-$F60+1),$J60/2,$M60,TRUE))/(1-2*_xlfn.NORM.DIST(0,$J60/2,$M60,TRUE))*$D60+($K60="Steady Growth")*(AND(CJ$6&gt;=$F60,CJ$6&lt;=$H60)*((CJ$6-$F60+1)/($J60*($J60+1)/2)*$D60))+($K60="custom")*CustCF!CD60</f>
        <v>0</v>
      </c>
      <c r="CK60" s="95">
        <f>($K60="Bell Curve")*(_xlfn.NORM.DIST(AND(CK$6&gt;=$F60,CK$6&lt;=$H60)*(CK$6-$F60+1),$J60/2,$M60,TRUE)-_xlfn.NORM.DIST(AND(CK$6&gt;=$F60,CK$6&lt;=$H60)*(CJ$6-$F60+1),$J60/2,$M60,TRUE))/(1-2*_xlfn.NORM.DIST(0,$J60/2,$M60,TRUE))*$D60+($K60="Steady Growth")*(AND(CK$6&gt;=$F60,CK$6&lt;=$H60)*((CK$6-$F60+1)/($J60*($J60+1)/2)*$D60))+($K60="custom")*CustCF!CE60</f>
        <v>0</v>
      </c>
      <c r="CL60" s="95">
        <f>($K60="Bell Curve")*(_xlfn.NORM.DIST(AND(CL$6&gt;=$F60,CL$6&lt;=$H60)*(CL$6-$F60+1),$J60/2,$M60,TRUE)-_xlfn.NORM.DIST(AND(CL$6&gt;=$F60,CL$6&lt;=$H60)*(CK$6-$F60+1),$J60/2,$M60,TRUE))/(1-2*_xlfn.NORM.DIST(0,$J60/2,$M60,TRUE))*$D60+($K60="Steady Growth")*(AND(CL$6&gt;=$F60,CL$6&lt;=$H60)*((CL$6-$F60+1)/($J60*($J60+1)/2)*$D60))+($K60="custom")*CustCF!CF60</f>
        <v>0</v>
      </c>
      <c r="CM60" s="95">
        <f>($K60="Bell Curve")*(_xlfn.NORM.DIST(AND(CM$6&gt;=$F60,CM$6&lt;=$H60)*(CM$6-$F60+1),$J60/2,$M60,TRUE)-_xlfn.NORM.DIST(AND(CM$6&gt;=$F60,CM$6&lt;=$H60)*(CL$6-$F60+1),$J60/2,$M60,TRUE))/(1-2*_xlfn.NORM.DIST(0,$J60/2,$M60,TRUE))*$D60+($K60="Steady Growth")*(AND(CM$6&gt;=$F60,CM$6&lt;=$H60)*((CM$6-$F60+1)/($J60*($J60+1)/2)*$D60))+($K60="custom")*CustCF!CG60</f>
        <v>0</v>
      </c>
      <c r="CN60" s="95">
        <f>($K60="Bell Curve")*(_xlfn.NORM.DIST(AND(CN$6&gt;=$F60,CN$6&lt;=$H60)*(CN$6-$F60+1),$J60/2,$M60,TRUE)-_xlfn.NORM.DIST(AND(CN$6&gt;=$F60,CN$6&lt;=$H60)*(CM$6-$F60+1),$J60/2,$M60,TRUE))/(1-2*_xlfn.NORM.DIST(0,$J60/2,$M60,TRUE))*$D60+($K60="Steady Growth")*(AND(CN$6&gt;=$F60,CN$6&lt;=$H60)*((CN$6-$F60+1)/($J60*($J60+1)/2)*$D60))+($K60="custom")*CustCF!CH60</f>
        <v>0</v>
      </c>
      <c r="CO60" s="95">
        <f>($K60="Bell Curve")*(_xlfn.NORM.DIST(AND(CO$6&gt;=$F60,CO$6&lt;=$H60)*(CO$6-$F60+1),$J60/2,$M60,TRUE)-_xlfn.NORM.DIST(AND(CO$6&gt;=$F60,CO$6&lt;=$H60)*(CN$6-$F60+1),$J60/2,$M60,TRUE))/(1-2*_xlfn.NORM.DIST(0,$J60/2,$M60,TRUE))*$D60+($K60="Steady Growth")*(AND(CO$6&gt;=$F60,CO$6&lt;=$H60)*((CO$6-$F60+1)/($J60*($J60+1)/2)*$D60))+($K60="custom")*CustCF!CI60</f>
        <v>0</v>
      </c>
      <c r="CP60" s="95">
        <f>($K60="Bell Curve")*(_xlfn.NORM.DIST(AND(CP$6&gt;=$F60,CP$6&lt;=$H60)*(CP$6-$F60+1),$J60/2,$M60,TRUE)-_xlfn.NORM.DIST(AND(CP$6&gt;=$F60,CP$6&lt;=$H60)*(CO$6-$F60+1),$J60/2,$M60,TRUE))/(1-2*_xlfn.NORM.DIST(0,$J60/2,$M60,TRUE))*$D60+($K60="Steady Growth")*(AND(CP$6&gt;=$F60,CP$6&lt;=$H60)*((CP$6-$F60+1)/($J60*($J60+1)/2)*$D60))+($K60="custom")*CustCF!CJ60</f>
        <v>0</v>
      </c>
      <c r="CQ60" s="95">
        <f>($K60="Bell Curve")*(_xlfn.NORM.DIST(AND(CQ$6&gt;=$F60,CQ$6&lt;=$H60)*(CQ$6-$F60+1),$J60/2,$M60,TRUE)-_xlfn.NORM.DIST(AND(CQ$6&gt;=$F60,CQ$6&lt;=$H60)*(CP$6-$F60+1),$J60/2,$M60,TRUE))/(1-2*_xlfn.NORM.DIST(0,$J60/2,$M60,TRUE))*$D60+($K60="Steady Growth")*(AND(CQ$6&gt;=$F60,CQ$6&lt;=$H60)*((CQ$6-$F60+1)/($J60*($J60+1)/2)*$D60))+($K60="custom")*CustCF!CK60</f>
        <v>0</v>
      </c>
      <c r="CR60" s="95">
        <f>($K60="Bell Curve")*(_xlfn.NORM.DIST(AND(CR$6&gt;=$F60,CR$6&lt;=$H60)*(CR$6-$F60+1),$J60/2,$M60,TRUE)-_xlfn.NORM.DIST(AND(CR$6&gt;=$F60,CR$6&lt;=$H60)*(CQ$6-$F60+1),$J60/2,$M60,TRUE))/(1-2*_xlfn.NORM.DIST(0,$J60/2,$M60,TRUE))*$D60+($K60="Steady Growth")*(AND(CR$6&gt;=$F60,CR$6&lt;=$H60)*((CR$6-$F60+1)/($J60*($J60+1)/2)*$D60))+($K60="custom")*CustCF!CL60</f>
        <v>0</v>
      </c>
      <c r="CS60" s="95">
        <f>($K60="Bell Curve")*(_xlfn.NORM.DIST(AND(CS$6&gt;=$F60,CS$6&lt;=$H60)*(CS$6-$F60+1),$J60/2,$M60,TRUE)-_xlfn.NORM.DIST(AND(CS$6&gt;=$F60,CS$6&lt;=$H60)*(CR$6-$F60+1),$J60/2,$M60,TRUE))/(1-2*_xlfn.NORM.DIST(0,$J60/2,$M60,TRUE))*$D60+($K60="Steady Growth")*(AND(CS$6&gt;=$F60,CS$6&lt;=$H60)*((CS$6-$F60+1)/($J60*($J60+1)/2)*$D60))+($K60="custom")*CustCF!CM60</f>
        <v>0</v>
      </c>
      <c r="CT60" s="95">
        <f>($K60="Bell Curve")*(_xlfn.NORM.DIST(AND(CT$6&gt;=$F60,CT$6&lt;=$H60)*(CT$6-$F60+1),$J60/2,$M60,TRUE)-_xlfn.NORM.DIST(AND(CT$6&gt;=$F60,CT$6&lt;=$H60)*(CS$6-$F60+1),$J60/2,$M60,TRUE))/(1-2*_xlfn.NORM.DIST(0,$J60/2,$M60,TRUE))*$D60+($K60="Steady Growth")*(AND(CT$6&gt;=$F60,CT$6&lt;=$H60)*((CT$6-$F60+1)/($J60*($J60+1)/2)*$D60))+($K60="custom")*CustCF!CN60</f>
        <v>0</v>
      </c>
      <c r="CU60" s="95">
        <f>($K60="Bell Curve")*(_xlfn.NORM.DIST(AND(CU$6&gt;=$F60,CU$6&lt;=$H60)*(CU$6-$F60+1),$J60/2,$M60,TRUE)-_xlfn.NORM.DIST(AND(CU$6&gt;=$F60,CU$6&lt;=$H60)*(CT$6-$F60+1),$J60/2,$M60,TRUE))/(1-2*_xlfn.NORM.DIST(0,$J60/2,$M60,TRUE))*$D60+($K60="Steady Growth")*(AND(CU$6&gt;=$F60,CU$6&lt;=$H60)*((CU$6-$F60+1)/($J60*($J60+1)/2)*$D60))+($K60="custom")*CustCF!CO60</f>
        <v>0</v>
      </c>
      <c r="CV60" s="95">
        <f>($K60="Bell Curve")*(_xlfn.NORM.DIST(AND(CV$6&gt;=$F60,CV$6&lt;=$H60)*(CV$6-$F60+1),$J60/2,$M60,TRUE)-_xlfn.NORM.DIST(AND(CV$6&gt;=$F60,CV$6&lt;=$H60)*(CU$6-$F60+1),$J60/2,$M60,TRUE))/(1-2*_xlfn.NORM.DIST(0,$J60/2,$M60,TRUE))*$D60+($K60="Steady Growth")*(AND(CV$6&gt;=$F60,CV$6&lt;=$H60)*((CV$6-$F60+1)/($J60*($J60+1)/2)*$D60))+($K60="custom")*CustCF!CP60</f>
        <v>0</v>
      </c>
      <c r="CW60" s="95">
        <f>($K60="Bell Curve")*(_xlfn.NORM.DIST(AND(CW$6&gt;=$F60,CW$6&lt;=$H60)*(CW$6-$F60+1),$J60/2,$M60,TRUE)-_xlfn.NORM.DIST(AND(CW$6&gt;=$F60,CW$6&lt;=$H60)*(CV$6-$F60+1),$J60/2,$M60,TRUE))/(1-2*_xlfn.NORM.DIST(0,$J60/2,$M60,TRUE))*$D60+($K60="Steady Growth")*(AND(CW$6&gt;=$F60,CW$6&lt;=$H60)*((CW$6-$F60+1)/($J60*($J60+1)/2)*$D60))+($K60="custom")*CustCF!CQ60</f>
        <v>0</v>
      </c>
      <c r="CX60" s="95">
        <f>($K60="Bell Curve")*(_xlfn.NORM.DIST(AND(CX$6&gt;=$F60,CX$6&lt;=$H60)*(CX$6-$F60+1),$J60/2,$M60,TRUE)-_xlfn.NORM.DIST(AND(CX$6&gt;=$F60,CX$6&lt;=$H60)*(CW$6-$F60+1),$J60/2,$M60,TRUE))/(1-2*_xlfn.NORM.DIST(0,$J60/2,$M60,TRUE))*$D60+($K60="Steady Growth")*(AND(CX$6&gt;=$F60,CX$6&lt;=$H60)*((CX$6-$F60+1)/($J60*($J60+1)/2)*$D60))+($K60="custom")*CustCF!CR60</f>
        <v>0</v>
      </c>
      <c r="CY60" s="95">
        <f>($K60="Bell Curve")*(_xlfn.NORM.DIST(AND(CY$6&gt;=$F60,CY$6&lt;=$H60)*(CY$6-$F60+1),$J60/2,$M60,TRUE)-_xlfn.NORM.DIST(AND(CY$6&gt;=$F60,CY$6&lt;=$H60)*(CX$6-$F60+1),$J60/2,$M60,TRUE))/(1-2*_xlfn.NORM.DIST(0,$J60/2,$M60,TRUE))*$D60+($K60="Steady Growth")*(AND(CY$6&gt;=$F60,CY$6&lt;=$H60)*((CY$6-$F60+1)/($J60*($J60+1)/2)*$D60))+($K60="custom")*CustCF!CS60</f>
        <v>0</v>
      </c>
      <c r="CZ60" s="95">
        <f>($K60="Bell Curve")*(_xlfn.NORM.DIST(AND(CZ$6&gt;=$F60,CZ$6&lt;=$H60)*(CZ$6-$F60+1),$J60/2,$M60,TRUE)-_xlfn.NORM.DIST(AND(CZ$6&gt;=$F60,CZ$6&lt;=$H60)*(CY$6-$F60+1),$J60/2,$M60,TRUE))/(1-2*_xlfn.NORM.DIST(0,$J60/2,$M60,TRUE))*$D60+($K60="Steady Growth")*(AND(CZ$6&gt;=$F60,CZ$6&lt;=$H60)*((CZ$6-$F60+1)/($J60*($J60+1)/2)*$D60))+($K60="custom")*CustCF!CT60</f>
        <v>0</v>
      </c>
      <c r="DA60" s="95">
        <f>($K60="Bell Curve")*(_xlfn.NORM.DIST(AND(DA$6&gt;=$F60,DA$6&lt;=$H60)*(DA$6-$F60+1),$J60/2,$M60,TRUE)-_xlfn.NORM.DIST(AND(DA$6&gt;=$F60,DA$6&lt;=$H60)*(CZ$6-$F60+1),$J60/2,$M60,TRUE))/(1-2*_xlfn.NORM.DIST(0,$J60/2,$M60,TRUE))*$D60+($K60="Steady Growth")*(AND(DA$6&gt;=$F60,DA$6&lt;=$H60)*((DA$6-$F60+1)/($J60*($J60+1)/2)*$D60))+($K60="custom")*CustCF!CU60</f>
        <v>0</v>
      </c>
      <c r="DB60" s="95">
        <f>($K60="Bell Curve")*(_xlfn.NORM.DIST(AND(DB$6&gt;=$F60,DB$6&lt;=$H60)*(DB$6-$F60+1),$J60/2,$M60,TRUE)-_xlfn.NORM.DIST(AND(DB$6&gt;=$F60,DB$6&lt;=$H60)*(DA$6-$F60+1),$J60/2,$M60,TRUE))/(1-2*_xlfn.NORM.DIST(0,$J60/2,$M60,TRUE))*$D60+($K60="Steady Growth")*(AND(DB$6&gt;=$F60,DB$6&lt;=$H60)*((DB$6-$F60+1)/($J60*($J60+1)/2)*$D60))+($K60="custom")*CustCF!CV60</f>
        <v>0</v>
      </c>
      <c r="DC60" s="95">
        <f>($K60="Bell Curve")*(_xlfn.NORM.DIST(AND(DC$6&gt;=$F60,DC$6&lt;=$H60)*(DC$6-$F60+1),$J60/2,$M60,TRUE)-_xlfn.NORM.DIST(AND(DC$6&gt;=$F60,DC$6&lt;=$H60)*(DB$6-$F60+1),$J60/2,$M60,TRUE))/(1-2*_xlfn.NORM.DIST(0,$J60/2,$M60,TRUE))*$D60+($K60="Steady Growth")*(AND(DC$6&gt;=$F60,DC$6&lt;=$H60)*((DC$6-$F60+1)/($J60*($J60+1)/2)*$D60))+($K60="custom")*CustCF!CW60</f>
        <v>0</v>
      </c>
      <c r="DD60" s="95">
        <f>($K60="Bell Curve")*(_xlfn.NORM.DIST(AND(DD$6&gt;=$F60,DD$6&lt;=$H60)*(DD$6-$F60+1),$J60/2,$M60,TRUE)-_xlfn.NORM.DIST(AND(DD$6&gt;=$F60,DD$6&lt;=$H60)*(DC$6-$F60+1),$J60/2,$M60,TRUE))/(1-2*_xlfn.NORM.DIST(0,$J60/2,$M60,TRUE))*$D60+($K60="Steady Growth")*(AND(DD$6&gt;=$F60,DD$6&lt;=$H60)*((DD$6-$F60+1)/($J60*($J60+1)/2)*$D60))+($K60="custom")*CustCF!CX60</f>
        <v>0</v>
      </c>
      <c r="DE60" s="95">
        <f>($K60="Bell Curve")*(_xlfn.NORM.DIST(AND(DE$6&gt;=$F60,DE$6&lt;=$H60)*(DE$6-$F60+1),$J60/2,$M60,TRUE)-_xlfn.NORM.DIST(AND(DE$6&gt;=$F60,DE$6&lt;=$H60)*(DD$6-$F60+1),$J60/2,$M60,TRUE))/(1-2*_xlfn.NORM.DIST(0,$J60/2,$M60,TRUE))*$D60+($K60="Steady Growth")*(AND(DE$6&gt;=$F60,DE$6&lt;=$H60)*((DE$6-$F60+1)/($J60*($J60+1)/2)*$D60))+($K60="custom")*CustCF!CY60</f>
        <v>0</v>
      </c>
      <c r="DF60" s="95">
        <f>($K60="Bell Curve")*(_xlfn.NORM.DIST(AND(DF$6&gt;=$F60,DF$6&lt;=$H60)*(DF$6-$F60+1),$J60/2,$M60,TRUE)-_xlfn.NORM.DIST(AND(DF$6&gt;=$F60,DF$6&lt;=$H60)*(DE$6-$F60+1),$J60/2,$M60,TRUE))/(1-2*_xlfn.NORM.DIST(0,$J60/2,$M60,TRUE))*$D60+($K60="Steady Growth")*(AND(DF$6&gt;=$F60,DF$6&lt;=$H60)*((DF$6-$F60+1)/($J60*($J60+1)/2)*$D60))+($K60="custom")*CustCF!CZ60</f>
        <v>0</v>
      </c>
      <c r="DG60" s="95">
        <f>($K60="Bell Curve")*(_xlfn.NORM.DIST(AND(DG$6&gt;=$F60,DG$6&lt;=$H60)*(DG$6-$F60+1),$J60/2,$M60,TRUE)-_xlfn.NORM.DIST(AND(DG$6&gt;=$F60,DG$6&lt;=$H60)*(DF$6-$F60+1),$J60/2,$M60,TRUE))/(1-2*_xlfn.NORM.DIST(0,$J60/2,$M60,TRUE))*$D60+($K60="Steady Growth")*(AND(DG$6&gt;=$F60,DG$6&lt;=$H60)*((DG$6-$F60+1)/($J60*($J60+1)/2)*$D60))+($K60="custom")*CustCF!DA60</f>
        <v>0</v>
      </c>
      <c r="DH60" s="95">
        <f>($K60="Bell Curve")*(_xlfn.NORM.DIST(AND(DH$6&gt;=$F60,DH$6&lt;=$H60)*(DH$6-$F60+1),$J60/2,$M60,TRUE)-_xlfn.NORM.DIST(AND(DH$6&gt;=$F60,DH$6&lt;=$H60)*(DG$6-$F60+1),$J60/2,$M60,TRUE))/(1-2*_xlfn.NORM.DIST(0,$J60/2,$M60,TRUE))*$D60+($K60="Steady Growth")*(AND(DH$6&gt;=$F60,DH$6&lt;=$H60)*((DH$6-$F60+1)/($J60*($J60+1)/2)*$D60))+($K60="custom")*CustCF!DB60</f>
        <v>0</v>
      </c>
      <c r="DI60" s="95">
        <f>($K60="Bell Curve")*(_xlfn.NORM.DIST(AND(DI$6&gt;=$F60,DI$6&lt;=$H60)*(DI$6-$F60+1),$J60/2,$M60,TRUE)-_xlfn.NORM.DIST(AND(DI$6&gt;=$F60,DI$6&lt;=$H60)*(DH$6-$F60+1),$J60/2,$M60,TRUE))/(1-2*_xlfn.NORM.DIST(0,$J60/2,$M60,TRUE))*$D60+($K60="Steady Growth")*(AND(DI$6&gt;=$F60,DI$6&lt;=$H60)*((DI$6-$F60+1)/($J60*($J60+1)/2)*$D60))+($K60="custom")*CustCF!DC60</f>
        <v>0</v>
      </c>
      <c r="DJ60" s="95">
        <f>($K60="Bell Curve")*(_xlfn.NORM.DIST(AND(DJ$6&gt;=$F60,DJ$6&lt;=$H60)*(DJ$6-$F60+1),$J60/2,$M60,TRUE)-_xlfn.NORM.DIST(AND(DJ$6&gt;=$F60,DJ$6&lt;=$H60)*(DI$6-$F60+1),$J60/2,$M60,TRUE))/(1-2*_xlfn.NORM.DIST(0,$J60/2,$M60,TRUE))*$D60+($K60="Steady Growth")*(AND(DJ$6&gt;=$F60,DJ$6&lt;=$H60)*((DJ$6-$F60+1)/($J60*($J60+1)/2)*$D60))+($K60="custom")*CustCF!DD60</f>
        <v>0</v>
      </c>
      <c r="DK60" s="95">
        <f>($K60="Bell Curve")*(_xlfn.NORM.DIST(AND(DK$6&gt;=$F60,DK$6&lt;=$H60)*(DK$6-$F60+1),$J60/2,$M60,TRUE)-_xlfn.NORM.DIST(AND(DK$6&gt;=$F60,DK$6&lt;=$H60)*(DJ$6-$F60+1),$J60/2,$M60,TRUE))/(1-2*_xlfn.NORM.DIST(0,$J60/2,$M60,TRUE))*$D60+($K60="Steady Growth")*(AND(DK$6&gt;=$F60,DK$6&lt;=$H60)*((DK$6-$F60+1)/($J60*($J60+1)/2)*$D60))+($K60="custom")*CustCF!DE60</f>
        <v>0</v>
      </c>
      <c r="DL60" s="95">
        <f>($K60="Bell Curve")*(_xlfn.NORM.DIST(AND(DL$6&gt;=$F60,DL$6&lt;=$H60)*(DL$6-$F60+1),$J60/2,$M60,TRUE)-_xlfn.NORM.DIST(AND(DL$6&gt;=$F60,DL$6&lt;=$H60)*(DK$6-$F60+1),$J60/2,$M60,TRUE))/(1-2*_xlfn.NORM.DIST(0,$J60/2,$M60,TRUE))*$D60+($K60="Steady Growth")*(AND(DL$6&gt;=$F60,DL$6&lt;=$H60)*((DL$6-$F60+1)/($J60*($J60+1)/2)*$D60))+($K60="custom")*CustCF!DF60</f>
        <v>0</v>
      </c>
      <c r="DM60" s="95">
        <f>($K60="Bell Curve")*(_xlfn.NORM.DIST(AND(DM$6&gt;=$F60,DM$6&lt;=$H60)*(DM$6-$F60+1),$J60/2,$M60,TRUE)-_xlfn.NORM.DIST(AND(DM$6&gt;=$F60,DM$6&lt;=$H60)*(DL$6-$F60+1),$J60/2,$M60,TRUE))/(1-2*_xlfn.NORM.DIST(0,$J60/2,$M60,TRUE))*$D60+($K60="Steady Growth")*(AND(DM$6&gt;=$F60,DM$6&lt;=$H60)*((DM$6-$F60+1)/($J60*($J60+1)/2)*$D60))+($K60="custom")*CustCF!DG60</f>
        <v>0</v>
      </c>
      <c r="DN60" s="95">
        <f>($K60="Bell Curve")*(_xlfn.NORM.DIST(AND(DN$6&gt;=$F60,DN$6&lt;=$H60)*(DN$6-$F60+1),$J60/2,$M60,TRUE)-_xlfn.NORM.DIST(AND(DN$6&gt;=$F60,DN$6&lt;=$H60)*(DM$6-$F60+1),$J60/2,$M60,TRUE))/(1-2*_xlfn.NORM.DIST(0,$J60/2,$M60,TRUE))*$D60+($K60="Steady Growth")*(AND(DN$6&gt;=$F60,DN$6&lt;=$H60)*((DN$6-$F60+1)/($J60*($J60+1)/2)*$D60))+($K60="custom")*CustCF!DH60</f>
        <v>0</v>
      </c>
      <c r="DO60" s="95">
        <f>($K60="Bell Curve")*(_xlfn.NORM.DIST(AND(DO$6&gt;=$F60,DO$6&lt;=$H60)*(DO$6-$F60+1),$J60/2,$M60,TRUE)-_xlfn.NORM.DIST(AND(DO$6&gt;=$F60,DO$6&lt;=$H60)*(DN$6-$F60+1),$J60/2,$M60,TRUE))/(1-2*_xlfn.NORM.DIST(0,$J60/2,$M60,TRUE))*$D60+($K60="Steady Growth")*(AND(DO$6&gt;=$F60,DO$6&lt;=$H60)*((DO$6-$F60+1)/($J60*($J60+1)/2)*$D60))+($K60="custom")*CustCF!DI60</f>
        <v>0</v>
      </c>
      <c r="DP60" s="95">
        <f>($K60="Bell Curve")*(_xlfn.NORM.DIST(AND(DP$6&gt;=$F60,DP$6&lt;=$H60)*(DP$6-$F60+1),$J60/2,$M60,TRUE)-_xlfn.NORM.DIST(AND(DP$6&gt;=$F60,DP$6&lt;=$H60)*(DO$6-$F60+1),$J60/2,$M60,TRUE))/(1-2*_xlfn.NORM.DIST(0,$J60/2,$M60,TRUE))*$D60+($K60="Steady Growth")*(AND(DP$6&gt;=$F60,DP$6&lt;=$H60)*((DP$6-$F60+1)/($J60*($J60+1)/2)*$D60))+($K60="custom")*CustCF!DJ60</f>
        <v>0</v>
      </c>
      <c r="DQ60" s="95">
        <f>($K60="Bell Curve")*(_xlfn.NORM.DIST(AND(DQ$6&gt;=$F60,DQ$6&lt;=$H60)*(DQ$6-$F60+1),$J60/2,$M60,TRUE)-_xlfn.NORM.DIST(AND(DQ$6&gt;=$F60,DQ$6&lt;=$H60)*(DP$6-$F60+1),$J60/2,$M60,TRUE))/(1-2*_xlfn.NORM.DIST(0,$J60/2,$M60,TRUE))*$D60+($K60="Steady Growth")*(AND(DQ$6&gt;=$F60,DQ$6&lt;=$H60)*((DQ$6-$F60+1)/($J60*($J60+1)/2)*$D60))+($K60="custom")*CustCF!DK60</f>
        <v>0</v>
      </c>
      <c r="DR60" s="95">
        <f>($K60="Bell Curve")*(_xlfn.NORM.DIST(AND(DR$6&gt;=$F60,DR$6&lt;=$H60)*(DR$6-$F60+1),$J60/2,$M60,TRUE)-_xlfn.NORM.DIST(AND(DR$6&gt;=$F60,DR$6&lt;=$H60)*(DQ$6-$F60+1),$J60/2,$M60,TRUE))/(1-2*_xlfn.NORM.DIST(0,$J60/2,$M60,TRUE))*$D60+($K60="Steady Growth")*(AND(DR$6&gt;=$F60,DR$6&lt;=$H60)*((DR$6-$F60+1)/($J60*($J60+1)/2)*$D60))+($K60="custom")*CustCF!DL60</f>
        <v>0</v>
      </c>
      <c r="DS60" s="95">
        <f>($K60="Bell Curve")*(_xlfn.NORM.DIST(AND(DS$6&gt;=$F60,DS$6&lt;=$H60)*(DS$6-$F60+1),$J60/2,$M60,TRUE)-_xlfn.NORM.DIST(AND(DS$6&gt;=$F60,DS$6&lt;=$H60)*(DR$6-$F60+1),$J60/2,$M60,TRUE))/(1-2*_xlfn.NORM.DIST(0,$J60/2,$M60,TRUE))*$D60+($K60="Steady Growth")*(AND(DS$6&gt;=$F60,DS$6&lt;=$H60)*((DS$6-$F60+1)/($J60*($J60+1)/2)*$D60))+($K60="custom")*CustCF!DM60</f>
        <v>0</v>
      </c>
      <c r="DT60" s="95">
        <f>($K60="Bell Curve")*(_xlfn.NORM.DIST(AND(DT$6&gt;=$F60,DT$6&lt;=$H60)*(DT$6-$F60+1),$J60/2,$M60,TRUE)-_xlfn.NORM.DIST(AND(DT$6&gt;=$F60,DT$6&lt;=$H60)*(DS$6-$F60+1),$J60/2,$M60,TRUE))/(1-2*_xlfn.NORM.DIST(0,$J60/2,$M60,TRUE))*$D60+($K60="Steady Growth")*(AND(DT$6&gt;=$F60,DT$6&lt;=$H60)*((DT$6-$F60+1)/($J60*($J60+1)/2)*$D60))+($K60="custom")*CustCF!DN60</f>
        <v>0</v>
      </c>
      <c r="DU60" s="95">
        <f>($K60="Bell Curve")*(_xlfn.NORM.DIST(AND(DU$6&gt;=$F60,DU$6&lt;=$H60)*(DU$6-$F60+1),$J60/2,$M60,TRUE)-_xlfn.NORM.DIST(AND(DU$6&gt;=$F60,DU$6&lt;=$H60)*(DT$6-$F60+1),$J60/2,$M60,TRUE))/(1-2*_xlfn.NORM.DIST(0,$J60/2,$M60,TRUE))*$D60+($K60="Steady Growth")*(AND(DU$6&gt;=$F60,DU$6&lt;=$H60)*((DU$6-$F60+1)/($J60*($J60+1)/2)*$D60))+($K60="custom")*CustCF!DO60</f>
        <v>0</v>
      </c>
      <c r="DV60" s="95">
        <f>($K60="Bell Curve")*(_xlfn.NORM.DIST(AND(DV$6&gt;=$F60,DV$6&lt;=$H60)*(DV$6-$F60+1),$J60/2,$M60,TRUE)-_xlfn.NORM.DIST(AND(DV$6&gt;=$F60,DV$6&lt;=$H60)*(DU$6-$F60+1),$J60/2,$M60,TRUE))/(1-2*_xlfn.NORM.DIST(0,$J60/2,$M60,TRUE))*$D60+($K60="Steady Growth")*(AND(DV$6&gt;=$F60,DV$6&lt;=$H60)*((DV$6-$F60+1)/($J60*($J60+1)/2)*$D60))+($K60="custom")*CustCF!DP60</f>
        <v>0</v>
      </c>
      <c r="DW60" s="95">
        <f>($K60="Bell Curve")*(_xlfn.NORM.DIST(AND(DW$6&gt;=$F60,DW$6&lt;=$H60)*(DW$6-$F60+1),$J60/2,$M60,TRUE)-_xlfn.NORM.DIST(AND(DW$6&gt;=$F60,DW$6&lt;=$H60)*(DV$6-$F60+1),$J60/2,$M60,TRUE))/(1-2*_xlfn.NORM.DIST(0,$J60/2,$M60,TRUE))*$D60+($K60="Steady Growth")*(AND(DW$6&gt;=$F60,DW$6&lt;=$H60)*((DW$6-$F60+1)/($J60*($J60+1)/2)*$D60))+($K60="custom")*CustCF!DQ60</f>
        <v>0</v>
      </c>
      <c r="DX60" s="95">
        <f>($K60="Bell Curve")*(_xlfn.NORM.DIST(AND(DX$6&gt;=$F60,DX$6&lt;=$H60)*(DX$6-$F60+1),$J60/2,$M60,TRUE)-_xlfn.NORM.DIST(AND(DX$6&gt;=$F60,DX$6&lt;=$H60)*(DW$6-$F60+1),$J60/2,$M60,TRUE))/(1-2*_xlfn.NORM.DIST(0,$J60/2,$M60,TRUE))*$D60+($K60="Steady Growth")*(AND(DX$6&gt;=$F60,DX$6&lt;=$H60)*((DX$6-$F60+1)/($J60*($J60+1)/2)*$D60))+($K60="custom")*CustCF!DR60</f>
        <v>0</v>
      </c>
      <c r="DY60" s="95">
        <f>($K60="Bell Curve")*(_xlfn.NORM.DIST(AND(DY$6&gt;=$F60,DY$6&lt;=$H60)*(DY$6-$F60+1),$J60/2,$M60,TRUE)-_xlfn.NORM.DIST(AND(DY$6&gt;=$F60,DY$6&lt;=$H60)*(DX$6-$F60+1),$J60/2,$M60,TRUE))/(1-2*_xlfn.NORM.DIST(0,$J60/2,$M60,TRUE))*$D60+($K60="Steady Growth")*(AND(DY$6&gt;=$F60,DY$6&lt;=$H60)*((DY$6-$F60+1)/($J60*($J60+1)/2)*$D60))+($K60="custom")*CustCF!DS60</f>
        <v>0</v>
      </c>
      <c r="DZ60" s="95">
        <f>($K60="Bell Curve")*(_xlfn.NORM.DIST(AND(DZ$6&gt;=$F60,DZ$6&lt;=$H60)*(DZ$6-$F60+1),$J60/2,$M60,TRUE)-_xlfn.NORM.DIST(AND(DZ$6&gt;=$F60,DZ$6&lt;=$H60)*(DY$6-$F60+1),$J60/2,$M60,TRUE))/(1-2*_xlfn.NORM.DIST(0,$J60/2,$M60,TRUE))*$D60+($K60="Steady Growth")*(AND(DZ$6&gt;=$F60,DZ$6&lt;=$H60)*((DZ$6-$F60+1)/($J60*($J60+1)/2)*$D60))+($K60="custom")*CustCF!DT60</f>
        <v>0</v>
      </c>
      <c r="EA60" s="95">
        <f>($K60="Bell Curve")*(_xlfn.NORM.DIST(AND(EA$6&gt;=$F60,EA$6&lt;=$H60)*(EA$6-$F60+1),$J60/2,$M60,TRUE)-_xlfn.NORM.DIST(AND(EA$6&gt;=$F60,EA$6&lt;=$H60)*(DZ$6-$F60+1),$J60/2,$M60,TRUE))/(1-2*_xlfn.NORM.DIST(0,$J60/2,$M60,TRUE))*$D60+($K60="Steady Growth")*(AND(EA$6&gt;=$F60,EA$6&lt;=$H60)*((EA$6-$F60+1)/($J60*($J60+1)/2)*$D60))+($K60="custom")*CustCF!DU60</f>
        <v>0</v>
      </c>
      <c r="EB60" s="95">
        <f>($K60="Bell Curve")*(_xlfn.NORM.DIST(AND(EB$6&gt;=$F60,EB$6&lt;=$H60)*(EB$6-$F60+1),$J60/2,$M60,TRUE)-_xlfn.NORM.DIST(AND(EB$6&gt;=$F60,EB$6&lt;=$H60)*(EA$6-$F60+1),$J60/2,$M60,TRUE))/(1-2*_xlfn.NORM.DIST(0,$J60/2,$M60,TRUE))*$D60+($K60="Steady Growth")*(AND(EB$6&gt;=$F60,EB$6&lt;=$H60)*((EB$6-$F60+1)/($J60*($J60+1)/2)*$D60))+($K60="custom")*CustCF!DV60</f>
        <v>0</v>
      </c>
      <c r="EC60" s="95">
        <f>($K60="Bell Curve")*(_xlfn.NORM.DIST(AND(EC$6&gt;=$F60,EC$6&lt;=$H60)*(EC$6-$F60+1),$J60/2,$M60,TRUE)-_xlfn.NORM.DIST(AND(EC$6&gt;=$F60,EC$6&lt;=$H60)*(EB$6-$F60+1),$J60/2,$M60,TRUE))/(1-2*_xlfn.NORM.DIST(0,$J60/2,$M60,TRUE))*$D60+($K60="Steady Growth")*(AND(EC$6&gt;=$F60,EC$6&lt;=$H60)*((EC$6-$F60+1)/($J60*($J60+1)/2)*$D60))+($K60="custom")*CustCF!DW60</f>
        <v>0</v>
      </c>
      <c r="ED60" s="95">
        <f>($K60="Bell Curve")*(_xlfn.NORM.DIST(AND(ED$6&gt;=$F60,ED$6&lt;=$H60)*(ED$6-$F60+1),$J60/2,$M60,TRUE)-_xlfn.NORM.DIST(AND(ED$6&gt;=$F60,ED$6&lt;=$H60)*(EC$6-$F60+1),$J60/2,$M60,TRUE))/(1-2*_xlfn.NORM.DIST(0,$J60/2,$M60,TRUE))*$D60+($K60="Steady Growth")*(AND(ED$6&gt;=$F60,ED$6&lt;=$H60)*((ED$6-$F60+1)/($J60*($J60+1)/2)*$D60))+($K60="custom")*CustCF!DX60</f>
        <v>0</v>
      </c>
      <c r="EE60" s="95">
        <f>($K60="Bell Curve")*(_xlfn.NORM.DIST(AND(EE$6&gt;=$F60,EE$6&lt;=$H60)*(EE$6-$F60+1),$J60/2,$M60,TRUE)-_xlfn.NORM.DIST(AND(EE$6&gt;=$F60,EE$6&lt;=$H60)*(ED$6-$F60+1),$J60/2,$M60,TRUE))/(1-2*_xlfn.NORM.DIST(0,$J60/2,$M60,TRUE))*$D60+($K60="Steady Growth")*(AND(EE$6&gt;=$F60,EE$6&lt;=$H60)*((EE$6-$F60+1)/($J60*($J60+1)/2)*$D60))+($K60="custom")*CustCF!DY60</f>
        <v>0</v>
      </c>
      <c r="EF60" s="95">
        <f>($K60="Bell Curve")*(_xlfn.NORM.DIST(AND(EF$6&gt;=$F60,EF$6&lt;=$H60)*(EF$6-$F60+1),$J60/2,$M60,TRUE)-_xlfn.NORM.DIST(AND(EF$6&gt;=$F60,EF$6&lt;=$H60)*(EE$6-$F60+1),$J60/2,$M60,TRUE))/(1-2*_xlfn.NORM.DIST(0,$J60/2,$M60,TRUE))*$D60+($K60="Steady Growth")*(AND(EF$6&gt;=$F60,EF$6&lt;=$H60)*((EF$6-$F60+1)/($J60*($J60+1)/2)*$D60))+($K60="custom")*CustCF!DZ60</f>
        <v>0</v>
      </c>
      <c r="EG60" s="95">
        <f>($K60="Bell Curve")*(_xlfn.NORM.DIST(AND(EG$6&gt;=$F60,EG$6&lt;=$H60)*(EG$6-$F60+1),$J60/2,$M60,TRUE)-_xlfn.NORM.DIST(AND(EG$6&gt;=$F60,EG$6&lt;=$H60)*(EF$6-$F60+1),$J60/2,$M60,TRUE))/(1-2*_xlfn.NORM.DIST(0,$J60/2,$M60,TRUE))*$D60+($K60="Steady Growth")*(AND(EG$6&gt;=$F60,EG$6&lt;=$H60)*((EG$6-$F60+1)/($J60*($J60+1)/2)*$D60))+($K60="custom")*CustCF!EA60</f>
        <v>0</v>
      </c>
      <c r="EH60" s="95">
        <f>($K60="Bell Curve")*(_xlfn.NORM.DIST(AND(EH$6&gt;=$F60,EH$6&lt;=$H60)*(EH$6-$F60+1),$J60/2,$M60,TRUE)-_xlfn.NORM.DIST(AND(EH$6&gt;=$F60,EH$6&lt;=$H60)*(EG$6-$F60+1),$J60/2,$M60,TRUE))/(1-2*_xlfn.NORM.DIST(0,$J60/2,$M60,TRUE))*$D60+($K60="Steady Growth")*(AND(EH$6&gt;=$F60,EH$6&lt;=$H60)*((EH$6-$F60+1)/($J60*($J60+1)/2)*$D60))+($K60="custom")*CustCF!EB60</f>
        <v>0</v>
      </c>
      <c r="EI60" s="95">
        <f>($K60="Bell Curve")*(_xlfn.NORM.DIST(AND(EI$6&gt;=$F60,EI$6&lt;=$H60)*(EI$6-$F60+1),$J60/2,$M60,TRUE)-_xlfn.NORM.DIST(AND(EI$6&gt;=$F60,EI$6&lt;=$H60)*(EH$6-$F60+1),$J60/2,$M60,TRUE))/(1-2*_xlfn.NORM.DIST(0,$J60/2,$M60,TRUE))*$D60+($K60="Steady Growth")*(AND(EI$6&gt;=$F60,EI$6&lt;=$H60)*((EI$6-$F60+1)/($J60*($J60+1)/2)*$D60))+($K60="custom")*CustCF!EC60</f>
        <v>0</v>
      </c>
      <c r="EJ60" s="95">
        <f>($K60="Bell Curve")*(_xlfn.NORM.DIST(AND(EJ$6&gt;=$F60,EJ$6&lt;=$H60)*(EJ$6-$F60+1),$J60/2,$M60,TRUE)-_xlfn.NORM.DIST(AND(EJ$6&gt;=$F60,EJ$6&lt;=$H60)*(EI$6-$F60+1),$J60/2,$M60,TRUE))/(1-2*_xlfn.NORM.DIST(0,$J60/2,$M60,TRUE))*$D60+($K60="Steady Growth")*(AND(EJ$6&gt;=$F60,EJ$6&lt;=$H60)*((EJ$6-$F60+1)/($J60*($J60+1)/2)*$D60))+($K60="custom")*CustCF!ED60</f>
        <v>0</v>
      </c>
      <c r="EK60" s="95">
        <f>($K60="Bell Curve")*(_xlfn.NORM.DIST(AND(EK$6&gt;=$F60,EK$6&lt;=$H60)*(EK$6-$F60+1),$J60/2,$M60,TRUE)-_xlfn.NORM.DIST(AND(EK$6&gt;=$F60,EK$6&lt;=$H60)*(EJ$6-$F60+1),$J60/2,$M60,TRUE))/(1-2*_xlfn.NORM.DIST(0,$J60/2,$M60,TRUE))*$D60+($K60="Steady Growth")*(AND(EK$6&gt;=$F60,EK$6&lt;=$H60)*((EK$6-$F60+1)/($J60*($J60+1)/2)*$D60))+($K60="custom")*CustCF!EE60</f>
        <v>0</v>
      </c>
      <c r="EL60" s="95">
        <f>($K60="Bell Curve")*(_xlfn.NORM.DIST(AND(EL$6&gt;=$F60,EL$6&lt;=$H60)*(EL$6-$F60+1),$J60/2,$M60,TRUE)-_xlfn.NORM.DIST(AND(EL$6&gt;=$F60,EL$6&lt;=$H60)*(EK$6-$F60+1),$J60/2,$M60,TRUE))/(1-2*_xlfn.NORM.DIST(0,$J60/2,$M60,TRUE))*$D60+($K60="Steady Growth")*(AND(EL$6&gt;=$F60,EL$6&lt;=$H60)*((EL$6-$F60+1)/($J60*($J60+1)/2)*$D60))+($K60="custom")*CustCF!EF60</f>
        <v>0</v>
      </c>
      <c r="EM60" s="95">
        <f>($K60="Bell Curve")*(_xlfn.NORM.DIST(AND(EM$6&gt;=$F60,EM$6&lt;=$H60)*(EM$6-$F60+1),$J60/2,$M60,TRUE)-_xlfn.NORM.DIST(AND(EM$6&gt;=$F60,EM$6&lt;=$H60)*(EL$6-$F60+1),$J60/2,$M60,TRUE))/(1-2*_xlfn.NORM.DIST(0,$J60/2,$M60,TRUE))*$D60+($K60="Steady Growth")*(AND(EM$6&gt;=$F60,EM$6&lt;=$H60)*((EM$6-$F60+1)/($J60*($J60+1)/2)*$D60))+($K60="custom")*CustCF!EG60</f>
        <v>0</v>
      </c>
      <c r="EN60" s="95">
        <f>($K60="Bell Curve")*(_xlfn.NORM.DIST(AND(EN$6&gt;=$F60,EN$6&lt;=$H60)*(EN$6-$F60+1),$J60/2,$M60,TRUE)-_xlfn.NORM.DIST(AND(EN$6&gt;=$F60,EN$6&lt;=$H60)*(EM$6-$F60+1),$J60/2,$M60,TRUE))/(1-2*_xlfn.NORM.DIST(0,$J60/2,$M60,TRUE))*$D60+($K60="Steady Growth")*(AND(EN$6&gt;=$F60,EN$6&lt;=$H60)*((EN$6-$F60+1)/($J60*($J60+1)/2)*$D60))+($K60="custom")*CustCF!EH60</f>
        <v>0</v>
      </c>
      <c r="EO60" s="95">
        <f>($K60="Bell Curve")*(_xlfn.NORM.DIST(AND(EO$6&gt;=$F60,EO$6&lt;=$H60)*(EO$6-$F60+1),$J60/2,$M60,TRUE)-_xlfn.NORM.DIST(AND(EO$6&gt;=$F60,EO$6&lt;=$H60)*(EN$6-$F60+1),$J60/2,$M60,TRUE))/(1-2*_xlfn.NORM.DIST(0,$J60/2,$M60,TRUE))*$D60+($K60="Steady Growth")*(AND(EO$6&gt;=$F60,EO$6&lt;=$H60)*((EO$6-$F60+1)/($J60*($J60+1)/2)*$D60))+($K60="custom")*CustCF!EI60</f>
        <v>0</v>
      </c>
      <c r="EP60" s="95">
        <f>($K60="Bell Curve")*(_xlfn.NORM.DIST(AND(EP$6&gt;=$F60,EP$6&lt;=$H60)*(EP$6-$F60+1),$J60/2,$M60,TRUE)-_xlfn.NORM.DIST(AND(EP$6&gt;=$F60,EP$6&lt;=$H60)*(EO$6-$F60+1),$J60/2,$M60,TRUE))/(1-2*_xlfn.NORM.DIST(0,$J60/2,$M60,TRUE))*$D60+($K60="Steady Growth")*(AND(EP$6&gt;=$F60,EP$6&lt;=$H60)*((EP$6-$F60+1)/($J60*($J60+1)/2)*$D60))+($K60="custom")*CustCF!EJ60</f>
        <v>0</v>
      </c>
      <c r="EQ60" s="95">
        <f>($K60="Bell Curve")*(_xlfn.NORM.DIST(AND(EQ$6&gt;=$F60,EQ$6&lt;=$H60)*(EQ$6-$F60+1),$J60/2,$M60,TRUE)-_xlfn.NORM.DIST(AND(EQ$6&gt;=$F60,EQ$6&lt;=$H60)*(EP$6-$F60+1),$J60/2,$M60,TRUE))/(1-2*_xlfn.NORM.DIST(0,$J60/2,$M60,TRUE))*$D60+($K60="Steady Growth")*(AND(EQ$6&gt;=$F60,EQ$6&lt;=$H60)*((EQ$6-$F60+1)/($J60*($J60+1)/2)*$D60))+($K60="custom")*CustCF!EK60</f>
        <v>0</v>
      </c>
      <c r="ER60" s="95">
        <f>($K60="Bell Curve")*(_xlfn.NORM.DIST(AND(ER$6&gt;=$F60,ER$6&lt;=$H60)*(ER$6-$F60+1),$J60/2,$M60,TRUE)-_xlfn.NORM.DIST(AND(ER$6&gt;=$F60,ER$6&lt;=$H60)*(EQ$6-$F60+1),$J60/2,$M60,TRUE))/(1-2*_xlfn.NORM.DIST(0,$J60/2,$M60,TRUE))*$D60+($K60="Steady Growth")*(AND(ER$6&gt;=$F60,ER$6&lt;=$H60)*((ER$6-$F60+1)/($J60*($J60+1)/2)*$D60))+($K60="custom")*CustCF!EL60</f>
        <v>0</v>
      </c>
      <c r="ES60" s="95">
        <f>($K60="Bell Curve")*(_xlfn.NORM.DIST(AND(ES$6&gt;=$F60,ES$6&lt;=$H60)*(ES$6-$F60+1),$J60/2,$M60,TRUE)-_xlfn.NORM.DIST(AND(ES$6&gt;=$F60,ES$6&lt;=$H60)*(ER$6-$F60+1),$J60/2,$M60,TRUE))/(1-2*_xlfn.NORM.DIST(0,$J60/2,$M60,TRUE))*$D60+($K60="Steady Growth")*(AND(ES$6&gt;=$F60,ES$6&lt;=$H60)*((ES$6-$F60+1)/($J60*($J60+1)/2)*$D60))+($K60="custom")*CustCF!EM60</f>
        <v>0</v>
      </c>
      <c r="ET60" s="95">
        <f>($K60="Bell Curve")*(_xlfn.NORM.DIST(AND(ET$6&gt;=$F60,ET$6&lt;=$H60)*(ET$6-$F60+1),$J60/2,$M60,TRUE)-_xlfn.NORM.DIST(AND(ET$6&gt;=$F60,ET$6&lt;=$H60)*(ES$6-$F60+1),$J60/2,$M60,TRUE))/(1-2*_xlfn.NORM.DIST(0,$J60/2,$M60,TRUE))*$D60+($K60="Steady Growth")*(AND(ET$6&gt;=$F60,ET$6&lt;=$H60)*((ET$6-$F60+1)/($J60*($J60+1)/2)*$D60))+($K60="custom")*CustCF!EN60</f>
        <v>0</v>
      </c>
      <c r="EU60" s="95">
        <f>($K60="Bell Curve")*(_xlfn.NORM.DIST(AND(EU$6&gt;=$F60,EU$6&lt;=$H60)*(EU$6-$F60+1),$J60/2,$M60,TRUE)-_xlfn.NORM.DIST(AND(EU$6&gt;=$F60,EU$6&lt;=$H60)*(ET$6-$F60+1),$J60/2,$M60,TRUE))/(1-2*_xlfn.NORM.DIST(0,$J60/2,$M60,TRUE))*$D60+($K60="Steady Growth")*(AND(EU$6&gt;=$F60,EU$6&lt;=$H60)*((EU$6-$F60+1)/($J60*($J60+1)/2)*$D60))+($K60="custom")*CustCF!EO60</f>
        <v>0</v>
      </c>
      <c r="EV60" s="95">
        <f>($K60="Bell Curve")*(_xlfn.NORM.DIST(AND(EV$6&gt;=$F60,EV$6&lt;=$H60)*(EV$6-$F60+1),$J60/2,$M60,TRUE)-_xlfn.NORM.DIST(AND(EV$6&gt;=$F60,EV$6&lt;=$H60)*(EU$6-$F60+1),$J60/2,$M60,TRUE))/(1-2*_xlfn.NORM.DIST(0,$J60/2,$M60,TRUE))*$D60+($K60="Steady Growth")*(AND(EV$6&gt;=$F60,EV$6&lt;=$H60)*((EV$6-$F60+1)/($J60*($J60+1)/2)*$D60))+($K60="custom")*CustCF!EP60</f>
        <v>0</v>
      </c>
      <c r="EW60" s="95">
        <f>($K60="Bell Curve")*(_xlfn.NORM.DIST(AND(EW$6&gt;=$F60,EW$6&lt;=$H60)*(EW$6-$F60+1),$J60/2,$M60,TRUE)-_xlfn.NORM.DIST(AND(EW$6&gt;=$F60,EW$6&lt;=$H60)*(EV$6-$F60+1),$J60/2,$M60,TRUE))/(1-2*_xlfn.NORM.DIST(0,$J60/2,$M60,TRUE))*$D60+($K60="Steady Growth")*(AND(EW$6&gt;=$F60,EW$6&lt;=$H60)*((EW$6-$F60+1)/($J60*($J60+1)/2)*$D60))+($K60="custom")*CustCF!EQ60</f>
        <v>0</v>
      </c>
      <c r="EX60" s="95">
        <f>($K60="Bell Curve")*(_xlfn.NORM.DIST(AND(EX$6&gt;=$F60,EX$6&lt;=$H60)*(EX$6-$F60+1),$J60/2,$M60,TRUE)-_xlfn.NORM.DIST(AND(EX$6&gt;=$F60,EX$6&lt;=$H60)*(EW$6-$F60+1),$J60/2,$M60,TRUE))/(1-2*_xlfn.NORM.DIST(0,$J60/2,$M60,TRUE))*$D60+($K60="Steady Growth")*(AND(EX$6&gt;=$F60,EX$6&lt;=$H60)*((EX$6-$F60+1)/($J60*($J60+1)/2)*$D60))+($K60="custom")*CustCF!ER60</f>
        <v>0</v>
      </c>
      <c r="EY60" s="95">
        <f>($K60="Bell Curve")*(_xlfn.NORM.DIST(AND(EY$6&gt;=$F60,EY$6&lt;=$H60)*(EY$6-$F60+1),$J60/2,$M60,TRUE)-_xlfn.NORM.DIST(AND(EY$6&gt;=$F60,EY$6&lt;=$H60)*(EX$6-$F60+1),$J60/2,$M60,TRUE))/(1-2*_xlfn.NORM.DIST(0,$J60/2,$M60,TRUE))*$D60+($K60="Steady Growth")*(AND(EY$6&gt;=$F60,EY$6&lt;=$H60)*((EY$6-$F60+1)/($J60*($J60+1)/2)*$D60))+($K60="custom")*CustCF!ES60</f>
        <v>0</v>
      </c>
      <c r="EZ60" s="95">
        <f>($K60="Bell Curve")*(_xlfn.NORM.DIST(AND(EZ$6&gt;=$F60,EZ$6&lt;=$H60)*(EZ$6-$F60+1),$J60/2,$M60,TRUE)-_xlfn.NORM.DIST(AND(EZ$6&gt;=$F60,EZ$6&lt;=$H60)*(EY$6-$F60+1),$J60/2,$M60,TRUE))/(1-2*_xlfn.NORM.DIST(0,$J60/2,$M60,TRUE))*$D60+($K60="Steady Growth")*(AND(EZ$6&gt;=$F60,EZ$6&lt;=$H60)*((EZ$6-$F60+1)/($J60*($J60+1)/2)*$D60))+($K60="custom")*CustCF!ET60</f>
        <v>0</v>
      </c>
      <c r="FA60" s="95">
        <f>($K60="Bell Curve")*(_xlfn.NORM.DIST(AND(FA$6&gt;=$F60,FA$6&lt;=$H60)*(FA$6-$F60+1),$J60/2,$M60,TRUE)-_xlfn.NORM.DIST(AND(FA$6&gt;=$F60,FA$6&lt;=$H60)*(EZ$6-$F60+1),$J60/2,$M60,TRUE))/(1-2*_xlfn.NORM.DIST(0,$J60/2,$M60,TRUE))*$D60+($K60="Steady Growth")*(AND(FA$6&gt;=$F60,FA$6&lt;=$H60)*((FA$6-$F60+1)/($J60*($J60+1)/2)*$D60))+($K60="custom")*CustCF!EU60</f>
        <v>0</v>
      </c>
      <c r="FB60" s="95">
        <f>($K60="Bell Curve")*(_xlfn.NORM.DIST(AND(FB$6&gt;=$F60,FB$6&lt;=$H60)*(FB$6-$F60+1),$J60/2,$M60,TRUE)-_xlfn.NORM.DIST(AND(FB$6&gt;=$F60,FB$6&lt;=$H60)*(FA$6-$F60+1),$J60/2,$M60,TRUE))/(1-2*_xlfn.NORM.DIST(0,$J60/2,$M60,TRUE))*$D60+($K60="Steady Growth")*(AND(FB$6&gt;=$F60,FB$6&lt;=$H60)*((FB$6-$F60+1)/($J60*($J60+1)/2)*$D60))+($K60="custom")*CustCF!EV60</f>
        <v>0</v>
      </c>
      <c r="FC60" s="95">
        <f>($K60="Bell Curve")*(_xlfn.NORM.DIST(AND(FC$6&gt;=$F60,FC$6&lt;=$H60)*(FC$6-$F60+1),$J60/2,$M60,TRUE)-_xlfn.NORM.DIST(AND(FC$6&gt;=$F60,FC$6&lt;=$H60)*(FB$6-$F60+1),$J60/2,$M60,TRUE))/(1-2*_xlfn.NORM.DIST(0,$J60/2,$M60,TRUE))*$D60+($K60="Steady Growth")*(AND(FC$6&gt;=$F60,FC$6&lt;=$H60)*((FC$6-$F60+1)/($J60*($J60+1)/2)*$D60))+($K60="custom")*CustCF!EW60</f>
        <v>0</v>
      </c>
      <c r="FD60" s="95">
        <f>($K60="Bell Curve")*(_xlfn.NORM.DIST(AND(FD$6&gt;=$F60,FD$6&lt;=$H60)*(FD$6-$F60+1),$J60/2,$M60,TRUE)-_xlfn.NORM.DIST(AND(FD$6&gt;=$F60,FD$6&lt;=$H60)*(FC$6-$F60+1),$J60/2,$M60,TRUE))/(1-2*_xlfn.NORM.DIST(0,$J60/2,$M60,TRUE))*$D60+($K60="Steady Growth")*(AND(FD$6&gt;=$F60,FD$6&lt;=$H60)*((FD$6-$F60+1)/($J60*($J60+1)/2)*$D60))+($K60="custom")*CustCF!EX60</f>
        <v>0</v>
      </c>
      <c r="FE60" s="95">
        <f>($K60="Bell Curve")*(_xlfn.NORM.DIST(AND(FE$6&gt;=$F60,FE$6&lt;=$H60)*(FE$6-$F60+1),$J60/2,$M60,TRUE)-_xlfn.NORM.DIST(AND(FE$6&gt;=$F60,FE$6&lt;=$H60)*(FD$6-$F60+1),$J60/2,$M60,TRUE))/(1-2*_xlfn.NORM.DIST(0,$J60/2,$M60,TRUE))*$D60+($K60="Steady Growth")*(AND(FE$6&gt;=$F60,FE$6&lt;=$H60)*((FE$6-$F60+1)/($J60*($J60+1)/2)*$D60))+($K60="custom")*CustCF!EY60</f>
        <v>0</v>
      </c>
      <c r="FF60" s="95">
        <f>($K60="Bell Curve")*(_xlfn.NORM.DIST(AND(FF$6&gt;=$F60,FF$6&lt;=$H60)*(FF$6-$F60+1),$J60/2,$M60,TRUE)-_xlfn.NORM.DIST(AND(FF$6&gt;=$F60,FF$6&lt;=$H60)*(FE$6-$F60+1),$J60/2,$M60,TRUE))/(1-2*_xlfn.NORM.DIST(0,$J60/2,$M60,TRUE))*$D60+($K60="Steady Growth")*(AND(FF$6&gt;=$F60,FF$6&lt;=$H60)*((FF$6-$F60+1)/($J60*($J60+1)/2)*$D60))+($K60="custom")*CustCF!EZ60</f>
        <v>0</v>
      </c>
      <c r="FG60" s="95">
        <f>($K60="Bell Curve")*(_xlfn.NORM.DIST(AND(FG$6&gt;=$F60,FG$6&lt;=$H60)*(FG$6-$F60+1),$J60/2,$M60,TRUE)-_xlfn.NORM.DIST(AND(FG$6&gt;=$F60,FG$6&lt;=$H60)*(FF$6-$F60+1),$J60/2,$M60,TRUE))/(1-2*_xlfn.NORM.DIST(0,$J60/2,$M60,TRUE))*$D60+($K60="Steady Growth")*(AND(FG$6&gt;=$F60,FG$6&lt;=$H60)*((FG$6-$F60+1)/($J60*($J60+1)/2)*$D60))+($K60="custom")*CustCF!FA60</f>
        <v>0</v>
      </c>
      <c r="FH60" s="95">
        <f>($K60="Bell Curve")*(_xlfn.NORM.DIST(AND(FH$6&gt;=$F60,FH$6&lt;=$H60)*(FH$6-$F60+1),$J60/2,$M60,TRUE)-_xlfn.NORM.DIST(AND(FH$6&gt;=$F60,FH$6&lt;=$H60)*(FG$6-$F60+1),$J60/2,$M60,TRUE))/(1-2*_xlfn.NORM.DIST(0,$J60/2,$M60,TRUE))*$D60+($K60="Steady Growth")*(AND(FH$6&gt;=$F60,FH$6&lt;=$H60)*((FH$6-$F60+1)/($J60*($J60+1)/2)*$D60))+($K60="custom")*CustCF!FB60</f>
        <v>0</v>
      </c>
      <c r="FI60" s="95">
        <f>($K60="Bell Curve")*(_xlfn.NORM.DIST(AND(FI$6&gt;=$F60,FI$6&lt;=$H60)*(FI$6-$F60+1),$J60/2,$M60,TRUE)-_xlfn.NORM.DIST(AND(FI$6&gt;=$F60,FI$6&lt;=$H60)*(FH$6-$F60+1),$J60/2,$M60,TRUE))/(1-2*_xlfn.NORM.DIST(0,$J60/2,$M60,TRUE))*$D60+($K60="Steady Growth")*(AND(FI$6&gt;=$F60,FI$6&lt;=$H60)*((FI$6-$F60+1)/($J60*($J60+1)/2)*$D60))+($K60="custom")*CustCF!FC60</f>
        <v>0</v>
      </c>
      <c r="FJ60" s="95">
        <f>($K60="Bell Curve")*(_xlfn.NORM.DIST(AND(FJ$6&gt;=$F60,FJ$6&lt;=$H60)*(FJ$6-$F60+1),$J60/2,$M60,TRUE)-_xlfn.NORM.DIST(AND(FJ$6&gt;=$F60,FJ$6&lt;=$H60)*(FI$6-$F60+1),$J60/2,$M60,TRUE))/(1-2*_xlfn.NORM.DIST(0,$J60/2,$M60,TRUE))*$D60+($K60="Steady Growth")*(AND(FJ$6&gt;=$F60,FJ$6&lt;=$H60)*((FJ$6-$F60+1)/($J60*($J60+1)/2)*$D60))+($K60="custom")*CustCF!FD60</f>
        <v>0</v>
      </c>
      <c r="FK60" s="95">
        <f>($K60="Bell Curve")*(_xlfn.NORM.DIST(AND(FK$6&gt;=$F60,FK$6&lt;=$H60)*(FK$6-$F60+1),$J60/2,$M60,TRUE)-_xlfn.NORM.DIST(AND(FK$6&gt;=$F60,FK$6&lt;=$H60)*(FJ$6-$F60+1),$J60/2,$M60,TRUE))/(1-2*_xlfn.NORM.DIST(0,$J60/2,$M60,TRUE))*$D60+($K60="Steady Growth")*(AND(FK$6&gt;=$F60,FK$6&lt;=$H60)*((FK$6-$F60+1)/($J60*($J60+1)/2)*$D60))+($K60="custom")*CustCF!FE60</f>
        <v>0</v>
      </c>
      <c r="FL60" s="95">
        <f>($K60="Bell Curve")*(_xlfn.NORM.DIST(AND(FL$6&gt;=$F60,FL$6&lt;=$H60)*(FL$6-$F60+1),$J60/2,$M60,TRUE)-_xlfn.NORM.DIST(AND(FL$6&gt;=$F60,FL$6&lt;=$H60)*(FK$6-$F60+1),$J60/2,$M60,TRUE))/(1-2*_xlfn.NORM.DIST(0,$J60/2,$M60,TRUE))*$D60+($K60="Steady Growth")*(AND(FL$6&gt;=$F60,FL$6&lt;=$H60)*((FL$6-$F60+1)/($J60*($J60+1)/2)*$D60))+($K60="custom")*CustCF!FF60</f>
        <v>0</v>
      </c>
      <c r="FM60" s="95">
        <f>($K60="Bell Curve")*(_xlfn.NORM.DIST(AND(FM$6&gt;=$F60,FM$6&lt;=$H60)*(FM$6-$F60+1),$J60/2,$M60,TRUE)-_xlfn.NORM.DIST(AND(FM$6&gt;=$F60,FM$6&lt;=$H60)*(FL$6-$F60+1),$J60/2,$M60,TRUE))/(1-2*_xlfn.NORM.DIST(0,$J60/2,$M60,TRUE))*$D60+($K60="Steady Growth")*(AND(FM$6&gt;=$F60,FM$6&lt;=$H60)*((FM$6-$F60+1)/($J60*($J60+1)/2)*$D60))+($K60="custom")*CustCF!FG60</f>
        <v>0</v>
      </c>
      <c r="FN60" s="95">
        <f>($K60="Bell Curve")*(_xlfn.NORM.DIST(AND(FN$6&gt;=$F60,FN$6&lt;=$H60)*(FN$6-$F60+1),$J60/2,$M60,TRUE)-_xlfn.NORM.DIST(AND(FN$6&gt;=$F60,FN$6&lt;=$H60)*(FM$6-$F60+1),$J60/2,$M60,TRUE))/(1-2*_xlfn.NORM.DIST(0,$J60/2,$M60,TRUE))*$D60+($K60="Steady Growth")*(AND(FN$6&gt;=$F60,FN$6&lt;=$H60)*((FN$6-$F60+1)/($J60*($J60+1)/2)*$D60))+($K60="custom")*CustCF!FH60</f>
        <v>0</v>
      </c>
      <c r="FO60" s="95">
        <f>($K60="Bell Curve")*(_xlfn.NORM.DIST(AND(FO$6&gt;=$F60,FO$6&lt;=$H60)*(FO$6-$F60+1),$J60/2,$M60,TRUE)-_xlfn.NORM.DIST(AND(FO$6&gt;=$F60,FO$6&lt;=$H60)*(FN$6-$F60+1),$J60/2,$M60,TRUE))/(1-2*_xlfn.NORM.DIST(0,$J60/2,$M60,TRUE))*$D60+($K60="Steady Growth")*(AND(FO$6&gt;=$F60,FO$6&lt;=$H60)*((FO$6-$F60+1)/($J60*($J60+1)/2)*$D60))+($K60="custom")*CustCF!FI60</f>
        <v>0</v>
      </c>
      <c r="FP60" s="95">
        <f>($K60="Bell Curve")*(_xlfn.NORM.DIST(AND(FP$6&gt;=$F60,FP$6&lt;=$H60)*(FP$6-$F60+1),$J60/2,$M60,TRUE)-_xlfn.NORM.DIST(AND(FP$6&gt;=$F60,FP$6&lt;=$H60)*(FO$6-$F60+1),$J60/2,$M60,TRUE))/(1-2*_xlfn.NORM.DIST(0,$J60/2,$M60,TRUE))*$D60+($K60="Steady Growth")*(AND(FP$6&gt;=$F60,FP$6&lt;=$H60)*((FP$6-$F60+1)/($J60*($J60+1)/2)*$D60))+($K60="custom")*CustCF!FJ60</f>
        <v>0</v>
      </c>
      <c r="FQ60" s="95">
        <f>($K60="Bell Curve")*(_xlfn.NORM.DIST(AND(FQ$6&gt;=$F60,FQ$6&lt;=$H60)*(FQ$6-$F60+1),$J60/2,$M60,TRUE)-_xlfn.NORM.DIST(AND(FQ$6&gt;=$F60,FQ$6&lt;=$H60)*(FP$6-$F60+1),$J60/2,$M60,TRUE))/(1-2*_xlfn.NORM.DIST(0,$J60/2,$M60,TRUE))*$D60+($K60="Steady Growth")*(AND(FQ$6&gt;=$F60,FQ$6&lt;=$H60)*((FQ$6-$F60+1)/($J60*($J60+1)/2)*$D60))+($K60="custom")*CustCF!FK60</f>
        <v>0</v>
      </c>
      <c r="FR60" s="95">
        <f>($K60="Bell Curve")*(_xlfn.NORM.DIST(AND(FR$6&gt;=$F60,FR$6&lt;=$H60)*(FR$6-$F60+1),$J60/2,$M60,TRUE)-_xlfn.NORM.DIST(AND(FR$6&gt;=$F60,FR$6&lt;=$H60)*(FQ$6-$F60+1),$J60/2,$M60,TRUE))/(1-2*_xlfn.NORM.DIST(0,$J60/2,$M60,TRUE))*$D60+($K60="Steady Growth")*(AND(FR$6&gt;=$F60,FR$6&lt;=$H60)*((FR$6-$F60+1)/($J60*($J60+1)/2)*$D60))+($K60="custom")*CustCF!FL60</f>
        <v>0</v>
      </c>
      <c r="FS60" s="95">
        <f>($K60="Bell Curve")*(_xlfn.NORM.DIST(AND(FS$6&gt;=$F60,FS$6&lt;=$H60)*(FS$6-$F60+1),$J60/2,$M60,TRUE)-_xlfn.NORM.DIST(AND(FS$6&gt;=$F60,FS$6&lt;=$H60)*(FR$6-$F60+1),$J60/2,$M60,TRUE))/(1-2*_xlfn.NORM.DIST(0,$J60/2,$M60,TRUE))*$D60+($K60="Steady Growth")*(AND(FS$6&gt;=$F60,FS$6&lt;=$H60)*((FS$6-$F60+1)/($J60*($J60+1)/2)*$D60))+($K60="custom")*CustCF!FM60</f>
        <v>0</v>
      </c>
      <c r="FT60" s="95">
        <f>($K60="Bell Curve")*(_xlfn.NORM.DIST(AND(FT$6&gt;=$F60,FT$6&lt;=$H60)*(FT$6-$F60+1),$J60/2,$M60,TRUE)-_xlfn.NORM.DIST(AND(FT$6&gt;=$F60,FT$6&lt;=$H60)*(FS$6-$F60+1),$J60/2,$M60,TRUE))/(1-2*_xlfn.NORM.DIST(0,$J60/2,$M60,TRUE))*$D60+($K60="Steady Growth")*(AND(FT$6&gt;=$F60,FT$6&lt;=$H60)*((FT$6-$F60+1)/($J60*($J60+1)/2)*$D60))+($K60="custom")*CustCF!FN60</f>
        <v>0</v>
      </c>
      <c r="FU60" s="95">
        <f>($K60="Bell Curve")*(_xlfn.NORM.DIST(AND(FU$6&gt;=$F60,FU$6&lt;=$H60)*(FU$6-$F60+1),$J60/2,$M60,TRUE)-_xlfn.NORM.DIST(AND(FU$6&gt;=$F60,FU$6&lt;=$H60)*(FT$6-$F60+1),$J60/2,$M60,TRUE))/(1-2*_xlfn.NORM.DIST(0,$J60/2,$M60,TRUE))*$D60+($K60="Steady Growth")*(AND(FU$6&gt;=$F60,FU$6&lt;=$H60)*((FU$6-$F60+1)/($J60*($J60+1)/2)*$D60))+($K60="custom")*CustCF!FO60</f>
        <v>0</v>
      </c>
      <c r="FV60" s="95">
        <f>($K60="Bell Curve")*(_xlfn.NORM.DIST(AND(FV$6&gt;=$F60,FV$6&lt;=$H60)*(FV$6-$F60+1),$J60/2,$M60,TRUE)-_xlfn.NORM.DIST(AND(FV$6&gt;=$F60,FV$6&lt;=$H60)*(FU$6-$F60+1),$J60/2,$M60,TRUE))/(1-2*_xlfn.NORM.DIST(0,$J60/2,$M60,TRUE))*$D60+($K60="Steady Growth")*(AND(FV$6&gt;=$F60,FV$6&lt;=$H60)*((FV$6-$F60+1)/($J60*($J60+1)/2)*$D60))+($K60="custom")*CustCF!FP60</f>
        <v>0</v>
      </c>
      <c r="FW60" s="95">
        <f>($K60="Bell Curve")*(_xlfn.NORM.DIST(AND(FW$6&gt;=$F60,FW$6&lt;=$H60)*(FW$6-$F60+1),$J60/2,$M60,TRUE)-_xlfn.NORM.DIST(AND(FW$6&gt;=$F60,FW$6&lt;=$H60)*(FV$6-$F60+1),$J60/2,$M60,TRUE))/(1-2*_xlfn.NORM.DIST(0,$J60/2,$M60,TRUE))*$D60+($K60="Steady Growth")*(AND(FW$6&gt;=$F60,FW$6&lt;=$H60)*((FW$6-$F60+1)/($J60*($J60+1)/2)*$D60))+($K60="custom")*CustCF!FQ60</f>
        <v>0</v>
      </c>
      <c r="FX60" s="95">
        <f>($K60="Bell Curve")*(_xlfn.NORM.DIST(AND(FX$6&gt;=$F60,FX$6&lt;=$H60)*(FX$6-$F60+1),$J60/2,$M60,TRUE)-_xlfn.NORM.DIST(AND(FX$6&gt;=$F60,FX$6&lt;=$H60)*(FW$6-$F60+1),$J60/2,$M60,TRUE))/(1-2*_xlfn.NORM.DIST(0,$J60/2,$M60,TRUE))*$D60+($K60="Steady Growth")*(AND(FX$6&gt;=$F60,FX$6&lt;=$H60)*((FX$6-$F60+1)/($J60*($J60+1)/2)*$D60))+($K60="custom")*CustCF!FR60</f>
        <v>0</v>
      </c>
      <c r="FY60" s="95">
        <f>($K60="Bell Curve")*(_xlfn.NORM.DIST(AND(FY$6&gt;=$F60,FY$6&lt;=$H60)*(FY$6-$F60+1),$J60/2,$M60,TRUE)-_xlfn.NORM.DIST(AND(FY$6&gt;=$F60,FY$6&lt;=$H60)*(FX$6-$F60+1),$J60/2,$M60,TRUE))/(1-2*_xlfn.NORM.DIST(0,$J60/2,$M60,TRUE))*$D60+($K60="Steady Growth")*(AND(FY$6&gt;=$F60,FY$6&lt;=$H60)*((FY$6-$F60+1)/($J60*($J60+1)/2)*$D60))+($K60="custom")*CustCF!FS60</f>
        <v>0</v>
      </c>
      <c r="FZ60" s="95">
        <f>($K60="Bell Curve")*(_xlfn.NORM.DIST(AND(FZ$6&gt;=$F60,FZ$6&lt;=$H60)*(FZ$6-$F60+1),$J60/2,$M60,TRUE)-_xlfn.NORM.DIST(AND(FZ$6&gt;=$F60,FZ$6&lt;=$H60)*(FY$6-$F60+1),$J60/2,$M60,TRUE))/(1-2*_xlfn.NORM.DIST(0,$J60/2,$M60,TRUE))*$D60+($K60="Steady Growth")*(AND(FZ$6&gt;=$F60,FZ$6&lt;=$H60)*((FZ$6-$F60+1)/($J60*($J60+1)/2)*$D60))+($K60="custom")*CustCF!FT60</f>
        <v>0</v>
      </c>
      <c r="GA60" s="95">
        <f>($K60="Bell Curve")*(_xlfn.NORM.DIST(AND(GA$6&gt;=$F60,GA$6&lt;=$H60)*(GA$6-$F60+1),$J60/2,$M60,TRUE)-_xlfn.NORM.DIST(AND(GA$6&gt;=$F60,GA$6&lt;=$H60)*(FZ$6-$F60+1),$J60/2,$M60,TRUE))/(1-2*_xlfn.NORM.DIST(0,$J60/2,$M60,TRUE))*$D60+($K60="Steady Growth")*(AND(GA$6&gt;=$F60,GA$6&lt;=$H60)*((GA$6-$F60+1)/($J60*($J60+1)/2)*$D60))+($K60="custom")*CustCF!FU60</f>
        <v>0</v>
      </c>
      <c r="GB60" s="95">
        <f>($K60="Bell Curve")*(_xlfn.NORM.DIST(AND(GB$6&gt;=$F60,GB$6&lt;=$H60)*(GB$6-$F60+1),$J60/2,$M60,TRUE)-_xlfn.NORM.DIST(AND(GB$6&gt;=$F60,GB$6&lt;=$H60)*(GA$6-$F60+1),$J60/2,$M60,TRUE))/(1-2*_xlfn.NORM.DIST(0,$J60/2,$M60,TRUE))*$D60+($K60="Steady Growth")*(AND(GB$6&gt;=$F60,GB$6&lt;=$H60)*((GB$6-$F60+1)/($J60*($J60+1)/2)*$D60))+($K60="custom")*CustCF!FV60</f>
        <v>0</v>
      </c>
      <c r="GC60" s="95">
        <f>($K60="Bell Curve")*(_xlfn.NORM.DIST(AND(GC$6&gt;=$F60,GC$6&lt;=$H60)*(GC$6-$F60+1),$J60/2,$M60,TRUE)-_xlfn.NORM.DIST(AND(GC$6&gt;=$F60,GC$6&lt;=$H60)*(GB$6-$F60+1),$J60/2,$M60,TRUE))/(1-2*_xlfn.NORM.DIST(0,$J60/2,$M60,TRUE))*$D60+($K60="Steady Growth")*(AND(GC$6&gt;=$F60,GC$6&lt;=$H60)*((GC$6-$F60+1)/($J60*($J60+1)/2)*$D60))+($K60="custom")*CustCF!FW60</f>
        <v>0</v>
      </c>
      <c r="GD60" s="95">
        <f>($K60="Bell Curve")*(_xlfn.NORM.DIST(AND(GD$6&gt;=$F60,GD$6&lt;=$H60)*(GD$6-$F60+1),$J60/2,$M60,TRUE)-_xlfn.NORM.DIST(AND(GD$6&gt;=$F60,GD$6&lt;=$H60)*(GC$6-$F60+1),$J60/2,$M60,TRUE))/(1-2*_xlfn.NORM.DIST(0,$J60/2,$M60,TRUE))*$D60+($K60="Steady Growth")*(AND(GD$6&gt;=$F60,GD$6&lt;=$H60)*((GD$6-$F60+1)/($J60*($J60+1)/2)*$D60))+($K60="custom")*CustCF!FX60</f>
        <v>0</v>
      </c>
      <c r="GE60" s="95">
        <f>($K60="Bell Curve")*(_xlfn.NORM.DIST(AND(GE$6&gt;=$F60,GE$6&lt;=$H60)*(GE$6-$F60+1),$J60/2,$M60,TRUE)-_xlfn.NORM.DIST(AND(GE$6&gt;=$F60,GE$6&lt;=$H60)*(GD$6-$F60+1),$J60/2,$M60,TRUE))/(1-2*_xlfn.NORM.DIST(0,$J60/2,$M60,TRUE))*$D60+($K60="Steady Growth")*(AND(GE$6&gt;=$F60,GE$6&lt;=$H60)*((GE$6-$F60+1)/($J60*($J60+1)/2)*$D60))+($K60="custom")*CustCF!FY60</f>
        <v>0</v>
      </c>
      <c r="GF60" s="95">
        <f>($K60="Bell Curve")*(_xlfn.NORM.DIST(AND(GF$6&gt;=$F60,GF$6&lt;=$H60)*(GF$6-$F60+1),$J60/2,$M60,TRUE)-_xlfn.NORM.DIST(AND(GF$6&gt;=$F60,GF$6&lt;=$H60)*(GE$6-$F60+1),$J60/2,$M60,TRUE))/(1-2*_xlfn.NORM.DIST(0,$J60/2,$M60,TRUE))*$D60+($K60="Steady Growth")*(AND(GF$6&gt;=$F60,GF$6&lt;=$H60)*((GF$6-$F60+1)/($J60*($J60+1)/2)*$D60))+($K60="custom")*CustCF!FZ60</f>
        <v>0</v>
      </c>
      <c r="GG60" s="95">
        <f>($K60="Bell Curve")*(_xlfn.NORM.DIST(AND(GG$6&gt;=$F60,GG$6&lt;=$H60)*(GG$6-$F60+1),$J60/2,$M60,TRUE)-_xlfn.NORM.DIST(AND(GG$6&gt;=$F60,GG$6&lt;=$H60)*(GF$6-$F60+1),$J60/2,$M60,TRUE))/(1-2*_xlfn.NORM.DIST(0,$J60/2,$M60,TRUE))*$D60+($K60="Steady Growth")*(AND(GG$6&gt;=$F60,GG$6&lt;=$H60)*((GG$6-$F60+1)/($J60*($J60+1)/2)*$D60))+($K60="custom")*CustCF!GA60</f>
        <v>0</v>
      </c>
      <c r="GH60" s="95">
        <f>($K60="Bell Curve")*(_xlfn.NORM.DIST(AND(GH$6&gt;=$F60,GH$6&lt;=$H60)*(GH$6-$F60+1),$J60/2,$M60,TRUE)-_xlfn.NORM.DIST(AND(GH$6&gt;=$F60,GH$6&lt;=$H60)*(GG$6-$F60+1),$J60/2,$M60,TRUE))/(1-2*_xlfn.NORM.DIST(0,$J60/2,$M60,TRUE))*$D60+($K60="Steady Growth")*(AND(GH$6&gt;=$F60,GH$6&lt;=$H60)*((GH$6-$F60+1)/($J60*($J60+1)/2)*$D60))+($K60="custom")*CustCF!GB60</f>
        <v>0</v>
      </c>
      <c r="GI60" s="95">
        <f>($K60="Bell Curve")*(_xlfn.NORM.DIST(AND(GI$6&gt;=$F60,GI$6&lt;=$H60)*(GI$6-$F60+1),$J60/2,$M60,TRUE)-_xlfn.NORM.DIST(AND(GI$6&gt;=$F60,GI$6&lt;=$H60)*(GH$6-$F60+1),$J60/2,$M60,TRUE))/(1-2*_xlfn.NORM.DIST(0,$J60/2,$M60,TRUE))*$D60+($K60="Steady Growth")*(AND(GI$6&gt;=$F60,GI$6&lt;=$H60)*((GI$6-$F60+1)/($J60*($J60+1)/2)*$D60))+($K60="custom")*CustCF!GC60</f>
        <v>0</v>
      </c>
      <c r="GJ60" s="95">
        <f>($K60="Bell Curve")*(_xlfn.NORM.DIST(AND(GJ$6&gt;=$F60,GJ$6&lt;=$H60)*(GJ$6-$F60+1),$J60/2,$M60,TRUE)-_xlfn.NORM.DIST(AND(GJ$6&gt;=$F60,GJ$6&lt;=$H60)*(GI$6-$F60+1),$J60/2,$M60,TRUE))/(1-2*_xlfn.NORM.DIST(0,$J60/2,$M60,TRUE))*$D60+($K60="Steady Growth")*(AND(GJ$6&gt;=$F60,GJ$6&lt;=$H60)*((GJ$6-$F60+1)/($J60*($J60+1)/2)*$D60))+($K60="custom")*CustCF!GD60</f>
        <v>0</v>
      </c>
      <c r="GK60" s="95">
        <f>($K60="Bell Curve")*(_xlfn.NORM.DIST(AND(GK$6&gt;=$F60,GK$6&lt;=$H60)*(GK$6-$F60+1),$J60/2,$M60,TRUE)-_xlfn.NORM.DIST(AND(GK$6&gt;=$F60,GK$6&lt;=$H60)*(GJ$6-$F60+1),$J60/2,$M60,TRUE))/(1-2*_xlfn.NORM.DIST(0,$J60/2,$M60,TRUE))*$D60+($K60="Steady Growth")*(AND(GK$6&gt;=$F60,GK$6&lt;=$H60)*((GK$6-$F60+1)/($J60*($J60+1)/2)*$D60))+($K60="custom")*CustCF!GE60</f>
        <v>0</v>
      </c>
      <c r="GL60" s="95">
        <f>($K60="Bell Curve")*(_xlfn.NORM.DIST(AND(GL$6&gt;=$F60,GL$6&lt;=$H60)*(GL$6-$F60+1),$J60/2,$M60,TRUE)-_xlfn.NORM.DIST(AND(GL$6&gt;=$F60,GL$6&lt;=$H60)*(GK$6-$F60+1),$J60/2,$M60,TRUE))/(1-2*_xlfn.NORM.DIST(0,$J60/2,$M60,TRUE))*$D60+($K60="Steady Growth")*(AND(GL$6&gt;=$F60,GL$6&lt;=$H60)*((GL$6-$F60+1)/($J60*($J60+1)/2)*$D60))+($K60="custom")*CustCF!GF60</f>
        <v>0</v>
      </c>
      <c r="GM60" s="95">
        <f>($K60="Bell Curve")*(_xlfn.NORM.DIST(AND(GM$6&gt;=$F60,GM$6&lt;=$H60)*(GM$6-$F60+1),$J60/2,$M60,TRUE)-_xlfn.NORM.DIST(AND(GM$6&gt;=$F60,GM$6&lt;=$H60)*(GL$6-$F60+1),$J60/2,$M60,TRUE))/(1-2*_xlfn.NORM.DIST(0,$J60/2,$M60,TRUE))*$D60+($K60="Steady Growth")*(AND(GM$6&gt;=$F60,GM$6&lt;=$H60)*((GM$6-$F60+1)/($J60*($J60+1)/2)*$D60))+($K60="custom")*CustCF!GG60</f>
        <v>0</v>
      </c>
      <c r="GN60" s="268">
        <f>($K60="Bell Curve")*(_xlfn.NORM.DIST(AND(GN$6&gt;=$F60,GN$6&lt;=$H60)*(GN$6-$F60+1),$J60/2,$M60,TRUE)-_xlfn.NORM.DIST(AND(GN$6&gt;=$F60,GN$6&lt;=$H60)*(GM$6-$F60+1),$J60/2,$M60,TRUE))/(1-2*_xlfn.NORM.DIST(0,$J60/2,$M60,TRUE))*$D60+($K60="Steady Growth")*(AND(GN$6&gt;=$F60,GN$6&lt;=$H60)*((GN$6-$F60+1)/($J60*($J60+1)/2)*$D60))+($K60="custom")*CustCF!GH60</f>
        <v>0</v>
      </c>
      <c r="GO60" s="1"/>
      <c r="GP60" s="67"/>
    </row>
    <row r="61" spans="1:198" customFormat="1" hidden="1" outlineLevel="1" x14ac:dyDescent="0.75">
      <c r="A61" s="1"/>
      <c r="B61" s="1"/>
      <c r="C61" s="262">
        <f>Budget!T36</f>
        <v>0</v>
      </c>
      <c r="D61" s="19">
        <f>Budget!U36</f>
        <v>0</v>
      </c>
      <c r="E61" s="19" t="str">
        <f t="shared" si="33"/>
        <v/>
      </c>
      <c r="F61" s="263">
        <v>0</v>
      </c>
      <c r="G61" s="257">
        <f>IF(L61="custom",CustCF!F61,INDEX($P$8:$GN$8,MATCH(F61,$P$6:$GN$6,0)))</f>
        <v>46053</v>
      </c>
      <c r="H61" s="263">
        <v>0</v>
      </c>
      <c r="I61" s="257">
        <f>IF(L61="custom",CustCF!G61,INDEX($P$8:$GN$8,MATCH(H61,$P$6:$GN$6,0)))</f>
        <v>46053</v>
      </c>
      <c r="J61" s="260">
        <f t="shared" si="34"/>
        <v>1</v>
      </c>
      <c r="K61" s="265" t="s">
        <v>116</v>
      </c>
      <c r="L61" s="266" t="s">
        <v>141</v>
      </c>
      <c r="M61" s="267">
        <f t="shared" si="35"/>
        <v>9</v>
      </c>
      <c r="N61" s="18">
        <f t="shared" si="26"/>
        <v>0</v>
      </c>
      <c r="O61" s="1372">
        <f t="shared" si="16"/>
        <v>0</v>
      </c>
      <c r="P61" s="95">
        <f>($K61="Bell Curve")*(_xlfn.NORM.DIST(AND(P$6&gt;=$F61,P$6&lt;=$H61)*(P$6-$F61+1),$J61/2,$M61,TRUE)-_xlfn.NORM.DIST(AND(P$6&gt;=$F61,P$6&lt;=$H61)*(O$6-$F61+1),$J61/2,$M61,TRUE))/(1-2*_xlfn.NORM.DIST(0,$J61/2,$M61,TRUE))*$D61+($K61="Steady Growth")*(AND(P$6&gt;=$F61,P$6&lt;=$H61)*((P$6-$F61+1)/($J61*($J61+1)/2)*$D61))+($K61="custom")*CustCF!J61</f>
        <v>0</v>
      </c>
      <c r="Q61" s="95">
        <f>($K61="Bell Curve")*(_xlfn.NORM.DIST(AND(Q$6&gt;=$F61,Q$6&lt;=$H61)*(Q$6-$F61+1),$J61/2,$M61,TRUE)-_xlfn.NORM.DIST(AND(Q$6&gt;=$F61,Q$6&lt;=$H61)*(P$6-$F61+1),$J61/2,$M61,TRUE))/(1-2*_xlfn.NORM.DIST(0,$J61/2,$M61,TRUE))*$D61+($K61="Steady Growth")*(AND(Q$6&gt;=$F61,Q$6&lt;=$H61)*((Q$6-$F61+1)/($J61*($J61+1)/2)*$D61))+($K61="custom")*CustCF!K61</f>
        <v>0</v>
      </c>
      <c r="R61" s="95">
        <f>($K61="Bell Curve")*(_xlfn.NORM.DIST(AND(R$6&gt;=$F61,R$6&lt;=$H61)*(R$6-$F61+1),$J61/2,$M61,TRUE)-_xlfn.NORM.DIST(AND(R$6&gt;=$F61,R$6&lt;=$H61)*(Q$6-$F61+1),$J61/2,$M61,TRUE))/(1-2*_xlfn.NORM.DIST(0,$J61/2,$M61,TRUE))*$D61+($K61="Steady Growth")*(AND(R$6&gt;=$F61,R$6&lt;=$H61)*((R$6-$F61+1)/($J61*($J61+1)/2)*$D61))+($K61="custom")*CustCF!L61</f>
        <v>0</v>
      </c>
      <c r="S61" s="95">
        <f>($K61="Bell Curve")*(_xlfn.NORM.DIST(AND(S$6&gt;=$F61,S$6&lt;=$H61)*(S$6-$F61+1),$J61/2,$M61,TRUE)-_xlfn.NORM.DIST(AND(S$6&gt;=$F61,S$6&lt;=$H61)*(R$6-$F61+1),$J61/2,$M61,TRUE))/(1-2*_xlfn.NORM.DIST(0,$J61/2,$M61,TRUE))*$D61+($K61="Steady Growth")*(AND(S$6&gt;=$F61,S$6&lt;=$H61)*((S$6-$F61+1)/($J61*($J61+1)/2)*$D61))+($K61="custom")*CustCF!M61</f>
        <v>0</v>
      </c>
      <c r="T61" s="95">
        <f>($K61="Bell Curve")*(_xlfn.NORM.DIST(AND(T$6&gt;=$F61,T$6&lt;=$H61)*(T$6-$F61+1),$J61/2,$M61,TRUE)-_xlfn.NORM.DIST(AND(T$6&gt;=$F61,T$6&lt;=$H61)*(S$6-$F61+1),$J61/2,$M61,TRUE))/(1-2*_xlfn.NORM.DIST(0,$J61/2,$M61,TRUE))*$D61+($K61="Steady Growth")*(AND(T$6&gt;=$F61,T$6&lt;=$H61)*((T$6-$F61+1)/($J61*($J61+1)/2)*$D61))+($K61="custom")*CustCF!N61</f>
        <v>0</v>
      </c>
      <c r="U61" s="95">
        <f>($K61="Bell Curve")*(_xlfn.NORM.DIST(AND(U$6&gt;=$F61,U$6&lt;=$H61)*(U$6-$F61+1),$J61/2,$M61,TRUE)-_xlfn.NORM.DIST(AND(U$6&gt;=$F61,U$6&lt;=$H61)*(T$6-$F61+1),$J61/2,$M61,TRUE))/(1-2*_xlfn.NORM.DIST(0,$J61/2,$M61,TRUE))*$D61+($K61="Steady Growth")*(AND(U$6&gt;=$F61,U$6&lt;=$H61)*((U$6-$F61+1)/($J61*($J61+1)/2)*$D61))+($K61="custom")*CustCF!O61</f>
        <v>0</v>
      </c>
      <c r="V61" s="95">
        <f>($K61="Bell Curve")*(_xlfn.NORM.DIST(AND(V$6&gt;=$F61,V$6&lt;=$H61)*(V$6-$F61+1),$J61/2,$M61,TRUE)-_xlfn.NORM.DIST(AND(V$6&gt;=$F61,V$6&lt;=$H61)*(U$6-$F61+1),$J61/2,$M61,TRUE))/(1-2*_xlfn.NORM.DIST(0,$J61/2,$M61,TRUE))*$D61+($K61="Steady Growth")*(AND(V$6&gt;=$F61,V$6&lt;=$H61)*((V$6-$F61+1)/($J61*($J61+1)/2)*$D61))+($K61="custom")*CustCF!P61</f>
        <v>0</v>
      </c>
      <c r="W61" s="95">
        <f>($K61="Bell Curve")*(_xlfn.NORM.DIST(AND(W$6&gt;=$F61,W$6&lt;=$H61)*(W$6-$F61+1),$J61/2,$M61,TRUE)-_xlfn.NORM.DIST(AND(W$6&gt;=$F61,W$6&lt;=$H61)*(V$6-$F61+1),$J61/2,$M61,TRUE))/(1-2*_xlfn.NORM.DIST(0,$J61/2,$M61,TRUE))*$D61+($K61="Steady Growth")*(AND(W$6&gt;=$F61,W$6&lt;=$H61)*((W$6-$F61+1)/($J61*($J61+1)/2)*$D61))+($K61="custom")*CustCF!Q61</f>
        <v>0</v>
      </c>
      <c r="X61" s="95">
        <f>($K61="Bell Curve")*(_xlfn.NORM.DIST(AND(X$6&gt;=$F61,X$6&lt;=$H61)*(X$6-$F61+1),$J61/2,$M61,TRUE)-_xlfn.NORM.DIST(AND(X$6&gt;=$F61,X$6&lt;=$H61)*(W$6-$F61+1),$J61/2,$M61,TRUE))/(1-2*_xlfn.NORM.DIST(0,$J61/2,$M61,TRUE))*$D61+($K61="Steady Growth")*(AND(X$6&gt;=$F61,X$6&lt;=$H61)*((X$6-$F61+1)/($J61*($J61+1)/2)*$D61))+($K61="custom")*CustCF!R61</f>
        <v>0</v>
      </c>
      <c r="Y61" s="95">
        <f>($K61="Bell Curve")*(_xlfn.NORM.DIST(AND(Y$6&gt;=$F61,Y$6&lt;=$H61)*(Y$6-$F61+1),$J61/2,$M61,TRUE)-_xlfn.NORM.DIST(AND(Y$6&gt;=$F61,Y$6&lt;=$H61)*(X$6-$F61+1),$J61/2,$M61,TRUE))/(1-2*_xlfn.NORM.DIST(0,$J61/2,$M61,TRUE))*$D61+($K61="Steady Growth")*(AND(Y$6&gt;=$F61,Y$6&lt;=$H61)*((Y$6-$F61+1)/($J61*($J61+1)/2)*$D61))+($K61="custom")*CustCF!S61</f>
        <v>0</v>
      </c>
      <c r="Z61" s="95">
        <f>($K61="Bell Curve")*(_xlfn.NORM.DIST(AND(Z$6&gt;=$F61,Z$6&lt;=$H61)*(Z$6-$F61+1),$J61/2,$M61,TRUE)-_xlfn.NORM.DIST(AND(Z$6&gt;=$F61,Z$6&lt;=$H61)*(Y$6-$F61+1),$J61/2,$M61,TRUE))/(1-2*_xlfn.NORM.DIST(0,$J61/2,$M61,TRUE))*$D61+($K61="Steady Growth")*(AND(Z$6&gt;=$F61,Z$6&lt;=$H61)*((Z$6-$F61+1)/($J61*($J61+1)/2)*$D61))+($K61="custom")*CustCF!T61</f>
        <v>0</v>
      </c>
      <c r="AA61" s="95">
        <f>($K61="Bell Curve")*(_xlfn.NORM.DIST(AND(AA$6&gt;=$F61,AA$6&lt;=$H61)*(AA$6-$F61+1),$J61/2,$M61,TRUE)-_xlfn.NORM.DIST(AND(AA$6&gt;=$F61,AA$6&lt;=$H61)*(Z$6-$F61+1),$J61/2,$M61,TRUE))/(1-2*_xlfn.NORM.DIST(0,$J61/2,$M61,TRUE))*$D61+($K61="Steady Growth")*(AND(AA$6&gt;=$F61,AA$6&lt;=$H61)*((AA$6-$F61+1)/($J61*($J61+1)/2)*$D61))+($K61="custom")*CustCF!U61</f>
        <v>0</v>
      </c>
      <c r="AB61" s="95">
        <f>($K61="Bell Curve")*(_xlfn.NORM.DIST(AND(AB$6&gt;=$F61,AB$6&lt;=$H61)*(AB$6-$F61+1),$J61/2,$M61,TRUE)-_xlfn.NORM.DIST(AND(AB$6&gt;=$F61,AB$6&lt;=$H61)*(AA$6-$F61+1),$J61/2,$M61,TRUE))/(1-2*_xlfn.NORM.DIST(0,$J61/2,$M61,TRUE))*$D61+($K61="Steady Growth")*(AND(AB$6&gt;=$F61,AB$6&lt;=$H61)*((AB$6-$F61+1)/($J61*($J61+1)/2)*$D61))+($K61="custom")*CustCF!V61</f>
        <v>0</v>
      </c>
      <c r="AC61" s="95">
        <f>($K61="Bell Curve")*(_xlfn.NORM.DIST(AND(AC$6&gt;=$F61,AC$6&lt;=$H61)*(AC$6-$F61+1),$J61/2,$M61,TRUE)-_xlfn.NORM.DIST(AND(AC$6&gt;=$F61,AC$6&lt;=$H61)*(AB$6-$F61+1),$J61/2,$M61,TRUE))/(1-2*_xlfn.NORM.DIST(0,$J61/2,$M61,TRUE))*$D61+($K61="Steady Growth")*(AND(AC$6&gt;=$F61,AC$6&lt;=$H61)*((AC$6-$F61+1)/($J61*($J61+1)/2)*$D61))+($K61="custom")*CustCF!W61</f>
        <v>0</v>
      </c>
      <c r="AD61" s="95">
        <f>($K61="Bell Curve")*(_xlfn.NORM.DIST(AND(AD$6&gt;=$F61,AD$6&lt;=$H61)*(AD$6-$F61+1),$J61/2,$M61,TRUE)-_xlfn.NORM.DIST(AND(AD$6&gt;=$F61,AD$6&lt;=$H61)*(AC$6-$F61+1),$J61/2,$M61,TRUE))/(1-2*_xlfn.NORM.DIST(0,$J61/2,$M61,TRUE))*$D61+($K61="Steady Growth")*(AND(AD$6&gt;=$F61,AD$6&lt;=$H61)*((AD$6-$F61+1)/($J61*($J61+1)/2)*$D61))+($K61="custom")*CustCF!X61</f>
        <v>0</v>
      </c>
      <c r="AE61" s="95">
        <f>($K61="Bell Curve")*(_xlfn.NORM.DIST(AND(AE$6&gt;=$F61,AE$6&lt;=$H61)*(AE$6-$F61+1),$J61/2,$M61,TRUE)-_xlfn.NORM.DIST(AND(AE$6&gt;=$F61,AE$6&lt;=$H61)*(AD$6-$F61+1),$J61/2,$M61,TRUE))/(1-2*_xlfn.NORM.DIST(0,$J61/2,$M61,TRUE))*$D61+($K61="Steady Growth")*(AND(AE$6&gt;=$F61,AE$6&lt;=$H61)*((AE$6-$F61+1)/($J61*($J61+1)/2)*$D61))+($K61="custom")*CustCF!Y61</f>
        <v>0</v>
      </c>
      <c r="AF61" s="95">
        <f>($K61="Bell Curve")*(_xlfn.NORM.DIST(AND(AF$6&gt;=$F61,AF$6&lt;=$H61)*(AF$6-$F61+1),$J61/2,$M61,TRUE)-_xlfn.NORM.DIST(AND(AF$6&gt;=$F61,AF$6&lt;=$H61)*(AE$6-$F61+1),$J61/2,$M61,TRUE))/(1-2*_xlfn.NORM.DIST(0,$J61/2,$M61,TRUE))*$D61+($K61="Steady Growth")*(AND(AF$6&gt;=$F61,AF$6&lt;=$H61)*((AF$6-$F61+1)/($J61*($J61+1)/2)*$D61))+($K61="custom")*CustCF!Z61</f>
        <v>0</v>
      </c>
      <c r="AG61" s="95">
        <f>($K61="Bell Curve")*(_xlfn.NORM.DIST(AND(AG$6&gt;=$F61,AG$6&lt;=$H61)*(AG$6-$F61+1),$J61/2,$M61,TRUE)-_xlfn.NORM.DIST(AND(AG$6&gt;=$F61,AG$6&lt;=$H61)*(AF$6-$F61+1),$J61/2,$M61,TRUE))/(1-2*_xlfn.NORM.DIST(0,$J61/2,$M61,TRUE))*$D61+($K61="Steady Growth")*(AND(AG$6&gt;=$F61,AG$6&lt;=$H61)*((AG$6-$F61+1)/($J61*($J61+1)/2)*$D61))+($K61="custom")*CustCF!AA61</f>
        <v>0</v>
      </c>
      <c r="AH61" s="95">
        <f>($K61="Bell Curve")*(_xlfn.NORM.DIST(AND(AH$6&gt;=$F61,AH$6&lt;=$H61)*(AH$6-$F61+1),$J61/2,$M61,TRUE)-_xlfn.NORM.DIST(AND(AH$6&gt;=$F61,AH$6&lt;=$H61)*(AG$6-$F61+1),$J61/2,$M61,TRUE))/(1-2*_xlfn.NORM.DIST(0,$J61/2,$M61,TRUE))*$D61+($K61="Steady Growth")*(AND(AH$6&gt;=$F61,AH$6&lt;=$H61)*((AH$6-$F61+1)/($J61*($J61+1)/2)*$D61))+($K61="custom")*CustCF!AB61</f>
        <v>0</v>
      </c>
      <c r="AI61" s="95">
        <f>($K61="Bell Curve")*(_xlfn.NORM.DIST(AND(AI$6&gt;=$F61,AI$6&lt;=$H61)*(AI$6-$F61+1),$J61/2,$M61,TRUE)-_xlfn.NORM.DIST(AND(AI$6&gt;=$F61,AI$6&lt;=$H61)*(AH$6-$F61+1),$J61/2,$M61,TRUE))/(1-2*_xlfn.NORM.DIST(0,$J61/2,$M61,TRUE))*$D61+($K61="Steady Growth")*(AND(AI$6&gt;=$F61,AI$6&lt;=$H61)*((AI$6-$F61+1)/($J61*($J61+1)/2)*$D61))+($K61="custom")*CustCF!AC61</f>
        <v>0</v>
      </c>
      <c r="AJ61" s="95">
        <f>($K61="Bell Curve")*(_xlfn.NORM.DIST(AND(AJ$6&gt;=$F61,AJ$6&lt;=$H61)*(AJ$6-$F61+1),$J61/2,$M61,TRUE)-_xlfn.NORM.DIST(AND(AJ$6&gt;=$F61,AJ$6&lt;=$H61)*(AI$6-$F61+1),$J61/2,$M61,TRUE))/(1-2*_xlfn.NORM.DIST(0,$J61/2,$M61,TRUE))*$D61+($K61="Steady Growth")*(AND(AJ$6&gt;=$F61,AJ$6&lt;=$H61)*((AJ$6-$F61+1)/($J61*($J61+1)/2)*$D61))+($K61="custom")*CustCF!AD61</f>
        <v>0</v>
      </c>
      <c r="AK61" s="95">
        <f>($K61="Bell Curve")*(_xlfn.NORM.DIST(AND(AK$6&gt;=$F61,AK$6&lt;=$H61)*(AK$6-$F61+1),$J61/2,$M61,TRUE)-_xlfn.NORM.DIST(AND(AK$6&gt;=$F61,AK$6&lt;=$H61)*(AJ$6-$F61+1),$J61/2,$M61,TRUE))/(1-2*_xlfn.NORM.DIST(0,$J61/2,$M61,TRUE))*$D61+($K61="Steady Growth")*(AND(AK$6&gt;=$F61,AK$6&lt;=$H61)*((AK$6-$F61+1)/($J61*($J61+1)/2)*$D61))+($K61="custom")*CustCF!AE61</f>
        <v>0</v>
      </c>
      <c r="AL61" s="95">
        <f>($K61="Bell Curve")*(_xlfn.NORM.DIST(AND(AL$6&gt;=$F61,AL$6&lt;=$H61)*(AL$6-$F61+1),$J61/2,$M61,TRUE)-_xlfn.NORM.DIST(AND(AL$6&gt;=$F61,AL$6&lt;=$H61)*(AK$6-$F61+1),$J61/2,$M61,TRUE))/(1-2*_xlfn.NORM.DIST(0,$J61/2,$M61,TRUE))*$D61+($K61="Steady Growth")*(AND(AL$6&gt;=$F61,AL$6&lt;=$H61)*((AL$6-$F61+1)/($J61*($J61+1)/2)*$D61))+($K61="custom")*CustCF!AF61</f>
        <v>0</v>
      </c>
      <c r="AM61" s="95">
        <f>($K61="Bell Curve")*(_xlfn.NORM.DIST(AND(AM$6&gt;=$F61,AM$6&lt;=$H61)*(AM$6-$F61+1),$J61/2,$M61,TRUE)-_xlfn.NORM.DIST(AND(AM$6&gt;=$F61,AM$6&lt;=$H61)*(AL$6-$F61+1),$J61/2,$M61,TRUE))/(1-2*_xlfn.NORM.DIST(0,$J61/2,$M61,TRUE))*$D61+($K61="Steady Growth")*(AND(AM$6&gt;=$F61,AM$6&lt;=$H61)*((AM$6-$F61+1)/($J61*($J61+1)/2)*$D61))+($K61="custom")*CustCF!AG61</f>
        <v>0</v>
      </c>
      <c r="AN61" s="95">
        <f>($K61="Bell Curve")*(_xlfn.NORM.DIST(AND(AN$6&gt;=$F61,AN$6&lt;=$H61)*(AN$6-$F61+1),$J61/2,$M61,TRUE)-_xlfn.NORM.DIST(AND(AN$6&gt;=$F61,AN$6&lt;=$H61)*(AM$6-$F61+1),$J61/2,$M61,TRUE))/(1-2*_xlfn.NORM.DIST(0,$J61/2,$M61,TRUE))*$D61+($K61="Steady Growth")*(AND(AN$6&gt;=$F61,AN$6&lt;=$H61)*((AN$6-$F61+1)/($J61*($J61+1)/2)*$D61))+($K61="custom")*CustCF!AH61</f>
        <v>0</v>
      </c>
      <c r="AO61" s="95">
        <f>($K61="Bell Curve")*(_xlfn.NORM.DIST(AND(AO$6&gt;=$F61,AO$6&lt;=$H61)*(AO$6-$F61+1),$J61/2,$M61,TRUE)-_xlfn.NORM.DIST(AND(AO$6&gt;=$F61,AO$6&lt;=$H61)*(AN$6-$F61+1),$J61/2,$M61,TRUE))/(1-2*_xlfn.NORM.DIST(0,$J61/2,$M61,TRUE))*$D61+($K61="Steady Growth")*(AND(AO$6&gt;=$F61,AO$6&lt;=$H61)*((AO$6-$F61+1)/($J61*($J61+1)/2)*$D61))+($K61="custom")*CustCF!AI61</f>
        <v>0</v>
      </c>
      <c r="AP61" s="95">
        <f>($K61="Bell Curve")*(_xlfn.NORM.DIST(AND(AP$6&gt;=$F61,AP$6&lt;=$H61)*(AP$6-$F61+1),$J61/2,$M61,TRUE)-_xlfn.NORM.DIST(AND(AP$6&gt;=$F61,AP$6&lt;=$H61)*(AO$6-$F61+1),$J61/2,$M61,TRUE))/(1-2*_xlfn.NORM.DIST(0,$J61/2,$M61,TRUE))*$D61+($K61="Steady Growth")*(AND(AP$6&gt;=$F61,AP$6&lt;=$H61)*((AP$6-$F61+1)/($J61*($J61+1)/2)*$D61))+($K61="custom")*CustCF!AJ61</f>
        <v>0</v>
      </c>
      <c r="AQ61" s="95">
        <f>($K61="Bell Curve")*(_xlfn.NORM.DIST(AND(AQ$6&gt;=$F61,AQ$6&lt;=$H61)*(AQ$6-$F61+1),$J61/2,$M61,TRUE)-_xlfn.NORM.DIST(AND(AQ$6&gt;=$F61,AQ$6&lt;=$H61)*(AP$6-$F61+1),$J61/2,$M61,TRUE))/(1-2*_xlfn.NORM.DIST(0,$J61/2,$M61,TRUE))*$D61+($K61="Steady Growth")*(AND(AQ$6&gt;=$F61,AQ$6&lt;=$H61)*((AQ$6-$F61+1)/($J61*($J61+1)/2)*$D61))+($K61="custom")*CustCF!AK61</f>
        <v>0</v>
      </c>
      <c r="AR61" s="95">
        <f>($K61="Bell Curve")*(_xlfn.NORM.DIST(AND(AR$6&gt;=$F61,AR$6&lt;=$H61)*(AR$6-$F61+1),$J61/2,$M61,TRUE)-_xlfn.NORM.DIST(AND(AR$6&gt;=$F61,AR$6&lt;=$H61)*(AQ$6-$F61+1),$J61/2,$M61,TRUE))/(1-2*_xlfn.NORM.DIST(0,$J61/2,$M61,TRUE))*$D61+($K61="Steady Growth")*(AND(AR$6&gt;=$F61,AR$6&lt;=$H61)*((AR$6-$F61+1)/($J61*($J61+1)/2)*$D61))+($K61="custom")*CustCF!AL61</f>
        <v>0</v>
      </c>
      <c r="AS61" s="95">
        <f>($K61="Bell Curve")*(_xlfn.NORM.DIST(AND(AS$6&gt;=$F61,AS$6&lt;=$H61)*(AS$6-$F61+1),$J61/2,$M61,TRUE)-_xlfn.NORM.DIST(AND(AS$6&gt;=$F61,AS$6&lt;=$H61)*(AR$6-$F61+1),$J61/2,$M61,TRUE))/(1-2*_xlfn.NORM.DIST(0,$J61/2,$M61,TRUE))*$D61+($K61="Steady Growth")*(AND(AS$6&gt;=$F61,AS$6&lt;=$H61)*((AS$6-$F61+1)/($J61*($J61+1)/2)*$D61))+($K61="custom")*CustCF!AM61</f>
        <v>0</v>
      </c>
      <c r="AT61" s="95">
        <f>($K61="Bell Curve")*(_xlfn.NORM.DIST(AND(AT$6&gt;=$F61,AT$6&lt;=$H61)*(AT$6-$F61+1),$J61/2,$M61,TRUE)-_xlfn.NORM.DIST(AND(AT$6&gt;=$F61,AT$6&lt;=$H61)*(AS$6-$F61+1),$J61/2,$M61,TRUE))/(1-2*_xlfn.NORM.DIST(0,$J61/2,$M61,TRUE))*$D61+($K61="Steady Growth")*(AND(AT$6&gt;=$F61,AT$6&lt;=$H61)*((AT$6-$F61+1)/($J61*($J61+1)/2)*$D61))+($K61="custom")*CustCF!AN61</f>
        <v>0</v>
      </c>
      <c r="AU61" s="95">
        <f>($K61="Bell Curve")*(_xlfn.NORM.DIST(AND(AU$6&gt;=$F61,AU$6&lt;=$H61)*(AU$6-$F61+1),$J61/2,$M61,TRUE)-_xlfn.NORM.DIST(AND(AU$6&gt;=$F61,AU$6&lt;=$H61)*(AT$6-$F61+1),$J61/2,$M61,TRUE))/(1-2*_xlfn.NORM.DIST(0,$J61/2,$M61,TRUE))*$D61+($K61="Steady Growth")*(AND(AU$6&gt;=$F61,AU$6&lt;=$H61)*((AU$6-$F61+1)/($J61*($J61+1)/2)*$D61))+($K61="custom")*CustCF!AO61</f>
        <v>0</v>
      </c>
      <c r="AV61" s="95">
        <f>($K61="Bell Curve")*(_xlfn.NORM.DIST(AND(AV$6&gt;=$F61,AV$6&lt;=$H61)*(AV$6-$F61+1),$J61/2,$M61,TRUE)-_xlfn.NORM.DIST(AND(AV$6&gt;=$F61,AV$6&lt;=$H61)*(AU$6-$F61+1),$J61/2,$M61,TRUE))/(1-2*_xlfn.NORM.DIST(0,$J61/2,$M61,TRUE))*$D61+($K61="Steady Growth")*(AND(AV$6&gt;=$F61,AV$6&lt;=$H61)*((AV$6-$F61+1)/($J61*($J61+1)/2)*$D61))+($K61="custom")*CustCF!AP61</f>
        <v>0</v>
      </c>
      <c r="AW61" s="95">
        <f>($K61="Bell Curve")*(_xlfn.NORM.DIST(AND(AW$6&gt;=$F61,AW$6&lt;=$H61)*(AW$6-$F61+1),$J61/2,$M61,TRUE)-_xlfn.NORM.DIST(AND(AW$6&gt;=$F61,AW$6&lt;=$H61)*(AV$6-$F61+1),$J61/2,$M61,TRUE))/(1-2*_xlfn.NORM.DIST(0,$J61/2,$M61,TRUE))*$D61+($K61="Steady Growth")*(AND(AW$6&gt;=$F61,AW$6&lt;=$H61)*((AW$6-$F61+1)/($J61*($J61+1)/2)*$D61))+($K61="custom")*CustCF!AQ61</f>
        <v>0</v>
      </c>
      <c r="AX61" s="95">
        <f>($K61="Bell Curve")*(_xlfn.NORM.DIST(AND(AX$6&gt;=$F61,AX$6&lt;=$H61)*(AX$6-$F61+1),$J61/2,$M61,TRUE)-_xlfn.NORM.DIST(AND(AX$6&gt;=$F61,AX$6&lt;=$H61)*(AW$6-$F61+1),$J61/2,$M61,TRUE))/(1-2*_xlfn.NORM.DIST(0,$J61/2,$M61,TRUE))*$D61+($K61="Steady Growth")*(AND(AX$6&gt;=$F61,AX$6&lt;=$H61)*((AX$6-$F61+1)/($J61*($J61+1)/2)*$D61))+($K61="custom")*CustCF!AR61</f>
        <v>0</v>
      </c>
      <c r="AY61" s="95">
        <f>($K61="Bell Curve")*(_xlfn.NORM.DIST(AND(AY$6&gt;=$F61,AY$6&lt;=$H61)*(AY$6-$F61+1),$J61/2,$M61,TRUE)-_xlfn.NORM.DIST(AND(AY$6&gt;=$F61,AY$6&lt;=$H61)*(AX$6-$F61+1),$J61/2,$M61,TRUE))/(1-2*_xlfn.NORM.DIST(0,$J61/2,$M61,TRUE))*$D61+($K61="Steady Growth")*(AND(AY$6&gt;=$F61,AY$6&lt;=$H61)*((AY$6-$F61+1)/($J61*($J61+1)/2)*$D61))+($K61="custom")*CustCF!AS61</f>
        <v>0</v>
      </c>
      <c r="AZ61" s="95">
        <f>($K61="Bell Curve")*(_xlfn.NORM.DIST(AND(AZ$6&gt;=$F61,AZ$6&lt;=$H61)*(AZ$6-$F61+1),$J61/2,$M61,TRUE)-_xlfn.NORM.DIST(AND(AZ$6&gt;=$F61,AZ$6&lt;=$H61)*(AY$6-$F61+1),$J61/2,$M61,TRUE))/(1-2*_xlfn.NORM.DIST(0,$J61/2,$M61,TRUE))*$D61+($K61="Steady Growth")*(AND(AZ$6&gt;=$F61,AZ$6&lt;=$H61)*((AZ$6-$F61+1)/($J61*($J61+1)/2)*$D61))+($K61="custom")*CustCF!AT61</f>
        <v>0</v>
      </c>
      <c r="BA61" s="95">
        <f>($K61="Bell Curve")*(_xlfn.NORM.DIST(AND(BA$6&gt;=$F61,BA$6&lt;=$H61)*(BA$6-$F61+1),$J61/2,$M61,TRUE)-_xlfn.NORM.DIST(AND(BA$6&gt;=$F61,BA$6&lt;=$H61)*(AZ$6-$F61+1),$J61/2,$M61,TRUE))/(1-2*_xlfn.NORM.DIST(0,$J61/2,$M61,TRUE))*$D61+($K61="Steady Growth")*(AND(BA$6&gt;=$F61,BA$6&lt;=$H61)*((BA$6-$F61+1)/($J61*($J61+1)/2)*$D61))+($K61="custom")*CustCF!AU61</f>
        <v>0</v>
      </c>
      <c r="BB61" s="95">
        <f>($K61="Bell Curve")*(_xlfn.NORM.DIST(AND(BB$6&gt;=$F61,BB$6&lt;=$H61)*(BB$6-$F61+1),$J61/2,$M61,TRUE)-_xlfn.NORM.DIST(AND(BB$6&gt;=$F61,BB$6&lt;=$H61)*(BA$6-$F61+1),$J61/2,$M61,TRUE))/(1-2*_xlfn.NORM.DIST(0,$J61/2,$M61,TRUE))*$D61+($K61="Steady Growth")*(AND(BB$6&gt;=$F61,BB$6&lt;=$H61)*((BB$6-$F61+1)/($J61*($J61+1)/2)*$D61))+($K61="custom")*CustCF!AV61</f>
        <v>0</v>
      </c>
      <c r="BC61" s="95">
        <f>($K61="Bell Curve")*(_xlfn.NORM.DIST(AND(BC$6&gt;=$F61,BC$6&lt;=$H61)*(BC$6-$F61+1),$J61/2,$M61,TRUE)-_xlfn.NORM.DIST(AND(BC$6&gt;=$F61,BC$6&lt;=$H61)*(BB$6-$F61+1),$J61/2,$M61,TRUE))/(1-2*_xlfn.NORM.DIST(0,$J61/2,$M61,TRUE))*$D61+($K61="Steady Growth")*(AND(BC$6&gt;=$F61,BC$6&lt;=$H61)*((BC$6-$F61+1)/($J61*($J61+1)/2)*$D61))+($K61="custom")*CustCF!AW61</f>
        <v>0</v>
      </c>
      <c r="BD61" s="95">
        <f>($K61="Bell Curve")*(_xlfn.NORM.DIST(AND(BD$6&gt;=$F61,BD$6&lt;=$H61)*(BD$6-$F61+1),$J61/2,$M61,TRUE)-_xlfn.NORM.DIST(AND(BD$6&gt;=$F61,BD$6&lt;=$H61)*(BC$6-$F61+1),$J61/2,$M61,TRUE))/(1-2*_xlfn.NORM.DIST(0,$J61/2,$M61,TRUE))*$D61+($K61="Steady Growth")*(AND(BD$6&gt;=$F61,BD$6&lt;=$H61)*((BD$6-$F61+1)/($J61*($J61+1)/2)*$D61))+($K61="custom")*CustCF!AX61</f>
        <v>0</v>
      </c>
      <c r="BE61" s="95">
        <f>($K61="Bell Curve")*(_xlfn.NORM.DIST(AND(BE$6&gt;=$F61,BE$6&lt;=$H61)*(BE$6-$F61+1),$J61/2,$M61,TRUE)-_xlfn.NORM.DIST(AND(BE$6&gt;=$F61,BE$6&lt;=$H61)*(BD$6-$F61+1),$J61/2,$M61,TRUE))/(1-2*_xlfn.NORM.DIST(0,$J61/2,$M61,TRUE))*$D61+($K61="Steady Growth")*(AND(BE$6&gt;=$F61,BE$6&lt;=$H61)*((BE$6-$F61+1)/($J61*($J61+1)/2)*$D61))+($K61="custom")*CustCF!AY61</f>
        <v>0</v>
      </c>
      <c r="BF61" s="95">
        <f>($K61="Bell Curve")*(_xlfn.NORM.DIST(AND(BF$6&gt;=$F61,BF$6&lt;=$H61)*(BF$6-$F61+1),$J61/2,$M61,TRUE)-_xlfn.NORM.DIST(AND(BF$6&gt;=$F61,BF$6&lt;=$H61)*(BE$6-$F61+1),$J61/2,$M61,TRUE))/(1-2*_xlfn.NORM.DIST(0,$J61/2,$M61,TRUE))*$D61+($K61="Steady Growth")*(AND(BF$6&gt;=$F61,BF$6&lt;=$H61)*((BF$6-$F61+1)/($J61*($J61+1)/2)*$D61))+($K61="custom")*CustCF!AZ61</f>
        <v>0</v>
      </c>
      <c r="BG61" s="95">
        <f>($K61="Bell Curve")*(_xlfn.NORM.DIST(AND(BG$6&gt;=$F61,BG$6&lt;=$H61)*(BG$6-$F61+1),$J61/2,$M61,TRUE)-_xlfn.NORM.DIST(AND(BG$6&gt;=$F61,BG$6&lt;=$H61)*(BF$6-$F61+1),$J61/2,$M61,TRUE))/(1-2*_xlfn.NORM.DIST(0,$J61/2,$M61,TRUE))*$D61+($K61="Steady Growth")*(AND(BG$6&gt;=$F61,BG$6&lt;=$H61)*((BG$6-$F61+1)/($J61*($J61+1)/2)*$D61))+($K61="custom")*CustCF!BA61</f>
        <v>0</v>
      </c>
      <c r="BH61" s="95">
        <f>($K61="Bell Curve")*(_xlfn.NORM.DIST(AND(BH$6&gt;=$F61,BH$6&lt;=$H61)*(BH$6-$F61+1),$J61/2,$M61,TRUE)-_xlfn.NORM.DIST(AND(BH$6&gt;=$F61,BH$6&lt;=$H61)*(BG$6-$F61+1),$J61/2,$M61,TRUE))/(1-2*_xlfn.NORM.DIST(0,$J61/2,$M61,TRUE))*$D61+($K61="Steady Growth")*(AND(BH$6&gt;=$F61,BH$6&lt;=$H61)*((BH$6-$F61+1)/($J61*($J61+1)/2)*$D61))+($K61="custom")*CustCF!BB61</f>
        <v>0</v>
      </c>
      <c r="BI61" s="95">
        <f>($K61="Bell Curve")*(_xlfn.NORM.DIST(AND(BI$6&gt;=$F61,BI$6&lt;=$H61)*(BI$6-$F61+1),$J61/2,$M61,TRUE)-_xlfn.NORM.DIST(AND(BI$6&gt;=$F61,BI$6&lt;=$H61)*(BH$6-$F61+1),$J61/2,$M61,TRUE))/(1-2*_xlfn.NORM.DIST(0,$J61/2,$M61,TRUE))*$D61+($K61="Steady Growth")*(AND(BI$6&gt;=$F61,BI$6&lt;=$H61)*((BI$6-$F61+1)/($J61*($J61+1)/2)*$D61))+($K61="custom")*CustCF!BC61</f>
        <v>0</v>
      </c>
      <c r="BJ61" s="95">
        <f>($K61="Bell Curve")*(_xlfn.NORM.DIST(AND(BJ$6&gt;=$F61,BJ$6&lt;=$H61)*(BJ$6-$F61+1),$J61/2,$M61,TRUE)-_xlfn.NORM.DIST(AND(BJ$6&gt;=$F61,BJ$6&lt;=$H61)*(BI$6-$F61+1),$J61/2,$M61,TRUE))/(1-2*_xlfn.NORM.DIST(0,$J61/2,$M61,TRUE))*$D61+($K61="Steady Growth")*(AND(BJ$6&gt;=$F61,BJ$6&lt;=$H61)*((BJ$6-$F61+1)/($J61*($J61+1)/2)*$D61))+($K61="custom")*CustCF!BD61</f>
        <v>0</v>
      </c>
      <c r="BK61" s="95">
        <f>($K61="Bell Curve")*(_xlfn.NORM.DIST(AND(BK$6&gt;=$F61,BK$6&lt;=$H61)*(BK$6-$F61+1),$J61/2,$M61,TRUE)-_xlfn.NORM.DIST(AND(BK$6&gt;=$F61,BK$6&lt;=$H61)*(BJ$6-$F61+1),$J61/2,$M61,TRUE))/(1-2*_xlfn.NORM.DIST(0,$J61/2,$M61,TRUE))*$D61+($K61="Steady Growth")*(AND(BK$6&gt;=$F61,BK$6&lt;=$H61)*((BK$6-$F61+1)/($J61*($J61+1)/2)*$D61))+($K61="custom")*CustCF!BE61</f>
        <v>0</v>
      </c>
      <c r="BL61" s="95">
        <f>($K61="Bell Curve")*(_xlfn.NORM.DIST(AND(BL$6&gt;=$F61,BL$6&lt;=$H61)*(BL$6-$F61+1),$J61/2,$M61,TRUE)-_xlfn.NORM.DIST(AND(BL$6&gt;=$F61,BL$6&lt;=$H61)*(BK$6-$F61+1),$J61/2,$M61,TRUE))/(1-2*_xlfn.NORM.DIST(0,$J61/2,$M61,TRUE))*$D61+($K61="Steady Growth")*(AND(BL$6&gt;=$F61,BL$6&lt;=$H61)*((BL$6-$F61+1)/($J61*($J61+1)/2)*$D61))+($K61="custom")*CustCF!BF61</f>
        <v>0</v>
      </c>
      <c r="BM61" s="95">
        <f>($K61="Bell Curve")*(_xlfn.NORM.DIST(AND(BM$6&gt;=$F61,BM$6&lt;=$H61)*(BM$6-$F61+1),$J61/2,$M61,TRUE)-_xlfn.NORM.DIST(AND(BM$6&gt;=$F61,BM$6&lt;=$H61)*(BL$6-$F61+1),$J61/2,$M61,TRUE))/(1-2*_xlfn.NORM.DIST(0,$J61/2,$M61,TRUE))*$D61+($K61="Steady Growth")*(AND(BM$6&gt;=$F61,BM$6&lt;=$H61)*((BM$6-$F61+1)/($J61*($J61+1)/2)*$D61))+($K61="custom")*CustCF!BG61</f>
        <v>0</v>
      </c>
      <c r="BN61" s="95">
        <f>($K61="Bell Curve")*(_xlfn.NORM.DIST(AND(BN$6&gt;=$F61,BN$6&lt;=$H61)*(BN$6-$F61+1),$J61/2,$M61,TRUE)-_xlfn.NORM.DIST(AND(BN$6&gt;=$F61,BN$6&lt;=$H61)*(BM$6-$F61+1),$J61/2,$M61,TRUE))/(1-2*_xlfn.NORM.DIST(0,$J61/2,$M61,TRUE))*$D61+($K61="Steady Growth")*(AND(BN$6&gt;=$F61,BN$6&lt;=$H61)*((BN$6-$F61+1)/($J61*($J61+1)/2)*$D61))+($K61="custom")*CustCF!BH61</f>
        <v>0</v>
      </c>
      <c r="BO61" s="95">
        <f>($K61="Bell Curve")*(_xlfn.NORM.DIST(AND(BO$6&gt;=$F61,BO$6&lt;=$H61)*(BO$6-$F61+1),$J61/2,$M61,TRUE)-_xlfn.NORM.DIST(AND(BO$6&gt;=$F61,BO$6&lt;=$H61)*(BN$6-$F61+1),$J61/2,$M61,TRUE))/(1-2*_xlfn.NORM.DIST(0,$J61/2,$M61,TRUE))*$D61+($K61="Steady Growth")*(AND(BO$6&gt;=$F61,BO$6&lt;=$H61)*((BO$6-$F61+1)/($J61*($J61+1)/2)*$D61))+($K61="custom")*CustCF!BI61</f>
        <v>0</v>
      </c>
      <c r="BP61" s="95">
        <f>($K61="Bell Curve")*(_xlfn.NORM.DIST(AND(BP$6&gt;=$F61,BP$6&lt;=$H61)*(BP$6-$F61+1),$J61/2,$M61,TRUE)-_xlfn.NORM.DIST(AND(BP$6&gt;=$F61,BP$6&lt;=$H61)*(BO$6-$F61+1),$J61/2,$M61,TRUE))/(1-2*_xlfn.NORM.DIST(0,$J61/2,$M61,TRUE))*$D61+($K61="Steady Growth")*(AND(BP$6&gt;=$F61,BP$6&lt;=$H61)*((BP$6-$F61+1)/($J61*($J61+1)/2)*$D61))+($K61="custom")*CustCF!BJ61</f>
        <v>0</v>
      </c>
      <c r="BQ61" s="95">
        <f>($K61="Bell Curve")*(_xlfn.NORM.DIST(AND(BQ$6&gt;=$F61,BQ$6&lt;=$H61)*(BQ$6-$F61+1),$J61/2,$M61,TRUE)-_xlfn.NORM.DIST(AND(BQ$6&gt;=$F61,BQ$6&lt;=$H61)*(BP$6-$F61+1),$J61/2,$M61,TRUE))/(1-2*_xlfn.NORM.DIST(0,$J61/2,$M61,TRUE))*$D61+($K61="Steady Growth")*(AND(BQ$6&gt;=$F61,BQ$6&lt;=$H61)*((BQ$6-$F61+1)/($J61*($J61+1)/2)*$D61))+($K61="custom")*CustCF!BK61</f>
        <v>0</v>
      </c>
      <c r="BR61" s="95">
        <f>($K61="Bell Curve")*(_xlfn.NORM.DIST(AND(BR$6&gt;=$F61,BR$6&lt;=$H61)*(BR$6-$F61+1),$J61/2,$M61,TRUE)-_xlfn.NORM.DIST(AND(BR$6&gt;=$F61,BR$6&lt;=$H61)*(BQ$6-$F61+1),$J61/2,$M61,TRUE))/(1-2*_xlfn.NORM.DIST(0,$J61/2,$M61,TRUE))*$D61+($K61="Steady Growth")*(AND(BR$6&gt;=$F61,BR$6&lt;=$H61)*((BR$6-$F61+1)/($J61*($J61+1)/2)*$D61))+($K61="custom")*CustCF!BL61</f>
        <v>0</v>
      </c>
      <c r="BS61" s="95">
        <f>($K61="Bell Curve")*(_xlfn.NORM.DIST(AND(BS$6&gt;=$F61,BS$6&lt;=$H61)*(BS$6-$F61+1),$J61/2,$M61,TRUE)-_xlfn.NORM.DIST(AND(BS$6&gt;=$F61,BS$6&lt;=$H61)*(BR$6-$F61+1),$J61/2,$M61,TRUE))/(1-2*_xlfn.NORM.DIST(0,$J61/2,$M61,TRUE))*$D61+($K61="Steady Growth")*(AND(BS$6&gt;=$F61,BS$6&lt;=$H61)*((BS$6-$F61+1)/($J61*($J61+1)/2)*$D61))+($K61="custom")*CustCF!BM61</f>
        <v>0</v>
      </c>
      <c r="BT61" s="95">
        <f>($K61="Bell Curve")*(_xlfn.NORM.DIST(AND(BT$6&gt;=$F61,BT$6&lt;=$H61)*(BT$6-$F61+1),$J61/2,$M61,TRUE)-_xlfn.NORM.DIST(AND(BT$6&gt;=$F61,BT$6&lt;=$H61)*(BS$6-$F61+1),$J61/2,$M61,TRUE))/(1-2*_xlfn.NORM.DIST(0,$J61/2,$M61,TRUE))*$D61+($K61="Steady Growth")*(AND(BT$6&gt;=$F61,BT$6&lt;=$H61)*((BT$6-$F61+1)/($J61*($J61+1)/2)*$D61))+($K61="custom")*CustCF!BN61</f>
        <v>0</v>
      </c>
      <c r="BU61" s="95">
        <f>($K61="Bell Curve")*(_xlfn.NORM.DIST(AND(BU$6&gt;=$F61,BU$6&lt;=$H61)*(BU$6-$F61+1),$J61/2,$M61,TRUE)-_xlfn.NORM.DIST(AND(BU$6&gt;=$F61,BU$6&lt;=$H61)*(BT$6-$F61+1),$J61/2,$M61,TRUE))/(1-2*_xlfn.NORM.DIST(0,$J61/2,$M61,TRUE))*$D61+($K61="Steady Growth")*(AND(BU$6&gt;=$F61,BU$6&lt;=$H61)*((BU$6-$F61+1)/($J61*($J61+1)/2)*$D61))+($K61="custom")*CustCF!BO61</f>
        <v>0</v>
      </c>
      <c r="BV61" s="95">
        <f>($K61="Bell Curve")*(_xlfn.NORM.DIST(AND(BV$6&gt;=$F61,BV$6&lt;=$H61)*(BV$6-$F61+1),$J61/2,$M61,TRUE)-_xlfn.NORM.DIST(AND(BV$6&gt;=$F61,BV$6&lt;=$H61)*(BU$6-$F61+1),$J61/2,$M61,TRUE))/(1-2*_xlfn.NORM.DIST(0,$J61/2,$M61,TRUE))*$D61+($K61="Steady Growth")*(AND(BV$6&gt;=$F61,BV$6&lt;=$H61)*((BV$6-$F61+1)/($J61*($J61+1)/2)*$D61))+($K61="custom")*CustCF!BP61</f>
        <v>0</v>
      </c>
      <c r="BW61" s="95">
        <f>($K61="Bell Curve")*(_xlfn.NORM.DIST(AND(BW$6&gt;=$F61,BW$6&lt;=$H61)*(BW$6-$F61+1),$J61/2,$M61,TRUE)-_xlfn.NORM.DIST(AND(BW$6&gt;=$F61,BW$6&lt;=$H61)*(BV$6-$F61+1),$J61/2,$M61,TRUE))/(1-2*_xlfn.NORM.DIST(0,$J61/2,$M61,TRUE))*$D61+($K61="Steady Growth")*(AND(BW$6&gt;=$F61,BW$6&lt;=$H61)*((BW$6-$F61+1)/($J61*($J61+1)/2)*$D61))+($K61="custom")*CustCF!BQ61</f>
        <v>0</v>
      </c>
      <c r="BX61" s="95">
        <f>($K61="Bell Curve")*(_xlfn.NORM.DIST(AND(BX$6&gt;=$F61,BX$6&lt;=$H61)*(BX$6-$F61+1),$J61/2,$M61,TRUE)-_xlfn.NORM.DIST(AND(BX$6&gt;=$F61,BX$6&lt;=$H61)*(BW$6-$F61+1),$J61/2,$M61,TRUE))/(1-2*_xlfn.NORM.DIST(0,$J61/2,$M61,TRUE))*$D61+($K61="Steady Growth")*(AND(BX$6&gt;=$F61,BX$6&lt;=$H61)*((BX$6-$F61+1)/($J61*($J61+1)/2)*$D61))+($K61="custom")*CustCF!BR61</f>
        <v>0</v>
      </c>
      <c r="BY61" s="95">
        <f>($K61="Bell Curve")*(_xlfn.NORM.DIST(AND(BY$6&gt;=$F61,BY$6&lt;=$H61)*(BY$6-$F61+1),$J61/2,$M61,TRUE)-_xlfn.NORM.DIST(AND(BY$6&gt;=$F61,BY$6&lt;=$H61)*(BX$6-$F61+1),$J61/2,$M61,TRUE))/(1-2*_xlfn.NORM.DIST(0,$J61/2,$M61,TRUE))*$D61+($K61="Steady Growth")*(AND(BY$6&gt;=$F61,BY$6&lt;=$H61)*((BY$6-$F61+1)/($J61*($J61+1)/2)*$D61))+($K61="custom")*CustCF!BS61</f>
        <v>0</v>
      </c>
      <c r="BZ61" s="95">
        <f>($K61="Bell Curve")*(_xlfn.NORM.DIST(AND(BZ$6&gt;=$F61,BZ$6&lt;=$H61)*(BZ$6-$F61+1),$J61/2,$M61,TRUE)-_xlfn.NORM.DIST(AND(BZ$6&gt;=$F61,BZ$6&lt;=$H61)*(BY$6-$F61+1),$J61/2,$M61,TRUE))/(1-2*_xlfn.NORM.DIST(0,$J61/2,$M61,TRUE))*$D61+($K61="Steady Growth")*(AND(BZ$6&gt;=$F61,BZ$6&lt;=$H61)*((BZ$6-$F61+1)/($J61*($J61+1)/2)*$D61))+($K61="custom")*CustCF!BT61</f>
        <v>0</v>
      </c>
      <c r="CA61" s="95">
        <f>($K61="Bell Curve")*(_xlfn.NORM.DIST(AND(CA$6&gt;=$F61,CA$6&lt;=$H61)*(CA$6-$F61+1),$J61/2,$M61,TRUE)-_xlfn.NORM.DIST(AND(CA$6&gt;=$F61,CA$6&lt;=$H61)*(BZ$6-$F61+1),$J61/2,$M61,TRUE))/(1-2*_xlfn.NORM.DIST(0,$J61/2,$M61,TRUE))*$D61+($K61="Steady Growth")*(AND(CA$6&gt;=$F61,CA$6&lt;=$H61)*((CA$6-$F61+1)/($J61*($J61+1)/2)*$D61))+($K61="custom")*CustCF!BU61</f>
        <v>0</v>
      </c>
      <c r="CB61" s="95">
        <f>($K61="Bell Curve")*(_xlfn.NORM.DIST(AND(CB$6&gt;=$F61,CB$6&lt;=$H61)*(CB$6-$F61+1),$J61/2,$M61,TRUE)-_xlfn.NORM.DIST(AND(CB$6&gt;=$F61,CB$6&lt;=$H61)*(CA$6-$F61+1),$J61/2,$M61,TRUE))/(1-2*_xlfn.NORM.DIST(0,$J61/2,$M61,TRUE))*$D61+($K61="Steady Growth")*(AND(CB$6&gt;=$F61,CB$6&lt;=$H61)*((CB$6-$F61+1)/($J61*($J61+1)/2)*$D61))+($K61="custom")*CustCF!BV61</f>
        <v>0</v>
      </c>
      <c r="CC61" s="95">
        <f>($K61="Bell Curve")*(_xlfn.NORM.DIST(AND(CC$6&gt;=$F61,CC$6&lt;=$H61)*(CC$6-$F61+1),$J61/2,$M61,TRUE)-_xlfn.NORM.DIST(AND(CC$6&gt;=$F61,CC$6&lt;=$H61)*(CB$6-$F61+1),$J61/2,$M61,TRUE))/(1-2*_xlfn.NORM.DIST(0,$J61/2,$M61,TRUE))*$D61+($K61="Steady Growth")*(AND(CC$6&gt;=$F61,CC$6&lt;=$H61)*((CC$6-$F61+1)/($J61*($J61+1)/2)*$D61))+($K61="custom")*CustCF!BW61</f>
        <v>0</v>
      </c>
      <c r="CD61" s="95">
        <f>($K61="Bell Curve")*(_xlfn.NORM.DIST(AND(CD$6&gt;=$F61,CD$6&lt;=$H61)*(CD$6-$F61+1),$J61/2,$M61,TRUE)-_xlfn.NORM.DIST(AND(CD$6&gt;=$F61,CD$6&lt;=$H61)*(CC$6-$F61+1),$J61/2,$M61,TRUE))/(1-2*_xlfn.NORM.DIST(0,$J61/2,$M61,TRUE))*$D61+($K61="Steady Growth")*(AND(CD$6&gt;=$F61,CD$6&lt;=$H61)*((CD$6-$F61+1)/($J61*($J61+1)/2)*$D61))+($K61="custom")*CustCF!BX61</f>
        <v>0</v>
      </c>
      <c r="CE61" s="95">
        <f>($K61="Bell Curve")*(_xlfn.NORM.DIST(AND(CE$6&gt;=$F61,CE$6&lt;=$H61)*(CE$6-$F61+1),$J61/2,$M61,TRUE)-_xlfn.NORM.DIST(AND(CE$6&gt;=$F61,CE$6&lt;=$H61)*(CD$6-$F61+1),$J61/2,$M61,TRUE))/(1-2*_xlfn.NORM.DIST(0,$J61/2,$M61,TRUE))*$D61+($K61="Steady Growth")*(AND(CE$6&gt;=$F61,CE$6&lt;=$H61)*((CE$6-$F61+1)/($J61*($J61+1)/2)*$D61))+($K61="custom")*CustCF!BY61</f>
        <v>0</v>
      </c>
      <c r="CF61" s="95">
        <f>($K61="Bell Curve")*(_xlfn.NORM.DIST(AND(CF$6&gt;=$F61,CF$6&lt;=$H61)*(CF$6-$F61+1),$J61/2,$M61,TRUE)-_xlfn.NORM.DIST(AND(CF$6&gt;=$F61,CF$6&lt;=$H61)*(CE$6-$F61+1),$J61/2,$M61,TRUE))/(1-2*_xlfn.NORM.DIST(0,$J61/2,$M61,TRUE))*$D61+($K61="Steady Growth")*(AND(CF$6&gt;=$F61,CF$6&lt;=$H61)*((CF$6-$F61+1)/($J61*($J61+1)/2)*$D61))+($K61="custom")*CustCF!BZ61</f>
        <v>0</v>
      </c>
      <c r="CG61" s="95">
        <f>($K61="Bell Curve")*(_xlfn.NORM.DIST(AND(CG$6&gt;=$F61,CG$6&lt;=$H61)*(CG$6-$F61+1),$J61/2,$M61,TRUE)-_xlfn.NORM.DIST(AND(CG$6&gt;=$F61,CG$6&lt;=$H61)*(CF$6-$F61+1),$J61/2,$M61,TRUE))/(1-2*_xlfn.NORM.DIST(0,$J61/2,$M61,TRUE))*$D61+($K61="Steady Growth")*(AND(CG$6&gt;=$F61,CG$6&lt;=$H61)*((CG$6-$F61+1)/($J61*($J61+1)/2)*$D61))+($K61="custom")*CustCF!CA61</f>
        <v>0</v>
      </c>
      <c r="CH61" s="95">
        <f>($K61="Bell Curve")*(_xlfn.NORM.DIST(AND(CH$6&gt;=$F61,CH$6&lt;=$H61)*(CH$6-$F61+1),$J61/2,$M61,TRUE)-_xlfn.NORM.DIST(AND(CH$6&gt;=$F61,CH$6&lt;=$H61)*(CG$6-$F61+1),$J61/2,$M61,TRUE))/(1-2*_xlfn.NORM.DIST(0,$J61/2,$M61,TRUE))*$D61+($K61="Steady Growth")*(AND(CH$6&gt;=$F61,CH$6&lt;=$H61)*((CH$6-$F61+1)/($J61*($J61+1)/2)*$D61))+($K61="custom")*CustCF!CB61</f>
        <v>0</v>
      </c>
      <c r="CI61" s="95">
        <f>($K61="Bell Curve")*(_xlfn.NORM.DIST(AND(CI$6&gt;=$F61,CI$6&lt;=$H61)*(CI$6-$F61+1),$J61/2,$M61,TRUE)-_xlfn.NORM.DIST(AND(CI$6&gt;=$F61,CI$6&lt;=$H61)*(CH$6-$F61+1),$J61/2,$M61,TRUE))/(1-2*_xlfn.NORM.DIST(0,$J61/2,$M61,TRUE))*$D61+($K61="Steady Growth")*(AND(CI$6&gt;=$F61,CI$6&lt;=$H61)*((CI$6-$F61+1)/($J61*($J61+1)/2)*$D61))+($K61="custom")*CustCF!CC61</f>
        <v>0</v>
      </c>
      <c r="CJ61" s="95">
        <f>($K61="Bell Curve")*(_xlfn.NORM.DIST(AND(CJ$6&gt;=$F61,CJ$6&lt;=$H61)*(CJ$6-$F61+1),$J61/2,$M61,TRUE)-_xlfn.NORM.DIST(AND(CJ$6&gt;=$F61,CJ$6&lt;=$H61)*(CI$6-$F61+1),$J61/2,$M61,TRUE))/(1-2*_xlfn.NORM.DIST(0,$J61/2,$M61,TRUE))*$D61+($K61="Steady Growth")*(AND(CJ$6&gt;=$F61,CJ$6&lt;=$H61)*((CJ$6-$F61+1)/($J61*($J61+1)/2)*$D61))+($K61="custom")*CustCF!CD61</f>
        <v>0</v>
      </c>
      <c r="CK61" s="95">
        <f>($K61="Bell Curve")*(_xlfn.NORM.DIST(AND(CK$6&gt;=$F61,CK$6&lt;=$H61)*(CK$6-$F61+1),$J61/2,$M61,TRUE)-_xlfn.NORM.DIST(AND(CK$6&gt;=$F61,CK$6&lt;=$H61)*(CJ$6-$F61+1),$J61/2,$M61,TRUE))/(1-2*_xlfn.NORM.DIST(0,$J61/2,$M61,TRUE))*$D61+($K61="Steady Growth")*(AND(CK$6&gt;=$F61,CK$6&lt;=$H61)*((CK$6-$F61+1)/($J61*($J61+1)/2)*$D61))+($K61="custom")*CustCF!CE61</f>
        <v>0</v>
      </c>
      <c r="CL61" s="95">
        <f>($K61="Bell Curve")*(_xlfn.NORM.DIST(AND(CL$6&gt;=$F61,CL$6&lt;=$H61)*(CL$6-$F61+1),$J61/2,$M61,TRUE)-_xlfn.NORM.DIST(AND(CL$6&gt;=$F61,CL$6&lt;=$H61)*(CK$6-$F61+1),$J61/2,$M61,TRUE))/(1-2*_xlfn.NORM.DIST(0,$J61/2,$M61,TRUE))*$D61+($K61="Steady Growth")*(AND(CL$6&gt;=$F61,CL$6&lt;=$H61)*((CL$6-$F61+1)/($J61*($J61+1)/2)*$D61))+($K61="custom")*CustCF!CF61</f>
        <v>0</v>
      </c>
      <c r="CM61" s="95">
        <f>($K61="Bell Curve")*(_xlfn.NORM.DIST(AND(CM$6&gt;=$F61,CM$6&lt;=$H61)*(CM$6-$F61+1),$J61/2,$M61,TRUE)-_xlfn.NORM.DIST(AND(CM$6&gt;=$F61,CM$6&lt;=$H61)*(CL$6-$F61+1),$J61/2,$M61,TRUE))/(1-2*_xlfn.NORM.DIST(0,$J61/2,$M61,TRUE))*$D61+($K61="Steady Growth")*(AND(CM$6&gt;=$F61,CM$6&lt;=$H61)*((CM$6-$F61+1)/($J61*($J61+1)/2)*$D61))+($K61="custom")*CustCF!CG61</f>
        <v>0</v>
      </c>
      <c r="CN61" s="95">
        <f>($K61="Bell Curve")*(_xlfn.NORM.DIST(AND(CN$6&gt;=$F61,CN$6&lt;=$H61)*(CN$6-$F61+1),$J61/2,$M61,TRUE)-_xlfn.NORM.DIST(AND(CN$6&gt;=$F61,CN$6&lt;=$H61)*(CM$6-$F61+1),$J61/2,$M61,TRUE))/(1-2*_xlfn.NORM.DIST(0,$J61/2,$M61,TRUE))*$D61+($K61="Steady Growth")*(AND(CN$6&gt;=$F61,CN$6&lt;=$H61)*((CN$6-$F61+1)/($J61*($J61+1)/2)*$D61))+($K61="custom")*CustCF!CH61</f>
        <v>0</v>
      </c>
      <c r="CO61" s="95">
        <f>($K61="Bell Curve")*(_xlfn.NORM.DIST(AND(CO$6&gt;=$F61,CO$6&lt;=$H61)*(CO$6-$F61+1),$J61/2,$M61,TRUE)-_xlfn.NORM.DIST(AND(CO$6&gt;=$F61,CO$6&lt;=$H61)*(CN$6-$F61+1),$J61/2,$M61,TRUE))/(1-2*_xlfn.NORM.DIST(0,$J61/2,$M61,TRUE))*$D61+($K61="Steady Growth")*(AND(CO$6&gt;=$F61,CO$6&lt;=$H61)*((CO$6-$F61+1)/($J61*($J61+1)/2)*$D61))+($K61="custom")*CustCF!CI61</f>
        <v>0</v>
      </c>
      <c r="CP61" s="95">
        <f>($K61="Bell Curve")*(_xlfn.NORM.DIST(AND(CP$6&gt;=$F61,CP$6&lt;=$H61)*(CP$6-$F61+1),$J61/2,$M61,TRUE)-_xlfn.NORM.DIST(AND(CP$6&gt;=$F61,CP$6&lt;=$H61)*(CO$6-$F61+1),$J61/2,$M61,TRUE))/(1-2*_xlfn.NORM.DIST(0,$J61/2,$M61,TRUE))*$D61+($K61="Steady Growth")*(AND(CP$6&gt;=$F61,CP$6&lt;=$H61)*((CP$6-$F61+1)/($J61*($J61+1)/2)*$D61))+($K61="custom")*CustCF!CJ61</f>
        <v>0</v>
      </c>
      <c r="CQ61" s="95">
        <f>($K61="Bell Curve")*(_xlfn.NORM.DIST(AND(CQ$6&gt;=$F61,CQ$6&lt;=$H61)*(CQ$6-$F61+1),$J61/2,$M61,TRUE)-_xlfn.NORM.DIST(AND(CQ$6&gt;=$F61,CQ$6&lt;=$H61)*(CP$6-$F61+1),$J61/2,$M61,TRUE))/(1-2*_xlfn.NORM.DIST(0,$J61/2,$M61,TRUE))*$D61+($K61="Steady Growth")*(AND(CQ$6&gt;=$F61,CQ$6&lt;=$H61)*((CQ$6-$F61+1)/($J61*($J61+1)/2)*$D61))+($K61="custom")*CustCF!CK61</f>
        <v>0</v>
      </c>
      <c r="CR61" s="95">
        <f>($K61="Bell Curve")*(_xlfn.NORM.DIST(AND(CR$6&gt;=$F61,CR$6&lt;=$H61)*(CR$6-$F61+1),$J61/2,$M61,TRUE)-_xlfn.NORM.DIST(AND(CR$6&gt;=$F61,CR$6&lt;=$H61)*(CQ$6-$F61+1),$J61/2,$M61,TRUE))/(1-2*_xlfn.NORM.DIST(0,$J61/2,$M61,TRUE))*$D61+($K61="Steady Growth")*(AND(CR$6&gt;=$F61,CR$6&lt;=$H61)*((CR$6-$F61+1)/($J61*($J61+1)/2)*$D61))+($K61="custom")*CustCF!CL61</f>
        <v>0</v>
      </c>
      <c r="CS61" s="95">
        <f>($K61="Bell Curve")*(_xlfn.NORM.DIST(AND(CS$6&gt;=$F61,CS$6&lt;=$H61)*(CS$6-$F61+1),$J61/2,$M61,TRUE)-_xlfn.NORM.DIST(AND(CS$6&gt;=$F61,CS$6&lt;=$H61)*(CR$6-$F61+1),$J61/2,$M61,TRUE))/(1-2*_xlfn.NORM.DIST(0,$J61/2,$M61,TRUE))*$D61+($K61="Steady Growth")*(AND(CS$6&gt;=$F61,CS$6&lt;=$H61)*((CS$6-$F61+1)/($J61*($J61+1)/2)*$D61))+($K61="custom")*CustCF!CM61</f>
        <v>0</v>
      </c>
      <c r="CT61" s="95">
        <f>($K61="Bell Curve")*(_xlfn.NORM.DIST(AND(CT$6&gt;=$F61,CT$6&lt;=$H61)*(CT$6-$F61+1),$J61/2,$M61,TRUE)-_xlfn.NORM.DIST(AND(CT$6&gt;=$F61,CT$6&lt;=$H61)*(CS$6-$F61+1),$J61/2,$M61,TRUE))/(1-2*_xlfn.NORM.DIST(0,$J61/2,$M61,TRUE))*$D61+($K61="Steady Growth")*(AND(CT$6&gt;=$F61,CT$6&lt;=$H61)*((CT$6-$F61+1)/($J61*($J61+1)/2)*$D61))+($K61="custom")*CustCF!CN61</f>
        <v>0</v>
      </c>
      <c r="CU61" s="95">
        <f>($K61="Bell Curve")*(_xlfn.NORM.DIST(AND(CU$6&gt;=$F61,CU$6&lt;=$H61)*(CU$6-$F61+1),$J61/2,$M61,TRUE)-_xlfn.NORM.DIST(AND(CU$6&gt;=$F61,CU$6&lt;=$H61)*(CT$6-$F61+1),$J61/2,$M61,TRUE))/(1-2*_xlfn.NORM.DIST(0,$J61/2,$M61,TRUE))*$D61+($K61="Steady Growth")*(AND(CU$6&gt;=$F61,CU$6&lt;=$H61)*((CU$6-$F61+1)/($J61*($J61+1)/2)*$D61))+($K61="custom")*CustCF!CO61</f>
        <v>0</v>
      </c>
      <c r="CV61" s="95">
        <f>($K61="Bell Curve")*(_xlfn.NORM.DIST(AND(CV$6&gt;=$F61,CV$6&lt;=$H61)*(CV$6-$F61+1),$J61/2,$M61,TRUE)-_xlfn.NORM.DIST(AND(CV$6&gt;=$F61,CV$6&lt;=$H61)*(CU$6-$F61+1),$J61/2,$M61,TRUE))/(1-2*_xlfn.NORM.DIST(0,$J61/2,$M61,TRUE))*$D61+($K61="Steady Growth")*(AND(CV$6&gt;=$F61,CV$6&lt;=$H61)*((CV$6-$F61+1)/($J61*($J61+1)/2)*$D61))+($K61="custom")*CustCF!CP61</f>
        <v>0</v>
      </c>
      <c r="CW61" s="95">
        <f>($K61="Bell Curve")*(_xlfn.NORM.DIST(AND(CW$6&gt;=$F61,CW$6&lt;=$H61)*(CW$6-$F61+1),$J61/2,$M61,TRUE)-_xlfn.NORM.DIST(AND(CW$6&gt;=$F61,CW$6&lt;=$H61)*(CV$6-$F61+1),$J61/2,$M61,TRUE))/(1-2*_xlfn.NORM.DIST(0,$J61/2,$M61,TRUE))*$D61+($K61="Steady Growth")*(AND(CW$6&gt;=$F61,CW$6&lt;=$H61)*((CW$6-$F61+1)/($J61*($J61+1)/2)*$D61))+($K61="custom")*CustCF!CQ61</f>
        <v>0</v>
      </c>
      <c r="CX61" s="95">
        <f>($K61="Bell Curve")*(_xlfn.NORM.DIST(AND(CX$6&gt;=$F61,CX$6&lt;=$H61)*(CX$6-$F61+1),$J61/2,$M61,TRUE)-_xlfn.NORM.DIST(AND(CX$6&gt;=$F61,CX$6&lt;=$H61)*(CW$6-$F61+1),$J61/2,$M61,TRUE))/(1-2*_xlfn.NORM.DIST(0,$J61/2,$M61,TRUE))*$D61+($K61="Steady Growth")*(AND(CX$6&gt;=$F61,CX$6&lt;=$H61)*((CX$6-$F61+1)/($J61*($J61+1)/2)*$D61))+($K61="custom")*CustCF!CR61</f>
        <v>0</v>
      </c>
      <c r="CY61" s="95">
        <f>($K61="Bell Curve")*(_xlfn.NORM.DIST(AND(CY$6&gt;=$F61,CY$6&lt;=$H61)*(CY$6-$F61+1),$J61/2,$M61,TRUE)-_xlfn.NORM.DIST(AND(CY$6&gt;=$F61,CY$6&lt;=$H61)*(CX$6-$F61+1),$J61/2,$M61,TRUE))/(1-2*_xlfn.NORM.DIST(0,$J61/2,$M61,TRUE))*$D61+($K61="Steady Growth")*(AND(CY$6&gt;=$F61,CY$6&lt;=$H61)*((CY$6-$F61+1)/($J61*($J61+1)/2)*$D61))+($K61="custom")*CustCF!CS61</f>
        <v>0</v>
      </c>
      <c r="CZ61" s="95">
        <f>($K61="Bell Curve")*(_xlfn.NORM.DIST(AND(CZ$6&gt;=$F61,CZ$6&lt;=$H61)*(CZ$6-$F61+1),$J61/2,$M61,TRUE)-_xlfn.NORM.DIST(AND(CZ$6&gt;=$F61,CZ$6&lt;=$H61)*(CY$6-$F61+1),$J61/2,$M61,TRUE))/(1-2*_xlfn.NORM.DIST(0,$J61/2,$M61,TRUE))*$D61+($K61="Steady Growth")*(AND(CZ$6&gt;=$F61,CZ$6&lt;=$H61)*((CZ$6-$F61+1)/($J61*($J61+1)/2)*$D61))+($K61="custom")*CustCF!CT61</f>
        <v>0</v>
      </c>
      <c r="DA61" s="95">
        <f>($K61="Bell Curve")*(_xlfn.NORM.DIST(AND(DA$6&gt;=$F61,DA$6&lt;=$H61)*(DA$6-$F61+1),$J61/2,$M61,TRUE)-_xlfn.NORM.DIST(AND(DA$6&gt;=$F61,DA$6&lt;=$H61)*(CZ$6-$F61+1),$J61/2,$M61,TRUE))/(1-2*_xlfn.NORM.DIST(0,$J61/2,$M61,TRUE))*$D61+($K61="Steady Growth")*(AND(DA$6&gt;=$F61,DA$6&lt;=$H61)*((DA$6-$F61+1)/($J61*($J61+1)/2)*$D61))+($K61="custom")*CustCF!CU61</f>
        <v>0</v>
      </c>
      <c r="DB61" s="95">
        <f>($K61="Bell Curve")*(_xlfn.NORM.DIST(AND(DB$6&gt;=$F61,DB$6&lt;=$H61)*(DB$6-$F61+1),$J61/2,$M61,TRUE)-_xlfn.NORM.DIST(AND(DB$6&gt;=$F61,DB$6&lt;=$H61)*(DA$6-$F61+1),$J61/2,$M61,TRUE))/(1-2*_xlfn.NORM.DIST(0,$J61/2,$M61,TRUE))*$D61+($K61="Steady Growth")*(AND(DB$6&gt;=$F61,DB$6&lt;=$H61)*((DB$6-$F61+1)/($J61*($J61+1)/2)*$D61))+($K61="custom")*CustCF!CV61</f>
        <v>0</v>
      </c>
      <c r="DC61" s="95">
        <f>($K61="Bell Curve")*(_xlfn.NORM.DIST(AND(DC$6&gt;=$F61,DC$6&lt;=$H61)*(DC$6-$F61+1),$J61/2,$M61,TRUE)-_xlfn.NORM.DIST(AND(DC$6&gt;=$F61,DC$6&lt;=$H61)*(DB$6-$F61+1),$J61/2,$M61,TRUE))/(1-2*_xlfn.NORM.DIST(0,$J61/2,$M61,TRUE))*$D61+($K61="Steady Growth")*(AND(DC$6&gt;=$F61,DC$6&lt;=$H61)*((DC$6-$F61+1)/($J61*($J61+1)/2)*$D61))+($K61="custom")*CustCF!CW61</f>
        <v>0</v>
      </c>
      <c r="DD61" s="95">
        <f>($K61="Bell Curve")*(_xlfn.NORM.DIST(AND(DD$6&gt;=$F61,DD$6&lt;=$H61)*(DD$6-$F61+1),$J61/2,$M61,TRUE)-_xlfn.NORM.DIST(AND(DD$6&gt;=$F61,DD$6&lt;=$H61)*(DC$6-$F61+1),$J61/2,$M61,TRUE))/(1-2*_xlfn.NORM.DIST(0,$J61/2,$M61,TRUE))*$D61+($K61="Steady Growth")*(AND(DD$6&gt;=$F61,DD$6&lt;=$H61)*((DD$6-$F61+1)/($J61*($J61+1)/2)*$D61))+($K61="custom")*CustCF!CX61</f>
        <v>0</v>
      </c>
      <c r="DE61" s="95">
        <f>($K61="Bell Curve")*(_xlfn.NORM.DIST(AND(DE$6&gt;=$F61,DE$6&lt;=$H61)*(DE$6-$F61+1),$J61/2,$M61,TRUE)-_xlfn.NORM.DIST(AND(DE$6&gt;=$F61,DE$6&lt;=$H61)*(DD$6-$F61+1),$J61/2,$M61,TRUE))/(1-2*_xlfn.NORM.DIST(0,$J61/2,$M61,TRUE))*$D61+($K61="Steady Growth")*(AND(DE$6&gt;=$F61,DE$6&lt;=$H61)*((DE$6-$F61+1)/($J61*($J61+1)/2)*$D61))+($K61="custom")*CustCF!CY61</f>
        <v>0</v>
      </c>
      <c r="DF61" s="95">
        <f>($K61="Bell Curve")*(_xlfn.NORM.DIST(AND(DF$6&gt;=$F61,DF$6&lt;=$H61)*(DF$6-$F61+1),$J61/2,$M61,TRUE)-_xlfn.NORM.DIST(AND(DF$6&gt;=$F61,DF$6&lt;=$H61)*(DE$6-$F61+1),$J61/2,$M61,TRUE))/(1-2*_xlfn.NORM.DIST(0,$J61/2,$M61,TRUE))*$D61+($K61="Steady Growth")*(AND(DF$6&gt;=$F61,DF$6&lt;=$H61)*((DF$6-$F61+1)/($J61*($J61+1)/2)*$D61))+($K61="custom")*CustCF!CZ61</f>
        <v>0</v>
      </c>
      <c r="DG61" s="95">
        <f>($K61="Bell Curve")*(_xlfn.NORM.DIST(AND(DG$6&gt;=$F61,DG$6&lt;=$H61)*(DG$6-$F61+1),$J61/2,$M61,TRUE)-_xlfn.NORM.DIST(AND(DG$6&gt;=$F61,DG$6&lt;=$H61)*(DF$6-$F61+1),$J61/2,$M61,TRUE))/(1-2*_xlfn.NORM.DIST(0,$J61/2,$M61,TRUE))*$D61+($K61="Steady Growth")*(AND(DG$6&gt;=$F61,DG$6&lt;=$H61)*((DG$6-$F61+1)/($J61*($J61+1)/2)*$D61))+($K61="custom")*CustCF!DA61</f>
        <v>0</v>
      </c>
      <c r="DH61" s="95">
        <f>($K61="Bell Curve")*(_xlfn.NORM.DIST(AND(DH$6&gt;=$F61,DH$6&lt;=$H61)*(DH$6-$F61+1),$J61/2,$M61,TRUE)-_xlfn.NORM.DIST(AND(DH$6&gt;=$F61,DH$6&lt;=$H61)*(DG$6-$F61+1),$J61/2,$M61,TRUE))/(1-2*_xlfn.NORM.DIST(0,$J61/2,$M61,TRUE))*$D61+($K61="Steady Growth")*(AND(DH$6&gt;=$F61,DH$6&lt;=$H61)*((DH$6-$F61+1)/($J61*($J61+1)/2)*$D61))+($K61="custom")*CustCF!DB61</f>
        <v>0</v>
      </c>
      <c r="DI61" s="95">
        <f>($K61="Bell Curve")*(_xlfn.NORM.DIST(AND(DI$6&gt;=$F61,DI$6&lt;=$H61)*(DI$6-$F61+1),$J61/2,$M61,TRUE)-_xlfn.NORM.DIST(AND(DI$6&gt;=$F61,DI$6&lt;=$H61)*(DH$6-$F61+1),$J61/2,$M61,TRUE))/(1-2*_xlfn.NORM.DIST(0,$J61/2,$M61,TRUE))*$D61+($K61="Steady Growth")*(AND(DI$6&gt;=$F61,DI$6&lt;=$H61)*((DI$6-$F61+1)/($J61*($J61+1)/2)*$D61))+($K61="custom")*CustCF!DC61</f>
        <v>0</v>
      </c>
      <c r="DJ61" s="95">
        <f>($K61="Bell Curve")*(_xlfn.NORM.DIST(AND(DJ$6&gt;=$F61,DJ$6&lt;=$H61)*(DJ$6-$F61+1),$J61/2,$M61,TRUE)-_xlfn.NORM.DIST(AND(DJ$6&gt;=$F61,DJ$6&lt;=$H61)*(DI$6-$F61+1),$J61/2,$M61,TRUE))/(1-2*_xlfn.NORM.DIST(0,$J61/2,$M61,TRUE))*$D61+($K61="Steady Growth")*(AND(DJ$6&gt;=$F61,DJ$6&lt;=$H61)*((DJ$6-$F61+1)/($J61*($J61+1)/2)*$D61))+($K61="custom")*CustCF!DD61</f>
        <v>0</v>
      </c>
      <c r="DK61" s="95">
        <f>($K61="Bell Curve")*(_xlfn.NORM.DIST(AND(DK$6&gt;=$F61,DK$6&lt;=$H61)*(DK$6-$F61+1),$J61/2,$M61,TRUE)-_xlfn.NORM.DIST(AND(DK$6&gt;=$F61,DK$6&lt;=$H61)*(DJ$6-$F61+1),$J61/2,$M61,TRUE))/(1-2*_xlfn.NORM.DIST(0,$J61/2,$M61,TRUE))*$D61+($K61="Steady Growth")*(AND(DK$6&gt;=$F61,DK$6&lt;=$H61)*((DK$6-$F61+1)/($J61*($J61+1)/2)*$D61))+($K61="custom")*CustCF!DE61</f>
        <v>0</v>
      </c>
      <c r="DL61" s="95">
        <f>($K61="Bell Curve")*(_xlfn.NORM.DIST(AND(DL$6&gt;=$F61,DL$6&lt;=$H61)*(DL$6-$F61+1),$J61/2,$M61,TRUE)-_xlfn.NORM.DIST(AND(DL$6&gt;=$F61,DL$6&lt;=$H61)*(DK$6-$F61+1),$J61/2,$M61,TRUE))/(1-2*_xlfn.NORM.DIST(0,$J61/2,$M61,TRUE))*$D61+($K61="Steady Growth")*(AND(DL$6&gt;=$F61,DL$6&lt;=$H61)*((DL$6-$F61+1)/($J61*($J61+1)/2)*$D61))+($K61="custom")*CustCF!DF61</f>
        <v>0</v>
      </c>
      <c r="DM61" s="95">
        <f>($K61="Bell Curve")*(_xlfn.NORM.DIST(AND(DM$6&gt;=$F61,DM$6&lt;=$H61)*(DM$6-$F61+1),$J61/2,$M61,TRUE)-_xlfn.NORM.DIST(AND(DM$6&gt;=$F61,DM$6&lt;=$H61)*(DL$6-$F61+1),$J61/2,$M61,TRUE))/(1-2*_xlfn.NORM.DIST(0,$J61/2,$M61,TRUE))*$D61+($K61="Steady Growth")*(AND(DM$6&gt;=$F61,DM$6&lt;=$H61)*((DM$6-$F61+1)/($J61*($J61+1)/2)*$D61))+($K61="custom")*CustCF!DG61</f>
        <v>0</v>
      </c>
      <c r="DN61" s="95">
        <f>($K61="Bell Curve")*(_xlfn.NORM.DIST(AND(DN$6&gt;=$F61,DN$6&lt;=$H61)*(DN$6-$F61+1),$J61/2,$M61,TRUE)-_xlfn.NORM.DIST(AND(DN$6&gt;=$F61,DN$6&lt;=$H61)*(DM$6-$F61+1),$J61/2,$M61,TRUE))/(1-2*_xlfn.NORM.DIST(0,$J61/2,$M61,TRUE))*$D61+($K61="Steady Growth")*(AND(DN$6&gt;=$F61,DN$6&lt;=$H61)*((DN$6-$F61+1)/($J61*($J61+1)/2)*$D61))+($K61="custom")*CustCF!DH61</f>
        <v>0</v>
      </c>
      <c r="DO61" s="95">
        <f>($K61="Bell Curve")*(_xlfn.NORM.DIST(AND(DO$6&gt;=$F61,DO$6&lt;=$H61)*(DO$6-$F61+1),$J61/2,$M61,TRUE)-_xlfn.NORM.DIST(AND(DO$6&gt;=$F61,DO$6&lt;=$H61)*(DN$6-$F61+1),$J61/2,$M61,TRUE))/(1-2*_xlfn.NORM.DIST(0,$J61/2,$M61,TRUE))*$D61+($K61="Steady Growth")*(AND(DO$6&gt;=$F61,DO$6&lt;=$H61)*((DO$6-$F61+1)/($J61*($J61+1)/2)*$D61))+($K61="custom")*CustCF!DI61</f>
        <v>0</v>
      </c>
      <c r="DP61" s="95">
        <f>($K61="Bell Curve")*(_xlfn.NORM.DIST(AND(DP$6&gt;=$F61,DP$6&lt;=$H61)*(DP$6-$F61+1),$J61/2,$M61,TRUE)-_xlfn.NORM.DIST(AND(DP$6&gt;=$F61,DP$6&lt;=$H61)*(DO$6-$F61+1),$J61/2,$M61,TRUE))/(1-2*_xlfn.NORM.DIST(0,$J61/2,$M61,TRUE))*$D61+($K61="Steady Growth")*(AND(DP$6&gt;=$F61,DP$6&lt;=$H61)*((DP$6-$F61+1)/($J61*($J61+1)/2)*$D61))+($K61="custom")*CustCF!DJ61</f>
        <v>0</v>
      </c>
      <c r="DQ61" s="95">
        <f>($K61="Bell Curve")*(_xlfn.NORM.DIST(AND(DQ$6&gt;=$F61,DQ$6&lt;=$H61)*(DQ$6-$F61+1),$J61/2,$M61,TRUE)-_xlfn.NORM.DIST(AND(DQ$6&gt;=$F61,DQ$6&lt;=$H61)*(DP$6-$F61+1),$J61/2,$M61,TRUE))/(1-2*_xlfn.NORM.DIST(0,$J61/2,$M61,TRUE))*$D61+($K61="Steady Growth")*(AND(DQ$6&gt;=$F61,DQ$6&lt;=$H61)*((DQ$6-$F61+1)/($J61*($J61+1)/2)*$D61))+($K61="custom")*CustCF!DK61</f>
        <v>0</v>
      </c>
      <c r="DR61" s="95">
        <f>($K61="Bell Curve")*(_xlfn.NORM.DIST(AND(DR$6&gt;=$F61,DR$6&lt;=$H61)*(DR$6-$F61+1),$J61/2,$M61,TRUE)-_xlfn.NORM.DIST(AND(DR$6&gt;=$F61,DR$6&lt;=$H61)*(DQ$6-$F61+1),$J61/2,$M61,TRUE))/(1-2*_xlfn.NORM.DIST(0,$J61/2,$M61,TRUE))*$D61+($K61="Steady Growth")*(AND(DR$6&gt;=$F61,DR$6&lt;=$H61)*((DR$6-$F61+1)/($J61*($J61+1)/2)*$D61))+($K61="custom")*CustCF!DL61</f>
        <v>0</v>
      </c>
      <c r="DS61" s="95">
        <f>($K61="Bell Curve")*(_xlfn.NORM.DIST(AND(DS$6&gt;=$F61,DS$6&lt;=$H61)*(DS$6-$F61+1),$J61/2,$M61,TRUE)-_xlfn.NORM.DIST(AND(DS$6&gt;=$F61,DS$6&lt;=$H61)*(DR$6-$F61+1),$J61/2,$M61,TRUE))/(1-2*_xlfn.NORM.DIST(0,$J61/2,$M61,TRUE))*$D61+($K61="Steady Growth")*(AND(DS$6&gt;=$F61,DS$6&lt;=$H61)*((DS$6-$F61+1)/($J61*($J61+1)/2)*$D61))+($K61="custom")*CustCF!DM61</f>
        <v>0</v>
      </c>
      <c r="DT61" s="95">
        <f>($K61="Bell Curve")*(_xlfn.NORM.DIST(AND(DT$6&gt;=$F61,DT$6&lt;=$H61)*(DT$6-$F61+1),$J61/2,$M61,TRUE)-_xlfn.NORM.DIST(AND(DT$6&gt;=$F61,DT$6&lt;=$H61)*(DS$6-$F61+1),$J61/2,$M61,TRUE))/(1-2*_xlfn.NORM.DIST(0,$J61/2,$M61,TRUE))*$D61+($K61="Steady Growth")*(AND(DT$6&gt;=$F61,DT$6&lt;=$H61)*((DT$6-$F61+1)/($J61*($J61+1)/2)*$D61))+($K61="custom")*CustCF!DN61</f>
        <v>0</v>
      </c>
      <c r="DU61" s="95">
        <f>($K61="Bell Curve")*(_xlfn.NORM.DIST(AND(DU$6&gt;=$F61,DU$6&lt;=$H61)*(DU$6-$F61+1),$J61/2,$M61,TRUE)-_xlfn.NORM.DIST(AND(DU$6&gt;=$F61,DU$6&lt;=$H61)*(DT$6-$F61+1),$J61/2,$M61,TRUE))/(1-2*_xlfn.NORM.DIST(0,$J61/2,$M61,TRUE))*$D61+($K61="Steady Growth")*(AND(DU$6&gt;=$F61,DU$6&lt;=$H61)*((DU$6-$F61+1)/($J61*($J61+1)/2)*$D61))+($K61="custom")*CustCF!DO61</f>
        <v>0</v>
      </c>
      <c r="DV61" s="95">
        <f>($K61="Bell Curve")*(_xlfn.NORM.DIST(AND(DV$6&gt;=$F61,DV$6&lt;=$H61)*(DV$6-$F61+1),$J61/2,$M61,TRUE)-_xlfn.NORM.DIST(AND(DV$6&gt;=$F61,DV$6&lt;=$H61)*(DU$6-$F61+1),$J61/2,$M61,TRUE))/(1-2*_xlfn.NORM.DIST(0,$J61/2,$M61,TRUE))*$D61+($K61="Steady Growth")*(AND(DV$6&gt;=$F61,DV$6&lt;=$H61)*((DV$6-$F61+1)/($J61*($J61+1)/2)*$D61))+($K61="custom")*CustCF!DP61</f>
        <v>0</v>
      </c>
      <c r="DW61" s="95">
        <f>($K61="Bell Curve")*(_xlfn.NORM.DIST(AND(DW$6&gt;=$F61,DW$6&lt;=$H61)*(DW$6-$F61+1),$J61/2,$M61,TRUE)-_xlfn.NORM.DIST(AND(DW$6&gt;=$F61,DW$6&lt;=$H61)*(DV$6-$F61+1),$J61/2,$M61,TRUE))/(1-2*_xlfn.NORM.DIST(0,$J61/2,$M61,TRUE))*$D61+($K61="Steady Growth")*(AND(DW$6&gt;=$F61,DW$6&lt;=$H61)*((DW$6-$F61+1)/($J61*($J61+1)/2)*$D61))+($K61="custom")*CustCF!DQ61</f>
        <v>0</v>
      </c>
      <c r="DX61" s="95">
        <f>($K61="Bell Curve")*(_xlfn.NORM.DIST(AND(DX$6&gt;=$F61,DX$6&lt;=$H61)*(DX$6-$F61+1),$J61/2,$M61,TRUE)-_xlfn.NORM.DIST(AND(DX$6&gt;=$F61,DX$6&lt;=$H61)*(DW$6-$F61+1),$J61/2,$M61,TRUE))/(1-2*_xlfn.NORM.DIST(0,$J61/2,$M61,TRUE))*$D61+($K61="Steady Growth")*(AND(DX$6&gt;=$F61,DX$6&lt;=$H61)*((DX$6-$F61+1)/($J61*($J61+1)/2)*$D61))+($K61="custom")*CustCF!DR61</f>
        <v>0</v>
      </c>
      <c r="DY61" s="95">
        <f>($K61="Bell Curve")*(_xlfn.NORM.DIST(AND(DY$6&gt;=$F61,DY$6&lt;=$H61)*(DY$6-$F61+1),$J61/2,$M61,TRUE)-_xlfn.NORM.DIST(AND(DY$6&gt;=$F61,DY$6&lt;=$H61)*(DX$6-$F61+1),$J61/2,$M61,TRUE))/(1-2*_xlfn.NORM.DIST(0,$J61/2,$M61,TRUE))*$D61+($K61="Steady Growth")*(AND(DY$6&gt;=$F61,DY$6&lt;=$H61)*((DY$6-$F61+1)/($J61*($J61+1)/2)*$D61))+($K61="custom")*CustCF!DS61</f>
        <v>0</v>
      </c>
      <c r="DZ61" s="95">
        <f>($K61="Bell Curve")*(_xlfn.NORM.DIST(AND(DZ$6&gt;=$F61,DZ$6&lt;=$H61)*(DZ$6-$F61+1),$J61/2,$M61,TRUE)-_xlfn.NORM.DIST(AND(DZ$6&gt;=$F61,DZ$6&lt;=$H61)*(DY$6-$F61+1),$J61/2,$M61,TRUE))/(1-2*_xlfn.NORM.DIST(0,$J61/2,$M61,TRUE))*$D61+($K61="Steady Growth")*(AND(DZ$6&gt;=$F61,DZ$6&lt;=$H61)*((DZ$6-$F61+1)/($J61*($J61+1)/2)*$D61))+($K61="custom")*CustCF!DT61</f>
        <v>0</v>
      </c>
      <c r="EA61" s="95">
        <f>($K61="Bell Curve")*(_xlfn.NORM.DIST(AND(EA$6&gt;=$F61,EA$6&lt;=$H61)*(EA$6-$F61+1),$J61/2,$M61,TRUE)-_xlfn.NORM.DIST(AND(EA$6&gt;=$F61,EA$6&lt;=$H61)*(DZ$6-$F61+1),$J61/2,$M61,TRUE))/(1-2*_xlfn.NORM.DIST(0,$J61/2,$M61,TRUE))*$D61+($K61="Steady Growth")*(AND(EA$6&gt;=$F61,EA$6&lt;=$H61)*((EA$6-$F61+1)/($J61*($J61+1)/2)*$D61))+($K61="custom")*CustCF!DU61</f>
        <v>0</v>
      </c>
      <c r="EB61" s="95">
        <f>($K61="Bell Curve")*(_xlfn.NORM.DIST(AND(EB$6&gt;=$F61,EB$6&lt;=$H61)*(EB$6-$F61+1),$J61/2,$M61,TRUE)-_xlfn.NORM.DIST(AND(EB$6&gt;=$F61,EB$6&lt;=$H61)*(EA$6-$F61+1),$J61/2,$M61,TRUE))/(1-2*_xlfn.NORM.DIST(0,$J61/2,$M61,TRUE))*$D61+($K61="Steady Growth")*(AND(EB$6&gt;=$F61,EB$6&lt;=$H61)*((EB$6-$F61+1)/($J61*($J61+1)/2)*$D61))+($K61="custom")*CustCF!DV61</f>
        <v>0</v>
      </c>
      <c r="EC61" s="95">
        <f>($K61="Bell Curve")*(_xlfn.NORM.DIST(AND(EC$6&gt;=$F61,EC$6&lt;=$H61)*(EC$6-$F61+1),$J61/2,$M61,TRUE)-_xlfn.NORM.DIST(AND(EC$6&gt;=$F61,EC$6&lt;=$H61)*(EB$6-$F61+1),$J61/2,$M61,TRUE))/(1-2*_xlfn.NORM.DIST(0,$J61/2,$M61,TRUE))*$D61+($K61="Steady Growth")*(AND(EC$6&gt;=$F61,EC$6&lt;=$H61)*((EC$6-$F61+1)/($J61*($J61+1)/2)*$D61))+($K61="custom")*CustCF!DW61</f>
        <v>0</v>
      </c>
      <c r="ED61" s="95">
        <f>($K61="Bell Curve")*(_xlfn.NORM.DIST(AND(ED$6&gt;=$F61,ED$6&lt;=$H61)*(ED$6-$F61+1),$J61/2,$M61,TRUE)-_xlfn.NORM.DIST(AND(ED$6&gt;=$F61,ED$6&lt;=$H61)*(EC$6-$F61+1),$J61/2,$M61,TRUE))/(1-2*_xlfn.NORM.DIST(0,$J61/2,$M61,TRUE))*$D61+($K61="Steady Growth")*(AND(ED$6&gt;=$F61,ED$6&lt;=$H61)*((ED$6-$F61+1)/($J61*($J61+1)/2)*$D61))+($K61="custom")*CustCF!DX61</f>
        <v>0</v>
      </c>
      <c r="EE61" s="95">
        <f>($K61="Bell Curve")*(_xlfn.NORM.DIST(AND(EE$6&gt;=$F61,EE$6&lt;=$H61)*(EE$6-$F61+1),$J61/2,$M61,TRUE)-_xlfn.NORM.DIST(AND(EE$6&gt;=$F61,EE$6&lt;=$H61)*(ED$6-$F61+1),$J61/2,$M61,TRUE))/(1-2*_xlfn.NORM.DIST(0,$J61/2,$M61,TRUE))*$D61+($K61="Steady Growth")*(AND(EE$6&gt;=$F61,EE$6&lt;=$H61)*((EE$6-$F61+1)/($J61*($J61+1)/2)*$D61))+($K61="custom")*CustCF!DY61</f>
        <v>0</v>
      </c>
      <c r="EF61" s="95">
        <f>($K61="Bell Curve")*(_xlfn.NORM.DIST(AND(EF$6&gt;=$F61,EF$6&lt;=$H61)*(EF$6-$F61+1),$J61/2,$M61,TRUE)-_xlfn.NORM.DIST(AND(EF$6&gt;=$F61,EF$6&lt;=$H61)*(EE$6-$F61+1),$J61/2,$M61,TRUE))/(1-2*_xlfn.NORM.DIST(0,$J61/2,$M61,TRUE))*$D61+($K61="Steady Growth")*(AND(EF$6&gt;=$F61,EF$6&lt;=$H61)*((EF$6-$F61+1)/($J61*($J61+1)/2)*$D61))+($K61="custom")*CustCF!DZ61</f>
        <v>0</v>
      </c>
      <c r="EG61" s="95">
        <f>($K61="Bell Curve")*(_xlfn.NORM.DIST(AND(EG$6&gt;=$F61,EG$6&lt;=$H61)*(EG$6-$F61+1),$J61/2,$M61,TRUE)-_xlfn.NORM.DIST(AND(EG$6&gt;=$F61,EG$6&lt;=$H61)*(EF$6-$F61+1),$J61/2,$M61,TRUE))/(1-2*_xlfn.NORM.DIST(0,$J61/2,$M61,TRUE))*$D61+($K61="Steady Growth")*(AND(EG$6&gt;=$F61,EG$6&lt;=$H61)*((EG$6-$F61+1)/($J61*($J61+1)/2)*$D61))+($K61="custom")*CustCF!EA61</f>
        <v>0</v>
      </c>
      <c r="EH61" s="95">
        <f>($K61="Bell Curve")*(_xlfn.NORM.DIST(AND(EH$6&gt;=$F61,EH$6&lt;=$H61)*(EH$6-$F61+1),$J61/2,$M61,TRUE)-_xlfn.NORM.DIST(AND(EH$6&gt;=$F61,EH$6&lt;=$H61)*(EG$6-$F61+1),$J61/2,$M61,TRUE))/(1-2*_xlfn.NORM.DIST(0,$J61/2,$M61,TRUE))*$D61+($K61="Steady Growth")*(AND(EH$6&gt;=$F61,EH$6&lt;=$H61)*((EH$6-$F61+1)/($J61*($J61+1)/2)*$D61))+($K61="custom")*CustCF!EB61</f>
        <v>0</v>
      </c>
      <c r="EI61" s="95">
        <f>($K61="Bell Curve")*(_xlfn.NORM.DIST(AND(EI$6&gt;=$F61,EI$6&lt;=$H61)*(EI$6-$F61+1),$J61/2,$M61,TRUE)-_xlfn.NORM.DIST(AND(EI$6&gt;=$F61,EI$6&lt;=$H61)*(EH$6-$F61+1),$J61/2,$M61,TRUE))/(1-2*_xlfn.NORM.DIST(0,$J61/2,$M61,TRUE))*$D61+($K61="Steady Growth")*(AND(EI$6&gt;=$F61,EI$6&lt;=$H61)*((EI$6-$F61+1)/($J61*($J61+1)/2)*$D61))+($K61="custom")*CustCF!EC61</f>
        <v>0</v>
      </c>
      <c r="EJ61" s="95">
        <f>($K61="Bell Curve")*(_xlfn.NORM.DIST(AND(EJ$6&gt;=$F61,EJ$6&lt;=$H61)*(EJ$6-$F61+1),$J61/2,$M61,TRUE)-_xlfn.NORM.DIST(AND(EJ$6&gt;=$F61,EJ$6&lt;=$H61)*(EI$6-$F61+1),$J61/2,$M61,TRUE))/(1-2*_xlfn.NORM.DIST(0,$J61/2,$M61,TRUE))*$D61+($K61="Steady Growth")*(AND(EJ$6&gt;=$F61,EJ$6&lt;=$H61)*((EJ$6-$F61+1)/($J61*($J61+1)/2)*$D61))+($K61="custom")*CustCF!ED61</f>
        <v>0</v>
      </c>
      <c r="EK61" s="95">
        <f>($K61="Bell Curve")*(_xlfn.NORM.DIST(AND(EK$6&gt;=$F61,EK$6&lt;=$H61)*(EK$6-$F61+1),$J61/2,$M61,TRUE)-_xlfn.NORM.DIST(AND(EK$6&gt;=$F61,EK$6&lt;=$H61)*(EJ$6-$F61+1),$J61/2,$M61,TRUE))/(1-2*_xlfn.NORM.DIST(0,$J61/2,$M61,TRUE))*$D61+($K61="Steady Growth")*(AND(EK$6&gt;=$F61,EK$6&lt;=$H61)*((EK$6-$F61+1)/($J61*($J61+1)/2)*$D61))+($K61="custom")*CustCF!EE61</f>
        <v>0</v>
      </c>
      <c r="EL61" s="95">
        <f>($K61="Bell Curve")*(_xlfn.NORM.DIST(AND(EL$6&gt;=$F61,EL$6&lt;=$H61)*(EL$6-$F61+1),$J61/2,$M61,TRUE)-_xlfn.NORM.DIST(AND(EL$6&gt;=$F61,EL$6&lt;=$H61)*(EK$6-$F61+1),$J61/2,$M61,TRUE))/(1-2*_xlfn.NORM.DIST(0,$J61/2,$M61,TRUE))*$D61+($K61="Steady Growth")*(AND(EL$6&gt;=$F61,EL$6&lt;=$H61)*((EL$6-$F61+1)/($J61*($J61+1)/2)*$D61))+($K61="custom")*CustCF!EF61</f>
        <v>0</v>
      </c>
      <c r="EM61" s="95">
        <f>($K61="Bell Curve")*(_xlfn.NORM.DIST(AND(EM$6&gt;=$F61,EM$6&lt;=$H61)*(EM$6-$F61+1),$J61/2,$M61,TRUE)-_xlfn.NORM.DIST(AND(EM$6&gt;=$F61,EM$6&lt;=$H61)*(EL$6-$F61+1),$J61/2,$M61,TRUE))/(1-2*_xlfn.NORM.DIST(0,$J61/2,$M61,TRUE))*$D61+($K61="Steady Growth")*(AND(EM$6&gt;=$F61,EM$6&lt;=$H61)*((EM$6-$F61+1)/($J61*($J61+1)/2)*$D61))+($K61="custom")*CustCF!EG61</f>
        <v>0</v>
      </c>
      <c r="EN61" s="95">
        <f>($K61="Bell Curve")*(_xlfn.NORM.DIST(AND(EN$6&gt;=$F61,EN$6&lt;=$H61)*(EN$6-$F61+1),$J61/2,$M61,TRUE)-_xlfn.NORM.DIST(AND(EN$6&gt;=$F61,EN$6&lt;=$H61)*(EM$6-$F61+1),$J61/2,$M61,TRUE))/(1-2*_xlfn.NORM.DIST(0,$J61/2,$M61,TRUE))*$D61+($K61="Steady Growth")*(AND(EN$6&gt;=$F61,EN$6&lt;=$H61)*((EN$6-$F61+1)/($J61*($J61+1)/2)*$D61))+($K61="custom")*CustCF!EH61</f>
        <v>0</v>
      </c>
      <c r="EO61" s="95">
        <f>($K61="Bell Curve")*(_xlfn.NORM.DIST(AND(EO$6&gt;=$F61,EO$6&lt;=$H61)*(EO$6-$F61+1),$J61/2,$M61,TRUE)-_xlfn.NORM.DIST(AND(EO$6&gt;=$F61,EO$6&lt;=$H61)*(EN$6-$F61+1),$J61/2,$M61,TRUE))/(1-2*_xlfn.NORM.DIST(0,$J61/2,$M61,TRUE))*$D61+($K61="Steady Growth")*(AND(EO$6&gt;=$F61,EO$6&lt;=$H61)*((EO$6-$F61+1)/($J61*($J61+1)/2)*$D61))+($K61="custom")*CustCF!EI61</f>
        <v>0</v>
      </c>
      <c r="EP61" s="95">
        <f>($K61="Bell Curve")*(_xlfn.NORM.DIST(AND(EP$6&gt;=$F61,EP$6&lt;=$H61)*(EP$6-$F61+1),$J61/2,$M61,TRUE)-_xlfn.NORM.DIST(AND(EP$6&gt;=$F61,EP$6&lt;=$H61)*(EO$6-$F61+1),$J61/2,$M61,TRUE))/(1-2*_xlfn.NORM.DIST(0,$J61/2,$M61,TRUE))*$D61+($K61="Steady Growth")*(AND(EP$6&gt;=$F61,EP$6&lt;=$H61)*((EP$6-$F61+1)/($J61*($J61+1)/2)*$D61))+($K61="custom")*CustCF!EJ61</f>
        <v>0</v>
      </c>
      <c r="EQ61" s="95">
        <f>($K61="Bell Curve")*(_xlfn.NORM.DIST(AND(EQ$6&gt;=$F61,EQ$6&lt;=$H61)*(EQ$6-$F61+1),$J61/2,$M61,TRUE)-_xlfn.NORM.DIST(AND(EQ$6&gt;=$F61,EQ$6&lt;=$H61)*(EP$6-$F61+1),$J61/2,$M61,TRUE))/(1-2*_xlfn.NORM.DIST(0,$J61/2,$M61,TRUE))*$D61+($K61="Steady Growth")*(AND(EQ$6&gt;=$F61,EQ$6&lt;=$H61)*((EQ$6-$F61+1)/($J61*($J61+1)/2)*$D61))+($K61="custom")*CustCF!EK61</f>
        <v>0</v>
      </c>
      <c r="ER61" s="95">
        <f>($K61="Bell Curve")*(_xlfn.NORM.DIST(AND(ER$6&gt;=$F61,ER$6&lt;=$H61)*(ER$6-$F61+1),$J61/2,$M61,TRUE)-_xlfn.NORM.DIST(AND(ER$6&gt;=$F61,ER$6&lt;=$H61)*(EQ$6-$F61+1),$J61/2,$M61,TRUE))/(1-2*_xlfn.NORM.DIST(0,$J61/2,$M61,TRUE))*$D61+($K61="Steady Growth")*(AND(ER$6&gt;=$F61,ER$6&lt;=$H61)*((ER$6-$F61+1)/($J61*($J61+1)/2)*$D61))+($K61="custom")*CustCF!EL61</f>
        <v>0</v>
      </c>
      <c r="ES61" s="95">
        <f>($K61="Bell Curve")*(_xlfn.NORM.DIST(AND(ES$6&gt;=$F61,ES$6&lt;=$H61)*(ES$6-$F61+1),$J61/2,$M61,TRUE)-_xlfn.NORM.DIST(AND(ES$6&gt;=$F61,ES$6&lt;=$H61)*(ER$6-$F61+1),$J61/2,$M61,TRUE))/(1-2*_xlfn.NORM.DIST(0,$J61/2,$M61,TRUE))*$D61+($K61="Steady Growth")*(AND(ES$6&gt;=$F61,ES$6&lt;=$H61)*((ES$6-$F61+1)/($J61*($J61+1)/2)*$D61))+($K61="custom")*CustCF!EM61</f>
        <v>0</v>
      </c>
      <c r="ET61" s="95">
        <f>($K61="Bell Curve")*(_xlfn.NORM.DIST(AND(ET$6&gt;=$F61,ET$6&lt;=$H61)*(ET$6-$F61+1),$J61/2,$M61,TRUE)-_xlfn.NORM.DIST(AND(ET$6&gt;=$F61,ET$6&lt;=$H61)*(ES$6-$F61+1),$J61/2,$M61,TRUE))/(1-2*_xlfn.NORM.DIST(0,$J61/2,$M61,TRUE))*$D61+($K61="Steady Growth")*(AND(ET$6&gt;=$F61,ET$6&lt;=$H61)*((ET$6-$F61+1)/($J61*($J61+1)/2)*$D61))+($K61="custom")*CustCF!EN61</f>
        <v>0</v>
      </c>
      <c r="EU61" s="95">
        <f>($K61="Bell Curve")*(_xlfn.NORM.DIST(AND(EU$6&gt;=$F61,EU$6&lt;=$H61)*(EU$6-$F61+1),$J61/2,$M61,TRUE)-_xlfn.NORM.DIST(AND(EU$6&gt;=$F61,EU$6&lt;=$H61)*(ET$6-$F61+1),$J61/2,$M61,TRUE))/(1-2*_xlfn.NORM.DIST(0,$J61/2,$M61,TRUE))*$D61+($K61="Steady Growth")*(AND(EU$6&gt;=$F61,EU$6&lt;=$H61)*((EU$6-$F61+1)/($J61*($J61+1)/2)*$D61))+($K61="custom")*CustCF!EO61</f>
        <v>0</v>
      </c>
      <c r="EV61" s="95">
        <f>($K61="Bell Curve")*(_xlfn.NORM.DIST(AND(EV$6&gt;=$F61,EV$6&lt;=$H61)*(EV$6-$F61+1),$J61/2,$M61,TRUE)-_xlfn.NORM.DIST(AND(EV$6&gt;=$F61,EV$6&lt;=$H61)*(EU$6-$F61+1),$J61/2,$M61,TRUE))/(1-2*_xlfn.NORM.DIST(0,$J61/2,$M61,TRUE))*$D61+($K61="Steady Growth")*(AND(EV$6&gt;=$F61,EV$6&lt;=$H61)*((EV$6-$F61+1)/($J61*($J61+1)/2)*$D61))+($K61="custom")*CustCF!EP61</f>
        <v>0</v>
      </c>
      <c r="EW61" s="95">
        <f>($K61="Bell Curve")*(_xlfn.NORM.DIST(AND(EW$6&gt;=$F61,EW$6&lt;=$H61)*(EW$6-$F61+1),$J61/2,$M61,TRUE)-_xlfn.NORM.DIST(AND(EW$6&gt;=$F61,EW$6&lt;=$H61)*(EV$6-$F61+1),$J61/2,$M61,TRUE))/(1-2*_xlfn.NORM.DIST(0,$J61/2,$M61,TRUE))*$D61+($K61="Steady Growth")*(AND(EW$6&gt;=$F61,EW$6&lt;=$H61)*((EW$6-$F61+1)/($J61*($J61+1)/2)*$D61))+($K61="custom")*CustCF!EQ61</f>
        <v>0</v>
      </c>
      <c r="EX61" s="95">
        <f>($K61="Bell Curve")*(_xlfn.NORM.DIST(AND(EX$6&gt;=$F61,EX$6&lt;=$H61)*(EX$6-$F61+1),$J61/2,$M61,TRUE)-_xlfn.NORM.DIST(AND(EX$6&gt;=$F61,EX$6&lt;=$H61)*(EW$6-$F61+1),$J61/2,$M61,TRUE))/(1-2*_xlfn.NORM.DIST(0,$J61/2,$M61,TRUE))*$D61+($K61="Steady Growth")*(AND(EX$6&gt;=$F61,EX$6&lt;=$H61)*((EX$6-$F61+1)/($J61*($J61+1)/2)*$D61))+($K61="custom")*CustCF!ER61</f>
        <v>0</v>
      </c>
      <c r="EY61" s="95">
        <f>($K61="Bell Curve")*(_xlfn.NORM.DIST(AND(EY$6&gt;=$F61,EY$6&lt;=$H61)*(EY$6-$F61+1),$J61/2,$M61,TRUE)-_xlfn.NORM.DIST(AND(EY$6&gt;=$F61,EY$6&lt;=$H61)*(EX$6-$F61+1),$J61/2,$M61,TRUE))/(1-2*_xlfn.NORM.DIST(0,$J61/2,$M61,TRUE))*$D61+($K61="Steady Growth")*(AND(EY$6&gt;=$F61,EY$6&lt;=$H61)*((EY$6-$F61+1)/($J61*($J61+1)/2)*$D61))+($K61="custom")*CustCF!ES61</f>
        <v>0</v>
      </c>
      <c r="EZ61" s="95">
        <f>($K61="Bell Curve")*(_xlfn.NORM.DIST(AND(EZ$6&gt;=$F61,EZ$6&lt;=$H61)*(EZ$6-$F61+1),$J61/2,$M61,TRUE)-_xlfn.NORM.DIST(AND(EZ$6&gt;=$F61,EZ$6&lt;=$H61)*(EY$6-$F61+1),$J61/2,$M61,TRUE))/(1-2*_xlfn.NORM.DIST(0,$J61/2,$M61,TRUE))*$D61+($K61="Steady Growth")*(AND(EZ$6&gt;=$F61,EZ$6&lt;=$H61)*((EZ$6-$F61+1)/($J61*($J61+1)/2)*$D61))+($K61="custom")*CustCF!ET61</f>
        <v>0</v>
      </c>
      <c r="FA61" s="95">
        <f>($K61="Bell Curve")*(_xlfn.NORM.DIST(AND(FA$6&gt;=$F61,FA$6&lt;=$H61)*(FA$6-$F61+1),$J61/2,$M61,TRUE)-_xlfn.NORM.DIST(AND(FA$6&gt;=$F61,FA$6&lt;=$H61)*(EZ$6-$F61+1),$J61/2,$M61,TRUE))/(1-2*_xlfn.NORM.DIST(0,$J61/2,$M61,TRUE))*$D61+($K61="Steady Growth")*(AND(FA$6&gt;=$F61,FA$6&lt;=$H61)*((FA$6-$F61+1)/($J61*($J61+1)/2)*$D61))+($K61="custom")*CustCF!EU61</f>
        <v>0</v>
      </c>
      <c r="FB61" s="95">
        <f>($K61="Bell Curve")*(_xlfn.NORM.DIST(AND(FB$6&gt;=$F61,FB$6&lt;=$H61)*(FB$6-$F61+1),$J61/2,$M61,TRUE)-_xlfn.NORM.DIST(AND(FB$6&gt;=$F61,FB$6&lt;=$H61)*(FA$6-$F61+1),$J61/2,$M61,TRUE))/(1-2*_xlfn.NORM.DIST(0,$J61/2,$M61,TRUE))*$D61+($K61="Steady Growth")*(AND(FB$6&gt;=$F61,FB$6&lt;=$H61)*((FB$6-$F61+1)/($J61*($J61+1)/2)*$D61))+($K61="custom")*CustCF!EV61</f>
        <v>0</v>
      </c>
      <c r="FC61" s="95">
        <f>($K61="Bell Curve")*(_xlfn.NORM.DIST(AND(FC$6&gt;=$F61,FC$6&lt;=$H61)*(FC$6-$F61+1),$J61/2,$M61,TRUE)-_xlfn.NORM.DIST(AND(FC$6&gt;=$F61,FC$6&lt;=$H61)*(FB$6-$F61+1),$J61/2,$M61,TRUE))/(1-2*_xlfn.NORM.DIST(0,$J61/2,$M61,TRUE))*$D61+($K61="Steady Growth")*(AND(FC$6&gt;=$F61,FC$6&lt;=$H61)*((FC$6-$F61+1)/($J61*($J61+1)/2)*$D61))+($K61="custom")*CustCF!EW61</f>
        <v>0</v>
      </c>
      <c r="FD61" s="95">
        <f>($K61="Bell Curve")*(_xlfn.NORM.DIST(AND(FD$6&gt;=$F61,FD$6&lt;=$H61)*(FD$6-$F61+1),$J61/2,$M61,TRUE)-_xlfn.NORM.DIST(AND(FD$6&gt;=$F61,FD$6&lt;=$H61)*(FC$6-$F61+1),$J61/2,$M61,TRUE))/(1-2*_xlfn.NORM.DIST(0,$J61/2,$M61,TRUE))*$D61+($K61="Steady Growth")*(AND(FD$6&gt;=$F61,FD$6&lt;=$H61)*((FD$6-$F61+1)/($J61*($J61+1)/2)*$D61))+($K61="custom")*CustCF!EX61</f>
        <v>0</v>
      </c>
      <c r="FE61" s="95">
        <f>($K61="Bell Curve")*(_xlfn.NORM.DIST(AND(FE$6&gt;=$F61,FE$6&lt;=$H61)*(FE$6-$F61+1),$J61/2,$M61,TRUE)-_xlfn.NORM.DIST(AND(FE$6&gt;=$F61,FE$6&lt;=$H61)*(FD$6-$F61+1),$J61/2,$M61,TRUE))/(1-2*_xlfn.NORM.DIST(0,$J61/2,$M61,TRUE))*$D61+($K61="Steady Growth")*(AND(FE$6&gt;=$F61,FE$6&lt;=$H61)*((FE$6-$F61+1)/($J61*($J61+1)/2)*$D61))+($K61="custom")*CustCF!EY61</f>
        <v>0</v>
      </c>
      <c r="FF61" s="95">
        <f>($K61="Bell Curve")*(_xlfn.NORM.DIST(AND(FF$6&gt;=$F61,FF$6&lt;=$H61)*(FF$6-$F61+1),$J61/2,$M61,TRUE)-_xlfn.NORM.DIST(AND(FF$6&gt;=$F61,FF$6&lt;=$H61)*(FE$6-$F61+1),$J61/2,$M61,TRUE))/(1-2*_xlfn.NORM.DIST(0,$J61/2,$M61,TRUE))*$D61+($K61="Steady Growth")*(AND(FF$6&gt;=$F61,FF$6&lt;=$H61)*((FF$6-$F61+1)/($J61*($J61+1)/2)*$D61))+($K61="custom")*CustCF!EZ61</f>
        <v>0</v>
      </c>
      <c r="FG61" s="95">
        <f>($K61="Bell Curve")*(_xlfn.NORM.DIST(AND(FG$6&gt;=$F61,FG$6&lt;=$H61)*(FG$6-$F61+1),$J61/2,$M61,TRUE)-_xlfn.NORM.DIST(AND(FG$6&gt;=$F61,FG$6&lt;=$H61)*(FF$6-$F61+1),$J61/2,$M61,TRUE))/(1-2*_xlfn.NORM.DIST(0,$J61/2,$M61,TRUE))*$D61+($K61="Steady Growth")*(AND(FG$6&gt;=$F61,FG$6&lt;=$H61)*((FG$6-$F61+1)/($J61*($J61+1)/2)*$D61))+($K61="custom")*CustCF!FA61</f>
        <v>0</v>
      </c>
      <c r="FH61" s="95">
        <f>($K61="Bell Curve")*(_xlfn.NORM.DIST(AND(FH$6&gt;=$F61,FH$6&lt;=$H61)*(FH$6-$F61+1),$J61/2,$M61,TRUE)-_xlfn.NORM.DIST(AND(FH$6&gt;=$F61,FH$6&lt;=$H61)*(FG$6-$F61+1),$J61/2,$M61,TRUE))/(1-2*_xlfn.NORM.DIST(0,$J61/2,$M61,TRUE))*$D61+($K61="Steady Growth")*(AND(FH$6&gt;=$F61,FH$6&lt;=$H61)*((FH$6-$F61+1)/($J61*($J61+1)/2)*$D61))+($K61="custom")*CustCF!FB61</f>
        <v>0</v>
      </c>
      <c r="FI61" s="95">
        <f>($K61="Bell Curve")*(_xlfn.NORM.DIST(AND(FI$6&gt;=$F61,FI$6&lt;=$H61)*(FI$6-$F61+1),$J61/2,$M61,TRUE)-_xlfn.NORM.DIST(AND(FI$6&gt;=$F61,FI$6&lt;=$H61)*(FH$6-$F61+1),$J61/2,$M61,TRUE))/(1-2*_xlfn.NORM.DIST(0,$J61/2,$M61,TRUE))*$D61+($K61="Steady Growth")*(AND(FI$6&gt;=$F61,FI$6&lt;=$H61)*((FI$6-$F61+1)/($J61*($J61+1)/2)*$D61))+($K61="custom")*CustCF!FC61</f>
        <v>0</v>
      </c>
      <c r="FJ61" s="95">
        <f>($K61="Bell Curve")*(_xlfn.NORM.DIST(AND(FJ$6&gt;=$F61,FJ$6&lt;=$H61)*(FJ$6-$F61+1),$J61/2,$M61,TRUE)-_xlfn.NORM.DIST(AND(FJ$6&gt;=$F61,FJ$6&lt;=$H61)*(FI$6-$F61+1),$J61/2,$M61,TRUE))/(1-2*_xlfn.NORM.DIST(0,$J61/2,$M61,TRUE))*$D61+($K61="Steady Growth")*(AND(FJ$6&gt;=$F61,FJ$6&lt;=$H61)*((FJ$6-$F61+1)/($J61*($J61+1)/2)*$D61))+($K61="custom")*CustCF!FD61</f>
        <v>0</v>
      </c>
      <c r="FK61" s="95">
        <f>($K61="Bell Curve")*(_xlfn.NORM.DIST(AND(FK$6&gt;=$F61,FK$6&lt;=$H61)*(FK$6-$F61+1),$J61/2,$M61,TRUE)-_xlfn.NORM.DIST(AND(FK$6&gt;=$F61,FK$6&lt;=$H61)*(FJ$6-$F61+1),$J61/2,$M61,TRUE))/(1-2*_xlfn.NORM.DIST(0,$J61/2,$M61,TRUE))*$D61+($K61="Steady Growth")*(AND(FK$6&gt;=$F61,FK$6&lt;=$H61)*((FK$6-$F61+1)/($J61*($J61+1)/2)*$D61))+($K61="custom")*CustCF!FE61</f>
        <v>0</v>
      </c>
      <c r="FL61" s="95">
        <f>($K61="Bell Curve")*(_xlfn.NORM.DIST(AND(FL$6&gt;=$F61,FL$6&lt;=$H61)*(FL$6-$F61+1),$J61/2,$M61,TRUE)-_xlfn.NORM.DIST(AND(FL$6&gt;=$F61,FL$6&lt;=$H61)*(FK$6-$F61+1),$J61/2,$M61,TRUE))/(1-2*_xlfn.NORM.DIST(0,$J61/2,$M61,TRUE))*$D61+($K61="Steady Growth")*(AND(FL$6&gt;=$F61,FL$6&lt;=$H61)*((FL$6-$F61+1)/($J61*($J61+1)/2)*$D61))+($K61="custom")*CustCF!FF61</f>
        <v>0</v>
      </c>
      <c r="FM61" s="95">
        <f>($K61="Bell Curve")*(_xlfn.NORM.DIST(AND(FM$6&gt;=$F61,FM$6&lt;=$H61)*(FM$6-$F61+1),$J61/2,$M61,TRUE)-_xlfn.NORM.DIST(AND(FM$6&gt;=$F61,FM$6&lt;=$H61)*(FL$6-$F61+1),$J61/2,$M61,TRUE))/(1-2*_xlfn.NORM.DIST(0,$J61/2,$M61,TRUE))*$D61+($K61="Steady Growth")*(AND(FM$6&gt;=$F61,FM$6&lt;=$H61)*((FM$6-$F61+1)/($J61*($J61+1)/2)*$D61))+($K61="custom")*CustCF!FG61</f>
        <v>0</v>
      </c>
      <c r="FN61" s="95">
        <f>($K61="Bell Curve")*(_xlfn.NORM.DIST(AND(FN$6&gt;=$F61,FN$6&lt;=$H61)*(FN$6-$F61+1),$J61/2,$M61,TRUE)-_xlfn.NORM.DIST(AND(FN$6&gt;=$F61,FN$6&lt;=$H61)*(FM$6-$F61+1),$J61/2,$M61,TRUE))/(1-2*_xlfn.NORM.DIST(0,$J61/2,$M61,TRUE))*$D61+($K61="Steady Growth")*(AND(FN$6&gt;=$F61,FN$6&lt;=$H61)*((FN$6-$F61+1)/($J61*($J61+1)/2)*$D61))+($K61="custom")*CustCF!FH61</f>
        <v>0</v>
      </c>
      <c r="FO61" s="95">
        <f>($K61="Bell Curve")*(_xlfn.NORM.DIST(AND(FO$6&gt;=$F61,FO$6&lt;=$H61)*(FO$6-$F61+1),$J61/2,$M61,TRUE)-_xlfn.NORM.DIST(AND(FO$6&gt;=$F61,FO$6&lt;=$H61)*(FN$6-$F61+1),$J61/2,$M61,TRUE))/(1-2*_xlfn.NORM.DIST(0,$J61/2,$M61,TRUE))*$D61+($K61="Steady Growth")*(AND(FO$6&gt;=$F61,FO$6&lt;=$H61)*((FO$6-$F61+1)/($J61*($J61+1)/2)*$D61))+($K61="custom")*CustCF!FI61</f>
        <v>0</v>
      </c>
      <c r="FP61" s="95">
        <f>($K61="Bell Curve")*(_xlfn.NORM.DIST(AND(FP$6&gt;=$F61,FP$6&lt;=$H61)*(FP$6-$F61+1),$J61/2,$M61,TRUE)-_xlfn.NORM.DIST(AND(FP$6&gt;=$F61,FP$6&lt;=$H61)*(FO$6-$F61+1),$J61/2,$M61,TRUE))/(1-2*_xlfn.NORM.DIST(0,$J61/2,$M61,TRUE))*$D61+($K61="Steady Growth")*(AND(FP$6&gt;=$F61,FP$6&lt;=$H61)*((FP$6-$F61+1)/($J61*($J61+1)/2)*$D61))+($K61="custom")*CustCF!FJ61</f>
        <v>0</v>
      </c>
      <c r="FQ61" s="95">
        <f>($K61="Bell Curve")*(_xlfn.NORM.DIST(AND(FQ$6&gt;=$F61,FQ$6&lt;=$H61)*(FQ$6-$F61+1),$J61/2,$M61,TRUE)-_xlfn.NORM.DIST(AND(FQ$6&gt;=$F61,FQ$6&lt;=$H61)*(FP$6-$F61+1),$J61/2,$M61,TRUE))/(1-2*_xlfn.NORM.DIST(0,$J61/2,$M61,TRUE))*$D61+($K61="Steady Growth")*(AND(FQ$6&gt;=$F61,FQ$6&lt;=$H61)*((FQ$6-$F61+1)/($J61*($J61+1)/2)*$D61))+($K61="custom")*CustCF!FK61</f>
        <v>0</v>
      </c>
      <c r="FR61" s="95">
        <f>($K61="Bell Curve")*(_xlfn.NORM.DIST(AND(FR$6&gt;=$F61,FR$6&lt;=$H61)*(FR$6-$F61+1),$J61/2,$M61,TRUE)-_xlfn.NORM.DIST(AND(FR$6&gt;=$F61,FR$6&lt;=$H61)*(FQ$6-$F61+1),$J61/2,$M61,TRUE))/(1-2*_xlfn.NORM.DIST(0,$J61/2,$M61,TRUE))*$D61+($K61="Steady Growth")*(AND(FR$6&gt;=$F61,FR$6&lt;=$H61)*((FR$6-$F61+1)/($J61*($J61+1)/2)*$D61))+($K61="custom")*CustCF!FL61</f>
        <v>0</v>
      </c>
      <c r="FS61" s="95">
        <f>($K61="Bell Curve")*(_xlfn.NORM.DIST(AND(FS$6&gt;=$F61,FS$6&lt;=$H61)*(FS$6-$F61+1),$J61/2,$M61,TRUE)-_xlfn.NORM.DIST(AND(FS$6&gt;=$F61,FS$6&lt;=$H61)*(FR$6-$F61+1),$J61/2,$M61,TRUE))/(1-2*_xlfn.NORM.DIST(0,$J61/2,$M61,TRUE))*$D61+($K61="Steady Growth")*(AND(FS$6&gt;=$F61,FS$6&lt;=$H61)*((FS$6-$F61+1)/($J61*($J61+1)/2)*$D61))+($K61="custom")*CustCF!FM61</f>
        <v>0</v>
      </c>
      <c r="FT61" s="95">
        <f>($K61="Bell Curve")*(_xlfn.NORM.DIST(AND(FT$6&gt;=$F61,FT$6&lt;=$H61)*(FT$6-$F61+1),$J61/2,$M61,TRUE)-_xlfn.NORM.DIST(AND(FT$6&gt;=$F61,FT$6&lt;=$H61)*(FS$6-$F61+1),$J61/2,$M61,TRUE))/(1-2*_xlfn.NORM.DIST(0,$J61/2,$M61,TRUE))*$D61+($K61="Steady Growth")*(AND(FT$6&gt;=$F61,FT$6&lt;=$H61)*((FT$6-$F61+1)/($J61*($J61+1)/2)*$D61))+($K61="custom")*CustCF!FN61</f>
        <v>0</v>
      </c>
      <c r="FU61" s="95">
        <f>($K61="Bell Curve")*(_xlfn.NORM.DIST(AND(FU$6&gt;=$F61,FU$6&lt;=$H61)*(FU$6-$F61+1),$J61/2,$M61,TRUE)-_xlfn.NORM.DIST(AND(FU$6&gt;=$F61,FU$6&lt;=$H61)*(FT$6-$F61+1),$J61/2,$M61,TRUE))/(1-2*_xlfn.NORM.DIST(0,$J61/2,$M61,TRUE))*$D61+($K61="Steady Growth")*(AND(FU$6&gt;=$F61,FU$6&lt;=$H61)*((FU$6-$F61+1)/($J61*($J61+1)/2)*$D61))+($K61="custom")*CustCF!FO61</f>
        <v>0</v>
      </c>
      <c r="FV61" s="95">
        <f>($K61="Bell Curve")*(_xlfn.NORM.DIST(AND(FV$6&gt;=$F61,FV$6&lt;=$H61)*(FV$6-$F61+1),$J61/2,$M61,TRUE)-_xlfn.NORM.DIST(AND(FV$6&gt;=$F61,FV$6&lt;=$H61)*(FU$6-$F61+1),$J61/2,$M61,TRUE))/(1-2*_xlfn.NORM.DIST(0,$J61/2,$M61,TRUE))*$D61+($K61="Steady Growth")*(AND(FV$6&gt;=$F61,FV$6&lt;=$H61)*((FV$6-$F61+1)/($J61*($J61+1)/2)*$D61))+($K61="custom")*CustCF!FP61</f>
        <v>0</v>
      </c>
      <c r="FW61" s="95">
        <f>($K61="Bell Curve")*(_xlfn.NORM.DIST(AND(FW$6&gt;=$F61,FW$6&lt;=$H61)*(FW$6-$F61+1),$J61/2,$M61,TRUE)-_xlfn.NORM.DIST(AND(FW$6&gt;=$F61,FW$6&lt;=$H61)*(FV$6-$F61+1),$J61/2,$M61,TRUE))/(1-2*_xlfn.NORM.DIST(0,$J61/2,$M61,TRUE))*$D61+($K61="Steady Growth")*(AND(FW$6&gt;=$F61,FW$6&lt;=$H61)*((FW$6-$F61+1)/($J61*($J61+1)/2)*$D61))+($K61="custom")*CustCF!FQ61</f>
        <v>0</v>
      </c>
      <c r="FX61" s="95">
        <f>($K61="Bell Curve")*(_xlfn.NORM.DIST(AND(FX$6&gt;=$F61,FX$6&lt;=$H61)*(FX$6-$F61+1),$J61/2,$M61,TRUE)-_xlfn.NORM.DIST(AND(FX$6&gt;=$F61,FX$6&lt;=$H61)*(FW$6-$F61+1),$J61/2,$M61,TRUE))/(1-2*_xlfn.NORM.DIST(0,$J61/2,$M61,TRUE))*$D61+($K61="Steady Growth")*(AND(FX$6&gt;=$F61,FX$6&lt;=$H61)*((FX$6-$F61+1)/($J61*($J61+1)/2)*$D61))+($K61="custom")*CustCF!FR61</f>
        <v>0</v>
      </c>
      <c r="FY61" s="95">
        <f>($K61="Bell Curve")*(_xlfn.NORM.DIST(AND(FY$6&gt;=$F61,FY$6&lt;=$H61)*(FY$6-$F61+1),$J61/2,$M61,TRUE)-_xlfn.NORM.DIST(AND(FY$6&gt;=$F61,FY$6&lt;=$H61)*(FX$6-$F61+1),$J61/2,$M61,TRUE))/(1-2*_xlfn.NORM.DIST(0,$J61/2,$M61,TRUE))*$D61+($K61="Steady Growth")*(AND(FY$6&gt;=$F61,FY$6&lt;=$H61)*((FY$6-$F61+1)/($J61*($J61+1)/2)*$D61))+($K61="custom")*CustCF!FS61</f>
        <v>0</v>
      </c>
      <c r="FZ61" s="95">
        <f>($K61="Bell Curve")*(_xlfn.NORM.DIST(AND(FZ$6&gt;=$F61,FZ$6&lt;=$H61)*(FZ$6-$F61+1),$J61/2,$M61,TRUE)-_xlfn.NORM.DIST(AND(FZ$6&gt;=$F61,FZ$6&lt;=$H61)*(FY$6-$F61+1),$J61/2,$M61,TRUE))/(1-2*_xlfn.NORM.DIST(0,$J61/2,$M61,TRUE))*$D61+($K61="Steady Growth")*(AND(FZ$6&gt;=$F61,FZ$6&lt;=$H61)*((FZ$6-$F61+1)/($J61*($J61+1)/2)*$D61))+($K61="custom")*CustCF!FT61</f>
        <v>0</v>
      </c>
      <c r="GA61" s="95">
        <f>($K61="Bell Curve")*(_xlfn.NORM.DIST(AND(GA$6&gt;=$F61,GA$6&lt;=$H61)*(GA$6-$F61+1),$J61/2,$M61,TRUE)-_xlfn.NORM.DIST(AND(GA$6&gt;=$F61,GA$6&lt;=$H61)*(FZ$6-$F61+1),$J61/2,$M61,TRUE))/(1-2*_xlfn.NORM.DIST(0,$J61/2,$M61,TRUE))*$D61+($K61="Steady Growth")*(AND(GA$6&gt;=$F61,GA$6&lt;=$H61)*((GA$6-$F61+1)/($J61*($J61+1)/2)*$D61))+($K61="custom")*CustCF!FU61</f>
        <v>0</v>
      </c>
      <c r="GB61" s="95">
        <f>($K61="Bell Curve")*(_xlfn.NORM.DIST(AND(GB$6&gt;=$F61,GB$6&lt;=$H61)*(GB$6-$F61+1),$J61/2,$M61,TRUE)-_xlfn.NORM.DIST(AND(GB$6&gt;=$F61,GB$6&lt;=$H61)*(GA$6-$F61+1),$J61/2,$M61,TRUE))/(1-2*_xlfn.NORM.DIST(0,$J61/2,$M61,TRUE))*$D61+($K61="Steady Growth")*(AND(GB$6&gt;=$F61,GB$6&lt;=$H61)*((GB$6-$F61+1)/($J61*($J61+1)/2)*$D61))+($K61="custom")*CustCF!FV61</f>
        <v>0</v>
      </c>
      <c r="GC61" s="95">
        <f>($K61="Bell Curve")*(_xlfn.NORM.DIST(AND(GC$6&gt;=$F61,GC$6&lt;=$H61)*(GC$6-$F61+1),$J61/2,$M61,TRUE)-_xlfn.NORM.DIST(AND(GC$6&gt;=$F61,GC$6&lt;=$H61)*(GB$6-$F61+1),$J61/2,$M61,TRUE))/(1-2*_xlfn.NORM.DIST(0,$J61/2,$M61,TRUE))*$D61+($K61="Steady Growth")*(AND(GC$6&gt;=$F61,GC$6&lt;=$H61)*((GC$6-$F61+1)/($J61*($J61+1)/2)*$D61))+($K61="custom")*CustCF!FW61</f>
        <v>0</v>
      </c>
      <c r="GD61" s="95">
        <f>($K61="Bell Curve")*(_xlfn.NORM.DIST(AND(GD$6&gt;=$F61,GD$6&lt;=$H61)*(GD$6-$F61+1),$J61/2,$M61,TRUE)-_xlfn.NORM.DIST(AND(GD$6&gt;=$F61,GD$6&lt;=$H61)*(GC$6-$F61+1),$J61/2,$M61,TRUE))/(1-2*_xlfn.NORM.DIST(0,$J61/2,$M61,TRUE))*$D61+($K61="Steady Growth")*(AND(GD$6&gt;=$F61,GD$6&lt;=$H61)*((GD$6-$F61+1)/($J61*($J61+1)/2)*$D61))+($K61="custom")*CustCF!FX61</f>
        <v>0</v>
      </c>
      <c r="GE61" s="95">
        <f>($K61="Bell Curve")*(_xlfn.NORM.DIST(AND(GE$6&gt;=$F61,GE$6&lt;=$H61)*(GE$6-$F61+1),$J61/2,$M61,TRUE)-_xlfn.NORM.DIST(AND(GE$6&gt;=$F61,GE$6&lt;=$H61)*(GD$6-$F61+1),$J61/2,$M61,TRUE))/(1-2*_xlfn.NORM.DIST(0,$J61/2,$M61,TRUE))*$D61+($K61="Steady Growth")*(AND(GE$6&gt;=$F61,GE$6&lt;=$H61)*((GE$6-$F61+1)/($J61*($J61+1)/2)*$D61))+($K61="custom")*CustCF!FY61</f>
        <v>0</v>
      </c>
      <c r="GF61" s="95">
        <f>($K61="Bell Curve")*(_xlfn.NORM.DIST(AND(GF$6&gt;=$F61,GF$6&lt;=$H61)*(GF$6-$F61+1),$J61/2,$M61,TRUE)-_xlfn.NORM.DIST(AND(GF$6&gt;=$F61,GF$6&lt;=$H61)*(GE$6-$F61+1),$J61/2,$M61,TRUE))/(1-2*_xlfn.NORM.DIST(0,$J61/2,$M61,TRUE))*$D61+($K61="Steady Growth")*(AND(GF$6&gt;=$F61,GF$6&lt;=$H61)*((GF$6-$F61+1)/($J61*($J61+1)/2)*$D61))+($K61="custom")*CustCF!FZ61</f>
        <v>0</v>
      </c>
      <c r="GG61" s="95">
        <f>($K61="Bell Curve")*(_xlfn.NORM.DIST(AND(GG$6&gt;=$F61,GG$6&lt;=$H61)*(GG$6-$F61+1),$J61/2,$M61,TRUE)-_xlfn.NORM.DIST(AND(GG$6&gt;=$F61,GG$6&lt;=$H61)*(GF$6-$F61+1),$J61/2,$M61,TRUE))/(1-2*_xlfn.NORM.DIST(0,$J61/2,$M61,TRUE))*$D61+($K61="Steady Growth")*(AND(GG$6&gt;=$F61,GG$6&lt;=$H61)*((GG$6-$F61+1)/($J61*($J61+1)/2)*$D61))+($K61="custom")*CustCF!GA61</f>
        <v>0</v>
      </c>
      <c r="GH61" s="95">
        <f>($K61="Bell Curve")*(_xlfn.NORM.DIST(AND(GH$6&gt;=$F61,GH$6&lt;=$H61)*(GH$6-$F61+1),$J61/2,$M61,TRUE)-_xlfn.NORM.DIST(AND(GH$6&gt;=$F61,GH$6&lt;=$H61)*(GG$6-$F61+1),$J61/2,$M61,TRUE))/(1-2*_xlfn.NORM.DIST(0,$J61/2,$M61,TRUE))*$D61+($K61="Steady Growth")*(AND(GH$6&gt;=$F61,GH$6&lt;=$H61)*((GH$6-$F61+1)/($J61*($J61+1)/2)*$D61))+($K61="custom")*CustCF!GB61</f>
        <v>0</v>
      </c>
      <c r="GI61" s="95">
        <f>($K61="Bell Curve")*(_xlfn.NORM.DIST(AND(GI$6&gt;=$F61,GI$6&lt;=$H61)*(GI$6-$F61+1),$J61/2,$M61,TRUE)-_xlfn.NORM.DIST(AND(GI$6&gt;=$F61,GI$6&lt;=$H61)*(GH$6-$F61+1),$J61/2,$M61,TRUE))/(1-2*_xlfn.NORM.DIST(0,$J61/2,$M61,TRUE))*$D61+($K61="Steady Growth")*(AND(GI$6&gt;=$F61,GI$6&lt;=$H61)*((GI$6-$F61+1)/($J61*($J61+1)/2)*$D61))+($K61="custom")*CustCF!GC61</f>
        <v>0</v>
      </c>
      <c r="GJ61" s="95">
        <f>($K61="Bell Curve")*(_xlfn.NORM.DIST(AND(GJ$6&gt;=$F61,GJ$6&lt;=$H61)*(GJ$6-$F61+1),$J61/2,$M61,TRUE)-_xlfn.NORM.DIST(AND(GJ$6&gt;=$F61,GJ$6&lt;=$H61)*(GI$6-$F61+1),$J61/2,$M61,TRUE))/(1-2*_xlfn.NORM.DIST(0,$J61/2,$M61,TRUE))*$D61+($K61="Steady Growth")*(AND(GJ$6&gt;=$F61,GJ$6&lt;=$H61)*((GJ$6-$F61+1)/($J61*($J61+1)/2)*$D61))+($K61="custom")*CustCF!GD61</f>
        <v>0</v>
      </c>
      <c r="GK61" s="95">
        <f>($K61="Bell Curve")*(_xlfn.NORM.DIST(AND(GK$6&gt;=$F61,GK$6&lt;=$H61)*(GK$6-$F61+1),$J61/2,$M61,TRUE)-_xlfn.NORM.DIST(AND(GK$6&gt;=$F61,GK$6&lt;=$H61)*(GJ$6-$F61+1),$J61/2,$M61,TRUE))/(1-2*_xlfn.NORM.DIST(0,$J61/2,$M61,TRUE))*$D61+($K61="Steady Growth")*(AND(GK$6&gt;=$F61,GK$6&lt;=$H61)*((GK$6-$F61+1)/($J61*($J61+1)/2)*$D61))+($K61="custom")*CustCF!GE61</f>
        <v>0</v>
      </c>
      <c r="GL61" s="95">
        <f>($K61="Bell Curve")*(_xlfn.NORM.DIST(AND(GL$6&gt;=$F61,GL$6&lt;=$H61)*(GL$6-$F61+1),$J61/2,$M61,TRUE)-_xlfn.NORM.DIST(AND(GL$6&gt;=$F61,GL$6&lt;=$H61)*(GK$6-$F61+1),$J61/2,$M61,TRUE))/(1-2*_xlfn.NORM.DIST(0,$J61/2,$M61,TRUE))*$D61+($K61="Steady Growth")*(AND(GL$6&gt;=$F61,GL$6&lt;=$H61)*((GL$6-$F61+1)/($J61*($J61+1)/2)*$D61))+($K61="custom")*CustCF!GF61</f>
        <v>0</v>
      </c>
      <c r="GM61" s="95">
        <f>($K61="Bell Curve")*(_xlfn.NORM.DIST(AND(GM$6&gt;=$F61,GM$6&lt;=$H61)*(GM$6-$F61+1),$J61/2,$M61,TRUE)-_xlfn.NORM.DIST(AND(GM$6&gt;=$F61,GM$6&lt;=$H61)*(GL$6-$F61+1),$J61/2,$M61,TRUE))/(1-2*_xlfn.NORM.DIST(0,$J61/2,$M61,TRUE))*$D61+($K61="Steady Growth")*(AND(GM$6&gt;=$F61,GM$6&lt;=$H61)*((GM$6-$F61+1)/($J61*($J61+1)/2)*$D61))+($K61="custom")*CustCF!GG61</f>
        <v>0</v>
      </c>
      <c r="GN61" s="268">
        <f>($K61="Bell Curve")*(_xlfn.NORM.DIST(AND(GN$6&gt;=$F61,GN$6&lt;=$H61)*(GN$6-$F61+1),$J61/2,$M61,TRUE)-_xlfn.NORM.DIST(AND(GN$6&gt;=$F61,GN$6&lt;=$H61)*(GM$6-$F61+1),$J61/2,$M61,TRUE))/(1-2*_xlfn.NORM.DIST(0,$J61/2,$M61,TRUE))*$D61+($K61="Steady Growth")*(AND(GN$6&gt;=$F61,GN$6&lt;=$H61)*((GN$6-$F61+1)/($J61*($J61+1)/2)*$D61))+($K61="custom")*CustCF!GH61</f>
        <v>0</v>
      </c>
      <c r="GO61" s="1"/>
      <c r="GP61" s="67"/>
    </row>
    <row r="62" spans="1:198" customFormat="1" hidden="1" outlineLevel="1" x14ac:dyDescent="0.75">
      <c r="A62" s="1"/>
      <c r="B62" s="1"/>
      <c r="C62" s="262">
        <f>Budget!T37</f>
        <v>0</v>
      </c>
      <c r="D62" s="19">
        <f>Budget!U37</f>
        <v>0</v>
      </c>
      <c r="E62" s="19" t="str">
        <f t="shared" si="33"/>
        <v/>
      </c>
      <c r="F62" s="263">
        <v>0</v>
      </c>
      <c r="G62" s="257">
        <f>IF(L62="custom",CustCF!F62,INDEX($P$8:$GN$8,MATCH(F62,$P$6:$GN$6,0)))</f>
        <v>46053</v>
      </c>
      <c r="H62" s="263">
        <v>0</v>
      </c>
      <c r="I62" s="257">
        <f>IF(L62="custom",CustCF!G62,INDEX($P$8:$GN$8,MATCH(H62,$P$6:$GN$6,0)))</f>
        <v>46053</v>
      </c>
      <c r="J62" s="260">
        <f t="shared" si="34"/>
        <v>1</v>
      </c>
      <c r="K62" s="265" t="s">
        <v>116</v>
      </c>
      <c r="L62" s="266" t="s">
        <v>141</v>
      </c>
      <c r="M62" s="267">
        <f t="shared" si="35"/>
        <v>9</v>
      </c>
      <c r="N62" s="18">
        <f t="shared" si="26"/>
        <v>0</v>
      </c>
      <c r="O62" s="1372">
        <f t="shared" si="16"/>
        <v>0</v>
      </c>
      <c r="P62" s="95">
        <f>($K62="Bell Curve")*(_xlfn.NORM.DIST(AND(P$6&gt;=$F62,P$6&lt;=$H62)*(P$6-$F62+1),$J62/2,$M62,TRUE)-_xlfn.NORM.DIST(AND(P$6&gt;=$F62,P$6&lt;=$H62)*(O$6-$F62+1),$J62/2,$M62,TRUE))/(1-2*_xlfn.NORM.DIST(0,$J62/2,$M62,TRUE))*$D62+($K62="Steady Growth")*(AND(P$6&gt;=$F62,P$6&lt;=$H62)*((P$6-$F62+1)/($J62*($J62+1)/2)*$D62))+($K62="custom")*CustCF!J62</f>
        <v>0</v>
      </c>
      <c r="Q62" s="95">
        <f>($K62="Bell Curve")*(_xlfn.NORM.DIST(AND(Q$6&gt;=$F62,Q$6&lt;=$H62)*(Q$6-$F62+1),$J62/2,$M62,TRUE)-_xlfn.NORM.DIST(AND(Q$6&gt;=$F62,Q$6&lt;=$H62)*(P$6-$F62+1),$J62/2,$M62,TRUE))/(1-2*_xlfn.NORM.DIST(0,$J62/2,$M62,TRUE))*$D62+($K62="Steady Growth")*(AND(Q$6&gt;=$F62,Q$6&lt;=$H62)*((Q$6-$F62+1)/($J62*($J62+1)/2)*$D62))+($K62="custom")*CustCF!K62</f>
        <v>0</v>
      </c>
      <c r="R62" s="95">
        <f>($K62="Bell Curve")*(_xlfn.NORM.DIST(AND(R$6&gt;=$F62,R$6&lt;=$H62)*(R$6-$F62+1),$J62/2,$M62,TRUE)-_xlfn.NORM.DIST(AND(R$6&gt;=$F62,R$6&lt;=$H62)*(Q$6-$F62+1),$J62/2,$M62,TRUE))/(1-2*_xlfn.NORM.DIST(0,$J62/2,$M62,TRUE))*$D62+($K62="Steady Growth")*(AND(R$6&gt;=$F62,R$6&lt;=$H62)*((R$6-$F62+1)/($J62*($J62+1)/2)*$D62))+($K62="custom")*CustCF!L62</f>
        <v>0</v>
      </c>
      <c r="S62" s="95">
        <f>($K62="Bell Curve")*(_xlfn.NORM.DIST(AND(S$6&gt;=$F62,S$6&lt;=$H62)*(S$6-$F62+1),$J62/2,$M62,TRUE)-_xlfn.NORM.DIST(AND(S$6&gt;=$F62,S$6&lt;=$H62)*(R$6-$F62+1),$J62/2,$M62,TRUE))/(1-2*_xlfn.NORM.DIST(0,$J62/2,$M62,TRUE))*$D62+($K62="Steady Growth")*(AND(S$6&gt;=$F62,S$6&lt;=$H62)*((S$6-$F62+1)/($J62*($J62+1)/2)*$D62))+($K62="custom")*CustCF!M62</f>
        <v>0</v>
      </c>
      <c r="T62" s="95">
        <f>($K62="Bell Curve")*(_xlfn.NORM.DIST(AND(T$6&gt;=$F62,T$6&lt;=$H62)*(T$6-$F62+1),$J62/2,$M62,TRUE)-_xlfn.NORM.DIST(AND(T$6&gt;=$F62,T$6&lt;=$H62)*(S$6-$F62+1),$J62/2,$M62,TRUE))/(1-2*_xlfn.NORM.DIST(0,$J62/2,$M62,TRUE))*$D62+($K62="Steady Growth")*(AND(T$6&gt;=$F62,T$6&lt;=$H62)*((T$6-$F62+1)/($J62*($J62+1)/2)*$D62))+($K62="custom")*CustCF!N62</f>
        <v>0</v>
      </c>
      <c r="U62" s="95">
        <f>($K62="Bell Curve")*(_xlfn.NORM.DIST(AND(U$6&gt;=$F62,U$6&lt;=$H62)*(U$6-$F62+1),$J62/2,$M62,TRUE)-_xlfn.NORM.DIST(AND(U$6&gt;=$F62,U$6&lt;=$H62)*(T$6-$F62+1),$J62/2,$M62,TRUE))/(1-2*_xlfn.NORM.DIST(0,$J62/2,$M62,TRUE))*$D62+($K62="Steady Growth")*(AND(U$6&gt;=$F62,U$6&lt;=$H62)*((U$6-$F62+1)/($J62*($J62+1)/2)*$D62))+($K62="custom")*CustCF!O62</f>
        <v>0</v>
      </c>
      <c r="V62" s="95">
        <f>($K62="Bell Curve")*(_xlfn.NORM.DIST(AND(V$6&gt;=$F62,V$6&lt;=$H62)*(V$6-$F62+1),$J62/2,$M62,TRUE)-_xlfn.NORM.DIST(AND(V$6&gt;=$F62,V$6&lt;=$H62)*(U$6-$F62+1),$J62/2,$M62,TRUE))/(1-2*_xlfn.NORM.DIST(0,$J62/2,$M62,TRUE))*$D62+($K62="Steady Growth")*(AND(V$6&gt;=$F62,V$6&lt;=$H62)*((V$6-$F62+1)/($J62*($J62+1)/2)*$D62))+($K62="custom")*CustCF!P62</f>
        <v>0</v>
      </c>
      <c r="W62" s="95">
        <f>($K62="Bell Curve")*(_xlfn.NORM.DIST(AND(W$6&gt;=$F62,W$6&lt;=$H62)*(W$6-$F62+1),$J62/2,$M62,TRUE)-_xlfn.NORM.DIST(AND(W$6&gt;=$F62,W$6&lt;=$H62)*(V$6-$F62+1),$J62/2,$M62,TRUE))/(1-2*_xlfn.NORM.DIST(0,$J62/2,$M62,TRUE))*$D62+($K62="Steady Growth")*(AND(W$6&gt;=$F62,W$6&lt;=$H62)*((W$6-$F62+1)/($J62*($J62+1)/2)*$D62))+($K62="custom")*CustCF!Q62</f>
        <v>0</v>
      </c>
      <c r="X62" s="95">
        <f>($K62="Bell Curve")*(_xlfn.NORM.DIST(AND(X$6&gt;=$F62,X$6&lt;=$H62)*(X$6-$F62+1),$J62/2,$M62,TRUE)-_xlfn.NORM.DIST(AND(X$6&gt;=$F62,X$6&lt;=$H62)*(W$6-$F62+1),$J62/2,$M62,TRUE))/(1-2*_xlfn.NORM.DIST(0,$J62/2,$M62,TRUE))*$D62+($K62="Steady Growth")*(AND(X$6&gt;=$F62,X$6&lt;=$H62)*((X$6-$F62+1)/($J62*($J62+1)/2)*$D62))+($K62="custom")*CustCF!R62</f>
        <v>0</v>
      </c>
      <c r="Y62" s="95">
        <f>($K62="Bell Curve")*(_xlfn.NORM.DIST(AND(Y$6&gt;=$F62,Y$6&lt;=$H62)*(Y$6-$F62+1),$J62/2,$M62,TRUE)-_xlfn.NORM.DIST(AND(Y$6&gt;=$F62,Y$6&lt;=$H62)*(X$6-$F62+1),$J62/2,$M62,TRUE))/(1-2*_xlfn.NORM.DIST(0,$J62/2,$M62,TRUE))*$D62+($K62="Steady Growth")*(AND(Y$6&gt;=$F62,Y$6&lt;=$H62)*((Y$6-$F62+1)/($J62*($J62+1)/2)*$D62))+($K62="custom")*CustCF!S62</f>
        <v>0</v>
      </c>
      <c r="Z62" s="95">
        <f>($K62="Bell Curve")*(_xlfn.NORM.DIST(AND(Z$6&gt;=$F62,Z$6&lt;=$H62)*(Z$6-$F62+1),$J62/2,$M62,TRUE)-_xlfn.NORM.DIST(AND(Z$6&gt;=$F62,Z$6&lt;=$H62)*(Y$6-$F62+1),$J62/2,$M62,TRUE))/(1-2*_xlfn.NORM.DIST(0,$J62/2,$M62,TRUE))*$D62+($K62="Steady Growth")*(AND(Z$6&gt;=$F62,Z$6&lt;=$H62)*((Z$6-$F62+1)/($J62*($J62+1)/2)*$D62))+($K62="custom")*CustCF!T62</f>
        <v>0</v>
      </c>
      <c r="AA62" s="95">
        <f>($K62="Bell Curve")*(_xlfn.NORM.DIST(AND(AA$6&gt;=$F62,AA$6&lt;=$H62)*(AA$6-$F62+1),$J62/2,$M62,TRUE)-_xlfn.NORM.DIST(AND(AA$6&gt;=$F62,AA$6&lt;=$H62)*(Z$6-$F62+1),$J62/2,$M62,TRUE))/(1-2*_xlfn.NORM.DIST(0,$J62/2,$M62,TRUE))*$D62+($K62="Steady Growth")*(AND(AA$6&gt;=$F62,AA$6&lt;=$H62)*((AA$6-$F62+1)/($J62*($J62+1)/2)*$D62))+($K62="custom")*CustCF!U62</f>
        <v>0</v>
      </c>
      <c r="AB62" s="95">
        <f>($K62="Bell Curve")*(_xlfn.NORM.DIST(AND(AB$6&gt;=$F62,AB$6&lt;=$H62)*(AB$6-$F62+1),$J62/2,$M62,TRUE)-_xlfn.NORM.DIST(AND(AB$6&gt;=$F62,AB$6&lt;=$H62)*(AA$6-$F62+1),$J62/2,$M62,TRUE))/(1-2*_xlfn.NORM.DIST(0,$J62/2,$M62,TRUE))*$D62+($K62="Steady Growth")*(AND(AB$6&gt;=$F62,AB$6&lt;=$H62)*((AB$6-$F62+1)/($J62*($J62+1)/2)*$D62))+($K62="custom")*CustCF!V62</f>
        <v>0</v>
      </c>
      <c r="AC62" s="95">
        <f>($K62="Bell Curve")*(_xlfn.NORM.DIST(AND(AC$6&gt;=$F62,AC$6&lt;=$H62)*(AC$6-$F62+1),$J62/2,$M62,TRUE)-_xlfn.NORM.DIST(AND(AC$6&gt;=$F62,AC$6&lt;=$H62)*(AB$6-$F62+1),$J62/2,$M62,TRUE))/(1-2*_xlfn.NORM.DIST(0,$J62/2,$M62,TRUE))*$D62+($K62="Steady Growth")*(AND(AC$6&gt;=$F62,AC$6&lt;=$H62)*((AC$6-$F62+1)/($J62*($J62+1)/2)*$D62))+($K62="custom")*CustCF!W62</f>
        <v>0</v>
      </c>
      <c r="AD62" s="95">
        <f>($K62="Bell Curve")*(_xlfn.NORM.DIST(AND(AD$6&gt;=$F62,AD$6&lt;=$H62)*(AD$6-$F62+1),$J62/2,$M62,TRUE)-_xlfn.NORM.DIST(AND(AD$6&gt;=$F62,AD$6&lt;=$H62)*(AC$6-$F62+1),$J62/2,$M62,TRUE))/(1-2*_xlfn.NORM.DIST(0,$J62/2,$M62,TRUE))*$D62+($K62="Steady Growth")*(AND(AD$6&gt;=$F62,AD$6&lt;=$H62)*((AD$6-$F62+1)/($J62*($J62+1)/2)*$D62))+($K62="custom")*CustCF!X62</f>
        <v>0</v>
      </c>
      <c r="AE62" s="95">
        <f>($K62="Bell Curve")*(_xlfn.NORM.DIST(AND(AE$6&gt;=$F62,AE$6&lt;=$H62)*(AE$6-$F62+1),$J62/2,$M62,TRUE)-_xlfn.NORM.DIST(AND(AE$6&gt;=$F62,AE$6&lt;=$H62)*(AD$6-$F62+1),$J62/2,$M62,TRUE))/(1-2*_xlfn.NORM.DIST(0,$J62/2,$M62,TRUE))*$D62+($K62="Steady Growth")*(AND(AE$6&gt;=$F62,AE$6&lt;=$H62)*((AE$6-$F62+1)/($J62*($J62+1)/2)*$D62))+($K62="custom")*CustCF!Y62</f>
        <v>0</v>
      </c>
      <c r="AF62" s="95">
        <f>($K62="Bell Curve")*(_xlfn.NORM.DIST(AND(AF$6&gt;=$F62,AF$6&lt;=$H62)*(AF$6-$F62+1),$J62/2,$M62,TRUE)-_xlfn.NORM.DIST(AND(AF$6&gt;=$F62,AF$6&lt;=$H62)*(AE$6-$F62+1),$J62/2,$M62,TRUE))/(1-2*_xlfn.NORM.DIST(0,$J62/2,$M62,TRUE))*$D62+($K62="Steady Growth")*(AND(AF$6&gt;=$F62,AF$6&lt;=$H62)*((AF$6-$F62+1)/($J62*($J62+1)/2)*$D62))+($K62="custom")*CustCF!Z62</f>
        <v>0</v>
      </c>
      <c r="AG62" s="95">
        <f>($K62="Bell Curve")*(_xlfn.NORM.DIST(AND(AG$6&gt;=$F62,AG$6&lt;=$H62)*(AG$6-$F62+1),$J62/2,$M62,TRUE)-_xlfn.NORM.DIST(AND(AG$6&gt;=$F62,AG$6&lt;=$H62)*(AF$6-$F62+1),$J62/2,$M62,TRUE))/(1-2*_xlfn.NORM.DIST(0,$J62/2,$M62,TRUE))*$D62+($K62="Steady Growth")*(AND(AG$6&gt;=$F62,AG$6&lt;=$H62)*((AG$6-$F62+1)/($J62*($J62+1)/2)*$D62))+($K62="custom")*CustCF!AA62</f>
        <v>0</v>
      </c>
      <c r="AH62" s="95">
        <f>($K62="Bell Curve")*(_xlfn.NORM.DIST(AND(AH$6&gt;=$F62,AH$6&lt;=$H62)*(AH$6-$F62+1),$J62/2,$M62,TRUE)-_xlfn.NORM.DIST(AND(AH$6&gt;=$F62,AH$6&lt;=$H62)*(AG$6-$F62+1),$J62/2,$M62,TRUE))/(1-2*_xlfn.NORM.DIST(0,$J62/2,$M62,TRUE))*$D62+($K62="Steady Growth")*(AND(AH$6&gt;=$F62,AH$6&lt;=$H62)*((AH$6-$F62+1)/($J62*($J62+1)/2)*$D62))+($K62="custom")*CustCF!AB62</f>
        <v>0</v>
      </c>
      <c r="AI62" s="95">
        <f>($K62="Bell Curve")*(_xlfn.NORM.DIST(AND(AI$6&gt;=$F62,AI$6&lt;=$H62)*(AI$6-$F62+1),$J62/2,$M62,TRUE)-_xlfn.NORM.DIST(AND(AI$6&gt;=$F62,AI$6&lt;=$H62)*(AH$6-$F62+1),$J62/2,$M62,TRUE))/(1-2*_xlfn.NORM.DIST(0,$J62/2,$M62,TRUE))*$D62+($K62="Steady Growth")*(AND(AI$6&gt;=$F62,AI$6&lt;=$H62)*((AI$6-$F62+1)/($J62*($J62+1)/2)*$D62))+($K62="custom")*CustCF!AC62</f>
        <v>0</v>
      </c>
      <c r="AJ62" s="95">
        <f>($K62="Bell Curve")*(_xlfn.NORM.DIST(AND(AJ$6&gt;=$F62,AJ$6&lt;=$H62)*(AJ$6-$F62+1),$J62/2,$M62,TRUE)-_xlfn.NORM.DIST(AND(AJ$6&gt;=$F62,AJ$6&lt;=$H62)*(AI$6-$F62+1),$J62/2,$M62,TRUE))/(1-2*_xlfn.NORM.DIST(0,$J62/2,$M62,TRUE))*$D62+($K62="Steady Growth")*(AND(AJ$6&gt;=$F62,AJ$6&lt;=$H62)*((AJ$6-$F62+1)/($J62*($J62+1)/2)*$D62))+($K62="custom")*CustCF!AD62</f>
        <v>0</v>
      </c>
      <c r="AK62" s="95">
        <f>($K62="Bell Curve")*(_xlfn.NORM.DIST(AND(AK$6&gt;=$F62,AK$6&lt;=$H62)*(AK$6-$F62+1),$J62/2,$M62,TRUE)-_xlfn.NORM.DIST(AND(AK$6&gt;=$F62,AK$6&lt;=$H62)*(AJ$6-$F62+1),$J62/2,$M62,TRUE))/(1-2*_xlfn.NORM.DIST(0,$J62/2,$M62,TRUE))*$D62+($K62="Steady Growth")*(AND(AK$6&gt;=$F62,AK$6&lt;=$H62)*((AK$6-$F62+1)/($J62*($J62+1)/2)*$D62))+($K62="custom")*CustCF!AE62</f>
        <v>0</v>
      </c>
      <c r="AL62" s="95">
        <f>($K62="Bell Curve")*(_xlfn.NORM.DIST(AND(AL$6&gt;=$F62,AL$6&lt;=$H62)*(AL$6-$F62+1),$J62/2,$M62,TRUE)-_xlfn.NORM.DIST(AND(AL$6&gt;=$F62,AL$6&lt;=$H62)*(AK$6-$F62+1),$J62/2,$M62,TRUE))/(1-2*_xlfn.NORM.DIST(0,$J62/2,$M62,TRUE))*$D62+($K62="Steady Growth")*(AND(AL$6&gt;=$F62,AL$6&lt;=$H62)*((AL$6-$F62+1)/($J62*($J62+1)/2)*$D62))+($K62="custom")*CustCF!AF62</f>
        <v>0</v>
      </c>
      <c r="AM62" s="95">
        <f>($K62="Bell Curve")*(_xlfn.NORM.DIST(AND(AM$6&gt;=$F62,AM$6&lt;=$H62)*(AM$6-$F62+1),$J62/2,$M62,TRUE)-_xlfn.NORM.DIST(AND(AM$6&gt;=$F62,AM$6&lt;=$H62)*(AL$6-$F62+1),$J62/2,$M62,TRUE))/(1-2*_xlfn.NORM.DIST(0,$J62/2,$M62,TRUE))*$D62+($K62="Steady Growth")*(AND(AM$6&gt;=$F62,AM$6&lt;=$H62)*((AM$6-$F62+1)/($J62*($J62+1)/2)*$D62))+($K62="custom")*CustCF!AG62</f>
        <v>0</v>
      </c>
      <c r="AN62" s="95">
        <f>($K62="Bell Curve")*(_xlfn.NORM.DIST(AND(AN$6&gt;=$F62,AN$6&lt;=$H62)*(AN$6-$F62+1),$J62/2,$M62,TRUE)-_xlfn.NORM.DIST(AND(AN$6&gt;=$F62,AN$6&lt;=$H62)*(AM$6-$F62+1),$J62/2,$M62,TRUE))/(1-2*_xlfn.NORM.DIST(0,$J62/2,$M62,TRUE))*$D62+($K62="Steady Growth")*(AND(AN$6&gt;=$F62,AN$6&lt;=$H62)*((AN$6-$F62+1)/($J62*($J62+1)/2)*$D62))+($K62="custom")*CustCF!AH62</f>
        <v>0</v>
      </c>
      <c r="AO62" s="95">
        <f>($K62="Bell Curve")*(_xlfn.NORM.DIST(AND(AO$6&gt;=$F62,AO$6&lt;=$H62)*(AO$6-$F62+1),$J62/2,$M62,TRUE)-_xlfn.NORM.DIST(AND(AO$6&gt;=$F62,AO$6&lt;=$H62)*(AN$6-$F62+1),$J62/2,$M62,TRUE))/(1-2*_xlfn.NORM.DIST(0,$J62/2,$M62,TRUE))*$D62+($K62="Steady Growth")*(AND(AO$6&gt;=$F62,AO$6&lt;=$H62)*((AO$6-$F62+1)/($J62*($J62+1)/2)*$D62))+($K62="custom")*CustCF!AI62</f>
        <v>0</v>
      </c>
      <c r="AP62" s="95">
        <f>($K62="Bell Curve")*(_xlfn.NORM.DIST(AND(AP$6&gt;=$F62,AP$6&lt;=$H62)*(AP$6-$F62+1),$J62/2,$M62,TRUE)-_xlfn.NORM.DIST(AND(AP$6&gt;=$F62,AP$6&lt;=$H62)*(AO$6-$F62+1),$J62/2,$M62,TRUE))/(1-2*_xlfn.NORM.DIST(0,$J62/2,$M62,TRUE))*$D62+($K62="Steady Growth")*(AND(AP$6&gt;=$F62,AP$6&lt;=$H62)*((AP$6-$F62+1)/($J62*($J62+1)/2)*$D62))+($K62="custom")*CustCF!AJ62</f>
        <v>0</v>
      </c>
      <c r="AQ62" s="95">
        <f>($K62="Bell Curve")*(_xlfn.NORM.DIST(AND(AQ$6&gt;=$F62,AQ$6&lt;=$H62)*(AQ$6-$F62+1),$J62/2,$M62,TRUE)-_xlfn.NORM.DIST(AND(AQ$6&gt;=$F62,AQ$6&lt;=$H62)*(AP$6-$F62+1),$J62/2,$M62,TRUE))/(1-2*_xlfn.NORM.DIST(0,$J62/2,$M62,TRUE))*$D62+($K62="Steady Growth")*(AND(AQ$6&gt;=$F62,AQ$6&lt;=$H62)*((AQ$6-$F62+1)/($J62*($J62+1)/2)*$D62))+($K62="custom")*CustCF!AK62</f>
        <v>0</v>
      </c>
      <c r="AR62" s="95">
        <f>($K62="Bell Curve")*(_xlfn.NORM.DIST(AND(AR$6&gt;=$F62,AR$6&lt;=$H62)*(AR$6-$F62+1),$J62/2,$M62,TRUE)-_xlfn.NORM.DIST(AND(AR$6&gt;=$F62,AR$6&lt;=$H62)*(AQ$6-$F62+1),$J62/2,$M62,TRUE))/(1-2*_xlfn.NORM.DIST(0,$J62/2,$M62,TRUE))*$D62+($K62="Steady Growth")*(AND(AR$6&gt;=$F62,AR$6&lt;=$H62)*((AR$6-$F62+1)/($J62*($J62+1)/2)*$D62))+($K62="custom")*CustCF!AL62</f>
        <v>0</v>
      </c>
      <c r="AS62" s="95">
        <f>($K62="Bell Curve")*(_xlfn.NORM.DIST(AND(AS$6&gt;=$F62,AS$6&lt;=$H62)*(AS$6-$F62+1),$J62/2,$M62,TRUE)-_xlfn.NORM.DIST(AND(AS$6&gt;=$F62,AS$6&lt;=$H62)*(AR$6-$F62+1),$J62/2,$M62,TRUE))/(1-2*_xlfn.NORM.DIST(0,$J62/2,$M62,TRUE))*$D62+($K62="Steady Growth")*(AND(AS$6&gt;=$F62,AS$6&lt;=$H62)*((AS$6-$F62+1)/($J62*($J62+1)/2)*$D62))+($K62="custom")*CustCF!AM62</f>
        <v>0</v>
      </c>
      <c r="AT62" s="95">
        <f>($K62="Bell Curve")*(_xlfn.NORM.DIST(AND(AT$6&gt;=$F62,AT$6&lt;=$H62)*(AT$6-$F62+1),$J62/2,$M62,TRUE)-_xlfn.NORM.DIST(AND(AT$6&gt;=$F62,AT$6&lt;=$H62)*(AS$6-$F62+1),$J62/2,$M62,TRUE))/(1-2*_xlfn.NORM.DIST(0,$J62/2,$M62,TRUE))*$D62+($K62="Steady Growth")*(AND(AT$6&gt;=$F62,AT$6&lt;=$H62)*((AT$6-$F62+1)/($J62*($J62+1)/2)*$D62))+($K62="custom")*CustCF!AN62</f>
        <v>0</v>
      </c>
      <c r="AU62" s="95">
        <f>($K62="Bell Curve")*(_xlfn.NORM.DIST(AND(AU$6&gt;=$F62,AU$6&lt;=$H62)*(AU$6-$F62+1),$J62/2,$M62,TRUE)-_xlfn.NORM.DIST(AND(AU$6&gt;=$F62,AU$6&lt;=$H62)*(AT$6-$F62+1),$J62/2,$M62,TRUE))/(1-2*_xlfn.NORM.DIST(0,$J62/2,$M62,TRUE))*$D62+($K62="Steady Growth")*(AND(AU$6&gt;=$F62,AU$6&lt;=$H62)*((AU$6-$F62+1)/($J62*($J62+1)/2)*$D62))+($K62="custom")*CustCF!AO62</f>
        <v>0</v>
      </c>
      <c r="AV62" s="95">
        <f>($K62="Bell Curve")*(_xlfn.NORM.DIST(AND(AV$6&gt;=$F62,AV$6&lt;=$H62)*(AV$6-$F62+1),$J62/2,$M62,TRUE)-_xlfn.NORM.DIST(AND(AV$6&gt;=$F62,AV$6&lt;=$H62)*(AU$6-$F62+1),$J62/2,$M62,TRUE))/(1-2*_xlfn.NORM.DIST(0,$J62/2,$M62,TRUE))*$D62+($K62="Steady Growth")*(AND(AV$6&gt;=$F62,AV$6&lt;=$H62)*((AV$6-$F62+1)/($J62*($J62+1)/2)*$D62))+($K62="custom")*CustCF!AP62</f>
        <v>0</v>
      </c>
      <c r="AW62" s="95">
        <f>($K62="Bell Curve")*(_xlfn.NORM.DIST(AND(AW$6&gt;=$F62,AW$6&lt;=$H62)*(AW$6-$F62+1),$J62/2,$M62,TRUE)-_xlfn.NORM.DIST(AND(AW$6&gt;=$F62,AW$6&lt;=$H62)*(AV$6-$F62+1),$J62/2,$M62,TRUE))/(1-2*_xlfn.NORM.DIST(0,$J62/2,$M62,TRUE))*$D62+($K62="Steady Growth")*(AND(AW$6&gt;=$F62,AW$6&lt;=$H62)*((AW$6-$F62+1)/($J62*($J62+1)/2)*$D62))+($K62="custom")*CustCF!AQ62</f>
        <v>0</v>
      </c>
      <c r="AX62" s="95">
        <f>($K62="Bell Curve")*(_xlfn.NORM.DIST(AND(AX$6&gt;=$F62,AX$6&lt;=$H62)*(AX$6-$F62+1),$J62/2,$M62,TRUE)-_xlfn.NORM.DIST(AND(AX$6&gt;=$F62,AX$6&lt;=$H62)*(AW$6-$F62+1),$J62/2,$M62,TRUE))/(1-2*_xlfn.NORM.DIST(0,$J62/2,$M62,TRUE))*$D62+($K62="Steady Growth")*(AND(AX$6&gt;=$F62,AX$6&lt;=$H62)*((AX$6-$F62+1)/($J62*($J62+1)/2)*$D62))+($K62="custom")*CustCF!AR62</f>
        <v>0</v>
      </c>
      <c r="AY62" s="95">
        <f>($K62="Bell Curve")*(_xlfn.NORM.DIST(AND(AY$6&gt;=$F62,AY$6&lt;=$H62)*(AY$6-$F62+1),$J62/2,$M62,TRUE)-_xlfn.NORM.DIST(AND(AY$6&gt;=$F62,AY$6&lt;=$H62)*(AX$6-$F62+1),$J62/2,$M62,TRUE))/(1-2*_xlfn.NORM.DIST(0,$J62/2,$M62,TRUE))*$D62+($K62="Steady Growth")*(AND(AY$6&gt;=$F62,AY$6&lt;=$H62)*((AY$6-$F62+1)/($J62*($J62+1)/2)*$D62))+($K62="custom")*CustCF!AS62</f>
        <v>0</v>
      </c>
      <c r="AZ62" s="95">
        <f>($K62="Bell Curve")*(_xlfn.NORM.DIST(AND(AZ$6&gt;=$F62,AZ$6&lt;=$H62)*(AZ$6-$F62+1),$J62/2,$M62,TRUE)-_xlfn.NORM.DIST(AND(AZ$6&gt;=$F62,AZ$6&lt;=$H62)*(AY$6-$F62+1),$J62/2,$M62,TRUE))/(1-2*_xlfn.NORM.DIST(0,$J62/2,$M62,TRUE))*$D62+($K62="Steady Growth")*(AND(AZ$6&gt;=$F62,AZ$6&lt;=$H62)*((AZ$6-$F62+1)/($J62*($J62+1)/2)*$D62))+($K62="custom")*CustCF!AT62</f>
        <v>0</v>
      </c>
      <c r="BA62" s="95">
        <f>($K62="Bell Curve")*(_xlfn.NORM.DIST(AND(BA$6&gt;=$F62,BA$6&lt;=$H62)*(BA$6-$F62+1),$J62/2,$M62,TRUE)-_xlfn.NORM.DIST(AND(BA$6&gt;=$F62,BA$6&lt;=$H62)*(AZ$6-$F62+1),$J62/2,$M62,TRUE))/(1-2*_xlfn.NORM.DIST(0,$J62/2,$M62,TRUE))*$D62+($K62="Steady Growth")*(AND(BA$6&gt;=$F62,BA$6&lt;=$H62)*((BA$6-$F62+1)/($J62*($J62+1)/2)*$D62))+($K62="custom")*CustCF!AU62</f>
        <v>0</v>
      </c>
      <c r="BB62" s="95">
        <f>($K62="Bell Curve")*(_xlfn.NORM.DIST(AND(BB$6&gt;=$F62,BB$6&lt;=$H62)*(BB$6-$F62+1),$J62/2,$M62,TRUE)-_xlfn.NORM.DIST(AND(BB$6&gt;=$F62,BB$6&lt;=$H62)*(BA$6-$F62+1),$J62/2,$M62,TRUE))/(1-2*_xlfn.NORM.DIST(0,$J62/2,$M62,TRUE))*$D62+($K62="Steady Growth")*(AND(BB$6&gt;=$F62,BB$6&lt;=$H62)*((BB$6-$F62+1)/($J62*($J62+1)/2)*$D62))+($K62="custom")*CustCF!AV62</f>
        <v>0</v>
      </c>
      <c r="BC62" s="95">
        <f>($K62="Bell Curve")*(_xlfn.NORM.DIST(AND(BC$6&gt;=$F62,BC$6&lt;=$H62)*(BC$6-$F62+1),$J62/2,$M62,TRUE)-_xlfn.NORM.DIST(AND(BC$6&gt;=$F62,BC$6&lt;=$H62)*(BB$6-$F62+1),$J62/2,$M62,TRUE))/(1-2*_xlfn.NORM.DIST(0,$J62/2,$M62,TRUE))*$D62+($K62="Steady Growth")*(AND(BC$6&gt;=$F62,BC$6&lt;=$H62)*((BC$6-$F62+1)/($J62*($J62+1)/2)*$D62))+($K62="custom")*CustCF!AW62</f>
        <v>0</v>
      </c>
      <c r="BD62" s="95">
        <f>($K62="Bell Curve")*(_xlfn.NORM.DIST(AND(BD$6&gt;=$F62,BD$6&lt;=$H62)*(BD$6-$F62+1),$J62/2,$M62,TRUE)-_xlfn.NORM.DIST(AND(BD$6&gt;=$F62,BD$6&lt;=$H62)*(BC$6-$F62+1),$J62/2,$M62,TRUE))/(1-2*_xlfn.NORM.DIST(0,$J62/2,$M62,TRUE))*$D62+($K62="Steady Growth")*(AND(BD$6&gt;=$F62,BD$6&lt;=$H62)*((BD$6-$F62+1)/($J62*($J62+1)/2)*$D62))+($K62="custom")*CustCF!AX62</f>
        <v>0</v>
      </c>
      <c r="BE62" s="95">
        <f>($K62="Bell Curve")*(_xlfn.NORM.DIST(AND(BE$6&gt;=$F62,BE$6&lt;=$H62)*(BE$6-$F62+1),$J62/2,$M62,TRUE)-_xlfn.NORM.DIST(AND(BE$6&gt;=$F62,BE$6&lt;=$H62)*(BD$6-$F62+1),$J62/2,$M62,TRUE))/(1-2*_xlfn.NORM.DIST(0,$J62/2,$M62,TRUE))*$D62+($K62="Steady Growth")*(AND(BE$6&gt;=$F62,BE$6&lt;=$H62)*((BE$6-$F62+1)/($J62*($J62+1)/2)*$D62))+($K62="custom")*CustCF!AY62</f>
        <v>0</v>
      </c>
      <c r="BF62" s="95">
        <f>($K62="Bell Curve")*(_xlfn.NORM.DIST(AND(BF$6&gt;=$F62,BF$6&lt;=$H62)*(BF$6-$F62+1),$J62/2,$M62,TRUE)-_xlfn.NORM.DIST(AND(BF$6&gt;=$F62,BF$6&lt;=$H62)*(BE$6-$F62+1),$J62/2,$M62,TRUE))/(1-2*_xlfn.NORM.DIST(0,$J62/2,$M62,TRUE))*$D62+($K62="Steady Growth")*(AND(BF$6&gt;=$F62,BF$6&lt;=$H62)*((BF$6-$F62+1)/($J62*($J62+1)/2)*$D62))+($K62="custom")*CustCF!AZ62</f>
        <v>0</v>
      </c>
      <c r="BG62" s="95">
        <f>($K62="Bell Curve")*(_xlfn.NORM.DIST(AND(BG$6&gt;=$F62,BG$6&lt;=$H62)*(BG$6-$F62+1),$J62/2,$M62,TRUE)-_xlfn.NORM.DIST(AND(BG$6&gt;=$F62,BG$6&lt;=$H62)*(BF$6-$F62+1),$J62/2,$M62,TRUE))/(1-2*_xlfn.NORM.DIST(0,$J62/2,$M62,TRUE))*$D62+($K62="Steady Growth")*(AND(BG$6&gt;=$F62,BG$6&lt;=$H62)*((BG$6-$F62+1)/($J62*($J62+1)/2)*$D62))+($K62="custom")*CustCF!BA62</f>
        <v>0</v>
      </c>
      <c r="BH62" s="95">
        <f>($K62="Bell Curve")*(_xlfn.NORM.DIST(AND(BH$6&gt;=$F62,BH$6&lt;=$H62)*(BH$6-$F62+1),$J62/2,$M62,TRUE)-_xlfn.NORM.DIST(AND(BH$6&gt;=$F62,BH$6&lt;=$H62)*(BG$6-$F62+1),$J62/2,$M62,TRUE))/(1-2*_xlfn.NORM.DIST(0,$J62/2,$M62,TRUE))*$D62+($K62="Steady Growth")*(AND(BH$6&gt;=$F62,BH$6&lt;=$H62)*((BH$6-$F62+1)/($J62*($J62+1)/2)*$D62))+($K62="custom")*CustCF!BB62</f>
        <v>0</v>
      </c>
      <c r="BI62" s="95">
        <f>($K62="Bell Curve")*(_xlfn.NORM.DIST(AND(BI$6&gt;=$F62,BI$6&lt;=$H62)*(BI$6-$F62+1),$J62/2,$M62,TRUE)-_xlfn.NORM.DIST(AND(BI$6&gt;=$F62,BI$6&lt;=$H62)*(BH$6-$F62+1),$J62/2,$M62,TRUE))/(1-2*_xlfn.NORM.DIST(0,$J62/2,$M62,TRUE))*$D62+($K62="Steady Growth")*(AND(BI$6&gt;=$F62,BI$6&lt;=$H62)*((BI$6-$F62+1)/($J62*($J62+1)/2)*$D62))+($K62="custom")*CustCF!BC62</f>
        <v>0</v>
      </c>
      <c r="BJ62" s="95">
        <f>($K62="Bell Curve")*(_xlfn.NORM.DIST(AND(BJ$6&gt;=$F62,BJ$6&lt;=$H62)*(BJ$6-$F62+1),$J62/2,$M62,TRUE)-_xlfn.NORM.DIST(AND(BJ$6&gt;=$F62,BJ$6&lt;=$H62)*(BI$6-$F62+1),$J62/2,$M62,TRUE))/(1-2*_xlfn.NORM.DIST(0,$J62/2,$M62,TRUE))*$D62+($K62="Steady Growth")*(AND(BJ$6&gt;=$F62,BJ$6&lt;=$H62)*((BJ$6-$F62+1)/($J62*($J62+1)/2)*$D62))+($K62="custom")*CustCF!BD62</f>
        <v>0</v>
      </c>
      <c r="BK62" s="95">
        <f>($K62="Bell Curve")*(_xlfn.NORM.DIST(AND(BK$6&gt;=$F62,BK$6&lt;=$H62)*(BK$6-$F62+1),$J62/2,$M62,TRUE)-_xlfn.NORM.DIST(AND(BK$6&gt;=$F62,BK$6&lt;=$H62)*(BJ$6-$F62+1),$J62/2,$M62,TRUE))/(1-2*_xlfn.NORM.DIST(0,$J62/2,$M62,TRUE))*$D62+($K62="Steady Growth")*(AND(BK$6&gt;=$F62,BK$6&lt;=$H62)*((BK$6-$F62+1)/($J62*($J62+1)/2)*$D62))+($K62="custom")*CustCF!BE62</f>
        <v>0</v>
      </c>
      <c r="BL62" s="95">
        <f>($K62="Bell Curve")*(_xlfn.NORM.DIST(AND(BL$6&gt;=$F62,BL$6&lt;=$H62)*(BL$6-$F62+1),$J62/2,$M62,TRUE)-_xlfn.NORM.DIST(AND(BL$6&gt;=$F62,BL$6&lt;=$H62)*(BK$6-$F62+1),$J62/2,$M62,TRUE))/(1-2*_xlfn.NORM.DIST(0,$J62/2,$M62,TRUE))*$D62+($K62="Steady Growth")*(AND(BL$6&gt;=$F62,BL$6&lt;=$H62)*((BL$6-$F62+1)/($J62*($J62+1)/2)*$D62))+($K62="custom")*CustCF!BF62</f>
        <v>0</v>
      </c>
      <c r="BM62" s="95">
        <f>($K62="Bell Curve")*(_xlfn.NORM.DIST(AND(BM$6&gt;=$F62,BM$6&lt;=$H62)*(BM$6-$F62+1),$J62/2,$M62,TRUE)-_xlfn.NORM.DIST(AND(BM$6&gt;=$F62,BM$6&lt;=$H62)*(BL$6-$F62+1),$J62/2,$M62,TRUE))/(1-2*_xlfn.NORM.DIST(0,$J62/2,$M62,TRUE))*$D62+($K62="Steady Growth")*(AND(BM$6&gt;=$F62,BM$6&lt;=$H62)*((BM$6-$F62+1)/($J62*($J62+1)/2)*$D62))+($K62="custom")*CustCF!BG62</f>
        <v>0</v>
      </c>
      <c r="BN62" s="95">
        <f>($K62="Bell Curve")*(_xlfn.NORM.DIST(AND(BN$6&gt;=$F62,BN$6&lt;=$H62)*(BN$6-$F62+1),$J62/2,$M62,TRUE)-_xlfn.NORM.DIST(AND(BN$6&gt;=$F62,BN$6&lt;=$H62)*(BM$6-$F62+1),$J62/2,$M62,TRUE))/(1-2*_xlfn.NORM.DIST(0,$J62/2,$M62,TRUE))*$D62+($K62="Steady Growth")*(AND(BN$6&gt;=$F62,BN$6&lt;=$H62)*((BN$6-$F62+1)/($J62*($J62+1)/2)*$D62))+($K62="custom")*CustCF!BH62</f>
        <v>0</v>
      </c>
      <c r="BO62" s="95">
        <f>($K62="Bell Curve")*(_xlfn.NORM.DIST(AND(BO$6&gt;=$F62,BO$6&lt;=$H62)*(BO$6-$F62+1),$J62/2,$M62,TRUE)-_xlfn.NORM.DIST(AND(BO$6&gt;=$F62,BO$6&lt;=$H62)*(BN$6-$F62+1),$J62/2,$M62,TRUE))/(1-2*_xlfn.NORM.DIST(0,$J62/2,$M62,TRUE))*$D62+($K62="Steady Growth")*(AND(BO$6&gt;=$F62,BO$6&lt;=$H62)*((BO$6-$F62+1)/($J62*($J62+1)/2)*$D62))+($K62="custom")*CustCF!BI62</f>
        <v>0</v>
      </c>
      <c r="BP62" s="95">
        <f>($K62="Bell Curve")*(_xlfn.NORM.DIST(AND(BP$6&gt;=$F62,BP$6&lt;=$H62)*(BP$6-$F62+1),$J62/2,$M62,TRUE)-_xlfn.NORM.DIST(AND(BP$6&gt;=$F62,BP$6&lt;=$H62)*(BO$6-$F62+1),$J62/2,$M62,TRUE))/(1-2*_xlfn.NORM.DIST(0,$J62/2,$M62,TRUE))*$D62+($K62="Steady Growth")*(AND(BP$6&gt;=$F62,BP$6&lt;=$H62)*((BP$6-$F62+1)/($J62*($J62+1)/2)*$D62))+($K62="custom")*CustCF!BJ62</f>
        <v>0</v>
      </c>
      <c r="BQ62" s="95">
        <f>($K62="Bell Curve")*(_xlfn.NORM.DIST(AND(BQ$6&gt;=$F62,BQ$6&lt;=$H62)*(BQ$6-$F62+1),$J62/2,$M62,TRUE)-_xlfn.NORM.DIST(AND(BQ$6&gt;=$F62,BQ$6&lt;=$H62)*(BP$6-$F62+1),$J62/2,$M62,TRUE))/(1-2*_xlfn.NORM.DIST(0,$J62/2,$M62,TRUE))*$D62+($K62="Steady Growth")*(AND(BQ$6&gt;=$F62,BQ$6&lt;=$H62)*((BQ$6-$F62+1)/($J62*($J62+1)/2)*$D62))+($K62="custom")*CustCF!BK62</f>
        <v>0</v>
      </c>
      <c r="BR62" s="95">
        <f>($K62="Bell Curve")*(_xlfn.NORM.DIST(AND(BR$6&gt;=$F62,BR$6&lt;=$H62)*(BR$6-$F62+1),$J62/2,$M62,TRUE)-_xlfn.NORM.DIST(AND(BR$6&gt;=$F62,BR$6&lt;=$H62)*(BQ$6-$F62+1),$J62/2,$M62,TRUE))/(1-2*_xlfn.NORM.DIST(0,$J62/2,$M62,TRUE))*$D62+($K62="Steady Growth")*(AND(BR$6&gt;=$F62,BR$6&lt;=$H62)*((BR$6-$F62+1)/($J62*($J62+1)/2)*$D62))+($K62="custom")*CustCF!BL62</f>
        <v>0</v>
      </c>
      <c r="BS62" s="95">
        <f>($K62="Bell Curve")*(_xlfn.NORM.DIST(AND(BS$6&gt;=$F62,BS$6&lt;=$H62)*(BS$6-$F62+1),$J62/2,$M62,TRUE)-_xlfn.NORM.DIST(AND(BS$6&gt;=$F62,BS$6&lt;=$H62)*(BR$6-$F62+1),$J62/2,$M62,TRUE))/(1-2*_xlfn.NORM.DIST(0,$J62/2,$M62,TRUE))*$D62+($K62="Steady Growth")*(AND(BS$6&gt;=$F62,BS$6&lt;=$H62)*((BS$6-$F62+1)/($J62*($J62+1)/2)*$D62))+($K62="custom")*CustCF!BM62</f>
        <v>0</v>
      </c>
      <c r="BT62" s="95">
        <f>($K62="Bell Curve")*(_xlfn.NORM.DIST(AND(BT$6&gt;=$F62,BT$6&lt;=$H62)*(BT$6-$F62+1),$J62/2,$M62,TRUE)-_xlfn.NORM.DIST(AND(BT$6&gt;=$F62,BT$6&lt;=$H62)*(BS$6-$F62+1),$J62/2,$M62,TRUE))/(1-2*_xlfn.NORM.DIST(0,$J62/2,$M62,TRUE))*$D62+($K62="Steady Growth")*(AND(BT$6&gt;=$F62,BT$6&lt;=$H62)*((BT$6-$F62+1)/($J62*($J62+1)/2)*$D62))+($K62="custom")*CustCF!BN62</f>
        <v>0</v>
      </c>
      <c r="BU62" s="95">
        <f>($K62="Bell Curve")*(_xlfn.NORM.DIST(AND(BU$6&gt;=$F62,BU$6&lt;=$H62)*(BU$6-$F62+1),$J62/2,$M62,TRUE)-_xlfn.NORM.DIST(AND(BU$6&gt;=$F62,BU$6&lt;=$H62)*(BT$6-$F62+1),$J62/2,$M62,TRUE))/(1-2*_xlfn.NORM.DIST(0,$J62/2,$M62,TRUE))*$D62+($K62="Steady Growth")*(AND(BU$6&gt;=$F62,BU$6&lt;=$H62)*((BU$6-$F62+1)/($J62*($J62+1)/2)*$D62))+($K62="custom")*CustCF!BO62</f>
        <v>0</v>
      </c>
      <c r="BV62" s="95">
        <f>($K62="Bell Curve")*(_xlfn.NORM.DIST(AND(BV$6&gt;=$F62,BV$6&lt;=$H62)*(BV$6-$F62+1),$J62/2,$M62,TRUE)-_xlfn.NORM.DIST(AND(BV$6&gt;=$F62,BV$6&lt;=$H62)*(BU$6-$F62+1),$J62/2,$M62,TRUE))/(1-2*_xlfn.NORM.DIST(0,$J62/2,$M62,TRUE))*$D62+($K62="Steady Growth")*(AND(BV$6&gt;=$F62,BV$6&lt;=$H62)*((BV$6-$F62+1)/($J62*($J62+1)/2)*$D62))+($K62="custom")*CustCF!BP62</f>
        <v>0</v>
      </c>
      <c r="BW62" s="95">
        <f>($K62="Bell Curve")*(_xlfn.NORM.DIST(AND(BW$6&gt;=$F62,BW$6&lt;=$H62)*(BW$6-$F62+1),$J62/2,$M62,TRUE)-_xlfn.NORM.DIST(AND(BW$6&gt;=$F62,BW$6&lt;=$H62)*(BV$6-$F62+1),$J62/2,$M62,TRUE))/(1-2*_xlfn.NORM.DIST(0,$J62/2,$M62,TRUE))*$D62+($K62="Steady Growth")*(AND(BW$6&gt;=$F62,BW$6&lt;=$H62)*((BW$6-$F62+1)/($J62*($J62+1)/2)*$D62))+($K62="custom")*CustCF!BQ62</f>
        <v>0</v>
      </c>
      <c r="BX62" s="95">
        <f>($K62="Bell Curve")*(_xlfn.NORM.DIST(AND(BX$6&gt;=$F62,BX$6&lt;=$H62)*(BX$6-$F62+1),$J62/2,$M62,TRUE)-_xlfn.NORM.DIST(AND(BX$6&gt;=$F62,BX$6&lt;=$H62)*(BW$6-$F62+1),$J62/2,$M62,TRUE))/(1-2*_xlfn.NORM.DIST(0,$J62/2,$M62,TRUE))*$D62+($K62="Steady Growth")*(AND(BX$6&gt;=$F62,BX$6&lt;=$H62)*((BX$6-$F62+1)/($J62*($J62+1)/2)*$D62))+($K62="custom")*CustCF!BR62</f>
        <v>0</v>
      </c>
      <c r="BY62" s="95">
        <f>($K62="Bell Curve")*(_xlfn.NORM.DIST(AND(BY$6&gt;=$F62,BY$6&lt;=$H62)*(BY$6-$F62+1),$J62/2,$M62,TRUE)-_xlfn.NORM.DIST(AND(BY$6&gt;=$F62,BY$6&lt;=$H62)*(BX$6-$F62+1),$J62/2,$M62,TRUE))/(1-2*_xlfn.NORM.DIST(0,$J62/2,$M62,TRUE))*$D62+($K62="Steady Growth")*(AND(BY$6&gt;=$F62,BY$6&lt;=$H62)*((BY$6-$F62+1)/($J62*($J62+1)/2)*$D62))+($K62="custom")*CustCF!BS62</f>
        <v>0</v>
      </c>
      <c r="BZ62" s="95">
        <f>($K62="Bell Curve")*(_xlfn.NORM.DIST(AND(BZ$6&gt;=$F62,BZ$6&lt;=$H62)*(BZ$6-$F62+1),$J62/2,$M62,TRUE)-_xlfn.NORM.DIST(AND(BZ$6&gt;=$F62,BZ$6&lt;=$H62)*(BY$6-$F62+1),$J62/2,$M62,TRUE))/(1-2*_xlfn.NORM.DIST(0,$J62/2,$M62,TRUE))*$D62+($K62="Steady Growth")*(AND(BZ$6&gt;=$F62,BZ$6&lt;=$H62)*((BZ$6-$F62+1)/($J62*($J62+1)/2)*$D62))+($K62="custom")*CustCF!BT62</f>
        <v>0</v>
      </c>
      <c r="CA62" s="95">
        <f>($K62="Bell Curve")*(_xlfn.NORM.DIST(AND(CA$6&gt;=$F62,CA$6&lt;=$H62)*(CA$6-$F62+1),$J62/2,$M62,TRUE)-_xlfn.NORM.DIST(AND(CA$6&gt;=$F62,CA$6&lt;=$H62)*(BZ$6-$F62+1),$J62/2,$M62,TRUE))/(1-2*_xlfn.NORM.DIST(0,$J62/2,$M62,TRUE))*$D62+($K62="Steady Growth")*(AND(CA$6&gt;=$F62,CA$6&lt;=$H62)*((CA$6-$F62+1)/($J62*($J62+1)/2)*$D62))+($K62="custom")*CustCF!BU62</f>
        <v>0</v>
      </c>
      <c r="CB62" s="95">
        <f>($K62="Bell Curve")*(_xlfn.NORM.DIST(AND(CB$6&gt;=$F62,CB$6&lt;=$H62)*(CB$6-$F62+1),$J62/2,$M62,TRUE)-_xlfn.NORM.DIST(AND(CB$6&gt;=$F62,CB$6&lt;=$H62)*(CA$6-$F62+1),$J62/2,$M62,TRUE))/(1-2*_xlfn.NORM.DIST(0,$J62/2,$M62,TRUE))*$D62+($K62="Steady Growth")*(AND(CB$6&gt;=$F62,CB$6&lt;=$H62)*((CB$6-$F62+1)/($J62*($J62+1)/2)*$D62))+($K62="custom")*CustCF!BV62</f>
        <v>0</v>
      </c>
      <c r="CC62" s="95">
        <f>($K62="Bell Curve")*(_xlfn.NORM.DIST(AND(CC$6&gt;=$F62,CC$6&lt;=$H62)*(CC$6-$F62+1),$J62/2,$M62,TRUE)-_xlfn.NORM.DIST(AND(CC$6&gt;=$F62,CC$6&lt;=$H62)*(CB$6-$F62+1),$J62/2,$M62,TRUE))/(1-2*_xlfn.NORM.DIST(0,$J62/2,$M62,TRUE))*$D62+($K62="Steady Growth")*(AND(CC$6&gt;=$F62,CC$6&lt;=$H62)*((CC$6-$F62+1)/($J62*($J62+1)/2)*$D62))+($K62="custom")*CustCF!BW62</f>
        <v>0</v>
      </c>
      <c r="CD62" s="95">
        <f>($K62="Bell Curve")*(_xlfn.NORM.DIST(AND(CD$6&gt;=$F62,CD$6&lt;=$H62)*(CD$6-$F62+1),$J62/2,$M62,TRUE)-_xlfn.NORM.DIST(AND(CD$6&gt;=$F62,CD$6&lt;=$H62)*(CC$6-$F62+1),$J62/2,$M62,TRUE))/(1-2*_xlfn.NORM.DIST(0,$J62/2,$M62,TRUE))*$D62+($K62="Steady Growth")*(AND(CD$6&gt;=$F62,CD$6&lt;=$H62)*((CD$6-$F62+1)/($J62*($J62+1)/2)*$D62))+($K62="custom")*CustCF!BX62</f>
        <v>0</v>
      </c>
      <c r="CE62" s="95">
        <f>($K62="Bell Curve")*(_xlfn.NORM.DIST(AND(CE$6&gt;=$F62,CE$6&lt;=$H62)*(CE$6-$F62+1),$J62/2,$M62,TRUE)-_xlfn.NORM.DIST(AND(CE$6&gt;=$F62,CE$6&lt;=$H62)*(CD$6-$F62+1),$J62/2,$M62,TRUE))/(1-2*_xlfn.NORM.DIST(0,$J62/2,$M62,TRUE))*$D62+($K62="Steady Growth")*(AND(CE$6&gt;=$F62,CE$6&lt;=$H62)*((CE$6-$F62+1)/($J62*($J62+1)/2)*$D62))+($K62="custom")*CustCF!BY62</f>
        <v>0</v>
      </c>
      <c r="CF62" s="95">
        <f>($K62="Bell Curve")*(_xlfn.NORM.DIST(AND(CF$6&gt;=$F62,CF$6&lt;=$H62)*(CF$6-$F62+1),$J62/2,$M62,TRUE)-_xlfn.NORM.DIST(AND(CF$6&gt;=$F62,CF$6&lt;=$H62)*(CE$6-$F62+1),$J62/2,$M62,TRUE))/(1-2*_xlfn.NORM.DIST(0,$J62/2,$M62,TRUE))*$D62+($K62="Steady Growth")*(AND(CF$6&gt;=$F62,CF$6&lt;=$H62)*((CF$6-$F62+1)/($J62*($J62+1)/2)*$D62))+($K62="custom")*CustCF!BZ62</f>
        <v>0</v>
      </c>
      <c r="CG62" s="95">
        <f>($K62="Bell Curve")*(_xlfn.NORM.DIST(AND(CG$6&gt;=$F62,CG$6&lt;=$H62)*(CG$6-$F62+1),$J62/2,$M62,TRUE)-_xlfn.NORM.DIST(AND(CG$6&gt;=$F62,CG$6&lt;=$H62)*(CF$6-$F62+1),$J62/2,$M62,TRUE))/(1-2*_xlfn.NORM.DIST(0,$J62/2,$M62,TRUE))*$D62+($K62="Steady Growth")*(AND(CG$6&gt;=$F62,CG$6&lt;=$H62)*((CG$6-$F62+1)/($J62*($J62+1)/2)*$D62))+($K62="custom")*CustCF!CA62</f>
        <v>0</v>
      </c>
      <c r="CH62" s="95">
        <f>($K62="Bell Curve")*(_xlfn.NORM.DIST(AND(CH$6&gt;=$F62,CH$6&lt;=$H62)*(CH$6-$F62+1),$J62/2,$M62,TRUE)-_xlfn.NORM.DIST(AND(CH$6&gt;=$F62,CH$6&lt;=$H62)*(CG$6-$F62+1),$J62/2,$M62,TRUE))/(1-2*_xlfn.NORM.DIST(0,$J62/2,$M62,TRUE))*$D62+($K62="Steady Growth")*(AND(CH$6&gt;=$F62,CH$6&lt;=$H62)*((CH$6-$F62+1)/($J62*($J62+1)/2)*$D62))+($K62="custom")*CustCF!CB62</f>
        <v>0</v>
      </c>
      <c r="CI62" s="95">
        <f>($K62="Bell Curve")*(_xlfn.NORM.DIST(AND(CI$6&gt;=$F62,CI$6&lt;=$H62)*(CI$6-$F62+1),$J62/2,$M62,TRUE)-_xlfn.NORM.DIST(AND(CI$6&gt;=$F62,CI$6&lt;=$H62)*(CH$6-$F62+1),$J62/2,$M62,TRUE))/(1-2*_xlfn.NORM.DIST(0,$J62/2,$M62,TRUE))*$D62+($K62="Steady Growth")*(AND(CI$6&gt;=$F62,CI$6&lt;=$H62)*((CI$6-$F62+1)/($J62*($J62+1)/2)*$D62))+($K62="custom")*CustCF!CC62</f>
        <v>0</v>
      </c>
      <c r="CJ62" s="95">
        <f>($K62="Bell Curve")*(_xlfn.NORM.DIST(AND(CJ$6&gt;=$F62,CJ$6&lt;=$H62)*(CJ$6-$F62+1),$J62/2,$M62,TRUE)-_xlfn.NORM.DIST(AND(CJ$6&gt;=$F62,CJ$6&lt;=$H62)*(CI$6-$F62+1),$J62/2,$M62,TRUE))/(1-2*_xlfn.NORM.DIST(0,$J62/2,$M62,TRUE))*$D62+($K62="Steady Growth")*(AND(CJ$6&gt;=$F62,CJ$6&lt;=$H62)*((CJ$6-$F62+1)/($J62*($J62+1)/2)*$D62))+($K62="custom")*CustCF!CD62</f>
        <v>0</v>
      </c>
      <c r="CK62" s="95">
        <f>($K62="Bell Curve")*(_xlfn.NORM.DIST(AND(CK$6&gt;=$F62,CK$6&lt;=$H62)*(CK$6-$F62+1),$J62/2,$M62,TRUE)-_xlfn.NORM.DIST(AND(CK$6&gt;=$F62,CK$6&lt;=$H62)*(CJ$6-$F62+1),$J62/2,$M62,TRUE))/(1-2*_xlfn.NORM.DIST(0,$J62/2,$M62,TRUE))*$D62+($K62="Steady Growth")*(AND(CK$6&gt;=$F62,CK$6&lt;=$H62)*((CK$6-$F62+1)/($J62*($J62+1)/2)*$D62))+($K62="custom")*CustCF!CE62</f>
        <v>0</v>
      </c>
      <c r="CL62" s="95">
        <f>($K62="Bell Curve")*(_xlfn.NORM.DIST(AND(CL$6&gt;=$F62,CL$6&lt;=$H62)*(CL$6-$F62+1),$J62/2,$M62,TRUE)-_xlfn.NORM.DIST(AND(CL$6&gt;=$F62,CL$6&lt;=$H62)*(CK$6-$F62+1),$J62/2,$M62,TRUE))/(1-2*_xlfn.NORM.DIST(0,$J62/2,$M62,TRUE))*$D62+($K62="Steady Growth")*(AND(CL$6&gt;=$F62,CL$6&lt;=$H62)*((CL$6-$F62+1)/($J62*($J62+1)/2)*$D62))+($K62="custom")*CustCF!CF62</f>
        <v>0</v>
      </c>
      <c r="CM62" s="95">
        <f>($K62="Bell Curve")*(_xlfn.NORM.DIST(AND(CM$6&gt;=$F62,CM$6&lt;=$H62)*(CM$6-$F62+1),$J62/2,$M62,TRUE)-_xlfn.NORM.DIST(AND(CM$6&gt;=$F62,CM$6&lt;=$H62)*(CL$6-$F62+1),$J62/2,$M62,TRUE))/(1-2*_xlfn.NORM.DIST(0,$J62/2,$M62,TRUE))*$D62+($K62="Steady Growth")*(AND(CM$6&gt;=$F62,CM$6&lt;=$H62)*((CM$6-$F62+1)/($J62*($J62+1)/2)*$D62))+($K62="custom")*CustCF!CG62</f>
        <v>0</v>
      </c>
      <c r="CN62" s="95">
        <f>($K62="Bell Curve")*(_xlfn.NORM.DIST(AND(CN$6&gt;=$F62,CN$6&lt;=$H62)*(CN$6-$F62+1),$J62/2,$M62,TRUE)-_xlfn.NORM.DIST(AND(CN$6&gt;=$F62,CN$6&lt;=$H62)*(CM$6-$F62+1),$J62/2,$M62,TRUE))/(1-2*_xlfn.NORM.DIST(0,$J62/2,$M62,TRUE))*$D62+($K62="Steady Growth")*(AND(CN$6&gt;=$F62,CN$6&lt;=$H62)*((CN$6-$F62+1)/($J62*($J62+1)/2)*$D62))+($K62="custom")*CustCF!CH62</f>
        <v>0</v>
      </c>
      <c r="CO62" s="95">
        <f>($K62="Bell Curve")*(_xlfn.NORM.DIST(AND(CO$6&gt;=$F62,CO$6&lt;=$H62)*(CO$6-$F62+1),$J62/2,$M62,TRUE)-_xlfn.NORM.DIST(AND(CO$6&gt;=$F62,CO$6&lt;=$H62)*(CN$6-$F62+1),$J62/2,$M62,TRUE))/(1-2*_xlfn.NORM.DIST(0,$J62/2,$M62,TRUE))*$D62+($K62="Steady Growth")*(AND(CO$6&gt;=$F62,CO$6&lt;=$H62)*((CO$6-$F62+1)/($J62*($J62+1)/2)*$D62))+($K62="custom")*CustCF!CI62</f>
        <v>0</v>
      </c>
      <c r="CP62" s="95">
        <f>($K62="Bell Curve")*(_xlfn.NORM.DIST(AND(CP$6&gt;=$F62,CP$6&lt;=$H62)*(CP$6-$F62+1),$J62/2,$M62,TRUE)-_xlfn.NORM.DIST(AND(CP$6&gt;=$F62,CP$6&lt;=$H62)*(CO$6-$F62+1),$J62/2,$M62,TRUE))/(1-2*_xlfn.NORM.DIST(0,$J62/2,$M62,TRUE))*$D62+($K62="Steady Growth")*(AND(CP$6&gt;=$F62,CP$6&lt;=$H62)*((CP$6-$F62+1)/($J62*($J62+1)/2)*$D62))+($K62="custom")*CustCF!CJ62</f>
        <v>0</v>
      </c>
      <c r="CQ62" s="95">
        <f>($K62="Bell Curve")*(_xlfn.NORM.DIST(AND(CQ$6&gt;=$F62,CQ$6&lt;=$H62)*(CQ$6-$F62+1),$J62/2,$M62,TRUE)-_xlfn.NORM.DIST(AND(CQ$6&gt;=$F62,CQ$6&lt;=$H62)*(CP$6-$F62+1),$J62/2,$M62,TRUE))/(1-2*_xlfn.NORM.DIST(0,$J62/2,$M62,TRUE))*$D62+($K62="Steady Growth")*(AND(CQ$6&gt;=$F62,CQ$6&lt;=$H62)*((CQ$6-$F62+1)/($J62*($J62+1)/2)*$D62))+($K62="custom")*CustCF!CK62</f>
        <v>0</v>
      </c>
      <c r="CR62" s="95">
        <f>($K62="Bell Curve")*(_xlfn.NORM.DIST(AND(CR$6&gt;=$F62,CR$6&lt;=$H62)*(CR$6-$F62+1),$J62/2,$M62,TRUE)-_xlfn.NORM.DIST(AND(CR$6&gt;=$F62,CR$6&lt;=$H62)*(CQ$6-$F62+1),$J62/2,$M62,TRUE))/(1-2*_xlfn.NORM.DIST(0,$J62/2,$M62,TRUE))*$D62+($K62="Steady Growth")*(AND(CR$6&gt;=$F62,CR$6&lt;=$H62)*((CR$6-$F62+1)/($J62*($J62+1)/2)*$D62))+($K62="custom")*CustCF!CL62</f>
        <v>0</v>
      </c>
      <c r="CS62" s="95">
        <f>($K62="Bell Curve")*(_xlfn.NORM.DIST(AND(CS$6&gt;=$F62,CS$6&lt;=$H62)*(CS$6-$F62+1),$J62/2,$M62,TRUE)-_xlfn.NORM.DIST(AND(CS$6&gt;=$F62,CS$6&lt;=$H62)*(CR$6-$F62+1),$J62/2,$M62,TRUE))/(1-2*_xlfn.NORM.DIST(0,$J62/2,$M62,TRUE))*$D62+($K62="Steady Growth")*(AND(CS$6&gt;=$F62,CS$6&lt;=$H62)*((CS$6-$F62+1)/($J62*($J62+1)/2)*$D62))+($K62="custom")*CustCF!CM62</f>
        <v>0</v>
      </c>
      <c r="CT62" s="95">
        <f>($K62="Bell Curve")*(_xlfn.NORM.DIST(AND(CT$6&gt;=$F62,CT$6&lt;=$H62)*(CT$6-$F62+1),$J62/2,$M62,TRUE)-_xlfn.NORM.DIST(AND(CT$6&gt;=$F62,CT$6&lt;=$H62)*(CS$6-$F62+1),$J62/2,$M62,TRUE))/(1-2*_xlfn.NORM.DIST(0,$J62/2,$M62,TRUE))*$D62+($K62="Steady Growth")*(AND(CT$6&gt;=$F62,CT$6&lt;=$H62)*((CT$6-$F62+1)/($J62*($J62+1)/2)*$D62))+($K62="custom")*CustCF!CN62</f>
        <v>0</v>
      </c>
      <c r="CU62" s="95">
        <f>($K62="Bell Curve")*(_xlfn.NORM.DIST(AND(CU$6&gt;=$F62,CU$6&lt;=$H62)*(CU$6-$F62+1),$J62/2,$M62,TRUE)-_xlfn.NORM.DIST(AND(CU$6&gt;=$F62,CU$6&lt;=$H62)*(CT$6-$F62+1),$J62/2,$M62,TRUE))/(1-2*_xlfn.NORM.DIST(0,$J62/2,$M62,TRUE))*$D62+($K62="Steady Growth")*(AND(CU$6&gt;=$F62,CU$6&lt;=$H62)*((CU$6-$F62+1)/($J62*($J62+1)/2)*$D62))+($K62="custom")*CustCF!CO62</f>
        <v>0</v>
      </c>
      <c r="CV62" s="95">
        <f>($K62="Bell Curve")*(_xlfn.NORM.DIST(AND(CV$6&gt;=$F62,CV$6&lt;=$H62)*(CV$6-$F62+1),$J62/2,$M62,TRUE)-_xlfn.NORM.DIST(AND(CV$6&gt;=$F62,CV$6&lt;=$H62)*(CU$6-$F62+1),$J62/2,$M62,TRUE))/(1-2*_xlfn.NORM.DIST(0,$J62/2,$M62,TRUE))*$D62+($K62="Steady Growth")*(AND(CV$6&gt;=$F62,CV$6&lt;=$H62)*((CV$6-$F62+1)/($J62*($J62+1)/2)*$D62))+($K62="custom")*CustCF!CP62</f>
        <v>0</v>
      </c>
      <c r="CW62" s="95">
        <f>($K62="Bell Curve")*(_xlfn.NORM.DIST(AND(CW$6&gt;=$F62,CW$6&lt;=$H62)*(CW$6-$F62+1),$J62/2,$M62,TRUE)-_xlfn.NORM.DIST(AND(CW$6&gt;=$F62,CW$6&lt;=$H62)*(CV$6-$F62+1),$J62/2,$M62,TRUE))/(1-2*_xlfn.NORM.DIST(0,$J62/2,$M62,TRUE))*$D62+($K62="Steady Growth")*(AND(CW$6&gt;=$F62,CW$6&lt;=$H62)*((CW$6-$F62+1)/($J62*($J62+1)/2)*$D62))+($K62="custom")*CustCF!CQ62</f>
        <v>0</v>
      </c>
      <c r="CX62" s="95">
        <f>($K62="Bell Curve")*(_xlfn.NORM.DIST(AND(CX$6&gt;=$F62,CX$6&lt;=$H62)*(CX$6-$F62+1),$J62/2,$M62,TRUE)-_xlfn.NORM.DIST(AND(CX$6&gt;=$F62,CX$6&lt;=$H62)*(CW$6-$F62+1),$J62/2,$M62,TRUE))/(1-2*_xlfn.NORM.DIST(0,$J62/2,$M62,TRUE))*$D62+($K62="Steady Growth")*(AND(CX$6&gt;=$F62,CX$6&lt;=$H62)*((CX$6-$F62+1)/($J62*($J62+1)/2)*$D62))+($K62="custom")*CustCF!CR62</f>
        <v>0</v>
      </c>
      <c r="CY62" s="95">
        <f>($K62="Bell Curve")*(_xlfn.NORM.DIST(AND(CY$6&gt;=$F62,CY$6&lt;=$H62)*(CY$6-$F62+1),$J62/2,$M62,TRUE)-_xlfn.NORM.DIST(AND(CY$6&gt;=$F62,CY$6&lt;=$H62)*(CX$6-$F62+1),$J62/2,$M62,TRUE))/(1-2*_xlfn.NORM.DIST(0,$J62/2,$M62,TRUE))*$D62+($K62="Steady Growth")*(AND(CY$6&gt;=$F62,CY$6&lt;=$H62)*((CY$6-$F62+1)/($J62*($J62+1)/2)*$D62))+($K62="custom")*CustCF!CS62</f>
        <v>0</v>
      </c>
      <c r="CZ62" s="95">
        <f>($K62="Bell Curve")*(_xlfn.NORM.DIST(AND(CZ$6&gt;=$F62,CZ$6&lt;=$H62)*(CZ$6-$F62+1),$J62/2,$M62,TRUE)-_xlfn.NORM.DIST(AND(CZ$6&gt;=$F62,CZ$6&lt;=$H62)*(CY$6-$F62+1),$J62/2,$M62,TRUE))/(1-2*_xlfn.NORM.DIST(0,$J62/2,$M62,TRUE))*$D62+($K62="Steady Growth")*(AND(CZ$6&gt;=$F62,CZ$6&lt;=$H62)*((CZ$6-$F62+1)/($J62*($J62+1)/2)*$D62))+($K62="custom")*CustCF!CT62</f>
        <v>0</v>
      </c>
      <c r="DA62" s="95">
        <f>($K62="Bell Curve")*(_xlfn.NORM.DIST(AND(DA$6&gt;=$F62,DA$6&lt;=$H62)*(DA$6-$F62+1),$J62/2,$M62,TRUE)-_xlfn.NORM.DIST(AND(DA$6&gt;=$F62,DA$6&lt;=$H62)*(CZ$6-$F62+1),$J62/2,$M62,TRUE))/(1-2*_xlfn.NORM.DIST(0,$J62/2,$M62,TRUE))*$D62+($K62="Steady Growth")*(AND(DA$6&gt;=$F62,DA$6&lt;=$H62)*((DA$6-$F62+1)/($J62*($J62+1)/2)*$D62))+($K62="custom")*CustCF!CU62</f>
        <v>0</v>
      </c>
      <c r="DB62" s="95">
        <f>($K62="Bell Curve")*(_xlfn.NORM.DIST(AND(DB$6&gt;=$F62,DB$6&lt;=$H62)*(DB$6-$F62+1),$J62/2,$M62,TRUE)-_xlfn.NORM.DIST(AND(DB$6&gt;=$F62,DB$6&lt;=$H62)*(DA$6-$F62+1),$J62/2,$M62,TRUE))/(1-2*_xlfn.NORM.DIST(0,$J62/2,$M62,TRUE))*$D62+($K62="Steady Growth")*(AND(DB$6&gt;=$F62,DB$6&lt;=$H62)*((DB$6-$F62+1)/($J62*($J62+1)/2)*$D62))+($K62="custom")*CustCF!CV62</f>
        <v>0</v>
      </c>
      <c r="DC62" s="95">
        <f>($K62="Bell Curve")*(_xlfn.NORM.DIST(AND(DC$6&gt;=$F62,DC$6&lt;=$H62)*(DC$6-$F62+1),$J62/2,$M62,TRUE)-_xlfn.NORM.DIST(AND(DC$6&gt;=$F62,DC$6&lt;=$H62)*(DB$6-$F62+1),$J62/2,$M62,TRUE))/(1-2*_xlfn.NORM.DIST(0,$J62/2,$M62,TRUE))*$D62+($K62="Steady Growth")*(AND(DC$6&gt;=$F62,DC$6&lt;=$H62)*((DC$6-$F62+1)/($J62*($J62+1)/2)*$D62))+($K62="custom")*CustCF!CW62</f>
        <v>0</v>
      </c>
      <c r="DD62" s="95">
        <f>($K62="Bell Curve")*(_xlfn.NORM.DIST(AND(DD$6&gt;=$F62,DD$6&lt;=$H62)*(DD$6-$F62+1),$J62/2,$M62,TRUE)-_xlfn.NORM.DIST(AND(DD$6&gt;=$F62,DD$6&lt;=$H62)*(DC$6-$F62+1),$J62/2,$M62,TRUE))/(1-2*_xlfn.NORM.DIST(0,$J62/2,$M62,TRUE))*$D62+($K62="Steady Growth")*(AND(DD$6&gt;=$F62,DD$6&lt;=$H62)*((DD$6-$F62+1)/($J62*($J62+1)/2)*$D62))+($K62="custom")*CustCF!CX62</f>
        <v>0</v>
      </c>
      <c r="DE62" s="95">
        <f>($K62="Bell Curve")*(_xlfn.NORM.DIST(AND(DE$6&gt;=$F62,DE$6&lt;=$H62)*(DE$6-$F62+1),$J62/2,$M62,TRUE)-_xlfn.NORM.DIST(AND(DE$6&gt;=$F62,DE$6&lt;=$H62)*(DD$6-$F62+1),$J62/2,$M62,TRUE))/(1-2*_xlfn.NORM.DIST(0,$J62/2,$M62,TRUE))*$D62+($K62="Steady Growth")*(AND(DE$6&gt;=$F62,DE$6&lt;=$H62)*((DE$6-$F62+1)/($J62*($J62+1)/2)*$D62))+($K62="custom")*CustCF!CY62</f>
        <v>0</v>
      </c>
      <c r="DF62" s="95">
        <f>($K62="Bell Curve")*(_xlfn.NORM.DIST(AND(DF$6&gt;=$F62,DF$6&lt;=$H62)*(DF$6-$F62+1),$J62/2,$M62,TRUE)-_xlfn.NORM.DIST(AND(DF$6&gt;=$F62,DF$6&lt;=$H62)*(DE$6-$F62+1),$J62/2,$M62,TRUE))/(1-2*_xlfn.NORM.DIST(0,$J62/2,$M62,TRUE))*$D62+($K62="Steady Growth")*(AND(DF$6&gt;=$F62,DF$6&lt;=$H62)*((DF$6-$F62+1)/($J62*($J62+1)/2)*$D62))+($K62="custom")*CustCF!CZ62</f>
        <v>0</v>
      </c>
      <c r="DG62" s="95">
        <f>($K62="Bell Curve")*(_xlfn.NORM.DIST(AND(DG$6&gt;=$F62,DG$6&lt;=$H62)*(DG$6-$F62+1),$J62/2,$M62,TRUE)-_xlfn.NORM.DIST(AND(DG$6&gt;=$F62,DG$6&lt;=$H62)*(DF$6-$F62+1),$J62/2,$M62,TRUE))/(1-2*_xlfn.NORM.DIST(0,$J62/2,$M62,TRUE))*$D62+($K62="Steady Growth")*(AND(DG$6&gt;=$F62,DG$6&lt;=$H62)*((DG$6-$F62+1)/($J62*($J62+1)/2)*$D62))+($K62="custom")*CustCF!DA62</f>
        <v>0</v>
      </c>
      <c r="DH62" s="95">
        <f>($K62="Bell Curve")*(_xlfn.NORM.DIST(AND(DH$6&gt;=$F62,DH$6&lt;=$H62)*(DH$6-$F62+1),$J62/2,$M62,TRUE)-_xlfn.NORM.DIST(AND(DH$6&gt;=$F62,DH$6&lt;=$H62)*(DG$6-$F62+1),$J62/2,$M62,TRUE))/(1-2*_xlfn.NORM.DIST(0,$J62/2,$M62,TRUE))*$D62+($K62="Steady Growth")*(AND(DH$6&gt;=$F62,DH$6&lt;=$H62)*((DH$6-$F62+1)/($J62*($J62+1)/2)*$D62))+($K62="custom")*CustCF!DB62</f>
        <v>0</v>
      </c>
      <c r="DI62" s="95">
        <f>($K62="Bell Curve")*(_xlfn.NORM.DIST(AND(DI$6&gt;=$F62,DI$6&lt;=$H62)*(DI$6-$F62+1),$J62/2,$M62,TRUE)-_xlfn.NORM.DIST(AND(DI$6&gt;=$F62,DI$6&lt;=$H62)*(DH$6-$F62+1),$J62/2,$M62,TRUE))/(1-2*_xlfn.NORM.DIST(0,$J62/2,$M62,TRUE))*$D62+($K62="Steady Growth")*(AND(DI$6&gt;=$F62,DI$6&lt;=$H62)*((DI$6-$F62+1)/($J62*($J62+1)/2)*$D62))+($K62="custom")*CustCF!DC62</f>
        <v>0</v>
      </c>
      <c r="DJ62" s="95">
        <f>($K62="Bell Curve")*(_xlfn.NORM.DIST(AND(DJ$6&gt;=$F62,DJ$6&lt;=$H62)*(DJ$6-$F62+1),$J62/2,$M62,TRUE)-_xlfn.NORM.DIST(AND(DJ$6&gt;=$F62,DJ$6&lt;=$H62)*(DI$6-$F62+1),$J62/2,$M62,TRUE))/(1-2*_xlfn.NORM.DIST(0,$J62/2,$M62,TRUE))*$D62+($K62="Steady Growth")*(AND(DJ$6&gt;=$F62,DJ$6&lt;=$H62)*((DJ$6-$F62+1)/($J62*($J62+1)/2)*$D62))+($K62="custom")*CustCF!DD62</f>
        <v>0</v>
      </c>
      <c r="DK62" s="95">
        <f>($K62="Bell Curve")*(_xlfn.NORM.DIST(AND(DK$6&gt;=$F62,DK$6&lt;=$H62)*(DK$6-$F62+1),$J62/2,$M62,TRUE)-_xlfn.NORM.DIST(AND(DK$6&gt;=$F62,DK$6&lt;=$H62)*(DJ$6-$F62+1),$J62/2,$M62,TRUE))/(1-2*_xlfn.NORM.DIST(0,$J62/2,$M62,TRUE))*$D62+($K62="Steady Growth")*(AND(DK$6&gt;=$F62,DK$6&lt;=$H62)*((DK$6-$F62+1)/($J62*($J62+1)/2)*$D62))+($K62="custom")*CustCF!DE62</f>
        <v>0</v>
      </c>
      <c r="DL62" s="95">
        <f>($K62="Bell Curve")*(_xlfn.NORM.DIST(AND(DL$6&gt;=$F62,DL$6&lt;=$H62)*(DL$6-$F62+1),$J62/2,$M62,TRUE)-_xlfn.NORM.DIST(AND(DL$6&gt;=$F62,DL$6&lt;=$H62)*(DK$6-$F62+1),$J62/2,$M62,TRUE))/(1-2*_xlfn.NORM.DIST(0,$J62/2,$M62,TRUE))*$D62+($K62="Steady Growth")*(AND(DL$6&gt;=$F62,DL$6&lt;=$H62)*((DL$6-$F62+1)/($J62*($J62+1)/2)*$D62))+($K62="custom")*CustCF!DF62</f>
        <v>0</v>
      </c>
      <c r="DM62" s="95">
        <f>($K62="Bell Curve")*(_xlfn.NORM.DIST(AND(DM$6&gt;=$F62,DM$6&lt;=$H62)*(DM$6-$F62+1),$J62/2,$M62,TRUE)-_xlfn.NORM.DIST(AND(DM$6&gt;=$F62,DM$6&lt;=$H62)*(DL$6-$F62+1),$J62/2,$M62,TRUE))/(1-2*_xlfn.NORM.DIST(0,$J62/2,$M62,TRUE))*$D62+($K62="Steady Growth")*(AND(DM$6&gt;=$F62,DM$6&lt;=$H62)*((DM$6-$F62+1)/($J62*($J62+1)/2)*$D62))+($K62="custom")*CustCF!DG62</f>
        <v>0</v>
      </c>
      <c r="DN62" s="95">
        <f>($K62="Bell Curve")*(_xlfn.NORM.DIST(AND(DN$6&gt;=$F62,DN$6&lt;=$H62)*(DN$6-$F62+1),$J62/2,$M62,TRUE)-_xlfn.NORM.DIST(AND(DN$6&gt;=$F62,DN$6&lt;=$H62)*(DM$6-$F62+1),$J62/2,$M62,TRUE))/(1-2*_xlfn.NORM.DIST(0,$J62/2,$M62,TRUE))*$D62+($K62="Steady Growth")*(AND(DN$6&gt;=$F62,DN$6&lt;=$H62)*((DN$6-$F62+1)/($J62*($J62+1)/2)*$D62))+($K62="custom")*CustCF!DH62</f>
        <v>0</v>
      </c>
      <c r="DO62" s="95">
        <f>($K62="Bell Curve")*(_xlfn.NORM.DIST(AND(DO$6&gt;=$F62,DO$6&lt;=$H62)*(DO$6-$F62+1),$J62/2,$M62,TRUE)-_xlfn.NORM.DIST(AND(DO$6&gt;=$F62,DO$6&lt;=$H62)*(DN$6-$F62+1),$J62/2,$M62,TRUE))/(1-2*_xlfn.NORM.DIST(0,$J62/2,$M62,TRUE))*$D62+($K62="Steady Growth")*(AND(DO$6&gt;=$F62,DO$6&lt;=$H62)*((DO$6-$F62+1)/($J62*($J62+1)/2)*$D62))+($K62="custom")*CustCF!DI62</f>
        <v>0</v>
      </c>
      <c r="DP62" s="95">
        <f>($K62="Bell Curve")*(_xlfn.NORM.DIST(AND(DP$6&gt;=$F62,DP$6&lt;=$H62)*(DP$6-$F62+1),$J62/2,$M62,TRUE)-_xlfn.NORM.DIST(AND(DP$6&gt;=$F62,DP$6&lt;=$H62)*(DO$6-$F62+1),$J62/2,$M62,TRUE))/(1-2*_xlfn.NORM.DIST(0,$J62/2,$M62,TRUE))*$D62+($K62="Steady Growth")*(AND(DP$6&gt;=$F62,DP$6&lt;=$H62)*((DP$6-$F62+1)/($J62*($J62+1)/2)*$D62))+($K62="custom")*CustCF!DJ62</f>
        <v>0</v>
      </c>
      <c r="DQ62" s="95">
        <f>($K62="Bell Curve")*(_xlfn.NORM.DIST(AND(DQ$6&gt;=$F62,DQ$6&lt;=$H62)*(DQ$6-$F62+1),$J62/2,$M62,TRUE)-_xlfn.NORM.DIST(AND(DQ$6&gt;=$F62,DQ$6&lt;=$H62)*(DP$6-$F62+1),$J62/2,$M62,TRUE))/(1-2*_xlfn.NORM.DIST(0,$J62/2,$M62,TRUE))*$D62+($K62="Steady Growth")*(AND(DQ$6&gt;=$F62,DQ$6&lt;=$H62)*((DQ$6-$F62+1)/($J62*($J62+1)/2)*$D62))+($K62="custom")*CustCF!DK62</f>
        <v>0</v>
      </c>
      <c r="DR62" s="95">
        <f>($K62="Bell Curve")*(_xlfn.NORM.DIST(AND(DR$6&gt;=$F62,DR$6&lt;=$H62)*(DR$6-$F62+1),$J62/2,$M62,TRUE)-_xlfn.NORM.DIST(AND(DR$6&gt;=$F62,DR$6&lt;=$H62)*(DQ$6-$F62+1),$J62/2,$M62,TRUE))/(1-2*_xlfn.NORM.DIST(0,$J62/2,$M62,TRUE))*$D62+($K62="Steady Growth")*(AND(DR$6&gt;=$F62,DR$6&lt;=$H62)*((DR$6-$F62+1)/($J62*($J62+1)/2)*$D62))+($K62="custom")*CustCF!DL62</f>
        <v>0</v>
      </c>
      <c r="DS62" s="95">
        <f>($K62="Bell Curve")*(_xlfn.NORM.DIST(AND(DS$6&gt;=$F62,DS$6&lt;=$H62)*(DS$6-$F62+1),$J62/2,$M62,TRUE)-_xlfn.NORM.DIST(AND(DS$6&gt;=$F62,DS$6&lt;=$H62)*(DR$6-$F62+1),$J62/2,$M62,TRUE))/(1-2*_xlfn.NORM.DIST(0,$J62/2,$M62,TRUE))*$D62+($K62="Steady Growth")*(AND(DS$6&gt;=$F62,DS$6&lt;=$H62)*((DS$6-$F62+1)/($J62*($J62+1)/2)*$D62))+($K62="custom")*CustCF!DM62</f>
        <v>0</v>
      </c>
      <c r="DT62" s="95">
        <f>($K62="Bell Curve")*(_xlfn.NORM.DIST(AND(DT$6&gt;=$F62,DT$6&lt;=$H62)*(DT$6-$F62+1),$J62/2,$M62,TRUE)-_xlfn.NORM.DIST(AND(DT$6&gt;=$F62,DT$6&lt;=$H62)*(DS$6-$F62+1),$J62/2,$M62,TRUE))/(1-2*_xlfn.NORM.DIST(0,$J62/2,$M62,TRUE))*$D62+($K62="Steady Growth")*(AND(DT$6&gt;=$F62,DT$6&lt;=$H62)*((DT$6-$F62+1)/($J62*($J62+1)/2)*$D62))+($K62="custom")*CustCF!DN62</f>
        <v>0</v>
      </c>
      <c r="DU62" s="95">
        <f>($K62="Bell Curve")*(_xlfn.NORM.DIST(AND(DU$6&gt;=$F62,DU$6&lt;=$H62)*(DU$6-$F62+1),$J62/2,$M62,TRUE)-_xlfn.NORM.DIST(AND(DU$6&gt;=$F62,DU$6&lt;=$H62)*(DT$6-$F62+1),$J62/2,$M62,TRUE))/(1-2*_xlfn.NORM.DIST(0,$J62/2,$M62,TRUE))*$D62+($K62="Steady Growth")*(AND(DU$6&gt;=$F62,DU$6&lt;=$H62)*((DU$6-$F62+1)/($J62*($J62+1)/2)*$D62))+($K62="custom")*CustCF!DO62</f>
        <v>0</v>
      </c>
      <c r="DV62" s="95">
        <f>($K62="Bell Curve")*(_xlfn.NORM.DIST(AND(DV$6&gt;=$F62,DV$6&lt;=$H62)*(DV$6-$F62+1),$J62/2,$M62,TRUE)-_xlfn.NORM.DIST(AND(DV$6&gt;=$F62,DV$6&lt;=$H62)*(DU$6-$F62+1),$J62/2,$M62,TRUE))/(1-2*_xlfn.NORM.DIST(0,$J62/2,$M62,TRUE))*$D62+($K62="Steady Growth")*(AND(DV$6&gt;=$F62,DV$6&lt;=$H62)*((DV$6-$F62+1)/($J62*($J62+1)/2)*$D62))+($K62="custom")*CustCF!DP62</f>
        <v>0</v>
      </c>
      <c r="DW62" s="95">
        <f>($K62="Bell Curve")*(_xlfn.NORM.DIST(AND(DW$6&gt;=$F62,DW$6&lt;=$H62)*(DW$6-$F62+1),$J62/2,$M62,TRUE)-_xlfn.NORM.DIST(AND(DW$6&gt;=$F62,DW$6&lt;=$H62)*(DV$6-$F62+1),$J62/2,$M62,TRUE))/(1-2*_xlfn.NORM.DIST(0,$J62/2,$M62,TRUE))*$D62+($K62="Steady Growth")*(AND(DW$6&gt;=$F62,DW$6&lt;=$H62)*((DW$6-$F62+1)/($J62*($J62+1)/2)*$D62))+($K62="custom")*CustCF!DQ62</f>
        <v>0</v>
      </c>
      <c r="DX62" s="95">
        <f>($K62="Bell Curve")*(_xlfn.NORM.DIST(AND(DX$6&gt;=$F62,DX$6&lt;=$H62)*(DX$6-$F62+1),$J62/2,$M62,TRUE)-_xlfn.NORM.DIST(AND(DX$6&gt;=$F62,DX$6&lt;=$H62)*(DW$6-$F62+1),$J62/2,$M62,TRUE))/(1-2*_xlfn.NORM.DIST(0,$J62/2,$M62,TRUE))*$D62+($K62="Steady Growth")*(AND(DX$6&gt;=$F62,DX$6&lt;=$H62)*((DX$6-$F62+1)/($J62*($J62+1)/2)*$D62))+($K62="custom")*CustCF!DR62</f>
        <v>0</v>
      </c>
      <c r="DY62" s="95">
        <f>($K62="Bell Curve")*(_xlfn.NORM.DIST(AND(DY$6&gt;=$F62,DY$6&lt;=$H62)*(DY$6-$F62+1),$J62/2,$M62,TRUE)-_xlfn.NORM.DIST(AND(DY$6&gt;=$F62,DY$6&lt;=$H62)*(DX$6-$F62+1),$J62/2,$M62,TRUE))/(1-2*_xlfn.NORM.DIST(0,$J62/2,$M62,TRUE))*$D62+($K62="Steady Growth")*(AND(DY$6&gt;=$F62,DY$6&lt;=$H62)*((DY$6-$F62+1)/($J62*($J62+1)/2)*$D62))+($K62="custom")*CustCF!DS62</f>
        <v>0</v>
      </c>
      <c r="DZ62" s="95">
        <f>($K62="Bell Curve")*(_xlfn.NORM.DIST(AND(DZ$6&gt;=$F62,DZ$6&lt;=$H62)*(DZ$6-$F62+1),$J62/2,$M62,TRUE)-_xlfn.NORM.DIST(AND(DZ$6&gt;=$F62,DZ$6&lt;=$H62)*(DY$6-$F62+1),$J62/2,$M62,TRUE))/(1-2*_xlfn.NORM.DIST(0,$J62/2,$M62,TRUE))*$D62+($K62="Steady Growth")*(AND(DZ$6&gt;=$F62,DZ$6&lt;=$H62)*((DZ$6-$F62+1)/($J62*($J62+1)/2)*$D62))+($K62="custom")*CustCF!DT62</f>
        <v>0</v>
      </c>
      <c r="EA62" s="95">
        <f>($K62="Bell Curve")*(_xlfn.NORM.DIST(AND(EA$6&gt;=$F62,EA$6&lt;=$H62)*(EA$6-$F62+1),$J62/2,$M62,TRUE)-_xlfn.NORM.DIST(AND(EA$6&gt;=$F62,EA$6&lt;=$H62)*(DZ$6-$F62+1),$J62/2,$M62,TRUE))/(1-2*_xlfn.NORM.DIST(0,$J62/2,$M62,TRUE))*$D62+($K62="Steady Growth")*(AND(EA$6&gt;=$F62,EA$6&lt;=$H62)*((EA$6-$F62+1)/($J62*($J62+1)/2)*$D62))+($K62="custom")*CustCF!DU62</f>
        <v>0</v>
      </c>
      <c r="EB62" s="95">
        <f>($K62="Bell Curve")*(_xlfn.NORM.DIST(AND(EB$6&gt;=$F62,EB$6&lt;=$H62)*(EB$6-$F62+1),$J62/2,$M62,TRUE)-_xlfn.NORM.DIST(AND(EB$6&gt;=$F62,EB$6&lt;=$H62)*(EA$6-$F62+1),$J62/2,$M62,TRUE))/(1-2*_xlfn.NORM.DIST(0,$J62/2,$M62,TRUE))*$D62+($K62="Steady Growth")*(AND(EB$6&gt;=$F62,EB$6&lt;=$H62)*((EB$6-$F62+1)/($J62*($J62+1)/2)*$D62))+($K62="custom")*CustCF!DV62</f>
        <v>0</v>
      </c>
      <c r="EC62" s="95">
        <f>($K62="Bell Curve")*(_xlfn.NORM.DIST(AND(EC$6&gt;=$F62,EC$6&lt;=$H62)*(EC$6-$F62+1),$J62/2,$M62,TRUE)-_xlfn.NORM.DIST(AND(EC$6&gt;=$F62,EC$6&lt;=$H62)*(EB$6-$F62+1),$J62/2,$M62,TRUE))/(1-2*_xlfn.NORM.DIST(0,$J62/2,$M62,TRUE))*$D62+($K62="Steady Growth")*(AND(EC$6&gt;=$F62,EC$6&lt;=$H62)*((EC$6-$F62+1)/($J62*($J62+1)/2)*$D62))+($K62="custom")*CustCF!DW62</f>
        <v>0</v>
      </c>
      <c r="ED62" s="95">
        <f>($K62="Bell Curve")*(_xlfn.NORM.DIST(AND(ED$6&gt;=$F62,ED$6&lt;=$H62)*(ED$6-$F62+1),$J62/2,$M62,TRUE)-_xlfn.NORM.DIST(AND(ED$6&gt;=$F62,ED$6&lt;=$H62)*(EC$6-$F62+1),$J62/2,$M62,TRUE))/(1-2*_xlfn.NORM.DIST(0,$J62/2,$M62,TRUE))*$D62+($K62="Steady Growth")*(AND(ED$6&gt;=$F62,ED$6&lt;=$H62)*((ED$6-$F62+1)/($J62*($J62+1)/2)*$D62))+($K62="custom")*CustCF!DX62</f>
        <v>0</v>
      </c>
      <c r="EE62" s="95">
        <f>($K62="Bell Curve")*(_xlfn.NORM.DIST(AND(EE$6&gt;=$F62,EE$6&lt;=$H62)*(EE$6-$F62+1),$J62/2,$M62,TRUE)-_xlfn.NORM.DIST(AND(EE$6&gt;=$F62,EE$6&lt;=$H62)*(ED$6-$F62+1),$J62/2,$M62,TRUE))/(1-2*_xlfn.NORM.DIST(0,$J62/2,$M62,TRUE))*$D62+($K62="Steady Growth")*(AND(EE$6&gt;=$F62,EE$6&lt;=$H62)*((EE$6-$F62+1)/($J62*($J62+1)/2)*$D62))+($K62="custom")*CustCF!DY62</f>
        <v>0</v>
      </c>
      <c r="EF62" s="95">
        <f>($K62="Bell Curve")*(_xlfn.NORM.DIST(AND(EF$6&gt;=$F62,EF$6&lt;=$H62)*(EF$6-$F62+1),$J62/2,$M62,TRUE)-_xlfn.NORM.DIST(AND(EF$6&gt;=$F62,EF$6&lt;=$H62)*(EE$6-$F62+1),$J62/2,$M62,TRUE))/(1-2*_xlfn.NORM.DIST(0,$J62/2,$M62,TRUE))*$D62+($K62="Steady Growth")*(AND(EF$6&gt;=$F62,EF$6&lt;=$H62)*((EF$6-$F62+1)/($J62*($J62+1)/2)*$D62))+($K62="custom")*CustCF!DZ62</f>
        <v>0</v>
      </c>
      <c r="EG62" s="95">
        <f>($K62="Bell Curve")*(_xlfn.NORM.DIST(AND(EG$6&gt;=$F62,EG$6&lt;=$H62)*(EG$6-$F62+1),$J62/2,$M62,TRUE)-_xlfn.NORM.DIST(AND(EG$6&gt;=$F62,EG$6&lt;=$H62)*(EF$6-$F62+1),$J62/2,$M62,TRUE))/(1-2*_xlfn.NORM.DIST(0,$J62/2,$M62,TRUE))*$D62+($K62="Steady Growth")*(AND(EG$6&gt;=$F62,EG$6&lt;=$H62)*((EG$6-$F62+1)/($J62*($J62+1)/2)*$D62))+($K62="custom")*CustCF!EA62</f>
        <v>0</v>
      </c>
      <c r="EH62" s="95">
        <f>($K62="Bell Curve")*(_xlfn.NORM.DIST(AND(EH$6&gt;=$F62,EH$6&lt;=$H62)*(EH$6-$F62+1),$J62/2,$M62,TRUE)-_xlfn.NORM.DIST(AND(EH$6&gt;=$F62,EH$6&lt;=$H62)*(EG$6-$F62+1),$J62/2,$M62,TRUE))/(1-2*_xlfn.NORM.DIST(0,$J62/2,$M62,TRUE))*$D62+($K62="Steady Growth")*(AND(EH$6&gt;=$F62,EH$6&lt;=$H62)*((EH$6-$F62+1)/($J62*($J62+1)/2)*$D62))+($K62="custom")*CustCF!EB62</f>
        <v>0</v>
      </c>
      <c r="EI62" s="95">
        <f>($K62="Bell Curve")*(_xlfn.NORM.DIST(AND(EI$6&gt;=$F62,EI$6&lt;=$H62)*(EI$6-$F62+1),$J62/2,$M62,TRUE)-_xlfn.NORM.DIST(AND(EI$6&gt;=$F62,EI$6&lt;=$H62)*(EH$6-$F62+1),$J62/2,$M62,TRUE))/(1-2*_xlfn.NORM.DIST(0,$J62/2,$M62,TRUE))*$D62+($K62="Steady Growth")*(AND(EI$6&gt;=$F62,EI$6&lt;=$H62)*((EI$6-$F62+1)/($J62*($J62+1)/2)*$D62))+($K62="custom")*CustCF!EC62</f>
        <v>0</v>
      </c>
      <c r="EJ62" s="95">
        <f>($K62="Bell Curve")*(_xlfn.NORM.DIST(AND(EJ$6&gt;=$F62,EJ$6&lt;=$H62)*(EJ$6-$F62+1),$J62/2,$M62,TRUE)-_xlfn.NORM.DIST(AND(EJ$6&gt;=$F62,EJ$6&lt;=$H62)*(EI$6-$F62+1),$J62/2,$M62,TRUE))/(1-2*_xlfn.NORM.DIST(0,$J62/2,$M62,TRUE))*$D62+($K62="Steady Growth")*(AND(EJ$6&gt;=$F62,EJ$6&lt;=$H62)*((EJ$6-$F62+1)/($J62*($J62+1)/2)*$D62))+($K62="custom")*CustCF!ED62</f>
        <v>0</v>
      </c>
      <c r="EK62" s="95">
        <f>($K62="Bell Curve")*(_xlfn.NORM.DIST(AND(EK$6&gt;=$F62,EK$6&lt;=$H62)*(EK$6-$F62+1),$J62/2,$M62,TRUE)-_xlfn.NORM.DIST(AND(EK$6&gt;=$F62,EK$6&lt;=$H62)*(EJ$6-$F62+1),$J62/2,$M62,TRUE))/(1-2*_xlfn.NORM.DIST(0,$J62/2,$M62,TRUE))*$D62+($K62="Steady Growth")*(AND(EK$6&gt;=$F62,EK$6&lt;=$H62)*((EK$6-$F62+1)/($J62*($J62+1)/2)*$D62))+($K62="custom")*CustCF!EE62</f>
        <v>0</v>
      </c>
      <c r="EL62" s="95">
        <f>($K62="Bell Curve")*(_xlfn.NORM.DIST(AND(EL$6&gt;=$F62,EL$6&lt;=$H62)*(EL$6-$F62+1),$J62/2,$M62,TRUE)-_xlfn.NORM.DIST(AND(EL$6&gt;=$F62,EL$6&lt;=$H62)*(EK$6-$F62+1),$J62/2,$M62,TRUE))/(1-2*_xlfn.NORM.DIST(0,$J62/2,$M62,TRUE))*$D62+($K62="Steady Growth")*(AND(EL$6&gt;=$F62,EL$6&lt;=$H62)*((EL$6-$F62+1)/($J62*($J62+1)/2)*$D62))+($K62="custom")*CustCF!EF62</f>
        <v>0</v>
      </c>
      <c r="EM62" s="95">
        <f>($K62="Bell Curve")*(_xlfn.NORM.DIST(AND(EM$6&gt;=$F62,EM$6&lt;=$H62)*(EM$6-$F62+1),$J62/2,$M62,TRUE)-_xlfn.NORM.DIST(AND(EM$6&gt;=$F62,EM$6&lt;=$H62)*(EL$6-$F62+1),$J62/2,$M62,TRUE))/(1-2*_xlfn.NORM.DIST(0,$J62/2,$M62,TRUE))*$D62+($K62="Steady Growth")*(AND(EM$6&gt;=$F62,EM$6&lt;=$H62)*((EM$6-$F62+1)/($J62*($J62+1)/2)*$D62))+($K62="custom")*CustCF!EG62</f>
        <v>0</v>
      </c>
      <c r="EN62" s="95">
        <f>($K62="Bell Curve")*(_xlfn.NORM.DIST(AND(EN$6&gt;=$F62,EN$6&lt;=$H62)*(EN$6-$F62+1),$J62/2,$M62,TRUE)-_xlfn.NORM.DIST(AND(EN$6&gt;=$F62,EN$6&lt;=$H62)*(EM$6-$F62+1),$J62/2,$M62,TRUE))/(1-2*_xlfn.NORM.DIST(0,$J62/2,$M62,TRUE))*$D62+($K62="Steady Growth")*(AND(EN$6&gt;=$F62,EN$6&lt;=$H62)*((EN$6-$F62+1)/($J62*($J62+1)/2)*$D62))+($K62="custom")*CustCF!EH62</f>
        <v>0</v>
      </c>
      <c r="EO62" s="95">
        <f>($K62="Bell Curve")*(_xlfn.NORM.DIST(AND(EO$6&gt;=$F62,EO$6&lt;=$H62)*(EO$6-$F62+1),$J62/2,$M62,TRUE)-_xlfn.NORM.DIST(AND(EO$6&gt;=$F62,EO$6&lt;=$H62)*(EN$6-$F62+1),$J62/2,$M62,TRUE))/(1-2*_xlfn.NORM.DIST(0,$J62/2,$M62,TRUE))*$D62+($K62="Steady Growth")*(AND(EO$6&gt;=$F62,EO$6&lt;=$H62)*((EO$6-$F62+1)/($J62*($J62+1)/2)*$D62))+($K62="custom")*CustCF!EI62</f>
        <v>0</v>
      </c>
      <c r="EP62" s="95">
        <f>($K62="Bell Curve")*(_xlfn.NORM.DIST(AND(EP$6&gt;=$F62,EP$6&lt;=$H62)*(EP$6-$F62+1),$J62/2,$M62,TRUE)-_xlfn.NORM.DIST(AND(EP$6&gt;=$F62,EP$6&lt;=$H62)*(EO$6-$F62+1),$J62/2,$M62,TRUE))/(1-2*_xlfn.NORM.DIST(0,$J62/2,$M62,TRUE))*$D62+($K62="Steady Growth")*(AND(EP$6&gt;=$F62,EP$6&lt;=$H62)*((EP$6-$F62+1)/($J62*($J62+1)/2)*$D62))+($K62="custom")*CustCF!EJ62</f>
        <v>0</v>
      </c>
      <c r="EQ62" s="95">
        <f>($K62="Bell Curve")*(_xlfn.NORM.DIST(AND(EQ$6&gt;=$F62,EQ$6&lt;=$H62)*(EQ$6-$F62+1),$J62/2,$M62,TRUE)-_xlfn.NORM.DIST(AND(EQ$6&gt;=$F62,EQ$6&lt;=$H62)*(EP$6-$F62+1),$J62/2,$M62,TRUE))/(1-2*_xlfn.NORM.DIST(0,$J62/2,$M62,TRUE))*$D62+($K62="Steady Growth")*(AND(EQ$6&gt;=$F62,EQ$6&lt;=$H62)*((EQ$6-$F62+1)/($J62*($J62+1)/2)*$D62))+($K62="custom")*CustCF!EK62</f>
        <v>0</v>
      </c>
      <c r="ER62" s="95">
        <f>($K62="Bell Curve")*(_xlfn.NORM.DIST(AND(ER$6&gt;=$F62,ER$6&lt;=$H62)*(ER$6-$F62+1),$J62/2,$M62,TRUE)-_xlfn.NORM.DIST(AND(ER$6&gt;=$F62,ER$6&lt;=$H62)*(EQ$6-$F62+1),$J62/2,$M62,TRUE))/(1-2*_xlfn.NORM.DIST(0,$J62/2,$M62,TRUE))*$D62+($K62="Steady Growth")*(AND(ER$6&gt;=$F62,ER$6&lt;=$H62)*((ER$6-$F62+1)/($J62*($J62+1)/2)*$D62))+($K62="custom")*CustCF!EL62</f>
        <v>0</v>
      </c>
      <c r="ES62" s="95">
        <f>($K62="Bell Curve")*(_xlfn.NORM.DIST(AND(ES$6&gt;=$F62,ES$6&lt;=$H62)*(ES$6-$F62+1),$J62/2,$M62,TRUE)-_xlfn.NORM.DIST(AND(ES$6&gt;=$F62,ES$6&lt;=$H62)*(ER$6-$F62+1),$J62/2,$M62,TRUE))/(1-2*_xlfn.NORM.DIST(0,$J62/2,$M62,TRUE))*$D62+($K62="Steady Growth")*(AND(ES$6&gt;=$F62,ES$6&lt;=$H62)*((ES$6-$F62+1)/($J62*($J62+1)/2)*$D62))+($K62="custom")*CustCF!EM62</f>
        <v>0</v>
      </c>
      <c r="ET62" s="95">
        <f>($K62="Bell Curve")*(_xlfn.NORM.DIST(AND(ET$6&gt;=$F62,ET$6&lt;=$H62)*(ET$6-$F62+1),$J62/2,$M62,TRUE)-_xlfn.NORM.DIST(AND(ET$6&gt;=$F62,ET$6&lt;=$H62)*(ES$6-$F62+1),$J62/2,$M62,TRUE))/(1-2*_xlfn.NORM.DIST(0,$J62/2,$M62,TRUE))*$D62+($K62="Steady Growth")*(AND(ET$6&gt;=$F62,ET$6&lt;=$H62)*((ET$6-$F62+1)/($J62*($J62+1)/2)*$D62))+($K62="custom")*CustCF!EN62</f>
        <v>0</v>
      </c>
      <c r="EU62" s="95">
        <f>($K62="Bell Curve")*(_xlfn.NORM.DIST(AND(EU$6&gt;=$F62,EU$6&lt;=$H62)*(EU$6-$F62+1),$J62/2,$M62,TRUE)-_xlfn.NORM.DIST(AND(EU$6&gt;=$F62,EU$6&lt;=$H62)*(ET$6-$F62+1),$J62/2,$M62,TRUE))/(1-2*_xlfn.NORM.DIST(0,$J62/2,$M62,TRUE))*$D62+($K62="Steady Growth")*(AND(EU$6&gt;=$F62,EU$6&lt;=$H62)*((EU$6-$F62+1)/($J62*($J62+1)/2)*$D62))+($K62="custom")*CustCF!EO62</f>
        <v>0</v>
      </c>
      <c r="EV62" s="95">
        <f>($K62="Bell Curve")*(_xlfn.NORM.DIST(AND(EV$6&gt;=$F62,EV$6&lt;=$H62)*(EV$6-$F62+1),$J62/2,$M62,TRUE)-_xlfn.NORM.DIST(AND(EV$6&gt;=$F62,EV$6&lt;=$H62)*(EU$6-$F62+1),$J62/2,$M62,TRUE))/(1-2*_xlfn.NORM.DIST(0,$J62/2,$M62,TRUE))*$D62+($K62="Steady Growth")*(AND(EV$6&gt;=$F62,EV$6&lt;=$H62)*((EV$6-$F62+1)/($J62*($J62+1)/2)*$D62))+($K62="custom")*CustCF!EP62</f>
        <v>0</v>
      </c>
      <c r="EW62" s="95">
        <f>($K62="Bell Curve")*(_xlfn.NORM.DIST(AND(EW$6&gt;=$F62,EW$6&lt;=$H62)*(EW$6-$F62+1),$J62/2,$M62,TRUE)-_xlfn.NORM.DIST(AND(EW$6&gt;=$F62,EW$6&lt;=$H62)*(EV$6-$F62+1),$J62/2,$M62,TRUE))/(1-2*_xlfn.NORM.DIST(0,$J62/2,$M62,TRUE))*$D62+($K62="Steady Growth")*(AND(EW$6&gt;=$F62,EW$6&lt;=$H62)*((EW$6-$F62+1)/($J62*($J62+1)/2)*$D62))+($K62="custom")*CustCF!EQ62</f>
        <v>0</v>
      </c>
      <c r="EX62" s="95">
        <f>($K62="Bell Curve")*(_xlfn.NORM.DIST(AND(EX$6&gt;=$F62,EX$6&lt;=$H62)*(EX$6-$F62+1),$J62/2,$M62,TRUE)-_xlfn.NORM.DIST(AND(EX$6&gt;=$F62,EX$6&lt;=$H62)*(EW$6-$F62+1),$J62/2,$M62,TRUE))/(1-2*_xlfn.NORM.DIST(0,$J62/2,$M62,TRUE))*$D62+($K62="Steady Growth")*(AND(EX$6&gt;=$F62,EX$6&lt;=$H62)*((EX$6-$F62+1)/($J62*($J62+1)/2)*$D62))+($K62="custom")*CustCF!ER62</f>
        <v>0</v>
      </c>
      <c r="EY62" s="95">
        <f>($K62="Bell Curve")*(_xlfn.NORM.DIST(AND(EY$6&gt;=$F62,EY$6&lt;=$H62)*(EY$6-$F62+1),$J62/2,$M62,TRUE)-_xlfn.NORM.DIST(AND(EY$6&gt;=$F62,EY$6&lt;=$H62)*(EX$6-$F62+1),$J62/2,$M62,TRUE))/(1-2*_xlfn.NORM.DIST(0,$J62/2,$M62,TRUE))*$D62+($K62="Steady Growth")*(AND(EY$6&gt;=$F62,EY$6&lt;=$H62)*((EY$6-$F62+1)/($J62*($J62+1)/2)*$D62))+($K62="custom")*CustCF!ES62</f>
        <v>0</v>
      </c>
      <c r="EZ62" s="95">
        <f>($K62="Bell Curve")*(_xlfn.NORM.DIST(AND(EZ$6&gt;=$F62,EZ$6&lt;=$H62)*(EZ$6-$F62+1),$J62/2,$M62,TRUE)-_xlfn.NORM.DIST(AND(EZ$6&gt;=$F62,EZ$6&lt;=$H62)*(EY$6-$F62+1),$J62/2,$M62,TRUE))/(1-2*_xlfn.NORM.DIST(0,$J62/2,$M62,TRUE))*$D62+($K62="Steady Growth")*(AND(EZ$6&gt;=$F62,EZ$6&lt;=$H62)*((EZ$6-$F62+1)/($J62*($J62+1)/2)*$D62))+($K62="custom")*CustCF!ET62</f>
        <v>0</v>
      </c>
      <c r="FA62" s="95">
        <f>($K62="Bell Curve")*(_xlfn.NORM.DIST(AND(FA$6&gt;=$F62,FA$6&lt;=$H62)*(FA$6-$F62+1),$J62/2,$M62,TRUE)-_xlfn.NORM.DIST(AND(FA$6&gt;=$F62,FA$6&lt;=$H62)*(EZ$6-$F62+1),$J62/2,$M62,TRUE))/(1-2*_xlfn.NORM.DIST(0,$J62/2,$M62,TRUE))*$D62+($K62="Steady Growth")*(AND(FA$6&gt;=$F62,FA$6&lt;=$H62)*((FA$6-$F62+1)/($J62*($J62+1)/2)*$D62))+($K62="custom")*CustCF!EU62</f>
        <v>0</v>
      </c>
      <c r="FB62" s="95">
        <f>($K62="Bell Curve")*(_xlfn.NORM.DIST(AND(FB$6&gt;=$F62,FB$6&lt;=$H62)*(FB$6-$F62+1),$J62/2,$M62,TRUE)-_xlfn.NORM.DIST(AND(FB$6&gt;=$F62,FB$6&lt;=$H62)*(FA$6-$F62+1),$J62/2,$M62,TRUE))/(1-2*_xlfn.NORM.DIST(0,$J62/2,$M62,TRUE))*$D62+($K62="Steady Growth")*(AND(FB$6&gt;=$F62,FB$6&lt;=$H62)*((FB$6-$F62+1)/($J62*($J62+1)/2)*$D62))+($K62="custom")*CustCF!EV62</f>
        <v>0</v>
      </c>
      <c r="FC62" s="95">
        <f>($K62="Bell Curve")*(_xlfn.NORM.DIST(AND(FC$6&gt;=$F62,FC$6&lt;=$H62)*(FC$6-$F62+1),$J62/2,$M62,TRUE)-_xlfn.NORM.DIST(AND(FC$6&gt;=$F62,FC$6&lt;=$H62)*(FB$6-$F62+1),$J62/2,$M62,TRUE))/(1-2*_xlfn.NORM.DIST(0,$J62/2,$M62,TRUE))*$D62+($K62="Steady Growth")*(AND(FC$6&gt;=$F62,FC$6&lt;=$H62)*((FC$6-$F62+1)/($J62*($J62+1)/2)*$D62))+($K62="custom")*CustCF!EW62</f>
        <v>0</v>
      </c>
      <c r="FD62" s="95">
        <f>($K62="Bell Curve")*(_xlfn.NORM.DIST(AND(FD$6&gt;=$F62,FD$6&lt;=$H62)*(FD$6-$F62+1),$J62/2,$M62,TRUE)-_xlfn.NORM.DIST(AND(FD$6&gt;=$F62,FD$6&lt;=$H62)*(FC$6-$F62+1),$J62/2,$M62,TRUE))/(1-2*_xlfn.NORM.DIST(0,$J62/2,$M62,TRUE))*$D62+($K62="Steady Growth")*(AND(FD$6&gt;=$F62,FD$6&lt;=$H62)*((FD$6-$F62+1)/($J62*($J62+1)/2)*$D62))+($K62="custom")*CustCF!EX62</f>
        <v>0</v>
      </c>
      <c r="FE62" s="95">
        <f>($K62="Bell Curve")*(_xlfn.NORM.DIST(AND(FE$6&gt;=$F62,FE$6&lt;=$H62)*(FE$6-$F62+1),$J62/2,$M62,TRUE)-_xlfn.NORM.DIST(AND(FE$6&gt;=$F62,FE$6&lt;=$H62)*(FD$6-$F62+1),$J62/2,$M62,TRUE))/(1-2*_xlfn.NORM.DIST(0,$J62/2,$M62,TRUE))*$D62+($K62="Steady Growth")*(AND(FE$6&gt;=$F62,FE$6&lt;=$H62)*((FE$6-$F62+1)/($J62*($J62+1)/2)*$D62))+($K62="custom")*CustCF!EY62</f>
        <v>0</v>
      </c>
      <c r="FF62" s="95">
        <f>($K62="Bell Curve")*(_xlfn.NORM.DIST(AND(FF$6&gt;=$F62,FF$6&lt;=$H62)*(FF$6-$F62+1),$J62/2,$M62,TRUE)-_xlfn.NORM.DIST(AND(FF$6&gt;=$F62,FF$6&lt;=$H62)*(FE$6-$F62+1),$J62/2,$M62,TRUE))/(1-2*_xlfn.NORM.DIST(0,$J62/2,$M62,TRUE))*$D62+($K62="Steady Growth")*(AND(FF$6&gt;=$F62,FF$6&lt;=$H62)*((FF$6-$F62+1)/($J62*($J62+1)/2)*$D62))+($K62="custom")*CustCF!EZ62</f>
        <v>0</v>
      </c>
      <c r="FG62" s="95">
        <f>($K62="Bell Curve")*(_xlfn.NORM.DIST(AND(FG$6&gt;=$F62,FG$6&lt;=$H62)*(FG$6-$F62+1),$J62/2,$M62,TRUE)-_xlfn.NORM.DIST(AND(FG$6&gt;=$F62,FG$6&lt;=$H62)*(FF$6-$F62+1),$J62/2,$M62,TRUE))/(1-2*_xlfn.NORM.DIST(0,$J62/2,$M62,TRUE))*$D62+($K62="Steady Growth")*(AND(FG$6&gt;=$F62,FG$6&lt;=$H62)*((FG$6-$F62+1)/($J62*($J62+1)/2)*$D62))+($K62="custom")*CustCF!FA62</f>
        <v>0</v>
      </c>
      <c r="FH62" s="95">
        <f>($K62="Bell Curve")*(_xlfn.NORM.DIST(AND(FH$6&gt;=$F62,FH$6&lt;=$H62)*(FH$6-$F62+1),$J62/2,$M62,TRUE)-_xlfn.NORM.DIST(AND(FH$6&gt;=$F62,FH$6&lt;=$H62)*(FG$6-$F62+1),$J62/2,$M62,TRUE))/(1-2*_xlfn.NORM.DIST(0,$J62/2,$M62,TRUE))*$D62+($K62="Steady Growth")*(AND(FH$6&gt;=$F62,FH$6&lt;=$H62)*((FH$6-$F62+1)/($J62*($J62+1)/2)*$D62))+($K62="custom")*CustCF!FB62</f>
        <v>0</v>
      </c>
      <c r="FI62" s="95">
        <f>($K62="Bell Curve")*(_xlfn.NORM.DIST(AND(FI$6&gt;=$F62,FI$6&lt;=$H62)*(FI$6-$F62+1),$J62/2,$M62,TRUE)-_xlfn.NORM.DIST(AND(FI$6&gt;=$F62,FI$6&lt;=$H62)*(FH$6-$F62+1),$J62/2,$M62,TRUE))/(1-2*_xlfn.NORM.DIST(0,$J62/2,$M62,TRUE))*$D62+($K62="Steady Growth")*(AND(FI$6&gt;=$F62,FI$6&lt;=$H62)*((FI$6-$F62+1)/($J62*($J62+1)/2)*$D62))+($K62="custom")*CustCF!FC62</f>
        <v>0</v>
      </c>
      <c r="FJ62" s="95">
        <f>($K62="Bell Curve")*(_xlfn.NORM.DIST(AND(FJ$6&gt;=$F62,FJ$6&lt;=$H62)*(FJ$6-$F62+1),$J62/2,$M62,TRUE)-_xlfn.NORM.DIST(AND(FJ$6&gt;=$F62,FJ$6&lt;=$H62)*(FI$6-$F62+1),$J62/2,$M62,TRUE))/(1-2*_xlfn.NORM.DIST(0,$J62/2,$M62,TRUE))*$D62+($K62="Steady Growth")*(AND(FJ$6&gt;=$F62,FJ$6&lt;=$H62)*((FJ$6-$F62+1)/($J62*($J62+1)/2)*$D62))+($K62="custom")*CustCF!FD62</f>
        <v>0</v>
      </c>
      <c r="FK62" s="95">
        <f>($K62="Bell Curve")*(_xlfn.NORM.DIST(AND(FK$6&gt;=$F62,FK$6&lt;=$H62)*(FK$6-$F62+1),$J62/2,$M62,TRUE)-_xlfn.NORM.DIST(AND(FK$6&gt;=$F62,FK$6&lt;=$H62)*(FJ$6-$F62+1),$J62/2,$M62,TRUE))/(1-2*_xlfn.NORM.DIST(0,$J62/2,$M62,TRUE))*$D62+($K62="Steady Growth")*(AND(FK$6&gt;=$F62,FK$6&lt;=$H62)*((FK$6-$F62+1)/($J62*($J62+1)/2)*$D62))+($K62="custom")*CustCF!FE62</f>
        <v>0</v>
      </c>
      <c r="FL62" s="95">
        <f>($K62="Bell Curve")*(_xlfn.NORM.DIST(AND(FL$6&gt;=$F62,FL$6&lt;=$H62)*(FL$6-$F62+1),$J62/2,$M62,TRUE)-_xlfn.NORM.DIST(AND(FL$6&gt;=$F62,FL$6&lt;=$H62)*(FK$6-$F62+1),$J62/2,$M62,TRUE))/(1-2*_xlfn.NORM.DIST(0,$J62/2,$M62,TRUE))*$D62+($K62="Steady Growth")*(AND(FL$6&gt;=$F62,FL$6&lt;=$H62)*((FL$6-$F62+1)/($J62*($J62+1)/2)*$D62))+($K62="custom")*CustCF!FF62</f>
        <v>0</v>
      </c>
      <c r="FM62" s="95">
        <f>($K62="Bell Curve")*(_xlfn.NORM.DIST(AND(FM$6&gt;=$F62,FM$6&lt;=$H62)*(FM$6-$F62+1),$J62/2,$M62,TRUE)-_xlfn.NORM.DIST(AND(FM$6&gt;=$F62,FM$6&lt;=$H62)*(FL$6-$F62+1),$J62/2,$M62,TRUE))/(1-2*_xlfn.NORM.DIST(0,$J62/2,$M62,TRUE))*$D62+($K62="Steady Growth")*(AND(FM$6&gt;=$F62,FM$6&lt;=$H62)*((FM$6-$F62+1)/($J62*($J62+1)/2)*$D62))+($K62="custom")*CustCF!FG62</f>
        <v>0</v>
      </c>
      <c r="FN62" s="95">
        <f>($K62="Bell Curve")*(_xlfn.NORM.DIST(AND(FN$6&gt;=$F62,FN$6&lt;=$H62)*(FN$6-$F62+1),$J62/2,$M62,TRUE)-_xlfn.NORM.DIST(AND(FN$6&gt;=$F62,FN$6&lt;=$H62)*(FM$6-$F62+1),$J62/2,$M62,TRUE))/(1-2*_xlfn.NORM.DIST(0,$J62/2,$M62,TRUE))*$D62+($K62="Steady Growth")*(AND(FN$6&gt;=$F62,FN$6&lt;=$H62)*((FN$6-$F62+1)/($J62*($J62+1)/2)*$D62))+($K62="custom")*CustCF!FH62</f>
        <v>0</v>
      </c>
      <c r="FO62" s="95">
        <f>($K62="Bell Curve")*(_xlfn.NORM.DIST(AND(FO$6&gt;=$F62,FO$6&lt;=$H62)*(FO$6-$F62+1),$J62/2,$M62,TRUE)-_xlfn.NORM.DIST(AND(FO$6&gt;=$F62,FO$6&lt;=$H62)*(FN$6-$F62+1),$J62/2,$M62,TRUE))/(1-2*_xlfn.NORM.DIST(0,$J62/2,$M62,TRUE))*$D62+($K62="Steady Growth")*(AND(FO$6&gt;=$F62,FO$6&lt;=$H62)*((FO$6-$F62+1)/($J62*($J62+1)/2)*$D62))+($K62="custom")*CustCF!FI62</f>
        <v>0</v>
      </c>
      <c r="FP62" s="95">
        <f>($K62="Bell Curve")*(_xlfn.NORM.DIST(AND(FP$6&gt;=$F62,FP$6&lt;=$H62)*(FP$6-$F62+1),$J62/2,$M62,TRUE)-_xlfn.NORM.DIST(AND(FP$6&gt;=$F62,FP$6&lt;=$H62)*(FO$6-$F62+1),$J62/2,$M62,TRUE))/(1-2*_xlfn.NORM.DIST(0,$J62/2,$M62,TRUE))*$D62+($K62="Steady Growth")*(AND(FP$6&gt;=$F62,FP$6&lt;=$H62)*((FP$6-$F62+1)/($J62*($J62+1)/2)*$D62))+($K62="custom")*CustCF!FJ62</f>
        <v>0</v>
      </c>
      <c r="FQ62" s="95">
        <f>($K62="Bell Curve")*(_xlfn.NORM.DIST(AND(FQ$6&gt;=$F62,FQ$6&lt;=$H62)*(FQ$6-$F62+1),$J62/2,$M62,TRUE)-_xlfn.NORM.DIST(AND(FQ$6&gt;=$F62,FQ$6&lt;=$H62)*(FP$6-$F62+1),$J62/2,$M62,TRUE))/(1-2*_xlfn.NORM.DIST(0,$J62/2,$M62,TRUE))*$D62+($K62="Steady Growth")*(AND(FQ$6&gt;=$F62,FQ$6&lt;=$H62)*((FQ$6-$F62+1)/($J62*($J62+1)/2)*$D62))+($K62="custom")*CustCF!FK62</f>
        <v>0</v>
      </c>
      <c r="FR62" s="95">
        <f>($K62="Bell Curve")*(_xlfn.NORM.DIST(AND(FR$6&gt;=$F62,FR$6&lt;=$H62)*(FR$6-$F62+1),$J62/2,$M62,TRUE)-_xlfn.NORM.DIST(AND(FR$6&gt;=$F62,FR$6&lt;=$H62)*(FQ$6-$F62+1),$J62/2,$M62,TRUE))/(1-2*_xlfn.NORM.DIST(0,$J62/2,$M62,TRUE))*$D62+($K62="Steady Growth")*(AND(FR$6&gt;=$F62,FR$6&lt;=$H62)*((FR$6-$F62+1)/($J62*($J62+1)/2)*$D62))+($K62="custom")*CustCF!FL62</f>
        <v>0</v>
      </c>
      <c r="FS62" s="95">
        <f>($K62="Bell Curve")*(_xlfn.NORM.DIST(AND(FS$6&gt;=$F62,FS$6&lt;=$H62)*(FS$6-$F62+1),$J62/2,$M62,TRUE)-_xlfn.NORM.DIST(AND(FS$6&gt;=$F62,FS$6&lt;=$H62)*(FR$6-$F62+1),$J62/2,$M62,TRUE))/(1-2*_xlfn.NORM.DIST(0,$J62/2,$M62,TRUE))*$D62+($K62="Steady Growth")*(AND(FS$6&gt;=$F62,FS$6&lt;=$H62)*((FS$6-$F62+1)/($J62*($J62+1)/2)*$D62))+($K62="custom")*CustCF!FM62</f>
        <v>0</v>
      </c>
      <c r="FT62" s="95">
        <f>($K62="Bell Curve")*(_xlfn.NORM.DIST(AND(FT$6&gt;=$F62,FT$6&lt;=$H62)*(FT$6-$F62+1),$J62/2,$M62,TRUE)-_xlfn.NORM.DIST(AND(FT$6&gt;=$F62,FT$6&lt;=$H62)*(FS$6-$F62+1),$J62/2,$M62,TRUE))/(1-2*_xlfn.NORM.DIST(0,$J62/2,$M62,TRUE))*$D62+($K62="Steady Growth")*(AND(FT$6&gt;=$F62,FT$6&lt;=$H62)*((FT$6-$F62+1)/($J62*($J62+1)/2)*$D62))+($K62="custom")*CustCF!FN62</f>
        <v>0</v>
      </c>
      <c r="FU62" s="95">
        <f>($K62="Bell Curve")*(_xlfn.NORM.DIST(AND(FU$6&gt;=$F62,FU$6&lt;=$H62)*(FU$6-$F62+1),$J62/2,$M62,TRUE)-_xlfn.NORM.DIST(AND(FU$6&gt;=$F62,FU$6&lt;=$H62)*(FT$6-$F62+1),$J62/2,$M62,TRUE))/(1-2*_xlfn.NORM.DIST(0,$J62/2,$M62,TRUE))*$D62+($K62="Steady Growth")*(AND(FU$6&gt;=$F62,FU$6&lt;=$H62)*((FU$6-$F62+1)/($J62*($J62+1)/2)*$D62))+($K62="custom")*CustCF!FO62</f>
        <v>0</v>
      </c>
      <c r="FV62" s="95">
        <f>($K62="Bell Curve")*(_xlfn.NORM.DIST(AND(FV$6&gt;=$F62,FV$6&lt;=$H62)*(FV$6-$F62+1),$J62/2,$M62,TRUE)-_xlfn.NORM.DIST(AND(FV$6&gt;=$F62,FV$6&lt;=$H62)*(FU$6-$F62+1),$J62/2,$M62,TRUE))/(1-2*_xlfn.NORM.DIST(0,$J62/2,$M62,TRUE))*$D62+($K62="Steady Growth")*(AND(FV$6&gt;=$F62,FV$6&lt;=$H62)*((FV$6-$F62+1)/($J62*($J62+1)/2)*$D62))+($K62="custom")*CustCF!FP62</f>
        <v>0</v>
      </c>
      <c r="FW62" s="95">
        <f>($K62="Bell Curve")*(_xlfn.NORM.DIST(AND(FW$6&gt;=$F62,FW$6&lt;=$H62)*(FW$6-$F62+1),$J62/2,$M62,TRUE)-_xlfn.NORM.DIST(AND(FW$6&gt;=$F62,FW$6&lt;=$H62)*(FV$6-$F62+1),$J62/2,$M62,TRUE))/(1-2*_xlfn.NORM.DIST(0,$J62/2,$M62,TRUE))*$D62+($K62="Steady Growth")*(AND(FW$6&gt;=$F62,FW$6&lt;=$H62)*((FW$6-$F62+1)/($J62*($J62+1)/2)*$D62))+($K62="custom")*CustCF!FQ62</f>
        <v>0</v>
      </c>
      <c r="FX62" s="95">
        <f>($K62="Bell Curve")*(_xlfn.NORM.DIST(AND(FX$6&gt;=$F62,FX$6&lt;=$H62)*(FX$6-$F62+1),$J62/2,$M62,TRUE)-_xlfn.NORM.DIST(AND(FX$6&gt;=$F62,FX$6&lt;=$H62)*(FW$6-$F62+1),$J62/2,$M62,TRUE))/(1-2*_xlfn.NORM.DIST(0,$J62/2,$M62,TRUE))*$D62+($K62="Steady Growth")*(AND(FX$6&gt;=$F62,FX$6&lt;=$H62)*((FX$6-$F62+1)/($J62*($J62+1)/2)*$D62))+($K62="custom")*CustCF!FR62</f>
        <v>0</v>
      </c>
      <c r="FY62" s="95">
        <f>($K62="Bell Curve")*(_xlfn.NORM.DIST(AND(FY$6&gt;=$F62,FY$6&lt;=$H62)*(FY$6-$F62+1),$J62/2,$M62,TRUE)-_xlfn.NORM.DIST(AND(FY$6&gt;=$F62,FY$6&lt;=$H62)*(FX$6-$F62+1),$J62/2,$M62,TRUE))/(1-2*_xlfn.NORM.DIST(0,$J62/2,$M62,TRUE))*$D62+($K62="Steady Growth")*(AND(FY$6&gt;=$F62,FY$6&lt;=$H62)*((FY$6-$F62+1)/($J62*($J62+1)/2)*$D62))+($K62="custom")*CustCF!FS62</f>
        <v>0</v>
      </c>
      <c r="FZ62" s="95">
        <f>($K62="Bell Curve")*(_xlfn.NORM.DIST(AND(FZ$6&gt;=$F62,FZ$6&lt;=$H62)*(FZ$6-$F62+1),$J62/2,$M62,TRUE)-_xlfn.NORM.DIST(AND(FZ$6&gt;=$F62,FZ$6&lt;=$H62)*(FY$6-$F62+1),$J62/2,$M62,TRUE))/(1-2*_xlfn.NORM.DIST(0,$J62/2,$M62,TRUE))*$D62+($K62="Steady Growth")*(AND(FZ$6&gt;=$F62,FZ$6&lt;=$H62)*((FZ$6-$F62+1)/($J62*($J62+1)/2)*$D62))+($K62="custom")*CustCF!FT62</f>
        <v>0</v>
      </c>
      <c r="GA62" s="95">
        <f>($K62="Bell Curve")*(_xlfn.NORM.DIST(AND(GA$6&gt;=$F62,GA$6&lt;=$H62)*(GA$6-$F62+1),$J62/2,$M62,TRUE)-_xlfn.NORM.DIST(AND(GA$6&gt;=$F62,GA$6&lt;=$H62)*(FZ$6-$F62+1),$J62/2,$M62,TRUE))/(1-2*_xlfn.NORM.DIST(0,$J62/2,$M62,TRUE))*$D62+($K62="Steady Growth")*(AND(GA$6&gt;=$F62,GA$6&lt;=$H62)*((GA$6-$F62+1)/($J62*($J62+1)/2)*$D62))+($K62="custom")*CustCF!FU62</f>
        <v>0</v>
      </c>
      <c r="GB62" s="95">
        <f>($K62="Bell Curve")*(_xlfn.NORM.DIST(AND(GB$6&gt;=$F62,GB$6&lt;=$H62)*(GB$6-$F62+1),$J62/2,$M62,TRUE)-_xlfn.NORM.DIST(AND(GB$6&gt;=$F62,GB$6&lt;=$H62)*(GA$6-$F62+1),$J62/2,$M62,TRUE))/(1-2*_xlfn.NORM.DIST(0,$J62/2,$M62,TRUE))*$D62+($K62="Steady Growth")*(AND(GB$6&gt;=$F62,GB$6&lt;=$H62)*((GB$6-$F62+1)/($J62*($J62+1)/2)*$D62))+($K62="custom")*CustCF!FV62</f>
        <v>0</v>
      </c>
      <c r="GC62" s="95">
        <f>($K62="Bell Curve")*(_xlfn.NORM.DIST(AND(GC$6&gt;=$F62,GC$6&lt;=$H62)*(GC$6-$F62+1),$J62/2,$M62,TRUE)-_xlfn.NORM.DIST(AND(GC$6&gt;=$F62,GC$6&lt;=$H62)*(GB$6-$F62+1),$J62/2,$M62,TRUE))/(1-2*_xlfn.NORM.DIST(0,$J62/2,$M62,TRUE))*$D62+($K62="Steady Growth")*(AND(GC$6&gt;=$F62,GC$6&lt;=$H62)*((GC$6-$F62+1)/($J62*($J62+1)/2)*$D62))+($K62="custom")*CustCF!FW62</f>
        <v>0</v>
      </c>
      <c r="GD62" s="95">
        <f>($K62="Bell Curve")*(_xlfn.NORM.DIST(AND(GD$6&gt;=$F62,GD$6&lt;=$H62)*(GD$6-$F62+1),$J62/2,$M62,TRUE)-_xlfn.NORM.DIST(AND(GD$6&gt;=$F62,GD$6&lt;=$H62)*(GC$6-$F62+1),$J62/2,$M62,TRUE))/(1-2*_xlfn.NORM.DIST(0,$J62/2,$M62,TRUE))*$D62+($K62="Steady Growth")*(AND(GD$6&gt;=$F62,GD$6&lt;=$H62)*((GD$6-$F62+1)/($J62*($J62+1)/2)*$D62))+($K62="custom")*CustCF!FX62</f>
        <v>0</v>
      </c>
      <c r="GE62" s="95">
        <f>($K62="Bell Curve")*(_xlfn.NORM.DIST(AND(GE$6&gt;=$F62,GE$6&lt;=$H62)*(GE$6-$F62+1),$J62/2,$M62,TRUE)-_xlfn.NORM.DIST(AND(GE$6&gt;=$F62,GE$6&lt;=$H62)*(GD$6-$F62+1),$J62/2,$M62,TRUE))/(1-2*_xlfn.NORM.DIST(0,$J62/2,$M62,TRUE))*$D62+($K62="Steady Growth")*(AND(GE$6&gt;=$F62,GE$6&lt;=$H62)*((GE$6-$F62+1)/($J62*($J62+1)/2)*$D62))+($K62="custom")*CustCF!FY62</f>
        <v>0</v>
      </c>
      <c r="GF62" s="95">
        <f>($K62="Bell Curve")*(_xlfn.NORM.DIST(AND(GF$6&gt;=$F62,GF$6&lt;=$H62)*(GF$6-$F62+1),$J62/2,$M62,TRUE)-_xlfn.NORM.DIST(AND(GF$6&gt;=$F62,GF$6&lt;=$H62)*(GE$6-$F62+1),$J62/2,$M62,TRUE))/(1-2*_xlfn.NORM.DIST(0,$J62/2,$M62,TRUE))*$D62+($K62="Steady Growth")*(AND(GF$6&gt;=$F62,GF$6&lt;=$H62)*((GF$6-$F62+1)/($J62*($J62+1)/2)*$D62))+($K62="custom")*CustCF!FZ62</f>
        <v>0</v>
      </c>
      <c r="GG62" s="95">
        <f>($K62="Bell Curve")*(_xlfn.NORM.DIST(AND(GG$6&gt;=$F62,GG$6&lt;=$H62)*(GG$6-$F62+1),$J62/2,$M62,TRUE)-_xlfn.NORM.DIST(AND(GG$6&gt;=$F62,GG$6&lt;=$H62)*(GF$6-$F62+1),$J62/2,$M62,TRUE))/(1-2*_xlfn.NORM.DIST(0,$J62/2,$M62,TRUE))*$D62+($K62="Steady Growth")*(AND(GG$6&gt;=$F62,GG$6&lt;=$H62)*((GG$6-$F62+1)/($J62*($J62+1)/2)*$D62))+($K62="custom")*CustCF!GA62</f>
        <v>0</v>
      </c>
      <c r="GH62" s="95">
        <f>($K62="Bell Curve")*(_xlfn.NORM.DIST(AND(GH$6&gt;=$F62,GH$6&lt;=$H62)*(GH$6-$F62+1),$J62/2,$M62,TRUE)-_xlfn.NORM.DIST(AND(GH$6&gt;=$F62,GH$6&lt;=$H62)*(GG$6-$F62+1),$J62/2,$M62,TRUE))/(1-2*_xlfn.NORM.DIST(0,$J62/2,$M62,TRUE))*$D62+($K62="Steady Growth")*(AND(GH$6&gt;=$F62,GH$6&lt;=$H62)*((GH$6-$F62+1)/($J62*($J62+1)/2)*$D62))+($K62="custom")*CustCF!GB62</f>
        <v>0</v>
      </c>
      <c r="GI62" s="95">
        <f>($K62="Bell Curve")*(_xlfn.NORM.DIST(AND(GI$6&gt;=$F62,GI$6&lt;=$H62)*(GI$6-$F62+1),$J62/2,$M62,TRUE)-_xlfn.NORM.DIST(AND(GI$6&gt;=$F62,GI$6&lt;=$H62)*(GH$6-$F62+1),$J62/2,$M62,TRUE))/(1-2*_xlfn.NORM.DIST(0,$J62/2,$M62,TRUE))*$D62+($K62="Steady Growth")*(AND(GI$6&gt;=$F62,GI$6&lt;=$H62)*((GI$6-$F62+1)/($J62*($J62+1)/2)*$D62))+($K62="custom")*CustCF!GC62</f>
        <v>0</v>
      </c>
      <c r="GJ62" s="95">
        <f>($K62="Bell Curve")*(_xlfn.NORM.DIST(AND(GJ$6&gt;=$F62,GJ$6&lt;=$H62)*(GJ$6-$F62+1),$J62/2,$M62,TRUE)-_xlfn.NORM.DIST(AND(GJ$6&gt;=$F62,GJ$6&lt;=$H62)*(GI$6-$F62+1),$J62/2,$M62,TRUE))/(1-2*_xlfn.NORM.DIST(0,$J62/2,$M62,TRUE))*$D62+($K62="Steady Growth")*(AND(GJ$6&gt;=$F62,GJ$6&lt;=$H62)*((GJ$6-$F62+1)/($J62*($J62+1)/2)*$D62))+($K62="custom")*CustCF!GD62</f>
        <v>0</v>
      </c>
      <c r="GK62" s="95">
        <f>($K62="Bell Curve")*(_xlfn.NORM.DIST(AND(GK$6&gt;=$F62,GK$6&lt;=$H62)*(GK$6-$F62+1),$J62/2,$M62,TRUE)-_xlfn.NORM.DIST(AND(GK$6&gt;=$F62,GK$6&lt;=$H62)*(GJ$6-$F62+1),$J62/2,$M62,TRUE))/(1-2*_xlfn.NORM.DIST(0,$J62/2,$M62,TRUE))*$D62+($K62="Steady Growth")*(AND(GK$6&gt;=$F62,GK$6&lt;=$H62)*((GK$6-$F62+1)/($J62*($J62+1)/2)*$D62))+($K62="custom")*CustCF!GE62</f>
        <v>0</v>
      </c>
      <c r="GL62" s="95">
        <f>($K62="Bell Curve")*(_xlfn.NORM.DIST(AND(GL$6&gt;=$F62,GL$6&lt;=$H62)*(GL$6-$F62+1),$J62/2,$M62,TRUE)-_xlfn.NORM.DIST(AND(GL$6&gt;=$F62,GL$6&lt;=$H62)*(GK$6-$F62+1),$J62/2,$M62,TRUE))/(1-2*_xlfn.NORM.DIST(0,$J62/2,$M62,TRUE))*$D62+($K62="Steady Growth")*(AND(GL$6&gt;=$F62,GL$6&lt;=$H62)*((GL$6-$F62+1)/($J62*($J62+1)/2)*$D62))+($K62="custom")*CustCF!GF62</f>
        <v>0</v>
      </c>
      <c r="GM62" s="95">
        <f>($K62="Bell Curve")*(_xlfn.NORM.DIST(AND(GM$6&gt;=$F62,GM$6&lt;=$H62)*(GM$6-$F62+1),$J62/2,$M62,TRUE)-_xlfn.NORM.DIST(AND(GM$6&gt;=$F62,GM$6&lt;=$H62)*(GL$6-$F62+1),$J62/2,$M62,TRUE))/(1-2*_xlfn.NORM.DIST(0,$J62/2,$M62,TRUE))*$D62+($K62="Steady Growth")*(AND(GM$6&gt;=$F62,GM$6&lt;=$H62)*((GM$6-$F62+1)/($J62*($J62+1)/2)*$D62))+($K62="custom")*CustCF!GG62</f>
        <v>0</v>
      </c>
      <c r="GN62" s="268">
        <f>($K62="Bell Curve")*(_xlfn.NORM.DIST(AND(GN$6&gt;=$F62,GN$6&lt;=$H62)*(GN$6-$F62+1),$J62/2,$M62,TRUE)-_xlfn.NORM.DIST(AND(GN$6&gt;=$F62,GN$6&lt;=$H62)*(GM$6-$F62+1),$J62/2,$M62,TRUE))/(1-2*_xlfn.NORM.DIST(0,$J62/2,$M62,TRUE))*$D62+($K62="Steady Growth")*(AND(GN$6&gt;=$F62,GN$6&lt;=$H62)*((GN$6-$F62+1)/($J62*($J62+1)/2)*$D62))+($K62="custom")*CustCF!GH62</f>
        <v>0</v>
      </c>
      <c r="GO62" s="1"/>
      <c r="GP62" s="67"/>
    </row>
    <row r="63" spans="1:198" customFormat="1" hidden="1" outlineLevel="1" x14ac:dyDescent="0.75">
      <c r="A63" s="1"/>
      <c r="B63" s="1"/>
      <c r="C63" s="262">
        <f>Budget!T38</f>
        <v>0</v>
      </c>
      <c r="D63" s="19">
        <f>Budget!U38</f>
        <v>0</v>
      </c>
      <c r="E63" s="19" t="str">
        <f t="shared" si="33"/>
        <v/>
      </c>
      <c r="F63" s="263">
        <v>0</v>
      </c>
      <c r="G63" s="257">
        <f>IF(L63="custom",CustCF!F63,INDEX($P$8:$GN$8,MATCH(F63,$P$6:$GN$6,0)))</f>
        <v>46053</v>
      </c>
      <c r="H63" s="263">
        <v>0</v>
      </c>
      <c r="I63" s="257">
        <f>IF(L63="custom",CustCF!G63,INDEX($P$8:$GN$8,MATCH(H63,$P$6:$GN$6,0)))</f>
        <v>46053</v>
      </c>
      <c r="J63" s="260">
        <f t="shared" si="34"/>
        <v>1</v>
      </c>
      <c r="K63" s="265" t="s">
        <v>116</v>
      </c>
      <c r="L63" s="266" t="s">
        <v>141</v>
      </c>
      <c r="M63" s="267">
        <f t="shared" si="35"/>
        <v>9</v>
      </c>
      <c r="N63" s="18">
        <f t="shared" si="26"/>
        <v>0</v>
      </c>
      <c r="O63" s="1372">
        <f t="shared" si="16"/>
        <v>0</v>
      </c>
      <c r="P63" s="95">
        <f>($K63="Bell Curve")*(_xlfn.NORM.DIST(AND(P$6&gt;=$F63,P$6&lt;=$H63)*(P$6-$F63+1),$J63/2,$M63,TRUE)-_xlfn.NORM.DIST(AND(P$6&gt;=$F63,P$6&lt;=$H63)*(O$6-$F63+1),$J63/2,$M63,TRUE))/(1-2*_xlfn.NORM.DIST(0,$J63/2,$M63,TRUE))*$D63+($K63="Steady Growth")*(AND(P$6&gt;=$F63,P$6&lt;=$H63)*((P$6-$F63+1)/($J63*($J63+1)/2)*$D63))+($K63="custom")*CustCF!J63</f>
        <v>0</v>
      </c>
      <c r="Q63" s="95">
        <f>($K63="Bell Curve")*(_xlfn.NORM.DIST(AND(Q$6&gt;=$F63,Q$6&lt;=$H63)*(Q$6-$F63+1),$J63/2,$M63,TRUE)-_xlfn.NORM.DIST(AND(Q$6&gt;=$F63,Q$6&lt;=$H63)*(P$6-$F63+1),$J63/2,$M63,TRUE))/(1-2*_xlfn.NORM.DIST(0,$J63/2,$M63,TRUE))*$D63+($K63="Steady Growth")*(AND(Q$6&gt;=$F63,Q$6&lt;=$H63)*((Q$6-$F63+1)/($J63*($J63+1)/2)*$D63))+($K63="custom")*CustCF!K63</f>
        <v>0</v>
      </c>
      <c r="R63" s="95">
        <f>($K63="Bell Curve")*(_xlfn.NORM.DIST(AND(R$6&gt;=$F63,R$6&lt;=$H63)*(R$6-$F63+1),$J63/2,$M63,TRUE)-_xlfn.NORM.DIST(AND(R$6&gt;=$F63,R$6&lt;=$H63)*(Q$6-$F63+1),$J63/2,$M63,TRUE))/(1-2*_xlfn.NORM.DIST(0,$J63/2,$M63,TRUE))*$D63+($K63="Steady Growth")*(AND(R$6&gt;=$F63,R$6&lt;=$H63)*((R$6-$F63+1)/($J63*($J63+1)/2)*$D63))+($K63="custom")*CustCF!L63</f>
        <v>0</v>
      </c>
      <c r="S63" s="95">
        <f>($K63="Bell Curve")*(_xlfn.NORM.DIST(AND(S$6&gt;=$F63,S$6&lt;=$H63)*(S$6-$F63+1),$J63/2,$M63,TRUE)-_xlfn.NORM.DIST(AND(S$6&gt;=$F63,S$6&lt;=$H63)*(R$6-$F63+1),$J63/2,$M63,TRUE))/(1-2*_xlfn.NORM.DIST(0,$J63/2,$M63,TRUE))*$D63+($K63="Steady Growth")*(AND(S$6&gt;=$F63,S$6&lt;=$H63)*((S$6-$F63+1)/($J63*($J63+1)/2)*$D63))+($K63="custom")*CustCF!M63</f>
        <v>0</v>
      </c>
      <c r="T63" s="95">
        <f>($K63="Bell Curve")*(_xlfn.NORM.DIST(AND(T$6&gt;=$F63,T$6&lt;=$H63)*(T$6-$F63+1),$J63/2,$M63,TRUE)-_xlfn.NORM.DIST(AND(T$6&gt;=$F63,T$6&lt;=$H63)*(S$6-$F63+1),$J63/2,$M63,TRUE))/(1-2*_xlfn.NORM.DIST(0,$J63/2,$M63,TRUE))*$D63+($K63="Steady Growth")*(AND(T$6&gt;=$F63,T$6&lt;=$H63)*((T$6-$F63+1)/($J63*($J63+1)/2)*$D63))+($K63="custom")*CustCF!N63</f>
        <v>0</v>
      </c>
      <c r="U63" s="95">
        <f>($K63="Bell Curve")*(_xlfn.NORM.DIST(AND(U$6&gt;=$F63,U$6&lt;=$H63)*(U$6-$F63+1),$J63/2,$M63,TRUE)-_xlfn.NORM.DIST(AND(U$6&gt;=$F63,U$6&lt;=$H63)*(T$6-$F63+1),$J63/2,$M63,TRUE))/(1-2*_xlfn.NORM.DIST(0,$J63/2,$M63,TRUE))*$D63+($K63="Steady Growth")*(AND(U$6&gt;=$F63,U$6&lt;=$H63)*((U$6-$F63+1)/($J63*($J63+1)/2)*$D63))+($K63="custom")*CustCF!O63</f>
        <v>0</v>
      </c>
      <c r="V63" s="95">
        <f>($K63="Bell Curve")*(_xlfn.NORM.DIST(AND(V$6&gt;=$F63,V$6&lt;=$H63)*(V$6-$F63+1),$J63/2,$M63,TRUE)-_xlfn.NORM.DIST(AND(V$6&gt;=$F63,V$6&lt;=$H63)*(U$6-$F63+1),$J63/2,$M63,TRUE))/(1-2*_xlfn.NORM.DIST(0,$J63/2,$M63,TRUE))*$D63+($K63="Steady Growth")*(AND(V$6&gt;=$F63,V$6&lt;=$H63)*((V$6-$F63+1)/($J63*($J63+1)/2)*$D63))+($K63="custom")*CustCF!P63</f>
        <v>0</v>
      </c>
      <c r="W63" s="95">
        <f>($K63="Bell Curve")*(_xlfn.NORM.DIST(AND(W$6&gt;=$F63,W$6&lt;=$H63)*(W$6-$F63+1),$J63/2,$M63,TRUE)-_xlfn.NORM.DIST(AND(W$6&gt;=$F63,W$6&lt;=$H63)*(V$6-$F63+1),$J63/2,$M63,TRUE))/(1-2*_xlfn.NORM.DIST(0,$J63/2,$M63,TRUE))*$D63+($K63="Steady Growth")*(AND(W$6&gt;=$F63,W$6&lt;=$H63)*((W$6-$F63+1)/($J63*($J63+1)/2)*$D63))+($K63="custom")*CustCF!Q63</f>
        <v>0</v>
      </c>
      <c r="X63" s="95">
        <f>($K63="Bell Curve")*(_xlfn.NORM.DIST(AND(X$6&gt;=$F63,X$6&lt;=$H63)*(X$6-$F63+1),$J63/2,$M63,TRUE)-_xlfn.NORM.DIST(AND(X$6&gt;=$F63,X$6&lt;=$H63)*(W$6-$F63+1),$J63/2,$M63,TRUE))/(1-2*_xlfn.NORM.DIST(0,$J63/2,$M63,TRUE))*$D63+($K63="Steady Growth")*(AND(X$6&gt;=$F63,X$6&lt;=$H63)*((X$6-$F63+1)/($J63*($J63+1)/2)*$D63))+($K63="custom")*CustCF!R63</f>
        <v>0</v>
      </c>
      <c r="Y63" s="95">
        <f>($K63="Bell Curve")*(_xlfn.NORM.DIST(AND(Y$6&gt;=$F63,Y$6&lt;=$H63)*(Y$6-$F63+1),$J63/2,$M63,TRUE)-_xlfn.NORM.DIST(AND(Y$6&gt;=$F63,Y$6&lt;=$H63)*(X$6-$F63+1),$J63/2,$M63,TRUE))/(1-2*_xlfn.NORM.DIST(0,$J63/2,$M63,TRUE))*$D63+($K63="Steady Growth")*(AND(Y$6&gt;=$F63,Y$6&lt;=$H63)*((Y$6-$F63+1)/($J63*($J63+1)/2)*$D63))+($K63="custom")*CustCF!S63</f>
        <v>0</v>
      </c>
      <c r="Z63" s="95">
        <f>($K63="Bell Curve")*(_xlfn.NORM.DIST(AND(Z$6&gt;=$F63,Z$6&lt;=$H63)*(Z$6-$F63+1),$J63/2,$M63,TRUE)-_xlfn.NORM.DIST(AND(Z$6&gt;=$F63,Z$6&lt;=$H63)*(Y$6-$F63+1),$J63/2,$M63,TRUE))/(1-2*_xlfn.NORM.DIST(0,$J63/2,$M63,TRUE))*$D63+($K63="Steady Growth")*(AND(Z$6&gt;=$F63,Z$6&lt;=$H63)*((Z$6-$F63+1)/($J63*($J63+1)/2)*$D63))+($K63="custom")*CustCF!T63</f>
        <v>0</v>
      </c>
      <c r="AA63" s="95">
        <f>($K63="Bell Curve")*(_xlfn.NORM.DIST(AND(AA$6&gt;=$F63,AA$6&lt;=$H63)*(AA$6-$F63+1),$J63/2,$M63,TRUE)-_xlfn.NORM.DIST(AND(AA$6&gt;=$F63,AA$6&lt;=$H63)*(Z$6-$F63+1),$J63/2,$M63,TRUE))/(1-2*_xlfn.NORM.DIST(0,$J63/2,$M63,TRUE))*$D63+($K63="Steady Growth")*(AND(AA$6&gt;=$F63,AA$6&lt;=$H63)*((AA$6-$F63+1)/($J63*($J63+1)/2)*$D63))+($K63="custom")*CustCF!U63</f>
        <v>0</v>
      </c>
      <c r="AB63" s="95">
        <f>($K63="Bell Curve")*(_xlfn.NORM.DIST(AND(AB$6&gt;=$F63,AB$6&lt;=$H63)*(AB$6-$F63+1),$J63/2,$M63,TRUE)-_xlfn.NORM.DIST(AND(AB$6&gt;=$F63,AB$6&lt;=$H63)*(AA$6-$F63+1),$J63/2,$M63,TRUE))/(1-2*_xlfn.NORM.DIST(0,$J63/2,$M63,TRUE))*$D63+($K63="Steady Growth")*(AND(AB$6&gt;=$F63,AB$6&lt;=$H63)*((AB$6-$F63+1)/($J63*($J63+1)/2)*$D63))+($K63="custom")*CustCF!V63</f>
        <v>0</v>
      </c>
      <c r="AC63" s="95">
        <f>($K63="Bell Curve")*(_xlfn.NORM.DIST(AND(AC$6&gt;=$F63,AC$6&lt;=$H63)*(AC$6-$F63+1),$J63/2,$M63,TRUE)-_xlfn.NORM.DIST(AND(AC$6&gt;=$F63,AC$6&lt;=$H63)*(AB$6-$F63+1),$J63/2,$M63,TRUE))/(1-2*_xlfn.NORM.DIST(0,$J63/2,$M63,TRUE))*$D63+($K63="Steady Growth")*(AND(AC$6&gt;=$F63,AC$6&lt;=$H63)*((AC$6-$F63+1)/($J63*($J63+1)/2)*$D63))+($K63="custom")*CustCF!W63</f>
        <v>0</v>
      </c>
      <c r="AD63" s="95">
        <f>($K63="Bell Curve")*(_xlfn.NORM.DIST(AND(AD$6&gt;=$F63,AD$6&lt;=$H63)*(AD$6-$F63+1),$J63/2,$M63,TRUE)-_xlfn.NORM.DIST(AND(AD$6&gt;=$F63,AD$6&lt;=$H63)*(AC$6-$F63+1),$J63/2,$M63,TRUE))/(1-2*_xlfn.NORM.DIST(0,$J63/2,$M63,TRUE))*$D63+($K63="Steady Growth")*(AND(AD$6&gt;=$F63,AD$6&lt;=$H63)*((AD$6-$F63+1)/($J63*($J63+1)/2)*$D63))+($K63="custom")*CustCF!X63</f>
        <v>0</v>
      </c>
      <c r="AE63" s="95">
        <f>($K63="Bell Curve")*(_xlfn.NORM.DIST(AND(AE$6&gt;=$F63,AE$6&lt;=$H63)*(AE$6-$F63+1),$J63/2,$M63,TRUE)-_xlfn.NORM.DIST(AND(AE$6&gt;=$F63,AE$6&lt;=$H63)*(AD$6-$F63+1),$J63/2,$M63,TRUE))/(1-2*_xlfn.NORM.DIST(0,$J63/2,$M63,TRUE))*$D63+($K63="Steady Growth")*(AND(AE$6&gt;=$F63,AE$6&lt;=$H63)*((AE$6-$F63+1)/($J63*($J63+1)/2)*$D63))+($K63="custom")*CustCF!Y63</f>
        <v>0</v>
      </c>
      <c r="AF63" s="95">
        <f>($K63="Bell Curve")*(_xlfn.NORM.DIST(AND(AF$6&gt;=$F63,AF$6&lt;=$H63)*(AF$6-$F63+1),$J63/2,$M63,TRUE)-_xlfn.NORM.DIST(AND(AF$6&gt;=$F63,AF$6&lt;=$H63)*(AE$6-$F63+1),$J63/2,$M63,TRUE))/(1-2*_xlfn.NORM.DIST(0,$J63/2,$M63,TRUE))*$D63+($K63="Steady Growth")*(AND(AF$6&gt;=$F63,AF$6&lt;=$H63)*((AF$6-$F63+1)/($J63*($J63+1)/2)*$D63))+($K63="custom")*CustCF!Z63</f>
        <v>0</v>
      </c>
      <c r="AG63" s="95">
        <f>($K63="Bell Curve")*(_xlfn.NORM.DIST(AND(AG$6&gt;=$F63,AG$6&lt;=$H63)*(AG$6-$F63+1),$J63/2,$M63,TRUE)-_xlfn.NORM.DIST(AND(AG$6&gt;=$F63,AG$6&lt;=$H63)*(AF$6-$F63+1),$J63/2,$M63,TRUE))/(1-2*_xlfn.NORM.DIST(0,$J63/2,$M63,TRUE))*$D63+($K63="Steady Growth")*(AND(AG$6&gt;=$F63,AG$6&lt;=$H63)*((AG$6-$F63+1)/($J63*($J63+1)/2)*$D63))+($K63="custom")*CustCF!AA63</f>
        <v>0</v>
      </c>
      <c r="AH63" s="95">
        <f>($K63="Bell Curve")*(_xlfn.NORM.DIST(AND(AH$6&gt;=$F63,AH$6&lt;=$H63)*(AH$6-$F63+1),$J63/2,$M63,TRUE)-_xlfn.NORM.DIST(AND(AH$6&gt;=$F63,AH$6&lt;=$H63)*(AG$6-$F63+1),$J63/2,$M63,TRUE))/(1-2*_xlfn.NORM.DIST(0,$J63/2,$M63,TRUE))*$D63+($K63="Steady Growth")*(AND(AH$6&gt;=$F63,AH$6&lt;=$H63)*((AH$6-$F63+1)/($J63*($J63+1)/2)*$D63))+($K63="custom")*CustCF!AB63</f>
        <v>0</v>
      </c>
      <c r="AI63" s="95">
        <f>($K63="Bell Curve")*(_xlfn.NORM.DIST(AND(AI$6&gt;=$F63,AI$6&lt;=$H63)*(AI$6-$F63+1),$J63/2,$M63,TRUE)-_xlfn.NORM.DIST(AND(AI$6&gt;=$F63,AI$6&lt;=$H63)*(AH$6-$F63+1),$J63/2,$M63,TRUE))/(1-2*_xlfn.NORM.DIST(0,$J63/2,$M63,TRUE))*$D63+($K63="Steady Growth")*(AND(AI$6&gt;=$F63,AI$6&lt;=$H63)*((AI$6-$F63+1)/($J63*($J63+1)/2)*$D63))+($K63="custom")*CustCF!AC63</f>
        <v>0</v>
      </c>
      <c r="AJ63" s="95">
        <f>($K63="Bell Curve")*(_xlfn.NORM.DIST(AND(AJ$6&gt;=$F63,AJ$6&lt;=$H63)*(AJ$6-$F63+1),$J63/2,$M63,TRUE)-_xlfn.NORM.DIST(AND(AJ$6&gt;=$F63,AJ$6&lt;=$H63)*(AI$6-$F63+1),$J63/2,$M63,TRUE))/(1-2*_xlfn.NORM.DIST(0,$J63/2,$M63,TRUE))*$D63+($K63="Steady Growth")*(AND(AJ$6&gt;=$F63,AJ$6&lt;=$H63)*((AJ$6-$F63+1)/($J63*($J63+1)/2)*$D63))+($K63="custom")*CustCF!AD63</f>
        <v>0</v>
      </c>
      <c r="AK63" s="95">
        <f>($K63="Bell Curve")*(_xlfn.NORM.DIST(AND(AK$6&gt;=$F63,AK$6&lt;=$H63)*(AK$6-$F63+1),$J63/2,$M63,TRUE)-_xlfn.NORM.DIST(AND(AK$6&gt;=$F63,AK$6&lt;=$H63)*(AJ$6-$F63+1),$J63/2,$M63,TRUE))/(1-2*_xlfn.NORM.DIST(0,$J63/2,$M63,TRUE))*$D63+($K63="Steady Growth")*(AND(AK$6&gt;=$F63,AK$6&lt;=$H63)*((AK$6-$F63+1)/($J63*($J63+1)/2)*$D63))+($K63="custom")*CustCF!AE63</f>
        <v>0</v>
      </c>
      <c r="AL63" s="95">
        <f>($K63="Bell Curve")*(_xlfn.NORM.DIST(AND(AL$6&gt;=$F63,AL$6&lt;=$H63)*(AL$6-$F63+1),$J63/2,$M63,TRUE)-_xlfn.NORM.DIST(AND(AL$6&gt;=$F63,AL$6&lt;=$H63)*(AK$6-$F63+1),$J63/2,$M63,TRUE))/(1-2*_xlfn.NORM.DIST(0,$J63/2,$M63,TRUE))*$D63+($K63="Steady Growth")*(AND(AL$6&gt;=$F63,AL$6&lt;=$H63)*((AL$6-$F63+1)/($J63*($J63+1)/2)*$D63))+($K63="custom")*CustCF!AF63</f>
        <v>0</v>
      </c>
      <c r="AM63" s="95">
        <f>($K63="Bell Curve")*(_xlfn.NORM.DIST(AND(AM$6&gt;=$F63,AM$6&lt;=$H63)*(AM$6-$F63+1),$J63/2,$M63,TRUE)-_xlfn.NORM.DIST(AND(AM$6&gt;=$F63,AM$6&lt;=$H63)*(AL$6-$F63+1),$J63/2,$M63,TRUE))/(1-2*_xlfn.NORM.DIST(0,$J63/2,$M63,TRUE))*$D63+($K63="Steady Growth")*(AND(AM$6&gt;=$F63,AM$6&lt;=$H63)*((AM$6-$F63+1)/($J63*($J63+1)/2)*$D63))+($K63="custom")*CustCF!AG63</f>
        <v>0</v>
      </c>
      <c r="AN63" s="95">
        <f>($K63="Bell Curve")*(_xlfn.NORM.DIST(AND(AN$6&gt;=$F63,AN$6&lt;=$H63)*(AN$6-$F63+1),$J63/2,$M63,TRUE)-_xlfn.NORM.DIST(AND(AN$6&gt;=$F63,AN$6&lt;=$H63)*(AM$6-$F63+1),$J63/2,$M63,TRUE))/(1-2*_xlfn.NORM.DIST(0,$J63/2,$M63,TRUE))*$D63+($K63="Steady Growth")*(AND(AN$6&gt;=$F63,AN$6&lt;=$H63)*((AN$6-$F63+1)/($J63*($J63+1)/2)*$D63))+($K63="custom")*CustCF!AH63</f>
        <v>0</v>
      </c>
      <c r="AO63" s="95">
        <f>($K63="Bell Curve")*(_xlfn.NORM.DIST(AND(AO$6&gt;=$F63,AO$6&lt;=$H63)*(AO$6-$F63+1),$J63/2,$M63,TRUE)-_xlfn.NORM.DIST(AND(AO$6&gt;=$F63,AO$6&lt;=$H63)*(AN$6-$F63+1),$J63/2,$M63,TRUE))/(1-2*_xlfn.NORM.DIST(0,$J63/2,$M63,TRUE))*$D63+($K63="Steady Growth")*(AND(AO$6&gt;=$F63,AO$6&lt;=$H63)*((AO$6-$F63+1)/($J63*($J63+1)/2)*$D63))+($K63="custom")*CustCF!AI63</f>
        <v>0</v>
      </c>
      <c r="AP63" s="95">
        <f>($K63="Bell Curve")*(_xlfn.NORM.DIST(AND(AP$6&gt;=$F63,AP$6&lt;=$H63)*(AP$6-$F63+1),$J63/2,$M63,TRUE)-_xlfn.NORM.DIST(AND(AP$6&gt;=$F63,AP$6&lt;=$H63)*(AO$6-$F63+1),$J63/2,$M63,TRUE))/(1-2*_xlfn.NORM.DIST(0,$J63/2,$M63,TRUE))*$D63+($K63="Steady Growth")*(AND(AP$6&gt;=$F63,AP$6&lt;=$H63)*((AP$6-$F63+1)/($J63*($J63+1)/2)*$D63))+($K63="custom")*CustCF!AJ63</f>
        <v>0</v>
      </c>
      <c r="AQ63" s="95">
        <f>($K63="Bell Curve")*(_xlfn.NORM.DIST(AND(AQ$6&gt;=$F63,AQ$6&lt;=$H63)*(AQ$6-$F63+1),$J63/2,$M63,TRUE)-_xlfn.NORM.DIST(AND(AQ$6&gt;=$F63,AQ$6&lt;=$H63)*(AP$6-$F63+1),$J63/2,$M63,TRUE))/(1-2*_xlfn.NORM.DIST(0,$J63/2,$M63,TRUE))*$D63+($K63="Steady Growth")*(AND(AQ$6&gt;=$F63,AQ$6&lt;=$H63)*((AQ$6-$F63+1)/($J63*($J63+1)/2)*$D63))+($K63="custom")*CustCF!AK63</f>
        <v>0</v>
      </c>
      <c r="AR63" s="95">
        <f>($K63="Bell Curve")*(_xlfn.NORM.DIST(AND(AR$6&gt;=$F63,AR$6&lt;=$H63)*(AR$6-$F63+1),$J63/2,$M63,TRUE)-_xlfn.NORM.DIST(AND(AR$6&gt;=$F63,AR$6&lt;=$H63)*(AQ$6-$F63+1),$J63/2,$M63,TRUE))/(1-2*_xlfn.NORM.DIST(0,$J63/2,$M63,TRUE))*$D63+($K63="Steady Growth")*(AND(AR$6&gt;=$F63,AR$6&lt;=$H63)*((AR$6-$F63+1)/($J63*($J63+1)/2)*$D63))+($K63="custom")*CustCF!AL63</f>
        <v>0</v>
      </c>
      <c r="AS63" s="95">
        <f>($K63="Bell Curve")*(_xlfn.NORM.DIST(AND(AS$6&gt;=$F63,AS$6&lt;=$H63)*(AS$6-$F63+1),$J63/2,$M63,TRUE)-_xlfn.NORM.DIST(AND(AS$6&gt;=$F63,AS$6&lt;=$H63)*(AR$6-$F63+1),$J63/2,$M63,TRUE))/(1-2*_xlfn.NORM.DIST(0,$J63/2,$M63,TRUE))*$D63+($K63="Steady Growth")*(AND(AS$6&gt;=$F63,AS$6&lt;=$H63)*((AS$6-$F63+1)/($J63*($J63+1)/2)*$D63))+($K63="custom")*CustCF!AM63</f>
        <v>0</v>
      </c>
      <c r="AT63" s="95">
        <f>($K63="Bell Curve")*(_xlfn.NORM.DIST(AND(AT$6&gt;=$F63,AT$6&lt;=$H63)*(AT$6-$F63+1),$J63/2,$M63,TRUE)-_xlfn.NORM.DIST(AND(AT$6&gt;=$F63,AT$6&lt;=$H63)*(AS$6-$F63+1),$J63/2,$M63,TRUE))/(1-2*_xlfn.NORM.DIST(0,$J63/2,$M63,TRUE))*$D63+($K63="Steady Growth")*(AND(AT$6&gt;=$F63,AT$6&lt;=$H63)*((AT$6-$F63+1)/($J63*($J63+1)/2)*$D63))+($K63="custom")*CustCF!AN63</f>
        <v>0</v>
      </c>
      <c r="AU63" s="95">
        <f>($K63="Bell Curve")*(_xlfn.NORM.DIST(AND(AU$6&gt;=$F63,AU$6&lt;=$H63)*(AU$6-$F63+1),$J63/2,$M63,TRUE)-_xlfn.NORM.DIST(AND(AU$6&gt;=$F63,AU$6&lt;=$H63)*(AT$6-$F63+1),$J63/2,$M63,TRUE))/(1-2*_xlfn.NORM.DIST(0,$J63/2,$M63,TRUE))*$D63+($K63="Steady Growth")*(AND(AU$6&gt;=$F63,AU$6&lt;=$H63)*((AU$6-$F63+1)/($J63*($J63+1)/2)*$D63))+($K63="custom")*CustCF!AO63</f>
        <v>0</v>
      </c>
      <c r="AV63" s="95">
        <f>($K63="Bell Curve")*(_xlfn.NORM.DIST(AND(AV$6&gt;=$F63,AV$6&lt;=$H63)*(AV$6-$F63+1),$J63/2,$M63,TRUE)-_xlfn.NORM.DIST(AND(AV$6&gt;=$F63,AV$6&lt;=$H63)*(AU$6-$F63+1),$J63/2,$M63,TRUE))/(1-2*_xlfn.NORM.DIST(0,$J63/2,$M63,TRUE))*$D63+($K63="Steady Growth")*(AND(AV$6&gt;=$F63,AV$6&lt;=$H63)*((AV$6-$F63+1)/($J63*($J63+1)/2)*$D63))+($K63="custom")*CustCF!AP63</f>
        <v>0</v>
      </c>
      <c r="AW63" s="95">
        <f>($K63="Bell Curve")*(_xlfn.NORM.DIST(AND(AW$6&gt;=$F63,AW$6&lt;=$H63)*(AW$6-$F63+1),$J63/2,$M63,TRUE)-_xlfn.NORM.DIST(AND(AW$6&gt;=$F63,AW$6&lt;=$H63)*(AV$6-$F63+1),$J63/2,$M63,TRUE))/(1-2*_xlfn.NORM.DIST(0,$J63/2,$M63,TRUE))*$D63+($K63="Steady Growth")*(AND(AW$6&gt;=$F63,AW$6&lt;=$H63)*((AW$6-$F63+1)/($J63*($J63+1)/2)*$D63))+($K63="custom")*CustCF!AQ63</f>
        <v>0</v>
      </c>
      <c r="AX63" s="95">
        <f>($K63="Bell Curve")*(_xlfn.NORM.DIST(AND(AX$6&gt;=$F63,AX$6&lt;=$H63)*(AX$6-$F63+1),$J63/2,$M63,TRUE)-_xlfn.NORM.DIST(AND(AX$6&gt;=$F63,AX$6&lt;=$H63)*(AW$6-$F63+1),$J63/2,$M63,TRUE))/(1-2*_xlfn.NORM.DIST(0,$J63/2,$M63,TRUE))*$D63+($K63="Steady Growth")*(AND(AX$6&gt;=$F63,AX$6&lt;=$H63)*((AX$6-$F63+1)/($J63*($J63+1)/2)*$D63))+($K63="custom")*CustCF!AR63</f>
        <v>0</v>
      </c>
      <c r="AY63" s="95">
        <f>($K63="Bell Curve")*(_xlfn.NORM.DIST(AND(AY$6&gt;=$F63,AY$6&lt;=$H63)*(AY$6-$F63+1),$J63/2,$M63,TRUE)-_xlfn.NORM.DIST(AND(AY$6&gt;=$F63,AY$6&lt;=$H63)*(AX$6-$F63+1),$J63/2,$M63,TRUE))/(1-2*_xlfn.NORM.DIST(0,$J63/2,$M63,TRUE))*$D63+($K63="Steady Growth")*(AND(AY$6&gt;=$F63,AY$6&lt;=$H63)*((AY$6-$F63+1)/($J63*($J63+1)/2)*$D63))+($K63="custom")*CustCF!AS63</f>
        <v>0</v>
      </c>
      <c r="AZ63" s="95">
        <f>($K63="Bell Curve")*(_xlfn.NORM.DIST(AND(AZ$6&gt;=$F63,AZ$6&lt;=$H63)*(AZ$6-$F63+1),$J63/2,$M63,TRUE)-_xlfn.NORM.DIST(AND(AZ$6&gt;=$F63,AZ$6&lt;=$H63)*(AY$6-$F63+1),$J63/2,$M63,TRUE))/(1-2*_xlfn.NORM.DIST(0,$J63/2,$M63,TRUE))*$D63+($K63="Steady Growth")*(AND(AZ$6&gt;=$F63,AZ$6&lt;=$H63)*((AZ$6-$F63+1)/($J63*($J63+1)/2)*$D63))+($K63="custom")*CustCF!AT63</f>
        <v>0</v>
      </c>
      <c r="BA63" s="95">
        <f>($K63="Bell Curve")*(_xlfn.NORM.DIST(AND(BA$6&gt;=$F63,BA$6&lt;=$H63)*(BA$6-$F63+1),$J63/2,$M63,TRUE)-_xlfn.NORM.DIST(AND(BA$6&gt;=$F63,BA$6&lt;=$H63)*(AZ$6-$F63+1),$J63/2,$M63,TRUE))/(1-2*_xlfn.NORM.DIST(0,$J63/2,$M63,TRUE))*$D63+($K63="Steady Growth")*(AND(BA$6&gt;=$F63,BA$6&lt;=$H63)*((BA$6-$F63+1)/($J63*($J63+1)/2)*$D63))+($K63="custom")*CustCF!AU63</f>
        <v>0</v>
      </c>
      <c r="BB63" s="95">
        <f>($K63="Bell Curve")*(_xlfn.NORM.DIST(AND(BB$6&gt;=$F63,BB$6&lt;=$H63)*(BB$6-$F63+1),$J63/2,$M63,TRUE)-_xlfn.NORM.DIST(AND(BB$6&gt;=$F63,BB$6&lt;=$H63)*(BA$6-$F63+1),$J63/2,$M63,TRUE))/(1-2*_xlfn.NORM.DIST(0,$J63/2,$M63,TRUE))*$D63+($K63="Steady Growth")*(AND(BB$6&gt;=$F63,BB$6&lt;=$H63)*((BB$6-$F63+1)/($J63*($J63+1)/2)*$D63))+($K63="custom")*CustCF!AV63</f>
        <v>0</v>
      </c>
      <c r="BC63" s="95">
        <f>($K63="Bell Curve")*(_xlfn.NORM.DIST(AND(BC$6&gt;=$F63,BC$6&lt;=$H63)*(BC$6-$F63+1),$J63/2,$M63,TRUE)-_xlfn.NORM.DIST(AND(BC$6&gt;=$F63,BC$6&lt;=$H63)*(BB$6-$F63+1),$J63/2,$M63,TRUE))/(1-2*_xlfn.NORM.DIST(0,$J63/2,$M63,TRUE))*$D63+($K63="Steady Growth")*(AND(BC$6&gt;=$F63,BC$6&lt;=$H63)*((BC$6-$F63+1)/($J63*($J63+1)/2)*$D63))+($K63="custom")*CustCF!AW63</f>
        <v>0</v>
      </c>
      <c r="BD63" s="95">
        <f>($K63="Bell Curve")*(_xlfn.NORM.DIST(AND(BD$6&gt;=$F63,BD$6&lt;=$H63)*(BD$6-$F63+1),$J63/2,$M63,TRUE)-_xlfn.NORM.DIST(AND(BD$6&gt;=$F63,BD$6&lt;=$H63)*(BC$6-$F63+1),$J63/2,$M63,TRUE))/(1-2*_xlfn.NORM.DIST(0,$J63/2,$M63,TRUE))*$D63+($K63="Steady Growth")*(AND(BD$6&gt;=$F63,BD$6&lt;=$H63)*((BD$6-$F63+1)/($J63*($J63+1)/2)*$D63))+($K63="custom")*CustCF!AX63</f>
        <v>0</v>
      </c>
      <c r="BE63" s="95">
        <f>($K63="Bell Curve")*(_xlfn.NORM.DIST(AND(BE$6&gt;=$F63,BE$6&lt;=$H63)*(BE$6-$F63+1),$J63/2,$M63,TRUE)-_xlfn.NORM.DIST(AND(BE$6&gt;=$F63,BE$6&lt;=$H63)*(BD$6-$F63+1),$J63/2,$M63,TRUE))/(1-2*_xlfn.NORM.DIST(0,$J63/2,$M63,TRUE))*$D63+($K63="Steady Growth")*(AND(BE$6&gt;=$F63,BE$6&lt;=$H63)*((BE$6-$F63+1)/($J63*($J63+1)/2)*$D63))+($K63="custom")*CustCF!AY63</f>
        <v>0</v>
      </c>
      <c r="BF63" s="95">
        <f>($K63="Bell Curve")*(_xlfn.NORM.DIST(AND(BF$6&gt;=$F63,BF$6&lt;=$H63)*(BF$6-$F63+1),$J63/2,$M63,TRUE)-_xlfn.NORM.DIST(AND(BF$6&gt;=$F63,BF$6&lt;=$H63)*(BE$6-$F63+1),$J63/2,$M63,TRUE))/(1-2*_xlfn.NORM.DIST(0,$J63/2,$M63,TRUE))*$D63+($K63="Steady Growth")*(AND(BF$6&gt;=$F63,BF$6&lt;=$H63)*((BF$6-$F63+1)/($J63*($J63+1)/2)*$D63))+($K63="custom")*CustCF!AZ63</f>
        <v>0</v>
      </c>
      <c r="BG63" s="95">
        <f>($K63="Bell Curve")*(_xlfn.NORM.DIST(AND(BG$6&gt;=$F63,BG$6&lt;=$H63)*(BG$6-$F63+1),$J63/2,$M63,TRUE)-_xlfn.NORM.DIST(AND(BG$6&gt;=$F63,BG$6&lt;=$H63)*(BF$6-$F63+1),$J63/2,$M63,TRUE))/(1-2*_xlfn.NORM.DIST(0,$J63/2,$M63,TRUE))*$D63+($K63="Steady Growth")*(AND(BG$6&gt;=$F63,BG$6&lt;=$H63)*((BG$6-$F63+1)/($J63*($J63+1)/2)*$D63))+($K63="custom")*CustCF!BA63</f>
        <v>0</v>
      </c>
      <c r="BH63" s="95">
        <f>($K63="Bell Curve")*(_xlfn.NORM.DIST(AND(BH$6&gt;=$F63,BH$6&lt;=$H63)*(BH$6-$F63+1),$J63/2,$M63,TRUE)-_xlfn.NORM.DIST(AND(BH$6&gt;=$F63,BH$6&lt;=$H63)*(BG$6-$F63+1),$J63/2,$M63,TRUE))/(1-2*_xlfn.NORM.DIST(0,$J63/2,$M63,TRUE))*$D63+($K63="Steady Growth")*(AND(BH$6&gt;=$F63,BH$6&lt;=$H63)*((BH$6-$F63+1)/($J63*($J63+1)/2)*$D63))+($K63="custom")*CustCF!BB63</f>
        <v>0</v>
      </c>
      <c r="BI63" s="95">
        <f>($K63="Bell Curve")*(_xlfn.NORM.DIST(AND(BI$6&gt;=$F63,BI$6&lt;=$H63)*(BI$6-$F63+1),$J63/2,$M63,TRUE)-_xlfn.NORM.DIST(AND(BI$6&gt;=$F63,BI$6&lt;=$H63)*(BH$6-$F63+1),$J63/2,$M63,TRUE))/(1-2*_xlfn.NORM.DIST(0,$J63/2,$M63,TRUE))*$D63+($K63="Steady Growth")*(AND(BI$6&gt;=$F63,BI$6&lt;=$H63)*((BI$6-$F63+1)/($J63*($J63+1)/2)*$D63))+($K63="custom")*CustCF!BC63</f>
        <v>0</v>
      </c>
      <c r="BJ63" s="95">
        <f>($K63="Bell Curve")*(_xlfn.NORM.DIST(AND(BJ$6&gt;=$F63,BJ$6&lt;=$H63)*(BJ$6-$F63+1),$J63/2,$M63,TRUE)-_xlfn.NORM.DIST(AND(BJ$6&gt;=$F63,BJ$6&lt;=$H63)*(BI$6-$F63+1),$J63/2,$M63,TRUE))/(1-2*_xlfn.NORM.DIST(0,$J63/2,$M63,TRUE))*$D63+($K63="Steady Growth")*(AND(BJ$6&gt;=$F63,BJ$6&lt;=$H63)*((BJ$6-$F63+1)/($J63*($J63+1)/2)*$D63))+($K63="custom")*CustCF!BD63</f>
        <v>0</v>
      </c>
      <c r="BK63" s="95">
        <f>($K63="Bell Curve")*(_xlfn.NORM.DIST(AND(BK$6&gt;=$F63,BK$6&lt;=$H63)*(BK$6-$F63+1),$J63/2,$M63,TRUE)-_xlfn.NORM.DIST(AND(BK$6&gt;=$F63,BK$6&lt;=$H63)*(BJ$6-$F63+1),$J63/2,$M63,TRUE))/(1-2*_xlfn.NORM.DIST(0,$J63/2,$M63,TRUE))*$D63+($K63="Steady Growth")*(AND(BK$6&gt;=$F63,BK$6&lt;=$H63)*((BK$6-$F63+1)/($J63*($J63+1)/2)*$D63))+($K63="custom")*CustCF!BE63</f>
        <v>0</v>
      </c>
      <c r="BL63" s="95">
        <f>($K63="Bell Curve")*(_xlfn.NORM.DIST(AND(BL$6&gt;=$F63,BL$6&lt;=$H63)*(BL$6-$F63+1),$J63/2,$M63,TRUE)-_xlfn.NORM.DIST(AND(BL$6&gt;=$F63,BL$6&lt;=$H63)*(BK$6-$F63+1),$J63/2,$M63,TRUE))/(1-2*_xlfn.NORM.DIST(0,$J63/2,$M63,TRUE))*$D63+($K63="Steady Growth")*(AND(BL$6&gt;=$F63,BL$6&lt;=$H63)*((BL$6-$F63+1)/($J63*($J63+1)/2)*$D63))+($K63="custom")*CustCF!BF63</f>
        <v>0</v>
      </c>
      <c r="BM63" s="95">
        <f>($K63="Bell Curve")*(_xlfn.NORM.DIST(AND(BM$6&gt;=$F63,BM$6&lt;=$H63)*(BM$6-$F63+1),$J63/2,$M63,TRUE)-_xlfn.NORM.DIST(AND(BM$6&gt;=$F63,BM$6&lt;=$H63)*(BL$6-$F63+1),$J63/2,$M63,TRUE))/(1-2*_xlfn.NORM.DIST(0,$J63/2,$M63,TRUE))*$D63+($K63="Steady Growth")*(AND(BM$6&gt;=$F63,BM$6&lt;=$H63)*((BM$6-$F63+1)/($J63*($J63+1)/2)*$D63))+($K63="custom")*CustCF!BG63</f>
        <v>0</v>
      </c>
      <c r="BN63" s="95">
        <f>($K63="Bell Curve")*(_xlfn.NORM.DIST(AND(BN$6&gt;=$F63,BN$6&lt;=$H63)*(BN$6-$F63+1),$J63/2,$M63,TRUE)-_xlfn.NORM.DIST(AND(BN$6&gt;=$F63,BN$6&lt;=$H63)*(BM$6-$F63+1),$J63/2,$M63,TRUE))/(1-2*_xlfn.NORM.DIST(0,$J63/2,$M63,TRUE))*$D63+($K63="Steady Growth")*(AND(BN$6&gt;=$F63,BN$6&lt;=$H63)*((BN$6-$F63+1)/($J63*($J63+1)/2)*$D63))+($K63="custom")*CustCF!BH63</f>
        <v>0</v>
      </c>
      <c r="BO63" s="95">
        <f>($K63="Bell Curve")*(_xlfn.NORM.DIST(AND(BO$6&gt;=$F63,BO$6&lt;=$H63)*(BO$6-$F63+1),$J63/2,$M63,TRUE)-_xlfn.NORM.DIST(AND(BO$6&gt;=$F63,BO$6&lt;=$H63)*(BN$6-$F63+1),$J63/2,$M63,TRUE))/(1-2*_xlfn.NORM.DIST(0,$J63/2,$M63,TRUE))*$D63+($K63="Steady Growth")*(AND(BO$6&gt;=$F63,BO$6&lt;=$H63)*((BO$6-$F63+1)/($J63*($J63+1)/2)*$D63))+($K63="custom")*CustCF!BI63</f>
        <v>0</v>
      </c>
      <c r="BP63" s="95">
        <f>($K63="Bell Curve")*(_xlfn.NORM.DIST(AND(BP$6&gt;=$F63,BP$6&lt;=$H63)*(BP$6-$F63+1),$J63/2,$M63,TRUE)-_xlfn.NORM.DIST(AND(BP$6&gt;=$F63,BP$6&lt;=$H63)*(BO$6-$F63+1),$J63/2,$M63,TRUE))/(1-2*_xlfn.NORM.DIST(0,$J63/2,$M63,TRUE))*$D63+($K63="Steady Growth")*(AND(BP$6&gt;=$F63,BP$6&lt;=$H63)*((BP$6-$F63+1)/($J63*($J63+1)/2)*$D63))+($K63="custom")*CustCF!BJ63</f>
        <v>0</v>
      </c>
      <c r="BQ63" s="95">
        <f>($K63="Bell Curve")*(_xlfn.NORM.DIST(AND(BQ$6&gt;=$F63,BQ$6&lt;=$H63)*(BQ$6-$F63+1),$J63/2,$M63,TRUE)-_xlfn.NORM.DIST(AND(BQ$6&gt;=$F63,BQ$6&lt;=$H63)*(BP$6-$F63+1),$J63/2,$M63,TRUE))/(1-2*_xlfn.NORM.DIST(0,$J63/2,$M63,TRUE))*$D63+($K63="Steady Growth")*(AND(BQ$6&gt;=$F63,BQ$6&lt;=$H63)*((BQ$6-$F63+1)/($J63*($J63+1)/2)*$D63))+($K63="custom")*CustCF!BK63</f>
        <v>0</v>
      </c>
      <c r="BR63" s="95">
        <f>($K63="Bell Curve")*(_xlfn.NORM.DIST(AND(BR$6&gt;=$F63,BR$6&lt;=$H63)*(BR$6-$F63+1),$J63/2,$M63,TRUE)-_xlfn.NORM.DIST(AND(BR$6&gt;=$F63,BR$6&lt;=$H63)*(BQ$6-$F63+1),$J63/2,$M63,TRUE))/(1-2*_xlfn.NORM.DIST(0,$J63/2,$M63,TRUE))*$D63+($K63="Steady Growth")*(AND(BR$6&gt;=$F63,BR$6&lt;=$H63)*((BR$6-$F63+1)/($J63*($J63+1)/2)*$D63))+($K63="custom")*CustCF!BL63</f>
        <v>0</v>
      </c>
      <c r="BS63" s="95">
        <f>($K63="Bell Curve")*(_xlfn.NORM.DIST(AND(BS$6&gt;=$F63,BS$6&lt;=$H63)*(BS$6-$F63+1),$J63/2,$M63,TRUE)-_xlfn.NORM.DIST(AND(BS$6&gt;=$F63,BS$6&lt;=$H63)*(BR$6-$F63+1),$J63/2,$M63,TRUE))/(1-2*_xlfn.NORM.DIST(0,$J63/2,$M63,TRUE))*$D63+($K63="Steady Growth")*(AND(BS$6&gt;=$F63,BS$6&lt;=$H63)*((BS$6-$F63+1)/($J63*($J63+1)/2)*$D63))+($K63="custom")*CustCF!BM63</f>
        <v>0</v>
      </c>
      <c r="BT63" s="95">
        <f>($K63="Bell Curve")*(_xlfn.NORM.DIST(AND(BT$6&gt;=$F63,BT$6&lt;=$H63)*(BT$6-$F63+1),$J63/2,$M63,TRUE)-_xlfn.NORM.DIST(AND(BT$6&gt;=$F63,BT$6&lt;=$H63)*(BS$6-$F63+1),$J63/2,$M63,TRUE))/(1-2*_xlfn.NORM.DIST(0,$J63/2,$M63,TRUE))*$D63+($K63="Steady Growth")*(AND(BT$6&gt;=$F63,BT$6&lt;=$H63)*((BT$6-$F63+1)/($J63*($J63+1)/2)*$D63))+($K63="custom")*CustCF!BN63</f>
        <v>0</v>
      </c>
      <c r="BU63" s="95">
        <f>($K63="Bell Curve")*(_xlfn.NORM.DIST(AND(BU$6&gt;=$F63,BU$6&lt;=$H63)*(BU$6-$F63+1),$J63/2,$M63,TRUE)-_xlfn.NORM.DIST(AND(BU$6&gt;=$F63,BU$6&lt;=$H63)*(BT$6-$F63+1),$J63/2,$M63,TRUE))/(1-2*_xlfn.NORM.DIST(0,$J63/2,$M63,TRUE))*$D63+($K63="Steady Growth")*(AND(BU$6&gt;=$F63,BU$6&lt;=$H63)*((BU$6-$F63+1)/($J63*($J63+1)/2)*$D63))+($K63="custom")*CustCF!BO63</f>
        <v>0</v>
      </c>
      <c r="BV63" s="95">
        <f>($K63="Bell Curve")*(_xlfn.NORM.DIST(AND(BV$6&gt;=$F63,BV$6&lt;=$H63)*(BV$6-$F63+1),$J63/2,$M63,TRUE)-_xlfn.NORM.DIST(AND(BV$6&gt;=$F63,BV$6&lt;=$H63)*(BU$6-$F63+1),$J63/2,$M63,TRUE))/(1-2*_xlfn.NORM.DIST(0,$J63/2,$M63,TRUE))*$D63+($K63="Steady Growth")*(AND(BV$6&gt;=$F63,BV$6&lt;=$H63)*((BV$6-$F63+1)/($J63*($J63+1)/2)*$D63))+($K63="custom")*CustCF!BP63</f>
        <v>0</v>
      </c>
      <c r="BW63" s="95">
        <f>($K63="Bell Curve")*(_xlfn.NORM.DIST(AND(BW$6&gt;=$F63,BW$6&lt;=$H63)*(BW$6-$F63+1),$J63/2,$M63,TRUE)-_xlfn.NORM.DIST(AND(BW$6&gt;=$F63,BW$6&lt;=$H63)*(BV$6-$F63+1),$J63/2,$M63,TRUE))/(1-2*_xlfn.NORM.DIST(0,$J63/2,$M63,TRUE))*$D63+($K63="Steady Growth")*(AND(BW$6&gt;=$F63,BW$6&lt;=$H63)*((BW$6-$F63+1)/($J63*($J63+1)/2)*$D63))+($K63="custom")*CustCF!BQ63</f>
        <v>0</v>
      </c>
      <c r="BX63" s="95">
        <f>($K63="Bell Curve")*(_xlfn.NORM.DIST(AND(BX$6&gt;=$F63,BX$6&lt;=$H63)*(BX$6-$F63+1),$J63/2,$M63,TRUE)-_xlfn.NORM.DIST(AND(BX$6&gt;=$F63,BX$6&lt;=$H63)*(BW$6-$F63+1),$J63/2,$M63,TRUE))/(1-2*_xlfn.NORM.DIST(0,$J63/2,$M63,TRUE))*$D63+($K63="Steady Growth")*(AND(BX$6&gt;=$F63,BX$6&lt;=$H63)*((BX$6-$F63+1)/($J63*($J63+1)/2)*$D63))+($K63="custom")*CustCF!BR63</f>
        <v>0</v>
      </c>
      <c r="BY63" s="95">
        <f>($K63="Bell Curve")*(_xlfn.NORM.DIST(AND(BY$6&gt;=$F63,BY$6&lt;=$H63)*(BY$6-$F63+1),$J63/2,$M63,TRUE)-_xlfn.NORM.DIST(AND(BY$6&gt;=$F63,BY$6&lt;=$H63)*(BX$6-$F63+1),$J63/2,$M63,TRUE))/(1-2*_xlfn.NORM.DIST(0,$J63/2,$M63,TRUE))*$D63+($K63="Steady Growth")*(AND(BY$6&gt;=$F63,BY$6&lt;=$H63)*((BY$6-$F63+1)/($J63*($J63+1)/2)*$D63))+($K63="custom")*CustCF!BS63</f>
        <v>0</v>
      </c>
      <c r="BZ63" s="95">
        <f>($K63="Bell Curve")*(_xlfn.NORM.DIST(AND(BZ$6&gt;=$F63,BZ$6&lt;=$H63)*(BZ$6-$F63+1),$J63/2,$M63,TRUE)-_xlfn.NORM.DIST(AND(BZ$6&gt;=$F63,BZ$6&lt;=$H63)*(BY$6-$F63+1),$J63/2,$M63,TRUE))/(1-2*_xlfn.NORM.DIST(0,$J63/2,$M63,TRUE))*$D63+($K63="Steady Growth")*(AND(BZ$6&gt;=$F63,BZ$6&lt;=$H63)*((BZ$6-$F63+1)/($J63*($J63+1)/2)*$D63))+($K63="custom")*CustCF!BT63</f>
        <v>0</v>
      </c>
      <c r="CA63" s="95">
        <f>($K63="Bell Curve")*(_xlfn.NORM.DIST(AND(CA$6&gt;=$F63,CA$6&lt;=$H63)*(CA$6-$F63+1),$J63/2,$M63,TRUE)-_xlfn.NORM.DIST(AND(CA$6&gt;=$F63,CA$6&lt;=$H63)*(BZ$6-$F63+1),$J63/2,$M63,TRUE))/(1-2*_xlfn.NORM.DIST(0,$J63/2,$M63,TRUE))*$D63+($K63="Steady Growth")*(AND(CA$6&gt;=$F63,CA$6&lt;=$H63)*((CA$6-$F63+1)/($J63*($J63+1)/2)*$D63))+($K63="custom")*CustCF!BU63</f>
        <v>0</v>
      </c>
      <c r="CB63" s="95">
        <f>($K63="Bell Curve")*(_xlfn.NORM.DIST(AND(CB$6&gt;=$F63,CB$6&lt;=$H63)*(CB$6-$F63+1),$J63/2,$M63,TRUE)-_xlfn.NORM.DIST(AND(CB$6&gt;=$F63,CB$6&lt;=$H63)*(CA$6-$F63+1),$J63/2,$M63,TRUE))/(1-2*_xlfn.NORM.DIST(0,$J63/2,$M63,TRUE))*$D63+($K63="Steady Growth")*(AND(CB$6&gt;=$F63,CB$6&lt;=$H63)*((CB$6-$F63+1)/($J63*($J63+1)/2)*$D63))+($K63="custom")*CustCF!BV63</f>
        <v>0</v>
      </c>
      <c r="CC63" s="95">
        <f>($K63="Bell Curve")*(_xlfn.NORM.DIST(AND(CC$6&gt;=$F63,CC$6&lt;=$H63)*(CC$6-$F63+1),$J63/2,$M63,TRUE)-_xlfn.NORM.DIST(AND(CC$6&gt;=$F63,CC$6&lt;=$H63)*(CB$6-$F63+1),$J63/2,$M63,TRUE))/(1-2*_xlfn.NORM.DIST(0,$J63/2,$M63,TRUE))*$D63+($K63="Steady Growth")*(AND(CC$6&gt;=$F63,CC$6&lt;=$H63)*((CC$6-$F63+1)/($J63*($J63+1)/2)*$D63))+($K63="custom")*CustCF!BW63</f>
        <v>0</v>
      </c>
      <c r="CD63" s="95">
        <f>($K63="Bell Curve")*(_xlfn.NORM.DIST(AND(CD$6&gt;=$F63,CD$6&lt;=$H63)*(CD$6-$F63+1),$J63/2,$M63,TRUE)-_xlfn.NORM.DIST(AND(CD$6&gt;=$F63,CD$6&lt;=$H63)*(CC$6-$F63+1),$J63/2,$M63,TRUE))/(1-2*_xlfn.NORM.DIST(0,$J63/2,$M63,TRUE))*$D63+($K63="Steady Growth")*(AND(CD$6&gt;=$F63,CD$6&lt;=$H63)*((CD$6-$F63+1)/($J63*($J63+1)/2)*$D63))+($K63="custom")*CustCF!BX63</f>
        <v>0</v>
      </c>
      <c r="CE63" s="95">
        <f>($K63="Bell Curve")*(_xlfn.NORM.DIST(AND(CE$6&gt;=$F63,CE$6&lt;=$H63)*(CE$6-$F63+1),$J63/2,$M63,TRUE)-_xlfn.NORM.DIST(AND(CE$6&gt;=$F63,CE$6&lt;=$H63)*(CD$6-$F63+1),$J63/2,$M63,TRUE))/(1-2*_xlfn.NORM.DIST(0,$J63/2,$M63,TRUE))*$D63+($K63="Steady Growth")*(AND(CE$6&gt;=$F63,CE$6&lt;=$H63)*((CE$6-$F63+1)/($J63*($J63+1)/2)*$D63))+($K63="custom")*CustCF!BY63</f>
        <v>0</v>
      </c>
      <c r="CF63" s="95">
        <f>($K63="Bell Curve")*(_xlfn.NORM.DIST(AND(CF$6&gt;=$F63,CF$6&lt;=$H63)*(CF$6-$F63+1),$J63/2,$M63,TRUE)-_xlfn.NORM.DIST(AND(CF$6&gt;=$F63,CF$6&lt;=$H63)*(CE$6-$F63+1),$J63/2,$M63,TRUE))/(1-2*_xlfn.NORM.DIST(0,$J63/2,$M63,TRUE))*$D63+($K63="Steady Growth")*(AND(CF$6&gt;=$F63,CF$6&lt;=$H63)*((CF$6-$F63+1)/($J63*($J63+1)/2)*$D63))+($K63="custom")*CustCF!BZ63</f>
        <v>0</v>
      </c>
      <c r="CG63" s="95">
        <f>($K63="Bell Curve")*(_xlfn.NORM.DIST(AND(CG$6&gt;=$F63,CG$6&lt;=$H63)*(CG$6-$F63+1),$J63/2,$M63,TRUE)-_xlfn.NORM.DIST(AND(CG$6&gt;=$F63,CG$6&lt;=$H63)*(CF$6-$F63+1),$J63/2,$M63,TRUE))/(1-2*_xlfn.NORM.DIST(0,$J63/2,$M63,TRUE))*$D63+($K63="Steady Growth")*(AND(CG$6&gt;=$F63,CG$6&lt;=$H63)*((CG$6-$F63+1)/($J63*($J63+1)/2)*$D63))+($K63="custom")*CustCF!CA63</f>
        <v>0</v>
      </c>
      <c r="CH63" s="95">
        <f>($K63="Bell Curve")*(_xlfn.NORM.DIST(AND(CH$6&gt;=$F63,CH$6&lt;=$H63)*(CH$6-$F63+1),$J63/2,$M63,TRUE)-_xlfn.NORM.DIST(AND(CH$6&gt;=$F63,CH$6&lt;=$H63)*(CG$6-$F63+1),$J63/2,$M63,TRUE))/(1-2*_xlfn.NORM.DIST(0,$J63/2,$M63,TRUE))*$D63+($K63="Steady Growth")*(AND(CH$6&gt;=$F63,CH$6&lt;=$H63)*((CH$6-$F63+1)/($J63*($J63+1)/2)*$D63))+($K63="custom")*CustCF!CB63</f>
        <v>0</v>
      </c>
      <c r="CI63" s="95">
        <f>($K63="Bell Curve")*(_xlfn.NORM.DIST(AND(CI$6&gt;=$F63,CI$6&lt;=$H63)*(CI$6-$F63+1),$J63/2,$M63,TRUE)-_xlfn.NORM.DIST(AND(CI$6&gt;=$F63,CI$6&lt;=$H63)*(CH$6-$F63+1),$J63/2,$M63,TRUE))/(1-2*_xlfn.NORM.DIST(0,$J63/2,$M63,TRUE))*$D63+($K63="Steady Growth")*(AND(CI$6&gt;=$F63,CI$6&lt;=$H63)*((CI$6-$F63+1)/($J63*($J63+1)/2)*$D63))+($K63="custom")*CustCF!CC63</f>
        <v>0</v>
      </c>
      <c r="CJ63" s="95">
        <f>($K63="Bell Curve")*(_xlfn.NORM.DIST(AND(CJ$6&gt;=$F63,CJ$6&lt;=$H63)*(CJ$6-$F63+1),$J63/2,$M63,TRUE)-_xlfn.NORM.DIST(AND(CJ$6&gt;=$F63,CJ$6&lt;=$H63)*(CI$6-$F63+1),$J63/2,$M63,TRUE))/(1-2*_xlfn.NORM.DIST(0,$J63/2,$M63,TRUE))*$D63+($K63="Steady Growth")*(AND(CJ$6&gt;=$F63,CJ$6&lt;=$H63)*((CJ$6-$F63+1)/($J63*($J63+1)/2)*$D63))+($K63="custom")*CustCF!CD63</f>
        <v>0</v>
      </c>
      <c r="CK63" s="95">
        <f>($K63="Bell Curve")*(_xlfn.NORM.DIST(AND(CK$6&gt;=$F63,CK$6&lt;=$H63)*(CK$6-$F63+1),$J63/2,$M63,TRUE)-_xlfn.NORM.DIST(AND(CK$6&gt;=$F63,CK$6&lt;=$H63)*(CJ$6-$F63+1),$J63/2,$M63,TRUE))/(1-2*_xlfn.NORM.DIST(0,$J63/2,$M63,TRUE))*$D63+($K63="Steady Growth")*(AND(CK$6&gt;=$F63,CK$6&lt;=$H63)*((CK$6-$F63+1)/($J63*($J63+1)/2)*$D63))+($K63="custom")*CustCF!CE63</f>
        <v>0</v>
      </c>
      <c r="CL63" s="95">
        <f>($K63="Bell Curve")*(_xlfn.NORM.DIST(AND(CL$6&gt;=$F63,CL$6&lt;=$H63)*(CL$6-$F63+1),$J63/2,$M63,TRUE)-_xlfn.NORM.DIST(AND(CL$6&gt;=$F63,CL$6&lt;=$H63)*(CK$6-$F63+1),$J63/2,$M63,TRUE))/(1-2*_xlfn.NORM.DIST(0,$J63/2,$M63,TRUE))*$D63+($K63="Steady Growth")*(AND(CL$6&gt;=$F63,CL$6&lt;=$H63)*((CL$6-$F63+1)/($J63*($J63+1)/2)*$D63))+($K63="custom")*CustCF!CF63</f>
        <v>0</v>
      </c>
      <c r="CM63" s="95">
        <f>($K63="Bell Curve")*(_xlfn.NORM.DIST(AND(CM$6&gt;=$F63,CM$6&lt;=$H63)*(CM$6-$F63+1),$J63/2,$M63,TRUE)-_xlfn.NORM.DIST(AND(CM$6&gt;=$F63,CM$6&lt;=$H63)*(CL$6-$F63+1),$J63/2,$M63,TRUE))/(1-2*_xlfn.NORM.DIST(0,$J63/2,$M63,TRUE))*$D63+($K63="Steady Growth")*(AND(CM$6&gt;=$F63,CM$6&lt;=$H63)*((CM$6-$F63+1)/($J63*($J63+1)/2)*$D63))+($K63="custom")*CustCF!CG63</f>
        <v>0</v>
      </c>
      <c r="CN63" s="95">
        <f>($K63="Bell Curve")*(_xlfn.NORM.DIST(AND(CN$6&gt;=$F63,CN$6&lt;=$H63)*(CN$6-$F63+1),$J63/2,$M63,TRUE)-_xlfn.NORM.DIST(AND(CN$6&gt;=$F63,CN$6&lt;=$H63)*(CM$6-$F63+1),$J63/2,$M63,TRUE))/(1-2*_xlfn.NORM.DIST(0,$J63/2,$M63,TRUE))*$D63+($K63="Steady Growth")*(AND(CN$6&gt;=$F63,CN$6&lt;=$H63)*((CN$6-$F63+1)/($J63*($J63+1)/2)*$D63))+($K63="custom")*CustCF!CH63</f>
        <v>0</v>
      </c>
      <c r="CO63" s="95">
        <f>($K63="Bell Curve")*(_xlfn.NORM.DIST(AND(CO$6&gt;=$F63,CO$6&lt;=$H63)*(CO$6-$F63+1),$J63/2,$M63,TRUE)-_xlfn.NORM.DIST(AND(CO$6&gt;=$F63,CO$6&lt;=$H63)*(CN$6-$F63+1),$J63/2,$M63,TRUE))/(1-2*_xlfn.NORM.DIST(0,$J63/2,$M63,TRUE))*$D63+($K63="Steady Growth")*(AND(CO$6&gt;=$F63,CO$6&lt;=$H63)*((CO$6-$F63+1)/($J63*($J63+1)/2)*$D63))+($K63="custom")*CustCF!CI63</f>
        <v>0</v>
      </c>
      <c r="CP63" s="95">
        <f>($K63="Bell Curve")*(_xlfn.NORM.DIST(AND(CP$6&gt;=$F63,CP$6&lt;=$H63)*(CP$6-$F63+1),$J63/2,$M63,TRUE)-_xlfn.NORM.DIST(AND(CP$6&gt;=$F63,CP$6&lt;=$H63)*(CO$6-$F63+1),$J63/2,$M63,TRUE))/(1-2*_xlfn.NORM.DIST(0,$J63/2,$M63,TRUE))*$D63+($K63="Steady Growth")*(AND(CP$6&gt;=$F63,CP$6&lt;=$H63)*((CP$6-$F63+1)/($J63*($J63+1)/2)*$D63))+($K63="custom")*CustCF!CJ63</f>
        <v>0</v>
      </c>
      <c r="CQ63" s="95">
        <f>($K63="Bell Curve")*(_xlfn.NORM.DIST(AND(CQ$6&gt;=$F63,CQ$6&lt;=$H63)*(CQ$6-$F63+1),$J63/2,$M63,TRUE)-_xlfn.NORM.DIST(AND(CQ$6&gt;=$F63,CQ$6&lt;=$H63)*(CP$6-$F63+1),$J63/2,$M63,TRUE))/(1-2*_xlfn.NORM.DIST(0,$J63/2,$M63,TRUE))*$D63+($K63="Steady Growth")*(AND(CQ$6&gt;=$F63,CQ$6&lt;=$H63)*((CQ$6-$F63+1)/($J63*($J63+1)/2)*$D63))+($K63="custom")*CustCF!CK63</f>
        <v>0</v>
      </c>
      <c r="CR63" s="95">
        <f>($K63="Bell Curve")*(_xlfn.NORM.DIST(AND(CR$6&gt;=$F63,CR$6&lt;=$H63)*(CR$6-$F63+1),$J63/2,$M63,TRUE)-_xlfn.NORM.DIST(AND(CR$6&gt;=$F63,CR$6&lt;=$H63)*(CQ$6-$F63+1),$J63/2,$M63,TRUE))/(1-2*_xlfn.NORM.DIST(0,$J63/2,$M63,TRUE))*$D63+($K63="Steady Growth")*(AND(CR$6&gt;=$F63,CR$6&lt;=$H63)*((CR$6-$F63+1)/($J63*($J63+1)/2)*$D63))+($K63="custom")*CustCF!CL63</f>
        <v>0</v>
      </c>
      <c r="CS63" s="95">
        <f>($K63="Bell Curve")*(_xlfn.NORM.DIST(AND(CS$6&gt;=$F63,CS$6&lt;=$H63)*(CS$6-$F63+1),$J63/2,$M63,TRUE)-_xlfn.NORM.DIST(AND(CS$6&gt;=$F63,CS$6&lt;=$H63)*(CR$6-$F63+1),$J63/2,$M63,TRUE))/(1-2*_xlfn.NORM.DIST(0,$J63/2,$M63,TRUE))*$D63+($K63="Steady Growth")*(AND(CS$6&gt;=$F63,CS$6&lt;=$H63)*((CS$6-$F63+1)/($J63*($J63+1)/2)*$D63))+($K63="custom")*CustCF!CM63</f>
        <v>0</v>
      </c>
      <c r="CT63" s="95">
        <f>($K63="Bell Curve")*(_xlfn.NORM.DIST(AND(CT$6&gt;=$F63,CT$6&lt;=$H63)*(CT$6-$F63+1),$J63/2,$M63,TRUE)-_xlfn.NORM.DIST(AND(CT$6&gt;=$F63,CT$6&lt;=$H63)*(CS$6-$F63+1),$J63/2,$M63,TRUE))/(1-2*_xlfn.NORM.DIST(0,$J63/2,$M63,TRUE))*$D63+($K63="Steady Growth")*(AND(CT$6&gt;=$F63,CT$6&lt;=$H63)*((CT$6-$F63+1)/($J63*($J63+1)/2)*$D63))+($K63="custom")*CustCF!CN63</f>
        <v>0</v>
      </c>
      <c r="CU63" s="95">
        <f>($K63="Bell Curve")*(_xlfn.NORM.DIST(AND(CU$6&gt;=$F63,CU$6&lt;=$H63)*(CU$6-$F63+1),$J63/2,$M63,TRUE)-_xlfn.NORM.DIST(AND(CU$6&gt;=$F63,CU$6&lt;=$H63)*(CT$6-$F63+1),$J63/2,$M63,TRUE))/(1-2*_xlfn.NORM.DIST(0,$J63/2,$M63,TRUE))*$D63+($K63="Steady Growth")*(AND(CU$6&gt;=$F63,CU$6&lt;=$H63)*((CU$6-$F63+1)/($J63*($J63+1)/2)*$D63))+($K63="custom")*CustCF!CO63</f>
        <v>0</v>
      </c>
      <c r="CV63" s="95">
        <f>($K63="Bell Curve")*(_xlfn.NORM.DIST(AND(CV$6&gt;=$F63,CV$6&lt;=$H63)*(CV$6-$F63+1),$J63/2,$M63,TRUE)-_xlfn.NORM.DIST(AND(CV$6&gt;=$F63,CV$6&lt;=$H63)*(CU$6-$F63+1),$J63/2,$M63,TRUE))/(1-2*_xlfn.NORM.DIST(0,$J63/2,$M63,TRUE))*$D63+($K63="Steady Growth")*(AND(CV$6&gt;=$F63,CV$6&lt;=$H63)*((CV$6-$F63+1)/($J63*($J63+1)/2)*$D63))+($K63="custom")*CustCF!CP63</f>
        <v>0</v>
      </c>
      <c r="CW63" s="95">
        <f>($K63="Bell Curve")*(_xlfn.NORM.DIST(AND(CW$6&gt;=$F63,CW$6&lt;=$H63)*(CW$6-$F63+1),$J63/2,$M63,TRUE)-_xlfn.NORM.DIST(AND(CW$6&gt;=$F63,CW$6&lt;=$H63)*(CV$6-$F63+1),$J63/2,$M63,TRUE))/(1-2*_xlfn.NORM.DIST(0,$J63/2,$M63,TRUE))*$D63+($K63="Steady Growth")*(AND(CW$6&gt;=$F63,CW$6&lt;=$H63)*((CW$6-$F63+1)/($J63*($J63+1)/2)*$D63))+($K63="custom")*CustCF!CQ63</f>
        <v>0</v>
      </c>
      <c r="CX63" s="95">
        <f>($K63="Bell Curve")*(_xlfn.NORM.DIST(AND(CX$6&gt;=$F63,CX$6&lt;=$H63)*(CX$6-$F63+1),$J63/2,$M63,TRUE)-_xlfn.NORM.DIST(AND(CX$6&gt;=$F63,CX$6&lt;=$H63)*(CW$6-$F63+1),$J63/2,$M63,TRUE))/(1-2*_xlfn.NORM.DIST(0,$J63/2,$M63,TRUE))*$D63+($K63="Steady Growth")*(AND(CX$6&gt;=$F63,CX$6&lt;=$H63)*((CX$6-$F63+1)/($J63*($J63+1)/2)*$D63))+($K63="custom")*CustCF!CR63</f>
        <v>0</v>
      </c>
      <c r="CY63" s="95">
        <f>($K63="Bell Curve")*(_xlfn.NORM.DIST(AND(CY$6&gt;=$F63,CY$6&lt;=$H63)*(CY$6-$F63+1),$J63/2,$M63,TRUE)-_xlfn.NORM.DIST(AND(CY$6&gt;=$F63,CY$6&lt;=$H63)*(CX$6-$F63+1),$J63/2,$M63,TRUE))/(1-2*_xlfn.NORM.DIST(0,$J63/2,$M63,TRUE))*$D63+($K63="Steady Growth")*(AND(CY$6&gt;=$F63,CY$6&lt;=$H63)*((CY$6-$F63+1)/($J63*($J63+1)/2)*$D63))+($K63="custom")*CustCF!CS63</f>
        <v>0</v>
      </c>
      <c r="CZ63" s="95">
        <f>($K63="Bell Curve")*(_xlfn.NORM.DIST(AND(CZ$6&gt;=$F63,CZ$6&lt;=$H63)*(CZ$6-$F63+1),$J63/2,$M63,TRUE)-_xlfn.NORM.DIST(AND(CZ$6&gt;=$F63,CZ$6&lt;=$H63)*(CY$6-$F63+1),$J63/2,$M63,TRUE))/(1-2*_xlfn.NORM.DIST(0,$J63/2,$M63,TRUE))*$D63+($K63="Steady Growth")*(AND(CZ$6&gt;=$F63,CZ$6&lt;=$H63)*((CZ$6-$F63+1)/($J63*($J63+1)/2)*$D63))+($K63="custom")*CustCF!CT63</f>
        <v>0</v>
      </c>
      <c r="DA63" s="95">
        <f>($K63="Bell Curve")*(_xlfn.NORM.DIST(AND(DA$6&gt;=$F63,DA$6&lt;=$H63)*(DA$6-$F63+1),$J63/2,$M63,TRUE)-_xlfn.NORM.DIST(AND(DA$6&gt;=$F63,DA$6&lt;=$H63)*(CZ$6-$F63+1),$J63/2,$M63,TRUE))/(1-2*_xlfn.NORM.DIST(0,$J63/2,$M63,TRUE))*$D63+($K63="Steady Growth")*(AND(DA$6&gt;=$F63,DA$6&lt;=$H63)*((DA$6-$F63+1)/($J63*($J63+1)/2)*$D63))+($K63="custom")*CustCF!CU63</f>
        <v>0</v>
      </c>
      <c r="DB63" s="95">
        <f>($K63="Bell Curve")*(_xlfn.NORM.DIST(AND(DB$6&gt;=$F63,DB$6&lt;=$H63)*(DB$6-$F63+1),$J63/2,$M63,TRUE)-_xlfn.NORM.DIST(AND(DB$6&gt;=$F63,DB$6&lt;=$H63)*(DA$6-$F63+1),$J63/2,$M63,TRUE))/(1-2*_xlfn.NORM.DIST(0,$J63/2,$M63,TRUE))*$D63+($K63="Steady Growth")*(AND(DB$6&gt;=$F63,DB$6&lt;=$H63)*((DB$6-$F63+1)/($J63*($J63+1)/2)*$D63))+($K63="custom")*CustCF!CV63</f>
        <v>0</v>
      </c>
      <c r="DC63" s="95">
        <f>($K63="Bell Curve")*(_xlfn.NORM.DIST(AND(DC$6&gt;=$F63,DC$6&lt;=$H63)*(DC$6-$F63+1),$J63/2,$M63,TRUE)-_xlfn.NORM.DIST(AND(DC$6&gt;=$F63,DC$6&lt;=$H63)*(DB$6-$F63+1),$J63/2,$M63,TRUE))/(1-2*_xlfn.NORM.DIST(0,$J63/2,$M63,TRUE))*$D63+($K63="Steady Growth")*(AND(DC$6&gt;=$F63,DC$6&lt;=$H63)*((DC$6-$F63+1)/($J63*($J63+1)/2)*$D63))+($K63="custom")*CustCF!CW63</f>
        <v>0</v>
      </c>
      <c r="DD63" s="95">
        <f>($K63="Bell Curve")*(_xlfn.NORM.DIST(AND(DD$6&gt;=$F63,DD$6&lt;=$H63)*(DD$6-$F63+1),$J63/2,$M63,TRUE)-_xlfn.NORM.DIST(AND(DD$6&gt;=$F63,DD$6&lt;=$H63)*(DC$6-$F63+1),$J63/2,$M63,TRUE))/(1-2*_xlfn.NORM.DIST(0,$J63/2,$M63,TRUE))*$D63+($K63="Steady Growth")*(AND(DD$6&gt;=$F63,DD$6&lt;=$H63)*((DD$6-$F63+1)/($J63*($J63+1)/2)*$D63))+($K63="custom")*CustCF!CX63</f>
        <v>0</v>
      </c>
      <c r="DE63" s="95">
        <f>($K63="Bell Curve")*(_xlfn.NORM.DIST(AND(DE$6&gt;=$F63,DE$6&lt;=$H63)*(DE$6-$F63+1),$J63/2,$M63,TRUE)-_xlfn.NORM.DIST(AND(DE$6&gt;=$F63,DE$6&lt;=$H63)*(DD$6-$F63+1),$J63/2,$M63,TRUE))/(1-2*_xlfn.NORM.DIST(0,$J63/2,$M63,TRUE))*$D63+($K63="Steady Growth")*(AND(DE$6&gt;=$F63,DE$6&lt;=$H63)*((DE$6-$F63+1)/($J63*($J63+1)/2)*$D63))+($K63="custom")*CustCF!CY63</f>
        <v>0</v>
      </c>
      <c r="DF63" s="95">
        <f>($K63="Bell Curve")*(_xlfn.NORM.DIST(AND(DF$6&gt;=$F63,DF$6&lt;=$H63)*(DF$6-$F63+1),$J63/2,$M63,TRUE)-_xlfn.NORM.DIST(AND(DF$6&gt;=$F63,DF$6&lt;=$H63)*(DE$6-$F63+1),$J63/2,$M63,TRUE))/(1-2*_xlfn.NORM.DIST(0,$J63/2,$M63,TRUE))*$D63+($K63="Steady Growth")*(AND(DF$6&gt;=$F63,DF$6&lt;=$H63)*((DF$6-$F63+1)/($J63*($J63+1)/2)*$D63))+($K63="custom")*CustCF!CZ63</f>
        <v>0</v>
      </c>
      <c r="DG63" s="95">
        <f>($K63="Bell Curve")*(_xlfn.NORM.DIST(AND(DG$6&gt;=$F63,DG$6&lt;=$H63)*(DG$6-$F63+1),$J63/2,$M63,TRUE)-_xlfn.NORM.DIST(AND(DG$6&gt;=$F63,DG$6&lt;=$H63)*(DF$6-$F63+1),$J63/2,$M63,TRUE))/(1-2*_xlfn.NORM.DIST(0,$J63/2,$M63,TRUE))*$D63+($K63="Steady Growth")*(AND(DG$6&gt;=$F63,DG$6&lt;=$H63)*((DG$6-$F63+1)/($J63*($J63+1)/2)*$D63))+($K63="custom")*CustCF!DA63</f>
        <v>0</v>
      </c>
      <c r="DH63" s="95">
        <f>($K63="Bell Curve")*(_xlfn.NORM.DIST(AND(DH$6&gt;=$F63,DH$6&lt;=$H63)*(DH$6-$F63+1),$J63/2,$M63,TRUE)-_xlfn.NORM.DIST(AND(DH$6&gt;=$F63,DH$6&lt;=$H63)*(DG$6-$F63+1),$J63/2,$M63,TRUE))/(1-2*_xlfn.NORM.DIST(0,$J63/2,$M63,TRUE))*$D63+($K63="Steady Growth")*(AND(DH$6&gt;=$F63,DH$6&lt;=$H63)*((DH$6-$F63+1)/($J63*($J63+1)/2)*$D63))+($K63="custom")*CustCF!DB63</f>
        <v>0</v>
      </c>
      <c r="DI63" s="95">
        <f>($K63="Bell Curve")*(_xlfn.NORM.DIST(AND(DI$6&gt;=$F63,DI$6&lt;=$H63)*(DI$6-$F63+1),$J63/2,$M63,TRUE)-_xlfn.NORM.DIST(AND(DI$6&gt;=$F63,DI$6&lt;=$H63)*(DH$6-$F63+1),$J63/2,$M63,TRUE))/(1-2*_xlfn.NORM.DIST(0,$J63/2,$M63,TRUE))*$D63+($K63="Steady Growth")*(AND(DI$6&gt;=$F63,DI$6&lt;=$H63)*((DI$6-$F63+1)/($J63*($J63+1)/2)*$D63))+($K63="custom")*CustCF!DC63</f>
        <v>0</v>
      </c>
      <c r="DJ63" s="95">
        <f>($K63="Bell Curve")*(_xlfn.NORM.DIST(AND(DJ$6&gt;=$F63,DJ$6&lt;=$H63)*(DJ$6-$F63+1),$J63/2,$M63,TRUE)-_xlfn.NORM.DIST(AND(DJ$6&gt;=$F63,DJ$6&lt;=$H63)*(DI$6-$F63+1),$J63/2,$M63,TRUE))/(1-2*_xlfn.NORM.DIST(0,$J63/2,$M63,TRUE))*$D63+($K63="Steady Growth")*(AND(DJ$6&gt;=$F63,DJ$6&lt;=$H63)*((DJ$6-$F63+1)/($J63*($J63+1)/2)*$D63))+($K63="custom")*CustCF!DD63</f>
        <v>0</v>
      </c>
      <c r="DK63" s="95">
        <f>($K63="Bell Curve")*(_xlfn.NORM.DIST(AND(DK$6&gt;=$F63,DK$6&lt;=$H63)*(DK$6-$F63+1),$J63/2,$M63,TRUE)-_xlfn.NORM.DIST(AND(DK$6&gt;=$F63,DK$6&lt;=$H63)*(DJ$6-$F63+1),$J63/2,$M63,TRUE))/(1-2*_xlfn.NORM.DIST(0,$J63/2,$M63,TRUE))*$D63+($K63="Steady Growth")*(AND(DK$6&gt;=$F63,DK$6&lt;=$H63)*((DK$6-$F63+1)/($J63*($J63+1)/2)*$D63))+($K63="custom")*CustCF!DE63</f>
        <v>0</v>
      </c>
      <c r="DL63" s="95">
        <f>($K63="Bell Curve")*(_xlfn.NORM.DIST(AND(DL$6&gt;=$F63,DL$6&lt;=$H63)*(DL$6-$F63+1),$J63/2,$M63,TRUE)-_xlfn.NORM.DIST(AND(DL$6&gt;=$F63,DL$6&lt;=$H63)*(DK$6-$F63+1),$J63/2,$M63,TRUE))/(1-2*_xlfn.NORM.DIST(0,$J63/2,$M63,TRUE))*$D63+($K63="Steady Growth")*(AND(DL$6&gt;=$F63,DL$6&lt;=$H63)*((DL$6-$F63+1)/($J63*($J63+1)/2)*$D63))+($K63="custom")*CustCF!DF63</f>
        <v>0</v>
      </c>
      <c r="DM63" s="95">
        <f>($K63="Bell Curve")*(_xlfn.NORM.DIST(AND(DM$6&gt;=$F63,DM$6&lt;=$H63)*(DM$6-$F63+1),$J63/2,$M63,TRUE)-_xlfn.NORM.DIST(AND(DM$6&gt;=$F63,DM$6&lt;=$H63)*(DL$6-$F63+1),$J63/2,$M63,TRUE))/(1-2*_xlfn.NORM.DIST(0,$J63/2,$M63,TRUE))*$D63+($K63="Steady Growth")*(AND(DM$6&gt;=$F63,DM$6&lt;=$H63)*((DM$6-$F63+1)/($J63*($J63+1)/2)*$D63))+($K63="custom")*CustCF!DG63</f>
        <v>0</v>
      </c>
      <c r="DN63" s="95">
        <f>($K63="Bell Curve")*(_xlfn.NORM.DIST(AND(DN$6&gt;=$F63,DN$6&lt;=$H63)*(DN$6-$F63+1),$J63/2,$M63,TRUE)-_xlfn.NORM.DIST(AND(DN$6&gt;=$F63,DN$6&lt;=$H63)*(DM$6-$F63+1),$J63/2,$M63,TRUE))/(1-2*_xlfn.NORM.DIST(0,$J63/2,$M63,TRUE))*$D63+($K63="Steady Growth")*(AND(DN$6&gt;=$F63,DN$6&lt;=$H63)*((DN$6-$F63+1)/($J63*($J63+1)/2)*$D63))+($K63="custom")*CustCF!DH63</f>
        <v>0</v>
      </c>
      <c r="DO63" s="95">
        <f>($K63="Bell Curve")*(_xlfn.NORM.DIST(AND(DO$6&gt;=$F63,DO$6&lt;=$H63)*(DO$6-$F63+1),$J63/2,$M63,TRUE)-_xlfn.NORM.DIST(AND(DO$6&gt;=$F63,DO$6&lt;=$H63)*(DN$6-$F63+1),$J63/2,$M63,TRUE))/(1-2*_xlfn.NORM.DIST(0,$J63/2,$M63,TRUE))*$D63+($K63="Steady Growth")*(AND(DO$6&gt;=$F63,DO$6&lt;=$H63)*((DO$6-$F63+1)/($J63*($J63+1)/2)*$D63))+($K63="custom")*CustCF!DI63</f>
        <v>0</v>
      </c>
      <c r="DP63" s="95">
        <f>($K63="Bell Curve")*(_xlfn.NORM.DIST(AND(DP$6&gt;=$F63,DP$6&lt;=$H63)*(DP$6-$F63+1),$J63/2,$M63,TRUE)-_xlfn.NORM.DIST(AND(DP$6&gt;=$F63,DP$6&lt;=$H63)*(DO$6-$F63+1),$J63/2,$M63,TRUE))/(1-2*_xlfn.NORM.DIST(0,$J63/2,$M63,TRUE))*$D63+($K63="Steady Growth")*(AND(DP$6&gt;=$F63,DP$6&lt;=$H63)*((DP$6-$F63+1)/($J63*($J63+1)/2)*$D63))+($K63="custom")*CustCF!DJ63</f>
        <v>0</v>
      </c>
      <c r="DQ63" s="95">
        <f>($K63="Bell Curve")*(_xlfn.NORM.DIST(AND(DQ$6&gt;=$F63,DQ$6&lt;=$H63)*(DQ$6-$F63+1),$J63/2,$M63,TRUE)-_xlfn.NORM.DIST(AND(DQ$6&gt;=$F63,DQ$6&lt;=$H63)*(DP$6-$F63+1),$J63/2,$M63,TRUE))/(1-2*_xlfn.NORM.DIST(0,$J63/2,$M63,TRUE))*$D63+($K63="Steady Growth")*(AND(DQ$6&gt;=$F63,DQ$6&lt;=$H63)*((DQ$6-$F63+1)/($J63*($J63+1)/2)*$D63))+($K63="custom")*CustCF!DK63</f>
        <v>0</v>
      </c>
      <c r="DR63" s="95">
        <f>($K63="Bell Curve")*(_xlfn.NORM.DIST(AND(DR$6&gt;=$F63,DR$6&lt;=$H63)*(DR$6-$F63+1),$J63/2,$M63,TRUE)-_xlfn.NORM.DIST(AND(DR$6&gt;=$F63,DR$6&lt;=$H63)*(DQ$6-$F63+1),$J63/2,$M63,TRUE))/(1-2*_xlfn.NORM.DIST(0,$J63/2,$M63,TRUE))*$D63+($K63="Steady Growth")*(AND(DR$6&gt;=$F63,DR$6&lt;=$H63)*((DR$6-$F63+1)/($J63*($J63+1)/2)*$D63))+($K63="custom")*CustCF!DL63</f>
        <v>0</v>
      </c>
      <c r="DS63" s="95">
        <f>($K63="Bell Curve")*(_xlfn.NORM.DIST(AND(DS$6&gt;=$F63,DS$6&lt;=$H63)*(DS$6-$F63+1),$J63/2,$M63,TRUE)-_xlfn.NORM.DIST(AND(DS$6&gt;=$F63,DS$6&lt;=$H63)*(DR$6-$F63+1),$J63/2,$M63,TRUE))/(1-2*_xlfn.NORM.DIST(0,$J63/2,$M63,TRUE))*$D63+($K63="Steady Growth")*(AND(DS$6&gt;=$F63,DS$6&lt;=$H63)*((DS$6-$F63+1)/($J63*($J63+1)/2)*$D63))+($K63="custom")*CustCF!DM63</f>
        <v>0</v>
      </c>
      <c r="DT63" s="95">
        <f>($K63="Bell Curve")*(_xlfn.NORM.DIST(AND(DT$6&gt;=$F63,DT$6&lt;=$H63)*(DT$6-$F63+1),$J63/2,$M63,TRUE)-_xlfn.NORM.DIST(AND(DT$6&gt;=$F63,DT$6&lt;=$H63)*(DS$6-$F63+1),$J63/2,$M63,TRUE))/(1-2*_xlfn.NORM.DIST(0,$J63/2,$M63,TRUE))*$D63+($K63="Steady Growth")*(AND(DT$6&gt;=$F63,DT$6&lt;=$H63)*((DT$6-$F63+1)/($J63*($J63+1)/2)*$D63))+($K63="custom")*CustCF!DN63</f>
        <v>0</v>
      </c>
      <c r="DU63" s="95">
        <f>($K63="Bell Curve")*(_xlfn.NORM.DIST(AND(DU$6&gt;=$F63,DU$6&lt;=$H63)*(DU$6-$F63+1),$J63/2,$M63,TRUE)-_xlfn.NORM.DIST(AND(DU$6&gt;=$F63,DU$6&lt;=$H63)*(DT$6-$F63+1),$J63/2,$M63,TRUE))/(1-2*_xlfn.NORM.DIST(0,$J63/2,$M63,TRUE))*$D63+($K63="Steady Growth")*(AND(DU$6&gt;=$F63,DU$6&lt;=$H63)*((DU$6-$F63+1)/($J63*($J63+1)/2)*$D63))+($K63="custom")*CustCF!DO63</f>
        <v>0</v>
      </c>
      <c r="DV63" s="95">
        <f>($K63="Bell Curve")*(_xlfn.NORM.DIST(AND(DV$6&gt;=$F63,DV$6&lt;=$H63)*(DV$6-$F63+1),$J63/2,$M63,TRUE)-_xlfn.NORM.DIST(AND(DV$6&gt;=$F63,DV$6&lt;=$H63)*(DU$6-$F63+1),$J63/2,$M63,TRUE))/(1-2*_xlfn.NORM.DIST(0,$J63/2,$M63,TRUE))*$D63+($K63="Steady Growth")*(AND(DV$6&gt;=$F63,DV$6&lt;=$H63)*((DV$6-$F63+1)/($J63*($J63+1)/2)*$D63))+($K63="custom")*CustCF!DP63</f>
        <v>0</v>
      </c>
      <c r="DW63" s="95">
        <f>($K63="Bell Curve")*(_xlfn.NORM.DIST(AND(DW$6&gt;=$F63,DW$6&lt;=$H63)*(DW$6-$F63+1),$J63/2,$M63,TRUE)-_xlfn.NORM.DIST(AND(DW$6&gt;=$F63,DW$6&lt;=$H63)*(DV$6-$F63+1),$J63/2,$M63,TRUE))/(1-2*_xlfn.NORM.DIST(0,$J63/2,$M63,TRUE))*$D63+($K63="Steady Growth")*(AND(DW$6&gt;=$F63,DW$6&lt;=$H63)*((DW$6-$F63+1)/($J63*($J63+1)/2)*$D63))+($K63="custom")*CustCF!DQ63</f>
        <v>0</v>
      </c>
      <c r="DX63" s="95">
        <f>($K63="Bell Curve")*(_xlfn.NORM.DIST(AND(DX$6&gt;=$F63,DX$6&lt;=$H63)*(DX$6-$F63+1),$J63/2,$M63,TRUE)-_xlfn.NORM.DIST(AND(DX$6&gt;=$F63,DX$6&lt;=$H63)*(DW$6-$F63+1),$J63/2,$M63,TRUE))/(1-2*_xlfn.NORM.DIST(0,$J63/2,$M63,TRUE))*$D63+($K63="Steady Growth")*(AND(DX$6&gt;=$F63,DX$6&lt;=$H63)*((DX$6-$F63+1)/($J63*($J63+1)/2)*$D63))+($K63="custom")*CustCF!DR63</f>
        <v>0</v>
      </c>
      <c r="DY63" s="95">
        <f>($K63="Bell Curve")*(_xlfn.NORM.DIST(AND(DY$6&gt;=$F63,DY$6&lt;=$H63)*(DY$6-$F63+1),$J63/2,$M63,TRUE)-_xlfn.NORM.DIST(AND(DY$6&gt;=$F63,DY$6&lt;=$H63)*(DX$6-$F63+1),$J63/2,$M63,TRUE))/(1-2*_xlfn.NORM.DIST(0,$J63/2,$M63,TRUE))*$D63+($K63="Steady Growth")*(AND(DY$6&gt;=$F63,DY$6&lt;=$H63)*((DY$6-$F63+1)/($J63*($J63+1)/2)*$D63))+($K63="custom")*CustCF!DS63</f>
        <v>0</v>
      </c>
      <c r="DZ63" s="95">
        <f>($K63="Bell Curve")*(_xlfn.NORM.DIST(AND(DZ$6&gt;=$F63,DZ$6&lt;=$H63)*(DZ$6-$F63+1),$J63/2,$M63,TRUE)-_xlfn.NORM.DIST(AND(DZ$6&gt;=$F63,DZ$6&lt;=$H63)*(DY$6-$F63+1),$J63/2,$M63,TRUE))/(1-2*_xlfn.NORM.DIST(0,$J63/2,$M63,TRUE))*$D63+($K63="Steady Growth")*(AND(DZ$6&gt;=$F63,DZ$6&lt;=$H63)*((DZ$6-$F63+1)/($J63*($J63+1)/2)*$D63))+($K63="custom")*CustCF!DT63</f>
        <v>0</v>
      </c>
      <c r="EA63" s="95">
        <f>($K63="Bell Curve")*(_xlfn.NORM.DIST(AND(EA$6&gt;=$F63,EA$6&lt;=$H63)*(EA$6-$F63+1),$J63/2,$M63,TRUE)-_xlfn.NORM.DIST(AND(EA$6&gt;=$F63,EA$6&lt;=$H63)*(DZ$6-$F63+1),$J63/2,$M63,TRUE))/(1-2*_xlfn.NORM.DIST(0,$J63/2,$M63,TRUE))*$D63+($K63="Steady Growth")*(AND(EA$6&gt;=$F63,EA$6&lt;=$H63)*((EA$6-$F63+1)/($J63*($J63+1)/2)*$D63))+($K63="custom")*CustCF!DU63</f>
        <v>0</v>
      </c>
      <c r="EB63" s="95">
        <f>($K63="Bell Curve")*(_xlfn.NORM.DIST(AND(EB$6&gt;=$F63,EB$6&lt;=$H63)*(EB$6-$F63+1),$J63/2,$M63,TRUE)-_xlfn.NORM.DIST(AND(EB$6&gt;=$F63,EB$6&lt;=$H63)*(EA$6-$F63+1),$J63/2,$M63,TRUE))/(1-2*_xlfn.NORM.DIST(0,$J63/2,$M63,TRUE))*$D63+($K63="Steady Growth")*(AND(EB$6&gt;=$F63,EB$6&lt;=$H63)*((EB$6-$F63+1)/($J63*($J63+1)/2)*$D63))+($K63="custom")*CustCF!DV63</f>
        <v>0</v>
      </c>
      <c r="EC63" s="95">
        <f>($K63="Bell Curve")*(_xlfn.NORM.DIST(AND(EC$6&gt;=$F63,EC$6&lt;=$H63)*(EC$6-$F63+1),$J63/2,$M63,TRUE)-_xlfn.NORM.DIST(AND(EC$6&gt;=$F63,EC$6&lt;=$H63)*(EB$6-$F63+1),$J63/2,$M63,TRUE))/(1-2*_xlfn.NORM.DIST(0,$J63/2,$M63,TRUE))*$D63+($K63="Steady Growth")*(AND(EC$6&gt;=$F63,EC$6&lt;=$H63)*((EC$6-$F63+1)/($J63*($J63+1)/2)*$D63))+($K63="custom")*CustCF!DW63</f>
        <v>0</v>
      </c>
      <c r="ED63" s="95">
        <f>($K63="Bell Curve")*(_xlfn.NORM.DIST(AND(ED$6&gt;=$F63,ED$6&lt;=$H63)*(ED$6-$F63+1),$J63/2,$M63,TRUE)-_xlfn.NORM.DIST(AND(ED$6&gt;=$F63,ED$6&lt;=$H63)*(EC$6-$F63+1),$J63/2,$M63,TRUE))/(1-2*_xlfn.NORM.DIST(0,$J63/2,$M63,TRUE))*$D63+($K63="Steady Growth")*(AND(ED$6&gt;=$F63,ED$6&lt;=$H63)*((ED$6-$F63+1)/($J63*($J63+1)/2)*$D63))+($K63="custom")*CustCF!DX63</f>
        <v>0</v>
      </c>
      <c r="EE63" s="95">
        <f>($K63="Bell Curve")*(_xlfn.NORM.DIST(AND(EE$6&gt;=$F63,EE$6&lt;=$H63)*(EE$6-$F63+1),$J63/2,$M63,TRUE)-_xlfn.NORM.DIST(AND(EE$6&gt;=$F63,EE$6&lt;=$H63)*(ED$6-$F63+1),$J63/2,$M63,TRUE))/(1-2*_xlfn.NORM.DIST(0,$J63/2,$M63,TRUE))*$D63+($K63="Steady Growth")*(AND(EE$6&gt;=$F63,EE$6&lt;=$H63)*((EE$6-$F63+1)/($J63*($J63+1)/2)*$D63))+($K63="custom")*CustCF!DY63</f>
        <v>0</v>
      </c>
      <c r="EF63" s="95">
        <f>($K63="Bell Curve")*(_xlfn.NORM.DIST(AND(EF$6&gt;=$F63,EF$6&lt;=$H63)*(EF$6-$F63+1),$J63/2,$M63,TRUE)-_xlfn.NORM.DIST(AND(EF$6&gt;=$F63,EF$6&lt;=$H63)*(EE$6-$F63+1),$J63/2,$M63,TRUE))/(1-2*_xlfn.NORM.DIST(0,$J63/2,$M63,TRUE))*$D63+($K63="Steady Growth")*(AND(EF$6&gt;=$F63,EF$6&lt;=$H63)*((EF$6-$F63+1)/($J63*($J63+1)/2)*$D63))+($K63="custom")*CustCF!DZ63</f>
        <v>0</v>
      </c>
      <c r="EG63" s="95">
        <f>($K63="Bell Curve")*(_xlfn.NORM.DIST(AND(EG$6&gt;=$F63,EG$6&lt;=$H63)*(EG$6-$F63+1),$J63/2,$M63,TRUE)-_xlfn.NORM.DIST(AND(EG$6&gt;=$F63,EG$6&lt;=$H63)*(EF$6-$F63+1),$J63/2,$M63,TRUE))/(1-2*_xlfn.NORM.DIST(0,$J63/2,$M63,TRUE))*$D63+($K63="Steady Growth")*(AND(EG$6&gt;=$F63,EG$6&lt;=$H63)*((EG$6-$F63+1)/($J63*($J63+1)/2)*$D63))+($K63="custom")*CustCF!EA63</f>
        <v>0</v>
      </c>
      <c r="EH63" s="95">
        <f>($K63="Bell Curve")*(_xlfn.NORM.DIST(AND(EH$6&gt;=$F63,EH$6&lt;=$H63)*(EH$6-$F63+1),$J63/2,$M63,TRUE)-_xlfn.NORM.DIST(AND(EH$6&gt;=$F63,EH$6&lt;=$H63)*(EG$6-$F63+1),$J63/2,$M63,TRUE))/(1-2*_xlfn.NORM.DIST(0,$J63/2,$M63,TRUE))*$D63+($K63="Steady Growth")*(AND(EH$6&gt;=$F63,EH$6&lt;=$H63)*((EH$6-$F63+1)/($J63*($J63+1)/2)*$D63))+($K63="custom")*CustCF!EB63</f>
        <v>0</v>
      </c>
      <c r="EI63" s="95">
        <f>($K63="Bell Curve")*(_xlfn.NORM.DIST(AND(EI$6&gt;=$F63,EI$6&lt;=$H63)*(EI$6-$F63+1),$J63/2,$M63,TRUE)-_xlfn.NORM.DIST(AND(EI$6&gt;=$F63,EI$6&lt;=$H63)*(EH$6-$F63+1),$J63/2,$M63,TRUE))/(1-2*_xlfn.NORM.DIST(0,$J63/2,$M63,TRUE))*$D63+($K63="Steady Growth")*(AND(EI$6&gt;=$F63,EI$6&lt;=$H63)*((EI$6-$F63+1)/($J63*($J63+1)/2)*$D63))+($K63="custom")*CustCF!EC63</f>
        <v>0</v>
      </c>
      <c r="EJ63" s="95">
        <f>($K63="Bell Curve")*(_xlfn.NORM.DIST(AND(EJ$6&gt;=$F63,EJ$6&lt;=$H63)*(EJ$6-$F63+1),$J63/2,$M63,TRUE)-_xlfn.NORM.DIST(AND(EJ$6&gt;=$F63,EJ$6&lt;=$H63)*(EI$6-$F63+1),$J63/2,$M63,TRUE))/(1-2*_xlfn.NORM.DIST(0,$J63/2,$M63,TRUE))*$D63+($K63="Steady Growth")*(AND(EJ$6&gt;=$F63,EJ$6&lt;=$H63)*((EJ$6-$F63+1)/($J63*($J63+1)/2)*$D63))+($K63="custom")*CustCF!ED63</f>
        <v>0</v>
      </c>
      <c r="EK63" s="95">
        <f>($K63="Bell Curve")*(_xlfn.NORM.DIST(AND(EK$6&gt;=$F63,EK$6&lt;=$H63)*(EK$6-$F63+1),$J63/2,$M63,TRUE)-_xlfn.NORM.DIST(AND(EK$6&gt;=$F63,EK$6&lt;=$H63)*(EJ$6-$F63+1),$J63/2,$M63,TRUE))/(1-2*_xlfn.NORM.DIST(0,$J63/2,$M63,TRUE))*$D63+($K63="Steady Growth")*(AND(EK$6&gt;=$F63,EK$6&lt;=$H63)*((EK$6-$F63+1)/($J63*($J63+1)/2)*$D63))+($K63="custom")*CustCF!EE63</f>
        <v>0</v>
      </c>
      <c r="EL63" s="95">
        <f>($K63="Bell Curve")*(_xlfn.NORM.DIST(AND(EL$6&gt;=$F63,EL$6&lt;=$H63)*(EL$6-$F63+1),$J63/2,$M63,TRUE)-_xlfn.NORM.DIST(AND(EL$6&gt;=$F63,EL$6&lt;=$H63)*(EK$6-$F63+1),$J63/2,$M63,TRUE))/(1-2*_xlfn.NORM.DIST(0,$J63/2,$M63,TRUE))*$D63+($K63="Steady Growth")*(AND(EL$6&gt;=$F63,EL$6&lt;=$H63)*((EL$6-$F63+1)/($J63*($J63+1)/2)*$D63))+($K63="custom")*CustCF!EF63</f>
        <v>0</v>
      </c>
      <c r="EM63" s="95">
        <f>($K63="Bell Curve")*(_xlfn.NORM.DIST(AND(EM$6&gt;=$F63,EM$6&lt;=$H63)*(EM$6-$F63+1),$J63/2,$M63,TRUE)-_xlfn.NORM.DIST(AND(EM$6&gt;=$F63,EM$6&lt;=$H63)*(EL$6-$F63+1),$J63/2,$M63,TRUE))/(1-2*_xlfn.NORM.DIST(0,$J63/2,$M63,TRUE))*$D63+($K63="Steady Growth")*(AND(EM$6&gt;=$F63,EM$6&lt;=$H63)*((EM$6-$F63+1)/($J63*($J63+1)/2)*$D63))+($K63="custom")*CustCF!EG63</f>
        <v>0</v>
      </c>
      <c r="EN63" s="95">
        <f>($K63="Bell Curve")*(_xlfn.NORM.DIST(AND(EN$6&gt;=$F63,EN$6&lt;=$H63)*(EN$6-$F63+1),$J63/2,$M63,TRUE)-_xlfn.NORM.DIST(AND(EN$6&gt;=$F63,EN$6&lt;=$H63)*(EM$6-$F63+1),$J63/2,$M63,TRUE))/(1-2*_xlfn.NORM.DIST(0,$J63/2,$M63,TRUE))*$D63+($K63="Steady Growth")*(AND(EN$6&gt;=$F63,EN$6&lt;=$H63)*((EN$6-$F63+1)/($J63*($J63+1)/2)*$D63))+($K63="custom")*CustCF!EH63</f>
        <v>0</v>
      </c>
      <c r="EO63" s="95">
        <f>($K63="Bell Curve")*(_xlfn.NORM.DIST(AND(EO$6&gt;=$F63,EO$6&lt;=$H63)*(EO$6-$F63+1),$J63/2,$M63,TRUE)-_xlfn.NORM.DIST(AND(EO$6&gt;=$F63,EO$6&lt;=$H63)*(EN$6-$F63+1),$J63/2,$M63,TRUE))/(1-2*_xlfn.NORM.DIST(0,$J63/2,$M63,TRUE))*$D63+($K63="Steady Growth")*(AND(EO$6&gt;=$F63,EO$6&lt;=$H63)*((EO$6-$F63+1)/($J63*($J63+1)/2)*$D63))+($K63="custom")*CustCF!EI63</f>
        <v>0</v>
      </c>
      <c r="EP63" s="95">
        <f>($K63="Bell Curve")*(_xlfn.NORM.DIST(AND(EP$6&gt;=$F63,EP$6&lt;=$H63)*(EP$6-$F63+1),$J63/2,$M63,TRUE)-_xlfn.NORM.DIST(AND(EP$6&gt;=$F63,EP$6&lt;=$H63)*(EO$6-$F63+1),$J63/2,$M63,TRUE))/(1-2*_xlfn.NORM.DIST(0,$J63/2,$M63,TRUE))*$D63+($K63="Steady Growth")*(AND(EP$6&gt;=$F63,EP$6&lt;=$H63)*((EP$6-$F63+1)/($J63*($J63+1)/2)*$D63))+($K63="custom")*CustCF!EJ63</f>
        <v>0</v>
      </c>
      <c r="EQ63" s="95">
        <f>($K63="Bell Curve")*(_xlfn.NORM.DIST(AND(EQ$6&gt;=$F63,EQ$6&lt;=$H63)*(EQ$6-$F63+1),$J63/2,$M63,TRUE)-_xlfn.NORM.DIST(AND(EQ$6&gt;=$F63,EQ$6&lt;=$H63)*(EP$6-$F63+1),$J63/2,$M63,TRUE))/(1-2*_xlfn.NORM.DIST(0,$J63/2,$M63,TRUE))*$D63+($K63="Steady Growth")*(AND(EQ$6&gt;=$F63,EQ$6&lt;=$H63)*((EQ$6-$F63+1)/($J63*($J63+1)/2)*$D63))+($K63="custom")*CustCF!EK63</f>
        <v>0</v>
      </c>
      <c r="ER63" s="95">
        <f>($K63="Bell Curve")*(_xlfn.NORM.DIST(AND(ER$6&gt;=$F63,ER$6&lt;=$H63)*(ER$6-$F63+1),$J63/2,$M63,TRUE)-_xlfn.NORM.DIST(AND(ER$6&gt;=$F63,ER$6&lt;=$H63)*(EQ$6-$F63+1),$J63/2,$M63,TRUE))/(1-2*_xlfn.NORM.DIST(0,$J63/2,$M63,TRUE))*$D63+($K63="Steady Growth")*(AND(ER$6&gt;=$F63,ER$6&lt;=$H63)*((ER$6-$F63+1)/($J63*($J63+1)/2)*$D63))+($K63="custom")*CustCF!EL63</f>
        <v>0</v>
      </c>
      <c r="ES63" s="95">
        <f>($K63="Bell Curve")*(_xlfn.NORM.DIST(AND(ES$6&gt;=$F63,ES$6&lt;=$H63)*(ES$6-$F63+1),$J63/2,$M63,TRUE)-_xlfn.NORM.DIST(AND(ES$6&gt;=$F63,ES$6&lt;=$H63)*(ER$6-$F63+1),$J63/2,$M63,TRUE))/(1-2*_xlfn.NORM.DIST(0,$J63/2,$M63,TRUE))*$D63+($K63="Steady Growth")*(AND(ES$6&gt;=$F63,ES$6&lt;=$H63)*((ES$6-$F63+1)/($J63*($J63+1)/2)*$D63))+($K63="custom")*CustCF!EM63</f>
        <v>0</v>
      </c>
      <c r="ET63" s="95">
        <f>($K63="Bell Curve")*(_xlfn.NORM.DIST(AND(ET$6&gt;=$F63,ET$6&lt;=$H63)*(ET$6-$F63+1),$J63/2,$M63,TRUE)-_xlfn.NORM.DIST(AND(ET$6&gt;=$F63,ET$6&lt;=$H63)*(ES$6-$F63+1),$J63/2,$M63,TRUE))/(1-2*_xlfn.NORM.DIST(0,$J63/2,$M63,TRUE))*$D63+($K63="Steady Growth")*(AND(ET$6&gt;=$F63,ET$6&lt;=$H63)*((ET$6-$F63+1)/($J63*($J63+1)/2)*$D63))+($K63="custom")*CustCF!EN63</f>
        <v>0</v>
      </c>
      <c r="EU63" s="95">
        <f>($K63="Bell Curve")*(_xlfn.NORM.DIST(AND(EU$6&gt;=$F63,EU$6&lt;=$H63)*(EU$6-$F63+1),$J63/2,$M63,TRUE)-_xlfn.NORM.DIST(AND(EU$6&gt;=$F63,EU$6&lt;=$H63)*(ET$6-$F63+1),$J63/2,$M63,TRUE))/(1-2*_xlfn.NORM.DIST(0,$J63/2,$M63,TRUE))*$D63+($K63="Steady Growth")*(AND(EU$6&gt;=$F63,EU$6&lt;=$H63)*((EU$6-$F63+1)/($J63*($J63+1)/2)*$D63))+($K63="custom")*CustCF!EO63</f>
        <v>0</v>
      </c>
      <c r="EV63" s="95">
        <f>($K63="Bell Curve")*(_xlfn.NORM.DIST(AND(EV$6&gt;=$F63,EV$6&lt;=$H63)*(EV$6-$F63+1),$J63/2,$M63,TRUE)-_xlfn.NORM.DIST(AND(EV$6&gt;=$F63,EV$6&lt;=$H63)*(EU$6-$F63+1),$J63/2,$M63,TRUE))/(1-2*_xlfn.NORM.DIST(0,$J63/2,$M63,TRUE))*$D63+($K63="Steady Growth")*(AND(EV$6&gt;=$F63,EV$6&lt;=$H63)*((EV$6-$F63+1)/($J63*($J63+1)/2)*$D63))+($K63="custom")*CustCF!EP63</f>
        <v>0</v>
      </c>
      <c r="EW63" s="95">
        <f>($K63="Bell Curve")*(_xlfn.NORM.DIST(AND(EW$6&gt;=$F63,EW$6&lt;=$H63)*(EW$6-$F63+1),$J63/2,$M63,TRUE)-_xlfn.NORM.DIST(AND(EW$6&gt;=$F63,EW$6&lt;=$H63)*(EV$6-$F63+1),$J63/2,$M63,TRUE))/(1-2*_xlfn.NORM.DIST(0,$J63/2,$M63,TRUE))*$D63+($K63="Steady Growth")*(AND(EW$6&gt;=$F63,EW$6&lt;=$H63)*((EW$6-$F63+1)/($J63*($J63+1)/2)*$D63))+($K63="custom")*CustCF!EQ63</f>
        <v>0</v>
      </c>
      <c r="EX63" s="95">
        <f>($K63="Bell Curve")*(_xlfn.NORM.DIST(AND(EX$6&gt;=$F63,EX$6&lt;=$H63)*(EX$6-$F63+1),$J63/2,$M63,TRUE)-_xlfn.NORM.DIST(AND(EX$6&gt;=$F63,EX$6&lt;=$H63)*(EW$6-$F63+1),$J63/2,$M63,TRUE))/(1-2*_xlfn.NORM.DIST(0,$J63/2,$M63,TRUE))*$D63+($K63="Steady Growth")*(AND(EX$6&gt;=$F63,EX$6&lt;=$H63)*((EX$6-$F63+1)/($J63*($J63+1)/2)*$D63))+($K63="custom")*CustCF!ER63</f>
        <v>0</v>
      </c>
      <c r="EY63" s="95">
        <f>($K63="Bell Curve")*(_xlfn.NORM.DIST(AND(EY$6&gt;=$F63,EY$6&lt;=$H63)*(EY$6-$F63+1),$J63/2,$M63,TRUE)-_xlfn.NORM.DIST(AND(EY$6&gt;=$F63,EY$6&lt;=$H63)*(EX$6-$F63+1),$J63/2,$M63,TRUE))/(1-2*_xlfn.NORM.DIST(0,$J63/2,$M63,TRUE))*$D63+($K63="Steady Growth")*(AND(EY$6&gt;=$F63,EY$6&lt;=$H63)*((EY$6-$F63+1)/($J63*($J63+1)/2)*$D63))+($K63="custom")*CustCF!ES63</f>
        <v>0</v>
      </c>
      <c r="EZ63" s="95">
        <f>($K63="Bell Curve")*(_xlfn.NORM.DIST(AND(EZ$6&gt;=$F63,EZ$6&lt;=$H63)*(EZ$6-$F63+1),$J63/2,$M63,TRUE)-_xlfn.NORM.DIST(AND(EZ$6&gt;=$F63,EZ$6&lt;=$H63)*(EY$6-$F63+1),$J63/2,$M63,TRUE))/(1-2*_xlfn.NORM.DIST(0,$J63/2,$M63,TRUE))*$D63+($K63="Steady Growth")*(AND(EZ$6&gt;=$F63,EZ$6&lt;=$H63)*((EZ$6-$F63+1)/($J63*($J63+1)/2)*$D63))+($K63="custom")*CustCF!ET63</f>
        <v>0</v>
      </c>
      <c r="FA63" s="95">
        <f>($K63="Bell Curve")*(_xlfn.NORM.DIST(AND(FA$6&gt;=$F63,FA$6&lt;=$H63)*(FA$6-$F63+1),$J63/2,$M63,TRUE)-_xlfn.NORM.DIST(AND(FA$6&gt;=$F63,FA$6&lt;=$H63)*(EZ$6-$F63+1),$J63/2,$M63,TRUE))/(1-2*_xlfn.NORM.DIST(0,$J63/2,$M63,TRUE))*$D63+($K63="Steady Growth")*(AND(FA$6&gt;=$F63,FA$6&lt;=$H63)*((FA$6-$F63+1)/($J63*($J63+1)/2)*$D63))+($K63="custom")*CustCF!EU63</f>
        <v>0</v>
      </c>
      <c r="FB63" s="95">
        <f>($K63="Bell Curve")*(_xlfn.NORM.DIST(AND(FB$6&gt;=$F63,FB$6&lt;=$H63)*(FB$6-$F63+1),$J63/2,$M63,TRUE)-_xlfn.NORM.DIST(AND(FB$6&gt;=$F63,FB$6&lt;=$H63)*(FA$6-$F63+1),$J63/2,$M63,TRUE))/(1-2*_xlfn.NORM.DIST(0,$J63/2,$M63,TRUE))*$D63+($K63="Steady Growth")*(AND(FB$6&gt;=$F63,FB$6&lt;=$H63)*((FB$6-$F63+1)/($J63*($J63+1)/2)*$D63))+($K63="custom")*CustCF!EV63</f>
        <v>0</v>
      </c>
      <c r="FC63" s="95">
        <f>($K63="Bell Curve")*(_xlfn.NORM.DIST(AND(FC$6&gt;=$F63,FC$6&lt;=$H63)*(FC$6-$F63+1),$J63/2,$M63,TRUE)-_xlfn.NORM.DIST(AND(FC$6&gt;=$F63,FC$6&lt;=$H63)*(FB$6-$F63+1),$J63/2,$M63,TRUE))/(1-2*_xlfn.NORM.DIST(0,$J63/2,$M63,TRUE))*$D63+($K63="Steady Growth")*(AND(FC$6&gt;=$F63,FC$6&lt;=$H63)*((FC$6-$F63+1)/($J63*($J63+1)/2)*$D63))+($K63="custom")*CustCF!EW63</f>
        <v>0</v>
      </c>
      <c r="FD63" s="95">
        <f>($K63="Bell Curve")*(_xlfn.NORM.DIST(AND(FD$6&gt;=$F63,FD$6&lt;=$H63)*(FD$6-$F63+1),$J63/2,$M63,TRUE)-_xlfn.NORM.DIST(AND(FD$6&gt;=$F63,FD$6&lt;=$H63)*(FC$6-$F63+1),$J63/2,$M63,TRUE))/(1-2*_xlfn.NORM.DIST(0,$J63/2,$M63,TRUE))*$D63+($K63="Steady Growth")*(AND(FD$6&gt;=$F63,FD$6&lt;=$H63)*((FD$6-$F63+1)/($J63*($J63+1)/2)*$D63))+($K63="custom")*CustCF!EX63</f>
        <v>0</v>
      </c>
      <c r="FE63" s="95">
        <f>($K63="Bell Curve")*(_xlfn.NORM.DIST(AND(FE$6&gt;=$F63,FE$6&lt;=$H63)*(FE$6-$F63+1),$J63/2,$M63,TRUE)-_xlfn.NORM.DIST(AND(FE$6&gt;=$F63,FE$6&lt;=$H63)*(FD$6-$F63+1),$J63/2,$M63,TRUE))/(1-2*_xlfn.NORM.DIST(0,$J63/2,$M63,TRUE))*$D63+($K63="Steady Growth")*(AND(FE$6&gt;=$F63,FE$6&lt;=$H63)*((FE$6-$F63+1)/($J63*($J63+1)/2)*$D63))+($K63="custom")*CustCF!EY63</f>
        <v>0</v>
      </c>
      <c r="FF63" s="95">
        <f>($K63="Bell Curve")*(_xlfn.NORM.DIST(AND(FF$6&gt;=$F63,FF$6&lt;=$H63)*(FF$6-$F63+1),$J63/2,$M63,TRUE)-_xlfn.NORM.DIST(AND(FF$6&gt;=$F63,FF$6&lt;=$H63)*(FE$6-$F63+1),$J63/2,$M63,TRUE))/(1-2*_xlfn.NORM.DIST(0,$J63/2,$M63,TRUE))*$D63+($K63="Steady Growth")*(AND(FF$6&gt;=$F63,FF$6&lt;=$H63)*((FF$6-$F63+1)/($J63*($J63+1)/2)*$D63))+($K63="custom")*CustCF!EZ63</f>
        <v>0</v>
      </c>
      <c r="FG63" s="95">
        <f>($K63="Bell Curve")*(_xlfn.NORM.DIST(AND(FG$6&gt;=$F63,FG$6&lt;=$H63)*(FG$6-$F63+1),$J63/2,$M63,TRUE)-_xlfn.NORM.DIST(AND(FG$6&gt;=$F63,FG$6&lt;=$H63)*(FF$6-$F63+1),$J63/2,$M63,TRUE))/(1-2*_xlfn.NORM.DIST(0,$J63/2,$M63,TRUE))*$D63+($K63="Steady Growth")*(AND(FG$6&gt;=$F63,FG$6&lt;=$H63)*((FG$6-$F63+1)/($J63*($J63+1)/2)*$D63))+($K63="custom")*CustCF!FA63</f>
        <v>0</v>
      </c>
      <c r="FH63" s="95">
        <f>($K63="Bell Curve")*(_xlfn.NORM.DIST(AND(FH$6&gt;=$F63,FH$6&lt;=$H63)*(FH$6-$F63+1),$J63/2,$M63,TRUE)-_xlfn.NORM.DIST(AND(FH$6&gt;=$F63,FH$6&lt;=$H63)*(FG$6-$F63+1),$J63/2,$M63,TRUE))/(1-2*_xlfn.NORM.DIST(0,$J63/2,$M63,TRUE))*$D63+($K63="Steady Growth")*(AND(FH$6&gt;=$F63,FH$6&lt;=$H63)*((FH$6-$F63+1)/($J63*($J63+1)/2)*$D63))+($K63="custom")*CustCF!FB63</f>
        <v>0</v>
      </c>
      <c r="FI63" s="95">
        <f>($K63="Bell Curve")*(_xlfn.NORM.DIST(AND(FI$6&gt;=$F63,FI$6&lt;=$H63)*(FI$6-$F63+1),$J63/2,$M63,TRUE)-_xlfn.NORM.DIST(AND(FI$6&gt;=$F63,FI$6&lt;=$H63)*(FH$6-$F63+1),$J63/2,$M63,TRUE))/(1-2*_xlfn.NORM.DIST(0,$J63/2,$M63,TRUE))*$D63+($K63="Steady Growth")*(AND(FI$6&gt;=$F63,FI$6&lt;=$H63)*((FI$6-$F63+1)/($J63*($J63+1)/2)*$D63))+($K63="custom")*CustCF!FC63</f>
        <v>0</v>
      </c>
      <c r="FJ63" s="95">
        <f>($K63="Bell Curve")*(_xlfn.NORM.DIST(AND(FJ$6&gt;=$F63,FJ$6&lt;=$H63)*(FJ$6-$F63+1),$J63/2,$M63,TRUE)-_xlfn.NORM.DIST(AND(FJ$6&gt;=$F63,FJ$6&lt;=$H63)*(FI$6-$F63+1),$J63/2,$M63,TRUE))/(1-2*_xlfn.NORM.DIST(0,$J63/2,$M63,TRUE))*$D63+($K63="Steady Growth")*(AND(FJ$6&gt;=$F63,FJ$6&lt;=$H63)*((FJ$6-$F63+1)/($J63*($J63+1)/2)*$D63))+($K63="custom")*CustCF!FD63</f>
        <v>0</v>
      </c>
      <c r="FK63" s="95">
        <f>($K63="Bell Curve")*(_xlfn.NORM.DIST(AND(FK$6&gt;=$F63,FK$6&lt;=$H63)*(FK$6-$F63+1),$J63/2,$M63,TRUE)-_xlfn.NORM.DIST(AND(FK$6&gt;=$F63,FK$6&lt;=$H63)*(FJ$6-$F63+1),$J63/2,$M63,TRUE))/(1-2*_xlfn.NORM.DIST(0,$J63/2,$M63,TRUE))*$D63+($K63="Steady Growth")*(AND(FK$6&gt;=$F63,FK$6&lt;=$H63)*((FK$6-$F63+1)/($J63*($J63+1)/2)*$D63))+($K63="custom")*CustCF!FE63</f>
        <v>0</v>
      </c>
      <c r="FL63" s="95">
        <f>($K63="Bell Curve")*(_xlfn.NORM.DIST(AND(FL$6&gt;=$F63,FL$6&lt;=$H63)*(FL$6-$F63+1),$J63/2,$M63,TRUE)-_xlfn.NORM.DIST(AND(FL$6&gt;=$F63,FL$6&lt;=$H63)*(FK$6-$F63+1),$J63/2,$M63,TRUE))/(1-2*_xlfn.NORM.DIST(0,$J63/2,$M63,TRUE))*$D63+($K63="Steady Growth")*(AND(FL$6&gt;=$F63,FL$6&lt;=$H63)*((FL$6-$F63+1)/($J63*($J63+1)/2)*$D63))+($K63="custom")*CustCF!FF63</f>
        <v>0</v>
      </c>
      <c r="FM63" s="95">
        <f>($K63="Bell Curve")*(_xlfn.NORM.DIST(AND(FM$6&gt;=$F63,FM$6&lt;=$H63)*(FM$6-$F63+1),$J63/2,$M63,TRUE)-_xlfn.NORM.DIST(AND(FM$6&gt;=$F63,FM$6&lt;=$H63)*(FL$6-$F63+1),$J63/2,$M63,TRUE))/(1-2*_xlfn.NORM.DIST(0,$J63/2,$M63,TRUE))*$D63+($K63="Steady Growth")*(AND(FM$6&gt;=$F63,FM$6&lt;=$H63)*((FM$6-$F63+1)/($J63*($J63+1)/2)*$D63))+($K63="custom")*CustCF!FG63</f>
        <v>0</v>
      </c>
      <c r="FN63" s="95">
        <f>($K63="Bell Curve")*(_xlfn.NORM.DIST(AND(FN$6&gt;=$F63,FN$6&lt;=$H63)*(FN$6-$F63+1),$J63/2,$M63,TRUE)-_xlfn.NORM.DIST(AND(FN$6&gt;=$F63,FN$6&lt;=$H63)*(FM$6-$F63+1),$J63/2,$M63,TRUE))/(1-2*_xlfn.NORM.DIST(0,$J63/2,$M63,TRUE))*$D63+($K63="Steady Growth")*(AND(FN$6&gt;=$F63,FN$6&lt;=$H63)*((FN$6-$F63+1)/($J63*($J63+1)/2)*$D63))+($K63="custom")*CustCF!FH63</f>
        <v>0</v>
      </c>
      <c r="FO63" s="95">
        <f>($K63="Bell Curve")*(_xlfn.NORM.DIST(AND(FO$6&gt;=$F63,FO$6&lt;=$H63)*(FO$6-$F63+1),$J63/2,$M63,TRUE)-_xlfn.NORM.DIST(AND(FO$6&gt;=$F63,FO$6&lt;=$H63)*(FN$6-$F63+1),$J63/2,$M63,TRUE))/(1-2*_xlfn.NORM.DIST(0,$J63/2,$M63,TRUE))*$D63+($K63="Steady Growth")*(AND(FO$6&gt;=$F63,FO$6&lt;=$H63)*((FO$6-$F63+1)/($J63*($J63+1)/2)*$D63))+($K63="custom")*CustCF!FI63</f>
        <v>0</v>
      </c>
      <c r="FP63" s="95">
        <f>($K63="Bell Curve")*(_xlfn.NORM.DIST(AND(FP$6&gt;=$F63,FP$6&lt;=$H63)*(FP$6-$F63+1),$J63/2,$M63,TRUE)-_xlfn.NORM.DIST(AND(FP$6&gt;=$F63,FP$6&lt;=$H63)*(FO$6-$F63+1),$J63/2,$M63,TRUE))/(1-2*_xlfn.NORM.DIST(0,$J63/2,$M63,TRUE))*$D63+($K63="Steady Growth")*(AND(FP$6&gt;=$F63,FP$6&lt;=$H63)*((FP$6-$F63+1)/($J63*($J63+1)/2)*$D63))+($K63="custom")*CustCF!FJ63</f>
        <v>0</v>
      </c>
      <c r="FQ63" s="95">
        <f>($K63="Bell Curve")*(_xlfn.NORM.DIST(AND(FQ$6&gt;=$F63,FQ$6&lt;=$H63)*(FQ$6-$F63+1),$J63/2,$M63,TRUE)-_xlfn.NORM.DIST(AND(FQ$6&gt;=$F63,FQ$6&lt;=$H63)*(FP$6-$F63+1),$J63/2,$M63,TRUE))/(1-2*_xlfn.NORM.DIST(0,$J63/2,$M63,TRUE))*$D63+($K63="Steady Growth")*(AND(FQ$6&gt;=$F63,FQ$6&lt;=$H63)*((FQ$6-$F63+1)/($J63*($J63+1)/2)*$D63))+($K63="custom")*CustCF!FK63</f>
        <v>0</v>
      </c>
      <c r="FR63" s="95">
        <f>($K63="Bell Curve")*(_xlfn.NORM.DIST(AND(FR$6&gt;=$F63,FR$6&lt;=$H63)*(FR$6-$F63+1),$J63/2,$M63,TRUE)-_xlfn.NORM.DIST(AND(FR$6&gt;=$F63,FR$6&lt;=$H63)*(FQ$6-$F63+1),$J63/2,$M63,TRUE))/(1-2*_xlfn.NORM.DIST(0,$J63/2,$M63,TRUE))*$D63+($K63="Steady Growth")*(AND(FR$6&gt;=$F63,FR$6&lt;=$H63)*((FR$6-$F63+1)/($J63*($J63+1)/2)*$D63))+($K63="custom")*CustCF!FL63</f>
        <v>0</v>
      </c>
      <c r="FS63" s="95">
        <f>($K63="Bell Curve")*(_xlfn.NORM.DIST(AND(FS$6&gt;=$F63,FS$6&lt;=$H63)*(FS$6-$F63+1),$J63/2,$M63,TRUE)-_xlfn.NORM.DIST(AND(FS$6&gt;=$F63,FS$6&lt;=$H63)*(FR$6-$F63+1),$J63/2,$M63,TRUE))/(1-2*_xlfn.NORM.DIST(0,$J63/2,$M63,TRUE))*$D63+($K63="Steady Growth")*(AND(FS$6&gt;=$F63,FS$6&lt;=$H63)*((FS$6-$F63+1)/($J63*($J63+1)/2)*$D63))+($K63="custom")*CustCF!FM63</f>
        <v>0</v>
      </c>
      <c r="FT63" s="95">
        <f>($K63="Bell Curve")*(_xlfn.NORM.DIST(AND(FT$6&gt;=$F63,FT$6&lt;=$H63)*(FT$6-$F63+1),$J63/2,$M63,TRUE)-_xlfn.NORM.DIST(AND(FT$6&gt;=$F63,FT$6&lt;=$H63)*(FS$6-$F63+1),$J63/2,$M63,TRUE))/(1-2*_xlfn.NORM.DIST(0,$J63/2,$M63,TRUE))*$D63+($K63="Steady Growth")*(AND(FT$6&gt;=$F63,FT$6&lt;=$H63)*((FT$6-$F63+1)/($J63*($J63+1)/2)*$D63))+($K63="custom")*CustCF!FN63</f>
        <v>0</v>
      </c>
      <c r="FU63" s="95">
        <f>($K63="Bell Curve")*(_xlfn.NORM.DIST(AND(FU$6&gt;=$F63,FU$6&lt;=$H63)*(FU$6-$F63+1),$J63/2,$M63,TRUE)-_xlfn.NORM.DIST(AND(FU$6&gt;=$F63,FU$6&lt;=$H63)*(FT$6-$F63+1),$J63/2,$M63,TRUE))/(1-2*_xlfn.NORM.DIST(0,$J63/2,$M63,TRUE))*$D63+($K63="Steady Growth")*(AND(FU$6&gt;=$F63,FU$6&lt;=$H63)*((FU$6-$F63+1)/($J63*($J63+1)/2)*$D63))+($K63="custom")*CustCF!FO63</f>
        <v>0</v>
      </c>
      <c r="FV63" s="95">
        <f>($K63="Bell Curve")*(_xlfn.NORM.DIST(AND(FV$6&gt;=$F63,FV$6&lt;=$H63)*(FV$6-$F63+1),$J63/2,$M63,TRUE)-_xlfn.NORM.DIST(AND(FV$6&gt;=$F63,FV$6&lt;=$H63)*(FU$6-$F63+1),$J63/2,$M63,TRUE))/(1-2*_xlfn.NORM.DIST(0,$J63/2,$M63,TRUE))*$D63+($K63="Steady Growth")*(AND(FV$6&gt;=$F63,FV$6&lt;=$H63)*((FV$6-$F63+1)/($J63*($J63+1)/2)*$D63))+($K63="custom")*CustCF!FP63</f>
        <v>0</v>
      </c>
      <c r="FW63" s="95">
        <f>($K63="Bell Curve")*(_xlfn.NORM.DIST(AND(FW$6&gt;=$F63,FW$6&lt;=$H63)*(FW$6-$F63+1),$J63/2,$M63,TRUE)-_xlfn.NORM.DIST(AND(FW$6&gt;=$F63,FW$6&lt;=$H63)*(FV$6-$F63+1),$J63/2,$M63,TRUE))/(1-2*_xlfn.NORM.DIST(0,$J63/2,$M63,TRUE))*$D63+($K63="Steady Growth")*(AND(FW$6&gt;=$F63,FW$6&lt;=$H63)*((FW$6-$F63+1)/($J63*($J63+1)/2)*$D63))+($K63="custom")*CustCF!FQ63</f>
        <v>0</v>
      </c>
      <c r="FX63" s="95">
        <f>($K63="Bell Curve")*(_xlfn.NORM.DIST(AND(FX$6&gt;=$F63,FX$6&lt;=$H63)*(FX$6-$F63+1),$J63/2,$M63,TRUE)-_xlfn.NORM.DIST(AND(FX$6&gt;=$F63,FX$6&lt;=$H63)*(FW$6-$F63+1),$J63/2,$M63,TRUE))/(1-2*_xlfn.NORM.DIST(0,$J63/2,$M63,TRUE))*$D63+($K63="Steady Growth")*(AND(FX$6&gt;=$F63,FX$6&lt;=$H63)*((FX$6-$F63+1)/($J63*($J63+1)/2)*$D63))+($K63="custom")*CustCF!FR63</f>
        <v>0</v>
      </c>
      <c r="FY63" s="95">
        <f>($K63="Bell Curve")*(_xlfn.NORM.DIST(AND(FY$6&gt;=$F63,FY$6&lt;=$H63)*(FY$6-$F63+1),$J63/2,$M63,TRUE)-_xlfn.NORM.DIST(AND(FY$6&gt;=$F63,FY$6&lt;=$H63)*(FX$6-$F63+1),$J63/2,$M63,TRUE))/(1-2*_xlfn.NORM.DIST(0,$J63/2,$M63,TRUE))*$D63+($K63="Steady Growth")*(AND(FY$6&gt;=$F63,FY$6&lt;=$H63)*((FY$6-$F63+1)/($J63*($J63+1)/2)*$D63))+($K63="custom")*CustCF!FS63</f>
        <v>0</v>
      </c>
      <c r="FZ63" s="95">
        <f>($K63="Bell Curve")*(_xlfn.NORM.DIST(AND(FZ$6&gt;=$F63,FZ$6&lt;=$H63)*(FZ$6-$F63+1),$J63/2,$M63,TRUE)-_xlfn.NORM.DIST(AND(FZ$6&gt;=$F63,FZ$6&lt;=$H63)*(FY$6-$F63+1),$J63/2,$M63,TRUE))/(1-2*_xlfn.NORM.DIST(0,$J63/2,$M63,TRUE))*$D63+($K63="Steady Growth")*(AND(FZ$6&gt;=$F63,FZ$6&lt;=$H63)*((FZ$6-$F63+1)/($J63*($J63+1)/2)*$D63))+($K63="custom")*CustCF!FT63</f>
        <v>0</v>
      </c>
      <c r="GA63" s="95">
        <f>($K63="Bell Curve")*(_xlfn.NORM.DIST(AND(GA$6&gt;=$F63,GA$6&lt;=$H63)*(GA$6-$F63+1),$J63/2,$M63,TRUE)-_xlfn.NORM.DIST(AND(GA$6&gt;=$F63,GA$6&lt;=$H63)*(FZ$6-$F63+1),$J63/2,$M63,TRUE))/(1-2*_xlfn.NORM.DIST(0,$J63/2,$M63,TRUE))*$D63+($K63="Steady Growth")*(AND(GA$6&gt;=$F63,GA$6&lt;=$H63)*((GA$6-$F63+1)/($J63*($J63+1)/2)*$D63))+($K63="custom")*CustCF!FU63</f>
        <v>0</v>
      </c>
      <c r="GB63" s="95">
        <f>($K63="Bell Curve")*(_xlfn.NORM.DIST(AND(GB$6&gt;=$F63,GB$6&lt;=$H63)*(GB$6-$F63+1),$J63/2,$M63,TRUE)-_xlfn.NORM.DIST(AND(GB$6&gt;=$F63,GB$6&lt;=$H63)*(GA$6-$F63+1),$J63/2,$M63,TRUE))/(1-2*_xlfn.NORM.DIST(0,$J63/2,$M63,TRUE))*$D63+($K63="Steady Growth")*(AND(GB$6&gt;=$F63,GB$6&lt;=$H63)*((GB$6-$F63+1)/($J63*($J63+1)/2)*$D63))+($K63="custom")*CustCF!FV63</f>
        <v>0</v>
      </c>
      <c r="GC63" s="95">
        <f>($K63="Bell Curve")*(_xlfn.NORM.DIST(AND(GC$6&gt;=$F63,GC$6&lt;=$H63)*(GC$6-$F63+1),$J63/2,$M63,TRUE)-_xlfn.NORM.DIST(AND(GC$6&gt;=$F63,GC$6&lt;=$H63)*(GB$6-$F63+1),$J63/2,$M63,TRUE))/(1-2*_xlfn.NORM.DIST(0,$J63/2,$M63,TRUE))*$D63+($K63="Steady Growth")*(AND(GC$6&gt;=$F63,GC$6&lt;=$H63)*((GC$6-$F63+1)/($J63*($J63+1)/2)*$D63))+($K63="custom")*CustCF!FW63</f>
        <v>0</v>
      </c>
      <c r="GD63" s="95">
        <f>($K63="Bell Curve")*(_xlfn.NORM.DIST(AND(GD$6&gt;=$F63,GD$6&lt;=$H63)*(GD$6-$F63+1),$J63/2,$M63,TRUE)-_xlfn.NORM.DIST(AND(GD$6&gt;=$F63,GD$6&lt;=$H63)*(GC$6-$F63+1),$J63/2,$M63,TRUE))/(1-2*_xlfn.NORM.DIST(0,$J63/2,$M63,TRUE))*$D63+($K63="Steady Growth")*(AND(GD$6&gt;=$F63,GD$6&lt;=$H63)*((GD$6-$F63+1)/($J63*($J63+1)/2)*$D63))+($K63="custom")*CustCF!FX63</f>
        <v>0</v>
      </c>
      <c r="GE63" s="95">
        <f>($K63="Bell Curve")*(_xlfn.NORM.DIST(AND(GE$6&gt;=$F63,GE$6&lt;=$H63)*(GE$6-$F63+1),$J63/2,$M63,TRUE)-_xlfn.NORM.DIST(AND(GE$6&gt;=$F63,GE$6&lt;=$H63)*(GD$6-$F63+1),$J63/2,$M63,TRUE))/(1-2*_xlfn.NORM.DIST(0,$J63/2,$M63,TRUE))*$D63+($K63="Steady Growth")*(AND(GE$6&gt;=$F63,GE$6&lt;=$H63)*((GE$6-$F63+1)/($J63*($J63+1)/2)*$D63))+($K63="custom")*CustCF!FY63</f>
        <v>0</v>
      </c>
      <c r="GF63" s="95">
        <f>($K63="Bell Curve")*(_xlfn.NORM.DIST(AND(GF$6&gt;=$F63,GF$6&lt;=$H63)*(GF$6-$F63+1),$J63/2,$M63,TRUE)-_xlfn.NORM.DIST(AND(GF$6&gt;=$F63,GF$6&lt;=$H63)*(GE$6-$F63+1),$J63/2,$M63,TRUE))/(1-2*_xlfn.NORM.DIST(0,$J63/2,$M63,TRUE))*$D63+($K63="Steady Growth")*(AND(GF$6&gt;=$F63,GF$6&lt;=$H63)*((GF$6-$F63+1)/($J63*($J63+1)/2)*$D63))+($K63="custom")*CustCF!FZ63</f>
        <v>0</v>
      </c>
      <c r="GG63" s="95">
        <f>($K63="Bell Curve")*(_xlfn.NORM.DIST(AND(GG$6&gt;=$F63,GG$6&lt;=$H63)*(GG$6-$F63+1),$J63/2,$M63,TRUE)-_xlfn.NORM.DIST(AND(GG$6&gt;=$F63,GG$6&lt;=$H63)*(GF$6-$F63+1),$J63/2,$M63,TRUE))/(1-2*_xlfn.NORM.DIST(0,$J63/2,$M63,TRUE))*$D63+($K63="Steady Growth")*(AND(GG$6&gt;=$F63,GG$6&lt;=$H63)*((GG$6-$F63+1)/($J63*($J63+1)/2)*$D63))+($K63="custom")*CustCF!GA63</f>
        <v>0</v>
      </c>
      <c r="GH63" s="95">
        <f>($K63="Bell Curve")*(_xlfn.NORM.DIST(AND(GH$6&gt;=$F63,GH$6&lt;=$H63)*(GH$6-$F63+1),$J63/2,$M63,TRUE)-_xlfn.NORM.DIST(AND(GH$6&gt;=$F63,GH$6&lt;=$H63)*(GG$6-$F63+1),$J63/2,$M63,TRUE))/(1-2*_xlfn.NORM.DIST(0,$J63/2,$M63,TRUE))*$D63+($K63="Steady Growth")*(AND(GH$6&gt;=$F63,GH$6&lt;=$H63)*((GH$6-$F63+1)/($J63*($J63+1)/2)*$D63))+($K63="custom")*CustCF!GB63</f>
        <v>0</v>
      </c>
      <c r="GI63" s="95">
        <f>($K63="Bell Curve")*(_xlfn.NORM.DIST(AND(GI$6&gt;=$F63,GI$6&lt;=$H63)*(GI$6-$F63+1),$J63/2,$M63,TRUE)-_xlfn.NORM.DIST(AND(GI$6&gt;=$F63,GI$6&lt;=$H63)*(GH$6-$F63+1),$J63/2,$M63,TRUE))/(1-2*_xlfn.NORM.DIST(0,$J63/2,$M63,TRUE))*$D63+($K63="Steady Growth")*(AND(GI$6&gt;=$F63,GI$6&lt;=$H63)*((GI$6-$F63+1)/($J63*($J63+1)/2)*$D63))+($K63="custom")*CustCF!GC63</f>
        <v>0</v>
      </c>
      <c r="GJ63" s="95">
        <f>($K63="Bell Curve")*(_xlfn.NORM.DIST(AND(GJ$6&gt;=$F63,GJ$6&lt;=$H63)*(GJ$6-$F63+1),$J63/2,$M63,TRUE)-_xlfn.NORM.DIST(AND(GJ$6&gt;=$F63,GJ$6&lt;=$H63)*(GI$6-$F63+1),$J63/2,$M63,TRUE))/(1-2*_xlfn.NORM.DIST(0,$J63/2,$M63,TRUE))*$D63+($K63="Steady Growth")*(AND(GJ$6&gt;=$F63,GJ$6&lt;=$H63)*((GJ$6-$F63+1)/($J63*($J63+1)/2)*$D63))+($K63="custom")*CustCF!GD63</f>
        <v>0</v>
      </c>
      <c r="GK63" s="95">
        <f>($K63="Bell Curve")*(_xlfn.NORM.DIST(AND(GK$6&gt;=$F63,GK$6&lt;=$H63)*(GK$6-$F63+1),$J63/2,$M63,TRUE)-_xlfn.NORM.DIST(AND(GK$6&gt;=$F63,GK$6&lt;=$H63)*(GJ$6-$F63+1),$J63/2,$M63,TRUE))/(1-2*_xlfn.NORM.DIST(0,$J63/2,$M63,TRUE))*$D63+($K63="Steady Growth")*(AND(GK$6&gt;=$F63,GK$6&lt;=$H63)*((GK$6-$F63+1)/($J63*($J63+1)/2)*$D63))+($K63="custom")*CustCF!GE63</f>
        <v>0</v>
      </c>
      <c r="GL63" s="95">
        <f>($K63="Bell Curve")*(_xlfn.NORM.DIST(AND(GL$6&gt;=$F63,GL$6&lt;=$H63)*(GL$6-$F63+1),$J63/2,$M63,TRUE)-_xlfn.NORM.DIST(AND(GL$6&gt;=$F63,GL$6&lt;=$H63)*(GK$6-$F63+1),$J63/2,$M63,TRUE))/(1-2*_xlfn.NORM.DIST(0,$J63/2,$M63,TRUE))*$D63+($K63="Steady Growth")*(AND(GL$6&gt;=$F63,GL$6&lt;=$H63)*((GL$6-$F63+1)/($J63*($J63+1)/2)*$D63))+($K63="custom")*CustCF!GF63</f>
        <v>0</v>
      </c>
      <c r="GM63" s="95">
        <f>($K63="Bell Curve")*(_xlfn.NORM.DIST(AND(GM$6&gt;=$F63,GM$6&lt;=$H63)*(GM$6-$F63+1),$J63/2,$M63,TRUE)-_xlfn.NORM.DIST(AND(GM$6&gt;=$F63,GM$6&lt;=$H63)*(GL$6-$F63+1),$J63/2,$M63,TRUE))/(1-2*_xlfn.NORM.DIST(0,$J63/2,$M63,TRUE))*$D63+($K63="Steady Growth")*(AND(GM$6&gt;=$F63,GM$6&lt;=$H63)*((GM$6-$F63+1)/($J63*($J63+1)/2)*$D63))+($K63="custom")*CustCF!GG63</f>
        <v>0</v>
      </c>
      <c r="GN63" s="268">
        <f>($K63="Bell Curve")*(_xlfn.NORM.DIST(AND(GN$6&gt;=$F63,GN$6&lt;=$H63)*(GN$6-$F63+1),$J63/2,$M63,TRUE)-_xlfn.NORM.DIST(AND(GN$6&gt;=$F63,GN$6&lt;=$H63)*(GM$6-$F63+1),$J63/2,$M63,TRUE))/(1-2*_xlfn.NORM.DIST(0,$J63/2,$M63,TRUE))*$D63+($K63="Steady Growth")*(AND(GN$6&gt;=$F63,GN$6&lt;=$H63)*((GN$6-$F63+1)/($J63*($J63+1)/2)*$D63))+($K63="custom")*CustCF!GH63</f>
        <v>0</v>
      </c>
      <c r="GO63" s="1"/>
      <c r="GP63" s="67"/>
    </row>
    <row r="64" spans="1:198" customFormat="1" hidden="1" outlineLevel="1" x14ac:dyDescent="0.75">
      <c r="A64" s="1"/>
      <c r="B64" s="1"/>
      <c r="C64" s="262">
        <f>Budget!T39</f>
        <v>0</v>
      </c>
      <c r="D64" s="19">
        <f>Budget!U39</f>
        <v>0</v>
      </c>
      <c r="E64" s="19" t="str">
        <f t="shared" si="33"/>
        <v/>
      </c>
      <c r="F64" s="263">
        <v>0</v>
      </c>
      <c r="G64" s="257">
        <f>IF(L64="custom",CustCF!F64,INDEX($P$8:$GN$8,MATCH(F64,$P$6:$GN$6,0)))</f>
        <v>46053</v>
      </c>
      <c r="H64" s="263">
        <v>0</v>
      </c>
      <c r="I64" s="257">
        <f>IF(L64="custom",CustCF!G64,INDEX($P$8:$GN$8,MATCH(H64,$P$6:$GN$6,0)))</f>
        <v>46053</v>
      </c>
      <c r="J64" s="260">
        <f t="shared" si="34"/>
        <v>1</v>
      </c>
      <c r="K64" s="265" t="s">
        <v>116</v>
      </c>
      <c r="L64" s="266" t="s">
        <v>141</v>
      </c>
      <c r="M64" s="267">
        <f t="shared" si="35"/>
        <v>9</v>
      </c>
      <c r="N64" s="18">
        <f t="shared" si="26"/>
        <v>0</v>
      </c>
      <c r="O64" s="1372">
        <f t="shared" si="16"/>
        <v>0</v>
      </c>
      <c r="P64" s="95">
        <f>($K64="Bell Curve")*(_xlfn.NORM.DIST(AND(P$6&gt;=$F64,P$6&lt;=$H64)*(P$6-$F64+1),$J64/2,$M64,TRUE)-_xlfn.NORM.DIST(AND(P$6&gt;=$F64,P$6&lt;=$H64)*(O$6-$F64+1),$J64/2,$M64,TRUE))/(1-2*_xlfn.NORM.DIST(0,$J64/2,$M64,TRUE))*$D64+($K64="Steady Growth")*(AND(P$6&gt;=$F64,P$6&lt;=$H64)*((P$6-$F64+1)/($J64*($J64+1)/2)*$D64))+($K64="custom")*CustCF!J64</f>
        <v>0</v>
      </c>
      <c r="Q64" s="95">
        <f>($K64="Bell Curve")*(_xlfn.NORM.DIST(AND(Q$6&gt;=$F64,Q$6&lt;=$H64)*(Q$6-$F64+1),$J64/2,$M64,TRUE)-_xlfn.NORM.DIST(AND(Q$6&gt;=$F64,Q$6&lt;=$H64)*(P$6-$F64+1),$J64/2,$M64,TRUE))/(1-2*_xlfn.NORM.DIST(0,$J64/2,$M64,TRUE))*$D64+($K64="Steady Growth")*(AND(Q$6&gt;=$F64,Q$6&lt;=$H64)*((Q$6-$F64+1)/($J64*($J64+1)/2)*$D64))+($K64="custom")*CustCF!K64</f>
        <v>0</v>
      </c>
      <c r="R64" s="95">
        <f>($K64="Bell Curve")*(_xlfn.NORM.DIST(AND(R$6&gt;=$F64,R$6&lt;=$H64)*(R$6-$F64+1),$J64/2,$M64,TRUE)-_xlfn.NORM.DIST(AND(R$6&gt;=$F64,R$6&lt;=$H64)*(Q$6-$F64+1),$J64/2,$M64,TRUE))/(1-2*_xlfn.NORM.DIST(0,$J64/2,$M64,TRUE))*$D64+($K64="Steady Growth")*(AND(R$6&gt;=$F64,R$6&lt;=$H64)*((R$6-$F64+1)/($J64*($J64+1)/2)*$D64))+($K64="custom")*CustCF!L64</f>
        <v>0</v>
      </c>
      <c r="S64" s="95">
        <f>($K64="Bell Curve")*(_xlfn.NORM.DIST(AND(S$6&gt;=$F64,S$6&lt;=$H64)*(S$6-$F64+1),$J64/2,$M64,TRUE)-_xlfn.NORM.DIST(AND(S$6&gt;=$F64,S$6&lt;=$H64)*(R$6-$F64+1),$J64/2,$M64,TRUE))/(1-2*_xlfn.NORM.DIST(0,$J64/2,$M64,TRUE))*$D64+($K64="Steady Growth")*(AND(S$6&gt;=$F64,S$6&lt;=$H64)*((S$6-$F64+1)/($J64*($J64+1)/2)*$D64))+($K64="custom")*CustCF!M64</f>
        <v>0</v>
      </c>
      <c r="T64" s="95">
        <f>($K64="Bell Curve")*(_xlfn.NORM.DIST(AND(T$6&gt;=$F64,T$6&lt;=$H64)*(T$6-$F64+1),$J64/2,$M64,TRUE)-_xlfn.NORM.DIST(AND(T$6&gt;=$F64,T$6&lt;=$H64)*(S$6-$F64+1),$J64/2,$M64,TRUE))/(1-2*_xlfn.NORM.DIST(0,$J64/2,$M64,TRUE))*$D64+($K64="Steady Growth")*(AND(T$6&gt;=$F64,T$6&lt;=$H64)*((T$6-$F64+1)/($J64*($J64+1)/2)*$D64))+($K64="custom")*CustCF!N64</f>
        <v>0</v>
      </c>
      <c r="U64" s="95">
        <f>($K64="Bell Curve")*(_xlfn.NORM.DIST(AND(U$6&gt;=$F64,U$6&lt;=$H64)*(U$6-$F64+1),$J64/2,$M64,TRUE)-_xlfn.NORM.DIST(AND(U$6&gt;=$F64,U$6&lt;=$H64)*(T$6-$F64+1),$J64/2,$M64,TRUE))/(1-2*_xlfn.NORM.DIST(0,$J64/2,$M64,TRUE))*$D64+($K64="Steady Growth")*(AND(U$6&gt;=$F64,U$6&lt;=$H64)*((U$6-$F64+1)/($J64*($J64+1)/2)*$D64))+($K64="custom")*CustCF!O64</f>
        <v>0</v>
      </c>
      <c r="V64" s="95">
        <f>($K64="Bell Curve")*(_xlfn.NORM.DIST(AND(V$6&gt;=$F64,V$6&lt;=$H64)*(V$6-$F64+1),$J64/2,$M64,TRUE)-_xlfn.NORM.DIST(AND(V$6&gt;=$F64,V$6&lt;=$H64)*(U$6-$F64+1),$J64/2,$M64,TRUE))/(1-2*_xlfn.NORM.DIST(0,$J64/2,$M64,TRUE))*$D64+($K64="Steady Growth")*(AND(V$6&gt;=$F64,V$6&lt;=$H64)*((V$6-$F64+1)/($J64*($J64+1)/2)*$D64))+($K64="custom")*CustCF!P64</f>
        <v>0</v>
      </c>
      <c r="W64" s="95">
        <f>($K64="Bell Curve")*(_xlfn.NORM.DIST(AND(W$6&gt;=$F64,W$6&lt;=$H64)*(W$6-$F64+1),$J64/2,$M64,TRUE)-_xlfn.NORM.DIST(AND(W$6&gt;=$F64,W$6&lt;=$H64)*(V$6-$F64+1),$J64/2,$M64,TRUE))/(1-2*_xlfn.NORM.DIST(0,$J64/2,$M64,TRUE))*$D64+($K64="Steady Growth")*(AND(W$6&gt;=$F64,W$6&lt;=$H64)*((W$6-$F64+1)/($J64*($J64+1)/2)*$D64))+($K64="custom")*CustCF!Q64</f>
        <v>0</v>
      </c>
      <c r="X64" s="95">
        <f>($K64="Bell Curve")*(_xlfn.NORM.DIST(AND(X$6&gt;=$F64,X$6&lt;=$H64)*(X$6-$F64+1),$J64/2,$M64,TRUE)-_xlfn.NORM.DIST(AND(X$6&gt;=$F64,X$6&lt;=$H64)*(W$6-$F64+1),$J64/2,$M64,TRUE))/(1-2*_xlfn.NORM.DIST(0,$J64/2,$M64,TRUE))*$D64+($K64="Steady Growth")*(AND(X$6&gt;=$F64,X$6&lt;=$H64)*((X$6-$F64+1)/($J64*($J64+1)/2)*$D64))+($K64="custom")*CustCF!R64</f>
        <v>0</v>
      </c>
      <c r="Y64" s="95">
        <f>($K64="Bell Curve")*(_xlfn.NORM.DIST(AND(Y$6&gt;=$F64,Y$6&lt;=$H64)*(Y$6-$F64+1),$J64/2,$M64,TRUE)-_xlfn.NORM.DIST(AND(Y$6&gt;=$F64,Y$6&lt;=$H64)*(X$6-$F64+1),$J64/2,$M64,TRUE))/(1-2*_xlfn.NORM.DIST(0,$J64/2,$M64,TRUE))*$D64+($K64="Steady Growth")*(AND(Y$6&gt;=$F64,Y$6&lt;=$H64)*((Y$6-$F64+1)/($J64*($J64+1)/2)*$D64))+($K64="custom")*CustCF!S64</f>
        <v>0</v>
      </c>
      <c r="Z64" s="95">
        <f>($K64="Bell Curve")*(_xlfn.NORM.DIST(AND(Z$6&gt;=$F64,Z$6&lt;=$H64)*(Z$6-$F64+1),$J64/2,$M64,TRUE)-_xlfn.NORM.DIST(AND(Z$6&gt;=$F64,Z$6&lt;=$H64)*(Y$6-$F64+1),$J64/2,$M64,TRUE))/(1-2*_xlfn.NORM.DIST(0,$J64/2,$M64,TRUE))*$D64+($K64="Steady Growth")*(AND(Z$6&gt;=$F64,Z$6&lt;=$H64)*((Z$6-$F64+1)/($J64*($J64+1)/2)*$D64))+($K64="custom")*CustCF!T64</f>
        <v>0</v>
      </c>
      <c r="AA64" s="95">
        <f>($K64="Bell Curve")*(_xlfn.NORM.DIST(AND(AA$6&gt;=$F64,AA$6&lt;=$H64)*(AA$6-$F64+1),$J64/2,$M64,TRUE)-_xlfn.NORM.DIST(AND(AA$6&gt;=$F64,AA$6&lt;=$H64)*(Z$6-$F64+1),$J64/2,$M64,TRUE))/(1-2*_xlfn.NORM.DIST(0,$J64/2,$M64,TRUE))*$D64+($K64="Steady Growth")*(AND(AA$6&gt;=$F64,AA$6&lt;=$H64)*((AA$6-$F64+1)/($J64*($J64+1)/2)*$D64))+($K64="custom")*CustCF!U64</f>
        <v>0</v>
      </c>
      <c r="AB64" s="95">
        <f>($K64="Bell Curve")*(_xlfn.NORM.DIST(AND(AB$6&gt;=$F64,AB$6&lt;=$H64)*(AB$6-$F64+1),$J64/2,$M64,TRUE)-_xlfn.NORM.DIST(AND(AB$6&gt;=$F64,AB$6&lt;=$H64)*(AA$6-$F64+1),$J64/2,$M64,TRUE))/(1-2*_xlfn.NORM.DIST(0,$J64/2,$M64,TRUE))*$D64+($K64="Steady Growth")*(AND(AB$6&gt;=$F64,AB$6&lt;=$H64)*((AB$6-$F64+1)/($J64*($J64+1)/2)*$D64))+($K64="custom")*CustCF!V64</f>
        <v>0</v>
      </c>
      <c r="AC64" s="95">
        <f>($K64="Bell Curve")*(_xlfn.NORM.DIST(AND(AC$6&gt;=$F64,AC$6&lt;=$H64)*(AC$6-$F64+1),$J64/2,$M64,TRUE)-_xlfn.NORM.DIST(AND(AC$6&gt;=$F64,AC$6&lt;=$H64)*(AB$6-$F64+1),$J64/2,$M64,TRUE))/(1-2*_xlfn.NORM.DIST(0,$J64/2,$M64,TRUE))*$D64+($K64="Steady Growth")*(AND(AC$6&gt;=$F64,AC$6&lt;=$H64)*((AC$6-$F64+1)/($J64*($J64+1)/2)*$D64))+($K64="custom")*CustCF!W64</f>
        <v>0</v>
      </c>
      <c r="AD64" s="95">
        <f>($K64="Bell Curve")*(_xlfn.NORM.DIST(AND(AD$6&gt;=$F64,AD$6&lt;=$H64)*(AD$6-$F64+1),$J64/2,$M64,TRUE)-_xlfn.NORM.DIST(AND(AD$6&gt;=$F64,AD$6&lt;=$H64)*(AC$6-$F64+1),$J64/2,$M64,TRUE))/(1-2*_xlfn.NORM.DIST(0,$J64/2,$M64,TRUE))*$D64+($K64="Steady Growth")*(AND(AD$6&gt;=$F64,AD$6&lt;=$H64)*((AD$6-$F64+1)/($J64*($J64+1)/2)*$D64))+($K64="custom")*CustCF!X64</f>
        <v>0</v>
      </c>
      <c r="AE64" s="95">
        <f>($K64="Bell Curve")*(_xlfn.NORM.DIST(AND(AE$6&gt;=$F64,AE$6&lt;=$H64)*(AE$6-$F64+1),$J64/2,$M64,TRUE)-_xlfn.NORM.DIST(AND(AE$6&gt;=$F64,AE$6&lt;=$H64)*(AD$6-$F64+1),$J64/2,$M64,TRUE))/(1-2*_xlfn.NORM.DIST(0,$J64/2,$M64,TRUE))*$D64+($K64="Steady Growth")*(AND(AE$6&gt;=$F64,AE$6&lt;=$H64)*((AE$6-$F64+1)/($J64*($J64+1)/2)*$D64))+($K64="custom")*CustCF!Y64</f>
        <v>0</v>
      </c>
      <c r="AF64" s="95">
        <f>($K64="Bell Curve")*(_xlfn.NORM.DIST(AND(AF$6&gt;=$F64,AF$6&lt;=$H64)*(AF$6-$F64+1),$J64/2,$M64,TRUE)-_xlfn.NORM.DIST(AND(AF$6&gt;=$F64,AF$6&lt;=$H64)*(AE$6-$F64+1),$J64/2,$M64,TRUE))/(1-2*_xlfn.NORM.DIST(0,$J64/2,$M64,TRUE))*$D64+($K64="Steady Growth")*(AND(AF$6&gt;=$F64,AF$6&lt;=$H64)*((AF$6-$F64+1)/($J64*($J64+1)/2)*$D64))+($K64="custom")*CustCF!Z64</f>
        <v>0</v>
      </c>
      <c r="AG64" s="95">
        <f>($K64="Bell Curve")*(_xlfn.NORM.DIST(AND(AG$6&gt;=$F64,AG$6&lt;=$H64)*(AG$6-$F64+1),$J64/2,$M64,TRUE)-_xlfn.NORM.DIST(AND(AG$6&gt;=$F64,AG$6&lt;=$H64)*(AF$6-$F64+1),$J64/2,$M64,TRUE))/(1-2*_xlfn.NORM.DIST(0,$J64/2,$M64,TRUE))*$D64+($K64="Steady Growth")*(AND(AG$6&gt;=$F64,AG$6&lt;=$H64)*((AG$6-$F64+1)/($J64*($J64+1)/2)*$D64))+($K64="custom")*CustCF!AA64</f>
        <v>0</v>
      </c>
      <c r="AH64" s="95">
        <f>($K64="Bell Curve")*(_xlfn.NORM.DIST(AND(AH$6&gt;=$F64,AH$6&lt;=$H64)*(AH$6-$F64+1),$J64/2,$M64,TRUE)-_xlfn.NORM.DIST(AND(AH$6&gt;=$F64,AH$6&lt;=$H64)*(AG$6-$F64+1),$J64/2,$M64,TRUE))/(1-2*_xlfn.NORM.DIST(0,$J64/2,$M64,TRUE))*$D64+($K64="Steady Growth")*(AND(AH$6&gt;=$F64,AH$6&lt;=$H64)*((AH$6-$F64+1)/($J64*($J64+1)/2)*$D64))+($K64="custom")*CustCF!AB64</f>
        <v>0</v>
      </c>
      <c r="AI64" s="95">
        <f>($K64="Bell Curve")*(_xlfn.NORM.DIST(AND(AI$6&gt;=$F64,AI$6&lt;=$H64)*(AI$6-$F64+1),$J64/2,$M64,TRUE)-_xlfn.NORM.DIST(AND(AI$6&gt;=$F64,AI$6&lt;=$H64)*(AH$6-$F64+1),$J64/2,$M64,TRUE))/(1-2*_xlfn.NORM.DIST(0,$J64/2,$M64,TRUE))*$D64+($K64="Steady Growth")*(AND(AI$6&gt;=$F64,AI$6&lt;=$H64)*((AI$6-$F64+1)/($J64*($J64+1)/2)*$D64))+($K64="custom")*CustCF!AC64</f>
        <v>0</v>
      </c>
      <c r="AJ64" s="95">
        <f>($K64="Bell Curve")*(_xlfn.NORM.DIST(AND(AJ$6&gt;=$F64,AJ$6&lt;=$H64)*(AJ$6-$F64+1),$J64/2,$M64,TRUE)-_xlfn.NORM.DIST(AND(AJ$6&gt;=$F64,AJ$6&lt;=$H64)*(AI$6-$F64+1),$J64/2,$M64,TRUE))/(1-2*_xlfn.NORM.DIST(0,$J64/2,$M64,TRUE))*$D64+($K64="Steady Growth")*(AND(AJ$6&gt;=$F64,AJ$6&lt;=$H64)*((AJ$6-$F64+1)/($J64*($J64+1)/2)*$D64))+($K64="custom")*CustCF!AD64</f>
        <v>0</v>
      </c>
      <c r="AK64" s="95">
        <f>($K64="Bell Curve")*(_xlfn.NORM.DIST(AND(AK$6&gt;=$F64,AK$6&lt;=$H64)*(AK$6-$F64+1),$J64/2,$M64,TRUE)-_xlfn.NORM.DIST(AND(AK$6&gt;=$F64,AK$6&lt;=$H64)*(AJ$6-$F64+1),$J64/2,$M64,TRUE))/(1-2*_xlfn.NORM.DIST(0,$J64/2,$M64,TRUE))*$D64+($K64="Steady Growth")*(AND(AK$6&gt;=$F64,AK$6&lt;=$H64)*((AK$6-$F64+1)/($J64*($J64+1)/2)*$D64))+($K64="custom")*CustCF!AE64</f>
        <v>0</v>
      </c>
      <c r="AL64" s="95">
        <f>($K64="Bell Curve")*(_xlfn.NORM.DIST(AND(AL$6&gt;=$F64,AL$6&lt;=$H64)*(AL$6-$F64+1),$J64/2,$M64,TRUE)-_xlfn.NORM.DIST(AND(AL$6&gt;=$F64,AL$6&lt;=$H64)*(AK$6-$F64+1),$J64/2,$M64,TRUE))/(1-2*_xlfn.NORM.DIST(0,$J64/2,$M64,TRUE))*$D64+($K64="Steady Growth")*(AND(AL$6&gt;=$F64,AL$6&lt;=$H64)*((AL$6-$F64+1)/($J64*($J64+1)/2)*$D64))+($K64="custom")*CustCF!AF64</f>
        <v>0</v>
      </c>
      <c r="AM64" s="95">
        <f>($K64="Bell Curve")*(_xlfn.NORM.DIST(AND(AM$6&gt;=$F64,AM$6&lt;=$H64)*(AM$6-$F64+1),$J64/2,$M64,TRUE)-_xlfn.NORM.DIST(AND(AM$6&gt;=$F64,AM$6&lt;=$H64)*(AL$6-$F64+1),$J64/2,$M64,TRUE))/(1-2*_xlfn.NORM.DIST(0,$J64/2,$M64,TRUE))*$D64+($K64="Steady Growth")*(AND(AM$6&gt;=$F64,AM$6&lt;=$H64)*((AM$6-$F64+1)/($J64*($J64+1)/2)*$D64))+($K64="custom")*CustCF!AG64</f>
        <v>0</v>
      </c>
      <c r="AN64" s="95">
        <f>($K64="Bell Curve")*(_xlfn.NORM.DIST(AND(AN$6&gt;=$F64,AN$6&lt;=$H64)*(AN$6-$F64+1),$J64/2,$M64,TRUE)-_xlfn.NORM.DIST(AND(AN$6&gt;=$F64,AN$6&lt;=$H64)*(AM$6-$F64+1),$J64/2,$M64,TRUE))/(1-2*_xlfn.NORM.DIST(0,$J64/2,$M64,TRUE))*$D64+($K64="Steady Growth")*(AND(AN$6&gt;=$F64,AN$6&lt;=$H64)*((AN$6-$F64+1)/($J64*($J64+1)/2)*$D64))+($K64="custom")*CustCF!AH64</f>
        <v>0</v>
      </c>
      <c r="AO64" s="95">
        <f>($K64="Bell Curve")*(_xlfn.NORM.DIST(AND(AO$6&gt;=$F64,AO$6&lt;=$H64)*(AO$6-$F64+1),$J64/2,$M64,TRUE)-_xlfn.NORM.DIST(AND(AO$6&gt;=$F64,AO$6&lt;=$H64)*(AN$6-$F64+1),$J64/2,$M64,TRUE))/(1-2*_xlfn.NORM.DIST(0,$J64/2,$M64,TRUE))*$D64+($K64="Steady Growth")*(AND(AO$6&gt;=$F64,AO$6&lt;=$H64)*((AO$6-$F64+1)/($J64*($J64+1)/2)*$D64))+($K64="custom")*CustCF!AI64</f>
        <v>0</v>
      </c>
      <c r="AP64" s="95">
        <f>($K64="Bell Curve")*(_xlfn.NORM.DIST(AND(AP$6&gt;=$F64,AP$6&lt;=$H64)*(AP$6-$F64+1),$J64/2,$M64,TRUE)-_xlfn.NORM.DIST(AND(AP$6&gt;=$F64,AP$6&lt;=$H64)*(AO$6-$F64+1),$J64/2,$M64,TRUE))/(1-2*_xlfn.NORM.DIST(0,$J64/2,$M64,TRUE))*$D64+($K64="Steady Growth")*(AND(AP$6&gt;=$F64,AP$6&lt;=$H64)*((AP$6-$F64+1)/($J64*($J64+1)/2)*$D64))+($K64="custom")*CustCF!AJ64</f>
        <v>0</v>
      </c>
      <c r="AQ64" s="95">
        <f>($K64="Bell Curve")*(_xlfn.NORM.DIST(AND(AQ$6&gt;=$F64,AQ$6&lt;=$H64)*(AQ$6-$F64+1),$J64/2,$M64,TRUE)-_xlfn.NORM.DIST(AND(AQ$6&gt;=$F64,AQ$6&lt;=$H64)*(AP$6-$F64+1),$J64/2,$M64,TRUE))/(1-2*_xlfn.NORM.DIST(0,$J64/2,$M64,TRUE))*$D64+($K64="Steady Growth")*(AND(AQ$6&gt;=$F64,AQ$6&lt;=$H64)*((AQ$6-$F64+1)/($J64*($J64+1)/2)*$D64))+($K64="custom")*CustCF!AK64</f>
        <v>0</v>
      </c>
      <c r="AR64" s="95">
        <f>($K64="Bell Curve")*(_xlfn.NORM.DIST(AND(AR$6&gt;=$F64,AR$6&lt;=$H64)*(AR$6-$F64+1),$J64/2,$M64,TRUE)-_xlfn.NORM.DIST(AND(AR$6&gt;=$F64,AR$6&lt;=$H64)*(AQ$6-$F64+1),$J64/2,$M64,TRUE))/(1-2*_xlfn.NORM.DIST(0,$J64/2,$M64,TRUE))*$D64+($K64="Steady Growth")*(AND(AR$6&gt;=$F64,AR$6&lt;=$H64)*((AR$6-$F64+1)/($J64*($J64+1)/2)*$D64))+($K64="custom")*CustCF!AL64</f>
        <v>0</v>
      </c>
      <c r="AS64" s="95">
        <f>($K64="Bell Curve")*(_xlfn.NORM.DIST(AND(AS$6&gt;=$F64,AS$6&lt;=$H64)*(AS$6-$F64+1),$J64/2,$M64,TRUE)-_xlfn.NORM.DIST(AND(AS$6&gt;=$F64,AS$6&lt;=$H64)*(AR$6-$F64+1),$J64/2,$M64,TRUE))/(1-2*_xlfn.NORM.DIST(0,$J64/2,$M64,TRUE))*$D64+($K64="Steady Growth")*(AND(AS$6&gt;=$F64,AS$6&lt;=$H64)*((AS$6-$F64+1)/($J64*($J64+1)/2)*$D64))+($K64="custom")*CustCF!AM64</f>
        <v>0</v>
      </c>
      <c r="AT64" s="95">
        <f>($K64="Bell Curve")*(_xlfn.NORM.DIST(AND(AT$6&gt;=$F64,AT$6&lt;=$H64)*(AT$6-$F64+1),$J64/2,$M64,TRUE)-_xlfn.NORM.DIST(AND(AT$6&gt;=$F64,AT$6&lt;=$H64)*(AS$6-$F64+1),$J64/2,$M64,TRUE))/(1-2*_xlfn.NORM.DIST(0,$J64/2,$M64,TRUE))*$D64+($K64="Steady Growth")*(AND(AT$6&gt;=$F64,AT$6&lt;=$H64)*((AT$6-$F64+1)/($J64*($J64+1)/2)*$D64))+($K64="custom")*CustCF!AN64</f>
        <v>0</v>
      </c>
      <c r="AU64" s="95">
        <f>($K64="Bell Curve")*(_xlfn.NORM.DIST(AND(AU$6&gt;=$F64,AU$6&lt;=$H64)*(AU$6-$F64+1),$J64/2,$M64,TRUE)-_xlfn.NORM.DIST(AND(AU$6&gt;=$F64,AU$6&lt;=$H64)*(AT$6-$F64+1),$J64/2,$M64,TRUE))/(1-2*_xlfn.NORM.DIST(0,$J64/2,$M64,TRUE))*$D64+($K64="Steady Growth")*(AND(AU$6&gt;=$F64,AU$6&lt;=$H64)*((AU$6-$F64+1)/($J64*($J64+1)/2)*$D64))+($K64="custom")*CustCF!AO64</f>
        <v>0</v>
      </c>
      <c r="AV64" s="95">
        <f>($K64="Bell Curve")*(_xlfn.NORM.DIST(AND(AV$6&gt;=$F64,AV$6&lt;=$H64)*(AV$6-$F64+1),$J64/2,$M64,TRUE)-_xlfn.NORM.DIST(AND(AV$6&gt;=$F64,AV$6&lt;=$H64)*(AU$6-$F64+1),$J64/2,$M64,TRUE))/(1-2*_xlfn.NORM.DIST(0,$J64/2,$M64,TRUE))*$D64+($K64="Steady Growth")*(AND(AV$6&gt;=$F64,AV$6&lt;=$H64)*((AV$6-$F64+1)/($J64*($J64+1)/2)*$D64))+($K64="custom")*CustCF!AP64</f>
        <v>0</v>
      </c>
      <c r="AW64" s="95">
        <f>($K64="Bell Curve")*(_xlfn.NORM.DIST(AND(AW$6&gt;=$F64,AW$6&lt;=$H64)*(AW$6-$F64+1),$J64/2,$M64,TRUE)-_xlfn.NORM.DIST(AND(AW$6&gt;=$F64,AW$6&lt;=$H64)*(AV$6-$F64+1),$J64/2,$M64,TRUE))/(1-2*_xlfn.NORM.DIST(0,$J64/2,$M64,TRUE))*$D64+($K64="Steady Growth")*(AND(AW$6&gt;=$F64,AW$6&lt;=$H64)*((AW$6-$F64+1)/($J64*($J64+1)/2)*$D64))+($K64="custom")*CustCF!AQ64</f>
        <v>0</v>
      </c>
      <c r="AX64" s="95">
        <f>($K64="Bell Curve")*(_xlfn.NORM.DIST(AND(AX$6&gt;=$F64,AX$6&lt;=$H64)*(AX$6-$F64+1),$J64/2,$M64,TRUE)-_xlfn.NORM.DIST(AND(AX$6&gt;=$F64,AX$6&lt;=$H64)*(AW$6-$F64+1),$J64/2,$M64,TRUE))/(1-2*_xlfn.NORM.DIST(0,$J64/2,$M64,TRUE))*$D64+($K64="Steady Growth")*(AND(AX$6&gt;=$F64,AX$6&lt;=$H64)*((AX$6-$F64+1)/($J64*($J64+1)/2)*$D64))+($K64="custom")*CustCF!AR64</f>
        <v>0</v>
      </c>
      <c r="AY64" s="95">
        <f>($K64="Bell Curve")*(_xlfn.NORM.DIST(AND(AY$6&gt;=$F64,AY$6&lt;=$H64)*(AY$6-$F64+1),$J64/2,$M64,TRUE)-_xlfn.NORM.DIST(AND(AY$6&gt;=$F64,AY$6&lt;=$H64)*(AX$6-$F64+1),$J64/2,$M64,TRUE))/(1-2*_xlfn.NORM.DIST(0,$J64/2,$M64,TRUE))*$D64+($K64="Steady Growth")*(AND(AY$6&gt;=$F64,AY$6&lt;=$H64)*((AY$6-$F64+1)/($J64*($J64+1)/2)*$D64))+($K64="custom")*CustCF!AS64</f>
        <v>0</v>
      </c>
      <c r="AZ64" s="95">
        <f>($K64="Bell Curve")*(_xlfn.NORM.DIST(AND(AZ$6&gt;=$F64,AZ$6&lt;=$H64)*(AZ$6-$F64+1),$J64/2,$M64,TRUE)-_xlfn.NORM.DIST(AND(AZ$6&gt;=$F64,AZ$6&lt;=$H64)*(AY$6-$F64+1),$J64/2,$M64,TRUE))/(1-2*_xlfn.NORM.DIST(0,$J64/2,$M64,TRUE))*$D64+($K64="Steady Growth")*(AND(AZ$6&gt;=$F64,AZ$6&lt;=$H64)*((AZ$6-$F64+1)/($J64*($J64+1)/2)*$D64))+($K64="custom")*CustCF!AT64</f>
        <v>0</v>
      </c>
      <c r="BA64" s="95">
        <f>($K64="Bell Curve")*(_xlfn.NORM.DIST(AND(BA$6&gt;=$F64,BA$6&lt;=$H64)*(BA$6-$F64+1),$J64/2,$M64,TRUE)-_xlfn.NORM.DIST(AND(BA$6&gt;=$F64,BA$6&lt;=$H64)*(AZ$6-$F64+1),$J64/2,$M64,TRUE))/(1-2*_xlfn.NORM.DIST(0,$J64/2,$M64,TRUE))*$D64+($K64="Steady Growth")*(AND(BA$6&gt;=$F64,BA$6&lt;=$H64)*((BA$6-$F64+1)/($J64*($J64+1)/2)*$D64))+($K64="custom")*CustCF!AU64</f>
        <v>0</v>
      </c>
      <c r="BB64" s="95">
        <f>($K64="Bell Curve")*(_xlfn.NORM.DIST(AND(BB$6&gt;=$F64,BB$6&lt;=$H64)*(BB$6-$F64+1),$J64/2,$M64,TRUE)-_xlfn.NORM.DIST(AND(BB$6&gt;=$F64,BB$6&lt;=$H64)*(BA$6-$F64+1),$J64/2,$M64,TRUE))/(1-2*_xlfn.NORM.DIST(0,$J64/2,$M64,TRUE))*$D64+($K64="Steady Growth")*(AND(BB$6&gt;=$F64,BB$6&lt;=$H64)*((BB$6-$F64+1)/($J64*($J64+1)/2)*$D64))+($K64="custom")*CustCF!AV64</f>
        <v>0</v>
      </c>
      <c r="BC64" s="95">
        <f>($K64="Bell Curve")*(_xlfn.NORM.DIST(AND(BC$6&gt;=$F64,BC$6&lt;=$H64)*(BC$6-$F64+1),$J64/2,$M64,TRUE)-_xlfn.NORM.DIST(AND(BC$6&gt;=$F64,BC$6&lt;=$H64)*(BB$6-$F64+1),$J64/2,$M64,TRUE))/(1-2*_xlfn.NORM.DIST(0,$J64/2,$M64,TRUE))*$D64+($K64="Steady Growth")*(AND(BC$6&gt;=$F64,BC$6&lt;=$H64)*((BC$6-$F64+1)/($J64*($J64+1)/2)*$D64))+($K64="custom")*CustCF!AW64</f>
        <v>0</v>
      </c>
      <c r="BD64" s="95">
        <f>($K64="Bell Curve")*(_xlfn.NORM.DIST(AND(BD$6&gt;=$F64,BD$6&lt;=$H64)*(BD$6-$F64+1),$J64/2,$M64,TRUE)-_xlfn.NORM.DIST(AND(BD$6&gt;=$F64,BD$6&lt;=$H64)*(BC$6-$F64+1),$J64/2,$M64,TRUE))/(1-2*_xlfn.NORM.DIST(0,$J64/2,$M64,TRUE))*$D64+($K64="Steady Growth")*(AND(BD$6&gt;=$F64,BD$6&lt;=$H64)*((BD$6-$F64+1)/($J64*($J64+1)/2)*$D64))+($K64="custom")*CustCF!AX64</f>
        <v>0</v>
      </c>
      <c r="BE64" s="95">
        <f>($K64="Bell Curve")*(_xlfn.NORM.DIST(AND(BE$6&gt;=$F64,BE$6&lt;=$H64)*(BE$6-$F64+1),$J64/2,$M64,TRUE)-_xlfn.NORM.DIST(AND(BE$6&gt;=$F64,BE$6&lt;=$H64)*(BD$6-$F64+1),$J64/2,$M64,TRUE))/(1-2*_xlfn.NORM.DIST(0,$J64/2,$M64,TRUE))*$D64+($K64="Steady Growth")*(AND(BE$6&gt;=$F64,BE$6&lt;=$H64)*((BE$6-$F64+1)/($J64*($J64+1)/2)*$D64))+($K64="custom")*CustCF!AY64</f>
        <v>0</v>
      </c>
      <c r="BF64" s="95">
        <f>($K64="Bell Curve")*(_xlfn.NORM.DIST(AND(BF$6&gt;=$F64,BF$6&lt;=$H64)*(BF$6-$F64+1),$J64/2,$M64,TRUE)-_xlfn.NORM.DIST(AND(BF$6&gt;=$F64,BF$6&lt;=$H64)*(BE$6-$F64+1),$J64/2,$M64,TRUE))/(1-2*_xlfn.NORM.DIST(0,$J64/2,$M64,TRUE))*$D64+($K64="Steady Growth")*(AND(BF$6&gt;=$F64,BF$6&lt;=$H64)*((BF$6-$F64+1)/($J64*($J64+1)/2)*$D64))+($K64="custom")*CustCF!AZ64</f>
        <v>0</v>
      </c>
      <c r="BG64" s="95">
        <f>($K64="Bell Curve")*(_xlfn.NORM.DIST(AND(BG$6&gt;=$F64,BG$6&lt;=$H64)*(BG$6-$F64+1),$J64/2,$M64,TRUE)-_xlfn.NORM.DIST(AND(BG$6&gt;=$F64,BG$6&lt;=$H64)*(BF$6-$F64+1),$J64/2,$M64,TRUE))/(1-2*_xlfn.NORM.DIST(0,$J64/2,$M64,TRUE))*$D64+($K64="Steady Growth")*(AND(BG$6&gt;=$F64,BG$6&lt;=$H64)*((BG$6-$F64+1)/($J64*($J64+1)/2)*$D64))+($K64="custom")*CustCF!BA64</f>
        <v>0</v>
      </c>
      <c r="BH64" s="95">
        <f>($K64="Bell Curve")*(_xlfn.NORM.DIST(AND(BH$6&gt;=$F64,BH$6&lt;=$H64)*(BH$6-$F64+1),$J64/2,$M64,TRUE)-_xlfn.NORM.DIST(AND(BH$6&gt;=$F64,BH$6&lt;=$H64)*(BG$6-$F64+1),$J64/2,$M64,TRUE))/(1-2*_xlfn.NORM.DIST(0,$J64/2,$M64,TRUE))*$D64+($K64="Steady Growth")*(AND(BH$6&gt;=$F64,BH$6&lt;=$H64)*((BH$6-$F64+1)/($J64*($J64+1)/2)*$D64))+($K64="custom")*CustCF!BB64</f>
        <v>0</v>
      </c>
      <c r="BI64" s="95">
        <f>($K64="Bell Curve")*(_xlfn.NORM.DIST(AND(BI$6&gt;=$F64,BI$6&lt;=$H64)*(BI$6-$F64+1),$J64/2,$M64,TRUE)-_xlfn.NORM.DIST(AND(BI$6&gt;=$F64,BI$6&lt;=$H64)*(BH$6-$F64+1),$J64/2,$M64,TRUE))/(1-2*_xlfn.NORM.DIST(0,$J64/2,$M64,TRUE))*$D64+($K64="Steady Growth")*(AND(BI$6&gt;=$F64,BI$6&lt;=$H64)*((BI$6-$F64+1)/($J64*($J64+1)/2)*$D64))+($K64="custom")*CustCF!BC64</f>
        <v>0</v>
      </c>
      <c r="BJ64" s="95">
        <f>($K64="Bell Curve")*(_xlfn.NORM.DIST(AND(BJ$6&gt;=$F64,BJ$6&lt;=$H64)*(BJ$6-$F64+1),$J64/2,$M64,TRUE)-_xlfn.NORM.DIST(AND(BJ$6&gt;=$F64,BJ$6&lt;=$H64)*(BI$6-$F64+1),$J64/2,$M64,TRUE))/(1-2*_xlfn.NORM.DIST(0,$J64/2,$M64,TRUE))*$D64+($K64="Steady Growth")*(AND(BJ$6&gt;=$F64,BJ$6&lt;=$H64)*((BJ$6-$F64+1)/($J64*($J64+1)/2)*$D64))+($K64="custom")*CustCF!BD64</f>
        <v>0</v>
      </c>
      <c r="BK64" s="95">
        <f>($K64="Bell Curve")*(_xlfn.NORM.DIST(AND(BK$6&gt;=$F64,BK$6&lt;=$H64)*(BK$6-$F64+1),$J64/2,$M64,TRUE)-_xlfn.NORM.DIST(AND(BK$6&gt;=$F64,BK$6&lt;=$H64)*(BJ$6-$F64+1),$J64/2,$M64,TRUE))/(1-2*_xlfn.NORM.DIST(0,$J64/2,$M64,TRUE))*$D64+($K64="Steady Growth")*(AND(BK$6&gt;=$F64,BK$6&lt;=$H64)*((BK$6-$F64+1)/($J64*($J64+1)/2)*$D64))+($K64="custom")*CustCF!BE64</f>
        <v>0</v>
      </c>
      <c r="BL64" s="95">
        <f>($K64="Bell Curve")*(_xlfn.NORM.DIST(AND(BL$6&gt;=$F64,BL$6&lt;=$H64)*(BL$6-$F64+1),$J64/2,$M64,TRUE)-_xlfn.NORM.DIST(AND(BL$6&gt;=$F64,BL$6&lt;=$H64)*(BK$6-$F64+1),$J64/2,$M64,TRUE))/(1-2*_xlfn.NORM.DIST(0,$J64/2,$M64,TRUE))*$D64+($K64="Steady Growth")*(AND(BL$6&gt;=$F64,BL$6&lt;=$H64)*((BL$6-$F64+1)/($J64*($J64+1)/2)*$D64))+($K64="custom")*CustCF!BF64</f>
        <v>0</v>
      </c>
      <c r="BM64" s="95">
        <f>($K64="Bell Curve")*(_xlfn.NORM.DIST(AND(BM$6&gt;=$F64,BM$6&lt;=$H64)*(BM$6-$F64+1),$J64/2,$M64,TRUE)-_xlfn.NORM.DIST(AND(BM$6&gt;=$F64,BM$6&lt;=$H64)*(BL$6-$F64+1),$J64/2,$M64,TRUE))/(1-2*_xlfn.NORM.DIST(0,$J64/2,$M64,TRUE))*$D64+($K64="Steady Growth")*(AND(BM$6&gt;=$F64,BM$6&lt;=$H64)*((BM$6-$F64+1)/($J64*($J64+1)/2)*$D64))+($K64="custom")*CustCF!BG64</f>
        <v>0</v>
      </c>
      <c r="BN64" s="95">
        <f>($K64="Bell Curve")*(_xlfn.NORM.DIST(AND(BN$6&gt;=$F64,BN$6&lt;=$H64)*(BN$6-$F64+1),$J64/2,$M64,TRUE)-_xlfn.NORM.DIST(AND(BN$6&gt;=$F64,BN$6&lt;=$H64)*(BM$6-$F64+1),$J64/2,$M64,TRUE))/(1-2*_xlfn.NORM.DIST(0,$J64/2,$M64,TRUE))*$D64+($K64="Steady Growth")*(AND(BN$6&gt;=$F64,BN$6&lt;=$H64)*((BN$6-$F64+1)/($J64*($J64+1)/2)*$D64))+($K64="custom")*CustCF!BH64</f>
        <v>0</v>
      </c>
      <c r="BO64" s="95">
        <f>($K64="Bell Curve")*(_xlfn.NORM.DIST(AND(BO$6&gt;=$F64,BO$6&lt;=$H64)*(BO$6-$F64+1),$J64/2,$M64,TRUE)-_xlfn.NORM.DIST(AND(BO$6&gt;=$F64,BO$6&lt;=$H64)*(BN$6-$F64+1),$J64/2,$M64,TRUE))/(1-2*_xlfn.NORM.DIST(0,$J64/2,$M64,TRUE))*$D64+($K64="Steady Growth")*(AND(BO$6&gt;=$F64,BO$6&lt;=$H64)*((BO$6-$F64+1)/($J64*($J64+1)/2)*$D64))+($K64="custom")*CustCF!BI64</f>
        <v>0</v>
      </c>
      <c r="BP64" s="95">
        <f>($K64="Bell Curve")*(_xlfn.NORM.DIST(AND(BP$6&gt;=$F64,BP$6&lt;=$H64)*(BP$6-$F64+1),$J64/2,$M64,TRUE)-_xlfn.NORM.DIST(AND(BP$6&gt;=$F64,BP$6&lt;=$H64)*(BO$6-$F64+1),$J64/2,$M64,TRUE))/(1-2*_xlfn.NORM.DIST(0,$J64/2,$M64,TRUE))*$D64+($K64="Steady Growth")*(AND(BP$6&gt;=$F64,BP$6&lt;=$H64)*((BP$6-$F64+1)/($J64*($J64+1)/2)*$D64))+($K64="custom")*CustCF!BJ64</f>
        <v>0</v>
      </c>
      <c r="BQ64" s="95">
        <f>($K64="Bell Curve")*(_xlfn.NORM.DIST(AND(BQ$6&gt;=$F64,BQ$6&lt;=$H64)*(BQ$6-$F64+1),$J64/2,$M64,TRUE)-_xlfn.NORM.DIST(AND(BQ$6&gt;=$F64,BQ$6&lt;=$H64)*(BP$6-$F64+1),$J64/2,$M64,TRUE))/(1-2*_xlfn.NORM.DIST(0,$J64/2,$M64,TRUE))*$D64+($K64="Steady Growth")*(AND(BQ$6&gt;=$F64,BQ$6&lt;=$H64)*((BQ$6-$F64+1)/($J64*($J64+1)/2)*$D64))+($K64="custom")*CustCF!BK64</f>
        <v>0</v>
      </c>
      <c r="BR64" s="95">
        <f>($K64="Bell Curve")*(_xlfn.NORM.DIST(AND(BR$6&gt;=$F64,BR$6&lt;=$H64)*(BR$6-$F64+1),$J64/2,$M64,TRUE)-_xlfn.NORM.DIST(AND(BR$6&gt;=$F64,BR$6&lt;=$H64)*(BQ$6-$F64+1),$J64/2,$M64,TRUE))/(1-2*_xlfn.NORM.DIST(0,$J64/2,$M64,TRUE))*$D64+($K64="Steady Growth")*(AND(BR$6&gt;=$F64,BR$6&lt;=$H64)*((BR$6-$F64+1)/($J64*($J64+1)/2)*$D64))+($K64="custom")*CustCF!BL64</f>
        <v>0</v>
      </c>
      <c r="BS64" s="95">
        <f>($K64="Bell Curve")*(_xlfn.NORM.DIST(AND(BS$6&gt;=$F64,BS$6&lt;=$H64)*(BS$6-$F64+1),$J64/2,$M64,TRUE)-_xlfn.NORM.DIST(AND(BS$6&gt;=$F64,BS$6&lt;=$H64)*(BR$6-$F64+1),$J64/2,$M64,TRUE))/(1-2*_xlfn.NORM.DIST(0,$J64/2,$M64,TRUE))*$D64+($K64="Steady Growth")*(AND(BS$6&gt;=$F64,BS$6&lt;=$H64)*((BS$6-$F64+1)/($J64*($J64+1)/2)*$D64))+($K64="custom")*CustCF!BM64</f>
        <v>0</v>
      </c>
      <c r="BT64" s="95">
        <f>($K64="Bell Curve")*(_xlfn.NORM.DIST(AND(BT$6&gt;=$F64,BT$6&lt;=$H64)*(BT$6-$F64+1),$J64/2,$M64,TRUE)-_xlfn.NORM.DIST(AND(BT$6&gt;=$F64,BT$6&lt;=$H64)*(BS$6-$F64+1),$J64/2,$M64,TRUE))/(1-2*_xlfn.NORM.DIST(0,$J64/2,$M64,TRUE))*$D64+($K64="Steady Growth")*(AND(BT$6&gt;=$F64,BT$6&lt;=$H64)*((BT$6-$F64+1)/($J64*($J64+1)/2)*$D64))+($K64="custom")*CustCF!BN64</f>
        <v>0</v>
      </c>
      <c r="BU64" s="95">
        <f>($K64="Bell Curve")*(_xlfn.NORM.DIST(AND(BU$6&gt;=$F64,BU$6&lt;=$H64)*(BU$6-$F64+1),$J64/2,$M64,TRUE)-_xlfn.NORM.DIST(AND(BU$6&gt;=$F64,BU$6&lt;=$H64)*(BT$6-$F64+1),$J64/2,$M64,TRUE))/(1-2*_xlfn.NORM.DIST(0,$J64/2,$M64,TRUE))*$D64+($K64="Steady Growth")*(AND(BU$6&gt;=$F64,BU$6&lt;=$H64)*((BU$6-$F64+1)/($J64*($J64+1)/2)*$D64))+($K64="custom")*CustCF!BO64</f>
        <v>0</v>
      </c>
      <c r="BV64" s="95">
        <f>($K64="Bell Curve")*(_xlfn.NORM.DIST(AND(BV$6&gt;=$F64,BV$6&lt;=$H64)*(BV$6-$F64+1),$J64/2,$M64,TRUE)-_xlfn.NORM.DIST(AND(BV$6&gt;=$F64,BV$6&lt;=$H64)*(BU$6-$F64+1),$J64/2,$M64,TRUE))/(1-2*_xlfn.NORM.DIST(0,$J64/2,$M64,TRUE))*$D64+($K64="Steady Growth")*(AND(BV$6&gt;=$F64,BV$6&lt;=$H64)*((BV$6-$F64+1)/($J64*($J64+1)/2)*$D64))+($K64="custom")*CustCF!BP64</f>
        <v>0</v>
      </c>
      <c r="BW64" s="95">
        <f>($K64="Bell Curve")*(_xlfn.NORM.DIST(AND(BW$6&gt;=$F64,BW$6&lt;=$H64)*(BW$6-$F64+1),$J64/2,$M64,TRUE)-_xlfn.NORM.DIST(AND(BW$6&gt;=$F64,BW$6&lt;=$H64)*(BV$6-$F64+1),$J64/2,$M64,TRUE))/(1-2*_xlfn.NORM.DIST(0,$J64/2,$M64,TRUE))*$D64+($K64="Steady Growth")*(AND(BW$6&gt;=$F64,BW$6&lt;=$H64)*((BW$6-$F64+1)/($J64*($J64+1)/2)*$D64))+($K64="custom")*CustCF!BQ64</f>
        <v>0</v>
      </c>
      <c r="BX64" s="95">
        <f>($K64="Bell Curve")*(_xlfn.NORM.DIST(AND(BX$6&gt;=$F64,BX$6&lt;=$H64)*(BX$6-$F64+1),$J64/2,$M64,TRUE)-_xlfn.NORM.DIST(AND(BX$6&gt;=$F64,BX$6&lt;=$H64)*(BW$6-$F64+1),$J64/2,$M64,TRUE))/(1-2*_xlfn.NORM.DIST(0,$J64/2,$M64,TRUE))*$D64+($K64="Steady Growth")*(AND(BX$6&gt;=$F64,BX$6&lt;=$H64)*((BX$6-$F64+1)/($J64*($J64+1)/2)*$D64))+($K64="custom")*CustCF!BR64</f>
        <v>0</v>
      </c>
      <c r="BY64" s="95">
        <f>($K64="Bell Curve")*(_xlfn.NORM.DIST(AND(BY$6&gt;=$F64,BY$6&lt;=$H64)*(BY$6-$F64+1),$J64/2,$M64,TRUE)-_xlfn.NORM.DIST(AND(BY$6&gt;=$F64,BY$6&lt;=$H64)*(BX$6-$F64+1),$J64/2,$M64,TRUE))/(1-2*_xlfn.NORM.DIST(0,$J64/2,$M64,TRUE))*$D64+($K64="Steady Growth")*(AND(BY$6&gt;=$F64,BY$6&lt;=$H64)*((BY$6-$F64+1)/($J64*($J64+1)/2)*$D64))+($K64="custom")*CustCF!BS64</f>
        <v>0</v>
      </c>
      <c r="BZ64" s="95">
        <f>($K64="Bell Curve")*(_xlfn.NORM.DIST(AND(BZ$6&gt;=$F64,BZ$6&lt;=$H64)*(BZ$6-$F64+1),$J64/2,$M64,TRUE)-_xlfn.NORM.DIST(AND(BZ$6&gt;=$F64,BZ$6&lt;=$H64)*(BY$6-$F64+1),$J64/2,$M64,TRUE))/(1-2*_xlfn.NORM.DIST(0,$J64/2,$M64,TRUE))*$D64+($K64="Steady Growth")*(AND(BZ$6&gt;=$F64,BZ$6&lt;=$H64)*((BZ$6-$F64+1)/($J64*($J64+1)/2)*$D64))+($K64="custom")*CustCF!BT64</f>
        <v>0</v>
      </c>
      <c r="CA64" s="95">
        <f>($K64="Bell Curve")*(_xlfn.NORM.DIST(AND(CA$6&gt;=$F64,CA$6&lt;=$H64)*(CA$6-$F64+1),$J64/2,$M64,TRUE)-_xlfn.NORM.DIST(AND(CA$6&gt;=$F64,CA$6&lt;=$H64)*(BZ$6-$F64+1),$J64/2,$M64,TRUE))/(1-2*_xlfn.NORM.DIST(0,$J64/2,$M64,TRUE))*$D64+($K64="Steady Growth")*(AND(CA$6&gt;=$F64,CA$6&lt;=$H64)*((CA$6-$F64+1)/($J64*($J64+1)/2)*$D64))+($K64="custom")*CustCF!BU64</f>
        <v>0</v>
      </c>
      <c r="CB64" s="95">
        <f>($K64="Bell Curve")*(_xlfn.NORM.DIST(AND(CB$6&gt;=$F64,CB$6&lt;=$H64)*(CB$6-$F64+1),$J64/2,$M64,TRUE)-_xlfn.NORM.DIST(AND(CB$6&gt;=$F64,CB$6&lt;=$H64)*(CA$6-$F64+1),$J64/2,$M64,TRUE))/(1-2*_xlfn.NORM.DIST(0,$J64/2,$M64,TRUE))*$D64+($K64="Steady Growth")*(AND(CB$6&gt;=$F64,CB$6&lt;=$H64)*((CB$6-$F64+1)/($J64*($J64+1)/2)*$D64))+($K64="custom")*CustCF!BV64</f>
        <v>0</v>
      </c>
      <c r="CC64" s="95">
        <f>($K64="Bell Curve")*(_xlfn.NORM.DIST(AND(CC$6&gt;=$F64,CC$6&lt;=$H64)*(CC$6-$F64+1),$J64/2,$M64,TRUE)-_xlfn.NORM.DIST(AND(CC$6&gt;=$F64,CC$6&lt;=$H64)*(CB$6-$F64+1),$J64/2,$M64,TRUE))/(1-2*_xlfn.NORM.DIST(0,$J64/2,$M64,TRUE))*$D64+($K64="Steady Growth")*(AND(CC$6&gt;=$F64,CC$6&lt;=$H64)*((CC$6-$F64+1)/($J64*($J64+1)/2)*$D64))+($K64="custom")*CustCF!BW64</f>
        <v>0</v>
      </c>
      <c r="CD64" s="95">
        <f>($K64="Bell Curve")*(_xlfn.NORM.DIST(AND(CD$6&gt;=$F64,CD$6&lt;=$H64)*(CD$6-$F64+1),$J64/2,$M64,TRUE)-_xlfn.NORM.DIST(AND(CD$6&gt;=$F64,CD$6&lt;=$H64)*(CC$6-$F64+1),$J64/2,$M64,TRUE))/(1-2*_xlfn.NORM.DIST(0,$J64/2,$M64,TRUE))*$D64+($K64="Steady Growth")*(AND(CD$6&gt;=$F64,CD$6&lt;=$H64)*((CD$6-$F64+1)/($J64*($J64+1)/2)*$D64))+($K64="custom")*CustCF!BX64</f>
        <v>0</v>
      </c>
      <c r="CE64" s="95">
        <f>($K64="Bell Curve")*(_xlfn.NORM.DIST(AND(CE$6&gt;=$F64,CE$6&lt;=$H64)*(CE$6-$F64+1),$J64/2,$M64,TRUE)-_xlfn.NORM.DIST(AND(CE$6&gt;=$F64,CE$6&lt;=$H64)*(CD$6-$F64+1),$J64/2,$M64,TRUE))/(1-2*_xlfn.NORM.DIST(0,$J64/2,$M64,TRUE))*$D64+($K64="Steady Growth")*(AND(CE$6&gt;=$F64,CE$6&lt;=$H64)*((CE$6-$F64+1)/($J64*($J64+1)/2)*$D64))+($K64="custom")*CustCF!BY64</f>
        <v>0</v>
      </c>
      <c r="CF64" s="95">
        <f>($K64="Bell Curve")*(_xlfn.NORM.DIST(AND(CF$6&gt;=$F64,CF$6&lt;=$H64)*(CF$6-$F64+1),$J64/2,$M64,TRUE)-_xlfn.NORM.DIST(AND(CF$6&gt;=$F64,CF$6&lt;=$H64)*(CE$6-$F64+1),$J64/2,$M64,TRUE))/(1-2*_xlfn.NORM.DIST(0,$J64/2,$M64,TRUE))*$D64+($K64="Steady Growth")*(AND(CF$6&gt;=$F64,CF$6&lt;=$H64)*((CF$6-$F64+1)/($J64*($J64+1)/2)*$D64))+($K64="custom")*CustCF!BZ64</f>
        <v>0</v>
      </c>
      <c r="CG64" s="95">
        <f>($K64="Bell Curve")*(_xlfn.NORM.DIST(AND(CG$6&gt;=$F64,CG$6&lt;=$H64)*(CG$6-$F64+1),$J64/2,$M64,TRUE)-_xlfn.NORM.DIST(AND(CG$6&gt;=$F64,CG$6&lt;=$H64)*(CF$6-$F64+1),$J64/2,$M64,TRUE))/(1-2*_xlfn.NORM.DIST(0,$J64/2,$M64,TRUE))*$D64+($K64="Steady Growth")*(AND(CG$6&gt;=$F64,CG$6&lt;=$H64)*((CG$6-$F64+1)/($J64*($J64+1)/2)*$D64))+($K64="custom")*CustCF!CA64</f>
        <v>0</v>
      </c>
      <c r="CH64" s="95">
        <f>($K64="Bell Curve")*(_xlfn.NORM.DIST(AND(CH$6&gt;=$F64,CH$6&lt;=$H64)*(CH$6-$F64+1),$J64/2,$M64,TRUE)-_xlfn.NORM.DIST(AND(CH$6&gt;=$F64,CH$6&lt;=$H64)*(CG$6-$F64+1),$J64/2,$M64,TRUE))/(1-2*_xlfn.NORM.DIST(0,$J64/2,$M64,TRUE))*$D64+($K64="Steady Growth")*(AND(CH$6&gt;=$F64,CH$6&lt;=$H64)*((CH$6-$F64+1)/($J64*($J64+1)/2)*$D64))+($K64="custom")*CustCF!CB64</f>
        <v>0</v>
      </c>
      <c r="CI64" s="95">
        <f>($K64="Bell Curve")*(_xlfn.NORM.DIST(AND(CI$6&gt;=$F64,CI$6&lt;=$H64)*(CI$6-$F64+1),$J64/2,$M64,TRUE)-_xlfn.NORM.DIST(AND(CI$6&gt;=$F64,CI$6&lt;=$H64)*(CH$6-$F64+1),$J64/2,$M64,TRUE))/(1-2*_xlfn.NORM.DIST(0,$J64/2,$M64,TRUE))*$D64+($K64="Steady Growth")*(AND(CI$6&gt;=$F64,CI$6&lt;=$H64)*((CI$6-$F64+1)/($J64*($J64+1)/2)*$D64))+($K64="custom")*CustCF!CC64</f>
        <v>0</v>
      </c>
      <c r="CJ64" s="95">
        <f>($K64="Bell Curve")*(_xlfn.NORM.DIST(AND(CJ$6&gt;=$F64,CJ$6&lt;=$H64)*(CJ$6-$F64+1),$J64/2,$M64,TRUE)-_xlfn.NORM.DIST(AND(CJ$6&gt;=$F64,CJ$6&lt;=$H64)*(CI$6-$F64+1),$J64/2,$M64,TRUE))/(1-2*_xlfn.NORM.DIST(0,$J64/2,$M64,TRUE))*$D64+($K64="Steady Growth")*(AND(CJ$6&gt;=$F64,CJ$6&lt;=$H64)*((CJ$6-$F64+1)/($J64*($J64+1)/2)*$D64))+($K64="custom")*CustCF!CD64</f>
        <v>0</v>
      </c>
      <c r="CK64" s="95">
        <f>($K64="Bell Curve")*(_xlfn.NORM.DIST(AND(CK$6&gt;=$F64,CK$6&lt;=$H64)*(CK$6-$F64+1),$J64/2,$M64,TRUE)-_xlfn.NORM.DIST(AND(CK$6&gt;=$F64,CK$6&lt;=$H64)*(CJ$6-$F64+1),$J64/2,$M64,TRUE))/(1-2*_xlfn.NORM.DIST(0,$J64/2,$M64,TRUE))*$D64+($K64="Steady Growth")*(AND(CK$6&gt;=$F64,CK$6&lt;=$H64)*((CK$6-$F64+1)/($J64*($J64+1)/2)*$D64))+($K64="custom")*CustCF!CE64</f>
        <v>0</v>
      </c>
      <c r="CL64" s="95">
        <f>($K64="Bell Curve")*(_xlfn.NORM.DIST(AND(CL$6&gt;=$F64,CL$6&lt;=$H64)*(CL$6-$F64+1),$J64/2,$M64,TRUE)-_xlfn.NORM.DIST(AND(CL$6&gt;=$F64,CL$6&lt;=$H64)*(CK$6-$F64+1),$J64/2,$M64,TRUE))/(1-2*_xlfn.NORM.DIST(0,$J64/2,$M64,TRUE))*$D64+($K64="Steady Growth")*(AND(CL$6&gt;=$F64,CL$6&lt;=$H64)*((CL$6-$F64+1)/($J64*($J64+1)/2)*$D64))+($K64="custom")*CustCF!CF64</f>
        <v>0</v>
      </c>
      <c r="CM64" s="95">
        <f>($K64="Bell Curve")*(_xlfn.NORM.DIST(AND(CM$6&gt;=$F64,CM$6&lt;=$H64)*(CM$6-$F64+1),$J64/2,$M64,TRUE)-_xlfn.NORM.DIST(AND(CM$6&gt;=$F64,CM$6&lt;=$H64)*(CL$6-$F64+1),$J64/2,$M64,TRUE))/(1-2*_xlfn.NORM.DIST(0,$J64/2,$M64,TRUE))*$D64+($K64="Steady Growth")*(AND(CM$6&gt;=$F64,CM$6&lt;=$H64)*((CM$6-$F64+1)/($J64*($J64+1)/2)*$D64))+($K64="custom")*CustCF!CG64</f>
        <v>0</v>
      </c>
      <c r="CN64" s="95">
        <f>($K64="Bell Curve")*(_xlfn.NORM.DIST(AND(CN$6&gt;=$F64,CN$6&lt;=$H64)*(CN$6-$F64+1),$J64/2,$M64,TRUE)-_xlfn.NORM.DIST(AND(CN$6&gt;=$F64,CN$6&lt;=$H64)*(CM$6-$F64+1),$J64/2,$M64,TRUE))/(1-2*_xlfn.NORM.DIST(0,$J64/2,$M64,TRUE))*$D64+($K64="Steady Growth")*(AND(CN$6&gt;=$F64,CN$6&lt;=$H64)*((CN$6-$F64+1)/($J64*($J64+1)/2)*$D64))+($K64="custom")*CustCF!CH64</f>
        <v>0</v>
      </c>
      <c r="CO64" s="95">
        <f>($K64="Bell Curve")*(_xlfn.NORM.DIST(AND(CO$6&gt;=$F64,CO$6&lt;=$H64)*(CO$6-$F64+1),$J64/2,$M64,TRUE)-_xlfn.NORM.DIST(AND(CO$6&gt;=$F64,CO$6&lt;=$H64)*(CN$6-$F64+1),$J64/2,$M64,TRUE))/(1-2*_xlfn.NORM.DIST(0,$J64/2,$M64,TRUE))*$D64+($K64="Steady Growth")*(AND(CO$6&gt;=$F64,CO$6&lt;=$H64)*((CO$6-$F64+1)/($J64*($J64+1)/2)*$D64))+($K64="custom")*CustCF!CI64</f>
        <v>0</v>
      </c>
      <c r="CP64" s="95">
        <f>($K64="Bell Curve")*(_xlfn.NORM.DIST(AND(CP$6&gt;=$F64,CP$6&lt;=$H64)*(CP$6-$F64+1),$J64/2,$M64,TRUE)-_xlfn.NORM.DIST(AND(CP$6&gt;=$F64,CP$6&lt;=$H64)*(CO$6-$F64+1),$J64/2,$M64,TRUE))/(1-2*_xlfn.NORM.DIST(0,$J64/2,$M64,TRUE))*$D64+($K64="Steady Growth")*(AND(CP$6&gt;=$F64,CP$6&lt;=$H64)*((CP$6-$F64+1)/($J64*($J64+1)/2)*$D64))+($K64="custom")*CustCF!CJ64</f>
        <v>0</v>
      </c>
      <c r="CQ64" s="95">
        <f>($K64="Bell Curve")*(_xlfn.NORM.DIST(AND(CQ$6&gt;=$F64,CQ$6&lt;=$H64)*(CQ$6-$F64+1),$J64/2,$M64,TRUE)-_xlfn.NORM.DIST(AND(CQ$6&gt;=$F64,CQ$6&lt;=$H64)*(CP$6-$F64+1),$J64/2,$M64,TRUE))/(1-2*_xlfn.NORM.DIST(0,$J64/2,$M64,TRUE))*$D64+($K64="Steady Growth")*(AND(CQ$6&gt;=$F64,CQ$6&lt;=$H64)*((CQ$6-$F64+1)/($J64*($J64+1)/2)*$D64))+($K64="custom")*CustCF!CK64</f>
        <v>0</v>
      </c>
      <c r="CR64" s="95">
        <f>($K64="Bell Curve")*(_xlfn.NORM.DIST(AND(CR$6&gt;=$F64,CR$6&lt;=$H64)*(CR$6-$F64+1),$J64/2,$M64,TRUE)-_xlfn.NORM.DIST(AND(CR$6&gt;=$F64,CR$6&lt;=$H64)*(CQ$6-$F64+1),$J64/2,$M64,TRUE))/(1-2*_xlfn.NORM.DIST(0,$J64/2,$M64,TRUE))*$D64+($K64="Steady Growth")*(AND(CR$6&gt;=$F64,CR$6&lt;=$H64)*((CR$6-$F64+1)/($J64*($J64+1)/2)*$D64))+($K64="custom")*CustCF!CL64</f>
        <v>0</v>
      </c>
      <c r="CS64" s="95">
        <f>($K64="Bell Curve")*(_xlfn.NORM.DIST(AND(CS$6&gt;=$F64,CS$6&lt;=$H64)*(CS$6-$F64+1),$J64/2,$M64,TRUE)-_xlfn.NORM.DIST(AND(CS$6&gt;=$F64,CS$6&lt;=$H64)*(CR$6-$F64+1),$J64/2,$M64,TRUE))/(1-2*_xlfn.NORM.DIST(0,$J64/2,$M64,TRUE))*$D64+($K64="Steady Growth")*(AND(CS$6&gt;=$F64,CS$6&lt;=$H64)*((CS$6-$F64+1)/($J64*($J64+1)/2)*$D64))+($K64="custom")*CustCF!CM64</f>
        <v>0</v>
      </c>
      <c r="CT64" s="95">
        <f>($K64="Bell Curve")*(_xlfn.NORM.DIST(AND(CT$6&gt;=$F64,CT$6&lt;=$H64)*(CT$6-$F64+1),$J64/2,$M64,TRUE)-_xlfn.NORM.DIST(AND(CT$6&gt;=$F64,CT$6&lt;=$H64)*(CS$6-$F64+1),$J64/2,$M64,TRUE))/(1-2*_xlfn.NORM.DIST(0,$J64/2,$M64,TRUE))*$D64+($K64="Steady Growth")*(AND(CT$6&gt;=$F64,CT$6&lt;=$H64)*((CT$6-$F64+1)/($J64*($J64+1)/2)*$D64))+($K64="custom")*CustCF!CN64</f>
        <v>0</v>
      </c>
      <c r="CU64" s="95">
        <f>($K64="Bell Curve")*(_xlfn.NORM.DIST(AND(CU$6&gt;=$F64,CU$6&lt;=$H64)*(CU$6-$F64+1),$J64/2,$M64,TRUE)-_xlfn.NORM.DIST(AND(CU$6&gt;=$F64,CU$6&lt;=$H64)*(CT$6-$F64+1),$J64/2,$M64,TRUE))/(1-2*_xlfn.NORM.DIST(0,$J64/2,$M64,TRUE))*$D64+($K64="Steady Growth")*(AND(CU$6&gt;=$F64,CU$6&lt;=$H64)*((CU$6-$F64+1)/($J64*($J64+1)/2)*$D64))+($K64="custom")*CustCF!CO64</f>
        <v>0</v>
      </c>
      <c r="CV64" s="95">
        <f>($K64="Bell Curve")*(_xlfn.NORM.DIST(AND(CV$6&gt;=$F64,CV$6&lt;=$H64)*(CV$6-$F64+1),$J64/2,$M64,TRUE)-_xlfn.NORM.DIST(AND(CV$6&gt;=$F64,CV$6&lt;=$H64)*(CU$6-$F64+1),$J64/2,$M64,TRUE))/(1-2*_xlfn.NORM.DIST(0,$J64/2,$M64,TRUE))*$D64+($K64="Steady Growth")*(AND(CV$6&gt;=$F64,CV$6&lt;=$H64)*((CV$6-$F64+1)/($J64*($J64+1)/2)*$D64))+($K64="custom")*CustCF!CP64</f>
        <v>0</v>
      </c>
      <c r="CW64" s="95">
        <f>($K64="Bell Curve")*(_xlfn.NORM.DIST(AND(CW$6&gt;=$F64,CW$6&lt;=$H64)*(CW$6-$F64+1),$J64/2,$M64,TRUE)-_xlfn.NORM.DIST(AND(CW$6&gt;=$F64,CW$6&lt;=$H64)*(CV$6-$F64+1),$J64/2,$M64,TRUE))/(1-2*_xlfn.NORM.DIST(0,$J64/2,$M64,TRUE))*$D64+($K64="Steady Growth")*(AND(CW$6&gt;=$F64,CW$6&lt;=$H64)*((CW$6-$F64+1)/($J64*($J64+1)/2)*$D64))+($K64="custom")*CustCF!CQ64</f>
        <v>0</v>
      </c>
      <c r="CX64" s="95">
        <f>($K64="Bell Curve")*(_xlfn.NORM.DIST(AND(CX$6&gt;=$F64,CX$6&lt;=$H64)*(CX$6-$F64+1),$J64/2,$M64,TRUE)-_xlfn.NORM.DIST(AND(CX$6&gt;=$F64,CX$6&lt;=$H64)*(CW$6-$F64+1),$J64/2,$M64,TRUE))/(1-2*_xlfn.NORM.DIST(0,$J64/2,$M64,TRUE))*$D64+($K64="Steady Growth")*(AND(CX$6&gt;=$F64,CX$6&lt;=$H64)*((CX$6-$F64+1)/($J64*($J64+1)/2)*$D64))+($K64="custom")*CustCF!CR64</f>
        <v>0</v>
      </c>
      <c r="CY64" s="95">
        <f>($K64="Bell Curve")*(_xlfn.NORM.DIST(AND(CY$6&gt;=$F64,CY$6&lt;=$H64)*(CY$6-$F64+1),$J64/2,$M64,TRUE)-_xlfn.NORM.DIST(AND(CY$6&gt;=$F64,CY$6&lt;=$H64)*(CX$6-$F64+1),$J64/2,$M64,TRUE))/(1-2*_xlfn.NORM.DIST(0,$J64/2,$M64,TRUE))*$D64+($K64="Steady Growth")*(AND(CY$6&gt;=$F64,CY$6&lt;=$H64)*((CY$6-$F64+1)/($J64*($J64+1)/2)*$D64))+($K64="custom")*CustCF!CS64</f>
        <v>0</v>
      </c>
      <c r="CZ64" s="95">
        <f>($K64="Bell Curve")*(_xlfn.NORM.DIST(AND(CZ$6&gt;=$F64,CZ$6&lt;=$H64)*(CZ$6-$F64+1),$J64/2,$M64,TRUE)-_xlfn.NORM.DIST(AND(CZ$6&gt;=$F64,CZ$6&lt;=$H64)*(CY$6-$F64+1),$J64/2,$M64,TRUE))/(1-2*_xlfn.NORM.DIST(0,$J64/2,$M64,TRUE))*$D64+($K64="Steady Growth")*(AND(CZ$6&gt;=$F64,CZ$6&lt;=$H64)*((CZ$6-$F64+1)/($J64*($J64+1)/2)*$D64))+($K64="custom")*CustCF!CT64</f>
        <v>0</v>
      </c>
      <c r="DA64" s="95">
        <f>($K64="Bell Curve")*(_xlfn.NORM.DIST(AND(DA$6&gt;=$F64,DA$6&lt;=$H64)*(DA$6-$F64+1),$J64/2,$M64,TRUE)-_xlfn.NORM.DIST(AND(DA$6&gt;=$F64,DA$6&lt;=$H64)*(CZ$6-$F64+1),$J64/2,$M64,TRUE))/(1-2*_xlfn.NORM.DIST(0,$J64/2,$M64,TRUE))*$D64+($K64="Steady Growth")*(AND(DA$6&gt;=$F64,DA$6&lt;=$H64)*((DA$6-$F64+1)/($J64*($J64+1)/2)*$D64))+($K64="custom")*CustCF!CU64</f>
        <v>0</v>
      </c>
      <c r="DB64" s="95">
        <f>($K64="Bell Curve")*(_xlfn.NORM.DIST(AND(DB$6&gt;=$F64,DB$6&lt;=$H64)*(DB$6-$F64+1),$J64/2,$M64,TRUE)-_xlfn.NORM.DIST(AND(DB$6&gt;=$F64,DB$6&lt;=$H64)*(DA$6-$F64+1),$J64/2,$M64,TRUE))/(1-2*_xlfn.NORM.DIST(0,$J64/2,$M64,TRUE))*$D64+($K64="Steady Growth")*(AND(DB$6&gt;=$F64,DB$6&lt;=$H64)*((DB$6-$F64+1)/($J64*($J64+1)/2)*$D64))+($K64="custom")*CustCF!CV64</f>
        <v>0</v>
      </c>
      <c r="DC64" s="95">
        <f>($K64="Bell Curve")*(_xlfn.NORM.DIST(AND(DC$6&gt;=$F64,DC$6&lt;=$H64)*(DC$6-$F64+1),$J64/2,$M64,TRUE)-_xlfn.NORM.DIST(AND(DC$6&gt;=$F64,DC$6&lt;=$H64)*(DB$6-$F64+1),$J64/2,$M64,TRUE))/(1-2*_xlfn.NORM.DIST(0,$J64/2,$M64,TRUE))*$D64+($K64="Steady Growth")*(AND(DC$6&gt;=$F64,DC$6&lt;=$H64)*((DC$6-$F64+1)/($J64*($J64+1)/2)*$D64))+($K64="custom")*CustCF!CW64</f>
        <v>0</v>
      </c>
      <c r="DD64" s="95">
        <f>($K64="Bell Curve")*(_xlfn.NORM.DIST(AND(DD$6&gt;=$F64,DD$6&lt;=$H64)*(DD$6-$F64+1),$J64/2,$M64,TRUE)-_xlfn.NORM.DIST(AND(DD$6&gt;=$F64,DD$6&lt;=$H64)*(DC$6-$F64+1),$J64/2,$M64,TRUE))/(1-2*_xlfn.NORM.DIST(0,$J64/2,$M64,TRUE))*$D64+($K64="Steady Growth")*(AND(DD$6&gt;=$F64,DD$6&lt;=$H64)*((DD$6-$F64+1)/($J64*($J64+1)/2)*$D64))+($K64="custom")*CustCF!CX64</f>
        <v>0</v>
      </c>
      <c r="DE64" s="95">
        <f>($K64="Bell Curve")*(_xlfn.NORM.DIST(AND(DE$6&gt;=$F64,DE$6&lt;=$H64)*(DE$6-$F64+1),$J64/2,$M64,TRUE)-_xlfn.NORM.DIST(AND(DE$6&gt;=$F64,DE$6&lt;=$H64)*(DD$6-$F64+1),$J64/2,$M64,TRUE))/(1-2*_xlfn.NORM.DIST(0,$J64/2,$M64,TRUE))*$D64+($K64="Steady Growth")*(AND(DE$6&gt;=$F64,DE$6&lt;=$H64)*((DE$6-$F64+1)/($J64*($J64+1)/2)*$D64))+($K64="custom")*CustCF!CY64</f>
        <v>0</v>
      </c>
      <c r="DF64" s="95">
        <f>($K64="Bell Curve")*(_xlfn.NORM.DIST(AND(DF$6&gt;=$F64,DF$6&lt;=$H64)*(DF$6-$F64+1),$J64/2,$M64,TRUE)-_xlfn.NORM.DIST(AND(DF$6&gt;=$F64,DF$6&lt;=$H64)*(DE$6-$F64+1),$J64/2,$M64,TRUE))/(1-2*_xlfn.NORM.DIST(0,$J64/2,$M64,TRUE))*$D64+($K64="Steady Growth")*(AND(DF$6&gt;=$F64,DF$6&lt;=$H64)*((DF$6-$F64+1)/($J64*($J64+1)/2)*$D64))+($K64="custom")*CustCF!CZ64</f>
        <v>0</v>
      </c>
      <c r="DG64" s="95">
        <f>($K64="Bell Curve")*(_xlfn.NORM.DIST(AND(DG$6&gt;=$F64,DG$6&lt;=$H64)*(DG$6-$F64+1),$J64/2,$M64,TRUE)-_xlfn.NORM.DIST(AND(DG$6&gt;=$F64,DG$6&lt;=$H64)*(DF$6-$F64+1),$J64/2,$M64,TRUE))/(1-2*_xlfn.NORM.DIST(0,$J64/2,$M64,TRUE))*$D64+($K64="Steady Growth")*(AND(DG$6&gt;=$F64,DG$6&lt;=$H64)*((DG$6-$F64+1)/($J64*($J64+1)/2)*$D64))+($K64="custom")*CustCF!DA64</f>
        <v>0</v>
      </c>
      <c r="DH64" s="95">
        <f>($K64="Bell Curve")*(_xlfn.NORM.DIST(AND(DH$6&gt;=$F64,DH$6&lt;=$H64)*(DH$6-$F64+1),$J64/2,$M64,TRUE)-_xlfn.NORM.DIST(AND(DH$6&gt;=$F64,DH$6&lt;=$H64)*(DG$6-$F64+1),$J64/2,$M64,TRUE))/(1-2*_xlfn.NORM.DIST(0,$J64/2,$M64,TRUE))*$D64+($K64="Steady Growth")*(AND(DH$6&gt;=$F64,DH$6&lt;=$H64)*((DH$6-$F64+1)/($J64*($J64+1)/2)*$D64))+($K64="custom")*CustCF!DB64</f>
        <v>0</v>
      </c>
      <c r="DI64" s="95">
        <f>($K64="Bell Curve")*(_xlfn.NORM.DIST(AND(DI$6&gt;=$F64,DI$6&lt;=$H64)*(DI$6-$F64+1),$J64/2,$M64,TRUE)-_xlfn.NORM.DIST(AND(DI$6&gt;=$F64,DI$6&lt;=$H64)*(DH$6-$F64+1),$J64/2,$M64,TRUE))/(1-2*_xlfn.NORM.DIST(0,$J64/2,$M64,TRUE))*$D64+($K64="Steady Growth")*(AND(DI$6&gt;=$F64,DI$6&lt;=$H64)*((DI$6-$F64+1)/($J64*($J64+1)/2)*$D64))+($K64="custom")*CustCF!DC64</f>
        <v>0</v>
      </c>
      <c r="DJ64" s="95">
        <f>($K64="Bell Curve")*(_xlfn.NORM.DIST(AND(DJ$6&gt;=$F64,DJ$6&lt;=$H64)*(DJ$6-$F64+1),$J64/2,$M64,TRUE)-_xlfn.NORM.DIST(AND(DJ$6&gt;=$F64,DJ$6&lt;=$H64)*(DI$6-$F64+1),$J64/2,$M64,TRUE))/(1-2*_xlfn.NORM.DIST(0,$J64/2,$M64,TRUE))*$D64+($K64="Steady Growth")*(AND(DJ$6&gt;=$F64,DJ$6&lt;=$H64)*((DJ$6-$F64+1)/($J64*($J64+1)/2)*$D64))+($K64="custom")*CustCF!DD64</f>
        <v>0</v>
      </c>
      <c r="DK64" s="95">
        <f>($K64="Bell Curve")*(_xlfn.NORM.DIST(AND(DK$6&gt;=$F64,DK$6&lt;=$H64)*(DK$6-$F64+1),$J64/2,$M64,TRUE)-_xlfn.NORM.DIST(AND(DK$6&gt;=$F64,DK$6&lt;=$H64)*(DJ$6-$F64+1),$J64/2,$M64,TRUE))/(1-2*_xlfn.NORM.DIST(0,$J64/2,$M64,TRUE))*$D64+($K64="Steady Growth")*(AND(DK$6&gt;=$F64,DK$6&lt;=$H64)*((DK$6-$F64+1)/($J64*($J64+1)/2)*$D64))+($K64="custom")*CustCF!DE64</f>
        <v>0</v>
      </c>
      <c r="DL64" s="95">
        <f>($K64="Bell Curve")*(_xlfn.NORM.DIST(AND(DL$6&gt;=$F64,DL$6&lt;=$H64)*(DL$6-$F64+1),$J64/2,$M64,TRUE)-_xlfn.NORM.DIST(AND(DL$6&gt;=$F64,DL$6&lt;=$H64)*(DK$6-$F64+1),$J64/2,$M64,TRUE))/(1-2*_xlfn.NORM.DIST(0,$J64/2,$M64,TRUE))*$D64+($K64="Steady Growth")*(AND(DL$6&gt;=$F64,DL$6&lt;=$H64)*((DL$6-$F64+1)/($J64*($J64+1)/2)*$D64))+($K64="custom")*CustCF!DF64</f>
        <v>0</v>
      </c>
      <c r="DM64" s="95">
        <f>($K64="Bell Curve")*(_xlfn.NORM.DIST(AND(DM$6&gt;=$F64,DM$6&lt;=$H64)*(DM$6-$F64+1),$J64/2,$M64,TRUE)-_xlfn.NORM.DIST(AND(DM$6&gt;=$F64,DM$6&lt;=$H64)*(DL$6-$F64+1),$J64/2,$M64,TRUE))/(1-2*_xlfn.NORM.DIST(0,$J64/2,$M64,TRUE))*$D64+($K64="Steady Growth")*(AND(DM$6&gt;=$F64,DM$6&lt;=$H64)*((DM$6-$F64+1)/($J64*($J64+1)/2)*$D64))+($K64="custom")*CustCF!DG64</f>
        <v>0</v>
      </c>
      <c r="DN64" s="95">
        <f>($K64="Bell Curve")*(_xlfn.NORM.DIST(AND(DN$6&gt;=$F64,DN$6&lt;=$H64)*(DN$6-$F64+1),$J64/2,$M64,TRUE)-_xlfn.NORM.DIST(AND(DN$6&gt;=$F64,DN$6&lt;=$H64)*(DM$6-$F64+1),$J64/2,$M64,TRUE))/(1-2*_xlfn.NORM.DIST(0,$J64/2,$M64,TRUE))*$D64+($K64="Steady Growth")*(AND(DN$6&gt;=$F64,DN$6&lt;=$H64)*((DN$6-$F64+1)/($J64*($J64+1)/2)*$D64))+($K64="custom")*CustCF!DH64</f>
        <v>0</v>
      </c>
      <c r="DO64" s="95">
        <f>($K64="Bell Curve")*(_xlfn.NORM.DIST(AND(DO$6&gt;=$F64,DO$6&lt;=$H64)*(DO$6-$F64+1),$J64/2,$M64,TRUE)-_xlfn.NORM.DIST(AND(DO$6&gt;=$F64,DO$6&lt;=$H64)*(DN$6-$F64+1),$J64/2,$M64,TRUE))/(1-2*_xlfn.NORM.DIST(0,$J64/2,$M64,TRUE))*$D64+($K64="Steady Growth")*(AND(DO$6&gt;=$F64,DO$6&lt;=$H64)*((DO$6-$F64+1)/($J64*($J64+1)/2)*$D64))+($K64="custom")*CustCF!DI64</f>
        <v>0</v>
      </c>
      <c r="DP64" s="95">
        <f>($K64="Bell Curve")*(_xlfn.NORM.DIST(AND(DP$6&gt;=$F64,DP$6&lt;=$H64)*(DP$6-$F64+1),$J64/2,$M64,TRUE)-_xlfn.NORM.DIST(AND(DP$6&gt;=$F64,DP$6&lt;=$H64)*(DO$6-$F64+1),$J64/2,$M64,TRUE))/(1-2*_xlfn.NORM.DIST(0,$J64/2,$M64,TRUE))*$D64+($K64="Steady Growth")*(AND(DP$6&gt;=$F64,DP$6&lt;=$H64)*((DP$6-$F64+1)/($J64*($J64+1)/2)*$D64))+($K64="custom")*CustCF!DJ64</f>
        <v>0</v>
      </c>
      <c r="DQ64" s="95">
        <f>($K64="Bell Curve")*(_xlfn.NORM.DIST(AND(DQ$6&gt;=$F64,DQ$6&lt;=$H64)*(DQ$6-$F64+1),$J64/2,$M64,TRUE)-_xlfn.NORM.DIST(AND(DQ$6&gt;=$F64,DQ$6&lt;=$H64)*(DP$6-$F64+1),$J64/2,$M64,TRUE))/(1-2*_xlfn.NORM.DIST(0,$J64/2,$M64,TRUE))*$D64+($K64="Steady Growth")*(AND(DQ$6&gt;=$F64,DQ$6&lt;=$H64)*((DQ$6-$F64+1)/($J64*($J64+1)/2)*$D64))+($K64="custom")*CustCF!DK64</f>
        <v>0</v>
      </c>
      <c r="DR64" s="95">
        <f>($K64="Bell Curve")*(_xlfn.NORM.DIST(AND(DR$6&gt;=$F64,DR$6&lt;=$H64)*(DR$6-$F64+1),$J64/2,$M64,TRUE)-_xlfn.NORM.DIST(AND(DR$6&gt;=$F64,DR$6&lt;=$H64)*(DQ$6-$F64+1),$J64/2,$M64,TRUE))/(1-2*_xlfn.NORM.DIST(0,$J64/2,$M64,TRUE))*$D64+($K64="Steady Growth")*(AND(DR$6&gt;=$F64,DR$6&lt;=$H64)*((DR$6-$F64+1)/($J64*($J64+1)/2)*$D64))+($K64="custom")*CustCF!DL64</f>
        <v>0</v>
      </c>
      <c r="DS64" s="95">
        <f>($K64="Bell Curve")*(_xlfn.NORM.DIST(AND(DS$6&gt;=$F64,DS$6&lt;=$H64)*(DS$6-$F64+1),$J64/2,$M64,TRUE)-_xlfn.NORM.DIST(AND(DS$6&gt;=$F64,DS$6&lt;=$H64)*(DR$6-$F64+1),$J64/2,$M64,TRUE))/(1-2*_xlfn.NORM.DIST(0,$J64/2,$M64,TRUE))*$D64+($K64="Steady Growth")*(AND(DS$6&gt;=$F64,DS$6&lt;=$H64)*((DS$6-$F64+1)/($J64*($J64+1)/2)*$D64))+($K64="custom")*CustCF!DM64</f>
        <v>0</v>
      </c>
      <c r="DT64" s="95">
        <f>($K64="Bell Curve")*(_xlfn.NORM.DIST(AND(DT$6&gt;=$F64,DT$6&lt;=$H64)*(DT$6-$F64+1),$J64/2,$M64,TRUE)-_xlfn.NORM.DIST(AND(DT$6&gt;=$F64,DT$6&lt;=$H64)*(DS$6-$F64+1),$J64/2,$M64,TRUE))/(1-2*_xlfn.NORM.DIST(0,$J64/2,$M64,TRUE))*$D64+($K64="Steady Growth")*(AND(DT$6&gt;=$F64,DT$6&lt;=$H64)*((DT$6-$F64+1)/($J64*($J64+1)/2)*$D64))+($K64="custom")*CustCF!DN64</f>
        <v>0</v>
      </c>
      <c r="DU64" s="95">
        <f>($K64="Bell Curve")*(_xlfn.NORM.DIST(AND(DU$6&gt;=$F64,DU$6&lt;=$H64)*(DU$6-$F64+1),$J64/2,$M64,TRUE)-_xlfn.NORM.DIST(AND(DU$6&gt;=$F64,DU$6&lt;=$H64)*(DT$6-$F64+1),$J64/2,$M64,TRUE))/(1-2*_xlfn.NORM.DIST(0,$J64/2,$M64,TRUE))*$D64+($K64="Steady Growth")*(AND(DU$6&gt;=$F64,DU$6&lt;=$H64)*((DU$6-$F64+1)/($J64*($J64+1)/2)*$D64))+($K64="custom")*CustCF!DO64</f>
        <v>0</v>
      </c>
      <c r="DV64" s="95">
        <f>($K64="Bell Curve")*(_xlfn.NORM.DIST(AND(DV$6&gt;=$F64,DV$6&lt;=$H64)*(DV$6-$F64+1),$J64/2,$M64,TRUE)-_xlfn.NORM.DIST(AND(DV$6&gt;=$F64,DV$6&lt;=$H64)*(DU$6-$F64+1),$J64/2,$M64,TRUE))/(1-2*_xlfn.NORM.DIST(0,$J64/2,$M64,TRUE))*$D64+($K64="Steady Growth")*(AND(DV$6&gt;=$F64,DV$6&lt;=$H64)*((DV$6-$F64+1)/($J64*($J64+1)/2)*$D64))+($K64="custom")*CustCF!DP64</f>
        <v>0</v>
      </c>
      <c r="DW64" s="95">
        <f>($K64="Bell Curve")*(_xlfn.NORM.DIST(AND(DW$6&gt;=$F64,DW$6&lt;=$H64)*(DW$6-$F64+1),$J64/2,$M64,TRUE)-_xlfn.NORM.DIST(AND(DW$6&gt;=$F64,DW$6&lt;=$H64)*(DV$6-$F64+1),$J64/2,$M64,TRUE))/(1-2*_xlfn.NORM.DIST(0,$J64/2,$M64,TRUE))*$D64+($K64="Steady Growth")*(AND(DW$6&gt;=$F64,DW$6&lt;=$H64)*((DW$6-$F64+1)/($J64*($J64+1)/2)*$D64))+($K64="custom")*CustCF!DQ64</f>
        <v>0</v>
      </c>
      <c r="DX64" s="95">
        <f>($K64="Bell Curve")*(_xlfn.NORM.DIST(AND(DX$6&gt;=$F64,DX$6&lt;=$H64)*(DX$6-$F64+1),$J64/2,$M64,TRUE)-_xlfn.NORM.DIST(AND(DX$6&gt;=$F64,DX$6&lt;=$H64)*(DW$6-$F64+1),$J64/2,$M64,TRUE))/(1-2*_xlfn.NORM.DIST(0,$J64/2,$M64,TRUE))*$D64+($K64="Steady Growth")*(AND(DX$6&gt;=$F64,DX$6&lt;=$H64)*((DX$6-$F64+1)/($J64*($J64+1)/2)*$D64))+($K64="custom")*CustCF!DR64</f>
        <v>0</v>
      </c>
      <c r="DY64" s="95">
        <f>($K64="Bell Curve")*(_xlfn.NORM.DIST(AND(DY$6&gt;=$F64,DY$6&lt;=$H64)*(DY$6-$F64+1),$J64/2,$M64,TRUE)-_xlfn.NORM.DIST(AND(DY$6&gt;=$F64,DY$6&lt;=$H64)*(DX$6-$F64+1),$J64/2,$M64,TRUE))/(1-2*_xlfn.NORM.DIST(0,$J64/2,$M64,TRUE))*$D64+($K64="Steady Growth")*(AND(DY$6&gt;=$F64,DY$6&lt;=$H64)*((DY$6-$F64+1)/($J64*($J64+1)/2)*$D64))+($K64="custom")*CustCF!DS64</f>
        <v>0</v>
      </c>
      <c r="DZ64" s="95">
        <f>($K64="Bell Curve")*(_xlfn.NORM.DIST(AND(DZ$6&gt;=$F64,DZ$6&lt;=$H64)*(DZ$6-$F64+1),$J64/2,$M64,TRUE)-_xlfn.NORM.DIST(AND(DZ$6&gt;=$F64,DZ$6&lt;=$H64)*(DY$6-$F64+1),$J64/2,$M64,TRUE))/(1-2*_xlfn.NORM.DIST(0,$J64/2,$M64,TRUE))*$D64+($K64="Steady Growth")*(AND(DZ$6&gt;=$F64,DZ$6&lt;=$H64)*((DZ$6-$F64+1)/($J64*($J64+1)/2)*$D64))+($K64="custom")*CustCF!DT64</f>
        <v>0</v>
      </c>
      <c r="EA64" s="95">
        <f>($K64="Bell Curve")*(_xlfn.NORM.DIST(AND(EA$6&gt;=$F64,EA$6&lt;=$H64)*(EA$6-$F64+1),$J64/2,$M64,TRUE)-_xlfn.NORM.DIST(AND(EA$6&gt;=$F64,EA$6&lt;=$H64)*(DZ$6-$F64+1),$J64/2,$M64,TRUE))/(1-2*_xlfn.NORM.DIST(0,$J64/2,$M64,TRUE))*$D64+($K64="Steady Growth")*(AND(EA$6&gt;=$F64,EA$6&lt;=$H64)*((EA$6-$F64+1)/($J64*($J64+1)/2)*$D64))+($K64="custom")*CustCF!DU64</f>
        <v>0</v>
      </c>
      <c r="EB64" s="95">
        <f>($K64="Bell Curve")*(_xlfn.NORM.DIST(AND(EB$6&gt;=$F64,EB$6&lt;=$H64)*(EB$6-$F64+1),$J64/2,$M64,TRUE)-_xlfn.NORM.DIST(AND(EB$6&gt;=$F64,EB$6&lt;=$H64)*(EA$6-$F64+1),$J64/2,$M64,TRUE))/(1-2*_xlfn.NORM.DIST(0,$J64/2,$M64,TRUE))*$D64+($K64="Steady Growth")*(AND(EB$6&gt;=$F64,EB$6&lt;=$H64)*((EB$6-$F64+1)/($J64*($J64+1)/2)*$D64))+($K64="custom")*CustCF!DV64</f>
        <v>0</v>
      </c>
      <c r="EC64" s="95">
        <f>($K64="Bell Curve")*(_xlfn.NORM.DIST(AND(EC$6&gt;=$F64,EC$6&lt;=$H64)*(EC$6-$F64+1),$J64/2,$M64,TRUE)-_xlfn.NORM.DIST(AND(EC$6&gt;=$F64,EC$6&lt;=$H64)*(EB$6-$F64+1),$J64/2,$M64,TRUE))/(1-2*_xlfn.NORM.DIST(0,$J64/2,$M64,TRUE))*$D64+($K64="Steady Growth")*(AND(EC$6&gt;=$F64,EC$6&lt;=$H64)*((EC$6-$F64+1)/($J64*($J64+1)/2)*$D64))+($K64="custom")*CustCF!DW64</f>
        <v>0</v>
      </c>
      <c r="ED64" s="95">
        <f>($K64="Bell Curve")*(_xlfn.NORM.DIST(AND(ED$6&gt;=$F64,ED$6&lt;=$H64)*(ED$6-$F64+1),$J64/2,$M64,TRUE)-_xlfn.NORM.DIST(AND(ED$6&gt;=$F64,ED$6&lt;=$H64)*(EC$6-$F64+1),$J64/2,$M64,TRUE))/(1-2*_xlfn.NORM.DIST(0,$J64/2,$M64,TRUE))*$D64+($K64="Steady Growth")*(AND(ED$6&gt;=$F64,ED$6&lt;=$H64)*((ED$6-$F64+1)/($J64*($J64+1)/2)*$D64))+($K64="custom")*CustCF!DX64</f>
        <v>0</v>
      </c>
      <c r="EE64" s="95">
        <f>($K64="Bell Curve")*(_xlfn.NORM.DIST(AND(EE$6&gt;=$F64,EE$6&lt;=$H64)*(EE$6-$F64+1),$J64/2,$M64,TRUE)-_xlfn.NORM.DIST(AND(EE$6&gt;=$F64,EE$6&lt;=$H64)*(ED$6-$F64+1),$J64/2,$M64,TRUE))/(1-2*_xlfn.NORM.DIST(0,$J64/2,$M64,TRUE))*$D64+($K64="Steady Growth")*(AND(EE$6&gt;=$F64,EE$6&lt;=$H64)*((EE$6-$F64+1)/($J64*($J64+1)/2)*$D64))+($K64="custom")*CustCF!DY64</f>
        <v>0</v>
      </c>
      <c r="EF64" s="95">
        <f>($K64="Bell Curve")*(_xlfn.NORM.DIST(AND(EF$6&gt;=$F64,EF$6&lt;=$H64)*(EF$6-$F64+1),$J64/2,$M64,TRUE)-_xlfn.NORM.DIST(AND(EF$6&gt;=$F64,EF$6&lt;=$H64)*(EE$6-$F64+1),$J64/2,$M64,TRUE))/(1-2*_xlfn.NORM.DIST(0,$J64/2,$M64,TRUE))*$D64+($K64="Steady Growth")*(AND(EF$6&gt;=$F64,EF$6&lt;=$H64)*((EF$6-$F64+1)/($J64*($J64+1)/2)*$D64))+($K64="custom")*CustCF!DZ64</f>
        <v>0</v>
      </c>
      <c r="EG64" s="95">
        <f>($K64="Bell Curve")*(_xlfn.NORM.DIST(AND(EG$6&gt;=$F64,EG$6&lt;=$H64)*(EG$6-$F64+1),$J64/2,$M64,TRUE)-_xlfn.NORM.DIST(AND(EG$6&gt;=$F64,EG$6&lt;=$H64)*(EF$6-$F64+1),$J64/2,$M64,TRUE))/(1-2*_xlfn.NORM.DIST(0,$J64/2,$M64,TRUE))*$D64+($K64="Steady Growth")*(AND(EG$6&gt;=$F64,EG$6&lt;=$H64)*((EG$6-$F64+1)/($J64*($J64+1)/2)*$D64))+($K64="custom")*CustCF!EA64</f>
        <v>0</v>
      </c>
      <c r="EH64" s="95">
        <f>($K64="Bell Curve")*(_xlfn.NORM.DIST(AND(EH$6&gt;=$F64,EH$6&lt;=$H64)*(EH$6-$F64+1),$J64/2,$M64,TRUE)-_xlfn.NORM.DIST(AND(EH$6&gt;=$F64,EH$6&lt;=$H64)*(EG$6-$F64+1),$J64/2,$M64,TRUE))/(1-2*_xlfn.NORM.DIST(0,$J64/2,$M64,TRUE))*$D64+($K64="Steady Growth")*(AND(EH$6&gt;=$F64,EH$6&lt;=$H64)*((EH$6-$F64+1)/($J64*($J64+1)/2)*$D64))+($K64="custom")*CustCF!EB64</f>
        <v>0</v>
      </c>
      <c r="EI64" s="95">
        <f>($K64="Bell Curve")*(_xlfn.NORM.DIST(AND(EI$6&gt;=$F64,EI$6&lt;=$H64)*(EI$6-$F64+1),$J64/2,$M64,TRUE)-_xlfn.NORM.DIST(AND(EI$6&gt;=$F64,EI$6&lt;=$H64)*(EH$6-$F64+1),$J64/2,$M64,TRUE))/(1-2*_xlfn.NORM.DIST(0,$J64/2,$M64,TRUE))*$D64+($K64="Steady Growth")*(AND(EI$6&gt;=$F64,EI$6&lt;=$H64)*((EI$6-$F64+1)/($J64*($J64+1)/2)*$D64))+($K64="custom")*CustCF!EC64</f>
        <v>0</v>
      </c>
      <c r="EJ64" s="95">
        <f>($K64="Bell Curve")*(_xlfn.NORM.DIST(AND(EJ$6&gt;=$F64,EJ$6&lt;=$H64)*(EJ$6-$F64+1),$J64/2,$M64,TRUE)-_xlfn.NORM.DIST(AND(EJ$6&gt;=$F64,EJ$6&lt;=$H64)*(EI$6-$F64+1),$J64/2,$M64,TRUE))/(1-2*_xlfn.NORM.DIST(0,$J64/2,$M64,TRUE))*$D64+($K64="Steady Growth")*(AND(EJ$6&gt;=$F64,EJ$6&lt;=$H64)*((EJ$6-$F64+1)/($J64*($J64+1)/2)*$D64))+($K64="custom")*CustCF!ED64</f>
        <v>0</v>
      </c>
      <c r="EK64" s="95">
        <f>($K64="Bell Curve")*(_xlfn.NORM.DIST(AND(EK$6&gt;=$F64,EK$6&lt;=$H64)*(EK$6-$F64+1),$J64/2,$M64,TRUE)-_xlfn.NORM.DIST(AND(EK$6&gt;=$F64,EK$6&lt;=$H64)*(EJ$6-$F64+1),$J64/2,$M64,TRUE))/(1-2*_xlfn.NORM.DIST(0,$J64/2,$M64,TRUE))*$D64+($K64="Steady Growth")*(AND(EK$6&gt;=$F64,EK$6&lt;=$H64)*((EK$6-$F64+1)/($J64*($J64+1)/2)*$D64))+($K64="custom")*CustCF!EE64</f>
        <v>0</v>
      </c>
      <c r="EL64" s="95">
        <f>($K64="Bell Curve")*(_xlfn.NORM.DIST(AND(EL$6&gt;=$F64,EL$6&lt;=$H64)*(EL$6-$F64+1),$J64/2,$M64,TRUE)-_xlfn.NORM.DIST(AND(EL$6&gt;=$F64,EL$6&lt;=$H64)*(EK$6-$F64+1),$J64/2,$M64,TRUE))/(1-2*_xlfn.NORM.DIST(0,$J64/2,$M64,TRUE))*$D64+($K64="Steady Growth")*(AND(EL$6&gt;=$F64,EL$6&lt;=$H64)*((EL$6-$F64+1)/($J64*($J64+1)/2)*$D64))+($K64="custom")*CustCF!EF64</f>
        <v>0</v>
      </c>
      <c r="EM64" s="95">
        <f>($K64="Bell Curve")*(_xlfn.NORM.DIST(AND(EM$6&gt;=$F64,EM$6&lt;=$H64)*(EM$6-$F64+1),$J64/2,$M64,TRUE)-_xlfn.NORM.DIST(AND(EM$6&gt;=$F64,EM$6&lt;=$H64)*(EL$6-$F64+1),$J64/2,$M64,TRUE))/(1-2*_xlfn.NORM.DIST(0,$J64/2,$M64,TRUE))*$D64+($K64="Steady Growth")*(AND(EM$6&gt;=$F64,EM$6&lt;=$H64)*((EM$6-$F64+1)/($J64*($J64+1)/2)*$D64))+($K64="custom")*CustCF!EG64</f>
        <v>0</v>
      </c>
      <c r="EN64" s="95">
        <f>($K64="Bell Curve")*(_xlfn.NORM.DIST(AND(EN$6&gt;=$F64,EN$6&lt;=$H64)*(EN$6-$F64+1),$J64/2,$M64,TRUE)-_xlfn.NORM.DIST(AND(EN$6&gt;=$F64,EN$6&lt;=$H64)*(EM$6-$F64+1),$J64/2,$M64,TRUE))/(1-2*_xlfn.NORM.DIST(0,$J64/2,$M64,TRUE))*$D64+($K64="Steady Growth")*(AND(EN$6&gt;=$F64,EN$6&lt;=$H64)*((EN$6-$F64+1)/($J64*($J64+1)/2)*$D64))+($K64="custom")*CustCF!EH64</f>
        <v>0</v>
      </c>
      <c r="EO64" s="95">
        <f>($K64="Bell Curve")*(_xlfn.NORM.DIST(AND(EO$6&gt;=$F64,EO$6&lt;=$H64)*(EO$6-$F64+1),$J64/2,$M64,TRUE)-_xlfn.NORM.DIST(AND(EO$6&gt;=$F64,EO$6&lt;=$H64)*(EN$6-$F64+1),$J64/2,$M64,TRUE))/(1-2*_xlfn.NORM.DIST(0,$J64/2,$M64,TRUE))*$D64+($K64="Steady Growth")*(AND(EO$6&gt;=$F64,EO$6&lt;=$H64)*((EO$6-$F64+1)/($J64*($J64+1)/2)*$D64))+($K64="custom")*CustCF!EI64</f>
        <v>0</v>
      </c>
      <c r="EP64" s="95">
        <f>($K64="Bell Curve")*(_xlfn.NORM.DIST(AND(EP$6&gt;=$F64,EP$6&lt;=$H64)*(EP$6-$F64+1),$J64/2,$M64,TRUE)-_xlfn.NORM.DIST(AND(EP$6&gt;=$F64,EP$6&lt;=$H64)*(EO$6-$F64+1),$J64/2,$M64,TRUE))/(1-2*_xlfn.NORM.DIST(0,$J64/2,$M64,TRUE))*$D64+($K64="Steady Growth")*(AND(EP$6&gt;=$F64,EP$6&lt;=$H64)*((EP$6-$F64+1)/($J64*($J64+1)/2)*$D64))+($K64="custom")*CustCF!EJ64</f>
        <v>0</v>
      </c>
      <c r="EQ64" s="95">
        <f>($K64="Bell Curve")*(_xlfn.NORM.DIST(AND(EQ$6&gt;=$F64,EQ$6&lt;=$H64)*(EQ$6-$F64+1),$J64/2,$M64,TRUE)-_xlfn.NORM.DIST(AND(EQ$6&gt;=$F64,EQ$6&lt;=$H64)*(EP$6-$F64+1),$J64/2,$M64,TRUE))/(1-2*_xlfn.NORM.DIST(0,$J64/2,$M64,TRUE))*$D64+($K64="Steady Growth")*(AND(EQ$6&gt;=$F64,EQ$6&lt;=$H64)*((EQ$6-$F64+1)/($J64*($J64+1)/2)*$D64))+($K64="custom")*CustCF!EK64</f>
        <v>0</v>
      </c>
      <c r="ER64" s="95">
        <f>($K64="Bell Curve")*(_xlfn.NORM.DIST(AND(ER$6&gt;=$F64,ER$6&lt;=$H64)*(ER$6-$F64+1),$J64/2,$M64,TRUE)-_xlfn.NORM.DIST(AND(ER$6&gt;=$F64,ER$6&lt;=$H64)*(EQ$6-$F64+1),$J64/2,$M64,TRUE))/(1-2*_xlfn.NORM.DIST(0,$J64/2,$M64,TRUE))*$D64+($K64="Steady Growth")*(AND(ER$6&gt;=$F64,ER$6&lt;=$H64)*((ER$6-$F64+1)/($J64*($J64+1)/2)*$D64))+($K64="custom")*CustCF!EL64</f>
        <v>0</v>
      </c>
      <c r="ES64" s="95">
        <f>($K64="Bell Curve")*(_xlfn.NORM.DIST(AND(ES$6&gt;=$F64,ES$6&lt;=$H64)*(ES$6-$F64+1),$J64/2,$M64,TRUE)-_xlfn.NORM.DIST(AND(ES$6&gt;=$F64,ES$6&lt;=$H64)*(ER$6-$F64+1),$J64/2,$M64,TRUE))/(1-2*_xlfn.NORM.DIST(0,$J64/2,$M64,TRUE))*$D64+($K64="Steady Growth")*(AND(ES$6&gt;=$F64,ES$6&lt;=$H64)*((ES$6-$F64+1)/($J64*($J64+1)/2)*$D64))+($K64="custom")*CustCF!EM64</f>
        <v>0</v>
      </c>
      <c r="ET64" s="95">
        <f>($K64="Bell Curve")*(_xlfn.NORM.DIST(AND(ET$6&gt;=$F64,ET$6&lt;=$H64)*(ET$6-$F64+1),$J64/2,$M64,TRUE)-_xlfn.NORM.DIST(AND(ET$6&gt;=$F64,ET$6&lt;=$H64)*(ES$6-$F64+1),$J64/2,$M64,TRUE))/(1-2*_xlfn.NORM.DIST(0,$J64/2,$M64,TRUE))*$D64+($K64="Steady Growth")*(AND(ET$6&gt;=$F64,ET$6&lt;=$H64)*((ET$6-$F64+1)/($J64*($J64+1)/2)*$D64))+($K64="custom")*CustCF!EN64</f>
        <v>0</v>
      </c>
      <c r="EU64" s="95">
        <f>($K64="Bell Curve")*(_xlfn.NORM.DIST(AND(EU$6&gt;=$F64,EU$6&lt;=$H64)*(EU$6-$F64+1),$J64/2,$M64,TRUE)-_xlfn.NORM.DIST(AND(EU$6&gt;=$F64,EU$6&lt;=$H64)*(ET$6-$F64+1),$J64/2,$M64,TRUE))/(1-2*_xlfn.NORM.DIST(0,$J64/2,$M64,TRUE))*$D64+($K64="Steady Growth")*(AND(EU$6&gt;=$F64,EU$6&lt;=$H64)*((EU$6-$F64+1)/($J64*($J64+1)/2)*$D64))+($K64="custom")*CustCF!EO64</f>
        <v>0</v>
      </c>
      <c r="EV64" s="95">
        <f>($K64="Bell Curve")*(_xlfn.NORM.DIST(AND(EV$6&gt;=$F64,EV$6&lt;=$H64)*(EV$6-$F64+1),$J64/2,$M64,TRUE)-_xlfn.NORM.DIST(AND(EV$6&gt;=$F64,EV$6&lt;=$H64)*(EU$6-$F64+1),$J64/2,$M64,TRUE))/(1-2*_xlfn.NORM.DIST(0,$J64/2,$M64,TRUE))*$D64+($K64="Steady Growth")*(AND(EV$6&gt;=$F64,EV$6&lt;=$H64)*((EV$6-$F64+1)/($J64*($J64+1)/2)*$D64))+($K64="custom")*CustCF!EP64</f>
        <v>0</v>
      </c>
      <c r="EW64" s="95">
        <f>($K64="Bell Curve")*(_xlfn.NORM.DIST(AND(EW$6&gt;=$F64,EW$6&lt;=$H64)*(EW$6-$F64+1),$J64/2,$M64,TRUE)-_xlfn.NORM.DIST(AND(EW$6&gt;=$F64,EW$6&lt;=$H64)*(EV$6-$F64+1),$J64/2,$M64,TRUE))/(1-2*_xlfn.NORM.DIST(0,$J64/2,$M64,TRUE))*$D64+($K64="Steady Growth")*(AND(EW$6&gt;=$F64,EW$6&lt;=$H64)*((EW$6-$F64+1)/($J64*($J64+1)/2)*$D64))+($K64="custom")*CustCF!EQ64</f>
        <v>0</v>
      </c>
      <c r="EX64" s="95">
        <f>($K64="Bell Curve")*(_xlfn.NORM.DIST(AND(EX$6&gt;=$F64,EX$6&lt;=$H64)*(EX$6-$F64+1),$J64/2,$M64,TRUE)-_xlfn.NORM.DIST(AND(EX$6&gt;=$F64,EX$6&lt;=$H64)*(EW$6-$F64+1),$J64/2,$M64,TRUE))/(1-2*_xlfn.NORM.DIST(0,$J64/2,$M64,TRUE))*$D64+($K64="Steady Growth")*(AND(EX$6&gt;=$F64,EX$6&lt;=$H64)*((EX$6-$F64+1)/($J64*($J64+1)/2)*$D64))+($K64="custom")*CustCF!ER64</f>
        <v>0</v>
      </c>
      <c r="EY64" s="95">
        <f>($K64="Bell Curve")*(_xlfn.NORM.DIST(AND(EY$6&gt;=$F64,EY$6&lt;=$H64)*(EY$6-$F64+1),$J64/2,$M64,TRUE)-_xlfn.NORM.DIST(AND(EY$6&gt;=$F64,EY$6&lt;=$H64)*(EX$6-$F64+1),$J64/2,$M64,TRUE))/(1-2*_xlfn.NORM.DIST(0,$J64/2,$M64,TRUE))*$D64+($K64="Steady Growth")*(AND(EY$6&gt;=$F64,EY$6&lt;=$H64)*((EY$6-$F64+1)/($J64*($J64+1)/2)*$D64))+($K64="custom")*CustCF!ES64</f>
        <v>0</v>
      </c>
      <c r="EZ64" s="95">
        <f>($K64="Bell Curve")*(_xlfn.NORM.DIST(AND(EZ$6&gt;=$F64,EZ$6&lt;=$H64)*(EZ$6-$F64+1),$J64/2,$M64,TRUE)-_xlfn.NORM.DIST(AND(EZ$6&gt;=$F64,EZ$6&lt;=$H64)*(EY$6-$F64+1),$J64/2,$M64,TRUE))/(1-2*_xlfn.NORM.DIST(0,$J64/2,$M64,TRUE))*$D64+($K64="Steady Growth")*(AND(EZ$6&gt;=$F64,EZ$6&lt;=$H64)*((EZ$6-$F64+1)/($J64*($J64+1)/2)*$D64))+($K64="custom")*CustCF!ET64</f>
        <v>0</v>
      </c>
      <c r="FA64" s="95">
        <f>($K64="Bell Curve")*(_xlfn.NORM.DIST(AND(FA$6&gt;=$F64,FA$6&lt;=$H64)*(FA$6-$F64+1),$J64/2,$M64,TRUE)-_xlfn.NORM.DIST(AND(FA$6&gt;=$F64,FA$6&lt;=$H64)*(EZ$6-$F64+1),$J64/2,$M64,TRUE))/(1-2*_xlfn.NORM.DIST(0,$J64/2,$M64,TRUE))*$D64+($K64="Steady Growth")*(AND(FA$6&gt;=$F64,FA$6&lt;=$H64)*((FA$6-$F64+1)/($J64*($J64+1)/2)*$D64))+($K64="custom")*CustCF!EU64</f>
        <v>0</v>
      </c>
      <c r="FB64" s="95">
        <f>($K64="Bell Curve")*(_xlfn.NORM.DIST(AND(FB$6&gt;=$F64,FB$6&lt;=$H64)*(FB$6-$F64+1),$J64/2,$M64,TRUE)-_xlfn.NORM.DIST(AND(FB$6&gt;=$F64,FB$6&lt;=$H64)*(FA$6-$F64+1),$J64/2,$M64,TRUE))/(1-2*_xlfn.NORM.DIST(0,$J64/2,$M64,TRUE))*$D64+($K64="Steady Growth")*(AND(FB$6&gt;=$F64,FB$6&lt;=$H64)*((FB$6-$F64+1)/($J64*($J64+1)/2)*$D64))+($K64="custom")*CustCF!EV64</f>
        <v>0</v>
      </c>
      <c r="FC64" s="95">
        <f>($K64="Bell Curve")*(_xlfn.NORM.DIST(AND(FC$6&gt;=$F64,FC$6&lt;=$H64)*(FC$6-$F64+1),$J64/2,$M64,TRUE)-_xlfn.NORM.DIST(AND(FC$6&gt;=$F64,FC$6&lt;=$H64)*(FB$6-$F64+1),$J64/2,$M64,TRUE))/(1-2*_xlfn.NORM.DIST(0,$J64/2,$M64,TRUE))*$D64+($K64="Steady Growth")*(AND(FC$6&gt;=$F64,FC$6&lt;=$H64)*((FC$6-$F64+1)/($J64*($J64+1)/2)*$D64))+($K64="custom")*CustCF!EW64</f>
        <v>0</v>
      </c>
      <c r="FD64" s="95">
        <f>($K64="Bell Curve")*(_xlfn.NORM.DIST(AND(FD$6&gt;=$F64,FD$6&lt;=$H64)*(FD$6-$F64+1),$J64/2,$M64,TRUE)-_xlfn.NORM.DIST(AND(FD$6&gt;=$F64,FD$6&lt;=$H64)*(FC$6-$F64+1),$J64/2,$M64,TRUE))/(1-2*_xlfn.NORM.DIST(0,$J64/2,$M64,TRUE))*$D64+($K64="Steady Growth")*(AND(FD$6&gt;=$F64,FD$6&lt;=$H64)*((FD$6-$F64+1)/($J64*($J64+1)/2)*$D64))+($K64="custom")*CustCF!EX64</f>
        <v>0</v>
      </c>
      <c r="FE64" s="95">
        <f>($K64="Bell Curve")*(_xlfn.NORM.DIST(AND(FE$6&gt;=$F64,FE$6&lt;=$H64)*(FE$6-$F64+1),$J64/2,$M64,TRUE)-_xlfn.NORM.DIST(AND(FE$6&gt;=$F64,FE$6&lt;=$H64)*(FD$6-$F64+1),$J64/2,$M64,TRUE))/(1-2*_xlfn.NORM.DIST(0,$J64/2,$M64,TRUE))*$D64+($K64="Steady Growth")*(AND(FE$6&gt;=$F64,FE$6&lt;=$H64)*((FE$6-$F64+1)/($J64*($J64+1)/2)*$D64))+($K64="custom")*CustCF!EY64</f>
        <v>0</v>
      </c>
      <c r="FF64" s="95">
        <f>($K64="Bell Curve")*(_xlfn.NORM.DIST(AND(FF$6&gt;=$F64,FF$6&lt;=$H64)*(FF$6-$F64+1),$J64/2,$M64,TRUE)-_xlfn.NORM.DIST(AND(FF$6&gt;=$F64,FF$6&lt;=$H64)*(FE$6-$F64+1),$J64/2,$M64,TRUE))/(1-2*_xlfn.NORM.DIST(0,$J64/2,$M64,TRUE))*$D64+($K64="Steady Growth")*(AND(FF$6&gt;=$F64,FF$6&lt;=$H64)*((FF$6-$F64+1)/($J64*($J64+1)/2)*$D64))+($K64="custom")*CustCF!EZ64</f>
        <v>0</v>
      </c>
      <c r="FG64" s="95">
        <f>($K64="Bell Curve")*(_xlfn.NORM.DIST(AND(FG$6&gt;=$F64,FG$6&lt;=$H64)*(FG$6-$F64+1),$J64/2,$M64,TRUE)-_xlfn.NORM.DIST(AND(FG$6&gt;=$F64,FG$6&lt;=$H64)*(FF$6-$F64+1),$J64/2,$M64,TRUE))/(1-2*_xlfn.NORM.DIST(0,$J64/2,$M64,TRUE))*$D64+($K64="Steady Growth")*(AND(FG$6&gt;=$F64,FG$6&lt;=$H64)*((FG$6-$F64+1)/($J64*($J64+1)/2)*$D64))+($K64="custom")*CustCF!FA64</f>
        <v>0</v>
      </c>
      <c r="FH64" s="95">
        <f>($K64="Bell Curve")*(_xlfn.NORM.DIST(AND(FH$6&gt;=$F64,FH$6&lt;=$H64)*(FH$6-$F64+1),$J64/2,$M64,TRUE)-_xlfn.NORM.DIST(AND(FH$6&gt;=$F64,FH$6&lt;=$H64)*(FG$6-$F64+1),$J64/2,$M64,TRUE))/(1-2*_xlfn.NORM.DIST(0,$J64/2,$M64,TRUE))*$D64+($K64="Steady Growth")*(AND(FH$6&gt;=$F64,FH$6&lt;=$H64)*((FH$6-$F64+1)/($J64*($J64+1)/2)*$D64))+($K64="custom")*CustCF!FB64</f>
        <v>0</v>
      </c>
      <c r="FI64" s="95">
        <f>($K64="Bell Curve")*(_xlfn.NORM.DIST(AND(FI$6&gt;=$F64,FI$6&lt;=$H64)*(FI$6-$F64+1),$J64/2,$M64,TRUE)-_xlfn.NORM.DIST(AND(FI$6&gt;=$F64,FI$6&lt;=$H64)*(FH$6-$F64+1),$J64/2,$M64,TRUE))/(1-2*_xlfn.NORM.DIST(0,$J64/2,$M64,TRUE))*$D64+($K64="Steady Growth")*(AND(FI$6&gt;=$F64,FI$6&lt;=$H64)*((FI$6-$F64+1)/($J64*($J64+1)/2)*$D64))+($K64="custom")*CustCF!FC64</f>
        <v>0</v>
      </c>
      <c r="FJ64" s="95">
        <f>($K64="Bell Curve")*(_xlfn.NORM.DIST(AND(FJ$6&gt;=$F64,FJ$6&lt;=$H64)*(FJ$6-$F64+1),$J64/2,$M64,TRUE)-_xlfn.NORM.DIST(AND(FJ$6&gt;=$F64,FJ$6&lt;=$H64)*(FI$6-$F64+1),$J64/2,$M64,TRUE))/(1-2*_xlfn.NORM.DIST(0,$J64/2,$M64,TRUE))*$D64+($K64="Steady Growth")*(AND(FJ$6&gt;=$F64,FJ$6&lt;=$H64)*((FJ$6-$F64+1)/($J64*($J64+1)/2)*$D64))+($K64="custom")*CustCF!FD64</f>
        <v>0</v>
      </c>
      <c r="FK64" s="95">
        <f>($K64="Bell Curve")*(_xlfn.NORM.DIST(AND(FK$6&gt;=$F64,FK$6&lt;=$H64)*(FK$6-$F64+1),$J64/2,$M64,TRUE)-_xlfn.NORM.DIST(AND(FK$6&gt;=$F64,FK$6&lt;=$H64)*(FJ$6-$F64+1),$J64/2,$M64,TRUE))/(1-2*_xlfn.NORM.DIST(0,$J64/2,$M64,TRUE))*$D64+($K64="Steady Growth")*(AND(FK$6&gt;=$F64,FK$6&lt;=$H64)*((FK$6-$F64+1)/($J64*($J64+1)/2)*$D64))+($K64="custom")*CustCF!FE64</f>
        <v>0</v>
      </c>
      <c r="FL64" s="95">
        <f>($K64="Bell Curve")*(_xlfn.NORM.DIST(AND(FL$6&gt;=$F64,FL$6&lt;=$H64)*(FL$6-$F64+1),$J64/2,$M64,TRUE)-_xlfn.NORM.DIST(AND(FL$6&gt;=$F64,FL$6&lt;=$H64)*(FK$6-$F64+1),$J64/2,$M64,TRUE))/(1-2*_xlfn.NORM.DIST(0,$J64/2,$M64,TRUE))*$D64+($K64="Steady Growth")*(AND(FL$6&gt;=$F64,FL$6&lt;=$H64)*((FL$6-$F64+1)/($J64*($J64+1)/2)*$D64))+($K64="custom")*CustCF!FF64</f>
        <v>0</v>
      </c>
      <c r="FM64" s="95">
        <f>($K64="Bell Curve")*(_xlfn.NORM.DIST(AND(FM$6&gt;=$F64,FM$6&lt;=$H64)*(FM$6-$F64+1),$J64/2,$M64,TRUE)-_xlfn.NORM.DIST(AND(FM$6&gt;=$F64,FM$6&lt;=$H64)*(FL$6-$F64+1),$J64/2,$M64,TRUE))/(1-2*_xlfn.NORM.DIST(0,$J64/2,$M64,TRUE))*$D64+($K64="Steady Growth")*(AND(FM$6&gt;=$F64,FM$6&lt;=$H64)*((FM$6-$F64+1)/($J64*($J64+1)/2)*$D64))+($K64="custom")*CustCF!FG64</f>
        <v>0</v>
      </c>
      <c r="FN64" s="95">
        <f>($K64="Bell Curve")*(_xlfn.NORM.DIST(AND(FN$6&gt;=$F64,FN$6&lt;=$H64)*(FN$6-$F64+1),$J64/2,$M64,TRUE)-_xlfn.NORM.DIST(AND(FN$6&gt;=$F64,FN$6&lt;=$H64)*(FM$6-$F64+1),$J64/2,$M64,TRUE))/(1-2*_xlfn.NORM.DIST(0,$J64/2,$M64,TRUE))*$D64+($K64="Steady Growth")*(AND(FN$6&gt;=$F64,FN$6&lt;=$H64)*((FN$6-$F64+1)/($J64*($J64+1)/2)*$D64))+($K64="custom")*CustCF!FH64</f>
        <v>0</v>
      </c>
      <c r="FO64" s="95">
        <f>($K64="Bell Curve")*(_xlfn.NORM.DIST(AND(FO$6&gt;=$F64,FO$6&lt;=$H64)*(FO$6-$F64+1),$J64/2,$M64,TRUE)-_xlfn.NORM.DIST(AND(FO$6&gt;=$F64,FO$6&lt;=$H64)*(FN$6-$F64+1),$J64/2,$M64,TRUE))/(1-2*_xlfn.NORM.DIST(0,$J64/2,$M64,TRUE))*$D64+($K64="Steady Growth")*(AND(FO$6&gt;=$F64,FO$6&lt;=$H64)*((FO$6-$F64+1)/($J64*($J64+1)/2)*$D64))+($K64="custom")*CustCF!FI64</f>
        <v>0</v>
      </c>
      <c r="FP64" s="95">
        <f>($K64="Bell Curve")*(_xlfn.NORM.DIST(AND(FP$6&gt;=$F64,FP$6&lt;=$H64)*(FP$6-$F64+1),$J64/2,$M64,TRUE)-_xlfn.NORM.DIST(AND(FP$6&gt;=$F64,FP$6&lt;=$H64)*(FO$6-$F64+1),$J64/2,$M64,TRUE))/(1-2*_xlfn.NORM.DIST(0,$J64/2,$M64,TRUE))*$D64+($K64="Steady Growth")*(AND(FP$6&gt;=$F64,FP$6&lt;=$H64)*((FP$6-$F64+1)/($J64*($J64+1)/2)*$D64))+($K64="custom")*CustCF!FJ64</f>
        <v>0</v>
      </c>
      <c r="FQ64" s="95">
        <f>($K64="Bell Curve")*(_xlfn.NORM.DIST(AND(FQ$6&gt;=$F64,FQ$6&lt;=$H64)*(FQ$6-$F64+1),$J64/2,$M64,TRUE)-_xlfn.NORM.DIST(AND(FQ$6&gt;=$F64,FQ$6&lt;=$H64)*(FP$6-$F64+1),$J64/2,$M64,TRUE))/(1-2*_xlfn.NORM.DIST(0,$J64/2,$M64,TRUE))*$D64+($K64="Steady Growth")*(AND(FQ$6&gt;=$F64,FQ$6&lt;=$H64)*((FQ$6-$F64+1)/($J64*($J64+1)/2)*$D64))+($K64="custom")*CustCF!FK64</f>
        <v>0</v>
      </c>
      <c r="FR64" s="95">
        <f>($K64="Bell Curve")*(_xlfn.NORM.DIST(AND(FR$6&gt;=$F64,FR$6&lt;=$H64)*(FR$6-$F64+1),$J64/2,$M64,TRUE)-_xlfn.NORM.DIST(AND(FR$6&gt;=$F64,FR$6&lt;=$H64)*(FQ$6-$F64+1),$J64/2,$M64,TRUE))/(1-2*_xlfn.NORM.DIST(0,$J64/2,$M64,TRUE))*$D64+($K64="Steady Growth")*(AND(FR$6&gt;=$F64,FR$6&lt;=$H64)*((FR$6-$F64+1)/($J64*($J64+1)/2)*$D64))+($K64="custom")*CustCF!FL64</f>
        <v>0</v>
      </c>
      <c r="FS64" s="95">
        <f>($K64="Bell Curve")*(_xlfn.NORM.DIST(AND(FS$6&gt;=$F64,FS$6&lt;=$H64)*(FS$6-$F64+1),$J64/2,$M64,TRUE)-_xlfn.NORM.DIST(AND(FS$6&gt;=$F64,FS$6&lt;=$H64)*(FR$6-$F64+1),$J64/2,$M64,TRUE))/(1-2*_xlfn.NORM.DIST(0,$J64/2,$M64,TRUE))*$D64+($K64="Steady Growth")*(AND(FS$6&gt;=$F64,FS$6&lt;=$H64)*((FS$6-$F64+1)/($J64*($J64+1)/2)*$D64))+($K64="custom")*CustCF!FM64</f>
        <v>0</v>
      </c>
      <c r="FT64" s="95">
        <f>($K64="Bell Curve")*(_xlfn.NORM.DIST(AND(FT$6&gt;=$F64,FT$6&lt;=$H64)*(FT$6-$F64+1),$J64/2,$M64,TRUE)-_xlfn.NORM.DIST(AND(FT$6&gt;=$F64,FT$6&lt;=$H64)*(FS$6-$F64+1),$J64/2,$M64,TRUE))/(1-2*_xlfn.NORM.DIST(0,$J64/2,$M64,TRUE))*$D64+($K64="Steady Growth")*(AND(FT$6&gt;=$F64,FT$6&lt;=$H64)*((FT$6-$F64+1)/($J64*($J64+1)/2)*$D64))+($K64="custom")*CustCF!FN64</f>
        <v>0</v>
      </c>
      <c r="FU64" s="95">
        <f>($K64="Bell Curve")*(_xlfn.NORM.DIST(AND(FU$6&gt;=$F64,FU$6&lt;=$H64)*(FU$6-$F64+1),$J64/2,$M64,TRUE)-_xlfn.NORM.DIST(AND(FU$6&gt;=$F64,FU$6&lt;=$H64)*(FT$6-$F64+1),$J64/2,$M64,TRUE))/(1-2*_xlfn.NORM.DIST(0,$J64/2,$M64,TRUE))*$D64+($K64="Steady Growth")*(AND(FU$6&gt;=$F64,FU$6&lt;=$H64)*((FU$6-$F64+1)/($J64*($J64+1)/2)*$D64))+($K64="custom")*CustCF!FO64</f>
        <v>0</v>
      </c>
      <c r="FV64" s="95">
        <f>($K64="Bell Curve")*(_xlfn.NORM.DIST(AND(FV$6&gt;=$F64,FV$6&lt;=$H64)*(FV$6-$F64+1),$J64/2,$M64,TRUE)-_xlfn.NORM.DIST(AND(FV$6&gt;=$F64,FV$6&lt;=$H64)*(FU$6-$F64+1),$J64/2,$M64,TRUE))/(1-2*_xlfn.NORM.DIST(0,$J64/2,$M64,TRUE))*$D64+($K64="Steady Growth")*(AND(FV$6&gt;=$F64,FV$6&lt;=$H64)*((FV$6-$F64+1)/($J64*($J64+1)/2)*$D64))+($K64="custom")*CustCF!FP64</f>
        <v>0</v>
      </c>
      <c r="FW64" s="95">
        <f>($K64="Bell Curve")*(_xlfn.NORM.DIST(AND(FW$6&gt;=$F64,FW$6&lt;=$H64)*(FW$6-$F64+1),$J64/2,$M64,TRUE)-_xlfn.NORM.DIST(AND(FW$6&gt;=$F64,FW$6&lt;=$H64)*(FV$6-$F64+1),$J64/2,$M64,TRUE))/(1-2*_xlfn.NORM.DIST(0,$J64/2,$M64,TRUE))*$D64+($K64="Steady Growth")*(AND(FW$6&gt;=$F64,FW$6&lt;=$H64)*((FW$6-$F64+1)/($J64*($J64+1)/2)*$D64))+($K64="custom")*CustCF!FQ64</f>
        <v>0</v>
      </c>
      <c r="FX64" s="95">
        <f>($K64="Bell Curve")*(_xlfn.NORM.DIST(AND(FX$6&gt;=$F64,FX$6&lt;=$H64)*(FX$6-$F64+1),$J64/2,$M64,TRUE)-_xlfn.NORM.DIST(AND(FX$6&gt;=$F64,FX$6&lt;=$H64)*(FW$6-$F64+1),$J64/2,$M64,TRUE))/(1-2*_xlfn.NORM.DIST(0,$J64/2,$M64,TRUE))*$D64+($K64="Steady Growth")*(AND(FX$6&gt;=$F64,FX$6&lt;=$H64)*((FX$6-$F64+1)/($J64*($J64+1)/2)*$D64))+($K64="custom")*CustCF!FR64</f>
        <v>0</v>
      </c>
      <c r="FY64" s="95">
        <f>($K64="Bell Curve")*(_xlfn.NORM.DIST(AND(FY$6&gt;=$F64,FY$6&lt;=$H64)*(FY$6-$F64+1),$J64/2,$M64,TRUE)-_xlfn.NORM.DIST(AND(FY$6&gt;=$F64,FY$6&lt;=$H64)*(FX$6-$F64+1),$J64/2,$M64,TRUE))/(1-2*_xlfn.NORM.DIST(0,$J64/2,$M64,TRUE))*$D64+($K64="Steady Growth")*(AND(FY$6&gt;=$F64,FY$6&lt;=$H64)*((FY$6-$F64+1)/($J64*($J64+1)/2)*$D64))+($K64="custom")*CustCF!FS64</f>
        <v>0</v>
      </c>
      <c r="FZ64" s="95">
        <f>($K64="Bell Curve")*(_xlfn.NORM.DIST(AND(FZ$6&gt;=$F64,FZ$6&lt;=$H64)*(FZ$6-$F64+1),$J64/2,$M64,TRUE)-_xlfn.NORM.DIST(AND(FZ$6&gt;=$F64,FZ$6&lt;=$H64)*(FY$6-$F64+1),$J64/2,$M64,TRUE))/(1-2*_xlfn.NORM.DIST(0,$J64/2,$M64,TRUE))*$D64+($K64="Steady Growth")*(AND(FZ$6&gt;=$F64,FZ$6&lt;=$H64)*((FZ$6-$F64+1)/($J64*($J64+1)/2)*$D64))+($K64="custom")*CustCF!FT64</f>
        <v>0</v>
      </c>
      <c r="GA64" s="95">
        <f>($K64="Bell Curve")*(_xlfn.NORM.DIST(AND(GA$6&gt;=$F64,GA$6&lt;=$H64)*(GA$6-$F64+1),$J64/2,$M64,TRUE)-_xlfn.NORM.DIST(AND(GA$6&gt;=$F64,GA$6&lt;=$H64)*(FZ$6-$F64+1),$J64/2,$M64,TRUE))/(1-2*_xlfn.NORM.DIST(0,$J64/2,$M64,TRUE))*$D64+($K64="Steady Growth")*(AND(GA$6&gt;=$F64,GA$6&lt;=$H64)*((GA$6-$F64+1)/($J64*($J64+1)/2)*$D64))+($K64="custom")*CustCF!FU64</f>
        <v>0</v>
      </c>
      <c r="GB64" s="95">
        <f>($K64="Bell Curve")*(_xlfn.NORM.DIST(AND(GB$6&gt;=$F64,GB$6&lt;=$H64)*(GB$6-$F64+1),$J64/2,$M64,TRUE)-_xlfn.NORM.DIST(AND(GB$6&gt;=$F64,GB$6&lt;=$H64)*(GA$6-$F64+1),$J64/2,$M64,TRUE))/(1-2*_xlfn.NORM.DIST(0,$J64/2,$M64,TRUE))*$D64+($K64="Steady Growth")*(AND(GB$6&gt;=$F64,GB$6&lt;=$H64)*((GB$6-$F64+1)/($J64*($J64+1)/2)*$D64))+($K64="custom")*CustCF!FV64</f>
        <v>0</v>
      </c>
      <c r="GC64" s="95">
        <f>($K64="Bell Curve")*(_xlfn.NORM.DIST(AND(GC$6&gt;=$F64,GC$6&lt;=$H64)*(GC$6-$F64+1),$J64/2,$M64,TRUE)-_xlfn.NORM.DIST(AND(GC$6&gt;=$F64,GC$6&lt;=$H64)*(GB$6-$F64+1),$J64/2,$M64,TRUE))/(1-2*_xlfn.NORM.DIST(0,$J64/2,$M64,TRUE))*$D64+($K64="Steady Growth")*(AND(GC$6&gt;=$F64,GC$6&lt;=$H64)*((GC$6-$F64+1)/($J64*($J64+1)/2)*$D64))+($K64="custom")*CustCF!FW64</f>
        <v>0</v>
      </c>
      <c r="GD64" s="95">
        <f>($K64="Bell Curve")*(_xlfn.NORM.DIST(AND(GD$6&gt;=$F64,GD$6&lt;=$H64)*(GD$6-$F64+1),$J64/2,$M64,TRUE)-_xlfn.NORM.DIST(AND(GD$6&gt;=$F64,GD$6&lt;=$H64)*(GC$6-$F64+1),$J64/2,$M64,TRUE))/(1-2*_xlfn.NORM.DIST(0,$J64/2,$M64,TRUE))*$D64+($K64="Steady Growth")*(AND(GD$6&gt;=$F64,GD$6&lt;=$H64)*((GD$6-$F64+1)/($J64*($J64+1)/2)*$D64))+($K64="custom")*CustCF!FX64</f>
        <v>0</v>
      </c>
      <c r="GE64" s="95">
        <f>($K64="Bell Curve")*(_xlfn.NORM.DIST(AND(GE$6&gt;=$F64,GE$6&lt;=$H64)*(GE$6-$F64+1),$J64/2,$M64,TRUE)-_xlfn.NORM.DIST(AND(GE$6&gt;=$F64,GE$6&lt;=$H64)*(GD$6-$F64+1),$J64/2,$M64,TRUE))/(1-2*_xlfn.NORM.DIST(0,$J64/2,$M64,TRUE))*$D64+($K64="Steady Growth")*(AND(GE$6&gt;=$F64,GE$6&lt;=$H64)*((GE$6-$F64+1)/($J64*($J64+1)/2)*$D64))+($K64="custom")*CustCF!FY64</f>
        <v>0</v>
      </c>
      <c r="GF64" s="95">
        <f>($K64="Bell Curve")*(_xlfn.NORM.DIST(AND(GF$6&gt;=$F64,GF$6&lt;=$H64)*(GF$6-$F64+1),$J64/2,$M64,TRUE)-_xlfn.NORM.DIST(AND(GF$6&gt;=$F64,GF$6&lt;=$H64)*(GE$6-$F64+1),$J64/2,$M64,TRUE))/(1-2*_xlfn.NORM.DIST(0,$J64/2,$M64,TRUE))*$D64+($K64="Steady Growth")*(AND(GF$6&gt;=$F64,GF$6&lt;=$H64)*((GF$6-$F64+1)/($J64*($J64+1)/2)*$D64))+($K64="custom")*CustCF!FZ64</f>
        <v>0</v>
      </c>
      <c r="GG64" s="95">
        <f>($K64="Bell Curve")*(_xlfn.NORM.DIST(AND(GG$6&gt;=$F64,GG$6&lt;=$H64)*(GG$6-$F64+1),$J64/2,$M64,TRUE)-_xlfn.NORM.DIST(AND(GG$6&gt;=$F64,GG$6&lt;=$H64)*(GF$6-$F64+1),$J64/2,$M64,TRUE))/(1-2*_xlfn.NORM.DIST(0,$J64/2,$M64,TRUE))*$D64+($K64="Steady Growth")*(AND(GG$6&gt;=$F64,GG$6&lt;=$H64)*((GG$6-$F64+1)/($J64*($J64+1)/2)*$D64))+($K64="custom")*CustCF!GA64</f>
        <v>0</v>
      </c>
      <c r="GH64" s="95">
        <f>($K64="Bell Curve")*(_xlfn.NORM.DIST(AND(GH$6&gt;=$F64,GH$6&lt;=$H64)*(GH$6-$F64+1),$J64/2,$M64,TRUE)-_xlfn.NORM.DIST(AND(GH$6&gt;=$F64,GH$6&lt;=$H64)*(GG$6-$F64+1),$J64/2,$M64,TRUE))/(1-2*_xlfn.NORM.DIST(0,$J64/2,$M64,TRUE))*$D64+($K64="Steady Growth")*(AND(GH$6&gt;=$F64,GH$6&lt;=$H64)*((GH$6-$F64+1)/($J64*($J64+1)/2)*$D64))+($K64="custom")*CustCF!GB64</f>
        <v>0</v>
      </c>
      <c r="GI64" s="95">
        <f>($K64="Bell Curve")*(_xlfn.NORM.DIST(AND(GI$6&gt;=$F64,GI$6&lt;=$H64)*(GI$6-$F64+1),$J64/2,$M64,TRUE)-_xlfn.NORM.DIST(AND(GI$6&gt;=$F64,GI$6&lt;=$H64)*(GH$6-$F64+1),$J64/2,$M64,TRUE))/(1-2*_xlfn.NORM.DIST(0,$J64/2,$M64,TRUE))*$D64+($K64="Steady Growth")*(AND(GI$6&gt;=$F64,GI$6&lt;=$H64)*((GI$6-$F64+1)/($J64*($J64+1)/2)*$D64))+($K64="custom")*CustCF!GC64</f>
        <v>0</v>
      </c>
      <c r="GJ64" s="95">
        <f>($K64="Bell Curve")*(_xlfn.NORM.DIST(AND(GJ$6&gt;=$F64,GJ$6&lt;=$H64)*(GJ$6-$F64+1),$J64/2,$M64,TRUE)-_xlfn.NORM.DIST(AND(GJ$6&gt;=$F64,GJ$6&lt;=$H64)*(GI$6-$F64+1),$J64/2,$M64,TRUE))/(1-2*_xlfn.NORM.DIST(0,$J64/2,$M64,TRUE))*$D64+($K64="Steady Growth")*(AND(GJ$6&gt;=$F64,GJ$6&lt;=$H64)*((GJ$6-$F64+1)/($J64*($J64+1)/2)*$D64))+($K64="custom")*CustCF!GD64</f>
        <v>0</v>
      </c>
      <c r="GK64" s="95">
        <f>($K64="Bell Curve")*(_xlfn.NORM.DIST(AND(GK$6&gt;=$F64,GK$6&lt;=$H64)*(GK$6-$F64+1),$J64/2,$M64,TRUE)-_xlfn.NORM.DIST(AND(GK$6&gt;=$F64,GK$6&lt;=$H64)*(GJ$6-$F64+1),$J64/2,$M64,TRUE))/(1-2*_xlfn.NORM.DIST(0,$J64/2,$M64,TRUE))*$D64+($K64="Steady Growth")*(AND(GK$6&gt;=$F64,GK$6&lt;=$H64)*((GK$6-$F64+1)/($J64*($J64+1)/2)*$D64))+($K64="custom")*CustCF!GE64</f>
        <v>0</v>
      </c>
      <c r="GL64" s="95">
        <f>($K64="Bell Curve")*(_xlfn.NORM.DIST(AND(GL$6&gt;=$F64,GL$6&lt;=$H64)*(GL$6-$F64+1),$J64/2,$M64,TRUE)-_xlfn.NORM.DIST(AND(GL$6&gt;=$F64,GL$6&lt;=$H64)*(GK$6-$F64+1),$J64/2,$M64,TRUE))/(1-2*_xlfn.NORM.DIST(0,$J64/2,$M64,TRUE))*$D64+($K64="Steady Growth")*(AND(GL$6&gt;=$F64,GL$6&lt;=$H64)*((GL$6-$F64+1)/($J64*($J64+1)/2)*$D64))+($K64="custom")*CustCF!GF64</f>
        <v>0</v>
      </c>
      <c r="GM64" s="95">
        <f>($K64="Bell Curve")*(_xlfn.NORM.DIST(AND(GM$6&gt;=$F64,GM$6&lt;=$H64)*(GM$6-$F64+1),$J64/2,$M64,TRUE)-_xlfn.NORM.DIST(AND(GM$6&gt;=$F64,GM$6&lt;=$H64)*(GL$6-$F64+1),$J64/2,$M64,TRUE))/(1-2*_xlfn.NORM.DIST(0,$J64/2,$M64,TRUE))*$D64+($K64="Steady Growth")*(AND(GM$6&gt;=$F64,GM$6&lt;=$H64)*((GM$6-$F64+1)/($J64*($J64+1)/2)*$D64))+($K64="custom")*CustCF!GG64</f>
        <v>0</v>
      </c>
      <c r="GN64" s="268">
        <f>($K64="Bell Curve")*(_xlfn.NORM.DIST(AND(GN$6&gt;=$F64,GN$6&lt;=$H64)*(GN$6-$F64+1),$J64/2,$M64,TRUE)-_xlfn.NORM.DIST(AND(GN$6&gt;=$F64,GN$6&lt;=$H64)*(GM$6-$F64+1),$J64/2,$M64,TRUE))/(1-2*_xlfn.NORM.DIST(0,$J64/2,$M64,TRUE))*$D64+($K64="Steady Growth")*(AND(GN$6&gt;=$F64,GN$6&lt;=$H64)*((GN$6-$F64+1)/($J64*($J64+1)/2)*$D64))+($K64="custom")*CustCF!GH64</f>
        <v>0</v>
      </c>
      <c r="GO64" s="1"/>
      <c r="GP64" s="67"/>
    </row>
    <row r="65" spans="1:198" customFormat="1" hidden="1" outlineLevel="1" x14ac:dyDescent="0.75">
      <c r="A65" s="1"/>
      <c r="B65" s="1"/>
      <c r="C65" s="262">
        <f>Budget!T40</f>
        <v>0</v>
      </c>
      <c r="D65" s="19">
        <f>Budget!U40</f>
        <v>0</v>
      </c>
      <c r="E65" s="19" t="str">
        <f t="shared" si="33"/>
        <v/>
      </c>
      <c r="F65" s="263">
        <v>0</v>
      </c>
      <c r="G65" s="257">
        <f>IF(L65="custom",CustCF!F65,INDEX($P$8:$GN$8,MATCH(F65,$P$6:$GN$6,0)))</f>
        <v>46053</v>
      </c>
      <c r="H65" s="263">
        <v>0</v>
      </c>
      <c r="I65" s="257">
        <f>IF(L65="custom",CustCF!G65,INDEX($P$8:$GN$8,MATCH(H65,$P$6:$GN$6,0)))</f>
        <v>46053</v>
      </c>
      <c r="J65" s="260">
        <f t="shared" si="34"/>
        <v>1</v>
      </c>
      <c r="K65" s="265" t="s">
        <v>116</v>
      </c>
      <c r="L65" s="266" t="s">
        <v>141</v>
      </c>
      <c r="M65" s="267">
        <f t="shared" si="35"/>
        <v>9</v>
      </c>
      <c r="N65" s="18">
        <f t="shared" si="26"/>
        <v>0</v>
      </c>
      <c r="O65" s="1372">
        <f t="shared" si="16"/>
        <v>0</v>
      </c>
      <c r="P65" s="95">
        <f>($K65="Bell Curve")*(_xlfn.NORM.DIST(AND(P$6&gt;=$F65,P$6&lt;=$H65)*(P$6-$F65+1),$J65/2,$M65,TRUE)-_xlfn.NORM.DIST(AND(P$6&gt;=$F65,P$6&lt;=$H65)*(O$6-$F65+1),$J65/2,$M65,TRUE))/(1-2*_xlfn.NORM.DIST(0,$J65/2,$M65,TRUE))*$D65+($K65="Steady Growth")*(AND(P$6&gt;=$F65,P$6&lt;=$H65)*((P$6-$F65+1)/($J65*($J65+1)/2)*$D65))+($K65="custom")*CustCF!J65</f>
        <v>0</v>
      </c>
      <c r="Q65" s="95">
        <f>($K65="Bell Curve")*(_xlfn.NORM.DIST(AND(Q$6&gt;=$F65,Q$6&lt;=$H65)*(Q$6-$F65+1),$J65/2,$M65,TRUE)-_xlfn.NORM.DIST(AND(Q$6&gt;=$F65,Q$6&lt;=$H65)*(P$6-$F65+1),$J65/2,$M65,TRUE))/(1-2*_xlfn.NORM.DIST(0,$J65/2,$M65,TRUE))*$D65+($K65="Steady Growth")*(AND(Q$6&gt;=$F65,Q$6&lt;=$H65)*((Q$6-$F65+1)/($J65*($J65+1)/2)*$D65))+($K65="custom")*CustCF!K65</f>
        <v>0</v>
      </c>
      <c r="R65" s="95">
        <f>($K65="Bell Curve")*(_xlfn.NORM.DIST(AND(R$6&gt;=$F65,R$6&lt;=$H65)*(R$6-$F65+1),$J65/2,$M65,TRUE)-_xlfn.NORM.DIST(AND(R$6&gt;=$F65,R$6&lt;=$H65)*(Q$6-$F65+1),$J65/2,$M65,TRUE))/(1-2*_xlfn.NORM.DIST(0,$J65/2,$M65,TRUE))*$D65+($K65="Steady Growth")*(AND(R$6&gt;=$F65,R$6&lt;=$H65)*((R$6-$F65+1)/($J65*($J65+1)/2)*$D65))+($K65="custom")*CustCF!L65</f>
        <v>0</v>
      </c>
      <c r="S65" s="95">
        <f>($K65="Bell Curve")*(_xlfn.NORM.DIST(AND(S$6&gt;=$F65,S$6&lt;=$H65)*(S$6-$F65+1),$J65/2,$M65,TRUE)-_xlfn.NORM.DIST(AND(S$6&gt;=$F65,S$6&lt;=$H65)*(R$6-$F65+1),$J65/2,$M65,TRUE))/(1-2*_xlfn.NORM.DIST(0,$J65/2,$M65,TRUE))*$D65+($K65="Steady Growth")*(AND(S$6&gt;=$F65,S$6&lt;=$H65)*((S$6-$F65+1)/($J65*($J65+1)/2)*$D65))+($K65="custom")*CustCF!M65</f>
        <v>0</v>
      </c>
      <c r="T65" s="95">
        <f>($K65="Bell Curve")*(_xlfn.NORM.DIST(AND(T$6&gt;=$F65,T$6&lt;=$H65)*(T$6-$F65+1),$J65/2,$M65,TRUE)-_xlfn.NORM.DIST(AND(T$6&gt;=$F65,T$6&lt;=$H65)*(S$6-$F65+1),$J65/2,$M65,TRUE))/(1-2*_xlfn.NORM.DIST(0,$J65/2,$M65,TRUE))*$D65+($K65="Steady Growth")*(AND(T$6&gt;=$F65,T$6&lt;=$H65)*((T$6-$F65+1)/($J65*($J65+1)/2)*$D65))+($K65="custom")*CustCF!N65</f>
        <v>0</v>
      </c>
      <c r="U65" s="95">
        <f>($K65="Bell Curve")*(_xlfn.NORM.DIST(AND(U$6&gt;=$F65,U$6&lt;=$H65)*(U$6-$F65+1),$J65/2,$M65,TRUE)-_xlfn.NORM.DIST(AND(U$6&gt;=$F65,U$6&lt;=$H65)*(T$6-$F65+1),$J65/2,$M65,TRUE))/(1-2*_xlfn.NORM.DIST(0,$J65/2,$M65,TRUE))*$D65+($K65="Steady Growth")*(AND(U$6&gt;=$F65,U$6&lt;=$H65)*((U$6-$F65+1)/($J65*($J65+1)/2)*$D65))+($K65="custom")*CustCF!O65</f>
        <v>0</v>
      </c>
      <c r="V65" s="95">
        <f>($K65="Bell Curve")*(_xlfn.NORM.DIST(AND(V$6&gt;=$F65,V$6&lt;=$H65)*(V$6-$F65+1),$J65/2,$M65,TRUE)-_xlfn.NORM.DIST(AND(V$6&gt;=$F65,V$6&lt;=$H65)*(U$6-$F65+1),$J65/2,$M65,TRUE))/(1-2*_xlfn.NORM.DIST(0,$J65/2,$M65,TRUE))*$D65+($K65="Steady Growth")*(AND(V$6&gt;=$F65,V$6&lt;=$H65)*((V$6-$F65+1)/($J65*($J65+1)/2)*$D65))+($K65="custom")*CustCF!P65</f>
        <v>0</v>
      </c>
      <c r="W65" s="95">
        <f>($K65="Bell Curve")*(_xlfn.NORM.DIST(AND(W$6&gt;=$F65,W$6&lt;=$H65)*(W$6-$F65+1),$J65/2,$M65,TRUE)-_xlfn.NORM.DIST(AND(W$6&gt;=$F65,W$6&lt;=$H65)*(V$6-$F65+1),$J65/2,$M65,TRUE))/(1-2*_xlfn.NORM.DIST(0,$J65/2,$M65,TRUE))*$D65+($K65="Steady Growth")*(AND(W$6&gt;=$F65,W$6&lt;=$H65)*((W$6-$F65+1)/($J65*($J65+1)/2)*$D65))+($K65="custom")*CustCF!Q65</f>
        <v>0</v>
      </c>
      <c r="X65" s="95">
        <f>($K65="Bell Curve")*(_xlfn.NORM.DIST(AND(X$6&gt;=$F65,X$6&lt;=$H65)*(X$6-$F65+1),$J65/2,$M65,TRUE)-_xlfn.NORM.DIST(AND(X$6&gt;=$F65,X$6&lt;=$H65)*(W$6-$F65+1),$J65/2,$M65,TRUE))/(1-2*_xlfn.NORM.DIST(0,$J65/2,$M65,TRUE))*$D65+($K65="Steady Growth")*(AND(X$6&gt;=$F65,X$6&lt;=$H65)*((X$6-$F65+1)/($J65*($J65+1)/2)*$D65))+($K65="custom")*CustCF!R65</f>
        <v>0</v>
      </c>
      <c r="Y65" s="95">
        <f>($K65="Bell Curve")*(_xlfn.NORM.DIST(AND(Y$6&gt;=$F65,Y$6&lt;=$H65)*(Y$6-$F65+1),$J65/2,$M65,TRUE)-_xlfn.NORM.DIST(AND(Y$6&gt;=$F65,Y$6&lt;=$H65)*(X$6-$F65+1),$J65/2,$M65,TRUE))/(1-2*_xlfn.NORM.DIST(0,$J65/2,$M65,TRUE))*$D65+($K65="Steady Growth")*(AND(Y$6&gt;=$F65,Y$6&lt;=$H65)*((Y$6-$F65+1)/($J65*($J65+1)/2)*$D65))+($K65="custom")*CustCF!S65</f>
        <v>0</v>
      </c>
      <c r="Z65" s="95">
        <f>($K65="Bell Curve")*(_xlfn.NORM.DIST(AND(Z$6&gt;=$F65,Z$6&lt;=$H65)*(Z$6-$F65+1),$J65/2,$M65,TRUE)-_xlfn.NORM.DIST(AND(Z$6&gt;=$F65,Z$6&lt;=$H65)*(Y$6-$F65+1),$J65/2,$M65,TRUE))/(1-2*_xlfn.NORM.DIST(0,$J65/2,$M65,TRUE))*$D65+($K65="Steady Growth")*(AND(Z$6&gt;=$F65,Z$6&lt;=$H65)*((Z$6-$F65+1)/($J65*($J65+1)/2)*$D65))+($K65="custom")*CustCF!T65</f>
        <v>0</v>
      </c>
      <c r="AA65" s="95">
        <f>($K65="Bell Curve")*(_xlfn.NORM.DIST(AND(AA$6&gt;=$F65,AA$6&lt;=$H65)*(AA$6-$F65+1),$J65/2,$M65,TRUE)-_xlfn.NORM.DIST(AND(AA$6&gt;=$F65,AA$6&lt;=$H65)*(Z$6-$F65+1),$J65/2,$M65,TRUE))/(1-2*_xlfn.NORM.DIST(0,$J65/2,$M65,TRUE))*$D65+($K65="Steady Growth")*(AND(AA$6&gt;=$F65,AA$6&lt;=$H65)*((AA$6-$F65+1)/($J65*($J65+1)/2)*$D65))+($K65="custom")*CustCF!U65</f>
        <v>0</v>
      </c>
      <c r="AB65" s="95">
        <f>($K65="Bell Curve")*(_xlfn.NORM.DIST(AND(AB$6&gt;=$F65,AB$6&lt;=$H65)*(AB$6-$F65+1),$J65/2,$M65,TRUE)-_xlfn.NORM.DIST(AND(AB$6&gt;=$F65,AB$6&lt;=$H65)*(AA$6-$F65+1),$J65/2,$M65,TRUE))/(1-2*_xlfn.NORM.DIST(0,$J65/2,$M65,TRUE))*$D65+($K65="Steady Growth")*(AND(AB$6&gt;=$F65,AB$6&lt;=$H65)*((AB$6-$F65+1)/($J65*($J65+1)/2)*$D65))+($K65="custom")*CustCF!V65</f>
        <v>0</v>
      </c>
      <c r="AC65" s="95">
        <f>($K65="Bell Curve")*(_xlfn.NORM.DIST(AND(AC$6&gt;=$F65,AC$6&lt;=$H65)*(AC$6-$F65+1),$J65/2,$M65,TRUE)-_xlfn.NORM.DIST(AND(AC$6&gt;=$F65,AC$6&lt;=$H65)*(AB$6-$F65+1),$J65/2,$M65,TRUE))/(1-2*_xlfn.NORM.DIST(0,$J65/2,$M65,TRUE))*$D65+($K65="Steady Growth")*(AND(AC$6&gt;=$F65,AC$6&lt;=$H65)*((AC$6-$F65+1)/($J65*($J65+1)/2)*$D65))+($K65="custom")*CustCF!W65</f>
        <v>0</v>
      </c>
      <c r="AD65" s="95">
        <f>($K65="Bell Curve")*(_xlfn.NORM.DIST(AND(AD$6&gt;=$F65,AD$6&lt;=$H65)*(AD$6-$F65+1),$J65/2,$M65,TRUE)-_xlfn.NORM.DIST(AND(AD$6&gt;=$F65,AD$6&lt;=$H65)*(AC$6-$F65+1),$J65/2,$M65,TRUE))/(1-2*_xlfn.NORM.DIST(0,$J65/2,$M65,TRUE))*$D65+($K65="Steady Growth")*(AND(AD$6&gt;=$F65,AD$6&lt;=$H65)*((AD$6-$F65+1)/($J65*($J65+1)/2)*$D65))+($K65="custom")*CustCF!X65</f>
        <v>0</v>
      </c>
      <c r="AE65" s="95">
        <f>($K65="Bell Curve")*(_xlfn.NORM.DIST(AND(AE$6&gt;=$F65,AE$6&lt;=$H65)*(AE$6-$F65+1),$J65/2,$M65,TRUE)-_xlfn.NORM.DIST(AND(AE$6&gt;=$F65,AE$6&lt;=$H65)*(AD$6-$F65+1),$J65/2,$M65,TRUE))/(1-2*_xlfn.NORM.DIST(0,$J65/2,$M65,TRUE))*$D65+($K65="Steady Growth")*(AND(AE$6&gt;=$F65,AE$6&lt;=$H65)*((AE$6-$F65+1)/($J65*($J65+1)/2)*$D65))+($K65="custom")*CustCF!Y65</f>
        <v>0</v>
      </c>
      <c r="AF65" s="95">
        <f>($K65="Bell Curve")*(_xlfn.NORM.DIST(AND(AF$6&gt;=$F65,AF$6&lt;=$H65)*(AF$6-$F65+1),$J65/2,$M65,TRUE)-_xlfn.NORM.DIST(AND(AF$6&gt;=$F65,AF$6&lt;=$H65)*(AE$6-$F65+1),$J65/2,$M65,TRUE))/(1-2*_xlfn.NORM.DIST(0,$J65/2,$M65,TRUE))*$D65+($K65="Steady Growth")*(AND(AF$6&gt;=$F65,AF$6&lt;=$H65)*((AF$6-$F65+1)/($J65*($J65+1)/2)*$D65))+($K65="custom")*CustCF!Z65</f>
        <v>0</v>
      </c>
      <c r="AG65" s="95">
        <f>($K65="Bell Curve")*(_xlfn.NORM.DIST(AND(AG$6&gt;=$F65,AG$6&lt;=$H65)*(AG$6-$F65+1),$J65/2,$M65,TRUE)-_xlfn.NORM.DIST(AND(AG$6&gt;=$F65,AG$6&lt;=$H65)*(AF$6-$F65+1),$J65/2,$M65,TRUE))/(1-2*_xlfn.NORM.DIST(0,$J65/2,$M65,TRUE))*$D65+($K65="Steady Growth")*(AND(AG$6&gt;=$F65,AG$6&lt;=$H65)*((AG$6-$F65+1)/($J65*($J65+1)/2)*$D65))+($K65="custom")*CustCF!AA65</f>
        <v>0</v>
      </c>
      <c r="AH65" s="95">
        <f>($K65="Bell Curve")*(_xlfn.NORM.DIST(AND(AH$6&gt;=$F65,AH$6&lt;=$H65)*(AH$6-$F65+1),$J65/2,$M65,TRUE)-_xlfn.NORM.DIST(AND(AH$6&gt;=$F65,AH$6&lt;=$H65)*(AG$6-$F65+1),$J65/2,$M65,TRUE))/(1-2*_xlfn.NORM.DIST(0,$J65/2,$M65,TRUE))*$D65+($K65="Steady Growth")*(AND(AH$6&gt;=$F65,AH$6&lt;=$H65)*((AH$6-$F65+1)/($J65*($J65+1)/2)*$D65))+($K65="custom")*CustCF!AB65</f>
        <v>0</v>
      </c>
      <c r="AI65" s="95">
        <f>($K65="Bell Curve")*(_xlfn.NORM.DIST(AND(AI$6&gt;=$F65,AI$6&lt;=$H65)*(AI$6-$F65+1),$J65/2,$M65,TRUE)-_xlfn.NORM.DIST(AND(AI$6&gt;=$F65,AI$6&lt;=$H65)*(AH$6-$F65+1),$J65/2,$M65,TRUE))/(1-2*_xlfn.NORM.DIST(0,$J65/2,$M65,TRUE))*$D65+($K65="Steady Growth")*(AND(AI$6&gt;=$F65,AI$6&lt;=$H65)*((AI$6-$F65+1)/($J65*($J65+1)/2)*$D65))+($K65="custom")*CustCF!AC65</f>
        <v>0</v>
      </c>
      <c r="AJ65" s="95">
        <f>($K65="Bell Curve")*(_xlfn.NORM.DIST(AND(AJ$6&gt;=$F65,AJ$6&lt;=$H65)*(AJ$6-$F65+1),$J65/2,$M65,TRUE)-_xlfn.NORM.DIST(AND(AJ$6&gt;=$F65,AJ$6&lt;=$H65)*(AI$6-$F65+1),$J65/2,$M65,TRUE))/(1-2*_xlfn.NORM.DIST(0,$J65/2,$M65,TRUE))*$D65+($K65="Steady Growth")*(AND(AJ$6&gt;=$F65,AJ$6&lt;=$H65)*((AJ$6-$F65+1)/($J65*($J65+1)/2)*$D65))+($K65="custom")*CustCF!AD65</f>
        <v>0</v>
      </c>
      <c r="AK65" s="95">
        <f>($K65="Bell Curve")*(_xlfn.NORM.DIST(AND(AK$6&gt;=$F65,AK$6&lt;=$H65)*(AK$6-$F65+1),$J65/2,$M65,TRUE)-_xlfn.NORM.DIST(AND(AK$6&gt;=$F65,AK$6&lt;=$H65)*(AJ$6-$F65+1),$J65/2,$M65,TRUE))/(1-2*_xlfn.NORM.DIST(0,$J65/2,$M65,TRUE))*$D65+($K65="Steady Growth")*(AND(AK$6&gt;=$F65,AK$6&lt;=$H65)*((AK$6-$F65+1)/($J65*($J65+1)/2)*$D65))+($K65="custom")*CustCF!AE65</f>
        <v>0</v>
      </c>
      <c r="AL65" s="95">
        <f>($K65="Bell Curve")*(_xlfn.NORM.DIST(AND(AL$6&gt;=$F65,AL$6&lt;=$H65)*(AL$6-$F65+1),$J65/2,$M65,TRUE)-_xlfn.NORM.DIST(AND(AL$6&gt;=$F65,AL$6&lt;=$H65)*(AK$6-$F65+1),$J65/2,$M65,TRUE))/(1-2*_xlfn.NORM.DIST(0,$J65/2,$M65,TRUE))*$D65+($K65="Steady Growth")*(AND(AL$6&gt;=$F65,AL$6&lt;=$H65)*((AL$6-$F65+1)/($J65*($J65+1)/2)*$D65))+($K65="custom")*CustCF!AF65</f>
        <v>0</v>
      </c>
      <c r="AM65" s="95">
        <f>($K65="Bell Curve")*(_xlfn.NORM.DIST(AND(AM$6&gt;=$F65,AM$6&lt;=$H65)*(AM$6-$F65+1),$J65/2,$M65,TRUE)-_xlfn.NORM.DIST(AND(AM$6&gt;=$F65,AM$6&lt;=$H65)*(AL$6-$F65+1),$J65/2,$M65,TRUE))/(1-2*_xlfn.NORM.DIST(0,$J65/2,$M65,TRUE))*$D65+($K65="Steady Growth")*(AND(AM$6&gt;=$F65,AM$6&lt;=$H65)*((AM$6-$F65+1)/($J65*($J65+1)/2)*$D65))+($K65="custom")*CustCF!AG65</f>
        <v>0</v>
      </c>
      <c r="AN65" s="95">
        <f>($K65="Bell Curve")*(_xlfn.NORM.DIST(AND(AN$6&gt;=$F65,AN$6&lt;=$H65)*(AN$6-$F65+1),$J65/2,$M65,TRUE)-_xlfn.NORM.DIST(AND(AN$6&gt;=$F65,AN$6&lt;=$H65)*(AM$6-$F65+1),$J65/2,$M65,TRUE))/(1-2*_xlfn.NORM.DIST(0,$J65/2,$M65,TRUE))*$D65+($K65="Steady Growth")*(AND(AN$6&gt;=$F65,AN$6&lt;=$H65)*((AN$6-$F65+1)/($J65*($J65+1)/2)*$D65))+($K65="custom")*CustCF!AH65</f>
        <v>0</v>
      </c>
      <c r="AO65" s="95">
        <f>($K65="Bell Curve")*(_xlfn.NORM.DIST(AND(AO$6&gt;=$F65,AO$6&lt;=$H65)*(AO$6-$F65+1),$J65/2,$M65,TRUE)-_xlfn.NORM.DIST(AND(AO$6&gt;=$F65,AO$6&lt;=$H65)*(AN$6-$F65+1),$J65/2,$M65,TRUE))/(1-2*_xlfn.NORM.DIST(0,$J65/2,$M65,TRUE))*$D65+($K65="Steady Growth")*(AND(AO$6&gt;=$F65,AO$6&lt;=$H65)*((AO$6-$F65+1)/($J65*($J65+1)/2)*$D65))+($K65="custom")*CustCF!AI65</f>
        <v>0</v>
      </c>
      <c r="AP65" s="95">
        <f>($K65="Bell Curve")*(_xlfn.NORM.DIST(AND(AP$6&gt;=$F65,AP$6&lt;=$H65)*(AP$6-$F65+1),$J65/2,$M65,TRUE)-_xlfn.NORM.DIST(AND(AP$6&gt;=$F65,AP$6&lt;=$H65)*(AO$6-$F65+1),$J65/2,$M65,TRUE))/(1-2*_xlfn.NORM.DIST(0,$J65/2,$M65,TRUE))*$D65+($K65="Steady Growth")*(AND(AP$6&gt;=$F65,AP$6&lt;=$H65)*((AP$6-$F65+1)/($J65*($J65+1)/2)*$D65))+($K65="custom")*CustCF!AJ65</f>
        <v>0</v>
      </c>
      <c r="AQ65" s="95">
        <f>($K65="Bell Curve")*(_xlfn.NORM.DIST(AND(AQ$6&gt;=$F65,AQ$6&lt;=$H65)*(AQ$6-$F65+1),$J65/2,$M65,TRUE)-_xlfn.NORM.DIST(AND(AQ$6&gt;=$F65,AQ$6&lt;=$H65)*(AP$6-$F65+1),$J65/2,$M65,TRUE))/(1-2*_xlfn.NORM.DIST(0,$J65/2,$M65,TRUE))*$D65+($K65="Steady Growth")*(AND(AQ$6&gt;=$F65,AQ$6&lt;=$H65)*((AQ$6-$F65+1)/($J65*($J65+1)/2)*$D65))+($K65="custom")*CustCF!AK65</f>
        <v>0</v>
      </c>
      <c r="AR65" s="95">
        <f>($K65="Bell Curve")*(_xlfn.NORM.DIST(AND(AR$6&gt;=$F65,AR$6&lt;=$H65)*(AR$6-$F65+1),$J65/2,$M65,TRUE)-_xlfn.NORM.DIST(AND(AR$6&gt;=$F65,AR$6&lt;=$H65)*(AQ$6-$F65+1),$J65/2,$M65,TRUE))/(1-2*_xlfn.NORM.DIST(0,$J65/2,$M65,TRUE))*$D65+($K65="Steady Growth")*(AND(AR$6&gt;=$F65,AR$6&lt;=$H65)*((AR$6-$F65+1)/($J65*($J65+1)/2)*$D65))+($K65="custom")*CustCF!AL65</f>
        <v>0</v>
      </c>
      <c r="AS65" s="95">
        <f>($K65="Bell Curve")*(_xlfn.NORM.DIST(AND(AS$6&gt;=$F65,AS$6&lt;=$H65)*(AS$6-$F65+1),$J65/2,$M65,TRUE)-_xlfn.NORM.DIST(AND(AS$6&gt;=$F65,AS$6&lt;=$H65)*(AR$6-$F65+1),$J65/2,$M65,TRUE))/(1-2*_xlfn.NORM.DIST(0,$J65/2,$M65,TRUE))*$D65+($K65="Steady Growth")*(AND(AS$6&gt;=$F65,AS$6&lt;=$H65)*((AS$6-$F65+1)/($J65*($J65+1)/2)*$D65))+($K65="custom")*CustCF!AM65</f>
        <v>0</v>
      </c>
      <c r="AT65" s="95">
        <f>($K65="Bell Curve")*(_xlfn.NORM.DIST(AND(AT$6&gt;=$F65,AT$6&lt;=$H65)*(AT$6-$F65+1),$J65/2,$M65,TRUE)-_xlfn.NORM.DIST(AND(AT$6&gt;=$F65,AT$6&lt;=$H65)*(AS$6-$F65+1),$J65/2,$M65,TRUE))/(1-2*_xlfn.NORM.DIST(0,$J65/2,$M65,TRUE))*$D65+($K65="Steady Growth")*(AND(AT$6&gt;=$F65,AT$6&lt;=$H65)*((AT$6-$F65+1)/($J65*($J65+1)/2)*$D65))+($K65="custom")*CustCF!AN65</f>
        <v>0</v>
      </c>
      <c r="AU65" s="95">
        <f>($K65="Bell Curve")*(_xlfn.NORM.DIST(AND(AU$6&gt;=$F65,AU$6&lt;=$H65)*(AU$6-$F65+1),$J65/2,$M65,TRUE)-_xlfn.NORM.DIST(AND(AU$6&gt;=$F65,AU$6&lt;=$H65)*(AT$6-$F65+1),$J65/2,$M65,TRUE))/(1-2*_xlfn.NORM.DIST(0,$J65/2,$M65,TRUE))*$D65+($K65="Steady Growth")*(AND(AU$6&gt;=$F65,AU$6&lt;=$H65)*((AU$6-$F65+1)/($J65*($J65+1)/2)*$D65))+($K65="custom")*CustCF!AO65</f>
        <v>0</v>
      </c>
      <c r="AV65" s="95">
        <f>($K65="Bell Curve")*(_xlfn.NORM.DIST(AND(AV$6&gt;=$F65,AV$6&lt;=$H65)*(AV$6-$F65+1),$J65/2,$M65,TRUE)-_xlfn.NORM.DIST(AND(AV$6&gt;=$F65,AV$6&lt;=$H65)*(AU$6-$F65+1),$J65/2,$M65,TRUE))/(1-2*_xlfn.NORM.DIST(0,$J65/2,$M65,TRUE))*$D65+($K65="Steady Growth")*(AND(AV$6&gt;=$F65,AV$6&lt;=$H65)*((AV$6-$F65+1)/($J65*($J65+1)/2)*$D65))+($K65="custom")*CustCF!AP65</f>
        <v>0</v>
      </c>
      <c r="AW65" s="95">
        <f>($K65="Bell Curve")*(_xlfn.NORM.DIST(AND(AW$6&gt;=$F65,AW$6&lt;=$H65)*(AW$6-$F65+1),$J65/2,$M65,TRUE)-_xlfn.NORM.DIST(AND(AW$6&gt;=$F65,AW$6&lt;=$H65)*(AV$6-$F65+1),$J65/2,$M65,TRUE))/(1-2*_xlfn.NORM.DIST(0,$J65/2,$M65,TRUE))*$D65+($K65="Steady Growth")*(AND(AW$6&gt;=$F65,AW$6&lt;=$H65)*((AW$6-$F65+1)/($J65*($J65+1)/2)*$D65))+($K65="custom")*CustCF!AQ65</f>
        <v>0</v>
      </c>
      <c r="AX65" s="95">
        <f>($K65="Bell Curve")*(_xlfn.NORM.DIST(AND(AX$6&gt;=$F65,AX$6&lt;=$H65)*(AX$6-$F65+1),$J65/2,$M65,TRUE)-_xlfn.NORM.DIST(AND(AX$6&gt;=$F65,AX$6&lt;=$H65)*(AW$6-$F65+1),$J65/2,$M65,TRUE))/(1-2*_xlfn.NORM.DIST(0,$J65/2,$M65,TRUE))*$D65+($K65="Steady Growth")*(AND(AX$6&gt;=$F65,AX$6&lt;=$H65)*((AX$6-$F65+1)/($J65*($J65+1)/2)*$D65))+($K65="custom")*CustCF!AR65</f>
        <v>0</v>
      </c>
      <c r="AY65" s="95">
        <f>($K65="Bell Curve")*(_xlfn.NORM.DIST(AND(AY$6&gt;=$F65,AY$6&lt;=$H65)*(AY$6-$F65+1),$J65/2,$M65,TRUE)-_xlfn.NORM.DIST(AND(AY$6&gt;=$F65,AY$6&lt;=$H65)*(AX$6-$F65+1),$J65/2,$M65,TRUE))/(1-2*_xlfn.NORM.DIST(0,$J65/2,$M65,TRUE))*$D65+($K65="Steady Growth")*(AND(AY$6&gt;=$F65,AY$6&lt;=$H65)*((AY$6-$F65+1)/($J65*($J65+1)/2)*$D65))+($K65="custom")*CustCF!AS65</f>
        <v>0</v>
      </c>
      <c r="AZ65" s="95">
        <f>($K65="Bell Curve")*(_xlfn.NORM.DIST(AND(AZ$6&gt;=$F65,AZ$6&lt;=$H65)*(AZ$6-$F65+1),$J65/2,$M65,TRUE)-_xlfn.NORM.DIST(AND(AZ$6&gt;=$F65,AZ$6&lt;=$H65)*(AY$6-$F65+1),$J65/2,$M65,TRUE))/(1-2*_xlfn.NORM.DIST(0,$J65/2,$M65,TRUE))*$D65+($K65="Steady Growth")*(AND(AZ$6&gt;=$F65,AZ$6&lt;=$H65)*((AZ$6-$F65+1)/($J65*($J65+1)/2)*$D65))+($K65="custom")*CustCF!AT65</f>
        <v>0</v>
      </c>
      <c r="BA65" s="95">
        <f>($K65="Bell Curve")*(_xlfn.NORM.DIST(AND(BA$6&gt;=$F65,BA$6&lt;=$H65)*(BA$6-$F65+1),$J65/2,$M65,TRUE)-_xlfn.NORM.DIST(AND(BA$6&gt;=$F65,BA$6&lt;=$H65)*(AZ$6-$F65+1),$J65/2,$M65,TRUE))/(1-2*_xlfn.NORM.DIST(0,$J65/2,$M65,TRUE))*$D65+($K65="Steady Growth")*(AND(BA$6&gt;=$F65,BA$6&lt;=$H65)*((BA$6-$F65+1)/($J65*($J65+1)/2)*$D65))+($K65="custom")*CustCF!AU65</f>
        <v>0</v>
      </c>
      <c r="BB65" s="95">
        <f>($K65="Bell Curve")*(_xlfn.NORM.DIST(AND(BB$6&gt;=$F65,BB$6&lt;=$H65)*(BB$6-$F65+1),$J65/2,$M65,TRUE)-_xlfn.NORM.DIST(AND(BB$6&gt;=$F65,BB$6&lt;=$H65)*(BA$6-$F65+1),$J65/2,$M65,TRUE))/(1-2*_xlfn.NORM.DIST(0,$J65/2,$M65,TRUE))*$D65+($K65="Steady Growth")*(AND(BB$6&gt;=$F65,BB$6&lt;=$H65)*((BB$6-$F65+1)/($J65*($J65+1)/2)*$D65))+($K65="custom")*CustCF!AV65</f>
        <v>0</v>
      </c>
      <c r="BC65" s="95">
        <f>($K65="Bell Curve")*(_xlfn.NORM.DIST(AND(BC$6&gt;=$F65,BC$6&lt;=$H65)*(BC$6-$F65+1),$J65/2,$M65,TRUE)-_xlfn.NORM.DIST(AND(BC$6&gt;=$F65,BC$6&lt;=$H65)*(BB$6-$F65+1),$J65/2,$M65,TRUE))/(1-2*_xlfn.NORM.DIST(0,$J65/2,$M65,TRUE))*$D65+($K65="Steady Growth")*(AND(BC$6&gt;=$F65,BC$6&lt;=$H65)*((BC$6-$F65+1)/($J65*($J65+1)/2)*$D65))+($K65="custom")*CustCF!AW65</f>
        <v>0</v>
      </c>
      <c r="BD65" s="95">
        <f>($K65="Bell Curve")*(_xlfn.NORM.DIST(AND(BD$6&gt;=$F65,BD$6&lt;=$H65)*(BD$6-$F65+1),$J65/2,$M65,TRUE)-_xlfn.NORM.DIST(AND(BD$6&gt;=$F65,BD$6&lt;=$H65)*(BC$6-$F65+1),$J65/2,$M65,TRUE))/(1-2*_xlfn.NORM.DIST(0,$J65/2,$M65,TRUE))*$D65+($K65="Steady Growth")*(AND(BD$6&gt;=$F65,BD$6&lt;=$H65)*((BD$6-$F65+1)/($J65*($J65+1)/2)*$D65))+($K65="custom")*CustCF!AX65</f>
        <v>0</v>
      </c>
      <c r="BE65" s="95">
        <f>($K65="Bell Curve")*(_xlfn.NORM.DIST(AND(BE$6&gt;=$F65,BE$6&lt;=$H65)*(BE$6-$F65+1),$J65/2,$M65,TRUE)-_xlfn.NORM.DIST(AND(BE$6&gt;=$F65,BE$6&lt;=$H65)*(BD$6-$F65+1),$J65/2,$M65,TRUE))/(1-2*_xlfn.NORM.DIST(0,$J65/2,$M65,TRUE))*$D65+($K65="Steady Growth")*(AND(BE$6&gt;=$F65,BE$6&lt;=$H65)*((BE$6-$F65+1)/($J65*($J65+1)/2)*$D65))+($K65="custom")*CustCF!AY65</f>
        <v>0</v>
      </c>
      <c r="BF65" s="95">
        <f>($K65="Bell Curve")*(_xlfn.NORM.DIST(AND(BF$6&gt;=$F65,BF$6&lt;=$H65)*(BF$6-$F65+1),$J65/2,$M65,TRUE)-_xlfn.NORM.DIST(AND(BF$6&gt;=$F65,BF$6&lt;=$H65)*(BE$6-$F65+1),$J65/2,$M65,TRUE))/(1-2*_xlfn.NORM.DIST(0,$J65/2,$M65,TRUE))*$D65+($K65="Steady Growth")*(AND(BF$6&gt;=$F65,BF$6&lt;=$H65)*((BF$6-$F65+1)/($J65*($J65+1)/2)*$D65))+($K65="custom")*CustCF!AZ65</f>
        <v>0</v>
      </c>
      <c r="BG65" s="95">
        <f>($K65="Bell Curve")*(_xlfn.NORM.DIST(AND(BG$6&gt;=$F65,BG$6&lt;=$H65)*(BG$6-$F65+1),$J65/2,$M65,TRUE)-_xlfn.NORM.DIST(AND(BG$6&gt;=$F65,BG$6&lt;=$H65)*(BF$6-$F65+1),$J65/2,$M65,TRUE))/(1-2*_xlfn.NORM.DIST(0,$J65/2,$M65,TRUE))*$D65+($K65="Steady Growth")*(AND(BG$6&gt;=$F65,BG$6&lt;=$H65)*((BG$6-$F65+1)/($J65*($J65+1)/2)*$D65))+($K65="custom")*CustCF!BA65</f>
        <v>0</v>
      </c>
      <c r="BH65" s="95">
        <f>($K65="Bell Curve")*(_xlfn.NORM.DIST(AND(BH$6&gt;=$F65,BH$6&lt;=$H65)*(BH$6-$F65+1),$J65/2,$M65,TRUE)-_xlfn.NORM.DIST(AND(BH$6&gt;=$F65,BH$6&lt;=$H65)*(BG$6-$F65+1),$J65/2,$M65,TRUE))/(1-2*_xlfn.NORM.DIST(0,$J65/2,$M65,TRUE))*$D65+($K65="Steady Growth")*(AND(BH$6&gt;=$F65,BH$6&lt;=$H65)*((BH$6-$F65+1)/($J65*($J65+1)/2)*$D65))+($K65="custom")*CustCF!BB65</f>
        <v>0</v>
      </c>
      <c r="BI65" s="95">
        <f>($K65="Bell Curve")*(_xlfn.NORM.DIST(AND(BI$6&gt;=$F65,BI$6&lt;=$H65)*(BI$6-$F65+1),$J65/2,$M65,TRUE)-_xlfn.NORM.DIST(AND(BI$6&gt;=$F65,BI$6&lt;=$H65)*(BH$6-$F65+1),$J65/2,$M65,TRUE))/(1-2*_xlfn.NORM.DIST(0,$J65/2,$M65,TRUE))*$D65+($K65="Steady Growth")*(AND(BI$6&gt;=$F65,BI$6&lt;=$H65)*((BI$6-$F65+1)/($J65*($J65+1)/2)*$D65))+($K65="custom")*CustCF!BC65</f>
        <v>0</v>
      </c>
      <c r="BJ65" s="95">
        <f>($K65="Bell Curve")*(_xlfn.NORM.DIST(AND(BJ$6&gt;=$F65,BJ$6&lt;=$H65)*(BJ$6-$F65+1),$J65/2,$M65,TRUE)-_xlfn.NORM.DIST(AND(BJ$6&gt;=$F65,BJ$6&lt;=$H65)*(BI$6-$F65+1),$J65/2,$M65,TRUE))/(1-2*_xlfn.NORM.DIST(0,$J65/2,$M65,TRUE))*$D65+($K65="Steady Growth")*(AND(BJ$6&gt;=$F65,BJ$6&lt;=$H65)*((BJ$6-$F65+1)/($J65*($J65+1)/2)*$D65))+($K65="custom")*CustCF!BD65</f>
        <v>0</v>
      </c>
      <c r="BK65" s="95">
        <f>($K65="Bell Curve")*(_xlfn.NORM.DIST(AND(BK$6&gt;=$F65,BK$6&lt;=$H65)*(BK$6-$F65+1),$J65/2,$M65,TRUE)-_xlfn.NORM.DIST(AND(BK$6&gt;=$F65,BK$6&lt;=$H65)*(BJ$6-$F65+1),$J65/2,$M65,TRUE))/(1-2*_xlfn.NORM.DIST(0,$J65/2,$M65,TRUE))*$D65+($K65="Steady Growth")*(AND(BK$6&gt;=$F65,BK$6&lt;=$H65)*((BK$6-$F65+1)/($J65*($J65+1)/2)*$D65))+($K65="custom")*CustCF!BE65</f>
        <v>0</v>
      </c>
      <c r="BL65" s="95">
        <f>($K65="Bell Curve")*(_xlfn.NORM.DIST(AND(BL$6&gt;=$F65,BL$6&lt;=$H65)*(BL$6-$F65+1),$J65/2,$M65,TRUE)-_xlfn.NORM.DIST(AND(BL$6&gt;=$F65,BL$6&lt;=$H65)*(BK$6-$F65+1),$J65/2,$M65,TRUE))/(1-2*_xlfn.NORM.DIST(0,$J65/2,$M65,TRUE))*$D65+($K65="Steady Growth")*(AND(BL$6&gt;=$F65,BL$6&lt;=$H65)*((BL$6-$F65+1)/($J65*($J65+1)/2)*$D65))+($K65="custom")*CustCF!BF65</f>
        <v>0</v>
      </c>
      <c r="BM65" s="95">
        <f>($K65="Bell Curve")*(_xlfn.NORM.DIST(AND(BM$6&gt;=$F65,BM$6&lt;=$H65)*(BM$6-$F65+1),$J65/2,$M65,TRUE)-_xlfn.NORM.DIST(AND(BM$6&gt;=$F65,BM$6&lt;=$H65)*(BL$6-$F65+1),$J65/2,$M65,TRUE))/(1-2*_xlfn.NORM.DIST(0,$J65/2,$M65,TRUE))*$D65+($K65="Steady Growth")*(AND(BM$6&gt;=$F65,BM$6&lt;=$H65)*((BM$6-$F65+1)/($J65*($J65+1)/2)*$D65))+($K65="custom")*CustCF!BG65</f>
        <v>0</v>
      </c>
      <c r="BN65" s="95">
        <f>($K65="Bell Curve")*(_xlfn.NORM.DIST(AND(BN$6&gt;=$F65,BN$6&lt;=$H65)*(BN$6-$F65+1),$J65/2,$M65,TRUE)-_xlfn.NORM.DIST(AND(BN$6&gt;=$F65,BN$6&lt;=$H65)*(BM$6-$F65+1),$J65/2,$M65,TRUE))/(1-2*_xlfn.NORM.DIST(0,$J65/2,$M65,TRUE))*$D65+($K65="Steady Growth")*(AND(BN$6&gt;=$F65,BN$6&lt;=$H65)*((BN$6-$F65+1)/($J65*($J65+1)/2)*$D65))+($K65="custom")*CustCF!BH65</f>
        <v>0</v>
      </c>
      <c r="BO65" s="95">
        <f>($K65="Bell Curve")*(_xlfn.NORM.DIST(AND(BO$6&gt;=$F65,BO$6&lt;=$H65)*(BO$6-$F65+1),$J65/2,$M65,TRUE)-_xlfn.NORM.DIST(AND(BO$6&gt;=$F65,BO$6&lt;=$H65)*(BN$6-$F65+1),$J65/2,$M65,TRUE))/(1-2*_xlfn.NORM.DIST(0,$J65/2,$M65,TRUE))*$D65+($K65="Steady Growth")*(AND(BO$6&gt;=$F65,BO$6&lt;=$H65)*((BO$6-$F65+1)/($J65*($J65+1)/2)*$D65))+($K65="custom")*CustCF!BI65</f>
        <v>0</v>
      </c>
      <c r="BP65" s="95">
        <f>($K65="Bell Curve")*(_xlfn.NORM.DIST(AND(BP$6&gt;=$F65,BP$6&lt;=$H65)*(BP$6-$F65+1),$J65/2,$M65,TRUE)-_xlfn.NORM.DIST(AND(BP$6&gt;=$F65,BP$6&lt;=$H65)*(BO$6-$F65+1),$J65/2,$M65,TRUE))/(1-2*_xlfn.NORM.DIST(0,$J65/2,$M65,TRUE))*$D65+($K65="Steady Growth")*(AND(BP$6&gt;=$F65,BP$6&lt;=$H65)*((BP$6-$F65+1)/($J65*($J65+1)/2)*$D65))+($K65="custom")*CustCF!BJ65</f>
        <v>0</v>
      </c>
      <c r="BQ65" s="95">
        <f>($K65="Bell Curve")*(_xlfn.NORM.DIST(AND(BQ$6&gt;=$F65,BQ$6&lt;=$H65)*(BQ$6-$F65+1),$J65/2,$M65,TRUE)-_xlfn.NORM.DIST(AND(BQ$6&gt;=$F65,BQ$6&lt;=$H65)*(BP$6-$F65+1),$J65/2,$M65,TRUE))/(1-2*_xlfn.NORM.DIST(0,$J65/2,$M65,TRUE))*$D65+($K65="Steady Growth")*(AND(BQ$6&gt;=$F65,BQ$6&lt;=$H65)*((BQ$6-$F65+1)/($J65*($J65+1)/2)*$D65))+($K65="custom")*CustCF!BK65</f>
        <v>0</v>
      </c>
      <c r="BR65" s="95">
        <f>($K65="Bell Curve")*(_xlfn.NORM.DIST(AND(BR$6&gt;=$F65,BR$6&lt;=$H65)*(BR$6-$F65+1),$J65/2,$M65,TRUE)-_xlfn.NORM.DIST(AND(BR$6&gt;=$F65,BR$6&lt;=$H65)*(BQ$6-$F65+1),$J65/2,$M65,TRUE))/(1-2*_xlfn.NORM.DIST(0,$J65/2,$M65,TRUE))*$D65+($K65="Steady Growth")*(AND(BR$6&gt;=$F65,BR$6&lt;=$H65)*((BR$6-$F65+1)/($J65*($J65+1)/2)*$D65))+($K65="custom")*CustCF!BL65</f>
        <v>0</v>
      </c>
      <c r="BS65" s="95">
        <f>($K65="Bell Curve")*(_xlfn.NORM.DIST(AND(BS$6&gt;=$F65,BS$6&lt;=$H65)*(BS$6-$F65+1),$J65/2,$M65,TRUE)-_xlfn.NORM.DIST(AND(BS$6&gt;=$F65,BS$6&lt;=$H65)*(BR$6-$F65+1),$J65/2,$M65,TRUE))/(1-2*_xlfn.NORM.DIST(0,$J65/2,$M65,TRUE))*$D65+($K65="Steady Growth")*(AND(BS$6&gt;=$F65,BS$6&lt;=$H65)*((BS$6-$F65+1)/($J65*($J65+1)/2)*$D65))+($K65="custom")*CustCF!BM65</f>
        <v>0</v>
      </c>
      <c r="BT65" s="95">
        <f>($K65="Bell Curve")*(_xlfn.NORM.DIST(AND(BT$6&gt;=$F65,BT$6&lt;=$H65)*(BT$6-$F65+1),$J65/2,$M65,TRUE)-_xlfn.NORM.DIST(AND(BT$6&gt;=$F65,BT$6&lt;=$H65)*(BS$6-$F65+1),$J65/2,$M65,TRUE))/(1-2*_xlfn.NORM.DIST(0,$J65/2,$M65,TRUE))*$D65+($K65="Steady Growth")*(AND(BT$6&gt;=$F65,BT$6&lt;=$H65)*((BT$6-$F65+1)/($J65*($J65+1)/2)*$D65))+($K65="custom")*CustCF!BN65</f>
        <v>0</v>
      </c>
      <c r="BU65" s="95">
        <f>($K65="Bell Curve")*(_xlfn.NORM.DIST(AND(BU$6&gt;=$F65,BU$6&lt;=$H65)*(BU$6-$F65+1),$J65/2,$M65,TRUE)-_xlfn.NORM.DIST(AND(BU$6&gt;=$F65,BU$6&lt;=$H65)*(BT$6-$F65+1),$J65/2,$M65,TRUE))/(1-2*_xlfn.NORM.DIST(0,$J65/2,$M65,TRUE))*$D65+($K65="Steady Growth")*(AND(BU$6&gt;=$F65,BU$6&lt;=$H65)*((BU$6-$F65+1)/($J65*($J65+1)/2)*$D65))+($K65="custom")*CustCF!BO65</f>
        <v>0</v>
      </c>
      <c r="BV65" s="95">
        <f>($K65="Bell Curve")*(_xlfn.NORM.DIST(AND(BV$6&gt;=$F65,BV$6&lt;=$H65)*(BV$6-$F65+1),$J65/2,$M65,TRUE)-_xlfn.NORM.DIST(AND(BV$6&gt;=$F65,BV$6&lt;=$H65)*(BU$6-$F65+1),$J65/2,$M65,TRUE))/(1-2*_xlfn.NORM.DIST(0,$J65/2,$M65,TRUE))*$D65+($K65="Steady Growth")*(AND(BV$6&gt;=$F65,BV$6&lt;=$H65)*((BV$6-$F65+1)/($J65*($J65+1)/2)*$D65))+($K65="custom")*CustCF!BP65</f>
        <v>0</v>
      </c>
      <c r="BW65" s="95">
        <f>($K65="Bell Curve")*(_xlfn.NORM.DIST(AND(BW$6&gt;=$F65,BW$6&lt;=$H65)*(BW$6-$F65+1),$J65/2,$M65,TRUE)-_xlfn.NORM.DIST(AND(BW$6&gt;=$F65,BW$6&lt;=$H65)*(BV$6-$F65+1),$J65/2,$M65,TRUE))/(1-2*_xlfn.NORM.DIST(0,$J65/2,$M65,TRUE))*$D65+($K65="Steady Growth")*(AND(BW$6&gt;=$F65,BW$6&lt;=$H65)*((BW$6-$F65+1)/($J65*($J65+1)/2)*$D65))+($K65="custom")*CustCF!BQ65</f>
        <v>0</v>
      </c>
      <c r="BX65" s="95">
        <f>($K65="Bell Curve")*(_xlfn.NORM.DIST(AND(BX$6&gt;=$F65,BX$6&lt;=$H65)*(BX$6-$F65+1),$J65/2,$M65,TRUE)-_xlfn.NORM.DIST(AND(BX$6&gt;=$F65,BX$6&lt;=$H65)*(BW$6-$F65+1),$J65/2,$M65,TRUE))/(1-2*_xlfn.NORM.DIST(0,$J65/2,$M65,TRUE))*$D65+($K65="Steady Growth")*(AND(BX$6&gt;=$F65,BX$6&lt;=$H65)*((BX$6-$F65+1)/($J65*($J65+1)/2)*$D65))+($K65="custom")*CustCF!BR65</f>
        <v>0</v>
      </c>
      <c r="BY65" s="95">
        <f>($K65="Bell Curve")*(_xlfn.NORM.DIST(AND(BY$6&gt;=$F65,BY$6&lt;=$H65)*(BY$6-$F65+1),$J65/2,$M65,TRUE)-_xlfn.NORM.DIST(AND(BY$6&gt;=$F65,BY$6&lt;=$H65)*(BX$6-$F65+1),$J65/2,$M65,TRUE))/(1-2*_xlfn.NORM.DIST(0,$J65/2,$M65,TRUE))*$D65+($K65="Steady Growth")*(AND(BY$6&gt;=$F65,BY$6&lt;=$H65)*((BY$6-$F65+1)/($J65*($J65+1)/2)*$D65))+($K65="custom")*CustCF!BS65</f>
        <v>0</v>
      </c>
      <c r="BZ65" s="95">
        <f>($K65="Bell Curve")*(_xlfn.NORM.DIST(AND(BZ$6&gt;=$F65,BZ$6&lt;=$H65)*(BZ$6-$F65+1),$J65/2,$M65,TRUE)-_xlfn.NORM.DIST(AND(BZ$6&gt;=$F65,BZ$6&lt;=$H65)*(BY$6-$F65+1),$J65/2,$M65,TRUE))/(1-2*_xlfn.NORM.DIST(0,$J65/2,$M65,TRUE))*$D65+($K65="Steady Growth")*(AND(BZ$6&gt;=$F65,BZ$6&lt;=$H65)*((BZ$6-$F65+1)/($J65*($J65+1)/2)*$D65))+($K65="custom")*CustCF!BT65</f>
        <v>0</v>
      </c>
      <c r="CA65" s="95">
        <f>($K65="Bell Curve")*(_xlfn.NORM.DIST(AND(CA$6&gt;=$F65,CA$6&lt;=$H65)*(CA$6-$F65+1),$J65/2,$M65,TRUE)-_xlfn.NORM.DIST(AND(CA$6&gt;=$F65,CA$6&lt;=$H65)*(BZ$6-$F65+1),$J65/2,$M65,TRUE))/(1-2*_xlfn.NORM.DIST(0,$J65/2,$M65,TRUE))*$D65+($K65="Steady Growth")*(AND(CA$6&gt;=$F65,CA$6&lt;=$H65)*((CA$6-$F65+1)/($J65*($J65+1)/2)*$D65))+($K65="custom")*CustCF!BU65</f>
        <v>0</v>
      </c>
      <c r="CB65" s="95">
        <f>($K65="Bell Curve")*(_xlfn.NORM.DIST(AND(CB$6&gt;=$F65,CB$6&lt;=$H65)*(CB$6-$F65+1),$J65/2,$M65,TRUE)-_xlfn.NORM.DIST(AND(CB$6&gt;=$F65,CB$6&lt;=$H65)*(CA$6-$F65+1),$J65/2,$M65,TRUE))/(1-2*_xlfn.NORM.DIST(0,$J65/2,$M65,TRUE))*$D65+($K65="Steady Growth")*(AND(CB$6&gt;=$F65,CB$6&lt;=$H65)*((CB$6-$F65+1)/($J65*($J65+1)/2)*$D65))+($K65="custom")*CustCF!BV65</f>
        <v>0</v>
      </c>
      <c r="CC65" s="95">
        <f>($K65="Bell Curve")*(_xlfn.NORM.DIST(AND(CC$6&gt;=$F65,CC$6&lt;=$H65)*(CC$6-$F65+1),$J65/2,$M65,TRUE)-_xlfn.NORM.DIST(AND(CC$6&gt;=$F65,CC$6&lt;=$H65)*(CB$6-$F65+1),$J65/2,$M65,TRUE))/(1-2*_xlfn.NORM.DIST(0,$J65/2,$M65,TRUE))*$D65+($K65="Steady Growth")*(AND(CC$6&gt;=$F65,CC$6&lt;=$H65)*((CC$6-$F65+1)/($J65*($J65+1)/2)*$D65))+($K65="custom")*CustCF!BW65</f>
        <v>0</v>
      </c>
      <c r="CD65" s="95">
        <f>($K65="Bell Curve")*(_xlfn.NORM.DIST(AND(CD$6&gt;=$F65,CD$6&lt;=$H65)*(CD$6-$F65+1),$J65/2,$M65,TRUE)-_xlfn.NORM.DIST(AND(CD$6&gt;=$F65,CD$6&lt;=$H65)*(CC$6-$F65+1),$J65/2,$M65,TRUE))/(1-2*_xlfn.NORM.DIST(0,$J65/2,$M65,TRUE))*$D65+($K65="Steady Growth")*(AND(CD$6&gt;=$F65,CD$6&lt;=$H65)*((CD$6-$F65+1)/($J65*($J65+1)/2)*$D65))+($K65="custom")*CustCF!BX65</f>
        <v>0</v>
      </c>
      <c r="CE65" s="95">
        <f>($K65="Bell Curve")*(_xlfn.NORM.DIST(AND(CE$6&gt;=$F65,CE$6&lt;=$H65)*(CE$6-$F65+1),$J65/2,$M65,TRUE)-_xlfn.NORM.DIST(AND(CE$6&gt;=$F65,CE$6&lt;=$H65)*(CD$6-$F65+1),$J65/2,$M65,TRUE))/(1-2*_xlfn.NORM.DIST(0,$J65/2,$M65,TRUE))*$D65+($K65="Steady Growth")*(AND(CE$6&gt;=$F65,CE$6&lt;=$H65)*((CE$6-$F65+1)/($J65*($J65+1)/2)*$D65))+($K65="custom")*CustCF!BY65</f>
        <v>0</v>
      </c>
      <c r="CF65" s="95">
        <f>($K65="Bell Curve")*(_xlfn.NORM.DIST(AND(CF$6&gt;=$F65,CF$6&lt;=$H65)*(CF$6-$F65+1),$J65/2,$M65,TRUE)-_xlfn.NORM.DIST(AND(CF$6&gt;=$F65,CF$6&lt;=$H65)*(CE$6-$F65+1),$J65/2,$M65,TRUE))/(1-2*_xlfn.NORM.DIST(0,$J65/2,$M65,TRUE))*$D65+($K65="Steady Growth")*(AND(CF$6&gt;=$F65,CF$6&lt;=$H65)*((CF$6-$F65+1)/($J65*($J65+1)/2)*$D65))+($K65="custom")*CustCF!BZ65</f>
        <v>0</v>
      </c>
      <c r="CG65" s="95">
        <f>($K65="Bell Curve")*(_xlfn.NORM.DIST(AND(CG$6&gt;=$F65,CG$6&lt;=$H65)*(CG$6-$F65+1),$J65/2,$M65,TRUE)-_xlfn.NORM.DIST(AND(CG$6&gt;=$F65,CG$6&lt;=$H65)*(CF$6-$F65+1),$J65/2,$M65,TRUE))/(1-2*_xlfn.NORM.DIST(0,$J65/2,$M65,TRUE))*$D65+($K65="Steady Growth")*(AND(CG$6&gt;=$F65,CG$6&lt;=$H65)*((CG$6-$F65+1)/($J65*($J65+1)/2)*$D65))+($K65="custom")*CustCF!CA65</f>
        <v>0</v>
      </c>
      <c r="CH65" s="95">
        <f>($K65="Bell Curve")*(_xlfn.NORM.DIST(AND(CH$6&gt;=$F65,CH$6&lt;=$H65)*(CH$6-$F65+1),$J65/2,$M65,TRUE)-_xlfn.NORM.DIST(AND(CH$6&gt;=$F65,CH$6&lt;=$H65)*(CG$6-$F65+1),$J65/2,$M65,TRUE))/(1-2*_xlfn.NORM.DIST(0,$J65/2,$M65,TRUE))*$D65+($K65="Steady Growth")*(AND(CH$6&gt;=$F65,CH$6&lt;=$H65)*((CH$6-$F65+1)/($J65*($J65+1)/2)*$D65))+($K65="custom")*CustCF!CB65</f>
        <v>0</v>
      </c>
      <c r="CI65" s="95">
        <f>($K65="Bell Curve")*(_xlfn.NORM.DIST(AND(CI$6&gt;=$F65,CI$6&lt;=$H65)*(CI$6-$F65+1),$J65/2,$M65,TRUE)-_xlfn.NORM.DIST(AND(CI$6&gt;=$F65,CI$6&lt;=$H65)*(CH$6-$F65+1),$J65/2,$M65,TRUE))/(1-2*_xlfn.NORM.DIST(0,$J65/2,$M65,TRUE))*$D65+($K65="Steady Growth")*(AND(CI$6&gt;=$F65,CI$6&lt;=$H65)*((CI$6-$F65+1)/($J65*($J65+1)/2)*$D65))+($K65="custom")*CustCF!CC65</f>
        <v>0</v>
      </c>
      <c r="CJ65" s="95">
        <f>($K65="Bell Curve")*(_xlfn.NORM.DIST(AND(CJ$6&gt;=$F65,CJ$6&lt;=$H65)*(CJ$6-$F65+1),$J65/2,$M65,TRUE)-_xlfn.NORM.DIST(AND(CJ$6&gt;=$F65,CJ$6&lt;=$H65)*(CI$6-$F65+1),$J65/2,$M65,TRUE))/(1-2*_xlfn.NORM.DIST(0,$J65/2,$M65,TRUE))*$D65+($K65="Steady Growth")*(AND(CJ$6&gt;=$F65,CJ$6&lt;=$H65)*((CJ$6-$F65+1)/($J65*($J65+1)/2)*$D65))+($K65="custom")*CustCF!CD65</f>
        <v>0</v>
      </c>
      <c r="CK65" s="95">
        <f>($K65="Bell Curve")*(_xlfn.NORM.DIST(AND(CK$6&gt;=$F65,CK$6&lt;=$H65)*(CK$6-$F65+1),$J65/2,$M65,TRUE)-_xlfn.NORM.DIST(AND(CK$6&gt;=$F65,CK$6&lt;=$H65)*(CJ$6-$F65+1),$J65/2,$M65,TRUE))/(1-2*_xlfn.NORM.DIST(0,$J65/2,$M65,TRUE))*$D65+($K65="Steady Growth")*(AND(CK$6&gt;=$F65,CK$6&lt;=$H65)*((CK$6-$F65+1)/($J65*($J65+1)/2)*$D65))+($K65="custom")*CustCF!CE65</f>
        <v>0</v>
      </c>
      <c r="CL65" s="95">
        <f>($K65="Bell Curve")*(_xlfn.NORM.DIST(AND(CL$6&gt;=$F65,CL$6&lt;=$H65)*(CL$6-$F65+1),$J65/2,$M65,TRUE)-_xlfn.NORM.DIST(AND(CL$6&gt;=$F65,CL$6&lt;=$H65)*(CK$6-$F65+1),$J65/2,$M65,TRUE))/(1-2*_xlfn.NORM.DIST(0,$J65/2,$M65,TRUE))*$D65+($K65="Steady Growth")*(AND(CL$6&gt;=$F65,CL$6&lt;=$H65)*((CL$6-$F65+1)/($J65*($J65+1)/2)*$D65))+($K65="custom")*CustCF!CF65</f>
        <v>0</v>
      </c>
      <c r="CM65" s="95">
        <f>($K65="Bell Curve")*(_xlfn.NORM.DIST(AND(CM$6&gt;=$F65,CM$6&lt;=$H65)*(CM$6-$F65+1),$J65/2,$M65,TRUE)-_xlfn.NORM.DIST(AND(CM$6&gt;=$F65,CM$6&lt;=$H65)*(CL$6-$F65+1),$J65/2,$M65,TRUE))/(1-2*_xlfn.NORM.DIST(0,$J65/2,$M65,TRUE))*$D65+($K65="Steady Growth")*(AND(CM$6&gt;=$F65,CM$6&lt;=$H65)*((CM$6-$F65+1)/($J65*($J65+1)/2)*$D65))+($K65="custom")*CustCF!CG65</f>
        <v>0</v>
      </c>
      <c r="CN65" s="95">
        <f>($K65="Bell Curve")*(_xlfn.NORM.DIST(AND(CN$6&gt;=$F65,CN$6&lt;=$H65)*(CN$6-$F65+1),$J65/2,$M65,TRUE)-_xlfn.NORM.DIST(AND(CN$6&gt;=$F65,CN$6&lt;=$H65)*(CM$6-$F65+1),$J65/2,$M65,TRUE))/(1-2*_xlfn.NORM.DIST(0,$J65/2,$M65,TRUE))*$D65+($K65="Steady Growth")*(AND(CN$6&gt;=$F65,CN$6&lt;=$H65)*((CN$6-$F65+1)/($J65*($J65+1)/2)*$D65))+($K65="custom")*CustCF!CH65</f>
        <v>0</v>
      </c>
      <c r="CO65" s="95">
        <f>($K65="Bell Curve")*(_xlfn.NORM.DIST(AND(CO$6&gt;=$F65,CO$6&lt;=$H65)*(CO$6-$F65+1),$J65/2,$M65,TRUE)-_xlfn.NORM.DIST(AND(CO$6&gt;=$F65,CO$6&lt;=$H65)*(CN$6-$F65+1),$J65/2,$M65,TRUE))/(1-2*_xlfn.NORM.DIST(0,$J65/2,$M65,TRUE))*$D65+($K65="Steady Growth")*(AND(CO$6&gt;=$F65,CO$6&lt;=$H65)*((CO$6-$F65+1)/($J65*($J65+1)/2)*$D65))+($K65="custom")*CustCF!CI65</f>
        <v>0</v>
      </c>
      <c r="CP65" s="95">
        <f>($K65="Bell Curve")*(_xlfn.NORM.DIST(AND(CP$6&gt;=$F65,CP$6&lt;=$H65)*(CP$6-$F65+1),$J65/2,$M65,TRUE)-_xlfn.NORM.DIST(AND(CP$6&gt;=$F65,CP$6&lt;=$H65)*(CO$6-$F65+1),$J65/2,$M65,TRUE))/(1-2*_xlfn.NORM.DIST(0,$J65/2,$M65,TRUE))*$D65+($K65="Steady Growth")*(AND(CP$6&gt;=$F65,CP$6&lt;=$H65)*((CP$6-$F65+1)/($J65*($J65+1)/2)*$D65))+($K65="custom")*CustCF!CJ65</f>
        <v>0</v>
      </c>
      <c r="CQ65" s="95">
        <f>($K65="Bell Curve")*(_xlfn.NORM.DIST(AND(CQ$6&gt;=$F65,CQ$6&lt;=$H65)*(CQ$6-$F65+1),$J65/2,$M65,TRUE)-_xlfn.NORM.DIST(AND(CQ$6&gt;=$F65,CQ$6&lt;=$H65)*(CP$6-$F65+1),$J65/2,$M65,TRUE))/(1-2*_xlfn.NORM.DIST(0,$J65/2,$M65,TRUE))*$D65+($K65="Steady Growth")*(AND(CQ$6&gt;=$F65,CQ$6&lt;=$H65)*((CQ$6-$F65+1)/($J65*($J65+1)/2)*$D65))+($K65="custom")*CustCF!CK65</f>
        <v>0</v>
      </c>
      <c r="CR65" s="95">
        <f>($K65="Bell Curve")*(_xlfn.NORM.DIST(AND(CR$6&gt;=$F65,CR$6&lt;=$H65)*(CR$6-$F65+1),$J65/2,$M65,TRUE)-_xlfn.NORM.DIST(AND(CR$6&gt;=$F65,CR$6&lt;=$H65)*(CQ$6-$F65+1),$J65/2,$M65,TRUE))/(1-2*_xlfn.NORM.DIST(0,$J65/2,$M65,TRUE))*$D65+($K65="Steady Growth")*(AND(CR$6&gt;=$F65,CR$6&lt;=$H65)*((CR$6-$F65+1)/($J65*($J65+1)/2)*$D65))+($K65="custom")*CustCF!CL65</f>
        <v>0</v>
      </c>
      <c r="CS65" s="95">
        <f>($K65="Bell Curve")*(_xlfn.NORM.DIST(AND(CS$6&gt;=$F65,CS$6&lt;=$H65)*(CS$6-$F65+1),$J65/2,$M65,TRUE)-_xlfn.NORM.DIST(AND(CS$6&gt;=$F65,CS$6&lt;=$H65)*(CR$6-$F65+1),$J65/2,$M65,TRUE))/(1-2*_xlfn.NORM.DIST(0,$J65/2,$M65,TRUE))*$D65+($K65="Steady Growth")*(AND(CS$6&gt;=$F65,CS$6&lt;=$H65)*((CS$6-$F65+1)/($J65*($J65+1)/2)*$D65))+($K65="custom")*CustCF!CM65</f>
        <v>0</v>
      </c>
      <c r="CT65" s="95">
        <f>($K65="Bell Curve")*(_xlfn.NORM.DIST(AND(CT$6&gt;=$F65,CT$6&lt;=$H65)*(CT$6-$F65+1),$J65/2,$M65,TRUE)-_xlfn.NORM.DIST(AND(CT$6&gt;=$F65,CT$6&lt;=$H65)*(CS$6-$F65+1),$J65/2,$M65,TRUE))/(1-2*_xlfn.NORM.DIST(0,$J65/2,$M65,TRUE))*$D65+($K65="Steady Growth")*(AND(CT$6&gt;=$F65,CT$6&lt;=$H65)*((CT$6-$F65+1)/($J65*($J65+1)/2)*$D65))+($K65="custom")*CustCF!CN65</f>
        <v>0</v>
      </c>
      <c r="CU65" s="95">
        <f>($K65="Bell Curve")*(_xlfn.NORM.DIST(AND(CU$6&gt;=$F65,CU$6&lt;=$H65)*(CU$6-$F65+1),$J65/2,$M65,TRUE)-_xlfn.NORM.DIST(AND(CU$6&gt;=$F65,CU$6&lt;=$H65)*(CT$6-$F65+1),$J65/2,$M65,TRUE))/(1-2*_xlfn.NORM.DIST(0,$J65/2,$M65,TRUE))*$D65+($K65="Steady Growth")*(AND(CU$6&gt;=$F65,CU$6&lt;=$H65)*((CU$6-$F65+1)/($J65*($J65+1)/2)*$D65))+($K65="custom")*CustCF!CO65</f>
        <v>0</v>
      </c>
      <c r="CV65" s="95">
        <f>($K65="Bell Curve")*(_xlfn.NORM.DIST(AND(CV$6&gt;=$F65,CV$6&lt;=$H65)*(CV$6-$F65+1),$J65/2,$M65,TRUE)-_xlfn.NORM.DIST(AND(CV$6&gt;=$F65,CV$6&lt;=$H65)*(CU$6-$F65+1),$J65/2,$M65,TRUE))/(1-2*_xlfn.NORM.DIST(0,$J65/2,$M65,TRUE))*$D65+($K65="Steady Growth")*(AND(CV$6&gt;=$F65,CV$6&lt;=$H65)*((CV$6-$F65+1)/($J65*($J65+1)/2)*$D65))+($K65="custom")*CustCF!CP65</f>
        <v>0</v>
      </c>
      <c r="CW65" s="95">
        <f>($K65="Bell Curve")*(_xlfn.NORM.DIST(AND(CW$6&gt;=$F65,CW$6&lt;=$H65)*(CW$6-$F65+1),$J65/2,$M65,TRUE)-_xlfn.NORM.DIST(AND(CW$6&gt;=$F65,CW$6&lt;=$H65)*(CV$6-$F65+1),$J65/2,$M65,TRUE))/(1-2*_xlfn.NORM.DIST(0,$J65/2,$M65,TRUE))*$D65+($K65="Steady Growth")*(AND(CW$6&gt;=$F65,CW$6&lt;=$H65)*((CW$6-$F65+1)/($J65*($J65+1)/2)*$D65))+($K65="custom")*CustCF!CQ65</f>
        <v>0</v>
      </c>
      <c r="CX65" s="95">
        <f>($K65="Bell Curve")*(_xlfn.NORM.DIST(AND(CX$6&gt;=$F65,CX$6&lt;=$H65)*(CX$6-$F65+1),$J65/2,$M65,TRUE)-_xlfn.NORM.DIST(AND(CX$6&gt;=$F65,CX$6&lt;=$H65)*(CW$6-$F65+1),$J65/2,$M65,TRUE))/(1-2*_xlfn.NORM.DIST(0,$J65/2,$M65,TRUE))*$D65+($K65="Steady Growth")*(AND(CX$6&gt;=$F65,CX$6&lt;=$H65)*((CX$6-$F65+1)/($J65*($J65+1)/2)*$D65))+($K65="custom")*CustCF!CR65</f>
        <v>0</v>
      </c>
      <c r="CY65" s="95">
        <f>($K65="Bell Curve")*(_xlfn.NORM.DIST(AND(CY$6&gt;=$F65,CY$6&lt;=$H65)*(CY$6-$F65+1),$J65/2,$M65,TRUE)-_xlfn.NORM.DIST(AND(CY$6&gt;=$F65,CY$6&lt;=$H65)*(CX$6-$F65+1),$J65/2,$M65,TRUE))/(1-2*_xlfn.NORM.DIST(0,$J65/2,$M65,TRUE))*$D65+($K65="Steady Growth")*(AND(CY$6&gt;=$F65,CY$6&lt;=$H65)*((CY$6-$F65+1)/($J65*($J65+1)/2)*$D65))+($K65="custom")*CustCF!CS65</f>
        <v>0</v>
      </c>
      <c r="CZ65" s="95">
        <f>($K65="Bell Curve")*(_xlfn.NORM.DIST(AND(CZ$6&gt;=$F65,CZ$6&lt;=$H65)*(CZ$6-$F65+1),$J65/2,$M65,TRUE)-_xlfn.NORM.DIST(AND(CZ$6&gt;=$F65,CZ$6&lt;=$H65)*(CY$6-$F65+1),$J65/2,$M65,TRUE))/(1-2*_xlfn.NORM.DIST(0,$J65/2,$M65,TRUE))*$D65+($K65="Steady Growth")*(AND(CZ$6&gt;=$F65,CZ$6&lt;=$H65)*((CZ$6-$F65+1)/($J65*($J65+1)/2)*$D65))+($K65="custom")*CustCF!CT65</f>
        <v>0</v>
      </c>
      <c r="DA65" s="95">
        <f>($K65="Bell Curve")*(_xlfn.NORM.DIST(AND(DA$6&gt;=$F65,DA$6&lt;=$H65)*(DA$6-$F65+1),$J65/2,$M65,TRUE)-_xlfn.NORM.DIST(AND(DA$6&gt;=$F65,DA$6&lt;=$H65)*(CZ$6-$F65+1),$J65/2,$M65,TRUE))/(1-2*_xlfn.NORM.DIST(0,$J65/2,$M65,TRUE))*$D65+($K65="Steady Growth")*(AND(DA$6&gt;=$F65,DA$6&lt;=$H65)*((DA$6-$F65+1)/($J65*($J65+1)/2)*$D65))+($K65="custom")*CustCF!CU65</f>
        <v>0</v>
      </c>
      <c r="DB65" s="95">
        <f>($K65="Bell Curve")*(_xlfn.NORM.DIST(AND(DB$6&gt;=$F65,DB$6&lt;=$H65)*(DB$6-$F65+1),$J65/2,$M65,TRUE)-_xlfn.NORM.DIST(AND(DB$6&gt;=$F65,DB$6&lt;=$H65)*(DA$6-$F65+1),$J65/2,$M65,TRUE))/(1-2*_xlfn.NORM.DIST(0,$J65/2,$M65,TRUE))*$D65+($K65="Steady Growth")*(AND(DB$6&gt;=$F65,DB$6&lt;=$H65)*((DB$6-$F65+1)/($J65*($J65+1)/2)*$D65))+($K65="custom")*CustCF!CV65</f>
        <v>0</v>
      </c>
      <c r="DC65" s="95">
        <f>($K65="Bell Curve")*(_xlfn.NORM.DIST(AND(DC$6&gt;=$F65,DC$6&lt;=$H65)*(DC$6-$F65+1),$J65/2,$M65,TRUE)-_xlfn.NORM.DIST(AND(DC$6&gt;=$F65,DC$6&lt;=$H65)*(DB$6-$F65+1),$J65/2,$M65,TRUE))/(1-2*_xlfn.NORM.DIST(0,$J65/2,$M65,TRUE))*$D65+($K65="Steady Growth")*(AND(DC$6&gt;=$F65,DC$6&lt;=$H65)*((DC$6-$F65+1)/($J65*($J65+1)/2)*$D65))+($K65="custom")*CustCF!CW65</f>
        <v>0</v>
      </c>
      <c r="DD65" s="95">
        <f>($K65="Bell Curve")*(_xlfn.NORM.DIST(AND(DD$6&gt;=$F65,DD$6&lt;=$H65)*(DD$6-$F65+1),$J65/2,$M65,TRUE)-_xlfn.NORM.DIST(AND(DD$6&gt;=$F65,DD$6&lt;=$H65)*(DC$6-$F65+1),$J65/2,$M65,TRUE))/(1-2*_xlfn.NORM.DIST(0,$J65/2,$M65,TRUE))*$D65+($K65="Steady Growth")*(AND(DD$6&gt;=$F65,DD$6&lt;=$H65)*((DD$6-$F65+1)/($J65*($J65+1)/2)*$D65))+($K65="custom")*CustCF!CX65</f>
        <v>0</v>
      </c>
      <c r="DE65" s="95">
        <f>($K65="Bell Curve")*(_xlfn.NORM.DIST(AND(DE$6&gt;=$F65,DE$6&lt;=$H65)*(DE$6-$F65+1),$J65/2,$M65,TRUE)-_xlfn.NORM.DIST(AND(DE$6&gt;=$F65,DE$6&lt;=$H65)*(DD$6-$F65+1),$J65/2,$M65,TRUE))/(1-2*_xlfn.NORM.DIST(0,$J65/2,$M65,TRUE))*$D65+($K65="Steady Growth")*(AND(DE$6&gt;=$F65,DE$6&lt;=$H65)*((DE$6-$F65+1)/($J65*($J65+1)/2)*$D65))+($K65="custom")*CustCF!CY65</f>
        <v>0</v>
      </c>
      <c r="DF65" s="95">
        <f>($K65="Bell Curve")*(_xlfn.NORM.DIST(AND(DF$6&gt;=$F65,DF$6&lt;=$H65)*(DF$6-$F65+1),$J65/2,$M65,TRUE)-_xlfn.NORM.DIST(AND(DF$6&gt;=$F65,DF$6&lt;=$H65)*(DE$6-$F65+1),$J65/2,$M65,TRUE))/(1-2*_xlfn.NORM.DIST(0,$J65/2,$M65,TRUE))*$D65+($K65="Steady Growth")*(AND(DF$6&gt;=$F65,DF$6&lt;=$H65)*((DF$6-$F65+1)/($J65*($J65+1)/2)*$D65))+($K65="custom")*CustCF!CZ65</f>
        <v>0</v>
      </c>
      <c r="DG65" s="95">
        <f>($K65="Bell Curve")*(_xlfn.NORM.DIST(AND(DG$6&gt;=$F65,DG$6&lt;=$H65)*(DG$6-$F65+1),$J65/2,$M65,TRUE)-_xlfn.NORM.DIST(AND(DG$6&gt;=$F65,DG$6&lt;=$H65)*(DF$6-$F65+1),$J65/2,$M65,TRUE))/(1-2*_xlfn.NORM.DIST(0,$J65/2,$M65,TRUE))*$D65+($K65="Steady Growth")*(AND(DG$6&gt;=$F65,DG$6&lt;=$H65)*((DG$6-$F65+1)/($J65*($J65+1)/2)*$D65))+($K65="custom")*CustCF!DA65</f>
        <v>0</v>
      </c>
      <c r="DH65" s="95">
        <f>($K65="Bell Curve")*(_xlfn.NORM.DIST(AND(DH$6&gt;=$F65,DH$6&lt;=$H65)*(DH$6-$F65+1),$J65/2,$M65,TRUE)-_xlfn.NORM.DIST(AND(DH$6&gt;=$F65,DH$6&lt;=$H65)*(DG$6-$F65+1),$J65/2,$M65,TRUE))/(1-2*_xlfn.NORM.DIST(0,$J65/2,$M65,TRUE))*$D65+($K65="Steady Growth")*(AND(DH$6&gt;=$F65,DH$6&lt;=$H65)*((DH$6-$F65+1)/($J65*($J65+1)/2)*$D65))+($K65="custom")*CustCF!DB65</f>
        <v>0</v>
      </c>
      <c r="DI65" s="95">
        <f>($K65="Bell Curve")*(_xlfn.NORM.DIST(AND(DI$6&gt;=$F65,DI$6&lt;=$H65)*(DI$6-$F65+1),$J65/2,$M65,TRUE)-_xlfn.NORM.DIST(AND(DI$6&gt;=$F65,DI$6&lt;=$H65)*(DH$6-$F65+1),$J65/2,$M65,TRUE))/(1-2*_xlfn.NORM.DIST(0,$J65/2,$M65,TRUE))*$D65+($K65="Steady Growth")*(AND(DI$6&gt;=$F65,DI$6&lt;=$H65)*((DI$6-$F65+1)/($J65*($J65+1)/2)*$D65))+($K65="custom")*CustCF!DC65</f>
        <v>0</v>
      </c>
      <c r="DJ65" s="95">
        <f>($K65="Bell Curve")*(_xlfn.NORM.DIST(AND(DJ$6&gt;=$F65,DJ$6&lt;=$H65)*(DJ$6-$F65+1),$J65/2,$M65,TRUE)-_xlfn.NORM.DIST(AND(DJ$6&gt;=$F65,DJ$6&lt;=$H65)*(DI$6-$F65+1),$J65/2,$M65,TRUE))/(1-2*_xlfn.NORM.DIST(0,$J65/2,$M65,TRUE))*$D65+($K65="Steady Growth")*(AND(DJ$6&gt;=$F65,DJ$6&lt;=$H65)*((DJ$6-$F65+1)/($J65*($J65+1)/2)*$D65))+($K65="custom")*CustCF!DD65</f>
        <v>0</v>
      </c>
      <c r="DK65" s="95">
        <f>($K65="Bell Curve")*(_xlfn.NORM.DIST(AND(DK$6&gt;=$F65,DK$6&lt;=$H65)*(DK$6-$F65+1),$J65/2,$M65,TRUE)-_xlfn.NORM.DIST(AND(DK$6&gt;=$F65,DK$6&lt;=$H65)*(DJ$6-$F65+1),$J65/2,$M65,TRUE))/(1-2*_xlfn.NORM.DIST(0,$J65/2,$M65,TRUE))*$D65+($K65="Steady Growth")*(AND(DK$6&gt;=$F65,DK$6&lt;=$H65)*((DK$6-$F65+1)/($J65*($J65+1)/2)*$D65))+($K65="custom")*CustCF!DE65</f>
        <v>0</v>
      </c>
      <c r="DL65" s="95">
        <f>($K65="Bell Curve")*(_xlfn.NORM.DIST(AND(DL$6&gt;=$F65,DL$6&lt;=$H65)*(DL$6-$F65+1),$J65/2,$M65,TRUE)-_xlfn.NORM.DIST(AND(DL$6&gt;=$F65,DL$6&lt;=$H65)*(DK$6-$F65+1),$J65/2,$M65,TRUE))/(1-2*_xlfn.NORM.DIST(0,$J65/2,$M65,TRUE))*$D65+($K65="Steady Growth")*(AND(DL$6&gt;=$F65,DL$6&lt;=$H65)*((DL$6-$F65+1)/($J65*($J65+1)/2)*$D65))+($K65="custom")*CustCF!DF65</f>
        <v>0</v>
      </c>
      <c r="DM65" s="95">
        <f>($K65="Bell Curve")*(_xlfn.NORM.DIST(AND(DM$6&gt;=$F65,DM$6&lt;=$H65)*(DM$6-$F65+1),$J65/2,$M65,TRUE)-_xlfn.NORM.DIST(AND(DM$6&gt;=$F65,DM$6&lt;=$H65)*(DL$6-$F65+1),$J65/2,$M65,TRUE))/(1-2*_xlfn.NORM.DIST(0,$J65/2,$M65,TRUE))*$D65+($K65="Steady Growth")*(AND(DM$6&gt;=$F65,DM$6&lt;=$H65)*((DM$6-$F65+1)/($J65*($J65+1)/2)*$D65))+($K65="custom")*CustCF!DG65</f>
        <v>0</v>
      </c>
      <c r="DN65" s="95">
        <f>($K65="Bell Curve")*(_xlfn.NORM.DIST(AND(DN$6&gt;=$F65,DN$6&lt;=$H65)*(DN$6-$F65+1),$J65/2,$M65,TRUE)-_xlfn.NORM.DIST(AND(DN$6&gt;=$F65,DN$6&lt;=$H65)*(DM$6-$F65+1),$J65/2,$M65,TRUE))/(1-2*_xlfn.NORM.DIST(0,$J65/2,$M65,TRUE))*$D65+($K65="Steady Growth")*(AND(DN$6&gt;=$F65,DN$6&lt;=$H65)*((DN$6-$F65+1)/($J65*($J65+1)/2)*$D65))+($K65="custom")*CustCF!DH65</f>
        <v>0</v>
      </c>
      <c r="DO65" s="95">
        <f>($K65="Bell Curve")*(_xlfn.NORM.DIST(AND(DO$6&gt;=$F65,DO$6&lt;=$H65)*(DO$6-$F65+1),$J65/2,$M65,TRUE)-_xlfn.NORM.DIST(AND(DO$6&gt;=$F65,DO$6&lt;=$H65)*(DN$6-$F65+1),$J65/2,$M65,TRUE))/(1-2*_xlfn.NORM.DIST(0,$J65/2,$M65,TRUE))*$D65+($K65="Steady Growth")*(AND(DO$6&gt;=$F65,DO$6&lt;=$H65)*((DO$6-$F65+1)/($J65*($J65+1)/2)*$D65))+($K65="custom")*CustCF!DI65</f>
        <v>0</v>
      </c>
      <c r="DP65" s="95">
        <f>($K65="Bell Curve")*(_xlfn.NORM.DIST(AND(DP$6&gt;=$F65,DP$6&lt;=$H65)*(DP$6-$F65+1),$J65/2,$M65,TRUE)-_xlfn.NORM.DIST(AND(DP$6&gt;=$F65,DP$6&lt;=$H65)*(DO$6-$F65+1),$J65/2,$M65,TRUE))/(1-2*_xlfn.NORM.DIST(0,$J65/2,$M65,TRUE))*$D65+($K65="Steady Growth")*(AND(DP$6&gt;=$F65,DP$6&lt;=$H65)*((DP$6-$F65+1)/($J65*($J65+1)/2)*$D65))+($K65="custom")*CustCF!DJ65</f>
        <v>0</v>
      </c>
      <c r="DQ65" s="95">
        <f>($K65="Bell Curve")*(_xlfn.NORM.DIST(AND(DQ$6&gt;=$F65,DQ$6&lt;=$H65)*(DQ$6-$F65+1),$J65/2,$M65,TRUE)-_xlfn.NORM.DIST(AND(DQ$6&gt;=$F65,DQ$6&lt;=$H65)*(DP$6-$F65+1),$J65/2,$M65,TRUE))/(1-2*_xlfn.NORM.DIST(0,$J65/2,$M65,TRUE))*$D65+($K65="Steady Growth")*(AND(DQ$6&gt;=$F65,DQ$6&lt;=$H65)*((DQ$6-$F65+1)/($J65*($J65+1)/2)*$D65))+($K65="custom")*CustCF!DK65</f>
        <v>0</v>
      </c>
      <c r="DR65" s="95">
        <f>($K65="Bell Curve")*(_xlfn.NORM.DIST(AND(DR$6&gt;=$F65,DR$6&lt;=$H65)*(DR$6-$F65+1),$J65/2,$M65,TRUE)-_xlfn.NORM.DIST(AND(DR$6&gt;=$F65,DR$6&lt;=$H65)*(DQ$6-$F65+1),$J65/2,$M65,TRUE))/(1-2*_xlfn.NORM.DIST(0,$J65/2,$M65,TRUE))*$D65+($K65="Steady Growth")*(AND(DR$6&gt;=$F65,DR$6&lt;=$H65)*((DR$6-$F65+1)/($J65*($J65+1)/2)*$D65))+($K65="custom")*CustCF!DL65</f>
        <v>0</v>
      </c>
      <c r="DS65" s="95">
        <f>($K65="Bell Curve")*(_xlfn.NORM.DIST(AND(DS$6&gt;=$F65,DS$6&lt;=$H65)*(DS$6-$F65+1),$J65/2,$M65,TRUE)-_xlfn.NORM.DIST(AND(DS$6&gt;=$F65,DS$6&lt;=$H65)*(DR$6-$F65+1),$J65/2,$M65,TRUE))/(1-2*_xlfn.NORM.DIST(0,$J65/2,$M65,TRUE))*$D65+($K65="Steady Growth")*(AND(DS$6&gt;=$F65,DS$6&lt;=$H65)*((DS$6-$F65+1)/($J65*($J65+1)/2)*$D65))+($K65="custom")*CustCF!DM65</f>
        <v>0</v>
      </c>
      <c r="DT65" s="95">
        <f>($K65="Bell Curve")*(_xlfn.NORM.DIST(AND(DT$6&gt;=$F65,DT$6&lt;=$H65)*(DT$6-$F65+1),$J65/2,$M65,TRUE)-_xlfn.NORM.DIST(AND(DT$6&gt;=$F65,DT$6&lt;=$H65)*(DS$6-$F65+1),$J65/2,$M65,TRUE))/(1-2*_xlfn.NORM.DIST(0,$J65/2,$M65,TRUE))*$D65+($K65="Steady Growth")*(AND(DT$6&gt;=$F65,DT$6&lt;=$H65)*((DT$6-$F65+1)/($J65*($J65+1)/2)*$D65))+($K65="custom")*CustCF!DN65</f>
        <v>0</v>
      </c>
      <c r="DU65" s="95">
        <f>($K65="Bell Curve")*(_xlfn.NORM.DIST(AND(DU$6&gt;=$F65,DU$6&lt;=$H65)*(DU$6-$F65+1),$J65/2,$M65,TRUE)-_xlfn.NORM.DIST(AND(DU$6&gt;=$F65,DU$6&lt;=$H65)*(DT$6-$F65+1),$J65/2,$M65,TRUE))/(1-2*_xlfn.NORM.DIST(0,$J65/2,$M65,TRUE))*$D65+($K65="Steady Growth")*(AND(DU$6&gt;=$F65,DU$6&lt;=$H65)*((DU$6-$F65+1)/($J65*($J65+1)/2)*$D65))+($K65="custom")*CustCF!DO65</f>
        <v>0</v>
      </c>
      <c r="DV65" s="95">
        <f>($K65="Bell Curve")*(_xlfn.NORM.DIST(AND(DV$6&gt;=$F65,DV$6&lt;=$H65)*(DV$6-$F65+1),$J65/2,$M65,TRUE)-_xlfn.NORM.DIST(AND(DV$6&gt;=$F65,DV$6&lt;=$H65)*(DU$6-$F65+1),$J65/2,$M65,TRUE))/(1-2*_xlfn.NORM.DIST(0,$J65/2,$M65,TRUE))*$D65+($K65="Steady Growth")*(AND(DV$6&gt;=$F65,DV$6&lt;=$H65)*((DV$6-$F65+1)/($J65*($J65+1)/2)*$D65))+($K65="custom")*CustCF!DP65</f>
        <v>0</v>
      </c>
      <c r="DW65" s="95">
        <f>($K65="Bell Curve")*(_xlfn.NORM.DIST(AND(DW$6&gt;=$F65,DW$6&lt;=$H65)*(DW$6-$F65+1),$J65/2,$M65,TRUE)-_xlfn.NORM.DIST(AND(DW$6&gt;=$F65,DW$6&lt;=$H65)*(DV$6-$F65+1),$J65/2,$M65,TRUE))/(1-2*_xlfn.NORM.DIST(0,$J65/2,$M65,TRUE))*$D65+($K65="Steady Growth")*(AND(DW$6&gt;=$F65,DW$6&lt;=$H65)*((DW$6-$F65+1)/($J65*($J65+1)/2)*$D65))+($K65="custom")*CustCF!DQ65</f>
        <v>0</v>
      </c>
      <c r="DX65" s="95">
        <f>($K65="Bell Curve")*(_xlfn.NORM.DIST(AND(DX$6&gt;=$F65,DX$6&lt;=$H65)*(DX$6-$F65+1),$J65/2,$M65,TRUE)-_xlfn.NORM.DIST(AND(DX$6&gt;=$F65,DX$6&lt;=$H65)*(DW$6-$F65+1),$J65/2,$M65,TRUE))/(1-2*_xlfn.NORM.DIST(0,$J65/2,$M65,TRUE))*$D65+($K65="Steady Growth")*(AND(DX$6&gt;=$F65,DX$6&lt;=$H65)*((DX$6-$F65+1)/($J65*($J65+1)/2)*$D65))+($K65="custom")*CustCF!DR65</f>
        <v>0</v>
      </c>
      <c r="DY65" s="95">
        <f>($K65="Bell Curve")*(_xlfn.NORM.DIST(AND(DY$6&gt;=$F65,DY$6&lt;=$H65)*(DY$6-$F65+1),$J65/2,$M65,TRUE)-_xlfn.NORM.DIST(AND(DY$6&gt;=$F65,DY$6&lt;=$H65)*(DX$6-$F65+1),$J65/2,$M65,TRUE))/(1-2*_xlfn.NORM.DIST(0,$J65/2,$M65,TRUE))*$D65+($K65="Steady Growth")*(AND(DY$6&gt;=$F65,DY$6&lt;=$H65)*((DY$6-$F65+1)/($J65*($J65+1)/2)*$D65))+($K65="custom")*CustCF!DS65</f>
        <v>0</v>
      </c>
      <c r="DZ65" s="95">
        <f>($K65="Bell Curve")*(_xlfn.NORM.DIST(AND(DZ$6&gt;=$F65,DZ$6&lt;=$H65)*(DZ$6-$F65+1),$J65/2,$M65,TRUE)-_xlfn.NORM.DIST(AND(DZ$6&gt;=$F65,DZ$6&lt;=$H65)*(DY$6-$F65+1),$J65/2,$M65,TRUE))/(1-2*_xlfn.NORM.DIST(0,$J65/2,$M65,TRUE))*$D65+($K65="Steady Growth")*(AND(DZ$6&gt;=$F65,DZ$6&lt;=$H65)*((DZ$6-$F65+1)/($J65*($J65+1)/2)*$D65))+($K65="custom")*CustCF!DT65</f>
        <v>0</v>
      </c>
      <c r="EA65" s="95">
        <f>($K65="Bell Curve")*(_xlfn.NORM.DIST(AND(EA$6&gt;=$F65,EA$6&lt;=$H65)*(EA$6-$F65+1),$J65/2,$M65,TRUE)-_xlfn.NORM.DIST(AND(EA$6&gt;=$F65,EA$6&lt;=$H65)*(DZ$6-$F65+1),$J65/2,$M65,TRUE))/(1-2*_xlfn.NORM.DIST(0,$J65/2,$M65,TRUE))*$D65+($K65="Steady Growth")*(AND(EA$6&gt;=$F65,EA$6&lt;=$H65)*((EA$6-$F65+1)/($J65*($J65+1)/2)*$D65))+($K65="custom")*CustCF!DU65</f>
        <v>0</v>
      </c>
      <c r="EB65" s="95">
        <f>($K65="Bell Curve")*(_xlfn.NORM.DIST(AND(EB$6&gt;=$F65,EB$6&lt;=$H65)*(EB$6-$F65+1),$J65/2,$M65,TRUE)-_xlfn.NORM.DIST(AND(EB$6&gt;=$F65,EB$6&lt;=$H65)*(EA$6-$F65+1),$J65/2,$M65,TRUE))/(1-2*_xlfn.NORM.DIST(0,$J65/2,$M65,TRUE))*$D65+($K65="Steady Growth")*(AND(EB$6&gt;=$F65,EB$6&lt;=$H65)*((EB$6-$F65+1)/($J65*($J65+1)/2)*$D65))+($K65="custom")*CustCF!DV65</f>
        <v>0</v>
      </c>
      <c r="EC65" s="95">
        <f>($K65="Bell Curve")*(_xlfn.NORM.DIST(AND(EC$6&gt;=$F65,EC$6&lt;=$H65)*(EC$6-$F65+1),$J65/2,$M65,TRUE)-_xlfn.NORM.DIST(AND(EC$6&gt;=$F65,EC$6&lt;=$H65)*(EB$6-$F65+1),$J65/2,$M65,TRUE))/(1-2*_xlfn.NORM.DIST(0,$J65/2,$M65,TRUE))*$D65+($K65="Steady Growth")*(AND(EC$6&gt;=$F65,EC$6&lt;=$H65)*((EC$6-$F65+1)/($J65*($J65+1)/2)*$D65))+($K65="custom")*CustCF!DW65</f>
        <v>0</v>
      </c>
      <c r="ED65" s="95">
        <f>($K65="Bell Curve")*(_xlfn.NORM.DIST(AND(ED$6&gt;=$F65,ED$6&lt;=$H65)*(ED$6-$F65+1),$J65/2,$M65,TRUE)-_xlfn.NORM.DIST(AND(ED$6&gt;=$F65,ED$6&lt;=$H65)*(EC$6-$F65+1),$J65/2,$M65,TRUE))/(1-2*_xlfn.NORM.DIST(0,$J65/2,$M65,TRUE))*$D65+($K65="Steady Growth")*(AND(ED$6&gt;=$F65,ED$6&lt;=$H65)*((ED$6-$F65+1)/($J65*($J65+1)/2)*$D65))+($K65="custom")*CustCF!DX65</f>
        <v>0</v>
      </c>
      <c r="EE65" s="95">
        <f>($K65="Bell Curve")*(_xlfn.NORM.DIST(AND(EE$6&gt;=$F65,EE$6&lt;=$H65)*(EE$6-$F65+1),$J65/2,$M65,TRUE)-_xlfn.NORM.DIST(AND(EE$6&gt;=$F65,EE$6&lt;=$H65)*(ED$6-$F65+1),$J65/2,$M65,TRUE))/(1-2*_xlfn.NORM.DIST(0,$J65/2,$M65,TRUE))*$D65+($K65="Steady Growth")*(AND(EE$6&gt;=$F65,EE$6&lt;=$H65)*((EE$6-$F65+1)/($J65*($J65+1)/2)*$D65))+($K65="custom")*CustCF!DY65</f>
        <v>0</v>
      </c>
      <c r="EF65" s="95">
        <f>($K65="Bell Curve")*(_xlfn.NORM.DIST(AND(EF$6&gt;=$F65,EF$6&lt;=$H65)*(EF$6-$F65+1),$J65/2,$M65,TRUE)-_xlfn.NORM.DIST(AND(EF$6&gt;=$F65,EF$6&lt;=$H65)*(EE$6-$F65+1),$J65/2,$M65,TRUE))/(1-2*_xlfn.NORM.DIST(0,$J65/2,$M65,TRUE))*$D65+($K65="Steady Growth")*(AND(EF$6&gt;=$F65,EF$6&lt;=$H65)*((EF$6-$F65+1)/($J65*($J65+1)/2)*$D65))+($K65="custom")*CustCF!DZ65</f>
        <v>0</v>
      </c>
      <c r="EG65" s="95">
        <f>($K65="Bell Curve")*(_xlfn.NORM.DIST(AND(EG$6&gt;=$F65,EG$6&lt;=$H65)*(EG$6-$F65+1),$J65/2,$M65,TRUE)-_xlfn.NORM.DIST(AND(EG$6&gt;=$F65,EG$6&lt;=$H65)*(EF$6-$F65+1),$J65/2,$M65,TRUE))/(1-2*_xlfn.NORM.DIST(0,$J65/2,$M65,TRUE))*$D65+($K65="Steady Growth")*(AND(EG$6&gt;=$F65,EG$6&lt;=$H65)*((EG$6-$F65+1)/($J65*($J65+1)/2)*$D65))+($K65="custom")*CustCF!EA65</f>
        <v>0</v>
      </c>
      <c r="EH65" s="95">
        <f>($K65="Bell Curve")*(_xlfn.NORM.DIST(AND(EH$6&gt;=$F65,EH$6&lt;=$H65)*(EH$6-$F65+1),$J65/2,$M65,TRUE)-_xlfn.NORM.DIST(AND(EH$6&gt;=$F65,EH$6&lt;=$H65)*(EG$6-$F65+1),$J65/2,$M65,TRUE))/(1-2*_xlfn.NORM.DIST(0,$J65/2,$M65,TRUE))*$D65+($K65="Steady Growth")*(AND(EH$6&gt;=$F65,EH$6&lt;=$H65)*((EH$6-$F65+1)/($J65*($J65+1)/2)*$D65))+($K65="custom")*CustCF!EB65</f>
        <v>0</v>
      </c>
      <c r="EI65" s="95">
        <f>($K65="Bell Curve")*(_xlfn.NORM.DIST(AND(EI$6&gt;=$F65,EI$6&lt;=$H65)*(EI$6-$F65+1),$J65/2,$M65,TRUE)-_xlfn.NORM.DIST(AND(EI$6&gt;=$F65,EI$6&lt;=$H65)*(EH$6-$F65+1),$J65/2,$M65,TRUE))/(1-2*_xlfn.NORM.DIST(0,$J65/2,$M65,TRUE))*$D65+($K65="Steady Growth")*(AND(EI$6&gt;=$F65,EI$6&lt;=$H65)*((EI$6-$F65+1)/($J65*($J65+1)/2)*$D65))+($K65="custom")*CustCF!EC65</f>
        <v>0</v>
      </c>
      <c r="EJ65" s="95">
        <f>($K65="Bell Curve")*(_xlfn.NORM.DIST(AND(EJ$6&gt;=$F65,EJ$6&lt;=$H65)*(EJ$6-$F65+1),$J65/2,$M65,TRUE)-_xlfn.NORM.DIST(AND(EJ$6&gt;=$F65,EJ$6&lt;=$H65)*(EI$6-$F65+1),$J65/2,$M65,TRUE))/(1-2*_xlfn.NORM.DIST(0,$J65/2,$M65,TRUE))*$D65+($K65="Steady Growth")*(AND(EJ$6&gt;=$F65,EJ$6&lt;=$H65)*((EJ$6-$F65+1)/($J65*($J65+1)/2)*$D65))+($K65="custom")*CustCF!ED65</f>
        <v>0</v>
      </c>
      <c r="EK65" s="95">
        <f>($K65="Bell Curve")*(_xlfn.NORM.DIST(AND(EK$6&gt;=$F65,EK$6&lt;=$H65)*(EK$6-$F65+1),$J65/2,$M65,TRUE)-_xlfn.NORM.DIST(AND(EK$6&gt;=$F65,EK$6&lt;=$H65)*(EJ$6-$F65+1),$J65/2,$M65,TRUE))/(1-2*_xlfn.NORM.DIST(0,$J65/2,$M65,TRUE))*$D65+($K65="Steady Growth")*(AND(EK$6&gt;=$F65,EK$6&lt;=$H65)*((EK$6-$F65+1)/($J65*($J65+1)/2)*$D65))+($K65="custom")*CustCF!EE65</f>
        <v>0</v>
      </c>
      <c r="EL65" s="95">
        <f>($K65="Bell Curve")*(_xlfn.NORM.DIST(AND(EL$6&gt;=$F65,EL$6&lt;=$H65)*(EL$6-$F65+1),$J65/2,$M65,TRUE)-_xlfn.NORM.DIST(AND(EL$6&gt;=$F65,EL$6&lt;=$H65)*(EK$6-$F65+1),$J65/2,$M65,TRUE))/(1-2*_xlfn.NORM.DIST(0,$J65/2,$M65,TRUE))*$D65+($K65="Steady Growth")*(AND(EL$6&gt;=$F65,EL$6&lt;=$H65)*((EL$6-$F65+1)/($J65*($J65+1)/2)*$D65))+($K65="custom")*CustCF!EF65</f>
        <v>0</v>
      </c>
      <c r="EM65" s="95">
        <f>($K65="Bell Curve")*(_xlfn.NORM.DIST(AND(EM$6&gt;=$F65,EM$6&lt;=$H65)*(EM$6-$F65+1),$J65/2,$M65,TRUE)-_xlfn.NORM.DIST(AND(EM$6&gt;=$F65,EM$6&lt;=$H65)*(EL$6-$F65+1),$J65/2,$M65,TRUE))/(1-2*_xlfn.NORM.DIST(0,$J65/2,$M65,TRUE))*$D65+($K65="Steady Growth")*(AND(EM$6&gt;=$F65,EM$6&lt;=$H65)*((EM$6-$F65+1)/($J65*($J65+1)/2)*$D65))+($K65="custom")*CustCF!EG65</f>
        <v>0</v>
      </c>
      <c r="EN65" s="95">
        <f>($K65="Bell Curve")*(_xlfn.NORM.DIST(AND(EN$6&gt;=$F65,EN$6&lt;=$H65)*(EN$6-$F65+1),$J65/2,$M65,TRUE)-_xlfn.NORM.DIST(AND(EN$6&gt;=$F65,EN$6&lt;=$H65)*(EM$6-$F65+1),$J65/2,$M65,TRUE))/(1-2*_xlfn.NORM.DIST(0,$J65/2,$M65,TRUE))*$D65+($K65="Steady Growth")*(AND(EN$6&gt;=$F65,EN$6&lt;=$H65)*((EN$6-$F65+1)/($J65*($J65+1)/2)*$D65))+($K65="custom")*CustCF!EH65</f>
        <v>0</v>
      </c>
      <c r="EO65" s="95">
        <f>($K65="Bell Curve")*(_xlfn.NORM.DIST(AND(EO$6&gt;=$F65,EO$6&lt;=$H65)*(EO$6-$F65+1),$J65/2,$M65,TRUE)-_xlfn.NORM.DIST(AND(EO$6&gt;=$F65,EO$6&lt;=$H65)*(EN$6-$F65+1),$J65/2,$M65,TRUE))/(1-2*_xlfn.NORM.DIST(0,$J65/2,$M65,TRUE))*$D65+($K65="Steady Growth")*(AND(EO$6&gt;=$F65,EO$6&lt;=$H65)*((EO$6-$F65+1)/($J65*($J65+1)/2)*$D65))+($K65="custom")*CustCF!EI65</f>
        <v>0</v>
      </c>
      <c r="EP65" s="95">
        <f>($K65="Bell Curve")*(_xlfn.NORM.DIST(AND(EP$6&gt;=$F65,EP$6&lt;=$H65)*(EP$6-$F65+1),$J65/2,$M65,TRUE)-_xlfn.NORM.DIST(AND(EP$6&gt;=$F65,EP$6&lt;=$H65)*(EO$6-$F65+1),$J65/2,$M65,TRUE))/(1-2*_xlfn.NORM.DIST(0,$J65/2,$M65,TRUE))*$D65+($K65="Steady Growth")*(AND(EP$6&gt;=$F65,EP$6&lt;=$H65)*((EP$6-$F65+1)/($J65*($J65+1)/2)*$D65))+($K65="custom")*CustCF!EJ65</f>
        <v>0</v>
      </c>
      <c r="EQ65" s="95">
        <f>($K65="Bell Curve")*(_xlfn.NORM.DIST(AND(EQ$6&gt;=$F65,EQ$6&lt;=$H65)*(EQ$6-$F65+1),$J65/2,$M65,TRUE)-_xlfn.NORM.DIST(AND(EQ$6&gt;=$F65,EQ$6&lt;=$H65)*(EP$6-$F65+1),$J65/2,$M65,TRUE))/(1-2*_xlfn.NORM.DIST(0,$J65/2,$M65,TRUE))*$D65+($K65="Steady Growth")*(AND(EQ$6&gt;=$F65,EQ$6&lt;=$H65)*((EQ$6-$F65+1)/($J65*($J65+1)/2)*$D65))+($K65="custom")*CustCF!EK65</f>
        <v>0</v>
      </c>
      <c r="ER65" s="95">
        <f>($K65="Bell Curve")*(_xlfn.NORM.DIST(AND(ER$6&gt;=$F65,ER$6&lt;=$H65)*(ER$6-$F65+1),$J65/2,$M65,TRUE)-_xlfn.NORM.DIST(AND(ER$6&gt;=$F65,ER$6&lt;=$H65)*(EQ$6-$F65+1),$J65/2,$M65,TRUE))/(1-2*_xlfn.NORM.DIST(0,$J65/2,$M65,TRUE))*$D65+($K65="Steady Growth")*(AND(ER$6&gt;=$F65,ER$6&lt;=$H65)*((ER$6-$F65+1)/($J65*($J65+1)/2)*$D65))+($K65="custom")*CustCF!EL65</f>
        <v>0</v>
      </c>
      <c r="ES65" s="95">
        <f>($K65="Bell Curve")*(_xlfn.NORM.DIST(AND(ES$6&gt;=$F65,ES$6&lt;=$H65)*(ES$6-$F65+1),$J65/2,$M65,TRUE)-_xlfn.NORM.DIST(AND(ES$6&gt;=$F65,ES$6&lt;=$H65)*(ER$6-$F65+1),$J65/2,$M65,TRUE))/(1-2*_xlfn.NORM.DIST(0,$J65/2,$M65,TRUE))*$D65+($K65="Steady Growth")*(AND(ES$6&gt;=$F65,ES$6&lt;=$H65)*((ES$6-$F65+1)/($J65*($J65+1)/2)*$D65))+($K65="custom")*CustCF!EM65</f>
        <v>0</v>
      </c>
      <c r="ET65" s="95">
        <f>($K65="Bell Curve")*(_xlfn.NORM.DIST(AND(ET$6&gt;=$F65,ET$6&lt;=$H65)*(ET$6-$F65+1),$J65/2,$M65,TRUE)-_xlfn.NORM.DIST(AND(ET$6&gt;=$F65,ET$6&lt;=$H65)*(ES$6-$F65+1),$J65/2,$M65,TRUE))/(1-2*_xlfn.NORM.DIST(0,$J65/2,$M65,TRUE))*$D65+($K65="Steady Growth")*(AND(ET$6&gt;=$F65,ET$6&lt;=$H65)*((ET$6-$F65+1)/($J65*($J65+1)/2)*$D65))+($K65="custom")*CustCF!EN65</f>
        <v>0</v>
      </c>
      <c r="EU65" s="95">
        <f>($K65="Bell Curve")*(_xlfn.NORM.DIST(AND(EU$6&gt;=$F65,EU$6&lt;=$H65)*(EU$6-$F65+1),$J65/2,$M65,TRUE)-_xlfn.NORM.DIST(AND(EU$6&gt;=$F65,EU$6&lt;=$H65)*(ET$6-$F65+1),$J65/2,$M65,TRUE))/(1-2*_xlfn.NORM.DIST(0,$J65/2,$M65,TRUE))*$D65+($K65="Steady Growth")*(AND(EU$6&gt;=$F65,EU$6&lt;=$H65)*((EU$6-$F65+1)/($J65*($J65+1)/2)*$D65))+($K65="custom")*CustCF!EO65</f>
        <v>0</v>
      </c>
      <c r="EV65" s="95">
        <f>($K65="Bell Curve")*(_xlfn.NORM.DIST(AND(EV$6&gt;=$F65,EV$6&lt;=$H65)*(EV$6-$F65+1),$J65/2,$M65,TRUE)-_xlfn.NORM.DIST(AND(EV$6&gt;=$F65,EV$6&lt;=$H65)*(EU$6-$F65+1),$J65/2,$M65,TRUE))/(1-2*_xlfn.NORM.DIST(0,$J65/2,$M65,TRUE))*$D65+($K65="Steady Growth")*(AND(EV$6&gt;=$F65,EV$6&lt;=$H65)*((EV$6-$F65+1)/($J65*($J65+1)/2)*$D65))+($K65="custom")*CustCF!EP65</f>
        <v>0</v>
      </c>
      <c r="EW65" s="95">
        <f>($K65="Bell Curve")*(_xlfn.NORM.DIST(AND(EW$6&gt;=$F65,EW$6&lt;=$H65)*(EW$6-$F65+1),$J65/2,$M65,TRUE)-_xlfn.NORM.DIST(AND(EW$6&gt;=$F65,EW$6&lt;=$H65)*(EV$6-$F65+1),$J65/2,$M65,TRUE))/(1-2*_xlfn.NORM.DIST(0,$J65/2,$M65,TRUE))*$D65+($K65="Steady Growth")*(AND(EW$6&gt;=$F65,EW$6&lt;=$H65)*((EW$6-$F65+1)/($J65*($J65+1)/2)*$D65))+($K65="custom")*CustCF!EQ65</f>
        <v>0</v>
      </c>
      <c r="EX65" s="95">
        <f>($K65="Bell Curve")*(_xlfn.NORM.DIST(AND(EX$6&gt;=$F65,EX$6&lt;=$H65)*(EX$6-$F65+1),$J65/2,$M65,TRUE)-_xlfn.NORM.DIST(AND(EX$6&gt;=$F65,EX$6&lt;=$H65)*(EW$6-$F65+1),$J65/2,$M65,TRUE))/(1-2*_xlfn.NORM.DIST(0,$J65/2,$M65,TRUE))*$D65+($K65="Steady Growth")*(AND(EX$6&gt;=$F65,EX$6&lt;=$H65)*((EX$6-$F65+1)/($J65*($J65+1)/2)*$D65))+($K65="custom")*CustCF!ER65</f>
        <v>0</v>
      </c>
      <c r="EY65" s="95">
        <f>($K65="Bell Curve")*(_xlfn.NORM.DIST(AND(EY$6&gt;=$F65,EY$6&lt;=$H65)*(EY$6-$F65+1),$J65/2,$M65,TRUE)-_xlfn.NORM.DIST(AND(EY$6&gt;=$F65,EY$6&lt;=$H65)*(EX$6-$F65+1),$J65/2,$M65,TRUE))/(1-2*_xlfn.NORM.DIST(0,$J65/2,$M65,TRUE))*$D65+($K65="Steady Growth")*(AND(EY$6&gt;=$F65,EY$6&lt;=$H65)*((EY$6-$F65+1)/($J65*($J65+1)/2)*$D65))+($K65="custom")*CustCF!ES65</f>
        <v>0</v>
      </c>
      <c r="EZ65" s="95">
        <f>($K65="Bell Curve")*(_xlfn.NORM.DIST(AND(EZ$6&gt;=$F65,EZ$6&lt;=$H65)*(EZ$6-$F65+1),$J65/2,$M65,TRUE)-_xlfn.NORM.DIST(AND(EZ$6&gt;=$F65,EZ$6&lt;=$H65)*(EY$6-$F65+1),$J65/2,$M65,TRUE))/(1-2*_xlfn.NORM.DIST(0,$J65/2,$M65,TRUE))*$D65+($K65="Steady Growth")*(AND(EZ$6&gt;=$F65,EZ$6&lt;=$H65)*((EZ$6-$F65+1)/($J65*($J65+1)/2)*$D65))+($K65="custom")*CustCF!ET65</f>
        <v>0</v>
      </c>
      <c r="FA65" s="95">
        <f>($K65="Bell Curve")*(_xlfn.NORM.DIST(AND(FA$6&gt;=$F65,FA$6&lt;=$H65)*(FA$6-$F65+1),$J65/2,$M65,TRUE)-_xlfn.NORM.DIST(AND(FA$6&gt;=$F65,FA$6&lt;=$H65)*(EZ$6-$F65+1),$J65/2,$M65,TRUE))/(1-2*_xlfn.NORM.DIST(0,$J65/2,$M65,TRUE))*$D65+($K65="Steady Growth")*(AND(FA$6&gt;=$F65,FA$6&lt;=$H65)*((FA$6-$F65+1)/($J65*($J65+1)/2)*$D65))+($K65="custom")*CustCF!EU65</f>
        <v>0</v>
      </c>
      <c r="FB65" s="95">
        <f>($K65="Bell Curve")*(_xlfn.NORM.DIST(AND(FB$6&gt;=$F65,FB$6&lt;=$H65)*(FB$6-$F65+1),$J65/2,$M65,TRUE)-_xlfn.NORM.DIST(AND(FB$6&gt;=$F65,FB$6&lt;=$H65)*(FA$6-$F65+1),$J65/2,$M65,TRUE))/(1-2*_xlfn.NORM.DIST(0,$J65/2,$M65,TRUE))*$D65+($K65="Steady Growth")*(AND(FB$6&gt;=$F65,FB$6&lt;=$H65)*((FB$6-$F65+1)/($J65*($J65+1)/2)*$D65))+($K65="custom")*CustCF!EV65</f>
        <v>0</v>
      </c>
      <c r="FC65" s="95">
        <f>($K65="Bell Curve")*(_xlfn.NORM.DIST(AND(FC$6&gt;=$F65,FC$6&lt;=$H65)*(FC$6-$F65+1),$J65/2,$M65,TRUE)-_xlfn.NORM.DIST(AND(FC$6&gt;=$F65,FC$6&lt;=$H65)*(FB$6-$F65+1),$J65/2,$M65,TRUE))/(1-2*_xlfn.NORM.DIST(0,$J65/2,$M65,TRUE))*$D65+($K65="Steady Growth")*(AND(FC$6&gt;=$F65,FC$6&lt;=$H65)*((FC$6-$F65+1)/($J65*($J65+1)/2)*$D65))+($K65="custom")*CustCF!EW65</f>
        <v>0</v>
      </c>
      <c r="FD65" s="95">
        <f>($K65="Bell Curve")*(_xlfn.NORM.DIST(AND(FD$6&gt;=$F65,FD$6&lt;=$H65)*(FD$6-$F65+1),$J65/2,$M65,TRUE)-_xlfn.NORM.DIST(AND(FD$6&gt;=$F65,FD$6&lt;=$H65)*(FC$6-$F65+1),$J65/2,$M65,TRUE))/(1-2*_xlfn.NORM.DIST(0,$J65/2,$M65,TRUE))*$D65+($K65="Steady Growth")*(AND(FD$6&gt;=$F65,FD$6&lt;=$H65)*((FD$6-$F65+1)/($J65*($J65+1)/2)*$D65))+($K65="custom")*CustCF!EX65</f>
        <v>0</v>
      </c>
      <c r="FE65" s="95">
        <f>($K65="Bell Curve")*(_xlfn.NORM.DIST(AND(FE$6&gt;=$F65,FE$6&lt;=$H65)*(FE$6-$F65+1),$J65/2,$M65,TRUE)-_xlfn.NORM.DIST(AND(FE$6&gt;=$F65,FE$6&lt;=$H65)*(FD$6-$F65+1),$J65/2,$M65,TRUE))/(1-2*_xlfn.NORM.DIST(0,$J65/2,$M65,TRUE))*$D65+($K65="Steady Growth")*(AND(FE$6&gt;=$F65,FE$6&lt;=$H65)*((FE$6-$F65+1)/($J65*($J65+1)/2)*$D65))+($K65="custom")*CustCF!EY65</f>
        <v>0</v>
      </c>
      <c r="FF65" s="95">
        <f>($K65="Bell Curve")*(_xlfn.NORM.DIST(AND(FF$6&gt;=$F65,FF$6&lt;=$H65)*(FF$6-$F65+1),$J65/2,$M65,TRUE)-_xlfn.NORM.DIST(AND(FF$6&gt;=$F65,FF$6&lt;=$H65)*(FE$6-$F65+1),$J65/2,$M65,TRUE))/(1-2*_xlfn.NORM.DIST(0,$J65/2,$M65,TRUE))*$D65+($K65="Steady Growth")*(AND(FF$6&gt;=$F65,FF$6&lt;=$H65)*((FF$6-$F65+1)/($J65*($J65+1)/2)*$D65))+($K65="custom")*CustCF!EZ65</f>
        <v>0</v>
      </c>
      <c r="FG65" s="95">
        <f>($K65="Bell Curve")*(_xlfn.NORM.DIST(AND(FG$6&gt;=$F65,FG$6&lt;=$H65)*(FG$6-$F65+1),$J65/2,$M65,TRUE)-_xlfn.NORM.DIST(AND(FG$6&gt;=$F65,FG$6&lt;=$H65)*(FF$6-$F65+1),$J65/2,$M65,TRUE))/(1-2*_xlfn.NORM.DIST(0,$J65/2,$M65,TRUE))*$D65+($K65="Steady Growth")*(AND(FG$6&gt;=$F65,FG$6&lt;=$H65)*((FG$6-$F65+1)/($J65*($J65+1)/2)*$D65))+($K65="custom")*CustCF!FA65</f>
        <v>0</v>
      </c>
      <c r="FH65" s="95">
        <f>($K65="Bell Curve")*(_xlfn.NORM.DIST(AND(FH$6&gt;=$F65,FH$6&lt;=$H65)*(FH$6-$F65+1),$J65/2,$M65,TRUE)-_xlfn.NORM.DIST(AND(FH$6&gt;=$F65,FH$6&lt;=$H65)*(FG$6-$F65+1),$J65/2,$M65,TRUE))/(1-2*_xlfn.NORM.DIST(0,$J65/2,$M65,TRUE))*$D65+($K65="Steady Growth")*(AND(FH$6&gt;=$F65,FH$6&lt;=$H65)*((FH$6-$F65+1)/($J65*($J65+1)/2)*$D65))+($K65="custom")*CustCF!FB65</f>
        <v>0</v>
      </c>
      <c r="FI65" s="95">
        <f>($K65="Bell Curve")*(_xlfn.NORM.DIST(AND(FI$6&gt;=$F65,FI$6&lt;=$H65)*(FI$6-$F65+1),$J65/2,$M65,TRUE)-_xlfn.NORM.DIST(AND(FI$6&gt;=$F65,FI$6&lt;=$H65)*(FH$6-$F65+1),$J65/2,$M65,TRUE))/(1-2*_xlfn.NORM.DIST(0,$J65/2,$M65,TRUE))*$D65+($K65="Steady Growth")*(AND(FI$6&gt;=$F65,FI$6&lt;=$H65)*((FI$6-$F65+1)/($J65*($J65+1)/2)*$D65))+($K65="custom")*CustCF!FC65</f>
        <v>0</v>
      </c>
      <c r="FJ65" s="95">
        <f>($K65="Bell Curve")*(_xlfn.NORM.DIST(AND(FJ$6&gt;=$F65,FJ$6&lt;=$H65)*(FJ$6-$F65+1),$J65/2,$M65,TRUE)-_xlfn.NORM.DIST(AND(FJ$6&gt;=$F65,FJ$6&lt;=$H65)*(FI$6-$F65+1),$J65/2,$M65,TRUE))/(1-2*_xlfn.NORM.DIST(0,$J65/2,$M65,TRUE))*$D65+($K65="Steady Growth")*(AND(FJ$6&gt;=$F65,FJ$6&lt;=$H65)*((FJ$6-$F65+1)/($J65*($J65+1)/2)*$D65))+($K65="custom")*CustCF!FD65</f>
        <v>0</v>
      </c>
      <c r="FK65" s="95">
        <f>($K65="Bell Curve")*(_xlfn.NORM.DIST(AND(FK$6&gt;=$F65,FK$6&lt;=$H65)*(FK$6-$F65+1),$J65/2,$M65,TRUE)-_xlfn.NORM.DIST(AND(FK$6&gt;=$F65,FK$6&lt;=$H65)*(FJ$6-$F65+1),$J65/2,$M65,TRUE))/(1-2*_xlfn.NORM.DIST(0,$J65/2,$M65,TRUE))*$D65+($K65="Steady Growth")*(AND(FK$6&gt;=$F65,FK$6&lt;=$H65)*((FK$6-$F65+1)/($J65*($J65+1)/2)*$D65))+($K65="custom")*CustCF!FE65</f>
        <v>0</v>
      </c>
      <c r="FL65" s="95">
        <f>($K65="Bell Curve")*(_xlfn.NORM.DIST(AND(FL$6&gt;=$F65,FL$6&lt;=$H65)*(FL$6-$F65+1),$J65/2,$M65,TRUE)-_xlfn.NORM.DIST(AND(FL$6&gt;=$F65,FL$6&lt;=$H65)*(FK$6-$F65+1),$J65/2,$M65,TRUE))/(1-2*_xlfn.NORM.DIST(0,$J65/2,$M65,TRUE))*$D65+($K65="Steady Growth")*(AND(FL$6&gt;=$F65,FL$6&lt;=$H65)*((FL$6-$F65+1)/($J65*($J65+1)/2)*$D65))+($K65="custom")*CustCF!FF65</f>
        <v>0</v>
      </c>
      <c r="FM65" s="95">
        <f>($K65="Bell Curve")*(_xlfn.NORM.DIST(AND(FM$6&gt;=$F65,FM$6&lt;=$H65)*(FM$6-$F65+1),$J65/2,$M65,TRUE)-_xlfn.NORM.DIST(AND(FM$6&gt;=$F65,FM$6&lt;=$H65)*(FL$6-$F65+1),$J65/2,$M65,TRUE))/(1-2*_xlfn.NORM.DIST(0,$J65/2,$M65,TRUE))*$D65+($K65="Steady Growth")*(AND(FM$6&gt;=$F65,FM$6&lt;=$H65)*((FM$6-$F65+1)/($J65*($J65+1)/2)*$D65))+($K65="custom")*CustCF!FG65</f>
        <v>0</v>
      </c>
      <c r="FN65" s="95">
        <f>($K65="Bell Curve")*(_xlfn.NORM.DIST(AND(FN$6&gt;=$F65,FN$6&lt;=$H65)*(FN$6-$F65+1),$J65/2,$M65,TRUE)-_xlfn.NORM.DIST(AND(FN$6&gt;=$F65,FN$6&lt;=$H65)*(FM$6-$F65+1),$J65/2,$M65,TRUE))/(1-2*_xlfn.NORM.DIST(0,$J65/2,$M65,TRUE))*$D65+($K65="Steady Growth")*(AND(FN$6&gt;=$F65,FN$6&lt;=$H65)*((FN$6-$F65+1)/($J65*($J65+1)/2)*$D65))+($K65="custom")*CustCF!FH65</f>
        <v>0</v>
      </c>
      <c r="FO65" s="95">
        <f>($K65="Bell Curve")*(_xlfn.NORM.DIST(AND(FO$6&gt;=$F65,FO$6&lt;=$H65)*(FO$6-$F65+1),$J65/2,$M65,TRUE)-_xlfn.NORM.DIST(AND(FO$6&gt;=$F65,FO$6&lt;=$H65)*(FN$6-$F65+1),$J65/2,$M65,TRUE))/(1-2*_xlfn.NORM.DIST(0,$J65/2,$M65,TRUE))*$D65+($K65="Steady Growth")*(AND(FO$6&gt;=$F65,FO$6&lt;=$H65)*((FO$6-$F65+1)/($J65*($J65+1)/2)*$D65))+($K65="custom")*CustCF!FI65</f>
        <v>0</v>
      </c>
      <c r="FP65" s="95">
        <f>($K65="Bell Curve")*(_xlfn.NORM.DIST(AND(FP$6&gt;=$F65,FP$6&lt;=$H65)*(FP$6-$F65+1),$J65/2,$M65,TRUE)-_xlfn.NORM.DIST(AND(FP$6&gt;=$F65,FP$6&lt;=$H65)*(FO$6-$F65+1),$J65/2,$M65,TRUE))/(1-2*_xlfn.NORM.DIST(0,$J65/2,$M65,TRUE))*$D65+($K65="Steady Growth")*(AND(FP$6&gt;=$F65,FP$6&lt;=$H65)*((FP$6-$F65+1)/($J65*($J65+1)/2)*$D65))+($K65="custom")*CustCF!FJ65</f>
        <v>0</v>
      </c>
      <c r="FQ65" s="95">
        <f>($K65="Bell Curve")*(_xlfn.NORM.DIST(AND(FQ$6&gt;=$F65,FQ$6&lt;=$H65)*(FQ$6-$F65+1),$J65/2,$M65,TRUE)-_xlfn.NORM.DIST(AND(FQ$6&gt;=$F65,FQ$6&lt;=$H65)*(FP$6-$F65+1),$J65/2,$M65,TRUE))/(1-2*_xlfn.NORM.DIST(0,$J65/2,$M65,TRUE))*$D65+($K65="Steady Growth")*(AND(FQ$6&gt;=$F65,FQ$6&lt;=$H65)*((FQ$6-$F65+1)/($J65*($J65+1)/2)*$D65))+($K65="custom")*CustCF!FK65</f>
        <v>0</v>
      </c>
      <c r="FR65" s="95">
        <f>($K65="Bell Curve")*(_xlfn.NORM.DIST(AND(FR$6&gt;=$F65,FR$6&lt;=$H65)*(FR$6-$F65+1),$J65/2,$M65,TRUE)-_xlfn.NORM.DIST(AND(FR$6&gt;=$F65,FR$6&lt;=$H65)*(FQ$6-$F65+1),$J65/2,$M65,TRUE))/(1-2*_xlfn.NORM.DIST(0,$J65/2,$M65,TRUE))*$D65+($K65="Steady Growth")*(AND(FR$6&gt;=$F65,FR$6&lt;=$H65)*((FR$6-$F65+1)/($J65*($J65+1)/2)*$D65))+($K65="custom")*CustCF!FL65</f>
        <v>0</v>
      </c>
      <c r="FS65" s="95">
        <f>($K65="Bell Curve")*(_xlfn.NORM.DIST(AND(FS$6&gt;=$F65,FS$6&lt;=$H65)*(FS$6-$F65+1),$J65/2,$M65,TRUE)-_xlfn.NORM.DIST(AND(FS$6&gt;=$F65,FS$6&lt;=$H65)*(FR$6-$F65+1),$J65/2,$M65,TRUE))/(1-2*_xlfn.NORM.DIST(0,$J65/2,$M65,TRUE))*$D65+($K65="Steady Growth")*(AND(FS$6&gt;=$F65,FS$6&lt;=$H65)*((FS$6-$F65+1)/($J65*($J65+1)/2)*$D65))+($K65="custom")*CustCF!FM65</f>
        <v>0</v>
      </c>
      <c r="FT65" s="95">
        <f>($K65="Bell Curve")*(_xlfn.NORM.DIST(AND(FT$6&gt;=$F65,FT$6&lt;=$H65)*(FT$6-$F65+1),$J65/2,$M65,TRUE)-_xlfn.NORM.DIST(AND(FT$6&gt;=$F65,FT$6&lt;=$H65)*(FS$6-$F65+1),$J65/2,$M65,TRUE))/(1-2*_xlfn.NORM.DIST(0,$J65/2,$M65,TRUE))*$D65+($K65="Steady Growth")*(AND(FT$6&gt;=$F65,FT$6&lt;=$H65)*((FT$6-$F65+1)/($J65*($J65+1)/2)*$D65))+($K65="custom")*CustCF!FN65</f>
        <v>0</v>
      </c>
      <c r="FU65" s="95">
        <f>($K65="Bell Curve")*(_xlfn.NORM.DIST(AND(FU$6&gt;=$F65,FU$6&lt;=$H65)*(FU$6-$F65+1),$J65/2,$M65,TRUE)-_xlfn.NORM.DIST(AND(FU$6&gt;=$F65,FU$6&lt;=$H65)*(FT$6-$F65+1),$J65/2,$M65,TRUE))/(1-2*_xlfn.NORM.DIST(0,$J65/2,$M65,TRUE))*$D65+($K65="Steady Growth")*(AND(FU$6&gt;=$F65,FU$6&lt;=$H65)*((FU$6-$F65+1)/($J65*($J65+1)/2)*$D65))+($K65="custom")*CustCF!FO65</f>
        <v>0</v>
      </c>
      <c r="FV65" s="95">
        <f>($K65="Bell Curve")*(_xlfn.NORM.DIST(AND(FV$6&gt;=$F65,FV$6&lt;=$H65)*(FV$6-$F65+1),$J65/2,$M65,TRUE)-_xlfn.NORM.DIST(AND(FV$6&gt;=$F65,FV$6&lt;=$H65)*(FU$6-$F65+1),$J65/2,$M65,TRUE))/(1-2*_xlfn.NORM.DIST(0,$J65/2,$M65,TRUE))*$D65+($K65="Steady Growth")*(AND(FV$6&gt;=$F65,FV$6&lt;=$H65)*((FV$6-$F65+1)/($J65*($J65+1)/2)*$D65))+($K65="custom")*CustCF!FP65</f>
        <v>0</v>
      </c>
      <c r="FW65" s="95">
        <f>($K65="Bell Curve")*(_xlfn.NORM.DIST(AND(FW$6&gt;=$F65,FW$6&lt;=$H65)*(FW$6-$F65+1),$J65/2,$M65,TRUE)-_xlfn.NORM.DIST(AND(FW$6&gt;=$F65,FW$6&lt;=$H65)*(FV$6-$F65+1),$J65/2,$M65,TRUE))/(1-2*_xlfn.NORM.DIST(0,$J65/2,$M65,TRUE))*$D65+($K65="Steady Growth")*(AND(FW$6&gt;=$F65,FW$6&lt;=$H65)*((FW$6-$F65+1)/($J65*($J65+1)/2)*$D65))+($K65="custom")*CustCF!FQ65</f>
        <v>0</v>
      </c>
      <c r="FX65" s="95">
        <f>($K65="Bell Curve")*(_xlfn.NORM.DIST(AND(FX$6&gt;=$F65,FX$6&lt;=$H65)*(FX$6-$F65+1),$J65/2,$M65,TRUE)-_xlfn.NORM.DIST(AND(FX$6&gt;=$F65,FX$6&lt;=$H65)*(FW$6-$F65+1),$J65/2,$M65,TRUE))/(1-2*_xlfn.NORM.DIST(0,$J65/2,$M65,TRUE))*$D65+($K65="Steady Growth")*(AND(FX$6&gt;=$F65,FX$6&lt;=$H65)*((FX$6-$F65+1)/($J65*($J65+1)/2)*$D65))+($K65="custom")*CustCF!FR65</f>
        <v>0</v>
      </c>
      <c r="FY65" s="95">
        <f>($K65="Bell Curve")*(_xlfn.NORM.DIST(AND(FY$6&gt;=$F65,FY$6&lt;=$H65)*(FY$6-$F65+1),$J65/2,$M65,TRUE)-_xlfn.NORM.DIST(AND(FY$6&gt;=$F65,FY$6&lt;=$H65)*(FX$6-$F65+1),$J65/2,$M65,TRUE))/(1-2*_xlfn.NORM.DIST(0,$J65/2,$M65,TRUE))*$D65+($K65="Steady Growth")*(AND(FY$6&gt;=$F65,FY$6&lt;=$H65)*((FY$6-$F65+1)/($J65*($J65+1)/2)*$D65))+($K65="custom")*CustCF!FS65</f>
        <v>0</v>
      </c>
      <c r="FZ65" s="95">
        <f>($K65="Bell Curve")*(_xlfn.NORM.DIST(AND(FZ$6&gt;=$F65,FZ$6&lt;=$H65)*(FZ$6-$F65+1),$J65/2,$M65,TRUE)-_xlfn.NORM.DIST(AND(FZ$6&gt;=$F65,FZ$6&lt;=$H65)*(FY$6-$F65+1),$J65/2,$M65,TRUE))/(1-2*_xlfn.NORM.DIST(0,$J65/2,$M65,TRUE))*$D65+($K65="Steady Growth")*(AND(FZ$6&gt;=$F65,FZ$6&lt;=$H65)*((FZ$6-$F65+1)/($J65*($J65+1)/2)*$D65))+($K65="custom")*CustCF!FT65</f>
        <v>0</v>
      </c>
      <c r="GA65" s="95">
        <f>($K65="Bell Curve")*(_xlfn.NORM.DIST(AND(GA$6&gt;=$F65,GA$6&lt;=$H65)*(GA$6-$F65+1),$J65/2,$M65,TRUE)-_xlfn.NORM.DIST(AND(GA$6&gt;=$F65,GA$6&lt;=$H65)*(FZ$6-$F65+1),$J65/2,$M65,TRUE))/(1-2*_xlfn.NORM.DIST(0,$J65/2,$M65,TRUE))*$D65+($K65="Steady Growth")*(AND(GA$6&gt;=$F65,GA$6&lt;=$H65)*((GA$6-$F65+1)/($J65*($J65+1)/2)*$D65))+($K65="custom")*CustCF!FU65</f>
        <v>0</v>
      </c>
      <c r="GB65" s="95">
        <f>($K65="Bell Curve")*(_xlfn.NORM.DIST(AND(GB$6&gt;=$F65,GB$6&lt;=$H65)*(GB$6-$F65+1),$J65/2,$M65,TRUE)-_xlfn.NORM.DIST(AND(GB$6&gt;=$F65,GB$6&lt;=$H65)*(GA$6-$F65+1),$J65/2,$M65,TRUE))/(1-2*_xlfn.NORM.DIST(0,$J65/2,$M65,TRUE))*$D65+($K65="Steady Growth")*(AND(GB$6&gt;=$F65,GB$6&lt;=$H65)*((GB$6-$F65+1)/($J65*($J65+1)/2)*$D65))+($K65="custom")*CustCF!FV65</f>
        <v>0</v>
      </c>
      <c r="GC65" s="95">
        <f>($K65="Bell Curve")*(_xlfn.NORM.DIST(AND(GC$6&gt;=$F65,GC$6&lt;=$H65)*(GC$6-$F65+1),$J65/2,$M65,TRUE)-_xlfn.NORM.DIST(AND(GC$6&gt;=$F65,GC$6&lt;=$H65)*(GB$6-$F65+1),$J65/2,$M65,TRUE))/(1-2*_xlfn.NORM.DIST(0,$J65/2,$M65,TRUE))*$D65+($K65="Steady Growth")*(AND(GC$6&gt;=$F65,GC$6&lt;=$H65)*((GC$6-$F65+1)/($J65*($J65+1)/2)*$D65))+($K65="custom")*CustCF!FW65</f>
        <v>0</v>
      </c>
      <c r="GD65" s="95">
        <f>($K65="Bell Curve")*(_xlfn.NORM.DIST(AND(GD$6&gt;=$F65,GD$6&lt;=$H65)*(GD$6-$F65+1),$J65/2,$M65,TRUE)-_xlfn.NORM.DIST(AND(GD$6&gt;=$F65,GD$6&lt;=$H65)*(GC$6-$F65+1),$J65/2,$M65,TRUE))/(1-2*_xlfn.NORM.DIST(0,$J65/2,$M65,TRUE))*$D65+($K65="Steady Growth")*(AND(GD$6&gt;=$F65,GD$6&lt;=$H65)*((GD$6-$F65+1)/($J65*($J65+1)/2)*$D65))+($K65="custom")*CustCF!FX65</f>
        <v>0</v>
      </c>
      <c r="GE65" s="95">
        <f>($K65="Bell Curve")*(_xlfn.NORM.DIST(AND(GE$6&gt;=$F65,GE$6&lt;=$H65)*(GE$6-$F65+1),$J65/2,$M65,TRUE)-_xlfn.NORM.DIST(AND(GE$6&gt;=$F65,GE$6&lt;=$H65)*(GD$6-$F65+1),$J65/2,$M65,TRUE))/(1-2*_xlfn.NORM.DIST(0,$J65/2,$M65,TRUE))*$D65+($K65="Steady Growth")*(AND(GE$6&gt;=$F65,GE$6&lt;=$H65)*((GE$6-$F65+1)/($J65*($J65+1)/2)*$D65))+($K65="custom")*CustCF!FY65</f>
        <v>0</v>
      </c>
      <c r="GF65" s="95">
        <f>($K65="Bell Curve")*(_xlfn.NORM.DIST(AND(GF$6&gt;=$F65,GF$6&lt;=$H65)*(GF$6-$F65+1),$J65/2,$M65,TRUE)-_xlfn.NORM.DIST(AND(GF$6&gt;=$F65,GF$6&lt;=$H65)*(GE$6-$F65+1),$J65/2,$M65,TRUE))/(1-2*_xlfn.NORM.DIST(0,$J65/2,$M65,TRUE))*$D65+($K65="Steady Growth")*(AND(GF$6&gt;=$F65,GF$6&lt;=$H65)*((GF$6-$F65+1)/($J65*($J65+1)/2)*$D65))+($K65="custom")*CustCF!FZ65</f>
        <v>0</v>
      </c>
      <c r="GG65" s="95">
        <f>($K65="Bell Curve")*(_xlfn.NORM.DIST(AND(GG$6&gt;=$F65,GG$6&lt;=$H65)*(GG$6-$F65+1),$J65/2,$M65,TRUE)-_xlfn.NORM.DIST(AND(GG$6&gt;=$F65,GG$6&lt;=$H65)*(GF$6-$F65+1),$J65/2,$M65,TRUE))/(1-2*_xlfn.NORM.DIST(0,$J65/2,$M65,TRUE))*$D65+($K65="Steady Growth")*(AND(GG$6&gt;=$F65,GG$6&lt;=$H65)*((GG$6-$F65+1)/($J65*($J65+1)/2)*$D65))+($K65="custom")*CustCF!GA65</f>
        <v>0</v>
      </c>
      <c r="GH65" s="95">
        <f>($K65="Bell Curve")*(_xlfn.NORM.DIST(AND(GH$6&gt;=$F65,GH$6&lt;=$H65)*(GH$6-$F65+1),$J65/2,$M65,TRUE)-_xlfn.NORM.DIST(AND(GH$6&gt;=$F65,GH$6&lt;=$H65)*(GG$6-$F65+1),$J65/2,$M65,TRUE))/(1-2*_xlfn.NORM.DIST(0,$J65/2,$M65,TRUE))*$D65+($K65="Steady Growth")*(AND(GH$6&gt;=$F65,GH$6&lt;=$H65)*((GH$6-$F65+1)/($J65*($J65+1)/2)*$D65))+($K65="custom")*CustCF!GB65</f>
        <v>0</v>
      </c>
      <c r="GI65" s="95">
        <f>($K65="Bell Curve")*(_xlfn.NORM.DIST(AND(GI$6&gt;=$F65,GI$6&lt;=$H65)*(GI$6-$F65+1),$J65/2,$M65,TRUE)-_xlfn.NORM.DIST(AND(GI$6&gt;=$F65,GI$6&lt;=$H65)*(GH$6-$F65+1),$J65/2,$M65,TRUE))/(1-2*_xlfn.NORM.DIST(0,$J65/2,$M65,TRUE))*$D65+($K65="Steady Growth")*(AND(GI$6&gt;=$F65,GI$6&lt;=$H65)*((GI$6-$F65+1)/($J65*($J65+1)/2)*$D65))+($K65="custom")*CustCF!GC65</f>
        <v>0</v>
      </c>
      <c r="GJ65" s="95">
        <f>($K65="Bell Curve")*(_xlfn.NORM.DIST(AND(GJ$6&gt;=$F65,GJ$6&lt;=$H65)*(GJ$6-$F65+1),$J65/2,$M65,TRUE)-_xlfn.NORM.DIST(AND(GJ$6&gt;=$F65,GJ$6&lt;=$H65)*(GI$6-$F65+1),$J65/2,$M65,TRUE))/(1-2*_xlfn.NORM.DIST(0,$J65/2,$M65,TRUE))*$D65+($K65="Steady Growth")*(AND(GJ$6&gt;=$F65,GJ$6&lt;=$H65)*((GJ$6-$F65+1)/($J65*($J65+1)/2)*$D65))+($K65="custom")*CustCF!GD65</f>
        <v>0</v>
      </c>
      <c r="GK65" s="95">
        <f>($K65="Bell Curve")*(_xlfn.NORM.DIST(AND(GK$6&gt;=$F65,GK$6&lt;=$H65)*(GK$6-$F65+1),$J65/2,$M65,TRUE)-_xlfn.NORM.DIST(AND(GK$6&gt;=$F65,GK$6&lt;=$H65)*(GJ$6-$F65+1),$J65/2,$M65,TRUE))/(1-2*_xlfn.NORM.DIST(0,$J65/2,$M65,TRUE))*$D65+($K65="Steady Growth")*(AND(GK$6&gt;=$F65,GK$6&lt;=$H65)*((GK$6-$F65+1)/($J65*($J65+1)/2)*$D65))+($K65="custom")*CustCF!GE65</f>
        <v>0</v>
      </c>
      <c r="GL65" s="95">
        <f>($K65="Bell Curve")*(_xlfn.NORM.DIST(AND(GL$6&gt;=$F65,GL$6&lt;=$H65)*(GL$6-$F65+1),$J65/2,$M65,TRUE)-_xlfn.NORM.DIST(AND(GL$6&gt;=$F65,GL$6&lt;=$H65)*(GK$6-$F65+1),$J65/2,$M65,TRUE))/(1-2*_xlfn.NORM.DIST(0,$J65/2,$M65,TRUE))*$D65+($K65="Steady Growth")*(AND(GL$6&gt;=$F65,GL$6&lt;=$H65)*((GL$6-$F65+1)/($J65*($J65+1)/2)*$D65))+($K65="custom")*CustCF!GF65</f>
        <v>0</v>
      </c>
      <c r="GM65" s="95">
        <f>($K65="Bell Curve")*(_xlfn.NORM.DIST(AND(GM$6&gt;=$F65,GM$6&lt;=$H65)*(GM$6-$F65+1),$J65/2,$M65,TRUE)-_xlfn.NORM.DIST(AND(GM$6&gt;=$F65,GM$6&lt;=$H65)*(GL$6-$F65+1),$J65/2,$M65,TRUE))/(1-2*_xlfn.NORM.DIST(0,$J65/2,$M65,TRUE))*$D65+($K65="Steady Growth")*(AND(GM$6&gt;=$F65,GM$6&lt;=$H65)*((GM$6-$F65+1)/($J65*($J65+1)/2)*$D65))+($K65="custom")*CustCF!GG65</f>
        <v>0</v>
      </c>
      <c r="GN65" s="268">
        <f>($K65="Bell Curve")*(_xlfn.NORM.DIST(AND(GN$6&gt;=$F65,GN$6&lt;=$H65)*(GN$6-$F65+1),$J65/2,$M65,TRUE)-_xlfn.NORM.DIST(AND(GN$6&gt;=$F65,GN$6&lt;=$H65)*(GM$6-$F65+1),$J65/2,$M65,TRUE))/(1-2*_xlfn.NORM.DIST(0,$J65/2,$M65,TRUE))*$D65+($K65="Steady Growth")*(AND(GN$6&gt;=$F65,GN$6&lt;=$H65)*((GN$6-$F65+1)/($J65*($J65+1)/2)*$D65))+($K65="custom")*CustCF!GH65</f>
        <v>0</v>
      </c>
      <c r="GO65" s="1"/>
      <c r="GP65" s="67"/>
    </row>
    <row r="66" spans="1:198" customFormat="1" hidden="1" outlineLevel="1" x14ac:dyDescent="0.75">
      <c r="A66" s="1"/>
      <c r="B66" s="1"/>
      <c r="C66" s="262">
        <f>Budget!T41</f>
        <v>0</v>
      </c>
      <c r="D66" s="19">
        <f>Budget!U41</f>
        <v>0</v>
      </c>
      <c r="E66" s="19" t="str">
        <f t="shared" si="33"/>
        <v/>
      </c>
      <c r="F66" s="263">
        <v>0</v>
      </c>
      <c r="G66" s="257">
        <f>IF(L66="custom",CustCF!F66,INDEX($P$8:$GN$8,MATCH(F66,$P$6:$GN$6,0)))</f>
        <v>46053</v>
      </c>
      <c r="H66" s="263">
        <v>0</v>
      </c>
      <c r="I66" s="257">
        <f>IF(L66="custom",CustCF!G66,INDEX($P$8:$GN$8,MATCH(H66,$P$6:$GN$6,0)))</f>
        <v>46053</v>
      </c>
      <c r="J66" s="260">
        <f t="shared" si="34"/>
        <v>1</v>
      </c>
      <c r="K66" s="265" t="s">
        <v>116</v>
      </c>
      <c r="L66" s="266" t="s">
        <v>141</v>
      </c>
      <c r="M66" s="267">
        <f t="shared" si="35"/>
        <v>9</v>
      </c>
      <c r="N66" s="18">
        <f t="shared" si="26"/>
        <v>0</v>
      </c>
      <c r="O66" s="1372">
        <f t="shared" si="16"/>
        <v>0</v>
      </c>
      <c r="P66" s="95">
        <f>($K66="Bell Curve")*(_xlfn.NORM.DIST(AND(P$6&gt;=$F66,P$6&lt;=$H66)*(P$6-$F66+1),$J66/2,$M66,TRUE)-_xlfn.NORM.DIST(AND(P$6&gt;=$F66,P$6&lt;=$H66)*(O$6-$F66+1),$J66/2,$M66,TRUE))/(1-2*_xlfn.NORM.DIST(0,$J66/2,$M66,TRUE))*$D66+($K66="Steady Growth")*(AND(P$6&gt;=$F66,P$6&lt;=$H66)*((P$6-$F66+1)/($J66*($J66+1)/2)*$D66))+($K66="custom")*CustCF!J66</f>
        <v>0</v>
      </c>
      <c r="Q66" s="95">
        <f>($K66="Bell Curve")*(_xlfn.NORM.DIST(AND(Q$6&gt;=$F66,Q$6&lt;=$H66)*(Q$6-$F66+1),$J66/2,$M66,TRUE)-_xlfn.NORM.DIST(AND(Q$6&gt;=$F66,Q$6&lt;=$H66)*(P$6-$F66+1),$J66/2,$M66,TRUE))/(1-2*_xlfn.NORM.DIST(0,$J66/2,$M66,TRUE))*$D66+($K66="Steady Growth")*(AND(Q$6&gt;=$F66,Q$6&lt;=$H66)*((Q$6-$F66+1)/($J66*($J66+1)/2)*$D66))+($K66="custom")*CustCF!K66</f>
        <v>0</v>
      </c>
      <c r="R66" s="95">
        <f>($K66="Bell Curve")*(_xlfn.NORM.DIST(AND(R$6&gt;=$F66,R$6&lt;=$H66)*(R$6-$F66+1),$J66/2,$M66,TRUE)-_xlfn.NORM.DIST(AND(R$6&gt;=$F66,R$6&lt;=$H66)*(Q$6-$F66+1),$J66/2,$M66,TRUE))/(1-2*_xlfn.NORM.DIST(0,$J66/2,$M66,TRUE))*$D66+($K66="Steady Growth")*(AND(R$6&gt;=$F66,R$6&lt;=$H66)*((R$6-$F66+1)/($J66*($J66+1)/2)*$D66))+($K66="custom")*CustCF!L66</f>
        <v>0</v>
      </c>
      <c r="S66" s="95">
        <f>($K66="Bell Curve")*(_xlfn.NORM.DIST(AND(S$6&gt;=$F66,S$6&lt;=$H66)*(S$6-$F66+1),$J66/2,$M66,TRUE)-_xlfn.NORM.DIST(AND(S$6&gt;=$F66,S$6&lt;=$H66)*(R$6-$F66+1),$J66/2,$M66,TRUE))/(1-2*_xlfn.NORM.DIST(0,$J66/2,$M66,TRUE))*$D66+($K66="Steady Growth")*(AND(S$6&gt;=$F66,S$6&lt;=$H66)*((S$6-$F66+1)/($J66*($J66+1)/2)*$D66))+($K66="custom")*CustCF!M66</f>
        <v>0</v>
      </c>
      <c r="T66" s="95">
        <f>($K66="Bell Curve")*(_xlfn.NORM.DIST(AND(T$6&gt;=$F66,T$6&lt;=$H66)*(T$6-$F66+1),$J66/2,$M66,TRUE)-_xlfn.NORM.DIST(AND(T$6&gt;=$F66,T$6&lt;=$H66)*(S$6-$F66+1),$J66/2,$M66,TRUE))/(1-2*_xlfn.NORM.DIST(0,$J66/2,$M66,TRUE))*$D66+($K66="Steady Growth")*(AND(T$6&gt;=$F66,T$6&lt;=$H66)*((T$6-$F66+1)/($J66*($J66+1)/2)*$D66))+($K66="custom")*CustCF!N66</f>
        <v>0</v>
      </c>
      <c r="U66" s="95">
        <f>($K66="Bell Curve")*(_xlfn.NORM.DIST(AND(U$6&gt;=$F66,U$6&lt;=$H66)*(U$6-$F66+1),$J66/2,$M66,TRUE)-_xlfn.NORM.DIST(AND(U$6&gt;=$F66,U$6&lt;=$H66)*(T$6-$F66+1),$J66/2,$M66,TRUE))/(1-2*_xlfn.NORM.DIST(0,$J66/2,$M66,TRUE))*$D66+($K66="Steady Growth")*(AND(U$6&gt;=$F66,U$6&lt;=$H66)*((U$6-$F66+1)/($J66*($J66+1)/2)*$D66))+($K66="custom")*CustCF!O66</f>
        <v>0</v>
      </c>
      <c r="V66" s="95">
        <f>($K66="Bell Curve")*(_xlfn.NORM.DIST(AND(V$6&gt;=$F66,V$6&lt;=$H66)*(V$6-$F66+1),$J66/2,$M66,TRUE)-_xlfn.NORM.DIST(AND(V$6&gt;=$F66,V$6&lt;=$H66)*(U$6-$F66+1),$J66/2,$M66,TRUE))/(1-2*_xlfn.NORM.DIST(0,$J66/2,$M66,TRUE))*$D66+($K66="Steady Growth")*(AND(V$6&gt;=$F66,V$6&lt;=$H66)*((V$6-$F66+1)/($J66*($J66+1)/2)*$D66))+($K66="custom")*CustCF!P66</f>
        <v>0</v>
      </c>
      <c r="W66" s="95">
        <f>($K66="Bell Curve")*(_xlfn.NORM.DIST(AND(W$6&gt;=$F66,W$6&lt;=$H66)*(W$6-$F66+1),$J66/2,$M66,TRUE)-_xlfn.NORM.DIST(AND(W$6&gt;=$F66,W$6&lt;=$H66)*(V$6-$F66+1),$J66/2,$M66,TRUE))/(1-2*_xlfn.NORM.DIST(0,$J66/2,$M66,TRUE))*$D66+($K66="Steady Growth")*(AND(W$6&gt;=$F66,W$6&lt;=$H66)*((W$6-$F66+1)/($J66*($J66+1)/2)*$D66))+($K66="custom")*CustCF!Q66</f>
        <v>0</v>
      </c>
      <c r="X66" s="95">
        <f>($K66="Bell Curve")*(_xlfn.NORM.DIST(AND(X$6&gt;=$F66,X$6&lt;=$H66)*(X$6-$F66+1),$J66/2,$M66,TRUE)-_xlfn.NORM.DIST(AND(X$6&gt;=$F66,X$6&lt;=$H66)*(W$6-$F66+1),$J66/2,$M66,TRUE))/(1-2*_xlfn.NORM.DIST(0,$J66/2,$M66,TRUE))*$D66+($K66="Steady Growth")*(AND(X$6&gt;=$F66,X$6&lt;=$H66)*((X$6-$F66+1)/($J66*($J66+1)/2)*$D66))+($K66="custom")*CustCF!R66</f>
        <v>0</v>
      </c>
      <c r="Y66" s="95">
        <f>($K66="Bell Curve")*(_xlfn.NORM.DIST(AND(Y$6&gt;=$F66,Y$6&lt;=$H66)*(Y$6-$F66+1),$J66/2,$M66,TRUE)-_xlfn.NORM.DIST(AND(Y$6&gt;=$F66,Y$6&lt;=$H66)*(X$6-$F66+1),$J66/2,$M66,TRUE))/(1-2*_xlfn.NORM.DIST(0,$J66/2,$M66,TRUE))*$D66+($K66="Steady Growth")*(AND(Y$6&gt;=$F66,Y$6&lt;=$H66)*((Y$6-$F66+1)/($J66*($J66+1)/2)*$D66))+($K66="custom")*CustCF!S66</f>
        <v>0</v>
      </c>
      <c r="Z66" s="95">
        <f>($K66="Bell Curve")*(_xlfn.NORM.DIST(AND(Z$6&gt;=$F66,Z$6&lt;=$H66)*(Z$6-$F66+1),$J66/2,$M66,TRUE)-_xlfn.NORM.DIST(AND(Z$6&gt;=$F66,Z$6&lt;=$H66)*(Y$6-$F66+1),$J66/2,$M66,TRUE))/(1-2*_xlfn.NORM.DIST(0,$J66/2,$M66,TRUE))*$D66+($K66="Steady Growth")*(AND(Z$6&gt;=$F66,Z$6&lt;=$H66)*((Z$6-$F66+1)/($J66*($J66+1)/2)*$D66))+($K66="custom")*CustCF!T66</f>
        <v>0</v>
      </c>
      <c r="AA66" s="95">
        <f>($K66="Bell Curve")*(_xlfn.NORM.DIST(AND(AA$6&gt;=$F66,AA$6&lt;=$H66)*(AA$6-$F66+1),$J66/2,$M66,TRUE)-_xlfn.NORM.DIST(AND(AA$6&gt;=$F66,AA$6&lt;=$H66)*(Z$6-$F66+1),$J66/2,$M66,TRUE))/(1-2*_xlfn.NORM.DIST(0,$J66/2,$M66,TRUE))*$D66+($K66="Steady Growth")*(AND(AA$6&gt;=$F66,AA$6&lt;=$H66)*((AA$6-$F66+1)/($J66*($J66+1)/2)*$D66))+($K66="custom")*CustCF!U66</f>
        <v>0</v>
      </c>
      <c r="AB66" s="95">
        <f>($K66="Bell Curve")*(_xlfn.NORM.DIST(AND(AB$6&gt;=$F66,AB$6&lt;=$H66)*(AB$6-$F66+1),$J66/2,$M66,TRUE)-_xlfn.NORM.DIST(AND(AB$6&gt;=$F66,AB$6&lt;=$H66)*(AA$6-$F66+1),$J66/2,$M66,TRUE))/(1-2*_xlfn.NORM.DIST(0,$J66/2,$M66,TRUE))*$D66+($K66="Steady Growth")*(AND(AB$6&gt;=$F66,AB$6&lt;=$H66)*((AB$6-$F66+1)/($J66*($J66+1)/2)*$D66))+($K66="custom")*CustCF!V66</f>
        <v>0</v>
      </c>
      <c r="AC66" s="95">
        <f>($K66="Bell Curve")*(_xlfn.NORM.DIST(AND(AC$6&gt;=$F66,AC$6&lt;=$H66)*(AC$6-$F66+1),$J66/2,$M66,TRUE)-_xlfn.NORM.DIST(AND(AC$6&gt;=$F66,AC$6&lt;=$H66)*(AB$6-$F66+1),$J66/2,$M66,TRUE))/(1-2*_xlfn.NORM.DIST(0,$J66/2,$M66,TRUE))*$D66+($K66="Steady Growth")*(AND(AC$6&gt;=$F66,AC$6&lt;=$H66)*((AC$6-$F66+1)/($J66*($J66+1)/2)*$D66))+($K66="custom")*CustCF!W66</f>
        <v>0</v>
      </c>
      <c r="AD66" s="95">
        <f>($K66="Bell Curve")*(_xlfn.NORM.DIST(AND(AD$6&gt;=$F66,AD$6&lt;=$H66)*(AD$6-$F66+1),$J66/2,$M66,TRUE)-_xlfn.NORM.DIST(AND(AD$6&gt;=$F66,AD$6&lt;=$H66)*(AC$6-$F66+1),$J66/2,$M66,TRUE))/(1-2*_xlfn.NORM.DIST(0,$J66/2,$M66,TRUE))*$D66+($K66="Steady Growth")*(AND(AD$6&gt;=$F66,AD$6&lt;=$H66)*((AD$6-$F66+1)/($J66*($J66+1)/2)*$D66))+($K66="custom")*CustCF!X66</f>
        <v>0</v>
      </c>
      <c r="AE66" s="95">
        <f>($K66="Bell Curve")*(_xlfn.NORM.DIST(AND(AE$6&gt;=$F66,AE$6&lt;=$H66)*(AE$6-$F66+1),$J66/2,$M66,TRUE)-_xlfn.NORM.DIST(AND(AE$6&gt;=$F66,AE$6&lt;=$H66)*(AD$6-$F66+1),$J66/2,$M66,TRUE))/(1-2*_xlfn.NORM.DIST(0,$J66/2,$M66,TRUE))*$D66+($K66="Steady Growth")*(AND(AE$6&gt;=$F66,AE$6&lt;=$H66)*((AE$6-$F66+1)/($J66*($J66+1)/2)*$D66))+($K66="custom")*CustCF!Y66</f>
        <v>0</v>
      </c>
      <c r="AF66" s="95">
        <f>($K66="Bell Curve")*(_xlfn.NORM.DIST(AND(AF$6&gt;=$F66,AF$6&lt;=$H66)*(AF$6-$F66+1),$J66/2,$M66,TRUE)-_xlfn.NORM.DIST(AND(AF$6&gt;=$F66,AF$6&lt;=$H66)*(AE$6-$F66+1),$J66/2,$M66,TRUE))/(1-2*_xlfn.NORM.DIST(0,$J66/2,$M66,TRUE))*$D66+($K66="Steady Growth")*(AND(AF$6&gt;=$F66,AF$6&lt;=$H66)*((AF$6-$F66+1)/($J66*($J66+1)/2)*$D66))+($K66="custom")*CustCF!Z66</f>
        <v>0</v>
      </c>
      <c r="AG66" s="95">
        <f>($K66="Bell Curve")*(_xlfn.NORM.DIST(AND(AG$6&gt;=$F66,AG$6&lt;=$H66)*(AG$6-$F66+1),$J66/2,$M66,TRUE)-_xlfn.NORM.DIST(AND(AG$6&gt;=$F66,AG$6&lt;=$H66)*(AF$6-$F66+1),$J66/2,$M66,TRUE))/(1-2*_xlfn.NORM.DIST(0,$J66/2,$M66,TRUE))*$D66+($K66="Steady Growth")*(AND(AG$6&gt;=$F66,AG$6&lt;=$H66)*((AG$6-$F66+1)/($J66*($J66+1)/2)*$D66))+($K66="custom")*CustCF!AA66</f>
        <v>0</v>
      </c>
      <c r="AH66" s="95">
        <f>($K66="Bell Curve")*(_xlfn.NORM.DIST(AND(AH$6&gt;=$F66,AH$6&lt;=$H66)*(AH$6-$F66+1),$J66/2,$M66,TRUE)-_xlfn.NORM.DIST(AND(AH$6&gt;=$F66,AH$6&lt;=$H66)*(AG$6-$F66+1),$J66/2,$M66,TRUE))/(1-2*_xlfn.NORM.DIST(0,$J66/2,$M66,TRUE))*$D66+($K66="Steady Growth")*(AND(AH$6&gt;=$F66,AH$6&lt;=$H66)*((AH$6-$F66+1)/($J66*($J66+1)/2)*$D66))+($K66="custom")*CustCF!AB66</f>
        <v>0</v>
      </c>
      <c r="AI66" s="95">
        <f>($K66="Bell Curve")*(_xlfn.NORM.DIST(AND(AI$6&gt;=$F66,AI$6&lt;=$H66)*(AI$6-$F66+1),$J66/2,$M66,TRUE)-_xlfn.NORM.DIST(AND(AI$6&gt;=$F66,AI$6&lt;=$H66)*(AH$6-$F66+1),$J66/2,$M66,TRUE))/(1-2*_xlfn.NORM.DIST(0,$J66/2,$M66,TRUE))*$D66+($K66="Steady Growth")*(AND(AI$6&gt;=$F66,AI$6&lt;=$H66)*((AI$6-$F66+1)/($J66*($J66+1)/2)*$D66))+($K66="custom")*CustCF!AC66</f>
        <v>0</v>
      </c>
      <c r="AJ66" s="95">
        <f>($K66="Bell Curve")*(_xlfn.NORM.DIST(AND(AJ$6&gt;=$F66,AJ$6&lt;=$H66)*(AJ$6-$F66+1),$J66/2,$M66,TRUE)-_xlfn.NORM.DIST(AND(AJ$6&gt;=$F66,AJ$6&lt;=$H66)*(AI$6-$F66+1),$J66/2,$M66,TRUE))/(1-2*_xlfn.NORM.DIST(0,$J66/2,$M66,TRUE))*$D66+($K66="Steady Growth")*(AND(AJ$6&gt;=$F66,AJ$6&lt;=$H66)*((AJ$6-$F66+1)/($J66*($J66+1)/2)*$D66))+($K66="custom")*CustCF!AD66</f>
        <v>0</v>
      </c>
      <c r="AK66" s="95">
        <f>($K66="Bell Curve")*(_xlfn.NORM.DIST(AND(AK$6&gt;=$F66,AK$6&lt;=$H66)*(AK$6-$F66+1),$J66/2,$M66,TRUE)-_xlfn.NORM.DIST(AND(AK$6&gt;=$F66,AK$6&lt;=$H66)*(AJ$6-$F66+1),$J66/2,$M66,TRUE))/(1-2*_xlfn.NORM.DIST(0,$J66/2,$M66,TRUE))*$D66+($K66="Steady Growth")*(AND(AK$6&gt;=$F66,AK$6&lt;=$H66)*((AK$6-$F66+1)/($J66*($J66+1)/2)*$D66))+($K66="custom")*CustCF!AE66</f>
        <v>0</v>
      </c>
      <c r="AL66" s="95">
        <f>($K66="Bell Curve")*(_xlfn.NORM.DIST(AND(AL$6&gt;=$F66,AL$6&lt;=$H66)*(AL$6-$F66+1),$J66/2,$M66,TRUE)-_xlfn.NORM.DIST(AND(AL$6&gt;=$F66,AL$6&lt;=$H66)*(AK$6-$F66+1),$J66/2,$M66,TRUE))/(1-2*_xlfn.NORM.DIST(0,$J66/2,$M66,TRUE))*$D66+($K66="Steady Growth")*(AND(AL$6&gt;=$F66,AL$6&lt;=$H66)*((AL$6-$F66+1)/($J66*($J66+1)/2)*$D66))+($K66="custom")*CustCF!AF66</f>
        <v>0</v>
      </c>
      <c r="AM66" s="95">
        <f>($K66="Bell Curve")*(_xlfn.NORM.DIST(AND(AM$6&gt;=$F66,AM$6&lt;=$H66)*(AM$6-$F66+1),$J66/2,$M66,TRUE)-_xlfn.NORM.DIST(AND(AM$6&gt;=$F66,AM$6&lt;=$H66)*(AL$6-$F66+1),$J66/2,$M66,TRUE))/(1-2*_xlfn.NORM.DIST(0,$J66/2,$M66,TRUE))*$D66+($K66="Steady Growth")*(AND(AM$6&gt;=$F66,AM$6&lt;=$H66)*((AM$6-$F66+1)/($J66*($J66+1)/2)*$D66))+($K66="custom")*CustCF!AG66</f>
        <v>0</v>
      </c>
      <c r="AN66" s="95">
        <f>($K66="Bell Curve")*(_xlfn.NORM.DIST(AND(AN$6&gt;=$F66,AN$6&lt;=$H66)*(AN$6-$F66+1),$J66/2,$M66,TRUE)-_xlfn.NORM.DIST(AND(AN$6&gt;=$F66,AN$6&lt;=$H66)*(AM$6-$F66+1),$J66/2,$M66,TRUE))/(1-2*_xlfn.NORM.DIST(0,$J66/2,$M66,TRUE))*$D66+($K66="Steady Growth")*(AND(AN$6&gt;=$F66,AN$6&lt;=$H66)*((AN$6-$F66+1)/($J66*($J66+1)/2)*$D66))+($K66="custom")*CustCF!AH66</f>
        <v>0</v>
      </c>
      <c r="AO66" s="95">
        <f>($K66="Bell Curve")*(_xlfn.NORM.DIST(AND(AO$6&gt;=$F66,AO$6&lt;=$H66)*(AO$6-$F66+1),$J66/2,$M66,TRUE)-_xlfn.NORM.DIST(AND(AO$6&gt;=$F66,AO$6&lt;=$H66)*(AN$6-$F66+1),$J66/2,$M66,TRUE))/(1-2*_xlfn.NORM.DIST(0,$J66/2,$M66,TRUE))*$D66+($K66="Steady Growth")*(AND(AO$6&gt;=$F66,AO$6&lt;=$H66)*((AO$6-$F66+1)/($J66*($J66+1)/2)*$D66))+($K66="custom")*CustCF!AI66</f>
        <v>0</v>
      </c>
      <c r="AP66" s="95">
        <f>($K66="Bell Curve")*(_xlfn.NORM.DIST(AND(AP$6&gt;=$F66,AP$6&lt;=$H66)*(AP$6-$F66+1),$J66/2,$M66,TRUE)-_xlfn.NORM.DIST(AND(AP$6&gt;=$F66,AP$6&lt;=$H66)*(AO$6-$F66+1),$J66/2,$M66,TRUE))/(1-2*_xlfn.NORM.DIST(0,$J66/2,$M66,TRUE))*$D66+($K66="Steady Growth")*(AND(AP$6&gt;=$F66,AP$6&lt;=$H66)*((AP$6-$F66+1)/($J66*($J66+1)/2)*$D66))+($K66="custom")*CustCF!AJ66</f>
        <v>0</v>
      </c>
      <c r="AQ66" s="95">
        <f>($K66="Bell Curve")*(_xlfn.NORM.DIST(AND(AQ$6&gt;=$F66,AQ$6&lt;=$H66)*(AQ$6-$F66+1),$J66/2,$M66,TRUE)-_xlfn.NORM.DIST(AND(AQ$6&gt;=$F66,AQ$6&lt;=$H66)*(AP$6-$F66+1),$J66/2,$M66,TRUE))/(1-2*_xlfn.NORM.DIST(0,$J66/2,$M66,TRUE))*$D66+($K66="Steady Growth")*(AND(AQ$6&gt;=$F66,AQ$6&lt;=$H66)*((AQ$6-$F66+1)/($J66*($J66+1)/2)*$D66))+($K66="custom")*CustCF!AK66</f>
        <v>0</v>
      </c>
      <c r="AR66" s="95">
        <f>($K66="Bell Curve")*(_xlfn.NORM.DIST(AND(AR$6&gt;=$F66,AR$6&lt;=$H66)*(AR$6-$F66+1),$J66/2,$M66,TRUE)-_xlfn.NORM.DIST(AND(AR$6&gt;=$F66,AR$6&lt;=$H66)*(AQ$6-$F66+1),$J66/2,$M66,TRUE))/(1-2*_xlfn.NORM.DIST(0,$J66/2,$M66,TRUE))*$D66+($K66="Steady Growth")*(AND(AR$6&gt;=$F66,AR$6&lt;=$H66)*((AR$6-$F66+1)/($J66*($J66+1)/2)*$D66))+($K66="custom")*CustCF!AL66</f>
        <v>0</v>
      </c>
      <c r="AS66" s="95">
        <f>($K66="Bell Curve")*(_xlfn.NORM.DIST(AND(AS$6&gt;=$F66,AS$6&lt;=$H66)*(AS$6-$F66+1),$J66/2,$M66,TRUE)-_xlfn.NORM.DIST(AND(AS$6&gt;=$F66,AS$6&lt;=$H66)*(AR$6-$F66+1),$J66/2,$M66,TRUE))/(1-2*_xlfn.NORM.DIST(0,$J66/2,$M66,TRUE))*$D66+($K66="Steady Growth")*(AND(AS$6&gt;=$F66,AS$6&lt;=$H66)*((AS$6-$F66+1)/($J66*($J66+1)/2)*$D66))+($K66="custom")*CustCF!AM66</f>
        <v>0</v>
      </c>
      <c r="AT66" s="95">
        <f>($K66="Bell Curve")*(_xlfn.NORM.DIST(AND(AT$6&gt;=$F66,AT$6&lt;=$H66)*(AT$6-$F66+1),$J66/2,$M66,TRUE)-_xlfn.NORM.DIST(AND(AT$6&gt;=$F66,AT$6&lt;=$H66)*(AS$6-$F66+1),$J66/2,$M66,TRUE))/(1-2*_xlfn.NORM.DIST(0,$J66/2,$M66,TRUE))*$D66+($K66="Steady Growth")*(AND(AT$6&gt;=$F66,AT$6&lt;=$H66)*((AT$6-$F66+1)/($J66*($J66+1)/2)*$D66))+($K66="custom")*CustCF!AN66</f>
        <v>0</v>
      </c>
      <c r="AU66" s="95">
        <f>($K66="Bell Curve")*(_xlfn.NORM.DIST(AND(AU$6&gt;=$F66,AU$6&lt;=$H66)*(AU$6-$F66+1),$J66/2,$M66,TRUE)-_xlfn.NORM.DIST(AND(AU$6&gt;=$F66,AU$6&lt;=$H66)*(AT$6-$F66+1),$J66/2,$M66,TRUE))/(1-2*_xlfn.NORM.DIST(0,$J66/2,$M66,TRUE))*$D66+($K66="Steady Growth")*(AND(AU$6&gt;=$F66,AU$6&lt;=$H66)*((AU$6-$F66+1)/($J66*($J66+1)/2)*$D66))+($K66="custom")*CustCF!AO66</f>
        <v>0</v>
      </c>
      <c r="AV66" s="95">
        <f>($K66="Bell Curve")*(_xlfn.NORM.DIST(AND(AV$6&gt;=$F66,AV$6&lt;=$H66)*(AV$6-$F66+1),$J66/2,$M66,TRUE)-_xlfn.NORM.DIST(AND(AV$6&gt;=$F66,AV$6&lt;=$H66)*(AU$6-$F66+1),$J66/2,$M66,TRUE))/(1-2*_xlfn.NORM.DIST(0,$J66/2,$M66,TRUE))*$D66+($K66="Steady Growth")*(AND(AV$6&gt;=$F66,AV$6&lt;=$H66)*((AV$6-$F66+1)/($J66*($J66+1)/2)*$D66))+($K66="custom")*CustCF!AP66</f>
        <v>0</v>
      </c>
      <c r="AW66" s="95">
        <f>($K66="Bell Curve")*(_xlfn.NORM.DIST(AND(AW$6&gt;=$F66,AW$6&lt;=$H66)*(AW$6-$F66+1),$J66/2,$M66,TRUE)-_xlfn.NORM.DIST(AND(AW$6&gt;=$F66,AW$6&lt;=$H66)*(AV$6-$F66+1),$J66/2,$M66,TRUE))/(1-2*_xlfn.NORM.DIST(0,$J66/2,$M66,TRUE))*$D66+($K66="Steady Growth")*(AND(AW$6&gt;=$F66,AW$6&lt;=$H66)*((AW$6-$F66+1)/($J66*($J66+1)/2)*$D66))+($K66="custom")*CustCF!AQ66</f>
        <v>0</v>
      </c>
      <c r="AX66" s="95">
        <f>($K66="Bell Curve")*(_xlfn.NORM.DIST(AND(AX$6&gt;=$F66,AX$6&lt;=$H66)*(AX$6-$F66+1),$J66/2,$M66,TRUE)-_xlfn.NORM.DIST(AND(AX$6&gt;=$F66,AX$6&lt;=$H66)*(AW$6-$F66+1),$J66/2,$M66,TRUE))/(1-2*_xlfn.NORM.DIST(0,$J66/2,$M66,TRUE))*$D66+($K66="Steady Growth")*(AND(AX$6&gt;=$F66,AX$6&lt;=$H66)*((AX$6-$F66+1)/($J66*($J66+1)/2)*$D66))+($K66="custom")*CustCF!AR66</f>
        <v>0</v>
      </c>
      <c r="AY66" s="95">
        <f>($K66="Bell Curve")*(_xlfn.NORM.DIST(AND(AY$6&gt;=$F66,AY$6&lt;=$H66)*(AY$6-$F66+1),$J66/2,$M66,TRUE)-_xlfn.NORM.DIST(AND(AY$6&gt;=$F66,AY$6&lt;=$H66)*(AX$6-$F66+1),$J66/2,$M66,TRUE))/(1-2*_xlfn.NORM.DIST(0,$J66/2,$M66,TRUE))*$D66+($K66="Steady Growth")*(AND(AY$6&gt;=$F66,AY$6&lt;=$H66)*((AY$6-$F66+1)/($J66*($J66+1)/2)*$D66))+($K66="custom")*CustCF!AS66</f>
        <v>0</v>
      </c>
      <c r="AZ66" s="95">
        <f>($K66="Bell Curve")*(_xlfn.NORM.DIST(AND(AZ$6&gt;=$F66,AZ$6&lt;=$H66)*(AZ$6-$F66+1),$J66/2,$M66,TRUE)-_xlfn.NORM.DIST(AND(AZ$6&gt;=$F66,AZ$6&lt;=$H66)*(AY$6-$F66+1),$J66/2,$M66,TRUE))/(1-2*_xlfn.NORM.DIST(0,$J66/2,$M66,TRUE))*$D66+($K66="Steady Growth")*(AND(AZ$6&gt;=$F66,AZ$6&lt;=$H66)*((AZ$6-$F66+1)/($J66*($J66+1)/2)*$D66))+($K66="custom")*CustCF!AT66</f>
        <v>0</v>
      </c>
      <c r="BA66" s="95">
        <f>($K66="Bell Curve")*(_xlfn.NORM.DIST(AND(BA$6&gt;=$F66,BA$6&lt;=$H66)*(BA$6-$F66+1),$J66/2,$M66,TRUE)-_xlfn.NORM.DIST(AND(BA$6&gt;=$F66,BA$6&lt;=$H66)*(AZ$6-$F66+1),$J66/2,$M66,TRUE))/(1-2*_xlfn.NORM.DIST(0,$J66/2,$M66,TRUE))*$D66+($K66="Steady Growth")*(AND(BA$6&gt;=$F66,BA$6&lt;=$H66)*((BA$6-$F66+1)/($J66*($J66+1)/2)*$D66))+($K66="custom")*CustCF!AU66</f>
        <v>0</v>
      </c>
      <c r="BB66" s="95">
        <f>($K66="Bell Curve")*(_xlfn.NORM.DIST(AND(BB$6&gt;=$F66,BB$6&lt;=$H66)*(BB$6-$F66+1),$J66/2,$M66,TRUE)-_xlfn.NORM.DIST(AND(BB$6&gt;=$F66,BB$6&lt;=$H66)*(BA$6-$F66+1),$J66/2,$M66,TRUE))/(1-2*_xlfn.NORM.DIST(0,$J66/2,$M66,TRUE))*$D66+($K66="Steady Growth")*(AND(BB$6&gt;=$F66,BB$6&lt;=$H66)*((BB$6-$F66+1)/($J66*($J66+1)/2)*$D66))+($K66="custom")*CustCF!AV66</f>
        <v>0</v>
      </c>
      <c r="BC66" s="95">
        <f>($K66="Bell Curve")*(_xlfn.NORM.DIST(AND(BC$6&gt;=$F66,BC$6&lt;=$H66)*(BC$6-$F66+1),$J66/2,$M66,TRUE)-_xlfn.NORM.DIST(AND(BC$6&gt;=$F66,BC$6&lt;=$H66)*(BB$6-$F66+1),$J66/2,$M66,TRUE))/(1-2*_xlfn.NORM.DIST(0,$J66/2,$M66,TRUE))*$D66+($K66="Steady Growth")*(AND(BC$6&gt;=$F66,BC$6&lt;=$H66)*((BC$6-$F66+1)/($J66*($J66+1)/2)*$D66))+($K66="custom")*CustCF!AW66</f>
        <v>0</v>
      </c>
      <c r="BD66" s="95">
        <f>($K66="Bell Curve")*(_xlfn.NORM.DIST(AND(BD$6&gt;=$F66,BD$6&lt;=$H66)*(BD$6-$F66+1),$J66/2,$M66,TRUE)-_xlfn.NORM.DIST(AND(BD$6&gt;=$F66,BD$6&lt;=$H66)*(BC$6-$F66+1),$J66/2,$M66,TRUE))/(1-2*_xlfn.NORM.DIST(0,$J66/2,$M66,TRUE))*$D66+($K66="Steady Growth")*(AND(BD$6&gt;=$F66,BD$6&lt;=$H66)*((BD$6-$F66+1)/($J66*($J66+1)/2)*$D66))+($K66="custom")*CustCF!AX66</f>
        <v>0</v>
      </c>
      <c r="BE66" s="95">
        <f>($K66="Bell Curve")*(_xlfn.NORM.DIST(AND(BE$6&gt;=$F66,BE$6&lt;=$H66)*(BE$6-$F66+1),$J66/2,$M66,TRUE)-_xlfn.NORM.DIST(AND(BE$6&gt;=$F66,BE$6&lt;=$H66)*(BD$6-$F66+1),$J66/2,$M66,TRUE))/(1-2*_xlfn.NORM.DIST(0,$J66/2,$M66,TRUE))*$D66+($K66="Steady Growth")*(AND(BE$6&gt;=$F66,BE$6&lt;=$H66)*((BE$6-$F66+1)/($J66*($J66+1)/2)*$D66))+($K66="custom")*CustCF!AY66</f>
        <v>0</v>
      </c>
      <c r="BF66" s="95">
        <f>($K66="Bell Curve")*(_xlfn.NORM.DIST(AND(BF$6&gt;=$F66,BF$6&lt;=$H66)*(BF$6-$F66+1),$J66/2,$M66,TRUE)-_xlfn.NORM.DIST(AND(BF$6&gt;=$F66,BF$6&lt;=$H66)*(BE$6-$F66+1),$J66/2,$M66,TRUE))/(1-2*_xlfn.NORM.DIST(0,$J66/2,$M66,TRUE))*$D66+($K66="Steady Growth")*(AND(BF$6&gt;=$F66,BF$6&lt;=$H66)*((BF$6-$F66+1)/($J66*($J66+1)/2)*$D66))+($K66="custom")*CustCF!AZ66</f>
        <v>0</v>
      </c>
      <c r="BG66" s="95">
        <f>($K66="Bell Curve")*(_xlfn.NORM.DIST(AND(BG$6&gt;=$F66,BG$6&lt;=$H66)*(BG$6-$F66+1),$J66/2,$M66,TRUE)-_xlfn.NORM.DIST(AND(BG$6&gt;=$F66,BG$6&lt;=$H66)*(BF$6-$F66+1),$J66/2,$M66,TRUE))/(1-2*_xlfn.NORM.DIST(0,$J66/2,$M66,TRUE))*$D66+($K66="Steady Growth")*(AND(BG$6&gt;=$F66,BG$6&lt;=$H66)*((BG$6-$F66+1)/($J66*($J66+1)/2)*$D66))+($K66="custom")*CustCF!BA66</f>
        <v>0</v>
      </c>
      <c r="BH66" s="95">
        <f>($K66="Bell Curve")*(_xlfn.NORM.DIST(AND(BH$6&gt;=$F66,BH$6&lt;=$H66)*(BH$6-$F66+1),$J66/2,$M66,TRUE)-_xlfn.NORM.DIST(AND(BH$6&gt;=$F66,BH$6&lt;=$H66)*(BG$6-$F66+1),$J66/2,$M66,TRUE))/(1-2*_xlfn.NORM.DIST(0,$J66/2,$M66,TRUE))*$D66+($K66="Steady Growth")*(AND(BH$6&gt;=$F66,BH$6&lt;=$H66)*((BH$6-$F66+1)/($J66*($J66+1)/2)*$D66))+($K66="custom")*CustCF!BB66</f>
        <v>0</v>
      </c>
      <c r="BI66" s="95">
        <f>($K66="Bell Curve")*(_xlfn.NORM.DIST(AND(BI$6&gt;=$F66,BI$6&lt;=$H66)*(BI$6-$F66+1),$J66/2,$M66,TRUE)-_xlfn.NORM.DIST(AND(BI$6&gt;=$F66,BI$6&lt;=$H66)*(BH$6-$F66+1),$J66/2,$M66,TRUE))/(1-2*_xlfn.NORM.DIST(0,$J66/2,$M66,TRUE))*$D66+($K66="Steady Growth")*(AND(BI$6&gt;=$F66,BI$6&lt;=$H66)*((BI$6-$F66+1)/($J66*($J66+1)/2)*$D66))+($K66="custom")*CustCF!BC66</f>
        <v>0</v>
      </c>
      <c r="BJ66" s="95">
        <f>($K66="Bell Curve")*(_xlfn.NORM.DIST(AND(BJ$6&gt;=$F66,BJ$6&lt;=$H66)*(BJ$6-$F66+1),$J66/2,$M66,TRUE)-_xlfn.NORM.DIST(AND(BJ$6&gt;=$F66,BJ$6&lt;=$H66)*(BI$6-$F66+1),$J66/2,$M66,TRUE))/(1-2*_xlfn.NORM.DIST(0,$J66/2,$M66,TRUE))*$D66+($K66="Steady Growth")*(AND(BJ$6&gt;=$F66,BJ$6&lt;=$H66)*((BJ$6-$F66+1)/($J66*($J66+1)/2)*$D66))+($K66="custom")*CustCF!BD66</f>
        <v>0</v>
      </c>
      <c r="BK66" s="95">
        <f>($K66="Bell Curve")*(_xlfn.NORM.DIST(AND(BK$6&gt;=$F66,BK$6&lt;=$H66)*(BK$6-$F66+1),$J66/2,$M66,TRUE)-_xlfn.NORM.DIST(AND(BK$6&gt;=$F66,BK$6&lt;=$H66)*(BJ$6-$F66+1),$J66/2,$M66,TRUE))/(1-2*_xlfn.NORM.DIST(0,$J66/2,$M66,TRUE))*$D66+($K66="Steady Growth")*(AND(BK$6&gt;=$F66,BK$6&lt;=$H66)*((BK$6-$F66+1)/($J66*($J66+1)/2)*$D66))+($K66="custom")*CustCF!BE66</f>
        <v>0</v>
      </c>
      <c r="BL66" s="95">
        <f>($K66="Bell Curve")*(_xlfn.NORM.DIST(AND(BL$6&gt;=$F66,BL$6&lt;=$H66)*(BL$6-$F66+1),$J66/2,$M66,TRUE)-_xlfn.NORM.DIST(AND(BL$6&gt;=$F66,BL$6&lt;=$H66)*(BK$6-$F66+1),$J66/2,$M66,TRUE))/(1-2*_xlfn.NORM.DIST(0,$J66/2,$M66,TRUE))*$D66+($K66="Steady Growth")*(AND(BL$6&gt;=$F66,BL$6&lt;=$H66)*((BL$6-$F66+1)/($J66*($J66+1)/2)*$D66))+($K66="custom")*CustCF!BF66</f>
        <v>0</v>
      </c>
      <c r="BM66" s="95">
        <f>($K66="Bell Curve")*(_xlfn.NORM.DIST(AND(BM$6&gt;=$F66,BM$6&lt;=$H66)*(BM$6-$F66+1),$J66/2,$M66,TRUE)-_xlfn.NORM.DIST(AND(BM$6&gt;=$F66,BM$6&lt;=$H66)*(BL$6-$F66+1),$J66/2,$M66,TRUE))/(1-2*_xlfn.NORM.DIST(0,$J66/2,$M66,TRUE))*$D66+($K66="Steady Growth")*(AND(BM$6&gt;=$F66,BM$6&lt;=$H66)*((BM$6-$F66+1)/($J66*($J66+1)/2)*$D66))+($K66="custom")*CustCF!BG66</f>
        <v>0</v>
      </c>
      <c r="BN66" s="95">
        <f>($K66="Bell Curve")*(_xlfn.NORM.DIST(AND(BN$6&gt;=$F66,BN$6&lt;=$H66)*(BN$6-$F66+1),$J66/2,$M66,TRUE)-_xlfn.NORM.DIST(AND(BN$6&gt;=$F66,BN$6&lt;=$H66)*(BM$6-$F66+1),$J66/2,$M66,TRUE))/(1-2*_xlfn.NORM.DIST(0,$J66/2,$M66,TRUE))*$D66+($K66="Steady Growth")*(AND(BN$6&gt;=$F66,BN$6&lt;=$H66)*((BN$6-$F66+1)/($J66*($J66+1)/2)*$D66))+($K66="custom")*CustCF!BH66</f>
        <v>0</v>
      </c>
      <c r="BO66" s="95">
        <f>($K66="Bell Curve")*(_xlfn.NORM.DIST(AND(BO$6&gt;=$F66,BO$6&lt;=$H66)*(BO$6-$F66+1),$J66/2,$M66,TRUE)-_xlfn.NORM.DIST(AND(BO$6&gt;=$F66,BO$6&lt;=$H66)*(BN$6-$F66+1),$J66/2,$M66,TRUE))/(1-2*_xlfn.NORM.DIST(0,$J66/2,$M66,TRUE))*$D66+($K66="Steady Growth")*(AND(BO$6&gt;=$F66,BO$6&lt;=$H66)*((BO$6-$F66+1)/($J66*($J66+1)/2)*$D66))+($K66="custom")*CustCF!BI66</f>
        <v>0</v>
      </c>
      <c r="BP66" s="95">
        <f>($K66="Bell Curve")*(_xlfn.NORM.DIST(AND(BP$6&gt;=$F66,BP$6&lt;=$H66)*(BP$6-$F66+1),$J66/2,$M66,TRUE)-_xlfn.NORM.DIST(AND(BP$6&gt;=$F66,BP$6&lt;=$H66)*(BO$6-$F66+1),$J66/2,$M66,TRUE))/(1-2*_xlfn.NORM.DIST(0,$J66/2,$M66,TRUE))*$D66+($K66="Steady Growth")*(AND(BP$6&gt;=$F66,BP$6&lt;=$H66)*((BP$6-$F66+1)/($J66*($J66+1)/2)*$D66))+($K66="custom")*CustCF!BJ66</f>
        <v>0</v>
      </c>
      <c r="BQ66" s="95">
        <f>($K66="Bell Curve")*(_xlfn.NORM.DIST(AND(BQ$6&gt;=$F66,BQ$6&lt;=$H66)*(BQ$6-$F66+1),$J66/2,$M66,TRUE)-_xlfn.NORM.DIST(AND(BQ$6&gt;=$F66,BQ$6&lt;=$H66)*(BP$6-$F66+1),$J66/2,$M66,TRUE))/(1-2*_xlfn.NORM.DIST(0,$J66/2,$M66,TRUE))*$D66+($K66="Steady Growth")*(AND(BQ$6&gt;=$F66,BQ$6&lt;=$H66)*((BQ$6-$F66+1)/($J66*($J66+1)/2)*$D66))+($K66="custom")*CustCF!BK66</f>
        <v>0</v>
      </c>
      <c r="BR66" s="95">
        <f>($K66="Bell Curve")*(_xlfn.NORM.DIST(AND(BR$6&gt;=$F66,BR$6&lt;=$H66)*(BR$6-$F66+1),$J66/2,$M66,TRUE)-_xlfn.NORM.DIST(AND(BR$6&gt;=$F66,BR$6&lt;=$H66)*(BQ$6-$F66+1),$J66/2,$M66,TRUE))/(1-2*_xlfn.NORM.DIST(0,$J66/2,$M66,TRUE))*$D66+($K66="Steady Growth")*(AND(BR$6&gt;=$F66,BR$6&lt;=$H66)*((BR$6-$F66+1)/($J66*($J66+1)/2)*$D66))+($K66="custom")*CustCF!BL66</f>
        <v>0</v>
      </c>
      <c r="BS66" s="95">
        <f>($K66="Bell Curve")*(_xlfn.NORM.DIST(AND(BS$6&gt;=$F66,BS$6&lt;=$H66)*(BS$6-$F66+1),$J66/2,$M66,TRUE)-_xlfn.NORM.DIST(AND(BS$6&gt;=$F66,BS$6&lt;=$H66)*(BR$6-$F66+1),$J66/2,$M66,TRUE))/(1-2*_xlfn.NORM.DIST(0,$J66/2,$M66,TRUE))*$D66+($K66="Steady Growth")*(AND(BS$6&gt;=$F66,BS$6&lt;=$H66)*((BS$6-$F66+1)/($J66*($J66+1)/2)*$D66))+($K66="custom")*CustCF!BM66</f>
        <v>0</v>
      </c>
      <c r="BT66" s="95">
        <f>($K66="Bell Curve")*(_xlfn.NORM.DIST(AND(BT$6&gt;=$F66,BT$6&lt;=$H66)*(BT$6-$F66+1),$J66/2,$M66,TRUE)-_xlfn.NORM.DIST(AND(BT$6&gt;=$F66,BT$6&lt;=$H66)*(BS$6-$F66+1),$J66/2,$M66,TRUE))/(1-2*_xlfn.NORM.DIST(0,$J66/2,$M66,TRUE))*$D66+($K66="Steady Growth")*(AND(BT$6&gt;=$F66,BT$6&lt;=$H66)*((BT$6-$F66+1)/($J66*($J66+1)/2)*$D66))+($K66="custom")*CustCF!BN66</f>
        <v>0</v>
      </c>
      <c r="BU66" s="95">
        <f>($K66="Bell Curve")*(_xlfn.NORM.DIST(AND(BU$6&gt;=$F66,BU$6&lt;=$H66)*(BU$6-$F66+1),$J66/2,$M66,TRUE)-_xlfn.NORM.DIST(AND(BU$6&gt;=$F66,BU$6&lt;=$H66)*(BT$6-$F66+1),$J66/2,$M66,TRUE))/(1-2*_xlfn.NORM.DIST(0,$J66/2,$M66,TRUE))*$D66+($K66="Steady Growth")*(AND(BU$6&gt;=$F66,BU$6&lt;=$H66)*((BU$6-$F66+1)/($J66*($J66+1)/2)*$D66))+($K66="custom")*CustCF!BO66</f>
        <v>0</v>
      </c>
      <c r="BV66" s="95">
        <f>($K66="Bell Curve")*(_xlfn.NORM.DIST(AND(BV$6&gt;=$F66,BV$6&lt;=$H66)*(BV$6-$F66+1),$J66/2,$M66,TRUE)-_xlfn.NORM.DIST(AND(BV$6&gt;=$F66,BV$6&lt;=$H66)*(BU$6-$F66+1),$J66/2,$M66,TRUE))/(1-2*_xlfn.NORM.DIST(0,$J66/2,$M66,TRUE))*$D66+($K66="Steady Growth")*(AND(BV$6&gt;=$F66,BV$6&lt;=$H66)*((BV$6-$F66+1)/($J66*($J66+1)/2)*$D66))+($K66="custom")*CustCF!BP66</f>
        <v>0</v>
      </c>
      <c r="BW66" s="95">
        <f>($K66="Bell Curve")*(_xlfn.NORM.DIST(AND(BW$6&gt;=$F66,BW$6&lt;=$H66)*(BW$6-$F66+1),$J66/2,$M66,TRUE)-_xlfn.NORM.DIST(AND(BW$6&gt;=$F66,BW$6&lt;=$H66)*(BV$6-$F66+1),$J66/2,$M66,TRUE))/(1-2*_xlfn.NORM.DIST(0,$J66/2,$M66,TRUE))*$D66+($K66="Steady Growth")*(AND(BW$6&gt;=$F66,BW$6&lt;=$H66)*((BW$6-$F66+1)/($J66*($J66+1)/2)*$D66))+($K66="custom")*CustCF!BQ66</f>
        <v>0</v>
      </c>
      <c r="BX66" s="95">
        <f>($K66="Bell Curve")*(_xlfn.NORM.DIST(AND(BX$6&gt;=$F66,BX$6&lt;=$H66)*(BX$6-$F66+1),$J66/2,$M66,TRUE)-_xlfn.NORM.DIST(AND(BX$6&gt;=$F66,BX$6&lt;=$H66)*(BW$6-$F66+1),$J66/2,$M66,TRUE))/(1-2*_xlfn.NORM.DIST(0,$J66/2,$M66,TRUE))*$D66+($K66="Steady Growth")*(AND(BX$6&gt;=$F66,BX$6&lt;=$H66)*((BX$6-$F66+1)/($J66*($J66+1)/2)*$D66))+($K66="custom")*CustCF!BR66</f>
        <v>0</v>
      </c>
      <c r="BY66" s="95">
        <f>($K66="Bell Curve")*(_xlfn.NORM.DIST(AND(BY$6&gt;=$F66,BY$6&lt;=$H66)*(BY$6-$F66+1),$J66/2,$M66,TRUE)-_xlfn.NORM.DIST(AND(BY$6&gt;=$F66,BY$6&lt;=$H66)*(BX$6-$F66+1),$J66/2,$M66,TRUE))/(1-2*_xlfn.NORM.DIST(0,$J66/2,$M66,TRUE))*$D66+($K66="Steady Growth")*(AND(BY$6&gt;=$F66,BY$6&lt;=$H66)*((BY$6-$F66+1)/($J66*($J66+1)/2)*$D66))+($K66="custom")*CustCF!BS66</f>
        <v>0</v>
      </c>
      <c r="BZ66" s="95">
        <f>($K66="Bell Curve")*(_xlfn.NORM.DIST(AND(BZ$6&gt;=$F66,BZ$6&lt;=$H66)*(BZ$6-$F66+1),$J66/2,$M66,TRUE)-_xlfn.NORM.DIST(AND(BZ$6&gt;=$F66,BZ$6&lt;=$H66)*(BY$6-$F66+1),$J66/2,$M66,TRUE))/(1-2*_xlfn.NORM.DIST(0,$J66/2,$M66,TRUE))*$D66+($K66="Steady Growth")*(AND(BZ$6&gt;=$F66,BZ$6&lt;=$H66)*((BZ$6-$F66+1)/($J66*($J66+1)/2)*$D66))+($K66="custom")*CustCF!BT66</f>
        <v>0</v>
      </c>
      <c r="CA66" s="95">
        <f>($K66="Bell Curve")*(_xlfn.NORM.DIST(AND(CA$6&gt;=$F66,CA$6&lt;=$H66)*(CA$6-$F66+1),$J66/2,$M66,TRUE)-_xlfn.NORM.DIST(AND(CA$6&gt;=$F66,CA$6&lt;=$H66)*(BZ$6-$F66+1),$J66/2,$M66,TRUE))/(1-2*_xlfn.NORM.DIST(0,$J66/2,$M66,TRUE))*$D66+($K66="Steady Growth")*(AND(CA$6&gt;=$F66,CA$6&lt;=$H66)*((CA$6-$F66+1)/($J66*($J66+1)/2)*$D66))+($K66="custom")*CustCF!BU66</f>
        <v>0</v>
      </c>
      <c r="CB66" s="95">
        <f>($K66="Bell Curve")*(_xlfn.NORM.DIST(AND(CB$6&gt;=$F66,CB$6&lt;=$H66)*(CB$6-$F66+1),$J66/2,$M66,TRUE)-_xlfn.NORM.DIST(AND(CB$6&gt;=$F66,CB$6&lt;=$H66)*(CA$6-$F66+1),$J66/2,$M66,TRUE))/(1-2*_xlfn.NORM.DIST(0,$J66/2,$M66,TRUE))*$D66+($K66="Steady Growth")*(AND(CB$6&gt;=$F66,CB$6&lt;=$H66)*((CB$6-$F66+1)/($J66*($J66+1)/2)*$D66))+($K66="custom")*CustCF!BV66</f>
        <v>0</v>
      </c>
      <c r="CC66" s="95">
        <f>($K66="Bell Curve")*(_xlfn.NORM.DIST(AND(CC$6&gt;=$F66,CC$6&lt;=$H66)*(CC$6-$F66+1),$J66/2,$M66,TRUE)-_xlfn.NORM.DIST(AND(CC$6&gt;=$F66,CC$6&lt;=$H66)*(CB$6-$F66+1),$J66/2,$M66,TRUE))/(1-2*_xlfn.NORM.DIST(0,$J66/2,$M66,TRUE))*$D66+($K66="Steady Growth")*(AND(CC$6&gt;=$F66,CC$6&lt;=$H66)*((CC$6-$F66+1)/($J66*($J66+1)/2)*$D66))+($K66="custom")*CustCF!BW66</f>
        <v>0</v>
      </c>
      <c r="CD66" s="95">
        <f>($K66="Bell Curve")*(_xlfn.NORM.DIST(AND(CD$6&gt;=$F66,CD$6&lt;=$H66)*(CD$6-$F66+1),$J66/2,$M66,TRUE)-_xlfn.NORM.DIST(AND(CD$6&gt;=$F66,CD$6&lt;=$H66)*(CC$6-$F66+1),$J66/2,$M66,TRUE))/(1-2*_xlfn.NORM.DIST(0,$J66/2,$M66,TRUE))*$D66+($K66="Steady Growth")*(AND(CD$6&gt;=$F66,CD$6&lt;=$H66)*((CD$6-$F66+1)/($J66*($J66+1)/2)*$D66))+($K66="custom")*CustCF!BX66</f>
        <v>0</v>
      </c>
      <c r="CE66" s="95">
        <f>($K66="Bell Curve")*(_xlfn.NORM.DIST(AND(CE$6&gt;=$F66,CE$6&lt;=$H66)*(CE$6-$F66+1),$J66/2,$M66,TRUE)-_xlfn.NORM.DIST(AND(CE$6&gt;=$F66,CE$6&lt;=$H66)*(CD$6-$F66+1),$J66/2,$M66,TRUE))/(1-2*_xlfn.NORM.DIST(0,$J66/2,$M66,TRUE))*$D66+($K66="Steady Growth")*(AND(CE$6&gt;=$F66,CE$6&lt;=$H66)*((CE$6-$F66+1)/($J66*($J66+1)/2)*$D66))+($K66="custom")*CustCF!BY66</f>
        <v>0</v>
      </c>
      <c r="CF66" s="95">
        <f>($K66="Bell Curve")*(_xlfn.NORM.DIST(AND(CF$6&gt;=$F66,CF$6&lt;=$H66)*(CF$6-$F66+1),$J66/2,$M66,TRUE)-_xlfn.NORM.DIST(AND(CF$6&gt;=$F66,CF$6&lt;=$H66)*(CE$6-$F66+1),$J66/2,$M66,TRUE))/(1-2*_xlfn.NORM.DIST(0,$J66/2,$M66,TRUE))*$D66+($K66="Steady Growth")*(AND(CF$6&gt;=$F66,CF$6&lt;=$H66)*((CF$6-$F66+1)/($J66*($J66+1)/2)*$D66))+($K66="custom")*CustCF!BZ66</f>
        <v>0</v>
      </c>
      <c r="CG66" s="95">
        <f>($K66="Bell Curve")*(_xlfn.NORM.DIST(AND(CG$6&gt;=$F66,CG$6&lt;=$H66)*(CG$6-$F66+1),$J66/2,$M66,TRUE)-_xlfn.NORM.DIST(AND(CG$6&gt;=$F66,CG$6&lt;=$H66)*(CF$6-$F66+1),$J66/2,$M66,TRUE))/(1-2*_xlfn.NORM.DIST(0,$J66/2,$M66,TRUE))*$D66+($K66="Steady Growth")*(AND(CG$6&gt;=$F66,CG$6&lt;=$H66)*((CG$6-$F66+1)/($J66*($J66+1)/2)*$D66))+($K66="custom")*CustCF!CA66</f>
        <v>0</v>
      </c>
      <c r="CH66" s="95">
        <f>($K66="Bell Curve")*(_xlfn.NORM.DIST(AND(CH$6&gt;=$F66,CH$6&lt;=$H66)*(CH$6-$F66+1),$J66/2,$M66,TRUE)-_xlfn.NORM.DIST(AND(CH$6&gt;=$F66,CH$6&lt;=$H66)*(CG$6-$F66+1),$J66/2,$M66,TRUE))/(1-2*_xlfn.NORM.DIST(0,$J66/2,$M66,TRUE))*$D66+($K66="Steady Growth")*(AND(CH$6&gt;=$F66,CH$6&lt;=$H66)*((CH$6-$F66+1)/($J66*($J66+1)/2)*$D66))+($K66="custom")*CustCF!CB66</f>
        <v>0</v>
      </c>
      <c r="CI66" s="95">
        <f>($K66="Bell Curve")*(_xlfn.NORM.DIST(AND(CI$6&gt;=$F66,CI$6&lt;=$H66)*(CI$6-$F66+1),$J66/2,$M66,TRUE)-_xlfn.NORM.DIST(AND(CI$6&gt;=$F66,CI$6&lt;=$H66)*(CH$6-$F66+1),$J66/2,$M66,TRUE))/(1-2*_xlfn.NORM.DIST(0,$J66/2,$M66,TRUE))*$D66+($K66="Steady Growth")*(AND(CI$6&gt;=$F66,CI$6&lt;=$H66)*((CI$6-$F66+1)/($J66*($J66+1)/2)*$D66))+($K66="custom")*CustCF!CC66</f>
        <v>0</v>
      </c>
      <c r="CJ66" s="95">
        <f>($K66="Bell Curve")*(_xlfn.NORM.DIST(AND(CJ$6&gt;=$F66,CJ$6&lt;=$H66)*(CJ$6-$F66+1),$J66/2,$M66,TRUE)-_xlfn.NORM.DIST(AND(CJ$6&gt;=$F66,CJ$6&lt;=$H66)*(CI$6-$F66+1),$J66/2,$M66,TRUE))/(1-2*_xlfn.NORM.DIST(0,$J66/2,$M66,TRUE))*$D66+($K66="Steady Growth")*(AND(CJ$6&gt;=$F66,CJ$6&lt;=$H66)*((CJ$6-$F66+1)/($J66*($J66+1)/2)*$D66))+($K66="custom")*CustCF!CD66</f>
        <v>0</v>
      </c>
      <c r="CK66" s="95">
        <f>($K66="Bell Curve")*(_xlfn.NORM.DIST(AND(CK$6&gt;=$F66,CK$6&lt;=$H66)*(CK$6-$F66+1),$J66/2,$M66,TRUE)-_xlfn.NORM.DIST(AND(CK$6&gt;=$F66,CK$6&lt;=$H66)*(CJ$6-$F66+1),$J66/2,$M66,TRUE))/(1-2*_xlfn.NORM.DIST(0,$J66/2,$M66,TRUE))*$D66+($K66="Steady Growth")*(AND(CK$6&gt;=$F66,CK$6&lt;=$H66)*((CK$6-$F66+1)/($J66*($J66+1)/2)*$D66))+($K66="custom")*CustCF!CE66</f>
        <v>0</v>
      </c>
      <c r="CL66" s="95">
        <f>($K66="Bell Curve")*(_xlfn.NORM.DIST(AND(CL$6&gt;=$F66,CL$6&lt;=$H66)*(CL$6-$F66+1),$J66/2,$M66,TRUE)-_xlfn.NORM.DIST(AND(CL$6&gt;=$F66,CL$6&lt;=$H66)*(CK$6-$F66+1),$J66/2,$M66,TRUE))/(1-2*_xlfn.NORM.DIST(0,$J66/2,$M66,TRUE))*$D66+($K66="Steady Growth")*(AND(CL$6&gt;=$F66,CL$6&lt;=$H66)*((CL$6-$F66+1)/($J66*($J66+1)/2)*$D66))+($K66="custom")*CustCF!CF66</f>
        <v>0</v>
      </c>
      <c r="CM66" s="95">
        <f>($K66="Bell Curve")*(_xlfn.NORM.DIST(AND(CM$6&gt;=$F66,CM$6&lt;=$H66)*(CM$6-$F66+1),$J66/2,$M66,TRUE)-_xlfn.NORM.DIST(AND(CM$6&gt;=$F66,CM$6&lt;=$H66)*(CL$6-$F66+1),$J66/2,$M66,TRUE))/(1-2*_xlfn.NORM.DIST(0,$J66/2,$M66,TRUE))*$D66+($K66="Steady Growth")*(AND(CM$6&gt;=$F66,CM$6&lt;=$H66)*((CM$6-$F66+1)/($J66*($J66+1)/2)*$D66))+($K66="custom")*CustCF!CG66</f>
        <v>0</v>
      </c>
      <c r="CN66" s="95">
        <f>($K66="Bell Curve")*(_xlfn.NORM.DIST(AND(CN$6&gt;=$F66,CN$6&lt;=$H66)*(CN$6-$F66+1),$J66/2,$M66,TRUE)-_xlfn.NORM.DIST(AND(CN$6&gt;=$F66,CN$6&lt;=$H66)*(CM$6-$F66+1),$J66/2,$M66,TRUE))/(1-2*_xlfn.NORM.DIST(0,$J66/2,$M66,TRUE))*$D66+($K66="Steady Growth")*(AND(CN$6&gt;=$F66,CN$6&lt;=$H66)*((CN$6-$F66+1)/($J66*($J66+1)/2)*$D66))+($K66="custom")*CustCF!CH66</f>
        <v>0</v>
      </c>
      <c r="CO66" s="95">
        <f>($K66="Bell Curve")*(_xlfn.NORM.DIST(AND(CO$6&gt;=$F66,CO$6&lt;=$H66)*(CO$6-$F66+1),$J66/2,$M66,TRUE)-_xlfn.NORM.DIST(AND(CO$6&gt;=$F66,CO$6&lt;=$H66)*(CN$6-$F66+1),$J66/2,$M66,TRUE))/(1-2*_xlfn.NORM.DIST(0,$J66/2,$M66,TRUE))*$D66+($K66="Steady Growth")*(AND(CO$6&gt;=$F66,CO$6&lt;=$H66)*((CO$6-$F66+1)/($J66*($J66+1)/2)*$D66))+($K66="custom")*CustCF!CI66</f>
        <v>0</v>
      </c>
      <c r="CP66" s="95">
        <f>($K66="Bell Curve")*(_xlfn.NORM.DIST(AND(CP$6&gt;=$F66,CP$6&lt;=$H66)*(CP$6-$F66+1),$J66/2,$M66,TRUE)-_xlfn.NORM.DIST(AND(CP$6&gt;=$F66,CP$6&lt;=$H66)*(CO$6-$F66+1),$J66/2,$M66,TRUE))/(1-2*_xlfn.NORM.DIST(0,$J66/2,$M66,TRUE))*$D66+($K66="Steady Growth")*(AND(CP$6&gt;=$F66,CP$6&lt;=$H66)*((CP$6-$F66+1)/($J66*($J66+1)/2)*$D66))+($K66="custom")*CustCF!CJ66</f>
        <v>0</v>
      </c>
      <c r="CQ66" s="95">
        <f>($K66="Bell Curve")*(_xlfn.NORM.DIST(AND(CQ$6&gt;=$F66,CQ$6&lt;=$H66)*(CQ$6-$F66+1),$J66/2,$M66,TRUE)-_xlfn.NORM.DIST(AND(CQ$6&gt;=$F66,CQ$6&lt;=$H66)*(CP$6-$F66+1),$J66/2,$M66,TRUE))/(1-2*_xlfn.NORM.DIST(0,$J66/2,$M66,TRUE))*$D66+($K66="Steady Growth")*(AND(CQ$6&gt;=$F66,CQ$6&lt;=$H66)*((CQ$6-$F66+1)/($J66*($J66+1)/2)*$D66))+($K66="custom")*CustCF!CK66</f>
        <v>0</v>
      </c>
      <c r="CR66" s="95">
        <f>($K66="Bell Curve")*(_xlfn.NORM.DIST(AND(CR$6&gt;=$F66,CR$6&lt;=$H66)*(CR$6-$F66+1),$J66/2,$M66,TRUE)-_xlfn.NORM.DIST(AND(CR$6&gt;=$F66,CR$6&lt;=$H66)*(CQ$6-$F66+1),$J66/2,$M66,TRUE))/(1-2*_xlfn.NORM.DIST(0,$J66/2,$M66,TRUE))*$D66+($K66="Steady Growth")*(AND(CR$6&gt;=$F66,CR$6&lt;=$H66)*((CR$6-$F66+1)/($J66*($J66+1)/2)*$D66))+($K66="custom")*CustCF!CL66</f>
        <v>0</v>
      </c>
      <c r="CS66" s="95">
        <f>($K66="Bell Curve")*(_xlfn.NORM.DIST(AND(CS$6&gt;=$F66,CS$6&lt;=$H66)*(CS$6-$F66+1),$J66/2,$M66,TRUE)-_xlfn.NORM.DIST(AND(CS$6&gt;=$F66,CS$6&lt;=$H66)*(CR$6-$F66+1),$J66/2,$M66,TRUE))/(1-2*_xlfn.NORM.DIST(0,$J66/2,$M66,TRUE))*$D66+($K66="Steady Growth")*(AND(CS$6&gt;=$F66,CS$6&lt;=$H66)*((CS$6-$F66+1)/($J66*($J66+1)/2)*$D66))+($K66="custom")*CustCF!CM66</f>
        <v>0</v>
      </c>
      <c r="CT66" s="95">
        <f>($K66="Bell Curve")*(_xlfn.NORM.DIST(AND(CT$6&gt;=$F66,CT$6&lt;=$H66)*(CT$6-$F66+1),$J66/2,$M66,TRUE)-_xlfn.NORM.DIST(AND(CT$6&gt;=$F66,CT$6&lt;=$H66)*(CS$6-$F66+1),$J66/2,$M66,TRUE))/(1-2*_xlfn.NORM.DIST(0,$J66/2,$M66,TRUE))*$D66+($K66="Steady Growth")*(AND(CT$6&gt;=$F66,CT$6&lt;=$H66)*((CT$6-$F66+1)/($J66*($J66+1)/2)*$D66))+($K66="custom")*CustCF!CN66</f>
        <v>0</v>
      </c>
      <c r="CU66" s="95">
        <f>($K66="Bell Curve")*(_xlfn.NORM.DIST(AND(CU$6&gt;=$F66,CU$6&lt;=$H66)*(CU$6-$F66+1),$J66/2,$M66,TRUE)-_xlfn.NORM.DIST(AND(CU$6&gt;=$F66,CU$6&lt;=$H66)*(CT$6-$F66+1),$J66/2,$M66,TRUE))/(1-2*_xlfn.NORM.DIST(0,$J66/2,$M66,TRUE))*$D66+($K66="Steady Growth")*(AND(CU$6&gt;=$F66,CU$6&lt;=$H66)*((CU$6-$F66+1)/($J66*($J66+1)/2)*$D66))+($K66="custom")*CustCF!CO66</f>
        <v>0</v>
      </c>
      <c r="CV66" s="95">
        <f>($K66="Bell Curve")*(_xlfn.NORM.DIST(AND(CV$6&gt;=$F66,CV$6&lt;=$H66)*(CV$6-$F66+1),$J66/2,$M66,TRUE)-_xlfn.NORM.DIST(AND(CV$6&gt;=$F66,CV$6&lt;=$H66)*(CU$6-$F66+1),$J66/2,$M66,TRUE))/(1-2*_xlfn.NORM.DIST(0,$J66/2,$M66,TRUE))*$D66+($K66="Steady Growth")*(AND(CV$6&gt;=$F66,CV$6&lt;=$H66)*((CV$6-$F66+1)/($J66*($J66+1)/2)*$D66))+($K66="custom")*CustCF!CP66</f>
        <v>0</v>
      </c>
      <c r="CW66" s="95">
        <f>($K66="Bell Curve")*(_xlfn.NORM.DIST(AND(CW$6&gt;=$F66,CW$6&lt;=$H66)*(CW$6-$F66+1),$J66/2,$M66,TRUE)-_xlfn.NORM.DIST(AND(CW$6&gt;=$F66,CW$6&lt;=$H66)*(CV$6-$F66+1),$J66/2,$M66,TRUE))/(1-2*_xlfn.NORM.DIST(0,$J66/2,$M66,TRUE))*$D66+($K66="Steady Growth")*(AND(CW$6&gt;=$F66,CW$6&lt;=$H66)*((CW$6-$F66+1)/($J66*($J66+1)/2)*$D66))+($K66="custom")*CustCF!CQ66</f>
        <v>0</v>
      </c>
      <c r="CX66" s="95">
        <f>($K66="Bell Curve")*(_xlfn.NORM.DIST(AND(CX$6&gt;=$F66,CX$6&lt;=$H66)*(CX$6-$F66+1),$J66/2,$M66,TRUE)-_xlfn.NORM.DIST(AND(CX$6&gt;=$F66,CX$6&lt;=$H66)*(CW$6-$F66+1),$J66/2,$M66,TRUE))/(1-2*_xlfn.NORM.DIST(0,$J66/2,$M66,TRUE))*$D66+($K66="Steady Growth")*(AND(CX$6&gt;=$F66,CX$6&lt;=$H66)*((CX$6-$F66+1)/($J66*($J66+1)/2)*$D66))+($K66="custom")*CustCF!CR66</f>
        <v>0</v>
      </c>
      <c r="CY66" s="95">
        <f>($K66="Bell Curve")*(_xlfn.NORM.DIST(AND(CY$6&gt;=$F66,CY$6&lt;=$H66)*(CY$6-$F66+1),$J66/2,$M66,TRUE)-_xlfn.NORM.DIST(AND(CY$6&gt;=$F66,CY$6&lt;=$H66)*(CX$6-$F66+1),$J66/2,$M66,TRUE))/(1-2*_xlfn.NORM.DIST(0,$J66/2,$M66,TRUE))*$D66+($K66="Steady Growth")*(AND(CY$6&gt;=$F66,CY$6&lt;=$H66)*((CY$6-$F66+1)/($J66*($J66+1)/2)*$D66))+($K66="custom")*CustCF!CS66</f>
        <v>0</v>
      </c>
      <c r="CZ66" s="95">
        <f>($K66="Bell Curve")*(_xlfn.NORM.DIST(AND(CZ$6&gt;=$F66,CZ$6&lt;=$H66)*(CZ$6-$F66+1),$J66/2,$M66,TRUE)-_xlfn.NORM.DIST(AND(CZ$6&gt;=$F66,CZ$6&lt;=$H66)*(CY$6-$F66+1),$J66/2,$M66,TRUE))/(1-2*_xlfn.NORM.DIST(0,$J66/2,$M66,TRUE))*$D66+($K66="Steady Growth")*(AND(CZ$6&gt;=$F66,CZ$6&lt;=$H66)*((CZ$6-$F66+1)/($J66*($J66+1)/2)*$D66))+($K66="custom")*CustCF!CT66</f>
        <v>0</v>
      </c>
      <c r="DA66" s="95">
        <f>($K66="Bell Curve")*(_xlfn.NORM.DIST(AND(DA$6&gt;=$F66,DA$6&lt;=$H66)*(DA$6-$F66+1),$J66/2,$M66,TRUE)-_xlfn.NORM.DIST(AND(DA$6&gt;=$F66,DA$6&lt;=$H66)*(CZ$6-$F66+1),$J66/2,$M66,TRUE))/(1-2*_xlfn.NORM.DIST(0,$J66/2,$M66,TRUE))*$D66+($K66="Steady Growth")*(AND(DA$6&gt;=$F66,DA$6&lt;=$H66)*((DA$6-$F66+1)/($J66*($J66+1)/2)*$D66))+($K66="custom")*CustCF!CU66</f>
        <v>0</v>
      </c>
      <c r="DB66" s="95">
        <f>($K66="Bell Curve")*(_xlfn.NORM.DIST(AND(DB$6&gt;=$F66,DB$6&lt;=$H66)*(DB$6-$F66+1),$J66/2,$M66,TRUE)-_xlfn.NORM.DIST(AND(DB$6&gt;=$F66,DB$6&lt;=$H66)*(DA$6-$F66+1),$J66/2,$M66,TRUE))/(1-2*_xlfn.NORM.DIST(0,$J66/2,$M66,TRUE))*$D66+($K66="Steady Growth")*(AND(DB$6&gt;=$F66,DB$6&lt;=$H66)*((DB$6-$F66+1)/($J66*($J66+1)/2)*$D66))+($K66="custom")*CustCF!CV66</f>
        <v>0</v>
      </c>
      <c r="DC66" s="95">
        <f>($K66="Bell Curve")*(_xlfn.NORM.DIST(AND(DC$6&gt;=$F66,DC$6&lt;=$H66)*(DC$6-$F66+1),$J66/2,$M66,TRUE)-_xlfn.NORM.DIST(AND(DC$6&gt;=$F66,DC$6&lt;=$H66)*(DB$6-$F66+1),$J66/2,$M66,TRUE))/(1-2*_xlfn.NORM.DIST(0,$J66/2,$M66,TRUE))*$D66+($K66="Steady Growth")*(AND(DC$6&gt;=$F66,DC$6&lt;=$H66)*((DC$6-$F66+1)/($J66*($J66+1)/2)*$D66))+($K66="custom")*CustCF!CW66</f>
        <v>0</v>
      </c>
      <c r="DD66" s="95">
        <f>($K66="Bell Curve")*(_xlfn.NORM.DIST(AND(DD$6&gt;=$F66,DD$6&lt;=$H66)*(DD$6-$F66+1),$J66/2,$M66,TRUE)-_xlfn.NORM.DIST(AND(DD$6&gt;=$F66,DD$6&lt;=$H66)*(DC$6-$F66+1),$J66/2,$M66,TRUE))/(1-2*_xlfn.NORM.DIST(0,$J66/2,$M66,TRUE))*$D66+($K66="Steady Growth")*(AND(DD$6&gt;=$F66,DD$6&lt;=$H66)*((DD$6-$F66+1)/($J66*($J66+1)/2)*$D66))+($K66="custom")*CustCF!CX66</f>
        <v>0</v>
      </c>
      <c r="DE66" s="95">
        <f>($K66="Bell Curve")*(_xlfn.NORM.DIST(AND(DE$6&gt;=$F66,DE$6&lt;=$H66)*(DE$6-$F66+1),$J66/2,$M66,TRUE)-_xlfn.NORM.DIST(AND(DE$6&gt;=$F66,DE$6&lt;=$H66)*(DD$6-$F66+1),$J66/2,$M66,TRUE))/(1-2*_xlfn.NORM.DIST(0,$J66/2,$M66,TRUE))*$D66+($K66="Steady Growth")*(AND(DE$6&gt;=$F66,DE$6&lt;=$H66)*((DE$6-$F66+1)/($J66*($J66+1)/2)*$D66))+($K66="custom")*CustCF!CY66</f>
        <v>0</v>
      </c>
      <c r="DF66" s="95">
        <f>($K66="Bell Curve")*(_xlfn.NORM.DIST(AND(DF$6&gt;=$F66,DF$6&lt;=$H66)*(DF$6-$F66+1),$J66/2,$M66,TRUE)-_xlfn.NORM.DIST(AND(DF$6&gt;=$F66,DF$6&lt;=$H66)*(DE$6-$F66+1),$J66/2,$M66,TRUE))/(1-2*_xlfn.NORM.DIST(0,$J66/2,$M66,TRUE))*$D66+($K66="Steady Growth")*(AND(DF$6&gt;=$F66,DF$6&lt;=$H66)*((DF$6-$F66+1)/($J66*($J66+1)/2)*$D66))+($K66="custom")*CustCF!CZ66</f>
        <v>0</v>
      </c>
      <c r="DG66" s="95">
        <f>($K66="Bell Curve")*(_xlfn.NORM.DIST(AND(DG$6&gt;=$F66,DG$6&lt;=$H66)*(DG$6-$F66+1),$J66/2,$M66,TRUE)-_xlfn.NORM.DIST(AND(DG$6&gt;=$F66,DG$6&lt;=$H66)*(DF$6-$F66+1),$J66/2,$M66,TRUE))/(1-2*_xlfn.NORM.DIST(0,$J66/2,$M66,TRUE))*$D66+($K66="Steady Growth")*(AND(DG$6&gt;=$F66,DG$6&lt;=$H66)*((DG$6-$F66+1)/($J66*($J66+1)/2)*$D66))+($K66="custom")*CustCF!DA66</f>
        <v>0</v>
      </c>
      <c r="DH66" s="95">
        <f>($K66="Bell Curve")*(_xlfn.NORM.DIST(AND(DH$6&gt;=$F66,DH$6&lt;=$H66)*(DH$6-$F66+1),$J66/2,$M66,TRUE)-_xlfn.NORM.DIST(AND(DH$6&gt;=$F66,DH$6&lt;=$H66)*(DG$6-$F66+1),$J66/2,$M66,TRUE))/(1-2*_xlfn.NORM.DIST(0,$J66/2,$M66,TRUE))*$D66+($K66="Steady Growth")*(AND(DH$6&gt;=$F66,DH$6&lt;=$H66)*((DH$6-$F66+1)/($J66*($J66+1)/2)*$D66))+($K66="custom")*CustCF!DB66</f>
        <v>0</v>
      </c>
      <c r="DI66" s="95">
        <f>($K66="Bell Curve")*(_xlfn.NORM.DIST(AND(DI$6&gt;=$F66,DI$6&lt;=$H66)*(DI$6-$F66+1),$J66/2,$M66,TRUE)-_xlfn.NORM.DIST(AND(DI$6&gt;=$F66,DI$6&lt;=$H66)*(DH$6-$F66+1),$J66/2,$M66,TRUE))/(1-2*_xlfn.NORM.DIST(0,$J66/2,$M66,TRUE))*$D66+($K66="Steady Growth")*(AND(DI$6&gt;=$F66,DI$6&lt;=$H66)*((DI$6-$F66+1)/($J66*($J66+1)/2)*$D66))+($K66="custom")*CustCF!DC66</f>
        <v>0</v>
      </c>
      <c r="DJ66" s="95">
        <f>($K66="Bell Curve")*(_xlfn.NORM.DIST(AND(DJ$6&gt;=$F66,DJ$6&lt;=$H66)*(DJ$6-$F66+1),$J66/2,$M66,TRUE)-_xlfn.NORM.DIST(AND(DJ$6&gt;=$F66,DJ$6&lt;=$H66)*(DI$6-$F66+1),$J66/2,$M66,TRUE))/(1-2*_xlfn.NORM.DIST(0,$J66/2,$M66,TRUE))*$D66+($K66="Steady Growth")*(AND(DJ$6&gt;=$F66,DJ$6&lt;=$H66)*((DJ$6-$F66+1)/($J66*($J66+1)/2)*$D66))+($K66="custom")*CustCF!DD66</f>
        <v>0</v>
      </c>
      <c r="DK66" s="95">
        <f>($K66="Bell Curve")*(_xlfn.NORM.DIST(AND(DK$6&gt;=$F66,DK$6&lt;=$H66)*(DK$6-$F66+1),$J66/2,$M66,TRUE)-_xlfn.NORM.DIST(AND(DK$6&gt;=$F66,DK$6&lt;=$H66)*(DJ$6-$F66+1),$J66/2,$M66,TRUE))/(1-2*_xlfn.NORM.DIST(0,$J66/2,$M66,TRUE))*$D66+($K66="Steady Growth")*(AND(DK$6&gt;=$F66,DK$6&lt;=$H66)*((DK$6-$F66+1)/($J66*($J66+1)/2)*$D66))+($K66="custom")*CustCF!DE66</f>
        <v>0</v>
      </c>
      <c r="DL66" s="95">
        <f>($K66="Bell Curve")*(_xlfn.NORM.DIST(AND(DL$6&gt;=$F66,DL$6&lt;=$H66)*(DL$6-$F66+1),$J66/2,$M66,TRUE)-_xlfn.NORM.DIST(AND(DL$6&gt;=$F66,DL$6&lt;=$H66)*(DK$6-$F66+1),$J66/2,$M66,TRUE))/(1-2*_xlfn.NORM.DIST(0,$J66/2,$M66,TRUE))*$D66+($K66="Steady Growth")*(AND(DL$6&gt;=$F66,DL$6&lt;=$H66)*((DL$6-$F66+1)/($J66*($J66+1)/2)*$D66))+($K66="custom")*CustCF!DF66</f>
        <v>0</v>
      </c>
      <c r="DM66" s="95">
        <f>($K66="Bell Curve")*(_xlfn.NORM.DIST(AND(DM$6&gt;=$F66,DM$6&lt;=$H66)*(DM$6-$F66+1),$J66/2,$M66,TRUE)-_xlfn.NORM.DIST(AND(DM$6&gt;=$F66,DM$6&lt;=$H66)*(DL$6-$F66+1),$J66/2,$M66,TRUE))/(1-2*_xlfn.NORM.DIST(0,$J66/2,$M66,TRUE))*$D66+($K66="Steady Growth")*(AND(DM$6&gt;=$F66,DM$6&lt;=$H66)*((DM$6-$F66+1)/($J66*($J66+1)/2)*$D66))+($K66="custom")*CustCF!DG66</f>
        <v>0</v>
      </c>
      <c r="DN66" s="95">
        <f>($K66="Bell Curve")*(_xlfn.NORM.DIST(AND(DN$6&gt;=$F66,DN$6&lt;=$H66)*(DN$6-$F66+1),$J66/2,$M66,TRUE)-_xlfn.NORM.DIST(AND(DN$6&gt;=$F66,DN$6&lt;=$H66)*(DM$6-$F66+1),$J66/2,$M66,TRUE))/(1-2*_xlfn.NORM.DIST(0,$J66/2,$M66,TRUE))*$D66+($K66="Steady Growth")*(AND(DN$6&gt;=$F66,DN$6&lt;=$H66)*((DN$6-$F66+1)/($J66*($J66+1)/2)*$D66))+($K66="custom")*CustCF!DH66</f>
        <v>0</v>
      </c>
      <c r="DO66" s="95">
        <f>($K66="Bell Curve")*(_xlfn.NORM.DIST(AND(DO$6&gt;=$F66,DO$6&lt;=$H66)*(DO$6-$F66+1),$J66/2,$M66,TRUE)-_xlfn.NORM.DIST(AND(DO$6&gt;=$F66,DO$6&lt;=$H66)*(DN$6-$F66+1),$J66/2,$M66,TRUE))/(1-2*_xlfn.NORM.DIST(0,$J66/2,$M66,TRUE))*$D66+($K66="Steady Growth")*(AND(DO$6&gt;=$F66,DO$6&lt;=$H66)*((DO$6-$F66+1)/($J66*($J66+1)/2)*$D66))+($K66="custom")*CustCF!DI66</f>
        <v>0</v>
      </c>
      <c r="DP66" s="95">
        <f>($K66="Bell Curve")*(_xlfn.NORM.DIST(AND(DP$6&gt;=$F66,DP$6&lt;=$H66)*(DP$6-$F66+1),$J66/2,$M66,TRUE)-_xlfn.NORM.DIST(AND(DP$6&gt;=$F66,DP$6&lt;=$H66)*(DO$6-$F66+1),$J66/2,$M66,TRUE))/(1-2*_xlfn.NORM.DIST(0,$J66/2,$M66,TRUE))*$D66+($K66="Steady Growth")*(AND(DP$6&gt;=$F66,DP$6&lt;=$H66)*((DP$6-$F66+1)/($J66*($J66+1)/2)*$D66))+($K66="custom")*CustCF!DJ66</f>
        <v>0</v>
      </c>
      <c r="DQ66" s="95">
        <f>($K66="Bell Curve")*(_xlfn.NORM.DIST(AND(DQ$6&gt;=$F66,DQ$6&lt;=$H66)*(DQ$6-$F66+1),$J66/2,$M66,TRUE)-_xlfn.NORM.DIST(AND(DQ$6&gt;=$F66,DQ$6&lt;=$H66)*(DP$6-$F66+1),$J66/2,$M66,TRUE))/(1-2*_xlfn.NORM.DIST(0,$J66/2,$M66,TRUE))*$D66+($K66="Steady Growth")*(AND(DQ$6&gt;=$F66,DQ$6&lt;=$H66)*((DQ$6-$F66+1)/($J66*($J66+1)/2)*$D66))+($K66="custom")*CustCF!DK66</f>
        <v>0</v>
      </c>
      <c r="DR66" s="95">
        <f>($K66="Bell Curve")*(_xlfn.NORM.DIST(AND(DR$6&gt;=$F66,DR$6&lt;=$H66)*(DR$6-$F66+1),$J66/2,$M66,TRUE)-_xlfn.NORM.DIST(AND(DR$6&gt;=$F66,DR$6&lt;=$H66)*(DQ$6-$F66+1),$J66/2,$M66,TRUE))/(1-2*_xlfn.NORM.DIST(0,$J66/2,$M66,TRUE))*$D66+($K66="Steady Growth")*(AND(DR$6&gt;=$F66,DR$6&lt;=$H66)*((DR$6-$F66+1)/($J66*($J66+1)/2)*$D66))+($K66="custom")*CustCF!DL66</f>
        <v>0</v>
      </c>
      <c r="DS66" s="95">
        <f>($K66="Bell Curve")*(_xlfn.NORM.DIST(AND(DS$6&gt;=$F66,DS$6&lt;=$H66)*(DS$6-$F66+1),$J66/2,$M66,TRUE)-_xlfn.NORM.DIST(AND(DS$6&gt;=$F66,DS$6&lt;=$H66)*(DR$6-$F66+1),$J66/2,$M66,TRUE))/(1-2*_xlfn.NORM.DIST(0,$J66/2,$M66,TRUE))*$D66+($K66="Steady Growth")*(AND(DS$6&gt;=$F66,DS$6&lt;=$H66)*((DS$6-$F66+1)/($J66*($J66+1)/2)*$D66))+($K66="custom")*CustCF!DM66</f>
        <v>0</v>
      </c>
      <c r="DT66" s="95">
        <f>($K66="Bell Curve")*(_xlfn.NORM.DIST(AND(DT$6&gt;=$F66,DT$6&lt;=$H66)*(DT$6-$F66+1),$J66/2,$M66,TRUE)-_xlfn.NORM.DIST(AND(DT$6&gt;=$F66,DT$6&lt;=$H66)*(DS$6-$F66+1),$J66/2,$M66,TRUE))/(1-2*_xlfn.NORM.DIST(0,$J66/2,$M66,TRUE))*$D66+($K66="Steady Growth")*(AND(DT$6&gt;=$F66,DT$6&lt;=$H66)*((DT$6-$F66+1)/($J66*($J66+1)/2)*$D66))+($K66="custom")*CustCF!DN66</f>
        <v>0</v>
      </c>
      <c r="DU66" s="95">
        <f>($K66="Bell Curve")*(_xlfn.NORM.DIST(AND(DU$6&gt;=$F66,DU$6&lt;=$H66)*(DU$6-$F66+1),$J66/2,$M66,TRUE)-_xlfn.NORM.DIST(AND(DU$6&gt;=$F66,DU$6&lt;=$H66)*(DT$6-$F66+1),$J66/2,$M66,TRUE))/(1-2*_xlfn.NORM.DIST(0,$J66/2,$M66,TRUE))*$D66+($K66="Steady Growth")*(AND(DU$6&gt;=$F66,DU$6&lt;=$H66)*((DU$6-$F66+1)/($J66*($J66+1)/2)*$D66))+($K66="custom")*CustCF!DO66</f>
        <v>0</v>
      </c>
      <c r="DV66" s="95">
        <f>($K66="Bell Curve")*(_xlfn.NORM.DIST(AND(DV$6&gt;=$F66,DV$6&lt;=$H66)*(DV$6-$F66+1),$J66/2,$M66,TRUE)-_xlfn.NORM.DIST(AND(DV$6&gt;=$F66,DV$6&lt;=$H66)*(DU$6-$F66+1),$J66/2,$M66,TRUE))/(1-2*_xlfn.NORM.DIST(0,$J66/2,$M66,TRUE))*$D66+($K66="Steady Growth")*(AND(DV$6&gt;=$F66,DV$6&lt;=$H66)*((DV$6-$F66+1)/($J66*($J66+1)/2)*$D66))+($K66="custom")*CustCF!DP66</f>
        <v>0</v>
      </c>
      <c r="DW66" s="95">
        <f>($K66="Bell Curve")*(_xlfn.NORM.DIST(AND(DW$6&gt;=$F66,DW$6&lt;=$H66)*(DW$6-$F66+1),$J66/2,$M66,TRUE)-_xlfn.NORM.DIST(AND(DW$6&gt;=$F66,DW$6&lt;=$H66)*(DV$6-$F66+1),$J66/2,$M66,TRUE))/(1-2*_xlfn.NORM.DIST(0,$J66/2,$M66,TRUE))*$D66+($K66="Steady Growth")*(AND(DW$6&gt;=$F66,DW$6&lt;=$H66)*((DW$6-$F66+1)/($J66*($J66+1)/2)*$D66))+($K66="custom")*CustCF!DQ66</f>
        <v>0</v>
      </c>
      <c r="DX66" s="95">
        <f>($K66="Bell Curve")*(_xlfn.NORM.DIST(AND(DX$6&gt;=$F66,DX$6&lt;=$H66)*(DX$6-$F66+1),$J66/2,$M66,TRUE)-_xlfn.NORM.DIST(AND(DX$6&gt;=$F66,DX$6&lt;=$H66)*(DW$6-$F66+1),$J66/2,$M66,TRUE))/(1-2*_xlfn.NORM.DIST(0,$J66/2,$M66,TRUE))*$D66+($K66="Steady Growth")*(AND(DX$6&gt;=$F66,DX$6&lt;=$H66)*((DX$6-$F66+1)/($J66*($J66+1)/2)*$D66))+($K66="custom")*CustCF!DR66</f>
        <v>0</v>
      </c>
      <c r="DY66" s="95">
        <f>($K66="Bell Curve")*(_xlfn.NORM.DIST(AND(DY$6&gt;=$F66,DY$6&lt;=$H66)*(DY$6-$F66+1),$J66/2,$M66,TRUE)-_xlfn.NORM.DIST(AND(DY$6&gt;=$F66,DY$6&lt;=$H66)*(DX$6-$F66+1),$J66/2,$M66,TRUE))/(1-2*_xlfn.NORM.DIST(0,$J66/2,$M66,TRUE))*$D66+($K66="Steady Growth")*(AND(DY$6&gt;=$F66,DY$6&lt;=$H66)*((DY$6-$F66+1)/($J66*($J66+1)/2)*$D66))+($K66="custom")*CustCF!DS66</f>
        <v>0</v>
      </c>
      <c r="DZ66" s="95">
        <f>($K66="Bell Curve")*(_xlfn.NORM.DIST(AND(DZ$6&gt;=$F66,DZ$6&lt;=$H66)*(DZ$6-$F66+1),$J66/2,$M66,TRUE)-_xlfn.NORM.DIST(AND(DZ$6&gt;=$F66,DZ$6&lt;=$H66)*(DY$6-$F66+1),$J66/2,$M66,TRUE))/(1-2*_xlfn.NORM.DIST(0,$J66/2,$M66,TRUE))*$D66+($K66="Steady Growth")*(AND(DZ$6&gt;=$F66,DZ$6&lt;=$H66)*((DZ$6-$F66+1)/($J66*($J66+1)/2)*$D66))+($K66="custom")*CustCF!DT66</f>
        <v>0</v>
      </c>
      <c r="EA66" s="95">
        <f>($K66="Bell Curve")*(_xlfn.NORM.DIST(AND(EA$6&gt;=$F66,EA$6&lt;=$H66)*(EA$6-$F66+1),$J66/2,$M66,TRUE)-_xlfn.NORM.DIST(AND(EA$6&gt;=$F66,EA$6&lt;=$H66)*(DZ$6-$F66+1),$J66/2,$M66,TRUE))/(1-2*_xlfn.NORM.DIST(0,$J66/2,$M66,TRUE))*$D66+($K66="Steady Growth")*(AND(EA$6&gt;=$F66,EA$6&lt;=$H66)*((EA$6-$F66+1)/($J66*($J66+1)/2)*$D66))+($K66="custom")*CustCF!DU66</f>
        <v>0</v>
      </c>
      <c r="EB66" s="95">
        <f>($K66="Bell Curve")*(_xlfn.NORM.DIST(AND(EB$6&gt;=$F66,EB$6&lt;=$H66)*(EB$6-$F66+1),$J66/2,$M66,TRUE)-_xlfn.NORM.DIST(AND(EB$6&gt;=$F66,EB$6&lt;=$H66)*(EA$6-$F66+1),$J66/2,$M66,TRUE))/(1-2*_xlfn.NORM.DIST(0,$J66/2,$M66,TRUE))*$D66+($K66="Steady Growth")*(AND(EB$6&gt;=$F66,EB$6&lt;=$H66)*((EB$6-$F66+1)/($J66*($J66+1)/2)*$D66))+($K66="custom")*CustCF!DV66</f>
        <v>0</v>
      </c>
      <c r="EC66" s="95">
        <f>($K66="Bell Curve")*(_xlfn.NORM.DIST(AND(EC$6&gt;=$F66,EC$6&lt;=$H66)*(EC$6-$F66+1),$J66/2,$M66,TRUE)-_xlfn.NORM.DIST(AND(EC$6&gt;=$F66,EC$6&lt;=$H66)*(EB$6-$F66+1),$J66/2,$M66,TRUE))/(1-2*_xlfn.NORM.DIST(0,$J66/2,$M66,TRUE))*$D66+($K66="Steady Growth")*(AND(EC$6&gt;=$F66,EC$6&lt;=$H66)*((EC$6-$F66+1)/($J66*($J66+1)/2)*$D66))+($K66="custom")*CustCF!DW66</f>
        <v>0</v>
      </c>
      <c r="ED66" s="95">
        <f>($K66="Bell Curve")*(_xlfn.NORM.DIST(AND(ED$6&gt;=$F66,ED$6&lt;=$H66)*(ED$6-$F66+1),$J66/2,$M66,TRUE)-_xlfn.NORM.DIST(AND(ED$6&gt;=$F66,ED$6&lt;=$H66)*(EC$6-$F66+1),$J66/2,$M66,TRUE))/(1-2*_xlfn.NORM.DIST(0,$J66/2,$M66,TRUE))*$D66+($K66="Steady Growth")*(AND(ED$6&gt;=$F66,ED$6&lt;=$H66)*((ED$6-$F66+1)/($J66*($J66+1)/2)*$D66))+($K66="custom")*CustCF!DX66</f>
        <v>0</v>
      </c>
      <c r="EE66" s="95">
        <f>($K66="Bell Curve")*(_xlfn.NORM.DIST(AND(EE$6&gt;=$F66,EE$6&lt;=$H66)*(EE$6-$F66+1),$J66/2,$M66,TRUE)-_xlfn.NORM.DIST(AND(EE$6&gt;=$F66,EE$6&lt;=$H66)*(ED$6-$F66+1),$J66/2,$M66,TRUE))/(1-2*_xlfn.NORM.DIST(0,$J66/2,$M66,TRUE))*$D66+($K66="Steady Growth")*(AND(EE$6&gt;=$F66,EE$6&lt;=$H66)*((EE$6-$F66+1)/($J66*($J66+1)/2)*$D66))+($K66="custom")*CustCF!DY66</f>
        <v>0</v>
      </c>
      <c r="EF66" s="95">
        <f>($K66="Bell Curve")*(_xlfn.NORM.DIST(AND(EF$6&gt;=$F66,EF$6&lt;=$H66)*(EF$6-$F66+1),$J66/2,$M66,TRUE)-_xlfn.NORM.DIST(AND(EF$6&gt;=$F66,EF$6&lt;=$H66)*(EE$6-$F66+1),$J66/2,$M66,TRUE))/(1-2*_xlfn.NORM.DIST(0,$J66/2,$M66,TRUE))*$D66+($K66="Steady Growth")*(AND(EF$6&gt;=$F66,EF$6&lt;=$H66)*((EF$6-$F66+1)/($J66*($J66+1)/2)*$D66))+($K66="custom")*CustCF!DZ66</f>
        <v>0</v>
      </c>
      <c r="EG66" s="95">
        <f>($K66="Bell Curve")*(_xlfn.NORM.DIST(AND(EG$6&gt;=$F66,EG$6&lt;=$H66)*(EG$6-$F66+1),$J66/2,$M66,TRUE)-_xlfn.NORM.DIST(AND(EG$6&gt;=$F66,EG$6&lt;=$H66)*(EF$6-$F66+1),$J66/2,$M66,TRUE))/(1-2*_xlfn.NORM.DIST(0,$J66/2,$M66,TRUE))*$D66+($K66="Steady Growth")*(AND(EG$6&gt;=$F66,EG$6&lt;=$H66)*((EG$6-$F66+1)/($J66*($J66+1)/2)*$D66))+($K66="custom")*CustCF!EA66</f>
        <v>0</v>
      </c>
      <c r="EH66" s="95">
        <f>($K66="Bell Curve")*(_xlfn.NORM.DIST(AND(EH$6&gt;=$F66,EH$6&lt;=$H66)*(EH$6-$F66+1),$J66/2,$M66,TRUE)-_xlfn.NORM.DIST(AND(EH$6&gt;=$F66,EH$6&lt;=$H66)*(EG$6-$F66+1),$J66/2,$M66,TRUE))/(1-2*_xlfn.NORM.DIST(0,$J66/2,$M66,TRUE))*$D66+($K66="Steady Growth")*(AND(EH$6&gt;=$F66,EH$6&lt;=$H66)*((EH$6-$F66+1)/($J66*($J66+1)/2)*$D66))+($K66="custom")*CustCF!EB66</f>
        <v>0</v>
      </c>
      <c r="EI66" s="95">
        <f>($K66="Bell Curve")*(_xlfn.NORM.DIST(AND(EI$6&gt;=$F66,EI$6&lt;=$H66)*(EI$6-$F66+1),$J66/2,$M66,TRUE)-_xlfn.NORM.DIST(AND(EI$6&gt;=$F66,EI$6&lt;=$H66)*(EH$6-$F66+1),$J66/2,$M66,TRUE))/(1-2*_xlfn.NORM.DIST(0,$J66/2,$M66,TRUE))*$D66+($K66="Steady Growth")*(AND(EI$6&gt;=$F66,EI$6&lt;=$H66)*((EI$6-$F66+1)/($J66*($J66+1)/2)*$D66))+($K66="custom")*CustCF!EC66</f>
        <v>0</v>
      </c>
      <c r="EJ66" s="95">
        <f>($K66="Bell Curve")*(_xlfn.NORM.DIST(AND(EJ$6&gt;=$F66,EJ$6&lt;=$H66)*(EJ$6-$F66+1),$J66/2,$M66,TRUE)-_xlfn.NORM.DIST(AND(EJ$6&gt;=$F66,EJ$6&lt;=$H66)*(EI$6-$F66+1),$J66/2,$M66,TRUE))/(1-2*_xlfn.NORM.DIST(0,$J66/2,$M66,TRUE))*$D66+($K66="Steady Growth")*(AND(EJ$6&gt;=$F66,EJ$6&lt;=$H66)*((EJ$6-$F66+1)/($J66*($J66+1)/2)*$D66))+($K66="custom")*CustCF!ED66</f>
        <v>0</v>
      </c>
      <c r="EK66" s="95">
        <f>($K66="Bell Curve")*(_xlfn.NORM.DIST(AND(EK$6&gt;=$F66,EK$6&lt;=$H66)*(EK$6-$F66+1),$J66/2,$M66,TRUE)-_xlfn.NORM.DIST(AND(EK$6&gt;=$F66,EK$6&lt;=$H66)*(EJ$6-$F66+1),$J66/2,$M66,TRUE))/(1-2*_xlfn.NORM.DIST(0,$J66/2,$M66,TRUE))*$D66+($K66="Steady Growth")*(AND(EK$6&gt;=$F66,EK$6&lt;=$H66)*((EK$6-$F66+1)/($J66*($J66+1)/2)*$D66))+($K66="custom")*CustCF!EE66</f>
        <v>0</v>
      </c>
      <c r="EL66" s="95">
        <f>($K66="Bell Curve")*(_xlfn.NORM.DIST(AND(EL$6&gt;=$F66,EL$6&lt;=$H66)*(EL$6-$F66+1),$J66/2,$M66,TRUE)-_xlfn.NORM.DIST(AND(EL$6&gt;=$F66,EL$6&lt;=$H66)*(EK$6-$F66+1),$J66/2,$M66,TRUE))/(1-2*_xlfn.NORM.DIST(0,$J66/2,$M66,TRUE))*$D66+($K66="Steady Growth")*(AND(EL$6&gt;=$F66,EL$6&lt;=$H66)*((EL$6-$F66+1)/($J66*($J66+1)/2)*$D66))+($K66="custom")*CustCF!EF66</f>
        <v>0</v>
      </c>
      <c r="EM66" s="95">
        <f>($K66="Bell Curve")*(_xlfn.NORM.DIST(AND(EM$6&gt;=$F66,EM$6&lt;=$H66)*(EM$6-$F66+1),$J66/2,$M66,TRUE)-_xlfn.NORM.DIST(AND(EM$6&gt;=$F66,EM$6&lt;=$H66)*(EL$6-$F66+1),$J66/2,$M66,TRUE))/(1-2*_xlfn.NORM.DIST(0,$J66/2,$M66,TRUE))*$D66+($K66="Steady Growth")*(AND(EM$6&gt;=$F66,EM$6&lt;=$H66)*((EM$6-$F66+1)/($J66*($J66+1)/2)*$D66))+($K66="custom")*CustCF!EG66</f>
        <v>0</v>
      </c>
      <c r="EN66" s="95">
        <f>($K66="Bell Curve")*(_xlfn.NORM.DIST(AND(EN$6&gt;=$F66,EN$6&lt;=$H66)*(EN$6-$F66+1),$J66/2,$M66,TRUE)-_xlfn.NORM.DIST(AND(EN$6&gt;=$F66,EN$6&lt;=$H66)*(EM$6-$F66+1),$J66/2,$M66,TRUE))/(1-2*_xlfn.NORM.DIST(0,$J66/2,$M66,TRUE))*$D66+($K66="Steady Growth")*(AND(EN$6&gt;=$F66,EN$6&lt;=$H66)*((EN$6-$F66+1)/($J66*($J66+1)/2)*$D66))+($K66="custom")*CustCF!EH66</f>
        <v>0</v>
      </c>
      <c r="EO66" s="95">
        <f>($K66="Bell Curve")*(_xlfn.NORM.DIST(AND(EO$6&gt;=$F66,EO$6&lt;=$H66)*(EO$6-$F66+1),$J66/2,$M66,TRUE)-_xlfn.NORM.DIST(AND(EO$6&gt;=$F66,EO$6&lt;=$H66)*(EN$6-$F66+1),$J66/2,$M66,TRUE))/(1-2*_xlfn.NORM.DIST(0,$J66/2,$M66,TRUE))*$D66+($K66="Steady Growth")*(AND(EO$6&gt;=$F66,EO$6&lt;=$H66)*((EO$6-$F66+1)/($J66*($J66+1)/2)*$D66))+($K66="custom")*CustCF!EI66</f>
        <v>0</v>
      </c>
      <c r="EP66" s="95">
        <f>($K66="Bell Curve")*(_xlfn.NORM.DIST(AND(EP$6&gt;=$F66,EP$6&lt;=$H66)*(EP$6-$F66+1),$J66/2,$M66,TRUE)-_xlfn.NORM.DIST(AND(EP$6&gt;=$F66,EP$6&lt;=$H66)*(EO$6-$F66+1),$J66/2,$M66,TRUE))/(1-2*_xlfn.NORM.DIST(0,$J66/2,$M66,TRUE))*$D66+($K66="Steady Growth")*(AND(EP$6&gt;=$F66,EP$6&lt;=$H66)*((EP$6-$F66+1)/($J66*($J66+1)/2)*$D66))+($K66="custom")*CustCF!EJ66</f>
        <v>0</v>
      </c>
      <c r="EQ66" s="95">
        <f>($K66="Bell Curve")*(_xlfn.NORM.DIST(AND(EQ$6&gt;=$F66,EQ$6&lt;=$H66)*(EQ$6-$F66+1),$J66/2,$M66,TRUE)-_xlfn.NORM.DIST(AND(EQ$6&gt;=$F66,EQ$6&lt;=$H66)*(EP$6-$F66+1),$J66/2,$M66,TRUE))/(1-2*_xlfn.NORM.DIST(0,$J66/2,$M66,TRUE))*$D66+($K66="Steady Growth")*(AND(EQ$6&gt;=$F66,EQ$6&lt;=$H66)*((EQ$6-$F66+1)/($J66*($J66+1)/2)*$D66))+($K66="custom")*CustCF!EK66</f>
        <v>0</v>
      </c>
      <c r="ER66" s="95">
        <f>($K66="Bell Curve")*(_xlfn.NORM.DIST(AND(ER$6&gt;=$F66,ER$6&lt;=$H66)*(ER$6-$F66+1),$J66/2,$M66,TRUE)-_xlfn.NORM.DIST(AND(ER$6&gt;=$F66,ER$6&lt;=$H66)*(EQ$6-$F66+1),$J66/2,$M66,TRUE))/(1-2*_xlfn.NORM.DIST(0,$J66/2,$M66,TRUE))*$D66+($K66="Steady Growth")*(AND(ER$6&gt;=$F66,ER$6&lt;=$H66)*((ER$6-$F66+1)/($J66*($J66+1)/2)*$D66))+($K66="custom")*CustCF!EL66</f>
        <v>0</v>
      </c>
      <c r="ES66" s="95">
        <f>($K66="Bell Curve")*(_xlfn.NORM.DIST(AND(ES$6&gt;=$F66,ES$6&lt;=$H66)*(ES$6-$F66+1),$J66/2,$M66,TRUE)-_xlfn.NORM.DIST(AND(ES$6&gt;=$F66,ES$6&lt;=$H66)*(ER$6-$F66+1),$J66/2,$M66,TRUE))/(1-2*_xlfn.NORM.DIST(0,$J66/2,$M66,TRUE))*$D66+($K66="Steady Growth")*(AND(ES$6&gt;=$F66,ES$6&lt;=$H66)*((ES$6-$F66+1)/($J66*($J66+1)/2)*$D66))+($K66="custom")*CustCF!EM66</f>
        <v>0</v>
      </c>
      <c r="ET66" s="95">
        <f>($K66="Bell Curve")*(_xlfn.NORM.DIST(AND(ET$6&gt;=$F66,ET$6&lt;=$H66)*(ET$6-$F66+1),$J66/2,$M66,TRUE)-_xlfn.NORM.DIST(AND(ET$6&gt;=$F66,ET$6&lt;=$H66)*(ES$6-$F66+1),$J66/2,$M66,TRUE))/(1-2*_xlfn.NORM.DIST(0,$J66/2,$M66,TRUE))*$D66+($K66="Steady Growth")*(AND(ET$6&gt;=$F66,ET$6&lt;=$H66)*((ET$6-$F66+1)/($J66*($J66+1)/2)*$D66))+($K66="custom")*CustCF!EN66</f>
        <v>0</v>
      </c>
      <c r="EU66" s="95">
        <f>($K66="Bell Curve")*(_xlfn.NORM.DIST(AND(EU$6&gt;=$F66,EU$6&lt;=$H66)*(EU$6-$F66+1),$J66/2,$M66,TRUE)-_xlfn.NORM.DIST(AND(EU$6&gt;=$F66,EU$6&lt;=$H66)*(ET$6-$F66+1),$J66/2,$M66,TRUE))/(1-2*_xlfn.NORM.DIST(0,$J66/2,$M66,TRUE))*$D66+($K66="Steady Growth")*(AND(EU$6&gt;=$F66,EU$6&lt;=$H66)*((EU$6-$F66+1)/($J66*($J66+1)/2)*$D66))+($K66="custom")*CustCF!EO66</f>
        <v>0</v>
      </c>
      <c r="EV66" s="95">
        <f>($K66="Bell Curve")*(_xlfn.NORM.DIST(AND(EV$6&gt;=$F66,EV$6&lt;=$H66)*(EV$6-$F66+1),$J66/2,$M66,TRUE)-_xlfn.NORM.DIST(AND(EV$6&gt;=$F66,EV$6&lt;=$H66)*(EU$6-$F66+1),$J66/2,$M66,TRUE))/(1-2*_xlfn.NORM.DIST(0,$J66/2,$M66,TRUE))*$D66+($K66="Steady Growth")*(AND(EV$6&gt;=$F66,EV$6&lt;=$H66)*((EV$6-$F66+1)/($J66*($J66+1)/2)*$D66))+($K66="custom")*CustCF!EP66</f>
        <v>0</v>
      </c>
      <c r="EW66" s="95">
        <f>($K66="Bell Curve")*(_xlfn.NORM.DIST(AND(EW$6&gt;=$F66,EW$6&lt;=$H66)*(EW$6-$F66+1),$J66/2,$M66,TRUE)-_xlfn.NORM.DIST(AND(EW$6&gt;=$F66,EW$6&lt;=$H66)*(EV$6-$F66+1),$J66/2,$M66,TRUE))/(1-2*_xlfn.NORM.DIST(0,$J66/2,$M66,TRUE))*$D66+($K66="Steady Growth")*(AND(EW$6&gt;=$F66,EW$6&lt;=$H66)*((EW$6-$F66+1)/($J66*($J66+1)/2)*$D66))+($K66="custom")*CustCF!EQ66</f>
        <v>0</v>
      </c>
      <c r="EX66" s="95">
        <f>($K66="Bell Curve")*(_xlfn.NORM.DIST(AND(EX$6&gt;=$F66,EX$6&lt;=$H66)*(EX$6-$F66+1),$J66/2,$M66,TRUE)-_xlfn.NORM.DIST(AND(EX$6&gt;=$F66,EX$6&lt;=$H66)*(EW$6-$F66+1),$J66/2,$M66,TRUE))/(1-2*_xlfn.NORM.DIST(0,$J66/2,$M66,TRUE))*$D66+($K66="Steady Growth")*(AND(EX$6&gt;=$F66,EX$6&lt;=$H66)*((EX$6-$F66+1)/($J66*($J66+1)/2)*$D66))+($K66="custom")*CustCF!ER66</f>
        <v>0</v>
      </c>
      <c r="EY66" s="95">
        <f>($K66="Bell Curve")*(_xlfn.NORM.DIST(AND(EY$6&gt;=$F66,EY$6&lt;=$H66)*(EY$6-$F66+1),$J66/2,$M66,TRUE)-_xlfn.NORM.DIST(AND(EY$6&gt;=$F66,EY$6&lt;=$H66)*(EX$6-$F66+1),$J66/2,$M66,TRUE))/(1-2*_xlfn.NORM.DIST(0,$J66/2,$M66,TRUE))*$D66+($K66="Steady Growth")*(AND(EY$6&gt;=$F66,EY$6&lt;=$H66)*((EY$6-$F66+1)/($J66*($J66+1)/2)*$D66))+($K66="custom")*CustCF!ES66</f>
        <v>0</v>
      </c>
      <c r="EZ66" s="95">
        <f>($K66="Bell Curve")*(_xlfn.NORM.DIST(AND(EZ$6&gt;=$F66,EZ$6&lt;=$H66)*(EZ$6-$F66+1),$J66/2,$M66,TRUE)-_xlfn.NORM.DIST(AND(EZ$6&gt;=$F66,EZ$6&lt;=$H66)*(EY$6-$F66+1),$J66/2,$M66,TRUE))/(1-2*_xlfn.NORM.DIST(0,$J66/2,$M66,TRUE))*$D66+($K66="Steady Growth")*(AND(EZ$6&gt;=$F66,EZ$6&lt;=$H66)*((EZ$6-$F66+1)/($J66*($J66+1)/2)*$D66))+($K66="custom")*CustCF!ET66</f>
        <v>0</v>
      </c>
      <c r="FA66" s="95">
        <f>($K66="Bell Curve")*(_xlfn.NORM.DIST(AND(FA$6&gt;=$F66,FA$6&lt;=$H66)*(FA$6-$F66+1),$J66/2,$M66,TRUE)-_xlfn.NORM.DIST(AND(FA$6&gt;=$F66,FA$6&lt;=$H66)*(EZ$6-$F66+1),$J66/2,$M66,TRUE))/(1-2*_xlfn.NORM.DIST(0,$J66/2,$M66,TRUE))*$D66+($K66="Steady Growth")*(AND(FA$6&gt;=$F66,FA$6&lt;=$H66)*((FA$6-$F66+1)/($J66*($J66+1)/2)*$D66))+($K66="custom")*CustCF!EU66</f>
        <v>0</v>
      </c>
      <c r="FB66" s="95">
        <f>($K66="Bell Curve")*(_xlfn.NORM.DIST(AND(FB$6&gt;=$F66,FB$6&lt;=$H66)*(FB$6-$F66+1),$J66/2,$M66,TRUE)-_xlfn.NORM.DIST(AND(FB$6&gt;=$F66,FB$6&lt;=$H66)*(FA$6-$F66+1),$J66/2,$M66,TRUE))/(1-2*_xlfn.NORM.DIST(0,$J66/2,$M66,TRUE))*$D66+($K66="Steady Growth")*(AND(FB$6&gt;=$F66,FB$6&lt;=$H66)*((FB$6-$F66+1)/($J66*($J66+1)/2)*$D66))+($K66="custom")*CustCF!EV66</f>
        <v>0</v>
      </c>
      <c r="FC66" s="95">
        <f>($K66="Bell Curve")*(_xlfn.NORM.DIST(AND(FC$6&gt;=$F66,FC$6&lt;=$H66)*(FC$6-$F66+1),$J66/2,$M66,TRUE)-_xlfn.NORM.DIST(AND(FC$6&gt;=$F66,FC$6&lt;=$H66)*(FB$6-$F66+1),$J66/2,$M66,TRUE))/(1-2*_xlfn.NORM.DIST(0,$J66/2,$M66,TRUE))*$D66+($K66="Steady Growth")*(AND(FC$6&gt;=$F66,FC$6&lt;=$H66)*((FC$6-$F66+1)/($J66*($J66+1)/2)*$D66))+($K66="custom")*CustCF!EW66</f>
        <v>0</v>
      </c>
      <c r="FD66" s="95">
        <f>($K66="Bell Curve")*(_xlfn.NORM.DIST(AND(FD$6&gt;=$F66,FD$6&lt;=$H66)*(FD$6-$F66+1),$J66/2,$M66,TRUE)-_xlfn.NORM.DIST(AND(FD$6&gt;=$F66,FD$6&lt;=$H66)*(FC$6-$F66+1),$J66/2,$M66,TRUE))/(1-2*_xlfn.NORM.DIST(0,$J66/2,$M66,TRUE))*$D66+($K66="Steady Growth")*(AND(FD$6&gt;=$F66,FD$6&lt;=$H66)*((FD$6-$F66+1)/($J66*($J66+1)/2)*$D66))+($K66="custom")*CustCF!EX66</f>
        <v>0</v>
      </c>
      <c r="FE66" s="95">
        <f>($K66="Bell Curve")*(_xlfn.NORM.DIST(AND(FE$6&gt;=$F66,FE$6&lt;=$H66)*(FE$6-$F66+1),$J66/2,$M66,TRUE)-_xlfn.NORM.DIST(AND(FE$6&gt;=$F66,FE$6&lt;=$H66)*(FD$6-$F66+1),$J66/2,$M66,TRUE))/(1-2*_xlfn.NORM.DIST(0,$J66/2,$M66,TRUE))*$D66+($K66="Steady Growth")*(AND(FE$6&gt;=$F66,FE$6&lt;=$H66)*((FE$6-$F66+1)/($J66*($J66+1)/2)*$D66))+($K66="custom")*CustCF!EY66</f>
        <v>0</v>
      </c>
      <c r="FF66" s="95">
        <f>($K66="Bell Curve")*(_xlfn.NORM.DIST(AND(FF$6&gt;=$F66,FF$6&lt;=$H66)*(FF$6-$F66+1),$J66/2,$M66,TRUE)-_xlfn.NORM.DIST(AND(FF$6&gt;=$F66,FF$6&lt;=$H66)*(FE$6-$F66+1),$J66/2,$M66,TRUE))/(1-2*_xlfn.NORM.DIST(0,$J66/2,$M66,TRUE))*$D66+($K66="Steady Growth")*(AND(FF$6&gt;=$F66,FF$6&lt;=$H66)*((FF$6-$F66+1)/($J66*($J66+1)/2)*$D66))+($K66="custom")*CustCF!EZ66</f>
        <v>0</v>
      </c>
      <c r="FG66" s="95">
        <f>($K66="Bell Curve")*(_xlfn.NORM.DIST(AND(FG$6&gt;=$F66,FG$6&lt;=$H66)*(FG$6-$F66+1),$J66/2,$M66,TRUE)-_xlfn.NORM.DIST(AND(FG$6&gt;=$F66,FG$6&lt;=$H66)*(FF$6-$F66+1),$J66/2,$M66,TRUE))/(1-2*_xlfn.NORM.DIST(0,$J66/2,$M66,TRUE))*$D66+($K66="Steady Growth")*(AND(FG$6&gt;=$F66,FG$6&lt;=$H66)*((FG$6-$F66+1)/($J66*($J66+1)/2)*$D66))+($K66="custom")*CustCF!FA66</f>
        <v>0</v>
      </c>
      <c r="FH66" s="95">
        <f>($K66="Bell Curve")*(_xlfn.NORM.DIST(AND(FH$6&gt;=$F66,FH$6&lt;=$H66)*(FH$6-$F66+1),$J66/2,$M66,TRUE)-_xlfn.NORM.DIST(AND(FH$6&gt;=$F66,FH$6&lt;=$H66)*(FG$6-$F66+1),$J66/2,$M66,TRUE))/(1-2*_xlfn.NORM.DIST(0,$J66/2,$M66,TRUE))*$D66+($K66="Steady Growth")*(AND(FH$6&gt;=$F66,FH$6&lt;=$H66)*((FH$6-$F66+1)/($J66*($J66+1)/2)*$D66))+($K66="custom")*CustCF!FB66</f>
        <v>0</v>
      </c>
      <c r="FI66" s="95">
        <f>($K66="Bell Curve")*(_xlfn.NORM.DIST(AND(FI$6&gt;=$F66,FI$6&lt;=$H66)*(FI$6-$F66+1),$J66/2,$M66,TRUE)-_xlfn.NORM.DIST(AND(FI$6&gt;=$F66,FI$6&lt;=$H66)*(FH$6-$F66+1),$J66/2,$M66,TRUE))/(1-2*_xlfn.NORM.DIST(0,$J66/2,$M66,TRUE))*$D66+($K66="Steady Growth")*(AND(FI$6&gt;=$F66,FI$6&lt;=$H66)*((FI$6-$F66+1)/($J66*($J66+1)/2)*$D66))+($K66="custom")*CustCF!FC66</f>
        <v>0</v>
      </c>
      <c r="FJ66" s="95">
        <f>($K66="Bell Curve")*(_xlfn.NORM.DIST(AND(FJ$6&gt;=$F66,FJ$6&lt;=$H66)*(FJ$6-$F66+1),$J66/2,$M66,TRUE)-_xlfn.NORM.DIST(AND(FJ$6&gt;=$F66,FJ$6&lt;=$H66)*(FI$6-$F66+1),$J66/2,$M66,TRUE))/(1-2*_xlfn.NORM.DIST(0,$J66/2,$M66,TRUE))*$D66+($K66="Steady Growth")*(AND(FJ$6&gt;=$F66,FJ$6&lt;=$H66)*((FJ$6-$F66+1)/($J66*($J66+1)/2)*$D66))+($K66="custom")*CustCF!FD66</f>
        <v>0</v>
      </c>
      <c r="FK66" s="95">
        <f>($K66="Bell Curve")*(_xlfn.NORM.DIST(AND(FK$6&gt;=$F66,FK$6&lt;=$H66)*(FK$6-$F66+1),$J66/2,$M66,TRUE)-_xlfn.NORM.DIST(AND(FK$6&gt;=$F66,FK$6&lt;=$H66)*(FJ$6-$F66+1),$J66/2,$M66,TRUE))/(1-2*_xlfn.NORM.DIST(0,$J66/2,$M66,TRUE))*$D66+($K66="Steady Growth")*(AND(FK$6&gt;=$F66,FK$6&lt;=$H66)*((FK$6-$F66+1)/($J66*($J66+1)/2)*$D66))+($K66="custom")*CustCF!FE66</f>
        <v>0</v>
      </c>
      <c r="FL66" s="95">
        <f>($K66="Bell Curve")*(_xlfn.NORM.DIST(AND(FL$6&gt;=$F66,FL$6&lt;=$H66)*(FL$6-$F66+1),$J66/2,$M66,TRUE)-_xlfn.NORM.DIST(AND(FL$6&gt;=$F66,FL$6&lt;=$H66)*(FK$6-$F66+1),$J66/2,$M66,TRUE))/(1-2*_xlfn.NORM.DIST(0,$J66/2,$M66,TRUE))*$D66+($K66="Steady Growth")*(AND(FL$6&gt;=$F66,FL$6&lt;=$H66)*((FL$6-$F66+1)/($J66*($J66+1)/2)*$D66))+($K66="custom")*CustCF!FF66</f>
        <v>0</v>
      </c>
      <c r="FM66" s="95">
        <f>($K66="Bell Curve")*(_xlfn.NORM.DIST(AND(FM$6&gt;=$F66,FM$6&lt;=$H66)*(FM$6-$F66+1),$J66/2,$M66,TRUE)-_xlfn.NORM.DIST(AND(FM$6&gt;=$F66,FM$6&lt;=$H66)*(FL$6-$F66+1),$J66/2,$M66,TRUE))/(1-2*_xlfn.NORM.DIST(0,$J66/2,$M66,TRUE))*$D66+($K66="Steady Growth")*(AND(FM$6&gt;=$F66,FM$6&lt;=$H66)*((FM$6-$F66+1)/($J66*($J66+1)/2)*$D66))+($K66="custom")*CustCF!FG66</f>
        <v>0</v>
      </c>
      <c r="FN66" s="95">
        <f>($K66="Bell Curve")*(_xlfn.NORM.DIST(AND(FN$6&gt;=$F66,FN$6&lt;=$H66)*(FN$6-$F66+1),$J66/2,$M66,TRUE)-_xlfn.NORM.DIST(AND(FN$6&gt;=$F66,FN$6&lt;=$H66)*(FM$6-$F66+1),$J66/2,$M66,TRUE))/(1-2*_xlfn.NORM.DIST(0,$J66/2,$M66,TRUE))*$D66+($K66="Steady Growth")*(AND(FN$6&gt;=$F66,FN$6&lt;=$H66)*((FN$6-$F66+1)/($J66*($J66+1)/2)*$D66))+($K66="custom")*CustCF!FH66</f>
        <v>0</v>
      </c>
      <c r="FO66" s="95">
        <f>($K66="Bell Curve")*(_xlfn.NORM.DIST(AND(FO$6&gt;=$F66,FO$6&lt;=$H66)*(FO$6-$F66+1),$J66/2,$M66,TRUE)-_xlfn.NORM.DIST(AND(FO$6&gt;=$F66,FO$6&lt;=$H66)*(FN$6-$F66+1),$J66/2,$M66,TRUE))/(1-2*_xlfn.NORM.DIST(0,$J66/2,$M66,TRUE))*$D66+($K66="Steady Growth")*(AND(FO$6&gt;=$F66,FO$6&lt;=$H66)*((FO$6-$F66+1)/($J66*($J66+1)/2)*$D66))+($K66="custom")*CustCF!FI66</f>
        <v>0</v>
      </c>
      <c r="FP66" s="95">
        <f>($K66="Bell Curve")*(_xlfn.NORM.DIST(AND(FP$6&gt;=$F66,FP$6&lt;=$H66)*(FP$6-$F66+1),$J66/2,$M66,TRUE)-_xlfn.NORM.DIST(AND(FP$6&gt;=$F66,FP$6&lt;=$H66)*(FO$6-$F66+1),$J66/2,$M66,TRUE))/(1-2*_xlfn.NORM.DIST(0,$J66/2,$M66,TRUE))*$D66+($K66="Steady Growth")*(AND(FP$6&gt;=$F66,FP$6&lt;=$H66)*((FP$6-$F66+1)/($J66*($J66+1)/2)*$D66))+($K66="custom")*CustCF!FJ66</f>
        <v>0</v>
      </c>
      <c r="FQ66" s="95">
        <f>($K66="Bell Curve")*(_xlfn.NORM.DIST(AND(FQ$6&gt;=$F66,FQ$6&lt;=$H66)*(FQ$6-$F66+1),$J66/2,$M66,TRUE)-_xlfn.NORM.DIST(AND(FQ$6&gt;=$F66,FQ$6&lt;=$H66)*(FP$6-$F66+1),$J66/2,$M66,TRUE))/(1-2*_xlfn.NORM.DIST(0,$J66/2,$M66,TRUE))*$D66+($K66="Steady Growth")*(AND(FQ$6&gt;=$F66,FQ$6&lt;=$H66)*((FQ$6-$F66+1)/($J66*($J66+1)/2)*$D66))+($K66="custom")*CustCF!FK66</f>
        <v>0</v>
      </c>
      <c r="FR66" s="95">
        <f>($K66="Bell Curve")*(_xlfn.NORM.DIST(AND(FR$6&gt;=$F66,FR$6&lt;=$H66)*(FR$6-$F66+1),$J66/2,$M66,TRUE)-_xlfn.NORM.DIST(AND(FR$6&gt;=$F66,FR$6&lt;=$H66)*(FQ$6-$F66+1),$J66/2,$M66,TRUE))/(1-2*_xlfn.NORM.DIST(0,$J66/2,$M66,TRUE))*$D66+($K66="Steady Growth")*(AND(FR$6&gt;=$F66,FR$6&lt;=$H66)*((FR$6-$F66+1)/($J66*($J66+1)/2)*$D66))+($K66="custom")*CustCF!FL66</f>
        <v>0</v>
      </c>
      <c r="FS66" s="95">
        <f>($K66="Bell Curve")*(_xlfn.NORM.DIST(AND(FS$6&gt;=$F66,FS$6&lt;=$H66)*(FS$6-$F66+1),$J66/2,$M66,TRUE)-_xlfn.NORM.DIST(AND(FS$6&gt;=$F66,FS$6&lt;=$H66)*(FR$6-$F66+1),$J66/2,$M66,TRUE))/(1-2*_xlfn.NORM.DIST(0,$J66/2,$M66,TRUE))*$D66+($K66="Steady Growth")*(AND(FS$6&gt;=$F66,FS$6&lt;=$H66)*((FS$6-$F66+1)/($J66*($J66+1)/2)*$D66))+($K66="custom")*CustCF!FM66</f>
        <v>0</v>
      </c>
      <c r="FT66" s="95">
        <f>($K66="Bell Curve")*(_xlfn.NORM.DIST(AND(FT$6&gt;=$F66,FT$6&lt;=$H66)*(FT$6-$F66+1),$J66/2,$M66,TRUE)-_xlfn.NORM.DIST(AND(FT$6&gt;=$F66,FT$6&lt;=$H66)*(FS$6-$F66+1),$J66/2,$M66,TRUE))/(1-2*_xlfn.NORM.DIST(0,$J66/2,$M66,TRUE))*$D66+($K66="Steady Growth")*(AND(FT$6&gt;=$F66,FT$6&lt;=$H66)*((FT$6-$F66+1)/($J66*($J66+1)/2)*$D66))+($K66="custom")*CustCF!FN66</f>
        <v>0</v>
      </c>
      <c r="FU66" s="95">
        <f>($K66="Bell Curve")*(_xlfn.NORM.DIST(AND(FU$6&gt;=$F66,FU$6&lt;=$H66)*(FU$6-$F66+1),$J66/2,$M66,TRUE)-_xlfn.NORM.DIST(AND(FU$6&gt;=$F66,FU$6&lt;=$H66)*(FT$6-$F66+1),$J66/2,$M66,TRUE))/(1-2*_xlfn.NORM.DIST(0,$J66/2,$M66,TRUE))*$D66+($K66="Steady Growth")*(AND(FU$6&gt;=$F66,FU$6&lt;=$H66)*((FU$6-$F66+1)/($J66*($J66+1)/2)*$D66))+($K66="custom")*CustCF!FO66</f>
        <v>0</v>
      </c>
      <c r="FV66" s="95">
        <f>($K66="Bell Curve")*(_xlfn.NORM.DIST(AND(FV$6&gt;=$F66,FV$6&lt;=$H66)*(FV$6-$F66+1),$J66/2,$M66,TRUE)-_xlfn.NORM.DIST(AND(FV$6&gt;=$F66,FV$6&lt;=$H66)*(FU$6-$F66+1),$J66/2,$M66,TRUE))/(1-2*_xlfn.NORM.DIST(0,$J66/2,$M66,TRUE))*$D66+($K66="Steady Growth")*(AND(FV$6&gt;=$F66,FV$6&lt;=$H66)*((FV$6-$F66+1)/($J66*($J66+1)/2)*$D66))+($K66="custom")*CustCF!FP66</f>
        <v>0</v>
      </c>
      <c r="FW66" s="95">
        <f>($K66="Bell Curve")*(_xlfn.NORM.DIST(AND(FW$6&gt;=$F66,FW$6&lt;=$H66)*(FW$6-$F66+1),$J66/2,$M66,TRUE)-_xlfn.NORM.DIST(AND(FW$6&gt;=$F66,FW$6&lt;=$H66)*(FV$6-$F66+1),$J66/2,$M66,TRUE))/(1-2*_xlfn.NORM.DIST(0,$J66/2,$M66,TRUE))*$D66+($K66="Steady Growth")*(AND(FW$6&gt;=$F66,FW$6&lt;=$H66)*((FW$6-$F66+1)/($J66*($J66+1)/2)*$D66))+($K66="custom")*CustCF!FQ66</f>
        <v>0</v>
      </c>
      <c r="FX66" s="95">
        <f>($K66="Bell Curve")*(_xlfn.NORM.DIST(AND(FX$6&gt;=$F66,FX$6&lt;=$H66)*(FX$6-$F66+1),$J66/2,$M66,TRUE)-_xlfn.NORM.DIST(AND(FX$6&gt;=$F66,FX$6&lt;=$H66)*(FW$6-$F66+1),$J66/2,$M66,TRUE))/(1-2*_xlfn.NORM.DIST(0,$J66/2,$M66,TRUE))*$D66+($K66="Steady Growth")*(AND(FX$6&gt;=$F66,FX$6&lt;=$H66)*((FX$6-$F66+1)/($J66*($J66+1)/2)*$D66))+($K66="custom")*CustCF!FR66</f>
        <v>0</v>
      </c>
      <c r="FY66" s="95">
        <f>($K66="Bell Curve")*(_xlfn.NORM.DIST(AND(FY$6&gt;=$F66,FY$6&lt;=$H66)*(FY$6-$F66+1),$J66/2,$M66,TRUE)-_xlfn.NORM.DIST(AND(FY$6&gt;=$F66,FY$6&lt;=$H66)*(FX$6-$F66+1),$J66/2,$M66,TRUE))/(1-2*_xlfn.NORM.DIST(0,$J66/2,$M66,TRUE))*$D66+($K66="Steady Growth")*(AND(FY$6&gt;=$F66,FY$6&lt;=$H66)*((FY$6-$F66+1)/($J66*($J66+1)/2)*$D66))+($K66="custom")*CustCF!FS66</f>
        <v>0</v>
      </c>
      <c r="FZ66" s="95">
        <f>($K66="Bell Curve")*(_xlfn.NORM.DIST(AND(FZ$6&gt;=$F66,FZ$6&lt;=$H66)*(FZ$6-$F66+1),$J66/2,$M66,TRUE)-_xlfn.NORM.DIST(AND(FZ$6&gt;=$F66,FZ$6&lt;=$H66)*(FY$6-$F66+1),$J66/2,$M66,TRUE))/(1-2*_xlfn.NORM.DIST(0,$J66/2,$M66,TRUE))*$D66+($K66="Steady Growth")*(AND(FZ$6&gt;=$F66,FZ$6&lt;=$H66)*((FZ$6-$F66+1)/($J66*($J66+1)/2)*$D66))+($K66="custom")*CustCF!FT66</f>
        <v>0</v>
      </c>
      <c r="GA66" s="95">
        <f>($K66="Bell Curve")*(_xlfn.NORM.DIST(AND(GA$6&gt;=$F66,GA$6&lt;=$H66)*(GA$6-$F66+1),$J66/2,$M66,TRUE)-_xlfn.NORM.DIST(AND(GA$6&gt;=$F66,GA$6&lt;=$H66)*(FZ$6-$F66+1),$J66/2,$M66,TRUE))/(1-2*_xlfn.NORM.DIST(0,$J66/2,$M66,TRUE))*$D66+($K66="Steady Growth")*(AND(GA$6&gt;=$F66,GA$6&lt;=$H66)*((GA$6-$F66+1)/($J66*($J66+1)/2)*$D66))+($K66="custom")*CustCF!FU66</f>
        <v>0</v>
      </c>
      <c r="GB66" s="95">
        <f>($K66="Bell Curve")*(_xlfn.NORM.DIST(AND(GB$6&gt;=$F66,GB$6&lt;=$H66)*(GB$6-$F66+1),$J66/2,$M66,TRUE)-_xlfn.NORM.DIST(AND(GB$6&gt;=$F66,GB$6&lt;=$H66)*(GA$6-$F66+1),$J66/2,$M66,TRUE))/(1-2*_xlfn.NORM.DIST(0,$J66/2,$M66,TRUE))*$D66+($K66="Steady Growth")*(AND(GB$6&gt;=$F66,GB$6&lt;=$H66)*((GB$6-$F66+1)/($J66*($J66+1)/2)*$D66))+($K66="custom")*CustCF!FV66</f>
        <v>0</v>
      </c>
      <c r="GC66" s="95">
        <f>($K66="Bell Curve")*(_xlfn.NORM.DIST(AND(GC$6&gt;=$F66,GC$6&lt;=$H66)*(GC$6-$F66+1),$J66/2,$M66,TRUE)-_xlfn.NORM.DIST(AND(GC$6&gt;=$F66,GC$6&lt;=$H66)*(GB$6-$F66+1),$J66/2,$M66,TRUE))/(1-2*_xlfn.NORM.DIST(0,$J66/2,$M66,TRUE))*$D66+($K66="Steady Growth")*(AND(GC$6&gt;=$F66,GC$6&lt;=$H66)*((GC$6-$F66+1)/($J66*($J66+1)/2)*$D66))+($K66="custom")*CustCF!FW66</f>
        <v>0</v>
      </c>
      <c r="GD66" s="95">
        <f>($K66="Bell Curve")*(_xlfn.NORM.DIST(AND(GD$6&gt;=$F66,GD$6&lt;=$H66)*(GD$6-$F66+1),$J66/2,$M66,TRUE)-_xlfn.NORM.DIST(AND(GD$6&gt;=$F66,GD$6&lt;=$H66)*(GC$6-$F66+1),$J66/2,$M66,TRUE))/(1-2*_xlfn.NORM.DIST(0,$J66/2,$M66,TRUE))*$D66+($K66="Steady Growth")*(AND(GD$6&gt;=$F66,GD$6&lt;=$H66)*((GD$6-$F66+1)/($J66*($J66+1)/2)*$D66))+($K66="custom")*CustCF!FX66</f>
        <v>0</v>
      </c>
      <c r="GE66" s="95">
        <f>($K66="Bell Curve")*(_xlfn.NORM.DIST(AND(GE$6&gt;=$F66,GE$6&lt;=$H66)*(GE$6-$F66+1),$J66/2,$M66,TRUE)-_xlfn.NORM.DIST(AND(GE$6&gt;=$F66,GE$6&lt;=$H66)*(GD$6-$F66+1),$J66/2,$M66,TRUE))/(1-2*_xlfn.NORM.DIST(0,$J66/2,$M66,TRUE))*$D66+($K66="Steady Growth")*(AND(GE$6&gt;=$F66,GE$6&lt;=$H66)*((GE$6-$F66+1)/($J66*($J66+1)/2)*$D66))+($K66="custom")*CustCF!FY66</f>
        <v>0</v>
      </c>
      <c r="GF66" s="95">
        <f>($K66="Bell Curve")*(_xlfn.NORM.DIST(AND(GF$6&gt;=$F66,GF$6&lt;=$H66)*(GF$6-$F66+1),$J66/2,$M66,TRUE)-_xlfn.NORM.DIST(AND(GF$6&gt;=$F66,GF$6&lt;=$H66)*(GE$6-$F66+1),$J66/2,$M66,TRUE))/(1-2*_xlfn.NORM.DIST(0,$J66/2,$M66,TRUE))*$D66+($K66="Steady Growth")*(AND(GF$6&gt;=$F66,GF$6&lt;=$H66)*((GF$6-$F66+1)/($J66*($J66+1)/2)*$D66))+($K66="custom")*CustCF!FZ66</f>
        <v>0</v>
      </c>
      <c r="GG66" s="95">
        <f>($K66="Bell Curve")*(_xlfn.NORM.DIST(AND(GG$6&gt;=$F66,GG$6&lt;=$H66)*(GG$6-$F66+1),$J66/2,$M66,TRUE)-_xlfn.NORM.DIST(AND(GG$6&gt;=$F66,GG$6&lt;=$H66)*(GF$6-$F66+1),$J66/2,$M66,TRUE))/(1-2*_xlfn.NORM.DIST(0,$J66/2,$M66,TRUE))*$D66+($K66="Steady Growth")*(AND(GG$6&gt;=$F66,GG$6&lt;=$H66)*((GG$6-$F66+1)/($J66*($J66+1)/2)*$D66))+($K66="custom")*CustCF!GA66</f>
        <v>0</v>
      </c>
      <c r="GH66" s="95">
        <f>($K66="Bell Curve")*(_xlfn.NORM.DIST(AND(GH$6&gt;=$F66,GH$6&lt;=$H66)*(GH$6-$F66+1),$J66/2,$M66,TRUE)-_xlfn.NORM.DIST(AND(GH$6&gt;=$F66,GH$6&lt;=$H66)*(GG$6-$F66+1),$J66/2,$M66,TRUE))/(1-2*_xlfn.NORM.DIST(0,$J66/2,$M66,TRUE))*$D66+($K66="Steady Growth")*(AND(GH$6&gt;=$F66,GH$6&lt;=$H66)*((GH$6-$F66+1)/($J66*($J66+1)/2)*$D66))+($K66="custom")*CustCF!GB66</f>
        <v>0</v>
      </c>
      <c r="GI66" s="95">
        <f>($K66="Bell Curve")*(_xlfn.NORM.DIST(AND(GI$6&gt;=$F66,GI$6&lt;=$H66)*(GI$6-$F66+1),$J66/2,$M66,TRUE)-_xlfn.NORM.DIST(AND(GI$6&gt;=$F66,GI$6&lt;=$H66)*(GH$6-$F66+1),$J66/2,$M66,TRUE))/(1-2*_xlfn.NORM.DIST(0,$J66/2,$M66,TRUE))*$D66+($K66="Steady Growth")*(AND(GI$6&gt;=$F66,GI$6&lt;=$H66)*((GI$6-$F66+1)/($J66*($J66+1)/2)*$D66))+($K66="custom")*CustCF!GC66</f>
        <v>0</v>
      </c>
      <c r="GJ66" s="95">
        <f>($K66="Bell Curve")*(_xlfn.NORM.DIST(AND(GJ$6&gt;=$F66,GJ$6&lt;=$H66)*(GJ$6-$F66+1),$J66/2,$M66,TRUE)-_xlfn.NORM.DIST(AND(GJ$6&gt;=$F66,GJ$6&lt;=$H66)*(GI$6-$F66+1),$J66/2,$M66,TRUE))/(1-2*_xlfn.NORM.DIST(0,$J66/2,$M66,TRUE))*$D66+($K66="Steady Growth")*(AND(GJ$6&gt;=$F66,GJ$6&lt;=$H66)*((GJ$6-$F66+1)/($J66*($J66+1)/2)*$D66))+($K66="custom")*CustCF!GD66</f>
        <v>0</v>
      </c>
      <c r="GK66" s="95">
        <f>($K66="Bell Curve")*(_xlfn.NORM.DIST(AND(GK$6&gt;=$F66,GK$6&lt;=$H66)*(GK$6-$F66+1),$J66/2,$M66,TRUE)-_xlfn.NORM.DIST(AND(GK$6&gt;=$F66,GK$6&lt;=$H66)*(GJ$6-$F66+1),$J66/2,$M66,TRUE))/(1-2*_xlfn.NORM.DIST(0,$J66/2,$M66,TRUE))*$D66+($K66="Steady Growth")*(AND(GK$6&gt;=$F66,GK$6&lt;=$H66)*((GK$6-$F66+1)/($J66*($J66+1)/2)*$D66))+($K66="custom")*CustCF!GE66</f>
        <v>0</v>
      </c>
      <c r="GL66" s="95">
        <f>($K66="Bell Curve")*(_xlfn.NORM.DIST(AND(GL$6&gt;=$F66,GL$6&lt;=$H66)*(GL$6-$F66+1),$J66/2,$M66,TRUE)-_xlfn.NORM.DIST(AND(GL$6&gt;=$F66,GL$6&lt;=$H66)*(GK$6-$F66+1),$J66/2,$M66,TRUE))/(1-2*_xlfn.NORM.DIST(0,$J66/2,$M66,TRUE))*$D66+($K66="Steady Growth")*(AND(GL$6&gt;=$F66,GL$6&lt;=$H66)*((GL$6-$F66+1)/($J66*($J66+1)/2)*$D66))+($K66="custom")*CustCF!GF66</f>
        <v>0</v>
      </c>
      <c r="GM66" s="95">
        <f>($K66="Bell Curve")*(_xlfn.NORM.DIST(AND(GM$6&gt;=$F66,GM$6&lt;=$H66)*(GM$6-$F66+1),$J66/2,$M66,TRUE)-_xlfn.NORM.DIST(AND(GM$6&gt;=$F66,GM$6&lt;=$H66)*(GL$6-$F66+1),$J66/2,$M66,TRUE))/(1-2*_xlfn.NORM.DIST(0,$J66/2,$M66,TRUE))*$D66+($K66="Steady Growth")*(AND(GM$6&gt;=$F66,GM$6&lt;=$H66)*((GM$6-$F66+1)/($J66*($J66+1)/2)*$D66))+($K66="custom")*CustCF!GG66</f>
        <v>0</v>
      </c>
      <c r="GN66" s="268">
        <f>($K66="Bell Curve")*(_xlfn.NORM.DIST(AND(GN$6&gt;=$F66,GN$6&lt;=$H66)*(GN$6-$F66+1),$J66/2,$M66,TRUE)-_xlfn.NORM.DIST(AND(GN$6&gt;=$F66,GN$6&lt;=$H66)*(GM$6-$F66+1),$J66/2,$M66,TRUE))/(1-2*_xlfn.NORM.DIST(0,$J66/2,$M66,TRUE))*$D66+($K66="Steady Growth")*(AND(GN$6&gt;=$F66,GN$6&lt;=$H66)*((GN$6-$F66+1)/($J66*($J66+1)/2)*$D66))+($K66="custom")*CustCF!GH66</f>
        <v>0</v>
      </c>
      <c r="GO66" s="1"/>
      <c r="GP66" s="67"/>
    </row>
    <row r="67" spans="1:198" customFormat="1" hidden="1" outlineLevel="1" x14ac:dyDescent="0.75">
      <c r="A67" s="1"/>
      <c r="B67" s="1"/>
      <c r="C67" s="262">
        <f>Budget!T42</f>
        <v>0</v>
      </c>
      <c r="D67" s="19">
        <f>Budget!U42</f>
        <v>0</v>
      </c>
      <c r="E67" s="19" t="str">
        <f t="shared" si="33"/>
        <v/>
      </c>
      <c r="F67" s="263">
        <v>0</v>
      </c>
      <c r="G67" s="257">
        <f>IF(L67="custom",CustCF!F67,INDEX($P$8:$GN$8,MATCH(F67,$P$6:$GN$6,0)))</f>
        <v>46053</v>
      </c>
      <c r="H67" s="263">
        <v>0</v>
      </c>
      <c r="I67" s="257">
        <f>IF(L67="custom",CustCF!G67,INDEX($P$8:$GN$8,MATCH(H67,$P$6:$GN$6,0)))</f>
        <v>46053</v>
      </c>
      <c r="J67" s="260">
        <f t="shared" si="34"/>
        <v>1</v>
      </c>
      <c r="K67" s="265" t="s">
        <v>116</v>
      </c>
      <c r="L67" s="266" t="s">
        <v>141</v>
      </c>
      <c r="M67" s="267">
        <f t="shared" si="35"/>
        <v>9</v>
      </c>
      <c r="N67" s="18">
        <f t="shared" si="26"/>
        <v>0</v>
      </c>
      <c r="O67" s="1372">
        <f t="shared" si="16"/>
        <v>0</v>
      </c>
      <c r="P67" s="95">
        <f>($K67="Bell Curve")*(_xlfn.NORM.DIST(AND(P$6&gt;=$F67,P$6&lt;=$H67)*(P$6-$F67+1),$J67/2,$M67,TRUE)-_xlfn.NORM.DIST(AND(P$6&gt;=$F67,P$6&lt;=$H67)*(O$6-$F67+1),$J67/2,$M67,TRUE))/(1-2*_xlfn.NORM.DIST(0,$J67/2,$M67,TRUE))*$D67+($K67="Steady Growth")*(AND(P$6&gt;=$F67,P$6&lt;=$H67)*((P$6-$F67+1)/($J67*($J67+1)/2)*$D67))+($K67="custom")*CustCF!J67</f>
        <v>0</v>
      </c>
      <c r="Q67" s="95">
        <f>($K67="Bell Curve")*(_xlfn.NORM.DIST(AND(Q$6&gt;=$F67,Q$6&lt;=$H67)*(Q$6-$F67+1),$J67/2,$M67,TRUE)-_xlfn.NORM.DIST(AND(Q$6&gt;=$F67,Q$6&lt;=$H67)*(P$6-$F67+1),$J67/2,$M67,TRUE))/(1-2*_xlfn.NORM.DIST(0,$J67/2,$M67,TRUE))*$D67+($K67="Steady Growth")*(AND(Q$6&gt;=$F67,Q$6&lt;=$H67)*((Q$6-$F67+1)/($J67*($J67+1)/2)*$D67))+($K67="custom")*CustCF!K67</f>
        <v>0</v>
      </c>
      <c r="R67" s="95">
        <f>($K67="Bell Curve")*(_xlfn.NORM.DIST(AND(R$6&gt;=$F67,R$6&lt;=$H67)*(R$6-$F67+1),$J67/2,$M67,TRUE)-_xlfn.NORM.DIST(AND(R$6&gt;=$F67,R$6&lt;=$H67)*(Q$6-$F67+1),$J67/2,$M67,TRUE))/(1-2*_xlfn.NORM.DIST(0,$J67/2,$M67,TRUE))*$D67+($K67="Steady Growth")*(AND(R$6&gt;=$F67,R$6&lt;=$H67)*((R$6-$F67+1)/($J67*($J67+1)/2)*$D67))+($K67="custom")*CustCF!L67</f>
        <v>0</v>
      </c>
      <c r="S67" s="95">
        <f>($K67="Bell Curve")*(_xlfn.NORM.DIST(AND(S$6&gt;=$F67,S$6&lt;=$H67)*(S$6-$F67+1),$J67/2,$M67,TRUE)-_xlfn.NORM.DIST(AND(S$6&gt;=$F67,S$6&lt;=$H67)*(R$6-$F67+1),$J67/2,$M67,TRUE))/(1-2*_xlfn.NORM.DIST(0,$J67/2,$M67,TRUE))*$D67+($K67="Steady Growth")*(AND(S$6&gt;=$F67,S$6&lt;=$H67)*((S$6-$F67+1)/($J67*($J67+1)/2)*$D67))+($K67="custom")*CustCF!M67</f>
        <v>0</v>
      </c>
      <c r="T67" s="95">
        <f>($K67="Bell Curve")*(_xlfn.NORM.DIST(AND(T$6&gt;=$F67,T$6&lt;=$H67)*(T$6-$F67+1),$J67/2,$M67,TRUE)-_xlfn.NORM.DIST(AND(T$6&gt;=$F67,T$6&lt;=$H67)*(S$6-$F67+1),$J67/2,$M67,TRUE))/(1-2*_xlfn.NORM.DIST(0,$J67/2,$M67,TRUE))*$D67+($K67="Steady Growth")*(AND(T$6&gt;=$F67,T$6&lt;=$H67)*((T$6-$F67+1)/($J67*($J67+1)/2)*$D67))+($K67="custom")*CustCF!N67</f>
        <v>0</v>
      </c>
      <c r="U67" s="95">
        <f>($K67="Bell Curve")*(_xlfn.NORM.DIST(AND(U$6&gt;=$F67,U$6&lt;=$H67)*(U$6-$F67+1),$J67/2,$M67,TRUE)-_xlfn.NORM.DIST(AND(U$6&gt;=$F67,U$6&lt;=$H67)*(T$6-$F67+1),$J67/2,$M67,TRUE))/(1-2*_xlfn.NORM.DIST(0,$J67/2,$M67,TRUE))*$D67+($K67="Steady Growth")*(AND(U$6&gt;=$F67,U$6&lt;=$H67)*((U$6-$F67+1)/($J67*($J67+1)/2)*$D67))+($K67="custom")*CustCF!O67</f>
        <v>0</v>
      </c>
      <c r="V67" s="95">
        <f>($K67="Bell Curve")*(_xlfn.NORM.DIST(AND(V$6&gt;=$F67,V$6&lt;=$H67)*(V$6-$F67+1),$J67/2,$M67,TRUE)-_xlfn.NORM.DIST(AND(V$6&gt;=$F67,V$6&lt;=$H67)*(U$6-$F67+1),$J67/2,$M67,TRUE))/(1-2*_xlfn.NORM.DIST(0,$J67/2,$M67,TRUE))*$D67+($K67="Steady Growth")*(AND(V$6&gt;=$F67,V$6&lt;=$H67)*((V$6-$F67+1)/($J67*($J67+1)/2)*$D67))+($K67="custom")*CustCF!P67</f>
        <v>0</v>
      </c>
      <c r="W67" s="95">
        <f>($K67="Bell Curve")*(_xlfn.NORM.DIST(AND(W$6&gt;=$F67,W$6&lt;=$H67)*(W$6-$F67+1),$J67/2,$M67,TRUE)-_xlfn.NORM.DIST(AND(W$6&gt;=$F67,W$6&lt;=$H67)*(V$6-$F67+1),$J67/2,$M67,TRUE))/(1-2*_xlfn.NORM.DIST(0,$J67/2,$M67,TRUE))*$D67+($K67="Steady Growth")*(AND(W$6&gt;=$F67,W$6&lt;=$H67)*((W$6-$F67+1)/($J67*($J67+1)/2)*$D67))+($K67="custom")*CustCF!Q67</f>
        <v>0</v>
      </c>
      <c r="X67" s="95">
        <f>($K67="Bell Curve")*(_xlfn.NORM.DIST(AND(X$6&gt;=$F67,X$6&lt;=$H67)*(X$6-$F67+1),$J67/2,$M67,TRUE)-_xlfn.NORM.DIST(AND(X$6&gt;=$F67,X$6&lt;=$H67)*(W$6-$F67+1),$J67/2,$M67,TRUE))/(1-2*_xlfn.NORM.DIST(0,$J67/2,$M67,TRUE))*$D67+($K67="Steady Growth")*(AND(X$6&gt;=$F67,X$6&lt;=$H67)*((X$6-$F67+1)/($J67*($J67+1)/2)*$D67))+($K67="custom")*CustCF!R67</f>
        <v>0</v>
      </c>
      <c r="Y67" s="95">
        <f>($K67="Bell Curve")*(_xlfn.NORM.DIST(AND(Y$6&gt;=$F67,Y$6&lt;=$H67)*(Y$6-$F67+1),$J67/2,$M67,TRUE)-_xlfn.NORM.DIST(AND(Y$6&gt;=$F67,Y$6&lt;=$H67)*(X$6-$F67+1),$J67/2,$M67,TRUE))/(1-2*_xlfn.NORM.DIST(0,$J67/2,$M67,TRUE))*$D67+($K67="Steady Growth")*(AND(Y$6&gt;=$F67,Y$6&lt;=$H67)*((Y$6-$F67+1)/($J67*($J67+1)/2)*$D67))+($K67="custom")*CustCF!S67</f>
        <v>0</v>
      </c>
      <c r="Z67" s="95">
        <f>($K67="Bell Curve")*(_xlfn.NORM.DIST(AND(Z$6&gt;=$F67,Z$6&lt;=$H67)*(Z$6-$F67+1),$J67/2,$M67,TRUE)-_xlfn.NORM.DIST(AND(Z$6&gt;=$F67,Z$6&lt;=$H67)*(Y$6-$F67+1),$J67/2,$M67,TRUE))/(1-2*_xlfn.NORM.DIST(0,$J67/2,$M67,TRUE))*$D67+($K67="Steady Growth")*(AND(Z$6&gt;=$F67,Z$6&lt;=$H67)*((Z$6-$F67+1)/($J67*($J67+1)/2)*$D67))+($K67="custom")*CustCF!T67</f>
        <v>0</v>
      </c>
      <c r="AA67" s="95">
        <f>($K67="Bell Curve")*(_xlfn.NORM.DIST(AND(AA$6&gt;=$F67,AA$6&lt;=$H67)*(AA$6-$F67+1),$J67/2,$M67,TRUE)-_xlfn.NORM.DIST(AND(AA$6&gt;=$F67,AA$6&lt;=$H67)*(Z$6-$F67+1),$J67/2,$M67,TRUE))/(1-2*_xlfn.NORM.DIST(0,$J67/2,$M67,TRUE))*$D67+($K67="Steady Growth")*(AND(AA$6&gt;=$F67,AA$6&lt;=$H67)*((AA$6-$F67+1)/($J67*($J67+1)/2)*$D67))+($K67="custom")*CustCF!U67</f>
        <v>0</v>
      </c>
      <c r="AB67" s="95">
        <f>($K67="Bell Curve")*(_xlfn.NORM.DIST(AND(AB$6&gt;=$F67,AB$6&lt;=$H67)*(AB$6-$F67+1),$J67/2,$M67,TRUE)-_xlfn.NORM.DIST(AND(AB$6&gt;=$F67,AB$6&lt;=$H67)*(AA$6-$F67+1),$J67/2,$M67,TRUE))/(1-2*_xlfn.NORM.DIST(0,$J67/2,$M67,TRUE))*$D67+($K67="Steady Growth")*(AND(AB$6&gt;=$F67,AB$6&lt;=$H67)*((AB$6-$F67+1)/($J67*($J67+1)/2)*$D67))+($K67="custom")*CustCF!V67</f>
        <v>0</v>
      </c>
      <c r="AC67" s="95">
        <f>($K67="Bell Curve")*(_xlfn.NORM.DIST(AND(AC$6&gt;=$F67,AC$6&lt;=$H67)*(AC$6-$F67+1),$J67/2,$M67,TRUE)-_xlfn.NORM.DIST(AND(AC$6&gt;=$F67,AC$6&lt;=$H67)*(AB$6-$F67+1),$J67/2,$M67,TRUE))/(1-2*_xlfn.NORM.DIST(0,$J67/2,$M67,TRUE))*$D67+($K67="Steady Growth")*(AND(AC$6&gt;=$F67,AC$6&lt;=$H67)*((AC$6-$F67+1)/($J67*($J67+1)/2)*$D67))+($K67="custom")*CustCF!W67</f>
        <v>0</v>
      </c>
      <c r="AD67" s="95">
        <f>($K67="Bell Curve")*(_xlfn.NORM.DIST(AND(AD$6&gt;=$F67,AD$6&lt;=$H67)*(AD$6-$F67+1),$J67/2,$M67,TRUE)-_xlfn.NORM.DIST(AND(AD$6&gt;=$F67,AD$6&lt;=$H67)*(AC$6-$F67+1),$J67/2,$M67,TRUE))/(1-2*_xlfn.NORM.DIST(0,$J67/2,$M67,TRUE))*$D67+($K67="Steady Growth")*(AND(AD$6&gt;=$F67,AD$6&lt;=$H67)*((AD$6-$F67+1)/($J67*($J67+1)/2)*$D67))+($K67="custom")*CustCF!X67</f>
        <v>0</v>
      </c>
      <c r="AE67" s="95">
        <f>($K67="Bell Curve")*(_xlfn.NORM.DIST(AND(AE$6&gt;=$F67,AE$6&lt;=$H67)*(AE$6-$F67+1),$J67/2,$M67,TRUE)-_xlfn.NORM.DIST(AND(AE$6&gt;=$F67,AE$6&lt;=$H67)*(AD$6-$F67+1),$J67/2,$M67,TRUE))/(1-2*_xlfn.NORM.DIST(0,$J67/2,$M67,TRUE))*$D67+($K67="Steady Growth")*(AND(AE$6&gt;=$F67,AE$6&lt;=$H67)*((AE$6-$F67+1)/($J67*($J67+1)/2)*$D67))+($K67="custom")*CustCF!Y67</f>
        <v>0</v>
      </c>
      <c r="AF67" s="95">
        <f>($K67="Bell Curve")*(_xlfn.NORM.DIST(AND(AF$6&gt;=$F67,AF$6&lt;=$H67)*(AF$6-$F67+1),$J67/2,$M67,TRUE)-_xlfn.NORM.DIST(AND(AF$6&gt;=$F67,AF$6&lt;=$H67)*(AE$6-$F67+1),$J67/2,$M67,TRUE))/(1-2*_xlfn.NORM.DIST(0,$J67/2,$M67,TRUE))*$D67+($K67="Steady Growth")*(AND(AF$6&gt;=$F67,AF$6&lt;=$H67)*((AF$6-$F67+1)/($J67*($J67+1)/2)*$D67))+($K67="custom")*CustCF!Z67</f>
        <v>0</v>
      </c>
      <c r="AG67" s="95">
        <f>($K67="Bell Curve")*(_xlfn.NORM.DIST(AND(AG$6&gt;=$F67,AG$6&lt;=$H67)*(AG$6-$F67+1),$J67/2,$M67,TRUE)-_xlfn.NORM.DIST(AND(AG$6&gt;=$F67,AG$6&lt;=$H67)*(AF$6-$F67+1),$J67/2,$M67,TRUE))/(1-2*_xlfn.NORM.DIST(0,$J67/2,$M67,TRUE))*$D67+($K67="Steady Growth")*(AND(AG$6&gt;=$F67,AG$6&lt;=$H67)*((AG$6-$F67+1)/($J67*($J67+1)/2)*$D67))+($K67="custom")*CustCF!AA67</f>
        <v>0</v>
      </c>
      <c r="AH67" s="95">
        <f>($K67="Bell Curve")*(_xlfn.NORM.DIST(AND(AH$6&gt;=$F67,AH$6&lt;=$H67)*(AH$6-$F67+1),$J67/2,$M67,TRUE)-_xlfn.NORM.DIST(AND(AH$6&gt;=$F67,AH$6&lt;=$H67)*(AG$6-$F67+1),$J67/2,$M67,TRUE))/(1-2*_xlfn.NORM.DIST(0,$J67/2,$M67,TRUE))*$D67+($K67="Steady Growth")*(AND(AH$6&gt;=$F67,AH$6&lt;=$H67)*((AH$6-$F67+1)/($J67*($J67+1)/2)*$D67))+($K67="custom")*CustCF!AB67</f>
        <v>0</v>
      </c>
      <c r="AI67" s="95">
        <f>($K67="Bell Curve")*(_xlfn.NORM.DIST(AND(AI$6&gt;=$F67,AI$6&lt;=$H67)*(AI$6-$F67+1),$J67/2,$M67,TRUE)-_xlfn.NORM.DIST(AND(AI$6&gt;=$F67,AI$6&lt;=$H67)*(AH$6-$F67+1),$J67/2,$M67,TRUE))/(1-2*_xlfn.NORM.DIST(0,$J67/2,$M67,TRUE))*$D67+($K67="Steady Growth")*(AND(AI$6&gt;=$F67,AI$6&lt;=$H67)*((AI$6-$F67+1)/($J67*($J67+1)/2)*$D67))+($K67="custom")*CustCF!AC67</f>
        <v>0</v>
      </c>
      <c r="AJ67" s="95">
        <f>($K67="Bell Curve")*(_xlfn.NORM.DIST(AND(AJ$6&gt;=$F67,AJ$6&lt;=$H67)*(AJ$6-$F67+1),$J67/2,$M67,TRUE)-_xlfn.NORM.DIST(AND(AJ$6&gt;=$F67,AJ$6&lt;=$H67)*(AI$6-$F67+1),$J67/2,$M67,TRUE))/(1-2*_xlfn.NORM.DIST(0,$J67/2,$M67,TRUE))*$D67+($K67="Steady Growth")*(AND(AJ$6&gt;=$F67,AJ$6&lt;=$H67)*((AJ$6-$F67+1)/($J67*($J67+1)/2)*$D67))+($K67="custom")*CustCF!AD67</f>
        <v>0</v>
      </c>
      <c r="AK67" s="95">
        <f>($K67="Bell Curve")*(_xlfn.NORM.DIST(AND(AK$6&gt;=$F67,AK$6&lt;=$H67)*(AK$6-$F67+1),$J67/2,$M67,TRUE)-_xlfn.NORM.DIST(AND(AK$6&gt;=$F67,AK$6&lt;=$H67)*(AJ$6-$F67+1),$J67/2,$M67,TRUE))/(1-2*_xlfn.NORM.DIST(0,$J67/2,$M67,TRUE))*$D67+($K67="Steady Growth")*(AND(AK$6&gt;=$F67,AK$6&lt;=$H67)*((AK$6-$F67+1)/($J67*($J67+1)/2)*$D67))+($K67="custom")*CustCF!AE67</f>
        <v>0</v>
      </c>
      <c r="AL67" s="95">
        <f>($K67="Bell Curve")*(_xlfn.NORM.DIST(AND(AL$6&gt;=$F67,AL$6&lt;=$H67)*(AL$6-$F67+1),$J67/2,$M67,TRUE)-_xlfn.NORM.DIST(AND(AL$6&gt;=$F67,AL$6&lt;=$H67)*(AK$6-$F67+1),$J67/2,$M67,TRUE))/(1-2*_xlfn.NORM.DIST(0,$J67/2,$M67,TRUE))*$D67+($K67="Steady Growth")*(AND(AL$6&gt;=$F67,AL$6&lt;=$H67)*((AL$6-$F67+1)/($J67*($J67+1)/2)*$D67))+($K67="custom")*CustCF!AF67</f>
        <v>0</v>
      </c>
      <c r="AM67" s="95">
        <f>($K67="Bell Curve")*(_xlfn.NORM.DIST(AND(AM$6&gt;=$F67,AM$6&lt;=$H67)*(AM$6-$F67+1),$J67/2,$M67,TRUE)-_xlfn.NORM.DIST(AND(AM$6&gt;=$F67,AM$6&lt;=$H67)*(AL$6-$F67+1),$J67/2,$M67,TRUE))/(1-2*_xlfn.NORM.DIST(0,$J67/2,$M67,TRUE))*$D67+($K67="Steady Growth")*(AND(AM$6&gt;=$F67,AM$6&lt;=$H67)*((AM$6-$F67+1)/($J67*($J67+1)/2)*$D67))+($K67="custom")*CustCF!AG67</f>
        <v>0</v>
      </c>
      <c r="AN67" s="95">
        <f>($K67="Bell Curve")*(_xlfn.NORM.DIST(AND(AN$6&gt;=$F67,AN$6&lt;=$H67)*(AN$6-$F67+1),$J67/2,$M67,TRUE)-_xlfn.NORM.DIST(AND(AN$6&gt;=$F67,AN$6&lt;=$H67)*(AM$6-$F67+1),$J67/2,$M67,TRUE))/(1-2*_xlfn.NORM.DIST(0,$J67/2,$M67,TRUE))*$D67+($K67="Steady Growth")*(AND(AN$6&gt;=$F67,AN$6&lt;=$H67)*((AN$6-$F67+1)/($J67*($J67+1)/2)*$D67))+($K67="custom")*CustCF!AH67</f>
        <v>0</v>
      </c>
      <c r="AO67" s="95">
        <f>($K67="Bell Curve")*(_xlfn.NORM.DIST(AND(AO$6&gt;=$F67,AO$6&lt;=$H67)*(AO$6-$F67+1),$J67/2,$M67,TRUE)-_xlfn.NORM.DIST(AND(AO$6&gt;=$F67,AO$6&lt;=$H67)*(AN$6-$F67+1),$J67/2,$M67,TRUE))/(1-2*_xlfn.NORM.DIST(0,$J67/2,$M67,TRUE))*$D67+($K67="Steady Growth")*(AND(AO$6&gt;=$F67,AO$6&lt;=$H67)*((AO$6-$F67+1)/($J67*($J67+1)/2)*$D67))+($K67="custom")*CustCF!AI67</f>
        <v>0</v>
      </c>
      <c r="AP67" s="95">
        <f>($K67="Bell Curve")*(_xlfn.NORM.DIST(AND(AP$6&gt;=$F67,AP$6&lt;=$H67)*(AP$6-$F67+1),$J67/2,$M67,TRUE)-_xlfn.NORM.DIST(AND(AP$6&gt;=$F67,AP$6&lt;=$H67)*(AO$6-$F67+1),$J67/2,$M67,TRUE))/(1-2*_xlfn.NORM.DIST(0,$J67/2,$M67,TRUE))*$D67+($K67="Steady Growth")*(AND(AP$6&gt;=$F67,AP$6&lt;=$H67)*((AP$6-$F67+1)/($J67*($J67+1)/2)*$D67))+($K67="custom")*CustCF!AJ67</f>
        <v>0</v>
      </c>
      <c r="AQ67" s="95">
        <f>($K67="Bell Curve")*(_xlfn.NORM.DIST(AND(AQ$6&gt;=$F67,AQ$6&lt;=$H67)*(AQ$6-$F67+1),$J67/2,$M67,TRUE)-_xlfn.NORM.DIST(AND(AQ$6&gt;=$F67,AQ$6&lt;=$H67)*(AP$6-$F67+1),$J67/2,$M67,TRUE))/(1-2*_xlfn.NORM.DIST(0,$J67/2,$M67,TRUE))*$D67+($K67="Steady Growth")*(AND(AQ$6&gt;=$F67,AQ$6&lt;=$H67)*((AQ$6-$F67+1)/($J67*($J67+1)/2)*$D67))+($K67="custom")*CustCF!AK67</f>
        <v>0</v>
      </c>
      <c r="AR67" s="95">
        <f>($K67="Bell Curve")*(_xlfn.NORM.DIST(AND(AR$6&gt;=$F67,AR$6&lt;=$H67)*(AR$6-$F67+1),$J67/2,$M67,TRUE)-_xlfn.NORM.DIST(AND(AR$6&gt;=$F67,AR$6&lt;=$H67)*(AQ$6-$F67+1),$J67/2,$M67,TRUE))/(1-2*_xlfn.NORM.DIST(0,$J67/2,$M67,TRUE))*$D67+($K67="Steady Growth")*(AND(AR$6&gt;=$F67,AR$6&lt;=$H67)*((AR$6-$F67+1)/($J67*($J67+1)/2)*$D67))+($K67="custom")*CustCF!AL67</f>
        <v>0</v>
      </c>
      <c r="AS67" s="95">
        <f>($K67="Bell Curve")*(_xlfn.NORM.DIST(AND(AS$6&gt;=$F67,AS$6&lt;=$H67)*(AS$6-$F67+1),$J67/2,$M67,TRUE)-_xlfn.NORM.DIST(AND(AS$6&gt;=$F67,AS$6&lt;=$H67)*(AR$6-$F67+1),$J67/2,$M67,TRUE))/(1-2*_xlfn.NORM.DIST(0,$J67/2,$M67,TRUE))*$D67+($K67="Steady Growth")*(AND(AS$6&gt;=$F67,AS$6&lt;=$H67)*((AS$6-$F67+1)/($J67*($J67+1)/2)*$D67))+($K67="custom")*CustCF!AM67</f>
        <v>0</v>
      </c>
      <c r="AT67" s="95">
        <f>($K67="Bell Curve")*(_xlfn.NORM.DIST(AND(AT$6&gt;=$F67,AT$6&lt;=$H67)*(AT$6-$F67+1),$J67/2,$M67,TRUE)-_xlfn.NORM.DIST(AND(AT$6&gt;=$F67,AT$6&lt;=$H67)*(AS$6-$F67+1),$J67/2,$M67,TRUE))/(1-2*_xlfn.NORM.DIST(0,$J67/2,$M67,TRUE))*$D67+($K67="Steady Growth")*(AND(AT$6&gt;=$F67,AT$6&lt;=$H67)*((AT$6-$F67+1)/($J67*($J67+1)/2)*$D67))+($K67="custom")*CustCF!AN67</f>
        <v>0</v>
      </c>
      <c r="AU67" s="95">
        <f>($K67="Bell Curve")*(_xlfn.NORM.DIST(AND(AU$6&gt;=$F67,AU$6&lt;=$H67)*(AU$6-$F67+1),$J67/2,$M67,TRUE)-_xlfn.NORM.DIST(AND(AU$6&gt;=$F67,AU$6&lt;=$H67)*(AT$6-$F67+1),$J67/2,$M67,TRUE))/(1-2*_xlfn.NORM.DIST(0,$J67/2,$M67,TRUE))*$D67+($K67="Steady Growth")*(AND(AU$6&gt;=$F67,AU$6&lt;=$H67)*((AU$6-$F67+1)/($J67*($J67+1)/2)*$D67))+($K67="custom")*CustCF!AO67</f>
        <v>0</v>
      </c>
      <c r="AV67" s="95">
        <f>($K67="Bell Curve")*(_xlfn.NORM.DIST(AND(AV$6&gt;=$F67,AV$6&lt;=$H67)*(AV$6-$F67+1),$J67/2,$M67,TRUE)-_xlfn.NORM.DIST(AND(AV$6&gt;=$F67,AV$6&lt;=$H67)*(AU$6-$F67+1),$J67/2,$M67,TRUE))/(1-2*_xlfn.NORM.DIST(0,$J67/2,$M67,TRUE))*$D67+($K67="Steady Growth")*(AND(AV$6&gt;=$F67,AV$6&lt;=$H67)*((AV$6-$F67+1)/($J67*($J67+1)/2)*$D67))+($K67="custom")*CustCF!AP67</f>
        <v>0</v>
      </c>
      <c r="AW67" s="95">
        <f>($K67="Bell Curve")*(_xlfn.NORM.DIST(AND(AW$6&gt;=$F67,AW$6&lt;=$H67)*(AW$6-$F67+1),$J67/2,$M67,TRUE)-_xlfn.NORM.DIST(AND(AW$6&gt;=$F67,AW$6&lt;=$H67)*(AV$6-$F67+1),$J67/2,$M67,TRUE))/(1-2*_xlfn.NORM.DIST(0,$J67/2,$M67,TRUE))*$D67+($K67="Steady Growth")*(AND(AW$6&gt;=$F67,AW$6&lt;=$H67)*((AW$6-$F67+1)/($J67*($J67+1)/2)*$D67))+($K67="custom")*CustCF!AQ67</f>
        <v>0</v>
      </c>
      <c r="AX67" s="95">
        <f>($K67="Bell Curve")*(_xlfn.NORM.DIST(AND(AX$6&gt;=$F67,AX$6&lt;=$H67)*(AX$6-$F67+1),$J67/2,$M67,TRUE)-_xlfn.NORM.DIST(AND(AX$6&gt;=$F67,AX$6&lt;=$H67)*(AW$6-$F67+1),$J67/2,$M67,TRUE))/(1-2*_xlfn.NORM.DIST(0,$J67/2,$M67,TRUE))*$D67+($K67="Steady Growth")*(AND(AX$6&gt;=$F67,AX$6&lt;=$H67)*((AX$6-$F67+1)/($J67*($J67+1)/2)*$D67))+($K67="custom")*CustCF!AR67</f>
        <v>0</v>
      </c>
      <c r="AY67" s="95">
        <f>($K67="Bell Curve")*(_xlfn.NORM.DIST(AND(AY$6&gt;=$F67,AY$6&lt;=$H67)*(AY$6-$F67+1),$J67/2,$M67,TRUE)-_xlfn.NORM.DIST(AND(AY$6&gt;=$F67,AY$6&lt;=$H67)*(AX$6-$F67+1),$J67/2,$M67,TRUE))/(1-2*_xlfn.NORM.DIST(0,$J67/2,$M67,TRUE))*$D67+($K67="Steady Growth")*(AND(AY$6&gt;=$F67,AY$6&lt;=$H67)*((AY$6-$F67+1)/($J67*($J67+1)/2)*$D67))+($K67="custom")*CustCF!AS67</f>
        <v>0</v>
      </c>
      <c r="AZ67" s="95">
        <f>($K67="Bell Curve")*(_xlfn.NORM.DIST(AND(AZ$6&gt;=$F67,AZ$6&lt;=$H67)*(AZ$6-$F67+1),$J67/2,$M67,TRUE)-_xlfn.NORM.DIST(AND(AZ$6&gt;=$F67,AZ$6&lt;=$H67)*(AY$6-$F67+1),$J67/2,$M67,TRUE))/(1-2*_xlfn.NORM.DIST(0,$J67/2,$M67,TRUE))*$D67+($K67="Steady Growth")*(AND(AZ$6&gt;=$F67,AZ$6&lt;=$H67)*((AZ$6-$F67+1)/($J67*($J67+1)/2)*$D67))+($K67="custom")*CustCF!AT67</f>
        <v>0</v>
      </c>
      <c r="BA67" s="95">
        <f>($K67="Bell Curve")*(_xlfn.NORM.DIST(AND(BA$6&gt;=$F67,BA$6&lt;=$H67)*(BA$6-$F67+1),$J67/2,$M67,TRUE)-_xlfn.NORM.DIST(AND(BA$6&gt;=$F67,BA$6&lt;=$H67)*(AZ$6-$F67+1),$J67/2,$M67,TRUE))/(1-2*_xlfn.NORM.DIST(0,$J67/2,$M67,TRUE))*$D67+($K67="Steady Growth")*(AND(BA$6&gt;=$F67,BA$6&lt;=$H67)*((BA$6-$F67+1)/($J67*($J67+1)/2)*$D67))+($K67="custom")*CustCF!AU67</f>
        <v>0</v>
      </c>
      <c r="BB67" s="95">
        <f>($K67="Bell Curve")*(_xlfn.NORM.DIST(AND(BB$6&gt;=$F67,BB$6&lt;=$H67)*(BB$6-$F67+1),$J67/2,$M67,TRUE)-_xlfn.NORM.DIST(AND(BB$6&gt;=$F67,BB$6&lt;=$H67)*(BA$6-$F67+1),$J67/2,$M67,TRUE))/(1-2*_xlfn.NORM.DIST(0,$J67/2,$M67,TRUE))*$D67+($K67="Steady Growth")*(AND(BB$6&gt;=$F67,BB$6&lt;=$H67)*((BB$6-$F67+1)/($J67*($J67+1)/2)*$D67))+($K67="custom")*CustCF!AV67</f>
        <v>0</v>
      </c>
      <c r="BC67" s="95">
        <f>($K67="Bell Curve")*(_xlfn.NORM.DIST(AND(BC$6&gt;=$F67,BC$6&lt;=$H67)*(BC$6-$F67+1),$J67/2,$M67,TRUE)-_xlfn.NORM.DIST(AND(BC$6&gt;=$F67,BC$6&lt;=$H67)*(BB$6-$F67+1),$J67/2,$M67,TRUE))/(1-2*_xlfn.NORM.DIST(0,$J67/2,$M67,TRUE))*$D67+($K67="Steady Growth")*(AND(BC$6&gt;=$F67,BC$6&lt;=$H67)*((BC$6-$F67+1)/($J67*($J67+1)/2)*$D67))+($K67="custom")*CustCF!AW67</f>
        <v>0</v>
      </c>
      <c r="BD67" s="95">
        <f>($K67="Bell Curve")*(_xlfn.NORM.DIST(AND(BD$6&gt;=$F67,BD$6&lt;=$H67)*(BD$6-$F67+1),$J67/2,$M67,TRUE)-_xlfn.NORM.DIST(AND(BD$6&gt;=$F67,BD$6&lt;=$H67)*(BC$6-$F67+1),$J67/2,$M67,TRUE))/(1-2*_xlfn.NORM.DIST(0,$J67/2,$M67,TRUE))*$D67+($K67="Steady Growth")*(AND(BD$6&gt;=$F67,BD$6&lt;=$H67)*((BD$6-$F67+1)/($J67*($J67+1)/2)*$D67))+($K67="custom")*CustCF!AX67</f>
        <v>0</v>
      </c>
      <c r="BE67" s="95">
        <f>($K67="Bell Curve")*(_xlfn.NORM.DIST(AND(BE$6&gt;=$F67,BE$6&lt;=$H67)*(BE$6-$F67+1),$J67/2,$M67,TRUE)-_xlfn.NORM.DIST(AND(BE$6&gt;=$F67,BE$6&lt;=$H67)*(BD$6-$F67+1),$J67/2,$M67,TRUE))/(1-2*_xlfn.NORM.DIST(0,$J67/2,$M67,TRUE))*$D67+($K67="Steady Growth")*(AND(BE$6&gt;=$F67,BE$6&lt;=$H67)*((BE$6-$F67+1)/($J67*($J67+1)/2)*$D67))+($K67="custom")*CustCF!AY67</f>
        <v>0</v>
      </c>
      <c r="BF67" s="95">
        <f>($K67="Bell Curve")*(_xlfn.NORM.DIST(AND(BF$6&gt;=$F67,BF$6&lt;=$H67)*(BF$6-$F67+1),$J67/2,$M67,TRUE)-_xlfn.NORM.DIST(AND(BF$6&gt;=$F67,BF$6&lt;=$H67)*(BE$6-$F67+1),$J67/2,$M67,TRUE))/(1-2*_xlfn.NORM.DIST(0,$J67/2,$M67,TRUE))*$D67+($K67="Steady Growth")*(AND(BF$6&gt;=$F67,BF$6&lt;=$H67)*((BF$6-$F67+1)/($J67*($J67+1)/2)*$D67))+($K67="custom")*CustCF!AZ67</f>
        <v>0</v>
      </c>
      <c r="BG67" s="95">
        <f>($K67="Bell Curve")*(_xlfn.NORM.DIST(AND(BG$6&gt;=$F67,BG$6&lt;=$H67)*(BG$6-$F67+1),$J67/2,$M67,TRUE)-_xlfn.NORM.DIST(AND(BG$6&gt;=$F67,BG$6&lt;=$H67)*(BF$6-$F67+1),$J67/2,$M67,TRUE))/(1-2*_xlfn.NORM.DIST(0,$J67/2,$M67,TRUE))*$D67+($K67="Steady Growth")*(AND(BG$6&gt;=$F67,BG$6&lt;=$H67)*((BG$6-$F67+1)/($J67*($J67+1)/2)*$D67))+($K67="custom")*CustCF!BA67</f>
        <v>0</v>
      </c>
      <c r="BH67" s="95">
        <f>($K67="Bell Curve")*(_xlfn.NORM.DIST(AND(BH$6&gt;=$F67,BH$6&lt;=$H67)*(BH$6-$F67+1),$J67/2,$M67,TRUE)-_xlfn.NORM.DIST(AND(BH$6&gt;=$F67,BH$6&lt;=$H67)*(BG$6-$F67+1),$J67/2,$M67,TRUE))/(1-2*_xlfn.NORM.DIST(0,$J67/2,$M67,TRUE))*$D67+($K67="Steady Growth")*(AND(BH$6&gt;=$F67,BH$6&lt;=$H67)*((BH$6-$F67+1)/($J67*($J67+1)/2)*$D67))+($K67="custom")*CustCF!BB67</f>
        <v>0</v>
      </c>
      <c r="BI67" s="95">
        <f>($K67="Bell Curve")*(_xlfn.NORM.DIST(AND(BI$6&gt;=$F67,BI$6&lt;=$H67)*(BI$6-$F67+1),$J67/2,$M67,TRUE)-_xlfn.NORM.DIST(AND(BI$6&gt;=$F67,BI$6&lt;=$H67)*(BH$6-$F67+1),$J67/2,$M67,TRUE))/(1-2*_xlfn.NORM.DIST(0,$J67/2,$M67,TRUE))*$D67+($K67="Steady Growth")*(AND(BI$6&gt;=$F67,BI$6&lt;=$H67)*((BI$6-$F67+1)/($J67*($J67+1)/2)*$D67))+($K67="custom")*CustCF!BC67</f>
        <v>0</v>
      </c>
      <c r="BJ67" s="95">
        <f>($K67="Bell Curve")*(_xlfn.NORM.DIST(AND(BJ$6&gt;=$F67,BJ$6&lt;=$H67)*(BJ$6-$F67+1),$J67/2,$M67,TRUE)-_xlfn.NORM.DIST(AND(BJ$6&gt;=$F67,BJ$6&lt;=$H67)*(BI$6-$F67+1),$J67/2,$M67,TRUE))/(1-2*_xlfn.NORM.DIST(0,$J67/2,$M67,TRUE))*$D67+($K67="Steady Growth")*(AND(BJ$6&gt;=$F67,BJ$6&lt;=$H67)*((BJ$6-$F67+1)/($J67*($J67+1)/2)*$D67))+($K67="custom")*CustCF!BD67</f>
        <v>0</v>
      </c>
      <c r="BK67" s="95">
        <f>($K67="Bell Curve")*(_xlfn.NORM.DIST(AND(BK$6&gt;=$F67,BK$6&lt;=$H67)*(BK$6-$F67+1),$J67/2,$M67,TRUE)-_xlfn.NORM.DIST(AND(BK$6&gt;=$F67,BK$6&lt;=$H67)*(BJ$6-$F67+1),$J67/2,$M67,TRUE))/(1-2*_xlfn.NORM.DIST(0,$J67/2,$M67,TRUE))*$D67+($K67="Steady Growth")*(AND(BK$6&gt;=$F67,BK$6&lt;=$H67)*((BK$6-$F67+1)/($J67*($J67+1)/2)*$D67))+($K67="custom")*CustCF!BE67</f>
        <v>0</v>
      </c>
      <c r="BL67" s="95">
        <f>($K67="Bell Curve")*(_xlfn.NORM.DIST(AND(BL$6&gt;=$F67,BL$6&lt;=$H67)*(BL$6-$F67+1),$J67/2,$M67,TRUE)-_xlfn.NORM.DIST(AND(BL$6&gt;=$F67,BL$6&lt;=$H67)*(BK$6-$F67+1),$J67/2,$M67,TRUE))/(1-2*_xlfn.NORM.DIST(0,$J67/2,$M67,TRUE))*$D67+($K67="Steady Growth")*(AND(BL$6&gt;=$F67,BL$6&lt;=$H67)*((BL$6-$F67+1)/($J67*($J67+1)/2)*$D67))+($K67="custom")*CustCF!BF67</f>
        <v>0</v>
      </c>
      <c r="BM67" s="95">
        <f>($K67="Bell Curve")*(_xlfn.NORM.DIST(AND(BM$6&gt;=$F67,BM$6&lt;=$H67)*(BM$6-$F67+1),$J67/2,$M67,TRUE)-_xlfn.NORM.DIST(AND(BM$6&gt;=$F67,BM$6&lt;=$H67)*(BL$6-$F67+1),$J67/2,$M67,TRUE))/(1-2*_xlfn.NORM.DIST(0,$J67/2,$M67,TRUE))*$D67+($K67="Steady Growth")*(AND(BM$6&gt;=$F67,BM$6&lt;=$H67)*((BM$6-$F67+1)/($J67*($J67+1)/2)*$D67))+($K67="custom")*CustCF!BG67</f>
        <v>0</v>
      </c>
      <c r="BN67" s="95">
        <f>($K67="Bell Curve")*(_xlfn.NORM.DIST(AND(BN$6&gt;=$F67,BN$6&lt;=$H67)*(BN$6-$F67+1),$J67/2,$M67,TRUE)-_xlfn.NORM.DIST(AND(BN$6&gt;=$F67,BN$6&lt;=$H67)*(BM$6-$F67+1),$J67/2,$M67,TRUE))/(1-2*_xlfn.NORM.DIST(0,$J67/2,$M67,TRUE))*$D67+($K67="Steady Growth")*(AND(BN$6&gt;=$F67,BN$6&lt;=$H67)*((BN$6-$F67+1)/($J67*($J67+1)/2)*$D67))+($K67="custom")*CustCF!BH67</f>
        <v>0</v>
      </c>
      <c r="BO67" s="95">
        <f>($K67="Bell Curve")*(_xlfn.NORM.DIST(AND(BO$6&gt;=$F67,BO$6&lt;=$H67)*(BO$6-$F67+1),$J67/2,$M67,TRUE)-_xlfn.NORM.DIST(AND(BO$6&gt;=$F67,BO$6&lt;=$H67)*(BN$6-$F67+1),$J67/2,$M67,TRUE))/(1-2*_xlfn.NORM.DIST(0,$J67/2,$M67,TRUE))*$D67+($K67="Steady Growth")*(AND(BO$6&gt;=$F67,BO$6&lt;=$H67)*((BO$6-$F67+1)/($J67*($J67+1)/2)*$D67))+($K67="custom")*CustCF!BI67</f>
        <v>0</v>
      </c>
      <c r="BP67" s="95">
        <f>($K67="Bell Curve")*(_xlfn.NORM.DIST(AND(BP$6&gt;=$F67,BP$6&lt;=$H67)*(BP$6-$F67+1),$J67/2,$M67,TRUE)-_xlfn.NORM.DIST(AND(BP$6&gt;=$F67,BP$6&lt;=$H67)*(BO$6-$F67+1),$J67/2,$M67,TRUE))/(1-2*_xlfn.NORM.DIST(0,$J67/2,$M67,TRUE))*$D67+($K67="Steady Growth")*(AND(BP$6&gt;=$F67,BP$6&lt;=$H67)*((BP$6-$F67+1)/($J67*($J67+1)/2)*$D67))+($K67="custom")*CustCF!BJ67</f>
        <v>0</v>
      </c>
      <c r="BQ67" s="95">
        <f>($K67="Bell Curve")*(_xlfn.NORM.DIST(AND(BQ$6&gt;=$F67,BQ$6&lt;=$H67)*(BQ$6-$F67+1),$J67/2,$M67,TRUE)-_xlfn.NORM.DIST(AND(BQ$6&gt;=$F67,BQ$6&lt;=$H67)*(BP$6-$F67+1),$J67/2,$M67,TRUE))/(1-2*_xlfn.NORM.DIST(0,$J67/2,$M67,TRUE))*$D67+($K67="Steady Growth")*(AND(BQ$6&gt;=$F67,BQ$6&lt;=$H67)*((BQ$6-$F67+1)/($J67*($J67+1)/2)*$D67))+($K67="custom")*CustCF!BK67</f>
        <v>0</v>
      </c>
      <c r="BR67" s="95">
        <f>($K67="Bell Curve")*(_xlfn.NORM.DIST(AND(BR$6&gt;=$F67,BR$6&lt;=$H67)*(BR$6-$F67+1),$J67/2,$M67,TRUE)-_xlfn.NORM.DIST(AND(BR$6&gt;=$F67,BR$6&lt;=$H67)*(BQ$6-$F67+1),$J67/2,$M67,TRUE))/(1-2*_xlfn.NORM.DIST(0,$J67/2,$M67,TRUE))*$D67+($K67="Steady Growth")*(AND(BR$6&gt;=$F67,BR$6&lt;=$H67)*((BR$6-$F67+1)/($J67*($J67+1)/2)*$D67))+($K67="custom")*CustCF!BL67</f>
        <v>0</v>
      </c>
      <c r="BS67" s="95">
        <f>($K67="Bell Curve")*(_xlfn.NORM.DIST(AND(BS$6&gt;=$F67,BS$6&lt;=$H67)*(BS$6-$F67+1),$J67/2,$M67,TRUE)-_xlfn.NORM.DIST(AND(BS$6&gt;=$F67,BS$6&lt;=$H67)*(BR$6-$F67+1),$J67/2,$M67,TRUE))/(1-2*_xlfn.NORM.DIST(0,$J67/2,$M67,TRUE))*$D67+($K67="Steady Growth")*(AND(BS$6&gt;=$F67,BS$6&lt;=$H67)*((BS$6-$F67+1)/($J67*($J67+1)/2)*$D67))+($K67="custom")*CustCF!BM67</f>
        <v>0</v>
      </c>
      <c r="BT67" s="95">
        <f>($K67="Bell Curve")*(_xlfn.NORM.DIST(AND(BT$6&gt;=$F67,BT$6&lt;=$H67)*(BT$6-$F67+1),$J67/2,$M67,TRUE)-_xlfn.NORM.DIST(AND(BT$6&gt;=$F67,BT$6&lt;=$H67)*(BS$6-$F67+1),$J67/2,$M67,TRUE))/(1-2*_xlfn.NORM.DIST(0,$J67/2,$M67,TRUE))*$D67+($K67="Steady Growth")*(AND(BT$6&gt;=$F67,BT$6&lt;=$H67)*((BT$6-$F67+1)/($J67*($J67+1)/2)*$D67))+($K67="custom")*CustCF!BN67</f>
        <v>0</v>
      </c>
      <c r="BU67" s="95">
        <f>($K67="Bell Curve")*(_xlfn.NORM.DIST(AND(BU$6&gt;=$F67,BU$6&lt;=$H67)*(BU$6-$F67+1),$J67/2,$M67,TRUE)-_xlfn.NORM.DIST(AND(BU$6&gt;=$F67,BU$6&lt;=$H67)*(BT$6-$F67+1),$J67/2,$M67,TRUE))/(1-2*_xlfn.NORM.DIST(0,$J67/2,$M67,TRUE))*$D67+($K67="Steady Growth")*(AND(BU$6&gt;=$F67,BU$6&lt;=$H67)*((BU$6-$F67+1)/($J67*($J67+1)/2)*$D67))+($K67="custom")*CustCF!BO67</f>
        <v>0</v>
      </c>
      <c r="BV67" s="95">
        <f>($K67="Bell Curve")*(_xlfn.NORM.DIST(AND(BV$6&gt;=$F67,BV$6&lt;=$H67)*(BV$6-$F67+1),$J67/2,$M67,TRUE)-_xlfn.NORM.DIST(AND(BV$6&gt;=$F67,BV$6&lt;=$H67)*(BU$6-$F67+1),$J67/2,$M67,TRUE))/(1-2*_xlfn.NORM.DIST(0,$J67/2,$M67,TRUE))*$D67+($K67="Steady Growth")*(AND(BV$6&gt;=$F67,BV$6&lt;=$H67)*((BV$6-$F67+1)/($J67*($J67+1)/2)*$D67))+($K67="custom")*CustCF!BP67</f>
        <v>0</v>
      </c>
      <c r="BW67" s="95">
        <f>($K67="Bell Curve")*(_xlfn.NORM.DIST(AND(BW$6&gt;=$F67,BW$6&lt;=$H67)*(BW$6-$F67+1),$J67/2,$M67,TRUE)-_xlfn.NORM.DIST(AND(BW$6&gt;=$F67,BW$6&lt;=$H67)*(BV$6-$F67+1),$J67/2,$M67,TRUE))/(1-2*_xlfn.NORM.DIST(0,$J67/2,$M67,TRUE))*$D67+($K67="Steady Growth")*(AND(BW$6&gt;=$F67,BW$6&lt;=$H67)*((BW$6-$F67+1)/($J67*($J67+1)/2)*$D67))+($K67="custom")*CustCF!BQ67</f>
        <v>0</v>
      </c>
      <c r="BX67" s="95">
        <f>($K67="Bell Curve")*(_xlfn.NORM.DIST(AND(BX$6&gt;=$F67,BX$6&lt;=$H67)*(BX$6-$F67+1),$J67/2,$M67,TRUE)-_xlfn.NORM.DIST(AND(BX$6&gt;=$F67,BX$6&lt;=$H67)*(BW$6-$F67+1),$J67/2,$M67,TRUE))/(1-2*_xlfn.NORM.DIST(0,$J67/2,$M67,TRUE))*$D67+($K67="Steady Growth")*(AND(BX$6&gt;=$F67,BX$6&lt;=$H67)*((BX$6-$F67+1)/($J67*($J67+1)/2)*$D67))+($K67="custom")*CustCF!BR67</f>
        <v>0</v>
      </c>
      <c r="BY67" s="95">
        <f>($K67="Bell Curve")*(_xlfn.NORM.DIST(AND(BY$6&gt;=$F67,BY$6&lt;=$H67)*(BY$6-$F67+1),$J67/2,$M67,TRUE)-_xlfn.NORM.DIST(AND(BY$6&gt;=$F67,BY$6&lt;=$H67)*(BX$6-$F67+1),$J67/2,$M67,TRUE))/(1-2*_xlfn.NORM.DIST(0,$J67/2,$M67,TRUE))*$D67+($K67="Steady Growth")*(AND(BY$6&gt;=$F67,BY$6&lt;=$H67)*((BY$6-$F67+1)/($J67*($J67+1)/2)*$D67))+($K67="custom")*CustCF!BS67</f>
        <v>0</v>
      </c>
      <c r="BZ67" s="95">
        <f>($K67="Bell Curve")*(_xlfn.NORM.DIST(AND(BZ$6&gt;=$F67,BZ$6&lt;=$H67)*(BZ$6-$F67+1),$J67/2,$M67,TRUE)-_xlfn.NORM.DIST(AND(BZ$6&gt;=$F67,BZ$6&lt;=$H67)*(BY$6-$F67+1),$J67/2,$M67,TRUE))/(1-2*_xlfn.NORM.DIST(0,$J67/2,$M67,TRUE))*$D67+($K67="Steady Growth")*(AND(BZ$6&gt;=$F67,BZ$6&lt;=$H67)*((BZ$6-$F67+1)/($J67*($J67+1)/2)*$D67))+($K67="custom")*CustCF!BT67</f>
        <v>0</v>
      </c>
      <c r="CA67" s="95">
        <f>($K67="Bell Curve")*(_xlfn.NORM.DIST(AND(CA$6&gt;=$F67,CA$6&lt;=$H67)*(CA$6-$F67+1),$J67/2,$M67,TRUE)-_xlfn.NORM.DIST(AND(CA$6&gt;=$F67,CA$6&lt;=$H67)*(BZ$6-$F67+1),$J67/2,$M67,TRUE))/(1-2*_xlfn.NORM.DIST(0,$J67/2,$M67,TRUE))*$D67+($K67="Steady Growth")*(AND(CA$6&gt;=$F67,CA$6&lt;=$H67)*((CA$6-$F67+1)/($J67*($J67+1)/2)*$D67))+($K67="custom")*CustCF!BU67</f>
        <v>0</v>
      </c>
      <c r="CB67" s="95">
        <f>($K67="Bell Curve")*(_xlfn.NORM.DIST(AND(CB$6&gt;=$F67,CB$6&lt;=$H67)*(CB$6-$F67+1),$J67/2,$M67,TRUE)-_xlfn.NORM.DIST(AND(CB$6&gt;=$F67,CB$6&lt;=$H67)*(CA$6-$F67+1),$J67/2,$M67,TRUE))/(1-2*_xlfn.NORM.DIST(0,$J67/2,$M67,TRUE))*$D67+($K67="Steady Growth")*(AND(CB$6&gt;=$F67,CB$6&lt;=$H67)*((CB$6-$F67+1)/($J67*($J67+1)/2)*$D67))+($K67="custom")*CustCF!BV67</f>
        <v>0</v>
      </c>
      <c r="CC67" s="95">
        <f>($K67="Bell Curve")*(_xlfn.NORM.DIST(AND(CC$6&gt;=$F67,CC$6&lt;=$H67)*(CC$6-$F67+1),$J67/2,$M67,TRUE)-_xlfn.NORM.DIST(AND(CC$6&gt;=$F67,CC$6&lt;=$H67)*(CB$6-$F67+1),$J67/2,$M67,TRUE))/(1-2*_xlfn.NORM.DIST(0,$J67/2,$M67,TRUE))*$D67+($K67="Steady Growth")*(AND(CC$6&gt;=$F67,CC$6&lt;=$H67)*((CC$6-$F67+1)/($J67*($J67+1)/2)*$D67))+($K67="custom")*CustCF!BW67</f>
        <v>0</v>
      </c>
      <c r="CD67" s="95">
        <f>($K67="Bell Curve")*(_xlfn.NORM.DIST(AND(CD$6&gt;=$F67,CD$6&lt;=$H67)*(CD$6-$F67+1),$J67/2,$M67,TRUE)-_xlfn.NORM.DIST(AND(CD$6&gt;=$F67,CD$6&lt;=$H67)*(CC$6-$F67+1),$J67/2,$M67,TRUE))/(1-2*_xlfn.NORM.DIST(0,$J67/2,$M67,TRUE))*$D67+($K67="Steady Growth")*(AND(CD$6&gt;=$F67,CD$6&lt;=$H67)*((CD$6-$F67+1)/($J67*($J67+1)/2)*$D67))+($K67="custom")*CustCF!BX67</f>
        <v>0</v>
      </c>
      <c r="CE67" s="95">
        <f>($K67="Bell Curve")*(_xlfn.NORM.DIST(AND(CE$6&gt;=$F67,CE$6&lt;=$H67)*(CE$6-$F67+1),$J67/2,$M67,TRUE)-_xlfn.NORM.DIST(AND(CE$6&gt;=$F67,CE$6&lt;=$H67)*(CD$6-$F67+1),$J67/2,$M67,TRUE))/(1-2*_xlfn.NORM.DIST(0,$J67/2,$M67,TRUE))*$D67+($K67="Steady Growth")*(AND(CE$6&gt;=$F67,CE$6&lt;=$H67)*((CE$6-$F67+1)/($J67*($J67+1)/2)*$D67))+($K67="custom")*CustCF!BY67</f>
        <v>0</v>
      </c>
      <c r="CF67" s="95">
        <f>($K67="Bell Curve")*(_xlfn.NORM.DIST(AND(CF$6&gt;=$F67,CF$6&lt;=$H67)*(CF$6-$F67+1),$J67/2,$M67,TRUE)-_xlfn.NORM.DIST(AND(CF$6&gt;=$F67,CF$6&lt;=$H67)*(CE$6-$F67+1),$J67/2,$M67,TRUE))/(1-2*_xlfn.NORM.DIST(0,$J67/2,$M67,TRUE))*$D67+($K67="Steady Growth")*(AND(CF$6&gt;=$F67,CF$6&lt;=$H67)*((CF$6-$F67+1)/($J67*($J67+1)/2)*$D67))+($K67="custom")*CustCF!BZ67</f>
        <v>0</v>
      </c>
      <c r="CG67" s="95">
        <f>($K67="Bell Curve")*(_xlfn.NORM.DIST(AND(CG$6&gt;=$F67,CG$6&lt;=$H67)*(CG$6-$F67+1),$J67/2,$M67,TRUE)-_xlfn.NORM.DIST(AND(CG$6&gt;=$F67,CG$6&lt;=$H67)*(CF$6-$F67+1),$J67/2,$M67,TRUE))/(1-2*_xlfn.NORM.DIST(0,$J67/2,$M67,TRUE))*$D67+($K67="Steady Growth")*(AND(CG$6&gt;=$F67,CG$6&lt;=$H67)*((CG$6-$F67+1)/($J67*($J67+1)/2)*$D67))+($K67="custom")*CustCF!CA67</f>
        <v>0</v>
      </c>
      <c r="CH67" s="95">
        <f>($K67="Bell Curve")*(_xlfn.NORM.DIST(AND(CH$6&gt;=$F67,CH$6&lt;=$H67)*(CH$6-$F67+1),$J67/2,$M67,TRUE)-_xlfn.NORM.DIST(AND(CH$6&gt;=$F67,CH$6&lt;=$H67)*(CG$6-$F67+1),$J67/2,$M67,TRUE))/(1-2*_xlfn.NORM.DIST(0,$J67/2,$M67,TRUE))*$D67+($K67="Steady Growth")*(AND(CH$6&gt;=$F67,CH$6&lt;=$H67)*((CH$6-$F67+1)/($J67*($J67+1)/2)*$D67))+($K67="custom")*CustCF!CB67</f>
        <v>0</v>
      </c>
      <c r="CI67" s="95">
        <f>($K67="Bell Curve")*(_xlfn.NORM.DIST(AND(CI$6&gt;=$F67,CI$6&lt;=$H67)*(CI$6-$F67+1),$J67/2,$M67,TRUE)-_xlfn.NORM.DIST(AND(CI$6&gt;=$F67,CI$6&lt;=$H67)*(CH$6-$F67+1),$J67/2,$M67,TRUE))/(1-2*_xlfn.NORM.DIST(0,$J67/2,$M67,TRUE))*$D67+($K67="Steady Growth")*(AND(CI$6&gt;=$F67,CI$6&lt;=$H67)*((CI$6-$F67+1)/($J67*($J67+1)/2)*$D67))+($K67="custom")*CustCF!CC67</f>
        <v>0</v>
      </c>
      <c r="CJ67" s="95">
        <f>($K67="Bell Curve")*(_xlfn.NORM.DIST(AND(CJ$6&gt;=$F67,CJ$6&lt;=$H67)*(CJ$6-$F67+1),$J67/2,$M67,TRUE)-_xlfn.NORM.DIST(AND(CJ$6&gt;=$F67,CJ$6&lt;=$H67)*(CI$6-$F67+1),$J67/2,$M67,TRUE))/(1-2*_xlfn.NORM.DIST(0,$J67/2,$M67,TRUE))*$D67+($K67="Steady Growth")*(AND(CJ$6&gt;=$F67,CJ$6&lt;=$H67)*((CJ$6-$F67+1)/($J67*($J67+1)/2)*$D67))+($K67="custom")*CustCF!CD67</f>
        <v>0</v>
      </c>
      <c r="CK67" s="95">
        <f>($K67="Bell Curve")*(_xlfn.NORM.DIST(AND(CK$6&gt;=$F67,CK$6&lt;=$H67)*(CK$6-$F67+1),$J67/2,$M67,TRUE)-_xlfn.NORM.DIST(AND(CK$6&gt;=$F67,CK$6&lt;=$H67)*(CJ$6-$F67+1),$J67/2,$M67,TRUE))/(1-2*_xlfn.NORM.DIST(0,$J67/2,$M67,TRUE))*$D67+($K67="Steady Growth")*(AND(CK$6&gt;=$F67,CK$6&lt;=$H67)*((CK$6-$F67+1)/($J67*($J67+1)/2)*$D67))+($K67="custom")*CustCF!CE67</f>
        <v>0</v>
      </c>
      <c r="CL67" s="95">
        <f>($K67="Bell Curve")*(_xlfn.NORM.DIST(AND(CL$6&gt;=$F67,CL$6&lt;=$H67)*(CL$6-$F67+1),$J67/2,$M67,TRUE)-_xlfn.NORM.DIST(AND(CL$6&gt;=$F67,CL$6&lt;=$H67)*(CK$6-$F67+1),$J67/2,$M67,TRUE))/(1-2*_xlfn.NORM.DIST(0,$J67/2,$M67,TRUE))*$D67+($K67="Steady Growth")*(AND(CL$6&gt;=$F67,CL$6&lt;=$H67)*((CL$6-$F67+1)/($J67*($J67+1)/2)*$D67))+($K67="custom")*CustCF!CF67</f>
        <v>0</v>
      </c>
      <c r="CM67" s="95">
        <f>($K67="Bell Curve")*(_xlfn.NORM.DIST(AND(CM$6&gt;=$F67,CM$6&lt;=$H67)*(CM$6-$F67+1),$J67/2,$M67,TRUE)-_xlfn.NORM.DIST(AND(CM$6&gt;=$F67,CM$6&lt;=$H67)*(CL$6-$F67+1),$J67/2,$M67,TRUE))/(1-2*_xlfn.NORM.DIST(0,$J67/2,$M67,TRUE))*$D67+($K67="Steady Growth")*(AND(CM$6&gt;=$F67,CM$6&lt;=$H67)*((CM$6-$F67+1)/($J67*($J67+1)/2)*$D67))+($K67="custom")*CustCF!CG67</f>
        <v>0</v>
      </c>
      <c r="CN67" s="95">
        <f>($K67="Bell Curve")*(_xlfn.NORM.DIST(AND(CN$6&gt;=$F67,CN$6&lt;=$H67)*(CN$6-$F67+1),$J67/2,$M67,TRUE)-_xlfn.NORM.DIST(AND(CN$6&gt;=$F67,CN$6&lt;=$H67)*(CM$6-$F67+1),$J67/2,$M67,TRUE))/(1-2*_xlfn.NORM.DIST(0,$J67/2,$M67,TRUE))*$D67+($K67="Steady Growth")*(AND(CN$6&gt;=$F67,CN$6&lt;=$H67)*((CN$6-$F67+1)/($J67*($J67+1)/2)*$D67))+($K67="custom")*CustCF!CH67</f>
        <v>0</v>
      </c>
      <c r="CO67" s="95">
        <f>($K67="Bell Curve")*(_xlfn.NORM.DIST(AND(CO$6&gt;=$F67,CO$6&lt;=$H67)*(CO$6-$F67+1),$J67/2,$M67,TRUE)-_xlfn.NORM.DIST(AND(CO$6&gt;=$F67,CO$6&lt;=$H67)*(CN$6-$F67+1),$J67/2,$M67,TRUE))/(1-2*_xlfn.NORM.DIST(0,$J67/2,$M67,TRUE))*$D67+($K67="Steady Growth")*(AND(CO$6&gt;=$F67,CO$6&lt;=$H67)*((CO$6-$F67+1)/($J67*($J67+1)/2)*$D67))+($K67="custom")*CustCF!CI67</f>
        <v>0</v>
      </c>
      <c r="CP67" s="95">
        <f>($K67="Bell Curve")*(_xlfn.NORM.DIST(AND(CP$6&gt;=$F67,CP$6&lt;=$H67)*(CP$6-$F67+1),$J67/2,$M67,TRUE)-_xlfn.NORM.DIST(AND(CP$6&gt;=$F67,CP$6&lt;=$H67)*(CO$6-$F67+1),$J67/2,$M67,TRUE))/(1-2*_xlfn.NORM.DIST(0,$J67/2,$M67,TRUE))*$D67+($K67="Steady Growth")*(AND(CP$6&gt;=$F67,CP$6&lt;=$H67)*((CP$6-$F67+1)/($J67*($J67+1)/2)*$D67))+($K67="custom")*CustCF!CJ67</f>
        <v>0</v>
      </c>
      <c r="CQ67" s="95">
        <f>($K67="Bell Curve")*(_xlfn.NORM.DIST(AND(CQ$6&gt;=$F67,CQ$6&lt;=$H67)*(CQ$6-$F67+1),$J67/2,$M67,TRUE)-_xlfn.NORM.DIST(AND(CQ$6&gt;=$F67,CQ$6&lt;=$H67)*(CP$6-$F67+1),$J67/2,$M67,TRUE))/(1-2*_xlfn.NORM.DIST(0,$J67/2,$M67,TRUE))*$D67+($K67="Steady Growth")*(AND(CQ$6&gt;=$F67,CQ$6&lt;=$H67)*((CQ$6-$F67+1)/($J67*($J67+1)/2)*$D67))+($K67="custom")*CustCF!CK67</f>
        <v>0</v>
      </c>
      <c r="CR67" s="95">
        <f>($K67="Bell Curve")*(_xlfn.NORM.DIST(AND(CR$6&gt;=$F67,CR$6&lt;=$H67)*(CR$6-$F67+1),$J67/2,$M67,TRUE)-_xlfn.NORM.DIST(AND(CR$6&gt;=$F67,CR$6&lt;=$H67)*(CQ$6-$F67+1),$J67/2,$M67,TRUE))/(1-2*_xlfn.NORM.DIST(0,$J67/2,$M67,TRUE))*$D67+($K67="Steady Growth")*(AND(CR$6&gt;=$F67,CR$6&lt;=$H67)*((CR$6-$F67+1)/($J67*($J67+1)/2)*$D67))+($K67="custom")*CustCF!CL67</f>
        <v>0</v>
      </c>
      <c r="CS67" s="95">
        <f>($K67="Bell Curve")*(_xlfn.NORM.DIST(AND(CS$6&gt;=$F67,CS$6&lt;=$H67)*(CS$6-$F67+1),$J67/2,$M67,TRUE)-_xlfn.NORM.DIST(AND(CS$6&gt;=$F67,CS$6&lt;=$H67)*(CR$6-$F67+1),$J67/2,$M67,TRUE))/(1-2*_xlfn.NORM.DIST(0,$J67/2,$M67,TRUE))*$D67+($K67="Steady Growth")*(AND(CS$6&gt;=$F67,CS$6&lt;=$H67)*((CS$6-$F67+1)/($J67*($J67+1)/2)*$D67))+($K67="custom")*CustCF!CM67</f>
        <v>0</v>
      </c>
      <c r="CT67" s="95">
        <f>($K67="Bell Curve")*(_xlfn.NORM.DIST(AND(CT$6&gt;=$F67,CT$6&lt;=$H67)*(CT$6-$F67+1),$J67/2,$M67,TRUE)-_xlfn.NORM.DIST(AND(CT$6&gt;=$F67,CT$6&lt;=$H67)*(CS$6-$F67+1),$J67/2,$M67,TRUE))/(1-2*_xlfn.NORM.DIST(0,$J67/2,$M67,TRUE))*$D67+($K67="Steady Growth")*(AND(CT$6&gt;=$F67,CT$6&lt;=$H67)*((CT$6-$F67+1)/($J67*($J67+1)/2)*$D67))+($K67="custom")*CustCF!CN67</f>
        <v>0</v>
      </c>
      <c r="CU67" s="95">
        <f>($K67="Bell Curve")*(_xlfn.NORM.DIST(AND(CU$6&gt;=$F67,CU$6&lt;=$H67)*(CU$6-$F67+1),$J67/2,$M67,TRUE)-_xlfn.NORM.DIST(AND(CU$6&gt;=$F67,CU$6&lt;=$H67)*(CT$6-$F67+1),$J67/2,$M67,TRUE))/(1-2*_xlfn.NORM.DIST(0,$J67/2,$M67,TRUE))*$D67+($K67="Steady Growth")*(AND(CU$6&gt;=$F67,CU$6&lt;=$H67)*((CU$6-$F67+1)/($J67*($J67+1)/2)*$D67))+($K67="custom")*CustCF!CO67</f>
        <v>0</v>
      </c>
      <c r="CV67" s="95">
        <f>($K67="Bell Curve")*(_xlfn.NORM.DIST(AND(CV$6&gt;=$F67,CV$6&lt;=$H67)*(CV$6-$F67+1),$J67/2,$M67,TRUE)-_xlfn.NORM.DIST(AND(CV$6&gt;=$F67,CV$6&lt;=$H67)*(CU$6-$F67+1),$J67/2,$M67,TRUE))/(1-2*_xlfn.NORM.DIST(0,$J67/2,$M67,TRUE))*$D67+($K67="Steady Growth")*(AND(CV$6&gt;=$F67,CV$6&lt;=$H67)*((CV$6-$F67+1)/($J67*($J67+1)/2)*$D67))+($K67="custom")*CustCF!CP67</f>
        <v>0</v>
      </c>
      <c r="CW67" s="95">
        <f>($K67="Bell Curve")*(_xlfn.NORM.DIST(AND(CW$6&gt;=$F67,CW$6&lt;=$H67)*(CW$6-$F67+1),$J67/2,$M67,TRUE)-_xlfn.NORM.DIST(AND(CW$6&gt;=$F67,CW$6&lt;=$H67)*(CV$6-$F67+1),$J67/2,$M67,TRUE))/(1-2*_xlfn.NORM.DIST(0,$J67/2,$M67,TRUE))*$D67+($K67="Steady Growth")*(AND(CW$6&gt;=$F67,CW$6&lt;=$H67)*((CW$6-$F67+1)/($J67*($J67+1)/2)*$D67))+($K67="custom")*CustCF!CQ67</f>
        <v>0</v>
      </c>
      <c r="CX67" s="95">
        <f>($K67="Bell Curve")*(_xlfn.NORM.DIST(AND(CX$6&gt;=$F67,CX$6&lt;=$H67)*(CX$6-$F67+1),$J67/2,$M67,TRUE)-_xlfn.NORM.DIST(AND(CX$6&gt;=$F67,CX$6&lt;=$H67)*(CW$6-$F67+1),$J67/2,$M67,TRUE))/(1-2*_xlfn.NORM.DIST(0,$J67/2,$M67,TRUE))*$D67+($K67="Steady Growth")*(AND(CX$6&gt;=$F67,CX$6&lt;=$H67)*((CX$6-$F67+1)/($J67*($J67+1)/2)*$D67))+($K67="custom")*CustCF!CR67</f>
        <v>0</v>
      </c>
      <c r="CY67" s="95">
        <f>($K67="Bell Curve")*(_xlfn.NORM.DIST(AND(CY$6&gt;=$F67,CY$6&lt;=$H67)*(CY$6-$F67+1),$J67/2,$M67,TRUE)-_xlfn.NORM.DIST(AND(CY$6&gt;=$F67,CY$6&lt;=$H67)*(CX$6-$F67+1),$J67/2,$M67,TRUE))/(1-2*_xlfn.NORM.DIST(0,$J67/2,$M67,TRUE))*$D67+($K67="Steady Growth")*(AND(CY$6&gt;=$F67,CY$6&lt;=$H67)*((CY$6-$F67+1)/($J67*($J67+1)/2)*$D67))+($K67="custom")*CustCF!CS67</f>
        <v>0</v>
      </c>
      <c r="CZ67" s="95">
        <f>($K67="Bell Curve")*(_xlfn.NORM.DIST(AND(CZ$6&gt;=$F67,CZ$6&lt;=$H67)*(CZ$6-$F67+1),$J67/2,$M67,TRUE)-_xlfn.NORM.DIST(AND(CZ$6&gt;=$F67,CZ$6&lt;=$H67)*(CY$6-$F67+1),$J67/2,$M67,TRUE))/(1-2*_xlfn.NORM.DIST(0,$J67/2,$M67,TRUE))*$D67+($K67="Steady Growth")*(AND(CZ$6&gt;=$F67,CZ$6&lt;=$H67)*((CZ$6-$F67+1)/($J67*($J67+1)/2)*$D67))+($K67="custom")*CustCF!CT67</f>
        <v>0</v>
      </c>
      <c r="DA67" s="95">
        <f>($K67="Bell Curve")*(_xlfn.NORM.DIST(AND(DA$6&gt;=$F67,DA$6&lt;=$H67)*(DA$6-$F67+1),$J67/2,$M67,TRUE)-_xlfn.NORM.DIST(AND(DA$6&gt;=$F67,DA$6&lt;=$H67)*(CZ$6-$F67+1),$J67/2,$M67,TRUE))/(1-2*_xlfn.NORM.DIST(0,$J67/2,$M67,TRUE))*$D67+($K67="Steady Growth")*(AND(DA$6&gt;=$F67,DA$6&lt;=$H67)*((DA$6-$F67+1)/($J67*($J67+1)/2)*$D67))+($K67="custom")*CustCF!CU67</f>
        <v>0</v>
      </c>
      <c r="DB67" s="95">
        <f>($K67="Bell Curve")*(_xlfn.NORM.DIST(AND(DB$6&gt;=$F67,DB$6&lt;=$H67)*(DB$6-$F67+1),$J67/2,$M67,TRUE)-_xlfn.NORM.DIST(AND(DB$6&gt;=$F67,DB$6&lt;=$H67)*(DA$6-$F67+1),$J67/2,$M67,TRUE))/(1-2*_xlfn.NORM.DIST(0,$J67/2,$M67,TRUE))*$D67+($K67="Steady Growth")*(AND(DB$6&gt;=$F67,DB$6&lt;=$H67)*((DB$6-$F67+1)/($J67*($J67+1)/2)*$D67))+($K67="custom")*CustCF!CV67</f>
        <v>0</v>
      </c>
      <c r="DC67" s="95">
        <f>($K67="Bell Curve")*(_xlfn.NORM.DIST(AND(DC$6&gt;=$F67,DC$6&lt;=$H67)*(DC$6-$F67+1),$J67/2,$M67,TRUE)-_xlfn.NORM.DIST(AND(DC$6&gt;=$F67,DC$6&lt;=$H67)*(DB$6-$F67+1),$J67/2,$M67,TRUE))/(1-2*_xlfn.NORM.DIST(0,$J67/2,$M67,TRUE))*$D67+($K67="Steady Growth")*(AND(DC$6&gt;=$F67,DC$6&lt;=$H67)*((DC$6-$F67+1)/($J67*($J67+1)/2)*$D67))+($K67="custom")*CustCF!CW67</f>
        <v>0</v>
      </c>
      <c r="DD67" s="95">
        <f>($K67="Bell Curve")*(_xlfn.NORM.DIST(AND(DD$6&gt;=$F67,DD$6&lt;=$H67)*(DD$6-$F67+1),$J67/2,$M67,TRUE)-_xlfn.NORM.DIST(AND(DD$6&gt;=$F67,DD$6&lt;=$H67)*(DC$6-$F67+1),$J67/2,$M67,TRUE))/(1-2*_xlfn.NORM.DIST(0,$J67/2,$M67,TRUE))*$D67+($K67="Steady Growth")*(AND(DD$6&gt;=$F67,DD$6&lt;=$H67)*((DD$6-$F67+1)/($J67*($J67+1)/2)*$D67))+($K67="custom")*CustCF!CX67</f>
        <v>0</v>
      </c>
      <c r="DE67" s="95">
        <f>($K67="Bell Curve")*(_xlfn.NORM.DIST(AND(DE$6&gt;=$F67,DE$6&lt;=$H67)*(DE$6-$F67+1),$J67/2,$M67,TRUE)-_xlfn.NORM.DIST(AND(DE$6&gt;=$F67,DE$6&lt;=$H67)*(DD$6-$F67+1),$J67/2,$M67,TRUE))/(1-2*_xlfn.NORM.DIST(0,$J67/2,$M67,TRUE))*$D67+($K67="Steady Growth")*(AND(DE$6&gt;=$F67,DE$6&lt;=$H67)*((DE$6-$F67+1)/($J67*($J67+1)/2)*$D67))+($K67="custom")*CustCF!CY67</f>
        <v>0</v>
      </c>
      <c r="DF67" s="95">
        <f>($K67="Bell Curve")*(_xlfn.NORM.DIST(AND(DF$6&gt;=$F67,DF$6&lt;=$H67)*(DF$6-$F67+1),$J67/2,$M67,TRUE)-_xlfn.NORM.DIST(AND(DF$6&gt;=$F67,DF$6&lt;=$H67)*(DE$6-$F67+1),$J67/2,$M67,TRUE))/(1-2*_xlfn.NORM.DIST(0,$J67/2,$M67,TRUE))*$D67+($K67="Steady Growth")*(AND(DF$6&gt;=$F67,DF$6&lt;=$H67)*((DF$6-$F67+1)/($J67*($J67+1)/2)*$D67))+($K67="custom")*CustCF!CZ67</f>
        <v>0</v>
      </c>
      <c r="DG67" s="95">
        <f>($K67="Bell Curve")*(_xlfn.NORM.DIST(AND(DG$6&gt;=$F67,DG$6&lt;=$H67)*(DG$6-$F67+1),$J67/2,$M67,TRUE)-_xlfn.NORM.DIST(AND(DG$6&gt;=$F67,DG$6&lt;=$H67)*(DF$6-$F67+1),$J67/2,$M67,TRUE))/(1-2*_xlfn.NORM.DIST(0,$J67/2,$M67,TRUE))*$D67+($K67="Steady Growth")*(AND(DG$6&gt;=$F67,DG$6&lt;=$H67)*((DG$6-$F67+1)/($J67*($J67+1)/2)*$D67))+($K67="custom")*CustCF!DA67</f>
        <v>0</v>
      </c>
      <c r="DH67" s="95">
        <f>($K67="Bell Curve")*(_xlfn.NORM.DIST(AND(DH$6&gt;=$F67,DH$6&lt;=$H67)*(DH$6-$F67+1),$J67/2,$M67,TRUE)-_xlfn.NORM.DIST(AND(DH$6&gt;=$F67,DH$6&lt;=$H67)*(DG$6-$F67+1),$J67/2,$M67,TRUE))/(1-2*_xlfn.NORM.DIST(0,$J67/2,$M67,TRUE))*$D67+($K67="Steady Growth")*(AND(DH$6&gt;=$F67,DH$6&lt;=$H67)*((DH$6-$F67+1)/($J67*($J67+1)/2)*$D67))+($K67="custom")*CustCF!DB67</f>
        <v>0</v>
      </c>
      <c r="DI67" s="95">
        <f>($K67="Bell Curve")*(_xlfn.NORM.DIST(AND(DI$6&gt;=$F67,DI$6&lt;=$H67)*(DI$6-$F67+1),$J67/2,$M67,TRUE)-_xlfn.NORM.DIST(AND(DI$6&gt;=$F67,DI$6&lt;=$H67)*(DH$6-$F67+1),$J67/2,$M67,TRUE))/(1-2*_xlfn.NORM.DIST(0,$J67/2,$M67,TRUE))*$D67+($K67="Steady Growth")*(AND(DI$6&gt;=$F67,DI$6&lt;=$H67)*((DI$6-$F67+1)/($J67*($J67+1)/2)*$D67))+($K67="custom")*CustCF!DC67</f>
        <v>0</v>
      </c>
      <c r="DJ67" s="95">
        <f>($K67="Bell Curve")*(_xlfn.NORM.DIST(AND(DJ$6&gt;=$F67,DJ$6&lt;=$H67)*(DJ$6-$F67+1),$J67/2,$M67,TRUE)-_xlfn.NORM.DIST(AND(DJ$6&gt;=$F67,DJ$6&lt;=$H67)*(DI$6-$F67+1),$J67/2,$M67,TRUE))/(1-2*_xlfn.NORM.DIST(0,$J67/2,$M67,TRUE))*$D67+($K67="Steady Growth")*(AND(DJ$6&gt;=$F67,DJ$6&lt;=$H67)*((DJ$6-$F67+1)/($J67*($J67+1)/2)*$D67))+($K67="custom")*CustCF!DD67</f>
        <v>0</v>
      </c>
      <c r="DK67" s="95">
        <f>($K67="Bell Curve")*(_xlfn.NORM.DIST(AND(DK$6&gt;=$F67,DK$6&lt;=$H67)*(DK$6-$F67+1),$J67/2,$M67,TRUE)-_xlfn.NORM.DIST(AND(DK$6&gt;=$F67,DK$6&lt;=$H67)*(DJ$6-$F67+1),$J67/2,$M67,TRUE))/(1-2*_xlfn.NORM.DIST(0,$J67/2,$M67,TRUE))*$D67+($K67="Steady Growth")*(AND(DK$6&gt;=$F67,DK$6&lt;=$H67)*((DK$6-$F67+1)/($J67*($J67+1)/2)*$D67))+($K67="custom")*CustCF!DE67</f>
        <v>0</v>
      </c>
      <c r="DL67" s="95">
        <f>($K67="Bell Curve")*(_xlfn.NORM.DIST(AND(DL$6&gt;=$F67,DL$6&lt;=$H67)*(DL$6-$F67+1),$J67/2,$M67,TRUE)-_xlfn.NORM.DIST(AND(DL$6&gt;=$F67,DL$6&lt;=$H67)*(DK$6-$F67+1),$J67/2,$M67,TRUE))/(1-2*_xlfn.NORM.DIST(0,$J67/2,$M67,TRUE))*$D67+($K67="Steady Growth")*(AND(DL$6&gt;=$F67,DL$6&lt;=$H67)*((DL$6-$F67+1)/($J67*($J67+1)/2)*$D67))+($K67="custom")*CustCF!DF67</f>
        <v>0</v>
      </c>
      <c r="DM67" s="95">
        <f>($K67="Bell Curve")*(_xlfn.NORM.DIST(AND(DM$6&gt;=$F67,DM$6&lt;=$H67)*(DM$6-$F67+1),$J67/2,$M67,TRUE)-_xlfn.NORM.DIST(AND(DM$6&gt;=$F67,DM$6&lt;=$H67)*(DL$6-$F67+1),$J67/2,$M67,TRUE))/(1-2*_xlfn.NORM.DIST(0,$J67/2,$M67,TRUE))*$D67+($K67="Steady Growth")*(AND(DM$6&gt;=$F67,DM$6&lt;=$H67)*((DM$6-$F67+1)/($J67*($J67+1)/2)*$D67))+($K67="custom")*CustCF!DG67</f>
        <v>0</v>
      </c>
      <c r="DN67" s="95">
        <f>($K67="Bell Curve")*(_xlfn.NORM.DIST(AND(DN$6&gt;=$F67,DN$6&lt;=$H67)*(DN$6-$F67+1),$J67/2,$M67,TRUE)-_xlfn.NORM.DIST(AND(DN$6&gt;=$F67,DN$6&lt;=$H67)*(DM$6-$F67+1),$J67/2,$M67,TRUE))/(1-2*_xlfn.NORM.DIST(0,$J67/2,$M67,TRUE))*$D67+($K67="Steady Growth")*(AND(DN$6&gt;=$F67,DN$6&lt;=$H67)*((DN$6-$F67+1)/($J67*($J67+1)/2)*$D67))+($K67="custom")*CustCF!DH67</f>
        <v>0</v>
      </c>
      <c r="DO67" s="95">
        <f>($K67="Bell Curve")*(_xlfn.NORM.DIST(AND(DO$6&gt;=$F67,DO$6&lt;=$H67)*(DO$6-$F67+1),$J67/2,$M67,TRUE)-_xlfn.NORM.DIST(AND(DO$6&gt;=$F67,DO$6&lt;=$H67)*(DN$6-$F67+1),$J67/2,$M67,TRUE))/(1-2*_xlfn.NORM.DIST(0,$J67/2,$M67,TRUE))*$D67+($K67="Steady Growth")*(AND(DO$6&gt;=$F67,DO$6&lt;=$H67)*((DO$6-$F67+1)/($J67*($J67+1)/2)*$D67))+($K67="custom")*CustCF!DI67</f>
        <v>0</v>
      </c>
      <c r="DP67" s="95">
        <f>($K67="Bell Curve")*(_xlfn.NORM.DIST(AND(DP$6&gt;=$F67,DP$6&lt;=$H67)*(DP$6-$F67+1),$J67/2,$M67,TRUE)-_xlfn.NORM.DIST(AND(DP$6&gt;=$F67,DP$6&lt;=$H67)*(DO$6-$F67+1),$J67/2,$M67,TRUE))/(1-2*_xlfn.NORM.DIST(0,$J67/2,$M67,TRUE))*$D67+($K67="Steady Growth")*(AND(DP$6&gt;=$F67,DP$6&lt;=$H67)*((DP$6-$F67+1)/($J67*($J67+1)/2)*$D67))+($K67="custom")*CustCF!DJ67</f>
        <v>0</v>
      </c>
      <c r="DQ67" s="95">
        <f>($K67="Bell Curve")*(_xlfn.NORM.DIST(AND(DQ$6&gt;=$F67,DQ$6&lt;=$H67)*(DQ$6-$F67+1),$J67/2,$M67,TRUE)-_xlfn.NORM.DIST(AND(DQ$6&gt;=$F67,DQ$6&lt;=$H67)*(DP$6-$F67+1),$J67/2,$M67,TRUE))/(1-2*_xlfn.NORM.DIST(0,$J67/2,$M67,TRUE))*$D67+($K67="Steady Growth")*(AND(DQ$6&gt;=$F67,DQ$6&lt;=$H67)*((DQ$6-$F67+1)/($J67*($J67+1)/2)*$D67))+($K67="custom")*CustCF!DK67</f>
        <v>0</v>
      </c>
      <c r="DR67" s="95">
        <f>($K67="Bell Curve")*(_xlfn.NORM.DIST(AND(DR$6&gt;=$F67,DR$6&lt;=$H67)*(DR$6-$F67+1),$J67/2,$M67,TRUE)-_xlfn.NORM.DIST(AND(DR$6&gt;=$F67,DR$6&lt;=$H67)*(DQ$6-$F67+1),$J67/2,$M67,TRUE))/(1-2*_xlfn.NORM.DIST(0,$J67/2,$M67,TRUE))*$D67+($K67="Steady Growth")*(AND(DR$6&gt;=$F67,DR$6&lt;=$H67)*((DR$6-$F67+1)/($J67*($J67+1)/2)*$D67))+($K67="custom")*CustCF!DL67</f>
        <v>0</v>
      </c>
      <c r="DS67" s="95">
        <f>($K67="Bell Curve")*(_xlfn.NORM.DIST(AND(DS$6&gt;=$F67,DS$6&lt;=$H67)*(DS$6-$F67+1),$J67/2,$M67,TRUE)-_xlfn.NORM.DIST(AND(DS$6&gt;=$F67,DS$6&lt;=$H67)*(DR$6-$F67+1),$J67/2,$M67,TRUE))/(1-2*_xlfn.NORM.DIST(0,$J67/2,$M67,TRUE))*$D67+($K67="Steady Growth")*(AND(DS$6&gt;=$F67,DS$6&lt;=$H67)*((DS$6-$F67+1)/($J67*($J67+1)/2)*$D67))+($K67="custom")*CustCF!DM67</f>
        <v>0</v>
      </c>
      <c r="DT67" s="95">
        <f>($K67="Bell Curve")*(_xlfn.NORM.DIST(AND(DT$6&gt;=$F67,DT$6&lt;=$H67)*(DT$6-$F67+1),$J67/2,$M67,TRUE)-_xlfn.NORM.DIST(AND(DT$6&gt;=$F67,DT$6&lt;=$H67)*(DS$6-$F67+1),$J67/2,$M67,TRUE))/(1-2*_xlfn.NORM.DIST(0,$J67/2,$M67,TRUE))*$D67+($K67="Steady Growth")*(AND(DT$6&gt;=$F67,DT$6&lt;=$H67)*((DT$6-$F67+1)/($J67*($J67+1)/2)*$D67))+($K67="custom")*CustCF!DN67</f>
        <v>0</v>
      </c>
      <c r="DU67" s="95">
        <f>($K67="Bell Curve")*(_xlfn.NORM.DIST(AND(DU$6&gt;=$F67,DU$6&lt;=$H67)*(DU$6-$F67+1),$J67/2,$M67,TRUE)-_xlfn.NORM.DIST(AND(DU$6&gt;=$F67,DU$6&lt;=$H67)*(DT$6-$F67+1),$J67/2,$M67,TRUE))/(1-2*_xlfn.NORM.DIST(0,$J67/2,$M67,TRUE))*$D67+($K67="Steady Growth")*(AND(DU$6&gt;=$F67,DU$6&lt;=$H67)*((DU$6-$F67+1)/($J67*($J67+1)/2)*$D67))+($K67="custom")*CustCF!DO67</f>
        <v>0</v>
      </c>
      <c r="DV67" s="95">
        <f>($K67="Bell Curve")*(_xlfn.NORM.DIST(AND(DV$6&gt;=$F67,DV$6&lt;=$H67)*(DV$6-$F67+1),$J67/2,$M67,TRUE)-_xlfn.NORM.DIST(AND(DV$6&gt;=$F67,DV$6&lt;=$H67)*(DU$6-$F67+1),$J67/2,$M67,TRUE))/(1-2*_xlfn.NORM.DIST(0,$J67/2,$M67,TRUE))*$D67+($K67="Steady Growth")*(AND(DV$6&gt;=$F67,DV$6&lt;=$H67)*((DV$6-$F67+1)/($J67*($J67+1)/2)*$D67))+($K67="custom")*CustCF!DP67</f>
        <v>0</v>
      </c>
      <c r="DW67" s="95">
        <f>($K67="Bell Curve")*(_xlfn.NORM.DIST(AND(DW$6&gt;=$F67,DW$6&lt;=$H67)*(DW$6-$F67+1),$J67/2,$M67,TRUE)-_xlfn.NORM.DIST(AND(DW$6&gt;=$F67,DW$6&lt;=$H67)*(DV$6-$F67+1),$J67/2,$M67,TRUE))/(1-2*_xlfn.NORM.DIST(0,$J67/2,$M67,TRUE))*$D67+($K67="Steady Growth")*(AND(DW$6&gt;=$F67,DW$6&lt;=$H67)*((DW$6-$F67+1)/($J67*($J67+1)/2)*$D67))+($K67="custom")*CustCF!DQ67</f>
        <v>0</v>
      </c>
      <c r="DX67" s="95">
        <f>($K67="Bell Curve")*(_xlfn.NORM.DIST(AND(DX$6&gt;=$F67,DX$6&lt;=$H67)*(DX$6-$F67+1),$J67/2,$M67,TRUE)-_xlfn.NORM.DIST(AND(DX$6&gt;=$F67,DX$6&lt;=$H67)*(DW$6-$F67+1),$J67/2,$M67,TRUE))/(1-2*_xlfn.NORM.DIST(0,$J67/2,$M67,TRUE))*$D67+($K67="Steady Growth")*(AND(DX$6&gt;=$F67,DX$6&lt;=$H67)*((DX$6-$F67+1)/($J67*($J67+1)/2)*$D67))+($K67="custom")*CustCF!DR67</f>
        <v>0</v>
      </c>
      <c r="DY67" s="95">
        <f>($K67="Bell Curve")*(_xlfn.NORM.DIST(AND(DY$6&gt;=$F67,DY$6&lt;=$H67)*(DY$6-$F67+1),$J67/2,$M67,TRUE)-_xlfn.NORM.DIST(AND(DY$6&gt;=$F67,DY$6&lt;=$H67)*(DX$6-$F67+1),$J67/2,$M67,TRUE))/(1-2*_xlfn.NORM.DIST(0,$J67/2,$M67,TRUE))*$D67+($K67="Steady Growth")*(AND(DY$6&gt;=$F67,DY$6&lt;=$H67)*((DY$6-$F67+1)/($J67*($J67+1)/2)*$D67))+($K67="custom")*CustCF!DS67</f>
        <v>0</v>
      </c>
      <c r="DZ67" s="95">
        <f>($K67="Bell Curve")*(_xlfn.NORM.DIST(AND(DZ$6&gt;=$F67,DZ$6&lt;=$H67)*(DZ$6-$F67+1),$J67/2,$M67,TRUE)-_xlfn.NORM.DIST(AND(DZ$6&gt;=$F67,DZ$6&lt;=$H67)*(DY$6-$F67+1),$J67/2,$M67,TRUE))/(1-2*_xlfn.NORM.DIST(0,$J67/2,$M67,TRUE))*$D67+($K67="Steady Growth")*(AND(DZ$6&gt;=$F67,DZ$6&lt;=$H67)*((DZ$6-$F67+1)/($J67*($J67+1)/2)*$D67))+($K67="custom")*CustCF!DT67</f>
        <v>0</v>
      </c>
      <c r="EA67" s="95">
        <f>($K67="Bell Curve")*(_xlfn.NORM.DIST(AND(EA$6&gt;=$F67,EA$6&lt;=$H67)*(EA$6-$F67+1),$J67/2,$M67,TRUE)-_xlfn.NORM.DIST(AND(EA$6&gt;=$F67,EA$6&lt;=$H67)*(DZ$6-$F67+1),$J67/2,$M67,TRUE))/(1-2*_xlfn.NORM.DIST(0,$J67/2,$M67,TRUE))*$D67+($K67="Steady Growth")*(AND(EA$6&gt;=$F67,EA$6&lt;=$H67)*((EA$6-$F67+1)/($J67*($J67+1)/2)*$D67))+($K67="custom")*CustCF!DU67</f>
        <v>0</v>
      </c>
      <c r="EB67" s="95">
        <f>($K67="Bell Curve")*(_xlfn.NORM.DIST(AND(EB$6&gt;=$F67,EB$6&lt;=$H67)*(EB$6-$F67+1),$J67/2,$M67,TRUE)-_xlfn.NORM.DIST(AND(EB$6&gt;=$F67,EB$6&lt;=$H67)*(EA$6-$F67+1),$J67/2,$M67,TRUE))/(1-2*_xlfn.NORM.DIST(0,$J67/2,$M67,TRUE))*$D67+($K67="Steady Growth")*(AND(EB$6&gt;=$F67,EB$6&lt;=$H67)*((EB$6-$F67+1)/($J67*($J67+1)/2)*$D67))+($K67="custom")*CustCF!DV67</f>
        <v>0</v>
      </c>
      <c r="EC67" s="95">
        <f>($K67="Bell Curve")*(_xlfn.NORM.DIST(AND(EC$6&gt;=$F67,EC$6&lt;=$H67)*(EC$6-$F67+1),$J67/2,$M67,TRUE)-_xlfn.NORM.DIST(AND(EC$6&gt;=$F67,EC$6&lt;=$H67)*(EB$6-$F67+1),$J67/2,$M67,TRUE))/(1-2*_xlfn.NORM.DIST(0,$J67/2,$M67,TRUE))*$D67+($K67="Steady Growth")*(AND(EC$6&gt;=$F67,EC$6&lt;=$H67)*((EC$6-$F67+1)/($J67*($J67+1)/2)*$D67))+($K67="custom")*CustCF!DW67</f>
        <v>0</v>
      </c>
      <c r="ED67" s="95">
        <f>($K67="Bell Curve")*(_xlfn.NORM.DIST(AND(ED$6&gt;=$F67,ED$6&lt;=$H67)*(ED$6-$F67+1),$J67/2,$M67,TRUE)-_xlfn.NORM.DIST(AND(ED$6&gt;=$F67,ED$6&lt;=$H67)*(EC$6-$F67+1),$J67/2,$M67,TRUE))/(1-2*_xlfn.NORM.DIST(0,$J67/2,$M67,TRUE))*$D67+($K67="Steady Growth")*(AND(ED$6&gt;=$F67,ED$6&lt;=$H67)*((ED$6-$F67+1)/($J67*($J67+1)/2)*$D67))+($K67="custom")*CustCF!DX67</f>
        <v>0</v>
      </c>
      <c r="EE67" s="95">
        <f>($K67="Bell Curve")*(_xlfn.NORM.DIST(AND(EE$6&gt;=$F67,EE$6&lt;=$H67)*(EE$6-$F67+1),$J67/2,$M67,TRUE)-_xlfn.NORM.DIST(AND(EE$6&gt;=$F67,EE$6&lt;=$H67)*(ED$6-$F67+1),$J67/2,$M67,TRUE))/(1-2*_xlfn.NORM.DIST(0,$J67/2,$M67,TRUE))*$D67+($K67="Steady Growth")*(AND(EE$6&gt;=$F67,EE$6&lt;=$H67)*((EE$6-$F67+1)/($J67*($J67+1)/2)*$D67))+($K67="custom")*CustCF!DY67</f>
        <v>0</v>
      </c>
      <c r="EF67" s="95">
        <f>($K67="Bell Curve")*(_xlfn.NORM.DIST(AND(EF$6&gt;=$F67,EF$6&lt;=$H67)*(EF$6-$F67+1),$J67/2,$M67,TRUE)-_xlfn.NORM.DIST(AND(EF$6&gt;=$F67,EF$6&lt;=$H67)*(EE$6-$F67+1),$J67/2,$M67,TRUE))/(1-2*_xlfn.NORM.DIST(0,$J67/2,$M67,TRUE))*$D67+($K67="Steady Growth")*(AND(EF$6&gt;=$F67,EF$6&lt;=$H67)*((EF$6-$F67+1)/($J67*($J67+1)/2)*$D67))+($K67="custom")*CustCF!DZ67</f>
        <v>0</v>
      </c>
      <c r="EG67" s="95">
        <f>($K67="Bell Curve")*(_xlfn.NORM.DIST(AND(EG$6&gt;=$F67,EG$6&lt;=$H67)*(EG$6-$F67+1),$J67/2,$M67,TRUE)-_xlfn.NORM.DIST(AND(EG$6&gt;=$F67,EG$6&lt;=$H67)*(EF$6-$F67+1),$J67/2,$M67,TRUE))/(1-2*_xlfn.NORM.DIST(0,$J67/2,$M67,TRUE))*$D67+($K67="Steady Growth")*(AND(EG$6&gt;=$F67,EG$6&lt;=$H67)*((EG$6-$F67+1)/($J67*($J67+1)/2)*$D67))+($K67="custom")*CustCF!EA67</f>
        <v>0</v>
      </c>
      <c r="EH67" s="95">
        <f>($K67="Bell Curve")*(_xlfn.NORM.DIST(AND(EH$6&gt;=$F67,EH$6&lt;=$H67)*(EH$6-$F67+1),$J67/2,$M67,TRUE)-_xlfn.NORM.DIST(AND(EH$6&gt;=$F67,EH$6&lt;=$H67)*(EG$6-$F67+1),$J67/2,$M67,TRUE))/(1-2*_xlfn.NORM.DIST(0,$J67/2,$M67,TRUE))*$D67+($K67="Steady Growth")*(AND(EH$6&gt;=$F67,EH$6&lt;=$H67)*((EH$6-$F67+1)/($J67*($J67+1)/2)*$D67))+($K67="custom")*CustCF!EB67</f>
        <v>0</v>
      </c>
      <c r="EI67" s="95">
        <f>($K67="Bell Curve")*(_xlfn.NORM.DIST(AND(EI$6&gt;=$F67,EI$6&lt;=$H67)*(EI$6-$F67+1),$J67/2,$M67,TRUE)-_xlfn.NORM.DIST(AND(EI$6&gt;=$F67,EI$6&lt;=$H67)*(EH$6-$F67+1),$J67/2,$M67,TRUE))/(1-2*_xlfn.NORM.DIST(0,$J67/2,$M67,TRUE))*$D67+($K67="Steady Growth")*(AND(EI$6&gt;=$F67,EI$6&lt;=$H67)*((EI$6-$F67+1)/($J67*($J67+1)/2)*$D67))+($K67="custom")*CustCF!EC67</f>
        <v>0</v>
      </c>
      <c r="EJ67" s="95">
        <f>($K67="Bell Curve")*(_xlfn.NORM.DIST(AND(EJ$6&gt;=$F67,EJ$6&lt;=$H67)*(EJ$6-$F67+1),$J67/2,$M67,TRUE)-_xlfn.NORM.DIST(AND(EJ$6&gt;=$F67,EJ$6&lt;=$H67)*(EI$6-$F67+1),$J67/2,$M67,TRUE))/(1-2*_xlfn.NORM.DIST(0,$J67/2,$M67,TRUE))*$D67+($K67="Steady Growth")*(AND(EJ$6&gt;=$F67,EJ$6&lt;=$H67)*((EJ$6-$F67+1)/($J67*($J67+1)/2)*$D67))+($K67="custom")*CustCF!ED67</f>
        <v>0</v>
      </c>
      <c r="EK67" s="95">
        <f>($K67="Bell Curve")*(_xlfn.NORM.DIST(AND(EK$6&gt;=$F67,EK$6&lt;=$H67)*(EK$6-$F67+1),$J67/2,$M67,TRUE)-_xlfn.NORM.DIST(AND(EK$6&gt;=$F67,EK$6&lt;=$H67)*(EJ$6-$F67+1),$J67/2,$M67,TRUE))/(1-2*_xlfn.NORM.DIST(0,$J67/2,$M67,TRUE))*$D67+($K67="Steady Growth")*(AND(EK$6&gt;=$F67,EK$6&lt;=$H67)*((EK$6-$F67+1)/($J67*($J67+1)/2)*$D67))+($K67="custom")*CustCF!EE67</f>
        <v>0</v>
      </c>
      <c r="EL67" s="95">
        <f>($K67="Bell Curve")*(_xlfn.NORM.DIST(AND(EL$6&gt;=$F67,EL$6&lt;=$H67)*(EL$6-$F67+1),$J67/2,$M67,TRUE)-_xlfn.NORM.DIST(AND(EL$6&gt;=$F67,EL$6&lt;=$H67)*(EK$6-$F67+1),$J67/2,$M67,TRUE))/(1-2*_xlfn.NORM.DIST(0,$J67/2,$M67,TRUE))*$D67+($K67="Steady Growth")*(AND(EL$6&gt;=$F67,EL$6&lt;=$H67)*((EL$6-$F67+1)/($J67*($J67+1)/2)*$D67))+($K67="custom")*CustCF!EF67</f>
        <v>0</v>
      </c>
      <c r="EM67" s="95">
        <f>($K67="Bell Curve")*(_xlfn.NORM.DIST(AND(EM$6&gt;=$F67,EM$6&lt;=$H67)*(EM$6-$F67+1),$J67/2,$M67,TRUE)-_xlfn.NORM.DIST(AND(EM$6&gt;=$F67,EM$6&lt;=$H67)*(EL$6-$F67+1),$J67/2,$M67,TRUE))/(1-2*_xlfn.NORM.DIST(0,$J67/2,$M67,TRUE))*$D67+($K67="Steady Growth")*(AND(EM$6&gt;=$F67,EM$6&lt;=$H67)*((EM$6-$F67+1)/($J67*($J67+1)/2)*$D67))+($K67="custom")*CustCF!EG67</f>
        <v>0</v>
      </c>
      <c r="EN67" s="95">
        <f>($K67="Bell Curve")*(_xlfn.NORM.DIST(AND(EN$6&gt;=$F67,EN$6&lt;=$H67)*(EN$6-$F67+1),$J67/2,$M67,TRUE)-_xlfn.NORM.DIST(AND(EN$6&gt;=$F67,EN$6&lt;=$H67)*(EM$6-$F67+1),$J67/2,$M67,TRUE))/(1-2*_xlfn.NORM.DIST(0,$J67/2,$M67,TRUE))*$D67+($K67="Steady Growth")*(AND(EN$6&gt;=$F67,EN$6&lt;=$H67)*((EN$6-$F67+1)/($J67*($J67+1)/2)*$D67))+($K67="custom")*CustCF!EH67</f>
        <v>0</v>
      </c>
      <c r="EO67" s="95">
        <f>($K67="Bell Curve")*(_xlfn.NORM.DIST(AND(EO$6&gt;=$F67,EO$6&lt;=$H67)*(EO$6-$F67+1),$J67/2,$M67,TRUE)-_xlfn.NORM.DIST(AND(EO$6&gt;=$F67,EO$6&lt;=$H67)*(EN$6-$F67+1),$J67/2,$M67,TRUE))/(1-2*_xlfn.NORM.DIST(0,$J67/2,$M67,TRUE))*$D67+($K67="Steady Growth")*(AND(EO$6&gt;=$F67,EO$6&lt;=$H67)*((EO$6-$F67+1)/($J67*($J67+1)/2)*$D67))+($K67="custom")*CustCF!EI67</f>
        <v>0</v>
      </c>
      <c r="EP67" s="95">
        <f>($K67="Bell Curve")*(_xlfn.NORM.DIST(AND(EP$6&gt;=$F67,EP$6&lt;=$H67)*(EP$6-$F67+1),$J67/2,$M67,TRUE)-_xlfn.NORM.DIST(AND(EP$6&gt;=$F67,EP$6&lt;=$H67)*(EO$6-$F67+1),$J67/2,$M67,TRUE))/(1-2*_xlfn.NORM.DIST(0,$J67/2,$M67,TRUE))*$D67+($K67="Steady Growth")*(AND(EP$6&gt;=$F67,EP$6&lt;=$H67)*((EP$6-$F67+1)/($J67*($J67+1)/2)*$D67))+($K67="custom")*CustCF!EJ67</f>
        <v>0</v>
      </c>
      <c r="EQ67" s="95">
        <f>($K67="Bell Curve")*(_xlfn.NORM.DIST(AND(EQ$6&gt;=$F67,EQ$6&lt;=$H67)*(EQ$6-$F67+1),$J67/2,$M67,TRUE)-_xlfn.NORM.DIST(AND(EQ$6&gt;=$F67,EQ$6&lt;=$H67)*(EP$6-$F67+1),$J67/2,$M67,TRUE))/(1-2*_xlfn.NORM.DIST(0,$J67/2,$M67,TRUE))*$D67+($K67="Steady Growth")*(AND(EQ$6&gt;=$F67,EQ$6&lt;=$H67)*((EQ$6-$F67+1)/($J67*($J67+1)/2)*$D67))+($K67="custom")*CustCF!EK67</f>
        <v>0</v>
      </c>
      <c r="ER67" s="95">
        <f>($K67="Bell Curve")*(_xlfn.NORM.DIST(AND(ER$6&gt;=$F67,ER$6&lt;=$H67)*(ER$6-$F67+1),$J67/2,$M67,TRUE)-_xlfn.NORM.DIST(AND(ER$6&gt;=$F67,ER$6&lt;=$H67)*(EQ$6-$F67+1),$J67/2,$M67,TRUE))/(1-2*_xlfn.NORM.DIST(0,$J67/2,$M67,TRUE))*$D67+($K67="Steady Growth")*(AND(ER$6&gt;=$F67,ER$6&lt;=$H67)*((ER$6-$F67+1)/($J67*($J67+1)/2)*$D67))+($K67="custom")*CustCF!EL67</f>
        <v>0</v>
      </c>
      <c r="ES67" s="95">
        <f>($K67="Bell Curve")*(_xlfn.NORM.DIST(AND(ES$6&gt;=$F67,ES$6&lt;=$H67)*(ES$6-$F67+1),$J67/2,$M67,TRUE)-_xlfn.NORM.DIST(AND(ES$6&gt;=$F67,ES$6&lt;=$H67)*(ER$6-$F67+1),$J67/2,$M67,TRUE))/(1-2*_xlfn.NORM.DIST(0,$J67/2,$M67,TRUE))*$D67+($K67="Steady Growth")*(AND(ES$6&gt;=$F67,ES$6&lt;=$H67)*((ES$6-$F67+1)/($J67*($J67+1)/2)*$D67))+($K67="custom")*CustCF!EM67</f>
        <v>0</v>
      </c>
      <c r="ET67" s="95">
        <f>($K67="Bell Curve")*(_xlfn.NORM.DIST(AND(ET$6&gt;=$F67,ET$6&lt;=$H67)*(ET$6-$F67+1),$J67/2,$M67,TRUE)-_xlfn.NORM.DIST(AND(ET$6&gt;=$F67,ET$6&lt;=$H67)*(ES$6-$F67+1),$J67/2,$M67,TRUE))/(1-2*_xlfn.NORM.DIST(0,$J67/2,$M67,TRUE))*$D67+($K67="Steady Growth")*(AND(ET$6&gt;=$F67,ET$6&lt;=$H67)*((ET$6-$F67+1)/($J67*($J67+1)/2)*$D67))+($K67="custom")*CustCF!EN67</f>
        <v>0</v>
      </c>
      <c r="EU67" s="95">
        <f>($K67="Bell Curve")*(_xlfn.NORM.DIST(AND(EU$6&gt;=$F67,EU$6&lt;=$H67)*(EU$6-$F67+1),$J67/2,$M67,TRUE)-_xlfn.NORM.DIST(AND(EU$6&gt;=$F67,EU$6&lt;=$H67)*(ET$6-$F67+1),$J67/2,$M67,TRUE))/(1-2*_xlfn.NORM.DIST(0,$J67/2,$M67,TRUE))*$D67+($K67="Steady Growth")*(AND(EU$6&gt;=$F67,EU$6&lt;=$H67)*((EU$6-$F67+1)/($J67*($J67+1)/2)*$D67))+($K67="custom")*CustCF!EO67</f>
        <v>0</v>
      </c>
      <c r="EV67" s="95">
        <f>($K67="Bell Curve")*(_xlfn.NORM.DIST(AND(EV$6&gt;=$F67,EV$6&lt;=$H67)*(EV$6-$F67+1),$J67/2,$M67,TRUE)-_xlfn.NORM.DIST(AND(EV$6&gt;=$F67,EV$6&lt;=$H67)*(EU$6-$F67+1),$J67/2,$M67,TRUE))/(1-2*_xlfn.NORM.DIST(0,$J67/2,$M67,TRUE))*$D67+($K67="Steady Growth")*(AND(EV$6&gt;=$F67,EV$6&lt;=$H67)*((EV$6-$F67+1)/($J67*($J67+1)/2)*$D67))+($K67="custom")*CustCF!EP67</f>
        <v>0</v>
      </c>
      <c r="EW67" s="95">
        <f>($K67="Bell Curve")*(_xlfn.NORM.DIST(AND(EW$6&gt;=$F67,EW$6&lt;=$H67)*(EW$6-$F67+1),$J67/2,$M67,TRUE)-_xlfn.NORM.DIST(AND(EW$6&gt;=$F67,EW$6&lt;=$H67)*(EV$6-$F67+1),$J67/2,$M67,TRUE))/(1-2*_xlfn.NORM.DIST(0,$J67/2,$M67,TRUE))*$D67+($K67="Steady Growth")*(AND(EW$6&gt;=$F67,EW$6&lt;=$H67)*((EW$6-$F67+1)/($J67*($J67+1)/2)*$D67))+($K67="custom")*CustCF!EQ67</f>
        <v>0</v>
      </c>
      <c r="EX67" s="95">
        <f>($K67="Bell Curve")*(_xlfn.NORM.DIST(AND(EX$6&gt;=$F67,EX$6&lt;=$H67)*(EX$6-$F67+1),$J67/2,$M67,TRUE)-_xlfn.NORM.DIST(AND(EX$6&gt;=$F67,EX$6&lt;=$H67)*(EW$6-$F67+1),$J67/2,$M67,TRUE))/(1-2*_xlfn.NORM.DIST(0,$J67/2,$M67,TRUE))*$D67+($K67="Steady Growth")*(AND(EX$6&gt;=$F67,EX$6&lt;=$H67)*((EX$6-$F67+1)/($J67*($J67+1)/2)*$D67))+($K67="custom")*CustCF!ER67</f>
        <v>0</v>
      </c>
      <c r="EY67" s="95">
        <f>($K67="Bell Curve")*(_xlfn.NORM.DIST(AND(EY$6&gt;=$F67,EY$6&lt;=$H67)*(EY$6-$F67+1),$J67/2,$M67,TRUE)-_xlfn.NORM.DIST(AND(EY$6&gt;=$F67,EY$6&lt;=$H67)*(EX$6-$F67+1),$J67/2,$M67,TRUE))/(1-2*_xlfn.NORM.DIST(0,$J67/2,$M67,TRUE))*$D67+($K67="Steady Growth")*(AND(EY$6&gt;=$F67,EY$6&lt;=$H67)*((EY$6-$F67+1)/($J67*($J67+1)/2)*$D67))+($K67="custom")*CustCF!ES67</f>
        <v>0</v>
      </c>
      <c r="EZ67" s="95">
        <f>($K67="Bell Curve")*(_xlfn.NORM.DIST(AND(EZ$6&gt;=$F67,EZ$6&lt;=$H67)*(EZ$6-$F67+1),$J67/2,$M67,TRUE)-_xlfn.NORM.DIST(AND(EZ$6&gt;=$F67,EZ$6&lt;=$H67)*(EY$6-$F67+1),$J67/2,$M67,TRUE))/(1-2*_xlfn.NORM.DIST(0,$J67/2,$M67,TRUE))*$D67+($K67="Steady Growth")*(AND(EZ$6&gt;=$F67,EZ$6&lt;=$H67)*((EZ$6-$F67+1)/($J67*($J67+1)/2)*$D67))+($K67="custom")*CustCF!ET67</f>
        <v>0</v>
      </c>
      <c r="FA67" s="95">
        <f>($K67="Bell Curve")*(_xlfn.NORM.DIST(AND(FA$6&gt;=$F67,FA$6&lt;=$H67)*(FA$6-$F67+1),$J67/2,$M67,TRUE)-_xlfn.NORM.DIST(AND(FA$6&gt;=$F67,FA$6&lt;=$H67)*(EZ$6-$F67+1),$J67/2,$M67,TRUE))/(1-2*_xlfn.NORM.DIST(0,$J67/2,$M67,TRUE))*$D67+($K67="Steady Growth")*(AND(FA$6&gt;=$F67,FA$6&lt;=$H67)*((FA$6-$F67+1)/($J67*($J67+1)/2)*$D67))+($K67="custom")*CustCF!EU67</f>
        <v>0</v>
      </c>
      <c r="FB67" s="95">
        <f>($K67="Bell Curve")*(_xlfn.NORM.DIST(AND(FB$6&gt;=$F67,FB$6&lt;=$H67)*(FB$6-$F67+1),$J67/2,$M67,TRUE)-_xlfn.NORM.DIST(AND(FB$6&gt;=$F67,FB$6&lt;=$H67)*(FA$6-$F67+1),$J67/2,$M67,TRUE))/(1-2*_xlfn.NORM.DIST(0,$J67/2,$M67,TRUE))*$D67+($K67="Steady Growth")*(AND(FB$6&gt;=$F67,FB$6&lt;=$H67)*((FB$6-$F67+1)/($J67*($J67+1)/2)*$D67))+($K67="custom")*CustCF!EV67</f>
        <v>0</v>
      </c>
      <c r="FC67" s="95">
        <f>($K67="Bell Curve")*(_xlfn.NORM.DIST(AND(FC$6&gt;=$F67,FC$6&lt;=$H67)*(FC$6-$F67+1),$J67/2,$M67,TRUE)-_xlfn.NORM.DIST(AND(FC$6&gt;=$F67,FC$6&lt;=$H67)*(FB$6-$F67+1),$J67/2,$M67,TRUE))/(1-2*_xlfn.NORM.DIST(0,$J67/2,$M67,TRUE))*$D67+($K67="Steady Growth")*(AND(FC$6&gt;=$F67,FC$6&lt;=$H67)*((FC$6-$F67+1)/($J67*($J67+1)/2)*$D67))+($K67="custom")*CustCF!EW67</f>
        <v>0</v>
      </c>
      <c r="FD67" s="95">
        <f>($K67="Bell Curve")*(_xlfn.NORM.DIST(AND(FD$6&gt;=$F67,FD$6&lt;=$H67)*(FD$6-$F67+1),$J67/2,$M67,TRUE)-_xlfn.NORM.DIST(AND(FD$6&gt;=$F67,FD$6&lt;=$H67)*(FC$6-$F67+1),$J67/2,$M67,TRUE))/(1-2*_xlfn.NORM.DIST(0,$J67/2,$M67,TRUE))*$D67+($K67="Steady Growth")*(AND(FD$6&gt;=$F67,FD$6&lt;=$H67)*((FD$6-$F67+1)/($J67*($J67+1)/2)*$D67))+($K67="custom")*CustCF!EX67</f>
        <v>0</v>
      </c>
      <c r="FE67" s="95">
        <f>($K67="Bell Curve")*(_xlfn.NORM.DIST(AND(FE$6&gt;=$F67,FE$6&lt;=$H67)*(FE$6-$F67+1),$J67/2,$M67,TRUE)-_xlfn.NORM.DIST(AND(FE$6&gt;=$F67,FE$6&lt;=$H67)*(FD$6-$F67+1),$J67/2,$M67,TRUE))/(1-2*_xlfn.NORM.DIST(0,$J67/2,$M67,TRUE))*$D67+($K67="Steady Growth")*(AND(FE$6&gt;=$F67,FE$6&lt;=$H67)*((FE$6-$F67+1)/($J67*($J67+1)/2)*$D67))+($K67="custom")*CustCF!EY67</f>
        <v>0</v>
      </c>
      <c r="FF67" s="95">
        <f>($K67="Bell Curve")*(_xlfn.NORM.DIST(AND(FF$6&gt;=$F67,FF$6&lt;=$H67)*(FF$6-$F67+1),$J67/2,$M67,TRUE)-_xlfn.NORM.DIST(AND(FF$6&gt;=$F67,FF$6&lt;=$H67)*(FE$6-$F67+1),$J67/2,$M67,TRUE))/(1-2*_xlfn.NORM.DIST(0,$J67/2,$M67,TRUE))*$D67+($K67="Steady Growth")*(AND(FF$6&gt;=$F67,FF$6&lt;=$H67)*((FF$6-$F67+1)/($J67*($J67+1)/2)*$D67))+($K67="custom")*CustCF!EZ67</f>
        <v>0</v>
      </c>
      <c r="FG67" s="95">
        <f>($K67="Bell Curve")*(_xlfn.NORM.DIST(AND(FG$6&gt;=$F67,FG$6&lt;=$H67)*(FG$6-$F67+1),$J67/2,$M67,TRUE)-_xlfn.NORM.DIST(AND(FG$6&gt;=$F67,FG$6&lt;=$H67)*(FF$6-$F67+1),$J67/2,$M67,TRUE))/(1-2*_xlfn.NORM.DIST(0,$J67/2,$M67,TRUE))*$D67+($K67="Steady Growth")*(AND(FG$6&gt;=$F67,FG$6&lt;=$H67)*((FG$6-$F67+1)/($J67*($J67+1)/2)*$D67))+($K67="custom")*CustCF!FA67</f>
        <v>0</v>
      </c>
      <c r="FH67" s="95">
        <f>($K67="Bell Curve")*(_xlfn.NORM.DIST(AND(FH$6&gt;=$F67,FH$6&lt;=$H67)*(FH$6-$F67+1),$J67/2,$M67,TRUE)-_xlfn.NORM.DIST(AND(FH$6&gt;=$F67,FH$6&lt;=$H67)*(FG$6-$F67+1),$J67/2,$M67,TRUE))/(1-2*_xlfn.NORM.DIST(0,$J67/2,$M67,TRUE))*$D67+($K67="Steady Growth")*(AND(FH$6&gt;=$F67,FH$6&lt;=$H67)*((FH$6-$F67+1)/($J67*($J67+1)/2)*$D67))+($K67="custom")*CustCF!FB67</f>
        <v>0</v>
      </c>
      <c r="FI67" s="95">
        <f>($K67="Bell Curve")*(_xlfn.NORM.DIST(AND(FI$6&gt;=$F67,FI$6&lt;=$H67)*(FI$6-$F67+1),$J67/2,$M67,TRUE)-_xlfn.NORM.DIST(AND(FI$6&gt;=$F67,FI$6&lt;=$H67)*(FH$6-$F67+1),$J67/2,$M67,TRUE))/(1-2*_xlfn.NORM.DIST(0,$J67/2,$M67,TRUE))*$D67+($K67="Steady Growth")*(AND(FI$6&gt;=$F67,FI$6&lt;=$H67)*((FI$6-$F67+1)/($J67*($J67+1)/2)*$D67))+($K67="custom")*CustCF!FC67</f>
        <v>0</v>
      </c>
      <c r="FJ67" s="95">
        <f>($K67="Bell Curve")*(_xlfn.NORM.DIST(AND(FJ$6&gt;=$F67,FJ$6&lt;=$H67)*(FJ$6-$F67+1),$J67/2,$M67,TRUE)-_xlfn.NORM.DIST(AND(FJ$6&gt;=$F67,FJ$6&lt;=$H67)*(FI$6-$F67+1),$J67/2,$M67,TRUE))/(1-2*_xlfn.NORM.DIST(0,$J67/2,$M67,TRUE))*$D67+($K67="Steady Growth")*(AND(FJ$6&gt;=$F67,FJ$6&lt;=$H67)*((FJ$6-$F67+1)/($J67*($J67+1)/2)*$D67))+($K67="custom")*CustCF!FD67</f>
        <v>0</v>
      </c>
      <c r="FK67" s="95">
        <f>($K67="Bell Curve")*(_xlfn.NORM.DIST(AND(FK$6&gt;=$F67,FK$6&lt;=$H67)*(FK$6-$F67+1),$J67/2,$M67,TRUE)-_xlfn.NORM.DIST(AND(FK$6&gt;=$F67,FK$6&lt;=$H67)*(FJ$6-$F67+1),$J67/2,$M67,TRUE))/(1-2*_xlfn.NORM.DIST(0,$J67/2,$M67,TRUE))*$D67+($K67="Steady Growth")*(AND(FK$6&gt;=$F67,FK$6&lt;=$H67)*((FK$6-$F67+1)/($J67*($J67+1)/2)*$D67))+($K67="custom")*CustCF!FE67</f>
        <v>0</v>
      </c>
      <c r="FL67" s="95">
        <f>($K67="Bell Curve")*(_xlfn.NORM.DIST(AND(FL$6&gt;=$F67,FL$6&lt;=$H67)*(FL$6-$F67+1),$J67/2,$M67,TRUE)-_xlfn.NORM.DIST(AND(FL$6&gt;=$F67,FL$6&lt;=$H67)*(FK$6-$F67+1),$J67/2,$M67,TRUE))/(1-2*_xlfn.NORM.DIST(0,$J67/2,$M67,TRUE))*$D67+($K67="Steady Growth")*(AND(FL$6&gt;=$F67,FL$6&lt;=$H67)*((FL$6-$F67+1)/($J67*($J67+1)/2)*$D67))+($K67="custom")*CustCF!FF67</f>
        <v>0</v>
      </c>
      <c r="FM67" s="95">
        <f>($K67="Bell Curve")*(_xlfn.NORM.DIST(AND(FM$6&gt;=$F67,FM$6&lt;=$H67)*(FM$6-$F67+1),$J67/2,$M67,TRUE)-_xlfn.NORM.DIST(AND(FM$6&gt;=$F67,FM$6&lt;=$H67)*(FL$6-$F67+1),$J67/2,$M67,TRUE))/(1-2*_xlfn.NORM.DIST(0,$J67/2,$M67,TRUE))*$D67+($K67="Steady Growth")*(AND(FM$6&gt;=$F67,FM$6&lt;=$H67)*((FM$6-$F67+1)/($J67*($J67+1)/2)*$D67))+($K67="custom")*CustCF!FG67</f>
        <v>0</v>
      </c>
      <c r="FN67" s="95">
        <f>($K67="Bell Curve")*(_xlfn.NORM.DIST(AND(FN$6&gt;=$F67,FN$6&lt;=$H67)*(FN$6-$F67+1),$J67/2,$M67,TRUE)-_xlfn.NORM.DIST(AND(FN$6&gt;=$F67,FN$6&lt;=$H67)*(FM$6-$F67+1),$J67/2,$M67,TRUE))/(1-2*_xlfn.NORM.DIST(0,$J67/2,$M67,TRUE))*$D67+($K67="Steady Growth")*(AND(FN$6&gt;=$F67,FN$6&lt;=$H67)*((FN$6-$F67+1)/($J67*($J67+1)/2)*$D67))+($K67="custom")*CustCF!FH67</f>
        <v>0</v>
      </c>
      <c r="FO67" s="95">
        <f>($K67="Bell Curve")*(_xlfn.NORM.DIST(AND(FO$6&gt;=$F67,FO$6&lt;=$H67)*(FO$6-$F67+1),$J67/2,$M67,TRUE)-_xlfn.NORM.DIST(AND(FO$6&gt;=$F67,FO$6&lt;=$H67)*(FN$6-$F67+1),$J67/2,$M67,TRUE))/(1-2*_xlfn.NORM.DIST(0,$J67/2,$M67,TRUE))*$D67+($K67="Steady Growth")*(AND(FO$6&gt;=$F67,FO$6&lt;=$H67)*((FO$6-$F67+1)/($J67*($J67+1)/2)*$D67))+($K67="custom")*CustCF!FI67</f>
        <v>0</v>
      </c>
      <c r="FP67" s="95">
        <f>($K67="Bell Curve")*(_xlfn.NORM.DIST(AND(FP$6&gt;=$F67,FP$6&lt;=$H67)*(FP$6-$F67+1),$J67/2,$M67,TRUE)-_xlfn.NORM.DIST(AND(FP$6&gt;=$F67,FP$6&lt;=$H67)*(FO$6-$F67+1),$J67/2,$M67,TRUE))/(1-2*_xlfn.NORM.DIST(0,$J67/2,$M67,TRUE))*$D67+($K67="Steady Growth")*(AND(FP$6&gt;=$F67,FP$6&lt;=$H67)*((FP$6-$F67+1)/($J67*($J67+1)/2)*$D67))+($K67="custom")*CustCF!FJ67</f>
        <v>0</v>
      </c>
      <c r="FQ67" s="95">
        <f>($K67="Bell Curve")*(_xlfn.NORM.DIST(AND(FQ$6&gt;=$F67,FQ$6&lt;=$H67)*(FQ$6-$F67+1),$J67/2,$M67,TRUE)-_xlfn.NORM.DIST(AND(FQ$6&gt;=$F67,FQ$6&lt;=$H67)*(FP$6-$F67+1),$J67/2,$M67,TRUE))/(1-2*_xlfn.NORM.DIST(0,$J67/2,$M67,TRUE))*$D67+($K67="Steady Growth")*(AND(FQ$6&gt;=$F67,FQ$6&lt;=$H67)*((FQ$6-$F67+1)/($J67*($J67+1)/2)*$D67))+($K67="custom")*CustCF!FK67</f>
        <v>0</v>
      </c>
      <c r="FR67" s="95">
        <f>($K67="Bell Curve")*(_xlfn.NORM.DIST(AND(FR$6&gt;=$F67,FR$6&lt;=$H67)*(FR$6-$F67+1),$J67/2,$M67,TRUE)-_xlfn.NORM.DIST(AND(FR$6&gt;=$F67,FR$6&lt;=$H67)*(FQ$6-$F67+1),$J67/2,$M67,TRUE))/(1-2*_xlfn.NORM.DIST(0,$J67/2,$M67,TRUE))*$D67+($K67="Steady Growth")*(AND(FR$6&gt;=$F67,FR$6&lt;=$H67)*((FR$6-$F67+1)/($J67*($J67+1)/2)*$D67))+($K67="custom")*CustCF!FL67</f>
        <v>0</v>
      </c>
      <c r="FS67" s="95">
        <f>($K67="Bell Curve")*(_xlfn.NORM.DIST(AND(FS$6&gt;=$F67,FS$6&lt;=$H67)*(FS$6-$F67+1),$J67/2,$M67,TRUE)-_xlfn.NORM.DIST(AND(FS$6&gt;=$F67,FS$6&lt;=$H67)*(FR$6-$F67+1),$J67/2,$M67,TRUE))/(1-2*_xlfn.NORM.DIST(0,$J67/2,$M67,TRUE))*$D67+($K67="Steady Growth")*(AND(FS$6&gt;=$F67,FS$6&lt;=$H67)*((FS$6-$F67+1)/($J67*($J67+1)/2)*$D67))+($K67="custom")*CustCF!FM67</f>
        <v>0</v>
      </c>
      <c r="FT67" s="95">
        <f>($K67="Bell Curve")*(_xlfn.NORM.DIST(AND(FT$6&gt;=$F67,FT$6&lt;=$H67)*(FT$6-$F67+1),$J67/2,$M67,TRUE)-_xlfn.NORM.DIST(AND(FT$6&gt;=$F67,FT$6&lt;=$H67)*(FS$6-$F67+1),$J67/2,$M67,TRUE))/(1-2*_xlfn.NORM.DIST(0,$J67/2,$M67,TRUE))*$D67+($K67="Steady Growth")*(AND(FT$6&gt;=$F67,FT$6&lt;=$H67)*((FT$6-$F67+1)/($J67*($J67+1)/2)*$D67))+($K67="custom")*CustCF!FN67</f>
        <v>0</v>
      </c>
      <c r="FU67" s="95">
        <f>($K67="Bell Curve")*(_xlfn.NORM.DIST(AND(FU$6&gt;=$F67,FU$6&lt;=$H67)*(FU$6-$F67+1),$J67/2,$M67,TRUE)-_xlfn.NORM.DIST(AND(FU$6&gt;=$F67,FU$6&lt;=$H67)*(FT$6-$F67+1),$J67/2,$M67,TRUE))/(1-2*_xlfn.NORM.DIST(0,$J67/2,$M67,TRUE))*$D67+($K67="Steady Growth")*(AND(FU$6&gt;=$F67,FU$6&lt;=$H67)*((FU$6-$F67+1)/($J67*($J67+1)/2)*$D67))+($K67="custom")*CustCF!FO67</f>
        <v>0</v>
      </c>
      <c r="FV67" s="95">
        <f>($K67="Bell Curve")*(_xlfn.NORM.DIST(AND(FV$6&gt;=$F67,FV$6&lt;=$H67)*(FV$6-$F67+1),$J67/2,$M67,TRUE)-_xlfn.NORM.DIST(AND(FV$6&gt;=$F67,FV$6&lt;=$H67)*(FU$6-$F67+1),$J67/2,$M67,TRUE))/(1-2*_xlfn.NORM.DIST(0,$J67/2,$M67,TRUE))*$D67+($K67="Steady Growth")*(AND(FV$6&gt;=$F67,FV$6&lt;=$H67)*((FV$6-$F67+1)/($J67*($J67+1)/2)*$D67))+($K67="custom")*CustCF!FP67</f>
        <v>0</v>
      </c>
      <c r="FW67" s="95">
        <f>($K67="Bell Curve")*(_xlfn.NORM.DIST(AND(FW$6&gt;=$F67,FW$6&lt;=$H67)*(FW$6-$F67+1),$J67/2,$M67,TRUE)-_xlfn.NORM.DIST(AND(FW$6&gt;=$F67,FW$6&lt;=$H67)*(FV$6-$F67+1),$J67/2,$M67,TRUE))/(1-2*_xlfn.NORM.DIST(0,$J67/2,$M67,TRUE))*$D67+($K67="Steady Growth")*(AND(FW$6&gt;=$F67,FW$6&lt;=$H67)*((FW$6-$F67+1)/($J67*($J67+1)/2)*$D67))+($K67="custom")*CustCF!FQ67</f>
        <v>0</v>
      </c>
      <c r="FX67" s="95">
        <f>($K67="Bell Curve")*(_xlfn.NORM.DIST(AND(FX$6&gt;=$F67,FX$6&lt;=$H67)*(FX$6-$F67+1),$J67/2,$M67,TRUE)-_xlfn.NORM.DIST(AND(FX$6&gt;=$F67,FX$6&lt;=$H67)*(FW$6-$F67+1),$J67/2,$M67,TRUE))/(1-2*_xlfn.NORM.DIST(0,$J67/2,$M67,TRUE))*$D67+($K67="Steady Growth")*(AND(FX$6&gt;=$F67,FX$6&lt;=$H67)*((FX$6-$F67+1)/($J67*($J67+1)/2)*$D67))+($K67="custom")*CustCF!FR67</f>
        <v>0</v>
      </c>
      <c r="FY67" s="95">
        <f>($K67="Bell Curve")*(_xlfn.NORM.DIST(AND(FY$6&gt;=$F67,FY$6&lt;=$H67)*(FY$6-$F67+1),$J67/2,$M67,TRUE)-_xlfn.NORM.DIST(AND(FY$6&gt;=$F67,FY$6&lt;=$H67)*(FX$6-$F67+1),$J67/2,$M67,TRUE))/(1-2*_xlfn.NORM.DIST(0,$J67/2,$M67,TRUE))*$D67+($K67="Steady Growth")*(AND(FY$6&gt;=$F67,FY$6&lt;=$H67)*((FY$6-$F67+1)/($J67*($J67+1)/2)*$D67))+($K67="custom")*CustCF!FS67</f>
        <v>0</v>
      </c>
      <c r="FZ67" s="95">
        <f>($K67="Bell Curve")*(_xlfn.NORM.DIST(AND(FZ$6&gt;=$F67,FZ$6&lt;=$H67)*(FZ$6-$F67+1),$J67/2,$M67,TRUE)-_xlfn.NORM.DIST(AND(FZ$6&gt;=$F67,FZ$6&lt;=$H67)*(FY$6-$F67+1),$J67/2,$M67,TRUE))/(1-2*_xlfn.NORM.DIST(0,$J67/2,$M67,TRUE))*$D67+($K67="Steady Growth")*(AND(FZ$6&gt;=$F67,FZ$6&lt;=$H67)*((FZ$6-$F67+1)/($J67*($J67+1)/2)*$D67))+($K67="custom")*CustCF!FT67</f>
        <v>0</v>
      </c>
      <c r="GA67" s="95">
        <f>($K67="Bell Curve")*(_xlfn.NORM.DIST(AND(GA$6&gt;=$F67,GA$6&lt;=$H67)*(GA$6-$F67+1),$J67/2,$M67,TRUE)-_xlfn.NORM.DIST(AND(GA$6&gt;=$F67,GA$6&lt;=$H67)*(FZ$6-$F67+1),$J67/2,$M67,TRUE))/(1-2*_xlfn.NORM.DIST(0,$J67/2,$M67,TRUE))*$D67+($K67="Steady Growth")*(AND(GA$6&gt;=$F67,GA$6&lt;=$H67)*((GA$6-$F67+1)/($J67*($J67+1)/2)*$D67))+($K67="custom")*CustCF!FU67</f>
        <v>0</v>
      </c>
      <c r="GB67" s="95">
        <f>($K67="Bell Curve")*(_xlfn.NORM.DIST(AND(GB$6&gt;=$F67,GB$6&lt;=$H67)*(GB$6-$F67+1),$J67/2,$M67,TRUE)-_xlfn.NORM.DIST(AND(GB$6&gt;=$F67,GB$6&lt;=$H67)*(GA$6-$F67+1),$J67/2,$M67,TRUE))/(1-2*_xlfn.NORM.DIST(0,$J67/2,$M67,TRUE))*$D67+($K67="Steady Growth")*(AND(GB$6&gt;=$F67,GB$6&lt;=$H67)*((GB$6-$F67+1)/($J67*($J67+1)/2)*$D67))+($K67="custom")*CustCF!FV67</f>
        <v>0</v>
      </c>
      <c r="GC67" s="95">
        <f>($K67="Bell Curve")*(_xlfn.NORM.DIST(AND(GC$6&gt;=$F67,GC$6&lt;=$H67)*(GC$6-$F67+1),$J67/2,$M67,TRUE)-_xlfn.NORM.DIST(AND(GC$6&gt;=$F67,GC$6&lt;=$H67)*(GB$6-$F67+1),$J67/2,$M67,TRUE))/(1-2*_xlfn.NORM.DIST(0,$J67/2,$M67,TRUE))*$D67+($K67="Steady Growth")*(AND(GC$6&gt;=$F67,GC$6&lt;=$H67)*((GC$6-$F67+1)/($J67*($J67+1)/2)*$D67))+($K67="custom")*CustCF!FW67</f>
        <v>0</v>
      </c>
      <c r="GD67" s="95">
        <f>($K67="Bell Curve")*(_xlfn.NORM.DIST(AND(GD$6&gt;=$F67,GD$6&lt;=$H67)*(GD$6-$F67+1),$J67/2,$M67,TRUE)-_xlfn.NORM.DIST(AND(GD$6&gt;=$F67,GD$6&lt;=$H67)*(GC$6-$F67+1),$J67/2,$M67,TRUE))/(1-2*_xlfn.NORM.DIST(0,$J67/2,$M67,TRUE))*$D67+($K67="Steady Growth")*(AND(GD$6&gt;=$F67,GD$6&lt;=$H67)*((GD$6-$F67+1)/($J67*($J67+1)/2)*$D67))+($K67="custom")*CustCF!FX67</f>
        <v>0</v>
      </c>
      <c r="GE67" s="95">
        <f>($K67="Bell Curve")*(_xlfn.NORM.DIST(AND(GE$6&gt;=$F67,GE$6&lt;=$H67)*(GE$6-$F67+1),$J67/2,$M67,TRUE)-_xlfn.NORM.DIST(AND(GE$6&gt;=$F67,GE$6&lt;=$H67)*(GD$6-$F67+1),$J67/2,$M67,TRUE))/(1-2*_xlfn.NORM.DIST(0,$J67/2,$M67,TRUE))*$D67+($K67="Steady Growth")*(AND(GE$6&gt;=$F67,GE$6&lt;=$H67)*((GE$6-$F67+1)/($J67*($J67+1)/2)*$D67))+($K67="custom")*CustCF!FY67</f>
        <v>0</v>
      </c>
      <c r="GF67" s="95">
        <f>($K67="Bell Curve")*(_xlfn.NORM.DIST(AND(GF$6&gt;=$F67,GF$6&lt;=$H67)*(GF$6-$F67+1),$J67/2,$M67,TRUE)-_xlfn.NORM.DIST(AND(GF$6&gt;=$F67,GF$6&lt;=$H67)*(GE$6-$F67+1),$J67/2,$M67,TRUE))/(1-2*_xlfn.NORM.DIST(0,$J67/2,$M67,TRUE))*$D67+($K67="Steady Growth")*(AND(GF$6&gt;=$F67,GF$6&lt;=$H67)*((GF$6-$F67+1)/($J67*($J67+1)/2)*$D67))+($K67="custom")*CustCF!FZ67</f>
        <v>0</v>
      </c>
      <c r="GG67" s="95">
        <f>($K67="Bell Curve")*(_xlfn.NORM.DIST(AND(GG$6&gt;=$F67,GG$6&lt;=$H67)*(GG$6-$F67+1),$J67/2,$M67,TRUE)-_xlfn.NORM.DIST(AND(GG$6&gt;=$F67,GG$6&lt;=$H67)*(GF$6-$F67+1),$J67/2,$M67,TRUE))/(1-2*_xlfn.NORM.DIST(0,$J67/2,$M67,TRUE))*$D67+($K67="Steady Growth")*(AND(GG$6&gt;=$F67,GG$6&lt;=$H67)*((GG$6-$F67+1)/($J67*($J67+1)/2)*$D67))+($K67="custom")*CustCF!GA67</f>
        <v>0</v>
      </c>
      <c r="GH67" s="95">
        <f>($K67="Bell Curve")*(_xlfn.NORM.DIST(AND(GH$6&gt;=$F67,GH$6&lt;=$H67)*(GH$6-$F67+1),$J67/2,$M67,TRUE)-_xlfn.NORM.DIST(AND(GH$6&gt;=$F67,GH$6&lt;=$H67)*(GG$6-$F67+1),$J67/2,$M67,TRUE))/(1-2*_xlfn.NORM.DIST(0,$J67/2,$M67,TRUE))*$D67+($K67="Steady Growth")*(AND(GH$6&gt;=$F67,GH$6&lt;=$H67)*((GH$6-$F67+1)/($J67*($J67+1)/2)*$D67))+($K67="custom")*CustCF!GB67</f>
        <v>0</v>
      </c>
      <c r="GI67" s="95">
        <f>($K67="Bell Curve")*(_xlfn.NORM.DIST(AND(GI$6&gt;=$F67,GI$6&lt;=$H67)*(GI$6-$F67+1),$J67/2,$M67,TRUE)-_xlfn.NORM.DIST(AND(GI$6&gt;=$F67,GI$6&lt;=$H67)*(GH$6-$F67+1),$J67/2,$M67,TRUE))/(1-2*_xlfn.NORM.DIST(0,$J67/2,$M67,TRUE))*$D67+($K67="Steady Growth")*(AND(GI$6&gt;=$F67,GI$6&lt;=$H67)*((GI$6-$F67+1)/($J67*($J67+1)/2)*$D67))+($K67="custom")*CustCF!GC67</f>
        <v>0</v>
      </c>
      <c r="GJ67" s="95">
        <f>($K67="Bell Curve")*(_xlfn.NORM.DIST(AND(GJ$6&gt;=$F67,GJ$6&lt;=$H67)*(GJ$6-$F67+1),$J67/2,$M67,TRUE)-_xlfn.NORM.DIST(AND(GJ$6&gt;=$F67,GJ$6&lt;=$H67)*(GI$6-$F67+1),$J67/2,$M67,TRUE))/(1-2*_xlfn.NORM.DIST(0,$J67/2,$M67,TRUE))*$D67+($K67="Steady Growth")*(AND(GJ$6&gt;=$F67,GJ$6&lt;=$H67)*((GJ$6-$F67+1)/($J67*($J67+1)/2)*$D67))+($K67="custom")*CustCF!GD67</f>
        <v>0</v>
      </c>
      <c r="GK67" s="95">
        <f>($K67="Bell Curve")*(_xlfn.NORM.DIST(AND(GK$6&gt;=$F67,GK$6&lt;=$H67)*(GK$6-$F67+1),$J67/2,$M67,TRUE)-_xlfn.NORM.DIST(AND(GK$6&gt;=$F67,GK$6&lt;=$H67)*(GJ$6-$F67+1),$J67/2,$M67,TRUE))/(1-2*_xlfn.NORM.DIST(0,$J67/2,$M67,TRUE))*$D67+($K67="Steady Growth")*(AND(GK$6&gt;=$F67,GK$6&lt;=$H67)*((GK$6-$F67+1)/($J67*($J67+1)/2)*$D67))+($K67="custom")*CustCF!GE67</f>
        <v>0</v>
      </c>
      <c r="GL67" s="95">
        <f>($K67="Bell Curve")*(_xlfn.NORM.DIST(AND(GL$6&gt;=$F67,GL$6&lt;=$H67)*(GL$6-$F67+1),$J67/2,$M67,TRUE)-_xlfn.NORM.DIST(AND(GL$6&gt;=$F67,GL$6&lt;=$H67)*(GK$6-$F67+1),$J67/2,$M67,TRUE))/(1-2*_xlfn.NORM.DIST(0,$J67/2,$M67,TRUE))*$D67+($K67="Steady Growth")*(AND(GL$6&gt;=$F67,GL$6&lt;=$H67)*((GL$6-$F67+1)/($J67*($J67+1)/2)*$D67))+($K67="custom")*CustCF!GF67</f>
        <v>0</v>
      </c>
      <c r="GM67" s="95">
        <f>($K67="Bell Curve")*(_xlfn.NORM.DIST(AND(GM$6&gt;=$F67,GM$6&lt;=$H67)*(GM$6-$F67+1),$J67/2,$M67,TRUE)-_xlfn.NORM.DIST(AND(GM$6&gt;=$F67,GM$6&lt;=$H67)*(GL$6-$F67+1),$J67/2,$M67,TRUE))/(1-2*_xlfn.NORM.DIST(0,$J67/2,$M67,TRUE))*$D67+($K67="Steady Growth")*(AND(GM$6&gt;=$F67,GM$6&lt;=$H67)*((GM$6-$F67+1)/($J67*($J67+1)/2)*$D67))+($K67="custom")*CustCF!GG67</f>
        <v>0</v>
      </c>
      <c r="GN67" s="268">
        <f>($K67="Bell Curve")*(_xlfn.NORM.DIST(AND(GN$6&gt;=$F67,GN$6&lt;=$H67)*(GN$6-$F67+1),$J67/2,$M67,TRUE)-_xlfn.NORM.DIST(AND(GN$6&gt;=$F67,GN$6&lt;=$H67)*(GM$6-$F67+1),$J67/2,$M67,TRUE))/(1-2*_xlfn.NORM.DIST(0,$J67/2,$M67,TRUE))*$D67+($K67="Steady Growth")*(AND(GN$6&gt;=$F67,GN$6&lt;=$H67)*((GN$6-$F67+1)/($J67*($J67+1)/2)*$D67))+($K67="custom")*CustCF!GH67</f>
        <v>0</v>
      </c>
      <c r="GO67" s="1"/>
      <c r="GP67" s="67"/>
    </row>
    <row r="68" spans="1:198" customFormat="1" hidden="1" outlineLevel="1" x14ac:dyDescent="0.75">
      <c r="A68" s="1"/>
      <c r="B68" s="1"/>
      <c r="C68" s="262"/>
      <c r="D68" s="19"/>
      <c r="E68" s="19"/>
      <c r="F68" s="269"/>
      <c r="G68" s="257"/>
      <c r="H68" s="269"/>
      <c r="I68" s="259"/>
      <c r="J68" s="260"/>
      <c r="K68" s="102"/>
      <c r="L68" s="270"/>
      <c r="M68" s="267"/>
      <c r="N68" s="18"/>
      <c r="O68" s="1372">
        <f t="shared" si="16"/>
        <v>0</v>
      </c>
      <c r="P68" s="95"/>
      <c r="Q68" s="95"/>
      <c r="R68" s="95"/>
      <c r="S68" s="95"/>
      <c r="T68" s="95"/>
      <c r="U68" s="95"/>
      <c r="V68" s="95"/>
      <c r="W68" s="95"/>
      <c r="X68" s="95"/>
      <c r="Y68" s="95"/>
      <c r="Z68" s="95"/>
      <c r="AA68" s="95"/>
      <c r="AB68" s="95"/>
      <c r="AC68" s="95"/>
      <c r="AD68" s="95"/>
      <c r="AE68" s="95"/>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95"/>
      <c r="BF68" s="95"/>
      <c r="BG68" s="95"/>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95"/>
      <c r="CG68" s="95"/>
      <c r="CH68" s="95"/>
      <c r="CI68" s="95"/>
      <c r="CJ68" s="95"/>
      <c r="CK68" s="95"/>
      <c r="CL68" s="95"/>
      <c r="CM68" s="95"/>
      <c r="CN68" s="95"/>
      <c r="CO68" s="95"/>
      <c r="CP68" s="95"/>
      <c r="CQ68" s="95"/>
      <c r="CR68" s="95"/>
      <c r="CS68" s="95"/>
      <c r="CT68" s="95"/>
      <c r="CU68" s="95"/>
      <c r="CV68" s="95"/>
      <c r="CW68" s="95"/>
      <c r="CX68" s="95"/>
      <c r="CY68" s="95"/>
      <c r="CZ68" s="95"/>
      <c r="DA68" s="95"/>
      <c r="DB68" s="95"/>
      <c r="DC68" s="95"/>
      <c r="DD68" s="95"/>
      <c r="DE68" s="95"/>
      <c r="DF68" s="95"/>
      <c r="DG68" s="95"/>
      <c r="DH68" s="95"/>
      <c r="DI68" s="95"/>
      <c r="DJ68" s="95"/>
      <c r="DK68" s="95"/>
      <c r="DL68" s="95"/>
      <c r="DM68" s="95"/>
      <c r="DN68" s="95"/>
      <c r="DO68" s="95"/>
      <c r="DP68" s="95"/>
      <c r="DQ68" s="95"/>
      <c r="DR68" s="95"/>
      <c r="DS68" s="95"/>
      <c r="DT68" s="95"/>
      <c r="DU68" s="95"/>
      <c r="DV68" s="95"/>
      <c r="DW68" s="95"/>
      <c r="DX68" s="95"/>
      <c r="DY68" s="95"/>
      <c r="DZ68" s="95"/>
      <c r="EA68" s="95"/>
      <c r="EB68" s="95"/>
      <c r="EC68" s="95"/>
      <c r="ED68" s="95"/>
      <c r="EE68" s="95"/>
      <c r="EF68" s="95"/>
      <c r="EG68" s="95"/>
      <c r="EH68" s="95"/>
      <c r="EI68" s="95"/>
      <c r="EJ68" s="95"/>
      <c r="EK68" s="95"/>
      <c r="EL68" s="95"/>
      <c r="EM68" s="95"/>
      <c r="EN68" s="95"/>
      <c r="EO68" s="95"/>
      <c r="EP68" s="95"/>
      <c r="EQ68" s="95"/>
      <c r="ER68" s="95"/>
      <c r="ES68" s="95"/>
      <c r="ET68" s="95"/>
      <c r="EU68" s="95"/>
      <c r="EV68" s="95"/>
      <c r="EW68" s="95"/>
      <c r="EX68" s="95"/>
      <c r="EY68" s="95"/>
      <c r="EZ68" s="95"/>
      <c r="FA68" s="95"/>
      <c r="FB68" s="95"/>
      <c r="FC68" s="95"/>
      <c r="FD68" s="95"/>
      <c r="FE68" s="95"/>
      <c r="FF68" s="95"/>
      <c r="FG68" s="95"/>
      <c r="FH68" s="95"/>
      <c r="FI68" s="95"/>
      <c r="FJ68" s="95"/>
      <c r="FK68" s="95"/>
      <c r="FL68" s="95"/>
      <c r="FM68" s="95"/>
      <c r="FN68" s="95"/>
      <c r="FO68" s="95"/>
      <c r="FP68" s="95"/>
      <c r="FQ68" s="95"/>
      <c r="FR68" s="95"/>
      <c r="FS68" s="95"/>
      <c r="FT68" s="95"/>
      <c r="FU68" s="95"/>
      <c r="FV68" s="95"/>
      <c r="FW68" s="95"/>
      <c r="FX68" s="95"/>
      <c r="FY68" s="95"/>
      <c r="FZ68" s="95"/>
      <c r="GA68" s="95"/>
      <c r="GB68" s="95"/>
      <c r="GC68" s="95"/>
      <c r="GD68" s="95"/>
      <c r="GE68" s="95"/>
      <c r="GF68" s="95"/>
      <c r="GG68" s="95"/>
      <c r="GH68" s="95"/>
      <c r="GI68" s="95"/>
      <c r="GJ68" s="95"/>
      <c r="GK68" s="95"/>
      <c r="GL68" s="95"/>
      <c r="GM68" s="95"/>
      <c r="GN68" s="268"/>
      <c r="GO68" s="1"/>
      <c r="GP68" s="67"/>
    </row>
    <row r="69" spans="1:198" customFormat="1" collapsed="1" x14ac:dyDescent="0.75">
      <c r="A69" s="1"/>
      <c r="B69" s="1"/>
      <c r="C69" s="271" t="str">
        <f>Budget!X10</f>
        <v>Hard Costs</v>
      </c>
      <c r="D69" s="21">
        <f>Budget!Y10</f>
        <v>220000000</v>
      </c>
      <c r="E69" s="21"/>
      <c r="F69" s="272">
        <f>IF(MIN(E70:E97)=0,"",MIN(E70:E97))</f>
        <v>5</v>
      </c>
      <c r="G69" s="257">
        <f>IFERROR(INDEX($P$8:$GN$8,MATCH(F69,$P$6:$GN$6,0)),"")</f>
        <v>46203</v>
      </c>
      <c r="H69" s="258">
        <f>IF(F69="","",MAX(H70:H97))</f>
        <v>24</v>
      </c>
      <c r="I69" s="259">
        <f>IFERROR(INDEX($P$8:$GN$8,MATCH(H69,$P$6:$GN$6,0)),"")</f>
        <v>46783</v>
      </c>
      <c r="J69" s="260">
        <f>IFERROR(H69-F69+1,"")</f>
        <v>20</v>
      </c>
      <c r="K69" s="102"/>
      <c r="L69" s="61"/>
      <c r="M69" s="61"/>
      <c r="N69" s="20">
        <f t="shared" ref="N69:N97" si="36">SUM(P69:GN69)</f>
        <v>219999999.99999997</v>
      </c>
      <c r="O69" s="1372">
        <f t="shared" si="16"/>
        <v>0</v>
      </c>
      <c r="P69" s="21">
        <f t="shared" ref="P69:AU69" si="37">SUM(P70:P97)</f>
        <v>0</v>
      </c>
      <c r="Q69" s="21">
        <f t="shared" si="37"/>
        <v>0</v>
      </c>
      <c r="R69" s="21">
        <f t="shared" si="37"/>
        <v>0</v>
      </c>
      <c r="S69" s="21">
        <f t="shared" si="37"/>
        <v>0</v>
      </c>
      <c r="T69" s="21">
        <f t="shared" si="37"/>
        <v>0</v>
      </c>
      <c r="U69" s="21">
        <f t="shared" si="37"/>
        <v>73182442.275266558</v>
      </c>
      <c r="V69" s="21">
        <f t="shared" si="37"/>
        <v>73635115.449466854</v>
      </c>
      <c r="W69" s="21">
        <f t="shared" si="37"/>
        <v>73182442.275266558</v>
      </c>
      <c r="X69" s="21">
        <f t="shared" si="37"/>
        <v>0</v>
      </c>
      <c r="Y69" s="21">
        <f t="shared" si="37"/>
        <v>0</v>
      </c>
      <c r="Z69" s="21">
        <f t="shared" si="37"/>
        <v>0</v>
      </c>
      <c r="AA69" s="21">
        <f t="shared" si="37"/>
        <v>0</v>
      </c>
      <c r="AB69" s="21">
        <f t="shared" si="37"/>
        <v>0</v>
      </c>
      <c r="AC69" s="21">
        <f t="shared" si="37"/>
        <v>0</v>
      </c>
      <c r="AD69" s="21">
        <f t="shared" si="37"/>
        <v>0</v>
      </c>
      <c r="AE69" s="21">
        <f t="shared" si="37"/>
        <v>0</v>
      </c>
      <c r="AF69" s="21">
        <f t="shared" si="37"/>
        <v>0</v>
      </c>
      <c r="AG69" s="21">
        <f t="shared" si="37"/>
        <v>0</v>
      </c>
      <c r="AH69" s="21">
        <f t="shared" si="37"/>
        <v>0</v>
      </c>
      <c r="AI69" s="21">
        <f t="shared" si="37"/>
        <v>0</v>
      </c>
      <c r="AJ69" s="21">
        <f t="shared" si="37"/>
        <v>0</v>
      </c>
      <c r="AK69" s="21">
        <f t="shared" si="37"/>
        <v>0</v>
      </c>
      <c r="AL69" s="21">
        <f t="shared" si="37"/>
        <v>0</v>
      </c>
      <c r="AM69" s="21">
        <f t="shared" si="37"/>
        <v>0</v>
      </c>
      <c r="AN69" s="21">
        <f t="shared" si="37"/>
        <v>0</v>
      </c>
      <c r="AO69" s="21">
        <f t="shared" si="37"/>
        <v>0</v>
      </c>
      <c r="AP69" s="21">
        <f t="shared" si="37"/>
        <v>0</v>
      </c>
      <c r="AQ69" s="21">
        <f t="shared" si="37"/>
        <v>0</v>
      </c>
      <c r="AR69" s="21">
        <f t="shared" si="37"/>
        <v>0</v>
      </c>
      <c r="AS69" s="21">
        <f t="shared" si="37"/>
        <v>0</v>
      </c>
      <c r="AT69" s="21">
        <f t="shared" si="37"/>
        <v>0</v>
      </c>
      <c r="AU69" s="21">
        <f t="shared" si="37"/>
        <v>0</v>
      </c>
      <c r="AV69" s="21">
        <f t="shared" ref="AV69:CA69" si="38">SUM(AV70:AV97)</f>
        <v>0</v>
      </c>
      <c r="AW69" s="21">
        <f t="shared" si="38"/>
        <v>0</v>
      </c>
      <c r="AX69" s="21">
        <f t="shared" si="38"/>
        <v>0</v>
      </c>
      <c r="AY69" s="21">
        <f t="shared" si="38"/>
        <v>0</v>
      </c>
      <c r="AZ69" s="21">
        <f t="shared" si="38"/>
        <v>0</v>
      </c>
      <c r="BA69" s="21">
        <f t="shared" si="38"/>
        <v>0</v>
      </c>
      <c r="BB69" s="21">
        <f t="shared" si="38"/>
        <v>0</v>
      </c>
      <c r="BC69" s="21">
        <f t="shared" si="38"/>
        <v>0</v>
      </c>
      <c r="BD69" s="21">
        <f t="shared" si="38"/>
        <v>0</v>
      </c>
      <c r="BE69" s="21">
        <f t="shared" si="38"/>
        <v>0</v>
      </c>
      <c r="BF69" s="21">
        <f t="shared" si="38"/>
        <v>0</v>
      </c>
      <c r="BG69" s="21">
        <f t="shared" si="38"/>
        <v>0</v>
      </c>
      <c r="BH69" s="21">
        <f t="shared" si="38"/>
        <v>0</v>
      </c>
      <c r="BI69" s="21">
        <f t="shared" si="38"/>
        <v>0</v>
      </c>
      <c r="BJ69" s="21">
        <f t="shared" si="38"/>
        <v>0</v>
      </c>
      <c r="BK69" s="21">
        <f t="shared" si="38"/>
        <v>0</v>
      </c>
      <c r="BL69" s="21">
        <f t="shared" si="38"/>
        <v>0</v>
      </c>
      <c r="BM69" s="21">
        <f t="shared" si="38"/>
        <v>0</v>
      </c>
      <c r="BN69" s="21">
        <f t="shared" si="38"/>
        <v>0</v>
      </c>
      <c r="BO69" s="21">
        <f t="shared" si="38"/>
        <v>0</v>
      </c>
      <c r="BP69" s="21">
        <f t="shared" si="38"/>
        <v>0</v>
      </c>
      <c r="BQ69" s="21">
        <f t="shared" si="38"/>
        <v>0</v>
      </c>
      <c r="BR69" s="21">
        <f t="shared" si="38"/>
        <v>0</v>
      </c>
      <c r="BS69" s="21">
        <f t="shared" si="38"/>
        <v>0</v>
      </c>
      <c r="BT69" s="21">
        <f t="shared" si="38"/>
        <v>0</v>
      </c>
      <c r="BU69" s="21">
        <f t="shared" si="38"/>
        <v>0</v>
      </c>
      <c r="BV69" s="21">
        <f t="shared" si="38"/>
        <v>0</v>
      </c>
      <c r="BW69" s="21">
        <f t="shared" si="38"/>
        <v>0</v>
      </c>
      <c r="BX69" s="21">
        <f t="shared" si="38"/>
        <v>0</v>
      </c>
      <c r="BY69" s="21">
        <f t="shared" si="38"/>
        <v>0</v>
      </c>
      <c r="BZ69" s="21">
        <f t="shared" si="38"/>
        <v>0</v>
      </c>
      <c r="CA69" s="21">
        <f t="shared" si="38"/>
        <v>0</v>
      </c>
      <c r="CB69" s="21">
        <f t="shared" ref="CB69:DG69" si="39">SUM(CB70:CB97)</f>
        <v>0</v>
      </c>
      <c r="CC69" s="21">
        <f t="shared" si="39"/>
        <v>0</v>
      </c>
      <c r="CD69" s="21">
        <f t="shared" si="39"/>
        <v>0</v>
      </c>
      <c r="CE69" s="21">
        <f t="shared" si="39"/>
        <v>0</v>
      </c>
      <c r="CF69" s="21">
        <f t="shared" si="39"/>
        <v>0</v>
      </c>
      <c r="CG69" s="21">
        <f t="shared" si="39"/>
        <v>0</v>
      </c>
      <c r="CH69" s="21">
        <f t="shared" si="39"/>
        <v>0</v>
      </c>
      <c r="CI69" s="21">
        <f t="shared" si="39"/>
        <v>0</v>
      </c>
      <c r="CJ69" s="21">
        <f t="shared" si="39"/>
        <v>0</v>
      </c>
      <c r="CK69" s="21">
        <f t="shared" si="39"/>
        <v>0</v>
      </c>
      <c r="CL69" s="21">
        <f t="shared" si="39"/>
        <v>0</v>
      </c>
      <c r="CM69" s="21">
        <f t="shared" si="39"/>
        <v>0</v>
      </c>
      <c r="CN69" s="21">
        <f t="shared" si="39"/>
        <v>0</v>
      </c>
      <c r="CO69" s="21">
        <f t="shared" si="39"/>
        <v>0</v>
      </c>
      <c r="CP69" s="21">
        <f t="shared" si="39"/>
        <v>0</v>
      </c>
      <c r="CQ69" s="21">
        <f t="shared" si="39"/>
        <v>0</v>
      </c>
      <c r="CR69" s="21">
        <f t="shared" si="39"/>
        <v>0</v>
      </c>
      <c r="CS69" s="21">
        <f t="shared" si="39"/>
        <v>0</v>
      </c>
      <c r="CT69" s="21">
        <f t="shared" si="39"/>
        <v>0</v>
      </c>
      <c r="CU69" s="21">
        <f t="shared" si="39"/>
        <v>0</v>
      </c>
      <c r="CV69" s="21">
        <f t="shared" si="39"/>
        <v>0</v>
      </c>
      <c r="CW69" s="21">
        <f t="shared" si="39"/>
        <v>0</v>
      </c>
      <c r="CX69" s="21">
        <f t="shared" si="39"/>
        <v>0</v>
      </c>
      <c r="CY69" s="21">
        <f t="shared" si="39"/>
        <v>0</v>
      </c>
      <c r="CZ69" s="21">
        <f t="shared" si="39"/>
        <v>0</v>
      </c>
      <c r="DA69" s="21">
        <f t="shared" si="39"/>
        <v>0</v>
      </c>
      <c r="DB69" s="21">
        <f t="shared" si="39"/>
        <v>0</v>
      </c>
      <c r="DC69" s="21">
        <f t="shared" si="39"/>
        <v>0</v>
      </c>
      <c r="DD69" s="21">
        <f t="shared" si="39"/>
        <v>0</v>
      </c>
      <c r="DE69" s="21">
        <f t="shared" si="39"/>
        <v>0</v>
      </c>
      <c r="DF69" s="21">
        <f t="shared" si="39"/>
        <v>0</v>
      </c>
      <c r="DG69" s="21">
        <f t="shared" si="39"/>
        <v>0</v>
      </c>
      <c r="DH69" s="21">
        <f t="shared" ref="DH69:EM69" si="40">SUM(DH70:DH97)</f>
        <v>0</v>
      </c>
      <c r="DI69" s="21">
        <f t="shared" si="40"/>
        <v>0</v>
      </c>
      <c r="DJ69" s="21">
        <f t="shared" si="40"/>
        <v>0</v>
      </c>
      <c r="DK69" s="21">
        <f t="shared" si="40"/>
        <v>0</v>
      </c>
      <c r="DL69" s="21">
        <f t="shared" si="40"/>
        <v>0</v>
      </c>
      <c r="DM69" s="21">
        <f t="shared" si="40"/>
        <v>0</v>
      </c>
      <c r="DN69" s="21">
        <f t="shared" si="40"/>
        <v>0</v>
      </c>
      <c r="DO69" s="21">
        <f t="shared" si="40"/>
        <v>0</v>
      </c>
      <c r="DP69" s="21">
        <f t="shared" si="40"/>
        <v>0</v>
      </c>
      <c r="DQ69" s="21">
        <f t="shared" si="40"/>
        <v>0</v>
      </c>
      <c r="DR69" s="21">
        <f t="shared" si="40"/>
        <v>0</v>
      </c>
      <c r="DS69" s="21">
        <f t="shared" si="40"/>
        <v>0</v>
      </c>
      <c r="DT69" s="21">
        <f t="shared" si="40"/>
        <v>0</v>
      </c>
      <c r="DU69" s="21">
        <f t="shared" si="40"/>
        <v>0</v>
      </c>
      <c r="DV69" s="21">
        <f t="shared" si="40"/>
        <v>0</v>
      </c>
      <c r="DW69" s="21">
        <f t="shared" si="40"/>
        <v>0</v>
      </c>
      <c r="DX69" s="21">
        <f t="shared" si="40"/>
        <v>0</v>
      </c>
      <c r="DY69" s="21">
        <f t="shared" si="40"/>
        <v>0</v>
      </c>
      <c r="DZ69" s="21">
        <f t="shared" si="40"/>
        <v>0</v>
      </c>
      <c r="EA69" s="21">
        <f t="shared" si="40"/>
        <v>0</v>
      </c>
      <c r="EB69" s="21">
        <f t="shared" si="40"/>
        <v>0</v>
      </c>
      <c r="EC69" s="21">
        <f t="shared" si="40"/>
        <v>0</v>
      </c>
      <c r="ED69" s="21">
        <f t="shared" si="40"/>
        <v>0</v>
      </c>
      <c r="EE69" s="21">
        <f t="shared" si="40"/>
        <v>0</v>
      </c>
      <c r="EF69" s="21">
        <f t="shared" si="40"/>
        <v>0</v>
      </c>
      <c r="EG69" s="21">
        <f t="shared" si="40"/>
        <v>0</v>
      </c>
      <c r="EH69" s="21">
        <f t="shared" si="40"/>
        <v>0</v>
      </c>
      <c r="EI69" s="21">
        <f t="shared" si="40"/>
        <v>0</v>
      </c>
      <c r="EJ69" s="21">
        <f t="shared" si="40"/>
        <v>0</v>
      </c>
      <c r="EK69" s="21">
        <f t="shared" si="40"/>
        <v>0</v>
      </c>
      <c r="EL69" s="21">
        <f t="shared" si="40"/>
        <v>0</v>
      </c>
      <c r="EM69" s="21">
        <f t="shared" si="40"/>
        <v>0</v>
      </c>
      <c r="EN69" s="21">
        <f t="shared" ref="EN69:FS69" si="41">SUM(EN70:EN97)</f>
        <v>0</v>
      </c>
      <c r="EO69" s="21">
        <f t="shared" si="41"/>
        <v>0</v>
      </c>
      <c r="EP69" s="21">
        <f t="shared" si="41"/>
        <v>0</v>
      </c>
      <c r="EQ69" s="21">
        <f t="shared" si="41"/>
        <v>0</v>
      </c>
      <c r="ER69" s="21">
        <f t="shared" si="41"/>
        <v>0</v>
      </c>
      <c r="ES69" s="21">
        <f t="shared" si="41"/>
        <v>0</v>
      </c>
      <c r="ET69" s="21">
        <f t="shared" si="41"/>
        <v>0</v>
      </c>
      <c r="EU69" s="21">
        <f t="shared" si="41"/>
        <v>0</v>
      </c>
      <c r="EV69" s="21">
        <f t="shared" si="41"/>
        <v>0</v>
      </c>
      <c r="EW69" s="21">
        <f t="shared" si="41"/>
        <v>0</v>
      </c>
      <c r="EX69" s="21">
        <f t="shared" si="41"/>
        <v>0</v>
      </c>
      <c r="EY69" s="21">
        <f t="shared" si="41"/>
        <v>0</v>
      </c>
      <c r="EZ69" s="21">
        <f t="shared" si="41"/>
        <v>0</v>
      </c>
      <c r="FA69" s="21">
        <f t="shared" si="41"/>
        <v>0</v>
      </c>
      <c r="FB69" s="21">
        <f t="shared" si="41"/>
        <v>0</v>
      </c>
      <c r="FC69" s="21">
        <f t="shared" si="41"/>
        <v>0</v>
      </c>
      <c r="FD69" s="21">
        <f t="shared" si="41"/>
        <v>0</v>
      </c>
      <c r="FE69" s="21">
        <f t="shared" si="41"/>
        <v>0</v>
      </c>
      <c r="FF69" s="21">
        <f t="shared" si="41"/>
        <v>0</v>
      </c>
      <c r="FG69" s="21">
        <f t="shared" si="41"/>
        <v>0</v>
      </c>
      <c r="FH69" s="21">
        <f t="shared" si="41"/>
        <v>0</v>
      </c>
      <c r="FI69" s="21">
        <f t="shared" si="41"/>
        <v>0</v>
      </c>
      <c r="FJ69" s="21">
        <f t="shared" si="41"/>
        <v>0</v>
      </c>
      <c r="FK69" s="21">
        <f t="shared" si="41"/>
        <v>0</v>
      </c>
      <c r="FL69" s="21">
        <f t="shared" si="41"/>
        <v>0</v>
      </c>
      <c r="FM69" s="21">
        <f t="shared" si="41"/>
        <v>0</v>
      </c>
      <c r="FN69" s="21">
        <f t="shared" si="41"/>
        <v>0</v>
      </c>
      <c r="FO69" s="21">
        <f t="shared" si="41"/>
        <v>0</v>
      </c>
      <c r="FP69" s="21">
        <f t="shared" si="41"/>
        <v>0</v>
      </c>
      <c r="FQ69" s="21">
        <f t="shared" si="41"/>
        <v>0</v>
      </c>
      <c r="FR69" s="21">
        <f t="shared" si="41"/>
        <v>0</v>
      </c>
      <c r="FS69" s="21">
        <f t="shared" si="41"/>
        <v>0</v>
      </c>
      <c r="FT69" s="21">
        <f t="shared" ref="FT69:GN69" si="42">SUM(FT70:FT97)</f>
        <v>0</v>
      </c>
      <c r="FU69" s="21">
        <f t="shared" si="42"/>
        <v>0</v>
      </c>
      <c r="FV69" s="21">
        <f t="shared" si="42"/>
        <v>0</v>
      </c>
      <c r="FW69" s="21">
        <f t="shared" si="42"/>
        <v>0</v>
      </c>
      <c r="FX69" s="21">
        <f t="shared" si="42"/>
        <v>0</v>
      </c>
      <c r="FY69" s="21">
        <f t="shared" si="42"/>
        <v>0</v>
      </c>
      <c r="FZ69" s="21">
        <f t="shared" si="42"/>
        <v>0</v>
      </c>
      <c r="GA69" s="21">
        <f t="shared" si="42"/>
        <v>0</v>
      </c>
      <c r="GB69" s="21">
        <f t="shared" si="42"/>
        <v>0</v>
      </c>
      <c r="GC69" s="21">
        <f t="shared" si="42"/>
        <v>0</v>
      </c>
      <c r="GD69" s="21">
        <f t="shared" si="42"/>
        <v>0</v>
      </c>
      <c r="GE69" s="21">
        <f t="shared" si="42"/>
        <v>0</v>
      </c>
      <c r="GF69" s="21">
        <f t="shared" si="42"/>
        <v>0</v>
      </c>
      <c r="GG69" s="21">
        <f t="shared" si="42"/>
        <v>0</v>
      </c>
      <c r="GH69" s="21">
        <f t="shared" si="42"/>
        <v>0</v>
      </c>
      <c r="GI69" s="21">
        <f t="shared" si="42"/>
        <v>0</v>
      </c>
      <c r="GJ69" s="21">
        <f t="shared" si="42"/>
        <v>0</v>
      </c>
      <c r="GK69" s="21">
        <f t="shared" si="42"/>
        <v>0</v>
      </c>
      <c r="GL69" s="21">
        <f t="shared" si="42"/>
        <v>0</v>
      </c>
      <c r="GM69" s="21">
        <f t="shared" si="42"/>
        <v>0</v>
      </c>
      <c r="GN69" s="273">
        <f t="shared" si="42"/>
        <v>0</v>
      </c>
      <c r="GO69" s="1"/>
      <c r="GP69" s="67"/>
    </row>
    <row r="70" spans="1:198" customFormat="1" hidden="1" outlineLevel="1" x14ac:dyDescent="0.75">
      <c r="A70" s="1"/>
      <c r="B70" s="1"/>
      <c r="C70" s="262" t="str">
        <f>Budget!X11</f>
        <v>All in</v>
      </c>
      <c r="D70" s="19">
        <f>Budget!Y11</f>
        <v>220000000</v>
      </c>
      <c r="E70" s="19">
        <f t="shared" ref="E70:E97" si="43">IF(D70&lt;&gt;0,F70,"")</f>
        <v>5</v>
      </c>
      <c r="F70" s="263">
        <v>5</v>
      </c>
      <c r="G70" s="257">
        <f>IF(L70="custom",CustCF!F70,INDEX($P$8:$GN$8,MATCH(F70,$P$6:$GN$6,0)))</f>
        <v>46203</v>
      </c>
      <c r="H70" s="264">
        <v>7</v>
      </c>
      <c r="I70" s="257">
        <f>IF(L70="custom",CustCF!G70,INDEX($P$8:$GN$8,MATCH(H70,$P$6:$GN$6,0)))</f>
        <v>46265</v>
      </c>
      <c r="J70" s="260">
        <f t="shared" ref="J70:J97" si="44">H70-F70+1</f>
        <v>3</v>
      </c>
      <c r="K70" s="265" t="s">
        <v>116</v>
      </c>
      <c r="L70" s="266" t="s">
        <v>141</v>
      </c>
      <c r="M70" s="267">
        <f t="shared" ref="M70:M97" si="45">INDEX($D$291:$D$296,MATCH(L70,$C$291:$C$296,0))</f>
        <v>9</v>
      </c>
      <c r="N70" s="18">
        <f t="shared" si="36"/>
        <v>219999999.99999997</v>
      </c>
      <c r="O70" s="1372">
        <f t="shared" si="16"/>
        <v>0</v>
      </c>
      <c r="P70" s="95">
        <f>($K70="Bell Curve")*(_xlfn.NORM.DIST(AND(P$6&gt;=$F70,P$6&lt;=$H70)*(P$6-$F70+1),$J70/2,$M70,TRUE)-_xlfn.NORM.DIST(AND(P$6&gt;=$F70,P$6&lt;=$H70)*(O$6-$F70+1),$J70/2,$M70,TRUE))/(1-2*_xlfn.NORM.DIST(0,$J70/2,$M70,TRUE))*$D70+($K70="Steady Growth")*(AND(P$6&gt;=$F70,P$6&lt;=$H70)*((P$6-$F70+1)/($J70*($J70+1)/2)*$D70))+($K70="custom")*CustCF!J70</f>
        <v>0</v>
      </c>
      <c r="Q70" s="95">
        <f>($K70="Bell Curve")*(_xlfn.NORM.DIST(AND(Q$6&gt;=$F70,Q$6&lt;=$H70)*(Q$6-$F70+1),$J70/2,$M70,TRUE)-_xlfn.NORM.DIST(AND(Q$6&gt;=$F70,Q$6&lt;=$H70)*(P$6-$F70+1),$J70/2,$M70,TRUE))/(1-2*_xlfn.NORM.DIST(0,$J70/2,$M70,TRUE))*$D70+($K70="Steady Growth")*(AND(Q$6&gt;=$F70,Q$6&lt;=$H70)*((Q$6-$F70+1)/($J70*($J70+1)/2)*$D70))+($K70="custom")*CustCF!K70</f>
        <v>0</v>
      </c>
      <c r="R70" s="95">
        <f>($K70="Bell Curve")*(_xlfn.NORM.DIST(AND(R$6&gt;=$F70,R$6&lt;=$H70)*(R$6-$F70+1),$J70/2,$M70,TRUE)-_xlfn.NORM.DIST(AND(R$6&gt;=$F70,R$6&lt;=$H70)*(Q$6-$F70+1),$J70/2,$M70,TRUE))/(1-2*_xlfn.NORM.DIST(0,$J70/2,$M70,TRUE))*$D70+($K70="Steady Growth")*(AND(R$6&gt;=$F70,R$6&lt;=$H70)*((R$6-$F70+1)/($J70*($J70+1)/2)*$D70))+($K70="custom")*CustCF!L70</f>
        <v>0</v>
      </c>
      <c r="S70" s="95">
        <f>($K70="Bell Curve")*(_xlfn.NORM.DIST(AND(S$6&gt;=$F70,S$6&lt;=$H70)*(S$6-$F70+1),$J70/2,$M70,TRUE)-_xlfn.NORM.DIST(AND(S$6&gt;=$F70,S$6&lt;=$H70)*(R$6-$F70+1),$J70/2,$M70,TRUE))/(1-2*_xlfn.NORM.DIST(0,$J70/2,$M70,TRUE))*$D70+($K70="Steady Growth")*(AND(S$6&gt;=$F70,S$6&lt;=$H70)*((S$6-$F70+1)/($J70*($J70+1)/2)*$D70))+($K70="custom")*CustCF!M70</f>
        <v>0</v>
      </c>
      <c r="T70" s="95">
        <f>($K70="Bell Curve")*(_xlfn.NORM.DIST(AND(T$6&gt;=$F70,T$6&lt;=$H70)*(T$6-$F70+1),$J70/2,$M70,TRUE)-_xlfn.NORM.DIST(AND(T$6&gt;=$F70,T$6&lt;=$H70)*(S$6-$F70+1),$J70/2,$M70,TRUE))/(1-2*_xlfn.NORM.DIST(0,$J70/2,$M70,TRUE))*$D70+($K70="Steady Growth")*(AND(T$6&gt;=$F70,T$6&lt;=$H70)*((T$6-$F70+1)/($J70*($J70+1)/2)*$D70))+($K70="custom")*CustCF!N70</f>
        <v>0</v>
      </c>
      <c r="U70" s="95">
        <f>($K70="Bell Curve")*(_xlfn.NORM.DIST(AND(U$6&gt;=$F70,U$6&lt;=$H70)*(U$6-$F70+1),$J70/2,$M70,TRUE)-_xlfn.NORM.DIST(AND(U$6&gt;=$F70,U$6&lt;=$H70)*(T$6-$F70+1),$J70/2,$M70,TRUE))/(1-2*_xlfn.NORM.DIST(0,$J70/2,$M70,TRUE))*$D70+($K70="Steady Growth")*(AND(U$6&gt;=$F70,U$6&lt;=$H70)*((U$6-$F70+1)/($J70*($J70+1)/2)*$D70))+($K70="custom")*CustCF!O70</f>
        <v>73182442.275266558</v>
      </c>
      <c r="V70" s="95">
        <f>($K70="Bell Curve")*(_xlfn.NORM.DIST(AND(V$6&gt;=$F70,V$6&lt;=$H70)*(V$6-$F70+1),$J70/2,$M70,TRUE)-_xlfn.NORM.DIST(AND(V$6&gt;=$F70,V$6&lt;=$H70)*(U$6-$F70+1),$J70/2,$M70,TRUE))/(1-2*_xlfn.NORM.DIST(0,$J70/2,$M70,TRUE))*$D70+($K70="Steady Growth")*(AND(V$6&gt;=$F70,V$6&lt;=$H70)*((V$6-$F70+1)/($J70*($J70+1)/2)*$D70))+($K70="custom")*CustCF!P70</f>
        <v>73635115.449466854</v>
      </c>
      <c r="W70" s="95">
        <f>($K70="Bell Curve")*(_xlfn.NORM.DIST(AND(W$6&gt;=$F70,W$6&lt;=$H70)*(W$6-$F70+1),$J70/2,$M70,TRUE)-_xlfn.NORM.DIST(AND(W$6&gt;=$F70,W$6&lt;=$H70)*(V$6-$F70+1),$J70/2,$M70,TRUE))/(1-2*_xlfn.NORM.DIST(0,$J70/2,$M70,TRUE))*$D70+($K70="Steady Growth")*(AND(W$6&gt;=$F70,W$6&lt;=$H70)*((W$6-$F70+1)/($J70*($J70+1)/2)*$D70))+($K70="custom")*CustCF!Q70</f>
        <v>73182442.275266558</v>
      </c>
      <c r="X70" s="95">
        <f>($K70="Bell Curve")*(_xlfn.NORM.DIST(AND(X$6&gt;=$F70,X$6&lt;=$H70)*(X$6-$F70+1),$J70/2,$M70,TRUE)-_xlfn.NORM.DIST(AND(X$6&gt;=$F70,X$6&lt;=$H70)*(W$6-$F70+1),$J70/2,$M70,TRUE))/(1-2*_xlfn.NORM.DIST(0,$J70/2,$M70,TRUE))*$D70+($K70="Steady Growth")*(AND(X$6&gt;=$F70,X$6&lt;=$H70)*((X$6-$F70+1)/($J70*($J70+1)/2)*$D70))+($K70="custom")*CustCF!R70</f>
        <v>0</v>
      </c>
      <c r="Y70" s="95">
        <f>($K70="Bell Curve")*(_xlfn.NORM.DIST(AND(Y$6&gt;=$F70,Y$6&lt;=$H70)*(Y$6-$F70+1),$J70/2,$M70,TRUE)-_xlfn.NORM.DIST(AND(Y$6&gt;=$F70,Y$6&lt;=$H70)*(X$6-$F70+1),$J70/2,$M70,TRUE))/(1-2*_xlfn.NORM.DIST(0,$J70/2,$M70,TRUE))*$D70+($K70="Steady Growth")*(AND(Y$6&gt;=$F70,Y$6&lt;=$H70)*((Y$6-$F70+1)/($J70*($J70+1)/2)*$D70))+($K70="custom")*CustCF!S70</f>
        <v>0</v>
      </c>
      <c r="Z70" s="95">
        <f>($K70="Bell Curve")*(_xlfn.NORM.DIST(AND(Z$6&gt;=$F70,Z$6&lt;=$H70)*(Z$6-$F70+1),$J70/2,$M70,TRUE)-_xlfn.NORM.DIST(AND(Z$6&gt;=$F70,Z$6&lt;=$H70)*(Y$6-$F70+1),$J70/2,$M70,TRUE))/(1-2*_xlfn.NORM.DIST(0,$J70/2,$M70,TRUE))*$D70+($K70="Steady Growth")*(AND(Z$6&gt;=$F70,Z$6&lt;=$H70)*((Z$6-$F70+1)/($J70*($J70+1)/2)*$D70))+($K70="custom")*CustCF!T70</f>
        <v>0</v>
      </c>
      <c r="AA70" s="95">
        <f>($K70="Bell Curve")*(_xlfn.NORM.DIST(AND(AA$6&gt;=$F70,AA$6&lt;=$H70)*(AA$6-$F70+1),$J70/2,$M70,TRUE)-_xlfn.NORM.DIST(AND(AA$6&gt;=$F70,AA$6&lt;=$H70)*(Z$6-$F70+1),$J70/2,$M70,TRUE))/(1-2*_xlfn.NORM.DIST(0,$J70/2,$M70,TRUE))*$D70+($K70="Steady Growth")*(AND(AA$6&gt;=$F70,AA$6&lt;=$H70)*((AA$6-$F70+1)/($J70*($J70+1)/2)*$D70))+($K70="custom")*CustCF!U70</f>
        <v>0</v>
      </c>
      <c r="AB70" s="95">
        <f>($K70="Bell Curve")*(_xlfn.NORM.DIST(AND(AB$6&gt;=$F70,AB$6&lt;=$H70)*(AB$6-$F70+1),$J70/2,$M70,TRUE)-_xlfn.NORM.DIST(AND(AB$6&gt;=$F70,AB$6&lt;=$H70)*(AA$6-$F70+1),$J70/2,$M70,TRUE))/(1-2*_xlfn.NORM.DIST(0,$J70/2,$M70,TRUE))*$D70+($K70="Steady Growth")*(AND(AB$6&gt;=$F70,AB$6&lt;=$H70)*((AB$6-$F70+1)/($J70*($J70+1)/2)*$D70))+($K70="custom")*CustCF!V70</f>
        <v>0</v>
      </c>
      <c r="AC70" s="95">
        <f>($K70="Bell Curve")*(_xlfn.NORM.DIST(AND(AC$6&gt;=$F70,AC$6&lt;=$H70)*(AC$6-$F70+1),$J70/2,$M70,TRUE)-_xlfn.NORM.DIST(AND(AC$6&gt;=$F70,AC$6&lt;=$H70)*(AB$6-$F70+1),$J70/2,$M70,TRUE))/(1-2*_xlfn.NORM.DIST(0,$J70/2,$M70,TRUE))*$D70+($K70="Steady Growth")*(AND(AC$6&gt;=$F70,AC$6&lt;=$H70)*((AC$6-$F70+1)/($J70*($J70+1)/2)*$D70))+($K70="custom")*CustCF!W70</f>
        <v>0</v>
      </c>
      <c r="AD70" s="95">
        <f>($K70="Bell Curve")*(_xlfn.NORM.DIST(AND(AD$6&gt;=$F70,AD$6&lt;=$H70)*(AD$6-$F70+1),$J70/2,$M70,TRUE)-_xlfn.NORM.DIST(AND(AD$6&gt;=$F70,AD$6&lt;=$H70)*(AC$6-$F70+1),$J70/2,$M70,TRUE))/(1-2*_xlfn.NORM.DIST(0,$J70/2,$M70,TRUE))*$D70+($K70="Steady Growth")*(AND(AD$6&gt;=$F70,AD$6&lt;=$H70)*((AD$6-$F70+1)/($J70*($J70+1)/2)*$D70))+($K70="custom")*CustCF!X70</f>
        <v>0</v>
      </c>
      <c r="AE70" s="95">
        <f>($K70="Bell Curve")*(_xlfn.NORM.DIST(AND(AE$6&gt;=$F70,AE$6&lt;=$H70)*(AE$6-$F70+1),$J70/2,$M70,TRUE)-_xlfn.NORM.DIST(AND(AE$6&gt;=$F70,AE$6&lt;=$H70)*(AD$6-$F70+1),$J70/2,$M70,TRUE))/(1-2*_xlfn.NORM.DIST(0,$J70/2,$M70,TRUE))*$D70+($K70="Steady Growth")*(AND(AE$6&gt;=$F70,AE$6&lt;=$H70)*((AE$6-$F70+1)/($J70*($J70+1)/2)*$D70))+($K70="custom")*CustCF!Y70</f>
        <v>0</v>
      </c>
      <c r="AF70" s="95">
        <f>($K70="Bell Curve")*(_xlfn.NORM.DIST(AND(AF$6&gt;=$F70,AF$6&lt;=$H70)*(AF$6-$F70+1),$J70/2,$M70,TRUE)-_xlfn.NORM.DIST(AND(AF$6&gt;=$F70,AF$6&lt;=$H70)*(AE$6-$F70+1),$J70/2,$M70,TRUE))/(1-2*_xlfn.NORM.DIST(0,$J70/2,$M70,TRUE))*$D70+($K70="Steady Growth")*(AND(AF$6&gt;=$F70,AF$6&lt;=$H70)*((AF$6-$F70+1)/($J70*($J70+1)/2)*$D70))+($K70="custom")*CustCF!Z70</f>
        <v>0</v>
      </c>
      <c r="AG70" s="95">
        <f>($K70="Bell Curve")*(_xlfn.NORM.DIST(AND(AG$6&gt;=$F70,AG$6&lt;=$H70)*(AG$6-$F70+1),$J70/2,$M70,TRUE)-_xlfn.NORM.DIST(AND(AG$6&gt;=$F70,AG$6&lt;=$H70)*(AF$6-$F70+1),$J70/2,$M70,TRUE))/(1-2*_xlfn.NORM.DIST(0,$J70/2,$M70,TRUE))*$D70+($K70="Steady Growth")*(AND(AG$6&gt;=$F70,AG$6&lt;=$H70)*((AG$6-$F70+1)/($J70*($J70+1)/2)*$D70))+($K70="custom")*CustCF!AA70</f>
        <v>0</v>
      </c>
      <c r="AH70" s="95">
        <f>($K70="Bell Curve")*(_xlfn.NORM.DIST(AND(AH$6&gt;=$F70,AH$6&lt;=$H70)*(AH$6-$F70+1),$J70/2,$M70,TRUE)-_xlfn.NORM.DIST(AND(AH$6&gt;=$F70,AH$6&lt;=$H70)*(AG$6-$F70+1),$J70/2,$M70,TRUE))/(1-2*_xlfn.NORM.DIST(0,$J70/2,$M70,TRUE))*$D70+($K70="Steady Growth")*(AND(AH$6&gt;=$F70,AH$6&lt;=$H70)*((AH$6-$F70+1)/($J70*($J70+1)/2)*$D70))+($K70="custom")*CustCF!AB70</f>
        <v>0</v>
      </c>
      <c r="AI70" s="95">
        <f>($K70="Bell Curve")*(_xlfn.NORM.DIST(AND(AI$6&gt;=$F70,AI$6&lt;=$H70)*(AI$6-$F70+1),$J70/2,$M70,TRUE)-_xlfn.NORM.DIST(AND(AI$6&gt;=$F70,AI$6&lt;=$H70)*(AH$6-$F70+1),$J70/2,$M70,TRUE))/(1-2*_xlfn.NORM.DIST(0,$J70/2,$M70,TRUE))*$D70+($K70="Steady Growth")*(AND(AI$6&gt;=$F70,AI$6&lt;=$H70)*((AI$6-$F70+1)/($J70*($J70+1)/2)*$D70))+($K70="custom")*CustCF!AC70</f>
        <v>0</v>
      </c>
      <c r="AJ70" s="95">
        <f>($K70="Bell Curve")*(_xlfn.NORM.DIST(AND(AJ$6&gt;=$F70,AJ$6&lt;=$H70)*(AJ$6-$F70+1),$J70/2,$M70,TRUE)-_xlfn.NORM.DIST(AND(AJ$6&gt;=$F70,AJ$6&lt;=$H70)*(AI$6-$F70+1),$J70/2,$M70,TRUE))/(1-2*_xlfn.NORM.DIST(0,$J70/2,$M70,TRUE))*$D70+($K70="Steady Growth")*(AND(AJ$6&gt;=$F70,AJ$6&lt;=$H70)*((AJ$6-$F70+1)/($J70*($J70+1)/2)*$D70))+($K70="custom")*CustCF!AD70</f>
        <v>0</v>
      </c>
      <c r="AK70" s="95">
        <f>($K70="Bell Curve")*(_xlfn.NORM.DIST(AND(AK$6&gt;=$F70,AK$6&lt;=$H70)*(AK$6-$F70+1),$J70/2,$M70,TRUE)-_xlfn.NORM.DIST(AND(AK$6&gt;=$F70,AK$6&lt;=$H70)*(AJ$6-$F70+1),$J70/2,$M70,TRUE))/(1-2*_xlfn.NORM.DIST(0,$J70/2,$M70,TRUE))*$D70+($K70="Steady Growth")*(AND(AK$6&gt;=$F70,AK$6&lt;=$H70)*((AK$6-$F70+1)/($J70*($J70+1)/2)*$D70))+($K70="custom")*CustCF!AE70</f>
        <v>0</v>
      </c>
      <c r="AL70" s="95">
        <f>($K70="Bell Curve")*(_xlfn.NORM.DIST(AND(AL$6&gt;=$F70,AL$6&lt;=$H70)*(AL$6-$F70+1),$J70/2,$M70,TRUE)-_xlfn.NORM.DIST(AND(AL$6&gt;=$F70,AL$6&lt;=$H70)*(AK$6-$F70+1),$J70/2,$M70,TRUE))/(1-2*_xlfn.NORM.DIST(0,$J70/2,$M70,TRUE))*$D70+($K70="Steady Growth")*(AND(AL$6&gt;=$F70,AL$6&lt;=$H70)*((AL$6-$F70+1)/($J70*($J70+1)/2)*$D70))+($K70="custom")*CustCF!AF70</f>
        <v>0</v>
      </c>
      <c r="AM70" s="95">
        <f>($K70="Bell Curve")*(_xlfn.NORM.DIST(AND(AM$6&gt;=$F70,AM$6&lt;=$H70)*(AM$6-$F70+1),$J70/2,$M70,TRUE)-_xlfn.NORM.DIST(AND(AM$6&gt;=$F70,AM$6&lt;=$H70)*(AL$6-$F70+1),$J70/2,$M70,TRUE))/(1-2*_xlfn.NORM.DIST(0,$J70/2,$M70,TRUE))*$D70+($K70="Steady Growth")*(AND(AM$6&gt;=$F70,AM$6&lt;=$H70)*((AM$6-$F70+1)/($J70*($J70+1)/2)*$D70))+($K70="custom")*CustCF!AG70</f>
        <v>0</v>
      </c>
      <c r="AN70" s="95">
        <f>($K70="Bell Curve")*(_xlfn.NORM.DIST(AND(AN$6&gt;=$F70,AN$6&lt;=$H70)*(AN$6-$F70+1),$J70/2,$M70,TRUE)-_xlfn.NORM.DIST(AND(AN$6&gt;=$F70,AN$6&lt;=$H70)*(AM$6-$F70+1),$J70/2,$M70,TRUE))/(1-2*_xlfn.NORM.DIST(0,$J70/2,$M70,TRUE))*$D70+($K70="Steady Growth")*(AND(AN$6&gt;=$F70,AN$6&lt;=$H70)*((AN$6-$F70+1)/($J70*($J70+1)/2)*$D70))+($K70="custom")*CustCF!AH70</f>
        <v>0</v>
      </c>
      <c r="AO70" s="95">
        <f>($K70="Bell Curve")*(_xlfn.NORM.DIST(AND(AO$6&gt;=$F70,AO$6&lt;=$H70)*(AO$6-$F70+1),$J70/2,$M70,TRUE)-_xlfn.NORM.DIST(AND(AO$6&gt;=$F70,AO$6&lt;=$H70)*(AN$6-$F70+1),$J70/2,$M70,TRUE))/(1-2*_xlfn.NORM.DIST(0,$J70/2,$M70,TRUE))*$D70+($K70="Steady Growth")*(AND(AO$6&gt;=$F70,AO$6&lt;=$H70)*((AO$6-$F70+1)/($J70*($J70+1)/2)*$D70))+($K70="custom")*CustCF!AI70</f>
        <v>0</v>
      </c>
      <c r="AP70" s="95">
        <f>($K70="Bell Curve")*(_xlfn.NORM.DIST(AND(AP$6&gt;=$F70,AP$6&lt;=$H70)*(AP$6-$F70+1),$J70/2,$M70,TRUE)-_xlfn.NORM.DIST(AND(AP$6&gt;=$F70,AP$6&lt;=$H70)*(AO$6-$F70+1),$J70/2,$M70,TRUE))/(1-2*_xlfn.NORM.DIST(0,$J70/2,$M70,TRUE))*$D70+($K70="Steady Growth")*(AND(AP$6&gt;=$F70,AP$6&lt;=$H70)*((AP$6-$F70+1)/($J70*($J70+1)/2)*$D70))+($K70="custom")*CustCF!AJ70</f>
        <v>0</v>
      </c>
      <c r="AQ70" s="95">
        <f>($K70="Bell Curve")*(_xlfn.NORM.DIST(AND(AQ$6&gt;=$F70,AQ$6&lt;=$H70)*(AQ$6-$F70+1),$J70/2,$M70,TRUE)-_xlfn.NORM.DIST(AND(AQ$6&gt;=$F70,AQ$6&lt;=$H70)*(AP$6-$F70+1),$J70/2,$M70,TRUE))/(1-2*_xlfn.NORM.DIST(0,$J70/2,$M70,TRUE))*$D70+($K70="Steady Growth")*(AND(AQ$6&gt;=$F70,AQ$6&lt;=$H70)*((AQ$6-$F70+1)/($J70*($J70+1)/2)*$D70))+($K70="custom")*CustCF!AK70</f>
        <v>0</v>
      </c>
      <c r="AR70" s="95">
        <f>($K70="Bell Curve")*(_xlfn.NORM.DIST(AND(AR$6&gt;=$F70,AR$6&lt;=$H70)*(AR$6-$F70+1),$J70/2,$M70,TRUE)-_xlfn.NORM.DIST(AND(AR$6&gt;=$F70,AR$6&lt;=$H70)*(AQ$6-$F70+1),$J70/2,$M70,TRUE))/(1-2*_xlfn.NORM.DIST(0,$J70/2,$M70,TRUE))*$D70+($K70="Steady Growth")*(AND(AR$6&gt;=$F70,AR$6&lt;=$H70)*((AR$6-$F70+1)/($J70*($J70+1)/2)*$D70))+($K70="custom")*CustCF!AL70</f>
        <v>0</v>
      </c>
      <c r="AS70" s="95">
        <f>($K70="Bell Curve")*(_xlfn.NORM.DIST(AND(AS$6&gt;=$F70,AS$6&lt;=$H70)*(AS$6-$F70+1),$J70/2,$M70,TRUE)-_xlfn.NORM.DIST(AND(AS$6&gt;=$F70,AS$6&lt;=$H70)*(AR$6-$F70+1),$J70/2,$M70,TRUE))/(1-2*_xlfn.NORM.DIST(0,$J70/2,$M70,TRUE))*$D70+($K70="Steady Growth")*(AND(AS$6&gt;=$F70,AS$6&lt;=$H70)*((AS$6-$F70+1)/($J70*($J70+1)/2)*$D70))+($K70="custom")*CustCF!AM70</f>
        <v>0</v>
      </c>
      <c r="AT70" s="95">
        <f>($K70="Bell Curve")*(_xlfn.NORM.DIST(AND(AT$6&gt;=$F70,AT$6&lt;=$H70)*(AT$6-$F70+1),$J70/2,$M70,TRUE)-_xlfn.NORM.DIST(AND(AT$6&gt;=$F70,AT$6&lt;=$H70)*(AS$6-$F70+1),$J70/2,$M70,TRUE))/(1-2*_xlfn.NORM.DIST(0,$J70/2,$M70,TRUE))*$D70+($K70="Steady Growth")*(AND(AT$6&gt;=$F70,AT$6&lt;=$H70)*((AT$6-$F70+1)/($J70*($J70+1)/2)*$D70))+($K70="custom")*CustCF!AN70</f>
        <v>0</v>
      </c>
      <c r="AU70" s="95">
        <f>($K70="Bell Curve")*(_xlfn.NORM.DIST(AND(AU$6&gt;=$F70,AU$6&lt;=$H70)*(AU$6-$F70+1),$J70/2,$M70,TRUE)-_xlfn.NORM.DIST(AND(AU$6&gt;=$F70,AU$6&lt;=$H70)*(AT$6-$F70+1),$J70/2,$M70,TRUE))/(1-2*_xlfn.NORM.DIST(0,$J70/2,$M70,TRUE))*$D70+($K70="Steady Growth")*(AND(AU$6&gt;=$F70,AU$6&lt;=$H70)*((AU$6-$F70+1)/($J70*($J70+1)/2)*$D70))+($K70="custom")*CustCF!AO70</f>
        <v>0</v>
      </c>
      <c r="AV70" s="95">
        <f>($K70="Bell Curve")*(_xlfn.NORM.DIST(AND(AV$6&gt;=$F70,AV$6&lt;=$H70)*(AV$6-$F70+1),$J70/2,$M70,TRUE)-_xlfn.NORM.DIST(AND(AV$6&gt;=$F70,AV$6&lt;=$H70)*(AU$6-$F70+1),$J70/2,$M70,TRUE))/(1-2*_xlfn.NORM.DIST(0,$J70/2,$M70,TRUE))*$D70+($K70="Steady Growth")*(AND(AV$6&gt;=$F70,AV$6&lt;=$H70)*((AV$6-$F70+1)/($J70*($J70+1)/2)*$D70))+($K70="custom")*CustCF!AP70</f>
        <v>0</v>
      </c>
      <c r="AW70" s="95">
        <f>($K70="Bell Curve")*(_xlfn.NORM.DIST(AND(AW$6&gt;=$F70,AW$6&lt;=$H70)*(AW$6-$F70+1),$J70/2,$M70,TRUE)-_xlfn.NORM.DIST(AND(AW$6&gt;=$F70,AW$6&lt;=$H70)*(AV$6-$F70+1),$J70/2,$M70,TRUE))/(1-2*_xlfn.NORM.DIST(0,$J70/2,$M70,TRUE))*$D70+($K70="Steady Growth")*(AND(AW$6&gt;=$F70,AW$6&lt;=$H70)*((AW$6-$F70+1)/($J70*($J70+1)/2)*$D70))+($K70="custom")*CustCF!AQ70</f>
        <v>0</v>
      </c>
      <c r="AX70" s="95">
        <f>($K70="Bell Curve")*(_xlfn.NORM.DIST(AND(AX$6&gt;=$F70,AX$6&lt;=$H70)*(AX$6-$F70+1),$J70/2,$M70,TRUE)-_xlfn.NORM.DIST(AND(AX$6&gt;=$F70,AX$6&lt;=$H70)*(AW$6-$F70+1),$J70/2,$M70,TRUE))/(1-2*_xlfn.NORM.DIST(0,$J70/2,$M70,TRUE))*$D70+($K70="Steady Growth")*(AND(AX$6&gt;=$F70,AX$6&lt;=$H70)*((AX$6-$F70+1)/($J70*($J70+1)/2)*$D70))+($K70="custom")*CustCF!AR70</f>
        <v>0</v>
      </c>
      <c r="AY70" s="95">
        <f>($K70="Bell Curve")*(_xlfn.NORM.DIST(AND(AY$6&gt;=$F70,AY$6&lt;=$H70)*(AY$6-$F70+1),$J70/2,$M70,TRUE)-_xlfn.NORM.DIST(AND(AY$6&gt;=$F70,AY$6&lt;=$H70)*(AX$6-$F70+1),$J70/2,$M70,TRUE))/(1-2*_xlfn.NORM.DIST(0,$J70/2,$M70,TRUE))*$D70+($K70="Steady Growth")*(AND(AY$6&gt;=$F70,AY$6&lt;=$H70)*((AY$6-$F70+1)/($J70*($J70+1)/2)*$D70))+($K70="custom")*CustCF!AS70</f>
        <v>0</v>
      </c>
      <c r="AZ70" s="95">
        <f>($K70="Bell Curve")*(_xlfn.NORM.DIST(AND(AZ$6&gt;=$F70,AZ$6&lt;=$H70)*(AZ$6-$F70+1),$J70/2,$M70,TRUE)-_xlfn.NORM.DIST(AND(AZ$6&gt;=$F70,AZ$6&lt;=$H70)*(AY$6-$F70+1),$J70/2,$M70,TRUE))/(1-2*_xlfn.NORM.DIST(0,$J70/2,$M70,TRUE))*$D70+($K70="Steady Growth")*(AND(AZ$6&gt;=$F70,AZ$6&lt;=$H70)*((AZ$6-$F70+1)/($J70*($J70+1)/2)*$D70))+($K70="custom")*CustCF!AT70</f>
        <v>0</v>
      </c>
      <c r="BA70" s="95">
        <f>($K70="Bell Curve")*(_xlfn.NORM.DIST(AND(BA$6&gt;=$F70,BA$6&lt;=$H70)*(BA$6-$F70+1),$J70/2,$M70,TRUE)-_xlfn.NORM.DIST(AND(BA$6&gt;=$F70,BA$6&lt;=$H70)*(AZ$6-$F70+1),$J70/2,$M70,TRUE))/(1-2*_xlfn.NORM.DIST(0,$J70/2,$M70,TRUE))*$D70+($K70="Steady Growth")*(AND(BA$6&gt;=$F70,BA$6&lt;=$H70)*((BA$6-$F70+1)/($J70*($J70+1)/2)*$D70))+($K70="custom")*CustCF!AU70</f>
        <v>0</v>
      </c>
      <c r="BB70" s="95">
        <f>($K70="Bell Curve")*(_xlfn.NORM.DIST(AND(BB$6&gt;=$F70,BB$6&lt;=$H70)*(BB$6-$F70+1),$J70/2,$M70,TRUE)-_xlfn.NORM.DIST(AND(BB$6&gt;=$F70,BB$6&lt;=$H70)*(BA$6-$F70+1),$J70/2,$M70,TRUE))/(1-2*_xlfn.NORM.DIST(0,$J70/2,$M70,TRUE))*$D70+($K70="Steady Growth")*(AND(BB$6&gt;=$F70,BB$6&lt;=$H70)*((BB$6-$F70+1)/($J70*($J70+1)/2)*$D70))+($K70="custom")*CustCF!AV70</f>
        <v>0</v>
      </c>
      <c r="BC70" s="95">
        <f>($K70="Bell Curve")*(_xlfn.NORM.DIST(AND(BC$6&gt;=$F70,BC$6&lt;=$H70)*(BC$6-$F70+1),$J70/2,$M70,TRUE)-_xlfn.NORM.DIST(AND(BC$6&gt;=$F70,BC$6&lt;=$H70)*(BB$6-$F70+1),$J70/2,$M70,TRUE))/(1-2*_xlfn.NORM.DIST(0,$J70/2,$M70,TRUE))*$D70+($K70="Steady Growth")*(AND(BC$6&gt;=$F70,BC$6&lt;=$H70)*((BC$6-$F70+1)/($J70*($J70+1)/2)*$D70))+($K70="custom")*CustCF!AW70</f>
        <v>0</v>
      </c>
      <c r="BD70" s="95">
        <f>($K70="Bell Curve")*(_xlfn.NORM.DIST(AND(BD$6&gt;=$F70,BD$6&lt;=$H70)*(BD$6-$F70+1),$J70/2,$M70,TRUE)-_xlfn.NORM.DIST(AND(BD$6&gt;=$F70,BD$6&lt;=$H70)*(BC$6-$F70+1),$J70/2,$M70,TRUE))/(1-2*_xlfn.NORM.DIST(0,$J70/2,$M70,TRUE))*$D70+($K70="Steady Growth")*(AND(BD$6&gt;=$F70,BD$6&lt;=$H70)*((BD$6-$F70+1)/($J70*($J70+1)/2)*$D70))+($K70="custom")*CustCF!AX70</f>
        <v>0</v>
      </c>
      <c r="BE70" s="95">
        <f>($K70="Bell Curve")*(_xlfn.NORM.DIST(AND(BE$6&gt;=$F70,BE$6&lt;=$H70)*(BE$6-$F70+1),$J70/2,$M70,TRUE)-_xlfn.NORM.DIST(AND(BE$6&gt;=$F70,BE$6&lt;=$H70)*(BD$6-$F70+1),$J70/2,$M70,TRUE))/(1-2*_xlfn.NORM.DIST(0,$J70/2,$M70,TRUE))*$D70+($K70="Steady Growth")*(AND(BE$6&gt;=$F70,BE$6&lt;=$H70)*((BE$6-$F70+1)/($J70*($J70+1)/2)*$D70))+($K70="custom")*CustCF!AY70</f>
        <v>0</v>
      </c>
      <c r="BF70" s="95">
        <f>($K70="Bell Curve")*(_xlfn.NORM.DIST(AND(BF$6&gt;=$F70,BF$6&lt;=$H70)*(BF$6-$F70+1),$J70/2,$M70,TRUE)-_xlfn.NORM.DIST(AND(BF$6&gt;=$F70,BF$6&lt;=$H70)*(BE$6-$F70+1),$J70/2,$M70,TRUE))/(1-2*_xlfn.NORM.DIST(0,$J70/2,$M70,TRUE))*$D70+($K70="Steady Growth")*(AND(BF$6&gt;=$F70,BF$6&lt;=$H70)*((BF$6-$F70+1)/($J70*($J70+1)/2)*$D70))+($K70="custom")*CustCF!AZ70</f>
        <v>0</v>
      </c>
      <c r="BG70" s="95">
        <f>($K70="Bell Curve")*(_xlfn.NORM.DIST(AND(BG$6&gt;=$F70,BG$6&lt;=$H70)*(BG$6-$F70+1),$J70/2,$M70,TRUE)-_xlfn.NORM.DIST(AND(BG$6&gt;=$F70,BG$6&lt;=$H70)*(BF$6-$F70+1),$J70/2,$M70,TRUE))/(1-2*_xlfn.NORM.DIST(0,$J70/2,$M70,TRUE))*$D70+($K70="Steady Growth")*(AND(BG$6&gt;=$F70,BG$6&lt;=$H70)*((BG$6-$F70+1)/($J70*($J70+1)/2)*$D70))+($K70="custom")*CustCF!BA70</f>
        <v>0</v>
      </c>
      <c r="BH70" s="95">
        <f>($K70="Bell Curve")*(_xlfn.NORM.DIST(AND(BH$6&gt;=$F70,BH$6&lt;=$H70)*(BH$6-$F70+1),$J70/2,$M70,TRUE)-_xlfn.NORM.DIST(AND(BH$6&gt;=$F70,BH$6&lt;=$H70)*(BG$6-$F70+1),$J70/2,$M70,TRUE))/(1-2*_xlfn.NORM.DIST(0,$J70/2,$M70,TRUE))*$D70+($K70="Steady Growth")*(AND(BH$6&gt;=$F70,BH$6&lt;=$H70)*((BH$6-$F70+1)/($J70*($J70+1)/2)*$D70))+($K70="custom")*CustCF!BB70</f>
        <v>0</v>
      </c>
      <c r="BI70" s="95">
        <f>($K70="Bell Curve")*(_xlfn.NORM.DIST(AND(BI$6&gt;=$F70,BI$6&lt;=$H70)*(BI$6-$F70+1),$J70/2,$M70,TRUE)-_xlfn.NORM.DIST(AND(BI$6&gt;=$F70,BI$6&lt;=$H70)*(BH$6-$F70+1),$J70/2,$M70,TRUE))/(1-2*_xlfn.NORM.DIST(0,$J70/2,$M70,TRUE))*$D70+($K70="Steady Growth")*(AND(BI$6&gt;=$F70,BI$6&lt;=$H70)*((BI$6-$F70+1)/($J70*($J70+1)/2)*$D70))+($K70="custom")*CustCF!BC70</f>
        <v>0</v>
      </c>
      <c r="BJ70" s="95">
        <f>($K70="Bell Curve")*(_xlfn.NORM.DIST(AND(BJ$6&gt;=$F70,BJ$6&lt;=$H70)*(BJ$6-$F70+1),$J70/2,$M70,TRUE)-_xlfn.NORM.DIST(AND(BJ$6&gt;=$F70,BJ$6&lt;=$H70)*(BI$6-$F70+1),$J70/2,$M70,TRUE))/(1-2*_xlfn.NORM.DIST(0,$J70/2,$M70,TRUE))*$D70+($K70="Steady Growth")*(AND(BJ$6&gt;=$F70,BJ$6&lt;=$H70)*((BJ$6-$F70+1)/($J70*($J70+1)/2)*$D70))+($K70="custom")*CustCF!BD70</f>
        <v>0</v>
      </c>
      <c r="BK70" s="95">
        <f>($K70="Bell Curve")*(_xlfn.NORM.DIST(AND(BK$6&gt;=$F70,BK$6&lt;=$H70)*(BK$6-$F70+1),$J70/2,$M70,TRUE)-_xlfn.NORM.DIST(AND(BK$6&gt;=$F70,BK$6&lt;=$H70)*(BJ$6-$F70+1),$J70/2,$M70,TRUE))/(1-2*_xlfn.NORM.DIST(0,$J70/2,$M70,TRUE))*$D70+($K70="Steady Growth")*(AND(BK$6&gt;=$F70,BK$6&lt;=$H70)*((BK$6-$F70+1)/($J70*($J70+1)/2)*$D70))+($K70="custom")*CustCF!BE70</f>
        <v>0</v>
      </c>
      <c r="BL70" s="95">
        <f>($K70="Bell Curve")*(_xlfn.NORM.DIST(AND(BL$6&gt;=$F70,BL$6&lt;=$H70)*(BL$6-$F70+1),$J70/2,$M70,TRUE)-_xlfn.NORM.DIST(AND(BL$6&gt;=$F70,BL$6&lt;=$H70)*(BK$6-$F70+1),$J70/2,$M70,TRUE))/(1-2*_xlfn.NORM.DIST(0,$J70/2,$M70,TRUE))*$D70+($K70="Steady Growth")*(AND(BL$6&gt;=$F70,BL$6&lt;=$H70)*((BL$6-$F70+1)/($J70*($J70+1)/2)*$D70))+($K70="custom")*CustCF!BF70</f>
        <v>0</v>
      </c>
      <c r="BM70" s="95">
        <f>($K70="Bell Curve")*(_xlfn.NORM.DIST(AND(BM$6&gt;=$F70,BM$6&lt;=$H70)*(BM$6-$F70+1),$J70/2,$M70,TRUE)-_xlfn.NORM.DIST(AND(BM$6&gt;=$F70,BM$6&lt;=$H70)*(BL$6-$F70+1),$J70/2,$M70,TRUE))/(1-2*_xlfn.NORM.DIST(0,$J70/2,$M70,TRUE))*$D70+($K70="Steady Growth")*(AND(BM$6&gt;=$F70,BM$6&lt;=$H70)*((BM$6-$F70+1)/($J70*($J70+1)/2)*$D70))+($K70="custom")*CustCF!BG70</f>
        <v>0</v>
      </c>
      <c r="BN70" s="95">
        <f>($K70="Bell Curve")*(_xlfn.NORM.DIST(AND(BN$6&gt;=$F70,BN$6&lt;=$H70)*(BN$6-$F70+1),$J70/2,$M70,TRUE)-_xlfn.NORM.DIST(AND(BN$6&gt;=$F70,BN$6&lt;=$H70)*(BM$6-$F70+1),$J70/2,$M70,TRUE))/(1-2*_xlfn.NORM.DIST(0,$J70/2,$M70,TRUE))*$D70+($K70="Steady Growth")*(AND(BN$6&gt;=$F70,BN$6&lt;=$H70)*((BN$6-$F70+1)/($J70*($J70+1)/2)*$D70))+($K70="custom")*CustCF!BH70</f>
        <v>0</v>
      </c>
      <c r="BO70" s="95">
        <f>($K70="Bell Curve")*(_xlfn.NORM.DIST(AND(BO$6&gt;=$F70,BO$6&lt;=$H70)*(BO$6-$F70+1),$J70/2,$M70,TRUE)-_xlfn.NORM.DIST(AND(BO$6&gt;=$F70,BO$6&lt;=$H70)*(BN$6-$F70+1),$J70/2,$M70,TRUE))/(1-2*_xlfn.NORM.DIST(0,$J70/2,$M70,TRUE))*$D70+($K70="Steady Growth")*(AND(BO$6&gt;=$F70,BO$6&lt;=$H70)*((BO$6-$F70+1)/($J70*($J70+1)/2)*$D70))+($K70="custom")*CustCF!BI70</f>
        <v>0</v>
      </c>
      <c r="BP70" s="95">
        <f>($K70="Bell Curve")*(_xlfn.NORM.DIST(AND(BP$6&gt;=$F70,BP$6&lt;=$H70)*(BP$6-$F70+1),$J70/2,$M70,TRUE)-_xlfn.NORM.DIST(AND(BP$6&gt;=$F70,BP$6&lt;=$H70)*(BO$6-$F70+1),$J70/2,$M70,TRUE))/(1-2*_xlfn.NORM.DIST(0,$J70/2,$M70,TRUE))*$D70+($K70="Steady Growth")*(AND(BP$6&gt;=$F70,BP$6&lt;=$H70)*((BP$6-$F70+1)/($J70*($J70+1)/2)*$D70))+($K70="custom")*CustCF!BJ70</f>
        <v>0</v>
      </c>
      <c r="BQ70" s="95">
        <f>($K70="Bell Curve")*(_xlfn.NORM.DIST(AND(BQ$6&gt;=$F70,BQ$6&lt;=$H70)*(BQ$6-$F70+1),$J70/2,$M70,TRUE)-_xlfn.NORM.DIST(AND(BQ$6&gt;=$F70,BQ$6&lt;=$H70)*(BP$6-$F70+1),$J70/2,$M70,TRUE))/(1-2*_xlfn.NORM.DIST(0,$J70/2,$M70,TRUE))*$D70+($K70="Steady Growth")*(AND(BQ$6&gt;=$F70,BQ$6&lt;=$H70)*((BQ$6-$F70+1)/($J70*($J70+1)/2)*$D70))+($K70="custom")*CustCF!BK70</f>
        <v>0</v>
      </c>
      <c r="BR70" s="95">
        <f>($K70="Bell Curve")*(_xlfn.NORM.DIST(AND(BR$6&gt;=$F70,BR$6&lt;=$H70)*(BR$6-$F70+1),$J70/2,$M70,TRUE)-_xlfn.NORM.DIST(AND(BR$6&gt;=$F70,BR$6&lt;=$H70)*(BQ$6-$F70+1),$J70/2,$M70,TRUE))/(1-2*_xlfn.NORM.DIST(0,$J70/2,$M70,TRUE))*$D70+($K70="Steady Growth")*(AND(BR$6&gt;=$F70,BR$6&lt;=$H70)*((BR$6-$F70+1)/($J70*($J70+1)/2)*$D70))+($K70="custom")*CustCF!BL70</f>
        <v>0</v>
      </c>
      <c r="BS70" s="95">
        <f>($K70="Bell Curve")*(_xlfn.NORM.DIST(AND(BS$6&gt;=$F70,BS$6&lt;=$H70)*(BS$6-$F70+1),$J70/2,$M70,TRUE)-_xlfn.NORM.DIST(AND(BS$6&gt;=$F70,BS$6&lt;=$H70)*(BR$6-$F70+1),$J70/2,$M70,TRUE))/(1-2*_xlfn.NORM.DIST(0,$J70/2,$M70,TRUE))*$D70+($K70="Steady Growth")*(AND(BS$6&gt;=$F70,BS$6&lt;=$H70)*((BS$6-$F70+1)/($J70*($J70+1)/2)*$D70))+($K70="custom")*CustCF!BM70</f>
        <v>0</v>
      </c>
      <c r="BT70" s="95">
        <f>($K70="Bell Curve")*(_xlfn.NORM.DIST(AND(BT$6&gt;=$F70,BT$6&lt;=$H70)*(BT$6-$F70+1),$J70/2,$M70,TRUE)-_xlfn.NORM.DIST(AND(BT$6&gt;=$F70,BT$6&lt;=$H70)*(BS$6-$F70+1),$J70/2,$M70,TRUE))/(1-2*_xlfn.NORM.DIST(0,$J70/2,$M70,TRUE))*$D70+($K70="Steady Growth")*(AND(BT$6&gt;=$F70,BT$6&lt;=$H70)*((BT$6-$F70+1)/($J70*($J70+1)/2)*$D70))+($K70="custom")*CustCF!BN70</f>
        <v>0</v>
      </c>
      <c r="BU70" s="95">
        <f>($K70="Bell Curve")*(_xlfn.NORM.DIST(AND(BU$6&gt;=$F70,BU$6&lt;=$H70)*(BU$6-$F70+1),$J70/2,$M70,TRUE)-_xlfn.NORM.DIST(AND(BU$6&gt;=$F70,BU$6&lt;=$H70)*(BT$6-$F70+1),$J70/2,$M70,TRUE))/(1-2*_xlfn.NORM.DIST(0,$J70/2,$M70,TRUE))*$D70+($K70="Steady Growth")*(AND(BU$6&gt;=$F70,BU$6&lt;=$H70)*((BU$6-$F70+1)/($J70*($J70+1)/2)*$D70))+($K70="custom")*CustCF!BO70</f>
        <v>0</v>
      </c>
      <c r="BV70" s="95">
        <f>($K70="Bell Curve")*(_xlfn.NORM.DIST(AND(BV$6&gt;=$F70,BV$6&lt;=$H70)*(BV$6-$F70+1),$J70/2,$M70,TRUE)-_xlfn.NORM.DIST(AND(BV$6&gt;=$F70,BV$6&lt;=$H70)*(BU$6-$F70+1),$J70/2,$M70,TRUE))/(1-2*_xlfn.NORM.DIST(0,$J70/2,$M70,TRUE))*$D70+($K70="Steady Growth")*(AND(BV$6&gt;=$F70,BV$6&lt;=$H70)*((BV$6-$F70+1)/($J70*($J70+1)/2)*$D70))+($K70="custom")*CustCF!BP70</f>
        <v>0</v>
      </c>
      <c r="BW70" s="95">
        <f>($K70="Bell Curve")*(_xlfn.NORM.DIST(AND(BW$6&gt;=$F70,BW$6&lt;=$H70)*(BW$6-$F70+1),$J70/2,$M70,TRUE)-_xlfn.NORM.DIST(AND(BW$6&gt;=$F70,BW$6&lt;=$H70)*(BV$6-$F70+1),$J70/2,$M70,TRUE))/(1-2*_xlfn.NORM.DIST(0,$J70/2,$M70,TRUE))*$D70+($K70="Steady Growth")*(AND(BW$6&gt;=$F70,BW$6&lt;=$H70)*((BW$6-$F70+1)/($J70*($J70+1)/2)*$D70))+($K70="custom")*CustCF!BQ70</f>
        <v>0</v>
      </c>
      <c r="BX70" s="95">
        <f>($K70="Bell Curve")*(_xlfn.NORM.DIST(AND(BX$6&gt;=$F70,BX$6&lt;=$H70)*(BX$6-$F70+1),$J70/2,$M70,TRUE)-_xlfn.NORM.DIST(AND(BX$6&gt;=$F70,BX$6&lt;=$H70)*(BW$6-$F70+1),$J70/2,$M70,TRUE))/(1-2*_xlfn.NORM.DIST(0,$J70/2,$M70,TRUE))*$D70+($K70="Steady Growth")*(AND(BX$6&gt;=$F70,BX$6&lt;=$H70)*((BX$6-$F70+1)/($J70*($J70+1)/2)*$D70))+($K70="custom")*CustCF!BR70</f>
        <v>0</v>
      </c>
      <c r="BY70" s="95">
        <f>($K70="Bell Curve")*(_xlfn.NORM.DIST(AND(BY$6&gt;=$F70,BY$6&lt;=$H70)*(BY$6-$F70+1),$J70/2,$M70,TRUE)-_xlfn.NORM.DIST(AND(BY$6&gt;=$F70,BY$6&lt;=$H70)*(BX$6-$F70+1),$J70/2,$M70,TRUE))/(1-2*_xlfn.NORM.DIST(0,$J70/2,$M70,TRUE))*$D70+($K70="Steady Growth")*(AND(BY$6&gt;=$F70,BY$6&lt;=$H70)*((BY$6-$F70+1)/($J70*($J70+1)/2)*$D70))+($K70="custom")*CustCF!BS70</f>
        <v>0</v>
      </c>
      <c r="BZ70" s="95">
        <f>($K70="Bell Curve")*(_xlfn.NORM.DIST(AND(BZ$6&gt;=$F70,BZ$6&lt;=$H70)*(BZ$6-$F70+1),$J70/2,$M70,TRUE)-_xlfn.NORM.DIST(AND(BZ$6&gt;=$F70,BZ$6&lt;=$H70)*(BY$6-$F70+1),$J70/2,$M70,TRUE))/(1-2*_xlfn.NORM.DIST(0,$J70/2,$M70,TRUE))*$D70+($K70="Steady Growth")*(AND(BZ$6&gt;=$F70,BZ$6&lt;=$H70)*((BZ$6-$F70+1)/($J70*($J70+1)/2)*$D70))+($K70="custom")*CustCF!BT70</f>
        <v>0</v>
      </c>
      <c r="CA70" s="95">
        <f>($K70="Bell Curve")*(_xlfn.NORM.DIST(AND(CA$6&gt;=$F70,CA$6&lt;=$H70)*(CA$6-$F70+1),$J70/2,$M70,TRUE)-_xlfn.NORM.DIST(AND(CA$6&gt;=$F70,CA$6&lt;=$H70)*(BZ$6-$F70+1),$J70/2,$M70,TRUE))/(1-2*_xlfn.NORM.DIST(0,$J70/2,$M70,TRUE))*$D70+($K70="Steady Growth")*(AND(CA$6&gt;=$F70,CA$6&lt;=$H70)*((CA$6-$F70+1)/($J70*($J70+1)/2)*$D70))+($K70="custom")*CustCF!BU70</f>
        <v>0</v>
      </c>
      <c r="CB70" s="95">
        <f>($K70="Bell Curve")*(_xlfn.NORM.DIST(AND(CB$6&gt;=$F70,CB$6&lt;=$H70)*(CB$6-$F70+1),$J70/2,$M70,TRUE)-_xlfn.NORM.DIST(AND(CB$6&gt;=$F70,CB$6&lt;=$H70)*(CA$6-$F70+1),$J70/2,$M70,TRUE))/(1-2*_xlfn.NORM.DIST(0,$J70/2,$M70,TRUE))*$D70+($K70="Steady Growth")*(AND(CB$6&gt;=$F70,CB$6&lt;=$H70)*((CB$6-$F70+1)/($J70*($J70+1)/2)*$D70))+($K70="custom")*CustCF!BV70</f>
        <v>0</v>
      </c>
      <c r="CC70" s="95">
        <f>($K70="Bell Curve")*(_xlfn.NORM.DIST(AND(CC$6&gt;=$F70,CC$6&lt;=$H70)*(CC$6-$F70+1),$J70/2,$M70,TRUE)-_xlfn.NORM.DIST(AND(CC$6&gt;=$F70,CC$6&lt;=$H70)*(CB$6-$F70+1),$J70/2,$M70,TRUE))/(1-2*_xlfn.NORM.DIST(0,$J70/2,$M70,TRUE))*$D70+($K70="Steady Growth")*(AND(CC$6&gt;=$F70,CC$6&lt;=$H70)*((CC$6-$F70+1)/($J70*($J70+1)/2)*$D70))+($K70="custom")*CustCF!BW70</f>
        <v>0</v>
      </c>
      <c r="CD70" s="95">
        <f>($K70="Bell Curve")*(_xlfn.NORM.DIST(AND(CD$6&gt;=$F70,CD$6&lt;=$H70)*(CD$6-$F70+1),$J70/2,$M70,TRUE)-_xlfn.NORM.DIST(AND(CD$6&gt;=$F70,CD$6&lt;=$H70)*(CC$6-$F70+1),$J70/2,$M70,TRUE))/(1-2*_xlfn.NORM.DIST(0,$J70/2,$M70,TRUE))*$D70+($K70="Steady Growth")*(AND(CD$6&gt;=$F70,CD$6&lt;=$H70)*((CD$6-$F70+1)/($J70*($J70+1)/2)*$D70))+($K70="custom")*CustCF!BX70</f>
        <v>0</v>
      </c>
      <c r="CE70" s="95">
        <f>($K70="Bell Curve")*(_xlfn.NORM.DIST(AND(CE$6&gt;=$F70,CE$6&lt;=$H70)*(CE$6-$F70+1),$J70/2,$M70,TRUE)-_xlfn.NORM.DIST(AND(CE$6&gt;=$F70,CE$6&lt;=$H70)*(CD$6-$F70+1),$J70/2,$M70,TRUE))/(1-2*_xlfn.NORM.DIST(0,$J70/2,$M70,TRUE))*$D70+($K70="Steady Growth")*(AND(CE$6&gt;=$F70,CE$6&lt;=$H70)*((CE$6-$F70+1)/($J70*($J70+1)/2)*$D70))+($K70="custom")*CustCF!BY70</f>
        <v>0</v>
      </c>
      <c r="CF70" s="95">
        <f>($K70="Bell Curve")*(_xlfn.NORM.DIST(AND(CF$6&gt;=$F70,CF$6&lt;=$H70)*(CF$6-$F70+1),$J70/2,$M70,TRUE)-_xlfn.NORM.DIST(AND(CF$6&gt;=$F70,CF$6&lt;=$H70)*(CE$6-$F70+1),$J70/2,$M70,TRUE))/(1-2*_xlfn.NORM.DIST(0,$J70/2,$M70,TRUE))*$D70+($K70="Steady Growth")*(AND(CF$6&gt;=$F70,CF$6&lt;=$H70)*((CF$6-$F70+1)/($J70*($J70+1)/2)*$D70))+($K70="custom")*CustCF!BZ70</f>
        <v>0</v>
      </c>
      <c r="CG70" s="95">
        <f>($K70="Bell Curve")*(_xlfn.NORM.DIST(AND(CG$6&gt;=$F70,CG$6&lt;=$H70)*(CG$6-$F70+1),$J70/2,$M70,TRUE)-_xlfn.NORM.DIST(AND(CG$6&gt;=$F70,CG$6&lt;=$H70)*(CF$6-$F70+1),$J70/2,$M70,TRUE))/(1-2*_xlfn.NORM.DIST(0,$J70/2,$M70,TRUE))*$D70+($K70="Steady Growth")*(AND(CG$6&gt;=$F70,CG$6&lt;=$H70)*((CG$6-$F70+1)/($J70*($J70+1)/2)*$D70))+($K70="custom")*CustCF!CA70</f>
        <v>0</v>
      </c>
      <c r="CH70" s="95">
        <f>($K70="Bell Curve")*(_xlfn.NORM.DIST(AND(CH$6&gt;=$F70,CH$6&lt;=$H70)*(CH$6-$F70+1),$J70/2,$M70,TRUE)-_xlfn.NORM.DIST(AND(CH$6&gt;=$F70,CH$6&lt;=$H70)*(CG$6-$F70+1),$J70/2,$M70,TRUE))/(1-2*_xlfn.NORM.DIST(0,$J70/2,$M70,TRUE))*$D70+($K70="Steady Growth")*(AND(CH$6&gt;=$F70,CH$6&lt;=$H70)*((CH$6-$F70+1)/($J70*($J70+1)/2)*$D70))+($K70="custom")*CustCF!CB70</f>
        <v>0</v>
      </c>
      <c r="CI70" s="95">
        <f>($K70="Bell Curve")*(_xlfn.NORM.DIST(AND(CI$6&gt;=$F70,CI$6&lt;=$H70)*(CI$6-$F70+1),$J70/2,$M70,TRUE)-_xlfn.NORM.DIST(AND(CI$6&gt;=$F70,CI$6&lt;=$H70)*(CH$6-$F70+1),$J70/2,$M70,TRUE))/(1-2*_xlfn.NORM.DIST(0,$J70/2,$M70,TRUE))*$D70+($K70="Steady Growth")*(AND(CI$6&gt;=$F70,CI$6&lt;=$H70)*((CI$6-$F70+1)/($J70*($J70+1)/2)*$D70))+($K70="custom")*CustCF!CC70</f>
        <v>0</v>
      </c>
      <c r="CJ70" s="95">
        <f>($K70="Bell Curve")*(_xlfn.NORM.DIST(AND(CJ$6&gt;=$F70,CJ$6&lt;=$H70)*(CJ$6-$F70+1),$J70/2,$M70,TRUE)-_xlfn.NORM.DIST(AND(CJ$6&gt;=$F70,CJ$6&lt;=$H70)*(CI$6-$F70+1),$J70/2,$M70,TRUE))/(1-2*_xlfn.NORM.DIST(0,$J70/2,$M70,TRUE))*$D70+($K70="Steady Growth")*(AND(CJ$6&gt;=$F70,CJ$6&lt;=$H70)*((CJ$6-$F70+1)/($J70*($J70+1)/2)*$D70))+($K70="custom")*CustCF!CD70</f>
        <v>0</v>
      </c>
      <c r="CK70" s="95">
        <f>($K70="Bell Curve")*(_xlfn.NORM.DIST(AND(CK$6&gt;=$F70,CK$6&lt;=$H70)*(CK$6-$F70+1),$J70/2,$M70,TRUE)-_xlfn.NORM.DIST(AND(CK$6&gt;=$F70,CK$6&lt;=$H70)*(CJ$6-$F70+1),$J70/2,$M70,TRUE))/(1-2*_xlfn.NORM.DIST(0,$J70/2,$M70,TRUE))*$D70+($K70="Steady Growth")*(AND(CK$6&gt;=$F70,CK$6&lt;=$H70)*((CK$6-$F70+1)/($J70*($J70+1)/2)*$D70))+($K70="custom")*CustCF!CE70</f>
        <v>0</v>
      </c>
      <c r="CL70" s="95">
        <f>($K70="Bell Curve")*(_xlfn.NORM.DIST(AND(CL$6&gt;=$F70,CL$6&lt;=$H70)*(CL$6-$F70+1),$J70/2,$M70,TRUE)-_xlfn.NORM.DIST(AND(CL$6&gt;=$F70,CL$6&lt;=$H70)*(CK$6-$F70+1),$J70/2,$M70,TRUE))/(1-2*_xlfn.NORM.DIST(0,$J70/2,$M70,TRUE))*$D70+($K70="Steady Growth")*(AND(CL$6&gt;=$F70,CL$6&lt;=$H70)*((CL$6-$F70+1)/($J70*($J70+1)/2)*$D70))+($K70="custom")*CustCF!CF70</f>
        <v>0</v>
      </c>
      <c r="CM70" s="95">
        <f>($K70="Bell Curve")*(_xlfn.NORM.DIST(AND(CM$6&gt;=$F70,CM$6&lt;=$H70)*(CM$6-$F70+1),$J70/2,$M70,TRUE)-_xlfn.NORM.DIST(AND(CM$6&gt;=$F70,CM$6&lt;=$H70)*(CL$6-$F70+1),$J70/2,$M70,TRUE))/(1-2*_xlfn.NORM.DIST(0,$J70/2,$M70,TRUE))*$D70+($K70="Steady Growth")*(AND(CM$6&gt;=$F70,CM$6&lt;=$H70)*((CM$6-$F70+1)/($J70*($J70+1)/2)*$D70))+($K70="custom")*CustCF!CG70</f>
        <v>0</v>
      </c>
      <c r="CN70" s="95">
        <f>($K70="Bell Curve")*(_xlfn.NORM.DIST(AND(CN$6&gt;=$F70,CN$6&lt;=$H70)*(CN$6-$F70+1),$J70/2,$M70,TRUE)-_xlfn.NORM.DIST(AND(CN$6&gt;=$F70,CN$6&lt;=$H70)*(CM$6-$F70+1),$J70/2,$M70,TRUE))/(1-2*_xlfn.NORM.DIST(0,$J70/2,$M70,TRUE))*$D70+($K70="Steady Growth")*(AND(CN$6&gt;=$F70,CN$6&lt;=$H70)*((CN$6-$F70+1)/($J70*($J70+1)/2)*$D70))+($K70="custom")*CustCF!CH70</f>
        <v>0</v>
      </c>
      <c r="CO70" s="95">
        <f>($K70="Bell Curve")*(_xlfn.NORM.DIST(AND(CO$6&gt;=$F70,CO$6&lt;=$H70)*(CO$6-$F70+1),$J70/2,$M70,TRUE)-_xlfn.NORM.DIST(AND(CO$6&gt;=$F70,CO$6&lt;=$H70)*(CN$6-$F70+1),$J70/2,$M70,TRUE))/(1-2*_xlfn.NORM.DIST(0,$J70/2,$M70,TRUE))*$D70+($K70="Steady Growth")*(AND(CO$6&gt;=$F70,CO$6&lt;=$H70)*((CO$6-$F70+1)/($J70*($J70+1)/2)*$D70))+($K70="custom")*CustCF!CI70</f>
        <v>0</v>
      </c>
      <c r="CP70" s="95">
        <f>($K70="Bell Curve")*(_xlfn.NORM.DIST(AND(CP$6&gt;=$F70,CP$6&lt;=$H70)*(CP$6-$F70+1),$J70/2,$M70,TRUE)-_xlfn.NORM.DIST(AND(CP$6&gt;=$F70,CP$6&lt;=$H70)*(CO$6-$F70+1),$J70/2,$M70,TRUE))/(1-2*_xlfn.NORM.DIST(0,$J70/2,$M70,TRUE))*$D70+($K70="Steady Growth")*(AND(CP$6&gt;=$F70,CP$6&lt;=$H70)*((CP$6-$F70+1)/($J70*($J70+1)/2)*$D70))+($K70="custom")*CustCF!CJ70</f>
        <v>0</v>
      </c>
      <c r="CQ70" s="95">
        <f>($K70="Bell Curve")*(_xlfn.NORM.DIST(AND(CQ$6&gt;=$F70,CQ$6&lt;=$H70)*(CQ$6-$F70+1),$J70/2,$M70,TRUE)-_xlfn.NORM.DIST(AND(CQ$6&gt;=$F70,CQ$6&lt;=$H70)*(CP$6-$F70+1),$J70/2,$M70,TRUE))/(1-2*_xlfn.NORM.DIST(0,$J70/2,$M70,TRUE))*$D70+($K70="Steady Growth")*(AND(CQ$6&gt;=$F70,CQ$6&lt;=$H70)*((CQ$6-$F70+1)/($J70*($J70+1)/2)*$D70))+($K70="custom")*CustCF!CK70</f>
        <v>0</v>
      </c>
      <c r="CR70" s="95">
        <f>($K70="Bell Curve")*(_xlfn.NORM.DIST(AND(CR$6&gt;=$F70,CR$6&lt;=$H70)*(CR$6-$F70+1),$J70/2,$M70,TRUE)-_xlfn.NORM.DIST(AND(CR$6&gt;=$F70,CR$6&lt;=$H70)*(CQ$6-$F70+1),$J70/2,$M70,TRUE))/(1-2*_xlfn.NORM.DIST(0,$J70/2,$M70,TRUE))*$D70+($K70="Steady Growth")*(AND(CR$6&gt;=$F70,CR$6&lt;=$H70)*((CR$6-$F70+1)/($J70*($J70+1)/2)*$D70))+($K70="custom")*CustCF!CL70</f>
        <v>0</v>
      </c>
      <c r="CS70" s="95">
        <f>($K70="Bell Curve")*(_xlfn.NORM.DIST(AND(CS$6&gt;=$F70,CS$6&lt;=$H70)*(CS$6-$F70+1),$J70/2,$M70,TRUE)-_xlfn.NORM.DIST(AND(CS$6&gt;=$F70,CS$6&lt;=$H70)*(CR$6-$F70+1),$J70/2,$M70,TRUE))/(1-2*_xlfn.NORM.DIST(0,$J70/2,$M70,TRUE))*$D70+($K70="Steady Growth")*(AND(CS$6&gt;=$F70,CS$6&lt;=$H70)*((CS$6-$F70+1)/($J70*($J70+1)/2)*$D70))+($K70="custom")*CustCF!CM70</f>
        <v>0</v>
      </c>
      <c r="CT70" s="95">
        <f>($K70="Bell Curve")*(_xlfn.NORM.DIST(AND(CT$6&gt;=$F70,CT$6&lt;=$H70)*(CT$6-$F70+1),$J70/2,$M70,TRUE)-_xlfn.NORM.DIST(AND(CT$6&gt;=$F70,CT$6&lt;=$H70)*(CS$6-$F70+1),$J70/2,$M70,TRUE))/(1-2*_xlfn.NORM.DIST(0,$J70/2,$M70,TRUE))*$D70+($K70="Steady Growth")*(AND(CT$6&gt;=$F70,CT$6&lt;=$H70)*((CT$6-$F70+1)/($J70*($J70+1)/2)*$D70))+($K70="custom")*CustCF!CN70</f>
        <v>0</v>
      </c>
      <c r="CU70" s="95">
        <f>($K70="Bell Curve")*(_xlfn.NORM.DIST(AND(CU$6&gt;=$F70,CU$6&lt;=$H70)*(CU$6-$F70+1),$J70/2,$M70,TRUE)-_xlfn.NORM.DIST(AND(CU$6&gt;=$F70,CU$6&lt;=$H70)*(CT$6-$F70+1),$J70/2,$M70,TRUE))/(1-2*_xlfn.NORM.DIST(0,$J70/2,$M70,TRUE))*$D70+($K70="Steady Growth")*(AND(CU$6&gt;=$F70,CU$6&lt;=$H70)*((CU$6-$F70+1)/($J70*($J70+1)/2)*$D70))+($K70="custom")*CustCF!CO70</f>
        <v>0</v>
      </c>
      <c r="CV70" s="95">
        <f>($K70="Bell Curve")*(_xlfn.NORM.DIST(AND(CV$6&gt;=$F70,CV$6&lt;=$H70)*(CV$6-$F70+1),$J70/2,$M70,TRUE)-_xlfn.NORM.DIST(AND(CV$6&gt;=$F70,CV$6&lt;=$H70)*(CU$6-$F70+1),$J70/2,$M70,TRUE))/(1-2*_xlfn.NORM.DIST(0,$J70/2,$M70,TRUE))*$D70+($K70="Steady Growth")*(AND(CV$6&gt;=$F70,CV$6&lt;=$H70)*((CV$6-$F70+1)/($J70*($J70+1)/2)*$D70))+($K70="custom")*CustCF!CP70</f>
        <v>0</v>
      </c>
      <c r="CW70" s="95">
        <f>($K70="Bell Curve")*(_xlfn.NORM.DIST(AND(CW$6&gt;=$F70,CW$6&lt;=$H70)*(CW$6-$F70+1),$J70/2,$M70,TRUE)-_xlfn.NORM.DIST(AND(CW$6&gt;=$F70,CW$6&lt;=$H70)*(CV$6-$F70+1),$J70/2,$M70,TRUE))/(1-2*_xlfn.NORM.DIST(0,$J70/2,$M70,TRUE))*$D70+($K70="Steady Growth")*(AND(CW$6&gt;=$F70,CW$6&lt;=$H70)*((CW$6-$F70+1)/($J70*($J70+1)/2)*$D70))+($K70="custom")*CustCF!CQ70</f>
        <v>0</v>
      </c>
      <c r="CX70" s="95">
        <f>($K70="Bell Curve")*(_xlfn.NORM.DIST(AND(CX$6&gt;=$F70,CX$6&lt;=$H70)*(CX$6-$F70+1),$J70/2,$M70,TRUE)-_xlfn.NORM.DIST(AND(CX$6&gt;=$F70,CX$6&lt;=$H70)*(CW$6-$F70+1),$J70/2,$M70,TRUE))/(1-2*_xlfn.NORM.DIST(0,$J70/2,$M70,TRUE))*$D70+($K70="Steady Growth")*(AND(CX$6&gt;=$F70,CX$6&lt;=$H70)*((CX$6-$F70+1)/($J70*($J70+1)/2)*$D70))+($K70="custom")*CustCF!CR70</f>
        <v>0</v>
      </c>
      <c r="CY70" s="95">
        <f>($K70="Bell Curve")*(_xlfn.NORM.DIST(AND(CY$6&gt;=$F70,CY$6&lt;=$H70)*(CY$6-$F70+1),$J70/2,$M70,TRUE)-_xlfn.NORM.DIST(AND(CY$6&gt;=$F70,CY$6&lt;=$H70)*(CX$6-$F70+1),$J70/2,$M70,TRUE))/(1-2*_xlfn.NORM.DIST(0,$J70/2,$M70,TRUE))*$D70+($K70="Steady Growth")*(AND(CY$6&gt;=$F70,CY$6&lt;=$H70)*((CY$6-$F70+1)/($J70*($J70+1)/2)*$D70))+($K70="custom")*CustCF!CS70</f>
        <v>0</v>
      </c>
      <c r="CZ70" s="95">
        <f>($K70="Bell Curve")*(_xlfn.NORM.DIST(AND(CZ$6&gt;=$F70,CZ$6&lt;=$H70)*(CZ$6-$F70+1),$J70/2,$M70,TRUE)-_xlfn.NORM.DIST(AND(CZ$6&gt;=$F70,CZ$6&lt;=$H70)*(CY$6-$F70+1),$J70/2,$M70,TRUE))/(1-2*_xlfn.NORM.DIST(0,$J70/2,$M70,TRUE))*$D70+($K70="Steady Growth")*(AND(CZ$6&gt;=$F70,CZ$6&lt;=$H70)*((CZ$6-$F70+1)/($J70*($J70+1)/2)*$D70))+($K70="custom")*CustCF!CT70</f>
        <v>0</v>
      </c>
      <c r="DA70" s="95">
        <f>($K70="Bell Curve")*(_xlfn.NORM.DIST(AND(DA$6&gt;=$F70,DA$6&lt;=$H70)*(DA$6-$F70+1),$J70/2,$M70,TRUE)-_xlfn.NORM.DIST(AND(DA$6&gt;=$F70,DA$6&lt;=$H70)*(CZ$6-$F70+1),$J70/2,$M70,TRUE))/(1-2*_xlfn.NORM.DIST(0,$J70/2,$M70,TRUE))*$D70+($K70="Steady Growth")*(AND(DA$6&gt;=$F70,DA$6&lt;=$H70)*((DA$6-$F70+1)/($J70*($J70+1)/2)*$D70))+($K70="custom")*CustCF!CU70</f>
        <v>0</v>
      </c>
      <c r="DB70" s="95">
        <f>($K70="Bell Curve")*(_xlfn.NORM.DIST(AND(DB$6&gt;=$F70,DB$6&lt;=$H70)*(DB$6-$F70+1),$J70/2,$M70,TRUE)-_xlfn.NORM.DIST(AND(DB$6&gt;=$F70,DB$6&lt;=$H70)*(DA$6-$F70+1),$J70/2,$M70,TRUE))/(1-2*_xlfn.NORM.DIST(0,$J70/2,$M70,TRUE))*$D70+($K70="Steady Growth")*(AND(DB$6&gt;=$F70,DB$6&lt;=$H70)*((DB$6-$F70+1)/($J70*($J70+1)/2)*$D70))+($K70="custom")*CustCF!CV70</f>
        <v>0</v>
      </c>
      <c r="DC70" s="95">
        <f>($K70="Bell Curve")*(_xlfn.NORM.DIST(AND(DC$6&gt;=$F70,DC$6&lt;=$H70)*(DC$6-$F70+1),$J70/2,$M70,TRUE)-_xlfn.NORM.DIST(AND(DC$6&gt;=$F70,DC$6&lt;=$H70)*(DB$6-$F70+1),$J70/2,$M70,TRUE))/(1-2*_xlfn.NORM.DIST(0,$J70/2,$M70,TRUE))*$D70+($K70="Steady Growth")*(AND(DC$6&gt;=$F70,DC$6&lt;=$H70)*((DC$6-$F70+1)/($J70*($J70+1)/2)*$D70))+($K70="custom")*CustCF!CW70</f>
        <v>0</v>
      </c>
      <c r="DD70" s="95">
        <f>($K70="Bell Curve")*(_xlfn.NORM.DIST(AND(DD$6&gt;=$F70,DD$6&lt;=$H70)*(DD$6-$F70+1),$J70/2,$M70,TRUE)-_xlfn.NORM.DIST(AND(DD$6&gt;=$F70,DD$6&lt;=$H70)*(DC$6-$F70+1),$J70/2,$M70,TRUE))/(1-2*_xlfn.NORM.DIST(0,$J70/2,$M70,TRUE))*$D70+($K70="Steady Growth")*(AND(DD$6&gt;=$F70,DD$6&lt;=$H70)*((DD$6-$F70+1)/($J70*($J70+1)/2)*$D70))+($K70="custom")*CustCF!CX70</f>
        <v>0</v>
      </c>
      <c r="DE70" s="95">
        <f>($K70="Bell Curve")*(_xlfn.NORM.DIST(AND(DE$6&gt;=$F70,DE$6&lt;=$H70)*(DE$6-$F70+1),$J70/2,$M70,TRUE)-_xlfn.NORM.DIST(AND(DE$6&gt;=$F70,DE$6&lt;=$H70)*(DD$6-$F70+1),$J70/2,$M70,TRUE))/(1-2*_xlfn.NORM.DIST(0,$J70/2,$M70,TRUE))*$D70+($K70="Steady Growth")*(AND(DE$6&gt;=$F70,DE$6&lt;=$H70)*((DE$6-$F70+1)/($J70*($J70+1)/2)*$D70))+($K70="custom")*CustCF!CY70</f>
        <v>0</v>
      </c>
      <c r="DF70" s="95">
        <f>($K70="Bell Curve")*(_xlfn.NORM.DIST(AND(DF$6&gt;=$F70,DF$6&lt;=$H70)*(DF$6-$F70+1),$J70/2,$M70,TRUE)-_xlfn.NORM.DIST(AND(DF$6&gt;=$F70,DF$6&lt;=$H70)*(DE$6-$F70+1),$J70/2,$M70,TRUE))/(1-2*_xlfn.NORM.DIST(0,$J70/2,$M70,TRUE))*$D70+($K70="Steady Growth")*(AND(DF$6&gt;=$F70,DF$6&lt;=$H70)*((DF$6-$F70+1)/($J70*($J70+1)/2)*$D70))+($K70="custom")*CustCF!CZ70</f>
        <v>0</v>
      </c>
      <c r="DG70" s="95">
        <f>($K70="Bell Curve")*(_xlfn.NORM.DIST(AND(DG$6&gt;=$F70,DG$6&lt;=$H70)*(DG$6-$F70+1),$J70/2,$M70,TRUE)-_xlfn.NORM.DIST(AND(DG$6&gt;=$F70,DG$6&lt;=$H70)*(DF$6-$F70+1),$J70/2,$M70,TRUE))/(1-2*_xlfn.NORM.DIST(0,$J70/2,$M70,TRUE))*$D70+($K70="Steady Growth")*(AND(DG$6&gt;=$F70,DG$6&lt;=$H70)*((DG$6-$F70+1)/($J70*($J70+1)/2)*$D70))+($K70="custom")*CustCF!DA70</f>
        <v>0</v>
      </c>
      <c r="DH70" s="95">
        <f>($K70="Bell Curve")*(_xlfn.NORM.DIST(AND(DH$6&gt;=$F70,DH$6&lt;=$H70)*(DH$6-$F70+1),$J70/2,$M70,TRUE)-_xlfn.NORM.DIST(AND(DH$6&gt;=$F70,DH$6&lt;=$H70)*(DG$6-$F70+1),$J70/2,$M70,TRUE))/(1-2*_xlfn.NORM.DIST(0,$J70/2,$M70,TRUE))*$D70+($K70="Steady Growth")*(AND(DH$6&gt;=$F70,DH$6&lt;=$H70)*((DH$6-$F70+1)/($J70*($J70+1)/2)*$D70))+($K70="custom")*CustCF!DB70</f>
        <v>0</v>
      </c>
      <c r="DI70" s="95">
        <f>($K70="Bell Curve")*(_xlfn.NORM.DIST(AND(DI$6&gt;=$F70,DI$6&lt;=$H70)*(DI$6-$F70+1),$J70/2,$M70,TRUE)-_xlfn.NORM.DIST(AND(DI$6&gt;=$F70,DI$6&lt;=$H70)*(DH$6-$F70+1),$J70/2,$M70,TRUE))/(1-2*_xlfn.NORM.DIST(0,$J70/2,$M70,TRUE))*$D70+($K70="Steady Growth")*(AND(DI$6&gt;=$F70,DI$6&lt;=$H70)*((DI$6-$F70+1)/($J70*($J70+1)/2)*$D70))+($K70="custom")*CustCF!DC70</f>
        <v>0</v>
      </c>
      <c r="DJ70" s="95">
        <f>($K70="Bell Curve")*(_xlfn.NORM.DIST(AND(DJ$6&gt;=$F70,DJ$6&lt;=$H70)*(DJ$6-$F70+1),$J70/2,$M70,TRUE)-_xlfn.NORM.DIST(AND(DJ$6&gt;=$F70,DJ$6&lt;=$H70)*(DI$6-$F70+1),$J70/2,$M70,TRUE))/(1-2*_xlfn.NORM.DIST(0,$J70/2,$M70,TRUE))*$D70+($K70="Steady Growth")*(AND(DJ$6&gt;=$F70,DJ$6&lt;=$H70)*((DJ$6-$F70+1)/($J70*($J70+1)/2)*$D70))+($K70="custom")*CustCF!DD70</f>
        <v>0</v>
      </c>
      <c r="DK70" s="95">
        <f>($K70="Bell Curve")*(_xlfn.NORM.DIST(AND(DK$6&gt;=$F70,DK$6&lt;=$H70)*(DK$6-$F70+1),$J70/2,$M70,TRUE)-_xlfn.NORM.DIST(AND(DK$6&gt;=$F70,DK$6&lt;=$H70)*(DJ$6-$F70+1),$J70/2,$M70,TRUE))/(1-2*_xlfn.NORM.DIST(0,$J70/2,$M70,TRUE))*$D70+($K70="Steady Growth")*(AND(DK$6&gt;=$F70,DK$6&lt;=$H70)*((DK$6-$F70+1)/($J70*($J70+1)/2)*$D70))+($K70="custom")*CustCF!DE70</f>
        <v>0</v>
      </c>
      <c r="DL70" s="95">
        <f>($K70="Bell Curve")*(_xlfn.NORM.DIST(AND(DL$6&gt;=$F70,DL$6&lt;=$H70)*(DL$6-$F70+1),$J70/2,$M70,TRUE)-_xlfn.NORM.DIST(AND(DL$6&gt;=$F70,DL$6&lt;=$H70)*(DK$6-$F70+1),$J70/2,$M70,TRUE))/(1-2*_xlfn.NORM.DIST(0,$J70/2,$M70,TRUE))*$D70+($K70="Steady Growth")*(AND(DL$6&gt;=$F70,DL$6&lt;=$H70)*((DL$6-$F70+1)/($J70*($J70+1)/2)*$D70))+($K70="custom")*CustCF!DF70</f>
        <v>0</v>
      </c>
      <c r="DM70" s="95">
        <f>($K70="Bell Curve")*(_xlfn.NORM.DIST(AND(DM$6&gt;=$F70,DM$6&lt;=$H70)*(DM$6-$F70+1),$J70/2,$M70,TRUE)-_xlfn.NORM.DIST(AND(DM$6&gt;=$F70,DM$6&lt;=$H70)*(DL$6-$F70+1),$J70/2,$M70,TRUE))/(1-2*_xlfn.NORM.DIST(0,$J70/2,$M70,TRUE))*$D70+($K70="Steady Growth")*(AND(DM$6&gt;=$F70,DM$6&lt;=$H70)*((DM$6-$F70+1)/($J70*($J70+1)/2)*$D70))+($K70="custom")*CustCF!DG70</f>
        <v>0</v>
      </c>
      <c r="DN70" s="95">
        <f>($K70="Bell Curve")*(_xlfn.NORM.DIST(AND(DN$6&gt;=$F70,DN$6&lt;=$H70)*(DN$6-$F70+1),$J70/2,$M70,TRUE)-_xlfn.NORM.DIST(AND(DN$6&gt;=$F70,DN$6&lt;=$H70)*(DM$6-$F70+1),$J70/2,$M70,TRUE))/(1-2*_xlfn.NORM.DIST(0,$J70/2,$M70,TRUE))*$D70+($K70="Steady Growth")*(AND(DN$6&gt;=$F70,DN$6&lt;=$H70)*((DN$6-$F70+1)/($J70*($J70+1)/2)*$D70))+($K70="custom")*CustCF!DH70</f>
        <v>0</v>
      </c>
      <c r="DO70" s="95">
        <f>($K70="Bell Curve")*(_xlfn.NORM.DIST(AND(DO$6&gt;=$F70,DO$6&lt;=$H70)*(DO$6-$F70+1),$J70/2,$M70,TRUE)-_xlfn.NORM.DIST(AND(DO$6&gt;=$F70,DO$6&lt;=$H70)*(DN$6-$F70+1),$J70/2,$M70,TRUE))/(1-2*_xlfn.NORM.DIST(0,$J70/2,$M70,TRUE))*$D70+($K70="Steady Growth")*(AND(DO$6&gt;=$F70,DO$6&lt;=$H70)*((DO$6-$F70+1)/($J70*($J70+1)/2)*$D70))+($K70="custom")*CustCF!DI70</f>
        <v>0</v>
      </c>
      <c r="DP70" s="95">
        <f>($K70="Bell Curve")*(_xlfn.NORM.DIST(AND(DP$6&gt;=$F70,DP$6&lt;=$H70)*(DP$6-$F70+1),$J70/2,$M70,TRUE)-_xlfn.NORM.DIST(AND(DP$6&gt;=$F70,DP$6&lt;=$H70)*(DO$6-$F70+1),$J70/2,$M70,TRUE))/(1-2*_xlfn.NORM.DIST(0,$J70/2,$M70,TRUE))*$D70+($K70="Steady Growth")*(AND(DP$6&gt;=$F70,DP$6&lt;=$H70)*((DP$6-$F70+1)/($J70*($J70+1)/2)*$D70))+($K70="custom")*CustCF!DJ70</f>
        <v>0</v>
      </c>
      <c r="DQ70" s="95">
        <f>($K70="Bell Curve")*(_xlfn.NORM.DIST(AND(DQ$6&gt;=$F70,DQ$6&lt;=$H70)*(DQ$6-$F70+1),$J70/2,$M70,TRUE)-_xlfn.NORM.DIST(AND(DQ$6&gt;=$F70,DQ$6&lt;=$H70)*(DP$6-$F70+1),$J70/2,$M70,TRUE))/(1-2*_xlfn.NORM.DIST(0,$J70/2,$M70,TRUE))*$D70+($K70="Steady Growth")*(AND(DQ$6&gt;=$F70,DQ$6&lt;=$H70)*((DQ$6-$F70+1)/($J70*($J70+1)/2)*$D70))+($K70="custom")*CustCF!DK70</f>
        <v>0</v>
      </c>
      <c r="DR70" s="95">
        <f>($K70="Bell Curve")*(_xlfn.NORM.DIST(AND(DR$6&gt;=$F70,DR$6&lt;=$H70)*(DR$6-$F70+1),$J70/2,$M70,TRUE)-_xlfn.NORM.DIST(AND(DR$6&gt;=$F70,DR$6&lt;=$H70)*(DQ$6-$F70+1),$J70/2,$M70,TRUE))/(1-2*_xlfn.NORM.DIST(0,$J70/2,$M70,TRUE))*$D70+($K70="Steady Growth")*(AND(DR$6&gt;=$F70,DR$6&lt;=$H70)*((DR$6-$F70+1)/($J70*($J70+1)/2)*$D70))+($K70="custom")*CustCF!DL70</f>
        <v>0</v>
      </c>
      <c r="DS70" s="95">
        <f>($K70="Bell Curve")*(_xlfn.NORM.DIST(AND(DS$6&gt;=$F70,DS$6&lt;=$H70)*(DS$6-$F70+1),$J70/2,$M70,TRUE)-_xlfn.NORM.DIST(AND(DS$6&gt;=$F70,DS$6&lt;=$H70)*(DR$6-$F70+1),$J70/2,$M70,TRUE))/(1-2*_xlfn.NORM.DIST(0,$J70/2,$M70,TRUE))*$D70+($K70="Steady Growth")*(AND(DS$6&gt;=$F70,DS$6&lt;=$H70)*((DS$6-$F70+1)/($J70*($J70+1)/2)*$D70))+($K70="custom")*CustCF!DM70</f>
        <v>0</v>
      </c>
      <c r="DT70" s="95">
        <f>($K70="Bell Curve")*(_xlfn.NORM.DIST(AND(DT$6&gt;=$F70,DT$6&lt;=$H70)*(DT$6-$F70+1),$J70/2,$M70,TRUE)-_xlfn.NORM.DIST(AND(DT$6&gt;=$F70,DT$6&lt;=$H70)*(DS$6-$F70+1),$J70/2,$M70,TRUE))/(1-2*_xlfn.NORM.DIST(0,$J70/2,$M70,TRUE))*$D70+($K70="Steady Growth")*(AND(DT$6&gt;=$F70,DT$6&lt;=$H70)*((DT$6-$F70+1)/($J70*($J70+1)/2)*$D70))+($K70="custom")*CustCF!DN70</f>
        <v>0</v>
      </c>
      <c r="DU70" s="95">
        <f>($K70="Bell Curve")*(_xlfn.NORM.DIST(AND(DU$6&gt;=$F70,DU$6&lt;=$H70)*(DU$6-$F70+1),$J70/2,$M70,TRUE)-_xlfn.NORM.DIST(AND(DU$6&gt;=$F70,DU$6&lt;=$H70)*(DT$6-$F70+1),$J70/2,$M70,TRUE))/(1-2*_xlfn.NORM.DIST(0,$J70/2,$M70,TRUE))*$D70+($K70="Steady Growth")*(AND(DU$6&gt;=$F70,DU$6&lt;=$H70)*((DU$6-$F70+1)/($J70*($J70+1)/2)*$D70))+($K70="custom")*CustCF!DO70</f>
        <v>0</v>
      </c>
      <c r="DV70" s="95">
        <f>($K70="Bell Curve")*(_xlfn.NORM.DIST(AND(DV$6&gt;=$F70,DV$6&lt;=$H70)*(DV$6-$F70+1),$J70/2,$M70,TRUE)-_xlfn.NORM.DIST(AND(DV$6&gt;=$F70,DV$6&lt;=$H70)*(DU$6-$F70+1),$J70/2,$M70,TRUE))/(1-2*_xlfn.NORM.DIST(0,$J70/2,$M70,TRUE))*$D70+($K70="Steady Growth")*(AND(DV$6&gt;=$F70,DV$6&lt;=$H70)*((DV$6-$F70+1)/($J70*($J70+1)/2)*$D70))+($K70="custom")*CustCF!DP70</f>
        <v>0</v>
      </c>
      <c r="DW70" s="95">
        <f>($K70="Bell Curve")*(_xlfn.NORM.DIST(AND(DW$6&gt;=$F70,DW$6&lt;=$H70)*(DW$6-$F70+1),$J70/2,$M70,TRUE)-_xlfn.NORM.DIST(AND(DW$6&gt;=$F70,DW$6&lt;=$H70)*(DV$6-$F70+1),$J70/2,$M70,TRUE))/(1-2*_xlfn.NORM.DIST(0,$J70/2,$M70,TRUE))*$D70+($K70="Steady Growth")*(AND(DW$6&gt;=$F70,DW$6&lt;=$H70)*((DW$6-$F70+1)/($J70*($J70+1)/2)*$D70))+($K70="custom")*CustCF!DQ70</f>
        <v>0</v>
      </c>
      <c r="DX70" s="95">
        <f>($K70="Bell Curve")*(_xlfn.NORM.DIST(AND(DX$6&gt;=$F70,DX$6&lt;=$H70)*(DX$6-$F70+1),$J70/2,$M70,TRUE)-_xlfn.NORM.DIST(AND(DX$6&gt;=$F70,DX$6&lt;=$H70)*(DW$6-$F70+1),$J70/2,$M70,TRUE))/(1-2*_xlfn.NORM.DIST(0,$J70/2,$M70,TRUE))*$D70+($K70="Steady Growth")*(AND(DX$6&gt;=$F70,DX$6&lt;=$H70)*((DX$6-$F70+1)/($J70*($J70+1)/2)*$D70))+($K70="custom")*CustCF!DR70</f>
        <v>0</v>
      </c>
      <c r="DY70" s="95">
        <f>($K70="Bell Curve")*(_xlfn.NORM.DIST(AND(DY$6&gt;=$F70,DY$6&lt;=$H70)*(DY$6-$F70+1),$J70/2,$M70,TRUE)-_xlfn.NORM.DIST(AND(DY$6&gt;=$F70,DY$6&lt;=$H70)*(DX$6-$F70+1),$J70/2,$M70,TRUE))/(1-2*_xlfn.NORM.DIST(0,$J70/2,$M70,TRUE))*$D70+($K70="Steady Growth")*(AND(DY$6&gt;=$F70,DY$6&lt;=$H70)*((DY$6-$F70+1)/($J70*($J70+1)/2)*$D70))+($K70="custom")*CustCF!DS70</f>
        <v>0</v>
      </c>
      <c r="DZ70" s="95">
        <f>($K70="Bell Curve")*(_xlfn.NORM.DIST(AND(DZ$6&gt;=$F70,DZ$6&lt;=$H70)*(DZ$6-$F70+1),$J70/2,$M70,TRUE)-_xlfn.NORM.DIST(AND(DZ$6&gt;=$F70,DZ$6&lt;=$H70)*(DY$6-$F70+1),$J70/2,$M70,TRUE))/(1-2*_xlfn.NORM.DIST(0,$J70/2,$M70,TRUE))*$D70+($K70="Steady Growth")*(AND(DZ$6&gt;=$F70,DZ$6&lt;=$H70)*((DZ$6-$F70+1)/($J70*($J70+1)/2)*$D70))+($K70="custom")*CustCF!DT70</f>
        <v>0</v>
      </c>
      <c r="EA70" s="95">
        <f>($K70="Bell Curve")*(_xlfn.NORM.DIST(AND(EA$6&gt;=$F70,EA$6&lt;=$H70)*(EA$6-$F70+1),$J70/2,$M70,TRUE)-_xlfn.NORM.DIST(AND(EA$6&gt;=$F70,EA$6&lt;=$H70)*(DZ$6-$F70+1),$J70/2,$M70,TRUE))/(1-2*_xlfn.NORM.DIST(0,$J70/2,$M70,TRUE))*$D70+($K70="Steady Growth")*(AND(EA$6&gt;=$F70,EA$6&lt;=$H70)*((EA$6-$F70+1)/($J70*($J70+1)/2)*$D70))+($K70="custom")*CustCF!DU70</f>
        <v>0</v>
      </c>
      <c r="EB70" s="95">
        <f>($K70="Bell Curve")*(_xlfn.NORM.DIST(AND(EB$6&gt;=$F70,EB$6&lt;=$H70)*(EB$6-$F70+1),$J70/2,$M70,TRUE)-_xlfn.NORM.DIST(AND(EB$6&gt;=$F70,EB$6&lt;=$H70)*(EA$6-$F70+1),$J70/2,$M70,TRUE))/(1-2*_xlfn.NORM.DIST(0,$J70/2,$M70,TRUE))*$D70+($K70="Steady Growth")*(AND(EB$6&gt;=$F70,EB$6&lt;=$H70)*((EB$6-$F70+1)/($J70*($J70+1)/2)*$D70))+($K70="custom")*CustCF!DV70</f>
        <v>0</v>
      </c>
      <c r="EC70" s="95">
        <f>($K70="Bell Curve")*(_xlfn.NORM.DIST(AND(EC$6&gt;=$F70,EC$6&lt;=$H70)*(EC$6-$F70+1),$J70/2,$M70,TRUE)-_xlfn.NORM.DIST(AND(EC$6&gt;=$F70,EC$6&lt;=$H70)*(EB$6-$F70+1),$J70/2,$M70,TRUE))/(1-2*_xlfn.NORM.DIST(0,$J70/2,$M70,TRUE))*$D70+($K70="Steady Growth")*(AND(EC$6&gt;=$F70,EC$6&lt;=$H70)*((EC$6-$F70+1)/($J70*($J70+1)/2)*$D70))+($K70="custom")*CustCF!DW70</f>
        <v>0</v>
      </c>
      <c r="ED70" s="95">
        <f>($K70="Bell Curve")*(_xlfn.NORM.DIST(AND(ED$6&gt;=$F70,ED$6&lt;=$H70)*(ED$6-$F70+1),$J70/2,$M70,TRUE)-_xlfn.NORM.DIST(AND(ED$6&gt;=$F70,ED$6&lt;=$H70)*(EC$6-$F70+1),$J70/2,$M70,TRUE))/(1-2*_xlfn.NORM.DIST(0,$J70/2,$M70,TRUE))*$D70+($K70="Steady Growth")*(AND(ED$6&gt;=$F70,ED$6&lt;=$H70)*((ED$6-$F70+1)/($J70*($J70+1)/2)*$D70))+($K70="custom")*CustCF!DX70</f>
        <v>0</v>
      </c>
      <c r="EE70" s="95">
        <f>($K70="Bell Curve")*(_xlfn.NORM.DIST(AND(EE$6&gt;=$F70,EE$6&lt;=$H70)*(EE$6-$F70+1),$J70/2,$M70,TRUE)-_xlfn.NORM.DIST(AND(EE$6&gt;=$F70,EE$6&lt;=$H70)*(ED$6-$F70+1),$J70/2,$M70,TRUE))/(1-2*_xlfn.NORM.DIST(0,$J70/2,$M70,TRUE))*$D70+($K70="Steady Growth")*(AND(EE$6&gt;=$F70,EE$6&lt;=$H70)*((EE$6-$F70+1)/($J70*($J70+1)/2)*$D70))+($K70="custom")*CustCF!DY70</f>
        <v>0</v>
      </c>
      <c r="EF70" s="95">
        <f>($K70="Bell Curve")*(_xlfn.NORM.DIST(AND(EF$6&gt;=$F70,EF$6&lt;=$H70)*(EF$6-$F70+1),$J70/2,$M70,TRUE)-_xlfn.NORM.DIST(AND(EF$6&gt;=$F70,EF$6&lt;=$H70)*(EE$6-$F70+1),$J70/2,$M70,TRUE))/(1-2*_xlfn.NORM.DIST(0,$J70/2,$M70,TRUE))*$D70+($K70="Steady Growth")*(AND(EF$6&gt;=$F70,EF$6&lt;=$H70)*((EF$6-$F70+1)/($J70*($J70+1)/2)*$D70))+($K70="custom")*CustCF!DZ70</f>
        <v>0</v>
      </c>
      <c r="EG70" s="95">
        <f>($K70="Bell Curve")*(_xlfn.NORM.DIST(AND(EG$6&gt;=$F70,EG$6&lt;=$H70)*(EG$6-$F70+1),$J70/2,$M70,TRUE)-_xlfn.NORM.DIST(AND(EG$6&gt;=$F70,EG$6&lt;=$H70)*(EF$6-$F70+1),$J70/2,$M70,TRUE))/(1-2*_xlfn.NORM.DIST(0,$J70/2,$M70,TRUE))*$D70+($K70="Steady Growth")*(AND(EG$6&gt;=$F70,EG$6&lt;=$H70)*((EG$6-$F70+1)/($J70*($J70+1)/2)*$D70))+($K70="custom")*CustCF!EA70</f>
        <v>0</v>
      </c>
      <c r="EH70" s="95">
        <f>($K70="Bell Curve")*(_xlfn.NORM.DIST(AND(EH$6&gt;=$F70,EH$6&lt;=$H70)*(EH$6-$F70+1),$J70/2,$M70,TRUE)-_xlfn.NORM.DIST(AND(EH$6&gt;=$F70,EH$6&lt;=$H70)*(EG$6-$F70+1),$J70/2,$M70,TRUE))/(1-2*_xlfn.NORM.DIST(0,$J70/2,$M70,TRUE))*$D70+($K70="Steady Growth")*(AND(EH$6&gt;=$F70,EH$6&lt;=$H70)*((EH$6-$F70+1)/($J70*($J70+1)/2)*$D70))+($K70="custom")*CustCF!EB70</f>
        <v>0</v>
      </c>
      <c r="EI70" s="95">
        <f>($K70="Bell Curve")*(_xlfn.NORM.DIST(AND(EI$6&gt;=$F70,EI$6&lt;=$H70)*(EI$6-$F70+1),$J70/2,$M70,TRUE)-_xlfn.NORM.DIST(AND(EI$6&gt;=$F70,EI$6&lt;=$H70)*(EH$6-$F70+1),$J70/2,$M70,TRUE))/(1-2*_xlfn.NORM.DIST(0,$J70/2,$M70,TRUE))*$D70+($K70="Steady Growth")*(AND(EI$6&gt;=$F70,EI$6&lt;=$H70)*((EI$6-$F70+1)/($J70*($J70+1)/2)*$D70))+($K70="custom")*CustCF!EC70</f>
        <v>0</v>
      </c>
      <c r="EJ70" s="95">
        <f>($K70="Bell Curve")*(_xlfn.NORM.DIST(AND(EJ$6&gt;=$F70,EJ$6&lt;=$H70)*(EJ$6-$F70+1),$J70/2,$M70,TRUE)-_xlfn.NORM.DIST(AND(EJ$6&gt;=$F70,EJ$6&lt;=$H70)*(EI$6-$F70+1),$J70/2,$M70,TRUE))/(1-2*_xlfn.NORM.DIST(0,$J70/2,$M70,TRUE))*$D70+($K70="Steady Growth")*(AND(EJ$6&gt;=$F70,EJ$6&lt;=$H70)*((EJ$6-$F70+1)/($J70*($J70+1)/2)*$D70))+($K70="custom")*CustCF!ED70</f>
        <v>0</v>
      </c>
      <c r="EK70" s="95">
        <f>($K70="Bell Curve")*(_xlfn.NORM.DIST(AND(EK$6&gt;=$F70,EK$6&lt;=$H70)*(EK$6-$F70+1),$J70/2,$M70,TRUE)-_xlfn.NORM.DIST(AND(EK$6&gt;=$F70,EK$6&lt;=$H70)*(EJ$6-$F70+1),$J70/2,$M70,TRUE))/(1-2*_xlfn.NORM.DIST(0,$J70/2,$M70,TRUE))*$D70+($K70="Steady Growth")*(AND(EK$6&gt;=$F70,EK$6&lt;=$H70)*((EK$6-$F70+1)/($J70*($J70+1)/2)*$D70))+($K70="custom")*CustCF!EE70</f>
        <v>0</v>
      </c>
      <c r="EL70" s="95">
        <f>($K70="Bell Curve")*(_xlfn.NORM.DIST(AND(EL$6&gt;=$F70,EL$6&lt;=$H70)*(EL$6-$F70+1),$J70/2,$M70,TRUE)-_xlfn.NORM.DIST(AND(EL$6&gt;=$F70,EL$6&lt;=$H70)*(EK$6-$F70+1),$J70/2,$M70,TRUE))/(1-2*_xlfn.NORM.DIST(0,$J70/2,$M70,TRUE))*$D70+($K70="Steady Growth")*(AND(EL$6&gt;=$F70,EL$6&lt;=$H70)*((EL$6-$F70+1)/($J70*($J70+1)/2)*$D70))+($K70="custom")*CustCF!EF70</f>
        <v>0</v>
      </c>
      <c r="EM70" s="95">
        <f>($K70="Bell Curve")*(_xlfn.NORM.DIST(AND(EM$6&gt;=$F70,EM$6&lt;=$H70)*(EM$6-$F70+1),$J70/2,$M70,TRUE)-_xlfn.NORM.DIST(AND(EM$6&gt;=$F70,EM$6&lt;=$H70)*(EL$6-$F70+1),$J70/2,$M70,TRUE))/(1-2*_xlfn.NORM.DIST(0,$J70/2,$M70,TRUE))*$D70+($K70="Steady Growth")*(AND(EM$6&gt;=$F70,EM$6&lt;=$H70)*((EM$6-$F70+1)/($J70*($J70+1)/2)*$D70))+($K70="custom")*CustCF!EG70</f>
        <v>0</v>
      </c>
      <c r="EN70" s="95">
        <f>($K70="Bell Curve")*(_xlfn.NORM.DIST(AND(EN$6&gt;=$F70,EN$6&lt;=$H70)*(EN$6-$F70+1),$J70/2,$M70,TRUE)-_xlfn.NORM.DIST(AND(EN$6&gt;=$F70,EN$6&lt;=$H70)*(EM$6-$F70+1),$J70/2,$M70,TRUE))/(1-2*_xlfn.NORM.DIST(0,$J70/2,$M70,TRUE))*$D70+($K70="Steady Growth")*(AND(EN$6&gt;=$F70,EN$6&lt;=$H70)*((EN$6-$F70+1)/($J70*($J70+1)/2)*$D70))+($K70="custom")*CustCF!EH70</f>
        <v>0</v>
      </c>
      <c r="EO70" s="95">
        <f>($K70="Bell Curve")*(_xlfn.NORM.DIST(AND(EO$6&gt;=$F70,EO$6&lt;=$H70)*(EO$6-$F70+1),$J70/2,$M70,TRUE)-_xlfn.NORM.DIST(AND(EO$6&gt;=$F70,EO$6&lt;=$H70)*(EN$6-$F70+1),$J70/2,$M70,TRUE))/(1-2*_xlfn.NORM.DIST(0,$J70/2,$M70,TRUE))*$D70+($K70="Steady Growth")*(AND(EO$6&gt;=$F70,EO$6&lt;=$H70)*((EO$6-$F70+1)/($J70*($J70+1)/2)*$D70))+($K70="custom")*CustCF!EI70</f>
        <v>0</v>
      </c>
      <c r="EP70" s="95">
        <f>($K70="Bell Curve")*(_xlfn.NORM.DIST(AND(EP$6&gt;=$F70,EP$6&lt;=$H70)*(EP$6-$F70+1),$J70/2,$M70,TRUE)-_xlfn.NORM.DIST(AND(EP$6&gt;=$F70,EP$6&lt;=$H70)*(EO$6-$F70+1),$J70/2,$M70,TRUE))/(1-2*_xlfn.NORM.DIST(0,$J70/2,$M70,TRUE))*$D70+($K70="Steady Growth")*(AND(EP$6&gt;=$F70,EP$6&lt;=$H70)*((EP$6-$F70+1)/($J70*($J70+1)/2)*$D70))+($K70="custom")*CustCF!EJ70</f>
        <v>0</v>
      </c>
      <c r="EQ70" s="95">
        <f>($K70="Bell Curve")*(_xlfn.NORM.DIST(AND(EQ$6&gt;=$F70,EQ$6&lt;=$H70)*(EQ$6-$F70+1),$J70/2,$M70,TRUE)-_xlfn.NORM.DIST(AND(EQ$6&gt;=$F70,EQ$6&lt;=$H70)*(EP$6-$F70+1),$J70/2,$M70,TRUE))/(1-2*_xlfn.NORM.DIST(0,$J70/2,$M70,TRUE))*$D70+($K70="Steady Growth")*(AND(EQ$6&gt;=$F70,EQ$6&lt;=$H70)*((EQ$6-$F70+1)/($J70*($J70+1)/2)*$D70))+($K70="custom")*CustCF!EK70</f>
        <v>0</v>
      </c>
      <c r="ER70" s="95">
        <f>($K70="Bell Curve")*(_xlfn.NORM.DIST(AND(ER$6&gt;=$F70,ER$6&lt;=$H70)*(ER$6-$F70+1),$J70/2,$M70,TRUE)-_xlfn.NORM.DIST(AND(ER$6&gt;=$F70,ER$6&lt;=$H70)*(EQ$6-$F70+1),$J70/2,$M70,TRUE))/(1-2*_xlfn.NORM.DIST(0,$J70/2,$M70,TRUE))*$D70+($K70="Steady Growth")*(AND(ER$6&gt;=$F70,ER$6&lt;=$H70)*((ER$6-$F70+1)/($J70*($J70+1)/2)*$D70))+($K70="custom")*CustCF!EL70</f>
        <v>0</v>
      </c>
      <c r="ES70" s="95">
        <f>($K70="Bell Curve")*(_xlfn.NORM.DIST(AND(ES$6&gt;=$F70,ES$6&lt;=$H70)*(ES$6-$F70+1),$J70/2,$M70,TRUE)-_xlfn.NORM.DIST(AND(ES$6&gt;=$F70,ES$6&lt;=$H70)*(ER$6-$F70+1),$J70/2,$M70,TRUE))/(1-2*_xlfn.NORM.DIST(0,$J70/2,$M70,TRUE))*$D70+($K70="Steady Growth")*(AND(ES$6&gt;=$F70,ES$6&lt;=$H70)*((ES$6-$F70+1)/($J70*($J70+1)/2)*$D70))+($K70="custom")*CustCF!EM70</f>
        <v>0</v>
      </c>
      <c r="ET70" s="95">
        <f>($K70="Bell Curve")*(_xlfn.NORM.DIST(AND(ET$6&gt;=$F70,ET$6&lt;=$H70)*(ET$6-$F70+1),$J70/2,$M70,TRUE)-_xlfn.NORM.DIST(AND(ET$6&gt;=$F70,ET$6&lt;=$H70)*(ES$6-$F70+1),$J70/2,$M70,TRUE))/(1-2*_xlfn.NORM.DIST(0,$J70/2,$M70,TRUE))*$D70+($K70="Steady Growth")*(AND(ET$6&gt;=$F70,ET$6&lt;=$H70)*((ET$6-$F70+1)/($J70*($J70+1)/2)*$D70))+($K70="custom")*CustCF!EN70</f>
        <v>0</v>
      </c>
      <c r="EU70" s="95">
        <f>($K70="Bell Curve")*(_xlfn.NORM.DIST(AND(EU$6&gt;=$F70,EU$6&lt;=$H70)*(EU$6-$F70+1),$J70/2,$M70,TRUE)-_xlfn.NORM.DIST(AND(EU$6&gt;=$F70,EU$6&lt;=$H70)*(ET$6-$F70+1),$J70/2,$M70,TRUE))/(1-2*_xlfn.NORM.DIST(0,$J70/2,$M70,TRUE))*$D70+($K70="Steady Growth")*(AND(EU$6&gt;=$F70,EU$6&lt;=$H70)*((EU$6-$F70+1)/($J70*($J70+1)/2)*$D70))+($K70="custom")*CustCF!EO70</f>
        <v>0</v>
      </c>
      <c r="EV70" s="95">
        <f>($K70="Bell Curve")*(_xlfn.NORM.DIST(AND(EV$6&gt;=$F70,EV$6&lt;=$H70)*(EV$6-$F70+1),$J70/2,$M70,TRUE)-_xlfn.NORM.DIST(AND(EV$6&gt;=$F70,EV$6&lt;=$H70)*(EU$6-$F70+1),$J70/2,$M70,TRUE))/(1-2*_xlfn.NORM.DIST(0,$J70/2,$M70,TRUE))*$D70+($K70="Steady Growth")*(AND(EV$6&gt;=$F70,EV$6&lt;=$H70)*((EV$6-$F70+1)/($J70*($J70+1)/2)*$D70))+($K70="custom")*CustCF!EP70</f>
        <v>0</v>
      </c>
      <c r="EW70" s="95">
        <f>($K70="Bell Curve")*(_xlfn.NORM.DIST(AND(EW$6&gt;=$F70,EW$6&lt;=$H70)*(EW$6-$F70+1),$J70/2,$M70,TRUE)-_xlfn.NORM.DIST(AND(EW$6&gt;=$F70,EW$6&lt;=$H70)*(EV$6-$F70+1),$J70/2,$M70,TRUE))/(1-2*_xlfn.NORM.DIST(0,$J70/2,$M70,TRUE))*$D70+($K70="Steady Growth")*(AND(EW$6&gt;=$F70,EW$6&lt;=$H70)*((EW$6-$F70+1)/($J70*($J70+1)/2)*$D70))+($K70="custom")*CustCF!EQ70</f>
        <v>0</v>
      </c>
      <c r="EX70" s="95">
        <f>($K70="Bell Curve")*(_xlfn.NORM.DIST(AND(EX$6&gt;=$F70,EX$6&lt;=$H70)*(EX$6-$F70+1),$J70/2,$M70,TRUE)-_xlfn.NORM.DIST(AND(EX$6&gt;=$F70,EX$6&lt;=$H70)*(EW$6-$F70+1),$J70/2,$M70,TRUE))/(1-2*_xlfn.NORM.DIST(0,$J70/2,$M70,TRUE))*$D70+($K70="Steady Growth")*(AND(EX$6&gt;=$F70,EX$6&lt;=$H70)*((EX$6-$F70+1)/($J70*($J70+1)/2)*$D70))+($K70="custom")*CustCF!ER70</f>
        <v>0</v>
      </c>
      <c r="EY70" s="95">
        <f>($K70="Bell Curve")*(_xlfn.NORM.DIST(AND(EY$6&gt;=$F70,EY$6&lt;=$H70)*(EY$6-$F70+1),$J70/2,$M70,TRUE)-_xlfn.NORM.DIST(AND(EY$6&gt;=$F70,EY$6&lt;=$H70)*(EX$6-$F70+1),$J70/2,$M70,TRUE))/(1-2*_xlfn.NORM.DIST(0,$J70/2,$M70,TRUE))*$D70+($K70="Steady Growth")*(AND(EY$6&gt;=$F70,EY$6&lt;=$H70)*((EY$6-$F70+1)/($J70*($J70+1)/2)*$D70))+($K70="custom")*CustCF!ES70</f>
        <v>0</v>
      </c>
      <c r="EZ70" s="95">
        <f>($K70="Bell Curve")*(_xlfn.NORM.DIST(AND(EZ$6&gt;=$F70,EZ$6&lt;=$H70)*(EZ$6-$F70+1),$J70/2,$M70,TRUE)-_xlfn.NORM.DIST(AND(EZ$6&gt;=$F70,EZ$6&lt;=$H70)*(EY$6-$F70+1),$J70/2,$M70,TRUE))/(1-2*_xlfn.NORM.DIST(0,$J70/2,$M70,TRUE))*$D70+($K70="Steady Growth")*(AND(EZ$6&gt;=$F70,EZ$6&lt;=$H70)*((EZ$6-$F70+1)/($J70*($J70+1)/2)*$D70))+($K70="custom")*CustCF!ET70</f>
        <v>0</v>
      </c>
      <c r="FA70" s="95">
        <f>($K70="Bell Curve")*(_xlfn.NORM.DIST(AND(FA$6&gt;=$F70,FA$6&lt;=$H70)*(FA$6-$F70+1),$J70/2,$M70,TRUE)-_xlfn.NORM.DIST(AND(FA$6&gt;=$F70,FA$6&lt;=$H70)*(EZ$6-$F70+1),$J70/2,$M70,TRUE))/(1-2*_xlfn.NORM.DIST(0,$J70/2,$M70,TRUE))*$D70+($K70="Steady Growth")*(AND(FA$6&gt;=$F70,FA$6&lt;=$H70)*((FA$6-$F70+1)/($J70*($J70+1)/2)*$D70))+($K70="custom")*CustCF!EU70</f>
        <v>0</v>
      </c>
      <c r="FB70" s="95">
        <f>($K70="Bell Curve")*(_xlfn.NORM.DIST(AND(FB$6&gt;=$F70,FB$6&lt;=$H70)*(FB$6-$F70+1),$J70/2,$M70,TRUE)-_xlfn.NORM.DIST(AND(FB$6&gt;=$F70,FB$6&lt;=$H70)*(FA$6-$F70+1),$J70/2,$M70,TRUE))/(1-2*_xlfn.NORM.DIST(0,$J70/2,$M70,TRUE))*$D70+($K70="Steady Growth")*(AND(FB$6&gt;=$F70,FB$6&lt;=$H70)*((FB$6-$F70+1)/($J70*($J70+1)/2)*$D70))+($K70="custom")*CustCF!EV70</f>
        <v>0</v>
      </c>
      <c r="FC70" s="95">
        <f>($K70="Bell Curve")*(_xlfn.NORM.DIST(AND(FC$6&gt;=$F70,FC$6&lt;=$H70)*(FC$6-$F70+1),$J70/2,$M70,TRUE)-_xlfn.NORM.DIST(AND(FC$6&gt;=$F70,FC$6&lt;=$H70)*(FB$6-$F70+1),$J70/2,$M70,TRUE))/(1-2*_xlfn.NORM.DIST(0,$J70/2,$M70,TRUE))*$D70+($K70="Steady Growth")*(AND(FC$6&gt;=$F70,FC$6&lt;=$H70)*((FC$6-$F70+1)/($J70*($J70+1)/2)*$D70))+($K70="custom")*CustCF!EW70</f>
        <v>0</v>
      </c>
      <c r="FD70" s="95">
        <f>($K70="Bell Curve")*(_xlfn.NORM.DIST(AND(FD$6&gt;=$F70,FD$6&lt;=$H70)*(FD$6-$F70+1),$J70/2,$M70,TRUE)-_xlfn.NORM.DIST(AND(FD$6&gt;=$F70,FD$6&lt;=$H70)*(FC$6-$F70+1),$J70/2,$M70,TRUE))/(1-2*_xlfn.NORM.DIST(0,$J70/2,$M70,TRUE))*$D70+($K70="Steady Growth")*(AND(FD$6&gt;=$F70,FD$6&lt;=$H70)*((FD$6-$F70+1)/($J70*($J70+1)/2)*$D70))+($K70="custom")*CustCF!EX70</f>
        <v>0</v>
      </c>
      <c r="FE70" s="95">
        <f>($K70="Bell Curve")*(_xlfn.NORM.DIST(AND(FE$6&gt;=$F70,FE$6&lt;=$H70)*(FE$6-$F70+1),$J70/2,$M70,TRUE)-_xlfn.NORM.DIST(AND(FE$6&gt;=$F70,FE$6&lt;=$H70)*(FD$6-$F70+1),$J70/2,$M70,TRUE))/(1-2*_xlfn.NORM.DIST(0,$J70/2,$M70,TRUE))*$D70+($K70="Steady Growth")*(AND(FE$6&gt;=$F70,FE$6&lt;=$H70)*((FE$6-$F70+1)/($J70*($J70+1)/2)*$D70))+($K70="custom")*CustCF!EY70</f>
        <v>0</v>
      </c>
      <c r="FF70" s="95">
        <f>($K70="Bell Curve")*(_xlfn.NORM.DIST(AND(FF$6&gt;=$F70,FF$6&lt;=$H70)*(FF$6-$F70+1),$J70/2,$M70,TRUE)-_xlfn.NORM.DIST(AND(FF$6&gt;=$F70,FF$6&lt;=$H70)*(FE$6-$F70+1),$J70/2,$M70,TRUE))/(1-2*_xlfn.NORM.DIST(0,$J70/2,$M70,TRUE))*$D70+($K70="Steady Growth")*(AND(FF$6&gt;=$F70,FF$6&lt;=$H70)*((FF$6-$F70+1)/($J70*($J70+1)/2)*$D70))+($K70="custom")*CustCF!EZ70</f>
        <v>0</v>
      </c>
      <c r="FG70" s="95">
        <f>($K70="Bell Curve")*(_xlfn.NORM.DIST(AND(FG$6&gt;=$F70,FG$6&lt;=$H70)*(FG$6-$F70+1),$J70/2,$M70,TRUE)-_xlfn.NORM.DIST(AND(FG$6&gt;=$F70,FG$6&lt;=$H70)*(FF$6-$F70+1),$J70/2,$M70,TRUE))/(1-2*_xlfn.NORM.DIST(0,$J70/2,$M70,TRUE))*$D70+($K70="Steady Growth")*(AND(FG$6&gt;=$F70,FG$6&lt;=$H70)*((FG$6-$F70+1)/($J70*($J70+1)/2)*$D70))+($K70="custom")*CustCF!FA70</f>
        <v>0</v>
      </c>
      <c r="FH70" s="95">
        <f>($K70="Bell Curve")*(_xlfn.NORM.DIST(AND(FH$6&gt;=$F70,FH$6&lt;=$H70)*(FH$6-$F70+1),$J70/2,$M70,TRUE)-_xlfn.NORM.DIST(AND(FH$6&gt;=$F70,FH$6&lt;=$H70)*(FG$6-$F70+1),$J70/2,$M70,TRUE))/(1-2*_xlfn.NORM.DIST(0,$J70/2,$M70,TRUE))*$D70+($K70="Steady Growth")*(AND(FH$6&gt;=$F70,FH$6&lt;=$H70)*((FH$6-$F70+1)/($J70*($J70+1)/2)*$D70))+($K70="custom")*CustCF!FB70</f>
        <v>0</v>
      </c>
      <c r="FI70" s="95">
        <f>($K70="Bell Curve")*(_xlfn.NORM.DIST(AND(FI$6&gt;=$F70,FI$6&lt;=$H70)*(FI$6-$F70+1),$J70/2,$M70,TRUE)-_xlfn.NORM.DIST(AND(FI$6&gt;=$F70,FI$6&lt;=$H70)*(FH$6-$F70+1),$J70/2,$M70,TRUE))/(1-2*_xlfn.NORM.DIST(0,$J70/2,$M70,TRUE))*$D70+($K70="Steady Growth")*(AND(FI$6&gt;=$F70,FI$6&lt;=$H70)*((FI$6-$F70+1)/($J70*($J70+1)/2)*$D70))+($K70="custom")*CustCF!FC70</f>
        <v>0</v>
      </c>
      <c r="FJ70" s="95">
        <f>($K70="Bell Curve")*(_xlfn.NORM.DIST(AND(FJ$6&gt;=$F70,FJ$6&lt;=$H70)*(FJ$6-$F70+1),$J70/2,$M70,TRUE)-_xlfn.NORM.DIST(AND(FJ$6&gt;=$F70,FJ$6&lt;=$H70)*(FI$6-$F70+1),$J70/2,$M70,TRUE))/(1-2*_xlfn.NORM.DIST(0,$J70/2,$M70,TRUE))*$D70+($K70="Steady Growth")*(AND(FJ$6&gt;=$F70,FJ$6&lt;=$H70)*((FJ$6-$F70+1)/($J70*($J70+1)/2)*$D70))+($K70="custom")*CustCF!FD70</f>
        <v>0</v>
      </c>
      <c r="FK70" s="95">
        <f>($K70="Bell Curve")*(_xlfn.NORM.DIST(AND(FK$6&gt;=$F70,FK$6&lt;=$H70)*(FK$6-$F70+1),$J70/2,$M70,TRUE)-_xlfn.NORM.DIST(AND(FK$6&gt;=$F70,FK$6&lt;=$H70)*(FJ$6-$F70+1),$J70/2,$M70,TRUE))/(1-2*_xlfn.NORM.DIST(0,$J70/2,$M70,TRUE))*$D70+($K70="Steady Growth")*(AND(FK$6&gt;=$F70,FK$6&lt;=$H70)*((FK$6-$F70+1)/($J70*($J70+1)/2)*$D70))+($K70="custom")*CustCF!FE70</f>
        <v>0</v>
      </c>
      <c r="FL70" s="95">
        <f>($K70="Bell Curve")*(_xlfn.NORM.DIST(AND(FL$6&gt;=$F70,FL$6&lt;=$H70)*(FL$6-$F70+1),$J70/2,$M70,TRUE)-_xlfn.NORM.DIST(AND(FL$6&gt;=$F70,FL$6&lt;=$H70)*(FK$6-$F70+1),$J70/2,$M70,TRUE))/(1-2*_xlfn.NORM.DIST(0,$J70/2,$M70,TRUE))*$D70+($K70="Steady Growth")*(AND(FL$6&gt;=$F70,FL$6&lt;=$H70)*((FL$6-$F70+1)/($J70*($J70+1)/2)*$D70))+($K70="custom")*CustCF!FF70</f>
        <v>0</v>
      </c>
      <c r="FM70" s="95">
        <f>($K70="Bell Curve")*(_xlfn.NORM.DIST(AND(FM$6&gt;=$F70,FM$6&lt;=$H70)*(FM$6-$F70+1),$J70/2,$M70,TRUE)-_xlfn.NORM.DIST(AND(FM$6&gt;=$F70,FM$6&lt;=$H70)*(FL$6-$F70+1),$J70/2,$M70,TRUE))/(1-2*_xlfn.NORM.DIST(0,$J70/2,$M70,TRUE))*$D70+($K70="Steady Growth")*(AND(FM$6&gt;=$F70,FM$6&lt;=$H70)*((FM$6-$F70+1)/($J70*($J70+1)/2)*$D70))+($K70="custom")*CustCF!FG70</f>
        <v>0</v>
      </c>
      <c r="FN70" s="95">
        <f>($K70="Bell Curve")*(_xlfn.NORM.DIST(AND(FN$6&gt;=$F70,FN$6&lt;=$H70)*(FN$6-$F70+1),$J70/2,$M70,TRUE)-_xlfn.NORM.DIST(AND(FN$6&gt;=$F70,FN$6&lt;=$H70)*(FM$6-$F70+1),$J70/2,$M70,TRUE))/(1-2*_xlfn.NORM.DIST(0,$J70/2,$M70,TRUE))*$D70+($K70="Steady Growth")*(AND(FN$6&gt;=$F70,FN$6&lt;=$H70)*((FN$6-$F70+1)/($J70*($J70+1)/2)*$D70))+($K70="custom")*CustCF!FH70</f>
        <v>0</v>
      </c>
      <c r="FO70" s="95">
        <f>($K70="Bell Curve")*(_xlfn.NORM.DIST(AND(FO$6&gt;=$F70,FO$6&lt;=$H70)*(FO$6-$F70+1),$J70/2,$M70,TRUE)-_xlfn.NORM.DIST(AND(FO$6&gt;=$F70,FO$6&lt;=$H70)*(FN$6-$F70+1),$J70/2,$M70,TRUE))/(1-2*_xlfn.NORM.DIST(0,$J70/2,$M70,TRUE))*$D70+($K70="Steady Growth")*(AND(FO$6&gt;=$F70,FO$6&lt;=$H70)*((FO$6-$F70+1)/($J70*($J70+1)/2)*$D70))+($K70="custom")*CustCF!FI70</f>
        <v>0</v>
      </c>
      <c r="FP70" s="95">
        <f>($K70="Bell Curve")*(_xlfn.NORM.DIST(AND(FP$6&gt;=$F70,FP$6&lt;=$H70)*(FP$6-$F70+1),$J70/2,$M70,TRUE)-_xlfn.NORM.DIST(AND(FP$6&gt;=$F70,FP$6&lt;=$H70)*(FO$6-$F70+1),$J70/2,$M70,TRUE))/(1-2*_xlfn.NORM.DIST(0,$J70/2,$M70,TRUE))*$D70+($K70="Steady Growth")*(AND(FP$6&gt;=$F70,FP$6&lt;=$H70)*((FP$6-$F70+1)/($J70*($J70+1)/2)*$D70))+($K70="custom")*CustCF!FJ70</f>
        <v>0</v>
      </c>
      <c r="FQ70" s="95">
        <f>($K70="Bell Curve")*(_xlfn.NORM.DIST(AND(FQ$6&gt;=$F70,FQ$6&lt;=$H70)*(FQ$6-$F70+1),$J70/2,$M70,TRUE)-_xlfn.NORM.DIST(AND(FQ$6&gt;=$F70,FQ$6&lt;=$H70)*(FP$6-$F70+1),$J70/2,$M70,TRUE))/(1-2*_xlfn.NORM.DIST(0,$J70/2,$M70,TRUE))*$D70+($K70="Steady Growth")*(AND(FQ$6&gt;=$F70,FQ$6&lt;=$H70)*((FQ$6-$F70+1)/($J70*($J70+1)/2)*$D70))+($K70="custom")*CustCF!FK70</f>
        <v>0</v>
      </c>
      <c r="FR70" s="95">
        <f>($K70="Bell Curve")*(_xlfn.NORM.DIST(AND(FR$6&gt;=$F70,FR$6&lt;=$H70)*(FR$6-$F70+1),$J70/2,$M70,TRUE)-_xlfn.NORM.DIST(AND(FR$6&gt;=$F70,FR$6&lt;=$H70)*(FQ$6-$F70+1),$J70/2,$M70,TRUE))/(1-2*_xlfn.NORM.DIST(0,$J70/2,$M70,TRUE))*$D70+($K70="Steady Growth")*(AND(FR$6&gt;=$F70,FR$6&lt;=$H70)*((FR$6-$F70+1)/($J70*($J70+1)/2)*$D70))+($K70="custom")*CustCF!FL70</f>
        <v>0</v>
      </c>
      <c r="FS70" s="95">
        <f>($K70="Bell Curve")*(_xlfn.NORM.DIST(AND(FS$6&gt;=$F70,FS$6&lt;=$H70)*(FS$6-$F70+1),$J70/2,$M70,TRUE)-_xlfn.NORM.DIST(AND(FS$6&gt;=$F70,FS$6&lt;=$H70)*(FR$6-$F70+1),$J70/2,$M70,TRUE))/(1-2*_xlfn.NORM.DIST(0,$J70/2,$M70,TRUE))*$D70+($K70="Steady Growth")*(AND(FS$6&gt;=$F70,FS$6&lt;=$H70)*((FS$6-$F70+1)/($J70*($J70+1)/2)*$D70))+($K70="custom")*CustCF!FM70</f>
        <v>0</v>
      </c>
      <c r="FT70" s="95">
        <f>($K70="Bell Curve")*(_xlfn.NORM.DIST(AND(FT$6&gt;=$F70,FT$6&lt;=$H70)*(FT$6-$F70+1),$J70/2,$M70,TRUE)-_xlfn.NORM.DIST(AND(FT$6&gt;=$F70,FT$6&lt;=$H70)*(FS$6-$F70+1),$J70/2,$M70,TRUE))/(1-2*_xlfn.NORM.DIST(0,$J70/2,$M70,TRUE))*$D70+($K70="Steady Growth")*(AND(FT$6&gt;=$F70,FT$6&lt;=$H70)*((FT$6-$F70+1)/($J70*($J70+1)/2)*$D70))+($K70="custom")*CustCF!FN70</f>
        <v>0</v>
      </c>
      <c r="FU70" s="95">
        <f>($K70="Bell Curve")*(_xlfn.NORM.DIST(AND(FU$6&gt;=$F70,FU$6&lt;=$H70)*(FU$6-$F70+1),$J70/2,$M70,TRUE)-_xlfn.NORM.DIST(AND(FU$6&gt;=$F70,FU$6&lt;=$H70)*(FT$6-$F70+1),$J70/2,$M70,TRUE))/(1-2*_xlfn.NORM.DIST(0,$J70/2,$M70,TRUE))*$D70+($K70="Steady Growth")*(AND(FU$6&gt;=$F70,FU$6&lt;=$H70)*((FU$6-$F70+1)/($J70*($J70+1)/2)*$D70))+($K70="custom")*CustCF!FO70</f>
        <v>0</v>
      </c>
      <c r="FV70" s="95">
        <f>($K70="Bell Curve")*(_xlfn.NORM.DIST(AND(FV$6&gt;=$F70,FV$6&lt;=$H70)*(FV$6-$F70+1),$J70/2,$M70,TRUE)-_xlfn.NORM.DIST(AND(FV$6&gt;=$F70,FV$6&lt;=$H70)*(FU$6-$F70+1),$J70/2,$M70,TRUE))/(1-2*_xlfn.NORM.DIST(0,$J70/2,$M70,TRUE))*$D70+($K70="Steady Growth")*(AND(FV$6&gt;=$F70,FV$6&lt;=$H70)*((FV$6-$F70+1)/($J70*($J70+1)/2)*$D70))+($K70="custom")*CustCF!FP70</f>
        <v>0</v>
      </c>
      <c r="FW70" s="95">
        <f>($K70="Bell Curve")*(_xlfn.NORM.DIST(AND(FW$6&gt;=$F70,FW$6&lt;=$H70)*(FW$6-$F70+1),$J70/2,$M70,TRUE)-_xlfn.NORM.DIST(AND(FW$6&gt;=$F70,FW$6&lt;=$H70)*(FV$6-$F70+1),$J70/2,$M70,TRUE))/(1-2*_xlfn.NORM.DIST(0,$J70/2,$M70,TRUE))*$D70+($K70="Steady Growth")*(AND(FW$6&gt;=$F70,FW$6&lt;=$H70)*((FW$6-$F70+1)/($J70*($J70+1)/2)*$D70))+($K70="custom")*CustCF!FQ70</f>
        <v>0</v>
      </c>
      <c r="FX70" s="95">
        <f>($K70="Bell Curve")*(_xlfn.NORM.DIST(AND(FX$6&gt;=$F70,FX$6&lt;=$H70)*(FX$6-$F70+1),$J70/2,$M70,TRUE)-_xlfn.NORM.DIST(AND(FX$6&gt;=$F70,FX$6&lt;=$H70)*(FW$6-$F70+1),$J70/2,$M70,TRUE))/(1-2*_xlfn.NORM.DIST(0,$J70/2,$M70,TRUE))*$D70+($K70="Steady Growth")*(AND(FX$6&gt;=$F70,FX$6&lt;=$H70)*((FX$6-$F70+1)/($J70*($J70+1)/2)*$D70))+($K70="custom")*CustCF!FR70</f>
        <v>0</v>
      </c>
      <c r="FY70" s="95">
        <f>($K70="Bell Curve")*(_xlfn.NORM.DIST(AND(FY$6&gt;=$F70,FY$6&lt;=$H70)*(FY$6-$F70+1),$J70/2,$M70,TRUE)-_xlfn.NORM.DIST(AND(FY$6&gt;=$F70,FY$6&lt;=$H70)*(FX$6-$F70+1),$J70/2,$M70,TRUE))/(1-2*_xlfn.NORM.DIST(0,$J70/2,$M70,TRUE))*$D70+($K70="Steady Growth")*(AND(FY$6&gt;=$F70,FY$6&lt;=$H70)*((FY$6-$F70+1)/($J70*($J70+1)/2)*$D70))+($K70="custom")*CustCF!FS70</f>
        <v>0</v>
      </c>
      <c r="FZ70" s="95">
        <f>($K70="Bell Curve")*(_xlfn.NORM.DIST(AND(FZ$6&gt;=$F70,FZ$6&lt;=$H70)*(FZ$6-$F70+1),$J70/2,$M70,TRUE)-_xlfn.NORM.DIST(AND(FZ$6&gt;=$F70,FZ$6&lt;=$H70)*(FY$6-$F70+1),$J70/2,$M70,TRUE))/(1-2*_xlfn.NORM.DIST(0,$J70/2,$M70,TRUE))*$D70+($K70="Steady Growth")*(AND(FZ$6&gt;=$F70,FZ$6&lt;=$H70)*((FZ$6-$F70+1)/($J70*($J70+1)/2)*$D70))+($K70="custom")*CustCF!FT70</f>
        <v>0</v>
      </c>
      <c r="GA70" s="95">
        <f>($K70="Bell Curve")*(_xlfn.NORM.DIST(AND(GA$6&gt;=$F70,GA$6&lt;=$H70)*(GA$6-$F70+1),$J70/2,$M70,TRUE)-_xlfn.NORM.DIST(AND(GA$6&gt;=$F70,GA$6&lt;=$H70)*(FZ$6-$F70+1),$J70/2,$M70,TRUE))/(1-2*_xlfn.NORM.DIST(0,$J70/2,$M70,TRUE))*$D70+($K70="Steady Growth")*(AND(GA$6&gt;=$F70,GA$6&lt;=$H70)*((GA$6-$F70+1)/($J70*($J70+1)/2)*$D70))+($K70="custom")*CustCF!FU70</f>
        <v>0</v>
      </c>
      <c r="GB70" s="95">
        <f>($K70="Bell Curve")*(_xlfn.NORM.DIST(AND(GB$6&gt;=$F70,GB$6&lt;=$H70)*(GB$6-$F70+1),$J70/2,$M70,TRUE)-_xlfn.NORM.DIST(AND(GB$6&gt;=$F70,GB$6&lt;=$H70)*(GA$6-$F70+1),$J70/2,$M70,TRUE))/(1-2*_xlfn.NORM.DIST(0,$J70/2,$M70,TRUE))*$D70+($K70="Steady Growth")*(AND(GB$6&gt;=$F70,GB$6&lt;=$H70)*((GB$6-$F70+1)/($J70*($J70+1)/2)*$D70))+($K70="custom")*CustCF!FV70</f>
        <v>0</v>
      </c>
      <c r="GC70" s="95">
        <f>($K70="Bell Curve")*(_xlfn.NORM.DIST(AND(GC$6&gt;=$F70,GC$6&lt;=$H70)*(GC$6-$F70+1),$J70/2,$M70,TRUE)-_xlfn.NORM.DIST(AND(GC$6&gt;=$F70,GC$6&lt;=$H70)*(GB$6-$F70+1),$J70/2,$M70,TRUE))/(1-2*_xlfn.NORM.DIST(0,$J70/2,$M70,TRUE))*$D70+($K70="Steady Growth")*(AND(GC$6&gt;=$F70,GC$6&lt;=$H70)*((GC$6-$F70+1)/($J70*($J70+1)/2)*$D70))+($K70="custom")*CustCF!FW70</f>
        <v>0</v>
      </c>
      <c r="GD70" s="95">
        <f>($K70="Bell Curve")*(_xlfn.NORM.DIST(AND(GD$6&gt;=$F70,GD$6&lt;=$H70)*(GD$6-$F70+1),$J70/2,$M70,TRUE)-_xlfn.NORM.DIST(AND(GD$6&gt;=$F70,GD$6&lt;=$H70)*(GC$6-$F70+1),$J70/2,$M70,TRUE))/(1-2*_xlfn.NORM.DIST(0,$J70/2,$M70,TRUE))*$D70+($K70="Steady Growth")*(AND(GD$6&gt;=$F70,GD$6&lt;=$H70)*((GD$6-$F70+1)/($J70*($J70+1)/2)*$D70))+($K70="custom")*CustCF!FX70</f>
        <v>0</v>
      </c>
      <c r="GE70" s="95">
        <f>($K70="Bell Curve")*(_xlfn.NORM.DIST(AND(GE$6&gt;=$F70,GE$6&lt;=$H70)*(GE$6-$F70+1),$J70/2,$M70,TRUE)-_xlfn.NORM.DIST(AND(GE$6&gt;=$F70,GE$6&lt;=$H70)*(GD$6-$F70+1),$J70/2,$M70,TRUE))/(1-2*_xlfn.NORM.DIST(0,$J70/2,$M70,TRUE))*$D70+($K70="Steady Growth")*(AND(GE$6&gt;=$F70,GE$6&lt;=$H70)*((GE$6-$F70+1)/($J70*($J70+1)/2)*$D70))+($K70="custom")*CustCF!FY70</f>
        <v>0</v>
      </c>
      <c r="GF70" s="95">
        <f>($K70="Bell Curve")*(_xlfn.NORM.DIST(AND(GF$6&gt;=$F70,GF$6&lt;=$H70)*(GF$6-$F70+1),$J70/2,$M70,TRUE)-_xlfn.NORM.DIST(AND(GF$6&gt;=$F70,GF$6&lt;=$H70)*(GE$6-$F70+1),$J70/2,$M70,TRUE))/(1-2*_xlfn.NORM.DIST(0,$J70/2,$M70,TRUE))*$D70+($K70="Steady Growth")*(AND(GF$6&gt;=$F70,GF$6&lt;=$H70)*((GF$6-$F70+1)/($J70*($J70+1)/2)*$D70))+($K70="custom")*CustCF!FZ70</f>
        <v>0</v>
      </c>
      <c r="GG70" s="95">
        <f>($K70="Bell Curve")*(_xlfn.NORM.DIST(AND(GG$6&gt;=$F70,GG$6&lt;=$H70)*(GG$6-$F70+1),$J70/2,$M70,TRUE)-_xlfn.NORM.DIST(AND(GG$6&gt;=$F70,GG$6&lt;=$H70)*(GF$6-$F70+1),$J70/2,$M70,TRUE))/(1-2*_xlfn.NORM.DIST(0,$J70/2,$M70,TRUE))*$D70+($K70="Steady Growth")*(AND(GG$6&gt;=$F70,GG$6&lt;=$H70)*((GG$6-$F70+1)/($J70*($J70+1)/2)*$D70))+($K70="custom")*CustCF!GA70</f>
        <v>0</v>
      </c>
      <c r="GH70" s="95">
        <f>($K70="Bell Curve")*(_xlfn.NORM.DIST(AND(GH$6&gt;=$F70,GH$6&lt;=$H70)*(GH$6-$F70+1),$J70/2,$M70,TRUE)-_xlfn.NORM.DIST(AND(GH$6&gt;=$F70,GH$6&lt;=$H70)*(GG$6-$F70+1),$J70/2,$M70,TRUE))/(1-2*_xlfn.NORM.DIST(0,$J70/2,$M70,TRUE))*$D70+($K70="Steady Growth")*(AND(GH$6&gt;=$F70,GH$6&lt;=$H70)*((GH$6-$F70+1)/($J70*($J70+1)/2)*$D70))+($K70="custom")*CustCF!GB70</f>
        <v>0</v>
      </c>
      <c r="GI70" s="95">
        <f>($K70="Bell Curve")*(_xlfn.NORM.DIST(AND(GI$6&gt;=$F70,GI$6&lt;=$H70)*(GI$6-$F70+1),$J70/2,$M70,TRUE)-_xlfn.NORM.DIST(AND(GI$6&gt;=$F70,GI$6&lt;=$H70)*(GH$6-$F70+1),$J70/2,$M70,TRUE))/(1-2*_xlfn.NORM.DIST(0,$J70/2,$M70,TRUE))*$D70+($K70="Steady Growth")*(AND(GI$6&gt;=$F70,GI$6&lt;=$H70)*((GI$6-$F70+1)/($J70*($J70+1)/2)*$D70))+($K70="custom")*CustCF!GC70</f>
        <v>0</v>
      </c>
      <c r="GJ70" s="95">
        <f>($K70="Bell Curve")*(_xlfn.NORM.DIST(AND(GJ$6&gt;=$F70,GJ$6&lt;=$H70)*(GJ$6-$F70+1),$J70/2,$M70,TRUE)-_xlfn.NORM.DIST(AND(GJ$6&gt;=$F70,GJ$6&lt;=$H70)*(GI$6-$F70+1),$J70/2,$M70,TRUE))/(1-2*_xlfn.NORM.DIST(0,$J70/2,$M70,TRUE))*$D70+($K70="Steady Growth")*(AND(GJ$6&gt;=$F70,GJ$6&lt;=$H70)*((GJ$6-$F70+1)/($J70*($J70+1)/2)*$D70))+($K70="custom")*CustCF!GD70</f>
        <v>0</v>
      </c>
      <c r="GK70" s="95">
        <f>($K70="Bell Curve")*(_xlfn.NORM.DIST(AND(GK$6&gt;=$F70,GK$6&lt;=$H70)*(GK$6-$F70+1),$J70/2,$M70,TRUE)-_xlfn.NORM.DIST(AND(GK$6&gt;=$F70,GK$6&lt;=$H70)*(GJ$6-$F70+1),$J70/2,$M70,TRUE))/(1-2*_xlfn.NORM.DIST(0,$J70/2,$M70,TRUE))*$D70+($K70="Steady Growth")*(AND(GK$6&gt;=$F70,GK$6&lt;=$H70)*((GK$6-$F70+1)/($J70*($J70+1)/2)*$D70))+($K70="custom")*CustCF!GE70</f>
        <v>0</v>
      </c>
      <c r="GL70" s="95">
        <f>($K70="Bell Curve")*(_xlfn.NORM.DIST(AND(GL$6&gt;=$F70,GL$6&lt;=$H70)*(GL$6-$F70+1),$J70/2,$M70,TRUE)-_xlfn.NORM.DIST(AND(GL$6&gt;=$F70,GL$6&lt;=$H70)*(GK$6-$F70+1),$J70/2,$M70,TRUE))/(1-2*_xlfn.NORM.DIST(0,$J70/2,$M70,TRUE))*$D70+($K70="Steady Growth")*(AND(GL$6&gt;=$F70,GL$6&lt;=$H70)*((GL$6-$F70+1)/($J70*($J70+1)/2)*$D70))+($K70="custom")*CustCF!GF70</f>
        <v>0</v>
      </c>
      <c r="GM70" s="95">
        <f>($K70="Bell Curve")*(_xlfn.NORM.DIST(AND(GM$6&gt;=$F70,GM$6&lt;=$H70)*(GM$6-$F70+1),$J70/2,$M70,TRUE)-_xlfn.NORM.DIST(AND(GM$6&gt;=$F70,GM$6&lt;=$H70)*(GL$6-$F70+1),$J70/2,$M70,TRUE))/(1-2*_xlfn.NORM.DIST(0,$J70/2,$M70,TRUE))*$D70+($K70="Steady Growth")*(AND(GM$6&gt;=$F70,GM$6&lt;=$H70)*((GM$6-$F70+1)/($J70*($J70+1)/2)*$D70))+($K70="custom")*CustCF!GG70</f>
        <v>0</v>
      </c>
      <c r="GN70" s="268">
        <f>($K70="Bell Curve")*(_xlfn.NORM.DIST(AND(GN$6&gt;=$F70,GN$6&lt;=$H70)*(GN$6-$F70+1),$J70/2,$M70,TRUE)-_xlfn.NORM.DIST(AND(GN$6&gt;=$F70,GN$6&lt;=$H70)*(GM$6-$F70+1),$J70/2,$M70,TRUE))/(1-2*_xlfn.NORM.DIST(0,$J70/2,$M70,TRUE))*$D70+($K70="Steady Growth")*(AND(GN$6&gt;=$F70,GN$6&lt;=$H70)*((GN$6-$F70+1)/($J70*($J70+1)/2)*$D70))+($K70="custom")*CustCF!GH70</f>
        <v>0</v>
      </c>
      <c r="GO70" s="1"/>
      <c r="GP70" s="67"/>
    </row>
    <row r="71" spans="1:198" customFormat="1" hidden="1" outlineLevel="1" x14ac:dyDescent="0.75">
      <c r="A71" s="1"/>
      <c r="B71" s="1"/>
      <c r="C71" s="262">
        <f>Budget!X12</f>
        <v>0</v>
      </c>
      <c r="D71" s="19">
        <f>Budget!Y12</f>
        <v>0</v>
      </c>
      <c r="E71" s="19" t="str">
        <f t="shared" si="43"/>
        <v/>
      </c>
      <c r="F71" s="263">
        <v>7</v>
      </c>
      <c r="G71" s="257">
        <f>IF(L71="custom",CustCF!F71,INDEX($P$8:$GN$8,MATCH(F71,$P$6:$GN$6,0)))</f>
        <v>46265</v>
      </c>
      <c r="H71" s="264">
        <v>10</v>
      </c>
      <c r="I71" s="257">
        <f>IF(L71="custom",CustCF!G71,INDEX($P$8:$GN$8,MATCH(H71,$P$6:$GN$6,0)))</f>
        <v>46356</v>
      </c>
      <c r="J71" s="260">
        <f t="shared" si="44"/>
        <v>4</v>
      </c>
      <c r="K71" s="265" t="s">
        <v>116</v>
      </c>
      <c r="L71" s="266" t="s">
        <v>141</v>
      </c>
      <c r="M71" s="267">
        <f t="shared" si="45"/>
        <v>9</v>
      </c>
      <c r="N71" s="18">
        <f t="shared" si="36"/>
        <v>0</v>
      </c>
      <c r="O71" s="1372">
        <f t="shared" si="16"/>
        <v>0</v>
      </c>
      <c r="P71" s="95">
        <f>($K71="Bell Curve")*(_xlfn.NORM.DIST(AND(P$6&gt;=$F71,P$6&lt;=$H71)*(P$6-$F71+1),$J71/2,$M71,TRUE)-_xlfn.NORM.DIST(AND(P$6&gt;=$F71,P$6&lt;=$H71)*(O$6-$F71+1),$J71/2,$M71,TRUE))/(1-2*_xlfn.NORM.DIST(0,$J71/2,$M71,TRUE))*$D71+($K71="Steady Growth")*(AND(P$6&gt;=$F71,P$6&lt;=$H71)*((P$6-$F71+1)/($J71*($J71+1)/2)*$D71))+($K71="custom")*CustCF!J71</f>
        <v>0</v>
      </c>
      <c r="Q71" s="95">
        <f>($K71="Bell Curve")*(_xlfn.NORM.DIST(AND(Q$6&gt;=$F71,Q$6&lt;=$H71)*(Q$6-$F71+1),$J71/2,$M71,TRUE)-_xlfn.NORM.DIST(AND(Q$6&gt;=$F71,Q$6&lt;=$H71)*(P$6-$F71+1),$J71/2,$M71,TRUE))/(1-2*_xlfn.NORM.DIST(0,$J71/2,$M71,TRUE))*$D71+($K71="Steady Growth")*(AND(Q$6&gt;=$F71,Q$6&lt;=$H71)*((Q$6-$F71+1)/($J71*($J71+1)/2)*$D71))+($K71="custom")*CustCF!K71</f>
        <v>0</v>
      </c>
      <c r="R71" s="95">
        <f>($K71="Bell Curve")*(_xlfn.NORM.DIST(AND(R$6&gt;=$F71,R$6&lt;=$H71)*(R$6-$F71+1),$J71/2,$M71,TRUE)-_xlfn.NORM.DIST(AND(R$6&gt;=$F71,R$6&lt;=$H71)*(Q$6-$F71+1),$J71/2,$M71,TRUE))/(1-2*_xlfn.NORM.DIST(0,$J71/2,$M71,TRUE))*$D71+($K71="Steady Growth")*(AND(R$6&gt;=$F71,R$6&lt;=$H71)*((R$6-$F71+1)/($J71*($J71+1)/2)*$D71))+($K71="custom")*CustCF!L71</f>
        <v>0</v>
      </c>
      <c r="S71" s="95">
        <f>($K71="Bell Curve")*(_xlfn.NORM.DIST(AND(S$6&gt;=$F71,S$6&lt;=$H71)*(S$6-$F71+1),$J71/2,$M71,TRUE)-_xlfn.NORM.DIST(AND(S$6&gt;=$F71,S$6&lt;=$H71)*(R$6-$F71+1),$J71/2,$M71,TRUE))/(1-2*_xlfn.NORM.DIST(0,$J71/2,$M71,TRUE))*$D71+($K71="Steady Growth")*(AND(S$6&gt;=$F71,S$6&lt;=$H71)*((S$6-$F71+1)/($J71*($J71+1)/2)*$D71))+($K71="custom")*CustCF!M71</f>
        <v>0</v>
      </c>
      <c r="T71" s="95">
        <f>($K71="Bell Curve")*(_xlfn.NORM.DIST(AND(T$6&gt;=$F71,T$6&lt;=$H71)*(T$6-$F71+1),$J71/2,$M71,TRUE)-_xlfn.NORM.DIST(AND(T$6&gt;=$F71,T$6&lt;=$H71)*(S$6-$F71+1),$J71/2,$M71,TRUE))/(1-2*_xlfn.NORM.DIST(0,$J71/2,$M71,TRUE))*$D71+($K71="Steady Growth")*(AND(T$6&gt;=$F71,T$6&lt;=$H71)*((T$6-$F71+1)/($J71*($J71+1)/2)*$D71))+($K71="custom")*CustCF!N71</f>
        <v>0</v>
      </c>
      <c r="U71" s="95">
        <f>($K71="Bell Curve")*(_xlfn.NORM.DIST(AND(U$6&gt;=$F71,U$6&lt;=$H71)*(U$6-$F71+1),$J71/2,$M71,TRUE)-_xlfn.NORM.DIST(AND(U$6&gt;=$F71,U$6&lt;=$H71)*(T$6-$F71+1),$J71/2,$M71,TRUE))/(1-2*_xlfn.NORM.DIST(0,$J71/2,$M71,TRUE))*$D71+($K71="Steady Growth")*(AND(U$6&gt;=$F71,U$6&lt;=$H71)*((U$6-$F71+1)/($J71*($J71+1)/2)*$D71))+($K71="custom")*CustCF!O71</f>
        <v>0</v>
      </c>
      <c r="V71" s="95">
        <f>($K71="Bell Curve")*(_xlfn.NORM.DIST(AND(V$6&gt;=$F71,V$6&lt;=$H71)*(V$6-$F71+1),$J71/2,$M71,TRUE)-_xlfn.NORM.DIST(AND(V$6&gt;=$F71,V$6&lt;=$H71)*(U$6-$F71+1),$J71/2,$M71,TRUE))/(1-2*_xlfn.NORM.DIST(0,$J71/2,$M71,TRUE))*$D71+($K71="Steady Growth")*(AND(V$6&gt;=$F71,V$6&lt;=$H71)*((V$6-$F71+1)/($J71*($J71+1)/2)*$D71))+($K71="custom")*CustCF!P71</f>
        <v>0</v>
      </c>
      <c r="W71" s="95">
        <f>($K71="Bell Curve")*(_xlfn.NORM.DIST(AND(W$6&gt;=$F71,W$6&lt;=$H71)*(W$6-$F71+1),$J71/2,$M71,TRUE)-_xlfn.NORM.DIST(AND(W$6&gt;=$F71,W$6&lt;=$H71)*(V$6-$F71+1),$J71/2,$M71,TRUE))/(1-2*_xlfn.NORM.DIST(0,$J71/2,$M71,TRUE))*$D71+($K71="Steady Growth")*(AND(W$6&gt;=$F71,W$6&lt;=$H71)*((W$6-$F71+1)/($J71*($J71+1)/2)*$D71))+($K71="custom")*CustCF!Q71</f>
        <v>0</v>
      </c>
      <c r="X71" s="95">
        <f>($K71="Bell Curve")*(_xlfn.NORM.DIST(AND(X$6&gt;=$F71,X$6&lt;=$H71)*(X$6-$F71+1),$J71/2,$M71,TRUE)-_xlfn.NORM.DIST(AND(X$6&gt;=$F71,X$6&lt;=$H71)*(W$6-$F71+1),$J71/2,$M71,TRUE))/(1-2*_xlfn.NORM.DIST(0,$J71/2,$M71,TRUE))*$D71+($K71="Steady Growth")*(AND(X$6&gt;=$F71,X$6&lt;=$H71)*((X$6-$F71+1)/($J71*($J71+1)/2)*$D71))+($K71="custom")*CustCF!R71</f>
        <v>0</v>
      </c>
      <c r="Y71" s="95">
        <f>($K71="Bell Curve")*(_xlfn.NORM.DIST(AND(Y$6&gt;=$F71,Y$6&lt;=$H71)*(Y$6-$F71+1),$J71/2,$M71,TRUE)-_xlfn.NORM.DIST(AND(Y$6&gt;=$F71,Y$6&lt;=$H71)*(X$6-$F71+1),$J71/2,$M71,TRUE))/(1-2*_xlfn.NORM.DIST(0,$J71/2,$M71,TRUE))*$D71+($K71="Steady Growth")*(AND(Y$6&gt;=$F71,Y$6&lt;=$H71)*((Y$6-$F71+1)/($J71*($J71+1)/2)*$D71))+($K71="custom")*CustCF!S71</f>
        <v>0</v>
      </c>
      <c r="Z71" s="95">
        <f>($K71="Bell Curve")*(_xlfn.NORM.DIST(AND(Z$6&gt;=$F71,Z$6&lt;=$H71)*(Z$6-$F71+1),$J71/2,$M71,TRUE)-_xlfn.NORM.DIST(AND(Z$6&gt;=$F71,Z$6&lt;=$H71)*(Y$6-$F71+1),$J71/2,$M71,TRUE))/(1-2*_xlfn.NORM.DIST(0,$J71/2,$M71,TRUE))*$D71+($K71="Steady Growth")*(AND(Z$6&gt;=$F71,Z$6&lt;=$H71)*((Z$6-$F71+1)/($J71*($J71+1)/2)*$D71))+($K71="custom")*CustCF!T71</f>
        <v>0</v>
      </c>
      <c r="AA71" s="95">
        <f>($K71="Bell Curve")*(_xlfn.NORM.DIST(AND(AA$6&gt;=$F71,AA$6&lt;=$H71)*(AA$6-$F71+1),$J71/2,$M71,TRUE)-_xlfn.NORM.DIST(AND(AA$6&gt;=$F71,AA$6&lt;=$H71)*(Z$6-$F71+1),$J71/2,$M71,TRUE))/(1-2*_xlfn.NORM.DIST(0,$J71/2,$M71,TRUE))*$D71+($K71="Steady Growth")*(AND(AA$6&gt;=$F71,AA$6&lt;=$H71)*((AA$6-$F71+1)/($J71*($J71+1)/2)*$D71))+($K71="custom")*CustCF!U71</f>
        <v>0</v>
      </c>
      <c r="AB71" s="95">
        <f>($K71="Bell Curve")*(_xlfn.NORM.DIST(AND(AB$6&gt;=$F71,AB$6&lt;=$H71)*(AB$6-$F71+1),$J71/2,$M71,TRUE)-_xlfn.NORM.DIST(AND(AB$6&gt;=$F71,AB$6&lt;=$H71)*(AA$6-$F71+1),$J71/2,$M71,TRUE))/(1-2*_xlfn.NORM.DIST(0,$J71/2,$M71,TRUE))*$D71+($K71="Steady Growth")*(AND(AB$6&gt;=$F71,AB$6&lt;=$H71)*((AB$6-$F71+1)/($J71*($J71+1)/2)*$D71))+($K71="custom")*CustCF!V71</f>
        <v>0</v>
      </c>
      <c r="AC71" s="95">
        <f>($K71="Bell Curve")*(_xlfn.NORM.DIST(AND(AC$6&gt;=$F71,AC$6&lt;=$H71)*(AC$6-$F71+1),$J71/2,$M71,TRUE)-_xlfn.NORM.DIST(AND(AC$6&gt;=$F71,AC$6&lt;=$H71)*(AB$6-$F71+1),$J71/2,$M71,TRUE))/(1-2*_xlfn.NORM.DIST(0,$J71/2,$M71,TRUE))*$D71+($K71="Steady Growth")*(AND(AC$6&gt;=$F71,AC$6&lt;=$H71)*((AC$6-$F71+1)/($J71*($J71+1)/2)*$D71))+($K71="custom")*CustCF!W71</f>
        <v>0</v>
      </c>
      <c r="AD71" s="95">
        <f>($K71="Bell Curve")*(_xlfn.NORM.DIST(AND(AD$6&gt;=$F71,AD$6&lt;=$H71)*(AD$6-$F71+1),$J71/2,$M71,TRUE)-_xlfn.NORM.DIST(AND(AD$6&gt;=$F71,AD$6&lt;=$H71)*(AC$6-$F71+1),$J71/2,$M71,TRUE))/(1-2*_xlfn.NORM.DIST(0,$J71/2,$M71,TRUE))*$D71+($K71="Steady Growth")*(AND(AD$6&gt;=$F71,AD$6&lt;=$H71)*((AD$6-$F71+1)/($J71*($J71+1)/2)*$D71))+($K71="custom")*CustCF!X71</f>
        <v>0</v>
      </c>
      <c r="AE71" s="95">
        <f>($K71="Bell Curve")*(_xlfn.NORM.DIST(AND(AE$6&gt;=$F71,AE$6&lt;=$H71)*(AE$6-$F71+1),$J71/2,$M71,TRUE)-_xlfn.NORM.DIST(AND(AE$6&gt;=$F71,AE$6&lt;=$H71)*(AD$6-$F71+1),$J71/2,$M71,TRUE))/(1-2*_xlfn.NORM.DIST(0,$J71/2,$M71,TRUE))*$D71+($K71="Steady Growth")*(AND(AE$6&gt;=$F71,AE$6&lt;=$H71)*((AE$6-$F71+1)/($J71*($J71+1)/2)*$D71))+($K71="custom")*CustCF!Y71</f>
        <v>0</v>
      </c>
      <c r="AF71" s="95">
        <f>($K71="Bell Curve")*(_xlfn.NORM.DIST(AND(AF$6&gt;=$F71,AF$6&lt;=$H71)*(AF$6-$F71+1),$J71/2,$M71,TRUE)-_xlfn.NORM.DIST(AND(AF$6&gt;=$F71,AF$6&lt;=$H71)*(AE$6-$F71+1),$J71/2,$M71,TRUE))/(1-2*_xlfn.NORM.DIST(0,$J71/2,$M71,TRUE))*$D71+($K71="Steady Growth")*(AND(AF$6&gt;=$F71,AF$6&lt;=$H71)*((AF$6-$F71+1)/($J71*($J71+1)/2)*$D71))+($K71="custom")*CustCF!Z71</f>
        <v>0</v>
      </c>
      <c r="AG71" s="95">
        <f>($K71="Bell Curve")*(_xlfn.NORM.DIST(AND(AG$6&gt;=$F71,AG$6&lt;=$H71)*(AG$6-$F71+1),$J71/2,$M71,TRUE)-_xlfn.NORM.DIST(AND(AG$6&gt;=$F71,AG$6&lt;=$H71)*(AF$6-$F71+1),$J71/2,$M71,TRUE))/(1-2*_xlfn.NORM.DIST(0,$J71/2,$M71,TRUE))*$D71+($K71="Steady Growth")*(AND(AG$6&gt;=$F71,AG$6&lt;=$H71)*((AG$6-$F71+1)/($J71*($J71+1)/2)*$D71))+($K71="custom")*CustCF!AA71</f>
        <v>0</v>
      </c>
      <c r="AH71" s="95">
        <f>($K71="Bell Curve")*(_xlfn.NORM.DIST(AND(AH$6&gt;=$F71,AH$6&lt;=$H71)*(AH$6-$F71+1),$J71/2,$M71,TRUE)-_xlfn.NORM.DIST(AND(AH$6&gt;=$F71,AH$6&lt;=$H71)*(AG$6-$F71+1),$J71/2,$M71,TRUE))/(1-2*_xlfn.NORM.DIST(0,$J71/2,$M71,TRUE))*$D71+($K71="Steady Growth")*(AND(AH$6&gt;=$F71,AH$6&lt;=$H71)*((AH$6-$F71+1)/($J71*($J71+1)/2)*$D71))+($K71="custom")*CustCF!AB71</f>
        <v>0</v>
      </c>
      <c r="AI71" s="95">
        <f>($K71="Bell Curve")*(_xlfn.NORM.DIST(AND(AI$6&gt;=$F71,AI$6&lt;=$H71)*(AI$6-$F71+1),$J71/2,$M71,TRUE)-_xlfn.NORM.DIST(AND(AI$6&gt;=$F71,AI$6&lt;=$H71)*(AH$6-$F71+1),$J71/2,$M71,TRUE))/(1-2*_xlfn.NORM.DIST(0,$J71/2,$M71,TRUE))*$D71+($K71="Steady Growth")*(AND(AI$6&gt;=$F71,AI$6&lt;=$H71)*((AI$6-$F71+1)/($J71*($J71+1)/2)*$D71))+($K71="custom")*CustCF!AC71</f>
        <v>0</v>
      </c>
      <c r="AJ71" s="95">
        <f>($K71="Bell Curve")*(_xlfn.NORM.DIST(AND(AJ$6&gt;=$F71,AJ$6&lt;=$H71)*(AJ$6-$F71+1),$J71/2,$M71,TRUE)-_xlfn.NORM.DIST(AND(AJ$6&gt;=$F71,AJ$6&lt;=$H71)*(AI$6-$F71+1),$J71/2,$M71,TRUE))/(1-2*_xlfn.NORM.DIST(0,$J71/2,$M71,TRUE))*$D71+($K71="Steady Growth")*(AND(AJ$6&gt;=$F71,AJ$6&lt;=$H71)*((AJ$6-$F71+1)/($J71*($J71+1)/2)*$D71))+($K71="custom")*CustCF!AD71</f>
        <v>0</v>
      </c>
      <c r="AK71" s="95">
        <f>($K71="Bell Curve")*(_xlfn.NORM.DIST(AND(AK$6&gt;=$F71,AK$6&lt;=$H71)*(AK$6-$F71+1),$J71/2,$M71,TRUE)-_xlfn.NORM.DIST(AND(AK$6&gt;=$F71,AK$6&lt;=$H71)*(AJ$6-$F71+1),$J71/2,$M71,TRUE))/(1-2*_xlfn.NORM.DIST(0,$J71/2,$M71,TRUE))*$D71+($K71="Steady Growth")*(AND(AK$6&gt;=$F71,AK$6&lt;=$H71)*((AK$6-$F71+1)/($J71*($J71+1)/2)*$D71))+($K71="custom")*CustCF!AE71</f>
        <v>0</v>
      </c>
      <c r="AL71" s="95">
        <f>($K71="Bell Curve")*(_xlfn.NORM.DIST(AND(AL$6&gt;=$F71,AL$6&lt;=$H71)*(AL$6-$F71+1),$J71/2,$M71,TRUE)-_xlfn.NORM.DIST(AND(AL$6&gt;=$F71,AL$6&lt;=$H71)*(AK$6-$F71+1),$J71/2,$M71,TRUE))/(1-2*_xlfn.NORM.DIST(0,$J71/2,$M71,TRUE))*$D71+($K71="Steady Growth")*(AND(AL$6&gt;=$F71,AL$6&lt;=$H71)*((AL$6-$F71+1)/($J71*($J71+1)/2)*$D71))+($K71="custom")*CustCF!AF71</f>
        <v>0</v>
      </c>
      <c r="AM71" s="95">
        <f>($K71="Bell Curve")*(_xlfn.NORM.DIST(AND(AM$6&gt;=$F71,AM$6&lt;=$H71)*(AM$6-$F71+1),$J71/2,$M71,TRUE)-_xlfn.NORM.DIST(AND(AM$6&gt;=$F71,AM$6&lt;=$H71)*(AL$6-$F71+1),$J71/2,$M71,TRUE))/(1-2*_xlfn.NORM.DIST(0,$J71/2,$M71,TRUE))*$D71+($K71="Steady Growth")*(AND(AM$6&gt;=$F71,AM$6&lt;=$H71)*((AM$6-$F71+1)/($J71*($J71+1)/2)*$D71))+($K71="custom")*CustCF!AG71</f>
        <v>0</v>
      </c>
      <c r="AN71" s="95">
        <f>($K71="Bell Curve")*(_xlfn.NORM.DIST(AND(AN$6&gt;=$F71,AN$6&lt;=$H71)*(AN$6-$F71+1),$J71/2,$M71,TRUE)-_xlfn.NORM.DIST(AND(AN$6&gt;=$F71,AN$6&lt;=$H71)*(AM$6-$F71+1),$J71/2,$M71,TRUE))/(1-2*_xlfn.NORM.DIST(0,$J71/2,$M71,TRUE))*$D71+($K71="Steady Growth")*(AND(AN$6&gt;=$F71,AN$6&lt;=$H71)*((AN$6-$F71+1)/($J71*($J71+1)/2)*$D71))+($K71="custom")*CustCF!AH71</f>
        <v>0</v>
      </c>
      <c r="AO71" s="95">
        <f>($K71="Bell Curve")*(_xlfn.NORM.DIST(AND(AO$6&gt;=$F71,AO$6&lt;=$H71)*(AO$6-$F71+1),$J71/2,$M71,TRUE)-_xlfn.NORM.DIST(AND(AO$6&gt;=$F71,AO$6&lt;=$H71)*(AN$6-$F71+1),$J71/2,$M71,TRUE))/(1-2*_xlfn.NORM.DIST(0,$J71/2,$M71,TRUE))*$D71+($K71="Steady Growth")*(AND(AO$6&gt;=$F71,AO$6&lt;=$H71)*((AO$6-$F71+1)/($J71*($J71+1)/2)*$D71))+($K71="custom")*CustCF!AI71</f>
        <v>0</v>
      </c>
      <c r="AP71" s="95">
        <f>($K71="Bell Curve")*(_xlfn.NORM.DIST(AND(AP$6&gt;=$F71,AP$6&lt;=$H71)*(AP$6-$F71+1),$J71/2,$M71,TRUE)-_xlfn.NORM.DIST(AND(AP$6&gt;=$F71,AP$6&lt;=$H71)*(AO$6-$F71+1),$J71/2,$M71,TRUE))/(1-2*_xlfn.NORM.DIST(0,$J71/2,$M71,TRUE))*$D71+($K71="Steady Growth")*(AND(AP$6&gt;=$F71,AP$6&lt;=$H71)*((AP$6-$F71+1)/($J71*($J71+1)/2)*$D71))+($K71="custom")*CustCF!AJ71</f>
        <v>0</v>
      </c>
      <c r="AQ71" s="95">
        <f>($K71="Bell Curve")*(_xlfn.NORM.DIST(AND(AQ$6&gt;=$F71,AQ$6&lt;=$H71)*(AQ$6-$F71+1),$J71/2,$M71,TRUE)-_xlfn.NORM.DIST(AND(AQ$6&gt;=$F71,AQ$6&lt;=$H71)*(AP$6-$F71+1),$J71/2,$M71,TRUE))/(1-2*_xlfn.NORM.DIST(0,$J71/2,$M71,TRUE))*$D71+($K71="Steady Growth")*(AND(AQ$6&gt;=$F71,AQ$6&lt;=$H71)*((AQ$6-$F71+1)/($J71*($J71+1)/2)*$D71))+($K71="custom")*CustCF!AK71</f>
        <v>0</v>
      </c>
      <c r="AR71" s="95">
        <f>($K71="Bell Curve")*(_xlfn.NORM.DIST(AND(AR$6&gt;=$F71,AR$6&lt;=$H71)*(AR$6-$F71+1),$J71/2,$M71,TRUE)-_xlfn.NORM.DIST(AND(AR$6&gt;=$F71,AR$6&lt;=$H71)*(AQ$6-$F71+1),$J71/2,$M71,TRUE))/(1-2*_xlfn.NORM.DIST(0,$J71/2,$M71,TRUE))*$D71+($K71="Steady Growth")*(AND(AR$6&gt;=$F71,AR$6&lt;=$H71)*((AR$6-$F71+1)/($J71*($J71+1)/2)*$D71))+($K71="custom")*CustCF!AL71</f>
        <v>0</v>
      </c>
      <c r="AS71" s="95">
        <f>($K71="Bell Curve")*(_xlfn.NORM.DIST(AND(AS$6&gt;=$F71,AS$6&lt;=$H71)*(AS$6-$F71+1),$J71/2,$M71,TRUE)-_xlfn.NORM.DIST(AND(AS$6&gt;=$F71,AS$6&lt;=$H71)*(AR$6-$F71+1),$J71/2,$M71,TRUE))/(1-2*_xlfn.NORM.DIST(0,$J71/2,$M71,TRUE))*$D71+($K71="Steady Growth")*(AND(AS$6&gt;=$F71,AS$6&lt;=$H71)*((AS$6-$F71+1)/($J71*($J71+1)/2)*$D71))+($K71="custom")*CustCF!AM71</f>
        <v>0</v>
      </c>
      <c r="AT71" s="95">
        <f>($K71="Bell Curve")*(_xlfn.NORM.DIST(AND(AT$6&gt;=$F71,AT$6&lt;=$H71)*(AT$6-$F71+1),$J71/2,$M71,TRUE)-_xlfn.NORM.DIST(AND(AT$6&gt;=$F71,AT$6&lt;=$H71)*(AS$6-$F71+1),$J71/2,$M71,TRUE))/(1-2*_xlfn.NORM.DIST(0,$J71/2,$M71,TRUE))*$D71+($K71="Steady Growth")*(AND(AT$6&gt;=$F71,AT$6&lt;=$H71)*((AT$6-$F71+1)/($J71*($J71+1)/2)*$D71))+($K71="custom")*CustCF!AN71</f>
        <v>0</v>
      </c>
      <c r="AU71" s="95">
        <f>($K71="Bell Curve")*(_xlfn.NORM.DIST(AND(AU$6&gt;=$F71,AU$6&lt;=$H71)*(AU$6-$F71+1),$J71/2,$M71,TRUE)-_xlfn.NORM.DIST(AND(AU$6&gt;=$F71,AU$6&lt;=$H71)*(AT$6-$F71+1),$J71/2,$M71,TRUE))/(1-2*_xlfn.NORM.DIST(0,$J71/2,$M71,TRUE))*$D71+($K71="Steady Growth")*(AND(AU$6&gt;=$F71,AU$6&lt;=$H71)*((AU$6-$F71+1)/($J71*($J71+1)/2)*$D71))+($K71="custom")*CustCF!AO71</f>
        <v>0</v>
      </c>
      <c r="AV71" s="95">
        <f>($K71="Bell Curve")*(_xlfn.NORM.DIST(AND(AV$6&gt;=$F71,AV$6&lt;=$H71)*(AV$6-$F71+1),$J71/2,$M71,TRUE)-_xlfn.NORM.DIST(AND(AV$6&gt;=$F71,AV$6&lt;=$H71)*(AU$6-$F71+1),$J71/2,$M71,TRUE))/(1-2*_xlfn.NORM.DIST(0,$J71/2,$M71,TRUE))*$D71+($K71="Steady Growth")*(AND(AV$6&gt;=$F71,AV$6&lt;=$H71)*((AV$6-$F71+1)/($J71*($J71+1)/2)*$D71))+($K71="custom")*CustCF!AP71</f>
        <v>0</v>
      </c>
      <c r="AW71" s="95">
        <f>($K71="Bell Curve")*(_xlfn.NORM.DIST(AND(AW$6&gt;=$F71,AW$6&lt;=$H71)*(AW$6-$F71+1),$J71/2,$M71,TRUE)-_xlfn.NORM.DIST(AND(AW$6&gt;=$F71,AW$6&lt;=$H71)*(AV$6-$F71+1),$J71/2,$M71,TRUE))/(1-2*_xlfn.NORM.DIST(0,$J71/2,$M71,TRUE))*$D71+($K71="Steady Growth")*(AND(AW$6&gt;=$F71,AW$6&lt;=$H71)*((AW$6-$F71+1)/($J71*($J71+1)/2)*$D71))+($K71="custom")*CustCF!AQ71</f>
        <v>0</v>
      </c>
      <c r="AX71" s="95">
        <f>($K71="Bell Curve")*(_xlfn.NORM.DIST(AND(AX$6&gt;=$F71,AX$6&lt;=$H71)*(AX$6-$F71+1),$J71/2,$M71,TRUE)-_xlfn.NORM.DIST(AND(AX$6&gt;=$F71,AX$6&lt;=$H71)*(AW$6-$F71+1),$J71/2,$M71,TRUE))/(1-2*_xlfn.NORM.DIST(0,$J71/2,$M71,TRUE))*$D71+($K71="Steady Growth")*(AND(AX$6&gt;=$F71,AX$6&lt;=$H71)*((AX$6-$F71+1)/($J71*($J71+1)/2)*$D71))+($K71="custom")*CustCF!AR71</f>
        <v>0</v>
      </c>
      <c r="AY71" s="95">
        <f>($K71="Bell Curve")*(_xlfn.NORM.DIST(AND(AY$6&gt;=$F71,AY$6&lt;=$H71)*(AY$6-$F71+1),$J71/2,$M71,TRUE)-_xlfn.NORM.DIST(AND(AY$6&gt;=$F71,AY$6&lt;=$H71)*(AX$6-$F71+1),$J71/2,$M71,TRUE))/(1-2*_xlfn.NORM.DIST(0,$J71/2,$M71,TRUE))*$D71+($K71="Steady Growth")*(AND(AY$6&gt;=$F71,AY$6&lt;=$H71)*((AY$6-$F71+1)/($J71*($J71+1)/2)*$D71))+($K71="custom")*CustCF!AS71</f>
        <v>0</v>
      </c>
      <c r="AZ71" s="95">
        <f>($K71="Bell Curve")*(_xlfn.NORM.DIST(AND(AZ$6&gt;=$F71,AZ$6&lt;=$H71)*(AZ$6-$F71+1),$J71/2,$M71,TRUE)-_xlfn.NORM.DIST(AND(AZ$6&gt;=$F71,AZ$6&lt;=$H71)*(AY$6-$F71+1),$J71/2,$M71,TRUE))/(1-2*_xlfn.NORM.DIST(0,$J71/2,$M71,TRUE))*$D71+($K71="Steady Growth")*(AND(AZ$6&gt;=$F71,AZ$6&lt;=$H71)*((AZ$6-$F71+1)/($J71*($J71+1)/2)*$D71))+($K71="custom")*CustCF!AT71</f>
        <v>0</v>
      </c>
      <c r="BA71" s="95">
        <f>($K71="Bell Curve")*(_xlfn.NORM.DIST(AND(BA$6&gt;=$F71,BA$6&lt;=$H71)*(BA$6-$F71+1),$J71/2,$M71,TRUE)-_xlfn.NORM.DIST(AND(BA$6&gt;=$F71,BA$6&lt;=$H71)*(AZ$6-$F71+1),$J71/2,$M71,TRUE))/(1-2*_xlfn.NORM.DIST(0,$J71/2,$M71,TRUE))*$D71+($K71="Steady Growth")*(AND(BA$6&gt;=$F71,BA$6&lt;=$H71)*((BA$6-$F71+1)/($J71*($J71+1)/2)*$D71))+($K71="custom")*CustCF!AU71</f>
        <v>0</v>
      </c>
      <c r="BB71" s="95">
        <f>($K71="Bell Curve")*(_xlfn.NORM.DIST(AND(BB$6&gt;=$F71,BB$6&lt;=$H71)*(BB$6-$F71+1),$J71/2,$M71,TRUE)-_xlfn.NORM.DIST(AND(BB$6&gt;=$F71,BB$6&lt;=$H71)*(BA$6-$F71+1),$J71/2,$M71,TRUE))/(1-2*_xlfn.NORM.DIST(0,$J71/2,$M71,TRUE))*$D71+($K71="Steady Growth")*(AND(BB$6&gt;=$F71,BB$6&lt;=$H71)*((BB$6-$F71+1)/($J71*($J71+1)/2)*$D71))+($K71="custom")*CustCF!AV71</f>
        <v>0</v>
      </c>
      <c r="BC71" s="95">
        <f>($K71="Bell Curve")*(_xlfn.NORM.DIST(AND(BC$6&gt;=$F71,BC$6&lt;=$H71)*(BC$6-$F71+1),$J71/2,$M71,TRUE)-_xlfn.NORM.DIST(AND(BC$6&gt;=$F71,BC$6&lt;=$H71)*(BB$6-$F71+1),$J71/2,$M71,TRUE))/(1-2*_xlfn.NORM.DIST(0,$J71/2,$M71,TRUE))*$D71+($K71="Steady Growth")*(AND(BC$6&gt;=$F71,BC$6&lt;=$H71)*((BC$6-$F71+1)/($J71*($J71+1)/2)*$D71))+($K71="custom")*CustCF!AW71</f>
        <v>0</v>
      </c>
      <c r="BD71" s="95">
        <f>($K71="Bell Curve")*(_xlfn.NORM.DIST(AND(BD$6&gt;=$F71,BD$6&lt;=$H71)*(BD$6-$F71+1),$J71/2,$M71,TRUE)-_xlfn.NORM.DIST(AND(BD$6&gt;=$F71,BD$6&lt;=$H71)*(BC$6-$F71+1),$J71/2,$M71,TRUE))/(1-2*_xlfn.NORM.DIST(0,$J71/2,$M71,TRUE))*$D71+($K71="Steady Growth")*(AND(BD$6&gt;=$F71,BD$6&lt;=$H71)*((BD$6-$F71+1)/($J71*($J71+1)/2)*$D71))+($K71="custom")*CustCF!AX71</f>
        <v>0</v>
      </c>
      <c r="BE71" s="95">
        <f>($K71="Bell Curve")*(_xlfn.NORM.DIST(AND(BE$6&gt;=$F71,BE$6&lt;=$H71)*(BE$6-$F71+1),$J71/2,$M71,TRUE)-_xlfn.NORM.DIST(AND(BE$6&gt;=$F71,BE$6&lt;=$H71)*(BD$6-$F71+1),$J71/2,$M71,TRUE))/(1-2*_xlfn.NORM.DIST(0,$J71/2,$M71,TRUE))*$D71+($K71="Steady Growth")*(AND(BE$6&gt;=$F71,BE$6&lt;=$H71)*((BE$6-$F71+1)/($J71*($J71+1)/2)*$D71))+($K71="custom")*CustCF!AY71</f>
        <v>0</v>
      </c>
      <c r="BF71" s="95">
        <f>($K71="Bell Curve")*(_xlfn.NORM.DIST(AND(BF$6&gt;=$F71,BF$6&lt;=$H71)*(BF$6-$F71+1),$J71/2,$M71,TRUE)-_xlfn.NORM.DIST(AND(BF$6&gt;=$F71,BF$6&lt;=$H71)*(BE$6-$F71+1),$J71/2,$M71,TRUE))/(1-2*_xlfn.NORM.DIST(0,$J71/2,$M71,TRUE))*$D71+($K71="Steady Growth")*(AND(BF$6&gt;=$F71,BF$6&lt;=$H71)*((BF$6-$F71+1)/($J71*($J71+1)/2)*$D71))+($K71="custom")*CustCF!AZ71</f>
        <v>0</v>
      </c>
      <c r="BG71" s="95">
        <f>($K71="Bell Curve")*(_xlfn.NORM.DIST(AND(BG$6&gt;=$F71,BG$6&lt;=$H71)*(BG$6-$F71+1),$J71/2,$M71,TRUE)-_xlfn.NORM.DIST(AND(BG$6&gt;=$F71,BG$6&lt;=$H71)*(BF$6-$F71+1),$J71/2,$M71,TRUE))/(1-2*_xlfn.NORM.DIST(0,$J71/2,$M71,TRUE))*$D71+($K71="Steady Growth")*(AND(BG$6&gt;=$F71,BG$6&lt;=$H71)*((BG$6-$F71+1)/($J71*($J71+1)/2)*$D71))+($K71="custom")*CustCF!BA71</f>
        <v>0</v>
      </c>
      <c r="BH71" s="95">
        <f>($K71="Bell Curve")*(_xlfn.NORM.DIST(AND(BH$6&gt;=$F71,BH$6&lt;=$H71)*(BH$6-$F71+1),$J71/2,$M71,TRUE)-_xlfn.NORM.DIST(AND(BH$6&gt;=$F71,BH$6&lt;=$H71)*(BG$6-$F71+1),$J71/2,$M71,TRUE))/(1-2*_xlfn.NORM.DIST(0,$J71/2,$M71,TRUE))*$D71+($K71="Steady Growth")*(AND(BH$6&gt;=$F71,BH$6&lt;=$H71)*((BH$6-$F71+1)/($J71*($J71+1)/2)*$D71))+($K71="custom")*CustCF!BB71</f>
        <v>0</v>
      </c>
      <c r="BI71" s="95">
        <f>($K71="Bell Curve")*(_xlfn.NORM.DIST(AND(BI$6&gt;=$F71,BI$6&lt;=$H71)*(BI$6-$F71+1),$J71/2,$M71,TRUE)-_xlfn.NORM.DIST(AND(BI$6&gt;=$F71,BI$6&lt;=$H71)*(BH$6-$F71+1),$J71/2,$M71,TRUE))/(1-2*_xlfn.NORM.DIST(0,$J71/2,$M71,TRUE))*$D71+($K71="Steady Growth")*(AND(BI$6&gt;=$F71,BI$6&lt;=$H71)*((BI$6-$F71+1)/($J71*($J71+1)/2)*$D71))+($K71="custom")*CustCF!BC71</f>
        <v>0</v>
      </c>
      <c r="BJ71" s="95">
        <f>($K71="Bell Curve")*(_xlfn.NORM.DIST(AND(BJ$6&gt;=$F71,BJ$6&lt;=$H71)*(BJ$6-$F71+1),$J71/2,$M71,TRUE)-_xlfn.NORM.DIST(AND(BJ$6&gt;=$F71,BJ$6&lt;=$H71)*(BI$6-$F71+1),$J71/2,$M71,TRUE))/(1-2*_xlfn.NORM.DIST(0,$J71/2,$M71,TRUE))*$D71+($K71="Steady Growth")*(AND(BJ$6&gt;=$F71,BJ$6&lt;=$H71)*((BJ$6-$F71+1)/($J71*($J71+1)/2)*$D71))+($K71="custom")*CustCF!BD71</f>
        <v>0</v>
      </c>
      <c r="BK71" s="95">
        <f>($K71="Bell Curve")*(_xlfn.NORM.DIST(AND(BK$6&gt;=$F71,BK$6&lt;=$H71)*(BK$6-$F71+1),$J71/2,$M71,TRUE)-_xlfn.NORM.DIST(AND(BK$6&gt;=$F71,BK$6&lt;=$H71)*(BJ$6-$F71+1),$J71/2,$M71,TRUE))/(1-2*_xlfn.NORM.DIST(0,$J71/2,$M71,TRUE))*$D71+($K71="Steady Growth")*(AND(BK$6&gt;=$F71,BK$6&lt;=$H71)*((BK$6-$F71+1)/($J71*($J71+1)/2)*$D71))+($K71="custom")*CustCF!BE71</f>
        <v>0</v>
      </c>
      <c r="BL71" s="95">
        <f>($K71="Bell Curve")*(_xlfn.NORM.DIST(AND(BL$6&gt;=$F71,BL$6&lt;=$H71)*(BL$6-$F71+1),$J71/2,$M71,TRUE)-_xlfn.NORM.DIST(AND(BL$6&gt;=$F71,BL$6&lt;=$H71)*(BK$6-$F71+1),$J71/2,$M71,TRUE))/(1-2*_xlfn.NORM.DIST(0,$J71/2,$M71,TRUE))*$D71+($K71="Steady Growth")*(AND(BL$6&gt;=$F71,BL$6&lt;=$H71)*((BL$6-$F71+1)/($J71*($J71+1)/2)*$D71))+($K71="custom")*CustCF!BF71</f>
        <v>0</v>
      </c>
      <c r="BM71" s="95">
        <f>($K71="Bell Curve")*(_xlfn.NORM.DIST(AND(BM$6&gt;=$F71,BM$6&lt;=$H71)*(BM$6-$F71+1),$J71/2,$M71,TRUE)-_xlfn.NORM.DIST(AND(BM$6&gt;=$F71,BM$6&lt;=$H71)*(BL$6-$F71+1),$J71/2,$M71,TRUE))/(1-2*_xlfn.NORM.DIST(0,$J71/2,$M71,TRUE))*$D71+($K71="Steady Growth")*(AND(BM$6&gt;=$F71,BM$6&lt;=$H71)*((BM$6-$F71+1)/($J71*($J71+1)/2)*$D71))+($K71="custom")*CustCF!BG71</f>
        <v>0</v>
      </c>
      <c r="BN71" s="95">
        <f>($K71="Bell Curve")*(_xlfn.NORM.DIST(AND(BN$6&gt;=$F71,BN$6&lt;=$H71)*(BN$6-$F71+1),$J71/2,$M71,TRUE)-_xlfn.NORM.DIST(AND(BN$6&gt;=$F71,BN$6&lt;=$H71)*(BM$6-$F71+1),$J71/2,$M71,TRUE))/(1-2*_xlfn.NORM.DIST(0,$J71/2,$M71,TRUE))*$D71+($K71="Steady Growth")*(AND(BN$6&gt;=$F71,BN$6&lt;=$H71)*((BN$6-$F71+1)/($J71*($J71+1)/2)*$D71))+($K71="custom")*CustCF!BH71</f>
        <v>0</v>
      </c>
      <c r="BO71" s="95">
        <f>($K71="Bell Curve")*(_xlfn.NORM.DIST(AND(BO$6&gt;=$F71,BO$6&lt;=$H71)*(BO$6-$F71+1),$J71/2,$M71,TRUE)-_xlfn.NORM.DIST(AND(BO$6&gt;=$F71,BO$6&lt;=$H71)*(BN$6-$F71+1),$J71/2,$M71,TRUE))/(1-2*_xlfn.NORM.DIST(0,$J71/2,$M71,TRUE))*$D71+($K71="Steady Growth")*(AND(BO$6&gt;=$F71,BO$6&lt;=$H71)*((BO$6-$F71+1)/($J71*($J71+1)/2)*$D71))+($K71="custom")*CustCF!BI71</f>
        <v>0</v>
      </c>
      <c r="BP71" s="95">
        <f>($K71="Bell Curve")*(_xlfn.NORM.DIST(AND(BP$6&gt;=$F71,BP$6&lt;=$H71)*(BP$6-$F71+1),$J71/2,$M71,TRUE)-_xlfn.NORM.DIST(AND(BP$6&gt;=$F71,BP$6&lt;=$H71)*(BO$6-$F71+1),$J71/2,$M71,TRUE))/(1-2*_xlfn.NORM.DIST(0,$J71/2,$M71,TRUE))*$D71+($K71="Steady Growth")*(AND(BP$6&gt;=$F71,BP$6&lt;=$H71)*((BP$6-$F71+1)/($J71*($J71+1)/2)*$D71))+($K71="custom")*CustCF!BJ71</f>
        <v>0</v>
      </c>
      <c r="BQ71" s="95">
        <f>($K71="Bell Curve")*(_xlfn.NORM.DIST(AND(BQ$6&gt;=$F71,BQ$6&lt;=$H71)*(BQ$6-$F71+1),$J71/2,$M71,TRUE)-_xlfn.NORM.DIST(AND(BQ$6&gt;=$F71,BQ$6&lt;=$H71)*(BP$6-$F71+1),$J71/2,$M71,TRUE))/(1-2*_xlfn.NORM.DIST(0,$J71/2,$M71,TRUE))*$D71+($K71="Steady Growth")*(AND(BQ$6&gt;=$F71,BQ$6&lt;=$H71)*((BQ$6-$F71+1)/($J71*($J71+1)/2)*$D71))+($K71="custom")*CustCF!BK71</f>
        <v>0</v>
      </c>
      <c r="BR71" s="95">
        <f>($K71="Bell Curve")*(_xlfn.NORM.DIST(AND(BR$6&gt;=$F71,BR$6&lt;=$H71)*(BR$6-$F71+1),$J71/2,$M71,TRUE)-_xlfn.NORM.DIST(AND(BR$6&gt;=$F71,BR$6&lt;=$H71)*(BQ$6-$F71+1),$J71/2,$M71,TRUE))/(1-2*_xlfn.NORM.DIST(0,$J71/2,$M71,TRUE))*$D71+($K71="Steady Growth")*(AND(BR$6&gt;=$F71,BR$6&lt;=$H71)*((BR$6-$F71+1)/($J71*($J71+1)/2)*$D71))+($K71="custom")*CustCF!BL71</f>
        <v>0</v>
      </c>
      <c r="BS71" s="95">
        <f>($K71="Bell Curve")*(_xlfn.NORM.DIST(AND(BS$6&gt;=$F71,BS$6&lt;=$H71)*(BS$6-$F71+1),$J71/2,$M71,TRUE)-_xlfn.NORM.DIST(AND(BS$6&gt;=$F71,BS$6&lt;=$H71)*(BR$6-$F71+1),$J71/2,$M71,TRUE))/(1-2*_xlfn.NORM.DIST(0,$J71/2,$M71,TRUE))*$D71+($K71="Steady Growth")*(AND(BS$6&gt;=$F71,BS$6&lt;=$H71)*((BS$6-$F71+1)/($J71*($J71+1)/2)*$D71))+($K71="custom")*CustCF!BM71</f>
        <v>0</v>
      </c>
      <c r="BT71" s="95">
        <f>($K71="Bell Curve")*(_xlfn.NORM.DIST(AND(BT$6&gt;=$F71,BT$6&lt;=$H71)*(BT$6-$F71+1),$J71/2,$M71,TRUE)-_xlfn.NORM.DIST(AND(BT$6&gt;=$F71,BT$6&lt;=$H71)*(BS$6-$F71+1),$J71/2,$M71,TRUE))/(1-2*_xlfn.NORM.DIST(0,$J71/2,$M71,TRUE))*$D71+($K71="Steady Growth")*(AND(BT$6&gt;=$F71,BT$6&lt;=$H71)*((BT$6-$F71+1)/($J71*($J71+1)/2)*$D71))+($K71="custom")*CustCF!BN71</f>
        <v>0</v>
      </c>
      <c r="BU71" s="95">
        <f>($K71="Bell Curve")*(_xlfn.NORM.DIST(AND(BU$6&gt;=$F71,BU$6&lt;=$H71)*(BU$6-$F71+1),$J71/2,$M71,TRUE)-_xlfn.NORM.DIST(AND(BU$6&gt;=$F71,BU$6&lt;=$H71)*(BT$6-$F71+1),$J71/2,$M71,TRUE))/(1-2*_xlfn.NORM.DIST(0,$J71/2,$M71,TRUE))*$D71+($K71="Steady Growth")*(AND(BU$6&gt;=$F71,BU$6&lt;=$H71)*((BU$6-$F71+1)/($J71*($J71+1)/2)*$D71))+($K71="custom")*CustCF!BO71</f>
        <v>0</v>
      </c>
      <c r="BV71" s="95">
        <f>($K71="Bell Curve")*(_xlfn.NORM.DIST(AND(BV$6&gt;=$F71,BV$6&lt;=$H71)*(BV$6-$F71+1),$J71/2,$M71,TRUE)-_xlfn.NORM.DIST(AND(BV$6&gt;=$F71,BV$6&lt;=$H71)*(BU$6-$F71+1),$J71/2,$M71,TRUE))/(1-2*_xlfn.NORM.DIST(0,$J71/2,$M71,TRUE))*$D71+($K71="Steady Growth")*(AND(BV$6&gt;=$F71,BV$6&lt;=$H71)*((BV$6-$F71+1)/($J71*($J71+1)/2)*$D71))+($K71="custom")*CustCF!BP71</f>
        <v>0</v>
      </c>
      <c r="BW71" s="95">
        <f>($K71="Bell Curve")*(_xlfn.NORM.DIST(AND(BW$6&gt;=$F71,BW$6&lt;=$H71)*(BW$6-$F71+1),$J71/2,$M71,TRUE)-_xlfn.NORM.DIST(AND(BW$6&gt;=$F71,BW$6&lt;=$H71)*(BV$6-$F71+1),$J71/2,$M71,TRUE))/(1-2*_xlfn.NORM.DIST(0,$J71/2,$M71,TRUE))*$D71+($K71="Steady Growth")*(AND(BW$6&gt;=$F71,BW$6&lt;=$H71)*((BW$6-$F71+1)/($J71*($J71+1)/2)*$D71))+($K71="custom")*CustCF!BQ71</f>
        <v>0</v>
      </c>
      <c r="BX71" s="95">
        <f>($K71="Bell Curve")*(_xlfn.NORM.DIST(AND(BX$6&gt;=$F71,BX$6&lt;=$H71)*(BX$6-$F71+1),$J71/2,$M71,TRUE)-_xlfn.NORM.DIST(AND(BX$6&gt;=$F71,BX$6&lt;=$H71)*(BW$6-$F71+1),$J71/2,$M71,TRUE))/(1-2*_xlfn.NORM.DIST(0,$J71/2,$M71,TRUE))*$D71+($K71="Steady Growth")*(AND(BX$6&gt;=$F71,BX$6&lt;=$H71)*((BX$6-$F71+1)/($J71*($J71+1)/2)*$D71))+($K71="custom")*CustCF!BR71</f>
        <v>0</v>
      </c>
      <c r="BY71" s="95">
        <f>($K71="Bell Curve")*(_xlfn.NORM.DIST(AND(BY$6&gt;=$F71,BY$6&lt;=$H71)*(BY$6-$F71+1),$J71/2,$M71,TRUE)-_xlfn.NORM.DIST(AND(BY$6&gt;=$F71,BY$6&lt;=$H71)*(BX$6-$F71+1),$J71/2,$M71,TRUE))/(1-2*_xlfn.NORM.DIST(0,$J71/2,$M71,TRUE))*$D71+($K71="Steady Growth")*(AND(BY$6&gt;=$F71,BY$6&lt;=$H71)*((BY$6-$F71+1)/($J71*($J71+1)/2)*$D71))+($K71="custom")*CustCF!BS71</f>
        <v>0</v>
      </c>
      <c r="BZ71" s="95">
        <f>($K71="Bell Curve")*(_xlfn.NORM.DIST(AND(BZ$6&gt;=$F71,BZ$6&lt;=$H71)*(BZ$6-$F71+1),$J71/2,$M71,TRUE)-_xlfn.NORM.DIST(AND(BZ$6&gt;=$F71,BZ$6&lt;=$H71)*(BY$6-$F71+1),$J71/2,$M71,TRUE))/(1-2*_xlfn.NORM.DIST(0,$J71/2,$M71,TRUE))*$D71+($K71="Steady Growth")*(AND(BZ$6&gt;=$F71,BZ$6&lt;=$H71)*((BZ$6-$F71+1)/($J71*($J71+1)/2)*$D71))+($K71="custom")*CustCF!BT71</f>
        <v>0</v>
      </c>
      <c r="CA71" s="95">
        <f>($K71="Bell Curve")*(_xlfn.NORM.DIST(AND(CA$6&gt;=$F71,CA$6&lt;=$H71)*(CA$6-$F71+1),$J71/2,$M71,TRUE)-_xlfn.NORM.DIST(AND(CA$6&gt;=$F71,CA$6&lt;=$H71)*(BZ$6-$F71+1),$J71/2,$M71,TRUE))/(1-2*_xlfn.NORM.DIST(0,$J71/2,$M71,TRUE))*$D71+($K71="Steady Growth")*(AND(CA$6&gt;=$F71,CA$6&lt;=$H71)*((CA$6-$F71+1)/($J71*($J71+1)/2)*$D71))+($K71="custom")*CustCF!BU71</f>
        <v>0</v>
      </c>
      <c r="CB71" s="95">
        <f>($K71="Bell Curve")*(_xlfn.NORM.DIST(AND(CB$6&gt;=$F71,CB$6&lt;=$H71)*(CB$6-$F71+1),$J71/2,$M71,TRUE)-_xlfn.NORM.DIST(AND(CB$6&gt;=$F71,CB$6&lt;=$H71)*(CA$6-$F71+1),$J71/2,$M71,TRUE))/(1-2*_xlfn.NORM.DIST(0,$J71/2,$M71,TRUE))*$D71+($K71="Steady Growth")*(AND(CB$6&gt;=$F71,CB$6&lt;=$H71)*((CB$6-$F71+1)/($J71*($J71+1)/2)*$D71))+($K71="custom")*CustCF!BV71</f>
        <v>0</v>
      </c>
      <c r="CC71" s="95">
        <f>($K71="Bell Curve")*(_xlfn.NORM.DIST(AND(CC$6&gt;=$F71,CC$6&lt;=$H71)*(CC$6-$F71+1),$J71/2,$M71,TRUE)-_xlfn.NORM.DIST(AND(CC$6&gt;=$F71,CC$6&lt;=$H71)*(CB$6-$F71+1),$J71/2,$M71,TRUE))/(1-2*_xlfn.NORM.DIST(0,$J71/2,$M71,TRUE))*$D71+($K71="Steady Growth")*(AND(CC$6&gt;=$F71,CC$6&lt;=$H71)*((CC$6-$F71+1)/($J71*($J71+1)/2)*$D71))+($K71="custom")*CustCF!BW71</f>
        <v>0</v>
      </c>
      <c r="CD71" s="95">
        <f>($K71="Bell Curve")*(_xlfn.NORM.DIST(AND(CD$6&gt;=$F71,CD$6&lt;=$H71)*(CD$6-$F71+1),$J71/2,$M71,TRUE)-_xlfn.NORM.DIST(AND(CD$6&gt;=$F71,CD$6&lt;=$H71)*(CC$6-$F71+1),$J71/2,$M71,TRUE))/(1-2*_xlfn.NORM.DIST(0,$J71/2,$M71,TRUE))*$D71+($K71="Steady Growth")*(AND(CD$6&gt;=$F71,CD$6&lt;=$H71)*((CD$6-$F71+1)/($J71*($J71+1)/2)*$D71))+($K71="custom")*CustCF!BX71</f>
        <v>0</v>
      </c>
      <c r="CE71" s="95">
        <f>($K71="Bell Curve")*(_xlfn.NORM.DIST(AND(CE$6&gt;=$F71,CE$6&lt;=$H71)*(CE$6-$F71+1),$J71/2,$M71,TRUE)-_xlfn.NORM.DIST(AND(CE$6&gt;=$F71,CE$6&lt;=$H71)*(CD$6-$F71+1),$J71/2,$M71,TRUE))/(1-2*_xlfn.NORM.DIST(0,$J71/2,$M71,TRUE))*$D71+($K71="Steady Growth")*(AND(CE$6&gt;=$F71,CE$6&lt;=$H71)*((CE$6-$F71+1)/($J71*($J71+1)/2)*$D71))+($K71="custom")*CustCF!BY71</f>
        <v>0</v>
      </c>
      <c r="CF71" s="95">
        <f>($K71="Bell Curve")*(_xlfn.NORM.DIST(AND(CF$6&gt;=$F71,CF$6&lt;=$H71)*(CF$6-$F71+1),$J71/2,$M71,TRUE)-_xlfn.NORM.DIST(AND(CF$6&gt;=$F71,CF$6&lt;=$H71)*(CE$6-$F71+1),$J71/2,$M71,TRUE))/(1-2*_xlfn.NORM.DIST(0,$J71/2,$M71,TRUE))*$D71+($K71="Steady Growth")*(AND(CF$6&gt;=$F71,CF$6&lt;=$H71)*((CF$6-$F71+1)/($J71*($J71+1)/2)*$D71))+($K71="custom")*CustCF!BZ71</f>
        <v>0</v>
      </c>
      <c r="CG71" s="95">
        <f>($K71="Bell Curve")*(_xlfn.NORM.DIST(AND(CG$6&gt;=$F71,CG$6&lt;=$H71)*(CG$6-$F71+1),$J71/2,$M71,TRUE)-_xlfn.NORM.DIST(AND(CG$6&gt;=$F71,CG$6&lt;=$H71)*(CF$6-$F71+1),$J71/2,$M71,TRUE))/(1-2*_xlfn.NORM.DIST(0,$J71/2,$M71,TRUE))*$D71+($K71="Steady Growth")*(AND(CG$6&gt;=$F71,CG$6&lt;=$H71)*((CG$6-$F71+1)/($J71*($J71+1)/2)*$D71))+($K71="custom")*CustCF!CA71</f>
        <v>0</v>
      </c>
      <c r="CH71" s="95">
        <f>($K71="Bell Curve")*(_xlfn.NORM.DIST(AND(CH$6&gt;=$F71,CH$6&lt;=$H71)*(CH$6-$F71+1),$J71/2,$M71,TRUE)-_xlfn.NORM.DIST(AND(CH$6&gt;=$F71,CH$6&lt;=$H71)*(CG$6-$F71+1),$J71/2,$M71,TRUE))/(1-2*_xlfn.NORM.DIST(0,$J71/2,$M71,TRUE))*$D71+($K71="Steady Growth")*(AND(CH$6&gt;=$F71,CH$6&lt;=$H71)*((CH$6-$F71+1)/($J71*($J71+1)/2)*$D71))+($K71="custom")*CustCF!CB71</f>
        <v>0</v>
      </c>
      <c r="CI71" s="95">
        <f>($K71="Bell Curve")*(_xlfn.NORM.DIST(AND(CI$6&gt;=$F71,CI$6&lt;=$H71)*(CI$6-$F71+1),$J71/2,$M71,TRUE)-_xlfn.NORM.DIST(AND(CI$6&gt;=$F71,CI$6&lt;=$H71)*(CH$6-$F71+1),$J71/2,$M71,TRUE))/(1-2*_xlfn.NORM.DIST(0,$J71/2,$M71,TRUE))*$D71+($K71="Steady Growth")*(AND(CI$6&gt;=$F71,CI$6&lt;=$H71)*((CI$6-$F71+1)/($J71*($J71+1)/2)*$D71))+($K71="custom")*CustCF!CC71</f>
        <v>0</v>
      </c>
      <c r="CJ71" s="95">
        <f>($K71="Bell Curve")*(_xlfn.NORM.DIST(AND(CJ$6&gt;=$F71,CJ$6&lt;=$H71)*(CJ$6-$F71+1),$J71/2,$M71,TRUE)-_xlfn.NORM.DIST(AND(CJ$6&gt;=$F71,CJ$6&lt;=$H71)*(CI$6-$F71+1),$J71/2,$M71,TRUE))/(1-2*_xlfn.NORM.DIST(0,$J71/2,$M71,TRUE))*$D71+($K71="Steady Growth")*(AND(CJ$6&gt;=$F71,CJ$6&lt;=$H71)*((CJ$6-$F71+1)/($J71*($J71+1)/2)*$D71))+($K71="custom")*CustCF!CD71</f>
        <v>0</v>
      </c>
      <c r="CK71" s="95">
        <f>($K71="Bell Curve")*(_xlfn.NORM.DIST(AND(CK$6&gt;=$F71,CK$6&lt;=$H71)*(CK$6-$F71+1),$J71/2,$M71,TRUE)-_xlfn.NORM.DIST(AND(CK$6&gt;=$F71,CK$6&lt;=$H71)*(CJ$6-$F71+1),$J71/2,$M71,TRUE))/(1-2*_xlfn.NORM.DIST(0,$J71/2,$M71,TRUE))*$D71+($K71="Steady Growth")*(AND(CK$6&gt;=$F71,CK$6&lt;=$H71)*((CK$6-$F71+1)/($J71*($J71+1)/2)*$D71))+($K71="custom")*CustCF!CE71</f>
        <v>0</v>
      </c>
      <c r="CL71" s="95">
        <f>($K71="Bell Curve")*(_xlfn.NORM.DIST(AND(CL$6&gt;=$F71,CL$6&lt;=$H71)*(CL$6-$F71+1),$J71/2,$M71,TRUE)-_xlfn.NORM.DIST(AND(CL$6&gt;=$F71,CL$6&lt;=$H71)*(CK$6-$F71+1),$J71/2,$M71,TRUE))/(1-2*_xlfn.NORM.DIST(0,$J71/2,$M71,TRUE))*$D71+($K71="Steady Growth")*(AND(CL$6&gt;=$F71,CL$6&lt;=$H71)*((CL$6-$F71+1)/($J71*($J71+1)/2)*$D71))+($K71="custom")*CustCF!CF71</f>
        <v>0</v>
      </c>
      <c r="CM71" s="95">
        <f>($K71="Bell Curve")*(_xlfn.NORM.DIST(AND(CM$6&gt;=$F71,CM$6&lt;=$H71)*(CM$6-$F71+1),$J71/2,$M71,TRUE)-_xlfn.NORM.DIST(AND(CM$6&gt;=$F71,CM$6&lt;=$H71)*(CL$6-$F71+1),$J71/2,$M71,TRUE))/(1-2*_xlfn.NORM.DIST(0,$J71/2,$M71,TRUE))*$D71+($K71="Steady Growth")*(AND(CM$6&gt;=$F71,CM$6&lt;=$H71)*((CM$6-$F71+1)/($J71*($J71+1)/2)*$D71))+($K71="custom")*CustCF!CG71</f>
        <v>0</v>
      </c>
      <c r="CN71" s="95">
        <f>($K71="Bell Curve")*(_xlfn.NORM.DIST(AND(CN$6&gt;=$F71,CN$6&lt;=$H71)*(CN$6-$F71+1),$J71/2,$M71,TRUE)-_xlfn.NORM.DIST(AND(CN$6&gt;=$F71,CN$6&lt;=$H71)*(CM$6-$F71+1),$J71/2,$M71,TRUE))/(1-2*_xlfn.NORM.DIST(0,$J71/2,$M71,TRUE))*$D71+($K71="Steady Growth")*(AND(CN$6&gt;=$F71,CN$6&lt;=$H71)*((CN$6-$F71+1)/($J71*($J71+1)/2)*$D71))+($K71="custom")*CustCF!CH71</f>
        <v>0</v>
      </c>
      <c r="CO71" s="95">
        <f>($K71="Bell Curve")*(_xlfn.NORM.DIST(AND(CO$6&gt;=$F71,CO$6&lt;=$H71)*(CO$6-$F71+1),$J71/2,$M71,TRUE)-_xlfn.NORM.DIST(AND(CO$6&gt;=$F71,CO$6&lt;=$H71)*(CN$6-$F71+1),$J71/2,$M71,TRUE))/(1-2*_xlfn.NORM.DIST(0,$J71/2,$M71,TRUE))*$D71+($K71="Steady Growth")*(AND(CO$6&gt;=$F71,CO$6&lt;=$H71)*((CO$6-$F71+1)/($J71*($J71+1)/2)*$D71))+($K71="custom")*CustCF!CI71</f>
        <v>0</v>
      </c>
      <c r="CP71" s="95">
        <f>($K71="Bell Curve")*(_xlfn.NORM.DIST(AND(CP$6&gt;=$F71,CP$6&lt;=$H71)*(CP$6-$F71+1),$J71/2,$M71,TRUE)-_xlfn.NORM.DIST(AND(CP$6&gt;=$F71,CP$6&lt;=$H71)*(CO$6-$F71+1),$J71/2,$M71,TRUE))/(1-2*_xlfn.NORM.DIST(0,$J71/2,$M71,TRUE))*$D71+($K71="Steady Growth")*(AND(CP$6&gt;=$F71,CP$6&lt;=$H71)*((CP$6-$F71+1)/($J71*($J71+1)/2)*$D71))+($K71="custom")*CustCF!CJ71</f>
        <v>0</v>
      </c>
      <c r="CQ71" s="95">
        <f>($K71="Bell Curve")*(_xlfn.NORM.DIST(AND(CQ$6&gt;=$F71,CQ$6&lt;=$H71)*(CQ$6-$F71+1),$J71/2,$M71,TRUE)-_xlfn.NORM.DIST(AND(CQ$6&gt;=$F71,CQ$6&lt;=$H71)*(CP$6-$F71+1),$J71/2,$M71,TRUE))/(1-2*_xlfn.NORM.DIST(0,$J71/2,$M71,TRUE))*$D71+($K71="Steady Growth")*(AND(CQ$6&gt;=$F71,CQ$6&lt;=$H71)*((CQ$6-$F71+1)/($J71*($J71+1)/2)*$D71))+($K71="custom")*CustCF!CK71</f>
        <v>0</v>
      </c>
      <c r="CR71" s="95">
        <f>($K71="Bell Curve")*(_xlfn.NORM.DIST(AND(CR$6&gt;=$F71,CR$6&lt;=$H71)*(CR$6-$F71+1),$J71/2,$M71,TRUE)-_xlfn.NORM.DIST(AND(CR$6&gt;=$F71,CR$6&lt;=$H71)*(CQ$6-$F71+1),$J71/2,$M71,TRUE))/(1-2*_xlfn.NORM.DIST(0,$J71/2,$M71,TRUE))*$D71+($K71="Steady Growth")*(AND(CR$6&gt;=$F71,CR$6&lt;=$H71)*((CR$6-$F71+1)/($J71*($J71+1)/2)*$D71))+($K71="custom")*CustCF!CL71</f>
        <v>0</v>
      </c>
      <c r="CS71" s="95">
        <f>($K71="Bell Curve")*(_xlfn.NORM.DIST(AND(CS$6&gt;=$F71,CS$6&lt;=$H71)*(CS$6-$F71+1),$J71/2,$M71,TRUE)-_xlfn.NORM.DIST(AND(CS$6&gt;=$F71,CS$6&lt;=$H71)*(CR$6-$F71+1),$J71/2,$M71,TRUE))/(1-2*_xlfn.NORM.DIST(0,$J71/2,$M71,TRUE))*$D71+($K71="Steady Growth")*(AND(CS$6&gt;=$F71,CS$6&lt;=$H71)*((CS$6-$F71+1)/($J71*($J71+1)/2)*$D71))+($K71="custom")*CustCF!CM71</f>
        <v>0</v>
      </c>
      <c r="CT71" s="95">
        <f>($K71="Bell Curve")*(_xlfn.NORM.DIST(AND(CT$6&gt;=$F71,CT$6&lt;=$H71)*(CT$6-$F71+1),$J71/2,$M71,TRUE)-_xlfn.NORM.DIST(AND(CT$6&gt;=$F71,CT$6&lt;=$H71)*(CS$6-$F71+1),$J71/2,$M71,TRUE))/(1-2*_xlfn.NORM.DIST(0,$J71/2,$M71,TRUE))*$D71+($K71="Steady Growth")*(AND(CT$6&gt;=$F71,CT$6&lt;=$H71)*((CT$6-$F71+1)/($J71*($J71+1)/2)*$D71))+($K71="custom")*CustCF!CN71</f>
        <v>0</v>
      </c>
      <c r="CU71" s="95">
        <f>($K71="Bell Curve")*(_xlfn.NORM.DIST(AND(CU$6&gt;=$F71,CU$6&lt;=$H71)*(CU$6-$F71+1),$J71/2,$M71,TRUE)-_xlfn.NORM.DIST(AND(CU$6&gt;=$F71,CU$6&lt;=$H71)*(CT$6-$F71+1),$J71/2,$M71,TRUE))/(1-2*_xlfn.NORM.DIST(0,$J71/2,$M71,TRUE))*$D71+($K71="Steady Growth")*(AND(CU$6&gt;=$F71,CU$6&lt;=$H71)*((CU$6-$F71+1)/($J71*($J71+1)/2)*$D71))+($K71="custom")*CustCF!CO71</f>
        <v>0</v>
      </c>
      <c r="CV71" s="95">
        <f>($K71="Bell Curve")*(_xlfn.NORM.DIST(AND(CV$6&gt;=$F71,CV$6&lt;=$H71)*(CV$6-$F71+1),$J71/2,$M71,TRUE)-_xlfn.NORM.DIST(AND(CV$6&gt;=$F71,CV$6&lt;=$H71)*(CU$6-$F71+1),$J71/2,$M71,TRUE))/(1-2*_xlfn.NORM.DIST(0,$J71/2,$M71,TRUE))*$D71+($K71="Steady Growth")*(AND(CV$6&gt;=$F71,CV$6&lt;=$H71)*((CV$6-$F71+1)/($J71*($J71+1)/2)*$D71))+($K71="custom")*CustCF!CP71</f>
        <v>0</v>
      </c>
      <c r="CW71" s="95">
        <f>($K71="Bell Curve")*(_xlfn.NORM.DIST(AND(CW$6&gt;=$F71,CW$6&lt;=$H71)*(CW$6-$F71+1),$J71/2,$M71,TRUE)-_xlfn.NORM.DIST(AND(CW$6&gt;=$F71,CW$6&lt;=$H71)*(CV$6-$F71+1),$J71/2,$M71,TRUE))/(1-2*_xlfn.NORM.DIST(0,$J71/2,$M71,TRUE))*$D71+($K71="Steady Growth")*(AND(CW$6&gt;=$F71,CW$6&lt;=$H71)*((CW$6-$F71+1)/($J71*($J71+1)/2)*$D71))+($K71="custom")*CustCF!CQ71</f>
        <v>0</v>
      </c>
      <c r="CX71" s="95">
        <f>($K71="Bell Curve")*(_xlfn.NORM.DIST(AND(CX$6&gt;=$F71,CX$6&lt;=$H71)*(CX$6-$F71+1),$J71/2,$M71,TRUE)-_xlfn.NORM.DIST(AND(CX$6&gt;=$F71,CX$6&lt;=$H71)*(CW$6-$F71+1),$J71/2,$M71,TRUE))/(1-2*_xlfn.NORM.DIST(0,$J71/2,$M71,TRUE))*$D71+($K71="Steady Growth")*(AND(CX$6&gt;=$F71,CX$6&lt;=$H71)*((CX$6-$F71+1)/($J71*($J71+1)/2)*$D71))+($K71="custom")*CustCF!CR71</f>
        <v>0</v>
      </c>
      <c r="CY71" s="95">
        <f>($K71="Bell Curve")*(_xlfn.NORM.DIST(AND(CY$6&gt;=$F71,CY$6&lt;=$H71)*(CY$6-$F71+1),$J71/2,$M71,TRUE)-_xlfn.NORM.DIST(AND(CY$6&gt;=$F71,CY$6&lt;=$H71)*(CX$6-$F71+1),$J71/2,$M71,TRUE))/(1-2*_xlfn.NORM.DIST(0,$J71/2,$M71,TRUE))*$D71+($K71="Steady Growth")*(AND(CY$6&gt;=$F71,CY$6&lt;=$H71)*((CY$6-$F71+1)/($J71*($J71+1)/2)*$D71))+($K71="custom")*CustCF!CS71</f>
        <v>0</v>
      </c>
      <c r="CZ71" s="95">
        <f>($K71="Bell Curve")*(_xlfn.NORM.DIST(AND(CZ$6&gt;=$F71,CZ$6&lt;=$H71)*(CZ$6-$F71+1),$J71/2,$M71,TRUE)-_xlfn.NORM.DIST(AND(CZ$6&gt;=$F71,CZ$6&lt;=$H71)*(CY$6-$F71+1),$J71/2,$M71,TRUE))/(1-2*_xlfn.NORM.DIST(0,$J71/2,$M71,TRUE))*$D71+($K71="Steady Growth")*(AND(CZ$6&gt;=$F71,CZ$6&lt;=$H71)*((CZ$6-$F71+1)/($J71*($J71+1)/2)*$D71))+($K71="custom")*CustCF!CT71</f>
        <v>0</v>
      </c>
      <c r="DA71" s="95">
        <f>($K71="Bell Curve")*(_xlfn.NORM.DIST(AND(DA$6&gt;=$F71,DA$6&lt;=$H71)*(DA$6-$F71+1),$J71/2,$M71,TRUE)-_xlfn.NORM.DIST(AND(DA$6&gt;=$F71,DA$6&lt;=$H71)*(CZ$6-$F71+1),$J71/2,$M71,TRUE))/(1-2*_xlfn.NORM.DIST(0,$J71/2,$M71,TRUE))*$D71+($K71="Steady Growth")*(AND(DA$6&gt;=$F71,DA$6&lt;=$H71)*((DA$6-$F71+1)/($J71*($J71+1)/2)*$D71))+($K71="custom")*CustCF!CU71</f>
        <v>0</v>
      </c>
      <c r="DB71" s="95">
        <f>($K71="Bell Curve")*(_xlfn.NORM.DIST(AND(DB$6&gt;=$F71,DB$6&lt;=$H71)*(DB$6-$F71+1),$J71/2,$M71,TRUE)-_xlfn.NORM.DIST(AND(DB$6&gt;=$F71,DB$6&lt;=$H71)*(DA$6-$F71+1),$J71/2,$M71,TRUE))/(1-2*_xlfn.NORM.DIST(0,$J71/2,$M71,TRUE))*$D71+($K71="Steady Growth")*(AND(DB$6&gt;=$F71,DB$6&lt;=$H71)*((DB$6-$F71+1)/($J71*($J71+1)/2)*$D71))+($K71="custom")*CustCF!CV71</f>
        <v>0</v>
      </c>
      <c r="DC71" s="95">
        <f>($K71="Bell Curve")*(_xlfn.NORM.DIST(AND(DC$6&gt;=$F71,DC$6&lt;=$H71)*(DC$6-$F71+1),$J71/2,$M71,TRUE)-_xlfn.NORM.DIST(AND(DC$6&gt;=$F71,DC$6&lt;=$H71)*(DB$6-$F71+1),$J71/2,$M71,TRUE))/(1-2*_xlfn.NORM.DIST(0,$J71/2,$M71,TRUE))*$D71+($K71="Steady Growth")*(AND(DC$6&gt;=$F71,DC$6&lt;=$H71)*((DC$6-$F71+1)/($J71*($J71+1)/2)*$D71))+($K71="custom")*CustCF!CW71</f>
        <v>0</v>
      </c>
      <c r="DD71" s="95">
        <f>($K71="Bell Curve")*(_xlfn.NORM.DIST(AND(DD$6&gt;=$F71,DD$6&lt;=$H71)*(DD$6-$F71+1),$J71/2,$M71,TRUE)-_xlfn.NORM.DIST(AND(DD$6&gt;=$F71,DD$6&lt;=$H71)*(DC$6-$F71+1),$J71/2,$M71,TRUE))/(1-2*_xlfn.NORM.DIST(0,$J71/2,$M71,TRUE))*$D71+($K71="Steady Growth")*(AND(DD$6&gt;=$F71,DD$6&lt;=$H71)*((DD$6-$F71+1)/($J71*($J71+1)/2)*$D71))+($K71="custom")*CustCF!CX71</f>
        <v>0</v>
      </c>
      <c r="DE71" s="95">
        <f>($K71="Bell Curve")*(_xlfn.NORM.DIST(AND(DE$6&gt;=$F71,DE$6&lt;=$H71)*(DE$6-$F71+1),$J71/2,$M71,TRUE)-_xlfn.NORM.DIST(AND(DE$6&gt;=$F71,DE$6&lt;=$H71)*(DD$6-$F71+1),$J71/2,$M71,TRUE))/(1-2*_xlfn.NORM.DIST(0,$J71/2,$M71,TRUE))*$D71+($K71="Steady Growth")*(AND(DE$6&gt;=$F71,DE$6&lt;=$H71)*((DE$6-$F71+1)/($J71*($J71+1)/2)*$D71))+($K71="custom")*CustCF!CY71</f>
        <v>0</v>
      </c>
      <c r="DF71" s="95">
        <f>($K71="Bell Curve")*(_xlfn.NORM.DIST(AND(DF$6&gt;=$F71,DF$6&lt;=$H71)*(DF$6-$F71+1),$J71/2,$M71,TRUE)-_xlfn.NORM.DIST(AND(DF$6&gt;=$F71,DF$6&lt;=$H71)*(DE$6-$F71+1),$J71/2,$M71,TRUE))/(1-2*_xlfn.NORM.DIST(0,$J71/2,$M71,TRUE))*$D71+($K71="Steady Growth")*(AND(DF$6&gt;=$F71,DF$6&lt;=$H71)*((DF$6-$F71+1)/($J71*($J71+1)/2)*$D71))+($K71="custom")*CustCF!CZ71</f>
        <v>0</v>
      </c>
      <c r="DG71" s="95">
        <f>($K71="Bell Curve")*(_xlfn.NORM.DIST(AND(DG$6&gt;=$F71,DG$6&lt;=$H71)*(DG$6-$F71+1),$J71/2,$M71,TRUE)-_xlfn.NORM.DIST(AND(DG$6&gt;=$F71,DG$6&lt;=$H71)*(DF$6-$F71+1),$J71/2,$M71,TRUE))/(1-2*_xlfn.NORM.DIST(0,$J71/2,$M71,TRUE))*$D71+($K71="Steady Growth")*(AND(DG$6&gt;=$F71,DG$6&lt;=$H71)*((DG$6-$F71+1)/($J71*($J71+1)/2)*$D71))+($K71="custom")*CustCF!DA71</f>
        <v>0</v>
      </c>
      <c r="DH71" s="95">
        <f>($K71="Bell Curve")*(_xlfn.NORM.DIST(AND(DH$6&gt;=$F71,DH$6&lt;=$H71)*(DH$6-$F71+1),$J71/2,$M71,TRUE)-_xlfn.NORM.DIST(AND(DH$6&gt;=$F71,DH$6&lt;=$H71)*(DG$6-$F71+1),$J71/2,$M71,TRUE))/(1-2*_xlfn.NORM.DIST(0,$J71/2,$M71,TRUE))*$D71+($K71="Steady Growth")*(AND(DH$6&gt;=$F71,DH$6&lt;=$H71)*((DH$6-$F71+1)/($J71*($J71+1)/2)*$D71))+($K71="custom")*CustCF!DB71</f>
        <v>0</v>
      </c>
      <c r="DI71" s="95">
        <f>($K71="Bell Curve")*(_xlfn.NORM.DIST(AND(DI$6&gt;=$F71,DI$6&lt;=$H71)*(DI$6-$F71+1),$J71/2,$M71,TRUE)-_xlfn.NORM.DIST(AND(DI$6&gt;=$F71,DI$6&lt;=$H71)*(DH$6-$F71+1),$J71/2,$M71,TRUE))/(1-2*_xlfn.NORM.DIST(0,$J71/2,$M71,TRUE))*$D71+($K71="Steady Growth")*(AND(DI$6&gt;=$F71,DI$6&lt;=$H71)*((DI$6-$F71+1)/($J71*($J71+1)/2)*$D71))+($K71="custom")*CustCF!DC71</f>
        <v>0</v>
      </c>
      <c r="DJ71" s="95">
        <f>($K71="Bell Curve")*(_xlfn.NORM.DIST(AND(DJ$6&gt;=$F71,DJ$6&lt;=$H71)*(DJ$6-$F71+1),$J71/2,$M71,TRUE)-_xlfn.NORM.DIST(AND(DJ$6&gt;=$F71,DJ$6&lt;=$H71)*(DI$6-$F71+1),$J71/2,$M71,TRUE))/(1-2*_xlfn.NORM.DIST(0,$J71/2,$M71,TRUE))*$D71+($K71="Steady Growth")*(AND(DJ$6&gt;=$F71,DJ$6&lt;=$H71)*((DJ$6-$F71+1)/($J71*($J71+1)/2)*$D71))+($K71="custom")*CustCF!DD71</f>
        <v>0</v>
      </c>
      <c r="DK71" s="95">
        <f>($K71="Bell Curve")*(_xlfn.NORM.DIST(AND(DK$6&gt;=$F71,DK$6&lt;=$H71)*(DK$6-$F71+1),$J71/2,$M71,TRUE)-_xlfn.NORM.DIST(AND(DK$6&gt;=$F71,DK$6&lt;=$H71)*(DJ$6-$F71+1),$J71/2,$M71,TRUE))/(1-2*_xlfn.NORM.DIST(0,$J71/2,$M71,TRUE))*$D71+($K71="Steady Growth")*(AND(DK$6&gt;=$F71,DK$6&lt;=$H71)*((DK$6-$F71+1)/($J71*($J71+1)/2)*$D71))+($K71="custom")*CustCF!DE71</f>
        <v>0</v>
      </c>
      <c r="DL71" s="95">
        <f>($K71="Bell Curve")*(_xlfn.NORM.DIST(AND(DL$6&gt;=$F71,DL$6&lt;=$H71)*(DL$6-$F71+1),$J71/2,$M71,TRUE)-_xlfn.NORM.DIST(AND(DL$6&gt;=$F71,DL$6&lt;=$H71)*(DK$6-$F71+1),$J71/2,$M71,TRUE))/(1-2*_xlfn.NORM.DIST(0,$J71/2,$M71,TRUE))*$D71+($K71="Steady Growth")*(AND(DL$6&gt;=$F71,DL$6&lt;=$H71)*((DL$6-$F71+1)/($J71*($J71+1)/2)*$D71))+($K71="custom")*CustCF!DF71</f>
        <v>0</v>
      </c>
      <c r="DM71" s="95">
        <f>($K71="Bell Curve")*(_xlfn.NORM.DIST(AND(DM$6&gt;=$F71,DM$6&lt;=$H71)*(DM$6-$F71+1),$J71/2,$M71,TRUE)-_xlfn.NORM.DIST(AND(DM$6&gt;=$F71,DM$6&lt;=$H71)*(DL$6-$F71+1),$J71/2,$M71,TRUE))/(1-2*_xlfn.NORM.DIST(0,$J71/2,$M71,TRUE))*$D71+($K71="Steady Growth")*(AND(DM$6&gt;=$F71,DM$6&lt;=$H71)*((DM$6-$F71+1)/($J71*($J71+1)/2)*$D71))+($K71="custom")*CustCF!DG71</f>
        <v>0</v>
      </c>
      <c r="DN71" s="95">
        <f>($K71="Bell Curve")*(_xlfn.NORM.DIST(AND(DN$6&gt;=$F71,DN$6&lt;=$H71)*(DN$6-$F71+1),$J71/2,$M71,TRUE)-_xlfn.NORM.DIST(AND(DN$6&gt;=$F71,DN$6&lt;=$H71)*(DM$6-$F71+1),$J71/2,$M71,TRUE))/(1-2*_xlfn.NORM.DIST(0,$J71/2,$M71,TRUE))*$D71+($K71="Steady Growth")*(AND(DN$6&gt;=$F71,DN$6&lt;=$H71)*((DN$6-$F71+1)/($J71*($J71+1)/2)*$D71))+($K71="custom")*CustCF!DH71</f>
        <v>0</v>
      </c>
      <c r="DO71" s="95">
        <f>($K71="Bell Curve")*(_xlfn.NORM.DIST(AND(DO$6&gt;=$F71,DO$6&lt;=$H71)*(DO$6-$F71+1),$J71/2,$M71,TRUE)-_xlfn.NORM.DIST(AND(DO$6&gt;=$F71,DO$6&lt;=$H71)*(DN$6-$F71+1),$J71/2,$M71,TRUE))/(1-2*_xlfn.NORM.DIST(0,$J71/2,$M71,TRUE))*$D71+($K71="Steady Growth")*(AND(DO$6&gt;=$F71,DO$6&lt;=$H71)*((DO$6-$F71+1)/($J71*($J71+1)/2)*$D71))+($K71="custom")*CustCF!DI71</f>
        <v>0</v>
      </c>
      <c r="DP71" s="95">
        <f>($K71="Bell Curve")*(_xlfn.NORM.DIST(AND(DP$6&gt;=$F71,DP$6&lt;=$H71)*(DP$6-$F71+1),$J71/2,$M71,TRUE)-_xlfn.NORM.DIST(AND(DP$6&gt;=$F71,DP$6&lt;=$H71)*(DO$6-$F71+1),$J71/2,$M71,TRUE))/(1-2*_xlfn.NORM.DIST(0,$J71/2,$M71,TRUE))*$D71+($K71="Steady Growth")*(AND(DP$6&gt;=$F71,DP$6&lt;=$H71)*((DP$6-$F71+1)/($J71*($J71+1)/2)*$D71))+($K71="custom")*CustCF!DJ71</f>
        <v>0</v>
      </c>
      <c r="DQ71" s="95">
        <f>($K71="Bell Curve")*(_xlfn.NORM.DIST(AND(DQ$6&gt;=$F71,DQ$6&lt;=$H71)*(DQ$6-$F71+1),$J71/2,$M71,TRUE)-_xlfn.NORM.DIST(AND(DQ$6&gt;=$F71,DQ$6&lt;=$H71)*(DP$6-$F71+1),$J71/2,$M71,TRUE))/(1-2*_xlfn.NORM.DIST(0,$J71/2,$M71,TRUE))*$D71+($K71="Steady Growth")*(AND(DQ$6&gt;=$F71,DQ$6&lt;=$H71)*((DQ$6-$F71+1)/($J71*($J71+1)/2)*$D71))+($K71="custom")*CustCF!DK71</f>
        <v>0</v>
      </c>
      <c r="DR71" s="95">
        <f>($K71="Bell Curve")*(_xlfn.NORM.DIST(AND(DR$6&gt;=$F71,DR$6&lt;=$H71)*(DR$6-$F71+1),$J71/2,$M71,TRUE)-_xlfn.NORM.DIST(AND(DR$6&gt;=$F71,DR$6&lt;=$H71)*(DQ$6-$F71+1),$J71/2,$M71,TRUE))/(1-2*_xlfn.NORM.DIST(0,$J71/2,$M71,TRUE))*$D71+($K71="Steady Growth")*(AND(DR$6&gt;=$F71,DR$6&lt;=$H71)*((DR$6-$F71+1)/($J71*($J71+1)/2)*$D71))+($K71="custom")*CustCF!DL71</f>
        <v>0</v>
      </c>
      <c r="DS71" s="95">
        <f>($K71="Bell Curve")*(_xlfn.NORM.DIST(AND(DS$6&gt;=$F71,DS$6&lt;=$H71)*(DS$6-$F71+1),$J71/2,$M71,TRUE)-_xlfn.NORM.DIST(AND(DS$6&gt;=$F71,DS$6&lt;=$H71)*(DR$6-$F71+1),$J71/2,$M71,TRUE))/(1-2*_xlfn.NORM.DIST(0,$J71/2,$M71,TRUE))*$D71+($K71="Steady Growth")*(AND(DS$6&gt;=$F71,DS$6&lt;=$H71)*((DS$6-$F71+1)/($J71*($J71+1)/2)*$D71))+($K71="custom")*CustCF!DM71</f>
        <v>0</v>
      </c>
      <c r="DT71" s="95">
        <f>($K71="Bell Curve")*(_xlfn.NORM.DIST(AND(DT$6&gt;=$F71,DT$6&lt;=$H71)*(DT$6-$F71+1),$J71/2,$M71,TRUE)-_xlfn.NORM.DIST(AND(DT$6&gt;=$F71,DT$6&lt;=$H71)*(DS$6-$F71+1),$J71/2,$M71,TRUE))/(1-2*_xlfn.NORM.DIST(0,$J71/2,$M71,TRUE))*$D71+($K71="Steady Growth")*(AND(DT$6&gt;=$F71,DT$6&lt;=$H71)*((DT$6-$F71+1)/($J71*($J71+1)/2)*$D71))+($K71="custom")*CustCF!DN71</f>
        <v>0</v>
      </c>
      <c r="DU71" s="95">
        <f>($K71="Bell Curve")*(_xlfn.NORM.DIST(AND(DU$6&gt;=$F71,DU$6&lt;=$H71)*(DU$6-$F71+1),$J71/2,$M71,TRUE)-_xlfn.NORM.DIST(AND(DU$6&gt;=$F71,DU$6&lt;=$H71)*(DT$6-$F71+1),$J71/2,$M71,TRUE))/(1-2*_xlfn.NORM.DIST(0,$J71/2,$M71,TRUE))*$D71+($K71="Steady Growth")*(AND(DU$6&gt;=$F71,DU$6&lt;=$H71)*((DU$6-$F71+1)/($J71*($J71+1)/2)*$D71))+($K71="custom")*CustCF!DO71</f>
        <v>0</v>
      </c>
      <c r="DV71" s="95">
        <f>($K71="Bell Curve")*(_xlfn.NORM.DIST(AND(DV$6&gt;=$F71,DV$6&lt;=$H71)*(DV$6-$F71+1),$J71/2,$M71,TRUE)-_xlfn.NORM.DIST(AND(DV$6&gt;=$F71,DV$6&lt;=$H71)*(DU$6-$F71+1),$J71/2,$M71,TRUE))/(1-2*_xlfn.NORM.DIST(0,$J71/2,$M71,TRUE))*$D71+($K71="Steady Growth")*(AND(DV$6&gt;=$F71,DV$6&lt;=$H71)*((DV$6-$F71+1)/($J71*($J71+1)/2)*$D71))+($K71="custom")*CustCF!DP71</f>
        <v>0</v>
      </c>
      <c r="DW71" s="95">
        <f>($K71="Bell Curve")*(_xlfn.NORM.DIST(AND(DW$6&gt;=$F71,DW$6&lt;=$H71)*(DW$6-$F71+1),$J71/2,$M71,TRUE)-_xlfn.NORM.DIST(AND(DW$6&gt;=$F71,DW$6&lt;=$H71)*(DV$6-$F71+1),$J71/2,$M71,TRUE))/(1-2*_xlfn.NORM.DIST(0,$J71/2,$M71,TRUE))*$D71+($K71="Steady Growth")*(AND(DW$6&gt;=$F71,DW$6&lt;=$H71)*((DW$6-$F71+1)/($J71*($J71+1)/2)*$D71))+($K71="custom")*CustCF!DQ71</f>
        <v>0</v>
      </c>
      <c r="DX71" s="95">
        <f>($K71="Bell Curve")*(_xlfn.NORM.DIST(AND(DX$6&gt;=$F71,DX$6&lt;=$H71)*(DX$6-$F71+1),$J71/2,$M71,TRUE)-_xlfn.NORM.DIST(AND(DX$6&gt;=$F71,DX$6&lt;=$H71)*(DW$6-$F71+1),$J71/2,$M71,TRUE))/(1-2*_xlfn.NORM.DIST(0,$J71/2,$M71,TRUE))*$D71+($K71="Steady Growth")*(AND(DX$6&gt;=$F71,DX$6&lt;=$H71)*((DX$6-$F71+1)/($J71*($J71+1)/2)*$D71))+($K71="custom")*CustCF!DR71</f>
        <v>0</v>
      </c>
      <c r="DY71" s="95">
        <f>($K71="Bell Curve")*(_xlfn.NORM.DIST(AND(DY$6&gt;=$F71,DY$6&lt;=$H71)*(DY$6-$F71+1),$J71/2,$M71,TRUE)-_xlfn.NORM.DIST(AND(DY$6&gt;=$F71,DY$6&lt;=$H71)*(DX$6-$F71+1),$J71/2,$M71,TRUE))/(1-2*_xlfn.NORM.DIST(0,$J71/2,$M71,TRUE))*$D71+($K71="Steady Growth")*(AND(DY$6&gt;=$F71,DY$6&lt;=$H71)*((DY$6-$F71+1)/($J71*($J71+1)/2)*$D71))+($K71="custom")*CustCF!DS71</f>
        <v>0</v>
      </c>
      <c r="DZ71" s="95">
        <f>($K71="Bell Curve")*(_xlfn.NORM.DIST(AND(DZ$6&gt;=$F71,DZ$6&lt;=$H71)*(DZ$6-$F71+1),$J71/2,$M71,TRUE)-_xlfn.NORM.DIST(AND(DZ$6&gt;=$F71,DZ$6&lt;=$H71)*(DY$6-$F71+1),$J71/2,$M71,TRUE))/(1-2*_xlfn.NORM.DIST(0,$J71/2,$M71,TRUE))*$D71+($K71="Steady Growth")*(AND(DZ$6&gt;=$F71,DZ$6&lt;=$H71)*((DZ$6-$F71+1)/($J71*($J71+1)/2)*$D71))+($K71="custom")*CustCF!DT71</f>
        <v>0</v>
      </c>
      <c r="EA71" s="95">
        <f>($K71="Bell Curve")*(_xlfn.NORM.DIST(AND(EA$6&gt;=$F71,EA$6&lt;=$H71)*(EA$6-$F71+1),$J71/2,$M71,TRUE)-_xlfn.NORM.DIST(AND(EA$6&gt;=$F71,EA$6&lt;=$H71)*(DZ$6-$F71+1),$J71/2,$M71,TRUE))/(1-2*_xlfn.NORM.DIST(0,$J71/2,$M71,TRUE))*$D71+($K71="Steady Growth")*(AND(EA$6&gt;=$F71,EA$6&lt;=$H71)*((EA$6-$F71+1)/($J71*($J71+1)/2)*$D71))+($K71="custom")*CustCF!DU71</f>
        <v>0</v>
      </c>
      <c r="EB71" s="95">
        <f>($K71="Bell Curve")*(_xlfn.NORM.DIST(AND(EB$6&gt;=$F71,EB$6&lt;=$H71)*(EB$6-$F71+1),$J71/2,$M71,TRUE)-_xlfn.NORM.DIST(AND(EB$6&gt;=$F71,EB$6&lt;=$H71)*(EA$6-$F71+1),$J71/2,$M71,TRUE))/(1-2*_xlfn.NORM.DIST(0,$J71/2,$M71,TRUE))*$D71+($K71="Steady Growth")*(AND(EB$6&gt;=$F71,EB$6&lt;=$H71)*((EB$6-$F71+1)/($J71*($J71+1)/2)*$D71))+($K71="custom")*CustCF!DV71</f>
        <v>0</v>
      </c>
      <c r="EC71" s="95">
        <f>($K71="Bell Curve")*(_xlfn.NORM.DIST(AND(EC$6&gt;=$F71,EC$6&lt;=$H71)*(EC$6-$F71+1),$J71/2,$M71,TRUE)-_xlfn.NORM.DIST(AND(EC$6&gt;=$F71,EC$6&lt;=$H71)*(EB$6-$F71+1),$J71/2,$M71,TRUE))/(1-2*_xlfn.NORM.DIST(0,$J71/2,$M71,TRUE))*$D71+($K71="Steady Growth")*(AND(EC$6&gt;=$F71,EC$6&lt;=$H71)*((EC$6-$F71+1)/($J71*($J71+1)/2)*$D71))+($K71="custom")*CustCF!DW71</f>
        <v>0</v>
      </c>
      <c r="ED71" s="95">
        <f>($K71="Bell Curve")*(_xlfn.NORM.DIST(AND(ED$6&gt;=$F71,ED$6&lt;=$H71)*(ED$6-$F71+1),$J71/2,$M71,TRUE)-_xlfn.NORM.DIST(AND(ED$6&gt;=$F71,ED$6&lt;=$H71)*(EC$6-$F71+1),$J71/2,$M71,TRUE))/(1-2*_xlfn.NORM.DIST(0,$J71/2,$M71,TRUE))*$D71+($K71="Steady Growth")*(AND(ED$6&gt;=$F71,ED$6&lt;=$H71)*((ED$6-$F71+1)/($J71*($J71+1)/2)*$D71))+($K71="custom")*CustCF!DX71</f>
        <v>0</v>
      </c>
      <c r="EE71" s="95">
        <f>($K71="Bell Curve")*(_xlfn.NORM.DIST(AND(EE$6&gt;=$F71,EE$6&lt;=$H71)*(EE$6-$F71+1),$J71/2,$M71,TRUE)-_xlfn.NORM.DIST(AND(EE$6&gt;=$F71,EE$6&lt;=$H71)*(ED$6-$F71+1),$J71/2,$M71,TRUE))/(1-2*_xlfn.NORM.DIST(0,$J71/2,$M71,TRUE))*$D71+($K71="Steady Growth")*(AND(EE$6&gt;=$F71,EE$6&lt;=$H71)*((EE$6-$F71+1)/($J71*($J71+1)/2)*$D71))+($K71="custom")*CustCF!DY71</f>
        <v>0</v>
      </c>
      <c r="EF71" s="95">
        <f>($K71="Bell Curve")*(_xlfn.NORM.DIST(AND(EF$6&gt;=$F71,EF$6&lt;=$H71)*(EF$6-$F71+1),$J71/2,$M71,TRUE)-_xlfn.NORM.DIST(AND(EF$6&gt;=$F71,EF$6&lt;=$H71)*(EE$6-$F71+1),$J71/2,$M71,TRUE))/(1-2*_xlfn.NORM.DIST(0,$J71/2,$M71,TRUE))*$D71+($K71="Steady Growth")*(AND(EF$6&gt;=$F71,EF$6&lt;=$H71)*((EF$6-$F71+1)/($J71*($J71+1)/2)*$D71))+($K71="custom")*CustCF!DZ71</f>
        <v>0</v>
      </c>
      <c r="EG71" s="95">
        <f>($K71="Bell Curve")*(_xlfn.NORM.DIST(AND(EG$6&gt;=$F71,EG$6&lt;=$H71)*(EG$6-$F71+1),$J71/2,$M71,TRUE)-_xlfn.NORM.DIST(AND(EG$6&gt;=$F71,EG$6&lt;=$H71)*(EF$6-$F71+1),$J71/2,$M71,TRUE))/(1-2*_xlfn.NORM.DIST(0,$J71/2,$M71,TRUE))*$D71+($K71="Steady Growth")*(AND(EG$6&gt;=$F71,EG$6&lt;=$H71)*((EG$6-$F71+1)/($J71*($J71+1)/2)*$D71))+($K71="custom")*CustCF!EA71</f>
        <v>0</v>
      </c>
      <c r="EH71" s="95">
        <f>($K71="Bell Curve")*(_xlfn.NORM.DIST(AND(EH$6&gt;=$F71,EH$6&lt;=$H71)*(EH$6-$F71+1),$J71/2,$M71,TRUE)-_xlfn.NORM.DIST(AND(EH$6&gt;=$F71,EH$6&lt;=$H71)*(EG$6-$F71+1),$J71/2,$M71,TRUE))/(1-2*_xlfn.NORM.DIST(0,$J71/2,$M71,TRUE))*$D71+($K71="Steady Growth")*(AND(EH$6&gt;=$F71,EH$6&lt;=$H71)*((EH$6-$F71+1)/($J71*($J71+1)/2)*$D71))+($K71="custom")*CustCF!EB71</f>
        <v>0</v>
      </c>
      <c r="EI71" s="95">
        <f>($K71="Bell Curve")*(_xlfn.NORM.DIST(AND(EI$6&gt;=$F71,EI$6&lt;=$H71)*(EI$6-$F71+1),$J71/2,$M71,TRUE)-_xlfn.NORM.DIST(AND(EI$6&gt;=$F71,EI$6&lt;=$H71)*(EH$6-$F71+1),$J71/2,$M71,TRUE))/(1-2*_xlfn.NORM.DIST(0,$J71/2,$M71,TRUE))*$D71+($K71="Steady Growth")*(AND(EI$6&gt;=$F71,EI$6&lt;=$H71)*((EI$6-$F71+1)/($J71*($J71+1)/2)*$D71))+($K71="custom")*CustCF!EC71</f>
        <v>0</v>
      </c>
      <c r="EJ71" s="95">
        <f>($K71="Bell Curve")*(_xlfn.NORM.DIST(AND(EJ$6&gt;=$F71,EJ$6&lt;=$H71)*(EJ$6-$F71+1),$J71/2,$M71,TRUE)-_xlfn.NORM.DIST(AND(EJ$6&gt;=$F71,EJ$6&lt;=$H71)*(EI$6-$F71+1),$J71/2,$M71,TRUE))/(1-2*_xlfn.NORM.DIST(0,$J71/2,$M71,TRUE))*$D71+($K71="Steady Growth")*(AND(EJ$6&gt;=$F71,EJ$6&lt;=$H71)*((EJ$6-$F71+1)/($J71*($J71+1)/2)*$D71))+($K71="custom")*CustCF!ED71</f>
        <v>0</v>
      </c>
      <c r="EK71" s="95">
        <f>($K71="Bell Curve")*(_xlfn.NORM.DIST(AND(EK$6&gt;=$F71,EK$6&lt;=$H71)*(EK$6-$F71+1),$J71/2,$M71,TRUE)-_xlfn.NORM.DIST(AND(EK$6&gt;=$F71,EK$6&lt;=$H71)*(EJ$6-$F71+1),$J71/2,$M71,TRUE))/(1-2*_xlfn.NORM.DIST(0,$J71/2,$M71,TRUE))*$D71+($K71="Steady Growth")*(AND(EK$6&gt;=$F71,EK$6&lt;=$H71)*((EK$6-$F71+1)/($J71*($J71+1)/2)*$D71))+($K71="custom")*CustCF!EE71</f>
        <v>0</v>
      </c>
      <c r="EL71" s="95">
        <f>($K71="Bell Curve")*(_xlfn.NORM.DIST(AND(EL$6&gt;=$F71,EL$6&lt;=$H71)*(EL$6-$F71+1),$J71/2,$M71,TRUE)-_xlfn.NORM.DIST(AND(EL$6&gt;=$F71,EL$6&lt;=$H71)*(EK$6-$F71+1),$J71/2,$M71,TRUE))/(1-2*_xlfn.NORM.DIST(0,$J71/2,$M71,TRUE))*$D71+($K71="Steady Growth")*(AND(EL$6&gt;=$F71,EL$6&lt;=$H71)*((EL$6-$F71+1)/($J71*($J71+1)/2)*$D71))+($K71="custom")*CustCF!EF71</f>
        <v>0</v>
      </c>
      <c r="EM71" s="95">
        <f>($K71="Bell Curve")*(_xlfn.NORM.DIST(AND(EM$6&gt;=$F71,EM$6&lt;=$H71)*(EM$6-$F71+1),$J71/2,$M71,TRUE)-_xlfn.NORM.DIST(AND(EM$6&gt;=$F71,EM$6&lt;=$H71)*(EL$6-$F71+1),$J71/2,$M71,TRUE))/(1-2*_xlfn.NORM.DIST(0,$J71/2,$M71,TRUE))*$D71+($K71="Steady Growth")*(AND(EM$6&gt;=$F71,EM$6&lt;=$H71)*((EM$6-$F71+1)/($J71*($J71+1)/2)*$D71))+($K71="custom")*CustCF!EG71</f>
        <v>0</v>
      </c>
      <c r="EN71" s="95">
        <f>($K71="Bell Curve")*(_xlfn.NORM.DIST(AND(EN$6&gt;=$F71,EN$6&lt;=$H71)*(EN$6-$F71+1),$J71/2,$M71,TRUE)-_xlfn.NORM.DIST(AND(EN$6&gt;=$F71,EN$6&lt;=$H71)*(EM$6-$F71+1),$J71/2,$M71,TRUE))/(1-2*_xlfn.NORM.DIST(0,$J71/2,$M71,TRUE))*$D71+($K71="Steady Growth")*(AND(EN$6&gt;=$F71,EN$6&lt;=$H71)*((EN$6-$F71+1)/($J71*($J71+1)/2)*$D71))+($K71="custom")*CustCF!EH71</f>
        <v>0</v>
      </c>
      <c r="EO71" s="95">
        <f>($K71="Bell Curve")*(_xlfn.NORM.DIST(AND(EO$6&gt;=$F71,EO$6&lt;=$H71)*(EO$6-$F71+1),$J71/2,$M71,TRUE)-_xlfn.NORM.DIST(AND(EO$6&gt;=$F71,EO$6&lt;=$H71)*(EN$6-$F71+1),$J71/2,$M71,TRUE))/(1-2*_xlfn.NORM.DIST(0,$J71/2,$M71,TRUE))*$D71+($K71="Steady Growth")*(AND(EO$6&gt;=$F71,EO$6&lt;=$H71)*((EO$6-$F71+1)/($J71*($J71+1)/2)*$D71))+($K71="custom")*CustCF!EI71</f>
        <v>0</v>
      </c>
      <c r="EP71" s="95">
        <f>($K71="Bell Curve")*(_xlfn.NORM.DIST(AND(EP$6&gt;=$F71,EP$6&lt;=$H71)*(EP$6-$F71+1),$J71/2,$M71,TRUE)-_xlfn.NORM.DIST(AND(EP$6&gt;=$F71,EP$6&lt;=$H71)*(EO$6-$F71+1),$J71/2,$M71,TRUE))/(1-2*_xlfn.NORM.DIST(0,$J71/2,$M71,TRUE))*$D71+($K71="Steady Growth")*(AND(EP$6&gt;=$F71,EP$6&lt;=$H71)*((EP$6-$F71+1)/($J71*($J71+1)/2)*$D71))+($K71="custom")*CustCF!EJ71</f>
        <v>0</v>
      </c>
      <c r="EQ71" s="95">
        <f>($K71="Bell Curve")*(_xlfn.NORM.DIST(AND(EQ$6&gt;=$F71,EQ$6&lt;=$H71)*(EQ$6-$F71+1),$J71/2,$M71,TRUE)-_xlfn.NORM.DIST(AND(EQ$6&gt;=$F71,EQ$6&lt;=$H71)*(EP$6-$F71+1),$J71/2,$M71,TRUE))/(1-2*_xlfn.NORM.DIST(0,$J71/2,$M71,TRUE))*$D71+($K71="Steady Growth")*(AND(EQ$6&gt;=$F71,EQ$6&lt;=$H71)*((EQ$6-$F71+1)/($J71*($J71+1)/2)*$D71))+($K71="custom")*CustCF!EK71</f>
        <v>0</v>
      </c>
      <c r="ER71" s="95">
        <f>($K71="Bell Curve")*(_xlfn.NORM.DIST(AND(ER$6&gt;=$F71,ER$6&lt;=$H71)*(ER$6-$F71+1),$J71/2,$M71,TRUE)-_xlfn.NORM.DIST(AND(ER$6&gt;=$F71,ER$6&lt;=$H71)*(EQ$6-$F71+1),$J71/2,$M71,TRUE))/(1-2*_xlfn.NORM.DIST(0,$J71/2,$M71,TRUE))*$D71+($K71="Steady Growth")*(AND(ER$6&gt;=$F71,ER$6&lt;=$H71)*((ER$6-$F71+1)/($J71*($J71+1)/2)*$D71))+($K71="custom")*CustCF!EL71</f>
        <v>0</v>
      </c>
      <c r="ES71" s="95">
        <f>($K71="Bell Curve")*(_xlfn.NORM.DIST(AND(ES$6&gt;=$F71,ES$6&lt;=$H71)*(ES$6-$F71+1),$J71/2,$M71,TRUE)-_xlfn.NORM.DIST(AND(ES$6&gt;=$F71,ES$6&lt;=$H71)*(ER$6-$F71+1),$J71/2,$M71,TRUE))/(1-2*_xlfn.NORM.DIST(0,$J71/2,$M71,TRUE))*$D71+($K71="Steady Growth")*(AND(ES$6&gt;=$F71,ES$6&lt;=$H71)*((ES$6-$F71+1)/($J71*($J71+1)/2)*$D71))+($K71="custom")*CustCF!EM71</f>
        <v>0</v>
      </c>
      <c r="ET71" s="95">
        <f>($K71="Bell Curve")*(_xlfn.NORM.DIST(AND(ET$6&gt;=$F71,ET$6&lt;=$H71)*(ET$6-$F71+1),$J71/2,$M71,TRUE)-_xlfn.NORM.DIST(AND(ET$6&gt;=$F71,ET$6&lt;=$H71)*(ES$6-$F71+1),$J71/2,$M71,TRUE))/(1-2*_xlfn.NORM.DIST(0,$J71/2,$M71,TRUE))*$D71+($K71="Steady Growth")*(AND(ET$6&gt;=$F71,ET$6&lt;=$H71)*((ET$6-$F71+1)/($J71*($J71+1)/2)*$D71))+($K71="custom")*CustCF!EN71</f>
        <v>0</v>
      </c>
      <c r="EU71" s="95">
        <f>($K71="Bell Curve")*(_xlfn.NORM.DIST(AND(EU$6&gt;=$F71,EU$6&lt;=$H71)*(EU$6-$F71+1),$J71/2,$M71,TRUE)-_xlfn.NORM.DIST(AND(EU$6&gt;=$F71,EU$6&lt;=$H71)*(ET$6-$F71+1),$J71/2,$M71,TRUE))/(1-2*_xlfn.NORM.DIST(0,$J71/2,$M71,TRUE))*$D71+($K71="Steady Growth")*(AND(EU$6&gt;=$F71,EU$6&lt;=$H71)*((EU$6-$F71+1)/($J71*($J71+1)/2)*$D71))+($K71="custom")*CustCF!EO71</f>
        <v>0</v>
      </c>
      <c r="EV71" s="95">
        <f>($K71="Bell Curve")*(_xlfn.NORM.DIST(AND(EV$6&gt;=$F71,EV$6&lt;=$H71)*(EV$6-$F71+1),$J71/2,$M71,TRUE)-_xlfn.NORM.DIST(AND(EV$6&gt;=$F71,EV$6&lt;=$H71)*(EU$6-$F71+1),$J71/2,$M71,TRUE))/(1-2*_xlfn.NORM.DIST(0,$J71/2,$M71,TRUE))*$D71+($K71="Steady Growth")*(AND(EV$6&gt;=$F71,EV$6&lt;=$H71)*((EV$6-$F71+1)/($J71*($J71+1)/2)*$D71))+($K71="custom")*CustCF!EP71</f>
        <v>0</v>
      </c>
      <c r="EW71" s="95">
        <f>($K71="Bell Curve")*(_xlfn.NORM.DIST(AND(EW$6&gt;=$F71,EW$6&lt;=$H71)*(EW$6-$F71+1),$J71/2,$M71,TRUE)-_xlfn.NORM.DIST(AND(EW$6&gt;=$F71,EW$6&lt;=$H71)*(EV$6-$F71+1),$J71/2,$M71,TRUE))/(1-2*_xlfn.NORM.DIST(0,$J71/2,$M71,TRUE))*$D71+($K71="Steady Growth")*(AND(EW$6&gt;=$F71,EW$6&lt;=$H71)*((EW$6-$F71+1)/($J71*($J71+1)/2)*$D71))+($K71="custom")*CustCF!EQ71</f>
        <v>0</v>
      </c>
      <c r="EX71" s="95">
        <f>($K71="Bell Curve")*(_xlfn.NORM.DIST(AND(EX$6&gt;=$F71,EX$6&lt;=$H71)*(EX$6-$F71+1),$J71/2,$M71,TRUE)-_xlfn.NORM.DIST(AND(EX$6&gt;=$F71,EX$6&lt;=$H71)*(EW$6-$F71+1),$J71/2,$M71,TRUE))/(1-2*_xlfn.NORM.DIST(0,$J71/2,$M71,TRUE))*$D71+($K71="Steady Growth")*(AND(EX$6&gt;=$F71,EX$6&lt;=$H71)*((EX$6-$F71+1)/($J71*($J71+1)/2)*$D71))+($K71="custom")*CustCF!ER71</f>
        <v>0</v>
      </c>
      <c r="EY71" s="95">
        <f>($K71="Bell Curve")*(_xlfn.NORM.DIST(AND(EY$6&gt;=$F71,EY$6&lt;=$H71)*(EY$6-$F71+1),$J71/2,$M71,TRUE)-_xlfn.NORM.DIST(AND(EY$6&gt;=$F71,EY$6&lt;=$H71)*(EX$6-$F71+1),$J71/2,$M71,TRUE))/(1-2*_xlfn.NORM.DIST(0,$J71/2,$M71,TRUE))*$D71+($K71="Steady Growth")*(AND(EY$6&gt;=$F71,EY$6&lt;=$H71)*((EY$6-$F71+1)/($J71*($J71+1)/2)*$D71))+($K71="custom")*CustCF!ES71</f>
        <v>0</v>
      </c>
      <c r="EZ71" s="95">
        <f>($K71="Bell Curve")*(_xlfn.NORM.DIST(AND(EZ$6&gt;=$F71,EZ$6&lt;=$H71)*(EZ$6-$F71+1),$J71/2,$M71,TRUE)-_xlfn.NORM.DIST(AND(EZ$6&gt;=$F71,EZ$6&lt;=$H71)*(EY$6-$F71+1),$J71/2,$M71,TRUE))/(1-2*_xlfn.NORM.DIST(0,$J71/2,$M71,TRUE))*$D71+($K71="Steady Growth")*(AND(EZ$6&gt;=$F71,EZ$6&lt;=$H71)*((EZ$6-$F71+1)/($J71*($J71+1)/2)*$D71))+($K71="custom")*CustCF!ET71</f>
        <v>0</v>
      </c>
      <c r="FA71" s="95">
        <f>($K71="Bell Curve")*(_xlfn.NORM.DIST(AND(FA$6&gt;=$F71,FA$6&lt;=$H71)*(FA$6-$F71+1),$J71/2,$M71,TRUE)-_xlfn.NORM.DIST(AND(FA$6&gt;=$F71,FA$6&lt;=$H71)*(EZ$6-$F71+1),$J71/2,$M71,TRUE))/(1-2*_xlfn.NORM.DIST(0,$J71/2,$M71,TRUE))*$D71+($K71="Steady Growth")*(AND(FA$6&gt;=$F71,FA$6&lt;=$H71)*((FA$6-$F71+1)/($J71*($J71+1)/2)*$D71))+($K71="custom")*CustCF!EU71</f>
        <v>0</v>
      </c>
      <c r="FB71" s="95">
        <f>($K71="Bell Curve")*(_xlfn.NORM.DIST(AND(FB$6&gt;=$F71,FB$6&lt;=$H71)*(FB$6-$F71+1),$J71/2,$M71,TRUE)-_xlfn.NORM.DIST(AND(FB$6&gt;=$F71,FB$6&lt;=$H71)*(FA$6-$F71+1),$J71/2,$M71,TRUE))/(1-2*_xlfn.NORM.DIST(0,$J71/2,$M71,TRUE))*$D71+($K71="Steady Growth")*(AND(FB$6&gt;=$F71,FB$6&lt;=$H71)*((FB$6-$F71+1)/($J71*($J71+1)/2)*$D71))+($K71="custom")*CustCF!EV71</f>
        <v>0</v>
      </c>
      <c r="FC71" s="95">
        <f>($K71="Bell Curve")*(_xlfn.NORM.DIST(AND(FC$6&gt;=$F71,FC$6&lt;=$H71)*(FC$6-$F71+1),$J71/2,$M71,TRUE)-_xlfn.NORM.DIST(AND(FC$6&gt;=$F71,FC$6&lt;=$H71)*(FB$6-$F71+1),$J71/2,$M71,TRUE))/(1-2*_xlfn.NORM.DIST(0,$J71/2,$M71,TRUE))*$D71+($K71="Steady Growth")*(AND(FC$6&gt;=$F71,FC$6&lt;=$H71)*((FC$6-$F71+1)/($J71*($J71+1)/2)*$D71))+($K71="custom")*CustCF!EW71</f>
        <v>0</v>
      </c>
      <c r="FD71" s="95">
        <f>($K71="Bell Curve")*(_xlfn.NORM.DIST(AND(FD$6&gt;=$F71,FD$6&lt;=$H71)*(FD$6-$F71+1),$J71/2,$M71,TRUE)-_xlfn.NORM.DIST(AND(FD$6&gt;=$F71,FD$6&lt;=$H71)*(FC$6-$F71+1),$J71/2,$M71,TRUE))/(1-2*_xlfn.NORM.DIST(0,$J71/2,$M71,TRUE))*$D71+($K71="Steady Growth")*(AND(FD$6&gt;=$F71,FD$6&lt;=$H71)*((FD$6-$F71+1)/($J71*($J71+1)/2)*$D71))+($K71="custom")*CustCF!EX71</f>
        <v>0</v>
      </c>
      <c r="FE71" s="95">
        <f>($K71="Bell Curve")*(_xlfn.NORM.DIST(AND(FE$6&gt;=$F71,FE$6&lt;=$H71)*(FE$6-$F71+1),$J71/2,$M71,TRUE)-_xlfn.NORM.DIST(AND(FE$6&gt;=$F71,FE$6&lt;=$H71)*(FD$6-$F71+1),$J71/2,$M71,TRUE))/(1-2*_xlfn.NORM.DIST(0,$J71/2,$M71,TRUE))*$D71+($K71="Steady Growth")*(AND(FE$6&gt;=$F71,FE$6&lt;=$H71)*((FE$6-$F71+1)/($J71*($J71+1)/2)*$D71))+($K71="custom")*CustCF!EY71</f>
        <v>0</v>
      </c>
      <c r="FF71" s="95">
        <f>($K71="Bell Curve")*(_xlfn.NORM.DIST(AND(FF$6&gt;=$F71,FF$6&lt;=$H71)*(FF$6-$F71+1),$J71/2,$M71,TRUE)-_xlfn.NORM.DIST(AND(FF$6&gt;=$F71,FF$6&lt;=$H71)*(FE$6-$F71+1),$J71/2,$M71,TRUE))/(1-2*_xlfn.NORM.DIST(0,$J71/2,$M71,TRUE))*$D71+($K71="Steady Growth")*(AND(FF$6&gt;=$F71,FF$6&lt;=$H71)*((FF$6-$F71+1)/($J71*($J71+1)/2)*$D71))+($K71="custom")*CustCF!EZ71</f>
        <v>0</v>
      </c>
      <c r="FG71" s="95">
        <f>($K71="Bell Curve")*(_xlfn.NORM.DIST(AND(FG$6&gt;=$F71,FG$6&lt;=$H71)*(FG$6-$F71+1),$J71/2,$M71,TRUE)-_xlfn.NORM.DIST(AND(FG$6&gt;=$F71,FG$6&lt;=$H71)*(FF$6-$F71+1),$J71/2,$M71,TRUE))/(1-2*_xlfn.NORM.DIST(0,$J71/2,$M71,TRUE))*$D71+($K71="Steady Growth")*(AND(FG$6&gt;=$F71,FG$6&lt;=$H71)*((FG$6-$F71+1)/($J71*($J71+1)/2)*$D71))+($K71="custom")*CustCF!FA71</f>
        <v>0</v>
      </c>
      <c r="FH71" s="95">
        <f>($K71="Bell Curve")*(_xlfn.NORM.DIST(AND(FH$6&gt;=$F71,FH$6&lt;=$H71)*(FH$6-$F71+1),$J71/2,$M71,TRUE)-_xlfn.NORM.DIST(AND(FH$6&gt;=$F71,FH$6&lt;=$H71)*(FG$6-$F71+1),$J71/2,$M71,TRUE))/(1-2*_xlfn.NORM.DIST(0,$J71/2,$M71,TRUE))*$D71+($K71="Steady Growth")*(AND(FH$6&gt;=$F71,FH$6&lt;=$H71)*((FH$6-$F71+1)/($J71*($J71+1)/2)*$D71))+($K71="custom")*CustCF!FB71</f>
        <v>0</v>
      </c>
      <c r="FI71" s="95">
        <f>($K71="Bell Curve")*(_xlfn.NORM.DIST(AND(FI$6&gt;=$F71,FI$6&lt;=$H71)*(FI$6-$F71+1),$J71/2,$M71,TRUE)-_xlfn.NORM.DIST(AND(FI$6&gt;=$F71,FI$6&lt;=$H71)*(FH$6-$F71+1),$J71/2,$M71,TRUE))/(1-2*_xlfn.NORM.DIST(0,$J71/2,$M71,TRUE))*$D71+($K71="Steady Growth")*(AND(FI$6&gt;=$F71,FI$6&lt;=$H71)*((FI$6-$F71+1)/($J71*($J71+1)/2)*$D71))+($K71="custom")*CustCF!FC71</f>
        <v>0</v>
      </c>
      <c r="FJ71" s="95">
        <f>($K71="Bell Curve")*(_xlfn.NORM.DIST(AND(FJ$6&gt;=$F71,FJ$6&lt;=$H71)*(FJ$6-$F71+1),$J71/2,$M71,TRUE)-_xlfn.NORM.DIST(AND(FJ$6&gt;=$F71,FJ$6&lt;=$H71)*(FI$6-$F71+1),$J71/2,$M71,TRUE))/(1-2*_xlfn.NORM.DIST(0,$J71/2,$M71,TRUE))*$D71+($K71="Steady Growth")*(AND(FJ$6&gt;=$F71,FJ$6&lt;=$H71)*((FJ$6-$F71+1)/($J71*($J71+1)/2)*$D71))+($K71="custom")*CustCF!FD71</f>
        <v>0</v>
      </c>
      <c r="FK71" s="95">
        <f>($K71="Bell Curve")*(_xlfn.NORM.DIST(AND(FK$6&gt;=$F71,FK$6&lt;=$H71)*(FK$6-$F71+1),$J71/2,$M71,TRUE)-_xlfn.NORM.DIST(AND(FK$6&gt;=$F71,FK$6&lt;=$H71)*(FJ$6-$F71+1),$J71/2,$M71,TRUE))/(1-2*_xlfn.NORM.DIST(0,$J71/2,$M71,TRUE))*$D71+($K71="Steady Growth")*(AND(FK$6&gt;=$F71,FK$6&lt;=$H71)*((FK$6-$F71+1)/($J71*($J71+1)/2)*$D71))+($K71="custom")*CustCF!FE71</f>
        <v>0</v>
      </c>
      <c r="FL71" s="95">
        <f>($K71="Bell Curve")*(_xlfn.NORM.DIST(AND(FL$6&gt;=$F71,FL$6&lt;=$H71)*(FL$6-$F71+1),$J71/2,$M71,TRUE)-_xlfn.NORM.DIST(AND(FL$6&gt;=$F71,FL$6&lt;=$H71)*(FK$6-$F71+1),$J71/2,$M71,TRUE))/(1-2*_xlfn.NORM.DIST(0,$J71/2,$M71,TRUE))*$D71+($K71="Steady Growth")*(AND(FL$6&gt;=$F71,FL$6&lt;=$H71)*((FL$6-$F71+1)/($J71*($J71+1)/2)*$D71))+($K71="custom")*CustCF!FF71</f>
        <v>0</v>
      </c>
      <c r="FM71" s="95">
        <f>($K71="Bell Curve")*(_xlfn.NORM.DIST(AND(FM$6&gt;=$F71,FM$6&lt;=$H71)*(FM$6-$F71+1),$J71/2,$M71,TRUE)-_xlfn.NORM.DIST(AND(FM$6&gt;=$F71,FM$6&lt;=$H71)*(FL$6-$F71+1),$J71/2,$M71,TRUE))/(1-2*_xlfn.NORM.DIST(0,$J71/2,$M71,TRUE))*$D71+($K71="Steady Growth")*(AND(FM$6&gt;=$F71,FM$6&lt;=$H71)*((FM$6-$F71+1)/($J71*($J71+1)/2)*$D71))+($K71="custom")*CustCF!FG71</f>
        <v>0</v>
      </c>
      <c r="FN71" s="95">
        <f>($K71="Bell Curve")*(_xlfn.NORM.DIST(AND(FN$6&gt;=$F71,FN$6&lt;=$H71)*(FN$6-$F71+1),$J71/2,$M71,TRUE)-_xlfn.NORM.DIST(AND(FN$6&gt;=$F71,FN$6&lt;=$H71)*(FM$6-$F71+1),$J71/2,$M71,TRUE))/(1-2*_xlfn.NORM.DIST(0,$J71/2,$M71,TRUE))*$D71+($K71="Steady Growth")*(AND(FN$6&gt;=$F71,FN$6&lt;=$H71)*((FN$6-$F71+1)/($J71*($J71+1)/2)*$D71))+($K71="custom")*CustCF!FH71</f>
        <v>0</v>
      </c>
      <c r="FO71" s="95">
        <f>($K71="Bell Curve")*(_xlfn.NORM.DIST(AND(FO$6&gt;=$F71,FO$6&lt;=$H71)*(FO$6-$F71+1),$J71/2,$M71,TRUE)-_xlfn.NORM.DIST(AND(FO$6&gt;=$F71,FO$6&lt;=$H71)*(FN$6-$F71+1),$J71/2,$M71,TRUE))/(1-2*_xlfn.NORM.DIST(0,$J71/2,$M71,TRUE))*$D71+($K71="Steady Growth")*(AND(FO$6&gt;=$F71,FO$6&lt;=$H71)*((FO$6-$F71+1)/($J71*($J71+1)/2)*$D71))+($K71="custom")*CustCF!FI71</f>
        <v>0</v>
      </c>
      <c r="FP71" s="95">
        <f>($K71="Bell Curve")*(_xlfn.NORM.DIST(AND(FP$6&gt;=$F71,FP$6&lt;=$H71)*(FP$6-$F71+1),$J71/2,$M71,TRUE)-_xlfn.NORM.DIST(AND(FP$6&gt;=$F71,FP$6&lt;=$H71)*(FO$6-$F71+1),$J71/2,$M71,TRUE))/(1-2*_xlfn.NORM.DIST(0,$J71/2,$M71,TRUE))*$D71+($K71="Steady Growth")*(AND(FP$6&gt;=$F71,FP$6&lt;=$H71)*((FP$6-$F71+1)/($J71*($J71+1)/2)*$D71))+($K71="custom")*CustCF!FJ71</f>
        <v>0</v>
      </c>
      <c r="FQ71" s="95">
        <f>($K71="Bell Curve")*(_xlfn.NORM.DIST(AND(FQ$6&gt;=$F71,FQ$6&lt;=$H71)*(FQ$6-$F71+1),$J71/2,$M71,TRUE)-_xlfn.NORM.DIST(AND(FQ$6&gt;=$F71,FQ$6&lt;=$H71)*(FP$6-$F71+1),$J71/2,$M71,TRUE))/(1-2*_xlfn.NORM.DIST(0,$J71/2,$M71,TRUE))*$D71+($K71="Steady Growth")*(AND(FQ$6&gt;=$F71,FQ$6&lt;=$H71)*((FQ$6-$F71+1)/($J71*($J71+1)/2)*$D71))+($K71="custom")*CustCF!FK71</f>
        <v>0</v>
      </c>
      <c r="FR71" s="95">
        <f>($K71="Bell Curve")*(_xlfn.NORM.DIST(AND(FR$6&gt;=$F71,FR$6&lt;=$H71)*(FR$6-$F71+1),$J71/2,$M71,TRUE)-_xlfn.NORM.DIST(AND(FR$6&gt;=$F71,FR$6&lt;=$H71)*(FQ$6-$F71+1),$J71/2,$M71,TRUE))/(1-2*_xlfn.NORM.DIST(0,$J71/2,$M71,TRUE))*$D71+($K71="Steady Growth")*(AND(FR$6&gt;=$F71,FR$6&lt;=$H71)*((FR$6-$F71+1)/($J71*($J71+1)/2)*$D71))+($K71="custom")*CustCF!FL71</f>
        <v>0</v>
      </c>
      <c r="FS71" s="95">
        <f>($K71="Bell Curve")*(_xlfn.NORM.DIST(AND(FS$6&gt;=$F71,FS$6&lt;=$H71)*(FS$6-$F71+1),$J71/2,$M71,TRUE)-_xlfn.NORM.DIST(AND(FS$6&gt;=$F71,FS$6&lt;=$H71)*(FR$6-$F71+1),$J71/2,$M71,TRUE))/(1-2*_xlfn.NORM.DIST(0,$J71/2,$M71,TRUE))*$D71+($K71="Steady Growth")*(AND(FS$6&gt;=$F71,FS$6&lt;=$H71)*((FS$6-$F71+1)/($J71*($J71+1)/2)*$D71))+($K71="custom")*CustCF!FM71</f>
        <v>0</v>
      </c>
      <c r="FT71" s="95">
        <f>($K71="Bell Curve")*(_xlfn.NORM.DIST(AND(FT$6&gt;=$F71,FT$6&lt;=$H71)*(FT$6-$F71+1),$J71/2,$M71,TRUE)-_xlfn.NORM.DIST(AND(FT$6&gt;=$F71,FT$6&lt;=$H71)*(FS$6-$F71+1),$J71/2,$M71,TRUE))/(1-2*_xlfn.NORM.DIST(0,$J71/2,$M71,TRUE))*$D71+($K71="Steady Growth")*(AND(FT$6&gt;=$F71,FT$6&lt;=$H71)*((FT$6-$F71+1)/($J71*($J71+1)/2)*$D71))+($K71="custom")*CustCF!FN71</f>
        <v>0</v>
      </c>
      <c r="FU71" s="95">
        <f>($K71="Bell Curve")*(_xlfn.NORM.DIST(AND(FU$6&gt;=$F71,FU$6&lt;=$H71)*(FU$6-$F71+1),$J71/2,$M71,TRUE)-_xlfn.NORM.DIST(AND(FU$6&gt;=$F71,FU$6&lt;=$H71)*(FT$6-$F71+1),$J71/2,$M71,TRUE))/(1-2*_xlfn.NORM.DIST(0,$J71/2,$M71,TRUE))*$D71+($K71="Steady Growth")*(AND(FU$6&gt;=$F71,FU$6&lt;=$H71)*((FU$6-$F71+1)/($J71*($J71+1)/2)*$D71))+($K71="custom")*CustCF!FO71</f>
        <v>0</v>
      </c>
      <c r="FV71" s="95">
        <f>($K71="Bell Curve")*(_xlfn.NORM.DIST(AND(FV$6&gt;=$F71,FV$6&lt;=$H71)*(FV$6-$F71+1),$J71/2,$M71,TRUE)-_xlfn.NORM.DIST(AND(FV$6&gt;=$F71,FV$6&lt;=$H71)*(FU$6-$F71+1),$J71/2,$M71,TRUE))/(1-2*_xlfn.NORM.DIST(0,$J71/2,$M71,TRUE))*$D71+($K71="Steady Growth")*(AND(FV$6&gt;=$F71,FV$6&lt;=$H71)*((FV$6-$F71+1)/($J71*($J71+1)/2)*$D71))+($K71="custom")*CustCF!FP71</f>
        <v>0</v>
      </c>
      <c r="FW71" s="95">
        <f>($K71="Bell Curve")*(_xlfn.NORM.DIST(AND(FW$6&gt;=$F71,FW$6&lt;=$H71)*(FW$6-$F71+1),$J71/2,$M71,TRUE)-_xlfn.NORM.DIST(AND(FW$6&gt;=$F71,FW$6&lt;=$H71)*(FV$6-$F71+1),$J71/2,$M71,TRUE))/(1-2*_xlfn.NORM.DIST(0,$J71/2,$M71,TRUE))*$D71+($K71="Steady Growth")*(AND(FW$6&gt;=$F71,FW$6&lt;=$H71)*((FW$6-$F71+1)/($J71*($J71+1)/2)*$D71))+($K71="custom")*CustCF!FQ71</f>
        <v>0</v>
      </c>
      <c r="FX71" s="95">
        <f>($K71="Bell Curve")*(_xlfn.NORM.DIST(AND(FX$6&gt;=$F71,FX$6&lt;=$H71)*(FX$6-$F71+1),$J71/2,$M71,TRUE)-_xlfn.NORM.DIST(AND(FX$6&gt;=$F71,FX$6&lt;=$H71)*(FW$6-$F71+1),$J71/2,$M71,TRUE))/(1-2*_xlfn.NORM.DIST(0,$J71/2,$M71,TRUE))*$D71+($K71="Steady Growth")*(AND(FX$6&gt;=$F71,FX$6&lt;=$H71)*((FX$6-$F71+1)/($J71*($J71+1)/2)*$D71))+($K71="custom")*CustCF!FR71</f>
        <v>0</v>
      </c>
      <c r="FY71" s="95">
        <f>($K71="Bell Curve")*(_xlfn.NORM.DIST(AND(FY$6&gt;=$F71,FY$6&lt;=$H71)*(FY$6-$F71+1),$J71/2,$M71,TRUE)-_xlfn.NORM.DIST(AND(FY$6&gt;=$F71,FY$6&lt;=$H71)*(FX$6-$F71+1),$J71/2,$M71,TRUE))/(1-2*_xlfn.NORM.DIST(0,$J71/2,$M71,TRUE))*$D71+($K71="Steady Growth")*(AND(FY$6&gt;=$F71,FY$6&lt;=$H71)*((FY$6-$F71+1)/($J71*($J71+1)/2)*$D71))+($K71="custom")*CustCF!FS71</f>
        <v>0</v>
      </c>
      <c r="FZ71" s="95">
        <f>($K71="Bell Curve")*(_xlfn.NORM.DIST(AND(FZ$6&gt;=$F71,FZ$6&lt;=$H71)*(FZ$6-$F71+1),$J71/2,$M71,TRUE)-_xlfn.NORM.DIST(AND(FZ$6&gt;=$F71,FZ$6&lt;=$H71)*(FY$6-$F71+1),$J71/2,$M71,TRUE))/(1-2*_xlfn.NORM.DIST(0,$J71/2,$M71,TRUE))*$D71+($K71="Steady Growth")*(AND(FZ$6&gt;=$F71,FZ$6&lt;=$H71)*((FZ$6-$F71+1)/($J71*($J71+1)/2)*$D71))+($K71="custom")*CustCF!FT71</f>
        <v>0</v>
      </c>
      <c r="GA71" s="95">
        <f>($K71="Bell Curve")*(_xlfn.NORM.DIST(AND(GA$6&gt;=$F71,GA$6&lt;=$H71)*(GA$6-$F71+1),$J71/2,$M71,TRUE)-_xlfn.NORM.DIST(AND(GA$6&gt;=$F71,GA$6&lt;=$H71)*(FZ$6-$F71+1),$J71/2,$M71,TRUE))/(1-2*_xlfn.NORM.DIST(0,$J71/2,$M71,TRUE))*$D71+($K71="Steady Growth")*(AND(GA$6&gt;=$F71,GA$6&lt;=$H71)*((GA$6-$F71+1)/($J71*($J71+1)/2)*$D71))+($K71="custom")*CustCF!FU71</f>
        <v>0</v>
      </c>
      <c r="GB71" s="95">
        <f>($K71="Bell Curve")*(_xlfn.NORM.DIST(AND(GB$6&gt;=$F71,GB$6&lt;=$H71)*(GB$6-$F71+1),$J71/2,$M71,TRUE)-_xlfn.NORM.DIST(AND(GB$6&gt;=$F71,GB$6&lt;=$H71)*(GA$6-$F71+1),$J71/2,$M71,TRUE))/(1-2*_xlfn.NORM.DIST(0,$J71/2,$M71,TRUE))*$D71+($K71="Steady Growth")*(AND(GB$6&gt;=$F71,GB$6&lt;=$H71)*((GB$6-$F71+1)/($J71*($J71+1)/2)*$D71))+($K71="custom")*CustCF!FV71</f>
        <v>0</v>
      </c>
      <c r="GC71" s="95">
        <f>($K71="Bell Curve")*(_xlfn.NORM.DIST(AND(GC$6&gt;=$F71,GC$6&lt;=$H71)*(GC$6-$F71+1),$J71/2,$M71,TRUE)-_xlfn.NORM.DIST(AND(GC$6&gt;=$F71,GC$6&lt;=$H71)*(GB$6-$F71+1),$J71/2,$M71,TRUE))/(1-2*_xlfn.NORM.DIST(0,$J71/2,$M71,TRUE))*$D71+($K71="Steady Growth")*(AND(GC$6&gt;=$F71,GC$6&lt;=$H71)*((GC$6-$F71+1)/($J71*($J71+1)/2)*$D71))+($K71="custom")*CustCF!FW71</f>
        <v>0</v>
      </c>
      <c r="GD71" s="95">
        <f>($K71="Bell Curve")*(_xlfn.NORM.DIST(AND(GD$6&gt;=$F71,GD$6&lt;=$H71)*(GD$6-$F71+1),$J71/2,$M71,TRUE)-_xlfn.NORM.DIST(AND(GD$6&gt;=$F71,GD$6&lt;=$H71)*(GC$6-$F71+1),$J71/2,$M71,TRUE))/(1-2*_xlfn.NORM.DIST(0,$J71/2,$M71,TRUE))*$D71+($K71="Steady Growth")*(AND(GD$6&gt;=$F71,GD$6&lt;=$H71)*((GD$6-$F71+1)/($J71*($J71+1)/2)*$D71))+($K71="custom")*CustCF!FX71</f>
        <v>0</v>
      </c>
      <c r="GE71" s="95">
        <f>($K71="Bell Curve")*(_xlfn.NORM.DIST(AND(GE$6&gt;=$F71,GE$6&lt;=$H71)*(GE$6-$F71+1),$J71/2,$M71,TRUE)-_xlfn.NORM.DIST(AND(GE$6&gt;=$F71,GE$6&lt;=$H71)*(GD$6-$F71+1),$J71/2,$M71,TRUE))/(1-2*_xlfn.NORM.DIST(0,$J71/2,$M71,TRUE))*$D71+($K71="Steady Growth")*(AND(GE$6&gt;=$F71,GE$6&lt;=$H71)*((GE$6-$F71+1)/($J71*($J71+1)/2)*$D71))+($K71="custom")*CustCF!FY71</f>
        <v>0</v>
      </c>
      <c r="GF71" s="95">
        <f>($K71="Bell Curve")*(_xlfn.NORM.DIST(AND(GF$6&gt;=$F71,GF$6&lt;=$H71)*(GF$6-$F71+1),$J71/2,$M71,TRUE)-_xlfn.NORM.DIST(AND(GF$6&gt;=$F71,GF$6&lt;=$H71)*(GE$6-$F71+1),$J71/2,$M71,TRUE))/(1-2*_xlfn.NORM.DIST(0,$J71/2,$M71,TRUE))*$D71+($K71="Steady Growth")*(AND(GF$6&gt;=$F71,GF$6&lt;=$H71)*((GF$6-$F71+1)/($J71*($J71+1)/2)*$D71))+($K71="custom")*CustCF!FZ71</f>
        <v>0</v>
      </c>
      <c r="GG71" s="95">
        <f>($K71="Bell Curve")*(_xlfn.NORM.DIST(AND(GG$6&gt;=$F71,GG$6&lt;=$H71)*(GG$6-$F71+1),$J71/2,$M71,TRUE)-_xlfn.NORM.DIST(AND(GG$6&gt;=$F71,GG$6&lt;=$H71)*(GF$6-$F71+1),$J71/2,$M71,TRUE))/(1-2*_xlfn.NORM.DIST(0,$J71/2,$M71,TRUE))*$D71+($K71="Steady Growth")*(AND(GG$6&gt;=$F71,GG$6&lt;=$H71)*((GG$6-$F71+1)/($J71*($J71+1)/2)*$D71))+($K71="custom")*CustCF!GA71</f>
        <v>0</v>
      </c>
      <c r="GH71" s="95">
        <f>($K71="Bell Curve")*(_xlfn.NORM.DIST(AND(GH$6&gt;=$F71,GH$6&lt;=$H71)*(GH$6-$F71+1),$J71/2,$M71,TRUE)-_xlfn.NORM.DIST(AND(GH$6&gt;=$F71,GH$6&lt;=$H71)*(GG$6-$F71+1),$J71/2,$M71,TRUE))/(1-2*_xlfn.NORM.DIST(0,$J71/2,$M71,TRUE))*$D71+($K71="Steady Growth")*(AND(GH$6&gt;=$F71,GH$6&lt;=$H71)*((GH$6-$F71+1)/($J71*($J71+1)/2)*$D71))+($K71="custom")*CustCF!GB71</f>
        <v>0</v>
      </c>
      <c r="GI71" s="95">
        <f>($K71="Bell Curve")*(_xlfn.NORM.DIST(AND(GI$6&gt;=$F71,GI$6&lt;=$H71)*(GI$6-$F71+1),$J71/2,$M71,TRUE)-_xlfn.NORM.DIST(AND(GI$6&gt;=$F71,GI$6&lt;=$H71)*(GH$6-$F71+1),$J71/2,$M71,TRUE))/(1-2*_xlfn.NORM.DIST(0,$J71/2,$M71,TRUE))*$D71+($K71="Steady Growth")*(AND(GI$6&gt;=$F71,GI$6&lt;=$H71)*((GI$6-$F71+1)/($J71*($J71+1)/2)*$D71))+($K71="custom")*CustCF!GC71</f>
        <v>0</v>
      </c>
      <c r="GJ71" s="95">
        <f>($K71="Bell Curve")*(_xlfn.NORM.DIST(AND(GJ$6&gt;=$F71,GJ$6&lt;=$H71)*(GJ$6-$F71+1),$J71/2,$M71,TRUE)-_xlfn.NORM.DIST(AND(GJ$6&gt;=$F71,GJ$6&lt;=$H71)*(GI$6-$F71+1),$J71/2,$M71,TRUE))/(1-2*_xlfn.NORM.DIST(0,$J71/2,$M71,TRUE))*$D71+($K71="Steady Growth")*(AND(GJ$6&gt;=$F71,GJ$6&lt;=$H71)*((GJ$6-$F71+1)/($J71*($J71+1)/2)*$D71))+($K71="custom")*CustCF!GD71</f>
        <v>0</v>
      </c>
      <c r="GK71" s="95">
        <f>($K71="Bell Curve")*(_xlfn.NORM.DIST(AND(GK$6&gt;=$F71,GK$6&lt;=$H71)*(GK$6-$F71+1),$J71/2,$M71,TRUE)-_xlfn.NORM.DIST(AND(GK$6&gt;=$F71,GK$6&lt;=$H71)*(GJ$6-$F71+1),$J71/2,$M71,TRUE))/(1-2*_xlfn.NORM.DIST(0,$J71/2,$M71,TRUE))*$D71+($K71="Steady Growth")*(AND(GK$6&gt;=$F71,GK$6&lt;=$H71)*((GK$6-$F71+1)/($J71*($J71+1)/2)*$D71))+($K71="custom")*CustCF!GE71</f>
        <v>0</v>
      </c>
      <c r="GL71" s="95">
        <f>($K71="Bell Curve")*(_xlfn.NORM.DIST(AND(GL$6&gt;=$F71,GL$6&lt;=$H71)*(GL$6-$F71+1),$J71/2,$M71,TRUE)-_xlfn.NORM.DIST(AND(GL$6&gt;=$F71,GL$6&lt;=$H71)*(GK$6-$F71+1),$J71/2,$M71,TRUE))/(1-2*_xlfn.NORM.DIST(0,$J71/2,$M71,TRUE))*$D71+($K71="Steady Growth")*(AND(GL$6&gt;=$F71,GL$6&lt;=$H71)*((GL$6-$F71+1)/($J71*($J71+1)/2)*$D71))+($K71="custom")*CustCF!GF71</f>
        <v>0</v>
      </c>
      <c r="GM71" s="95">
        <f>($K71="Bell Curve")*(_xlfn.NORM.DIST(AND(GM$6&gt;=$F71,GM$6&lt;=$H71)*(GM$6-$F71+1),$J71/2,$M71,TRUE)-_xlfn.NORM.DIST(AND(GM$6&gt;=$F71,GM$6&lt;=$H71)*(GL$6-$F71+1),$J71/2,$M71,TRUE))/(1-2*_xlfn.NORM.DIST(0,$J71/2,$M71,TRUE))*$D71+($K71="Steady Growth")*(AND(GM$6&gt;=$F71,GM$6&lt;=$H71)*((GM$6-$F71+1)/($J71*($J71+1)/2)*$D71))+($K71="custom")*CustCF!GG71</f>
        <v>0</v>
      </c>
      <c r="GN71" s="268">
        <f>($K71="Bell Curve")*(_xlfn.NORM.DIST(AND(GN$6&gt;=$F71,GN$6&lt;=$H71)*(GN$6-$F71+1),$J71/2,$M71,TRUE)-_xlfn.NORM.DIST(AND(GN$6&gt;=$F71,GN$6&lt;=$H71)*(GM$6-$F71+1),$J71/2,$M71,TRUE))/(1-2*_xlfn.NORM.DIST(0,$J71/2,$M71,TRUE))*$D71+($K71="Steady Growth")*(AND(GN$6&gt;=$F71,GN$6&lt;=$H71)*((GN$6-$F71+1)/($J71*($J71+1)/2)*$D71))+($K71="custom")*CustCF!GH71</f>
        <v>0</v>
      </c>
      <c r="GO71" s="1"/>
      <c r="GP71" s="67"/>
    </row>
    <row r="72" spans="1:198" customFormat="1" hidden="1" outlineLevel="1" x14ac:dyDescent="0.75">
      <c r="A72" s="1"/>
      <c r="B72" s="1"/>
      <c r="C72" s="262">
        <f>Budget!X13</f>
        <v>0</v>
      </c>
      <c r="D72" s="19">
        <f>Budget!Y13</f>
        <v>0</v>
      </c>
      <c r="E72" s="19" t="str">
        <f t="shared" si="43"/>
        <v/>
      </c>
      <c r="F72" s="263">
        <v>9</v>
      </c>
      <c r="G72" s="257">
        <f>IF(L72="custom",CustCF!F72,INDEX($P$8:$GN$8,MATCH(F72,$P$6:$GN$6,0)))</f>
        <v>46326</v>
      </c>
      <c r="H72" s="264">
        <v>24</v>
      </c>
      <c r="I72" s="257">
        <f>IF(L72="custom",CustCF!G72,INDEX($P$8:$GN$8,MATCH(H72,$P$6:$GN$6,0)))</f>
        <v>46783</v>
      </c>
      <c r="J72" s="260">
        <f t="shared" si="44"/>
        <v>16</v>
      </c>
      <c r="K72" s="265" t="s">
        <v>116</v>
      </c>
      <c r="L72" s="266" t="s">
        <v>141</v>
      </c>
      <c r="M72" s="267">
        <f t="shared" si="45"/>
        <v>9</v>
      </c>
      <c r="N72" s="18">
        <f t="shared" si="36"/>
        <v>0</v>
      </c>
      <c r="O72" s="1372">
        <f t="shared" si="16"/>
        <v>0</v>
      </c>
      <c r="P72" s="95">
        <f>($K72="Bell Curve")*(_xlfn.NORM.DIST(AND(P$6&gt;=$F72,P$6&lt;=$H72)*(P$6-$F72+1),$J72/2,$M72,TRUE)-_xlfn.NORM.DIST(AND(P$6&gt;=$F72,P$6&lt;=$H72)*(O$6-$F72+1),$J72/2,$M72,TRUE))/(1-2*_xlfn.NORM.DIST(0,$J72/2,$M72,TRUE))*$D72+($K72="Steady Growth")*(AND(P$6&gt;=$F72,P$6&lt;=$H72)*((P$6-$F72+1)/($J72*($J72+1)/2)*$D72))+($K72="custom")*CustCF!J72</f>
        <v>0</v>
      </c>
      <c r="Q72" s="95">
        <f>($K72="Bell Curve")*(_xlfn.NORM.DIST(AND(Q$6&gt;=$F72,Q$6&lt;=$H72)*(Q$6-$F72+1),$J72/2,$M72,TRUE)-_xlfn.NORM.DIST(AND(Q$6&gt;=$F72,Q$6&lt;=$H72)*(P$6-$F72+1),$J72/2,$M72,TRUE))/(1-2*_xlfn.NORM.DIST(0,$J72/2,$M72,TRUE))*$D72+($K72="Steady Growth")*(AND(Q$6&gt;=$F72,Q$6&lt;=$H72)*((Q$6-$F72+1)/($J72*($J72+1)/2)*$D72))+($K72="custom")*CustCF!K72</f>
        <v>0</v>
      </c>
      <c r="R72" s="95">
        <f>($K72="Bell Curve")*(_xlfn.NORM.DIST(AND(R$6&gt;=$F72,R$6&lt;=$H72)*(R$6-$F72+1),$J72/2,$M72,TRUE)-_xlfn.NORM.DIST(AND(R$6&gt;=$F72,R$6&lt;=$H72)*(Q$6-$F72+1),$J72/2,$M72,TRUE))/(1-2*_xlfn.NORM.DIST(0,$J72/2,$M72,TRUE))*$D72+($K72="Steady Growth")*(AND(R$6&gt;=$F72,R$6&lt;=$H72)*((R$6-$F72+1)/($J72*($J72+1)/2)*$D72))+($K72="custom")*CustCF!L72</f>
        <v>0</v>
      </c>
      <c r="S72" s="95">
        <f>($K72="Bell Curve")*(_xlfn.NORM.DIST(AND(S$6&gt;=$F72,S$6&lt;=$H72)*(S$6-$F72+1),$J72/2,$M72,TRUE)-_xlfn.NORM.DIST(AND(S$6&gt;=$F72,S$6&lt;=$H72)*(R$6-$F72+1),$J72/2,$M72,TRUE))/(1-2*_xlfn.NORM.DIST(0,$J72/2,$M72,TRUE))*$D72+($K72="Steady Growth")*(AND(S$6&gt;=$F72,S$6&lt;=$H72)*((S$6-$F72+1)/($J72*($J72+1)/2)*$D72))+($K72="custom")*CustCF!M72</f>
        <v>0</v>
      </c>
      <c r="T72" s="95">
        <f>($K72="Bell Curve")*(_xlfn.NORM.DIST(AND(T$6&gt;=$F72,T$6&lt;=$H72)*(T$6-$F72+1),$J72/2,$M72,TRUE)-_xlfn.NORM.DIST(AND(T$6&gt;=$F72,T$6&lt;=$H72)*(S$6-$F72+1),$J72/2,$M72,TRUE))/(1-2*_xlfn.NORM.DIST(0,$J72/2,$M72,TRUE))*$D72+($K72="Steady Growth")*(AND(T$6&gt;=$F72,T$6&lt;=$H72)*((T$6-$F72+1)/($J72*($J72+1)/2)*$D72))+($K72="custom")*CustCF!N72</f>
        <v>0</v>
      </c>
      <c r="U72" s="95">
        <f>($K72="Bell Curve")*(_xlfn.NORM.DIST(AND(U$6&gt;=$F72,U$6&lt;=$H72)*(U$6-$F72+1),$J72/2,$M72,TRUE)-_xlfn.NORM.DIST(AND(U$6&gt;=$F72,U$6&lt;=$H72)*(T$6-$F72+1),$J72/2,$M72,TRUE))/(1-2*_xlfn.NORM.DIST(0,$J72/2,$M72,TRUE))*$D72+($K72="Steady Growth")*(AND(U$6&gt;=$F72,U$6&lt;=$H72)*((U$6-$F72+1)/($J72*($J72+1)/2)*$D72))+($K72="custom")*CustCF!O72</f>
        <v>0</v>
      </c>
      <c r="V72" s="95">
        <f>($K72="Bell Curve")*(_xlfn.NORM.DIST(AND(V$6&gt;=$F72,V$6&lt;=$H72)*(V$6-$F72+1),$J72/2,$M72,TRUE)-_xlfn.NORM.DIST(AND(V$6&gt;=$F72,V$6&lt;=$H72)*(U$6-$F72+1),$J72/2,$M72,TRUE))/(1-2*_xlfn.NORM.DIST(0,$J72/2,$M72,TRUE))*$D72+($K72="Steady Growth")*(AND(V$6&gt;=$F72,V$6&lt;=$H72)*((V$6-$F72+1)/($J72*($J72+1)/2)*$D72))+($K72="custom")*CustCF!P72</f>
        <v>0</v>
      </c>
      <c r="W72" s="95">
        <f>($K72="Bell Curve")*(_xlfn.NORM.DIST(AND(W$6&gt;=$F72,W$6&lt;=$H72)*(W$6-$F72+1),$J72/2,$M72,TRUE)-_xlfn.NORM.DIST(AND(W$6&gt;=$F72,W$6&lt;=$H72)*(V$6-$F72+1),$J72/2,$M72,TRUE))/(1-2*_xlfn.NORM.DIST(0,$J72/2,$M72,TRUE))*$D72+($K72="Steady Growth")*(AND(W$6&gt;=$F72,W$6&lt;=$H72)*((W$6-$F72+1)/($J72*($J72+1)/2)*$D72))+($K72="custom")*CustCF!Q72</f>
        <v>0</v>
      </c>
      <c r="X72" s="95">
        <f>($K72="Bell Curve")*(_xlfn.NORM.DIST(AND(X$6&gt;=$F72,X$6&lt;=$H72)*(X$6-$F72+1),$J72/2,$M72,TRUE)-_xlfn.NORM.DIST(AND(X$6&gt;=$F72,X$6&lt;=$H72)*(W$6-$F72+1),$J72/2,$M72,TRUE))/(1-2*_xlfn.NORM.DIST(0,$J72/2,$M72,TRUE))*$D72+($K72="Steady Growth")*(AND(X$6&gt;=$F72,X$6&lt;=$H72)*((X$6-$F72+1)/($J72*($J72+1)/2)*$D72))+($K72="custom")*CustCF!R72</f>
        <v>0</v>
      </c>
      <c r="Y72" s="95">
        <f>($K72="Bell Curve")*(_xlfn.NORM.DIST(AND(Y$6&gt;=$F72,Y$6&lt;=$H72)*(Y$6-$F72+1),$J72/2,$M72,TRUE)-_xlfn.NORM.DIST(AND(Y$6&gt;=$F72,Y$6&lt;=$H72)*(X$6-$F72+1),$J72/2,$M72,TRUE))/(1-2*_xlfn.NORM.DIST(0,$J72/2,$M72,TRUE))*$D72+($K72="Steady Growth")*(AND(Y$6&gt;=$F72,Y$6&lt;=$H72)*((Y$6-$F72+1)/($J72*($J72+1)/2)*$D72))+($K72="custom")*CustCF!S72</f>
        <v>0</v>
      </c>
      <c r="Z72" s="95">
        <f>($K72="Bell Curve")*(_xlfn.NORM.DIST(AND(Z$6&gt;=$F72,Z$6&lt;=$H72)*(Z$6-$F72+1),$J72/2,$M72,TRUE)-_xlfn.NORM.DIST(AND(Z$6&gt;=$F72,Z$6&lt;=$H72)*(Y$6-$F72+1),$J72/2,$M72,TRUE))/(1-2*_xlfn.NORM.DIST(0,$J72/2,$M72,TRUE))*$D72+($K72="Steady Growth")*(AND(Z$6&gt;=$F72,Z$6&lt;=$H72)*((Z$6-$F72+1)/($J72*($J72+1)/2)*$D72))+($K72="custom")*CustCF!T72</f>
        <v>0</v>
      </c>
      <c r="AA72" s="95">
        <f>($K72="Bell Curve")*(_xlfn.NORM.DIST(AND(AA$6&gt;=$F72,AA$6&lt;=$H72)*(AA$6-$F72+1),$J72/2,$M72,TRUE)-_xlfn.NORM.DIST(AND(AA$6&gt;=$F72,AA$6&lt;=$H72)*(Z$6-$F72+1),$J72/2,$M72,TRUE))/(1-2*_xlfn.NORM.DIST(0,$J72/2,$M72,TRUE))*$D72+($K72="Steady Growth")*(AND(AA$6&gt;=$F72,AA$6&lt;=$H72)*((AA$6-$F72+1)/($J72*($J72+1)/2)*$D72))+($K72="custom")*CustCF!U72</f>
        <v>0</v>
      </c>
      <c r="AB72" s="95">
        <f>($K72="Bell Curve")*(_xlfn.NORM.DIST(AND(AB$6&gt;=$F72,AB$6&lt;=$H72)*(AB$6-$F72+1),$J72/2,$M72,TRUE)-_xlfn.NORM.DIST(AND(AB$6&gt;=$F72,AB$6&lt;=$H72)*(AA$6-$F72+1),$J72/2,$M72,TRUE))/(1-2*_xlfn.NORM.DIST(0,$J72/2,$M72,TRUE))*$D72+($K72="Steady Growth")*(AND(AB$6&gt;=$F72,AB$6&lt;=$H72)*((AB$6-$F72+1)/($J72*($J72+1)/2)*$D72))+($K72="custom")*CustCF!V72</f>
        <v>0</v>
      </c>
      <c r="AC72" s="95">
        <f>($K72="Bell Curve")*(_xlfn.NORM.DIST(AND(AC$6&gt;=$F72,AC$6&lt;=$H72)*(AC$6-$F72+1),$J72/2,$M72,TRUE)-_xlfn.NORM.DIST(AND(AC$6&gt;=$F72,AC$6&lt;=$H72)*(AB$6-$F72+1),$J72/2,$M72,TRUE))/(1-2*_xlfn.NORM.DIST(0,$J72/2,$M72,TRUE))*$D72+($K72="Steady Growth")*(AND(AC$6&gt;=$F72,AC$6&lt;=$H72)*((AC$6-$F72+1)/($J72*($J72+1)/2)*$D72))+($K72="custom")*CustCF!W72</f>
        <v>0</v>
      </c>
      <c r="AD72" s="95">
        <f>($K72="Bell Curve")*(_xlfn.NORM.DIST(AND(AD$6&gt;=$F72,AD$6&lt;=$H72)*(AD$6-$F72+1),$J72/2,$M72,TRUE)-_xlfn.NORM.DIST(AND(AD$6&gt;=$F72,AD$6&lt;=$H72)*(AC$6-$F72+1),$J72/2,$M72,TRUE))/(1-2*_xlfn.NORM.DIST(0,$J72/2,$M72,TRUE))*$D72+($K72="Steady Growth")*(AND(AD$6&gt;=$F72,AD$6&lt;=$H72)*((AD$6-$F72+1)/($J72*($J72+1)/2)*$D72))+($K72="custom")*CustCF!X72</f>
        <v>0</v>
      </c>
      <c r="AE72" s="95">
        <f>($K72="Bell Curve")*(_xlfn.NORM.DIST(AND(AE$6&gt;=$F72,AE$6&lt;=$H72)*(AE$6-$F72+1),$J72/2,$M72,TRUE)-_xlfn.NORM.DIST(AND(AE$6&gt;=$F72,AE$6&lt;=$H72)*(AD$6-$F72+1),$J72/2,$M72,TRUE))/(1-2*_xlfn.NORM.DIST(0,$J72/2,$M72,TRUE))*$D72+($K72="Steady Growth")*(AND(AE$6&gt;=$F72,AE$6&lt;=$H72)*((AE$6-$F72+1)/($J72*($J72+1)/2)*$D72))+($K72="custom")*CustCF!Y72</f>
        <v>0</v>
      </c>
      <c r="AF72" s="95">
        <f>($K72="Bell Curve")*(_xlfn.NORM.DIST(AND(AF$6&gt;=$F72,AF$6&lt;=$H72)*(AF$6-$F72+1),$J72/2,$M72,TRUE)-_xlfn.NORM.DIST(AND(AF$6&gt;=$F72,AF$6&lt;=$H72)*(AE$6-$F72+1),$J72/2,$M72,TRUE))/(1-2*_xlfn.NORM.DIST(0,$J72/2,$M72,TRUE))*$D72+($K72="Steady Growth")*(AND(AF$6&gt;=$F72,AF$6&lt;=$H72)*((AF$6-$F72+1)/($J72*($J72+1)/2)*$D72))+($K72="custom")*CustCF!Z72</f>
        <v>0</v>
      </c>
      <c r="AG72" s="95">
        <f>($K72="Bell Curve")*(_xlfn.NORM.DIST(AND(AG$6&gt;=$F72,AG$6&lt;=$H72)*(AG$6-$F72+1),$J72/2,$M72,TRUE)-_xlfn.NORM.DIST(AND(AG$6&gt;=$F72,AG$6&lt;=$H72)*(AF$6-$F72+1),$J72/2,$M72,TRUE))/(1-2*_xlfn.NORM.DIST(0,$J72/2,$M72,TRUE))*$D72+($K72="Steady Growth")*(AND(AG$6&gt;=$F72,AG$6&lt;=$H72)*((AG$6-$F72+1)/($J72*($J72+1)/2)*$D72))+($K72="custom")*CustCF!AA72</f>
        <v>0</v>
      </c>
      <c r="AH72" s="95">
        <f>($K72="Bell Curve")*(_xlfn.NORM.DIST(AND(AH$6&gt;=$F72,AH$6&lt;=$H72)*(AH$6-$F72+1),$J72/2,$M72,TRUE)-_xlfn.NORM.DIST(AND(AH$6&gt;=$F72,AH$6&lt;=$H72)*(AG$6-$F72+1),$J72/2,$M72,TRUE))/(1-2*_xlfn.NORM.DIST(0,$J72/2,$M72,TRUE))*$D72+($K72="Steady Growth")*(AND(AH$6&gt;=$F72,AH$6&lt;=$H72)*((AH$6-$F72+1)/($J72*($J72+1)/2)*$D72))+($K72="custom")*CustCF!AB72</f>
        <v>0</v>
      </c>
      <c r="AI72" s="95">
        <f>($K72="Bell Curve")*(_xlfn.NORM.DIST(AND(AI$6&gt;=$F72,AI$6&lt;=$H72)*(AI$6-$F72+1),$J72/2,$M72,TRUE)-_xlfn.NORM.DIST(AND(AI$6&gt;=$F72,AI$6&lt;=$H72)*(AH$6-$F72+1),$J72/2,$M72,TRUE))/(1-2*_xlfn.NORM.DIST(0,$J72/2,$M72,TRUE))*$D72+($K72="Steady Growth")*(AND(AI$6&gt;=$F72,AI$6&lt;=$H72)*((AI$6-$F72+1)/($J72*($J72+1)/2)*$D72))+($K72="custom")*CustCF!AC72</f>
        <v>0</v>
      </c>
      <c r="AJ72" s="95">
        <f>($K72="Bell Curve")*(_xlfn.NORM.DIST(AND(AJ$6&gt;=$F72,AJ$6&lt;=$H72)*(AJ$6-$F72+1),$J72/2,$M72,TRUE)-_xlfn.NORM.DIST(AND(AJ$6&gt;=$F72,AJ$6&lt;=$H72)*(AI$6-$F72+1),$J72/2,$M72,TRUE))/(1-2*_xlfn.NORM.DIST(0,$J72/2,$M72,TRUE))*$D72+($K72="Steady Growth")*(AND(AJ$6&gt;=$F72,AJ$6&lt;=$H72)*((AJ$6-$F72+1)/($J72*($J72+1)/2)*$D72))+($K72="custom")*CustCF!AD72</f>
        <v>0</v>
      </c>
      <c r="AK72" s="95">
        <f>($K72="Bell Curve")*(_xlfn.NORM.DIST(AND(AK$6&gt;=$F72,AK$6&lt;=$H72)*(AK$6-$F72+1),$J72/2,$M72,TRUE)-_xlfn.NORM.DIST(AND(AK$6&gt;=$F72,AK$6&lt;=$H72)*(AJ$6-$F72+1),$J72/2,$M72,TRUE))/(1-2*_xlfn.NORM.DIST(0,$J72/2,$M72,TRUE))*$D72+($K72="Steady Growth")*(AND(AK$6&gt;=$F72,AK$6&lt;=$H72)*((AK$6-$F72+1)/($J72*($J72+1)/2)*$D72))+($K72="custom")*CustCF!AE72</f>
        <v>0</v>
      </c>
      <c r="AL72" s="95">
        <f>($K72="Bell Curve")*(_xlfn.NORM.DIST(AND(AL$6&gt;=$F72,AL$6&lt;=$H72)*(AL$6-$F72+1),$J72/2,$M72,TRUE)-_xlfn.NORM.DIST(AND(AL$6&gt;=$F72,AL$6&lt;=$H72)*(AK$6-$F72+1),$J72/2,$M72,TRUE))/(1-2*_xlfn.NORM.DIST(0,$J72/2,$M72,TRUE))*$D72+($K72="Steady Growth")*(AND(AL$6&gt;=$F72,AL$6&lt;=$H72)*((AL$6-$F72+1)/($J72*($J72+1)/2)*$D72))+($K72="custom")*CustCF!AF72</f>
        <v>0</v>
      </c>
      <c r="AM72" s="95">
        <f>($K72="Bell Curve")*(_xlfn.NORM.DIST(AND(AM$6&gt;=$F72,AM$6&lt;=$H72)*(AM$6-$F72+1),$J72/2,$M72,TRUE)-_xlfn.NORM.DIST(AND(AM$6&gt;=$F72,AM$6&lt;=$H72)*(AL$6-$F72+1),$J72/2,$M72,TRUE))/(1-2*_xlfn.NORM.DIST(0,$J72/2,$M72,TRUE))*$D72+($K72="Steady Growth")*(AND(AM$6&gt;=$F72,AM$6&lt;=$H72)*((AM$6-$F72+1)/($J72*($J72+1)/2)*$D72))+($K72="custom")*CustCF!AG72</f>
        <v>0</v>
      </c>
      <c r="AN72" s="95">
        <f>($K72="Bell Curve")*(_xlfn.NORM.DIST(AND(AN$6&gt;=$F72,AN$6&lt;=$H72)*(AN$6-$F72+1),$J72/2,$M72,TRUE)-_xlfn.NORM.DIST(AND(AN$6&gt;=$F72,AN$6&lt;=$H72)*(AM$6-$F72+1),$J72/2,$M72,TRUE))/(1-2*_xlfn.NORM.DIST(0,$J72/2,$M72,TRUE))*$D72+($K72="Steady Growth")*(AND(AN$6&gt;=$F72,AN$6&lt;=$H72)*((AN$6-$F72+1)/($J72*($J72+1)/2)*$D72))+($K72="custom")*CustCF!AH72</f>
        <v>0</v>
      </c>
      <c r="AO72" s="95">
        <f>($K72="Bell Curve")*(_xlfn.NORM.DIST(AND(AO$6&gt;=$F72,AO$6&lt;=$H72)*(AO$6-$F72+1),$J72/2,$M72,TRUE)-_xlfn.NORM.DIST(AND(AO$6&gt;=$F72,AO$6&lt;=$H72)*(AN$6-$F72+1),$J72/2,$M72,TRUE))/(1-2*_xlfn.NORM.DIST(0,$J72/2,$M72,TRUE))*$D72+($K72="Steady Growth")*(AND(AO$6&gt;=$F72,AO$6&lt;=$H72)*((AO$6-$F72+1)/($J72*($J72+1)/2)*$D72))+($K72="custom")*CustCF!AI72</f>
        <v>0</v>
      </c>
      <c r="AP72" s="95">
        <f>($K72="Bell Curve")*(_xlfn.NORM.DIST(AND(AP$6&gt;=$F72,AP$6&lt;=$H72)*(AP$6-$F72+1),$J72/2,$M72,TRUE)-_xlfn.NORM.DIST(AND(AP$6&gt;=$F72,AP$6&lt;=$H72)*(AO$6-$F72+1),$J72/2,$M72,TRUE))/(1-2*_xlfn.NORM.DIST(0,$J72/2,$M72,TRUE))*$D72+($K72="Steady Growth")*(AND(AP$6&gt;=$F72,AP$6&lt;=$H72)*((AP$6-$F72+1)/($J72*($J72+1)/2)*$D72))+($K72="custom")*CustCF!AJ72</f>
        <v>0</v>
      </c>
      <c r="AQ72" s="95">
        <f>($K72="Bell Curve")*(_xlfn.NORM.DIST(AND(AQ$6&gt;=$F72,AQ$6&lt;=$H72)*(AQ$6-$F72+1),$J72/2,$M72,TRUE)-_xlfn.NORM.DIST(AND(AQ$6&gt;=$F72,AQ$6&lt;=$H72)*(AP$6-$F72+1),$J72/2,$M72,TRUE))/(1-2*_xlfn.NORM.DIST(0,$J72/2,$M72,TRUE))*$D72+($K72="Steady Growth")*(AND(AQ$6&gt;=$F72,AQ$6&lt;=$H72)*((AQ$6-$F72+1)/($J72*($J72+1)/2)*$D72))+($K72="custom")*CustCF!AK72</f>
        <v>0</v>
      </c>
      <c r="AR72" s="95">
        <f>($K72="Bell Curve")*(_xlfn.NORM.DIST(AND(AR$6&gt;=$F72,AR$6&lt;=$H72)*(AR$6-$F72+1),$J72/2,$M72,TRUE)-_xlfn.NORM.DIST(AND(AR$6&gt;=$F72,AR$6&lt;=$H72)*(AQ$6-$F72+1),$J72/2,$M72,TRUE))/(1-2*_xlfn.NORM.DIST(0,$J72/2,$M72,TRUE))*$D72+($K72="Steady Growth")*(AND(AR$6&gt;=$F72,AR$6&lt;=$H72)*((AR$6-$F72+1)/($J72*($J72+1)/2)*$D72))+($K72="custom")*CustCF!AL72</f>
        <v>0</v>
      </c>
      <c r="AS72" s="95">
        <f>($K72="Bell Curve")*(_xlfn.NORM.DIST(AND(AS$6&gt;=$F72,AS$6&lt;=$H72)*(AS$6-$F72+1),$J72/2,$M72,TRUE)-_xlfn.NORM.DIST(AND(AS$6&gt;=$F72,AS$6&lt;=$H72)*(AR$6-$F72+1),$J72/2,$M72,TRUE))/(1-2*_xlfn.NORM.DIST(0,$J72/2,$M72,TRUE))*$D72+($K72="Steady Growth")*(AND(AS$6&gt;=$F72,AS$6&lt;=$H72)*((AS$6-$F72+1)/($J72*($J72+1)/2)*$D72))+($K72="custom")*CustCF!AM72</f>
        <v>0</v>
      </c>
      <c r="AT72" s="95">
        <f>($K72="Bell Curve")*(_xlfn.NORM.DIST(AND(AT$6&gt;=$F72,AT$6&lt;=$H72)*(AT$6-$F72+1),$J72/2,$M72,TRUE)-_xlfn.NORM.DIST(AND(AT$6&gt;=$F72,AT$6&lt;=$H72)*(AS$6-$F72+1),$J72/2,$M72,TRUE))/(1-2*_xlfn.NORM.DIST(0,$J72/2,$M72,TRUE))*$D72+($K72="Steady Growth")*(AND(AT$6&gt;=$F72,AT$6&lt;=$H72)*((AT$6-$F72+1)/($J72*($J72+1)/2)*$D72))+($K72="custom")*CustCF!AN72</f>
        <v>0</v>
      </c>
      <c r="AU72" s="95">
        <f>($K72="Bell Curve")*(_xlfn.NORM.DIST(AND(AU$6&gt;=$F72,AU$6&lt;=$H72)*(AU$6-$F72+1),$J72/2,$M72,TRUE)-_xlfn.NORM.DIST(AND(AU$6&gt;=$F72,AU$6&lt;=$H72)*(AT$6-$F72+1),$J72/2,$M72,TRUE))/(1-2*_xlfn.NORM.DIST(0,$J72/2,$M72,TRUE))*$D72+($K72="Steady Growth")*(AND(AU$6&gt;=$F72,AU$6&lt;=$H72)*((AU$6-$F72+1)/($J72*($J72+1)/2)*$D72))+($K72="custom")*CustCF!AO72</f>
        <v>0</v>
      </c>
      <c r="AV72" s="95">
        <f>($K72="Bell Curve")*(_xlfn.NORM.DIST(AND(AV$6&gt;=$F72,AV$6&lt;=$H72)*(AV$6-$F72+1),$J72/2,$M72,TRUE)-_xlfn.NORM.DIST(AND(AV$6&gt;=$F72,AV$6&lt;=$H72)*(AU$6-$F72+1),$J72/2,$M72,TRUE))/(1-2*_xlfn.NORM.DIST(0,$J72/2,$M72,TRUE))*$D72+($K72="Steady Growth")*(AND(AV$6&gt;=$F72,AV$6&lt;=$H72)*((AV$6-$F72+1)/($J72*($J72+1)/2)*$D72))+($K72="custom")*CustCF!AP72</f>
        <v>0</v>
      </c>
      <c r="AW72" s="95">
        <f>($K72="Bell Curve")*(_xlfn.NORM.DIST(AND(AW$6&gt;=$F72,AW$6&lt;=$H72)*(AW$6-$F72+1),$J72/2,$M72,TRUE)-_xlfn.NORM.DIST(AND(AW$6&gt;=$F72,AW$6&lt;=$H72)*(AV$6-$F72+1),$J72/2,$M72,TRUE))/(1-2*_xlfn.NORM.DIST(0,$J72/2,$M72,TRUE))*$D72+($K72="Steady Growth")*(AND(AW$6&gt;=$F72,AW$6&lt;=$H72)*((AW$6-$F72+1)/($J72*($J72+1)/2)*$D72))+($K72="custom")*CustCF!AQ72</f>
        <v>0</v>
      </c>
      <c r="AX72" s="95">
        <f>($K72="Bell Curve")*(_xlfn.NORM.DIST(AND(AX$6&gt;=$F72,AX$6&lt;=$H72)*(AX$6-$F72+1),$J72/2,$M72,TRUE)-_xlfn.NORM.DIST(AND(AX$6&gt;=$F72,AX$6&lt;=$H72)*(AW$6-$F72+1),$J72/2,$M72,TRUE))/(1-2*_xlfn.NORM.DIST(0,$J72/2,$M72,TRUE))*$D72+($K72="Steady Growth")*(AND(AX$6&gt;=$F72,AX$6&lt;=$H72)*((AX$6-$F72+1)/($J72*($J72+1)/2)*$D72))+($K72="custom")*CustCF!AR72</f>
        <v>0</v>
      </c>
      <c r="AY72" s="95">
        <f>($K72="Bell Curve")*(_xlfn.NORM.DIST(AND(AY$6&gt;=$F72,AY$6&lt;=$H72)*(AY$6-$F72+1),$J72/2,$M72,TRUE)-_xlfn.NORM.DIST(AND(AY$6&gt;=$F72,AY$6&lt;=$H72)*(AX$6-$F72+1),$J72/2,$M72,TRUE))/(1-2*_xlfn.NORM.DIST(0,$J72/2,$M72,TRUE))*$D72+($K72="Steady Growth")*(AND(AY$6&gt;=$F72,AY$6&lt;=$H72)*((AY$6-$F72+1)/($J72*($J72+1)/2)*$D72))+($K72="custom")*CustCF!AS72</f>
        <v>0</v>
      </c>
      <c r="AZ72" s="95">
        <f>($K72="Bell Curve")*(_xlfn.NORM.DIST(AND(AZ$6&gt;=$F72,AZ$6&lt;=$H72)*(AZ$6-$F72+1),$J72/2,$M72,TRUE)-_xlfn.NORM.DIST(AND(AZ$6&gt;=$F72,AZ$6&lt;=$H72)*(AY$6-$F72+1),$J72/2,$M72,TRUE))/(1-2*_xlfn.NORM.DIST(0,$J72/2,$M72,TRUE))*$D72+($K72="Steady Growth")*(AND(AZ$6&gt;=$F72,AZ$6&lt;=$H72)*((AZ$6-$F72+1)/($J72*($J72+1)/2)*$D72))+($K72="custom")*CustCF!AT72</f>
        <v>0</v>
      </c>
      <c r="BA72" s="95">
        <f>($K72="Bell Curve")*(_xlfn.NORM.DIST(AND(BA$6&gt;=$F72,BA$6&lt;=$H72)*(BA$6-$F72+1),$J72/2,$M72,TRUE)-_xlfn.NORM.DIST(AND(BA$6&gt;=$F72,BA$6&lt;=$H72)*(AZ$6-$F72+1),$J72/2,$M72,TRUE))/(1-2*_xlfn.NORM.DIST(0,$J72/2,$M72,TRUE))*$D72+($K72="Steady Growth")*(AND(BA$6&gt;=$F72,BA$6&lt;=$H72)*((BA$6-$F72+1)/($J72*($J72+1)/2)*$D72))+($K72="custom")*CustCF!AU72</f>
        <v>0</v>
      </c>
      <c r="BB72" s="95">
        <f>($K72="Bell Curve")*(_xlfn.NORM.DIST(AND(BB$6&gt;=$F72,BB$6&lt;=$H72)*(BB$6-$F72+1),$J72/2,$M72,TRUE)-_xlfn.NORM.DIST(AND(BB$6&gt;=$F72,BB$6&lt;=$H72)*(BA$6-$F72+1),$J72/2,$M72,TRUE))/(1-2*_xlfn.NORM.DIST(0,$J72/2,$M72,TRUE))*$D72+($K72="Steady Growth")*(AND(BB$6&gt;=$F72,BB$6&lt;=$H72)*((BB$6-$F72+1)/($J72*($J72+1)/2)*$D72))+($K72="custom")*CustCF!AV72</f>
        <v>0</v>
      </c>
      <c r="BC72" s="95">
        <f>($K72="Bell Curve")*(_xlfn.NORM.DIST(AND(BC$6&gt;=$F72,BC$6&lt;=$H72)*(BC$6-$F72+1),$J72/2,$M72,TRUE)-_xlfn.NORM.DIST(AND(BC$6&gt;=$F72,BC$6&lt;=$H72)*(BB$6-$F72+1),$J72/2,$M72,TRUE))/(1-2*_xlfn.NORM.DIST(0,$J72/2,$M72,TRUE))*$D72+($K72="Steady Growth")*(AND(BC$6&gt;=$F72,BC$6&lt;=$H72)*((BC$6-$F72+1)/($J72*($J72+1)/2)*$D72))+($K72="custom")*CustCF!AW72</f>
        <v>0</v>
      </c>
      <c r="BD72" s="95">
        <f>($K72="Bell Curve")*(_xlfn.NORM.DIST(AND(BD$6&gt;=$F72,BD$6&lt;=$H72)*(BD$6-$F72+1),$J72/2,$M72,TRUE)-_xlfn.NORM.DIST(AND(BD$6&gt;=$F72,BD$6&lt;=$H72)*(BC$6-$F72+1),$J72/2,$M72,TRUE))/(1-2*_xlfn.NORM.DIST(0,$J72/2,$M72,TRUE))*$D72+($K72="Steady Growth")*(AND(BD$6&gt;=$F72,BD$6&lt;=$H72)*((BD$6-$F72+1)/($J72*($J72+1)/2)*$D72))+($K72="custom")*CustCF!AX72</f>
        <v>0</v>
      </c>
      <c r="BE72" s="95">
        <f>($K72="Bell Curve")*(_xlfn.NORM.DIST(AND(BE$6&gt;=$F72,BE$6&lt;=$H72)*(BE$6-$F72+1),$J72/2,$M72,TRUE)-_xlfn.NORM.DIST(AND(BE$6&gt;=$F72,BE$6&lt;=$H72)*(BD$6-$F72+1),$J72/2,$M72,TRUE))/(1-2*_xlfn.NORM.DIST(0,$J72/2,$M72,TRUE))*$D72+($K72="Steady Growth")*(AND(BE$6&gt;=$F72,BE$6&lt;=$H72)*((BE$6-$F72+1)/($J72*($J72+1)/2)*$D72))+($K72="custom")*CustCF!AY72</f>
        <v>0</v>
      </c>
      <c r="BF72" s="95">
        <f>($K72="Bell Curve")*(_xlfn.NORM.DIST(AND(BF$6&gt;=$F72,BF$6&lt;=$H72)*(BF$6-$F72+1),$J72/2,$M72,TRUE)-_xlfn.NORM.DIST(AND(BF$6&gt;=$F72,BF$6&lt;=$H72)*(BE$6-$F72+1),$J72/2,$M72,TRUE))/(1-2*_xlfn.NORM.DIST(0,$J72/2,$M72,TRUE))*$D72+($K72="Steady Growth")*(AND(BF$6&gt;=$F72,BF$6&lt;=$H72)*((BF$6-$F72+1)/($J72*($J72+1)/2)*$D72))+($K72="custom")*CustCF!AZ72</f>
        <v>0</v>
      </c>
      <c r="BG72" s="95">
        <f>($K72="Bell Curve")*(_xlfn.NORM.DIST(AND(BG$6&gt;=$F72,BG$6&lt;=$H72)*(BG$6-$F72+1),$J72/2,$M72,TRUE)-_xlfn.NORM.DIST(AND(BG$6&gt;=$F72,BG$6&lt;=$H72)*(BF$6-$F72+1),$J72/2,$M72,TRUE))/(1-2*_xlfn.NORM.DIST(0,$J72/2,$M72,TRUE))*$D72+($K72="Steady Growth")*(AND(BG$6&gt;=$F72,BG$6&lt;=$H72)*((BG$6-$F72+1)/($J72*($J72+1)/2)*$D72))+($K72="custom")*CustCF!BA72</f>
        <v>0</v>
      </c>
      <c r="BH72" s="95">
        <f>($K72="Bell Curve")*(_xlfn.NORM.DIST(AND(BH$6&gt;=$F72,BH$6&lt;=$H72)*(BH$6-$F72+1),$J72/2,$M72,TRUE)-_xlfn.NORM.DIST(AND(BH$6&gt;=$F72,BH$6&lt;=$H72)*(BG$6-$F72+1),$J72/2,$M72,TRUE))/(1-2*_xlfn.NORM.DIST(0,$J72/2,$M72,TRUE))*$D72+($K72="Steady Growth")*(AND(BH$6&gt;=$F72,BH$6&lt;=$H72)*((BH$6-$F72+1)/($J72*($J72+1)/2)*$D72))+($K72="custom")*CustCF!BB72</f>
        <v>0</v>
      </c>
      <c r="BI72" s="95">
        <f>($K72="Bell Curve")*(_xlfn.NORM.DIST(AND(BI$6&gt;=$F72,BI$6&lt;=$H72)*(BI$6-$F72+1),$J72/2,$M72,TRUE)-_xlfn.NORM.DIST(AND(BI$6&gt;=$F72,BI$6&lt;=$H72)*(BH$6-$F72+1),$J72/2,$M72,TRUE))/(1-2*_xlfn.NORM.DIST(0,$J72/2,$M72,TRUE))*$D72+($K72="Steady Growth")*(AND(BI$6&gt;=$F72,BI$6&lt;=$H72)*((BI$6-$F72+1)/($J72*($J72+1)/2)*$D72))+($K72="custom")*CustCF!BC72</f>
        <v>0</v>
      </c>
      <c r="BJ72" s="95">
        <f>($K72="Bell Curve")*(_xlfn.NORM.DIST(AND(BJ$6&gt;=$F72,BJ$6&lt;=$H72)*(BJ$6-$F72+1),$J72/2,$M72,TRUE)-_xlfn.NORM.DIST(AND(BJ$6&gt;=$F72,BJ$6&lt;=$H72)*(BI$6-$F72+1),$J72/2,$M72,TRUE))/(1-2*_xlfn.NORM.DIST(0,$J72/2,$M72,TRUE))*$D72+($K72="Steady Growth")*(AND(BJ$6&gt;=$F72,BJ$6&lt;=$H72)*((BJ$6-$F72+1)/($J72*($J72+1)/2)*$D72))+($K72="custom")*CustCF!BD72</f>
        <v>0</v>
      </c>
      <c r="BK72" s="95">
        <f>($K72="Bell Curve")*(_xlfn.NORM.DIST(AND(BK$6&gt;=$F72,BK$6&lt;=$H72)*(BK$6-$F72+1),$J72/2,$M72,TRUE)-_xlfn.NORM.DIST(AND(BK$6&gt;=$F72,BK$6&lt;=$H72)*(BJ$6-$F72+1),$J72/2,$M72,TRUE))/(1-2*_xlfn.NORM.DIST(0,$J72/2,$M72,TRUE))*$D72+($K72="Steady Growth")*(AND(BK$6&gt;=$F72,BK$6&lt;=$H72)*((BK$6-$F72+1)/($J72*($J72+1)/2)*$D72))+($K72="custom")*CustCF!BE72</f>
        <v>0</v>
      </c>
      <c r="BL72" s="95">
        <f>($K72="Bell Curve")*(_xlfn.NORM.DIST(AND(BL$6&gt;=$F72,BL$6&lt;=$H72)*(BL$6-$F72+1),$J72/2,$M72,TRUE)-_xlfn.NORM.DIST(AND(BL$6&gt;=$F72,BL$6&lt;=$H72)*(BK$6-$F72+1),$J72/2,$M72,TRUE))/(1-2*_xlfn.NORM.DIST(0,$J72/2,$M72,TRUE))*$D72+($K72="Steady Growth")*(AND(BL$6&gt;=$F72,BL$6&lt;=$H72)*((BL$6-$F72+1)/($J72*($J72+1)/2)*$D72))+($K72="custom")*CustCF!BF72</f>
        <v>0</v>
      </c>
      <c r="BM72" s="95">
        <f>($K72="Bell Curve")*(_xlfn.NORM.DIST(AND(BM$6&gt;=$F72,BM$6&lt;=$H72)*(BM$6-$F72+1),$J72/2,$M72,TRUE)-_xlfn.NORM.DIST(AND(BM$6&gt;=$F72,BM$6&lt;=$H72)*(BL$6-$F72+1),$J72/2,$M72,TRUE))/(1-2*_xlfn.NORM.DIST(0,$J72/2,$M72,TRUE))*$D72+($K72="Steady Growth")*(AND(BM$6&gt;=$F72,BM$6&lt;=$H72)*((BM$6-$F72+1)/($J72*($J72+1)/2)*$D72))+($K72="custom")*CustCF!BG72</f>
        <v>0</v>
      </c>
      <c r="BN72" s="95">
        <f>($K72="Bell Curve")*(_xlfn.NORM.DIST(AND(BN$6&gt;=$F72,BN$6&lt;=$H72)*(BN$6-$F72+1),$J72/2,$M72,TRUE)-_xlfn.NORM.DIST(AND(BN$6&gt;=$F72,BN$6&lt;=$H72)*(BM$6-$F72+1),$J72/2,$M72,TRUE))/(1-2*_xlfn.NORM.DIST(0,$J72/2,$M72,TRUE))*$D72+($K72="Steady Growth")*(AND(BN$6&gt;=$F72,BN$6&lt;=$H72)*((BN$6-$F72+1)/($J72*($J72+1)/2)*$D72))+($K72="custom")*CustCF!BH72</f>
        <v>0</v>
      </c>
      <c r="BO72" s="95">
        <f>($K72="Bell Curve")*(_xlfn.NORM.DIST(AND(BO$6&gt;=$F72,BO$6&lt;=$H72)*(BO$6-$F72+1),$J72/2,$M72,TRUE)-_xlfn.NORM.DIST(AND(BO$6&gt;=$F72,BO$6&lt;=$H72)*(BN$6-$F72+1),$J72/2,$M72,TRUE))/(1-2*_xlfn.NORM.DIST(0,$J72/2,$M72,TRUE))*$D72+($K72="Steady Growth")*(AND(BO$6&gt;=$F72,BO$6&lt;=$H72)*((BO$6-$F72+1)/($J72*($J72+1)/2)*$D72))+($K72="custom")*CustCF!BI72</f>
        <v>0</v>
      </c>
      <c r="BP72" s="95">
        <f>($K72="Bell Curve")*(_xlfn.NORM.DIST(AND(BP$6&gt;=$F72,BP$6&lt;=$H72)*(BP$6-$F72+1),$J72/2,$M72,TRUE)-_xlfn.NORM.DIST(AND(BP$6&gt;=$F72,BP$6&lt;=$H72)*(BO$6-$F72+1),$J72/2,$M72,TRUE))/(1-2*_xlfn.NORM.DIST(0,$J72/2,$M72,TRUE))*$D72+($K72="Steady Growth")*(AND(BP$6&gt;=$F72,BP$6&lt;=$H72)*((BP$6-$F72+1)/($J72*($J72+1)/2)*$D72))+($K72="custom")*CustCF!BJ72</f>
        <v>0</v>
      </c>
      <c r="BQ72" s="95">
        <f>($K72="Bell Curve")*(_xlfn.NORM.DIST(AND(BQ$6&gt;=$F72,BQ$6&lt;=$H72)*(BQ$6-$F72+1),$J72/2,$M72,TRUE)-_xlfn.NORM.DIST(AND(BQ$6&gt;=$F72,BQ$6&lt;=$H72)*(BP$6-$F72+1),$J72/2,$M72,TRUE))/(1-2*_xlfn.NORM.DIST(0,$J72/2,$M72,TRUE))*$D72+($K72="Steady Growth")*(AND(BQ$6&gt;=$F72,BQ$6&lt;=$H72)*((BQ$6-$F72+1)/($J72*($J72+1)/2)*$D72))+($K72="custom")*CustCF!BK72</f>
        <v>0</v>
      </c>
      <c r="BR72" s="95">
        <f>($K72="Bell Curve")*(_xlfn.NORM.DIST(AND(BR$6&gt;=$F72,BR$6&lt;=$H72)*(BR$6-$F72+1),$J72/2,$M72,TRUE)-_xlfn.NORM.DIST(AND(BR$6&gt;=$F72,BR$6&lt;=$H72)*(BQ$6-$F72+1),$J72/2,$M72,TRUE))/(1-2*_xlfn.NORM.DIST(0,$J72/2,$M72,TRUE))*$D72+($K72="Steady Growth")*(AND(BR$6&gt;=$F72,BR$6&lt;=$H72)*((BR$6-$F72+1)/($J72*($J72+1)/2)*$D72))+($K72="custom")*CustCF!BL72</f>
        <v>0</v>
      </c>
      <c r="BS72" s="95">
        <f>($K72="Bell Curve")*(_xlfn.NORM.DIST(AND(BS$6&gt;=$F72,BS$6&lt;=$H72)*(BS$6-$F72+1),$J72/2,$M72,TRUE)-_xlfn.NORM.DIST(AND(BS$6&gt;=$F72,BS$6&lt;=$H72)*(BR$6-$F72+1),$J72/2,$M72,TRUE))/(1-2*_xlfn.NORM.DIST(0,$J72/2,$M72,TRUE))*$D72+($K72="Steady Growth")*(AND(BS$6&gt;=$F72,BS$6&lt;=$H72)*((BS$6-$F72+1)/($J72*($J72+1)/2)*$D72))+($K72="custom")*CustCF!BM72</f>
        <v>0</v>
      </c>
      <c r="BT72" s="95">
        <f>($K72="Bell Curve")*(_xlfn.NORM.DIST(AND(BT$6&gt;=$F72,BT$6&lt;=$H72)*(BT$6-$F72+1),$J72/2,$M72,TRUE)-_xlfn.NORM.DIST(AND(BT$6&gt;=$F72,BT$6&lt;=$H72)*(BS$6-$F72+1),$J72/2,$M72,TRUE))/(1-2*_xlfn.NORM.DIST(0,$J72/2,$M72,TRUE))*$D72+($K72="Steady Growth")*(AND(BT$6&gt;=$F72,BT$6&lt;=$H72)*((BT$6-$F72+1)/($J72*($J72+1)/2)*$D72))+($K72="custom")*CustCF!BN72</f>
        <v>0</v>
      </c>
      <c r="BU72" s="95">
        <f>($K72="Bell Curve")*(_xlfn.NORM.DIST(AND(BU$6&gt;=$F72,BU$6&lt;=$H72)*(BU$6-$F72+1),$J72/2,$M72,TRUE)-_xlfn.NORM.DIST(AND(BU$6&gt;=$F72,BU$6&lt;=$H72)*(BT$6-$F72+1),$J72/2,$M72,TRUE))/(1-2*_xlfn.NORM.DIST(0,$J72/2,$M72,TRUE))*$D72+($K72="Steady Growth")*(AND(BU$6&gt;=$F72,BU$6&lt;=$H72)*((BU$6-$F72+1)/($J72*($J72+1)/2)*$D72))+($K72="custom")*CustCF!BO72</f>
        <v>0</v>
      </c>
      <c r="BV72" s="95">
        <f>($K72="Bell Curve")*(_xlfn.NORM.DIST(AND(BV$6&gt;=$F72,BV$6&lt;=$H72)*(BV$6-$F72+1),$J72/2,$M72,TRUE)-_xlfn.NORM.DIST(AND(BV$6&gt;=$F72,BV$6&lt;=$H72)*(BU$6-$F72+1),$J72/2,$M72,TRUE))/(1-2*_xlfn.NORM.DIST(0,$J72/2,$M72,TRUE))*$D72+($K72="Steady Growth")*(AND(BV$6&gt;=$F72,BV$6&lt;=$H72)*((BV$6-$F72+1)/($J72*($J72+1)/2)*$D72))+($K72="custom")*CustCF!BP72</f>
        <v>0</v>
      </c>
      <c r="BW72" s="95">
        <f>($K72="Bell Curve")*(_xlfn.NORM.DIST(AND(BW$6&gt;=$F72,BW$6&lt;=$H72)*(BW$6-$F72+1),$J72/2,$M72,TRUE)-_xlfn.NORM.DIST(AND(BW$6&gt;=$F72,BW$6&lt;=$H72)*(BV$6-$F72+1),$J72/2,$M72,TRUE))/(1-2*_xlfn.NORM.DIST(0,$J72/2,$M72,TRUE))*$D72+($K72="Steady Growth")*(AND(BW$6&gt;=$F72,BW$6&lt;=$H72)*((BW$6-$F72+1)/($J72*($J72+1)/2)*$D72))+($K72="custom")*CustCF!BQ72</f>
        <v>0</v>
      </c>
      <c r="BX72" s="95">
        <f>($K72="Bell Curve")*(_xlfn.NORM.DIST(AND(BX$6&gt;=$F72,BX$6&lt;=$H72)*(BX$6-$F72+1),$J72/2,$M72,TRUE)-_xlfn.NORM.DIST(AND(BX$6&gt;=$F72,BX$6&lt;=$H72)*(BW$6-$F72+1),$J72/2,$M72,TRUE))/(1-2*_xlfn.NORM.DIST(0,$J72/2,$M72,TRUE))*$D72+($K72="Steady Growth")*(AND(BX$6&gt;=$F72,BX$6&lt;=$H72)*((BX$6-$F72+1)/($J72*($J72+1)/2)*$D72))+($K72="custom")*CustCF!BR72</f>
        <v>0</v>
      </c>
      <c r="BY72" s="95">
        <f>($K72="Bell Curve")*(_xlfn.NORM.DIST(AND(BY$6&gt;=$F72,BY$6&lt;=$H72)*(BY$6-$F72+1),$J72/2,$M72,TRUE)-_xlfn.NORM.DIST(AND(BY$6&gt;=$F72,BY$6&lt;=$H72)*(BX$6-$F72+1),$J72/2,$M72,TRUE))/(1-2*_xlfn.NORM.DIST(0,$J72/2,$M72,TRUE))*$D72+($K72="Steady Growth")*(AND(BY$6&gt;=$F72,BY$6&lt;=$H72)*((BY$6-$F72+1)/($J72*($J72+1)/2)*$D72))+($K72="custom")*CustCF!BS72</f>
        <v>0</v>
      </c>
      <c r="BZ72" s="95">
        <f>($K72="Bell Curve")*(_xlfn.NORM.DIST(AND(BZ$6&gt;=$F72,BZ$6&lt;=$H72)*(BZ$6-$F72+1),$J72/2,$M72,TRUE)-_xlfn.NORM.DIST(AND(BZ$6&gt;=$F72,BZ$6&lt;=$H72)*(BY$6-$F72+1),$J72/2,$M72,TRUE))/(1-2*_xlfn.NORM.DIST(0,$J72/2,$M72,TRUE))*$D72+($K72="Steady Growth")*(AND(BZ$6&gt;=$F72,BZ$6&lt;=$H72)*((BZ$6-$F72+1)/($J72*($J72+1)/2)*$D72))+($K72="custom")*CustCF!BT72</f>
        <v>0</v>
      </c>
      <c r="CA72" s="95">
        <f>($K72="Bell Curve")*(_xlfn.NORM.DIST(AND(CA$6&gt;=$F72,CA$6&lt;=$H72)*(CA$6-$F72+1),$J72/2,$M72,TRUE)-_xlfn.NORM.DIST(AND(CA$6&gt;=$F72,CA$6&lt;=$H72)*(BZ$6-$F72+1),$J72/2,$M72,TRUE))/(1-2*_xlfn.NORM.DIST(0,$J72/2,$M72,TRUE))*$D72+($K72="Steady Growth")*(AND(CA$6&gt;=$F72,CA$6&lt;=$H72)*((CA$6-$F72+1)/($J72*($J72+1)/2)*$D72))+($K72="custom")*CustCF!BU72</f>
        <v>0</v>
      </c>
      <c r="CB72" s="95">
        <f>($K72="Bell Curve")*(_xlfn.NORM.DIST(AND(CB$6&gt;=$F72,CB$6&lt;=$H72)*(CB$6-$F72+1),$J72/2,$M72,TRUE)-_xlfn.NORM.DIST(AND(CB$6&gt;=$F72,CB$6&lt;=$H72)*(CA$6-$F72+1),$J72/2,$M72,TRUE))/(1-2*_xlfn.NORM.DIST(0,$J72/2,$M72,TRUE))*$D72+($K72="Steady Growth")*(AND(CB$6&gt;=$F72,CB$6&lt;=$H72)*((CB$6-$F72+1)/($J72*($J72+1)/2)*$D72))+($K72="custom")*CustCF!BV72</f>
        <v>0</v>
      </c>
      <c r="CC72" s="95">
        <f>($K72="Bell Curve")*(_xlfn.NORM.DIST(AND(CC$6&gt;=$F72,CC$6&lt;=$H72)*(CC$6-$F72+1),$J72/2,$M72,TRUE)-_xlfn.NORM.DIST(AND(CC$6&gt;=$F72,CC$6&lt;=$H72)*(CB$6-$F72+1),$J72/2,$M72,TRUE))/(1-2*_xlfn.NORM.DIST(0,$J72/2,$M72,TRUE))*$D72+($K72="Steady Growth")*(AND(CC$6&gt;=$F72,CC$6&lt;=$H72)*((CC$6-$F72+1)/($J72*($J72+1)/2)*$D72))+($K72="custom")*CustCF!BW72</f>
        <v>0</v>
      </c>
      <c r="CD72" s="95">
        <f>($K72="Bell Curve")*(_xlfn.NORM.DIST(AND(CD$6&gt;=$F72,CD$6&lt;=$H72)*(CD$6-$F72+1),$J72/2,$M72,TRUE)-_xlfn.NORM.DIST(AND(CD$6&gt;=$F72,CD$6&lt;=$H72)*(CC$6-$F72+1),$J72/2,$M72,TRUE))/(1-2*_xlfn.NORM.DIST(0,$J72/2,$M72,TRUE))*$D72+($K72="Steady Growth")*(AND(CD$6&gt;=$F72,CD$6&lt;=$H72)*((CD$6-$F72+1)/($J72*($J72+1)/2)*$D72))+($K72="custom")*CustCF!BX72</f>
        <v>0</v>
      </c>
      <c r="CE72" s="95">
        <f>($K72="Bell Curve")*(_xlfn.NORM.DIST(AND(CE$6&gt;=$F72,CE$6&lt;=$H72)*(CE$6-$F72+1),$J72/2,$M72,TRUE)-_xlfn.NORM.DIST(AND(CE$6&gt;=$F72,CE$6&lt;=$H72)*(CD$6-$F72+1),$J72/2,$M72,TRUE))/(1-2*_xlfn.NORM.DIST(0,$J72/2,$M72,TRUE))*$D72+($K72="Steady Growth")*(AND(CE$6&gt;=$F72,CE$6&lt;=$H72)*((CE$6-$F72+1)/($J72*($J72+1)/2)*$D72))+($K72="custom")*CustCF!BY72</f>
        <v>0</v>
      </c>
      <c r="CF72" s="95">
        <f>($K72="Bell Curve")*(_xlfn.NORM.DIST(AND(CF$6&gt;=$F72,CF$6&lt;=$H72)*(CF$6-$F72+1),$J72/2,$M72,TRUE)-_xlfn.NORM.DIST(AND(CF$6&gt;=$F72,CF$6&lt;=$H72)*(CE$6-$F72+1),$J72/2,$M72,TRUE))/(1-2*_xlfn.NORM.DIST(0,$J72/2,$M72,TRUE))*$D72+($K72="Steady Growth")*(AND(CF$6&gt;=$F72,CF$6&lt;=$H72)*((CF$6-$F72+1)/($J72*($J72+1)/2)*$D72))+($K72="custom")*CustCF!BZ72</f>
        <v>0</v>
      </c>
      <c r="CG72" s="95">
        <f>($K72="Bell Curve")*(_xlfn.NORM.DIST(AND(CG$6&gt;=$F72,CG$6&lt;=$H72)*(CG$6-$F72+1),$J72/2,$M72,TRUE)-_xlfn.NORM.DIST(AND(CG$6&gt;=$F72,CG$6&lt;=$H72)*(CF$6-$F72+1),$J72/2,$M72,TRUE))/(1-2*_xlfn.NORM.DIST(0,$J72/2,$M72,TRUE))*$D72+($K72="Steady Growth")*(AND(CG$6&gt;=$F72,CG$6&lt;=$H72)*((CG$6-$F72+1)/($J72*($J72+1)/2)*$D72))+($K72="custom")*CustCF!CA72</f>
        <v>0</v>
      </c>
      <c r="CH72" s="95">
        <f>($K72="Bell Curve")*(_xlfn.NORM.DIST(AND(CH$6&gt;=$F72,CH$6&lt;=$H72)*(CH$6-$F72+1),$J72/2,$M72,TRUE)-_xlfn.NORM.DIST(AND(CH$6&gt;=$F72,CH$6&lt;=$H72)*(CG$6-$F72+1),$J72/2,$M72,TRUE))/(1-2*_xlfn.NORM.DIST(0,$J72/2,$M72,TRUE))*$D72+($K72="Steady Growth")*(AND(CH$6&gt;=$F72,CH$6&lt;=$H72)*((CH$6-$F72+1)/($J72*($J72+1)/2)*$D72))+($K72="custom")*CustCF!CB72</f>
        <v>0</v>
      </c>
      <c r="CI72" s="95">
        <f>($K72="Bell Curve")*(_xlfn.NORM.DIST(AND(CI$6&gt;=$F72,CI$6&lt;=$H72)*(CI$6-$F72+1),$J72/2,$M72,TRUE)-_xlfn.NORM.DIST(AND(CI$6&gt;=$F72,CI$6&lt;=$H72)*(CH$6-$F72+1),$J72/2,$M72,TRUE))/(1-2*_xlfn.NORM.DIST(0,$J72/2,$M72,TRUE))*$D72+($K72="Steady Growth")*(AND(CI$6&gt;=$F72,CI$6&lt;=$H72)*((CI$6-$F72+1)/($J72*($J72+1)/2)*$D72))+($K72="custom")*CustCF!CC72</f>
        <v>0</v>
      </c>
      <c r="CJ72" s="95">
        <f>($K72="Bell Curve")*(_xlfn.NORM.DIST(AND(CJ$6&gt;=$F72,CJ$6&lt;=$H72)*(CJ$6-$F72+1),$J72/2,$M72,TRUE)-_xlfn.NORM.DIST(AND(CJ$6&gt;=$F72,CJ$6&lt;=$H72)*(CI$6-$F72+1),$J72/2,$M72,TRUE))/(1-2*_xlfn.NORM.DIST(0,$J72/2,$M72,TRUE))*$D72+($K72="Steady Growth")*(AND(CJ$6&gt;=$F72,CJ$6&lt;=$H72)*((CJ$6-$F72+1)/($J72*($J72+1)/2)*$D72))+($K72="custom")*CustCF!CD72</f>
        <v>0</v>
      </c>
      <c r="CK72" s="95">
        <f>($K72="Bell Curve")*(_xlfn.NORM.DIST(AND(CK$6&gt;=$F72,CK$6&lt;=$H72)*(CK$6-$F72+1),$J72/2,$M72,TRUE)-_xlfn.NORM.DIST(AND(CK$6&gt;=$F72,CK$6&lt;=$H72)*(CJ$6-$F72+1),$J72/2,$M72,TRUE))/(1-2*_xlfn.NORM.DIST(0,$J72/2,$M72,TRUE))*$D72+($K72="Steady Growth")*(AND(CK$6&gt;=$F72,CK$6&lt;=$H72)*((CK$6-$F72+1)/($J72*($J72+1)/2)*$D72))+($K72="custom")*CustCF!CE72</f>
        <v>0</v>
      </c>
      <c r="CL72" s="95">
        <f>($K72="Bell Curve")*(_xlfn.NORM.DIST(AND(CL$6&gt;=$F72,CL$6&lt;=$H72)*(CL$6-$F72+1),$J72/2,$M72,TRUE)-_xlfn.NORM.DIST(AND(CL$6&gt;=$F72,CL$6&lt;=$H72)*(CK$6-$F72+1),$J72/2,$M72,TRUE))/(1-2*_xlfn.NORM.DIST(0,$J72/2,$M72,TRUE))*$D72+($K72="Steady Growth")*(AND(CL$6&gt;=$F72,CL$6&lt;=$H72)*((CL$6-$F72+1)/($J72*($J72+1)/2)*$D72))+($K72="custom")*CustCF!CF72</f>
        <v>0</v>
      </c>
      <c r="CM72" s="95">
        <f>($K72="Bell Curve")*(_xlfn.NORM.DIST(AND(CM$6&gt;=$F72,CM$6&lt;=$H72)*(CM$6-$F72+1),$J72/2,$M72,TRUE)-_xlfn.NORM.DIST(AND(CM$6&gt;=$F72,CM$6&lt;=$H72)*(CL$6-$F72+1),$J72/2,$M72,TRUE))/(1-2*_xlfn.NORM.DIST(0,$J72/2,$M72,TRUE))*$D72+($K72="Steady Growth")*(AND(CM$6&gt;=$F72,CM$6&lt;=$H72)*((CM$6-$F72+1)/($J72*($J72+1)/2)*$D72))+($K72="custom")*CustCF!CG72</f>
        <v>0</v>
      </c>
      <c r="CN72" s="95">
        <f>($K72="Bell Curve")*(_xlfn.NORM.DIST(AND(CN$6&gt;=$F72,CN$6&lt;=$H72)*(CN$6-$F72+1),$J72/2,$M72,TRUE)-_xlfn.NORM.DIST(AND(CN$6&gt;=$F72,CN$6&lt;=$H72)*(CM$6-$F72+1),$J72/2,$M72,TRUE))/(1-2*_xlfn.NORM.DIST(0,$J72/2,$M72,TRUE))*$D72+($K72="Steady Growth")*(AND(CN$6&gt;=$F72,CN$6&lt;=$H72)*((CN$6-$F72+1)/($J72*($J72+1)/2)*$D72))+($K72="custom")*CustCF!CH72</f>
        <v>0</v>
      </c>
      <c r="CO72" s="95">
        <f>($K72="Bell Curve")*(_xlfn.NORM.DIST(AND(CO$6&gt;=$F72,CO$6&lt;=$H72)*(CO$6-$F72+1),$J72/2,$M72,TRUE)-_xlfn.NORM.DIST(AND(CO$6&gt;=$F72,CO$6&lt;=$H72)*(CN$6-$F72+1),$J72/2,$M72,TRUE))/(1-2*_xlfn.NORM.DIST(0,$J72/2,$M72,TRUE))*$D72+($K72="Steady Growth")*(AND(CO$6&gt;=$F72,CO$6&lt;=$H72)*((CO$6-$F72+1)/($J72*($J72+1)/2)*$D72))+($K72="custom")*CustCF!CI72</f>
        <v>0</v>
      </c>
      <c r="CP72" s="95">
        <f>($K72="Bell Curve")*(_xlfn.NORM.DIST(AND(CP$6&gt;=$F72,CP$6&lt;=$H72)*(CP$6-$F72+1),$J72/2,$M72,TRUE)-_xlfn.NORM.DIST(AND(CP$6&gt;=$F72,CP$6&lt;=$H72)*(CO$6-$F72+1),$J72/2,$M72,TRUE))/(1-2*_xlfn.NORM.DIST(0,$J72/2,$M72,TRUE))*$D72+($K72="Steady Growth")*(AND(CP$6&gt;=$F72,CP$6&lt;=$H72)*((CP$6-$F72+1)/($J72*($J72+1)/2)*$D72))+($K72="custom")*CustCF!CJ72</f>
        <v>0</v>
      </c>
      <c r="CQ72" s="95">
        <f>($K72="Bell Curve")*(_xlfn.NORM.DIST(AND(CQ$6&gt;=$F72,CQ$6&lt;=$H72)*(CQ$6-$F72+1),$J72/2,$M72,TRUE)-_xlfn.NORM.DIST(AND(CQ$6&gt;=$F72,CQ$6&lt;=$H72)*(CP$6-$F72+1),$J72/2,$M72,TRUE))/(1-2*_xlfn.NORM.DIST(0,$J72/2,$M72,TRUE))*$D72+($K72="Steady Growth")*(AND(CQ$6&gt;=$F72,CQ$6&lt;=$H72)*((CQ$6-$F72+1)/($J72*($J72+1)/2)*$D72))+($K72="custom")*CustCF!CK72</f>
        <v>0</v>
      </c>
      <c r="CR72" s="95">
        <f>($K72="Bell Curve")*(_xlfn.NORM.DIST(AND(CR$6&gt;=$F72,CR$6&lt;=$H72)*(CR$6-$F72+1),$J72/2,$M72,TRUE)-_xlfn.NORM.DIST(AND(CR$6&gt;=$F72,CR$6&lt;=$H72)*(CQ$6-$F72+1),$J72/2,$M72,TRUE))/(1-2*_xlfn.NORM.DIST(0,$J72/2,$M72,TRUE))*$D72+($K72="Steady Growth")*(AND(CR$6&gt;=$F72,CR$6&lt;=$H72)*((CR$6-$F72+1)/($J72*($J72+1)/2)*$D72))+($K72="custom")*CustCF!CL72</f>
        <v>0</v>
      </c>
      <c r="CS72" s="95">
        <f>($K72="Bell Curve")*(_xlfn.NORM.DIST(AND(CS$6&gt;=$F72,CS$6&lt;=$H72)*(CS$6-$F72+1),$J72/2,$M72,TRUE)-_xlfn.NORM.DIST(AND(CS$6&gt;=$F72,CS$6&lt;=$H72)*(CR$6-$F72+1),$J72/2,$M72,TRUE))/(1-2*_xlfn.NORM.DIST(0,$J72/2,$M72,TRUE))*$D72+($K72="Steady Growth")*(AND(CS$6&gt;=$F72,CS$6&lt;=$H72)*((CS$6-$F72+1)/($J72*($J72+1)/2)*$D72))+($K72="custom")*CustCF!CM72</f>
        <v>0</v>
      </c>
      <c r="CT72" s="95">
        <f>($K72="Bell Curve")*(_xlfn.NORM.DIST(AND(CT$6&gt;=$F72,CT$6&lt;=$H72)*(CT$6-$F72+1),$J72/2,$M72,TRUE)-_xlfn.NORM.DIST(AND(CT$6&gt;=$F72,CT$6&lt;=$H72)*(CS$6-$F72+1),$J72/2,$M72,TRUE))/(1-2*_xlfn.NORM.DIST(0,$J72/2,$M72,TRUE))*$D72+($K72="Steady Growth")*(AND(CT$6&gt;=$F72,CT$6&lt;=$H72)*((CT$6-$F72+1)/($J72*($J72+1)/2)*$D72))+($K72="custom")*CustCF!CN72</f>
        <v>0</v>
      </c>
      <c r="CU72" s="95">
        <f>($K72="Bell Curve")*(_xlfn.NORM.DIST(AND(CU$6&gt;=$F72,CU$6&lt;=$H72)*(CU$6-$F72+1),$J72/2,$M72,TRUE)-_xlfn.NORM.DIST(AND(CU$6&gt;=$F72,CU$6&lt;=$H72)*(CT$6-$F72+1),$J72/2,$M72,TRUE))/(1-2*_xlfn.NORM.DIST(0,$J72/2,$M72,TRUE))*$D72+($K72="Steady Growth")*(AND(CU$6&gt;=$F72,CU$6&lt;=$H72)*((CU$6-$F72+1)/($J72*($J72+1)/2)*$D72))+($K72="custom")*CustCF!CO72</f>
        <v>0</v>
      </c>
      <c r="CV72" s="95">
        <f>($K72="Bell Curve")*(_xlfn.NORM.DIST(AND(CV$6&gt;=$F72,CV$6&lt;=$H72)*(CV$6-$F72+1),$J72/2,$M72,TRUE)-_xlfn.NORM.DIST(AND(CV$6&gt;=$F72,CV$6&lt;=$H72)*(CU$6-$F72+1),$J72/2,$M72,TRUE))/(1-2*_xlfn.NORM.DIST(0,$J72/2,$M72,TRUE))*$D72+($K72="Steady Growth")*(AND(CV$6&gt;=$F72,CV$6&lt;=$H72)*((CV$6-$F72+1)/($J72*($J72+1)/2)*$D72))+($K72="custom")*CustCF!CP72</f>
        <v>0</v>
      </c>
      <c r="CW72" s="95">
        <f>($K72="Bell Curve")*(_xlfn.NORM.DIST(AND(CW$6&gt;=$F72,CW$6&lt;=$H72)*(CW$6-$F72+1),$J72/2,$M72,TRUE)-_xlfn.NORM.DIST(AND(CW$6&gt;=$F72,CW$6&lt;=$H72)*(CV$6-$F72+1),$J72/2,$M72,TRUE))/(1-2*_xlfn.NORM.DIST(0,$J72/2,$M72,TRUE))*$D72+($K72="Steady Growth")*(AND(CW$6&gt;=$F72,CW$6&lt;=$H72)*((CW$6-$F72+1)/($J72*($J72+1)/2)*$D72))+($K72="custom")*CustCF!CQ72</f>
        <v>0</v>
      </c>
      <c r="CX72" s="95">
        <f>($K72="Bell Curve")*(_xlfn.NORM.DIST(AND(CX$6&gt;=$F72,CX$6&lt;=$H72)*(CX$6-$F72+1),$J72/2,$M72,TRUE)-_xlfn.NORM.DIST(AND(CX$6&gt;=$F72,CX$6&lt;=$H72)*(CW$6-$F72+1),$J72/2,$M72,TRUE))/(1-2*_xlfn.NORM.DIST(0,$J72/2,$M72,TRUE))*$D72+($K72="Steady Growth")*(AND(CX$6&gt;=$F72,CX$6&lt;=$H72)*((CX$6-$F72+1)/($J72*($J72+1)/2)*$D72))+($K72="custom")*CustCF!CR72</f>
        <v>0</v>
      </c>
      <c r="CY72" s="95">
        <f>($K72="Bell Curve")*(_xlfn.NORM.DIST(AND(CY$6&gt;=$F72,CY$6&lt;=$H72)*(CY$6-$F72+1),$J72/2,$M72,TRUE)-_xlfn.NORM.DIST(AND(CY$6&gt;=$F72,CY$6&lt;=$H72)*(CX$6-$F72+1),$J72/2,$M72,TRUE))/(1-2*_xlfn.NORM.DIST(0,$J72/2,$M72,TRUE))*$D72+($K72="Steady Growth")*(AND(CY$6&gt;=$F72,CY$6&lt;=$H72)*((CY$6-$F72+1)/($J72*($J72+1)/2)*$D72))+($K72="custom")*CustCF!CS72</f>
        <v>0</v>
      </c>
      <c r="CZ72" s="95">
        <f>($K72="Bell Curve")*(_xlfn.NORM.DIST(AND(CZ$6&gt;=$F72,CZ$6&lt;=$H72)*(CZ$6-$F72+1),$J72/2,$M72,TRUE)-_xlfn.NORM.DIST(AND(CZ$6&gt;=$F72,CZ$6&lt;=$H72)*(CY$6-$F72+1),$J72/2,$M72,TRUE))/(1-2*_xlfn.NORM.DIST(0,$J72/2,$M72,TRUE))*$D72+($K72="Steady Growth")*(AND(CZ$6&gt;=$F72,CZ$6&lt;=$H72)*((CZ$6-$F72+1)/($J72*($J72+1)/2)*$D72))+($K72="custom")*CustCF!CT72</f>
        <v>0</v>
      </c>
      <c r="DA72" s="95">
        <f>($K72="Bell Curve")*(_xlfn.NORM.DIST(AND(DA$6&gt;=$F72,DA$6&lt;=$H72)*(DA$6-$F72+1),$J72/2,$M72,TRUE)-_xlfn.NORM.DIST(AND(DA$6&gt;=$F72,DA$6&lt;=$H72)*(CZ$6-$F72+1),$J72/2,$M72,TRUE))/(1-2*_xlfn.NORM.DIST(0,$J72/2,$M72,TRUE))*$D72+($K72="Steady Growth")*(AND(DA$6&gt;=$F72,DA$6&lt;=$H72)*((DA$6-$F72+1)/($J72*($J72+1)/2)*$D72))+($K72="custom")*CustCF!CU72</f>
        <v>0</v>
      </c>
      <c r="DB72" s="95">
        <f>($K72="Bell Curve")*(_xlfn.NORM.DIST(AND(DB$6&gt;=$F72,DB$6&lt;=$H72)*(DB$6-$F72+1),$J72/2,$M72,TRUE)-_xlfn.NORM.DIST(AND(DB$6&gt;=$F72,DB$6&lt;=$H72)*(DA$6-$F72+1),$J72/2,$M72,TRUE))/(1-2*_xlfn.NORM.DIST(0,$J72/2,$M72,TRUE))*$D72+($K72="Steady Growth")*(AND(DB$6&gt;=$F72,DB$6&lt;=$H72)*((DB$6-$F72+1)/($J72*($J72+1)/2)*$D72))+($K72="custom")*CustCF!CV72</f>
        <v>0</v>
      </c>
      <c r="DC72" s="95">
        <f>($K72="Bell Curve")*(_xlfn.NORM.DIST(AND(DC$6&gt;=$F72,DC$6&lt;=$H72)*(DC$6-$F72+1),$J72/2,$M72,TRUE)-_xlfn.NORM.DIST(AND(DC$6&gt;=$F72,DC$6&lt;=$H72)*(DB$6-$F72+1),$J72/2,$M72,TRUE))/(1-2*_xlfn.NORM.DIST(0,$J72/2,$M72,TRUE))*$D72+($K72="Steady Growth")*(AND(DC$6&gt;=$F72,DC$6&lt;=$H72)*((DC$6-$F72+1)/($J72*($J72+1)/2)*$D72))+($K72="custom")*CustCF!CW72</f>
        <v>0</v>
      </c>
      <c r="DD72" s="95">
        <f>($K72="Bell Curve")*(_xlfn.NORM.DIST(AND(DD$6&gt;=$F72,DD$6&lt;=$H72)*(DD$6-$F72+1),$J72/2,$M72,TRUE)-_xlfn.NORM.DIST(AND(DD$6&gt;=$F72,DD$6&lt;=$H72)*(DC$6-$F72+1),$J72/2,$M72,TRUE))/(1-2*_xlfn.NORM.DIST(0,$J72/2,$M72,TRUE))*$D72+($K72="Steady Growth")*(AND(DD$6&gt;=$F72,DD$6&lt;=$H72)*((DD$6-$F72+1)/($J72*($J72+1)/2)*$D72))+($K72="custom")*CustCF!CX72</f>
        <v>0</v>
      </c>
      <c r="DE72" s="95">
        <f>($K72="Bell Curve")*(_xlfn.NORM.DIST(AND(DE$6&gt;=$F72,DE$6&lt;=$H72)*(DE$6-$F72+1),$J72/2,$M72,TRUE)-_xlfn.NORM.DIST(AND(DE$6&gt;=$F72,DE$6&lt;=$H72)*(DD$6-$F72+1),$J72/2,$M72,TRUE))/(1-2*_xlfn.NORM.DIST(0,$J72/2,$M72,TRUE))*$D72+($K72="Steady Growth")*(AND(DE$6&gt;=$F72,DE$6&lt;=$H72)*((DE$6-$F72+1)/($J72*($J72+1)/2)*$D72))+($K72="custom")*CustCF!CY72</f>
        <v>0</v>
      </c>
      <c r="DF72" s="95">
        <f>($K72="Bell Curve")*(_xlfn.NORM.DIST(AND(DF$6&gt;=$F72,DF$6&lt;=$H72)*(DF$6-$F72+1),$J72/2,$M72,TRUE)-_xlfn.NORM.DIST(AND(DF$6&gt;=$F72,DF$6&lt;=$H72)*(DE$6-$F72+1),$J72/2,$M72,TRUE))/(1-2*_xlfn.NORM.DIST(0,$J72/2,$M72,TRUE))*$D72+($K72="Steady Growth")*(AND(DF$6&gt;=$F72,DF$6&lt;=$H72)*((DF$6-$F72+1)/($J72*($J72+1)/2)*$D72))+($K72="custom")*CustCF!CZ72</f>
        <v>0</v>
      </c>
      <c r="DG72" s="95">
        <f>($K72="Bell Curve")*(_xlfn.NORM.DIST(AND(DG$6&gt;=$F72,DG$6&lt;=$H72)*(DG$6-$F72+1),$J72/2,$M72,TRUE)-_xlfn.NORM.DIST(AND(DG$6&gt;=$F72,DG$6&lt;=$H72)*(DF$6-$F72+1),$J72/2,$M72,TRUE))/(1-2*_xlfn.NORM.DIST(0,$J72/2,$M72,TRUE))*$D72+($K72="Steady Growth")*(AND(DG$6&gt;=$F72,DG$6&lt;=$H72)*((DG$6-$F72+1)/($J72*($J72+1)/2)*$D72))+($K72="custom")*CustCF!DA72</f>
        <v>0</v>
      </c>
      <c r="DH72" s="95">
        <f>($K72="Bell Curve")*(_xlfn.NORM.DIST(AND(DH$6&gt;=$F72,DH$6&lt;=$H72)*(DH$6-$F72+1),$J72/2,$M72,TRUE)-_xlfn.NORM.DIST(AND(DH$6&gt;=$F72,DH$6&lt;=$H72)*(DG$6-$F72+1),$J72/2,$M72,TRUE))/(1-2*_xlfn.NORM.DIST(0,$J72/2,$M72,TRUE))*$D72+($K72="Steady Growth")*(AND(DH$6&gt;=$F72,DH$6&lt;=$H72)*((DH$6-$F72+1)/($J72*($J72+1)/2)*$D72))+($K72="custom")*CustCF!DB72</f>
        <v>0</v>
      </c>
      <c r="DI72" s="95">
        <f>($K72="Bell Curve")*(_xlfn.NORM.DIST(AND(DI$6&gt;=$F72,DI$6&lt;=$H72)*(DI$6-$F72+1),$J72/2,$M72,TRUE)-_xlfn.NORM.DIST(AND(DI$6&gt;=$F72,DI$6&lt;=$H72)*(DH$6-$F72+1),$J72/2,$M72,TRUE))/(1-2*_xlfn.NORM.DIST(0,$J72/2,$M72,TRUE))*$D72+($K72="Steady Growth")*(AND(DI$6&gt;=$F72,DI$6&lt;=$H72)*((DI$6-$F72+1)/($J72*($J72+1)/2)*$D72))+($K72="custom")*CustCF!DC72</f>
        <v>0</v>
      </c>
      <c r="DJ72" s="95">
        <f>($K72="Bell Curve")*(_xlfn.NORM.DIST(AND(DJ$6&gt;=$F72,DJ$6&lt;=$H72)*(DJ$6-$F72+1),$J72/2,$M72,TRUE)-_xlfn.NORM.DIST(AND(DJ$6&gt;=$F72,DJ$6&lt;=$H72)*(DI$6-$F72+1),$J72/2,$M72,TRUE))/(1-2*_xlfn.NORM.DIST(0,$J72/2,$M72,TRUE))*$D72+($K72="Steady Growth")*(AND(DJ$6&gt;=$F72,DJ$6&lt;=$H72)*((DJ$6-$F72+1)/($J72*($J72+1)/2)*$D72))+($K72="custom")*CustCF!DD72</f>
        <v>0</v>
      </c>
      <c r="DK72" s="95">
        <f>($K72="Bell Curve")*(_xlfn.NORM.DIST(AND(DK$6&gt;=$F72,DK$6&lt;=$H72)*(DK$6-$F72+1),$J72/2,$M72,TRUE)-_xlfn.NORM.DIST(AND(DK$6&gt;=$F72,DK$6&lt;=$H72)*(DJ$6-$F72+1),$J72/2,$M72,TRUE))/(1-2*_xlfn.NORM.DIST(0,$J72/2,$M72,TRUE))*$D72+($K72="Steady Growth")*(AND(DK$6&gt;=$F72,DK$6&lt;=$H72)*((DK$6-$F72+1)/($J72*($J72+1)/2)*$D72))+($K72="custom")*CustCF!DE72</f>
        <v>0</v>
      </c>
      <c r="DL72" s="95">
        <f>($K72="Bell Curve")*(_xlfn.NORM.DIST(AND(DL$6&gt;=$F72,DL$6&lt;=$H72)*(DL$6-$F72+1),$J72/2,$M72,TRUE)-_xlfn.NORM.DIST(AND(DL$6&gt;=$F72,DL$6&lt;=$H72)*(DK$6-$F72+1),$J72/2,$M72,TRUE))/(1-2*_xlfn.NORM.DIST(0,$J72/2,$M72,TRUE))*$D72+($K72="Steady Growth")*(AND(DL$6&gt;=$F72,DL$6&lt;=$H72)*((DL$6-$F72+1)/($J72*($J72+1)/2)*$D72))+($K72="custom")*CustCF!DF72</f>
        <v>0</v>
      </c>
      <c r="DM72" s="95">
        <f>($K72="Bell Curve")*(_xlfn.NORM.DIST(AND(DM$6&gt;=$F72,DM$6&lt;=$H72)*(DM$6-$F72+1),$J72/2,$M72,TRUE)-_xlfn.NORM.DIST(AND(DM$6&gt;=$F72,DM$6&lt;=$H72)*(DL$6-$F72+1),$J72/2,$M72,TRUE))/(1-2*_xlfn.NORM.DIST(0,$J72/2,$M72,TRUE))*$D72+($K72="Steady Growth")*(AND(DM$6&gt;=$F72,DM$6&lt;=$H72)*((DM$6-$F72+1)/($J72*($J72+1)/2)*$D72))+($K72="custom")*CustCF!DG72</f>
        <v>0</v>
      </c>
      <c r="DN72" s="95">
        <f>($K72="Bell Curve")*(_xlfn.NORM.DIST(AND(DN$6&gt;=$F72,DN$6&lt;=$H72)*(DN$6-$F72+1),$J72/2,$M72,TRUE)-_xlfn.NORM.DIST(AND(DN$6&gt;=$F72,DN$6&lt;=$H72)*(DM$6-$F72+1),$J72/2,$M72,TRUE))/(1-2*_xlfn.NORM.DIST(0,$J72/2,$M72,TRUE))*$D72+($K72="Steady Growth")*(AND(DN$6&gt;=$F72,DN$6&lt;=$H72)*((DN$6-$F72+1)/($J72*($J72+1)/2)*$D72))+($K72="custom")*CustCF!DH72</f>
        <v>0</v>
      </c>
      <c r="DO72" s="95">
        <f>($K72="Bell Curve")*(_xlfn.NORM.DIST(AND(DO$6&gt;=$F72,DO$6&lt;=$H72)*(DO$6-$F72+1),$J72/2,$M72,TRUE)-_xlfn.NORM.DIST(AND(DO$6&gt;=$F72,DO$6&lt;=$H72)*(DN$6-$F72+1),$J72/2,$M72,TRUE))/(1-2*_xlfn.NORM.DIST(0,$J72/2,$M72,TRUE))*$D72+($K72="Steady Growth")*(AND(DO$6&gt;=$F72,DO$6&lt;=$H72)*((DO$6-$F72+1)/($J72*($J72+1)/2)*$D72))+($K72="custom")*CustCF!DI72</f>
        <v>0</v>
      </c>
      <c r="DP72" s="95">
        <f>($K72="Bell Curve")*(_xlfn.NORM.DIST(AND(DP$6&gt;=$F72,DP$6&lt;=$H72)*(DP$6-$F72+1),$J72/2,$M72,TRUE)-_xlfn.NORM.DIST(AND(DP$6&gt;=$F72,DP$6&lt;=$H72)*(DO$6-$F72+1),$J72/2,$M72,TRUE))/(1-2*_xlfn.NORM.DIST(0,$J72/2,$M72,TRUE))*$D72+($K72="Steady Growth")*(AND(DP$6&gt;=$F72,DP$6&lt;=$H72)*((DP$6-$F72+1)/($J72*($J72+1)/2)*$D72))+($K72="custom")*CustCF!DJ72</f>
        <v>0</v>
      </c>
      <c r="DQ72" s="95">
        <f>($K72="Bell Curve")*(_xlfn.NORM.DIST(AND(DQ$6&gt;=$F72,DQ$6&lt;=$H72)*(DQ$6-$F72+1),$J72/2,$M72,TRUE)-_xlfn.NORM.DIST(AND(DQ$6&gt;=$F72,DQ$6&lt;=$H72)*(DP$6-$F72+1),$J72/2,$M72,TRUE))/(1-2*_xlfn.NORM.DIST(0,$J72/2,$M72,TRUE))*$D72+($K72="Steady Growth")*(AND(DQ$6&gt;=$F72,DQ$6&lt;=$H72)*((DQ$6-$F72+1)/($J72*($J72+1)/2)*$D72))+($K72="custom")*CustCF!DK72</f>
        <v>0</v>
      </c>
      <c r="DR72" s="95">
        <f>($K72="Bell Curve")*(_xlfn.NORM.DIST(AND(DR$6&gt;=$F72,DR$6&lt;=$H72)*(DR$6-$F72+1),$J72/2,$M72,TRUE)-_xlfn.NORM.DIST(AND(DR$6&gt;=$F72,DR$6&lt;=$H72)*(DQ$6-$F72+1),$J72/2,$M72,TRUE))/(1-2*_xlfn.NORM.DIST(0,$J72/2,$M72,TRUE))*$D72+($K72="Steady Growth")*(AND(DR$6&gt;=$F72,DR$6&lt;=$H72)*((DR$6-$F72+1)/($J72*($J72+1)/2)*$D72))+($K72="custom")*CustCF!DL72</f>
        <v>0</v>
      </c>
      <c r="DS72" s="95">
        <f>($K72="Bell Curve")*(_xlfn.NORM.DIST(AND(DS$6&gt;=$F72,DS$6&lt;=$H72)*(DS$6-$F72+1),$J72/2,$M72,TRUE)-_xlfn.NORM.DIST(AND(DS$6&gt;=$F72,DS$6&lt;=$H72)*(DR$6-$F72+1),$J72/2,$M72,TRUE))/(1-2*_xlfn.NORM.DIST(0,$J72/2,$M72,TRUE))*$D72+($K72="Steady Growth")*(AND(DS$6&gt;=$F72,DS$6&lt;=$H72)*((DS$6-$F72+1)/($J72*($J72+1)/2)*$D72))+($K72="custom")*CustCF!DM72</f>
        <v>0</v>
      </c>
      <c r="DT72" s="95">
        <f>($K72="Bell Curve")*(_xlfn.NORM.DIST(AND(DT$6&gt;=$F72,DT$6&lt;=$H72)*(DT$6-$F72+1),$J72/2,$M72,TRUE)-_xlfn.NORM.DIST(AND(DT$6&gt;=$F72,DT$6&lt;=$H72)*(DS$6-$F72+1),$J72/2,$M72,TRUE))/(1-2*_xlfn.NORM.DIST(0,$J72/2,$M72,TRUE))*$D72+($K72="Steady Growth")*(AND(DT$6&gt;=$F72,DT$6&lt;=$H72)*((DT$6-$F72+1)/($J72*($J72+1)/2)*$D72))+($K72="custom")*CustCF!DN72</f>
        <v>0</v>
      </c>
      <c r="DU72" s="95">
        <f>($K72="Bell Curve")*(_xlfn.NORM.DIST(AND(DU$6&gt;=$F72,DU$6&lt;=$H72)*(DU$6-$F72+1),$J72/2,$M72,TRUE)-_xlfn.NORM.DIST(AND(DU$6&gt;=$F72,DU$6&lt;=$H72)*(DT$6-$F72+1),$J72/2,$M72,TRUE))/(1-2*_xlfn.NORM.DIST(0,$J72/2,$M72,TRUE))*$D72+($K72="Steady Growth")*(AND(DU$6&gt;=$F72,DU$6&lt;=$H72)*((DU$6-$F72+1)/($J72*($J72+1)/2)*$D72))+($K72="custom")*CustCF!DO72</f>
        <v>0</v>
      </c>
      <c r="DV72" s="95">
        <f>($K72="Bell Curve")*(_xlfn.NORM.DIST(AND(DV$6&gt;=$F72,DV$6&lt;=$H72)*(DV$6-$F72+1),$J72/2,$M72,TRUE)-_xlfn.NORM.DIST(AND(DV$6&gt;=$F72,DV$6&lt;=$H72)*(DU$6-$F72+1),$J72/2,$M72,TRUE))/(1-2*_xlfn.NORM.DIST(0,$J72/2,$M72,TRUE))*$D72+($K72="Steady Growth")*(AND(DV$6&gt;=$F72,DV$6&lt;=$H72)*((DV$6-$F72+1)/($J72*($J72+1)/2)*$D72))+($K72="custom")*CustCF!DP72</f>
        <v>0</v>
      </c>
      <c r="DW72" s="95">
        <f>($K72="Bell Curve")*(_xlfn.NORM.DIST(AND(DW$6&gt;=$F72,DW$6&lt;=$H72)*(DW$6-$F72+1),$J72/2,$M72,TRUE)-_xlfn.NORM.DIST(AND(DW$6&gt;=$F72,DW$6&lt;=$H72)*(DV$6-$F72+1),$J72/2,$M72,TRUE))/(1-2*_xlfn.NORM.DIST(0,$J72/2,$M72,TRUE))*$D72+($K72="Steady Growth")*(AND(DW$6&gt;=$F72,DW$6&lt;=$H72)*((DW$6-$F72+1)/($J72*($J72+1)/2)*$D72))+($K72="custom")*CustCF!DQ72</f>
        <v>0</v>
      </c>
      <c r="DX72" s="95">
        <f>($K72="Bell Curve")*(_xlfn.NORM.DIST(AND(DX$6&gt;=$F72,DX$6&lt;=$H72)*(DX$6-$F72+1),$J72/2,$M72,TRUE)-_xlfn.NORM.DIST(AND(DX$6&gt;=$F72,DX$6&lt;=$H72)*(DW$6-$F72+1),$J72/2,$M72,TRUE))/(1-2*_xlfn.NORM.DIST(0,$J72/2,$M72,TRUE))*$D72+($K72="Steady Growth")*(AND(DX$6&gt;=$F72,DX$6&lt;=$H72)*((DX$6-$F72+1)/($J72*($J72+1)/2)*$D72))+($K72="custom")*CustCF!DR72</f>
        <v>0</v>
      </c>
      <c r="DY72" s="95">
        <f>($K72="Bell Curve")*(_xlfn.NORM.DIST(AND(DY$6&gt;=$F72,DY$6&lt;=$H72)*(DY$6-$F72+1),$J72/2,$M72,TRUE)-_xlfn.NORM.DIST(AND(DY$6&gt;=$F72,DY$6&lt;=$H72)*(DX$6-$F72+1),$J72/2,$M72,TRUE))/(1-2*_xlfn.NORM.DIST(0,$J72/2,$M72,TRUE))*$D72+($K72="Steady Growth")*(AND(DY$6&gt;=$F72,DY$6&lt;=$H72)*((DY$6-$F72+1)/($J72*($J72+1)/2)*$D72))+($K72="custom")*CustCF!DS72</f>
        <v>0</v>
      </c>
      <c r="DZ72" s="95">
        <f>($K72="Bell Curve")*(_xlfn.NORM.DIST(AND(DZ$6&gt;=$F72,DZ$6&lt;=$H72)*(DZ$6-$F72+1),$J72/2,$M72,TRUE)-_xlfn.NORM.DIST(AND(DZ$6&gt;=$F72,DZ$6&lt;=$H72)*(DY$6-$F72+1),$J72/2,$M72,TRUE))/(1-2*_xlfn.NORM.DIST(0,$J72/2,$M72,TRUE))*$D72+($K72="Steady Growth")*(AND(DZ$6&gt;=$F72,DZ$6&lt;=$H72)*((DZ$6-$F72+1)/($J72*($J72+1)/2)*$D72))+($K72="custom")*CustCF!DT72</f>
        <v>0</v>
      </c>
      <c r="EA72" s="95">
        <f>($K72="Bell Curve")*(_xlfn.NORM.DIST(AND(EA$6&gt;=$F72,EA$6&lt;=$H72)*(EA$6-$F72+1),$J72/2,$M72,TRUE)-_xlfn.NORM.DIST(AND(EA$6&gt;=$F72,EA$6&lt;=$H72)*(DZ$6-$F72+1),$J72/2,$M72,TRUE))/(1-2*_xlfn.NORM.DIST(0,$J72/2,$M72,TRUE))*$D72+($K72="Steady Growth")*(AND(EA$6&gt;=$F72,EA$6&lt;=$H72)*((EA$6-$F72+1)/($J72*($J72+1)/2)*$D72))+($K72="custom")*CustCF!DU72</f>
        <v>0</v>
      </c>
      <c r="EB72" s="95">
        <f>($K72="Bell Curve")*(_xlfn.NORM.DIST(AND(EB$6&gt;=$F72,EB$6&lt;=$H72)*(EB$6-$F72+1),$J72/2,$M72,TRUE)-_xlfn.NORM.DIST(AND(EB$6&gt;=$F72,EB$6&lt;=$H72)*(EA$6-$F72+1),$J72/2,$M72,TRUE))/(1-2*_xlfn.NORM.DIST(0,$J72/2,$M72,TRUE))*$D72+($K72="Steady Growth")*(AND(EB$6&gt;=$F72,EB$6&lt;=$H72)*((EB$6-$F72+1)/($J72*($J72+1)/2)*$D72))+($K72="custom")*CustCF!DV72</f>
        <v>0</v>
      </c>
      <c r="EC72" s="95">
        <f>($K72="Bell Curve")*(_xlfn.NORM.DIST(AND(EC$6&gt;=$F72,EC$6&lt;=$H72)*(EC$6-$F72+1),$J72/2,$M72,TRUE)-_xlfn.NORM.DIST(AND(EC$6&gt;=$F72,EC$6&lt;=$H72)*(EB$6-$F72+1),$J72/2,$M72,TRUE))/(1-2*_xlfn.NORM.DIST(0,$J72/2,$M72,TRUE))*$D72+($K72="Steady Growth")*(AND(EC$6&gt;=$F72,EC$6&lt;=$H72)*((EC$6-$F72+1)/($J72*($J72+1)/2)*$D72))+($K72="custom")*CustCF!DW72</f>
        <v>0</v>
      </c>
      <c r="ED72" s="95">
        <f>($K72="Bell Curve")*(_xlfn.NORM.DIST(AND(ED$6&gt;=$F72,ED$6&lt;=$H72)*(ED$6-$F72+1),$J72/2,$M72,TRUE)-_xlfn.NORM.DIST(AND(ED$6&gt;=$F72,ED$6&lt;=$H72)*(EC$6-$F72+1),$J72/2,$M72,TRUE))/(1-2*_xlfn.NORM.DIST(0,$J72/2,$M72,TRUE))*$D72+($K72="Steady Growth")*(AND(ED$6&gt;=$F72,ED$6&lt;=$H72)*((ED$6-$F72+1)/($J72*($J72+1)/2)*$D72))+($K72="custom")*CustCF!DX72</f>
        <v>0</v>
      </c>
      <c r="EE72" s="95">
        <f>($K72="Bell Curve")*(_xlfn.NORM.DIST(AND(EE$6&gt;=$F72,EE$6&lt;=$H72)*(EE$6-$F72+1),$J72/2,$M72,TRUE)-_xlfn.NORM.DIST(AND(EE$6&gt;=$F72,EE$6&lt;=$H72)*(ED$6-$F72+1),$J72/2,$M72,TRUE))/(1-2*_xlfn.NORM.DIST(0,$J72/2,$M72,TRUE))*$D72+($K72="Steady Growth")*(AND(EE$6&gt;=$F72,EE$6&lt;=$H72)*((EE$6-$F72+1)/($J72*($J72+1)/2)*$D72))+($K72="custom")*CustCF!DY72</f>
        <v>0</v>
      </c>
      <c r="EF72" s="95">
        <f>($K72="Bell Curve")*(_xlfn.NORM.DIST(AND(EF$6&gt;=$F72,EF$6&lt;=$H72)*(EF$6-$F72+1),$J72/2,$M72,TRUE)-_xlfn.NORM.DIST(AND(EF$6&gt;=$F72,EF$6&lt;=$H72)*(EE$6-$F72+1),$J72/2,$M72,TRUE))/(1-2*_xlfn.NORM.DIST(0,$J72/2,$M72,TRUE))*$D72+($K72="Steady Growth")*(AND(EF$6&gt;=$F72,EF$6&lt;=$H72)*((EF$6-$F72+1)/($J72*($J72+1)/2)*$D72))+($K72="custom")*CustCF!DZ72</f>
        <v>0</v>
      </c>
      <c r="EG72" s="95">
        <f>($K72="Bell Curve")*(_xlfn.NORM.DIST(AND(EG$6&gt;=$F72,EG$6&lt;=$H72)*(EG$6-$F72+1),$J72/2,$M72,TRUE)-_xlfn.NORM.DIST(AND(EG$6&gt;=$F72,EG$6&lt;=$H72)*(EF$6-$F72+1),$J72/2,$M72,TRUE))/(1-2*_xlfn.NORM.DIST(0,$J72/2,$M72,TRUE))*$D72+($K72="Steady Growth")*(AND(EG$6&gt;=$F72,EG$6&lt;=$H72)*((EG$6-$F72+1)/($J72*($J72+1)/2)*$D72))+($K72="custom")*CustCF!EA72</f>
        <v>0</v>
      </c>
      <c r="EH72" s="95">
        <f>($K72="Bell Curve")*(_xlfn.NORM.DIST(AND(EH$6&gt;=$F72,EH$6&lt;=$H72)*(EH$6-$F72+1),$J72/2,$M72,TRUE)-_xlfn.NORM.DIST(AND(EH$6&gt;=$F72,EH$6&lt;=$H72)*(EG$6-$F72+1),$J72/2,$M72,TRUE))/(1-2*_xlfn.NORM.DIST(0,$J72/2,$M72,TRUE))*$D72+($K72="Steady Growth")*(AND(EH$6&gt;=$F72,EH$6&lt;=$H72)*((EH$6-$F72+1)/($J72*($J72+1)/2)*$D72))+($K72="custom")*CustCF!EB72</f>
        <v>0</v>
      </c>
      <c r="EI72" s="95">
        <f>($K72="Bell Curve")*(_xlfn.NORM.DIST(AND(EI$6&gt;=$F72,EI$6&lt;=$H72)*(EI$6-$F72+1),$J72/2,$M72,TRUE)-_xlfn.NORM.DIST(AND(EI$6&gt;=$F72,EI$6&lt;=$H72)*(EH$6-$F72+1),$J72/2,$M72,TRUE))/(1-2*_xlfn.NORM.DIST(0,$J72/2,$M72,TRUE))*$D72+($K72="Steady Growth")*(AND(EI$6&gt;=$F72,EI$6&lt;=$H72)*((EI$6-$F72+1)/($J72*($J72+1)/2)*$D72))+($K72="custom")*CustCF!EC72</f>
        <v>0</v>
      </c>
      <c r="EJ72" s="95">
        <f>($K72="Bell Curve")*(_xlfn.NORM.DIST(AND(EJ$6&gt;=$F72,EJ$6&lt;=$H72)*(EJ$6-$F72+1),$J72/2,$M72,TRUE)-_xlfn.NORM.DIST(AND(EJ$6&gt;=$F72,EJ$6&lt;=$H72)*(EI$6-$F72+1),$J72/2,$M72,TRUE))/(1-2*_xlfn.NORM.DIST(0,$J72/2,$M72,TRUE))*$D72+($K72="Steady Growth")*(AND(EJ$6&gt;=$F72,EJ$6&lt;=$H72)*((EJ$6-$F72+1)/($J72*($J72+1)/2)*$D72))+($K72="custom")*CustCF!ED72</f>
        <v>0</v>
      </c>
      <c r="EK72" s="95">
        <f>($K72="Bell Curve")*(_xlfn.NORM.DIST(AND(EK$6&gt;=$F72,EK$6&lt;=$H72)*(EK$6-$F72+1),$J72/2,$M72,TRUE)-_xlfn.NORM.DIST(AND(EK$6&gt;=$F72,EK$6&lt;=$H72)*(EJ$6-$F72+1),$J72/2,$M72,TRUE))/(1-2*_xlfn.NORM.DIST(0,$J72/2,$M72,TRUE))*$D72+($K72="Steady Growth")*(AND(EK$6&gt;=$F72,EK$6&lt;=$H72)*((EK$6-$F72+1)/($J72*($J72+1)/2)*$D72))+($K72="custom")*CustCF!EE72</f>
        <v>0</v>
      </c>
      <c r="EL72" s="95">
        <f>($K72="Bell Curve")*(_xlfn.NORM.DIST(AND(EL$6&gt;=$F72,EL$6&lt;=$H72)*(EL$6-$F72+1),$J72/2,$M72,TRUE)-_xlfn.NORM.DIST(AND(EL$6&gt;=$F72,EL$6&lt;=$H72)*(EK$6-$F72+1),$J72/2,$M72,TRUE))/(1-2*_xlfn.NORM.DIST(0,$J72/2,$M72,TRUE))*$D72+($K72="Steady Growth")*(AND(EL$6&gt;=$F72,EL$6&lt;=$H72)*((EL$6-$F72+1)/($J72*($J72+1)/2)*$D72))+($K72="custom")*CustCF!EF72</f>
        <v>0</v>
      </c>
      <c r="EM72" s="95">
        <f>($K72="Bell Curve")*(_xlfn.NORM.DIST(AND(EM$6&gt;=$F72,EM$6&lt;=$H72)*(EM$6-$F72+1),$J72/2,$M72,TRUE)-_xlfn.NORM.DIST(AND(EM$6&gt;=$F72,EM$6&lt;=$H72)*(EL$6-$F72+1),$J72/2,$M72,TRUE))/(1-2*_xlfn.NORM.DIST(0,$J72/2,$M72,TRUE))*$D72+($K72="Steady Growth")*(AND(EM$6&gt;=$F72,EM$6&lt;=$H72)*((EM$6-$F72+1)/($J72*($J72+1)/2)*$D72))+($K72="custom")*CustCF!EG72</f>
        <v>0</v>
      </c>
      <c r="EN72" s="95">
        <f>($K72="Bell Curve")*(_xlfn.NORM.DIST(AND(EN$6&gt;=$F72,EN$6&lt;=$H72)*(EN$6-$F72+1),$J72/2,$M72,TRUE)-_xlfn.NORM.DIST(AND(EN$6&gt;=$F72,EN$6&lt;=$H72)*(EM$6-$F72+1),$J72/2,$M72,TRUE))/(1-2*_xlfn.NORM.DIST(0,$J72/2,$M72,TRUE))*$D72+($K72="Steady Growth")*(AND(EN$6&gt;=$F72,EN$6&lt;=$H72)*((EN$6-$F72+1)/($J72*($J72+1)/2)*$D72))+($K72="custom")*CustCF!EH72</f>
        <v>0</v>
      </c>
      <c r="EO72" s="95">
        <f>($K72="Bell Curve")*(_xlfn.NORM.DIST(AND(EO$6&gt;=$F72,EO$6&lt;=$H72)*(EO$6-$F72+1),$J72/2,$M72,TRUE)-_xlfn.NORM.DIST(AND(EO$6&gt;=$F72,EO$6&lt;=$H72)*(EN$6-$F72+1),$J72/2,$M72,TRUE))/(1-2*_xlfn.NORM.DIST(0,$J72/2,$M72,TRUE))*$D72+($K72="Steady Growth")*(AND(EO$6&gt;=$F72,EO$6&lt;=$H72)*((EO$6-$F72+1)/($J72*($J72+1)/2)*$D72))+($K72="custom")*CustCF!EI72</f>
        <v>0</v>
      </c>
      <c r="EP72" s="95">
        <f>($K72="Bell Curve")*(_xlfn.NORM.DIST(AND(EP$6&gt;=$F72,EP$6&lt;=$H72)*(EP$6-$F72+1),$J72/2,$M72,TRUE)-_xlfn.NORM.DIST(AND(EP$6&gt;=$F72,EP$6&lt;=$H72)*(EO$6-$F72+1),$J72/2,$M72,TRUE))/(1-2*_xlfn.NORM.DIST(0,$J72/2,$M72,TRUE))*$D72+($K72="Steady Growth")*(AND(EP$6&gt;=$F72,EP$6&lt;=$H72)*((EP$6-$F72+1)/($J72*($J72+1)/2)*$D72))+($K72="custom")*CustCF!EJ72</f>
        <v>0</v>
      </c>
      <c r="EQ72" s="95">
        <f>($K72="Bell Curve")*(_xlfn.NORM.DIST(AND(EQ$6&gt;=$F72,EQ$6&lt;=$H72)*(EQ$6-$F72+1),$J72/2,$M72,TRUE)-_xlfn.NORM.DIST(AND(EQ$6&gt;=$F72,EQ$6&lt;=$H72)*(EP$6-$F72+1),$J72/2,$M72,TRUE))/(1-2*_xlfn.NORM.DIST(0,$J72/2,$M72,TRUE))*$D72+($K72="Steady Growth")*(AND(EQ$6&gt;=$F72,EQ$6&lt;=$H72)*((EQ$6-$F72+1)/($J72*($J72+1)/2)*$D72))+($K72="custom")*CustCF!EK72</f>
        <v>0</v>
      </c>
      <c r="ER72" s="95">
        <f>($K72="Bell Curve")*(_xlfn.NORM.DIST(AND(ER$6&gt;=$F72,ER$6&lt;=$H72)*(ER$6-$F72+1),$J72/2,$M72,TRUE)-_xlfn.NORM.DIST(AND(ER$6&gt;=$F72,ER$6&lt;=$H72)*(EQ$6-$F72+1),$J72/2,$M72,TRUE))/(1-2*_xlfn.NORM.DIST(0,$J72/2,$M72,TRUE))*$D72+($K72="Steady Growth")*(AND(ER$6&gt;=$F72,ER$6&lt;=$H72)*((ER$6-$F72+1)/($J72*($J72+1)/2)*$D72))+($K72="custom")*CustCF!EL72</f>
        <v>0</v>
      </c>
      <c r="ES72" s="95">
        <f>($K72="Bell Curve")*(_xlfn.NORM.DIST(AND(ES$6&gt;=$F72,ES$6&lt;=$H72)*(ES$6-$F72+1),$J72/2,$M72,TRUE)-_xlfn.NORM.DIST(AND(ES$6&gt;=$F72,ES$6&lt;=$H72)*(ER$6-$F72+1),$J72/2,$M72,TRUE))/(1-2*_xlfn.NORM.DIST(0,$J72/2,$M72,TRUE))*$D72+($K72="Steady Growth")*(AND(ES$6&gt;=$F72,ES$6&lt;=$H72)*((ES$6-$F72+1)/($J72*($J72+1)/2)*$D72))+($K72="custom")*CustCF!EM72</f>
        <v>0</v>
      </c>
      <c r="ET72" s="95">
        <f>($K72="Bell Curve")*(_xlfn.NORM.DIST(AND(ET$6&gt;=$F72,ET$6&lt;=$H72)*(ET$6-$F72+1),$J72/2,$M72,TRUE)-_xlfn.NORM.DIST(AND(ET$6&gt;=$F72,ET$6&lt;=$H72)*(ES$6-$F72+1),$J72/2,$M72,TRUE))/(1-2*_xlfn.NORM.DIST(0,$J72/2,$M72,TRUE))*$D72+($K72="Steady Growth")*(AND(ET$6&gt;=$F72,ET$6&lt;=$H72)*((ET$6-$F72+1)/($J72*($J72+1)/2)*$D72))+($K72="custom")*CustCF!EN72</f>
        <v>0</v>
      </c>
      <c r="EU72" s="95">
        <f>($K72="Bell Curve")*(_xlfn.NORM.DIST(AND(EU$6&gt;=$F72,EU$6&lt;=$H72)*(EU$6-$F72+1),$J72/2,$M72,TRUE)-_xlfn.NORM.DIST(AND(EU$6&gt;=$F72,EU$6&lt;=$H72)*(ET$6-$F72+1),$J72/2,$M72,TRUE))/(1-2*_xlfn.NORM.DIST(0,$J72/2,$M72,TRUE))*$D72+($K72="Steady Growth")*(AND(EU$6&gt;=$F72,EU$6&lt;=$H72)*((EU$6-$F72+1)/($J72*($J72+1)/2)*$D72))+($K72="custom")*CustCF!EO72</f>
        <v>0</v>
      </c>
      <c r="EV72" s="95">
        <f>($K72="Bell Curve")*(_xlfn.NORM.DIST(AND(EV$6&gt;=$F72,EV$6&lt;=$H72)*(EV$6-$F72+1),$J72/2,$M72,TRUE)-_xlfn.NORM.DIST(AND(EV$6&gt;=$F72,EV$6&lt;=$H72)*(EU$6-$F72+1),$J72/2,$M72,TRUE))/(1-2*_xlfn.NORM.DIST(0,$J72/2,$M72,TRUE))*$D72+($K72="Steady Growth")*(AND(EV$6&gt;=$F72,EV$6&lt;=$H72)*((EV$6-$F72+1)/($J72*($J72+1)/2)*$D72))+($K72="custom")*CustCF!EP72</f>
        <v>0</v>
      </c>
      <c r="EW72" s="95">
        <f>($K72="Bell Curve")*(_xlfn.NORM.DIST(AND(EW$6&gt;=$F72,EW$6&lt;=$H72)*(EW$6-$F72+1),$J72/2,$M72,TRUE)-_xlfn.NORM.DIST(AND(EW$6&gt;=$F72,EW$6&lt;=$H72)*(EV$6-$F72+1),$J72/2,$M72,TRUE))/(1-2*_xlfn.NORM.DIST(0,$J72/2,$M72,TRUE))*$D72+($K72="Steady Growth")*(AND(EW$6&gt;=$F72,EW$6&lt;=$H72)*((EW$6-$F72+1)/($J72*($J72+1)/2)*$D72))+($K72="custom")*CustCF!EQ72</f>
        <v>0</v>
      </c>
      <c r="EX72" s="95">
        <f>($K72="Bell Curve")*(_xlfn.NORM.DIST(AND(EX$6&gt;=$F72,EX$6&lt;=$H72)*(EX$6-$F72+1),$J72/2,$M72,TRUE)-_xlfn.NORM.DIST(AND(EX$6&gt;=$F72,EX$6&lt;=$H72)*(EW$6-$F72+1),$J72/2,$M72,TRUE))/(1-2*_xlfn.NORM.DIST(0,$J72/2,$M72,TRUE))*$D72+($K72="Steady Growth")*(AND(EX$6&gt;=$F72,EX$6&lt;=$H72)*((EX$6-$F72+1)/($J72*($J72+1)/2)*$D72))+($K72="custom")*CustCF!ER72</f>
        <v>0</v>
      </c>
      <c r="EY72" s="95">
        <f>($K72="Bell Curve")*(_xlfn.NORM.DIST(AND(EY$6&gt;=$F72,EY$6&lt;=$H72)*(EY$6-$F72+1),$J72/2,$M72,TRUE)-_xlfn.NORM.DIST(AND(EY$6&gt;=$F72,EY$6&lt;=$H72)*(EX$6-$F72+1),$J72/2,$M72,TRUE))/(1-2*_xlfn.NORM.DIST(0,$J72/2,$M72,TRUE))*$D72+($K72="Steady Growth")*(AND(EY$6&gt;=$F72,EY$6&lt;=$H72)*((EY$6-$F72+1)/($J72*($J72+1)/2)*$D72))+($K72="custom")*CustCF!ES72</f>
        <v>0</v>
      </c>
      <c r="EZ72" s="95">
        <f>($K72="Bell Curve")*(_xlfn.NORM.DIST(AND(EZ$6&gt;=$F72,EZ$6&lt;=$H72)*(EZ$6-$F72+1),$J72/2,$M72,TRUE)-_xlfn.NORM.DIST(AND(EZ$6&gt;=$F72,EZ$6&lt;=$H72)*(EY$6-$F72+1),$J72/2,$M72,TRUE))/(1-2*_xlfn.NORM.DIST(0,$J72/2,$M72,TRUE))*$D72+($K72="Steady Growth")*(AND(EZ$6&gt;=$F72,EZ$6&lt;=$H72)*((EZ$6-$F72+1)/($J72*($J72+1)/2)*$D72))+($K72="custom")*CustCF!ET72</f>
        <v>0</v>
      </c>
      <c r="FA72" s="95">
        <f>($K72="Bell Curve")*(_xlfn.NORM.DIST(AND(FA$6&gt;=$F72,FA$6&lt;=$H72)*(FA$6-$F72+1),$J72/2,$M72,TRUE)-_xlfn.NORM.DIST(AND(FA$6&gt;=$F72,FA$6&lt;=$H72)*(EZ$6-$F72+1),$J72/2,$M72,TRUE))/(1-2*_xlfn.NORM.DIST(0,$J72/2,$M72,TRUE))*$D72+($K72="Steady Growth")*(AND(FA$6&gt;=$F72,FA$6&lt;=$H72)*((FA$6-$F72+1)/($J72*($J72+1)/2)*$D72))+($K72="custom")*CustCF!EU72</f>
        <v>0</v>
      </c>
      <c r="FB72" s="95">
        <f>($K72="Bell Curve")*(_xlfn.NORM.DIST(AND(FB$6&gt;=$F72,FB$6&lt;=$H72)*(FB$6-$F72+1),$J72/2,$M72,TRUE)-_xlfn.NORM.DIST(AND(FB$6&gt;=$F72,FB$6&lt;=$H72)*(FA$6-$F72+1),$J72/2,$M72,TRUE))/(1-2*_xlfn.NORM.DIST(0,$J72/2,$M72,TRUE))*$D72+($K72="Steady Growth")*(AND(FB$6&gt;=$F72,FB$6&lt;=$H72)*((FB$6-$F72+1)/($J72*($J72+1)/2)*$D72))+($K72="custom")*CustCF!EV72</f>
        <v>0</v>
      </c>
      <c r="FC72" s="95">
        <f>($K72="Bell Curve")*(_xlfn.NORM.DIST(AND(FC$6&gt;=$F72,FC$6&lt;=$H72)*(FC$6-$F72+1),$J72/2,$M72,TRUE)-_xlfn.NORM.DIST(AND(FC$6&gt;=$F72,FC$6&lt;=$H72)*(FB$6-$F72+1),$J72/2,$M72,TRUE))/(1-2*_xlfn.NORM.DIST(0,$J72/2,$M72,TRUE))*$D72+($K72="Steady Growth")*(AND(FC$6&gt;=$F72,FC$6&lt;=$H72)*((FC$6-$F72+1)/($J72*($J72+1)/2)*$D72))+($K72="custom")*CustCF!EW72</f>
        <v>0</v>
      </c>
      <c r="FD72" s="95">
        <f>($K72="Bell Curve")*(_xlfn.NORM.DIST(AND(FD$6&gt;=$F72,FD$6&lt;=$H72)*(FD$6-$F72+1),$J72/2,$M72,TRUE)-_xlfn.NORM.DIST(AND(FD$6&gt;=$F72,FD$6&lt;=$H72)*(FC$6-$F72+1),$J72/2,$M72,TRUE))/(1-2*_xlfn.NORM.DIST(0,$J72/2,$M72,TRUE))*$D72+($K72="Steady Growth")*(AND(FD$6&gt;=$F72,FD$6&lt;=$H72)*((FD$6-$F72+1)/($J72*($J72+1)/2)*$D72))+($K72="custom")*CustCF!EX72</f>
        <v>0</v>
      </c>
      <c r="FE72" s="95">
        <f>($K72="Bell Curve")*(_xlfn.NORM.DIST(AND(FE$6&gt;=$F72,FE$6&lt;=$H72)*(FE$6-$F72+1),$J72/2,$M72,TRUE)-_xlfn.NORM.DIST(AND(FE$6&gt;=$F72,FE$6&lt;=$H72)*(FD$6-$F72+1),$J72/2,$M72,TRUE))/(1-2*_xlfn.NORM.DIST(0,$J72/2,$M72,TRUE))*$D72+($K72="Steady Growth")*(AND(FE$6&gt;=$F72,FE$6&lt;=$H72)*((FE$6-$F72+1)/($J72*($J72+1)/2)*$D72))+($K72="custom")*CustCF!EY72</f>
        <v>0</v>
      </c>
      <c r="FF72" s="95">
        <f>($K72="Bell Curve")*(_xlfn.NORM.DIST(AND(FF$6&gt;=$F72,FF$6&lt;=$H72)*(FF$6-$F72+1),$J72/2,$M72,TRUE)-_xlfn.NORM.DIST(AND(FF$6&gt;=$F72,FF$6&lt;=$H72)*(FE$6-$F72+1),$J72/2,$M72,TRUE))/(1-2*_xlfn.NORM.DIST(0,$J72/2,$M72,TRUE))*$D72+($K72="Steady Growth")*(AND(FF$6&gt;=$F72,FF$6&lt;=$H72)*((FF$6-$F72+1)/($J72*($J72+1)/2)*$D72))+($K72="custom")*CustCF!EZ72</f>
        <v>0</v>
      </c>
      <c r="FG72" s="95">
        <f>($K72="Bell Curve")*(_xlfn.NORM.DIST(AND(FG$6&gt;=$F72,FG$6&lt;=$H72)*(FG$6-$F72+1),$J72/2,$M72,TRUE)-_xlfn.NORM.DIST(AND(FG$6&gt;=$F72,FG$6&lt;=$H72)*(FF$6-$F72+1),$J72/2,$M72,TRUE))/(1-2*_xlfn.NORM.DIST(0,$J72/2,$M72,TRUE))*$D72+($K72="Steady Growth")*(AND(FG$6&gt;=$F72,FG$6&lt;=$H72)*((FG$6-$F72+1)/($J72*($J72+1)/2)*$D72))+($K72="custom")*CustCF!FA72</f>
        <v>0</v>
      </c>
      <c r="FH72" s="95">
        <f>($K72="Bell Curve")*(_xlfn.NORM.DIST(AND(FH$6&gt;=$F72,FH$6&lt;=$H72)*(FH$6-$F72+1),$J72/2,$M72,TRUE)-_xlfn.NORM.DIST(AND(FH$6&gt;=$F72,FH$6&lt;=$H72)*(FG$6-$F72+1),$J72/2,$M72,TRUE))/(1-2*_xlfn.NORM.DIST(0,$J72/2,$M72,TRUE))*$D72+($K72="Steady Growth")*(AND(FH$6&gt;=$F72,FH$6&lt;=$H72)*((FH$6-$F72+1)/($J72*($J72+1)/2)*$D72))+($K72="custom")*CustCF!FB72</f>
        <v>0</v>
      </c>
      <c r="FI72" s="95">
        <f>($K72="Bell Curve")*(_xlfn.NORM.DIST(AND(FI$6&gt;=$F72,FI$6&lt;=$H72)*(FI$6-$F72+1),$J72/2,$M72,TRUE)-_xlfn.NORM.DIST(AND(FI$6&gt;=$F72,FI$6&lt;=$H72)*(FH$6-$F72+1),$J72/2,$M72,TRUE))/(1-2*_xlfn.NORM.DIST(0,$J72/2,$M72,TRUE))*$D72+($K72="Steady Growth")*(AND(FI$6&gt;=$F72,FI$6&lt;=$H72)*((FI$6-$F72+1)/($J72*($J72+1)/2)*$D72))+($K72="custom")*CustCF!FC72</f>
        <v>0</v>
      </c>
      <c r="FJ72" s="95">
        <f>($K72="Bell Curve")*(_xlfn.NORM.DIST(AND(FJ$6&gt;=$F72,FJ$6&lt;=$H72)*(FJ$6-$F72+1),$J72/2,$M72,TRUE)-_xlfn.NORM.DIST(AND(FJ$6&gt;=$F72,FJ$6&lt;=$H72)*(FI$6-$F72+1),$J72/2,$M72,TRUE))/(1-2*_xlfn.NORM.DIST(0,$J72/2,$M72,TRUE))*$D72+($K72="Steady Growth")*(AND(FJ$6&gt;=$F72,FJ$6&lt;=$H72)*((FJ$6-$F72+1)/($J72*($J72+1)/2)*$D72))+($K72="custom")*CustCF!FD72</f>
        <v>0</v>
      </c>
      <c r="FK72" s="95">
        <f>($K72="Bell Curve")*(_xlfn.NORM.DIST(AND(FK$6&gt;=$F72,FK$6&lt;=$H72)*(FK$6-$F72+1),$J72/2,$M72,TRUE)-_xlfn.NORM.DIST(AND(FK$6&gt;=$F72,FK$6&lt;=$H72)*(FJ$6-$F72+1),$J72/2,$M72,TRUE))/(1-2*_xlfn.NORM.DIST(0,$J72/2,$M72,TRUE))*$D72+($K72="Steady Growth")*(AND(FK$6&gt;=$F72,FK$6&lt;=$H72)*((FK$6-$F72+1)/($J72*($J72+1)/2)*$D72))+($K72="custom")*CustCF!FE72</f>
        <v>0</v>
      </c>
      <c r="FL72" s="95">
        <f>($K72="Bell Curve")*(_xlfn.NORM.DIST(AND(FL$6&gt;=$F72,FL$6&lt;=$H72)*(FL$6-$F72+1),$J72/2,$M72,TRUE)-_xlfn.NORM.DIST(AND(FL$6&gt;=$F72,FL$6&lt;=$H72)*(FK$6-$F72+1),$J72/2,$M72,TRUE))/(1-2*_xlfn.NORM.DIST(0,$J72/2,$M72,TRUE))*$D72+($K72="Steady Growth")*(AND(FL$6&gt;=$F72,FL$6&lt;=$H72)*((FL$6-$F72+1)/($J72*($J72+1)/2)*$D72))+($K72="custom")*CustCF!FF72</f>
        <v>0</v>
      </c>
      <c r="FM72" s="95">
        <f>($K72="Bell Curve")*(_xlfn.NORM.DIST(AND(FM$6&gt;=$F72,FM$6&lt;=$H72)*(FM$6-$F72+1),$J72/2,$M72,TRUE)-_xlfn.NORM.DIST(AND(FM$6&gt;=$F72,FM$6&lt;=$H72)*(FL$6-$F72+1),$J72/2,$M72,TRUE))/(1-2*_xlfn.NORM.DIST(0,$J72/2,$M72,TRUE))*$D72+($K72="Steady Growth")*(AND(FM$6&gt;=$F72,FM$6&lt;=$H72)*((FM$6-$F72+1)/($J72*($J72+1)/2)*$D72))+($K72="custom")*CustCF!FG72</f>
        <v>0</v>
      </c>
      <c r="FN72" s="95">
        <f>($K72="Bell Curve")*(_xlfn.NORM.DIST(AND(FN$6&gt;=$F72,FN$6&lt;=$H72)*(FN$6-$F72+1),$J72/2,$M72,TRUE)-_xlfn.NORM.DIST(AND(FN$6&gt;=$F72,FN$6&lt;=$H72)*(FM$6-$F72+1),$J72/2,$M72,TRUE))/(1-2*_xlfn.NORM.DIST(0,$J72/2,$M72,TRUE))*$D72+($K72="Steady Growth")*(AND(FN$6&gt;=$F72,FN$6&lt;=$H72)*((FN$6-$F72+1)/($J72*($J72+1)/2)*$D72))+($K72="custom")*CustCF!FH72</f>
        <v>0</v>
      </c>
      <c r="FO72" s="95">
        <f>($K72="Bell Curve")*(_xlfn.NORM.DIST(AND(FO$6&gt;=$F72,FO$6&lt;=$H72)*(FO$6-$F72+1),$J72/2,$M72,TRUE)-_xlfn.NORM.DIST(AND(FO$6&gt;=$F72,FO$6&lt;=$H72)*(FN$6-$F72+1),$J72/2,$M72,TRUE))/(1-2*_xlfn.NORM.DIST(0,$J72/2,$M72,TRUE))*$D72+($K72="Steady Growth")*(AND(FO$6&gt;=$F72,FO$6&lt;=$H72)*((FO$6-$F72+1)/($J72*($J72+1)/2)*$D72))+($K72="custom")*CustCF!FI72</f>
        <v>0</v>
      </c>
      <c r="FP72" s="95">
        <f>($K72="Bell Curve")*(_xlfn.NORM.DIST(AND(FP$6&gt;=$F72,FP$6&lt;=$H72)*(FP$6-$F72+1),$J72/2,$M72,TRUE)-_xlfn.NORM.DIST(AND(FP$6&gt;=$F72,FP$6&lt;=$H72)*(FO$6-$F72+1),$J72/2,$M72,TRUE))/(1-2*_xlfn.NORM.DIST(0,$J72/2,$M72,TRUE))*$D72+($K72="Steady Growth")*(AND(FP$6&gt;=$F72,FP$6&lt;=$H72)*((FP$6-$F72+1)/($J72*($J72+1)/2)*$D72))+($K72="custom")*CustCF!FJ72</f>
        <v>0</v>
      </c>
      <c r="FQ72" s="95">
        <f>($K72="Bell Curve")*(_xlfn.NORM.DIST(AND(FQ$6&gt;=$F72,FQ$6&lt;=$H72)*(FQ$6-$F72+1),$J72/2,$M72,TRUE)-_xlfn.NORM.DIST(AND(FQ$6&gt;=$F72,FQ$6&lt;=$H72)*(FP$6-$F72+1),$J72/2,$M72,TRUE))/(1-2*_xlfn.NORM.DIST(0,$J72/2,$M72,TRUE))*$D72+($K72="Steady Growth")*(AND(FQ$6&gt;=$F72,FQ$6&lt;=$H72)*((FQ$6-$F72+1)/($J72*($J72+1)/2)*$D72))+($K72="custom")*CustCF!FK72</f>
        <v>0</v>
      </c>
      <c r="FR72" s="95">
        <f>($K72="Bell Curve")*(_xlfn.NORM.DIST(AND(FR$6&gt;=$F72,FR$6&lt;=$H72)*(FR$6-$F72+1),$J72/2,$M72,TRUE)-_xlfn.NORM.DIST(AND(FR$6&gt;=$F72,FR$6&lt;=$H72)*(FQ$6-$F72+1),$J72/2,$M72,TRUE))/(1-2*_xlfn.NORM.DIST(0,$J72/2,$M72,TRUE))*$D72+($K72="Steady Growth")*(AND(FR$6&gt;=$F72,FR$6&lt;=$H72)*((FR$6-$F72+1)/($J72*($J72+1)/2)*$D72))+($K72="custom")*CustCF!FL72</f>
        <v>0</v>
      </c>
      <c r="FS72" s="95">
        <f>($K72="Bell Curve")*(_xlfn.NORM.DIST(AND(FS$6&gt;=$F72,FS$6&lt;=$H72)*(FS$6-$F72+1),$J72/2,$M72,TRUE)-_xlfn.NORM.DIST(AND(FS$6&gt;=$F72,FS$6&lt;=$H72)*(FR$6-$F72+1),$J72/2,$M72,TRUE))/(1-2*_xlfn.NORM.DIST(0,$J72/2,$M72,TRUE))*$D72+($K72="Steady Growth")*(AND(FS$6&gt;=$F72,FS$6&lt;=$H72)*((FS$6-$F72+1)/($J72*($J72+1)/2)*$D72))+($K72="custom")*CustCF!FM72</f>
        <v>0</v>
      </c>
      <c r="FT72" s="95">
        <f>($K72="Bell Curve")*(_xlfn.NORM.DIST(AND(FT$6&gt;=$F72,FT$6&lt;=$H72)*(FT$6-$F72+1),$J72/2,$M72,TRUE)-_xlfn.NORM.DIST(AND(FT$6&gt;=$F72,FT$6&lt;=$H72)*(FS$6-$F72+1),$J72/2,$M72,TRUE))/(1-2*_xlfn.NORM.DIST(0,$J72/2,$M72,TRUE))*$D72+($K72="Steady Growth")*(AND(FT$6&gt;=$F72,FT$6&lt;=$H72)*((FT$6-$F72+1)/($J72*($J72+1)/2)*$D72))+($K72="custom")*CustCF!FN72</f>
        <v>0</v>
      </c>
      <c r="FU72" s="95">
        <f>($K72="Bell Curve")*(_xlfn.NORM.DIST(AND(FU$6&gt;=$F72,FU$6&lt;=$H72)*(FU$6-$F72+1),$J72/2,$M72,TRUE)-_xlfn.NORM.DIST(AND(FU$6&gt;=$F72,FU$6&lt;=$H72)*(FT$6-$F72+1),$J72/2,$M72,TRUE))/(1-2*_xlfn.NORM.DIST(0,$J72/2,$M72,TRUE))*$D72+($K72="Steady Growth")*(AND(FU$6&gt;=$F72,FU$6&lt;=$H72)*((FU$6-$F72+1)/($J72*($J72+1)/2)*$D72))+($K72="custom")*CustCF!FO72</f>
        <v>0</v>
      </c>
      <c r="FV72" s="95">
        <f>($K72="Bell Curve")*(_xlfn.NORM.DIST(AND(FV$6&gt;=$F72,FV$6&lt;=$H72)*(FV$6-$F72+1),$J72/2,$M72,TRUE)-_xlfn.NORM.DIST(AND(FV$6&gt;=$F72,FV$6&lt;=$H72)*(FU$6-$F72+1),$J72/2,$M72,TRUE))/(1-2*_xlfn.NORM.DIST(0,$J72/2,$M72,TRUE))*$D72+($K72="Steady Growth")*(AND(FV$6&gt;=$F72,FV$6&lt;=$H72)*((FV$6-$F72+1)/($J72*($J72+1)/2)*$D72))+($K72="custom")*CustCF!FP72</f>
        <v>0</v>
      </c>
      <c r="FW72" s="95">
        <f>($K72="Bell Curve")*(_xlfn.NORM.DIST(AND(FW$6&gt;=$F72,FW$6&lt;=$H72)*(FW$6-$F72+1),$J72/2,$M72,TRUE)-_xlfn.NORM.DIST(AND(FW$6&gt;=$F72,FW$6&lt;=$H72)*(FV$6-$F72+1),$J72/2,$M72,TRUE))/(1-2*_xlfn.NORM.DIST(0,$J72/2,$M72,TRUE))*$D72+($K72="Steady Growth")*(AND(FW$6&gt;=$F72,FW$6&lt;=$H72)*((FW$6-$F72+1)/($J72*($J72+1)/2)*$D72))+($K72="custom")*CustCF!FQ72</f>
        <v>0</v>
      </c>
      <c r="FX72" s="95">
        <f>($K72="Bell Curve")*(_xlfn.NORM.DIST(AND(FX$6&gt;=$F72,FX$6&lt;=$H72)*(FX$6-$F72+1),$J72/2,$M72,TRUE)-_xlfn.NORM.DIST(AND(FX$6&gt;=$F72,FX$6&lt;=$H72)*(FW$6-$F72+1),$J72/2,$M72,TRUE))/(1-2*_xlfn.NORM.DIST(0,$J72/2,$M72,TRUE))*$D72+($K72="Steady Growth")*(AND(FX$6&gt;=$F72,FX$6&lt;=$H72)*((FX$6-$F72+1)/($J72*($J72+1)/2)*$D72))+($K72="custom")*CustCF!FR72</f>
        <v>0</v>
      </c>
      <c r="FY72" s="95">
        <f>($K72="Bell Curve")*(_xlfn.NORM.DIST(AND(FY$6&gt;=$F72,FY$6&lt;=$H72)*(FY$6-$F72+1),$J72/2,$M72,TRUE)-_xlfn.NORM.DIST(AND(FY$6&gt;=$F72,FY$6&lt;=$H72)*(FX$6-$F72+1),$J72/2,$M72,TRUE))/(1-2*_xlfn.NORM.DIST(0,$J72/2,$M72,TRUE))*$D72+($K72="Steady Growth")*(AND(FY$6&gt;=$F72,FY$6&lt;=$H72)*((FY$6-$F72+1)/($J72*($J72+1)/2)*$D72))+($K72="custom")*CustCF!FS72</f>
        <v>0</v>
      </c>
      <c r="FZ72" s="95">
        <f>($K72="Bell Curve")*(_xlfn.NORM.DIST(AND(FZ$6&gt;=$F72,FZ$6&lt;=$H72)*(FZ$6-$F72+1),$J72/2,$M72,TRUE)-_xlfn.NORM.DIST(AND(FZ$6&gt;=$F72,FZ$6&lt;=$H72)*(FY$6-$F72+1),$J72/2,$M72,TRUE))/(1-2*_xlfn.NORM.DIST(0,$J72/2,$M72,TRUE))*$D72+($K72="Steady Growth")*(AND(FZ$6&gt;=$F72,FZ$6&lt;=$H72)*((FZ$6-$F72+1)/($J72*($J72+1)/2)*$D72))+($K72="custom")*CustCF!FT72</f>
        <v>0</v>
      </c>
      <c r="GA72" s="95">
        <f>($K72="Bell Curve")*(_xlfn.NORM.DIST(AND(GA$6&gt;=$F72,GA$6&lt;=$H72)*(GA$6-$F72+1),$J72/2,$M72,TRUE)-_xlfn.NORM.DIST(AND(GA$6&gt;=$F72,GA$6&lt;=$H72)*(FZ$6-$F72+1),$J72/2,$M72,TRUE))/(1-2*_xlfn.NORM.DIST(0,$J72/2,$M72,TRUE))*$D72+($K72="Steady Growth")*(AND(GA$6&gt;=$F72,GA$6&lt;=$H72)*((GA$6-$F72+1)/($J72*($J72+1)/2)*$D72))+($K72="custom")*CustCF!FU72</f>
        <v>0</v>
      </c>
      <c r="GB72" s="95">
        <f>($K72="Bell Curve")*(_xlfn.NORM.DIST(AND(GB$6&gt;=$F72,GB$6&lt;=$H72)*(GB$6-$F72+1),$J72/2,$M72,TRUE)-_xlfn.NORM.DIST(AND(GB$6&gt;=$F72,GB$6&lt;=$H72)*(GA$6-$F72+1),$J72/2,$M72,TRUE))/(1-2*_xlfn.NORM.DIST(0,$J72/2,$M72,TRUE))*$D72+($K72="Steady Growth")*(AND(GB$6&gt;=$F72,GB$6&lt;=$H72)*((GB$6-$F72+1)/($J72*($J72+1)/2)*$D72))+($K72="custom")*CustCF!FV72</f>
        <v>0</v>
      </c>
      <c r="GC72" s="95">
        <f>($K72="Bell Curve")*(_xlfn.NORM.DIST(AND(GC$6&gt;=$F72,GC$6&lt;=$H72)*(GC$6-$F72+1),$J72/2,$M72,TRUE)-_xlfn.NORM.DIST(AND(GC$6&gt;=$F72,GC$6&lt;=$H72)*(GB$6-$F72+1),$J72/2,$M72,TRUE))/(1-2*_xlfn.NORM.DIST(0,$J72/2,$M72,TRUE))*$D72+($K72="Steady Growth")*(AND(GC$6&gt;=$F72,GC$6&lt;=$H72)*((GC$6-$F72+1)/($J72*($J72+1)/2)*$D72))+($K72="custom")*CustCF!FW72</f>
        <v>0</v>
      </c>
      <c r="GD72" s="95">
        <f>($K72="Bell Curve")*(_xlfn.NORM.DIST(AND(GD$6&gt;=$F72,GD$6&lt;=$H72)*(GD$6-$F72+1),$J72/2,$M72,TRUE)-_xlfn.NORM.DIST(AND(GD$6&gt;=$F72,GD$6&lt;=$H72)*(GC$6-$F72+1),$J72/2,$M72,TRUE))/(1-2*_xlfn.NORM.DIST(0,$J72/2,$M72,TRUE))*$D72+($K72="Steady Growth")*(AND(GD$6&gt;=$F72,GD$6&lt;=$H72)*((GD$6-$F72+1)/($J72*($J72+1)/2)*$D72))+($K72="custom")*CustCF!FX72</f>
        <v>0</v>
      </c>
      <c r="GE72" s="95">
        <f>($K72="Bell Curve")*(_xlfn.NORM.DIST(AND(GE$6&gt;=$F72,GE$6&lt;=$H72)*(GE$6-$F72+1),$J72/2,$M72,TRUE)-_xlfn.NORM.DIST(AND(GE$6&gt;=$F72,GE$6&lt;=$H72)*(GD$6-$F72+1),$J72/2,$M72,TRUE))/(1-2*_xlfn.NORM.DIST(0,$J72/2,$M72,TRUE))*$D72+($K72="Steady Growth")*(AND(GE$6&gt;=$F72,GE$6&lt;=$H72)*((GE$6-$F72+1)/($J72*($J72+1)/2)*$D72))+($K72="custom")*CustCF!FY72</f>
        <v>0</v>
      </c>
      <c r="GF72" s="95">
        <f>($K72="Bell Curve")*(_xlfn.NORM.DIST(AND(GF$6&gt;=$F72,GF$6&lt;=$H72)*(GF$6-$F72+1),$J72/2,$M72,TRUE)-_xlfn.NORM.DIST(AND(GF$6&gt;=$F72,GF$6&lt;=$H72)*(GE$6-$F72+1),$J72/2,$M72,TRUE))/(1-2*_xlfn.NORM.DIST(0,$J72/2,$M72,TRUE))*$D72+($K72="Steady Growth")*(AND(GF$6&gt;=$F72,GF$6&lt;=$H72)*((GF$6-$F72+1)/($J72*($J72+1)/2)*$D72))+($K72="custom")*CustCF!FZ72</f>
        <v>0</v>
      </c>
      <c r="GG72" s="95">
        <f>($K72="Bell Curve")*(_xlfn.NORM.DIST(AND(GG$6&gt;=$F72,GG$6&lt;=$H72)*(GG$6-$F72+1),$J72/2,$M72,TRUE)-_xlfn.NORM.DIST(AND(GG$6&gt;=$F72,GG$6&lt;=$H72)*(GF$6-$F72+1),$J72/2,$M72,TRUE))/(1-2*_xlfn.NORM.DIST(0,$J72/2,$M72,TRUE))*$D72+($K72="Steady Growth")*(AND(GG$6&gt;=$F72,GG$6&lt;=$H72)*((GG$6-$F72+1)/($J72*($J72+1)/2)*$D72))+($K72="custom")*CustCF!GA72</f>
        <v>0</v>
      </c>
      <c r="GH72" s="95">
        <f>($K72="Bell Curve")*(_xlfn.NORM.DIST(AND(GH$6&gt;=$F72,GH$6&lt;=$H72)*(GH$6-$F72+1),$J72/2,$M72,TRUE)-_xlfn.NORM.DIST(AND(GH$6&gt;=$F72,GH$6&lt;=$H72)*(GG$6-$F72+1),$J72/2,$M72,TRUE))/(1-2*_xlfn.NORM.DIST(0,$J72/2,$M72,TRUE))*$D72+($K72="Steady Growth")*(AND(GH$6&gt;=$F72,GH$6&lt;=$H72)*((GH$6-$F72+1)/($J72*($J72+1)/2)*$D72))+($K72="custom")*CustCF!GB72</f>
        <v>0</v>
      </c>
      <c r="GI72" s="95">
        <f>($K72="Bell Curve")*(_xlfn.NORM.DIST(AND(GI$6&gt;=$F72,GI$6&lt;=$H72)*(GI$6-$F72+1),$J72/2,$M72,TRUE)-_xlfn.NORM.DIST(AND(GI$6&gt;=$F72,GI$6&lt;=$H72)*(GH$6-$F72+1),$J72/2,$M72,TRUE))/(1-2*_xlfn.NORM.DIST(0,$J72/2,$M72,TRUE))*$D72+($K72="Steady Growth")*(AND(GI$6&gt;=$F72,GI$6&lt;=$H72)*((GI$6-$F72+1)/($J72*($J72+1)/2)*$D72))+($K72="custom")*CustCF!GC72</f>
        <v>0</v>
      </c>
      <c r="GJ72" s="95">
        <f>($K72="Bell Curve")*(_xlfn.NORM.DIST(AND(GJ$6&gt;=$F72,GJ$6&lt;=$H72)*(GJ$6-$F72+1),$J72/2,$M72,TRUE)-_xlfn.NORM.DIST(AND(GJ$6&gt;=$F72,GJ$6&lt;=$H72)*(GI$6-$F72+1),$J72/2,$M72,TRUE))/(1-2*_xlfn.NORM.DIST(0,$J72/2,$M72,TRUE))*$D72+($K72="Steady Growth")*(AND(GJ$6&gt;=$F72,GJ$6&lt;=$H72)*((GJ$6-$F72+1)/($J72*($J72+1)/2)*$D72))+($K72="custom")*CustCF!GD72</f>
        <v>0</v>
      </c>
      <c r="GK72" s="95">
        <f>($K72="Bell Curve")*(_xlfn.NORM.DIST(AND(GK$6&gt;=$F72,GK$6&lt;=$H72)*(GK$6-$F72+1),$J72/2,$M72,TRUE)-_xlfn.NORM.DIST(AND(GK$6&gt;=$F72,GK$6&lt;=$H72)*(GJ$6-$F72+1),$J72/2,$M72,TRUE))/(1-2*_xlfn.NORM.DIST(0,$J72/2,$M72,TRUE))*$D72+($K72="Steady Growth")*(AND(GK$6&gt;=$F72,GK$6&lt;=$H72)*((GK$6-$F72+1)/($J72*($J72+1)/2)*$D72))+($K72="custom")*CustCF!GE72</f>
        <v>0</v>
      </c>
      <c r="GL72" s="95">
        <f>($K72="Bell Curve")*(_xlfn.NORM.DIST(AND(GL$6&gt;=$F72,GL$6&lt;=$H72)*(GL$6-$F72+1),$J72/2,$M72,TRUE)-_xlfn.NORM.DIST(AND(GL$6&gt;=$F72,GL$6&lt;=$H72)*(GK$6-$F72+1),$J72/2,$M72,TRUE))/(1-2*_xlfn.NORM.DIST(0,$J72/2,$M72,TRUE))*$D72+($K72="Steady Growth")*(AND(GL$6&gt;=$F72,GL$6&lt;=$H72)*((GL$6-$F72+1)/($J72*($J72+1)/2)*$D72))+($K72="custom")*CustCF!GF72</f>
        <v>0</v>
      </c>
      <c r="GM72" s="95">
        <f>($K72="Bell Curve")*(_xlfn.NORM.DIST(AND(GM$6&gt;=$F72,GM$6&lt;=$H72)*(GM$6-$F72+1),$J72/2,$M72,TRUE)-_xlfn.NORM.DIST(AND(GM$6&gt;=$F72,GM$6&lt;=$H72)*(GL$6-$F72+1),$J72/2,$M72,TRUE))/(1-2*_xlfn.NORM.DIST(0,$J72/2,$M72,TRUE))*$D72+($K72="Steady Growth")*(AND(GM$6&gt;=$F72,GM$6&lt;=$H72)*((GM$6-$F72+1)/($J72*($J72+1)/2)*$D72))+($K72="custom")*CustCF!GG72</f>
        <v>0</v>
      </c>
      <c r="GN72" s="268">
        <f>($K72="Bell Curve")*(_xlfn.NORM.DIST(AND(GN$6&gt;=$F72,GN$6&lt;=$H72)*(GN$6-$F72+1),$J72/2,$M72,TRUE)-_xlfn.NORM.DIST(AND(GN$6&gt;=$F72,GN$6&lt;=$H72)*(GM$6-$F72+1),$J72/2,$M72,TRUE))/(1-2*_xlfn.NORM.DIST(0,$J72/2,$M72,TRUE))*$D72+($K72="Steady Growth")*(AND(GN$6&gt;=$F72,GN$6&lt;=$H72)*((GN$6-$F72+1)/($J72*($J72+1)/2)*$D72))+($K72="custom")*CustCF!GH72</f>
        <v>0</v>
      </c>
      <c r="GO72" s="1"/>
      <c r="GP72" s="67"/>
    </row>
    <row r="73" spans="1:198" customFormat="1" hidden="1" outlineLevel="1" x14ac:dyDescent="0.75">
      <c r="A73" s="1"/>
      <c r="B73" s="1"/>
      <c r="C73" s="262">
        <f>Budget!X14</f>
        <v>0</v>
      </c>
      <c r="D73" s="19">
        <f>Budget!Y14</f>
        <v>0</v>
      </c>
      <c r="E73" s="19" t="str">
        <f t="shared" si="43"/>
        <v/>
      </c>
      <c r="F73" s="263">
        <v>10</v>
      </c>
      <c r="G73" s="257">
        <f>IF(L73="custom",CustCF!F73,INDEX($P$8:$GN$8,MATCH(F73,$P$6:$GN$6,0)))</f>
        <v>46356</v>
      </c>
      <c r="H73" s="264">
        <v>24</v>
      </c>
      <c r="I73" s="257">
        <f>IF(L73="custom",CustCF!G73,INDEX($P$8:$GN$8,MATCH(H73,$P$6:$GN$6,0)))</f>
        <v>46783</v>
      </c>
      <c r="J73" s="260">
        <f t="shared" si="44"/>
        <v>15</v>
      </c>
      <c r="K73" s="265" t="s">
        <v>116</v>
      </c>
      <c r="L73" s="266" t="s">
        <v>141</v>
      </c>
      <c r="M73" s="267">
        <f t="shared" si="45"/>
        <v>9</v>
      </c>
      <c r="N73" s="18">
        <f t="shared" si="36"/>
        <v>0</v>
      </c>
      <c r="O73" s="1372">
        <f t="shared" ref="O73:O136" si="46">+N73-D73</f>
        <v>0</v>
      </c>
      <c r="P73" s="95">
        <f>($K73="Bell Curve")*(_xlfn.NORM.DIST(AND(P$6&gt;=$F73,P$6&lt;=$H73)*(P$6-$F73+1),$J73/2,$M73,TRUE)-_xlfn.NORM.DIST(AND(P$6&gt;=$F73,P$6&lt;=$H73)*(O$6-$F73+1),$J73/2,$M73,TRUE))/(1-2*_xlfn.NORM.DIST(0,$J73/2,$M73,TRUE))*$D73+($K73="Steady Growth")*(AND(P$6&gt;=$F73,P$6&lt;=$H73)*((P$6-$F73+1)/($J73*($J73+1)/2)*$D73))+($K73="custom")*CustCF!J73</f>
        <v>0</v>
      </c>
      <c r="Q73" s="95">
        <f>($K73="Bell Curve")*(_xlfn.NORM.DIST(AND(Q$6&gt;=$F73,Q$6&lt;=$H73)*(Q$6-$F73+1),$J73/2,$M73,TRUE)-_xlfn.NORM.DIST(AND(Q$6&gt;=$F73,Q$6&lt;=$H73)*(P$6-$F73+1),$J73/2,$M73,TRUE))/(1-2*_xlfn.NORM.DIST(0,$J73/2,$M73,TRUE))*$D73+($K73="Steady Growth")*(AND(Q$6&gt;=$F73,Q$6&lt;=$H73)*((Q$6-$F73+1)/($J73*($J73+1)/2)*$D73))+($K73="custom")*CustCF!K73</f>
        <v>0</v>
      </c>
      <c r="R73" s="95">
        <f>($K73="Bell Curve")*(_xlfn.NORM.DIST(AND(R$6&gt;=$F73,R$6&lt;=$H73)*(R$6-$F73+1),$J73/2,$M73,TRUE)-_xlfn.NORM.DIST(AND(R$6&gt;=$F73,R$6&lt;=$H73)*(Q$6-$F73+1),$J73/2,$M73,TRUE))/(1-2*_xlfn.NORM.DIST(0,$J73/2,$M73,TRUE))*$D73+($K73="Steady Growth")*(AND(R$6&gt;=$F73,R$6&lt;=$H73)*((R$6-$F73+1)/($J73*($J73+1)/2)*$D73))+($K73="custom")*CustCF!L73</f>
        <v>0</v>
      </c>
      <c r="S73" s="95">
        <f>($K73="Bell Curve")*(_xlfn.NORM.DIST(AND(S$6&gt;=$F73,S$6&lt;=$H73)*(S$6-$F73+1),$J73/2,$M73,TRUE)-_xlfn.NORM.DIST(AND(S$6&gt;=$F73,S$6&lt;=$H73)*(R$6-$F73+1),$J73/2,$M73,TRUE))/(1-2*_xlfn.NORM.DIST(0,$J73/2,$M73,TRUE))*$D73+($K73="Steady Growth")*(AND(S$6&gt;=$F73,S$6&lt;=$H73)*((S$6-$F73+1)/($J73*($J73+1)/2)*$D73))+($K73="custom")*CustCF!M73</f>
        <v>0</v>
      </c>
      <c r="T73" s="95">
        <f>($K73="Bell Curve")*(_xlfn.NORM.DIST(AND(T$6&gt;=$F73,T$6&lt;=$H73)*(T$6-$F73+1),$J73/2,$M73,TRUE)-_xlfn.NORM.DIST(AND(T$6&gt;=$F73,T$6&lt;=$H73)*(S$6-$F73+1),$J73/2,$M73,TRUE))/(1-2*_xlfn.NORM.DIST(0,$J73/2,$M73,TRUE))*$D73+($K73="Steady Growth")*(AND(T$6&gt;=$F73,T$6&lt;=$H73)*((T$6-$F73+1)/($J73*($J73+1)/2)*$D73))+($K73="custom")*CustCF!N73</f>
        <v>0</v>
      </c>
      <c r="U73" s="95">
        <f>($K73="Bell Curve")*(_xlfn.NORM.DIST(AND(U$6&gt;=$F73,U$6&lt;=$H73)*(U$6-$F73+1),$J73/2,$M73,TRUE)-_xlfn.NORM.DIST(AND(U$6&gt;=$F73,U$6&lt;=$H73)*(T$6-$F73+1),$J73/2,$M73,TRUE))/(1-2*_xlfn.NORM.DIST(0,$J73/2,$M73,TRUE))*$D73+($K73="Steady Growth")*(AND(U$6&gt;=$F73,U$6&lt;=$H73)*((U$6-$F73+1)/($J73*($J73+1)/2)*$D73))+($K73="custom")*CustCF!O73</f>
        <v>0</v>
      </c>
      <c r="V73" s="95">
        <f>($K73="Bell Curve")*(_xlfn.NORM.DIST(AND(V$6&gt;=$F73,V$6&lt;=$H73)*(V$6-$F73+1),$J73/2,$M73,TRUE)-_xlfn.NORM.DIST(AND(V$6&gt;=$F73,V$6&lt;=$H73)*(U$6-$F73+1),$J73/2,$M73,TRUE))/(1-2*_xlfn.NORM.DIST(0,$J73/2,$M73,TRUE))*$D73+($K73="Steady Growth")*(AND(V$6&gt;=$F73,V$6&lt;=$H73)*((V$6-$F73+1)/($J73*($J73+1)/2)*$D73))+($K73="custom")*CustCF!P73</f>
        <v>0</v>
      </c>
      <c r="W73" s="95">
        <f>($K73="Bell Curve")*(_xlfn.NORM.DIST(AND(W$6&gt;=$F73,W$6&lt;=$H73)*(W$6-$F73+1),$J73/2,$M73,TRUE)-_xlfn.NORM.DIST(AND(W$6&gt;=$F73,W$6&lt;=$H73)*(V$6-$F73+1),$J73/2,$M73,TRUE))/(1-2*_xlfn.NORM.DIST(0,$J73/2,$M73,TRUE))*$D73+($K73="Steady Growth")*(AND(W$6&gt;=$F73,W$6&lt;=$H73)*((W$6-$F73+1)/($J73*($J73+1)/2)*$D73))+($K73="custom")*CustCF!Q73</f>
        <v>0</v>
      </c>
      <c r="X73" s="95">
        <f>($K73="Bell Curve")*(_xlfn.NORM.DIST(AND(X$6&gt;=$F73,X$6&lt;=$H73)*(X$6-$F73+1),$J73/2,$M73,TRUE)-_xlfn.NORM.DIST(AND(X$6&gt;=$F73,X$6&lt;=$H73)*(W$6-$F73+1),$J73/2,$M73,TRUE))/(1-2*_xlfn.NORM.DIST(0,$J73/2,$M73,TRUE))*$D73+($K73="Steady Growth")*(AND(X$6&gt;=$F73,X$6&lt;=$H73)*((X$6-$F73+1)/($J73*($J73+1)/2)*$D73))+($K73="custom")*CustCF!R73</f>
        <v>0</v>
      </c>
      <c r="Y73" s="95">
        <f>($K73="Bell Curve")*(_xlfn.NORM.DIST(AND(Y$6&gt;=$F73,Y$6&lt;=$H73)*(Y$6-$F73+1),$J73/2,$M73,TRUE)-_xlfn.NORM.DIST(AND(Y$6&gt;=$F73,Y$6&lt;=$H73)*(X$6-$F73+1),$J73/2,$M73,TRUE))/(1-2*_xlfn.NORM.DIST(0,$J73/2,$M73,TRUE))*$D73+($K73="Steady Growth")*(AND(Y$6&gt;=$F73,Y$6&lt;=$H73)*((Y$6-$F73+1)/($J73*($J73+1)/2)*$D73))+($K73="custom")*CustCF!S73</f>
        <v>0</v>
      </c>
      <c r="Z73" s="95">
        <f>($K73="Bell Curve")*(_xlfn.NORM.DIST(AND(Z$6&gt;=$F73,Z$6&lt;=$H73)*(Z$6-$F73+1),$J73/2,$M73,TRUE)-_xlfn.NORM.DIST(AND(Z$6&gt;=$F73,Z$6&lt;=$H73)*(Y$6-$F73+1),$J73/2,$M73,TRUE))/(1-2*_xlfn.NORM.DIST(0,$J73/2,$M73,TRUE))*$D73+($K73="Steady Growth")*(AND(Z$6&gt;=$F73,Z$6&lt;=$H73)*((Z$6-$F73+1)/($J73*($J73+1)/2)*$D73))+($K73="custom")*CustCF!T73</f>
        <v>0</v>
      </c>
      <c r="AA73" s="95">
        <f>($K73="Bell Curve")*(_xlfn.NORM.DIST(AND(AA$6&gt;=$F73,AA$6&lt;=$H73)*(AA$6-$F73+1),$J73/2,$M73,TRUE)-_xlfn.NORM.DIST(AND(AA$6&gt;=$F73,AA$6&lt;=$H73)*(Z$6-$F73+1),$J73/2,$M73,TRUE))/(1-2*_xlfn.NORM.DIST(0,$J73/2,$M73,TRUE))*$D73+($K73="Steady Growth")*(AND(AA$6&gt;=$F73,AA$6&lt;=$H73)*((AA$6-$F73+1)/($J73*($J73+1)/2)*$D73))+($K73="custom")*CustCF!U73</f>
        <v>0</v>
      </c>
      <c r="AB73" s="95">
        <f>($K73="Bell Curve")*(_xlfn.NORM.DIST(AND(AB$6&gt;=$F73,AB$6&lt;=$H73)*(AB$6-$F73+1),$J73/2,$M73,TRUE)-_xlfn.NORM.DIST(AND(AB$6&gt;=$F73,AB$6&lt;=$H73)*(AA$6-$F73+1),$J73/2,$M73,TRUE))/(1-2*_xlfn.NORM.DIST(0,$J73/2,$M73,TRUE))*$D73+($K73="Steady Growth")*(AND(AB$6&gt;=$F73,AB$6&lt;=$H73)*((AB$6-$F73+1)/($J73*($J73+1)/2)*$D73))+($K73="custom")*CustCF!V73</f>
        <v>0</v>
      </c>
      <c r="AC73" s="95">
        <f>($K73="Bell Curve")*(_xlfn.NORM.DIST(AND(AC$6&gt;=$F73,AC$6&lt;=$H73)*(AC$6-$F73+1),$J73/2,$M73,TRUE)-_xlfn.NORM.DIST(AND(AC$6&gt;=$F73,AC$6&lt;=$H73)*(AB$6-$F73+1),$J73/2,$M73,TRUE))/(1-2*_xlfn.NORM.DIST(0,$J73/2,$M73,TRUE))*$D73+($K73="Steady Growth")*(AND(AC$6&gt;=$F73,AC$6&lt;=$H73)*((AC$6-$F73+1)/($J73*($J73+1)/2)*$D73))+($K73="custom")*CustCF!W73</f>
        <v>0</v>
      </c>
      <c r="AD73" s="95">
        <f>($K73="Bell Curve")*(_xlfn.NORM.DIST(AND(AD$6&gt;=$F73,AD$6&lt;=$H73)*(AD$6-$F73+1),$J73/2,$M73,TRUE)-_xlfn.NORM.DIST(AND(AD$6&gt;=$F73,AD$6&lt;=$H73)*(AC$6-$F73+1),$J73/2,$M73,TRUE))/(1-2*_xlfn.NORM.DIST(0,$J73/2,$M73,TRUE))*$D73+($K73="Steady Growth")*(AND(AD$6&gt;=$F73,AD$6&lt;=$H73)*((AD$6-$F73+1)/($J73*($J73+1)/2)*$D73))+($K73="custom")*CustCF!X73</f>
        <v>0</v>
      </c>
      <c r="AE73" s="95">
        <f>($K73="Bell Curve")*(_xlfn.NORM.DIST(AND(AE$6&gt;=$F73,AE$6&lt;=$H73)*(AE$6-$F73+1),$J73/2,$M73,TRUE)-_xlfn.NORM.DIST(AND(AE$6&gt;=$F73,AE$6&lt;=$H73)*(AD$6-$F73+1),$J73/2,$M73,TRUE))/(1-2*_xlfn.NORM.DIST(0,$J73/2,$M73,TRUE))*$D73+($K73="Steady Growth")*(AND(AE$6&gt;=$F73,AE$6&lt;=$H73)*((AE$6-$F73+1)/($J73*($J73+1)/2)*$D73))+($K73="custom")*CustCF!Y73</f>
        <v>0</v>
      </c>
      <c r="AF73" s="95">
        <f>($K73="Bell Curve")*(_xlfn.NORM.DIST(AND(AF$6&gt;=$F73,AF$6&lt;=$H73)*(AF$6-$F73+1),$J73/2,$M73,TRUE)-_xlfn.NORM.DIST(AND(AF$6&gt;=$F73,AF$6&lt;=$H73)*(AE$6-$F73+1),$J73/2,$M73,TRUE))/(1-2*_xlfn.NORM.DIST(0,$J73/2,$M73,TRUE))*$D73+($K73="Steady Growth")*(AND(AF$6&gt;=$F73,AF$6&lt;=$H73)*((AF$6-$F73+1)/($J73*($J73+1)/2)*$D73))+($K73="custom")*CustCF!Z73</f>
        <v>0</v>
      </c>
      <c r="AG73" s="95">
        <f>($K73="Bell Curve")*(_xlfn.NORM.DIST(AND(AG$6&gt;=$F73,AG$6&lt;=$H73)*(AG$6-$F73+1),$J73/2,$M73,TRUE)-_xlfn.NORM.DIST(AND(AG$6&gt;=$F73,AG$6&lt;=$H73)*(AF$6-$F73+1),$J73/2,$M73,TRUE))/(1-2*_xlfn.NORM.DIST(0,$J73/2,$M73,TRUE))*$D73+($K73="Steady Growth")*(AND(AG$6&gt;=$F73,AG$6&lt;=$H73)*((AG$6-$F73+1)/($J73*($J73+1)/2)*$D73))+($K73="custom")*CustCF!AA73</f>
        <v>0</v>
      </c>
      <c r="AH73" s="95">
        <f>($K73="Bell Curve")*(_xlfn.NORM.DIST(AND(AH$6&gt;=$F73,AH$6&lt;=$H73)*(AH$6-$F73+1),$J73/2,$M73,TRUE)-_xlfn.NORM.DIST(AND(AH$6&gt;=$F73,AH$6&lt;=$H73)*(AG$6-$F73+1),$J73/2,$M73,TRUE))/(1-2*_xlfn.NORM.DIST(0,$J73/2,$M73,TRUE))*$D73+($K73="Steady Growth")*(AND(AH$6&gt;=$F73,AH$6&lt;=$H73)*((AH$6-$F73+1)/($J73*($J73+1)/2)*$D73))+($K73="custom")*CustCF!AB73</f>
        <v>0</v>
      </c>
      <c r="AI73" s="95">
        <f>($K73="Bell Curve")*(_xlfn.NORM.DIST(AND(AI$6&gt;=$F73,AI$6&lt;=$H73)*(AI$6-$F73+1),$J73/2,$M73,TRUE)-_xlfn.NORM.DIST(AND(AI$6&gt;=$F73,AI$6&lt;=$H73)*(AH$6-$F73+1),$J73/2,$M73,TRUE))/(1-2*_xlfn.NORM.DIST(0,$J73/2,$M73,TRUE))*$D73+($K73="Steady Growth")*(AND(AI$6&gt;=$F73,AI$6&lt;=$H73)*((AI$6-$F73+1)/($J73*($J73+1)/2)*$D73))+($K73="custom")*CustCF!AC73</f>
        <v>0</v>
      </c>
      <c r="AJ73" s="95">
        <f>($K73="Bell Curve")*(_xlfn.NORM.DIST(AND(AJ$6&gt;=$F73,AJ$6&lt;=$H73)*(AJ$6-$F73+1),$J73/2,$M73,TRUE)-_xlfn.NORM.DIST(AND(AJ$6&gt;=$F73,AJ$6&lt;=$H73)*(AI$6-$F73+1),$J73/2,$M73,TRUE))/(1-2*_xlfn.NORM.DIST(0,$J73/2,$M73,TRUE))*$D73+($K73="Steady Growth")*(AND(AJ$6&gt;=$F73,AJ$6&lt;=$H73)*((AJ$6-$F73+1)/($J73*($J73+1)/2)*$D73))+($K73="custom")*CustCF!AD73</f>
        <v>0</v>
      </c>
      <c r="AK73" s="95">
        <f>($K73="Bell Curve")*(_xlfn.NORM.DIST(AND(AK$6&gt;=$F73,AK$6&lt;=$H73)*(AK$6-$F73+1),$J73/2,$M73,TRUE)-_xlfn.NORM.DIST(AND(AK$6&gt;=$F73,AK$6&lt;=$H73)*(AJ$6-$F73+1),$J73/2,$M73,TRUE))/(1-2*_xlfn.NORM.DIST(0,$J73/2,$M73,TRUE))*$D73+($K73="Steady Growth")*(AND(AK$6&gt;=$F73,AK$6&lt;=$H73)*((AK$6-$F73+1)/($J73*($J73+1)/2)*$D73))+($K73="custom")*CustCF!AE73</f>
        <v>0</v>
      </c>
      <c r="AL73" s="95">
        <f>($K73="Bell Curve")*(_xlfn.NORM.DIST(AND(AL$6&gt;=$F73,AL$6&lt;=$H73)*(AL$6-$F73+1),$J73/2,$M73,TRUE)-_xlfn.NORM.DIST(AND(AL$6&gt;=$F73,AL$6&lt;=$H73)*(AK$6-$F73+1),$J73/2,$M73,TRUE))/(1-2*_xlfn.NORM.DIST(0,$J73/2,$M73,TRUE))*$D73+($K73="Steady Growth")*(AND(AL$6&gt;=$F73,AL$6&lt;=$H73)*((AL$6-$F73+1)/($J73*($J73+1)/2)*$D73))+($K73="custom")*CustCF!AF73</f>
        <v>0</v>
      </c>
      <c r="AM73" s="95">
        <f>($K73="Bell Curve")*(_xlfn.NORM.DIST(AND(AM$6&gt;=$F73,AM$6&lt;=$H73)*(AM$6-$F73+1),$J73/2,$M73,TRUE)-_xlfn.NORM.DIST(AND(AM$6&gt;=$F73,AM$6&lt;=$H73)*(AL$6-$F73+1),$J73/2,$M73,TRUE))/(1-2*_xlfn.NORM.DIST(0,$J73/2,$M73,TRUE))*$D73+($K73="Steady Growth")*(AND(AM$6&gt;=$F73,AM$6&lt;=$H73)*((AM$6-$F73+1)/($J73*($J73+1)/2)*$D73))+($K73="custom")*CustCF!AG73</f>
        <v>0</v>
      </c>
      <c r="AN73" s="95">
        <f>($K73="Bell Curve")*(_xlfn.NORM.DIST(AND(AN$6&gt;=$F73,AN$6&lt;=$H73)*(AN$6-$F73+1),$J73/2,$M73,TRUE)-_xlfn.NORM.DIST(AND(AN$6&gt;=$F73,AN$6&lt;=$H73)*(AM$6-$F73+1),$J73/2,$M73,TRUE))/(1-2*_xlfn.NORM.DIST(0,$J73/2,$M73,TRUE))*$D73+($K73="Steady Growth")*(AND(AN$6&gt;=$F73,AN$6&lt;=$H73)*((AN$6-$F73+1)/($J73*($J73+1)/2)*$D73))+($K73="custom")*CustCF!AH73</f>
        <v>0</v>
      </c>
      <c r="AO73" s="95">
        <f>($K73="Bell Curve")*(_xlfn.NORM.DIST(AND(AO$6&gt;=$F73,AO$6&lt;=$H73)*(AO$6-$F73+1),$J73/2,$M73,TRUE)-_xlfn.NORM.DIST(AND(AO$6&gt;=$F73,AO$6&lt;=$H73)*(AN$6-$F73+1),$J73/2,$M73,TRUE))/(1-2*_xlfn.NORM.DIST(0,$J73/2,$M73,TRUE))*$D73+($K73="Steady Growth")*(AND(AO$6&gt;=$F73,AO$6&lt;=$H73)*((AO$6-$F73+1)/($J73*($J73+1)/2)*$D73))+($K73="custom")*CustCF!AI73</f>
        <v>0</v>
      </c>
      <c r="AP73" s="95">
        <f>($K73="Bell Curve")*(_xlfn.NORM.DIST(AND(AP$6&gt;=$F73,AP$6&lt;=$H73)*(AP$6-$F73+1),$J73/2,$M73,TRUE)-_xlfn.NORM.DIST(AND(AP$6&gt;=$F73,AP$6&lt;=$H73)*(AO$6-$F73+1),$J73/2,$M73,TRUE))/(1-2*_xlfn.NORM.DIST(0,$J73/2,$M73,TRUE))*$D73+($K73="Steady Growth")*(AND(AP$6&gt;=$F73,AP$6&lt;=$H73)*((AP$6-$F73+1)/($J73*($J73+1)/2)*$D73))+($K73="custom")*CustCF!AJ73</f>
        <v>0</v>
      </c>
      <c r="AQ73" s="95">
        <f>($K73="Bell Curve")*(_xlfn.NORM.DIST(AND(AQ$6&gt;=$F73,AQ$6&lt;=$H73)*(AQ$6-$F73+1),$J73/2,$M73,TRUE)-_xlfn.NORM.DIST(AND(AQ$6&gt;=$F73,AQ$6&lt;=$H73)*(AP$6-$F73+1),$J73/2,$M73,TRUE))/(1-2*_xlfn.NORM.DIST(0,$J73/2,$M73,TRUE))*$D73+($K73="Steady Growth")*(AND(AQ$6&gt;=$F73,AQ$6&lt;=$H73)*((AQ$6-$F73+1)/($J73*($J73+1)/2)*$D73))+($K73="custom")*CustCF!AK73</f>
        <v>0</v>
      </c>
      <c r="AR73" s="95">
        <f>($K73="Bell Curve")*(_xlfn.NORM.DIST(AND(AR$6&gt;=$F73,AR$6&lt;=$H73)*(AR$6-$F73+1),$J73/2,$M73,TRUE)-_xlfn.NORM.DIST(AND(AR$6&gt;=$F73,AR$6&lt;=$H73)*(AQ$6-$F73+1),$J73/2,$M73,TRUE))/(1-2*_xlfn.NORM.DIST(0,$J73/2,$M73,TRUE))*$D73+($K73="Steady Growth")*(AND(AR$6&gt;=$F73,AR$6&lt;=$H73)*((AR$6-$F73+1)/($J73*($J73+1)/2)*$D73))+($K73="custom")*CustCF!AL73</f>
        <v>0</v>
      </c>
      <c r="AS73" s="95">
        <f>($K73="Bell Curve")*(_xlfn.NORM.DIST(AND(AS$6&gt;=$F73,AS$6&lt;=$H73)*(AS$6-$F73+1),$J73/2,$M73,TRUE)-_xlfn.NORM.DIST(AND(AS$6&gt;=$F73,AS$6&lt;=$H73)*(AR$6-$F73+1),$J73/2,$M73,TRUE))/(1-2*_xlfn.NORM.DIST(0,$J73/2,$M73,TRUE))*$D73+($K73="Steady Growth")*(AND(AS$6&gt;=$F73,AS$6&lt;=$H73)*((AS$6-$F73+1)/($J73*($J73+1)/2)*$D73))+($K73="custom")*CustCF!AM73</f>
        <v>0</v>
      </c>
      <c r="AT73" s="95">
        <f>($K73="Bell Curve")*(_xlfn.NORM.DIST(AND(AT$6&gt;=$F73,AT$6&lt;=$H73)*(AT$6-$F73+1),$J73/2,$M73,TRUE)-_xlfn.NORM.DIST(AND(AT$6&gt;=$F73,AT$6&lt;=$H73)*(AS$6-$F73+1),$J73/2,$M73,TRUE))/(1-2*_xlfn.NORM.DIST(0,$J73/2,$M73,TRUE))*$D73+($K73="Steady Growth")*(AND(AT$6&gt;=$F73,AT$6&lt;=$H73)*((AT$6-$F73+1)/($J73*($J73+1)/2)*$D73))+($K73="custom")*CustCF!AN73</f>
        <v>0</v>
      </c>
      <c r="AU73" s="95">
        <f>($K73="Bell Curve")*(_xlfn.NORM.DIST(AND(AU$6&gt;=$F73,AU$6&lt;=$H73)*(AU$6-$F73+1),$J73/2,$M73,TRUE)-_xlfn.NORM.DIST(AND(AU$6&gt;=$F73,AU$6&lt;=$H73)*(AT$6-$F73+1),$J73/2,$M73,TRUE))/(1-2*_xlfn.NORM.DIST(0,$J73/2,$M73,TRUE))*$D73+($K73="Steady Growth")*(AND(AU$6&gt;=$F73,AU$6&lt;=$H73)*((AU$6-$F73+1)/($J73*($J73+1)/2)*$D73))+($K73="custom")*CustCF!AO73</f>
        <v>0</v>
      </c>
      <c r="AV73" s="95">
        <f>($K73="Bell Curve")*(_xlfn.NORM.DIST(AND(AV$6&gt;=$F73,AV$6&lt;=$H73)*(AV$6-$F73+1),$J73/2,$M73,TRUE)-_xlfn.NORM.DIST(AND(AV$6&gt;=$F73,AV$6&lt;=$H73)*(AU$6-$F73+1),$J73/2,$M73,TRUE))/(1-2*_xlfn.NORM.DIST(0,$J73/2,$M73,TRUE))*$D73+($K73="Steady Growth")*(AND(AV$6&gt;=$F73,AV$6&lt;=$H73)*((AV$6-$F73+1)/($J73*($J73+1)/2)*$D73))+($K73="custom")*CustCF!AP73</f>
        <v>0</v>
      </c>
      <c r="AW73" s="95">
        <f>($K73="Bell Curve")*(_xlfn.NORM.DIST(AND(AW$6&gt;=$F73,AW$6&lt;=$H73)*(AW$6-$F73+1),$J73/2,$M73,TRUE)-_xlfn.NORM.DIST(AND(AW$6&gt;=$F73,AW$6&lt;=$H73)*(AV$6-$F73+1),$J73/2,$M73,TRUE))/(1-2*_xlfn.NORM.DIST(0,$J73/2,$M73,TRUE))*$D73+($K73="Steady Growth")*(AND(AW$6&gt;=$F73,AW$6&lt;=$H73)*((AW$6-$F73+1)/($J73*($J73+1)/2)*$D73))+($K73="custom")*CustCF!AQ73</f>
        <v>0</v>
      </c>
      <c r="AX73" s="95">
        <f>($K73="Bell Curve")*(_xlfn.NORM.DIST(AND(AX$6&gt;=$F73,AX$6&lt;=$H73)*(AX$6-$F73+1),$J73/2,$M73,TRUE)-_xlfn.NORM.DIST(AND(AX$6&gt;=$F73,AX$6&lt;=$H73)*(AW$6-$F73+1),$J73/2,$M73,TRUE))/(1-2*_xlfn.NORM.DIST(0,$J73/2,$M73,TRUE))*$D73+($K73="Steady Growth")*(AND(AX$6&gt;=$F73,AX$6&lt;=$H73)*((AX$6-$F73+1)/($J73*($J73+1)/2)*$D73))+($K73="custom")*CustCF!AR73</f>
        <v>0</v>
      </c>
      <c r="AY73" s="95">
        <f>($K73="Bell Curve")*(_xlfn.NORM.DIST(AND(AY$6&gt;=$F73,AY$6&lt;=$H73)*(AY$6-$F73+1),$J73/2,$M73,TRUE)-_xlfn.NORM.DIST(AND(AY$6&gt;=$F73,AY$6&lt;=$H73)*(AX$6-$F73+1),$J73/2,$M73,TRUE))/(1-2*_xlfn.NORM.DIST(0,$J73/2,$M73,TRUE))*$D73+($K73="Steady Growth")*(AND(AY$6&gt;=$F73,AY$6&lt;=$H73)*((AY$6-$F73+1)/($J73*($J73+1)/2)*$D73))+($K73="custom")*CustCF!AS73</f>
        <v>0</v>
      </c>
      <c r="AZ73" s="95">
        <f>($K73="Bell Curve")*(_xlfn.NORM.DIST(AND(AZ$6&gt;=$F73,AZ$6&lt;=$H73)*(AZ$6-$F73+1),$J73/2,$M73,TRUE)-_xlfn.NORM.DIST(AND(AZ$6&gt;=$F73,AZ$6&lt;=$H73)*(AY$6-$F73+1),$J73/2,$M73,TRUE))/(1-2*_xlfn.NORM.DIST(0,$J73/2,$M73,TRUE))*$D73+($K73="Steady Growth")*(AND(AZ$6&gt;=$F73,AZ$6&lt;=$H73)*((AZ$6-$F73+1)/($J73*($J73+1)/2)*$D73))+($K73="custom")*CustCF!AT73</f>
        <v>0</v>
      </c>
      <c r="BA73" s="95">
        <f>($K73="Bell Curve")*(_xlfn.NORM.DIST(AND(BA$6&gt;=$F73,BA$6&lt;=$H73)*(BA$6-$F73+1),$J73/2,$M73,TRUE)-_xlfn.NORM.DIST(AND(BA$6&gt;=$F73,BA$6&lt;=$H73)*(AZ$6-$F73+1),$J73/2,$M73,TRUE))/(1-2*_xlfn.NORM.DIST(0,$J73/2,$M73,TRUE))*$D73+($K73="Steady Growth")*(AND(BA$6&gt;=$F73,BA$6&lt;=$H73)*((BA$6-$F73+1)/($J73*($J73+1)/2)*$D73))+($K73="custom")*CustCF!AU73</f>
        <v>0</v>
      </c>
      <c r="BB73" s="95">
        <f>($K73="Bell Curve")*(_xlfn.NORM.DIST(AND(BB$6&gt;=$F73,BB$6&lt;=$H73)*(BB$6-$F73+1),$J73/2,$M73,TRUE)-_xlfn.NORM.DIST(AND(BB$6&gt;=$F73,BB$6&lt;=$H73)*(BA$6-$F73+1),$J73/2,$M73,TRUE))/(1-2*_xlfn.NORM.DIST(0,$J73/2,$M73,TRUE))*$D73+($K73="Steady Growth")*(AND(BB$6&gt;=$F73,BB$6&lt;=$H73)*((BB$6-$F73+1)/($J73*($J73+1)/2)*$D73))+($K73="custom")*CustCF!AV73</f>
        <v>0</v>
      </c>
      <c r="BC73" s="95">
        <f>($K73="Bell Curve")*(_xlfn.NORM.DIST(AND(BC$6&gt;=$F73,BC$6&lt;=$H73)*(BC$6-$F73+1),$J73/2,$M73,TRUE)-_xlfn.NORM.DIST(AND(BC$6&gt;=$F73,BC$6&lt;=$H73)*(BB$6-$F73+1),$J73/2,$M73,TRUE))/(1-2*_xlfn.NORM.DIST(0,$J73/2,$M73,TRUE))*$D73+($K73="Steady Growth")*(AND(BC$6&gt;=$F73,BC$6&lt;=$H73)*((BC$6-$F73+1)/($J73*($J73+1)/2)*$D73))+($K73="custom")*CustCF!AW73</f>
        <v>0</v>
      </c>
      <c r="BD73" s="95">
        <f>($K73="Bell Curve")*(_xlfn.NORM.DIST(AND(BD$6&gt;=$F73,BD$6&lt;=$H73)*(BD$6-$F73+1),$J73/2,$M73,TRUE)-_xlfn.NORM.DIST(AND(BD$6&gt;=$F73,BD$6&lt;=$H73)*(BC$6-$F73+1),$J73/2,$M73,TRUE))/(1-2*_xlfn.NORM.DIST(0,$J73/2,$M73,TRUE))*$D73+($K73="Steady Growth")*(AND(BD$6&gt;=$F73,BD$6&lt;=$H73)*((BD$6-$F73+1)/($J73*($J73+1)/2)*$D73))+($K73="custom")*CustCF!AX73</f>
        <v>0</v>
      </c>
      <c r="BE73" s="95">
        <f>($K73="Bell Curve")*(_xlfn.NORM.DIST(AND(BE$6&gt;=$F73,BE$6&lt;=$H73)*(BE$6-$F73+1),$J73/2,$M73,TRUE)-_xlfn.NORM.DIST(AND(BE$6&gt;=$F73,BE$6&lt;=$H73)*(BD$6-$F73+1),$J73/2,$M73,TRUE))/(1-2*_xlfn.NORM.DIST(0,$J73/2,$M73,TRUE))*$D73+($K73="Steady Growth")*(AND(BE$6&gt;=$F73,BE$6&lt;=$H73)*((BE$6-$F73+1)/($J73*($J73+1)/2)*$D73))+($K73="custom")*CustCF!AY73</f>
        <v>0</v>
      </c>
      <c r="BF73" s="95">
        <f>($K73="Bell Curve")*(_xlfn.NORM.DIST(AND(BF$6&gt;=$F73,BF$6&lt;=$H73)*(BF$6-$F73+1),$J73/2,$M73,TRUE)-_xlfn.NORM.DIST(AND(BF$6&gt;=$F73,BF$6&lt;=$H73)*(BE$6-$F73+1),$J73/2,$M73,TRUE))/(1-2*_xlfn.NORM.DIST(0,$J73/2,$M73,TRUE))*$D73+($K73="Steady Growth")*(AND(BF$6&gt;=$F73,BF$6&lt;=$H73)*((BF$6-$F73+1)/($J73*($J73+1)/2)*$D73))+($K73="custom")*CustCF!AZ73</f>
        <v>0</v>
      </c>
      <c r="BG73" s="95">
        <f>($K73="Bell Curve")*(_xlfn.NORM.DIST(AND(BG$6&gt;=$F73,BG$6&lt;=$H73)*(BG$6-$F73+1),$J73/2,$M73,TRUE)-_xlfn.NORM.DIST(AND(BG$6&gt;=$F73,BG$6&lt;=$H73)*(BF$6-$F73+1),$J73/2,$M73,TRUE))/(1-2*_xlfn.NORM.DIST(0,$J73/2,$M73,TRUE))*$D73+($K73="Steady Growth")*(AND(BG$6&gt;=$F73,BG$6&lt;=$H73)*((BG$6-$F73+1)/($J73*($J73+1)/2)*$D73))+($K73="custom")*CustCF!BA73</f>
        <v>0</v>
      </c>
      <c r="BH73" s="95">
        <f>($K73="Bell Curve")*(_xlfn.NORM.DIST(AND(BH$6&gt;=$F73,BH$6&lt;=$H73)*(BH$6-$F73+1),$J73/2,$M73,TRUE)-_xlfn.NORM.DIST(AND(BH$6&gt;=$F73,BH$6&lt;=$H73)*(BG$6-$F73+1),$J73/2,$M73,TRUE))/(1-2*_xlfn.NORM.DIST(0,$J73/2,$M73,TRUE))*$D73+($K73="Steady Growth")*(AND(BH$6&gt;=$F73,BH$6&lt;=$H73)*((BH$6-$F73+1)/($J73*($J73+1)/2)*$D73))+($K73="custom")*CustCF!BB73</f>
        <v>0</v>
      </c>
      <c r="BI73" s="95">
        <f>($K73="Bell Curve")*(_xlfn.NORM.DIST(AND(BI$6&gt;=$F73,BI$6&lt;=$H73)*(BI$6-$F73+1),$J73/2,$M73,TRUE)-_xlfn.NORM.DIST(AND(BI$6&gt;=$F73,BI$6&lt;=$H73)*(BH$6-$F73+1),$J73/2,$M73,TRUE))/(1-2*_xlfn.NORM.DIST(0,$J73/2,$M73,TRUE))*$D73+($K73="Steady Growth")*(AND(BI$6&gt;=$F73,BI$6&lt;=$H73)*((BI$6-$F73+1)/($J73*($J73+1)/2)*$D73))+($K73="custom")*CustCF!BC73</f>
        <v>0</v>
      </c>
      <c r="BJ73" s="95">
        <f>($K73="Bell Curve")*(_xlfn.NORM.DIST(AND(BJ$6&gt;=$F73,BJ$6&lt;=$H73)*(BJ$6-$F73+1),$J73/2,$M73,TRUE)-_xlfn.NORM.DIST(AND(BJ$6&gt;=$F73,BJ$6&lt;=$H73)*(BI$6-$F73+1),$J73/2,$M73,TRUE))/(1-2*_xlfn.NORM.DIST(0,$J73/2,$M73,TRUE))*$D73+($K73="Steady Growth")*(AND(BJ$6&gt;=$F73,BJ$6&lt;=$H73)*((BJ$6-$F73+1)/($J73*($J73+1)/2)*$D73))+($K73="custom")*CustCF!BD73</f>
        <v>0</v>
      </c>
      <c r="BK73" s="95">
        <f>($K73="Bell Curve")*(_xlfn.NORM.DIST(AND(BK$6&gt;=$F73,BK$6&lt;=$H73)*(BK$6-$F73+1),$J73/2,$M73,TRUE)-_xlfn.NORM.DIST(AND(BK$6&gt;=$F73,BK$6&lt;=$H73)*(BJ$6-$F73+1),$J73/2,$M73,TRUE))/(1-2*_xlfn.NORM.DIST(0,$J73/2,$M73,TRUE))*$D73+($K73="Steady Growth")*(AND(BK$6&gt;=$F73,BK$6&lt;=$H73)*((BK$6-$F73+1)/($J73*($J73+1)/2)*$D73))+($K73="custom")*CustCF!BE73</f>
        <v>0</v>
      </c>
      <c r="BL73" s="95">
        <f>($K73="Bell Curve")*(_xlfn.NORM.DIST(AND(BL$6&gt;=$F73,BL$6&lt;=$H73)*(BL$6-$F73+1),$J73/2,$M73,TRUE)-_xlfn.NORM.DIST(AND(BL$6&gt;=$F73,BL$6&lt;=$H73)*(BK$6-$F73+1),$J73/2,$M73,TRUE))/(1-2*_xlfn.NORM.DIST(0,$J73/2,$M73,TRUE))*$D73+($K73="Steady Growth")*(AND(BL$6&gt;=$F73,BL$6&lt;=$H73)*((BL$6-$F73+1)/($J73*($J73+1)/2)*$D73))+($K73="custom")*CustCF!BF73</f>
        <v>0</v>
      </c>
      <c r="BM73" s="95">
        <f>($K73="Bell Curve")*(_xlfn.NORM.DIST(AND(BM$6&gt;=$F73,BM$6&lt;=$H73)*(BM$6-$F73+1),$J73/2,$M73,TRUE)-_xlfn.NORM.DIST(AND(BM$6&gt;=$F73,BM$6&lt;=$H73)*(BL$6-$F73+1),$J73/2,$M73,TRUE))/(1-2*_xlfn.NORM.DIST(0,$J73/2,$M73,TRUE))*$D73+($K73="Steady Growth")*(AND(BM$6&gt;=$F73,BM$6&lt;=$H73)*((BM$6-$F73+1)/($J73*($J73+1)/2)*$D73))+($K73="custom")*CustCF!BG73</f>
        <v>0</v>
      </c>
      <c r="BN73" s="95">
        <f>($K73="Bell Curve")*(_xlfn.NORM.DIST(AND(BN$6&gt;=$F73,BN$6&lt;=$H73)*(BN$6-$F73+1),$J73/2,$M73,TRUE)-_xlfn.NORM.DIST(AND(BN$6&gt;=$F73,BN$6&lt;=$H73)*(BM$6-$F73+1),$J73/2,$M73,TRUE))/(1-2*_xlfn.NORM.DIST(0,$J73/2,$M73,TRUE))*$D73+($K73="Steady Growth")*(AND(BN$6&gt;=$F73,BN$6&lt;=$H73)*((BN$6-$F73+1)/($J73*($J73+1)/2)*$D73))+($K73="custom")*CustCF!BH73</f>
        <v>0</v>
      </c>
      <c r="BO73" s="95">
        <f>($K73="Bell Curve")*(_xlfn.NORM.DIST(AND(BO$6&gt;=$F73,BO$6&lt;=$H73)*(BO$6-$F73+1),$J73/2,$M73,TRUE)-_xlfn.NORM.DIST(AND(BO$6&gt;=$F73,BO$6&lt;=$H73)*(BN$6-$F73+1),$J73/2,$M73,TRUE))/(1-2*_xlfn.NORM.DIST(0,$J73/2,$M73,TRUE))*$D73+($K73="Steady Growth")*(AND(BO$6&gt;=$F73,BO$6&lt;=$H73)*((BO$6-$F73+1)/($J73*($J73+1)/2)*$D73))+($K73="custom")*CustCF!BI73</f>
        <v>0</v>
      </c>
      <c r="BP73" s="95">
        <f>($K73="Bell Curve")*(_xlfn.NORM.DIST(AND(BP$6&gt;=$F73,BP$6&lt;=$H73)*(BP$6-$F73+1),$J73/2,$M73,TRUE)-_xlfn.NORM.DIST(AND(BP$6&gt;=$F73,BP$6&lt;=$H73)*(BO$6-$F73+1),$J73/2,$M73,TRUE))/(1-2*_xlfn.NORM.DIST(0,$J73/2,$M73,TRUE))*$D73+($K73="Steady Growth")*(AND(BP$6&gt;=$F73,BP$6&lt;=$H73)*((BP$6-$F73+1)/($J73*($J73+1)/2)*$D73))+($K73="custom")*CustCF!BJ73</f>
        <v>0</v>
      </c>
      <c r="BQ73" s="95">
        <f>($K73="Bell Curve")*(_xlfn.NORM.DIST(AND(BQ$6&gt;=$F73,BQ$6&lt;=$H73)*(BQ$6-$F73+1),$J73/2,$M73,TRUE)-_xlfn.NORM.DIST(AND(BQ$6&gt;=$F73,BQ$6&lt;=$H73)*(BP$6-$F73+1),$J73/2,$M73,TRUE))/(1-2*_xlfn.NORM.DIST(0,$J73/2,$M73,TRUE))*$D73+($K73="Steady Growth")*(AND(BQ$6&gt;=$F73,BQ$6&lt;=$H73)*((BQ$6-$F73+1)/($J73*($J73+1)/2)*$D73))+($K73="custom")*CustCF!BK73</f>
        <v>0</v>
      </c>
      <c r="BR73" s="95">
        <f>($K73="Bell Curve")*(_xlfn.NORM.DIST(AND(BR$6&gt;=$F73,BR$6&lt;=$H73)*(BR$6-$F73+1),$J73/2,$M73,TRUE)-_xlfn.NORM.DIST(AND(BR$6&gt;=$F73,BR$6&lt;=$H73)*(BQ$6-$F73+1),$J73/2,$M73,TRUE))/(1-2*_xlfn.NORM.DIST(0,$J73/2,$M73,TRUE))*$D73+($K73="Steady Growth")*(AND(BR$6&gt;=$F73,BR$6&lt;=$H73)*((BR$6-$F73+1)/($J73*($J73+1)/2)*$D73))+($K73="custom")*CustCF!BL73</f>
        <v>0</v>
      </c>
      <c r="BS73" s="95">
        <f>($K73="Bell Curve")*(_xlfn.NORM.DIST(AND(BS$6&gt;=$F73,BS$6&lt;=$H73)*(BS$6-$F73+1),$J73/2,$M73,TRUE)-_xlfn.NORM.DIST(AND(BS$6&gt;=$F73,BS$6&lt;=$H73)*(BR$6-$F73+1),$J73/2,$M73,TRUE))/(1-2*_xlfn.NORM.DIST(0,$J73/2,$M73,TRUE))*$D73+($K73="Steady Growth")*(AND(BS$6&gt;=$F73,BS$6&lt;=$H73)*((BS$6-$F73+1)/($J73*($J73+1)/2)*$D73))+($K73="custom")*CustCF!BM73</f>
        <v>0</v>
      </c>
      <c r="BT73" s="95">
        <f>($K73="Bell Curve")*(_xlfn.NORM.DIST(AND(BT$6&gt;=$F73,BT$6&lt;=$H73)*(BT$6-$F73+1),$J73/2,$M73,TRUE)-_xlfn.NORM.DIST(AND(BT$6&gt;=$F73,BT$6&lt;=$H73)*(BS$6-$F73+1),$J73/2,$M73,TRUE))/(1-2*_xlfn.NORM.DIST(0,$J73/2,$M73,TRUE))*$D73+($K73="Steady Growth")*(AND(BT$6&gt;=$F73,BT$6&lt;=$H73)*((BT$6-$F73+1)/($J73*($J73+1)/2)*$D73))+($K73="custom")*CustCF!BN73</f>
        <v>0</v>
      </c>
      <c r="BU73" s="95">
        <f>($K73="Bell Curve")*(_xlfn.NORM.DIST(AND(BU$6&gt;=$F73,BU$6&lt;=$H73)*(BU$6-$F73+1),$J73/2,$M73,TRUE)-_xlfn.NORM.DIST(AND(BU$6&gt;=$F73,BU$6&lt;=$H73)*(BT$6-$F73+1),$J73/2,$M73,TRUE))/(1-2*_xlfn.NORM.DIST(0,$J73/2,$M73,TRUE))*$D73+($K73="Steady Growth")*(AND(BU$6&gt;=$F73,BU$6&lt;=$H73)*((BU$6-$F73+1)/($J73*($J73+1)/2)*$D73))+($K73="custom")*CustCF!BO73</f>
        <v>0</v>
      </c>
      <c r="BV73" s="95">
        <f>($K73="Bell Curve")*(_xlfn.NORM.DIST(AND(BV$6&gt;=$F73,BV$6&lt;=$H73)*(BV$6-$F73+1),$J73/2,$M73,TRUE)-_xlfn.NORM.DIST(AND(BV$6&gt;=$F73,BV$6&lt;=$H73)*(BU$6-$F73+1),$J73/2,$M73,TRUE))/(1-2*_xlfn.NORM.DIST(0,$J73/2,$M73,TRUE))*$D73+($K73="Steady Growth")*(AND(BV$6&gt;=$F73,BV$6&lt;=$H73)*((BV$6-$F73+1)/($J73*($J73+1)/2)*$D73))+($K73="custom")*CustCF!BP73</f>
        <v>0</v>
      </c>
      <c r="BW73" s="95">
        <f>($K73="Bell Curve")*(_xlfn.NORM.DIST(AND(BW$6&gt;=$F73,BW$6&lt;=$H73)*(BW$6-$F73+1),$J73/2,$M73,TRUE)-_xlfn.NORM.DIST(AND(BW$6&gt;=$F73,BW$6&lt;=$H73)*(BV$6-$F73+1),$J73/2,$M73,TRUE))/(1-2*_xlfn.NORM.DIST(0,$J73/2,$M73,TRUE))*$D73+($K73="Steady Growth")*(AND(BW$6&gt;=$F73,BW$6&lt;=$H73)*((BW$6-$F73+1)/($J73*($J73+1)/2)*$D73))+($K73="custom")*CustCF!BQ73</f>
        <v>0</v>
      </c>
      <c r="BX73" s="95">
        <f>($K73="Bell Curve")*(_xlfn.NORM.DIST(AND(BX$6&gt;=$F73,BX$6&lt;=$H73)*(BX$6-$F73+1),$J73/2,$M73,TRUE)-_xlfn.NORM.DIST(AND(BX$6&gt;=$F73,BX$6&lt;=$H73)*(BW$6-$F73+1),$J73/2,$M73,TRUE))/(1-2*_xlfn.NORM.DIST(0,$J73/2,$M73,TRUE))*$D73+($K73="Steady Growth")*(AND(BX$6&gt;=$F73,BX$6&lt;=$H73)*((BX$6-$F73+1)/($J73*($J73+1)/2)*$D73))+($K73="custom")*CustCF!BR73</f>
        <v>0</v>
      </c>
      <c r="BY73" s="95">
        <f>($K73="Bell Curve")*(_xlfn.NORM.DIST(AND(BY$6&gt;=$F73,BY$6&lt;=$H73)*(BY$6-$F73+1),$J73/2,$M73,TRUE)-_xlfn.NORM.DIST(AND(BY$6&gt;=$F73,BY$6&lt;=$H73)*(BX$6-$F73+1),$J73/2,$M73,TRUE))/(1-2*_xlfn.NORM.DIST(0,$J73/2,$M73,TRUE))*$D73+($K73="Steady Growth")*(AND(BY$6&gt;=$F73,BY$6&lt;=$H73)*((BY$6-$F73+1)/($J73*($J73+1)/2)*$D73))+($K73="custom")*CustCF!BS73</f>
        <v>0</v>
      </c>
      <c r="BZ73" s="95">
        <f>($K73="Bell Curve")*(_xlfn.NORM.DIST(AND(BZ$6&gt;=$F73,BZ$6&lt;=$H73)*(BZ$6-$F73+1),$J73/2,$M73,TRUE)-_xlfn.NORM.DIST(AND(BZ$6&gt;=$F73,BZ$6&lt;=$H73)*(BY$6-$F73+1),$J73/2,$M73,TRUE))/(1-2*_xlfn.NORM.DIST(0,$J73/2,$M73,TRUE))*$D73+($K73="Steady Growth")*(AND(BZ$6&gt;=$F73,BZ$6&lt;=$H73)*((BZ$6-$F73+1)/($J73*($J73+1)/2)*$D73))+($K73="custom")*CustCF!BT73</f>
        <v>0</v>
      </c>
      <c r="CA73" s="95">
        <f>($K73="Bell Curve")*(_xlfn.NORM.DIST(AND(CA$6&gt;=$F73,CA$6&lt;=$H73)*(CA$6-$F73+1),$J73/2,$M73,TRUE)-_xlfn.NORM.DIST(AND(CA$6&gt;=$F73,CA$6&lt;=$H73)*(BZ$6-$F73+1),$J73/2,$M73,TRUE))/(1-2*_xlfn.NORM.DIST(0,$J73/2,$M73,TRUE))*$D73+($K73="Steady Growth")*(AND(CA$6&gt;=$F73,CA$6&lt;=$H73)*((CA$6-$F73+1)/($J73*($J73+1)/2)*$D73))+($K73="custom")*CustCF!BU73</f>
        <v>0</v>
      </c>
      <c r="CB73" s="95">
        <f>($K73="Bell Curve")*(_xlfn.NORM.DIST(AND(CB$6&gt;=$F73,CB$6&lt;=$H73)*(CB$6-$F73+1),$J73/2,$M73,TRUE)-_xlfn.NORM.DIST(AND(CB$6&gt;=$F73,CB$6&lt;=$H73)*(CA$6-$F73+1),$J73/2,$M73,TRUE))/(1-2*_xlfn.NORM.DIST(0,$J73/2,$M73,TRUE))*$D73+($K73="Steady Growth")*(AND(CB$6&gt;=$F73,CB$6&lt;=$H73)*((CB$6-$F73+1)/($J73*($J73+1)/2)*$D73))+($K73="custom")*CustCF!BV73</f>
        <v>0</v>
      </c>
      <c r="CC73" s="95">
        <f>($K73="Bell Curve")*(_xlfn.NORM.DIST(AND(CC$6&gt;=$F73,CC$6&lt;=$H73)*(CC$6-$F73+1),$J73/2,$M73,TRUE)-_xlfn.NORM.DIST(AND(CC$6&gt;=$F73,CC$6&lt;=$H73)*(CB$6-$F73+1),$J73/2,$M73,TRUE))/(1-2*_xlfn.NORM.DIST(0,$J73/2,$M73,TRUE))*$D73+($K73="Steady Growth")*(AND(CC$6&gt;=$F73,CC$6&lt;=$H73)*((CC$6-$F73+1)/($J73*($J73+1)/2)*$D73))+($K73="custom")*CustCF!BW73</f>
        <v>0</v>
      </c>
      <c r="CD73" s="95">
        <f>($K73="Bell Curve")*(_xlfn.NORM.DIST(AND(CD$6&gt;=$F73,CD$6&lt;=$H73)*(CD$6-$F73+1),$J73/2,$M73,TRUE)-_xlfn.NORM.DIST(AND(CD$6&gt;=$F73,CD$6&lt;=$H73)*(CC$6-$F73+1),$J73/2,$M73,TRUE))/(1-2*_xlfn.NORM.DIST(0,$J73/2,$M73,TRUE))*$D73+($K73="Steady Growth")*(AND(CD$6&gt;=$F73,CD$6&lt;=$H73)*((CD$6-$F73+1)/($J73*($J73+1)/2)*$D73))+($K73="custom")*CustCF!BX73</f>
        <v>0</v>
      </c>
      <c r="CE73" s="95">
        <f>($K73="Bell Curve")*(_xlfn.NORM.DIST(AND(CE$6&gt;=$F73,CE$6&lt;=$H73)*(CE$6-$F73+1),$J73/2,$M73,TRUE)-_xlfn.NORM.DIST(AND(CE$6&gt;=$F73,CE$6&lt;=$H73)*(CD$6-$F73+1),$J73/2,$M73,TRUE))/(1-2*_xlfn.NORM.DIST(0,$J73/2,$M73,TRUE))*$D73+($K73="Steady Growth")*(AND(CE$6&gt;=$F73,CE$6&lt;=$H73)*((CE$6-$F73+1)/($J73*($J73+1)/2)*$D73))+($K73="custom")*CustCF!BY73</f>
        <v>0</v>
      </c>
      <c r="CF73" s="95">
        <f>($K73="Bell Curve")*(_xlfn.NORM.DIST(AND(CF$6&gt;=$F73,CF$6&lt;=$H73)*(CF$6-$F73+1),$J73/2,$M73,TRUE)-_xlfn.NORM.DIST(AND(CF$6&gt;=$F73,CF$6&lt;=$H73)*(CE$6-$F73+1),$J73/2,$M73,TRUE))/(1-2*_xlfn.NORM.DIST(0,$J73/2,$M73,TRUE))*$D73+($K73="Steady Growth")*(AND(CF$6&gt;=$F73,CF$6&lt;=$H73)*((CF$6-$F73+1)/($J73*($J73+1)/2)*$D73))+($K73="custom")*CustCF!BZ73</f>
        <v>0</v>
      </c>
      <c r="CG73" s="95">
        <f>($K73="Bell Curve")*(_xlfn.NORM.DIST(AND(CG$6&gt;=$F73,CG$6&lt;=$H73)*(CG$6-$F73+1),$J73/2,$M73,TRUE)-_xlfn.NORM.DIST(AND(CG$6&gt;=$F73,CG$6&lt;=$H73)*(CF$6-$F73+1),$J73/2,$M73,TRUE))/(1-2*_xlfn.NORM.DIST(0,$J73/2,$M73,TRUE))*$D73+($K73="Steady Growth")*(AND(CG$6&gt;=$F73,CG$6&lt;=$H73)*((CG$6-$F73+1)/($J73*($J73+1)/2)*$D73))+($K73="custom")*CustCF!CA73</f>
        <v>0</v>
      </c>
      <c r="CH73" s="95">
        <f>($K73="Bell Curve")*(_xlfn.NORM.DIST(AND(CH$6&gt;=$F73,CH$6&lt;=$H73)*(CH$6-$F73+1),$J73/2,$M73,TRUE)-_xlfn.NORM.DIST(AND(CH$6&gt;=$F73,CH$6&lt;=$H73)*(CG$6-$F73+1),$J73/2,$M73,TRUE))/(1-2*_xlfn.NORM.DIST(0,$J73/2,$M73,TRUE))*$D73+($K73="Steady Growth")*(AND(CH$6&gt;=$F73,CH$6&lt;=$H73)*((CH$6-$F73+1)/($J73*($J73+1)/2)*$D73))+($K73="custom")*CustCF!CB73</f>
        <v>0</v>
      </c>
      <c r="CI73" s="95">
        <f>($K73="Bell Curve")*(_xlfn.NORM.DIST(AND(CI$6&gt;=$F73,CI$6&lt;=$H73)*(CI$6-$F73+1),$J73/2,$M73,TRUE)-_xlfn.NORM.DIST(AND(CI$6&gt;=$F73,CI$6&lt;=$H73)*(CH$6-$F73+1),$J73/2,$M73,TRUE))/(1-2*_xlfn.NORM.DIST(0,$J73/2,$M73,TRUE))*$D73+($K73="Steady Growth")*(AND(CI$6&gt;=$F73,CI$6&lt;=$H73)*((CI$6-$F73+1)/($J73*($J73+1)/2)*$D73))+($K73="custom")*CustCF!CC73</f>
        <v>0</v>
      </c>
      <c r="CJ73" s="95">
        <f>($K73="Bell Curve")*(_xlfn.NORM.DIST(AND(CJ$6&gt;=$F73,CJ$6&lt;=$H73)*(CJ$6-$F73+1),$J73/2,$M73,TRUE)-_xlfn.NORM.DIST(AND(CJ$6&gt;=$F73,CJ$6&lt;=$H73)*(CI$6-$F73+1),$J73/2,$M73,TRUE))/(1-2*_xlfn.NORM.DIST(0,$J73/2,$M73,TRUE))*$D73+($K73="Steady Growth")*(AND(CJ$6&gt;=$F73,CJ$6&lt;=$H73)*((CJ$6-$F73+1)/($J73*($J73+1)/2)*$D73))+($K73="custom")*CustCF!CD73</f>
        <v>0</v>
      </c>
      <c r="CK73" s="95">
        <f>($K73="Bell Curve")*(_xlfn.NORM.DIST(AND(CK$6&gt;=$F73,CK$6&lt;=$H73)*(CK$6-$F73+1),$J73/2,$M73,TRUE)-_xlfn.NORM.DIST(AND(CK$6&gt;=$F73,CK$6&lt;=$H73)*(CJ$6-$F73+1),$J73/2,$M73,TRUE))/(1-2*_xlfn.NORM.DIST(0,$J73/2,$M73,TRUE))*$D73+($K73="Steady Growth")*(AND(CK$6&gt;=$F73,CK$6&lt;=$H73)*((CK$6-$F73+1)/($J73*($J73+1)/2)*$D73))+($K73="custom")*CustCF!CE73</f>
        <v>0</v>
      </c>
      <c r="CL73" s="95">
        <f>($K73="Bell Curve")*(_xlfn.NORM.DIST(AND(CL$6&gt;=$F73,CL$6&lt;=$H73)*(CL$6-$F73+1),$J73/2,$M73,TRUE)-_xlfn.NORM.DIST(AND(CL$6&gt;=$F73,CL$6&lt;=$H73)*(CK$6-$F73+1),$J73/2,$M73,TRUE))/(1-2*_xlfn.NORM.DIST(0,$J73/2,$M73,TRUE))*$D73+($K73="Steady Growth")*(AND(CL$6&gt;=$F73,CL$6&lt;=$H73)*((CL$6-$F73+1)/($J73*($J73+1)/2)*$D73))+($K73="custom")*CustCF!CF73</f>
        <v>0</v>
      </c>
      <c r="CM73" s="95">
        <f>($K73="Bell Curve")*(_xlfn.NORM.DIST(AND(CM$6&gt;=$F73,CM$6&lt;=$H73)*(CM$6-$F73+1),$J73/2,$M73,TRUE)-_xlfn.NORM.DIST(AND(CM$6&gt;=$F73,CM$6&lt;=$H73)*(CL$6-$F73+1),$J73/2,$M73,TRUE))/(1-2*_xlfn.NORM.DIST(0,$J73/2,$M73,TRUE))*$D73+($K73="Steady Growth")*(AND(CM$6&gt;=$F73,CM$6&lt;=$H73)*((CM$6-$F73+1)/($J73*($J73+1)/2)*$D73))+($K73="custom")*CustCF!CG73</f>
        <v>0</v>
      </c>
      <c r="CN73" s="95">
        <f>($K73="Bell Curve")*(_xlfn.NORM.DIST(AND(CN$6&gt;=$F73,CN$6&lt;=$H73)*(CN$6-$F73+1),$J73/2,$M73,TRUE)-_xlfn.NORM.DIST(AND(CN$6&gt;=$F73,CN$6&lt;=$H73)*(CM$6-$F73+1),$J73/2,$M73,TRUE))/(1-2*_xlfn.NORM.DIST(0,$J73/2,$M73,TRUE))*$D73+($K73="Steady Growth")*(AND(CN$6&gt;=$F73,CN$6&lt;=$H73)*((CN$6-$F73+1)/($J73*($J73+1)/2)*$D73))+($K73="custom")*CustCF!CH73</f>
        <v>0</v>
      </c>
      <c r="CO73" s="95">
        <f>($K73="Bell Curve")*(_xlfn.NORM.DIST(AND(CO$6&gt;=$F73,CO$6&lt;=$H73)*(CO$6-$F73+1),$J73/2,$M73,TRUE)-_xlfn.NORM.DIST(AND(CO$6&gt;=$F73,CO$6&lt;=$H73)*(CN$6-$F73+1),$J73/2,$M73,TRUE))/(1-2*_xlfn.NORM.DIST(0,$J73/2,$M73,TRUE))*$D73+($K73="Steady Growth")*(AND(CO$6&gt;=$F73,CO$6&lt;=$H73)*((CO$6-$F73+1)/($J73*($J73+1)/2)*$D73))+($K73="custom")*CustCF!CI73</f>
        <v>0</v>
      </c>
      <c r="CP73" s="95">
        <f>($K73="Bell Curve")*(_xlfn.NORM.DIST(AND(CP$6&gt;=$F73,CP$6&lt;=$H73)*(CP$6-$F73+1),$J73/2,$M73,TRUE)-_xlfn.NORM.DIST(AND(CP$6&gt;=$F73,CP$6&lt;=$H73)*(CO$6-$F73+1),$J73/2,$M73,TRUE))/(1-2*_xlfn.NORM.DIST(0,$J73/2,$M73,TRUE))*$D73+($K73="Steady Growth")*(AND(CP$6&gt;=$F73,CP$6&lt;=$H73)*((CP$6-$F73+1)/($J73*($J73+1)/2)*$D73))+($K73="custom")*CustCF!CJ73</f>
        <v>0</v>
      </c>
      <c r="CQ73" s="95">
        <f>($K73="Bell Curve")*(_xlfn.NORM.DIST(AND(CQ$6&gt;=$F73,CQ$6&lt;=$H73)*(CQ$6-$F73+1),$J73/2,$M73,TRUE)-_xlfn.NORM.DIST(AND(CQ$6&gt;=$F73,CQ$6&lt;=$H73)*(CP$6-$F73+1),$J73/2,$M73,TRUE))/(1-2*_xlfn.NORM.DIST(0,$J73/2,$M73,TRUE))*$D73+($K73="Steady Growth")*(AND(CQ$6&gt;=$F73,CQ$6&lt;=$H73)*((CQ$6-$F73+1)/($J73*($J73+1)/2)*$D73))+($K73="custom")*CustCF!CK73</f>
        <v>0</v>
      </c>
      <c r="CR73" s="95">
        <f>($K73="Bell Curve")*(_xlfn.NORM.DIST(AND(CR$6&gt;=$F73,CR$6&lt;=$H73)*(CR$6-$F73+1),$J73/2,$M73,TRUE)-_xlfn.NORM.DIST(AND(CR$6&gt;=$F73,CR$6&lt;=$H73)*(CQ$6-$F73+1),$J73/2,$M73,TRUE))/(1-2*_xlfn.NORM.DIST(0,$J73/2,$M73,TRUE))*$D73+($K73="Steady Growth")*(AND(CR$6&gt;=$F73,CR$6&lt;=$H73)*((CR$6-$F73+1)/($J73*($J73+1)/2)*$D73))+($K73="custom")*CustCF!CL73</f>
        <v>0</v>
      </c>
      <c r="CS73" s="95">
        <f>($K73="Bell Curve")*(_xlfn.NORM.DIST(AND(CS$6&gt;=$F73,CS$6&lt;=$H73)*(CS$6-$F73+1),$J73/2,$M73,TRUE)-_xlfn.NORM.DIST(AND(CS$6&gt;=$F73,CS$6&lt;=$H73)*(CR$6-$F73+1),$J73/2,$M73,TRUE))/(1-2*_xlfn.NORM.DIST(0,$J73/2,$M73,TRUE))*$D73+($K73="Steady Growth")*(AND(CS$6&gt;=$F73,CS$6&lt;=$H73)*((CS$6-$F73+1)/($J73*($J73+1)/2)*$D73))+($K73="custom")*CustCF!CM73</f>
        <v>0</v>
      </c>
      <c r="CT73" s="95">
        <f>($K73="Bell Curve")*(_xlfn.NORM.DIST(AND(CT$6&gt;=$F73,CT$6&lt;=$H73)*(CT$6-$F73+1),$J73/2,$M73,TRUE)-_xlfn.NORM.DIST(AND(CT$6&gt;=$F73,CT$6&lt;=$H73)*(CS$6-$F73+1),$J73/2,$M73,TRUE))/(1-2*_xlfn.NORM.DIST(0,$J73/2,$M73,TRUE))*$D73+($K73="Steady Growth")*(AND(CT$6&gt;=$F73,CT$6&lt;=$H73)*((CT$6-$F73+1)/($J73*($J73+1)/2)*$D73))+($K73="custom")*CustCF!CN73</f>
        <v>0</v>
      </c>
      <c r="CU73" s="95">
        <f>($K73="Bell Curve")*(_xlfn.NORM.DIST(AND(CU$6&gt;=$F73,CU$6&lt;=$H73)*(CU$6-$F73+1),$J73/2,$M73,TRUE)-_xlfn.NORM.DIST(AND(CU$6&gt;=$F73,CU$6&lt;=$H73)*(CT$6-$F73+1),$J73/2,$M73,TRUE))/(1-2*_xlfn.NORM.DIST(0,$J73/2,$M73,TRUE))*$D73+($K73="Steady Growth")*(AND(CU$6&gt;=$F73,CU$6&lt;=$H73)*((CU$6-$F73+1)/($J73*($J73+1)/2)*$D73))+($K73="custom")*CustCF!CO73</f>
        <v>0</v>
      </c>
      <c r="CV73" s="95">
        <f>($K73="Bell Curve")*(_xlfn.NORM.DIST(AND(CV$6&gt;=$F73,CV$6&lt;=$H73)*(CV$6-$F73+1),$J73/2,$M73,TRUE)-_xlfn.NORM.DIST(AND(CV$6&gt;=$F73,CV$6&lt;=$H73)*(CU$6-$F73+1),$J73/2,$M73,TRUE))/(1-2*_xlfn.NORM.DIST(0,$J73/2,$M73,TRUE))*$D73+($K73="Steady Growth")*(AND(CV$6&gt;=$F73,CV$6&lt;=$H73)*((CV$6-$F73+1)/($J73*($J73+1)/2)*$D73))+($K73="custom")*CustCF!CP73</f>
        <v>0</v>
      </c>
      <c r="CW73" s="95">
        <f>($K73="Bell Curve")*(_xlfn.NORM.DIST(AND(CW$6&gt;=$F73,CW$6&lt;=$H73)*(CW$6-$F73+1),$J73/2,$M73,TRUE)-_xlfn.NORM.DIST(AND(CW$6&gt;=$F73,CW$6&lt;=$H73)*(CV$6-$F73+1),$J73/2,$M73,TRUE))/(1-2*_xlfn.NORM.DIST(0,$J73/2,$M73,TRUE))*$D73+($K73="Steady Growth")*(AND(CW$6&gt;=$F73,CW$6&lt;=$H73)*((CW$6-$F73+1)/($J73*($J73+1)/2)*$D73))+($K73="custom")*CustCF!CQ73</f>
        <v>0</v>
      </c>
      <c r="CX73" s="95">
        <f>($K73="Bell Curve")*(_xlfn.NORM.DIST(AND(CX$6&gt;=$F73,CX$6&lt;=$H73)*(CX$6-$F73+1),$J73/2,$M73,TRUE)-_xlfn.NORM.DIST(AND(CX$6&gt;=$F73,CX$6&lt;=$H73)*(CW$6-$F73+1),$J73/2,$M73,TRUE))/(1-2*_xlfn.NORM.DIST(0,$J73/2,$M73,TRUE))*$D73+($K73="Steady Growth")*(AND(CX$6&gt;=$F73,CX$6&lt;=$H73)*((CX$6-$F73+1)/($J73*($J73+1)/2)*$D73))+($K73="custom")*CustCF!CR73</f>
        <v>0</v>
      </c>
      <c r="CY73" s="95">
        <f>($K73="Bell Curve")*(_xlfn.NORM.DIST(AND(CY$6&gt;=$F73,CY$6&lt;=$H73)*(CY$6-$F73+1),$J73/2,$M73,TRUE)-_xlfn.NORM.DIST(AND(CY$6&gt;=$F73,CY$6&lt;=$H73)*(CX$6-$F73+1),$J73/2,$M73,TRUE))/(1-2*_xlfn.NORM.DIST(0,$J73/2,$M73,TRUE))*$D73+($K73="Steady Growth")*(AND(CY$6&gt;=$F73,CY$6&lt;=$H73)*((CY$6-$F73+1)/($J73*($J73+1)/2)*$D73))+($K73="custom")*CustCF!CS73</f>
        <v>0</v>
      </c>
      <c r="CZ73" s="95">
        <f>($K73="Bell Curve")*(_xlfn.NORM.DIST(AND(CZ$6&gt;=$F73,CZ$6&lt;=$H73)*(CZ$6-$F73+1),$J73/2,$M73,TRUE)-_xlfn.NORM.DIST(AND(CZ$6&gt;=$F73,CZ$6&lt;=$H73)*(CY$6-$F73+1),$J73/2,$M73,TRUE))/(1-2*_xlfn.NORM.DIST(0,$J73/2,$M73,TRUE))*$D73+($K73="Steady Growth")*(AND(CZ$6&gt;=$F73,CZ$6&lt;=$H73)*((CZ$6-$F73+1)/($J73*($J73+1)/2)*$D73))+($K73="custom")*CustCF!CT73</f>
        <v>0</v>
      </c>
      <c r="DA73" s="95">
        <f>($K73="Bell Curve")*(_xlfn.NORM.DIST(AND(DA$6&gt;=$F73,DA$6&lt;=$H73)*(DA$6-$F73+1),$J73/2,$M73,TRUE)-_xlfn.NORM.DIST(AND(DA$6&gt;=$F73,DA$6&lt;=$H73)*(CZ$6-$F73+1),$J73/2,$M73,TRUE))/(1-2*_xlfn.NORM.DIST(0,$J73/2,$M73,TRUE))*$D73+($K73="Steady Growth")*(AND(DA$6&gt;=$F73,DA$6&lt;=$H73)*((DA$6-$F73+1)/($J73*($J73+1)/2)*$D73))+($K73="custom")*CustCF!CU73</f>
        <v>0</v>
      </c>
      <c r="DB73" s="95">
        <f>($K73="Bell Curve")*(_xlfn.NORM.DIST(AND(DB$6&gt;=$F73,DB$6&lt;=$H73)*(DB$6-$F73+1),$J73/2,$M73,TRUE)-_xlfn.NORM.DIST(AND(DB$6&gt;=$F73,DB$6&lt;=$H73)*(DA$6-$F73+1),$J73/2,$M73,TRUE))/(1-2*_xlfn.NORM.DIST(0,$J73/2,$M73,TRUE))*$D73+($K73="Steady Growth")*(AND(DB$6&gt;=$F73,DB$6&lt;=$H73)*((DB$6-$F73+1)/($J73*($J73+1)/2)*$D73))+($K73="custom")*CustCF!CV73</f>
        <v>0</v>
      </c>
      <c r="DC73" s="95">
        <f>($K73="Bell Curve")*(_xlfn.NORM.DIST(AND(DC$6&gt;=$F73,DC$6&lt;=$H73)*(DC$6-$F73+1),$J73/2,$M73,TRUE)-_xlfn.NORM.DIST(AND(DC$6&gt;=$F73,DC$6&lt;=$H73)*(DB$6-$F73+1),$J73/2,$M73,TRUE))/(1-2*_xlfn.NORM.DIST(0,$J73/2,$M73,TRUE))*$D73+($K73="Steady Growth")*(AND(DC$6&gt;=$F73,DC$6&lt;=$H73)*((DC$6-$F73+1)/($J73*($J73+1)/2)*$D73))+($K73="custom")*CustCF!CW73</f>
        <v>0</v>
      </c>
      <c r="DD73" s="95">
        <f>($K73="Bell Curve")*(_xlfn.NORM.DIST(AND(DD$6&gt;=$F73,DD$6&lt;=$H73)*(DD$6-$F73+1),$J73/2,$M73,TRUE)-_xlfn.NORM.DIST(AND(DD$6&gt;=$F73,DD$6&lt;=$H73)*(DC$6-$F73+1),$J73/2,$M73,TRUE))/(1-2*_xlfn.NORM.DIST(0,$J73/2,$M73,TRUE))*$D73+($K73="Steady Growth")*(AND(DD$6&gt;=$F73,DD$6&lt;=$H73)*((DD$6-$F73+1)/($J73*($J73+1)/2)*$D73))+($K73="custom")*CustCF!CX73</f>
        <v>0</v>
      </c>
      <c r="DE73" s="95">
        <f>($K73="Bell Curve")*(_xlfn.NORM.DIST(AND(DE$6&gt;=$F73,DE$6&lt;=$H73)*(DE$6-$F73+1),$J73/2,$M73,TRUE)-_xlfn.NORM.DIST(AND(DE$6&gt;=$F73,DE$6&lt;=$H73)*(DD$6-$F73+1),$J73/2,$M73,TRUE))/(1-2*_xlfn.NORM.DIST(0,$J73/2,$M73,TRUE))*$D73+($K73="Steady Growth")*(AND(DE$6&gt;=$F73,DE$6&lt;=$H73)*((DE$6-$F73+1)/($J73*($J73+1)/2)*$D73))+($K73="custom")*CustCF!CY73</f>
        <v>0</v>
      </c>
      <c r="DF73" s="95">
        <f>($K73="Bell Curve")*(_xlfn.NORM.DIST(AND(DF$6&gt;=$F73,DF$6&lt;=$H73)*(DF$6-$F73+1),$J73/2,$M73,TRUE)-_xlfn.NORM.DIST(AND(DF$6&gt;=$F73,DF$6&lt;=$H73)*(DE$6-$F73+1),$J73/2,$M73,TRUE))/(1-2*_xlfn.NORM.DIST(0,$J73/2,$M73,TRUE))*$D73+($K73="Steady Growth")*(AND(DF$6&gt;=$F73,DF$6&lt;=$H73)*((DF$6-$F73+1)/($J73*($J73+1)/2)*$D73))+($K73="custom")*CustCF!CZ73</f>
        <v>0</v>
      </c>
      <c r="DG73" s="95">
        <f>($K73="Bell Curve")*(_xlfn.NORM.DIST(AND(DG$6&gt;=$F73,DG$6&lt;=$H73)*(DG$6-$F73+1),$J73/2,$M73,TRUE)-_xlfn.NORM.DIST(AND(DG$6&gt;=$F73,DG$6&lt;=$H73)*(DF$6-$F73+1),$J73/2,$M73,TRUE))/(1-2*_xlfn.NORM.DIST(0,$J73/2,$M73,TRUE))*$D73+($K73="Steady Growth")*(AND(DG$6&gt;=$F73,DG$6&lt;=$H73)*((DG$6-$F73+1)/($J73*($J73+1)/2)*$D73))+($K73="custom")*CustCF!DA73</f>
        <v>0</v>
      </c>
      <c r="DH73" s="95">
        <f>($K73="Bell Curve")*(_xlfn.NORM.DIST(AND(DH$6&gt;=$F73,DH$6&lt;=$H73)*(DH$6-$F73+1),$J73/2,$M73,TRUE)-_xlfn.NORM.DIST(AND(DH$6&gt;=$F73,DH$6&lt;=$H73)*(DG$6-$F73+1),$J73/2,$M73,TRUE))/(1-2*_xlfn.NORM.DIST(0,$J73/2,$M73,TRUE))*$D73+($K73="Steady Growth")*(AND(DH$6&gt;=$F73,DH$6&lt;=$H73)*((DH$6-$F73+1)/($J73*($J73+1)/2)*$D73))+($K73="custom")*CustCF!DB73</f>
        <v>0</v>
      </c>
      <c r="DI73" s="95">
        <f>($K73="Bell Curve")*(_xlfn.NORM.DIST(AND(DI$6&gt;=$F73,DI$6&lt;=$H73)*(DI$6-$F73+1),$J73/2,$M73,TRUE)-_xlfn.NORM.DIST(AND(DI$6&gt;=$F73,DI$6&lt;=$H73)*(DH$6-$F73+1),$J73/2,$M73,TRUE))/(1-2*_xlfn.NORM.DIST(0,$J73/2,$M73,TRUE))*$D73+($K73="Steady Growth")*(AND(DI$6&gt;=$F73,DI$6&lt;=$H73)*((DI$6-$F73+1)/($J73*($J73+1)/2)*$D73))+($K73="custom")*CustCF!DC73</f>
        <v>0</v>
      </c>
      <c r="DJ73" s="95">
        <f>($K73="Bell Curve")*(_xlfn.NORM.DIST(AND(DJ$6&gt;=$F73,DJ$6&lt;=$H73)*(DJ$6-$F73+1),$J73/2,$M73,TRUE)-_xlfn.NORM.DIST(AND(DJ$6&gt;=$F73,DJ$6&lt;=$H73)*(DI$6-$F73+1),$J73/2,$M73,TRUE))/(1-2*_xlfn.NORM.DIST(0,$J73/2,$M73,TRUE))*$D73+($K73="Steady Growth")*(AND(DJ$6&gt;=$F73,DJ$6&lt;=$H73)*((DJ$6-$F73+1)/($J73*($J73+1)/2)*$D73))+($K73="custom")*CustCF!DD73</f>
        <v>0</v>
      </c>
      <c r="DK73" s="95">
        <f>($K73="Bell Curve")*(_xlfn.NORM.DIST(AND(DK$6&gt;=$F73,DK$6&lt;=$H73)*(DK$6-$F73+1),$J73/2,$M73,TRUE)-_xlfn.NORM.DIST(AND(DK$6&gt;=$F73,DK$6&lt;=$H73)*(DJ$6-$F73+1),$J73/2,$M73,TRUE))/(1-2*_xlfn.NORM.DIST(0,$J73/2,$M73,TRUE))*$D73+($K73="Steady Growth")*(AND(DK$6&gt;=$F73,DK$6&lt;=$H73)*((DK$6-$F73+1)/($J73*($J73+1)/2)*$D73))+($K73="custom")*CustCF!DE73</f>
        <v>0</v>
      </c>
      <c r="DL73" s="95">
        <f>($K73="Bell Curve")*(_xlfn.NORM.DIST(AND(DL$6&gt;=$F73,DL$6&lt;=$H73)*(DL$6-$F73+1),$J73/2,$M73,TRUE)-_xlfn.NORM.DIST(AND(DL$6&gt;=$F73,DL$6&lt;=$H73)*(DK$6-$F73+1),$J73/2,$M73,TRUE))/(1-2*_xlfn.NORM.DIST(0,$J73/2,$M73,TRUE))*$D73+($K73="Steady Growth")*(AND(DL$6&gt;=$F73,DL$6&lt;=$H73)*((DL$6-$F73+1)/($J73*($J73+1)/2)*$D73))+($K73="custom")*CustCF!DF73</f>
        <v>0</v>
      </c>
      <c r="DM73" s="95">
        <f>($K73="Bell Curve")*(_xlfn.NORM.DIST(AND(DM$6&gt;=$F73,DM$6&lt;=$H73)*(DM$6-$F73+1),$J73/2,$M73,TRUE)-_xlfn.NORM.DIST(AND(DM$6&gt;=$F73,DM$6&lt;=$H73)*(DL$6-$F73+1),$J73/2,$M73,TRUE))/(1-2*_xlfn.NORM.DIST(0,$J73/2,$M73,TRUE))*$D73+($K73="Steady Growth")*(AND(DM$6&gt;=$F73,DM$6&lt;=$H73)*((DM$6-$F73+1)/($J73*($J73+1)/2)*$D73))+($K73="custom")*CustCF!DG73</f>
        <v>0</v>
      </c>
      <c r="DN73" s="95">
        <f>($K73="Bell Curve")*(_xlfn.NORM.DIST(AND(DN$6&gt;=$F73,DN$6&lt;=$H73)*(DN$6-$F73+1),$J73/2,$M73,TRUE)-_xlfn.NORM.DIST(AND(DN$6&gt;=$F73,DN$6&lt;=$H73)*(DM$6-$F73+1),$J73/2,$M73,TRUE))/(1-2*_xlfn.NORM.DIST(0,$J73/2,$M73,TRUE))*$D73+($K73="Steady Growth")*(AND(DN$6&gt;=$F73,DN$6&lt;=$H73)*((DN$6-$F73+1)/($J73*($J73+1)/2)*$D73))+($K73="custom")*CustCF!DH73</f>
        <v>0</v>
      </c>
      <c r="DO73" s="95">
        <f>($K73="Bell Curve")*(_xlfn.NORM.DIST(AND(DO$6&gt;=$F73,DO$6&lt;=$H73)*(DO$6-$F73+1),$J73/2,$M73,TRUE)-_xlfn.NORM.DIST(AND(DO$6&gt;=$F73,DO$6&lt;=$H73)*(DN$6-$F73+1),$J73/2,$M73,TRUE))/(1-2*_xlfn.NORM.DIST(0,$J73/2,$M73,TRUE))*$D73+($K73="Steady Growth")*(AND(DO$6&gt;=$F73,DO$6&lt;=$H73)*((DO$6-$F73+1)/($J73*($J73+1)/2)*$D73))+($K73="custom")*CustCF!DI73</f>
        <v>0</v>
      </c>
      <c r="DP73" s="95">
        <f>($K73="Bell Curve")*(_xlfn.NORM.DIST(AND(DP$6&gt;=$F73,DP$6&lt;=$H73)*(DP$6-$F73+1),$J73/2,$M73,TRUE)-_xlfn.NORM.DIST(AND(DP$6&gt;=$F73,DP$6&lt;=$H73)*(DO$6-$F73+1),$J73/2,$M73,TRUE))/(1-2*_xlfn.NORM.DIST(0,$J73/2,$M73,TRUE))*$D73+($K73="Steady Growth")*(AND(DP$6&gt;=$F73,DP$6&lt;=$H73)*((DP$6-$F73+1)/($J73*($J73+1)/2)*$D73))+($K73="custom")*CustCF!DJ73</f>
        <v>0</v>
      </c>
      <c r="DQ73" s="95">
        <f>($K73="Bell Curve")*(_xlfn.NORM.DIST(AND(DQ$6&gt;=$F73,DQ$6&lt;=$H73)*(DQ$6-$F73+1),$J73/2,$M73,TRUE)-_xlfn.NORM.DIST(AND(DQ$6&gt;=$F73,DQ$6&lt;=$H73)*(DP$6-$F73+1),$J73/2,$M73,TRUE))/(1-2*_xlfn.NORM.DIST(0,$J73/2,$M73,TRUE))*$D73+($K73="Steady Growth")*(AND(DQ$6&gt;=$F73,DQ$6&lt;=$H73)*((DQ$6-$F73+1)/($J73*($J73+1)/2)*$D73))+($K73="custom")*CustCF!DK73</f>
        <v>0</v>
      </c>
      <c r="DR73" s="95">
        <f>($K73="Bell Curve")*(_xlfn.NORM.DIST(AND(DR$6&gt;=$F73,DR$6&lt;=$H73)*(DR$6-$F73+1),$J73/2,$M73,TRUE)-_xlfn.NORM.DIST(AND(DR$6&gt;=$F73,DR$6&lt;=$H73)*(DQ$6-$F73+1),$J73/2,$M73,TRUE))/(1-2*_xlfn.NORM.DIST(0,$J73/2,$M73,TRUE))*$D73+($K73="Steady Growth")*(AND(DR$6&gt;=$F73,DR$6&lt;=$H73)*((DR$6-$F73+1)/($J73*($J73+1)/2)*$D73))+($K73="custom")*CustCF!DL73</f>
        <v>0</v>
      </c>
      <c r="DS73" s="95">
        <f>($K73="Bell Curve")*(_xlfn.NORM.DIST(AND(DS$6&gt;=$F73,DS$6&lt;=$H73)*(DS$6-$F73+1),$J73/2,$M73,TRUE)-_xlfn.NORM.DIST(AND(DS$6&gt;=$F73,DS$6&lt;=$H73)*(DR$6-$F73+1),$J73/2,$M73,TRUE))/(1-2*_xlfn.NORM.DIST(0,$J73/2,$M73,TRUE))*$D73+($K73="Steady Growth")*(AND(DS$6&gt;=$F73,DS$6&lt;=$H73)*((DS$6-$F73+1)/($J73*($J73+1)/2)*$D73))+($K73="custom")*CustCF!DM73</f>
        <v>0</v>
      </c>
      <c r="DT73" s="95">
        <f>($K73="Bell Curve")*(_xlfn.NORM.DIST(AND(DT$6&gt;=$F73,DT$6&lt;=$H73)*(DT$6-$F73+1),$J73/2,$M73,TRUE)-_xlfn.NORM.DIST(AND(DT$6&gt;=$F73,DT$6&lt;=$H73)*(DS$6-$F73+1),$J73/2,$M73,TRUE))/(1-2*_xlfn.NORM.DIST(0,$J73/2,$M73,TRUE))*$D73+($K73="Steady Growth")*(AND(DT$6&gt;=$F73,DT$6&lt;=$H73)*((DT$6-$F73+1)/($J73*($J73+1)/2)*$D73))+($K73="custom")*CustCF!DN73</f>
        <v>0</v>
      </c>
      <c r="DU73" s="95">
        <f>($K73="Bell Curve")*(_xlfn.NORM.DIST(AND(DU$6&gt;=$F73,DU$6&lt;=$H73)*(DU$6-$F73+1),$J73/2,$M73,TRUE)-_xlfn.NORM.DIST(AND(DU$6&gt;=$F73,DU$6&lt;=$H73)*(DT$6-$F73+1),$J73/2,$M73,TRUE))/(1-2*_xlfn.NORM.DIST(0,$J73/2,$M73,TRUE))*$D73+($K73="Steady Growth")*(AND(DU$6&gt;=$F73,DU$6&lt;=$H73)*((DU$6-$F73+1)/($J73*($J73+1)/2)*$D73))+($K73="custom")*CustCF!DO73</f>
        <v>0</v>
      </c>
      <c r="DV73" s="95">
        <f>($K73="Bell Curve")*(_xlfn.NORM.DIST(AND(DV$6&gt;=$F73,DV$6&lt;=$H73)*(DV$6-$F73+1),$J73/2,$M73,TRUE)-_xlfn.NORM.DIST(AND(DV$6&gt;=$F73,DV$6&lt;=$H73)*(DU$6-$F73+1),$J73/2,$M73,TRUE))/(1-2*_xlfn.NORM.DIST(0,$J73/2,$M73,TRUE))*$D73+($K73="Steady Growth")*(AND(DV$6&gt;=$F73,DV$6&lt;=$H73)*((DV$6-$F73+1)/($J73*($J73+1)/2)*$D73))+($K73="custom")*CustCF!DP73</f>
        <v>0</v>
      </c>
      <c r="DW73" s="95">
        <f>($K73="Bell Curve")*(_xlfn.NORM.DIST(AND(DW$6&gt;=$F73,DW$6&lt;=$H73)*(DW$6-$F73+1),$J73/2,$M73,TRUE)-_xlfn.NORM.DIST(AND(DW$6&gt;=$F73,DW$6&lt;=$H73)*(DV$6-$F73+1),$J73/2,$M73,TRUE))/(1-2*_xlfn.NORM.DIST(0,$J73/2,$M73,TRUE))*$D73+($K73="Steady Growth")*(AND(DW$6&gt;=$F73,DW$6&lt;=$H73)*((DW$6-$F73+1)/($J73*($J73+1)/2)*$D73))+($K73="custom")*CustCF!DQ73</f>
        <v>0</v>
      </c>
      <c r="DX73" s="95">
        <f>($K73="Bell Curve")*(_xlfn.NORM.DIST(AND(DX$6&gt;=$F73,DX$6&lt;=$H73)*(DX$6-$F73+1),$J73/2,$M73,TRUE)-_xlfn.NORM.DIST(AND(DX$6&gt;=$F73,DX$6&lt;=$H73)*(DW$6-$F73+1),$J73/2,$M73,TRUE))/(1-2*_xlfn.NORM.DIST(0,$J73/2,$M73,TRUE))*$D73+($K73="Steady Growth")*(AND(DX$6&gt;=$F73,DX$6&lt;=$H73)*((DX$6-$F73+1)/($J73*($J73+1)/2)*$D73))+($K73="custom")*CustCF!DR73</f>
        <v>0</v>
      </c>
      <c r="DY73" s="95">
        <f>($K73="Bell Curve")*(_xlfn.NORM.DIST(AND(DY$6&gt;=$F73,DY$6&lt;=$H73)*(DY$6-$F73+1),$J73/2,$M73,TRUE)-_xlfn.NORM.DIST(AND(DY$6&gt;=$F73,DY$6&lt;=$H73)*(DX$6-$F73+1),$J73/2,$M73,TRUE))/(1-2*_xlfn.NORM.DIST(0,$J73/2,$M73,TRUE))*$D73+($K73="Steady Growth")*(AND(DY$6&gt;=$F73,DY$6&lt;=$H73)*((DY$6-$F73+1)/($J73*($J73+1)/2)*$D73))+($K73="custom")*CustCF!DS73</f>
        <v>0</v>
      </c>
      <c r="DZ73" s="95">
        <f>($K73="Bell Curve")*(_xlfn.NORM.DIST(AND(DZ$6&gt;=$F73,DZ$6&lt;=$H73)*(DZ$6-$F73+1),$J73/2,$M73,TRUE)-_xlfn.NORM.DIST(AND(DZ$6&gt;=$F73,DZ$6&lt;=$H73)*(DY$6-$F73+1),$J73/2,$M73,TRUE))/(1-2*_xlfn.NORM.DIST(0,$J73/2,$M73,TRUE))*$D73+($K73="Steady Growth")*(AND(DZ$6&gt;=$F73,DZ$6&lt;=$H73)*((DZ$6-$F73+1)/($J73*($J73+1)/2)*$D73))+($K73="custom")*CustCF!DT73</f>
        <v>0</v>
      </c>
      <c r="EA73" s="95">
        <f>($K73="Bell Curve")*(_xlfn.NORM.DIST(AND(EA$6&gt;=$F73,EA$6&lt;=$H73)*(EA$6-$F73+1),$J73/2,$M73,TRUE)-_xlfn.NORM.DIST(AND(EA$6&gt;=$F73,EA$6&lt;=$H73)*(DZ$6-$F73+1),$J73/2,$M73,TRUE))/(1-2*_xlfn.NORM.DIST(0,$J73/2,$M73,TRUE))*$D73+($K73="Steady Growth")*(AND(EA$6&gt;=$F73,EA$6&lt;=$H73)*((EA$6-$F73+1)/($J73*($J73+1)/2)*$D73))+($K73="custom")*CustCF!DU73</f>
        <v>0</v>
      </c>
      <c r="EB73" s="95">
        <f>($K73="Bell Curve")*(_xlfn.NORM.DIST(AND(EB$6&gt;=$F73,EB$6&lt;=$H73)*(EB$6-$F73+1),$J73/2,$M73,TRUE)-_xlfn.NORM.DIST(AND(EB$6&gt;=$F73,EB$6&lt;=$H73)*(EA$6-$F73+1),$J73/2,$M73,TRUE))/(1-2*_xlfn.NORM.DIST(0,$J73/2,$M73,TRUE))*$D73+($K73="Steady Growth")*(AND(EB$6&gt;=$F73,EB$6&lt;=$H73)*((EB$6-$F73+1)/($J73*($J73+1)/2)*$D73))+($K73="custom")*CustCF!DV73</f>
        <v>0</v>
      </c>
      <c r="EC73" s="95">
        <f>($K73="Bell Curve")*(_xlfn.NORM.DIST(AND(EC$6&gt;=$F73,EC$6&lt;=$H73)*(EC$6-$F73+1),$J73/2,$M73,TRUE)-_xlfn.NORM.DIST(AND(EC$6&gt;=$F73,EC$6&lt;=$H73)*(EB$6-$F73+1),$J73/2,$M73,TRUE))/(1-2*_xlfn.NORM.DIST(0,$J73/2,$M73,TRUE))*$D73+($K73="Steady Growth")*(AND(EC$6&gt;=$F73,EC$6&lt;=$H73)*((EC$6-$F73+1)/($J73*($J73+1)/2)*$D73))+($K73="custom")*CustCF!DW73</f>
        <v>0</v>
      </c>
      <c r="ED73" s="95">
        <f>($K73="Bell Curve")*(_xlfn.NORM.DIST(AND(ED$6&gt;=$F73,ED$6&lt;=$H73)*(ED$6-$F73+1),$J73/2,$M73,TRUE)-_xlfn.NORM.DIST(AND(ED$6&gt;=$F73,ED$6&lt;=$H73)*(EC$6-$F73+1),$J73/2,$M73,TRUE))/(1-2*_xlfn.NORM.DIST(0,$J73/2,$M73,TRUE))*$D73+($K73="Steady Growth")*(AND(ED$6&gt;=$F73,ED$6&lt;=$H73)*((ED$6-$F73+1)/($J73*($J73+1)/2)*$D73))+($K73="custom")*CustCF!DX73</f>
        <v>0</v>
      </c>
      <c r="EE73" s="95">
        <f>($K73="Bell Curve")*(_xlfn.NORM.DIST(AND(EE$6&gt;=$F73,EE$6&lt;=$H73)*(EE$6-$F73+1),$J73/2,$M73,TRUE)-_xlfn.NORM.DIST(AND(EE$6&gt;=$F73,EE$6&lt;=$H73)*(ED$6-$F73+1),$J73/2,$M73,TRUE))/(1-2*_xlfn.NORM.DIST(0,$J73/2,$M73,TRUE))*$D73+($K73="Steady Growth")*(AND(EE$6&gt;=$F73,EE$6&lt;=$H73)*((EE$6-$F73+1)/($J73*($J73+1)/2)*$D73))+($K73="custom")*CustCF!DY73</f>
        <v>0</v>
      </c>
      <c r="EF73" s="95">
        <f>($K73="Bell Curve")*(_xlfn.NORM.DIST(AND(EF$6&gt;=$F73,EF$6&lt;=$H73)*(EF$6-$F73+1),$J73/2,$M73,TRUE)-_xlfn.NORM.DIST(AND(EF$6&gt;=$F73,EF$6&lt;=$H73)*(EE$6-$F73+1),$J73/2,$M73,TRUE))/(1-2*_xlfn.NORM.DIST(0,$J73/2,$M73,TRUE))*$D73+($K73="Steady Growth")*(AND(EF$6&gt;=$F73,EF$6&lt;=$H73)*((EF$6-$F73+1)/($J73*($J73+1)/2)*$D73))+($K73="custom")*CustCF!DZ73</f>
        <v>0</v>
      </c>
      <c r="EG73" s="95">
        <f>($K73="Bell Curve")*(_xlfn.NORM.DIST(AND(EG$6&gt;=$F73,EG$6&lt;=$H73)*(EG$6-$F73+1),$J73/2,$M73,TRUE)-_xlfn.NORM.DIST(AND(EG$6&gt;=$F73,EG$6&lt;=$H73)*(EF$6-$F73+1),$J73/2,$M73,TRUE))/(1-2*_xlfn.NORM.DIST(0,$J73/2,$M73,TRUE))*$D73+($K73="Steady Growth")*(AND(EG$6&gt;=$F73,EG$6&lt;=$H73)*((EG$6-$F73+1)/($J73*($J73+1)/2)*$D73))+($K73="custom")*CustCF!EA73</f>
        <v>0</v>
      </c>
      <c r="EH73" s="95">
        <f>($K73="Bell Curve")*(_xlfn.NORM.DIST(AND(EH$6&gt;=$F73,EH$6&lt;=$H73)*(EH$6-$F73+1),$J73/2,$M73,TRUE)-_xlfn.NORM.DIST(AND(EH$6&gt;=$F73,EH$6&lt;=$H73)*(EG$6-$F73+1),$J73/2,$M73,TRUE))/(1-2*_xlfn.NORM.DIST(0,$J73/2,$M73,TRUE))*$D73+($K73="Steady Growth")*(AND(EH$6&gt;=$F73,EH$6&lt;=$H73)*((EH$6-$F73+1)/($J73*($J73+1)/2)*$D73))+($K73="custom")*CustCF!EB73</f>
        <v>0</v>
      </c>
      <c r="EI73" s="95">
        <f>($K73="Bell Curve")*(_xlfn.NORM.DIST(AND(EI$6&gt;=$F73,EI$6&lt;=$H73)*(EI$6-$F73+1),$J73/2,$M73,TRUE)-_xlfn.NORM.DIST(AND(EI$6&gt;=$F73,EI$6&lt;=$H73)*(EH$6-$F73+1),$J73/2,$M73,TRUE))/(1-2*_xlfn.NORM.DIST(0,$J73/2,$M73,TRUE))*$D73+($K73="Steady Growth")*(AND(EI$6&gt;=$F73,EI$6&lt;=$H73)*((EI$6-$F73+1)/($J73*($J73+1)/2)*$D73))+($K73="custom")*CustCF!EC73</f>
        <v>0</v>
      </c>
      <c r="EJ73" s="95">
        <f>($K73="Bell Curve")*(_xlfn.NORM.DIST(AND(EJ$6&gt;=$F73,EJ$6&lt;=$H73)*(EJ$6-$F73+1),$J73/2,$M73,TRUE)-_xlfn.NORM.DIST(AND(EJ$6&gt;=$F73,EJ$6&lt;=$H73)*(EI$6-$F73+1),$J73/2,$M73,TRUE))/(1-2*_xlfn.NORM.DIST(0,$J73/2,$M73,TRUE))*$D73+($K73="Steady Growth")*(AND(EJ$6&gt;=$F73,EJ$6&lt;=$H73)*((EJ$6-$F73+1)/($J73*($J73+1)/2)*$D73))+($K73="custom")*CustCF!ED73</f>
        <v>0</v>
      </c>
      <c r="EK73" s="95">
        <f>($K73="Bell Curve")*(_xlfn.NORM.DIST(AND(EK$6&gt;=$F73,EK$6&lt;=$H73)*(EK$6-$F73+1),$J73/2,$M73,TRUE)-_xlfn.NORM.DIST(AND(EK$6&gt;=$F73,EK$6&lt;=$H73)*(EJ$6-$F73+1),$J73/2,$M73,TRUE))/(1-2*_xlfn.NORM.DIST(0,$J73/2,$M73,TRUE))*$D73+($K73="Steady Growth")*(AND(EK$6&gt;=$F73,EK$6&lt;=$H73)*((EK$6-$F73+1)/($J73*($J73+1)/2)*$D73))+($K73="custom")*CustCF!EE73</f>
        <v>0</v>
      </c>
      <c r="EL73" s="95">
        <f>($K73="Bell Curve")*(_xlfn.NORM.DIST(AND(EL$6&gt;=$F73,EL$6&lt;=$H73)*(EL$6-$F73+1),$J73/2,$M73,TRUE)-_xlfn.NORM.DIST(AND(EL$6&gt;=$F73,EL$6&lt;=$H73)*(EK$6-$F73+1),$J73/2,$M73,TRUE))/(1-2*_xlfn.NORM.DIST(0,$J73/2,$M73,TRUE))*$D73+($K73="Steady Growth")*(AND(EL$6&gt;=$F73,EL$6&lt;=$H73)*((EL$6-$F73+1)/($J73*($J73+1)/2)*$D73))+($K73="custom")*CustCF!EF73</f>
        <v>0</v>
      </c>
      <c r="EM73" s="95">
        <f>($K73="Bell Curve")*(_xlfn.NORM.DIST(AND(EM$6&gt;=$F73,EM$6&lt;=$H73)*(EM$6-$F73+1),$J73/2,$M73,TRUE)-_xlfn.NORM.DIST(AND(EM$6&gt;=$F73,EM$6&lt;=$H73)*(EL$6-$F73+1),$J73/2,$M73,TRUE))/(1-2*_xlfn.NORM.DIST(0,$J73/2,$M73,TRUE))*$D73+($K73="Steady Growth")*(AND(EM$6&gt;=$F73,EM$6&lt;=$H73)*((EM$6-$F73+1)/($J73*($J73+1)/2)*$D73))+($K73="custom")*CustCF!EG73</f>
        <v>0</v>
      </c>
      <c r="EN73" s="95">
        <f>($K73="Bell Curve")*(_xlfn.NORM.DIST(AND(EN$6&gt;=$F73,EN$6&lt;=$H73)*(EN$6-$F73+1),$J73/2,$M73,TRUE)-_xlfn.NORM.DIST(AND(EN$6&gt;=$F73,EN$6&lt;=$H73)*(EM$6-$F73+1),$J73/2,$M73,TRUE))/(1-2*_xlfn.NORM.DIST(0,$J73/2,$M73,TRUE))*$D73+($K73="Steady Growth")*(AND(EN$6&gt;=$F73,EN$6&lt;=$H73)*((EN$6-$F73+1)/($J73*($J73+1)/2)*$D73))+($K73="custom")*CustCF!EH73</f>
        <v>0</v>
      </c>
      <c r="EO73" s="95">
        <f>($K73="Bell Curve")*(_xlfn.NORM.DIST(AND(EO$6&gt;=$F73,EO$6&lt;=$H73)*(EO$6-$F73+1),$J73/2,$M73,TRUE)-_xlfn.NORM.DIST(AND(EO$6&gt;=$F73,EO$6&lt;=$H73)*(EN$6-$F73+1),$J73/2,$M73,TRUE))/(1-2*_xlfn.NORM.DIST(0,$J73/2,$M73,TRUE))*$D73+($K73="Steady Growth")*(AND(EO$6&gt;=$F73,EO$6&lt;=$H73)*((EO$6-$F73+1)/($J73*($J73+1)/2)*$D73))+($K73="custom")*CustCF!EI73</f>
        <v>0</v>
      </c>
      <c r="EP73" s="95">
        <f>($K73="Bell Curve")*(_xlfn.NORM.DIST(AND(EP$6&gt;=$F73,EP$6&lt;=$H73)*(EP$6-$F73+1),$J73/2,$M73,TRUE)-_xlfn.NORM.DIST(AND(EP$6&gt;=$F73,EP$6&lt;=$H73)*(EO$6-$F73+1),$J73/2,$M73,TRUE))/(1-2*_xlfn.NORM.DIST(0,$J73/2,$M73,TRUE))*$D73+($K73="Steady Growth")*(AND(EP$6&gt;=$F73,EP$6&lt;=$H73)*((EP$6-$F73+1)/($J73*($J73+1)/2)*$D73))+($K73="custom")*CustCF!EJ73</f>
        <v>0</v>
      </c>
      <c r="EQ73" s="95">
        <f>($K73="Bell Curve")*(_xlfn.NORM.DIST(AND(EQ$6&gt;=$F73,EQ$6&lt;=$H73)*(EQ$6-$F73+1),$J73/2,$M73,TRUE)-_xlfn.NORM.DIST(AND(EQ$6&gt;=$F73,EQ$6&lt;=$H73)*(EP$6-$F73+1),$J73/2,$M73,TRUE))/(1-2*_xlfn.NORM.DIST(0,$J73/2,$M73,TRUE))*$D73+($K73="Steady Growth")*(AND(EQ$6&gt;=$F73,EQ$6&lt;=$H73)*((EQ$6-$F73+1)/($J73*($J73+1)/2)*$D73))+($K73="custom")*CustCF!EK73</f>
        <v>0</v>
      </c>
      <c r="ER73" s="95">
        <f>($K73="Bell Curve")*(_xlfn.NORM.DIST(AND(ER$6&gt;=$F73,ER$6&lt;=$H73)*(ER$6-$F73+1),$J73/2,$M73,TRUE)-_xlfn.NORM.DIST(AND(ER$6&gt;=$F73,ER$6&lt;=$H73)*(EQ$6-$F73+1),$J73/2,$M73,TRUE))/(1-2*_xlfn.NORM.DIST(0,$J73/2,$M73,TRUE))*$D73+($K73="Steady Growth")*(AND(ER$6&gt;=$F73,ER$6&lt;=$H73)*((ER$6-$F73+1)/($J73*($J73+1)/2)*$D73))+($K73="custom")*CustCF!EL73</f>
        <v>0</v>
      </c>
      <c r="ES73" s="95">
        <f>($K73="Bell Curve")*(_xlfn.NORM.DIST(AND(ES$6&gt;=$F73,ES$6&lt;=$H73)*(ES$6-$F73+1),$J73/2,$M73,TRUE)-_xlfn.NORM.DIST(AND(ES$6&gt;=$F73,ES$6&lt;=$H73)*(ER$6-$F73+1),$J73/2,$M73,TRUE))/(1-2*_xlfn.NORM.DIST(0,$J73/2,$M73,TRUE))*$D73+($K73="Steady Growth")*(AND(ES$6&gt;=$F73,ES$6&lt;=$H73)*((ES$6-$F73+1)/($J73*($J73+1)/2)*$D73))+($K73="custom")*CustCF!EM73</f>
        <v>0</v>
      </c>
      <c r="ET73" s="95">
        <f>($K73="Bell Curve")*(_xlfn.NORM.DIST(AND(ET$6&gt;=$F73,ET$6&lt;=$H73)*(ET$6-$F73+1),$J73/2,$M73,TRUE)-_xlfn.NORM.DIST(AND(ET$6&gt;=$F73,ET$6&lt;=$H73)*(ES$6-$F73+1),$J73/2,$M73,TRUE))/(1-2*_xlfn.NORM.DIST(0,$J73/2,$M73,TRUE))*$D73+($K73="Steady Growth")*(AND(ET$6&gt;=$F73,ET$6&lt;=$H73)*((ET$6-$F73+1)/($J73*($J73+1)/2)*$D73))+($K73="custom")*CustCF!EN73</f>
        <v>0</v>
      </c>
      <c r="EU73" s="95">
        <f>($K73="Bell Curve")*(_xlfn.NORM.DIST(AND(EU$6&gt;=$F73,EU$6&lt;=$H73)*(EU$6-$F73+1),$J73/2,$M73,TRUE)-_xlfn.NORM.DIST(AND(EU$6&gt;=$F73,EU$6&lt;=$H73)*(ET$6-$F73+1),$J73/2,$M73,TRUE))/(1-2*_xlfn.NORM.DIST(0,$J73/2,$M73,TRUE))*$D73+($K73="Steady Growth")*(AND(EU$6&gt;=$F73,EU$6&lt;=$H73)*((EU$6-$F73+1)/($J73*($J73+1)/2)*$D73))+($K73="custom")*CustCF!EO73</f>
        <v>0</v>
      </c>
      <c r="EV73" s="95">
        <f>($K73="Bell Curve")*(_xlfn.NORM.DIST(AND(EV$6&gt;=$F73,EV$6&lt;=$H73)*(EV$6-$F73+1),$J73/2,$M73,TRUE)-_xlfn.NORM.DIST(AND(EV$6&gt;=$F73,EV$6&lt;=$H73)*(EU$6-$F73+1),$J73/2,$M73,TRUE))/(1-2*_xlfn.NORM.DIST(0,$J73/2,$M73,TRUE))*$D73+($K73="Steady Growth")*(AND(EV$6&gt;=$F73,EV$6&lt;=$H73)*((EV$6-$F73+1)/($J73*($J73+1)/2)*$D73))+($K73="custom")*CustCF!EP73</f>
        <v>0</v>
      </c>
      <c r="EW73" s="95">
        <f>($K73="Bell Curve")*(_xlfn.NORM.DIST(AND(EW$6&gt;=$F73,EW$6&lt;=$H73)*(EW$6-$F73+1),$J73/2,$M73,TRUE)-_xlfn.NORM.DIST(AND(EW$6&gt;=$F73,EW$6&lt;=$H73)*(EV$6-$F73+1),$J73/2,$M73,TRUE))/(1-2*_xlfn.NORM.DIST(0,$J73/2,$M73,TRUE))*$D73+($K73="Steady Growth")*(AND(EW$6&gt;=$F73,EW$6&lt;=$H73)*((EW$6-$F73+1)/($J73*($J73+1)/2)*$D73))+($K73="custom")*CustCF!EQ73</f>
        <v>0</v>
      </c>
      <c r="EX73" s="95">
        <f>($K73="Bell Curve")*(_xlfn.NORM.DIST(AND(EX$6&gt;=$F73,EX$6&lt;=$H73)*(EX$6-$F73+1),$J73/2,$M73,TRUE)-_xlfn.NORM.DIST(AND(EX$6&gt;=$F73,EX$6&lt;=$H73)*(EW$6-$F73+1),$J73/2,$M73,TRUE))/(1-2*_xlfn.NORM.DIST(0,$J73/2,$M73,TRUE))*$D73+($K73="Steady Growth")*(AND(EX$6&gt;=$F73,EX$6&lt;=$H73)*((EX$6-$F73+1)/($J73*($J73+1)/2)*$D73))+($K73="custom")*CustCF!ER73</f>
        <v>0</v>
      </c>
      <c r="EY73" s="95">
        <f>($K73="Bell Curve")*(_xlfn.NORM.DIST(AND(EY$6&gt;=$F73,EY$6&lt;=$H73)*(EY$6-$F73+1),$J73/2,$M73,TRUE)-_xlfn.NORM.DIST(AND(EY$6&gt;=$F73,EY$6&lt;=$H73)*(EX$6-$F73+1),$J73/2,$M73,TRUE))/(1-2*_xlfn.NORM.DIST(0,$J73/2,$M73,TRUE))*$D73+($K73="Steady Growth")*(AND(EY$6&gt;=$F73,EY$6&lt;=$H73)*((EY$6-$F73+1)/($J73*($J73+1)/2)*$D73))+($K73="custom")*CustCF!ES73</f>
        <v>0</v>
      </c>
      <c r="EZ73" s="95">
        <f>($K73="Bell Curve")*(_xlfn.NORM.DIST(AND(EZ$6&gt;=$F73,EZ$6&lt;=$H73)*(EZ$6-$F73+1),$J73/2,$M73,TRUE)-_xlfn.NORM.DIST(AND(EZ$6&gt;=$F73,EZ$6&lt;=$H73)*(EY$6-$F73+1),$J73/2,$M73,TRUE))/(1-2*_xlfn.NORM.DIST(0,$J73/2,$M73,TRUE))*$D73+($K73="Steady Growth")*(AND(EZ$6&gt;=$F73,EZ$6&lt;=$H73)*((EZ$6-$F73+1)/($J73*($J73+1)/2)*$D73))+($K73="custom")*CustCF!ET73</f>
        <v>0</v>
      </c>
      <c r="FA73" s="95">
        <f>($K73="Bell Curve")*(_xlfn.NORM.DIST(AND(FA$6&gt;=$F73,FA$6&lt;=$H73)*(FA$6-$F73+1),$J73/2,$M73,TRUE)-_xlfn.NORM.DIST(AND(FA$6&gt;=$F73,FA$6&lt;=$H73)*(EZ$6-$F73+1),$J73/2,$M73,TRUE))/(1-2*_xlfn.NORM.DIST(0,$J73/2,$M73,TRUE))*$D73+($K73="Steady Growth")*(AND(FA$6&gt;=$F73,FA$6&lt;=$H73)*((FA$6-$F73+1)/($J73*($J73+1)/2)*$D73))+($K73="custom")*CustCF!EU73</f>
        <v>0</v>
      </c>
      <c r="FB73" s="95">
        <f>($K73="Bell Curve")*(_xlfn.NORM.DIST(AND(FB$6&gt;=$F73,FB$6&lt;=$H73)*(FB$6-$F73+1),$J73/2,$M73,TRUE)-_xlfn.NORM.DIST(AND(FB$6&gt;=$F73,FB$6&lt;=$H73)*(FA$6-$F73+1),$J73/2,$M73,TRUE))/(1-2*_xlfn.NORM.DIST(0,$J73/2,$M73,TRUE))*$D73+($K73="Steady Growth")*(AND(FB$6&gt;=$F73,FB$6&lt;=$H73)*((FB$6-$F73+1)/($J73*($J73+1)/2)*$D73))+($K73="custom")*CustCF!EV73</f>
        <v>0</v>
      </c>
      <c r="FC73" s="95">
        <f>($K73="Bell Curve")*(_xlfn.NORM.DIST(AND(FC$6&gt;=$F73,FC$6&lt;=$H73)*(FC$6-$F73+1),$J73/2,$M73,TRUE)-_xlfn.NORM.DIST(AND(FC$6&gt;=$F73,FC$6&lt;=$H73)*(FB$6-$F73+1),$J73/2,$M73,TRUE))/(1-2*_xlfn.NORM.DIST(0,$J73/2,$M73,TRUE))*$D73+($K73="Steady Growth")*(AND(FC$6&gt;=$F73,FC$6&lt;=$H73)*((FC$6-$F73+1)/($J73*($J73+1)/2)*$D73))+($K73="custom")*CustCF!EW73</f>
        <v>0</v>
      </c>
      <c r="FD73" s="95">
        <f>($K73="Bell Curve")*(_xlfn.NORM.DIST(AND(FD$6&gt;=$F73,FD$6&lt;=$H73)*(FD$6-$F73+1),$J73/2,$M73,TRUE)-_xlfn.NORM.DIST(AND(FD$6&gt;=$F73,FD$6&lt;=$H73)*(FC$6-$F73+1),$J73/2,$M73,TRUE))/(1-2*_xlfn.NORM.DIST(0,$J73/2,$M73,TRUE))*$D73+($K73="Steady Growth")*(AND(FD$6&gt;=$F73,FD$6&lt;=$H73)*((FD$6-$F73+1)/($J73*($J73+1)/2)*$D73))+($K73="custom")*CustCF!EX73</f>
        <v>0</v>
      </c>
      <c r="FE73" s="95">
        <f>($K73="Bell Curve")*(_xlfn.NORM.DIST(AND(FE$6&gt;=$F73,FE$6&lt;=$H73)*(FE$6-$F73+1),$J73/2,$M73,TRUE)-_xlfn.NORM.DIST(AND(FE$6&gt;=$F73,FE$6&lt;=$H73)*(FD$6-$F73+1),$J73/2,$M73,TRUE))/(1-2*_xlfn.NORM.DIST(0,$J73/2,$M73,TRUE))*$D73+($K73="Steady Growth")*(AND(FE$6&gt;=$F73,FE$6&lt;=$H73)*((FE$6-$F73+1)/($J73*($J73+1)/2)*$D73))+($K73="custom")*CustCF!EY73</f>
        <v>0</v>
      </c>
      <c r="FF73" s="95">
        <f>($K73="Bell Curve")*(_xlfn.NORM.DIST(AND(FF$6&gt;=$F73,FF$6&lt;=$H73)*(FF$6-$F73+1),$J73/2,$M73,TRUE)-_xlfn.NORM.DIST(AND(FF$6&gt;=$F73,FF$6&lt;=$H73)*(FE$6-$F73+1),$J73/2,$M73,TRUE))/(1-2*_xlfn.NORM.DIST(0,$J73/2,$M73,TRUE))*$D73+($K73="Steady Growth")*(AND(FF$6&gt;=$F73,FF$6&lt;=$H73)*((FF$6-$F73+1)/($J73*($J73+1)/2)*$D73))+($K73="custom")*CustCF!EZ73</f>
        <v>0</v>
      </c>
      <c r="FG73" s="95">
        <f>($K73="Bell Curve")*(_xlfn.NORM.DIST(AND(FG$6&gt;=$F73,FG$6&lt;=$H73)*(FG$6-$F73+1),$J73/2,$M73,TRUE)-_xlfn.NORM.DIST(AND(FG$6&gt;=$F73,FG$6&lt;=$H73)*(FF$6-$F73+1),$J73/2,$M73,TRUE))/(1-2*_xlfn.NORM.DIST(0,$J73/2,$M73,TRUE))*$D73+($K73="Steady Growth")*(AND(FG$6&gt;=$F73,FG$6&lt;=$H73)*((FG$6-$F73+1)/($J73*($J73+1)/2)*$D73))+($K73="custom")*CustCF!FA73</f>
        <v>0</v>
      </c>
      <c r="FH73" s="95">
        <f>($K73="Bell Curve")*(_xlfn.NORM.DIST(AND(FH$6&gt;=$F73,FH$6&lt;=$H73)*(FH$6-$F73+1),$J73/2,$M73,TRUE)-_xlfn.NORM.DIST(AND(FH$6&gt;=$F73,FH$6&lt;=$H73)*(FG$6-$F73+1),$J73/2,$M73,TRUE))/(1-2*_xlfn.NORM.DIST(0,$J73/2,$M73,TRUE))*$D73+($K73="Steady Growth")*(AND(FH$6&gt;=$F73,FH$6&lt;=$H73)*((FH$6-$F73+1)/($J73*($J73+1)/2)*$D73))+($K73="custom")*CustCF!FB73</f>
        <v>0</v>
      </c>
      <c r="FI73" s="95">
        <f>($K73="Bell Curve")*(_xlfn.NORM.DIST(AND(FI$6&gt;=$F73,FI$6&lt;=$H73)*(FI$6-$F73+1),$J73/2,$M73,TRUE)-_xlfn.NORM.DIST(AND(FI$6&gt;=$F73,FI$6&lt;=$H73)*(FH$6-$F73+1),$J73/2,$M73,TRUE))/(1-2*_xlfn.NORM.DIST(0,$J73/2,$M73,TRUE))*$D73+($K73="Steady Growth")*(AND(FI$6&gt;=$F73,FI$6&lt;=$H73)*((FI$6-$F73+1)/($J73*($J73+1)/2)*$D73))+($K73="custom")*CustCF!FC73</f>
        <v>0</v>
      </c>
      <c r="FJ73" s="95">
        <f>($K73="Bell Curve")*(_xlfn.NORM.DIST(AND(FJ$6&gt;=$F73,FJ$6&lt;=$H73)*(FJ$6-$F73+1),$J73/2,$M73,TRUE)-_xlfn.NORM.DIST(AND(FJ$6&gt;=$F73,FJ$6&lt;=$H73)*(FI$6-$F73+1),$J73/2,$M73,TRUE))/(1-2*_xlfn.NORM.DIST(0,$J73/2,$M73,TRUE))*$D73+($K73="Steady Growth")*(AND(FJ$6&gt;=$F73,FJ$6&lt;=$H73)*((FJ$6-$F73+1)/($J73*($J73+1)/2)*$D73))+($K73="custom")*CustCF!FD73</f>
        <v>0</v>
      </c>
      <c r="FK73" s="95">
        <f>($K73="Bell Curve")*(_xlfn.NORM.DIST(AND(FK$6&gt;=$F73,FK$6&lt;=$H73)*(FK$6-$F73+1),$J73/2,$M73,TRUE)-_xlfn.NORM.DIST(AND(FK$6&gt;=$F73,FK$6&lt;=$H73)*(FJ$6-$F73+1),$J73/2,$M73,TRUE))/(1-2*_xlfn.NORM.DIST(0,$J73/2,$M73,TRUE))*$D73+($K73="Steady Growth")*(AND(FK$6&gt;=$F73,FK$6&lt;=$H73)*((FK$6-$F73+1)/($J73*($J73+1)/2)*$D73))+($K73="custom")*CustCF!FE73</f>
        <v>0</v>
      </c>
      <c r="FL73" s="95">
        <f>($K73="Bell Curve")*(_xlfn.NORM.DIST(AND(FL$6&gt;=$F73,FL$6&lt;=$H73)*(FL$6-$F73+1),$J73/2,$M73,TRUE)-_xlfn.NORM.DIST(AND(FL$6&gt;=$F73,FL$6&lt;=$H73)*(FK$6-$F73+1),$J73/2,$M73,TRUE))/(1-2*_xlfn.NORM.DIST(0,$J73/2,$M73,TRUE))*$D73+($K73="Steady Growth")*(AND(FL$6&gt;=$F73,FL$6&lt;=$H73)*((FL$6-$F73+1)/($J73*($J73+1)/2)*$D73))+($K73="custom")*CustCF!FF73</f>
        <v>0</v>
      </c>
      <c r="FM73" s="95">
        <f>($K73="Bell Curve")*(_xlfn.NORM.DIST(AND(FM$6&gt;=$F73,FM$6&lt;=$H73)*(FM$6-$F73+1),$J73/2,$M73,TRUE)-_xlfn.NORM.DIST(AND(FM$6&gt;=$F73,FM$6&lt;=$H73)*(FL$6-$F73+1),$J73/2,$M73,TRUE))/(1-2*_xlfn.NORM.DIST(0,$J73/2,$M73,TRUE))*$D73+($K73="Steady Growth")*(AND(FM$6&gt;=$F73,FM$6&lt;=$H73)*((FM$6-$F73+1)/($J73*($J73+1)/2)*$D73))+($K73="custom")*CustCF!FG73</f>
        <v>0</v>
      </c>
      <c r="FN73" s="95">
        <f>($K73="Bell Curve")*(_xlfn.NORM.DIST(AND(FN$6&gt;=$F73,FN$6&lt;=$H73)*(FN$6-$F73+1),$J73/2,$M73,TRUE)-_xlfn.NORM.DIST(AND(FN$6&gt;=$F73,FN$6&lt;=$H73)*(FM$6-$F73+1),$J73/2,$M73,TRUE))/(1-2*_xlfn.NORM.DIST(0,$J73/2,$M73,TRUE))*$D73+($K73="Steady Growth")*(AND(FN$6&gt;=$F73,FN$6&lt;=$H73)*((FN$6-$F73+1)/($J73*($J73+1)/2)*$D73))+($K73="custom")*CustCF!FH73</f>
        <v>0</v>
      </c>
      <c r="FO73" s="95">
        <f>($K73="Bell Curve")*(_xlfn.NORM.DIST(AND(FO$6&gt;=$F73,FO$6&lt;=$H73)*(FO$6-$F73+1),$J73/2,$M73,TRUE)-_xlfn.NORM.DIST(AND(FO$6&gt;=$F73,FO$6&lt;=$H73)*(FN$6-$F73+1),$J73/2,$M73,TRUE))/(1-2*_xlfn.NORM.DIST(0,$J73/2,$M73,TRUE))*$D73+($K73="Steady Growth")*(AND(FO$6&gt;=$F73,FO$6&lt;=$H73)*((FO$6-$F73+1)/($J73*($J73+1)/2)*$D73))+($K73="custom")*CustCF!FI73</f>
        <v>0</v>
      </c>
      <c r="FP73" s="95">
        <f>($K73="Bell Curve")*(_xlfn.NORM.DIST(AND(FP$6&gt;=$F73,FP$6&lt;=$H73)*(FP$6-$F73+1),$J73/2,$M73,TRUE)-_xlfn.NORM.DIST(AND(FP$6&gt;=$F73,FP$6&lt;=$H73)*(FO$6-$F73+1),$J73/2,$M73,TRUE))/(1-2*_xlfn.NORM.DIST(0,$J73/2,$M73,TRUE))*$D73+($K73="Steady Growth")*(AND(FP$6&gt;=$F73,FP$6&lt;=$H73)*((FP$6-$F73+1)/($J73*($J73+1)/2)*$D73))+($K73="custom")*CustCF!FJ73</f>
        <v>0</v>
      </c>
      <c r="FQ73" s="95">
        <f>($K73="Bell Curve")*(_xlfn.NORM.DIST(AND(FQ$6&gt;=$F73,FQ$6&lt;=$H73)*(FQ$6-$F73+1),$J73/2,$M73,TRUE)-_xlfn.NORM.DIST(AND(FQ$6&gt;=$F73,FQ$6&lt;=$H73)*(FP$6-$F73+1),$J73/2,$M73,TRUE))/(1-2*_xlfn.NORM.DIST(0,$J73/2,$M73,TRUE))*$D73+($K73="Steady Growth")*(AND(FQ$6&gt;=$F73,FQ$6&lt;=$H73)*((FQ$6-$F73+1)/($J73*($J73+1)/2)*$D73))+($K73="custom")*CustCF!FK73</f>
        <v>0</v>
      </c>
      <c r="FR73" s="95">
        <f>($K73="Bell Curve")*(_xlfn.NORM.DIST(AND(FR$6&gt;=$F73,FR$6&lt;=$H73)*(FR$6-$F73+1),$J73/2,$M73,TRUE)-_xlfn.NORM.DIST(AND(FR$6&gt;=$F73,FR$6&lt;=$H73)*(FQ$6-$F73+1),$J73/2,$M73,TRUE))/(1-2*_xlfn.NORM.DIST(0,$J73/2,$M73,TRUE))*$D73+($K73="Steady Growth")*(AND(FR$6&gt;=$F73,FR$6&lt;=$H73)*((FR$6-$F73+1)/($J73*($J73+1)/2)*$D73))+($K73="custom")*CustCF!FL73</f>
        <v>0</v>
      </c>
      <c r="FS73" s="95">
        <f>($K73="Bell Curve")*(_xlfn.NORM.DIST(AND(FS$6&gt;=$F73,FS$6&lt;=$H73)*(FS$6-$F73+1),$J73/2,$M73,TRUE)-_xlfn.NORM.DIST(AND(FS$6&gt;=$F73,FS$6&lt;=$H73)*(FR$6-$F73+1),$J73/2,$M73,TRUE))/(1-2*_xlfn.NORM.DIST(0,$J73/2,$M73,TRUE))*$D73+($K73="Steady Growth")*(AND(FS$6&gt;=$F73,FS$6&lt;=$H73)*((FS$6-$F73+1)/($J73*($J73+1)/2)*$D73))+($K73="custom")*CustCF!FM73</f>
        <v>0</v>
      </c>
      <c r="FT73" s="95">
        <f>($K73="Bell Curve")*(_xlfn.NORM.DIST(AND(FT$6&gt;=$F73,FT$6&lt;=$H73)*(FT$6-$F73+1),$J73/2,$M73,TRUE)-_xlfn.NORM.DIST(AND(FT$6&gt;=$F73,FT$6&lt;=$H73)*(FS$6-$F73+1),$J73/2,$M73,TRUE))/(1-2*_xlfn.NORM.DIST(0,$J73/2,$M73,TRUE))*$D73+($K73="Steady Growth")*(AND(FT$6&gt;=$F73,FT$6&lt;=$H73)*((FT$6-$F73+1)/($J73*($J73+1)/2)*$D73))+($K73="custom")*CustCF!FN73</f>
        <v>0</v>
      </c>
      <c r="FU73" s="95">
        <f>($K73="Bell Curve")*(_xlfn.NORM.DIST(AND(FU$6&gt;=$F73,FU$6&lt;=$H73)*(FU$6-$F73+1),$J73/2,$M73,TRUE)-_xlfn.NORM.DIST(AND(FU$6&gt;=$F73,FU$6&lt;=$H73)*(FT$6-$F73+1),$J73/2,$M73,TRUE))/(1-2*_xlfn.NORM.DIST(0,$J73/2,$M73,TRUE))*$D73+($K73="Steady Growth")*(AND(FU$6&gt;=$F73,FU$6&lt;=$H73)*((FU$6-$F73+1)/($J73*($J73+1)/2)*$D73))+($K73="custom")*CustCF!FO73</f>
        <v>0</v>
      </c>
      <c r="FV73" s="95">
        <f>($K73="Bell Curve")*(_xlfn.NORM.DIST(AND(FV$6&gt;=$F73,FV$6&lt;=$H73)*(FV$6-$F73+1),$J73/2,$M73,TRUE)-_xlfn.NORM.DIST(AND(FV$6&gt;=$F73,FV$6&lt;=$H73)*(FU$6-$F73+1),$J73/2,$M73,TRUE))/(1-2*_xlfn.NORM.DIST(0,$J73/2,$M73,TRUE))*$D73+($K73="Steady Growth")*(AND(FV$6&gt;=$F73,FV$6&lt;=$H73)*((FV$6-$F73+1)/($J73*($J73+1)/2)*$D73))+($K73="custom")*CustCF!FP73</f>
        <v>0</v>
      </c>
      <c r="FW73" s="95">
        <f>($K73="Bell Curve")*(_xlfn.NORM.DIST(AND(FW$6&gt;=$F73,FW$6&lt;=$H73)*(FW$6-$F73+1),$J73/2,$M73,TRUE)-_xlfn.NORM.DIST(AND(FW$6&gt;=$F73,FW$6&lt;=$H73)*(FV$6-$F73+1),$J73/2,$M73,TRUE))/(1-2*_xlfn.NORM.DIST(0,$J73/2,$M73,TRUE))*$D73+($K73="Steady Growth")*(AND(FW$6&gt;=$F73,FW$6&lt;=$H73)*((FW$6-$F73+1)/($J73*($J73+1)/2)*$D73))+($K73="custom")*CustCF!FQ73</f>
        <v>0</v>
      </c>
      <c r="FX73" s="95">
        <f>($K73="Bell Curve")*(_xlfn.NORM.DIST(AND(FX$6&gt;=$F73,FX$6&lt;=$H73)*(FX$6-$F73+1),$J73/2,$M73,TRUE)-_xlfn.NORM.DIST(AND(FX$6&gt;=$F73,FX$6&lt;=$H73)*(FW$6-$F73+1),$J73/2,$M73,TRUE))/(1-2*_xlfn.NORM.DIST(0,$J73/2,$M73,TRUE))*$D73+($K73="Steady Growth")*(AND(FX$6&gt;=$F73,FX$6&lt;=$H73)*((FX$6-$F73+1)/($J73*($J73+1)/2)*$D73))+($K73="custom")*CustCF!FR73</f>
        <v>0</v>
      </c>
      <c r="FY73" s="95">
        <f>($K73="Bell Curve")*(_xlfn.NORM.DIST(AND(FY$6&gt;=$F73,FY$6&lt;=$H73)*(FY$6-$F73+1),$J73/2,$M73,TRUE)-_xlfn.NORM.DIST(AND(FY$6&gt;=$F73,FY$6&lt;=$H73)*(FX$6-$F73+1),$J73/2,$M73,TRUE))/(1-2*_xlfn.NORM.DIST(0,$J73/2,$M73,TRUE))*$D73+($K73="Steady Growth")*(AND(FY$6&gt;=$F73,FY$6&lt;=$H73)*((FY$6-$F73+1)/($J73*($J73+1)/2)*$D73))+($K73="custom")*CustCF!FS73</f>
        <v>0</v>
      </c>
      <c r="FZ73" s="95">
        <f>($K73="Bell Curve")*(_xlfn.NORM.DIST(AND(FZ$6&gt;=$F73,FZ$6&lt;=$H73)*(FZ$6-$F73+1),$J73/2,$M73,TRUE)-_xlfn.NORM.DIST(AND(FZ$6&gt;=$F73,FZ$6&lt;=$H73)*(FY$6-$F73+1),$J73/2,$M73,TRUE))/(1-2*_xlfn.NORM.DIST(0,$J73/2,$M73,TRUE))*$D73+($K73="Steady Growth")*(AND(FZ$6&gt;=$F73,FZ$6&lt;=$H73)*((FZ$6-$F73+1)/($J73*($J73+1)/2)*$D73))+($K73="custom")*CustCF!FT73</f>
        <v>0</v>
      </c>
      <c r="GA73" s="95">
        <f>($K73="Bell Curve")*(_xlfn.NORM.DIST(AND(GA$6&gt;=$F73,GA$6&lt;=$H73)*(GA$6-$F73+1),$J73/2,$M73,TRUE)-_xlfn.NORM.DIST(AND(GA$6&gt;=$F73,GA$6&lt;=$H73)*(FZ$6-$F73+1),$J73/2,$M73,TRUE))/(1-2*_xlfn.NORM.DIST(0,$J73/2,$M73,TRUE))*$D73+($K73="Steady Growth")*(AND(GA$6&gt;=$F73,GA$6&lt;=$H73)*((GA$6-$F73+1)/($J73*($J73+1)/2)*$D73))+($K73="custom")*CustCF!FU73</f>
        <v>0</v>
      </c>
      <c r="GB73" s="95">
        <f>($K73="Bell Curve")*(_xlfn.NORM.DIST(AND(GB$6&gt;=$F73,GB$6&lt;=$H73)*(GB$6-$F73+1),$J73/2,$M73,TRUE)-_xlfn.NORM.DIST(AND(GB$6&gt;=$F73,GB$6&lt;=$H73)*(GA$6-$F73+1),$J73/2,$M73,TRUE))/(1-2*_xlfn.NORM.DIST(0,$J73/2,$M73,TRUE))*$D73+($K73="Steady Growth")*(AND(GB$6&gt;=$F73,GB$6&lt;=$H73)*((GB$6-$F73+1)/($J73*($J73+1)/2)*$D73))+($K73="custom")*CustCF!FV73</f>
        <v>0</v>
      </c>
      <c r="GC73" s="95">
        <f>($K73="Bell Curve")*(_xlfn.NORM.DIST(AND(GC$6&gt;=$F73,GC$6&lt;=$H73)*(GC$6-$F73+1),$J73/2,$M73,TRUE)-_xlfn.NORM.DIST(AND(GC$6&gt;=$F73,GC$6&lt;=$H73)*(GB$6-$F73+1),$J73/2,$M73,TRUE))/(1-2*_xlfn.NORM.DIST(0,$J73/2,$M73,TRUE))*$D73+($K73="Steady Growth")*(AND(GC$6&gt;=$F73,GC$6&lt;=$H73)*((GC$6-$F73+1)/($J73*($J73+1)/2)*$D73))+($K73="custom")*CustCF!FW73</f>
        <v>0</v>
      </c>
      <c r="GD73" s="95">
        <f>($K73="Bell Curve")*(_xlfn.NORM.DIST(AND(GD$6&gt;=$F73,GD$6&lt;=$H73)*(GD$6-$F73+1),$J73/2,$M73,TRUE)-_xlfn.NORM.DIST(AND(GD$6&gt;=$F73,GD$6&lt;=$H73)*(GC$6-$F73+1),$J73/2,$M73,TRUE))/(1-2*_xlfn.NORM.DIST(0,$J73/2,$M73,TRUE))*$D73+($K73="Steady Growth")*(AND(GD$6&gt;=$F73,GD$6&lt;=$H73)*((GD$6-$F73+1)/($J73*($J73+1)/2)*$D73))+($K73="custom")*CustCF!FX73</f>
        <v>0</v>
      </c>
      <c r="GE73" s="95">
        <f>($K73="Bell Curve")*(_xlfn.NORM.DIST(AND(GE$6&gt;=$F73,GE$6&lt;=$H73)*(GE$6-$F73+1),$J73/2,$M73,TRUE)-_xlfn.NORM.DIST(AND(GE$6&gt;=$F73,GE$6&lt;=$H73)*(GD$6-$F73+1),$J73/2,$M73,TRUE))/(1-2*_xlfn.NORM.DIST(0,$J73/2,$M73,TRUE))*$D73+($K73="Steady Growth")*(AND(GE$6&gt;=$F73,GE$6&lt;=$H73)*((GE$6-$F73+1)/($J73*($J73+1)/2)*$D73))+($K73="custom")*CustCF!FY73</f>
        <v>0</v>
      </c>
      <c r="GF73" s="95">
        <f>($K73="Bell Curve")*(_xlfn.NORM.DIST(AND(GF$6&gt;=$F73,GF$6&lt;=$H73)*(GF$6-$F73+1),$J73/2,$M73,TRUE)-_xlfn.NORM.DIST(AND(GF$6&gt;=$F73,GF$6&lt;=$H73)*(GE$6-$F73+1),$J73/2,$M73,TRUE))/(1-2*_xlfn.NORM.DIST(0,$J73/2,$M73,TRUE))*$D73+($K73="Steady Growth")*(AND(GF$6&gt;=$F73,GF$6&lt;=$H73)*((GF$6-$F73+1)/($J73*($J73+1)/2)*$D73))+($K73="custom")*CustCF!FZ73</f>
        <v>0</v>
      </c>
      <c r="GG73" s="95">
        <f>($K73="Bell Curve")*(_xlfn.NORM.DIST(AND(GG$6&gt;=$F73,GG$6&lt;=$H73)*(GG$6-$F73+1),$J73/2,$M73,TRUE)-_xlfn.NORM.DIST(AND(GG$6&gt;=$F73,GG$6&lt;=$H73)*(GF$6-$F73+1),$J73/2,$M73,TRUE))/(1-2*_xlfn.NORM.DIST(0,$J73/2,$M73,TRUE))*$D73+($K73="Steady Growth")*(AND(GG$6&gt;=$F73,GG$6&lt;=$H73)*((GG$6-$F73+1)/($J73*($J73+1)/2)*$D73))+($K73="custom")*CustCF!GA73</f>
        <v>0</v>
      </c>
      <c r="GH73" s="95">
        <f>($K73="Bell Curve")*(_xlfn.NORM.DIST(AND(GH$6&gt;=$F73,GH$6&lt;=$H73)*(GH$6-$F73+1),$J73/2,$M73,TRUE)-_xlfn.NORM.DIST(AND(GH$6&gt;=$F73,GH$6&lt;=$H73)*(GG$6-$F73+1),$J73/2,$M73,TRUE))/(1-2*_xlfn.NORM.DIST(0,$J73/2,$M73,TRUE))*$D73+($K73="Steady Growth")*(AND(GH$6&gt;=$F73,GH$6&lt;=$H73)*((GH$6-$F73+1)/($J73*($J73+1)/2)*$D73))+($K73="custom")*CustCF!GB73</f>
        <v>0</v>
      </c>
      <c r="GI73" s="95">
        <f>($K73="Bell Curve")*(_xlfn.NORM.DIST(AND(GI$6&gt;=$F73,GI$6&lt;=$H73)*(GI$6-$F73+1),$J73/2,$M73,TRUE)-_xlfn.NORM.DIST(AND(GI$6&gt;=$F73,GI$6&lt;=$H73)*(GH$6-$F73+1),$J73/2,$M73,TRUE))/(1-2*_xlfn.NORM.DIST(0,$J73/2,$M73,TRUE))*$D73+($K73="Steady Growth")*(AND(GI$6&gt;=$F73,GI$6&lt;=$H73)*((GI$6-$F73+1)/($J73*($J73+1)/2)*$D73))+($K73="custom")*CustCF!GC73</f>
        <v>0</v>
      </c>
      <c r="GJ73" s="95">
        <f>($K73="Bell Curve")*(_xlfn.NORM.DIST(AND(GJ$6&gt;=$F73,GJ$6&lt;=$H73)*(GJ$6-$F73+1),$J73/2,$M73,TRUE)-_xlfn.NORM.DIST(AND(GJ$6&gt;=$F73,GJ$6&lt;=$H73)*(GI$6-$F73+1),$J73/2,$M73,TRUE))/(1-2*_xlfn.NORM.DIST(0,$J73/2,$M73,TRUE))*$D73+($K73="Steady Growth")*(AND(GJ$6&gt;=$F73,GJ$6&lt;=$H73)*((GJ$6-$F73+1)/($J73*($J73+1)/2)*$D73))+($K73="custom")*CustCF!GD73</f>
        <v>0</v>
      </c>
      <c r="GK73" s="95">
        <f>($K73="Bell Curve")*(_xlfn.NORM.DIST(AND(GK$6&gt;=$F73,GK$6&lt;=$H73)*(GK$6-$F73+1),$J73/2,$M73,TRUE)-_xlfn.NORM.DIST(AND(GK$6&gt;=$F73,GK$6&lt;=$H73)*(GJ$6-$F73+1),$J73/2,$M73,TRUE))/(1-2*_xlfn.NORM.DIST(0,$J73/2,$M73,TRUE))*$D73+($K73="Steady Growth")*(AND(GK$6&gt;=$F73,GK$6&lt;=$H73)*((GK$6-$F73+1)/($J73*($J73+1)/2)*$D73))+($K73="custom")*CustCF!GE73</f>
        <v>0</v>
      </c>
      <c r="GL73" s="95">
        <f>($K73="Bell Curve")*(_xlfn.NORM.DIST(AND(GL$6&gt;=$F73,GL$6&lt;=$H73)*(GL$6-$F73+1),$J73/2,$M73,TRUE)-_xlfn.NORM.DIST(AND(GL$6&gt;=$F73,GL$6&lt;=$H73)*(GK$6-$F73+1),$J73/2,$M73,TRUE))/(1-2*_xlfn.NORM.DIST(0,$J73/2,$M73,TRUE))*$D73+($K73="Steady Growth")*(AND(GL$6&gt;=$F73,GL$6&lt;=$H73)*((GL$6-$F73+1)/($J73*($J73+1)/2)*$D73))+($K73="custom")*CustCF!GF73</f>
        <v>0</v>
      </c>
      <c r="GM73" s="95">
        <f>($K73="Bell Curve")*(_xlfn.NORM.DIST(AND(GM$6&gt;=$F73,GM$6&lt;=$H73)*(GM$6-$F73+1),$J73/2,$M73,TRUE)-_xlfn.NORM.DIST(AND(GM$6&gt;=$F73,GM$6&lt;=$H73)*(GL$6-$F73+1),$J73/2,$M73,TRUE))/(1-2*_xlfn.NORM.DIST(0,$J73/2,$M73,TRUE))*$D73+($K73="Steady Growth")*(AND(GM$6&gt;=$F73,GM$6&lt;=$H73)*((GM$6-$F73+1)/($J73*($J73+1)/2)*$D73))+($K73="custom")*CustCF!GG73</f>
        <v>0</v>
      </c>
      <c r="GN73" s="268">
        <f>($K73="Bell Curve")*(_xlfn.NORM.DIST(AND(GN$6&gt;=$F73,GN$6&lt;=$H73)*(GN$6-$F73+1),$J73/2,$M73,TRUE)-_xlfn.NORM.DIST(AND(GN$6&gt;=$F73,GN$6&lt;=$H73)*(GM$6-$F73+1),$J73/2,$M73,TRUE))/(1-2*_xlfn.NORM.DIST(0,$J73/2,$M73,TRUE))*$D73+($K73="Steady Growth")*(AND(GN$6&gt;=$F73,GN$6&lt;=$H73)*((GN$6-$F73+1)/($J73*($J73+1)/2)*$D73))+($K73="custom")*CustCF!GH73</f>
        <v>0</v>
      </c>
      <c r="GO73" s="1"/>
      <c r="GP73" s="67"/>
    </row>
    <row r="74" spans="1:198" customFormat="1" hidden="1" outlineLevel="1" x14ac:dyDescent="0.75">
      <c r="A74" s="1"/>
      <c r="B74" s="1"/>
      <c r="C74" s="262">
        <f>Budget!X16</f>
        <v>0</v>
      </c>
      <c r="D74" s="19">
        <f>Budget!Y16</f>
        <v>0</v>
      </c>
      <c r="E74" s="19" t="str">
        <f t="shared" si="43"/>
        <v/>
      </c>
      <c r="F74" s="263">
        <v>10</v>
      </c>
      <c r="G74" s="257">
        <f>IF(L74="custom",CustCF!F74,INDEX($P$8:$GN$8,MATCH(F74,$P$6:$GN$6,0)))</f>
        <v>46356</v>
      </c>
      <c r="H74" s="264">
        <v>24</v>
      </c>
      <c r="I74" s="257">
        <f>IF(L74="custom",CustCF!G74,INDEX($P$8:$GN$8,MATCH(H74,$P$6:$GN$6,0)))</f>
        <v>46783</v>
      </c>
      <c r="J74" s="260">
        <f t="shared" si="44"/>
        <v>15</v>
      </c>
      <c r="K74" s="265" t="s">
        <v>116</v>
      </c>
      <c r="L74" s="266" t="s">
        <v>141</v>
      </c>
      <c r="M74" s="267">
        <f t="shared" si="45"/>
        <v>9</v>
      </c>
      <c r="N74" s="18">
        <f t="shared" si="36"/>
        <v>0</v>
      </c>
      <c r="O74" s="1372">
        <f t="shared" si="46"/>
        <v>0</v>
      </c>
      <c r="P74" s="95">
        <f>($K74="Bell Curve")*(_xlfn.NORM.DIST(AND(P$6&gt;=$F74,P$6&lt;=$H74)*(P$6-$F74+1),$J74/2,$M74,TRUE)-_xlfn.NORM.DIST(AND(P$6&gt;=$F74,P$6&lt;=$H74)*(O$6-$F74+1),$J74/2,$M74,TRUE))/(1-2*_xlfn.NORM.DIST(0,$J74/2,$M74,TRUE))*$D74+($K74="Steady Growth")*(AND(P$6&gt;=$F74,P$6&lt;=$H74)*((P$6-$F74+1)/($J74*($J74+1)/2)*$D74))+($K74="custom")*CustCF!J74</f>
        <v>0</v>
      </c>
      <c r="Q74" s="95">
        <f>($K74="Bell Curve")*(_xlfn.NORM.DIST(AND(Q$6&gt;=$F74,Q$6&lt;=$H74)*(Q$6-$F74+1),$J74/2,$M74,TRUE)-_xlfn.NORM.DIST(AND(Q$6&gt;=$F74,Q$6&lt;=$H74)*(P$6-$F74+1),$J74/2,$M74,TRUE))/(1-2*_xlfn.NORM.DIST(0,$J74/2,$M74,TRUE))*$D74+($K74="Steady Growth")*(AND(Q$6&gt;=$F74,Q$6&lt;=$H74)*((Q$6-$F74+1)/($J74*($J74+1)/2)*$D74))+($K74="custom")*CustCF!K74</f>
        <v>0</v>
      </c>
      <c r="R74" s="95">
        <f>($K74="Bell Curve")*(_xlfn.NORM.DIST(AND(R$6&gt;=$F74,R$6&lt;=$H74)*(R$6-$F74+1),$J74/2,$M74,TRUE)-_xlfn.NORM.DIST(AND(R$6&gt;=$F74,R$6&lt;=$H74)*(Q$6-$F74+1),$J74/2,$M74,TRUE))/(1-2*_xlfn.NORM.DIST(0,$J74/2,$M74,TRUE))*$D74+($K74="Steady Growth")*(AND(R$6&gt;=$F74,R$6&lt;=$H74)*((R$6-$F74+1)/($J74*($J74+1)/2)*$D74))+($K74="custom")*CustCF!L74</f>
        <v>0</v>
      </c>
      <c r="S74" s="95">
        <f>($K74="Bell Curve")*(_xlfn.NORM.DIST(AND(S$6&gt;=$F74,S$6&lt;=$H74)*(S$6-$F74+1),$J74/2,$M74,TRUE)-_xlfn.NORM.DIST(AND(S$6&gt;=$F74,S$6&lt;=$H74)*(R$6-$F74+1),$J74/2,$M74,TRUE))/(1-2*_xlfn.NORM.DIST(0,$J74/2,$M74,TRUE))*$D74+($K74="Steady Growth")*(AND(S$6&gt;=$F74,S$6&lt;=$H74)*((S$6-$F74+1)/($J74*($J74+1)/2)*$D74))+($K74="custom")*CustCF!M74</f>
        <v>0</v>
      </c>
      <c r="T74" s="95">
        <f>($K74="Bell Curve")*(_xlfn.NORM.DIST(AND(T$6&gt;=$F74,T$6&lt;=$H74)*(T$6-$F74+1),$J74/2,$M74,TRUE)-_xlfn.NORM.DIST(AND(T$6&gt;=$F74,T$6&lt;=$H74)*(S$6-$F74+1),$J74/2,$M74,TRUE))/(1-2*_xlfn.NORM.DIST(0,$J74/2,$M74,TRUE))*$D74+($K74="Steady Growth")*(AND(T$6&gt;=$F74,T$6&lt;=$H74)*((T$6-$F74+1)/($J74*($J74+1)/2)*$D74))+($K74="custom")*CustCF!N74</f>
        <v>0</v>
      </c>
      <c r="U74" s="95">
        <f>($K74="Bell Curve")*(_xlfn.NORM.DIST(AND(U$6&gt;=$F74,U$6&lt;=$H74)*(U$6-$F74+1),$J74/2,$M74,TRUE)-_xlfn.NORM.DIST(AND(U$6&gt;=$F74,U$6&lt;=$H74)*(T$6-$F74+1),$J74/2,$M74,TRUE))/(1-2*_xlfn.NORM.DIST(0,$J74/2,$M74,TRUE))*$D74+($K74="Steady Growth")*(AND(U$6&gt;=$F74,U$6&lt;=$H74)*((U$6-$F74+1)/($J74*($J74+1)/2)*$D74))+($K74="custom")*CustCF!O74</f>
        <v>0</v>
      </c>
      <c r="V74" s="95">
        <f>($K74="Bell Curve")*(_xlfn.NORM.DIST(AND(V$6&gt;=$F74,V$6&lt;=$H74)*(V$6-$F74+1),$J74/2,$M74,TRUE)-_xlfn.NORM.DIST(AND(V$6&gt;=$F74,V$6&lt;=$H74)*(U$6-$F74+1),$J74/2,$M74,TRUE))/(1-2*_xlfn.NORM.DIST(0,$J74/2,$M74,TRUE))*$D74+($K74="Steady Growth")*(AND(V$6&gt;=$F74,V$6&lt;=$H74)*((V$6-$F74+1)/($J74*($J74+1)/2)*$D74))+($K74="custom")*CustCF!P74</f>
        <v>0</v>
      </c>
      <c r="W74" s="95">
        <f>($K74="Bell Curve")*(_xlfn.NORM.DIST(AND(W$6&gt;=$F74,W$6&lt;=$H74)*(W$6-$F74+1),$J74/2,$M74,TRUE)-_xlfn.NORM.DIST(AND(W$6&gt;=$F74,W$6&lt;=$H74)*(V$6-$F74+1),$J74/2,$M74,TRUE))/(1-2*_xlfn.NORM.DIST(0,$J74/2,$M74,TRUE))*$D74+($K74="Steady Growth")*(AND(W$6&gt;=$F74,W$6&lt;=$H74)*((W$6-$F74+1)/($J74*($J74+1)/2)*$D74))+($K74="custom")*CustCF!Q74</f>
        <v>0</v>
      </c>
      <c r="X74" s="95">
        <f>($K74="Bell Curve")*(_xlfn.NORM.DIST(AND(X$6&gt;=$F74,X$6&lt;=$H74)*(X$6-$F74+1),$J74/2,$M74,TRUE)-_xlfn.NORM.DIST(AND(X$6&gt;=$F74,X$6&lt;=$H74)*(W$6-$F74+1),$J74/2,$M74,TRUE))/(1-2*_xlfn.NORM.DIST(0,$J74/2,$M74,TRUE))*$D74+($K74="Steady Growth")*(AND(X$6&gt;=$F74,X$6&lt;=$H74)*((X$6-$F74+1)/($J74*($J74+1)/2)*$D74))+($K74="custom")*CustCF!R74</f>
        <v>0</v>
      </c>
      <c r="Y74" s="95">
        <f>($K74="Bell Curve")*(_xlfn.NORM.DIST(AND(Y$6&gt;=$F74,Y$6&lt;=$H74)*(Y$6-$F74+1),$J74/2,$M74,TRUE)-_xlfn.NORM.DIST(AND(Y$6&gt;=$F74,Y$6&lt;=$H74)*(X$6-$F74+1),$J74/2,$M74,TRUE))/(1-2*_xlfn.NORM.DIST(0,$J74/2,$M74,TRUE))*$D74+($K74="Steady Growth")*(AND(Y$6&gt;=$F74,Y$6&lt;=$H74)*((Y$6-$F74+1)/($J74*($J74+1)/2)*$D74))+($K74="custom")*CustCF!S74</f>
        <v>0</v>
      </c>
      <c r="Z74" s="95">
        <f>($K74="Bell Curve")*(_xlfn.NORM.DIST(AND(Z$6&gt;=$F74,Z$6&lt;=$H74)*(Z$6-$F74+1),$J74/2,$M74,TRUE)-_xlfn.NORM.DIST(AND(Z$6&gt;=$F74,Z$6&lt;=$H74)*(Y$6-$F74+1),$J74/2,$M74,TRUE))/(1-2*_xlfn.NORM.DIST(0,$J74/2,$M74,TRUE))*$D74+($K74="Steady Growth")*(AND(Z$6&gt;=$F74,Z$6&lt;=$H74)*((Z$6-$F74+1)/($J74*($J74+1)/2)*$D74))+($K74="custom")*CustCF!T74</f>
        <v>0</v>
      </c>
      <c r="AA74" s="95">
        <f>($K74="Bell Curve")*(_xlfn.NORM.DIST(AND(AA$6&gt;=$F74,AA$6&lt;=$H74)*(AA$6-$F74+1),$J74/2,$M74,TRUE)-_xlfn.NORM.DIST(AND(AA$6&gt;=$F74,AA$6&lt;=$H74)*(Z$6-$F74+1),$J74/2,$M74,TRUE))/(1-2*_xlfn.NORM.DIST(0,$J74/2,$M74,TRUE))*$D74+($K74="Steady Growth")*(AND(AA$6&gt;=$F74,AA$6&lt;=$H74)*((AA$6-$F74+1)/($J74*($J74+1)/2)*$D74))+($K74="custom")*CustCF!U74</f>
        <v>0</v>
      </c>
      <c r="AB74" s="95">
        <f>($K74="Bell Curve")*(_xlfn.NORM.DIST(AND(AB$6&gt;=$F74,AB$6&lt;=$H74)*(AB$6-$F74+1),$J74/2,$M74,TRUE)-_xlfn.NORM.DIST(AND(AB$6&gt;=$F74,AB$6&lt;=$H74)*(AA$6-$F74+1),$J74/2,$M74,TRUE))/(1-2*_xlfn.NORM.DIST(0,$J74/2,$M74,TRUE))*$D74+($K74="Steady Growth")*(AND(AB$6&gt;=$F74,AB$6&lt;=$H74)*((AB$6-$F74+1)/($J74*($J74+1)/2)*$D74))+($K74="custom")*CustCF!V74</f>
        <v>0</v>
      </c>
      <c r="AC74" s="95">
        <f>($K74="Bell Curve")*(_xlfn.NORM.DIST(AND(AC$6&gt;=$F74,AC$6&lt;=$H74)*(AC$6-$F74+1),$J74/2,$M74,TRUE)-_xlfn.NORM.DIST(AND(AC$6&gt;=$F74,AC$6&lt;=$H74)*(AB$6-$F74+1),$J74/2,$M74,TRUE))/(1-2*_xlfn.NORM.DIST(0,$J74/2,$M74,TRUE))*$D74+($K74="Steady Growth")*(AND(AC$6&gt;=$F74,AC$6&lt;=$H74)*((AC$6-$F74+1)/($J74*($J74+1)/2)*$D74))+($K74="custom")*CustCF!W74</f>
        <v>0</v>
      </c>
      <c r="AD74" s="95">
        <f>($K74="Bell Curve")*(_xlfn.NORM.DIST(AND(AD$6&gt;=$F74,AD$6&lt;=$H74)*(AD$6-$F74+1),$J74/2,$M74,TRUE)-_xlfn.NORM.DIST(AND(AD$6&gt;=$F74,AD$6&lt;=$H74)*(AC$6-$F74+1),$J74/2,$M74,TRUE))/(1-2*_xlfn.NORM.DIST(0,$J74/2,$M74,TRUE))*$D74+($K74="Steady Growth")*(AND(AD$6&gt;=$F74,AD$6&lt;=$H74)*((AD$6-$F74+1)/($J74*($J74+1)/2)*$D74))+($K74="custom")*CustCF!X74</f>
        <v>0</v>
      </c>
      <c r="AE74" s="95">
        <f>($K74="Bell Curve")*(_xlfn.NORM.DIST(AND(AE$6&gt;=$F74,AE$6&lt;=$H74)*(AE$6-$F74+1),$J74/2,$M74,TRUE)-_xlfn.NORM.DIST(AND(AE$6&gt;=$F74,AE$6&lt;=$H74)*(AD$6-$F74+1),$J74/2,$M74,TRUE))/(1-2*_xlfn.NORM.DIST(0,$J74/2,$M74,TRUE))*$D74+($K74="Steady Growth")*(AND(AE$6&gt;=$F74,AE$6&lt;=$H74)*((AE$6-$F74+1)/($J74*($J74+1)/2)*$D74))+($K74="custom")*CustCF!Y74</f>
        <v>0</v>
      </c>
      <c r="AF74" s="95">
        <f>($K74="Bell Curve")*(_xlfn.NORM.DIST(AND(AF$6&gt;=$F74,AF$6&lt;=$H74)*(AF$6-$F74+1),$J74/2,$M74,TRUE)-_xlfn.NORM.DIST(AND(AF$6&gt;=$F74,AF$6&lt;=$H74)*(AE$6-$F74+1),$J74/2,$M74,TRUE))/(1-2*_xlfn.NORM.DIST(0,$J74/2,$M74,TRUE))*$D74+($K74="Steady Growth")*(AND(AF$6&gt;=$F74,AF$6&lt;=$H74)*((AF$6-$F74+1)/($J74*($J74+1)/2)*$D74))+($K74="custom")*CustCF!Z74</f>
        <v>0</v>
      </c>
      <c r="AG74" s="95">
        <f>($K74="Bell Curve")*(_xlfn.NORM.DIST(AND(AG$6&gt;=$F74,AG$6&lt;=$H74)*(AG$6-$F74+1),$J74/2,$M74,TRUE)-_xlfn.NORM.DIST(AND(AG$6&gt;=$F74,AG$6&lt;=$H74)*(AF$6-$F74+1),$J74/2,$M74,TRUE))/(1-2*_xlfn.NORM.DIST(0,$J74/2,$M74,TRUE))*$D74+($K74="Steady Growth")*(AND(AG$6&gt;=$F74,AG$6&lt;=$H74)*((AG$6-$F74+1)/($J74*($J74+1)/2)*$D74))+($K74="custom")*CustCF!AA74</f>
        <v>0</v>
      </c>
      <c r="AH74" s="95">
        <f>($K74="Bell Curve")*(_xlfn.NORM.DIST(AND(AH$6&gt;=$F74,AH$6&lt;=$H74)*(AH$6-$F74+1),$J74/2,$M74,TRUE)-_xlfn.NORM.DIST(AND(AH$6&gt;=$F74,AH$6&lt;=$H74)*(AG$6-$F74+1),$J74/2,$M74,TRUE))/(1-2*_xlfn.NORM.DIST(0,$J74/2,$M74,TRUE))*$D74+($K74="Steady Growth")*(AND(AH$6&gt;=$F74,AH$6&lt;=$H74)*((AH$6-$F74+1)/($J74*($J74+1)/2)*$D74))+($K74="custom")*CustCF!AB74</f>
        <v>0</v>
      </c>
      <c r="AI74" s="95">
        <f>($K74="Bell Curve")*(_xlfn.NORM.DIST(AND(AI$6&gt;=$F74,AI$6&lt;=$H74)*(AI$6-$F74+1),$J74/2,$M74,TRUE)-_xlfn.NORM.DIST(AND(AI$6&gt;=$F74,AI$6&lt;=$H74)*(AH$6-$F74+1),$J74/2,$M74,TRUE))/(1-2*_xlfn.NORM.DIST(0,$J74/2,$M74,TRUE))*$D74+($K74="Steady Growth")*(AND(AI$6&gt;=$F74,AI$6&lt;=$H74)*((AI$6-$F74+1)/($J74*($J74+1)/2)*$D74))+($K74="custom")*CustCF!AC74</f>
        <v>0</v>
      </c>
      <c r="AJ74" s="95">
        <f>($K74="Bell Curve")*(_xlfn.NORM.DIST(AND(AJ$6&gt;=$F74,AJ$6&lt;=$H74)*(AJ$6-$F74+1),$J74/2,$M74,TRUE)-_xlfn.NORM.DIST(AND(AJ$6&gt;=$F74,AJ$6&lt;=$H74)*(AI$6-$F74+1),$J74/2,$M74,TRUE))/(1-2*_xlfn.NORM.DIST(0,$J74/2,$M74,TRUE))*$D74+($K74="Steady Growth")*(AND(AJ$6&gt;=$F74,AJ$6&lt;=$H74)*((AJ$6-$F74+1)/($J74*($J74+1)/2)*$D74))+($K74="custom")*CustCF!AD74</f>
        <v>0</v>
      </c>
      <c r="AK74" s="95">
        <f>($K74="Bell Curve")*(_xlfn.NORM.DIST(AND(AK$6&gt;=$F74,AK$6&lt;=$H74)*(AK$6-$F74+1),$J74/2,$M74,TRUE)-_xlfn.NORM.DIST(AND(AK$6&gt;=$F74,AK$6&lt;=$H74)*(AJ$6-$F74+1),$J74/2,$M74,TRUE))/(1-2*_xlfn.NORM.DIST(0,$J74/2,$M74,TRUE))*$D74+($K74="Steady Growth")*(AND(AK$6&gt;=$F74,AK$6&lt;=$H74)*((AK$6-$F74+1)/($J74*($J74+1)/2)*$D74))+($K74="custom")*CustCF!AE74</f>
        <v>0</v>
      </c>
      <c r="AL74" s="95">
        <f>($K74="Bell Curve")*(_xlfn.NORM.DIST(AND(AL$6&gt;=$F74,AL$6&lt;=$H74)*(AL$6-$F74+1),$J74/2,$M74,TRUE)-_xlfn.NORM.DIST(AND(AL$6&gt;=$F74,AL$6&lt;=$H74)*(AK$6-$F74+1),$J74/2,$M74,TRUE))/(1-2*_xlfn.NORM.DIST(0,$J74/2,$M74,TRUE))*$D74+($K74="Steady Growth")*(AND(AL$6&gt;=$F74,AL$6&lt;=$H74)*((AL$6-$F74+1)/($J74*($J74+1)/2)*$D74))+($K74="custom")*CustCF!AF74</f>
        <v>0</v>
      </c>
      <c r="AM74" s="95">
        <f>($K74="Bell Curve")*(_xlfn.NORM.DIST(AND(AM$6&gt;=$F74,AM$6&lt;=$H74)*(AM$6-$F74+1),$J74/2,$M74,TRUE)-_xlfn.NORM.DIST(AND(AM$6&gt;=$F74,AM$6&lt;=$H74)*(AL$6-$F74+1),$J74/2,$M74,TRUE))/(1-2*_xlfn.NORM.DIST(0,$J74/2,$M74,TRUE))*$D74+($K74="Steady Growth")*(AND(AM$6&gt;=$F74,AM$6&lt;=$H74)*((AM$6-$F74+1)/($J74*($J74+1)/2)*$D74))+($K74="custom")*CustCF!AG74</f>
        <v>0</v>
      </c>
      <c r="AN74" s="95">
        <f>($K74="Bell Curve")*(_xlfn.NORM.DIST(AND(AN$6&gt;=$F74,AN$6&lt;=$H74)*(AN$6-$F74+1),$J74/2,$M74,TRUE)-_xlfn.NORM.DIST(AND(AN$6&gt;=$F74,AN$6&lt;=$H74)*(AM$6-$F74+1),$J74/2,$M74,TRUE))/(1-2*_xlfn.NORM.DIST(0,$J74/2,$M74,TRUE))*$D74+($K74="Steady Growth")*(AND(AN$6&gt;=$F74,AN$6&lt;=$H74)*((AN$6-$F74+1)/($J74*($J74+1)/2)*$D74))+($K74="custom")*CustCF!AH74</f>
        <v>0</v>
      </c>
      <c r="AO74" s="95">
        <f>($K74="Bell Curve")*(_xlfn.NORM.DIST(AND(AO$6&gt;=$F74,AO$6&lt;=$H74)*(AO$6-$F74+1),$J74/2,$M74,TRUE)-_xlfn.NORM.DIST(AND(AO$6&gt;=$F74,AO$6&lt;=$H74)*(AN$6-$F74+1),$J74/2,$M74,TRUE))/(1-2*_xlfn.NORM.DIST(0,$J74/2,$M74,TRUE))*$D74+($K74="Steady Growth")*(AND(AO$6&gt;=$F74,AO$6&lt;=$H74)*((AO$6-$F74+1)/($J74*($J74+1)/2)*$D74))+($K74="custom")*CustCF!AI74</f>
        <v>0</v>
      </c>
      <c r="AP74" s="95">
        <f>($K74="Bell Curve")*(_xlfn.NORM.DIST(AND(AP$6&gt;=$F74,AP$6&lt;=$H74)*(AP$6-$F74+1),$J74/2,$M74,TRUE)-_xlfn.NORM.DIST(AND(AP$6&gt;=$F74,AP$6&lt;=$H74)*(AO$6-$F74+1),$J74/2,$M74,TRUE))/(1-2*_xlfn.NORM.DIST(0,$J74/2,$M74,TRUE))*$D74+($K74="Steady Growth")*(AND(AP$6&gt;=$F74,AP$6&lt;=$H74)*((AP$6-$F74+1)/($J74*($J74+1)/2)*$D74))+($K74="custom")*CustCF!AJ74</f>
        <v>0</v>
      </c>
      <c r="AQ74" s="95">
        <f>($K74="Bell Curve")*(_xlfn.NORM.DIST(AND(AQ$6&gt;=$F74,AQ$6&lt;=$H74)*(AQ$6-$F74+1),$J74/2,$M74,TRUE)-_xlfn.NORM.DIST(AND(AQ$6&gt;=$F74,AQ$6&lt;=$H74)*(AP$6-$F74+1),$J74/2,$M74,TRUE))/(1-2*_xlfn.NORM.DIST(0,$J74/2,$M74,TRUE))*$D74+($K74="Steady Growth")*(AND(AQ$6&gt;=$F74,AQ$6&lt;=$H74)*((AQ$6-$F74+1)/($J74*($J74+1)/2)*$D74))+($K74="custom")*CustCF!AK74</f>
        <v>0</v>
      </c>
      <c r="AR74" s="95">
        <f>($K74="Bell Curve")*(_xlfn.NORM.DIST(AND(AR$6&gt;=$F74,AR$6&lt;=$H74)*(AR$6-$F74+1),$J74/2,$M74,TRUE)-_xlfn.NORM.DIST(AND(AR$6&gt;=$F74,AR$6&lt;=$H74)*(AQ$6-$F74+1),$J74/2,$M74,TRUE))/(1-2*_xlfn.NORM.DIST(0,$J74/2,$M74,TRUE))*$D74+($K74="Steady Growth")*(AND(AR$6&gt;=$F74,AR$6&lt;=$H74)*((AR$6-$F74+1)/($J74*($J74+1)/2)*$D74))+($K74="custom")*CustCF!AL74</f>
        <v>0</v>
      </c>
      <c r="AS74" s="95">
        <f>($K74="Bell Curve")*(_xlfn.NORM.DIST(AND(AS$6&gt;=$F74,AS$6&lt;=$H74)*(AS$6-$F74+1),$J74/2,$M74,TRUE)-_xlfn.NORM.DIST(AND(AS$6&gt;=$F74,AS$6&lt;=$H74)*(AR$6-$F74+1),$J74/2,$M74,TRUE))/(1-2*_xlfn.NORM.DIST(0,$J74/2,$M74,TRUE))*$D74+($K74="Steady Growth")*(AND(AS$6&gt;=$F74,AS$6&lt;=$H74)*((AS$6-$F74+1)/($J74*($J74+1)/2)*$D74))+($K74="custom")*CustCF!AM74</f>
        <v>0</v>
      </c>
      <c r="AT74" s="95">
        <f>($K74="Bell Curve")*(_xlfn.NORM.DIST(AND(AT$6&gt;=$F74,AT$6&lt;=$H74)*(AT$6-$F74+1),$J74/2,$M74,TRUE)-_xlfn.NORM.DIST(AND(AT$6&gt;=$F74,AT$6&lt;=$H74)*(AS$6-$F74+1),$J74/2,$M74,TRUE))/(1-2*_xlfn.NORM.DIST(0,$J74/2,$M74,TRUE))*$D74+($K74="Steady Growth")*(AND(AT$6&gt;=$F74,AT$6&lt;=$H74)*((AT$6-$F74+1)/($J74*($J74+1)/2)*$D74))+($K74="custom")*CustCF!AN74</f>
        <v>0</v>
      </c>
      <c r="AU74" s="95">
        <f>($K74="Bell Curve")*(_xlfn.NORM.DIST(AND(AU$6&gt;=$F74,AU$6&lt;=$H74)*(AU$6-$F74+1),$J74/2,$M74,TRUE)-_xlfn.NORM.DIST(AND(AU$6&gt;=$F74,AU$6&lt;=$H74)*(AT$6-$F74+1),$J74/2,$M74,TRUE))/(1-2*_xlfn.NORM.DIST(0,$J74/2,$M74,TRUE))*$D74+($K74="Steady Growth")*(AND(AU$6&gt;=$F74,AU$6&lt;=$H74)*((AU$6-$F74+1)/($J74*($J74+1)/2)*$D74))+($K74="custom")*CustCF!AO74</f>
        <v>0</v>
      </c>
      <c r="AV74" s="95">
        <f>($K74="Bell Curve")*(_xlfn.NORM.DIST(AND(AV$6&gt;=$F74,AV$6&lt;=$H74)*(AV$6-$F74+1),$J74/2,$M74,TRUE)-_xlfn.NORM.DIST(AND(AV$6&gt;=$F74,AV$6&lt;=$H74)*(AU$6-$F74+1),$J74/2,$M74,TRUE))/(1-2*_xlfn.NORM.DIST(0,$J74/2,$M74,TRUE))*$D74+($K74="Steady Growth")*(AND(AV$6&gt;=$F74,AV$6&lt;=$H74)*((AV$6-$F74+1)/($J74*($J74+1)/2)*$D74))+($K74="custom")*CustCF!AP74</f>
        <v>0</v>
      </c>
      <c r="AW74" s="95">
        <f>($K74="Bell Curve")*(_xlfn.NORM.DIST(AND(AW$6&gt;=$F74,AW$6&lt;=$H74)*(AW$6-$F74+1),$J74/2,$M74,TRUE)-_xlfn.NORM.DIST(AND(AW$6&gt;=$F74,AW$6&lt;=$H74)*(AV$6-$F74+1),$J74/2,$M74,TRUE))/(1-2*_xlfn.NORM.DIST(0,$J74/2,$M74,TRUE))*$D74+($K74="Steady Growth")*(AND(AW$6&gt;=$F74,AW$6&lt;=$H74)*((AW$6-$F74+1)/($J74*($J74+1)/2)*$D74))+($K74="custom")*CustCF!AQ74</f>
        <v>0</v>
      </c>
      <c r="AX74" s="95">
        <f>($K74="Bell Curve")*(_xlfn.NORM.DIST(AND(AX$6&gt;=$F74,AX$6&lt;=$H74)*(AX$6-$F74+1),$J74/2,$M74,TRUE)-_xlfn.NORM.DIST(AND(AX$6&gt;=$F74,AX$6&lt;=$H74)*(AW$6-$F74+1),$J74/2,$M74,TRUE))/(1-2*_xlfn.NORM.DIST(0,$J74/2,$M74,TRUE))*$D74+($K74="Steady Growth")*(AND(AX$6&gt;=$F74,AX$6&lt;=$H74)*((AX$6-$F74+1)/($J74*($J74+1)/2)*$D74))+($K74="custom")*CustCF!AR74</f>
        <v>0</v>
      </c>
      <c r="AY74" s="95">
        <f>($K74="Bell Curve")*(_xlfn.NORM.DIST(AND(AY$6&gt;=$F74,AY$6&lt;=$H74)*(AY$6-$F74+1),$J74/2,$M74,TRUE)-_xlfn.NORM.DIST(AND(AY$6&gt;=$F74,AY$6&lt;=$H74)*(AX$6-$F74+1),$J74/2,$M74,TRUE))/(1-2*_xlfn.NORM.DIST(0,$J74/2,$M74,TRUE))*$D74+($K74="Steady Growth")*(AND(AY$6&gt;=$F74,AY$6&lt;=$H74)*((AY$6-$F74+1)/($J74*($J74+1)/2)*$D74))+($K74="custom")*CustCF!AS74</f>
        <v>0</v>
      </c>
      <c r="AZ74" s="95">
        <f>($K74="Bell Curve")*(_xlfn.NORM.DIST(AND(AZ$6&gt;=$F74,AZ$6&lt;=$H74)*(AZ$6-$F74+1),$J74/2,$M74,TRUE)-_xlfn.NORM.DIST(AND(AZ$6&gt;=$F74,AZ$6&lt;=$H74)*(AY$6-$F74+1),$J74/2,$M74,TRUE))/(1-2*_xlfn.NORM.DIST(0,$J74/2,$M74,TRUE))*$D74+($K74="Steady Growth")*(AND(AZ$6&gt;=$F74,AZ$6&lt;=$H74)*((AZ$6-$F74+1)/($J74*($J74+1)/2)*$D74))+($K74="custom")*CustCF!AT74</f>
        <v>0</v>
      </c>
      <c r="BA74" s="95">
        <f>($K74="Bell Curve")*(_xlfn.NORM.DIST(AND(BA$6&gt;=$F74,BA$6&lt;=$H74)*(BA$6-$F74+1),$J74/2,$M74,TRUE)-_xlfn.NORM.DIST(AND(BA$6&gt;=$F74,BA$6&lt;=$H74)*(AZ$6-$F74+1),$J74/2,$M74,TRUE))/(1-2*_xlfn.NORM.DIST(0,$J74/2,$M74,TRUE))*$D74+($K74="Steady Growth")*(AND(BA$6&gt;=$F74,BA$6&lt;=$H74)*((BA$6-$F74+1)/($J74*($J74+1)/2)*$D74))+($K74="custom")*CustCF!AU74</f>
        <v>0</v>
      </c>
      <c r="BB74" s="95">
        <f>($K74="Bell Curve")*(_xlfn.NORM.DIST(AND(BB$6&gt;=$F74,BB$6&lt;=$H74)*(BB$6-$F74+1),$J74/2,$M74,TRUE)-_xlfn.NORM.DIST(AND(BB$6&gt;=$F74,BB$6&lt;=$H74)*(BA$6-$F74+1),$J74/2,$M74,TRUE))/(1-2*_xlfn.NORM.DIST(0,$J74/2,$M74,TRUE))*$D74+($K74="Steady Growth")*(AND(BB$6&gt;=$F74,BB$6&lt;=$H74)*((BB$6-$F74+1)/($J74*($J74+1)/2)*$D74))+($K74="custom")*CustCF!AV74</f>
        <v>0</v>
      </c>
      <c r="BC74" s="95">
        <f>($K74="Bell Curve")*(_xlfn.NORM.DIST(AND(BC$6&gt;=$F74,BC$6&lt;=$H74)*(BC$6-$F74+1),$J74/2,$M74,TRUE)-_xlfn.NORM.DIST(AND(BC$6&gt;=$F74,BC$6&lt;=$H74)*(BB$6-$F74+1),$J74/2,$M74,TRUE))/(1-2*_xlfn.NORM.DIST(0,$J74/2,$M74,TRUE))*$D74+($K74="Steady Growth")*(AND(BC$6&gt;=$F74,BC$6&lt;=$H74)*((BC$6-$F74+1)/($J74*($J74+1)/2)*$D74))+($K74="custom")*CustCF!AW74</f>
        <v>0</v>
      </c>
      <c r="BD74" s="95">
        <f>($K74="Bell Curve")*(_xlfn.NORM.DIST(AND(BD$6&gt;=$F74,BD$6&lt;=$H74)*(BD$6-$F74+1),$J74/2,$M74,TRUE)-_xlfn.NORM.DIST(AND(BD$6&gt;=$F74,BD$6&lt;=$H74)*(BC$6-$F74+1),$J74/2,$M74,TRUE))/(1-2*_xlfn.NORM.DIST(0,$J74/2,$M74,TRUE))*$D74+($K74="Steady Growth")*(AND(BD$6&gt;=$F74,BD$6&lt;=$H74)*((BD$6-$F74+1)/($J74*($J74+1)/2)*$D74))+($K74="custom")*CustCF!AX74</f>
        <v>0</v>
      </c>
      <c r="BE74" s="95">
        <f>($K74="Bell Curve")*(_xlfn.NORM.DIST(AND(BE$6&gt;=$F74,BE$6&lt;=$H74)*(BE$6-$F74+1),$J74/2,$M74,TRUE)-_xlfn.NORM.DIST(AND(BE$6&gt;=$F74,BE$6&lt;=$H74)*(BD$6-$F74+1),$J74/2,$M74,TRUE))/(1-2*_xlfn.NORM.DIST(0,$J74/2,$M74,TRUE))*$D74+($K74="Steady Growth")*(AND(BE$6&gt;=$F74,BE$6&lt;=$H74)*((BE$6-$F74+1)/($J74*($J74+1)/2)*$D74))+($K74="custom")*CustCF!AY74</f>
        <v>0</v>
      </c>
      <c r="BF74" s="95">
        <f>($K74="Bell Curve")*(_xlfn.NORM.DIST(AND(BF$6&gt;=$F74,BF$6&lt;=$H74)*(BF$6-$F74+1),$J74/2,$M74,TRUE)-_xlfn.NORM.DIST(AND(BF$6&gt;=$F74,BF$6&lt;=$H74)*(BE$6-$F74+1),$J74/2,$M74,TRUE))/(1-2*_xlfn.NORM.DIST(0,$J74/2,$M74,TRUE))*$D74+($K74="Steady Growth")*(AND(BF$6&gt;=$F74,BF$6&lt;=$H74)*((BF$6-$F74+1)/($J74*($J74+1)/2)*$D74))+($K74="custom")*CustCF!AZ74</f>
        <v>0</v>
      </c>
      <c r="BG74" s="95">
        <f>($K74="Bell Curve")*(_xlfn.NORM.DIST(AND(BG$6&gt;=$F74,BG$6&lt;=$H74)*(BG$6-$F74+1),$J74/2,$M74,TRUE)-_xlfn.NORM.DIST(AND(BG$6&gt;=$F74,BG$6&lt;=$H74)*(BF$6-$F74+1),$J74/2,$M74,TRUE))/(1-2*_xlfn.NORM.DIST(0,$J74/2,$M74,TRUE))*$D74+($K74="Steady Growth")*(AND(BG$6&gt;=$F74,BG$6&lt;=$H74)*((BG$6-$F74+1)/($J74*($J74+1)/2)*$D74))+($K74="custom")*CustCF!BA74</f>
        <v>0</v>
      </c>
      <c r="BH74" s="95">
        <f>($K74="Bell Curve")*(_xlfn.NORM.DIST(AND(BH$6&gt;=$F74,BH$6&lt;=$H74)*(BH$6-$F74+1),$J74/2,$M74,TRUE)-_xlfn.NORM.DIST(AND(BH$6&gt;=$F74,BH$6&lt;=$H74)*(BG$6-$F74+1),$J74/2,$M74,TRUE))/(1-2*_xlfn.NORM.DIST(0,$J74/2,$M74,TRUE))*$D74+($K74="Steady Growth")*(AND(BH$6&gt;=$F74,BH$6&lt;=$H74)*((BH$6-$F74+1)/($J74*($J74+1)/2)*$D74))+($K74="custom")*CustCF!BB74</f>
        <v>0</v>
      </c>
      <c r="BI74" s="95">
        <f>($K74="Bell Curve")*(_xlfn.NORM.DIST(AND(BI$6&gt;=$F74,BI$6&lt;=$H74)*(BI$6-$F74+1),$J74/2,$M74,TRUE)-_xlfn.NORM.DIST(AND(BI$6&gt;=$F74,BI$6&lt;=$H74)*(BH$6-$F74+1),$J74/2,$M74,TRUE))/(1-2*_xlfn.NORM.DIST(0,$J74/2,$M74,TRUE))*$D74+($K74="Steady Growth")*(AND(BI$6&gt;=$F74,BI$6&lt;=$H74)*((BI$6-$F74+1)/($J74*($J74+1)/2)*$D74))+($K74="custom")*CustCF!BC74</f>
        <v>0</v>
      </c>
      <c r="BJ74" s="95">
        <f>($K74="Bell Curve")*(_xlfn.NORM.DIST(AND(BJ$6&gt;=$F74,BJ$6&lt;=$H74)*(BJ$6-$F74+1),$J74/2,$M74,TRUE)-_xlfn.NORM.DIST(AND(BJ$6&gt;=$F74,BJ$6&lt;=$H74)*(BI$6-$F74+1),$J74/2,$M74,TRUE))/(1-2*_xlfn.NORM.DIST(0,$J74/2,$M74,TRUE))*$D74+($K74="Steady Growth")*(AND(BJ$6&gt;=$F74,BJ$6&lt;=$H74)*((BJ$6-$F74+1)/($J74*($J74+1)/2)*$D74))+($K74="custom")*CustCF!BD74</f>
        <v>0</v>
      </c>
      <c r="BK74" s="95">
        <f>($K74="Bell Curve")*(_xlfn.NORM.DIST(AND(BK$6&gt;=$F74,BK$6&lt;=$H74)*(BK$6-$F74+1),$J74/2,$M74,TRUE)-_xlfn.NORM.DIST(AND(BK$6&gt;=$F74,BK$6&lt;=$H74)*(BJ$6-$F74+1),$J74/2,$M74,TRUE))/(1-2*_xlfn.NORM.DIST(0,$J74/2,$M74,TRUE))*$D74+($K74="Steady Growth")*(AND(BK$6&gt;=$F74,BK$6&lt;=$H74)*((BK$6-$F74+1)/($J74*($J74+1)/2)*$D74))+($K74="custom")*CustCF!BE74</f>
        <v>0</v>
      </c>
      <c r="BL74" s="95">
        <f>($K74="Bell Curve")*(_xlfn.NORM.DIST(AND(BL$6&gt;=$F74,BL$6&lt;=$H74)*(BL$6-$F74+1),$J74/2,$M74,TRUE)-_xlfn.NORM.DIST(AND(BL$6&gt;=$F74,BL$6&lt;=$H74)*(BK$6-$F74+1),$J74/2,$M74,TRUE))/(1-2*_xlfn.NORM.DIST(0,$J74/2,$M74,TRUE))*$D74+($K74="Steady Growth")*(AND(BL$6&gt;=$F74,BL$6&lt;=$H74)*((BL$6-$F74+1)/($J74*($J74+1)/2)*$D74))+($K74="custom")*CustCF!BF74</f>
        <v>0</v>
      </c>
      <c r="BM74" s="95">
        <f>($K74="Bell Curve")*(_xlfn.NORM.DIST(AND(BM$6&gt;=$F74,BM$6&lt;=$H74)*(BM$6-$F74+1),$J74/2,$M74,TRUE)-_xlfn.NORM.DIST(AND(BM$6&gt;=$F74,BM$6&lt;=$H74)*(BL$6-$F74+1),$J74/2,$M74,TRUE))/(1-2*_xlfn.NORM.DIST(0,$J74/2,$M74,TRUE))*$D74+($K74="Steady Growth")*(AND(BM$6&gt;=$F74,BM$6&lt;=$H74)*((BM$6-$F74+1)/($J74*($J74+1)/2)*$D74))+($K74="custom")*CustCF!BG74</f>
        <v>0</v>
      </c>
      <c r="BN74" s="95">
        <f>($K74="Bell Curve")*(_xlfn.NORM.DIST(AND(BN$6&gt;=$F74,BN$6&lt;=$H74)*(BN$6-$F74+1),$J74/2,$M74,TRUE)-_xlfn.NORM.DIST(AND(BN$6&gt;=$F74,BN$6&lt;=$H74)*(BM$6-$F74+1),$J74/2,$M74,TRUE))/(1-2*_xlfn.NORM.DIST(0,$J74/2,$M74,TRUE))*$D74+($K74="Steady Growth")*(AND(BN$6&gt;=$F74,BN$6&lt;=$H74)*((BN$6-$F74+1)/($J74*($J74+1)/2)*$D74))+($K74="custom")*CustCF!BH74</f>
        <v>0</v>
      </c>
      <c r="BO74" s="95">
        <f>($K74="Bell Curve")*(_xlfn.NORM.DIST(AND(BO$6&gt;=$F74,BO$6&lt;=$H74)*(BO$6-$F74+1),$J74/2,$M74,TRUE)-_xlfn.NORM.DIST(AND(BO$6&gt;=$F74,BO$6&lt;=$H74)*(BN$6-$F74+1),$J74/2,$M74,TRUE))/(1-2*_xlfn.NORM.DIST(0,$J74/2,$M74,TRUE))*$D74+($K74="Steady Growth")*(AND(BO$6&gt;=$F74,BO$6&lt;=$H74)*((BO$6-$F74+1)/($J74*($J74+1)/2)*$D74))+($K74="custom")*CustCF!BI74</f>
        <v>0</v>
      </c>
      <c r="BP74" s="95">
        <f>($K74="Bell Curve")*(_xlfn.NORM.DIST(AND(BP$6&gt;=$F74,BP$6&lt;=$H74)*(BP$6-$F74+1),$J74/2,$M74,TRUE)-_xlfn.NORM.DIST(AND(BP$6&gt;=$F74,BP$6&lt;=$H74)*(BO$6-$F74+1),$J74/2,$M74,TRUE))/(1-2*_xlfn.NORM.DIST(0,$J74/2,$M74,TRUE))*$D74+($K74="Steady Growth")*(AND(BP$6&gt;=$F74,BP$6&lt;=$H74)*((BP$6-$F74+1)/($J74*($J74+1)/2)*$D74))+($K74="custom")*CustCF!BJ74</f>
        <v>0</v>
      </c>
      <c r="BQ74" s="95">
        <f>($K74="Bell Curve")*(_xlfn.NORM.DIST(AND(BQ$6&gt;=$F74,BQ$6&lt;=$H74)*(BQ$6-$F74+1),$J74/2,$M74,TRUE)-_xlfn.NORM.DIST(AND(BQ$6&gt;=$F74,BQ$6&lt;=$H74)*(BP$6-$F74+1),$J74/2,$M74,TRUE))/(1-2*_xlfn.NORM.DIST(0,$J74/2,$M74,TRUE))*$D74+($K74="Steady Growth")*(AND(BQ$6&gt;=$F74,BQ$6&lt;=$H74)*((BQ$6-$F74+1)/($J74*($J74+1)/2)*$D74))+($K74="custom")*CustCF!BK74</f>
        <v>0</v>
      </c>
      <c r="BR74" s="95">
        <f>($K74="Bell Curve")*(_xlfn.NORM.DIST(AND(BR$6&gt;=$F74,BR$6&lt;=$H74)*(BR$6-$F74+1),$J74/2,$M74,TRUE)-_xlfn.NORM.DIST(AND(BR$6&gt;=$F74,BR$6&lt;=$H74)*(BQ$6-$F74+1),$J74/2,$M74,TRUE))/(1-2*_xlfn.NORM.DIST(0,$J74/2,$M74,TRUE))*$D74+($K74="Steady Growth")*(AND(BR$6&gt;=$F74,BR$6&lt;=$H74)*((BR$6-$F74+1)/($J74*($J74+1)/2)*$D74))+($K74="custom")*CustCF!BL74</f>
        <v>0</v>
      </c>
      <c r="BS74" s="95">
        <f>($K74="Bell Curve")*(_xlfn.NORM.DIST(AND(BS$6&gt;=$F74,BS$6&lt;=$H74)*(BS$6-$F74+1),$J74/2,$M74,TRUE)-_xlfn.NORM.DIST(AND(BS$6&gt;=$F74,BS$6&lt;=$H74)*(BR$6-$F74+1),$J74/2,$M74,TRUE))/(1-2*_xlfn.NORM.DIST(0,$J74/2,$M74,TRUE))*$D74+($K74="Steady Growth")*(AND(BS$6&gt;=$F74,BS$6&lt;=$H74)*((BS$6-$F74+1)/($J74*($J74+1)/2)*$D74))+($K74="custom")*CustCF!BM74</f>
        <v>0</v>
      </c>
      <c r="BT74" s="95">
        <f>($K74="Bell Curve")*(_xlfn.NORM.DIST(AND(BT$6&gt;=$F74,BT$6&lt;=$H74)*(BT$6-$F74+1),$J74/2,$M74,TRUE)-_xlfn.NORM.DIST(AND(BT$6&gt;=$F74,BT$6&lt;=$H74)*(BS$6-$F74+1),$J74/2,$M74,TRUE))/(1-2*_xlfn.NORM.DIST(0,$J74/2,$M74,TRUE))*$D74+($K74="Steady Growth")*(AND(BT$6&gt;=$F74,BT$6&lt;=$H74)*((BT$6-$F74+1)/($J74*($J74+1)/2)*$D74))+($K74="custom")*CustCF!BN74</f>
        <v>0</v>
      </c>
      <c r="BU74" s="95">
        <f>($K74="Bell Curve")*(_xlfn.NORM.DIST(AND(BU$6&gt;=$F74,BU$6&lt;=$H74)*(BU$6-$F74+1),$J74/2,$M74,TRUE)-_xlfn.NORM.DIST(AND(BU$6&gt;=$F74,BU$6&lt;=$H74)*(BT$6-$F74+1),$J74/2,$M74,TRUE))/(1-2*_xlfn.NORM.DIST(0,$J74/2,$M74,TRUE))*$D74+($K74="Steady Growth")*(AND(BU$6&gt;=$F74,BU$6&lt;=$H74)*((BU$6-$F74+1)/($J74*($J74+1)/2)*$D74))+($K74="custom")*CustCF!BO74</f>
        <v>0</v>
      </c>
      <c r="BV74" s="95">
        <f>($K74="Bell Curve")*(_xlfn.NORM.DIST(AND(BV$6&gt;=$F74,BV$6&lt;=$H74)*(BV$6-$F74+1),$J74/2,$M74,TRUE)-_xlfn.NORM.DIST(AND(BV$6&gt;=$F74,BV$6&lt;=$H74)*(BU$6-$F74+1),$J74/2,$M74,TRUE))/(1-2*_xlfn.NORM.DIST(0,$J74/2,$M74,TRUE))*$D74+($K74="Steady Growth")*(AND(BV$6&gt;=$F74,BV$6&lt;=$H74)*((BV$6-$F74+1)/($J74*($J74+1)/2)*$D74))+($K74="custom")*CustCF!BP74</f>
        <v>0</v>
      </c>
      <c r="BW74" s="95">
        <f>($K74="Bell Curve")*(_xlfn.NORM.DIST(AND(BW$6&gt;=$F74,BW$6&lt;=$H74)*(BW$6-$F74+1),$J74/2,$M74,TRUE)-_xlfn.NORM.DIST(AND(BW$6&gt;=$F74,BW$6&lt;=$H74)*(BV$6-$F74+1),$J74/2,$M74,TRUE))/(1-2*_xlfn.NORM.DIST(0,$J74/2,$M74,TRUE))*$D74+($K74="Steady Growth")*(AND(BW$6&gt;=$F74,BW$6&lt;=$H74)*((BW$6-$F74+1)/($J74*($J74+1)/2)*$D74))+($K74="custom")*CustCF!BQ74</f>
        <v>0</v>
      </c>
      <c r="BX74" s="95">
        <f>($K74="Bell Curve")*(_xlfn.NORM.DIST(AND(BX$6&gt;=$F74,BX$6&lt;=$H74)*(BX$6-$F74+1),$J74/2,$M74,TRUE)-_xlfn.NORM.DIST(AND(BX$6&gt;=$F74,BX$6&lt;=$H74)*(BW$6-$F74+1),$J74/2,$M74,TRUE))/(1-2*_xlfn.NORM.DIST(0,$J74/2,$M74,TRUE))*$D74+($K74="Steady Growth")*(AND(BX$6&gt;=$F74,BX$6&lt;=$H74)*((BX$6-$F74+1)/($J74*($J74+1)/2)*$D74))+($K74="custom")*CustCF!BR74</f>
        <v>0</v>
      </c>
      <c r="BY74" s="95">
        <f>($K74="Bell Curve")*(_xlfn.NORM.DIST(AND(BY$6&gt;=$F74,BY$6&lt;=$H74)*(BY$6-$F74+1),$J74/2,$M74,TRUE)-_xlfn.NORM.DIST(AND(BY$6&gt;=$F74,BY$6&lt;=$H74)*(BX$6-$F74+1),$J74/2,$M74,TRUE))/(1-2*_xlfn.NORM.DIST(0,$J74/2,$M74,TRUE))*$D74+($K74="Steady Growth")*(AND(BY$6&gt;=$F74,BY$6&lt;=$H74)*((BY$6-$F74+1)/($J74*($J74+1)/2)*$D74))+($K74="custom")*CustCF!BS74</f>
        <v>0</v>
      </c>
      <c r="BZ74" s="95">
        <f>($K74="Bell Curve")*(_xlfn.NORM.DIST(AND(BZ$6&gt;=$F74,BZ$6&lt;=$H74)*(BZ$6-$F74+1),$J74/2,$M74,TRUE)-_xlfn.NORM.DIST(AND(BZ$6&gt;=$F74,BZ$6&lt;=$H74)*(BY$6-$F74+1),$J74/2,$M74,TRUE))/(1-2*_xlfn.NORM.DIST(0,$J74/2,$M74,TRUE))*$D74+($K74="Steady Growth")*(AND(BZ$6&gt;=$F74,BZ$6&lt;=$H74)*((BZ$6-$F74+1)/($J74*($J74+1)/2)*$D74))+($K74="custom")*CustCF!BT74</f>
        <v>0</v>
      </c>
      <c r="CA74" s="95">
        <f>($K74="Bell Curve")*(_xlfn.NORM.DIST(AND(CA$6&gt;=$F74,CA$6&lt;=$H74)*(CA$6-$F74+1),$J74/2,$M74,TRUE)-_xlfn.NORM.DIST(AND(CA$6&gt;=$F74,CA$6&lt;=$H74)*(BZ$6-$F74+1),$J74/2,$M74,TRUE))/(1-2*_xlfn.NORM.DIST(0,$J74/2,$M74,TRUE))*$D74+($K74="Steady Growth")*(AND(CA$6&gt;=$F74,CA$6&lt;=$H74)*((CA$6-$F74+1)/($J74*($J74+1)/2)*$D74))+($K74="custom")*CustCF!BU74</f>
        <v>0</v>
      </c>
      <c r="CB74" s="95">
        <f>($K74="Bell Curve")*(_xlfn.NORM.DIST(AND(CB$6&gt;=$F74,CB$6&lt;=$H74)*(CB$6-$F74+1),$J74/2,$M74,TRUE)-_xlfn.NORM.DIST(AND(CB$6&gt;=$F74,CB$6&lt;=$H74)*(CA$6-$F74+1),$J74/2,$M74,TRUE))/(1-2*_xlfn.NORM.DIST(0,$J74/2,$M74,TRUE))*$D74+($K74="Steady Growth")*(AND(CB$6&gt;=$F74,CB$6&lt;=$H74)*((CB$6-$F74+1)/($J74*($J74+1)/2)*$D74))+($K74="custom")*CustCF!BV74</f>
        <v>0</v>
      </c>
      <c r="CC74" s="95">
        <f>($K74="Bell Curve")*(_xlfn.NORM.DIST(AND(CC$6&gt;=$F74,CC$6&lt;=$H74)*(CC$6-$F74+1),$J74/2,$M74,TRUE)-_xlfn.NORM.DIST(AND(CC$6&gt;=$F74,CC$6&lt;=$H74)*(CB$6-$F74+1),$J74/2,$M74,TRUE))/(1-2*_xlfn.NORM.DIST(0,$J74/2,$M74,TRUE))*$D74+($K74="Steady Growth")*(AND(CC$6&gt;=$F74,CC$6&lt;=$H74)*((CC$6-$F74+1)/($J74*($J74+1)/2)*$D74))+($K74="custom")*CustCF!BW74</f>
        <v>0</v>
      </c>
      <c r="CD74" s="95">
        <f>($K74="Bell Curve")*(_xlfn.NORM.DIST(AND(CD$6&gt;=$F74,CD$6&lt;=$H74)*(CD$6-$F74+1),$J74/2,$M74,TRUE)-_xlfn.NORM.DIST(AND(CD$6&gt;=$F74,CD$6&lt;=$H74)*(CC$6-$F74+1),$J74/2,$M74,TRUE))/(1-2*_xlfn.NORM.DIST(0,$J74/2,$M74,TRUE))*$D74+($K74="Steady Growth")*(AND(CD$6&gt;=$F74,CD$6&lt;=$H74)*((CD$6-$F74+1)/($J74*($J74+1)/2)*$D74))+($K74="custom")*CustCF!BX74</f>
        <v>0</v>
      </c>
      <c r="CE74" s="95">
        <f>($K74="Bell Curve")*(_xlfn.NORM.DIST(AND(CE$6&gt;=$F74,CE$6&lt;=$H74)*(CE$6-$F74+1),$J74/2,$M74,TRUE)-_xlfn.NORM.DIST(AND(CE$6&gt;=$F74,CE$6&lt;=$H74)*(CD$6-$F74+1),$J74/2,$M74,TRUE))/(1-2*_xlfn.NORM.DIST(0,$J74/2,$M74,TRUE))*$D74+($K74="Steady Growth")*(AND(CE$6&gt;=$F74,CE$6&lt;=$H74)*((CE$6-$F74+1)/($J74*($J74+1)/2)*$D74))+($K74="custom")*CustCF!BY74</f>
        <v>0</v>
      </c>
      <c r="CF74" s="95">
        <f>($K74="Bell Curve")*(_xlfn.NORM.DIST(AND(CF$6&gt;=$F74,CF$6&lt;=$H74)*(CF$6-$F74+1),$J74/2,$M74,TRUE)-_xlfn.NORM.DIST(AND(CF$6&gt;=$F74,CF$6&lt;=$H74)*(CE$6-$F74+1),$J74/2,$M74,TRUE))/(1-2*_xlfn.NORM.DIST(0,$J74/2,$M74,TRUE))*$D74+($K74="Steady Growth")*(AND(CF$6&gt;=$F74,CF$6&lt;=$H74)*((CF$6-$F74+1)/($J74*($J74+1)/2)*$D74))+($K74="custom")*CustCF!BZ74</f>
        <v>0</v>
      </c>
      <c r="CG74" s="95">
        <f>($K74="Bell Curve")*(_xlfn.NORM.DIST(AND(CG$6&gt;=$F74,CG$6&lt;=$H74)*(CG$6-$F74+1),$J74/2,$M74,TRUE)-_xlfn.NORM.DIST(AND(CG$6&gt;=$F74,CG$6&lt;=$H74)*(CF$6-$F74+1),$J74/2,$M74,TRUE))/(1-2*_xlfn.NORM.DIST(0,$J74/2,$M74,TRUE))*$D74+($K74="Steady Growth")*(AND(CG$6&gt;=$F74,CG$6&lt;=$H74)*((CG$6-$F74+1)/($J74*($J74+1)/2)*$D74))+($K74="custom")*CustCF!CA74</f>
        <v>0</v>
      </c>
      <c r="CH74" s="95">
        <f>($K74="Bell Curve")*(_xlfn.NORM.DIST(AND(CH$6&gt;=$F74,CH$6&lt;=$H74)*(CH$6-$F74+1),$J74/2,$M74,TRUE)-_xlfn.NORM.DIST(AND(CH$6&gt;=$F74,CH$6&lt;=$H74)*(CG$6-$F74+1),$J74/2,$M74,TRUE))/(1-2*_xlfn.NORM.DIST(0,$J74/2,$M74,TRUE))*$D74+($K74="Steady Growth")*(AND(CH$6&gt;=$F74,CH$6&lt;=$H74)*((CH$6-$F74+1)/($J74*($J74+1)/2)*$D74))+($K74="custom")*CustCF!CB74</f>
        <v>0</v>
      </c>
      <c r="CI74" s="95">
        <f>($K74="Bell Curve")*(_xlfn.NORM.DIST(AND(CI$6&gt;=$F74,CI$6&lt;=$H74)*(CI$6-$F74+1),$J74/2,$M74,TRUE)-_xlfn.NORM.DIST(AND(CI$6&gt;=$F74,CI$6&lt;=$H74)*(CH$6-$F74+1),$J74/2,$M74,TRUE))/(1-2*_xlfn.NORM.DIST(0,$J74/2,$M74,TRUE))*$D74+($K74="Steady Growth")*(AND(CI$6&gt;=$F74,CI$6&lt;=$H74)*((CI$6-$F74+1)/($J74*($J74+1)/2)*$D74))+($K74="custom")*CustCF!CC74</f>
        <v>0</v>
      </c>
      <c r="CJ74" s="95">
        <f>($K74="Bell Curve")*(_xlfn.NORM.DIST(AND(CJ$6&gt;=$F74,CJ$6&lt;=$H74)*(CJ$6-$F74+1),$J74/2,$M74,TRUE)-_xlfn.NORM.DIST(AND(CJ$6&gt;=$F74,CJ$6&lt;=$H74)*(CI$6-$F74+1),$J74/2,$M74,TRUE))/(1-2*_xlfn.NORM.DIST(0,$J74/2,$M74,TRUE))*$D74+($K74="Steady Growth")*(AND(CJ$6&gt;=$F74,CJ$6&lt;=$H74)*((CJ$6-$F74+1)/($J74*($J74+1)/2)*$D74))+($K74="custom")*CustCF!CD74</f>
        <v>0</v>
      </c>
      <c r="CK74" s="95">
        <f>($K74="Bell Curve")*(_xlfn.NORM.DIST(AND(CK$6&gt;=$F74,CK$6&lt;=$H74)*(CK$6-$F74+1),$J74/2,$M74,TRUE)-_xlfn.NORM.DIST(AND(CK$6&gt;=$F74,CK$6&lt;=$H74)*(CJ$6-$F74+1),$J74/2,$M74,TRUE))/(1-2*_xlfn.NORM.DIST(0,$J74/2,$M74,TRUE))*$D74+($K74="Steady Growth")*(AND(CK$6&gt;=$F74,CK$6&lt;=$H74)*((CK$6-$F74+1)/($J74*($J74+1)/2)*$D74))+($K74="custom")*CustCF!CE74</f>
        <v>0</v>
      </c>
      <c r="CL74" s="95">
        <f>($K74="Bell Curve")*(_xlfn.NORM.DIST(AND(CL$6&gt;=$F74,CL$6&lt;=$H74)*(CL$6-$F74+1),$J74/2,$M74,TRUE)-_xlfn.NORM.DIST(AND(CL$6&gt;=$F74,CL$6&lt;=$H74)*(CK$6-$F74+1),$J74/2,$M74,TRUE))/(1-2*_xlfn.NORM.DIST(0,$J74/2,$M74,TRUE))*$D74+($K74="Steady Growth")*(AND(CL$6&gt;=$F74,CL$6&lt;=$H74)*((CL$6-$F74+1)/($J74*($J74+1)/2)*$D74))+($K74="custom")*CustCF!CF74</f>
        <v>0</v>
      </c>
      <c r="CM74" s="95">
        <f>($K74="Bell Curve")*(_xlfn.NORM.DIST(AND(CM$6&gt;=$F74,CM$6&lt;=$H74)*(CM$6-$F74+1),$J74/2,$M74,TRUE)-_xlfn.NORM.DIST(AND(CM$6&gt;=$F74,CM$6&lt;=$H74)*(CL$6-$F74+1),$J74/2,$M74,TRUE))/(1-2*_xlfn.NORM.DIST(0,$J74/2,$M74,TRUE))*$D74+($K74="Steady Growth")*(AND(CM$6&gt;=$F74,CM$6&lt;=$H74)*((CM$6-$F74+1)/($J74*($J74+1)/2)*$D74))+($K74="custom")*CustCF!CG74</f>
        <v>0</v>
      </c>
      <c r="CN74" s="95">
        <f>($K74="Bell Curve")*(_xlfn.NORM.DIST(AND(CN$6&gt;=$F74,CN$6&lt;=$H74)*(CN$6-$F74+1),$J74/2,$M74,TRUE)-_xlfn.NORM.DIST(AND(CN$6&gt;=$F74,CN$6&lt;=$H74)*(CM$6-$F74+1),$J74/2,$M74,TRUE))/(1-2*_xlfn.NORM.DIST(0,$J74/2,$M74,TRUE))*$D74+($K74="Steady Growth")*(AND(CN$6&gt;=$F74,CN$6&lt;=$H74)*((CN$6-$F74+1)/($J74*($J74+1)/2)*$D74))+($K74="custom")*CustCF!CH74</f>
        <v>0</v>
      </c>
      <c r="CO74" s="95">
        <f>($K74="Bell Curve")*(_xlfn.NORM.DIST(AND(CO$6&gt;=$F74,CO$6&lt;=$H74)*(CO$6-$F74+1),$J74/2,$M74,TRUE)-_xlfn.NORM.DIST(AND(CO$6&gt;=$F74,CO$6&lt;=$H74)*(CN$6-$F74+1),$J74/2,$M74,TRUE))/(1-2*_xlfn.NORM.DIST(0,$J74/2,$M74,TRUE))*$D74+($K74="Steady Growth")*(AND(CO$6&gt;=$F74,CO$6&lt;=$H74)*((CO$6-$F74+1)/($J74*($J74+1)/2)*$D74))+($K74="custom")*CustCF!CI74</f>
        <v>0</v>
      </c>
      <c r="CP74" s="95">
        <f>($K74="Bell Curve")*(_xlfn.NORM.DIST(AND(CP$6&gt;=$F74,CP$6&lt;=$H74)*(CP$6-$F74+1),$J74/2,$M74,TRUE)-_xlfn.NORM.DIST(AND(CP$6&gt;=$F74,CP$6&lt;=$H74)*(CO$6-$F74+1),$J74/2,$M74,TRUE))/(1-2*_xlfn.NORM.DIST(0,$J74/2,$M74,TRUE))*$D74+($K74="Steady Growth")*(AND(CP$6&gt;=$F74,CP$6&lt;=$H74)*((CP$6-$F74+1)/($J74*($J74+1)/2)*$D74))+($K74="custom")*CustCF!CJ74</f>
        <v>0</v>
      </c>
      <c r="CQ74" s="95">
        <f>($K74="Bell Curve")*(_xlfn.NORM.DIST(AND(CQ$6&gt;=$F74,CQ$6&lt;=$H74)*(CQ$6-$F74+1),$J74/2,$M74,TRUE)-_xlfn.NORM.DIST(AND(CQ$6&gt;=$F74,CQ$6&lt;=$H74)*(CP$6-$F74+1),$J74/2,$M74,TRUE))/(1-2*_xlfn.NORM.DIST(0,$J74/2,$M74,TRUE))*$D74+($K74="Steady Growth")*(AND(CQ$6&gt;=$F74,CQ$6&lt;=$H74)*((CQ$6-$F74+1)/($J74*($J74+1)/2)*$D74))+($K74="custom")*CustCF!CK74</f>
        <v>0</v>
      </c>
      <c r="CR74" s="95">
        <f>($K74="Bell Curve")*(_xlfn.NORM.DIST(AND(CR$6&gt;=$F74,CR$6&lt;=$H74)*(CR$6-$F74+1),$J74/2,$M74,TRUE)-_xlfn.NORM.DIST(AND(CR$6&gt;=$F74,CR$6&lt;=$H74)*(CQ$6-$F74+1),$J74/2,$M74,TRUE))/(1-2*_xlfn.NORM.DIST(0,$J74/2,$M74,TRUE))*$D74+($K74="Steady Growth")*(AND(CR$6&gt;=$F74,CR$6&lt;=$H74)*((CR$6-$F74+1)/($J74*($J74+1)/2)*$D74))+($K74="custom")*CustCF!CL74</f>
        <v>0</v>
      </c>
      <c r="CS74" s="95">
        <f>($K74="Bell Curve")*(_xlfn.NORM.DIST(AND(CS$6&gt;=$F74,CS$6&lt;=$H74)*(CS$6-$F74+1),$J74/2,$M74,TRUE)-_xlfn.NORM.DIST(AND(CS$6&gt;=$F74,CS$6&lt;=$H74)*(CR$6-$F74+1),$J74/2,$M74,TRUE))/(1-2*_xlfn.NORM.DIST(0,$J74/2,$M74,TRUE))*$D74+($K74="Steady Growth")*(AND(CS$6&gt;=$F74,CS$6&lt;=$H74)*((CS$6-$F74+1)/($J74*($J74+1)/2)*$D74))+($K74="custom")*CustCF!CM74</f>
        <v>0</v>
      </c>
      <c r="CT74" s="95">
        <f>($K74="Bell Curve")*(_xlfn.NORM.DIST(AND(CT$6&gt;=$F74,CT$6&lt;=$H74)*(CT$6-$F74+1),$J74/2,$M74,TRUE)-_xlfn.NORM.DIST(AND(CT$6&gt;=$F74,CT$6&lt;=$H74)*(CS$6-$F74+1),$J74/2,$M74,TRUE))/(1-2*_xlfn.NORM.DIST(0,$J74/2,$M74,TRUE))*$D74+($K74="Steady Growth")*(AND(CT$6&gt;=$F74,CT$6&lt;=$H74)*((CT$6-$F74+1)/($J74*($J74+1)/2)*$D74))+($K74="custom")*CustCF!CN74</f>
        <v>0</v>
      </c>
      <c r="CU74" s="95">
        <f>($K74="Bell Curve")*(_xlfn.NORM.DIST(AND(CU$6&gt;=$F74,CU$6&lt;=$H74)*(CU$6-$F74+1),$J74/2,$M74,TRUE)-_xlfn.NORM.DIST(AND(CU$6&gt;=$F74,CU$6&lt;=$H74)*(CT$6-$F74+1),$J74/2,$M74,TRUE))/(1-2*_xlfn.NORM.DIST(0,$J74/2,$M74,TRUE))*$D74+($K74="Steady Growth")*(AND(CU$6&gt;=$F74,CU$6&lt;=$H74)*((CU$6-$F74+1)/($J74*($J74+1)/2)*$D74))+($K74="custom")*CustCF!CO74</f>
        <v>0</v>
      </c>
      <c r="CV74" s="95">
        <f>($K74="Bell Curve")*(_xlfn.NORM.DIST(AND(CV$6&gt;=$F74,CV$6&lt;=$H74)*(CV$6-$F74+1),$J74/2,$M74,TRUE)-_xlfn.NORM.DIST(AND(CV$6&gt;=$F74,CV$6&lt;=$H74)*(CU$6-$F74+1),$J74/2,$M74,TRUE))/(1-2*_xlfn.NORM.DIST(0,$J74/2,$M74,TRUE))*$D74+($K74="Steady Growth")*(AND(CV$6&gt;=$F74,CV$6&lt;=$H74)*((CV$6-$F74+1)/($J74*($J74+1)/2)*$D74))+($K74="custom")*CustCF!CP74</f>
        <v>0</v>
      </c>
      <c r="CW74" s="95">
        <f>($K74="Bell Curve")*(_xlfn.NORM.DIST(AND(CW$6&gt;=$F74,CW$6&lt;=$H74)*(CW$6-$F74+1),$J74/2,$M74,TRUE)-_xlfn.NORM.DIST(AND(CW$6&gt;=$F74,CW$6&lt;=$H74)*(CV$6-$F74+1),$J74/2,$M74,TRUE))/(1-2*_xlfn.NORM.DIST(0,$J74/2,$M74,TRUE))*$D74+($K74="Steady Growth")*(AND(CW$6&gt;=$F74,CW$6&lt;=$H74)*((CW$6-$F74+1)/($J74*($J74+1)/2)*$D74))+($K74="custom")*CustCF!CQ74</f>
        <v>0</v>
      </c>
      <c r="CX74" s="95">
        <f>($K74="Bell Curve")*(_xlfn.NORM.DIST(AND(CX$6&gt;=$F74,CX$6&lt;=$H74)*(CX$6-$F74+1),$J74/2,$M74,TRUE)-_xlfn.NORM.DIST(AND(CX$6&gt;=$F74,CX$6&lt;=$H74)*(CW$6-$F74+1),$J74/2,$M74,TRUE))/(1-2*_xlfn.NORM.DIST(0,$J74/2,$M74,TRUE))*$D74+($K74="Steady Growth")*(AND(CX$6&gt;=$F74,CX$6&lt;=$H74)*((CX$6-$F74+1)/($J74*($J74+1)/2)*$D74))+($K74="custom")*CustCF!CR74</f>
        <v>0</v>
      </c>
      <c r="CY74" s="95">
        <f>($K74="Bell Curve")*(_xlfn.NORM.DIST(AND(CY$6&gt;=$F74,CY$6&lt;=$H74)*(CY$6-$F74+1),$J74/2,$M74,TRUE)-_xlfn.NORM.DIST(AND(CY$6&gt;=$F74,CY$6&lt;=$H74)*(CX$6-$F74+1),$J74/2,$M74,TRUE))/(1-2*_xlfn.NORM.DIST(0,$J74/2,$M74,TRUE))*$D74+($K74="Steady Growth")*(AND(CY$6&gt;=$F74,CY$6&lt;=$H74)*((CY$6-$F74+1)/($J74*($J74+1)/2)*$D74))+($K74="custom")*CustCF!CS74</f>
        <v>0</v>
      </c>
      <c r="CZ74" s="95">
        <f>($K74="Bell Curve")*(_xlfn.NORM.DIST(AND(CZ$6&gt;=$F74,CZ$6&lt;=$H74)*(CZ$6-$F74+1),$J74/2,$M74,TRUE)-_xlfn.NORM.DIST(AND(CZ$6&gt;=$F74,CZ$6&lt;=$H74)*(CY$6-$F74+1),$J74/2,$M74,TRUE))/(1-2*_xlfn.NORM.DIST(0,$J74/2,$M74,TRUE))*$D74+($K74="Steady Growth")*(AND(CZ$6&gt;=$F74,CZ$6&lt;=$H74)*((CZ$6-$F74+1)/($J74*($J74+1)/2)*$D74))+($K74="custom")*CustCF!CT74</f>
        <v>0</v>
      </c>
      <c r="DA74" s="95">
        <f>($K74="Bell Curve")*(_xlfn.NORM.DIST(AND(DA$6&gt;=$F74,DA$6&lt;=$H74)*(DA$6-$F74+1),$J74/2,$M74,TRUE)-_xlfn.NORM.DIST(AND(DA$6&gt;=$F74,DA$6&lt;=$H74)*(CZ$6-$F74+1),$J74/2,$M74,TRUE))/(1-2*_xlfn.NORM.DIST(0,$J74/2,$M74,TRUE))*$D74+($K74="Steady Growth")*(AND(DA$6&gt;=$F74,DA$6&lt;=$H74)*((DA$6-$F74+1)/($J74*($J74+1)/2)*$D74))+($K74="custom")*CustCF!CU74</f>
        <v>0</v>
      </c>
      <c r="DB74" s="95">
        <f>($K74="Bell Curve")*(_xlfn.NORM.DIST(AND(DB$6&gt;=$F74,DB$6&lt;=$H74)*(DB$6-$F74+1),$J74/2,$M74,TRUE)-_xlfn.NORM.DIST(AND(DB$6&gt;=$F74,DB$6&lt;=$H74)*(DA$6-$F74+1),$J74/2,$M74,TRUE))/(1-2*_xlfn.NORM.DIST(0,$J74/2,$M74,TRUE))*$D74+($K74="Steady Growth")*(AND(DB$6&gt;=$F74,DB$6&lt;=$H74)*((DB$6-$F74+1)/($J74*($J74+1)/2)*$D74))+($K74="custom")*CustCF!CV74</f>
        <v>0</v>
      </c>
      <c r="DC74" s="95">
        <f>($K74="Bell Curve")*(_xlfn.NORM.DIST(AND(DC$6&gt;=$F74,DC$6&lt;=$H74)*(DC$6-$F74+1),$J74/2,$M74,TRUE)-_xlfn.NORM.DIST(AND(DC$6&gt;=$F74,DC$6&lt;=$H74)*(DB$6-$F74+1),$J74/2,$M74,TRUE))/(1-2*_xlfn.NORM.DIST(0,$J74/2,$M74,TRUE))*$D74+($K74="Steady Growth")*(AND(DC$6&gt;=$F74,DC$6&lt;=$H74)*((DC$6-$F74+1)/($J74*($J74+1)/2)*$D74))+($K74="custom")*CustCF!CW74</f>
        <v>0</v>
      </c>
      <c r="DD74" s="95">
        <f>($K74="Bell Curve")*(_xlfn.NORM.DIST(AND(DD$6&gt;=$F74,DD$6&lt;=$H74)*(DD$6-$F74+1),$J74/2,$M74,TRUE)-_xlfn.NORM.DIST(AND(DD$6&gt;=$F74,DD$6&lt;=$H74)*(DC$6-$F74+1),$J74/2,$M74,TRUE))/(1-2*_xlfn.NORM.DIST(0,$J74/2,$M74,TRUE))*$D74+($K74="Steady Growth")*(AND(DD$6&gt;=$F74,DD$6&lt;=$H74)*((DD$6-$F74+1)/($J74*($J74+1)/2)*$D74))+($K74="custom")*CustCF!CX74</f>
        <v>0</v>
      </c>
      <c r="DE74" s="95">
        <f>($K74="Bell Curve")*(_xlfn.NORM.DIST(AND(DE$6&gt;=$F74,DE$6&lt;=$H74)*(DE$6-$F74+1),$J74/2,$M74,TRUE)-_xlfn.NORM.DIST(AND(DE$6&gt;=$F74,DE$6&lt;=$H74)*(DD$6-$F74+1),$J74/2,$M74,TRUE))/(1-2*_xlfn.NORM.DIST(0,$J74/2,$M74,TRUE))*$D74+($K74="Steady Growth")*(AND(DE$6&gt;=$F74,DE$6&lt;=$H74)*((DE$6-$F74+1)/($J74*($J74+1)/2)*$D74))+($K74="custom")*CustCF!CY74</f>
        <v>0</v>
      </c>
      <c r="DF74" s="95">
        <f>($K74="Bell Curve")*(_xlfn.NORM.DIST(AND(DF$6&gt;=$F74,DF$6&lt;=$H74)*(DF$6-$F74+1),$J74/2,$M74,TRUE)-_xlfn.NORM.DIST(AND(DF$6&gt;=$F74,DF$6&lt;=$H74)*(DE$6-$F74+1),$J74/2,$M74,TRUE))/(1-2*_xlfn.NORM.DIST(0,$J74/2,$M74,TRUE))*$D74+($K74="Steady Growth")*(AND(DF$6&gt;=$F74,DF$6&lt;=$H74)*((DF$6-$F74+1)/($J74*($J74+1)/2)*$D74))+($K74="custom")*CustCF!CZ74</f>
        <v>0</v>
      </c>
      <c r="DG74" s="95">
        <f>($K74="Bell Curve")*(_xlfn.NORM.DIST(AND(DG$6&gt;=$F74,DG$6&lt;=$H74)*(DG$6-$F74+1),$J74/2,$M74,TRUE)-_xlfn.NORM.DIST(AND(DG$6&gt;=$F74,DG$6&lt;=$H74)*(DF$6-$F74+1),$J74/2,$M74,TRUE))/(1-2*_xlfn.NORM.DIST(0,$J74/2,$M74,TRUE))*$D74+($K74="Steady Growth")*(AND(DG$6&gt;=$F74,DG$6&lt;=$H74)*((DG$6-$F74+1)/($J74*($J74+1)/2)*$D74))+($K74="custom")*CustCF!DA74</f>
        <v>0</v>
      </c>
      <c r="DH74" s="95">
        <f>($K74="Bell Curve")*(_xlfn.NORM.DIST(AND(DH$6&gt;=$F74,DH$6&lt;=$H74)*(DH$6-$F74+1),$J74/2,$M74,TRUE)-_xlfn.NORM.DIST(AND(DH$6&gt;=$F74,DH$6&lt;=$H74)*(DG$6-$F74+1),$J74/2,$M74,TRUE))/(1-2*_xlfn.NORM.DIST(0,$J74/2,$M74,TRUE))*$D74+($K74="Steady Growth")*(AND(DH$6&gt;=$F74,DH$6&lt;=$H74)*((DH$6-$F74+1)/($J74*($J74+1)/2)*$D74))+($K74="custom")*CustCF!DB74</f>
        <v>0</v>
      </c>
      <c r="DI74" s="95">
        <f>($K74="Bell Curve")*(_xlfn.NORM.DIST(AND(DI$6&gt;=$F74,DI$6&lt;=$H74)*(DI$6-$F74+1),$J74/2,$M74,TRUE)-_xlfn.NORM.DIST(AND(DI$6&gt;=$F74,DI$6&lt;=$H74)*(DH$6-$F74+1),$J74/2,$M74,TRUE))/(1-2*_xlfn.NORM.DIST(0,$J74/2,$M74,TRUE))*$D74+($K74="Steady Growth")*(AND(DI$6&gt;=$F74,DI$6&lt;=$H74)*((DI$6-$F74+1)/($J74*($J74+1)/2)*$D74))+($K74="custom")*CustCF!DC74</f>
        <v>0</v>
      </c>
      <c r="DJ74" s="95">
        <f>($K74="Bell Curve")*(_xlfn.NORM.DIST(AND(DJ$6&gt;=$F74,DJ$6&lt;=$H74)*(DJ$6-$F74+1),$J74/2,$M74,TRUE)-_xlfn.NORM.DIST(AND(DJ$6&gt;=$F74,DJ$6&lt;=$H74)*(DI$6-$F74+1),$J74/2,$M74,TRUE))/(1-2*_xlfn.NORM.DIST(0,$J74/2,$M74,TRUE))*$D74+($K74="Steady Growth")*(AND(DJ$6&gt;=$F74,DJ$6&lt;=$H74)*((DJ$6-$F74+1)/($J74*($J74+1)/2)*$D74))+($K74="custom")*CustCF!DD74</f>
        <v>0</v>
      </c>
      <c r="DK74" s="95">
        <f>($K74="Bell Curve")*(_xlfn.NORM.DIST(AND(DK$6&gt;=$F74,DK$6&lt;=$H74)*(DK$6-$F74+1),$J74/2,$M74,TRUE)-_xlfn.NORM.DIST(AND(DK$6&gt;=$F74,DK$6&lt;=$H74)*(DJ$6-$F74+1),$J74/2,$M74,TRUE))/(1-2*_xlfn.NORM.DIST(0,$J74/2,$M74,TRUE))*$D74+($K74="Steady Growth")*(AND(DK$6&gt;=$F74,DK$6&lt;=$H74)*((DK$6-$F74+1)/($J74*($J74+1)/2)*$D74))+($K74="custom")*CustCF!DE74</f>
        <v>0</v>
      </c>
      <c r="DL74" s="95">
        <f>($K74="Bell Curve")*(_xlfn.NORM.DIST(AND(DL$6&gt;=$F74,DL$6&lt;=$H74)*(DL$6-$F74+1),$J74/2,$M74,TRUE)-_xlfn.NORM.DIST(AND(DL$6&gt;=$F74,DL$6&lt;=$H74)*(DK$6-$F74+1),$J74/2,$M74,TRUE))/(1-2*_xlfn.NORM.DIST(0,$J74/2,$M74,TRUE))*$D74+($K74="Steady Growth")*(AND(DL$6&gt;=$F74,DL$6&lt;=$H74)*((DL$6-$F74+1)/($J74*($J74+1)/2)*$D74))+($K74="custom")*CustCF!DF74</f>
        <v>0</v>
      </c>
      <c r="DM74" s="95">
        <f>($K74="Bell Curve")*(_xlfn.NORM.DIST(AND(DM$6&gt;=$F74,DM$6&lt;=$H74)*(DM$6-$F74+1),$J74/2,$M74,TRUE)-_xlfn.NORM.DIST(AND(DM$6&gt;=$F74,DM$6&lt;=$H74)*(DL$6-$F74+1),$J74/2,$M74,TRUE))/(1-2*_xlfn.NORM.DIST(0,$J74/2,$M74,TRUE))*$D74+($K74="Steady Growth")*(AND(DM$6&gt;=$F74,DM$6&lt;=$H74)*((DM$6-$F74+1)/($J74*($J74+1)/2)*$D74))+($K74="custom")*CustCF!DG74</f>
        <v>0</v>
      </c>
      <c r="DN74" s="95">
        <f>($K74="Bell Curve")*(_xlfn.NORM.DIST(AND(DN$6&gt;=$F74,DN$6&lt;=$H74)*(DN$6-$F74+1),$J74/2,$M74,TRUE)-_xlfn.NORM.DIST(AND(DN$6&gt;=$F74,DN$6&lt;=$H74)*(DM$6-$F74+1),$J74/2,$M74,TRUE))/(1-2*_xlfn.NORM.DIST(0,$J74/2,$M74,TRUE))*$D74+($K74="Steady Growth")*(AND(DN$6&gt;=$F74,DN$6&lt;=$H74)*((DN$6-$F74+1)/($J74*($J74+1)/2)*$D74))+($K74="custom")*CustCF!DH74</f>
        <v>0</v>
      </c>
      <c r="DO74" s="95">
        <f>($K74="Bell Curve")*(_xlfn.NORM.DIST(AND(DO$6&gt;=$F74,DO$6&lt;=$H74)*(DO$6-$F74+1),$J74/2,$M74,TRUE)-_xlfn.NORM.DIST(AND(DO$6&gt;=$F74,DO$6&lt;=$H74)*(DN$6-$F74+1),$J74/2,$M74,TRUE))/(1-2*_xlfn.NORM.DIST(0,$J74/2,$M74,TRUE))*$D74+($K74="Steady Growth")*(AND(DO$6&gt;=$F74,DO$6&lt;=$H74)*((DO$6-$F74+1)/($J74*($J74+1)/2)*$D74))+($K74="custom")*CustCF!DI74</f>
        <v>0</v>
      </c>
      <c r="DP74" s="95">
        <f>($K74="Bell Curve")*(_xlfn.NORM.DIST(AND(DP$6&gt;=$F74,DP$6&lt;=$H74)*(DP$6-$F74+1),$J74/2,$M74,TRUE)-_xlfn.NORM.DIST(AND(DP$6&gt;=$F74,DP$6&lt;=$H74)*(DO$6-$F74+1),$J74/2,$M74,TRUE))/(1-2*_xlfn.NORM.DIST(0,$J74/2,$M74,TRUE))*$D74+($K74="Steady Growth")*(AND(DP$6&gt;=$F74,DP$6&lt;=$H74)*((DP$6-$F74+1)/($J74*($J74+1)/2)*$D74))+($K74="custom")*CustCF!DJ74</f>
        <v>0</v>
      </c>
      <c r="DQ74" s="95">
        <f>($K74="Bell Curve")*(_xlfn.NORM.DIST(AND(DQ$6&gt;=$F74,DQ$6&lt;=$H74)*(DQ$6-$F74+1),$J74/2,$M74,TRUE)-_xlfn.NORM.DIST(AND(DQ$6&gt;=$F74,DQ$6&lt;=$H74)*(DP$6-$F74+1),$J74/2,$M74,TRUE))/(1-2*_xlfn.NORM.DIST(0,$J74/2,$M74,TRUE))*$D74+($K74="Steady Growth")*(AND(DQ$6&gt;=$F74,DQ$6&lt;=$H74)*((DQ$6-$F74+1)/($J74*($J74+1)/2)*$D74))+($K74="custom")*CustCF!DK74</f>
        <v>0</v>
      </c>
      <c r="DR74" s="95">
        <f>($K74="Bell Curve")*(_xlfn.NORM.DIST(AND(DR$6&gt;=$F74,DR$6&lt;=$H74)*(DR$6-$F74+1),$J74/2,$M74,TRUE)-_xlfn.NORM.DIST(AND(DR$6&gt;=$F74,DR$6&lt;=$H74)*(DQ$6-$F74+1),$J74/2,$M74,TRUE))/(1-2*_xlfn.NORM.DIST(0,$J74/2,$M74,TRUE))*$D74+($K74="Steady Growth")*(AND(DR$6&gt;=$F74,DR$6&lt;=$H74)*((DR$6-$F74+1)/($J74*($J74+1)/2)*$D74))+($K74="custom")*CustCF!DL74</f>
        <v>0</v>
      </c>
      <c r="DS74" s="95">
        <f>($K74="Bell Curve")*(_xlfn.NORM.DIST(AND(DS$6&gt;=$F74,DS$6&lt;=$H74)*(DS$6-$F74+1),$J74/2,$M74,TRUE)-_xlfn.NORM.DIST(AND(DS$6&gt;=$F74,DS$6&lt;=$H74)*(DR$6-$F74+1),$J74/2,$M74,TRUE))/(1-2*_xlfn.NORM.DIST(0,$J74/2,$M74,TRUE))*$D74+($K74="Steady Growth")*(AND(DS$6&gt;=$F74,DS$6&lt;=$H74)*((DS$6-$F74+1)/($J74*($J74+1)/2)*$D74))+($K74="custom")*CustCF!DM74</f>
        <v>0</v>
      </c>
      <c r="DT74" s="95">
        <f>($K74="Bell Curve")*(_xlfn.NORM.DIST(AND(DT$6&gt;=$F74,DT$6&lt;=$H74)*(DT$6-$F74+1),$J74/2,$M74,TRUE)-_xlfn.NORM.DIST(AND(DT$6&gt;=$F74,DT$6&lt;=$H74)*(DS$6-$F74+1),$J74/2,$M74,TRUE))/(1-2*_xlfn.NORM.DIST(0,$J74/2,$M74,TRUE))*$D74+($K74="Steady Growth")*(AND(DT$6&gt;=$F74,DT$6&lt;=$H74)*((DT$6-$F74+1)/($J74*($J74+1)/2)*$D74))+($K74="custom")*CustCF!DN74</f>
        <v>0</v>
      </c>
      <c r="DU74" s="95">
        <f>($K74="Bell Curve")*(_xlfn.NORM.DIST(AND(DU$6&gt;=$F74,DU$6&lt;=$H74)*(DU$6-$F74+1),$J74/2,$M74,TRUE)-_xlfn.NORM.DIST(AND(DU$6&gt;=$F74,DU$6&lt;=$H74)*(DT$6-$F74+1),$J74/2,$M74,TRUE))/(1-2*_xlfn.NORM.DIST(0,$J74/2,$M74,TRUE))*$D74+($K74="Steady Growth")*(AND(DU$6&gt;=$F74,DU$6&lt;=$H74)*((DU$6-$F74+1)/($J74*($J74+1)/2)*$D74))+($K74="custom")*CustCF!DO74</f>
        <v>0</v>
      </c>
      <c r="DV74" s="95">
        <f>($K74="Bell Curve")*(_xlfn.NORM.DIST(AND(DV$6&gt;=$F74,DV$6&lt;=$H74)*(DV$6-$F74+1),$J74/2,$M74,TRUE)-_xlfn.NORM.DIST(AND(DV$6&gt;=$F74,DV$6&lt;=$H74)*(DU$6-$F74+1),$J74/2,$M74,TRUE))/(1-2*_xlfn.NORM.DIST(0,$J74/2,$M74,TRUE))*$D74+($K74="Steady Growth")*(AND(DV$6&gt;=$F74,DV$6&lt;=$H74)*((DV$6-$F74+1)/($J74*($J74+1)/2)*$D74))+($K74="custom")*CustCF!DP74</f>
        <v>0</v>
      </c>
      <c r="DW74" s="95">
        <f>($K74="Bell Curve")*(_xlfn.NORM.DIST(AND(DW$6&gt;=$F74,DW$6&lt;=$H74)*(DW$6-$F74+1),$J74/2,$M74,TRUE)-_xlfn.NORM.DIST(AND(DW$6&gt;=$F74,DW$6&lt;=$H74)*(DV$6-$F74+1),$J74/2,$M74,TRUE))/(1-2*_xlfn.NORM.DIST(0,$J74/2,$M74,TRUE))*$D74+($K74="Steady Growth")*(AND(DW$6&gt;=$F74,DW$6&lt;=$H74)*((DW$6-$F74+1)/($J74*($J74+1)/2)*$D74))+($K74="custom")*CustCF!DQ74</f>
        <v>0</v>
      </c>
      <c r="DX74" s="95">
        <f>($K74="Bell Curve")*(_xlfn.NORM.DIST(AND(DX$6&gt;=$F74,DX$6&lt;=$H74)*(DX$6-$F74+1),$J74/2,$M74,TRUE)-_xlfn.NORM.DIST(AND(DX$6&gt;=$F74,DX$6&lt;=$H74)*(DW$6-$F74+1),$J74/2,$M74,TRUE))/(1-2*_xlfn.NORM.DIST(0,$J74/2,$M74,TRUE))*$D74+($K74="Steady Growth")*(AND(DX$6&gt;=$F74,DX$6&lt;=$H74)*((DX$6-$F74+1)/($J74*($J74+1)/2)*$D74))+($K74="custom")*CustCF!DR74</f>
        <v>0</v>
      </c>
      <c r="DY74" s="95">
        <f>($K74="Bell Curve")*(_xlfn.NORM.DIST(AND(DY$6&gt;=$F74,DY$6&lt;=$H74)*(DY$6-$F74+1),$J74/2,$M74,TRUE)-_xlfn.NORM.DIST(AND(DY$6&gt;=$F74,DY$6&lt;=$H74)*(DX$6-$F74+1),$J74/2,$M74,TRUE))/(1-2*_xlfn.NORM.DIST(0,$J74/2,$M74,TRUE))*$D74+($K74="Steady Growth")*(AND(DY$6&gt;=$F74,DY$6&lt;=$H74)*((DY$6-$F74+1)/($J74*($J74+1)/2)*$D74))+($K74="custom")*CustCF!DS74</f>
        <v>0</v>
      </c>
      <c r="DZ74" s="95">
        <f>($K74="Bell Curve")*(_xlfn.NORM.DIST(AND(DZ$6&gt;=$F74,DZ$6&lt;=$H74)*(DZ$6-$F74+1),$J74/2,$M74,TRUE)-_xlfn.NORM.DIST(AND(DZ$6&gt;=$F74,DZ$6&lt;=$H74)*(DY$6-$F74+1),$J74/2,$M74,TRUE))/(1-2*_xlfn.NORM.DIST(0,$J74/2,$M74,TRUE))*$D74+($K74="Steady Growth")*(AND(DZ$6&gt;=$F74,DZ$6&lt;=$H74)*((DZ$6-$F74+1)/($J74*($J74+1)/2)*$D74))+($K74="custom")*CustCF!DT74</f>
        <v>0</v>
      </c>
      <c r="EA74" s="95">
        <f>($K74="Bell Curve")*(_xlfn.NORM.DIST(AND(EA$6&gt;=$F74,EA$6&lt;=$H74)*(EA$6-$F74+1),$J74/2,$M74,TRUE)-_xlfn.NORM.DIST(AND(EA$6&gt;=$F74,EA$6&lt;=$H74)*(DZ$6-$F74+1),$J74/2,$M74,TRUE))/(1-2*_xlfn.NORM.DIST(0,$J74/2,$M74,TRUE))*$D74+($K74="Steady Growth")*(AND(EA$6&gt;=$F74,EA$6&lt;=$H74)*((EA$6-$F74+1)/($J74*($J74+1)/2)*$D74))+($K74="custom")*CustCF!DU74</f>
        <v>0</v>
      </c>
      <c r="EB74" s="95">
        <f>($K74="Bell Curve")*(_xlfn.NORM.DIST(AND(EB$6&gt;=$F74,EB$6&lt;=$H74)*(EB$6-$F74+1),$J74/2,$M74,TRUE)-_xlfn.NORM.DIST(AND(EB$6&gt;=$F74,EB$6&lt;=$H74)*(EA$6-$F74+1),$J74/2,$M74,TRUE))/(1-2*_xlfn.NORM.DIST(0,$J74/2,$M74,TRUE))*$D74+($K74="Steady Growth")*(AND(EB$6&gt;=$F74,EB$6&lt;=$H74)*((EB$6-$F74+1)/($J74*($J74+1)/2)*$D74))+($K74="custom")*CustCF!DV74</f>
        <v>0</v>
      </c>
      <c r="EC74" s="95">
        <f>($K74="Bell Curve")*(_xlfn.NORM.DIST(AND(EC$6&gt;=$F74,EC$6&lt;=$H74)*(EC$6-$F74+1),$J74/2,$M74,TRUE)-_xlfn.NORM.DIST(AND(EC$6&gt;=$F74,EC$6&lt;=$H74)*(EB$6-$F74+1),$J74/2,$M74,TRUE))/(1-2*_xlfn.NORM.DIST(0,$J74/2,$M74,TRUE))*$D74+($K74="Steady Growth")*(AND(EC$6&gt;=$F74,EC$6&lt;=$H74)*((EC$6-$F74+1)/($J74*($J74+1)/2)*$D74))+($K74="custom")*CustCF!DW74</f>
        <v>0</v>
      </c>
      <c r="ED74" s="95">
        <f>($K74="Bell Curve")*(_xlfn.NORM.DIST(AND(ED$6&gt;=$F74,ED$6&lt;=$H74)*(ED$6-$F74+1),$J74/2,$M74,TRUE)-_xlfn.NORM.DIST(AND(ED$6&gt;=$F74,ED$6&lt;=$H74)*(EC$6-$F74+1),$J74/2,$M74,TRUE))/(1-2*_xlfn.NORM.DIST(0,$J74/2,$M74,TRUE))*$D74+($K74="Steady Growth")*(AND(ED$6&gt;=$F74,ED$6&lt;=$H74)*((ED$6-$F74+1)/($J74*($J74+1)/2)*$D74))+($K74="custom")*CustCF!DX74</f>
        <v>0</v>
      </c>
      <c r="EE74" s="95">
        <f>($K74="Bell Curve")*(_xlfn.NORM.DIST(AND(EE$6&gt;=$F74,EE$6&lt;=$H74)*(EE$6-$F74+1),$J74/2,$M74,TRUE)-_xlfn.NORM.DIST(AND(EE$6&gt;=$F74,EE$6&lt;=$H74)*(ED$6-$F74+1),$J74/2,$M74,TRUE))/(1-2*_xlfn.NORM.DIST(0,$J74/2,$M74,TRUE))*$D74+($K74="Steady Growth")*(AND(EE$6&gt;=$F74,EE$6&lt;=$H74)*((EE$6-$F74+1)/($J74*($J74+1)/2)*$D74))+($K74="custom")*CustCF!DY74</f>
        <v>0</v>
      </c>
      <c r="EF74" s="95">
        <f>($K74="Bell Curve")*(_xlfn.NORM.DIST(AND(EF$6&gt;=$F74,EF$6&lt;=$H74)*(EF$6-$F74+1),$J74/2,$M74,TRUE)-_xlfn.NORM.DIST(AND(EF$6&gt;=$F74,EF$6&lt;=$H74)*(EE$6-$F74+1),$J74/2,$M74,TRUE))/(1-2*_xlfn.NORM.DIST(0,$J74/2,$M74,TRUE))*$D74+($K74="Steady Growth")*(AND(EF$6&gt;=$F74,EF$6&lt;=$H74)*((EF$6-$F74+1)/($J74*($J74+1)/2)*$D74))+($K74="custom")*CustCF!DZ74</f>
        <v>0</v>
      </c>
      <c r="EG74" s="95">
        <f>($K74="Bell Curve")*(_xlfn.NORM.DIST(AND(EG$6&gt;=$F74,EG$6&lt;=$H74)*(EG$6-$F74+1),$J74/2,$M74,TRUE)-_xlfn.NORM.DIST(AND(EG$6&gt;=$F74,EG$6&lt;=$H74)*(EF$6-$F74+1),$J74/2,$M74,TRUE))/(1-2*_xlfn.NORM.DIST(0,$J74/2,$M74,TRUE))*$D74+($K74="Steady Growth")*(AND(EG$6&gt;=$F74,EG$6&lt;=$H74)*((EG$6-$F74+1)/($J74*($J74+1)/2)*$D74))+($K74="custom")*CustCF!EA74</f>
        <v>0</v>
      </c>
      <c r="EH74" s="95">
        <f>($K74="Bell Curve")*(_xlfn.NORM.DIST(AND(EH$6&gt;=$F74,EH$6&lt;=$H74)*(EH$6-$F74+1),$J74/2,$M74,TRUE)-_xlfn.NORM.DIST(AND(EH$6&gt;=$F74,EH$6&lt;=$H74)*(EG$6-$F74+1),$J74/2,$M74,TRUE))/(1-2*_xlfn.NORM.DIST(0,$J74/2,$M74,TRUE))*$D74+($K74="Steady Growth")*(AND(EH$6&gt;=$F74,EH$6&lt;=$H74)*((EH$6-$F74+1)/($J74*($J74+1)/2)*$D74))+($K74="custom")*CustCF!EB74</f>
        <v>0</v>
      </c>
      <c r="EI74" s="95">
        <f>($K74="Bell Curve")*(_xlfn.NORM.DIST(AND(EI$6&gt;=$F74,EI$6&lt;=$H74)*(EI$6-$F74+1),$J74/2,$M74,TRUE)-_xlfn.NORM.DIST(AND(EI$6&gt;=$F74,EI$6&lt;=$H74)*(EH$6-$F74+1),$J74/2,$M74,TRUE))/(1-2*_xlfn.NORM.DIST(0,$J74/2,$M74,TRUE))*$D74+($K74="Steady Growth")*(AND(EI$6&gt;=$F74,EI$6&lt;=$H74)*((EI$6-$F74+1)/($J74*($J74+1)/2)*$D74))+($K74="custom")*CustCF!EC74</f>
        <v>0</v>
      </c>
      <c r="EJ74" s="95">
        <f>($K74="Bell Curve")*(_xlfn.NORM.DIST(AND(EJ$6&gt;=$F74,EJ$6&lt;=$H74)*(EJ$6-$F74+1),$J74/2,$M74,TRUE)-_xlfn.NORM.DIST(AND(EJ$6&gt;=$F74,EJ$6&lt;=$H74)*(EI$6-$F74+1),$J74/2,$M74,TRUE))/(1-2*_xlfn.NORM.DIST(0,$J74/2,$M74,TRUE))*$D74+($K74="Steady Growth")*(AND(EJ$6&gt;=$F74,EJ$6&lt;=$H74)*((EJ$6-$F74+1)/($J74*($J74+1)/2)*$D74))+($K74="custom")*CustCF!ED74</f>
        <v>0</v>
      </c>
      <c r="EK74" s="95">
        <f>($K74="Bell Curve")*(_xlfn.NORM.DIST(AND(EK$6&gt;=$F74,EK$6&lt;=$H74)*(EK$6-$F74+1),$J74/2,$M74,TRUE)-_xlfn.NORM.DIST(AND(EK$6&gt;=$F74,EK$6&lt;=$H74)*(EJ$6-$F74+1),$J74/2,$M74,TRUE))/(1-2*_xlfn.NORM.DIST(0,$J74/2,$M74,TRUE))*$D74+($K74="Steady Growth")*(AND(EK$6&gt;=$F74,EK$6&lt;=$H74)*((EK$6-$F74+1)/($J74*($J74+1)/2)*$D74))+($K74="custom")*CustCF!EE74</f>
        <v>0</v>
      </c>
      <c r="EL74" s="95">
        <f>($K74="Bell Curve")*(_xlfn.NORM.DIST(AND(EL$6&gt;=$F74,EL$6&lt;=$H74)*(EL$6-$F74+1),$J74/2,$M74,TRUE)-_xlfn.NORM.DIST(AND(EL$6&gt;=$F74,EL$6&lt;=$H74)*(EK$6-$F74+1),$J74/2,$M74,TRUE))/(1-2*_xlfn.NORM.DIST(0,$J74/2,$M74,TRUE))*$D74+($K74="Steady Growth")*(AND(EL$6&gt;=$F74,EL$6&lt;=$H74)*((EL$6-$F74+1)/($J74*($J74+1)/2)*$D74))+($K74="custom")*CustCF!EF74</f>
        <v>0</v>
      </c>
      <c r="EM74" s="95">
        <f>($K74="Bell Curve")*(_xlfn.NORM.DIST(AND(EM$6&gt;=$F74,EM$6&lt;=$H74)*(EM$6-$F74+1),$J74/2,$M74,TRUE)-_xlfn.NORM.DIST(AND(EM$6&gt;=$F74,EM$6&lt;=$H74)*(EL$6-$F74+1),$J74/2,$M74,TRUE))/(1-2*_xlfn.NORM.DIST(0,$J74/2,$M74,TRUE))*$D74+($K74="Steady Growth")*(AND(EM$6&gt;=$F74,EM$6&lt;=$H74)*((EM$6-$F74+1)/($J74*($J74+1)/2)*$D74))+($K74="custom")*CustCF!EG74</f>
        <v>0</v>
      </c>
      <c r="EN74" s="95">
        <f>($K74="Bell Curve")*(_xlfn.NORM.DIST(AND(EN$6&gt;=$F74,EN$6&lt;=$H74)*(EN$6-$F74+1),$J74/2,$M74,TRUE)-_xlfn.NORM.DIST(AND(EN$6&gt;=$F74,EN$6&lt;=$H74)*(EM$6-$F74+1),$J74/2,$M74,TRUE))/(1-2*_xlfn.NORM.DIST(0,$J74/2,$M74,TRUE))*$D74+($K74="Steady Growth")*(AND(EN$6&gt;=$F74,EN$6&lt;=$H74)*((EN$6-$F74+1)/($J74*($J74+1)/2)*$D74))+($K74="custom")*CustCF!EH74</f>
        <v>0</v>
      </c>
      <c r="EO74" s="95">
        <f>($K74="Bell Curve")*(_xlfn.NORM.DIST(AND(EO$6&gt;=$F74,EO$6&lt;=$H74)*(EO$6-$F74+1),$J74/2,$M74,TRUE)-_xlfn.NORM.DIST(AND(EO$6&gt;=$F74,EO$6&lt;=$H74)*(EN$6-$F74+1),$J74/2,$M74,TRUE))/(1-2*_xlfn.NORM.DIST(0,$J74/2,$M74,TRUE))*$D74+($K74="Steady Growth")*(AND(EO$6&gt;=$F74,EO$6&lt;=$H74)*((EO$6-$F74+1)/($J74*($J74+1)/2)*$D74))+($K74="custom")*CustCF!EI74</f>
        <v>0</v>
      </c>
      <c r="EP74" s="95">
        <f>($K74="Bell Curve")*(_xlfn.NORM.DIST(AND(EP$6&gt;=$F74,EP$6&lt;=$H74)*(EP$6-$F74+1),$J74/2,$M74,TRUE)-_xlfn.NORM.DIST(AND(EP$6&gt;=$F74,EP$6&lt;=$H74)*(EO$6-$F74+1),$J74/2,$M74,TRUE))/(1-2*_xlfn.NORM.DIST(0,$J74/2,$M74,TRUE))*$D74+($K74="Steady Growth")*(AND(EP$6&gt;=$F74,EP$6&lt;=$H74)*((EP$6-$F74+1)/($J74*($J74+1)/2)*$D74))+($K74="custom")*CustCF!EJ74</f>
        <v>0</v>
      </c>
      <c r="EQ74" s="95">
        <f>($K74="Bell Curve")*(_xlfn.NORM.DIST(AND(EQ$6&gt;=$F74,EQ$6&lt;=$H74)*(EQ$6-$F74+1),$J74/2,$M74,TRUE)-_xlfn.NORM.DIST(AND(EQ$6&gt;=$F74,EQ$6&lt;=$H74)*(EP$6-$F74+1),$J74/2,$M74,TRUE))/(1-2*_xlfn.NORM.DIST(0,$J74/2,$M74,TRUE))*$D74+($K74="Steady Growth")*(AND(EQ$6&gt;=$F74,EQ$6&lt;=$H74)*((EQ$6-$F74+1)/($J74*($J74+1)/2)*$D74))+($K74="custom")*CustCF!EK74</f>
        <v>0</v>
      </c>
      <c r="ER74" s="95">
        <f>($K74="Bell Curve")*(_xlfn.NORM.DIST(AND(ER$6&gt;=$F74,ER$6&lt;=$H74)*(ER$6-$F74+1),$J74/2,$M74,TRUE)-_xlfn.NORM.DIST(AND(ER$6&gt;=$F74,ER$6&lt;=$H74)*(EQ$6-$F74+1),$J74/2,$M74,TRUE))/(1-2*_xlfn.NORM.DIST(0,$J74/2,$M74,TRUE))*$D74+($K74="Steady Growth")*(AND(ER$6&gt;=$F74,ER$6&lt;=$H74)*((ER$6-$F74+1)/($J74*($J74+1)/2)*$D74))+($K74="custom")*CustCF!EL74</f>
        <v>0</v>
      </c>
      <c r="ES74" s="95">
        <f>($K74="Bell Curve")*(_xlfn.NORM.DIST(AND(ES$6&gt;=$F74,ES$6&lt;=$H74)*(ES$6-$F74+1),$J74/2,$M74,TRUE)-_xlfn.NORM.DIST(AND(ES$6&gt;=$F74,ES$6&lt;=$H74)*(ER$6-$F74+1),$J74/2,$M74,TRUE))/(1-2*_xlfn.NORM.DIST(0,$J74/2,$M74,TRUE))*$D74+($K74="Steady Growth")*(AND(ES$6&gt;=$F74,ES$6&lt;=$H74)*((ES$6-$F74+1)/($J74*($J74+1)/2)*$D74))+($K74="custom")*CustCF!EM74</f>
        <v>0</v>
      </c>
      <c r="ET74" s="95">
        <f>($K74="Bell Curve")*(_xlfn.NORM.DIST(AND(ET$6&gt;=$F74,ET$6&lt;=$H74)*(ET$6-$F74+1),$J74/2,$M74,TRUE)-_xlfn.NORM.DIST(AND(ET$6&gt;=$F74,ET$6&lt;=$H74)*(ES$6-$F74+1),$J74/2,$M74,TRUE))/(1-2*_xlfn.NORM.DIST(0,$J74/2,$M74,TRUE))*$D74+($K74="Steady Growth")*(AND(ET$6&gt;=$F74,ET$6&lt;=$H74)*((ET$6-$F74+1)/($J74*($J74+1)/2)*$D74))+($K74="custom")*CustCF!EN74</f>
        <v>0</v>
      </c>
      <c r="EU74" s="95">
        <f>($K74="Bell Curve")*(_xlfn.NORM.DIST(AND(EU$6&gt;=$F74,EU$6&lt;=$H74)*(EU$6-$F74+1),$J74/2,$M74,TRUE)-_xlfn.NORM.DIST(AND(EU$6&gt;=$F74,EU$6&lt;=$H74)*(ET$6-$F74+1),$J74/2,$M74,TRUE))/(1-2*_xlfn.NORM.DIST(0,$J74/2,$M74,TRUE))*$D74+($K74="Steady Growth")*(AND(EU$6&gt;=$F74,EU$6&lt;=$H74)*((EU$6-$F74+1)/($J74*($J74+1)/2)*$D74))+($K74="custom")*CustCF!EO74</f>
        <v>0</v>
      </c>
      <c r="EV74" s="95">
        <f>($K74="Bell Curve")*(_xlfn.NORM.DIST(AND(EV$6&gt;=$F74,EV$6&lt;=$H74)*(EV$6-$F74+1),$J74/2,$M74,TRUE)-_xlfn.NORM.DIST(AND(EV$6&gt;=$F74,EV$6&lt;=$H74)*(EU$6-$F74+1),$J74/2,$M74,TRUE))/(1-2*_xlfn.NORM.DIST(0,$J74/2,$M74,TRUE))*$D74+($K74="Steady Growth")*(AND(EV$6&gt;=$F74,EV$6&lt;=$H74)*((EV$6-$F74+1)/($J74*($J74+1)/2)*$D74))+($K74="custom")*CustCF!EP74</f>
        <v>0</v>
      </c>
      <c r="EW74" s="95">
        <f>($K74="Bell Curve")*(_xlfn.NORM.DIST(AND(EW$6&gt;=$F74,EW$6&lt;=$H74)*(EW$6-$F74+1),$J74/2,$M74,TRUE)-_xlfn.NORM.DIST(AND(EW$6&gt;=$F74,EW$6&lt;=$H74)*(EV$6-$F74+1),$J74/2,$M74,TRUE))/(1-2*_xlfn.NORM.DIST(0,$J74/2,$M74,TRUE))*$D74+($K74="Steady Growth")*(AND(EW$6&gt;=$F74,EW$6&lt;=$H74)*((EW$6-$F74+1)/($J74*($J74+1)/2)*$D74))+($K74="custom")*CustCF!EQ74</f>
        <v>0</v>
      </c>
      <c r="EX74" s="95">
        <f>($K74="Bell Curve")*(_xlfn.NORM.DIST(AND(EX$6&gt;=$F74,EX$6&lt;=$H74)*(EX$6-$F74+1),$J74/2,$M74,TRUE)-_xlfn.NORM.DIST(AND(EX$6&gt;=$F74,EX$6&lt;=$H74)*(EW$6-$F74+1),$J74/2,$M74,TRUE))/(1-2*_xlfn.NORM.DIST(0,$J74/2,$M74,TRUE))*$D74+($K74="Steady Growth")*(AND(EX$6&gt;=$F74,EX$6&lt;=$H74)*((EX$6-$F74+1)/($J74*($J74+1)/2)*$D74))+($K74="custom")*CustCF!ER74</f>
        <v>0</v>
      </c>
      <c r="EY74" s="95">
        <f>($K74="Bell Curve")*(_xlfn.NORM.DIST(AND(EY$6&gt;=$F74,EY$6&lt;=$H74)*(EY$6-$F74+1),$J74/2,$M74,TRUE)-_xlfn.NORM.DIST(AND(EY$6&gt;=$F74,EY$6&lt;=$H74)*(EX$6-$F74+1),$J74/2,$M74,TRUE))/(1-2*_xlfn.NORM.DIST(0,$J74/2,$M74,TRUE))*$D74+($K74="Steady Growth")*(AND(EY$6&gt;=$F74,EY$6&lt;=$H74)*((EY$6-$F74+1)/($J74*($J74+1)/2)*$D74))+($K74="custom")*CustCF!ES74</f>
        <v>0</v>
      </c>
      <c r="EZ74" s="95">
        <f>($K74="Bell Curve")*(_xlfn.NORM.DIST(AND(EZ$6&gt;=$F74,EZ$6&lt;=$H74)*(EZ$6-$F74+1),$J74/2,$M74,TRUE)-_xlfn.NORM.DIST(AND(EZ$6&gt;=$F74,EZ$6&lt;=$H74)*(EY$6-$F74+1),$J74/2,$M74,TRUE))/(1-2*_xlfn.NORM.DIST(0,$J74/2,$M74,TRUE))*$D74+($K74="Steady Growth")*(AND(EZ$6&gt;=$F74,EZ$6&lt;=$H74)*((EZ$6-$F74+1)/($J74*($J74+1)/2)*$D74))+($K74="custom")*CustCF!ET74</f>
        <v>0</v>
      </c>
      <c r="FA74" s="95">
        <f>($K74="Bell Curve")*(_xlfn.NORM.DIST(AND(FA$6&gt;=$F74,FA$6&lt;=$H74)*(FA$6-$F74+1),$J74/2,$M74,TRUE)-_xlfn.NORM.DIST(AND(FA$6&gt;=$F74,FA$6&lt;=$H74)*(EZ$6-$F74+1),$J74/2,$M74,TRUE))/(1-2*_xlfn.NORM.DIST(0,$J74/2,$M74,TRUE))*$D74+($K74="Steady Growth")*(AND(FA$6&gt;=$F74,FA$6&lt;=$H74)*((FA$6-$F74+1)/($J74*($J74+1)/2)*$D74))+($K74="custom")*CustCF!EU74</f>
        <v>0</v>
      </c>
      <c r="FB74" s="95">
        <f>($K74="Bell Curve")*(_xlfn.NORM.DIST(AND(FB$6&gt;=$F74,FB$6&lt;=$H74)*(FB$6-$F74+1),$J74/2,$M74,TRUE)-_xlfn.NORM.DIST(AND(FB$6&gt;=$F74,FB$6&lt;=$H74)*(FA$6-$F74+1),$J74/2,$M74,TRUE))/(1-2*_xlfn.NORM.DIST(0,$J74/2,$M74,TRUE))*$D74+($K74="Steady Growth")*(AND(FB$6&gt;=$F74,FB$6&lt;=$H74)*((FB$6-$F74+1)/($J74*($J74+1)/2)*$D74))+($K74="custom")*CustCF!EV74</f>
        <v>0</v>
      </c>
      <c r="FC74" s="95">
        <f>($K74="Bell Curve")*(_xlfn.NORM.DIST(AND(FC$6&gt;=$F74,FC$6&lt;=$H74)*(FC$6-$F74+1),$J74/2,$M74,TRUE)-_xlfn.NORM.DIST(AND(FC$6&gt;=$F74,FC$6&lt;=$H74)*(FB$6-$F74+1),$J74/2,$M74,TRUE))/(1-2*_xlfn.NORM.DIST(0,$J74/2,$M74,TRUE))*$D74+($K74="Steady Growth")*(AND(FC$6&gt;=$F74,FC$6&lt;=$H74)*((FC$6-$F74+1)/($J74*($J74+1)/2)*$D74))+($K74="custom")*CustCF!EW74</f>
        <v>0</v>
      </c>
      <c r="FD74" s="95">
        <f>($K74="Bell Curve")*(_xlfn.NORM.DIST(AND(FD$6&gt;=$F74,FD$6&lt;=$H74)*(FD$6-$F74+1),$J74/2,$M74,TRUE)-_xlfn.NORM.DIST(AND(FD$6&gt;=$F74,FD$6&lt;=$H74)*(FC$6-$F74+1),$J74/2,$M74,TRUE))/(1-2*_xlfn.NORM.DIST(0,$J74/2,$M74,TRUE))*$D74+($K74="Steady Growth")*(AND(FD$6&gt;=$F74,FD$6&lt;=$H74)*((FD$6-$F74+1)/($J74*($J74+1)/2)*$D74))+($K74="custom")*CustCF!EX74</f>
        <v>0</v>
      </c>
      <c r="FE74" s="95">
        <f>($K74="Bell Curve")*(_xlfn.NORM.DIST(AND(FE$6&gt;=$F74,FE$6&lt;=$H74)*(FE$6-$F74+1),$J74/2,$M74,TRUE)-_xlfn.NORM.DIST(AND(FE$6&gt;=$F74,FE$6&lt;=$H74)*(FD$6-$F74+1),$J74/2,$M74,TRUE))/(1-2*_xlfn.NORM.DIST(0,$J74/2,$M74,TRUE))*$D74+($K74="Steady Growth")*(AND(FE$6&gt;=$F74,FE$6&lt;=$H74)*((FE$6-$F74+1)/($J74*($J74+1)/2)*$D74))+($K74="custom")*CustCF!EY74</f>
        <v>0</v>
      </c>
      <c r="FF74" s="95">
        <f>($K74="Bell Curve")*(_xlfn.NORM.DIST(AND(FF$6&gt;=$F74,FF$6&lt;=$H74)*(FF$6-$F74+1),$J74/2,$M74,TRUE)-_xlfn.NORM.DIST(AND(FF$6&gt;=$F74,FF$6&lt;=$H74)*(FE$6-$F74+1),$J74/2,$M74,TRUE))/(1-2*_xlfn.NORM.DIST(0,$J74/2,$M74,TRUE))*$D74+($K74="Steady Growth")*(AND(FF$6&gt;=$F74,FF$6&lt;=$H74)*((FF$6-$F74+1)/($J74*($J74+1)/2)*$D74))+($K74="custom")*CustCF!EZ74</f>
        <v>0</v>
      </c>
      <c r="FG74" s="95">
        <f>($K74="Bell Curve")*(_xlfn.NORM.DIST(AND(FG$6&gt;=$F74,FG$6&lt;=$H74)*(FG$6-$F74+1),$J74/2,$M74,TRUE)-_xlfn.NORM.DIST(AND(FG$6&gt;=$F74,FG$6&lt;=$H74)*(FF$6-$F74+1),$J74/2,$M74,TRUE))/(1-2*_xlfn.NORM.DIST(0,$J74/2,$M74,TRUE))*$D74+($K74="Steady Growth")*(AND(FG$6&gt;=$F74,FG$6&lt;=$H74)*((FG$6-$F74+1)/($J74*($J74+1)/2)*$D74))+($K74="custom")*CustCF!FA74</f>
        <v>0</v>
      </c>
      <c r="FH74" s="95">
        <f>($K74="Bell Curve")*(_xlfn.NORM.DIST(AND(FH$6&gt;=$F74,FH$6&lt;=$H74)*(FH$6-$F74+1),$J74/2,$M74,TRUE)-_xlfn.NORM.DIST(AND(FH$6&gt;=$F74,FH$6&lt;=$H74)*(FG$6-$F74+1),$J74/2,$M74,TRUE))/(1-2*_xlfn.NORM.DIST(0,$J74/2,$M74,TRUE))*$D74+($K74="Steady Growth")*(AND(FH$6&gt;=$F74,FH$6&lt;=$H74)*((FH$6-$F74+1)/($J74*($J74+1)/2)*$D74))+($K74="custom")*CustCF!FB74</f>
        <v>0</v>
      </c>
      <c r="FI74" s="95">
        <f>($K74="Bell Curve")*(_xlfn.NORM.DIST(AND(FI$6&gt;=$F74,FI$6&lt;=$H74)*(FI$6-$F74+1),$J74/2,$M74,TRUE)-_xlfn.NORM.DIST(AND(FI$6&gt;=$F74,FI$6&lt;=$H74)*(FH$6-$F74+1),$J74/2,$M74,TRUE))/(1-2*_xlfn.NORM.DIST(0,$J74/2,$M74,TRUE))*$D74+($K74="Steady Growth")*(AND(FI$6&gt;=$F74,FI$6&lt;=$H74)*((FI$6-$F74+1)/($J74*($J74+1)/2)*$D74))+($K74="custom")*CustCF!FC74</f>
        <v>0</v>
      </c>
      <c r="FJ74" s="95">
        <f>($K74="Bell Curve")*(_xlfn.NORM.DIST(AND(FJ$6&gt;=$F74,FJ$6&lt;=$H74)*(FJ$6-$F74+1),$J74/2,$M74,TRUE)-_xlfn.NORM.DIST(AND(FJ$6&gt;=$F74,FJ$6&lt;=$H74)*(FI$6-$F74+1),$J74/2,$M74,TRUE))/(1-2*_xlfn.NORM.DIST(0,$J74/2,$M74,TRUE))*$D74+($K74="Steady Growth")*(AND(FJ$6&gt;=$F74,FJ$6&lt;=$H74)*((FJ$6-$F74+1)/($J74*($J74+1)/2)*$D74))+($K74="custom")*CustCF!FD74</f>
        <v>0</v>
      </c>
      <c r="FK74" s="95">
        <f>($K74="Bell Curve")*(_xlfn.NORM.DIST(AND(FK$6&gt;=$F74,FK$6&lt;=$H74)*(FK$6-$F74+1),$J74/2,$M74,TRUE)-_xlfn.NORM.DIST(AND(FK$6&gt;=$F74,FK$6&lt;=$H74)*(FJ$6-$F74+1),$J74/2,$M74,TRUE))/(1-2*_xlfn.NORM.DIST(0,$J74/2,$M74,TRUE))*$D74+($K74="Steady Growth")*(AND(FK$6&gt;=$F74,FK$6&lt;=$H74)*((FK$6-$F74+1)/($J74*($J74+1)/2)*$D74))+($K74="custom")*CustCF!FE74</f>
        <v>0</v>
      </c>
      <c r="FL74" s="95">
        <f>($K74="Bell Curve")*(_xlfn.NORM.DIST(AND(FL$6&gt;=$F74,FL$6&lt;=$H74)*(FL$6-$F74+1),$J74/2,$M74,TRUE)-_xlfn.NORM.DIST(AND(FL$6&gt;=$F74,FL$6&lt;=$H74)*(FK$6-$F74+1),$J74/2,$M74,TRUE))/(1-2*_xlfn.NORM.DIST(0,$J74/2,$M74,TRUE))*$D74+($K74="Steady Growth")*(AND(FL$6&gt;=$F74,FL$6&lt;=$H74)*((FL$6-$F74+1)/($J74*($J74+1)/2)*$D74))+($K74="custom")*CustCF!FF74</f>
        <v>0</v>
      </c>
      <c r="FM74" s="95">
        <f>($K74="Bell Curve")*(_xlfn.NORM.DIST(AND(FM$6&gt;=$F74,FM$6&lt;=$H74)*(FM$6-$F74+1),$J74/2,$M74,TRUE)-_xlfn.NORM.DIST(AND(FM$6&gt;=$F74,FM$6&lt;=$H74)*(FL$6-$F74+1),$J74/2,$M74,TRUE))/(1-2*_xlfn.NORM.DIST(0,$J74/2,$M74,TRUE))*$D74+($K74="Steady Growth")*(AND(FM$6&gt;=$F74,FM$6&lt;=$H74)*((FM$6-$F74+1)/($J74*($J74+1)/2)*$D74))+($K74="custom")*CustCF!FG74</f>
        <v>0</v>
      </c>
      <c r="FN74" s="95">
        <f>($K74="Bell Curve")*(_xlfn.NORM.DIST(AND(FN$6&gt;=$F74,FN$6&lt;=$H74)*(FN$6-$F74+1),$J74/2,$M74,TRUE)-_xlfn.NORM.DIST(AND(FN$6&gt;=$F74,FN$6&lt;=$H74)*(FM$6-$F74+1),$J74/2,$M74,TRUE))/(1-2*_xlfn.NORM.DIST(0,$J74/2,$M74,TRUE))*$D74+($K74="Steady Growth")*(AND(FN$6&gt;=$F74,FN$6&lt;=$H74)*((FN$6-$F74+1)/($J74*($J74+1)/2)*$D74))+($K74="custom")*CustCF!FH74</f>
        <v>0</v>
      </c>
      <c r="FO74" s="95">
        <f>($K74="Bell Curve")*(_xlfn.NORM.DIST(AND(FO$6&gt;=$F74,FO$6&lt;=$H74)*(FO$6-$F74+1),$J74/2,$M74,TRUE)-_xlfn.NORM.DIST(AND(FO$6&gt;=$F74,FO$6&lt;=$H74)*(FN$6-$F74+1),$J74/2,$M74,TRUE))/(1-2*_xlfn.NORM.DIST(0,$J74/2,$M74,TRUE))*$D74+($K74="Steady Growth")*(AND(FO$6&gt;=$F74,FO$6&lt;=$H74)*((FO$6-$F74+1)/($J74*($J74+1)/2)*$D74))+($K74="custom")*CustCF!FI74</f>
        <v>0</v>
      </c>
      <c r="FP74" s="95">
        <f>($K74="Bell Curve")*(_xlfn.NORM.DIST(AND(FP$6&gt;=$F74,FP$6&lt;=$H74)*(FP$6-$F74+1),$J74/2,$M74,TRUE)-_xlfn.NORM.DIST(AND(FP$6&gt;=$F74,FP$6&lt;=$H74)*(FO$6-$F74+1),$J74/2,$M74,TRUE))/(1-2*_xlfn.NORM.DIST(0,$J74/2,$M74,TRUE))*$D74+($K74="Steady Growth")*(AND(FP$6&gt;=$F74,FP$6&lt;=$H74)*((FP$6-$F74+1)/($J74*($J74+1)/2)*$D74))+($K74="custom")*CustCF!FJ74</f>
        <v>0</v>
      </c>
      <c r="FQ74" s="95">
        <f>($K74="Bell Curve")*(_xlfn.NORM.DIST(AND(FQ$6&gt;=$F74,FQ$6&lt;=$H74)*(FQ$6-$F74+1),$J74/2,$M74,TRUE)-_xlfn.NORM.DIST(AND(FQ$6&gt;=$F74,FQ$6&lt;=$H74)*(FP$6-$F74+1),$J74/2,$M74,TRUE))/(1-2*_xlfn.NORM.DIST(0,$J74/2,$M74,TRUE))*$D74+($K74="Steady Growth")*(AND(FQ$6&gt;=$F74,FQ$6&lt;=$H74)*((FQ$6-$F74+1)/($J74*($J74+1)/2)*$D74))+($K74="custom")*CustCF!FK74</f>
        <v>0</v>
      </c>
      <c r="FR74" s="95">
        <f>($K74="Bell Curve")*(_xlfn.NORM.DIST(AND(FR$6&gt;=$F74,FR$6&lt;=$H74)*(FR$6-$F74+1),$J74/2,$M74,TRUE)-_xlfn.NORM.DIST(AND(FR$6&gt;=$F74,FR$6&lt;=$H74)*(FQ$6-$F74+1),$J74/2,$M74,TRUE))/(1-2*_xlfn.NORM.DIST(0,$J74/2,$M74,TRUE))*$D74+($K74="Steady Growth")*(AND(FR$6&gt;=$F74,FR$6&lt;=$H74)*((FR$6-$F74+1)/($J74*($J74+1)/2)*$D74))+($K74="custom")*CustCF!FL74</f>
        <v>0</v>
      </c>
      <c r="FS74" s="95">
        <f>($K74="Bell Curve")*(_xlfn.NORM.DIST(AND(FS$6&gt;=$F74,FS$6&lt;=$H74)*(FS$6-$F74+1),$J74/2,$M74,TRUE)-_xlfn.NORM.DIST(AND(FS$6&gt;=$F74,FS$6&lt;=$H74)*(FR$6-$F74+1),$J74/2,$M74,TRUE))/(1-2*_xlfn.NORM.DIST(0,$J74/2,$M74,TRUE))*$D74+($K74="Steady Growth")*(AND(FS$6&gt;=$F74,FS$6&lt;=$H74)*((FS$6-$F74+1)/($J74*($J74+1)/2)*$D74))+($K74="custom")*CustCF!FM74</f>
        <v>0</v>
      </c>
      <c r="FT74" s="95">
        <f>($K74="Bell Curve")*(_xlfn.NORM.DIST(AND(FT$6&gt;=$F74,FT$6&lt;=$H74)*(FT$6-$F74+1),$J74/2,$M74,TRUE)-_xlfn.NORM.DIST(AND(FT$6&gt;=$F74,FT$6&lt;=$H74)*(FS$6-$F74+1),$J74/2,$M74,TRUE))/(1-2*_xlfn.NORM.DIST(0,$J74/2,$M74,TRUE))*$D74+($K74="Steady Growth")*(AND(FT$6&gt;=$F74,FT$6&lt;=$H74)*((FT$6-$F74+1)/($J74*($J74+1)/2)*$D74))+($K74="custom")*CustCF!FN74</f>
        <v>0</v>
      </c>
      <c r="FU74" s="95">
        <f>($K74="Bell Curve")*(_xlfn.NORM.DIST(AND(FU$6&gt;=$F74,FU$6&lt;=$H74)*(FU$6-$F74+1),$J74/2,$M74,TRUE)-_xlfn.NORM.DIST(AND(FU$6&gt;=$F74,FU$6&lt;=$H74)*(FT$6-$F74+1),$J74/2,$M74,TRUE))/(1-2*_xlfn.NORM.DIST(0,$J74/2,$M74,TRUE))*$D74+($K74="Steady Growth")*(AND(FU$6&gt;=$F74,FU$6&lt;=$H74)*((FU$6-$F74+1)/($J74*($J74+1)/2)*$D74))+($K74="custom")*CustCF!FO74</f>
        <v>0</v>
      </c>
      <c r="FV74" s="95">
        <f>($K74="Bell Curve")*(_xlfn.NORM.DIST(AND(FV$6&gt;=$F74,FV$6&lt;=$H74)*(FV$6-$F74+1),$J74/2,$M74,TRUE)-_xlfn.NORM.DIST(AND(FV$6&gt;=$F74,FV$6&lt;=$H74)*(FU$6-$F74+1),$J74/2,$M74,TRUE))/(1-2*_xlfn.NORM.DIST(0,$J74/2,$M74,TRUE))*$D74+($K74="Steady Growth")*(AND(FV$6&gt;=$F74,FV$6&lt;=$H74)*((FV$6-$F74+1)/($J74*($J74+1)/2)*$D74))+($K74="custom")*CustCF!FP74</f>
        <v>0</v>
      </c>
      <c r="FW74" s="95">
        <f>($K74="Bell Curve")*(_xlfn.NORM.DIST(AND(FW$6&gt;=$F74,FW$6&lt;=$H74)*(FW$6-$F74+1),$J74/2,$M74,TRUE)-_xlfn.NORM.DIST(AND(FW$6&gt;=$F74,FW$6&lt;=$H74)*(FV$6-$F74+1),$J74/2,$M74,TRUE))/(1-2*_xlfn.NORM.DIST(0,$J74/2,$M74,TRUE))*$D74+($K74="Steady Growth")*(AND(FW$6&gt;=$F74,FW$6&lt;=$H74)*((FW$6-$F74+1)/($J74*($J74+1)/2)*$D74))+($K74="custom")*CustCF!FQ74</f>
        <v>0</v>
      </c>
      <c r="FX74" s="95">
        <f>($K74="Bell Curve")*(_xlfn.NORM.DIST(AND(FX$6&gt;=$F74,FX$6&lt;=$H74)*(FX$6-$F74+1),$J74/2,$M74,TRUE)-_xlfn.NORM.DIST(AND(FX$6&gt;=$F74,FX$6&lt;=$H74)*(FW$6-$F74+1),$J74/2,$M74,TRUE))/(1-2*_xlfn.NORM.DIST(0,$J74/2,$M74,TRUE))*$D74+($K74="Steady Growth")*(AND(FX$6&gt;=$F74,FX$6&lt;=$H74)*((FX$6-$F74+1)/($J74*($J74+1)/2)*$D74))+($K74="custom")*CustCF!FR74</f>
        <v>0</v>
      </c>
      <c r="FY74" s="95">
        <f>($K74="Bell Curve")*(_xlfn.NORM.DIST(AND(FY$6&gt;=$F74,FY$6&lt;=$H74)*(FY$6-$F74+1),$J74/2,$M74,TRUE)-_xlfn.NORM.DIST(AND(FY$6&gt;=$F74,FY$6&lt;=$H74)*(FX$6-$F74+1),$J74/2,$M74,TRUE))/(1-2*_xlfn.NORM.DIST(0,$J74/2,$M74,TRUE))*$D74+($K74="Steady Growth")*(AND(FY$6&gt;=$F74,FY$6&lt;=$H74)*((FY$6-$F74+1)/($J74*($J74+1)/2)*$D74))+($K74="custom")*CustCF!FS74</f>
        <v>0</v>
      </c>
      <c r="FZ74" s="95">
        <f>($K74="Bell Curve")*(_xlfn.NORM.DIST(AND(FZ$6&gt;=$F74,FZ$6&lt;=$H74)*(FZ$6-$F74+1),$J74/2,$M74,TRUE)-_xlfn.NORM.DIST(AND(FZ$6&gt;=$F74,FZ$6&lt;=$H74)*(FY$6-$F74+1),$J74/2,$M74,TRUE))/(1-2*_xlfn.NORM.DIST(0,$J74/2,$M74,TRUE))*$D74+($K74="Steady Growth")*(AND(FZ$6&gt;=$F74,FZ$6&lt;=$H74)*((FZ$6-$F74+1)/($J74*($J74+1)/2)*$D74))+($K74="custom")*CustCF!FT74</f>
        <v>0</v>
      </c>
      <c r="GA74" s="95">
        <f>($K74="Bell Curve")*(_xlfn.NORM.DIST(AND(GA$6&gt;=$F74,GA$6&lt;=$H74)*(GA$6-$F74+1),$J74/2,$M74,TRUE)-_xlfn.NORM.DIST(AND(GA$6&gt;=$F74,GA$6&lt;=$H74)*(FZ$6-$F74+1),$J74/2,$M74,TRUE))/(1-2*_xlfn.NORM.DIST(0,$J74/2,$M74,TRUE))*$D74+($K74="Steady Growth")*(AND(GA$6&gt;=$F74,GA$6&lt;=$H74)*((GA$6-$F74+1)/($J74*($J74+1)/2)*$D74))+($K74="custom")*CustCF!FU74</f>
        <v>0</v>
      </c>
      <c r="GB74" s="95">
        <f>($K74="Bell Curve")*(_xlfn.NORM.DIST(AND(GB$6&gt;=$F74,GB$6&lt;=$H74)*(GB$6-$F74+1),$J74/2,$M74,TRUE)-_xlfn.NORM.DIST(AND(GB$6&gt;=$F74,GB$6&lt;=$H74)*(GA$6-$F74+1),$J74/2,$M74,TRUE))/(1-2*_xlfn.NORM.DIST(0,$J74/2,$M74,TRUE))*$D74+($K74="Steady Growth")*(AND(GB$6&gt;=$F74,GB$6&lt;=$H74)*((GB$6-$F74+1)/($J74*($J74+1)/2)*$D74))+($K74="custom")*CustCF!FV74</f>
        <v>0</v>
      </c>
      <c r="GC74" s="95">
        <f>($K74="Bell Curve")*(_xlfn.NORM.DIST(AND(GC$6&gt;=$F74,GC$6&lt;=$H74)*(GC$6-$F74+1),$J74/2,$M74,TRUE)-_xlfn.NORM.DIST(AND(GC$6&gt;=$F74,GC$6&lt;=$H74)*(GB$6-$F74+1),$J74/2,$M74,TRUE))/(1-2*_xlfn.NORM.DIST(0,$J74/2,$M74,TRUE))*$D74+($K74="Steady Growth")*(AND(GC$6&gt;=$F74,GC$6&lt;=$H74)*((GC$6-$F74+1)/($J74*($J74+1)/2)*$D74))+($K74="custom")*CustCF!FW74</f>
        <v>0</v>
      </c>
      <c r="GD74" s="95">
        <f>($K74="Bell Curve")*(_xlfn.NORM.DIST(AND(GD$6&gt;=$F74,GD$6&lt;=$H74)*(GD$6-$F74+1),$J74/2,$M74,TRUE)-_xlfn.NORM.DIST(AND(GD$6&gt;=$F74,GD$6&lt;=$H74)*(GC$6-$F74+1),$J74/2,$M74,TRUE))/(1-2*_xlfn.NORM.DIST(0,$J74/2,$M74,TRUE))*$D74+($K74="Steady Growth")*(AND(GD$6&gt;=$F74,GD$6&lt;=$H74)*((GD$6-$F74+1)/($J74*($J74+1)/2)*$D74))+($K74="custom")*CustCF!FX74</f>
        <v>0</v>
      </c>
      <c r="GE74" s="95">
        <f>($K74="Bell Curve")*(_xlfn.NORM.DIST(AND(GE$6&gt;=$F74,GE$6&lt;=$H74)*(GE$6-$F74+1),$J74/2,$M74,TRUE)-_xlfn.NORM.DIST(AND(GE$6&gt;=$F74,GE$6&lt;=$H74)*(GD$6-$F74+1),$J74/2,$M74,TRUE))/(1-2*_xlfn.NORM.DIST(0,$J74/2,$M74,TRUE))*$D74+($K74="Steady Growth")*(AND(GE$6&gt;=$F74,GE$6&lt;=$H74)*((GE$6-$F74+1)/($J74*($J74+1)/2)*$D74))+($K74="custom")*CustCF!FY74</f>
        <v>0</v>
      </c>
      <c r="GF74" s="95">
        <f>($K74="Bell Curve")*(_xlfn.NORM.DIST(AND(GF$6&gt;=$F74,GF$6&lt;=$H74)*(GF$6-$F74+1),$J74/2,$M74,TRUE)-_xlfn.NORM.DIST(AND(GF$6&gt;=$F74,GF$6&lt;=$H74)*(GE$6-$F74+1),$J74/2,$M74,TRUE))/(1-2*_xlfn.NORM.DIST(0,$J74/2,$M74,TRUE))*$D74+($K74="Steady Growth")*(AND(GF$6&gt;=$F74,GF$6&lt;=$H74)*((GF$6-$F74+1)/($J74*($J74+1)/2)*$D74))+($K74="custom")*CustCF!FZ74</f>
        <v>0</v>
      </c>
      <c r="GG74" s="95">
        <f>($K74="Bell Curve")*(_xlfn.NORM.DIST(AND(GG$6&gt;=$F74,GG$6&lt;=$H74)*(GG$6-$F74+1),$J74/2,$M74,TRUE)-_xlfn.NORM.DIST(AND(GG$6&gt;=$F74,GG$6&lt;=$H74)*(GF$6-$F74+1),$J74/2,$M74,TRUE))/(1-2*_xlfn.NORM.DIST(0,$J74/2,$M74,TRUE))*$D74+($K74="Steady Growth")*(AND(GG$6&gt;=$F74,GG$6&lt;=$H74)*((GG$6-$F74+1)/($J74*($J74+1)/2)*$D74))+($K74="custom")*CustCF!GA74</f>
        <v>0</v>
      </c>
      <c r="GH74" s="95">
        <f>($K74="Bell Curve")*(_xlfn.NORM.DIST(AND(GH$6&gt;=$F74,GH$6&lt;=$H74)*(GH$6-$F74+1),$J74/2,$M74,TRUE)-_xlfn.NORM.DIST(AND(GH$6&gt;=$F74,GH$6&lt;=$H74)*(GG$6-$F74+1),$J74/2,$M74,TRUE))/(1-2*_xlfn.NORM.DIST(0,$J74/2,$M74,TRUE))*$D74+($K74="Steady Growth")*(AND(GH$6&gt;=$F74,GH$6&lt;=$H74)*((GH$6-$F74+1)/($J74*($J74+1)/2)*$D74))+($K74="custom")*CustCF!GB74</f>
        <v>0</v>
      </c>
      <c r="GI74" s="95">
        <f>($K74="Bell Curve")*(_xlfn.NORM.DIST(AND(GI$6&gt;=$F74,GI$6&lt;=$H74)*(GI$6-$F74+1),$J74/2,$M74,TRUE)-_xlfn.NORM.DIST(AND(GI$6&gt;=$F74,GI$6&lt;=$H74)*(GH$6-$F74+1),$J74/2,$M74,TRUE))/(1-2*_xlfn.NORM.DIST(0,$J74/2,$M74,TRUE))*$D74+($K74="Steady Growth")*(AND(GI$6&gt;=$F74,GI$6&lt;=$H74)*((GI$6-$F74+1)/($J74*($J74+1)/2)*$D74))+($K74="custom")*CustCF!GC74</f>
        <v>0</v>
      </c>
      <c r="GJ74" s="95">
        <f>($K74="Bell Curve")*(_xlfn.NORM.DIST(AND(GJ$6&gt;=$F74,GJ$6&lt;=$H74)*(GJ$6-$F74+1),$J74/2,$M74,TRUE)-_xlfn.NORM.DIST(AND(GJ$6&gt;=$F74,GJ$6&lt;=$H74)*(GI$6-$F74+1),$J74/2,$M74,TRUE))/(1-2*_xlfn.NORM.DIST(0,$J74/2,$M74,TRUE))*$D74+($K74="Steady Growth")*(AND(GJ$6&gt;=$F74,GJ$6&lt;=$H74)*((GJ$6-$F74+1)/($J74*($J74+1)/2)*$D74))+($K74="custom")*CustCF!GD74</f>
        <v>0</v>
      </c>
      <c r="GK74" s="95">
        <f>($K74="Bell Curve")*(_xlfn.NORM.DIST(AND(GK$6&gt;=$F74,GK$6&lt;=$H74)*(GK$6-$F74+1),$J74/2,$M74,TRUE)-_xlfn.NORM.DIST(AND(GK$6&gt;=$F74,GK$6&lt;=$H74)*(GJ$6-$F74+1),$J74/2,$M74,TRUE))/(1-2*_xlfn.NORM.DIST(0,$J74/2,$M74,TRUE))*$D74+($K74="Steady Growth")*(AND(GK$6&gt;=$F74,GK$6&lt;=$H74)*((GK$6-$F74+1)/($J74*($J74+1)/2)*$D74))+($K74="custom")*CustCF!GE74</f>
        <v>0</v>
      </c>
      <c r="GL74" s="95">
        <f>($K74="Bell Curve")*(_xlfn.NORM.DIST(AND(GL$6&gt;=$F74,GL$6&lt;=$H74)*(GL$6-$F74+1),$J74/2,$M74,TRUE)-_xlfn.NORM.DIST(AND(GL$6&gt;=$F74,GL$6&lt;=$H74)*(GK$6-$F74+1),$J74/2,$M74,TRUE))/(1-2*_xlfn.NORM.DIST(0,$J74/2,$M74,TRUE))*$D74+($K74="Steady Growth")*(AND(GL$6&gt;=$F74,GL$6&lt;=$H74)*((GL$6-$F74+1)/($J74*($J74+1)/2)*$D74))+($K74="custom")*CustCF!GF74</f>
        <v>0</v>
      </c>
      <c r="GM74" s="95">
        <f>($K74="Bell Curve")*(_xlfn.NORM.DIST(AND(GM$6&gt;=$F74,GM$6&lt;=$H74)*(GM$6-$F74+1),$J74/2,$M74,TRUE)-_xlfn.NORM.DIST(AND(GM$6&gt;=$F74,GM$6&lt;=$H74)*(GL$6-$F74+1),$J74/2,$M74,TRUE))/(1-2*_xlfn.NORM.DIST(0,$J74/2,$M74,TRUE))*$D74+($K74="Steady Growth")*(AND(GM$6&gt;=$F74,GM$6&lt;=$H74)*((GM$6-$F74+1)/($J74*($J74+1)/2)*$D74))+($K74="custom")*CustCF!GG74</f>
        <v>0</v>
      </c>
      <c r="GN74" s="268">
        <f>($K74="Bell Curve")*(_xlfn.NORM.DIST(AND(GN$6&gt;=$F74,GN$6&lt;=$H74)*(GN$6-$F74+1),$J74/2,$M74,TRUE)-_xlfn.NORM.DIST(AND(GN$6&gt;=$F74,GN$6&lt;=$H74)*(GM$6-$F74+1),$J74/2,$M74,TRUE))/(1-2*_xlfn.NORM.DIST(0,$J74/2,$M74,TRUE))*$D74+($K74="Steady Growth")*(AND(GN$6&gt;=$F74,GN$6&lt;=$H74)*((GN$6-$F74+1)/($J74*($J74+1)/2)*$D74))+($K74="custom")*CustCF!GH74</f>
        <v>0</v>
      </c>
      <c r="GO74" s="1"/>
      <c r="GP74" s="67"/>
    </row>
    <row r="75" spans="1:198" customFormat="1" hidden="1" outlineLevel="1" x14ac:dyDescent="0.75">
      <c r="A75" s="1"/>
      <c r="B75" s="1"/>
      <c r="C75" s="262">
        <f>Budget!X17</f>
        <v>0</v>
      </c>
      <c r="D75" s="19">
        <f>Budget!Y17</f>
        <v>0</v>
      </c>
      <c r="E75" s="19" t="str">
        <f t="shared" si="43"/>
        <v/>
      </c>
      <c r="F75" s="263">
        <v>0</v>
      </c>
      <c r="G75" s="257">
        <f>IF(L75="custom",CustCF!F75,INDEX($P$8:$GN$8,MATCH(F75,$P$6:$GN$6,0)))</f>
        <v>46053</v>
      </c>
      <c r="H75" s="264">
        <v>0</v>
      </c>
      <c r="I75" s="257">
        <f>IF(L75="custom",CustCF!G75,INDEX($P$8:$GN$8,MATCH(H75,$P$6:$GN$6,0)))</f>
        <v>46053</v>
      </c>
      <c r="J75" s="260">
        <f t="shared" si="44"/>
        <v>1</v>
      </c>
      <c r="K75" s="265" t="s">
        <v>116</v>
      </c>
      <c r="L75" s="266" t="s">
        <v>141</v>
      </c>
      <c r="M75" s="267">
        <f t="shared" si="45"/>
        <v>9</v>
      </c>
      <c r="N75" s="18">
        <f t="shared" si="36"/>
        <v>0</v>
      </c>
      <c r="O75" s="1372">
        <f t="shared" si="46"/>
        <v>0</v>
      </c>
      <c r="P75" s="95">
        <f>($K75="Bell Curve")*(_xlfn.NORM.DIST(AND(P$6&gt;=$F75,P$6&lt;=$H75)*(P$6-$F75+1),$J75/2,$M75,TRUE)-_xlfn.NORM.DIST(AND(P$6&gt;=$F75,P$6&lt;=$H75)*(O$6-$F75+1),$J75/2,$M75,TRUE))/(1-2*_xlfn.NORM.DIST(0,$J75/2,$M75,TRUE))*$D75+($K75="Steady Growth")*(AND(P$6&gt;=$F75,P$6&lt;=$H75)*((P$6-$F75+1)/($J75*($J75+1)/2)*$D75))+($K75="custom")*CustCF!J75</f>
        <v>0</v>
      </c>
      <c r="Q75" s="95">
        <f>($K75="Bell Curve")*(_xlfn.NORM.DIST(AND(Q$6&gt;=$F75,Q$6&lt;=$H75)*(Q$6-$F75+1),$J75/2,$M75,TRUE)-_xlfn.NORM.DIST(AND(Q$6&gt;=$F75,Q$6&lt;=$H75)*(P$6-$F75+1),$J75/2,$M75,TRUE))/(1-2*_xlfn.NORM.DIST(0,$J75/2,$M75,TRUE))*$D75+($K75="Steady Growth")*(AND(Q$6&gt;=$F75,Q$6&lt;=$H75)*((Q$6-$F75+1)/($J75*($J75+1)/2)*$D75))+($K75="custom")*CustCF!K75</f>
        <v>0</v>
      </c>
      <c r="R75" s="95">
        <f>($K75="Bell Curve")*(_xlfn.NORM.DIST(AND(R$6&gt;=$F75,R$6&lt;=$H75)*(R$6-$F75+1),$J75/2,$M75,TRUE)-_xlfn.NORM.DIST(AND(R$6&gt;=$F75,R$6&lt;=$H75)*(Q$6-$F75+1),$J75/2,$M75,TRUE))/(1-2*_xlfn.NORM.DIST(0,$J75/2,$M75,TRUE))*$D75+($K75="Steady Growth")*(AND(R$6&gt;=$F75,R$6&lt;=$H75)*((R$6-$F75+1)/($J75*($J75+1)/2)*$D75))+($K75="custom")*CustCF!L75</f>
        <v>0</v>
      </c>
      <c r="S75" s="95">
        <f>($K75="Bell Curve")*(_xlfn.NORM.DIST(AND(S$6&gt;=$F75,S$6&lt;=$H75)*(S$6-$F75+1),$J75/2,$M75,TRUE)-_xlfn.NORM.DIST(AND(S$6&gt;=$F75,S$6&lt;=$H75)*(R$6-$F75+1),$J75/2,$M75,TRUE))/(1-2*_xlfn.NORM.DIST(0,$J75/2,$M75,TRUE))*$D75+($K75="Steady Growth")*(AND(S$6&gt;=$F75,S$6&lt;=$H75)*((S$6-$F75+1)/($J75*($J75+1)/2)*$D75))+($K75="custom")*CustCF!M75</f>
        <v>0</v>
      </c>
      <c r="T75" s="95">
        <f>($K75="Bell Curve")*(_xlfn.NORM.DIST(AND(T$6&gt;=$F75,T$6&lt;=$H75)*(T$6-$F75+1),$J75/2,$M75,TRUE)-_xlfn.NORM.DIST(AND(T$6&gt;=$F75,T$6&lt;=$H75)*(S$6-$F75+1),$J75/2,$M75,TRUE))/(1-2*_xlfn.NORM.DIST(0,$J75/2,$M75,TRUE))*$D75+($K75="Steady Growth")*(AND(T$6&gt;=$F75,T$6&lt;=$H75)*((T$6-$F75+1)/($J75*($J75+1)/2)*$D75))+($K75="custom")*CustCF!N75</f>
        <v>0</v>
      </c>
      <c r="U75" s="95">
        <f>($K75="Bell Curve")*(_xlfn.NORM.DIST(AND(U$6&gt;=$F75,U$6&lt;=$H75)*(U$6-$F75+1),$J75/2,$M75,TRUE)-_xlfn.NORM.DIST(AND(U$6&gt;=$F75,U$6&lt;=$H75)*(T$6-$F75+1),$J75/2,$M75,TRUE))/(1-2*_xlfn.NORM.DIST(0,$J75/2,$M75,TRUE))*$D75+($K75="Steady Growth")*(AND(U$6&gt;=$F75,U$6&lt;=$H75)*((U$6-$F75+1)/($J75*($J75+1)/2)*$D75))+($K75="custom")*CustCF!O75</f>
        <v>0</v>
      </c>
      <c r="V75" s="95">
        <f>($K75="Bell Curve")*(_xlfn.NORM.DIST(AND(V$6&gt;=$F75,V$6&lt;=$H75)*(V$6-$F75+1),$J75/2,$M75,TRUE)-_xlfn.NORM.DIST(AND(V$6&gt;=$F75,V$6&lt;=$H75)*(U$6-$F75+1),$J75/2,$M75,TRUE))/(1-2*_xlfn.NORM.DIST(0,$J75/2,$M75,TRUE))*$D75+($K75="Steady Growth")*(AND(V$6&gt;=$F75,V$6&lt;=$H75)*((V$6-$F75+1)/($J75*($J75+1)/2)*$D75))+($K75="custom")*CustCF!P75</f>
        <v>0</v>
      </c>
      <c r="W75" s="95">
        <f>($K75="Bell Curve")*(_xlfn.NORM.DIST(AND(W$6&gt;=$F75,W$6&lt;=$H75)*(W$6-$F75+1),$J75/2,$M75,TRUE)-_xlfn.NORM.DIST(AND(W$6&gt;=$F75,W$6&lt;=$H75)*(V$6-$F75+1),$J75/2,$M75,TRUE))/(1-2*_xlfn.NORM.DIST(0,$J75/2,$M75,TRUE))*$D75+($K75="Steady Growth")*(AND(W$6&gt;=$F75,W$6&lt;=$H75)*((W$6-$F75+1)/($J75*($J75+1)/2)*$D75))+($K75="custom")*CustCF!Q75</f>
        <v>0</v>
      </c>
      <c r="X75" s="95">
        <f>($K75="Bell Curve")*(_xlfn.NORM.DIST(AND(X$6&gt;=$F75,X$6&lt;=$H75)*(X$6-$F75+1),$J75/2,$M75,TRUE)-_xlfn.NORM.DIST(AND(X$6&gt;=$F75,X$6&lt;=$H75)*(W$6-$F75+1),$J75/2,$M75,TRUE))/(1-2*_xlfn.NORM.DIST(0,$J75/2,$M75,TRUE))*$D75+($K75="Steady Growth")*(AND(X$6&gt;=$F75,X$6&lt;=$H75)*((X$6-$F75+1)/($J75*($J75+1)/2)*$D75))+($K75="custom")*CustCF!R75</f>
        <v>0</v>
      </c>
      <c r="Y75" s="95">
        <f>($K75="Bell Curve")*(_xlfn.NORM.DIST(AND(Y$6&gt;=$F75,Y$6&lt;=$H75)*(Y$6-$F75+1),$J75/2,$M75,TRUE)-_xlfn.NORM.DIST(AND(Y$6&gt;=$F75,Y$6&lt;=$H75)*(X$6-$F75+1),$J75/2,$M75,TRUE))/(1-2*_xlfn.NORM.DIST(0,$J75/2,$M75,TRUE))*$D75+($K75="Steady Growth")*(AND(Y$6&gt;=$F75,Y$6&lt;=$H75)*((Y$6-$F75+1)/($J75*($J75+1)/2)*$D75))+($K75="custom")*CustCF!S75</f>
        <v>0</v>
      </c>
      <c r="Z75" s="95">
        <f>($K75="Bell Curve")*(_xlfn.NORM.DIST(AND(Z$6&gt;=$F75,Z$6&lt;=$H75)*(Z$6-$F75+1),$J75/2,$M75,TRUE)-_xlfn.NORM.DIST(AND(Z$6&gt;=$F75,Z$6&lt;=$H75)*(Y$6-$F75+1),$J75/2,$M75,TRUE))/(1-2*_xlfn.NORM.DIST(0,$J75/2,$M75,TRUE))*$D75+($K75="Steady Growth")*(AND(Z$6&gt;=$F75,Z$6&lt;=$H75)*((Z$6-$F75+1)/($J75*($J75+1)/2)*$D75))+($K75="custom")*CustCF!T75</f>
        <v>0</v>
      </c>
      <c r="AA75" s="95">
        <f>($K75="Bell Curve")*(_xlfn.NORM.DIST(AND(AA$6&gt;=$F75,AA$6&lt;=$H75)*(AA$6-$F75+1),$J75/2,$M75,TRUE)-_xlfn.NORM.DIST(AND(AA$6&gt;=$F75,AA$6&lt;=$H75)*(Z$6-$F75+1),$J75/2,$M75,TRUE))/(1-2*_xlfn.NORM.DIST(0,$J75/2,$M75,TRUE))*$D75+($K75="Steady Growth")*(AND(AA$6&gt;=$F75,AA$6&lt;=$H75)*((AA$6-$F75+1)/($J75*($J75+1)/2)*$D75))+($K75="custom")*CustCF!U75</f>
        <v>0</v>
      </c>
      <c r="AB75" s="95">
        <f>($K75="Bell Curve")*(_xlfn.NORM.DIST(AND(AB$6&gt;=$F75,AB$6&lt;=$H75)*(AB$6-$F75+1),$J75/2,$M75,TRUE)-_xlfn.NORM.DIST(AND(AB$6&gt;=$F75,AB$6&lt;=$H75)*(AA$6-$F75+1),$J75/2,$M75,TRUE))/(1-2*_xlfn.NORM.DIST(0,$J75/2,$M75,TRUE))*$D75+($K75="Steady Growth")*(AND(AB$6&gt;=$F75,AB$6&lt;=$H75)*((AB$6-$F75+1)/($J75*($J75+1)/2)*$D75))+($K75="custom")*CustCF!V75</f>
        <v>0</v>
      </c>
      <c r="AC75" s="95">
        <f>($K75="Bell Curve")*(_xlfn.NORM.DIST(AND(AC$6&gt;=$F75,AC$6&lt;=$H75)*(AC$6-$F75+1),$J75/2,$M75,TRUE)-_xlfn.NORM.DIST(AND(AC$6&gt;=$F75,AC$6&lt;=$H75)*(AB$6-$F75+1),$J75/2,$M75,TRUE))/(1-2*_xlfn.NORM.DIST(0,$J75/2,$M75,TRUE))*$D75+($K75="Steady Growth")*(AND(AC$6&gt;=$F75,AC$6&lt;=$H75)*((AC$6-$F75+1)/($J75*($J75+1)/2)*$D75))+($K75="custom")*CustCF!W75</f>
        <v>0</v>
      </c>
      <c r="AD75" s="95">
        <f>($K75="Bell Curve")*(_xlfn.NORM.DIST(AND(AD$6&gt;=$F75,AD$6&lt;=$H75)*(AD$6-$F75+1),$J75/2,$M75,TRUE)-_xlfn.NORM.DIST(AND(AD$6&gt;=$F75,AD$6&lt;=$H75)*(AC$6-$F75+1),$J75/2,$M75,TRUE))/(1-2*_xlfn.NORM.DIST(0,$J75/2,$M75,TRUE))*$D75+($K75="Steady Growth")*(AND(AD$6&gt;=$F75,AD$6&lt;=$H75)*((AD$6-$F75+1)/($J75*($J75+1)/2)*$D75))+($K75="custom")*CustCF!X75</f>
        <v>0</v>
      </c>
      <c r="AE75" s="95">
        <f>($K75="Bell Curve")*(_xlfn.NORM.DIST(AND(AE$6&gt;=$F75,AE$6&lt;=$H75)*(AE$6-$F75+1),$J75/2,$M75,TRUE)-_xlfn.NORM.DIST(AND(AE$6&gt;=$F75,AE$6&lt;=$H75)*(AD$6-$F75+1),$J75/2,$M75,TRUE))/(1-2*_xlfn.NORM.DIST(0,$J75/2,$M75,TRUE))*$D75+($K75="Steady Growth")*(AND(AE$6&gt;=$F75,AE$6&lt;=$H75)*((AE$6-$F75+1)/($J75*($J75+1)/2)*$D75))+($K75="custom")*CustCF!Y75</f>
        <v>0</v>
      </c>
      <c r="AF75" s="95">
        <f>($K75="Bell Curve")*(_xlfn.NORM.DIST(AND(AF$6&gt;=$F75,AF$6&lt;=$H75)*(AF$6-$F75+1),$J75/2,$M75,TRUE)-_xlfn.NORM.DIST(AND(AF$6&gt;=$F75,AF$6&lt;=$H75)*(AE$6-$F75+1),$J75/2,$M75,TRUE))/(1-2*_xlfn.NORM.DIST(0,$J75/2,$M75,TRUE))*$D75+($K75="Steady Growth")*(AND(AF$6&gt;=$F75,AF$6&lt;=$H75)*((AF$6-$F75+1)/($J75*($J75+1)/2)*$D75))+($K75="custom")*CustCF!Z75</f>
        <v>0</v>
      </c>
      <c r="AG75" s="95">
        <f>($K75="Bell Curve")*(_xlfn.NORM.DIST(AND(AG$6&gt;=$F75,AG$6&lt;=$H75)*(AG$6-$F75+1),$J75/2,$M75,TRUE)-_xlfn.NORM.DIST(AND(AG$6&gt;=$F75,AG$6&lt;=$H75)*(AF$6-$F75+1),$J75/2,$M75,TRUE))/(1-2*_xlfn.NORM.DIST(0,$J75/2,$M75,TRUE))*$D75+($K75="Steady Growth")*(AND(AG$6&gt;=$F75,AG$6&lt;=$H75)*((AG$6-$F75+1)/($J75*($J75+1)/2)*$D75))+($K75="custom")*CustCF!AA75</f>
        <v>0</v>
      </c>
      <c r="AH75" s="95">
        <f>($K75="Bell Curve")*(_xlfn.NORM.DIST(AND(AH$6&gt;=$F75,AH$6&lt;=$H75)*(AH$6-$F75+1),$J75/2,$M75,TRUE)-_xlfn.NORM.DIST(AND(AH$6&gt;=$F75,AH$6&lt;=$H75)*(AG$6-$F75+1),$J75/2,$M75,TRUE))/(1-2*_xlfn.NORM.DIST(0,$J75/2,$M75,TRUE))*$D75+($K75="Steady Growth")*(AND(AH$6&gt;=$F75,AH$6&lt;=$H75)*((AH$6-$F75+1)/($J75*($J75+1)/2)*$D75))+($K75="custom")*CustCF!AB75</f>
        <v>0</v>
      </c>
      <c r="AI75" s="95">
        <f>($K75="Bell Curve")*(_xlfn.NORM.DIST(AND(AI$6&gt;=$F75,AI$6&lt;=$H75)*(AI$6-$F75+1),$J75/2,$M75,TRUE)-_xlfn.NORM.DIST(AND(AI$6&gt;=$F75,AI$6&lt;=$H75)*(AH$6-$F75+1),$J75/2,$M75,TRUE))/(1-2*_xlfn.NORM.DIST(0,$J75/2,$M75,TRUE))*$D75+($K75="Steady Growth")*(AND(AI$6&gt;=$F75,AI$6&lt;=$H75)*((AI$6-$F75+1)/($J75*($J75+1)/2)*$D75))+($K75="custom")*CustCF!AC75</f>
        <v>0</v>
      </c>
      <c r="AJ75" s="95">
        <f>($K75="Bell Curve")*(_xlfn.NORM.DIST(AND(AJ$6&gt;=$F75,AJ$6&lt;=$H75)*(AJ$6-$F75+1),$J75/2,$M75,TRUE)-_xlfn.NORM.DIST(AND(AJ$6&gt;=$F75,AJ$6&lt;=$H75)*(AI$6-$F75+1),$J75/2,$M75,TRUE))/(1-2*_xlfn.NORM.DIST(0,$J75/2,$M75,TRUE))*$D75+($K75="Steady Growth")*(AND(AJ$6&gt;=$F75,AJ$6&lt;=$H75)*((AJ$6-$F75+1)/($J75*($J75+1)/2)*$D75))+($K75="custom")*CustCF!AD75</f>
        <v>0</v>
      </c>
      <c r="AK75" s="95">
        <f>($K75="Bell Curve")*(_xlfn.NORM.DIST(AND(AK$6&gt;=$F75,AK$6&lt;=$H75)*(AK$6-$F75+1),$J75/2,$M75,TRUE)-_xlfn.NORM.DIST(AND(AK$6&gt;=$F75,AK$6&lt;=$H75)*(AJ$6-$F75+1),$J75/2,$M75,TRUE))/(1-2*_xlfn.NORM.DIST(0,$J75/2,$M75,TRUE))*$D75+($K75="Steady Growth")*(AND(AK$6&gt;=$F75,AK$6&lt;=$H75)*((AK$6-$F75+1)/($J75*($J75+1)/2)*$D75))+($K75="custom")*CustCF!AE75</f>
        <v>0</v>
      </c>
      <c r="AL75" s="95">
        <f>($K75="Bell Curve")*(_xlfn.NORM.DIST(AND(AL$6&gt;=$F75,AL$6&lt;=$H75)*(AL$6-$F75+1),$J75/2,$M75,TRUE)-_xlfn.NORM.DIST(AND(AL$6&gt;=$F75,AL$6&lt;=$H75)*(AK$6-$F75+1),$J75/2,$M75,TRUE))/(1-2*_xlfn.NORM.DIST(0,$J75/2,$M75,TRUE))*$D75+($K75="Steady Growth")*(AND(AL$6&gt;=$F75,AL$6&lt;=$H75)*((AL$6-$F75+1)/($J75*($J75+1)/2)*$D75))+($K75="custom")*CustCF!AF75</f>
        <v>0</v>
      </c>
      <c r="AM75" s="95">
        <f>($K75="Bell Curve")*(_xlfn.NORM.DIST(AND(AM$6&gt;=$F75,AM$6&lt;=$H75)*(AM$6-$F75+1),$J75/2,$M75,TRUE)-_xlfn.NORM.DIST(AND(AM$6&gt;=$F75,AM$6&lt;=$H75)*(AL$6-$F75+1),$J75/2,$M75,TRUE))/(1-2*_xlfn.NORM.DIST(0,$J75/2,$M75,TRUE))*$D75+($K75="Steady Growth")*(AND(AM$6&gt;=$F75,AM$6&lt;=$H75)*((AM$6-$F75+1)/($J75*($J75+1)/2)*$D75))+($K75="custom")*CustCF!AG75</f>
        <v>0</v>
      </c>
      <c r="AN75" s="95">
        <f>($K75="Bell Curve")*(_xlfn.NORM.DIST(AND(AN$6&gt;=$F75,AN$6&lt;=$H75)*(AN$6-$F75+1),$J75/2,$M75,TRUE)-_xlfn.NORM.DIST(AND(AN$6&gt;=$F75,AN$6&lt;=$H75)*(AM$6-$F75+1),$J75/2,$M75,TRUE))/(1-2*_xlfn.NORM.DIST(0,$J75/2,$M75,TRUE))*$D75+($K75="Steady Growth")*(AND(AN$6&gt;=$F75,AN$6&lt;=$H75)*((AN$6-$F75+1)/($J75*($J75+1)/2)*$D75))+($K75="custom")*CustCF!AH75</f>
        <v>0</v>
      </c>
      <c r="AO75" s="95">
        <f>($K75="Bell Curve")*(_xlfn.NORM.DIST(AND(AO$6&gt;=$F75,AO$6&lt;=$H75)*(AO$6-$F75+1),$J75/2,$M75,TRUE)-_xlfn.NORM.DIST(AND(AO$6&gt;=$F75,AO$6&lt;=$H75)*(AN$6-$F75+1),$J75/2,$M75,TRUE))/(1-2*_xlfn.NORM.DIST(0,$J75/2,$M75,TRUE))*$D75+($K75="Steady Growth")*(AND(AO$6&gt;=$F75,AO$6&lt;=$H75)*((AO$6-$F75+1)/($J75*($J75+1)/2)*$D75))+($K75="custom")*CustCF!AI75</f>
        <v>0</v>
      </c>
      <c r="AP75" s="95">
        <f>($K75="Bell Curve")*(_xlfn.NORM.DIST(AND(AP$6&gt;=$F75,AP$6&lt;=$H75)*(AP$6-$F75+1),$J75/2,$M75,TRUE)-_xlfn.NORM.DIST(AND(AP$6&gt;=$F75,AP$6&lt;=$H75)*(AO$6-$F75+1),$J75/2,$M75,TRUE))/(1-2*_xlfn.NORM.DIST(0,$J75/2,$M75,TRUE))*$D75+($K75="Steady Growth")*(AND(AP$6&gt;=$F75,AP$6&lt;=$H75)*((AP$6-$F75+1)/($J75*($J75+1)/2)*$D75))+($K75="custom")*CustCF!AJ75</f>
        <v>0</v>
      </c>
      <c r="AQ75" s="95">
        <f>($K75="Bell Curve")*(_xlfn.NORM.DIST(AND(AQ$6&gt;=$F75,AQ$6&lt;=$H75)*(AQ$6-$F75+1),$J75/2,$M75,TRUE)-_xlfn.NORM.DIST(AND(AQ$6&gt;=$F75,AQ$6&lt;=$H75)*(AP$6-$F75+1),$J75/2,$M75,TRUE))/(1-2*_xlfn.NORM.DIST(0,$J75/2,$M75,TRUE))*$D75+($K75="Steady Growth")*(AND(AQ$6&gt;=$F75,AQ$6&lt;=$H75)*((AQ$6-$F75+1)/($J75*($J75+1)/2)*$D75))+($K75="custom")*CustCF!AK75</f>
        <v>0</v>
      </c>
      <c r="AR75" s="95">
        <f>($K75="Bell Curve")*(_xlfn.NORM.DIST(AND(AR$6&gt;=$F75,AR$6&lt;=$H75)*(AR$6-$F75+1),$J75/2,$M75,TRUE)-_xlfn.NORM.DIST(AND(AR$6&gt;=$F75,AR$6&lt;=$H75)*(AQ$6-$F75+1),$J75/2,$M75,TRUE))/(1-2*_xlfn.NORM.DIST(0,$J75/2,$M75,TRUE))*$D75+($K75="Steady Growth")*(AND(AR$6&gt;=$F75,AR$6&lt;=$H75)*((AR$6-$F75+1)/($J75*($J75+1)/2)*$D75))+($K75="custom")*CustCF!AL75</f>
        <v>0</v>
      </c>
      <c r="AS75" s="95">
        <f>($K75="Bell Curve")*(_xlfn.NORM.DIST(AND(AS$6&gt;=$F75,AS$6&lt;=$H75)*(AS$6-$F75+1),$J75/2,$M75,TRUE)-_xlfn.NORM.DIST(AND(AS$6&gt;=$F75,AS$6&lt;=$H75)*(AR$6-$F75+1),$J75/2,$M75,TRUE))/(1-2*_xlfn.NORM.DIST(0,$J75/2,$M75,TRUE))*$D75+($K75="Steady Growth")*(AND(AS$6&gt;=$F75,AS$6&lt;=$H75)*((AS$6-$F75+1)/($J75*($J75+1)/2)*$D75))+($K75="custom")*CustCF!AM75</f>
        <v>0</v>
      </c>
      <c r="AT75" s="95">
        <f>($K75="Bell Curve")*(_xlfn.NORM.DIST(AND(AT$6&gt;=$F75,AT$6&lt;=$H75)*(AT$6-$F75+1),$J75/2,$M75,TRUE)-_xlfn.NORM.DIST(AND(AT$6&gt;=$F75,AT$6&lt;=$H75)*(AS$6-$F75+1),$J75/2,$M75,TRUE))/(1-2*_xlfn.NORM.DIST(0,$J75/2,$M75,TRUE))*$D75+($K75="Steady Growth")*(AND(AT$6&gt;=$F75,AT$6&lt;=$H75)*((AT$6-$F75+1)/($J75*($J75+1)/2)*$D75))+($K75="custom")*CustCF!AN75</f>
        <v>0</v>
      </c>
      <c r="AU75" s="95">
        <f>($K75="Bell Curve")*(_xlfn.NORM.DIST(AND(AU$6&gt;=$F75,AU$6&lt;=$H75)*(AU$6-$F75+1),$J75/2,$M75,TRUE)-_xlfn.NORM.DIST(AND(AU$6&gt;=$F75,AU$6&lt;=$H75)*(AT$6-$F75+1),$J75/2,$M75,TRUE))/(1-2*_xlfn.NORM.DIST(0,$J75/2,$M75,TRUE))*$D75+($K75="Steady Growth")*(AND(AU$6&gt;=$F75,AU$6&lt;=$H75)*((AU$6-$F75+1)/($J75*($J75+1)/2)*$D75))+($K75="custom")*CustCF!AO75</f>
        <v>0</v>
      </c>
      <c r="AV75" s="95">
        <f>($K75="Bell Curve")*(_xlfn.NORM.DIST(AND(AV$6&gt;=$F75,AV$6&lt;=$H75)*(AV$6-$F75+1),$J75/2,$M75,TRUE)-_xlfn.NORM.DIST(AND(AV$6&gt;=$F75,AV$6&lt;=$H75)*(AU$6-$F75+1),$J75/2,$M75,TRUE))/(1-2*_xlfn.NORM.DIST(0,$J75/2,$M75,TRUE))*$D75+($K75="Steady Growth")*(AND(AV$6&gt;=$F75,AV$6&lt;=$H75)*((AV$6-$F75+1)/($J75*($J75+1)/2)*$D75))+($K75="custom")*CustCF!AP75</f>
        <v>0</v>
      </c>
      <c r="AW75" s="95">
        <f>($K75="Bell Curve")*(_xlfn.NORM.DIST(AND(AW$6&gt;=$F75,AW$6&lt;=$H75)*(AW$6-$F75+1),$J75/2,$M75,TRUE)-_xlfn.NORM.DIST(AND(AW$6&gt;=$F75,AW$6&lt;=$H75)*(AV$6-$F75+1),$J75/2,$M75,TRUE))/(1-2*_xlfn.NORM.DIST(0,$J75/2,$M75,TRUE))*$D75+($K75="Steady Growth")*(AND(AW$6&gt;=$F75,AW$6&lt;=$H75)*((AW$6-$F75+1)/($J75*($J75+1)/2)*$D75))+($K75="custom")*CustCF!AQ75</f>
        <v>0</v>
      </c>
      <c r="AX75" s="95">
        <f>($K75="Bell Curve")*(_xlfn.NORM.DIST(AND(AX$6&gt;=$F75,AX$6&lt;=$H75)*(AX$6-$F75+1),$J75/2,$M75,TRUE)-_xlfn.NORM.DIST(AND(AX$6&gt;=$F75,AX$6&lt;=$H75)*(AW$6-$F75+1),$J75/2,$M75,TRUE))/(1-2*_xlfn.NORM.DIST(0,$J75/2,$M75,TRUE))*$D75+($K75="Steady Growth")*(AND(AX$6&gt;=$F75,AX$6&lt;=$H75)*((AX$6-$F75+1)/($J75*($J75+1)/2)*$D75))+($K75="custom")*CustCF!AR75</f>
        <v>0</v>
      </c>
      <c r="AY75" s="95">
        <f>($K75="Bell Curve")*(_xlfn.NORM.DIST(AND(AY$6&gt;=$F75,AY$6&lt;=$H75)*(AY$6-$F75+1),$J75/2,$M75,TRUE)-_xlfn.NORM.DIST(AND(AY$6&gt;=$F75,AY$6&lt;=$H75)*(AX$6-$F75+1),$J75/2,$M75,TRUE))/(1-2*_xlfn.NORM.DIST(0,$J75/2,$M75,TRUE))*$D75+($K75="Steady Growth")*(AND(AY$6&gt;=$F75,AY$6&lt;=$H75)*((AY$6-$F75+1)/($J75*($J75+1)/2)*$D75))+($K75="custom")*CustCF!AS75</f>
        <v>0</v>
      </c>
      <c r="AZ75" s="95">
        <f>($K75="Bell Curve")*(_xlfn.NORM.DIST(AND(AZ$6&gt;=$F75,AZ$6&lt;=$H75)*(AZ$6-$F75+1),$J75/2,$M75,TRUE)-_xlfn.NORM.DIST(AND(AZ$6&gt;=$F75,AZ$6&lt;=$H75)*(AY$6-$F75+1),$J75/2,$M75,TRUE))/(1-2*_xlfn.NORM.DIST(0,$J75/2,$M75,TRUE))*$D75+($K75="Steady Growth")*(AND(AZ$6&gt;=$F75,AZ$6&lt;=$H75)*((AZ$6-$F75+1)/($J75*($J75+1)/2)*$D75))+($K75="custom")*CustCF!AT75</f>
        <v>0</v>
      </c>
      <c r="BA75" s="95">
        <f>($K75="Bell Curve")*(_xlfn.NORM.DIST(AND(BA$6&gt;=$F75,BA$6&lt;=$H75)*(BA$6-$F75+1),$J75/2,$M75,TRUE)-_xlfn.NORM.DIST(AND(BA$6&gt;=$F75,BA$6&lt;=$H75)*(AZ$6-$F75+1),$J75/2,$M75,TRUE))/(1-2*_xlfn.NORM.DIST(0,$J75/2,$M75,TRUE))*$D75+($K75="Steady Growth")*(AND(BA$6&gt;=$F75,BA$6&lt;=$H75)*((BA$6-$F75+1)/($J75*($J75+1)/2)*$D75))+($K75="custom")*CustCF!AU75</f>
        <v>0</v>
      </c>
      <c r="BB75" s="95">
        <f>($K75="Bell Curve")*(_xlfn.NORM.DIST(AND(BB$6&gt;=$F75,BB$6&lt;=$H75)*(BB$6-$F75+1),$J75/2,$M75,TRUE)-_xlfn.NORM.DIST(AND(BB$6&gt;=$F75,BB$6&lt;=$H75)*(BA$6-$F75+1),$J75/2,$M75,TRUE))/(1-2*_xlfn.NORM.DIST(0,$J75/2,$M75,TRUE))*$D75+($K75="Steady Growth")*(AND(BB$6&gt;=$F75,BB$6&lt;=$H75)*((BB$6-$F75+1)/($J75*($J75+1)/2)*$D75))+($K75="custom")*CustCF!AV75</f>
        <v>0</v>
      </c>
      <c r="BC75" s="95">
        <f>($K75="Bell Curve")*(_xlfn.NORM.DIST(AND(BC$6&gt;=$F75,BC$6&lt;=$H75)*(BC$6-$F75+1),$J75/2,$M75,TRUE)-_xlfn.NORM.DIST(AND(BC$6&gt;=$F75,BC$6&lt;=$H75)*(BB$6-$F75+1),$J75/2,$M75,TRUE))/(1-2*_xlfn.NORM.DIST(0,$J75/2,$M75,TRUE))*$D75+($K75="Steady Growth")*(AND(BC$6&gt;=$F75,BC$6&lt;=$H75)*((BC$6-$F75+1)/($J75*($J75+1)/2)*$D75))+($K75="custom")*CustCF!AW75</f>
        <v>0</v>
      </c>
      <c r="BD75" s="95">
        <f>($K75="Bell Curve")*(_xlfn.NORM.DIST(AND(BD$6&gt;=$F75,BD$6&lt;=$H75)*(BD$6-$F75+1),$J75/2,$M75,TRUE)-_xlfn.NORM.DIST(AND(BD$6&gt;=$F75,BD$6&lt;=$H75)*(BC$6-$F75+1),$J75/2,$M75,TRUE))/(1-2*_xlfn.NORM.DIST(0,$J75/2,$M75,TRUE))*$D75+($K75="Steady Growth")*(AND(BD$6&gt;=$F75,BD$6&lt;=$H75)*((BD$6-$F75+1)/($J75*($J75+1)/2)*$D75))+($K75="custom")*CustCF!AX75</f>
        <v>0</v>
      </c>
      <c r="BE75" s="95">
        <f>($K75="Bell Curve")*(_xlfn.NORM.DIST(AND(BE$6&gt;=$F75,BE$6&lt;=$H75)*(BE$6-$F75+1),$J75/2,$M75,TRUE)-_xlfn.NORM.DIST(AND(BE$6&gt;=$F75,BE$6&lt;=$H75)*(BD$6-$F75+1),$J75/2,$M75,TRUE))/(1-2*_xlfn.NORM.DIST(0,$J75/2,$M75,TRUE))*$D75+($K75="Steady Growth")*(AND(BE$6&gt;=$F75,BE$6&lt;=$H75)*((BE$6-$F75+1)/($J75*($J75+1)/2)*$D75))+($K75="custom")*CustCF!AY75</f>
        <v>0</v>
      </c>
      <c r="BF75" s="95">
        <f>($K75="Bell Curve")*(_xlfn.NORM.DIST(AND(BF$6&gt;=$F75,BF$6&lt;=$H75)*(BF$6-$F75+1),$J75/2,$M75,TRUE)-_xlfn.NORM.DIST(AND(BF$6&gt;=$F75,BF$6&lt;=$H75)*(BE$6-$F75+1),$J75/2,$M75,TRUE))/(1-2*_xlfn.NORM.DIST(0,$J75/2,$M75,TRUE))*$D75+($K75="Steady Growth")*(AND(BF$6&gt;=$F75,BF$6&lt;=$H75)*((BF$6-$F75+1)/($J75*($J75+1)/2)*$D75))+($K75="custom")*CustCF!AZ75</f>
        <v>0</v>
      </c>
      <c r="BG75" s="95">
        <f>($K75="Bell Curve")*(_xlfn.NORM.DIST(AND(BG$6&gt;=$F75,BG$6&lt;=$H75)*(BG$6-$F75+1),$J75/2,$M75,TRUE)-_xlfn.NORM.DIST(AND(BG$6&gt;=$F75,BG$6&lt;=$H75)*(BF$6-$F75+1),$J75/2,$M75,TRUE))/(1-2*_xlfn.NORM.DIST(0,$J75/2,$M75,TRUE))*$D75+($K75="Steady Growth")*(AND(BG$6&gt;=$F75,BG$6&lt;=$H75)*((BG$6-$F75+1)/($J75*($J75+1)/2)*$D75))+($K75="custom")*CustCF!BA75</f>
        <v>0</v>
      </c>
      <c r="BH75" s="95">
        <f>($K75="Bell Curve")*(_xlfn.NORM.DIST(AND(BH$6&gt;=$F75,BH$6&lt;=$H75)*(BH$6-$F75+1),$J75/2,$M75,TRUE)-_xlfn.NORM.DIST(AND(BH$6&gt;=$F75,BH$6&lt;=$H75)*(BG$6-$F75+1),$J75/2,$M75,TRUE))/(1-2*_xlfn.NORM.DIST(0,$J75/2,$M75,TRUE))*$D75+($K75="Steady Growth")*(AND(BH$6&gt;=$F75,BH$6&lt;=$H75)*((BH$6-$F75+1)/($J75*($J75+1)/2)*$D75))+($K75="custom")*CustCF!BB75</f>
        <v>0</v>
      </c>
      <c r="BI75" s="95">
        <f>($K75="Bell Curve")*(_xlfn.NORM.DIST(AND(BI$6&gt;=$F75,BI$6&lt;=$H75)*(BI$6-$F75+1),$J75/2,$M75,TRUE)-_xlfn.NORM.DIST(AND(BI$6&gt;=$F75,BI$6&lt;=$H75)*(BH$6-$F75+1),$J75/2,$M75,TRUE))/(1-2*_xlfn.NORM.DIST(0,$J75/2,$M75,TRUE))*$D75+($K75="Steady Growth")*(AND(BI$6&gt;=$F75,BI$6&lt;=$H75)*((BI$6-$F75+1)/($J75*($J75+1)/2)*$D75))+($K75="custom")*CustCF!BC75</f>
        <v>0</v>
      </c>
      <c r="BJ75" s="95">
        <f>($K75="Bell Curve")*(_xlfn.NORM.DIST(AND(BJ$6&gt;=$F75,BJ$6&lt;=$H75)*(BJ$6-$F75+1),$J75/2,$M75,TRUE)-_xlfn.NORM.DIST(AND(BJ$6&gt;=$F75,BJ$6&lt;=$H75)*(BI$6-$F75+1),$J75/2,$M75,TRUE))/(1-2*_xlfn.NORM.DIST(0,$J75/2,$M75,TRUE))*$D75+($K75="Steady Growth")*(AND(BJ$6&gt;=$F75,BJ$6&lt;=$H75)*((BJ$6-$F75+1)/($J75*($J75+1)/2)*$D75))+($K75="custom")*CustCF!BD75</f>
        <v>0</v>
      </c>
      <c r="BK75" s="95">
        <f>($K75="Bell Curve")*(_xlfn.NORM.DIST(AND(BK$6&gt;=$F75,BK$6&lt;=$H75)*(BK$6-$F75+1),$J75/2,$M75,TRUE)-_xlfn.NORM.DIST(AND(BK$6&gt;=$F75,BK$6&lt;=$H75)*(BJ$6-$F75+1),$J75/2,$M75,TRUE))/(1-2*_xlfn.NORM.DIST(0,$J75/2,$M75,TRUE))*$D75+($K75="Steady Growth")*(AND(BK$6&gt;=$F75,BK$6&lt;=$H75)*((BK$6-$F75+1)/($J75*($J75+1)/2)*$D75))+($K75="custom")*CustCF!BE75</f>
        <v>0</v>
      </c>
      <c r="BL75" s="95">
        <f>($K75="Bell Curve")*(_xlfn.NORM.DIST(AND(BL$6&gt;=$F75,BL$6&lt;=$H75)*(BL$6-$F75+1),$J75/2,$M75,TRUE)-_xlfn.NORM.DIST(AND(BL$6&gt;=$F75,BL$6&lt;=$H75)*(BK$6-$F75+1),$J75/2,$M75,TRUE))/(1-2*_xlfn.NORM.DIST(0,$J75/2,$M75,TRUE))*$D75+($K75="Steady Growth")*(AND(BL$6&gt;=$F75,BL$6&lt;=$H75)*((BL$6-$F75+1)/($J75*($J75+1)/2)*$D75))+($K75="custom")*CustCF!BF75</f>
        <v>0</v>
      </c>
      <c r="BM75" s="95">
        <f>($K75="Bell Curve")*(_xlfn.NORM.DIST(AND(BM$6&gt;=$F75,BM$6&lt;=$H75)*(BM$6-$F75+1),$J75/2,$M75,TRUE)-_xlfn.NORM.DIST(AND(BM$6&gt;=$F75,BM$6&lt;=$H75)*(BL$6-$F75+1),$J75/2,$M75,TRUE))/(1-2*_xlfn.NORM.DIST(0,$J75/2,$M75,TRUE))*$D75+($K75="Steady Growth")*(AND(BM$6&gt;=$F75,BM$6&lt;=$H75)*((BM$6-$F75+1)/($J75*($J75+1)/2)*$D75))+($K75="custom")*CustCF!BG75</f>
        <v>0</v>
      </c>
      <c r="BN75" s="95">
        <f>($K75="Bell Curve")*(_xlfn.NORM.DIST(AND(BN$6&gt;=$F75,BN$6&lt;=$H75)*(BN$6-$F75+1),$J75/2,$M75,TRUE)-_xlfn.NORM.DIST(AND(BN$6&gt;=$F75,BN$6&lt;=$H75)*(BM$6-$F75+1),$J75/2,$M75,TRUE))/(1-2*_xlfn.NORM.DIST(0,$J75/2,$M75,TRUE))*$D75+($K75="Steady Growth")*(AND(BN$6&gt;=$F75,BN$6&lt;=$H75)*((BN$6-$F75+1)/($J75*($J75+1)/2)*$D75))+($K75="custom")*CustCF!BH75</f>
        <v>0</v>
      </c>
      <c r="BO75" s="95">
        <f>($K75="Bell Curve")*(_xlfn.NORM.DIST(AND(BO$6&gt;=$F75,BO$6&lt;=$H75)*(BO$6-$F75+1),$J75/2,$M75,TRUE)-_xlfn.NORM.DIST(AND(BO$6&gt;=$F75,BO$6&lt;=$H75)*(BN$6-$F75+1),$J75/2,$M75,TRUE))/(1-2*_xlfn.NORM.DIST(0,$J75/2,$M75,TRUE))*$D75+($K75="Steady Growth")*(AND(BO$6&gt;=$F75,BO$6&lt;=$H75)*((BO$6-$F75+1)/($J75*($J75+1)/2)*$D75))+($K75="custom")*CustCF!BI75</f>
        <v>0</v>
      </c>
      <c r="BP75" s="95">
        <f>($K75="Bell Curve")*(_xlfn.NORM.DIST(AND(BP$6&gt;=$F75,BP$6&lt;=$H75)*(BP$6-$F75+1),$J75/2,$M75,TRUE)-_xlfn.NORM.DIST(AND(BP$6&gt;=$F75,BP$6&lt;=$H75)*(BO$6-$F75+1),$J75/2,$M75,TRUE))/(1-2*_xlfn.NORM.DIST(0,$J75/2,$M75,TRUE))*$D75+($K75="Steady Growth")*(AND(BP$6&gt;=$F75,BP$6&lt;=$H75)*((BP$6-$F75+1)/($J75*($J75+1)/2)*$D75))+($K75="custom")*CustCF!BJ75</f>
        <v>0</v>
      </c>
      <c r="BQ75" s="95">
        <f>($K75="Bell Curve")*(_xlfn.NORM.DIST(AND(BQ$6&gt;=$F75,BQ$6&lt;=$H75)*(BQ$6-$F75+1),$J75/2,$M75,TRUE)-_xlfn.NORM.DIST(AND(BQ$6&gt;=$F75,BQ$6&lt;=$H75)*(BP$6-$F75+1),$J75/2,$M75,TRUE))/(1-2*_xlfn.NORM.DIST(0,$J75/2,$M75,TRUE))*$D75+($K75="Steady Growth")*(AND(BQ$6&gt;=$F75,BQ$6&lt;=$H75)*((BQ$6-$F75+1)/($J75*($J75+1)/2)*$D75))+($K75="custom")*CustCF!BK75</f>
        <v>0</v>
      </c>
      <c r="BR75" s="95">
        <f>($K75="Bell Curve")*(_xlfn.NORM.DIST(AND(BR$6&gt;=$F75,BR$6&lt;=$H75)*(BR$6-$F75+1),$J75/2,$M75,TRUE)-_xlfn.NORM.DIST(AND(BR$6&gt;=$F75,BR$6&lt;=$H75)*(BQ$6-$F75+1),$J75/2,$M75,TRUE))/(1-2*_xlfn.NORM.DIST(0,$J75/2,$M75,TRUE))*$D75+($K75="Steady Growth")*(AND(BR$6&gt;=$F75,BR$6&lt;=$H75)*((BR$6-$F75+1)/($J75*($J75+1)/2)*$D75))+($K75="custom")*CustCF!BL75</f>
        <v>0</v>
      </c>
      <c r="BS75" s="95">
        <f>($K75="Bell Curve")*(_xlfn.NORM.DIST(AND(BS$6&gt;=$F75,BS$6&lt;=$H75)*(BS$6-$F75+1),$J75/2,$M75,TRUE)-_xlfn.NORM.DIST(AND(BS$6&gt;=$F75,BS$6&lt;=$H75)*(BR$6-$F75+1),$J75/2,$M75,TRUE))/(1-2*_xlfn.NORM.DIST(0,$J75/2,$M75,TRUE))*$D75+($K75="Steady Growth")*(AND(BS$6&gt;=$F75,BS$6&lt;=$H75)*((BS$6-$F75+1)/($J75*($J75+1)/2)*$D75))+($K75="custom")*CustCF!BM75</f>
        <v>0</v>
      </c>
      <c r="BT75" s="95">
        <f>($K75="Bell Curve")*(_xlfn.NORM.DIST(AND(BT$6&gt;=$F75,BT$6&lt;=$H75)*(BT$6-$F75+1),$J75/2,$M75,TRUE)-_xlfn.NORM.DIST(AND(BT$6&gt;=$F75,BT$6&lt;=$H75)*(BS$6-$F75+1),$J75/2,$M75,TRUE))/(1-2*_xlfn.NORM.DIST(0,$J75/2,$M75,TRUE))*$D75+($K75="Steady Growth")*(AND(BT$6&gt;=$F75,BT$6&lt;=$H75)*((BT$6-$F75+1)/($J75*($J75+1)/2)*$D75))+($K75="custom")*CustCF!BN75</f>
        <v>0</v>
      </c>
      <c r="BU75" s="95">
        <f>($K75="Bell Curve")*(_xlfn.NORM.DIST(AND(BU$6&gt;=$F75,BU$6&lt;=$H75)*(BU$6-$F75+1),$J75/2,$M75,TRUE)-_xlfn.NORM.DIST(AND(BU$6&gt;=$F75,BU$6&lt;=$H75)*(BT$6-$F75+1),$J75/2,$M75,TRUE))/(1-2*_xlfn.NORM.DIST(0,$J75/2,$M75,TRUE))*$D75+($K75="Steady Growth")*(AND(BU$6&gt;=$F75,BU$6&lt;=$H75)*((BU$6-$F75+1)/($J75*($J75+1)/2)*$D75))+($K75="custom")*CustCF!BO75</f>
        <v>0</v>
      </c>
      <c r="BV75" s="95">
        <f>($K75="Bell Curve")*(_xlfn.NORM.DIST(AND(BV$6&gt;=$F75,BV$6&lt;=$H75)*(BV$6-$F75+1),$J75/2,$M75,TRUE)-_xlfn.NORM.DIST(AND(BV$6&gt;=$F75,BV$6&lt;=$H75)*(BU$6-$F75+1),$J75/2,$M75,TRUE))/(1-2*_xlfn.NORM.DIST(0,$J75/2,$M75,TRUE))*$D75+($K75="Steady Growth")*(AND(BV$6&gt;=$F75,BV$6&lt;=$H75)*((BV$6-$F75+1)/($J75*($J75+1)/2)*$D75))+($K75="custom")*CustCF!BP75</f>
        <v>0</v>
      </c>
      <c r="BW75" s="95">
        <f>($K75="Bell Curve")*(_xlfn.NORM.DIST(AND(BW$6&gt;=$F75,BW$6&lt;=$H75)*(BW$6-$F75+1),$J75/2,$M75,TRUE)-_xlfn.NORM.DIST(AND(BW$6&gt;=$F75,BW$6&lt;=$H75)*(BV$6-$F75+1),$J75/2,$M75,TRUE))/(1-2*_xlfn.NORM.DIST(0,$J75/2,$M75,TRUE))*$D75+($K75="Steady Growth")*(AND(BW$6&gt;=$F75,BW$6&lt;=$H75)*((BW$6-$F75+1)/($J75*($J75+1)/2)*$D75))+($K75="custom")*CustCF!BQ75</f>
        <v>0</v>
      </c>
      <c r="BX75" s="95">
        <f>($K75="Bell Curve")*(_xlfn.NORM.DIST(AND(BX$6&gt;=$F75,BX$6&lt;=$H75)*(BX$6-$F75+1),$J75/2,$M75,TRUE)-_xlfn.NORM.DIST(AND(BX$6&gt;=$F75,BX$6&lt;=$H75)*(BW$6-$F75+1),$J75/2,$M75,TRUE))/(1-2*_xlfn.NORM.DIST(0,$J75/2,$M75,TRUE))*$D75+($K75="Steady Growth")*(AND(BX$6&gt;=$F75,BX$6&lt;=$H75)*((BX$6-$F75+1)/($J75*($J75+1)/2)*$D75))+($K75="custom")*CustCF!BR75</f>
        <v>0</v>
      </c>
      <c r="BY75" s="95">
        <f>($K75="Bell Curve")*(_xlfn.NORM.DIST(AND(BY$6&gt;=$F75,BY$6&lt;=$H75)*(BY$6-$F75+1),$J75/2,$M75,TRUE)-_xlfn.NORM.DIST(AND(BY$6&gt;=$F75,BY$6&lt;=$H75)*(BX$6-$F75+1),$J75/2,$M75,TRUE))/(1-2*_xlfn.NORM.DIST(0,$J75/2,$M75,TRUE))*$D75+($K75="Steady Growth")*(AND(BY$6&gt;=$F75,BY$6&lt;=$H75)*((BY$6-$F75+1)/($J75*($J75+1)/2)*$D75))+($K75="custom")*CustCF!BS75</f>
        <v>0</v>
      </c>
      <c r="BZ75" s="95">
        <f>($K75="Bell Curve")*(_xlfn.NORM.DIST(AND(BZ$6&gt;=$F75,BZ$6&lt;=$H75)*(BZ$6-$F75+1),$J75/2,$M75,TRUE)-_xlfn.NORM.DIST(AND(BZ$6&gt;=$F75,BZ$6&lt;=$H75)*(BY$6-$F75+1),$J75/2,$M75,TRUE))/(1-2*_xlfn.NORM.DIST(0,$J75/2,$M75,TRUE))*$D75+($K75="Steady Growth")*(AND(BZ$6&gt;=$F75,BZ$6&lt;=$H75)*((BZ$6-$F75+1)/($J75*($J75+1)/2)*$D75))+($K75="custom")*CustCF!BT75</f>
        <v>0</v>
      </c>
      <c r="CA75" s="95">
        <f>($K75="Bell Curve")*(_xlfn.NORM.DIST(AND(CA$6&gt;=$F75,CA$6&lt;=$H75)*(CA$6-$F75+1),$J75/2,$M75,TRUE)-_xlfn.NORM.DIST(AND(CA$6&gt;=$F75,CA$6&lt;=$H75)*(BZ$6-$F75+1),$J75/2,$M75,TRUE))/(1-2*_xlfn.NORM.DIST(0,$J75/2,$M75,TRUE))*$D75+($K75="Steady Growth")*(AND(CA$6&gt;=$F75,CA$6&lt;=$H75)*((CA$6-$F75+1)/($J75*($J75+1)/2)*$D75))+($K75="custom")*CustCF!BU75</f>
        <v>0</v>
      </c>
      <c r="CB75" s="95">
        <f>($K75="Bell Curve")*(_xlfn.NORM.DIST(AND(CB$6&gt;=$F75,CB$6&lt;=$H75)*(CB$6-$F75+1),$J75/2,$M75,TRUE)-_xlfn.NORM.DIST(AND(CB$6&gt;=$F75,CB$6&lt;=$H75)*(CA$6-$F75+1),$J75/2,$M75,TRUE))/(1-2*_xlfn.NORM.DIST(0,$J75/2,$M75,TRUE))*$D75+($K75="Steady Growth")*(AND(CB$6&gt;=$F75,CB$6&lt;=$H75)*((CB$6-$F75+1)/($J75*($J75+1)/2)*$D75))+($K75="custom")*CustCF!BV75</f>
        <v>0</v>
      </c>
      <c r="CC75" s="95">
        <f>($K75="Bell Curve")*(_xlfn.NORM.DIST(AND(CC$6&gt;=$F75,CC$6&lt;=$H75)*(CC$6-$F75+1),$J75/2,$M75,TRUE)-_xlfn.NORM.DIST(AND(CC$6&gt;=$F75,CC$6&lt;=$H75)*(CB$6-$F75+1),$J75/2,$M75,TRUE))/(1-2*_xlfn.NORM.DIST(0,$J75/2,$M75,TRUE))*$D75+($K75="Steady Growth")*(AND(CC$6&gt;=$F75,CC$6&lt;=$H75)*((CC$6-$F75+1)/($J75*($J75+1)/2)*$D75))+($K75="custom")*CustCF!BW75</f>
        <v>0</v>
      </c>
      <c r="CD75" s="95">
        <f>($K75="Bell Curve")*(_xlfn.NORM.DIST(AND(CD$6&gt;=$F75,CD$6&lt;=$H75)*(CD$6-$F75+1),$J75/2,$M75,TRUE)-_xlfn.NORM.DIST(AND(CD$6&gt;=$F75,CD$6&lt;=$H75)*(CC$6-$F75+1),$J75/2,$M75,TRUE))/(1-2*_xlfn.NORM.DIST(0,$J75/2,$M75,TRUE))*$D75+($K75="Steady Growth")*(AND(CD$6&gt;=$F75,CD$6&lt;=$H75)*((CD$6-$F75+1)/($J75*($J75+1)/2)*$D75))+($K75="custom")*CustCF!BX75</f>
        <v>0</v>
      </c>
      <c r="CE75" s="95">
        <f>($K75="Bell Curve")*(_xlfn.NORM.DIST(AND(CE$6&gt;=$F75,CE$6&lt;=$H75)*(CE$6-$F75+1),$J75/2,$M75,TRUE)-_xlfn.NORM.DIST(AND(CE$6&gt;=$F75,CE$6&lt;=$H75)*(CD$6-$F75+1),$J75/2,$M75,TRUE))/(1-2*_xlfn.NORM.DIST(0,$J75/2,$M75,TRUE))*$D75+($K75="Steady Growth")*(AND(CE$6&gt;=$F75,CE$6&lt;=$H75)*((CE$6-$F75+1)/($J75*($J75+1)/2)*$D75))+($K75="custom")*CustCF!BY75</f>
        <v>0</v>
      </c>
      <c r="CF75" s="95">
        <f>($K75="Bell Curve")*(_xlfn.NORM.DIST(AND(CF$6&gt;=$F75,CF$6&lt;=$H75)*(CF$6-$F75+1),$J75/2,$M75,TRUE)-_xlfn.NORM.DIST(AND(CF$6&gt;=$F75,CF$6&lt;=$H75)*(CE$6-$F75+1),$J75/2,$M75,TRUE))/(1-2*_xlfn.NORM.DIST(0,$J75/2,$M75,TRUE))*$D75+($K75="Steady Growth")*(AND(CF$6&gt;=$F75,CF$6&lt;=$H75)*((CF$6-$F75+1)/($J75*($J75+1)/2)*$D75))+($K75="custom")*CustCF!BZ75</f>
        <v>0</v>
      </c>
      <c r="CG75" s="95">
        <f>($K75="Bell Curve")*(_xlfn.NORM.DIST(AND(CG$6&gt;=$F75,CG$6&lt;=$H75)*(CG$6-$F75+1),$J75/2,$M75,TRUE)-_xlfn.NORM.DIST(AND(CG$6&gt;=$F75,CG$6&lt;=$H75)*(CF$6-$F75+1),$J75/2,$M75,TRUE))/(1-2*_xlfn.NORM.DIST(0,$J75/2,$M75,TRUE))*$D75+($K75="Steady Growth")*(AND(CG$6&gt;=$F75,CG$6&lt;=$H75)*((CG$6-$F75+1)/($J75*($J75+1)/2)*$D75))+($K75="custom")*CustCF!CA75</f>
        <v>0</v>
      </c>
      <c r="CH75" s="95">
        <f>($K75="Bell Curve")*(_xlfn.NORM.DIST(AND(CH$6&gt;=$F75,CH$6&lt;=$H75)*(CH$6-$F75+1),$J75/2,$M75,TRUE)-_xlfn.NORM.DIST(AND(CH$6&gt;=$F75,CH$6&lt;=$H75)*(CG$6-$F75+1),$J75/2,$M75,TRUE))/(1-2*_xlfn.NORM.DIST(0,$J75/2,$M75,TRUE))*$D75+($K75="Steady Growth")*(AND(CH$6&gt;=$F75,CH$6&lt;=$H75)*((CH$6-$F75+1)/($J75*($J75+1)/2)*$D75))+($K75="custom")*CustCF!CB75</f>
        <v>0</v>
      </c>
      <c r="CI75" s="95">
        <f>($K75="Bell Curve")*(_xlfn.NORM.DIST(AND(CI$6&gt;=$F75,CI$6&lt;=$H75)*(CI$6-$F75+1),$J75/2,$M75,TRUE)-_xlfn.NORM.DIST(AND(CI$6&gt;=$F75,CI$6&lt;=$H75)*(CH$6-$F75+1),$J75/2,$M75,TRUE))/(1-2*_xlfn.NORM.DIST(0,$J75/2,$M75,TRUE))*$D75+($K75="Steady Growth")*(AND(CI$6&gt;=$F75,CI$6&lt;=$H75)*((CI$6-$F75+1)/($J75*($J75+1)/2)*$D75))+($K75="custom")*CustCF!CC75</f>
        <v>0</v>
      </c>
      <c r="CJ75" s="95">
        <f>($K75="Bell Curve")*(_xlfn.NORM.DIST(AND(CJ$6&gt;=$F75,CJ$6&lt;=$H75)*(CJ$6-$F75+1),$J75/2,$M75,TRUE)-_xlfn.NORM.DIST(AND(CJ$6&gt;=$F75,CJ$6&lt;=$H75)*(CI$6-$F75+1),$J75/2,$M75,TRUE))/(1-2*_xlfn.NORM.DIST(0,$J75/2,$M75,TRUE))*$D75+($K75="Steady Growth")*(AND(CJ$6&gt;=$F75,CJ$6&lt;=$H75)*((CJ$6-$F75+1)/($J75*($J75+1)/2)*$D75))+($K75="custom")*CustCF!CD75</f>
        <v>0</v>
      </c>
      <c r="CK75" s="95">
        <f>($K75="Bell Curve")*(_xlfn.NORM.DIST(AND(CK$6&gt;=$F75,CK$6&lt;=$H75)*(CK$6-$F75+1),$J75/2,$M75,TRUE)-_xlfn.NORM.DIST(AND(CK$6&gt;=$F75,CK$6&lt;=$H75)*(CJ$6-$F75+1),$J75/2,$M75,TRUE))/(1-2*_xlfn.NORM.DIST(0,$J75/2,$M75,TRUE))*$D75+($K75="Steady Growth")*(AND(CK$6&gt;=$F75,CK$6&lt;=$H75)*((CK$6-$F75+1)/($J75*($J75+1)/2)*$D75))+($K75="custom")*CustCF!CE75</f>
        <v>0</v>
      </c>
      <c r="CL75" s="95">
        <f>($K75="Bell Curve")*(_xlfn.NORM.DIST(AND(CL$6&gt;=$F75,CL$6&lt;=$H75)*(CL$6-$F75+1),$J75/2,$M75,TRUE)-_xlfn.NORM.DIST(AND(CL$6&gt;=$F75,CL$6&lt;=$H75)*(CK$6-$F75+1),$J75/2,$M75,TRUE))/(1-2*_xlfn.NORM.DIST(0,$J75/2,$M75,TRUE))*$D75+($K75="Steady Growth")*(AND(CL$6&gt;=$F75,CL$6&lt;=$H75)*((CL$6-$F75+1)/($J75*($J75+1)/2)*$D75))+($K75="custom")*CustCF!CF75</f>
        <v>0</v>
      </c>
      <c r="CM75" s="95">
        <f>($K75="Bell Curve")*(_xlfn.NORM.DIST(AND(CM$6&gt;=$F75,CM$6&lt;=$H75)*(CM$6-$F75+1),$J75/2,$M75,TRUE)-_xlfn.NORM.DIST(AND(CM$6&gt;=$F75,CM$6&lt;=$H75)*(CL$6-$F75+1),$J75/2,$M75,TRUE))/(1-2*_xlfn.NORM.DIST(0,$J75/2,$M75,TRUE))*$D75+($K75="Steady Growth")*(AND(CM$6&gt;=$F75,CM$6&lt;=$H75)*((CM$6-$F75+1)/($J75*($J75+1)/2)*$D75))+($K75="custom")*CustCF!CG75</f>
        <v>0</v>
      </c>
      <c r="CN75" s="95">
        <f>($K75="Bell Curve")*(_xlfn.NORM.DIST(AND(CN$6&gt;=$F75,CN$6&lt;=$H75)*(CN$6-$F75+1),$J75/2,$M75,TRUE)-_xlfn.NORM.DIST(AND(CN$6&gt;=$F75,CN$6&lt;=$H75)*(CM$6-$F75+1),$J75/2,$M75,TRUE))/(1-2*_xlfn.NORM.DIST(0,$J75/2,$M75,TRUE))*$D75+($K75="Steady Growth")*(AND(CN$6&gt;=$F75,CN$6&lt;=$H75)*((CN$6-$F75+1)/($J75*($J75+1)/2)*$D75))+($K75="custom")*CustCF!CH75</f>
        <v>0</v>
      </c>
      <c r="CO75" s="95">
        <f>($K75="Bell Curve")*(_xlfn.NORM.DIST(AND(CO$6&gt;=$F75,CO$6&lt;=$H75)*(CO$6-$F75+1),$J75/2,$M75,TRUE)-_xlfn.NORM.DIST(AND(CO$6&gt;=$F75,CO$6&lt;=$H75)*(CN$6-$F75+1),$J75/2,$M75,TRUE))/(1-2*_xlfn.NORM.DIST(0,$J75/2,$M75,TRUE))*$D75+($K75="Steady Growth")*(AND(CO$6&gt;=$F75,CO$6&lt;=$H75)*((CO$6-$F75+1)/($J75*($J75+1)/2)*$D75))+($K75="custom")*CustCF!CI75</f>
        <v>0</v>
      </c>
      <c r="CP75" s="95">
        <f>($K75="Bell Curve")*(_xlfn.NORM.DIST(AND(CP$6&gt;=$F75,CP$6&lt;=$H75)*(CP$6-$F75+1),$J75/2,$M75,TRUE)-_xlfn.NORM.DIST(AND(CP$6&gt;=$F75,CP$6&lt;=$H75)*(CO$6-$F75+1),$J75/2,$M75,TRUE))/(1-2*_xlfn.NORM.DIST(0,$J75/2,$M75,TRUE))*$D75+($K75="Steady Growth")*(AND(CP$6&gt;=$F75,CP$6&lt;=$H75)*((CP$6-$F75+1)/($J75*($J75+1)/2)*$D75))+($K75="custom")*CustCF!CJ75</f>
        <v>0</v>
      </c>
      <c r="CQ75" s="95">
        <f>($K75="Bell Curve")*(_xlfn.NORM.DIST(AND(CQ$6&gt;=$F75,CQ$6&lt;=$H75)*(CQ$6-$F75+1),$J75/2,$M75,TRUE)-_xlfn.NORM.DIST(AND(CQ$6&gt;=$F75,CQ$6&lt;=$H75)*(CP$6-$F75+1),$J75/2,$M75,TRUE))/(1-2*_xlfn.NORM.DIST(0,$J75/2,$M75,TRUE))*$D75+($K75="Steady Growth")*(AND(CQ$6&gt;=$F75,CQ$6&lt;=$H75)*((CQ$6-$F75+1)/($J75*($J75+1)/2)*$D75))+($K75="custom")*CustCF!CK75</f>
        <v>0</v>
      </c>
      <c r="CR75" s="95">
        <f>($K75="Bell Curve")*(_xlfn.NORM.DIST(AND(CR$6&gt;=$F75,CR$6&lt;=$H75)*(CR$6-$F75+1),$J75/2,$M75,TRUE)-_xlfn.NORM.DIST(AND(CR$6&gt;=$F75,CR$6&lt;=$H75)*(CQ$6-$F75+1),$J75/2,$M75,TRUE))/(1-2*_xlfn.NORM.DIST(0,$J75/2,$M75,TRUE))*$D75+($K75="Steady Growth")*(AND(CR$6&gt;=$F75,CR$6&lt;=$H75)*((CR$6-$F75+1)/($J75*($J75+1)/2)*$D75))+($K75="custom")*CustCF!CL75</f>
        <v>0</v>
      </c>
      <c r="CS75" s="95">
        <f>($K75="Bell Curve")*(_xlfn.NORM.DIST(AND(CS$6&gt;=$F75,CS$6&lt;=$H75)*(CS$6-$F75+1),$J75/2,$M75,TRUE)-_xlfn.NORM.DIST(AND(CS$6&gt;=$F75,CS$6&lt;=$H75)*(CR$6-$F75+1),$J75/2,$M75,TRUE))/(1-2*_xlfn.NORM.DIST(0,$J75/2,$M75,TRUE))*$D75+($K75="Steady Growth")*(AND(CS$6&gt;=$F75,CS$6&lt;=$H75)*((CS$6-$F75+1)/($J75*($J75+1)/2)*$D75))+($K75="custom")*CustCF!CM75</f>
        <v>0</v>
      </c>
      <c r="CT75" s="95">
        <f>($K75="Bell Curve")*(_xlfn.NORM.DIST(AND(CT$6&gt;=$F75,CT$6&lt;=$H75)*(CT$6-$F75+1),$J75/2,$M75,TRUE)-_xlfn.NORM.DIST(AND(CT$6&gt;=$F75,CT$6&lt;=$H75)*(CS$6-$F75+1),$J75/2,$M75,TRUE))/(1-2*_xlfn.NORM.DIST(0,$J75/2,$M75,TRUE))*$D75+($K75="Steady Growth")*(AND(CT$6&gt;=$F75,CT$6&lt;=$H75)*((CT$6-$F75+1)/($J75*($J75+1)/2)*$D75))+($K75="custom")*CustCF!CN75</f>
        <v>0</v>
      </c>
      <c r="CU75" s="95">
        <f>($K75="Bell Curve")*(_xlfn.NORM.DIST(AND(CU$6&gt;=$F75,CU$6&lt;=$H75)*(CU$6-$F75+1),$J75/2,$M75,TRUE)-_xlfn.NORM.DIST(AND(CU$6&gt;=$F75,CU$6&lt;=$H75)*(CT$6-$F75+1),$J75/2,$M75,TRUE))/(1-2*_xlfn.NORM.DIST(0,$J75/2,$M75,TRUE))*$D75+($K75="Steady Growth")*(AND(CU$6&gt;=$F75,CU$6&lt;=$H75)*((CU$6-$F75+1)/($J75*($J75+1)/2)*$D75))+($K75="custom")*CustCF!CO75</f>
        <v>0</v>
      </c>
      <c r="CV75" s="95">
        <f>($K75="Bell Curve")*(_xlfn.NORM.DIST(AND(CV$6&gt;=$F75,CV$6&lt;=$H75)*(CV$6-$F75+1),$J75/2,$M75,TRUE)-_xlfn.NORM.DIST(AND(CV$6&gt;=$F75,CV$6&lt;=$H75)*(CU$6-$F75+1),$J75/2,$M75,TRUE))/(1-2*_xlfn.NORM.DIST(0,$J75/2,$M75,TRUE))*$D75+($K75="Steady Growth")*(AND(CV$6&gt;=$F75,CV$6&lt;=$H75)*((CV$6-$F75+1)/($J75*($J75+1)/2)*$D75))+($K75="custom")*CustCF!CP75</f>
        <v>0</v>
      </c>
      <c r="CW75" s="95">
        <f>($K75="Bell Curve")*(_xlfn.NORM.DIST(AND(CW$6&gt;=$F75,CW$6&lt;=$H75)*(CW$6-$F75+1),$J75/2,$M75,TRUE)-_xlfn.NORM.DIST(AND(CW$6&gt;=$F75,CW$6&lt;=$H75)*(CV$6-$F75+1),$J75/2,$M75,TRUE))/(1-2*_xlfn.NORM.DIST(0,$J75/2,$M75,TRUE))*$D75+($K75="Steady Growth")*(AND(CW$6&gt;=$F75,CW$6&lt;=$H75)*((CW$6-$F75+1)/($J75*($J75+1)/2)*$D75))+($K75="custom")*CustCF!CQ75</f>
        <v>0</v>
      </c>
      <c r="CX75" s="95">
        <f>($K75="Bell Curve")*(_xlfn.NORM.DIST(AND(CX$6&gt;=$F75,CX$6&lt;=$H75)*(CX$6-$F75+1),$J75/2,$M75,TRUE)-_xlfn.NORM.DIST(AND(CX$6&gt;=$F75,CX$6&lt;=$H75)*(CW$6-$F75+1),$J75/2,$M75,TRUE))/(1-2*_xlfn.NORM.DIST(0,$J75/2,$M75,TRUE))*$D75+($K75="Steady Growth")*(AND(CX$6&gt;=$F75,CX$6&lt;=$H75)*((CX$6-$F75+1)/($J75*($J75+1)/2)*$D75))+($K75="custom")*CustCF!CR75</f>
        <v>0</v>
      </c>
      <c r="CY75" s="95">
        <f>($K75="Bell Curve")*(_xlfn.NORM.DIST(AND(CY$6&gt;=$F75,CY$6&lt;=$H75)*(CY$6-$F75+1),$J75/2,$M75,TRUE)-_xlfn.NORM.DIST(AND(CY$6&gt;=$F75,CY$6&lt;=$H75)*(CX$6-$F75+1),$J75/2,$M75,TRUE))/(1-2*_xlfn.NORM.DIST(0,$J75/2,$M75,TRUE))*$D75+($K75="Steady Growth")*(AND(CY$6&gt;=$F75,CY$6&lt;=$H75)*((CY$6-$F75+1)/($J75*($J75+1)/2)*$D75))+($K75="custom")*CustCF!CS75</f>
        <v>0</v>
      </c>
      <c r="CZ75" s="95">
        <f>($K75="Bell Curve")*(_xlfn.NORM.DIST(AND(CZ$6&gt;=$F75,CZ$6&lt;=$H75)*(CZ$6-$F75+1),$J75/2,$M75,TRUE)-_xlfn.NORM.DIST(AND(CZ$6&gt;=$F75,CZ$6&lt;=$H75)*(CY$6-$F75+1),$J75/2,$M75,TRUE))/(1-2*_xlfn.NORM.DIST(0,$J75/2,$M75,TRUE))*$D75+($K75="Steady Growth")*(AND(CZ$6&gt;=$F75,CZ$6&lt;=$H75)*((CZ$6-$F75+1)/($J75*($J75+1)/2)*$D75))+($K75="custom")*CustCF!CT75</f>
        <v>0</v>
      </c>
      <c r="DA75" s="95">
        <f>($K75="Bell Curve")*(_xlfn.NORM.DIST(AND(DA$6&gt;=$F75,DA$6&lt;=$H75)*(DA$6-$F75+1),$J75/2,$M75,TRUE)-_xlfn.NORM.DIST(AND(DA$6&gt;=$F75,DA$6&lt;=$H75)*(CZ$6-$F75+1),$J75/2,$M75,TRUE))/(1-2*_xlfn.NORM.DIST(0,$J75/2,$M75,TRUE))*$D75+($K75="Steady Growth")*(AND(DA$6&gt;=$F75,DA$6&lt;=$H75)*((DA$6-$F75+1)/($J75*($J75+1)/2)*$D75))+($K75="custom")*CustCF!CU75</f>
        <v>0</v>
      </c>
      <c r="DB75" s="95">
        <f>($K75="Bell Curve")*(_xlfn.NORM.DIST(AND(DB$6&gt;=$F75,DB$6&lt;=$H75)*(DB$6-$F75+1),$J75/2,$M75,TRUE)-_xlfn.NORM.DIST(AND(DB$6&gt;=$F75,DB$6&lt;=$H75)*(DA$6-$F75+1),$J75/2,$M75,TRUE))/(1-2*_xlfn.NORM.DIST(0,$J75/2,$M75,TRUE))*$D75+($K75="Steady Growth")*(AND(DB$6&gt;=$F75,DB$6&lt;=$H75)*((DB$6-$F75+1)/($J75*($J75+1)/2)*$D75))+($K75="custom")*CustCF!CV75</f>
        <v>0</v>
      </c>
      <c r="DC75" s="95">
        <f>($K75="Bell Curve")*(_xlfn.NORM.DIST(AND(DC$6&gt;=$F75,DC$6&lt;=$H75)*(DC$6-$F75+1),$J75/2,$M75,TRUE)-_xlfn.NORM.DIST(AND(DC$6&gt;=$F75,DC$6&lt;=$H75)*(DB$6-$F75+1),$J75/2,$M75,TRUE))/(1-2*_xlfn.NORM.DIST(0,$J75/2,$M75,TRUE))*$D75+($K75="Steady Growth")*(AND(DC$6&gt;=$F75,DC$6&lt;=$H75)*((DC$6-$F75+1)/($J75*($J75+1)/2)*$D75))+($K75="custom")*CustCF!CW75</f>
        <v>0</v>
      </c>
      <c r="DD75" s="95">
        <f>($K75="Bell Curve")*(_xlfn.NORM.DIST(AND(DD$6&gt;=$F75,DD$6&lt;=$H75)*(DD$6-$F75+1),$J75/2,$M75,TRUE)-_xlfn.NORM.DIST(AND(DD$6&gt;=$F75,DD$6&lt;=$H75)*(DC$6-$F75+1),$J75/2,$M75,TRUE))/(1-2*_xlfn.NORM.DIST(0,$J75/2,$M75,TRUE))*$D75+($K75="Steady Growth")*(AND(DD$6&gt;=$F75,DD$6&lt;=$H75)*((DD$6-$F75+1)/($J75*($J75+1)/2)*$D75))+($K75="custom")*CustCF!CX75</f>
        <v>0</v>
      </c>
      <c r="DE75" s="95">
        <f>($K75="Bell Curve")*(_xlfn.NORM.DIST(AND(DE$6&gt;=$F75,DE$6&lt;=$H75)*(DE$6-$F75+1),$J75/2,$M75,TRUE)-_xlfn.NORM.DIST(AND(DE$6&gt;=$F75,DE$6&lt;=$H75)*(DD$6-$F75+1),$J75/2,$M75,TRUE))/(1-2*_xlfn.NORM.DIST(0,$J75/2,$M75,TRUE))*$D75+($K75="Steady Growth")*(AND(DE$6&gt;=$F75,DE$6&lt;=$H75)*((DE$6-$F75+1)/($J75*($J75+1)/2)*$D75))+($K75="custom")*CustCF!CY75</f>
        <v>0</v>
      </c>
      <c r="DF75" s="95">
        <f>($K75="Bell Curve")*(_xlfn.NORM.DIST(AND(DF$6&gt;=$F75,DF$6&lt;=$H75)*(DF$6-$F75+1),$J75/2,$M75,TRUE)-_xlfn.NORM.DIST(AND(DF$6&gt;=$F75,DF$6&lt;=$H75)*(DE$6-$F75+1),$J75/2,$M75,TRUE))/(1-2*_xlfn.NORM.DIST(0,$J75/2,$M75,TRUE))*$D75+($K75="Steady Growth")*(AND(DF$6&gt;=$F75,DF$6&lt;=$H75)*((DF$6-$F75+1)/($J75*($J75+1)/2)*$D75))+($K75="custom")*CustCF!CZ75</f>
        <v>0</v>
      </c>
      <c r="DG75" s="95">
        <f>($K75="Bell Curve")*(_xlfn.NORM.DIST(AND(DG$6&gt;=$F75,DG$6&lt;=$H75)*(DG$6-$F75+1),$J75/2,$M75,TRUE)-_xlfn.NORM.DIST(AND(DG$6&gt;=$F75,DG$6&lt;=$H75)*(DF$6-$F75+1),$J75/2,$M75,TRUE))/(1-2*_xlfn.NORM.DIST(0,$J75/2,$M75,TRUE))*$D75+($K75="Steady Growth")*(AND(DG$6&gt;=$F75,DG$6&lt;=$H75)*((DG$6-$F75+1)/($J75*($J75+1)/2)*$D75))+($K75="custom")*CustCF!DA75</f>
        <v>0</v>
      </c>
      <c r="DH75" s="95">
        <f>($K75="Bell Curve")*(_xlfn.NORM.DIST(AND(DH$6&gt;=$F75,DH$6&lt;=$H75)*(DH$6-$F75+1),$J75/2,$M75,TRUE)-_xlfn.NORM.DIST(AND(DH$6&gt;=$F75,DH$6&lt;=$H75)*(DG$6-$F75+1),$J75/2,$M75,TRUE))/(1-2*_xlfn.NORM.DIST(0,$J75/2,$M75,TRUE))*$D75+($K75="Steady Growth")*(AND(DH$6&gt;=$F75,DH$6&lt;=$H75)*((DH$6-$F75+1)/($J75*($J75+1)/2)*$D75))+($K75="custom")*CustCF!DB75</f>
        <v>0</v>
      </c>
      <c r="DI75" s="95">
        <f>($K75="Bell Curve")*(_xlfn.NORM.DIST(AND(DI$6&gt;=$F75,DI$6&lt;=$H75)*(DI$6-$F75+1),$J75/2,$M75,TRUE)-_xlfn.NORM.DIST(AND(DI$6&gt;=$F75,DI$6&lt;=$H75)*(DH$6-$F75+1),$J75/2,$M75,TRUE))/(1-2*_xlfn.NORM.DIST(0,$J75/2,$M75,TRUE))*$D75+($K75="Steady Growth")*(AND(DI$6&gt;=$F75,DI$6&lt;=$H75)*((DI$6-$F75+1)/($J75*($J75+1)/2)*$D75))+($K75="custom")*CustCF!DC75</f>
        <v>0</v>
      </c>
      <c r="DJ75" s="95">
        <f>($K75="Bell Curve")*(_xlfn.NORM.DIST(AND(DJ$6&gt;=$F75,DJ$6&lt;=$H75)*(DJ$6-$F75+1),$J75/2,$M75,TRUE)-_xlfn.NORM.DIST(AND(DJ$6&gt;=$F75,DJ$6&lt;=$H75)*(DI$6-$F75+1),$J75/2,$M75,TRUE))/(1-2*_xlfn.NORM.DIST(0,$J75/2,$M75,TRUE))*$D75+($K75="Steady Growth")*(AND(DJ$6&gt;=$F75,DJ$6&lt;=$H75)*((DJ$6-$F75+1)/($J75*($J75+1)/2)*$D75))+($K75="custom")*CustCF!DD75</f>
        <v>0</v>
      </c>
      <c r="DK75" s="95">
        <f>($K75="Bell Curve")*(_xlfn.NORM.DIST(AND(DK$6&gt;=$F75,DK$6&lt;=$H75)*(DK$6-$F75+1),$J75/2,$M75,TRUE)-_xlfn.NORM.DIST(AND(DK$6&gt;=$F75,DK$6&lt;=$H75)*(DJ$6-$F75+1),$J75/2,$M75,TRUE))/(1-2*_xlfn.NORM.DIST(0,$J75/2,$M75,TRUE))*$D75+($K75="Steady Growth")*(AND(DK$6&gt;=$F75,DK$6&lt;=$H75)*((DK$6-$F75+1)/($J75*($J75+1)/2)*$D75))+($K75="custom")*CustCF!DE75</f>
        <v>0</v>
      </c>
      <c r="DL75" s="95">
        <f>($K75="Bell Curve")*(_xlfn.NORM.DIST(AND(DL$6&gt;=$F75,DL$6&lt;=$H75)*(DL$6-$F75+1),$J75/2,$M75,TRUE)-_xlfn.NORM.DIST(AND(DL$6&gt;=$F75,DL$6&lt;=$H75)*(DK$6-$F75+1),$J75/2,$M75,TRUE))/(1-2*_xlfn.NORM.DIST(0,$J75/2,$M75,TRUE))*$D75+($K75="Steady Growth")*(AND(DL$6&gt;=$F75,DL$6&lt;=$H75)*((DL$6-$F75+1)/($J75*($J75+1)/2)*$D75))+($K75="custom")*CustCF!DF75</f>
        <v>0</v>
      </c>
      <c r="DM75" s="95">
        <f>($K75="Bell Curve")*(_xlfn.NORM.DIST(AND(DM$6&gt;=$F75,DM$6&lt;=$H75)*(DM$6-$F75+1),$J75/2,$M75,TRUE)-_xlfn.NORM.DIST(AND(DM$6&gt;=$F75,DM$6&lt;=$H75)*(DL$6-$F75+1),$J75/2,$M75,TRUE))/(1-2*_xlfn.NORM.DIST(0,$J75/2,$M75,TRUE))*$D75+($K75="Steady Growth")*(AND(DM$6&gt;=$F75,DM$6&lt;=$H75)*((DM$6-$F75+1)/($J75*($J75+1)/2)*$D75))+($K75="custom")*CustCF!DG75</f>
        <v>0</v>
      </c>
      <c r="DN75" s="95">
        <f>($K75="Bell Curve")*(_xlfn.NORM.DIST(AND(DN$6&gt;=$F75,DN$6&lt;=$H75)*(DN$6-$F75+1),$J75/2,$M75,TRUE)-_xlfn.NORM.DIST(AND(DN$6&gt;=$F75,DN$6&lt;=$H75)*(DM$6-$F75+1),$J75/2,$M75,TRUE))/(1-2*_xlfn.NORM.DIST(0,$J75/2,$M75,TRUE))*$D75+($K75="Steady Growth")*(AND(DN$6&gt;=$F75,DN$6&lt;=$H75)*((DN$6-$F75+1)/($J75*($J75+1)/2)*$D75))+($K75="custom")*CustCF!DH75</f>
        <v>0</v>
      </c>
      <c r="DO75" s="95">
        <f>($K75="Bell Curve")*(_xlfn.NORM.DIST(AND(DO$6&gt;=$F75,DO$6&lt;=$H75)*(DO$6-$F75+1),$J75/2,$M75,TRUE)-_xlfn.NORM.DIST(AND(DO$6&gt;=$F75,DO$6&lt;=$H75)*(DN$6-$F75+1),$J75/2,$M75,TRUE))/(1-2*_xlfn.NORM.DIST(0,$J75/2,$M75,TRUE))*$D75+($K75="Steady Growth")*(AND(DO$6&gt;=$F75,DO$6&lt;=$H75)*((DO$6-$F75+1)/($J75*($J75+1)/2)*$D75))+($K75="custom")*CustCF!DI75</f>
        <v>0</v>
      </c>
      <c r="DP75" s="95">
        <f>($K75="Bell Curve")*(_xlfn.NORM.DIST(AND(DP$6&gt;=$F75,DP$6&lt;=$H75)*(DP$6-$F75+1),$J75/2,$M75,TRUE)-_xlfn.NORM.DIST(AND(DP$6&gt;=$F75,DP$6&lt;=$H75)*(DO$6-$F75+1),$J75/2,$M75,TRUE))/(1-2*_xlfn.NORM.DIST(0,$J75/2,$M75,TRUE))*$D75+($K75="Steady Growth")*(AND(DP$6&gt;=$F75,DP$6&lt;=$H75)*((DP$6-$F75+1)/($J75*($J75+1)/2)*$D75))+($K75="custom")*CustCF!DJ75</f>
        <v>0</v>
      </c>
      <c r="DQ75" s="95">
        <f>($K75="Bell Curve")*(_xlfn.NORM.DIST(AND(DQ$6&gt;=$F75,DQ$6&lt;=$H75)*(DQ$6-$F75+1),$J75/2,$M75,TRUE)-_xlfn.NORM.DIST(AND(DQ$6&gt;=$F75,DQ$6&lt;=$H75)*(DP$6-$F75+1),$J75/2,$M75,TRUE))/(1-2*_xlfn.NORM.DIST(0,$J75/2,$M75,TRUE))*$D75+($K75="Steady Growth")*(AND(DQ$6&gt;=$F75,DQ$6&lt;=$H75)*((DQ$6-$F75+1)/($J75*($J75+1)/2)*$D75))+($K75="custom")*CustCF!DK75</f>
        <v>0</v>
      </c>
      <c r="DR75" s="95">
        <f>($K75="Bell Curve")*(_xlfn.NORM.DIST(AND(DR$6&gt;=$F75,DR$6&lt;=$H75)*(DR$6-$F75+1),$J75/2,$M75,TRUE)-_xlfn.NORM.DIST(AND(DR$6&gt;=$F75,DR$6&lt;=$H75)*(DQ$6-$F75+1),$J75/2,$M75,TRUE))/(1-2*_xlfn.NORM.DIST(0,$J75/2,$M75,TRUE))*$D75+($K75="Steady Growth")*(AND(DR$6&gt;=$F75,DR$6&lt;=$H75)*((DR$6-$F75+1)/($J75*($J75+1)/2)*$D75))+($K75="custom")*CustCF!DL75</f>
        <v>0</v>
      </c>
      <c r="DS75" s="95">
        <f>($K75="Bell Curve")*(_xlfn.NORM.DIST(AND(DS$6&gt;=$F75,DS$6&lt;=$H75)*(DS$6-$F75+1),$J75/2,$M75,TRUE)-_xlfn.NORM.DIST(AND(DS$6&gt;=$F75,DS$6&lt;=$H75)*(DR$6-$F75+1),$J75/2,$M75,TRUE))/(1-2*_xlfn.NORM.DIST(0,$J75/2,$M75,TRUE))*$D75+($K75="Steady Growth")*(AND(DS$6&gt;=$F75,DS$6&lt;=$H75)*((DS$6-$F75+1)/($J75*($J75+1)/2)*$D75))+($K75="custom")*CustCF!DM75</f>
        <v>0</v>
      </c>
      <c r="DT75" s="95">
        <f>($K75="Bell Curve")*(_xlfn.NORM.DIST(AND(DT$6&gt;=$F75,DT$6&lt;=$H75)*(DT$6-$F75+1),$J75/2,$M75,TRUE)-_xlfn.NORM.DIST(AND(DT$6&gt;=$F75,DT$6&lt;=$H75)*(DS$6-$F75+1),$J75/2,$M75,TRUE))/(1-2*_xlfn.NORM.DIST(0,$J75/2,$M75,TRUE))*$D75+($K75="Steady Growth")*(AND(DT$6&gt;=$F75,DT$6&lt;=$H75)*((DT$6-$F75+1)/($J75*($J75+1)/2)*$D75))+($K75="custom")*CustCF!DN75</f>
        <v>0</v>
      </c>
      <c r="DU75" s="95">
        <f>($K75="Bell Curve")*(_xlfn.NORM.DIST(AND(DU$6&gt;=$F75,DU$6&lt;=$H75)*(DU$6-$F75+1),$J75/2,$M75,TRUE)-_xlfn.NORM.DIST(AND(DU$6&gt;=$F75,DU$6&lt;=$H75)*(DT$6-$F75+1),$J75/2,$M75,TRUE))/(1-2*_xlfn.NORM.DIST(0,$J75/2,$M75,TRUE))*$D75+($K75="Steady Growth")*(AND(DU$6&gt;=$F75,DU$6&lt;=$H75)*((DU$6-$F75+1)/($J75*($J75+1)/2)*$D75))+($K75="custom")*CustCF!DO75</f>
        <v>0</v>
      </c>
      <c r="DV75" s="95">
        <f>($K75="Bell Curve")*(_xlfn.NORM.DIST(AND(DV$6&gt;=$F75,DV$6&lt;=$H75)*(DV$6-$F75+1),$J75/2,$M75,TRUE)-_xlfn.NORM.DIST(AND(DV$6&gt;=$F75,DV$6&lt;=$H75)*(DU$6-$F75+1),$J75/2,$M75,TRUE))/(1-2*_xlfn.NORM.DIST(0,$J75/2,$M75,TRUE))*$D75+($K75="Steady Growth")*(AND(DV$6&gt;=$F75,DV$6&lt;=$H75)*((DV$6-$F75+1)/($J75*($J75+1)/2)*$D75))+($K75="custom")*CustCF!DP75</f>
        <v>0</v>
      </c>
      <c r="DW75" s="95">
        <f>($K75="Bell Curve")*(_xlfn.NORM.DIST(AND(DW$6&gt;=$F75,DW$6&lt;=$H75)*(DW$6-$F75+1),$J75/2,$M75,TRUE)-_xlfn.NORM.DIST(AND(DW$6&gt;=$F75,DW$6&lt;=$H75)*(DV$6-$F75+1),$J75/2,$M75,TRUE))/(1-2*_xlfn.NORM.DIST(0,$J75/2,$M75,TRUE))*$D75+($K75="Steady Growth")*(AND(DW$6&gt;=$F75,DW$6&lt;=$H75)*((DW$6-$F75+1)/($J75*($J75+1)/2)*$D75))+($K75="custom")*CustCF!DQ75</f>
        <v>0</v>
      </c>
      <c r="DX75" s="95">
        <f>($K75="Bell Curve")*(_xlfn.NORM.DIST(AND(DX$6&gt;=$F75,DX$6&lt;=$H75)*(DX$6-$F75+1),$J75/2,$M75,TRUE)-_xlfn.NORM.DIST(AND(DX$6&gt;=$F75,DX$6&lt;=$H75)*(DW$6-$F75+1),$J75/2,$M75,TRUE))/(1-2*_xlfn.NORM.DIST(0,$J75/2,$M75,TRUE))*$D75+($K75="Steady Growth")*(AND(DX$6&gt;=$F75,DX$6&lt;=$H75)*((DX$6-$F75+1)/($J75*($J75+1)/2)*$D75))+($K75="custom")*CustCF!DR75</f>
        <v>0</v>
      </c>
      <c r="DY75" s="95">
        <f>($K75="Bell Curve")*(_xlfn.NORM.DIST(AND(DY$6&gt;=$F75,DY$6&lt;=$H75)*(DY$6-$F75+1),$J75/2,$M75,TRUE)-_xlfn.NORM.DIST(AND(DY$6&gt;=$F75,DY$6&lt;=$H75)*(DX$6-$F75+1),$J75/2,$M75,TRUE))/(1-2*_xlfn.NORM.DIST(0,$J75/2,$M75,TRUE))*$D75+($K75="Steady Growth")*(AND(DY$6&gt;=$F75,DY$6&lt;=$H75)*((DY$6-$F75+1)/($J75*($J75+1)/2)*$D75))+($K75="custom")*CustCF!DS75</f>
        <v>0</v>
      </c>
      <c r="DZ75" s="95">
        <f>($K75="Bell Curve")*(_xlfn.NORM.DIST(AND(DZ$6&gt;=$F75,DZ$6&lt;=$H75)*(DZ$6-$F75+1),$J75/2,$M75,TRUE)-_xlfn.NORM.DIST(AND(DZ$6&gt;=$F75,DZ$6&lt;=$H75)*(DY$6-$F75+1),$J75/2,$M75,TRUE))/(1-2*_xlfn.NORM.DIST(0,$J75/2,$M75,TRUE))*$D75+($K75="Steady Growth")*(AND(DZ$6&gt;=$F75,DZ$6&lt;=$H75)*((DZ$6-$F75+1)/($J75*($J75+1)/2)*$D75))+($K75="custom")*CustCF!DT75</f>
        <v>0</v>
      </c>
      <c r="EA75" s="95">
        <f>($K75="Bell Curve")*(_xlfn.NORM.DIST(AND(EA$6&gt;=$F75,EA$6&lt;=$H75)*(EA$6-$F75+1),$J75/2,$M75,TRUE)-_xlfn.NORM.DIST(AND(EA$6&gt;=$F75,EA$6&lt;=$H75)*(DZ$6-$F75+1),$J75/2,$M75,TRUE))/(1-2*_xlfn.NORM.DIST(0,$J75/2,$M75,TRUE))*$D75+($K75="Steady Growth")*(AND(EA$6&gt;=$F75,EA$6&lt;=$H75)*((EA$6-$F75+1)/($J75*($J75+1)/2)*$D75))+($K75="custom")*CustCF!DU75</f>
        <v>0</v>
      </c>
      <c r="EB75" s="95">
        <f>($K75="Bell Curve")*(_xlfn.NORM.DIST(AND(EB$6&gt;=$F75,EB$6&lt;=$H75)*(EB$6-$F75+1),$J75/2,$M75,TRUE)-_xlfn.NORM.DIST(AND(EB$6&gt;=$F75,EB$6&lt;=$H75)*(EA$6-$F75+1),$J75/2,$M75,TRUE))/(1-2*_xlfn.NORM.DIST(0,$J75/2,$M75,TRUE))*$D75+($K75="Steady Growth")*(AND(EB$6&gt;=$F75,EB$6&lt;=$H75)*((EB$6-$F75+1)/($J75*($J75+1)/2)*$D75))+($K75="custom")*CustCF!DV75</f>
        <v>0</v>
      </c>
      <c r="EC75" s="95">
        <f>($K75="Bell Curve")*(_xlfn.NORM.DIST(AND(EC$6&gt;=$F75,EC$6&lt;=$H75)*(EC$6-$F75+1),$J75/2,$M75,TRUE)-_xlfn.NORM.DIST(AND(EC$6&gt;=$F75,EC$6&lt;=$H75)*(EB$6-$F75+1),$J75/2,$M75,TRUE))/(1-2*_xlfn.NORM.DIST(0,$J75/2,$M75,TRUE))*$D75+($K75="Steady Growth")*(AND(EC$6&gt;=$F75,EC$6&lt;=$H75)*((EC$6-$F75+1)/($J75*($J75+1)/2)*$D75))+($K75="custom")*CustCF!DW75</f>
        <v>0</v>
      </c>
      <c r="ED75" s="95">
        <f>($K75="Bell Curve")*(_xlfn.NORM.DIST(AND(ED$6&gt;=$F75,ED$6&lt;=$H75)*(ED$6-$F75+1),$J75/2,$M75,TRUE)-_xlfn.NORM.DIST(AND(ED$6&gt;=$F75,ED$6&lt;=$H75)*(EC$6-$F75+1),$J75/2,$M75,TRUE))/(1-2*_xlfn.NORM.DIST(0,$J75/2,$M75,TRUE))*$D75+($K75="Steady Growth")*(AND(ED$6&gt;=$F75,ED$6&lt;=$H75)*((ED$6-$F75+1)/($J75*($J75+1)/2)*$D75))+($K75="custom")*CustCF!DX75</f>
        <v>0</v>
      </c>
      <c r="EE75" s="95">
        <f>($K75="Bell Curve")*(_xlfn.NORM.DIST(AND(EE$6&gt;=$F75,EE$6&lt;=$H75)*(EE$6-$F75+1),$J75/2,$M75,TRUE)-_xlfn.NORM.DIST(AND(EE$6&gt;=$F75,EE$6&lt;=$H75)*(ED$6-$F75+1),$J75/2,$M75,TRUE))/(1-2*_xlfn.NORM.DIST(0,$J75/2,$M75,TRUE))*$D75+($K75="Steady Growth")*(AND(EE$6&gt;=$F75,EE$6&lt;=$H75)*((EE$6-$F75+1)/($J75*($J75+1)/2)*$D75))+($K75="custom")*CustCF!DY75</f>
        <v>0</v>
      </c>
      <c r="EF75" s="95">
        <f>($K75="Bell Curve")*(_xlfn.NORM.DIST(AND(EF$6&gt;=$F75,EF$6&lt;=$H75)*(EF$6-$F75+1),$J75/2,$M75,TRUE)-_xlfn.NORM.DIST(AND(EF$6&gt;=$F75,EF$6&lt;=$H75)*(EE$6-$F75+1),$J75/2,$M75,TRUE))/(1-2*_xlfn.NORM.DIST(0,$J75/2,$M75,TRUE))*$D75+($K75="Steady Growth")*(AND(EF$6&gt;=$F75,EF$6&lt;=$H75)*((EF$6-$F75+1)/($J75*($J75+1)/2)*$D75))+($K75="custom")*CustCF!DZ75</f>
        <v>0</v>
      </c>
      <c r="EG75" s="95">
        <f>($K75="Bell Curve")*(_xlfn.NORM.DIST(AND(EG$6&gt;=$F75,EG$6&lt;=$H75)*(EG$6-$F75+1),$J75/2,$M75,TRUE)-_xlfn.NORM.DIST(AND(EG$6&gt;=$F75,EG$6&lt;=$H75)*(EF$6-$F75+1),$J75/2,$M75,TRUE))/(1-2*_xlfn.NORM.DIST(0,$J75/2,$M75,TRUE))*$D75+($K75="Steady Growth")*(AND(EG$6&gt;=$F75,EG$6&lt;=$H75)*((EG$6-$F75+1)/($J75*($J75+1)/2)*$D75))+($K75="custom")*CustCF!EA75</f>
        <v>0</v>
      </c>
      <c r="EH75" s="95">
        <f>($K75="Bell Curve")*(_xlfn.NORM.DIST(AND(EH$6&gt;=$F75,EH$6&lt;=$H75)*(EH$6-$F75+1),$J75/2,$M75,TRUE)-_xlfn.NORM.DIST(AND(EH$6&gt;=$F75,EH$6&lt;=$H75)*(EG$6-$F75+1),$J75/2,$M75,TRUE))/(1-2*_xlfn.NORM.DIST(0,$J75/2,$M75,TRUE))*$D75+($K75="Steady Growth")*(AND(EH$6&gt;=$F75,EH$6&lt;=$H75)*((EH$6-$F75+1)/($J75*($J75+1)/2)*$D75))+($K75="custom")*CustCF!EB75</f>
        <v>0</v>
      </c>
      <c r="EI75" s="95">
        <f>($K75="Bell Curve")*(_xlfn.NORM.DIST(AND(EI$6&gt;=$F75,EI$6&lt;=$H75)*(EI$6-$F75+1),$J75/2,$M75,TRUE)-_xlfn.NORM.DIST(AND(EI$6&gt;=$F75,EI$6&lt;=$H75)*(EH$6-$F75+1),$J75/2,$M75,TRUE))/(1-2*_xlfn.NORM.DIST(0,$J75/2,$M75,TRUE))*$D75+($K75="Steady Growth")*(AND(EI$6&gt;=$F75,EI$6&lt;=$H75)*((EI$6-$F75+1)/($J75*($J75+1)/2)*$D75))+($K75="custom")*CustCF!EC75</f>
        <v>0</v>
      </c>
      <c r="EJ75" s="95">
        <f>($K75="Bell Curve")*(_xlfn.NORM.DIST(AND(EJ$6&gt;=$F75,EJ$6&lt;=$H75)*(EJ$6-$F75+1),$J75/2,$M75,TRUE)-_xlfn.NORM.DIST(AND(EJ$6&gt;=$F75,EJ$6&lt;=$H75)*(EI$6-$F75+1),$J75/2,$M75,TRUE))/(1-2*_xlfn.NORM.DIST(0,$J75/2,$M75,TRUE))*$D75+($K75="Steady Growth")*(AND(EJ$6&gt;=$F75,EJ$6&lt;=$H75)*((EJ$6-$F75+1)/($J75*($J75+1)/2)*$D75))+($K75="custom")*CustCF!ED75</f>
        <v>0</v>
      </c>
      <c r="EK75" s="95">
        <f>($K75="Bell Curve")*(_xlfn.NORM.DIST(AND(EK$6&gt;=$F75,EK$6&lt;=$H75)*(EK$6-$F75+1),$J75/2,$M75,TRUE)-_xlfn.NORM.DIST(AND(EK$6&gt;=$F75,EK$6&lt;=$H75)*(EJ$6-$F75+1),$J75/2,$M75,TRUE))/(1-2*_xlfn.NORM.DIST(0,$J75/2,$M75,TRUE))*$D75+($K75="Steady Growth")*(AND(EK$6&gt;=$F75,EK$6&lt;=$H75)*((EK$6-$F75+1)/($J75*($J75+1)/2)*$D75))+($K75="custom")*CustCF!EE75</f>
        <v>0</v>
      </c>
      <c r="EL75" s="95">
        <f>($K75="Bell Curve")*(_xlfn.NORM.DIST(AND(EL$6&gt;=$F75,EL$6&lt;=$H75)*(EL$6-$F75+1),$J75/2,$M75,TRUE)-_xlfn.NORM.DIST(AND(EL$6&gt;=$F75,EL$6&lt;=$H75)*(EK$6-$F75+1),$J75/2,$M75,TRUE))/(1-2*_xlfn.NORM.DIST(0,$J75/2,$M75,TRUE))*$D75+($K75="Steady Growth")*(AND(EL$6&gt;=$F75,EL$6&lt;=$H75)*((EL$6-$F75+1)/($J75*($J75+1)/2)*$D75))+($K75="custom")*CustCF!EF75</f>
        <v>0</v>
      </c>
      <c r="EM75" s="95">
        <f>($K75="Bell Curve")*(_xlfn.NORM.DIST(AND(EM$6&gt;=$F75,EM$6&lt;=$H75)*(EM$6-$F75+1),$J75/2,$M75,TRUE)-_xlfn.NORM.DIST(AND(EM$6&gt;=$F75,EM$6&lt;=$H75)*(EL$6-$F75+1),$J75/2,$M75,TRUE))/(1-2*_xlfn.NORM.DIST(0,$J75/2,$M75,TRUE))*$D75+($K75="Steady Growth")*(AND(EM$6&gt;=$F75,EM$6&lt;=$H75)*((EM$6-$F75+1)/($J75*($J75+1)/2)*$D75))+($K75="custom")*CustCF!EG75</f>
        <v>0</v>
      </c>
      <c r="EN75" s="95">
        <f>($K75="Bell Curve")*(_xlfn.NORM.DIST(AND(EN$6&gt;=$F75,EN$6&lt;=$H75)*(EN$6-$F75+1),$J75/2,$M75,TRUE)-_xlfn.NORM.DIST(AND(EN$6&gt;=$F75,EN$6&lt;=$H75)*(EM$6-$F75+1),$J75/2,$M75,TRUE))/(1-2*_xlfn.NORM.DIST(0,$J75/2,$M75,TRUE))*$D75+($K75="Steady Growth")*(AND(EN$6&gt;=$F75,EN$6&lt;=$H75)*((EN$6-$F75+1)/($J75*($J75+1)/2)*$D75))+($K75="custom")*CustCF!EH75</f>
        <v>0</v>
      </c>
      <c r="EO75" s="95">
        <f>($K75="Bell Curve")*(_xlfn.NORM.DIST(AND(EO$6&gt;=$F75,EO$6&lt;=$H75)*(EO$6-$F75+1),$J75/2,$M75,TRUE)-_xlfn.NORM.DIST(AND(EO$6&gt;=$F75,EO$6&lt;=$H75)*(EN$6-$F75+1),$J75/2,$M75,TRUE))/(1-2*_xlfn.NORM.DIST(0,$J75/2,$M75,TRUE))*$D75+($K75="Steady Growth")*(AND(EO$6&gt;=$F75,EO$6&lt;=$H75)*((EO$6-$F75+1)/($J75*($J75+1)/2)*$D75))+($K75="custom")*CustCF!EI75</f>
        <v>0</v>
      </c>
      <c r="EP75" s="95">
        <f>($K75="Bell Curve")*(_xlfn.NORM.DIST(AND(EP$6&gt;=$F75,EP$6&lt;=$H75)*(EP$6-$F75+1),$J75/2,$M75,TRUE)-_xlfn.NORM.DIST(AND(EP$6&gt;=$F75,EP$6&lt;=$H75)*(EO$6-$F75+1),$J75/2,$M75,TRUE))/(1-2*_xlfn.NORM.DIST(0,$J75/2,$M75,TRUE))*$D75+($K75="Steady Growth")*(AND(EP$6&gt;=$F75,EP$6&lt;=$H75)*((EP$6-$F75+1)/($J75*($J75+1)/2)*$D75))+($K75="custom")*CustCF!EJ75</f>
        <v>0</v>
      </c>
      <c r="EQ75" s="95">
        <f>($K75="Bell Curve")*(_xlfn.NORM.DIST(AND(EQ$6&gt;=$F75,EQ$6&lt;=$H75)*(EQ$6-$F75+1),$J75/2,$M75,TRUE)-_xlfn.NORM.DIST(AND(EQ$6&gt;=$F75,EQ$6&lt;=$H75)*(EP$6-$F75+1),$J75/2,$M75,TRUE))/(1-2*_xlfn.NORM.DIST(0,$J75/2,$M75,TRUE))*$D75+($K75="Steady Growth")*(AND(EQ$6&gt;=$F75,EQ$6&lt;=$H75)*((EQ$6-$F75+1)/($J75*($J75+1)/2)*$D75))+($K75="custom")*CustCF!EK75</f>
        <v>0</v>
      </c>
      <c r="ER75" s="95">
        <f>($K75="Bell Curve")*(_xlfn.NORM.DIST(AND(ER$6&gt;=$F75,ER$6&lt;=$H75)*(ER$6-$F75+1),$J75/2,$M75,TRUE)-_xlfn.NORM.DIST(AND(ER$6&gt;=$F75,ER$6&lt;=$H75)*(EQ$6-$F75+1),$J75/2,$M75,TRUE))/(1-2*_xlfn.NORM.DIST(0,$J75/2,$M75,TRUE))*$D75+($K75="Steady Growth")*(AND(ER$6&gt;=$F75,ER$6&lt;=$H75)*((ER$6-$F75+1)/($J75*($J75+1)/2)*$D75))+($K75="custom")*CustCF!EL75</f>
        <v>0</v>
      </c>
      <c r="ES75" s="95">
        <f>($K75="Bell Curve")*(_xlfn.NORM.DIST(AND(ES$6&gt;=$F75,ES$6&lt;=$H75)*(ES$6-$F75+1),$J75/2,$M75,TRUE)-_xlfn.NORM.DIST(AND(ES$6&gt;=$F75,ES$6&lt;=$H75)*(ER$6-$F75+1),$J75/2,$M75,TRUE))/(1-2*_xlfn.NORM.DIST(0,$J75/2,$M75,TRUE))*$D75+($K75="Steady Growth")*(AND(ES$6&gt;=$F75,ES$6&lt;=$H75)*((ES$6-$F75+1)/($J75*($J75+1)/2)*$D75))+($K75="custom")*CustCF!EM75</f>
        <v>0</v>
      </c>
      <c r="ET75" s="95">
        <f>($K75="Bell Curve")*(_xlfn.NORM.DIST(AND(ET$6&gt;=$F75,ET$6&lt;=$H75)*(ET$6-$F75+1),$J75/2,$M75,TRUE)-_xlfn.NORM.DIST(AND(ET$6&gt;=$F75,ET$6&lt;=$H75)*(ES$6-$F75+1),$J75/2,$M75,TRUE))/(1-2*_xlfn.NORM.DIST(0,$J75/2,$M75,TRUE))*$D75+($K75="Steady Growth")*(AND(ET$6&gt;=$F75,ET$6&lt;=$H75)*((ET$6-$F75+1)/($J75*($J75+1)/2)*$D75))+($K75="custom")*CustCF!EN75</f>
        <v>0</v>
      </c>
      <c r="EU75" s="95">
        <f>($K75="Bell Curve")*(_xlfn.NORM.DIST(AND(EU$6&gt;=$F75,EU$6&lt;=$H75)*(EU$6-$F75+1),$J75/2,$M75,TRUE)-_xlfn.NORM.DIST(AND(EU$6&gt;=$F75,EU$6&lt;=$H75)*(ET$6-$F75+1),$J75/2,$M75,TRUE))/(1-2*_xlfn.NORM.DIST(0,$J75/2,$M75,TRUE))*$D75+($K75="Steady Growth")*(AND(EU$6&gt;=$F75,EU$6&lt;=$H75)*((EU$6-$F75+1)/($J75*($J75+1)/2)*$D75))+($K75="custom")*CustCF!EO75</f>
        <v>0</v>
      </c>
      <c r="EV75" s="95">
        <f>($K75="Bell Curve")*(_xlfn.NORM.DIST(AND(EV$6&gt;=$F75,EV$6&lt;=$H75)*(EV$6-$F75+1),$J75/2,$M75,TRUE)-_xlfn.NORM.DIST(AND(EV$6&gt;=$F75,EV$6&lt;=$H75)*(EU$6-$F75+1),$J75/2,$M75,TRUE))/(1-2*_xlfn.NORM.DIST(0,$J75/2,$M75,TRUE))*$D75+($K75="Steady Growth")*(AND(EV$6&gt;=$F75,EV$6&lt;=$H75)*((EV$6-$F75+1)/($J75*($J75+1)/2)*$D75))+($K75="custom")*CustCF!EP75</f>
        <v>0</v>
      </c>
      <c r="EW75" s="95">
        <f>($K75="Bell Curve")*(_xlfn.NORM.DIST(AND(EW$6&gt;=$F75,EW$6&lt;=$H75)*(EW$6-$F75+1),$J75/2,$M75,TRUE)-_xlfn.NORM.DIST(AND(EW$6&gt;=$F75,EW$6&lt;=$H75)*(EV$6-$F75+1),$J75/2,$M75,TRUE))/(1-2*_xlfn.NORM.DIST(0,$J75/2,$M75,TRUE))*$D75+($K75="Steady Growth")*(AND(EW$6&gt;=$F75,EW$6&lt;=$H75)*((EW$6-$F75+1)/($J75*($J75+1)/2)*$D75))+($K75="custom")*CustCF!EQ75</f>
        <v>0</v>
      </c>
      <c r="EX75" s="95">
        <f>($K75="Bell Curve")*(_xlfn.NORM.DIST(AND(EX$6&gt;=$F75,EX$6&lt;=$H75)*(EX$6-$F75+1),$J75/2,$M75,TRUE)-_xlfn.NORM.DIST(AND(EX$6&gt;=$F75,EX$6&lt;=$H75)*(EW$6-$F75+1),$J75/2,$M75,TRUE))/(1-2*_xlfn.NORM.DIST(0,$J75/2,$M75,TRUE))*$D75+($K75="Steady Growth")*(AND(EX$6&gt;=$F75,EX$6&lt;=$H75)*((EX$6-$F75+1)/($J75*($J75+1)/2)*$D75))+($K75="custom")*CustCF!ER75</f>
        <v>0</v>
      </c>
      <c r="EY75" s="95">
        <f>($K75="Bell Curve")*(_xlfn.NORM.DIST(AND(EY$6&gt;=$F75,EY$6&lt;=$H75)*(EY$6-$F75+1),$J75/2,$M75,TRUE)-_xlfn.NORM.DIST(AND(EY$6&gt;=$F75,EY$6&lt;=$H75)*(EX$6-$F75+1),$J75/2,$M75,TRUE))/(1-2*_xlfn.NORM.DIST(0,$J75/2,$M75,TRUE))*$D75+($K75="Steady Growth")*(AND(EY$6&gt;=$F75,EY$6&lt;=$H75)*((EY$6-$F75+1)/($J75*($J75+1)/2)*$D75))+($K75="custom")*CustCF!ES75</f>
        <v>0</v>
      </c>
      <c r="EZ75" s="95">
        <f>($K75="Bell Curve")*(_xlfn.NORM.DIST(AND(EZ$6&gt;=$F75,EZ$6&lt;=$H75)*(EZ$6-$F75+1),$J75/2,$M75,TRUE)-_xlfn.NORM.DIST(AND(EZ$6&gt;=$F75,EZ$6&lt;=$H75)*(EY$6-$F75+1),$J75/2,$M75,TRUE))/(1-2*_xlfn.NORM.DIST(0,$J75/2,$M75,TRUE))*$D75+($K75="Steady Growth")*(AND(EZ$6&gt;=$F75,EZ$6&lt;=$H75)*((EZ$6-$F75+1)/($J75*($J75+1)/2)*$D75))+($K75="custom")*CustCF!ET75</f>
        <v>0</v>
      </c>
      <c r="FA75" s="95">
        <f>($K75="Bell Curve")*(_xlfn.NORM.DIST(AND(FA$6&gt;=$F75,FA$6&lt;=$H75)*(FA$6-$F75+1),$J75/2,$M75,TRUE)-_xlfn.NORM.DIST(AND(FA$6&gt;=$F75,FA$6&lt;=$H75)*(EZ$6-$F75+1),$J75/2,$M75,TRUE))/(1-2*_xlfn.NORM.DIST(0,$J75/2,$M75,TRUE))*$D75+($K75="Steady Growth")*(AND(FA$6&gt;=$F75,FA$6&lt;=$H75)*((FA$6-$F75+1)/($J75*($J75+1)/2)*$D75))+($K75="custom")*CustCF!EU75</f>
        <v>0</v>
      </c>
      <c r="FB75" s="95">
        <f>($K75="Bell Curve")*(_xlfn.NORM.DIST(AND(FB$6&gt;=$F75,FB$6&lt;=$H75)*(FB$6-$F75+1),$J75/2,$M75,TRUE)-_xlfn.NORM.DIST(AND(FB$6&gt;=$F75,FB$6&lt;=$H75)*(FA$6-$F75+1),$J75/2,$M75,TRUE))/(1-2*_xlfn.NORM.DIST(0,$J75/2,$M75,TRUE))*$D75+($K75="Steady Growth")*(AND(FB$6&gt;=$F75,FB$6&lt;=$H75)*((FB$6-$F75+1)/($J75*($J75+1)/2)*$D75))+($K75="custom")*CustCF!EV75</f>
        <v>0</v>
      </c>
      <c r="FC75" s="95">
        <f>($K75="Bell Curve")*(_xlfn.NORM.DIST(AND(FC$6&gt;=$F75,FC$6&lt;=$H75)*(FC$6-$F75+1),$J75/2,$M75,TRUE)-_xlfn.NORM.DIST(AND(FC$6&gt;=$F75,FC$6&lt;=$H75)*(FB$6-$F75+1),$J75/2,$M75,TRUE))/(1-2*_xlfn.NORM.DIST(0,$J75/2,$M75,TRUE))*$D75+($K75="Steady Growth")*(AND(FC$6&gt;=$F75,FC$6&lt;=$H75)*((FC$6-$F75+1)/($J75*($J75+1)/2)*$D75))+($K75="custom")*CustCF!EW75</f>
        <v>0</v>
      </c>
      <c r="FD75" s="95">
        <f>($K75="Bell Curve")*(_xlfn.NORM.DIST(AND(FD$6&gt;=$F75,FD$6&lt;=$H75)*(FD$6-$F75+1),$J75/2,$M75,TRUE)-_xlfn.NORM.DIST(AND(FD$6&gt;=$F75,FD$6&lt;=$H75)*(FC$6-$F75+1),$J75/2,$M75,TRUE))/(1-2*_xlfn.NORM.DIST(0,$J75/2,$M75,TRUE))*$D75+($K75="Steady Growth")*(AND(FD$6&gt;=$F75,FD$6&lt;=$H75)*((FD$6-$F75+1)/($J75*($J75+1)/2)*$D75))+($K75="custom")*CustCF!EX75</f>
        <v>0</v>
      </c>
      <c r="FE75" s="95">
        <f>($K75="Bell Curve")*(_xlfn.NORM.DIST(AND(FE$6&gt;=$F75,FE$6&lt;=$H75)*(FE$6-$F75+1),$J75/2,$M75,TRUE)-_xlfn.NORM.DIST(AND(FE$6&gt;=$F75,FE$6&lt;=$H75)*(FD$6-$F75+1),$J75/2,$M75,TRUE))/(1-2*_xlfn.NORM.DIST(0,$J75/2,$M75,TRUE))*$D75+($K75="Steady Growth")*(AND(FE$6&gt;=$F75,FE$6&lt;=$H75)*((FE$6-$F75+1)/($J75*($J75+1)/2)*$D75))+($K75="custom")*CustCF!EY75</f>
        <v>0</v>
      </c>
      <c r="FF75" s="95">
        <f>($K75="Bell Curve")*(_xlfn.NORM.DIST(AND(FF$6&gt;=$F75,FF$6&lt;=$H75)*(FF$6-$F75+1),$J75/2,$M75,TRUE)-_xlfn.NORM.DIST(AND(FF$6&gt;=$F75,FF$6&lt;=$H75)*(FE$6-$F75+1),$J75/2,$M75,TRUE))/(1-2*_xlfn.NORM.DIST(0,$J75/2,$M75,TRUE))*$D75+($K75="Steady Growth")*(AND(FF$6&gt;=$F75,FF$6&lt;=$H75)*((FF$6-$F75+1)/($J75*($J75+1)/2)*$D75))+($K75="custom")*CustCF!EZ75</f>
        <v>0</v>
      </c>
      <c r="FG75" s="95">
        <f>($K75="Bell Curve")*(_xlfn.NORM.DIST(AND(FG$6&gt;=$F75,FG$6&lt;=$H75)*(FG$6-$F75+1),$J75/2,$M75,TRUE)-_xlfn.NORM.DIST(AND(FG$6&gt;=$F75,FG$6&lt;=$H75)*(FF$6-$F75+1),$J75/2,$M75,TRUE))/(1-2*_xlfn.NORM.DIST(0,$J75/2,$M75,TRUE))*$D75+($K75="Steady Growth")*(AND(FG$6&gt;=$F75,FG$6&lt;=$H75)*((FG$6-$F75+1)/($J75*($J75+1)/2)*$D75))+($K75="custom")*CustCF!FA75</f>
        <v>0</v>
      </c>
      <c r="FH75" s="95">
        <f>($K75="Bell Curve")*(_xlfn.NORM.DIST(AND(FH$6&gt;=$F75,FH$6&lt;=$H75)*(FH$6-$F75+1),$J75/2,$M75,TRUE)-_xlfn.NORM.DIST(AND(FH$6&gt;=$F75,FH$6&lt;=$H75)*(FG$6-$F75+1),$J75/2,$M75,TRUE))/(1-2*_xlfn.NORM.DIST(0,$J75/2,$M75,TRUE))*$D75+($K75="Steady Growth")*(AND(FH$6&gt;=$F75,FH$6&lt;=$H75)*((FH$6-$F75+1)/($J75*($J75+1)/2)*$D75))+($K75="custom")*CustCF!FB75</f>
        <v>0</v>
      </c>
      <c r="FI75" s="95">
        <f>($K75="Bell Curve")*(_xlfn.NORM.DIST(AND(FI$6&gt;=$F75,FI$6&lt;=$H75)*(FI$6-$F75+1),$J75/2,$M75,TRUE)-_xlfn.NORM.DIST(AND(FI$6&gt;=$F75,FI$6&lt;=$H75)*(FH$6-$F75+1),$J75/2,$M75,TRUE))/(1-2*_xlfn.NORM.DIST(0,$J75/2,$M75,TRUE))*$D75+($K75="Steady Growth")*(AND(FI$6&gt;=$F75,FI$6&lt;=$H75)*((FI$6-$F75+1)/($J75*($J75+1)/2)*$D75))+($K75="custom")*CustCF!FC75</f>
        <v>0</v>
      </c>
      <c r="FJ75" s="95">
        <f>($K75="Bell Curve")*(_xlfn.NORM.DIST(AND(FJ$6&gt;=$F75,FJ$6&lt;=$H75)*(FJ$6-$F75+1),$J75/2,$M75,TRUE)-_xlfn.NORM.DIST(AND(FJ$6&gt;=$F75,FJ$6&lt;=$H75)*(FI$6-$F75+1),$J75/2,$M75,TRUE))/(1-2*_xlfn.NORM.DIST(0,$J75/2,$M75,TRUE))*$D75+($K75="Steady Growth")*(AND(FJ$6&gt;=$F75,FJ$6&lt;=$H75)*((FJ$6-$F75+1)/($J75*($J75+1)/2)*$D75))+($K75="custom")*CustCF!FD75</f>
        <v>0</v>
      </c>
      <c r="FK75" s="95">
        <f>($K75="Bell Curve")*(_xlfn.NORM.DIST(AND(FK$6&gt;=$F75,FK$6&lt;=$H75)*(FK$6-$F75+1),$J75/2,$M75,TRUE)-_xlfn.NORM.DIST(AND(FK$6&gt;=$F75,FK$6&lt;=$H75)*(FJ$6-$F75+1),$J75/2,$M75,TRUE))/(1-2*_xlfn.NORM.DIST(0,$J75/2,$M75,TRUE))*$D75+($K75="Steady Growth")*(AND(FK$6&gt;=$F75,FK$6&lt;=$H75)*((FK$6-$F75+1)/($J75*($J75+1)/2)*$D75))+($K75="custom")*CustCF!FE75</f>
        <v>0</v>
      </c>
      <c r="FL75" s="95">
        <f>($K75="Bell Curve")*(_xlfn.NORM.DIST(AND(FL$6&gt;=$F75,FL$6&lt;=$H75)*(FL$6-$F75+1),$J75/2,$M75,TRUE)-_xlfn.NORM.DIST(AND(FL$6&gt;=$F75,FL$6&lt;=$H75)*(FK$6-$F75+1),$J75/2,$M75,TRUE))/(1-2*_xlfn.NORM.DIST(0,$J75/2,$M75,TRUE))*$D75+($K75="Steady Growth")*(AND(FL$6&gt;=$F75,FL$6&lt;=$H75)*((FL$6-$F75+1)/($J75*($J75+1)/2)*$D75))+($K75="custom")*CustCF!FF75</f>
        <v>0</v>
      </c>
      <c r="FM75" s="95">
        <f>($K75="Bell Curve")*(_xlfn.NORM.DIST(AND(FM$6&gt;=$F75,FM$6&lt;=$H75)*(FM$6-$F75+1),$J75/2,$M75,TRUE)-_xlfn.NORM.DIST(AND(FM$6&gt;=$F75,FM$6&lt;=$H75)*(FL$6-$F75+1),$J75/2,$M75,TRUE))/(1-2*_xlfn.NORM.DIST(0,$J75/2,$M75,TRUE))*$D75+($K75="Steady Growth")*(AND(FM$6&gt;=$F75,FM$6&lt;=$H75)*((FM$6-$F75+1)/($J75*($J75+1)/2)*$D75))+($K75="custom")*CustCF!FG75</f>
        <v>0</v>
      </c>
      <c r="FN75" s="95">
        <f>($K75="Bell Curve")*(_xlfn.NORM.DIST(AND(FN$6&gt;=$F75,FN$6&lt;=$H75)*(FN$6-$F75+1),$J75/2,$M75,TRUE)-_xlfn.NORM.DIST(AND(FN$6&gt;=$F75,FN$6&lt;=$H75)*(FM$6-$F75+1),$J75/2,$M75,TRUE))/(1-2*_xlfn.NORM.DIST(0,$J75/2,$M75,TRUE))*$D75+($K75="Steady Growth")*(AND(FN$6&gt;=$F75,FN$6&lt;=$H75)*((FN$6-$F75+1)/($J75*($J75+1)/2)*$D75))+($K75="custom")*CustCF!FH75</f>
        <v>0</v>
      </c>
      <c r="FO75" s="95">
        <f>($K75="Bell Curve")*(_xlfn.NORM.DIST(AND(FO$6&gt;=$F75,FO$6&lt;=$H75)*(FO$6-$F75+1),$J75/2,$M75,TRUE)-_xlfn.NORM.DIST(AND(FO$6&gt;=$F75,FO$6&lt;=$H75)*(FN$6-$F75+1),$J75/2,$M75,TRUE))/(1-2*_xlfn.NORM.DIST(0,$J75/2,$M75,TRUE))*$D75+($K75="Steady Growth")*(AND(FO$6&gt;=$F75,FO$6&lt;=$H75)*((FO$6-$F75+1)/($J75*($J75+1)/2)*$D75))+($K75="custom")*CustCF!FI75</f>
        <v>0</v>
      </c>
      <c r="FP75" s="95">
        <f>($K75="Bell Curve")*(_xlfn.NORM.DIST(AND(FP$6&gt;=$F75,FP$6&lt;=$H75)*(FP$6-$F75+1),$J75/2,$M75,TRUE)-_xlfn.NORM.DIST(AND(FP$6&gt;=$F75,FP$6&lt;=$H75)*(FO$6-$F75+1),$J75/2,$M75,TRUE))/(1-2*_xlfn.NORM.DIST(0,$J75/2,$M75,TRUE))*$D75+($K75="Steady Growth")*(AND(FP$6&gt;=$F75,FP$6&lt;=$H75)*((FP$6-$F75+1)/($J75*($J75+1)/2)*$D75))+($K75="custom")*CustCF!FJ75</f>
        <v>0</v>
      </c>
      <c r="FQ75" s="95">
        <f>($K75="Bell Curve")*(_xlfn.NORM.DIST(AND(FQ$6&gt;=$F75,FQ$6&lt;=$H75)*(FQ$6-$F75+1),$J75/2,$M75,TRUE)-_xlfn.NORM.DIST(AND(FQ$6&gt;=$F75,FQ$6&lt;=$H75)*(FP$6-$F75+1),$J75/2,$M75,TRUE))/(1-2*_xlfn.NORM.DIST(0,$J75/2,$M75,TRUE))*$D75+($K75="Steady Growth")*(AND(FQ$6&gt;=$F75,FQ$6&lt;=$H75)*((FQ$6-$F75+1)/($J75*($J75+1)/2)*$D75))+($K75="custom")*CustCF!FK75</f>
        <v>0</v>
      </c>
      <c r="FR75" s="95">
        <f>($K75="Bell Curve")*(_xlfn.NORM.DIST(AND(FR$6&gt;=$F75,FR$6&lt;=$H75)*(FR$6-$F75+1),$J75/2,$M75,TRUE)-_xlfn.NORM.DIST(AND(FR$6&gt;=$F75,FR$6&lt;=$H75)*(FQ$6-$F75+1),$J75/2,$M75,TRUE))/(1-2*_xlfn.NORM.DIST(0,$J75/2,$M75,TRUE))*$D75+($K75="Steady Growth")*(AND(FR$6&gt;=$F75,FR$6&lt;=$H75)*((FR$6-$F75+1)/($J75*($J75+1)/2)*$D75))+($K75="custom")*CustCF!FL75</f>
        <v>0</v>
      </c>
      <c r="FS75" s="95">
        <f>($K75="Bell Curve")*(_xlfn.NORM.DIST(AND(FS$6&gt;=$F75,FS$6&lt;=$H75)*(FS$6-$F75+1),$J75/2,$M75,TRUE)-_xlfn.NORM.DIST(AND(FS$6&gt;=$F75,FS$6&lt;=$H75)*(FR$6-$F75+1),$J75/2,$M75,TRUE))/(1-2*_xlfn.NORM.DIST(0,$J75/2,$M75,TRUE))*$D75+($K75="Steady Growth")*(AND(FS$6&gt;=$F75,FS$6&lt;=$H75)*((FS$6-$F75+1)/($J75*($J75+1)/2)*$D75))+($K75="custom")*CustCF!FM75</f>
        <v>0</v>
      </c>
      <c r="FT75" s="95">
        <f>($K75="Bell Curve")*(_xlfn.NORM.DIST(AND(FT$6&gt;=$F75,FT$6&lt;=$H75)*(FT$6-$F75+1),$J75/2,$M75,TRUE)-_xlfn.NORM.DIST(AND(FT$6&gt;=$F75,FT$6&lt;=$H75)*(FS$6-$F75+1),$J75/2,$M75,TRUE))/(1-2*_xlfn.NORM.DIST(0,$J75/2,$M75,TRUE))*$D75+($K75="Steady Growth")*(AND(FT$6&gt;=$F75,FT$6&lt;=$H75)*((FT$6-$F75+1)/($J75*($J75+1)/2)*$D75))+($K75="custom")*CustCF!FN75</f>
        <v>0</v>
      </c>
      <c r="FU75" s="95">
        <f>($K75="Bell Curve")*(_xlfn.NORM.DIST(AND(FU$6&gt;=$F75,FU$6&lt;=$H75)*(FU$6-$F75+1),$J75/2,$M75,TRUE)-_xlfn.NORM.DIST(AND(FU$6&gt;=$F75,FU$6&lt;=$H75)*(FT$6-$F75+1),$J75/2,$M75,TRUE))/(1-2*_xlfn.NORM.DIST(0,$J75/2,$M75,TRUE))*$D75+($K75="Steady Growth")*(AND(FU$6&gt;=$F75,FU$6&lt;=$H75)*((FU$6-$F75+1)/($J75*($J75+1)/2)*$D75))+($K75="custom")*CustCF!FO75</f>
        <v>0</v>
      </c>
      <c r="FV75" s="95">
        <f>($K75="Bell Curve")*(_xlfn.NORM.DIST(AND(FV$6&gt;=$F75,FV$6&lt;=$H75)*(FV$6-$F75+1),$J75/2,$M75,TRUE)-_xlfn.NORM.DIST(AND(FV$6&gt;=$F75,FV$6&lt;=$H75)*(FU$6-$F75+1),$J75/2,$M75,TRUE))/(1-2*_xlfn.NORM.DIST(0,$J75/2,$M75,TRUE))*$D75+($K75="Steady Growth")*(AND(FV$6&gt;=$F75,FV$6&lt;=$H75)*((FV$6-$F75+1)/($J75*($J75+1)/2)*$D75))+($K75="custom")*CustCF!FP75</f>
        <v>0</v>
      </c>
      <c r="FW75" s="95">
        <f>($K75="Bell Curve")*(_xlfn.NORM.DIST(AND(FW$6&gt;=$F75,FW$6&lt;=$H75)*(FW$6-$F75+1),$J75/2,$M75,TRUE)-_xlfn.NORM.DIST(AND(FW$6&gt;=$F75,FW$6&lt;=$H75)*(FV$6-$F75+1),$J75/2,$M75,TRUE))/(1-2*_xlfn.NORM.DIST(0,$J75/2,$M75,TRUE))*$D75+($K75="Steady Growth")*(AND(FW$6&gt;=$F75,FW$6&lt;=$H75)*((FW$6-$F75+1)/($J75*($J75+1)/2)*$D75))+($K75="custom")*CustCF!FQ75</f>
        <v>0</v>
      </c>
      <c r="FX75" s="95">
        <f>($K75="Bell Curve")*(_xlfn.NORM.DIST(AND(FX$6&gt;=$F75,FX$6&lt;=$H75)*(FX$6-$F75+1),$J75/2,$M75,TRUE)-_xlfn.NORM.DIST(AND(FX$6&gt;=$F75,FX$6&lt;=$H75)*(FW$6-$F75+1),$J75/2,$M75,TRUE))/(1-2*_xlfn.NORM.DIST(0,$J75/2,$M75,TRUE))*$D75+($K75="Steady Growth")*(AND(FX$6&gt;=$F75,FX$6&lt;=$H75)*((FX$6-$F75+1)/($J75*($J75+1)/2)*$D75))+($K75="custom")*CustCF!FR75</f>
        <v>0</v>
      </c>
      <c r="FY75" s="95">
        <f>($K75="Bell Curve")*(_xlfn.NORM.DIST(AND(FY$6&gt;=$F75,FY$6&lt;=$H75)*(FY$6-$F75+1),$J75/2,$M75,TRUE)-_xlfn.NORM.DIST(AND(FY$6&gt;=$F75,FY$6&lt;=$H75)*(FX$6-$F75+1),$J75/2,$M75,TRUE))/(1-2*_xlfn.NORM.DIST(0,$J75/2,$M75,TRUE))*$D75+($K75="Steady Growth")*(AND(FY$6&gt;=$F75,FY$6&lt;=$H75)*((FY$6-$F75+1)/($J75*($J75+1)/2)*$D75))+($K75="custom")*CustCF!FS75</f>
        <v>0</v>
      </c>
      <c r="FZ75" s="95">
        <f>($K75="Bell Curve")*(_xlfn.NORM.DIST(AND(FZ$6&gt;=$F75,FZ$6&lt;=$H75)*(FZ$6-$F75+1),$J75/2,$M75,TRUE)-_xlfn.NORM.DIST(AND(FZ$6&gt;=$F75,FZ$6&lt;=$H75)*(FY$6-$F75+1),$J75/2,$M75,TRUE))/(1-2*_xlfn.NORM.DIST(0,$J75/2,$M75,TRUE))*$D75+($K75="Steady Growth")*(AND(FZ$6&gt;=$F75,FZ$6&lt;=$H75)*((FZ$6-$F75+1)/($J75*($J75+1)/2)*$D75))+($K75="custom")*CustCF!FT75</f>
        <v>0</v>
      </c>
      <c r="GA75" s="95">
        <f>($K75="Bell Curve")*(_xlfn.NORM.DIST(AND(GA$6&gt;=$F75,GA$6&lt;=$H75)*(GA$6-$F75+1),$J75/2,$M75,TRUE)-_xlfn.NORM.DIST(AND(GA$6&gt;=$F75,GA$6&lt;=$H75)*(FZ$6-$F75+1),$J75/2,$M75,TRUE))/(1-2*_xlfn.NORM.DIST(0,$J75/2,$M75,TRUE))*$D75+($K75="Steady Growth")*(AND(GA$6&gt;=$F75,GA$6&lt;=$H75)*((GA$6-$F75+1)/($J75*($J75+1)/2)*$D75))+($K75="custom")*CustCF!FU75</f>
        <v>0</v>
      </c>
      <c r="GB75" s="95">
        <f>($K75="Bell Curve")*(_xlfn.NORM.DIST(AND(GB$6&gt;=$F75,GB$6&lt;=$H75)*(GB$6-$F75+1),$J75/2,$M75,TRUE)-_xlfn.NORM.DIST(AND(GB$6&gt;=$F75,GB$6&lt;=$H75)*(GA$6-$F75+1),$J75/2,$M75,TRUE))/(1-2*_xlfn.NORM.DIST(0,$J75/2,$M75,TRUE))*$D75+($K75="Steady Growth")*(AND(GB$6&gt;=$F75,GB$6&lt;=$H75)*((GB$6-$F75+1)/($J75*($J75+1)/2)*$D75))+($K75="custom")*CustCF!FV75</f>
        <v>0</v>
      </c>
      <c r="GC75" s="95">
        <f>($K75="Bell Curve")*(_xlfn.NORM.DIST(AND(GC$6&gt;=$F75,GC$6&lt;=$H75)*(GC$6-$F75+1),$J75/2,$M75,TRUE)-_xlfn.NORM.DIST(AND(GC$6&gt;=$F75,GC$6&lt;=$H75)*(GB$6-$F75+1),$J75/2,$M75,TRUE))/(1-2*_xlfn.NORM.DIST(0,$J75/2,$M75,TRUE))*$D75+($K75="Steady Growth")*(AND(GC$6&gt;=$F75,GC$6&lt;=$H75)*((GC$6-$F75+1)/($J75*($J75+1)/2)*$D75))+($K75="custom")*CustCF!FW75</f>
        <v>0</v>
      </c>
      <c r="GD75" s="95">
        <f>($K75="Bell Curve")*(_xlfn.NORM.DIST(AND(GD$6&gt;=$F75,GD$6&lt;=$H75)*(GD$6-$F75+1),$J75/2,$M75,TRUE)-_xlfn.NORM.DIST(AND(GD$6&gt;=$F75,GD$6&lt;=$H75)*(GC$6-$F75+1),$J75/2,$M75,TRUE))/(1-2*_xlfn.NORM.DIST(0,$J75/2,$M75,TRUE))*$D75+($K75="Steady Growth")*(AND(GD$6&gt;=$F75,GD$6&lt;=$H75)*((GD$6-$F75+1)/($J75*($J75+1)/2)*$D75))+($K75="custom")*CustCF!FX75</f>
        <v>0</v>
      </c>
      <c r="GE75" s="95">
        <f>($K75="Bell Curve")*(_xlfn.NORM.DIST(AND(GE$6&gt;=$F75,GE$6&lt;=$H75)*(GE$6-$F75+1),$J75/2,$M75,TRUE)-_xlfn.NORM.DIST(AND(GE$6&gt;=$F75,GE$6&lt;=$H75)*(GD$6-$F75+1),$J75/2,$M75,TRUE))/(1-2*_xlfn.NORM.DIST(0,$J75/2,$M75,TRUE))*$D75+($K75="Steady Growth")*(AND(GE$6&gt;=$F75,GE$6&lt;=$H75)*((GE$6-$F75+1)/($J75*($J75+1)/2)*$D75))+($K75="custom")*CustCF!FY75</f>
        <v>0</v>
      </c>
      <c r="GF75" s="95">
        <f>($K75="Bell Curve")*(_xlfn.NORM.DIST(AND(GF$6&gt;=$F75,GF$6&lt;=$H75)*(GF$6-$F75+1),$J75/2,$M75,TRUE)-_xlfn.NORM.DIST(AND(GF$6&gt;=$F75,GF$6&lt;=$H75)*(GE$6-$F75+1),$J75/2,$M75,TRUE))/(1-2*_xlfn.NORM.DIST(0,$J75/2,$M75,TRUE))*$D75+($K75="Steady Growth")*(AND(GF$6&gt;=$F75,GF$6&lt;=$H75)*((GF$6-$F75+1)/($J75*($J75+1)/2)*$D75))+($K75="custom")*CustCF!FZ75</f>
        <v>0</v>
      </c>
      <c r="GG75" s="95">
        <f>($K75="Bell Curve")*(_xlfn.NORM.DIST(AND(GG$6&gt;=$F75,GG$6&lt;=$H75)*(GG$6-$F75+1),$J75/2,$M75,TRUE)-_xlfn.NORM.DIST(AND(GG$6&gt;=$F75,GG$6&lt;=$H75)*(GF$6-$F75+1),$J75/2,$M75,TRUE))/(1-2*_xlfn.NORM.DIST(0,$J75/2,$M75,TRUE))*$D75+($K75="Steady Growth")*(AND(GG$6&gt;=$F75,GG$6&lt;=$H75)*((GG$6-$F75+1)/($J75*($J75+1)/2)*$D75))+($K75="custom")*CustCF!GA75</f>
        <v>0</v>
      </c>
      <c r="GH75" s="95">
        <f>($K75="Bell Curve")*(_xlfn.NORM.DIST(AND(GH$6&gt;=$F75,GH$6&lt;=$H75)*(GH$6-$F75+1),$J75/2,$M75,TRUE)-_xlfn.NORM.DIST(AND(GH$6&gt;=$F75,GH$6&lt;=$H75)*(GG$6-$F75+1),$J75/2,$M75,TRUE))/(1-2*_xlfn.NORM.DIST(0,$J75/2,$M75,TRUE))*$D75+($K75="Steady Growth")*(AND(GH$6&gt;=$F75,GH$6&lt;=$H75)*((GH$6-$F75+1)/($J75*($J75+1)/2)*$D75))+($K75="custom")*CustCF!GB75</f>
        <v>0</v>
      </c>
      <c r="GI75" s="95">
        <f>($K75="Bell Curve")*(_xlfn.NORM.DIST(AND(GI$6&gt;=$F75,GI$6&lt;=$H75)*(GI$6-$F75+1),$J75/2,$M75,TRUE)-_xlfn.NORM.DIST(AND(GI$6&gt;=$F75,GI$6&lt;=$H75)*(GH$6-$F75+1),$J75/2,$M75,TRUE))/(1-2*_xlfn.NORM.DIST(0,$J75/2,$M75,TRUE))*$D75+($K75="Steady Growth")*(AND(GI$6&gt;=$F75,GI$6&lt;=$H75)*((GI$6-$F75+1)/($J75*($J75+1)/2)*$D75))+($K75="custom")*CustCF!GC75</f>
        <v>0</v>
      </c>
      <c r="GJ75" s="95">
        <f>($K75="Bell Curve")*(_xlfn.NORM.DIST(AND(GJ$6&gt;=$F75,GJ$6&lt;=$H75)*(GJ$6-$F75+1),$J75/2,$M75,TRUE)-_xlfn.NORM.DIST(AND(GJ$6&gt;=$F75,GJ$6&lt;=$H75)*(GI$6-$F75+1),$J75/2,$M75,TRUE))/(1-2*_xlfn.NORM.DIST(0,$J75/2,$M75,TRUE))*$D75+($K75="Steady Growth")*(AND(GJ$6&gt;=$F75,GJ$6&lt;=$H75)*((GJ$6-$F75+1)/($J75*($J75+1)/2)*$D75))+($K75="custom")*CustCF!GD75</f>
        <v>0</v>
      </c>
      <c r="GK75" s="95">
        <f>($K75="Bell Curve")*(_xlfn.NORM.DIST(AND(GK$6&gt;=$F75,GK$6&lt;=$H75)*(GK$6-$F75+1),$J75/2,$M75,TRUE)-_xlfn.NORM.DIST(AND(GK$6&gt;=$F75,GK$6&lt;=$H75)*(GJ$6-$F75+1),$J75/2,$M75,TRUE))/(1-2*_xlfn.NORM.DIST(0,$J75/2,$M75,TRUE))*$D75+($K75="Steady Growth")*(AND(GK$6&gt;=$F75,GK$6&lt;=$H75)*((GK$6-$F75+1)/($J75*($J75+1)/2)*$D75))+($K75="custom")*CustCF!GE75</f>
        <v>0</v>
      </c>
      <c r="GL75" s="95">
        <f>($K75="Bell Curve")*(_xlfn.NORM.DIST(AND(GL$6&gt;=$F75,GL$6&lt;=$H75)*(GL$6-$F75+1),$J75/2,$M75,TRUE)-_xlfn.NORM.DIST(AND(GL$6&gt;=$F75,GL$6&lt;=$H75)*(GK$6-$F75+1),$J75/2,$M75,TRUE))/(1-2*_xlfn.NORM.DIST(0,$J75/2,$M75,TRUE))*$D75+($K75="Steady Growth")*(AND(GL$6&gt;=$F75,GL$6&lt;=$H75)*((GL$6-$F75+1)/($J75*($J75+1)/2)*$D75))+($K75="custom")*CustCF!GF75</f>
        <v>0</v>
      </c>
      <c r="GM75" s="95">
        <f>($K75="Bell Curve")*(_xlfn.NORM.DIST(AND(GM$6&gt;=$F75,GM$6&lt;=$H75)*(GM$6-$F75+1),$J75/2,$M75,TRUE)-_xlfn.NORM.DIST(AND(GM$6&gt;=$F75,GM$6&lt;=$H75)*(GL$6-$F75+1),$J75/2,$M75,TRUE))/(1-2*_xlfn.NORM.DIST(0,$J75/2,$M75,TRUE))*$D75+($K75="Steady Growth")*(AND(GM$6&gt;=$F75,GM$6&lt;=$H75)*((GM$6-$F75+1)/($J75*($J75+1)/2)*$D75))+($K75="custom")*CustCF!GG75</f>
        <v>0</v>
      </c>
      <c r="GN75" s="268">
        <f>($K75="Bell Curve")*(_xlfn.NORM.DIST(AND(GN$6&gt;=$F75,GN$6&lt;=$H75)*(GN$6-$F75+1),$J75/2,$M75,TRUE)-_xlfn.NORM.DIST(AND(GN$6&gt;=$F75,GN$6&lt;=$H75)*(GM$6-$F75+1),$J75/2,$M75,TRUE))/(1-2*_xlfn.NORM.DIST(0,$J75/2,$M75,TRUE))*$D75+($K75="Steady Growth")*(AND(GN$6&gt;=$F75,GN$6&lt;=$H75)*((GN$6-$F75+1)/($J75*($J75+1)/2)*$D75))+($K75="custom")*CustCF!GH75</f>
        <v>0</v>
      </c>
      <c r="GO75" s="1"/>
      <c r="GP75" s="67"/>
    </row>
    <row r="76" spans="1:198" customFormat="1" hidden="1" outlineLevel="1" x14ac:dyDescent="0.75">
      <c r="A76" s="1"/>
      <c r="B76" s="1"/>
      <c r="C76" s="262">
        <f>Budget!X18</f>
        <v>0</v>
      </c>
      <c r="D76" s="19">
        <f>Budget!Y18</f>
        <v>0</v>
      </c>
      <c r="E76" s="19" t="str">
        <f t="shared" si="43"/>
        <v/>
      </c>
      <c r="F76" s="263">
        <v>0</v>
      </c>
      <c r="G76" s="257">
        <f>IF(L76="custom",CustCF!F76,INDEX($P$8:$GN$8,MATCH(F76,$P$6:$GN$6,0)))</f>
        <v>46053</v>
      </c>
      <c r="H76" s="263">
        <v>0</v>
      </c>
      <c r="I76" s="257">
        <f>IF(L76="custom",CustCF!G76,INDEX($P$8:$GN$8,MATCH(H76,$P$6:$GN$6,0)))</f>
        <v>46053</v>
      </c>
      <c r="J76" s="260">
        <f t="shared" si="44"/>
        <v>1</v>
      </c>
      <c r="K76" s="265" t="s">
        <v>116</v>
      </c>
      <c r="L76" s="266" t="s">
        <v>141</v>
      </c>
      <c r="M76" s="267">
        <f t="shared" si="45"/>
        <v>9</v>
      </c>
      <c r="N76" s="18">
        <f t="shared" si="36"/>
        <v>0</v>
      </c>
      <c r="O76" s="1372">
        <f t="shared" si="46"/>
        <v>0</v>
      </c>
      <c r="P76" s="95">
        <f>($K76="Bell Curve")*(_xlfn.NORM.DIST(AND(P$6&gt;=$F76,P$6&lt;=$H76)*(P$6-$F76+1),$J76/2,$M76,TRUE)-_xlfn.NORM.DIST(AND(P$6&gt;=$F76,P$6&lt;=$H76)*(O$6-$F76+1),$J76/2,$M76,TRUE))/(1-2*_xlfn.NORM.DIST(0,$J76/2,$M76,TRUE))*$D76+($K76="Steady Growth")*(AND(P$6&gt;=$F76,P$6&lt;=$H76)*((P$6-$F76+1)/($J76*($J76+1)/2)*$D76))+($K76="custom")*CustCF!J76</f>
        <v>0</v>
      </c>
      <c r="Q76" s="95">
        <f>($K76="Bell Curve")*(_xlfn.NORM.DIST(AND(Q$6&gt;=$F76,Q$6&lt;=$H76)*(Q$6-$F76+1),$J76/2,$M76,TRUE)-_xlfn.NORM.DIST(AND(Q$6&gt;=$F76,Q$6&lt;=$H76)*(P$6-$F76+1),$J76/2,$M76,TRUE))/(1-2*_xlfn.NORM.DIST(0,$J76/2,$M76,TRUE))*$D76+($K76="Steady Growth")*(AND(Q$6&gt;=$F76,Q$6&lt;=$H76)*((Q$6-$F76+1)/($J76*($J76+1)/2)*$D76))+($K76="custom")*CustCF!K76</f>
        <v>0</v>
      </c>
      <c r="R76" s="95">
        <f>($K76="Bell Curve")*(_xlfn.NORM.DIST(AND(R$6&gt;=$F76,R$6&lt;=$H76)*(R$6-$F76+1),$J76/2,$M76,TRUE)-_xlfn.NORM.DIST(AND(R$6&gt;=$F76,R$6&lt;=$H76)*(Q$6-$F76+1),$J76/2,$M76,TRUE))/(1-2*_xlfn.NORM.DIST(0,$J76/2,$M76,TRUE))*$D76+($K76="Steady Growth")*(AND(R$6&gt;=$F76,R$6&lt;=$H76)*((R$6-$F76+1)/($J76*($J76+1)/2)*$D76))+($K76="custom")*CustCF!L76</f>
        <v>0</v>
      </c>
      <c r="S76" s="95">
        <f>($K76="Bell Curve")*(_xlfn.NORM.DIST(AND(S$6&gt;=$F76,S$6&lt;=$H76)*(S$6-$F76+1),$J76/2,$M76,TRUE)-_xlfn.NORM.DIST(AND(S$6&gt;=$F76,S$6&lt;=$H76)*(R$6-$F76+1),$J76/2,$M76,TRUE))/(1-2*_xlfn.NORM.DIST(0,$J76/2,$M76,TRUE))*$D76+($K76="Steady Growth")*(AND(S$6&gt;=$F76,S$6&lt;=$H76)*((S$6-$F76+1)/($J76*($J76+1)/2)*$D76))+($K76="custom")*CustCF!M76</f>
        <v>0</v>
      </c>
      <c r="T76" s="95">
        <f>($K76="Bell Curve")*(_xlfn.NORM.DIST(AND(T$6&gt;=$F76,T$6&lt;=$H76)*(T$6-$F76+1),$J76/2,$M76,TRUE)-_xlfn.NORM.DIST(AND(T$6&gt;=$F76,T$6&lt;=$H76)*(S$6-$F76+1),$J76/2,$M76,TRUE))/(1-2*_xlfn.NORM.DIST(0,$J76/2,$M76,TRUE))*$D76+($K76="Steady Growth")*(AND(T$6&gt;=$F76,T$6&lt;=$H76)*((T$6-$F76+1)/($J76*($J76+1)/2)*$D76))+($K76="custom")*CustCF!N76</f>
        <v>0</v>
      </c>
      <c r="U76" s="95">
        <f>($K76="Bell Curve")*(_xlfn.NORM.DIST(AND(U$6&gt;=$F76,U$6&lt;=$H76)*(U$6-$F76+1),$J76/2,$M76,TRUE)-_xlfn.NORM.DIST(AND(U$6&gt;=$F76,U$6&lt;=$H76)*(T$6-$F76+1),$J76/2,$M76,TRUE))/(1-2*_xlfn.NORM.DIST(0,$J76/2,$M76,TRUE))*$D76+($K76="Steady Growth")*(AND(U$6&gt;=$F76,U$6&lt;=$H76)*((U$6-$F76+1)/($J76*($J76+1)/2)*$D76))+($K76="custom")*CustCF!O76</f>
        <v>0</v>
      </c>
      <c r="V76" s="95">
        <f>($K76="Bell Curve")*(_xlfn.NORM.DIST(AND(V$6&gt;=$F76,V$6&lt;=$H76)*(V$6-$F76+1),$J76/2,$M76,TRUE)-_xlfn.NORM.DIST(AND(V$6&gt;=$F76,V$6&lt;=$H76)*(U$6-$F76+1),$J76/2,$M76,TRUE))/(1-2*_xlfn.NORM.DIST(0,$J76/2,$M76,TRUE))*$D76+($K76="Steady Growth")*(AND(V$6&gt;=$F76,V$6&lt;=$H76)*((V$6-$F76+1)/($J76*($J76+1)/2)*$D76))+($K76="custom")*CustCF!P76</f>
        <v>0</v>
      </c>
      <c r="W76" s="95">
        <f>($K76="Bell Curve")*(_xlfn.NORM.DIST(AND(W$6&gt;=$F76,W$6&lt;=$H76)*(W$6-$F76+1),$J76/2,$M76,TRUE)-_xlfn.NORM.DIST(AND(W$6&gt;=$F76,W$6&lt;=$H76)*(V$6-$F76+1),$J76/2,$M76,TRUE))/(1-2*_xlfn.NORM.DIST(0,$J76/2,$M76,TRUE))*$D76+($K76="Steady Growth")*(AND(W$6&gt;=$F76,W$6&lt;=$H76)*((W$6-$F76+1)/($J76*($J76+1)/2)*$D76))+($K76="custom")*CustCF!Q76</f>
        <v>0</v>
      </c>
      <c r="X76" s="95">
        <f>($K76="Bell Curve")*(_xlfn.NORM.DIST(AND(X$6&gt;=$F76,X$6&lt;=$H76)*(X$6-$F76+1),$J76/2,$M76,TRUE)-_xlfn.NORM.DIST(AND(X$6&gt;=$F76,X$6&lt;=$H76)*(W$6-$F76+1),$J76/2,$M76,TRUE))/(1-2*_xlfn.NORM.DIST(0,$J76/2,$M76,TRUE))*$D76+($K76="Steady Growth")*(AND(X$6&gt;=$F76,X$6&lt;=$H76)*((X$6-$F76+1)/($J76*($J76+1)/2)*$D76))+($K76="custom")*CustCF!R76</f>
        <v>0</v>
      </c>
      <c r="Y76" s="95">
        <f>($K76="Bell Curve")*(_xlfn.NORM.DIST(AND(Y$6&gt;=$F76,Y$6&lt;=$H76)*(Y$6-$F76+1),$J76/2,$M76,TRUE)-_xlfn.NORM.DIST(AND(Y$6&gt;=$F76,Y$6&lt;=$H76)*(X$6-$F76+1),$J76/2,$M76,TRUE))/(1-2*_xlfn.NORM.DIST(0,$J76/2,$M76,TRUE))*$D76+($K76="Steady Growth")*(AND(Y$6&gt;=$F76,Y$6&lt;=$H76)*((Y$6-$F76+1)/($J76*($J76+1)/2)*$D76))+($K76="custom")*CustCF!S76</f>
        <v>0</v>
      </c>
      <c r="Z76" s="95">
        <f>($K76="Bell Curve")*(_xlfn.NORM.DIST(AND(Z$6&gt;=$F76,Z$6&lt;=$H76)*(Z$6-$F76+1),$J76/2,$M76,TRUE)-_xlfn.NORM.DIST(AND(Z$6&gt;=$F76,Z$6&lt;=$H76)*(Y$6-$F76+1),$J76/2,$M76,TRUE))/(1-2*_xlfn.NORM.DIST(0,$J76/2,$M76,TRUE))*$D76+($K76="Steady Growth")*(AND(Z$6&gt;=$F76,Z$6&lt;=$H76)*((Z$6-$F76+1)/($J76*($J76+1)/2)*$D76))+($K76="custom")*CustCF!T76</f>
        <v>0</v>
      </c>
      <c r="AA76" s="95">
        <f>($K76="Bell Curve")*(_xlfn.NORM.DIST(AND(AA$6&gt;=$F76,AA$6&lt;=$H76)*(AA$6-$F76+1),$J76/2,$M76,TRUE)-_xlfn.NORM.DIST(AND(AA$6&gt;=$F76,AA$6&lt;=$H76)*(Z$6-$F76+1),$J76/2,$M76,TRUE))/(1-2*_xlfn.NORM.DIST(0,$J76/2,$M76,TRUE))*$D76+($K76="Steady Growth")*(AND(AA$6&gt;=$F76,AA$6&lt;=$H76)*((AA$6-$F76+1)/($J76*($J76+1)/2)*$D76))+($K76="custom")*CustCF!U76</f>
        <v>0</v>
      </c>
      <c r="AB76" s="95">
        <f>($K76="Bell Curve")*(_xlfn.NORM.DIST(AND(AB$6&gt;=$F76,AB$6&lt;=$H76)*(AB$6-$F76+1),$J76/2,$M76,TRUE)-_xlfn.NORM.DIST(AND(AB$6&gt;=$F76,AB$6&lt;=$H76)*(AA$6-$F76+1),$J76/2,$M76,TRUE))/(1-2*_xlfn.NORM.DIST(0,$J76/2,$M76,TRUE))*$D76+($K76="Steady Growth")*(AND(AB$6&gt;=$F76,AB$6&lt;=$H76)*((AB$6-$F76+1)/($J76*($J76+1)/2)*$D76))+($K76="custom")*CustCF!V76</f>
        <v>0</v>
      </c>
      <c r="AC76" s="95">
        <f>($K76="Bell Curve")*(_xlfn.NORM.DIST(AND(AC$6&gt;=$F76,AC$6&lt;=$H76)*(AC$6-$F76+1),$J76/2,$M76,TRUE)-_xlfn.NORM.DIST(AND(AC$6&gt;=$F76,AC$6&lt;=$H76)*(AB$6-$F76+1),$J76/2,$M76,TRUE))/(1-2*_xlfn.NORM.DIST(0,$J76/2,$M76,TRUE))*$D76+($K76="Steady Growth")*(AND(AC$6&gt;=$F76,AC$6&lt;=$H76)*((AC$6-$F76+1)/($J76*($J76+1)/2)*$D76))+($K76="custom")*CustCF!W76</f>
        <v>0</v>
      </c>
      <c r="AD76" s="95">
        <f>($K76="Bell Curve")*(_xlfn.NORM.DIST(AND(AD$6&gt;=$F76,AD$6&lt;=$H76)*(AD$6-$F76+1),$J76/2,$M76,TRUE)-_xlfn.NORM.DIST(AND(AD$6&gt;=$F76,AD$6&lt;=$H76)*(AC$6-$F76+1),$J76/2,$M76,TRUE))/(1-2*_xlfn.NORM.DIST(0,$J76/2,$M76,TRUE))*$D76+($K76="Steady Growth")*(AND(AD$6&gt;=$F76,AD$6&lt;=$H76)*((AD$6-$F76+1)/($J76*($J76+1)/2)*$D76))+($K76="custom")*CustCF!X76</f>
        <v>0</v>
      </c>
      <c r="AE76" s="95">
        <f>($K76="Bell Curve")*(_xlfn.NORM.DIST(AND(AE$6&gt;=$F76,AE$6&lt;=$H76)*(AE$6-$F76+1),$J76/2,$M76,TRUE)-_xlfn.NORM.DIST(AND(AE$6&gt;=$F76,AE$6&lt;=$H76)*(AD$6-$F76+1),$J76/2,$M76,TRUE))/(1-2*_xlfn.NORM.DIST(0,$J76/2,$M76,TRUE))*$D76+($K76="Steady Growth")*(AND(AE$6&gt;=$F76,AE$6&lt;=$H76)*((AE$6-$F76+1)/($J76*($J76+1)/2)*$D76))+($K76="custom")*CustCF!Y76</f>
        <v>0</v>
      </c>
      <c r="AF76" s="95">
        <f>($K76="Bell Curve")*(_xlfn.NORM.DIST(AND(AF$6&gt;=$F76,AF$6&lt;=$H76)*(AF$6-$F76+1),$J76/2,$M76,TRUE)-_xlfn.NORM.DIST(AND(AF$6&gt;=$F76,AF$6&lt;=$H76)*(AE$6-$F76+1),$J76/2,$M76,TRUE))/(1-2*_xlfn.NORM.DIST(0,$J76/2,$M76,TRUE))*$D76+($K76="Steady Growth")*(AND(AF$6&gt;=$F76,AF$6&lt;=$H76)*((AF$6-$F76+1)/($J76*($J76+1)/2)*$D76))+($K76="custom")*CustCF!Z76</f>
        <v>0</v>
      </c>
      <c r="AG76" s="95">
        <f>($K76="Bell Curve")*(_xlfn.NORM.DIST(AND(AG$6&gt;=$F76,AG$6&lt;=$H76)*(AG$6-$F76+1),$J76/2,$M76,TRUE)-_xlfn.NORM.DIST(AND(AG$6&gt;=$F76,AG$6&lt;=$H76)*(AF$6-$F76+1),$J76/2,$M76,TRUE))/(1-2*_xlfn.NORM.DIST(0,$J76/2,$M76,TRUE))*$D76+($K76="Steady Growth")*(AND(AG$6&gt;=$F76,AG$6&lt;=$H76)*((AG$6-$F76+1)/($J76*($J76+1)/2)*$D76))+($K76="custom")*CustCF!AA76</f>
        <v>0</v>
      </c>
      <c r="AH76" s="95">
        <f>($K76="Bell Curve")*(_xlfn.NORM.DIST(AND(AH$6&gt;=$F76,AH$6&lt;=$H76)*(AH$6-$F76+1),$J76/2,$M76,TRUE)-_xlfn.NORM.DIST(AND(AH$6&gt;=$F76,AH$6&lt;=$H76)*(AG$6-$F76+1),$J76/2,$M76,TRUE))/(1-2*_xlfn.NORM.DIST(0,$J76/2,$M76,TRUE))*$D76+($K76="Steady Growth")*(AND(AH$6&gt;=$F76,AH$6&lt;=$H76)*((AH$6-$F76+1)/($J76*($J76+1)/2)*$D76))+($K76="custom")*CustCF!AB76</f>
        <v>0</v>
      </c>
      <c r="AI76" s="95">
        <f>($K76="Bell Curve")*(_xlfn.NORM.DIST(AND(AI$6&gt;=$F76,AI$6&lt;=$H76)*(AI$6-$F76+1),$J76/2,$M76,TRUE)-_xlfn.NORM.DIST(AND(AI$6&gt;=$F76,AI$6&lt;=$H76)*(AH$6-$F76+1),$J76/2,$M76,TRUE))/(1-2*_xlfn.NORM.DIST(0,$J76/2,$M76,TRUE))*$D76+($K76="Steady Growth")*(AND(AI$6&gt;=$F76,AI$6&lt;=$H76)*((AI$6-$F76+1)/($J76*($J76+1)/2)*$D76))+($K76="custom")*CustCF!AC76</f>
        <v>0</v>
      </c>
      <c r="AJ76" s="95">
        <f>($K76="Bell Curve")*(_xlfn.NORM.DIST(AND(AJ$6&gt;=$F76,AJ$6&lt;=$H76)*(AJ$6-$F76+1),$J76/2,$M76,TRUE)-_xlfn.NORM.DIST(AND(AJ$6&gt;=$F76,AJ$6&lt;=$H76)*(AI$6-$F76+1),$J76/2,$M76,TRUE))/(1-2*_xlfn.NORM.DIST(0,$J76/2,$M76,TRUE))*$D76+($K76="Steady Growth")*(AND(AJ$6&gt;=$F76,AJ$6&lt;=$H76)*((AJ$6-$F76+1)/($J76*($J76+1)/2)*$D76))+($K76="custom")*CustCF!AD76</f>
        <v>0</v>
      </c>
      <c r="AK76" s="95">
        <f>($K76="Bell Curve")*(_xlfn.NORM.DIST(AND(AK$6&gt;=$F76,AK$6&lt;=$H76)*(AK$6-$F76+1),$J76/2,$M76,TRUE)-_xlfn.NORM.DIST(AND(AK$6&gt;=$F76,AK$6&lt;=$H76)*(AJ$6-$F76+1),$J76/2,$M76,TRUE))/(1-2*_xlfn.NORM.DIST(0,$J76/2,$M76,TRUE))*$D76+($K76="Steady Growth")*(AND(AK$6&gt;=$F76,AK$6&lt;=$H76)*((AK$6-$F76+1)/($J76*($J76+1)/2)*$D76))+($K76="custom")*CustCF!AE76</f>
        <v>0</v>
      </c>
      <c r="AL76" s="95">
        <f>($K76="Bell Curve")*(_xlfn.NORM.DIST(AND(AL$6&gt;=$F76,AL$6&lt;=$H76)*(AL$6-$F76+1),$J76/2,$M76,TRUE)-_xlfn.NORM.DIST(AND(AL$6&gt;=$F76,AL$6&lt;=$H76)*(AK$6-$F76+1),$J76/2,$M76,TRUE))/(1-2*_xlfn.NORM.DIST(0,$J76/2,$M76,TRUE))*$D76+($K76="Steady Growth")*(AND(AL$6&gt;=$F76,AL$6&lt;=$H76)*((AL$6-$F76+1)/($J76*($J76+1)/2)*$D76))+($K76="custom")*CustCF!AF76</f>
        <v>0</v>
      </c>
      <c r="AM76" s="95">
        <f>($K76="Bell Curve")*(_xlfn.NORM.DIST(AND(AM$6&gt;=$F76,AM$6&lt;=$H76)*(AM$6-$F76+1),$J76/2,$M76,TRUE)-_xlfn.NORM.DIST(AND(AM$6&gt;=$F76,AM$6&lt;=$H76)*(AL$6-$F76+1),$J76/2,$M76,TRUE))/(1-2*_xlfn.NORM.DIST(0,$J76/2,$M76,TRUE))*$D76+($K76="Steady Growth")*(AND(AM$6&gt;=$F76,AM$6&lt;=$H76)*((AM$6-$F76+1)/($J76*($J76+1)/2)*$D76))+($K76="custom")*CustCF!AG76</f>
        <v>0</v>
      </c>
      <c r="AN76" s="95">
        <f>($K76="Bell Curve")*(_xlfn.NORM.DIST(AND(AN$6&gt;=$F76,AN$6&lt;=$H76)*(AN$6-$F76+1),$J76/2,$M76,TRUE)-_xlfn.NORM.DIST(AND(AN$6&gt;=$F76,AN$6&lt;=$H76)*(AM$6-$F76+1),$J76/2,$M76,TRUE))/(1-2*_xlfn.NORM.DIST(0,$J76/2,$M76,TRUE))*$D76+($K76="Steady Growth")*(AND(AN$6&gt;=$F76,AN$6&lt;=$H76)*((AN$6-$F76+1)/($J76*($J76+1)/2)*$D76))+($K76="custom")*CustCF!AH76</f>
        <v>0</v>
      </c>
      <c r="AO76" s="95">
        <f>($K76="Bell Curve")*(_xlfn.NORM.DIST(AND(AO$6&gt;=$F76,AO$6&lt;=$H76)*(AO$6-$F76+1),$J76/2,$M76,TRUE)-_xlfn.NORM.DIST(AND(AO$6&gt;=$F76,AO$6&lt;=$H76)*(AN$6-$F76+1),$J76/2,$M76,TRUE))/(1-2*_xlfn.NORM.DIST(0,$J76/2,$M76,TRUE))*$D76+($K76="Steady Growth")*(AND(AO$6&gt;=$F76,AO$6&lt;=$H76)*((AO$6-$F76+1)/($J76*($J76+1)/2)*$D76))+($K76="custom")*CustCF!AI76</f>
        <v>0</v>
      </c>
      <c r="AP76" s="95">
        <f>($K76="Bell Curve")*(_xlfn.NORM.DIST(AND(AP$6&gt;=$F76,AP$6&lt;=$H76)*(AP$6-$F76+1),$J76/2,$M76,TRUE)-_xlfn.NORM.DIST(AND(AP$6&gt;=$F76,AP$6&lt;=$H76)*(AO$6-$F76+1),$J76/2,$M76,TRUE))/(1-2*_xlfn.NORM.DIST(0,$J76/2,$M76,TRUE))*$D76+($K76="Steady Growth")*(AND(AP$6&gt;=$F76,AP$6&lt;=$H76)*((AP$6-$F76+1)/($J76*($J76+1)/2)*$D76))+($K76="custom")*CustCF!AJ76</f>
        <v>0</v>
      </c>
      <c r="AQ76" s="95">
        <f>($K76="Bell Curve")*(_xlfn.NORM.DIST(AND(AQ$6&gt;=$F76,AQ$6&lt;=$H76)*(AQ$6-$F76+1),$J76/2,$M76,TRUE)-_xlfn.NORM.DIST(AND(AQ$6&gt;=$F76,AQ$6&lt;=$H76)*(AP$6-$F76+1),$J76/2,$M76,TRUE))/(1-2*_xlfn.NORM.DIST(0,$J76/2,$M76,TRUE))*$D76+($K76="Steady Growth")*(AND(AQ$6&gt;=$F76,AQ$6&lt;=$H76)*((AQ$6-$F76+1)/($J76*($J76+1)/2)*$D76))+($K76="custom")*CustCF!AK76</f>
        <v>0</v>
      </c>
      <c r="AR76" s="95">
        <f>($K76="Bell Curve")*(_xlfn.NORM.DIST(AND(AR$6&gt;=$F76,AR$6&lt;=$H76)*(AR$6-$F76+1),$J76/2,$M76,TRUE)-_xlfn.NORM.DIST(AND(AR$6&gt;=$F76,AR$6&lt;=$H76)*(AQ$6-$F76+1),$J76/2,$M76,TRUE))/(1-2*_xlfn.NORM.DIST(0,$J76/2,$M76,TRUE))*$D76+($K76="Steady Growth")*(AND(AR$6&gt;=$F76,AR$6&lt;=$H76)*((AR$6-$F76+1)/($J76*($J76+1)/2)*$D76))+($K76="custom")*CustCF!AL76</f>
        <v>0</v>
      </c>
      <c r="AS76" s="95">
        <f>($K76="Bell Curve")*(_xlfn.NORM.DIST(AND(AS$6&gt;=$F76,AS$6&lt;=$H76)*(AS$6-$F76+1),$J76/2,$M76,TRUE)-_xlfn.NORM.DIST(AND(AS$6&gt;=$F76,AS$6&lt;=$H76)*(AR$6-$F76+1),$J76/2,$M76,TRUE))/(1-2*_xlfn.NORM.DIST(0,$J76/2,$M76,TRUE))*$D76+($K76="Steady Growth")*(AND(AS$6&gt;=$F76,AS$6&lt;=$H76)*((AS$6-$F76+1)/($J76*($J76+1)/2)*$D76))+($K76="custom")*CustCF!AM76</f>
        <v>0</v>
      </c>
      <c r="AT76" s="95">
        <f>($K76="Bell Curve")*(_xlfn.NORM.DIST(AND(AT$6&gt;=$F76,AT$6&lt;=$H76)*(AT$6-$F76+1),$J76/2,$M76,TRUE)-_xlfn.NORM.DIST(AND(AT$6&gt;=$F76,AT$6&lt;=$H76)*(AS$6-$F76+1),$J76/2,$M76,TRUE))/(1-2*_xlfn.NORM.DIST(0,$J76/2,$M76,TRUE))*$D76+($K76="Steady Growth")*(AND(AT$6&gt;=$F76,AT$6&lt;=$H76)*((AT$6-$F76+1)/($J76*($J76+1)/2)*$D76))+($K76="custom")*CustCF!AN76</f>
        <v>0</v>
      </c>
      <c r="AU76" s="95">
        <f>($K76="Bell Curve")*(_xlfn.NORM.DIST(AND(AU$6&gt;=$F76,AU$6&lt;=$H76)*(AU$6-$F76+1),$J76/2,$M76,TRUE)-_xlfn.NORM.DIST(AND(AU$6&gt;=$F76,AU$6&lt;=$H76)*(AT$6-$F76+1),$J76/2,$M76,TRUE))/(1-2*_xlfn.NORM.DIST(0,$J76/2,$M76,TRUE))*$D76+($K76="Steady Growth")*(AND(AU$6&gt;=$F76,AU$6&lt;=$H76)*((AU$6-$F76+1)/($J76*($J76+1)/2)*$D76))+($K76="custom")*CustCF!AO76</f>
        <v>0</v>
      </c>
      <c r="AV76" s="95">
        <f>($K76="Bell Curve")*(_xlfn.NORM.DIST(AND(AV$6&gt;=$F76,AV$6&lt;=$H76)*(AV$6-$F76+1),$J76/2,$M76,TRUE)-_xlfn.NORM.DIST(AND(AV$6&gt;=$F76,AV$6&lt;=$H76)*(AU$6-$F76+1),$J76/2,$M76,TRUE))/(1-2*_xlfn.NORM.DIST(0,$J76/2,$M76,TRUE))*$D76+($K76="Steady Growth")*(AND(AV$6&gt;=$F76,AV$6&lt;=$H76)*((AV$6-$F76+1)/($J76*($J76+1)/2)*$D76))+($K76="custom")*CustCF!AP76</f>
        <v>0</v>
      </c>
      <c r="AW76" s="95">
        <f>($K76="Bell Curve")*(_xlfn.NORM.DIST(AND(AW$6&gt;=$F76,AW$6&lt;=$H76)*(AW$6-$F76+1),$J76/2,$M76,TRUE)-_xlfn.NORM.DIST(AND(AW$6&gt;=$F76,AW$6&lt;=$H76)*(AV$6-$F76+1),$J76/2,$M76,TRUE))/(1-2*_xlfn.NORM.DIST(0,$J76/2,$M76,TRUE))*$D76+($K76="Steady Growth")*(AND(AW$6&gt;=$F76,AW$6&lt;=$H76)*((AW$6-$F76+1)/($J76*($J76+1)/2)*$D76))+($K76="custom")*CustCF!AQ76</f>
        <v>0</v>
      </c>
      <c r="AX76" s="95">
        <f>($K76="Bell Curve")*(_xlfn.NORM.DIST(AND(AX$6&gt;=$F76,AX$6&lt;=$H76)*(AX$6-$F76+1),$J76/2,$M76,TRUE)-_xlfn.NORM.DIST(AND(AX$6&gt;=$F76,AX$6&lt;=$H76)*(AW$6-$F76+1),$J76/2,$M76,TRUE))/(1-2*_xlfn.NORM.DIST(0,$J76/2,$M76,TRUE))*$D76+($K76="Steady Growth")*(AND(AX$6&gt;=$F76,AX$6&lt;=$H76)*((AX$6-$F76+1)/($J76*($J76+1)/2)*$D76))+($K76="custom")*CustCF!AR76</f>
        <v>0</v>
      </c>
      <c r="AY76" s="95">
        <f>($K76="Bell Curve")*(_xlfn.NORM.DIST(AND(AY$6&gt;=$F76,AY$6&lt;=$H76)*(AY$6-$F76+1),$J76/2,$M76,TRUE)-_xlfn.NORM.DIST(AND(AY$6&gt;=$F76,AY$6&lt;=$H76)*(AX$6-$F76+1),$J76/2,$M76,TRUE))/(1-2*_xlfn.NORM.DIST(0,$J76/2,$M76,TRUE))*$D76+($K76="Steady Growth")*(AND(AY$6&gt;=$F76,AY$6&lt;=$H76)*((AY$6-$F76+1)/($J76*($J76+1)/2)*$D76))+($K76="custom")*CustCF!AS76</f>
        <v>0</v>
      </c>
      <c r="AZ76" s="95">
        <f>($K76="Bell Curve")*(_xlfn.NORM.DIST(AND(AZ$6&gt;=$F76,AZ$6&lt;=$H76)*(AZ$6-$F76+1),$J76/2,$M76,TRUE)-_xlfn.NORM.DIST(AND(AZ$6&gt;=$F76,AZ$6&lt;=$H76)*(AY$6-$F76+1),$J76/2,$M76,TRUE))/(1-2*_xlfn.NORM.DIST(0,$J76/2,$M76,TRUE))*$D76+($K76="Steady Growth")*(AND(AZ$6&gt;=$F76,AZ$6&lt;=$H76)*((AZ$6-$F76+1)/($J76*($J76+1)/2)*$D76))+($K76="custom")*CustCF!AT76</f>
        <v>0</v>
      </c>
      <c r="BA76" s="95">
        <f>($K76="Bell Curve")*(_xlfn.NORM.DIST(AND(BA$6&gt;=$F76,BA$6&lt;=$H76)*(BA$6-$F76+1),$J76/2,$M76,TRUE)-_xlfn.NORM.DIST(AND(BA$6&gt;=$F76,BA$6&lt;=$H76)*(AZ$6-$F76+1),$J76/2,$M76,TRUE))/(1-2*_xlfn.NORM.DIST(0,$J76/2,$M76,TRUE))*$D76+($K76="Steady Growth")*(AND(BA$6&gt;=$F76,BA$6&lt;=$H76)*((BA$6-$F76+1)/($J76*($J76+1)/2)*$D76))+($K76="custom")*CustCF!AU76</f>
        <v>0</v>
      </c>
      <c r="BB76" s="95">
        <f>($K76="Bell Curve")*(_xlfn.NORM.DIST(AND(BB$6&gt;=$F76,BB$6&lt;=$H76)*(BB$6-$F76+1),$J76/2,$M76,TRUE)-_xlfn.NORM.DIST(AND(BB$6&gt;=$F76,BB$6&lt;=$H76)*(BA$6-$F76+1),$J76/2,$M76,TRUE))/(1-2*_xlfn.NORM.DIST(0,$J76/2,$M76,TRUE))*$D76+($K76="Steady Growth")*(AND(BB$6&gt;=$F76,BB$6&lt;=$H76)*((BB$6-$F76+1)/($J76*($J76+1)/2)*$D76))+($K76="custom")*CustCF!AV76</f>
        <v>0</v>
      </c>
      <c r="BC76" s="95">
        <f>($K76="Bell Curve")*(_xlfn.NORM.DIST(AND(BC$6&gt;=$F76,BC$6&lt;=$H76)*(BC$6-$F76+1),$J76/2,$M76,TRUE)-_xlfn.NORM.DIST(AND(BC$6&gt;=$F76,BC$6&lt;=$H76)*(BB$6-$F76+1),$J76/2,$M76,TRUE))/(1-2*_xlfn.NORM.DIST(0,$J76/2,$M76,TRUE))*$D76+($K76="Steady Growth")*(AND(BC$6&gt;=$F76,BC$6&lt;=$H76)*((BC$6-$F76+1)/($J76*($J76+1)/2)*$D76))+($K76="custom")*CustCF!AW76</f>
        <v>0</v>
      </c>
      <c r="BD76" s="95">
        <f>($K76="Bell Curve")*(_xlfn.NORM.DIST(AND(BD$6&gt;=$F76,BD$6&lt;=$H76)*(BD$6-$F76+1),$J76/2,$M76,TRUE)-_xlfn.NORM.DIST(AND(BD$6&gt;=$F76,BD$6&lt;=$H76)*(BC$6-$F76+1),$J76/2,$M76,TRUE))/(1-2*_xlfn.NORM.DIST(0,$J76/2,$M76,TRUE))*$D76+($K76="Steady Growth")*(AND(BD$6&gt;=$F76,BD$6&lt;=$H76)*((BD$6-$F76+1)/($J76*($J76+1)/2)*$D76))+($K76="custom")*CustCF!AX76</f>
        <v>0</v>
      </c>
      <c r="BE76" s="95">
        <f>($K76="Bell Curve")*(_xlfn.NORM.DIST(AND(BE$6&gt;=$F76,BE$6&lt;=$H76)*(BE$6-$F76+1),$J76/2,$M76,TRUE)-_xlfn.NORM.DIST(AND(BE$6&gt;=$F76,BE$6&lt;=$H76)*(BD$6-$F76+1),$J76/2,$M76,TRUE))/(1-2*_xlfn.NORM.DIST(0,$J76/2,$M76,TRUE))*$D76+($K76="Steady Growth")*(AND(BE$6&gt;=$F76,BE$6&lt;=$H76)*((BE$6-$F76+1)/($J76*($J76+1)/2)*$D76))+($K76="custom")*CustCF!AY76</f>
        <v>0</v>
      </c>
      <c r="BF76" s="95">
        <f>($K76="Bell Curve")*(_xlfn.NORM.DIST(AND(BF$6&gt;=$F76,BF$6&lt;=$H76)*(BF$6-$F76+1),$J76/2,$M76,TRUE)-_xlfn.NORM.DIST(AND(BF$6&gt;=$F76,BF$6&lt;=$H76)*(BE$6-$F76+1),$J76/2,$M76,TRUE))/(1-2*_xlfn.NORM.DIST(0,$J76/2,$M76,TRUE))*$D76+($K76="Steady Growth")*(AND(BF$6&gt;=$F76,BF$6&lt;=$H76)*((BF$6-$F76+1)/($J76*($J76+1)/2)*$D76))+($K76="custom")*CustCF!AZ76</f>
        <v>0</v>
      </c>
      <c r="BG76" s="95">
        <f>($K76="Bell Curve")*(_xlfn.NORM.DIST(AND(BG$6&gt;=$F76,BG$6&lt;=$H76)*(BG$6-$F76+1),$J76/2,$M76,TRUE)-_xlfn.NORM.DIST(AND(BG$6&gt;=$F76,BG$6&lt;=$H76)*(BF$6-$F76+1),$J76/2,$M76,TRUE))/(1-2*_xlfn.NORM.DIST(0,$J76/2,$M76,TRUE))*$D76+($K76="Steady Growth")*(AND(BG$6&gt;=$F76,BG$6&lt;=$H76)*((BG$6-$F76+1)/($J76*($J76+1)/2)*$D76))+($K76="custom")*CustCF!BA76</f>
        <v>0</v>
      </c>
      <c r="BH76" s="95">
        <f>($K76="Bell Curve")*(_xlfn.NORM.DIST(AND(BH$6&gt;=$F76,BH$6&lt;=$H76)*(BH$6-$F76+1),$J76/2,$M76,TRUE)-_xlfn.NORM.DIST(AND(BH$6&gt;=$F76,BH$6&lt;=$H76)*(BG$6-$F76+1),$J76/2,$M76,TRUE))/(1-2*_xlfn.NORM.DIST(0,$J76/2,$M76,TRUE))*$D76+($K76="Steady Growth")*(AND(BH$6&gt;=$F76,BH$6&lt;=$H76)*((BH$6-$F76+1)/($J76*($J76+1)/2)*$D76))+($K76="custom")*CustCF!BB76</f>
        <v>0</v>
      </c>
      <c r="BI76" s="95">
        <f>($K76="Bell Curve")*(_xlfn.NORM.DIST(AND(BI$6&gt;=$F76,BI$6&lt;=$H76)*(BI$6-$F76+1),$J76/2,$M76,TRUE)-_xlfn.NORM.DIST(AND(BI$6&gt;=$F76,BI$6&lt;=$H76)*(BH$6-$F76+1),$J76/2,$M76,TRUE))/(1-2*_xlfn.NORM.DIST(0,$J76/2,$M76,TRUE))*$D76+($K76="Steady Growth")*(AND(BI$6&gt;=$F76,BI$6&lt;=$H76)*((BI$6-$F76+1)/($J76*($J76+1)/2)*$D76))+($K76="custom")*CustCF!BC76</f>
        <v>0</v>
      </c>
      <c r="BJ76" s="95">
        <f>($K76="Bell Curve")*(_xlfn.NORM.DIST(AND(BJ$6&gt;=$F76,BJ$6&lt;=$H76)*(BJ$6-$F76+1),$J76/2,$M76,TRUE)-_xlfn.NORM.DIST(AND(BJ$6&gt;=$F76,BJ$6&lt;=$H76)*(BI$6-$F76+1),$J76/2,$M76,TRUE))/(1-2*_xlfn.NORM.DIST(0,$J76/2,$M76,TRUE))*$D76+($K76="Steady Growth")*(AND(BJ$6&gt;=$F76,BJ$6&lt;=$H76)*((BJ$6-$F76+1)/($J76*($J76+1)/2)*$D76))+($K76="custom")*CustCF!BD76</f>
        <v>0</v>
      </c>
      <c r="BK76" s="95">
        <f>($K76="Bell Curve")*(_xlfn.NORM.DIST(AND(BK$6&gt;=$F76,BK$6&lt;=$H76)*(BK$6-$F76+1),$J76/2,$M76,TRUE)-_xlfn.NORM.DIST(AND(BK$6&gt;=$F76,BK$6&lt;=$H76)*(BJ$6-$F76+1),$J76/2,$M76,TRUE))/(1-2*_xlfn.NORM.DIST(0,$J76/2,$M76,TRUE))*$D76+($K76="Steady Growth")*(AND(BK$6&gt;=$F76,BK$6&lt;=$H76)*((BK$6-$F76+1)/($J76*($J76+1)/2)*$D76))+($K76="custom")*CustCF!BE76</f>
        <v>0</v>
      </c>
      <c r="BL76" s="95">
        <f>($K76="Bell Curve")*(_xlfn.NORM.DIST(AND(BL$6&gt;=$F76,BL$6&lt;=$H76)*(BL$6-$F76+1),$J76/2,$M76,TRUE)-_xlfn.NORM.DIST(AND(BL$6&gt;=$F76,BL$6&lt;=$H76)*(BK$6-$F76+1),$J76/2,$M76,TRUE))/(1-2*_xlfn.NORM.DIST(0,$J76/2,$M76,TRUE))*$D76+($K76="Steady Growth")*(AND(BL$6&gt;=$F76,BL$6&lt;=$H76)*((BL$6-$F76+1)/($J76*($J76+1)/2)*$D76))+($K76="custom")*CustCF!BF76</f>
        <v>0</v>
      </c>
      <c r="BM76" s="95">
        <f>($K76="Bell Curve")*(_xlfn.NORM.DIST(AND(BM$6&gt;=$F76,BM$6&lt;=$H76)*(BM$6-$F76+1),$J76/2,$M76,TRUE)-_xlfn.NORM.DIST(AND(BM$6&gt;=$F76,BM$6&lt;=$H76)*(BL$6-$F76+1),$J76/2,$M76,TRUE))/(1-2*_xlfn.NORM.DIST(0,$J76/2,$M76,TRUE))*$D76+($K76="Steady Growth")*(AND(BM$6&gt;=$F76,BM$6&lt;=$H76)*((BM$6-$F76+1)/($J76*($J76+1)/2)*$D76))+($K76="custom")*CustCF!BG76</f>
        <v>0</v>
      </c>
      <c r="BN76" s="95">
        <f>($K76="Bell Curve")*(_xlfn.NORM.DIST(AND(BN$6&gt;=$F76,BN$6&lt;=$H76)*(BN$6-$F76+1),$J76/2,$M76,TRUE)-_xlfn.NORM.DIST(AND(BN$6&gt;=$F76,BN$6&lt;=$H76)*(BM$6-$F76+1),$J76/2,$M76,TRUE))/(1-2*_xlfn.NORM.DIST(0,$J76/2,$M76,TRUE))*$D76+($K76="Steady Growth")*(AND(BN$6&gt;=$F76,BN$6&lt;=$H76)*((BN$6-$F76+1)/($J76*($J76+1)/2)*$D76))+($K76="custom")*CustCF!BH76</f>
        <v>0</v>
      </c>
      <c r="BO76" s="95">
        <f>($K76="Bell Curve")*(_xlfn.NORM.DIST(AND(BO$6&gt;=$F76,BO$6&lt;=$H76)*(BO$6-$F76+1),$J76/2,$M76,TRUE)-_xlfn.NORM.DIST(AND(BO$6&gt;=$F76,BO$6&lt;=$H76)*(BN$6-$F76+1),$J76/2,$M76,TRUE))/(1-2*_xlfn.NORM.DIST(0,$J76/2,$M76,TRUE))*$D76+($K76="Steady Growth")*(AND(BO$6&gt;=$F76,BO$6&lt;=$H76)*((BO$6-$F76+1)/($J76*($J76+1)/2)*$D76))+($K76="custom")*CustCF!BI76</f>
        <v>0</v>
      </c>
      <c r="BP76" s="95">
        <f>($K76="Bell Curve")*(_xlfn.NORM.DIST(AND(BP$6&gt;=$F76,BP$6&lt;=$H76)*(BP$6-$F76+1),$J76/2,$M76,TRUE)-_xlfn.NORM.DIST(AND(BP$6&gt;=$F76,BP$6&lt;=$H76)*(BO$6-$F76+1),$J76/2,$M76,TRUE))/(1-2*_xlfn.NORM.DIST(0,$J76/2,$M76,TRUE))*$D76+($K76="Steady Growth")*(AND(BP$6&gt;=$F76,BP$6&lt;=$H76)*((BP$6-$F76+1)/($J76*($J76+1)/2)*$D76))+($K76="custom")*CustCF!BJ76</f>
        <v>0</v>
      </c>
      <c r="BQ76" s="95">
        <f>($K76="Bell Curve")*(_xlfn.NORM.DIST(AND(BQ$6&gt;=$F76,BQ$6&lt;=$H76)*(BQ$6-$F76+1),$J76/2,$M76,TRUE)-_xlfn.NORM.DIST(AND(BQ$6&gt;=$F76,BQ$6&lt;=$H76)*(BP$6-$F76+1),$J76/2,$M76,TRUE))/(1-2*_xlfn.NORM.DIST(0,$J76/2,$M76,TRUE))*$D76+($K76="Steady Growth")*(AND(BQ$6&gt;=$F76,BQ$6&lt;=$H76)*((BQ$6-$F76+1)/($J76*($J76+1)/2)*$D76))+($K76="custom")*CustCF!BK76</f>
        <v>0</v>
      </c>
      <c r="BR76" s="95">
        <f>($K76="Bell Curve")*(_xlfn.NORM.DIST(AND(BR$6&gt;=$F76,BR$6&lt;=$H76)*(BR$6-$F76+1),$J76/2,$M76,TRUE)-_xlfn.NORM.DIST(AND(BR$6&gt;=$F76,BR$6&lt;=$H76)*(BQ$6-$F76+1),$J76/2,$M76,TRUE))/(1-2*_xlfn.NORM.DIST(0,$J76/2,$M76,TRUE))*$D76+($K76="Steady Growth")*(AND(BR$6&gt;=$F76,BR$6&lt;=$H76)*((BR$6-$F76+1)/($J76*($J76+1)/2)*$D76))+($K76="custom")*CustCF!BL76</f>
        <v>0</v>
      </c>
      <c r="BS76" s="95">
        <f>($K76="Bell Curve")*(_xlfn.NORM.DIST(AND(BS$6&gt;=$F76,BS$6&lt;=$H76)*(BS$6-$F76+1),$J76/2,$M76,TRUE)-_xlfn.NORM.DIST(AND(BS$6&gt;=$F76,BS$6&lt;=$H76)*(BR$6-$F76+1),$J76/2,$M76,TRUE))/(1-2*_xlfn.NORM.DIST(0,$J76/2,$M76,TRUE))*$D76+($K76="Steady Growth")*(AND(BS$6&gt;=$F76,BS$6&lt;=$H76)*((BS$6-$F76+1)/($J76*($J76+1)/2)*$D76))+($K76="custom")*CustCF!BM76</f>
        <v>0</v>
      </c>
      <c r="BT76" s="95">
        <f>($K76="Bell Curve")*(_xlfn.NORM.DIST(AND(BT$6&gt;=$F76,BT$6&lt;=$H76)*(BT$6-$F76+1),$J76/2,$M76,TRUE)-_xlfn.NORM.DIST(AND(BT$6&gt;=$F76,BT$6&lt;=$H76)*(BS$6-$F76+1),$J76/2,$M76,TRUE))/(1-2*_xlfn.NORM.DIST(0,$J76/2,$M76,TRUE))*$D76+($K76="Steady Growth")*(AND(BT$6&gt;=$F76,BT$6&lt;=$H76)*((BT$6-$F76+1)/($J76*($J76+1)/2)*$D76))+($K76="custom")*CustCF!BN76</f>
        <v>0</v>
      </c>
      <c r="BU76" s="95">
        <f>($K76="Bell Curve")*(_xlfn.NORM.DIST(AND(BU$6&gt;=$F76,BU$6&lt;=$H76)*(BU$6-$F76+1),$J76/2,$M76,TRUE)-_xlfn.NORM.DIST(AND(BU$6&gt;=$F76,BU$6&lt;=$H76)*(BT$6-$F76+1),$J76/2,$M76,TRUE))/(1-2*_xlfn.NORM.DIST(0,$J76/2,$M76,TRUE))*$D76+($K76="Steady Growth")*(AND(BU$6&gt;=$F76,BU$6&lt;=$H76)*((BU$6-$F76+1)/($J76*($J76+1)/2)*$D76))+($K76="custom")*CustCF!BO76</f>
        <v>0</v>
      </c>
      <c r="BV76" s="95">
        <f>($K76="Bell Curve")*(_xlfn.NORM.DIST(AND(BV$6&gt;=$F76,BV$6&lt;=$H76)*(BV$6-$F76+1),$J76/2,$M76,TRUE)-_xlfn.NORM.DIST(AND(BV$6&gt;=$F76,BV$6&lt;=$H76)*(BU$6-$F76+1),$J76/2,$M76,TRUE))/(1-2*_xlfn.NORM.DIST(0,$J76/2,$M76,TRUE))*$D76+($K76="Steady Growth")*(AND(BV$6&gt;=$F76,BV$6&lt;=$H76)*((BV$6-$F76+1)/($J76*($J76+1)/2)*$D76))+($K76="custom")*CustCF!BP76</f>
        <v>0</v>
      </c>
      <c r="BW76" s="95">
        <f>($K76="Bell Curve")*(_xlfn.NORM.DIST(AND(BW$6&gt;=$F76,BW$6&lt;=$H76)*(BW$6-$F76+1),$J76/2,$M76,TRUE)-_xlfn.NORM.DIST(AND(BW$6&gt;=$F76,BW$6&lt;=$H76)*(BV$6-$F76+1),$J76/2,$M76,TRUE))/(1-2*_xlfn.NORM.DIST(0,$J76/2,$M76,TRUE))*$D76+($K76="Steady Growth")*(AND(BW$6&gt;=$F76,BW$6&lt;=$H76)*((BW$6-$F76+1)/($J76*($J76+1)/2)*$D76))+($K76="custom")*CustCF!BQ76</f>
        <v>0</v>
      </c>
      <c r="BX76" s="95">
        <f>($K76="Bell Curve")*(_xlfn.NORM.DIST(AND(BX$6&gt;=$F76,BX$6&lt;=$H76)*(BX$6-$F76+1),$J76/2,$M76,TRUE)-_xlfn.NORM.DIST(AND(BX$6&gt;=$F76,BX$6&lt;=$H76)*(BW$6-$F76+1),$J76/2,$M76,TRUE))/(1-2*_xlfn.NORM.DIST(0,$J76/2,$M76,TRUE))*$D76+($K76="Steady Growth")*(AND(BX$6&gt;=$F76,BX$6&lt;=$H76)*((BX$6-$F76+1)/($J76*($J76+1)/2)*$D76))+($K76="custom")*CustCF!BR76</f>
        <v>0</v>
      </c>
      <c r="BY76" s="95">
        <f>($K76="Bell Curve")*(_xlfn.NORM.DIST(AND(BY$6&gt;=$F76,BY$6&lt;=$H76)*(BY$6-$F76+1),$J76/2,$M76,TRUE)-_xlfn.NORM.DIST(AND(BY$6&gt;=$F76,BY$6&lt;=$H76)*(BX$6-$F76+1),$J76/2,$M76,TRUE))/(1-2*_xlfn.NORM.DIST(0,$J76/2,$M76,TRUE))*$D76+($K76="Steady Growth")*(AND(BY$6&gt;=$F76,BY$6&lt;=$H76)*((BY$6-$F76+1)/($J76*($J76+1)/2)*$D76))+($K76="custom")*CustCF!BS76</f>
        <v>0</v>
      </c>
      <c r="BZ76" s="95">
        <f>($K76="Bell Curve")*(_xlfn.NORM.DIST(AND(BZ$6&gt;=$F76,BZ$6&lt;=$H76)*(BZ$6-$F76+1),$J76/2,$M76,TRUE)-_xlfn.NORM.DIST(AND(BZ$6&gt;=$F76,BZ$6&lt;=$H76)*(BY$6-$F76+1),$J76/2,$M76,TRUE))/(1-2*_xlfn.NORM.DIST(0,$J76/2,$M76,TRUE))*$D76+($K76="Steady Growth")*(AND(BZ$6&gt;=$F76,BZ$6&lt;=$H76)*((BZ$6-$F76+1)/($J76*($J76+1)/2)*$D76))+($K76="custom")*CustCF!BT76</f>
        <v>0</v>
      </c>
      <c r="CA76" s="95">
        <f>($K76="Bell Curve")*(_xlfn.NORM.DIST(AND(CA$6&gt;=$F76,CA$6&lt;=$H76)*(CA$6-$F76+1),$J76/2,$M76,TRUE)-_xlfn.NORM.DIST(AND(CA$6&gt;=$F76,CA$6&lt;=$H76)*(BZ$6-$F76+1),$J76/2,$M76,TRUE))/(1-2*_xlfn.NORM.DIST(0,$J76/2,$M76,TRUE))*$D76+($K76="Steady Growth")*(AND(CA$6&gt;=$F76,CA$6&lt;=$H76)*((CA$6-$F76+1)/($J76*($J76+1)/2)*$D76))+($K76="custom")*CustCF!BU76</f>
        <v>0</v>
      </c>
      <c r="CB76" s="95">
        <f>($K76="Bell Curve")*(_xlfn.NORM.DIST(AND(CB$6&gt;=$F76,CB$6&lt;=$H76)*(CB$6-$F76+1),$J76/2,$M76,TRUE)-_xlfn.NORM.DIST(AND(CB$6&gt;=$F76,CB$6&lt;=$H76)*(CA$6-$F76+1),$J76/2,$M76,TRUE))/(1-2*_xlfn.NORM.DIST(0,$J76/2,$M76,TRUE))*$D76+($K76="Steady Growth")*(AND(CB$6&gt;=$F76,CB$6&lt;=$H76)*((CB$6-$F76+1)/($J76*($J76+1)/2)*$D76))+($K76="custom")*CustCF!BV76</f>
        <v>0</v>
      </c>
      <c r="CC76" s="95">
        <f>($K76="Bell Curve")*(_xlfn.NORM.DIST(AND(CC$6&gt;=$F76,CC$6&lt;=$H76)*(CC$6-$F76+1),$J76/2,$M76,TRUE)-_xlfn.NORM.DIST(AND(CC$6&gt;=$F76,CC$6&lt;=$H76)*(CB$6-$F76+1),$J76/2,$M76,TRUE))/(1-2*_xlfn.NORM.DIST(0,$J76/2,$M76,TRUE))*$D76+($K76="Steady Growth")*(AND(CC$6&gt;=$F76,CC$6&lt;=$H76)*((CC$6-$F76+1)/($J76*($J76+1)/2)*$D76))+($K76="custom")*CustCF!BW76</f>
        <v>0</v>
      </c>
      <c r="CD76" s="95">
        <f>($K76="Bell Curve")*(_xlfn.NORM.DIST(AND(CD$6&gt;=$F76,CD$6&lt;=$H76)*(CD$6-$F76+1),$J76/2,$M76,TRUE)-_xlfn.NORM.DIST(AND(CD$6&gt;=$F76,CD$6&lt;=$H76)*(CC$6-$F76+1),$J76/2,$M76,TRUE))/(1-2*_xlfn.NORM.DIST(0,$J76/2,$M76,TRUE))*$D76+($K76="Steady Growth")*(AND(CD$6&gt;=$F76,CD$6&lt;=$H76)*((CD$6-$F76+1)/($J76*($J76+1)/2)*$D76))+($K76="custom")*CustCF!BX76</f>
        <v>0</v>
      </c>
      <c r="CE76" s="95">
        <f>($K76="Bell Curve")*(_xlfn.NORM.DIST(AND(CE$6&gt;=$F76,CE$6&lt;=$H76)*(CE$6-$F76+1),$J76/2,$M76,TRUE)-_xlfn.NORM.DIST(AND(CE$6&gt;=$F76,CE$6&lt;=$H76)*(CD$6-$F76+1),$J76/2,$M76,TRUE))/(1-2*_xlfn.NORM.DIST(0,$J76/2,$M76,TRUE))*$D76+($K76="Steady Growth")*(AND(CE$6&gt;=$F76,CE$6&lt;=$H76)*((CE$6-$F76+1)/($J76*($J76+1)/2)*$D76))+($K76="custom")*CustCF!BY76</f>
        <v>0</v>
      </c>
      <c r="CF76" s="95">
        <f>($K76="Bell Curve")*(_xlfn.NORM.DIST(AND(CF$6&gt;=$F76,CF$6&lt;=$H76)*(CF$6-$F76+1),$J76/2,$M76,TRUE)-_xlfn.NORM.DIST(AND(CF$6&gt;=$F76,CF$6&lt;=$H76)*(CE$6-$F76+1),$J76/2,$M76,TRUE))/(1-2*_xlfn.NORM.DIST(0,$J76/2,$M76,TRUE))*$D76+($K76="Steady Growth")*(AND(CF$6&gt;=$F76,CF$6&lt;=$H76)*((CF$6-$F76+1)/($J76*($J76+1)/2)*$D76))+($K76="custom")*CustCF!BZ76</f>
        <v>0</v>
      </c>
      <c r="CG76" s="95">
        <f>($K76="Bell Curve")*(_xlfn.NORM.DIST(AND(CG$6&gt;=$F76,CG$6&lt;=$H76)*(CG$6-$F76+1),$J76/2,$M76,TRUE)-_xlfn.NORM.DIST(AND(CG$6&gt;=$F76,CG$6&lt;=$H76)*(CF$6-$F76+1),$J76/2,$M76,TRUE))/(1-2*_xlfn.NORM.DIST(0,$J76/2,$M76,TRUE))*$D76+($K76="Steady Growth")*(AND(CG$6&gt;=$F76,CG$6&lt;=$H76)*((CG$6-$F76+1)/($J76*($J76+1)/2)*$D76))+($K76="custom")*CustCF!CA76</f>
        <v>0</v>
      </c>
      <c r="CH76" s="95">
        <f>($K76="Bell Curve")*(_xlfn.NORM.DIST(AND(CH$6&gt;=$F76,CH$6&lt;=$H76)*(CH$6-$F76+1),$J76/2,$M76,TRUE)-_xlfn.NORM.DIST(AND(CH$6&gt;=$F76,CH$6&lt;=$H76)*(CG$6-$F76+1),$J76/2,$M76,TRUE))/(1-2*_xlfn.NORM.DIST(0,$J76/2,$M76,TRUE))*$D76+($K76="Steady Growth")*(AND(CH$6&gt;=$F76,CH$6&lt;=$H76)*((CH$6-$F76+1)/($J76*($J76+1)/2)*$D76))+($K76="custom")*CustCF!CB76</f>
        <v>0</v>
      </c>
      <c r="CI76" s="95">
        <f>($K76="Bell Curve")*(_xlfn.NORM.DIST(AND(CI$6&gt;=$F76,CI$6&lt;=$H76)*(CI$6-$F76+1),$J76/2,$M76,TRUE)-_xlfn.NORM.DIST(AND(CI$6&gt;=$F76,CI$6&lt;=$H76)*(CH$6-$F76+1),$J76/2,$M76,TRUE))/(1-2*_xlfn.NORM.DIST(0,$J76/2,$M76,TRUE))*$D76+($K76="Steady Growth")*(AND(CI$6&gt;=$F76,CI$6&lt;=$H76)*((CI$6-$F76+1)/($J76*($J76+1)/2)*$D76))+($K76="custom")*CustCF!CC76</f>
        <v>0</v>
      </c>
      <c r="CJ76" s="95">
        <f>($K76="Bell Curve")*(_xlfn.NORM.DIST(AND(CJ$6&gt;=$F76,CJ$6&lt;=$H76)*(CJ$6-$F76+1),$J76/2,$M76,TRUE)-_xlfn.NORM.DIST(AND(CJ$6&gt;=$F76,CJ$6&lt;=$H76)*(CI$6-$F76+1),$J76/2,$M76,TRUE))/(1-2*_xlfn.NORM.DIST(0,$J76/2,$M76,TRUE))*$D76+($K76="Steady Growth")*(AND(CJ$6&gt;=$F76,CJ$6&lt;=$H76)*((CJ$6-$F76+1)/($J76*($J76+1)/2)*$D76))+($K76="custom")*CustCF!CD76</f>
        <v>0</v>
      </c>
      <c r="CK76" s="95">
        <f>($K76="Bell Curve")*(_xlfn.NORM.DIST(AND(CK$6&gt;=$F76,CK$6&lt;=$H76)*(CK$6-$F76+1),$J76/2,$M76,TRUE)-_xlfn.NORM.DIST(AND(CK$6&gt;=$F76,CK$6&lt;=$H76)*(CJ$6-$F76+1),$J76/2,$M76,TRUE))/(1-2*_xlfn.NORM.DIST(0,$J76/2,$M76,TRUE))*$D76+($K76="Steady Growth")*(AND(CK$6&gt;=$F76,CK$6&lt;=$H76)*((CK$6-$F76+1)/($J76*($J76+1)/2)*$D76))+($K76="custom")*CustCF!CE76</f>
        <v>0</v>
      </c>
      <c r="CL76" s="95">
        <f>($K76="Bell Curve")*(_xlfn.NORM.DIST(AND(CL$6&gt;=$F76,CL$6&lt;=$H76)*(CL$6-$F76+1),$J76/2,$M76,TRUE)-_xlfn.NORM.DIST(AND(CL$6&gt;=$F76,CL$6&lt;=$H76)*(CK$6-$F76+1),$J76/2,$M76,TRUE))/(1-2*_xlfn.NORM.DIST(0,$J76/2,$M76,TRUE))*$D76+($K76="Steady Growth")*(AND(CL$6&gt;=$F76,CL$6&lt;=$H76)*((CL$6-$F76+1)/($J76*($J76+1)/2)*$D76))+($K76="custom")*CustCF!CF76</f>
        <v>0</v>
      </c>
      <c r="CM76" s="95">
        <f>($K76="Bell Curve")*(_xlfn.NORM.DIST(AND(CM$6&gt;=$F76,CM$6&lt;=$H76)*(CM$6-$F76+1),$J76/2,$M76,TRUE)-_xlfn.NORM.DIST(AND(CM$6&gt;=$F76,CM$6&lt;=$H76)*(CL$6-$F76+1),$J76/2,$M76,TRUE))/(1-2*_xlfn.NORM.DIST(0,$J76/2,$M76,TRUE))*$D76+($K76="Steady Growth")*(AND(CM$6&gt;=$F76,CM$6&lt;=$H76)*((CM$6-$F76+1)/($J76*($J76+1)/2)*$D76))+($K76="custom")*CustCF!CG76</f>
        <v>0</v>
      </c>
      <c r="CN76" s="95">
        <f>($K76="Bell Curve")*(_xlfn.NORM.DIST(AND(CN$6&gt;=$F76,CN$6&lt;=$H76)*(CN$6-$F76+1),$J76/2,$M76,TRUE)-_xlfn.NORM.DIST(AND(CN$6&gt;=$F76,CN$6&lt;=$H76)*(CM$6-$F76+1),$J76/2,$M76,TRUE))/(1-2*_xlfn.NORM.DIST(0,$J76/2,$M76,TRUE))*$D76+($K76="Steady Growth")*(AND(CN$6&gt;=$F76,CN$6&lt;=$H76)*((CN$6-$F76+1)/($J76*($J76+1)/2)*$D76))+($K76="custom")*CustCF!CH76</f>
        <v>0</v>
      </c>
      <c r="CO76" s="95">
        <f>($K76="Bell Curve")*(_xlfn.NORM.DIST(AND(CO$6&gt;=$F76,CO$6&lt;=$H76)*(CO$6-$F76+1),$J76/2,$M76,TRUE)-_xlfn.NORM.DIST(AND(CO$6&gt;=$F76,CO$6&lt;=$H76)*(CN$6-$F76+1),$J76/2,$M76,TRUE))/(1-2*_xlfn.NORM.DIST(0,$J76/2,$M76,TRUE))*$D76+($K76="Steady Growth")*(AND(CO$6&gt;=$F76,CO$6&lt;=$H76)*((CO$6-$F76+1)/($J76*($J76+1)/2)*$D76))+($K76="custom")*CustCF!CI76</f>
        <v>0</v>
      </c>
      <c r="CP76" s="95">
        <f>($K76="Bell Curve")*(_xlfn.NORM.DIST(AND(CP$6&gt;=$F76,CP$6&lt;=$H76)*(CP$6-$F76+1),$J76/2,$M76,TRUE)-_xlfn.NORM.DIST(AND(CP$6&gt;=$F76,CP$6&lt;=$H76)*(CO$6-$F76+1),$J76/2,$M76,TRUE))/(1-2*_xlfn.NORM.DIST(0,$J76/2,$M76,TRUE))*$D76+($K76="Steady Growth")*(AND(CP$6&gt;=$F76,CP$6&lt;=$H76)*((CP$6-$F76+1)/($J76*($J76+1)/2)*$D76))+($K76="custom")*CustCF!CJ76</f>
        <v>0</v>
      </c>
      <c r="CQ76" s="95">
        <f>($K76="Bell Curve")*(_xlfn.NORM.DIST(AND(CQ$6&gt;=$F76,CQ$6&lt;=$H76)*(CQ$6-$F76+1),$J76/2,$M76,TRUE)-_xlfn.NORM.DIST(AND(CQ$6&gt;=$F76,CQ$6&lt;=$H76)*(CP$6-$F76+1),$J76/2,$M76,TRUE))/(1-2*_xlfn.NORM.DIST(0,$J76/2,$M76,TRUE))*$D76+($K76="Steady Growth")*(AND(CQ$6&gt;=$F76,CQ$6&lt;=$H76)*((CQ$6-$F76+1)/($J76*($J76+1)/2)*$D76))+($K76="custom")*CustCF!CK76</f>
        <v>0</v>
      </c>
      <c r="CR76" s="95">
        <f>($K76="Bell Curve")*(_xlfn.NORM.DIST(AND(CR$6&gt;=$F76,CR$6&lt;=$H76)*(CR$6-$F76+1),$J76/2,$M76,TRUE)-_xlfn.NORM.DIST(AND(CR$6&gt;=$F76,CR$6&lt;=$H76)*(CQ$6-$F76+1),$J76/2,$M76,TRUE))/(1-2*_xlfn.NORM.DIST(0,$J76/2,$M76,TRUE))*$D76+($K76="Steady Growth")*(AND(CR$6&gt;=$F76,CR$6&lt;=$H76)*((CR$6-$F76+1)/($J76*($J76+1)/2)*$D76))+($K76="custom")*CustCF!CL76</f>
        <v>0</v>
      </c>
      <c r="CS76" s="95">
        <f>($K76="Bell Curve")*(_xlfn.NORM.DIST(AND(CS$6&gt;=$F76,CS$6&lt;=$H76)*(CS$6-$F76+1),$J76/2,$M76,TRUE)-_xlfn.NORM.DIST(AND(CS$6&gt;=$F76,CS$6&lt;=$H76)*(CR$6-$F76+1),$J76/2,$M76,TRUE))/(1-2*_xlfn.NORM.DIST(0,$J76/2,$M76,TRUE))*$D76+($K76="Steady Growth")*(AND(CS$6&gt;=$F76,CS$6&lt;=$H76)*((CS$6-$F76+1)/($J76*($J76+1)/2)*$D76))+($K76="custom")*CustCF!CM76</f>
        <v>0</v>
      </c>
      <c r="CT76" s="95">
        <f>($K76="Bell Curve")*(_xlfn.NORM.DIST(AND(CT$6&gt;=$F76,CT$6&lt;=$H76)*(CT$6-$F76+1),$J76/2,$M76,TRUE)-_xlfn.NORM.DIST(AND(CT$6&gt;=$F76,CT$6&lt;=$H76)*(CS$6-$F76+1),$J76/2,$M76,TRUE))/(1-2*_xlfn.NORM.DIST(0,$J76/2,$M76,TRUE))*$D76+($K76="Steady Growth")*(AND(CT$6&gt;=$F76,CT$6&lt;=$H76)*((CT$6-$F76+1)/($J76*($J76+1)/2)*$D76))+($K76="custom")*CustCF!CN76</f>
        <v>0</v>
      </c>
      <c r="CU76" s="95">
        <f>($K76="Bell Curve")*(_xlfn.NORM.DIST(AND(CU$6&gt;=$F76,CU$6&lt;=$H76)*(CU$6-$F76+1),$J76/2,$M76,TRUE)-_xlfn.NORM.DIST(AND(CU$6&gt;=$F76,CU$6&lt;=$H76)*(CT$6-$F76+1),$J76/2,$M76,TRUE))/(1-2*_xlfn.NORM.DIST(0,$J76/2,$M76,TRUE))*$D76+($K76="Steady Growth")*(AND(CU$6&gt;=$F76,CU$6&lt;=$H76)*((CU$6-$F76+1)/($J76*($J76+1)/2)*$D76))+($K76="custom")*CustCF!CO76</f>
        <v>0</v>
      </c>
      <c r="CV76" s="95">
        <f>($K76="Bell Curve")*(_xlfn.NORM.DIST(AND(CV$6&gt;=$F76,CV$6&lt;=$H76)*(CV$6-$F76+1),$J76/2,$M76,TRUE)-_xlfn.NORM.DIST(AND(CV$6&gt;=$F76,CV$6&lt;=$H76)*(CU$6-$F76+1),$J76/2,$M76,TRUE))/(1-2*_xlfn.NORM.DIST(0,$J76/2,$M76,TRUE))*$D76+($K76="Steady Growth")*(AND(CV$6&gt;=$F76,CV$6&lt;=$H76)*((CV$6-$F76+1)/($J76*($J76+1)/2)*$D76))+($K76="custom")*CustCF!CP76</f>
        <v>0</v>
      </c>
      <c r="CW76" s="95">
        <f>($K76="Bell Curve")*(_xlfn.NORM.DIST(AND(CW$6&gt;=$F76,CW$6&lt;=$H76)*(CW$6-$F76+1),$J76/2,$M76,TRUE)-_xlfn.NORM.DIST(AND(CW$6&gt;=$F76,CW$6&lt;=$H76)*(CV$6-$F76+1),$J76/2,$M76,TRUE))/(1-2*_xlfn.NORM.DIST(0,$J76/2,$M76,TRUE))*$D76+($K76="Steady Growth")*(AND(CW$6&gt;=$F76,CW$6&lt;=$H76)*((CW$6-$F76+1)/($J76*($J76+1)/2)*$D76))+($K76="custom")*CustCF!CQ76</f>
        <v>0</v>
      </c>
      <c r="CX76" s="95">
        <f>($K76="Bell Curve")*(_xlfn.NORM.DIST(AND(CX$6&gt;=$F76,CX$6&lt;=$H76)*(CX$6-$F76+1),$J76/2,$M76,TRUE)-_xlfn.NORM.DIST(AND(CX$6&gt;=$F76,CX$6&lt;=$H76)*(CW$6-$F76+1),$J76/2,$M76,TRUE))/(1-2*_xlfn.NORM.DIST(0,$J76/2,$M76,TRUE))*$D76+($K76="Steady Growth")*(AND(CX$6&gt;=$F76,CX$6&lt;=$H76)*((CX$6-$F76+1)/($J76*($J76+1)/2)*$D76))+($K76="custom")*CustCF!CR76</f>
        <v>0</v>
      </c>
      <c r="CY76" s="95">
        <f>($K76="Bell Curve")*(_xlfn.NORM.DIST(AND(CY$6&gt;=$F76,CY$6&lt;=$H76)*(CY$6-$F76+1),$J76/2,$M76,TRUE)-_xlfn.NORM.DIST(AND(CY$6&gt;=$F76,CY$6&lt;=$H76)*(CX$6-$F76+1),$J76/2,$M76,TRUE))/(1-2*_xlfn.NORM.DIST(0,$J76/2,$M76,TRUE))*$D76+($K76="Steady Growth")*(AND(CY$6&gt;=$F76,CY$6&lt;=$H76)*((CY$6-$F76+1)/($J76*($J76+1)/2)*$D76))+($K76="custom")*CustCF!CS76</f>
        <v>0</v>
      </c>
      <c r="CZ76" s="95">
        <f>($K76="Bell Curve")*(_xlfn.NORM.DIST(AND(CZ$6&gt;=$F76,CZ$6&lt;=$H76)*(CZ$6-$F76+1),$J76/2,$M76,TRUE)-_xlfn.NORM.DIST(AND(CZ$6&gt;=$F76,CZ$6&lt;=$H76)*(CY$6-$F76+1),$J76/2,$M76,TRUE))/(1-2*_xlfn.NORM.DIST(0,$J76/2,$M76,TRUE))*$D76+($K76="Steady Growth")*(AND(CZ$6&gt;=$F76,CZ$6&lt;=$H76)*((CZ$6-$F76+1)/($J76*($J76+1)/2)*$D76))+($K76="custom")*CustCF!CT76</f>
        <v>0</v>
      </c>
      <c r="DA76" s="95">
        <f>($K76="Bell Curve")*(_xlfn.NORM.DIST(AND(DA$6&gt;=$F76,DA$6&lt;=$H76)*(DA$6-$F76+1),$J76/2,$M76,TRUE)-_xlfn.NORM.DIST(AND(DA$6&gt;=$F76,DA$6&lt;=$H76)*(CZ$6-$F76+1),$J76/2,$M76,TRUE))/(1-2*_xlfn.NORM.DIST(0,$J76/2,$M76,TRUE))*$D76+($K76="Steady Growth")*(AND(DA$6&gt;=$F76,DA$6&lt;=$H76)*((DA$6-$F76+1)/($J76*($J76+1)/2)*$D76))+($K76="custom")*CustCF!CU76</f>
        <v>0</v>
      </c>
      <c r="DB76" s="95">
        <f>($K76="Bell Curve")*(_xlfn.NORM.DIST(AND(DB$6&gt;=$F76,DB$6&lt;=$H76)*(DB$6-$F76+1),$J76/2,$M76,TRUE)-_xlfn.NORM.DIST(AND(DB$6&gt;=$F76,DB$6&lt;=$H76)*(DA$6-$F76+1),$J76/2,$M76,TRUE))/(1-2*_xlfn.NORM.DIST(0,$J76/2,$M76,TRUE))*$D76+($K76="Steady Growth")*(AND(DB$6&gt;=$F76,DB$6&lt;=$H76)*((DB$6-$F76+1)/($J76*($J76+1)/2)*$D76))+($K76="custom")*CustCF!CV76</f>
        <v>0</v>
      </c>
      <c r="DC76" s="95">
        <f>($K76="Bell Curve")*(_xlfn.NORM.DIST(AND(DC$6&gt;=$F76,DC$6&lt;=$H76)*(DC$6-$F76+1),$J76/2,$M76,TRUE)-_xlfn.NORM.DIST(AND(DC$6&gt;=$F76,DC$6&lt;=$H76)*(DB$6-$F76+1),$J76/2,$M76,TRUE))/(1-2*_xlfn.NORM.DIST(0,$J76/2,$M76,TRUE))*$D76+($K76="Steady Growth")*(AND(DC$6&gt;=$F76,DC$6&lt;=$H76)*((DC$6-$F76+1)/($J76*($J76+1)/2)*$D76))+($K76="custom")*CustCF!CW76</f>
        <v>0</v>
      </c>
      <c r="DD76" s="95">
        <f>($K76="Bell Curve")*(_xlfn.NORM.DIST(AND(DD$6&gt;=$F76,DD$6&lt;=$H76)*(DD$6-$F76+1),$J76/2,$M76,TRUE)-_xlfn.NORM.DIST(AND(DD$6&gt;=$F76,DD$6&lt;=$H76)*(DC$6-$F76+1),$J76/2,$M76,TRUE))/(1-2*_xlfn.NORM.DIST(0,$J76/2,$M76,TRUE))*$D76+($K76="Steady Growth")*(AND(DD$6&gt;=$F76,DD$6&lt;=$H76)*((DD$6-$F76+1)/($J76*($J76+1)/2)*$D76))+($K76="custom")*CustCF!CX76</f>
        <v>0</v>
      </c>
      <c r="DE76" s="95">
        <f>($K76="Bell Curve")*(_xlfn.NORM.DIST(AND(DE$6&gt;=$F76,DE$6&lt;=$H76)*(DE$6-$F76+1),$J76/2,$M76,TRUE)-_xlfn.NORM.DIST(AND(DE$6&gt;=$F76,DE$6&lt;=$H76)*(DD$6-$F76+1),$J76/2,$M76,TRUE))/(1-2*_xlfn.NORM.DIST(0,$J76/2,$M76,TRUE))*$D76+($K76="Steady Growth")*(AND(DE$6&gt;=$F76,DE$6&lt;=$H76)*((DE$6-$F76+1)/($J76*($J76+1)/2)*$D76))+($K76="custom")*CustCF!CY76</f>
        <v>0</v>
      </c>
      <c r="DF76" s="95">
        <f>($K76="Bell Curve")*(_xlfn.NORM.DIST(AND(DF$6&gt;=$F76,DF$6&lt;=$H76)*(DF$6-$F76+1),$J76/2,$M76,TRUE)-_xlfn.NORM.DIST(AND(DF$6&gt;=$F76,DF$6&lt;=$H76)*(DE$6-$F76+1),$J76/2,$M76,TRUE))/(1-2*_xlfn.NORM.DIST(0,$J76/2,$M76,TRUE))*$D76+($K76="Steady Growth")*(AND(DF$6&gt;=$F76,DF$6&lt;=$H76)*((DF$6-$F76+1)/($J76*($J76+1)/2)*$D76))+($K76="custom")*CustCF!CZ76</f>
        <v>0</v>
      </c>
      <c r="DG76" s="95">
        <f>($K76="Bell Curve")*(_xlfn.NORM.DIST(AND(DG$6&gt;=$F76,DG$6&lt;=$H76)*(DG$6-$F76+1),$J76/2,$M76,TRUE)-_xlfn.NORM.DIST(AND(DG$6&gt;=$F76,DG$6&lt;=$H76)*(DF$6-$F76+1),$J76/2,$M76,TRUE))/(1-2*_xlfn.NORM.DIST(0,$J76/2,$M76,TRUE))*$D76+($K76="Steady Growth")*(AND(DG$6&gt;=$F76,DG$6&lt;=$H76)*((DG$6-$F76+1)/($J76*($J76+1)/2)*$D76))+($K76="custom")*CustCF!DA76</f>
        <v>0</v>
      </c>
      <c r="DH76" s="95">
        <f>($K76="Bell Curve")*(_xlfn.NORM.DIST(AND(DH$6&gt;=$F76,DH$6&lt;=$H76)*(DH$6-$F76+1),$J76/2,$M76,TRUE)-_xlfn.NORM.DIST(AND(DH$6&gt;=$F76,DH$6&lt;=$H76)*(DG$6-$F76+1),$J76/2,$M76,TRUE))/(1-2*_xlfn.NORM.DIST(0,$J76/2,$M76,TRUE))*$D76+($K76="Steady Growth")*(AND(DH$6&gt;=$F76,DH$6&lt;=$H76)*((DH$6-$F76+1)/($J76*($J76+1)/2)*$D76))+($K76="custom")*CustCF!DB76</f>
        <v>0</v>
      </c>
      <c r="DI76" s="95">
        <f>($K76="Bell Curve")*(_xlfn.NORM.DIST(AND(DI$6&gt;=$F76,DI$6&lt;=$H76)*(DI$6-$F76+1),$J76/2,$M76,TRUE)-_xlfn.NORM.DIST(AND(DI$6&gt;=$F76,DI$6&lt;=$H76)*(DH$6-$F76+1),$J76/2,$M76,TRUE))/(1-2*_xlfn.NORM.DIST(0,$J76/2,$M76,TRUE))*$D76+($K76="Steady Growth")*(AND(DI$6&gt;=$F76,DI$6&lt;=$H76)*((DI$6-$F76+1)/($J76*($J76+1)/2)*$D76))+($K76="custom")*CustCF!DC76</f>
        <v>0</v>
      </c>
      <c r="DJ76" s="95">
        <f>($K76="Bell Curve")*(_xlfn.NORM.DIST(AND(DJ$6&gt;=$F76,DJ$6&lt;=$H76)*(DJ$6-$F76+1),$J76/2,$M76,TRUE)-_xlfn.NORM.DIST(AND(DJ$6&gt;=$F76,DJ$6&lt;=$H76)*(DI$6-$F76+1),$J76/2,$M76,TRUE))/(1-2*_xlfn.NORM.DIST(0,$J76/2,$M76,TRUE))*$D76+($K76="Steady Growth")*(AND(DJ$6&gt;=$F76,DJ$6&lt;=$H76)*((DJ$6-$F76+1)/($J76*($J76+1)/2)*$D76))+($K76="custom")*CustCF!DD76</f>
        <v>0</v>
      </c>
      <c r="DK76" s="95">
        <f>($K76="Bell Curve")*(_xlfn.NORM.DIST(AND(DK$6&gt;=$F76,DK$6&lt;=$H76)*(DK$6-$F76+1),$J76/2,$M76,TRUE)-_xlfn.NORM.DIST(AND(DK$6&gt;=$F76,DK$6&lt;=$H76)*(DJ$6-$F76+1),$J76/2,$M76,TRUE))/(1-2*_xlfn.NORM.DIST(0,$J76/2,$M76,TRUE))*$D76+($K76="Steady Growth")*(AND(DK$6&gt;=$F76,DK$6&lt;=$H76)*((DK$6-$F76+1)/($J76*($J76+1)/2)*$D76))+($K76="custom")*CustCF!DE76</f>
        <v>0</v>
      </c>
      <c r="DL76" s="95">
        <f>($K76="Bell Curve")*(_xlfn.NORM.DIST(AND(DL$6&gt;=$F76,DL$6&lt;=$H76)*(DL$6-$F76+1),$J76/2,$M76,TRUE)-_xlfn.NORM.DIST(AND(DL$6&gt;=$F76,DL$6&lt;=$H76)*(DK$6-$F76+1),$J76/2,$M76,TRUE))/(1-2*_xlfn.NORM.DIST(0,$J76/2,$M76,TRUE))*$D76+($K76="Steady Growth")*(AND(DL$6&gt;=$F76,DL$6&lt;=$H76)*((DL$6-$F76+1)/($J76*($J76+1)/2)*$D76))+($K76="custom")*CustCF!DF76</f>
        <v>0</v>
      </c>
      <c r="DM76" s="95">
        <f>($K76="Bell Curve")*(_xlfn.NORM.DIST(AND(DM$6&gt;=$F76,DM$6&lt;=$H76)*(DM$6-$F76+1),$J76/2,$M76,TRUE)-_xlfn.NORM.DIST(AND(DM$6&gt;=$F76,DM$6&lt;=$H76)*(DL$6-$F76+1),$J76/2,$M76,TRUE))/(1-2*_xlfn.NORM.DIST(0,$J76/2,$M76,TRUE))*$D76+($K76="Steady Growth")*(AND(DM$6&gt;=$F76,DM$6&lt;=$H76)*((DM$6-$F76+1)/($J76*($J76+1)/2)*$D76))+($K76="custom")*CustCF!DG76</f>
        <v>0</v>
      </c>
      <c r="DN76" s="95">
        <f>($K76="Bell Curve")*(_xlfn.NORM.DIST(AND(DN$6&gt;=$F76,DN$6&lt;=$H76)*(DN$6-$F76+1),$J76/2,$M76,TRUE)-_xlfn.NORM.DIST(AND(DN$6&gt;=$F76,DN$6&lt;=$H76)*(DM$6-$F76+1),$J76/2,$M76,TRUE))/(1-2*_xlfn.NORM.DIST(0,$J76/2,$M76,TRUE))*$D76+($K76="Steady Growth")*(AND(DN$6&gt;=$F76,DN$6&lt;=$H76)*((DN$6-$F76+1)/($J76*($J76+1)/2)*$D76))+($K76="custom")*CustCF!DH76</f>
        <v>0</v>
      </c>
      <c r="DO76" s="95">
        <f>($K76="Bell Curve")*(_xlfn.NORM.DIST(AND(DO$6&gt;=$F76,DO$6&lt;=$H76)*(DO$6-$F76+1),$J76/2,$M76,TRUE)-_xlfn.NORM.DIST(AND(DO$6&gt;=$F76,DO$6&lt;=$H76)*(DN$6-$F76+1),$J76/2,$M76,TRUE))/(1-2*_xlfn.NORM.DIST(0,$J76/2,$M76,TRUE))*$D76+($K76="Steady Growth")*(AND(DO$6&gt;=$F76,DO$6&lt;=$H76)*((DO$6-$F76+1)/($J76*($J76+1)/2)*$D76))+($K76="custom")*CustCF!DI76</f>
        <v>0</v>
      </c>
      <c r="DP76" s="95">
        <f>($K76="Bell Curve")*(_xlfn.NORM.DIST(AND(DP$6&gt;=$F76,DP$6&lt;=$H76)*(DP$6-$F76+1),$J76/2,$M76,TRUE)-_xlfn.NORM.DIST(AND(DP$6&gt;=$F76,DP$6&lt;=$H76)*(DO$6-$F76+1),$J76/2,$M76,TRUE))/(1-2*_xlfn.NORM.DIST(0,$J76/2,$M76,TRUE))*$D76+($K76="Steady Growth")*(AND(DP$6&gt;=$F76,DP$6&lt;=$H76)*((DP$6-$F76+1)/($J76*($J76+1)/2)*$D76))+($K76="custom")*CustCF!DJ76</f>
        <v>0</v>
      </c>
      <c r="DQ76" s="95">
        <f>($K76="Bell Curve")*(_xlfn.NORM.DIST(AND(DQ$6&gt;=$F76,DQ$6&lt;=$H76)*(DQ$6-$F76+1),$J76/2,$M76,TRUE)-_xlfn.NORM.DIST(AND(DQ$6&gt;=$F76,DQ$6&lt;=$H76)*(DP$6-$F76+1),$J76/2,$M76,TRUE))/(1-2*_xlfn.NORM.DIST(0,$J76/2,$M76,TRUE))*$D76+($K76="Steady Growth")*(AND(DQ$6&gt;=$F76,DQ$6&lt;=$H76)*((DQ$6-$F76+1)/($J76*($J76+1)/2)*$D76))+($K76="custom")*CustCF!DK76</f>
        <v>0</v>
      </c>
      <c r="DR76" s="95">
        <f>($K76="Bell Curve")*(_xlfn.NORM.DIST(AND(DR$6&gt;=$F76,DR$6&lt;=$H76)*(DR$6-$F76+1),$J76/2,$M76,TRUE)-_xlfn.NORM.DIST(AND(DR$6&gt;=$F76,DR$6&lt;=$H76)*(DQ$6-$F76+1),$J76/2,$M76,TRUE))/(1-2*_xlfn.NORM.DIST(0,$J76/2,$M76,TRUE))*$D76+($K76="Steady Growth")*(AND(DR$6&gt;=$F76,DR$6&lt;=$H76)*((DR$6-$F76+1)/($J76*($J76+1)/2)*$D76))+($K76="custom")*CustCF!DL76</f>
        <v>0</v>
      </c>
      <c r="DS76" s="95">
        <f>($K76="Bell Curve")*(_xlfn.NORM.DIST(AND(DS$6&gt;=$F76,DS$6&lt;=$H76)*(DS$6-$F76+1),$J76/2,$M76,TRUE)-_xlfn.NORM.DIST(AND(DS$6&gt;=$F76,DS$6&lt;=$H76)*(DR$6-$F76+1),$J76/2,$M76,TRUE))/(1-2*_xlfn.NORM.DIST(0,$J76/2,$M76,TRUE))*$D76+($K76="Steady Growth")*(AND(DS$6&gt;=$F76,DS$6&lt;=$H76)*((DS$6-$F76+1)/($J76*($J76+1)/2)*$D76))+($K76="custom")*CustCF!DM76</f>
        <v>0</v>
      </c>
      <c r="DT76" s="95">
        <f>($K76="Bell Curve")*(_xlfn.NORM.DIST(AND(DT$6&gt;=$F76,DT$6&lt;=$H76)*(DT$6-$F76+1),$J76/2,$M76,TRUE)-_xlfn.NORM.DIST(AND(DT$6&gt;=$F76,DT$6&lt;=$H76)*(DS$6-$F76+1),$J76/2,$M76,TRUE))/(1-2*_xlfn.NORM.DIST(0,$J76/2,$M76,TRUE))*$D76+($K76="Steady Growth")*(AND(DT$6&gt;=$F76,DT$6&lt;=$H76)*((DT$6-$F76+1)/($J76*($J76+1)/2)*$D76))+($K76="custom")*CustCF!DN76</f>
        <v>0</v>
      </c>
      <c r="DU76" s="95">
        <f>($K76="Bell Curve")*(_xlfn.NORM.DIST(AND(DU$6&gt;=$F76,DU$6&lt;=$H76)*(DU$6-$F76+1),$J76/2,$M76,TRUE)-_xlfn.NORM.DIST(AND(DU$6&gt;=$F76,DU$6&lt;=$H76)*(DT$6-$F76+1),$J76/2,$M76,TRUE))/(1-2*_xlfn.NORM.DIST(0,$J76/2,$M76,TRUE))*$D76+($K76="Steady Growth")*(AND(DU$6&gt;=$F76,DU$6&lt;=$H76)*((DU$6-$F76+1)/($J76*($J76+1)/2)*$D76))+($K76="custom")*CustCF!DO76</f>
        <v>0</v>
      </c>
      <c r="DV76" s="95">
        <f>($K76="Bell Curve")*(_xlfn.NORM.DIST(AND(DV$6&gt;=$F76,DV$6&lt;=$H76)*(DV$6-$F76+1),$J76/2,$M76,TRUE)-_xlfn.NORM.DIST(AND(DV$6&gt;=$F76,DV$6&lt;=$H76)*(DU$6-$F76+1),$J76/2,$M76,TRUE))/(1-2*_xlfn.NORM.DIST(0,$J76/2,$M76,TRUE))*$D76+($K76="Steady Growth")*(AND(DV$6&gt;=$F76,DV$6&lt;=$H76)*((DV$6-$F76+1)/($J76*($J76+1)/2)*$D76))+($K76="custom")*CustCF!DP76</f>
        <v>0</v>
      </c>
      <c r="DW76" s="95">
        <f>($K76="Bell Curve")*(_xlfn.NORM.DIST(AND(DW$6&gt;=$F76,DW$6&lt;=$H76)*(DW$6-$F76+1),$J76/2,$M76,TRUE)-_xlfn.NORM.DIST(AND(DW$6&gt;=$F76,DW$6&lt;=$H76)*(DV$6-$F76+1),$J76/2,$M76,TRUE))/(1-2*_xlfn.NORM.DIST(0,$J76/2,$M76,TRUE))*$D76+($K76="Steady Growth")*(AND(DW$6&gt;=$F76,DW$6&lt;=$H76)*((DW$6-$F76+1)/($J76*($J76+1)/2)*$D76))+($K76="custom")*CustCF!DQ76</f>
        <v>0</v>
      </c>
      <c r="DX76" s="95">
        <f>($K76="Bell Curve")*(_xlfn.NORM.DIST(AND(DX$6&gt;=$F76,DX$6&lt;=$H76)*(DX$6-$F76+1),$J76/2,$M76,TRUE)-_xlfn.NORM.DIST(AND(DX$6&gt;=$F76,DX$6&lt;=$H76)*(DW$6-$F76+1),$J76/2,$M76,TRUE))/(1-2*_xlfn.NORM.DIST(0,$J76/2,$M76,TRUE))*$D76+($K76="Steady Growth")*(AND(DX$6&gt;=$F76,DX$6&lt;=$H76)*((DX$6-$F76+1)/($J76*($J76+1)/2)*$D76))+($K76="custom")*CustCF!DR76</f>
        <v>0</v>
      </c>
      <c r="DY76" s="95">
        <f>($K76="Bell Curve")*(_xlfn.NORM.DIST(AND(DY$6&gt;=$F76,DY$6&lt;=$H76)*(DY$6-$F76+1),$J76/2,$M76,TRUE)-_xlfn.NORM.DIST(AND(DY$6&gt;=$F76,DY$6&lt;=$H76)*(DX$6-$F76+1),$J76/2,$M76,TRUE))/(1-2*_xlfn.NORM.DIST(0,$J76/2,$M76,TRUE))*$D76+($K76="Steady Growth")*(AND(DY$6&gt;=$F76,DY$6&lt;=$H76)*((DY$6-$F76+1)/($J76*($J76+1)/2)*$D76))+($K76="custom")*CustCF!DS76</f>
        <v>0</v>
      </c>
      <c r="DZ76" s="95">
        <f>($K76="Bell Curve")*(_xlfn.NORM.DIST(AND(DZ$6&gt;=$F76,DZ$6&lt;=$H76)*(DZ$6-$F76+1),$J76/2,$M76,TRUE)-_xlfn.NORM.DIST(AND(DZ$6&gt;=$F76,DZ$6&lt;=$H76)*(DY$6-$F76+1),$J76/2,$M76,TRUE))/(1-2*_xlfn.NORM.DIST(0,$J76/2,$M76,TRUE))*$D76+($K76="Steady Growth")*(AND(DZ$6&gt;=$F76,DZ$6&lt;=$H76)*((DZ$6-$F76+1)/($J76*($J76+1)/2)*$D76))+($K76="custom")*CustCF!DT76</f>
        <v>0</v>
      </c>
      <c r="EA76" s="95">
        <f>($K76="Bell Curve")*(_xlfn.NORM.DIST(AND(EA$6&gt;=$F76,EA$6&lt;=$H76)*(EA$6-$F76+1),$J76/2,$M76,TRUE)-_xlfn.NORM.DIST(AND(EA$6&gt;=$F76,EA$6&lt;=$H76)*(DZ$6-$F76+1),$J76/2,$M76,TRUE))/(1-2*_xlfn.NORM.DIST(0,$J76/2,$M76,TRUE))*$D76+($K76="Steady Growth")*(AND(EA$6&gt;=$F76,EA$6&lt;=$H76)*((EA$6-$F76+1)/($J76*($J76+1)/2)*$D76))+($K76="custom")*CustCF!DU76</f>
        <v>0</v>
      </c>
      <c r="EB76" s="95">
        <f>($K76="Bell Curve")*(_xlfn.NORM.DIST(AND(EB$6&gt;=$F76,EB$6&lt;=$H76)*(EB$6-$F76+1),$J76/2,$M76,TRUE)-_xlfn.NORM.DIST(AND(EB$6&gt;=$F76,EB$6&lt;=$H76)*(EA$6-$F76+1),$J76/2,$M76,TRUE))/(1-2*_xlfn.NORM.DIST(0,$J76/2,$M76,TRUE))*$D76+($K76="Steady Growth")*(AND(EB$6&gt;=$F76,EB$6&lt;=$H76)*((EB$6-$F76+1)/($J76*($J76+1)/2)*$D76))+($K76="custom")*CustCF!DV76</f>
        <v>0</v>
      </c>
      <c r="EC76" s="95">
        <f>($K76="Bell Curve")*(_xlfn.NORM.DIST(AND(EC$6&gt;=$F76,EC$6&lt;=$H76)*(EC$6-$F76+1),$J76/2,$M76,TRUE)-_xlfn.NORM.DIST(AND(EC$6&gt;=$F76,EC$6&lt;=$H76)*(EB$6-$F76+1),$J76/2,$M76,TRUE))/(1-2*_xlfn.NORM.DIST(0,$J76/2,$M76,TRUE))*$D76+($K76="Steady Growth")*(AND(EC$6&gt;=$F76,EC$6&lt;=$H76)*((EC$6-$F76+1)/($J76*($J76+1)/2)*$D76))+($K76="custom")*CustCF!DW76</f>
        <v>0</v>
      </c>
      <c r="ED76" s="95">
        <f>($K76="Bell Curve")*(_xlfn.NORM.DIST(AND(ED$6&gt;=$F76,ED$6&lt;=$H76)*(ED$6-$F76+1),$J76/2,$M76,TRUE)-_xlfn.NORM.DIST(AND(ED$6&gt;=$F76,ED$6&lt;=$H76)*(EC$6-$F76+1),$J76/2,$M76,TRUE))/(1-2*_xlfn.NORM.DIST(0,$J76/2,$M76,TRUE))*$D76+($K76="Steady Growth")*(AND(ED$6&gt;=$F76,ED$6&lt;=$H76)*((ED$6-$F76+1)/($J76*($J76+1)/2)*$D76))+($K76="custom")*CustCF!DX76</f>
        <v>0</v>
      </c>
      <c r="EE76" s="95">
        <f>($K76="Bell Curve")*(_xlfn.NORM.DIST(AND(EE$6&gt;=$F76,EE$6&lt;=$H76)*(EE$6-$F76+1),$J76/2,$M76,TRUE)-_xlfn.NORM.DIST(AND(EE$6&gt;=$F76,EE$6&lt;=$H76)*(ED$6-$F76+1),$J76/2,$M76,TRUE))/(1-2*_xlfn.NORM.DIST(0,$J76/2,$M76,TRUE))*$D76+($K76="Steady Growth")*(AND(EE$6&gt;=$F76,EE$6&lt;=$H76)*((EE$6-$F76+1)/($J76*($J76+1)/2)*$D76))+($K76="custom")*CustCF!DY76</f>
        <v>0</v>
      </c>
      <c r="EF76" s="95">
        <f>($K76="Bell Curve")*(_xlfn.NORM.DIST(AND(EF$6&gt;=$F76,EF$6&lt;=$H76)*(EF$6-$F76+1),$J76/2,$M76,TRUE)-_xlfn.NORM.DIST(AND(EF$6&gt;=$F76,EF$6&lt;=$H76)*(EE$6-$F76+1),$J76/2,$M76,TRUE))/(1-2*_xlfn.NORM.DIST(0,$J76/2,$M76,TRUE))*$D76+($K76="Steady Growth")*(AND(EF$6&gt;=$F76,EF$6&lt;=$H76)*((EF$6-$F76+1)/($J76*($J76+1)/2)*$D76))+($K76="custom")*CustCF!DZ76</f>
        <v>0</v>
      </c>
      <c r="EG76" s="95">
        <f>($K76="Bell Curve")*(_xlfn.NORM.DIST(AND(EG$6&gt;=$F76,EG$6&lt;=$H76)*(EG$6-$F76+1),$J76/2,$M76,TRUE)-_xlfn.NORM.DIST(AND(EG$6&gt;=$F76,EG$6&lt;=$H76)*(EF$6-$F76+1),$J76/2,$M76,TRUE))/(1-2*_xlfn.NORM.DIST(0,$J76/2,$M76,TRUE))*$D76+($K76="Steady Growth")*(AND(EG$6&gt;=$F76,EG$6&lt;=$H76)*((EG$6-$F76+1)/($J76*($J76+1)/2)*$D76))+($K76="custom")*CustCF!EA76</f>
        <v>0</v>
      </c>
      <c r="EH76" s="95">
        <f>($K76="Bell Curve")*(_xlfn.NORM.DIST(AND(EH$6&gt;=$F76,EH$6&lt;=$H76)*(EH$6-$F76+1),$J76/2,$M76,TRUE)-_xlfn.NORM.DIST(AND(EH$6&gt;=$F76,EH$6&lt;=$H76)*(EG$6-$F76+1),$J76/2,$M76,TRUE))/(1-2*_xlfn.NORM.DIST(0,$J76/2,$M76,TRUE))*$D76+($K76="Steady Growth")*(AND(EH$6&gt;=$F76,EH$6&lt;=$H76)*((EH$6-$F76+1)/($J76*($J76+1)/2)*$D76))+($K76="custom")*CustCF!EB76</f>
        <v>0</v>
      </c>
      <c r="EI76" s="95">
        <f>($K76="Bell Curve")*(_xlfn.NORM.DIST(AND(EI$6&gt;=$F76,EI$6&lt;=$H76)*(EI$6-$F76+1),$J76/2,$M76,TRUE)-_xlfn.NORM.DIST(AND(EI$6&gt;=$F76,EI$6&lt;=$H76)*(EH$6-$F76+1),$J76/2,$M76,TRUE))/(1-2*_xlfn.NORM.DIST(0,$J76/2,$M76,TRUE))*$D76+($K76="Steady Growth")*(AND(EI$6&gt;=$F76,EI$6&lt;=$H76)*((EI$6-$F76+1)/($J76*($J76+1)/2)*$D76))+($K76="custom")*CustCF!EC76</f>
        <v>0</v>
      </c>
      <c r="EJ76" s="95">
        <f>($K76="Bell Curve")*(_xlfn.NORM.DIST(AND(EJ$6&gt;=$F76,EJ$6&lt;=$H76)*(EJ$6-$F76+1),$J76/2,$M76,TRUE)-_xlfn.NORM.DIST(AND(EJ$6&gt;=$F76,EJ$6&lt;=$H76)*(EI$6-$F76+1),$J76/2,$M76,TRUE))/(1-2*_xlfn.NORM.DIST(0,$J76/2,$M76,TRUE))*$D76+($K76="Steady Growth")*(AND(EJ$6&gt;=$F76,EJ$6&lt;=$H76)*((EJ$6-$F76+1)/($J76*($J76+1)/2)*$D76))+($K76="custom")*CustCF!ED76</f>
        <v>0</v>
      </c>
      <c r="EK76" s="95">
        <f>($K76="Bell Curve")*(_xlfn.NORM.DIST(AND(EK$6&gt;=$F76,EK$6&lt;=$H76)*(EK$6-$F76+1),$J76/2,$M76,TRUE)-_xlfn.NORM.DIST(AND(EK$6&gt;=$F76,EK$6&lt;=$H76)*(EJ$6-$F76+1),$J76/2,$M76,TRUE))/(1-2*_xlfn.NORM.DIST(0,$J76/2,$M76,TRUE))*$D76+($K76="Steady Growth")*(AND(EK$6&gt;=$F76,EK$6&lt;=$H76)*((EK$6-$F76+1)/($J76*($J76+1)/2)*$D76))+($K76="custom")*CustCF!EE76</f>
        <v>0</v>
      </c>
      <c r="EL76" s="95">
        <f>($K76="Bell Curve")*(_xlfn.NORM.DIST(AND(EL$6&gt;=$F76,EL$6&lt;=$H76)*(EL$6-$F76+1),$J76/2,$M76,TRUE)-_xlfn.NORM.DIST(AND(EL$6&gt;=$F76,EL$6&lt;=$H76)*(EK$6-$F76+1),$J76/2,$M76,TRUE))/(1-2*_xlfn.NORM.DIST(0,$J76/2,$M76,TRUE))*$D76+($K76="Steady Growth")*(AND(EL$6&gt;=$F76,EL$6&lt;=$H76)*((EL$6-$F76+1)/($J76*($J76+1)/2)*$D76))+($K76="custom")*CustCF!EF76</f>
        <v>0</v>
      </c>
      <c r="EM76" s="95">
        <f>($K76="Bell Curve")*(_xlfn.NORM.DIST(AND(EM$6&gt;=$F76,EM$6&lt;=$H76)*(EM$6-$F76+1),$J76/2,$M76,TRUE)-_xlfn.NORM.DIST(AND(EM$6&gt;=$F76,EM$6&lt;=$H76)*(EL$6-$F76+1),$J76/2,$M76,TRUE))/(1-2*_xlfn.NORM.DIST(0,$J76/2,$M76,TRUE))*$D76+($K76="Steady Growth")*(AND(EM$6&gt;=$F76,EM$6&lt;=$H76)*((EM$6-$F76+1)/($J76*($J76+1)/2)*$D76))+($K76="custom")*CustCF!EG76</f>
        <v>0</v>
      </c>
      <c r="EN76" s="95">
        <f>($K76="Bell Curve")*(_xlfn.NORM.DIST(AND(EN$6&gt;=$F76,EN$6&lt;=$H76)*(EN$6-$F76+1),$J76/2,$M76,TRUE)-_xlfn.NORM.DIST(AND(EN$6&gt;=$F76,EN$6&lt;=$H76)*(EM$6-$F76+1),$J76/2,$M76,TRUE))/(1-2*_xlfn.NORM.DIST(0,$J76/2,$M76,TRUE))*$D76+($K76="Steady Growth")*(AND(EN$6&gt;=$F76,EN$6&lt;=$H76)*((EN$6-$F76+1)/($J76*($J76+1)/2)*$D76))+($K76="custom")*CustCF!EH76</f>
        <v>0</v>
      </c>
      <c r="EO76" s="95">
        <f>($K76="Bell Curve")*(_xlfn.NORM.DIST(AND(EO$6&gt;=$F76,EO$6&lt;=$H76)*(EO$6-$F76+1),$J76/2,$M76,TRUE)-_xlfn.NORM.DIST(AND(EO$6&gt;=$F76,EO$6&lt;=$H76)*(EN$6-$F76+1),$J76/2,$M76,TRUE))/(1-2*_xlfn.NORM.DIST(0,$J76/2,$M76,TRUE))*$D76+($K76="Steady Growth")*(AND(EO$6&gt;=$F76,EO$6&lt;=$H76)*((EO$6-$F76+1)/($J76*($J76+1)/2)*$D76))+($K76="custom")*CustCF!EI76</f>
        <v>0</v>
      </c>
      <c r="EP76" s="95">
        <f>($K76="Bell Curve")*(_xlfn.NORM.DIST(AND(EP$6&gt;=$F76,EP$6&lt;=$H76)*(EP$6-$F76+1),$J76/2,$M76,TRUE)-_xlfn.NORM.DIST(AND(EP$6&gt;=$F76,EP$6&lt;=$H76)*(EO$6-$F76+1),$J76/2,$M76,TRUE))/(1-2*_xlfn.NORM.DIST(0,$J76/2,$M76,TRUE))*$D76+($K76="Steady Growth")*(AND(EP$6&gt;=$F76,EP$6&lt;=$H76)*((EP$6-$F76+1)/($J76*($J76+1)/2)*$D76))+($K76="custom")*CustCF!EJ76</f>
        <v>0</v>
      </c>
      <c r="EQ76" s="95">
        <f>($K76="Bell Curve")*(_xlfn.NORM.DIST(AND(EQ$6&gt;=$F76,EQ$6&lt;=$H76)*(EQ$6-$F76+1),$J76/2,$M76,TRUE)-_xlfn.NORM.DIST(AND(EQ$6&gt;=$F76,EQ$6&lt;=$H76)*(EP$6-$F76+1),$J76/2,$M76,TRUE))/(1-2*_xlfn.NORM.DIST(0,$J76/2,$M76,TRUE))*$D76+($K76="Steady Growth")*(AND(EQ$6&gt;=$F76,EQ$6&lt;=$H76)*((EQ$6-$F76+1)/($J76*($J76+1)/2)*$D76))+($K76="custom")*CustCF!EK76</f>
        <v>0</v>
      </c>
      <c r="ER76" s="95">
        <f>($K76="Bell Curve")*(_xlfn.NORM.DIST(AND(ER$6&gt;=$F76,ER$6&lt;=$H76)*(ER$6-$F76+1),$J76/2,$M76,TRUE)-_xlfn.NORM.DIST(AND(ER$6&gt;=$F76,ER$6&lt;=$H76)*(EQ$6-$F76+1),$J76/2,$M76,TRUE))/(1-2*_xlfn.NORM.DIST(0,$J76/2,$M76,TRUE))*$D76+($K76="Steady Growth")*(AND(ER$6&gt;=$F76,ER$6&lt;=$H76)*((ER$6-$F76+1)/($J76*($J76+1)/2)*$D76))+($K76="custom")*CustCF!EL76</f>
        <v>0</v>
      </c>
      <c r="ES76" s="95">
        <f>($K76="Bell Curve")*(_xlfn.NORM.DIST(AND(ES$6&gt;=$F76,ES$6&lt;=$H76)*(ES$6-$F76+1),$J76/2,$M76,TRUE)-_xlfn.NORM.DIST(AND(ES$6&gt;=$F76,ES$6&lt;=$H76)*(ER$6-$F76+1),$J76/2,$M76,TRUE))/(1-2*_xlfn.NORM.DIST(0,$J76/2,$M76,TRUE))*$D76+($K76="Steady Growth")*(AND(ES$6&gt;=$F76,ES$6&lt;=$H76)*((ES$6-$F76+1)/($J76*($J76+1)/2)*$D76))+($K76="custom")*CustCF!EM76</f>
        <v>0</v>
      </c>
      <c r="ET76" s="95">
        <f>($K76="Bell Curve")*(_xlfn.NORM.DIST(AND(ET$6&gt;=$F76,ET$6&lt;=$H76)*(ET$6-$F76+1),$J76/2,$M76,TRUE)-_xlfn.NORM.DIST(AND(ET$6&gt;=$F76,ET$6&lt;=$H76)*(ES$6-$F76+1),$J76/2,$M76,TRUE))/(1-2*_xlfn.NORM.DIST(0,$J76/2,$M76,TRUE))*$D76+($K76="Steady Growth")*(AND(ET$6&gt;=$F76,ET$6&lt;=$H76)*((ET$6-$F76+1)/($J76*($J76+1)/2)*$D76))+($K76="custom")*CustCF!EN76</f>
        <v>0</v>
      </c>
      <c r="EU76" s="95">
        <f>($K76="Bell Curve")*(_xlfn.NORM.DIST(AND(EU$6&gt;=$F76,EU$6&lt;=$H76)*(EU$6-$F76+1),$J76/2,$M76,TRUE)-_xlfn.NORM.DIST(AND(EU$6&gt;=$F76,EU$6&lt;=$H76)*(ET$6-$F76+1),$J76/2,$M76,TRUE))/(1-2*_xlfn.NORM.DIST(0,$J76/2,$M76,TRUE))*$D76+($K76="Steady Growth")*(AND(EU$6&gt;=$F76,EU$6&lt;=$H76)*((EU$6-$F76+1)/($J76*($J76+1)/2)*$D76))+($K76="custom")*CustCF!EO76</f>
        <v>0</v>
      </c>
      <c r="EV76" s="95">
        <f>($K76="Bell Curve")*(_xlfn.NORM.DIST(AND(EV$6&gt;=$F76,EV$6&lt;=$H76)*(EV$6-$F76+1),$J76/2,$M76,TRUE)-_xlfn.NORM.DIST(AND(EV$6&gt;=$F76,EV$6&lt;=$H76)*(EU$6-$F76+1),$J76/2,$M76,TRUE))/(1-2*_xlfn.NORM.DIST(0,$J76/2,$M76,TRUE))*$D76+($K76="Steady Growth")*(AND(EV$6&gt;=$F76,EV$6&lt;=$H76)*((EV$6-$F76+1)/($J76*($J76+1)/2)*$D76))+($K76="custom")*CustCF!EP76</f>
        <v>0</v>
      </c>
      <c r="EW76" s="95">
        <f>($K76="Bell Curve")*(_xlfn.NORM.DIST(AND(EW$6&gt;=$F76,EW$6&lt;=$H76)*(EW$6-$F76+1),$J76/2,$M76,TRUE)-_xlfn.NORM.DIST(AND(EW$6&gt;=$F76,EW$6&lt;=$H76)*(EV$6-$F76+1),$J76/2,$M76,TRUE))/(1-2*_xlfn.NORM.DIST(0,$J76/2,$M76,TRUE))*$D76+($K76="Steady Growth")*(AND(EW$6&gt;=$F76,EW$6&lt;=$H76)*((EW$6-$F76+1)/($J76*($J76+1)/2)*$D76))+($K76="custom")*CustCF!EQ76</f>
        <v>0</v>
      </c>
      <c r="EX76" s="95">
        <f>($K76="Bell Curve")*(_xlfn.NORM.DIST(AND(EX$6&gt;=$F76,EX$6&lt;=$H76)*(EX$6-$F76+1),$J76/2,$M76,TRUE)-_xlfn.NORM.DIST(AND(EX$6&gt;=$F76,EX$6&lt;=$H76)*(EW$6-$F76+1),$J76/2,$M76,TRUE))/(1-2*_xlfn.NORM.DIST(0,$J76/2,$M76,TRUE))*$D76+($K76="Steady Growth")*(AND(EX$6&gt;=$F76,EX$6&lt;=$H76)*((EX$6-$F76+1)/($J76*($J76+1)/2)*$D76))+($K76="custom")*CustCF!ER76</f>
        <v>0</v>
      </c>
      <c r="EY76" s="95">
        <f>($K76="Bell Curve")*(_xlfn.NORM.DIST(AND(EY$6&gt;=$F76,EY$6&lt;=$H76)*(EY$6-$F76+1),$J76/2,$M76,TRUE)-_xlfn.NORM.DIST(AND(EY$6&gt;=$F76,EY$6&lt;=$H76)*(EX$6-$F76+1),$J76/2,$M76,TRUE))/(1-2*_xlfn.NORM.DIST(0,$J76/2,$M76,TRUE))*$D76+($K76="Steady Growth")*(AND(EY$6&gt;=$F76,EY$6&lt;=$H76)*((EY$6-$F76+1)/($J76*($J76+1)/2)*$D76))+($K76="custom")*CustCF!ES76</f>
        <v>0</v>
      </c>
      <c r="EZ76" s="95">
        <f>($K76="Bell Curve")*(_xlfn.NORM.DIST(AND(EZ$6&gt;=$F76,EZ$6&lt;=$H76)*(EZ$6-$F76+1),$J76/2,$M76,TRUE)-_xlfn.NORM.DIST(AND(EZ$6&gt;=$F76,EZ$6&lt;=$H76)*(EY$6-$F76+1),$J76/2,$M76,TRUE))/(1-2*_xlfn.NORM.DIST(0,$J76/2,$M76,TRUE))*$D76+($K76="Steady Growth")*(AND(EZ$6&gt;=$F76,EZ$6&lt;=$H76)*((EZ$6-$F76+1)/($J76*($J76+1)/2)*$D76))+($K76="custom")*CustCF!ET76</f>
        <v>0</v>
      </c>
      <c r="FA76" s="95">
        <f>($K76="Bell Curve")*(_xlfn.NORM.DIST(AND(FA$6&gt;=$F76,FA$6&lt;=$H76)*(FA$6-$F76+1),$J76/2,$M76,TRUE)-_xlfn.NORM.DIST(AND(FA$6&gt;=$F76,FA$6&lt;=$H76)*(EZ$6-$F76+1),$J76/2,$M76,TRUE))/(1-2*_xlfn.NORM.DIST(0,$J76/2,$M76,TRUE))*$D76+($K76="Steady Growth")*(AND(FA$6&gt;=$F76,FA$6&lt;=$H76)*((FA$6-$F76+1)/($J76*($J76+1)/2)*$D76))+($K76="custom")*CustCF!EU76</f>
        <v>0</v>
      </c>
      <c r="FB76" s="95">
        <f>($K76="Bell Curve")*(_xlfn.NORM.DIST(AND(FB$6&gt;=$F76,FB$6&lt;=$H76)*(FB$6-$F76+1),$J76/2,$M76,TRUE)-_xlfn.NORM.DIST(AND(FB$6&gt;=$F76,FB$6&lt;=$H76)*(FA$6-$F76+1),$J76/2,$M76,TRUE))/(1-2*_xlfn.NORM.DIST(0,$J76/2,$M76,TRUE))*$D76+($K76="Steady Growth")*(AND(FB$6&gt;=$F76,FB$6&lt;=$H76)*((FB$6-$F76+1)/($J76*($J76+1)/2)*$D76))+($K76="custom")*CustCF!EV76</f>
        <v>0</v>
      </c>
      <c r="FC76" s="95">
        <f>($K76="Bell Curve")*(_xlfn.NORM.DIST(AND(FC$6&gt;=$F76,FC$6&lt;=$H76)*(FC$6-$F76+1),$J76/2,$M76,TRUE)-_xlfn.NORM.DIST(AND(FC$6&gt;=$F76,FC$6&lt;=$H76)*(FB$6-$F76+1),$J76/2,$M76,TRUE))/(1-2*_xlfn.NORM.DIST(0,$J76/2,$M76,TRUE))*$D76+($K76="Steady Growth")*(AND(FC$6&gt;=$F76,FC$6&lt;=$H76)*((FC$6-$F76+1)/($J76*($J76+1)/2)*$D76))+($K76="custom")*CustCF!EW76</f>
        <v>0</v>
      </c>
      <c r="FD76" s="95">
        <f>($K76="Bell Curve")*(_xlfn.NORM.DIST(AND(FD$6&gt;=$F76,FD$6&lt;=$H76)*(FD$6-$F76+1),$J76/2,$M76,TRUE)-_xlfn.NORM.DIST(AND(FD$6&gt;=$F76,FD$6&lt;=$H76)*(FC$6-$F76+1),$J76/2,$M76,TRUE))/(1-2*_xlfn.NORM.DIST(0,$J76/2,$M76,TRUE))*$D76+($K76="Steady Growth")*(AND(FD$6&gt;=$F76,FD$6&lt;=$H76)*((FD$6-$F76+1)/($J76*($J76+1)/2)*$D76))+($K76="custom")*CustCF!EX76</f>
        <v>0</v>
      </c>
      <c r="FE76" s="95">
        <f>($K76="Bell Curve")*(_xlfn.NORM.DIST(AND(FE$6&gt;=$F76,FE$6&lt;=$H76)*(FE$6-$F76+1),$J76/2,$M76,TRUE)-_xlfn.NORM.DIST(AND(FE$6&gt;=$F76,FE$6&lt;=$H76)*(FD$6-$F76+1),$J76/2,$M76,TRUE))/(1-2*_xlfn.NORM.DIST(0,$J76/2,$M76,TRUE))*$D76+($K76="Steady Growth")*(AND(FE$6&gt;=$F76,FE$6&lt;=$H76)*((FE$6-$F76+1)/($J76*($J76+1)/2)*$D76))+($K76="custom")*CustCF!EY76</f>
        <v>0</v>
      </c>
      <c r="FF76" s="95">
        <f>($K76="Bell Curve")*(_xlfn.NORM.DIST(AND(FF$6&gt;=$F76,FF$6&lt;=$H76)*(FF$6-$F76+1),$J76/2,$M76,TRUE)-_xlfn.NORM.DIST(AND(FF$6&gt;=$F76,FF$6&lt;=$H76)*(FE$6-$F76+1),$J76/2,$M76,TRUE))/(1-2*_xlfn.NORM.DIST(0,$J76/2,$M76,TRUE))*$D76+($K76="Steady Growth")*(AND(FF$6&gt;=$F76,FF$6&lt;=$H76)*((FF$6-$F76+1)/($J76*($J76+1)/2)*$D76))+($K76="custom")*CustCF!EZ76</f>
        <v>0</v>
      </c>
      <c r="FG76" s="95">
        <f>($K76="Bell Curve")*(_xlfn.NORM.DIST(AND(FG$6&gt;=$F76,FG$6&lt;=$H76)*(FG$6-$F76+1),$J76/2,$M76,TRUE)-_xlfn.NORM.DIST(AND(FG$6&gt;=$F76,FG$6&lt;=$H76)*(FF$6-$F76+1),$J76/2,$M76,TRUE))/(1-2*_xlfn.NORM.DIST(0,$J76/2,$M76,TRUE))*$D76+($K76="Steady Growth")*(AND(FG$6&gt;=$F76,FG$6&lt;=$H76)*((FG$6-$F76+1)/($J76*($J76+1)/2)*$D76))+($K76="custom")*CustCF!FA76</f>
        <v>0</v>
      </c>
      <c r="FH76" s="95">
        <f>($K76="Bell Curve")*(_xlfn.NORM.DIST(AND(FH$6&gt;=$F76,FH$6&lt;=$H76)*(FH$6-$F76+1),$J76/2,$M76,TRUE)-_xlfn.NORM.DIST(AND(FH$6&gt;=$F76,FH$6&lt;=$H76)*(FG$6-$F76+1),$J76/2,$M76,TRUE))/(1-2*_xlfn.NORM.DIST(0,$J76/2,$M76,TRUE))*$D76+($K76="Steady Growth")*(AND(FH$6&gt;=$F76,FH$6&lt;=$H76)*((FH$6-$F76+1)/($J76*($J76+1)/2)*$D76))+($K76="custom")*CustCF!FB76</f>
        <v>0</v>
      </c>
      <c r="FI76" s="95">
        <f>($K76="Bell Curve")*(_xlfn.NORM.DIST(AND(FI$6&gt;=$F76,FI$6&lt;=$H76)*(FI$6-$F76+1),$J76/2,$M76,TRUE)-_xlfn.NORM.DIST(AND(FI$6&gt;=$F76,FI$6&lt;=$H76)*(FH$6-$F76+1),$J76/2,$M76,TRUE))/(1-2*_xlfn.NORM.DIST(0,$J76/2,$M76,TRUE))*$D76+($K76="Steady Growth")*(AND(FI$6&gt;=$F76,FI$6&lt;=$H76)*((FI$6-$F76+1)/($J76*($J76+1)/2)*$D76))+($K76="custom")*CustCF!FC76</f>
        <v>0</v>
      </c>
      <c r="FJ76" s="95">
        <f>($K76="Bell Curve")*(_xlfn.NORM.DIST(AND(FJ$6&gt;=$F76,FJ$6&lt;=$H76)*(FJ$6-$F76+1),$J76/2,$M76,TRUE)-_xlfn.NORM.DIST(AND(FJ$6&gt;=$F76,FJ$6&lt;=$H76)*(FI$6-$F76+1),$J76/2,$M76,TRUE))/(1-2*_xlfn.NORM.DIST(0,$J76/2,$M76,TRUE))*$D76+($K76="Steady Growth")*(AND(FJ$6&gt;=$F76,FJ$6&lt;=$H76)*((FJ$6-$F76+1)/($J76*($J76+1)/2)*$D76))+($K76="custom")*CustCF!FD76</f>
        <v>0</v>
      </c>
      <c r="FK76" s="95">
        <f>($K76="Bell Curve")*(_xlfn.NORM.DIST(AND(FK$6&gt;=$F76,FK$6&lt;=$H76)*(FK$6-$F76+1),$J76/2,$M76,TRUE)-_xlfn.NORM.DIST(AND(FK$6&gt;=$F76,FK$6&lt;=$H76)*(FJ$6-$F76+1),$J76/2,$M76,TRUE))/(1-2*_xlfn.NORM.DIST(0,$J76/2,$M76,TRUE))*$D76+($K76="Steady Growth")*(AND(FK$6&gt;=$F76,FK$6&lt;=$H76)*((FK$6-$F76+1)/($J76*($J76+1)/2)*$D76))+($K76="custom")*CustCF!FE76</f>
        <v>0</v>
      </c>
      <c r="FL76" s="95">
        <f>($K76="Bell Curve")*(_xlfn.NORM.DIST(AND(FL$6&gt;=$F76,FL$6&lt;=$H76)*(FL$6-$F76+1),$J76/2,$M76,TRUE)-_xlfn.NORM.DIST(AND(FL$6&gt;=$F76,FL$6&lt;=$H76)*(FK$6-$F76+1),$J76/2,$M76,TRUE))/(1-2*_xlfn.NORM.DIST(0,$J76/2,$M76,TRUE))*$D76+($K76="Steady Growth")*(AND(FL$6&gt;=$F76,FL$6&lt;=$H76)*((FL$6-$F76+1)/($J76*($J76+1)/2)*$D76))+($K76="custom")*CustCF!FF76</f>
        <v>0</v>
      </c>
      <c r="FM76" s="95">
        <f>($K76="Bell Curve")*(_xlfn.NORM.DIST(AND(FM$6&gt;=$F76,FM$6&lt;=$H76)*(FM$6-$F76+1),$J76/2,$M76,TRUE)-_xlfn.NORM.DIST(AND(FM$6&gt;=$F76,FM$6&lt;=$H76)*(FL$6-$F76+1),$J76/2,$M76,TRUE))/(1-2*_xlfn.NORM.DIST(0,$J76/2,$M76,TRUE))*$D76+($K76="Steady Growth")*(AND(FM$6&gt;=$F76,FM$6&lt;=$H76)*((FM$6-$F76+1)/($J76*($J76+1)/2)*$D76))+($K76="custom")*CustCF!FG76</f>
        <v>0</v>
      </c>
      <c r="FN76" s="95">
        <f>($K76="Bell Curve")*(_xlfn.NORM.DIST(AND(FN$6&gt;=$F76,FN$6&lt;=$H76)*(FN$6-$F76+1),$J76/2,$M76,TRUE)-_xlfn.NORM.DIST(AND(FN$6&gt;=$F76,FN$6&lt;=$H76)*(FM$6-$F76+1),$J76/2,$M76,TRUE))/(1-2*_xlfn.NORM.DIST(0,$J76/2,$M76,TRUE))*$D76+($K76="Steady Growth")*(AND(FN$6&gt;=$F76,FN$6&lt;=$H76)*((FN$6-$F76+1)/($J76*($J76+1)/2)*$D76))+($K76="custom")*CustCF!FH76</f>
        <v>0</v>
      </c>
      <c r="FO76" s="95">
        <f>($K76="Bell Curve")*(_xlfn.NORM.DIST(AND(FO$6&gt;=$F76,FO$6&lt;=$H76)*(FO$6-$F76+1),$J76/2,$M76,TRUE)-_xlfn.NORM.DIST(AND(FO$6&gt;=$F76,FO$6&lt;=$H76)*(FN$6-$F76+1),$J76/2,$M76,TRUE))/(1-2*_xlfn.NORM.DIST(0,$J76/2,$M76,TRUE))*$D76+($K76="Steady Growth")*(AND(FO$6&gt;=$F76,FO$6&lt;=$H76)*((FO$6-$F76+1)/($J76*($J76+1)/2)*$D76))+($K76="custom")*CustCF!FI76</f>
        <v>0</v>
      </c>
      <c r="FP76" s="95">
        <f>($K76="Bell Curve")*(_xlfn.NORM.DIST(AND(FP$6&gt;=$F76,FP$6&lt;=$H76)*(FP$6-$F76+1),$J76/2,$M76,TRUE)-_xlfn.NORM.DIST(AND(FP$6&gt;=$F76,FP$6&lt;=$H76)*(FO$6-$F76+1),$J76/2,$M76,TRUE))/(1-2*_xlfn.NORM.DIST(0,$J76/2,$M76,TRUE))*$D76+($K76="Steady Growth")*(AND(FP$6&gt;=$F76,FP$6&lt;=$H76)*((FP$6-$F76+1)/($J76*($J76+1)/2)*$D76))+($K76="custom")*CustCF!FJ76</f>
        <v>0</v>
      </c>
      <c r="FQ76" s="95">
        <f>($K76="Bell Curve")*(_xlfn.NORM.DIST(AND(FQ$6&gt;=$F76,FQ$6&lt;=$H76)*(FQ$6-$F76+1),$J76/2,$M76,TRUE)-_xlfn.NORM.DIST(AND(FQ$6&gt;=$F76,FQ$6&lt;=$H76)*(FP$6-$F76+1),$J76/2,$M76,TRUE))/(1-2*_xlfn.NORM.DIST(0,$J76/2,$M76,TRUE))*$D76+($K76="Steady Growth")*(AND(FQ$6&gt;=$F76,FQ$6&lt;=$H76)*((FQ$6-$F76+1)/($J76*($J76+1)/2)*$D76))+($K76="custom")*CustCF!FK76</f>
        <v>0</v>
      </c>
      <c r="FR76" s="95">
        <f>($K76="Bell Curve")*(_xlfn.NORM.DIST(AND(FR$6&gt;=$F76,FR$6&lt;=$H76)*(FR$6-$F76+1),$J76/2,$M76,TRUE)-_xlfn.NORM.DIST(AND(FR$6&gt;=$F76,FR$6&lt;=$H76)*(FQ$6-$F76+1),$J76/2,$M76,TRUE))/(1-2*_xlfn.NORM.DIST(0,$J76/2,$M76,TRUE))*$D76+($K76="Steady Growth")*(AND(FR$6&gt;=$F76,FR$6&lt;=$H76)*((FR$6-$F76+1)/($J76*($J76+1)/2)*$D76))+($K76="custom")*CustCF!FL76</f>
        <v>0</v>
      </c>
      <c r="FS76" s="95">
        <f>($K76="Bell Curve")*(_xlfn.NORM.DIST(AND(FS$6&gt;=$F76,FS$6&lt;=$H76)*(FS$6-$F76+1),$J76/2,$M76,TRUE)-_xlfn.NORM.DIST(AND(FS$6&gt;=$F76,FS$6&lt;=$H76)*(FR$6-$F76+1),$J76/2,$M76,TRUE))/(1-2*_xlfn.NORM.DIST(0,$J76/2,$M76,TRUE))*$D76+($K76="Steady Growth")*(AND(FS$6&gt;=$F76,FS$6&lt;=$H76)*((FS$6-$F76+1)/($J76*($J76+1)/2)*$D76))+($K76="custom")*CustCF!FM76</f>
        <v>0</v>
      </c>
      <c r="FT76" s="95">
        <f>($K76="Bell Curve")*(_xlfn.NORM.DIST(AND(FT$6&gt;=$F76,FT$6&lt;=$H76)*(FT$6-$F76+1),$J76/2,$M76,TRUE)-_xlfn.NORM.DIST(AND(FT$6&gt;=$F76,FT$6&lt;=$H76)*(FS$6-$F76+1),$J76/2,$M76,TRUE))/(1-2*_xlfn.NORM.DIST(0,$J76/2,$M76,TRUE))*$D76+($K76="Steady Growth")*(AND(FT$6&gt;=$F76,FT$6&lt;=$H76)*((FT$6-$F76+1)/($J76*($J76+1)/2)*$D76))+($K76="custom")*CustCF!FN76</f>
        <v>0</v>
      </c>
      <c r="FU76" s="95">
        <f>($K76="Bell Curve")*(_xlfn.NORM.DIST(AND(FU$6&gt;=$F76,FU$6&lt;=$H76)*(FU$6-$F76+1),$J76/2,$M76,TRUE)-_xlfn.NORM.DIST(AND(FU$6&gt;=$F76,FU$6&lt;=$H76)*(FT$6-$F76+1),$J76/2,$M76,TRUE))/(1-2*_xlfn.NORM.DIST(0,$J76/2,$M76,TRUE))*$D76+($K76="Steady Growth")*(AND(FU$6&gt;=$F76,FU$6&lt;=$H76)*((FU$6-$F76+1)/($J76*($J76+1)/2)*$D76))+($K76="custom")*CustCF!FO76</f>
        <v>0</v>
      </c>
      <c r="FV76" s="95">
        <f>($K76="Bell Curve")*(_xlfn.NORM.DIST(AND(FV$6&gt;=$F76,FV$6&lt;=$H76)*(FV$6-$F76+1),$J76/2,$M76,TRUE)-_xlfn.NORM.DIST(AND(FV$6&gt;=$F76,FV$6&lt;=$H76)*(FU$6-$F76+1),$J76/2,$M76,TRUE))/(1-2*_xlfn.NORM.DIST(0,$J76/2,$M76,TRUE))*$D76+($K76="Steady Growth")*(AND(FV$6&gt;=$F76,FV$6&lt;=$H76)*((FV$6-$F76+1)/($J76*($J76+1)/2)*$D76))+($K76="custom")*CustCF!FP76</f>
        <v>0</v>
      </c>
      <c r="FW76" s="95">
        <f>($K76="Bell Curve")*(_xlfn.NORM.DIST(AND(FW$6&gt;=$F76,FW$6&lt;=$H76)*(FW$6-$F76+1),$J76/2,$M76,TRUE)-_xlfn.NORM.DIST(AND(FW$6&gt;=$F76,FW$6&lt;=$H76)*(FV$6-$F76+1),$J76/2,$M76,TRUE))/(1-2*_xlfn.NORM.DIST(0,$J76/2,$M76,TRUE))*$D76+($K76="Steady Growth")*(AND(FW$6&gt;=$F76,FW$6&lt;=$H76)*((FW$6-$F76+1)/($J76*($J76+1)/2)*$D76))+($K76="custom")*CustCF!FQ76</f>
        <v>0</v>
      </c>
      <c r="FX76" s="95">
        <f>($K76="Bell Curve")*(_xlfn.NORM.DIST(AND(FX$6&gt;=$F76,FX$6&lt;=$H76)*(FX$6-$F76+1),$J76/2,$M76,TRUE)-_xlfn.NORM.DIST(AND(FX$6&gt;=$F76,FX$6&lt;=$H76)*(FW$6-$F76+1),$J76/2,$M76,TRUE))/(1-2*_xlfn.NORM.DIST(0,$J76/2,$M76,TRUE))*$D76+($K76="Steady Growth")*(AND(FX$6&gt;=$F76,FX$6&lt;=$H76)*((FX$6-$F76+1)/($J76*($J76+1)/2)*$D76))+($K76="custom")*CustCF!FR76</f>
        <v>0</v>
      </c>
      <c r="FY76" s="95">
        <f>($K76="Bell Curve")*(_xlfn.NORM.DIST(AND(FY$6&gt;=$F76,FY$6&lt;=$H76)*(FY$6-$F76+1),$J76/2,$M76,TRUE)-_xlfn.NORM.DIST(AND(FY$6&gt;=$F76,FY$6&lt;=$H76)*(FX$6-$F76+1),$J76/2,$M76,TRUE))/(1-2*_xlfn.NORM.DIST(0,$J76/2,$M76,TRUE))*$D76+($K76="Steady Growth")*(AND(FY$6&gt;=$F76,FY$6&lt;=$H76)*((FY$6-$F76+1)/($J76*($J76+1)/2)*$D76))+($K76="custom")*CustCF!FS76</f>
        <v>0</v>
      </c>
      <c r="FZ76" s="95">
        <f>($K76="Bell Curve")*(_xlfn.NORM.DIST(AND(FZ$6&gt;=$F76,FZ$6&lt;=$H76)*(FZ$6-$F76+1),$J76/2,$M76,TRUE)-_xlfn.NORM.DIST(AND(FZ$6&gt;=$F76,FZ$6&lt;=$H76)*(FY$6-$F76+1),$J76/2,$M76,TRUE))/(1-2*_xlfn.NORM.DIST(0,$J76/2,$M76,TRUE))*$D76+($K76="Steady Growth")*(AND(FZ$6&gt;=$F76,FZ$6&lt;=$H76)*((FZ$6-$F76+1)/($J76*($J76+1)/2)*$D76))+($K76="custom")*CustCF!FT76</f>
        <v>0</v>
      </c>
      <c r="GA76" s="95">
        <f>($K76="Bell Curve")*(_xlfn.NORM.DIST(AND(GA$6&gt;=$F76,GA$6&lt;=$H76)*(GA$6-$F76+1),$J76/2,$M76,TRUE)-_xlfn.NORM.DIST(AND(GA$6&gt;=$F76,GA$6&lt;=$H76)*(FZ$6-$F76+1),$J76/2,$M76,TRUE))/(1-2*_xlfn.NORM.DIST(0,$J76/2,$M76,TRUE))*$D76+($K76="Steady Growth")*(AND(GA$6&gt;=$F76,GA$6&lt;=$H76)*((GA$6-$F76+1)/($J76*($J76+1)/2)*$D76))+($K76="custom")*CustCF!FU76</f>
        <v>0</v>
      </c>
      <c r="GB76" s="95">
        <f>($K76="Bell Curve")*(_xlfn.NORM.DIST(AND(GB$6&gt;=$F76,GB$6&lt;=$H76)*(GB$6-$F76+1),$J76/2,$M76,TRUE)-_xlfn.NORM.DIST(AND(GB$6&gt;=$F76,GB$6&lt;=$H76)*(GA$6-$F76+1),$J76/2,$M76,TRUE))/(1-2*_xlfn.NORM.DIST(0,$J76/2,$M76,TRUE))*$D76+($K76="Steady Growth")*(AND(GB$6&gt;=$F76,GB$6&lt;=$H76)*((GB$6-$F76+1)/($J76*($J76+1)/2)*$D76))+($K76="custom")*CustCF!FV76</f>
        <v>0</v>
      </c>
      <c r="GC76" s="95">
        <f>($K76="Bell Curve")*(_xlfn.NORM.DIST(AND(GC$6&gt;=$F76,GC$6&lt;=$H76)*(GC$6-$F76+1),$J76/2,$M76,TRUE)-_xlfn.NORM.DIST(AND(GC$6&gt;=$F76,GC$6&lt;=$H76)*(GB$6-$F76+1),$J76/2,$M76,TRUE))/(1-2*_xlfn.NORM.DIST(0,$J76/2,$M76,TRUE))*$D76+($K76="Steady Growth")*(AND(GC$6&gt;=$F76,GC$6&lt;=$H76)*((GC$6-$F76+1)/($J76*($J76+1)/2)*$D76))+($K76="custom")*CustCF!FW76</f>
        <v>0</v>
      </c>
      <c r="GD76" s="95">
        <f>($K76="Bell Curve")*(_xlfn.NORM.DIST(AND(GD$6&gt;=$F76,GD$6&lt;=$H76)*(GD$6-$F76+1),$J76/2,$M76,TRUE)-_xlfn.NORM.DIST(AND(GD$6&gt;=$F76,GD$6&lt;=$H76)*(GC$6-$F76+1),$J76/2,$M76,TRUE))/(1-2*_xlfn.NORM.DIST(0,$J76/2,$M76,TRUE))*$D76+($K76="Steady Growth")*(AND(GD$6&gt;=$F76,GD$6&lt;=$H76)*((GD$6-$F76+1)/($J76*($J76+1)/2)*$D76))+($K76="custom")*CustCF!FX76</f>
        <v>0</v>
      </c>
      <c r="GE76" s="95">
        <f>($K76="Bell Curve")*(_xlfn.NORM.DIST(AND(GE$6&gt;=$F76,GE$6&lt;=$H76)*(GE$6-$F76+1),$J76/2,$M76,TRUE)-_xlfn.NORM.DIST(AND(GE$6&gt;=$F76,GE$6&lt;=$H76)*(GD$6-$F76+1),$J76/2,$M76,TRUE))/(1-2*_xlfn.NORM.DIST(0,$J76/2,$M76,TRUE))*$D76+($K76="Steady Growth")*(AND(GE$6&gt;=$F76,GE$6&lt;=$H76)*((GE$6-$F76+1)/($J76*($J76+1)/2)*$D76))+($K76="custom")*CustCF!FY76</f>
        <v>0</v>
      </c>
      <c r="GF76" s="95">
        <f>($K76="Bell Curve")*(_xlfn.NORM.DIST(AND(GF$6&gt;=$F76,GF$6&lt;=$H76)*(GF$6-$F76+1),$J76/2,$M76,TRUE)-_xlfn.NORM.DIST(AND(GF$6&gt;=$F76,GF$6&lt;=$H76)*(GE$6-$F76+1),$J76/2,$M76,TRUE))/(1-2*_xlfn.NORM.DIST(0,$J76/2,$M76,TRUE))*$D76+($K76="Steady Growth")*(AND(GF$6&gt;=$F76,GF$6&lt;=$H76)*((GF$6-$F76+1)/($J76*($J76+1)/2)*$D76))+($K76="custom")*CustCF!FZ76</f>
        <v>0</v>
      </c>
      <c r="GG76" s="95">
        <f>($K76="Bell Curve")*(_xlfn.NORM.DIST(AND(GG$6&gt;=$F76,GG$6&lt;=$H76)*(GG$6-$F76+1),$J76/2,$M76,TRUE)-_xlfn.NORM.DIST(AND(GG$6&gt;=$F76,GG$6&lt;=$H76)*(GF$6-$F76+1),$J76/2,$M76,TRUE))/(1-2*_xlfn.NORM.DIST(0,$J76/2,$M76,TRUE))*$D76+($K76="Steady Growth")*(AND(GG$6&gt;=$F76,GG$6&lt;=$H76)*((GG$6-$F76+1)/($J76*($J76+1)/2)*$D76))+($K76="custom")*CustCF!GA76</f>
        <v>0</v>
      </c>
      <c r="GH76" s="95">
        <f>($K76="Bell Curve")*(_xlfn.NORM.DIST(AND(GH$6&gt;=$F76,GH$6&lt;=$H76)*(GH$6-$F76+1),$J76/2,$M76,TRUE)-_xlfn.NORM.DIST(AND(GH$6&gt;=$F76,GH$6&lt;=$H76)*(GG$6-$F76+1),$J76/2,$M76,TRUE))/(1-2*_xlfn.NORM.DIST(0,$J76/2,$M76,TRUE))*$D76+($K76="Steady Growth")*(AND(GH$6&gt;=$F76,GH$6&lt;=$H76)*((GH$6-$F76+1)/($J76*($J76+1)/2)*$D76))+($K76="custom")*CustCF!GB76</f>
        <v>0</v>
      </c>
      <c r="GI76" s="95">
        <f>($K76="Bell Curve")*(_xlfn.NORM.DIST(AND(GI$6&gt;=$F76,GI$6&lt;=$H76)*(GI$6-$F76+1),$J76/2,$M76,TRUE)-_xlfn.NORM.DIST(AND(GI$6&gt;=$F76,GI$6&lt;=$H76)*(GH$6-$F76+1),$J76/2,$M76,TRUE))/(1-2*_xlfn.NORM.DIST(0,$J76/2,$M76,TRUE))*$D76+($K76="Steady Growth")*(AND(GI$6&gt;=$F76,GI$6&lt;=$H76)*((GI$6-$F76+1)/($J76*($J76+1)/2)*$D76))+($K76="custom")*CustCF!GC76</f>
        <v>0</v>
      </c>
      <c r="GJ76" s="95">
        <f>($K76="Bell Curve")*(_xlfn.NORM.DIST(AND(GJ$6&gt;=$F76,GJ$6&lt;=$H76)*(GJ$6-$F76+1),$J76/2,$M76,TRUE)-_xlfn.NORM.DIST(AND(GJ$6&gt;=$F76,GJ$6&lt;=$H76)*(GI$6-$F76+1),$J76/2,$M76,TRUE))/(1-2*_xlfn.NORM.DIST(0,$J76/2,$M76,TRUE))*$D76+($K76="Steady Growth")*(AND(GJ$6&gt;=$F76,GJ$6&lt;=$H76)*((GJ$6-$F76+1)/($J76*($J76+1)/2)*$D76))+($K76="custom")*CustCF!GD76</f>
        <v>0</v>
      </c>
      <c r="GK76" s="95">
        <f>($K76="Bell Curve")*(_xlfn.NORM.DIST(AND(GK$6&gt;=$F76,GK$6&lt;=$H76)*(GK$6-$F76+1),$J76/2,$M76,TRUE)-_xlfn.NORM.DIST(AND(GK$6&gt;=$F76,GK$6&lt;=$H76)*(GJ$6-$F76+1),$J76/2,$M76,TRUE))/(1-2*_xlfn.NORM.DIST(0,$J76/2,$M76,TRUE))*$D76+($K76="Steady Growth")*(AND(GK$6&gt;=$F76,GK$6&lt;=$H76)*((GK$6-$F76+1)/($J76*($J76+1)/2)*$D76))+($K76="custom")*CustCF!GE76</f>
        <v>0</v>
      </c>
      <c r="GL76" s="95">
        <f>($K76="Bell Curve")*(_xlfn.NORM.DIST(AND(GL$6&gt;=$F76,GL$6&lt;=$H76)*(GL$6-$F76+1),$J76/2,$M76,TRUE)-_xlfn.NORM.DIST(AND(GL$6&gt;=$F76,GL$6&lt;=$H76)*(GK$6-$F76+1),$J76/2,$M76,TRUE))/(1-2*_xlfn.NORM.DIST(0,$J76/2,$M76,TRUE))*$D76+($K76="Steady Growth")*(AND(GL$6&gt;=$F76,GL$6&lt;=$H76)*((GL$6-$F76+1)/($J76*($J76+1)/2)*$D76))+($K76="custom")*CustCF!GF76</f>
        <v>0</v>
      </c>
      <c r="GM76" s="95">
        <f>($K76="Bell Curve")*(_xlfn.NORM.DIST(AND(GM$6&gt;=$F76,GM$6&lt;=$H76)*(GM$6-$F76+1),$J76/2,$M76,TRUE)-_xlfn.NORM.DIST(AND(GM$6&gt;=$F76,GM$6&lt;=$H76)*(GL$6-$F76+1),$J76/2,$M76,TRUE))/(1-2*_xlfn.NORM.DIST(0,$J76/2,$M76,TRUE))*$D76+($K76="Steady Growth")*(AND(GM$6&gt;=$F76,GM$6&lt;=$H76)*((GM$6-$F76+1)/($J76*($J76+1)/2)*$D76))+($K76="custom")*CustCF!GG76</f>
        <v>0</v>
      </c>
      <c r="GN76" s="268">
        <f>($K76="Bell Curve")*(_xlfn.NORM.DIST(AND(GN$6&gt;=$F76,GN$6&lt;=$H76)*(GN$6-$F76+1),$J76/2,$M76,TRUE)-_xlfn.NORM.DIST(AND(GN$6&gt;=$F76,GN$6&lt;=$H76)*(GM$6-$F76+1),$J76/2,$M76,TRUE))/(1-2*_xlfn.NORM.DIST(0,$J76/2,$M76,TRUE))*$D76+($K76="Steady Growth")*(AND(GN$6&gt;=$F76,GN$6&lt;=$H76)*((GN$6-$F76+1)/($J76*($J76+1)/2)*$D76))+($K76="custom")*CustCF!GH76</f>
        <v>0</v>
      </c>
      <c r="GO76" s="1"/>
      <c r="GP76" s="67"/>
    </row>
    <row r="77" spans="1:198" customFormat="1" hidden="1" outlineLevel="1" x14ac:dyDescent="0.75">
      <c r="A77" s="1"/>
      <c r="B77" s="1"/>
      <c r="C77" s="262">
        <f>Budget!X19</f>
        <v>0</v>
      </c>
      <c r="D77" s="19">
        <f>Budget!Y19</f>
        <v>0</v>
      </c>
      <c r="E77" s="19" t="str">
        <f t="shared" si="43"/>
        <v/>
      </c>
      <c r="F77" s="263">
        <v>0</v>
      </c>
      <c r="G77" s="257">
        <f>IF(L77="custom",CustCF!F77,INDEX($P$8:$GN$8,MATCH(F77,$P$6:$GN$6,0)))</f>
        <v>46053</v>
      </c>
      <c r="H77" s="263">
        <v>0</v>
      </c>
      <c r="I77" s="257">
        <f>IF(L77="custom",CustCF!G77,INDEX($P$8:$GN$8,MATCH(H77,$P$6:$GN$6,0)))</f>
        <v>46053</v>
      </c>
      <c r="J77" s="260">
        <f t="shared" si="44"/>
        <v>1</v>
      </c>
      <c r="K77" s="265" t="s">
        <v>116</v>
      </c>
      <c r="L77" s="266" t="s">
        <v>141</v>
      </c>
      <c r="M77" s="267">
        <f t="shared" si="45"/>
        <v>9</v>
      </c>
      <c r="N77" s="18">
        <f t="shared" si="36"/>
        <v>0</v>
      </c>
      <c r="O77" s="1372">
        <f t="shared" si="46"/>
        <v>0</v>
      </c>
      <c r="P77" s="95">
        <f>($K77="Bell Curve")*(_xlfn.NORM.DIST(AND(P$6&gt;=$F77,P$6&lt;=$H77)*(P$6-$F77+1),$J77/2,$M77,TRUE)-_xlfn.NORM.DIST(AND(P$6&gt;=$F77,P$6&lt;=$H77)*(O$6-$F77+1),$J77/2,$M77,TRUE))/(1-2*_xlfn.NORM.DIST(0,$J77/2,$M77,TRUE))*$D77+($K77="Steady Growth")*(AND(P$6&gt;=$F77,P$6&lt;=$H77)*((P$6-$F77+1)/($J77*($J77+1)/2)*$D77))+($K77="custom")*CustCF!J77</f>
        <v>0</v>
      </c>
      <c r="Q77" s="95">
        <f>($K77="Bell Curve")*(_xlfn.NORM.DIST(AND(Q$6&gt;=$F77,Q$6&lt;=$H77)*(Q$6-$F77+1),$J77/2,$M77,TRUE)-_xlfn.NORM.DIST(AND(Q$6&gt;=$F77,Q$6&lt;=$H77)*(P$6-$F77+1),$J77/2,$M77,TRUE))/(1-2*_xlfn.NORM.DIST(0,$J77/2,$M77,TRUE))*$D77+($K77="Steady Growth")*(AND(Q$6&gt;=$F77,Q$6&lt;=$H77)*((Q$6-$F77+1)/($J77*($J77+1)/2)*$D77))+($K77="custom")*CustCF!K77</f>
        <v>0</v>
      </c>
      <c r="R77" s="95">
        <f>($K77="Bell Curve")*(_xlfn.NORM.DIST(AND(R$6&gt;=$F77,R$6&lt;=$H77)*(R$6-$F77+1),$J77/2,$M77,TRUE)-_xlfn.NORM.DIST(AND(R$6&gt;=$F77,R$6&lt;=$H77)*(Q$6-$F77+1),$J77/2,$M77,TRUE))/(1-2*_xlfn.NORM.DIST(0,$J77/2,$M77,TRUE))*$D77+($K77="Steady Growth")*(AND(R$6&gt;=$F77,R$6&lt;=$H77)*((R$6-$F77+1)/($J77*($J77+1)/2)*$D77))+($K77="custom")*CustCF!L77</f>
        <v>0</v>
      </c>
      <c r="S77" s="95">
        <f>($K77="Bell Curve")*(_xlfn.NORM.DIST(AND(S$6&gt;=$F77,S$6&lt;=$H77)*(S$6-$F77+1),$J77/2,$M77,TRUE)-_xlfn.NORM.DIST(AND(S$6&gt;=$F77,S$6&lt;=$H77)*(R$6-$F77+1),$J77/2,$M77,TRUE))/(1-2*_xlfn.NORM.DIST(0,$J77/2,$M77,TRUE))*$D77+($K77="Steady Growth")*(AND(S$6&gt;=$F77,S$6&lt;=$H77)*((S$6-$F77+1)/($J77*($J77+1)/2)*$D77))+($K77="custom")*CustCF!M77</f>
        <v>0</v>
      </c>
      <c r="T77" s="95">
        <f>($K77="Bell Curve")*(_xlfn.NORM.DIST(AND(T$6&gt;=$F77,T$6&lt;=$H77)*(T$6-$F77+1),$J77/2,$M77,TRUE)-_xlfn.NORM.DIST(AND(T$6&gt;=$F77,T$6&lt;=$H77)*(S$6-$F77+1),$J77/2,$M77,TRUE))/(1-2*_xlfn.NORM.DIST(0,$J77/2,$M77,TRUE))*$D77+($K77="Steady Growth")*(AND(T$6&gt;=$F77,T$6&lt;=$H77)*((T$6-$F77+1)/($J77*($J77+1)/2)*$D77))+($K77="custom")*CustCF!N77</f>
        <v>0</v>
      </c>
      <c r="U77" s="95">
        <f>($K77="Bell Curve")*(_xlfn.NORM.DIST(AND(U$6&gt;=$F77,U$6&lt;=$H77)*(U$6-$F77+1),$J77/2,$M77,TRUE)-_xlfn.NORM.DIST(AND(U$6&gt;=$F77,U$6&lt;=$H77)*(T$6-$F77+1),$J77/2,$M77,TRUE))/(1-2*_xlfn.NORM.DIST(0,$J77/2,$M77,TRUE))*$D77+($K77="Steady Growth")*(AND(U$6&gt;=$F77,U$6&lt;=$H77)*((U$6-$F77+1)/($J77*($J77+1)/2)*$D77))+($K77="custom")*CustCF!O77</f>
        <v>0</v>
      </c>
      <c r="V77" s="95">
        <f>($K77="Bell Curve")*(_xlfn.NORM.DIST(AND(V$6&gt;=$F77,V$6&lt;=$H77)*(V$6-$F77+1),$J77/2,$M77,TRUE)-_xlfn.NORM.DIST(AND(V$6&gt;=$F77,V$6&lt;=$H77)*(U$6-$F77+1),$J77/2,$M77,TRUE))/(1-2*_xlfn.NORM.DIST(0,$J77/2,$M77,TRUE))*$D77+($K77="Steady Growth")*(AND(V$6&gt;=$F77,V$6&lt;=$H77)*((V$6-$F77+1)/($J77*($J77+1)/2)*$D77))+($K77="custom")*CustCF!P77</f>
        <v>0</v>
      </c>
      <c r="W77" s="95">
        <f>($K77="Bell Curve")*(_xlfn.NORM.DIST(AND(W$6&gt;=$F77,W$6&lt;=$H77)*(W$6-$F77+1),$J77/2,$M77,TRUE)-_xlfn.NORM.DIST(AND(W$6&gt;=$F77,W$6&lt;=$H77)*(V$6-$F77+1),$J77/2,$M77,TRUE))/(1-2*_xlfn.NORM.DIST(0,$J77/2,$M77,TRUE))*$D77+($K77="Steady Growth")*(AND(W$6&gt;=$F77,W$6&lt;=$H77)*((W$6-$F77+1)/($J77*($J77+1)/2)*$D77))+($K77="custom")*CustCF!Q77</f>
        <v>0</v>
      </c>
      <c r="X77" s="95">
        <f>($K77="Bell Curve")*(_xlfn.NORM.DIST(AND(X$6&gt;=$F77,X$6&lt;=$H77)*(X$6-$F77+1),$J77/2,$M77,TRUE)-_xlfn.NORM.DIST(AND(X$6&gt;=$F77,X$6&lt;=$H77)*(W$6-$F77+1),$J77/2,$M77,TRUE))/(1-2*_xlfn.NORM.DIST(0,$J77/2,$M77,TRUE))*$D77+($K77="Steady Growth")*(AND(X$6&gt;=$F77,X$6&lt;=$H77)*((X$6-$F77+1)/($J77*($J77+1)/2)*$D77))+($K77="custom")*CustCF!R77</f>
        <v>0</v>
      </c>
      <c r="Y77" s="95">
        <f>($K77="Bell Curve")*(_xlfn.NORM.DIST(AND(Y$6&gt;=$F77,Y$6&lt;=$H77)*(Y$6-$F77+1),$J77/2,$M77,TRUE)-_xlfn.NORM.DIST(AND(Y$6&gt;=$F77,Y$6&lt;=$H77)*(X$6-$F77+1),$J77/2,$M77,TRUE))/(1-2*_xlfn.NORM.DIST(0,$J77/2,$M77,TRUE))*$D77+($K77="Steady Growth")*(AND(Y$6&gt;=$F77,Y$6&lt;=$H77)*((Y$6-$F77+1)/($J77*($J77+1)/2)*$D77))+($K77="custom")*CustCF!S77</f>
        <v>0</v>
      </c>
      <c r="Z77" s="95">
        <f>($K77="Bell Curve")*(_xlfn.NORM.DIST(AND(Z$6&gt;=$F77,Z$6&lt;=$H77)*(Z$6-$F77+1),$J77/2,$M77,TRUE)-_xlfn.NORM.DIST(AND(Z$6&gt;=$F77,Z$6&lt;=$H77)*(Y$6-$F77+1),$J77/2,$M77,TRUE))/(1-2*_xlfn.NORM.DIST(0,$J77/2,$M77,TRUE))*$D77+($K77="Steady Growth")*(AND(Z$6&gt;=$F77,Z$6&lt;=$H77)*((Z$6-$F77+1)/($J77*($J77+1)/2)*$D77))+($K77="custom")*CustCF!T77</f>
        <v>0</v>
      </c>
      <c r="AA77" s="95">
        <f>($K77="Bell Curve")*(_xlfn.NORM.DIST(AND(AA$6&gt;=$F77,AA$6&lt;=$H77)*(AA$6-$F77+1),$J77/2,$M77,TRUE)-_xlfn.NORM.DIST(AND(AA$6&gt;=$F77,AA$6&lt;=$H77)*(Z$6-$F77+1),$J77/2,$M77,TRUE))/(1-2*_xlfn.NORM.DIST(0,$J77/2,$M77,TRUE))*$D77+($K77="Steady Growth")*(AND(AA$6&gt;=$F77,AA$6&lt;=$H77)*((AA$6-$F77+1)/($J77*($J77+1)/2)*$D77))+($K77="custom")*CustCF!U77</f>
        <v>0</v>
      </c>
      <c r="AB77" s="95">
        <f>($K77="Bell Curve")*(_xlfn.NORM.DIST(AND(AB$6&gt;=$F77,AB$6&lt;=$H77)*(AB$6-$F77+1),$J77/2,$M77,TRUE)-_xlfn.NORM.DIST(AND(AB$6&gt;=$F77,AB$6&lt;=$H77)*(AA$6-$F77+1),$J77/2,$M77,TRUE))/(1-2*_xlfn.NORM.DIST(0,$J77/2,$M77,TRUE))*$D77+($K77="Steady Growth")*(AND(AB$6&gt;=$F77,AB$6&lt;=$H77)*((AB$6-$F77+1)/($J77*($J77+1)/2)*$D77))+($K77="custom")*CustCF!V77</f>
        <v>0</v>
      </c>
      <c r="AC77" s="95">
        <f>($K77="Bell Curve")*(_xlfn.NORM.DIST(AND(AC$6&gt;=$F77,AC$6&lt;=$H77)*(AC$6-$F77+1),$J77/2,$M77,TRUE)-_xlfn.NORM.DIST(AND(AC$6&gt;=$F77,AC$6&lt;=$H77)*(AB$6-$F77+1),$J77/2,$M77,TRUE))/(1-2*_xlfn.NORM.DIST(0,$J77/2,$M77,TRUE))*$D77+($K77="Steady Growth")*(AND(AC$6&gt;=$F77,AC$6&lt;=$H77)*((AC$6-$F77+1)/($J77*($J77+1)/2)*$D77))+($K77="custom")*CustCF!W77</f>
        <v>0</v>
      </c>
      <c r="AD77" s="95">
        <f>($K77="Bell Curve")*(_xlfn.NORM.DIST(AND(AD$6&gt;=$F77,AD$6&lt;=$H77)*(AD$6-$F77+1),$J77/2,$M77,TRUE)-_xlfn.NORM.DIST(AND(AD$6&gt;=$F77,AD$6&lt;=$H77)*(AC$6-$F77+1),$J77/2,$M77,TRUE))/(1-2*_xlfn.NORM.DIST(0,$J77/2,$M77,TRUE))*$D77+($K77="Steady Growth")*(AND(AD$6&gt;=$F77,AD$6&lt;=$H77)*((AD$6-$F77+1)/($J77*($J77+1)/2)*$D77))+($K77="custom")*CustCF!X77</f>
        <v>0</v>
      </c>
      <c r="AE77" s="95">
        <f>($K77="Bell Curve")*(_xlfn.NORM.DIST(AND(AE$6&gt;=$F77,AE$6&lt;=$H77)*(AE$6-$F77+1),$J77/2,$M77,TRUE)-_xlfn.NORM.DIST(AND(AE$6&gt;=$F77,AE$6&lt;=$H77)*(AD$6-$F77+1),$J77/2,$M77,TRUE))/(1-2*_xlfn.NORM.DIST(0,$J77/2,$M77,TRUE))*$D77+($K77="Steady Growth")*(AND(AE$6&gt;=$F77,AE$6&lt;=$H77)*((AE$6-$F77+1)/($J77*($J77+1)/2)*$D77))+($K77="custom")*CustCF!Y77</f>
        <v>0</v>
      </c>
      <c r="AF77" s="95">
        <f>($K77="Bell Curve")*(_xlfn.NORM.DIST(AND(AF$6&gt;=$F77,AF$6&lt;=$H77)*(AF$6-$F77+1),$J77/2,$M77,TRUE)-_xlfn.NORM.DIST(AND(AF$6&gt;=$F77,AF$6&lt;=$H77)*(AE$6-$F77+1),$J77/2,$M77,TRUE))/(1-2*_xlfn.NORM.DIST(0,$J77/2,$M77,TRUE))*$D77+($K77="Steady Growth")*(AND(AF$6&gt;=$F77,AF$6&lt;=$H77)*((AF$6-$F77+1)/($J77*($J77+1)/2)*$D77))+($K77="custom")*CustCF!Z77</f>
        <v>0</v>
      </c>
      <c r="AG77" s="95">
        <f>($K77="Bell Curve")*(_xlfn.NORM.DIST(AND(AG$6&gt;=$F77,AG$6&lt;=$H77)*(AG$6-$F77+1),$J77/2,$M77,TRUE)-_xlfn.NORM.DIST(AND(AG$6&gt;=$F77,AG$6&lt;=$H77)*(AF$6-$F77+1),$J77/2,$M77,TRUE))/(1-2*_xlfn.NORM.DIST(0,$J77/2,$M77,TRUE))*$D77+($K77="Steady Growth")*(AND(AG$6&gt;=$F77,AG$6&lt;=$H77)*((AG$6-$F77+1)/($J77*($J77+1)/2)*$D77))+($K77="custom")*CustCF!AA77</f>
        <v>0</v>
      </c>
      <c r="AH77" s="95">
        <f>($K77="Bell Curve")*(_xlfn.NORM.DIST(AND(AH$6&gt;=$F77,AH$6&lt;=$H77)*(AH$6-$F77+1),$J77/2,$M77,TRUE)-_xlfn.NORM.DIST(AND(AH$6&gt;=$F77,AH$6&lt;=$H77)*(AG$6-$F77+1),$J77/2,$M77,TRUE))/(1-2*_xlfn.NORM.DIST(0,$J77/2,$M77,TRUE))*$D77+($K77="Steady Growth")*(AND(AH$6&gt;=$F77,AH$6&lt;=$H77)*((AH$6-$F77+1)/($J77*($J77+1)/2)*$D77))+($K77="custom")*CustCF!AB77</f>
        <v>0</v>
      </c>
      <c r="AI77" s="95">
        <f>($K77="Bell Curve")*(_xlfn.NORM.DIST(AND(AI$6&gt;=$F77,AI$6&lt;=$H77)*(AI$6-$F77+1),$J77/2,$M77,TRUE)-_xlfn.NORM.DIST(AND(AI$6&gt;=$F77,AI$6&lt;=$H77)*(AH$6-$F77+1),$J77/2,$M77,TRUE))/(1-2*_xlfn.NORM.DIST(0,$J77/2,$M77,TRUE))*$D77+($K77="Steady Growth")*(AND(AI$6&gt;=$F77,AI$6&lt;=$H77)*((AI$6-$F77+1)/($J77*($J77+1)/2)*$D77))+($K77="custom")*CustCF!AC77</f>
        <v>0</v>
      </c>
      <c r="AJ77" s="95">
        <f>($K77="Bell Curve")*(_xlfn.NORM.DIST(AND(AJ$6&gt;=$F77,AJ$6&lt;=$H77)*(AJ$6-$F77+1),$J77/2,$M77,TRUE)-_xlfn.NORM.DIST(AND(AJ$6&gt;=$F77,AJ$6&lt;=$H77)*(AI$6-$F77+1),$J77/2,$M77,TRUE))/(1-2*_xlfn.NORM.DIST(0,$J77/2,$M77,TRUE))*$D77+($K77="Steady Growth")*(AND(AJ$6&gt;=$F77,AJ$6&lt;=$H77)*((AJ$6-$F77+1)/($J77*($J77+1)/2)*$D77))+($K77="custom")*CustCF!AD77</f>
        <v>0</v>
      </c>
      <c r="AK77" s="95">
        <f>($K77="Bell Curve")*(_xlfn.NORM.DIST(AND(AK$6&gt;=$F77,AK$6&lt;=$H77)*(AK$6-$F77+1),$J77/2,$M77,TRUE)-_xlfn.NORM.DIST(AND(AK$6&gt;=$F77,AK$6&lt;=$H77)*(AJ$6-$F77+1),$J77/2,$M77,TRUE))/(1-2*_xlfn.NORM.DIST(0,$J77/2,$M77,TRUE))*$D77+($K77="Steady Growth")*(AND(AK$6&gt;=$F77,AK$6&lt;=$H77)*((AK$6-$F77+1)/($J77*($J77+1)/2)*$D77))+($K77="custom")*CustCF!AE77</f>
        <v>0</v>
      </c>
      <c r="AL77" s="95">
        <f>($K77="Bell Curve")*(_xlfn.NORM.DIST(AND(AL$6&gt;=$F77,AL$6&lt;=$H77)*(AL$6-$F77+1),$J77/2,$M77,TRUE)-_xlfn.NORM.DIST(AND(AL$6&gt;=$F77,AL$6&lt;=$H77)*(AK$6-$F77+1),$J77/2,$M77,TRUE))/(1-2*_xlfn.NORM.DIST(0,$J77/2,$M77,TRUE))*$D77+($K77="Steady Growth")*(AND(AL$6&gt;=$F77,AL$6&lt;=$H77)*((AL$6-$F77+1)/($J77*($J77+1)/2)*$D77))+($K77="custom")*CustCF!AF77</f>
        <v>0</v>
      </c>
      <c r="AM77" s="95">
        <f>($K77="Bell Curve")*(_xlfn.NORM.DIST(AND(AM$6&gt;=$F77,AM$6&lt;=$H77)*(AM$6-$F77+1),$J77/2,$M77,TRUE)-_xlfn.NORM.DIST(AND(AM$6&gt;=$F77,AM$6&lt;=$H77)*(AL$6-$F77+1),$J77/2,$M77,TRUE))/(1-2*_xlfn.NORM.DIST(0,$J77/2,$M77,TRUE))*$D77+($K77="Steady Growth")*(AND(AM$6&gt;=$F77,AM$6&lt;=$H77)*((AM$6-$F77+1)/($J77*($J77+1)/2)*$D77))+($K77="custom")*CustCF!AG77</f>
        <v>0</v>
      </c>
      <c r="AN77" s="95">
        <f>($K77="Bell Curve")*(_xlfn.NORM.DIST(AND(AN$6&gt;=$F77,AN$6&lt;=$H77)*(AN$6-$F77+1),$J77/2,$M77,TRUE)-_xlfn.NORM.DIST(AND(AN$6&gt;=$F77,AN$6&lt;=$H77)*(AM$6-$F77+1),$J77/2,$M77,TRUE))/(1-2*_xlfn.NORM.DIST(0,$J77/2,$M77,TRUE))*$D77+($K77="Steady Growth")*(AND(AN$6&gt;=$F77,AN$6&lt;=$H77)*((AN$6-$F77+1)/($J77*($J77+1)/2)*$D77))+($K77="custom")*CustCF!AH77</f>
        <v>0</v>
      </c>
      <c r="AO77" s="95">
        <f>($K77="Bell Curve")*(_xlfn.NORM.DIST(AND(AO$6&gt;=$F77,AO$6&lt;=$H77)*(AO$6-$F77+1),$J77/2,$M77,TRUE)-_xlfn.NORM.DIST(AND(AO$6&gt;=$F77,AO$6&lt;=$H77)*(AN$6-$F77+1),$J77/2,$M77,TRUE))/(1-2*_xlfn.NORM.DIST(0,$J77/2,$M77,TRUE))*$D77+($K77="Steady Growth")*(AND(AO$6&gt;=$F77,AO$6&lt;=$H77)*((AO$6-$F77+1)/($J77*($J77+1)/2)*$D77))+($K77="custom")*CustCF!AI77</f>
        <v>0</v>
      </c>
      <c r="AP77" s="95">
        <f>($K77="Bell Curve")*(_xlfn.NORM.DIST(AND(AP$6&gt;=$F77,AP$6&lt;=$H77)*(AP$6-$F77+1),$J77/2,$M77,TRUE)-_xlfn.NORM.DIST(AND(AP$6&gt;=$F77,AP$6&lt;=$H77)*(AO$6-$F77+1),$J77/2,$M77,TRUE))/(1-2*_xlfn.NORM.DIST(0,$J77/2,$M77,TRUE))*$D77+($K77="Steady Growth")*(AND(AP$6&gt;=$F77,AP$6&lt;=$H77)*((AP$6-$F77+1)/($J77*($J77+1)/2)*$D77))+($K77="custom")*CustCF!AJ77</f>
        <v>0</v>
      </c>
      <c r="AQ77" s="95">
        <f>($K77="Bell Curve")*(_xlfn.NORM.DIST(AND(AQ$6&gt;=$F77,AQ$6&lt;=$H77)*(AQ$6-$F77+1),$J77/2,$M77,TRUE)-_xlfn.NORM.DIST(AND(AQ$6&gt;=$F77,AQ$6&lt;=$H77)*(AP$6-$F77+1),$J77/2,$M77,TRUE))/(1-2*_xlfn.NORM.DIST(0,$J77/2,$M77,TRUE))*$D77+($K77="Steady Growth")*(AND(AQ$6&gt;=$F77,AQ$6&lt;=$H77)*((AQ$6-$F77+1)/($J77*($J77+1)/2)*$D77))+($K77="custom")*CustCF!AK77</f>
        <v>0</v>
      </c>
      <c r="AR77" s="95">
        <f>($K77="Bell Curve")*(_xlfn.NORM.DIST(AND(AR$6&gt;=$F77,AR$6&lt;=$H77)*(AR$6-$F77+1),$J77/2,$M77,TRUE)-_xlfn.NORM.DIST(AND(AR$6&gt;=$F77,AR$6&lt;=$H77)*(AQ$6-$F77+1),$J77/2,$M77,TRUE))/(1-2*_xlfn.NORM.DIST(0,$J77/2,$M77,TRUE))*$D77+($K77="Steady Growth")*(AND(AR$6&gt;=$F77,AR$6&lt;=$H77)*((AR$6-$F77+1)/($J77*($J77+1)/2)*$D77))+($K77="custom")*CustCF!AL77</f>
        <v>0</v>
      </c>
      <c r="AS77" s="95">
        <f>($K77="Bell Curve")*(_xlfn.NORM.DIST(AND(AS$6&gt;=$F77,AS$6&lt;=$H77)*(AS$6-$F77+1),$J77/2,$M77,TRUE)-_xlfn.NORM.DIST(AND(AS$6&gt;=$F77,AS$6&lt;=$H77)*(AR$6-$F77+1),$J77/2,$M77,TRUE))/(1-2*_xlfn.NORM.DIST(0,$J77/2,$M77,TRUE))*$D77+($K77="Steady Growth")*(AND(AS$6&gt;=$F77,AS$6&lt;=$H77)*((AS$6-$F77+1)/($J77*($J77+1)/2)*$D77))+($K77="custom")*CustCF!AM77</f>
        <v>0</v>
      </c>
      <c r="AT77" s="95">
        <f>($K77="Bell Curve")*(_xlfn.NORM.DIST(AND(AT$6&gt;=$F77,AT$6&lt;=$H77)*(AT$6-$F77+1),$J77/2,$M77,TRUE)-_xlfn.NORM.DIST(AND(AT$6&gt;=$F77,AT$6&lt;=$H77)*(AS$6-$F77+1),$J77/2,$M77,TRUE))/(1-2*_xlfn.NORM.DIST(0,$J77/2,$M77,TRUE))*$D77+($K77="Steady Growth")*(AND(AT$6&gt;=$F77,AT$6&lt;=$H77)*((AT$6-$F77+1)/($J77*($J77+1)/2)*$D77))+($K77="custom")*CustCF!AN77</f>
        <v>0</v>
      </c>
      <c r="AU77" s="95">
        <f>($K77="Bell Curve")*(_xlfn.NORM.DIST(AND(AU$6&gt;=$F77,AU$6&lt;=$H77)*(AU$6-$F77+1),$J77/2,$M77,TRUE)-_xlfn.NORM.DIST(AND(AU$6&gt;=$F77,AU$6&lt;=$H77)*(AT$6-$F77+1),$J77/2,$M77,TRUE))/(1-2*_xlfn.NORM.DIST(0,$J77/2,$M77,TRUE))*$D77+($K77="Steady Growth")*(AND(AU$6&gt;=$F77,AU$6&lt;=$H77)*((AU$6-$F77+1)/($J77*($J77+1)/2)*$D77))+($K77="custom")*CustCF!AO77</f>
        <v>0</v>
      </c>
      <c r="AV77" s="95">
        <f>($K77="Bell Curve")*(_xlfn.NORM.DIST(AND(AV$6&gt;=$F77,AV$6&lt;=$H77)*(AV$6-$F77+1),$J77/2,$M77,TRUE)-_xlfn.NORM.DIST(AND(AV$6&gt;=$F77,AV$6&lt;=$H77)*(AU$6-$F77+1),$J77/2,$M77,TRUE))/(1-2*_xlfn.NORM.DIST(0,$J77/2,$M77,TRUE))*$D77+($K77="Steady Growth")*(AND(AV$6&gt;=$F77,AV$6&lt;=$H77)*((AV$6-$F77+1)/($J77*($J77+1)/2)*$D77))+($K77="custom")*CustCF!AP77</f>
        <v>0</v>
      </c>
      <c r="AW77" s="95">
        <f>($K77="Bell Curve")*(_xlfn.NORM.DIST(AND(AW$6&gt;=$F77,AW$6&lt;=$H77)*(AW$6-$F77+1),$J77/2,$M77,TRUE)-_xlfn.NORM.DIST(AND(AW$6&gt;=$F77,AW$6&lt;=$H77)*(AV$6-$F77+1),$J77/2,$M77,TRUE))/(1-2*_xlfn.NORM.DIST(0,$J77/2,$M77,TRUE))*$D77+($K77="Steady Growth")*(AND(AW$6&gt;=$F77,AW$6&lt;=$H77)*((AW$6-$F77+1)/($J77*($J77+1)/2)*$D77))+($K77="custom")*CustCF!AQ77</f>
        <v>0</v>
      </c>
      <c r="AX77" s="95">
        <f>($K77="Bell Curve")*(_xlfn.NORM.DIST(AND(AX$6&gt;=$F77,AX$6&lt;=$H77)*(AX$6-$F77+1),$J77/2,$M77,TRUE)-_xlfn.NORM.DIST(AND(AX$6&gt;=$F77,AX$6&lt;=$H77)*(AW$6-$F77+1),$J77/2,$M77,TRUE))/(1-2*_xlfn.NORM.DIST(0,$J77/2,$M77,TRUE))*$D77+($K77="Steady Growth")*(AND(AX$6&gt;=$F77,AX$6&lt;=$H77)*((AX$6-$F77+1)/($J77*($J77+1)/2)*$D77))+($K77="custom")*CustCF!AR77</f>
        <v>0</v>
      </c>
      <c r="AY77" s="95">
        <f>($K77="Bell Curve")*(_xlfn.NORM.DIST(AND(AY$6&gt;=$F77,AY$6&lt;=$H77)*(AY$6-$F77+1),$J77/2,$M77,TRUE)-_xlfn.NORM.DIST(AND(AY$6&gt;=$F77,AY$6&lt;=$H77)*(AX$6-$F77+1),$J77/2,$M77,TRUE))/(1-2*_xlfn.NORM.DIST(0,$J77/2,$M77,TRUE))*$D77+($K77="Steady Growth")*(AND(AY$6&gt;=$F77,AY$6&lt;=$H77)*((AY$6-$F77+1)/($J77*($J77+1)/2)*$D77))+($K77="custom")*CustCF!AS77</f>
        <v>0</v>
      </c>
      <c r="AZ77" s="95">
        <f>($K77="Bell Curve")*(_xlfn.NORM.DIST(AND(AZ$6&gt;=$F77,AZ$6&lt;=$H77)*(AZ$6-$F77+1),$J77/2,$M77,TRUE)-_xlfn.NORM.DIST(AND(AZ$6&gt;=$F77,AZ$6&lt;=$H77)*(AY$6-$F77+1),$J77/2,$M77,TRUE))/(1-2*_xlfn.NORM.DIST(0,$J77/2,$M77,TRUE))*$D77+($K77="Steady Growth")*(AND(AZ$6&gt;=$F77,AZ$6&lt;=$H77)*((AZ$6-$F77+1)/($J77*($J77+1)/2)*$D77))+($K77="custom")*CustCF!AT77</f>
        <v>0</v>
      </c>
      <c r="BA77" s="95">
        <f>($K77="Bell Curve")*(_xlfn.NORM.DIST(AND(BA$6&gt;=$F77,BA$6&lt;=$H77)*(BA$6-$F77+1),$J77/2,$M77,TRUE)-_xlfn.NORM.DIST(AND(BA$6&gt;=$F77,BA$6&lt;=$H77)*(AZ$6-$F77+1),$J77/2,$M77,TRUE))/(1-2*_xlfn.NORM.DIST(0,$J77/2,$M77,TRUE))*$D77+($K77="Steady Growth")*(AND(BA$6&gt;=$F77,BA$6&lt;=$H77)*((BA$6-$F77+1)/($J77*($J77+1)/2)*$D77))+($K77="custom")*CustCF!AU77</f>
        <v>0</v>
      </c>
      <c r="BB77" s="95">
        <f>($K77="Bell Curve")*(_xlfn.NORM.DIST(AND(BB$6&gt;=$F77,BB$6&lt;=$H77)*(BB$6-$F77+1),$J77/2,$M77,TRUE)-_xlfn.NORM.DIST(AND(BB$6&gt;=$F77,BB$6&lt;=$H77)*(BA$6-$F77+1),$J77/2,$M77,TRUE))/(1-2*_xlfn.NORM.DIST(0,$J77/2,$M77,TRUE))*$D77+($K77="Steady Growth")*(AND(BB$6&gt;=$F77,BB$6&lt;=$H77)*((BB$6-$F77+1)/($J77*($J77+1)/2)*$D77))+($K77="custom")*CustCF!AV77</f>
        <v>0</v>
      </c>
      <c r="BC77" s="95">
        <f>($K77="Bell Curve")*(_xlfn.NORM.DIST(AND(BC$6&gt;=$F77,BC$6&lt;=$H77)*(BC$6-$F77+1),$J77/2,$M77,TRUE)-_xlfn.NORM.DIST(AND(BC$6&gt;=$F77,BC$6&lt;=$H77)*(BB$6-$F77+1),$J77/2,$M77,TRUE))/(1-2*_xlfn.NORM.DIST(0,$J77/2,$M77,TRUE))*$D77+($K77="Steady Growth")*(AND(BC$6&gt;=$F77,BC$6&lt;=$H77)*((BC$6-$F77+1)/($J77*($J77+1)/2)*$D77))+($K77="custom")*CustCF!AW77</f>
        <v>0</v>
      </c>
      <c r="BD77" s="95">
        <f>($K77="Bell Curve")*(_xlfn.NORM.DIST(AND(BD$6&gt;=$F77,BD$6&lt;=$H77)*(BD$6-$F77+1),$J77/2,$M77,TRUE)-_xlfn.NORM.DIST(AND(BD$6&gt;=$F77,BD$6&lt;=$H77)*(BC$6-$F77+1),$J77/2,$M77,TRUE))/(1-2*_xlfn.NORM.DIST(0,$J77/2,$M77,TRUE))*$D77+($K77="Steady Growth")*(AND(BD$6&gt;=$F77,BD$6&lt;=$H77)*((BD$6-$F77+1)/($J77*($J77+1)/2)*$D77))+($K77="custom")*CustCF!AX77</f>
        <v>0</v>
      </c>
      <c r="BE77" s="95">
        <f>($K77="Bell Curve")*(_xlfn.NORM.DIST(AND(BE$6&gt;=$F77,BE$6&lt;=$H77)*(BE$6-$F77+1),$J77/2,$M77,TRUE)-_xlfn.NORM.DIST(AND(BE$6&gt;=$F77,BE$6&lt;=$H77)*(BD$6-$F77+1),$J77/2,$M77,TRUE))/(1-2*_xlfn.NORM.DIST(0,$J77/2,$M77,TRUE))*$D77+($K77="Steady Growth")*(AND(BE$6&gt;=$F77,BE$6&lt;=$H77)*((BE$6-$F77+1)/($J77*($J77+1)/2)*$D77))+($K77="custom")*CustCF!AY77</f>
        <v>0</v>
      </c>
      <c r="BF77" s="95">
        <f>($K77="Bell Curve")*(_xlfn.NORM.DIST(AND(BF$6&gt;=$F77,BF$6&lt;=$H77)*(BF$6-$F77+1),$J77/2,$M77,TRUE)-_xlfn.NORM.DIST(AND(BF$6&gt;=$F77,BF$6&lt;=$H77)*(BE$6-$F77+1),$J77/2,$M77,TRUE))/(1-2*_xlfn.NORM.DIST(0,$J77/2,$M77,TRUE))*$D77+($K77="Steady Growth")*(AND(BF$6&gt;=$F77,BF$6&lt;=$H77)*((BF$6-$F77+1)/($J77*($J77+1)/2)*$D77))+($K77="custom")*CustCF!AZ77</f>
        <v>0</v>
      </c>
      <c r="BG77" s="95">
        <f>($K77="Bell Curve")*(_xlfn.NORM.DIST(AND(BG$6&gt;=$F77,BG$6&lt;=$H77)*(BG$6-$F77+1),$J77/2,$M77,TRUE)-_xlfn.NORM.DIST(AND(BG$6&gt;=$F77,BG$6&lt;=$H77)*(BF$6-$F77+1),$J77/2,$M77,TRUE))/(1-2*_xlfn.NORM.DIST(0,$J77/2,$M77,TRUE))*$D77+($K77="Steady Growth")*(AND(BG$6&gt;=$F77,BG$6&lt;=$H77)*((BG$6-$F77+1)/($J77*($J77+1)/2)*$D77))+($K77="custom")*CustCF!BA77</f>
        <v>0</v>
      </c>
      <c r="BH77" s="95">
        <f>($K77="Bell Curve")*(_xlfn.NORM.DIST(AND(BH$6&gt;=$F77,BH$6&lt;=$H77)*(BH$6-$F77+1),$J77/2,$M77,TRUE)-_xlfn.NORM.DIST(AND(BH$6&gt;=$F77,BH$6&lt;=$H77)*(BG$6-$F77+1),$J77/2,$M77,TRUE))/(1-2*_xlfn.NORM.DIST(0,$J77/2,$M77,TRUE))*$D77+($K77="Steady Growth")*(AND(BH$6&gt;=$F77,BH$6&lt;=$H77)*((BH$6-$F77+1)/($J77*($J77+1)/2)*$D77))+($K77="custom")*CustCF!BB77</f>
        <v>0</v>
      </c>
      <c r="BI77" s="95">
        <f>($K77="Bell Curve")*(_xlfn.NORM.DIST(AND(BI$6&gt;=$F77,BI$6&lt;=$H77)*(BI$6-$F77+1),$J77/2,$M77,TRUE)-_xlfn.NORM.DIST(AND(BI$6&gt;=$F77,BI$6&lt;=$H77)*(BH$6-$F77+1),$J77/2,$M77,TRUE))/(1-2*_xlfn.NORM.DIST(0,$J77/2,$M77,TRUE))*$D77+($K77="Steady Growth")*(AND(BI$6&gt;=$F77,BI$6&lt;=$H77)*((BI$6-$F77+1)/($J77*($J77+1)/2)*$D77))+($K77="custom")*CustCF!BC77</f>
        <v>0</v>
      </c>
      <c r="BJ77" s="95">
        <f>($K77="Bell Curve")*(_xlfn.NORM.DIST(AND(BJ$6&gt;=$F77,BJ$6&lt;=$H77)*(BJ$6-$F77+1),$J77/2,$M77,TRUE)-_xlfn.NORM.DIST(AND(BJ$6&gt;=$F77,BJ$6&lt;=$H77)*(BI$6-$F77+1),$J77/2,$M77,TRUE))/(1-2*_xlfn.NORM.DIST(0,$J77/2,$M77,TRUE))*$D77+($K77="Steady Growth")*(AND(BJ$6&gt;=$F77,BJ$6&lt;=$H77)*((BJ$6-$F77+1)/($J77*($J77+1)/2)*$D77))+($K77="custom")*CustCF!BD77</f>
        <v>0</v>
      </c>
      <c r="BK77" s="95">
        <f>($K77="Bell Curve")*(_xlfn.NORM.DIST(AND(BK$6&gt;=$F77,BK$6&lt;=$H77)*(BK$6-$F77+1),$J77/2,$M77,TRUE)-_xlfn.NORM.DIST(AND(BK$6&gt;=$F77,BK$6&lt;=$H77)*(BJ$6-$F77+1),$J77/2,$M77,TRUE))/(1-2*_xlfn.NORM.DIST(0,$J77/2,$M77,TRUE))*$D77+($K77="Steady Growth")*(AND(BK$6&gt;=$F77,BK$6&lt;=$H77)*((BK$6-$F77+1)/($J77*($J77+1)/2)*$D77))+($K77="custom")*CustCF!BE77</f>
        <v>0</v>
      </c>
      <c r="BL77" s="95">
        <f>($K77="Bell Curve")*(_xlfn.NORM.DIST(AND(BL$6&gt;=$F77,BL$6&lt;=$H77)*(BL$6-$F77+1),$J77/2,$M77,TRUE)-_xlfn.NORM.DIST(AND(BL$6&gt;=$F77,BL$6&lt;=$H77)*(BK$6-$F77+1),$J77/2,$M77,TRUE))/(1-2*_xlfn.NORM.DIST(0,$J77/2,$M77,TRUE))*$D77+($K77="Steady Growth")*(AND(BL$6&gt;=$F77,BL$6&lt;=$H77)*((BL$6-$F77+1)/($J77*($J77+1)/2)*$D77))+($K77="custom")*CustCF!BF77</f>
        <v>0</v>
      </c>
      <c r="BM77" s="95">
        <f>($K77="Bell Curve")*(_xlfn.NORM.DIST(AND(BM$6&gt;=$F77,BM$6&lt;=$H77)*(BM$6-$F77+1),$J77/2,$M77,TRUE)-_xlfn.NORM.DIST(AND(BM$6&gt;=$F77,BM$6&lt;=$H77)*(BL$6-$F77+1),$J77/2,$M77,TRUE))/(1-2*_xlfn.NORM.DIST(0,$J77/2,$M77,TRUE))*$D77+($K77="Steady Growth")*(AND(BM$6&gt;=$F77,BM$6&lt;=$H77)*((BM$6-$F77+1)/($J77*($J77+1)/2)*$D77))+($K77="custom")*CustCF!BG77</f>
        <v>0</v>
      </c>
      <c r="BN77" s="95">
        <f>($K77="Bell Curve")*(_xlfn.NORM.DIST(AND(BN$6&gt;=$F77,BN$6&lt;=$H77)*(BN$6-$F77+1),$J77/2,$M77,TRUE)-_xlfn.NORM.DIST(AND(BN$6&gt;=$F77,BN$6&lt;=$H77)*(BM$6-$F77+1),$J77/2,$M77,TRUE))/(1-2*_xlfn.NORM.DIST(0,$J77/2,$M77,TRUE))*$D77+($K77="Steady Growth")*(AND(BN$6&gt;=$F77,BN$6&lt;=$H77)*((BN$6-$F77+1)/($J77*($J77+1)/2)*$D77))+($K77="custom")*CustCF!BH77</f>
        <v>0</v>
      </c>
      <c r="BO77" s="95">
        <f>($K77="Bell Curve")*(_xlfn.NORM.DIST(AND(BO$6&gt;=$F77,BO$6&lt;=$H77)*(BO$6-$F77+1),$J77/2,$M77,TRUE)-_xlfn.NORM.DIST(AND(BO$6&gt;=$F77,BO$6&lt;=$H77)*(BN$6-$F77+1),$J77/2,$M77,TRUE))/(1-2*_xlfn.NORM.DIST(0,$J77/2,$M77,TRUE))*$D77+($K77="Steady Growth")*(AND(BO$6&gt;=$F77,BO$6&lt;=$H77)*((BO$6-$F77+1)/($J77*($J77+1)/2)*$D77))+($K77="custom")*CustCF!BI77</f>
        <v>0</v>
      </c>
      <c r="BP77" s="95">
        <f>($K77="Bell Curve")*(_xlfn.NORM.DIST(AND(BP$6&gt;=$F77,BP$6&lt;=$H77)*(BP$6-$F77+1),$J77/2,$M77,TRUE)-_xlfn.NORM.DIST(AND(BP$6&gt;=$F77,BP$6&lt;=$H77)*(BO$6-$F77+1),$J77/2,$M77,TRUE))/(1-2*_xlfn.NORM.DIST(0,$J77/2,$M77,TRUE))*$D77+($K77="Steady Growth")*(AND(BP$6&gt;=$F77,BP$6&lt;=$H77)*((BP$6-$F77+1)/($J77*($J77+1)/2)*$D77))+($K77="custom")*CustCF!BJ77</f>
        <v>0</v>
      </c>
      <c r="BQ77" s="95">
        <f>($K77="Bell Curve")*(_xlfn.NORM.DIST(AND(BQ$6&gt;=$F77,BQ$6&lt;=$H77)*(BQ$6-$F77+1),$J77/2,$M77,TRUE)-_xlfn.NORM.DIST(AND(BQ$6&gt;=$F77,BQ$6&lt;=$H77)*(BP$6-$F77+1),$J77/2,$M77,TRUE))/(1-2*_xlfn.NORM.DIST(0,$J77/2,$M77,TRUE))*$D77+($K77="Steady Growth")*(AND(BQ$6&gt;=$F77,BQ$6&lt;=$H77)*((BQ$6-$F77+1)/($J77*($J77+1)/2)*$D77))+($K77="custom")*CustCF!BK77</f>
        <v>0</v>
      </c>
      <c r="BR77" s="95">
        <f>($K77="Bell Curve")*(_xlfn.NORM.DIST(AND(BR$6&gt;=$F77,BR$6&lt;=$H77)*(BR$6-$F77+1),$J77/2,$M77,TRUE)-_xlfn.NORM.DIST(AND(BR$6&gt;=$F77,BR$6&lt;=$H77)*(BQ$6-$F77+1),$J77/2,$M77,TRUE))/(1-2*_xlfn.NORM.DIST(0,$J77/2,$M77,TRUE))*$D77+($K77="Steady Growth")*(AND(BR$6&gt;=$F77,BR$6&lt;=$H77)*((BR$6-$F77+1)/($J77*($J77+1)/2)*$D77))+($K77="custom")*CustCF!BL77</f>
        <v>0</v>
      </c>
      <c r="BS77" s="95">
        <f>($K77="Bell Curve")*(_xlfn.NORM.DIST(AND(BS$6&gt;=$F77,BS$6&lt;=$H77)*(BS$6-$F77+1),$J77/2,$M77,TRUE)-_xlfn.NORM.DIST(AND(BS$6&gt;=$F77,BS$6&lt;=$H77)*(BR$6-$F77+1),$J77/2,$M77,TRUE))/(1-2*_xlfn.NORM.DIST(0,$J77/2,$M77,TRUE))*$D77+($K77="Steady Growth")*(AND(BS$6&gt;=$F77,BS$6&lt;=$H77)*((BS$6-$F77+1)/($J77*($J77+1)/2)*$D77))+($K77="custom")*CustCF!BM77</f>
        <v>0</v>
      </c>
      <c r="BT77" s="95">
        <f>($K77="Bell Curve")*(_xlfn.NORM.DIST(AND(BT$6&gt;=$F77,BT$6&lt;=$H77)*(BT$6-$F77+1),$J77/2,$M77,TRUE)-_xlfn.NORM.DIST(AND(BT$6&gt;=$F77,BT$6&lt;=$H77)*(BS$6-$F77+1),$J77/2,$M77,TRUE))/(1-2*_xlfn.NORM.DIST(0,$J77/2,$M77,TRUE))*$D77+($K77="Steady Growth")*(AND(BT$6&gt;=$F77,BT$6&lt;=$H77)*((BT$6-$F77+1)/($J77*($J77+1)/2)*$D77))+($K77="custom")*CustCF!BN77</f>
        <v>0</v>
      </c>
      <c r="BU77" s="95">
        <f>($K77="Bell Curve")*(_xlfn.NORM.DIST(AND(BU$6&gt;=$F77,BU$6&lt;=$H77)*(BU$6-$F77+1),$J77/2,$M77,TRUE)-_xlfn.NORM.DIST(AND(BU$6&gt;=$F77,BU$6&lt;=$H77)*(BT$6-$F77+1),$J77/2,$M77,TRUE))/(1-2*_xlfn.NORM.DIST(0,$J77/2,$M77,TRUE))*$D77+($K77="Steady Growth")*(AND(BU$6&gt;=$F77,BU$6&lt;=$H77)*((BU$6-$F77+1)/($J77*($J77+1)/2)*$D77))+($K77="custom")*CustCF!BO77</f>
        <v>0</v>
      </c>
      <c r="BV77" s="95">
        <f>($K77="Bell Curve")*(_xlfn.NORM.DIST(AND(BV$6&gt;=$F77,BV$6&lt;=$H77)*(BV$6-$F77+1),$J77/2,$M77,TRUE)-_xlfn.NORM.DIST(AND(BV$6&gt;=$F77,BV$6&lt;=$H77)*(BU$6-$F77+1),$J77/2,$M77,TRUE))/(1-2*_xlfn.NORM.DIST(0,$J77/2,$M77,TRUE))*$D77+($K77="Steady Growth")*(AND(BV$6&gt;=$F77,BV$6&lt;=$H77)*((BV$6-$F77+1)/($J77*($J77+1)/2)*$D77))+($K77="custom")*CustCF!BP77</f>
        <v>0</v>
      </c>
      <c r="BW77" s="95">
        <f>($K77="Bell Curve")*(_xlfn.NORM.DIST(AND(BW$6&gt;=$F77,BW$6&lt;=$H77)*(BW$6-$F77+1),$J77/2,$M77,TRUE)-_xlfn.NORM.DIST(AND(BW$6&gt;=$F77,BW$6&lt;=$H77)*(BV$6-$F77+1),$J77/2,$M77,TRUE))/(1-2*_xlfn.NORM.DIST(0,$J77/2,$M77,TRUE))*$D77+($K77="Steady Growth")*(AND(BW$6&gt;=$F77,BW$6&lt;=$H77)*((BW$6-$F77+1)/($J77*($J77+1)/2)*$D77))+($K77="custom")*CustCF!BQ77</f>
        <v>0</v>
      </c>
      <c r="BX77" s="95">
        <f>($K77="Bell Curve")*(_xlfn.NORM.DIST(AND(BX$6&gt;=$F77,BX$6&lt;=$H77)*(BX$6-$F77+1),$J77/2,$M77,TRUE)-_xlfn.NORM.DIST(AND(BX$6&gt;=$F77,BX$6&lt;=$H77)*(BW$6-$F77+1),$J77/2,$M77,TRUE))/(1-2*_xlfn.NORM.DIST(0,$J77/2,$M77,TRUE))*$D77+($K77="Steady Growth")*(AND(BX$6&gt;=$F77,BX$6&lt;=$H77)*((BX$6-$F77+1)/($J77*($J77+1)/2)*$D77))+($K77="custom")*CustCF!BR77</f>
        <v>0</v>
      </c>
      <c r="BY77" s="95">
        <f>($K77="Bell Curve")*(_xlfn.NORM.DIST(AND(BY$6&gt;=$F77,BY$6&lt;=$H77)*(BY$6-$F77+1),$J77/2,$M77,TRUE)-_xlfn.NORM.DIST(AND(BY$6&gt;=$F77,BY$6&lt;=$H77)*(BX$6-$F77+1),$J77/2,$M77,TRUE))/(1-2*_xlfn.NORM.DIST(0,$J77/2,$M77,TRUE))*$D77+($K77="Steady Growth")*(AND(BY$6&gt;=$F77,BY$6&lt;=$H77)*((BY$6-$F77+1)/($J77*($J77+1)/2)*$D77))+($K77="custom")*CustCF!BS77</f>
        <v>0</v>
      </c>
      <c r="BZ77" s="95">
        <f>($K77="Bell Curve")*(_xlfn.NORM.DIST(AND(BZ$6&gt;=$F77,BZ$6&lt;=$H77)*(BZ$6-$F77+1),$J77/2,$M77,TRUE)-_xlfn.NORM.DIST(AND(BZ$6&gt;=$F77,BZ$6&lt;=$H77)*(BY$6-$F77+1),$J77/2,$M77,TRUE))/(1-2*_xlfn.NORM.DIST(0,$J77/2,$M77,TRUE))*$D77+($K77="Steady Growth")*(AND(BZ$6&gt;=$F77,BZ$6&lt;=$H77)*((BZ$6-$F77+1)/($J77*($J77+1)/2)*$D77))+($K77="custom")*CustCF!BT77</f>
        <v>0</v>
      </c>
      <c r="CA77" s="95">
        <f>($K77="Bell Curve")*(_xlfn.NORM.DIST(AND(CA$6&gt;=$F77,CA$6&lt;=$H77)*(CA$6-$F77+1),$J77/2,$M77,TRUE)-_xlfn.NORM.DIST(AND(CA$6&gt;=$F77,CA$6&lt;=$H77)*(BZ$6-$F77+1),$J77/2,$M77,TRUE))/(1-2*_xlfn.NORM.DIST(0,$J77/2,$M77,TRUE))*$D77+($K77="Steady Growth")*(AND(CA$6&gt;=$F77,CA$6&lt;=$H77)*((CA$6-$F77+1)/($J77*($J77+1)/2)*$D77))+($K77="custom")*CustCF!BU77</f>
        <v>0</v>
      </c>
      <c r="CB77" s="95">
        <f>($K77="Bell Curve")*(_xlfn.NORM.DIST(AND(CB$6&gt;=$F77,CB$6&lt;=$H77)*(CB$6-$F77+1),$J77/2,$M77,TRUE)-_xlfn.NORM.DIST(AND(CB$6&gt;=$F77,CB$6&lt;=$H77)*(CA$6-$F77+1),$J77/2,$M77,TRUE))/(1-2*_xlfn.NORM.DIST(0,$J77/2,$M77,TRUE))*$D77+($K77="Steady Growth")*(AND(CB$6&gt;=$F77,CB$6&lt;=$H77)*((CB$6-$F77+1)/($J77*($J77+1)/2)*$D77))+($K77="custom")*CustCF!BV77</f>
        <v>0</v>
      </c>
      <c r="CC77" s="95">
        <f>($K77="Bell Curve")*(_xlfn.NORM.DIST(AND(CC$6&gt;=$F77,CC$6&lt;=$H77)*(CC$6-$F77+1),$J77/2,$M77,TRUE)-_xlfn.NORM.DIST(AND(CC$6&gt;=$F77,CC$6&lt;=$H77)*(CB$6-$F77+1),$J77/2,$M77,TRUE))/(1-2*_xlfn.NORM.DIST(0,$J77/2,$M77,TRUE))*$D77+($K77="Steady Growth")*(AND(CC$6&gt;=$F77,CC$6&lt;=$H77)*((CC$6-$F77+1)/($J77*($J77+1)/2)*$D77))+($K77="custom")*CustCF!BW77</f>
        <v>0</v>
      </c>
      <c r="CD77" s="95">
        <f>($K77="Bell Curve")*(_xlfn.NORM.DIST(AND(CD$6&gt;=$F77,CD$6&lt;=$H77)*(CD$6-$F77+1),$J77/2,$M77,TRUE)-_xlfn.NORM.DIST(AND(CD$6&gt;=$F77,CD$6&lt;=$H77)*(CC$6-$F77+1),$J77/2,$M77,TRUE))/(1-2*_xlfn.NORM.DIST(0,$J77/2,$M77,TRUE))*$D77+($K77="Steady Growth")*(AND(CD$6&gt;=$F77,CD$6&lt;=$H77)*((CD$6-$F77+1)/($J77*($J77+1)/2)*$D77))+($K77="custom")*CustCF!BX77</f>
        <v>0</v>
      </c>
      <c r="CE77" s="95">
        <f>($K77="Bell Curve")*(_xlfn.NORM.DIST(AND(CE$6&gt;=$F77,CE$6&lt;=$H77)*(CE$6-$F77+1),$J77/2,$M77,TRUE)-_xlfn.NORM.DIST(AND(CE$6&gt;=$F77,CE$6&lt;=$H77)*(CD$6-$F77+1),$J77/2,$M77,TRUE))/(1-2*_xlfn.NORM.DIST(0,$J77/2,$M77,TRUE))*$D77+($K77="Steady Growth")*(AND(CE$6&gt;=$F77,CE$6&lt;=$H77)*((CE$6-$F77+1)/($J77*($J77+1)/2)*$D77))+($K77="custom")*CustCF!BY77</f>
        <v>0</v>
      </c>
      <c r="CF77" s="95">
        <f>($K77="Bell Curve")*(_xlfn.NORM.DIST(AND(CF$6&gt;=$F77,CF$6&lt;=$H77)*(CF$6-$F77+1),$J77/2,$M77,TRUE)-_xlfn.NORM.DIST(AND(CF$6&gt;=$F77,CF$6&lt;=$H77)*(CE$6-$F77+1),$J77/2,$M77,TRUE))/(1-2*_xlfn.NORM.DIST(0,$J77/2,$M77,TRUE))*$D77+($K77="Steady Growth")*(AND(CF$6&gt;=$F77,CF$6&lt;=$H77)*((CF$6-$F77+1)/($J77*($J77+1)/2)*$D77))+($K77="custom")*CustCF!BZ77</f>
        <v>0</v>
      </c>
      <c r="CG77" s="95">
        <f>($K77="Bell Curve")*(_xlfn.NORM.DIST(AND(CG$6&gt;=$F77,CG$6&lt;=$H77)*(CG$6-$F77+1),$J77/2,$M77,TRUE)-_xlfn.NORM.DIST(AND(CG$6&gt;=$F77,CG$6&lt;=$H77)*(CF$6-$F77+1),$J77/2,$M77,TRUE))/(1-2*_xlfn.NORM.DIST(0,$J77/2,$M77,TRUE))*$D77+($K77="Steady Growth")*(AND(CG$6&gt;=$F77,CG$6&lt;=$H77)*((CG$6-$F77+1)/($J77*($J77+1)/2)*$D77))+($K77="custom")*CustCF!CA77</f>
        <v>0</v>
      </c>
      <c r="CH77" s="95">
        <f>($K77="Bell Curve")*(_xlfn.NORM.DIST(AND(CH$6&gt;=$F77,CH$6&lt;=$H77)*(CH$6-$F77+1),$J77/2,$M77,TRUE)-_xlfn.NORM.DIST(AND(CH$6&gt;=$F77,CH$6&lt;=$H77)*(CG$6-$F77+1),$J77/2,$M77,TRUE))/(1-2*_xlfn.NORM.DIST(0,$J77/2,$M77,TRUE))*$D77+($K77="Steady Growth")*(AND(CH$6&gt;=$F77,CH$6&lt;=$H77)*((CH$6-$F77+1)/($J77*($J77+1)/2)*$D77))+($K77="custom")*CustCF!CB77</f>
        <v>0</v>
      </c>
      <c r="CI77" s="95">
        <f>($K77="Bell Curve")*(_xlfn.NORM.DIST(AND(CI$6&gt;=$F77,CI$6&lt;=$H77)*(CI$6-$F77+1),$J77/2,$M77,TRUE)-_xlfn.NORM.DIST(AND(CI$6&gt;=$F77,CI$6&lt;=$H77)*(CH$6-$F77+1),$J77/2,$M77,TRUE))/(1-2*_xlfn.NORM.DIST(0,$J77/2,$M77,TRUE))*$D77+($K77="Steady Growth")*(AND(CI$6&gt;=$F77,CI$6&lt;=$H77)*((CI$6-$F77+1)/($J77*($J77+1)/2)*$D77))+($K77="custom")*CustCF!CC77</f>
        <v>0</v>
      </c>
      <c r="CJ77" s="95">
        <f>($K77="Bell Curve")*(_xlfn.NORM.DIST(AND(CJ$6&gt;=$F77,CJ$6&lt;=$H77)*(CJ$6-$F77+1),$J77/2,$M77,TRUE)-_xlfn.NORM.DIST(AND(CJ$6&gt;=$F77,CJ$6&lt;=$H77)*(CI$6-$F77+1),$J77/2,$M77,TRUE))/(1-2*_xlfn.NORM.DIST(0,$J77/2,$M77,TRUE))*$D77+($K77="Steady Growth")*(AND(CJ$6&gt;=$F77,CJ$6&lt;=$H77)*((CJ$6-$F77+1)/($J77*($J77+1)/2)*$D77))+($K77="custom")*CustCF!CD77</f>
        <v>0</v>
      </c>
      <c r="CK77" s="95">
        <f>($K77="Bell Curve")*(_xlfn.NORM.DIST(AND(CK$6&gt;=$F77,CK$6&lt;=$H77)*(CK$6-$F77+1),$J77/2,$M77,TRUE)-_xlfn.NORM.DIST(AND(CK$6&gt;=$F77,CK$6&lt;=$H77)*(CJ$6-$F77+1),$J77/2,$M77,TRUE))/(1-2*_xlfn.NORM.DIST(0,$J77/2,$M77,TRUE))*$D77+($K77="Steady Growth")*(AND(CK$6&gt;=$F77,CK$6&lt;=$H77)*((CK$6-$F77+1)/($J77*($J77+1)/2)*$D77))+($K77="custom")*CustCF!CE77</f>
        <v>0</v>
      </c>
      <c r="CL77" s="95">
        <f>($K77="Bell Curve")*(_xlfn.NORM.DIST(AND(CL$6&gt;=$F77,CL$6&lt;=$H77)*(CL$6-$F77+1),$J77/2,$M77,TRUE)-_xlfn.NORM.DIST(AND(CL$6&gt;=$F77,CL$6&lt;=$H77)*(CK$6-$F77+1),$J77/2,$M77,TRUE))/(1-2*_xlfn.NORM.DIST(0,$J77/2,$M77,TRUE))*$D77+($K77="Steady Growth")*(AND(CL$6&gt;=$F77,CL$6&lt;=$H77)*((CL$6-$F77+1)/($J77*($J77+1)/2)*$D77))+($K77="custom")*CustCF!CF77</f>
        <v>0</v>
      </c>
      <c r="CM77" s="95">
        <f>($K77="Bell Curve")*(_xlfn.NORM.DIST(AND(CM$6&gt;=$F77,CM$6&lt;=$H77)*(CM$6-$F77+1),$J77/2,$M77,TRUE)-_xlfn.NORM.DIST(AND(CM$6&gt;=$F77,CM$6&lt;=$H77)*(CL$6-$F77+1),$J77/2,$M77,TRUE))/(1-2*_xlfn.NORM.DIST(0,$J77/2,$M77,TRUE))*$D77+($K77="Steady Growth")*(AND(CM$6&gt;=$F77,CM$6&lt;=$H77)*((CM$6-$F77+1)/($J77*($J77+1)/2)*$D77))+($K77="custom")*CustCF!CG77</f>
        <v>0</v>
      </c>
      <c r="CN77" s="95">
        <f>($K77="Bell Curve")*(_xlfn.NORM.DIST(AND(CN$6&gt;=$F77,CN$6&lt;=$H77)*(CN$6-$F77+1),$J77/2,$M77,TRUE)-_xlfn.NORM.DIST(AND(CN$6&gt;=$F77,CN$6&lt;=$H77)*(CM$6-$F77+1),$J77/2,$M77,TRUE))/(1-2*_xlfn.NORM.DIST(0,$J77/2,$M77,TRUE))*$D77+($K77="Steady Growth")*(AND(CN$6&gt;=$F77,CN$6&lt;=$H77)*((CN$6-$F77+1)/($J77*($J77+1)/2)*$D77))+($K77="custom")*CustCF!CH77</f>
        <v>0</v>
      </c>
      <c r="CO77" s="95">
        <f>($K77="Bell Curve")*(_xlfn.NORM.DIST(AND(CO$6&gt;=$F77,CO$6&lt;=$H77)*(CO$6-$F77+1),$J77/2,$M77,TRUE)-_xlfn.NORM.DIST(AND(CO$6&gt;=$F77,CO$6&lt;=$H77)*(CN$6-$F77+1),$J77/2,$M77,TRUE))/(1-2*_xlfn.NORM.DIST(0,$J77/2,$M77,TRUE))*$D77+($K77="Steady Growth")*(AND(CO$6&gt;=$F77,CO$6&lt;=$H77)*((CO$6-$F77+1)/($J77*($J77+1)/2)*$D77))+($K77="custom")*CustCF!CI77</f>
        <v>0</v>
      </c>
      <c r="CP77" s="95">
        <f>($K77="Bell Curve")*(_xlfn.NORM.DIST(AND(CP$6&gt;=$F77,CP$6&lt;=$H77)*(CP$6-$F77+1),$J77/2,$M77,TRUE)-_xlfn.NORM.DIST(AND(CP$6&gt;=$F77,CP$6&lt;=$H77)*(CO$6-$F77+1),$J77/2,$M77,TRUE))/(1-2*_xlfn.NORM.DIST(0,$J77/2,$M77,TRUE))*$D77+($K77="Steady Growth")*(AND(CP$6&gt;=$F77,CP$6&lt;=$H77)*((CP$6-$F77+1)/($J77*($J77+1)/2)*$D77))+($K77="custom")*CustCF!CJ77</f>
        <v>0</v>
      </c>
      <c r="CQ77" s="95">
        <f>($K77="Bell Curve")*(_xlfn.NORM.DIST(AND(CQ$6&gt;=$F77,CQ$6&lt;=$H77)*(CQ$6-$F77+1),$J77/2,$M77,TRUE)-_xlfn.NORM.DIST(AND(CQ$6&gt;=$F77,CQ$6&lt;=$H77)*(CP$6-$F77+1),$J77/2,$M77,TRUE))/(1-2*_xlfn.NORM.DIST(0,$J77/2,$M77,TRUE))*$D77+($K77="Steady Growth")*(AND(CQ$6&gt;=$F77,CQ$6&lt;=$H77)*((CQ$6-$F77+1)/($J77*($J77+1)/2)*$D77))+($K77="custom")*CustCF!CK77</f>
        <v>0</v>
      </c>
      <c r="CR77" s="95">
        <f>($K77="Bell Curve")*(_xlfn.NORM.DIST(AND(CR$6&gt;=$F77,CR$6&lt;=$H77)*(CR$6-$F77+1),$J77/2,$M77,TRUE)-_xlfn.NORM.DIST(AND(CR$6&gt;=$F77,CR$6&lt;=$H77)*(CQ$6-$F77+1),$J77/2,$M77,TRUE))/(1-2*_xlfn.NORM.DIST(0,$J77/2,$M77,TRUE))*$D77+($K77="Steady Growth")*(AND(CR$6&gt;=$F77,CR$6&lt;=$H77)*((CR$6-$F77+1)/($J77*($J77+1)/2)*$D77))+($K77="custom")*CustCF!CL77</f>
        <v>0</v>
      </c>
      <c r="CS77" s="95">
        <f>($K77="Bell Curve")*(_xlfn.NORM.DIST(AND(CS$6&gt;=$F77,CS$6&lt;=$H77)*(CS$6-$F77+1),$J77/2,$M77,TRUE)-_xlfn.NORM.DIST(AND(CS$6&gt;=$F77,CS$6&lt;=$H77)*(CR$6-$F77+1),$J77/2,$M77,TRUE))/(1-2*_xlfn.NORM.DIST(0,$J77/2,$M77,TRUE))*$D77+($K77="Steady Growth")*(AND(CS$6&gt;=$F77,CS$6&lt;=$H77)*((CS$6-$F77+1)/($J77*($J77+1)/2)*$D77))+($K77="custom")*CustCF!CM77</f>
        <v>0</v>
      </c>
      <c r="CT77" s="95">
        <f>($K77="Bell Curve")*(_xlfn.NORM.DIST(AND(CT$6&gt;=$F77,CT$6&lt;=$H77)*(CT$6-$F77+1),$J77/2,$M77,TRUE)-_xlfn.NORM.DIST(AND(CT$6&gt;=$F77,CT$6&lt;=$H77)*(CS$6-$F77+1),$J77/2,$M77,TRUE))/(1-2*_xlfn.NORM.DIST(0,$J77/2,$M77,TRUE))*$D77+($K77="Steady Growth")*(AND(CT$6&gt;=$F77,CT$6&lt;=$H77)*((CT$6-$F77+1)/($J77*($J77+1)/2)*$D77))+($K77="custom")*CustCF!CN77</f>
        <v>0</v>
      </c>
      <c r="CU77" s="95">
        <f>($K77="Bell Curve")*(_xlfn.NORM.DIST(AND(CU$6&gt;=$F77,CU$6&lt;=$H77)*(CU$6-$F77+1),$J77/2,$M77,TRUE)-_xlfn.NORM.DIST(AND(CU$6&gt;=$F77,CU$6&lt;=$H77)*(CT$6-$F77+1),$J77/2,$M77,TRUE))/(1-2*_xlfn.NORM.DIST(0,$J77/2,$M77,TRUE))*$D77+($K77="Steady Growth")*(AND(CU$6&gt;=$F77,CU$6&lt;=$H77)*((CU$6-$F77+1)/($J77*($J77+1)/2)*$D77))+($K77="custom")*CustCF!CO77</f>
        <v>0</v>
      </c>
      <c r="CV77" s="95">
        <f>($K77="Bell Curve")*(_xlfn.NORM.DIST(AND(CV$6&gt;=$F77,CV$6&lt;=$H77)*(CV$6-$F77+1),$J77/2,$M77,TRUE)-_xlfn.NORM.DIST(AND(CV$6&gt;=$F77,CV$6&lt;=$H77)*(CU$6-$F77+1),$J77/2,$M77,TRUE))/(1-2*_xlfn.NORM.DIST(0,$J77/2,$M77,TRUE))*$D77+($K77="Steady Growth")*(AND(CV$6&gt;=$F77,CV$6&lt;=$H77)*((CV$6-$F77+1)/($J77*($J77+1)/2)*$D77))+($K77="custom")*CustCF!CP77</f>
        <v>0</v>
      </c>
      <c r="CW77" s="95">
        <f>($K77="Bell Curve")*(_xlfn.NORM.DIST(AND(CW$6&gt;=$F77,CW$6&lt;=$H77)*(CW$6-$F77+1),$J77/2,$M77,TRUE)-_xlfn.NORM.DIST(AND(CW$6&gt;=$F77,CW$6&lt;=$H77)*(CV$6-$F77+1),$J77/2,$M77,TRUE))/(1-2*_xlfn.NORM.DIST(0,$J77/2,$M77,TRUE))*$D77+($K77="Steady Growth")*(AND(CW$6&gt;=$F77,CW$6&lt;=$H77)*((CW$6-$F77+1)/($J77*($J77+1)/2)*$D77))+($K77="custom")*CustCF!CQ77</f>
        <v>0</v>
      </c>
      <c r="CX77" s="95">
        <f>($K77="Bell Curve")*(_xlfn.NORM.DIST(AND(CX$6&gt;=$F77,CX$6&lt;=$H77)*(CX$6-$F77+1),$J77/2,$M77,TRUE)-_xlfn.NORM.DIST(AND(CX$6&gt;=$F77,CX$6&lt;=$H77)*(CW$6-$F77+1),$J77/2,$M77,TRUE))/(1-2*_xlfn.NORM.DIST(0,$J77/2,$M77,TRUE))*$D77+($K77="Steady Growth")*(AND(CX$6&gt;=$F77,CX$6&lt;=$H77)*((CX$6-$F77+1)/($J77*($J77+1)/2)*$D77))+($K77="custom")*CustCF!CR77</f>
        <v>0</v>
      </c>
      <c r="CY77" s="95">
        <f>($K77="Bell Curve")*(_xlfn.NORM.DIST(AND(CY$6&gt;=$F77,CY$6&lt;=$H77)*(CY$6-$F77+1),$J77/2,$M77,TRUE)-_xlfn.NORM.DIST(AND(CY$6&gt;=$F77,CY$6&lt;=$H77)*(CX$6-$F77+1),$J77/2,$M77,TRUE))/(1-2*_xlfn.NORM.DIST(0,$J77/2,$M77,TRUE))*$D77+($K77="Steady Growth")*(AND(CY$6&gt;=$F77,CY$6&lt;=$H77)*((CY$6-$F77+1)/($J77*($J77+1)/2)*$D77))+($K77="custom")*CustCF!CS77</f>
        <v>0</v>
      </c>
      <c r="CZ77" s="95">
        <f>($K77="Bell Curve")*(_xlfn.NORM.DIST(AND(CZ$6&gt;=$F77,CZ$6&lt;=$H77)*(CZ$6-$F77+1),$J77/2,$M77,TRUE)-_xlfn.NORM.DIST(AND(CZ$6&gt;=$F77,CZ$6&lt;=$H77)*(CY$6-$F77+1),$J77/2,$M77,TRUE))/(1-2*_xlfn.NORM.DIST(0,$J77/2,$M77,TRUE))*$D77+($K77="Steady Growth")*(AND(CZ$6&gt;=$F77,CZ$6&lt;=$H77)*((CZ$6-$F77+1)/($J77*($J77+1)/2)*$D77))+($K77="custom")*CustCF!CT77</f>
        <v>0</v>
      </c>
      <c r="DA77" s="95">
        <f>($K77="Bell Curve")*(_xlfn.NORM.DIST(AND(DA$6&gt;=$F77,DA$6&lt;=$H77)*(DA$6-$F77+1),$J77/2,$M77,TRUE)-_xlfn.NORM.DIST(AND(DA$6&gt;=$F77,DA$6&lt;=$H77)*(CZ$6-$F77+1),$J77/2,$M77,TRUE))/(1-2*_xlfn.NORM.DIST(0,$J77/2,$M77,TRUE))*$D77+($K77="Steady Growth")*(AND(DA$6&gt;=$F77,DA$6&lt;=$H77)*((DA$6-$F77+1)/($J77*($J77+1)/2)*$D77))+($K77="custom")*CustCF!CU77</f>
        <v>0</v>
      </c>
      <c r="DB77" s="95">
        <f>($K77="Bell Curve")*(_xlfn.NORM.DIST(AND(DB$6&gt;=$F77,DB$6&lt;=$H77)*(DB$6-$F77+1),$J77/2,$M77,TRUE)-_xlfn.NORM.DIST(AND(DB$6&gt;=$F77,DB$6&lt;=$H77)*(DA$6-$F77+1),$J77/2,$M77,TRUE))/(1-2*_xlfn.NORM.DIST(0,$J77/2,$M77,TRUE))*$D77+($K77="Steady Growth")*(AND(DB$6&gt;=$F77,DB$6&lt;=$H77)*((DB$6-$F77+1)/($J77*($J77+1)/2)*$D77))+($K77="custom")*CustCF!CV77</f>
        <v>0</v>
      </c>
      <c r="DC77" s="95">
        <f>($K77="Bell Curve")*(_xlfn.NORM.DIST(AND(DC$6&gt;=$F77,DC$6&lt;=$H77)*(DC$6-$F77+1),$J77/2,$M77,TRUE)-_xlfn.NORM.DIST(AND(DC$6&gt;=$F77,DC$6&lt;=$H77)*(DB$6-$F77+1),$J77/2,$M77,TRUE))/(1-2*_xlfn.NORM.DIST(0,$J77/2,$M77,TRUE))*$D77+($K77="Steady Growth")*(AND(DC$6&gt;=$F77,DC$6&lt;=$H77)*((DC$6-$F77+1)/($J77*($J77+1)/2)*$D77))+($K77="custom")*CustCF!CW77</f>
        <v>0</v>
      </c>
      <c r="DD77" s="95">
        <f>($K77="Bell Curve")*(_xlfn.NORM.DIST(AND(DD$6&gt;=$F77,DD$6&lt;=$H77)*(DD$6-$F77+1),$J77/2,$M77,TRUE)-_xlfn.NORM.DIST(AND(DD$6&gt;=$F77,DD$6&lt;=$H77)*(DC$6-$F77+1),$J77/2,$M77,TRUE))/(1-2*_xlfn.NORM.DIST(0,$J77/2,$M77,TRUE))*$D77+($K77="Steady Growth")*(AND(DD$6&gt;=$F77,DD$6&lt;=$H77)*((DD$6-$F77+1)/($J77*($J77+1)/2)*$D77))+($K77="custom")*CustCF!CX77</f>
        <v>0</v>
      </c>
      <c r="DE77" s="95">
        <f>($K77="Bell Curve")*(_xlfn.NORM.DIST(AND(DE$6&gt;=$F77,DE$6&lt;=$H77)*(DE$6-$F77+1),$J77/2,$M77,TRUE)-_xlfn.NORM.DIST(AND(DE$6&gt;=$F77,DE$6&lt;=$H77)*(DD$6-$F77+1),$J77/2,$M77,TRUE))/(1-2*_xlfn.NORM.DIST(0,$J77/2,$M77,TRUE))*$D77+($K77="Steady Growth")*(AND(DE$6&gt;=$F77,DE$6&lt;=$H77)*((DE$6-$F77+1)/($J77*($J77+1)/2)*$D77))+($K77="custom")*CustCF!CY77</f>
        <v>0</v>
      </c>
      <c r="DF77" s="95">
        <f>($K77="Bell Curve")*(_xlfn.NORM.DIST(AND(DF$6&gt;=$F77,DF$6&lt;=$H77)*(DF$6-$F77+1),$J77/2,$M77,TRUE)-_xlfn.NORM.DIST(AND(DF$6&gt;=$F77,DF$6&lt;=$H77)*(DE$6-$F77+1),$J77/2,$M77,TRUE))/(1-2*_xlfn.NORM.DIST(0,$J77/2,$M77,TRUE))*$D77+($K77="Steady Growth")*(AND(DF$6&gt;=$F77,DF$6&lt;=$H77)*((DF$6-$F77+1)/($J77*($J77+1)/2)*$D77))+($K77="custom")*CustCF!CZ77</f>
        <v>0</v>
      </c>
      <c r="DG77" s="95">
        <f>($K77="Bell Curve")*(_xlfn.NORM.DIST(AND(DG$6&gt;=$F77,DG$6&lt;=$H77)*(DG$6-$F77+1),$J77/2,$M77,TRUE)-_xlfn.NORM.DIST(AND(DG$6&gt;=$F77,DG$6&lt;=$H77)*(DF$6-$F77+1),$J77/2,$M77,TRUE))/(1-2*_xlfn.NORM.DIST(0,$J77/2,$M77,TRUE))*$D77+($K77="Steady Growth")*(AND(DG$6&gt;=$F77,DG$6&lt;=$H77)*((DG$6-$F77+1)/($J77*($J77+1)/2)*$D77))+($K77="custom")*CustCF!DA77</f>
        <v>0</v>
      </c>
      <c r="DH77" s="95">
        <f>($K77="Bell Curve")*(_xlfn.NORM.DIST(AND(DH$6&gt;=$F77,DH$6&lt;=$H77)*(DH$6-$F77+1),$J77/2,$M77,TRUE)-_xlfn.NORM.DIST(AND(DH$6&gt;=$F77,DH$6&lt;=$H77)*(DG$6-$F77+1),$J77/2,$M77,TRUE))/(1-2*_xlfn.NORM.DIST(0,$J77/2,$M77,TRUE))*$D77+($K77="Steady Growth")*(AND(DH$6&gt;=$F77,DH$6&lt;=$H77)*((DH$6-$F77+1)/($J77*($J77+1)/2)*$D77))+($K77="custom")*CustCF!DB77</f>
        <v>0</v>
      </c>
      <c r="DI77" s="95">
        <f>($K77="Bell Curve")*(_xlfn.NORM.DIST(AND(DI$6&gt;=$F77,DI$6&lt;=$H77)*(DI$6-$F77+1),$J77/2,$M77,TRUE)-_xlfn.NORM.DIST(AND(DI$6&gt;=$F77,DI$6&lt;=$H77)*(DH$6-$F77+1),$J77/2,$M77,TRUE))/(1-2*_xlfn.NORM.DIST(0,$J77/2,$M77,TRUE))*$D77+($K77="Steady Growth")*(AND(DI$6&gt;=$F77,DI$6&lt;=$H77)*((DI$6-$F77+1)/($J77*($J77+1)/2)*$D77))+($K77="custom")*CustCF!DC77</f>
        <v>0</v>
      </c>
      <c r="DJ77" s="95">
        <f>($K77="Bell Curve")*(_xlfn.NORM.DIST(AND(DJ$6&gt;=$F77,DJ$6&lt;=$H77)*(DJ$6-$F77+1),$J77/2,$M77,TRUE)-_xlfn.NORM.DIST(AND(DJ$6&gt;=$F77,DJ$6&lt;=$H77)*(DI$6-$F77+1),$J77/2,$M77,TRUE))/(1-2*_xlfn.NORM.DIST(0,$J77/2,$M77,TRUE))*$D77+($K77="Steady Growth")*(AND(DJ$6&gt;=$F77,DJ$6&lt;=$H77)*((DJ$6-$F77+1)/($J77*($J77+1)/2)*$D77))+($K77="custom")*CustCF!DD77</f>
        <v>0</v>
      </c>
      <c r="DK77" s="95">
        <f>($K77="Bell Curve")*(_xlfn.NORM.DIST(AND(DK$6&gt;=$F77,DK$6&lt;=$H77)*(DK$6-$F77+1),$J77/2,$M77,TRUE)-_xlfn.NORM.DIST(AND(DK$6&gt;=$F77,DK$6&lt;=$H77)*(DJ$6-$F77+1),$J77/2,$M77,TRUE))/(1-2*_xlfn.NORM.DIST(0,$J77/2,$M77,TRUE))*$D77+($K77="Steady Growth")*(AND(DK$6&gt;=$F77,DK$6&lt;=$H77)*((DK$6-$F77+1)/($J77*($J77+1)/2)*$D77))+($K77="custom")*CustCF!DE77</f>
        <v>0</v>
      </c>
      <c r="DL77" s="95">
        <f>($K77="Bell Curve")*(_xlfn.NORM.DIST(AND(DL$6&gt;=$F77,DL$6&lt;=$H77)*(DL$6-$F77+1),$J77/2,$M77,TRUE)-_xlfn.NORM.DIST(AND(DL$6&gt;=$F77,DL$6&lt;=$H77)*(DK$6-$F77+1),$J77/2,$M77,TRUE))/(1-2*_xlfn.NORM.DIST(0,$J77/2,$M77,TRUE))*$D77+($K77="Steady Growth")*(AND(DL$6&gt;=$F77,DL$6&lt;=$H77)*((DL$6-$F77+1)/($J77*($J77+1)/2)*$D77))+($K77="custom")*CustCF!DF77</f>
        <v>0</v>
      </c>
      <c r="DM77" s="95">
        <f>($K77="Bell Curve")*(_xlfn.NORM.DIST(AND(DM$6&gt;=$F77,DM$6&lt;=$H77)*(DM$6-$F77+1),$J77/2,$M77,TRUE)-_xlfn.NORM.DIST(AND(DM$6&gt;=$F77,DM$6&lt;=$H77)*(DL$6-$F77+1),$J77/2,$M77,TRUE))/(1-2*_xlfn.NORM.DIST(0,$J77/2,$M77,TRUE))*$D77+($K77="Steady Growth")*(AND(DM$6&gt;=$F77,DM$6&lt;=$H77)*((DM$6-$F77+1)/($J77*($J77+1)/2)*$D77))+($K77="custom")*CustCF!DG77</f>
        <v>0</v>
      </c>
      <c r="DN77" s="95">
        <f>($K77="Bell Curve")*(_xlfn.NORM.DIST(AND(DN$6&gt;=$F77,DN$6&lt;=$H77)*(DN$6-$F77+1),$J77/2,$M77,TRUE)-_xlfn.NORM.DIST(AND(DN$6&gt;=$F77,DN$6&lt;=$H77)*(DM$6-$F77+1),$J77/2,$M77,TRUE))/(1-2*_xlfn.NORM.DIST(0,$J77/2,$M77,TRUE))*$D77+($K77="Steady Growth")*(AND(DN$6&gt;=$F77,DN$6&lt;=$H77)*((DN$6-$F77+1)/($J77*($J77+1)/2)*$D77))+($K77="custom")*CustCF!DH77</f>
        <v>0</v>
      </c>
      <c r="DO77" s="95">
        <f>($K77="Bell Curve")*(_xlfn.NORM.DIST(AND(DO$6&gt;=$F77,DO$6&lt;=$H77)*(DO$6-$F77+1),$J77/2,$M77,TRUE)-_xlfn.NORM.DIST(AND(DO$6&gt;=$F77,DO$6&lt;=$H77)*(DN$6-$F77+1),$J77/2,$M77,TRUE))/(1-2*_xlfn.NORM.DIST(0,$J77/2,$M77,TRUE))*$D77+($K77="Steady Growth")*(AND(DO$6&gt;=$F77,DO$6&lt;=$H77)*((DO$6-$F77+1)/($J77*($J77+1)/2)*$D77))+($K77="custom")*CustCF!DI77</f>
        <v>0</v>
      </c>
      <c r="DP77" s="95">
        <f>($K77="Bell Curve")*(_xlfn.NORM.DIST(AND(DP$6&gt;=$F77,DP$6&lt;=$H77)*(DP$6-$F77+1),$J77/2,$M77,TRUE)-_xlfn.NORM.DIST(AND(DP$6&gt;=$F77,DP$6&lt;=$H77)*(DO$6-$F77+1),$J77/2,$M77,TRUE))/(1-2*_xlfn.NORM.DIST(0,$J77/2,$M77,TRUE))*$D77+($K77="Steady Growth")*(AND(DP$6&gt;=$F77,DP$6&lt;=$H77)*((DP$6-$F77+1)/($J77*($J77+1)/2)*$D77))+($K77="custom")*CustCF!DJ77</f>
        <v>0</v>
      </c>
      <c r="DQ77" s="95">
        <f>($K77="Bell Curve")*(_xlfn.NORM.DIST(AND(DQ$6&gt;=$F77,DQ$6&lt;=$H77)*(DQ$6-$F77+1),$J77/2,$M77,TRUE)-_xlfn.NORM.DIST(AND(DQ$6&gt;=$F77,DQ$6&lt;=$H77)*(DP$6-$F77+1),$J77/2,$M77,TRUE))/(1-2*_xlfn.NORM.DIST(0,$J77/2,$M77,TRUE))*$D77+($K77="Steady Growth")*(AND(DQ$6&gt;=$F77,DQ$6&lt;=$H77)*((DQ$6-$F77+1)/($J77*($J77+1)/2)*$D77))+($K77="custom")*CustCF!DK77</f>
        <v>0</v>
      </c>
      <c r="DR77" s="95">
        <f>($K77="Bell Curve")*(_xlfn.NORM.DIST(AND(DR$6&gt;=$F77,DR$6&lt;=$H77)*(DR$6-$F77+1),$J77/2,$M77,TRUE)-_xlfn.NORM.DIST(AND(DR$6&gt;=$F77,DR$6&lt;=$H77)*(DQ$6-$F77+1),$J77/2,$M77,TRUE))/(1-2*_xlfn.NORM.DIST(0,$J77/2,$M77,TRUE))*$D77+($K77="Steady Growth")*(AND(DR$6&gt;=$F77,DR$6&lt;=$H77)*((DR$6-$F77+1)/($J77*($J77+1)/2)*$D77))+($K77="custom")*CustCF!DL77</f>
        <v>0</v>
      </c>
      <c r="DS77" s="95">
        <f>($K77="Bell Curve")*(_xlfn.NORM.DIST(AND(DS$6&gt;=$F77,DS$6&lt;=$H77)*(DS$6-$F77+1),$J77/2,$M77,TRUE)-_xlfn.NORM.DIST(AND(DS$6&gt;=$F77,DS$6&lt;=$H77)*(DR$6-$F77+1),$J77/2,$M77,TRUE))/(1-2*_xlfn.NORM.DIST(0,$J77/2,$M77,TRUE))*$D77+($K77="Steady Growth")*(AND(DS$6&gt;=$F77,DS$6&lt;=$H77)*((DS$6-$F77+1)/($J77*($J77+1)/2)*$D77))+($K77="custom")*CustCF!DM77</f>
        <v>0</v>
      </c>
      <c r="DT77" s="95">
        <f>($K77="Bell Curve")*(_xlfn.NORM.DIST(AND(DT$6&gt;=$F77,DT$6&lt;=$H77)*(DT$6-$F77+1),$J77/2,$M77,TRUE)-_xlfn.NORM.DIST(AND(DT$6&gt;=$F77,DT$6&lt;=$H77)*(DS$6-$F77+1),$J77/2,$M77,TRUE))/(1-2*_xlfn.NORM.DIST(0,$J77/2,$M77,TRUE))*$D77+($K77="Steady Growth")*(AND(DT$6&gt;=$F77,DT$6&lt;=$H77)*((DT$6-$F77+1)/($J77*($J77+1)/2)*$D77))+($K77="custom")*CustCF!DN77</f>
        <v>0</v>
      </c>
      <c r="DU77" s="95">
        <f>($K77="Bell Curve")*(_xlfn.NORM.DIST(AND(DU$6&gt;=$F77,DU$6&lt;=$H77)*(DU$6-$F77+1),$J77/2,$M77,TRUE)-_xlfn.NORM.DIST(AND(DU$6&gt;=$F77,DU$6&lt;=$H77)*(DT$6-$F77+1),$J77/2,$M77,TRUE))/(1-2*_xlfn.NORM.DIST(0,$J77/2,$M77,TRUE))*$D77+($K77="Steady Growth")*(AND(DU$6&gt;=$F77,DU$6&lt;=$H77)*((DU$6-$F77+1)/($J77*($J77+1)/2)*$D77))+($K77="custom")*CustCF!DO77</f>
        <v>0</v>
      </c>
      <c r="DV77" s="95">
        <f>($K77="Bell Curve")*(_xlfn.NORM.DIST(AND(DV$6&gt;=$F77,DV$6&lt;=$H77)*(DV$6-$F77+1),$J77/2,$M77,TRUE)-_xlfn.NORM.DIST(AND(DV$6&gt;=$F77,DV$6&lt;=$H77)*(DU$6-$F77+1),$J77/2,$M77,TRUE))/(1-2*_xlfn.NORM.DIST(0,$J77/2,$M77,TRUE))*$D77+($K77="Steady Growth")*(AND(DV$6&gt;=$F77,DV$6&lt;=$H77)*((DV$6-$F77+1)/($J77*($J77+1)/2)*$D77))+($K77="custom")*CustCF!DP77</f>
        <v>0</v>
      </c>
      <c r="DW77" s="95">
        <f>($K77="Bell Curve")*(_xlfn.NORM.DIST(AND(DW$6&gt;=$F77,DW$6&lt;=$H77)*(DW$6-$F77+1),$J77/2,$M77,TRUE)-_xlfn.NORM.DIST(AND(DW$6&gt;=$F77,DW$6&lt;=$H77)*(DV$6-$F77+1),$J77/2,$M77,TRUE))/(1-2*_xlfn.NORM.DIST(0,$J77/2,$M77,TRUE))*$D77+($K77="Steady Growth")*(AND(DW$6&gt;=$F77,DW$6&lt;=$H77)*((DW$6-$F77+1)/($J77*($J77+1)/2)*$D77))+($K77="custom")*CustCF!DQ77</f>
        <v>0</v>
      </c>
      <c r="DX77" s="95">
        <f>($K77="Bell Curve")*(_xlfn.NORM.DIST(AND(DX$6&gt;=$F77,DX$6&lt;=$H77)*(DX$6-$F77+1),$J77/2,$M77,TRUE)-_xlfn.NORM.DIST(AND(DX$6&gt;=$F77,DX$6&lt;=$H77)*(DW$6-$F77+1),$J77/2,$M77,TRUE))/(1-2*_xlfn.NORM.DIST(0,$J77/2,$M77,TRUE))*$D77+($K77="Steady Growth")*(AND(DX$6&gt;=$F77,DX$6&lt;=$H77)*((DX$6-$F77+1)/($J77*($J77+1)/2)*$D77))+($K77="custom")*CustCF!DR77</f>
        <v>0</v>
      </c>
      <c r="DY77" s="95">
        <f>($K77="Bell Curve")*(_xlfn.NORM.DIST(AND(DY$6&gt;=$F77,DY$6&lt;=$H77)*(DY$6-$F77+1),$J77/2,$M77,TRUE)-_xlfn.NORM.DIST(AND(DY$6&gt;=$F77,DY$6&lt;=$H77)*(DX$6-$F77+1),$J77/2,$M77,TRUE))/(1-2*_xlfn.NORM.DIST(0,$J77/2,$M77,TRUE))*$D77+($K77="Steady Growth")*(AND(DY$6&gt;=$F77,DY$6&lt;=$H77)*((DY$6-$F77+1)/($J77*($J77+1)/2)*$D77))+($K77="custom")*CustCF!DS77</f>
        <v>0</v>
      </c>
      <c r="DZ77" s="95">
        <f>($K77="Bell Curve")*(_xlfn.NORM.DIST(AND(DZ$6&gt;=$F77,DZ$6&lt;=$H77)*(DZ$6-$F77+1),$J77/2,$M77,TRUE)-_xlfn.NORM.DIST(AND(DZ$6&gt;=$F77,DZ$6&lt;=$H77)*(DY$6-$F77+1),$J77/2,$M77,TRUE))/(1-2*_xlfn.NORM.DIST(0,$J77/2,$M77,TRUE))*$D77+($K77="Steady Growth")*(AND(DZ$6&gt;=$F77,DZ$6&lt;=$H77)*((DZ$6-$F77+1)/($J77*($J77+1)/2)*$D77))+($K77="custom")*CustCF!DT77</f>
        <v>0</v>
      </c>
      <c r="EA77" s="95">
        <f>($K77="Bell Curve")*(_xlfn.NORM.DIST(AND(EA$6&gt;=$F77,EA$6&lt;=$H77)*(EA$6-$F77+1),$J77/2,$M77,TRUE)-_xlfn.NORM.DIST(AND(EA$6&gt;=$F77,EA$6&lt;=$H77)*(DZ$6-$F77+1),$J77/2,$M77,TRUE))/(1-2*_xlfn.NORM.DIST(0,$J77/2,$M77,TRUE))*$D77+($K77="Steady Growth")*(AND(EA$6&gt;=$F77,EA$6&lt;=$H77)*((EA$6-$F77+1)/($J77*($J77+1)/2)*$D77))+($K77="custom")*CustCF!DU77</f>
        <v>0</v>
      </c>
      <c r="EB77" s="95">
        <f>($K77="Bell Curve")*(_xlfn.NORM.DIST(AND(EB$6&gt;=$F77,EB$6&lt;=$H77)*(EB$6-$F77+1),$J77/2,$M77,TRUE)-_xlfn.NORM.DIST(AND(EB$6&gt;=$F77,EB$6&lt;=$H77)*(EA$6-$F77+1),$J77/2,$M77,TRUE))/(1-2*_xlfn.NORM.DIST(0,$J77/2,$M77,TRUE))*$D77+($K77="Steady Growth")*(AND(EB$6&gt;=$F77,EB$6&lt;=$H77)*((EB$6-$F77+1)/($J77*($J77+1)/2)*$D77))+($K77="custom")*CustCF!DV77</f>
        <v>0</v>
      </c>
      <c r="EC77" s="95">
        <f>($K77="Bell Curve")*(_xlfn.NORM.DIST(AND(EC$6&gt;=$F77,EC$6&lt;=$H77)*(EC$6-$F77+1),$J77/2,$M77,TRUE)-_xlfn.NORM.DIST(AND(EC$6&gt;=$F77,EC$6&lt;=$H77)*(EB$6-$F77+1),$J77/2,$M77,TRUE))/(1-2*_xlfn.NORM.DIST(0,$J77/2,$M77,TRUE))*$D77+($K77="Steady Growth")*(AND(EC$6&gt;=$F77,EC$6&lt;=$H77)*((EC$6-$F77+1)/($J77*($J77+1)/2)*$D77))+($K77="custom")*CustCF!DW77</f>
        <v>0</v>
      </c>
      <c r="ED77" s="95">
        <f>($K77="Bell Curve")*(_xlfn.NORM.DIST(AND(ED$6&gt;=$F77,ED$6&lt;=$H77)*(ED$6-$F77+1),$J77/2,$M77,TRUE)-_xlfn.NORM.DIST(AND(ED$6&gt;=$F77,ED$6&lt;=$H77)*(EC$6-$F77+1),$J77/2,$M77,TRUE))/(1-2*_xlfn.NORM.DIST(0,$J77/2,$M77,TRUE))*$D77+($K77="Steady Growth")*(AND(ED$6&gt;=$F77,ED$6&lt;=$H77)*((ED$6-$F77+1)/($J77*($J77+1)/2)*$D77))+($K77="custom")*CustCF!DX77</f>
        <v>0</v>
      </c>
      <c r="EE77" s="95">
        <f>($K77="Bell Curve")*(_xlfn.NORM.DIST(AND(EE$6&gt;=$F77,EE$6&lt;=$H77)*(EE$6-$F77+1),$J77/2,$M77,TRUE)-_xlfn.NORM.DIST(AND(EE$6&gt;=$F77,EE$6&lt;=$H77)*(ED$6-$F77+1),$J77/2,$M77,TRUE))/(1-2*_xlfn.NORM.DIST(0,$J77/2,$M77,TRUE))*$D77+($K77="Steady Growth")*(AND(EE$6&gt;=$F77,EE$6&lt;=$H77)*((EE$6-$F77+1)/($J77*($J77+1)/2)*$D77))+($K77="custom")*CustCF!DY77</f>
        <v>0</v>
      </c>
      <c r="EF77" s="95">
        <f>($K77="Bell Curve")*(_xlfn.NORM.DIST(AND(EF$6&gt;=$F77,EF$6&lt;=$H77)*(EF$6-$F77+1),$J77/2,$M77,TRUE)-_xlfn.NORM.DIST(AND(EF$6&gt;=$F77,EF$6&lt;=$H77)*(EE$6-$F77+1),$J77/2,$M77,TRUE))/(1-2*_xlfn.NORM.DIST(0,$J77/2,$M77,TRUE))*$D77+($K77="Steady Growth")*(AND(EF$6&gt;=$F77,EF$6&lt;=$H77)*((EF$6-$F77+1)/($J77*($J77+1)/2)*$D77))+($K77="custom")*CustCF!DZ77</f>
        <v>0</v>
      </c>
      <c r="EG77" s="95">
        <f>($K77="Bell Curve")*(_xlfn.NORM.DIST(AND(EG$6&gt;=$F77,EG$6&lt;=$H77)*(EG$6-$F77+1),$J77/2,$M77,TRUE)-_xlfn.NORM.DIST(AND(EG$6&gt;=$F77,EG$6&lt;=$H77)*(EF$6-$F77+1),$J77/2,$M77,TRUE))/(1-2*_xlfn.NORM.DIST(0,$J77/2,$M77,TRUE))*$D77+($K77="Steady Growth")*(AND(EG$6&gt;=$F77,EG$6&lt;=$H77)*((EG$6-$F77+1)/($J77*($J77+1)/2)*$D77))+($K77="custom")*CustCF!EA77</f>
        <v>0</v>
      </c>
      <c r="EH77" s="95">
        <f>($K77="Bell Curve")*(_xlfn.NORM.DIST(AND(EH$6&gt;=$F77,EH$6&lt;=$H77)*(EH$6-$F77+1),$J77/2,$M77,TRUE)-_xlfn.NORM.DIST(AND(EH$6&gt;=$F77,EH$6&lt;=$H77)*(EG$6-$F77+1),$J77/2,$M77,TRUE))/(1-2*_xlfn.NORM.DIST(0,$J77/2,$M77,TRUE))*$D77+($K77="Steady Growth")*(AND(EH$6&gt;=$F77,EH$6&lt;=$H77)*((EH$6-$F77+1)/($J77*($J77+1)/2)*$D77))+($K77="custom")*CustCF!EB77</f>
        <v>0</v>
      </c>
      <c r="EI77" s="95">
        <f>($K77="Bell Curve")*(_xlfn.NORM.DIST(AND(EI$6&gt;=$F77,EI$6&lt;=$H77)*(EI$6-$F77+1),$J77/2,$M77,TRUE)-_xlfn.NORM.DIST(AND(EI$6&gt;=$F77,EI$6&lt;=$H77)*(EH$6-$F77+1),$J77/2,$M77,TRUE))/(1-2*_xlfn.NORM.DIST(0,$J77/2,$M77,TRUE))*$D77+($K77="Steady Growth")*(AND(EI$6&gt;=$F77,EI$6&lt;=$H77)*((EI$6-$F77+1)/($J77*($J77+1)/2)*$D77))+($K77="custom")*CustCF!EC77</f>
        <v>0</v>
      </c>
      <c r="EJ77" s="95">
        <f>($K77="Bell Curve")*(_xlfn.NORM.DIST(AND(EJ$6&gt;=$F77,EJ$6&lt;=$H77)*(EJ$6-$F77+1),$J77/2,$M77,TRUE)-_xlfn.NORM.DIST(AND(EJ$6&gt;=$F77,EJ$6&lt;=$H77)*(EI$6-$F77+1),$J77/2,$M77,TRUE))/(1-2*_xlfn.NORM.DIST(0,$J77/2,$M77,TRUE))*$D77+($K77="Steady Growth")*(AND(EJ$6&gt;=$F77,EJ$6&lt;=$H77)*((EJ$6-$F77+1)/($J77*($J77+1)/2)*$D77))+($K77="custom")*CustCF!ED77</f>
        <v>0</v>
      </c>
      <c r="EK77" s="95">
        <f>($K77="Bell Curve")*(_xlfn.NORM.DIST(AND(EK$6&gt;=$F77,EK$6&lt;=$H77)*(EK$6-$F77+1),$J77/2,$M77,TRUE)-_xlfn.NORM.DIST(AND(EK$6&gt;=$F77,EK$6&lt;=$H77)*(EJ$6-$F77+1),$J77/2,$M77,TRUE))/(1-2*_xlfn.NORM.DIST(0,$J77/2,$M77,TRUE))*$D77+($K77="Steady Growth")*(AND(EK$6&gt;=$F77,EK$6&lt;=$H77)*((EK$6-$F77+1)/($J77*($J77+1)/2)*$D77))+($K77="custom")*CustCF!EE77</f>
        <v>0</v>
      </c>
      <c r="EL77" s="95">
        <f>($K77="Bell Curve")*(_xlfn.NORM.DIST(AND(EL$6&gt;=$F77,EL$6&lt;=$H77)*(EL$6-$F77+1),$J77/2,$M77,TRUE)-_xlfn.NORM.DIST(AND(EL$6&gt;=$F77,EL$6&lt;=$H77)*(EK$6-$F77+1),$J77/2,$M77,TRUE))/(1-2*_xlfn.NORM.DIST(0,$J77/2,$M77,TRUE))*$D77+($K77="Steady Growth")*(AND(EL$6&gt;=$F77,EL$6&lt;=$H77)*((EL$6-$F77+1)/($J77*($J77+1)/2)*$D77))+($K77="custom")*CustCF!EF77</f>
        <v>0</v>
      </c>
      <c r="EM77" s="95">
        <f>($K77="Bell Curve")*(_xlfn.NORM.DIST(AND(EM$6&gt;=$F77,EM$6&lt;=$H77)*(EM$6-$F77+1),$J77/2,$M77,TRUE)-_xlfn.NORM.DIST(AND(EM$6&gt;=$F77,EM$6&lt;=$H77)*(EL$6-$F77+1),$J77/2,$M77,TRUE))/(1-2*_xlfn.NORM.DIST(0,$J77/2,$M77,TRUE))*$D77+($K77="Steady Growth")*(AND(EM$6&gt;=$F77,EM$6&lt;=$H77)*((EM$6-$F77+1)/($J77*($J77+1)/2)*$D77))+($K77="custom")*CustCF!EG77</f>
        <v>0</v>
      </c>
      <c r="EN77" s="95">
        <f>($K77="Bell Curve")*(_xlfn.NORM.DIST(AND(EN$6&gt;=$F77,EN$6&lt;=$H77)*(EN$6-$F77+1),$J77/2,$M77,TRUE)-_xlfn.NORM.DIST(AND(EN$6&gt;=$F77,EN$6&lt;=$H77)*(EM$6-$F77+1),$J77/2,$M77,TRUE))/(1-2*_xlfn.NORM.DIST(0,$J77/2,$M77,TRUE))*$D77+($K77="Steady Growth")*(AND(EN$6&gt;=$F77,EN$6&lt;=$H77)*((EN$6-$F77+1)/($J77*($J77+1)/2)*$D77))+($K77="custom")*CustCF!EH77</f>
        <v>0</v>
      </c>
      <c r="EO77" s="95">
        <f>($K77="Bell Curve")*(_xlfn.NORM.DIST(AND(EO$6&gt;=$F77,EO$6&lt;=$H77)*(EO$6-$F77+1),$J77/2,$M77,TRUE)-_xlfn.NORM.DIST(AND(EO$6&gt;=$F77,EO$6&lt;=$H77)*(EN$6-$F77+1),$J77/2,$M77,TRUE))/(1-2*_xlfn.NORM.DIST(0,$J77/2,$M77,TRUE))*$D77+($K77="Steady Growth")*(AND(EO$6&gt;=$F77,EO$6&lt;=$H77)*((EO$6-$F77+1)/($J77*($J77+1)/2)*$D77))+($K77="custom")*CustCF!EI77</f>
        <v>0</v>
      </c>
      <c r="EP77" s="95">
        <f>($K77="Bell Curve")*(_xlfn.NORM.DIST(AND(EP$6&gt;=$F77,EP$6&lt;=$H77)*(EP$6-$F77+1),$J77/2,$M77,TRUE)-_xlfn.NORM.DIST(AND(EP$6&gt;=$F77,EP$6&lt;=$H77)*(EO$6-$F77+1),$J77/2,$M77,TRUE))/(1-2*_xlfn.NORM.DIST(0,$J77/2,$M77,TRUE))*$D77+($K77="Steady Growth")*(AND(EP$6&gt;=$F77,EP$6&lt;=$H77)*((EP$6-$F77+1)/($J77*($J77+1)/2)*$D77))+($K77="custom")*CustCF!EJ77</f>
        <v>0</v>
      </c>
      <c r="EQ77" s="95">
        <f>($K77="Bell Curve")*(_xlfn.NORM.DIST(AND(EQ$6&gt;=$F77,EQ$6&lt;=$H77)*(EQ$6-$F77+1),$J77/2,$M77,TRUE)-_xlfn.NORM.DIST(AND(EQ$6&gt;=$F77,EQ$6&lt;=$H77)*(EP$6-$F77+1),$J77/2,$M77,TRUE))/(1-2*_xlfn.NORM.DIST(0,$J77/2,$M77,TRUE))*$D77+($K77="Steady Growth")*(AND(EQ$6&gt;=$F77,EQ$6&lt;=$H77)*((EQ$6-$F77+1)/($J77*($J77+1)/2)*$D77))+($K77="custom")*CustCF!EK77</f>
        <v>0</v>
      </c>
      <c r="ER77" s="95">
        <f>($K77="Bell Curve")*(_xlfn.NORM.DIST(AND(ER$6&gt;=$F77,ER$6&lt;=$H77)*(ER$6-$F77+1),$J77/2,$M77,TRUE)-_xlfn.NORM.DIST(AND(ER$6&gt;=$F77,ER$6&lt;=$H77)*(EQ$6-$F77+1),$J77/2,$M77,TRUE))/(1-2*_xlfn.NORM.DIST(0,$J77/2,$M77,TRUE))*$D77+($K77="Steady Growth")*(AND(ER$6&gt;=$F77,ER$6&lt;=$H77)*((ER$6-$F77+1)/($J77*($J77+1)/2)*$D77))+($K77="custom")*CustCF!EL77</f>
        <v>0</v>
      </c>
      <c r="ES77" s="95">
        <f>($K77="Bell Curve")*(_xlfn.NORM.DIST(AND(ES$6&gt;=$F77,ES$6&lt;=$H77)*(ES$6-$F77+1),$J77/2,$M77,TRUE)-_xlfn.NORM.DIST(AND(ES$6&gt;=$F77,ES$6&lt;=$H77)*(ER$6-$F77+1),$J77/2,$M77,TRUE))/(1-2*_xlfn.NORM.DIST(0,$J77/2,$M77,TRUE))*$D77+($K77="Steady Growth")*(AND(ES$6&gt;=$F77,ES$6&lt;=$H77)*((ES$6-$F77+1)/($J77*($J77+1)/2)*$D77))+($K77="custom")*CustCF!EM77</f>
        <v>0</v>
      </c>
      <c r="ET77" s="95">
        <f>($K77="Bell Curve")*(_xlfn.NORM.DIST(AND(ET$6&gt;=$F77,ET$6&lt;=$H77)*(ET$6-$F77+1),$J77/2,$M77,TRUE)-_xlfn.NORM.DIST(AND(ET$6&gt;=$F77,ET$6&lt;=$H77)*(ES$6-$F77+1),$J77/2,$M77,TRUE))/(1-2*_xlfn.NORM.DIST(0,$J77/2,$M77,TRUE))*$D77+($K77="Steady Growth")*(AND(ET$6&gt;=$F77,ET$6&lt;=$H77)*((ET$6-$F77+1)/($J77*($J77+1)/2)*$D77))+($K77="custom")*CustCF!EN77</f>
        <v>0</v>
      </c>
      <c r="EU77" s="95">
        <f>($K77="Bell Curve")*(_xlfn.NORM.DIST(AND(EU$6&gt;=$F77,EU$6&lt;=$H77)*(EU$6-$F77+1),$J77/2,$M77,TRUE)-_xlfn.NORM.DIST(AND(EU$6&gt;=$F77,EU$6&lt;=$H77)*(ET$6-$F77+1),$J77/2,$M77,TRUE))/(1-2*_xlfn.NORM.DIST(0,$J77/2,$M77,TRUE))*$D77+($K77="Steady Growth")*(AND(EU$6&gt;=$F77,EU$6&lt;=$H77)*((EU$6-$F77+1)/($J77*($J77+1)/2)*$D77))+($K77="custom")*CustCF!EO77</f>
        <v>0</v>
      </c>
      <c r="EV77" s="95">
        <f>($K77="Bell Curve")*(_xlfn.NORM.DIST(AND(EV$6&gt;=$F77,EV$6&lt;=$H77)*(EV$6-$F77+1),$J77/2,$M77,TRUE)-_xlfn.NORM.DIST(AND(EV$6&gt;=$F77,EV$6&lt;=$H77)*(EU$6-$F77+1),$J77/2,$M77,TRUE))/(1-2*_xlfn.NORM.DIST(0,$J77/2,$M77,TRUE))*$D77+($K77="Steady Growth")*(AND(EV$6&gt;=$F77,EV$6&lt;=$H77)*((EV$6-$F77+1)/($J77*($J77+1)/2)*$D77))+($K77="custom")*CustCF!EP77</f>
        <v>0</v>
      </c>
      <c r="EW77" s="95">
        <f>($K77="Bell Curve")*(_xlfn.NORM.DIST(AND(EW$6&gt;=$F77,EW$6&lt;=$H77)*(EW$6-$F77+1),$J77/2,$M77,TRUE)-_xlfn.NORM.DIST(AND(EW$6&gt;=$F77,EW$6&lt;=$H77)*(EV$6-$F77+1),$J77/2,$M77,TRUE))/(1-2*_xlfn.NORM.DIST(0,$J77/2,$M77,TRUE))*$D77+($K77="Steady Growth")*(AND(EW$6&gt;=$F77,EW$6&lt;=$H77)*((EW$6-$F77+1)/($J77*($J77+1)/2)*$D77))+($K77="custom")*CustCF!EQ77</f>
        <v>0</v>
      </c>
      <c r="EX77" s="95">
        <f>($K77="Bell Curve")*(_xlfn.NORM.DIST(AND(EX$6&gt;=$F77,EX$6&lt;=$H77)*(EX$6-$F77+1),$J77/2,$M77,TRUE)-_xlfn.NORM.DIST(AND(EX$6&gt;=$F77,EX$6&lt;=$H77)*(EW$6-$F77+1),$J77/2,$M77,TRUE))/(1-2*_xlfn.NORM.DIST(0,$J77/2,$M77,TRUE))*$D77+($K77="Steady Growth")*(AND(EX$6&gt;=$F77,EX$6&lt;=$H77)*((EX$6-$F77+1)/($J77*($J77+1)/2)*$D77))+($K77="custom")*CustCF!ER77</f>
        <v>0</v>
      </c>
      <c r="EY77" s="95">
        <f>($K77="Bell Curve")*(_xlfn.NORM.DIST(AND(EY$6&gt;=$F77,EY$6&lt;=$H77)*(EY$6-$F77+1),$J77/2,$M77,TRUE)-_xlfn.NORM.DIST(AND(EY$6&gt;=$F77,EY$6&lt;=$H77)*(EX$6-$F77+1),$J77/2,$M77,TRUE))/(1-2*_xlfn.NORM.DIST(0,$J77/2,$M77,TRUE))*$D77+($K77="Steady Growth")*(AND(EY$6&gt;=$F77,EY$6&lt;=$H77)*((EY$6-$F77+1)/($J77*($J77+1)/2)*$D77))+($K77="custom")*CustCF!ES77</f>
        <v>0</v>
      </c>
      <c r="EZ77" s="95">
        <f>($K77="Bell Curve")*(_xlfn.NORM.DIST(AND(EZ$6&gt;=$F77,EZ$6&lt;=$H77)*(EZ$6-$F77+1),$J77/2,$M77,TRUE)-_xlfn.NORM.DIST(AND(EZ$6&gt;=$F77,EZ$6&lt;=$H77)*(EY$6-$F77+1),$J77/2,$M77,TRUE))/(1-2*_xlfn.NORM.DIST(0,$J77/2,$M77,TRUE))*$D77+($K77="Steady Growth")*(AND(EZ$6&gt;=$F77,EZ$6&lt;=$H77)*((EZ$6-$F77+1)/($J77*($J77+1)/2)*$D77))+($K77="custom")*CustCF!ET77</f>
        <v>0</v>
      </c>
      <c r="FA77" s="95">
        <f>($K77="Bell Curve")*(_xlfn.NORM.DIST(AND(FA$6&gt;=$F77,FA$6&lt;=$H77)*(FA$6-$F77+1),$J77/2,$M77,TRUE)-_xlfn.NORM.DIST(AND(FA$6&gt;=$F77,FA$6&lt;=$H77)*(EZ$6-$F77+1),$J77/2,$M77,TRUE))/(1-2*_xlfn.NORM.DIST(0,$J77/2,$M77,TRUE))*$D77+($K77="Steady Growth")*(AND(FA$6&gt;=$F77,FA$6&lt;=$H77)*((FA$6-$F77+1)/($J77*($J77+1)/2)*$D77))+($K77="custom")*CustCF!EU77</f>
        <v>0</v>
      </c>
      <c r="FB77" s="95">
        <f>($K77="Bell Curve")*(_xlfn.NORM.DIST(AND(FB$6&gt;=$F77,FB$6&lt;=$H77)*(FB$6-$F77+1),$J77/2,$M77,TRUE)-_xlfn.NORM.DIST(AND(FB$6&gt;=$F77,FB$6&lt;=$H77)*(FA$6-$F77+1),$J77/2,$M77,TRUE))/(1-2*_xlfn.NORM.DIST(0,$J77/2,$M77,TRUE))*$D77+($K77="Steady Growth")*(AND(FB$6&gt;=$F77,FB$6&lt;=$H77)*((FB$6-$F77+1)/($J77*($J77+1)/2)*$D77))+($K77="custom")*CustCF!EV77</f>
        <v>0</v>
      </c>
      <c r="FC77" s="95">
        <f>($K77="Bell Curve")*(_xlfn.NORM.DIST(AND(FC$6&gt;=$F77,FC$6&lt;=$H77)*(FC$6-$F77+1),$J77/2,$M77,TRUE)-_xlfn.NORM.DIST(AND(FC$6&gt;=$F77,FC$6&lt;=$H77)*(FB$6-$F77+1),$J77/2,$M77,TRUE))/(1-2*_xlfn.NORM.DIST(0,$J77/2,$M77,TRUE))*$D77+($K77="Steady Growth")*(AND(FC$6&gt;=$F77,FC$6&lt;=$H77)*((FC$6-$F77+1)/($J77*($J77+1)/2)*$D77))+($K77="custom")*CustCF!EW77</f>
        <v>0</v>
      </c>
      <c r="FD77" s="95">
        <f>($K77="Bell Curve")*(_xlfn.NORM.DIST(AND(FD$6&gt;=$F77,FD$6&lt;=$H77)*(FD$6-$F77+1),$J77/2,$M77,TRUE)-_xlfn.NORM.DIST(AND(FD$6&gt;=$F77,FD$6&lt;=$H77)*(FC$6-$F77+1),$J77/2,$M77,TRUE))/(1-2*_xlfn.NORM.DIST(0,$J77/2,$M77,TRUE))*$D77+($K77="Steady Growth")*(AND(FD$6&gt;=$F77,FD$6&lt;=$H77)*((FD$6-$F77+1)/($J77*($J77+1)/2)*$D77))+($K77="custom")*CustCF!EX77</f>
        <v>0</v>
      </c>
      <c r="FE77" s="95">
        <f>($K77="Bell Curve")*(_xlfn.NORM.DIST(AND(FE$6&gt;=$F77,FE$6&lt;=$H77)*(FE$6-$F77+1),$J77/2,$M77,TRUE)-_xlfn.NORM.DIST(AND(FE$6&gt;=$F77,FE$6&lt;=$H77)*(FD$6-$F77+1),$J77/2,$M77,TRUE))/(1-2*_xlfn.NORM.DIST(0,$J77/2,$M77,TRUE))*$D77+($K77="Steady Growth")*(AND(FE$6&gt;=$F77,FE$6&lt;=$H77)*((FE$6-$F77+1)/($J77*($J77+1)/2)*$D77))+($K77="custom")*CustCF!EY77</f>
        <v>0</v>
      </c>
      <c r="FF77" s="95">
        <f>($K77="Bell Curve")*(_xlfn.NORM.DIST(AND(FF$6&gt;=$F77,FF$6&lt;=$H77)*(FF$6-$F77+1),$J77/2,$M77,TRUE)-_xlfn.NORM.DIST(AND(FF$6&gt;=$F77,FF$6&lt;=$H77)*(FE$6-$F77+1),$J77/2,$M77,TRUE))/(1-2*_xlfn.NORM.DIST(0,$J77/2,$M77,TRUE))*$D77+($K77="Steady Growth")*(AND(FF$6&gt;=$F77,FF$6&lt;=$H77)*((FF$6-$F77+1)/($J77*($J77+1)/2)*$D77))+($K77="custom")*CustCF!EZ77</f>
        <v>0</v>
      </c>
      <c r="FG77" s="95">
        <f>($K77="Bell Curve")*(_xlfn.NORM.DIST(AND(FG$6&gt;=$F77,FG$6&lt;=$H77)*(FG$6-$F77+1),$J77/2,$M77,TRUE)-_xlfn.NORM.DIST(AND(FG$6&gt;=$F77,FG$6&lt;=$H77)*(FF$6-$F77+1),$J77/2,$M77,TRUE))/(1-2*_xlfn.NORM.DIST(0,$J77/2,$M77,TRUE))*$D77+($K77="Steady Growth")*(AND(FG$6&gt;=$F77,FG$6&lt;=$H77)*((FG$6-$F77+1)/($J77*($J77+1)/2)*$D77))+($K77="custom")*CustCF!FA77</f>
        <v>0</v>
      </c>
      <c r="FH77" s="95">
        <f>($K77="Bell Curve")*(_xlfn.NORM.DIST(AND(FH$6&gt;=$F77,FH$6&lt;=$H77)*(FH$6-$F77+1),$J77/2,$M77,TRUE)-_xlfn.NORM.DIST(AND(FH$6&gt;=$F77,FH$6&lt;=$H77)*(FG$6-$F77+1),$J77/2,$M77,TRUE))/(1-2*_xlfn.NORM.DIST(0,$J77/2,$M77,TRUE))*$D77+($K77="Steady Growth")*(AND(FH$6&gt;=$F77,FH$6&lt;=$H77)*((FH$6-$F77+1)/($J77*($J77+1)/2)*$D77))+($K77="custom")*CustCF!FB77</f>
        <v>0</v>
      </c>
      <c r="FI77" s="95">
        <f>($K77="Bell Curve")*(_xlfn.NORM.DIST(AND(FI$6&gt;=$F77,FI$6&lt;=$H77)*(FI$6-$F77+1),$J77/2,$M77,TRUE)-_xlfn.NORM.DIST(AND(FI$6&gt;=$F77,FI$6&lt;=$H77)*(FH$6-$F77+1),$J77/2,$M77,TRUE))/(1-2*_xlfn.NORM.DIST(0,$J77/2,$M77,TRUE))*$D77+($K77="Steady Growth")*(AND(FI$6&gt;=$F77,FI$6&lt;=$H77)*((FI$6-$F77+1)/($J77*($J77+1)/2)*$D77))+($K77="custom")*CustCF!FC77</f>
        <v>0</v>
      </c>
      <c r="FJ77" s="95">
        <f>($K77="Bell Curve")*(_xlfn.NORM.DIST(AND(FJ$6&gt;=$F77,FJ$6&lt;=$H77)*(FJ$6-$F77+1),$J77/2,$M77,TRUE)-_xlfn.NORM.DIST(AND(FJ$6&gt;=$F77,FJ$6&lt;=$H77)*(FI$6-$F77+1),$J77/2,$M77,TRUE))/(1-2*_xlfn.NORM.DIST(0,$J77/2,$M77,TRUE))*$D77+($K77="Steady Growth")*(AND(FJ$6&gt;=$F77,FJ$6&lt;=$H77)*((FJ$6-$F77+1)/($J77*($J77+1)/2)*$D77))+($K77="custom")*CustCF!FD77</f>
        <v>0</v>
      </c>
      <c r="FK77" s="95">
        <f>($K77="Bell Curve")*(_xlfn.NORM.DIST(AND(FK$6&gt;=$F77,FK$6&lt;=$H77)*(FK$6-$F77+1),$J77/2,$M77,TRUE)-_xlfn.NORM.DIST(AND(FK$6&gt;=$F77,FK$6&lt;=$H77)*(FJ$6-$F77+1),$J77/2,$M77,TRUE))/(1-2*_xlfn.NORM.DIST(0,$J77/2,$M77,TRUE))*$D77+($K77="Steady Growth")*(AND(FK$6&gt;=$F77,FK$6&lt;=$H77)*((FK$6-$F77+1)/($J77*($J77+1)/2)*$D77))+($K77="custom")*CustCF!FE77</f>
        <v>0</v>
      </c>
      <c r="FL77" s="95">
        <f>($K77="Bell Curve")*(_xlfn.NORM.DIST(AND(FL$6&gt;=$F77,FL$6&lt;=$H77)*(FL$6-$F77+1),$J77/2,$M77,TRUE)-_xlfn.NORM.DIST(AND(FL$6&gt;=$F77,FL$6&lt;=$H77)*(FK$6-$F77+1),$J77/2,$M77,TRUE))/(1-2*_xlfn.NORM.DIST(0,$J77/2,$M77,TRUE))*$D77+($K77="Steady Growth")*(AND(FL$6&gt;=$F77,FL$6&lt;=$H77)*((FL$6-$F77+1)/($J77*($J77+1)/2)*$D77))+($K77="custom")*CustCF!FF77</f>
        <v>0</v>
      </c>
      <c r="FM77" s="95">
        <f>($K77="Bell Curve")*(_xlfn.NORM.DIST(AND(FM$6&gt;=$F77,FM$6&lt;=$H77)*(FM$6-$F77+1),$J77/2,$M77,TRUE)-_xlfn.NORM.DIST(AND(FM$6&gt;=$F77,FM$6&lt;=$H77)*(FL$6-$F77+1),$J77/2,$M77,TRUE))/(1-2*_xlfn.NORM.DIST(0,$J77/2,$M77,TRUE))*$D77+($K77="Steady Growth")*(AND(FM$6&gt;=$F77,FM$6&lt;=$H77)*((FM$6-$F77+1)/($J77*($J77+1)/2)*$D77))+($K77="custom")*CustCF!FG77</f>
        <v>0</v>
      </c>
      <c r="FN77" s="95">
        <f>($K77="Bell Curve")*(_xlfn.NORM.DIST(AND(FN$6&gt;=$F77,FN$6&lt;=$H77)*(FN$6-$F77+1),$J77/2,$M77,TRUE)-_xlfn.NORM.DIST(AND(FN$6&gt;=$F77,FN$6&lt;=$H77)*(FM$6-$F77+1),$J77/2,$M77,TRUE))/(1-2*_xlfn.NORM.DIST(0,$J77/2,$M77,TRUE))*$D77+($K77="Steady Growth")*(AND(FN$6&gt;=$F77,FN$6&lt;=$H77)*((FN$6-$F77+1)/($J77*($J77+1)/2)*$D77))+($K77="custom")*CustCF!FH77</f>
        <v>0</v>
      </c>
      <c r="FO77" s="95">
        <f>($K77="Bell Curve")*(_xlfn.NORM.DIST(AND(FO$6&gt;=$F77,FO$6&lt;=$H77)*(FO$6-$F77+1),$J77/2,$M77,TRUE)-_xlfn.NORM.DIST(AND(FO$6&gt;=$F77,FO$6&lt;=$H77)*(FN$6-$F77+1),$J77/2,$M77,TRUE))/(1-2*_xlfn.NORM.DIST(0,$J77/2,$M77,TRUE))*$D77+($K77="Steady Growth")*(AND(FO$6&gt;=$F77,FO$6&lt;=$H77)*((FO$6-$F77+1)/($J77*($J77+1)/2)*$D77))+($K77="custom")*CustCF!FI77</f>
        <v>0</v>
      </c>
      <c r="FP77" s="95">
        <f>($K77="Bell Curve")*(_xlfn.NORM.DIST(AND(FP$6&gt;=$F77,FP$6&lt;=$H77)*(FP$6-$F77+1),$J77/2,$M77,TRUE)-_xlfn.NORM.DIST(AND(FP$6&gt;=$F77,FP$6&lt;=$H77)*(FO$6-$F77+1),$J77/2,$M77,TRUE))/(1-2*_xlfn.NORM.DIST(0,$J77/2,$M77,TRUE))*$D77+($K77="Steady Growth")*(AND(FP$6&gt;=$F77,FP$6&lt;=$H77)*((FP$6-$F77+1)/($J77*($J77+1)/2)*$D77))+($K77="custom")*CustCF!FJ77</f>
        <v>0</v>
      </c>
      <c r="FQ77" s="95">
        <f>($K77="Bell Curve")*(_xlfn.NORM.DIST(AND(FQ$6&gt;=$F77,FQ$6&lt;=$H77)*(FQ$6-$F77+1),$J77/2,$M77,TRUE)-_xlfn.NORM.DIST(AND(FQ$6&gt;=$F77,FQ$6&lt;=$H77)*(FP$6-$F77+1),$J77/2,$M77,TRUE))/(1-2*_xlfn.NORM.DIST(0,$J77/2,$M77,TRUE))*$D77+($K77="Steady Growth")*(AND(FQ$6&gt;=$F77,FQ$6&lt;=$H77)*((FQ$6-$F77+1)/($J77*($J77+1)/2)*$D77))+($K77="custom")*CustCF!FK77</f>
        <v>0</v>
      </c>
      <c r="FR77" s="95">
        <f>($K77="Bell Curve")*(_xlfn.NORM.DIST(AND(FR$6&gt;=$F77,FR$6&lt;=$H77)*(FR$6-$F77+1),$J77/2,$M77,TRUE)-_xlfn.NORM.DIST(AND(FR$6&gt;=$F77,FR$6&lt;=$H77)*(FQ$6-$F77+1),$J77/2,$M77,TRUE))/(1-2*_xlfn.NORM.DIST(0,$J77/2,$M77,TRUE))*$D77+($K77="Steady Growth")*(AND(FR$6&gt;=$F77,FR$6&lt;=$H77)*((FR$6-$F77+1)/($J77*($J77+1)/2)*$D77))+($K77="custom")*CustCF!FL77</f>
        <v>0</v>
      </c>
      <c r="FS77" s="95">
        <f>($K77="Bell Curve")*(_xlfn.NORM.DIST(AND(FS$6&gt;=$F77,FS$6&lt;=$H77)*(FS$6-$F77+1),$J77/2,$M77,TRUE)-_xlfn.NORM.DIST(AND(FS$6&gt;=$F77,FS$6&lt;=$H77)*(FR$6-$F77+1),$J77/2,$M77,TRUE))/(1-2*_xlfn.NORM.DIST(0,$J77/2,$M77,TRUE))*$D77+($K77="Steady Growth")*(AND(FS$6&gt;=$F77,FS$6&lt;=$H77)*((FS$6-$F77+1)/($J77*($J77+1)/2)*$D77))+($K77="custom")*CustCF!FM77</f>
        <v>0</v>
      </c>
      <c r="FT77" s="95">
        <f>($K77="Bell Curve")*(_xlfn.NORM.DIST(AND(FT$6&gt;=$F77,FT$6&lt;=$H77)*(FT$6-$F77+1),$J77/2,$M77,TRUE)-_xlfn.NORM.DIST(AND(FT$6&gt;=$F77,FT$6&lt;=$H77)*(FS$6-$F77+1),$J77/2,$M77,TRUE))/(1-2*_xlfn.NORM.DIST(0,$J77/2,$M77,TRUE))*$D77+($K77="Steady Growth")*(AND(FT$6&gt;=$F77,FT$6&lt;=$H77)*((FT$6-$F77+1)/($J77*($J77+1)/2)*$D77))+($K77="custom")*CustCF!FN77</f>
        <v>0</v>
      </c>
      <c r="FU77" s="95">
        <f>($K77="Bell Curve")*(_xlfn.NORM.DIST(AND(FU$6&gt;=$F77,FU$6&lt;=$H77)*(FU$6-$F77+1),$J77/2,$M77,TRUE)-_xlfn.NORM.DIST(AND(FU$6&gt;=$F77,FU$6&lt;=$H77)*(FT$6-$F77+1),$J77/2,$M77,TRUE))/(1-2*_xlfn.NORM.DIST(0,$J77/2,$M77,TRUE))*$D77+($K77="Steady Growth")*(AND(FU$6&gt;=$F77,FU$6&lt;=$H77)*((FU$6-$F77+1)/($J77*($J77+1)/2)*$D77))+($K77="custom")*CustCF!FO77</f>
        <v>0</v>
      </c>
      <c r="FV77" s="95">
        <f>($K77="Bell Curve")*(_xlfn.NORM.DIST(AND(FV$6&gt;=$F77,FV$6&lt;=$H77)*(FV$6-$F77+1),$J77/2,$M77,TRUE)-_xlfn.NORM.DIST(AND(FV$6&gt;=$F77,FV$6&lt;=$H77)*(FU$6-$F77+1),$J77/2,$M77,TRUE))/(1-2*_xlfn.NORM.DIST(0,$J77/2,$M77,TRUE))*$D77+($K77="Steady Growth")*(AND(FV$6&gt;=$F77,FV$6&lt;=$H77)*((FV$6-$F77+1)/($J77*($J77+1)/2)*$D77))+($K77="custom")*CustCF!FP77</f>
        <v>0</v>
      </c>
      <c r="FW77" s="95">
        <f>($K77="Bell Curve")*(_xlfn.NORM.DIST(AND(FW$6&gt;=$F77,FW$6&lt;=$H77)*(FW$6-$F77+1),$J77/2,$M77,TRUE)-_xlfn.NORM.DIST(AND(FW$6&gt;=$F77,FW$6&lt;=$H77)*(FV$6-$F77+1),$J77/2,$M77,TRUE))/(1-2*_xlfn.NORM.DIST(0,$J77/2,$M77,TRUE))*$D77+($K77="Steady Growth")*(AND(FW$6&gt;=$F77,FW$6&lt;=$H77)*((FW$6-$F77+1)/($J77*($J77+1)/2)*$D77))+($K77="custom")*CustCF!FQ77</f>
        <v>0</v>
      </c>
      <c r="FX77" s="95">
        <f>($K77="Bell Curve")*(_xlfn.NORM.DIST(AND(FX$6&gt;=$F77,FX$6&lt;=$H77)*(FX$6-$F77+1),$J77/2,$M77,TRUE)-_xlfn.NORM.DIST(AND(FX$6&gt;=$F77,FX$6&lt;=$H77)*(FW$6-$F77+1),$J77/2,$M77,TRUE))/(1-2*_xlfn.NORM.DIST(0,$J77/2,$M77,TRUE))*$D77+($K77="Steady Growth")*(AND(FX$6&gt;=$F77,FX$6&lt;=$H77)*((FX$6-$F77+1)/($J77*($J77+1)/2)*$D77))+($K77="custom")*CustCF!FR77</f>
        <v>0</v>
      </c>
      <c r="FY77" s="95">
        <f>($K77="Bell Curve")*(_xlfn.NORM.DIST(AND(FY$6&gt;=$F77,FY$6&lt;=$H77)*(FY$6-$F77+1),$J77/2,$M77,TRUE)-_xlfn.NORM.DIST(AND(FY$6&gt;=$F77,FY$6&lt;=$H77)*(FX$6-$F77+1),$J77/2,$M77,TRUE))/(1-2*_xlfn.NORM.DIST(0,$J77/2,$M77,TRUE))*$D77+($K77="Steady Growth")*(AND(FY$6&gt;=$F77,FY$6&lt;=$H77)*((FY$6-$F77+1)/($J77*($J77+1)/2)*$D77))+($K77="custom")*CustCF!FS77</f>
        <v>0</v>
      </c>
      <c r="FZ77" s="95">
        <f>($K77="Bell Curve")*(_xlfn.NORM.DIST(AND(FZ$6&gt;=$F77,FZ$6&lt;=$H77)*(FZ$6-$F77+1),$J77/2,$M77,TRUE)-_xlfn.NORM.DIST(AND(FZ$6&gt;=$F77,FZ$6&lt;=$H77)*(FY$6-$F77+1),$J77/2,$M77,TRUE))/(1-2*_xlfn.NORM.DIST(0,$J77/2,$M77,TRUE))*$D77+($K77="Steady Growth")*(AND(FZ$6&gt;=$F77,FZ$6&lt;=$H77)*((FZ$6-$F77+1)/($J77*($J77+1)/2)*$D77))+($K77="custom")*CustCF!FT77</f>
        <v>0</v>
      </c>
      <c r="GA77" s="95">
        <f>($K77="Bell Curve")*(_xlfn.NORM.DIST(AND(GA$6&gt;=$F77,GA$6&lt;=$H77)*(GA$6-$F77+1),$J77/2,$M77,TRUE)-_xlfn.NORM.DIST(AND(GA$6&gt;=$F77,GA$6&lt;=$H77)*(FZ$6-$F77+1),$J77/2,$M77,TRUE))/(1-2*_xlfn.NORM.DIST(0,$J77/2,$M77,TRUE))*$D77+($K77="Steady Growth")*(AND(GA$6&gt;=$F77,GA$6&lt;=$H77)*((GA$6-$F77+1)/($J77*($J77+1)/2)*$D77))+($K77="custom")*CustCF!FU77</f>
        <v>0</v>
      </c>
      <c r="GB77" s="95">
        <f>($K77="Bell Curve")*(_xlfn.NORM.DIST(AND(GB$6&gt;=$F77,GB$6&lt;=$H77)*(GB$6-$F77+1),$J77/2,$M77,TRUE)-_xlfn.NORM.DIST(AND(GB$6&gt;=$F77,GB$6&lt;=$H77)*(GA$6-$F77+1),$J77/2,$M77,TRUE))/(1-2*_xlfn.NORM.DIST(0,$J77/2,$M77,TRUE))*$D77+($K77="Steady Growth")*(AND(GB$6&gt;=$F77,GB$6&lt;=$H77)*((GB$6-$F77+1)/($J77*($J77+1)/2)*$D77))+($K77="custom")*CustCF!FV77</f>
        <v>0</v>
      </c>
      <c r="GC77" s="95">
        <f>($K77="Bell Curve")*(_xlfn.NORM.DIST(AND(GC$6&gt;=$F77,GC$6&lt;=$H77)*(GC$6-$F77+1),$J77/2,$M77,TRUE)-_xlfn.NORM.DIST(AND(GC$6&gt;=$F77,GC$6&lt;=$H77)*(GB$6-$F77+1),$J77/2,$M77,TRUE))/(1-2*_xlfn.NORM.DIST(0,$J77/2,$M77,TRUE))*$D77+($K77="Steady Growth")*(AND(GC$6&gt;=$F77,GC$6&lt;=$H77)*((GC$6-$F77+1)/($J77*($J77+1)/2)*$D77))+($K77="custom")*CustCF!FW77</f>
        <v>0</v>
      </c>
      <c r="GD77" s="95">
        <f>($K77="Bell Curve")*(_xlfn.NORM.DIST(AND(GD$6&gt;=$F77,GD$6&lt;=$H77)*(GD$6-$F77+1),$J77/2,$M77,TRUE)-_xlfn.NORM.DIST(AND(GD$6&gt;=$F77,GD$6&lt;=$H77)*(GC$6-$F77+1),$J77/2,$M77,TRUE))/(1-2*_xlfn.NORM.DIST(0,$J77/2,$M77,TRUE))*$D77+($K77="Steady Growth")*(AND(GD$6&gt;=$F77,GD$6&lt;=$H77)*((GD$6-$F77+1)/($J77*($J77+1)/2)*$D77))+($K77="custom")*CustCF!FX77</f>
        <v>0</v>
      </c>
      <c r="GE77" s="95">
        <f>($K77="Bell Curve")*(_xlfn.NORM.DIST(AND(GE$6&gt;=$F77,GE$6&lt;=$H77)*(GE$6-$F77+1),$J77/2,$M77,TRUE)-_xlfn.NORM.DIST(AND(GE$6&gt;=$F77,GE$6&lt;=$H77)*(GD$6-$F77+1),$J77/2,$M77,TRUE))/(1-2*_xlfn.NORM.DIST(0,$J77/2,$M77,TRUE))*$D77+($K77="Steady Growth")*(AND(GE$6&gt;=$F77,GE$6&lt;=$H77)*((GE$6-$F77+1)/($J77*($J77+1)/2)*$D77))+($K77="custom")*CustCF!FY77</f>
        <v>0</v>
      </c>
      <c r="GF77" s="95">
        <f>($K77="Bell Curve")*(_xlfn.NORM.DIST(AND(GF$6&gt;=$F77,GF$6&lt;=$H77)*(GF$6-$F77+1),$J77/2,$M77,TRUE)-_xlfn.NORM.DIST(AND(GF$6&gt;=$F77,GF$6&lt;=$H77)*(GE$6-$F77+1),$J77/2,$M77,TRUE))/(1-2*_xlfn.NORM.DIST(0,$J77/2,$M77,TRUE))*$D77+($K77="Steady Growth")*(AND(GF$6&gt;=$F77,GF$6&lt;=$H77)*((GF$6-$F77+1)/($J77*($J77+1)/2)*$D77))+($K77="custom")*CustCF!FZ77</f>
        <v>0</v>
      </c>
      <c r="GG77" s="95">
        <f>($K77="Bell Curve")*(_xlfn.NORM.DIST(AND(GG$6&gt;=$F77,GG$6&lt;=$H77)*(GG$6-$F77+1),$J77/2,$M77,TRUE)-_xlfn.NORM.DIST(AND(GG$6&gt;=$F77,GG$6&lt;=$H77)*(GF$6-$F77+1),$J77/2,$M77,TRUE))/(1-2*_xlfn.NORM.DIST(0,$J77/2,$M77,TRUE))*$D77+($K77="Steady Growth")*(AND(GG$6&gt;=$F77,GG$6&lt;=$H77)*((GG$6-$F77+1)/($J77*($J77+1)/2)*$D77))+($K77="custom")*CustCF!GA77</f>
        <v>0</v>
      </c>
      <c r="GH77" s="95">
        <f>($K77="Bell Curve")*(_xlfn.NORM.DIST(AND(GH$6&gt;=$F77,GH$6&lt;=$H77)*(GH$6-$F77+1),$J77/2,$M77,TRUE)-_xlfn.NORM.DIST(AND(GH$6&gt;=$F77,GH$6&lt;=$H77)*(GG$6-$F77+1),$J77/2,$M77,TRUE))/(1-2*_xlfn.NORM.DIST(0,$J77/2,$M77,TRUE))*$D77+($K77="Steady Growth")*(AND(GH$6&gt;=$F77,GH$6&lt;=$H77)*((GH$6-$F77+1)/($J77*($J77+1)/2)*$D77))+($K77="custom")*CustCF!GB77</f>
        <v>0</v>
      </c>
      <c r="GI77" s="95">
        <f>($K77="Bell Curve")*(_xlfn.NORM.DIST(AND(GI$6&gt;=$F77,GI$6&lt;=$H77)*(GI$6-$F77+1),$J77/2,$M77,TRUE)-_xlfn.NORM.DIST(AND(GI$6&gt;=$F77,GI$6&lt;=$H77)*(GH$6-$F77+1),$J77/2,$M77,TRUE))/(1-2*_xlfn.NORM.DIST(0,$J77/2,$M77,TRUE))*$D77+($K77="Steady Growth")*(AND(GI$6&gt;=$F77,GI$6&lt;=$H77)*((GI$6-$F77+1)/($J77*($J77+1)/2)*$D77))+($K77="custom")*CustCF!GC77</f>
        <v>0</v>
      </c>
      <c r="GJ77" s="95">
        <f>($K77="Bell Curve")*(_xlfn.NORM.DIST(AND(GJ$6&gt;=$F77,GJ$6&lt;=$H77)*(GJ$6-$F77+1),$J77/2,$M77,TRUE)-_xlfn.NORM.DIST(AND(GJ$6&gt;=$F77,GJ$6&lt;=$H77)*(GI$6-$F77+1),$J77/2,$M77,TRUE))/(1-2*_xlfn.NORM.DIST(0,$J77/2,$M77,TRUE))*$D77+($K77="Steady Growth")*(AND(GJ$6&gt;=$F77,GJ$6&lt;=$H77)*((GJ$6-$F77+1)/($J77*($J77+1)/2)*$D77))+($K77="custom")*CustCF!GD77</f>
        <v>0</v>
      </c>
      <c r="GK77" s="95">
        <f>($K77="Bell Curve")*(_xlfn.NORM.DIST(AND(GK$6&gt;=$F77,GK$6&lt;=$H77)*(GK$6-$F77+1),$J77/2,$M77,TRUE)-_xlfn.NORM.DIST(AND(GK$6&gt;=$F77,GK$6&lt;=$H77)*(GJ$6-$F77+1),$J77/2,$M77,TRUE))/(1-2*_xlfn.NORM.DIST(0,$J77/2,$M77,TRUE))*$D77+($K77="Steady Growth")*(AND(GK$6&gt;=$F77,GK$6&lt;=$H77)*((GK$6-$F77+1)/($J77*($J77+1)/2)*$D77))+($K77="custom")*CustCF!GE77</f>
        <v>0</v>
      </c>
      <c r="GL77" s="95">
        <f>($K77="Bell Curve")*(_xlfn.NORM.DIST(AND(GL$6&gt;=$F77,GL$6&lt;=$H77)*(GL$6-$F77+1),$J77/2,$M77,TRUE)-_xlfn.NORM.DIST(AND(GL$6&gt;=$F77,GL$6&lt;=$H77)*(GK$6-$F77+1),$J77/2,$M77,TRUE))/(1-2*_xlfn.NORM.DIST(0,$J77/2,$M77,TRUE))*$D77+($K77="Steady Growth")*(AND(GL$6&gt;=$F77,GL$6&lt;=$H77)*((GL$6-$F77+1)/($J77*($J77+1)/2)*$D77))+($K77="custom")*CustCF!GF77</f>
        <v>0</v>
      </c>
      <c r="GM77" s="95">
        <f>($K77="Bell Curve")*(_xlfn.NORM.DIST(AND(GM$6&gt;=$F77,GM$6&lt;=$H77)*(GM$6-$F77+1),$J77/2,$M77,TRUE)-_xlfn.NORM.DIST(AND(GM$6&gt;=$F77,GM$6&lt;=$H77)*(GL$6-$F77+1),$J77/2,$M77,TRUE))/(1-2*_xlfn.NORM.DIST(0,$J77/2,$M77,TRUE))*$D77+($K77="Steady Growth")*(AND(GM$6&gt;=$F77,GM$6&lt;=$H77)*((GM$6-$F77+1)/($J77*($J77+1)/2)*$D77))+($K77="custom")*CustCF!GG77</f>
        <v>0</v>
      </c>
      <c r="GN77" s="268">
        <f>($K77="Bell Curve")*(_xlfn.NORM.DIST(AND(GN$6&gt;=$F77,GN$6&lt;=$H77)*(GN$6-$F77+1),$J77/2,$M77,TRUE)-_xlfn.NORM.DIST(AND(GN$6&gt;=$F77,GN$6&lt;=$H77)*(GM$6-$F77+1),$J77/2,$M77,TRUE))/(1-2*_xlfn.NORM.DIST(0,$J77/2,$M77,TRUE))*$D77+($K77="Steady Growth")*(AND(GN$6&gt;=$F77,GN$6&lt;=$H77)*((GN$6-$F77+1)/($J77*($J77+1)/2)*$D77))+($K77="custom")*CustCF!GH77</f>
        <v>0</v>
      </c>
      <c r="GO77" s="1"/>
      <c r="GP77" s="67"/>
    </row>
    <row r="78" spans="1:198" customFormat="1" hidden="1" outlineLevel="1" x14ac:dyDescent="0.75">
      <c r="A78" s="1"/>
      <c r="B78" s="1"/>
      <c r="C78" s="262">
        <f>Budget!X20</f>
        <v>0</v>
      </c>
      <c r="D78" s="19">
        <f>Budget!Y20</f>
        <v>0</v>
      </c>
      <c r="E78" s="19" t="str">
        <f t="shared" si="43"/>
        <v/>
      </c>
      <c r="F78" s="263">
        <v>0</v>
      </c>
      <c r="G78" s="257">
        <f>IF(L78="custom",CustCF!F78,INDEX($P$8:$GN$8,MATCH(F78,$P$6:$GN$6,0)))</f>
        <v>46053</v>
      </c>
      <c r="H78" s="263">
        <v>0</v>
      </c>
      <c r="I78" s="257">
        <f>IF(L78="custom",CustCF!G78,INDEX($P$8:$GN$8,MATCH(H78,$P$6:$GN$6,0)))</f>
        <v>46053</v>
      </c>
      <c r="J78" s="260">
        <f t="shared" si="44"/>
        <v>1</v>
      </c>
      <c r="K78" s="265" t="s">
        <v>116</v>
      </c>
      <c r="L78" s="266" t="s">
        <v>141</v>
      </c>
      <c r="M78" s="267">
        <f t="shared" si="45"/>
        <v>9</v>
      </c>
      <c r="N78" s="18">
        <f t="shared" si="36"/>
        <v>0</v>
      </c>
      <c r="O78" s="1372">
        <f t="shared" si="46"/>
        <v>0</v>
      </c>
      <c r="P78" s="95">
        <f>($K78="Bell Curve")*(_xlfn.NORM.DIST(AND(P$6&gt;=$F78,P$6&lt;=$H78)*(P$6-$F78+1),$J78/2,$M78,TRUE)-_xlfn.NORM.DIST(AND(P$6&gt;=$F78,P$6&lt;=$H78)*(O$6-$F78+1),$J78/2,$M78,TRUE))/(1-2*_xlfn.NORM.DIST(0,$J78/2,$M78,TRUE))*$D78+($K78="Steady Growth")*(AND(P$6&gt;=$F78,P$6&lt;=$H78)*((P$6-$F78+1)/($J78*($J78+1)/2)*$D78))+($K78="custom")*CustCF!J78</f>
        <v>0</v>
      </c>
      <c r="Q78" s="95">
        <f>($K78="Bell Curve")*(_xlfn.NORM.DIST(AND(Q$6&gt;=$F78,Q$6&lt;=$H78)*(Q$6-$F78+1),$J78/2,$M78,TRUE)-_xlfn.NORM.DIST(AND(Q$6&gt;=$F78,Q$6&lt;=$H78)*(P$6-$F78+1),$J78/2,$M78,TRUE))/(1-2*_xlfn.NORM.DIST(0,$J78/2,$M78,TRUE))*$D78+($K78="Steady Growth")*(AND(Q$6&gt;=$F78,Q$6&lt;=$H78)*((Q$6-$F78+1)/($J78*($J78+1)/2)*$D78))+($K78="custom")*CustCF!K78</f>
        <v>0</v>
      </c>
      <c r="R78" s="95">
        <f>($K78="Bell Curve")*(_xlfn.NORM.DIST(AND(R$6&gt;=$F78,R$6&lt;=$H78)*(R$6-$F78+1),$J78/2,$M78,TRUE)-_xlfn.NORM.DIST(AND(R$6&gt;=$F78,R$6&lt;=$H78)*(Q$6-$F78+1),$J78/2,$M78,TRUE))/(1-2*_xlfn.NORM.DIST(0,$J78/2,$M78,TRUE))*$D78+($K78="Steady Growth")*(AND(R$6&gt;=$F78,R$6&lt;=$H78)*((R$6-$F78+1)/($J78*($J78+1)/2)*$D78))+($K78="custom")*CustCF!L78</f>
        <v>0</v>
      </c>
      <c r="S78" s="95">
        <f>($K78="Bell Curve")*(_xlfn.NORM.DIST(AND(S$6&gt;=$F78,S$6&lt;=$H78)*(S$6-$F78+1),$J78/2,$M78,TRUE)-_xlfn.NORM.DIST(AND(S$6&gt;=$F78,S$6&lt;=$H78)*(R$6-$F78+1),$J78/2,$M78,TRUE))/(1-2*_xlfn.NORM.DIST(0,$J78/2,$M78,TRUE))*$D78+($K78="Steady Growth")*(AND(S$6&gt;=$F78,S$6&lt;=$H78)*((S$6-$F78+1)/($J78*($J78+1)/2)*$D78))+($K78="custom")*CustCF!M78</f>
        <v>0</v>
      </c>
      <c r="T78" s="95">
        <f>($K78="Bell Curve")*(_xlfn.NORM.DIST(AND(T$6&gt;=$F78,T$6&lt;=$H78)*(T$6-$F78+1),$J78/2,$M78,TRUE)-_xlfn.NORM.DIST(AND(T$6&gt;=$F78,T$6&lt;=$H78)*(S$6-$F78+1),$J78/2,$M78,TRUE))/(1-2*_xlfn.NORM.DIST(0,$J78/2,$M78,TRUE))*$D78+($K78="Steady Growth")*(AND(T$6&gt;=$F78,T$6&lt;=$H78)*((T$6-$F78+1)/($J78*($J78+1)/2)*$D78))+($K78="custom")*CustCF!N78</f>
        <v>0</v>
      </c>
      <c r="U78" s="95">
        <f>($K78="Bell Curve")*(_xlfn.NORM.DIST(AND(U$6&gt;=$F78,U$6&lt;=$H78)*(U$6-$F78+1),$J78/2,$M78,TRUE)-_xlfn.NORM.DIST(AND(U$6&gt;=$F78,U$6&lt;=$H78)*(T$6-$F78+1),$J78/2,$M78,TRUE))/(1-2*_xlfn.NORM.DIST(0,$J78/2,$M78,TRUE))*$D78+($K78="Steady Growth")*(AND(U$6&gt;=$F78,U$6&lt;=$H78)*((U$6-$F78+1)/($J78*($J78+1)/2)*$D78))+($K78="custom")*CustCF!O78</f>
        <v>0</v>
      </c>
      <c r="V78" s="95">
        <f>($K78="Bell Curve")*(_xlfn.NORM.DIST(AND(V$6&gt;=$F78,V$6&lt;=$H78)*(V$6-$F78+1),$J78/2,$M78,TRUE)-_xlfn.NORM.DIST(AND(V$6&gt;=$F78,V$6&lt;=$H78)*(U$6-$F78+1),$J78/2,$M78,TRUE))/(1-2*_xlfn.NORM.DIST(0,$J78/2,$M78,TRUE))*$D78+($K78="Steady Growth")*(AND(V$6&gt;=$F78,V$6&lt;=$H78)*((V$6-$F78+1)/($J78*($J78+1)/2)*$D78))+($K78="custom")*CustCF!P78</f>
        <v>0</v>
      </c>
      <c r="W78" s="95">
        <f>($K78="Bell Curve")*(_xlfn.NORM.DIST(AND(W$6&gt;=$F78,W$6&lt;=$H78)*(W$6-$F78+1),$J78/2,$M78,TRUE)-_xlfn.NORM.DIST(AND(W$6&gt;=$F78,W$6&lt;=$H78)*(V$6-$F78+1),$J78/2,$M78,TRUE))/(1-2*_xlfn.NORM.DIST(0,$J78/2,$M78,TRUE))*$D78+($K78="Steady Growth")*(AND(W$6&gt;=$F78,W$6&lt;=$H78)*((W$6-$F78+1)/($J78*($J78+1)/2)*$D78))+($K78="custom")*CustCF!Q78</f>
        <v>0</v>
      </c>
      <c r="X78" s="95">
        <f>($K78="Bell Curve")*(_xlfn.NORM.DIST(AND(X$6&gt;=$F78,X$6&lt;=$H78)*(X$6-$F78+1),$J78/2,$M78,TRUE)-_xlfn.NORM.DIST(AND(X$6&gt;=$F78,X$6&lt;=$H78)*(W$6-$F78+1),$J78/2,$M78,TRUE))/(1-2*_xlfn.NORM.DIST(0,$J78/2,$M78,TRUE))*$D78+($K78="Steady Growth")*(AND(X$6&gt;=$F78,X$6&lt;=$H78)*((X$6-$F78+1)/($J78*($J78+1)/2)*$D78))+($K78="custom")*CustCF!R78</f>
        <v>0</v>
      </c>
      <c r="Y78" s="95">
        <f>($K78="Bell Curve")*(_xlfn.NORM.DIST(AND(Y$6&gt;=$F78,Y$6&lt;=$H78)*(Y$6-$F78+1),$J78/2,$M78,TRUE)-_xlfn.NORM.DIST(AND(Y$6&gt;=$F78,Y$6&lt;=$H78)*(X$6-$F78+1),$J78/2,$M78,TRUE))/(1-2*_xlfn.NORM.DIST(0,$J78/2,$M78,TRUE))*$D78+($K78="Steady Growth")*(AND(Y$6&gt;=$F78,Y$6&lt;=$H78)*((Y$6-$F78+1)/($J78*($J78+1)/2)*$D78))+($K78="custom")*CustCF!S78</f>
        <v>0</v>
      </c>
      <c r="Z78" s="95">
        <f>($K78="Bell Curve")*(_xlfn.NORM.DIST(AND(Z$6&gt;=$F78,Z$6&lt;=$H78)*(Z$6-$F78+1),$J78/2,$M78,TRUE)-_xlfn.NORM.DIST(AND(Z$6&gt;=$F78,Z$6&lt;=$H78)*(Y$6-$F78+1),$J78/2,$M78,TRUE))/(1-2*_xlfn.NORM.DIST(0,$J78/2,$M78,TRUE))*$D78+($K78="Steady Growth")*(AND(Z$6&gt;=$F78,Z$6&lt;=$H78)*((Z$6-$F78+1)/($J78*($J78+1)/2)*$D78))+($K78="custom")*CustCF!T78</f>
        <v>0</v>
      </c>
      <c r="AA78" s="95">
        <f>($K78="Bell Curve")*(_xlfn.NORM.DIST(AND(AA$6&gt;=$F78,AA$6&lt;=$H78)*(AA$6-$F78+1),$J78/2,$M78,TRUE)-_xlfn.NORM.DIST(AND(AA$6&gt;=$F78,AA$6&lt;=$H78)*(Z$6-$F78+1),$J78/2,$M78,TRUE))/(1-2*_xlfn.NORM.DIST(0,$J78/2,$M78,TRUE))*$D78+($K78="Steady Growth")*(AND(AA$6&gt;=$F78,AA$6&lt;=$H78)*((AA$6-$F78+1)/($J78*($J78+1)/2)*$D78))+($K78="custom")*CustCF!U78</f>
        <v>0</v>
      </c>
      <c r="AB78" s="95">
        <f>($K78="Bell Curve")*(_xlfn.NORM.DIST(AND(AB$6&gt;=$F78,AB$6&lt;=$H78)*(AB$6-$F78+1),$J78/2,$M78,TRUE)-_xlfn.NORM.DIST(AND(AB$6&gt;=$F78,AB$6&lt;=$H78)*(AA$6-$F78+1),$J78/2,$M78,TRUE))/(1-2*_xlfn.NORM.DIST(0,$J78/2,$M78,TRUE))*$D78+($K78="Steady Growth")*(AND(AB$6&gt;=$F78,AB$6&lt;=$H78)*((AB$6-$F78+1)/($J78*($J78+1)/2)*$D78))+($K78="custom")*CustCF!V78</f>
        <v>0</v>
      </c>
      <c r="AC78" s="95">
        <f>($K78="Bell Curve")*(_xlfn.NORM.DIST(AND(AC$6&gt;=$F78,AC$6&lt;=$H78)*(AC$6-$F78+1),$J78/2,$M78,TRUE)-_xlfn.NORM.DIST(AND(AC$6&gt;=$F78,AC$6&lt;=$H78)*(AB$6-$F78+1),$J78/2,$M78,TRUE))/(1-2*_xlfn.NORM.DIST(0,$J78/2,$M78,TRUE))*$D78+($K78="Steady Growth")*(AND(AC$6&gt;=$F78,AC$6&lt;=$H78)*((AC$6-$F78+1)/($J78*($J78+1)/2)*$D78))+($K78="custom")*CustCF!W78</f>
        <v>0</v>
      </c>
      <c r="AD78" s="95">
        <f>($K78="Bell Curve")*(_xlfn.NORM.DIST(AND(AD$6&gt;=$F78,AD$6&lt;=$H78)*(AD$6-$F78+1),$J78/2,$M78,TRUE)-_xlfn.NORM.DIST(AND(AD$6&gt;=$F78,AD$6&lt;=$H78)*(AC$6-$F78+1),$J78/2,$M78,TRUE))/(1-2*_xlfn.NORM.DIST(0,$J78/2,$M78,TRUE))*$D78+($K78="Steady Growth")*(AND(AD$6&gt;=$F78,AD$6&lt;=$H78)*((AD$6-$F78+1)/($J78*($J78+1)/2)*$D78))+($K78="custom")*CustCF!X78</f>
        <v>0</v>
      </c>
      <c r="AE78" s="95">
        <f>($K78="Bell Curve")*(_xlfn.NORM.DIST(AND(AE$6&gt;=$F78,AE$6&lt;=$H78)*(AE$6-$F78+1),$J78/2,$M78,TRUE)-_xlfn.NORM.DIST(AND(AE$6&gt;=$F78,AE$6&lt;=$H78)*(AD$6-$F78+1),$J78/2,$M78,TRUE))/(1-2*_xlfn.NORM.DIST(0,$J78/2,$M78,TRUE))*$D78+($K78="Steady Growth")*(AND(AE$6&gt;=$F78,AE$6&lt;=$H78)*((AE$6-$F78+1)/($J78*($J78+1)/2)*$D78))+($K78="custom")*CustCF!Y78</f>
        <v>0</v>
      </c>
      <c r="AF78" s="95">
        <f>($K78="Bell Curve")*(_xlfn.NORM.DIST(AND(AF$6&gt;=$F78,AF$6&lt;=$H78)*(AF$6-$F78+1),$J78/2,$M78,TRUE)-_xlfn.NORM.DIST(AND(AF$6&gt;=$F78,AF$6&lt;=$H78)*(AE$6-$F78+1),$J78/2,$M78,TRUE))/(1-2*_xlfn.NORM.DIST(0,$J78/2,$M78,TRUE))*$D78+($K78="Steady Growth")*(AND(AF$6&gt;=$F78,AF$6&lt;=$H78)*((AF$6-$F78+1)/($J78*($J78+1)/2)*$D78))+($K78="custom")*CustCF!Z78</f>
        <v>0</v>
      </c>
      <c r="AG78" s="95">
        <f>($K78="Bell Curve")*(_xlfn.NORM.DIST(AND(AG$6&gt;=$F78,AG$6&lt;=$H78)*(AG$6-$F78+1),$J78/2,$M78,TRUE)-_xlfn.NORM.DIST(AND(AG$6&gt;=$F78,AG$6&lt;=$H78)*(AF$6-$F78+1),$J78/2,$M78,TRUE))/(1-2*_xlfn.NORM.DIST(0,$J78/2,$M78,TRUE))*$D78+($K78="Steady Growth")*(AND(AG$6&gt;=$F78,AG$6&lt;=$H78)*((AG$6-$F78+1)/($J78*($J78+1)/2)*$D78))+($K78="custom")*CustCF!AA78</f>
        <v>0</v>
      </c>
      <c r="AH78" s="95">
        <f>($K78="Bell Curve")*(_xlfn.NORM.DIST(AND(AH$6&gt;=$F78,AH$6&lt;=$H78)*(AH$6-$F78+1),$J78/2,$M78,TRUE)-_xlfn.NORM.DIST(AND(AH$6&gt;=$F78,AH$6&lt;=$H78)*(AG$6-$F78+1),$J78/2,$M78,TRUE))/(1-2*_xlfn.NORM.DIST(0,$J78/2,$M78,TRUE))*$D78+($K78="Steady Growth")*(AND(AH$6&gt;=$F78,AH$6&lt;=$H78)*((AH$6-$F78+1)/($J78*($J78+1)/2)*$D78))+($K78="custom")*CustCF!AB78</f>
        <v>0</v>
      </c>
      <c r="AI78" s="95">
        <f>($K78="Bell Curve")*(_xlfn.NORM.DIST(AND(AI$6&gt;=$F78,AI$6&lt;=$H78)*(AI$6-$F78+1),$J78/2,$M78,TRUE)-_xlfn.NORM.DIST(AND(AI$6&gt;=$F78,AI$6&lt;=$H78)*(AH$6-$F78+1),$J78/2,$M78,TRUE))/(1-2*_xlfn.NORM.DIST(0,$J78/2,$M78,TRUE))*$D78+($K78="Steady Growth")*(AND(AI$6&gt;=$F78,AI$6&lt;=$H78)*((AI$6-$F78+1)/($J78*($J78+1)/2)*$D78))+($K78="custom")*CustCF!AC78</f>
        <v>0</v>
      </c>
      <c r="AJ78" s="95">
        <f>($K78="Bell Curve")*(_xlfn.NORM.DIST(AND(AJ$6&gt;=$F78,AJ$6&lt;=$H78)*(AJ$6-$F78+1),$J78/2,$M78,TRUE)-_xlfn.NORM.DIST(AND(AJ$6&gt;=$F78,AJ$6&lt;=$H78)*(AI$6-$F78+1),$J78/2,$M78,TRUE))/(1-2*_xlfn.NORM.DIST(0,$J78/2,$M78,TRUE))*$D78+($K78="Steady Growth")*(AND(AJ$6&gt;=$F78,AJ$6&lt;=$H78)*((AJ$6-$F78+1)/($J78*($J78+1)/2)*$D78))+($K78="custom")*CustCF!AD78</f>
        <v>0</v>
      </c>
      <c r="AK78" s="95">
        <f>($K78="Bell Curve")*(_xlfn.NORM.DIST(AND(AK$6&gt;=$F78,AK$6&lt;=$H78)*(AK$6-$F78+1),$J78/2,$M78,TRUE)-_xlfn.NORM.DIST(AND(AK$6&gt;=$F78,AK$6&lt;=$H78)*(AJ$6-$F78+1),$J78/2,$M78,TRUE))/(1-2*_xlfn.NORM.DIST(0,$J78/2,$M78,TRUE))*$D78+($K78="Steady Growth")*(AND(AK$6&gt;=$F78,AK$6&lt;=$H78)*((AK$6-$F78+1)/($J78*($J78+1)/2)*$D78))+($K78="custom")*CustCF!AE78</f>
        <v>0</v>
      </c>
      <c r="AL78" s="95">
        <f>($K78="Bell Curve")*(_xlfn.NORM.DIST(AND(AL$6&gt;=$F78,AL$6&lt;=$H78)*(AL$6-$F78+1),$J78/2,$M78,TRUE)-_xlfn.NORM.DIST(AND(AL$6&gt;=$F78,AL$6&lt;=$H78)*(AK$6-$F78+1),$J78/2,$M78,TRUE))/(1-2*_xlfn.NORM.DIST(0,$J78/2,$M78,TRUE))*$D78+($K78="Steady Growth")*(AND(AL$6&gt;=$F78,AL$6&lt;=$H78)*((AL$6-$F78+1)/($J78*($J78+1)/2)*$D78))+($K78="custom")*CustCF!AF78</f>
        <v>0</v>
      </c>
      <c r="AM78" s="95">
        <f>($K78="Bell Curve")*(_xlfn.NORM.DIST(AND(AM$6&gt;=$F78,AM$6&lt;=$H78)*(AM$6-$F78+1),$J78/2,$M78,TRUE)-_xlfn.NORM.DIST(AND(AM$6&gt;=$F78,AM$6&lt;=$H78)*(AL$6-$F78+1),$J78/2,$M78,TRUE))/(1-2*_xlfn.NORM.DIST(0,$J78/2,$M78,TRUE))*$D78+($K78="Steady Growth")*(AND(AM$6&gt;=$F78,AM$6&lt;=$H78)*((AM$6-$F78+1)/($J78*($J78+1)/2)*$D78))+($K78="custom")*CustCF!AG78</f>
        <v>0</v>
      </c>
      <c r="AN78" s="95">
        <f>($K78="Bell Curve")*(_xlfn.NORM.DIST(AND(AN$6&gt;=$F78,AN$6&lt;=$H78)*(AN$6-$F78+1),$J78/2,$M78,TRUE)-_xlfn.NORM.DIST(AND(AN$6&gt;=$F78,AN$6&lt;=$H78)*(AM$6-$F78+1),$J78/2,$M78,TRUE))/(1-2*_xlfn.NORM.DIST(0,$J78/2,$M78,TRUE))*$D78+($K78="Steady Growth")*(AND(AN$6&gt;=$F78,AN$6&lt;=$H78)*((AN$6-$F78+1)/($J78*($J78+1)/2)*$D78))+($K78="custom")*CustCF!AH78</f>
        <v>0</v>
      </c>
      <c r="AO78" s="95">
        <f>($K78="Bell Curve")*(_xlfn.NORM.DIST(AND(AO$6&gt;=$F78,AO$6&lt;=$H78)*(AO$6-$F78+1),$J78/2,$M78,TRUE)-_xlfn.NORM.DIST(AND(AO$6&gt;=$F78,AO$6&lt;=$H78)*(AN$6-$F78+1),$J78/2,$M78,TRUE))/(1-2*_xlfn.NORM.DIST(0,$J78/2,$M78,TRUE))*$D78+($K78="Steady Growth")*(AND(AO$6&gt;=$F78,AO$6&lt;=$H78)*((AO$6-$F78+1)/($J78*($J78+1)/2)*$D78))+($K78="custom")*CustCF!AI78</f>
        <v>0</v>
      </c>
      <c r="AP78" s="95">
        <f>($K78="Bell Curve")*(_xlfn.NORM.DIST(AND(AP$6&gt;=$F78,AP$6&lt;=$H78)*(AP$6-$F78+1),$J78/2,$M78,TRUE)-_xlfn.NORM.DIST(AND(AP$6&gt;=$F78,AP$6&lt;=$H78)*(AO$6-$F78+1),$J78/2,$M78,TRUE))/(1-2*_xlfn.NORM.DIST(0,$J78/2,$M78,TRUE))*$D78+($K78="Steady Growth")*(AND(AP$6&gt;=$F78,AP$6&lt;=$H78)*((AP$6-$F78+1)/($J78*($J78+1)/2)*$D78))+($K78="custom")*CustCF!AJ78</f>
        <v>0</v>
      </c>
      <c r="AQ78" s="95">
        <f>($K78="Bell Curve")*(_xlfn.NORM.DIST(AND(AQ$6&gt;=$F78,AQ$6&lt;=$H78)*(AQ$6-$F78+1),$J78/2,$M78,TRUE)-_xlfn.NORM.DIST(AND(AQ$6&gt;=$F78,AQ$6&lt;=$H78)*(AP$6-$F78+1),$J78/2,$M78,TRUE))/(1-2*_xlfn.NORM.DIST(0,$J78/2,$M78,TRUE))*$D78+($K78="Steady Growth")*(AND(AQ$6&gt;=$F78,AQ$6&lt;=$H78)*((AQ$6-$F78+1)/($J78*($J78+1)/2)*$D78))+($K78="custom")*CustCF!AK78</f>
        <v>0</v>
      </c>
      <c r="AR78" s="95">
        <f>($K78="Bell Curve")*(_xlfn.NORM.DIST(AND(AR$6&gt;=$F78,AR$6&lt;=$H78)*(AR$6-$F78+1),$J78/2,$M78,TRUE)-_xlfn.NORM.DIST(AND(AR$6&gt;=$F78,AR$6&lt;=$H78)*(AQ$6-$F78+1),$J78/2,$M78,TRUE))/(1-2*_xlfn.NORM.DIST(0,$J78/2,$M78,TRUE))*$D78+($K78="Steady Growth")*(AND(AR$6&gt;=$F78,AR$6&lt;=$H78)*((AR$6-$F78+1)/($J78*($J78+1)/2)*$D78))+($K78="custom")*CustCF!AL78</f>
        <v>0</v>
      </c>
      <c r="AS78" s="95">
        <f>($K78="Bell Curve")*(_xlfn.NORM.DIST(AND(AS$6&gt;=$F78,AS$6&lt;=$H78)*(AS$6-$F78+1),$J78/2,$M78,TRUE)-_xlfn.NORM.DIST(AND(AS$6&gt;=$F78,AS$6&lt;=$H78)*(AR$6-$F78+1),$J78/2,$M78,TRUE))/(1-2*_xlfn.NORM.DIST(0,$J78/2,$M78,TRUE))*$D78+($K78="Steady Growth")*(AND(AS$6&gt;=$F78,AS$6&lt;=$H78)*((AS$6-$F78+1)/($J78*($J78+1)/2)*$D78))+($K78="custom")*CustCF!AM78</f>
        <v>0</v>
      </c>
      <c r="AT78" s="95">
        <f>($K78="Bell Curve")*(_xlfn.NORM.DIST(AND(AT$6&gt;=$F78,AT$6&lt;=$H78)*(AT$6-$F78+1),$J78/2,$M78,TRUE)-_xlfn.NORM.DIST(AND(AT$6&gt;=$F78,AT$6&lt;=$H78)*(AS$6-$F78+1),$J78/2,$M78,TRUE))/(1-2*_xlfn.NORM.DIST(0,$J78/2,$M78,TRUE))*$D78+($K78="Steady Growth")*(AND(AT$6&gt;=$F78,AT$6&lt;=$H78)*((AT$6-$F78+1)/($J78*($J78+1)/2)*$D78))+($K78="custom")*CustCF!AN78</f>
        <v>0</v>
      </c>
      <c r="AU78" s="95">
        <f>($K78="Bell Curve")*(_xlfn.NORM.DIST(AND(AU$6&gt;=$F78,AU$6&lt;=$H78)*(AU$6-$F78+1),$J78/2,$M78,TRUE)-_xlfn.NORM.DIST(AND(AU$6&gt;=$F78,AU$6&lt;=$H78)*(AT$6-$F78+1),$J78/2,$M78,TRUE))/(1-2*_xlfn.NORM.DIST(0,$J78/2,$M78,TRUE))*$D78+($K78="Steady Growth")*(AND(AU$6&gt;=$F78,AU$6&lt;=$H78)*((AU$6-$F78+1)/($J78*($J78+1)/2)*$D78))+($K78="custom")*CustCF!AO78</f>
        <v>0</v>
      </c>
      <c r="AV78" s="95">
        <f>($K78="Bell Curve")*(_xlfn.NORM.DIST(AND(AV$6&gt;=$F78,AV$6&lt;=$H78)*(AV$6-$F78+1),$J78/2,$M78,TRUE)-_xlfn.NORM.DIST(AND(AV$6&gt;=$F78,AV$6&lt;=$H78)*(AU$6-$F78+1),$J78/2,$M78,TRUE))/(1-2*_xlfn.NORM.DIST(0,$J78/2,$M78,TRUE))*$D78+($K78="Steady Growth")*(AND(AV$6&gt;=$F78,AV$6&lt;=$H78)*((AV$6-$F78+1)/($J78*($J78+1)/2)*$D78))+($K78="custom")*CustCF!AP78</f>
        <v>0</v>
      </c>
      <c r="AW78" s="95">
        <f>($K78="Bell Curve")*(_xlfn.NORM.DIST(AND(AW$6&gt;=$F78,AW$6&lt;=$H78)*(AW$6-$F78+1),$J78/2,$M78,TRUE)-_xlfn.NORM.DIST(AND(AW$6&gt;=$F78,AW$6&lt;=$H78)*(AV$6-$F78+1),$J78/2,$M78,TRUE))/(1-2*_xlfn.NORM.DIST(0,$J78/2,$M78,TRUE))*$D78+($K78="Steady Growth")*(AND(AW$6&gt;=$F78,AW$6&lt;=$H78)*((AW$6-$F78+1)/($J78*($J78+1)/2)*$D78))+($K78="custom")*CustCF!AQ78</f>
        <v>0</v>
      </c>
      <c r="AX78" s="95">
        <f>($K78="Bell Curve")*(_xlfn.NORM.DIST(AND(AX$6&gt;=$F78,AX$6&lt;=$H78)*(AX$6-$F78+1),$J78/2,$M78,TRUE)-_xlfn.NORM.DIST(AND(AX$6&gt;=$F78,AX$6&lt;=$H78)*(AW$6-$F78+1),$J78/2,$M78,TRUE))/(1-2*_xlfn.NORM.DIST(0,$J78/2,$M78,TRUE))*$D78+($K78="Steady Growth")*(AND(AX$6&gt;=$F78,AX$6&lt;=$H78)*((AX$6-$F78+1)/($J78*($J78+1)/2)*$D78))+($K78="custom")*CustCF!AR78</f>
        <v>0</v>
      </c>
      <c r="AY78" s="95">
        <f>($K78="Bell Curve")*(_xlfn.NORM.DIST(AND(AY$6&gt;=$F78,AY$6&lt;=$H78)*(AY$6-$F78+1),$J78/2,$M78,TRUE)-_xlfn.NORM.DIST(AND(AY$6&gt;=$F78,AY$6&lt;=$H78)*(AX$6-$F78+1),$J78/2,$M78,TRUE))/(1-2*_xlfn.NORM.DIST(0,$J78/2,$M78,TRUE))*$D78+($K78="Steady Growth")*(AND(AY$6&gt;=$F78,AY$6&lt;=$H78)*((AY$6-$F78+1)/($J78*($J78+1)/2)*$D78))+($K78="custom")*CustCF!AS78</f>
        <v>0</v>
      </c>
      <c r="AZ78" s="95">
        <f>($K78="Bell Curve")*(_xlfn.NORM.DIST(AND(AZ$6&gt;=$F78,AZ$6&lt;=$H78)*(AZ$6-$F78+1),$J78/2,$M78,TRUE)-_xlfn.NORM.DIST(AND(AZ$6&gt;=$F78,AZ$6&lt;=$H78)*(AY$6-$F78+1),$J78/2,$M78,TRUE))/(1-2*_xlfn.NORM.DIST(0,$J78/2,$M78,TRUE))*$D78+($K78="Steady Growth")*(AND(AZ$6&gt;=$F78,AZ$6&lt;=$H78)*((AZ$6-$F78+1)/($J78*($J78+1)/2)*$D78))+($K78="custom")*CustCF!AT78</f>
        <v>0</v>
      </c>
      <c r="BA78" s="95">
        <f>($K78="Bell Curve")*(_xlfn.NORM.DIST(AND(BA$6&gt;=$F78,BA$6&lt;=$H78)*(BA$6-$F78+1),$J78/2,$M78,TRUE)-_xlfn.NORM.DIST(AND(BA$6&gt;=$F78,BA$6&lt;=$H78)*(AZ$6-$F78+1),$J78/2,$M78,TRUE))/(1-2*_xlfn.NORM.DIST(0,$J78/2,$M78,TRUE))*$D78+($K78="Steady Growth")*(AND(BA$6&gt;=$F78,BA$6&lt;=$H78)*((BA$6-$F78+1)/($J78*($J78+1)/2)*$D78))+($K78="custom")*CustCF!AU78</f>
        <v>0</v>
      </c>
      <c r="BB78" s="95">
        <f>($K78="Bell Curve")*(_xlfn.NORM.DIST(AND(BB$6&gt;=$F78,BB$6&lt;=$H78)*(BB$6-$F78+1),$J78/2,$M78,TRUE)-_xlfn.NORM.DIST(AND(BB$6&gt;=$F78,BB$6&lt;=$H78)*(BA$6-$F78+1),$J78/2,$M78,TRUE))/(1-2*_xlfn.NORM.DIST(0,$J78/2,$M78,TRUE))*$D78+($K78="Steady Growth")*(AND(BB$6&gt;=$F78,BB$6&lt;=$H78)*((BB$6-$F78+1)/($J78*($J78+1)/2)*$D78))+($K78="custom")*CustCF!AV78</f>
        <v>0</v>
      </c>
      <c r="BC78" s="95">
        <f>($K78="Bell Curve")*(_xlfn.NORM.DIST(AND(BC$6&gt;=$F78,BC$6&lt;=$H78)*(BC$6-$F78+1),$J78/2,$M78,TRUE)-_xlfn.NORM.DIST(AND(BC$6&gt;=$F78,BC$6&lt;=$H78)*(BB$6-$F78+1),$J78/2,$M78,TRUE))/(1-2*_xlfn.NORM.DIST(0,$J78/2,$M78,TRUE))*$D78+($K78="Steady Growth")*(AND(BC$6&gt;=$F78,BC$6&lt;=$H78)*((BC$6-$F78+1)/($J78*($J78+1)/2)*$D78))+($K78="custom")*CustCF!AW78</f>
        <v>0</v>
      </c>
      <c r="BD78" s="95">
        <f>($K78="Bell Curve")*(_xlfn.NORM.DIST(AND(BD$6&gt;=$F78,BD$6&lt;=$H78)*(BD$6-$F78+1),$J78/2,$M78,TRUE)-_xlfn.NORM.DIST(AND(BD$6&gt;=$F78,BD$6&lt;=$H78)*(BC$6-$F78+1),$J78/2,$M78,TRUE))/(1-2*_xlfn.NORM.DIST(0,$J78/2,$M78,TRUE))*$D78+($K78="Steady Growth")*(AND(BD$6&gt;=$F78,BD$6&lt;=$H78)*((BD$6-$F78+1)/($J78*($J78+1)/2)*$D78))+($K78="custom")*CustCF!AX78</f>
        <v>0</v>
      </c>
      <c r="BE78" s="95">
        <f>($K78="Bell Curve")*(_xlfn.NORM.DIST(AND(BE$6&gt;=$F78,BE$6&lt;=$H78)*(BE$6-$F78+1),$J78/2,$M78,TRUE)-_xlfn.NORM.DIST(AND(BE$6&gt;=$F78,BE$6&lt;=$H78)*(BD$6-$F78+1),$J78/2,$M78,TRUE))/(1-2*_xlfn.NORM.DIST(0,$J78/2,$M78,TRUE))*$D78+($K78="Steady Growth")*(AND(BE$6&gt;=$F78,BE$6&lt;=$H78)*((BE$6-$F78+1)/($J78*($J78+1)/2)*$D78))+($K78="custom")*CustCF!AY78</f>
        <v>0</v>
      </c>
      <c r="BF78" s="95">
        <f>($K78="Bell Curve")*(_xlfn.NORM.DIST(AND(BF$6&gt;=$F78,BF$6&lt;=$H78)*(BF$6-$F78+1),$J78/2,$M78,TRUE)-_xlfn.NORM.DIST(AND(BF$6&gt;=$F78,BF$6&lt;=$H78)*(BE$6-$F78+1),$J78/2,$M78,TRUE))/(1-2*_xlfn.NORM.DIST(0,$J78/2,$M78,TRUE))*$D78+($K78="Steady Growth")*(AND(BF$6&gt;=$F78,BF$6&lt;=$H78)*((BF$6-$F78+1)/($J78*($J78+1)/2)*$D78))+($K78="custom")*CustCF!AZ78</f>
        <v>0</v>
      </c>
      <c r="BG78" s="95">
        <f>($K78="Bell Curve")*(_xlfn.NORM.DIST(AND(BG$6&gt;=$F78,BG$6&lt;=$H78)*(BG$6-$F78+1),$J78/2,$M78,TRUE)-_xlfn.NORM.DIST(AND(BG$6&gt;=$F78,BG$6&lt;=$H78)*(BF$6-$F78+1),$J78/2,$M78,TRUE))/(1-2*_xlfn.NORM.DIST(0,$J78/2,$M78,TRUE))*$D78+($K78="Steady Growth")*(AND(BG$6&gt;=$F78,BG$6&lt;=$H78)*((BG$6-$F78+1)/($J78*($J78+1)/2)*$D78))+($K78="custom")*CustCF!BA78</f>
        <v>0</v>
      </c>
      <c r="BH78" s="95">
        <f>($K78="Bell Curve")*(_xlfn.NORM.DIST(AND(BH$6&gt;=$F78,BH$6&lt;=$H78)*(BH$6-$F78+1),$J78/2,$M78,TRUE)-_xlfn.NORM.DIST(AND(BH$6&gt;=$F78,BH$6&lt;=$H78)*(BG$6-$F78+1),$J78/2,$M78,TRUE))/(1-2*_xlfn.NORM.DIST(0,$J78/2,$M78,TRUE))*$D78+($K78="Steady Growth")*(AND(BH$6&gt;=$F78,BH$6&lt;=$H78)*((BH$6-$F78+1)/($J78*($J78+1)/2)*$D78))+($K78="custom")*CustCF!BB78</f>
        <v>0</v>
      </c>
      <c r="BI78" s="95">
        <f>($K78="Bell Curve")*(_xlfn.NORM.DIST(AND(BI$6&gt;=$F78,BI$6&lt;=$H78)*(BI$6-$F78+1),$J78/2,$M78,TRUE)-_xlfn.NORM.DIST(AND(BI$6&gt;=$F78,BI$6&lt;=$H78)*(BH$6-$F78+1),$J78/2,$M78,TRUE))/(1-2*_xlfn.NORM.DIST(0,$J78/2,$M78,TRUE))*$D78+($K78="Steady Growth")*(AND(BI$6&gt;=$F78,BI$6&lt;=$H78)*((BI$6-$F78+1)/($J78*($J78+1)/2)*$D78))+($K78="custom")*CustCF!BC78</f>
        <v>0</v>
      </c>
      <c r="BJ78" s="95">
        <f>($K78="Bell Curve")*(_xlfn.NORM.DIST(AND(BJ$6&gt;=$F78,BJ$6&lt;=$H78)*(BJ$6-$F78+1),$J78/2,$M78,TRUE)-_xlfn.NORM.DIST(AND(BJ$6&gt;=$F78,BJ$6&lt;=$H78)*(BI$6-$F78+1),$J78/2,$M78,TRUE))/(1-2*_xlfn.NORM.DIST(0,$J78/2,$M78,TRUE))*$D78+($K78="Steady Growth")*(AND(BJ$6&gt;=$F78,BJ$6&lt;=$H78)*((BJ$6-$F78+1)/($J78*($J78+1)/2)*$D78))+($K78="custom")*CustCF!BD78</f>
        <v>0</v>
      </c>
      <c r="BK78" s="95">
        <f>($K78="Bell Curve")*(_xlfn.NORM.DIST(AND(BK$6&gt;=$F78,BK$6&lt;=$H78)*(BK$6-$F78+1),$J78/2,$M78,TRUE)-_xlfn.NORM.DIST(AND(BK$6&gt;=$F78,BK$6&lt;=$H78)*(BJ$6-$F78+1),$J78/2,$M78,TRUE))/(1-2*_xlfn.NORM.DIST(0,$J78/2,$M78,TRUE))*$D78+($K78="Steady Growth")*(AND(BK$6&gt;=$F78,BK$6&lt;=$H78)*((BK$6-$F78+1)/($J78*($J78+1)/2)*$D78))+($K78="custom")*CustCF!BE78</f>
        <v>0</v>
      </c>
      <c r="BL78" s="95">
        <f>($K78="Bell Curve")*(_xlfn.NORM.DIST(AND(BL$6&gt;=$F78,BL$6&lt;=$H78)*(BL$6-$F78+1),$J78/2,$M78,TRUE)-_xlfn.NORM.DIST(AND(BL$6&gt;=$F78,BL$6&lt;=$H78)*(BK$6-$F78+1),$J78/2,$M78,TRUE))/(1-2*_xlfn.NORM.DIST(0,$J78/2,$M78,TRUE))*$D78+($K78="Steady Growth")*(AND(BL$6&gt;=$F78,BL$6&lt;=$H78)*((BL$6-$F78+1)/($J78*($J78+1)/2)*$D78))+($K78="custom")*CustCF!BF78</f>
        <v>0</v>
      </c>
      <c r="BM78" s="95">
        <f>($K78="Bell Curve")*(_xlfn.NORM.DIST(AND(BM$6&gt;=$F78,BM$6&lt;=$H78)*(BM$6-$F78+1),$J78/2,$M78,TRUE)-_xlfn.NORM.DIST(AND(BM$6&gt;=$F78,BM$6&lt;=$H78)*(BL$6-$F78+1),$J78/2,$M78,TRUE))/(1-2*_xlfn.NORM.DIST(0,$J78/2,$M78,TRUE))*$D78+($K78="Steady Growth")*(AND(BM$6&gt;=$F78,BM$6&lt;=$H78)*((BM$6-$F78+1)/($J78*($J78+1)/2)*$D78))+($K78="custom")*CustCF!BG78</f>
        <v>0</v>
      </c>
      <c r="BN78" s="95">
        <f>($K78="Bell Curve")*(_xlfn.NORM.DIST(AND(BN$6&gt;=$F78,BN$6&lt;=$H78)*(BN$6-$F78+1),$J78/2,$M78,TRUE)-_xlfn.NORM.DIST(AND(BN$6&gt;=$F78,BN$6&lt;=$H78)*(BM$6-$F78+1),$J78/2,$M78,TRUE))/(1-2*_xlfn.NORM.DIST(0,$J78/2,$M78,TRUE))*$D78+($K78="Steady Growth")*(AND(BN$6&gt;=$F78,BN$6&lt;=$H78)*((BN$6-$F78+1)/($J78*($J78+1)/2)*$D78))+($K78="custom")*CustCF!BH78</f>
        <v>0</v>
      </c>
      <c r="BO78" s="95">
        <f>($K78="Bell Curve")*(_xlfn.NORM.DIST(AND(BO$6&gt;=$F78,BO$6&lt;=$H78)*(BO$6-$F78+1),$J78/2,$M78,TRUE)-_xlfn.NORM.DIST(AND(BO$6&gt;=$F78,BO$6&lt;=$H78)*(BN$6-$F78+1),$J78/2,$M78,TRUE))/(1-2*_xlfn.NORM.DIST(0,$J78/2,$M78,TRUE))*$D78+($K78="Steady Growth")*(AND(BO$6&gt;=$F78,BO$6&lt;=$H78)*((BO$6-$F78+1)/($J78*($J78+1)/2)*$D78))+($K78="custom")*CustCF!BI78</f>
        <v>0</v>
      </c>
      <c r="BP78" s="95">
        <f>($K78="Bell Curve")*(_xlfn.NORM.DIST(AND(BP$6&gt;=$F78,BP$6&lt;=$H78)*(BP$6-$F78+1),$J78/2,$M78,TRUE)-_xlfn.NORM.DIST(AND(BP$6&gt;=$F78,BP$6&lt;=$H78)*(BO$6-$F78+1),$J78/2,$M78,TRUE))/(1-2*_xlfn.NORM.DIST(0,$J78/2,$M78,TRUE))*$D78+($K78="Steady Growth")*(AND(BP$6&gt;=$F78,BP$6&lt;=$H78)*((BP$6-$F78+1)/($J78*($J78+1)/2)*$D78))+($K78="custom")*CustCF!BJ78</f>
        <v>0</v>
      </c>
      <c r="BQ78" s="95">
        <f>($K78="Bell Curve")*(_xlfn.NORM.DIST(AND(BQ$6&gt;=$F78,BQ$6&lt;=$H78)*(BQ$6-$F78+1),$J78/2,$M78,TRUE)-_xlfn.NORM.DIST(AND(BQ$6&gt;=$F78,BQ$6&lt;=$H78)*(BP$6-$F78+1),$J78/2,$M78,TRUE))/(1-2*_xlfn.NORM.DIST(0,$J78/2,$M78,TRUE))*$D78+($K78="Steady Growth")*(AND(BQ$6&gt;=$F78,BQ$6&lt;=$H78)*((BQ$6-$F78+1)/($J78*($J78+1)/2)*$D78))+($K78="custom")*CustCF!BK78</f>
        <v>0</v>
      </c>
      <c r="BR78" s="95">
        <f>($K78="Bell Curve")*(_xlfn.NORM.DIST(AND(BR$6&gt;=$F78,BR$6&lt;=$H78)*(BR$6-$F78+1),$J78/2,$M78,TRUE)-_xlfn.NORM.DIST(AND(BR$6&gt;=$F78,BR$6&lt;=$H78)*(BQ$6-$F78+1),$J78/2,$M78,TRUE))/(1-2*_xlfn.NORM.DIST(0,$J78/2,$M78,TRUE))*$D78+($K78="Steady Growth")*(AND(BR$6&gt;=$F78,BR$6&lt;=$H78)*((BR$6-$F78+1)/($J78*($J78+1)/2)*$D78))+($K78="custom")*CustCF!BL78</f>
        <v>0</v>
      </c>
      <c r="BS78" s="95">
        <f>($K78="Bell Curve")*(_xlfn.NORM.DIST(AND(BS$6&gt;=$F78,BS$6&lt;=$H78)*(BS$6-$F78+1),$J78/2,$M78,TRUE)-_xlfn.NORM.DIST(AND(BS$6&gt;=$F78,BS$6&lt;=$H78)*(BR$6-$F78+1),$J78/2,$M78,TRUE))/(1-2*_xlfn.NORM.DIST(0,$J78/2,$M78,TRUE))*$D78+($K78="Steady Growth")*(AND(BS$6&gt;=$F78,BS$6&lt;=$H78)*((BS$6-$F78+1)/($J78*($J78+1)/2)*$D78))+($K78="custom")*CustCF!BM78</f>
        <v>0</v>
      </c>
      <c r="BT78" s="95">
        <f>($K78="Bell Curve")*(_xlfn.NORM.DIST(AND(BT$6&gt;=$F78,BT$6&lt;=$H78)*(BT$6-$F78+1),$J78/2,$M78,TRUE)-_xlfn.NORM.DIST(AND(BT$6&gt;=$F78,BT$6&lt;=$H78)*(BS$6-$F78+1),$J78/2,$M78,TRUE))/(1-2*_xlfn.NORM.DIST(0,$J78/2,$M78,TRUE))*$D78+($K78="Steady Growth")*(AND(BT$6&gt;=$F78,BT$6&lt;=$H78)*((BT$6-$F78+1)/($J78*($J78+1)/2)*$D78))+($K78="custom")*CustCF!BN78</f>
        <v>0</v>
      </c>
      <c r="BU78" s="95">
        <f>($K78="Bell Curve")*(_xlfn.NORM.DIST(AND(BU$6&gt;=$F78,BU$6&lt;=$H78)*(BU$6-$F78+1),$J78/2,$M78,TRUE)-_xlfn.NORM.DIST(AND(BU$6&gt;=$F78,BU$6&lt;=$H78)*(BT$6-$F78+1),$J78/2,$M78,TRUE))/(1-2*_xlfn.NORM.DIST(0,$J78/2,$M78,TRUE))*$D78+($K78="Steady Growth")*(AND(BU$6&gt;=$F78,BU$6&lt;=$H78)*((BU$6-$F78+1)/($J78*($J78+1)/2)*$D78))+($K78="custom")*CustCF!BO78</f>
        <v>0</v>
      </c>
      <c r="BV78" s="95">
        <f>($K78="Bell Curve")*(_xlfn.NORM.DIST(AND(BV$6&gt;=$F78,BV$6&lt;=$H78)*(BV$6-$F78+1),$J78/2,$M78,TRUE)-_xlfn.NORM.DIST(AND(BV$6&gt;=$F78,BV$6&lt;=$H78)*(BU$6-$F78+1),$J78/2,$M78,TRUE))/(1-2*_xlfn.NORM.DIST(0,$J78/2,$M78,TRUE))*$D78+($K78="Steady Growth")*(AND(BV$6&gt;=$F78,BV$6&lt;=$H78)*((BV$6-$F78+1)/($J78*($J78+1)/2)*$D78))+($K78="custom")*CustCF!BP78</f>
        <v>0</v>
      </c>
      <c r="BW78" s="95">
        <f>($K78="Bell Curve")*(_xlfn.NORM.DIST(AND(BW$6&gt;=$F78,BW$6&lt;=$H78)*(BW$6-$F78+1),$J78/2,$M78,TRUE)-_xlfn.NORM.DIST(AND(BW$6&gt;=$F78,BW$6&lt;=$H78)*(BV$6-$F78+1),$J78/2,$M78,TRUE))/(1-2*_xlfn.NORM.DIST(0,$J78/2,$M78,TRUE))*$D78+($K78="Steady Growth")*(AND(BW$6&gt;=$F78,BW$6&lt;=$H78)*((BW$6-$F78+1)/($J78*($J78+1)/2)*$D78))+($K78="custom")*CustCF!BQ78</f>
        <v>0</v>
      </c>
      <c r="BX78" s="95">
        <f>($K78="Bell Curve")*(_xlfn.NORM.DIST(AND(BX$6&gt;=$F78,BX$6&lt;=$H78)*(BX$6-$F78+1),$J78/2,$M78,TRUE)-_xlfn.NORM.DIST(AND(BX$6&gt;=$F78,BX$6&lt;=$H78)*(BW$6-$F78+1),$J78/2,$M78,TRUE))/(1-2*_xlfn.NORM.DIST(0,$J78/2,$M78,TRUE))*$D78+($K78="Steady Growth")*(AND(BX$6&gt;=$F78,BX$6&lt;=$H78)*((BX$6-$F78+1)/($J78*($J78+1)/2)*$D78))+($K78="custom")*CustCF!BR78</f>
        <v>0</v>
      </c>
      <c r="BY78" s="95">
        <f>($K78="Bell Curve")*(_xlfn.NORM.DIST(AND(BY$6&gt;=$F78,BY$6&lt;=$H78)*(BY$6-$F78+1),$J78/2,$M78,TRUE)-_xlfn.NORM.DIST(AND(BY$6&gt;=$F78,BY$6&lt;=$H78)*(BX$6-$F78+1),$J78/2,$M78,TRUE))/(1-2*_xlfn.NORM.DIST(0,$J78/2,$M78,TRUE))*$D78+($K78="Steady Growth")*(AND(BY$6&gt;=$F78,BY$6&lt;=$H78)*((BY$6-$F78+1)/($J78*($J78+1)/2)*$D78))+($K78="custom")*CustCF!BS78</f>
        <v>0</v>
      </c>
      <c r="BZ78" s="95">
        <f>($K78="Bell Curve")*(_xlfn.NORM.DIST(AND(BZ$6&gt;=$F78,BZ$6&lt;=$H78)*(BZ$6-$F78+1),$J78/2,$M78,TRUE)-_xlfn.NORM.DIST(AND(BZ$6&gt;=$F78,BZ$6&lt;=$H78)*(BY$6-$F78+1),$J78/2,$M78,TRUE))/(1-2*_xlfn.NORM.DIST(0,$J78/2,$M78,TRUE))*$D78+($K78="Steady Growth")*(AND(BZ$6&gt;=$F78,BZ$6&lt;=$H78)*((BZ$6-$F78+1)/($J78*($J78+1)/2)*$D78))+($K78="custom")*CustCF!BT78</f>
        <v>0</v>
      </c>
      <c r="CA78" s="95">
        <f>($K78="Bell Curve")*(_xlfn.NORM.DIST(AND(CA$6&gt;=$F78,CA$6&lt;=$H78)*(CA$6-$F78+1),$J78/2,$M78,TRUE)-_xlfn.NORM.DIST(AND(CA$6&gt;=$F78,CA$6&lt;=$H78)*(BZ$6-$F78+1),$J78/2,$M78,TRUE))/(1-2*_xlfn.NORM.DIST(0,$J78/2,$M78,TRUE))*$D78+($K78="Steady Growth")*(AND(CA$6&gt;=$F78,CA$6&lt;=$H78)*((CA$6-$F78+1)/($J78*($J78+1)/2)*$D78))+($K78="custom")*CustCF!BU78</f>
        <v>0</v>
      </c>
      <c r="CB78" s="95">
        <f>($K78="Bell Curve")*(_xlfn.NORM.DIST(AND(CB$6&gt;=$F78,CB$6&lt;=$H78)*(CB$6-$F78+1),$J78/2,$M78,TRUE)-_xlfn.NORM.DIST(AND(CB$6&gt;=$F78,CB$6&lt;=$H78)*(CA$6-$F78+1),$J78/2,$M78,TRUE))/(1-2*_xlfn.NORM.DIST(0,$J78/2,$M78,TRUE))*$D78+($K78="Steady Growth")*(AND(CB$6&gt;=$F78,CB$6&lt;=$H78)*((CB$6-$F78+1)/($J78*($J78+1)/2)*$D78))+($K78="custom")*CustCF!BV78</f>
        <v>0</v>
      </c>
      <c r="CC78" s="95">
        <f>($K78="Bell Curve")*(_xlfn.NORM.DIST(AND(CC$6&gt;=$F78,CC$6&lt;=$H78)*(CC$6-$F78+1),$J78/2,$M78,TRUE)-_xlfn.NORM.DIST(AND(CC$6&gt;=$F78,CC$6&lt;=$H78)*(CB$6-$F78+1),$J78/2,$M78,TRUE))/(1-2*_xlfn.NORM.DIST(0,$J78/2,$M78,TRUE))*$D78+($K78="Steady Growth")*(AND(CC$6&gt;=$F78,CC$6&lt;=$H78)*((CC$6-$F78+1)/($J78*($J78+1)/2)*$D78))+($K78="custom")*CustCF!BW78</f>
        <v>0</v>
      </c>
      <c r="CD78" s="95">
        <f>($K78="Bell Curve")*(_xlfn.NORM.DIST(AND(CD$6&gt;=$F78,CD$6&lt;=$H78)*(CD$6-$F78+1),$J78/2,$M78,TRUE)-_xlfn.NORM.DIST(AND(CD$6&gt;=$F78,CD$6&lt;=$H78)*(CC$6-$F78+1),$J78/2,$M78,TRUE))/(1-2*_xlfn.NORM.DIST(0,$J78/2,$M78,TRUE))*$D78+($K78="Steady Growth")*(AND(CD$6&gt;=$F78,CD$6&lt;=$H78)*((CD$6-$F78+1)/($J78*($J78+1)/2)*$D78))+($K78="custom")*CustCF!BX78</f>
        <v>0</v>
      </c>
      <c r="CE78" s="95">
        <f>($K78="Bell Curve")*(_xlfn.NORM.DIST(AND(CE$6&gt;=$F78,CE$6&lt;=$H78)*(CE$6-$F78+1),$J78/2,$M78,TRUE)-_xlfn.NORM.DIST(AND(CE$6&gt;=$F78,CE$6&lt;=$H78)*(CD$6-$F78+1),$J78/2,$M78,TRUE))/(1-2*_xlfn.NORM.DIST(0,$J78/2,$M78,TRUE))*$D78+($K78="Steady Growth")*(AND(CE$6&gt;=$F78,CE$6&lt;=$H78)*((CE$6-$F78+1)/($J78*($J78+1)/2)*$D78))+($K78="custom")*CustCF!BY78</f>
        <v>0</v>
      </c>
      <c r="CF78" s="95">
        <f>($K78="Bell Curve")*(_xlfn.NORM.DIST(AND(CF$6&gt;=$F78,CF$6&lt;=$H78)*(CF$6-$F78+1),$J78/2,$M78,TRUE)-_xlfn.NORM.DIST(AND(CF$6&gt;=$F78,CF$6&lt;=$H78)*(CE$6-$F78+1),$J78/2,$M78,TRUE))/(1-2*_xlfn.NORM.DIST(0,$J78/2,$M78,TRUE))*$D78+($K78="Steady Growth")*(AND(CF$6&gt;=$F78,CF$6&lt;=$H78)*((CF$6-$F78+1)/($J78*($J78+1)/2)*$D78))+($K78="custom")*CustCF!BZ78</f>
        <v>0</v>
      </c>
      <c r="CG78" s="95">
        <f>($K78="Bell Curve")*(_xlfn.NORM.DIST(AND(CG$6&gt;=$F78,CG$6&lt;=$H78)*(CG$6-$F78+1),$J78/2,$M78,TRUE)-_xlfn.NORM.DIST(AND(CG$6&gt;=$F78,CG$6&lt;=$H78)*(CF$6-$F78+1),$J78/2,$M78,TRUE))/(1-2*_xlfn.NORM.DIST(0,$J78/2,$M78,TRUE))*$D78+($K78="Steady Growth")*(AND(CG$6&gt;=$F78,CG$6&lt;=$H78)*((CG$6-$F78+1)/($J78*($J78+1)/2)*$D78))+($K78="custom")*CustCF!CA78</f>
        <v>0</v>
      </c>
      <c r="CH78" s="95">
        <f>($K78="Bell Curve")*(_xlfn.NORM.DIST(AND(CH$6&gt;=$F78,CH$6&lt;=$H78)*(CH$6-$F78+1),$J78/2,$M78,TRUE)-_xlfn.NORM.DIST(AND(CH$6&gt;=$F78,CH$6&lt;=$H78)*(CG$6-$F78+1),$J78/2,$M78,TRUE))/(1-2*_xlfn.NORM.DIST(0,$J78/2,$M78,TRUE))*$D78+($K78="Steady Growth")*(AND(CH$6&gt;=$F78,CH$6&lt;=$H78)*((CH$6-$F78+1)/($J78*($J78+1)/2)*$D78))+($K78="custom")*CustCF!CB78</f>
        <v>0</v>
      </c>
      <c r="CI78" s="95">
        <f>($K78="Bell Curve")*(_xlfn.NORM.DIST(AND(CI$6&gt;=$F78,CI$6&lt;=$H78)*(CI$6-$F78+1),$J78/2,$M78,TRUE)-_xlfn.NORM.DIST(AND(CI$6&gt;=$F78,CI$6&lt;=$H78)*(CH$6-$F78+1),$J78/2,$M78,TRUE))/(1-2*_xlfn.NORM.DIST(0,$J78/2,$M78,TRUE))*$D78+($K78="Steady Growth")*(AND(CI$6&gt;=$F78,CI$6&lt;=$H78)*((CI$6-$F78+1)/($J78*($J78+1)/2)*$D78))+($K78="custom")*CustCF!CC78</f>
        <v>0</v>
      </c>
      <c r="CJ78" s="95">
        <f>($K78="Bell Curve")*(_xlfn.NORM.DIST(AND(CJ$6&gt;=$F78,CJ$6&lt;=$H78)*(CJ$6-$F78+1),$J78/2,$M78,TRUE)-_xlfn.NORM.DIST(AND(CJ$6&gt;=$F78,CJ$6&lt;=$H78)*(CI$6-$F78+1),$J78/2,$M78,TRUE))/(1-2*_xlfn.NORM.DIST(0,$J78/2,$M78,TRUE))*$D78+($K78="Steady Growth")*(AND(CJ$6&gt;=$F78,CJ$6&lt;=$H78)*((CJ$6-$F78+1)/($J78*($J78+1)/2)*$D78))+($K78="custom")*CustCF!CD78</f>
        <v>0</v>
      </c>
      <c r="CK78" s="95">
        <f>($K78="Bell Curve")*(_xlfn.NORM.DIST(AND(CK$6&gt;=$F78,CK$6&lt;=$H78)*(CK$6-$F78+1),$J78/2,$M78,TRUE)-_xlfn.NORM.DIST(AND(CK$6&gt;=$F78,CK$6&lt;=$H78)*(CJ$6-$F78+1),$J78/2,$M78,TRUE))/(1-2*_xlfn.NORM.DIST(0,$J78/2,$M78,TRUE))*$D78+($K78="Steady Growth")*(AND(CK$6&gt;=$F78,CK$6&lt;=$H78)*((CK$6-$F78+1)/($J78*($J78+1)/2)*$D78))+($K78="custom")*CustCF!CE78</f>
        <v>0</v>
      </c>
      <c r="CL78" s="95">
        <f>($K78="Bell Curve")*(_xlfn.NORM.DIST(AND(CL$6&gt;=$F78,CL$6&lt;=$H78)*(CL$6-$F78+1),$J78/2,$M78,TRUE)-_xlfn.NORM.DIST(AND(CL$6&gt;=$F78,CL$6&lt;=$H78)*(CK$6-$F78+1),$J78/2,$M78,TRUE))/(1-2*_xlfn.NORM.DIST(0,$J78/2,$M78,TRUE))*$D78+($K78="Steady Growth")*(AND(CL$6&gt;=$F78,CL$6&lt;=$H78)*((CL$6-$F78+1)/($J78*($J78+1)/2)*$D78))+($K78="custom")*CustCF!CF78</f>
        <v>0</v>
      </c>
      <c r="CM78" s="95">
        <f>($K78="Bell Curve")*(_xlfn.NORM.DIST(AND(CM$6&gt;=$F78,CM$6&lt;=$H78)*(CM$6-$F78+1),$J78/2,$M78,TRUE)-_xlfn.NORM.DIST(AND(CM$6&gt;=$F78,CM$6&lt;=$H78)*(CL$6-$F78+1),$J78/2,$M78,TRUE))/(1-2*_xlfn.NORM.DIST(0,$J78/2,$M78,TRUE))*$D78+($K78="Steady Growth")*(AND(CM$6&gt;=$F78,CM$6&lt;=$H78)*((CM$6-$F78+1)/($J78*($J78+1)/2)*$D78))+($K78="custom")*CustCF!CG78</f>
        <v>0</v>
      </c>
      <c r="CN78" s="95">
        <f>($K78="Bell Curve")*(_xlfn.NORM.DIST(AND(CN$6&gt;=$F78,CN$6&lt;=$H78)*(CN$6-$F78+1),$J78/2,$M78,TRUE)-_xlfn.NORM.DIST(AND(CN$6&gt;=$F78,CN$6&lt;=$H78)*(CM$6-$F78+1),$J78/2,$M78,TRUE))/(1-2*_xlfn.NORM.DIST(0,$J78/2,$M78,TRUE))*$D78+($K78="Steady Growth")*(AND(CN$6&gt;=$F78,CN$6&lt;=$H78)*((CN$6-$F78+1)/($J78*($J78+1)/2)*$D78))+($K78="custom")*CustCF!CH78</f>
        <v>0</v>
      </c>
      <c r="CO78" s="95">
        <f>($K78="Bell Curve")*(_xlfn.NORM.DIST(AND(CO$6&gt;=$F78,CO$6&lt;=$H78)*(CO$6-$F78+1),$J78/2,$M78,TRUE)-_xlfn.NORM.DIST(AND(CO$6&gt;=$F78,CO$6&lt;=$H78)*(CN$6-$F78+1),$J78/2,$M78,TRUE))/(1-2*_xlfn.NORM.DIST(0,$J78/2,$M78,TRUE))*$D78+($K78="Steady Growth")*(AND(CO$6&gt;=$F78,CO$6&lt;=$H78)*((CO$6-$F78+1)/($J78*($J78+1)/2)*$D78))+($K78="custom")*CustCF!CI78</f>
        <v>0</v>
      </c>
      <c r="CP78" s="95">
        <f>($K78="Bell Curve")*(_xlfn.NORM.DIST(AND(CP$6&gt;=$F78,CP$6&lt;=$H78)*(CP$6-$F78+1),$J78/2,$M78,TRUE)-_xlfn.NORM.DIST(AND(CP$6&gt;=$F78,CP$6&lt;=$H78)*(CO$6-$F78+1),$J78/2,$M78,TRUE))/(1-2*_xlfn.NORM.DIST(0,$J78/2,$M78,TRUE))*$D78+($K78="Steady Growth")*(AND(CP$6&gt;=$F78,CP$6&lt;=$H78)*((CP$6-$F78+1)/($J78*($J78+1)/2)*$D78))+($K78="custom")*CustCF!CJ78</f>
        <v>0</v>
      </c>
      <c r="CQ78" s="95">
        <f>($K78="Bell Curve")*(_xlfn.NORM.DIST(AND(CQ$6&gt;=$F78,CQ$6&lt;=$H78)*(CQ$6-$F78+1),$J78/2,$M78,TRUE)-_xlfn.NORM.DIST(AND(CQ$6&gt;=$F78,CQ$6&lt;=$H78)*(CP$6-$F78+1),$J78/2,$M78,TRUE))/(1-2*_xlfn.NORM.DIST(0,$J78/2,$M78,TRUE))*$D78+($K78="Steady Growth")*(AND(CQ$6&gt;=$F78,CQ$6&lt;=$H78)*((CQ$6-$F78+1)/($J78*($J78+1)/2)*$D78))+($K78="custom")*CustCF!CK78</f>
        <v>0</v>
      </c>
      <c r="CR78" s="95">
        <f>($K78="Bell Curve")*(_xlfn.NORM.DIST(AND(CR$6&gt;=$F78,CR$6&lt;=$H78)*(CR$6-$F78+1),$J78/2,$M78,TRUE)-_xlfn.NORM.DIST(AND(CR$6&gt;=$F78,CR$6&lt;=$H78)*(CQ$6-$F78+1),$J78/2,$M78,TRUE))/(1-2*_xlfn.NORM.DIST(0,$J78/2,$M78,TRUE))*$D78+($K78="Steady Growth")*(AND(CR$6&gt;=$F78,CR$6&lt;=$H78)*((CR$6-$F78+1)/($J78*($J78+1)/2)*$D78))+($K78="custom")*CustCF!CL78</f>
        <v>0</v>
      </c>
      <c r="CS78" s="95">
        <f>($K78="Bell Curve")*(_xlfn.NORM.DIST(AND(CS$6&gt;=$F78,CS$6&lt;=$H78)*(CS$6-$F78+1),$J78/2,$M78,TRUE)-_xlfn.NORM.DIST(AND(CS$6&gt;=$F78,CS$6&lt;=$H78)*(CR$6-$F78+1),$J78/2,$M78,TRUE))/(1-2*_xlfn.NORM.DIST(0,$J78/2,$M78,TRUE))*$D78+($K78="Steady Growth")*(AND(CS$6&gt;=$F78,CS$6&lt;=$H78)*((CS$6-$F78+1)/($J78*($J78+1)/2)*$D78))+($K78="custom")*CustCF!CM78</f>
        <v>0</v>
      </c>
      <c r="CT78" s="95">
        <f>($K78="Bell Curve")*(_xlfn.NORM.DIST(AND(CT$6&gt;=$F78,CT$6&lt;=$H78)*(CT$6-$F78+1),$J78/2,$M78,TRUE)-_xlfn.NORM.DIST(AND(CT$6&gt;=$F78,CT$6&lt;=$H78)*(CS$6-$F78+1),$J78/2,$M78,TRUE))/(1-2*_xlfn.NORM.DIST(0,$J78/2,$M78,TRUE))*$D78+($K78="Steady Growth")*(AND(CT$6&gt;=$F78,CT$6&lt;=$H78)*((CT$6-$F78+1)/($J78*($J78+1)/2)*$D78))+($K78="custom")*CustCF!CN78</f>
        <v>0</v>
      </c>
      <c r="CU78" s="95">
        <f>($K78="Bell Curve")*(_xlfn.NORM.DIST(AND(CU$6&gt;=$F78,CU$6&lt;=$H78)*(CU$6-$F78+1),$J78/2,$M78,TRUE)-_xlfn.NORM.DIST(AND(CU$6&gt;=$F78,CU$6&lt;=$H78)*(CT$6-$F78+1),$J78/2,$M78,TRUE))/(1-2*_xlfn.NORM.DIST(0,$J78/2,$M78,TRUE))*$D78+($K78="Steady Growth")*(AND(CU$6&gt;=$F78,CU$6&lt;=$H78)*((CU$6-$F78+1)/($J78*($J78+1)/2)*$D78))+($K78="custom")*CustCF!CO78</f>
        <v>0</v>
      </c>
      <c r="CV78" s="95">
        <f>($K78="Bell Curve")*(_xlfn.NORM.DIST(AND(CV$6&gt;=$F78,CV$6&lt;=$H78)*(CV$6-$F78+1),$J78/2,$M78,TRUE)-_xlfn.NORM.DIST(AND(CV$6&gt;=$F78,CV$6&lt;=$H78)*(CU$6-$F78+1),$J78/2,$M78,TRUE))/(1-2*_xlfn.NORM.DIST(0,$J78/2,$M78,TRUE))*$D78+($K78="Steady Growth")*(AND(CV$6&gt;=$F78,CV$6&lt;=$H78)*((CV$6-$F78+1)/($J78*($J78+1)/2)*$D78))+($K78="custom")*CustCF!CP78</f>
        <v>0</v>
      </c>
      <c r="CW78" s="95">
        <f>($K78="Bell Curve")*(_xlfn.NORM.DIST(AND(CW$6&gt;=$F78,CW$6&lt;=$H78)*(CW$6-$F78+1),$J78/2,$M78,TRUE)-_xlfn.NORM.DIST(AND(CW$6&gt;=$F78,CW$6&lt;=$H78)*(CV$6-$F78+1),$J78/2,$M78,TRUE))/(1-2*_xlfn.NORM.DIST(0,$J78/2,$M78,TRUE))*$D78+($K78="Steady Growth")*(AND(CW$6&gt;=$F78,CW$6&lt;=$H78)*((CW$6-$F78+1)/($J78*($J78+1)/2)*$D78))+($K78="custom")*CustCF!CQ78</f>
        <v>0</v>
      </c>
      <c r="CX78" s="95">
        <f>($K78="Bell Curve")*(_xlfn.NORM.DIST(AND(CX$6&gt;=$F78,CX$6&lt;=$H78)*(CX$6-$F78+1),$J78/2,$M78,TRUE)-_xlfn.NORM.DIST(AND(CX$6&gt;=$F78,CX$6&lt;=$H78)*(CW$6-$F78+1),$J78/2,$M78,TRUE))/(1-2*_xlfn.NORM.DIST(0,$J78/2,$M78,TRUE))*$D78+($K78="Steady Growth")*(AND(CX$6&gt;=$F78,CX$6&lt;=$H78)*((CX$6-$F78+1)/($J78*($J78+1)/2)*$D78))+($K78="custom")*CustCF!CR78</f>
        <v>0</v>
      </c>
      <c r="CY78" s="95">
        <f>($K78="Bell Curve")*(_xlfn.NORM.DIST(AND(CY$6&gt;=$F78,CY$6&lt;=$H78)*(CY$6-$F78+1),$J78/2,$M78,TRUE)-_xlfn.NORM.DIST(AND(CY$6&gt;=$F78,CY$6&lt;=$H78)*(CX$6-$F78+1),$J78/2,$M78,TRUE))/(1-2*_xlfn.NORM.DIST(0,$J78/2,$M78,TRUE))*$D78+($K78="Steady Growth")*(AND(CY$6&gt;=$F78,CY$6&lt;=$H78)*((CY$6-$F78+1)/($J78*($J78+1)/2)*$D78))+($K78="custom")*CustCF!CS78</f>
        <v>0</v>
      </c>
      <c r="CZ78" s="95">
        <f>($K78="Bell Curve")*(_xlfn.NORM.DIST(AND(CZ$6&gt;=$F78,CZ$6&lt;=$H78)*(CZ$6-$F78+1),$J78/2,$M78,TRUE)-_xlfn.NORM.DIST(AND(CZ$6&gt;=$F78,CZ$6&lt;=$H78)*(CY$6-$F78+1),$J78/2,$M78,TRUE))/(1-2*_xlfn.NORM.DIST(0,$J78/2,$M78,TRUE))*$D78+($K78="Steady Growth")*(AND(CZ$6&gt;=$F78,CZ$6&lt;=$H78)*((CZ$6-$F78+1)/($J78*($J78+1)/2)*$D78))+($K78="custom")*CustCF!CT78</f>
        <v>0</v>
      </c>
      <c r="DA78" s="95">
        <f>($K78="Bell Curve")*(_xlfn.NORM.DIST(AND(DA$6&gt;=$F78,DA$6&lt;=$H78)*(DA$6-$F78+1),$J78/2,$M78,TRUE)-_xlfn.NORM.DIST(AND(DA$6&gt;=$F78,DA$6&lt;=$H78)*(CZ$6-$F78+1),$J78/2,$M78,TRUE))/(1-2*_xlfn.NORM.DIST(0,$J78/2,$M78,TRUE))*$D78+($K78="Steady Growth")*(AND(DA$6&gt;=$F78,DA$6&lt;=$H78)*((DA$6-$F78+1)/($J78*($J78+1)/2)*$D78))+($K78="custom")*CustCF!CU78</f>
        <v>0</v>
      </c>
      <c r="DB78" s="95">
        <f>($K78="Bell Curve")*(_xlfn.NORM.DIST(AND(DB$6&gt;=$F78,DB$6&lt;=$H78)*(DB$6-$F78+1),$J78/2,$M78,TRUE)-_xlfn.NORM.DIST(AND(DB$6&gt;=$F78,DB$6&lt;=$H78)*(DA$6-$F78+1),$J78/2,$M78,TRUE))/(1-2*_xlfn.NORM.DIST(0,$J78/2,$M78,TRUE))*$D78+($K78="Steady Growth")*(AND(DB$6&gt;=$F78,DB$6&lt;=$H78)*((DB$6-$F78+1)/($J78*($J78+1)/2)*$D78))+($K78="custom")*CustCF!CV78</f>
        <v>0</v>
      </c>
      <c r="DC78" s="95">
        <f>($K78="Bell Curve")*(_xlfn.NORM.DIST(AND(DC$6&gt;=$F78,DC$6&lt;=$H78)*(DC$6-$F78+1),$J78/2,$M78,TRUE)-_xlfn.NORM.DIST(AND(DC$6&gt;=$F78,DC$6&lt;=$H78)*(DB$6-$F78+1),$J78/2,$M78,TRUE))/(1-2*_xlfn.NORM.DIST(0,$J78/2,$M78,TRUE))*$D78+($K78="Steady Growth")*(AND(DC$6&gt;=$F78,DC$6&lt;=$H78)*((DC$6-$F78+1)/($J78*($J78+1)/2)*$D78))+($K78="custom")*CustCF!CW78</f>
        <v>0</v>
      </c>
      <c r="DD78" s="95">
        <f>($K78="Bell Curve")*(_xlfn.NORM.DIST(AND(DD$6&gt;=$F78,DD$6&lt;=$H78)*(DD$6-$F78+1),$J78/2,$M78,TRUE)-_xlfn.NORM.DIST(AND(DD$6&gt;=$F78,DD$6&lt;=$H78)*(DC$6-$F78+1),$J78/2,$M78,TRUE))/(1-2*_xlfn.NORM.DIST(0,$J78/2,$M78,TRUE))*$D78+($K78="Steady Growth")*(AND(DD$6&gt;=$F78,DD$6&lt;=$H78)*((DD$6-$F78+1)/($J78*($J78+1)/2)*$D78))+($K78="custom")*CustCF!CX78</f>
        <v>0</v>
      </c>
      <c r="DE78" s="95">
        <f>($K78="Bell Curve")*(_xlfn.NORM.DIST(AND(DE$6&gt;=$F78,DE$6&lt;=$H78)*(DE$6-$F78+1),$J78/2,$M78,TRUE)-_xlfn.NORM.DIST(AND(DE$6&gt;=$F78,DE$6&lt;=$H78)*(DD$6-$F78+1),$J78/2,$M78,TRUE))/(1-2*_xlfn.NORM.DIST(0,$J78/2,$M78,TRUE))*$D78+($K78="Steady Growth")*(AND(DE$6&gt;=$F78,DE$6&lt;=$H78)*((DE$6-$F78+1)/($J78*($J78+1)/2)*$D78))+($K78="custom")*CustCF!CY78</f>
        <v>0</v>
      </c>
      <c r="DF78" s="95">
        <f>($K78="Bell Curve")*(_xlfn.NORM.DIST(AND(DF$6&gt;=$F78,DF$6&lt;=$H78)*(DF$6-$F78+1),$J78/2,$M78,TRUE)-_xlfn.NORM.DIST(AND(DF$6&gt;=$F78,DF$6&lt;=$H78)*(DE$6-$F78+1),$J78/2,$M78,TRUE))/(1-2*_xlfn.NORM.DIST(0,$J78/2,$M78,TRUE))*$D78+($K78="Steady Growth")*(AND(DF$6&gt;=$F78,DF$6&lt;=$H78)*((DF$6-$F78+1)/($J78*($J78+1)/2)*$D78))+($K78="custom")*CustCF!CZ78</f>
        <v>0</v>
      </c>
      <c r="DG78" s="95">
        <f>($K78="Bell Curve")*(_xlfn.NORM.DIST(AND(DG$6&gt;=$F78,DG$6&lt;=$H78)*(DG$6-$F78+1),$J78/2,$M78,TRUE)-_xlfn.NORM.DIST(AND(DG$6&gt;=$F78,DG$6&lt;=$H78)*(DF$6-$F78+1),$J78/2,$M78,TRUE))/(1-2*_xlfn.NORM.DIST(0,$J78/2,$M78,TRUE))*$D78+($K78="Steady Growth")*(AND(DG$6&gt;=$F78,DG$6&lt;=$H78)*((DG$6-$F78+1)/($J78*($J78+1)/2)*$D78))+($K78="custom")*CustCF!DA78</f>
        <v>0</v>
      </c>
      <c r="DH78" s="95">
        <f>($K78="Bell Curve")*(_xlfn.NORM.DIST(AND(DH$6&gt;=$F78,DH$6&lt;=$H78)*(DH$6-$F78+1),$J78/2,$M78,TRUE)-_xlfn.NORM.DIST(AND(DH$6&gt;=$F78,DH$6&lt;=$H78)*(DG$6-$F78+1),$J78/2,$M78,TRUE))/(1-2*_xlfn.NORM.DIST(0,$J78/2,$M78,TRUE))*$D78+($K78="Steady Growth")*(AND(DH$6&gt;=$F78,DH$6&lt;=$H78)*((DH$6-$F78+1)/($J78*($J78+1)/2)*$D78))+($K78="custom")*CustCF!DB78</f>
        <v>0</v>
      </c>
      <c r="DI78" s="95">
        <f>($K78="Bell Curve")*(_xlfn.NORM.DIST(AND(DI$6&gt;=$F78,DI$6&lt;=$H78)*(DI$6-$F78+1),$J78/2,$M78,TRUE)-_xlfn.NORM.DIST(AND(DI$6&gt;=$F78,DI$6&lt;=$H78)*(DH$6-$F78+1),$J78/2,$M78,TRUE))/(1-2*_xlfn.NORM.DIST(0,$J78/2,$M78,TRUE))*$D78+($K78="Steady Growth")*(AND(DI$6&gt;=$F78,DI$6&lt;=$H78)*((DI$6-$F78+1)/($J78*($J78+1)/2)*$D78))+($K78="custom")*CustCF!DC78</f>
        <v>0</v>
      </c>
      <c r="DJ78" s="95">
        <f>($K78="Bell Curve")*(_xlfn.NORM.DIST(AND(DJ$6&gt;=$F78,DJ$6&lt;=$H78)*(DJ$6-$F78+1),$J78/2,$M78,TRUE)-_xlfn.NORM.DIST(AND(DJ$6&gt;=$F78,DJ$6&lt;=$H78)*(DI$6-$F78+1),$J78/2,$M78,TRUE))/(1-2*_xlfn.NORM.DIST(0,$J78/2,$M78,TRUE))*$D78+($K78="Steady Growth")*(AND(DJ$6&gt;=$F78,DJ$6&lt;=$H78)*((DJ$6-$F78+1)/($J78*($J78+1)/2)*$D78))+($K78="custom")*CustCF!DD78</f>
        <v>0</v>
      </c>
      <c r="DK78" s="95">
        <f>($K78="Bell Curve")*(_xlfn.NORM.DIST(AND(DK$6&gt;=$F78,DK$6&lt;=$H78)*(DK$6-$F78+1),$J78/2,$M78,TRUE)-_xlfn.NORM.DIST(AND(DK$6&gt;=$F78,DK$6&lt;=$H78)*(DJ$6-$F78+1),$J78/2,$M78,TRUE))/(1-2*_xlfn.NORM.DIST(0,$J78/2,$M78,TRUE))*$D78+($K78="Steady Growth")*(AND(DK$6&gt;=$F78,DK$6&lt;=$H78)*((DK$6-$F78+1)/($J78*($J78+1)/2)*$D78))+($K78="custom")*CustCF!DE78</f>
        <v>0</v>
      </c>
      <c r="DL78" s="95">
        <f>($K78="Bell Curve")*(_xlfn.NORM.DIST(AND(DL$6&gt;=$F78,DL$6&lt;=$H78)*(DL$6-$F78+1),$J78/2,$M78,TRUE)-_xlfn.NORM.DIST(AND(DL$6&gt;=$F78,DL$6&lt;=$H78)*(DK$6-$F78+1),$J78/2,$M78,TRUE))/(1-2*_xlfn.NORM.DIST(0,$J78/2,$M78,TRUE))*$D78+($K78="Steady Growth")*(AND(DL$6&gt;=$F78,DL$6&lt;=$H78)*((DL$6-$F78+1)/($J78*($J78+1)/2)*$D78))+($K78="custom")*CustCF!DF78</f>
        <v>0</v>
      </c>
      <c r="DM78" s="95">
        <f>($K78="Bell Curve")*(_xlfn.NORM.DIST(AND(DM$6&gt;=$F78,DM$6&lt;=$H78)*(DM$6-$F78+1),$J78/2,$M78,TRUE)-_xlfn.NORM.DIST(AND(DM$6&gt;=$F78,DM$6&lt;=$H78)*(DL$6-$F78+1),$J78/2,$M78,TRUE))/(1-2*_xlfn.NORM.DIST(0,$J78/2,$M78,TRUE))*$D78+($K78="Steady Growth")*(AND(DM$6&gt;=$F78,DM$6&lt;=$H78)*((DM$6-$F78+1)/($J78*($J78+1)/2)*$D78))+($K78="custom")*CustCF!DG78</f>
        <v>0</v>
      </c>
      <c r="DN78" s="95">
        <f>($K78="Bell Curve")*(_xlfn.NORM.DIST(AND(DN$6&gt;=$F78,DN$6&lt;=$H78)*(DN$6-$F78+1),$J78/2,$M78,TRUE)-_xlfn.NORM.DIST(AND(DN$6&gt;=$F78,DN$6&lt;=$H78)*(DM$6-$F78+1),$J78/2,$M78,TRUE))/(1-2*_xlfn.NORM.DIST(0,$J78/2,$M78,TRUE))*$D78+($K78="Steady Growth")*(AND(DN$6&gt;=$F78,DN$6&lt;=$H78)*((DN$6-$F78+1)/($J78*($J78+1)/2)*$D78))+($K78="custom")*CustCF!DH78</f>
        <v>0</v>
      </c>
      <c r="DO78" s="95">
        <f>($K78="Bell Curve")*(_xlfn.NORM.DIST(AND(DO$6&gt;=$F78,DO$6&lt;=$H78)*(DO$6-$F78+1),$J78/2,$M78,TRUE)-_xlfn.NORM.DIST(AND(DO$6&gt;=$F78,DO$6&lt;=$H78)*(DN$6-$F78+1),$J78/2,$M78,TRUE))/(1-2*_xlfn.NORM.DIST(0,$J78/2,$M78,TRUE))*$D78+($K78="Steady Growth")*(AND(DO$6&gt;=$F78,DO$6&lt;=$H78)*((DO$6-$F78+1)/($J78*($J78+1)/2)*$D78))+($K78="custom")*CustCF!DI78</f>
        <v>0</v>
      </c>
      <c r="DP78" s="95">
        <f>($K78="Bell Curve")*(_xlfn.NORM.DIST(AND(DP$6&gt;=$F78,DP$6&lt;=$H78)*(DP$6-$F78+1),$J78/2,$M78,TRUE)-_xlfn.NORM.DIST(AND(DP$6&gt;=$F78,DP$6&lt;=$H78)*(DO$6-$F78+1),$J78/2,$M78,TRUE))/(1-2*_xlfn.NORM.DIST(0,$J78/2,$M78,TRUE))*$D78+($K78="Steady Growth")*(AND(DP$6&gt;=$F78,DP$6&lt;=$H78)*((DP$6-$F78+1)/($J78*($J78+1)/2)*$D78))+($K78="custom")*CustCF!DJ78</f>
        <v>0</v>
      </c>
      <c r="DQ78" s="95">
        <f>($K78="Bell Curve")*(_xlfn.NORM.DIST(AND(DQ$6&gt;=$F78,DQ$6&lt;=$H78)*(DQ$6-$F78+1),$J78/2,$M78,TRUE)-_xlfn.NORM.DIST(AND(DQ$6&gt;=$F78,DQ$6&lt;=$H78)*(DP$6-$F78+1),$J78/2,$M78,TRUE))/(1-2*_xlfn.NORM.DIST(0,$J78/2,$M78,TRUE))*$D78+($K78="Steady Growth")*(AND(DQ$6&gt;=$F78,DQ$6&lt;=$H78)*((DQ$6-$F78+1)/($J78*($J78+1)/2)*$D78))+($K78="custom")*CustCF!DK78</f>
        <v>0</v>
      </c>
      <c r="DR78" s="95">
        <f>($K78="Bell Curve")*(_xlfn.NORM.DIST(AND(DR$6&gt;=$F78,DR$6&lt;=$H78)*(DR$6-$F78+1),$J78/2,$M78,TRUE)-_xlfn.NORM.DIST(AND(DR$6&gt;=$F78,DR$6&lt;=$H78)*(DQ$6-$F78+1),$J78/2,$M78,TRUE))/(1-2*_xlfn.NORM.DIST(0,$J78/2,$M78,TRUE))*$D78+($K78="Steady Growth")*(AND(DR$6&gt;=$F78,DR$6&lt;=$H78)*((DR$6-$F78+1)/($J78*($J78+1)/2)*$D78))+($K78="custom")*CustCF!DL78</f>
        <v>0</v>
      </c>
      <c r="DS78" s="95">
        <f>($K78="Bell Curve")*(_xlfn.NORM.DIST(AND(DS$6&gt;=$F78,DS$6&lt;=$H78)*(DS$6-$F78+1),$J78/2,$M78,TRUE)-_xlfn.NORM.DIST(AND(DS$6&gt;=$F78,DS$6&lt;=$H78)*(DR$6-$F78+1),$J78/2,$M78,TRUE))/(1-2*_xlfn.NORM.DIST(0,$J78/2,$M78,TRUE))*$D78+($K78="Steady Growth")*(AND(DS$6&gt;=$F78,DS$6&lt;=$H78)*((DS$6-$F78+1)/($J78*($J78+1)/2)*$D78))+($K78="custom")*CustCF!DM78</f>
        <v>0</v>
      </c>
      <c r="DT78" s="95">
        <f>($K78="Bell Curve")*(_xlfn.NORM.DIST(AND(DT$6&gt;=$F78,DT$6&lt;=$H78)*(DT$6-$F78+1),$J78/2,$M78,TRUE)-_xlfn.NORM.DIST(AND(DT$6&gt;=$F78,DT$6&lt;=$H78)*(DS$6-$F78+1),$J78/2,$M78,TRUE))/(1-2*_xlfn.NORM.DIST(0,$J78/2,$M78,TRUE))*$D78+($K78="Steady Growth")*(AND(DT$6&gt;=$F78,DT$6&lt;=$H78)*((DT$6-$F78+1)/($J78*($J78+1)/2)*$D78))+($K78="custom")*CustCF!DN78</f>
        <v>0</v>
      </c>
      <c r="DU78" s="95">
        <f>($K78="Bell Curve")*(_xlfn.NORM.DIST(AND(DU$6&gt;=$F78,DU$6&lt;=$H78)*(DU$6-$F78+1),$J78/2,$M78,TRUE)-_xlfn.NORM.DIST(AND(DU$6&gt;=$F78,DU$6&lt;=$H78)*(DT$6-$F78+1),$J78/2,$M78,TRUE))/(1-2*_xlfn.NORM.DIST(0,$J78/2,$M78,TRUE))*$D78+($K78="Steady Growth")*(AND(DU$6&gt;=$F78,DU$6&lt;=$H78)*((DU$6-$F78+1)/($J78*($J78+1)/2)*$D78))+($K78="custom")*CustCF!DO78</f>
        <v>0</v>
      </c>
      <c r="DV78" s="95">
        <f>($K78="Bell Curve")*(_xlfn.NORM.DIST(AND(DV$6&gt;=$F78,DV$6&lt;=$H78)*(DV$6-$F78+1),$J78/2,$M78,TRUE)-_xlfn.NORM.DIST(AND(DV$6&gt;=$F78,DV$6&lt;=$H78)*(DU$6-$F78+1),$J78/2,$M78,TRUE))/(1-2*_xlfn.NORM.DIST(0,$J78/2,$M78,TRUE))*$D78+($K78="Steady Growth")*(AND(DV$6&gt;=$F78,DV$6&lt;=$H78)*((DV$6-$F78+1)/($J78*($J78+1)/2)*$D78))+($K78="custom")*CustCF!DP78</f>
        <v>0</v>
      </c>
      <c r="DW78" s="95">
        <f>($K78="Bell Curve")*(_xlfn.NORM.DIST(AND(DW$6&gt;=$F78,DW$6&lt;=$H78)*(DW$6-$F78+1),$J78/2,$M78,TRUE)-_xlfn.NORM.DIST(AND(DW$6&gt;=$F78,DW$6&lt;=$H78)*(DV$6-$F78+1),$J78/2,$M78,TRUE))/(1-2*_xlfn.NORM.DIST(0,$J78/2,$M78,TRUE))*$D78+($K78="Steady Growth")*(AND(DW$6&gt;=$F78,DW$6&lt;=$H78)*((DW$6-$F78+1)/($J78*($J78+1)/2)*$D78))+($K78="custom")*CustCF!DQ78</f>
        <v>0</v>
      </c>
      <c r="DX78" s="95">
        <f>($K78="Bell Curve")*(_xlfn.NORM.DIST(AND(DX$6&gt;=$F78,DX$6&lt;=$H78)*(DX$6-$F78+1),$J78/2,$M78,TRUE)-_xlfn.NORM.DIST(AND(DX$6&gt;=$F78,DX$6&lt;=$H78)*(DW$6-$F78+1),$J78/2,$M78,TRUE))/(1-2*_xlfn.NORM.DIST(0,$J78/2,$M78,TRUE))*$D78+($K78="Steady Growth")*(AND(DX$6&gt;=$F78,DX$6&lt;=$H78)*((DX$6-$F78+1)/($J78*($J78+1)/2)*$D78))+($K78="custom")*CustCF!DR78</f>
        <v>0</v>
      </c>
      <c r="DY78" s="95">
        <f>($K78="Bell Curve")*(_xlfn.NORM.DIST(AND(DY$6&gt;=$F78,DY$6&lt;=$H78)*(DY$6-$F78+1),$J78/2,$M78,TRUE)-_xlfn.NORM.DIST(AND(DY$6&gt;=$F78,DY$6&lt;=$H78)*(DX$6-$F78+1),$J78/2,$M78,TRUE))/(1-2*_xlfn.NORM.DIST(0,$J78/2,$M78,TRUE))*$D78+($K78="Steady Growth")*(AND(DY$6&gt;=$F78,DY$6&lt;=$H78)*((DY$6-$F78+1)/($J78*($J78+1)/2)*$D78))+($K78="custom")*CustCF!DS78</f>
        <v>0</v>
      </c>
      <c r="DZ78" s="95">
        <f>($K78="Bell Curve")*(_xlfn.NORM.DIST(AND(DZ$6&gt;=$F78,DZ$6&lt;=$H78)*(DZ$6-$F78+1),$J78/2,$M78,TRUE)-_xlfn.NORM.DIST(AND(DZ$6&gt;=$F78,DZ$6&lt;=$H78)*(DY$6-$F78+1),$J78/2,$M78,TRUE))/(1-2*_xlfn.NORM.DIST(0,$J78/2,$M78,TRUE))*$D78+($K78="Steady Growth")*(AND(DZ$6&gt;=$F78,DZ$6&lt;=$H78)*((DZ$6-$F78+1)/($J78*($J78+1)/2)*$D78))+($K78="custom")*CustCF!DT78</f>
        <v>0</v>
      </c>
      <c r="EA78" s="95">
        <f>($K78="Bell Curve")*(_xlfn.NORM.DIST(AND(EA$6&gt;=$F78,EA$6&lt;=$H78)*(EA$6-$F78+1),$J78/2,$M78,TRUE)-_xlfn.NORM.DIST(AND(EA$6&gt;=$F78,EA$6&lt;=$H78)*(DZ$6-$F78+1),$J78/2,$M78,TRUE))/(1-2*_xlfn.NORM.DIST(0,$J78/2,$M78,TRUE))*$D78+($K78="Steady Growth")*(AND(EA$6&gt;=$F78,EA$6&lt;=$H78)*((EA$6-$F78+1)/($J78*($J78+1)/2)*$D78))+($K78="custom")*CustCF!DU78</f>
        <v>0</v>
      </c>
      <c r="EB78" s="95">
        <f>($K78="Bell Curve")*(_xlfn.NORM.DIST(AND(EB$6&gt;=$F78,EB$6&lt;=$H78)*(EB$6-$F78+1),$J78/2,$M78,TRUE)-_xlfn.NORM.DIST(AND(EB$6&gt;=$F78,EB$6&lt;=$H78)*(EA$6-$F78+1),$J78/2,$M78,TRUE))/(1-2*_xlfn.NORM.DIST(0,$J78/2,$M78,TRUE))*$D78+($K78="Steady Growth")*(AND(EB$6&gt;=$F78,EB$6&lt;=$H78)*((EB$6-$F78+1)/($J78*($J78+1)/2)*$D78))+($K78="custom")*CustCF!DV78</f>
        <v>0</v>
      </c>
      <c r="EC78" s="95">
        <f>($K78="Bell Curve")*(_xlfn.NORM.DIST(AND(EC$6&gt;=$F78,EC$6&lt;=$H78)*(EC$6-$F78+1),$J78/2,$M78,TRUE)-_xlfn.NORM.DIST(AND(EC$6&gt;=$F78,EC$6&lt;=$H78)*(EB$6-$F78+1),$J78/2,$M78,TRUE))/(1-2*_xlfn.NORM.DIST(0,$J78/2,$M78,TRUE))*$D78+($K78="Steady Growth")*(AND(EC$6&gt;=$F78,EC$6&lt;=$H78)*((EC$6-$F78+1)/($J78*($J78+1)/2)*$D78))+($K78="custom")*CustCF!DW78</f>
        <v>0</v>
      </c>
      <c r="ED78" s="95">
        <f>($K78="Bell Curve")*(_xlfn.NORM.DIST(AND(ED$6&gt;=$F78,ED$6&lt;=$H78)*(ED$6-$F78+1),$J78/2,$M78,TRUE)-_xlfn.NORM.DIST(AND(ED$6&gt;=$F78,ED$6&lt;=$H78)*(EC$6-$F78+1),$J78/2,$M78,TRUE))/(1-2*_xlfn.NORM.DIST(0,$J78/2,$M78,TRUE))*$D78+($K78="Steady Growth")*(AND(ED$6&gt;=$F78,ED$6&lt;=$H78)*((ED$6-$F78+1)/($J78*($J78+1)/2)*$D78))+($K78="custom")*CustCF!DX78</f>
        <v>0</v>
      </c>
      <c r="EE78" s="95">
        <f>($K78="Bell Curve")*(_xlfn.NORM.DIST(AND(EE$6&gt;=$F78,EE$6&lt;=$H78)*(EE$6-$F78+1),$J78/2,$M78,TRUE)-_xlfn.NORM.DIST(AND(EE$6&gt;=$F78,EE$6&lt;=$H78)*(ED$6-$F78+1),$J78/2,$M78,TRUE))/(1-2*_xlfn.NORM.DIST(0,$J78/2,$M78,TRUE))*$D78+($K78="Steady Growth")*(AND(EE$6&gt;=$F78,EE$6&lt;=$H78)*((EE$6-$F78+1)/($J78*($J78+1)/2)*$D78))+($K78="custom")*CustCF!DY78</f>
        <v>0</v>
      </c>
      <c r="EF78" s="95">
        <f>($K78="Bell Curve")*(_xlfn.NORM.DIST(AND(EF$6&gt;=$F78,EF$6&lt;=$H78)*(EF$6-$F78+1),$J78/2,$M78,TRUE)-_xlfn.NORM.DIST(AND(EF$6&gt;=$F78,EF$6&lt;=$H78)*(EE$6-$F78+1),$J78/2,$M78,TRUE))/(1-2*_xlfn.NORM.DIST(0,$J78/2,$M78,TRUE))*$D78+($K78="Steady Growth")*(AND(EF$6&gt;=$F78,EF$6&lt;=$H78)*((EF$6-$F78+1)/($J78*($J78+1)/2)*$D78))+($K78="custom")*CustCF!DZ78</f>
        <v>0</v>
      </c>
      <c r="EG78" s="95">
        <f>($K78="Bell Curve")*(_xlfn.NORM.DIST(AND(EG$6&gt;=$F78,EG$6&lt;=$H78)*(EG$6-$F78+1),$J78/2,$M78,TRUE)-_xlfn.NORM.DIST(AND(EG$6&gt;=$F78,EG$6&lt;=$H78)*(EF$6-$F78+1),$J78/2,$M78,TRUE))/(1-2*_xlfn.NORM.DIST(0,$J78/2,$M78,TRUE))*$D78+($K78="Steady Growth")*(AND(EG$6&gt;=$F78,EG$6&lt;=$H78)*((EG$6-$F78+1)/($J78*($J78+1)/2)*$D78))+($K78="custom")*CustCF!EA78</f>
        <v>0</v>
      </c>
      <c r="EH78" s="95">
        <f>($K78="Bell Curve")*(_xlfn.NORM.DIST(AND(EH$6&gt;=$F78,EH$6&lt;=$H78)*(EH$6-$F78+1),$J78/2,$M78,TRUE)-_xlfn.NORM.DIST(AND(EH$6&gt;=$F78,EH$6&lt;=$H78)*(EG$6-$F78+1),$J78/2,$M78,TRUE))/(1-2*_xlfn.NORM.DIST(0,$J78/2,$M78,TRUE))*$D78+($K78="Steady Growth")*(AND(EH$6&gt;=$F78,EH$6&lt;=$H78)*((EH$6-$F78+1)/($J78*($J78+1)/2)*$D78))+($K78="custom")*CustCF!EB78</f>
        <v>0</v>
      </c>
      <c r="EI78" s="95">
        <f>($K78="Bell Curve")*(_xlfn.NORM.DIST(AND(EI$6&gt;=$F78,EI$6&lt;=$H78)*(EI$6-$F78+1),$J78/2,$M78,TRUE)-_xlfn.NORM.DIST(AND(EI$6&gt;=$F78,EI$6&lt;=$H78)*(EH$6-$F78+1),$J78/2,$M78,TRUE))/(1-2*_xlfn.NORM.DIST(0,$J78/2,$M78,TRUE))*$D78+($K78="Steady Growth")*(AND(EI$6&gt;=$F78,EI$6&lt;=$H78)*((EI$6-$F78+1)/($J78*($J78+1)/2)*$D78))+($K78="custom")*CustCF!EC78</f>
        <v>0</v>
      </c>
      <c r="EJ78" s="95">
        <f>($K78="Bell Curve")*(_xlfn.NORM.DIST(AND(EJ$6&gt;=$F78,EJ$6&lt;=$H78)*(EJ$6-$F78+1),$J78/2,$M78,TRUE)-_xlfn.NORM.DIST(AND(EJ$6&gt;=$F78,EJ$6&lt;=$H78)*(EI$6-$F78+1),$J78/2,$M78,TRUE))/(1-2*_xlfn.NORM.DIST(0,$J78/2,$M78,TRUE))*$D78+($K78="Steady Growth")*(AND(EJ$6&gt;=$F78,EJ$6&lt;=$H78)*((EJ$6-$F78+1)/($J78*($J78+1)/2)*$D78))+($K78="custom")*CustCF!ED78</f>
        <v>0</v>
      </c>
      <c r="EK78" s="95">
        <f>($K78="Bell Curve")*(_xlfn.NORM.DIST(AND(EK$6&gt;=$F78,EK$6&lt;=$H78)*(EK$6-$F78+1),$J78/2,$M78,TRUE)-_xlfn.NORM.DIST(AND(EK$6&gt;=$F78,EK$6&lt;=$H78)*(EJ$6-$F78+1),$J78/2,$M78,TRUE))/(1-2*_xlfn.NORM.DIST(0,$J78/2,$M78,TRUE))*$D78+($K78="Steady Growth")*(AND(EK$6&gt;=$F78,EK$6&lt;=$H78)*((EK$6-$F78+1)/($J78*($J78+1)/2)*$D78))+($K78="custom")*CustCF!EE78</f>
        <v>0</v>
      </c>
      <c r="EL78" s="95">
        <f>($K78="Bell Curve")*(_xlfn.NORM.DIST(AND(EL$6&gt;=$F78,EL$6&lt;=$H78)*(EL$6-$F78+1),$J78/2,$M78,TRUE)-_xlfn.NORM.DIST(AND(EL$6&gt;=$F78,EL$6&lt;=$H78)*(EK$6-$F78+1),$J78/2,$M78,TRUE))/(1-2*_xlfn.NORM.DIST(0,$J78/2,$M78,TRUE))*$D78+($K78="Steady Growth")*(AND(EL$6&gt;=$F78,EL$6&lt;=$H78)*((EL$6-$F78+1)/($J78*($J78+1)/2)*$D78))+($K78="custom")*CustCF!EF78</f>
        <v>0</v>
      </c>
      <c r="EM78" s="95">
        <f>($K78="Bell Curve")*(_xlfn.NORM.DIST(AND(EM$6&gt;=$F78,EM$6&lt;=$H78)*(EM$6-$F78+1),$J78/2,$M78,TRUE)-_xlfn.NORM.DIST(AND(EM$6&gt;=$F78,EM$6&lt;=$H78)*(EL$6-$F78+1),$J78/2,$M78,TRUE))/(1-2*_xlfn.NORM.DIST(0,$J78/2,$M78,TRUE))*$D78+($K78="Steady Growth")*(AND(EM$6&gt;=$F78,EM$6&lt;=$H78)*((EM$6-$F78+1)/($J78*($J78+1)/2)*$D78))+($K78="custom")*CustCF!EG78</f>
        <v>0</v>
      </c>
      <c r="EN78" s="95">
        <f>($K78="Bell Curve")*(_xlfn.NORM.DIST(AND(EN$6&gt;=$F78,EN$6&lt;=$H78)*(EN$6-$F78+1),$J78/2,$M78,TRUE)-_xlfn.NORM.DIST(AND(EN$6&gt;=$F78,EN$6&lt;=$H78)*(EM$6-$F78+1),$J78/2,$M78,TRUE))/(1-2*_xlfn.NORM.DIST(0,$J78/2,$M78,TRUE))*$D78+($K78="Steady Growth")*(AND(EN$6&gt;=$F78,EN$6&lt;=$H78)*((EN$6-$F78+1)/($J78*($J78+1)/2)*$D78))+($K78="custom")*CustCF!EH78</f>
        <v>0</v>
      </c>
      <c r="EO78" s="95">
        <f>($K78="Bell Curve")*(_xlfn.NORM.DIST(AND(EO$6&gt;=$F78,EO$6&lt;=$H78)*(EO$6-$F78+1),$J78/2,$M78,TRUE)-_xlfn.NORM.DIST(AND(EO$6&gt;=$F78,EO$6&lt;=$H78)*(EN$6-$F78+1),$J78/2,$M78,TRUE))/(1-2*_xlfn.NORM.DIST(0,$J78/2,$M78,TRUE))*$D78+($K78="Steady Growth")*(AND(EO$6&gt;=$F78,EO$6&lt;=$H78)*((EO$6-$F78+1)/($J78*($J78+1)/2)*$D78))+($K78="custom")*CustCF!EI78</f>
        <v>0</v>
      </c>
      <c r="EP78" s="95">
        <f>($K78="Bell Curve")*(_xlfn.NORM.DIST(AND(EP$6&gt;=$F78,EP$6&lt;=$H78)*(EP$6-$F78+1),$J78/2,$M78,TRUE)-_xlfn.NORM.DIST(AND(EP$6&gt;=$F78,EP$6&lt;=$H78)*(EO$6-$F78+1),$J78/2,$M78,TRUE))/(1-2*_xlfn.NORM.DIST(0,$J78/2,$M78,TRUE))*$D78+($K78="Steady Growth")*(AND(EP$6&gt;=$F78,EP$6&lt;=$H78)*((EP$6-$F78+1)/($J78*($J78+1)/2)*$D78))+($K78="custom")*CustCF!EJ78</f>
        <v>0</v>
      </c>
      <c r="EQ78" s="95">
        <f>($K78="Bell Curve")*(_xlfn.NORM.DIST(AND(EQ$6&gt;=$F78,EQ$6&lt;=$H78)*(EQ$6-$F78+1),$J78/2,$M78,TRUE)-_xlfn.NORM.DIST(AND(EQ$6&gt;=$F78,EQ$6&lt;=$H78)*(EP$6-$F78+1),$J78/2,$M78,TRUE))/(1-2*_xlfn.NORM.DIST(0,$J78/2,$M78,TRUE))*$D78+($K78="Steady Growth")*(AND(EQ$6&gt;=$F78,EQ$6&lt;=$H78)*((EQ$6-$F78+1)/($J78*($J78+1)/2)*$D78))+($K78="custom")*CustCF!EK78</f>
        <v>0</v>
      </c>
      <c r="ER78" s="95">
        <f>($K78="Bell Curve")*(_xlfn.NORM.DIST(AND(ER$6&gt;=$F78,ER$6&lt;=$H78)*(ER$6-$F78+1),$J78/2,$M78,TRUE)-_xlfn.NORM.DIST(AND(ER$6&gt;=$F78,ER$6&lt;=$H78)*(EQ$6-$F78+1),$J78/2,$M78,TRUE))/(1-2*_xlfn.NORM.DIST(0,$J78/2,$M78,TRUE))*$D78+($K78="Steady Growth")*(AND(ER$6&gt;=$F78,ER$6&lt;=$H78)*((ER$6-$F78+1)/($J78*($J78+1)/2)*$D78))+($K78="custom")*CustCF!EL78</f>
        <v>0</v>
      </c>
      <c r="ES78" s="95">
        <f>($K78="Bell Curve")*(_xlfn.NORM.DIST(AND(ES$6&gt;=$F78,ES$6&lt;=$H78)*(ES$6-$F78+1),$J78/2,$M78,TRUE)-_xlfn.NORM.DIST(AND(ES$6&gt;=$F78,ES$6&lt;=$H78)*(ER$6-$F78+1),$J78/2,$M78,TRUE))/(1-2*_xlfn.NORM.DIST(0,$J78/2,$M78,TRUE))*$D78+($K78="Steady Growth")*(AND(ES$6&gt;=$F78,ES$6&lt;=$H78)*((ES$6-$F78+1)/($J78*($J78+1)/2)*$D78))+($K78="custom")*CustCF!EM78</f>
        <v>0</v>
      </c>
      <c r="ET78" s="95">
        <f>($K78="Bell Curve")*(_xlfn.NORM.DIST(AND(ET$6&gt;=$F78,ET$6&lt;=$H78)*(ET$6-$F78+1),$J78/2,$M78,TRUE)-_xlfn.NORM.DIST(AND(ET$6&gt;=$F78,ET$6&lt;=$H78)*(ES$6-$F78+1),$J78/2,$M78,TRUE))/(1-2*_xlfn.NORM.DIST(0,$J78/2,$M78,TRUE))*$D78+($K78="Steady Growth")*(AND(ET$6&gt;=$F78,ET$6&lt;=$H78)*((ET$6-$F78+1)/($J78*($J78+1)/2)*$D78))+($K78="custom")*CustCF!EN78</f>
        <v>0</v>
      </c>
      <c r="EU78" s="95">
        <f>($K78="Bell Curve")*(_xlfn.NORM.DIST(AND(EU$6&gt;=$F78,EU$6&lt;=$H78)*(EU$6-$F78+1),$J78/2,$M78,TRUE)-_xlfn.NORM.DIST(AND(EU$6&gt;=$F78,EU$6&lt;=$H78)*(ET$6-$F78+1),$J78/2,$M78,TRUE))/(1-2*_xlfn.NORM.DIST(0,$J78/2,$M78,TRUE))*$D78+($K78="Steady Growth")*(AND(EU$6&gt;=$F78,EU$6&lt;=$H78)*((EU$6-$F78+1)/($J78*($J78+1)/2)*$D78))+($K78="custom")*CustCF!EO78</f>
        <v>0</v>
      </c>
      <c r="EV78" s="95">
        <f>($K78="Bell Curve")*(_xlfn.NORM.DIST(AND(EV$6&gt;=$F78,EV$6&lt;=$H78)*(EV$6-$F78+1),$J78/2,$M78,TRUE)-_xlfn.NORM.DIST(AND(EV$6&gt;=$F78,EV$6&lt;=$H78)*(EU$6-$F78+1),$J78/2,$M78,TRUE))/(1-2*_xlfn.NORM.DIST(0,$J78/2,$M78,TRUE))*$D78+($K78="Steady Growth")*(AND(EV$6&gt;=$F78,EV$6&lt;=$H78)*((EV$6-$F78+1)/($J78*($J78+1)/2)*$D78))+($K78="custom")*CustCF!EP78</f>
        <v>0</v>
      </c>
      <c r="EW78" s="95">
        <f>($K78="Bell Curve")*(_xlfn.NORM.DIST(AND(EW$6&gt;=$F78,EW$6&lt;=$H78)*(EW$6-$F78+1),$J78/2,$M78,TRUE)-_xlfn.NORM.DIST(AND(EW$6&gt;=$F78,EW$6&lt;=$H78)*(EV$6-$F78+1),$J78/2,$M78,TRUE))/(1-2*_xlfn.NORM.DIST(0,$J78/2,$M78,TRUE))*$D78+($K78="Steady Growth")*(AND(EW$6&gt;=$F78,EW$6&lt;=$H78)*((EW$6-$F78+1)/($J78*($J78+1)/2)*$D78))+($K78="custom")*CustCF!EQ78</f>
        <v>0</v>
      </c>
      <c r="EX78" s="95">
        <f>($K78="Bell Curve")*(_xlfn.NORM.DIST(AND(EX$6&gt;=$F78,EX$6&lt;=$H78)*(EX$6-$F78+1),$J78/2,$M78,TRUE)-_xlfn.NORM.DIST(AND(EX$6&gt;=$F78,EX$6&lt;=$H78)*(EW$6-$F78+1),$J78/2,$M78,TRUE))/(1-2*_xlfn.NORM.DIST(0,$J78/2,$M78,TRUE))*$D78+($K78="Steady Growth")*(AND(EX$6&gt;=$F78,EX$6&lt;=$H78)*((EX$6-$F78+1)/($J78*($J78+1)/2)*$D78))+($K78="custom")*CustCF!ER78</f>
        <v>0</v>
      </c>
      <c r="EY78" s="95">
        <f>($K78="Bell Curve")*(_xlfn.NORM.DIST(AND(EY$6&gt;=$F78,EY$6&lt;=$H78)*(EY$6-$F78+1),$J78/2,$M78,TRUE)-_xlfn.NORM.DIST(AND(EY$6&gt;=$F78,EY$6&lt;=$H78)*(EX$6-$F78+1),$J78/2,$M78,TRUE))/(1-2*_xlfn.NORM.DIST(0,$J78/2,$M78,TRUE))*$D78+($K78="Steady Growth")*(AND(EY$6&gt;=$F78,EY$6&lt;=$H78)*((EY$6-$F78+1)/($J78*($J78+1)/2)*$D78))+($K78="custom")*CustCF!ES78</f>
        <v>0</v>
      </c>
      <c r="EZ78" s="95">
        <f>($K78="Bell Curve")*(_xlfn.NORM.DIST(AND(EZ$6&gt;=$F78,EZ$6&lt;=$H78)*(EZ$6-$F78+1),$J78/2,$M78,TRUE)-_xlfn.NORM.DIST(AND(EZ$6&gt;=$F78,EZ$6&lt;=$H78)*(EY$6-$F78+1),$J78/2,$M78,TRUE))/(1-2*_xlfn.NORM.DIST(0,$J78/2,$M78,TRUE))*$D78+($K78="Steady Growth")*(AND(EZ$6&gt;=$F78,EZ$6&lt;=$H78)*((EZ$6-$F78+1)/($J78*($J78+1)/2)*$D78))+($K78="custom")*CustCF!ET78</f>
        <v>0</v>
      </c>
      <c r="FA78" s="95">
        <f>($K78="Bell Curve")*(_xlfn.NORM.DIST(AND(FA$6&gt;=$F78,FA$6&lt;=$H78)*(FA$6-$F78+1),$J78/2,$M78,TRUE)-_xlfn.NORM.DIST(AND(FA$6&gt;=$F78,FA$6&lt;=$H78)*(EZ$6-$F78+1),$J78/2,$M78,TRUE))/(1-2*_xlfn.NORM.DIST(0,$J78/2,$M78,TRUE))*$D78+($K78="Steady Growth")*(AND(FA$6&gt;=$F78,FA$6&lt;=$H78)*((FA$6-$F78+1)/($J78*($J78+1)/2)*$D78))+($K78="custom")*CustCF!EU78</f>
        <v>0</v>
      </c>
      <c r="FB78" s="95">
        <f>($K78="Bell Curve")*(_xlfn.NORM.DIST(AND(FB$6&gt;=$F78,FB$6&lt;=$H78)*(FB$6-$F78+1),$J78/2,$M78,TRUE)-_xlfn.NORM.DIST(AND(FB$6&gt;=$F78,FB$6&lt;=$H78)*(FA$6-$F78+1),$J78/2,$M78,TRUE))/(1-2*_xlfn.NORM.DIST(0,$J78/2,$M78,TRUE))*$D78+($K78="Steady Growth")*(AND(FB$6&gt;=$F78,FB$6&lt;=$H78)*((FB$6-$F78+1)/($J78*($J78+1)/2)*$D78))+($K78="custom")*CustCF!EV78</f>
        <v>0</v>
      </c>
      <c r="FC78" s="95">
        <f>($K78="Bell Curve")*(_xlfn.NORM.DIST(AND(FC$6&gt;=$F78,FC$6&lt;=$H78)*(FC$6-$F78+1),$J78/2,$M78,TRUE)-_xlfn.NORM.DIST(AND(FC$6&gt;=$F78,FC$6&lt;=$H78)*(FB$6-$F78+1),$J78/2,$M78,TRUE))/(1-2*_xlfn.NORM.DIST(0,$J78/2,$M78,TRUE))*$D78+($K78="Steady Growth")*(AND(FC$6&gt;=$F78,FC$6&lt;=$H78)*((FC$6-$F78+1)/($J78*($J78+1)/2)*$D78))+($K78="custom")*CustCF!EW78</f>
        <v>0</v>
      </c>
      <c r="FD78" s="95">
        <f>($K78="Bell Curve")*(_xlfn.NORM.DIST(AND(FD$6&gt;=$F78,FD$6&lt;=$H78)*(FD$6-$F78+1),$J78/2,$M78,TRUE)-_xlfn.NORM.DIST(AND(FD$6&gt;=$F78,FD$6&lt;=$H78)*(FC$6-$F78+1),$J78/2,$M78,TRUE))/(1-2*_xlfn.NORM.DIST(0,$J78/2,$M78,TRUE))*$D78+($K78="Steady Growth")*(AND(FD$6&gt;=$F78,FD$6&lt;=$H78)*((FD$6-$F78+1)/($J78*($J78+1)/2)*$D78))+($K78="custom")*CustCF!EX78</f>
        <v>0</v>
      </c>
      <c r="FE78" s="95">
        <f>($K78="Bell Curve")*(_xlfn.NORM.DIST(AND(FE$6&gt;=$F78,FE$6&lt;=$H78)*(FE$6-$F78+1),$J78/2,$M78,TRUE)-_xlfn.NORM.DIST(AND(FE$6&gt;=$F78,FE$6&lt;=$H78)*(FD$6-$F78+1),$J78/2,$M78,TRUE))/(1-2*_xlfn.NORM.DIST(0,$J78/2,$M78,TRUE))*$D78+($K78="Steady Growth")*(AND(FE$6&gt;=$F78,FE$6&lt;=$H78)*((FE$6-$F78+1)/($J78*($J78+1)/2)*$D78))+($K78="custom")*CustCF!EY78</f>
        <v>0</v>
      </c>
      <c r="FF78" s="95">
        <f>($K78="Bell Curve")*(_xlfn.NORM.DIST(AND(FF$6&gt;=$F78,FF$6&lt;=$H78)*(FF$6-$F78+1),$J78/2,$M78,TRUE)-_xlfn.NORM.DIST(AND(FF$6&gt;=$F78,FF$6&lt;=$H78)*(FE$6-$F78+1),$J78/2,$M78,TRUE))/(1-2*_xlfn.NORM.DIST(0,$J78/2,$M78,TRUE))*$D78+($K78="Steady Growth")*(AND(FF$6&gt;=$F78,FF$6&lt;=$H78)*((FF$6-$F78+1)/($J78*($J78+1)/2)*$D78))+($K78="custom")*CustCF!EZ78</f>
        <v>0</v>
      </c>
      <c r="FG78" s="95">
        <f>($K78="Bell Curve")*(_xlfn.NORM.DIST(AND(FG$6&gt;=$F78,FG$6&lt;=$H78)*(FG$6-$F78+1),$J78/2,$M78,TRUE)-_xlfn.NORM.DIST(AND(FG$6&gt;=$F78,FG$6&lt;=$H78)*(FF$6-$F78+1),$J78/2,$M78,TRUE))/(1-2*_xlfn.NORM.DIST(0,$J78/2,$M78,TRUE))*$D78+($K78="Steady Growth")*(AND(FG$6&gt;=$F78,FG$6&lt;=$H78)*((FG$6-$F78+1)/($J78*($J78+1)/2)*$D78))+($K78="custom")*CustCF!FA78</f>
        <v>0</v>
      </c>
      <c r="FH78" s="95">
        <f>($K78="Bell Curve")*(_xlfn.NORM.DIST(AND(FH$6&gt;=$F78,FH$6&lt;=$H78)*(FH$6-$F78+1),$J78/2,$M78,TRUE)-_xlfn.NORM.DIST(AND(FH$6&gt;=$F78,FH$6&lt;=$H78)*(FG$6-$F78+1),$J78/2,$M78,TRUE))/(1-2*_xlfn.NORM.DIST(0,$J78/2,$M78,TRUE))*$D78+($K78="Steady Growth")*(AND(FH$6&gt;=$F78,FH$6&lt;=$H78)*((FH$6-$F78+1)/($J78*($J78+1)/2)*$D78))+($K78="custom")*CustCF!FB78</f>
        <v>0</v>
      </c>
      <c r="FI78" s="95">
        <f>($K78="Bell Curve")*(_xlfn.NORM.DIST(AND(FI$6&gt;=$F78,FI$6&lt;=$H78)*(FI$6-$F78+1),$J78/2,$M78,TRUE)-_xlfn.NORM.DIST(AND(FI$6&gt;=$F78,FI$6&lt;=$H78)*(FH$6-$F78+1),$J78/2,$M78,TRUE))/(1-2*_xlfn.NORM.DIST(0,$J78/2,$M78,TRUE))*$D78+($K78="Steady Growth")*(AND(FI$6&gt;=$F78,FI$6&lt;=$H78)*((FI$6-$F78+1)/($J78*($J78+1)/2)*$D78))+($K78="custom")*CustCF!FC78</f>
        <v>0</v>
      </c>
      <c r="FJ78" s="95">
        <f>($K78="Bell Curve")*(_xlfn.NORM.DIST(AND(FJ$6&gt;=$F78,FJ$6&lt;=$H78)*(FJ$6-$F78+1),$J78/2,$M78,TRUE)-_xlfn.NORM.DIST(AND(FJ$6&gt;=$F78,FJ$6&lt;=$H78)*(FI$6-$F78+1),$J78/2,$M78,TRUE))/(1-2*_xlfn.NORM.DIST(0,$J78/2,$M78,TRUE))*$D78+($K78="Steady Growth")*(AND(FJ$6&gt;=$F78,FJ$6&lt;=$H78)*((FJ$6-$F78+1)/($J78*($J78+1)/2)*$D78))+($K78="custom")*CustCF!FD78</f>
        <v>0</v>
      </c>
      <c r="FK78" s="95">
        <f>($K78="Bell Curve")*(_xlfn.NORM.DIST(AND(FK$6&gt;=$F78,FK$6&lt;=$H78)*(FK$6-$F78+1),$J78/2,$M78,TRUE)-_xlfn.NORM.DIST(AND(FK$6&gt;=$F78,FK$6&lt;=$H78)*(FJ$6-$F78+1),$J78/2,$M78,TRUE))/(1-2*_xlfn.NORM.DIST(0,$J78/2,$M78,TRUE))*$D78+($K78="Steady Growth")*(AND(FK$6&gt;=$F78,FK$6&lt;=$H78)*((FK$6-$F78+1)/($J78*($J78+1)/2)*$D78))+($K78="custom")*CustCF!FE78</f>
        <v>0</v>
      </c>
      <c r="FL78" s="95">
        <f>($K78="Bell Curve")*(_xlfn.NORM.DIST(AND(FL$6&gt;=$F78,FL$6&lt;=$H78)*(FL$6-$F78+1),$J78/2,$M78,TRUE)-_xlfn.NORM.DIST(AND(FL$6&gt;=$F78,FL$6&lt;=$H78)*(FK$6-$F78+1),$J78/2,$M78,TRUE))/(1-2*_xlfn.NORM.DIST(0,$J78/2,$M78,TRUE))*$D78+($K78="Steady Growth")*(AND(FL$6&gt;=$F78,FL$6&lt;=$H78)*((FL$6-$F78+1)/($J78*($J78+1)/2)*$D78))+($K78="custom")*CustCF!FF78</f>
        <v>0</v>
      </c>
      <c r="FM78" s="95">
        <f>($K78="Bell Curve")*(_xlfn.NORM.DIST(AND(FM$6&gt;=$F78,FM$6&lt;=$H78)*(FM$6-$F78+1),$J78/2,$M78,TRUE)-_xlfn.NORM.DIST(AND(FM$6&gt;=$F78,FM$6&lt;=$H78)*(FL$6-$F78+1),$J78/2,$M78,TRUE))/(1-2*_xlfn.NORM.DIST(0,$J78/2,$M78,TRUE))*$D78+($K78="Steady Growth")*(AND(FM$6&gt;=$F78,FM$6&lt;=$H78)*((FM$6-$F78+1)/($J78*($J78+1)/2)*$D78))+($K78="custom")*CustCF!FG78</f>
        <v>0</v>
      </c>
      <c r="FN78" s="95">
        <f>($K78="Bell Curve")*(_xlfn.NORM.DIST(AND(FN$6&gt;=$F78,FN$6&lt;=$H78)*(FN$6-$F78+1),$J78/2,$M78,TRUE)-_xlfn.NORM.DIST(AND(FN$6&gt;=$F78,FN$6&lt;=$H78)*(FM$6-$F78+1),$J78/2,$M78,TRUE))/(1-2*_xlfn.NORM.DIST(0,$J78/2,$M78,TRUE))*$D78+($K78="Steady Growth")*(AND(FN$6&gt;=$F78,FN$6&lt;=$H78)*((FN$6-$F78+1)/($J78*($J78+1)/2)*$D78))+($K78="custom")*CustCF!FH78</f>
        <v>0</v>
      </c>
      <c r="FO78" s="95">
        <f>($K78="Bell Curve")*(_xlfn.NORM.DIST(AND(FO$6&gt;=$F78,FO$6&lt;=$H78)*(FO$6-$F78+1),$J78/2,$M78,TRUE)-_xlfn.NORM.DIST(AND(FO$6&gt;=$F78,FO$6&lt;=$H78)*(FN$6-$F78+1),$J78/2,$M78,TRUE))/(1-2*_xlfn.NORM.DIST(0,$J78/2,$M78,TRUE))*$D78+($K78="Steady Growth")*(AND(FO$6&gt;=$F78,FO$6&lt;=$H78)*((FO$6-$F78+1)/($J78*($J78+1)/2)*$D78))+($K78="custom")*CustCF!FI78</f>
        <v>0</v>
      </c>
      <c r="FP78" s="95">
        <f>($K78="Bell Curve")*(_xlfn.NORM.DIST(AND(FP$6&gt;=$F78,FP$6&lt;=$H78)*(FP$6-$F78+1),$J78/2,$M78,TRUE)-_xlfn.NORM.DIST(AND(FP$6&gt;=$F78,FP$6&lt;=$H78)*(FO$6-$F78+1),$J78/2,$M78,TRUE))/(1-2*_xlfn.NORM.DIST(0,$J78/2,$M78,TRUE))*$D78+($K78="Steady Growth")*(AND(FP$6&gt;=$F78,FP$6&lt;=$H78)*((FP$6-$F78+1)/($J78*($J78+1)/2)*$D78))+($K78="custom")*CustCF!FJ78</f>
        <v>0</v>
      </c>
      <c r="FQ78" s="95">
        <f>($K78="Bell Curve")*(_xlfn.NORM.DIST(AND(FQ$6&gt;=$F78,FQ$6&lt;=$H78)*(FQ$6-$F78+1),$J78/2,$M78,TRUE)-_xlfn.NORM.DIST(AND(FQ$6&gt;=$F78,FQ$6&lt;=$H78)*(FP$6-$F78+1),$J78/2,$M78,TRUE))/(1-2*_xlfn.NORM.DIST(0,$J78/2,$M78,TRUE))*$D78+($K78="Steady Growth")*(AND(FQ$6&gt;=$F78,FQ$6&lt;=$H78)*((FQ$6-$F78+1)/($J78*($J78+1)/2)*$D78))+($K78="custom")*CustCF!FK78</f>
        <v>0</v>
      </c>
      <c r="FR78" s="95">
        <f>($K78="Bell Curve")*(_xlfn.NORM.DIST(AND(FR$6&gt;=$F78,FR$6&lt;=$H78)*(FR$6-$F78+1),$J78/2,$M78,TRUE)-_xlfn.NORM.DIST(AND(FR$6&gt;=$F78,FR$6&lt;=$H78)*(FQ$6-$F78+1),$J78/2,$M78,TRUE))/(1-2*_xlfn.NORM.DIST(0,$J78/2,$M78,TRUE))*$D78+($K78="Steady Growth")*(AND(FR$6&gt;=$F78,FR$6&lt;=$H78)*((FR$6-$F78+1)/($J78*($J78+1)/2)*$D78))+($K78="custom")*CustCF!FL78</f>
        <v>0</v>
      </c>
      <c r="FS78" s="95">
        <f>($K78="Bell Curve")*(_xlfn.NORM.DIST(AND(FS$6&gt;=$F78,FS$6&lt;=$H78)*(FS$6-$F78+1),$J78/2,$M78,TRUE)-_xlfn.NORM.DIST(AND(FS$6&gt;=$F78,FS$6&lt;=$H78)*(FR$6-$F78+1),$J78/2,$M78,TRUE))/(1-2*_xlfn.NORM.DIST(0,$J78/2,$M78,TRUE))*$D78+($K78="Steady Growth")*(AND(FS$6&gt;=$F78,FS$6&lt;=$H78)*((FS$6-$F78+1)/($J78*($J78+1)/2)*$D78))+($K78="custom")*CustCF!FM78</f>
        <v>0</v>
      </c>
      <c r="FT78" s="95">
        <f>($K78="Bell Curve")*(_xlfn.NORM.DIST(AND(FT$6&gt;=$F78,FT$6&lt;=$H78)*(FT$6-$F78+1),$J78/2,$M78,TRUE)-_xlfn.NORM.DIST(AND(FT$6&gt;=$F78,FT$6&lt;=$H78)*(FS$6-$F78+1),$J78/2,$M78,TRUE))/(1-2*_xlfn.NORM.DIST(0,$J78/2,$M78,TRUE))*$D78+($K78="Steady Growth")*(AND(FT$6&gt;=$F78,FT$6&lt;=$H78)*((FT$6-$F78+1)/($J78*($J78+1)/2)*$D78))+($K78="custom")*CustCF!FN78</f>
        <v>0</v>
      </c>
      <c r="FU78" s="95">
        <f>($K78="Bell Curve")*(_xlfn.NORM.DIST(AND(FU$6&gt;=$F78,FU$6&lt;=$H78)*(FU$6-$F78+1),$J78/2,$M78,TRUE)-_xlfn.NORM.DIST(AND(FU$6&gt;=$F78,FU$6&lt;=$H78)*(FT$6-$F78+1),$J78/2,$M78,TRUE))/(1-2*_xlfn.NORM.DIST(0,$J78/2,$M78,TRUE))*$D78+($K78="Steady Growth")*(AND(FU$6&gt;=$F78,FU$6&lt;=$H78)*((FU$6-$F78+1)/($J78*($J78+1)/2)*$D78))+($K78="custom")*CustCF!FO78</f>
        <v>0</v>
      </c>
      <c r="FV78" s="95">
        <f>($K78="Bell Curve")*(_xlfn.NORM.DIST(AND(FV$6&gt;=$F78,FV$6&lt;=$H78)*(FV$6-$F78+1),$J78/2,$M78,TRUE)-_xlfn.NORM.DIST(AND(FV$6&gt;=$F78,FV$6&lt;=$H78)*(FU$6-$F78+1),$J78/2,$M78,TRUE))/(1-2*_xlfn.NORM.DIST(0,$J78/2,$M78,TRUE))*$D78+($K78="Steady Growth")*(AND(FV$6&gt;=$F78,FV$6&lt;=$H78)*((FV$6-$F78+1)/($J78*($J78+1)/2)*$D78))+($K78="custom")*CustCF!FP78</f>
        <v>0</v>
      </c>
      <c r="FW78" s="95">
        <f>($K78="Bell Curve")*(_xlfn.NORM.DIST(AND(FW$6&gt;=$F78,FW$6&lt;=$H78)*(FW$6-$F78+1),$J78/2,$M78,TRUE)-_xlfn.NORM.DIST(AND(FW$6&gt;=$F78,FW$6&lt;=$H78)*(FV$6-$F78+1),$J78/2,$M78,TRUE))/(1-2*_xlfn.NORM.DIST(0,$J78/2,$M78,TRUE))*$D78+($K78="Steady Growth")*(AND(FW$6&gt;=$F78,FW$6&lt;=$H78)*((FW$6-$F78+1)/($J78*($J78+1)/2)*$D78))+($K78="custom")*CustCF!FQ78</f>
        <v>0</v>
      </c>
      <c r="FX78" s="95">
        <f>($K78="Bell Curve")*(_xlfn.NORM.DIST(AND(FX$6&gt;=$F78,FX$6&lt;=$H78)*(FX$6-$F78+1),$J78/2,$M78,TRUE)-_xlfn.NORM.DIST(AND(FX$6&gt;=$F78,FX$6&lt;=$H78)*(FW$6-$F78+1),$J78/2,$M78,TRUE))/(1-2*_xlfn.NORM.DIST(0,$J78/2,$M78,TRUE))*$D78+($K78="Steady Growth")*(AND(FX$6&gt;=$F78,FX$6&lt;=$H78)*((FX$6-$F78+1)/($J78*($J78+1)/2)*$D78))+($K78="custom")*CustCF!FR78</f>
        <v>0</v>
      </c>
      <c r="FY78" s="95">
        <f>($K78="Bell Curve")*(_xlfn.NORM.DIST(AND(FY$6&gt;=$F78,FY$6&lt;=$H78)*(FY$6-$F78+1),$J78/2,$M78,TRUE)-_xlfn.NORM.DIST(AND(FY$6&gt;=$F78,FY$6&lt;=$H78)*(FX$6-$F78+1),$J78/2,$M78,TRUE))/(1-2*_xlfn.NORM.DIST(0,$J78/2,$M78,TRUE))*$D78+($K78="Steady Growth")*(AND(FY$6&gt;=$F78,FY$6&lt;=$H78)*((FY$6-$F78+1)/($J78*($J78+1)/2)*$D78))+($K78="custom")*CustCF!FS78</f>
        <v>0</v>
      </c>
      <c r="FZ78" s="95">
        <f>($K78="Bell Curve")*(_xlfn.NORM.DIST(AND(FZ$6&gt;=$F78,FZ$6&lt;=$H78)*(FZ$6-$F78+1),$J78/2,$M78,TRUE)-_xlfn.NORM.DIST(AND(FZ$6&gt;=$F78,FZ$6&lt;=$H78)*(FY$6-$F78+1),$J78/2,$M78,TRUE))/(1-2*_xlfn.NORM.DIST(0,$J78/2,$M78,TRUE))*$D78+($K78="Steady Growth")*(AND(FZ$6&gt;=$F78,FZ$6&lt;=$H78)*((FZ$6-$F78+1)/($J78*($J78+1)/2)*$D78))+($K78="custom")*CustCF!FT78</f>
        <v>0</v>
      </c>
      <c r="GA78" s="95">
        <f>($K78="Bell Curve")*(_xlfn.NORM.DIST(AND(GA$6&gt;=$F78,GA$6&lt;=$H78)*(GA$6-$F78+1),$J78/2,$M78,TRUE)-_xlfn.NORM.DIST(AND(GA$6&gt;=$F78,GA$6&lt;=$H78)*(FZ$6-$F78+1),$J78/2,$M78,TRUE))/(1-2*_xlfn.NORM.DIST(0,$J78/2,$M78,TRUE))*$D78+($K78="Steady Growth")*(AND(GA$6&gt;=$F78,GA$6&lt;=$H78)*((GA$6-$F78+1)/($J78*($J78+1)/2)*$D78))+($K78="custom")*CustCF!FU78</f>
        <v>0</v>
      </c>
      <c r="GB78" s="95">
        <f>($K78="Bell Curve")*(_xlfn.NORM.DIST(AND(GB$6&gt;=$F78,GB$6&lt;=$H78)*(GB$6-$F78+1),$J78/2,$M78,TRUE)-_xlfn.NORM.DIST(AND(GB$6&gt;=$F78,GB$6&lt;=$H78)*(GA$6-$F78+1),$J78/2,$M78,TRUE))/(1-2*_xlfn.NORM.DIST(0,$J78/2,$M78,TRUE))*$D78+($K78="Steady Growth")*(AND(GB$6&gt;=$F78,GB$6&lt;=$H78)*((GB$6-$F78+1)/($J78*($J78+1)/2)*$D78))+($K78="custom")*CustCF!FV78</f>
        <v>0</v>
      </c>
      <c r="GC78" s="95">
        <f>($K78="Bell Curve")*(_xlfn.NORM.DIST(AND(GC$6&gt;=$F78,GC$6&lt;=$H78)*(GC$6-$F78+1),$J78/2,$M78,TRUE)-_xlfn.NORM.DIST(AND(GC$6&gt;=$F78,GC$6&lt;=$H78)*(GB$6-$F78+1),$J78/2,$M78,TRUE))/(1-2*_xlfn.NORM.DIST(0,$J78/2,$M78,TRUE))*$D78+($K78="Steady Growth")*(AND(GC$6&gt;=$F78,GC$6&lt;=$H78)*((GC$6-$F78+1)/($J78*($J78+1)/2)*$D78))+($K78="custom")*CustCF!FW78</f>
        <v>0</v>
      </c>
      <c r="GD78" s="95">
        <f>($K78="Bell Curve")*(_xlfn.NORM.DIST(AND(GD$6&gt;=$F78,GD$6&lt;=$H78)*(GD$6-$F78+1),$J78/2,$M78,TRUE)-_xlfn.NORM.DIST(AND(GD$6&gt;=$F78,GD$6&lt;=$H78)*(GC$6-$F78+1),$J78/2,$M78,TRUE))/(1-2*_xlfn.NORM.DIST(0,$J78/2,$M78,TRUE))*$D78+($K78="Steady Growth")*(AND(GD$6&gt;=$F78,GD$6&lt;=$H78)*((GD$6-$F78+1)/($J78*($J78+1)/2)*$D78))+($K78="custom")*CustCF!FX78</f>
        <v>0</v>
      </c>
      <c r="GE78" s="95">
        <f>($K78="Bell Curve")*(_xlfn.NORM.DIST(AND(GE$6&gt;=$F78,GE$6&lt;=$H78)*(GE$6-$F78+1),$J78/2,$M78,TRUE)-_xlfn.NORM.DIST(AND(GE$6&gt;=$F78,GE$6&lt;=$H78)*(GD$6-$F78+1),$J78/2,$M78,TRUE))/(1-2*_xlfn.NORM.DIST(0,$J78/2,$M78,TRUE))*$D78+($K78="Steady Growth")*(AND(GE$6&gt;=$F78,GE$6&lt;=$H78)*((GE$6-$F78+1)/($J78*($J78+1)/2)*$D78))+($K78="custom")*CustCF!FY78</f>
        <v>0</v>
      </c>
      <c r="GF78" s="95">
        <f>($K78="Bell Curve")*(_xlfn.NORM.DIST(AND(GF$6&gt;=$F78,GF$6&lt;=$H78)*(GF$6-$F78+1),$J78/2,$M78,TRUE)-_xlfn.NORM.DIST(AND(GF$6&gt;=$F78,GF$6&lt;=$H78)*(GE$6-$F78+1),$J78/2,$M78,TRUE))/(1-2*_xlfn.NORM.DIST(0,$J78/2,$M78,TRUE))*$D78+($K78="Steady Growth")*(AND(GF$6&gt;=$F78,GF$6&lt;=$H78)*((GF$6-$F78+1)/($J78*($J78+1)/2)*$D78))+($K78="custom")*CustCF!FZ78</f>
        <v>0</v>
      </c>
      <c r="GG78" s="95">
        <f>($K78="Bell Curve")*(_xlfn.NORM.DIST(AND(GG$6&gt;=$F78,GG$6&lt;=$H78)*(GG$6-$F78+1),$J78/2,$M78,TRUE)-_xlfn.NORM.DIST(AND(GG$6&gt;=$F78,GG$6&lt;=$H78)*(GF$6-$F78+1),$J78/2,$M78,TRUE))/(1-2*_xlfn.NORM.DIST(0,$J78/2,$M78,TRUE))*$D78+($K78="Steady Growth")*(AND(GG$6&gt;=$F78,GG$6&lt;=$H78)*((GG$6-$F78+1)/($J78*($J78+1)/2)*$D78))+($K78="custom")*CustCF!GA78</f>
        <v>0</v>
      </c>
      <c r="GH78" s="95">
        <f>($K78="Bell Curve")*(_xlfn.NORM.DIST(AND(GH$6&gt;=$F78,GH$6&lt;=$H78)*(GH$6-$F78+1),$J78/2,$M78,TRUE)-_xlfn.NORM.DIST(AND(GH$6&gt;=$F78,GH$6&lt;=$H78)*(GG$6-$F78+1),$J78/2,$M78,TRUE))/(1-2*_xlfn.NORM.DIST(0,$J78/2,$M78,TRUE))*$D78+($K78="Steady Growth")*(AND(GH$6&gt;=$F78,GH$6&lt;=$H78)*((GH$6-$F78+1)/($J78*($J78+1)/2)*$D78))+($K78="custom")*CustCF!GB78</f>
        <v>0</v>
      </c>
      <c r="GI78" s="95">
        <f>($K78="Bell Curve")*(_xlfn.NORM.DIST(AND(GI$6&gt;=$F78,GI$6&lt;=$H78)*(GI$6-$F78+1),$J78/2,$M78,TRUE)-_xlfn.NORM.DIST(AND(GI$6&gt;=$F78,GI$6&lt;=$H78)*(GH$6-$F78+1),$J78/2,$M78,TRUE))/(1-2*_xlfn.NORM.DIST(0,$J78/2,$M78,TRUE))*$D78+($K78="Steady Growth")*(AND(GI$6&gt;=$F78,GI$6&lt;=$H78)*((GI$6-$F78+1)/($J78*($J78+1)/2)*$D78))+($K78="custom")*CustCF!GC78</f>
        <v>0</v>
      </c>
      <c r="GJ78" s="95">
        <f>($K78="Bell Curve")*(_xlfn.NORM.DIST(AND(GJ$6&gt;=$F78,GJ$6&lt;=$H78)*(GJ$6-$F78+1),$J78/2,$M78,TRUE)-_xlfn.NORM.DIST(AND(GJ$6&gt;=$F78,GJ$6&lt;=$H78)*(GI$6-$F78+1),$J78/2,$M78,TRUE))/(1-2*_xlfn.NORM.DIST(0,$J78/2,$M78,TRUE))*$D78+($K78="Steady Growth")*(AND(GJ$6&gt;=$F78,GJ$6&lt;=$H78)*((GJ$6-$F78+1)/($J78*($J78+1)/2)*$D78))+($K78="custom")*CustCF!GD78</f>
        <v>0</v>
      </c>
      <c r="GK78" s="95">
        <f>($K78="Bell Curve")*(_xlfn.NORM.DIST(AND(GK$6&gt;=$F78,GK$6&lt;=$H78)*(GK$6-$F78+1),$J78/2,$M78,TRUE)-_xlfn.NORM.DIST(AND(GK$6&gt;=$F78,GK$6&lt;=$H78)*(GJ$6-$F78+1),$J78/2,$M78,TRUE))/(1-2*_xlfn.NORM.DIST(0,$J78/2,$M78,TRUE))*$D78+($K78="Steady Growth")*(AND(GK$6&gt;=$F78,GK$6&lt;=$H78)*((GK$6-$F78+1)/($J78*($J78+1)/2)*$D78))+($K78="custom")*CustCF!GE78</f>
        <v>0</v>
      </c>
      <c r="GL78" s="95">
        <f>($K78="Bell Curve")*(_xlfn.NORM.DIST(AND(GL$6&gt;=$F78,GL$6&lt;=$H78)*(GL$6-$F78+1),$J78/2,$M78,TRUE)-_xlfn.NORM.DIST(AND(GL$6&gt;=$F78,GL$6&lt;=$H78)*(GK$6-$F78+1),$J78/2,$M78,TRUE))/(1-2*_xlfn.NORM.DIST(0,$J78/2,$M78,TRUE))*$D78+($K78="Steady Growth")*(AND(GL$6&gt;=$F78,GL$6&lt;=$H78)*((GL$6-$F78+1)/($J78*($J78+1)/2)*$D78))+($K78="custom")*CustCF!GF78</f>
        <v>0</v>
      </c>
      <c r="GM78" s="95">
        <f>($K78="Bell Curve")*(_xlfn.NORM.DIST(AND(GM$6&gt;=$F78,GM$6&lt;=$H78)*(GM$6-$F78+1),$J78/2,$M78,TRUE)-_xlfn.NORM.DIST(AND(GM$6&gt;=$F78,GM$6&lt;=$H78)*(GL$6-$F78+1),$J78/2,$M78,TRUE))/(1-2*_xlfn.NORM.DIST(0,$J78/2,$M78,TRUE))*$D78+($K78="Steady Growth")*(AND(GM$6&gt;=$F78,GM$6&lt;=$H78)*((GM$6-$F78+1)/($J78*($J78+1)/2)*$D78))+($K78="custom")*CustCF!GG78</f>
        <v>0</v>
      </c>
      <c r="GN78" s="268">
        <f>($K78="Bell Curve")*(_xlfn.NORM.DIST(AND(GN$6&gt;=$F78,GN$6&lt;=$H78)*(GN$6-$F78+1),$J78/2,$M78,TRUE)-_xlfn.NORM.DIST(AND(GN$6&gt;=$F78,GN$6&lt;=$H78)*(GM$6-$F78+1),$J78/2,$M78,TRUE))/(1-2*_xlfn.NORM.DIST(0,$J78/2,$M78,TRUE))*$D78+($K78="Steady Growth")*(AND(GN$6&gt;=$F78,GN$6&lt;=$H78)*((GN$6-$F78+1)/($J78*($J78+1)/2)*$D78))+($K78="custom")*CustCF!GH78</f>
        <v>0</v>
      </c>
      <c r="GO78" s="1"/>
      <c r="GP78" s="67"/>
    </row>
    <row r="79" spans="1:198" customFormat="1" hidden="1" outlineLevel="1" x14ac:dyDescent="0.75">
      <c r="A79" s="1"/>
      <c r="B79" s="1"/>
      <c r="C79" s="262">
        <f>Budget!X21</f>
        <v>0</v>
      </c>
      <c r="D79" s="19">
        <f>Budget!Y21</f>
        <v>0</v>
      </c>
      <c r="E79" s="19" t="str">
        <f t="shared" si="43"/>
        <v/>
      </c>
      <c r="F79" s="263">
        <v>0</v>
      </c>
      <c r="G79" s="257">
        <f>IF(L79="custom",CustCF!F79,INDEX($P$8:$GN$8,MATCH(F79,$P$6:$GN$6,0)))</f>
        <v>46053</v>
      </c>
      <c r="H79" s="263">
        <v>0</v>
      </c>
      <c r="I79" s="257">
        <f>IF(L79="custom",CustCF!G79,INDEX($P$8:$GN$8,MATCH(H79,$P$6:$GN$6,0)))</f>
        <v>46053</v>
      </c>
      <c r="J79" s="260">
        <f t="shared" si="44"/>
        <v>1</v>
      </c>
      <c r="K79" s="265" t="s">
        <v>116</v>
      </c>
      <c r="L79" s="266" t="s">
        <v>141</v>
      </c>
      <c r="M79" s="267">
        <f t="shared" si="45"/>
        <v>9</v>
      </c>
      <c r="N79" s="18">
        <f t="shared" si="36"/>
        <v>0</v>
      </c>
      <c r="O79" s="1372">
        <f t="shared" si="46"/>
        <v>0</v>
      </c>
      <c r="P79" s="95">
        <f>($K79="Bell Curve")*(_xlfn.NORM.DIST(AND(P$6&gt;=$F79,P$6&lt;=$H79)*(P$6-$F79+1),$J79/2,$M79,TRUE)-_xlfn.NORM.DIST(AND(P$6&gt;=$F79,P$6&lt;=$H79)*(O$6-$F79+1),$J79/2,$M79,TRUE))/(1-2*_xlfn.NORM.DIST(0,$J79/2,$M79,TRUE))*$D79+($K79="Steady Growth")*(AND(P$6&gt;=$F79,P$6&lt;=$H79)*((P$6-$F79+1)/($J79*($J79+1)/2)*$D79))+($K79="custom")*CustCF!J79</f>
        <v>0</v>
      </c>
      <c r="Q79" s="95">
        <f>($K79="Bell Curve")*(_xlfn.NORM.DIST(AND(Q$6&gt;=$F79,Q$6&lt;=$H79)*(Q$6-$F79+1),$J79/2,$M79,TRUE)-_xlfn.NORM.DIST(AND(Q$6&gt;=$F79,Q$6&lt;=$H79)*(P$6-$F79+1),$J79/2,$M79,TRUE))/(1-2*_xlfn.NORM.DIST(0,$J79/2,$M79,TRUE))*$D79+($K79="Steady Growth")*(AND(Q$6&gt;=$F79,Q$6&lt;=$H79)*((Q$6-$F79+1)/($J79*($J79+1)/2)*$D79))+($K79="custom")*CustCF!K79</f>
        <v>0</v>
      </c>
      <c r="R79" s="95">
        <f>($K79="Bell Curve")*(_xlfn.NORM.DIST(AND(R$6&gt;=$F79,R$6&lt;=$H79)*(R$6-$F79+1),$J79/2,$M79,TRUE)-_xlfn.NORM.DIST(AND(R$6&gt;=$F79,R$6&lt;=$H79)*(Q$6-$F79+1),$J79/2,$M79,TRUE))/(1-2*_xlfn.NORM.DIST(0,$J79/2,$M79,TRUE))*$D79+($K79="Steady Growth")*(AND(R$6&gt;=$F79,R$6&lt;=$H79)*((R$6-$F79+1)/($J79*($J79+1)/2)*$D79))+($K79="custom")*CustCF!L79</f>
        <v>0</v>
      </c>
      <c r="S79" s="95">
        <f>($K79="Bell Curve")*(_xlfn.NORM.DIST(AND(S$6&gt;=$F79,S$6&lt;=$H79)*(S$6-$F79+1),$J79/2,$M79,TRUE)-_xlfn.NORM.DIST(AND(S$6&gt;=$F79,S$6&lt;=$H79)*(R$6-$F79+1),$J79/2,$M79,TRUE))/(1-2*_xlfn.NORM.DIST(0,$J79/2,$M79,TRUE))*$D79+($K79="Steady Growth")*(AND(S$6&gt;=$F79,S$6&lt;=$H79)*((S$6-$F79+1)/($J79*($J79+1)/2)*$D79))+($K79="custom")*CustCF!M79</f>
        <v>0</v>
      </c>
      <c r="T79" s="95">
        <f>($K79="Bell Curve")*(_xlfn.NORM.DIST(AND(T$6&gt;=$F79,T$6&lt;=$H79)*(T$6-$F79+1),$J79/2,$M79,TRUE)-_xlfn.NORM.DIST(AND(T$6&gt;=$F79,T$6&lt;=$H79)*(S$6-$F79+1),$J79/2,$M79,TRUE))/(1-2*_xlfn.NORM.DIST(0,$J79/2,$M79,TRUE))*$D79+($K79="Steady Growth")*(AND(T$6&gt;=$F79,T$6&lt;=$H79)*((T$6-$F79+1)/($J79*($J79+1)/2)*$D79))+($K79="custom")*CustCF!N79</f>
        <v>0</v>
      </c>
      <c r="U79" s="95">
        <f>($K79="Bell Curve")*(_xlfn.NORM.DIST(AND(U$6&gt;=$F79,U$6&lt;=$H79)*(U$6-$F79+1),$J79/2,$M79,TRUE)-_xlfn.NORM.DIST(AND(U$6&gt;=$F79,U$6&lt;=$H79)*(T$6-$F79+1),$J79/2,$M79,TRUE))/(1-2*_xlfn.NORM.DIST(0,$J79/2,$M79,TRUE))*$D79+($K79="Steady Growth")*(AND(U$6&gt;=$F79,U$6&lt;=$H79)*((U$6-$F79+1)/($J79*($J79+1)/2)*$D79))+($K79="custom")*CustCF!O79</f>
        <v>0</v>
      </c>
      <c r="V79" s="95">
        <f>($K79="Bell Curve")*(_xlfn.NORM.DIST(AND(V$6&gt;=$F79,V$6&lt;=$H79)*(V$6-$F79+1),$J79/2,$M79,TRUE)-_xlfn.NORM.DIST(AND(V$6&gt;=$F79,V$6&lt;=$H79)*(U$6-$F79+1),$J79/2,$M79,TRUE))/(1-2*_xlfn.NORM.DIST(0,$J79/2,$M79,TRUE))*$D79+($K79="Steady Growth")*(AND(V$6&gt;=$F79,V$6&lt;=$H79)*((V$6-$F79+1)/($J79*($J79+1)/2)*$D79))+($K79="custom")*CustCF!P79</f>
        <v>0</v>
      </c>
      <c r="W79" s="95">
        <f>($K79="Bell Curve")*(_xlfn.NORM.DIST(AND(W$6&gt;=$F79,W$6&lt;=$H79)*(W$6-$F79+1),$J79/2,$M79,TRUE)-_xlfn.NORM.DIST(AND(W$6&gt;=$F79,W$6&lt;=$H79)*(V$6-$F79+1),$J79/2,$M79,TRUE))/(1-2*_xlfn.NORM.DIST(0,$J79/2,$M79,TRUE))*$D79+($K79="Steady Growth")*(AND(W$6&gt;=$F79,W$6&lt;=$H79)*((W$6-$F79+1)/($J79*($J79+1)/2)*$D79))+($K79="custom")*CustCF!Q79</f>
        <v>0</v>
      </c>
      <c r="X79" s="95">
        <f>($K79="Bell Curve")*(_xlfn.NORM.DIST(AND(X$6&gt;=$F79,X$6&lt;=$H79)*(X$6-$F79+1),$J79/2,$M79,TRUE)-_xlfn.NORM.DIST(AND(X$6&gt;=$F79,X$6&lt;=$H79)*(W$6-$F79+1),$J79/2,$M79,TRUE))/(1-2*_xlfn.NORM.DIST(0,$J79/2,$M79,TRUE))*$D79+($K79="Steady Growth")*(AND(X$6&gt;=$F79,X$6&lt;=$H79)*((X$6-$F79+1)/($J79*($J79+1)/2)*$D79))+($K79="custom")*CustCF!R79</f>
        <v>0</v>
      </c>
      <c r="Y79" s="95">
        <f>($K79="Bell Curve")*(_xlfn.NORM.DIST(AND(Y$6&gt;=$F79,Y$6&lt;=$H79)*(Y$6-$F79+1),$J79/2,$M79,TRUE)-_xlfn.NORM.DIST(AND(Y$6&gt;=$F79,Y$6&lt;=$H79)*(X$6-$F79+1),$J79/2,$M79,TRUE))/(1-2*_xlfn.NORM.DIST(0,$J79/2,$M79,TRUE))*$D79+($K79="Steady Growth")*(AND(Y$6&gt;=$F79,Y$6&lt;=$H79)*((Y$6-$F79+1)/($J79*($J79+1)/2)*$D79))+($K79="custom")*CustCF!S79</f>
        <v>0</v>
      </c>
      <c r="Z79" s="95">
        <f>($K79="Bell Curve")*(_xlfn.NORM.DIST(AND(Z$6&gt;=$F79,Z$6&lt;=$H79)*(Z$6-$F79+1),$J79/2,$M79,TRUE)-_xlfn.NORM.DIST(AND(Z$6&gt;=$F79,Z$6&lt;=$H79)*(Y$6-$F79+1),$J79/2,$M79,TRUE))/(1-2*_xlfn.NORM.DIST(0,$J79/2,$M79,TRUE))*$D79+($K79="Steady Growth")*(AND(Z$6&gt;=$F79,Z$6&lt;=$H79)*((Z$6-$F79+1)/($J79*($J79+1)/2)*$D79))+($K79="custom")*CustCF!T79</f>
        <v>0</v>
      </c>
      <c r="AA79" s="95">
        <f>($K79="Bell Curve")*(_xlfn.NORM.DIST(AND(AA$6&gt;=$F79,AA$6&lt;=$H79)*(AA$6-$F79+1),$J79/2,$M79,TRUE)-_xlfn.NORM.DIST(AND(AA$6&gt;=$F79,AA$6&lt;=$H79)*(Z$6-$F79+1),$J79/2,$M79,TRUE))/(1-2*_xlfn.NORM.DIST(0,$J79/2,$M79,TRUE))*$D79+($K79="Steady Growth")*(AND(AA$6&gt;=$F79,AA$6&lt;=$H79)*((AA$6-$F79+1)/($J79*($J79+1)/2)*$D79))+($K79="custom")*CustCF!U79</f>
        <v>0</v>
      </c>
      <c r="AB79" s="95">
        <f>($K79="Bell Curve")*(_xlfn.NORM.DIST(AND(AB$6&gt;=$F79,AB$6&lt;=$H79)*(AB$6-$F79+1),$J79/2,$M79,TRUE)-_xlfn.NORM.DIST(AND(AB$6&gt;=$F79,AB$6&lt;=$H79)*(AA$6-$F79+1),$J79/2,$M79,TRUE))/(1-2*_xlfn.NORM.DIST(0,$J79/2,$M79,TRUE))*$D79+($K79="Steady Growth")*(AND(AB$6&gt;=$F79,AB$6&lt;=$H79)*((AB$6-$F79+1)/($J79*($J79+1)/2)*$D79))+($K79="custom")*CustCF!V79</f>
        <v>0</v>
      </c>
      <c r="AC79" s="95">
        <f>($K79="Bell Curve")*(_xlfn.NORM.DIST(AND(AC$6&gt;=$F79,AC$6&lt;=$H79)*(AC$6-$F79+1),$J79/2,$M79,TRUE)-_xlfn.NORM.DIST(AND(AC$6&gt;=$F79,AC$6&lt;=$H79)*(AB$6-$F79+1),$J79/2,$M79,TRUE))/(1-2*_xlfn.NORM.DIST(0,$J79/2,$M79,TRUE))*$D79+($K79="Steady Growth")*(AND(AC$6&gt;=$F79,AC$6&lt;=$H79)*((AC$6-$F79+1)/($J79*($J79+1)/2)*$D79))+($K79="custom")*CustCF!W79</f>
        <v>0</v>
      </c>
      <c r="AD79" s="95">
        <f>($K79="Bell Curve")*(_xlfn.NORM.DIST(AND(AD$6&gt;=$F79,AD$6&lt;=$H79)*(AD$6-$F79+1),$J79/2,$M79,TRUE)-_xlfn.NORM.DIST(AND(AD$6&gt;=$F79,AD$6&lt;=$H79)*(AC$6-$F79+1),$J79/2,$M79,TRUE))/(1-2*_xlfn.NORM.DIST(0,$J79/2,$M79,TRUE))*$D79+($K79="Steady Growth")*(AND(AD$6&gt;=$F79,AD$6&lt;=$H79)*((AD$6-$F79+1)/($J79*($J79+1)/2)*$D79))+($K79="custom")*CustCF!X79</f>
        <v>0</v>
      </c>
      <c r="AE79" s="95">
        <f>($K79="Bell Curve")*(_xlfn.NORM.DIST(AND(AE$6&gt;=$F79,AE$6&lt;=$H79)*(AE$6-$F79+1),$J79/2,$M79,TRUE)-_xlfn.NORM.DIST(AND(AE$6&gt;=$F79,AE$6&lt;=$H79)*(AD$6-$F79+1),$J79/2,$M79,TRUE))/(1-2*_xlfn.NORM.DIST(0,$J79/2,$M79,TRUE))*$D79+($K79="Steady Growth")*(AND(AE$6&gt;=$F79,AE$6&lt;=$H79)*((AE$6-$F79+1)/($J79*($J79+1)/2)*$D79))+($K79="custom")*CustCF!Y79</f>
        <v>0</v>
      </c>
      <c r="AF79" s="95">
        <f>($K79="Bell Curve")*(_xlfn.NORM.DIST(AND(AF$6&gt;=$F79,AF$6&lt;=$H79)*(AF$6-$F79+1),$J79/2,$M79,TRUE)-_xlfn.NORM.DIST(AND(AF$6&gt;=$F79,AF$6&lt;=$H79)*(AE$6-$F79+1),$J79/2,$M79,TRUE))/(1-2*_xlfn.NORM.DIST(0,$J79/2,$M79,TRUE))*$D79+($K79="Steady Growth")*(AND(AF$6&gt;=$F79,AF$6&lt;=$H79)*((AF$6-$F79+1)/($J79*($J79+1)/2)*$D79))+($K79="custom")*CustCF!Z79</f>
        <v>0</v>
      </c>
      <c r="AG79" s="95">
        <f>($K79="Bell Curve")*(_xlfn.NORM.DIST(AND(AG$6&gt;=$F79,AG$6&lt;=$H79)*(AG$6-$F79+1),$J79/2,$M79,TRUE)-_xlfn.NORM.DIST(AND(AG$6&gt;=$F79,AG$6&lt;=$H79)*(AF$6-$F79+1),$J79/2,$M79,TRUE))/(1-2*_xlfn.NORM.DIST(0,$J79/2,$M79,TRUE))*$D79+($K79="Steady Growth")*(AND(AG$6&gt;=$F79,AG$6&lt;=$H79)*((AG$6-$F79+1)/($J79*($J79+1)/2)*$D79))+($K79="custom")*CustCF!AA79</f>
        <v>0</v>
      </c>
      <c r="AH79" s="95">
        <f>($K79="Bell Curve")*(_xlfn.NORM.DIST(AND(AH$6&gt;=$F79,AH$6&lt;=$H79)*(AH$6-$F79+1),$J79/2,$M79,TRUE)-_xlfn.NORM.DIST(AND(AH$6&gt;=$F79,AH$6&lt;=$H79)*(AG$6-$F79+1),$J79/2,$M79,TRUE))/(1-2*_xlfn.NORM.DIST(0,$J79/2,$M79,TRUE))*$D79+($K79="Steady Growth")*(AND(AH$6&gt;=$F79,AH$6&lt;=$H79)*((AH$6-$F79+1)/($J79*($J79+1)/2)*$D79))+($K79="custom")*CustCF!AB79</f>
        <v>0</v>
      </c>
      <c r="AI79" s="95">
        <f>($K79="Bell Curve")*(_xlfn.NORM.DIST(AND(AI$6&gt;=$F79,AI$6&lt;=$H79)*(AI$6-$F79+1),$J79/2,$M79,TRUE)-_xlfn.NORM.DIST(AND(AI$6&gt;=$F79,AI$6&lt;=$H79)*(AH$6-$F79+1),$J79/2,$M79,TRUE))/(1-2*_xlfn.NORM.DIST(0,$J79/2,$M79,TRUE))*$D79+($K79="Steady Growth")*(AND(AI$6&gt;=$F79,AI$6&lt;=$H79)*((AI$6-$F79+1)/($J79*($J79+1)/2)*$D79))+($K79="custom")*CustCF!AC79</f>
        <v>0</v>
      </c>
      <c r="AJ79" s="95">
        <f>($K79="Bell Curve")*(_xlfn.NORM.DIST(AND(AJ$6&gt;=$F79,AJ$6&lt;=$H79)*(AJ$6-$F79+1),$J79/2,$M79,TRUE)-_xlfn.NORM.DIST(AND(AJ$6&gt;=$F79,AJ$6&lt;=$H79)*(AI$6-$F79+1),$J79/2,$M79,TRUE))/(1-2*_xlfn.NORM.DIST(0,$J79/2,$M79,TRUE))*$D79+($K79="Steady Growth")*(AND(AJ$6&gt;=$F79,AJ$6&lt;=$H79)*((AJ$6-$F79+1)/($J79*($J79+1)/2)*$D79))+($K79="custom")*CustCF!AD79</f>
        <v>0</v>
      </c>
      <c r="AK79" s="95">
        <f>($K79="Bell Curve")*(_xlfn.NORM.DIST(AND(AK$6&gt;=$F79,AK$6&lt;=$H79)*(AK$6-$F79+1),$J79/2,$M79,TRUE)-_xlfn.NORM.DIST(AND(AK$6&gt;=$F79,AK$6&lt;=$H79)*(AJ$6-$F79+1),$J79/2,$M79,TRUE))/(1-2*_xlfn.NORM.DIST(0,$J79/2,$M79,TRUE))*$D79+($K79="Steady Growth")*(AND(AK$6&gt;=$F79,AK$6&lt;=$H79)*((AK$6-$F79+1)/($J79*($J79+1)/2)*$D79))+($K79="custom")*CustCF!AE79</f>
        <v>0</v>
      </c>
      <c r="AL79" s="95">
        <f>($K79="Bell Curve")*(_xlfn.NORM.DIST(AND(AL$6&gt;=$F79,AL$6&lt;=$H79)*(AL$6-$F79+1),$J79/2,$M79,TRUE)-_xlfn.NORM.DIST(AND(AL$6&gt;=$F79,AL$6&lt;=$H79)*(AK$6-$F79+1),$J79/2,$M79,TRUE))/(1-2*_xlfn.NORM.DIST(0,$J79/2,$M79,TRUE))*$D79+($K79="Steady Growth")*(AND(AL$6&gt;=$F79,AL$6&lt;=$H79)*((AL$6-$F79+1)/($J79*($J79+1)/2)*$D79))+($K79="custom")*CustCF!AF79</f>
        <v>0</v>
      </c>
      <c r="AM79" s="95">
        <f>($K79="Bell Curve")*(_xlfn.NORM.DIST(AND(AM$6&gt;=$F79,AM$6&lt;=$H79)*(AM$6-$F79+1),$J79/2,$M79,TRUE)-_xlfn.NORM.DIST(AND(AM$6&gt;=$F79,AM$6&lt;=$H79)*(AL$6-$F79+1),$J79/2,$M79,TRUE))/(1-2*_xlfn.NORM.DIST(0,$J79/2,$M79,TRUE))*$D79+($K79="Steady Growth")*(AND(AM$6&gt;=$F79,AM$6&lt;=$H79)*((AM$6-$F79+1)/($J79*($J79+1)/2)*$D79))+($K79="custom")*CustCF!AG79</f>
        <v>0</v>
      </c>
      <c r="AN79" s="95">
        <f>($K79="Bell Curve")*(_xlfn.NORM.DIST(AND(AN$6&gt;=$F79,AN$6&lt;=$H79)*(AN$6-$F79+1),$J79/2,$M79,TRUE)-_xlfn.NORM.DIST(AND(AN$6&gt;=$F79,AN$6&lt;=$H79)*(AM$6-$F79+1),$J79/2,$M79,TRUE))/(1-2*_xlfn.NORM.DIST(0,$J79/2,$M79,TRUE))*$D79+($K79="Steady Growth")*(AND(AN$6&gt;=$F79,AN$6&lt;=$H79)*((AN$6-$F79+1)/($J79*($J79+1)/2)*$D79))+($K79="custom")*CustCF!AH79</f>
        <v>0</v>
      </c>
      <c r="AO79" s="95">
        <f>($K79="Bell Curve")*(_xlfn.NORM.DIST(AND(AO$6&gt;=$F79,AO$6&lt;=$H79)*(AO$6-$F79+1),$J79/2,$M79,TRUE)-_xlfn.NORM.DIST(AND(AO$6&gt;=$F79,AO$6&lt;=$H79)*(AN$6-$F79+1),$J79/2,$M79,TRUE))/(1-2*_xlfn.NORM.DIST(0,$J79/2,$M79,TRUE))*$D79+($K79="Steady Growth")*(AND(AO$6&gt;=$F79,AO$6&lt;=$H79)*((AO$6-$F79+1)/($J79*($J79+1)/2)*$D79))+($K79="custom")*CustCF!AI79</f>
        <v>0</v>
      </c>
      <c r="AP79" s="95">
        <f>($K79="Bell Curve")*(_xlfn.NORM.DIST(AND(AP$6&gt;=$F79,AP$6&lt;=$H79)*(AP$6-$F79+1),$J79/2,$M79,TRUE)-_xlfn.NORM.DIST(AND(AP$6&gt;=$F79,AP$6&lt;=$H79)*(AO$6-$F79+1),$J79/2,$M79,TRUE))/(1-2*_xlfn.NORM.DIST(0,$J79/2,$M79,TRUE))*$D79+($K79="Steady Growth")*(AND(AP$6&gt;=$F79,AP$6&lt;=$H79)*((AP$6-$F79+1)/($J79*($J79+1)/2)*$D79))+($K79="custom")*CustCF!AJ79</f>
        <v>0</v>
      </c>
      <c r="AQ79" s="95">
        <f>($K79="Bell Curve")*(_xlfn.NORM.DIST(AND(AQ$6&gt;=$F79,AQ$6&lt;=$H79)*(AQ$6-$F79+1),$J79/2,$M79,TRUE)-_xlfn.NORM.DIST(AND(AQ$6&gt;=$F79,AQ$6&lt;=$H79)*(AP$6-$F79+1),$J79/2,$M79,TRUE))/(1-2*_xlfn.NORM.DIST(0,$J79/2,$M79,TRUE))*$D79+($K79="Steady Growth")*(AND(AQ$6&gt;=$F79,AQ$6&lt;=$H79)*((AQ$6-$F79+1)/($J79*($J79+1)/2)*$D79))+($K79="custom")*CustCF!AK79</f>
        <v>0</v>
      </c>
      <c r="AR79" s="95">
        <f>($K79="Bell Curve")*(_xlfn.NORM.DIST(AND(AR$6&gt;=$F79,AR$6&lt;=$H79)*(AR$6-$F79+1),$J79/2,$M79,TRUE)-_xlfn.NORM.DIST(AND(AR$6&gt;=$F79,AR$6&lt;=$H79)*(AQ$6-$F79+1),$J79/2,$M79,TRUE))/(1-2*_xlfn.NORM.DIST(0,$J79/2,$M79,TRUE))*$D79+($K79="Steady Growth")*(AND(AR$6&gt;=$F79,AR$6&lt;=$H79)*((AR$6-$F79+1)/($J79*($J79+1)/2)*$D79))+($K79="custom")*CustCF!AL79</f>
        <v>0</v>
      </c>
      <c r="AS79" s="95">
        <f>($K79="Bell Curve")*(_xlfn.NORM.DIST(AND(AS$6&gt;=$F79,AS$6&lt;=$H79)*(AS$6-$F79+1),$J79/2,$M79,TRUE)-_xlfn.NORM.DIST(AND(AS$6&gt;=$F79,AS$6&lt;=$H79)*(AR$6-$F79+1),$J79/2,$M79,TRUE))/(1-2*_xlfn.NORM.DIST(0,$J79/2,$M79,TRUE))*$D79+($K79="Steady Growth")*(AND(AS$6&gt;=$F79,AS$6&lt;=$H79)*((AS$6-$F79+1)/($J79*($J79+1)/2)*$D79))+($K79="custom")*CustCF!AM79</f>
        <v>0</v>
      </c>
      <c r="AT79" s="95">
        <f>($K79="Bell Curve")*(_xlfn.NORM.DIST(AND(AT$6&gt;=$F79,AT$6&lt;=$H79)*(AT$6-$F79+1),$J79/2,$M79,TRUE)-_xlfn.NORM.DIST(AND(AT$6&gt;=$F79,AT$6&lt;=$H79)*(AS$6-$F79+1),$J79/2,$M79,TRUE))/(1-2*_xlfn.NORM.DIST(0,$J79/2,$M79,TRUE))*$D79+($K79="Steady Growth")*(AND(AT$6&gt;=$F79,AT$6&lt;=$H79)*((AT$6-$F79+1)/($J79*($J79+1)/2)*$D79))+($K79="custom")*CustCF!AN79</f>
        <v>0</v>
      </c>
      <c r="AU79" s="95">
        <f>($K79="Bell Curve")*(_xlfn.NORM.DIST(AND(AU$6&gt;=$F79,AU$6&lt;=$H79)*(AU$6-$F79+1),$J79/2,$M79,TRUE)-_xlfn.NORM.DIST(AND(AU$6&gt;=$F79,AU$6&lt;=$H79)*(AT$6-$F79+1),$J79/2,$M79,TRUE))/(1-2*_xlfn.NORM.DIST(0,$J79/2,$M79,TRUE))*$D79+($K79="Steady Growth")*(AND(AU$6&gt;=$F79,AU$6&lt;=$H79)*((AU$6-$F79+1)/($J79*($J79+1)/2)*$D79))+($K79="custom")*CustCF!AO79</f>
        <v>0</v>
      </c>
      <c r="AV79" s="95">
        <f>($K79="Bell Curve")*(_xlfn.NORM.DIST(AND(AV$6&gt;=$F79,AV$6&lt;=$H79)*(AV$6-$F79+1),$J79/2,$M79,TRUE)-_xlfn.NORM.DIST(AND(AV$6&gt;=$F79,AV$6&lt;=$H79)*(AU$6-$F79+1),$J79/2,$M79,TRUE))/(1-2*_xlfn.NORM.DIST(0,$J79/2,$M79,TRUE))*$D79+($K79="Steady Growth")*(AND(AV$6&gt;=$F79,AV$6&lt;=$H79)*((AV$6-$F79+1)/($J79*($J79+1)/2)*$D79))+($K79="custom")*CustCF!AP79</f>
        <v>0</v>
      </c>
      <c r="AW79" s="95">
        <f>($K79="Bell Curve")*(_xlfn.NORM.DIST(AND(AW$6&gt;=$F79,AW$6&lt;=$H79)*(AW$6-$F79+1),$J79/2,$M79,TRUE)-_xlfn.NORM.DIST(AND(AW$6&gt;=$F79,AW$6&lt;=$H79)*(AV$6-$F79+1),$J79/2,$M79,TRUE))/(1-2*_xlfn.NORM.DIST(0,$J79/2,$M79,TRUE))*$D79+($K79="Steady Growth")*(AND(AW$6&gt;=$F79,AW$6&lt;=$H79)*((AW$6-$F79+1)/($J79*($J79+1)/2)*$D79))+($K79="custom")*CustCF!AQ79</f>
        <v>0</v>
      </c>
      <c r="AX79" s="95">
        <f>($K79="Bell Curve")*(_xlfn.NORM.DIST(AND(AX$6&gt;=$F79,AX$6&lt;=$H79)*(AX$6-$F79+1),$J79/2,$M79,TRUE)-_xlfn.NORM.DIST(AND(AX$6&gt;=$F79,AX$6&lt;=$H79)*(AW$6-$F79+1),$J79/2,$M79,TRUE))/(1-2*_xlfn.NORM.DIST(0,$J79/2,$M79,TRUE))*$D79+($K79="Steady Growth")*(AND(AX$6&gt;=$F79,AX$6&lt;=$H79)*((AX$6-$F79+1)/($J79*($J79+1)/2)*$D79))+($K79="custom")*CustCF!AR79</f>
        <v>0</v>
      </c>
      <c r="AY79" s="95">
        <f>($K79="Bell Curve")*(_xlfn.NORM.DIST(AND(AY$6&gt;=$F79,AY$6&lt;=$H79)*(AY$6-$F79+1),$J79/2,$M79,TRUE)-_xlfn.NORM.DIST(AND(AY$6&gt;=$F79,AY$6&lt;=$H79)*(AX$6-$F79+1),$J79/2,$M79,TRUE))/(1-2*_xlfn.NORM.DIST(0,$J79/2,$M79,TRUE))*$D79+($K79="Steady Growth")*(AND(AY$6&gt;=$F79,AY$6&lt;=$H79)*((AY$6-$F79+1)/($J79*($J79+1)/2)*$D79))+($K79="custom")*CustCF!AS79</f>
        <v>0</v>
      </c>
      <c r="AZ79" s="95">
        <f>($K79="Bell Curve")*(_xlfn.NORM.DIST(AND(AZ$6&gt;=$F79,AZ$6&lt;=$H79)*(AZ$6-$F79+1),$J79/2,$M79,TRUE)-_xlfn.NORM.DIST(AND(AZ$6&gt;=$F79,AZ$6&lt;=$H79)*(AY$6-$F79+1),$J79/2,$M79,TRUE))/(1-2*_xlfn.NORM.DIST(0,$J79/2,$M79,TRUE))*$D79+($K79="Steady Growth")*(AND(AZ$6&gt;=$F79,AZ$6&lt;=$H79)*((AZ$6-$F79+1)/($J79*($J79+1)/2)*$D79))+($K79="custom")*CustCF!AT79</f>
        <v>0</v>
      </c>
      <c r="BA79" s="95">
        <f>($K79="Bell Curve")*(_xlfn.NORM.DIST(AND(BA$6&gt;=$F79,BA$6&lt;=$H79)*(BA$6-$F79+1),$J79/2,$M79,TRUE)-_xlfn.NORM.DIST(AND(BA$6&gt;=$F79,BA$6&lt;=$H79)*(AZ$6-$F79+1),$J79/2,$M79,TRUE))/(1-2*_xlfn.NORM.DIST(0,$J79/2,$M79,TRUE))*$D79+($K79="Steady Growth")*(AND(BA$6&gt;=$F79,BA$6&lt;=$H79)*((BA$6-$F79+1)/($J79*($J79+1)/2)*$D79))+($K79="custom")*CustCF!AU79</f>
        <v>0</v>
      </c>
      <c r="BB79" s="95">
        <f>($K79="Bell Curve")*(_xlfn.NORM.DIST(AND(BB$6&gt;=$F79,BB$6&lt;=$H79)*(BB$6-$F79+1),$J79/2,$M79,TRUE)-_xlfn.NORM.DIST(AND(BB$6&gt;=$F79,BB$6&lt;=$H79)*(BA$6-$F79+1),$J79/2,$M79,TRUE))/(1-2*_xlfn.NORM.DIST(0,$J79/2,$M79,TRUE))*$D79+($K79="Steady Growth")*(AND(BB$6&gt;=$F79,BB$6&lt;=$H79)*((BB$6-$F79+1)/($J79*($J79+1)/2)*$D79))+($K79="custom")*CustCF!AV79</f>
        <v>0</v>
      </c>
      <c r="BC79" s="95">
        <f>($K79="Bell Curve")*(_xlfn.NORM.DIST(AND(BC$6&gt;=$F79,BC$6&lt;=$H79)*(BC$6-$F79+1),$J79/2,$M79,TRUE)-_xlfn.NORM.DIST(AND(BC$6&gt;=$F79,BC$6&lt;=$H79)*(BB$6-$F79+1),$J79/2,$M79,TRUE))/(1-2*_xlfn.NORM.DIST(0,$J79/2,$M79,TRUE))*$D79+($K79="Steady Growth")*(AND(BC$6&gt;=$F79,BC$6&lt;=$H79)*((BC$6-$F79+1)/($J79*($J79+1)/2)*$D79))+($K79="custom")*CustCF!AW79</f>
        <v>0</v>
      </c>
      <c r="BD79" s="95">
        <f>($K79="Bell Curve")*(_xlfn.NORM.DIST(AND(BD$6&gt;=$F79,BD$6&lt;=$H79)*(BD$6-$F79+1),$J79/2,$M79,TRUE)-_xlfn.NORM.DIST(AND(BD$6&gt;=$F79,BD$6&lt;=$H79)*(BC$6-$F79+1),$J79/2,$M79,TRUE))/(1-2*_xlfn.NORM.DIST(0,$J79/2,$M79,TRUE))*$D79+($K79="Steady Growth")*(AND(BD$6&gt;=$F79,BD$6&lt;=$H79)*((BD$6-$F79+1)/($J79*($J79+1)/2)*$D79))+($K79="custom")*CustCF!AX79</f>
        <v>0</v>
      </c>
      <c r="BE79" s="95">
        <f>($K79="Bell Curve")*(_xlfn.NORM.DIST(AND(BE$6&gt;=$F79,BE$6&lt;=$H79)*(BE$6-$F79+1),$J79/2,$M79,TRUE)-_xlfn.NORM.DIST(AND(BE$6&gt;=$F79,BE$6&lt;=$H79)*(BD$6-$F79+1),$J79/2,$M79,TRUE))/(1-2*_xlfn.NORM.DIST(0,$J79/2,$M79,TRUE))*$D79+($K79="Steady Growth")*(AND(BE$6&gt;=$F79,BE$6&lt;=$H79)*((BE$6-$F79+1)/($J79*($J79+1)/2)*$D79))+($K79="custom")*CustCF!AY79</f>
        <v>0</v>
      </c>
      <c r="BF79" s="95">
        <f>($K79="Bell Curve")*(_xlfn.NORM.DIST(AND(BF$6&gt;=$F79,BF$6&lt;=$H79)*(BF$6-$F79+1),$J79/2,$M79,TRUE)-_xlfn.NORM.DIST(AND(BF$6&gt;=$F79,BF$6&lt;=$H79)*(BE$6-$F79+1),$J79/2,$M79,TRUE))/(1-2*_xlfn.NORM.DIST(0,$J79/2,$M79,TRUE))*$D79+($K79="Steady Growth")*(AND(BF$6&gt;=$F79,BF$6&lt;=$H79)*((BF$6-$F79+1)/($J79*($J79+1)/2)*$D79))+($K79="custom")*CustCF!AZ79</f>
        <v>0</v>
      </c>
      <c r="BG79" s="95">
        <f>($K79="Bell Curve")*(_xlfn.NORM.DIST(AND(BG$6&gt;=$F79,BG$6&lt;=$H79)*(BG$6-$F79+1),$J79/2,$M79,TRUE)-_xlfn.NORM.DIST(AND(BG$6&gt;=$F79,BG$6&lt;=$H79)*(BF$6-$F79+1),$J79/2,$M79,TRUE))/(1-2*_xlfn.NORM.DIST(0,$J79/2,$M79,TRUE))*$D79+($K79="Steady Growth")*(AND(BG$6&gt;=$F79,BG$6&lt;=$H79)*((BG$6-$F79+1)/($J79*($J79+1)/2)*$D79))+($K79="custom")*CustCF!BA79</f>
        <v>0</v>
      </c>
      <c r="BH79" s="95">
        <f>($K79="Bell Curve")*(_xlfn.NORM.DIST(AND(BH$6&gt;=$F79,BH$6&lt;=$H79)*(BH$6-$F79+1),$J79/2,$M79,TRUE)-_xlfn.NORM.DIST(AND(BH$6&gt;=$F79,BH$6&lt;=$H79)*(BG$6-$F79+1),$J79/2,$M79,TRUE))/(1-2*_xlfn.NORM.DIST(0,$J79/2,$M79,TRUE))*$D79+($K79="Steady Growth")*(AND(BH$6&gt;=$F79,BH$6&lt;=$H79)*((BH$6-$F79+1)/($J79*($J79+1)/2)*$D79))+($K79="custom")*CustCF!BB79</f>
        <v>0</v>
      </c>
      <c r="BI79" s="95">
        <f>($K79="Bell Curve")*(_xlfn.NORM.DIST(AND(BI$6&gt;=$F79,BI$6&lt;=$H79)*(BI$6-$F79+1),$J79/2,$M79,TRUE)-_xlfn.NORM.DIST(AND(BI$6&gt;=$F79,BI$6&lt;=$H79)*(BH$6-$F79+1),$J79/2,$M79,TRUE))/(1-2*_xlfn.NORM.DIST(0,$J79/2,$M79,TRUE))*$D79+($K79="Steady Growth")*(AND(BI$6&gt;=$F79,BI$6&lt;=$H79)*((BI$6-$F79+1)/($J79*($J79+1)/2)*$D79))+($K79="custom")*CustCF!BC79</f>
        <v>0</v>
      </c>
      <c r="BJ79" s="95">
        <f>($K79="Bell Curve")*(_xlfn.NORM.DIST(AND(BJ$6&gt;=$F79,BJ$6&lt;=$H79)*(BJ$6-$F79+1),$J79/2,$M79,TRUE)-_xlfn.NORM.DIST(AND(BJ$6&gt;=$F79,BJ$6&lt;=$H79)*(BI$6-$F79+1),$J79/2,$M79,TRUE))/(1-2*_xlfn.NORM.DIST(0,$J79/2,$M79,TRUE))*$D79+($K79="Steady Growth")*(AND(BJ$6&gt;=$F79,BJ$6&lt;=$H79)*((BJ$6-$F79+1)/($J79*($J79+1)/2)*$D79))+($K79="custom")*CustCF!BD79</f>
        <v>0</v>
      </c>
      <c r="BK79" s="95">
        <f>($K79="Bell Curve")*(_xlfn.NORM.DIST(AND(BK$6&gt;=$F79,BK$6&lt;=$H79)*(BK$6-$F79+1),$J79/2,$M79,TRUE)-_xlfn.NORM.DIST(AND(BK$6&gt;=$F79,BK$6&lt;=$H79)*(BJ$6-$F79+1),$J79/2,$M79,TRUE))/(1-2*_xlfn.NORM.DIST(0,$J79/2,$M79,TRUE))*$D79+($K79="Steady Growth")*(AND(BK$6&gt;=$F79,BK$6&lt;=$H79)*((BK$6-$F79+1)/($J79*($J79+1)/2)*$D79))+($K79="custom")*CustCF!BE79</f>
        <v>0</v>
      </c>
      <c r="BL79" s="95">
        <f>($K79="Bell Curve")*(_xlfn.NORM.DIST(AND(BL$6&gt;=$F79,BL$6&lt;=$H79)*(BL$6-$F79+1),$J79/2,$M79,TRUE)-_xlfn.NORM.DIST(AND(BL$6&gt;=$F79,BL$6&lt;=$H79)*(BK$6-$F79+1),$J79/2,$M79,TRUE))/(1-2*_xlfn.NORM.DIST(0,$J79/2,$M79,TRUE))*$D79+($K79="Steady Growth")*(AND(BL$6&gt;=$F79,BL$6&lt;=$H79)*((BL$6-$F79+1)/($J79*($J79+1)/2)*$D79))+($K79="custom")*CustCF!BF79</f>
        <v>0</v>
      </c>
      <c r="BM79" s="95">
        <f>($K79="Bell Curve")*(_xlfn.NORM.DIST(AND(BM$6&gt;=$F79,BM$6&lt;=$H79)*(BM$6-$F79+1),$J79/2,$M79,TRUE)-_xlfn.NORM.DIST(AND(BM$6&gt;=$F79,BM$6&lt;=$H79)*(BL$6-$F79+1),$J79/2,$M79,TRUE))/(1-2*_xlfn.NORM.DIST(0,$J79/2,$M79,TRUE))*$D79+($K79="Steady Growth")*(AND(BM$6&gt;=$F79,BM$6&lt;=$H79)*((BM$6-$F79+1)/($J79*($J79+1)/2)*$D79))+($K79="custom")*CustCF!BG79</f>
        <v>0</v>
      </c>
      <c r="BN79" s="95">
        <f>($K79="Bell Curve")*(_xlfn.NORM.DIST(AND(BN$6&gt;=$F79,BN$6&lt;=$H79)*(BN$6-$F79+1),$J79/2,$M79,TRUE)-_xlfn.NORM.DIST(AND(BN$6&gt;=$F79,BN$6&lt;=$H79)*(BM$6-$F79+1),$J79/2,$M79,TRUE))/(1-2*_xlfn.NORM.DIST(0,$J79/2,$M79,TRUE))*$D79+($K79="Steady Growth")*(AND(BN$6&gt;=$F79,BN$6&lt;=$H79)*((BN$6-$F79+1)/($J79*($J79+1)/2)*$D79))+($K79="custom")*CustCF!BH79</f>
        <v>0</v>
      </c>
      <c r="BO79" s="95">
        <f>($K79="Bell Curve")*(_xlfn.NORM.DIST(AND(BO$6&gt;=$F79,BO$6&lt;=$H79)*(BO$6-$F79+1),$J79/2,$M79,TRUE)-_xlfn.NORM.DIST(AND(BO$6&gt;=$F79,BO$6&lt;=$H79)*(BN$6-$F79+1),$J79/2,$M79,TRUE))/(1-2*_xlfn.NORM.DIST(0,$J79/2,$M79,TRUE))*$D79+($K79="Steady Growth")*(AND(BO$6&gt;=$F79,BO$6&lt;=$H79)*((BO$6-$F79+1)/($J79*($J79+1)/2)*$D79))+($K79="custom")*CustCF!BI79</f>
        <v>0</v>
      </c>
      <c r="BP79" s="95">
        <f>($K79="Bell Curve")*(_xlfn.NORM.DIST(AND(BP$6&gt;=$F79,BP$6&lt;=$H79)*(BP$6-$F79+1),$J79/2,$M79,TRUE)-_xlfn.NORM.DIST(AND(BP$6&gt;=$F79,BP$6&lt;=$H79)*(BO$6-$F79+1),$J79/2,$M79,TRUE))/(1-2*_xlfn.NORM.DIST(0,$J79/2,$M79,TRUE))*$D79+($K79="Steady Growth")*(AND(BP$6&gt;=$F79,BP$6&lt;=$H79)*((BP$6-$F79+1)/($J79*($J79+1)/2)*$D79))+($K79="custom")*CustCF!BJ79</f>
        <v>0</v>
      </c>
      <c r="BQ79" s="95">
        <f>($K79="Bell Curve")*(_xlfn.NORM.DIST(AND(BQ$6&gt;=$F79,BQ$6&lt;=$H79)*(BQ$6-$F79+1),$J79/2,$M79,TRUE)-_xlfn.NORM.DIST(AND(BQ$6&gt;=$F79,BQ$6&lt;=$H79)*(BP$6-$F79+1),$J79/2,$M79,TRUE))/(1-2*_xlfn.NORM.DIST(0,$J79/2,$M79,TRUE))*$D79+($K79="Steady Growth")*(AND(BQ$6&gt;=$F79,BQ$6&lt;=$H79)*((BQ$6-$F79+1)/($J79*($J79+1)/2)*$D79))+($K79="custom")*CustCF!BK79</f>
        <v>0</v>
      </c>
      <c r="BR79" s="95">
        <f>($K79="Bell Curve")*(_xlfn.NORM.DIST(AND(BR$6&gt;=$F79,BR$6&lt;=$H79)*(BR$6-$F79+1),$J79/2,$M79,TRUE)-_xlfn.NORM.DIST(AND(BR$6&gt;=$F79,BR$6&lt;=$H79)*(BQ$6-$F79+1),$J79/2,$M79,TRUE))/(1-2*_xlfn.NORM.DIST(0,$J79/2,$M79,TRUE))*$D79+($K79="Steady Growth")*(AND(BR$6&gt;=$F79,BR$6&lt;=$H79)*((BR$6-$F79+1)/($J79*($J79+1)/2)*$D79))+($K79="custom")*CustCF!BL79</f>
        <v>0</v>
      </c>
      <c r="BS79" s="95">
        <f>($K79="Bell Curve")*(_xlfn.NORM.DIST(AND(BS$6&gt;=$F79,BS$6&lt;=$H79)*(BS$6-$F79+1),$J79/2,$M79,TRUE)-_xlfn.NORM.DIST(AND(BS$6&gt;=$F79,BS$6&lt;=$H79)*(BR$6-$F79+1),$J79/2,$M79,TRUE))/(1-2*_xlfn.NORM.DIST(0,$J79/2,$M79,TRUE))*$D79+($K79="Steady Growth")*(AND(BS$6&gt;=$F79,BS$6&lt;=$H79)*((BS$6-$F79+1)/($J79*($J79+1)/2)*$D79))+($K79="custom")*CustCF!BM79</f>
        <v>0</v>
      </c>
      <c r="BT79" s="95">
        <f>($K79="Bell Curve")*(_xlfn.NORM.DIST(AND(BT$6&gt;=$F79,BT$6&lt;=$H79)*(BT$6-$F79+1),$J79/2,$M79,TRUE)-_xlfn.NORM.DIST(AND(BT$6&gt;=$F79,BT$6&lt;=$H79)*(BS$6-$F79+1),$J79/2,$M79,TRUE))/(1-2*_xlfn.NORM.DIST(0,$J79/2,$M79,TRUE))*$D79+($K79="Steady Growth")*(AND(BT$6&gt;=$F79,BT$6&lt;=$H79)*((BT$6-$F79+1)/($J79*($J79+1)/2)*$D79))+($K79="custom")*CustCF!BN79</f>
        <v>0</v>
      </c>
      <c r="BU79" s="95">
        <f>($K79="Bell Curve")*(_xlfn.NORM.DIST(AND(BU$6&gt;=$F79,BU$6&lt;=$H79)*(BU$6-$F79+1),$J79/2,$M79,TRUE)-_xlfn.NORM.DIST(AND(BU$6&gt;=$F79,BU$6&lt;=$H79)*(BT$6-$F79+1),$J79/2,$M79,TRUE))/(1-2*_xlfn.NORM.DIST(0,$J79/2,$M79,TRUE))*$D79+($K79="Steady Growth")*(AND(BU$6&gt;=$F79,BU$6&lt;=$H79)*((BU$6-$F79+1)/($J79*($J79+1)/2)*$D79))+($K79="custom")*CustCF!BO79</f>
        <v>0</v>
      </c>
      <c r="BV79" s="95">
        <f>($K79="Bell Curve")*(_xlfn.NORM.DIST(AND(BV$6&gt;=$F79,BV$6&lt;=$H79)*(BV$6-$F79+1),$J79/2,$M79,TRUE)-_xlfn.NORM.DIST(AND(BV$6&gt;=$F79,BV$6&lt;=$H79)*(BU$6-$F79+1),$J79/2,$M79,TRUE))/(1-2*_xlfn.NORM.DIST(0,$J79/2,$M79,TRUE))*$D79+($K79="Steady Growth")*(AND(BV$6&gt;=$F79,BV$6&lt;=$H79)*((BV$6-$F79+1)/($J79*($J79+1)/2)*$D79))+($K79="custom")*CustCF!BP79</f>
        <v>0</v>
      </c>
      <c r="BW79" s="95">
        <f>($K79="Bell Curve")*(_xlfn.NORM.DIST(AND(BW$6&gt;=$F79,BW$6&lt;=$H79)*(BW$6-$F79+1),$J79/2,$M79,TRUE)-_xlfn.NORM.DIST(AND(BW$6&gt;=$F79,BW$6&lt;=$H79)*(BV$6-$F79+1),$J79/2,$M79,TRUE))/(1-2*_xlfn.NORM.DIST(0,$J79/2,$M79,TRUE))*$D79+($K79="Steady Growth")*(AND(BW$6&gt;=$F79,BW$6&lt;=$H79)*((BW$6-$F79+1)/($J79*($J79+1)/2)*$D79))+($K79="custom")*CustCF!BQ79</f>
        <v>0</v>
      </c>
      <c r="BX79" s="95">
        <f>($K79="Bell Curve")*(_xlfn.NORM.DIST(AND(BX$6&gt;=$F79,BX$6&lt;=$H79)*(BX$6-$F79+1),$J79/2,$M79,TRUE)-_xlfn.NORM.DIST(AND(BX$6&gt;=$F79,BX$6&lt;=$H79)*(BW$6-$F79+1),$J79/2,$M79,TRUE))/(1-2*_xlfn.NORM.DIST(0,$J79/2,$M79,TRUE))*$D79+($K79="Steady Growth")*(AND(BX$6&gt;=$F79,BX$6&lt;=$H79)*((BX$6-$F79+1)/($J79*($J79+1)/2)*$D79))+($K79="custom")*CustCF!BR79</f>
        <v>0</v>
      </c>
      <c r="BY79" s="95">
        <f>($K79="Bell Curve")*(_xlfn.NORM.DIST(AND(BY$6&gt;=$F79,BY$6&lt;=$H79)*(BY$6-$F79+1),$J79/2,$M79,TRUE)-_xlfn.NORM.DIST(AND(BY$6&gt;=$F79,BY$6&lt;=$H79)*(BX$6-$F79+1),$J79/2,$M79,TRUE))/(1-2*_xlfn.NORM.DIST(0,$J79/2,$M79,TRUE))*$D79+($K79="Steady Growth")*(AND(BY$6&gt;=$F79,BY$6&lt;=$H79)*((BY$6-$F79+1)/($J79*($J79+1)/2)*$D79))+($K79="custom")*CustCF!BS79</f>
        <v>0</v>
      </c>
      <c r="BZ79" s="95">
        <f>($K79="Bell Curve")*(_xlfn.NORM.DIST(AND(BZ$6&gt;=$F79,BZ$6&lt;=$H79)*(BZ$6-$F79+1),$J79/2,$M79,TRUE)-_xlfn.NORM.DIST(AND(BZ$6&gt;=$F79,BZ$6&lt;=$H79)*(BY$6-$F79+1),$J79/2,$M79,TRUE))/(1-2*_xlfn.NORM.DIST(0,$J79/2,$M79,TRUE))*$D79+($K79="Steady Growth")*(AND(BZ$6&gt;=$F79,BZ$6&lt;=$H79)*((BZ$6-$F79+1)/($J79*($J79+1)/2)*$D79))+($K79="custom")*CustCF!BT79</f>
        <v>0</v>
      </c>
      <c r="CA79" s="95">
        <f>($K79="Bell Curve")*(_xlfn.NORM.DIST(AND(CA$6&gt;=$F79,CA$6&lt;=$H79)*(CA$6-$F79+1),$J79/2,$M79,TRUE)-_xlfn.NORM.DIST(AND(CA$6&gt;=$F79,CA$6&lt;=$H79)*(BZ$6-$F79+1),$J79/2,$M79,TRUE))/(1-2*_xlfn.NORM.DIST(0,$J79/2,$M79,TRUE))*$D79+($K79="Steady Growth")*(AND(CA$6&gt;=$F79,CA$6&lt;=$H79)*((CA$6-$F79+1)/($J79*($J79+1)/2)*$D79))+($K79="custom")*CustCF!BU79</f>
        <v>0</v>
      </c>
      <c r="CB79" s="95">
        <f>($K79="Bell Curve")*(_xlfn.NORM.DIST(AND(CB$6&gt;=$F79,CB$6&lt;=$H79)*(CB$6-$F79+1),$J79/2,$M79,TRUE)-_xlfn.NORM.DIST(AND(CB$6&gt;=$F79,CB$6&lt;=$H79)*(CA$6-$F79+1),$J79/2,$M79,TRUE))/(1-2*_xlfn.NORM.DIST(0,$J79/2,$M79,TRUE))*$D79+($K79="Steady Growth")*(AND(CB$6&gt;=$F79,CB$6&lt;=$H79)*((CB$6-$F79+1)/($J79*($J79+1)/2)*$D79))+($K79="custom")*CustCF!BV79</f>
        <v>0</v>
      </c>
      <c r="CC79" s="95">
        <f>($K79="Bell Curve")*(_xlfn.NORM.DIST(AND(CC$6&gt;=$F79,CC$6&lt;=$H79)*(CC$6-$F79+1),$J79/2,$M79,TRUE)-_xlfn.NORM.DIST(AND(CC$6&gt;=$F79,CC$6&lt;=$H79)*(CB$6-$F79+1),$J79/2,$M79,TRUE))/(1-2*_xlfn.NORM.DIST(0,$J79/2,$M79,TRUE))*$D79+($K79="Steady Growth")*(AND(CC$6&gt;=$F79,CC$6&lt;=$H79)*((CC$6-$F79+1)/($J79*($J79+1)/2)*$D79))+($K79="custom")*CustCF!BW79</f>
        <v>0</v>
      </c>
      <c r="CD79" s="95">
        <f>($K79="Bell Curve")*(_xlfn.NORM.DIST(AND(CD$6&gt;=$F79,CD$6&lt;=$H79)*(CD$6-$F79+1),$J79/2,$M79,TRUE)-_xlfn.NORM.DIST(AND(CD$6&gt;=$F79,CD$6&lt;=$H79)*(CC$6-$F79+1),$J79/2,$M79,TRUE))/(1-2*_xlfn.NORM.DIST(0,$J79/2,$M79,TRUE))*$D79+($K79="Steady Growth")*(AND(CD$6&gt;=$F79,CD$6&lt;=$H79)*((CD$6-$F79+1)/($J79*($J79+1)/2)*$D79))+($K79="custom")*CustCF!BX79</f>
        <v>0</v>
      </c>
      <c r="CE79" s="95">
        <f>($K79="Bell Curve")*(_xlfn.NORM.DIST(AND(CE$6&gt;=$F79,CE$6&lt;=$H79)*(CE$6-$F79+1),$J79/2,$M79,TRUE)-_xlfn.NORM.DIST(AND(CE$6&gt;=$F79,CE$6&lt;=$H79)*(CD$6-$F79+1),$J79/2,$M79,TRUE))/(1-2*_xlfn.NORM.DIST(0,$J79/2,$M79,TRUE))*$D79+($K79="Steady Growth")*(AND(CE$6&gt;=$F79,CE$6&lt;=$H79)*((CE$6-$F79+1)/($J79*($J79+1)/2)*$D79))+($K79="custom")*CustCF!BY79</f>
        <v>0</v>
      </c>
      <c r="CF79" s="95">
        <f>($K79="Bell Curve")*(_xlfn.NORM.DIST(AND(CF$6&gt;=$F79,CF$6&lt;=$H79)*(CF$6-$F79+1),$J79/2,$M79,TRUE)-_xlfn.NORM.DIST(AND(CF$6&gt;=$F79,CF$6&lt;=$H79)*(CE$6-$F79+1),$J79/2,$M79,TRUE))/(1-2*_xlfn.NORM.DIST(0,$J79/2,$M79,TRUE))*$D79+($K79="Steady Growth")*(AND(CF$6&gt;=$F79,CF$6&lt;=$H79)*((CF$6-$F79+1)/($J79*($J79+1)/2)*$D79))+($K79="custom")*CustCF!BZ79</f>
        <v>0</v>
      </c>
      <c r="CG79" s="95">
        <f>($K79="Bell Curve")*(_xlfn.NORM.DIST(AND(CG$6&gt;=$F79,CG$6&lt;=$H79)*(CG$6-$F79+1),$J79/2,$M79,TRUE)-_xlfn.NORM.DIST(AND(CG$6&gt;=$F79,CG$6&lt;=$H79)*(CF$6-$F79+1),$J79/2,$M79,TRUE))/(1-2*_xlfn.NORM.DIST(0,$J79/2,$M79,TRUE))*$D79+($K79="Steady Growth")*(AND(CG$6&gt;=$F79,CG$6&lt;=$H79)*((CG$6-$F79+1)/($J79*($J79+1)/2)*$D79))+($K79="custom")*CustCF!CA79</f>
        <v>0</v>
      </c>
      <c r="CH79" s="95">
        <f>($K79="Bell Curve")*(_xlfn.NORM.DIST(AND(CH$6&gt;=$F79,CH$6&lt;=$H79)*(CH$6-$F79+1),$J79/2,$M79,TRUE)-_xlfn.NORM.DIST(AND(CH$6&gt;=$F79,CH$6&lt;=$H79)*(CG$6-$F79+1),$J79/2,$M79,TRUE))/(1-2*_xlfn.NORM.DIST(0,$J79/2,$M79,TRUE))*$D79+($K79="Steady Growth")*(AND(CH$6&gt;=$F79,CH$6&lt;=$H79)*((CH$6-$F79+1)/($J79*($J79+1)/2)*$D79))+($K79="custom")*CustCF!CB79</f>
        <v>0</v>
      </c>
      <c r="CI79" s="95">
        <f>($K79="Bell Curve")*(_xlfn.NORM.DIST(AND(CI$6&gt;=$F79,CI$6&lt;=$H79)*(CI$6-$F79+1),$J79/2,$M79,TRUE)-_xlfn.NORM.DIST(AND(CI$6&gt;=$F79,CI$6&lt;=$H79)*(CH$6-$F79+1),$J79/2,$M79,TRUE))/(1-2*_xlfn.NORM.DIST(0,$J79/2,$M79,TRUE))*$D79+($K79="Steady Growth")*(AND(CI$6&gt;=$F79,CI$6&lt;=$H79)*((CI$6-$F79+1)/($J79*($J79+1)/2)*$D79))+($K79="custom")*CustCF!CC79</f>
        <v>0</v>
      </c>
      <c r="CJ79" s="95">
        <f>($K79="Bell Curve")*(_xlfn.NORM.DIST(AND(CJ$6&gt;=$F79,CJ$6&lt;=$H79)*(CJ$6-$F79+1),$J79/2,$M79,TRUE)-_xlfn.NORM.DIST(AND(CJ$6&gt;=$F79,CJ$6&lt;=$H79)*(CI$6-$F79+1),$J79/2,$M79,TRUE))/(1-2*_xlfn.NORM.DIST(0,$J79/2,$M79,TRUE))*$D79+($K79="Steady Growth")*(AND(CJ$6&gt;=$F79,CJ$6&lt;=$H79)*((CJ$6-$F79+1)/($J79*($J79+1)/2)*$D79))+($K79="custom")*CustCF!CD79</f>
        <v>0</v>
      </c>
      <c r="CK79" s="95">
        <f>($K79="Bell Curve")*(_xlfn.NORM.DIST(AND(CK$6&gt;=$F79,CK$6&lt;=$H79)*(CK$6-$F79+1),$J79/2,$M79,TRUE)-_xlfn.NORM.DIST(AND(CK$6&gt;=$F79,CK$6&lt;=$H79)*(CJ$6-$F79+1),$J79/2,$M79,TRUE))/(1-2*_xlfn.NORM.DIST(0,$J79/2,$M79,TRUE))*$D79+($K79="Steady Growth")*(AND(CK$6&gt;=$F79,CK$6&lt;=$H79)*((CK$6-$F79+1)/($J79*($J79+1)/2)*$D79))+($K79="custom")*CustCF!CE79</f>
        <v>0</v>
      </c>
      <c r="CL79" s="95">
        <f>($K79="Bell Curve")*(_xlfn.NORM.DIST(AND(CL$6&gt;=$F79,CL$6&lt;=$H79)*(CL$6-$F79+1),$J79/2,$M79,TRUE)-_xlfn.NORM.DIST(AND(CL$6&gt;=$F79,CL$6&lt;=$H79)*(CK$6-$F79+1),$J79/2,$M79,TRUE))/(1-2*_xlfn.NORM.DIST(0,$J79/2,$M79,TRUE))*$D79+($K79="Steady Growth")*(AND(CL$6&gt;=$F79,CL$6&lt;=$H79)*((CL$6-$F79+1)/($J79*($J79+1)/2)*$D79))+($K79="custom")*CustCF!CF79</f>
        <v>0</v>
      </c>
      <c r="CM79" s="95">
        <f>($K79="Bell Curve")*(_xlfn.NORM.DIST(AND(CM$6&gt;=$F79,CM$6&lt;=$H79)*(CM$6-$F79+1),$J79/2,$M79,TRUE)-_xlfn.NORM.DIST(AND(CM$6&gt;=$F79,CM$6&lt;=$H79)*(CL$6-$F79+1),$J79/2,$M79,TRUE))/(1-2*_xlfn.NORM.DIST(0,$J79/2,$M79,TRUE))*$D79+($K79="Steady Growth")*(AND(CM$6&gt;=$F79,CM$6&lt;=$H79)*((CM$6-$F79+1)/($J79*($J79+1)/2)*$D79))+($K79="custom")*CustCF!CG79</f>
        <v>0</v>
      </c>
      <c r="CN79" s="95">
        <f>($K79="Bell Curve")*(_xlfn.NORM.DIST(AND(CN$6&gt;=$F79,CN$6&lt;=$H79)*(CN$6-$F79+1),$J79/2,$M79,TRUE)-_xlfn.NORM.DIST(AND(CN$6&gt;=$F79,CN$6&lt;=$H79)*(CM$6-$F79+1),$J79/2,$M79,TRUE))/(1-2*_xlfn.NORM.DIST(0,$J79/2,$M79,TRUE))*$D79+($K79="Steady Growth")*(AND(CN$6&gt;=$F79,CN$6&lt;=$H79)*((CN$6-$F79+1)/($J79*($J79+1)/2)*$D79))+($K79="custom")*CustCF!CH79</f>
        <v>0</v>
      </c>
      <c r="CO79" s="95">
        <f>($K79="Bell Curve")*(_xlfn.NORM.DIST(AND(CO$6&gt;=$F79,CO$6&lt;=$H79)*(CO$6-$F79+1),$J79/2,$M79,TRUE)-_xlfn.NORM.DIST(AND(CO$6&gt;=$F79,CO$6&lt;=$H79)*(CN$6-$F79+1),$J79/2,$M79,TRUE))/(1-2*_xlfn.NORM.DIST(0,$J79/2,$M79,TRUE))*$D79+($K79="Steady Growth")*(AND(CO$6&gt;=$F79,CO$6&lt;=$H79)*((CO$6-$F79+1)/($J79*($J79+1)/2)*$D79))+($K79="custom")*CustCF!CI79</f>
        <v>0</v>
      </c>
      <c r="CP79" s="95">
        <f>($K79="Bell Curve")*(_xlfn.NORM.DIST(AND(CP$6&gt;=$F79,CP$6&lt;=$H79)*(CP$6-$F79+1),$J79/2,$M79,TRUE)-_xlfn.NORM.DIST(AND(CP$6&gt;=$F79,CP$6&lt;=$H79)*(CO$6-$F79+1),$J79/2,$M79,TRUE))/(1-2*_xlfn.NORM.DIST(0,$J79/2,$M79,TRUE))*$D79+($K79="Steady Growth")*(AND(CP$6&gt;=$F79,CP$6&lt;=$H79)*((CP$6-$F79+1)/($J79*($J79+1)/2)*$D79))+($K79="custom")*CustCF!CJ79</f>
        <v>0</v>
      </c>
      <c r="CQ79" s="95">
        <f>($K79="Bell Curve")*(_xlfn.NORM.DIST(AND(CQ$6&gt;=$F79,CQ$6&lt;=$H79)*(CQ$6-$F79+1),$J79/2,$M79,TRUE)-_xlfn.NORM.DIST(AND(CQ$6&gt;=$F79,CQ$6&lt;=$H79)*(CP$6-$F79+1),$J79/2,$M79,TRUE))/(1-2*_xlfn.NORM.DIST(0,$J79/2,$M79,TRUE))*$D79+($K79="Steady Growth")*(AND(CQ$6&gt;=$F79,CQ$6&lt;=$H79)*((CQ$6-$F79+1)/($J79*($J79+1)/2)*$D79))+($K79="custom")*CustCF!CK79</f>
        <v>0</v>
      </c>
      <c r="CR79" s="95">
        <f>($K79="Bell Curve")*(_xlfn.NORM.DIST(AND(CR$6&gt;=$F79,CR$6&lt;=$H79)*(CR$6-$F79+1),$J79/2,$M79,TRUE)-_xlfn.NORM.DIST(AND(CR$6&gt;=$F79,CR$6&lt;=$H79)*(CQ$6-$F79+1),$J79/2,$M79,TRUE))/(1-2*_xlfn.NORM.DIST(0,$J79/2,$M79,TRUE))*$D79+($K79="Steady Growth")*(AND(CR$6&gt;=$F79,CR$6&lt;=$H79)*((CR$6-$F79+1)/($J79*($J79+1)/2)*$D79))+($K79="custom")*CustCF!CL79</f>
        <v>0</v>
      </c>
      <c r="CS79" s="95">
        <f>($K79="Bell Curve")*(_xlfn.NORM.DIST(AND(CS$6&gt;=$F79,CS$6&lt;=$H79)*(CS$6-$F79+1),$J79/2,$M79,TRUE)-_xlfn.NORM.DIST(AND(CS$6&gt;=$F79,CS$6&lt;=$H79)*(CR$6-$F79+1),$J79/2,$M79,TRUE))/(1-2*_xlfn.NORM.DIST(0,$J79/2,$M79,TRUE))*$D79+($K79="Steady Growth")*(AND(CS$6&gt;=$F79,CS$6&lt;=$H79)*((CS$6-$F79+1)/($J79*($J79+1)/2)*$D79))+($K79="custom")*CustCF!CM79</f>
        <v>0</v>
      </c>
      <c r="CT79" s="95">
        <f>($K79="Bell Curve")*(_xlfn.NORM.DIST(AND(CT$6&gt;=$F79,CT$6&lt;=$H79)*(CT$6-$F79+1),$J79/2,$M79,TRUE)-_xlfn.NORM.DIST(AND(CT$6&gt;=$F79,CT$6&lt;=$H79)*(CS$6-$F79+1),$J79/2,$M79,TRUE))/(1-2*_xlfn.NORM.DIST(0,$J79/2,$M79,TRUE))*$D79+($K79="Steady Growth")*(AND(CT$6&gt;=$F79,CT$6&lt;=$H79)*((CT$6-$F79+1)/($J79*($J79+1)/2)*$D79))+($K79="custom")*CustCF!CN79</f>
        <v>0</v>
      </c>
      <c r="CU79" s="95">
        <f>($K79="Bell Curve")*(_xlfn.NORM.DIST(AND(CU$6&gt;=$F79,CU$6&lt;=$H79)*(CU$6-$F79+1),$J79/2,$M79,TRUE)-_xlfn.NORM.DIST(AND(CU$6&gt;=$F79,CU$6&lt;=$H79)*(CT$6-$F79+1),$J79/2,$M79,TRUE))/(1-2*_xlfn.NORM.DIST(0,$J79/2,$M79,TRUE))*$D79+($K79="Steady Growth")*(AND(CU$6&gt;=$F79,CU$6&lt;=$H79)*((CU$6-$F79+1)/($J79*($J79+1)/2)*$D79))+($K79="custom")*CustCF!CO79</f>
        <v>0</v>
      </c>
      <c r="CV79" s="95">
        <f>($K79="Bell Curve")*(_xlfn.NORM.DIST(AND(CV$6&gt;=$F79,CV$6&lt;=$H79)*(CV$6-$F79+1),$J79/2,$M79,TRUE)-_xlfn.NORM.DIST(AND(CV$6&gt;=$F79,CV$6&lt;=$H79)*(CU$6-$F79+1),$J79/2,$M79,TRUE))/(1-2*_xlfn.NORM.DIST(0,$J79/2,$M79,TRUE))*$D79+($K79="Steady Growth")*(AND(CV$6&gt;=$F79,CV$6&lt;=$H79)*((CV$6-$F79+1)/($J79*($J79+1)/2)*$D79))+($K79="custom")*CustCF!CP79</f>
        <v>0</v>
      </c>
      <c r="CW79" s="95">
        <f>($K79="Bell Curve")*(_xlfn.NORM.DIST(AND(CW$6&gt;=$F79,CW$6&lt;=$H79)*(CW$6-$F79+1),$J79/2,$M79,TRUE)-_xlfn.NORM.DIST(AND(CW$6&gt;=$F79,CW$6&lt;=$H79)*(CV$6-$F79+1),$J79/2,$M79,TRUE))/(1-2*_xlfn.NORM.DIST(0,$J79/2,$M79,TRUE))*$D79+($K79="Steady Growth")*(AND(CW$6&gt;=$F79,CW$6&lt;=$H79)*((CW$6-$F79+1)/($J79*($J79+1)/2)*$D79))+($K79="custom")*CustCF!CQ79</f>
        <v>0</v>
      </c>
      <c r="CX79" s="95">
        <f>($K79="Bell Curve")*(_xlfn.NORM.DIST(AND(CX$6&gt;=$F79,CX$6&lt;=$H79)*(CX$6-$F79+1),$J79/2,$M79,TRUE)-_xlfn.NORM.DIST(AND(CX$6&gt;=$F79,CX$6&lt;=$H79)*(CW$6-$F79+1),$J79/2,$M79,TRUE))/(1-2*_xlfn.NORM.DIST(0,$J79/2,$M79,TRUE))*$D79+($K79="Steady Growth")*(AND(CX$6&gt;=$F79,CX$6&lt;=$H79)*((CX$6-$F79+1)/($J79*($J79+1)/2)*$D79))+($K79="custom")*CustCF!CR79</f>
        <v>0</v>
      </c>
      <c r="CY79" s="95">
        <f>($K79="Bell Curve")*(_xlfn.NORM.DIST(AND(CY$6&gt;=$F79,CY$6&lt;=$H79)*(CY$6-$F79+1),$J79/2,$M79,TRUE)-_xlfn.NORM.DIST(AND(CY$6&gt;=$F79,CY$6&lt;=$H79)*(CX$6-$F79+1),$J79/2,$M79,TRUE))/(1-2*_xlfn.NORM.DIST(0,$J79/2,$M79,TRUE))*$D79+($K79="Steady Growth")*(AND(CY$6&gt;=$F79,CY$6&lt;=$H79)*((CY$6-$F79+1)/($J79*($J79+1)/2)*$D79))+($K79="custom")*CustCF!CS79</f>
        <v>0</v>
      </c>
      <c r="CZ79" s="95">
        <f>($K79="Bell Curve")*(_xlfn.NORM.DIST(AND(CZ$6&gt;=$F79,CZ$6&lt;=$H79)*(CZ$6-$F79+1),$J79/2,$M79,TRUE)-_xlfn.NORM.DIST(AND(CZ$6&gt;=$F79,CZ$6&lt;=$H79)*(CY$6-$F79+1),$J79/2,$M79,TRUE))/(1-2*_xlfn.NORM.DIST(0,$J79/2,$M79,TRUE))*$D79+($K79="Steady Growth")*(AND(CZ$6&gt;=$F79,CZ$6&lt;=$H79)*((CZ$6-$F79+1)/($J79*($J79+1)/2)*$D79))+($K79="custom")*CustCF!CT79</f>
        <v>0</v>
      </c>
      <c r="DA79" s="95">
        <f>($K79="Bell Curve")*(_xlfn.NORM.DIST(AND(DA$6&gt;=$F79,DA$6&lt;=$H79)*(DA$6-$F79+1),$J79/2,$M79,TRUE)-_xlfn.NORM.DIST(AND(DA$6&gt;=$F79,DA$6&lt;=$H79)*(CZ$6-$F79+1),$J79/2,$M79,TRUE))/(1-2*_xlfn.NORM.DIST(0,$J79/2,$M79,TRUE))*$D79+($K79="Steady Growth")*(AND(DA$6&gt;=$F79,DA$6&lt;=$H79)*((DA$6-$F79+1)/($J79*($J79+1)/2)*$D79))+($K79="custom")*CustCF!CU79</f>
        <v>0</v>
      </c>
      <c r="DB79" s="95">
        <f>($K79="Bell Curve")*(_xlfn.NORM.DIST(AND(DB$6&gt;=$F79,DB$6&lt;=$H79)*(DB$6-$F79+1),$J79/2,$M79,TRUE)-_xlfn.NORM.DIST(AND(DB$6&gt;=$F79,DB$6&lt;=$H79)*(DA$6-$F79+1),$J79/2,$M79,TRUE))/(1-2*_xlfn.NORM.DIST(0,$J79/2,$M79,TRUE))*$D79+($K79="Steady Growth")*(AND(DB$6&gt;=$F79,DB$6&lt;=$H79)*((DB$6-$F79+1)/($J79*($J79+1)/2)*$D79))+($K79="custom")*CustCF!CV79</f>
        <v>0</v>
      </c>
      <c r="DC79" s="95">
        <f>($K79="Bell Curve")*(_xlfn.NORM.DIST(AND(DC$6&gt;=$F79,DC$6&lt;=$H79)*(DC$6-$F79+1),$J79/2,$M79,TRUE)-_xlfn.NORM.DIST(AND(DC$6&gt;=$F79,DC$6&lt;=$H79)*(DB$6-$F79+1),$J79/2,$M79,TRUE))/(1-2*_xlfn.NORM.DIST(0,$J79/2,$M79,TRUE))*$D79+($K79="Steady Growth")*(AND(DC$6&gt;=$F79,DC$6&lt;=$H79)*((DC$6-$F79+1)/($J79*($J79+1)/2)*$D79))+($K79="custom")*CustCF!CW79</f>
        <v>0</v>
      </c>
      <c r="DD79" s="95">
        <f>($K79="Bell Curve")*(_xlfn.NORM.DIST(AND(DD$6&gt;=$F79,DD$6&lt;=$H79)*(DD$6-$F79+1),$J79/2,$M79,TRUE)-_xlfn.NORM.DIST(AND(DD$6&gt;=$F79,DD$6&lt;=$H79)*(DC$6-$F79+1),$J79/2,$M79,TRUE))/(1-2*_xlfn.NORM.DIST(0,$J79/2,$M79,TRUE))*$D79+($K79="Steady Growth")*(AND(DD$6&gt;=$F79,DD$6&lt;=$H79)*((DD$6-$F79+1)/($J79*($J79+1)/2)*$D79))+($K79="custom")*CustCF!CX79</f>
        <v>0</v>
      </c>
      <c r="DE79" s="95">
        <f>($K79="Bell Curve")*(_xlfn.NORM.DIST(AND(DE$6&gt;=$F79,DE$6&lt;=$H79)*(DE$6-$F79+1),$J79/2,$M79,TRUE)-_xlfn.NORM.DIST(AND(DE$6&gt;=$F79,DE$6&lt;=$H79)*(DD$6-$F79+1),$J79/2,$M79,TRUE))/(1-2*_xlfn.NORM.DIST(0,$J79/2,$M79,TRUE))*$D79+($K79="Steady Growth")*(AND(DE$6&gt;=$F79,DE$6&lt;=$H79)*((DE$6-$F79+1)/($J79*($J79+1)/2)*$D79))+($K79="custom")*CustCF!CY79</f>
        <v>0</v>
      </c>
      <c r="DF79" s="95">
        <f>($K79="Bell Curve")*(_xlfn.NORM.DIST(AND(DF$6&gt;=$F79,DF$6&lt;=$H79)*(DF$6-$F79+1),$J79/2,$M79,TRUE)-_xlfn.NORM.DIST(AND(DF$6&gt;=$F79,DF$6&lt;=$H79)*(DE$6-$F79+1),$J79/2,$M79,TRUE))/(1-2*_xlfn.NORM.DIST(0,$J79/2,$M79,TRUE))*$D79+($K79="Steady Growth")*(AND(DF$6&gt;=$F79,DF$6&lt;=$H79)*((DF$6-$F79+1)/($J79*($J79+1)/2)*$D79))+($K79="custom")*CustCF!CZ79</f>
        <v>0</v>
      </c>
      <c r="DG79" s="95">
        <f>($K79="Bell Curve")*(_xlfn.NORM.DIST(AND(DG$6&gt;=$F79,DG$6&lt;=$H79)*(DG$6-$F79+1),$J79/2,$M79,TRUE)-_xlfn.NORM.DIST(AND(DG$6&gt;=$F79,DG$6&lt;=$H79)*(DF$6-$F79+1),$J79/2,$M79,TRUE))/(1-2*_xlfn.NORM.DIST(0,$J79/2,$M79,TRUE))*$D79+($K79="Steady Growth")*(AND(DG$6&gt;=$F79,DG$6&lt;=$H79)*((DG$6-$F79+1)/($J79*($J79+1)/2)*$D79))+($K79="custom")*CustCF!DA79</f>
        <v>0</v>
      </c>
      <c r="DH79" s="95">
        <f>($K79="Bell Curve")*(_xlfn.NORM.DIST(AND(DH$6&gt;=$F79,DH$6&lt;=$H79)*(DH$6-$F79+1),$J79/2,$M79,TRUE)-_xlfn.NORM.DIST(AND(DH$6&gt;=$F79,DH$6&lt;=$H79)*(DG$6-$F79+1),$J79/2,$M79,TRUE))/(1-2*_xlfn.NORM.DIST(0,$J79/2,$M79,TRUE))*$D79+($K79="Steady Growth")*(AND(DH$6&gt;=$F79,DH$6&lt;=$H79)*((DH$6-$F79+1)/($J79*($J79+1)/2)*$D79))+($K79="custom")*CustCF!DB79</f>
        <v>0</v>
      </c>
      <c r="DI79" s="95">
        <f>($K79="Bell Curve")*(_xlfn.NORM.DIST(AND(DI$6&gt;=$F79,DI$6&lt;=$H79)*(DI$6-$F79+1),$J79/2,$M79,TRUE)-_xlfn.NORM.DIST(AND(DI$6&gt;=$F79,DI$6&lt;=$H79)*(DH$6-$F79+1),$J79/2,$M79,TRUE))/(1-2*_xlfn.NORM.DIST(0,$J79/2,$M79,TRUE))*$D79+($K79="Steady Growth")*(AND(DI$6&gt;=$F79,DI$6&lt;=$H79)*((DI$6-$F79+1)/($J79*($J79+1)/2)*$D79))+($K79="custom")*CustCF!DC79</f>
        <v>0</v>
      </c>
      <c r="DJ79" s="95">
        <f>($K79="Bell Curve")*(_xlfn.NORM.DIST(AND(DJ$6&gt;=$F79,DJ$6&lt;=$H79)*(DJ$6-$F79+1),$J79/2,$M79,TRUE)-_xlfn.NORM.DIST(AND(DJ$6&gt;=$F79,DJ$6&lt;=$H79)*(DI$6-$F79+1),$J79/2,$M79,TRUE))/(1-2*_xlfn.NORM.DIST(0,$J79/2,$M79,TRUE))*$D79+($K79="Steady Growth")*(AND(DJ$6&gt;=$F79,DJ$6&lt;=$H79)*((DJ$6-$F79+1)/($J79*($J79+1)/2)*$D79))+($K79="custom")*CustCF!DD79</f>
        <v>0</v>
      </c>
      <c r="DK79" s="95">
        <f>($K79="Bell Curve")*(_xlfn.NORM.DIST(AND(DK$6&gt;=$F79,DK$6&lt;=$H79)*(DK$6-$F79+1),$J79/2,$M79,TRUE)-_xlfn.NORM.DIST(AND(DK$6&gt;=$F79,DK$6&lt;=$H79)*(DJ$6-$F79+1),$J79/2,$M79,TRUE))/(1-2*_xlfn.NORM.DIST(0,$J79/2,$M79,TRUE))*$D79+($K79="Steady Growth")*(AND(DK$6&gt;=$F79,DK$6&lt;=$H79)*((DK$6-$F79+1)/($J79*($J79+1)/2)*$D79))+($K79="custom")*CustCF!DE79</f>
        <v>0</v>
      </c>
      <c r="DL79" s="95">
        <f>($K79="Bell Curve")*(_xlfn.NORM.DIST(AND(DL$6&gt;=$F79,DL$6&lt;=$H79)*(DL$6-$F79+1),$J79/2,$M79,TRUE)-_xlfn.NORM.DIST(AND(DL$6&gt;=$F79,DL$6&lt;=$H79)*(DK$6-$F79+1),$J79/2,$M79,TRUE))/(1-2*_xlfn.NORM.DIST(0,$J79/2,$M79,TRUE))*$D79+($K79="Steady Growth")*(AND(DL$6&gt;=$F79,DL$6&lt;=$H79)*((DL$6-$F79+1)/($J79*($J79+1)/2)*$D79))+($K79="custom")*CustCF!DF79</f>
        <v>0</v>
      </c>
      <c r="DM79" s="95">
        <f>($K79="Bell Curve")*(_xlfn.NORM.DIST(AND(DM$6&gt;=$F79,DM$6&lt;=$H79)*(DM$6-$F79+1),$J79/2,$M79,TRUE)-_xlfn.NORM.DIST(AND(DM$6&gt;=$F79,DM$6&lt;=$H79)*(DL$6-$F79+1),$J79/2,$M79,TRUE))/(1-2*_xlfn.NORM.DIST(0,$J79/2,$M79,TRUE))*$D79+($K79="Steady Growth")*(AND(DM$6&gt;=$F79,DM$6&lt;=$H79)*((DM$6-$F79+1)/($J79*($J79+1)/2)*$D79))+($K79="custom")*CustCF!DG79</f>
        <v>0</v>
      </c>
      <c r="DN79" s="95">
        <f>($K79="Bell Curve")*(_xlfn.NORM.DIST(AND(DN$6&gt;=$F79,DN$6&lt;=$H79)*(DN$6-$F79+1),$J79/2,$M79,TRUE)-_xlfn.NORM.DIST(AND(DN$6&gt;=$F79,DN$6&lt;=$H79)*(DM$6-$F79+1),$J79/2,$M79,TRUE))/(1-2*_xlfn.NORM.DIST(0,$J79/2,$M79,TRUE))*$D79+($K79="Steady Growth")*(AND(DN$6&gt;=$F79,DN$6&lt;=$H79)*((DN$6-$F79+1)/($J79*($J79+1)/2)*$D79))+($K79="custom")*CustCF!DH79</f>
        <v>0</v>
      </c>
      <c r="DO79" s="95">
        <f>($K79="Bell Curve")*(_xlfn.NORM.DIST(AND(DO$6&gt;=$F79,DO$6&lt;=$H79)*(DO$6-$F79+1),$J79/2,$M79,TRUE)-_xlfn.NORM.DIST(AND(DO$6&gt;=$F79,DO$6&lt;=$H79)*(DN$6-$F79+1),$J79/2,$M79,TRUE))/(1-2*_xlfn.NORM.DIST(0,$J79/2,$M79,TRUE))*$D79+($K79="Steady Growth")*(AND(DO$6&gt;=$F79,DO$6&lt;=$H79)*((DO$6-$F79+1)/($J79*($J79+1)/2)*$D79))+($K79="custom")*CustCF!DI79</f>
        <v>0</v>
      </c>
      <c r="DP79" s="95">
        <f>($K79="Bell Curve")*(_xlfn.NORM.DIST(AND(DP$6&gt;=$F79,DP$6&lt;=$H79)*(DP$6-$F79+1),$J79/2,$M79,TRUE)-_xlfn.NORM.DIST(AND(DP$6&gt;=$F79,DP$6&lt;=$H79)*(DO$6-$F79+1),$J79/2,$M79,TRUE))/(1-2*_xlfn.NORM.DIST(0,$J79/2,$M79,TRUE))*$D79+($K79="Steady Growth")*(AND(DP$6&gt;=$F79,DP$6&lt;=$H79)*((DP$6-$F79+1)/($J79*($J79+1)/2)*$D79))+($K79="custom")*CustCF!DJ79</f>
        <v>0</v>
      </c>
      <c r="DQ79" s="95">
        <f>($K79="Bell Curve")*(_xlfn.NORM.DIST(AND(DQ$6&gt;=$F79,DQ$6&lt;=$H79)*(DQ$6-$F79+1),$J79/2,$M79,TRUE)-_xlfn.NORM.DIST(AND(DQ$6&gt;=$F79,DQ$6&lt;=$H79)*(DP$6-$F79+1),$J79/2,$M79,TRUE))/(1-2*_xlfn.NORM.DIST(0,$J79/2,$M79,TRUE))*$D79+($K79="Steady Growth")*(AND(DQ$6&gt;=$F79,DQ$6&lt;=$H79)*((DQ$6-$F79+1)/($J79*($J79+1)/2)*$D79))+($K79="custom")*CustCF!DK79</f>
        <v>0</v>
      </c>
      <c r="DR79" s="95">
        <f>($K79="Bell Curve")*(_xlfn.NORM.DIST(AND(DR$6&gt;=$F79,DR$6&lt;=$H79)*(DR$6-$F79+1),$J79/2,$M79,TRUE)-_xlfn.NORM.DIST(AND(DR$6&gt;=$F79,DR$6&lt;=$H79)*(DQ$6-$F79+1),$J79/2,$M79,TRUE))/(1-2*_xlfn.NORM.DIST(0,$J79/2,$M79,TRUE))*$D79+($K79="Steady Growth")*(AND(DR$6&gt;=$F79,DR$6&lt;=$H79)*((DR$6-$F79+1)/($J79*($J79+1)/2)*$D79))+($K79="custom")*CustCF!DL79</f>
        <v>0</v>
      </c>
      <c r="DS79" s="95">
        <f>($K79="Bell Curve")*(_xlfn.NORM.DIST(AND(DS$6&gt;=$F79,DS$6&lt;=$H79)*(DS$6-$F79+1),$J79/2,$M79,TRUE)-_xlfn.NORM.DIST(AND(DS$6&gt;=$F79,DS$6&lt;=$H79)*(DR$6-$F79+1),$J79/2,$M79,TRUE))/(1-2*_xlfn.NORM.DIST(0,$J79/2,$M79,TRUE))*$D79+($K79="Steady Growth")*(AND(DS$6&gt;=$F79,DS$6&lt;=$H79)*((DS$6-$F79+1)/($J79*($J79+1)/2)*$D79))+($K79="custom")*CustCF!DM79</f>
        <v>0</v>
      </c>
      <c r="DT79" s="95">
        <f>($K79="Bell Curve")*(_xlfn.NORM.DIST(AND(DT$6&gt;=$F79,DT$6&lt;=$H79)*(DT$6-$F79+1),$J79/2,$M79,TRUE)-_xlfn.NORM.DIST(AND(DT$6&gt;=$F79,DT$6&lt;=$H79)*(DS$6-$F79+1),$J79/2,$M79,TRUE))/(1-2*_xlfn.NORM.DIST(0,$J79/2,$M79,TRUE))*$D79+($K79="Steady Growth")*(AND(DT$6&gt;=$F79,DT$6&lt;=$H79)*((DT$6-$F79+1)/($J79*($J79+1)/2)*$D79))+($K79="custom")*CustCF!DN79</f>
        <v>0</v>
      </c>
      <c r="DU79" s="95">
        <f>($K79="Bell Curve")*(_xlfn.NORM.DIST(AND(DU$6&gt;=$F79,DU$6&lt;=$H79)*(DU$6-$F79+1),$J79/2,$M79,TRUE)-_xlfn.NORM.DIST(AND(DU$6&gt;=$F79,DU$6&lt;=$H79)*(DT$6-$F79+1),$J79/2,$M79,TRUE))/(1-2*_xlfn.NORM.DIST(0,$J79/2,$M79,TRUE))*$D79+($K79="Steady Growth")*(AND(DU$6&gt;=$F79,DU$6&lt;=$H79)*((DU$6-$F79+1)/($J79*($J79+1)/2)*$D79))+($K79="custom")*CustCF!DO79</f>
        <v>0</v>
      </c>
      <c r="DV79" s="95">
        <f>($K79="Bell Curve")*(_xlfn.NORM.DIST(AND(DV$6&gt;=$F79,DV$6&lt;=$H79)*(DV$6-$F79+1),$J79/2,$M79,TRUE)-_xlfn.NORM.DIST(AND(DV$6&gt;=$F79,DV$6&lt;=$H79)*(DU$6-$F79+1),$J79/2,$M79,TRUE))/(1-2*_xlfn.NORM.DIST(0,$J79/2,$M79,TRUE))*$D79+($K79="Steady Growth")*(AND(DV$6&gt;=$F79,DV$6&lt;=$H79)*((DV$6-$F79+1)/($J79*($J79+1)/2)*$D79))+($K79="custom")*CustCF!DP79</f>
        <v>0</v>
      </c>
      <c r="DW79" s="95">
        <f>($K79="Bell Curve")*(_xlfn.NORM.DIST(AND(DW$6&gt;=$F79,DW$6&lt;=$H79)*(DW$6-$F79+1),$J79/2,$M79,TRUE)-_xlfn.NORM.DIST(AND(DW$6&gt;=$F79,DW$6&lt;=$H79)*(DV$6-$F79+1),$J79/2,$M79,TRUE))/(1-2*_xlfn.NORM.DIST(0,$J79/2,$M79,TRUE))*$D79+($K79="Steady Growth")*(AND(DW$6&gt;=$F79,DW$6&lt;=$H79)*((DW$6-$F79+1)/($J79*($J79+1)/2)*$D79))+($K79="custom")*CustCF!DQ79</f>
        <v>0</v>
      </c>
      <c r="DX79" s="95">
        <f>($K79="Bell Curve")*(_xlfn.NORM.DIST(AND(DX$6&gt;=$F79,DX$6&lt;=$H79)*(DX$6-$F79+1),$J79/2,$M79,TRUE)-_xlfn.NORM.DIST(AND(DX$6&gt;=$F79,DX$6&lt;=$H79)*(DW$6-$F79+1),$J79/2,$M79,TRUE))/(1-2*_xlfn.NORM.DIST(0,$J79/2,$M79,TRUE))*$D79+($K79="Steady Growth")*(AND(DX$6&gt;=$F79,DX$6&lt;=$H79)*((DX$6-$F79+1)/($J79*($J79+1)/2)*$D79))+($K79="custom")*CustCF!DR79</f>
        <v>0</v>
      </c>
      <c r="DY79" s="95">
        <f>($K79="Bell Curve")*(_xlfn.NORM.DIST(AND(DY$6&gt;=$F79,DY$6&lt;=$H79)*(DY$6-$F79+1),$J79/2,$M79,TRUE)-_xlfn.NORM.DIST(AND(DY$6&gt;=$F79,DY$6&lt;=$H79)*(DX$6-$F79+1),$J79/2,$M79,TRUE))/(1-2*_xlfn.NORM.DIST(0,$J79/2,$M79,TRUE))*$D79+($K79="Steady Growth")*(AND(DY$6&gt;=$F79,DY$6&lt;=$H79)*((DY$6-$F79+1)/($J79*($J79+1)/2)*$D79))+($K79="custom")*CustCF!DS79</f>
        <v>0</v>
      </c>
      <c r="DZ79" s="95">
        <f>($K79="Bell Curve")*(_xlfn.NORM.DIST(AND(DZ$6&gt;=$F79,DZ$6&lt;=$H79)*(DZ$6-$F79+1),$J79/2,$M79,TRUE)-_xlfn.NORM.DIST(AND(DZ$6&gt;=$F79,DZ$6&lt;=$H79)*(DY$6-$F79+1),$J79/2,$M79,TRUE))/(1-2*_xlfn.NORM.DIST(0,$J79/2,$M79,TRUE))*$D79+($K79="Steady Growth")*(AND(DZ$6&gt;=$F79,DZ$6&lt;=$H79)*((DZ$6-$F79+1)/($J79*($J79+1)/2)*$D79))+($K79="custom")*CustCF!DT79</f>
        <v>0</v>
      </c>
      <c r="EA79" s="95">
        <f>($K79="Bell Curve")*(_xlfn.NORM.DIST(AND(EA$6&gt;=$F79,EA$6&lt;=$H79)*(EA$6-$F79+1),$J79/2,$M79,TRUE)-_xlfn.NORM.DIST(AND(EA$6&gt;=$F79,EA$6&lt;=$H79)*(DZ$6-$F79+1),$J79/2,$M79,TRUE))/(1-2*_xlfn.NORM.DIST(0,$J79/2,$M79,TRUE))*$D79+($K79="Steady Growth")*(AND(EA$6&gt;=$F79,EA$6&lt;=$H79)*((EA$6-$F79+1)/($J79*($J79+1)/2)*$D79))+($K79="custom")*CustCF!DU79</f>
        <v>0</v>
      </c>
      <c r="EB79" s="95">
        <f>($K79="Bell Curve")*(_xlfn.NORM.DIST(AND(EB$6&gt;=$F79,EB$6&lt;=$H79)*(EB$6-$F79+1),$J79/2,$M79,TRUE)-_xlfn.NORM.DIST(AND(EB$6&gt;=$F79,EB$6&lt;=$H79)*(EA$6-$F79+1),$J79/2,$M79,TRUE))/(1-2*_xlfn.NORM.DIST(0,$J79/2,$M79,TRUE))*$D79+($K79="Steady Growth")*(AND(EB$6&gt;=$F79,EB$6&lt;=$H79)*((EB$6-$F79+1)/($J79*($J79+1)/2)*$D79))+($K79="custom")*CustCF!DV79</f>
        <v>0</v>
      </c>
      <c r="EC79" s="95">
        <f>($K79="Bell Curve")*(_xlfn.NORM.DIST(AND(EC$6&gt;=$F79,EC$6&lt;=$H79)*(EC$6-$F79+1),$J79/2,$M79,TRUE)-_xlfn.NORM.DIST(AND(EC$6&gt;=$F79,EC$6&lt;=$H79)*(EB$6-$F79+1),$J79/2,$M79,TRUE))/(1-2*_xlfn.NORM.DIST(0,$J79/2,$M79,TRUE))*$D79+($K79="Steady Growth")*(AND(EC$6&gt;=$F79,EC$6&lt;=$H79)*((EC$6-$F79+1)/($J79*($J79+1)/2)*$D79))+($K79="custom")*CustCF!DW79</f>
        <v>0</v>
      </c>
      <c r="ED79" s="95">
        <f>($K79="Bell Curve")*(_xlfn.NORM.DIST(AND(ED$6&gt;=$F79,ED$6&lt;=$H79)*(ED$6-$F79+1),$J79/2,$M79,TRUE)-_xlfn.NORM.DIST(AND(ED$6&gt;=$F79,ED$6&lt;=$H79)*(EC$6-$F79+1),$J79/2,$M79,TRUE))/(1-2*_xlfn.NORM.DIST(0,$J79/2,$M79,TRUE))*$D79+($K79="Steady Growth")*(AND(ED$6&gt;=$F79,ED$6&lt;=$H79)*((ED$6-$F79+1)/($J79*($J79+1)/2)*$D79))+($K79="custom")*CustCF!DX79</f>
        <v>0</v>
      </c>
      <c r="EE79" s="95">
        <f>($K79="Bell Curve")*(_xlfn.NORM.DIST(AND(EE$6&gt;=$F79,EE$6&lt;=$H79)*(EE$6-$F79+1),$J79/2,$M79,TRUE)-_xlfn.NORM.DIST(AND(EE$6&gt;=$F79,EE$6&lt;=$H79)*(ED$6-$F79+1),$J79/2,$M79,TRUE))/(1-2*_xlfn.NORM.DIST(0,$J79/2,$M79,TRUE))*$D79+($K79="Steady Growth")*(AND(EE$6&gt;=$F79,EE$6&lt;=$H79)*((EE$6-$F79+1)/($J79*($J79+1)/2)*$D79))+($K79="custom")*CustCF!DY79</f>
        <v>0</v>
      </c>
      <c r="EF79" s="95">
        <f>($K79="Bell Curve")*(_xlfn.NORM.DIST(AND(EF$6&gt;=$F79,EF$6&lt;=$H79)*(EF$6-$F79+1),$J79/2,$M79,TRUE)-_xlfn.NORM.DIST(AND(EF$6&gt;=$F79,EF$6&lt;=$H79)*(EE$6-$F79+1),$J79/2,$M79,TRUE))/(1-2*_xlfn.NORM.DIST(0,$J79/2,$M79,TRUE))*$D79+($K79="Steady Growth")*(AND(EF$6&gt;=$F79,EF$6&lt;=$H79)*((EF$6-$F79+1)/($J79*($J79+1)/2)*$D79))+($K79="custom")*CustCF!DZ79</f>
        <v>0</v>
      </c>
      <c r="EG79" s="95">
        <f>($K79="Bell Curve")*(_xlfn.NORM.DIST(AND(EG$6&gt;=$F79,EG$6&lt;=$H79)*(EG$6-$F79+1),$J79/2,$M79,TRUE)-_xlfn.NORM.DIST(AND(EG$6&gt;=$F79,EG$6&lt;=$H79)*(EF$6-$F79+1),$J79/2,$M79,TRUE))/(1-2*_xlfn.NORM.DIST(0,$J79/2,$M79,TRUE))*$D79+($K79="Steady Growth")*(AND(EG$6&gt;=$F79,EG$6&lt;=$H79)*((EG$6-$F79+1)/($J79*($J79+1)/2)*$D79))+($K79="custom")*CustCF!EA79</f>
        <v>0</v>
      </c>
      <c r="EH79" s="95">
        <f>($K79="Bell Curve")*(_xlfn.NORM.DIST(AND(EH$6&gt;=$F79,EH$6&lt;=$H79)*(EH$6-$F79+1),$J79/2,$M79,TRUE)-_xlfn.NORM.DIST(AND(EH$6&gt;=$F79,EH$6&lt;=$H79)*(EG$6-$F79+1),$J79/2,$M79,TRUE))/(1-2*_xlfn.NORM.DIST(0,$J79/2,$M79,TRUE))*$D79+($K79="Steady Growth")*(AND(EH$6&gt;=$F79,EH$6&lt;=$H79)*((EH$6-$F79+1)/($J79*($J79+1)/2)*$D79))+($K79="custom")*CustCF!EB79</f>
        <v>0</v>
      </c>
      <c r="EI79" s="95">
        <f>($K79="Bell Curve")*(_xlfn.NORM.DIST(AND(EI$6&gt;=$F79,EI$6&lt;=$H79)*(EI$6-$F79+1),$J79/2,$M79,TRUE)-_xlfn.NORM.DIST(AND(EI$6&gt;=$F79,EI$6&lt;=$H79)*(EH$6-$F79+1),$J79/2,$M79,TRUE))/(1-2*_xlfn.NORM.DIST(0,$J79/2,$M79,TRUE))*$D79+($K79="Steady Growth")*(AND(EI$6&gt;=$F79,EI$6&lt;=$H79)*((EI$6-$F79+1)/($J79*($J79+1)/2)*$D79))+($K79="custom")*CustCF!EC79</f>
        <v>0</v>
      </c>
      <c r="EJ79" s="95">
        <f>($K79="Bell Curve")*(_xlfn.NORM.DIST(AND(EJ$6&gt;=$F79,EJ$6&lt;=$H79)*(EJ$6-$F79+1),$J79/2,$M79,TRUE)-_xlfn.NORM.DIST(AND(EJ$6&gt;=$F79,EJ$6&lt;=$H79)*(EI$6-$F79+1),$J79/2,$M79,TRUE))/(1-2*_xlfn.NORM.DIST(0,$J79/2,$M79,TRUE))*$D79+($K79="Steady Growth")*(AND(EJ$6&gt;=$F79,EJ$6&lt;=$H79)*((EJ$6-$F79+1)/($J79*($J79+1)/2)*$D79))+($K79="custom")*CustCF!ED79</f>
        <v>0</v>
      </c>
      <c r="EK79" s="95">
        <f>($K79="Bell Curve")*(_xlfn.NORM.DIST(AND(EK$6&gt;=$F79,EK$6&lt;=$H79)*(EK$6-$F79+1),$J79/2,$M79,TRUE)-_xlfn.NORM.DIST(AND(EK$6&gt;=$F79,EK$6&lt;=$H79)*(EJ$6-$F79+1),$J79/2,$M79,TRUE))/(1-2*_xlfn.NORM.DIST(0,$J79/2,$M79,TRUE))*$D79+($K79="Steady Growth")*(AND(EK$6&gt;=$F79,EK$6&lt;=$H79)*((EK$6-$F79+1)/($J79*($J79+1)/2)*$D79))+($K79="custom")*CustCF!EE79</f>
        <v>0</v>
      </c>
      <c r="EL79" s="95">
        <f>($K79="Bell Curve")*(_xlfn.NORM.DIST(AND(EL$6&gt;=$F79,EL$6&lt;=$H79)*(EL$6-$F79+1),$J79/2,$M79,TRUE)-_xlfn.NORM.DIST(AND(EL$6&gt;=$F79,EL$6&lt;=$H79)*(EK$6-$F79+1),$J79/2,$M79,TRUE))/(1-2*_xlfn.NORM.DIST(0,$J79/2,$M79,TRUE))*$D79+($K79="Steady Growth")*(AND(EL$6&gt;=$F79,EL$6&lt;=$H79)*((EL$6-$F79+1)/($J79*($J79+1)/2)*$D79))+($K79="custom")*CustCF!EF79</f>
        <v>0</v>
      </c>
      <c r="EM79" s="95">
        <f>($K79="Bell Curve")*(_xlfn.NORM.DIST(AND(EM$6&gt;=$F79,EM$6&lt;=$H79)*(EM$6-$F79+1),$J79/2,$M79,TRUE)-_xlfn.NORM.DIST(AND(EM$6&gt;=$F79,EM$6&lt;=$H79)*(EL$6-$F79+1),$J79/2,$M79,TRUE))/(1-2*_xlfn.NORM.DIST(0,$J79/2,$M79,TRUE))*$D79+($K79="Steady Growth")*(AND(EM$6&gt;=$F79,EM$6&lt;=$H79)*((EM$6-$F79+1)/($J79*($J79+1)/2)*$D79))+($K79="custom")*CustCF!EG79</f>
        <v>0</v>
      </c>
      <c r="EN79" s="95">
        <f>($K79="Bell Curve")*(_xlfn.NORM.DIST(AND(EN$6&gt;=$F79,EN$6&lt;=$H79)*(EN$6-$F79+1),$J79/2,$M79,TRUE)-_xlfn.NORM.DIST(AND(EN$6&gt;=$F79,EN$6&lt;=$H79)*(EM$6-$F79+1),$J79/2,$M79,TRUE))/(1-2*_xlfn.NORM.DIST(0,$J79/2,$M79,TRUE))*$D79+($K79="Steady Growth")*(AND(EN$6&gt;=$F79,EN$6&lt;=$H79)*((EN$6-$F79+1)/($J79*($J79+1)/2)*$D79))+($K79="custom")*CustCF!EH79</f>
        <v>0</v>
      </c>
      <c r="EO79" s="95">
        <f>($K79="Bell Curve")*(_xlfn.NORM.DIST(AND(EO$6&gt;=$F79,EO$6&lt;=$H79)*(EO$6-$F79+1),$J79/2,$M79,TRUE)-_xlfn.NORM.DIST(AND(EO$6&gt;=$F79,EO$6&lt;=$H79)*(EN$6-$F79+1),$J79/2,$M79,TRUE))/(1-2*_xlfn.NORM.DIST(0,$J79/2,$M79,TRUE))*$D79+($K79="Steady Growth")*(AND(EO$6&gt;=$F79,EO$6&lt;=$H79)*((EO$6-$F79+1)/($J79*($J79+1)/2)*$D79))+($K79="custom")*CustCF!EI79</f>
        <v>0</v>
      </c>
      <c r="EP79" s="95">
        <f>($K79="Bell Curve")*(_xlfn.NORM.DIST(AND(EP$6&gt;=$F79,EP$6&lt;=$H79)*(EP$6-$F79+1),$J79/2,$M79,TRUE)-_xlfn.NORM.DIST(AND(EP$6&gt;=$F79,EP$6&lt;=$H79)*(EO$6-$F79+1),$J79/2,$M79,TRUE))/(1-2*_xlfn.NORM.DIST(0,$J79/2,$M79,TRUE))*$D79+($K79="Steady Growth")*(AND(EP$6&gt;=$F79,EP$6&lt;=$H79)*((EP$6-$F79+1)/($J79*($J79+1)/2)*$D79))+($K79="custom")*CustCF!EJ79</f>
        <v>0</v>
      </c>
      <c r="EQ79" s="95">
        <f>($K79="Bell Curve")*(_xlfn.NORM.DIST(AND(EQ$6&gt;=$F79,EQ$6&lt;=$H79)*(EQ$6-$F79+1),$J79/2,$M79,TRUE)-_xlfn.NORM.DIST(AND(EQ$6&gt;=$F79,EQ$6&lt;=$H79)*(EP$6-$F79+1),$J79/2,$M79,TRUE))/(1-2*_xlfn.NORM.DIST(0,$J79/2,$M79,TRUE))*$D79+($K79="Steady Growth")*(AND(EQ$6&gt;=$F79,EQ$6&lt;=$H79)*((EQ$6-$F79+1)/($J79*($J79+1)/2)*$D79))+($K79="custom")*CustCF!EK79</f>
        <v>0</v>
      </c>
      <c r="ER79" s="95">
        <f>($K79="Bell Curve")*(_xlfn.NORM.DIST(AND(ER$6&gt;=$F79,ER$6&lt;=$H79)*(ER$6-$F79+1),$J79/2,$M79,TRUE)-_xlfn.NORM.DIST(AND(ER$6&gt;=$F79,ER$6&lt;=$H79)*(EQ$6-$F79+1),$J79/2,$M79,TRUE))/(1-2*_xlfn.NORM.DIST(0,$J79/2,$M79,TRUE))*$D79+($K79="Steady Growth")*(AND(ER$6&gt;=$F79,ER$6&lt;=$H79)*((ER$6-$F79+1)/($J79*($J79+1)/2)*$D79))+($K79="custom")*CustCF!EL79</f>
        <v>0</v>
      </c>
      <c r="ES79" s="95">
        <f>($K79="Bell Curve")*(_xlfn.NORM.DIST(AND(ES$6&gt;=$F79,ES$6&lt;=$H79)*(ES$6-$F79+1),$J79/2,$M79,TRUE)-_xlfn.NORM.DIST(AND(ES$6&gt;=$F79,ES$6&lt;=$H79)*(ER$6-$F79+1),$J79/2,$M79,TRUE))/(1-2*_xlfn.NORM.DIST(0,$J79/2,$M79,TRUE))*$D79+($K79="Steady Growth")*(AND(ES$6&gt;=$F79,ES$6&lt;=$H79)*((ES$6-$F79+1)/($J79*($J79+1)/2)*$D79))+($K79="custom")*CustCF!EM79</f>
        <v>0</v>
      </c>
      <c r="ET79" s="95">
        <f>($K79="Bell Curve")*(_xlfn.NORM.DIST(AND(ET$6&gt;=$F79,ET$6&lt;=$H79)*(ET$6-$F79+1),$J79/2,$M79,TRUE)-_xlfn.NORM.DIST(AND(ET$6&gt;=$F79,ET$6&lt;=$H79)*(ES$6-$F79+1),$J79/2,$M79,TRUE))/(1-2*_xlfn.NORM.DIST(0,$J79/2,$M79,TRUE))*$D79+($K79="Steady Growth")*(AND(ET$6&gt;=$F79,ET$6&lt;=$H79)*((ET$6-$F79+1)/($J79*($J79+1)/2)*$D79))+($K79="custom")*CustCF!EN79</f>
        <v>0</v>
      </c>
      <c r="EU79" s="95">
        <f>($K79="Bell Curve")*(_xlfn.NORM.DIST(AND(EU$6&gt;=$F79,EU$6&lt;=$H79)*(EU$6-$F79+1),$J79/2,$M79,TRUE)-_xlfn.NORM.DIST(AND(EU$6&gt;=$F79,EU$6&lt;=$H79)*(ET$6-$F79+1),$J79/2,$M79,TRUE))/(1-2*_xlfn.NORM.DIST(0,$J79/2,$M79,TRUE))*$D79+($K79="Steady Growth")*(AND(EU$6&gt;=$F79,EU$6&lt;=$H79)*((EU$6-$F79+1)/($J79*($J79+1)/2)*$D79))+($K79="custom")*CustCF!EO79</f>
        <v>0</v>
      </c>
      <c r="EV79" s="95">
        <f>($K79="Bell Curve")*(_xlfn.NORM.DIST(AND(EV$6&gt;=$F79,EV$6&lt;=$H79)*(EV$6-$F79+1),$J79/2,$M79,TRUE)-_xlfn.NORM.DIST(AND(EV$6&gt;=$F79,EV$6&lt;=$H79)*(EU$6-$F79+1),$J79/2,$M79,TRUE))/(1-2*_xlfn.NORM.DIST(0,$J79/2,$M79,TRUE))*$D79+($K79="Steady Growth")*(AND(EV$6&gt;=$F79,EV$6&lt;=$H79)*((EV$6-$F79+1)/($J79*($J79+1)/2)*$D79))+($K79="custom")*CustCF!EP79</f>
        <v>0</v>
      </c>
      <c r="EW79" s="95">
        <f>($K79="Bell Curve")*(_xlfn.NORM.DIST(AND(EW$6&gt;=$F79,EW$6&lt;=$H79)*(EW$6-$F79+1),$J79/2,$M79,TRUE)-_xlfn.NORM.DIST(AND(EW$6&gt;=$F79,EW$6&lt;=$H79)*(EV$6-$F79+1),$J79/2,$M79,TRUE))/(1-2*_xlfn.NORM.DIST(0,$J79/2,$M79,TRUE))*$D79+($K79="Steady Growth")*(AND(EW$6&gt;=$F79,EW$6&lt;=$H79)*((EW$6-$F79+1)/($J79*($J79+1)/2)*$D79))+($K79="custom")*CustCF!EQ79</f>
        <v>0</v>
      </c>
      <c r="EX79" s="95">
        <f>($K79="Bell Curve")*(_xlfn.NORM.DIST(AND(EX$6&gt;=$F79,EX$6&lt;=$H79)*(EX$6-$F79+1),$J79/2,$M79,TRUE)-_xlfn.NORM.DIST(AND(EX$6&gt;=$F79,EX$6&lt;=$H79)*(EW$6-$F79+1),$J79/2,$M79,TRUE))/(1-2*_xlfn.NORM.DIST(0,$J79/2,$M79,TRUE))*$D79+($K79="Steady Growth")*(AND(EX$6&gt;=$F79,EX$6&lt;=$H79)*((EX$6-$F79+1)/($J79*($J79+1)/2)*$D79))+($K79="custom")*CustCF!ER79</f>
        <v>0</v>
      </c>
      <c r="EY79" s="95">
        <f>($K79="Bell Curve")*(_xlfn.NORM.DIST(AND(EY$6&gt;=$F79,EY$6&lt;=$H79)*(EY$6-$F79+1),$J79/2,$M79,TRUE)-_xlfn.NORM.DIST(AND(EY$6&gt;=$F79,EY$6&lt;=$H79)*(EX$6-$F79+1),$J79/2,$M79,TRUE))/(1-2*_xlfn.NORM.DIST(0,$J79/2,$M79,TRUE))*$D79+($K79="Steady Growth")*(AND(EY$6&gt;=$F79,EY$6&lt;=$H79)*((EY$6-$F79+1)/($J79*($J79+1)/2)*$D79))+($K79="custom")*CustCF!ES79</f>
        <v>0</v>
      </c>
      <c r="EZ79" s="95">
        <f>($K79="Bell Curve")*(_xlfn.NORM.DIST(AND(EZ$6&gt;=$F79,EZ$6&lt;=$H79)*(EZ$6-$F79+1),$J79/2,$M79,TRUE)-_xlfn.NORM.DIST(AND(EZ$6&gt;=$F79,EZ$6&lt;=$H79)*(EY$6-$F79+1),$J79/2,$M79,TRUE))/(1-2*_xlfn.NORM.DIST(0,$J79/2,$M79,TRUE))*$D79+($K79="Steady Growth")*(AND(EZ$6&gt;=$F79,EZ$6&lt;=$H79)*((EZ$6-$F79+1)/($J79*($J79+1)/2)*$D79))+($K79="custom")*CustCF!ET79</f>
        <v>0</v>
      </c>
      <c r="FA79" s="95">
        <f>($K79="Bell Curve")*(_xlfn.NORM.DIST(AND(FA$6&gt;=$F79,FA$6&lt;=$H79)*(FA$6-$F79+1),$J79/2,$M79,TRUE)-_xlfn.NORM.DIST(AND(FA$6&gt;=$F79,FA$6&lt;=$H79)*(EZ$6-$F79+1),$J79/2,$M79,TRUE))/(1-2*_xlfn.NORM.DIST(0,$J79/2,$M79,TRUE))*$D79+($K79="Steady Growth")*(AND(FA$6&gt;=$F79,FA$6&lt;=$H79)*((FA$6-$F79+1)/($J79*($J79+1)/2)*$D79))+($K79="custom")*CustCF!EU79</f>
        <v>0</v>
      </c>
      <c r="FB79" s="95">
        <f>($K79="Bell Curve")*(_xlfn.NORM.DIST(AND(FB$6&gt;=$F79,FB$6&lt;=$H79)*(FB$6-$F79+1),$J79/2,$M79,TRUE)-_xlfn.NORM.DIST(AND(FB$6&gt;=$F79,FB$6&lt;=$H79)*(FA$6-$F79+1),$J79/2,$M79,TRUE))/(1-2*_xlfn.NORM.DIST(0,$J79/2,$M79,TRUE))*$D79+($K79="Steady Growth")*(AND(FB$6&gt;=$F79,FB$6&lt;=$H79)*((FB$6-$F79+1)/($J79*($J79+1)/2)*$D79))+($K79="custom")*CustCF!EV79</f>
        <v>0</v>
      </c>
      <c r="FC79" s="95">
        <f>($K79="Bell Curve")*(_xlfn.NORM.DIST(AND(FC$6&gt;=$F79,FC$6&lt;=$H79)*(FC$6-$F79+1),$J79/2,$M79,TRUE)-_xlfn.NORM.DIST(AND(FC$6&gt;=$F79,FC$6&lt;=$H79)*(FB$6-$F79+1),$J79/2,$M79,TRUE))/(1-2*_xlfn.NORM.DIST(0,$J79/2,$M79,TRUE))*$D79+($K79="Steady Growth")*(AND(FC$6&gt;=$F79,FC$6&lt;=$H79)*((FC$6-$F79+1)/($J79*($J79+1)/2)*$D79))+($K79="custom")*CustCF!EW79</f>
        <v>0</v>
      </c>
      <c r="FD79" s="95">
        <f>($K79="Bell Curve")*(_xlfn.NORM.DIST(AND(FD$6&gt;=$F79,FD$6&lt;=$H79)*(FD$6-$F79+1),$J79/2,$M79,TRUE)-_xlfn.NORM.DIST(AND(FD$6&gt;=$F79,FD$6&lt;=$H79)*(FC$6-$F79+1),$J79/2,$M79,TRUE))/(1-2*_xlfn.NORM.DIST(0,$J79/2,$M79,TRUE))*$D79+($K79="Steady Growth")*(AND(FD$6&gt;=$F79,FD$6&lt;=$H79)*((FD$6-$F79+1)/($J79*($J79+1)/2)*$D79))+($K79="custom")*CustCF!EX79</f>
        <v>0</v>
      </c>
      <c r="FE79" s="95">
        <f>($K79="Bell Curve")*(_xlfn.NORM.DIST(AND(FE$6&gt;=$F79,FE$6&lt;=$H79)*(FE$6-$F79+1),$J79/2,$M79,TRUE)-_xlfn.NORM.DIST(AND(FE$6&gt;=$F79,FE$6&lt;=$H79)*(FD$6-$F79+1),$J79/2,$M79,TRUE))/(1-2*_xlfn.NORM.DIST(0,$J79/2,$M79,TRUE))*$D79+($K79="Steady Growth")*(AND(FE$6&gt;=$F79,FE$6&lt;=$H79)*((FE$6-$F79+1)/($J79*($J79+1)/2)*$D79))+($K79="custom")*CustCF!EY79</f>
        <v>0</v>
      </c>
      <c r="FF79" s="95">
        <f>($K79="Bell Curve")*(_xlfn.NORM.DIST(AND(FF$6&gt;=$F79,FF$6&lt;=$H79)*(FF$6-$F79+1),$J79/2,$M79,TRUE)-_xlfn.NORM.DIST(AND(FF$6&gt;=$F79,FF$6&lt;=$H79)*(FE$6-$F79+1),$J79/2,$M79,TRUE))/(1-2*_xlfn.NORM.DIST(0,$J79/2,$M79,TRUE))*$D79+($K79="Steady Growth")*(AND(FF$6&gt;=$F79,FF$6&lt;=$H79)*((FF$6-$F79+1)/($J79*($J79+1)/2)*$D79))+($K79="custom")*CustCF!EZ79</f>
        <v>0</v>
      </c>
      <c r="FG79" s="95">
        <f>($K79="Bell Curve")*(_xlfn.NORM.DIST(AND(FG$6&gt;=$F79,FG$6&lt;=$H79)*(FG$6-$F79+1),$J79/2,$M79,TRUE)-_xlfn.NORM.DIST(AND(FG$6&gt;=$F79,FG$6&lt;=$H79)*(FF$6-$F79+1),$J79/2,$M79,TRUE))/(1-2*_xlfn.NORM.DIST(0,$J79/2,$M79,TRUE))*$D79+($K79="Steady Growth")*(AND(FG$6&gt;=$F79,FG$6&lt;=$H79)*((FG$6-$F79+1)/($J79*($J79+1)/2)*$D79))+($K79="custom")*CustCF!FA79</f>
        <v>0</v>
      </c>
      <c r="FH79" s="95">
        <f>($K79="Bell Curve")*(_xlfn.NORM.DIST(AND(FH$6&gt;=$F79,FH$6&lt;=$H79)*(FH$6-$F79+1),$J79/2,$M79,TRUE)-_xlfn.NORM.DIST(AND(FH$6&gt;=$F79,FH$6&lt;=$H79)*(FG$6-$F79+1),$J79/2,$M79,TRUE))/(1-2*_xlfn.NORM.DIST(0,$J79/2,$M79,TRUE))*$D79+($K79="Steady Growth")*(AND(FH$6&gt;=$F79,FH$6&lt;=$H79)*((FH$6-$F79+1)/($J79*($J79+1)/2)*$D79))+($K79="custom")*CustCF!FB79</f>
        <v>0</v>
      </c>
      <c r="FI79" s="95">
        <f>($K79="Bell Curve")*(_xlfn.NORM.DIST(AND(FI$6&gt;=$F79,FI$6&lt;=$H79)*(FI$6-$F79+1),$J79/2,$M79,TRUE)-_xlfn.NORM.DIST(AND(FI$6&gt;=$F79,FI$6&lt;=$H79)*(FH$6-$F79+1),$J79/2,$M79,TRUE))/(1-2*_xlfn.NORM.DIST(0,$J79/2,$M79,TRUE))*$D79+($K79="Steady Growth")*(AND(FI$6&gt;=$F79,FI$6&lt;=$H79)*((FI$6-$F79+1)/($J79*($J79+1)/2)*$D79))+($K79="custom")*CustCF!FC79</f>
        <v>0</v>
      </c>
      <c r="FJ79" s="95">
        <f>($K79="Bell Curve")*(_xlfn.NORM.DIST(AND(FJ$6&gt;=$F79,FJ$6&lt;=$H79)*(FJ$6-$F79+1),$J79/2,$M79,TRUE)-_xlfn.NORM.DIST(AND(FJ$6&gt;=$F79,FJ$6&lt;=$H79)*(FI$6-$F79+1),$J79/2,$M79,TRUE))/(1-2*_xlfn.NORM.DIST(0,$J79/2,$M79,TRUE))*$D79+($K79="Steady Growth")*(AND(FJ$6&gt;=$F79,FJ$6&lt;=$H79)*((FJ$6-$F79+1)/($J79*($J79+1)/2)*$D79))+($K79="custom")*CustCF!FD79</f>
        <v>0</v>
      </c>
      <c r="FK79" s="95">
        <f>($K79="Bell Curve")*(_xlfn.NORM.DIST(AND(FK$6&gt;=$F79,FK$6&lt;=$H79)*(FK$6-$F79+1),$J79/2,$M79,TRUE)-_xlfn.NORM.DIST(AND(FK$6&gt;=$F79,FK$6&lt;=$H79)*(FJ$6-$F79+1),$J79/2,$M79,TRUE))/(1-2*_xlfn.NORM.DIST(0,$J79/2,$M79,TRUE))*$D79+($K79="Steady Growth")*(AND(FK$6&gt;=$F79,FK$6&lt;=$H79)*((FK$6-$F79+1)/($J79*($J79+1)/2)*$D79))+($K79="custom")*CustCF!FE79</f>
        <v>0</v>
      </c>
      <c r="FL79" s="95">
        <f>($K79="Bell Curve")*(_xlfn.NORM.DIST(AND(FL$6&gt;=$F79,FL$6&lt;=$H79)*(FL$6-$F79+1),$J79/2,$M79,TRUE)-_xlfn.NORM.DIST(AND(FL$6&gt;=$F79,FL$6&lt;=$H79)*(FK$6-$F79+1),$J79/2,$M79,TRUE))/(1-2*_xlfn.NORM.DIST(0,$J79/2,$M79,TRUE))*$D79+($K79="Steady Growth")*(AND(FL$6&gt;=$F79,FL$6&lt;=$H79)*((FL$6-$F79+1)/($J79*($J79+1)/2)*$D79))+($K79="custom")*CustCF!FF79</f>
        <v>0</v>
      </c>
      <c r="FM79" s="95">
        <f>($K79="Bell Curve")*(_xlfn.NORM.DIST(AND(FM$6&gt;=$F79,FM$6&lt;=$H79)*(FM$6-$F79+1),$J79/2,$M79,TRUE)-_xlfn.NORM.DIST(AND(FM$6&gt;=$F79,FM$6&lt;=$H79)*(FL$6-$F79+1),$J79/2,$M79,TRUE))/(1-2*_xlfn.NORM.DIST(0,$J79/2,$M79,TRUE))*$D79+($K79="Steady Growth")*(AND(FM$6&gt;=$F79,FM$6&lt;=$H79)*((FM$6-$F79+1)/($J79*($J79+1)/2)*$D79))+($K79="custom")*CustCF!FG79</f>
        <v>0</v>
      </c>
      <c r="FN79" s="95">
        <f>($K79="Bell Curve")*(_xlfn.NORM.DIST(AND(FN$6&gt;=$F79,FN$6&lt;=$H79)*(FN$6-$F79+1),$J79/2,$M79,TRUE)-_xlfn.NORM.DIST(AND(FN$6&gt;=$F79,FN$6&lt;=$H79)*(FM$6-$F79+1),$J79/2,$M79,TRUE))/(1-2*_xlfn.NORM.DIST(0,$J79/2,$M79,TRUE))*$D79+($K79="Steady Growth")*(AND(FN$6&gt;=$F79,FN$6&lt;=$H79)*((FN$6-$F79+1)/($J79*($J79+1)/2)*$D79))+($K79="custom")*CustCF!FH79</f>
        <v>0</v>
      </c>
      <c r="FO79" s="95">
        <f>($K79="Bell Curve")*(_xlfn.NORM.DIST(AND(FO$6&gt;=$F79,FO$6&lt;=$H79)*(FO$6-$F79+1),$J79/2,$M79,TRUE)-_xlfn.NORM.DIST(AND(FO$6&gt;=$F79,FO$6&lt;=$H79)*(FN$6-$F79+1),$J79/2,$M79,TRUE))/(1-2*_xlfn.NORM.DIST(0,$J79/2,$M79,TRUE))*$D79+($K79="Steady Growth")*(AND(FO$6&gt;=$F79,FO$6&lt;=$H79)*((FO$6-$F79+1)/($J79*($J79+1)/2)*$D79))+($K79="custom")*CustCF!FI79</f>
        <v>0</v>
      </c>
      <c r="FP79" s="95">
        <f>($K79="Bell Curve")*(_xlfn.NORM.DIST(AND(FP$6&gt;=$F79,FP$6&lt;=$H79)*(FP$6-$F79+1),$J79/2,$M79,TRUE)-_xlfn.NORM.DIST(AND(FP$6&gt;=$F79,FP$6&lt;=$H79)*(FO$6-$F79+1),$J79/2,$M79,TRUE))/(1-2*_xlfn.NORM.DIST(0,$J79/2,$M79,TRUE))*$D79+($K79="Steady Growth")*(AND(FP$6&gt;=$F79,FP$6&lt;=$H79)*((FP$6-$F79+1)/($J79*($J79+1)/2)*$D79))+($K79="custom")*CustCF!FJ79</f>
        <v>0</v>
      </c>
      <c r="FQ79" s="95">
        <f>($K79="Bell Curve")*(_xlfn.NORM.DIST(AND(FQ$6&gt;=$F79,FQ$6&lt;=$H79)*(FQ$6-$F79+1),$J79/2,$M79,TRUE)-_xlfn.NORM.DIST(AND(FQ$6&gt;=$F79,FQ$6&lt;=$H79)*(FP$6-$F79+1),$J79/2,$M79,TRUE))/(1-2*_xlfn.NORM.DIST(0,$J79/2,$M79,TRUE))*$D79+($K79="Steady Growth")*(AND(FQ$6&gt;=$F79,FQ$6&lt;=$H79)*((FQ$6-$F79+1)/($J79*($J79+1)/2)*$D79))+($K79="custom")*CustCF!FK79</f>
        <v>0</v>
      </c>
      <c r="FR79" s="95">
        <f>($K79="Bell Curve")*(_xlfn.NORM.DIST(AND(FR$6&gt;=$F79,FR$6&lt;=$H79)*(FR$6-$F79+1),$J79/2,$M79,TRUE)-_xlfn.NORM.DIST(AND(FR$6&gt;=$F79,FR$6&lt;=$H79)*(FQ$6-$F79+1),$J79/2,$M79,TRUE))/(1-2*_xlfn.NORM.DIST(0,$J79/2,$M79,TRUE))*$D79+($K79="Steady Growth")*(AND(FR$6&gt;=$F79,FR$6&lt;=$H79)*((FR$6-$F79+1)/($J79*($J79+1)/2)*$D79))+($K79="custom")*CustCF!FL79</f>
        <v>0</v>
      </c>
      <c r="FS79" s="95">
        <f>($K79="Bell Curve")*(_xlfn.NORM.DIST(AND(FS$6&gt;=$F79,FS$6&lt;=$H79)*(FS$6-$F79+1),$J79/2,$M79,TRUE)-_xlfn.NORM.DIST(AND(FS$6&gt;=$F79,FS$6&lt;=$H79)*(FR$6-$F79+1),$J79/2,$M79,TRUE))/(1-2*_xlfn.NORM.DIST(0,$J79/2,$M79,TRUE))*$D79+($K79="Steady Growth")*(AND(FS$6&gt;=$F79,FS$6&lt;=$H79)*((FS$6-$F79+1)/($J79*($J79+1)/2)*$D79))+($K79="custom")*CustCF!FM79</f>
        <v>0</v>
      </c>
      <c r="FT79" s="95">
        <f>($K79="Bell Curve")*(_xlfn.NORM.DIST(AND(FT$6&gt;=$F79,FT$6&lt;=$H79)*(FT$6-$F79+1),$J79/2,$M79,TRUE)-_xlfn.NORM.DIST(AND(FT$6&gt;=$F79,FT$6&lt;=$H79)*(FS$6-$F79+1),$J79/2,$M79,TRUE))/(1-2*_xlfn.NORM.DIST(0,$J79/2,$M79,TRUE))*$D79+($K79="Steady Growth")*(AND(FT$6&gt;=$F79,FT$6&lt;=$H79)*((FT$6-$F79+1)/($J79*($J79+1)/2)*$D79))+($K79="custom")*CustCF!FN79</f>
        <v>0</v>
      </c>
      <c r="FU79" s="95">
        <f>($K79="Bell Curve")*(_xlfn.NORM.DIST(AND(FU$6&gt;=$F79,FU$6&lt;=$H79)*(FU$6-$F79+1),$J79/2,$M79,TRUE)-_xlfn.NORM.DIST(AND(FU$6&gt;=$F79,FU$6&lt;=$H79)*(FT$6-$F79+1),$J79/2,$M79,TRUE))/(1-2*_xlfn.NORM.DIST(0,$J79/2,$M79,TRUE))*$D79+($K79="Steady Growth")*(AND(FU$6&gt;=$F79,FU$6&lt;=$H79)*((FU$6-$F79+1)/($J79*($J79+1)/2)*$D79))+($K79="custom")*CustCF!FO79</f>
        <v>0</v>
      </c>
      <c r="FV79" s="95">
        <f>($K79="Bell Curve")*(_xlfn.NORM.DIST(AND(FV$6&gt;=$F79,FV$6&lt;=$H79)*(FV$6-$F79+1),$J79/2,$M79,TRUE)-_xlfn.NORM.DIST(AND(FV$6&gt;=$F79,FV$6&lt;=$H79)*(FU$6-$F79+1),$J79/2,$M79,TRUE))/(1-2*_xlfn.NORM.DIST(0,$J79/2,$M79,TRUE))*$D79+($K79="Steady Growth")*(AND(FV$6&gt;=$F79,FV$6&lt;=$H79)*((FV$6-$F79+1)/($J79*($J79+1)/2)*$D79))+($K79="custom")*CustCF!FP79</f>
        <v>0</v>
      </c>
      <c r="FW79" s="95">
        <f>($K79="Bell Curve")*(_xlfn.NORM.DIST(AND(FW$6&gt;=$F79,FW$6&lt;=$H79)*(FW$6-$F79+1),$J79/2,$M79,TRUE)-_xlfn.NORM.DIST(AND(FW$6&gt;=$F79,FW$6&lt;=$H79)*(FV$6-$F79+1),$J79/2,$M79,TRUE))/(1-2*_xlfn.NORM.DIST(0,$J79/2,$M79,TRUE))*$D79+($K79="Steady Growth")*(AND(FW$6&gt;=$F79,FW$6&lt;=$H79)*((FW$6-$F79+1)/($J79*($J79+1)/2)*$D79))+($K79="custom")*CustCF!FQ79</f>
        <v>0</v>
      </c>
      <c r="FX79" s="95">
        <f>($K79="Bell Curve")*(_xlfn.NORM.DIST(AND(FX$6&gt;=$F79,FX$6&lt;=$H79)*(FX$6-$F79+1),$J79/2,$M79,TRUE)-_xlfn.NORM.DIST(AND(FX$6&gt;=$F79,FX$6&lt;=$H79)*(FW$6-$F79+1),$J79/2,$M79,TRUE))/(1-2*_xlfn.NORM.DIST(0,$J79/2,$M79,TRUE))*$D79+($K79="Steady Growth")*(AND(FX$6&gt;=$F79,FX$6&lt;=$H79)*((FX$6-$F79+1)/($J79*($J79+1)/2)*$D79))+($K79="custom")*CustCF!FR79</f>
        <v>0</v>
      </c>
      <c r="FY79" s="95">
        <f>($K79="Bell Curve")*(_xlfn.NORM.DIST(AND(FY$6&gt;=$F79,FY$6&lt;=$H79)*(FY$6-$F79+1),$J79/2,$M79,TRUE)-_xlfn.NORM.DIST(AND(FY$6&gt;=$F79,FY$6&lt;=$H79)*(FX$6-$F79+1),$J79/2,$M79,TRUE))/(1-2*_xlfn.NORM.DIST(0,$J79/2,$M79,TRUE))*$D79+($K79="Steady Growth")*(AND(FY$6&gt;=$F79,FY$6&lt;=$H79)*((FY$6-$F79+1)/($J79*($J79+1)/2)*$D79))+($K79="custom")*CustCF!FS79</f>
        <v>0</v>
      </c>
      <c r="FZ79" s="95">
        <f>($K79="Bell Curve")*(_xlfn.NORM.DIST(AND(FZ$6&gt;=$F79,FZ$6&lt;=$H79)*(FZ$6-$F79+1),$J79/2,$M79,TRUE)-_xlfn.NORM.DIST(AND(FZ$6&gt;=$F79,FZ$6&lt;=$H79)*(FY$6-$F79+1),$J79/2,$M79,TRUE))/(1-2*_xlfn.NORM.DIST(0,$J79/2,$M79,TRUE))*$D79+($K79="Steady Growth")*(AND(FZ$6&gt;=$F79,FZ$6&lt;=$H79)*((FZ$6-$F79+1)/($J79*($J79+1)/2)*$D79))+($K79="custom")*CustCF!FT79</f>
        <v>0</v>
      </c>
      <c r="GA79" s="95">
        <f>($K79="Bell Curve")*(_xlfn.NORM.DIST(AND(GA$6&gt;=$F79,GA$6&lt;=$H79)*(GA$6-$F79+1),$J79/2,$M79,TRUE)-_xlfn.NORM.DIST(AND(GA$6&gt;=$F79,GA$6&lt;=$H79)*(FZ$6-$F79+1),$J79/2,$M79,TRUE))/(1-2*_xlfn.NORM.DIST(0,$J79/2,$M79,TRUE))*$D79+($K79="Steady Growth")*(AND(GA$6&gt;=$F79,GA$6&lt;=$H79)*((GA$6-$F79+1)/($J79*($J79+1)/2)*$D79))+($K79="custom")*CustCF!FU79</f>
        <v>0</v>
      </c>
      <c r="GB79" s="95">
        <f>($K79="Bell Curve")*(_xlfn.NORM.DIST(AND(GB$6&gt;=$F79,GB$6&lt;=$H79)*(GB$6-$F79+1),$J79/2,$M79,TRUE)-_xlfn.NORM.DIST(AND(GB$6&gt;=$F79,GB$6&lt;=$H79)*(GA$6-$F79+1),$J79/2,$M79,TRUE))/(1-2*_xlfn.NORM.DIST(0,$J79/2,$M79,TRUE))*$D79+($K79="Steady Growth")*(AND(GB$6&gt;=$F79,GB$6&lt;=$H79)*((GB$6-$F79+1)/($J79*($J79+1)/2)*$D79))+($K79="custom")*CustCF!FV79</f>
        <v>0</v>
      </c>
      <c r="GC79" s="95">
        <f>($K79="Bell Curve")*(_xlfn.NORM.DIST(AND(GC$6&gt;=$F79,GC$6&lt;=$H79)*(GC$6-$F79+1),$J79/2,$M79,TRUE)-_xlfn.NORM.DIST(AND(GC$6&gt;=$F79,GC$6&lt;=$H79)*(GB$6-$F79+1),$J79/2,$M79,TRUE))/(1-2*_xlfn.NORM.DIST(0,$J79/2,$M79,TRUE))*$D79+($K79="Steady Growth")*(AND(GC$6&gt;=$F79,GC$6&lt;=$H79)*((GC$6-$F79+1)/($J79*($J79+1)/2)*$D79))+($K79="custom")*CustCF!FW79</f>
        <v>0</v>
      </c>
      <c r="GD79" s="95">
        <f>($K79="Bell Curve")*(_xlfn.NORM.DIST(AND(GD$6&gt;=$F79,GD$6&lt;=$H79)*(GD$6-$F79+1),$J79/2,$M79,TRUE)-_xlfn.NORM.DIST(AND(GD$6&gt;=$F79,GD$6&lt;=$H79)*(GC$6-$F79+1),$J79/2,$M79,TRUE))/(1-2*_xlfn.NORM.DIST(0,$J79/2,$M79,TRUE))*$D79+($K79="Steady Growth")*(AND(GD$6&gt;=$F79,GD$6&lt;=$H79)*((GD$6-$F79+1)/($J79*($J79+1)/2)*$D79))+($K79="custom")*CustCF!FX79</f>
        <v>0</v>
      </c>
      <c r="GE79" s="95">
        <f>($K79="Bell Curve")*(_xlfn.NORM.DIST(AND(GE$6&gt;=$F79,GE$6&lt;=$H79)*(GE$6-$F79+1),$J79/2,$M79,TRUE)-_xlfn.NORM.DIST(AND(GE$6&gt;=$F79,GE$6&lt;=$H79)*(GD$6-$F79+1),$J79/2,$M79,TRUE))/(1-2*_xlfn.NORM.DIST(0,$J79/2,$M79,TRUE))*$D79+($K79="Steady Growth")*(AND(GE$6&gt;=$F79,GE$6&lt;=$H79)*((GE$6-$F79+1)/($J79*($J79+1)/2)*$D79))+($K79="custom")*CustCF!FY79</f>
        <v>0</v>
      </c>
      <c r="GF79" s="95">
        <f>($K79="Bell Curve")*(_xlfn.NORM.DIST(AND(GF$6&gt;=$F79,GF$6&lt;=$H79)*(GF$6-$F79+1),$J79/2,$M79,TRUE)-_xlfn.NORM.DIST(AND(GF$6&gt;=$F79,GF$6&lt;=$H79)*(GE$6-$F79+1),$J79/2,$M79,TRUE))/(1-2*_xlfn.NORM.DIST(0,$J79/2,$M79,TRUE))*$D79+($K79="Steady Growth")*(AND(GF$6&gt;=$F79,GF$6&lt;=$H79)*((GF$6-$F79+1)/($J79*($J79+1)/2)*$D79))+($K79="custom")*CustCF!FZ79</f>
        <v>0</v>
      </c>
      <c r="GG79" s="95">
        <f>($K79="Bell Curve")*(_xlfn.NORM.DIST(AND(GG$6&gt;=$F79,GG$6&lt;=$H79)*(GG$6-$F79+1),$J79/2,$M79,TRUE)-_xlfn.NORM.DIST(AND(GG$6&gt;=$F79,GG$6&lt;=$H79)*(GF$6-$F79+1),$J79/2,$M79,TRUE))/(1-2*_xlfn.NORM.DIST(0,$J79/2,$M79,TRUE))*$D79+($K79="Steady Growth")*(AND(GG$6&gt;=$F79,GG$6&lt;=$H79)*((GG$6-$F79+1)/($J79*($J79+1)/2)*$D79))+($K79="custom")*CustCF!GA79</f>
        <v>0</v>
      </c>
      <c r="GH79" s="95">
        <f>($K79="Bell Curve")*(_xlfn.NORM.DIST(AND(GH$6&gt;=$F79,GH$6&lt;=$H79)*(GH$6-$F79+1),$J79/2,$M79,TRUE)-_xlfn.NORM.DIST(AND(GH$6&gt;=$F79,GH$6&lt;=$H79)*(GG$6-$F79+1),$J79/2,$M79,TRUE))/(1-2*_xlfn.NORM.DIST(0,$J79/2,$M79,TRUE))*$D79+($K79="Steady Growth")*(AND(GH$6&gt;=$F79,GH$6&lt;=$H79)*((GH$6-$F79+1)/($J79*($J79+1)/2)*$D79))+($K79="custom")*CustCF!GB79</f>
        <v>0</v>
      </c>
      <c r="GI79" s="95">
        <f>($K79="Bell Curve")*(_xlfn.NORM.DIST(AND(GI$6&gt;=$F79,GI$6&lt;=$H79)*(GI$6-$F79+1),$J79/2,$M79,TRUE)-_xlfn.NORM.DIST(AND(GI$6&gt;=$F79,GI$6&lt;=$H79)*(GH$6-$F79+1),$J79/2,$M79,TRUE))/(1-2*_xlfn.NORM.DIST(0,$J79/2,$M79,TRUE))*$D79+($K79="Steady Growth")*(AND(GI$6&gt;=$F79,GI$6&lt;=$H79)*((GI$6-$F79+1)/($J79*($J79+1)/2)*$D79))+($K79="custom")*CustCF!GC79</f>
        <v>0</v>
      </c>
      <c r="GJ79" s="95">
        <f>($K79="Bell Curve")*(_xlfn.NORM.DIST(AND(GJ$6&gt;=$F79,GJ$6&lt;=$H79)*(GJ$6-$F79+1),$J79/2,$M79,TRUE)-_xlfn.NORM.DIST(AND(GJ$6&gt;=$F79,GJ$6&lt;=$H79)*(GI$6-$F79+1),$J79/2,$M79,TRUE))/(1-2*_xlfn.NORM.DIST(0,$J79/2,$M79,TRUE))*$D79+($K79="Steady Growth")*(AND(GJ$6&gt;=$F79,GJ$6&lt;=$H79)*((GJ$6-$F79+1)/($J79*($J79+1)/2)*$D79))+($K79="custom")*CustCF!GD79</f>
        <v>0</v>
      </c>
      <c r="GK79" s="95">
        <f>($K79="Bell Curve")*(_xlfn.NORM.DIST(AND(GK$6&gt;=$F79,GK$6&lt;=$H79)*(GK$6-$F79+1),$J79/2,$M79,TRUE)-_xlfn.NORM.DIST(AND(GK$6&gt;=$F79,GK$6&lt;=$H79)*(GJ$6-$F79+1),$J79/2,$M79,TRUE))/(1-2*_xlfn.NORM.DIST(0,$J79/2,$M79,TRUE))*$D79+($K79="Steady Growth")*(AND(GK$6&gt;=$F79,GK$6&lt;=$H79)*((GK$6-$F79+1)/($J79*($J79+1)/2)*$D79))+($K79="custom")*CustCF!GE79</f>
        <v>0</v>
      </c>
      <c r="GL79" s="95">
        <f>($K79="Bell Curve")*(_xlfn.NORM.DIST(AND(GL$6&gt;=$F79,GL$6&lt;=$H79)*(GL$6-$F79+1),$J79/2,$M79,TRUE)-_xlfn.NORM.DIST(AND(GL$6&gt;=$F79,GL$6&lt;=$H79)*(GK$6-$F79+1),$J79/2,$M79,TRUE))/(1-2*_xlfn.NORM.DIST(0,$J79/2,$M79,TRUE))*$D79+($K79="Steady Growth")*(AND(GL$6&gt;=$F79,GL$6&lt;=$H79)*((GL$6-$F79+1)/($J79*($J79+1)/2)*$D79))+($K79="custom")*CustCF!GF79</f>
        <v>0</v>
      </c>
      <c r="GM79" s="95">
        <f>($K79="Bell Curve")*(_xlfn.NORM.DIST(AND(GM$6&gt;=$F79,GM$6&lt;=$H79)*(GM$6-$F79+1),$J79/2,$M79,TRUE)-_xlfn.NORM.DIST(AND(GM$6&gt;=$F79,GM$6&lt;=$H79)*(GL$6-$F79+1),$J79/2,$M79,TRUE))/(1-2*_xlfn.NORM.DIST(0,$J79/2,$M79,TRUE))*$D79+($K79="Steady Growth")*(AND(GM$6&gt;=$F79,GM$6&lt;=$H79)*((GM$6-$F79+1)/($J79*($J79+1)/2)*$D79))+($K79="custom")*CustCF!GG79</f>
        <v>0</v>
      </c>
      <c r="GN79" s="268">
        <f>($K79="Bell Curve")*(_xlfn.NORM.DIST(AND(GN$6&gt;=$F79,GN$6&lt;=$H79)*(GN$6-$F79+1),$J79/2,$M79,TRUE)-_xlfn.NORM.DIST(AND(GN$6&gt;=$F79,GN$6&lt;=$H79)*(GM$6-$F79+1),$J79/2,$M79,TRUE))/(1-2*_xlfn.NORM.DIST(0,$J79/2,$M79,TRUE))*$D79+($K79="Steady Growth")*(AND(GN$6&gt;=$F79,GN$6&lt;=$H79)*((GN$6-$F79+1)/($J79*($J79+1)/2)*$D79))+($K79="custom")*CustCF!GH79</f>
        <v>0</v>
      </c>
      <c r="GO79" s="1"/>
      <c r="GP79" s="67"/>
    </row>
    <row r="80" spans="1:198" customFormat="1" hidden="1" outlineLevel="1" x14ac:dyDescent="0.75">
      <c r="A80" s="1"/>
      <c r="B80" s="1"/>
      <c r="C80" s="262">
        <f>Budget!X22</f>
        <v>0</v>
      </c>
      <c r="D80" s="19">
        <f>Budget!Y22</f>
        <v>0</v>
      </c>
      <c r="E80" s="19" t="str">
        <f t="shared" si="43"/>
        <v/>
      </c>
      <c r="F80" s="263">
        <v>0</v>
      </c>
      <c r="G80" s="257">
        <f>IF(L80="custom",CustCF!F80,INDEX($P$8:$GN$8,MATCH(F80,$P$6:$GN$6,0)))</f>
        <v>46053</v>
      </c>
      <c r="H80" s="263">
        <v>0</v>
      </c>
      <c r="I80" s="257">
        <f>IF(L80="custom",CustCF!G80,INDEX($P$8:$GN$8,MATCH(H80,$P$6:$GN$6,0)))</f>
        <v>46053</v>
      </c>
      <c r="J80" s="260">
        <f t="shared" si="44"/>
        <v>1</v>
      </c>
      <c r="K80" s="265" t="s">
        <v>116</v>
      </c>
      <c r="L80" s="266" t="s">
        <v>141</v>
      </c>
      <c r="M80" s="267">
        <f t="shared" si="45"/>
        <v>9</v>
      </c>
      <c r="N80" s="18">
        <f t="shared" si="36"/>
        <v>0</v>
      </c>
      <c r="O80" s="1372">
        <f t="shared" si="46"/>
        <v>0</v>
      </c>
      <c r="P80" s="95">
        <f>($K80="Bell Curve")*(_xlfn.NORM.DIST(AND(P$6&gt;=$F80,P$6&lt;=$H80)*(P$6-$F80+1),$J80/2,$M80,TRUE)-_xlfn.NORM.DIST(AND(P$6&gt;=$F80,P$6&lt;=$H80)*(O$6-$F80+1),$J80/2,$M80,TRUE))/(1-2*_xlfn.NORM.DIST(0,$J80/2,$M80,TRUE))*$D80+($K80="Steady Growth")*(AND(P$6&gt;=$F80,P$6&lt;=$H80)*((P$6-$F80+1)/($J80*($J80+1)/2)*$D80))+($K80="custom")*CustCF!J80</f>
        <v>0</v>
      </c>
      <c r="Q80" s="95">
        <f>($K80="Bell Curve")*(_xlfn.NORM.DIST(AND(Q$6&gt;=$F80,Q$6&lt;=$H80)*(Q$6-$F80+1),$J80/2,$M80,TRUE)-_xlfn.NORM.DIST(AND(Q$6&gt;=$F80,Q$6&lt;=$H80)*(P$6-$F80+1),$J80/2,$M80,TRUE))/(1-2*_xlfn.NORM.DIST(0,$J80/2,$M80,TRUE))*$D80+($K80="Steady Growth")*(AND(Q$6&gt;=$F80,Q$6&lt;=$H80)*((Q$6-$F80+1)/($J80*($J80+1)/2)*$D80))+($K80="custom")*CustCF!K80</f>
        <v>0</v>
      </c>
      <c r="R80" s="95">
        <f>($K80="Bell Curve")*(_xlfn.NORM.DIST(AND(R$6&gt;=$F80,R$6&lt;=$H80)*(R$6-$F80+1),$J80/2,$M80,TRUE)-_xlfn.NORM.DIST(AND(R$6&gt;=$F80,R$6&lt;=$H80)*(Q$6-$F80+1),$J80/2,$M80,TRUE))/(1-2*_xlfn.NORM.DIST(0,$J80/2,$M80,TRUE))*$D80+($K80="Steady Growth")*(AND(R$6&gt;=$F80,R$6&lt;=$H80)*((R$6-$F80+1)/($J80*($J80+1)/2)*$D80))+($K80="custom")*CustCF!L80</f>
        <v>0</v>
      </c>
      <c r="S80" s="95">
        <f>($K80="Bell Curve")*(_xlfn.NORM.DIST(AND(S$6&gt;=$F80,S$6&lt;=$H80)*(S$6-$F80+1),$J80/2,$M80,TRUE)-_xlfn.NORM.DIST(AND(S$6&gt;=$F80,S$6&lt;=$H80)*(R$6-$F80+1),$J80/2,$M80,TRUE))/(1-2*_xlfn.NORM.DIST(0,$J80/2,$M80,TRUE))*$D80+($K80="Steady Growth")*(AND(S$6&gt;=$F80,S$6&lt;=$H80)*((S$6-$F80+1)/($J80*($J80+1)/2)*$D80))+($K80="custom")*CustCF!M80</f>
        <v>0</v>
      </c>
      <c r="T80" s="95">
        <f>($K80="Bell Curve")*(_xlfn.NORM.DIST(AND(T$6&gt;=$F80,T$6&lt;=$H80)*(T$6-$F80+1),$J80/2,$M80,TRUE)-_xlfn.NORM.DIST(AND(T$6&gt;=$F80,T$6&lt;=$H80)*(S$6-$F80+1),$J80/2,$M80,TRUE))/(1-2*_xlfn.NORM.DIST(0,$J80/2,$M80,TRUE))*$D80+($K80="Steady Growth")*(AND(T$6&gt;=$F80,T$6&lt;=$H80)*((T$6-$F80+1)/($J80*($J80+1)/2)*$D80))+($K80="custom")*CustCF!N80</f>
        <v>0</v>
      </c>
      <c r="U80" s="95">
        <f>($K80="Bell Curve")*(_xlfn.NORM.DIST(AND(U$6&gt;=$F80,U$6&lt;=$H80)*(U$6-$F80+1),$J80/2,$M80,TRUE)-_xlfn.NORM.DIST(AND(U$6&gt;=$F80,U$6&lt;=$H80)*(T$6-$F80+1),$J80/2,$M80,TRUE))/(1-2*_xlfn.NORM.DIST(0,$J80/2,$M80,TRUE))*$D80+($K80="Steady Growth")*(AND(U$6&gt;=$F80,U$6&lt;=$H80)*((U$6-$F80+1)/($J80*($J80+1)/2)*$D80))+($K80="custom")*CustCF!O80</f>
        <v>0</v>
      </c>
      <c r="V80" s="95">
        <f>($K80="Bell Curve")*(_xlfn.NORM.DIST(AND(V$6&gt;=$F80,V$6&lt;=$H80)*(V$6-$F80+1),$J80/2,$M80,TRUE)-_xlfn.NORM.DIST(AND(V$6&gt;=$F80,V$6&lt;=$H80)*(U$6-$F80+1),$J80/2,$M80,TRUE))/(1-2*_xlfn.NORM.DIST(0,$J80/2,$M80,TRUE))*$D80+($K80="Steady Growth")*(AND(V$6&gt;=$F80,V$6&lt;=$H80)*((V$6-$F80+1)/($J80*($J80+1)/2)*$D80))+($K80="custom")*CustCF!P80</f>
        <v>0</v>
      </c>
      <c r="W80" s="95">
        <f>($K80="Bell Curve")*(_xlfn.NORM.DIST(AND(W$6&gt;=$F80,W$6&lt;=$H80)*(W$6-$F80+1),$J80/2,$M80,TRUE)-_xlfn.NORM.DIST(AND(W$6&gt;=$F80,W$6&lt;=$H80)*(V$6-$F80+1),$J80/2,$M80,TRUE))/(1-2*_xlfn.NORM.DIST(0,$J80/2,$M80,TRUE))*$D80+($K80="Steady Growth")*(AND(W$6&gt;=$F80,W$6&lt;=$H80)*((W$6-$F80+1)/($J80*($J80+1)/2)*$D80))+($K80="custom")*CustCF!Q80</f>
        <v>0</v>
      </c>
      <c r="X80" s="95">
        <f>($K80="Bell Curve")*(_xlfn.NORM.DIST(AND(X$6&gt;=$F80,X$6&lt;=$H80)*(X$6-$F80+1),$J80/2,$M80,TRUE)-_xlfn.NORM.DIST(AND(X$6&gt;=$F80,X$6&lt;=$H80)*(W$6-$F80+1),$J80/2,$M80,TRUE))/(1-2*_xlfn.NORM.DIST(0,$J80/2,$M80,TRUE))*$D80+($K80="Steady Growth")*(AND(X$6&gt;=$F80,X$6&lt;=$H80)*((X$6-$F80+1)/($J80*($J80+1)/2)*$D80))+($K80="custom")*CustCF!R80</f>
        <v>0</v>
      </c>
      <c r="Y80" s="95">
        <f>($K80="Bell Curve")*(_xlfn.NORM.DIST(AND(Y$6&gt;=$F80,Y$6&lt;=$H80)*(Y$6-$F80+1),$J80/2,$M80,TRUE)-_xlfn.NORM.DIST(AND(Y$6&gt;=$F80,Y$6&lt;=$H80)*(X$6-$F80+1),$J80/2,$M80,TRUE))/(1-2*_xlfn.NORM.DIST(0,$J80/2,$M80,TRUE))*$D80+($K80="Steady Growth")*(AND(Y$6&gt;=$F80,Y$6&lt;=$H80)*((Y$6-$F80+1)/($J80*($J80+1)/2)*$D80))+($K80="custom")*CustCF!S80</f>
        <v>0</v>
      </c>
      <c r="Z80" s="95">
        <f>($K80="Bell Curve")*(_xlfn.NORM.DIST(AND(Z$6&gt;=$F80,Z$6&lt;=$H80)*(Z$6-$F80+1),$J80/2,$M80,TRUE)-_xlfn.NORM.DIST(AND(Z$6&gt;=$F80,Z$6&lt;=$H80)*(Y$6-$F80+1),$J80/2,$M80,TRUE))/(1-2*_xlfn.NORM.DIST(0,$J80/2,$M80,TRUE))*$D80+($K80="Steady Growth")*(AND(Z$6&gt;=$F80,Z$6&lt;=$H80)*((Z$6-$F80+1)/($J80*($J80+1)/2)*$D80))+($K80="custom")*CustCF!T80</f>
        <v>0</v>
      </c>
      <c r="AA80" s="95">
        <f>($K80="Bell Curve")*(_xlfn.NORM.DIST(AND(AA$6&gt;=$F80,AA$6&lt;=$H80)*(AA$6-$F80+1),$J80/2,$M80,TRUE)-_xlfn.NORM.DIST(AND(AA$6&gt;=$F80,AA$6&lt;=$H80)*(Z$6-$F80+1),$J80/2,$M80,TRUE))/(1-2*_xlfn.NORM.DIST(0,$J80/2,$M80,TRUE))*$D80+($K80="Steady Growth")*(AND(AA$6&gt;=$F80,AA$6&lt;=$H80)*((AA$6-$F80+1)/($J80*($J80+1)/2)*$D80))+($K80="custom")*CustCF!U80</f>
        <v>0</v>
      </c>
      <c r="AB80" s="95">
        <f>($K80="Bell Curve")*(_xlfn.NORM.DIST(AND(AB$6&gt;=$F80,AB$6&lt;=$H80)*(AB$6-$F80+1),$J80/2,$M80,TRUE)-_xlfn.NORM.DIST(AND(AB$6&gt;=$F80,AB$6&lt;=$H80)*(AA$6-$F80+1),$J80/2,$M80,TRUE))/(1-2*_xlfn.NORM.DIST(0,$J80/2,$M80,TRUE))*$D80+($K80="Steady Growth")*(AND(AB$6&gt;=$F80,AB$6&lt;=$H80)*((AB$6-$F80+1)/($J80*($J80+1)/2)*$D80))+($K80="custom")*CustCF!V80</f>
        <v>0</v>
      </c>
      <c r="AC80" s="95">
        <f>($K80="Bell Curve")*(_xlfn.NORM.DIST(AND(AC$6&gt;=$F80,AC$6&lt;=$H80)*(AC$6-$F80+1),$J80/2,$M80,TRUE)-_xlfn.NORM.DIST(AND(AC$6&gt;=$F80,AC$6&lt;=$H80)*(AB$6-$F80+1),$J80/2,$M80,TRUE))/(1-2*_xlfn.NORM.DIST(0,$J80/2,$M80,TRUE))*$D80+($K80="Steady Growth")*(AND(AC$6&gt;=$F80,AC$6&lt;=$H80)*((AC$6-$F80+1)/($J80*($J80+1)/2)*$D80))+($K80="custom")*CustCF!W80</f>
        <v>0</v>
      </c>
      <c r="AD80" s="95">
        <f>($K80="Bell Curve")*(_xlfn.NORM.DIST(AND(AD$6&gt;=$F80,AD$6&lt;=$H80)*(AD$6-$F80+1),$J80/2,$M80,TRUE)-_xlfn.NORM.DIST(AND(AD$6&gt;=$F80,AD$6&lt;=$H80)*(AC$6-$F80+1),$J80/2,$M80,TRUE))/(1-2*_xlfn.NORM.DIST(0,$J80/2,$M80,TRUE))*$D80+($K80="Steady Growth")*(AND(AD$6&gt;=$F80,AD$6&lt;=$H80)*((AD$6-$F80+1)/($J80*($J80+1)/2)*$D80))+($K80="custom")*CustCF!X80</f>
        <v>0</v>
      </c>
      <c r="AE80" s="95">
        <f>($K80="Bell Curve")*(_xlfn.NORM.DIST(AND(AE$6&gt;=$F80,AE$6&lt;=$H80)*(AE$6-$F80+1),$J80/2,$M80,TRUE)-_xlfn.NORM.DIST(AND(AE$6&gt;=$F80,AE$6&lt;=$H80)*(AD$6-$F80+1),$J80/2,$M80,TRUE))/(1-2*_xlfn.NORM.DIST(0,$J80/2,$M80,TRUE))*$D80+($K80="Steady Growth")*(AND(AE$6&gt;=$F80,AE$6&lt;=$H80)*((AE$6-$F80+1)/($J80*($J80+1)/2)*$D80))+($K80="custom")*CustCF!Y80</f>
        <v>0</v>
      </c>
      <c r="AF80" s="95">
        <f>($K80="Bell Curve")*(_xlfn.NORM.DIST(AND(AF$6&gt;=$F80,AF$6&lt;=$H80)*(AF$6-$F80+1),$J80/2,$M80,TRUE)-_xlfn.NORM.DIST(AND(AF$6&gt;=$F80,AF$6&lt;=$H80)*(AE$6-$F80+1),$J80/2,$M80,TRUE))/(1-2*_xlfn.NORM.DIST(0,$J80/2,$M80,TRUE))*$D80+($K80="Steady Growth")*(AND(AF$6&gt;=$F80,AF$6&lt;=$H80)*((AF$6-$F80+1)/($J80*($J80+1)/2)*$D80))+($K80="custom")*CustCF!Z80</f>
        <v>0</v>
      </c>
      <c r="AG80" s="95">
        <f>($K80="Bell Curve")*(_xlfn.NORM.DIST(AND(AG$6&gt;=$F80,AG$6&lt;=$H80)*(AG$6-$F80+1),$J80/2,$M80,TRUE)-_xlfn.NORM.DIST(AND(AG$6&gt;=$F80,AG$6&lt;=$H80)*(AF$6-$F80+1),$J80/2,$M80,TRUE))/(1-2*_xlfn.NORM.DIST(0,$J80/2,$M80,TRUE))*$D80+($K80="Steady Growth")*(AND(AG$6&gt;=$F80,AG$6&lt;=$H80)*((AG$6-$F80+1)/($J80*($J80+1)/2)*$D80))+($K80="custom")*CustCF!AA80</f>
        <v>0</v>
      </c>
      <c r="AH80" s="95">
        <f>($K80="Bell Curve")*(_xlfn.NORM.DIST(AND(AH$6&gt;=$F80,AH$6&lt;=$H80)*(AH$6-$F80+1),$J80/2,$M80,TRUE)-_xlfn.NORM.DIST(AND(AH$6&gt;=$F80,AH$6&lt;=$H80)*(AG$6-$F80+1),$J80/2,$M80,TRUE))/(1-2*_xlfn.NORM.DIST(0,$J80/2,$M80,TRUE))*$D80+($K80="Steady Growth")*(AND(AH$6&gt;=$F80,AH$6&lt;=$H80)*((AH$6-$F80+1)/($J80*($J80+1)/2)*$D80))+($K80="custom")*CustCF!AB80</f>
        <v>0</v>
      </c>
      <c r="AI80" s="95">
        <f>($K80="Bell Curve")*(_xlfn.NORM.DIST(AND(AI$6&gt;=$F80,AI$6&lt;=$H80)*(AI$6-$F80+1),$J80/2,$M80,TRUE)-_xlfn.NORM.DIST(AND(AI$6&gt;=$F80,AI$6&lt;=$H80)*(AH$6-$F80+1),$J80/2,$M80,TRUE))/(1-2*_xlfn.NORM.DIST(0,$J80/2,$M80,TRUE))*$D80+($K80="Steady Growth")*(AND(AI$6&gt;=$F80,AI$6&lt;=$H80)*((AI$6-$F80+1)/($J80*($J80+1)/2)*$D80))+($K80="custom")*CustCF!AC80</f>
        <v>0</v>
      </c>
      <c r="AJ80" s="95">
        <f>($K80="Bell Curve")*(_xlfn.NORM.DIST(AND(AJ$6&gt;=$F80,AJ$6&lt;=$H80)*(AJ$6-$F80+1),$J80/2,$M80,TRUE)-_xlfn.NORM.DIST(AND(AJ$6&gt;=$F80,AJ$6&lt;=$H80)*(AI$6-$F80+1),$J80/2,$M80,TRUE))/(1-2*_xlfn.NORM.DIST(0,$J80/2,$M80,TRUE))*$D80+($K80="Steady Growth")*(AND(AJ$6&gt;=$F80,AJ$6&lt;=$H80)*((AJ$6-$F80+1)/($J80*($J80+1)/2)*$D80))+($K80="custom")*CustCF!AD80</f>
        <v>0</v>
      </c>
      <c r="AK80" s="95">
        <f>($K80="Bell Curve")*(_xlfn.NORM.DIST(AND(AK$6&gt;=$F80,AK$6&lt;=$H80)*(AK$6-$F80+1),$J80/2,$M80,TRUE)-_xlfn.NORM.DIST(AND(AK$6&gt;=$F80,AK$6&lt;=$H80)*(AJ$6-$F80+1),$J80/2,$M80,TRUE))/(1-2*_xlfn.NORM.DIST(0,$J80/2,$M80,TRUE))*$D80+($K80="Steady Growth")*(AND(AK$6&gt;=$F80,AK$6&lt;=$H80)*((AK$6-$F80+1)/($J80*($J80+1)/2)*$D80))+($K80="custom")*CustCF!AE80</f>
        <v>0</v>
      </c>
      <c r="AL80" s="95">
        <f>($K80="Bell Curve")*(_xlfn.NORM.DIST(AND(AL$6&gt;=$F80,AL$6&lt;=$H80)*(AL$6-$F80+1),$J80/2,$M80,TRUE)-_xlfn.NORM.DIST(AND(AL$6&gt;=$F80,AL$6&lt;=$H80)*(AK$6-$F80+1),$J80/2,$M80,TRUE))/(1-2*_xlfn.NORM.DIST(0,$J80/2,$M80,TRUE))*$D80+($K80="Steady Growth")*(AND(AL$6&gt;=$F80,AL$6&lt;=$H80)*((AL$6-$F80+1)/($J80*($J80+1)/2)*$D80))+($K80="custom")*CustCF!AF80</f>
        <v>0</v>
      </c>
      <c r="AM80" s="95">
        <f>($K80="Bell Curve")*(_xlfn.NORM.DIST(AND(AM$6&gt;=$F80,AM$6&lt;=$H80)*(AM$6-$F80+1),$J80/2,$M80,TRUE)-_xlfn.NORM.DIST(AND(AM$6&gt;=$F80,AM$6&lt;=$H80)*(AL$6-$F80+1),$J80/2,$M80,TRUE))/(1-2*_xlfn.NORM.DIST(0,$J80/2,$M80,TRUE))*$D80+($K80="Steady Growth")*(AND(AM$6&gt;=$F80,AM$6&lt;=$H80)*((AM$6-$F80+1)/($J80*($J80+1)/2)*$D80))+($K80="custom")*CustCF!AG80</f>
        <v>0</v>
      </c>
      <c r="AN80" s="95">
        <f>($K80="Bell Curve")*(_xlfn.NORM.DIST(AND(AN$6&gt;=$F80,AN$6&lt;=$H80)*(AN$6-$F80+1),$J80/2,$M80,TRUE)-_xlfn.NORM.DIST(AND(AN$6&gt;=$F80,AN$6&lt;=$H80)*(AM$6-$F80+1),$J80/2,$M80,TRUE))/(1-2*_xlfn.NORM.DIST(0,$J80/2,$M80,TRUE))*$D80+($K80="Steady Growth")*(AND(AN$6&gt;=$F80,AN$6&lt;=$H80)*((AN$6-$F80+1)/($J80*($J80+1)/2)*$D80))+($K80="custom")*CustCF!AH80</f>
        <v>0</v>
      </c>
      <c r="AO80" s="95">
        <f>($K80="Bell Curve")*(_xlfn.NORM.DIST(AND(AO$6&gt;=$F80,AO$6&lt;=$H80)*(AO$6-$F80+1),$J80/2,$M80,TRUE)-_xlfn.NORM.DIST(AND(AO$6&gt;=$F80,AO$6&lt;=$H80)*(AN$6-$F80+1),$J80/2,$M80,TRUE))/(1-2*_xlfn.NORM.DIST(0,$J80/2,$M80,TRUE))*$D80+($K80="Steady Growth")*(AND(AO$6&gt;=$F80,AO$6&lt;=$H80)*((AO$6-$F80+1)/($J80*($J80+1)/2)*$D80))+($K80="custom")*CustCF!AI80</f>
        <v>0</v>
      </c>
      <c r="AP80" s="95">
        <f>($K80="Bell Curve")*(_xlfn.NORM.DIST(AND(AP$6&gt;=$F80,AP$6&lt;=$H80)*(AP$6-$F80+1),$J80/2,$M80,TRUE)-_xlfn.NORM.DIST(AND(AP$6&gt;=$F80,AP$6&lt;=$H80)*(AO$6-$F80+1),$J80/2,$M80,TRUE))/(1-2*_xlfn.NORM.DIST(0,$J80/2,$M80,TRUE))*$D80+($K80="Steady Growth")*(AND(AP$6&gt;=$F80,AP$6&lt;=$H80)*((AP$6-$F80+1)/($J80*($J80+1)/2)*$D80))+($K80="custom")*CustCF!AJ80</f>
        <v>0</v>
      </c>
      <c r="AQ80" s="95">
        <f>($K80="Bell Curve")*(_xlfn.NORM.DIST(AND(AQ$6&gt;=$F80,AQ$6&lt;=$H80)*(AQ$6-$F80+1),$J80/2,$M80,TRUE)-_xlfn.NORM.DIST(AND(AQ$6&gt;=$F80,AQ$6&lt;=$H80)*(AP$6-$F80+1),$J80/2,$M80,TRUE))/(1-2*_xlfn.NORM.DIST(0,$J80/2,$M80,TRUE))*$D80+($K80="Steady Growth")*(AND(AQ$6&gt;=$F80,AQ$6&lt;=$H80)*((AQ$6-$F80+1)/($J80*($J80+1)/2)*$D80))+($K80="custom")*CustCF!AK80</f>
        <v>0</v>
      </c>
      <c r="AR80" s="95">
        <f>($K80="Bell Curve")*(_xlfn.NORM.DIST(AND(AR$6&gt;=$F80,AR$6&lt;=$H80)*(AR$6-$F80+1),$J80/2,$M80,TRUE)-_xlfn.NORM.DIST(AND(AR$6&gt;=$F80,AR$6&lt;=$H80)*(AQ$6-$F80+1),$J80/2,$M80,TRUE))/(1-2*_xlfn.NORM.DIST(0,$J80/2,$M80,TRUE))*$D80+($K80="Steady Growth")*(AND(AR$6&gt;=$F80,AR$6&lt;=$H80)*((AR$6-$F80+1)/($J80*($J80+1)/2)*$D80))+($K80="custom")*CustCF!AL80</f>
        <v>0</v>
      </c>
      <c r="AS80" s="95">
        <f>($K80="Bell Curve")*(_xlfn.NORM.DIST(AND(AS$6&gt;=$F80,AS$6&lt;=$H80)*(AS$6-$F80+1),$J80/2,$M80,TRUE)-_xlfn.NORM.DIST(AND(AS$6&gt;=$F80,AS$6&lt;=$H80)*(AR$6-$F80+1),$J80/2,$M80,TRUE))/(1-2*_xlfn.NORM.DIST(0,$J80/2,$M80,TRUE))*$D80+($K80="Steady Growth")*(AND(AS$6&gt;=$F80,AS$6&lt;=$H80)*((AS$6-$F80+1)/($J80*($J80+1)/2)*$D80))+($K80="custom")*CustCF!AM80</f>
        <v>0</v>
      </c>
      <c r="AT80" s="95">
        <f>($K80="Bell Curve")*(_xlfn.NORM.DIST(AND(AT$6&gt;=$F80,AT$6&lt;=$H80)*(AT$6-$F80+1),$J80/2,$M80,TRUE)-_xlfn.NORM.DIST(AND(AT$6&gt;=$F80,AT$6&lt;=$H80)*(AS$6-$F80+1),$J80/2,$M80,TRUE))/(1-2*_xlfn.NORM.DIST(0,$J80/2,$M80,TRUE))*$D80+($K80="Steady Growth")*(AND(AT$6&gt;=$F80,AT$6&lt;=$H80)*((AT$6-$F80+1)/($J80*($J80+1)/2)*$D80))+($K80="custom")*CustCF!AN80</f>
        <v>0</v>
      </c>
      <c r="AU80" s="95">
        <f>($K80="Bell Curve")*(_xlfn.NORM.DIST(AND(AU$6&gt;=$F80,AU$6&lt;=$H80)*(AU$6-$F80+1),$J80/2,$M80,TRUE)-_xlfn.NORM.DIST(AND(AU$6&gt;=$F80,AU$6&lt;=$H80)*(AT$6-$F80+1),$J80/2,$M80,TRUE))/(1-2*_xlfn.NORM.DIST(0,$J80/2,$M80,TRUE))*$D80+($K80="Steady Growth")*(AND(AU$6&gt;=$F80,AU$6&lt;=$H80)*((AU$6-$F80+1)/($J80*($J80+1)/2)*$D80))+($K80="custom")*CustCF!AO80</f>
        <v>0</v>
      </c>
      <c r="AV80" s="95">
        <f>($K80="Bell Curve")*(_xlfn.NORM.DIST(AND(AV$6&gt;=$F80,AV$6&lt;=$H80)*(AV$6-$F80+1),$J80/2,$M80,TRUE)-_xlfn.NORM.DIST(AND(AV$6&gt;=$F80,AV$6&lt;=$H80)*(AU$6-$F80+1),$J80/2,$M80,TRUE))/(1-2*_xlfn.NORM.DIST(0,$J80/2,$M80,TRUE))*$D80+($K80="Steady Growth")*(AND(AV$6&gt;=$F80,AV$6&lt;=$H80)*((AV$6-$F80+1)/($J80*($J80+1)/2)*$D80))+($K80="custom")*CustCF!AP80</f>
        <v>0</v>
      </c>
      <c r="AW80" s="95">
        <f>($K80="Bell Curve")*(_xlfn.NORM.DIST(AND(AW$6&gt;=$F80,AW$6&lt;=$H80)*(AW$6-$F80+1),$J80/2,$M80,TRUE)-_xlfn.NORM.DIST(AND(AW$6&gt;=$F80,AW$6&lt;=$H80)*(AV$6-$F80+1),$J80/2,$M80,TRUE))/(1-2*_xlfn.NORM.DIST(0,$J80/2,$M80,TRUE))*$D80+($K80="Steady Growth")*(AND(AW$6&gt;=$F80,AW$6&lt;=$H80)*((AW$6-$F80+1)/($J80*($J80+1)/2)*$D80))+($K80="custom")*CustCF!AQ80</f>
        <v>0</v>
      </c>
      <c r="AX80" s="95">
        <f>($K80="Bell Curve")*(_xlfn.NORM.DIST(AND(AX$6&gt;=$F80,AX$6&lt;=$H80)*(AX$6-$F80+1),$J80/2,$M80,TRUE)-_xlfn.NORM.DIST(AND(AX$6&gt;=$F80,AX$6&lt;=$H80)*(AW$6-$F80+1),$J80/2,$M80,TRUE))/(1-2*_xlfn.NORM.DIST(0,$J80/2,$M80,TRUE))*$D80+($K80="Steady Growth")*(AND(AX$6&gt;=$F80,AX$6&lt;=$H80)*((AX$6-$F80+1)/($J80*($J80+1)/2)*$D80))+($K80="custom")*CustCF!AR80</f>
        <v>0</v>
      </c>
      <c r="AY80" s="95">
        <f>($K80="Bell Curve")*(_xlfn.NORM.DIST(AND(AY$6&gt;=$F80,AY$6&lt;=$H80)*(AY$6-$F80+1),$J80/2,$M80,TRUE)-_xlfn.NORM.DIST(AND(AY$6&gt;=$F80,AY$6&lt;=$H80)*(AX$6-$F80+1),$J80/2,$M80,TRUE))/(1-2*_xlfn.NORM.DIST(0,$J80/2,$M80,TRUE))*$D80+($K80="Steady Growth")*(AND(AY$6&gt;=$F80,AY$6&lt;=$H80)*((AY$6-$F80+1)/($J80*($J80+1)/2)*$D80))+($K80="custom")*CustCF!AS80</f>
        <v>0</v>
      </c>
      <c r="AZ80" s="95">
        <f>($K80="Bell Curve")*(_xlfn.NORM.DIST(AND(AZ$6&gt;=$F80,AZ$6&lt;=$H80)*(AZ$6-$F80+1),$J80/2,$M80,TRUE)-_xlfn.NORM.DIST(AND(AZ$6&gt;=$F80,AZ$6&lt;=$H80)*(AY$6-$F80+1),$J80/2,$M80,TRUE))/(1-2*_xlfn.NORM.DIST(0,$J80/2,$M80,TRUE))*$D80+($K80="Steady Growth")*(AND(AZ$6&gt;=$F80,AZ$6&lt;=$H80)*((AZ$6-$F80+1)/($J80*($J80+1)/2)*$D80))+($K80="custom")*CustCF!AT80</f>
        <v>0</v>
      </c>
      <c r="BA80" s="95">
        <f>($K80="Bell Curve")*(_xlfn.NORM.DIST(AND(BA$6&gt;=$F80,BA$6&lt;=$H80)*(BA$6-$F80+1),$J80/2,$M80,TRUE)-_xlfn.NORM.DIST(AND(BA$6&gt;=$F80,BA$6&lt;=$H80)*(AZ$6-$F80+1),$J80/2,$M80,TRUE))/(1-2*_xlfn.NORM.DIST(0,$J80/2,$M80,TRUE))*$D80+($K80="Steady Growth")*(AND(BA$6&gt;=$F80,BA$6&lt;=$H80)*((BA$6-$F80+1)/($J80*($J80+1)/2)*$D80))+($K80="custom")*CustCF!AU80</f>
        <v>0</v>
      </c>
      <c r="BB80" s="95">
        <f>($K80="Bell Curve")*(_xlfn.NORM.DIST(AND(BB$6&gt;=$F80,BB$6&lt;=$H80)*(BB$6-$F80+1),$J80/2,$M80,TRUE)-_xlfn.NORM.DIST(AND(BB$6&gt;=$F80,BB$6&lt;=$H80)*(BA$6-$F80+1),$J80/2,$M80,TRUE))/(1-2*_xlfn.NORM.DIST(0,$J80/2,$M80,TRUE))*$D80+($K80="Steady Growth")*(AND(BB$6&gt;=$F80,BB$6&lt;=$H80)*((BB$6-$F80+1)/($J80*($J80+1)/2)*$D80))+($K80="custom")*CustCF!AV80</f>
        <v>0</v>
      </c>
      <c r="BC80" s="95">
        <f>($K80="Bell Curve")*(_xlfn.NORM.DIST(AND(BC$6&gt;=$F80,BC$6&lt;=$H80)*(BC$6-$F80+1),$J80/2,$M80,TRUE)-_xlfn.NORM.DIST(AND(BC$6&gt;=$F80,BC$6&lt;=$H80)*(BB$6-$F80+1),$J80/2,$M80,TRUE))/(1-2*_xlfn.NORM.DIST(0,$J80/2,$M80,TRUE))*$D80+($K80="Steady Growth")*(AND(BC$6&gt;=$F80,BC$6&lt;=$H80)*((BC$6-$F80+1)/($J80*($J80+1)/2)*$D80))+($K80="custom")*CustCF!AW80</f>
        <v>0</v>
      </c>
      <c r="BD80" s="95">
        <f>($K80="Bell Curve")*(_xlfn.NORM.DIST(AND(BD$6&gt;=$F80,BD$6&lt;=$H80)*(BD$6-$F80+1),$J80/2,$M80,TRUE)-_xlfn.NORM.DIST(AND(BD$6&gt;=$F80,BD$6&lt;=$H80)*(BC$6-$F80+1),$J80/2,$M80,TRUE))/(1-2*_xlfn.NORM.DIST(0,$J80/2,$M80,TRUE))*$D80+($K80="Steady Growth")*(AND(BD$6&gt;=$F80,BD$6&lt;=$H80)*((BD$6-$F80+1)/($J80*($J80+1)/2)*$D80))+($K80="custom")*CustCF!AX80</f>
        <v>0</v>
      </c>
      <c r="BE80" s="95">
        <f>($K80="Bell Curve")*(_xlfn.NORM.DIST(AND(BE$6&gt;=$F80,BE$6&lt;=$H80)*(BE$6-$F80+1),$J80/2,$M80,TRUE)-_xlfn.NORM.DIST(AND(BE$6&gt;=$F80,BE$6&lt;=$H80)*(BD$6-$F80+1),$J80/2,$M80,TRUE))/(1-2*_xlfn.NORM.DIST(0,$J80/2,$M80,TRUE))*$D80+($K80="Steady Growth")*(AND(BE$6&gt;=$F80,BE$6&lt;=$H80)*((BE$6-$F80+1)/($J80*($J80+1)/2)*$D80))+($K80="custom")*CustCF!AY80</f>
        <v>0</v>
      </c>
      <c r="BF80" s="95">
        <f>($K80="Bell Curve")*(_xlfn.NORM.DIST(AND(BF$6&gt;=$F80,BF$6&lt;=$H80)*(BF$6-$F80+1),$J80/2,$M80,TRUE)-_xlfn.NORM.DIST(AND(BF$6&gt;=$F80,BF$6&lt;=$H80)*(BE$6-$F80+1),$J80/2,$M80,TRUE))/(1-2*_xlfn.NORM.DIST(0,$J80/2,$M80,TRUE))*$D80+($K80="Steady Growth")*(AND(BF$6&gt;=$F80,BF$6&lt;=$H80)*((BF$6-$F80+1)/($J80*($J80+1)/2)*$D80))+($K80="custom")*CustCF!AZ80</f>
        <v>0</v>
      </c>
      <c r="BG80" s="95">
        <f>($K80="Bell Curve")*(_xlfn.NORM.DIST(AND(BG$6&gt;=$F80,BG$6&lt;=$H80)*(BG$6-$F80+1),$J80/2,$M80,TRUE)-_xlfn.NORM.DIST(AND(BG$6&gt;=$F80,BG$6&lt;=$H80)*(BF$6-$F80+1),$J80/2,$M80,TRUE))/(1-2*_xlfn.NORM.DIST(0,$J80/2,$M80,TRUE))*$D80+($K80="Steady Growth")*(AND(BG$6&gt;=$F80,BG$6&lt;=$H80)*((BG$6-$F80+1)/($J80*($J80+1)/2)*$D80))+($K80="custom")*CustCF!BA80</f>
        <v>0</v>
      </c>
      <c r="BH80" s="95">
        <f>($K80="Bell Curve")*(_xlfn.NORM.DIST(AND(BH$6&gt;=$F80,BH$6&lt;=$H80)*(BH$6-$F80+1),$J80/2,$M80,TRUE)-_xlfn.NORM.DIST(AND(BH$6&gt;=$F80,BH$6&lt;=$H80)*(BG$6-$F80+1),$J80/2,$M80,TRUE))/(1-2*_xlfn.NORM.DIST(0,$J80/2,$M80,TRUE))*$D80+($K80="Steady Growth")*(AND(BH$6&gt;=$F80,BH$6&lt;=$H80)*((BH$6-$F80+1)/($J80*($J80+1)/2)*$D80))+($K80="custom")*CustCF!BB80</f>
        <v>0</v>
      </c>
      <c r="BI80" s="95">
        <f>($K80="Bell Curve")*(_xlfn.NORM.DIST(AND(BI$6&gt;=$F80,BI$6&lt;=$H80)*(BI$6-$F80+1),$J80/2,$M80,TRUE)-_xlfn.NORM.DIST(AND(BI$6&gt;=$F80,BI$6&lt;=$H80)*(BH$6-$F80+1),$J80/2,$M80,TRUE))/(1-2*_xlfn.NORM.DIST(0,$J80/2,$M80,TRUE))*$D80+($K80="Steady Growth")*(AND(BI$6&gt;=$F80,BI$6&lt;=$H80)*((BI$6-$F80+1)/($J80*($J80+1)/2)*$D80))+($K80="custom")*CustCF!BC80</f>
        <v>0</v>
      </c>
      <c r="BJ80" s="95">
        <f>($K80="Bell Curve")*(_xlfn.NORM.DIST(AND(BJ$6&gt;=$F80,BJ$6&lt;=$H80)*(BJ$6-$F80+1),$J80/2,$M80,TRUE)-_xlfn.NORM.DIST(AND(BJ$6&gt;=$F80,BJ$6&lt;=$H80)*(BI$6-$F80+1),$J80/2,$M80,TRUE))/(1-2*_xlfn.NORM.DIST(0,$J80/2,$M80,TRUE))*$D80+($K80="Steady Growth")*(AND(BJ$6&gt;=$F80,BJ$6&lt;=$H80)*((BJ$6-$F80+1)/($J80*($J80+1)/2)*$D80))+($K80="custom")*CustCF!BD80</f>
        <v>0</v>
      </c>
      <c r="BK80" s="95">
        <f>($K80="Bell Curve")*(_xlfn.NORM.DIST(AND(BK$6&gt;=$F80,BK$6&lt;=$H80)*(BK$6-$F80+1),$J80/2,$M80,TRUE)-_xlfn.NORM.DIST(AND(BK$6&gt;=$F80,BK$6&lt;=$H80)*(BJ$6-$F80+1),$J80/2,$M80,TRUE))/(1-2*_xlfn.NORM.DIST(0,$J80/2,$M80,TRUE))*$D80+($K80="Steady Growth")*(AND(BK$6&gt;=$F80,BK$6&lt;=$H80)*((BK$6-$F80+1)/($J80*($J80+1)/2)*$D80))+($K80="custom")*CustCF!BE80</f>
        <v>0</v>
      </c>
      <c r="BL80" s="95">
        <f>($K80="Bell Curve")*(_xlfn.NORM.DIST(AND(BL$6&gt;=$F80,BL$6&lt;=$H80)*(BL$6-$F80+1),$J80/2,$M80,TRUE)-_xlfn.NORM.DIST(AND(BL$6&gt;=$F80,BL$6&lt;=$H80)*(BK$6-$F80+1),$J80/2,$M80,TRUE))/(1-2*_xlfn.NORM.DIST(0,$J80/2,$M80,TRUE))*$D80+($K80="Steady Growth")*(AND(BL$6&gt;=$F80,BL$6&lt;=$H80)*((BL$6-$F80+1)/($J80*($J80+1)/2)*$D80))+($K80="custom")*CustCF!BF80</f>
        <v>0</v>
      </c>
      <c r="BM80" s="95">
        <f>($K80="Bell Curve")*(_xlfn.NORM.DIST(AND(BM$6&gt;=$F80,BM$6&lt;=$H80)*(BM$6-$F80+1),$J80/2,$M80,TRUE)-_xlfn.NORM.DIST(AND(BM$6&gt;=$F80,BM$6&lt;=$H80)*(BL$6-$F80+1),$J80/2,$M80,TRUE))/(1-2*_xlfn.NORM.DIST(0,$J80/2,$M80,TRUE))*$D80+($K80="Steady Growth")*(AND(BM$6&gt;=$F80,BM$6&lt;=$H80)*((BM$6-$F80+1)/($J80*($J80+1)/2)*$D80))+($K80="custom")*CustCF!BG80</f>
        <v>0</v>
      </c>
      <c r="BN80" s="95">
        <f>($K80="Bell Curve")*(_xlfn.NORM.DIST(AND(BN$6&gt;=$F80,BN$6&lt;=$H80)*(BN$6-$F80+1),$J80/2,$M80,TRUE)-_xlfn.NORM.DIST(AND(BN$6&gt;=$F80,BN$6&lt;=$H80)*(BM$6-$F80+1),$J80/2,$M80,TRUE))/(1-2*_xlfn.NORM.DIST(0,$J80/2,$M80,TRUE))*$D80+($K80="Steady Growth")*(AND(BN$6&gt;=$F80,BN$6&lt;=$H80)*((BN$6-$F80+1)/($J80*($J80+1)/2)*$D80))+($K80="custom")*CustCF!BH80</f>
        <v>0</v>
      </c>
      <c r="BO80" s="95">
        <f>($K80="Bell Curve")*(_xlfn.NORM.DIST(AND(BO$6&gt;=$F80,BO$6&lt;=$H80)*(BO$6-$F80+1),$J80/2,$M80,TRUE)-_xlfn.NORM.DIST(AND(BO$6&gt;=$F80,BO$6&lt;=$H80)*(BN$6-$F80+1),$J80/2,$M80,TRUE))/(1-2*_xlfn.NORM.DIST(0,$J80/2,$M80,TRUE))*$D80+($K80="Steady Growth")*(AND(BO$6&gt;=$F80,BO$6&lt;=$H80)*((BO$6-$F80+1)/($J80*($J80+1)/2)*$D80))+($K80="custom")*CustCF!BI80</f>
        <v>0</v>
      </c>
      <c r="BP80" s="95">
        <f>($K80="Bell Curve")*(_xlfn.NORM.DIST(AND(BP$6&gt;=$F80,BP$6&lt;=$H80)*(BP$6-$F80+1),$J80/2,$M80,TRUE)-_xlfn.NORM.DIST(AND(BP$6&gt;=$F80,BP$6&lt;=$H80)*(BO$6-$F80+1),$J80/2,$M80,TRUE))/(1-2*_xlfn.NORM.DIST(0,$J80/2,$M80,TRUE))*$D80+($K80="Steady Growth")*(AND(BP$6&gt;=$F80,BP$6&lt;=$H80)*((BP$6-$F80+1)/($J80*($J80+1)/2)*$D80))+($K80="custom")*CustCF!BJ80</f>
        <v>0</v>
      </c>
      <c r="BQ80" s="95">
        <f>($K80="Bell Curve")*(_xlfn.NORM.DIST(AND(BQ$6&gt;=$F80,BQ$6&lt;=$H80)*(BQ$6-$F80+1),$J80/2,$M80,TRUE)-_xlfn.NORM.DIST(AND(BQ$6&gt;=$F80,BQ$6&lt;=$H80)*(BP$6-$F80+1),$J80/2,$M80,TRUE))/(1-2*_xlfn.NORM.DIST(0,$J80/2,$M80,TRUE))*$D80+($K80="Steady Growth")*(AND(BQ$6&gt;=$F80,BQ$6&lt;=$H80)*((BQ$6-$F80+1)/($J80*($J80+1)/2)*$D80))+($K80="custom")*CustCF!BK80</f>
        <v>0</v>
      </c>
      <c r="BR80" s="95">
        <f>($K80="Bell Curve")*(_xlfn.NORM.DIST(AND(BR$6&gt;=$F80,BR$6&lt;=$H80)*(BR$6-$F80+1),$J80/2,$M80,TRUE)-_xlfn.NORM.DIST(AND(BR$6&gt;=$F80,BR$6&lt;=$H80)*(BQ$6-$F80+1),$J80/2,$M80,TRUE))/(1-2*_xlfn.NORM.DIST(0,$J80/2,$M80,TRUE))*$D80+($K80="Steady Growth")*(AND(BR$6&gt;=$F80,BR$6&lt;=$H80)*((BR$6-$F80+1)/($J80*($J80+1)/2)*$D80))+($K80="custom")*CustCF!BL80</f>
        <v>0</v>
      </c>
      <c r="BS80" s="95">
        <f>($K80="Bell Curve")*(_xlfn.NORM.DIST(AND(BS$6&gt;=$F80,BS$6&lt;=$H80)*(BS$6-$F80+1),$J80/2,$M80,TRUE)-_xlfn.NORM.DIST(AND(BS$6&gt;=$F80,BS$6&lt;=$H80)*(BR$6-$F80+1),$J80/2,$M80,TRUE))/(1-2*_xlfn.NORM.DIST(0,$J80/2,$M80,TRUE))*$D80+($K80="Steady Growth")*(AND(BS$6&gt;=$F80,BS$6&lt;=$H80)*((BS$6-$F80+1)/($J80*($J80+1)/2)*$D80))+($K80="custom")*CustCF!BM80</f>
        <v>0</v>
      </c>
      <c r="BT80" s="95">
        <f>($K80="Bell Curve")*(_xlfn.NORM.DIST(AND(BT$6&gt;=$F80,BT$6&lt;=$H80)*(BT$6-$F80+1),$J80/2,$M80,TRUE)-_xlfn.NORM.DIST(AND(BT$6&gt;=$F80,BT$6&lt;=$H80)*(BS$6-$F80+1),$J80/2,$M80,TRUE))/(1-2*_xlfn.NORM.DIST(0,$J80/2,$M80,TRUE))*$D80+($K80="Steady Growth")*(AND(BT$6&gt;=$F80,BT$6&lt;=$H80)*((BT$6-$F80+1)/($J80*($J80+1)/2)*$D80))+($K80="custom")*CustCF!BN80</f>
        <v>0</v>
      </c>
      <c r="BU80" s="95">
        <f>($K80="Bell Curve")*(_xlfn.NORM.DIST(AND(BU$6&gt;=$F80,BU$6&lt;=$H80)*(BU$6-$F80+1),$J80/2,$M80,TRUE)-_xlfn.NORM.DIST(AND(BU$6&gt;=$F80,BU$6&lt;=$H80)*(BT$6-$F80+1),$J80/2,$M80,TRUE))/(1-2*_xlfn.NORM.DIST(0,$J80/2,$M80,TRUE))*$D80+($K80="Steady Growth")*(AND(BU$6&gt;=$F80,BU$6&lt;=$H80)*((BU$6-$F80+1)/($J80*($J80+1)/2)*$D80))+($K80="custom")*CustCF!BO80</f>
        <v>0</v>
      </c>
      <c r="BV80" s="95">
        <f>($K80="Bell Curve")*(_xlfn.NORM.DIST(AND(BV$6&gt;=$F80,BV$6&lt;=$H80)*(BV$6-$F80+1),$J80/2,$M80,TRUE)-_xlfn.NORM.DIST(AND(BV$6&gt;=$F80,BV$6&lt;=$H80)*(BU$6-$F80+1),$J80/2,$M80,TRUE))/(1-2*_xlfn.NORM.DIST(0,$J80/2,$M80,TRUE))*$D80+($K80="Steady Growth")*(AND(BV$6&gt;=$F80,BV$6&lt;=$H80)*((BV$6-$F80+1)/($J80*($J80+1)/2)*$D80))+($K80="custom")*CustCF!BP80</f>
        <v>0</v>
      </c>
      <c r="BW80" s="95">
        <f>($K80="Bell Curve")*(_xlfn.NORM.DIST(AND(BW$6&gt;=$F80,BW$6&lt;=$H80)*(BW$6-$F80+1),$J80/2,$M80,TRUE)-_xlfn.NORM.DIST(AND(BW$6&gt;=$F80,BW$6&lt;=$H80)*(BV$6-$F80+1),$J80/2,$M80,TRUE))/(1-2*_xlfn.NORM.DIST(0,$J80/2,$M80,TRUE))*$D80+($K80="Steady Growth")*(AND(BW$6&gt;=$F80,BW$6&lt;=$H80)*((BW$6-$F80+1)/($J80*($J80+1)/2)*$D80))+($K80="custom")*CustCF!BQ80</f>
        <v>0</v>
      </c>
      <c r="BX80" s="95">
        <f>($K80="Bell Curve")*(_xlfn.NORM.DIST(AND(BX$6&gt;=$F80,BX$6&lt;=$H80)*(BX$6-$F80+1),$J80/2,$M80,TRUE)-_xlfn.NORM.DIST(AND(BX$6&gt;=$F80,BX$6&lt;=$H80)*(BW$6-$F80+1),$J80/2,$M80,TRUE))/(1-2*_xlfn.NORM.DIST(0,$J80/2,$M80,TRUE))*$D80+($K80="Steady Growth")*(AND(BX$6&gt;=$F80,BX$6&lt;=$H80)*((BX$6-$F80+1)/($J80*($J80+1)/2)*$D80))+($K80="custom")*CustCF!BR80</f>
        <v>0</v>
      </c>
      <c r="BY80" s="95">
        <f>($K80="Bell Curve")*(_xlfn.NORM.DIST(AND(BY$6&gt;=$F80,BY$6&lt;=$H80)*(BY$6-$F80+1),$J80/2,$M80,TRUE)-_xlfn.NORM.DIST(AND(BY$6&gt;=$F80,BY$6&lt;=$H80)*(BX$6-$F80+1),$J80/2,$M80,TRUE))/(1-2*_xlfn.NORM.DIST(0,$J80/2,$M80,TRUE))*$D80+($K80="Steady Growth")*(AND(BY$6&gt;=$F80,BY$6&lt;=$H80)*((BY$6-$F80+1)/($J80*($J80+1)/2)*$D80))+($K80="custom")*CustCF!BS80</f>
        <v>0</v>
      </c>
      <c r="BZ80" s="95">
        <f>($K80="Bell Curve")*(_xlfn.NORM.DIST(AND(BZ$6&gt;=$F80,BZ$6&lt;=$H80)*(BZ$6-$F80+1),$J80/2,$M80,TRUE)-_xlfn.NORM.DIST(AND(BZ$6&gt;=$F80,BZ$6&lt;=$H80)*(BY$6-$F80+1),$J80/2,$M80,TRUE))/(1-2*_xlfn.NORM.DIST(0,$J80/2,$M80,TRUE))*$D80+($K80="Steady Growth")*(AND(BZ$6&gt;=$F80,BZ$6&lt;=$H80)*((BZ$6-$F80+1)/($J80*($J80+1)/2)*$D80))+($K80="custom")*CustCF!BT80</f>
        <v>0</v>
      </c>
      <c r="CA80" s="95">
        <f>($K80="Bell Curve")*(_xlfn.NORM.DIST(AND(CA$6&gt;=$F80,CA$6&lt;=$H80)*(CA$6-$F80+1),$J80/2,$M80,TRUE)-_xlfn.NORM.DIST(AND(CA$6&gt;=$F80,CA$6&lt;=$H80)*(BZ$6-$F80+1),$J80/2,$M80,TRUE))/(1-2*_xlfn.NORM.DIST(0,$J80/2,$M80,TRUE))*$D80+($K80="Steady Growth")*(AND(CA$6&gt;=$F80,CA$6&lt;=$H80)*((CA$6-$F80+1)/($J80*($J80+1)/2)*$D80))+($K80="custom")*CustCF!BU80</f>
        <v>0</v>
      </c>
      <c r="CB80" s="95">
        <f>($K80="Bell Curve")*(_xlfn.NORM.DIST(AND(CB$6&gt;=$F80,CB$6&lt;=$H80)*(CB$6-$F80+1),$J80/2,$M80,TRUE)-_xlfn.NORM.DIST(AND(CB$6&gt;=$F80,CB$6&lt;=$H80)*(CA$6-$F80+1),$J80/2,$M80,TRUE))/(1-2*_xlfn.NORM.DIST(0,$J80/2,$M80,TRUE))*$D80+($K80="Steady Growth")*(AND(CB$6&gt;=$F80,CB$6&lt;=$H80)*((CB$6-$F80+1)/($J80*($J80+1)/2)*$D80))+($K80="custom")*CustCF!BV80</f>
        <v>0</v>
      </c>
      <c r="CC80" s="95">
        <f>($K80="Bell Curve")*(_xlfn.NORM.DIST(AND(CC$6&gt;=$F80,CC$6&lt;=$H80)*(CC$6-$F80+1),$J80/2,$M80,TRUE)-_xlfn.NORM.DIST(AND(CC$6&gt;=$F80,CC$6&lt;=$H80)*(CB$6-$F80+1),$J80/2,$M80,TRUE))/(1-2*_xlfn.NORM.DIST(0,$J80/2,$M80,TRUE))*$D80+($K80="Steady Growth")*(AND(CC$6&gt;=$F80,CC$6&lt;=$H80)*((CC$6-$F80+1)/($J80*($J80+1)/2)*$D80))+($K80="custom")*CustCF!BW80</f>
        <v>0</v>
      </c>
      <c r="CD80" s="95">
        <f>($K80="Bell Curve")*(_xlfn.NORM.DIST(AND(CD$6&gt;=$F80,CD$6&lt;=$H80)*(CD$6-$F80+1),$J80/2,$M80,TRUE)-_xlfn.NORM.DIST(AND(CD$6&gt;=$F80,CD$6&lt;=$H80)*(CC$6-$F80+1),$J80/2,$M80,TRUE))/(1-2*_xlfn.NORM.DIST(0,$J80/2,$M80,TRUE))*$D80+($K80="Steady Growth")*(AND(CD$6&gt;=$F80,CD$6&lt;=$H80)*((CD$6-$F80+1)/($J80*($J80+1)/2)*$D80))+($K80="custom")*CustCF!BX80</f>
        <v>0</v>
      </c>
      <c r="CE80" s="95">
        <f>($K80="Bell Curve")*(_xlfn.NORM.DIST(AND(CE$6&gt;=$F80,CE$6&lt;=$H80)*(CE$6-$F80+1),$J80/2,$M80,TRUE)-_xlfn.NORM.DIST(AND(CE$6&gt;=$F80,CE$6&lt;=$H80)*(CD$6-$F80+1),$J80/2,$M80,TRUE))/(1-2*_xlfn.NORM.DIST(0,$J80/2,$M80,TRUE))*$D80+($K80="Steady Growth")*(AND(CE$6&gt;=$F80,CE$6&lt;=$H80)*((CE$6-$F80+1)/($J80*($J80+1)/2)*$D80))+($K80="custom")*CustCF!BY80</f>
        <v>0</v>
      </c>
      <c r="CF80" s="95">
        <f>($K80="Bell Curve")*(_xlfn.NORM.DIST(AND(CF$6&gt;=$F80,CF$6&lt;=$H80)*(CF$6-$F80+1),$J80/2,$M80,TRUE)-_xlfn.NORM.DIST(AND(CF$6&gt;=$F80,CF$6&lt;=$H80)*(CE$6-$F80+1),$J80/2,$M80,TRUE))/(1-2*_xlfn.NORM.DIST(0,$J80/2,$M80,TRUE))*$D80+($K80="Steady Growth")*(AND(CF$6&gt;=$F80,CF$6&lt;=$H80)*((CF$6-$F80+1)/($J80*($J80+1)/2)*$D80))+($K80="custom")*CustCF!BZ80</f>
        <v>0</v>
      </c>
      <c r="CG80" s="95">
        <f>($K80="Bell Curve")*(_xlfn.NORM.DIST(AND(CG$6&gt;=$F80,CG$6&lt;=$H80)*(CG$6-$F80+1),$J80/2,$M80,TRUE)-_xlfn.NORM.DIST(AND(CG$6&gt;=$F80,CG$6&lt;=$H80)*(CF$6-$F80+1),$J80/2,$M80,TRUE))/(1-2*_xlfn.NORM.DIST(0,$J80/2,$M80,TRUE))*$D80+($K80="Steady Growth")*(AND(CG$6&gt;=$F80,CG$6&lt;=$H80)*((CG$6-$F80+1)/($J80*($J80+1)/2)*$D80))+($K80="custom")*CustCF!CA80</f>
        <v>0</v>
      </c>
      <c r="CH80" s="95">
        <f>($K80="Bell Curve")*(_xlfn.NORM.DIST(AND(CH$6&gt;=$F80,CH$6&lt;=$H80)*(CH$6-$F80+1),$J80/2,$M80,TRUE)-_xlfn.NORM.DIST(AND(CH$6&gt;=$F80,CH$6&lt;=$H80)*(CG$6-$F80+1),$J80/2,$M80,TRUE))/(1-2*_xlfn.NORM.DIST(0,$J80/2,$M80,TRUE))*$D80+($K80="Steady Growth")*(AND(CH$6&gt;=$F80,CH$6&lt;=$H80)*((CH$6-$F80+1)/($J80*($J80+1)/2)*$D80))+($K80="custom")*CustCF!CB80</f>
        <v>0</v>
      </c>
      <c r="CI80" s="95">
        <f>($K80="Bell Curve")*(_xlfn.NORM.DIST(AND(CI$6&gt;=$F80,CI$6&lt;=$H80)*(CI$6-$F80+1),$J80/2,$M80,TRUE)-_xlfn.NORM.DIST(AND(CI$6&gt;=$F80,CI$6&lt;=$H80)*(CH$6-$F80+1),$J80/2,$M80,TRUE))/(1-2*_xlfn.NORM.DIST(0,$J80/2,$M80,TRUE))*$D80+($K80="Steady Growth")*(AND(CI$6&gt;=$F80,CI$6&lt;=$H80)*((CI$6-$F80+1)/($J80*($J80+1)/2)*$D80))+($K80="custom")*CustCF!CC80</f>
        <v>0</v>
      </c>
      <c r="CJ80" s="95">
        <f>($K80="Bell Curve")*(_xlfn.NORM.DIST(AND(CJ$6&gt;=$F80,CJ$6&lt;=$H80)*(CJ$6-$F80+1),$J80/2,$M80,TRUE)-_xlfn.NORM.DIST(AND(CJ$6&gt;=$F80,CJ$6&lt;=$H80)*(CI$6-$F80+1),$J80/2,$M80,TRUE))/(1-2*_xlfn.NORM.DIST(0,$J80/2,$M80,TRUE))*$D80+($K80="Steady Growth")*(AND(CJ$6&gt;=$F80,CJ$6&lt;=$H80)*((CJ$6-$F80+1)/($J80*($J80+1)/2)*$D80))+($K80="custom")*CustCF!CD80</f>
        <v>0</v>
      </c>
      <c r="CK80" s="95">
        <f>($K80="Bell Curve")*(_xlfn.NORM.DIST(AND(CK$6&gt;=$F80,CK$6&lt;=$H80)*(CK$6-$F80+1),$J80/2,$M80,TRUE)-_xlfn.NORM.DIST(AND(CK$6&gt;=$F80,CK$6&lt;=$H80)*(CJ$6-$F80+1),$J80/2,$M80,TRUE))/(1-2*_xlfn.NORM.DIST(0,$J80/2,$M80,TRUE))*$D80+($K80="Steady Growth")*(AND(CK$6&gt;=$F80,CK$6&lt;=$H80)*((CK$6-$F80+1)/($J80*($J80+1)/2)*$D80))+($K80="custom")*CustCF!CE80</f>
        <v>0</v>
      </c>
      <c r="CL80" s="95">
        <f>($K80="Bell Curve")*(_xlfn.NORM.DIST(AND(CL$6&gt;=$F80,CL$6&lt;=$H80)*(CL$6-$F80+1),$J80/2,$M80,TRUE)-_xlfn.NORM.DIST(AND(CL$6&gt;=$F80,CL$6&lt;=$H80)*(CK$6-$F80+1),$J80/2,$M80,TRUE))/(1-2*_xlfn.NORM.DIST(0,$J80/2,$M80,TRUE))*$D80+($K80="Steady Growth")*(AND(CL$6&gt;=$F80,CL$6&lt;=$H80)*((CL$6-$F80+1)/($J80*($J80+1)/2)*$D80))+($K80="custom")*CustCF!CF80</f>
        <v>0</v>
      </c>
      <c r="CM80" s="95">
        <f>($K80="Bell Curve")*(_xlfn.NORM.DIST(AND(CM$6&gt;=$F80,CM$6&lt;=$H80)*(CM$6-$F80+1),$J80/2,$M80,TRUE)-_xlfn.NORM.DIST(AND(CM$6&gt;=$F80,CM$6&lt;=$H80)*(CL$6-$F80+1),$J80/2,$M80,TRUE))/(1-2*_xlfn.NORM.DIST(0,$J80/2,$M80,TRUE))*$D80+($K80="Steady Growth")*(AND(CM$6&gt;=$F80,CM$6&lt;=$H80)*((CM$6-$F80+1)/($J80*($J80+1)/2)*$D80))+($K80="custom")*CustCF!CG80</f>
        <v>0</v>
      </c>
      <c r="CN80" s="95">
        <f>($K80="Bell Curve")*(_xlfn.NORM.DIST(AND(CN$6&gt;=$F80,CN$6&lt;=$H80)*(CN$6-$F80+1),$J80/2,$M80,TRUE)-_xlfn.NORM.DIST(AND(CN$6&gt;=$F80,CN$6&lt;=$H80)*(CM$6-$F80+1),$J80/2,$M80,TRUE))/(1-2*_xlfn.NORM.DIST(0,$J80/2,$M80,TRUE))*$D80+($K80="Steady Growth")*(AND(CN$6&gt;=$F80,CN$6&lt;=$H80)*((CN$6-$F80+1)/($J80*($J80+1)/2)*$D80))+($K80="custom")*CustCF!CH80</f>
        <v>0</v>
      </c>
      <c r="CO80" s="95">
        <f>($K80="Bell Curve")*(_xlfn.NORM.DIST(AND(CO$6&gt;=$F80,CO$6&lt;=$H80)*(CO$6-$F80+1),$J80/2,$M80,TRUE)-_xlfn.NORM.DIST(AND(CO$6&gt;=$F80,CO$6&lt;=$H80)*(CN$6-$F80+1),$J80/2,$M80,TRUE))/(1-2*_xlfn.NORM.DIST(0,$J80/2,$M80,TRUE))*$D80+($K80="Steady Growth")*(AND(CO$6&gt;=$F80,CO$6&lt;=$H80)*((CO$6-$F80+1)/($J80*($J80+1)/2)*$D80))+($K80="custom")*CustCF!CI80</f>
        <v>0</v>
      </c>
      <c r="CP80" s="95">
        <f>($K80="Bell Curve")*(_xlfn.NORM.DIST(AND(CP$6&gt;=$F80,CP$6&lt;=$H80)*(CP$6-$F80+1),$J80/2,$M80,TRUE)-_xlfn.NORM.DIST(AND(CP$6&gt;=$F80,CP$6&lt;=$H80)*(CO$6-$F80+1),$J80/2,$M80,TRUE))/(1-2*_xlfn.NORM.DIST(0,$J80/2,$M80,TRUE))*$D80+($K80="Steady Growth")*(AND(CP$6&gt;=$F80,CP$6&lt;=$H80)*((CP$6-$F80+1)/($J80*($J80+1)/2)*$D80))+($K80="custom")*CustCF!CJ80</f>
        <v>0</v>
      </c>
      <c r="CQ80" s="95">
        <f>($K80="Bell Curve")*(_xlfn.NORM.DIST(AND(CQ$6&gt;=$F80,CQ$6&lt;=$H80)*(CQ$6-$F80+1),$J80/2,$M80,TRUE)-_xlfn.NORM.DIST(AND(CQ$6&gt;=$F80,CQ$6&lt;=$H80)*(CP$6-$F80+1),$J80/2,$M80,TRUE))/(1-2*_xlfn.NORM.DIST(0,$J80/2,$M80,TRUE))*$D80+($K80="Steady Growth")*(AND(CQ$6&gt;=$F80,CQ$6&lt;=$H80)*((CQ$6-$F80+1)/($J80*($J80+1)/2)*$D80))+($K80="custom")*CustCF!CK80</f>
        <v>0</v>
      </c>
      <c r="CR80" s="95">
        <f>($K80="Bell Curve")*(_xlfn.NORM.DIST(AND(CR$6&gt;=$F80,CR$6&lt;=$H80)*(CR$6-$F80+1),$J80/2,$M80,TRUE)-_xlfn.NORM.DIST(AND(CR$6&gt;=$F80,CR$6&lt;=$H80)*(CQ$6-$F80+1),$J80/2,$M80,TRUE))/(1-2*_xlfn.NORM.DIST(0,$J80/2,$M80,TRUE))*$D80+($K80="Steady Growth")*(AND(CR$6&gt;=$F80,CR$6&lt;=$H80)*((CR$6-$F80+1)/($J80*($J80+1)/2)*$D80))+($K80="custom")*CustCF!CL80</f>
        <v>0</v>
      </c>
      <c r="CS80" s="95">
        <f>($K80="Bell Curve")*(_xlfn.NORM.DIST(AND(CS$6&gt;=$F80,CS$6&lt;=$H80)*(CS$6-$F80+1),$J80/2,$M80,TRUE)-_xlfn.NORM.DIST(AND(CS$6&gt;=$F80,CS$6&lt;=$H80)*(CR$6-$F80+1),$J80/2,$M80,TRUE))/(1-2*_xlfn.NORM.DIST(0,$J80/2,$M80,TRUE))*$D80+($K80="Steady Growth")*(AND(CS$6&gt;=$F80,CS$6&lt;=$H80)*((CS$6-$F80+1)/($J80*($J80+1)/2)*$D80))+($K80="custom")*CustCF!CM80</f>
        <v>0</v>
      </c>
      <c r="CT80" s="95">
        <f>($K80="Bell Curve")*(_xlfn.NORM.DIST(AND(CT$6&gt;=$F80,CT$6&lt;=$H80)*(CT$6-$F80+1),$J80/2,$M80,TRUE)-_xlfn.NORM.DIST(AND(CT$6&gt;=$F80,CT$6&lt;=$H80)*(CS$6-$F80+1),$J80/2,$M80,TRUE))/(1-2*_xlfn.NORM.DIST(0,$J80/2,$M80,TRUE))*$D80+($K80="Steady Growth")*(AND(CT$6&gt;=$F80,CT$6&lt;=$H80)*((CT$6-$F80+1)/($J80*($J80+1)/2)*$D80))+($K80="custom")*CustCF!CN80</f>
        <v>0</v>
      </c>
      <c r="CU80" s="95">
        <f>($K80="Bell Curve")*(_xlfn.NORM.DIST(AND(CU$6&gt;=$F80,CU$6&lt;=$H80)*(CU$6-$F80+1),$J80/2,$M80,TRUE)-_xlfn.NORM.DIST(AND(CU$6&gt;=$F80,CU$6&lt;=$H80)*(CT$6-$F80+1),$J80/2,$M80,TRUE))/(1-2*_xlfn.NORM.DIST(0,$J80/2,$M80,TRUE))*$D80+($K80="Steady Growth")*(AND(CU$6&gt;=$F80,CU$6&lt;=$H80)*((CU$6-$F80+1)/($J80*($J80+1)/2)*$D80))+($K80="custom")*CustCF!CO80</f>
        <v>0</v>
      </c>
      <c r="CV80" s="95">
        <f>($K80="Bell Curve")*(_xlfn.NORM.DIST(AND(CV$6&gt;=$F80,CV$6&lt;=$H80)*(CV$6-$F80+1),$J80/2,$M80,TRUE)-_xlfn.NORM.DIST(AND(CV$6&gt;=$F80,CV$6&lt;=$H80)*(CU$6-$F80+1),$J80/2,$M80,TRUE))/(1-2*_xlfn.NORM.DIST(0,$J80/2,$M80,TRUE))*$D80+($K80="Steady Growth")*(AND(CV$6&gt;=$F80,CV$6&lt;=$H80)*((CV$6-$F80+1)/($J80*($J80+1)/2)*$D80))+($K80="custom")*CustCF!CP80</f>
        <v>0</v>
      </c>
      <c r="CW80" s="95">
        <f>($K80="Bell Curve")*(_xlfn.NORM.DIST(AND(CW$6&gt;=$F80,CW$6&lt;=$H80)*(CW$6-$F80+1),$J80/2,$M80,TRUE)-_xlfn.NORM.DIST(AND(CW$6&gt;=$F80,CW$6&lt;=$H80)*(CV$6-$F80+1),$J80/2,$M80,TRUE))/(1-2*_xlfn.NORM.DIST(0,$J80/2,$M80,TRUE))*$D80+($K80="Steady Growth")*(AND(CW$6&gt;=$F80,CW$6&lt;=$H80)*((CW$6-$F80+1)/($J80*($J80+1)/2)*$D80))+($K80="custom")*CustCF!CQ80</f>
        <v>0</v>
      </c>
      <c r="CX80" s="95">
        <f>($K80="Bell Curve")*(_xlfn.NORM.DIST(AND(CX$6&gt;=$F80,CX$6&lt;=$H80)*(CX$6-$F80+1),$J80/2,$M80,TRUE)-_xlfn.NORM.DIST(AND(CX$6&gt;=$F80,CX$6&lt;=$H80)*(CW$6-$F80+1),$J80/2,$M80,TRUE))/(1-2*_xlfn.NORM.DIST(0,$J80/2,$M80,TRUE))*$D80+($K80="Steady Growth")*(AND(CX$6&gt;=$F80,CX$6&lt;=$H80)*((CX$6-$F80+1)/($J80*($J80+1)/2)*$D80))+($K80="custom")*CustCF!CR80</f>
        <v>0</v>
      </c>
      <c r="CY80" s="95">
        <f>($K80="Bell Curve")*(_xlfn.NORM.DIST(AND(CY$6&gt;=$F80,CY$6&lt;=$H80)*(CY$6-$F80+1),$J80/2,$M80,TRUE)-_xlfn.NORM.DIST(AND(CY$6&gt;=$F80,CY$6&lt;=$H80)*(CX$6-$F80+1),$J80/2,$M80,TRUE))/(1-2*_xlfn.NORM.DIST(0,$J80/2,$M80,TRUE))*$D80+($K80="Steady Growth")*(AND(CY$6&gt;=$F80,CY$6&lt;=$H80)*((CY$6-$F80+1)/($J80*($J80+1)/2)*$D80))+($K80="custom")*CustCF!CS80</f>
        <v>0</v>
      </c>
      <c r="CZ80" s="95">
        <f>($K80="Bell Curve")*(_xlfn.NORM.DIST(AND(CZ$6&gt;=$F80,CZ$6&lt;=$H80)*(CZ$6-$F80+1),$J80/2,$M80,TRUE)-_xlfn.NORM.DIST(AND(CZ$6&gt;=$F80,CZ$6&lt;=$H80)*(CY$6-$F80+1),$J80/2,$M80,TRUE))/(1-2*_xlfn.NORM.DIST(0,$J80/2,$M80,TRUE))*$D80+($K80="Steady Growth")*(AND(CZ$6&gt;=$F80,CZ$6&lt;=$H80)*((CZ$6-$F80+1)/($J80*($J80+1)/2)*$D80))+($K80="custom")*CustCF!CT80</f>
        <v>0</v>
      </c>
      <c r="DA80" s="95">
        <f>($K80="Bell Curve")*(_xlfn.NORM.DIST(AND(DA$6&gt;=$F80,DA$6&lt;=$H80)*(DA$6-$F80+1),$J80/2,$M80,TRUE)-_xlfn.NORM.DIST(AND(DA$6&gt;=$F80,DA$6&lt;=$H80)*(CZ$6-$F80+1),$J80/2,$M80,TRUE))/(1-2*_xlfn.NORM.DIST(0,$J80/2,$M80,TRUE))*$D80+($K80="Steady Growth")*(AND(DA$6&gt;=$F80,DA$6&lt;=$H80)*((DA$6-$F80+1)/($J80*($J80+1)/2)*$D80))+($K80="custom")*CustCF!CU80</f>
        <v>0</v>
      </c>
      <c r="DB80" s="95">
        <f>($K80="Bell Curve")*(_xlfn.NORM.DIST(AND(DB$6&gt;=$F80,DB$6&lt;=$H80)*(DB$6-$F80+1),$J80/2,$M80,TRUE)-_xlfn.NORM.DIST(AND(DB$6&gt;=$F80,DB$6&lt;=$H80)*(DA$6-$F80+1),$J80/2,$M80,TRUE))/(1-2*_xlfn.NORM.DIST(0,$J80/2,$M80,TRUE))*$D80+($K80="Steady Growth")*(AND(DB$6&gt;=$F80,DB$6&lt;=$H80)*((DB$6-$F80+1)/($J80*($J80+1)/2)*$D80))+($K80="custom")*CustCF!CV80</f>
        <v>0</v>
      </c>
      <c r="DC80" s="95">
        <f>($K80="Bell Curve")*(_xlfn.NORM.DIST(AND(DC$6&gt;=$F80,DC$6&lt;=$H80)*(DC$6-$F80+1),$J80/2,$M80,TRUE)-_xlfn.NORM.DIST(AND(DC$6&gt;=$F80,DC$6&lt;=$H80)*(DB$6-$F80+1),$J80/2,$M80,TRUE))/(1-2*_xlfn.NORM.DIST(0,$J80/2,$M80,TRUE))*$D80+($K80="Steady Growth")*(AND(DC$6&gt;=$F80,DC$6&lt;=$H80)*((DC$6-$F80+1)/($J80*($J80+1)/2)*$D80))+($K80="custom")*CustCF!CW80</f>
        <v>0</v>
      </c>
      <c r="DD80" s="95">
        <f>($K80="Bell Curve")*(_xlfn.NORM.DIST(AND(DD$6&gt;=$F80,DD$6&lt;=$H80)*(DD$6-$F80+1),$J80/2,$M80,TRUE)-_xlfn.NORM.DIST(AND(DD$6&gt;=$F80,DD$6&lt;=$H80)*(DC$6-$F80+1),$J80/2,$M80,TRUE))/(1-2*_xlfn.NORM.DIST(0,$J80/2,$M80,TRUE))*$D80+($K80="Steady Growth")*(AND(DD$6&gt;=$F80,DD$6&lt;=$H80)*((DD$6-$F80+1)/($J80*($J80+1)/2)*$D80))+($K80="custom")*CustCF!CX80</f>
        <v>0</v>
      </c>
      <c r="DE80" s="95">
        <f>($K80="Bell Curve")*(_xlfn.NORM.DIST(AND(DE$6&gt;=$F80,DE$6&lt;=$H80)*(DE$6-$F80+1),$J80/2,$M80,TRUE)-_xlfn.NORM.DIST(AND(DE$6&gt;=$F80,DE$6&lt;=$H80)*(DD$6-$F80+1),$J80/2,$M80,TRUE))/(1-2*_xlfn.NORM.DIST(0,$J80/2,$M80,TRUE))*$D80+($K80="Steady Growth")*(AND(DE$6&gt;=$F80,DE$6&lt;=$H80)*((DE$6-$F80+1)/($J80*($J80+1)/2)*$D80))+($K80="custom")*CustCF!CY80</f>
        <v>0</v>
      </c>
      <c r="DF80" s="95">
        <f>($K80="Bell Curve")*(_xlfn.NORM.DIST(AND(DF$6&gt;=$F80,DF$6&lt;=$H80)*(DF$6-$F80+1),$J80/2,$M80,TRUE)-_xlfn.NORM.DIST(AND(DF$6&gt;=$F80,DF$6&lt;=$H80)*(DE$6-$F80+1),$J80/2,$M80,TRUE))/(1-2*_xlfn.NORM.DIST(0,$J80/2,$M80,TRUE))*$D80+($K80="Steady Growth")*(AND(DF$6&gt;=$F80,DF$6&lt;=$H80)*((DF$6-$F80+1)/($J80*($J80+1)/2)*$D80))+($K80="custom")*CustCF!CZ80</f>
        <v>0</v>
      </c>
      <c r="DG80" s="95">
        <f>($K80="Bell Curve")*(_xlfn.NORM.DIST(AND(DG$6&gt;=$F80,DG$6&lt;=$H80)*(DG$6-$F80+1),$J80/2,$M80,TRUE)-_xlfn.NORM.DIST(AND(DG$6&gt;=$F80,DG$6&lt;=$H80)*(DF$6-$F80+1),$J80/2,$M80,TRUE))/(1-2*_xlfn.NORM.DIST(0,$J80/2,$M80,TRUE))*$D80+($K80="Steady Growth")*(AND(DG$6&gt;=$F80,DG$6&lt;=$H80)*((DG$6-$F80+1)/($J80*($J80+1)/2)*$D80))+($K80="custom")*CustCF!DA80</f>
        <v>0</v>
      </c>
      <c r="DH80" s="95">
        <f>($K80="Bell Curve")*(_xlfn.NORM.DIST(AND(DH$6&gt;=$F80,DH$6&lt;=$H80)*(DH$6-$F80+1),$J80/2,$M80,TRUE)-_xlfn.NORM.DIST(AND(DH$6&gt;=$F80,DH$6&lt;=$H80)*(DG$6-$F80+1),$J80/2,$M80,TRUE))/(1-2*_xlfn.NORM.DIST(0,$J80/2,$M80,TRUE))*$D80+($K80="Steady Growth")*(AND(DH$6&gt;=$F80,DH$6&lt;=$H80)*((DH$6-$F80+1)/($J80*($J80+1)/2)*$D80))+($K80="custom")*CustCF!DB80</f>
        <v>0</v>
      </c>
      <c r="DI80" s="95">
        <f>($K80="Bell Curve")*(_xlfn.NORM.DIST(AND(DI$6&gt;=$F80,DI$6&lt;=$H80)*(DI$6-$F80+1),$J80/2,$M80,TRUE)-_xlfn.NORM.DIST(AND(DI$6&gt;=$F80,DI$6&lt;=$H80)*(DH$6-$F80+1),$J80/2,$M80,TRUE))/(1-2*_xlfn.NORM.DIST(0,$J80/2,$M80,TRUE))*$D80+($K80="Steady Growth")*(AND(DI$6&gt;=$F80,DI$6&lt;=$H80)*((DI$6-$F80+1)/($J80*($J80+1)/2)*$D80))+($K80="custom")*CustCF!DC80</f>
        <v>0</v>
      </c>
      <c r="DJ80" s="95">
        <f>($K80="Bell Curve")*(_xlfn.NORM.DIST(AND(DJ$6&gt;=$F80,DJ$6&lt;=$H80)*(DJ$6-$F80+1),$J80/2,$M80,TRUE)-_xlfn.NORM.DIST(AND(DJ$6&gt;=$F80,DJ$6&lt;=$H80)*(DI$6-$F80+1),$J80/2,$M80,TRUE))/(1-2*_xlfn.NORM.DIST(0,$J80/2,$M80,TRUE))*$D80+($K80="Steady Growth")*(AND(DJ$6&gt;=$F80,DJ$6&lt;=$H80)*((DJ$6-$F80+1)/($J80*($J80+1)/2)*$D80))+($K80="custom")*CustCF!DD80</f>
        <v>0</v>
      </c>
      <c r="DK80" s="95">
        <f>($K80="Bell Curve")*(_xlfn.NORM.DIST(AND(DK$6&gt;=$F80,DK$6&lt;=$H80)*(DK$6-$F80+1),$J80/2,$M80,TRUE)-_xlfn.NORM.DIST(AND(DK$6&gt;=$F80,DK$6&lt;=$H80)*(DJ$6-$F80+1),$J80/2,$M80,TRUE))/(1-2*_xlfn.NORM.DIST(0,$J80/2,$M80,TRUE))*$D80+($K80="Steady Growth")*(AND(DK$6&gt;=$F80,DK$6&lt;=$H80)*((DK$6-$F80+1)/($J80*($J80+1)/2)*$D80))+($K80="custom")*CustCF!DE80</f>
        <v>0</v>
      </c>
      <c r="DL80" s="95">
        <f>($K80="Bell Curve")*(_xlfn.NORM.DIST(AND(DL$6&gt;=$F80,DL$6&lt;=$H80)*(DL$6-$F80+1),$J80/2,$M80,TRUE)-_xlfn.NORM.DIST(AND(DL$6&gt;=$F80,DL$6&lt;=$H80)*(DK$6-$F80+1),$J80/2,$M80,TRUE))/(1-2*_xlfn.NORM.DIST(0,$J80/2,$M80,TRUE))*$D80+($K80="Steady Growth")*(AND(DL$6&gt;=$F80,DL$6&lt;=$H80)*((DL$6-$F80+1)/($J80*($J80+1)/2)*$D80))+($K80="custom")*CustCF!DF80</f>
        <v>0</v>
      </c>
      <c r="DM80" s="95">
        <f>($K80="Bell Curve")*(_xlfn.NORM.DIST(AND(DM$6&gt;=$F80,DM$6&lt;=$H80)*(DM$6-$F80+1),$J80/2,$M80,TRUE)-_xlfn.NORM.DIST(AND(DM$6&gt;=$F80,DM$6&lt;=$H80)*(DL$6-$F80+1),$J80/2,$M80,TRUE))/(1-2*_xlfn.NORM.DIST(0,$J80/2,$M80,TRUE))*$D80+($K80="Steady Growth")*(AND(DM$6&gt;=$F80,DM$6&lt;=$H80)*((DM$6-$F80+1)/($J80*($J80+1)/2)*$D80))+($K80="custom")*CustCF!DG80</f>
        <v>0</v>
      </c>
      <c r="DN80" s="95">
        <f>($K80="Bell Curve")*(_xlfn.NORM.DIST(AND(DN$6&gt;=$F80,DN$6&lt;=$H80)*(DN$6-$F80+1),$J80/2,$M80,TRUE)-_xlfn.NORM.DIST(AND(DN$6&gt;=$F80,DN$6&lt;=$H80)*(DM$6-$F80+1),$J80/2,$M80,TRUE))/(1-2*_xlfn.NORM.DIST(0,$J80/2,$M80,TRUE))*$D80+($K80="Steady Growth")*(AND(DN$6&gt;=$F80,DN$6&lt;=$H80)*((DN$6-$F80+1)/($J80*($J80+1)/2)*$D80))+($K80="custom")*CustCF!DH80</f>
        <v>0</v>
      </c>
      <c r="DO80" s="95">
        <f>($K80="Bell Curve")*(_xlfn.NORM.DIST(AND(DO$6&gt;=$F80,DO$6&lt;=$H80)*(DO$6-$F80+1),$J80/2,$M80,TRUE)-_xlfn.NORM.DIST(AND(DO$6&gt;=$F80,DO$6&lt;=$H80)*(DN$6-$F80+1),$J80/2,$M80,TRUE))/(1-2*_xlfn.NORM.DIST(0,$J80/2,$M80,TRUE))*$D80+($K80="Steady Growth")*(AND(DO$6&gt;=$F80,DO$6&lt;=$H80)*((DO$6-$F80+1)/($J80*($J80+1)/2)*$D80))+($K80="custom")*CustCF!DI80</f>
        <v>0</v>
      </c>
      <c r="DP80" s="95">
        <f>($K80="Bell Curve")*(_xlfn.NORM.DIST(AND(DP$6&gt;=$F80,DP$6&lt;=$H80)*(DP$6-$F80+1),$J80/2,$M80,TRUE)-_xlfn.NORM.DIST(AND(DP$6&gt;=$F80,DP$6&lt;=$H80)*(DO$6-$F80+1),$J80/2,$M80,TRUE))/(1-2*_xlfn.NORM.DIST(0,$J80/2,$M80,TRUE))*$D80+($K80="Steady Growth")*(AND(DP$6&gt;=$F80,DP$6&lt;=$H80)*((DP$6-$F80+1)/($J80*($J80+1)/2)*$D80))+($K80="custom")*CustCF!DJ80</f>
        <v>0</v>
      </c>
      <c r="DQ80" s="95">
        <f>($K80="Bell Curve")*(_xlfn.NORM.DIST(AND(DQ$6&gt;=$F80,DQ$6&lt;=$H80)*(DQ$6-$F80+1),$J80/2,$M80,TRUE)-_xlfn.NORM.DIST(AND(DQ$6&gt;=$F80,DQ$6&lt;=$H80)*(DP$6-$F80+1),$J80/2,$M80,TRUE))/(1-2*_xlfn.NORM.DIST(0,$J80/2,$M80,TRUE))*$D80+($K80="Steady Growth")*(AND(DQ$6&gt;=$F80,DQ$6&lt;=$H80)*((DQ$6-$F80+1)/($J80*($J80+1)/2)*$D80))+($K80="custom")*CustCF!DK80</f>
        <v>0</v>
      </c>
      <c r="DR80" s="95">
        <f>($K80="Bell Curve")*(_xlfn.NORM.DIST(AND(DR$6&gt;=$F80,DR$6&lt;=$H80)*(DR$6-$F80+1),$J80/2,$M80,TRUE)-_xlfn.NORM.DIST(AND(DR$6&gt;=$F80,DR$6&lt;=$H80)*(DQ$6-$F80+1),$J80/2,$M80,TRUE))/(1-2*_xlfn.NORM.DIST(0,$J80/2,$M80,TRUE))*$D80+($K80="Steady Growth")*(AND(DR$6&gt;=$F80,DR$6&lt;=$H80)*((DR$6-$F80+1)/($J80*($J80+1)/2)*$D80))+($K80="custom")*CustCF!DL80</f>
        <v>0</v>
      </c>
      <c r="DS80" s="95">
        <f>($K80="Bell Curve")*(_xlfn.NORM.DIST(AND(DS$6&gt;=$F80,DS$6&lt;=$H80)*(DS$6-$F80+1),$J80/2,$M80,TRUE)-_xlfn.NORM.DIST(AND(DS$6&gt;=$F80,DS$6&lt;=$H80)*(DR$6-$F80+1),$J80/2,$M80,TRUE))/(1-2*_xlfn.NORM.DIST(0,$J80/2,$M80,TRUE))*$D80+($K80="Steady Growth")*(AND(DS$6&gt;=$F80,DS$6&lt;=$H80)*((DS$6-$F80+1)/($J80*($J80+1)/2)*$D80))+($K80="custom")*CustCF!DM80</f>
        <v>0</v>
      </c>
      <c r="DT80" s="95">
        <f>($K80="Bell Curve")*(_xlfn.NORM.DIST(AND(DT$6&gt;=$F80,DT$6&lt;=$H80)*(DT$6-$F80+1),$J80/2,$M80,TRUE)-_xlfn.NORM.DIST(AND(DT$6&gt;=$F80,DT$6&lt;=$H80)*(DS$6-$F80+1),$J80/2,$M80,TRUE))/(1-2*_xlfn.NORM.DIST(0,$J80/2,$M80,TRUE))*$D80+($K80="Steady Growth")*(AND(DT$6&gt;=$F80,DT$6&lt;=$H80)*((DT$6-$F80+1)/($J80*($J80+1)/2)*$D80))+($K80="custom")*CustCF!DN80</f>
        <v>0</v>
      </c>
      <c r="DU80" s="95">
        <f>($K80="Bell Curve")*(_xlfn.NORM.DIST(AND(DU$6&gt;=$F80,DU$6&lt;=$H80)*(DU$6-$F80+1),$J80/2,$M80,TRUE)-_xlfn.NORM.DIST(AND(DU$6&gt;=$F80,DU$6&lt;=$H80)*(DT$6-$F80+1),$J80/2,$M80,TRUE))/(1-2*_xlfn.NORM.DIST(0,$J80/2,$M80,TRUE))*$D80+($K80="Steady Growth")*(AND(DU$6&gt;=$F80,DU$6&lt;=$H80)*((DU$6-$F80+1)/($J80*($J80+1)/2)*$D80))+($K80="custom")*CustCF!DO80</f>
        <v>0</v>
      </c>
      <c r="DV80" s="95">
        <f>($K80="Bell Curve")*(_xlfn.NORM.DIST(AND(DV$6&gt;=$F80,DV$6&lt;=$H80)*(DV$6-$F80+1),$J80/2,$M80,TRUE)-_xlfn.NORM.DIST(AND(DV$6&gt;=$F80,DV$6&lt;=$H80)*(DU$6-$F80+1),$J80/2,$M80,TRUE))/(1-2*_xlfn.NORM.DIST(0,$J80/2,$M80,TRUE))*$D80+($K80="Steady Growth")*(AND(DV$6&gt;=$F80,DV$6&lt;=$H80)*((DV$6-$F80+1)/($J80*($J80+1)/2)*$D80))+($K80="custom")*CustCF!DP80</f>
        <v>0</v>
      </c>
      <c r="DW80" s="95">
        <f>($K80="Bell Curve")*(_xlfn.NORM.DIST(AND(DW$6&gt;=$F80,DW$6&lt;=$H80)*(DW$6-$F80+1),$J80/2,$M80,TRUE)-_xlfn.NORM.DIST(AND(DW$6&gt;=$F80,DW$6&lt;=$H80)*(DV$6-$F80+1),$J80/2,$M80,TRUE))/(1-2*_xlfn.NORM.DIST(0,$J80/2,$M80,TRUE))*$D80+($K80="Steady Growth")*(AND(DW$6&gt;=$F80,DW$6&lt;=$H80)*((DW$6-$F80+1)/($J80*($J80+1)/2)*$D80))+($K80="custom")*CustCF!DQ80</f>
        <v>0</v>
      </c>
      <c r="DX80" s="95">
        <f>($K80="Bell Curve")*(_xlfn.NORM.DIST(AND(DX$6&gt;=$F80,DX$6&lt;=$H80)*(DX$6-$F80+1),$J80/2,$M80,TRUE)-_xlfn.NORM.DIST(AND(DX$6&gt;=$F80,DX$6&lt;=$H80)*(DW$6-$F80+1),$J80/2,$M80,TRUE))/(1-2*_xlfn.NORM.DIST(0,$J80/2,$M80,TRUE))*$D80+($K80="Steady Growth")*(AND(DX$6&gt;=$F80,DX$6&lt;=$H80)*((DX$6-$F80+1)/($J80*($J80+1)/2)*$D80))+($K80="custom")*CustCF!DR80</f>
        <v>0</v>
      </c>
      <c r="DY80" s="95">
        <f>($K80="Bell Curve")*(_xlfn.NORM.DIST(AND(DY$6&gt;=$F80,DY$6&lt;=$H80)*(DY$6-$F80+1),$J80/2,$M80,TRUE)-_xlfn.NORM.DIST(AND(DY$6&gt;=$F80,DY$6&lt;=$H80)*(DX$6-$F80+1),$J80/2,$M80,TRUE))/(1-2*_xlfn.NORM.DIST(0,$J80/2,$M80,TRUE))*$D80+($K80="Steady Growth")*(AND(DY$6&gt;=$F80,DY$6&lt;=$H80)*((DY$6-$F80+1)/($J80*($J80+1)/2)*$D80))+($K80="custom")*CustCF!DS80</f>
        <v>0</v>
      </c>
      <c r="DZ80" s="95">
        <f>($K80="Bell Curve")*(_xlfn.NORM.DIST(AND(DZ$6&gt;=$F80,DZ$6&lt;=$H80)*(DZ$6-$F80+1),$J80/2,$M80,TRUE)-_xlfn.NORM.DIST(AND(DZ$6&gt;=$F80,DZ$6&lt;=$H80)*(DY$6-$F80+1),$J80/2,$M80,TRUE))/(1-2*_xlfn.NORM.DIST(0,$J80/2,$M80,TRUE))*$D80+($K80="Steady Growth")*(AND(DZ$6&gt;=$F80,DZ$6&lt;=$H80)*((DZ$6-$F80+1)/($J80*($J80+1)/2)*$D80))+($K80="custom")*CustCF!DT80</f>
        <v>0</v>
      </c>
      <c r="EA80" s="95">
        <f>($K80="Bell Curve")*(_xlfn.NORM.DIST(AND(EA$6&gt;=$F80,EA$6&lt;=$H80)*(EA$6-$F80+1),$J80/2,$M80,TRUE)-_xlfn.NORM.DIST(AND(EA$6&gt;=$F80,EA$6&lt;=$H80)*(DZ$6-$F80+1),$J80/2,$M80,TRUE))/(1-2*_xlfn.NORM.DIST(0,$J80/2,$M80,TRUE))*$D80+($K80="Steady Growth")*(AND(EA$6&gt;=$F80,EA$6&lt;=$H80)*((EA$6-$F80+1)/($J80*($J80+1)/2)*$D80))+($K80="custom")*CustCF!DU80</f>
        <v>0</v>
      </c>
      <c r="EB80" s="95">
        <f>($K80="Bell Curve")*(_xlfn.NORM.DIST(AND(EB$6&gt;=$F80,EB$6&lt;=$H80)*(EB$6-$F80+1),$J80/2,$M80,TRUE)-_xlfn.NORM.DIST(AND(EB$6&gt;=$F80,EB$6&lt;=$H80)*(EA$6-$F80+1),$J80/2,$M80,TRUE))/(1-2*_xlfn.NORM.DIST(0,$J80/2,$M80,TRUE))*$D80+($K80="Steady Growth")*(AND(EB$6&gt;=$F80,EB$6&lt;=$H80)*((EB$6-$F80+1)/($J80*($J80+1)/2)*$D80))+($K80="custom")*CustCF!DV80</f>
        <v>0</v>
      </c>
      <c r="EC80" s="95">
        <f>($K80="Bell Curve")*(_xlfn.NORM.DIST(AND(EC$6&gt;=$F80,EC$6&lt;=$H80)*(EC$6-$F80+1),$J80/2,$M80,TRUE)-_xlfn.NORM.DIST(AND(EC$6&gt;=$F80,EC$6&lt;=$H80)*(EB$6-$F80+1),$J80/2,$M80,TRUE))/(1-2*_xlfn.NORM.DIST(0,$J80/2,$M80,TRUE))*$D80+($K80="Steady Growth")*(AND(EC$6&gt;=$F80,EC$6&lt;=$H80)*((EC$6-$F80+1)/($J80*($J80+1)/2)*$D80))+($K80="custom")*CustCF!DW80</f>
        <v>0</v>
      </c>
      <c r="ED80" s="95">
        <f>($K80="Bell Curve")*(_xlfn.NORM.DIST(AND(ED$6&gt;=$F80,ED$6&lt;=$H80)*(ED$6-$F80+1),$J80/2,$M80,TRUE)-_xlfn.NORM.DIST(AND(ED$6&gt;=$F80,ED$6&lt;=$H80)*(EC$6-$F80+1),$J80/2,$M80,TRUE))/(1-2*_xlfn.NORM.DIST(0,$J80/2,$M80,TRUE))*$D80+($K80="Steady Growth")*(AND(ED$6&gt;=$F80,ED$6&lt;=$H80)*((ED$6-$F80+1)/($J80*($J80+1)/2)*$D80))+($K80="custom")*CustCF!DX80</f>
        <v>0</v>
      </c>
      <c r="EE80" s="95">
        <f>($K80="Bell Curve")*(_xlfn.NORM.DIST(AND(EE$6&gt;=$F80,EE$6&lt;=$H80)*(EE$6-$F80+1),$J80/2,$M80,TRUE)-_xlfn.NORM.DIST(AND(EE$6&gt;=$F80,EE$6&lt;=$H80)*(ED$6-$F80+1),$J80/2,$M80,TRUE))/(1-2*_xlfn.NORM.DIST(0,$J80/2,$M80,TRUE))*$D80+($K80="Steady Growth")*(AND(EE$6&gt;=$F80,EE$6&lt;=$H80)*((EE$6-$F80+1)/($J80*($J80+1)/2)*$D80))+($K80="custom")*CustCF!DY80</f>
        <v>0</v>
      </c>
      <c r="EF80" s="95">
        <f>($K80="Bell Curve")*(_xlfn.NORM.DIST(AND(EF$6&gt;=$F80,EF$6&lt;=$H80)*(EF$6-$F80+1),$J80/2,$M80,TRUE)-_xlfn.NORM.DIST(AND(EF$6&gt;=$F80,EF$6&lt;=$H80)*(EE$6-$F80+1),$J80/2,$M80,TRUE))/(1-2*_xlfn.NORM.DIST(0,$J80/2,$M80,TRUE))*$D80+($K80="Steady Growth")*(AND(EF$6&gt;=$F80,EF$6&lt;=$H80)*((EF$6-$F80+1)/($J80*($J80+1)/2)*$D80))+($K80="custom")*CustCF!DZ80</f>
        <v>0</v>
      </c>
      <c r="EG80" s="95">
        <f>($K80="Bell Curve")*(_xlfn.NORM.DIST(AND(EG$6&gt;=$F80,EG$6&lt;=$H80)*(EG$6-$F80+1),$J80/2,$M80,TRUE)-_xlfn.NORM.DIST(AND(EG$6&gt;=$F80,EG$6&lt;=$H80)*(EF$6-$F80+1),$J80/2,$M80,TRUE))/(1-2*_xlfn.NORM.DIST(0,$J80/2,$M80,TRUE))*$D80+($K80="Steady Growth")*(AND(EG$6&gt;=$F80,EG$6&lt;=$H80)*((EG$6-$F80+1)/($J80*($J80+1)/2)*$D80))+($K80="custom")*CustCF!EA80</f>
        <v>0</v>
      </c>
      <c r="EH80" s="95">
        <f>($K80="Bell Curve")*(_xlfn.NORM.DIST(AND(EH$6&gt;=$F80,EH$6&lt;=$H80)*(EH$6-$F80+1),$J80/2,$M80,TRUE)-_xlfn.NORM.DIST(AND(EH$6&gt;=$F80,EH$6&lt;=$H80)*(EG$6-$F80+1),$J80/2,$M80,TRUE))/(1-2*_xlfn.NORM.DIST(0,$J80/2,$M80,TRUE))*$D80+($K80="Steady Growth")*(AND(EH$6&gt;=$F80,EH$6&lt;=$H80)*((EH$6-$F80+1)/($J80*($J80+1)/2)*$D80))+($K80="custom")*CustCF!EB80</f>
        <v>0</v>
      </c>
      <c r="EI80" s="95">
        <f>($K80="Bell Curve")*(_xlfn.NORM.DIST(AND(EI$6&gt;=$F80,EI$6&lt;=$H80)*(EI$6-$F80+1),$J80/2,$M80,TRUE)-_xlfn.NORM.DIST(AND(EI$6&gt;=$F80,EI$6&lt;=$H80)*(EH$6-$F80+1),$J80/2,$M80,TRUE))/(1-2*_xlfn.NORM.DIST(0,$J80/2,$M80,TRUE))*$D80+($K80="Steady Growth")*(AND(EI$6&gt;=$F80,EI$6&lt;=$H80)*((EI$6-$F80+1)/($J80*($J80+1)/2)*$D80))+($K80="custom")*CustCF!EC80</f>
        <v>0</v>
      </c>
      <c r="EJ80" s="95">
        <f>($K80="Bell Curve")*(_xlfn.NORM.DIST(AND(EJ$6&gt;=$F80,EJ$6&lt;=$H80)*(EJ$6-$F80+1),$J80/2,$M80,TRUE)-_xlfn.NORM.DIST(AND(EJ$6&gt;=$F80,EJ$6&lt;=$H80)*(EI$6-$F80+1),$J80/2,$M80,TRUE))/(1-2*_xlfn.NORM.DIST(0,$J80/2,$M80,TRUE))*$D80+($K80="Steady Growth")*(AND(EJ$6&gt;=$F80,EJ$6&lt;=$H80)*((EJ$6-$F80+1)/($J80*($J80+1)/2)*$D80))+($K80="custom")*CustCF!ED80</f>
        <v>0</v>
      </c>
      <c r="EK80" s="95">
        <f>($K80="Bell Curve")*(_xlfn.NORM.DIST(AND(EK$6&gt;=$F80,EK$6&lt;=$H80)*(EK$6-$F80+1),$J80/2,$M80,TRUE)-_xlfn.NORM.DIST(AND(EK$6&gt;=$F80,EK$6&lt;=$H80)*(EJ$6-$F80+1),$J80/2,$M80,TRUE))/(1-2*_xlfn.NORM.DIST(0,$J80/2,$M80,TRUE))*$D80+($K80="Steady Growth")*(AND(EK$6&gt;=$F80,EK$6&lt;=$H80)*((EK$6-$F80+1)/($J80*($J80+1)/2)*$D80))+($K80="custom")*CustCF!EE80</f>
        <v>0</v>
      </c>
      <c r="EL80" s="95">
        <f>($K80="Bell Curve")*(_xlfn.NORM.DIST(AND(EL$6&gt;=$F80,EL$6&lt;=$H80)*(EL$6-$F80+1),$J80/2,$M80,TRUE)-_xlfn.NORM.DIST(AND(EL$6&gt;=$F80,EL$6&lt;=$H80)*(EK$6-$F80+1),$J80/2,$M80,TRUE))/(1-2*_xlfn.NORM.DIST(0,$J80/2,$M80,TRUE))*$D80+($K80="Steady Growth")*(AND(EL$6&gt;=$F80,EL$6&lt;=$H80)*((EL$6-$F80+1)/($J80*($J80+1)/2)*$D80))+($K80="custom")*CustCF!EF80</f>
        <v>0</v>
      </c>
      <c r="EM80" s="95">
        <f>($K80="Bell Curve")*(_xlfn.NORM.DIST(AND(EM$6&gt;=$F80,EM$6&lt;=$H80)*(EM$6-$F80+1),$J80/2,$M80,TRUE)-_xlfn.NORM.DIST(AND(EM$6&gt;=$F80,EM$6&lt;=$H80)*(EL$6-$F80+1),$J80/2,$M80,TRUE))/(1-2*_xlfn.NORM.DIST(0,$J80/2,$M80,TRUE))*$D80+($K80="Steady Growth")*(AND(EM$6&gt;=$F80,EM$6&lt;=$H80)*((EM$6-$F80+1)/($J80*($J80+1)/2)*$D80))+($K80="custom")*CustCF!EG80</f>
        <v>0</v>
      </c>
      <c r="EN80" s="95">
        <f>($K80="Bell Curve")*(_xlfn.NORM.DIST(AND(EN$6&gt;=$F80,EN$6&lt;=$H80)*(EN$6-$F80+1),$J80/2,$M80,TRUE)-_xlfn.NORM.DIST(AND(EN$6&gt;=$F80,EN$6&lt;=$H80)*(EM$6-$F80+1),$J80/2,$M80,TRUE))/(1-2*_xlfn.NORM.DIST(0,$J80/2,$M80,TRUE))*$D80+($K80="Steady Growth")*(AND(EN$6&gt;=$F80,EN$6&lt;=$H80)*((EN$6-$F80+1)/($J80*($J80+1)/2)*$D80))+($K80="custom")*CustCF!EH80</f>
        <v>0</v>
      </c>
      <c r="EO80" s="95">
        <f>($K80="Bell Curve")*(_xlfn.NORM.DIST(AND(EO$6&gt;=$F80,EO$6&lt;=$H80)*(EO$6-$F80+1),$J80/2,$M80,TRUE)-_xlfn.NORM.DIST(AND(EO$6&gt;=$F80,EO$6&lt;=$H80)*(EN$6-$F80+1),$J80/2,$M80,TRUE))/(1-2*_xlfn.NORM.DIST(0,$J80/2,$M80,TRUE))*$D80+($K80="Steady Growth")*(AND(EO$6&gt;=$F80,EO$6&lt;=$H80)*((EO$6-$F80+1)/($J80*($J80+1)/2)*$D80))+($K80="custom")*CustCF!EI80</f>
        <v>0</v>
      </c>
      <c r="EP80" s="95">
        <f>($K80="Bell Curve")*(_xlfn.NORM.DIST(AND(EP$6&gt;=$F80,EP$6&lt;=$H80)*(EP$6-$F80+1),$J80/2,$M80,TRUE)-_xlfn.NORM.DIST(AND(EP$6&gt;=$F80,EP$6&lt;=$H80)*(EO$6-$F80+1),$J80/2,$M80,TRUE))/(1-2*_xlfn.NORM.DIST(0,$J80/2,$M80,TRUE))*$D80+($K80="Steady Growth")*(AND(EP$6&gt;=$F80,EP$6&lt;=$H80)*((EP$6-$F80+1)/($J80*($J80+1)/2)*$D80))+($K80="custom")*CustCF!EJ80</f>
        <v>0</v>
      </c>
      <c r="EQ80" s="95">
        <f>($K80="Bell Curve")*(_xlfn.NORM.DIST(AND(EQ$6&gt;=$F80,EQ$6&lt;=$H80)*(EQ$6-$F80+1),$J80/2,$M80,TRUE)-_xlfn.NORM.DIST(AND(EQ$6&gt;=$F80,EQ$6&lt;=$H80)*(EP$6-$F80+1),$J80/2,$M80,TRUE))/(1-2*_xlfn.NORM.DIST(0,$J80/2,$M80,TRUE))*$D80+($K80="Steady Growth")*(AND(EQ$6&gt;=$F80,EQ$6&lt;=$H80)*((EQ$6-$F80+1)/($J80*($J80+1)/2)*$D80))+($K80="custom")*CustCF!EK80</f>
        <v>0</v>
      </c>
      <c r="ER80" s="95">
        <f>($K80="Bell Curve")*(_xlfn.NORM.DIST(AND(ER$6&gt;=$F80,ER$6&lt;=$H80)*(ER$6-$F80+1),$J80/2,$M80,TRUE)-_xlfn.NORM.DIST(AND(ER$6&gt;=$F80,ER$6&lt;=$H80)*(EQ$6-$F80+1),$J80/2,$M80,TRUE))/(1-2*_xlfn.NORM.DIST(0,$J80/2,$M80,TRUE))*$D80+($K80="Steady Growth")*(AND(ER$6&gt;=$F80,ER$6&lt;=$H80)*((ER$6-$F80+1)/($J80*($J80+1)/2)*$D80))+($K80="custom")*CustCF!EL80</f>
        <v>0</v>
      </c>
      <c r="ES80" s="95">
        <f>($K80="Bell Curve")*(_xlfn.NORM.DIST(AND(ES$6&gt;=$F80,ES$6&lt;=$H80)*(ES$6-$F80+1),$J80/2,$M80,TRUE)-_xlfn.NORM.DIST(AND(ES$6&gt;=$F80,ES$6&lt;=$H80)*(ER$6-$F80+1),$J80/2,$M80,TRUE))/(1-2*_xlfn.NORM.DIST(0,$J80/2,$M80,TRUE))*$D80+($K80="Steady Growth")*(AND(ES$6&gt;=$F80,ES$6&lt;=$H80)*((ES$6-$F80+1)/($J80*($J80+1)/2)*$D80))+($K80="custom")*CustCF!EM80</f>
        <v>0</v>
      </c>
      <c r="ET80" s="95">
        <f>($K80="Bell Curve")*(_xlfn.NORM.DIST(AND(ET$6&gt;=$F80,ET$6&lt;=$H80)*(ET$6-$F80+1),$J80/2,$M80,TRUE)-_xlfn.NORM.DIST(AND(ET$6&gt;=$F80,ET$6&lt;=$H80)*(ES$6-$F80+1),$J80/2,$M80,TRUE))/(1-2*_xlfn.NORM.DIST(0,$J80/2,$M80,TRUE))*$D80+($K80="Steady Growth")*(AND(ET$6&gt;=$F80,ET$6&lt;=$H80)*((ET$6-$F80+1)/($J80*($J80+1)/2)*$D80))+($K80="custom")*CustCF!EN80</f>
        <v>0</v>
      </c>
      <c r="EU80" s="95">
        <f>($K80="Bell Curve")*(_xlfn.NORM.DIST(AND(EU$6&gt;=$F80,EU$6&lt;=$H80)*(EU$6-$F80+1),$J80/2,$M80,TRUE)-_xlfn.NORM.DIST(AND(EU$6&gt;=$F80,EU$6&lt;=$H80)*(ET$6-$F80+1),$J80/2,$M80,TRUE))/(1-2*_xlfn.NORM.DIST(0,$J80/2,$M80,TRUE))*$D80+($K80="Steady Growth")*(AND(EU$6&gt;=$F80,EU$6&lt;=$H80)*((EU$6-$F80+1)/($J80*($J80+1)/2)*$D80))+($K80="custom")*CustCF!EO80</f>
        <v>0</v>
      </c>
      <c r="EV80" s="95">
        <f>($K80="Bell Curve")*(_xlfn.NORM.DIST(AND(EV$6&gt;=$F80,EV$6&lt;=$H80)*(EV$6-$F80+1),$J80/2,$M80,TRUE)-_xlfn.NORM.DIST(AND(EV$6&gt;=$F80,EV$6&lt;=$H80)*(EU$6-$F80+1),$J80/2,$M80,TRUE))/(1-2*_xlfn.NORM.DIST(0,$J80/2,$M80,TRUE))*$D80+($K80="Steady Growth")*(AND(EV$6&gt;=$F80,EV$6&lt;=$H80)*((EV$6-$F80+1)/($J80*($J80+1)/2)*$D80))+($K80="custom")*CustCF!EP80</f>
        <v>0</v>
      </c>
      <c r="EW80" s="95">
        <f>($K80="Bell Curve")*(_xlfn.NORM.DIST(AND(EW$6&gt;=$F80,EW$6&lt;=$H80)*(EW$6-$F80+1),$J80/2,$M80,TRUE)-_xlfn.NORM.DIST(AND(EW$6&gt;=$F80,EW$6&lt;=$H80)*(EV$6-$F80+1),$J80/2,$M80,TRUE))/(1-2*_xlfn.NORM.DIST(0,$J80/2,$M80,TRUE))*$D80+($K80="Steady Growth")*(AND(EW$6&gt;=$F80,EW$6&lt;=$H80)*((EW$6-$F80+1)/($J80*($J80+1)/2)*$D80))+($K80="custom")*CustCF!EQ80</f>
        <v>0</v>
      </c>
      <c r="EX80" s="95">
        <f>($K80="Bell Curve")*(_xlfn.NORM.DIST(AND(EX$6&gt;=$F80,EX$6&lt;=$H80)*(EX$6-$F80+1),$J80/2,$M80,TRUE)-_xlfn.NORM.DIST(AND(EX$6&gt;=$F80,EX$6&lt;=$H80)*(EW$6-$F80+1),$J80/2,$M80,TRUE))/(1-2*_xlfn.NORM.DIST(0,$J80/2,$M80,TRUE))*$D80+($K80="Steady Growth")*(AND(EX$6&gt;=$F80,EX$6&lt;=$H80)*((EX$6-$F80+1)/($J80*($J80+1)/2)*$D80))+($K80="custom")*CustCF!ER80</f>
        <v>0</v>
      </c>
      <c r="EY80" s="95">
        <f>($K80="Bell Curve")*(_xlfn.NORM.DIST(AND(EY$6&gt;=$F80,EY$6&lt;=$H80)*(EY$6-$F80+1),$J80/2,$M80,TRUE)-_xlfn.NORM.DIST(AND(EY$6&gt;=$F80,EY$6&lt;=$H80)*(EX$6-$F80+1),$J80/2,$M80,TRUE))/(1-2*_xlfn.NORM.DIST(0,$J80/2,$M80,TRUE))*$D80+($K80="Steady Growth")*(AND(EY$6&gt;=$F80,EY$6&lt;=$H80)*((EY$6-$F80+1)/($J80*($J80+1)/2)*$D80))+($K80="custom")*CustCF!ES80</f>
        <v>0</v>
      </c>
      <c r="EZ80" s="95">
        <f>($K80="Bell Curve")*(_xlfn.NORM.DIST(AND(EZ$6&gt;=$F80,EZ$6&lt;=$H80)*(EZ$6-$F80+1),$J80/2,$M80,TRUE)-_xlfn.NORM.DIST(AND(EZ$6&gt;=$F80,EZ$6&lt;=$H80)*(EY$6-$F80+1),$J80/2,$M80,TRUE))/(1-2*_xlfn.NORM.DIST(0,$J80/2,$M80,TRUE))*$D80+($K80="Steady Growth")*(AND(EZ$6&gt;=$F80,EZ$6&lt;=$H80)*((EZ$6-$F80+1)/($J80*($J80+1)/2)*$D80))+($K80="custom")*CustCF!ET80</f>
        <v>0</v>
      </c>
      <c r="FA80" s="95">
        <f>($K80="Bell Curve")*(_xlfn.NORM.DIST(AND(FA$6&gt;=$F80,FA$6&lt;=$H80)*(FA$6-$F80+1),$J80/2,$M80,TRUE)-_xlfn.NORM.DIST(AND(FA$6&gt;=$F80,FA$6&lt;=$H80)*(EZ$6-$F80+1),$J80/2,$M80,TRUE))/(1-2*_xlfn.NORM.DIST(0,$J80/2,$M80,TRUE))*$D80+($K80="Steady Growth")*(AND(FA$6&gt;=$F80,FA$6&lt;=$H80)*((FA$6-$F80+1)/($J80*($J80+1)/2)*$D80))+($K80="custom")*CustCF!EU80</f>
        <v>0</v>
      </c>
      <c r="FB80" s="95">
        <f>($K80="Bell Curve")*(_xlfn.NORM.DIST(AND(FB$6&gt;=$F80,FB$6&lt;=$H80)*(FB$6-$F80+1),$J80/2,$M80,TRUE)-_xlfn.NORM.DIST(AND(FB$6&gt;=$F80,FB$6&lt;=$H80)*(FA$6-$F80+1),$J80/2,$M80,TRUE))/(1-2*_xlfn.NORM.DIST(0,$J80/2,$M80,TRUE))*$D80+($K80="Steady Growth")*(AND(FB$6&gt;=$F80,FB$6&lt;=$H80)*((FB$6-$F80+1)/($J80*($J80+1)/2)*$D80))+($K80="custom")*CustCF!EV80</f>
        <v>0</v>
      </c>
      <c r="FC80" s="95">
        <f>($K80="Bell Curve")*(_xlfn.NORM.DIST(AND(FC$6&gt;=$F80,FC$6&lt;=$H80)*(FC$6-$F80+1),$J80/2,$M80,TRUE)-_xlfn.NORM.DIST(AND(FC$6&gt;=$F80,FC$6&lt;=$H80)*(FB$6-$F80+1),$J80/2,$M80,TRUE))/(1-2*_xlfn.NORM.DIST(0,$J80/2,$M80,TRUE))*$D80+($K80="Steady Growth")*(AND(FC$6&gt;=$F80,FC$6&lt;=$H80)*((FC$6-$F80+1)/($J80*($J80+1)/2)*$D80))+($K80="custom")*CustCF!EW80</f>
        <v>0</v>
      </c>
      <c r="FD80" s="95">
        <f>($K80="Bell Curve")*(_xlfn.NORM.DIST(AND(FD$6&gt;=$F80,FD$6&lt;=$H80)*(FD$6-$F80+1),$J80/2,$M80,TRUE)-_xlfn.NORM.DIST(AND(FD$6&gt;=$F80,FD$6&lt;=$H80)*(FC$6-$F80+1),$J80/2,$M80,TRUE))/(1-2*_xlfn.NORM.DIST(0,$J80/2,$M80,TRUE))*$D80+($K80="Steady Growth")*(AND(FD$6&gt;=$F80,FD$6&lt;=$H80)*((FD$6-$F80+1)/($J80*($J80+1)/2)*$D80))+($K80="custom")*CustCF!EX80</f>
        <v>0</v>
      </c>
      <c r="FE80" s="95">
        <f>($K80="Bell Curve")*(_xlfn.NORM.DIST(AND(FE$6&gt;=$F80,FE$6&lt;=$H80)*(FE$6-$F80+1),$J80/2,$M80,TRUE)-_xlfn.NORM.DIST(AND(FE$6&gt;=$F80,FE$6&lt;=$H80)*(FD$6-$F80+1),$J80/2,$M80,TRUE))/(1-2*_xlfn.NORM.DIST(0,$J80/2,$M80,TRUE))*$D80+($K80="Steady Growth")*(AND(FE$6&gt;=$F80,FE$6&lt;=$H80)*((FE$6-$F80+1)/($J80*($J80+1)/2)*$D80))+($K80="custom")*CustCF!EY80</f>
        <v>0</v>
      </c>
      <c r="FF80" s="95">
        <f>($K80="Bell Curve")*(_xlfn.NORM.DIST(AND(FF$6&gt;=$F80,FF$6&lt;=$H80)*(FF$6-$F80+1),$J80/2,$M80,TRUE)-_xlfn.NORM.DIST(AND(FF$6&gt;=$F80,FF$6&lt;=$H80)*(FE$6-$F80+1),$J80/2,$M80,TRUE))/(1-2*_xlfn.NORM.DIST(0,$J80/2,$M80,TRUE))*$D80+($K80="Steady Growth")*(AND(FF$6&gt;=$F80,FF$6&lt;=$H80)*((FF$6-$F80+1)/($J80*($J80+1)/2)*$D80))+($K80="custom")*CustCF!EZ80</f>
        <v>0</v>
      </c>
      <c r="FG80" s="95">
        <f>($K80="Bell Curve")*(_xlfn.NORM.DIST(AND(FG$6&gt;=$F80,FG$6&lt;=$H80)*(FG$6-$F80+1),$J80/2,$M80,TRUE)-_xlfn.NORM.DIST(AND(FG$6&gt;=$F80,FG$6&lt;=$H80)*(FF$6-$F80+1),$J80/2,$M80,TRUE))/(1-2*_xlfn.NORM.DIST(0,$J80/2,$M80,TRUE))*$D80+($K80="Steady Growth")*(AND(FG$6&gt;=$F80,FG$6&lt;=$H80)*((FG$6-$F80+1)/($J80*($J80+1)/2)*$D80))+($K80="custom")*CustCF!FA80</f>
        <v>0</v>
      </c>
      <c r="FH80" s="95">
        <f>($K80="Bell Curve")*(_xlfn.NORM.DIST(AND(FH$6&gt;=$F80,FH$6&lt;=$H80)*(FH$6-$F80+1),$J80/2,$M80,TRUE)-_xlfn.NORM.DIST(AND(FH$6&gt;=$F80,FH$6&lt;=$H80)*(FG$6-$F80+1),$J80/2,$M80,TRUE))/(1-2*_xlfn.NORM.DIST(0,$J80/2,$M80,TRUE))*$D80+($K80="Steady Growth")*(AND(FH$6&gt;=$F80,FH$6&lt;=$H80)*((FH$6-$F80+1)/($J80*($J80+1)/2)*$D80))+($K80="custom")*CustCF!FB80</f>
        <v>0</v>
      </c>
      <c r="FI80" s="95">
        <f>($K80="Bell Curve")*(_xlfn.NORM.DIST(AND(FI$6&gt;=$F80,FI$6&lt;=$H80)*(FI$6-$F80+1),$J80/2,$M80,TRUE)-_xlfn.NORM.DIST(AND(FI$6&gt;=$F80,FI$6&lt;=$H80)*(FH$6-$F80+1),$J80/2,$M80,TRUE))/(1-2*_xlfn.NORM.DIST(0,$J80/2,$M80,TRUE))*$D80+($K80="Steady Growth")*(AND(FI$6&gt;=$F80,FI$6&lt;=$H80)*((FI$6-$F80+1)/($J80*($J80+1)/2)*$D80))+($K80="custom")*CustCF!FC80</f>
        <v>0</v>
      </c>
      <c r="FJ80" s="95">
        <f>($K80="Bell Curve")*(_xlfn.NORM.DIST(AND(FJ$6&gt;=$F80,FJ$6&lt;=$H80)*(FJ$6-$F80+1),$J80/2,$M80,TRUE)-_xlfn.NORM.DIST(AND(FJ$6&gt;=$F80,FJ$6&lt;=$H80)*(FI$6-$F80+1),$J80/2,$M80,TRUE))/(1-2*_xlfn.NORM.DIST(0,$J80/2,$M80,TRUE))*$D80+($K80="Steady Growth")*(AND(FJ$6&gt;=$F80,FJ$6&lt;=$H80)*((FJ$6-$F80+1)/($J80*($J80+1)/2)*$D80))+($K80="custom")*CustCF!FD80</f>
        <v>0</v>
      </c>
      <c r="FK80" s="95">
        <f>($K80="Bell Curve")*(_xlfn.NORM.DIST(AND(FK$6&gt;=$F80,FK$6&lt;=$H80)*(FK$6-$F80+1),$J80/2,$M80,TRUE)-_xlfn.NORM.DIST(AND(FK$6&gt;=$F80,FK$6&lt;=$H80)*(FJ$6-$F80+1),$J80/2,$M80,TRUE))/(1-2*_xlfn.NORM.DIST(0,$J80/2,$M80,TRUE))*$D80+($K80="Steady Growth")*(AND(FK$6&gt;=$F80,FK$6&lt;=$H80)*((FK$6-$F80+1)/($J80*($J80+1)/2)*$D80))+($K80="custom")*CustCF!FE80</f>
        <v>0</v>
      </c>
      <c r="FL80" s="95">
        <f>($K80="Bell Curve")*(_xlfn.NORM.DIST(AND(FL$6&gt;=$F80,FL$6&lt;=$H80)*(FL$6-$F80+1),$J80/2,$M80,TRUE)-_xlfn.NORM.DIST(AND(FL$6&gt;=$F80,FL$6&lt;=$H80)*(FK$6-$F80+1),$J80/2,$M80,TRUE))/(1-2*_xlfn.NORM.DIST(0,$J80/2,$M80,TRUE))*$D80+($K80="Steady Growth")*(AND(FL$6&gt;=$F80,FL$6&lt;=$H80)*((FL$6-$F80+1)/($J80*($J80+1)/2)*$D80))+($K80="custom")*CustCF!FF80</f>
        <v>0</v>
      </c>
      <c r="FM80" s="95">
        <f>($K80="Bell Curve")*(_xlfn.NORM.DIST(AND(FM$6&gt;=$F80,FM$6&lt;=$H80)*(FM$6-$F80+1),$J80/2,$M80,TRUE)-_xlfn.NORM.DIST(AND(FM$6&gt;=$F80,FM$6&lt;=$H80)*(FL$6-$F80+1),$J80/2,$M80,TRUE))/(1-2*_xlfn.NORM.DIST(0,$J80/2,$M80,TRUE))*$D80+($K80="Steady Growth")*(AND(FM$6&gt;=$F80,FM$6&lt;=$H80)*((FM$6-$F80+1)/($J80*($J80+1)/2)*$D80))+($K80="custom")*CustCF!FG80</f>
        <v>0</v>
      </c>
      <c r="FN80" s="95">
        <f>($K80="Bell Curve")*(_xlfn.NORM.DIST(AND(FN$6&gt;=$F80,FN$6&lt;=$H80)*(FN$6-$F80+1),$J80/2,$M80,TRUE)-_xlfn.NORM.DIST(AND(FN$6&gt;=$F80,FN$6&lt;=$H80)*(FM$6-$F80+1),$J80/2,$M80,TRUE))/(1-2*_xlfn.NORM.DIST(0,$J80/2,$M80,TRUE))*$D80+($K80="Steady Growth")*(AND(FN$6&gt;=$F80,FN$6&lt;=$H80)*((FN$6-$F80+1)/($J80*($J80+1)/2)*$D80))+($K80="custom")*CustCF!FH80</f>
        <v>0</v>
      </c>
      <c r="FO80" s="95">
        <f>($K80="Bell Curve")*(_xlfn.NORM.DIST(AND(FO$6&gt;=$F80,FO$6&lt;=$H80)*(FO$6-$F80+1),$J80/2,$M80,TRUE)-_xlfn.NORM.DIST(AND(FO$6&gt;=$F80,FO$6&lt;=$H80)*(FN$6-$F80+1),$J80/2,$M80,TRUE))/(1-2*_xlfn.NORM.DIST(0,$J80/2,$M80,TRUE))*$D80+($K80="Steady Growth")*(AND(FO$6&gt;=$F80,FO$6&lt;=$H80)*((FO$6-$F80+1)/($J80*($J80+1)/2)*$D80))+($K80="custom")*CustCF!FI80</f>
        <v>0</v>
      </c>
      <c r="FP80" s="95">
        <f>($K80="Bell Curve")*(_xlfn.NORM.DIST(AND(FP$6&gt;=$F80,FP$6&lt;=$H80)*(FP$6-$F80+1),$J80/2,$M80,TRUE)-_xlfn.NORM.DIST(AND(FP$6&gt;=$F80,FP$6&lt;=$H80)*(FO$6-$F80+1),$J80/2,$M80,TRUE))/(1-2*_xlfn.NORM.DIST(0,$J80/2,$M80,TRUE))*$D80+($K80="Steady Growth")*(AND(FP$6&gt;=$F80,FP$6&lt;=$H80)*((FP$6-$F80+1)/($J80*($J80+1)/2)*$D80))+($K80="custom")*CustCF!FJ80</f>
        <v>0</v>
      </c>
      <c r="FQ80" s="95">
        <f>($K80="Bell Curve")*(_xlfn.NORM.DIST(AND(FQ$6&gt;=$F80,FQ$6&lt;=$H80)*(FQ$6-$F80+1),$J80/2,$M80,TRUE)-_xlfn.NORM.DIST(AND(FQ$6&gt;=$F80,FQ$6&lt;=$H80)*(FP$6-$F80+1),$J80/2,$M80,TRUE))/(1-2*_xlfn.NORM.DIST(0,$J80/2,$M80,TRUE))*$D80+($K80="Steady Growth")*(AND(FQ$6&gt;=$F80,FQ$6&lt;=$H80)*((FQ$6-$F80+1)/($J80*($J80+1)/2)*$D80))+($K80="custom")*CustCF!FK80</f>
        <v>0</v>
      </c>
      <c r="FR80" s="95">
        <f>($K80="Bell Curve")*(_xlfn.NORM.DIST(AND(FR$6&gt;=$F80,FR$6&lt;=$H80)*(FR$6-$F80+1),$J80/2,$M80,TRUE)-_xlfn.NORM.DIST(AND(FR$6&gt;=$F80,FR$6&lt;=$H80)*(FQ$6-$F80+1),$J80/2,$M80,TRUE))/(1-2*_xlfn.NORM.DIST(0,$J80/2,$M80,TRUE))*$D80+($K80="Steady Growth")*(AND(FR$6&gt;=$F80,FR$6&lt;=$H80)*((FR$6-$F80+1)/($J80*($J80+1)/2)*$D80))+($K80="custom")*CustCF!FL80</f>
        <v>0</v>
      </c>
      <c r="FS80" s="95">
        <f>($K80="Bell Curve")*(_xlfn.NORM.DIST(AND(FS$6&gt;=$F80,FS$6&lt;=$H80)*(FS$6-$F80+1),$J80/2,$M80,TRUE)-_xlfn.NORM.DIST(AND(FS$6&gt;=$F80,FS$6&lt;=$H80)*(FR$6-$F80+1),$J80/2,$M80,TRUE))/(1-2*_xlfn.NORM.DIST(0,$J80/2,$M80,TRUE))*$D80+($K80="Steady Growth")*(AND(FS$6&gt;=$F80,FS$6&lt;=$H80)*((FS$6-$F80+1)/($J80*($J80+1)/2)*$D80))+($K80="custom")*CustCF!FM80</f>
        <v>0</v>
      </c>
      <c r="FT80" s="95">
        <f>($K80="Bell Curve")*(_xlfn.NORM.DIST(AND(FT$6&gt;=$F80,FT$6&lt;=$H80)*(FT$6-$F80+1),$J80/2,$M80,TRUE)-_xlfn.NORM.DIST(AND(FT$6&gt;=$F80,FT$6&lt;=$H80)*(FS$6-$F80+1),$J80/2,$M80,TRUE))/(1-2*_xlfn.NORM.DIST(0,$J80/2,$M80,TRUE))*$D80+($K80="Steady Growth")*(AND(FT$6&gt;=$F80,FT$6&lt;=$H80)*((FT$6-$F80+1)/($J80*($J80+1)/2)*$D80))+($K80="custom")*CustCF!FN80</f>
        <v>0</v>
      </c>
      <c r="FU80" s="95">
        <f>($K80="Bell Curve")*(_xlfn.NORM.DIST(AND(FU$6&gt;=$F80,FU$6&lt;=$H80)*(FU$6-$F80+1),$J80/2,$M80,TRUE)-_xlfn.NORM.DIST(AND(FU$6&gt;=$F80,FU$6&lt;=$H80)*(FT$6-$F80+1),$J80/2,$M80,TRUE))/(1-2*_xlfn.NORM.DIST(0,$J80/2,$M80,TRUE))*$D80+($K80="Steady Growth")*(AND(FU$6&gt;=$F80,FU$6&lt;=$H80)*((FU$6-$F80+1)/($J80*($J80+1)/2)*$D80))+($K80="custom")*CustCF!FO80</f>
        <v>0</v>
      </c>
      <c r="FV80" s="95">
        <f>($K80="Bell Curve")*(_xlfn.NORM.DIST(AND(FV$6&gt;=$F80,FV$6&lt;=$H80)*(FV$6-$F80+1),$J80/2,$M80,TRUE)-_xlfn.NORM.DIST(AND(FV$6&gt;=$F80,FV$6&lt;=$H80)*(FU$6-$F80+1),$J80/2,$M80,TRUE))/(1-2*_xlfn.NORM.DIST(0,$J80/2,$M80,TRUE))*$D80+($K80="Steady Growth")*(AND(FV$6&gt;=$F80,FV$6&lt;=$H80)*((FV$6-$F80+1)/($J80*($J80+1)/2)*$D80))+($K80="custom")*CustCF!FP80</f>
        <v>0</v>
      </c>
      <c r="FW80" s="95">
        <f>($K80="Bell Curve")*(_xlfn.NORM.DIST(AND(FW$6&gt;=$F80,FW$6&lt;=$H80)*(FW$6-$F80+1),$J80/2,$M80,TRUE)-_xlfn.NORM.DIST(AND(FW$6&gt;=$F80,FW$6&lt;=$H80)*(FV$6-$F80+1),$J80/2,$M80,TRUE))/(1-2*_xlfn.NORM.DIST(0,$J80/2,$M80,TRUE))*$D80+($K80="Steady Growth")*(AND(FW$6&gt;=$F80,FW$6&lt;=$H80)*((FW$6-$F80+1)/($J80*($J80+1)/2)*$D80))+($K80="custom")*CustCF!FQ80</f>
        <v>0</v>
      </c>
      <c r="FX80" s="95">
        <f>($K80="Bell Curve")*(_xlfn.NORM.DIST(AND(FX$6&gt;=$F80,FX$6&lt;=$H80)*(FX$6-$F80+1),$J80/2,$M80,TRUE)-_xlfn.NORM.DIST(AND(FX$6&gt;=$F80,FX$6&lt;=$H80)*(FW$6-$F80+1),$J80/2,$M80,TRUE))/(1-2*_xlfn.NORM.DIST(0,$J80/2,$M80,TRUE))*$D80+($K80="Steady Growth")*(AND(FX$6&gt;=$F80,FX$6&lt;=$H80)*((FX$6-$F80+1)/($J80*($J80+1)/2)*$D80))+($K80="custom")*CustCF!FR80</f>
        <v>0</v>
      </c>
      <c r="FY80" s="95">
        <f>($K80="Bell Curve")*(_xlfn.NORM.DIST(AND(FY$6&gt;=$F80,FY$6&lt;=$H80)*(FY$6-$F80+1),$J80/2,$M80,TRUE)-_xlfn.NORM.DIST(AND(FY$6&gt;=$F80,FY$6&lt;=$H80)*(FX$6-$F80+1),$J80/2,$M80,TRUE))/(1-2*_xlfn.NORM.DIST(0,$J80/2,$M80,TRUE))*$D80+($K80="Steady Growth")*(AND(FY$6&gt;=$F80,FY$6&lt;=$H80)*((FY$6-$F80+1)/($J80*($J80+1)/2)*$D80))+($K80="custom")*CustCF!FS80</f>
        <v>0</v>
      </c>
      <c r="FZ80" s="95">
        <f>($K80="Bell Curve")*(_xlfn.NORM.DIST(AND(FZ$6&gt;=$F80,FZ$6&lt;=$H80)*(FZ$6-$F80+1),$J80/2,$M80,TRUE)-_xlfn.NORM.DIST(AND(FZ$6&gt;=$F80,FZ$6&lt;=$H80)*(FY$6-$F80+1),$J80/2,$M80,TRUE))/(1-2*_xlfn.NORM.DIST(0,$J80/2,$M80,TRUE))*$D80+($K80="Steady Growth")*(AND(FZ$6&gt;=$F80,FZ$6&lt;=$H80)*((FZ$6-$F80+1)/($J80*($J80+1)/2)*$D80))+($K80="custom")*CustCF!FT80</f>
        <v>0</v>
      </c>
      <c r="GA80" s="95">
        <f>($K80="Bell Curve")*(_xlfn.NORM.DIST(AND(GA$6&gt;=$F80,GA$6&lt;=$H80)*(GA$6-$F80+1),$J80/2,$M80,TRUE)-_xlfn.NORM.DIST(AND(GA$6&gt;=$F80,GA$6&lt;=$H80)*(FZ$6-$F80+1),$J80/2,$M80,TRUE))/(1-2*_xlfn.NORM.DIST(0,$J80/2,$M80,TRUE))*$D80+($K80="Steady Growth")*(AND(GA$6&gt;=$F80,GA$6&lt;=$H80)*((GA$6-$F80+1)/($J80*($J80+1)/2)*$D80))+($K80="custom")*CustCF!FU80</f>
        <v>0</v>
      </c>
      <c r="GB80" s="95">
        <f>($K80="Bell Curve")*(_xlfn.NORM.DIST(AND(GB$6&gt;=$F80,GB$6&lt;=$H80)*(GB$6-$F80+1),$J80/2,$M80,TRUE)-_xlfn.NORM.DIST(AND(GB$6&gt;=$F80,GB$6&lt;=$H80)*(GA$6-$F80+1),$J80/2,$M80,TRUE))/(1-2*_xlfn.NORM.DIST(0,$J80/2,$M80,TRUE))*$D80+($K80="Steady Growth")*(AND(GB$6&gt;=$F80,GB$6&lt;=$H80)*((GB$6-$F80+1)/($J80*($J80+1)/2)*$D80))+($K80="custom")*CustCF!FV80</f>
        <v>0</v>
      </c>
      <c r="GC80" s="95">
        <f>($K80="Bell Curve")*(_xlfn.NORM.DIST(AND(GC$6&gt;=$F80,GC$6&lt;=$H80)*(GC$6-$F80+1),$J80/2,$M80,TRUE)-_xlfn.NORM.DIST(AND(GC$6&gt;=$F80,GC$6&lt;=$H80)*(GB$6-$F80+1),$J80/2,$M80,TRUE))/(1-2*_xlfn.NORM.DIST(0,$J80/2,$M80,TRUE))*$D80+($K80="Steady Growth")*(AND(GC$6&gt;=$F80,GC$6&lt;=$H80)*((GC$6-$F80+1)/($J80*($J80+1)/2)*$D80))+($K80="custom")*CustCF!FW80</f>
        <v>0</v>
      </c>
      <c r="GD80" s="95">
        <f>($K80="Bell Curve")*(_xlfn.NORM.DIST(AND(GD$6&gt;=$F80,GD$6&lt;=$H80)*(GD$6-$F80+1),$J80/2,$M80,TRUE)-_xlfn.NORM.DIST(AND(GD$6&gt;=$F80,GD$6&lt;=$H80)*(GC$6-$F80+1),$J80/2,$M80,TRUE))/(1-2*_xlfn.NORM.DIST(0,$J80/2,$M80,TRUE))*$D80+($K80="Steady Growth")*(AND(GD$6&gt;=$F80,GD$6&lt;=$H80)*((GD$6-$F80+1)/($J80*($J80+1)/2)*$D80))+($K80="custom")*CustCF!FX80</f>
        <v>0</v>
      </c>
      <c r="GE80" s="95">
        <f>($K80="Bell Curve")*(_xlfn.NORM.DIST(AND(GE$6&gt;=$F80,GE$6&lt;=$H80)*(GE$6-$F80+1),$J80/2,$M80,TRUE)-_xlfn.NORM.DIST(AND(GE$6&gt;=$F80,GE$6&lt;=$H80)*(GD$6-$F80+1),$J80/2,$M80,TRUE))/(1-2*_xlfn.NORM.DIST(0,$J80/2,$M80,TRUE))*$D80+($K80="Steady Growth")*(AND(GE$6&gt;=$F80,GE$6&lt;=$H80)*((GE$6-$F80+1)/($J80*($J80+1)/2)*$D80))+($K80="custom")*CustCF!FY80</f>
        <v>0</v>
      </c>
      <c r="GF80" s="95">
        <f>($K80="Bell Curve")*(_xlfn.NORM.DIST(AND(GF$6&gt;=$F80,GF$6&lt;=$H80)*(GF$6-$F80+1),$J80/2,$M80,TRUE)-_xlfn.NORM.DIST(AND(GF$6&gt;=$F80,GF$6&lt;=$H80)*(GE$6-$F80+1),$J80/2,$M80,TRUE))/(1-2*_xlfn.NORM.DIST(0,$J80/2,$M80,TRUE))*$D80+($K80="Steady Growth")*(AND(GF$6&gt;=$F80,GF$6&lt;=$H80)*((GF$6-$F80+1)/($J80*($J80+1)/2)*$D80))+($K80="custom")*CustCF!FZ80</f>
        <v>0</v>
      </c>
      <c r="GG80" s="95">
        <f>($K80="Bell Curve")*(_xlfn.NORM.DIST(AND(GG$6&gt;=$F80,GG$6&lt;=$H80)*(GG$6-$F80+1),$J80/2,$M80,TRUE)-_xlfn.NORM.DIST(AND(GG$6&gt;=$F80,GG$6&lt;=$H80)*(GF$6-$F80+1),$J80/2,$M80,TRUE))/(1-2*_xlfn.NORM.DIST(0,$J80/2,$M80,TRUE))*$D80+($K80="Steady Growth")*(AND(GG$6&gt;=$F80,GG$6&lt;=$H80)*((GG$6-$F80+1)/($J80*($J80+1)/2)*$D80))+($K80="custom")*CustCF!GA80</f>
        <v>0</v>
      </c>
      <c r="GH80" s="95">
        <f>($K80="Bell Curve")*(_xlfn.NORM.DIST(AND(GH$6&gt;=$F80,GH$6&lt;=$H80)*(GH$6-$F80+1),$J80/2,$M80,TRUE)-_xlfn.NORM.DIST(AND(GH$6&gt;=$F80,GH$6&lt;=$H80)*(GG$6-$F80+1),$J80/2,$M80,TRUE))/(1-2*_xlfn.NORM.DIST(0,$J80/2,$M80,TRUE))*$D80+($K80="Steady Growth")*(AND(GH$6&gt;=$F80,GH$6&lt;=$H80)*((GH$6-$F80+1)/($J80*($J80+1)/2)*$D80))+($K80="custom")*CustCF!GB80</f>
        <v>0</v>
      </c>
      <c r="GI80" s="95">
        <f>($K80="Bell Curve")*(_xlfn.NORM.DIST(AND(GI$6&gt;=$F80,GI$6&lt;=$H80)*(GI$6-$F80+1),$J80/2,$M80,TRUE)-_xlfn.NORM.DIST(AND(GI$6&gt;=$F80,GI$6&lt;=$H80)*(GH$6-$F80+1),$J80/2,$M80,TRUE))/(1-2*_xlfn.NORM.DIST(0,$J80/2,$M80,TRUE))*$D80+($K80="Steady Growth")*(AND(GI$6&gt;=$F80,GI$6&lt;=$H80)*((GI$6-$F80+1)/($J80*($J80+1)/2)*$D80))+($K80="custom")*CustCF!GC80</f>
        <v>0</v>
      </c>
      <c r="GJ80" s="95">
        <f>($K80="Bell Curve")*(_xlfn.NORM.DIST(AND(GJ$6&gt;=$F80,GJ$6&lt;=$H80)*(GJ$6-$F80+1),$J80/2,$M80,TRUE)-_xlfn.NORM.DIST(AND(GJ$6&gt;=$F80,GJ$6&lt;=$H80)*(GI$6-$F80+1),$J80/2,$M80,TRUE))/(1-2*_xlfn.NORM.DIST(0,$J80/2,$M80,TRUE))*$D80+($K80="Steady Growth")*(AND(GJ$6&gt;=$F80,GJ$6&lt;=$H80)*((GJ$6-$F80+1)/($J80*($J80+1)/2)*$D80))+($K80="custom")*CustCF!GD80</f>
        <v>0</v>
      </c>
      <c r="GK80" s="95">
        <f>($K80="Bell Curve")*(_xlfn.NORM.DIST(AND(GK$6&gt;=$F80,GK$6&lt;=$H80)*(GK$6-$F80+1),$J80/2,$M80,TRUE)-_xlfn.NORM.DIST(AND(GK$6&gt;=$F80,GK$6&lt;=$H80)*(GJ$6-$F80+1),$J80/2,$M80,TRUE))/(1-2*_xlfn.NORM.DIST(0,$J80/2,$M80,TRUE))*$D80+($K80="Steady Growth")*(AND(GK$6&gt;=$F80,GK$6&lt;=$H80)*((GK$6-$F80+1)/($J80*($J80+1)/2)*$D80))+($K80="custom")*CustCF!GE80</f>
        <v>0</v>
      </c>
      <c r="GL80" s="95">
        <f>($K80="Bell Curve")*(_xlfn.NORM.DIST(AND(GL$6&gt;=$F80,GL$6&lt;=$H80)*(GL$6-$F80+1),$J80/2,$M80,TRUE)-_xlfn.NORM.DIST(AND(GL$6&gt;=$F80,GL$6&lt;=$H80)*(GK$6-$F80+1),$J80/2,$M80,TRUE))/(1-2*_xlfn.NORM.DIST(0,$J80/2,$M80,TRUE))*$D80+($K80="Steady Growth")*(AND(GL$6&gt;=$F80,GL$6&lt;=$H80)*((GL$6-$F80+1)/($J80*($J80+1)/2)*$D80))+($K80="custom")*CustCF!GF80</f>
        <v>0</v>
      </c>
      <c r="GM80" s="95">
        <f>($K80="Bell Curve")*(_xlfn.NORM.DIST(AND(GM$6&gt;=$F80,GM$6&lt;=$H80)*(GM$6-$F80+1),$J80/2,$M80,TRUE)-_xlfn.NORM.DIST(AND(GM$6&gt;=$F80,GM$6&lt;=$H80)*(GL$6-$F80+1),$J80/2,$M80,TRUE))/(1-2*_xlfn.NORM.DIST(0,$J80/2,$M80,TRUE))*$D80+($K80="Steady Growth")*(AND(GM$6&gt;=$F80,GM$6&lt;=$H80)*((GM$6-$F80+1)/($J80*($J80+1)/2)*$D80))+($K80="custom")*CustCF!GG80</f>
        <v>0</v>
      </c>
      <c r="GN80" s="268">
        <f>($K80="Bell Curve")*(_xlfn.NORM.DIST(AND(GN$6&gt;=$F80,GN$6&lt;=$H80)*(GN$6-$F80+1),$J80/2,$M80,TRUE)-_xlfn.NORM.DIST(AND(GN$6&gt;=$F80,GN$6&lt;=$H80)*(GM$6-$F80+1),$J80/2,$M80,TRUE))/(1-2*_xlfn.NORM.DIST(0,$J80/2,$M80,TRUE))*$D80+($K80="Steady Growth")*(AND(GN$6&gt;=$F80,GN$6&lt;=$H80)*((GN$6-$F80+1)/($J80*($J80+1)/2)*$D80))+($K80="custom")*CustCF!GH80</f>
        <v>0</v>
      </c>
      <c r="GO80" s="1"/>
      <c r="GP80" s="67"/>
    </row>
    <row r="81" spans="1:198" customFormat="1" hidden="1" outlineLevel="1" x14ac:dyDescent="0.75">
      <c r="A81" s="1"/>
      <c r="B81" s="1"/>
      <c r="C81" s="262">
        <f>Budget!X23</f>
        <v>0</v>
      </c>
      <c r="D81" s="19">
        <f>Budget!Y23</f>
        <v>0</v>
      </c>
      <c r="E81" s="19" t="str">
        <f t="shared" si="43"/>
        <v/>
      </c>
      <c r="F81" s="263">
        <v>0</v>
      </c>
      <c r="G81" s="257">
        <f>IF(L81="custom",CustCF!F81,INDEX($P$8:$GN$8,MATCH(F81,$P$6:$GN$6,0)))</f>
        <v>46053</v>
      </c>
      <c r="H81" s="263">
        <v>0</v>
      </c>
      <c r="I81" s="257">
        <f>IF(L81="custom",CustCF!G81,INDEX($P$8:$GN$8,MATCH(H81,$P$6:$GN$6,0)))</f>
        <v>46053</v>
      </c>
      <c r="J81" s="260">
        <f t="shared" si="44"/>
        <v>1</v>
      </c>
      <c r="K81" s="265" t="s">
        <v>116</v>
      </c>
      <c r="L81" s="266" t="s">
        <v>141</v>
      </c>
      <c r="M81" s="267">
        <f t="shared" si="45"/>
        <v>9</v>
      </c>
      <c r="N81" s="18">
        <f t="shared" si="36"/>
        <v>0</v>
      </c>
      <c r="O81" s="1372">
        <f t="shared" si="46"/>
        <v>0</v>
      </c>
      <c r="P81" s="95">
        <f>($K81="Bell Curve")*(_xlfn.NORM.DIST(AND(P$6&gt;=$F81,P$6&lt;=$H81)*(P$6-$F81+1),$J81/2,$M81,TRUE)-_xlfn.NORM.DIST(AND(P$6&gt;=$F81,P$6&lt;=$H81)*(O$6-$F81+1),$J81/2,$M81,TRUE))/(1-2*_xlfn.NORM.DIST(0,$J81/2,$M81,TRUE))*$D81+($K81="Steady Growth")*(AND(P$6&gt;=$F81,P$6&lt;=$H81)*((P$6-$F81+1)/($J81*($J81+1)/2)*$D81))+($K81="custom")*CustCF!J81</f>
        <v>0</v>
      </c>
      <c r="Q81" s="95">
        <f>($K81="Bell Curve")*(_xlfn.NORM.DIST(AND(Q$6&gt;=$F81,Q$6&lt;=$H81)*(Q$6-$F81+1),$J81/2,$M81,TRUE)-_xlfn.NORM.DIST(AND(Q$6&gt;=$F81,Q$6&lt;=$H81)*(P$6-$F81+1),$J81/2,$M81,TRUE))/(1-2*_xlfn.NORM.DIST(0,$J81/2,$M81,TRUE))*$D81+($K81="Steady Growth")*(AND(Q$6&gt;=$F81,Q$6&lt;=$H81)*((Q$6-$F81+1)/($J81*($J81+1)/2)*$D81))+($K81="custom")*CustCF!K81</f>
        <v>0</v>
      </c>
      <c r="R81" s="95">
        <f>($K81="Bell Curve")*(_xlfn.NORM.DIST(AND(R$6&gt;=$F81,R$6&lt;=$H81)*(R$6-$F81+1),$J81/2,$M81,TRUE)-_xlfn.NORM.DIST(AND(R$6&gt;=$F81,R$6&lt;=$H81)*(Q$6-$F81+1),$J81/2,$M81,TRUE))/(1-2*_xlfn.NORM.DIST(0,$J81/2,$M81,TRUE))*$D81+($K81="Steady Growth")*(AND(R$6&gt;=$F81,R$6&lt;=$H81)*((R$6-$F81+1)/($J81*($J81+1)/2)*$D81))+($K81="custom")*CustCF!L81</f>
        <v>0</v>
      </c>
      <c r="S81" s="95">
        <f>($K81="Bell Curve")*(_xlfn.NORM.DIST(AND(S$6&gt;=$F81,S$6&lt;=$H81)*(S$6-$F81+1),$J81/2,$M81,TRUE)-_xlfn.NORM.DIST(AND(S$6&gt;=$F81,S$6&lt;=$H81)*(R$6-$F81+1),$J81/2,$M81,TRUE))/(1-2*_xlfn.NORM.DIST(0,$J81/2,$M81,TRUE))*$D81+($K81="Steady Growth")*(AND(S$6&gt;=$F81,S$6&lt;=$H81)*((S$6-$F81+1)/($J81*($J81+1)/2)*$D81))+($K81="custom")*CustCF!M81</f>
        <v>0</v>
      </c>
      <c r="T81" s="95">
        <f>($K81="Bell Curve")*(_xlfn.NORM.DIST(AND(T$6&gt;=$F81,T$6&lt;=$H81)*(T$6-$F81+1),$J81/2,$M81,TRUE)-_xlfn.NORM.DIST(AND(T$6&gt;=$F81,T$6&lt;=$H81)*(S$6-$F81+1),$J81/2,$M81,TRUE))/(1-2*_xlfn.NORM.DIST(0,$J81/2,$M81,TRUE))*$D81+($K81="Steady Growth")*(AND(T$6&gt;=$F81,T$6&lt;=$H81)*((T$6-$F81+1)/($J81*($J81+1)/2)*$D81))+($K81="custom")*CustCF!N81</f>
        <v>0</v>
      </c>
      <c r="U81" s="95">
        <f>($K81="Bell Curve")*(_xlfn.NORM.DIST(AND(U$6&gt;=$F81,U$6&lt;=$H81)*(U$6-$F81+1),$J81/2,$M81,TRUE)-_xlfn.NORM.DIST(AND(U$6&gt;=$F81,U$6&lt;=$H81)*(T$6-$F81+1),$J81/2,$M81,TRUE))/(1-2*_xlfn.NORM.DIST(0,$J81/2,$M81,TRUE))*$D81+($K81="Steady Growth")*(AND(U$6&gt;=$F81,U$6&lt;=$H81)*((U$6-$F81+1)/($J81*($J81+1)/2)*$D81))+($K81="custom")*CustCF!O81</f>
        <v>0</v>
      </c>
      <c r="V81" s="95">
        <f>($K81="Bell Curve")*(_xlfn.NORM.DIST(AND(V$6&gt;=$F81,V$6&lt;=$H81)*(V$6-$F81+1),$J81/2,$M81,TRUE)-_xlfn.NORM.DIST(AND(V$6&gt;=$F81,V$6&lt;=$H81)*(U$6-$F81+1),$J81/2,$M81,TRUE))/(1-2*_xlfn.NORM.DIST(0,$J81/2,$M81,TRUE))*$D81+($K81="Steady Growth")*(AND(V$6&gt;=$F81,V$6&lt;=$H81)*((V$6-$F81+1)/($J81*($J81+1)/2)*$D81))+($K81="custom")*CustCF!P81</f>
        <v>0</v>
      </c>
      <c r="W81" s="95">
        <f>($K81="Bell Curve")*(_xlfn.NORM.DIST(AND(W$6&gt;=$F81,W$6&lt;=$H81)*(W$6-$F81+1),$J81/2,$M81,TRUE)-_xlfn.NORM.DIST(AND(W$6&gt;=$F81,W$6&lt;=$H81)*(V$6-$F81+1),$J81/2,$M81,TRUE))/(1-2*_xlfn.NORM.DIST(0,$J81/2,$M81,TRUE))*$D81+($K81="Steady Growth")*(AND(W$6&gt;=$F81,W$6&lt;=$H81)*((W$6-$F81+1)/($J81*($J81+1)/2)*$D81))+($K81="custom")*CustCF!Q81</f>
        <v>0</v>
      </c>
      <c r="X81" s="95">
        <f>($K81="Bell Curve")*(_xlfn.NORM.DIST(AND(X$6&gt;=$F81,X$6&lt;=$H81)*(X$6-$F81+1),$J81/2,$M81,TRUE)-_xlfn.NORM.DIST(AND(X$6&gt;=$F81,X$6&lt;=$H81)*(W$6-$F81+1),$J81/2,$M81,TRUE))/(1-2*_xlfn.NORM.DIST(0,$J81/2,$M81,TRUE))*$D81+($K81="Steady Growth")*(AND(X$6&gt;=$F81,X$6&lt;=$H81)*((X$6-$F81+1)/($J81*($J81+1)/2)*$D81))+($K81="custom")*CustCF!R81</f>
        <v>0</v>
      </c>
      <c r="Y81" s="95">
        <f>($K81="Bell Curve")*(_xlfn.NORM.DIST(AND(Y$6&gt;=$F81,Y$6&lt;=$H81)*(Y$6-$F81+1),$J81/2,$M81,TRUE)-_xlfn.NORM.DIST(AND(Y$6&gt;=$F81,Y$6&lt;=$H81)*(X$6-$F81+1),$J81/2,$M81,TRUE))/(1-2*_xlfn.NORM.DIST(0,$J81/2,$M81,TRUE))*$D81+($K81="Steady Growth")*(AND(Y$6&gt;=$F81,Y$6&lt;=$H81)*((Y$6-$F81+1)/($J81*($J81+1)/2)*$D81))+($K81="custom")*CustCF!S81</f>
        <v>0</v>
      </c>
      <c r="Z81" s="95">
        <f>($K81="Bell Curve")*(_xlfn.NORM.DIST(AND(Z$6&gt;=$F81,Z$6&lt;=$H81)*(Z$6-$F81+1),$J81/2,$M81,TRUE)-_xlfn.NORM.DIST(AND(Z$6&gt;=$F81,Z$6&lt;=$H81)*(Y$6-$F81+1),$J81/2,$M81,TRUE))/(1-2*_xlfn.NORM.DIST(0,$J81/2,$M81,TRUE))*$D81+($K81="Steady Growth")*(AND(Z$6&gt;=$F81,Z$6&lt;=$H81)*((Z$6-$F81+1)/($J81*($J81+1)/2)*$D81))+($K81="custom")*CustCF!T81</f>
        <v>0</v>
      </c>
      <c r="AA81" s="95">
        <f>($K81="Bell Curve")*(_xlfn.NORM.DIST(AND(AA$6&gt;=$F81,AA$6&lt;=$H81)*(AA$6-$F81+1),$J81/2,$M81,TRUE)-_xlfn.NORM.DIST(AND(AA$6&gt;=$F81,AA$6&lt;=$H81)*(Z$6-$F81+1),$J81/2,$M81,TRUE))/(1-2*_xlfn.NORM.DIST(0,$J81/2,$M81,TRUE))*$D81+($K81="Steady Growth")*(AND(AA$6&gt;=$F81,AA$6&lt;=$H81)*((AA$6-$F81+1)/($J81*($J81+1)/2)*$D81))+($K81="custom")*CustCF!U81</f>
        <v>0</v>
      </c>
      <c r="AB81" s="95">
        <f>($K81="Bell Curve")*(_xlfn.NORM.DIST(AND(AB$6&gt;=$F81,AB$6&lt;=$H81)*(AB$6-$F81+1),$J81/2,$M81,TRUE)-_xlfn.NORM.DIST(AND(AB$6&gt;=$F81,AB$6&lt;=$H81)*(AA$6-$F81+1),$J81/2,$M81,TRUE))/(1-2*_xlfn.NORM.DIST(0,$J81/2,$M81,TRUE))*$D81+($K81="Steady Growth")*(AND(AB$6&gt;=$F81,AB$6&lt;=$H81)*((AB$6-$F81+1)/($J81*($J81+1)/2)*$D81))+($K81="custom")*CustCF!V81</f>
        <v>0</v>
      </c>
      <c r="AC81" s="95">
        <f>($K81="Bell Curve")*(_xlfn.NORM.DIST(AND(AC$6&gt;=$F81,AC$6&lt;=$H81)*(AC$6-$F81+1),$J81/2,$M81,TRUE)-_xlfn.NORM.DIST(AND(AC$6&gt;=$F81,AC$6&lt;=$H81)*(AB$6-$F81+1),$J81/2,$M81,TRUE))/(1-2*_xlfn.NORM.DIST(0,$J81/2,$M81,TRUE))*$D81+($K81="Steady Growth")*(AND(AC$6&gt;=$F81,AC$6&lt;=$H81)*((AC$6-$F81+1)/($J81*($J81+1)/2)*$D81))+($K81="custom")*CustCF!W81</f>
        <v>0</v>
      </c>
      <c r="AD81" s="95">
        <f>($K81="Bell Curve")*(_xlfn.NORM.DIST(AND(AD$6&gt;=$F81,AD$6&lt;=$H81)*(AD$6-$F81+1),$J81/2,$M81,TRUE)-_xlfn.NORM.DIST(AND(AD$6&gt;=$F81,AD$6&lt;=$H81)*(AC$6-$F81+1),$J81/2,$M81,TRUE))/(1-2*_xlfn.NORM.DIST(0,$J81/2,$M81,TRUE))*$D81+($K81="Steady Growth")*(AND(AD$6&gt;=$F81,AD$6&lt;=$H81)*((AD$6-$F81+1)/($J81*($J81+1)/2)*$D81))+($K81="custom")*CustCF!X81</f>
        <v>0</v>
      </c>
      <c r="AE81" s="95">
        <f>($K81="Bell Curve")*(_xlfn.NORM.DIST(AND(AE$6&gt;=$F81,AE$6&lt;=$H81)*(AE$6-$F81+1),$J81/2,$M81,TRUE)-_xlfn.NORM.DIST(AND(AE$6&gt;=$F81,AE$6&lt;=$H81)*(AD$6-$F81+1),$J81/2,$M81,TRUE))/(1-2*_xlfn.NORM.DIST(0,$J81/2,$M81,TRUE))*$D81+($K81="Steady Growth")*(AND(AE$6&gt;=$F81,AE$6&lt;=$H81)*((AE$6-$F81+1)/($J81*($J81+1)/2)*$D81))+($K81="custom")*CustCF!Y81</f>
        <v>0</v>
      </c>
      <c r="AF81" s="95">
        <f>($K81="Bell Curve")*(_xlfn.NORM.DIST(AND(AF$6&gt;=$F81,AF$6&lt;=$H81)*(AF$6-$F81+1),$J81/2,$M81,TRUE)-_xlfn.NORM.DIST(AND(AF$6&gt;=$F81,AF$6&lt;=$H81)*(AE$6-$F81+1),$J81/2,$M81,TRUE))/(1-2*_xlfn.NORM.DIST(0,$J81/2,$M81,TRUE))*$D81+($K81="Steady Growth")*(AND(AF$6&gt;=$F81,AF$6&lt;=$H81)*((AF$6-$F81+1)/($J81*($J81+1)/2)*$D81))+($K81="custom")*CustCF!Z81</f>
        <v>0</v>
      </c>
      <c r="AG81" s="95">
        <f>($K81="Bell Curve")*(_xlfn.NORM.DIST(AND(AG$6&gt;=$F81,AG$6&lt;=$H81)*(AG$6-$F81+1),$J81/2,$M81,TRUE)-_xlfn.NORM.DIST(AND(AG$6&gt;=$F81,AG$6&lt;=$H81)*(AF$6-$F81+1),$J81/2,$M81,TRUE))/(1-2*_xlfn.NORM.DIST(0,$J81/2,$M81,TRUE))*$D81+($K81="Steady Growth")*(AND(AG$6&gt;=$F81,AG$6&lt;=$H81)*((AG$6-$F81+1)/($J81*($J81+1)/2)*$D81))+($K81="custom")*CustCF!AA81</f>
        <v>0</v>
      </c>
      <c r="AH81" s="95">
        <f>($K81="Bell Curve")*(_xlfn.NORM.DIST(AND(AH$6&gt;=$F81,AH$6&lt;=$H81)*(AH$6-$F81+1),$J81/2,$M81,TRUE)-_xlfn.NORM.DIST(AND(AH$6&gt;=$F81,AH$6&lt;=$H81)*(AG$6-$F81+1),$J81/2,$M81,TRUE))/(1-2*_xlfn.NORM.DIST(0,$J81/2,$M81,TRUE))*$D81+($K81="Steady Growth")*(AND(AH$6&gt;=$F81,AH$6&lt;=$H81)*((AH$6-$F81+1)/($J81*($J81+1)/2)*$D81))+($K81="custom")*CustCF!AB81</f>
        <v>0</v>
      </c>
      <c r="AI81" s="95">
        <f>($K81="Bell Curve")*(_xlfn.NORM.DIST(AND(AI$6&gt;=$F81,AI$6&lt;=$H81)*(AI$6-$F81+1),$J81/2,$M81,TRUE)-_xlfn.NORM.DIST(AND(AI$6&gt;=$F81,AI$6&lt;=$H81)*(AH$6-$F81+1),$J81/2,$M81,TRUE))/(1-2*_xlfn.NORM.DIST(0,$J81/2,$M81,TRUE))*$D81+($K81="Steady Growth")*(AND(AI$6&gt;=$F81,AI$6&lt;=$H81)*((AI$6-$F81+1)/($J81*($J81+1)/2)*$D81))+($K81="custom")*CustCF!AC81</f>
        <v>0</v>
      </c>
      <c r="AJ81" s="95">
        <f>($K81="Bell Curve")*(_xlfn.NORM.DIST(AND(AJ$6&gt;=$F81,AJ$6&lt;=$H81)*(AJ$6-$F81+1),$J81/2,$M81,TRUE)-_xlfn.NORM.DIST(AND(AJ$6&gt;=$F81,AJ$6&lt;=$H81)*(AI$6-$F81+1),$J81/2,$M81,TRUE))/(1-2*_xlfn.NORM.DIST(0,$J81/2,$M81,TRUE))*$D81+($K81="Steady Growth")*(AND(AJ$6&gt;=$F81,AJ$6&lt;=$H81)*((AJ$6-$F81+1)/($J81*($J81+1)/2)*$D81))+($K81="custom")*CustCF!AD81</f>
        <v>0</v>
      </c>
      <c r="AK81" s="95">
        <f>($K81="Bell Curve")*(_xlfn.NORM.DIST(AND(AK$6&gt;=$F81,AK$6&lt;=$H81)*(AK$6-$F81+1),$J81/2,$M81,TRUE)-_xlfn.NORM.DIST(AND(AK$6&gt;=$F81,AK$6&lt;=$H81)*(AJ$6-$F81+1),$J81/2,$M81,TRUE))/(1-2*_xlfn.NORM.DIST(0,$J81/2,$M81,TRUE))*$D81+($K81="Steady Growth")*(AND(AK$6&gt;=$F81,AK$6&lt;=$H81)*((AK$6-$F81+1)/($J81*($J81+1)/2)*$D81))+($K81="custom")*CustCF!AE81</f>
        <v>0</v>
      </c>
      <c r="AL81" s="95">
        <f>($K81="Bell Curve")*(_xlfn.NORM.DIST(AND(AL$6&gt;=$F81,AL$6&lt;=$H81)*(AL$6-$F81+1),$J81/2,$M81,TRUE)-_xlfn.NORM.DIST(AND(AL$6&gt;=$F81,AL$6&lt;=$H81)*(AK$6-$F81+1),$J81/2,$M81,TRUE))/(1-2*_xlfn.NORM.DIST(0,$J81/2,$M81,TRUE))*$D81+($K81="Steady Growth")*(AND(AL$6&gt;=$F81,AL$6&lt;=$H81)*((AL$6-$F81+1)/($J81*($J81+1)/2)*$D81))+($K81="custom")*CustCF!AF81</f>
        <v>0</v>
      </c>
      <c r="AM81" s="95">
        <f>($K81="Bell Curve")*(_xlfn.NORM.DIST(AND(AM$6&gt;=$F81,AM$6&lt;=$H81)*(AM$6-$F81+1),$J81/2,$M81,TRUE)-_xlfn.NORM.DIST(AND(AM$6&gt;=$F81,AM$6&lt;=$H81)*(AL$6-$F81+1),$J81/2,$M81,TRUE))/(1-2*_xlfn.NORM.DIST(0,$J81/2,$M81,TRUE))*$D81+($K81="Steady Growth")*(AND(AM$6&gt;=$F81,AM$6&lt;=$H81)*((AM$6-$F81+1)/($J81*($J81+1)/2)*$D81))+($K81="custom")*CustCF!AG81</f>
        <v>0</v>
      </c>
      <c r="AN81" s="95">
        <f>($K81="Bell Curve")*(_xlfn.NORM.DIST(AND(AN$6&gt;=$F81,AN$6&lt;=$H81)*(AN$6-$F81+1),$J81/2,$M81,TRUE)-_xlfn.NORM.DIST(AND(AN$6&gt;=$F81,AN$6&lt;=$H81)*(AM$6-$F81+1),$J81/2,$M81,TRUE))/(1-2*_xlfn.NORM.DIST(0,$J81/2,$M81,TRUE))*$D81+($K81="Steady Growth")*(AND(AN$6&gt;=$F81,AN$6&lt;=$H81)*((AN$6-$F81+1)/($J81*($J81+1)/2)*$D81))+($K81="custom")*CustCF!AH81</f>
        <v>0</v>
      </c>
      <c r="AO81" s="95">
        <f>($K81="Bell Curve")*(_xlfn.NORM.DIST(AND(AO$6&gt;=$F81,AO$6&lt;=$H81)*(AO$6-$F81+1),$J81/2,$M81,TRUE)-_xlfn.NORM.DIST(AND(AO$6&gt;=$F81,AO$6&lt;=$H81)*(AN$6-$F81+1),$J81/2,$M81,TRUE))/(1-2*_xlfn.NORM.DIST(0,$J81/2,$M81,TRUE))*$D81+($K81="Steady Growth")*(AND(AO$6&gt;=$F81,AO$6&lt;=$H81)*((AO$6-$F81+1)/($J81*($J81+1)/2)*$D81))+($K81="custom")*CustCF!AI81</f>
        <v>0</v>
      </c>
      <c r="AP81" s="95">
        <f>($K81="Bell Curve")*(_xlfn.NORM.DIST(AND(AP$6&gt;=$F81,AP$6&lt;=$H81)*(AP$6-$F81+1),$J81/2,$M81,TRUE)-_xlfn.NORM.DIST(AND(AP$6&gt;=$F81,AP$6&lt;=$H81)*(AO$6-$F81+1),$J81/2,$M81,TRUE))/(1-2*_xlfn.NORM.DIST(0,$J81/2,$M81,TRUE))*$D81+($K81="Steady Growth")*(AND(AP$6&gt;=$F81,AP$6&lt;=$H81)*((AP$6-$F81+1)/($J81*($J81+1)/2)*$D81))+($K81="custom")*CustCF!AJ81</f>
        <v>0</v>
      </c>
      <c r="AQ81" s="95">
        <f>($K81="Bell Curve")*(_xlfn.NORM.DIST(AND(AQ$6&gt;=$F81,AQ$6&lt;=$H81)*(AQ$6-$F81+1),$J81/2,$M81,TRUE)-_xlfn.NORM.DIST(AND(AQ$6&gt;=$F81,AQ$6&lt;=$H81)*(AP$6-$F81+1),$J81/2,$M81,TRUE))/(1-2*_xlfn.NORM.DIST(0,$J81/2,$M81,TRUE))*$D81+($K81="Steady Growth")*(AND(AQ$6&gt;=$F81,AQ$6&lt;=$H81)*((AQ$6-$F81+1)/($J81*($J81+1)/2)*$D81))+($K81="custom")*CustCF!AK81</f>
        <v>0</v>
      </c>
      <c r="AR81" s="95">
        <f>($K81="Bell Curve")*(_xlfn.NORM.DIST(AND(AR$6&gt;=$F81,AR$6&lt;=$H81)*(AR$6-$F81+1),$J81/2,$M81,TRUE)-_xlfn.NORM.DIST(AND(AR$6&gt;=$F81,AR$6&lt;=$H81)*(AQ$6-$F81+1),$J81/2,$M81,TRUE))/(1-2*_xlfn.NORM.DIST(0,$J81/2,$M81,TRUE))*$D81+($K81="Steady Growth")*(AND(AR$6&gt;=$F81,AR$6&lt;=$H81)*((AR$6-$F81+1)/($J81*($J81+1)/2)*$D81))+($K81="custom")*CustCF!AL81</f>
        <v>0</v>
      </c>
      <c r="AS81" s="95">
        <f>($K81="Bell Curve")*(_xlfn.NORM.DIST(AND(AS$6&gt;=$F81,AS$6&lt;=$H81)*(AS$6-$F81+1),$J81/2,$M81,TRUE)-_xlfn.NORM.DIST(AND(AS$6&gt;=$F81,AS$6&lt;=$H81)*(AR$6-$F81+1),$J81/2,$M81,TRUE))/(1-2*_xlfn.NORM.DIST(0,$J81/2,$M81,TRUE))*$D81+($K81="Steady Growth")*(AND(AS$6&gt;=$F81,AS$6&lt;=$H81)*((AS$6-$F81+1)/($J81*($J81+1)/2)*$D81))+($K81="custom")*CustCF!AM81</f>
        <v>0</v>
      </c>
      <c r="AT81" s="95">
        <f>($K81="Bell Curve")*(_xlfn.NORM.DIST(AND(AT$6&gt;=$F81,AT$6&lt;=$H81)*(AT$6-$F81+1),$J81/2,$M81,TRUE)-_xlfn.NORM.DIST(AND(AT$6&gt;=$F81,AT$6&lt;=$H81)*(AS$6-$F81+1),$J81/2,$M81,TRUE))/(1-2*_xlfn.NORM.DIST(0,$J81/2,$M81,TRUE))*$D81+($K81="Steady Growth")*(AND(AT$6&gt;=$F81,AT$6&lt;=$H81)*((AT$6-$F81+1)/($J81*($J81+1)/2)*$D81))+($K81="custom")*CustCF!AN81</f>
        <v>0</v>
      </c>
      <c r="AU81" s="95">
        <f>($K81="Bell Curve")*(_xlfn.NORM.DIST(AND(AU$6&gt;=$F81,AU$6&lt;=$H81)*(AU$6-$F81+1),$J81/2,$M81,TRUE)-_xlfn.NORM.DIST(AND(AU$6&gt;=$F81,AU$6&lt;=$H81)*(AT$6-$F81+1),$J81/2,$M81,TRUE))/(1-2*_xlfn.NORM.DIST(0,$J81/2,$M81,TRUE))*$D81+($K81="Steady Growth")*(AND(AU$6&gt;=$F81,AU$6&lt;=$H81)*((AU$6-$F81+1)/($J81*($J81+1)/2)*$D81))+($K81="custom")*CustCF!AO81</f>
        <v>0</v>
      </c>
      <c r="AV81" s="95">
        <f>($K81="Bell Curve")*(_xlfn.NORM.DIST(AND(AV$6&gt;=$F81,AV$6&lt;=$H81)*(AV$6-$F81+1),$J81/2,$M81,TRUE)-_xlfn.NORM.DIST(AND(AV$6&gt;=$F81,AV$6&lt;=$H81)*(AU$6-$F81+1),$J81/2,$M81,TRUE))/(1-2*_xlfn.NORM.DIST(0,$J81/2,$M81,TRUE))*$D81+($K81="Steady Growth")*(AND(AV$6&gt;=$F81,AV$6&lt;=$H81)*((AV$6-$F81+1)/($J81*($J81+1)/2)*$D81))+($K81="custom")*CustCF!AP81</f>
        <v>0</v>
      </c>
      <c r="AW81" s="95">
        <f>($K81="Bell Curve")*(_xlfn.NORM.DIST(AND(AW$6&gt;=$F81,AW$6&lt;=$H81)*(AW$6-$F81+1),$J81/2,$M81,TRUE)-_xlfn.NORM.DIST(AND(AW$6&gt;=$F81,AW$6&lt;=$H81)*(AV$6-$F81+1),$J81/2,$M81,TRUE))/(1-2*_xlfn.NORM.DIST(0,$J81/2,$M81,TRUE))*$D81+($K81="Steady Growth")*(AND(AW$6&gt;=$F81,AW$6&lt;=$H81)*((AW$6-$F81+1)/($J81*($J81+1)/2)*$D81))+($K81="custom")*CustCF!AQ81</f>
        <v>0</v>
      </c>
      <c r="AX81" s="95">
        <f>($K81="Bell Curve")*(_xlfn.NORM.DIST(AND(AX$6&gt;=$F81,AX$6&lt;=$H81)*(AX$6-$F81+1),$J81/2,$M81,TRUE)-_xlfn.NORM.DIST(AND(AX$6&gt;=$F81,AX$6&lt;=$H81)*(AW$6-$F81+1),$J81/2,$M81,TRUE))/(1-2*_xlfn.NORM.DIST(0,$J81/2,$M81,TRUE))*$D81+($K81="Steady Growth")*(AND(AX$6&gt;=$F81,AX$6&lt;=$H81)*((AX$6-$F81+1)/($J81*($J81+1)/2)*$D81))+($K81="custom")*CustCF!AR81</f>
        <v>0</v>
      </c>
      <c r="AY81" s="95">
        <f>($K81="Bell Curve")*(_xlfn.NORM.DIST(AND(AY$6&gt;=$F81,AY$6&lt;=$H81)*(AY$6-$F81+1),$J81/2,$M81,TRUE)-_xlfn.NORM.DIST(AND(AY$6&gt;=$F81,AY$6&lt;=$H81)*(AX$6-$F81+1),$J81/2,$M81,TRUE))/(1-2*_xlfn.NORM.DIST(0,$J81/2,$M81,TRUE))*$D81+($K81="Steady Growth")*(AND(AY$6&gt;=$F81,AY$6&lt;=$H81)*((AY$6-$F81+1)/($J81*($J81+1)/2)*$D81))+($K81="custom")*CustCF!AS81</f>
        <v>0</v>
      </c>
      <c r="AZ81" s="95">
        <f>($K81="Bell Curve")*(_xlfn.NORM.DIST(AND(AZ$6&gt;=$F81,AZ$6&lt;=$H81)*(AZ$6-$F81+1),$J81/2,$M81,TRUE)-_xlfn.NORM.DIST(AND(AZ$6&gt;=$F81,AZ$6&lt;=$H81)*(AY$6-$F81+1),$J81/2,$M81,TRUE))/(1-2*_xlfn.NORM.DIST(0,$J81/2,$M81,TRUE))*$D81+($K81="Steady Growth")*(AND(AZ$6&gt;=$F81,AZ$6&lt;=$H81)*((AZ$6-$F81+1)/($J81*($J81+1)/2)*$D81))+($K81="custom")*CustCF!AT81</f>
        <v>0</v>
      </c>
      <c r="BA81" s="95">
        <f>($K81="Bell Curve")*(_xlfn.NORM.DIST(AND(BA$6&gt;=$F81,BA$6&lt;=$H81)*(BA$6-$F81+1),$J81/2,$M81,TRUE)-_xlfn.NORM.DIST(AND(BA$6&gt;=$F81,BA$6&lt;=$H81)*(AZ$6-$F81+1),$J81/2,$M81,TRUE))/(1-2*_xlfn.NORM.DIST(0,$J81/2,$M81,TRUE))*$D81+($K81="Steady Growth")*(AND(BA$6&gt;=$F81,BA$6&lt;=$H81)*((BA$6-$F81+1)/($J81*($J81+1)/2)*$D81))+($K81="custom")*CustCF!AU81</f>
        <v>0</v>
      </c>
      <c r="BB81" s="95">
        <f>($K81="Bell Curve")*(_xlfn.NORM.DIST(AND(BB$6&gt;=$F81,BB$6&lt;=$H81)*(BB$6-$F81+1),$J81/2,$M81,TRUE)-_xlfn.NORM.DIST(AND(BB$6&gt;=$F81,BB$6&lt;=$H81)*(BA$6-$F81+1),$J81/2,$M81,TRUE))/(1-2*_xlfn.NORM.DIST(0,$J81/2,$M81,TRUE))*$D81+($K81="Steady Growth")*(AND(BB$6&gt;=$F81,BB$6&lt;=$H81)*((BB$6-$F81+1)/($J81*($J81+1)/2)*$D81))+($K81="custom")*CustCF!AV81</f>
        <v>0</v>
      </c>
      <c r="BC81" s="95">
        <f>($K81="Bell Curve")*(_xlfn.NORM.DIST(AND(BC$6&gt;=$F81,BC$6&lt;=$H81)*(BC$6-$F81+1),$J81/2,$M81,TRUE)-_xlfn.NORM.DIST(AND(BC$6&gt;=$F81,BC$6&lt;=$H81)*(BB$6-$F81+1),$J81/2,$M81,TRUE))/(1-2*_xlfn.NORM.DIST(0,$J81/2,$M81,TRUE))*$D81+($K81="Steady Growth")*(AND(BC$6&gt;=$F81,BC$6&lt;=$H81)*((BC$6-$F81+1)/($J81*($J81+1)/2)*$D81))+($K81="custom")*CustCF!AW81</f>
        <v>0</v>
      </c>
      <c r="BD81" s="95">
        <f>($K81="Bell Curve")*(_xlfn.NORM.DIST(AND(BD$6&gt;=$F81,BD$6&lt;=$H81)*(BD$6-$F81+1),$J81/2,$M81,TRUE)-_xlfn.NORM.DIST(AND(BD$6&gt;=$F81,BD$6&lt;=$H81)*(BC$6-$F81+1),$J81/2,$M81,TRUE))/(1-2*_xlfn.NORM.DIST(0,$J81/2,$M81,TRUE))*$D81+($K81="Steady Growth")*(AND(BD$6&gt;=$F81,BD$6&lt;=$H81)*((BD$6-$F81+1)/($J81*($J81+1)/2)*$D81))+($K81="custom")*CustCF!AX81</f>
        <v>0</v>
      </c>
      <c r="BE81" s="95">
        <f>($K81="Bell Curve")*(_xlfn.NORM.DIST(AND(BE$6&gt;=$F81,BE$6&lt;=$H81)*(BE$6-$F81+1),$J81/2,$M81,TRUE)-_xlfn.NORM.DIST(AND(BE$6&gt;=$F81,BE$6&lt;=$H81)*(BD$6-$F81+1),$J81/2,$M81,TRUE))/(1-2*_xlfn.NORM.DIST(0,$J81/2,$M81,TRUE))*$D81+($K81="Steady Growth")*(AND(BE$6&gt;=$F81,BE$6&lt;=$H81)*((BE$6-$F81+1)/($J81*($J81+1)/2)*$D81))+($K81="custom")*CustCF!AY81</f>
        <v>0</v>
      </c>
      <c r="BF81" s="95">
        <f>($K81="Bell Curve")*(_xlfn.NORM.DIST(AND(BF$6&gt;=$F81,BF$6&lt;=$H81)*(BF$6-$F81+1),$J81/2,$M81,TRUE)-_xlfn.NORM.DIST(AND(BF$6&gt;=$F81,BF$6&lt;=$H81)*(BE$6-$F81+1),$J81/2,$M81,TRUE))/(1-2*_xlfn.NORM.DIST(0,$J81/2,$M81,TRUE))*$D81+($K81="Steady Growth")*(AND(BF$6&gt;=$F81,BF$6&lt;=$H81)*((BF$6-$F81+1)/($J81*($J81+1)/2)*$D81))+($K81="custom")*CustCF!AZ81</f>
        <v>0</v>
      </c>
      <c r="BG81" s="95">
        <f>($K81="Bell Curve")*(_xlfn.NORM.DIST(AND(BG$6&gt;=$F81,BG$6&lt;=$H81)*(BG$6-$F81+1),$J81/2,$M81,TRUE)-_xlfn.NORM.DIST(AND(BG$6&gt;=$F81,BG$6&lt;=$H81)*(BF$6-$F81+1),$J81/2,$M81,TRUE))/(1-2*_xlfn.NORM.DIST(0,$J81/2,$M81,TRUE))*$D81+($K81="Steady Growth")*(AND(BG$6&gt;=$F81,BG$6&lt;=$H81)*((BG$6-$F81+1)/($J81*($J81+1)/2)*$D81))+($K81="custom")*CustCF!BA81</f>
        <v>0</v>
      </c>
      <c r="BH81" s="95">
        <f>($K81="Bell Curve")*(_xlfn.NORM.DIST(AND(BH$6&gt;=$F81,BH$6&lt;=$H81)*(BH$6-$F81+1),$J81/2,$M81,TRUE)-_xlfn.NORM.DIST(AND(BH$6&gt;=$F81,BH$6&lt;=$H81)*(BG$6-$F81+1),$J81/2,$M81,TRUE))/(1-2*_xlfn.NORM.DIST(0,$J81/2,$M81,TRUE))*$D81+($K81="Steady Growth")*(AND(BH$6&gt;=$F81,BH$6&lt;=$H81)*((BH$6-$F81+1)/($J81*($J81+1)/2)*$D81))+($K81="custom")*CustCF!BB81</f>
        <v>0</v>
      </c>
      <c r="BI81" s="95">
        <f>($K81="Bell Curve")*(_xlfn.NORM.DIST(AND(BI$6&gt;=$F81,BI$6&lt;=$H81)*(BI$6-$F81+1),$J81/2,$M81,TRUE)-_xlfn.NORM.DIST(AND(BI$6&gt;=$F81,BI$6&lt;=$H81)*(BH$6-$F81+1),$J81/2,$M81,TRUE))/(1-2*_xlfn.NORM.DIST(0,$J81/2,$M81,TRUE))*$D81+($K81="Steady Growth")*(AND(BI$6&gt;=$F81,BI$6&lt;=$H81)*((BI$6-$F81+1)/($J81*($J81+1)/2)*$D81))+($K81="custom")*CustCF!BC81</f>
        <v>0</v>
      </c>
      <c r="BJ81" s="95">
        <f>($K81="Bell Curve")*(_xlfn.NORM.DIST(AND(BJ$6&gt;=$F81,BJ$6&lt;=$H81)*(BJ$6-$F81+1),$J81/2,$M81,TRUE)-_xlfn.NORM.DIST(AND(BJ$6&gt;=$F81,BJ$6&lt;=$H81)*(BI$6-$F81+1),$J81/2,$M81,TRUE))/(1-2*_xlfn.NORM.DIST(0,$J81/2,$M81,TRUE))*$D81+($K81="Steady Growth")*(AND(BJ$6&gt;=$F81,BJ$6&lt;=$H81)*((BJ$6-$F81+1)/($J81*($J81+1)/2)*$D81))+($K81="custom")*CustCF!BD81</f>
        <v>0</v>
      </c>
      <c r="BK81" s="95">
        <f>($K81="Bell Curve")*(_xlfn.NORM.DIST(AND(BK$6&gt;=$F81,BK$6&lt;=$H81)*(BK$6-$F81+1),$J81/2,$M81,TRUE)-_xlfn.NORM.DIST(AND(BK$6&gt;=$F81,BK$6&lt;=$H81)*(BJ$6-$F81+1),$J81/2,$M81,TRUE))/(1-2*_xlfn.NORM.DIST(0,$J81/2,$M81,TRUE))*$D81+($K81="Steady Growth")*(AND(BK$6&gt;=$F81,BK$6&lt;=$H81)*((BK$6-$F81+1)/($J81*($J81+1)/2)*$D81))+($K81="custom")*CustCF!BE81</f>
        <v>0</v>
      </c>
      <c r="BL81" s="95">
        <f>($K81="Bell Curve")*(_xlfn.NORM.DIST(AND(BL$6&gt;=$F81,BL$6&lt;=$H81)*(BL$6-$F81+1),$J81/2,$M81,TRUE)-_xlfn.NORM.DIST(AND(BL$6&gt;=$F81,BL$6&lt;=$H81)*(BK$6-$F81+1),$J81/2,$M81,TRUE))/(1-2*_xlfn.NORM.DIST(0,$J81/2,$M81,TRUE))*$D81+($K81="Steady Growth")*(AND(BL$6&gt;=$F81,BL$6&lt;=$H81)*((BL$6-$F81+1)/($J81*($J81+1)/2)*$D81))+($K81="custom")*CustCF!BF81</f>
        <v>0</v>
      </c>
      <c r="BM81" s="95">
        <f>($K81="Bell Curve")*(_xlfn.NORM.DIST(AND(BM$6&gt;=$F81,BM$6&lt;=$H81)*(BM$6-$F81+1),$J81/2,$M81,TRUE)-_xlfn.NORM.DIST(AND(BM$6&gt;=$F81,BM$6&lt;=$H81)*(BL$6-$F81+1),$J81/2,$M81,TRUE))/(1-2*_xlfn.NORM.DIST(0,$J81/2,$M81,TRUE))*$D81+($K81="Steady Growth")*(AND(BM$6&gt;=$F81,BM$6&lt;=$H81)*((BM$6-$F81+1)/($J81*($J81+1)/2)*$D81))+($K81="custom")*CustCF!BG81</f>
        <v>0</v>
      </c>
      <c r="BN81" s="95">
        <f>($K81="Bell Curve")*(_xlfn.NORM.DIST(AND(BN$6&gt;=$F81,BN$6&lt;=$H81)*(BN$6-$F81+1),$J81/2,$M81,TRUE)-_xlfn.NORM.DIST(AND(BN$6&gt;=$F81,BN$6&lt;=$H81)*(BM$6-$F81+1),$J81/2,$M81,TRUE))/(1-2*_xlfn.NORM.DIST(0,$J81/2,$M81,TRUE))*$D81+($K81="Steady Growth")*(AND(BN$6&gt;=$F81,BN$6&lt;=$H81)*((BN$6-$F81+1)/($J81*($J81+1)/2)*$D81))+($K81="custom")*CustCF!BH81</f>
        <v>0</v>
      </c>
      <c r="BO81" s="95">
        <f>($K81="Bell Curve")*(_xlfn.NORM.DIST(AND(BO$6&gt;=$F81,BO$6&lt;=$H81)*(BO$6-$F81+1),$J81/2,$M81,TRUE)-_xlfn.NORM.DIST(AND(BO$6&gt;=$F81,BO$6&lt;=$H81)*(BN$6-$F81+1),$J81/2,$M81,TRUE))/(1-2*_xlfn.NORM.DIST(0,$J81/2,$M81,TRUE))*$D81+($K81="Steady Growth")*(AND(BO$6&gt;=$F81,BO$6&lt;=$H81)*((BO$6-$F81+1)/($J81*($J81+1)/2)*$D81))+($K81="custom")*CustCF!BI81</f>
        <v>0</v>
      </c>
      <c r="BP81" s="95">
        <f>($K81="Bell Curve")*(_xlfn.NORM.DIST(AND(BP$6&gt;=$F81,BP$6&lt;=$H81)*(BP$6-$F81+1),$J81/2,$M81,TRUE)-_xlfn.NORM.DIST(AND(BP$6&gt;=$F81,BP$6&lt;=$H81)*(BO$6-$F81+1),$J81/2,$M81,TRUE))/(1-2*_xlfn.NORM.DIST(0,$J81/2,$M81,TRUE))*$D81+($K81="Steady Growth")*(AND(BP$6&gt;=$F81,BP$6&lt;=$H81)*((BP$6-$F81+1)/($J81*($J81+1)/2)*$D81))+($K81="custom")*CustCF!BJ81</f>
        <v>0</v>
      </c>
      <c r="BQ81" s="95">
        <f>($K81="Bell Curve")*(_xlfn.NORM.DIST(AND(BQ$6&gt;=$F81,BQ$6&lt;=$H81)*(BQ$6-$F81+1),$J81/2,$M81,TRUE)-_xlfn.NORM.DIST(AND(BQ$6&gt;=$F81,BQ$6&lt;=$H81)*(BP$6-$F81+1),$J81/2,$M81,TRUE))/(1-2*_xlfn.NORM.DIST(0,$J81/2,$M81,TRUE))*$D81+($K81="Steady Growth")*(AND(BQ$6&gt;=$F81,BQ$6&lt;=$H81)*((BQ$6-$F81+1)/($J81*($J81+1)/2)*$D81))+($K81="custom")*CustCF!BK81</f>
        <v>0</v>
      </c>
      <c r="BR81" s="95">
        <f>($K81="Bell Curve")*(_xlfn.NORM.DIST(AND(BR$6&gt;=$F81,BR$6&lt;=$H81)*(BR$6-$F81+1),$J81/2,$M81,TRUE)-_xlfn.NORM.DIST(AND(BR$6&gt;=$F81,BR$6&lt;=$H81)*(BQ$6-$F81+1),$J81/2,$M81,TRUE))/(1-2*_xlfn.NORM.DIST(0,$J81/2,$M81,TRUE))*$D81+($K81="Steady Growth")*(AND(BR$6&gt;=$F81,BR$6&lt;=$H81)*((BR$6-$F81+1)/($J81*($J81+1)/2)*$D81))+($K81="custom")*CustCF!BL81</f>
        <v>0</v>
      </c>
      <c r="BS81" s="95">
        <f>($K81="Bell Curve")*(_xlfn.NORM.DIST(AND(BS$6&gt;=$F81,BS$6&lt;=$H81)*(BS$6-$F81+1),$J81/2,$M81,TRUE)-_xlfn.NORM.DIST(AND(BS$6&gt;=$F81,BS$6&lt;=$H81)*(BR$6-$F81+1),$J81/2,$M81,TRUE))/(1-2*_xlfn.NORM.DIST(0,$J81/2,$M81,TRUE))*$D81+($K81="Steady Growth")*(AND(BS$6&gt;=$F81,BS$6&lt;=$H81)*((BS$6-$F81+1)/($J81*($J81+1)/2)*$D81))+($K81="custom")*CustCF!BM81</f>
        <v>0</v>
      </c>
      <c r="BT81" s="95">
        <f>($K81="Bell Curve")*(_xlfn.NORM.DIST(AND(BT$6&gt;=$F81,BT$6&lt;=$H81)*(BT$6-$F81+1),$J81/2,$M81,TRUE)-_xlfn.NORM.DIST(AND(BT$6&gt;=$F81,BT$6&lt;=$H81)*(BS$6-$F81+1),$J81/2,$M81,TRUE))/(1-2*_xlfn.NORM.DIST(0,$J81/2,$M81,TRUE))*$D81+($K81="Steady Growth")*(AND(BT$6&gt;=$F81,BT$6&lt;=$H81)*((BT$6-$F81+1)/($J81*($J81+1)/2)*$D81))+($K81="custom")*CustCF!BN81</f>
        <v>0</v>
      </c>
      <c r="BU81" s="95">
        <f>($K81="Bell Curve")*(_xlfn.NORM.DIST(AND(BU$6&gt;=$F81,BU$6&lt;=$H81)*(BU$6-$F81+1),$J81/2,$M81,TRUE)-_xlfn.NORM.DIST(AND(BU$6&gt;=$F81,BU$6&lt;=$H81)*(BT$6-$F81+1),$J81/2,$M81,TRUE))/(1-2*_xlfn.NORM.DIST(0,$J81/2,$M81,TRUE))*$D81+($K81="Steady Growth")*(AND(BU$6&gt;=$F81,BU$6&lt;=$H81)*((BU$6-$F81+1)/($J81*($J81+1)/2)*$D81))+($K81="custom")*CustCF!BO81</f>
        <v>0</v>
      </c>
      <c r="BV81" s="95">
        <f>($K81="Bell Curve")*(_xlfn.NORM.DIST(AND(BV$6&gt;=$F81,BV$6&lt;=$H81)*(BV$6-$F81+1),$J81/2,$M81,TRUE)-_xlfn.NORM.DIST(AND(BV$6&gt;=$F81,BV$6&lt;=$H81)*(BU$6-$F81+1),$J81/2,$M81,TRUE))/(1-2*_xlfn.NORM.DIST(0,$J81/2,$M81,TRUE))*$D81+($K81="Steady Growth")*(AND(BV$6&gt;=$F81,BV$6&lt;=$H81)*((BV$6-$F81+1)/($J81*($J81+1)/2)*$D81))+($K81="custom")*CustCF!BP81</f>
        <v>0</v>
      </c>
      <c r="BW81" s="95">
        <f>($K81="Bell Curve")*(_xlfn.NORM.DIST(AND(BW$6&gt;=$F81,BW$6&lt;=$H81)*(BW$6-$F81+1),$J81/2,$M81,TRUE)-_xlfn.NORM.DIST(AND(BW$6&gt;=$F81,BW$6&lt;=$H81)*(BV$6-$F81+1),$J81/2,$M81,TRUE))/(1-2*_xlfn.NORM.DIST(0,$J81/2,$M81,TRUE))*$D81+($K81="Steady Growth")*(AND(BW$6&gt;=$F81,BW$6&lt;=$H81)*((BW$6-$F81+1)/($J81*($J81+1)/2)*$D81))+($K81="custom")*CustCF!BQ81</f>
        <v>0</v>
      </c>
      <c r="BX81" s="95">
        <f>($K81="Bell Curve")*(_xlfn.NORM.DIST(AND(BX$6&gt;=$F81,BX$6&lt;=$H81)*(BX$6-$F81+1),$J81/2,$M81,TRUE)-_xlfn.NORM.DIST(AND(BX$6&gt;=$F81,BX$6&lt;=$H81)*(BW$6-$F81+1),$J81/2,$M81,TRUE))/(1-2*_xlfn.NORM.DIST(0,$J81/2,$M81,TRUE))*$D81+($K81="Steady Growth")*(AND(BX$6&gt;=$F81,BX$6&lt;=$H81)*((BX$6-$F81+1)/($J81*($J81+1)/2)*$D81))+($K81="custom")*CustCF!BR81</f>
        <v>0</v>
      </c>
      <c r="BY81" s="95">
        <f>($K81="Bell Curve")*(_xlfn.NORM.DIST(AND(BY$6&gt;=$F81,BY$6&lt;=$H81)*(BY$6-$F81+1),$J81/2,$M81,TRUE)-_xlfn.NORM.DIST(AND(BY$6&gt;=$F81,BY$6&lt;=$H81)*(BX$6-$F81+1),$J81/2,$M81,TRUE))/(1-2*_xlfn.NORM.DIST(0,$J81/2,$M81,TRUE))*$D81+($K81="Steady Growth")*(AND(BY$6&gt;=$F81,BY$6&lt;=$H81)*((BY$6-$F81+1)/($J81*($J81+1)/2)*$D81))+($K81="custom")*CustCF!BS81</f>
        <v>0</v>
      </c>
      <c r="BZ81" s="95">
        <f>($K81="Bell Curve")*(_xlfn.NORM.DIST(AND(BZ$6&gt;=$F81,BZ$6&lt;=$H81)*(BZ$6-$F81+1),$J81/2,$M81,TRUE)-_xlfn.NORM.DIST(AND(BZ$6&gt;=$F81,BZ$6&lt;=$H81)*(BY$6-$F81+1),$J81/2,$M81,TRUE))/(1-2*_xlfn.NORM.DIST(0,$J81/2,$M81,TRUE))*$D81+($K81="Steady Growth")*(AND(BZ$6&gt;=$F81,BZ$6&lt;=$H81)*((BZ$6-$F81+1)/($J81*($J81+1)/2)*$D81))+($K81="custom")*CustCF!BT81</f>
        <v>0</v>
      </c>
      <c r="CA81" s="95">
        <f>($K81="Bell Curve")*(_xlfn.NORM.DIST(AND(CA$6&gt;=$F81,CA$6&lt;=$H81)*(CA$6-$F81+1),$J81/2,$M81,TRUE)-_xlfn.NORM.DIST(AND(CA$6&gt;=$F81,CA$6&lt;=$H81)*(BZ$6-$F81+1),$J81/2,$M81,TRUE))/(1-2*_xlfn.NORM.DIST(0,$J81/2,$M81,TRUE))*$D81+($K81="Steady Growth")*(AND(CA$6&gt;=$F81,CA$6&lt;=$H81)*((CA$6-$F81+1)/($J81*($J81+1)/2)*$D81))+($K81="custom")*CustCF!BU81</f>
        <v>0</v>
      </c>
      <c r="CB81" s="95">
        <f>($K81="Bell Curve")*(_xlfn.NORM.DIST(AND(CB$6&gt;=$F81,CB$6&lt;=$H81)*(CB$6-$F81+1),$J81/2,$M81,TRUE)-_xlfn.NORM.DIST(AND(CB$6&gt;=$F81,CB$6&lt;=$H81)*(CA$6-$F81+1),$J81/2,$M81,TRUE))/(1-2*_xlfn.NORM.DIST(0,$J81/2,$M81,TRUE))*$D81+($K81="Steady Growth")*(AND(CB$6&gt;=$F81,CB$6&lt;=$H81)*((CB$6-$F81+1)/($J81*($J81+1)/2)*$D81))+($K81="custom")*CustCF!BV81</f>
        <v>0</v>
      </c>
      <c r="CC81" s="95">
        <f>($K81="Bell Curve")*(_xlfn.NORM.DIST(AND(CC$6&gt;=$F81,CC$6&lt;=$H81)*(CC$6-$F81+1),$J81/2,$M81,TRUE)-_xlfn.NORM.DIST(AND(CC$6&gt;=$F81,CC$6&lt;=$H81)*(CB$6-$F81+1),$J81/2,$M81,TRUE))/(1-2*_xlfn.NORM.DIST(0,$J81/2,$M81,TRUE))*$D81+($K81="Steady Growth")*(AND(CC$6&gt;=$F81,CC$6&lt;=$H81)*((CC$6-$F81+1)/($J81*($J81+1)/2)*$D81))+($K81="custom")*CustCF!BW81</f>
        <v>0</v>
      </c>
      <c r="CD81" s="95">
        <f>($K81="Bell Curve")*(_xlfn.NORM.DIST(AND(CD$6&gt;=$F81,CD$6&lt;=$H81)*(CD$6-$F81+1),$J81/2,$M81,TRUE)-_xlfn.NORM.DIST(AND(CD$6&gt;=$F81,CD$6&lt;=$H81)*(CC$6-$F81+1),$J81/2,$M81,TRUE))/(1-2*_xlfn.NORM.DIST(0,$J81/2,$M81,TRUE))*$D81+($K81="Steady Growth")*(AND(CD$6&gt;=$F81,CD$6&lt;=$H81)*((CD$6-$F81+1)/($J81*($J81+1)/2)*$D81))+($K81="custom")*CustCF!BX81</f>
        <v>0</v>
      </c>
      <c r="CE81" s="95">
        <f>($K81="Bell Curve")*(_xlfn.NORM.DIST(AND(CE$6&gt;=$F81,CE$6&lt;=$H81)*(CE$6-$F81+1),$J81/2,$M81,TRUE)-_xlfn.NORM.DIST(AND(CE$6&gt;=$F81,CE$6&lt;=$H81)*(CD$6-$F81+1),$J81/2,$M81,TRUE))/(1-2*_xlfn.NORM.DIST(0,$J81/2,$M81,TRUE))*$D81+($K81="Steady Growth")*(AND(CE$6&gt;=$F81,CE$6&lt;=$H81)*((CE$6-$F81+1)/($J81*($J81+1)/2)*$D81))+($K81="custom")*CustCF!BY81</f>
        <v>0</v>
      </c>
      <c r="CF81" s="95">
        <f>($K81="Bell Curve")*(_xlfn.NORM.DIST(AND(CF$6&gt;=$F81,CF$6&lt;=$H81)*(CF$6-$F81+1),$J81/2,$M81,TRUE)-_xlfn.NORM.DIST(AND(CF$6&gt;=$F81,CF$6&lt;=$H81)*(CE$6-$F81+1),$J81/2,$M81,TRUE))/(1-2*_xlfn.NORM.DIST(0,$J81/2,$M81,TRUE))*$D81+($K81="Steady Growth")*(AND(CF$6&gt;=$F81,CF$6&lt;=$H81)*((CF$6-$F81+1)/($J81*($J81+1)/2)*$D81))+($K81="custom")*CustCF!BZ81</f>
        <v>0</v>
      </c>
      <c r="CG81" s="95">
        <f>($K81="Bell Curve")*(_xlfn.NORM.DIST(AND(CG$6&gt;=$F81,CG$6&lt;=$H81)*(CG$6-$F81+1),$J81/2,$M81,TRUE)-_xlfn.NORM.DIST(AND(CG$6&gt;=$F81,CG$6&lt;=$H81)*(CF$6-$F81+1),$J81/2,$M81,TRUE))/(1-2*_xlfn.NORM.DIST(0,$J81/2,$M81,TRUE))*$D81+($K81="Steady Growth")*(AND(CG$6&gt;=$F81,CG$6&lt;=$H81)*((CG$6-$F81+1)/($J81*($J81+1)/2)*$D81))+($K81="custom")*CustCF!CA81</f>
        <v>0</v>
      </c>
      <c r="CH81" s="95">
        <f>($K81="Bell Curve")*(_xlfn.NORM.DIST(AND(CH$6&gt;=$F81,CH$6&lt;=$H81)*(CH$6-$F81+1),$J81/2,$M81,TRUE)-_xlfn.NORM.DIST(AND(CH$6&gt;=$F81,CH$6&lt;=$H81)*(CG$6-$F81+1),$J81/2,$M81,TRUE))/(1-2*_xlfn.NORM.DIST(0,$J81/2,$M81,TRUE))*$D81+($K81="Steady Growth")*(AND(CH$6&gt;=$F81,CH$6&lt;=$H81)*((CH$6-$F81+1)/($J81*($J81+1)/2)*$D81))+($K81="custom")*CustCF!CB81</f>
        <v>0</v>
      </c>
      <c r="CI81" s="95">
        <f>($K81="Bell Curve")*(_xlfn.NORM.DIST(AND(CI$6&gt;=$F81,CI$6&lt;=$H81)*(CI$6-$F81+1),$J81/2,$M81,TRUE)-_xlfn.NORM.DIST(AND(CI$6&gt;=$F81,CI$6&lt;=$H81)*(CH$6-$F81+1),$J81/2,$M81,TRUE))/(1-2*_xlfn.NORM.DIST(0,$J81/2,$M81,TRUE))*$D81+($K81="Steady Growth")*(AND(CI$6&gt;=$F81,CI$6&lt;=$H81)*((CI$6-$F81+1)/($J81*($J81+1)/2)*$D81))+($K81="custom")*CustCF!CC81</f>
        <v>0</v>
      </c>
      <c r="CJ81" s="95">
        <f>($K81="Bell Curve")*(_xlfn.NORM.DIST(AND(CJ$6&gt;=$F81,CJ$6&lt;=$H81)*(CJ$6-$F81+1),$J81/2,$M81,TRUE)-_xlfn.NORM.DIST(AND(CJ$6&gt;=$F81,CJ$6&lt;=$H81)*(CI$6-$F81+1),$J81/2,$M81,TRUE))/(1-2*_xlfn.NORM.DIST(0,$J81/2,$M81,TRUE))*$D81+($K81="Steady Growth")*(AND(CJ$6&gt;=$F81,CJ$6&lt;=$H81)*((CJ$6-$F81+1)/($J81*($J81+1)/2)*$D81))+($K81="custom")*CustCF!CD81</f>
        <v>0</v>
      </c>
      <c r="CK81" s="95">
        <f>($K81="Bell Curve")*(_xlfn.NORM.DIST(AND(CK$6&gt;=$F81,CK$6&lt;=$H81)*(CK$6-$F81+1),$J81/2,$M81,TRUE)-_xlfn.NORM.DIST(AND(CK$6&gt;=$F81,CK$6&lt;=$H81)*(CJ$6-$F81+1),$J81/2,$M81,TRUE))/(1-2*_xlfn.NORM.DIST(0,$J81/2,$M81,TRUE))*$D81+($K81="Steady Growth")*(AND(CK$6&gt;=$F81,CK$6&lt;=$H81)*((CK$6-$F81+1)/($J81*($J81+1)/2)*$D81))+($K81="custom")*CustCF!CE81</f>
        <v>0</v>
      </c>
      <c r="CL81" s="95">
        <f>($K81="Bell Curve")*(_xlfn.NORM.DIST(AND(CL$6&gt;=$F81,CL$6&lt;=$H81)*(CL$6-$F81+1),$J81/2,$M81,TRUE)-_xlfn.NORM.DIST(AND(CL$6&gt;=$F81,CL$6&lt;=$H81)*(CK$6-$F81+1),$J81/2,$M81,TRUE))/(1-2*_xlfn.NORM.DIST(0,$J81/2,$M81,TRUE))*$D81+($K81="Steady Growth")*(AND(CL$6&gt;=$F81,CL$6&lt;=$H81)*((CL$6-$F81+1)/($J81*($J81+1)/2)*$D81))+($K81="custom")*CustCF!CF81</f>
        <v>0</v>
      </c>
      <c r="CM81" s="95">
        <f>($K81="Bell Curve")*(_xlfn.NORM.DIST(AND(CM$6&gt;=$F81,CM$6&lt;=$H81)*(CM$6-$F81+1),$J81/2,$M81,TRUE)-_xlfn.NORM.DIST(AND(CM$6&gt;=$F81,CM$6&lt;=$H81)*(CL$6-$F81+1),$J81/2,$M81,TRUE))/(1-2*_xlfn.NORM.DIST(0,$J81/2,$M81,TRUE))*$D81+($K81="Steady Growth")*(AND(CM$6&gt;=$F81,CM$6&lt;=$H81)*((CM$6-$F81+1)/($J81*($J81+1)/2)*$D81))+($K81="custom")*CustCF!CG81</f>
        <v>0</v>
      </c>
      <c r="CN81" s="95">
        <f>($K81="Bell Curve")*(_xlfn.NORM.DIST(AND(CN$6&gt;=$F81,CN$6&lt;=$H81)*(CN$6-$F81+1),$J81/2,$M81,TRUE)-_xlfn.NORM.DIST(AND(CN$6&gt;=$F81,CN$6&lt;=$H81)*(CM$6-$F81+1),$J81/2,$M81,TRUE))/(1-2*_xlfn.NORM.DIST(0,$J81/2,$M81,TRUE))*$D81+($K81="Steady Growth")*(AND(CN$6&gt;=$F81,CN$6&lt;=$H81)*((CN$6-$F81+1)/($J81*($J81+1)/2)*$D81))+($K81="custom")*CustCF!CH81</f>
        <v>0</v>
      </c>
      <c r="CO81" s="95">
        <f>($K81="Bell Curve")*(_xlfn.NORM.DIST(AND(CO$6&gt;=$F81,CO$6&lt;=$H81)*(CO$6-$F81+1),$J81/2,$M81,TRUE)-_xlfn.NORM.DIST(AND(CO$6&gt;=$F81,CO$6&lt;=$H81)*(CN$6-$F81+1),$J81/2,$M81,TRUE))/(1-2*_xlfn.NORM.DIST(0,$J81/2,$M81,TRUE))*$D81+($K81="Steady Growth")*(AND(CO$6&gt;=$F81,CO$6&lt;=$H81)*((CO$6-$F81+1)/($J81*($J81+1)/2)*$D81))+($K81="custom")*CustCF!CI81</f>
        <v>0</v>
      </c>
      <c r="CP81" s="95">
        <f>($K81="Bell Curve")*(_xlfn.NORM.DIST(AND(CP$6&gt;=$F81,CP$6&lt;=$H81)*(CP$6-$F81+1),$J81/2,$M81,TRUE)-_xlfn.NORM.DIST(AND(CP$6&gt;=$F81,CP$6&lt;=$H81)*(CO$6-$F81+1),$J81/2,$M81,TRUE))/(1-2*_xlfn.NORM.DIST(0,$J81/2,$M81,TRUE))*$D81+($K81="Steady Growth")*(AND(CP$6&gt;=$F81,CP$6&lt;=$H81)*((CP$6-$F81+1)/($J81*($J81+1)/2)*$D81))+($K81="custom")*CustCF!CJ81</f>
        <v>0</v>
      </c>
      <c r="CQ81" s="95">
        <f>($K81="Bell Curve")*(_xlfn.NORM.DIST(AND(CQ$6&gt;=$F81,CQ$6&lt;=$H81)*(CQ$6-$F81+1),$J81/2,$M81,TRUE)-_xlfn.NORM.DIST(AND(CQ$6&gt;=$F81,CQ$6&lt;=$H81)*(CP$6-$F81+1),$J81/2,$M81,TRUE))/(1-2*_xlfn.NORM.DIST(0,$J81/2,$M81,TRUE))*$D81+($K81="Steady Growth")*(AND(CQ$6&gt;=$F81,CQ$6&lt;=$H81)*((CQ$6-$F81+1)/($J81*($J81+1)/2)*$D81))+($K81="custom")*CustCF!CK81</f>
        <v>0</v>
      </c>
      <c r="CR81" s="95">
        <f>($K81="Bell Curve")*(_xlfn.NORM.DIST(AND(CR$6&gt;=$F81,CR$6&lt;=$H81)*(CR$6-$F81+1),$J81/2,$M81,TRUE)-_xlfn.NORM.DIST(AND(CR$6&gt;=$F81,CR$6&lt;=$H81)*(CQ$6-$F81+1),$J81/2,$M81,TRUE))/(1-2*_xlfn.NORM.DIST(0,$J81/2,$M81,TRUE))*$D81+($K81="Steady Growth")*(AND(CR$6&gt;=$F81,CR$6&lt;=$H81)*((CR$6-$F81+1)/($J81*($J81+1)/2)*$D81))+($K81="custom")*CustCF!CL81</f>
        <v>0</v>
      </c>
      <c r="CS81" s="95">
        <f>($K81="Bell Curve")*(_xlfn.NORM.DIST(AND(CS$6&gt;=$F81,CS$6&lt;=$H81)*(CS$6-$F81+1),$J81/2,$M81,TRUE)-_xlfn.NORM.DIST(AND(CS$6&gt;=$F81,CS$6&lt;=$H81)*(CR$6-$F81+1),$J81/2,$M81,TRUE))/(1-2*_xlfn.NORM.DIST(0,$J81/2,$M81,TRUE))*$D81+($K81="Steady Growth")*(AND(CS$6&gt;=$F81,CS$6&lt;=$H81)*((CS$6-$F81+1)/($J81*($J81+1)/2)*$D81))+($K81="custom")*CustCF!CM81</f>
        <v>0</v>
      </c>
      <c r="CT81" s="95">
        <f>($K81="Bell Curve")*(_xlfn.NORM.DIST(AND(CT$6&gt;=$F81,CT$6&lt;=$H81)*(CT$6-$F81+1),$J81/2,$M81,TRUE)-_xlfn.NORM.DIST(AND(CT$6&gt;=$F81,CT$6&lt;=$H81)*(CS$6-$F81+1),$J81/2,$M81,TRUE))/(1-2*_xlfn.NORM.DIST(0,$J81/2,$M81,TRUE))*$D81+($K81="Steady Growth")*(AND(CT$6&gt;=$F81,CT$6&lt;=$H81)*((CT$6-$F81+1)/($J81*($J81+1)/2)*$D81))+($K81="custom")*CustCF!CN81</f>
        <v>0</v>
      </c>
      <c r="CU81" s="95">
        <f>($K81="Bell Curve")*(_xlfn.NORM.DIST(AND(CU$6&gt;=$F81,CU$6&lt;=$H81)*(CU$6-$F81+1),$J81/2,$M81,TRUE)-_xlfn.NORM.DIST(AND(CU$6&gt;=$F81,CU$6&lt;=$H81)*(CT$6-$F81+1),$J81/2,$M81,TRUE))/(1-2*_xlfn.NORM.DIST(0,$J81/2,$M81,TRUE))*$D81+($K81="Steady Growth")*(AND(CU$6&gt;=$F81,CU$6&lt;=$H81)*((CU$6-$F81+1)/($J81*($J81+1)/2)*$D81))+($K81="custom")*CustCF!CO81</f>
        <v>0</v>
      </c>
      <c r="CV81" s="95">
        <f>($K81="Bell Curve")*(_xlfn.NORM.DIST(AND(CV$6&gt;=$F81,CV$6&lt;=$H81)*(CV$6-$F81+1),$J81/2,$M81,TRUE)-_xlfn.NORM.DIST(AND(CV$6&gt;=$F81,CV$6&lt;=$H81)*(CU$6-$F81+1),$J81/2,$M81,TRUE))/(1-2*_xlfn.NORM.DIST(0,$J81/2,$M81,TRUE))*$D81+($K81="Steady Growth")*(AND(CV$6&gt;=$F81,CV$6&lt;=$H81)*((CV$6-$F81+1)/($J81*($J81+1)/2)*$D81))+($K81="custom")*CustCF!CP81</f>
        <v>0</v>
      </c>
      <c r="CW81" s="95">
        <f>($K81="Bell Curve")*(_xlfn.NORM.DIST(AND(CW$6&gt;=$F81,CW$6&lt;=$H81)*(CW$6-$F81+1),$J81/2,$M81,TRUE)-_xlfn.NORM.DIST(AND(CW$6&gt;=$F81,CW$6&lt;=$H81)*(CV$6-$F81+1),$J81/2,$M81,TRUE))/(1-2*_xlfn.NORM.DIST(0,$J81/2,$M81,TRUE))*$D81+($K81="Steady Growth")*(AND(CW$6&gt;=$F81,CW$6&lt;=$H81)*((CW$6-$F81+1)/($J81*($J81+1)/2)*$D81))+($K81="custom")*CustCF!CQ81</f>
        <v>0</v>
      </c>
      <c r="CX81" s="95">
        <f>($K81="Bell Curve")*(_xlfn.NORM.DIST(AND(CX$6&gt;=$F81,CX$6&lt;=$H81)*(CX$6-$F81+1),$J81/2,$M81,TRUE)-_xlfn.NORM.DIST(AND(CX$6&gt;=$F81,CX$6&lt;=$H81)*(CW$6-$F81+1),$J81/2,$M81,TRUE))/(1-2*_xlfn.NORM.DIST(0,$J81/2,$M81,TRUE))*$D81+($K81="Steady Growth")*(AND(CX$6&gt;=$F81,CX$6&lt;=$H81)*((CX$6-$F81+1)/($J81*($J81+1)/2)*$D81))+($K81="custom")*CustCF!CR81</f>
        <v>0</v>
      </c>
      <c r="CY81" s="95">
        <f>($K81="Bell Curve")*(_xlfn.NORM.DIST(AND(CY$6&gt;=$F81,CY$6&lt;=$H81)*(CY$6-$F81+1),$J81/2,$M81,TRUE)-_xlfn.NORM.DIST(AND(CY$6&gt;=$F81,CY$6&lt;=$H81)*(CX$6-$F81+1),$J81/2,$M81,TRUE))/(1-2*_xlfn.NORM.DIST(0,$J81/2,$M81,TRUE))*$D81+($K81="Steady Growth")*(AND(CY$6&gt;=$F81,CY$6&lt;=$H81)*((CY$6-$F81+1)/($J81*($J81+1)/2)*$D81))+($K81="custom")*CustCF!CS81</f>
        <v>0</v>
      </c>
      <c r="CZ81" s="95">
        <f>($K81="Bell Curve")*(_xlfn.NORM.DIST(AND(CZ$6&gt;=$F81,CZ$6&lt;=$H81)*(CZ$6-$F81+1),$J81/2,$M81,TRUE)-_xlfn.NORM.DIST(AND(CZ$6&gt;=$F81,CZ$6&lt;=$H81)*(CY$6-$F81+1),$J81/2,$M81,TRUE))/(1-2*_xlfn.NORM.DIST(0,$J81/2,$M81,TRUE))*$D81+($K81="Steady Growth")*(AND(CZ$6&gt;=$F81,CZ$6&lt;=$H81)*((CZ$6-$F81+1)/($J81*($J81+1)/2)*$D81))+($K81="custom")*CustCF!CT81</f>
        <v>0</v>
      </c>
      <c r="DA81" s="95">
        <f>($K81="Bell Curve")*(_xlfn.NORM.DIST(AND(DA$6&gt;=$F81,DA$6&lt;=$H81)*(DA$6-$F81+1),$J81/2,$M81,TRUE)-_xlfn.NORM.DIST(AND(DA$6&gt;=$F81,DA$6&lt;=$H81)*(CZ$6-$F81+1),$J81/2,$M81,TRUE))/(1-2*_xlfn.NORM.DIST(0,$J81/2,$M81,TRUE))*$D81+($K81="Steady Growth")*(AND(DA$6&gt;=$F81,DA$6&lt;=$H81)*((DA$6-$F81+1)/($J81*($J81+1)/2)*$D81))+($K81="custom")*CustCF!CU81</f>
        <v>0</v>
      </c>
      <c r="DB81" s="95">
        <f>($K81="Bell Curve")*(_xlfn.NORM.DIST(AND(DB$6&gt;=$F81,DB$6&lt;=$H81)*(DB$6-$F81+1),$J81/2,$M81,TRUE)-_xlfn.NORM.DIST(AND(DB$6&gt;=$F81,DB$6&lt;=$H81)*(DA$6-$F81+1),$J81/2,$M81,TRUE))/(1-2*_xlfn.NORM.DIST(0,$J81/2,$M81,TRUE))*$D81+($K81="Steady Growth")*(AND(DB$6&gt;=$F81,DB$6&lt;=$H81)*((DB$6-$F81+1)/($J81*($J81+1)/2)*$D81))+($K81="custom")*CustCF!CV81</f>
        <v>0</v>
      </c>
      <c r="DC81" s="95">
        <f>($K81="Bell Curve")*(_xlfn.NORM.DIST(AND(DC$6&gt;=$F81,DC$6&lt;=$H81)*(DC$6-$F81+1),$J81/2,$M81,TRUE)-_xlfn.NORM.DIST(AND(DC$6&gt;=$F81,DC$6&lt;=$H81)*(DB$6-$F81+1),$J81/2,$M81,TRUE))/(1-2*_xlfn.NORM.DIST(0,$J81/2,$M81,TRUE))*$D81+($K81="Steady Growth")*(AND(DC$6&gt;=$F81,DC$6&lt;=$H81)*((DC$6-$F81+1)/($J81*($J81+1)/2)*$D81))+($K81="custom")*CustCF!CW81</f>
        <v>0</v>
      </c>
      <c r="DD81" s="95">
        <f>($K81="Bell Curve")*(_xlfn.NORM.DIST(AND(DD$6&gt;=$F81,DD$6&lt;=$H81)*(DD$6-$F81+1),$J81/2,$M81,TRUE)-_xlfn.NORM.DIST(AND(DD$6&gt;=$F81,DD$6&lt;=$H81)*(DC$6-$F81+1),$J81/2,$M81,TRUE))/(1-2*_xlfn.NORM.DIST(0,$J81/2,$M81,TRUE))*$D81+($K81="Steady Growth")*(AND(DD$6&gt;=$F81,DD$6&lt;=$H81)*((DD$6-$F81+1)/($J81*($J81+1)/2)*$D81))+($K81="custom")*CustCF!CX81</f>
        <v>0</v>
      </c>
      <c r="DE81" s="95">
        <f>($K81="Bell Curve")*(_xlfn.NORM.DIST(AND(DE$6&gt;=$F81,DE$6&lt;=$H81)*(DE$6-$F81+1),$J81/2,$M81,TRUE)-_xlfn.NORM.DIST(AND(DE$6&gt;=$F81,DE$6&lt;=$H81)*(DD$6-$F81+1),$J81/2,$M81,TRUE))/(1-2*_xlfn.NORM.DIST(0,$J81/2,$M81,TRUE))*$D81+($K81="Steady Growth")*(AND(DE$6&gt;=$F81,DE$6&lt;=$H81)*((DE$6-$F81+1)/($J81*($J81+1)/2)*$D81))+($K81="custom")*CustCF!CY81</f>
        <v>0</v>
      </c>
      <c r="DF81" s="95">
        <f>($K81="Bell Curve")*(_xlfn.NORM.DIST(AND(DF$6&gt;=$F81,DF$6&lt;=$H81)*(DF$6-$F81+1),$J81/2,$M81,TRUE)-_xlfn.NORM.DIST(AND(DF$6&gt;=$F81,DF$6&lt;=$H81)*(DE$6-$F81+1),$J81/2,$M81,TRUE))/(1-2*_xlfn.NORM.DIST(0,$J81/2,$M81,TRUE))*$D81+($K81="Steady Growth")*(AND(DF$6&gt;=$F81,DF$6&lt;=$H81)*((DF$6-$F81+1)/($J81*($J81+1)/2)*$D81))+($K81="custom")*CustCF!CZ81</f>
        <v>0</v>
      </c>
      <c r="DG81" s="95">
        <f>($K81="Bell Curve")*(_xlfn.NORM.DIST(AND(DG$6&gt;=$F81,DG$6&lt;=$H81)*(DG$6-$F81+1),$J81/2,$M81,TRUE)-_xlfn.NORM.DIST(AND(DG$6&gt;=$F81,DG$6&lt;=$H81)*(DF$6-$F81+1),$J81/2,$M81,TRUE))/(1-2*_xlfn.NORM.DIST(0,$J81/2,$M81,TRUE))*$D81+($K81="Steady Growth")*(AND(DG$6&gt;=$F81,DG$6&lt;=$H81)*((DG$6-$F81+1)/($J81*($J81+1)/2)*$D81))+($K81="custom")*CustCF!DA81</f>
        <v>0</v>
      </c>
      <c r="DH81" s="95">
        <f>($K81="Bell Curve")*(_xlfn.NORM.DIST(AND(DH$6&gt;=$F81,DH$6&lt;=$H81)*(DH$6-$F81+1),$J81/2,$M81,TRUE)-_xlfn.NORM.DIST(AND(DH$6&gt;=$F81,DH$6&lt;=$H81)*(DG$6-$F81+1),$J81/2,$M81,TRUE))/(1-2*_xlfn.NORM.DIST(0,$J81/2,$M81,TRUE))*$D81+($K81="Steady Growth")*(AND(DH$6&gt;=$F81,DH$6&lt;=$H81)*((DH$6-$F81+1)/($J81*($J81+1)/2)*$D81))+($K81="custom")*CustCF!DB81</f>
        <v>0</v>
      </c>
      <c r="DI81" s="95">
        <f>($K81="Bell Curve")*(_xlfn.NORM.DIST(AND(DI$6&gt;=$F81,DI$6&lt;=$H81)*(DI$6-$F81+1),$J81/2,$M81,TRUE)-_xlfn.NORM.DIST(AND(DI$6&gt;=$F81,DI$6&lt;=$H81)*(DH$6-$F81+1),$J81/2,$M81,TRUE))/(1-2*_xlfn.NORM.DIST(0,$J81/2,$M81,TRUE))*$D81+($K81="Steady Growth")*(AND(DI$6&gt;=$F81,DI$6&lt;=$H81)*((DI$6-$F81+1)/($J81*($J81+1)/2)*$D81))+($K81="custom")*CustCF!DC81</f>
        <v>0</v>
      </c>
      <c r="DJ81" s="95">
        <f>($K81="Bell Curve")*(_xlfn.NORM.DIST(AND(DJ$6&gt;=$F81,DJ$6&lt;=$H81)*(DJ$6-$F81+1),$J81/2,$M81,TRUE)-_xlfn.NORM.DIST(AND(DJ$6&gt;=$F81,DJ$6&lt;=$H81)*(DI$6-$F81+1),$J81/2,$M81,TRUE))/(1-2*_xlfn.NORM.DIST(0,$J81/2,$M81,TRUE))*$D81+($K81="Steady Growth")*(AND(DJ$6&gt;=$F81,DJ$6&lt;=$H81)*((DJ$6-$F81+1)/($J81*($J81+1)/2)*$D81))+($K81="custom")*CustCF!DD81</f>
        <v>0</v>
      </c>
      <c r="DK81" s="95">
        <f>($K81="Bell Curve")*(_xlfn.NORM.DIST(AND(DK$6&gt;=$F81,DK$6&lt;=$H81)*(DK$6-$F81+1),$J81/2,$M81,TRUE)-_xlfn.NORM.DIST(AND(DK$6&gt;=$F81,DK$6&lt;=$H81)*(DJ$6-$F81+1),$J81/2,$M81,TRUE))/(1-2*_xlfn.NORM.DIST(0,$J81/2,$M81,TRUE))*$D81+($K81="Steady Growth")*(AND(DK$6&gt;=$F81,DK$6&lt;=$H81)*((DK$6-$F81+1)/($J81*($J81+1)/2)*$D81))+($K81="custom")*CustCF!DE81</f>
        <v>0</v>
      </c>
      <c r="DL81" s="95">
        <f>($K81="Bell Curve")*(_xlfn.NORM.DIST(AND(DL$6&gt;=$F81,DL$6&lt;=$H81)*(DL$6-$F81+1),$J81/2,$M81,TRUE)-_xlfn.NORM.DIST(AND(DL$6&gt;=$F81,DL$6&lt;=$H81)*(DK$6-$F81+1),$J81/2,$M81,TRUE))/(1-2*_xlfn.NORM.DIST(0,$J81/2,$M81,TRUE))*$D81+($K81="Steady Growth")*(AND(DL$6&gt;=$F81,DL$6&lt;=$H81)*((DL$6-$F81+1)/($J81*($J81+1)/2)*$D81))+($K81="custom")*CustCF!DF81</f>
        <v>0</v>
      </c>
      <c r="DM81" s="95">
        <f>($K81="Bell Curve")*(_xlfn.NORM.DIST(AND(DM$6&gt;=$F81,DM$6&lt;=$H81)*(DM$6-$F81+1),$J81/2,$M81,TRUE)-_xlfn.NORM.DIST(AND(DM$6&gt;=$F81,DM$6&lt;=$H81)*(DL$6-$F81+1),$J81/2,$M81,TRUE))/(1-2*_xlfn.NORM.DIST(0,$J81/2,$M81,TRUE))*$D81+($K81="Steady Growth")*(AND(DM$6&gt;=$F81,DM$6&lt;=$H81)*((DM$6-$F81+1)/($J81*($J81+1)/2)*$D81))+($K81="custom")*CustCF!DG81</f>
        <v>0</v>
      </c>
      <c r="DN81" s="95">
        <f>($K81="Bell Curve")*(_xlfn.NORM.DIST(AND(DN$6&gt;=$F81,DN$6&lt;=$H81)*(DN$6-$F81+1),$J81/2,$M81,TRUE)-_xlfn.NORM.DIST(AND(DN$6&gt;=$F81,DN$6&lt;=$H81)*(DM$6-$F81+1),$J81/2,$M81,TRUE))/(1-2*_xlfn.NORM.DIST(0,$J81/2,$M81,TRUE))*$D81+($K81="Steady Growth")*(AND(DN$6&gt;=$F81,DN$6&lt;=$H81)*((DN$6-$F81+1)/($J81*($J81+1)/2)*$D81))+($K81="custom")*CustCF!DH81</f>
        <v>0</v>
      </c>
      <c r="DO81" s="95">
        <f>($K81="Bell Curve")*(_xlfn.NORM.DIST(AND(DO$6&gt;=$F81,DO$6&lt;=$H81)*(DO$6-$F81+1),$J81/2,$M81,TRUE)-_xlfn.NORM.DIST(AND(DO$6&gt;=$F81,DO$6&lt;=$H81)*(DN$6-$F81+1),$J81/2,$M81,TRUE))/(1-2*_xlfn.NORM.DIST(0,$J81/2,$M81,TRUE))*$D81+($K81="Steady Growth")*(AND(DO$6&gt;=$F81,DO$6&lt;=$H81)*((DO$6-$F81+1)/($J81*($J81+1)/2)*$D81))+($K81="custom")*CustCF!DI81</f>
        <v>0</v>
      </c>
      <c r="DP81" s="95">
        <f>($K81="Bell Curve")*(_xlfn.NORM.DIST(AND(DP$6&gt;=$F81,DP$6&lt;=$H81)*(DP$6-$F81+1),$J81/2,$M81,TRUE)-_xlfn.NORM.DIST(AND(DP$6&gt;=$F81,DP$6&lt;=$H81)*(DO$6-$F81+1),$J81/2,$M81,TRUE))/(1-2*_xlfn.NORM.DIST(0,$J81/2,$M81,TRUE))*$D81+($K81="Steady Growth")*(AND(DP$6&gt;=$F81,DP$6&lt;=$H81)*((DP$6-$F81+1)/($J81*($J81+1)/2)*$D81))+($K81="custom")*CustCF!DJ81</f>
        <v>0</v>
      </c>
      <c r="DQ81" s="95">
        <f>($K81="Bell Curve")*(_xlfn.NORM.DIST(AND(DQ$6&gt;=$F81,DQ$6&lt;=$H81)*(DQ$6-$F81+1),$J81/2,$M81,TRUE)-_xlfn.NORM.DIST(AND(DQ$6&gt;=$F81,DQ$6&lt;=$H81)*(DP$6-$F81+1),$J81/2,$M81,TRUE))/(1-2*_xlfn.NORM.DIST(0,$J81/2,$M81,TRUE))*$D81+($K81="Steady Growth")*(AND(DQ$6&gt;=$F81,DQ$6&lt;=$H81)*((DQ$6-$F81+1)/($J81*($J81+1)/2)*$D81))+($K81="custom")*CustCF!DK81</f>
        <v>0</v>
      </c>
      <c r="DR81" s="95">
        <f>($K81="Bell Curve")*(_xlfn.NORM.DIST(AND(DR$6&gt;=$F81,DR$6&lt;=$H81)*(DR$6-$F81+1),$J81/2,$M81,TRUE)-_xlfn.NORM.DIST(AND(DR$6&gt;=$F81,DR$6&lt;=$H81)*(DQ$6-$F81+1),$J81/2,$M81,TRUE))/(1-2*_xlfn.NORM.DIST(0,$J81/2,$M81,TRUE))*$D81+($K81="Steady Growth")*(AND(DR$6&gt;=$F81,DR$6&lt;=$H81)*((DR$6-$F81+1)/($J81*($J81+1)/2)*$D81))+($K81="custom")*CustCF!DL81</f>
        <v>0</v>
      </c>
      <c r="DS81" s="95">
        <f>($K81="Bell Curve")*(_xlfn.NORM.DIST(AND(DS$6&gt;=$F81,DS$6&lt;=$H81)*(DS$6-$F81+1),$J81/2,$M81,TRUE)-_xlfn.NORM.DIST(AND(DS$6&gt;=$F81,DS$6&lt;=$H81)*(DR$6-$F81+1),$J81/2,$M81,TRUE))/(1-2*_xlfn.NORM.DIST(0,$J81/2,$M81,TRUE))*$D81+($K81="Steady Growth")*(AND(DS$6&gt;=$F81,DS$6&lt;=$H81)*((DS$6-$F81+1)/($J81*($J81+1)/2)*$D81))+($K81="custom")*CustCF!DM81</f>
        <v>0</v>
      </c>
      <c r="DT81" s="95">
        <f>($K81="Bell Curve")*(_xlfn.NORM.DIST(AND(DT$6&gt;=$F81,DT$6&lt;=$H81)*(DT$6-$F81+1),$J81/2,$M81,TRUE)-_xlfn.NORM.DIST(AND(DT$6&gt;=$F81,DT$6&lt;=$H81)*(DS$6-$F81+1),$J81/2,$M81,TRUE))/(1-2*_xlfn.NORM.DIST(0,$J81/2,$M81,TRUE))*$D81+($K81="Steady Growth")*(AND(DT$6&gt;=$F81,DT$6&lt;=$H81)*((DT$6-$F81+1)/($J81*($J81+1)/2)*$D81))+($K81="custom")*CustCF!DN81</f>
        <v>0</v>
      </c>
      <c r="DU81" s="95">
        <f>($K81="Bell Curve")*(_xlfn.NORM.DIST(AND(DU$6&gt;=$F81,DU$6&lt;=$H81)*(DU$6-$F81+1),$J81/2,$M81,TRUE)-_xlfn.NORM.DIST(AND(DU$6&gt;=$F81,DU$6&lt;=$H81)*(DT$6-$F81+1),$J81/2,$M81,TRUE))/(1-2*_xlfn.NORM.DIST(0,$J81/2,$M81,TRUE))*$D81+($K81="Steady Growth")*(AND(DU$6&gt;=$F81,DU$6&lt;=$H81)*((DU$6-$F81+1)/($J81*($J81+1)/2)*$D81))+($K81="custom")*CustCF!DO81</f>
        <v>0</v>
      </c>
      <c r="DV81" s="95">
        <f>($K81="Bell Curve")*(_xlfn.NORM.DIST(AND(DV$6&gt;=$F81,DV$6&lt;=$H81)*(DV$6-$F81+1),$J81/2,$M81,TRUE)-_xlfn.NORM.DIST(AND(DV$6&gt;=$F81,DV$6&lt;=$H81)*(DU$6-$F81+1),$J81/2,$M81,TRUE))/(1-2*_xlfn.NORM.DIST(0,$J81/2,$M81,TRUE))*$D81+($K81="Steady Growth")*(AND(DV$6&gt;=$F81,DV$6&lt;=$H81)*((DV$6-$F81+1)/($J81*($J81+1)/2)*$D81))+($K81="custom")*CustCF!DP81</f>
        <v>0</v>
      </c>
      <c r="DW81" s="95">
        <f>($K81="Bell Curve")*(_xlfn.NORM.DIST(AND(DW$6&gt;=$F81,DW$6&lt;=$H81)*(DW$6-$F81+1),$J81/2,$M81,TRUE)-_xlfn.NORM.DIST(AND(DW$6&gt;=$F81,DW$6&lt;=$H81)*(DV$6-$F81+1),$J81/2,$M81,TRUE))/(1-2*_xlfn.NORM.DIST(0,$J81/2,$M81,TRUE))*$D81+($K81="Steady Growth")*(AND(DW$6&gt;=$F81,DW$6&lt;=$H81)*((DW$6-$F81+1)/($J81*($J81+1)/2)*$D81))+($K81="custom")*CustCF!DQ81</f>
        <v>0</v>
      </c>
      <c r="DX81" s="95">
        <f>($K81="Bell Curve")*(_xlfn.NORM.DIST(AND(DX$6&gt;=$F81,DX$6&lt;=$H81)*(DX$6-$F81+1),$J81/2,$M81,TRUE)-_xlfn.NORM.DIST(AND(DX$6&gt;=$F81,DX$6&lt;=$H81)*(DW$6-$F81+1),$J81/2,$M81,TRUE))/(1-2*_xlfn.NORM.DIST(0,$J81/2,$M81,TRUE))*$D81+($K81="Steady Growth")*(AND(DX$6&gt;=$F81,DX$6&lt;=$H81)*((DX$6-$F81+1)/($J81*($J81+1)/2)*$D81))+($K81="custom")*CustCF!DR81</f>
        <v>0</v>
      </c>
      <c r="DY81" s="95">
        <f>($K81="Bell Curve")*(_xlfn.NORM.DIST(AND(DY$6&gt;=$F81,DY$6&lt;=$H81)*(DY$6-$F81+1),$J81/2,$M81,TRUE)-_xlfn.NORM.DIST(AND(DY$6&gt;=$F81,DY$6&lt;=$H81)*(DX$6-$F81+1),$J81/2,$M81,TRUE))/(1-2*_xlfn.NORM.DIST(0,$J81/2,$M81,TRUE))*$D81+($K81="Steady Growth")*(AND(DY$6&gt;=$F81,DY$6&lt;=$H81)*((DY$6-$F81+1)/($J81*($J81+1)/2)*$D81))+($K81="custom")*CustCF!DS81</f>
        <v>0</v>
      </c>
      <c r="DZ81" s="95">
        <f>($K81="Bell Curve")*(_xlfn.NORM.DIST(AND(DZ$6&gt;=$F81,DZ$6&lt;=$H81)*(DZ$6-$F81+1),$J81/2,$M81,TRUE)-_xlfn.NORM.DIST(AND(DZ$6&gt;=$F81,DZ$6&lt;=$H81)*(DY$6-$F81+1),$J81/2,$M81,TRUE))/(1-2*_xlfn.NORM.DIST(0,$J81/2,$M81,TRUE))*$D81+($K81="Steady Growth")*(AND(DZ$6&gt;=$F81,DZ$6&lt;=$H81)*((DZ$6-$F81+1)/($J81*($J81+1)/2)*$D81))+($K81="custom")*CustCF!DT81</f>
        <v>0</v>
      </c>
      <c r="EA81" s="95">
        <f>($K81="Bell Curve")*(_xlfn.NORM.DIST(AND(EA$6&gt;=$F81,EA$6&lt;=$H81)*(EA$6-$F81+1),$J81/2,$M81,TRUE)-_xlfn.NORM.DIST(AND(EA$6&gt;=$F81,EA$6&lt;=$H81)*(DZ$6-$F81+1),$J81/2,$M81,TRUE))/(1-2*_xlfn.NORM.DIST(0,$J81/2,$M81,TRUE))*$D81+($K81="Steady Growth")*(AND(EA$6&gt;=$F81,EA$6&lt;=$H81)*((EA$6-$F81+1)/($J81*($J81+1)/2)*$D81))+($K81="custom")*CustCF!DU81</f>
        <v>0</v>
      </c>
      <c r="EB81" s="95">
        <f>($K81="Bell Curve")*(_xlfn.NORM.DIST(AND(EB$6&gt;=$F81,EB$6&lt;=$H81)*(EB$6-$F81+1),$J81/2,$M81,TRUE)-_xlfn.NORM.DIST(AND(EB$6&gt;=$F81,EB$6&lt;=$H81)*(EA$6-$F81+1),$J81/2,$M81,TRUE))/(1-2*_xlfn.NORM.DIST(0,$J81/2,$M81,TRUE))*$D81+($K81="Steady Growth")*(AND(EB$6&gt;=$F81,EB$6&lt;=$H81)*((EB$6-$F81+1)/($J81*($J81+1)/2)*$D81))+($K81="custom")*CustCF!DV81</f>
        <v>0</v>
      </c>
      <c r="EC81" s="95">
        <f>($K81="Bell Curve")*(_xlfn.NORM.DIST(AND(EC$6&gt;=$F81,EC$6&lt;=$H81)*(EC$6-$F81+1),$J81/2,$M81,TRUE)-_xlfn.NORM.DIST(AND(EC$6&gt;=$F81,EC$6&lt;=$H81)*(EB$6-$F81+1),$J81/2,$M81,TRUE))/(1-2*_xlfn.NORM.DIST(0,$J81/2,$M81,TRUE))*$D81+($K81="Steady Growth")*(AND(EC$6&gt;=$F81,EC$6&lt;=$H81)*((EC$6-$F81+1)/($J81*($J81+1)/2)*$D81))+($K81="custom")*CustCF!DW81</f>
        <v>0</v>
      </c>
      <c r="ED81" s="95">
        <f>($K81="Bell Curve")*(_xlfn.NORM.DIST(AND(ED$6&gt;=$F81,ED$6&lt;=$H81)*(ED$6-$F81+1),$J81/2,$M81,TRUE)-_xlfn.NORM.DIST(AND(ED$6&gt;=$F81,ED$6&lt;=$H81)*(EC$6-$F81+1),$J81/2,$M81,TRUE))/(1-2*_xlfn.NORM.DIST(0,$J81/2,$M81,TRUE))*$D81+($K81="Steady Growth")*(AND(ED$6&gt;=$F81,ED$6&lt;=$H81)*((ED$6-$F81+1)/($J81*($J81+1)/2)*$D81))+($K81="custom")*CustCF!DX81</f>
        <v>0</v>
      </c>
      <c r="EE81" s="95">
        <f>($K81="Bell Curve")*(_xlfn.NORM.DIST(AND(EE$6&gt;=$F81,EE$6&lt;=$H81)*(EE$6-$F81+1),$J81/2,$M81,TRUE)-_xlfn.NORM.DIST(AND(EE$6&gt;=$F81,EE$6&lt;=$H81)*(ED$6-$F81+1),$J81/2,$M81,TRUE))/(1-2*_xlfn.NORM.DIST(0,$J81/2,$M81,TRUE))*$D81+($K81="Steady Growth")*(AND(EE$6&gt;=$F81,EE$6&lt;=$H81)*((EE$6-$F81+1)/($J81*($J81+1)/2)*$D81))+($K81="custom")*CustCF!DY81</f>
        <v>0</v>
      </c>
      <c r="EF81" s="95">
        <f>($K81="Bell Curve")*(_xlfn.NORM.DIST(AND(EF$6&gt;=$F81,EF$6&lt;=$H81)*(EF$6-$F81+1),$J81/2,$M81,TRUE)-_xlfn.NORM.DIST(AND(EF$6&gt;=$F81,EF$6&lt;=$H81)*(EE$6-$F81+1),$J81/2,$M81,TRUE))/(1-2*_xlfn.NORM.DIST(0,$J81/2,$M81,TRUE))*$D81+($K81="Steady Growth")*(AND(EF$6&gt;=$F81,EF$6&lt;=$H81)*((EF$6-$F81+1)/($J81*($J81+1)/2)*$D81))+($K81="custom")*CustCF!DZ81</f>
        <v>0</v>
      </c>
      <c r="EG81" s="95">
        <f>($K81="Bell Curve")*(_xlfn.NORM.DIST(AND(EG$6&gt;=$F81,EG$6&lt;=$H81)*(EG$6-$F81+1),$J81/2,$M81,TRUE)-_xlfn.NORM.DIST(AND(EG$6&gt;=$F81,EG$6&lt;=$H81)*(EF$6-$F81+1),$J81/2,$M81,TRUE))/(1-2*_xlfn.NORM.DIST(0,$J81/2,$M81,TRUE))*$D81+($K81="Steady Growth")*(AND(EG$6&gt;=$F81,EG$6&lt;=$H81)*((EG$6-$F81+1)/($J81*($J81+1)/2)*$D81))+($K81="custom")*CustCF!EA81</f>
        <v>0</v>
      </c>
      <c r="EH81" s="95">
        <f>($K81="Bell Curve")*(_xlfn.NORM.DIST(AND(EH$6&gt;=$F81,EH$6&lt;=$H81)*(EH$6-$F81+1),$J81/2,$M81,TRUE)-_xlfn.NORM.DIST(AND(EH$6&gt;=$F81,EH$6&lt;=$H81)*(EG$6-$F81+1),$J81/2,$M81,TRUE))/(1-2*_xlfn.NORM.DIST(0,$J81/2,$M81,TRUE))*$D81+($K81="Steady Growth")*(AND(EH$6&gt;=$F81,EH$6&lt;=$H81)*((EH$6-$F81+1)/($J81*($J81+1)/2)*$D81))+($K81="custom")*CustCF!EB81</f>
        <v>0</v>
      </c>
      <c r="EI81" s="95">
        <f>($K81="Bell Curve")*(_xlfn.NORM.DIST(AND(EI$6&gt;=$F81,EI$6&lt;=$H81)*(EI$6-$F81+1),$J81/2,$M81,TRUE)-_xlfn.NORM.DIST(AND(EI$6&gt;=$F81,EI$6&lt;=$H81)*(EH$6-$F81+1),$J81/2,$M81,TRUE))/(1-2*_xlfn.NORM.DIST(0,$J81/2,$M81,TRUE))*$D81+($K81="Steady Growth")*(AND(EI$6&gt;=$F81,EI$6&lt;=$H81)*((EI$6-$F81+1)/($J81*($J81+1)/2)*$D81))+($K81="custom")*CustCF!EC81</f>
        <v>0</v>
      </c>
      <c r="EJ81" s="95">
        <f>($K81="Bell Curve")*(_xlfn.NORM.DIST(AND(EJ$6&gt;=$F81,EJ$6&lt;=$H81)*(EJ$6-$F81+1),$J81/2,$M81,TRUE)-_xlfn.NORM.DIST(AND(EJ$6&gt;=$F81,EJ$6&lt;=$H81)*(EI$6-$F81+1),$J81/2,$M81,TRUE))/(1-2*_xlfn.NORM.DIST(0,$J81/2,$M81,TRUE))*$D81+($K81="Steady Growth")*(AND(EJ$6&gt;=$F81,EJ$6&lt;=$H81)*((EJ$6-$F81+1)/($J81*($J81+1)/2)*$D81))+($K81="custom")*CustCF!ED81</f>
        <v>0</v>
      </c>
      <c r="EK81" s="95">
        <f>($K81="Bell Curve")*(_xlfn.NORM.DIST(AND(EK$6&gt;=$F81,EK$6&lt;=$H81)*(EK$6-$F81+1),$J81/2,$M81,TRUE)-_xlfn.NORM.DIST(AND(EK$6&gt;=$F81,EK$6&lt;=$H81)*(EJ$6-$F81+1),$J81/2,$M81,TRUE))/(1-2*_xlfn.NORM.DIST(0,$J81/2,$M81,TRUE))*$D81+($K81="Steady Growth")*(AND(EK$6&gt;=$F81,EK$6&lt;=$H81)*((EK$6-$F81+1)/($J81*($J81+1)/2)*$D81))+($K81="custom")*CustCF!EE81</f>
        <v>0</v>
      </c>
      <c r="EL81" s="95">
        <f>($K81="Bell Curve")*(_xlfn.NORM.DIST(AND(EL$6&gt;=$F81,EL$6&lt;=$H81)*(EL$6-$F81+1),$J81/2,$M81,TRUE)-_xlfn.NORM.DIST(AND(EL$6&gt;=$F81,EL$6&lt;=$H81)*(EK$6-$F81+1),$J81/2,$M81,TRUE))/(1-2*_xlfn.NORM.DIST(0,$J81/2,$M81,TRUE))*$D81+($K81="Steady Growth")*(AND(EL$6&gt;=$F81,EL$6&lt;=$H81)*((EL$6-$F81+1)/($J81*($J81+1)/2)*$D81))+($K81="custom")*CustCF!EF81</f>
        <v>0</v>
      </c>
      <c r="EM81" s="95">
        <f>($K81="Bell Curve")*(_xlfn.NORM.DIST(AND(EM$6&gt;=$F81,EM$6&lt;=$H81)*(EM$6-$F81+1),$J81/2,$M81,TRUE)-_xlfn.NORM.DIST(AND(EM$6&gt;=$F81,EM$6&lt;=$H81)*(EL$6-$F81+1),$J81/2,$M81,TRUE))/(1-2*_xlfn.NORM.DIST(0,$J81/2,$M81,TRUE))*$D81+($K81="Steady Growth")*(AND(EM$6&gt;=$F81,EM$6&lt;=$H81)*((EM$6-$F81+1)/($J81*($J81+1)/2)*$D81))+($K81="custom")*CustCF!EG81</f>
        <v>0</v>
      </c>
      <c r="EN81" s="95">
        <f>($K81="Bell Curve")*(_xlfn.NORM.DIST(AND(EN$6&gt;=$F81,EN$6&lt;=$H81)*(EN$6-$F81+1),$J81/2,$M81,TRUE)-_xlfn.NORM.DIST(AND(EN$6&gt;=$F81,EN$6&lt;=$H81)*(EM$6-$F81+1),$J81/2,$M81,TRUE))/(1-2*_xlfn.NORM.DIST(0,$J81/2,$M81,TRUE))*$D81+($K81="Steady Growth")*(AND(EN$6&gt;=$F81,EN$6&lt;=$H81)*((EN$6-$F81+1)/($J81*($J81+1)/2)*$D81))+($K81="custom")*CustCF!EH81</f>
        <v>0</v>
      </c>
      <c r="EO81" s="95">
        <f>($K81="Bell Curve")*(_xlfn.NORM.DIST(AND(EO$6&gt;=$F81,EO$6&lt;=$H81)*(EO$6-$F81+1),$J81/2,$M81,TRUE)-_xlfn.NORM.DIST(AND(EO$6&gt;=$F81,EO$6&lt;=$H81)*(EN$6-$F81+1),$J81/2,$M81,TRUE))/(1-2*_xlfn.NORM.DIST(0,$J81/2,$M81,TRUE))*$D81+($K81="Steady Growth")*(AND(EO$6&gt;=$F81,EO$6&lt;=$H81)*((EO$6-$F81+1)/($J81*($J81+1)/2)*$D81))+($K81="custom")*CustCF!EI81</f>
        <v>0</v>
      </c>
      <c r="EP81" s="95">
        <f>($K81="Bell Curve")*(_xlfn.NORM.DIST(AND(EP$6&gt;=$F81,EP$6&lt;=$H81)*(EP$6-$F81+1),$J81/2,$M81,TRUE)-_xlfn.NORM.DIST(AND(EP$6&gt;=$F81,EP$6&lt;=$H81)*(EO$6-$F81+1),$J81/2,$M81,TRUE))/(1-2*_xlfn.NORM.DIST(0,$J81/2,$M81,TRUE))*$D81+($K81="Steady Growth")*(AND(EP$6&gt;=$F81,EP$6&lt;=$H81)*((EP$6-$F81+1)/($J81*($J81+1)/2)*$D81))+($K81="custom")*CustCF!EJ81</f>
        <v>0</v>
      </c>
      <c r="EQ81" s="95">
        <f>($K81="Bell Curve")*(_xlfn.NORM.DIST(AND(EQ$6&gt;=$F81,EQ$6&lt;=$H81)*(EQ$6-$F81+1),$J81/2,$M81,TRUE)-_xlfn.NORM.DIST(AND(EQ$6&gt;=$F81,EQ$6&lt;=$H81)*(EP$6-$F81+1),$J81/2,$M81,TRUE))/(1-2*_xlfn.NORM.DIST(0,$J81/2,$M81,TRUE))*$D81+($K81="Steady Growth")*(AND(EQ$6&gt;=$F81,EQ$6&lt;=$H81)*((EQ$6-$F81+1)/($J81*($J81+1)/2)*$D81))+($K81="custom")*CustCF!EK81</f>
        <v>0</v>
      </c>
      <c r="ER81" s="95">
        <f>($K81="Bell Curve")*(_xlfn.NORM.DIST(AND(ER$6&gt;=$F81,ER$6&lt;=$H81)*(ER$6-$F81+1),$J81/2,$M81,TRUE)-_xlfn.NORM.DIST(AND(ER$6&gt;=$F81,ER$6&lt;=$H81)*(EQ$6-$F81+1),$J81/2,$M81,TRUE))/(1-2*_xlfn.NORM.DIST(0,$J81/2,$M81,TRUE))*$D81+($K81="Steady Growth")*(AND(ER$6&gt;=$F81,ER$6&lt;=$H81)*((ER$6-$F81+1)/($J81*($J81+1)/2)*$D81))+($K81="custom")*CustCF!EL81</f>
        <v>0</v>
      </c>
      <c r="ES81" s="95">
        <f>($K81="Bell Curve")*(_xlfn.NORM.DIST(AND(ES$6&gt;=$F81,ES$6&lt;=$H81)*(ES$6-$F81+1),$J81/2,$M81,TRUE)-_xlfn.NORM.DIST(AND(ES$6&gt;=$F81,ES$6&lt;=$H81)*(ER$6-$F81+1),$J81/2,$M81,TRUE))/(1-2*_xlfn.NORM.DIST(0,$J81/2,$M81,TRUE))*$D81+($K81="Steady Growth")*(AND(ES$6&gt;=$F81,ES$6&lt;=$H81)*((ES$6-$F81+1)/($J81*($J81+1)/2)*$D81))+($K81="custom")*CustCF!EM81</f>
        <v>0</v>
      </c>
      <c r="ET81" s="95">
        <f>($K81="Bell Curve")*(_xlfn.NORM.DIST(AND(ET$6&gt;=$F81,ET$6&lt;=$H81)*(ET$6-$F81+1),$J81/2,$M81,TRUE)-_xlfn.NORM.DIST(AND(ET$6&gt;=$F81,ET$6&lt;=$H81)*(ES$6-$F81+1),$J81/2,$M81,TRUE))/(1-2*_xlfn.NORM.DIST(0,$J81/2,$M81,TRUE))*$D81+($K81="Steady Growth")*(AND(ET$6&gt;=$F81,ET$6&lt;=$H81)*((ET$6-$F81+1)/($J81*($J81+1)/2)*$D81))+($K81="custom")*CustCF!EN81</f>
        <v>0</v>
      </c>
      <c r="EU81" s="95">
        <f>($K81="Bell Curve")*(_xlfn.NORM.DIST(AND(EU$6&gt;=$F81,EU$6&lt;=$H81)*(EU$6-$F81+1),$J81/2,$M81,TRUE)-_xlfn.NORM.DIST(AND(EU$6&gt;=$F81,EU$6&lt;=$H81)*(ET$6-$F81+1),$J81/2,$M81,TRUE))/(1-2*_xlfn.NORM.DIST(0,$J81/2,$M81,TRUE))*$D81+($K81="Steady Growth")*(AND(EU$6&gt;=$F81,EU$6&lt;=$H81)*((EU$6-$F81+1)/($J81*($J81+1)/2)*$D81))+($K81="custom")*CustCF!EO81</f>
        <v>0</v>
      </c>
      <c r="EV81" s="95">
        <f>($K81="Bell Curve")*(_xlfn.NORM.DIST(AND(EV$6&gt;=$F81,EV$6&lt;=$H81)*(EV$6-$F81+1),$J81/2,$M81,TRUE)-_xlfn.NORM.DIST(AND(EV$6&gt;=$F81,EV$6&lt;=$H81)*(EU$6-$F81+1),$J81/2,$M81,TRUE))/(1-2*_xlfn.NORM.DIST(0,$J81/2,$M81,TRUE))*$D81+($K81="Steady Growth")*(AND(EV$6&gt;=$F81,EV$6&lt;=$H81)*((EV$6-$F81+1)/($J81*($J81+1)/2)*$D81))+($K81="custom")*CustCF!EP81</f>
        <v>0</v>
      </c>
      <c r="EW81" s="95">
        <f>($K81="Bell Curve")*(_xlfn.NORM.DIST(AND(EW$6&gt;=$F81,EW$6&lt;=$H81)*(EW$6-$F81+1),$J81/2,$M81,TRUE)-_xlfn.NORM.DIST(AND(EW$6&gt;=$F81,EW$6&lt;=$H81)*(EV$6-$F81+1),$J81/2,$M81,TRUE))/(1-2*_xlfn.NORM.DIST(0,$J81/2,$M81,TRUE))*$D81+($K81="Steady Growth")*(AND(EW$6&gt;=$F81,EW$6&lt;=$H81)*((EW$6-$F81+1)/($J81*($J81+1)/2)*$D81))+($K81="custom")*CustCF!EQ81</f>
        <v>0</v>
      </c>
      <c r="EX81" s="95">
        <f>($K81="Bell Curve")*(_xlfn.NORM.DIST(AND(EX$6&gt;=$F81,EX$6&lt;=$H81)*(EX$6-$F81+1),$J81/2,$M81,TRUE)-_xlfn.NORM.DIST(AND(EX$6&gt;=$F81,EX$6&lt;=$H81)*(EW$6-$F81+1),$J81/2,$M81,TRUE))/(1-2*_xlfn.NORM.DIST(0,$J81/2,$M81,TRUE))*$D81+($K81="Steady Growth")*(AND(EX$6&gt;=$F81,EX$6&lt;=$H81)*((EX$6-$F81+1)/($J81*($J81+1)/2)*$D81))+($K81="custom")*CustCF!ER81</f>
        <v>0</v>
      </c>
      <c r="EY81" s="95">
        <f>($K81="Bell Curve")*(_xlfn.NORM.DIST(AND(EY$6&gt;=$F81,EY$6&lt;=$H81)*(EY$6-$F81+1),$J81/2,$M81,TRUE)-_xlfn.NORM.DIST(AND(EY$6&gt;=$F81,EY$6&lt;=$H81)*(EX$6-$F81+1),$J81/2,$M81,TRUE))/(1-2*_xlfn.NORM.DIST(0,$J81/2,$M81,TRUE))*$D81+($K81="Steady Growth")*(AND(EY$6&gt;=$F81,EY$6&lt;=$H81)*((EY$6-$F81+1)/($J81*($J81+1)/2)*$D81))+($K81="custom")*CustCF!ES81</f>
        <v>0</v>
      </c>
      <c r="EZ81" s="95">
        <f>($K81="Bell Curve")*(_xlfn.NORM.DIST(AND(EZ$6&gt;=$F81,EZ$6&lt;=$H81)*(EZ$6-$F81+1),$J81/2,$M81,TRUE)-_xlfn.NORM.DIST(AND(EZ$6&gt;=$F81,EZ$6&lt;=$H81)*(EY$6-$F81+1),$J81/2,$M81,TRUE))/(1-2*_xlfn.NORM.DIST(0,$J81/2,$M81,TRUE))*$D81+($K81="Steady Growth")*(AND(EZ$6&gt;=$F81,EZ$6&lt;=$H81)*((EZ$6-$F81+1)/($J81*($J81+1)/2)*$D81))+($K81="custom")*CustCF!ET81</f>
        <v>0</v>
      </c>
      <c r="FA81" s="95">
        <f>($K81="Bell Curve")*(_xlfn.NORM.DIST(AND(FA$6&gt;=$F81,FA$6&lt;=$H81)*(FA$6-$F81+1),$J81/2,$M81,TRUE)-_xlfn.NORM.DIST(AND(FA$6&gt;=$F81,FA$6&lt;=$H81)*(EZ$6-$F81+1),$J81/2,$M81,TRUE))/(1-2*_xlfn.NORM.DIST(0,$J81/2,$M81,TRUE))*$D81+($K81="Steady Growth")*(AND(FA$6&gt;=$F81,FA$6&lt;=$H81)*((FA$6-$F81+1)/($J81*($J81+1)/2)*$D81))+($K81="custom")*CustCF!EU81</f>
        <v>0</v>
      </c>
      <c r="FB81" s="95">
        <f>($K81="Bell Curve")*(_xlfn.NORM.DIST(AND(FB$6&gt;=$F81,FB$6&lt;=$H81)*(FB$6-$F81+1),$J81/2,$M81,TRUE)-_xlfn.NORM.DIST(AND(FB$6&gt;=$F81,FB$6&lt;=$H81)*(FA$6-$F81+1),$J81/2,$M81,TRUE))/(1-2*_xlfn.NORM.DIST(0,$J81/2,$M81,TRUE))*$D81+($K81="Steady Growth")*(AND(FB$6&gt;=$F81,FB$6&lt;=$H81)*((FB$6-$F81+1)/($J81*($J81+1)/2)*$D81))+($K81="custom")*CustCF!EV81</f>
        <v>0</v>
      </c>
      <c r="FC81" s="95">
        <f>($K81="Bell Curve")*(_xlfn.NORM.DIST(AND(FC$6&gt;=$F81,FC$6&lt;=$H81)*(FC$6-$F81+1),$J81/2,$M81,TRUE)-_xlfn.NORM.DIST(AND(FC$6&gt;=$F81,FC$6&lt;=$H81)*(FB$6-$F81+1),$J81/2,$M81,TRUE))/(1-2*_xlfn.NORM.DIST(0,$J81/2,$M81,TRUE))*$D81+($K81="Steady Growth")*(AND(FC$6&gt;=$F81,FC$6&lt;=$H81)*((FC$6-$F81+1)/($J81*($J81+1)/2)*$D81))+($K81="custom")*CustCF!EW81</f>
        <v>0</v>
      </c>
      <c r="FD81" s="95">
        <f>($K81="Bell Curve")*(_xlfn.NORM.DIST(AND(FD$6&gt;=$F81,FD$6&lt;=$H81)*(FD$6-$F81+1),$J81/2,$M81,TRUE)-_xlfn.NORM.DIST(AND(FD$6&gt;=$F81,FD$6&lt;=$H81)*(FC$6-$F81+1),$J81/2,$M81,TRUE))/(1-2*_xlfn.NORM.DIST(0,$J81/2,$M81,TRUE))*$D81+($K81="Steady Growth")*(AND(FD$6&gt;=$F81,FD$6&lt;=$H81)*((FD$6-$F81+1)/($J81*($J81+1)/2)*$D81))+($K81="custom")*CustCF!EX81</f>
        <v>0</v>
      </c>
      <c r="FE81" s="95">
        <f>($K81="Bell Curve")*(_xlfn.NORM.DIST(AND(FE$6&gt;=$F81,FE$6&lt;=$H81)*(FE$6-$F81+1),$J81/2,$M81,TRUE)-_xlfn.NORM.DIST(AND(FE$6&gt;=$F81,FE$6&lt;=$H81)*(FD$6-$F81+1),$J81/2,$M81,TRUE))/(1-2*_xlfn.NORM.DIST(0,$J81/2,$M81,TRUE))*$D81+($K81="Steady Growth")*(AND(FE$6&gt;=$F81,FE$6&lt;=$H81)*((FE$6-$F81+1)/($J81*($J81+1)/2)*$D81))+($K81="custom")*CustCF!EY81</f>
        <v>0</v>
      </c>
      <c r="FF81" s="95">
        <f>($K81="Bell Curve")*(_xlfn.NORM.DIST(AND(FF$6&gt;=$F81,FF$6&lt;=$H81)*(FF$6-$F81+1),$J81/2,$M81,TRUE)-_xlfn.NORM.DIST(AND(FF$6&gt;=$F81,FF$6&lt;=$H81)*(FE$6-$F81+1),$J81/2,$M81,TRUE))/(1-2*_xlfn.NORM.DIST(0,$J81/2,$M81,TRUE))*$D81+($K81="Steady Growth")*(AND(FF$6&gt;=$F81,FF$6&lt;=$H81)*((FF$6-$F81+1)/($J81*($J81+1)/2)*$D81))+($K81="custom")*CustCF!EZ81</f>
        <v>0</v>
      </c>
      <c r="FG81" s="95">
        <f>($K81="Bell Curve")*(_xlfn.NORM.DIST(AND(FG$6&gt;=$F81,FG$6&lt;=$H81)*(FG$6-$F81+1),$J81/2,$M81,TRUE)-_xlfn.NORM.DIST(AND(FG$6&gt;=$F81,FG$6&lt;=$H81)*(FF$6-$F81+1),$J81/2,$M81,TRUE))/(1-2*_xlfn.NORM.DIST(0,$J81/2,$M81,TRUE))*$D81+($K81="Steady Growth")*(AND(FG$6&gt;=$F81,FG$6&lt;=$H81)*((FG$6-$F81+1)/($J81*($J81+1)/2)*$D81))+($K81="custom")*CustCF!FA81</f>
        <v>0</v>
      </c>
      <c r="FH81" s="95">
        <f>($K81="Bell Curve")*(_xlfn.NORM.DIST(AND(FH$6&gt;=$F81,FH$6&lt;=$H81)*(FH$6-$F81+1),$J81/2,$M81,TRUE)-_xlfn.NORM.DIST(AND(FH$6&gt;=$F81,FH$6&lt;=$H81)*(FG$6-$F81+1),$J81/2,$M81,TRUE))/(1-2*_xlfn.NORM.DIST(0,$J81/2,$M81,TRUE))*$D81+($K81="Steady Growth")*(AND(FH$6&gt;=$F81,FH$6&lt;=$H81)*((FH$6-$F81+1)/($J81*($J81+1)/2)*$D81))+($K81="custom")*CustCF!FB81</f>
        <v>0</v>
      </c>
      <c r="FI81" s="95">
        <f>($K81="Bell Curve")*(_xlfn.NORM.DIST(AND(FI$6&gt;=$F81,FI$6&lt;=$H81)*(FI$6-$F81+1),$J81/2,$M81,TRUE)-_xlfn.NORM.DIST(AND(FI$6&gt;=$F81,FI$6&lt;=$H81)*(FH$6-$F81+1),$J81/2,$M81,TRUE))/(1-2*_xlfn.NORM.DIST(0,$J81/2,$M81,TRUE))*$D81+($K81="Steady Growth")*(AND(FI$6&gt;=$F81,FI$6&lt;=$H81)*((FI$6-$F81+1)/($J81*($J81+1)/2)*$D81))+($K81="custom")*CustCF!FC81</f>
        <v>0</v>
      </c>
      <c r="FJ81" s="95">
        <f>($K81="Bell Curve")*(_xlfn.NORM.DIST(AND(FJ$6&gt;=$F81,FJ$6&lt;=$H81)*(FJ$6-$F81+1),$J81/2,$M81,TRUE)-_xlfn.NORM.DIST(AND(FJ$6&gt;=$F81,FJ$6&lt;=$H81)*(FI$6-$F81+1),$J81/2,$M81,TRUE))/(1-2*_xlfn.NORM.DIST(0,$J81/2,$M81,TRUE))*$D81+($K81="Steady Growth")*(AND(FJ$6&gt;=$F81,FJ$6&lt;=$H81)*((FJ$6-$F81+1)/($J81*($J81+1)/2)*$D81))+($K81="custom")*CustCF!FD81</f>
        <v>0</v>
      </c>
      <c r="FK81" s="95">
        <f>($K81="Bell Curve")*(_xlfn.NORM.DIST(AND(FK$6&gt;=$F81,FK$6&lt;=$H81)*(FK$6-$F81+1),$J81/2,$M81,TRUE)-_xlfn.NORM.DIST(AND(FK$6&gt;=$F81,FK$6&lt;=$H81)*(FJ$6-$F81+1),$J81/2,$M81,TRUE))/(1-2*_xlfn.NORM.DIST(0,$J81/2,$M81,TRUE))*$D81+($K81="Steady Growth")*(AND(FK$6&gt;=$F81,FK$6&lt;=$H81)*((FK$6-$F81+1)/($J81*($J81+1)/2)*$D81))+($K81="custom")*CustCF!FE81</f>
        <v>0</v>
      </c>
      <c r="FL81" s="95">
        <f>($K81="Bell Curve")*(_xlfn.NORM.DIST(AND(FL$6&gt;=$F81,FL$6&lt;=$H81)*(FL$6-$F81+1),$J81/2,$M81,TRUE)-_xlfn.NORM.DIST(AND(FL$6&gt;=$F81,FL$6&lt;=$H81)*(FK$6-$F81+1),$J81/2,$M81,TRUE))/(1-2*_xlfn.NORM.DIST(0,$J81/2,$M81,TRUE))*$D81+($K81="Steady Growth")*(AND(FL$6&gt;=$F81,FL$6&lt;=$H81)*((FL$6-$F81+1)/($J81*($J81+1)/2)*$D81))+($K81="custom")*CustCF!FF81</f>
        <v>0</v>
      </c>
      <c r="FM81" s="95">
        <f>($K81="Bell Curve")*(_xlfn.NORM.DIST(AND(FM$6&gt;=$F81,FM$6&lt;=$H81)*(FM$6-$F81+1),$J81/2,$M81,TRUE)-_xlfn.NORM.DIST(AND(FM$6&gt;=$F81,FM$6&lt;=$H81)*(FL$6-$F81+1),$J81/2,$M81,TRUE))/(1-2*_xlfn.NORM.DIST(0,$J81/2,$M81,TRUE))*$D81+($K81="Steady Growth")*(AND(FM$6&gt;=$F81,FM$6&lt;=$H81)*((FM$6-$F81+1)/($J81*($J81+1)/2)*$D81))+($K81="custom")*CustCF!FG81</f>
        <v>0</v>
      </c>
      <c r="FN81" s="95">
        <f>($K81="Bell Curve")*(_xlfn.NORM.DIST(AND(FN$6&gt;=$F81,FN$6&lt;=$H81)*(FN$6-$F81+1),$J81/2,$M81,TRUE)-_xlfn.NORM.DIST(AND(FN$6&gt;=$F81,FN$6&lt;=$H81)*(FM$6-$F81+1),$J81/2,$M81,TRUE))/(1-2*_xlfn.NORM.DIST(0,$J81/2,$M81,TRUE))*$D81+($K81="Steady Growth")*(AND(FN$6&gt;=$F81,FN$6&lt;=$H81)*((FN$6-$F81+1)/($J81*($J81+1)/2)*$D81))+($K81="custom")*CustCF!FH81</f>
        <v>0</v>
      </c>
      <c r="FO81" s="95">
        <f>($K81="Bell Curve")*(_xlfn.NORM.DIST(AND(FO$6&gt;=$F81,FO$6&lt;=$H81)*(FO$6-$F81+1),$J81/2,$M81,TRUE)-_xlfn.NORM.DIST(AND(FO$6&gt;=$F81,FO$6&lt;=$H81)*(FN$6-$F81+1),$J81/2,$M81,TRUE))/(1-2*_xlfn.NORM.DIST(0,$J81/2,$M81,TRUE))*$D81+($K81="Steady Growth")*(AND(FO$6&gt;=$F81,FO$6&lt;=$H81)*((FO$6-$F81+1)/($J81*($J81+1)/2)*$D81))+($K81="custom")*CustCF!FI81</f>
        <v>0</v>
      </c>
      <c r="FP81" s="95">
        <f>($K81="Bell Curve")*(_xlfn.NORM.DIST(AND(FP$6&gt;=$F81,FP$6&lt;=$H81)*(FP$6-$F81+1),$J81/2,$M81,TRUE)-_xlfn.NORM.DIST(AND(FP$6&gt;=$F81,FP$6&lt;=$H81)*(FO$6-$F81+1),$J81/2,$M81,TRUE))/(1-2*_xlfn.NORM.DIST(0,$J81/2,$M81,TRUE))*$D81+($K81="Steady Growth")*(AND(FP$6&gt;=$F81,FP$6&lt;=$H81)*((FP$6-$F81+1)/($J81*($J81+1)/2)*$D81))+($K81="custom")*CustCF!FJ81</f>
        <v>0</v>
      </c>
      <c r="FQ81" s="95">
        <f>($K81="Bell Curve")*(_xlfn.NORM.DIST(AND(FQ$6&gt;=$F81,FQ$6&lt;=$H81)*(FQ$6-$F81+1),$J81/2,$M81,TRUE)-_xlfn.NORM.DIST(AND(FQ$6&gt;=$F81,FQ$6&lt;=$H81)*(FP$6-$F81+1),$J81/2,$M81,TRUE))/(1-2*_xlfn.NORM.DIST(0,$J81/2,$M81,TRUE))*$D81+($K81="Steady Growth")*(AND(FQ$6&gt;=$F81,FQ$6&lt;=$H81)*((FQ$6-$F81+1)/($J81*($J81+1)/2)*$D81))+($K81="custom")*CustCF!FK81</f>
        <v>0</v>
      </c>
      <c r="FR81" s="95">
        <f>($K81="Bell Curve")*(_xlfn.NORM.DIST(AND(FR$6&gt;=$F81,FR$6&lt;=$H81)*(FR$6-$F81+1),$J81/2,$M81,TRUE)-_xlfn.NORM.DIST(AND(FR$6&gt;=$F81,FR$6&lt;=$H81)*(FQ$6-$F81+1),$J81/2,$M81,TRUE))/(1-2*_xlfn.NORM.DIST(0,$J81/2,$M81,TRUE))*$D81+($K81="Steady Growth")*(AND(FR$6&gt;=$F81,FR$6&lt;=$H81)*((FR$6-$F81+1)/($J81*($J81+1)/2)*$D81))+($K81="custom")*CustCF!FL81</f>
        <v>0</v>
      </c>
      <c r="FS81" s="95">
        <f>($K81="Bell Curve")*(_xlfn.NORM.DIST(AND(FS$6&gt;=$F81,FS$6&lt;=$H81)*(FS$6-$F81+1),$J81/2,$M81,TRUE)-_xlfn.NORM.DIST(AND(FS$6&gt;=$F81,FS$6&lt;=$H81)*(FR$6-$F81+1),$J81/2,$M81,TRUE))/(1-2*_xlfn.NORM.DIST(0,$J81/2,$M81,TRUE))*$D81+($K81="Steady Growth")*(AND(FS$6&gt;=$F81,FS$6&lt;=$H81)*((FS$6-$F81+1)/($J81*($J81+1)/2)*$D81))+($K81="custom")*CustCF!FM81</f>
        <v>0</v>
      </c>
      <c r="FT81" s="95">
        <f>($K81="Bell Curve")*(_xlfn.NORM.DIST(AND(FT$6&gt;=$F81,FT$6&lt;=$H81)*(FT$6-$F81+1),$J81/2,$M81,TRUE)-_xlfn.NORM.DIST(AND(FT$6&gt;=$F81,FT$6&lt;=$H81)*(FS$6-$F81+1),$J81/2,$M81,TRUE))/(1-2*_xlfn.NORM.DIST(0,$J81/2,$M81,TRUE))*$D81+($K81="Steady Growth")*(AND(FT$6&gt;=$F81,FT$6&lt;=$H81)*((FT$6-$F81+1)/($J81*($J81+1)/2)*$D81))+($K81="custom")*CustCF!FN81</f>
        <v>0</v>
      </c>
      <c r="FU81" s="95">
        <f>($K81="Bell Curve")*(_xlfn.NORM.DIST(AND(FU$6&gt;=$F81,FU$6&lt;=$H81)*(FU$6-$F81+1),$J81/2,$M81,TRUE)-_xlfn.NORM.DIST(AND(FU$6&gt;=$F81,FU$6&lt;=$H81)*(FT$6-$F81+1),$J81/2,$M81,TRUE))/(1-2*_xlfn.NORM.DIST(0,$J81/2,$M81,TRUE))*$D81+($K81="Steady Growth")*(AND(FU$6&gt;=$F81,FU$6&lt;=$H81)*((FU$6-$F81+1)/($J81*($J81+1)/2)*$D81))+($K81="custom")*CustCF!FO81</f>
        <v>0</v>
      </c>
      <c r="FV81" s="95">
        <f>($K81="Bell Curve")*(_xlfn.NORM.DIST(AND(FV$6&gt;=$F81,FV$6&lt;=$H81)*(FV$6-$F81+1),$J81/2,$M81,TRUE)-_xlfn.NORM.DIST(AND(FV$6&gt;=$F81,FV$6&lt;=$H81)*(FU$6-$F81+1),$J81/2,$M81,TRUE))/(1-2*_xlfn.NORM.DIST(0,$J81/2,$M81,TRUE))*$D81+($K81="Steady Growth")*(AND(FV$6&gt;=$F81,FV$6&lt;=$H81)*((FV$6-$F81+1)/($J81*($J81+1)/2)*$D81))+($K81="custom")*CustCF!FP81</f>
        <v>0</v>
      </c>
      <c r="FW81" s="95">
        <f>($K81="Bell Curve")*(_xlfn.NORM.DIST(AND(FW$6&gt;=$F81,FW$6&lt;=$H81)*(FW$6-$F81+1),$J81/2,$M81,TRUE)-_xlfn.NORM.DIST(AND(FW$6&gt;=$F81,FW$6&lt;=$H81)*(FV$6-$F81+1),$J81/2,$M81,TRUE))/(1-2*_xlfn.NORM.DIST(0,$J81/2,$M81,TRUE))*$D81+($K81="Steady Growth")*(AND(FW$6&gt;=$F81,FW$6&lt;=$H81)*((FW$6-$F81+1)/($J81*($J81+1)/2)*$D81))+($K81="custom")*CustCF!FQ81</f>
        <v>0</v>
      </c>
      <c r="FX81" s="95">
        <f>($K81="Bell Curve")*(_xlfn.NORM.DIST(AND(FX$6&gt;=$F81,FX$6&lt;=$H81)*(FX$6-$F81+1),$J81/2,$M81,TRUE)-_xlfn.NORM.DIST(AND(FX$6&gt;=$F81,FX$6&lt;=$H81)*(FW$6-$F81+1),$J81/2,$M81,TRUE))/(1-2*_xlfn.NORM.DIST(0,$J81/2,$M81,TRUE))*$D81+($K81="Steady Growth")*(AND(FX$6&gt;=$F81,FX$6&lt;=$H81)*((FX$6-$F81+1)/($J81*($J81+1)/2)*$D81))+($K81="custom")*CustCF!FR81</f>
        <v>0</v>
      </c>
      <c r="FY81" s="95">
        <f>($K81="Bell Curve")*(_xlfn.NORM.DIST(AND(FY$6&gt;=$F81,FY$6&lt;=$H81)*(FY$6-$F81+1),$J81/2,$M81,TRUE)-_xlfn.NORM.DIST(AND(FY$6&gt;=$F81,FY$6&lt;=$H81)*(FX$6-$F81+1),$J81/2,$M81,TRUE))/(1-2*_xlfn.NORM.DIST(0,$J81/2,$M81,TRUE))*$D81+($K81="Steady Growth")*(AND(FY$6&gt;=$F81,FY$6&lt;=$H81)*((FY$6-$F81+1)/($J81*($J81+1)/2)*$D81))+($K81="custom")*CustCF!FS81</f>
        <v>0</v>
      </c>
      <c r="FZ81" s="95">
        <f>($K81="Bell Curve")*(_xlfn.NORM.DIST(AND(FZ$6&gt;=$F81,FZ$6&lt;=$H81)*(FZ$6-$F81+1),$J81/2,$M81,TRUE)-_xlfn.NORM.DIST(AND(FZ$6&gt;=$F81,FZ$6&lt;=$H81)*(FY$6-$F81+1),$J81/2,$M81,TRUE))/(1-2*_xlfn.NORM.DIST(0,$J81/2,$M81,TRUE))*$D81+($K81="Steady Growth")*(AND(FZ$6&gt;=$F81,FZ$6&lt;=$H81)*((FZ$6-$F81+1)/($J81*($J81+1)/2)*$D81))+($K81="custom")*CustCF!FT81</f>
        <v>0</v>
      </c>
      <c r="GA81" s="95">
        <f>($K81="Bell Curve")*(_xlfn.NORM.DIST(AND(GA$6&gt;=$F81,GA$6&lt;=$H81)*(GA$6-$F81+1),$J81/2,$M81,TRUE)-_xlfn.NORM.DIST(AND(GA$6&gt;=$F81,GA$6&lt;=$H81)*(FZ$6-$F81+1),$J81/2,$M81,TRUE))/(1-2*_xlfn.NORM.DIST(0,$J81/2,$M81,TRUE))*$D81+($K81="Steady Growth")*(AND(GA$6&gt;=$F81,GA$6&lt;=$H81)*((GA$6-$F81+1)/($J81*($J81+1)/2)*$D81))+($K81="custom")*CustCF!FU81</f>
        <v>0</v>
      </c>
      <c r="GB81" s="95">
        <f>($K81="Bell Curve")*(_xlfn.NORM.DIST(AND(GB$6&gt;=$F81,GB$6&lt;=$H81)*(GB$6-$F81+1),$J81/2,$M81,TRUE)-_xlfn.NORM.DIST(AND(GB$6&gt;=$F81,GB$6&lt;=$H81)*(GA$6-$F81+1),$J81/2,$M81,TRUE))/(1-2*_xlfn.NORM.DIST(0,$J81/2,$M81,TRUE))*$D81+($K81="Steady Growth")*(AND(GB$6&gt;=$F81,GB$6&lt;=$H81)*((GB$6-$F81+1)/($J81*($J81+1)/2)*$D81))+($K81="custom")*CustCF!FV81</f>
        <v>0</v>
      </c>
      <c r="GC81" s="95">
        <f>($K81="Bell Curve")*(_xlfn.NORM.DIST(AND(GC$6&gt;=$F81,GC$6&lt;=$H81)*(GC$6-$F81+1),$J81/2,$M81,TRUE)-_xlfn.NORM.DIST(AND(GC$6&gt;=$F81,GC$6&lt;=$H81)*(GB$6-$F81+1),$J81/2,$M81,TRUE))/(1-2*_xlfn.NORM.DIST(0,$J81/2,$M81,TRUE))*$D81+($K81="Steady Growth")*(AND(GC$6&gt;=$F81,GC$6&lt;=$H81)*((GC$6-$F81+1)/($J81*($J81+1)/2)*$D81))+($K81="custom")*CustCF!FW81</f>
        <v>0</v>
      </c>
      <c r="GD81" s="95">
        <f>($K81="Bell Curve")*(_xlfn.NORM.DIST(AND(GD$6&gt;=$F81,GD$6&lt;=$H81)*(GD$6-$F81+1),$J81/2,$M81,TRUE)-_xlfn.NORM.DIST(AND(GD$6&gt;=$F81,GD$6&lt;=$H81)*(GC$6-$F81+1),$J81/2,$M81,TRUE))/(1-2*_xlfn.NORM.DIST(0,$J81/2,$M81,TRUE))*$D81+($K81="Steady Growth")*(AND(GD$6&gt;=$F81,GD$6&lt;=$H81)*((GD$6-$F81+1)/($J81*($J81+1)/2)*$D81))+($K81="custom")*CustCF!FX81</f>
        <v>0</v>
      </c>
      <c r="GE81" s="95">
        <f>($K81="Bell Curve")*(_xlfn.NORM.DIST(AND(GE$6&gt;=$F81,GE$6&lt;=$H81)*(GE$6-$F81+1),$J81/2,$M81,TRUE)-_xlfn.NORM.DIST(AND(GE$6&gt;=$F81,GE$6&lt;=$H81)*(GD$6-$F81+1),$J81/2,$M81,TRUE))/(1-2*_xlfn.NORM.DIST(0,$J81/2,$M81,TRUE))*$D81+($K81="Steady Growth")*(AND(GE$6&gt;=$F81,GE$6&lt;=$H81)*((GE$6-$F81+1)/($J81*($J81+1)/2)*$D81))+($K81="custom")*CustCF!FY81</f>
        <v>0</v>
      </c>
      <c r="GF81" s="95">
        <f>($K81="Bell Curve")*(_xlfn.NORM.DIST(AND(GF$6&gt;=$F81,GF$6&lt;=$H81)*(GF$6-$F81+1),$J81/2,$M81,TRUE)-_xlfn.NORM.DIST(AND(GF$6&gt;=$F81,GF$6&lt;=$H81)*(GE$6-$F81+1),$J81/2,$M81,TRUE))/(1-2*_xlfn.NORM.DIST(0,$J81/2,$M81,TRUE))*$D81+($K81="Steady Growth")*(AND(GF$6&gt;=$F81,GF$6&lt;=$H81)*((GF$6-$F81+1)/($J81*($J81+1)/2)*$D81))+($K81="custom")*CustCF!FZ81</f>
        <v>0</v>
      </c>
      <c r="GG81" s="95">
        <f>($K81="Bell Curve")*(_xlfn.NORM.DIST(AND(GG$6&gt;=$F81,GG$6&lt;=$H81)*(GG$6-$F81+1),$J81/2,$M81,TRUE)-_xlfn.NORM.DIST(AND(GG$6&gt;=$F81,GG$6&lt;=$H81)*(GF$6-$F81+1),$J81/2,$M81,TRUE))/(1-2*_xlfn.NORM.DIST(0,$J81/2,$M81,TRUE))*$D81+($K81="Steady Growth")*(AND(GG$6&gt;=$F81,GG$6&lt;=$H81)*((GG$6-$F81+1)/($J81*($J81+1)/2)*$D81))+($K81="custom")*CustCF!GA81</f>
        <v>0</v>
      </c>
      <c r="GH81" s="95">
        <f>($K81="Bell Curve")*(_xlfn.NORM.DIST(AND(GH$6&gt;=$F81,GH$6&lt;=$H81)*(GH$6-$F81+1),$J81/2,$M81,TRUE)-_xlfn.NORM.DIST(AND(GH$6&gt;=$F81,GH$6&lt;=$H81)*(GG$6-$F81+1),$J81/2,$M81,TRUE))/(1-2*_xlfn.NORM.DIST(0,$J81/2,$M81,TRUE))*$D81+($K81="Steady Growth")*(AND(GH$6&gt;=$F81,GH$6&lt;=$H81)*((GH$6-$F81+1)/($J81*($J81+1)/2)*$D81))+($K81="custom")*CustCF!GB81</f>
        <v>0</v>
      </c>
      <c r="GI81" s="95">
        <f>($K81="Bell Curve")*(_xlfn.NORM.DIST(AND(GI$6&gt;=$F81,GI$6&lt;=$H81)*(GI$6-$F81+1),$J81/2,$M81,TRUE)-_xlfn.NORM.DIST(AND(GI$6&gt;=$F81,GI$6&lt;=$H81)*(GH$6-$F81+1),$J81/2,$M81,TRUE))/(1-2*_xlfn.NORM.DIST(0,$J81/2,$M81,TRUE))*$D81+($K81="Steady Growth")*(AND(GI$6&gt;=$F81,GI$6&lt;=$H81)*((GI$6-$F81+1)/($J81*($J81+1)/2)*$D81))+($K81="custom")*CustCF!GC81</f>
        <v>0</v>
      </c>
      <c r="GJ81" s="95">
        <f>($K81="Bell Curve")*(_xlfn.NORM.DIST(AND(GJ$6&gt;=$F81,GJ$6&lt;=$H81)*(GJ$6-$F81+1),$J81/2,$M81,TRUE)-_xlfn.NORM.DIST(AND(GJ$6&gt;=$F81,GJ$6&lt;=$H81)*(GI$6-$F81+1),$J81/2,$M81,TRUE))/(1-2*_xlfn.NORM.DIST(0,$J81/2,$M81,TRUE))*$D81+($K81="Steady Growth")*(AND(GJ$6&gt;=$F81,GJ$6&lt;=$H81)*((GJ$6-$F81+1)/($J81*($J81+1)/2)*$D81))+($K81="custom")*CustCF!GD81</f>
        <v>0</v>
      </c>
      <c r="GK81" s="95">
        <f>($K81="Bell Curve")*(_xlfn.NORM.DIST(AND(GK$6&gt;=$F81,GK$6&lt;=$H81)*(GK$6-$F81+1),$J81/2,$M81,TRUE)-_xlfn.NORM.DIST(AND(GK$6&gt;=$F81,GK$6&lt;=$H81)*(GJ$6-$F81+1),$J81/2,$M81,TRUE))/(1-2*_xlfn.NORM.DIST(0,$J81/2,$M81,TRUE))*$D81+($K81="Steady Growth")*(AND(GK$6&gt;=$F81,GK$6&lt;=$H81)*((GK$6-$F81+1)/($J81*($J81+1)/2)*$D81))+($K81="custom")*CustCF!GE81</f>
        <v>0</v>
      </c>
      <c r="GL81" s="95">
        <f>($K81="Bell Curve")*(_xlfn.NORM.DIST(AND(GL$6&gt;=$F81,GL$6&lt;=$H81)*(GL$6-$F81+1),$J81/2,$M81,TRUE)-_xlfn.NORM.DIST(AND(GL$6&gt;=$F81,GL$6&lt;=$H81)*(GK$6-$F81+1),$J81/2,$M81,TRUE))/(1-2*_xlfn.NORM.DIST(0,$J81/2,$M81,TRUE))*$D81+($K81="Steady Growth")*(AND(GL$6&gt;=$F81,GL$6&lt;=$H81)*((GL$6-$F81+1)/($J81*($J81+1)/2)*$D81))+($K81="custom")*CustCF!GF81</f>
        <v>0</v>
      </c>
      <c r="GM81" s="95">
        <f>($K81="Bell Curve")*(_xlfn.NORM.DIST(AND(GM$6&gt;=$F81,GM$6&lt;=$H81)*(GM$6-$F81+1),$J81/2,$M81,TRUE)-_xlfn.NORM.DIST(AND(GM$6&gt;=$F81,GM$6&lt;=$H81)*(GL$6-$F81+1),$J81/2,$M81,TRUE))/(1-2*_xlfn.NORM.DIST(0,$J81/2,$M81,TRUE))*$D81+($K81="Steady Growth")*(AND(GM$6&gt;=$F81,GM$6&lt;=$H81)*((GM$6-$F81+1)/($J81*($J81+1)/2)*$D81))+($K81="custom")*CustCF!GG81</f>
        <v>0</v>
      </c>
      <c r="GN81" s="268">
        <f>($K81="Bell Curve")*(_xlfn.NORM.DIST(AND(GN$6&gt;=$F81,GN$6&lt;=$H81)*(GN$6-$F81+1),$J81/2,$M81,TRUE)-_xlfn.NORM.DIST(AND(GN$6&gt;=$F81,GN$6&lt;=$H81)*(GM$6-$F81+1),$J81/2,$M81,TRUE))/(1-2*_xlfn.NORM.DIST(0,$J81/2,$M81,TRUE))*$D81+($K81="Steady Growth")*(AND(GN$6&gt;=$F81,GN$6&lt;=$H81)*((GN$6-$F81+1)/($J81*($J81+1)/2)*$D81))+($K81="custom")*CustCF!GH81</f>
        <v>0</v>
      </c>
      <c r="GO81" s="1"/>
      <c r="GP81" s="67"/>
    </row>
    <row r="82" spans="1:198" customFormat="1" hidden="1" outlineLevel="1" x14ac:dyDescent="0.75">
      <c r="A82" s="1"/>
      <c r="B82" s="1"/>
      <c r="C82" s="262">
        <f>Budget!X27</f>
        <v>0</v>
      </c>
      <c r="D82" s="19">
        <f>Budget!Y27</f>
        <v>0</v>
      </c>
      <c r="E82" s="19" t="str">
        <f t="shared" si="43"/>
        <v/>
      </c>
      <c r="F82" s="263">
        <v>0</v>
      </c>
      <c r="G82" s="257">
        <f>IF(L82="custom",CustCF!F82,INDEX($P$8:$GN$8,MATCH(F82,$P$6:$GN$6,0)))</f>
        <v>46053</v>
      </c>
      <c r="H82" s="263">
        <v>0</v>
      </c>
      <c r="I82" s="257">
        <f>IF(L82="custom",CustCF!G82,INDEX($P$8:$GN$8,MATCH(H82,$P$6:$GN$6,0)))</f>
        <v>46053</v>
      </c>
      <c r="J82" s="260">
        <f t="shared" si="44"/>
        <v>1</v>
      </c>
      <c r="K82" s="265" t="s">
        <v>116</v>
      </c>
      <c r="L82" s="266" t="s">
        <v>141</v>
      </c>
      <c r="M82" s="267">
        <f t="shared" si="45"/>
        <v>9</v>
      </c>
      <c r="N82" s="18">
        <f t="shared" si="36"/>
        <v>0</v>
      </c>
      <c r="O82" s="1372">
        <f t="shared" si="46"/>
        <v>0</v>
      </c>
      <c r="P82" s="95">
        <f>($K82="Bell Curve")*(_xlfn.NORM.DIST(AND(P$6&gt;=$F82,P$6&lt;=$H82)*(P$6-$F82+1),$J82/2,$M82,TRUE)-_xlfn.NORM.DIST(AND(P$6&gt;=$F82,P$6&lt;=$H82)*(O$6-$F82+1),$J82/2,$M82,TRUE))/(1-2*_xlfn.NORM.DIST(0,$J82/2,$M82,TRUE))*$D82+($K82="Steady Growth")*(AND(P$6&gt;=$F82,P$6&lt;=$H82)*((P$6-$F82+1)/($J82*($J82+1)/2)*$D82))+($K82="custom")*CustCF!J82</f>
        <v>0</v>
      </c>
      <c r="Q82" s="95">
        <f>($K82="Bell Curve")*(_xlfn.NORM.DIST(AND(Q$6&gt;=$F82,Q$6&lt;=$H82)*(Q$6-$F82+1),$J82/2,$M82,TRUE)-_xlfn.NORM.DIST(AND(Q$6&gt;=$F82,Q$6&lt;=$H82)*(P$6-$F82+1),$J82/2,$M82,TRUE))/(1-2*_xlfn.NORM.DIST(0,$J82/2,$M82,TRUE))*$D82+($K82="Steady Growth")*(AND(Q$6&gt;=$F82,Q$6&lt;=$H82)*((Q$6-$F82+1)/($J82*($J82+1)/2)*$D82))+($K82="custom")*CustCF!K82</f>
        <v>0</v>
      </c>
      <c r="R82" s="95">
        <f>($K82="Bell Curve")*(_xlfn.NORM.DIST(AND(R$6&gt;=$F82,R$6&lt;=$H82)*(R$6-$F82+1),$J82/2,$M82,TRUE)-_xlfn.NORM.DIST(AND(R$6&gt;=$F82,R$6&lt;=$H82)*(Q$6-$F82+1),$J82/2,$M82,TRUE))/(1-2*_xlfn.NORM.DIST(0,$J82/2,$M82,TRUE))*$D82+($K82="Steady Growth")*(AND(R$6&gt;=$F82,R$6&lt;=$H82)*((R$6-$F82+1)/($J82*($J82+1)/2)*$D82))+($K82="custom")*CustCF!L82</f>
        <v>0</v>
      </c>
      <c r="S82" s="95">
        <f>($K82="Bell Curve")*(_xlfn.NORM.DIST(AND(S$6&gt;=$F82,S$6&lt;=$H82)*(S$6-$F82+1),$J82/2,$M82,TRUE)-_xlfn.NORM.DIST(AND(S$6&gt;=$F82,S$6&lt;=$H82)*(R$6-$F82+1),$J82/2,$M82,TRUE))/(1-2*_xlfn.NORM.DIST(0,$J82/2,$M82,TRUE))*$D82+($K82="Steady Growth")*(AND(S$6&gt;=$F82,S$6&lt;=$H82)*((S$6-$F82+1)/($J82*($J82+1)/2)*$D82))+($K82="custom")*CustCF!M82</f>
        <v>0</v>
      </c>
      <c r="T82" s="95">
        <f>($K82="Bell Curve")*(_xlfn.NORM.DIST(AND(T$6&gt;=$F82,T$6&lt;=$H82)*(T$6-$F82+1),$J82/2,$M82,TRUE)-_xlfn.NORM.DIST(AND(T$6&gt;=$F82,T$6&lt;=$H82)*(S$6-$F82+1),$J82/2,$M82,TRUE))/(1-2*_xlfn.NORM.DIST(0,$J82/2,$M82,TRUE))*$D82+($K82="Steady Growth")*(AND(T$6&gt;=$F82,T$6&lt;=$H82)*((T$6-$F82+1)/($J82*($J82+1)/2)*$D82))+($K82="custom")*CustCF!N82</f>
        <v>0</v>
      </c>
      <c r="U82" s="95">
        <f>($K82="Bell Curve")*(_xlfn.NORM.DIST(AND(U$6&gt;=$F82,U$6&lt;=$H82)*(U$6-$F82+1),$J82/2,$M82,TRUE)-_xlfn.NORM.DIST(AND(U$6&gt;=$F82,U$6&lt;=$H82)*(T$6-$F82+1),$J82/2,$M82,TRUE))/(1-2*_xlfn.NORM.DIST(0,$J82/2,$M82,TRUE))*$D82+($K82="Steady Growth")*(AND(U$6&gt;=$F82,U$6&lt;=$H82)*((U$6-$F82+1)/($J82*($J82+1)/2)*$D82))+($K82="custom")*CustCF!O82</f>
        <v>0</v>
      </c>
      <c r="V82" s="95">
        <f>($K82="Bell Curve")*(_xlfn.NORM.DIST(AND(V$6&gt;=$F82,V$6&lt;=$H82)*(V$6-$F82+1),$J82/2,$M82,TRUE)-_xlfn.NORM.DIST(AND(V$6&gt;=$F82,V$6&lt;=$H82)*(U$6-$F82+1),$J82/2,$M82,TRUE))/(1-2*_xlfn.NORM.DIST(0,$J82/2,$M82,TRUE))*$D82+($K82="Steady Growth")*(AND(V$6&gt;=$F82,V$6&lt;=$H82)*((V$6-$F82+1)/($J82*($J82+1)/2)*$D82))+($K82="custom")*CustCF!P82</f>
        <v>0</v>
      </c>
      <c r="W82" s="95">
        <f>($K82="Bell Curve")*(_xlfn.NORM.DIST(AND(W$6&gt;=$F82,W$6&lt;=$H82)*(W$6-$F82+1),$J82/2,$M82,TRUE)-_xlfn.NORM.DIST(AND(W$6&gt;=$F82,W$6&lt;=$H82)*(V$6-$F82+1),$J82/2,$M82,TRUE))/(1-2*_xlfn.NORM.DIST(0,$J82/2,$M82,TRUE))*$D82+($K82="Steady Growth")*(AND(W$6&gt;=$F82,W$6&lt;=$H82)*((W$6-$F82+1)/($J82*($J82+1)/2)*$D82))+($K82="custom")*CustCF!Q82</f>
        <v>0</v>
      </c>
      <c r="X82" s="95">
        <f>($K82="Bell Curve")*(_xlfn.NORM.DIST(AND(X$6&gt;=$F82,X$6&lt;=$H82)*(X$6-$F82+1),$J82/2,$M82,TRUE)-_xlfn.NORM.DIST(AND(X$6&gt;=$F82,X$6&lt;=$H82)*(W$6-$F82+1),$J82/2,$M82,TRUE))/(1-2*_xlfn.NORM.DIST(0,$J82/2,$M82,TRUE))*$D82+($K82="Steady Growth")*(AND(X$6&gt;=$F82,X$6&lt;=$H82)*((X$6-$F82+1)/($J82*($J82+1)/2)*$D82))+($K82="custom")*CustCF!R82</f>
        <v>0</v>
      </c>
      <c r="Y82" s="95">
        <f>($K82="Bell Curve")*(_xlfn.NORM.DIST(AND(Y$6&gt;=$F82,Y$6&lt;=$H82)*(Y$6-$F82+1),$J82/2,$M82,TRUE)-_xlfn.NORM.DIST(AND(Y$6&gt;=$F82,Y$6&lt;=$H82)*(X$6-$F82+1),$J82/2,$M82,TRUE))/(1-2*_xlfn.NORM.DIST(0,$J82/2,$M82,TRUE))*$D82+($K82="Steady Growth")*(AND(Y$6&gt;=$F82,Y$6&lt;=$H82)*((Y$6-$F82+1)/($J82*($J82+1)/2)*$D82))+($K82="custom")*CustCF!S82</f>
        <v>0</v>
      </c>
      <c r="Z82" s="95">
        <f>($K82="Bell Curve")*(_xlfn.NORM.DIST(AND(Z$6&gt;=$F82,Z$6&lt;=$H82)*(Z$6-$F82+1),$J82/2,$M82,TRUE)-_xlfn.NORM.DIST(AND(Z$6&gt;=$F82,Z$6&lt;=$H82)*(Y$6-$F82+1),$J82/2,$M82,TRUE))/(1-2*_xlfn.NORM.DIST(0,$J82/2,$M82,TRUE))*$D82+($K82="Steady Growth")*(AND(Z$6&gt;=$F82,Z$6&lt;=$H82)*((Z$6-$F82+1)/($J82*($J82+1)/2)*$D82))+($K82="custom")*CustCF!T82</f>
        <v>0</v>
      </c>
      <c r="AA82" s="95">
        <f>($K82="Bell Curve")*(_xlfn.NORM.DIST(AND(AA$6&gt;=$F82,AA$6&lt;=$H82)*(AA$6-$F82+1),$J82/2,$M82,TRUE)-_xlfn.NORM.DIST(AND(AA$6&gt;=$F82,AA$6&lt;=$H82)*(Z$6-$F82+1),$J82/2,$M82,TRUE))/(1-2*_xlfn.NORM.DIST(0,$J82/2,$M82,TRUE))*$D82+($K82="Steady Growth")*(AND(AA$6&gt;=$F82,AA$6&lt;=$H82)*((AA$6-$F82+1)/($J82*($J82+1)/2)*$D82))+($K82="custom")*CustCF!U82</f>
        <v>0</v>
      </c>
      <c r="AB82" s="95">
        <f>($K82="Bell Curve")*(_xlfn.NORM.DIST(AND(AB$6&gt;=$F82,AB$6&lt;=$H82)*(AB$6-$F82+1),$J82/2,$M82,TRUE)-_xlfn.NORM.DIST(AND(AB$6&gt;=$F82,AB$6&lt;=$H82)*(AA$6-$F82+1),$J82/2,$M82,TRUE))/(1-2*_xlfn.NORM.DIST(0,$J82/2,$M82,TRUE))*$D82+($K82="Steady Growth")*(AND(AB$6&gt;=$F82,AB$6&lt;=$H82)*((AB$6-$F82+1)/($J82*($J82+1)/2)*$D82))+($K82="custom")*CustCF!V82</f>
        <v>0</v>
      </c>
      <c r="AC82" s="95">
        <f>($K82="Bell Curve")*(_xlfn.NORM.DIST(AND(AC$6&gt;=$F82,AC$6&lt;=$H82)*(AC$6-$F82+1),$J82/2,$M82,TRUE)-_xlfn.NORM.DIST(AND(AC$6&gt;=$F82,AC$6&lt;=$H82)*(AB$6-$F82+1),$J82/2,$M82,TRUE))/(1-2*_xlfn.NORM.DIST(0,$J82/2,$M82,TRUE))*$D82+($K82="Steady Growth")*(AND(AC$6&gt;=$F82,AC$6&lt;=$H82)*((AC$6-$F82+1)/($J82*($J82+1)/2)*$D82))+($K82="custom")*CustCF!W82</f>
        <v>0</v>
      </c>
      <c r="AD82" s="95">
        <f>($K82="Bell Curve")*(_xlfn.NORM.DIST(AND(AD$6&gt;=$F82,AD$6&lt;=$H82)*(AD$6-$F82+1),$J82/2,$M82,TRUE)-_xlfn.NORM.DIST(AND(AD$6&gt;=$F82,AD$6&lt;=$H82)*(AC$6-$F82+1),$J82/2,$M82,TRUE))/(1-2*_xlfn.NORM.DIST(0,$J82/2,$M82,TRUE))*$D82+($K82="Steady Growth")*(AND(AD$6&gt;=$F82,AD$6&lt;=$H82)*((AD$6-$F82+1)/($J82*($J82+1)/2)*$D82))+($K82="custom")*CustCF!X82</f>
        <v>0</v>
      </c>
      <c r="AE82" s="95">
        <f>($K82="Bell Curve")*(_xlfn.NORM.DIST(AND(AE$6&gt;=$F82,AE$6&lt;=$H82)*(AE$6-$F82+1),$J82/2,$M82,TRUE)-_xlfn.NORM.DIST(AND(AE$6&gt;=$F82,AE$6&lt;=$H82)*(AD$6-$F82+1),$J82/2,$M82,TRUE))/(1-2*_xlfn.NORM.DIST(0,$J82/2,$M82,TRUE))*$D82+($K82="Steady Growth")*(AND(AE$6&gt;=$F82,AE$6&lt;=$H82)*((AE$6-$F82+1)/($J82*($J82+1)/2)*$D82))+($K82="custom")*CustCF!Y82</f>
        <v>0</v>
      </c>
      <c r="AF82" s="95">
        <f>($K82="Bell Curve")*(_xlfn.NORM.DIST(AND(AF$6&gt;=$F82,AF$6&lt;=$H82)*(AF$6-$F82+1),$J82/2,$M82,TRUE)-_xlfn.NORM.DIST(AND(AF$6&gt;=$F82,AF$6&lt;=$H82)*(AE$6-$F82+1),$J82/2,$M82,TRUE))/(1-2*_xlfn.NORM.DIST(0,$J82/2,$M82,TRUE))*$D82+($K82="Steady Growth")*(AND(AF$6&gt;=$F82,AF$6&lt;=$H82)*((AF$6-$F82+1)/($J82*($J82+1)/2)*$D82))+($K82="custom")*CustCF!Z82</f>
        <v>0</v>
      </c>
      <c r="AG82" s="95">
        <f>($K82="Bell Curve")*(_xlfn.NORM.DIST(AND(AG$6&gt;=$F82,AG$6&lt;=$H82)*(AG$6-$F82+1),$J82/2,$M82,TRUE)-_xlfn.NORM.DIST(AND(AG$6&gt;=$F82,AG$6&lt;=$H82)*(AF$6-$F82+1),$J82/2,$M82,TRUE))/(1-2*_xlfn.NORM.DIST(0,$J82/2,$M82,TRUE))*$D82+($K82="Steady Growth")*(AND(AG$6&gt;=$F82,AG$6&lt;=$H82)*((AG$6-$F82+1)/($J82*($J82+1)/2)*$D82))+($K82="custom")*CustCF!AA82</f>
        <v>0</v>
      </c>
      <c r="AH82" s="95">
        <f>($K82="Bell Curve")*(_xlfn.NORM.DIST(AND(AH$6&gt;=$F82,AH$6&lt;=$H82)*(AH$6-$F82+1),$J82/2,$M82,TRUE)-_xlfn.NORM.DIST(AND(AH$6&gt;=$F82,AH$6&lt;=$H82)*(AG$6-$F82+1),$J82/2,$M82,TRUE))/(1-2*_xlfn.NORM.DIST(0,$J82/2,$M82,TRUE))*$D82+($K82="Steady Growth")*(AND(AH$6&gt;=$F82,AH$6&lt;=$H82)*((AH$6-$F82+1)/($J82*($J82+1)/2)*$D82))+($K82="custom")*CustCF!AB82</f>
        <v>0</v>
      </c>
      <c r="AI82" s="95">
        <f>($K82="Bell Curve")*(_xlfn.NORM.DIST(AND(AI$6&gt;=$F82,AI$6&lt;=$H82)*(AI$6-$F82+1),$J82/2,$M82,TRUE)-_xlfn.NORM.DIST(AND(AI$6&gt;=$F82,AI$6&lt;=$H82)*(AH$6-$F82+1),$J82/2,$M82,TRUE))/(1-2*_xlfn.NORM.DIST(0,$J82/2,$M82,TRUE))*$D82+($K82="Steady Growth")*(AND(AI$6&gt;=$F82,AI$6&lt;=$H82)*((AI$6-$F82+1)/($J82*($J82+1)/2)*$D82))+($K82="custom")*CustCF!AC82</f>
        <v>0</v>
      </c>
      <c r="AJ82" s="95">
        <f>($K82="Bell Curve")*(_xlfn.NORM.DIST(AND(AJ$6&gt;=$F82,AJ$6&lt;=$H82)*(AJ$6-$F82+1),$J82/2,$M82,TRUE)-_xlfn.NORM.DIST(AND(AJ$6&gt;=$F82,AJ$6&lt;=$H82)*(AI$6-$F82+1),$J82/2,$M82,TRUE))/(1-2*_xlfn.NORM.DIST(0,$J82/2,$M82,TRUE))*$D82+($K82="Steady Growth")*(AND(AJ$6&gt;=$F82,AJ$6&lt;=$H82)*((AJ$6-$F82+1)/($J82*($J82+1)/2)*$D82))+($K82="custom")*CustCF!AD82</f>
        <v>0</v>
      </c>
      <c r="AK82" s="95">
        <f>($K82="Bell Curve")*(_xlfn.NORM.DIST(AND(AK$6&gt;=$F82,AK$6&lt;=$H82)*(AK$6-$F82+1),$J82/2,$M82,TRUE)-_xlfn.NORM.DIST(AND(AK$6&gt;=$F82,AK$6&lt;=$H82)*(AJ$6-$F82+1),$J82/2,$M82,TRUE))/(1-2*_xlfn.NORM.DIST(0,$J82/2,$M82,TRUE))*$D82+($K82="Steady Growth")*(AND(AK$6&gt;=$F82,AK$6&lt;=$H82)*((AK$6-$F82+1)/($J82*($J82+1)/2)*$D82))+($K82="custom")*CustCF!AE82</f>
        <v>0</v>
      </c>
      <c r="AL82" s="95">
        <f>($K82="Bell Curve")*(_xlfn.NORM.DIST(AND(AL$6&gt;=$F82,AL$6&lt;=$H82)*(AL$6-$F82+1),$J82/2,$M82,TRUE)-_xlfn.NORM.DIST(AND(AL$6&gt;=$F82,AL$6&lt;=$H82)*(AK$6-$F82+1),$J82/2,$M82,TRUE))/(1-2*_xlfn.NORM.DIST(0,$J82/2,$M82,TRUE))*$D82+($K82="Steady Growth")*(AND(AL$6&gt;=$F82,AL$6&lt;=$H82)*((AL$6-$F82+1)/($J82*($J82+1)/2)*$D82))+($K82="custom")*CustCF!AF82</f>
        <v>0</v>
      </c>
      <c r="AM82" s="95">
        <f>($K82="Bell Curve")*(_xlfn.NORM.DIST(AND(AM$6&gt;=$F82,AM$6&lt;=$H82)*(AM$6-$F82+1),$J82/2,$M82,TRUE)-_xlfn.NORM.DIST(AND(AM$6&gt;=$F82,AM$6&lt;=$H82)*(AL$6-$F82+1),$J82/2,$M82,TRUE))/(1-2*_xlfn.NORM.DIST(0,$J82/2,$M82,TRUE))*$D82+($K82="Steady Growth")*(AND(AM$6&gt;=$F82,AM$6&lt;=$H82)*((AM$6-$F82+1)/($J82*($J82+1)/2)*$D82))+($K82="custom")*CustCF!AG82</f>
        <v>0</v>
      </c>
      <c r="AN82" s="95">
        <f>($K82="Bell Curve")*(_xlfn.NORM.DIST(AND(AN$6&gt;=$F82,AN$6&lt;=$H82)*(AN$6-$F82+1),$J82/2,$M82,TRUE)-_xlfn.NORM.DIST(AND(AN$6&gt;=$F82,AN$6&lt;=$H82)*(AM$6-$F82+1),$J82/2,$M82,TRUE))/(1-2*_xlfn.NORM.DIST(0,$J82/2,$M82,TRUE))*$D82+($K82="Steady Growth")*(AND(AN$6&gt;=$F82,AN$6&lt;=$H82)*((AN$6-$F82+1)/($J82*($J82+1)/2)*$D82))+($K82="custom")*CustCF!AH82</f>
        <v>0</v>
      </c>
      <c r="AO82" s="95">
        <f>($K82="Bell Curve")*(_xlfn.NORM.DIST(AND(AO$6&gt;=$F82,AO$6&lt;=$H82)*(AO$6-$F82+1),$J82/2,$M82,TRUE)-_xlfn.NORM.DIST(AND(AO$6&gt;=$F82,AO$6&lt;=$H82)*(AN$6-$F82+1),$J82/2,$M82,TRUE))/(1-2*_xlfn.NORM.DIST(0,$J82/2,$M82,TRUE))*$D82+($K82="Steady Growth")*(AND(AO$6&gt;=$F82,AO$6&lt;=$H82)*((AO$6-$F82+1)/($J82*($J82+1)/2)*$D82))+($K82="custom")*CustCF!AI82</f>
        <v>0</v>
      </c>
      <c r="AP82" s="95">
        <f>($K82="Bell Curve")*(_xlfn.NORM.DIST(AND(AP$6&gt;=$F82,AP$6&lt;=$H82)*(AP$6-$F82+1),$J82/2,$M82,TRUE)-_xlfn.NORM.DIST(AND(AP$6&gt;=$F82,AP$6&lt;=$H82)*(AO$6-$F82+1),$J82/2,$M82,TRUE))/(1-2*_xlfn.NORM.DIST(0,$J82/2,$M82,TRUE))*$D82+($K82="Steady Growth")*(AND(AP$6&gt;=$F82,AP$6&lt;=$H82)*((AP$6-$F82+1)/($J82*($J82+1)/2)*$D82))+($K82="custom")*CustCF!AJ82</f>
        <v>0</v>
      </c>
      <c r="AQ82" s="95">
        <f>($K82="Bell Curve")*(_xlfn.NORM.DIST(AND(AQ$6&gt;=$F82,AQ$6&lt;=$H82)*(AQ$6-$F82+1),$J82/2,$M82,TRUE)-_xlfn.NORM.DIST(AND(AQ$6&gt;=$F82,AQ$6&lt;=$H82)*(AP$6-$F82+1),$J82/2,$M82,TRUE))/(1-2*_xlfn.NORM.DIST(0,$J82/2,$M82,TRUE))*$D82+($K82="Steady Growth")*(AND(AQ$6&gt;=$F82,AQ$6&lt;=$H82)*((AQ$6-$F82+1)/($J82*($J82+1)/2)*$D82))+($K82="custom")*CustCF!AK82</f>
        <v>0</v>
      </c>
      <c r="AR82" s="95">
        <f>($K82="Bell Curve")*(_xlfn.NORM.DIST(AND(AR$6&gt;=$F82,AR$6&lt;=$H82)*(AR$6-$F82+1),$J82/2,$M82,TRUE)-_xlfn.NORM.DIST(AND(AR$6&gt;=$F82,AR$6&lt;=$H82)*(AQ$6-$F82+1),$J82/2,$M82,TRUE))/(1-2*_xlfn.NORM.DIST(0,$J82/2,$M82,TRUE))*$D82+($K82="Steady Growth")*(AND(AR$6&gt;=$F82,AR$6&lt;=$H82)*((AR$6-$F82+1)/($J82*($J82+1)/2)*$D82))+($K82="custom")*CustCF!AL82</f>
        <v>0</v>
      </c>
      <c r="AS82" s="95">
        <f>($K82="Bell Curve")*(_xlfn.NORM.DIST(AND(AS$6&gt;=$F82,AS$6&lt;=$H82)*(AS$6-$F82+1),$J82/2,$M82,TRUE)-_xlfn.NORM.DIST(AND(AS$6&gt;=$F82,AS$6&lt;=$H82)*(AR$6-$F82+1),$J82/2,$M82,TRUE))/(1-2*_xlfn.NORM.DIST(0,$J82/2,$M82,TRUE))*$D82+($K82="Steady Growth")*(AND(AS$6&gt;=$F82,AS$6&lt;=$H82)*((AS$6-$F82+1)/($J82*($J82+1)/2)*$D82))+($K82="custom")*CustCF!AM82</f>
        <v>0</v>
      </c>
      <c r="AT82" s="95">
        <f>($K82="Bell Curve")*(_xlfn.NORM.DIST(AND(AT$6&gt;=$F82,AT$6&lt;=$H82)*(AT$6-$F82+1),$J82/2,$M82,TRUE)-_xlfn.NORM.DIST(AND(AT$6&gt;=$F82,AT$6&lt;=$H82)*(AS$6-$F82+1),$J82/2,$M82,TRUE))/(1-2*_xlfn.NORM.DIST(0,$J82/2,$M82,TRUE))*$D82+($K82="Steady Growth")*(AND(AT$6&gt;=$F82,AT$6&lt;=$H82)*((AT$6-$F82+1)/($J82*($J82+1)/2)*$D82))+($K82="custom")*CustCF!AN82</f>
        <v>0</v>
      </c>
      <c r="AU82" s="95">
        <f>($K82="Bell Curve")*(_xlfn.NORM.DIST(AND(AU$6&gt;=$F82,AU$6&lt;=$H82)*(AU$6-$F82+1),$J82/2,$M82,TRUE)-_xlfn.NORM.DIST(AND(AU$6&gt;=$F82,AU$6&lt;=$H82)*(AT$6-$F82+1),$J82/2,$M82,TRUE))/(1-2*_xlfn.NORM.DIST(0,$J82/2,$M82,TRUE))*$D82+($K82="Steady Growth")*(AND(AU$6&gt;=$F82,AU$6&lt;=$H82)*((AU$6-$F82+1)/($J82*($J82+1)/2)*$D82))+($K82="custom")*CustCF!AO82</f>
        <v>0</v>
      </c>
      <c r="AV82" s="95">
        <f>($K82="Bell Curve")*(_xlfn.NORM.DIST(AND(AV$6&gt;=$F82,AV$6&lt;=$H82)*(AV$6-$F82+1),$J82/2,$M82,TRUE)-_xlfn.NORM.DIST(AND(AV$6&gt;=$F82,AV$6&lt;=$H82)*(AU$6-$F82+1),$J82/2,$M82,TRUE))/(1-2*_xlfn.NORM.DIST(0,$J82/2,$M82,TRUE))*$D82+($K82="Steady Growth")*(AND(AV$6&gt;=$F82,AV$6&lt;=$H82)*((AV$6-$F82+1)/($J82*($J82+1)/2)*$D82))+($K82="custom")*CustCF!AP82</f>
        <v>0</v>
      </c>
      <c r="AW82" s="95">
        <f>($K82="Bell Curve")*(_xlfn.NORM.DIST(AND(AW$6&gt;=$F82,AW$6&lt;=$H82)*(AW$6-$F82+1),$J82/2,$M82,TRUE)-_xlfn.NORM.DIST(AND(AW$6&gt;=$F82,AW$6&lt;=$H82)*(AV$6-$F82+1),$J82/2,$M82,TRUE))/(1-2*_xlfn.NORM.DIST(0,$J82/2,$M82,TRUE))*$D82+($K82="Steady Growth")*(AND(AW$6&gt;=$F82,AW$6&lt;=$H82)*((AW$6-$F82+1)/($J82*($J82+1)/2)*$D82))+($K82="custom")*CustCF!AQ82</f>
        <v>0</v>
      </c>
      <c r="AX82" s="95">
        <f>($K82="Bell Curve")*(_xlfn.NORM.DIST(AND(AX$6&gt;=$F82,AX$6&lt;=$H82)*(AX$6-$F82+1),$J82/2,$M82,TRUE)-_xlfn.NORM.DIST(AND(AX$6&gt;=$F82,AX$6&lt;=$H82)*(AW$6-$F82+1),$J82/2,$M82,TRUE))/(1-2*_xlfn.NORM.DIST(0,$J82/2,$M82,TRUE))*$D82+($K82="Steady Growth")*(AND(AX$6&gt;=$F82,AX$6&lt;=$H82)*((AX$6-$F82+1)/($J82*($J82+1)/2)*$D82))+($K82="custom")*CustCF!AR82</f>
        <v>0</v>
      </c>
      <c r="AY82" s="95">
        <f>($K82="Bell Curve")*(_xlfn.NORM.DIST(AND(AY$6&gt;=$F82,AY$6&lt;=$H82)*(AY$6-$F82+1),$J82/2,$M82,TRUE)-_xlfn.NORM.DIST(AND(AY$6&gt;=$F82,AY$6&lt;=$H82)*(AX$6-$F82+1),$J82/2,$M82,TRUE))/(1-2*_xlfn.NORM.DIST(0,$J82/2,$M82,TRUE))*$D82+($K82="Steady Growth")*(AND(AY$6&gt;=$F82,AY$6&lt;=$H82)*((AY$6-$F82+1)/($J82*($J82+1)/2)*$D82))+($K82="custom")*CustCF!AS82</f>
        <v>0</v>
      </c>
      <c r="AZ82" s="95">
        <f>($K82="Bell Curve")*(_xlfn.NORM.DIST(AND(AZ$6&gt;=$F82,AZ$6&lt;=$H82)*(AZ$6-$F82+1),$J82/2,$M82,TRUE)-_xlfn.NORM.DIST(AND(AZ$6&gt;=$F82,AZ$6&lt;=$H82)*(AY$6-$F82+1),$J82/2,$M82,TRUE))/(1-2*_xlfn.NORM.DIST(0,$J82/2,$M82,TRUE))*$D82+($K82="Steady Growth")*(AND(AZ$6&gt;=$F82,AZ$6&lt;=$H82)*((AZ$6-$F82+1)/($J82*($J82+1)/2)*$D82))+($K82="custom")*CustCF!AT82</f>
        <v>0</v>
      </c>
      <c r="BA82" s="95">
        <f>($K82="Bell Curve")*(_xlfn.NORM.DIST(AND(BA$6&gt;=$F82,BA$6&lt;=$H82)*(BA$6-$F82+1),$J82/2,$M82,TRUE)-_xlfn.NORM.DIST(AND(BA$6&gt;=$F82,BA$6&lt;=$H82)*(AZ$6-$F82+1),$J82/2,$M82,TRUE))/(1-2*_xlfn.NORM.DIST(0,$J82/2,$M82,TRUE))*$D82+($K82="Steady Growth")*(AND(BA$6&gt;=$F82,BA$6&lt;=$H82)*((BA$6-$F82+1)/($J82*($J82+1)/2)*$D82))+($K82="custom")*CustCF!AU82</f>
        <v>0</v>
      </c>
      <c r="BB82" s="95">
        <f>($K82="Bell Curve")*(_xlfn.NORM.DIST(AND(BB$6&gt;=$F82,BB$6&lt;=$H82)*(BB$6-$F82+1),$J82/2,$M82,TRUE)-_xlfn.NORM.DIST(AND(BB$6&gt;=$F82,BB$6&lt;=$H82)*(BA$6-$F82+1),$J82/2,$M82,TRUE))/(1-2*_xlfn.NORM.DIST(0,$J82/2,$M82,TRUE))*$D82+($K82="Steady Growth")*(AND(BB$6&gt;=$F82,BB$6&lt;=$H82)*((BB$6-$F82+1)/($J82*($J82+1)/2)*$D82))+($K82="custom")*CustCF!AV82</f>
        <v>0</v>
      </c>
      <c r="BC82" s="95">
        <f>($K82="Bell Curve")*(_xlfn.NORM.DIST(AND(BC$6&gt;=$F82,BC$6&lt;=$H82)*(BC$6-$F82+1),$J82/2,$M82,TRUE)-_xlfn.NORM.DIST(AND(BC$6&gt;=$F82,BC$6&lt;=$H82)*(BB$6-$F82+1),$J82/2,$M82,TRUE))/(1-2*_xlfn.NORM.DIST(0,$J82/2,$M82,TRUE))*$D82+($K82="Steady Growth")*(AND(BC$6&gt;=$F82,BC$6&lt;=$H82)*((BC$6-$F82+1)/($J82*($J82+1)/2)*$D82))+($K82="custom")*CustCF!AW82</f>
        <v>0</v>
      </c>
      <c r="BD82" s="95">
        <f>($K82="Bell Curve")*(_xlfn.NORM.DIST(AND(BD$6&gt;=$F82,BD$6&lt;=$H82)*(BD$6-$F82+1),$J82/2,$M82,TRUE)-_xlfn.NORM.DIST(AND(BD$6&gt;=$F82,BD$6&lt;=$H82)*(BC$6-$F82+1),$J82/2,$M82,TRUE))/(1-2*_xlfn.NORM.DIST(0,$J82/2,$M82,TRUE))*$D82+($K82="Steady Growth")*(AND(BD$6&gt;=$F82,BD$6&lt;=$H82)*((BD$6-$F82+1)/($J82*($J82+1)/2)*$D82))+($K82="custom")*CustCF!AX82</f>
        <v>0</v>
      </c>
      <c r="BE82" s="95">
        <f>($K82="Bell Curve")*(_xlfn.NORM.DIST(AND(BE$6&gt;=$F82,BE$6&lt;=$H82)*(BE$6-$F82+1),$J82/2,$M82,TRUE)-_xlfn.NORM.DIST(AND(BE$6&gt;=$F82,BE$6&lt;=$H82)*(BD$6-$F82+1),$J82/2,$M82,TRUE))/(1-2*_xlfn.NORM.DIST(0,$J82/2,$M82,TRUE))*$D82+($K82="Steady Growth")*(AND(BE$6&gt;=$F82,BE$6&lt;=$H82)*((BE$6-$F82+1)/($J82*($J82+1)/2)*$D82))+($K82="custom")*CustCF!AY82</f>
        <v>0</v>
      </c>
      <c r="BF82" s="95">
        <f>($K82="Bell Curve")*(_xlfn.NORM.DIST(AND(BF$6&gt;=$F82,BF$6&lt;=$H82)*(BF$6-$F82+1),$J82/2,$M82,TRUE)-_xlfn.NORM.DIST(AND(BF$6&gt;=$F82,BF$6&lt;=$H82)*(BE$6-$F82+1),$J82/2,$M82,TRUE))/(1-2*_xlfn.NORM.DIST(0,$J82/2,$M82,TRUE))*$D82+($K82="Steady Growth")*(AND(BF$6&gt;=$F82,BF$6&lt;=$H82)*((BF$6-$F82+1)/($J82*($J82+1)/2)*$D82))+($K82="custom")*CustCF!AZ82</f>
        <v>0</v>
      </c>
      <c r="BG82" s="95">
        <f>($K82="Bell Curve")*(_xlfn.NORM.DIST(AND(BG$6&gt;=$F82,BG$6&lt;=$H82)*(BG$6-$F82+1),$J82/2,$M82,TRUE)-_xlfn.NORM.DIST(AND(BG$6&gt;=$F82,BG$6&lt;=$H82)*(BF$6-$F82+1),$J82/2,$M82,TRUE))/(1-2*_xlfn.NORM.DIST(0,$J82/2,$M82,TRUE))*$D82+($K82="Steady Growth")*(AND(BG$6&gt;=$F82,BG$6&lt;=$H82)*((BG$6-$F82+1)/($J82*($J82+1)/2)*$D82))+($K82="custom")*CustCF!BA82</f>
        <v>0</v>
      </c>
      <c r="BH82" s="95">
        <f>($K82="Bell Curve")*(_xlfn.NORM.DIST(AND(BH$6&gt;=$F82,BH$6&lt;=$H82)*(BH$6-$F82+1),$J82/2,$M82,TRUE)-_xlfn.NORM.DIST(AND(BH$6&gt;=$F82,BH$6&lt;=$H82)*(BG$6-$F82+1),$J82/2,$M82,TRUE))/(1-2*_xlfn.NORM.DIST(0,$J82/2,$M82,TRUE))*$D82+($K82="Steady Growth")*(AND(BH$6&gt;=$F82,BH$6&lt;=$H82)*((BH$6-$F82+1)/($J82*($J82+1)/2)*$D82))+($K82="custom")*CustCF!BB82</f>
        <v>0</v>
      </c>
      <c r="BI82" s="95">
        <f>($K82="Bell Curve")*(_xlfn.NORM.DIST(AND(BI$6&gt;=$F82,BI$6&lt;=$H82)*(BI$6-$F82+1),$J82/2,$M82,TRUE)-_xlfn.NORM.DIST(AND(BI$6&gt;=$F82,BI$6&lt;=$H82)*(BH$6-$F82+1),$J82/2,$M82,TRUE))/(1-2*_xlfn.NORM.DIST(0,$J82/2,$M82,TRUE))*$D82+($K82="Steady Growth")*(AND(BI$6&gt;=$F82,BI$6&lt;=$H82)*((BI$6-$F82+1)/($J82*($J82+1)/2)*$D82))+($K82="custom")*CustCF!BC82</f>
        <v>0</v>
      </c>
      <c r="BJ82" s="95">
        <f>($K82="Bell Curve")*(_xlfn.NORM.DIST(AND(BJ$6&gt;=$F82,BJ$6&lt;=$H82)*(BJ$6-$F82+1),$J82/2,$M82,TRUE)-_xlfn.NORM.DIST(AND(BJ$6&gt;=$F82,BJ$6&lt;=$H82)*(BI$6-$F82+1),$J82/2,$M82,TRUE))/(1-2*_xlfn.NORM.DIST(0,$J82/2,$M82,TRUE))*$D82+($K82="Steady Growth")*(AND(BJ$6&gt;=$F82,BJ$6&lt;=$H82)*((BJ$6-$F82+1)/($J82*($J82+1)/2)*$D82))+($K82="custom")*CustCF!BD82</f>
        <v>0</v>
      </c>
      <c r="BK82" s="95">
        <f>($K82="Bell Curve")*(_xlfn.NORM.DIST(AND(BK$6&gt;=$F82,BK$6&lt;=$H82)*(BK$6-$F82+1),$J82/2,$M82,TRUE)-_xlfn.NORM.DIST(AND(BK$6&gt;=$F82,BK$6&lt;=$H82)*(BJ$6-$F82+1),$J82/2,$M82,TRUE))/(1-2*_xlfn.NORM.DIST(0,$J82/2,$M82,TRUE))*$D82+($K82="Steady Growth")*(AND(BK$6&gt;=$F82,BK$6&lt;=$H82)*((BK$6-$F82+1)/($J82*($J82+1)/2)*$D82))+($K82="custom")*CustCF!BE82</f>
        <v>0</v>
      </c>
      <c r="BL82" s="95">
        <f>($K82="Bell Curve")*(_xlfn.NORM.DIST(AND(BL$6&gt;=$F82,BL$6&lt;=$H82)*(BL$6-$F82+1),$J82/2,$M82,TRUE)-_xlfn.NORM.DIST(AND(BL$6&gt;=$F82,BL$6&lt;=$H82)*(BK$6-$F82+1),$J82/2,$M82,TRUE))/(1-2*_xlfn.NORM.DIST(0,$J82/2,$M82,TRUE))*$D82+($K82="Steady Growth")*(AND(BL$6&gt;=$F82,BL$6&lt;=$H82)*((BL$6-$F82+1)/($J82*($J82+1)/2)*$D82))+($K82="custom")*CustCF!BF82</f>
        <v>0</v>
      </c>
      <c r="BM82" s="95">
        <f>($K82="Bell Curve")*(_xlfn.NORM.DIST(AND(BM$6&gt;=$F82,BM$6&lt;=$H82)*(BM$6-$F82+1),$J82/2,$M82,TRUE)-_xlfn.NORM.DIST(AND(BM$6&gt;=$F82,BM$6&lt;=$H82)*(BL$6-$F82+1),$J82/2,$M82,TRUE))/(1-2*_xlfn.NORM.DIST(0,$J82/2,$M82,TRUE))*$D82+($K82="Steady Growth")*(AND(BM$6&gt;=$F82,BM$6&lt;=$H82)*((BM$6-$F82+1)/($J82*($J82+1)/2)*$D82))+($K82="custom")*CustCF!BG82</f>
        <v>0</v>
      </c>
      <c r="BN82" s="95">
        <f>($K82="Bell Curve")*(_xlfn.NORM.DIST(AND(BN$6&gt;=$F82,BN$6&lt;=$H82)*(BN$6-$F82+1),$J82/2,$M82,TRUE)-_xlfn.NORM.DIST(AND(BN$6&gt;=$F82,BN$6&lt;=$H82)*(BM$6-$F82+1),$J82/2,$M82,TRUE))/(1-2*_xlfn.NORM.DIST(0,$J82/2,$M82,TRUE))*$D82+($K82="Steady Growth")*(AND(BN$6&gt;=$F82,BN$6&lt;=$H82)*((BN$6-$F82+1)/($J82*($J82+1)/2)*$D82))+($K82="custom")*CustCF!BH82</f>
        <v>0</v>
      </c>
      <c r="BO82" s="95">
        <f>($K82="Bell Curve")*(_xlfn.NORM.DIST(AND(BO$6&gt;=$F82,BO$6&lt;=$H82)*(BO$6-$F82+1),$J82/2,$M82,TRUE)-_xlfn.NORM.DIST(AND(BO$6&gt;=$F82,BO$6&lt;=$H82)*(BN$6-$F82+1),$J82/2,$M82,TRUE))/(1-2*_xlfn.NORM.DIST(0,$J82/2,$M82,TRUE))*$D82+($K82="Steady Growth")*(AND(BO$6&gt;=$F82,BO$6&lt;=$H82)*((BO$6-$F82+1)/($J82*($J82+1)/2)*$D82))+($K82="custom")*CustCF!BI82</f>
        <v>0</v>
      </c>
      <c r="BP82" s="95">
        <f>($K82="Bell Curve")*(_xlfn.NORM.DIST(AND(BP$6&gt;=$F82,BP$6&lt;=$H82)*(BP$6-$F82+1),$J82/2,$M82,TRUE)-_xlfn.NORM.DIST(AND(BP$6&gt;=$F82,BP$6&lt;=$H82)*(BO$6-$F82+1),$J82/2,$M82,TRUE))/(1-2*_xlfn.NORM.DIST(0,$J82/2,$M82,TRUE))*$D82+($K82="Steady Growth")*(AND(BP$6&gt;=$F82,BP$6&lt;=$H82)*((BP$6-$F82+1)/($J82*($J82+1)/2)*$D82))+($K82="custom")*CustCF!BJ82</f>
        <v>0</v>
      </c>
      <c r="BQ82" s="95">
        <f>($K82="Bell Curve")*(_xlfn.NORM.DIST(AND(BQ$6&gt;=$F82,BQ$6&lt;=$H82)*(BQ$6-$F82+1),$J82/2,$M82,TRUE)-_xlfn.NORM.DIST(AND(BQ$6&gt;=$F82,BQ$6&lt;=$H82)*(BP$6-$F82+1),$J82/2,$M82,TRUE))/(1-2*_xlfn.NORM.DIST(0,$J82/2,$M82,TRUE))*$D82+($K82="Steady Growth")*(AND(BQ$6&gt;=$F82,BQ$6&lt;=$H82)*((BQ$6-$F82+1)/($J82*($J82+1)/2)*$D82))+($K82="custom")*CustCF!BK82</f>
        <v>0</v>
      </c>
      <c r="BR82" s="95">
        <f>($K82="Bell Curve")*(_xlfn.NORM.DIST(AND(BR$6&gt;=$F82,BR$6&lt;=$H82)*(BR$6-$F82+1),$J82/2,$M82,TRUE)-_xlfn.NORM.DIST(AND(BR$6&gt;=$F82,BR$6&lt;=$H82)*(BQ$6-$F82+1),$J82/2,$M82,TRUE))/(1-2*_xlfn.NORM.DIST(0,$J82/2,$M82,TRUE))*$D82+($K82="Steady Growth")*(AND(BR$6&gt;=$F82,BR$6&lt;=$H82)*((BR$6-$F82+1)/($J82*($J82+1)/2)*$D82))+($K82="custom")*CustCF!BL82</f>
        <v>0</v>
      </c>
      <c r="BS82" s="95">
        <f>($K82="Bell Curve")*(_xlfn.NORM.DIST(AND(BS$6&gt;=$F82,BS$6&lt;=$H82)*(BS$6-$F82+1),$J82/2,$M82,TRUE)-_xlfn.NORM.DIST(AND(BS$6&gt;=$F82,BS$6&lt;=$H82)*(BR$6-$F82+1),$J82/2,$M82,TRUE))/(1-2*_xlfn.NORM.DIST(0,$J82/2,$M82,TRUE))*$D82+($K82="Steady Growth")*(AND(BS$6&gt;=$F82,BS$6&lt;=$H82)*((BS$6-$F82+1)/($J82*($J82+1)/2)*$D82))+($K82="custom")*CustCF!BM82</f>
        <v>0</v>
      </c>
      <c r="BT82" s="95">
        <f>($K82="Bell Curve")*(_xlfn.NORM.DIST(AND(BT$6&gt;=$F82,BT$6&lt;=$H82)*(BT$6-$F82+1),$J82/2,$M82,TRUE)-_xlfn.NORM.DIST(AND(BT$6&gt;=$F82,BT$6&lt;=$H82)*(BS$6-$F82+1),$J82/2,$M82,TRUE))/(1-2*_xlfn.NORM.DIST(0,$J82/2,$M82,TRUE))*$D82+($K82="Steady Growth")*(AND(BT$6&gt;=$F82,BT$6&lt;=$H82)*((BT$6-$F82+1)/($J82*($J82+1)/2)*$D82))+($K82="custom")*CustCF!BN82</f>
        <v>0</v>
      </c>
      <c r="BU82" s="95">
        <f>($K82="Bell Curve")*(_xlfn.NORM.DIST(AND(BU$6&gt;=$F82,BU$6&lt;=$H82)*(BU$6-$F82+1),$J82/2,$M82,TRUE)-_xlfn.NORM.DIST(AND(BU$6&gt;=$F82,BU$6&lt;=$H82)*(BT$6-$F82+1),$J82/2,$M82,TRUE))/(1-2*_xlfn.NORM.DIST(0,$J82/2,$M82,TRUE))*$D82+($K82="Steady Growth")*(AND(BU$6&gt;=$F82,BU$6&lt;=$H82)*((BU$6-$F82+1)/($J82*($J82+1)/2)*$D82))+($K82="custom")*CustCF!BO82</f>
        <v>0</v>
      </c>
      <c r="BV82" s="95">
        <f>($K82="Bell Curve")*(_xlfn.NORM.DIST(AND(BV$6&gt;=$F82,BV$6&lt;=$H82)*(BV$6-$F82+1),$J82/2,$M82,TRUE)-_xlfn.NORM.DIST(AND(BV$6&gt;=$F82,BV$6&lt;=$H82)*(BU$6-$F82+1),$J82/2,$M82,TRUE))/(1-2*_xlfn.NORM.DIST(0,$J82/2,$M82,TRUE))*$D82+($K82="Steady Growth")*(AND(BV$6&gt;=$F82,BV$6&lt;=$H82)*((BV$6-$F82+1)/($J82*($J82+1)/2)*$D82))+($K82="custom")*CustCF!BP82</f>
        <v>0</v>
      </c>
      <c r="BW82" s="95">
        <f>($K82="Bell Curve")*(_xlfn.NORM.DIST(AND(BW$6&gt;=$F82,BW$6&lt;=$H82)*(BW$6-$F82+1),$J82/2,$M82,TRUE)-_xlfn.NORM.DIST(AND(BW$6&gt;=$F82,BW$6&lt;=$H82)*(BV$6-$F82+1),$J82/2,$M82,TRUE))/(1-2*_xlfn.NORM.DIST(0,$J82/2,$M82,TRUE))*$D82+($K82="Steady Growth")*(AND(BW$6&gt;=$F82,BW$6&lt;=$H82)*((BW$6-$F82+1)/($J82*($J82+1)/2)*$D82))+($K82="custom")*CustCF!BQ82</f>
        <v>0</v>
      </c>
      <c r="BX82" s="95">
        <f>($K82="Bell Curve")*(_xlfn.NORM.DIST(AND(BX$6&gt;=$F82,BX$6&lt;=$H82)*(BX$6-$F82+1),$J82/2,$M82,TRUE)-_xlfn.NORM.DIST(AND(BX$6&gt;=$F82,BX$6&lt;=$H82)*(BW$6-$F82+1),$J82/2,$M82,TRUE))/(1-2*_xlfn.NORM.DIST(0,$J82/2,$M82,TRUE))*$D82+($K82="Steady Growth")*(AND(BX$6&gt;=$F82,BX$6&lt;=$H82)*((BX$6-$F82+1)/($J82*($J82+1)/2)*$D82))+($K82="custom")*CustCF!BR82</f>
        <v>0</v>
      </c>
      <c r="BY82" s="95">
        <f>($K82="Bell Curve")*(_xlfn.NORM.DIST(AND(BY$6&gt;=$F82,BY$6&lt;=$H82)*(BY$6-$F82+1),$J82/2,$M82,TRUE)-_xlfn.NORM.DIST(AND(BY$6&gt;=$F82,BY$6&lt;=$H82)*(BX$6-$F82+1),$J82/2,$M82,TRUE))/(1-2*_xlfn.NORM.DIST(0,$J82/2,$M82,TRUE))*$D82+($K82="Steady Growth")*(AND(BY$6&gt;=$F82,BY$6&lt;=$H82)*((BY$6-$F82+1)/($J82*($J82+1)/2)*$D82))+($K82="custom")*CustCF!BS82</f>
        <v>0</v>
      </c>
      <c r="BZ82" s="95">
        <f>($K82="Bell Curve")*(_xlfn.NORM.DIST(AND(BZ$6&gt;=$F82,BZ$6&lt;=$H82)*(BZ$6-$F82+1),$J82/2,$M82,TRUE)-_xlfn.NORM.DIST(AND(BZ$6&gt;=$F82,BZ$6&lt;=$H82)*(BY$6-$F82+1),$J82/2,$M82,TRUE))/(1-2*_xlfn.NORM.DIST(0,$J82/2,$M82,TRUE))*$D82+($K82="Steady Growth")*(AND(BZ$6&gt;=$F82,BZ$6&lt;=$H82)*((BZ$6-$F82+1)/($J82*($J82+1)/2)*$D82))+($K82="custom")*CustCF!BT82</f>
        <v>0</v>
      </c>
      <c r="CA82" s="95">
        <f>($K82="Bell Curve")*(_xlfn.NORM.DIST(AND(CA$6&gt;=$F82,CA$6&lt;=$H82)*(CA$6-$F82+1),$J82/2,$M82,TRUE)-_xlfn.NORM.DIST(AND(CA$6&gt;=$F82,CA$6&lt;=$H82)*(BZ$6-$F82+1),$J82/2,$M82,TRUE))/(1-2*_xlfn.NORM.DIST(0,$J82/2,$M82,TRUE))*$D82+($K82="Steady Growth")*(AND(CA$6&gt;=$F82,CA$6&lt;=$H82)*((CA$6-$F82+1)/($J82*($J82+1)/2)*$D82))+($K82="custom")*CustCF!BU82</f>
        <v>0</v>
      </c>
      <c r="CB82" s="95">
        <f>($K82="Bell Curve")*(_xlfn.NORM.DIST(AND(CB$6&gt;=$F82,CB$6&lt;=$H82)*(CB$6-$F82+1),$J82/2,$M82,TRUE)-_xlfn.NORM.DIST(AND(CB$6&gt;=$F82,CB$6&lt;=$H82)*(CA$6-$F82+1),$J82/2,$M82,TRUE))/(1-2*_xlfn.NORM.DIST(0,$J82/2,$M82,TRUE))*$D82+($K82="Steady Growth")*(AND(CB$6&gt;=$F82,CB$6&lt;=$H82)*((CB$6-$F82+1)/($J82*($J82+1)/2)*$D82))+($K82="custom")*CustCF!BV82</f>
        <v>0</v>
      </c>
      <c r="CC82" s="95">
        <f>($K82="Bell Curve")*(_xlfn.NORM.DIST(AND(CC$6&gt;=$F82,CC$6&lt;=$H82)*(CC$6-$F82+1),$J82/2,$M82,TRUE)-_xlfn.NORM.DIST(AND(CC$6&gt;=$F82,CC$6&lt;=$H82)*(CB$6-$F82+1),$J82/2,$M82,TRUE))/(1-2*_xlfn.NORM.DIST(0,$J82/2,$M82,TRUE))*$D82+($K82="Steady Growth")*(AND(CC$6&gt;=$F82,CC$6&lt;=$H82)*((CC$6-$F82+1)/($J82*($J82+1)/2)*$D82))+($K82="custom")*CustCF!BW82</f>
        <v>0</v>
      </c>
      <c r="CD82" s="95">
        <f>($K82="Bell Curve")*(_xlfn.NORM.DIST(AND(CD$6&gt;=$F82,CD$6&lt;=$H82)*(CD$6-$F82+1),$J82/2,$M82,TRUE)-_xlfn.NORM.DIST(AND(CD$6&gt;=$F82,CD$6&lt;=$H82)*(CC$6-$F82+1),$J82/2,$M82,TRUE))/(1-2*_xlfn.NORM.DIST(0,$J82/2,$M82,TRUE))*$D82+($K82="Steady Growth")*(AND(CD$6&gt;=$F82,CD$6&lt;=$H82)*((CD$6-$F82+1)/($J82*($J82+1)/2)*$D82))+($K82="custom")*CustCF!BX82</f>
        <v>0</v>
      </c>
      <c r="CE82" s="95">
        <f>($K82="Bell Curve")*(_xlfn.NORM.DIST(AND(CE$6&gt;=$F82,CE$6&lt;=$H82)*(CE$6-$F82+1),$J82/2,$M82,TRUE)-_xlfn.NORM.DIST(AND(CE$6&gt;=$F82,CE$6&lt;=$H82)*(CD$6-$F82+1),$J82/2,$M82,TRUE))/(1-2*_xlfn.NORM.DIST(0,$J82/2,$M82,TRUE))*$D82+($K82="Steady Growth")*(AND(CE$6&gt;=$F82,CE$6&lt;=$H82)*((CE$6-$F82+1)/($J82*($J82+1)/2)*$D82))+($K82="custom")*CustCF!BY82</f>
        <v>0</v>
      </c>
      <c r="CF82" s="95">
        <f>($K82="Bell Curve")*(_xlfn.NORM.DIST(AND(CF$6&gt;=$F82,CF$6&lt;=$H82)*(CF$6-$F82+1),$J82/2,$M82,TRUE)-_xlfn.NORM.DIST(AND(CF$6&gt;=$F82,CF$6&lt;=$H82)*(CE$6-$F82+1),$J82/2,$M82,TRUE))/(1-2*_xlfn.NORM.DIST(0,$J82/2,$M82,TRUE))*$D82+($K82="Steady Growth")*(AND(CF$6&gt;=$F82,CF$6&lt;=$H82)*((CF$6-$F82+1)/($J82*($J82+1)/2)*$D82))+($K82="custom")*CustCF!BZ82</f>
        <v>0</v>
      </c>
      <c r="CG82" s="95">
        <f>($K82="Bell Curve")*(_xlfn.NORM.DIST(AND(CG$6&gt;=$F82,CG$6&lt;=$H82)*(CG$6-$F82+1),$J82/2,$M82,TRUE)-_xlfn.NORM.DIST(AND(CG$6&gt;=$F82,CG$6&lt;=$H82)*(CF$6-$F82+1),$J82/2,$M82,TRUE))/(1-2*_xlfn.NORM.DIST(0,$J82/2,$M82,TRUE))*$D82+($K82="Steady Growth")*(AND(CG$6&gt;=$F82,CG$6&lt;=$H82)*((CG$6-$F82+1)/($J82*($J82+1)/2)*$D82))+($K82="custom")*CustCF!CA82</f>
        <v>0</v>
      </c>
      <c r="CH82" s="95">
        <f>($K82="Bell Curve")*(_xlfn.NORM.DIST(AND(CH$6&gt;=$F82,CH$6&lt;=$H82)*(CH$6-$F82+1),$J82/2,$M82,TRUE)-_xlfn.NORM.DIST(AND(CH$6&gt;=$F82,CH$6&lt;=$H82)*(CG$6-$F82+1),$J82/2,$M82,TRUE))/(1-2*_xlfn.NORM.DIST(0,$J82/2,$M82,TRUE))*$D82+($K82="Steady Growth")*(AND(CH$6&gt;=$F82,CH$6&lt;=$H82)*((CH$6-$F82+1)/($J82*($J82+1)/2)*$D82))+($K82="custom")*CustCF!CB82</f>
        <v>0</v>
      </c>
      <c r="CI82" s="95">
        <f>($K82="Bell Curve")*(_xlfn.NORM.DIST(AND(CI$6&gt;=$F82,CI$6&lt;=$H82)*(CI$6-$F82+1),$J82/2,$M82,TRUE)-_xlfn.NORM.DIST(AND(CI$6&gt;=$F82,CI$6&lt;=$H82)*(CH$6-$F82+1),$J82/2,$M82,TRUE))/(1-2*_xlfn.NORM.DIST(0,$J82/2,$M82,TRUE))*$D82+($K82="Steady Growth")*(AND(CI$6&gt;=$F82,CI$6&lt;=$H82)*((CI$6-$F82+1)/($J82*($J82+1)/2)*$D82))+($K82="custom")*CustCF!CC82</f>
        <v>0</v>
      </c>
      <c r="CJ82" s="95">
        <f>($K82="Bell Curve")*(_xlfn.NORM.DIST(AND(CJ$6&gt;=$F82,CJ$6&lt;=$H82)*(CJ$6-$F82+1),$J82/2,$M82,TRUE)-_xlfn.NORM.DIST(AND(CJ$6&gt;=$F82,CJ$6&lt;=$H82)*(CI$6-$F82+1),$J82/2,$M82,TRUE))/(1-2*_xlfn.NORM.DIST(0,$J82/2,$M82,TRUE))*$D82+($K82="Steady Growth")*(AND(CJ$6&gt;=$F82,CJ$6&lt;=$H82)*((CJ$6-$F82+1)/($J82*($J82+1)/2)*$D82))+($K82="custom")*CustCF!CD82</f>
        <v>0</v>
      </c>
      <c r="CK82" s="95">
        <f>($K82="Bell Curve")*(_xlfn.NORM.DIST(AND(CK$6&gt;=$F82,CK$6&lt;=$H82)*(CK$6-$F82+1),$J82/2,$M82,TRUE)-_xlfn.NORM.DIST(AND(CK$6&gt;=$F82,CK$6&lt;=$H82)*(CJ$6-$F82+1),$J82/2,$M82,TRUE))/(1-2*_xlfn.NORM.DIST(0,$J82/2,$M82,TRUE))*$D82+($K82="Steady Growth")*(AND(CK$6&gt;=$F82,CK$6&lt;=$H82)*((CK$6-$F82+1)/($J82*($J82+1)/2)*$D82))+($K82="custom")*CustCF!CE82</f>
        <v>0</v>
      </c>
      <c r="CL82" s="95">
        <f>($K82="Bell Curve")*(_xlfn.NORM.DIST(AND(CL$6&gt;=$F82,CL$6&lt;=$H82)*(CL$6-$F82+1),$J82/2,$M82,TRUE)-_xlfn.NORM.DIST(AND(CL$6&gt;=$F82,CL$6&lt;=$H82)*(CK$6-$F82+1),$J82/2,$M82,TRUE))/(1-2*_xlfn.NORM.DIST(0,$J82/2,$M82,TRUE))*$D82+($K82="Steady Growth")*(AND(CL$6&gt;=$F82,CL$6&lt;=$H82)*((CL$6-$F82+1)/($J82*($J82+1)/2)*$D82))+($K82="custom")*CustCF!CF82</f>
        <v>0</v>
      </c>
      <c r="CM82" s="95">
        <f>($K82="Bell Curve")*(_xlfn.NORM.DIST(AND(CM$6&gt;=$F82,CM$6&lt;=$H82)*(CM$6-$F82+1),$J82/2,$M82,TRUE)-_xlfn.NORM.DIST(AND(CM$6&gt;=$F82,CM$6&lt;=$H82)*(CL$6-$F82+1),$J82/2,$M82,TRUE))/(1-2*_xlfn.NORM.DIST(0,$J82/2,$M82,TRUE))*$D82+($K82="Steady Growth")*(AND(CM$6&gt;=$F82,CM$6&lt;=$H82)*((CM$6-$F82+1)/($J82*($J82+1)/2)*$D82))+($K82="custom")*CustCF!CG82</f>
        <v>0</v>
      </c>
      <c r="CN82" s="95">
        <f>($K82="Bell Curve")*(_xlfn.NORM.DIST(AND(CN$6&gt;=$F82,CN$6&lt;=$H82)*(CN$6-$F82+1),$J82/2,$M82,TRUE)-_xlfn.NORM.DIST(AND(CN$6&gt;=$F82,CN$6&lt;=$H82)*(CM$6-$F82+1),$J82/2,$M82,TRUE))/(1-2*_xlfn.NORM.DIST(0,$J82/2,$M82,TRUE))*$D82+($K82="Steady Growth")*(AND(CN$6&gt;=$F82,CN$6&lt;=$H82)*((CN$6-$F82+1)/($J82*($J82+1)/2)*$D82))+($K82="custom")*CustCF!CH82</f>
        <v>0</v>
      </c>
      <c r="CO82" s="95">
        <f>($K82="Bell Curve")*(_xlfn.NORM.DIST(AND(CO$6&gt;=$F82,CO$6&lt;=$H82)*(CO$6-$F82+1),$J82/2,$M82,TRUE)-_xlfn.NORM.DIST(AND(CO$6&gt;=$F82,CO$6&lt;=$H82)*(CN$6-$F82+1),$J82/2,$M82,TRUE))/(1-2*_xlfn.NORM.DIST(0,$J82/2,$M82,TRUE))*$D82+($K82="Steady Growth")*(AND(CO$6&gt;=$F82,CO$6&lt;=$H82)*((CO$6-$F82+1)/($J82*($J82+1)/2)*$D82))+($K82="custom")*CustCF!CI82</f>
        <v>0</v>
      </c>
      <c r="CP82" s="95">
        <f>($K82="Bell Curve")*(_xlfn.NORM.DIST(AND(CP$6&gt;=$F82,CP$6&lt;=$H82)*(CP$6-$F82+1),$J82/2,$M82,TRUE)-_xlfn.NORM.DIST(AND(CP$6&gt;=$F82,CP$6&lt;=$H82)*(CO$6-$F82+1),$J82/2,$M82,TRUE))/(1-2*_xlfn.NORM.DIST(0,$J82/2,$M82,TRUE))*$D82+($K82="Steady Growth")*(AND(CP$6&gt;=$F82,CP$6&lt;=$H82)*((CP$6-$F82+1)/($J82*($J82+1)/2)*$D82))+($K82="custom")*CustCF!CJ82</f>
        <v>0</v>
      </c>
      <c r="CQ82" s="95">
        <f>($K82="Bell Curve")*(_xlfn.NORM.DIST(AND(CQ$6&gt;=$F82,CQ$6&lt;=$H82)*(CQ$6-$F82+1),$J82/2,$M82,TRUE)-_xlfn.NORM.DIST(AND(CQ$6&gt;=$F82,CQ$6&lt;=$H82)*(CP$6-$F82+1),$J82/2,$M82,TRUE))/(1-2*_xlfn.NORM.DIST(0,$J82/2,$M82,TRUE))*$D82+($K82="Steady Growth")*(AND(CQ$6&gt;=$F82,CQ$6&lt;=$H82)*((CQ$6-$F82+1)/($J82*($J82+1)/2)*$D82))+($K82="custom")*CustCF!CK82</f>
        <v>0</v>
      </c>
      <c r="CR82" s="95">
        <f>($K82="Bell Curve")*(_xlfn.NORM.DIST(AND(CR$6&gt;=$F82,CR$6&lt;=$H82)*(CR$6-$F82+1),$J82/2,$M82,TRUE)-_xlfn.NORM.DIST(AND(CR$6&gt;=$F82,CR$6&lt;=$H82)*(CQ$6-$F82+1),$J82/2,$M82,TRUE))/(1-2*_xlfn.NORM.DIST(0,$J82/2,$M82,TRUE))*$D82+($K82="Steady Growth")*(AND(CR$6&gt;=$F82,CR$6&lt;=$H82)*((CR$6-$F82+1)/($J82*($J82+1)/2)*$D82))+($K82="custom")*CustCF!CL82</f>
        <v>0</v>
      </c>
      <c r="CS82" s="95">
        <f>($K82="Bell Curve")*(_xlfn.NORM.DIST(AND(CS$6&gt;=$F82,CS$6&lt;=$H82)*(CS$6-$F82+1),$J82/2,$M82,TRUE)-_xlfn.NORM.DIST(AND(CS$6&gt;=$F82,CS$6&lt;=$H82)*(CR$6-$F82+1),$J82/2,$M82,TRUE))/(1-2*_xlfn.NORM.DIST(0,$J82/2,$M82,TRUE))*$D82+($K82="Steady Growth")*(AND(CS$6&gt;=$F82,CS$6&lt;=$H82)*((CS$6-$F82+1)/($J82*($J82+1)/2)*$D82))+($K82="custom")*CustCF!CM82</f>
        <v>0</v>
      </c>
      <c r="CT82" s="95">
        <f>($K82="Bell Curve")*(_xlfn.NORM.DIST(AND(CT$6&gt;=$F82,CT$6&lt;=$H82)*(CT$6-$F82+1),$J82/2,$M82,TRUE)-_xlfn.NORM.DIST(AND(CT$6&gt;=$F82,CT$6&lt;=$H82)*(CS$6-$F82+1),$J82/2,$M82,TRUE))/(1-2*_xlfn.NORM.DIST(0,$J82/2,$M82,TRUE))*$D82+($K82="Steady Growth")*(AND(CT$6&gt;=$F82,CT$6&lt;=$H82)*((CT$6-$F82+1)/($J82*($J82+1)/2)*$D82))+($K82="custom")*CustCF!CN82</f>
        <v>0</v>
      </c>
      <c r="CU82" s="95">
        <f>($K82="Bell Curve")*(_xlfn.NORM.DIST(AND(CU$6&gt;=$F82,CU$6&lt;=$H82)*(CU$6-$F82+1),$J82/2,$M82,TRUE)-_xlfn.NORM.DIST(AND(CU$6&gt;=$F82,CU$6&lt;=$H82)*(CT$6-$F82+1),$J82/2,$M82,TRUE))/(1-2*_xlfn.NORM.DIST(0,$J82/2,$M82,TRUE))*$D82+($K82="Steady Growth")*(AND(CU$6&gt;=$F82,CU$6&lt;=$H82)*((CU$6-$F82+1)/($J82*($J82+1)/2)*$D82))+($K82="custom")*CustCF!CO82</f>
        <v>0</v>
      </c>
      <c r="CV82" s="95">
        <f>($K82="Bell Curve")*(_xlfn.NORM.DIST(AND(CV$6&gt;=$F82,CV$6&lt;=$H82)*(CV$6-$F82+1),$J82/2,$M82,TRUE)-_xlfn.NORM.DIST(AND(CV$6&gt;=$F82,CV$6&lt;=$H82)*(CU$6-$F82+1),$J82/2,$M82,TRUE))/(1-2*_xlfn.NORM.DIST(0,$J82/2,$M82,TRUE))*$D82+($K82="Steady Growth")*(AND(CV$6&gt;=$F82,CV$6&lt;=$H82)*((CV$6-$F82+1)/($J82*($J82+1)/2)*$D82))+($K82="custom")*CustCF!CP82</f>
        <v>0</v>
      </c>
      <c r="CW82" s="95">
        <f>($K82="Bell Curve")*(_xlfn.NORM.DIST(AND(CW$6&gt;=$F82,CW$6&lt;=$H82)*(CW$6-$F82+1),$J82/2,$M82,TRUE)-_xlfn.NORM.DIST(AND(CW$6&gt;=$F82,CW$6&lt;=$H82)*(CV$6-$F82+1),$J82/2,$M82,TRUE))/(1-2*_xlfn.NORM.DIST(0,$J82/2,$M82,TRUE))*$D82+($K82="Steady Growth")*(AND(CW$6&gt;=$F82,CW$6&lt;=$H82)*((CW$6-$F82+1)/($J82*($J82+1)/2)*$D82))+($K82="custom")*CustCF!CQ82</f>
        <v>0</v>
      </c>
      <c r="CX82" s="95">
        <f>($K82="Bell Curve")*(_xlfn.NORM.DIST(AND(CX$6&gt;=$F82,CX$6&lt;=$H82)*(CX$6-$F82+1),$J82/2,$M82,TRUE)-_xlfn.NORM.DIST(AND(CX$6&gt;=$F82,CX$6&lt;=$H82)*(CW$6-$F82+1),$J82/2,$M82,TRUE))/(1-2*_xlfn.NORM.DIST(0,$J82/2,$M82,TRUE))*$D82+($K82="Steady Growth")*(AND(CX$6&gt;=$F82,CX$6&lt;=$H82)*((CX$6-$F82+1)/($J82*($J82+1)/2)*$D82))+($K82="custom")*CustCF!CR82</f>
        <v>0</v>
      </c>
      <c r="CY82" s="95">
        <f>($K82="Bell Curve")*(_xlfn.NORM.DIST(AND(CY$6&gt;=$F82,CY$6&lt;=$H82)*(CY$6-$F82+1),$J82/2,$M82,TRUE)-_xlfn.NORM.DIST(AND(CY$6&gt;=$F82,CY$6&lt;=$H82)*(CX$6-$F82+1),$J82/2,$M82,TRUE))/(1-2*_xlfn.NORM.DIST(0,$J82/2,$M82,TRUE))*$D82+($K82="Steady Growth")*(AND(CY$6&gt;=$F82,CY$6&lt;=$H82)*((CY$6-$F82+1)/($J82*($J82+1)/2)*$D82))+($K82="custom")*CustCF!CS82</f>
        <v>0</v>
      </c>
      <c r="CZ82" s="95">
        <f>($K82="Bell Curve")*(_xlfn.NORM.DIST(AND(CZ$6&gt;=$F82,CZ$6&lt;=$H82)*(CZ$6-$F82+1),$J82/2,$M82,TRUE)-_xlfn.NORM.DIST(AND(CZ$6&gt;=$F82,CZ$6&lt;=$H82)*(CY$6-$F82+1),$J82/2,$M82,TRUE))/(1-2*_xlfn.NORM.DIST(0,$J82/2,$M82,TRUE))*$D82+($K82="Steady Growth")*(AND(CZ$6&gt;=$F82,CZ$6&lt;=$H82)*((CZ$6-$F82+1)/($J82*($J82+1)/2)*$D82))+($K82="custom")*CustCF!CT82</f>
        <v>0</v>
      </c>
      <c r="DA82" s="95">
        <f>($K82="Bell Curve")*(_xlfn.NORM.DIST(AND(DA$6&gt;=$F82,DA$6&lt;=$H82)*(DA$6-$F82+1),$J82/2,$M82,TRUE)-_xlfn.NORM.DIST(AND(DA$6&gt;=$F82,DA$6&lt;=$H82)*(CZ$6-$F82+1),$J82/2,$M82,TRUE))/(1-2*_xlfn.NORM.DIST(0,$J82/2,$M82,TRUE))*$D82+($K82="Steady Growth")*(AND(DA$6&gt;=$F82,DA$6&lt;=$H82)*((DA$6-$F82+1)/($J82*($J82+1)/2)*$D82))+($K82="custom")*CustCF!CU82</f>
        <v>0</v>
      </c>
      <c r="DB82" s="95">
        <f>($K82="Bell Curve")*(_xlfn.NORM.DIST(AND(DB$6&gt;=$F82,DB$6&lt;=$H82)*(DB$6-$F82+1),$J82/2,$M82,TRUE)-_xlfn.NORM.DIST(AND(DB$6&gt;=$F82,DB$6&lt;=$H82)*(DA$6-$F82+1),$J82/2,$M82,TRUE))/(1-2*_xlfn.NORM.DIST(0,$J82/2,$M82,TRUE))*$D82+($K82="Steady Growth")*(AND(DB$6&gt;=$F82,DB$6&lt;=$H82)*((DB$6-$F82+1)/($J82*($J82+1)/2)*$D82))+($K82="custom")*CustCF!CV82</f>
        <v>0</v>
      </c>
      <c r="DC82" s="95">
        <f>($K82="Bell Curve")*(_xlfn.NORM.DIST(AND(DC$6&gt;=$F82,DC$6&lt;=$H82)*(DC$6-$F82+1),$J82/2,$M82,TRUE)-_xlfn.NORM.DIST(AND(DC$6&gt;=$F82,DC$6&lt;=$H82)*(DB$6-$F82+1),$J82/2,$M82,TRUE))/(1-2*_xlfn.NORM.DIST(0,$J82/2,$M82,TRUE))*$D82+($K82="Steady Growth")*(AND(DC$6&gt;=$F82,DC$6&lt;=$H82)*((DC$6-$F82+1)/($J82*($J82+1)/2)*$D82))+($K82="custom")*CustCF!CW82</f>
        <v>0</v>
      </c>
      <c r="DD82" s="95">
        <f>($K82="Bell Curve")*(_xlfn.NORM.DIST(AND(DD$6&gt;=$F82,DD$6&lt;=$H82)*(DD$6-$F82+1),$J82/2,$M82,TRUE)-_xlfn.NORM.DIST(AND(DD$6&gt;=$F82,DD$6&lt;=$H82)*(DC$6-$F82+1),$J82/2,$M82,TRUE))/(1-2*_xlfn.NORM.DIST(0,$J82/2,$M82,TRUE))*$D82+($K82="Steady Growth")*(AND(DD$6&gt;=$F82,DD$6&lt;=$H82)*((DD$6-$F82+1)/($J82*($J82+1)/2)*$D82))+($K82="custom")*CustCF!CX82</f>
        <v>0</v>
      </c>
      <c r="DE82" s="95">
        <f>($K82="Bell Curve")*(_xlfn.NORM.DIST(AND(DE$6&gt;=$F82,DE$6&lt;=$H82)*(DE$6-$F82+1),$J82/2,$M82,TRUE)-_xlfn.NORM.DIST(AND(DE$6&gt;=$F82,DE$6&lt;=$H82)*(DD$6-$F82+1),$J82/2,$M82,TRUE))/(1-2*_xlfn.NORM.DIST(0,$J82/2,$M82,TRUE))*$D82+($K82="Steady Growth")*(AND(DE$6&gt;=$F82,DE$6&lt;=$H82)*((DE$6-$F82+1)/($J82*($J82+1)/2)*$D82))+($K82="custom")*CustCF!CY82</f>
        <v>0</v>
      </c>
      <c r="DF82" s="95">
        <f>($K82="Bell Curve")*(_xlfn.NORM.DIST(AND(DF$6&gt;=$F82,DF$6&lt;=$H82)*(DF$6-$F82+1),$J82/2,$M82,TRUE)-_xlfn.NORM.DIST(AND(DF$6&gt;=$F82,DF$6&lt;=$H82)*(DE$6-$F82+1),$J82/2,$M82,TRUE))/(1-2*_xlfn.NORM.DIST(0,$J82/2,$M82,TRUE))*$D82+($K82="Steady Growth")*(AND(DF$6&gt;=$F82,DF$6&lt;=$H82)*((DF$6-$F82+1)/($J82*($J82+1)/2)*$D82))+($K82="custom")*CustCF!CZ82</f>
        <v>0</v>
      </c>
      <c r="DG82" s="95">
        <f>($K82="Bell Curve")*(_xlfn.NORM.DIST(AND(DG$6&gt;=$F82,DG$6&lt;=$H82)*(DG$6-$F82+1),$J82/2,$M82,TRUE)-_xlfn.NORM.DIST(AND(DG$6&gt;=$F82,DG$6&lt;=$H82)*(DF$6-$F82+1),$J82/2,$M82,TRUE))/(1-2*_xlfn.NORM.DIST(0,$J82/2,$M82,TRUE))*$D82+($K82="Steady Growth")*(AND(DG$6&gt;=$F82,DG$6&lt;=$H82)*((DG$6-$F82+1)/($J82*($J82+1)/2)*$D82))+($K82="custom")*CustCF!DA82</f>
        <v>0</v>
      </c>
      <c r="DH82" s="95">
        <f>($K82="Bell Curve")*(_xlfn.NORM.DIST(AND(DH$6&gt;=$F82,DH$6&lt;=$H82)*(DH$6-$F82+1),$J82/2,$M82,TRUE)-_xlfn.NORM.DIST(AND(DH$6&gt;=$F82,DH$6&lt;=$H82)*(DG$6-$F82+1),$J82/2,$M82,TRUE))/(1-2*_xlfn.NORM.DIST(0,$J82/2,$M82,TRUE))*$D82+($K82="Steady Growth")*(AND(DH$6&gt;=$F82,DH$6&lt;=$H82)*((DH$6-$F82+1)/($J82*($J82+1)/2)*$D82))+($K82="custom")*CustCF!DB82</f>
        <v>0</v>
      </c>
      <c r="DI82" s="95">
        <f>($K82="Bell Curve")*(_xlfn.NORM.DIST(AND(DI$6&gt;=$F82,DI$6&lt;=$H82)*(DI$6-$F82+1),$J82/2,$M82,TRUE)-_xlfn.NORM.DIST(AND(DI$6&gt;=$F82,DI$6&lt;=$H82)*(DH$6-$F82+1),$J82/2,$M82,TRUE))/(1-2*_xlfn.NORM.DIST(0,$J82/2,$M82,TRUE))*$D82+($K82="Steady Growth")*(AND(DI$6&gt;=$F82,DI$6&lt;=$H82)*((DI$6-$F82+1)/($J82*($J82+1)/2)*$D82))+($K82="custom")*CustCF!DC82</f>
        <v>0</v>
      </c>
      <c r="DJ82" s="95">
        <f>($K82="Bell Curve")*(_xlfn.NORM.DIST(AND(DJ$6&gt;=$F82,DJ$6&lt;=$H82)*(DJ$6-$F82+1),$J82/2,$M82,TRUE)-_xlfn.NORM.DIST(AND(DJ$6&gt;=$F82,DJ$6&lt;=$H82)*(DI$6-$F82+1),$J82/2,$M82,TRUE))/(1-2*_xlfn.NORM.DIST(0,$J82/2,$M82,TRUE))*$D82+($K82="Steady Growth")*(AND(DJ$6&gt;=$F82,DJ$6&lt;=$H82)*((DJ$6-$F82+1)/($J82*($J82+1)/2)*$D82))+($K82="custom")*CustCF!DD82</f>
        <v>0</v>
      </c>
      <c r="DK82" s="95">
        <f>($K82="Bell Curve")*(_xlfn.NORM.DIST(AND(DK$6&gt;=$F82,DK$6&lt;=$H82)*(DK$6-$F82+1),$J82/2,$M82,TRUE)-_xlfn.NORM.DIST(AND(DK$6&gt;=$F82,DK$6&lt;=$H82)*(DJ$6-$F82+1),$J82/2,$M82,TRUE))/(1-2*_xlfn.NORM.DIST(0,$J82/2,$M82,TRUE))*$D82+($K82="Steady Growth")*(AND(DK$6&gt;=$F82,DK$6&lt;=$H82)*((DK$6-$F82+1)/($J82*($J82+1)/2)*$D82))+($K82="custom")*CustCF!DE82</f>
        <v>0</v>
      </c>
      <c r="DL82" s="95">
        <f>($K82="Bell Curve")*(_xlfn.NORM.DIST(AND(DL$6&gt;=$F82,DL$6&lt;=$H82)*(DL$6-$F82+1),$J82/2,$M82,TRUE)-_xlfn.NORM.DIST(AND(DL$6&gt;=$F82,DL$6&lt;=$H82)*(DK$6-$F82+1),$J82/2,$M82,TRUE))/(1-2*_xlfn.NORM.DIST(0,$J82/2,$M82,TRUE))*$D82+($K82="Steady Growth")*(AND(DL$6&gt;=$F82,DL$6&lt;=$H82)*((DL$6-$F82+1)/($J82*($J82+1)/2)*$D82))+($K82="custom")*CustCF!DF82</f>
        <v>0</v>
      </c>
      <c r="DM82" s="95">
        <f>($K82="Bell Curve")*(_xlfn.NORM.DIST(AND(DM$6&gt;=$F82,DM$6&lt;=$H82)*(DM$6-$F82+1),$J82/2,$M82,TRUE)-_xlfn.NORM.DIST(AND(DM$6&gt;=$F82,DM$6&lt;=$H82)*(DL$6-$F82+1),$J82/2,$M82,TRUE))/(1-2*_xlfn.NORM.DIST(0,$J82/2,$M82,TRUE))*$D82+($K82="Steady Growth")*(AND(DM$6&gt;=$F82,DM$6&lt;=$H82)*((DM$6-$F82+1)/($J82*($J82+1)/2)*$D82))+($K82="custom")*CustCF!DG82</f>
        <v>0</v>
      </c>
      <c r="DN82" s="95">
        <f>($K82="Bell Curve")*(_xlfn.NORM.DIST(AND(DN$6&gt;=$F82,DN$6&lt;=$H82)*(DN$6-$F82+1),$J82/2,$M82,TRUE)-_xlfn.NORM.DIST(AND(DN$6&gt;=$F82,DN$6&lt;=$H82)*(DM$6-$F82+1),$J82/2,$M82,TRUE))/(1-2*_xlfn.NORM.DIST(0,$J82/2,$M82,TRUE))*$D82+($K82="Steady Growth")*(AND(DN$6&gt;=$F82,DN$6&lt;=$H82)*((DN$6-$F82+1)/($J82*($J82+1)/2)*$D82))+($K82="custom")*CustCF!DH82</f>
        <v>0</v>
      </c>
      <c r="DO82" s="95">
        <f>($K82="Bell Curve")*(_xlfn.NORM.DIST(AND(DO$6&gt;=$F82,DO$6&lt;=$H82)*(DO$6-$F82+1),$J82/2,$M82,TRUE)-_xlfn.NORM.DIST(AND(DO$6&gt;=$F82,DO$6&lt;=$H82)*(DN$6-$F82+1),$J82/2,$M82,TRUE))/(1-2*_xlfn.NORM.DIST(0,$J82/2,$M82,TRUE))*$D82+($K82="Steady Growth")*(AND(DO$6&gt;=$F82,DO$6&lt;=$H82)*((DO$6-$F82+1)/($J82*($J82+1)/2)*$D82))+($K82="custom")*CustCF!DI82</f>
        <v>0</v>
      </c>
      <c r="DP82" s="95">
        <f>($K82="Bell Curve")*(_xlfn.NORM.DIST(AND(DP$6&gt;=$F82,DP$6&lt;=$H82)*(DP$6-$F82+1),$J82/2,$M82,TRUE)-_xlfn.NORM.DIST(AND(DP$6&gt;=$F82,DP$6&lt;=$H82)*(DO$6-$F82+1),$J82/2,$M82,TRUE))/(1-2*_xlfn.NORM.DIST(0,$J82/2,$M82,TRUE))*$D82+($K82="Steady Growth")*(AND(DP$6&gt;=$F82,DP$6&lt;=$H82)*((DP$6-$F82+1)/($J82*($J82+1)/2)*$D82))+($K82="custom")*CustCF!DJ82</f>
        <v>0</v>
      </c>
      <c r="DQ82" s="95">
        <f>($K82="Bell Curve")*(_xlfn.NORM.DIST(AND(DQ$6&gt;=$F82,DQ$6&lt;=$H82)*(DQ$6-$F82+1),$J82/2,$M82,TRUE)-_xlfn.NORM.DIST(AND(DQ$6&gt;=$F82,DQ$6&lt;=$H82)*(DP$6-$F82+1),$J82/2,$M82,TRUE))/(1-2*_xlfn.NORM.DIST(0,$J82/2,$M82,TRUE))*$D82+($K82="Steady Growth")*(AND(DQ$6&gt;=$F82,DQ$6&lt;=$H82)*((DQ$6-$F82+1)/($J82*($J82+1)/2)*$D82))+($K82="custom")*CustCF!DK82</f>
        <v>0</v>
      </c>
      <c r="DR82" s="95">
        <f>($K82="Bell Curve")*(_xlfn.NORM.DIST(AND(DR$6&gt;=$F82,DR$6&lt;=$H82)*(DR$6-$F82+1),$J82/2,$M82,TRUE)-_xlfn.NORM.DIST(AND(DR$6&gt;=$F82,DR$6&lt;=$H82)*(DQ$6-$F82+1),$J82/2,$M82,TRUE))/(1-2*_xlfn.NORM.DIST(0,$J82/2,$M82,TRUE))*$D82+($K82="Steady Growth")*(AND(DR$6&gt;=$F82,DR$6&lt;=$H82)*((DR$6-$F82+1)/($J82*($J82+1)/2)*$D82))+($K82="custom")*CustCF!DL82</f>
        <v>0</v>
      </c>
      <c r="DS82" s="95">
        <f>($K82="Bell Curve")*(_xlfn.NORM.DIST(AND(DS$6&gt;=$F82,DS$6&lt;=$H82)*(DS$6-$F82+1),$J82/2,$M82,TRUE)-_xlfn.NORM.DIST(AND(DS$6&gt;=$F82,DS$6&lt;=$H82)*(DR$6-$F82+1),$J82/2,$M82,TRUE))/(1-2*_xlfn.NORM.DIST(0,$J82/2,$M82,TRUE))*$D82+($K82="Steady Growth")*(AND(DS$6&gt;=$F82,DS$6&lt;=$H82)*((DS$6-$F82+1)/($J82*($J82+1)/2)*$D82))+($K82="custom")*CustCF!DM82</f>
        <v>0</v>
      </c>
      <c r="DT82" s="95">
        <f>($K82="Bell Curve")*(_xlfn.NORM.DIST(AND(DT$6&gt;=$F82,DT$6&lt;=$H82)*(DT$6-$F82+1),$J82/2,$M82,TRUE)-_xlfn.NORM.DIST(AND(DT$6&gt;=$F82,DT$6&lt;=$H82)*(DS$6-$F82+1),$J82/2,$M82,TRUE))/(1-2*_xlfn.NORM.DIST(0,$J82/2,$M82,TRUE))*$D82+($K82="Steady Growth")*(AND(DT$6&gt;=$F82,DT$6&lt;=$H82)*((DT$6-$F82+1)/($J82*($J82+1)/2)*$D82))+($K82="custom")*CustCF!DN82</f>
        <v>0</v>
      </c>
      <c r="DU82" s="95">
        <f>($K82="Bell Curve")*(_xlfn.NORM.DIST(AND(DU$6&gt;=$F82,DU$6&lt;=$H82)*(DU$6-$F82+1),$J82/2,$M82,TRUE)-_xlfn.NORM.DIST(AND(DU$6&gt;=$F82,DU$6&lt;=$H82)*(DT$6-$F82+1),$J82/2,$M82,TRUE))/(1-2*_xlfn.NORM.DIST(0,$J82/2,$M82,TRUE))*$D82+($K82="Steady Growth")*(AND(DU$6&gt;=$F82,DU$6&lt;=$H82)*((DU$6-$F82+1)/($J82*($J82+1)/2)*$D82))+($K82="custom")*CustCF!DO82</f>
        <v>0</v>
      </c>
      <c r="DV82" s="95">
        <f>($K82="Bell Curve")*(_xlfn.NORM.DIST(AND(DV$6&gt;=$F82,DV$6&lt;=$H82)*(DV$6-$F82+1),$J82/2,$M82,TRUE)-_xlfn.NORM.DIST(AND(DV$6&gt;=$F82,DV$6&lt;=$H82)*(DU$6-$F82+1),$J82/2,$M82,TRUE))/(1-2*_xlfn.NORM.DIST(0,$J82/2,$M82,TRUE))*$D82+($K82="Steady Growth")*(AND(DV$6&gt;=$F82,DV$6&lt;=$H82)*((DV$6-$F82+1)/($J82*($J82+1)/2)*$D82))+($K82="custom")*CustCF!DP82</f>
        <v>0</v>
      </c>
      <c r="DW82" s="95">
        <f>($K82="Bell Curve")*(_xlfn.NORM.DIST(AND(DW$6&gt;=$F82,DW$6&lt;=$H82)*(DW$6-$F82+1),$J82/2,$M82,TRUE)-_xlfn.NORM.DIST(AND(DW$6&gt;=$F82,DW$6&lt;=$H82)*(DV$6-$F82+1),$J82/2,$M82,TRUE))/(1-2*_xlfn.NORM.DIST(0,$J82/2,$M82,TRUE))*$D82+($K82="Steady Growth")*(AND(DW$6&gt;=$F82,DW$6&lt;=$H82)*((DW$6-$F82+1)/($J82*($J82+1)/2)*$D82))+($K82="custom")*CustCF!DQ82</f>
        <v>0</v>
      </c>
      <c r="DX82" s="95">
        <f>($K82="Bell Curve")*(_xlfn.NORM.DIST(AND(DX$6&gt;=$F82,DX$6&lt;=$H82)*(DX$6-$F82+1),$J82/2,$M82,TRUE)-_xlfn.NORM.DIST(AND(DX$6&gt;=$F82,DX$6&lt;=$H82)*(DW$6-$F82+1),$J82/2,$M82,TRUE))/(1-2*_xlfn.NORM.DIST(0,$J82/2,$M82,TRUE))*$D82+($K82="Steady Growth")*(AND(DX$6&gt;=$F82,DX$6&lt;=$H82)*((DX$6-$F82+1)/($J82*($J82+1)/2)*$D82))+($K82="custom")*CustCF!DR82</f>
        <v>0</v>
      </c>
      <c r="DY82" s="95">
        <f>($K82="Bell Curve")*(_xlfn.NORM.DIST(AND(DY$6&gt;=$F82,DY$6&lt;=$H82)*(DY$6-$F82+1),$J82/2,$M82,TRUE)-_xlfn.NORM.DIST(AND(DY$6&gt;=$F82,DY$6&lt;=$H82)*(DX$6-$F82+1),$J82/2,$M82,TRUE))/(1-2*_xlfn.NORM.DIST(0,$J82/2,$M82,TRUE))*$D82+($K82="Steady Growth")*(AND(DY$6&gt;=$F82,DY$6&lt;=$H82)*((DY$6-$F82+1)/($J82*($J82+1)/2)*$D82))+($K82="custom")*CustCF!DS82</f>
        <v>0</v>
      </c>
      <c r="DZ82" s="95">
        <f>($K82="Bell Curve")*(_xlfn.NORM.DIST(AND(DZ$6&gt;=$F82,DZ$6&lt;=$H82)*(DZ$6-$F82+1),$J82/2,$M82,TRUE)-_xlfn.NORM.DIST(AND(DZ$6&gt;=$F82,DZ$6&lt;=$H82)*(DY$6-$F82+1),$J82/2,$M82,TRUE))/(1-2*_xlfn.NORM.DIST(0,$J82/2,$M82,TRUE))*$D82+($K82="Steady Growth")*(AND(DZ$6&gt;=$F82,DZ$6&lt;=$H82)*((DZ$6-$F82+1)/($J82*($J82+1)/2)*$D82))+($K82="custom")*CustCF!DT82</f>
        <v>0</v>
      </c>
      <c r="EA82" s="95">
        <f>($K82="Bell Curve")*(_xlfn.NORM.DIST(AND(EA$6&gt;=$F82,EA$6&lt;=$H82)*(EA$6-$F82+1),$J82/2,$M82,TRUE)-_xlfn.NORM.DIST(AND(EA$6&gt;=$F82,EA$6&lt;=$H82)*(DZ$6-$F82+1),$J82/2,$M82,TRUE))/(1-2*_xlfn.NORM.DIST(0,$J82/2,$M82,TRUE))*$D82+($K82="Steady Growth")*(AND(EA$6&gt;=$F82,EA$6&lt;=$H82)*((EA$6-$F82+1)/($J82*($J82+1)/2)*$D82))+($K82="custom")*CustCF!DU82</f>
        <v>0</v>
      </c>
      <c r="EB82" s="95">
        <f>($K82="Bell Curve")*(_xlfn.NORM.DIST(AND(EB$6&gt;=$F82,EB$6&lt;=$H82)*(EB$6-$F82+1),$J82/2,$M82,TRUE)-_xlfn.NORM.DIST(AND(EB$6&gt;=$F82,EB$6&lt;=$H82)*(EA$6-$F82+1),$J82/2,$M82,TRUE))/(1-2*_xlfn.NORM.DIST(0,$J82/2,$M82,TRUE))*$D82+($K82="Steady Growth")*(AND(EB$6&gt;=$F82,EB$6&lt;=$H82)*((EB$6-$F82+1)/($J82*($J82+1)/2)*$D82))+($K82="custom")*CustCF!DV82</f>
        <v>0</v>
      </c>
      <c r="EC82" s="95">
        <f>($K82="Bell Curve")*(_xlfn.NORM.DIST(AND(EC$6&gt;=$F82,EC$6&lt;=$H82)*(EC$6-$F82+1),$J82/2,$M82,TRUE)-_xlfn.NORM.DIST(AND(EC$6&gt;=$F82,EC$6&lt;=$H82)*(EB$6-$F82+1),$J82/2,$M82,TRUE))/(1-2*_xlfn.NORM.DIST(0,$J82/2,$M82,TRUE))*$D82+($K82="Steady Growth")*(AND(EC$6&gt;=$F82,EC$6&lt;=$H82)*((EC$6-$F82+1)/($J82*($J82+1)/2)*$D82))+($K82="custom")*CustCF!DW82</f>
        <v>0</v>
      </c>
      <c r="ED82" s="95">
        <f>($K82="Bell Curve")*(_xlfn.NORM.DIST(AND(ED$6&gt;=$F82,ED$6&lt;=$H82)*(ED$6-$F82+1),$J82/2,$M82,TRUE)-_xlfn.NORM.DIST(AND(ED$6&gt;=$F82,ED$6&lt;=$H82)*(EC$6-$F82+1),$J82/2,$M82,TRUE))/(1-2*_xlfn.NORM.DIST(0,$J82/2,$M82,TRUE))*$D82+($K82="Steady Growth")*(AND(ED$6&gt;=$F82,ED$6&lt;=$H82)*((ED$6-$F82+1)/($J82*($J82+1)/2)*$D82))+($K82="custom")*CustCF!DX82</f>
        <v>0</v>
      </c>
      <c r="EE82" s="95">
        <f>($K82="Bell Curve")*(_xlfn.NORM.DIST(AND(EE$6&gt;=$F82,EE$6&lt;=$H82)*(EE$6-$F82+1),$J82/2,$M82,TRUE)-_xlfn.NORM.DIST(AND(EE$6&gt;=$F82,EE$6&lt;=$H82)*(ED$6-$F82+1),$J82/2,$M82,TRUE))/(1-2*_xlfn.NORM.DIST(0,$J82/2,$M82,TRUE))*$D82+($K82="Steady Growth")*(AND(EE$6&gt;=$F82,EE$6&lt;=$H82)*((EE$6-$F82+1)/($J82*($J82+1)/2)*$D82))+($K82="custom")*CustCF!DY82</f>
        <v>0</v>
      </c>
      <c r="EF82" s="95">
        <f>($K82="Bell Curve")*(_xlfn.NORM.DIST(AND(EF$6&gt;=$F82,EF$6&lt;=$H82)*(EF$6-$F82+1),$J82/2,$M82,TRUE)-_xlfn.NORM.DIST(AND(EF$6&gt;=$F82,EF$6&lt;=$H82)*(EE$6-$F82+1),$J82/2,$M82,TRUE))/(1-2*_xlfn.NORM.DIST(0,$J82/2,$M82,TRUE))*$D82+($K82="Steady Growth")*(AND(EF$6&gt;=$F82,EF$6&lt;=$H82)*((EF$6-$F82+1)/($J82*($J82+1)/2)*$D82))+($K82="custom")*CustCF!DZ82</f>
        <v>0</v>
      </c>
      <c r="EG82" s="95">
        <f>($K82="Bell Curve")*(_xlfn.NORM.DIST(AND(EG$6&gt;=$F82,EG$6&lt;=$H82)*(EG$6-$F82+1),$J82/2,$M82,TRUE)-_xlfn.NORM.DIST(AND(EG$6&gt;=$F82,EG$6&lt;=$H82)*(EF$6-$F82+1),$J82/2,$M82,TRUE))/(1-2*_xlfn.NORM.DIST(0,$J82/2,$M82,TRUE))*$D82+($K82="Steady Growth")*(AND(EG$6&gt;=$F82,EG$6&lt;=$H82)*((EG$6-$F82+1)/($J82*($J82+1)/2)*$D82))+($K82="custom")*CustCF!EA82</f>
        <v>0</v>
      </c>
      <c r="EH82" s="95">
        <f>($K82="Bell Curve")*(_xlfn.NORM.DIST(AND(EH$6&gt;=$F82,EH$6&lt;=$H82)*(EH$6-$F82+1),$J82/2,$M82,TRUE)-_xlfn.NORM.DIST(AND(EH$6&gt;=$F82,EH$6&lt;=$H82)*(EG$6-$F82+1),$J82/2,$M82,TRUE))/(1-2*_xlfn.NORM.DIST(0,$J82/2,$M82,TRUE))*$D82+($K82="Steady Growth")*(AND(EH$6&gt;=$F82,EH$6&lt;=$H82)*((EH$6-$F82+1)/($J82*($J82+1)/2)*$D82))+($K82="custom")*CustCF!EB82</f>
        <v>0</v>
      </c>
      <c r="EI82" s="95">
        <f>($K82="Bell Curve")*(_xlfn.NORM.DIST(AND(EI$6&gt;=$F82,EI$6&lt;=$H82)*(EI$6-$F82+1),$J82/2,$M82,TRUE)-_xlfn.NORM.DIST(AND(EI$6&gt;=$F82,EI$6&lt;=$H82)*(EH$6-$F82+1),$J82/2,$M82,TRUE))/(1-2*_xlfn.NORM.DIST(0,$J82/2,$M82,TRUE))*$D82+($K82="Steady Growth")*(AND(EI$6&gt;=$F82,EI$6&lt;=$H82)*((EI$6-$F82+1)/($J82*($J82+1)/2)*$D82))+($K82="custom")*CustCF!EC82</f>
        <v>0</v>
      </c>
      <c r="EJ82" s="95">
        <f>($K82="Bell Curve")*(_xlfn.NORM.DIST(AND(EJ$6&gt;=$F82,EJ$6&lt;=$H82)*(EJ$6-$F82+1),$J82/2,$M82,TRUE)-_xlfn.NORM.DIST(AND(EJ$6&gt;=$F82,EJ$6&lt;=$H82)*(EI$6-$F82+1),$J82/2,$M82,TRUE))/(1-2*_xlfn.NORM.DIST(0,$J82/2,$M82,TRUE))*$D82+($K82="Steady Growth")*(AND(EJ$6&gt;=$F82,EJ$6&lt;=$H82)*((EJ$6-$F82+1)/($J82*($J82+1)/2)*$D82))+($K82="custom")*CustCF!ED82</f>
        <v>0</v>
      </c>
      <c r="EK82" s="95">
        <f>($K82="Bell Curve")*(_xlfn.NORM.DIST(AND(EK$6&gt;=$F82,EK$6&lt;=$H82)*(EK$6-$F82+1),$J82/2,$M82,TRUE)-_xlfn.NORM.DIST(AND(EK$6&gt;=$F82,EK$6&lt;=$H82)*(EJ$6-$F82+1),$J82/2,$M82,TRUE))/(1-2*_xlfn.NORM.DIST(0,$J82/2,$M82,TRUE))*$D82+($K82="Steady Growth")*(AND(EK$6&gt;=$F82,EK$6&lt;=$H82)*((EK$6-$F82+1)/($J82*($J82+1)/2)*$D82))+($K82="custom")*CustCF!EE82</f>
        <v>0</v>
      </c>
      <c r="EL82" s="95">
        <f>($K82="Bell Curve")*(_xlfn.NORM.DIST(AND(EL$6&gt;=$F82,EL$6&lt;=$H82)*(EL$6-$F82+1),$J82/2,$M82,TRUE)-_xlfn.NORM.DIST(AND(EL$6&gt;=$F82,EL$6&lt;=$H82)*(EK$6-$F82+1),$J82/2,$M82,TRUE))/(1-2*_xlfn.NORM.DIST(0,$J82/2,$M82,TRUE))*$D82+($K82="Steady Growth")*(AND(EL$6&gt;=$F82,EL$6&lt;=$H82)*((EL$6-$F82+1)/($J82*($J82+1)/2)*$D82))+($K82="custom")*CustCF!EF82</f>
        <v>0</v>
      </c>
      <c r="EM82" s="95">
        <f>($K82="Bell Curve")*(_xlfn.NORM.DIST(AND(EM$6&gt;=$F82,EM$6&lt;=$H82)*(EM$6-$F82+1),$J82/2,$M82,TRUE)-_xlfn.NORM.DIST(AND(EM$6&gt;=$F82,EM$6&lt;=$H82)*(EL$6-$F82+1),$J82/2,$M82,TRUE))/(1-2*_xlfn.NORM.DIST(0,$J82/2,$M82,TRUE))*$D82+($K82="Steady Growth")*(AND(EM$6&gt;=$F82,EM$6&lt;=$H82)*((EM$6-$F82+1)/($J82*($J82+1)/2)*$D82))+($K82="custom")*CustCF!EG82</f>
        <v>0</v>
      </c>
      <c r="EN82" s="95">
        <f>($K82="Bell Curve")*(_xlfn.NORM.DIST(AND(EN$6&gt;=$F82,EN$6&lt;=$H82)*(EN$6-$F82+1),$J82/2,$M82,TRUE)-_xlfn.NORM.DIST(AND(EN$6&gt;=$F82,EN$6&lt;=$H82)*(EM$6-$F82+1),$J82/2,$M82,TRUE))/(1-2*_xlfn.NORM.DIST(0,$J82/2,$M82,TRUE))*$D82+($K82="Steady Growth")*(AND(EN$6&gt;=$F82,EN$6&lt;=$H82)*((EN$6-$F82+1)/($J82*($J82+1)/2)*$D82))+($K82="custom")*CustCF!EH82</f>
        <v>0</v>
      </c>
      <c r="EO82" s="95">
        <f>($K82="Bell Curve")*(_xlfn.NORM.DIST(AND(EO$6&gt;=$F82,EO$6&lt;=$H82)*(EO$6-$F82+1),$J82/2,$M82,TRUE)-_xlfn.NORM.DIST(AND(EO$6&gt;=$F82,EO$6&lt;=$H82)*(EN$6-$F82+1),$J82/2,$M82,TRUE))/(1-2*_xlfn.NORM.DIST(0,$J82/2,$M82,TRUE))*$D82+($K82="Steady Growth")*(AND(EO$6&gt;=$F82,EO$6&lt;=$H82)*((EO$6-$F82+1)/($J82*($J82+1)/2)*$D82))+($K82="custom")*CustCF!EI82</f>
        <v>0</v>
      </c>
      <c r="EP82" s="95">
        <f>($K82="Bell Curve")*(_xlfn.NORM.DIST(AND(EP$6&gt;=$F82,EP$6&lt;=$H82)*(EP$6-$F82+1),$J82/2,$M82,TRUE)-_xlfn.NORM.DIST(AND(EP$6&gt;=$F82,EP$6&lt;=$H82)*(EO$6-$F82+1),$J82/2,$M82,TRUE))/(1-2*_xlfn.NORM.DIST(0,$J82/2,$M82,TRUE))*$D82+($K82="Steady Growth")*(AND(EP$6&gt;=$F82,EP$6&lt;=$H82)*((EP$6-$F82+1)/($J82*($J82+1)/2)*$D82))+($K82="custom")*CustCF!EJ82</f>
        <v>0</v>
      </c>
      <c r="EQ82" s="95">
        <f>($K82="Bell Curve")*(_xlfn.NORM.DIST(AND(EQ$6&gt;=$F82,EQ$6&lt;=$H82)*(EQ$6-$F82+1),$J82/2,$M82,TRUE)-_xlfn.NORM.DIST(AND(EQ$6&gt;=$F82,EQ$6&lt;=$H82)*(EP$6-$F82+1),$J82/2,$M82,TRUE))/(1-2*_xlfn.NORM.DIST(0,$J82/2,$M82,TRUE))*$D82+($K82="Steady Growth")*(AND(EQ$6&gt;=$F82,EQ$6&lt;=$H82)*((EQ$6-$F82+1)/($J82*($J82+1)/2)*$D82))+($K82="custom")*CustCF!EK82</f>
        <v>0</v>
      </c>
      <c r="ER82" s="95">
        <f>($K82="Bell Curve")*(_xlfn.NORM.DIST(AND(ER$6&gt;=$F82,ER$6&lt;=$H82)*(ER$6-$F82+1),$J82/2,$M82,TRUE)-_xlfn.NORM.DIST(AND(ER$6&gt;=$F82,ER$6&lt;=$H82)*(EQ$6-$F82+1),$J82/2,$M82,TRUE))/(1-2*_xlfn.NORM.DIST(0,$J82/2,$M82,TRUE))*$D82+($K82="Steady Growth")*(AND(ER$6&gt;=$F82,ER$6&lt;=$H82)*((ER$6-$F82+1)/($J82*($J82+1)/2)*$D82))+($K82="custom")*CustCF!EL82</f>
        <v>0</v>
      </c>
      <c r="ES82" s="95">
        <f>($K82="Bell Curve")*(_xlfn.NORM.DIST(AND(ES$6&gt;=$F82,ES$6&lt;=$H82)*(ES$6-$F82+1),$J82/2,$M82,TRUE)-_xlfn.NORM.DIST(AND(ES$6&gt;=$F82,ES$6&lt;=$H82)*(ER$6-$F82+1),$J82/2,$M82,TRUE))/(1-2*_xlfn.NORM.DIST(0,$J82/2,$M82,TRUE))*$D82+($K82="Steady Growth")*(AND(ES$6&gt;=$F82,ES$6&lt;=$H82)*((ES$6-$F82+1)/($J82*($J82+1)/2)*$D82))+($K82="custom")*CustCF!EM82</f>
        <v>0</v>
      </c>
      <c r="ET82" s="95">
        <f>($K82="Bell Curve")*(_xlfn.NORM.DIST(AND(ET$6&gt;=$F82,ET$6&lt;=$H82)*(ET$6-$F82+1),$J82/2,$M82,TRUE)-_xlfn.NORM.DIST(AND(ET$6&gt;=$F82,ET$6&lt;=$H82)*(ES$6-$F82+1),$J82/2,$M82,TRUE))/(1-2*_xlfn.NORM.DIST(0,$J82/2,$M82,TRUE))*$D82+($K82="Steady Growth")*(AND(ET$6&gt;=$F82,ET$6&lt;=$H82)*((ET$6-$F82+1)/($J82*($J82+1)/2)*$D82))+($K82="custom")*CustCF!EN82</f>
        <v>0</v>
      </c>
      <c r="EU82" s="95">
        <f>($K82="Bell Curve")*(_xlfn.NORM.DIST(AND(EU$6&gt;=$F82,EU$6&lt;=$H82)*(EU$6-$F82+1),$J82/2,$M82,TRUE)-_xlfn.NORM.DIST(AND(EU$6&gt;=$F82,EU$6&lt;=$H82)*(ET$6-$F82+1),$J82/2,$M82,TRUE))/(1-2*_xlfn.NORM.DIST(0,$J82/2,$M82,TRUE))*$D82+($K82="Steady Growth")*(AND(EU$6&gt;=$F82,EU$6&lt;=$H82)*((EU$6-$F82+1)/($J82*($J82+1)/2)*$D82))+($K82="custom")*CustCF!EO82</f>
        <v>0</v>
      </c>
      <c r="EV82" s="95">
        <f>($K82="Bell Curve")*(_xlfn.NORM.DIST(AND(EV$6&gt;=$F82,EV$6&lt;=$H82)*(EV$6-$F82+1),$J82/2,$M82,TRUE)-_xlfn.NORM.DIST(AND(EV$6&gt;=$F82,EV$6&lt;=$H82)*(EU$6-$F82+1),$J82/2,$M82,TRUE))/(1-2*_xlfn.NORM.DIST(0,$J82/2,$M82,TRUE))*$D82+($K82="Steady Growth")*(AND(EV$6&gt;=$F82,EV$6&lt;=$H82)*((EV$6-$F82+1)/($J82*($J82+1)/2)*$D82))+($K82="custom")*CustCF!EP82</f>
        <v>0</v>
      </c>
      <c r="EW82" s="95">
        <f>($K82="Bell Curve")*(_xlfn.NORM.DIST(AND(EW$6&gt;=$F82,EW$6&lt;=$H82)*(EW$6-$F82+1),$J82/2,$M82,TRUE)-_xlfn.NORM.DIST(AND(EW$6&gt;=$F82,EW$6&lt;=$H82)*(EV$6-$F82+1),$J82/2,$M82,TRUE))/(1-2*_xlfn.NORM.DIST(0,$J82/2,$M82,TRUE))*$D82+($K82="Steady Growth")*(AND(EW$6&gt;=$F82,EW$6&lt;=$H82)*((EW$6-$F82+1)/($J82*($J82+1)/2)*$D82))+($K82="custom")*CustCF!EQ82</f>
        <v>0</v>
      </c>
      <c r="EX82" s="95">
        <f>($K82="Bell Curve")*(_xlfn.NORM.DIST(AND(EX$6&gt;=$F82,EX$6&lt;=$H82)*(EX$6-$F82+1),$J82/2,$M82,TRUE)-_xlfn.NORM.DIST(AND(EX$6&gt;=$F82,EX$6&lt;=$H82)*(EW$6-$F82+1),$J82/2,$M82,TRUE))/(1-2*_xlfn.NORM.DIST(0,$J82/2,$M82,TRUE))*$D82+($K82="Steady Growth")*(AND(EX$6&gt;=$F82,EX$6&lt;=$H82)*((EX$6-$F82+1)/($J82*($J82+1)/2)*$D82))+($K82="custom")*CustCF!ER82</f>
        <v>0</v>
      </c>
      <c r="EY82" s="95">
        <f>($K82="Bell Curve")*(_xlfn.NORM.DIST(AND(EY$6&gt;=$F82,EY$6&lt;=$H82)*(EY$6-$F82+1),$J82/2,$M82,TRUE)-_xlfn.NORM.DIST(AND(EY$6&gt;=$F82,EY$6&lt;=$H82)*(EX$6-$F82+1),$J82/2,$M82,TRUE))/(1-2*_xlfn.NORM.DIST(0,$J82/2,$M82,TRUE))*$D82+($K82="Steady Growth")*(AND(EY$6&gt;=$F82,EY$6&lt;=$H82)*((EY$6-$F82+1)/($J82*($J82+1)/2)*$D82))+($K82="custom")*CustCF!ES82</f>
        <v>0</v>
      </c>
      <c r="EZ82" s="95">
        <f>($K82="Bell Curve")*(_xlfn.NORM.DIST(AND(EZ$6&gt;=$F82,EZ$6&lt;=$H82)*(EZ$6-$F82+1),$J82/2,$M82,TRUE)-_xlfn.NORM.DIST(AND(EZ$6&gt;=$F82,EZ$6&lt;=$H82)*(EY$6-$F82+1),$J82/2,$M82,TRUE))/(1-2*_xlfn.NORM.DIST(0,$J82/2,$M82,TRUE))*$D82+($K82="Steady Growth")*(AND(EZ$6&gt;=$F82,EZ$6&lt;=$H82)*((EZ$6-$F82+1)/($J82*($J82+1)/2)*$D82))+($K82="custom")*CustCF!ET82</f>
        <v>0</v>
      </c>
      <c r="FA82" s="95">
        <f>($K82="Bell Curve")*(_xlfn.NORM.DIST(AND(FA$6&gt;=$F82,FA$6&lt;=$H82)*(FA$6-$F82+1),$J82/2,$M82,TRUE)-_xlfn.NORM.DIST(AND(FA$6&gt;=$F82,FA$6&lt;=$H82)*(EZ$6-$F82+1),$J82/2,$M82,TRUE))/(1-2*_xlfn.NORM.DIST(0,$J82/2,$M82,TRUE))*$D82+($K82="Steady Growth")*(AND(FA$6&gt;=$F82,FA$6&lt;=$H82)*((FA$6-$F82+1)/($J82*($J82+1)/2)*$D82))+($K82="custom")*CustCF!EU82</f>
        <v>0</v>
      </c>
      <c r="FB82" s="95">
        <f>($K82="Bell Curve")*(_xlfn.NORM.DIST(AND(FB$6&gt;=$F82,FB$6&lt;=$H82)*(FB$6-$F82+1),$J82/2,$M82,TRUE)-_xlfn.NORM.DIST(AND(FB$6&gt;=$F82,FB$6&lt;=$H82)*(FA$6-$F82+1),$J82/2,$M82,TRUE))/(1-2*_xlfn.NORM.DIST(0,$J82/2,$M82,TRUE))*$D82+($K82="Steady Growth")*(AND(FB$6&gt;=$F82,FB$6&lt;=$H82)*((FB$6-$F82+1)/($J82*($J82+1)/2)*$D82))+($K82="custom")*CustCF!EV82</f>
        <v>0</v>
      </c>
      <c r="FC82" s="95">
        <f>($K82="Bell Curve")*(_xlfn.NORM.DIST(AND(FC$6&gt;=$F82,FC$6&lt;=$H82)*(FC$6-$F82+1),$J82/2,$M82,TRUE)-_xlfn.NORM.DIST(AND(FC$6&gt;=$F82,FC$6&lt;=$H82)*(FB$6-$F82+1),$J82/2,$M82,TRUE))/(1-2*_xlfn.NORM.DIST(0,$J82/2,$M82,TRUE))*$D82+($K82="Steady Growth")*(AND(FC$6&gt;=$F82,FC$6&lt;=$H82)*((FC$6-$F82+1)/($J82*($J82+1)/2)*$D82))+($K82="custom")*CustCF!EW82</f>
        <v>0</v>
      </c>
      <c r="FD82" s="95">
        <f>($K82="Bell Curve")*(_xlfn.NORM.DIST(AND(FD$6&gt;=$F82,FD$6&lt;=$H82)*(FD$6-$F82+1),$J82/2,$M82,TRUE)-_xlfn.NORM.DIST(AND(FD$6&gt;=$F82,FD$6&lt;=$H82)*(FC$6-$F82+1),$J82/2,$M82,TRUE))/(1-2*_xlfn.NORM.DIST(0,$J82/2,$M82,TRUE))*$D82+($K82="Steady Growth")*(AND(FD$6&gt;=$F82,FD$6&lt;=$H82)*((FD$6-$F82+1)/($J82*($J82+1)/2)*$D82))+($K82="custom")*CustCF!EX82</f>
        <v>0</v>
      </c>
      <c r="FE82" s="95">
        <f>($K82="Bell Curve")*(_xlfn.NORM.DIST(AND(FE$6&gt;=$F82,FE$6&lt;=$H82)*(FE$6-$F82+1),$J82/2,$M82,TRUE)-_xlfn.NORM.DIST(AND(FE$6&gt;=$F82,FE$6&lt;=$H82)*(FD$6-$F82+1),$J82/2,$M82,TRUE))/(1-2*_xlfn.NORM.DIST(0,$J82/2,$M82,TRUE))*$D82+($K82="Steady Growth")*(AND(FE$6&gt;=$F82,FE$6&lt;=$H82)*((FE$6-$F82+1)/($J82*($J82+1)/2)*$D82))+($K82="custom")*CustCF!EY82</f>
        <v>0</v>
      </c>
      <c r="FF82" s="95">
        <f>($K82="Bell Curve")*(_xlfn.NORM.DIST(AND(FF$6&gt;=$F82,FF$6&lt;=$H82)*(FF$6-$F82+1),$J82/2,$M82,TRUE)-_xlfn.NORM.DIST(AND(FF$6&gt;=$F82,FF$6&lt;=$H82)*(FE$6-$F82+1),$J82/2,$M82,TRUE))/(1-2*_xlfn.NORM.DIST(0,$J82/2,$M82,TRUE))*$D82+($K82="Steady Growth")*(AND(FF$6&gt;=$F82,FF$6&lt;=$H82)*((FF$6-$F82+1)/($J82*($J82+1)/2)*$D82))+($K82="custom")*CustCF!EZ82</f>
        <v>0</v>
      </c>
      <c r="FG82" s="95">
        <f>($K82="Bell Curve")*(_xlfn.NORM.DIST(AND(FG$6&gt;=$F82,FG$6&lt;=$H82)*(FG$6-$F82+1),$J82/2,$M82,TRUE)-_xlfn.NORM.DIST(AND(FG$6&gt;=$F82,FG$6&lt;=$H82)*(FF$6-$F82+1),$J82/2,$M82,TRUE))/(1-2*_xlfn.NORM.DIST(0,$J82/2,$M82,TRUE))*$D82+($K82="Steady Growth")*(AND(FG$6&gt;=$F82,FG$6&lt;=$H82)*((FG$6-$F82+1)/($J82*($J82+1)/2)*$D82))+($K82="custom")*CustCF!FA82</f>
        <v>0</v>
      </c>
      <c r="FH82" s="95">
        <f>($K82="Bell Curve")*(_xlfn.NORM.DIST(AND(FH$6&gt;=$F82,FH$6&lt;=$H82)*(FH$6-$F82+1),$J82/2,$M82,TRUE)-_xlfn.NORM.DIST(AND(FH$6&gt;=$F82,FH$6&lt;=$H82)*(FG$6-$F82+1),$J82/2,$M82,TRUE))/(1-2*_xlfn.NORM.DIST(0,$J82/2,$M82,TRUE))*$D82+($K82="Steady Growth")*(AND(FH$6&gt;=$F82,FH$6&lt;=$H82)*((FH$6-$F82+1)/($J82*($J82+1)/2)*$D82))+($K82="custom")*CustCF!FB82</f>
        <v>0</v>
      </c>
      <c r="FI82" s="95">
        <f>($K82="Bell Curve")*(_xlfn.NORM.DIST(AND(FI$6&gt;=$F82,FI$6&lt;=$H82)*(FI$6-$F82+1),$J82/2,$M82,TRUE)-_xlfn.NORM.DIST(AND(FI$6&gt;=$F82,FI$6&lt;=$H82)*(FH$6-$F82+1),$J82/2,$M82,TRUE))/(1-2*_xlfn.NORM.DIST(0,$J82/2,$M82,TRUE))*$D82+($K82="Steady Growth")*(AND(FI$6&gt;=$F82,FI$6&lt;=$H82)*((FI$6-$F82+1)/($J82*($J82+1)/2)*$D82))+($K82="custom")*CustCF!FC82</f>
        <v>0</v>
      </c>
      <c r="FJ82" s="95">
        <f>($K82="Bell Curve")*(_xlfn.NORM.DIST(AND(FJ$6&gt;=$F82,FJ$6&lt;=$H82)*(FJ$6-$F82+1),$J82/2,$M82,TRUE)-_xlfn.NORM.DIST(AND(FJ$6&gt;=$F82,FJ$6&lt;=$H82)*(FI$6-$F82+1),$J82/2,$M82,TRUE))/(1-2*_xlfn.NORM.DIST(0,$J82/2,$M82,TRUE))*$D82+($K82="Steady Growth")*(AND(FJ$6&gt;=$F82,FJ$6&lt;=$H82)*((FJ$6-$F82+1)/($J82*($J82+1)/2)*$D82))+($K82="custom")*CustCF!FD82</f>
        <v>0</v>
      </c>
      <c r="FK82" s="95">
        <f>($K82="Bell Curve")*(_xlfn.NORM.DIST(AND(FK$6&gt;=$F82,FK$6&lt;=$H82)*(FK$6-$F82+1),$J82/2,$M82,TRUE)-_xlfn.NORM.DIST(AND(FK$6&gt;=$F82,FK$6&lt;=$H82)*(FJ$6-$F82+1),$J82/2,$M82,TRUE))/(1-2*_xlfn.NORM.DIST(0,$J82/2,$M82,TRUE))*$D82+($K82="Steady Growth")*(AND(FK$6&gt;=$F82,FK$6&lt;=$H82)*((FK$6-$F82+1)/($J82*($J82+1)/2)*$D82))+($K82="custom")*CustCF!FE82</f>
        <v>0</v>
      </c>
      <c r="FL82" s="95">
        <f>($K82="Bell Curve")*(_xlfn.NORM.DIST(AND(FL$6&gt;=$F82,FL$6&lt;=$H82)*(FL$6-$F82+1),$J82/2,$M82,TRUE)-_xlfn.NORM.DIST(AND(FL$6&gt;=$F82,FL$6&lt;=$H82)*(FK$6-$F82+1),$J82/2,$M82,TRUE))/(1-2*_xlfn.NORM.DIST(0,$J82/2,$M82,TRUE))*$D82+($K82="Steady Growth")*(AND(FL$6&gt;=$F82,FL$6&lt;=$H82)*((FL$6-$F82+1)/($J82*($J82+1)/2)*$D82))+($K82="custom")*CustCF!FF82</f>
        <v>0</v>
      </c>
      <c r="FM82" s="95">
        <f>($K82="Bell Curve")*(_xlfn.NORM.DIST(AND(FM$6&gt;=$F82,FM$6&lt;=$H82)*(FM$6-$F82+1),$J82/2,$M82,TRUE)-_xlfn.NORM.DIST(AND(FM$6&gt;=$F82,FM$6&lt;=$H82)*(FL$6-$F82+1),$J82/2,$M82,TRUE))/(1-2*_xlfn.NORM.DIST(0,$J82/2,$M82,TRUE))*$D82+($K82="Steady Growth")*(AND(FM$6&gt;=$F82,FM$6&lt;=$H82)*((FM$6-$F82+1)/($J82*($J82+1)/2)*$D82))+($K82="custom")*CustCF!FG82</f>
        <v>0</v>
      </c>
      <c r="FN82" s="95">
        <f>($K82="Bell Curve")*(_xlfn.NORM.DIST(AND(FN$6&gt;=$F82,FN$6&lt;=$H82)*(FN$6-$F82+1),$J82/2,$M82,TRUE)-_xlfn.NORM.DIST(AND(FN$6&gt;=$F82,FN$6&lt;=$H82)*(FM$6-$F82+1),$J82/2,$M82,TRUE))/(1-2*_xlfn.NORM.DIST(0,$J82/2,$M82,TRUE))*$D82+($K82="Steady Growth")*(AND(FN$6&gt;=$F82,FN$6&lt;=$H82)*((FN$6-$F82+1)/($J82*($J82+1)/2)*$D82))+($K82="custom")*CustCF!FH82</f>
        <v>0</v>
      </c>
      <c r="FO82" s="95">
        <f>($K82="Bell Curve")*(_xlfn.NORM.DIST(AND(FO$6&gt;=$F82,FO$6&lt;=$H82)*(FO$6-$F82+1),$J82/2,$M82,TRUE)-_xlfn.NORM.DIST(AND(FO$6&gt;=$F82,FO$6&lt;=$H82)*(FN$6-$F82+1),$J82/2,$M82,TRUE))/(1-2*_xlfn.NORM.DIST(0,$J82/2,$M82,TRUE))*$D82+($K82="Steady Growth")*(AND(FO$6&gt;=$F82,FO$6&lt;=$H82)*((FO$6-$F82+1)/($J82*($J82+1)/2)*$D82))+($K82="custom")*CustCF!FI82</f>
        <v>0</v>
      </c>
      <c r="FP82" s="95">
        <f>($K82="Bell Curve")*(_xlfn.NORM.DIST(AND(FP$6&gt;=$F82,FP$6&lt;=$H82)*(FP$6-$F82+1),$J82/2,$M82,TRUE)-_xlfn.NORM.DIST(AND(FP$6&gt;=$F82,FP$6&lt;=$H82)*(FO$6-$F82+1),$J82/2,$M82,TRUE))/(1-2*_xlfn.NORM.DIST(0,$J82/2,$M82,TRUE))*$D82+($K82="Steady Growth")*(AND(FP$6&gt;=$F82,FP$6&lt;=$H82)*((FP$6-$F82+1)/($J82*($J82+1)/2)*$D82))+($K82="custom")*CustCF!FJ82</f>
        <v>0</v>
      </c>
      <c r="FQ82" s="95">
        <f>($K82="Bell Curve")*(_xlfn.NORM.DIST(AND(FQ$6&gt;=$F82,FQ$6&lt;=$H82)*(FQ$6-$F82+1),$J82/2,$M82,TRUE)-_xlfn.NORM.DIST(AND(FQ$6&gt;=$F82,FQ$6&lt;=$H82)*(FP$6-$F82+1),$J82/2,$M82,TRUE))/(1-2*_xlfn.NORM.DIST(0,$J82/2,$M82,TRUE))*$D82+($K82="Steady Growth")*(AND(FQ$6&gt;=$F82,FQ$6&lt;=$H82)*((FQ$6-$F82+1)/($J82*($J82+1)/2)*$D82))+($K82="custom")*CustCF!FK82</f>
        <v>0</v>
      </c>
      <c r="FR82" s="95">
        <f>($K82="Bell Curve")*(_xlfn.NORM.DIST(AND(FR$6&gt;=$F82,FR$6&lt;=$H82)*(FR$6-$F82+1),$J82/2,$M82,TRUE)-_xlfn.NORM.DIST(AND(FR$6&gt;=$F82,FR$6&lt;=$H82)*(FQ$6-$F82+1),$J82/2,$M82,TRUE))/(1-2*_xlfn.NORM.DIST(0,$J82/2,$M82,TRUE))*$D82+($K82="Steady Growth")*(AND(FR$6&gt;=$F82,FR$6&lt;=$H82)*((FR$6-$F82+1)/($J82*($J82+1)/2)*$D82))+($K82="custom")*CustCF!FL82</f>
        <v>0</v>
      </c>
      <c r="FS82" s="95">
        <f>($K82="Bell Curve")*(_xlfn.NORM.DIST(AND(FS$6&gt;=$F82,FS$6&lt;=$H82)*(FS$6-$F82+1),$J82/2,$M82,TRUE)-_xlfn.NORM.DIST(AND(FS$6&gt;=$F82,FS$6&lt;=$H82)*(FR$6-$F82+1),$J82/2,$M82,TRUE))/(1-2*_xlfn.NORM.DIST(0,$J82/2,$M82,TRUE))*$D82+($K82="Steady Growth")*(AND(FS$6&gt;=$F82,FS$6&lt;=$H82)*((FS$6-$F82+1)/($J82*($J82+1)/2)*$D82))+($K82="custom")*CustCF!FM82</f>
        <v>0</v>
      </c>
      <c r="FT82" s="95">
        <f>($K82="Bell Curve")*(_xlfn.NORM.DIST(AND(FT$6&gt;=$F82,FT$6&lt;=$H82)*(FT$6-$F82+1),$J82/2,$M82,TRUE)-_xlfn.NORM.DIST(AND(FT$6&gt;=$F82,FT$6&lt;=$H82)*(FS$6-$F82+1),$J82/2,$M82,TRUE))/(1-2*_xlfn.NORM.DIST(0,$J82/2,$M82,TRUE))*$D82+($K82="Steady Growth")*(AND(FT$6&gt;=$F82,FT$6&lt;=$H82)*((FT$6-$F82+1)/($J82*($J82+1)/2)*$D82))+($K82="custom")*CustCF!FN82</f>
        <v>0</v>
      </c>
      <c r="FU82" s="95">
        <f>($K82="Bell Curve")*(_xlfn.NORM.DIST(AND(FU$6&gt;=$F82,FU$6&lt;=$H82)*(FU$6-$F82+1),$J82/2,$M82,TRUE)-_xlfn.NORM.DIST(AND(FU$6&gt;=$F82,FU$6&lt;=$H82)*(FT$6-$F82+1),$J82/2,$M82,TRUE))/(1-2*_xlfn.NORM.DIST(0,$J82/2,$M82,TRUE))*$D82+($K82="Steady Growth")*(AND(FU$6&gt;=$F82,FU$6&lt;=$H82)*((FU$6-$F82+1)/($J82*($J82+1)/2)*$D82))+($K82="custom")*CustCF!FO82</f>
        <v>0</v>
      </c>
      <c r="FV82" s="95">
        <f>($K82="Bell Curve")*(_xlfn.NORM.DIST(AND(FV$6&gt;=$F82,FV$6&lt;=$H82)*(FV$6-$F82+1),$J82/2,$M82,TRUE)-_xlfn.NORM.DIST(AND(FV$6&gt;=$F82,FV$6&lt;=$H82)*(FU$6-$F82+1),$J82/2,$M82,TRUE))/(1-2*_xlfn.NORM.DIST(0,$J82/2,$M82,TRUE))*$D82+($K82="Steady Growth")*(AND(FV$6&gt;=$F82,FV$6&lt;=$H82)*((FV$6-$F82+1)/($J82*($J82+1)/2)*$D82))+($K82="custom")*CustCF!FP82</f>
        <v>0</v>
      </c>
      <c r="FW82" s="95">
        <f>($K82="Bell Curve")*(_xlfn.NORM.DIST(AND(FW$6&gt;=$F82,FW$6&lt;=$H82)*(FW$6-$F82+1),$J82/2,$M82,TRUE)-_xlfn.NORM.DIST(AND(FW$6&gt;=$F82,FW$6&lt;=$H82)*(FV$6-$F82+1),$J82/2,$M82,TRUE))/(1-2*_xlfn.NORM.DIST(0,$J82/2,$M82,TRUE))*$D82+($K82="Steady Growth")*(AND(FW$6&gt;=$F82,FW$6&lt;=$H82)*((FW$6-$F82+1)/($J82*($J82+1)/2)*$D82))+($K82="custom")*CustCF!FQ82</f>
        <v>0</v>
      </c>
      <c r="FX82" s="95">
        <f>($K82="Bell Curve")*(_xlfn.NORM.DIST(AND(FX$6&gt;=$F82,FX$6&lt;=$H82)*(FX$6-$F82+1),$J82/2,$M82,TRUE)-_xlfn.NORM.DIST(AND(FX$6&gt;=$F82,FX$6&lt;=$H82)*(FW$6-$F82+1),$J82/2,$M82,TRUE))/(1-2*_xlfn.NORM.DIST(0,$J82/2,$M82,TRUE))*$D82+($K82="Steady Growth")*(AND(FX$6&gt;=$F82,FX$6&lt;=$H82)*((FX$6-$F82+1)/($J82*($J82+1)/2)*$D82))+($K82="custom")*CustCF!FR82</f>
        <v>0</v>
      </c>
      <c r="FY82" s="95">
        <f>($K82="Bell Curve")*(_xlfn.NORM.DIST(AND(FY$6&gt;=$F82,FY$6&lt;=$H82)*(FY$6-$F82+1),$J82/2,$M82,TRUE)-_xlfn.NORM.DIST(AND(FY$6&gt;=$F82,FY$6&lt;=$H82)*(FX$6-$F82+1),$J82/2,$M82,TRUE))/(1-2*_xlfn.NORM.DIST(0,$J82/2,$M82,TRUE))*$D82+($K82="Steady Growth")*(AND(FY$6&gt;=$F82,FY$6&lt;=$H82)*((FY$6-$F82+1)/($J82*($J82+1)/2)*$D82))+($K82="custom")*CustCF!FS82</f>
        <v>0</v>
      </c>
      <c r="FZ82" s="95">
        <f>($K82="Bell Curve")*(_xlfn.NORM.DIST(AND(FZ$6&gt;=$F82,FZ$6&lt;=$H82)*(FZ$6-$F82+1),$J82/2,$M82,TRUE)-_xlfn.NORM.DIST(AND(FZ$6&gt;=$F82,FZ$6&lt;=$H82)*(FY$6-$F82+1),$J82/2,$M82,TRUE))/(1-2*_xlfn.NORM.DIST(0,$J82/2,$M82,TRUE))*$D82+($K82="Steady Growth")*(AND(FZ$6&gt;=$F82,FZ$6&lt;=$H82)*((FZ$6-$F82+1)/($J82*($J82+1)/2)*$D82))+($K82="custom")*CustCF!FT82</f>
        <v>0</v>
      </c>
      <c r="GA82" s="95">
        <f>($K82="Bell Curve")*(_xlfn.NORM.DIST(AND(GA$6&gt;=$F82,GA$6&lt;=$H82)*(GA$6-$F82+1),$J82/2,$M82,TRUE)-_xlfn.NORM.DIST(AND(GA$6&gt;=$F82,GA$6&lt;=$H82)*(FZ$6-$F82+1),$J82/2,$M82,TRUE))/(1-2*_xlfn.NORM.DIST(0,$J82/2,$M82,TRUE))*$D82+($K82="Steady Growth")*(AND(GA$6&gt;=$F82,GA$6&lt;=$H82)*((GA$6-$F82+1)/($J82*($J82+1)/2)*$D82))+($K82="custom")*CustCF!FU82</f>
        <v>0</v>
      </c>
      <c r="GB82" s="95">
        <f>($K82="Bell Curve")*(_xlfn.NORM.DIST(AND(GB$6&gt;=$F82,GB$6&lt;=$H82)*(GB$6-$F82+1),$J82/2,$M82,TRUE)-_xlfn.NORM.DIST(AND(GB$6&gt;=$F82,GB$6&lt;=$H82)*(GA$6-$F82+1),$J82/2,$M82,TRUE))/(1-2*_xlfn.NORM.DIST(0,$J82/2,$M82,TRUE))*$D82+($K82="Steady Growth")*(AND(GB$6&gt;=$F82,GB$6&lt;=$H82)*((GB$6-$F82+1)/($J82*($J82+1)/2)*$D82))+($K82="custom")*CustCF!FV82</f>
        <v>0</v>
      </c>
      <c r="GC82" s="95">
        <f>($K82="Bell Curve")*(_xlfn.NORM.DIST(AND(GC$6&gt;=$F82,GC$6&lt;=$H82)*(GC$6-$F82+1),$J82/2,$M82,TRUE)-_xlfn.NORM.DIST(AND(GC$6&gt;=$F82,GC$6&lt;=$H82)*(GB$6-$F82+1),$J82/2,$M82,TRUE))/(1-2*_xlfn.NORM.DIST(0,$J82/2,$M82,TRUE))*$D82+($K82="Steady Growth")*(AND(GC$6&gt;=$F82,GC$6&lt;=$H82)*((GC$6-$F82+1)/($J82*($J82+1)/2)*$D82))+($K82="custom")*CustCF!FW82</f>
        <v>0</v>
      </c>
      <c r="GD82" s="95">
        <f>($K82="Bell Curve")*(_xlfn.NORM.DIST(AND(GD$6&gt;=$F82,GD$6&lt;=$H82)*(GD$6-$F82+1),$J82/2,$M82,TRUE)-_xlfn.NORM.DIST(AND(GD$6&gt;=$F82,GD$6&lt;=$H82)*(GC$6-$F82+1),$J82/2,$M82,TRUE))/(1-2*_xlfn.NORM.DIST(0,$J82/2,$M82,TRUE))*$D82+($K82="Steady Growth")*(AND(GD$6&gt;=$F82,GD$6&lt;=$H82)*((GD$6-$F82+1)/($J82*($J82+1)/2)*$D82))+($K82="custom")*CustCF!FX82</f>
        <v>0</v>
      </c>
      <c r="GE82" s="95">
        <f>($K82="Bell Curve")*(_xlfn.NORM.DIST(AND(GE$6&gt;=$F82,GE$6&lt;=$H82)*(GE$6-$F82+1),$J82/2,$M82,TRUE)-_xlfn.NORM.DIST(AND(GE$6&gt;=$F82,GE$6&lt;=$H82)*(GD$6-$F82+1),$J82/2,$M82,TRUE))/(1-2*_xlfn.NORM.DIST(0,$J82/2,$M82,TRUE))*$D82+($K82="Steady Growth")*(AND(GE$6&gt;=$F82,GE$6&lt;=$H82)*((GE$6-$F82+1)/($J82*($J82+1)/2)*$D82))+($K82="custom")*CustCF!FY82</f>
        <v>0</v>
      </c>
      <c r="GF82" s="95">
        <f>($K82="Bell Curve")*(_xlfn.NORM.DIST(AND(GF$6&gt;=$F82,GF$6&lt;=$H82)*(GF$6-$F82+1),$J82/2,$M82,TRUE)-_xlfn.NORM.DIST(AND(GF$6&gt;=$F82,GF$6&lt;=$H82)*(GE$6-$F82+1),$J82/2,$M82,TRUE))/(1-2*_xlfn.NORM.DIST(0,$J82/2,$M82,TRUE))*$D82+($K82="Steady Growth")*(AND(GF$6&gt;=$F82,GF$6&lt;=$H82)*((GF$6-$F82+1)/($J82*($J82+1)/2)*$D82))+($K82="custom")*CustCF!FZ82</f>
        <v>0</v>
      </c>
      <c r="GG82" s="95">
        <f>($K82="Bell Curve")*(_xlfn.NORM.DIST(AND(GG$6&gt;=$F82,GG$6&lt;=$H82)*(GG$6-$F82+1),$J82/2,$M82,TRUE)-_xlfn.NORM.DIST(AND(GG$6&gt;=$F82,GG$6&lt;=$H82)*(GF$6-$F82+1),$J82/2,$M82,TRUE))/(1-2*_xlfn.NORM.DIST(0,$J82/2,$M82,TRUE))*$D82+($K82="Steady Growth")*(AND(GG$6&gt;=$F82,GG$6&lt;=$H82)*((GG$6-$F82+1)/($J82*($J82+1)/2)*$D82))+($K82="custom")*CustCF!GA82</f>
        <v>0</v>
      </c>
      <c r="GH82" s="95">
        <f>($K82="Bell Curve")*(_xlfn.NORM.DIST(AND(GH$6&gt;=$F82,GH$6&lt;=$H82)*(GH$6-$F82+1),$J82/2,$M82,TRUE)-_xlfn.NORM.DIST(AND(GH$6&gt;=$F82,GH$6&lt;=$H82)*(GG$6-$F82+1),$J82/2,$M82,TRUE))/(1-2*_xlfn.NORM.DIST(0,$J82/2,$M82,TRUE))*$D82+($K82="Steady Growth")*(AND(GH$6&gt;=$F82,GH$6&lt;=$H82)*((GH$6-$F82+1)/($J82*($J82+1)/2)*$D82))+($K82="custom")*CustCF!GB82</f>
        <v>0</v>
      </c>
      <c r="GI82" s="95">
        <f>($K82="Bell Curve")*(_xlfn.NORM.DIST(AND(GI$6&gt;=$F82,GI$6&lt;=$H82)*(GI$6-$F82+1),$J82/2,$M82,TRUE)-_xlfn.NORM.DIST(AND(GI$6&gt;=$F82,GI$6&lt;=$H82)*(GH$6-$F82+1),$J82/2,$M82,TRUE))/(1-2*_xlfn.NORM.DIST(0,$J82/2,$M82,TRUE))*$D82+($K82="Steady Growth")*(AND(GI$6&gt;=$F82,GI$6&lt;=$H82)*((GI$6-$F82+1)/($J82*($J82+1)/2)*$D82))+($K82="custom")*CustCF!GC82</f>
        <v>0</v>
      </c>
      <c r="GJ82" s="95">
        <f>($K82="Bell Curve")*(_xlfn.NORM.DIST(AND(GJ$6&gt;=$F82,GJ$6&lt;=$H82)*(GJ$6-$F82+1),$J82/2,$M82,TRUE)-_xlfn.NORM.DIST(AND(GJ$6&gt;=$F82,GJ$6&lt;=$H82)*(GI$6-$F82+1),$J82/2,$M82,TRUE))/(1-2*_xlfn.NORM.DIST(0,$J82/2,$M82,TRUE))*$D82+($K82="Steady Growth")*(AND(GJ$6&gt;=$F82,GJ$6&lt;=$H82)*((GJ$6-$F82+1)/($J82*($J82+1)/2)*$D82))+($K82="custom")*CustCF!GD82</f>
        <v>0</v>
      </c>
      <c r="GK82" s="95">
        <f>($K82="Bell Curve")*(_xlfn.NORM.DIST(AND(GK$6&gt;=$F82,GK$6&lt;=$H82)*(GK$6-$F82+1),$J82/2,$M82,TRUE)-_xlfn.NORM.DIST(AND(GK$6&gt;=$F82,GK$6&lt;=$H82)*(GJ$6-$F82+1),$J82/2,$M82,TRUE))/(1-2*_xlfn.NORM.DIST(0,$J82/2,$M82,TRUE))*$D82+($K82="Steady Growth")*(AND(GK$6&gt;=$F82,GK$6&lt;=$H82)*((GK$6-$F82+1)/($J82*($J82+1)/2)*$D82))+($K82="custom")*CustCF!GE82</f>
        <v>0</v>
      </c>
      <c r="GL82" s="95">
        <f>($K82="Bell Curve")*(_xlfn.NORM.DIST(AND(GL$6&gt;=$F82,GL$6&lt;=$H82)*(GL$6-$F82+1),$J82/2,$M82,TRUE)-_xlfn.NORM.DIST(AND(GL$6&gt;=$F82,GL$6&lt;=$H82)*(GK$6-$F82+1),$J82/2,$M82,TRUE))/(1-2*_xlfn.NORM.DIST(0,$J82/2,$M82,TRUE))*$D82+($K82="Steady Growth")*(AND(GL$6&gt;=$F82,GL$6&lt;=$H82)*((GL$6-$F82+1)/($J82*($J82+1)/2)*$D82))+($K82="custom")*CustCF!GF82</f>
        <v>0</v>
      </c>
      <c r="GM82" s="95">
        <f>($K82="Bell Curve")*(_xlfn.NORM.DIST(AND(GM$6&gt;=$F82,GM$6&lt;=$H82)*(GM$6-$F82+1),$J82/2,$M82,TRUE)-_xlfn.NORM.DIST(AND(GM$6&gt;=$F82,GM$6&lt;=$H82)*(GL$6-$F82+1),$J82/2,$M82,TRUE))/(1-2*_xlfn.NORM.DIST(0,$J82/2,$M82,TRUE))*$D82+($K82="Steady Growth")*(AND(GM$6&gt;=$F82,GM$6&lt;=$H82)*((GM$6-$F82+1)/($J82*($J82+1)/2)*$D82))+($K82="custom")*CustCF!GG82</f>
        <v>0</v>
      </c>
      <c r="GN82" s="268">
        <f>($K82="Bell Curve")*(_xlfn.NORM.DIST(AND(GN$6&gt;=$F82,GN$6&lt;=$H82)*(GN$6-$F82+1),$J82/2,$M82,TRUE)-_xlfn.NORM.DIST(AND(GN$6&gt;=$F82,GN$6&lt;=$H82)*(GM$6-$F82+1),$J82/2,$M82,TRUE))/(1-2*_xlfn.NORM.DIST(0,$J82/2,$M82,TRUE))*$D82+($K82="Steady Growth")*(AND(GN$6&gt;=$F82,GN$6&lt;=$H82)*((GN$6-$F82+1)/($J82*($J82+1)/2)*$D82))+($K82="custom")*CustCF!GH82</f>
        <v>0</v>
      </c>
      <c r="GO82" s="1"/>
      <c r="GP82" s="67"/>
    </row>
    <row r="83" spans="1:198" customFormat="1" hidden="1" outlineLevel="1" x14ac:dyDescent="0.75">
      <c r="A83" s="1"/>
      <c r="B83" s="1"/>
      <c r="C83" s="262">
        <f>Budget!X28</f>
        <v>0</v>
      </c>
      <c r="D83" s="19">
        <f>Budget!Y28</f>
        <v>0</v>
      </c>
      <c r="E83" s="19" t="str">
        <f t="shared" si="43"/>
        <v/>
      </c>
      <c r="F83" s="263">
        <v>0</v>
      </c>
      <c r="G83" s="257">
        <f>IF(L83="custom",CustCF!F83,INDEX($P$8:$GN$8,MATCH(F83,$P$6:$GN$6,0)))</f>
        <v>46053</v>
      </c>
      <c r="H83" s="263">
        <v>0</v>
      </c>
      <c r="I83" s="257">
        <f>IF(L83="custom",CustCF!G83,INDEX($P$8:$GN$8,MATCH(H83,$P$6:$GN$6,0)))</f>
        <v>46053</v>
      </c>
      <c r="J83" s="260">
        <f t="shared" si="44"/>
        <v>1</v>
      </c>
      <c r="K83" s="265" t="s">
        <v>116</v>
      </c>
      <c r="L83" s="266" t="s">
        <v>141</v>
      </c>
      <c r="M83" s="267">
        <f t="shared" si="45"/>
        <v>9</v>
      </c>
      <c r="N83" s="18">
        <f t="shared" si="36"/>
        <v>0</v>
      </c>
      <c r="O83" s="1372">
        <f t="shared" si="46"/>
        <v>0</v>
      </c>
      <c r="P83" s="95">
        <f>($K83="Bell Curve")*(_xlfn.NORM.DIST(AND(P$6&gt;=$F83,P$6&lt;=$H83)*(P$6-$F83+1),$J83/2,$M83,TRUE)-_xlfn.NORM.DIST(AND(P$6&gt;=$F83,P$6&lt;=$H83)*(O$6-$F83+1),$J83/2,$M83,TRUE))/(1-2*_xlfn.NORM.DIST(0,$J83/2,$M83,TRUE))*$D83+($K83="Steady Growth")*(AND(P$6&gt;=$F83,P$6&lt;=$H83)*((P$6-$F83+1)/($J83*($J83+1)/2)*$D83))+($K83="custom")*CustCF!J83</f>
        <v>0</v>
      </c>
      <c r="Q83" s="95">
        <f>($K83="Bell Curve")*(_xlfn.NORM.DIST(AND(Q$6&gt;=$F83,Q$6&lt;=$H83)*(Q$6-$F83+1),$J83/2,$M83,TRUE)-_xlfn.NORM.DIST(AND(Q$6&gt;=$F83,Q$6&lt;=$H83)*(P$6-$F83+1),$J83/2,$M83,TRUE))/(1-2*_xlfn.NORM.DIST(0,$J83/2,$M83,TRUE))*$D83+($K83="Steady Growth")*(AND(Q$6&gt;=$F83,Q$6&lt;=$H83)*((Q$6-$F83+1)/($J83*($J83+1)/2)*$D83))+($K83="custom")*CustCF!K83</f>
        <v>0</v>
      </c>
      <c r="R83" s="95">
        <f>($K83="Bell Curve")*(_xlfn.NORM.DIST(AND(R$6&gt;=$F83,R$6&lt;=$H83)*(R$6-$F83+1),$J83/2,$M83,TRUE)-_xlfn.NORM.DIST(AND(R$6&gt;=$F83,R$6&lt;=$H83)*(Q$6-$F83+1),$J83/2,$M83,TRUE))/(1-2*_xlfn.NORM.DIST(0,$J83/2,$M83,TRUE))*$D83+($K83="Steady Growth")*(AND(R$6&gt;=$F83,R$6&lt;=$H83)*((R$6-$F83+1)/($J83*($J83+1)/2)*$D83))+($K83="custom")*CustCF!L83</f>
        <v>0</v>
      </c>
      <c r="S83" s="95">
        <f>($K83="Bell Curve")*(_xlfn.NORM.DIST(AND(S$6&gt;=$F83,S$6&lt;=$H83)*(S$6-$F83+1),$J83/2,$M83,TRUE)-_xlfn.NORM.DIST(AND(S$6&gt;=$F83,S$6&lt;=$H83)*(R$6-$F83+1),$J83/2,$M83,TRUE))/(1-2*_xlfn.NORM.DIST(0,$J83/2,$M83,TRUE))*$D83+($K83="Steady Growth")*(AND(S$6&gt;=$F83,S$6&lt;=$H83)*((S$6-$F83+1)/($J83*($J83+1)/2)*$D83))+($K83="custom")*CustCF!M83</f>
        <v>0</v>
      </c>
      <c r="T83" s="95">
        <f>($K83="Bell Curve")*(_xlfn.NORM.DIST(AND(T$6&gt;=$F83,T$6&lt;=$H83)*(T$6-$F83+1),$J83/2,$M83,TRUE)-_xlfn.NORM.DIST(AND(T$6&gt;=$F83,T$6&lt;=$H83)*(S$6-$F83+1),$J83/2,$M83,TRUE))/(1-2*_xlfn.NORM.DIST(0,$J83/2,$M83,TRUE))*$D83+($K83="Steady Growth")*(AND(T$6&gt;=$F83,T$6&lt;=$H83)*((T$6-$F83+1)/($J83*($J83+1)/2)*$D83))+($K83="custom")*CustCF!N83</f>
        <v>0</v>
      </c>
      <c r="U83" s="95">
        <f>($K83="Bell Curve")*(_xlfn.NORM.DIST(AND(U$6&gt;=$F83,U$6&lt;=$H83)*(U$6-$F83+1),$J83/2,$M83,TRUE)-_xlfn.NORM.DIST(AND(U$6&gt;=$F83,U$6&lt;=$H83)*(T$6-$F83+1),$J83/2,$M83,TRUE))/(1-2*_xlfn.NORM.DIST(0,$J83/2,$M83,TRUE))*$D83+($K83="Steady Growth")*(AND(U$6&gt;=$F83,U$6&lt;=$H83)*((U$6-$F83+1)/($J83*($J83+1)/2)*$D83))+($K83="custom")*CustCF!O83</f>
        <v>0</v>
      </c>
      <c r="V83" s="95">
        <f>($K83="Bell Curve")*(_xlfn.NORM.DIST(AND(V$6&gt;=$F83,V$6&lt;=$H83)*(V$6-$F83+1),$J83/2,$M83,TRUE)-_xlfn.NORM.DIST(AND(V$6&gt;=$F83,V$6&lt;=$H83)*(U$6-$F83+1),$J83/2,$M83,TRUE))/(1-2*_xlfn.NORM.DIST(0,$J83/2,$M83,TRUE))*$D83+($K83="Steady Growth")*(AND(V$6&gt;=$F83,V$6&lt;=$H83)*((V$6-$F83+1)/($J83*($J83+1)/2)*$D83))+($K83="custom")*CustCF!P83</f>
        <v>0</v>
      </c>
      <c r="W83" s="95">
        <f>($K83="Bell Curve")*(_xlfn.NORM.DIST(AND(W$6&gt;=$F83,W$6&lt;=$H83)*(W$6-$F83+1),$J83/2,$M83,TRUE)-_xlfn.NORM.DIST(AND(W$6&gt;=$F83,W$6&lt;=$H83)*(V$6-$F83+1),$J83/2,$M83,TRUE))/(1-2*_xlfn.NORM.DIST(0,$J83/2,$M83,TRUE))*$D83+($K83="Steady Growth")*(AND(W$6&gt;=$F83,W$6&lt;=$H83)*((W$6-$F83+1)/($J83*($J83+1)/2)*$D83))+($K83="custom")*CustCF!Q83</f>
        <v>0</v>
      </c>
      <c r="X83" s="95">
        <f>($K83="Bell Curve")*(_xlfn.NORM.DIST(AND(X$6&gt;=$F83,X$6&lt;=$H83)*(X$6-$F83+1),$J83/2,$M83,TRUE)-_xlfn.NORM.DIST(AND(X$6&gt;=$F83,X$6&lt;=$H83)*(W$6-$F83+1),$J83/2,$M83,TRUE))/(1-2*_xlfn.NORM.DIST(0,$J83/2,$M83,TRUE))*$D83+($K83="Steady Growth")*(AND(X$6&gt;=$F83,X$6&lt;=$H83)*((X$6-$F83+1)/($J83*($J83+1)/2)*$D83))+($K83="custom")*CustCF!R83</f>
        <v>0</v>
      </c>
      <c r="Y83" s="95">
        <f>($K83="Bell Curve")*(_xlfn.NORM.DIST(AND(Y$6&gt;=$F83,Y$6&lt;=$H83)*(Y$6-$F83+1),$J83/2,$M83,TRUE)-_xlfn.NORM.DIST(AND(Y$6&gt;=$F83,Y$6&lt;=$H83)*(X$6-$F83+1),$J83/2,$M83,TRUE))/(1-2*_xlfn.NORM.DIST(0,$J83/2,$M83,TRUE))*$D83+($K83="Steady Growth")*(AND(Y$6&gt;=$F83,Y$6&lt;=$H83)*((Y$6-$F83+1)/($J83*($J83+1)/2)*$D83))+($K83="custom")*CustCF!S83</f>
        <v>0</v>
      </c>
      <c r="Z83" s="95">
        <f>($K83="Bell Curve")*(_xlfn.NORM.DIST(AND(Z$6&gt;=$F83,Z$6&lt;=$H83)*(Z$6-$F83+1),$J83/2,$M83,TRUE)-_xlfn.NORM.DIST(AND(Z$6&gt;=$F83,Z$6&lt;=$H83)*(Y$6-$F83+1),$J83/2,$M83,TRUE))/(1-2*_xlfn.NORM.DIST(0,$J83/2,$M83,TRUE))*$D83+($K83="Steady Growth")*(AND(Z$6&gt;=$F83,Z$6&lt;=$H83)*((Z$6-$F83+1)/($J83*($J83+1)/2)*$D83))+($K83="custom")*CustCF!T83</f>
        <v>0</v>
      </c>
      <c r="AA83" s="95">
        <f>($K83="Bell Curve")*(_xlfn.NORM.DIST(AND(AA$6&gt;=$F83,AA$6&lt;=$H83)*(AA$6-$F83+1),$J83/2,$M83,TRUE)-_xlfn.NORM.DIST(AND(AA$6&gt;=$F83,AA$6&lt;=$H83)*(Z$6-$F83+1),$J83/2,$M83,TRUE))/(1-2*_xlfn.NORM.DIST(0,$J83/2,$M83,TRUE))*$D83+($K83="Steady Growth")*(AND(AA$6&gt;=$F83,AA$6&lt;=$H83)*((AA$6-$F83+1)/($J83*($J83+1)/2)*$D83))+($K83="custom")*CustCF!U83</f>
        <v>0</v>
      </c>
      <c r="AB83" s="95">
        <f>($K83="Bell Curve")*(_xlfn.NORM.DIST(AND(AB$6&gt;=$F83,AB$6&lt;=$H83)*(AB$6-$F83+1),$J83/2,$M83,TRUE)-_xlfn.NORM.DIST(AND(AB$6&gt;=$F83,AB$6&lt;=$H83)*(AA$6-$F83+1),$J83/2,$M83,TRUE))/(1-2*_xlfn.NORM.DIST(0,$J83/2,$M83,TRUE))*$D83+($K83="Steady Growth")*(AND(AB$6&gt;=$F83,AB$6&lt;=$H83)*((AB$6-$F83+1)/($J83*($J83+1)/2)*$D83))+($K83="custom")*CustCF!V83</f>
        <v>0</v>
      </c>
      <c r="AC83" s="95">
        <f>($K83="Bell Curve")*(_xlfn.NORM.DIST(AND(AC$6&gt;=$F83,AC$6&lt;=$H83)*(AC$6-$F83+1),$J83/2,$M83,TRUE)-_xlfn.NORM.DIST(AND(AC$6&gt;=$F83,AC$6&lt;=$H83)*(AB$6-$F83+1),$J83/2,$M83,TRUE))/(1-2*_xlfn.NORM.DIST(0,$J83/2,$M83,TRUE))*$D83+($K83="Steady Growth")*(AND(AC$6&gt;=$F83,AC$6&lt;=$H83)*((AC$6-$F83+1)/($J83*($J83+1)/2)*$D83))+($K83="custom")*CustCF!W83</f>
        <v>0</v>
      </c>
      <c r="AD83" s="95">
        <f>($K83="Bell Curve")*(_xlfn.NORM.DIST(AND(AD$6&gt;=$F83,AD$6&lt;=$H83)*(AD$6-$F83+1),$J83/2,$M83,TRUE)-_xlfn.NORM.DIST(AND(AD$6&gt;=$F83,AD$6&lt;=$H83)*(AC$6-$F83+1),$J83/2,$M83,TRUE))/(1-2*_xlfn.NORM.DIST(0,$J83/2,$M83,TRUE))*$D83+($K83="Steady Growth")*(AND(AD$6&gt;=$F83,AD$6&lt;=$H83)*((AD$6-$F83+1)/($J83*($J83+1)/2)*$D83))+($K83="custom")*CustCF!X83</f>
        <v>0</v>
      </c>
      <c r="AE83" s="95">
        <f>($K83="Bell Curve")*(_xlfn.NORM.DIST(AND(AE$6&gt;=$F83,AE$6&lt;=$H83)*(AE$6-$F83+1),$J83/2,$M83,TRUE)-_xlfn.NORM.DIST(AND(AE$6&gt;=$F83,AE$6&lt;=$H83)*(AD$6-$F83+1),$J83/2,$M83,TRUE))/(1-2*_xlfn.NORM.DIST(0,$J83/2,$M83,TRUE))*$D83+($K83="Steady Growth")*(AND(AE$6&gt;=$F83,AE$6&lt;=$H83)*((AE$6-$F83+1)/($J83*($J83+1)/2)*$D83))+($K83="custom")*CustCF!Y83</f>
        <v>0</v>
      </c>
      <c r="AF83" s="95">
        <f>($K83="Bell Curve")*(_xlfn.NORM.DIST(AND(AF$6&gt;=$F83,AF$6&lt;=$H83)*(AF$6-$F83+1),$J83/2,$M83,TRUE)-_xlfn.NORM.DIST(AND(AF$6&gt;=$F83,AF$6&lt;=$H83)*(AE$6-$F83+1),$J83/2,$M83,TRUE))/(1-2*_xlfn.NORM.DIST(0,$J83/2,$M83,TRUE))*$D83+($K83="Steady Growth")*(AND(AF$6&gt;=$F83,AF$6&lt;=$H83)*((AF$6-$F83+1)/($J83*($J83+1)/2)*$D83))+($K83="custom")*CustCF!Z83</f>
        <v>0</v>
      </c>
      <c r="AG83" s="95">
        <f>($K83="Bell Curve")*(_xlfn.NORM.DIST(AND(AG$6&gt;=$F83,AG$6&lt;=$H83)*(AG$6-$F83+1),$J83/2,$M83,TRUE)-_xlfn.NORM.DIST(AND(AG$6&gt;=$F83,AG$6&lt;=$H83)*(AF$6-$F83+1),$J83/2,$M83,TRUE))/(1-2*_xlfn.NORM.DIST(0,$J83/2,$M83,TRUE))*$D83+($K83="Steady Growth")*(AND(AG$6&gt;=$F83,AG$6&lt;=$H83)*((AG$6-$F83+1)/($J83*($J83+1)/2)*$D83))+($K83="custom")*CustCF!AA83</f>
        <v>0</v>
      </c>
      <c r="AH83" s="95">
        <f>($K83="Bell Curve")*(_xlfn.NORM.DIST(AND(AH$6&gt;=$F83,AH$6&lt;=$H83)*(AH$6-$F83+1),$J83/2,$M83,TRUE)-_xlfn.NORM.DIST(AND(AH$6&gt;=$F83,AH$6&lt;=$H83)*(AG$6-$F83+1),$J83/2,$M83,TRUE))/(1-2*_xlfn.NORM.DIST(0,$J83/2,$M83,TRUE))*$D83+($K83="Steady Growth")*(AND(AH$6&gt;=$F83,AH$6&lt;=$H83)*((AH$6-$F83+1)/($J83*($J83+1)/2)*$D83))+($K83="custom")*CustCF!AB83</f>
        <v>0</v>
      </c>
      <c r="AI83" s="95">
        <f>($K83="Bell Curve")*(_xlfn.NORM.DIST(AND(AI$6&gt;=$F83,AI$6&lt;=$H83)*(AI$6-$F83+1),$J83/2,$M83,TRUE)-_xlfn.NORM.DIST(AND(AI$6&gt;=$F83,AI$6&lt;=$H83)*(AH$6-$F83+1),$J83/2,$M83,TRUE))/(1-2*_xlfn.NORM.DIST(0,$J83/2,$M83,TRUE))*$D83+($K83="Steady Growth")*(AND(AI$6&gt;=$F83,AI$6&lt;=$H83)*((AI$6-$F83+1)/($J83*($J83+1)/2)*$D83))+($K83="custom")*CustCF!AC83</f>
        <v>0</v>
      </c>
      <c r="AJ83" s="95">
        <f>($K83="Bell Curve")*(_xlfn.NORM.DIST(AND(AJ$6&gt;=$F83,AJ$6&lt;=$H83)*(AJ$6-$F83+1),$J83/2,$M83,TRUE)-_xlfn.NORM.DIST(AND(AJ$6&gt;=$F83,AJ$6&lt;=$H83)*(AI$6-$F83+1),$J83/2,$M83,TRUE))/(1-2*_xlfn.NORM.DIST(0,$J83/2,$M83,TRUE))*$D83+($K83="Steady Growth")*(AND(AJ$6&gt;=$F83,AJ$6&lt;=$H83)*((AJ$6-$F83+1)/($J83*($J83+1)/2)*$D83))+($K83="custom")*CustCF!AD83</f>
        <v>0</v>
      </c>
      <c r="AK83" s="95">
        <f>($K83="Bell Curve")*(_xlfn.NORM.DIST(AND(AK$6&gt;=$F83,AK$6&lt;=$H83)*(AK$6-$F83+1),$J83/2,$M83,TRUE)-_xlfn.NORM.DIST(AND(AK$6&gt;=$F83,AK$6&lt;=$H83)*(AJ$6-$F83+1),$J83/2,$M83,TRUE))/(1-2*_xlfn.NORM.DIST(0,$J83/2,$M83,TRUE))*$D83+($K83="Steady Growth")*(AND(AK$6&gt;=$F83,AK$6&lt;=$H83)*((AK$6-$F83+1)/($J83*($J83+1)/2)*$D83))+($K83="custom")*CustCF!AE83</f>
        <v>0</v>
      </c>
      <c r="AL83" s="95">
        <f>($K83="Bell Curve")*(_xlfn.NORM.DIST(AND(AL$6&gt;=$F83,AL$6&lt;=$H83)*(AL$6-$F83+1),$J83/2,$M83,TRUE)-_xlfn.NORM.DIST(AND(AL$6&gt;=$F83,AL$6&lt;=$H83)*(AK$6-$F83+1),$J83/2,$M83,TRUE))/(1-2*_xlfn.NORM.DIST(0,$J83/2,$M83,TRUE))*$D83+($K83="Steady Growth")*(AND(AL$6&gt;=$F83,AL$6&lt;=$H83)*((AL$6-$F83+1)/($J83*($J83+1)/2)*$D83))+($K83="custom")*CustCF!AF83</f>
        <v>0</v>
      </c>
      <c r="AM83" s="95">
        <f>($K83="Bell Curve")*(_xlfn.NORM.DIST(AND(AM$6&gt;=$F83,AM$6&lt;=$H83)*(AM$6-$F83+1),$J83/2,$M83,TRUE)-_xlfn.NORM.DIST(AND(AM$6&gt;=$F83,AM$6&lt;=$H83)*(AL$6-$F83+1),$J83/2,$M83,TRUE))/(1-2*_xlfn.NORM.DIST(0,$J83/2,$M83,TRUE))*$D83+($K83="Steady Growth")*(AND(AM$6&gt;=$F83,AM$6&lt;=$H83)*((AM$6-$F83+1)/($J83*($J83+1)/2)*$D83))+($K83="custom")*CustCF!AG83</f>
        <v>0</v>
      </c>
      <c r="AN83" s="95">
        <f>($K83="Bell Curve")*(_xlfn.NORM.DIST(AND(AN$6&gt;=$F83,AN$6&lt;=$H83)*(AN$6-$F83+1),$J83/2,$M83,TRUE)-_xlfn.NORM.DIST(AND(AN$6&gt;=$F83,AN$6&lt;=$H83)*(AM$6-$F83+1),$J83/2,$M83,TRUE))/(1-2*_xlfn.NORM.DIST(0,$J83/2,$M83,TRUE))*$D83+($K83="Steady Growth")*(AND(AN$6&gt;=$F83,AN$6&lt;=$H83)*((AN$6-$F83+1)/($J83*($J83+1)/2)*$D83))+($K83="custom")*CustCF!AH83</f>
        <v>0</v>
      </c>
      <c r="AO83" s="95">
        <f>($K83="Bell Curve")*(_xlfn.NORM.DIST(AND(AO$6&gt;=$F83,AO$6&lt;=$H83)*(AO$6-$F83+1),$J83/2,$M83,TRUE)-_xlfn.NORM.DIST(AND(AO$6&gt;=$F83,AO$6&lt;=$H83)*(AN$6-$F83+1),$J83/2,$M83,TRUE))/(1-2*_xlfn.NORM.DIST(0,$J83/2,$M83,TRUE))*$D83+($K83="Steady Growth")*(AND(AO$6&gt;=$F83,AO$6&lt;=$H83)*((AO$6-$F83+1)/($J83*($J83+1)/2)*$D83))+($K83="custom")*CustCF!AI83</f>
        <v>0</v>
      </c>
      <c r="AP83" s="95">
        <f>($K83="Bell Curve")*(_xlfn.NORM.DIST(AND(AP$6&gt;=$F83,AP$6&lt;=$H83)*(AP$6-$F83+1),$J83/2,$M83,TRUE)-_xlfn.NORM.DIST(AND(AP$6&gt;=$F83,AP$6&lt;=$H83)*(AO$6-$F83+1),$J83/2,$M83,TRUE))/(1-2*_xlfn.NORM.DIST(0,$J83/2,$M83,TRUE))*$D83+($K83="Steady Growth")*(AND(AP$6&gt;=$F83,AP$6&lt;=$H83)*((AP$6-$F83+1)/($J83*($J83+1)/2)*$D83))+($K83="custom")*CustCF!AJ83</f>
        <v>0</v>
      </c>
      <c r="AQ83" s="95">
        <f>($K83="Bell Curve")*(_xlfn.NORM.DIST(AND(AQ$6&gt;=$F83,AQ$6&lt;=$H83)*(AQ$6-$F83+1),$J83/2,$M83,TRUE)-_xlfn.NORM.DIST(AND(AQ$6&gt;=$F83,AQ$6&lt;=$H83)*(AP$6-$F83+1),$J83/2,$M83,TRUE))/(1-2*_xlfn.NORM.DIST(0,$J83/2,$M83,TRUE))*$D83+($K83="Steady Growth")*(AND(AQ$6&gt;=$F83,AQ$6&lt;=$H83)*((AQ$6-$F83+1)/($J83*($J83+1)/2)*$D83))+($K83="custom")*CustCF!AK83</f>
        <v>0</v>
      </c>
      <c r="AR83" s="95">
        <f>($K83="Bell Curve")*(_xlfn.NORM.DIST(AND(AR$6&gt;=$F83,AR$6&lt;=$H83)*(AR$6-$F83+1),$J83/2,$M83,TRUE)-_xlfn.NORM.DIST(AND(AR$6&gt;=$F83,AR$6&lt;=$H83)*(AQ$6-$F83+1),$J83/2,$M83,TRUE))/(1-2*_xlfn.NORM.DIST(0,$J83/2,$M83,TRUE))*$D83+($K83="Steady Growth")*(AND(AR$6&gt;=$F83,AR$6&lt;=$H83)*((AR$6-$F83+1)/($J83*($J83+1)/2)*$D83))+($K83="custom")*CustCF!AL83</f>
        <v>0</v>
      </c>
      <c r="AS83" s="95">
        <f>($K83="Bell Curve")*(_xlfn.NORM.DIST(AND(AS$6&gt;=$F83,AS$6&lt;=$H83)*(AS$6-$F83+1),$J83/2,$M83,TRUE)-_xlfn.NORM.DIST(AND(AS$6&gt;=$F83,AS$6&lt;=$H83)*(AR$6-$F83+1),$J83/2,$M83,TRUE))/(1-2*_xlfn.NORM.DIST(0,$J83/2,$M83,TRUE))*$D83+($K83="Steady Growth")*(AND(AS$6&gt;=$F83,AS$6&lt;=$H83)*((AS$6-$F83+1)/($J83*($J83+1)/2)*$D83))+($K83="custom")*CustCF!AM83</f>
        <v>0</v>
      </c>
      <c r="AT83" s="95">
        <f>($K83="Bell Curve")*(_xlfn.NORM.DIST(AND(AT$6&gt;=$F83,AT$6&lt;=$H83)*(AT$6-$F83+1),$J83/2,$M83,TRUE)-_xlfn.NORM.DIST(AND(AT$6&gt;=$F83,AT$6&lt;=$H83)*(AS$6-$F83+1),$J83/2,$M83,TRUE))/(1-2*_xlfn.NORM.DIST(0,$J83/2,$M83,TRUE))*$D83+($K83="Steady Growth")*(AND(AT$6&gt;=$F83,AT$6&lt;=$H83)*((AT$6-$F83+1)/($J83*($J83+1)/2)*$D83))+($K83="custom")*CustCF!AN83</f>
        <v>0</v>
      </c>
      <c r="AU83" s="95">
        <f>($K83="Bell Curve")*(_xlfn.NORM.DIST(AND(AU$6&gt;=$F83,AU$6&lt;=$H83)*(AU$6-$F83+1),$J83/2,$M83,TRUE)-_xlfn.NORM.DIST(AND(AU$6&gt;=$F83,AU$6&lt;=$H83)*(AT$6-$F83+1),$J83/2,$M83,TRUE))/(1-2*_xlfn.NORM.DIST(0,$J83/2,$M83,TRUE))*$D83+($K83="Steady Growth")*(AND(AU$6&gt;=$F83,AU$6&lt;=$H83)*((AU$6-$F83+1)/($J83*($J83+1)/2)*$D83))+($K83="custom")*CustCF!AO83</f>
        <v>0</v>
      </c>
      <c r="AV83" s="95">
        <f>($K83="Bell Curve")*(_xlfn.NORM.DIST(AND(AV$6&gt;=$F83,AV$6&lt;=$H83)*(AV$6-$F83+1),$J83/2,$M83,TRUE)-_xlfn.NORM.DIST(AND(AV$6&gt;=$F83,AV$6&lt;=$H83)*(AU$6-$F83+1),$J83/2,$M83,TRUE))/(1-2*_xlfn.NORM.DIST(0,$J83/2,$M83,TRUE))*$D83+($K83="Steady Growth")*(AND(AV$6&gt;=$F83,AV$6&lt;=$H83)*((AV$6-$F83+1)/($J83*($J83+1)/2)*$D83))+($K83="custom")*CustCF!AP83</f>
        <v>0</v>
      </c>
      <c r="AW83" s="95">
        <f>($K83="Bell Curve")*(_xlfn.NORM.DIST(AND(AW$6&gt;=$F83,AW$6&lt;=$H83)*(AW$6-$F83+1),$J83/2,$M83,TRUE)-_xlfn.NORM.DIST(AND(AW$6&gt;=$F83,AW$6&lt;=$H83)*(AV$6-$F83+1),$J83/2,$M83,TRUE))/(1-2*_xlfn.NORM.DIST(0,$J83/2,$M83,TRUE))*$D83+($K83="Steady Growth")*(AND(AW$6&gt;=$F83,AW$6&lt;=$H83)*((AW$6-$F83+1)/($J83*($J83+1)/2)*$D83))+($K83="custom")*CustCF!AQ83</f>
        <v>0</v>
      </c>
      <c r="AX83" s="95">
        <f>($K83="Bell Curve")*(_xlfn.NORM.DIST(AND(AX$6&gt;=$F83,AX$6&lt;=$H83)*(AX$6-$F83+1),$J83/2,$M83,TRUE)-_xlfn.NORM.DIST(AND(AX$6&gt;=$F83,AX$6&lt;=$H83)*(AW$6-$F83+1),$J83/2,$M83,TRUE))/(1-2*_xlfn.NORM.DIST(0,$J83/2,$M83,TRUE))*$D83+($K83="Steady Growth")*(AND(AX$6&gt;=$F83,AX$6&lt;=$H83)*((AX$6-$F83+1)/($J83*($J83+1)/2)*$D83))+($K83="custom")*CustCF!AR83</f>
        <v>0</v>
      </c>
      <c r="AY83" s="95">
        <f>($K83="Bell Curve")*(_xlfn.NORM.DIST(AND(AY$6&gt;=$F83,AY$6&lt;=$H83)*(AY$6-$F83+1),$J83/2,$M83,TRUE)-_xlfn.NORM.DIST(AND(AY$6&gt;=$F83,AY$6&lt;=$H83)*(AX$6-$F83+1),$J83/2,$M83,TRUE))/(1-2*_xlfn.NORM.DIST(0,$J83/2,$M83,TRUE))*$D83+($K83="Steady Growth")*(AND(AY$6&gt;=$F83,AY$6&lt;=$H83)*((AY$6-$F83+1)/($J83*($J83+1)/2)*$D83))+($K83="custom")*CustCF!AS83</f>
        <v>0</v>
      </c>
      <c r="AZ83" s="95">
        <f>($K83="Bell Curve")*(_xlfn.NORM.DIST(AND(AZ$6&gt;=$F83,AZ$6&lt;=$H83)*(AZ$6-$F83+1),$J83/2,$M83,TRUE)-_xlfn.NORM.DIST(AND(AZ$6&gt;=$F83,AZ$6&lt;=$H83)*(AY$6-$F83+1),$J83/2,$M83,TRUE))/(1-2*_xlfn.NORM.DIST(0,$J83/2,$M83,TRUE))*$D83+($K83="Steady Growth")*(AND(AZ$6&gt;=$F83,AZ$6&lt;=$H83)*((AZ$6-$F83+1)/($J83*($J83+1)/2)*$D83))+($K83="custom")*CustCF!AT83</f>
        <v>0</v>
      </c>
      <c r="BA83" s="95">
        <f>($K83="Bell Curve")*(_xlfn.NORM.DIST(AND(BA$6&gt;=$F83,BA$6&lt;=$H83)*(BA$6-$F83+1),$J83/2,$M83,TRUE)-_xlfn.NORM.DIST(AND(BA$6&gt;=$F83,BA$6&lt;=$H83)*(AZ$6-$F83+1),$J83/2,$M83,TRUE))/(1-2*_xlfn.NORM.DIST(0,$J83/2,$M83,TRUE))*$D83+($K83="Steady Growth")*(AND(BA$6&gt;=$F83,BA$6&lt;=$H83)*((BA$6-$F83+1)/($J83*($J83+1)/2)*$D83))+($K83="custom")*CustCF!AU83</f>
        <v>0</v>
      </c>
      <c r="BB83" s="95">
        <f>($K83="Bell Curve")*(_xlfn.NORM.DIST(AND(BB$6&gt;=$F83,BB$6&lt;=$H83)*(BB$6-$F83+1),$J83/2,$M83,TRUE)-_xlfn.NORM.DIST(AND(BB$6&gt;=$F83,BB$6&lt;=$H83)*(BA$6-$F83+1),$J83/2,$M83,TRUE))/(1-2*_xlfn.NORM.DIST(0,$J83/2,$M83,TRUE))*$D83+($K83="Steady Growth")*(AND(BB$6&gt;=$F83,BB$6&lt;=$H83)*((BB$6-$F83+1)/($J83*($J83+1)/2)*$D83))+($K83="custom")*CustCF!AV83</f>
        <v>0</v>
      </c>
      <c r="BC83" s="95">
        <f>($K83="Bell Curve")*(_xlfn.NORM.DIST(AND(BC$6&gt;=$F83,BC$6&lt;=$H83)*(BC$6-$F83+1),$J83/2,$M83,TRUE)-_xlfn.NORM.DIST(AND(BC$6&gt;=$F83,BC$6&lt;=$H83)*(BB$6-$F83+1),$J83/2,$M83,TRUE))/(1-2*_xlfn.NORM.DIST(0,$J83/2,$M83,TRUE))*$D83+($K83="Steady Growth")*(AND(BC$6&gt;=$F83,BC$6&lt;=$H83)*((BC$6-$F83+1)/($J83*($J83+1)/2)*$D83))+($K83="custom")*CustCF!AW83</f>
        <v>0</v>
      </c>
      <c r="BD83" s="95">
        <f>($K83="Bell Curve")*(_xlfn.NORM.DIST(AND(BD$6&gt;=$F83,BD$6&lt;=$H83)*(BD$6-$F83+1),$J83/2,$M83,TRUE)-_xlfn.NORM.DIST(AND(BD$6&gt;=$F83,BD$6&lt;=$H83)*(BC$6-$F83+1),$J83/2,$M83,TRUE))/(1-2*_xlfn.NORM.DIST(0,$J83/2,$M83,TRUE))*$D83+($K83="Steady Growth")*(AND(BD$6&gt;=$F83,BD$6&lt;=$H83)*((BD$6-$F83+1)/($J83*($J83+1)/2)*$D83))+($K83="custom")*CustCF!AX83</f>
        <v>0</v>
      </c>
      <c r="BE83" s="95">
        <f>($K83="Bell Curve")*(_xlfn.NORM.DIST(AND(BE$6&gt;=$F83,BE$6&lt;=$H83)*(BE$6-$F83+1),$J83/2,$M83,TRUE)-_xlfn.NORM.DIST(AND(BE$6&gt;=$F83,BE$6&lt;=$H83)*(BD$6-$F83+1),$J83/2,$M83,TRUE))/(1-2*_xlfn.NORM.DIST(0,$J83/2,$M83,TRUE))*$D83+($K83="Steady Growth")*(AND(BE$6&gt;=$F83,BE$6&lt;=$H83)*((BE$6-$F83+1)/($J83*($J83+1)/2)*$D83))+($K83="custom")*CustCF!AY83</f>
        <v>0</v>
      </c>
      <c r="BF83" s="95">
        <f>($K83="Bell Curve")*(_xlfn.NORM.DIST(AND(BF$6&gt;=$F83,BF$6&lt;=$H83)*(BF$6-$F83+1),$J83/2,$M83,TRUE)-_xlfn.NORM.DIST(AND(BF$6&gt;=$F83,BF$6&lt;=$H83)*(BE$6-$F83+1),$J83/2,$M83,TRUE))/(1-2*_xlfn.NORM.DIST(0,$J83/2,$M83,TRUE))*$D83+($K83="Steady Growth")*(AND(BF$6&gt;=$F83,BF$6&lt;=$H83)*((BF$6-$F83+1)/($J83*($J83+1)/2)*$D83))+($K83="custom")*CustCF!AZ83</f>
        <v>0</v>
      </c>
      <c r="BG83" s="95">
        <f>($K83="Bell Curve")*(_xlfn.NORM.DIST(AND(BG$6&gt;=$F83,BG$6&lt;=$H83)*(BG$6-$F83+1),$J83/2,$M83,TRUE)-_xlfn.NORM.DIST(AND(BG$6&gt;=$F83,BG$6&lt;=$H83)*(BF$6-$F83+1),$J83/2,$M83,TRUE))/(1-2*_xlfn.NORM.DIST(0,$J83/2,$M83,TRUE))*$D83+($K83="Steady Growth")*(AND(BG$6&gt;=$F83,BG$6&lt;=$H83)*((BG$6-$F83+1)/($J83*($J83+1)/2)*$D83))+($K83="custom")*CustCF!BA83</f>
        <v>0</v>
      </c>
      <c r="BH83" s="95">
        <f>($K83="Bell Curve")*(_xlfn.NORM.DIST(AND(BH$6&gt;=$F83,BH$6&lt;=$H83)*(BH$6-$F83+1),$J83/2,$M83,TRUE)-_xlfn.NORM.DIST(AND(BH$6&gt;=$F83,BH$6&lt;=$H83)*(BG$6-$F83+1),$J83/2,$M83,TRUE))/(1-2*_xlfn.NORM.DIST(0,$J83/2,$M83,TRUE))*$D83+($K83="Steady Growth")*(AND(BH$6&gt;=$F83,BH$6&lt;=$H83)*((BH$6-$F83+1)/($J83*($J83+1)/2)*$D83))+($K83="custom")*CustCF!BB83</f>
        <v>0</v>
      </c>
      <c r="BI83" s="95">
        <f>($K83="Bell Curve")*(_xlfn.NORM.DIST(AND(BI$6&gt;=$F83,BI$6&lt;=$H83)*(BI$6-$F83+1),$J83/2,$M83,TRUE)-_xlfn.NORM.DIST(AND(BI$6&gt;=$F83,BI$6&lt;=$H83)*(BH$6-$F83+1),$J83/2,$M83,TRUE))/(1-2*_xlfn.NORM.DIST(0,$J83/2,$M83,TRUE))*$D83+($K83="Steady Growth")*(AND(BI$6&gt;=$F83,BI$6&lt;=$H83)*((BI$6-$F83+1)/($J83*($J83+1)/2)*$D83))+($K83="custom")*CustCF!BC83</f>
        <v>0</v>
      </c>
      <c r="BJ83" s="95">
        <f>($K83="Bell Curve")*(_xlfn.NORM.DIST(AND(BJ$6&gt;=$F83,BJ$6&lt;=$H83)*(BJ$6-$F83+1),$J83/2,$M83,TRUE)-_xlfn.NORM.DIST(AND(BJ$6&gt;=$F83,BJ$6&lt;=$H83)*(BI$6-$F83+1),$J83/2,$M83,TRUE))/(1-2*_xlfn.NORM.DIST(0,$J83/2,$M83,TRUE))*$D83+($K83="Steady Growth")*(AND(BJ$6&gt;=$F83,BJ$6&lt;=$H83)*((BJ$6-$F83+1)/($J83*($J83+1)/2)*$D83))+($K83="custom")*CustCF!BD83</f>
        <v>0</v>
      </c>
      <c r="BK83" s="95">
        <f>($K83="Bell Curve")*(_xlfn.NORM.DIST(AND(BK$6&gt;=$F83,BK$6&lt;=$H83)*(BK$6-$F83+1),$J83/2,$M83,TRUE)-_xlfn.NORM.DIST(AND(BK$6&gt;=$F83,BK$6&lt;=$H83)*(BJ$6-$F83+1),$J83/2,$M83,TRUE))/(1-2*_xlfn.NORM.DIST(0,$J83/2,$M83,TRUE))*$D83+($K83="Steady Growth")*(AND(BK$6&gt;=$F83,BK$6&lt;=$H83)*((BK$6-$F83+1)/($J83*($J83+1)/2)*$D83))+($K83="custom")*CustCF!BE83</f>
        <v>0</v>
      </c>
      <c r="BL83" s="95">
        <f>($K83="Bell Curve")*(_xlfn.NORM.DIST(AND(BL$6&gt;=$F83,BL$6&lt;=$H83)*(BL$6-$F83+1),$J83/2,$M83,TRUE)-_xlfn.NORM.DIST(AND(BL$6&gt;=$F83,BL$6&lt;=$H83)*(BK$6-$F83+1),$J83/2,$M83,TRUE))/(1-2*_xlfn.NORM.DIST(0,$J83/2,$M83,TRUE))*$D83+($K83="Steady Growth")*(AND(BL$6&gt;=$F83,BL$6&lt;=$H83)*((BL$6-$F83+1)/($J83*($J83+1)/2)*$D83))+($K83="custom")*CustCF!BF83</f>
        <v>0</v>
      </c>
      <c r="BM83" s="95">
        <f>($K83="Bell Curve")*(_xlfn.NORM.DIST(AND(BM$6&gt;=$F83,BM$6&lt;=$H83)*(BM$6-$F83+1),$J83/2,$M83,TRUE)-_xlfn.NORM.DIST(AND(BM$6&gt;=$F83,BM$6&lt;=$H83)*(BL$6-$F83+1),$J83/2,$M83,TRUE))/(1-2*_xlfn.NORM.DIST(0,$J83/2,$M83,TRUE))*$D83+($K83="Steady Growth")*(AND(BM$6&gt;=$F83,BM$6&lt;=$H83)*((BM$6-$F83+1)/($J83*($J83+1)/2)*$D83))+($K83="custom")*CustCF!BG83</f>
        <v>0</v>
      </c>
      <c r="BN83" s="95">
        <f>($K83="Bell Curve")*(_xlfn.NORM.DIST(AND(BN$6&gt;=$F83,BN$6&lt;=$H83)*(BN$6-$F83+1),$J83/2,$M83,TRUE)-_xlfn.NORM.DIST(AND(BN$6&gt;=$F83,BN$6&lt;=$H83)*(BM$6-$F83+1),$J83/2,$M83,TRUE))/(1-2*_xlfn.NORM.DIST(0,$J83/2,$M83,TRUE))*$D83+($K83="Steady Growth")*(AND(BN$6&gt;=$F83,BN$6&lt;=$H83)*((BN$6-$F83+1)/($J83*($J83+1)/2)*$D83))+($K83="custom")*CustCF!BH83</f>
        <v>0</v>
      </c>
      <c r="BO83" s="95">
        <f>($K83="Bell Curve")*(_xlfn.NORM.DIST(AND(BO$6&gt;=$F83,BO$6&lt;=$H83)*(BO$6-$F83+1),$J83/2,$M83,TRUE)-_xlfn.NORM.DIST(AND(BO$6&gt;=$F83,BO$6&lt;=$H83)*(BN$6-$F83+1),$J83/2,$M83,TRUE))/(1-2*_xlfn.NORM.DIST(0,$J83/2,$M83,TRUE))*$D83+($K83="Steady Growth")*(AND(BO$6&gt;=$F83,BO$6&lt;=$H83)*((BO$6-$F83+1)/($J83*($J83+1)/2)*$D83))+($K83="custom")*CustCF!BI83</f>
        <v>0</v>
      </c>
      <c r="BP83" s="95">
        <f>($K83="Bell Curve")*(_xlfn.NORM.DIST(AND(BP$6&gt;=$F83,BP$6&lt;=$H83)*(BP$6-$F83+1),$J83/2,$M83,TRUE)-_xlfn.NORM.DIST(AND(BP$6&gt;=$F83,BP$6&lt;=$H83)*(BO$6-$F83+1),$J83/2,$M83,TRUE))/(1-2*_xlfn.NORM.DIST(0,$J83/2,$M83,TRUE))*$D83+($K83="Steady Growth")*(AND(BP$6&gt;=$F83,BP$6&lt;=$H83)*((BP$6-$F83+1)/($J83*($J83+1)/2)*$D83))+($K83="custom")*CustCF!BJ83</f>
        <v>0</v>
      </c>
      <c r="BQ83" s="95">
        <f>($K83="Bell Curve")*(_xlfn.NORM.DIST(AND(BQ$6&gt;=$F83,BQ$6&lt;=$H83)*(BQ$6-$F83+1),$J83/2,$M83,TRUE)-_xlfn.NORM.DIST(AND(BQ$6&gt;=$F83,BQ$6&lt;=$H83)*(BP$6-$F83+1),$J83/2,$M83,TRUE))/(1-2*_xlfn.NORM.DIST(0,$J83/2,$M83,TRUE))*$D83+($K83="Steady Growth")*(AND(BQ$6&gt;=$F83,BQ$6&lt;=$H83)*((BQ$6-$F83+1)/($J83*($J83+1)/2)*$D83))+($K83="custom")*CustCF!BK83</f>
        <v>0</v>
      </c>
      <c r="BR83" s="95">
        <f>($K83="Bell Curve")*(_xlfn.NORM.DIST(AND(BR$6&gt;=$F83,BR$6&lt;=$H83)*(BR$6-$F83+1),$J83/2,$M83,TRUE)-_xlfn.NORM.DIST(AND(BR$6&gt;=$F83,BR$6&lt;=$H83)*(BQ$6-$F83+1),$J83/2,$M83,TRUE))/(1-2*_xlfn.NORM.DIST(0,$J83/2,$M83,TRUE))*$D83+($K83="Steady Growth")*(AND(BR$6&gt;=$F83,BR$6&lt;=$H83)*((BR$6-$F83+1)/($J83*($J83+1)/2)*$D83))+($K83="custom")*CustCF!BL83</f>
        <v>0</v>
      </c>
      <c r="BS83" s="95">
        <f>($K83="Bell Curve")*(_xlfn.NORM.DIST(AND(BS$6&gt;=$F83,BS$6&lt;=$H83)*(BS$6-$F83+1),$J83/2,$M83,TRUE)-_xlfn.NORM.DIST(AND(BS$6&gt;=$F83,BS$6&lt;=$H83)*(BR$6-$F83+1),$J83/2,$M83,TRUE))/(1-2*_xlfn.NORM.DIST(0,$J83/2,$M83,TRUE))*$D83+($K83="Steady Growth")*(AND(BS$6&gt;=$F83,BS$6&lt;=$H83)*((BS$6-$F83+1)/($J83*($J83+1)/2)*$D83))+($K83="custom")*CustCF!BM83</f>
        <v>0</v>
      </c>
      <c r="BT83" s="95">
        <f>($K83="Bell Curve")*(_xlfn.NORM.DIST(AND(BT$6&gt;=$F83,BT$6&lt;=$H83)*(BT$6-$F83+1),$J83/2,$M83,TRUE)-_xlfn.NORM.DIST(AND(BT$6&gt;=$F83,BT$6&lt;=$H83)*(BS$6-$F83+1),$J83/2,$M83,TRUE))/(1-2*_xlfn.NORM.DIST(0,$J83/2,$M83,TRUE))*$D83+($K83="Steady Growth")*(AND(BT$6&gt;=$F83,BT$6&lt;=$H83)*((BT$6-$F83+1)/($J83*($J83+1)/2)*$D83))+($K83="custom")*CustCF!BN83</f>
        <v>0</v>
      </c>
      <c r="BU83" s="95">
        <f>($K83="Bell Curve")*(_xlfn.NORM.DIST(AND(BU$6&gt;=$F83,BU$6&lt;=$H83)*(BU$6-$F83+1),$J83/2,$M83,TRUE)-_xlfn.NORM.DIST(AND(BU$6&gt;=$F83,BU$6&lt;=$H83)*(BT$6-$F83+1),$J83/2,$M83,TRUE))/(1-2*_xlfn.NORM.DIST(0,$J83/2,$M83,TRUE))*$D83+($K83="Steady Growth")*(AND(BU$6&gt;=$F83,BU$6&lt;=$H83)*((BU$6-$F83+1)/($J83*($J83+1)/2)*$D83))+($K83="custom")*CustCF!BO83</f>
        <v>0</v>
      </c>
      <c r="BV83" s="95">
        <f>($K83="Bell Curve")*(_xlfn.NORM.DIST(AND(BV$6&gt;=$F83,BV$6&lt;=$H83)*(BV$6-$F83+1),$J83/2,$M83,TRUE)-_xlfn.NORM.DIST(AND(BV$6&gt;=$F83,BV$6&lt;=$H83)*(BU$6-$F83+1),$J83/2,$M83,TRUE))/(1-2*_xlfn.NORM.DIST(0,$J83/2,$M83,TRUE))*$D83+($K83="Steady Growth")*(AND(BV$6&gt;=$F83,BV$6&lt;=$H83)*((BV$6-$F83+1)/($J83*($J83+1)/2)*$D83))+($K83="custom")*CustCF!BP83</f>
        <v>0</v>
      </c>
      <c r="BW83" s="95">
        <f>($K83="Bell Curve")*(_xlfn.NORM.DIST(AND(BW$6&gt;=$F83,BW$6&lt;=$H83)*(BW$6-$F83+1),$J83/2,$M83,TRUE)-_xlfn.NORM.DIST(AND(BW$6&gt;=$F83,BW$6&lt;=$H83)*(BV$6-$F83+1),$J83/2,$M83,TRUE))/(1-2*_xlfn.NORM.DIST(0,$J83/2,$M83,TRUE))*$D83+($K83="Steady Growth")*(AND(BW$6&gt;=$F83,BW$6&lt;=$H83)*((BW$6-$F83+1)/($J83*($J83+1)/2)*$D83))+($K83="custom")*CustCF!BQ83</f>
        <v>0</v>
      </c>
      <c r="BX83" s="95">
        <f>($K83="Bell Curve")*(_xlfn.NORM.DIST(AND(BX$6&gt;=$F83,BX$6&lt;=$H83)*(BX$6-$F83+1),$J83/2,$M83,TRUE)-_xlfn.NORM.DIST(AND(BX$6&gt;=$F83,BX$6&lt;=$H83)*(BW$6-$F83+1),$J83/2,$M83,TRUE))/(1-2*_xlfn.NORM.DIST(0,$J83/2,$M83,TRUE))*$D83+($K83="Steady Growth")*(AND(BX$6&gt;=$F83,BX$6&lt;=$H83)*((BX$6-$F83+1)/($J83*($J83+1)/2)*$D83))+($K83="custom")*CustCF!BR83</f>
        <v>0</v>
      </c>
      <c r="BY83" s="95">
        <f>($K83="Bell Curve")*(_xlfn.NORM.DIST(AND(BY$6&gt;=$F83,BY$6&lt;=$H83)*(BY$6-$F83+1),$J83/2,$M83,TRUE)-_xlfn.NORM.DIST(AND(BY$6&gt;=$F83,BY$6&lt;=$H83)*(BX$6-$F83+1),$J83/2,$M83,TRUE))/(1-2*_xlfn.NORM.DIST(0,$J83/2,$M83,TRUE))*$D83+($K83="Steady Growth")*(AND(BY$6&gt;=$F83,BY$6&lt;=$H83)*((BY$6-$F83+1)/($J83*($J83+1)/2)*$D83))+($K83="custom")*CustCF!BS83</f>
        <v>0</v>
      </c>
      <c r="BZ83" s="95">
        <f>($K83="Bell Curve")*(_xlfn.NORM.DIST(AND(BZ$6&gt;=$F83,BZ$6&lt;=$H83)*(BZ$6-$F83+1),$J83/2,$M83,TRUE)-_xlfn.NORM.DIST(AND(BZ$6&gt;=$F83,BZ$6&lt;=$H83)*(BY$6-$F83+1),$J83/2,$M83,TRUE))/(1-2*_xlfn.NORM.DIST(0,$J83/2,$M83,TRUE))*$D83+($K83="Steady Growth")*(AND(BZ$6&gt;=$F83,BZ$6&lt;=$H83)*((BZ$6-$F83+1)/($J83*($J83+1)/2)*$D83))+($K83="custom")*CustCF!BT83</f>
        <v>0</v>
      </c>
      <c r="CA83" s="95">
        <f>($K83="Bell Curve")*(_xlfn.NORM.DIST(AND(CA$6&gt;=$F83,CA$6&lt;=$H83)*(CA$6-$F83+1),$J83/2,$M83,TRUE)-_xlfn.NORM.DIST(AND(CA$6&gt;=$F83,CA$6&lt;=$H83)*(BZ$6-$F83+1),$J83/2,$M83,TRUE))/(1-2*_xlfn.NORM.DIST(0,$J83/2,$M83,TRUE))*$D83+($K83="Steady Growth")*(AND(CA$6&gt;=$F83,CA$6&lt;=$H83)*((CA$6-$F83+1)/($J83*($J83+1)/2)*$D83))+($K83="custom")*CustCF!BU83</f>
        <v>0</v>
      </c>
      <c r="CB83" s="95">
        <f>($K83="Bell Curve")*(_xlfn.NORM.DIST(AND(CB$6&gt;=$F83,CB$6&lt;=$H83)*(CB$6-$F83+1),$J83/2,$M83,TRUE)-_xlfn.NORM.DIST(AND(CB$6&gt;=$F83,CB$6&lt;=$H83)*(CA$6-$F83+1),$J83/2,$M83,TRUE))/(1-2*_xlfn.NORM.DIST(0,$J83/2,$M83,TRUE))*$D83+($K83="Steady Growth")*(AND(CB$6&gt;=$F83,CB$6&lt;=$H83)*((CB$6-$F83+1)/($J83*($J83+1)/2)*$D83))+($K83="custom")*CustCF!BV83</f>
        <v>0</v>
      </c>
      <c r="CC83" s="95">
        <f>($K83="Bell Curve")*(_xlfn.NORM.DIST(AND(CC$6&gt;=$F83,CC$6&lt;=$H83)*(CC$6-$F83+1),$J83/2,$M83,TRUE)-_xlfn.NORM.DIST(AND(CC$6&gt;=$F83,CC$6&lt;=$H83)*(CB$6-$F83+1),$J83/2,$M83,TRUE))/(1-2*_xlfn.NORM.DIST(0,$J83/2,$M83,TRUE))*$D83+($K83="Steady Growth")*(AND(CC$6&gt;=$F83,CC$6&lt;=$H83)*((CC$6-$F83+1)/($J83*($J83+1)/2)*$D83))+($K83="custom")*CustCF!BW83</f>
        <v>0</v>
      </c>
      <c r="CD83" s="95">
        <f>($K83="Bell Curve")*(_xlfn.NORM.DIST(AND(CD$6&gt;=$F83,CD$6&lt;=$H83)*(CD$6-$F83+1),$J83/2,$M83,TRUE)-_xlfn.NORM.DIST(AND(CD$6&gt;=$F83,CD$6&lt;=$H83)*(CC$6-$F83+1),$J83/2,$M83,TRUE))/(1-2*_xlfn.NORM.DIST(0,$J83/2,$M83,TRUE))*$D83+($K83="Steady Growth")*(AND(CD$6&gt;=$F83,CD$6&lt;=$H83)*((CD$6-$F83+1)/($J83*($J83+1)/2)*$D83))+($K83="custom")*CustCF!BX83</f>
        <v>0</v>
      </c>
      <c r="CE83" s="95">
        <f>($K83="Bell Curve")*(_xlfn.NORM.DIST(AND(CE$6&gt;=$F83,CE$6&lt;=$H83)*(CE$6-$F83+1),$J83/2,$M83,TRUE)-_xlfn.NORM.DIST(AND(CE$6&gt;=$F83,CE$6&lt;=$H83)*(CD$6-$F83+1),$J83/2,$M83,TRUE))/(1-2*_xlfn.NORM.DIST(0,$J83/2,$M83,TRUE))*$D83+($K83="Steady Growth")*(AND(CE$6&gt;=$F83,CE$6&lt;=$H83)*((CE$6-$F83+1)/($J83*($J83+1)/2)*$D83))+($K83="custom")*CustCF!BY83</f>
        <v>0</v>
      </c>
      <c r="CF83" s="95">
        <f>($K83="Bell Curve")*(_xlfn.NORM.DIST(AND(CF$6&gt;=$F83,CF$6&lt;=$H83)*(CF$6-$F83+1),$J83/2,$M83,TRUE)-_xlfn.NORM.DIST(AND(CF$6&gt;=$F83,CF$6&lt;=$H83)*(CE$6-$F83+1),$J83/2,$M83,TRUE))/(1-2*_xlfn.NORM.DIST(0,$J83/2,$M83,TRUE))*$D83+($K83="Steady Growth")*(AND(CF$6&gt;=$F83,CF$6&lt;=$H83)*((CF$6-$F83+1)/($J83*($J83+1)/2)*$D83))+($K83="custom")*CustCF!BZ83</f>
        <v>0</v>
      </c>
      <c r="CG83" s="95">
        <f>($K83="Bell Curve")*(_xlfn.NORM.DIST(AND(CG$6&gt;=$F83,CG$6&lt;=$H83)*(CG$6-$F83+1),$J83/2,$M83,TRUE)-_xlfn.NORM.DIST(AND(CG$6&gt;=$F83,CG$6&lt;=$H83)*(CF$6-$F83+1),$J83/2,$M83,TRUE))/(1-2*_xlfn.NORM.DIST(0,$J83/2,$M83,TRUE))*$D83+($K83="Steady Growth")*(AND(CG$6&gt;=$F83,CG$6&lt;=$H83)*((CG$6-$F83+1)/($J83*($J83+1)/2)*$D83))+($K83="custom")*CustCF!CA83</f>
        <v>0</v>
      </c>
      <c r="CH83" s="95">
        <f>($K83="Bell Curve")*(_xlfn.NORM.DIST(AND(CH$6&gt;=$F83,CH$6&lt;=$H83)*(CH$6-$F83+1),$J83/2,$M83,TRUE)-_xlfn.NORM.DIST(AND(CH$6&gt;=$F83,CH$6&lt;=$H83)*(CG$6-$F83+1),$J83/2,$M83,TRUE))/(1-2*_xlfn.NORM.DIST(0,$J83/2,$M83,TRUE))*$D83+($K83="Steady Growth")*(AND(CH$6&gt;=$F83,CH$6&lt;=$H83)*((CH$6-$F83+1)/($J83*($J83+1)/2)*$D83))+($K83="custom")*CustCF!CB83</f>
        <v>0</v>
      </c>
      <c r="CI83" s="95">
        <f>($K83="Bell Curve")*(_xlfn.NORM.DIST(AND(CI$6&gt;=$F83,CI$6&lt;=$H83)*(CI$6-$F83+1),$J83/2,$M83,TRUE)-_xlfn.NORM.DIST(AND(CI$6&gt;=$F83,CI$6&lt;=$H83)*(CH$6-$F83+1),$J83/2,$M83,TRUE))/(1-2*_xlfn.NORM.DIST(0,$J83/2,$M83,TRUE))*$D83+($K83="Steady Growth")*(AND(CI$6&gt;=$F83,CI$6&lt;=$H83)*((CI$6-$F83+1)/($J83*($J83+1)/2)*$D83))+($K83="custom")*CustCF!CC83</f>
        <v>0</v>
      </c>
      <c r="CJ83" s="95">
        <f>($K83="Bell Curve")*(_xlfn.NORM.DIST(AND(CJ$6&gt;=$F83,CJ$6&lt;=$H83)*(CJ$6-$F83+1),$J83/2,$M83,TRUE)-_xlfn.NORM.DIST(AND(CJ$6&gt;=$F83,CJ$6&lt;=$H83)*(CI$6-$F83+1),$J83/2,$M83,TRUE))/(1-2*_xlfn.NORM.DIST(0,$J83/2,$M83,TRUE))*$D83+($K83="Steady Growth")*(AND(CJ$6&gt;=$F83,CJ$6&lt;=$H83)*((CJ$6-$F83+1)/($J83*($J83+1)/2)*$D83))+($K83="custom")*CustCF!CD83</f>
        <v>0</v>
      </c>
      <c r="CK83" s="95">
        <f>($K83="Bell Curve")*(_xlfn.NORM.DIST(AND(CK$6&gt;=$F83,CK$6&lt;=$H83)*(CK$6-$F83+1),$J83/2,$M83,TRUE)-_xlfn.NORM.DIST(AND(CK$6&gt;=$F83,CK$6&lt;=$H83)*(CJ$6-$F83+1),$J83/2,$M83,TRUE))/(1-2*_xlfn.NORM.DIST(0,$J83/2,$M83,TRUE))*$D83+($K83="Steady Growth")*(AND(CK$6&gt;=$F83,CK$6&lt;=$H83)*((CK$6-$F83+1)/($J83*($J83+1)/2)*$D83))+($K83="custom")*CustCF!CE83</f>
        <v>0</v>
      </c>
      <c r="CL83" s="95">
        <f>($K83="Bell Curve")*(_xlfn.NORM.DIST(AND(CL$6&gt;=$F83,CL$6&lt;=$H83)*(CL$6-$F83+1),$J83/2,$M83,TRUE)-_xlfn.NORM.DIST(AND(CL$6&gt;=$F83,CL$6&lt;=$H83)*(CK$6-$F83+1),$J83/2,$M83,TRUE))/(1-2*_xlfn.NORM.DIST(0,$J83/2,$M83,TRUE))*$D83+($K83="Steady Growth")*(AND(CL$6&gt;=$F83,CL$6&lt;=$H83)*((CL$6-$F83+1)/($J83*($J83+1)/2)*$D83))+($K83="custom")*CustCF!CF83</f>
        <v>0</v>
      </c>
      <c r="CM83" s="95">
        <f>($K83="Bell Curve")*(_xlfn.NORM.DIST(AND(CM$6&gt;=$F83,CM$6&lt;=$H83)*(CM$6-$F83+1),$J83/2,$M83,TRUE)-_xlfn.NORM.DIST(AND(CM$6&gt;=$F83,CM$6&lt;=$H83)*(CL$6-$F83+1),$J83/2,$M83,TRUE))/(1-2*_xlfn.NORM.DIST(0,$J83/2,$M83,TRUE))*$D83+($K83="Steady Growth")*(AND(CM$6&gt;=$F83,CM$6&lt;=$H83)*((CM$6-$F83+1)/($J83*($J83+1)/2)*$D83))+($K83="custom")*CustCF!CG83</f>
        <v>0</v>
      </c>
      <c r="CN83" s="95">
        <f>($K83="Bell Curve")*(_xlfn.NORM.DIST(AND(CN$6&gt;=$F83,CN$6&lt;=$H83)*(CN$6-$F83+1),$J83/2,$M83,TRUE)-_xlfn.NORM.DIST(AND(CN$6&gt;=$F83,CN$6&lt;=$H83)*(CM$6-$F83+1),$J83/2,$M83,TRUE))/(1-2*_xlfn.NORM.DIST(0,$J83/2,$M83,TRUE))*$D83+($K83="Steady Growth")*(AND(CN$6&gt;=$F83,CN$6&lt;=$H83)*((CN$6-$F83+1)/($J83*($J83+1)/2)*$D83))+($K83="custom")*CustCF!CH83</f>
        <v>0</v>
      </c>
      <c r="CO83" s="95">
        <f>($K83="Bell Curve")*(_xlfn.NORM.DIST(AND(CO$6&gt;=$F83,CO$6&lt;=$H83)*(CO$6-$F83+1),$J83/2,$M83,TRUE)-_xlfn.NORM.DIST(AND(CO$6&gt;=$F83,CO$6&lt;=$H83)*(CN$6-$F83+1),$J83/2,$M83,TRUE))/(1-2*_xlfn.NORM.DIST(0,$J83/2,$M83,TRUE))*$D83+($K83="Steady Growth")*(AND(CO$6&gt;=$F83,CO$6&lt;=$H83)*((CO$6-$F83+1)/($J83*($J83+1)/2)*$D83))+($K83="custom")*CustCF!CI83</f>
        <v>0</v>
      </c>
      <c r="CP83" s="95">
        <f>($K83="Bell Curve")*(_xlfn.NORM.DIST(AND(CP$6&gt;=$F83,CP$6&lt;=$H83)*(CP$6-$F83+1),$J83/2,$M83,TRUE)-_xlfn.NORM.DIST(AND(CP$6&gt;=$F83,CP$6&lt;=$H83)*(CO$6-$F83+1),$J83/2,$M83,TRUE))/(1-2*_xlfn.NORM.DIST(0,$J83/2,$M83,TRUE))*$D83+($K83="Steady Growth")*(AND(CP$6&gt;=$F83,CP$6&lt;=$H83)*((CP$6-$F83+1)/($J83*($J83+1)/2)*$D83))+($K83="custom")*CustCF!CJ83</f>
        <v>0</v>
      </c>
      <c r="CQ83" s="95">
        <f>($K83="Bell Curve")*(_xlfn.NORM.DIST(AND(CQ$6&gt;=$F83,CQ$6&lt;=$H83)*(CQ$6-$F83+1),$J83/2,$M83,TRUE)-_xlfn.NORM.DIST(AND(CQ$6&gt;=$F83,CQ$6&lt;=$H83)*(CP$6-$F83+1),$J83/2,$M83,TRUE))/(1-2*_xlfn.NORM.DIST(0,$J83/2,$M83,TRUE))*$D83+($K83="Steady Growth")*(AND(CQ$6&gt;=$F83,CQ$6&lt;=$H83)*((CQ$6-$F83+1)/($J83*($J83+1)/2)*$D83))+($K83="custom")*CustCF!CK83</f>
        <v>0</v>
      </c>
      <c r="CR83" s="95">
        <f>($K83="Bell Curve")*(_xlfn.NORM.DIST(AND(CR$6&gt;=$F83,CR$6&lt;=$H83)*(CR$6-$F83+1),$J83/2,$M83,TRUE)-_xlfn.NORM.DIST(AND(CR$6&gt;=$F83,CR$6&lt;=$H83)*(CQ$6-$F83+1),$J83/2,$M83,TRUE))/(1-2*_xlfn.NORM.DIST(0,$J83/2,$M83,TRUE))*$D83+($K83="Steady Growth")*(AND(CR$6&gt;=$F83,CR$6&lt;=$H83)*((CR$6-$F83+1)/($J83*($J83+1)/2)*$D83))+($K83="custom")*CustCF!CL83</f>
        <v>0</v>
      </c>
      <c r="CS83" s="95">
        <f>($K83="Bell Curve")*(_xlfn.NORM.DIST(AND(CS$6&gt;=$F83,CS$6&lt;=$H83)*(CS$6-$F83+1),$J83/2,$M83,TRUE)-_xlfn.NORM.DIST(AND(CS$6&gt;=$F83,CS$6&lt;=$H83)*(CR$6-$F83+1),$J83/2,$M83,TRUE))/(1-2*_xlfn.NORM.DIST(0,$J83/2,$M83,TRUE))*$D83+($K83="Steady Growth")*(AND(CS$6&gt;=$F83,CS$6&lt;=$H83)*((CS$6-$F83+1)/($J83*($J83+1)/2)*$D83))+($K83="custom")*CustCF!CM83</f>
        <v>0</v>
      </c>
      <c r="CT83" s="95">
        <f>($K83="Bell Curve")*(_xlfn.NORM.DIST(AND(CT$6&gt;=$F83,CT$6&lt;=$H83)*(CT$6-$F83+1),$J83/2,$M83,TRUE)-_xlfn.NORM.DIST(AND(CT$6&gt;=$F83,CT$6&lt;=$H83)*(CS$6-$F83+1),$J83/2,$M83,TRUE))/(1-2*_xlfn.NORM.DIST(0,$J83/2,$M83,TRUE))*$D83+($K83="Steady Growth")*(AND(CT$6&gt;=$F83,CT$6&lt;=$H83)*((CT$6-$F83+1)/($J83*($J83+1)/2)*$D83))+($K83="custom")*CustCF!CN83</f>
        <v>0</v>
      </c>
      <c r="CU83" s="95">
        <f>($K83="Bell Curve")*(_xlfn.NORM.DIST(AND(CU$6&gt;=$F83,CU$6&lt;=$H83)*(CU$6-$F83+1),$J83/2,$M83,TRUE)-_xlfn.NORM.DIST(AND(CU$6&gt;=$F83,CU$6&lt;=$H83)*(CT$6-$F83+1),$J83/2,$M83,TRUE))/(1-2*_xlfn.NORM.DIST(0,$J83/2,$M83,TRUE))*$D83+($K83="Steady Growth")*(AND(CU$6&gt;=$F83,CU$6&lt;=$H83)*((CU$6-$F83+1)/($J83*($J83+1)/2)*$D83))+($K83="custom")*CustCF!CO83</f>
        <v>0</v>
      </c>
      <c r="CV83" s="95">
        <f>($K83="Bell Curve")*(_xlfn.NORM.DIST(AND(CV$6&gt;=$F83,CV$6&lt;=$H83)*(CV$6-$F83+1),$J83/2,$M83,TRUE)-_xlfn.NORM.DIST(AND(CV$6&gt;=$F83,CV$6&lt;=$H83)*(CU$6-$F83+1),$J83/2,$M83,TRUE))/(1-2*_xlfn.NORM.DIST(0,$J83/2,$M83,TRUE))*$D83+($K83="Steady Growth")*(AND(CV$6&gt;=$F83,CV$6&lt;=$H83)*((CV$6-$F83+1)/($J83*($J83+1)/2)*$D83))+($K83="custom")*CustCF!CP83</f>
        <v>0</v>
      </c>
      <c r="CW83" s="95">
        <f>($K83="Bell Curve")*(_xlfn.NORM.DIST(AND(CW$6&gt;=$F83,CW$6&lt;=$H83)*(CW$6-$F83+1),$J83/2,$M83,TRUE)-_xlfn.NORM.DIST(AND(CW$6&gt;=$F83,CW$6&lt;=$H83)*(CV$6-$F83+1),$J83/2,$M83,TRUE))/(1-2*_xlfn.NORM.DIST(0,$J83/2,$M83,TRUE))*$D83+($K83="Steady Growth")*(AND(CW$6&gt;=$F83,CW$6&lt;=$H83)*((CW$6-$F83+1)/($J83*($J83+1)/2)*$D83))+($K83="custom")*CustCF!CQ83</f>
        <v>0</v>
      </c>
      <c r="CX83" s="95">
        <f>($K83="Bell Curve")*(_xlfn.NORM.DIST(AND(CX$6&gt;=$F83,CX$6&lt;=$H83)*(CX$6-$F83+1),$J83/2,$M83,TRUE)-_xlfn.NORM.DIST(AND(CX$6&gt;=$F83,CX$6&lt;=$H83)*(CW$6-$F83+1),$J83/2,$M83,TRUE))/(1-2*_xlfn.NORM.DIST(0,$J83/2,$M83,TRUE))*$D83+($K83="Steady Growth")*(AND(CX$6&gt;=$F83,CX$6&lt;=$H83)*((CX$6-$F83+1)/($J83*($J83+1)/2)*$D83))+($K83="custom")*CustCF!CR83</f>
        <v>0</v>
      </c>
      <c r="CY83" s="95">
        <f>($K83="Bell Curve")*(_xlfn.NORM.DIST(AND(CY$6&gt;=$F83,CY$6&lt;=$H83)*(CY$6-$F83+1),$J83/2,$M83,TRUE)-_xlfn.NORM.DIST(AND(CY$6&gt;=$F83,CY$6&lt;=$H83)*(CX$6-$F83+1),$J83/2,$M83,TRUE))/(1-2*_xlfn.NORM.DIST(0,$J83/2,$M83,TRUE))*$D83+($K83="Steady Growth")*(AND(CY$6&gt;=$F83,CY$6&lt;=$H83)*((CY$6-$F83+1)/($J83*($J83+1)/2)*$D83))+($K83="custom")*CustCF!CS83</f>
        <v>0</v>
      </c>
      <c r="CZ83" s="95">
        <f>($K83="Bell Curve")*(_xlfn.NORM.DIST(AND(CZ$6&gt;=$F83,CZ$6&lt;=$H83)*(CZ$6-$F83+1),$J83/2,$M83,TRUE)-_xlfn.NORM.DIST(AND(CZ$6&gt;=$F83,CZ$6&lt;=$H83)*(CY$6-$F83+1),$J83/2,$M83,TRUE))/(1-2*_xlfn.NORM.DIST(0,$J83/2,$M83,TRUE))*$D83+($K83="Steady Growth")*(AND(CZ$6&gt;=$F83,CZ$6&lt;=$H83)*((CZ$6-$F83+1)/($J83*($J83+1)/2)*$D83))+($K83="custom")*CustCF!CT83</f>
        <v>0</v>
      </c>
      <c r="DA83" s="95">
        <f>($K83="Bell Curve")*(_xlfn.NORM.DIST(AND(DA$6&gt;=$F83,DA$6&lt;=$H83)*(DA$6-$F83+1),$J83/2,$M83,TRUE)-_xlfn.NORM.DIST(AND(DA$6&gt;=$F83,DA$6&lt;=$H83)*(CZ$6-$F83+1),$J83/2,$M83,TRUE))/(1-2*_xlfn.NORM.DIST(0,$J83/2,$M83,TRUE))*$D83+($K83="Steady Growth")*(AND(DA$6&gt;=$F83,DA$6&lt;=$H83)*((DA$6-$F83+1)/($J83*($J83+1)/2)*$D83))+($K83="custom")*CustCF!CU83</f>
        <v>0</v>
      </c>
      <c r="DB83" s="95">
        <f>($K83="Bell Curve")*(_xlfn.NORM.DIST(AND(DB$6&gt;=$F83,DB$6&lt;=$H83)*(DB$6-$F83+1),$J83/2,$M83,TRUE)-_xlfn.NORM.DIST(AND(DB$6&gt;=$F83,DB$6&lt;=$H83)*(DA$6-$F83+1),$J83/2,$M83,TRUE))/(1-2*_xlfn.NORM.DIST(0,$J83/2,$M83,TRUE))*$D83+($K83="Steady Growth")*(AND(DB$6&gt;=$F83,DB$6&lt;=$H83)*((DB$6-$F83+1)/($J83*($J83+1)/2)*$D83))+($K83="custom")*CustCF!CV83</f>
        <v>0</v>
      </c>
      <c r="DC83" s="95">
        <f>($K83="Bell Curve")*(_xlfn.NORM.DIST(AND(DC$6&gt;=$F83,DC$6&lt;=$H83)*(DC$6-$F83+1),$J83/2,$M83,TRUE)-_xlfn.NORM.DIST(AND(DC$6&gt;=$F83,DC$6&lt;=$H83)*(DB$6-$F83+1),$J83/2,$M83,TRUE))/(1-2*_xlfn.NORM.DIST(0,$J83/2,$M83,TRUE))*$D83+($K83="Steady Growth")*(AND(DC$6&gt;=$F83,DC$6&lt;=$H83)*((DC$6-$F83+1)/($J83*($J83+1)/2)*$D83))+($K83="custom")*CustCF!CW83</f>
        <v>0</v>
      </c>
      <c r="DD83" s="95">
        <f>($K83="Bell Curve")*(_xlfn.NORM.DIST(AND(DD$6&gt;=$F83,DD$6&lt;=$H83)*(DD$6-$F83+1),$J83/2,$M83,TRUE)-_xlfn.NORM.DIST(AND(DD$6&gt;=$F83,DD$6&lt;=$H83)*(DC$6-$F83+1),$J83/2,$M83,TRUE))/(1-2*_xlfn.NORM.DIST(0,$J83/2,$M83,TRUE))*$D83+($K83="Steady Growth")*(AND(DD$6&gt;=$F83,DD$6&lt;=$H83)*((DD$6-$F83+1)/($J83*($J83+1)/2)*$D83))+($K83="custom")*CustCF!CX83</f>
        <v>0</v>
      </c>
      <c r="DE83" s="95">
        <f>($K83="Bell Curve")*(_xlfn.NORM.DIST(AND(DE$6&gt;=$F83,DE$6&lt;=$H83)*(DE$6-$F83+1),$J83/2,$M83,TRUE)-_xlfn.NORM.DIST(AND(DE$6&gt;=$F83,DE$6&lt;=$H83)*(DD$6-$F83+1),$J83/2,$M83,TRUE))/(1-2*_xlfn.NORM.DIST(0,$J83/2,$M83,TRUE))*$D83+($K83="Steady Growth")*(AND(DE$6&gt;=$F83,DE$6&lt;=$H83)*((DE$6-$F83+1)/($J83*($J83+1)/2)*$D83))+($K83="custom")*CustCF!CY83</f>
        <v>0</v>
      </c>
      <c r="DF83" s="95">
        <f>($K83="Bell Curve")*(_xlfn.NORM.DIST(AND(DF$6&gt;=$F83,DF$6&lt;=$H83)*(DF$6-$F83+1),$J83/2,$M83,TRUE)-_xlfn.NORM.DIST(AND(DF$6&gt;=$F83,DF$6&lt;=$H83)*(DE$6-$F83+1),$J83/2,$M83,TRUE))/(1-2*_xlfn.NORM.DIST(0,$J83/2,$M83,TRUE))*$D83+($K83="Steady Growth")*(AND(DF$6&gt;=$F83,DF$6&lt;=$H83)*((DF$6-$F83+1)/($J83*($J83+1)/2)*$D83))+($K83="custom")*CustCF!CZ83</f>
        <v>0</v>
      </c>
      <c r="DG83" s="95">
        <f>($K83="Bell Curve")*(_xlfn.NORM.DIST(AND(DG$6&gt;=$F83,DG$6&lt;=$H83)*(DG$6-$F83+1),$J83/2,$M83,TRUE)-_xlfn.NORM.DIST(AND(DG$6&gt;=$F83,DG$6&lt;=$H83)*(DF$6-$F83+1),$J83/2,$M83,TRUE))/(1-2*_xlfn.NORM.DIST(0,$J83/2,$M83,TRUE))*$D83+($K83="Steady Growth")*(AND(DG$6&gt;=$F83,DG$6&lt;=$H83)*((DG$6-$F83+1)/($J83*($J83+1)/2)*$D83))+($K83="custom")*CustCF!DA83</f>
        <v>0</v>
      </c>
      <c r="DH83" s="95">
        <f>($K83="Bell Curve")*(_xlfn.NORM.DIST(AND(DH$6&gt;=$F83,DH$6&lt;=$H83)*(DH$6-$F83+1),$J83/2,$M83,TRUE)-_xlfn.NORM.DIST(AND(DH$6&gt;=$F83,DH$6&lt;=$H83)*(DG$6-$F83+1),$J83/2,$M83,TRUE))/(1-2*_xlfn.NORM.DIST(0,$J83/2,$M83,TRUE))*$D83+($K83="Steady Growth")*(AND(DH$6&gt;=$F83,DH$6&lt;=$H83)*((DH$6-$F83+1)/($J83*($J83+1)/2)*$D83))+($K83="custom")*CustCF!DB83</f>
        <v>0</v>
      </c>
      <c r="DI83" s="95">
        <f>($K83="Bell Curve")*(_xlfn.NORM.DIST(AND(DI$6&gt;=$F83,DI$6&lt;=$H83)*(DI$6-$F83+1),$J83/2,$M83,TRUE)-_xlfn.NORM.DIST(AND(DI$6&gt;=$F83,DI$6&lt;=$H83)*(DH$6-$F83+1),$J83/2,$M83,TRUE))/(1-2*_xlfn.NORM.DIST(0,$J83/2,$M83,TRUE))*$D83+($K83="Steady Growth")*(AND(DI$6&gt;=$F83,DI$6&lt;=$H83)*((DI$6-$F83+1)/($J83*($J83+1)/2)*$D83))+($K83="custom")*CustCF!DC83</f>
        <v>0</v>
      </c>
      <c r="DJ83" s="95">
        <f>($K83="Bell Curve")*(_xlfn.NORM.DIST(AND(DJ$6&gt;=$F83,DJ$6&lt;=$H83)*(DJ$6-$F83+1),$J83/2,$M83,TRUE)-_xlfn.NORM.DIST(AND(DJ$6&gt;=$F83,DJ$6&lt;=$H83)*(DI$6-$F83+1),$J83/2,$M83,TRUE))/(1-2*_xlfn.NORM.DIST(0,$J83/2,$M83,TRUE))*$D83+($K83="Steady Growth")*(AND(DJ$6&gt;=$F83,DJ$6&lt;=$H83)*((DJ$6-$F83+1)/($J83*($J83+1)/2)*$D83))+($K83="custom")*CustCF!DD83</f>
        <v>0</v>
      </c>
      <c r="DK83" s="95">
        <f>($K83="Bell Curve")*(_xlfn.NORM.DIST(AND(DK$6&gt;=$F83,DK$6&lt;=$H83)*(DK$6-$F83+1),$J83/2,$M83,TRUE)-_xlfn.NORM.DIST(AND(DK$6&gt;=$F83,DK$6&lt;=$H83)*(DJ$6-$F83+1),$J83/2,$M83,TRUE))/(1-2*_xlfn.NORM.DIST(0,$J83/2,$M83,TRUE))*$D83+($K83="Steady Growth")*(AND(DK$6&gt;=$F83,DK$6&lt;=$H83)*((DK$6-$F83+1)/($J83*($J83+1)/2)*$D83))+($K83="custom")*CustCF!DE83</f>
        <v>0</v>
      </c>
      <c r="DL83" s="95">
        <f>($K83="Bell Curve")*(_xlfn.NORM.DIST(AND(DL$6&gt;=$F83,DL$6&lt;=$H83)*(DL$6-$F83+1),$J83/2,$M83,TRUE)-_xlfn.NORM.DIST(AND(DL$6&gt;=$F83,DL$6&lt;=$H83)*(DK$6-$F83+1),$J83/2,$M83,TRUE))/(1-2*_xlfn.NORM.DIST(0,$J83/2,$M83,TRUE))*$D83+($K83="Steady Growth")*(AND(DL$6&gt;=$F83,DL$6&lt;=$H83)*((DL$6-$F83+1)/($J83*($J83+1)/2)*$D83))+($K83="custom")*CustCF!DF83</f>
        <v>0</v>
      </c>
      <c r="DM83" s="95">
        <f>($K83="Bell Curve")*(_xlfn.NORM.DIST(AND(DM$6&gt;=$F83,DM$6&lt;=$H83)*(DM$6-$F83+1),$J83/2,$M83,TRUE)-_xlfn.NORM.DIST(AND(DM$6&gt;=$F83,DM$6&lt;=$H83)*(DL$6-$F83+1),$J83/2,$M83,TRUE))/(1-2*_xlfn.NORM.DIST(0,$J83/2,$M83,TRUE))*$D83+($K83="Steady Growth")*(AND(DM$6&gt;=$F83,DM$6&lt;=$H83)*((DM$6-$F83+1)/($J83*($J83+1)/2)*$D83))+($K83="custom")*CustCF!DG83</f>
        <v>0</v>
      </c>
      <c r="DN83" s="95">
        <f>($K83="Bell Curve")*(_xlfn.NORM.DIST(AND(DN$6&gt;=$F83,DN$6&lt;=$H83)*(DN$6-$F83+1),$J83/2,$M83,TRUE)-_xlfn.NORM.DIST(AND(DN$6&gt;=$F83,DN$6&lt;=$H83)*(DM$6-$F83+1),$J83/2,$M83,TRUE))/(1-2*_xlfn.NORM.DIST(0,$J83/2,$M83,TRUE))*$D83+($K83="Steady Growth")*(AND(DN$6&gt;=$F83,DN$6&lt;=$H83)*((DN$6-$F83+1)/($J83*($J83+1)/2)*$D83))+($K83="custom")*CustCF!DH83</f>
        <v>0</v>
      </c>
      <c r="DO83" s="95">
        <f>($K83="Bell Curve")*(_xlfn.NORM.DIST(AND(DO$6&gt;=$F83,DO$6&lt;=$H83)*(DO$6-$F83+1),$J83/2,$M83,TRUE)-_xlfn.NORM.DIST(AND(DO$6&gt;=$F83,DO$6&lt;=$H83)*(DN$6-$F83+1),$J83/2,$M83,TRUE))/(1-2*_xlfn.NORM.DIST(0,$J83/2,$M83,TRUE))*$D83+($K83="Steady Growth")*(AND(DO$6&gt;=$F83,DO$6&lt;=$H83)*((DO$6-$F83+1)/($J83*($J83+1)/2)*$D83))+($K83="custom")*CustCF!DI83</f>
        <v>0</v>
      </c>
      <c r="DP83" s="95">
        <f>($K83="Bell Curve")*(_xlfn.NORM.DIST(AND(DP$6&gt;=$F83,DP$6&lt;=$H83)*(DP$6-$F83+1),$J83/2,$M83,TRUE)-_xlfn.NORM.DIST(AND(DP$6&gt;=$F83,DP$6&lt;=$H83)*(DO$6-$F83+1),$J83/2,$M83,TRUE))/(1-2*_xlfn.NORM.DIST(0,$J83/2,$M83,TRUE))*$D83+($K83="Steady Growth")*(AND(DP$6&gt;=$F83,DP$6&lt;=$H83)*((DP$6-$F83+1)/($J83*($J83+1)/2)*$D83))+($K83="custom")*CustCF!DJ83</f>
        <v>0</v>
      </c>
      <c r="DQ83" s="95">
        <f>($K83="Bell Curve")*(_xlfn.NORM.DIST(AND(DQ$6&gt;=$F83,DQ$6&lt;=$H83)*(DQ$6-$F83+1),$J83/2,$M83,TRUE)-_xlfn.NORM.DIST(AND(DQ$6&gt;=$F83,DQ$6&lt;=$H83)*(DP$6-$F83+1),$J83/2,$M83,TRUE))/(1-2*_xlfn.NORM.DIST(0,$J83/2,$M83,TRUE))*$D83+($K83="Steady Growth")*(AND(DQ$6&gt;=$F83,DQ$6&lt;=$H83)*((DQ$6-$F83+1)/($J83*($J83+1)/2)*$D83))+($K83="custom")*CustCF!DK83</f>
        <v>0</v>
      </c>
      <c r="DR83" s="95">
        <f>($K83="Bell Curve")*(_xlfn.NORM.DIST(AND(DR$6&gt;=$F83,DR$6&lt;=$H83)*(DR$6-$F83+1),$J83/2,$M83,TRUE)-_xlfn.NORM.DIST(AND(DR$6&gt;=$F83,DR$6&lt;=$H83)*(DQ$6-$F83+1),$J83/2,$M83,TRUE))/(1-2*_xlfn.NORM.DIST(0,$J83/2,$M83,TRUE))*$D83+($K83="Steady Growth")*(AND(DR$6&gt;=$F83,DR$6&lt;=$H83)*((DR$6-$F83+1)/($J83*($J83+1)/2)*$D83))+($K83="custom")*CustCF!DL83</f>
        <v>0</v>
      </c>
      <c r="DS83" s="95">
        <f>($K83="Bell Curve")*(_xlfn.NORM.DIST(AND(DS$6&gt;=$F83,DS$6&lt;=$H83)*(DS$6-$F83+1),$J83/2,$M83,TRUE)-_xlfn.NORM.DIST(AND(DS$6&gt;=$F83,DS$6&lt;=$H83)*(DR$6-$F83+1),$J83/2,$M83,TRUE))/(1-2*_xlfn.NORM.DIST(0,$J83/2,$M83,TRUE))*$D83+($K83="Steady Growth")*(AND(DS$6&gt;=$F83,DS$6&lt;=$H83)*((DS$6-$F83+1)/($J83*($J83+1)/2)*$D83))+($K83="custom")*CustCF!DM83</f>
        <v>0</v>
      </c>
      <c r="DT83" s="95">
        <f>($K83="Bell Curve")*(_xlfn.NORM.DIST(AND(DT$6&gt;=$F83,DT$6&lt;=$H83)*(DT$6-$F83+1),$J83/2,$M83,TRUE)-_xlfn.NORM.DIST(AND(DT$6&gt;=$F83,DT$6&lt;=$H83)*(DS$6-$F83+1),$J83/2,$M83,TRUE))/(1-2*_xlfn.NORM.DIST(0,$J83/2,$M83,TRUE))*$D83+($K83="Steady Growth")*(AND(DT$6&gt;=$F83,DT$6&lt;=$H83)*((DT$6-$F83+1)/($J83*($J83+1)/2)*$D83))+($K83="custom")*CustCF!DN83</f>
        <v>0</v>
      </c>
      <c r="DU83" s="95">
        <f>($K83="Bell Curve")*(_xlfn.NORM.DIST(AND(DU$6&gt;=$F83,DU$6&lt;=$H83)*(DU$6-$F83+1),$J83/2,$M83,TRUE)-_xlfn.NORM.DIST(AND(DU$6&gt;=$F83,DU$6&lt;=$H83)*(DT$6-$F83+1),$J83/2,$M83,TRUE))/(1-2*_xlfn.NORM.DIST(0,$J83/2,$M83,TRUE))*$D83+($K83="Steady Growth")*(AND(DU$6&gt;=$F83,DU$6&lt;=$H83)*((DU$6-$F83+1)/($J83*($J83+1)/2)*$D83))+($K83="custom")*CustCF!DO83</f>
        <v>0</v>
      </c>
      <c r="DV83" s="95">
        <f>($K83="Bell Curve")*(_xlfn.NORM.DIST(AND(DV$6&gt;=$F83,DV$6&lt;=$H83)*(DV$6-$F83+1),$J83/2,$M83,TRUE)-_xlfn.NORM.DIST(AND(DV$6&gt;=$F83,DV$6&lt;=$H83)*(DU$6-$F83+1),$J83/2,$M83,TRUE))/(1-2*_xlfn.NORM.DIST(0,$J83/2,$M83,TRUE))*$D83+($K83="Steady Growth")*(AND(DV$6&gt;=$F83,DV$6&lt;=$H83)*((DV$6-$F83+1)/($J83*($J83+1)/2)*$D83))+($K83="custom")*CustCF!DP83</f>
        <v>0</v>
      </c>
      <c r="DW83" s="95">
        <f>($K83="Bell Curve")*(_xlfn.NORM.DIST(AND(DW$6&gt;=$F83,DW$6&lt;=$H83)*(DW$6-$F83+1),$J83/2,$M83,TRUE)-_xlfn.NORM.DIST(AND(DW$6&gt;=$F83,DW$6&lt;=$H83)*(DV$6-$F83+1),$J83/2,$M83,TRUE))/(1-2*_xlfn.NORM.DIST(0,$J83/2,$M83,TRUE))*$D83+($K83="Steady Growth")*(AND(DW$6&gt;=$F83,DW$6&lt;=$H83)*((DW$6-$F83+1)/($J83*($J83+1)/2)*$D83))+($K83="custom")*CustCF!DQ83</f>
        <v>0</v>
      </c>
      <c r="DX83" s="95">
        <f>($K83="Bell Curve")*(_xlfn.NORM.DIST(AND(DX$6&gt;=$F83,DX$6&lt;=$H83)*(DX$6-$F83+1),$J83/2,$M83,TRUE)-_xlfn.NORM.DIST(AND(DX$6&gt;=$F83,DX$6&lt;=$H83)*(DW$6-$F83+1),$J83/2,$M83,TRUE))/(1-2*_xlfn.NORM.DIST(0,$J83/2,$M83,TRUE))*$D83+($K83="Steady Growth")*(AND(DX$6&gt;=$F83,DX$6&lt;=$H83)*((DX$6-$F83+1)/($J83*($J83+1)/2)*$D83))+($K83="custom")*CustCF!DR83</f>
        <v>0</v>
      </c>
      <c r="DY83" s="95">
        <f>($K83="Bell Curve")*(_xlfn.NORM.DIST(AND(DY$6&gt;=$F83,DY$6&lt;=$H83)*(DY$6-$F83+1),$J83/2,$M83,TRUE)-_xlfn.NORM.DIST(AND(DY$6&gt;=$F83,DY$6&lt;=$H83)*(DX$6-$F83+1),$J83/2,$M83,TRUE))/(1-2*_xlfn.NORM.DIST(0,$J83/2,$M83,TRUE))*$D83+($K83="Steady Growth")*(AND(DY$6&gt;=$F83,DY$6&lt;=$H83)*((DY$6-$F83+1)/($J83*($J83+1)/2)*$D83))+($K83="custom")*CustCF!DS83</f>
        <v>0</v>
      </c>
      <c r="DZ83" s="95">
        <f>($K83="Bell Curve")*(_xlfn.NORM.DIST(AND(DZ$6&gt;=$F83,DZ$6&lt;=$H83)*(DZ$6-$F83+1),$J83/2,$M83,TRUE)-_xlfn.NORM.DIST(AND(DZ$6&gt;=$F83,DZ$6&lt;=$H83)*(DY$6-$F83+1),$J83/2,$M83,TRUE))/(1-2*_xlfn.NORM.DIST(0,$J83/2,$M83,TRUE))*$D83+($K83="Steady Growth")*(AND(DZ$6&gt;=$F83,DZ$6&lt;=$H83)*((DZ$6-$F83+1)/($J83*($J83+1)/2)*$D83))+($K83="custom")*CustCF!DT83</f>
        <v>0</v>
      </c>
      <c r="EA83" s="95">
        <f>($K83="Bell Curve")*(_xlfn.NORM.DIST(AND(EA$6&gt;=$F83,EA$6&lt;=$H83)*(EA$6-$F83+1),$J83/2,$M83,TRUE)-_xlfn.NORM.DIST(AND(EA$6&gt;=$F83,EA$6&lt;=$H83)*(DZ$6-$F83+1),$J83/2,$M83,TRUE))/(1-2*_xlfn.NORM.DIST(0,$J83/2,$M83,TRUE))*$D83+($K83="Steady Growth")*(AND(EA$6&gt;=$F83,EA$6&lt;=$H83)*((EA$6-$F83+1)/($J83*($J83+1)/2)*$D83))+($K83="custom")*CustCF!DU83</f>
        <v>0</v>
      </c>
      <c r="EB83" s="95">
        <f>($K83="Bell Curve")*(_xlfn.NORM.DIST(AND(EB$6&gt;=$F83,EB$6&lt;=$H83)*(EB$6-$F83+1),$J83/2,$M83,TRUE)-_xlfn.NORM.DIST(AND(EB$6&gt;=$F83,EB$6&lt;=$H83)*(EA$6-$F83+1),$J83/2,$M83,TRUE))/(1-2*_xlfn.NORM.DIST(0,$J83/2,$M83,TRUE))*$D83+($K83="Steady Growth")*(AND(EB$6&gt;=$F83,EB$6&lt;=$H83)*((EB$6-$F83+1)/($J83*($J83+1)/2)*$D83))+($K83="custom")*CustCF!DV83</f>
        <v>0</v>
      </c>
      <c r="EC83" s="95">
        <f>($K83="Bell Curve")*(_xlfn.NORM.DIST(AND(EC$6&gt;=$F83,EC$6&lt;=$H83)*(EC$6-$F83+1),$J83/2,$M83,TRUE)-_xlfn.NORM.DIST(AND(EC$6&gt;=$F83,EC$6&lt;=$H83)*(EB$6-$F83+1),$J83/2,$M83,TRUE))/(1-2*_xlfn.NORM.DIST(0,$J83/2,$M83,TRUE))*$D83+($K83="Steady Growth")*(AND(EC$6&gt;=$F83,EC$6&lt;=$H83)*((EC$6-$F83+1)/($J83*($J83+1)/2)*$D83))+($K83="custom")*CustCF!DW83</f>
        <v>0</v>
      </c>
      <c r="ED83" s="95">
        <f>($K83="Bell Curve")*(_xlfn.NORM.DIST(AND(ED$6&gt;=$F83,ED$6&lt;=$H83)*(ED$6-$F83+1),$J83/2,$M83,TRUE)-_xlfn.NORM.DIST(AND(ED$6&gt;=$F83,ED$6&lt;=$H83)*(EC$6-$F83+1),$J83/2,$M83,TRUE))/(1-2*_xlfn.NORM.DIST(0,$J83/2,$M83,TRUE))*$D83+($K83="Steady Growth")*(AND(ED$6&gt;=$F83,ED$6&lt;=$H83)*((ED$6-$F83+1)/($J83*($J83+1)/2)*$D83))+($K83="custom")*CustCF!DX83</f>
        <v>0</v>
      </c>
      <c r="EE83" s="95">
        <f>($K83="Bell Curve")*(_xlfn.NORM.DIST(AND(EE$6&gt;=$F83,EE$6&lt;=$H83)*(EE$6-$F83+1),$J83/2,$M83,TRUE)-_xlfn.NORM.DIST(AND(EE$6&gt;=$F83,EE$6&lt;=$H83)*(ED$6-$F83+1),$J83/2,$M83,TRUE))/(1-2*_xlfn.NORM.DIST(0,$J83/2,$M83,TRUE))*$D83+($K83="Steady Growth")*(AND(EE$6&gt;=$F83,EE$6&lt;=$H83)*((EE$6-$F83+1)/($J83*($J83+1)/2)*$D83))+($K83="custom")*CustCF!DY83</f>
        <v>0</v>
      </c>
      <c r="EF83" s="95">
        <f>($K83="Bell Curve")*(_xlfn.NORM.DIST(AND(EF$6&gt;=$F83,EF$6&lt;=$H83)*(EF$6-$F83+1),$J83/2,$M83,TRUE)-_xlfn.NORM.DIST(AND(EF$6&gt;=$F83,EF$6&lt;=$H83)*(EE$6-$F83+1),$J83/2,$M83,TRUE))/(1-2*_xlfn.NORM.DIST(0,$J83/2,$M83,TRUE))*$D83+($K83="Steady Growth")*(AND(EF$6&gt;=$F83,EF$6&lt;=$H83)*((EF$6-$F83+1)/($J83*($J83+1)/2)*$D83))+($K83="custom")*CustCF!DZ83</f>
        <v>0</v>
      </c>
      <c r="EG83" s="95">
        <f>($K83="Bell Curve")*(_xlfn.NORM.DIST(AND(EG$6&gt;=$F83,EG$6&lt;=$H83)*(EG$6-$F83+1),$J83/2,$M83,TRUE)-_xlfn.NORM.DIST(AND(EG$6&gt;=$F83,EG$6&lt;=$H83)*(EF$6-$F83+1),$J83/2,$M83,TRUE))/(1-2*_xlfn.NORM.DIST(0,$J83/2,$M83,TRUE))*$D83+($K83="Steady Growth")*(AND(EG$6&gt;=$F83,EG$6&lt;=$H83)*((EG$6-$F83+1)/($J83*($J83+1)/2)*$D83))+($K83="custom")*CustCF!EA83</f>
        <v>0</v>
      </c>
      <c r="EH83" s="95">
        <f>($K83="Bell Curve")*(_xlfn.NORM.DIST(AND(EH$6&gt;=$F83,EH$6&lt;=$H83)*(EH$6-$F83+1),$J83/2,$M83,TRUE)-_xlfn.NORM.DIST(AND(EH$6&gt;=$F83,EH$6&lt;=$H83)*(EG$6-$F83+1),$J83/2,$M83,TRUE))/(1-2*_xlfn.NORM.DIST(0,$J83/2,$M83,TRUE))*$D83+($K83="Steady Growth")*(AND(EH$6&gt;=$F83,EH$6&lt;=$H83)*((EH$6-$F83+1)/($J83*($J83+1)/2)*$D83))+($K83="custom")*CustCF!EB83</f>
        <v>0</v>
      </c>
      <c r="EI83" s="95">
        <f>($K83="Bell Curve")*(_xlfn.NORM.DIST(AND(EI$6&gt;=$F83,EI$6&lt;=$H83)*(EI$6-$F83+1),$J83/2,$M83,TRUE)-_xlfn.NORM.DIST(AND(EI$6&gt;=$F83,EI$6&lt;=$H83)*(EH$6-$F83+1),$J83/2,$M83,TRUE))/(1-2*_xlfn.NORM.DIST(0,$J83/2,$M83,TRUE))*$D83+($K83="Steady Growth")*(AND(EI$6&gt;=$F83,EI$6&lt;=$H83)*((EI$6-$F83+1)/($J83*($J83+1)/2)*$D83))+($K83="custom")*CustCF!EC83</f>
        <v>0</v>
      </c>
      <c r="EJ83" s="95">
        <f>($K83="Bell Curve")*(_xlfn.NORM.DIST(AND(EJ$6&gt;=$F83,EJ$6&lt;=$H83)*(EJ$6-$F83+1),$J83/2,$M83,TRUE)-_xlfn.NORM.DIST(AND(EJ$6&gt;=$F83,EJ$6&lt;=$H83)*(EI$6-$F83+1),$J83/2,$M83,TRUE))/(1-2*_xlfn.NORM.DIST(0,$J83/2,$M83,TRUE))*$D83+($K83="Steady Growth")*(AND(EJ$6&gt;=$F83,EJ$6&lt;=$H83)*((EJ$6-$F83+1)/($J83*($J83+1)/2)*$D83))+($K83="custom")*CustCF!ED83</f>
        <v>0</v>
      </c>
      <c r="EK83" s="95">
        <f>($K83="Bell Curve")*(_xlfn.NORM.DIST(AND(EK$6&gt;=$F83,EK$6&lt;=$H83)*(EK$6-$F83+1),$J83/2,$M83,TRUE)-_xlfn.NORM.DIST(AND(EK$6&gt;=$F83,EK$6&lt;=$H83)*(EJ$6-$F83+1),$J83/2,$M83,TRUE))/(1-2*_xlfn.NORM.DIST(0,$J83/2,$M83,TRUE))*$D83+($K83="Steady Growth")*(AND(EK$6&gt;=$F83,EK$6&lt;=$H83)*((EK$6-$F83+1)/($J83*($J83+1)/2)*$D83))+($K83="custom")*CustCF!EE83</f>
        <v>0</v>
      </c>
      <c r="EL83" s="95">
        <f>($K83="Bell Curve")*(_xlfn.NORM.DIST(AND(EL$6&gt;=$F83,EL$6&lt;=$H83)*(EL$6-$F83+1),$J83/2,$M83,TRUE)-_xlfn.NORM.DIST(AND(EL$6&gt;=$F83,EL$6&lt;=$H83)*(EK$6-$F83+1),$J83/2,$M83,TRUE))/(1-2*_xlfn.NORM.DIST(0,$J83/2,$M83,TRUE))*$D83+($K83="Steady Growth")*(AND(EL$6&gt;=$F83,EL$6&lt;=$H83)*((EL$6-$F83+1)/($J83*($J83+1)/2)*$D83))+($K83="custom")*CustCF!EF83</f>
        <v>0</v>
      </c>
      <c r="EM83" s="95">
        <f>($K83="Bell Curve")*(_xlfn.NORM.DIST(AND(EM$6&gt;=$F83,EM$6&lt;=$H83)*(EM$6-$F83+1),$J83/2,$M83,TRUE)-_xlfn.NORM.DIST(AND(EM$6&gt;=$F83,EM$6&lt;=$H83)*(EL$6-$F83+1),$J83/2,$M83,TRUE))/(1-2*_xlfn.NORM.DIST(0,$J83/2,$M83,TRUE))*$D83+($K83="Steady Growth")*(AND(EM$6&gt;=$F83,EM$6&lt;=$H83)*((EM$6-$F83+1)/($J83*($J83+1)/2)*$D83))+($K83="custom")*CustCF!EG83</f>
        <v>0</v>
      </c>
      <c r="EN83" s="95">
        <f>($K83="Bell Curve")*(_xlfn.NORM.DIST(AND(EN$6&gt;=$F83,EN$6&lt;=$H83)*(EN$6-$F83+1),$J83/2,$M83,TRUE)-_xlfn.NORM.DIST(AND(EN$6&gt;=$F83,EN$6&lt;=$H83)*(EM$6-$F83+1),$J83/2,$M83,TRUE))/(1-2*_xlfn.NORM.DIST(0,$J83/2,$M83,TRUE))*$D83+($K83="Steady Growth")*(AND(EN$6&gt;=$F83,EN$6&lt;=$H83)*((EN$6-$F83+1)/($J83*($J83+1)/2)*$D83))+($K83="custom")*CustCF!EH83</f>
        <v>0</v>
      </c>
      <c r="EO83" s="95">
        <f>($K83="Bell Curve")*(_xlfn.NORM.DIST(AND(EO$6&gt;=$F83,EO$6&lt;=$H83)*(EO$6-$F83+1),$J83/2,$M83,TRUE)-_xlfn.NORM.DIST(AND(EO$6&gt;=$F83,EO$6&lt;=$H83)*(EN$6-$F83+1),$J83/2,$M83,TRUE))/(1-2*_xlfn.NORM.DIST(0,$J83/2,$M83,TRUE))*$D83+($K83="Steady Growth")*(AND(EO$6&gt;=$F83,EO$6&lt;=$H83)*((EO$6-$F83+1)/($J83*($J83+1)/2)*$D83))+($K83="custom")*CustCF!EI83</f>
        <v>0</v>
      </c>
      <c r="EP83" s="95">
        <f>($K83="Bell Curve")*(_xlfn.NORM.DIST(AND(EP$6&gt;=$F83,EP$6&lt;=$H83)*(EP$6-$F83+1),$J83/2,$M83,TRUE)-_xlfn.NORM.DIST(AND(EP$6&gt;=$F83,EP$6&lt;=$H83)*(EO$6-$F83+1),$J83/2,$M83,TRUE))/(1-2*_xlfn.NORM.DIST(0,$J83/2,$M83,TRUE))*$D83+($K83="Steady Growth")*(AND(EP$6&gt;=$F83,EP$6&lt;=$H83)*((EP$6-$F83+1)/($J83*($J83+1)/2)*$D83))+($K83="custom")*CustCF!EJ83</f>
        <v>0</v>
      </c>
      <c r="EQ83" s="95">
        <f>($K83="Bell Curve")*(_xlfn.NORM.DIST(AND(EQ$6&gt;=$F83,EQ$6&lt;=$H83)*(EQ$6-$F83+1),$J83/2,$M83,TRUE)-_xlfn.NORM.DIST(AND(EQ$6&gt;=$F83,EQ$6&lt;=$H83)*(EP$6-$F83+1),$J83/2,$M83,TRUE))/(1-2*_xlfn.NORM.DIST(0,$J83/2,$M83,TRUE))*$D83+($K83="Steady Growth")*(AND(EQ$6&gt;=$F83,EQ$6&lt;=$H83)*((EQ$6-$F83+1)/($J83*($J83+1)/2)*$D83))+($K83="custom")*CustCF!EK83</f>
        <v>0</v>
      </c>
      <c r="ER83" s="95">
        <f>($K83="Bell Curve")*(_xlfn.NORM.DIST(AND(ER$6&gt;=$F83,ER$6&lt;=$H83)*(ER$6-$F83+1),$J83/2,$M83,TRUE)-_xlfn.NORM.DIST(AND(ER$6&gt;=$F83,ER$6&lt;=$H83)*(EQ$6-$F83+1),$J83/2,$M83,TRUE))/(1-2*_xlfn.NORM.DIST(0,$J83/2,$M83,TRUE))*$D83+($K83="Steady Growth")*(AND(ER$6&gt;=$F83,ER$6&lt;=$H83)*((ER$6-$F83+1)/($J83*($J83+1)/2)*$D83))+($K83="custom")*CustCF!EL83</f>
        <v>0</v>
      </c>
      <c r="ES83" s="95">
        <f>($K83="Bell Curve")*(_xlfn.NORM.DIST(AND(ES$6&gt;=$F83,ES$6&lt;=$H83)*(ES$6-$F83+1),$J83/2,$M83,TRUE)-_xlfn.NORM.DIST(AND(ES$6&gt;=$F83,ES$6&lt;=$H83)*(ER$6-$F83+1),$J83/2,$M83,TRUE))/(1-2*_xlfn.NORM.DIST(0,$J83/2,$M83,TRUE))*$D83+($K83="Steady Growth")*(AND(ES$6&gt;=$F83,ES$6&lt;=$H83)*((ES$6-$F83+1)/($J83*($J83+1)/2)*$D83))+($K83="custom")*CustCF!EM83</f>
        <v>0</v>
      </c>
      <c r="ET83" s="95">
        <f>($K83="Bell Curve")*(_xlfn.NORM.DIST(AND(ET$6&gt;=$F83,ET$6&lt;=$H83)*(ET$6-$F83+1),$J83/2,$M83,TRUE)-_xlfn.NORM.DIST(AND(ET$6&gt;=$F83,ET$6&lt;=$H83)*(ES$6-$F83+1),$J83/2,$M83,TRUE))/(1-2*_xlfn.NORM.DIST(0,$J83/2,$M83,TRUE))*$D83+($K83="Steady Growth")*(AND(ET$6&gt;=$F83,ET$6&lt;=$H83)*((ET$6-$F83+1)/($J83*($J83+1)/2)*$D83))+($K83="custom")*CustCF!EN83</f>
        <v>0</v>
      </c>
      <c r="EU83" s="95">
        <f>($K83="Bell Curve")*(_xlfn.NORM.DIST(AND(EU$6&gt;=$F83,EU$6&lt;=$H83)*(EU$6-$F83+1),$J83/2,$M83,TRUE)-_xlfn.NORM.DIST(AND(EU$6&gt;=$F83,EU$6&lt;=$H83)*(ET$6-$F83+1),$J83/2,$M83,TRUE))/(1-2*_xlfn.NORM.DIST(0,$J83/2,$M83,TRUE))*$D83+($K83="Steady Growth")*(AND(EU$6&gt;=$F83,EU$6&lt;=$H83)*((EU$6-$F83+1)/($J83*($J83+1)/2)*$D83))+($K83="custom")*CustCF!EO83</f>
        <v>0</v>
      </c>
      <c r="EV83" s="95">
        <f>($K83="Bell Curve")*(_xlfn.NORM.DIST(AND(EV$6&gt;=$F83,EV$6&lt;=$H83)*(EV$6-$F83+1),$J83/2,$M83,TRUE)-_xlfn.NORM.DIST(AND(EV$6&gt;=$F83,EV$6&lt;=$H83)*(EU$6-$F83+1),$J83/2,$M83,TRUE))/(1-2*_xlfn.NORM.DIST(0,$J83/2,$M83,TRUE))*$D83+($K83="Steady Growth")*(AND(EV$6&gt;=$F83,EV$6&lt;=$H83)*((EV$6-$F83+1)/($J83*($J83+1)/2)*$D83))+($K83="custom")*CustCF!EP83</f>
        <v>0</v>
      </c>
      <c r="EW83" s="95">
        <f>($K83="Bell Curve")*(_xlfn.NORM.DIST(AND(EW$6&gt;=$F83,EW$6&lt;=$H83)*(EW$6-$F83+1),$J83/2,$M83,TRUE)-_xlfn.NORM.DIST(AND(EW$6&gt;=$F83,EW$6&lt;=$H83)*(EV$6-$F83+1),$J83/2,$M83,TRUE))/(1-2*_xlfn.NORM.DIST(0,$J83/2,$M83,TRUE))*$D83+($K83="Steady Growth")*(AND(EW$6&gt;=$F83,EW$6&lt;=$H83)*((EW$6-$F83+1)/($J83*($J83+1)/2)*$D83))+($K83="custom")*CustCF!EQ83</f>
        <v>0</v>
      </c>
      <c r="EX83" s="95">
        <f>($K83="Bell Curve")*(_xlfn.NORM.DIST(AND(EX$6&gt;=$F83,EX$6&lt;=$H83)*(EX$6-$F83+1),$J83/2,$M83,TRUE)-_xlfn.NORM.DIST(AND(EX$6&gt;=$F83,EX$6&lt;=$H83)*(EW$6-$F83+1),$J83/2,$M83,TRUE))/(1-2*_xlfn.NORM.DIST(0,$J83/2,$M83,TRUE))*$D83+($K83="Steady Growth")*(AND(EX$6&gt;=$F83,EX$6&lt;=$H83)*((EX$6-$F83+1)/($J83*($J83+1)/2)*$D83))+($K83="custom")*CustCF!ER83</f>
        <v>0</v>
      </c>
      <c r="EY83" s="95">
        <f>($K83="Bell Curve")*(_xlfn.NORM.DIST(AND(EY$6&gt;=$F83,EY$6&lt;=$H83)*(EY$6-$F83+1),$J83/2,$M83,TRUE)-_xlfn.NORM.DIST(AND(EY$6&gt;=$F83,EY$6&lt;=$H83)*(EX$6-$F83+1),$J83/2,$M83,TRUE))/(1-2*_xlfn.NORM.DIST(0,$J83/2,$M83,TRUE))*$D83+($K83="Steady Growth")*(AND(EY$6&gt;=$F83,EY$6&lt;=$H83)*((EY$6-$F83+1)/($J83*($J83+1)/2)*$D83))+($K83="custom")*CustCF!ES83</f>
        <v>0</v>
      </c>
      <c r="EZ83" s="95">
        <f>($K83="Bell Curve")*(_xlfn.NORM.DIST(AND(EZ$6&gt;=$F83,EZ$6&lt;=$H83)*(EZ$6-$F83+1),$J83/2,$M83,TRUE)-_xlfn.NORM.DIST(AND(EZ$6&gt;=$F83,EZ$6&lt;=$H83)*(EY$6-$F83+1),$J83/2,$M83,TRUE))/(1-2*_xlfn.NORM.DIST(0,$J83/2,$M83,TRUE))*$D83+($K83="Steady Growth")*(AND(EZ$6&gt;=$F83,EZ$6&lt;=$H83)*((EZ$6-$F83+1)/($J83*($J83+1)/2)*$D83))+($K83="custom")*CustCF!ET83</f>
        <v>0</v>
      </c>
      <c r="FA83" s="95">
        <f>($K83="Bell Curve")*(_xlfn.NORM.DIST(AND(FA$6&gt;=$F83,FA$6&lt;=$H83)*(FA$6-$F83+1),$J83/2,$M83,TRUE)-_xlfn.NORM.DIST(AND(FA$6&gt;=$F83,FA$6&lt;=$H83)*(EZ$6-$F83+1),$J83/2,$M83,TRUE))/(1-2*_xlfn.NORM.DIST(0,$J83/2,$M83,TRUE))*$D83+($K83="Steady Growth")*(AND(FA$6&gt;=$F83,FA$6&lt;=$H83)*((FA$6-$F83+1)/($J83*($J83+1)/2)*$D83))+($K83="custom")*CustCF!EU83</f>
        <v>0</v>
      </c>
      <c r="FB83" s="95">
        <f>($K83="Bell Curve")*(_xlfn.NORM.DIST(AND(FB$6&gt;=$F83,FB$6&lt;=$H83)*(FB$6-$F83+1),$J83/2,$M83,TRUE)-_xlfn.NORM.DIST(AND(FB$6&gt;=$F83,FB$6&lt;=$H83)*(FA$6-$F83+1),$J83/2,$M83,TRUE))/(1-2*_xlfn.NORM.DIST(0,$J83/2,$M83,TRUE))*$D83+($K83="Steady Growth")*(AND(FB$6&gt;=$F83,FB$6&lt;=$H83)*((FB$6-$F83+1)/($J83*($J83+1)/2)*$D83))+($K83="custom")*CustCF!EV83</f>
        <v>0</v>
      </c>
      <c r="FC83" s="95">
        <f>($K83="Bell Curve")*(_xlfn.NORM.DIST(AND(FC$6&gt;=$F83,FC$6&lt;=$H83)*(FC$6-$F83+1),$J83/2,$M83,TRUE)-_xlfn.NORM.DIST(AND(FC$6&gt;=$F83,FC$6&lt;=$H83)*(FB$6-$F83+1),$J83/2,$M83,TRUE))/(1-2*_xlfn.NORM.DIST(0,$J83/2,$M83,TRUE))*$D83+($K83="Steady Growth")*(AND(FC$6&gt;=$F83,FC$6&lt;=$H83)*((FC$6-$F83+1)/($J83*($J83+1)/2)*$D83))+($K83="custom")*CustCF!EW83</f>
        <v>0</v>
      </c>
      <c r="FD83" s="95">
        <f>($K83="Bell Curve")*(_xlfn.NORM.DIST(AND(FD$6&gt;=$F83,FD$6&lt;=$H83)*(FD$6-$F83+1),$J83/2,$M83,TRUE)-_xlfn.NORM.DIST(AND(FD$6&gt;=$F83,FD$6&lt;=$H83)*(FC$6-$F83+1),$J83/2,$M83,TRUE))/(1-2*_xlfn.NORM.DIST(0,$J83/2,$M83,TRUE))*$D83+($K83="Steady Growth")*(AND(FD$6&gt;=$F83,FD$6&lt;=$H83)*((FD$6-$F83+1)/($J83*($J83+1)/2)*$D83))+($K83="custom")*CustCF!EX83</f>
        <v>0</v>
      </c>
      <c r="FE83" s="95">
        <f>($K83="Bell Curve")*(_xlfn.NORM.DIST(AND(FE$6&gt;=$F83,FE$6&lt;=$H83)*(FE$6-$F83+1),$J83/2,$M83,TRUE)-_xlfn.NORM.DIST(AND(FE$6&gt;=$F83,FE$6&lt;=$H83)*(FD$6-$F83+1),$J83/2,$M83,TRUE))/(1-2*_xlfn.NORM.DIST(0,$J83/2,$M83,TRUE))*$D83+($K83="Steady Growth")*(AND(FE$6&gt;=$F83,FE$6&lt;=$H83)*((FE$6-$F83+1)/($J83*($J83+1)/2)*$D83))+($K83="custom")*CustCF!EY83</f>
        <v>0</v>
      </c>
      <c r="FF83" s="95">
        <f>($K83="Bell Curve")*(_xlfn.NORM.DIST(AND(FF$6&gt;=$F83,FF$6&lt;=$H83)*(FF$6-$F83+1),$J83/2,$M83,TRUE)-_xlfn.NORM.DIST(AND(FF$6&gt;=$F83,FF$6&lt;=$H83)*(FE$6-$F83+1),$J83/2,$M83,TRUE))/(1-2*_xlfn.NORM.DIST(0,$J83/2,$M83,TRUE))*$D83+($K83="Steady Growth")*(AND(FF$6&gt;=$F83,FF$6&lt;=$H83)*((FF$6-$F83+1)/($J83*($J83+1)/2)*$D83))+($K83="custom")*CustCF!EZ83</f>
        <v>0</v>
      </c>
      <c r="FG83" s="95">
        <f>($K83="Bell Curve")*(_xlfn.NORM.DIST(AND(FG$6&gt;=$F83,FG$6&lt;=$H83)*(FG$6-$F83+1),$J83/2,$M83,TRUE)-_xlfn.NORM.DIST(AND(FG$6&gt;=$F83,FG$6&lt;=$H83)*(FF$6-$F83+1),$J83/2,$M83,TRUE))/(1-2*_xlfn.NORM.DIST(0,$J83/2,$M83,TRUE))*$D83+($K83="Steady Growth")*(AND(FG$6&gt;=$F83,FG$6&lt;=$H83)*((FG$6-$F83+1)/($J83*($J83+1)/2)*$D83))+($K83="custom")*CustCF!FA83</f>
        <v>0</v>
      </c>
      <c r="FH83" s="95">
        <f>($K83="Bell Curve")*(_xlfn.NORM.DIST(AND(FH$6&gt;=$F83,FH$6&lt;=$H83)*(FH$6-$F83+1),$J83/2,$M83,TRUE)-_xlfn.NORM.DIST(AND(FH$6&gt;=$F83,FH$6&lt;=$H83)*(FG$6-$F83+1),$J83/2,$M83,TRUE))/(1-2*_xlfn.NORM.DIST(0,$J83/2,$M83,TRUE))*$D83+($K83="Steady Growth")*(AND(FH$6&gt;=$F83,FH$6&lt;=$H83)*((FH$6-$F83+1)/($J83*($J83+1)/2)*$D83))+($K83="custom")*CustCF!FB83</f>
        <v>0</v>
      </c>
      <c r="FI83" s="95">
        <f>($K83="Bell Curve")*(_xlfn.NORM.DIST(AND(FI$6&gt;=$F83,FI$6&lt;=$H83)*(FI$6-$F83+1),$J83/2,$M83,TRUE)-_xlfn.NORM.DIST(AND(FI$6&gt;=$F83,FI$6&lt;=$H83)*(FH$6-$F83+1),$J83/2,$M83,TRUE))/(1-2*_xlfn.NORM.DIST(0,$J83/2,$M83,TRUE))*$D83+($K83="Steady Growth")*(AND(FI$6&gt;=$F83,FI$6&lt;=$H83)*((FI$6-$F83+1)/($J83*($J83+1)/2)*$D83))+($K83="custom")*CustCF!FC83</f>
        <v>0</v>
      </c>
      <c r="FJ83" s="95">
        <f>($K83="Bell Curve")*(_xlfn.NORM.DIST(AND(FJ$6&gt;=$F83,FJ$6&lt;=$H83)*(FJ$6-$F83+1),$J83/2,$M83,TRUE)-_xlfn.NORM.DIST(AND(FJ$6&gt;=$F83,FJ$6&lt;=$H83)*(FI$6-$F83+1),$J83/2,$M83,TRUE))/(1-2*_xlfn.NORM.DIST(0,$J83/2,$M83,TRUE))*$D83+($K83="Steady Growth")*(AND(FJ$6&gt;=$F83,FJ$6&lt;=$H83)*((FJ$6-$F83+1)/($J83*($J83+1)/2)*$D83))+($K83="custom")*CustCF!FD83</f>
        <v>0</v>
      </c>
      <c r="FK83" s="95">
        <f>($K83="Bell Curve")*(_xlfn.NORM.DIST(AND(FK$6&gt;=$F83,FK$6&lt;=$H83)*(FK$6-$F83+1),$J83/2,$M83,TRUE)-_xlfn.NORM.DIST(AND(FK$6&gt;=$F83,FK$6&lt;=$H83)*(FJ$6-$F83+1),$J83/2,$M83,TRUE))/(1-2*_xlfn.NORM.DIST(0,$J83/2,$M83,TRUE))*$D83+($K83="Steady Growth")*(AND(FK$6&gt;=$F83,FK$6&lt;=$H83)*((FK$6-$F83+1)/($J83*($J83+1)/2)*$D83))+($K83="custom")*CustCF!FE83</f>
        <v>0</v>
      </c>
      <c r="FL83" s="95">
        <f>($K83="Bell Curve")*(_xlfn.NORM.DIST(AND(FL$6&gt;=$F83,FL$6&lt;=$H83)*(FL$6-$F83+1),$J83/2,$M83,TRUE)-_xlfn.NORM.DIST(AND(FL$6&gt;=$F83,FL$6&lt;=$H83)*(FK$6-$F83+1),$J83/2,$M83,TRUE))/(1-2*_xlfn.NORM.DIST(0,$J83/2,$M83,TRUE))*$D83+($K83="Steady Growth")*(AND(FL$6&gt;=$F83,FL$6&lt;=$H83)*((FL$6-$F83+1)/($J83*($J83+1)/2)*$D83))+($K83="custom")*CustCF!FF83</f>
        <v>0</v>
      </c>
      <c r="FM83" s="95">
        <f>($K83="Bell Curve")*(_xlfn.NORM.DIST(AND(FM$6&gt;=$F83,FM$6&lt;=$H83)*(FM$6-$F83+1),$J83/2,$M83,TRUE)-_xlfn.NORM.DIST(AND(FM$6&gt;=$F83,FM$6&lt;=$H83)*(FL$6-$F83+1),$J83/2,$M83,TRUE))/(1-2*_xlfn.NORM.DIST(0,$J83/2,$M83,TRUE))*$D83+($K83="Steady Growth")*(AND(FM$6&gt;=$F83,FM$6&lt;=$H83)*((FM$6-$F83+1)/($J83*($J83+1)/2)*$D83))+($K83="custom")*CustCF!FG83</f>
        <v>0</v>
      </c>
      <c r="FN83" s="95">
        <f>($K83="Bell Curve")*(_xlfn.NORM.DIST(AND(FN$6&gt;=$F83,FN$6&lt;=$H83)*(FN$6-$F83+1),$J83/2,$M83,TRUE)-_xlfn.NORM.DIST(AND(FN$6&gt;=$F83,FN$6&lt;=$H83)*(FM$6-$F83+1),$J83/2,$M83,TRUE))/(1-2*_xlfn.NORM.DIST(0,$J83/2,$M83,TRUE))*$D83+($K83="Steady Growth")*(AND(FN$6&gt;=$F83,FN$6&lt;=$H83)*((FN$6-$F83+1)/($J83*($J83+1)/2)*$D83))+($K83="custom")*CustCF!FH83</f>
        <v>0</v>
      </c>
      <c r="FO83" s="95">
        <f>($K83="Bell Curve")*(_xlfn.NORM.DIST(AND(FO$6&gt;=$F83,FO$6&lt;=$H83)*(FO$6-$F83+1),$J83/2,$M83,TRUE)-_xlfn.NORM.DIST(AND(FO$6&gt;=$F83,FO$6&lt;=$H83)*(FN$6-$F83+1),$J83/2,$M83,TRUE))/(1-2*_xlfn.NORM.DIST(0,$J83/2,$M83,TRUE))*$D83+($K83="Steady Growth")*(AND(FO$6&gt;=$F83,FO$6&lt;=$H83)*((FO$6-$F83+1)/($J83*($J83+1)/2)*$D83))+($K83="custom")*CustCF!FI83</f>
        <v>0</v>
      </c>
      <c r="FP83" s="95">
        <f>($K83="Bell Curve")*(_xlfn.NORM.DIST(AND(FP$6&gt;=$F83,FP$6&lt;=$H83)*(FP$6-$F83+1),$J83/2,$M83,TRUE)-_xlfn.NORM.DIST(AND(FP$6&gt;=$F83,FP$6&lt;=$H83)*(FO$6-$F83+1),$J83/2,$M83,TRUE))/(1-2*_xlfn.NORM.DIST(0,$J83/2,$M83,TRUE))*$D83+($K83="Steady Growth")*(AND(FP$6&gt;=$F83,FP$6&lt;=$H83)*((FP$6-$F83+1)/($J83*($J83+1)/2)*$D83))+($K83="custom")*CustCF!FJ83</f>
        <v>0</v>
      </c>
      <c r="FQ83" s="95">
        <f>($K83="Bell Curve")*(_xlfn.NORM.DIST(AND(FQ$6&gt;=$F83,FQ$6&lt;=$H83)*(FQ$6-$F83+1),$J83/2,$M83,TRUE)-_xlfn.NORM.DIST(AND(FQ$6&gt;=$F83,FQ$6&lt;=$H83)*(FP$6-$F83+1),$J83/2,$M83,TRUE))/(1-2*_xlfn.NORM.DIST(0,$J83/2,$M83,TRUE))*$D83+($K83="Steady Growth")*(AND(FQ$6&gt;=$F83,FQ$6&lt;=$H83)*((FQ$6-$F83+1)/($J83*($J83+1)/2)*$D83))+($K83="custom")*CustCF!FK83</f>
        <v>0</v>
      </c>
      <c r="FR83" s="95">
        <f>($K83="Bell Curve")*(_xlfn.NORM.DIST(AND(FR$6&gt;=$F83,FR$6&lt;=$H83)*(FR$6-$F83+1),$J83/2,$M83,TRUE)-_xlfn.NORM.DIST(AND(FR$6&gt;=$F83,FR$6&lt;=$H83)*(FQ$6-$F83+1),$J83/2,$M83,TRUE))/(1-2*_xlfn.NORM.DIST(0,$J83/2,$M83,TRUE))*$D83+($K83="Steady Growth")*(AND(FR$6&gt;=$F83,FR$6&lt;=$H83)*((FR$6-$F83+1)/($J83*($J83+1)/2)*$D83))+($K83="custom")*CustCF!FL83</f>
        <v>0</v>
      </c>
      <c r="FS83" s="95">
        <f>($K83="Bell Curve")*(_xlfn.NORM.DIST(AND(FS$6&gt;=$F83,FS$6&lt;=$H83)*(FS$6-$F83+1),$J83/2,$M83,TRUE)-_xlfn.NORM.DIST(AND(FS$6&gt;=$F83,FS$6&lt;=$H83)*(FR$6-$F83+1),$J83/2,$M83,TRUE))/(1-2*_xlfn.NORM.DIST(0,$J83/2,$M83,TRUE))*$D83+($K83="Steady Growth")*(AND(FS$6&gt;=$F83,FS$6&lt;=$H83)*((FS$6-$F83+1)/($J83*($J83+1)/2)*$D83))+($K83="custom")*CustCF!FM83</f>
        <v>0</v>
      </c>
      <c r="FT83" s="95">
        <f>($K83="Bell Curve")*(_xlfn.NORM.DIST(AND(FT$6&gt;=$F83,FT$6&lt;=$H83)*(FT$6-$F83+1),$J83/2,$M83,TRUE)-_xlfn.NORM.DIST(AND(FT$6&gt;=$F83,FT$6&lt;=$H83)*(FS$6-$F83+1),$J83/2,$M83,TRUE))/(1-2*_xlfn.NORM.DIST(0,$J83/2,$M83,TRUE))*$D83+($K83="Steady Growth")*(AND(FT$6&gt;=$F83,FT$6&lt;=$H83)*((FT$6-$F83+1)/($J83*($J83+1)/2)*$D83))+($K83="custom")*CustCF!FN83</f>
        <v>0</v>
      </c>
      <c r="FU83" s="95">
        <f>($K83="Bell Curve")*(_xlfn.NORM.DIST(AND(FU$6&gt;=$F83,FU$6&lt;=$H83)*(FU$6-$F83+1),$J83/2,$M83,TRUE)-_xlfn.NORM.DIST(AND(FU$6&gt;=$F83,FU$6&lt;=$H83)*(FT$6-$F83+1),$J83/2,$M83,TRUE))/(1-2*_xlfn.NORM.DIST(0,$J83/2,$M83,TRUE))*$D83+($K83="Steady Growth")*(AND(FU$6&gt;=$F83,FU$6&lt;=$H83)*((FU$6-$F83+1)/($J83*($J83+1)/2)*$D83))+($K83="custom")*CustCF!FO83</f>
        <v>0</v>
      </c>
      <c r="FV83" s="95">
        <f>($K83="Bell Curve")*(_xlfn.NORM.DIST(AND(FV$6&gt;=$F83,FV$6&lt;=$H83)*(FV$6-$F83+1),$J83/2,$M83,TRUE)-_xlfn.NORM.DIST(AND(FV$6&gt;=$F83,FV$6&lt;=$H83)*(FU$6-$F83+1),$J83/2,$M83,TRUE))/(1-2*_xlfn.NORM.DIST(0,$J83/2,$M83,TRUE))*$D83+($K83="Steady Growth")*(AND(FV$6&gt;=$F83,FV$6&lt;=$H83)*((FV$6-$F83+1)/($J83*($J83+1)/2)*$D83))+($K83="custom")*CustCF!FP83</f>
        <v>0</v>
      </c>
      <c r="FW83" s="95">
        <f>($K83="Bell Curve")*(_xlfn.NORM.DIST(AND(FW$6&gt;=$F83,FW$6&lt;=$H83)*(FW$6-$F83+1),$J83/2,$M83,TRUE)-_xlfn.NORM.DIST(AND(FW$6&gt;=$F83,FW$6&lt;=$H83)*(FV$6-$F83+1),$J83/2,$M83,TRUE))/(1-2*_xlfn.NORM.DIST(0,$J83/2,$M83,TRUE))*$D83+($K83="Steady Growth")*(AND(FW$6&gt;=$F83,FW$6&lt;=$H83)*((FW$6-$F83+1)/($J83*($J83+1)/2)*$D83))+($K83="custom")*CustCF!FQ83</f>
        <v>0</v>
      </c>
      <c r="FX83" s="95">
        <f>($K83="Bell Curve")*(_xlfn.NORM.DIST(AND(FX$6&gt;=$F83,FX$6&lt;=$H83)*(FX$6-$F83+1),$J83/2,$M83,TRUE)-_xlfn.NORM.DIST(AND(FX$6&gt;=$F83,FX$6&lt;=$H83)*(FW$6-$F83+1),$J83/2,$M83,TRUE))/(1-2*_xlfn.NORM.DIST(0,$J83/2,$M83,TRUE))*$D83+($K83="Steady Growth")*(AND(FX$6&gt;=$F83,FX$6&lt;=$H83)*((FX$6-$F83+1)/($J83*($J83+1)/2)*$D83))+($K83="custom")*CustCF!FR83</f>
        <v>0</v>
      </c>
      <c r="FY83" s="95">
        <f>($K83="Bell Curve")*(_xlfn.NORM.DIST(AND(FY$6&gt;=$F83,FY$6&lt;=$H83)*(FY$6-$F83+1),$J83/2,$M83,TRUE)-_xlfn.NORM.DIST(AND(FY$6&gt;=$F83,FY$6&lt;=$H83)*(FX$6-$F83+1),$J83/2,$M83,TRUE))/(1-2*_xlfn.NORM.DIST(0,$J83/2,$M83,TRUE))*$D83+($K83="Steady Growth")*(AND(FY$6&gt;=$F83,FY$6&lt;=$H83)*((FY$6-$F83+1)/($J83*($J83+1)/2)*$D83))+($K83="custom")*CustCF!FS83</f>
        <v>0</v>
      </c>
      <c r="FZ83" s="95">
        <f>($K83="Bell Curve")*(_xlfn.NORM.DIST(AND(FZ$6&gt;=$F83,FZ$6&lt;=$H83)*(FZ$6-$F83+1),$J83/2,$M83,TRUE)-_xlfn.NORM.DIST(AND(FZ$6&gt;=$F83,FZ$6&lt;=$H83)*(FY$6-$F83+1),$J83/2,$M83,TRUE))/(1-2*_xlfn.NORM.DIST(0,$J83/2,$M83,TRUE))*$D83+($K83="Steady Growth")*(AND(FZ$6&gt;=$F83,FZ$6&lt;=$H83)*((FZ$6-$F83+1)/($J83*($J83+1)/2)*$D83))+($K83="custom")*CustCF!FT83</f>
        <v>0</v>
      </c>
      <c r="GA83" s="95">
        <f>($K83="Bell Curve")*(_xlfn.NORM.DIST(AND(GA$6&gt;=$F83,GA$6&lt;=$H83)*(GA$6-$F83+1),$J83/2,$M83,TRUE)-_xlfn.NORM.DIST(AND(GA$6&gt;=$F83,GA$6&lt;=$H83)*(FZ$6-$F83+1),$J83/2,$M83,TRUE))/(1-2*_xlfn.NORM.DIST(0,$J83/2,$M83,TRUE))*$D83+($K83="Steady Growth")*(AND(GA$6&gt;=$F83,GA$6&lt;=$H83)*((GA$6-$F83+1)/($J83*($J83+1)/2)*$D83))+($K83="custom")*CustCF!FU83</f>
        <v>0</v>
      </c>
      <c r="GB83" s="95">
        <f>($K83="Bell Curve")*(_xlfn.NORM.DIST(AND(GB$6&gt;=$F83,GB$6&lt;=$H83)*(GB$6-$F83+1),$J83/2,$M83,TRUE)-_xlfn.NORM.DIST(AND(GB$6&gt;=$F83,GB$6&lt;=$H83)*(GA$6-$F83+1),$J83/2,$M83,TRUE))/(1-2*_xlfn.NORM.DIST(0,$J83/2,$M83,TRUE))*$D83+($K83="Steady Growth")*(AND(GB$6&gt;=$F83,GB$6&lt;=$H83)*((GB$6-$F83+1)/($J83*($J83+1)/2)*$D83))+($K83="custom")*CustCF!FV83</f>
        <v>0</v>
      </c>
      <c r="GC83" s="95">
        <f>($K83="Bell Curve")*(_xlfn.NORM.DIST(AND(GC$6&gt;=$F83,GC$6&lt;=$H83)*(GC$6-$F83+1),$J83/2,$M83,TRUE)-_xlfn.NORM.DIST(AND(GC$6&gt;=$F83,GC$6&lt;=$H83)*(GB$6-$F83+1),$J83/2,$M83,TRUE))/(1-2*_xlfn.NORM.DIST(0,$J83/2,$M83,TRUE))*$D83+($K83="Steady Growth")*(AND(GC$6&gt;=$F83,GC$6&lt;=$H83)*((GC$6-$F83+1)/($J83*($J83+1)/2)*$D83))+($K83="custom")*CustCF!FW83</f>
        <v>0</v>
      </c>
      <c r="GD83" s="95">
        <f>($K83="Bell Curve")*(_xlfn.NORM.DIST(AND(GD$6&gt;=$F83,GD$6&lt;=$H83)*(GD$6-$F83+1),$J83/2,$M83,TRUE)-_xlfn.NORM.DIST(AND(GD$6&gt;=$F83,GD$6&lt;=$H83)*(GC$6-$F83+1),$J83/2,$M83,TRUE))/(1-2*_xlfn.NORM.DIST(0,$J83/2,$M83,TRUE))*$D83+($K83="Steady Growth")*(AND(GD$6&gt;=$F83,GD$6&lt;=$H83)*((GD$6-$F83+1)/($J83*($J83+1)/2)*$D83))+($K83="custom")*CustCF!FX83</f>
        <v>0</v>
      </c>
      <c r="GE83" s="95">
        <f>($K83="Bell Curve")*(_xlfn.NORM.DIST(AND(GE$6&gt;=$F83,GE$6&lt;=$H83)*(GE$6-$F83+1),$J83/2,$M83,TRUE)-_xlfn.NORM.DIST(AND(GE$6&gt;=$F83,GE$6&lt;=$H83)*(GD$6-$F83+1),$J83/2,$M83,TRUE))/(1-2*_xlfn.NORM.DIST(0,$J83/2,$M83,TRUE))*$D83+($K83="Steady Growth")*(AND(GE$6&gt;=$F83,GE$6&lt;=$H83)*((GE$6-$F83+1)/($J83*($J83+1)/2)*$D83))+($K83="custom")*CustCF!FY83</f>
        <v>0</v>
      </c>
      <c r="GF83" s="95">
        <f>($K83="Bell Curve")*(_xlfn.NORM.DIST(AND(GF$6&gt;=$F83,GF$6&lt;=$H83)*(GF$6-$F83+1),$J83/2,$M83,TRUE)-_xlfn.NORM.DIST(AND(GF$6&gt;=$F83,GF$6&lt;=$H83)*(GE$6-$F83+1),$J83/2,$M83,TRUE))/(1-2*_xlfn.NORM.DIST(0,$J83/2,$M83,TRUE))*$D83+($K83="Steady Growth")*(AND(GF$6&gt;=$F83,GF$6&lt;=$H83)*((GF$6-$F83+1)/($J83*($J83+1)/2)*$D83))+($K83="custom")*CustCF!FZ83</f>
        <v>0</v>
      </c>
      <c r="GG83" s="95">
        <f>($K83="Bell Curve")*(_xlfn.NORM.DIST(AND(GG$6&gt;=$F83,GG$6&lt;=$H83)*(GG$6-$F83+1),$J83/2,$M83,TRUE)-_xlfn.NORM.DIST(AND(GG$6&gt;=$F83,GG$6&lt;=$H83)*(GF$6-$F83+1),$J83/2,$M83,TRUE))/(1-2*_xlfn.NORM.DIST(0,$J83/2,$M83,TRUE))*$D83+($K83="Steady Growth")*(AND(GG$6&gt;=$F83,GG$6&lt;=$H83)*((GG$6-$F83+1)/($J83*($J83+1)/2)*$D83))+($K83="custom")*CustCF!GA83</f>
        <v>0</v>
      </c>
      <c r="GH83" s="95">
        <f>($K83="Bell Curve")*(_xlfn.NORM.DIST(AND(GH$6&gt;=$F83,GH$6&lt;=$H83)*(GH$6-$F83+1),$J83/2,$M83,TRUE)-_xlfn.NORM.DIST(AND(GH$6&gt;=$F83,GH$6&lt;=$H83)*(GG$6-$F83+1),$J83/2,$M83,TRUE))/(1-2*_xlfn.NORM.DIST(0,$J83/2,$M83,TRUE))*$D83+($K83="Steady Growth")*(AND(GH$6&gt;=$F83,GH$6&lt;=$H83)*((GH$6-$F83+1)/($J83*($J83+1)/2)*$D83))+($K83="custom")*CustCF!GB83</f>
        <v>0</v>
      </c>
      <c r="GI83" s="95">
        <f>($K83="Bell Curve")*(_xlfn.NORM.DIST(AND(GI$6&gt;=$F83,GI$6&lt;=$H83)*(GI$6-$F83+1),$J83/2,$M83,TRUE)-_xlfn.NORM.DIST(AND(GI$6&gt;=$F83,GI$6&lt;=$H83)*(GH$6-$F83+1),$J83/2,$M83,TRUE))/(1-2*_xlfn.NORM.DIST(0,$J83/2,$M83,TRUE))*$D83+($K83="Steady Growth")*(AND(GI$6&gt;=$F83,GI$6&lt;=$H83)*((GI$6-$F83+1)/($J83*($J83+1)/2)*$D83))+($K83="custom")*CustCF!GC83</f>
        <v>0</v>
      </c>
      <c r="GJ83" s="95">
        <f>($K83="Bell Curve")*(_xlfn.NORM.DIST(AND(GJ$6&gt;=$F83,GJ$6&lt;=$H83)*(GJ$6-$F83+1),$J83/2,$M83,TRUE)-_xlfn.NORM.DIST(AND(GJ$6&gt;=$F83,GJ$6&lt;=$H83)*(GI$6-$F83+1),$J83/2,$M83,TRUE))/(1-2*_xlfn.NORM.DIST(0,$J83/2,$M83,TRUE))*$D83+($K83="Steady Growth")*(AND(GJ$6&gt;=$F83,GJ$6&lt;=$H83)*((GJ$6-$F83+1)/($J83*($J83+1)/2)*$D83))+($K83="custom")*CustCF!GD83</f>
        <v>0</v>
      </c>
      <c r="GK83" s="95">
        <f>($K83="Bell Curve")*(_xlfn.NORM.DIST(AND(GK$6&gt;=$F83,GK$6&lt;=$H83)*(GK$6-$F83+1),$J83/2,$M83,TRUE)-_xlfn.NORM.DIST(AND(GK$6&gt;=$F83,GK$6&lt;=$H83)*(GJ$6-$F83+1),$J83/2,$M83,TRUE))/(1-2*_xlfn.NORM.DIST(0,$J83/2,$M83,TRUE))*$D83+($K83="Steady Growth")*(AND(GK$6&gt;=$F83,GK$6&lt;=$H83)*((GK$6-$F83+1)/($J83*($J83+1)/2)*$D83))+($K83="custom")*CustCF!GE83</f>
        <v>0</v>
      </c>
      <c r="GL83" s="95">
        <f>($K83="Bell Curve")*(_xlfn.NORM.DIST(AND(GL$6&gt;=$F83,GL$6&lt;=$H83)*(GL$6-$F83+1),$J83/2,$M83,TRUE)-_xlfn.NORM.DIST(AND(GL$6&gt;=$F83,GL$6&lt;=$H83)*(GK$6-$F83+1),$J83/2,$M83,TRUE))/(1-2*_xlfn.NORM.DIST(0,$J83/2,$M83,TRUE))*$D83+($K83="Steady Growth")*(AND(GL$6&gt;=$F83,GL$6&lt;=$H83)*((GL$6-$F83+1)/($J83*($J83+1)/2)*$D83))+($K83="custom")*CustCF!GF83</f>
        <v>0</v>
      </c>
      <c r="GM83" s="95">
        <f>($K83="Bell Curve")*(_xlfn.NORM.DIST(AND(GM$6&gt;=$F83,GM$6&lt;=$H83)*(GM$6-$F83+1),$J83/2,$M83,TRUE)-_xlfn.NORM.DIST(AND(GM$6&gt;=$F83,GM$6&lt;=$H83)*(GL$6-$F83+1),$J83/2,$M83,TRUE))/(1-2*_xlfn.NORM.DIST(0,$J83/2,$M83,TRUE))*$D83+($K83="Steady Growth")*(AND(GM$6&gt;=$F83,GM$6&lt;=$H83)*((GM$6-$F83+1)/($J83*($J83+1)/2)*$D83))+($K83="custom")*CustCF!GG83</f>
        <v>0</v>
      </c>
      <c r="GN83" s="268">
        <f>($K83="Bell Curve")*(_xlfn.NORM.DIST(AND(GN$6&gt;=$F83,GN$6&lt;=$H83)*(GN$6-$F83+1),$J83/2,$M83,TRUE)-_xlfn.NORM.DIST(AND(GN$6&gt;=$F83,GN$6&lt;=$H83)*(GM$6-$F83+1),$J83/2,$M83,TRUE))/(1-2*_xlfn.NORM.DIST(0,$J83/2,$M83,TRUE))*$D83+($K83="Steady Growth")*(AND(GN$6&gt;=$F83,GN$6&lt;=$H83)*((GN$6-$F83+1)/($J83*($J83+1)/2)*$D83))+($K83="custom")*CustCF!GH83</f>
        <v>0</v>
      </c>
      <c r="GO83" s="1"/>
      <c r="GP83" s="67"/>
    </row>
    <row r="84" spans="1:198" customFormat="1" hidden="1" outlineLevel="1" x14ac:dyDescent="0.75">
      <c r="A84" s="1"/>
      <c r="B84" s="1"/>
      <c r="C84" s="262">
        <f>Budget!X29</f>
        <v>0</v>
      </c>
      <c r="D84" s="19">
        <f>Budget!Y29</f>
        <v>0</v>
      </c>
      <c r="E84" s="19" t="str">
        <f t="shared" si="43"/>
        <v/>
      </c>
      <c r="F84" s="263">
        <v>0</v>
      </c>
      <c r="G84" s="257">
        <f>IF(L84="custom",CustCF!F84,INDEX($P$8:$GN$8,MATCH(F84,$P$6:$GN$6,0)))</f>
        <v>46053</v>
      </c>
      <c r="H84" s="263">
        <v>0</v>
      </c>
      <c r="I84" s="257">
        <f>IF(L84="custom",CustCF!G84,INDEX($P$8:$GN$8,MATCH(H84,$P$6:$GN$6,0)))</f>
        <v>46053</v>
      </c>
      <c r="J84" s="260">
        <f t="shared" si="44"/>
        <v>1</v>
      </c>
      <c r="K84" s="265" t="s">
        <v>116</v>
      </c>
      <c r="L84" s="266" t="s">
        <v>141</v>
      </c>
      <c r="M84" s="267">
        <f t="shared" si="45"/>
        <v>9</v>
      </c>
      <c r="N84" s="18">
        <f t="shared" si="36"/>
        <v>0</v>
      </c>
      <c r="O84" s="1372">
        <f t="shared" si="46"/>
        <v>0</v>
      </c>
      <c r="P84" s="95">
        <f>($K84="Bell Curve")*(_xlfn.NORM.DIST(AND(P$6&gt;=$F84,P$6&lt;=$H84)*(P$6-$F84+1),$J84/2,$M84,TRUE)-_xlfn.NORM.DIST(AND(P$6&gt;=$F84,P$6&lt;=$H84)*(O$6-$F84+1),$J84/2,$M84,TRUE))/(1-2*_xlfn.NORM.DIST(0,$J84/2,$M84,TRUE))*$D84+($K84="Steady Growth")*(AND(P$6&gt;=$F84,P$6&lt;=$H84)*((P$6-$F84+1)/($J84*($J84+1)/2)*$D84))+($K84="custom")*CustCF!J84</f>
        <v>0</v>
      </c>
      <c r="Q84" s="95">
        <f>($K84="Bell Curve")*(_xlfn.NORM.DIST(AND(Q$6&gt;=$F84,Q$6&lt;=$H84)*(Q$6-$F84+1),$J84/2,$M84,TRUE)-_xlfn.NORM.DIST(AND(Q$6&gt;=$F84,Q$6&lt;=$H84)*(P$6-$F84+1),$J84/2,$M84,TRUE))/(1-2*_xlfn.NORM.DIST(0,$J84/2,$M84,TRUE))*$D84+($K84="Steady Growth")*(AND(Q$6&gt;=$F84,Q$6&lt;=$H84)*((Q$6-$F84+1)/($J84*($J84+1)/2)*$D84))+($K84="custom")*CustCF!K84</f>
        <v>0</v>
      </c>
      <c r="R84" s="95">
        <f>($K84="Bell Curve")*(_xlfn.NORM.DIST(AND(R$6&gt;=$F84,R$6&lt;=$H84)*(R$6-$F84+1),$J84/2,$M84,TRUE)-_xlfn.NORM.DIST(AND(R$6&gt;=$F84,R$6&lt;=$H84)*(Q$6-$F84+1),$J84/2,$M84,TRUE))/(1-2*_xlfn.NORM.DIST(0,$J84/2,$M84,TRUE))*$D84+($K84="Steady Growth")*(AND(R$6&gt;=$F84,R$6&lt;=$H84)*((R$6-$F84+1)/($J84*($J84+1)/2)*$D84))+($K84="custom")*CustCF!L84</f>
        <v>0</v>
      </c>
      <c r="S84" s="95">
        <f>($K84="Bell Curve")*(_xlfn.NORM.DIST(AND(S$6&gt;=$F84,S$6&lt;=$H84)*(S$6-$F84+1),$J84/2,$M84,TRUE)-_xlfn.NORM.DIST(AND(S$6&gt;=$F84,S$6&lt;=$H84)*(R$6-$F84+1),$J84/2,$M84,TRUE))/(1-2*_xlfn.NORM.DIST(0,$J84/2,$M84,TRUE))*$D84+($K84="Steady Growth")*(AND(S$6&gt;=$F84,S$6&lt;=$H84)*((S$6-$F84+1)/($J84*($J84+1)/2)*$D84))+($K84="custom")*CustCF!M84</f>
        <v>0</v>
      </c>
      <c r="T84" s="95">
        <f>($K84="Bell Curve")*(_xlfn.NORM.DIST(AND(T$6&gt;=$F84,T$6&lt;=$H84)*(T$6-$F84+1),$J84/2,$M84,TRUE)-_xlfn.NORM.DIST(AND(T$6&gt;=$F84,T$6&lt;=$H84)*(S$6-$F84+1),$J84/2,$M84,TRUE))/(1-2*_xlfn.NORM.DIST(0,$J84/2,$M84,TRUE))*$D84+($K84="Steady Growth")*(AND(T$6&gt;=$F84,T$6&lt;=$H84)*((T$6-$F84+1)/($J84*($J84+1)/2)*$D84))+($K84="custom")*CustCF!N84</f>
        <v>0</v>
      </c>
      <c r="U84" s="95">
        <f>($K84="Bell Curve")*(_xlfn.NORM.DIST(AND(U$6&gt;=$F84,U$6&lt;=$H84)*(U$6-$F84+1),$J84/2,$M84,TRUE)-_xlfn.NORM.DIST(AND(U$6&gt;=$F84,U$6&lt;=$H84)*(T$6-$F84+1),$J84/2,$M84,TRUE))/(1-2*_xlfn.NORM.DIST(0,$J84/2,$M84,TRUE))*$D84+($K84="Steady Growth")*(AND(U$6&gt;=$F84,U$6&lt;=$H84)*((U$6-$F84+1)/($J84*($J84+1)/2)*$D84))+($K84="custom")*CustCF!O84</f>
        <v>0</v>
      </c>
      <c r="V84" s="95">
        <f>($K84="Bell Curve")*(_xlfn.NORM.DIST(AND(V$6&gt;=$F84,V$6&lt;=$H84)*(V$6-$F84+1),$J84/2,$M84,TRUE)-_xlfn.NORM.DIST(AND(V$6&gt;=$F84,V$6&lt;=$H84)*(U$6-$F84+1),$J84/2,$M84,TRUE))/(1-2*_xlfn.NORM.DIST(0,$J84/2,$M84,TRUE))*$D84+($K84="Steady Growth")*(AND(V$6&gt;=$F84,V$6&lt;=$H84)*((V$6-$F84+1)/($J84*($J84+1)/2)*$D84))+($K84="custom")*CustCF!P84</f>
        <v>0</v>
      </c>
      <c r="W84" s="95">
        <f>($K84="Bell Curve")*(_xlfn.NORM.DIST(AND(W$6&gt;=$F84,W$6&lt;=$H84)*(W$6-$F84+1),$J84/2,$M84,TRUE)-_xlfn.NORM.DIST(AND(W$6&gt;=$F84,W$6&lt;=$H84)*(V$6-$F84+1),$J84/2,$M84,TRUE))/(1-2*_xlfn.NORM.DIST(0,$J84/2,$M84,TRUE))*$D84+($K84="Steady Growth")*(AND(W$6&gt;=$F84,W$6&lt;=$H84)*((W$6-$F84+1)/($J84*($J84+1)/2)*$D84))+($K84="custom")*CustCF!Q84</f>
        <v>0</v>
      </c>
      <c r="X84" s="95">
        <f>($K84="Bell Curve")*(_xlfn.NORM.DIST(AND(X$6&gt;=$F84,X$6&lt;=$H84)*(X$6-$F84+1),$J84/2,$M84,TRUE)-_xlfn.NORM.DIST(AND(X$6&gt;=$F84,X$6&lt;=$H84)*(W$6-$F84+1),$J84/2,$M84,TRUE))/(1-2*_xlfn.NORM.DIST(0,$J84/2,$M84,TRUE))*$D84+($K84="Steady Growth")*(AND(X$6&gt;=$F84,X$6&lt;=$H84)*((X$6-$F84+1)/($J84*($J84+1)/2)*$D84))+($K84="custom")*CustCF!R84</f>
        <v>0</v>
      </c>
      <c r="Y84" s="95">
        <f>($K84="Bell Curve")*(_xlfn.NORM.DIST(AND(Y$6&gt;=$F84,Y$6&lt;=$H84)*(Y$6-$F84+1),$J84/2,$M84,TRUE)-_xlfn.NORM.DIST(AND(Y$6&gt;=$F84,Y$6&lt;=$H84)*(X$6-$F84+1),$J84/2,$M84,TRUE))/(1-2*_xlfn.NORM.DIST(0,$J84/2,$M84,TRUE))*$D84+($K84="Steady Growth")*(AND(Y$6&gt;=$F84,Y$6&lt;=$H84)*((Y$6-$F84+1)/($J84*($J84+1)/2)*$D84))+($K84="custom")*CustCF!S84</f>
        <v>0</v>
      </c>
      <c r="Z84" s="95">
        <f>($K84="Bell Curve")*(_xlfn.NORM.DIST(AND(Z$6&gt;=$F84,Z$6&lt;=$H84)*(Z$6-$F84+1),$J84/2,$M84,TRUE)-_xlfn.NORM.DIST(AND(Z$6&gt;=$F84,Z$6&lt;=$H84)*(Y$6-$F84+1),$J84/2,$M84,TRUE))/(1-2*_xlfn.NORM.DIST(0,$J84/2,$M84,TRUE))*$D84+($K84="Steady Growth")*(AND(Z$6&gt;=$F84,Z$6&lt;=$H84)*((Z$6-$F84+1)/($J84*($J84+1)/2)*$D84))+($K84="custom")*CustCF!T84</f>
        <v>0</v>
      </c>
      <c r="AA84" s="95">
        <f>($K84="Bell Curve")*(_xlfn.NORM.DIST(AND(AA$6&gt;=$F84,AA$6&lt;=$H84)*(AA$6-$F84+1),$J84/2,$M84,TRUE)-_xlfn.NORM.DIST(AND(AA$6&gt;=$F84,AA$6&lt;=$H84)*(Z$6-$F84+1),$J84/2,$M84,TRUE))/(1-2*_xlfn.NORM.DIST(0,$J84/2,$M84,TRUE))*$D84+($K84="Steady Growth")*(AND(AA$6&gt;=$F84,AA$6&lt;=$H84)*((AA$6-$F84+1)/($J84*($J84+1)/2)*$D84))+($K84="custom")*CustCF!U84</f>
        <v>0</v>
      </c>
      <c r="AB84" s="95">
        <f>($K84="Bell Curve")*(_xlfn.NORM.DIST(AND(AB$6&gt;=$F84,AB$6&lt;=$H84)*(AB$6-$F84+1),$J84/2,$M84,TRUE)-_xlfn.NORM.DIST(AND(AB$6&gt;=$F84,AB$6&lt;=$H84)*(AA$6-$F84+1),$J84/2,$M84,TRUE))/(1-2*_xlfn.NORM.DIST(0,$J84/2,$M84,TRUE))*$D84+($K84="Steady Growth")*(AND(AB$6&gt;=$F84,AB$6&lt;=$H84)*((AB$6-$F84+1)/($J84*($J84+1)/2)*$D84))+($K84="custom")*CustCF!V84</f>
        <v>0</v>
      </c>
      <c r="AC84" s="95">
        <f>($K84="Bell Curve")*(_xlfn.NORM.DIST(AND(AC$6&gt;=$F84,AC$6&lt;=$H84)*(AC$6-$F84+1),$J84/2,$M84,TRUE)-_xlfn.NORM.DIST(AND(AC$6&gt;=$F84,AC$6&lt;=$H84)*(AB$6-$F84+1),$J84/2,$M84,TRUE))/(1-2*_xlfn.NORM.DIST(0,$J84/2,$M84,TRUE))*$D84+($K84="Steady Growth")*(AND(AC$6&gt;=$F84,AC$6&lt;=$H84)*((AC$6-$F84+1)/($J84*($J84+1)/2)*$D84))+($K84="custom")*CustCF!W84</f>
        <v>0</v>
      </c>
      <c r="AD84" s="95">
        <f>($K84="Bell Curve")*(_xlfn.NORM.DIST(AND(AD$6&gt;=$F84,AD$6&lt;=$H84)*(AD$6-$F84+1),$J84/2,$M84,TRUE)-_xlfn.NORM.DIST(AND(AD$6&gt;=$F84,AD$6&lt;=$H84)*(AC$6-$F84+1),$J84/2,$M84,TRUE))/(1-2*_xlfn.NORM.DIST(0,$J84/2,$M84,TRUE))*$D84+($K84="Steady Growth")*(AND(AD$6&gt;=$F84,AD$6&lt;=$H84)*((AD$6-$F84+1)/($J84*($J84+1)/2)*$D84))+($K84="custom")*CustCF!X84</f>
        <v>0</v>
      </c>
      <c r="AE84" s="95">
        <f>($K84="Bell Curve")*(_xlfn.NORM.DIST(AND(AE$6&gt;=$F84,AE$6&lt;=$H84)*(AE$6-$F84+1),$J84/2,$M84,TRUE)-_xlfn.NORM.DIST(AND(AE$6&gt;=$F84,AE$6&lt;=$H84)*(AD$6-$F84+1),$J84/2,$M84,TRUE))/(1-2*_xlfn.NORM.DIST(0,$J84/2,$M84,TRUE))*$D84+($K84="Steady Growth")*(AND(AE$6&gt;=$F84,AE$6&lt;=$H84)*((AE$6-$F84+1)/($J84*($J84+1)/2)*$D84))+($K84="custom")*CustCF!Y84</f>
        <v>0</v>
      </c>
      <c r="AF84" s="95">
        <f>($K84="Bell Curve")*(_xlfn.NORM.DIST(AND(AF$6&gt;=$F84,AF$6&lt;=$H84)*(AF$6-$F84+1),$J84/2,$M84,TRUE)-_xlfn.NORM.DIST(AND(AF$6&gt;=$F84,AF$6&lt;=$H84)*(AE$6-$F84+1),$J84/2,$M84,TRUE))/(1-2*_xlfn.NORM.DIST(0,$J84/2,$M84,TRUE))*$D84+($K84="Steady Growth")*(AND(AF$6&gt;=$F84,AF$6&lt;=$H84)*((AF$6-$F84+1)/($J84*($J84+1)/2)*$D84))+($K84="custom")*CustCF!Z84</f>
        <v>0</v>
      </c>
      <c r="AG84" s="95">
        <f>($K84="Bell Curve")*(_xlfn.NORM.DIST(AND(AG$6&gt;=$F84,AG$6&lt;=$H84)*(AG$6-$F84+1),$J84/2,$M84,TRUE)-_xlfn.NORM.DIST(AND(AG$6&gt;=$F84,AG$6&lt;=$H84)*(AF$6-$F84+1),$J84/2,$M84,TRUE))/(1-2*_xlfn.NORM.DIST(0,$J84/2,$M84,TRUE))*$D84+($K84="Steady Growth")*(AND(AG$6&gt;=$F84,AG$6&lt;=$H84)*((AG$6-$F84+1)/($J84*($J84+1)/2)*$D84))+($K84="custom")*CustCF!AA84</f>
        <v>0</v>
      </c>
      <c r="AH84" s="95">
        <f>($K84="Bell Curve")*(_xlfn.NORM.DIST(AND(AH$6&gt;=$F84,AH$6&lt;=$H84)*(AH$6-$F84+1),$J84/2,$M84,TRUE)-_xlfn.NORM.DIST(AND(AH$6&gt;=$F84,AH$6&lt;=$H84)*(AG$6-$F84+1),$J84/2,$M84,TRUE))/(1-2*_xlfn.NORM.DIST(0,$J84/2,$M84,TRUE))*$D84+($K84="Steady Growth")*(AND(AH$6&gt;=$F84,AH$6&lt;=$H84)*((AH$6-$F84+1)/($J84*($J84+1)/2)*$D84))+($K84="custom")*CustCF!AB84</f>
        <v>0</v>
      </c>
      <c r="AI84" s="95">
        <f>($K84="Bell Curve")*(_xlfn.NORM.DIST(AND(AI$6&gt;=$F84,AI$6&lt;=$H84)*(AI$6-$F84+1),$J84/2,$M84,TRUE)-_xlfn.NORM.DIST(AND(AI$6&gt;=$F84,AI$6&lt;=$H84)*(AH$6-$F84+1),$J84/2,$M84,TRUE))/(1-2*_xlfn.NORM.DIST(0,$J84/2,$M84,TRUE))*$D84+($K84="Steady Growth")*(AND(AI$6&gt;=$F84,AI$6&lt;=$H84)*((AI$6-$F84+1)/($J84*($J84+1)/2)*$D84))+($K84="custom")*CustCF!AC84</f>
        <v>0</v>
      </c>
      <c r="AJ84" s="95">
        <f>($K84="Bell Curve")*(_xlfn.NORM.DIST(AND(AJ$6&gt;=$F84,AJ$6&lt;=$H84)*(AJ$6-$F84+1),$J84/2,$M84,TRUE)-_xlfn.NORM.DIST(AND(AJ$6&gt;=$F84,AJ$6&lt;=$H84)*(AI$6-$F84+1),$J84/2,$M84,TRUE))/(1-2*_xlfn.NORM.DIST(0,$J84/2,$M84,TRUE))*$D84+($K84="Steady Growth")*(AND(AJ$6&gt;=$F84,AJ$6&lt;=$H84)*((AJ$6-$F84+1)/($J84*($J84+1)/2)*$D84))+($K84="custom")*CustCF!AD84</f>
        <v>0</v>
      </c>
      <c r="AK84" s="95">
        <f>($K84="Bell Curve")*(_xlfn.NORM.DIST(AND(AK$6&gt;=$F84,AK$6&lt;=$H84)*(AK$6-$F84+1),$J84/2,$M84,TRUE)-_xlfn.NORM.DIST(AND(AK$6&gt;=$F84,AK$6&lt;=$H84)*(AJ$6-$F84+1),$J84/2,$M84,TRUE))/(1-2*_xlfn.NORM.DIST(0,$J84/2,$M84,TRUE))*$D84+($K84="Steady Growth")*(AND(AK$6&gt;=$F84,AK$6&lt;=$H84)*((AK$6-$F84+1)/($J84*($J84+1)/2)*$D84))+($K84="custom")*CustCF!AE84</f>
        <v>0</v>
      </c>
      <c r="AL84" s="95">
        <f>($K84="Bell Curve")*(_xlfn.NORM.DIST(AND(AL$6&gt;=$F84,AL$6&lt;=$H84)*(AL$6-$F84+1),$J84/2,$M84,TRUE)-_xlfn.NORM.DIST(AND(AL$6&gt;=$F84,AL$6&lt;=$H84)*(AK$6-$F84+1),$J84/2,$M84,TRUE))/(1-2*_xlfn.NORM.DIST(0,$J84/2,$M84,TRUE))*$D84+($K84="Steady Growth")*(AND(AL$6&gt;=$F84,AL$6&lt;=$H84)*((AL$6-$F84+1)/($J84*($J84+1)/2)*$D84))+($K84="custom")*CustCF!AF84</f>
        <v>0</v>
      </c>
      <c r="AM84" s="95">
        <f>($K84="Bell Curve")*(_xlfn.NORM.DIST(AND(AM$6&gt;=$F84,AM$6&lt;=$H84)*(AM$6-$F84+1),$J84/2,$M84,TRUE)-_xlfn.NORM.DIST(AND(AM$6&gt;=$F84,AM$6&lt;=$H84)*(AL$6-$F84+1),$J84/2,$M84,TRUE))/(1-2*_xlfn.NORM.DIST(0,$J84/2,$M84,TRUE))*$D84+($K84="Steady Growth")*(AND(AM$6&gt;=$F84,AM$6&lt;=$H84)*((AM$6-$F84+1)/($J84*($J84+1)/2)*$D84))+($K84="custom")*CustCF!AG84</f>
        <v>0</v>
      </c>
      <c r="AN84" s="95">
        <f>($K84="Bell Curve")*(_xlfn.NORM.DIST(AND(AN$6&gt;=$F84,AN$6&lt;=$H84)*(AN$6-$F84+1),$J84/2,$M84,TRUE)-_xlfn.NORM.DIST(AND(AN$6&gt;=$F84,AN$6&lt;=$H84)*(AM$6-$F84+1),$J84/2,$M84,TRUE))/(1-2*_xlfn.NORM.DIST(0,$J84/2,$M84,TRUE))*$D84+($K84="Steady Growth")*(AND(AN$6&gt;=$F84,AN$6&lt;=$H84)*((AN$6-$F84+1)/($J84*($J84+1)/2)*$D84))+($K84="custom")*CustCF!AH84</f>
        <v>0</v>
      </c>
      <c r="AO84" s="95">
        <f>($K84="Bell Curve")*(_xlfn.NORM.DIST(AND(AO$6&gt;=$F84,AO$6&lt;=$H84)*(AO$6-$F84+1),$J84/2,$M84,TRUE)-_xlfn.NORM.DIST(AND(AO$6&gt;=$F84,AO$6&lt;=$H84)*(AN$6-$F84+1),$J84/2,$M84,TRUE))/(1-2*_xlfn.NORM.DIST(0,$J84/2,$M84,TRUE))*$D84+($K84="Steady Growth")*(AND(AO$6&gt;=$F84,AO$6&lt;=$H84)*((AO$6-$F84+1)/($J84*($J84+1)/2)*$D84))+($K84="custom")*CustCF!AI84</f>
        <v>0</v>
      </c>
      <c r="AP84" s="95">
        <f>($K84="Bell Curve")*(_xlfn.NORM.DIST(AND(AP$6&gt;=$F84,AP$6&lt;=$H84)*(AP$6-$F84+1),$J84/2,$M84,TRUE)-_xlfn.NORM.DIST(AND(AP$6&gt;=$F84,AP$6&lt;=$H84)*(AO$6-$F84+1),$J84/2,$M84,TRUE))/(1-2*_xlfn.NORM.DIST(0,$J84/2,$M84,TRUE))*$D84+($K84="Steady Growth")*(AND(AP$6&gt;=$F84,AP$6&lt;=$H84)*((AP$6-$F84+1)/($J84*($J84+1)/2)*$D84))+($K84="custom")*CustCF!AJ84</f>
        <v>0</v>
      </c>
      <c r="AQ84" s="95">
        <f>($K84="Bell Curve")*(_xlfn.NORM.DIST(AND(AQ$6&gt;=$F84,AQ$6&lt;=$H84)*(AQ$6-$F84+1),$J84/2,$M84,TRUE)-_xlfn.NORM.DIST(AND(AQ$6&gt;=$F84,AQ$6&lt;=$H84)*(AP$6-$F84+1),$J84/2,$M84,TRUE))/(1-2*_xlfn.NORM.DIST(0,$J84/2,$M84,TRUE))*$D84+($K84="Steady Growth")*(AND(AQ$6&gt;=$F84,AQ$6&lt;=$H84)*((AQ$6-$F84+1)/($J84*($J84+1)/2)*$D84))+($K84="custom")*CustCF!AK84</f>
        <v>0</v>
      </c>
      <c r="AR84" s="95">
        <f>($K84="Bell Curve")*(_xlfn.NORM.DIST(AND(AR$6&gt;=$F84,AR$6&lt;=$H84)*(AR$6-$F84+1),$J84/2,$M84,TRUE)-_xlfn.NORM.DIST(AND(AR$6&gt;=$F84,AR$6&lt;=$H84)*(AQ$6-$F84+1),$J84/2,$M84,TRUE))/(1-2*_xlfn.NORM.DIST(0,$J84/2,$M84,TRUE))*$D84+($K84="Steady Growth")*(AND(AR$6&gt;=$F84,AR$6&lt;=$H84)*((AR$6-$F84+1)/($J84*($J84+1)/2)*$D84))+($K84="custom")*CustCF!AL84</f>
        <v>0</v>
      </c>
      <c r="AS84" s="95">
        <f>($K84="Bell Curve")*(_xlfn.NORM.DIST(AND(AS$6&gt;=$F84,AS$6&lt;=$H84)*(AS$6-$F84+1),$J84/2,$M84,TRUE)-_xlfn.NORM.DIST(AND(AS$6&gt;=$F84,AS$6&lt;=$H84)*(AR$6-$F84+1),$J84/2,$M84,TRUE))/(1-2*_xlfn.NORM.DIST(0,$J84/2,$M84,TRUE))*$D84+($K84="Steady Growth")*(AND(AS$6&gt;=$F84,AS$6&lt;=$H84)*((AS$6-$F84+1)/($J84*($J84+1)/2)*$D84))+($K84="custom")*CustCF!AM84</f>
        <v>0</v>
      </c>
      <c r="AT84" s="95">
        <f>($K84="Bell Curve")*(_xlfn.NORM.DIST(AND(AT$6&gt;=$F84,AT$6&lt;=$H84)*(AT$6-$F84+1),$J84/2,$M84,TRUE)-_xlfn.NORM.DIST(AND(AT$6&gt;=$F84,AT$6&lt;=$H84)*(AS$6-$F84+1),$J84/2,$M84,TRUE))/(1-2*_xlfn.NORM.DIST(0,$J84/2,$M84,TRUE))*$D84+($K84="Steady Growth")*(AND(AT$6&gt;=$F84,AT$6&lt;=$H84)*((AT$6-$F84+1)/($J84*($J84+1)/2)*$D84))+($K84="custom")*CustCF!AN84</f>
        <v>0</v>
      </c>
      <c r="AU84" s="95">
        <f>($K84="Bell Curve")*(_xlfn.NORM.DIST(AND(AU$6&gt;=$F84,AU$6&lt;=$H84)*(AU$6-$F84+1),$J84/2,$M84,TRUE)-_xlfn.NORM.DIST(AND(AU$6&gt;=$F84,AU$6&lt;=$H84)*(AT$6-$F84+1),$J84/2,$M84,TRUE))/(1-2*_xlfn.NORM.DIST(0,$J84/2,$M84,TRUE))*$D84+($K84="Steady Growth")*(AND(AU$6&gt;=$F84,AU$6&lt;=$H84)*((AU$6-$F84+1)/($J84*($J84+1)/2)*$D84))+($K84="custom")*CustCF!AO84</f>
        <v>0</v>
      </c>
      <c r="AV84" s="95">
        <f>($K84="Bell Curve")*(_xlfn.NORM.DIST(AND(AV$6&gt;=$F84,AV$6&lt;=$H84)*(AV$6-$F84+1),$J84/2,$M84,TRUE)-_xlfn.NORM.DIST(AND(AV$6&gt;=$F84,AV$6&lt;=$H84)*(AU$6-$F84+1),$J84/2,$M84,TRUE))/(1-2*_xlfn.NORM.DIST(0,$J84/2,$M84,TRUE))*$D84+($K84="Steady Growth")*(AND(AV$6&gt;=$F84,AV$6&lt;=$H84)*((AV$6-$F84+1)/($J84*($J84+1)/2)*$D84))+($K84="custom")*CustCF!AP84</f>
        <v>0</v>
      </c>
      <c r="AW84" s="95">
        <f>($K84="Bell Curve")*(_xlfn.NORM.DIST(AND(AW$6&gt;=$F84,AW$6&lt;=$H84)*(AW$6-$F84+1),$J84/2,$M84,TRUE)-_xlfn.NORM.DIST(AND(AW$6&gt;=$F84,AW$6&lt;=$H84)*(AV$6-$F84+1),$J84/2,$M84,TRUE))/(1-2*_xlfn.NORM.DIST(0,$J84/2,$M84,TRUE))*$D84+($K84="Steady Growth")*(AND(AW$6&gt;=$F84,AW$6&lt;=$H84)*((AW$6-$F84+1)/($J84*($J84+1)/2)*$D84))+($K84="custom")*CustCF!AQ84</f>
        <v>0</v>
      </c>
      <c r="AX84" s="95">
        <f>($K84="Bell Curve")*(_xlfn.NORM.DIST(AND(AX$6&gt;=$F84,AX$6&lt;=$H84)*(AX$6-$F84+1),$J84/2,$M84,TRUE)-_xlfn.NORM.DIST(AND(AX$6&gt;=$F84,AX$6&lt;=$H84)*(AW$6-$F84+1),$J84/2,$M84,TRUE))/(1-2*_xlfn.NORM.DIST(0,$J84/2,$M84,TRUE))*$D84+($K84="Steady Growth")*(AND(AX$6&gt;=$F84,AX$6&lt;=$H84)*((AX$6-$F84+1)/($J84*($J84+1)/2)*$D84))+($K84="custom")*CustCF!AR84</f>
        <v>0</v>
      </c>
      <c r="AY84" s="95">
        <f>($K84="Bell Curve")*(_xlfn.NORM.DIST(AND(AY$6&gt;=$F84,AY$6&lt;=$H84)*(AY$6-$F84+1),$J84/2,$M84,TRUE)-_xlfn.NORM.DIST(AND(AY$6&gt;=$F84,AY$6&lt;=$H84)*(AX$6-$F84+1),$J84/2,$M84,TRUE))/(1-2*_xlfn.NORM.DIST(0,$J84/2,$M84,TRUE))*$D84+($K84="Steady Growth")*(AND(AY$6&gt;=$F84,AY$6&lt;=$H84)*((AY$6-$F84+1)/($J84*($J84+1)/2)*$D84))+($K84="custom")*CustCF!AS84</f>
        <v>0</v>
      </c>
      <c r="AZ84" s="95">
        <f>($K84="Bell Curve")*(_xlfn.NORM.DIST(AND(AZ$6&gt;=$F84,AZ$6&lt;=$H84)*(AZ$6-$F84+1),$J84/2,$M84,TRUE)-_xlfn.NORM.DIST(AND(AZ$6&gt;=$F84,AZ$6&lt;=$H84)*(AY$6-$F84+1),$J84/2,$M84,TRUE))/(1-2*_xlfn.NORM.DIST(0,$J84/2,$M84,TRUE))*$D84+($K84="Steady Growth")*(AND(AZ$6&gt;=$F84,AZ$6&lt;=$H84)*((AZ$6-$F84+1)/($J84*($J84+1)/2)*$D84))+($K84="custom")*CustCF!AT84</f>
        <v>0</v>
      </c>
      <c r="BA84" s="95">
        <f>($K84="Bell Curve")*(_xlfn.NORM.DIST(AND(BA$6&gt;=$F84,BA$6&lt;=$H84)*(BA$6-$F84+1),$J84/2,$M84,TRUE)-_xlfn.NORM.DIST(AND(BA$6&gt;=$F84,BA$6&lt;=$H84)*(AZ$6-$F84+1),$J84/2,$M84,TRUE))/(1-2*_xlfn.NORM.DIST(0,$J84/2,$M84,TRUE))*$D84+($K84="Steady Growth")*(AND(BA$6&gt;=$F84,BA$6&lt;=$H84)*((BA$6-$F84+1)/($J84*($J84+1)/2)*$D84))+($K84="custom")*CustCF!AU84</f>
        <v>0</v>
      </c>
      <c r="BB84" s="95">
        <f>($K84="Bell Curve")*(_xlfn.NORM.DIST(AND(BB$6&gt;=$F84,BB$6&lt;=$H84)*(BB$6-$F84+1),$J84/2,$M84,TRUE)-_xlfn.NORM.DIST(AND(BB$6&gt;=$F84,BB$6&lt;=$H84)*(BA$6-$F84+1),$J84/2,$M84,TRUE))/(1-2*_xlfn.NORM.DIST(0,$J84/2,$M84,TRUE))*$D84+($K84="Steady Growth")*(AND(BB$6&gt;=$F84,BB$6&lt;=$H84)*((BB$6-$F84+1)/($J84*($J84+1)/2)*$D84))+($K84="custom")*CustCF!AV84</f>
        <v>0</v>
      </c>
      <c r="BC84" s="95">
        <f>($K84="Bell Curve")*(_xlfn.NORM.DIST(AND(BC$6&gt;=$F84,BC$6&lt;=$H84)*(BC$6-$F84+1),$J84/2,$M84,TRUE)-_xlfn.NORM.DIST(AND(BC$6&gt;=$F84,BC$6&lt;=$H84)*(BB$6-$F84+1),$J84/2,$M84,TRUE))/(1-2*_xlfn.NORM.DIST(0,$J84/2,$M84,TRUE))*$D84+($K84="Steady Growth")*(AND(BC$6&gt;=$F84,BC$6&lt;=$H84)*((BC$6-$F84+1)/($J84*($J84+1)/2)*$D84))+($K84="custom")*CustCF!AW84</f>
        <v>0</v>
      </c>
      <c r="BD84" s="95">
        <f>($K84="Bell Curve")*(_xlfn.NORM.DIST(AND(BD$6&gt;=$F84,BD$6&lt;=$H84)*(BD$6-$F84+1),$J84/2,$M84,TRUE)-_xlfn.NORM.DIST(AND(BD$6&gt;=$F84,BD$6&lt;=$H84)*(BC$6-$F84+1),$J84/2,$M84,TRUE))/(1-2*_xlfn.NORM.DIST(0,$J84/2,$M84,TRUE))*$D84+($K84="Steady Growth")*(AND(BD$6&gt;=$F84,BD$6&lt;=$H84)*((BD$6-$F84+1)/($J84*($J84+1)/2)*$D84))+($K84="custom")*CustCF!AX84</f>
        <v>0</v>
      </c>
      <c r="BE84" s="95">
        <f>($K84="Bell Curve")*(_xlfn.NORM.DIST(AND(BE$6&gt;=$F84,BE$6&lt;=$H84)*(BE$6-$F84+1),$J84/2,$M84,TRUE)-_xlfn.NORM.DIST(AND(BE$6&gt;=$F84,BE$6&lt;=$H84)*(BD$6-$F84+1),$J84/2,$M84,TRUE))/(1-2*_xlfn.NORM.DIST(0,$J84/2,$M84,TRUE))*$D84+($K84="Steady Growth")*(AND(BE$6&gt;=$F84,BE$6&lt;=$H84)*((BE$6-$F84+1)/($J84*($J84+1)/2)*$D84))+($K84="custom")*CustCF!AY84</f>
        <v>0</v>
      </c>
      <c r="BF84" s="95">
        <f>($K84="Bell Curve")*(_xlfn.NORM.DIST(AND(BF$6&gt;=$F84,BF$6&lt;=$H84)*(BF$6-$F84+1),$J84/2,$M84,TRUE)-_xlfn.NORM.DIST(AND(BF$6&gt;=$F84,BF$6&lt;=$H84)*(BE$6-$F84+1),$J84/2,$M84,TRUE))/(1-2*_xlfn.NORM.DIST(0,$J84/2,$M84,TRUE))*$D84+($K84="Steady Growth")*(AND(BF$6&gt;=$F84,BF$6&lt;=$H84)*((BF$6-$F84+1)/($J84*($J84+1)/2)*$D84))+($K84="custom")*CustCF!AZ84</f>
        <v>0</v>
      </c>
      <c r="BG84" s="95">
        <f>($K84="Bell Curve")*(_xlfn.NORM.DIST(AND(BG$6&gt;=$F84,BG$6&lt;=$H84)*(BG$6-$F84+1),$J84/2,$M84,TRUE)-_xlfn.NORM.DIST(AND(BG$6&gt;=$F84,BG$6&lt;=$H84)*(BF$6-$F84+1),$J84/2,$M84,TRUE))/(1-2*_xlfn.NORM.DIST(0,$J84/2,$M84,TRUE))*$D84+($K84="Steady Growth")*(AND(BG$6&gt;=$F84,BG$6&lt;=$H84)*((BG$6-$F84+1)/($J84*($J84+1)/2)*$D84))+($K84="custom")*CustCF!BA84</f>
        <v>0</v>
      </c>
      <c r="BH84" s="95">
        <f>($K84="Bell Curve")*(_xlfn.NORM.DIST(AND(BH$6&gt;=$F84,BH$6&lt;=$H84)*(BH$6-$F84+1),$J84/2,$M84,TRUE)-_xlfn.NORM.DIST(AND(BH$6&gt;=$F84,BH$6&lt;=$H84)*(BG$6-$F84+1),$J84/2,$M84,TRUE))/(1-2*_xlfn.NORM.DIST(0,$J84/2,$M84,TRUE))*$D84+($K84="Steady Growth")*(AND(BH$6&gt;=$F84,BH$6&lt;=$H84)*((BH$6-$F84+1)/($J84*($J84+1)/2)*$D84))+($K84="custom")*CustCF!BB84</f>
        <v>0</v>
      </c>
      <c r="BI84" s="95">
        <f>($K84="Bell Curve")*(_xlfn.NORM.DIST(AND(BI$6&gt;=$F84,BI$6&lt;=$H84)*(BI$6-$F84+1),$J84/2,$M84,TRUE)-_xlfn.NORM.DIST(AND(BI$6&gt;=$F84,BI$6&lt;=$H84)*(BH$6-$F84+1),$J84/2,$M84,TRUE))/(1-2*_xlfn.NORM.DIST(0,$J84/2,$M84,TRUE))*$D84+($K84="Steady Growth")*(AND(BI$6&gt;=$F84,BI$6&lt;=$H84)*((BI$6-$F84+1)/($J84*($J84+1)/2)*$D84))+($K84="custom")*CustCF!BC84</f>
        <v>0</v>
      </c>
      <c r="BJ84" s="95">
        <f>($K84="Bell Curve")*(_xlfn.NORM.DIST(AND(BJ$6&gt;=$F84,BJ$6&lt;=$H84)*(BJ$6-$F84+1),$J84/2,$M84,TRUE)-_xlfn.NORM.DIST(AND(BJ$6&gt;=$F84,BJ$6&lt;=$H84)*(BI$6-$F84+1),$J84/2,$M84,TRUE))/(1-2*_xlfn.NORM.DIST(0,$J84/2,$M84,TRUE))*$D84+($K84="Steady Growth")*(AND(BJ$6&gt;=$F84,BJ$6&lt;=$H84)*((BJ$6-$F84+1)/($J84*($J84+1)/2)*$D84))+($K84="custom")*CustCF!BD84</f>
        <v>0</v>
      </c>
      <c r="BK84" s="95">
        <f>($K84="Bell Curve")*(_xlfn.NORM.DIST(AND(BK$6&gt;=$F84,BK$6&lt;=$H84)*(BK$6-$F84+1),$J84/2,$M84,TRUE)-_xlfn.NORM.DIST(AND(BK$6&gt;=$F84,BK$6&lt;=$H84)*(BJ$6-$F84+1),$J84/2,$M84,TRUE))/(1-2*_xlfn.NORM.DIST(0,$J84/2,$M84,TRUE))*$D84+($K84="Steady Growth")*(AND(BK$6&gt;=$F84,BK$6&lt;=$H84)*((BK$6-$F84+1)/($J84*($J84+1)/2)*$D84))+($K84="custom")*CustCF!BE84</f>
        <v>0</v>
      </c>
      <c r="BL84" s="95">
        <f>($K84="Bell Curve")*(_xlfn.NORM.DIST(AND(BL$6&gt;=$F84,BL$6&lt;=$H84)*(BL$6-$F84+1),$J84/2,$M84,TRUE)-_xlfn.NORM.DIST(AND(BL$6&gt;=$F84,BL$6&lt;=$H84)*(BK$6-$F84+1),$J84/2,$M84,TRUE))/(1-2*_xlfn.NORM.DIST(0,$J84/2,$M84,TRUE))*$D84+($K84="Steady Growth")*(AND(BL$6&gt;=$F84,BL$6&lt;=$H84)*((BL$6-$F84+1)/($J84*($J84+1)/2)*$D84))+($K84="custom")*CustCF!BF84</f>
        <v>0</v>
      </c>
      <c r="BM84" s="95">
        <f>($K84="Bell Curve")*(_xlfn.NORM.DIST(AND(BM$6&gt;=$F84,BM$6&lt;=$H84)*(BM$6-$F84+1),$J84/2,$M84,TRUE)-_xlfn.NORM.DIST(AND(BM$6&gt;=$F84,BM$6&lt;=$H84)*(BL$6-$F84+1),$J84/2,$M84,TRUE))/(1-2*_xlfn.NORM.DIST(0,$J84/2,$M84,TRUE))*$D84+($K84="Steady Growth")*(AND(BM$6&gt;=$F84,BM$6&lt;=$H84)*((BM$6-$F84+1)/($J84*($J84+1)/2)*$D84))+($K84="custom")*CustCF!BG84</f>
        <v>0</v>
      </c>
      <c r="BN84" s="95">
        <f>($K84="Bell Curve")*(_xlfn.NORM.DIST(AND(BN$6&gt;=$F84,BN$6&lt;=$H84)*(BN$6-$F84+1),$J84/2,$M84,TRUE)-_xlfn.NORM.DIST(AND(BN$6&gt;=$F84,BN$6&lt;=$H84)*(BM$6-$F84+1),$J84/2,$M84,TRUE))/(1-2*_xlfn.NORM.DIST(0,$J84/2,$M84,TRUE))*$D84+($K84="Steady Growth")*(AND(BN$6&gt;=$F84,BN$6&lt;=$H84)*((BN$6-$F84+1)/($J84*($J84+1)/2)*$D84))+($K84="custom")*CustCF!BH84</f>
        <v>0</v>
      </c>
      <c r="BO84" s="95">
        <f>($K84="Bell Curve")*(_xlfn.NORM.DIST(AND(BO$6&gt;=$F84,BO$6&lt;=$H84)*(BO$6-$F84+1),$J84/2,$M84,TRUE)-_xlfn.NORM.DIST(AND(BO$6&gt;=$F84,BO$6&lt;=$H84)*(BN$6-$F84+1),$J84/2,$M84,TRUE))/(1-2*_xlfn.NORM.DIST(0,$J84/2,$M84,TRUE))*$D84+($K84="Steady Growth")*(AND(BO$6&gt;=$F84,BO$6&lt;=$H84)*((BO$6-$F84+1)/($J84*($J84+1)/2)*$D84))+($K84="custom")*CustCF!BI84</f>
        <v>0</v>
      </c>
      <c r="BP84" s="95">
        <f>($K84="Bell Curve")*(_xlfn.NORM.DIST(AND(BP$6&gt;=$F84,BP$6&lt;=$H84)*(BP$6-$F84+1),$J84/2,$M84,TRUE)-_xlfn.NORM.DIST(AND(BP$6&gt;=$F84,BP$6&lt;=$H84)*(BO$6-$F84+1),$J84/2,$M84,TRUE))/(1-2*_xlfn.NORM.DIST(0,$J84/2,$M84,TRUE))*$D84+($K84="Steady Growth")*(AND(BP$6&gt;=$F84,BP$6&lt;=$H84)*((BP$6-$F84+1)/($J84*($J84+1)/2)*$D84))+($K84="custom")*CustCF!BJ84</f>
        <v>0</v>
      </c>
      <c r="BQ84" s="95">
        <f>($K84="Bell Curve")*(_xlfn.NORM.DIST(AND(BQ$6&gt;=$F84,BQ$6&lt;=$H84)*(BQ$6-$F84+1),$J84/2,$M84,TRUE)-_xlfn.NORM.DIST(AND(BQ$6&gt;=$F84,BQ$6&lt;=$H84)*(BP$6-$F84+1),$J84/2,$M84,TRUE))/(1-2*_xlfn.NORM.DIST(0,$J84/2,$M84,TRUE))*$D84+($K84="Steady Growth")*(AND(BQ$6&gt;=$F84,BQ$6&lt;=$H84)*((BQ$6-$F84+1)/($J84*($J84+1)/2)*$D84))+($K84="custom")*CustCF!BK84</f>
        <v>0</v>
      </c>
      <c r="BR84" s="95">
        <f>($K84="Bell Curve")*(_xlfn.NORM.DIST(AND(BR$6&gt;=$F84,BR$6&lt;=$H84)*(BR$6-$F84+1),$J84/2,$M84,TRUE)-_xlfn.NORM.DIST(AND(BR$6&gt;=$F84,BR$6&lt;=$H84)*(BQ$6-$F84+1),$J84/2,$M84,TRUE))/(1-2*_xlfn.NORM.DIST(0,$J84/2,$M84,TRUE))*$D84+($K84="Steady Growth")*(AND(BR$6&gt;=$F84,BR$6&lt;=$H84)*((BR$6-$F84+1)/($J84*($J84+1)/2)*$D84))+($K84="custom")*CustCF!BL84</f>
        <v>0</v>
      </c>
      <c r="BS84" s="95">
        <f>($K84="Bell Curve")*(_xlfn.NORM.DIST(AND(BS$6&gt;=$F84,BS$6&lt;=$H84)*(BS$6-$F84+1),$J84/2,$M84,TRUE)-_xlfn.NORM.DIST(AND(BS$6&gt;=$F84,BS$6&lt;=$H84)*(BR$6-$F84+1),$J84/2,$M84,TRUE))/(1-2*_xlfn.NORM.DIST(0,$J84/2,$M84,TRUE))*$D84+($K84="Steady Growth")*(AND(BS$6&gt;=$F84,BS$6&lt;=$H84)*((BS$6-$F84+1)/($J84*($J84+1)/2)*$D84))+($K84="custom")*CustCF!BM84</f>
        <v>0</v>
      </c>
      <c r="BT84" s="95">
        <f>($K84="Bell Curve")*(_xlfn.NORM.DIST(AND(BT$6&gt;=$F84,BT$6&lt;=$H84)*(BT$6-$F84+1),$J84/2,$M84,TRUE)-_xlfn.NORM.DIST(AND(BT$6&gt;=$F84,BT$6&lt;=$H84)*(BS$6-$F84+1),$J84/2,$M84,TRUE))/(1-2*_xlfn.NORM.DIST(0,$J84/2,$M84,TRUE))*$D84+($K84="Steady Growth")*(AND(BT$6&gt;=$F84,BT$6&lt;=$H84)*((BT$6-$F84+1)/($J84*($J84+1)/2)*$D84))+($K84="custom")*CustCF!BN84</f>
        <v>0</v>
      </c>
      <c r="BU84" s="95">
        <f>($K84="Bell Curve")*(_xlfn.NORM.DIST(AND(BU$6&gt;=$F84,BU$6&lt;=$H84)*(BU$6-$F84+1),$J84/2,$M84,TRUE)-_xlfn.NORM.DIST(AND(BU$6&gt;=$F84,BU$6&lt;=$H84)*(BT$6-$F84+1),$J84/2,$M84,TRUE))/(1-2*_xlfn.NORM.DIST(0,$J84/2,$M84,TRUE))*$D84+($K84="Steady Growth")*(AND(BU$6&gt;=$F84,BU$6&lt;=$H84)*((BU$6-$F84+1)/($J84*($J84+1)/2)*$D84))+($K84="custom")*CustCF!BO84</f>
        <v>0</v>
      </c>
      <c r="BV84" s="95">
        <f>($K84="Bell Curve")*(_xlfn.NORM.DIST(AND(BV$6&gt;=$F84,BV$6&lt;=$H84)*(BV$6-$F84+1),$J84/2,$M84,TRUE)-_xlfn.NORM.DIST(AND(BV$6&gt;=$F84,BV$6&lt;=$H84)*(BU$6-$F84+1),$J84/2,$M84,TRUE))/(1-2*_xlfn.NORM.DIST(0,$J84/2,$M84,TRUE))*$D84+($K84="Steady Growth")*(AND(BV$6&gt;=$F84,BV$6&lt;=$H84)*((BV$6-$F84+1)/($J84*($J84+1)/2)*$D84))+($K84="custom")*CustCF!BP84</f>
        <v>0</v>
      </c>
      <c r="BW84" s="95">
        <f>($K84="Bell Curve")*(_xlfn.NORM.DIST(AND(BW$6&gt;=$F84,BW$6&lt;=$H84)*(BW$6-$F84+1),$J84/2,$M84,TRUE)-_xlfn.NORM.DIST(AND(BW$6&gt;=$F84,BW$6&lt;=$H84)*(BV$6-$F84+1),$J84/2,$M84,TRUE))/(1-2*_xlfn.NORM.DIST(0,$J84/2,$M84,TRUE))*$D84+($K84="Steady Growth")*(AND(BW$6&gt;=$F84,BW$6&lt;=$H84)*((BW$6-$F84+1)/($J84*($J84+1)/2)*$D84))+($K84="custom")*CustCF!BQ84</f>
        <v>0</v>
      </c>
      <c r="BX84" s="95">
        <f>($K84="Bell Curve")*(_xlfn.NORM.DIST(AND(BX$6&gt;=$F84,BX$6&lt;=$H84)*(BX$6-$F84+1),$J84/2,$M84,TRUE)-_xlfn.NORM.DIST(AND(BX$6&gt;=$F84,BX$6&lt;=$H84)*(BW$6-$F84+1),$J84/2,$M84,TRUE))/(1-2*_xlfn.NORM.DIST(0,$J84/2,$M84,TRUE))*$D84+($K84="Steady Growth")*(AND(BX$6&gt;=$F84,BX$6&lt;=$H84)*((BX$6-$F84+1)/($J84*($J84+1)/2)*$D84))+($K84="custom")*CustCF!BR84</f>
        <v>0</v>
      </c>
      <c r="BY84" s="95">
        <f>($K84="Bell Curve")*(_xlfn.NORM.DIST(AND(BY$6&gt;=$F84,BY$6&lt;=$H84)*(BY$6-$F84+1),$J84/2,$M84,TRUE)-_xlfn.NORM.DIST(AND(BY$6&gt;=$F84,BY$6&lt;=$H84)*(BX$6-$F84+1),$J84/2,$M84,TRUE))/(1-2*_xlfn.NORM.DIST(0,$J84/2,$M84,TRUE))*$D84+($K84="Steady Growth")*(AND(BY$6&gt;=$F84,BY$6&lt;=$H84)*((BY$6-$F84+1)/($J84*($J84+1)/2)*$D84))+($K84="custom")*CustCF!BS84</f>
        <v>0</v>
      </c>
      <c r="BZ84" s="95">
        <f>($K84="Bell Curve")*(_xlfn.NORM.DIST(AND(BZ$6&gt;=$F84,BZ$6&lt;=$H84)*(BZ$6-$F84+1),$J84/2,$M84,TRUE)-_xlfn.NORM.DIST(AND(BZ$6&gt;=$F84,BZ$6&lt;=$H84)*(BY$6-$F84+1),$J84/2,$M84,TRUE))/(1-2*_xlfn.NORM.DIST(0,$J84/2,$M84,TRUE))*$D84+($K84="Steady Growth")*(AND(BZ$6&gt;=$F84,BZ$6&lt;=$H84)*((BZ$6-$F84+1)/($J84*($J84+1)/2)*$D84))+($K84="custom")*CustCF!BT84</f>
        <v>0</v>
      </c>
      <c r="CA84" s="95">
        <f>($K84="Bell Curve")*(_xlfn.NORM.DIST(AND(CA$6&gt;=$F84,CA$6&lt;=$H84)*(CA$6-$F84+1),$J84/2,$M84,TRUE)-_xlfn.NORM.DIST(AND(CA$6&gt;=$F84,CA$6&lt;=$H84)*(BZ$6-$F84+1),$J84/2,$M84,TRUE))/(1-2*_xlfn.NORM.DIST(0,$J84/2,$M84,TRUE))*$D84+($K84="Steady Growth")*(AND(CA$6&gt;=$F84,CA$6&lt;=$H84)*((CA$6-$F84+1)/($J84*($J84+1)/2)*$D84))+($K84="custom")*CustCF!BU84</f>
        <v>0</v>
      </c>
      <c r="CB84" s="95">
        <f>($K84="Bell Curve")*(_xlfn.NORM.DIST(AND(CB$6&gt;=$F84,CB$6&lt;=$H84)*(CB$6-$F84+1),$J84/2,$M84,TRUE)-_xlfn.NORM.DIST(AND(CB$6&gt;=$F84,CB$6&lt;=$H84)*(CA$6-$F84+1),$J84/2,$M84,TRUE))/(1-2*_xlfn.NORM.DIST(0,$J84/2,$M84,TRUE))*$D84+($K84="Steady Growth")*(AND(CB$6&gt;=$F84,CB$6&lt;=$H84)*((CB$6-$F84+1)/($J84*($J84+1)/2)*$D84))+($K84="custom")*CustCF!BV84</f>
        <v>0</v>
      </c>
      <c r="CC84" s="95">
        <f>($K84="Bell Curve")*(_xlfn.NORM.DIST(AND(CC$6&gt;=$F84,CC$6&lt;=$H84)*(CC$6-$F84+1),$J84/2,$M84,TRUE)-_xlfn.NORM.DIST(AND(CC$6&gt;=$F84,CC$6&lt;=$H84)*(CB$6-$F84+1),$J84/2,$M84,TRUE))/(1-2*_xlfn.NORM.DIST(0,$J84/2,$M84,TRUE))*$D84+($K84="Steady Growth")*(AND(CC$6&gt;=$F84,CC$6&lt;=$H84)*((CC$6-$F84+1)/($J84*($J84+1)/2)*$D84))+($K84="custom")*CustCF!BW84</f>
        <v>0</v>
      </c>
      <c r="CD84" s="95">
        <f>($K84="Bell Curve")*(_xlfn.NORM.DIST(AND(CD$6&gt;=$F84,CD$6&lt;=$H84)*(CD$6-$F84+1),$J84/2,$M84,TRUE)-_xlfn.NORM.DIST(AND(CD$6&gt;=$F84,CD$6&lt;=$H84)*(CC$6-$F84+1),$J84/2,$M84,TRUE))/(1-2*_xlfn.NORM.DIST(0,$J84/2,$M84,TRUE))*$D84+($K84="Steady Growth")*(AND(CD$6&gt;=$F84,CD$6&lt;=$H84)*((CD$6-$F84+1)/($J84*($J84+1)/2)*$D84))+($K84="custom")*CustCF!BX84</f>
        <v>0</v>
      </c>
      <c r="CE84" s="95">
        <f>($K84="Bell Curve")*(_xlfn.NORM.DIST(AND(CE$6&gt;=$F84,CE$6&lt;=$H84)*(CE$6-$F84+1),$J84/2,$M84,TRUE)-_xlfn.NORM.DIST(AND(CE$6&gt;=$F84,CE$6&lt;=$H84)*(CD$6-$F84+1),$J84/2,$M84,TRUE))/(1-2*_xlfn.NORM.DIST(0,$J84/2,$M84,TRUE))*$D84+($K84="Steady Growth")*(AND(CE$6&gt;=$F84,CE$6&lt;=$H84)*((CE$6-$F84+1)/($J84*($J84+1)/2)*$D84))+($K84="custom")*CustCF!BY84</f>
        <v>0</v>
      </c>
      <c r="CF84" s="95">
        <f>($K84="Bell Curve")*(_xlfn.NORM.DIST(AND(CF$6&gt;=$F84,CF$6&lt;=$H84)*(CF$6-$F84+1),$J84/2,$M84,TRUE)-_xlfn.NORM.DIST(AND(CF$6&gt;=$F84,CF$6&lt;=$H84)*(CE$6-$F84+1),$J84/2,$M84,TRUE))/(1-2*_xlfn.NORM.DIST(0,$J84/2,$M84,TRUE))*$D84+($K84="Steady Growth")*(AND(CF$6&gt;=$F84,CF$6&lt;=$H84)*((CF$6-$F84+1)/($J84*($J84+1)/2)*$D84))+($K84="custom")*CustCF!BZ84</f>
        <v>0</v>
      </c>
      <c r="CG84" s="95">
        <f>($K84="Bell Curve")*(_xlfn.NORM.DIST(AND(CG$6&gt;=$F84,CG$6&lt;=$H84)*(CG$6-$F84+1),$J84/2,$M84,TRUE)-_xlfn.NORM.DIST(AND(CG$6&gt;=$F84,CG$6&lt;=$H84)*(CF$6-$F84+1),$J84/2,$M84,TRUE))/(1-2*_xlfn.NORM.DIST(0,$J84/2,$M84,TRUE))*$D84+($K84="Steady Growth")*(AND(CG$6&gt;=$F84,CG$6&lt;=$H84)*((CG$6-$F84+1)/($J84*($J84+1)/2)*$D84))+($K84="custom")*CustCF!CA84</f>
        <v>0</v>
      </c>
      <c r="CH84" s="95">
        <f>($K84="Bell Curve")*(_xlfn.NORM.DIST(AND(CH$6&gt;=$F84,CH$6&lt;=$H84)*(CH$6-$F84+1),$J84/2,$M84,TRUE)-_xlfn.NORM.DIST(AND(CH$6&gt;=$F84,CH$6&lt;=$H84)*(CG$6-$F84+1),$J84/2,$M84,TRUE))/(1-2*_xlfn.NORM.DIST(0,$J84/2,$M84,TRUE))*$D84+($K84="Steady Growth")*(AND(CH$6&gt;=$F84,CH$6&lt;=$H84)*((CH$6-$F84+1)/($J84*($J84+1)/2)*$D84))+($K84="custom")*CustCF!CB84</f>
        <v>0</v>
      </c>
      <c r="CI84" s="95">
        <f>($K84="Bell Curve")*(_xlfn.NORM.DIST(AND(CI$6&gt;=$F84,CI$6&lt;=$H84)*(CI$6-$F84+1),$J84/2,$M84,TRUE)-_xlfn.NORM.DIST(AND(CI$6&gt;=$F84,CI$6&lt;=$H84)*(CH$6-$F84+1),$J84/2,$M84,TRUE))/(1-2*_xlfn.NORM.DIST(0,$J84/2,$M84,TRUE))*$D84+($K84="Steady Growth")*(AND(CI$6&gt;=$F84,CI$6&lt;=$H84)*((CI$6-$F84+1)/($J84*($J84+1)/2)*$D84))+($K84="custom")*CustCF!CC84</f>
        <v>0</v>
      </c>
      <c r="CJ84" s="95">
        <f>($K84="Bell Curve")*(_xlfn.NORM.DIST(AND(CJ$6&gt;=$F84,CJ$6&lt;=$H84)*(CJ$6-$F84+1),$J84/2,$M84,TRUE)-_xlfn.NORM.DIST(AND(CJ$6&gt;=$F84,CJ$6&lt;=$H84)*(CI$6-$F84+1),$J84/2,$M84,TRUE))/(1-2*_xlfn.NORM.DIST(0,$J84/2,$M84,TRUE))*$D84+($K84="Steady Growth")*(AND(CJ$6&gt;=$F84,CJ$6&lt;=$H84)*((CJ$6-$F84+1)/($J84*($J84+1)/2)*$D84))+($K84="custom")*CustCF!CD84</f>
        <v>0</v>
      </c>
      <c r="CK84" s="95">
        <f>($K84="Bell Curve")*(_xlfn.NORM.DIST(AND(CK$6&gt;=$F84,CK$6&lt;=$H84)*(CK$6-$F84+1),$J84/2,$M84,TRUE)-_xlfn.NORM.DIST(AND(CK$6&gt;=$F84,CK$6&lt;=$H84)*(CJ$6-$F84+1),$J84/2,$M84,TRUE))/(1-2*_xlfn.NORM.DIST(0,$J84/2,$M84,TRUE))*$D84+($K84="Steady Growth")*(AND(CK$6&gt;=$F84,CK$6&lt;=$H84)*((CK$6-$F84+1)/($J84*($J84+1)/2)*$D84))+($K84="custom")*CustCF!CE84</f>
        <v>0</v>
      </c>
      <c r="CL84" s="95">
        <f>($K84="Bell Curve")*(_xlfn.NORM.DIST(AND(CL$6&gt;=$F84,CL$6&lt;=$H84)*(CL$6-$F84+1),$J84/2,$M84,TRUE)-_xlfn.NORM.DIST(AND(CL$6&gt;=$F84,CL$6&lt;=$H84)*(CK$6-$F84+1),$J84/2,$M84,TRUE))/(1-2*_xlfn.NORM.DIST(0,$J84/2,$M84,TRUE))*$D84+($K84="Steady Growth")*(AND(CL$6&gt;=$F84,CL$6&lt;=$H84)*((CL$6-$F84+1)/($J84*($J84+1)/2)*$D84))+($K84="custom")*CustCF!CF84</f>
        <v>0</v>
      </c>
      <c r="CM84" s="95">
        <f>($K84="Bell Curve")*(_xlfn.NORM.DIST(AND(CM$6&gt;=$F84,CM$6&lt;=$H84)*(CM$6-$F84+1),$J84/2,$M84,TRUE)-_xlfn.NORM.DIST(AND(CM$6&gt;=$F84,CM$6&lt;=$H84)*(CL$6-$F84+1),$J84/2,$M84,TRUE))/(1-2*_xlfn.NORM.DIST(0,$J84/2,$M84,TRUE))*$D84+($K84="Steady Growth")*(AND(CM$6&gt;=$F84,CM$6&lt;=$H84)*((CM$6-$F84+1)/($J84*($J84+1)/2)*$D84))+($K84="custom")*CustCF!CG84</f>
        <v>0</v>
      </c>
      <c r="CN84" s="95">
        <f>($K84="Bell Curve")*(_xlfn.NORM.DIST(AND(CN$6&gt;=$F84,CN$6&lt;=$H84)*(CN$6-$F84+1),$J84/2,$M84,TRUE)-_xlfn.NORM.DIST(AND(CN$6&gt;=$F84,CN$6&lt;=$H84)*(CM$6-$F84+1),$J84/2,$M84,TRUE))/(1-2*_xlfn.NORM.DIST(0,$J84/2,$M84,TRUE))*$D84+($K84="Steady Growth")*(AND(CN$6&gt;=$F84,CN$6&lt;=$H84)*((CN$6-$F84+1)/($J84*($J84+1)/2)*$D84))+($K84="custom")*CustCF!CH84</f>
        <v>0</v>
      </c>
      <c r="CO84" s="95">
        <f>($K84="Bell Curve")*(_xlfn.NORM.DIST(AND(CO$6&gt;=$F84,CO$6&lt;=$H84)*(CO$6-$F84+1),$J84/2,$M84,TRUE)-_xlfn.NORM.DIST(AND(CO$6&gt;=$F84,CO$6&lt;=$H84)*(CN$6-$F84+1),$J84/2,$M84,TRUE))/(1-2*_xlfn.NORM.DIST(0,$J84/2,$M84,TRUE))*$D84+($K84="Steady Growth")*(AND(CO$6&gt;=$F84,CO$6&lt;=$H84)*((CO$6-$F84+1)/($J84*($J84+1)/2)*$D84))+($K84="custom")*CustCF!CI84</f>
        <v>0</v>
      </c>
      <c r="CP84" s="95">
        <f>($K84="Bell Curve")*(_xlfn.NORM.DIST(AND(CP$6&gt;=$F84,CP$6&lt;=$H84)*(CP$6-$F84+1),$J84/2,$M84,TRUE)-_xlfn.NORM.DIST(AND(CP$6&gt;=$F84,CP$6&lt;=$H84)*(CO$6-$F84+1),$J84/2,$M84,TRUE))/(1-2*_xlfn.NORM.DIST(0,$J84/2,$M84,TRUE))*$D84+($K84="Steady Growth")*(AND(CP$6&gt;=$F84,CP$6&lt;=$H84)*((CP$6-$F84+1)/($J84*($J84+1)/2)*$D84))+($K84="custom")*CustCF!CJ84</f>
        <v>0</v>
      </c>
      <c r="CQ84" s="95">
        <f>($K84="Bell Curve")*(_xlfn.NORM.DIST(AND(CQ$6&gt;=$F84,CQ$6&lt;=$H84)*(CQ$6-$F84+1),$J84/2,$M84,TRUE)-_xlfn.NORM.DIST(AND(CQ$6&gt;=$F84,CQ$6&lt;=$H84)*(CP$6-$F84+1),$J84/2,$M84,TRUE))/(1-2*_xlfn.NORM.DIST(0,$J84/2,$M84,TRUE))*$D84+($K84="Steady Growth")*(AND(CQ$6&gt;=$F84,CQ$6&lt;=$H84)*((CQ$6-$F84+1)/($J84*($J84+1)/2)*$D84))+($K84="custom")*CustCF!CK84</f>
        <v>0</v>
      </c>
      <c r="CR84" s="95">
        <f>($K84="Bell Curve")*(_xlfn.NORM.DIST(AND(CR$6&gt;=$F84,CR$6&lt;=$H84)*(CR$6-$F84+1),$J84/2,$M84,TRUE)-_xlfn.NORM.DIST(AND(CR$6&gt;=$F84,CR$6&lt;=$H84)*(CQ$6-$F84+1),$J84/2,$M84,TRUE))/(1-2*_xlfn.NORM.DIST(0,$J84/2,$M84,TRUE))*$D84+($K84="Steady Growth")*(AND(CR$6&gt;=$F84,CR$6&lt;=$H84)*((CR$6-$F84+1)/($J84*($J84+1)/2)*$D84))+($K84="custom")*CustCF!CL84</f>
        <v>0</v>
      </c>
      <c r="CS84" s="95">
        <f>($K84="Bell Curve")*(_xlfn.NORM.DIST(AND(CS$6&gt;=$F84,CS$6&lt;=$H84)*(CS$6-$F84+1),$J84/2,$M84,TRUE)-_xlfn.NORM.DIST(AND(CS$6&gt;=$F84,CS$6&lt;=$H84)*(CR$6-$F84+1),$J84/2,$M84,TRUE))/(1-2*_xlfn.NORM.DIST(0,$J84/2,$M84,TRUE))*$D84+($K84="Steady Growth")*(AND(CS$6&gt;=$F84,CS$6&lt;=$H84)*((CS$6-$F84+1)/($J84*($J84+1)/2)*$D84))+($K84="custom")*CustCF!CM84</f>
        <v>0</v>
      </c>
      <c r="CT84" s="95">
        <f>($K84="Bell Curve")*(_xlfn.NORM.DIST(AND(CT$6&gt;=$F84,CT$6&lt;=$H84)*(CT$6-$F84+1),$J84/2,$M84,TRUE)-_xlfn.NORM.DIST(AND(CT$6&gt;=$F84,CT$6&lt;=$H84)*(CS$6-$F84+1),$J84/2,$M84,TRUE))/(1-2*_xlfn.NORM.DIST(0,$J84/2,$M84,TRUE))*$D84+($K84="Steady Growth")*(AND(CT$6&gt;=$F84,CT$6&lt;=$H84)*((CT$6-$F84+1)/($J84*($J84+1)/2)*$D84))+($K84="custom")*CustCF!CN84</f>
        <v>0</v>
      </c>
      <c r="CU84" s="95">
        <f>($K84="Bell Curve")*(_xlfn.NORM.DIST(AND(CU$6&gt;=$F84,CU$6&lt;=$H84)*(CU$6-$F84+1),$J84/2,$M84,TRUE)-_xlfn.NORM.DIST(AND(CU$6&gt;=$F84,CU$6&lt;=$H84)*(CT$6-$F84+1),$J84/2,$M84,TRUE))/(1-2*_xlfn.NORM.DIST(0,$J84/2,$M84,TRUE))*$D84+($K84="Steady Growth")*(AND(CU$6&gt;=$F84,CU$6&lt;=$H84)*((CU$6-$F84+1)/($J84*($J84+1)/2)*$D84))+($K84="custom")*CustCF!CO84</f>
        <v>0</v>
      </c>
      <c r="CV84" s="95">
        <f>($K84="Bell Curve")*(_xlfn.NORM.DIST(AND(CV$6&gt;=$F84,CV$6&lt;=$H84)*(CV$6-$F84+1),$J84/2,$M84,TRUE)-_xlfn.NORM.DIST(AND(CV$6&gt;=$F84,CV$6&lt;=$H84)*(CU$6-$F84+1),$J84/2,$M84,TRUE))/(1-2*_xlfn.NORM.DIST(0,$J84/2,$M84,TRUE))*$D84+($K84="Steady Growth")*(AND(CV$6&gt;=$F84,CV$6&lt;=$H84)*((CV$6-$F84+1)/($J84*($J84+1)/2)*$D84))+($K84="custom")*CustCF!CP84</f>
        <v>0</v>
      </c>
      <c r="CW84" s="95">
        <f>($K84="Bell Curve")*(_xlfn.NORM.DIST(AND(CW$6&gt;=$F84,CW$6&lt;=$H84)*(CW$6-$F84+1),$J84/2,$M84,TRUE)-_xlfn.NORM.DIST(AND(CW$6&gt;=$F84,CW$6&lt;=$H84)*(CV$6-$F84+1),$J84/2,$M84,TRUE))/(1-2*_xlfn.NORM.DIST(0,$J84/2,$M84,TRUE))*$D84+($K84="Steady Growth")*(AND(CW$6&gt;=$F84,CW$6&lt;=$H84)*((CW$6-$F84+1)/($J84*($J84+1)/2)*$D84))+($K84="custom")*CustCF!CQ84</f>
        <v>0</v>
      </c>
      <c r="CX84" s="95">
        <f>($K84="Bell Curve")*(_xlfn.NORM.DIST(AND(CX$6&gt;=$F84,CX$6&lt;=$H84)*(CX$6-$F84+1),$J84/2,$M84,TRUE)-_xlfn.NORM.DIST(AND(CX$6&gt;=$F84,CX$6&lt;=$H84)*(CW$6-$F84+1),$J84/2,$M84,TRUE))/(1-2*_xlfn.NORM.DIST(0,$J84/2,$M84,TRUE))*$D84+($K84="Steady Growth")*(AND(CX$6&gt;=$F84,CX$6&lt;=$H84)*((CX$6-$F84+1)/($J84*($J84+1)/2)*$D84))+($K84="custom")*CustCF!CR84</f>
        <v>0</v>
      </c>
      <c r="CY84" s="95">
        <f>($K84="Bell Curve")*(_xlfn.NORM.DIST(AND(CY$6&gt;=$F84,CY$6&lt;=$H84)*(CY$6-$F84+1),$J84/2,$M84,TRUE)-_xlfn.NORM.DIST(AND(CY$6&gt;=$F84,CY$6&lt;=$H84)*(CX$6-$F84+1),$J84/2,$M84,TRUE))/(1-2*_xlfn.NORM.DIST(0,$J84/2,$M84,TRUE))*$D84+($K84="Steady Growth")*(AND(CY$6&gt;=$F84,CY$6&lt;=$H84)*((CY$6-$F84+1)/($J84*($J84+1)/2)*$D84))+($K84="custom")*CustCF!CS84</f>
        <v>0</v>
      </c>
      <c r="CZ84" s="95">
        <f>($K84="Bell Curve")*(_xlfn.NORM.DIST(AND(CZ$6&gt;=$F84,CZ$6&lt;=$H84)*(CZ$6-$F84+1),$J84/2,$M84,TRUE)-_xlfn.NORM.DIST(AND(CZ$6&gt;=$F84,CZ$6&lt;=$H84)*(CY$6-$F84+1),$J84/2,$M84,TRUE))/(1-2*_xlfn.NORM.DIST(0,$J84/2,$M84,TRUE))*$D84+($K84="Steady Growth")*(AND(CZ$6&gt;=$F84,CZ$6&lt;=$H84)*((CZ$6-$F84+1)/($J84*($J84+1)/2)*$D84))+($K84="custom")*CustCF!CT84</f>
        <v>0</v>
      </c>
      <c r="DA84" s="95">
        <f>($K84="Bell Curve")*(_xlfn.NORM.DIST(AND(DA$6&gt;=$F84,DA$6&lt;=$H84)*(DA$6-$F84+1),$J84/2,$M84,TRUE)-_xlfn.NORM.DIST(AND(DA$6&gt;=$F84,DA$6&lt;=$H84)*(CZ$6-$F84+1),$J84/2,$M84,TRUE))/(1-2*_xlfn.NORM.DIST(0,$J84/2,$M84,TRUE))*$D84+($K84="Steady Growth")*(AND(DA$6&gt;=$F84,DA$6&lt;=$H84)*((DA$6-$F84+1)/($J84*($J84+1)/2)*$D84))+($K84="custom")*CustCF!CU84</f>
        <v>0</v>
      </c>
      <c r="DB84" s="95">
        <f>($K84="Bell Curve")*(_xlfn.NORM.DIST(AND(DB$6&gt;=$F84,DB$6&lt;=$H84)*(DB$6-$F84+1),$J84/2,$M84,TRUE)-_xlfn.NORM.DIST(AND(DB$6&gt;=$F84,DB$6&lt;=$H84)*(DA$6-$F84+1),$J84/2,$M84,TRUE))/(1-2*_xlfn.NORM.DIST(0,$J84/2,$M84,TRUE))*$D84+($K84="Steady Growth")*(AND(DB$6&gt;=$F84,DB$6&lt;=$H84)*((DB$6-$F84+1)/($J84*($J84+1)/2)*$D84))+($K84="custom")*CustCF!CV84</f>
        <v>0</v>
      </c>
      <c r="DC84" s="95">
        <f>($K84="Bell Curve")*(_xlfn.NORM.DIST(AND(DC$6&gt;=$F84,DC$6&lt;=$H84)*(DC$6-$F84+1),$J84/2,$M84,TRUE)-_xlfn.NORM.DIST(AND(DC$6&gt;=$F84,DC$6&lt;=$H84)*(DB$6-$F84+1),$J84/2,$M84,TRUE))/(1-2*_xlfn.NORM.DIST(0,$J84/2,$M84,TRUE))*$D84+($K84="Steady Growth")*(AND(DC$6&gt;=$F84,DC$6&lt;=$H84)*((DC$6-$F84+1)/($J84*($J84+1)/2)*$D84))+($K84="custom")*CustCF!CW84</f>
        <v>0</v>
      </c>
      <c r="DD84" s="95">
        <f>($K84="Bell Curve")*(_xlfn.NORM.DIST(AND(DD$6&gt;=$F84,DD$6&lt;=$H84)*(DD$6-$F84+1),$J84/2,$M84,TRUE)-_xlfn.NORM.DIST(AND(DD$6&gt;=$F84,DD$6&lt;=$H84)*(DC$6-$F84+1),$J84/2,$M84,TRUE))/(1-2*_xlfn.NORM.DIST(0,$J84/2,$M84,TRUE))*$D84+($K84="Steady Growth")*(AND(DD$6&gt;=$F84,DD$6&lt;=$H84)*((DD$6-$F84+1)/($J84*($J84+1)/2)*$D84))+($K84="custom")*CustCF!CX84</f>
        <v>0</v>
      </c>
      <c r="DE84" s="95">
        <f>($K84="Bell Curve")*(_xlfn.NORM.DIST(AND(DE$6&gt;=$F84,DE$6&lt;=$H84)*(DE$6-$F84+1),$J84/2,$M84,TRUE)-_xlfn.NORM.DIST(AND(DE$6&gt;=$F84,DE$6&lt;=$H84)*(DD$6-$F84+1),$J84/2,$M84,TRUE))/(1-2*_xlfn.NORM.DIST(0,$J84/2,$M84,TRUE))*$D84+($K84="Steady Growth")*(AND(DE$6&gt;=$F84,DE$6&lt;=$H84)*((DE$6-$F84+1)/($J84*($J84+1)/2)*$D84))+($K84="custom")*CustCF!CY84</f>
        <v>0</v>
      </c>
      <c r="DF84" s="95">
        <f>($K84="Bell Curve")*(_xlfn.NORM.DIST(AND(DF$6&gt;=$F84,DF$6&lt;=$H84)*(DF$6-$F84+1),$J84/2,$M84,TRUE)-_xlfn.NORM.DIST(AND(DF$6&gt;=$F84,DF$6&lt;=$H84)*(DE$6-$F84+1),$J84/2,$M84,TRUE))/(1-2*_xlfn.NORM.DIST(0,$J84/2,$M84,TRUE))*$D84+($K84="Steady Growth")*(AND(DF$6&gt;=$F84,DF$6&lt;=$H84)*((DF$6-$F84+1)/($J84*($J84+1)/2)*$D84))+($K84="custom")*CustCF!CZ84</f>
        <v>0</v>
      </c>
      <c r="DG84" s="95">
        <f>($K84="Bell Curve")*(_xlfn.NORM.DIST(AND(DG$6&gt;=$F84,DG$6&lt;=$H84)*(DG$6-$F84+1),$J84/2,$M84,TRUE)-_xlfn.NORM.DIST(AND(DG$6&gt;=$F84,DG$6&lt;=$H84)*(DF$6-$F84+1),$J84/2,$M84,TRUE))/(1-2*_xlfn.NORM.DIST(0,$J84/2,$M84,TRUE))*$D84+($K84="Steady Growth")*(AND(DG$6&gt;=$F84,DG$6&lt;=$H84)*((DG$6-$F84+1)/($J84*($J84+1)/2)*$D84))+($K84="custom")*CustCF!DA84</f>
        <v>0</v>
      </c>
      <c r="DH84" s="95">
        <f>($K84="Bell Curve")*(_xlfn.NORM.DIST(AND(DH$6&gt;=$F84,DH$6&lt;=$H84)*(DH$6-$F84+1),$J84/2,$M84,TRUE)-_xlfn.NORM.DIST(AND(DH$6&gt;=$F84,DH$6&lt;=$H84)*(DG$6-$F84+1),$J84/2,$M84,TRUE))/(1-2*_xlfn.NORM.DIST(0,$J84/2,$M84,TRUE))*$D84+($K84="Steady Growth")*(AND(DH$6&gt;=$F84,DH$6&lt;=$H84)*((DH$6-$F84+1)/($J84*($J84+1)/2)*$D84))+($K84="custom")*CustCF!DB84</f>
        <v>0</v>
      </c>
      <c r="DI84" s="95">
        <f>($K84="Bell Curve")*(_xlfn.NORM.DIST(AND(DI$6&gt;=$F84,DI$6&lt;=$H84)*(DI$6-$F84+1),$J84/2,$M84,TRUE)-_xlfn.NORM.DIST(AND(DI$6&gt;=$F84,DI$6&lt;=$H84)*(DH$6-$F84+1),$J84/2,$M84,TRUE))/(1-2*_xlfn.NORM.DIST(0,$J84/2,$M84,TRUE))*$D84+($K84="Steady Growth")*(AND(DI$6&gt;=$F84,DI$6&lt;=$H84)*((DI$6-$F84+1)/($J84*($J84+1)/2)*$D84))+($K84="custom")*CustCF!DC84</f>
        <v>0</v>
      </c>
      <c r="DJ84" s="95">
        <f>($K84="Bell Curve")*(_xlfn.NORM.DIST(AND(DJ$6&gt;=$F84,DJ$6&lt;=$H84)*(DJ$6-$F84+1),$J84/2,$M84,TRUE)-_xlfn.NORM.DIST(AND(DJ$6&gt;=$F84,DJ$6&lt;=$H84)*(DI$6-$F84+1),$J84/2,$M84,TRUE))/(1-2*_xlfn.NORM.DIST(0,$J84/2,$M84,TRUE))*$D84+($K84="Steady Growth")*(AND(DJ$6&gt;=$F84,DJ$6&lt;=$H84)*((DJ$6-$F84+1)/($J84*($J84+1)/2)*$D84))+($K84="custom")*CustCF!DD84</f>
        <v>0</v>
      </c>
      <c r="DK84" s="95">
        <f>($K84="Bell Curve")*(_xlfn.NORM.DIST(AND(DK$6&gt;=$F84,DK$6&lt;=$H84)*(DK$6-$F84+1),$J84/2,$M84,TRUE)-_xlfn.NORM.DIST(AND(DK$6&gt;=$F84,DK$6&lt;=$H84)*(DJ$6-$F84+1),$J84/2,$M84,TRUE))/(1-2*_xlfn.NORM.DIST(0,$J84/2,$M84,TRUE))*$D84+($K84="Steady Growth")*(AND(DK$6&gt;=$F84,DK$6&lt;=$H84)*((DK$6-$F84+1)/($J84*($J84+1)/2)*$D84))+($K84="custom")*CustCF!DE84</f>
        <v>0</v>
      </c>
      <c r="DL84" s="95">
        <f>($K84="Bell Curve")*(_xlfn.NORM.DIST(AND(DL$6&gt;=$F84,DL$6&lt;=$H84)*(DL$6-$F84+1),$J84/2,$M84,TRUE)-_xlfn.NORM.DIST(AND(DL$6&gt;=$F84,DL$6&lt;=$H84)*(DK$6-$F84+1),$J84/2,$M84,TRUE))/(1-2*_xlfn.NORM.DIST(0,$J84/2,$M84,TRUE))*$D84+($K84="Steady Growth")*(AND(DL$6&gt;=$F84,DL$6&lt;=$H84)*((DL$6-$F84+1)/($J84*($J84+1)/2)*$D84))+($K84="custom")*CustCF!DF84</f>
        <v>0</v>
      </c>
      <c r="DM84" s="95">
        <f>($K84="Bell Curve")*(_xlfn.NORM.DIST(AND(DM$6&gt;=$F84,DM$6&lt;=$H84)*(DM$6-$F84+1),$J84/2,$M84,TRUE)-_xlfn.NORM.DIST(AND(DM$6&gt;=$F84,DM$6&lt;=$H84)*(DL$6-$F84+1),$J84/2,$M84,TRUE))/(1-2*_xlfn.NORM.DIST(0,$J84/2,$M84,TRUE))*$D84+($K84="Steady Growth")*(AND(DM$6&gt;=$F84,DM$6&lt;=$H84)*((DM$6-$F84+1)/($J84*($J84+1)/2)*$D84))+($K84="custom")*CustCF!DG84</f>
        <v>0</v>
      </c>
      <c r="DN84" s="95">
        <f>($K84="Bell Curve")*(_xlfn.NORM.DIST(AND(DN$6&gt;=$F84,DN$6&lt;=$H84)*(DN$6-$F84+1),$J84/2,$M84,TRUE)-_xlfn.NORM.DIST(AND(DN$6&gt;=$F84,DN$6&lt;=$H84)*(DM$6-$F84+1),$J84/2,$M84,TRUE))/(1-2*_xlfn.NORM.DIST(0,$J84/2,$M84,TRUE))*$D84+($K84="Steady Growth")*(AND(DN$6&gt;=$F84,DN$6&lt;=$H84)*((DN$6-$F84+1)/($J84*($J84+1)/2)*$D84))+($K84="custom")*CustCF!DH84</f>
        <v>0</v>
      </c>
      <c r="DO84" s="95">
        <f>($K84="Bell Curve")*(_xlfn.NORM.DIST(AND(DO$6&gt;=$F84,DO$6&lt;=$H84)*(DO$6-$F84+1),$J84/2,$M84,TRUE)-_xlfn.NORM.DIST(AND(DO$6&gt;=$F84,DO$6&lt;=$H84)*(DN$6-$F84+1),$J84/2,$M84,TRUE))/(1-2*_xlfn.NORM.DIST(0,$J84/2,$M84,TRUE))*$D84+($K84="Steady Growth")*(AND(DO$6&gt;=$F84,DO$6&lt;=$H84)*((DO$6-$F84+1)/($J84*($J84+1)/2)*$D84))+($K84="custom")*CustCF!DI84</f>
        <v>0</v>
      </c>
      <c r="DP84" s="95">
        <f>($K84="Bell Curve")*(_xlfn.NORM.DIST(AND(DP$6&gt;=$F84,DP$6&lt;=$H84)*(DP$6-$F84+1),$J84/2,$M84,TRUE)-_xlfn.NORM.DIST(AND(DP$6&gt;=$F84,DP$6&lt;=$H84)*(DO$6-$F84+1),$J84/2,$M84,TRUE))/(1-2*_xlfn.NORM.DIST(0,$J84/2,$M84,TRUE))*$D84+($K84="Steady Growth")*(AND(DP$6&gt;=$F84,DP$6&lt;=$H84)*((DP$6-$F84+1)/($J84*($J84+1)/2)*$D84))+($K84="custom")*CustCF!DJ84</f>
        <v>0</v>
      </c>
      <c r="DQ84" s="95">
        <f>($K84="Bell Curve")*(_xlfn.NORM.DIST(AND(DQ$6&gt;=$F84,DQ$6&lt;=$H84)*(DQ$6-$F84+1),$J84/2,$M84,TRUE)-_xlfn.NORM.DIST(AND(DQ$6&gt;=$F84,DQ$6&lt;=$H84)*(DP$6-$F84+1),$J84/2,$M84,TRUE))/(1-2*_xlfn.NORM.DIST(0,$J84/2,$M84,TRUE))*$D84+($K84="Steady Growth")*(AND(DQ$6&gt;=$F84,DQ$6&lt;=$H84)*((DQ$6-$F84+1)/($J84*($J84+1)/2)*$D84))+($K84="custom")*CustCF!DK84</f>
        <v>0</v>
      </c>
      <c r="DR84" s="95">
        <f>($K84="Bell Curve")*(_xlfn.NORM.DIST(AND(DR$6&gt;=$F84,DR$6&lt;=$H84)*(DR$6-$F84+1),$J84/2,$M84,TRUE)-_xlfn.NORM.DIST(AND(DR$6&gt;=$F84,DR$6&lt;=$H84)*(DQ$6-$F84+1),$J84/2,$M84,TRUE))/(1-2*_xlfn.NORM.DIST(0,$J84/2,$M84,TRUE))*$D84+($K84="Steady Growth")*(AND(DR$6&gt;=$F84,DR$6&lt;=$H84)*((DR$6-$F84+1)/($J84*($J84+1)/2)*$D84))+($K84="custom")*CustCF!DL84</f>
        <v>0</v>
      </c>
      <c r="DS84" s="95">
        <f>($K84="Bell Curve")*(_xlfn.NORM.DIST(AND(DS$6&gt;=$F84,DS$6&lt;=$H84)*(DS$6-$F84+1),$J84/2,$M84,TRUE)-_xlfn.NORM.DIST(AND(DS$6&gt;=$F84,DS$6&lt;=$H84)*(DR$6-$F84+1),$J84/2,$M84,TRUE))/(1-2*_xlfn.NORM.DIST(0,$J84/2,$M84,TRUE))*$D84+($K84="Steady Growth")*(AND(DS$6&gt;=$F84,DS$6&lt;=$H84)*((DS$6-$F84+1)/($J84*($J84+1)/2)*$D84))+($K84="custom")*CustCF!DM84</f>
        <v>0</v>
      </c>
      <c r="DT84" s="95">
        <f>($K84="Bell Curve")*(_xlfn.NORM.DIST(AND(DT$6&gt;=$F84,DT$6&lt;=$H84)*(DT$6-$F84+1),$J84/2,$M84,TRUE)-_xlfn.NORM.DIST(AND(DT$6&gt;=$F84,DT$6&lt;=$H84)*(DS$6-$F84+1),$J84/2,$M84,TRUE))/(1-2*_xlfn.NORM.DIST(0,$J84/2,$M84,TRUE))*$D84+($K84="Steady Growth")*(AND(DT$6&gt;=$F84,DT$6&lt;=$H84)*((DT$6-$F84+1)/($J84*($J84+1)/2)*$D84))+($K84="custom")*CustCF!DN84</f>
        <v>0</v>
      </c>
      <c r="DU84" s="95">
        <f>($K84="Bell Curve")*(_xlfn.NORM.DIST(AND(DU$6&gt;=$F84,DU$6&lt;=$H84)*(DU$6-$F84+1),$J84/2,$M84,TRUE)-_xlfn.NORM.DIST(AND(DU$6&gt;=$F84,DU$6&lt;=$H84)*(DT$6-$F84+1),$J84/2,$M84,TRUE))/(1-2*_xlfn.NORM.DIST(0,$J84/2,$M84,TRUE))*$D84+($K84="Steady Growth")*(AND(DU$6&gt;=$F84,DU$6&lt;=$H84)*((DU$6-$F84+1)/($J84*($J84+1)/2)*$D84))+($K84="custom")*CustCF!DO84</f>
        <v>0</v>
      </c>
      <c r="DV84" s="95">
        <f>($K84="Bell Curve")*(_xlfn.NORM.DIST(AND(DV$6&gt;=$F84,DV$6&lt;=$H84)*(DV$6-$F84+1),$J84/2,$M84,TRUE)-_xlfn.NORM.DIST(AND(DV$6&gt;=$F84,DV$6&lt;=$H84)*(DU$6-$F84+1),$J84/2,$M84,TRUE))/(1-2*_xlfn.NORM.DIST(0,$J84/2,$M84,TRUE))*$D84+($K84="Steady Growth")*(AND(DV$6&gt;=$F84,DV$6&lt;=$H84)*((DV$6-$F84+1)/($J84*($J84+1)/2)*$D84))+($K84="custom")*CustCF!DP84</f>
        <v>0</v>
      </c>
      <c r="DW84" s="95">
        <f>($K84="Bell Curve")*(_xlfn.NORM.DIST(AND(DW$6&gt;=$F84,DW$6&lt;=$H84)*(DW$6-$F84+1),$J84/2,$M84,TRUE)-_xlfn.NORM.DIST(AND(DW$6&gt;=$F84,DW$6&lt;=$H84)*(DV$6-$F84+1),$J84/2,$M84,TRUE))/(1-2*_xlfn.NORM.DIST(0,$J84/2,$M84,TRUE))*$D84+($K84="Steady Growth")*(AND(DW$6&gt;=$F84,DW$6&lt;=$H84)*((DW$6-$F84+1)/($J84*($J84+1)/2)*$D84))+($K84="custom")*CustCF!DQ84</f>
        <v>0</v>
      </c>
      <c r="DX84" s="95">
        <f>($K84="Bell Curve")*(_xlfn.NORM.DIST(AND(DX$6&gt;=$F84,DX$6&lt;=$H84)*(DX$6-$F84+1),$J84/2,$M84,TRUE)-_xlfn.NORM.DIST(AND(DX$6&gt;=$F84,DX$6&lt;=$H84)*(DW$6-$F84+1),$J84/2,$M84,TRUE))/(1-2*_xlfn.NORM.DIST(0,$J84/2,$M84,TRUE))*$D84+($K84="Steady Growth")*(AND(DX$6&gt;=$F84,DX$6&lt;=$H84)*((DX$6-$F84+1)/($J84*($J84+1)/2)*$D84))+($K84="custom")*CustCF!DR84</f>
        <v>0</v>
      </c>
      <c r="DY84" s="95">
        <f>($K84="Bell Curve")*(_xlfn.NORM.DIST(AND(DY$6&gt;=$F84,DY$6&lt;=$H84)*(DY$6-$F84+1),$J84/2,$M84,TRUE)-_xlfn.NORM.DIST(AND(DY$6&gt;=$F84,DY$6&lt;=$H84)*(DX$6-$F84+1),$J84/2,$M84,TRUE))/(1-2*_xlfn.NORM.DIST(0,$J84/2,$M84,TRUE))*$D84+($K84="Steady Growth")*(AND(DY$6&gt;=$F84,DY$6&lt;=$H84)*((DY$6-$F84+1)/($J84*($J84+1)/2)*$D84))+($K84="custom")*CustCF!DS84</f>
        <v>0</v>
      </c>
      <c r="DZ84" s="95">
        <f>($K84="Bell Curve")*(_xlfn.NORM.DIST(AND(DZ$6&gt;=$F84,DZ$6&lt;=$H84)*(DZ$6-$F84+1),$J84/2,$M84,TRUE)-_xlfn.NORM.DIST(AND(DZ$6&gt;=$F84,DZ$6&lt;=$H84)*(DY$6-$F84+1),$J84/2,$M84,TRUE))/(1-2*_xlfn.NORM.DIST(0,$J84/2,$M84,TRUE))*$D84+($K84="Steady Growth")*(AND(DZ$6&gt;=$F84,DZ$6&lt;=$H84)*((DZ$6-$F84+1)/($J84*($J84+1)/2)*$D84))+($K84="custom")*CustCF!DT84</f>
        <v>0</v>
      </c>
      <c r="EA84" s="95">
        <f>($K84="Bell Curve")*(_xlfn.NORM.DIST(AND(EA$6&gt;=$F84,EA$6&lt;=$H84)*(EA$6-$F84+1),$J84/2,$M84,TRUE)-_xlfn.NORM.DIST(AND(EA$6&gt;=$F84,EA$6&lt;=$H84)*(DZ$6-$F84+1),$J84/2,$M84,TRUE))/(1-2*_xlfn.NORM.DIST(0,$J84/2,$M84,TRUE))*$D84+($K84="Steady Growth")*(AND(EA$6&gt;=$F84,EA$6&lt;=$H84)*((EA$6-$F84+1)/($J84*($J84+1)/2)*$D84))+($K84="custom")*CustCF!DU84</f>
        <v>0</v>
      </c>
      <c r="EB84" s="95">
        <f>($K84="Bell Curve")*(_xlfn.NORM.DIST(AND(EB$6&gt;=$F84,EB$6&lt;=$H84)*(EB$6-$F84+1),$J84/2,$M84,TRUE)-_xlfn.NORM.DIST(AND(EB$6&gt;=$F84,EB$6&lt;=$H84)*(EA$6-$F84+1),$J84/2,$M84,TRUE))/(1-2*_xlfn.NORM.DIST(0,$J84/2,$M84,TRUE))*$D84+($K84="Steady Growth")*(AND(EB$6&gt;=$F84,EB$6&lt;=$H84)*((EB$6-$F84+1)/($J84*($J84+1)/2)*$D84))+($K84="custom")*CustCF!DV84</f>
        <v>0</v>
      </c>
      <c r="EC84" s="95">
        <f>($K84="Bell Curve")*(_xlfn.NORM.DIST(AND(EC$6&gt;=$F84,EC$6&lt;=$H84)*(EC$6-$F84+1),$J84/2,$M84,TRUE)-_xlfn.NORM.DIST(AND(EC$6&gt;=$F84,EC$6&lt;=$H84)*(EB$6-$F84+1),$J84/2,$M84,TRUE))/(1-2*_xlfn.NORM.DIST(0,$J84/2,$M84,TRUE))*$D84+($K84="Steady Growth")*(AND(EC$6&gt;=$F84,EC$6&lt;=$H84)*((EC$6-$F84+1)/($J84*($J84+1)/2)*$D84))+($K84="custom")*CustCF!DW84</f>
        <v>0</v>
      </c>
      <c r="ED84" s="95">
        <f>($K84="Bell Curve")*(_xlfn.NORM.DIST(AND(ED$6&gt;=$F84,ED$6&lt;=$H84)*(ED$6-$F84+1),$J84/2,$M84,TRUE)-_xlfn.NORM.DIST(AND(ED$6&gt;=$F84,ED$6&lt;=$H84)*(EC$6-$F84+1),$J84/2,$M84,TRUE))/(1-2*_xlfn.NORM.DIST(0,$J84/2,$M84,TRUE))*$D84+($K84="Steady Growth")*(AND(ED$6&gt;=$F84,ED$6&lt;=$H84)*((ED$6-$F84+1)/($J84*($J84+1)/2)*$D84))+($K84="custom")*CustCF!DX84</f>
        <v>0</v>
      </c>
      <c r="EE84" s="95">
        <f>($K84="Bell Curve")*(_xlfn.NORM.DIST(AND(EE$6&gt;=$F84,EE$6&lt;=$H84)*(EE$6-$F84+1),$J84/2,$M84,TRUE)-_xlfn.NORM.DIST(AND(EE$6&gt;=$F84,EE$6&lt;=$H84)*(ED$6-$F84+1),$J84/2,$M84,TRUE))/(1-2*_xlfn.NORM.DIST(0,$J84/2,$M84,TRUE))*$D84+($K84="Steady Growth")*(AND(EE$6&gt;=$F84,EE$6&lt;=$H84)*((EE$6-$F84+1)/($J84*($J84+1)/2)*$D84))+($K84="custom")*CustCF!DY84</f>
        <v>0</v>
      </c>
      <c r="EF84" s="95">
        <f>($K84="Bell Curve")*(_xlfn.NORM.DIST(AND(EF$6&gt;=$F84,EF$6&lt;=$H84)*(EF$6-$F84+1),$J84/2,$M84,TRUE)-_xlfn.NORM.DIST(AND(EF$6&gt;=$F84,EF$6&lt;=$H84)*(EE$6-$F84+1),$J84/2,$M84,TRUE))/(1-2*_xlfn.NORM.DIST(0,$J84/2,$M84,TRUE))*$D84+($K84="Steady Growth")*(AND(EF$6&gt;=$F84,EF$6&lt;=$H84)*((EF$6-$F84+1)/($J84*($J84+1)/2)*$D84))+($K84="custom")*CustCF!DZ84</f>
        <v>0</v>
      </c>
      <c r="EG84" s="95">
        <f>($K84="Bell Curve")*(_xlfn.NORM.DIST(AND(EG$6&gt;=$F84,EG$6&lt;=$H84)*(EG$6-$F84+1),$J84/2,$M84,TRUE)-_xlfn.NORM.DIST(AND(EG$6&gt;=$F84,EG$6&lt;=$H84)*(EF$6-$F84+1),$J84/2,$M84,TRUE))/(1-2*_xlfn.NORM.DIST(0,$J84/2,$M84,TRUE))*$D84+($K84="Steady Growth")*(AND(EG$6&gt;=$F84,EG$6&lt;=$H84)*((EG$6-$F84+1)/($J84*($J84+1)/2)*$D84))+($K84="custom")*CustCF!EA84</f>
        <v>0</v>
      </c>
      <c r="EH84" s="95">
        <f>($K84="Bell Curve")*(_xlfn.NORM.DIST(AND(EH$6&gt;=$F84,EH$6&lt;=$H84)*(EH$6-$F84+1),$J84/2,$M84,TRUE)-_xlfn.NORM.DIST(AND(EH$6&gt;=$F84,EH$6&lt;=$H84)*(EG$6-$F84+1),$J84/2,$M84,TRUE))/(1-2*_xlfn.NORM.DIST(0,$J84/2,$M84,TRUE))*$D84+($K84="Steady Growth")*(AND(EH$6&gt;=$F84,EH$6&lt;=$H84)*((EH$6-$F84+1)/($J84*($J84+1)/2)*$D84))+($K84="custom")*CustCF!EB84</f>
        <v>0</v>
      </c>
      <c r="EI84" s="95">
        <f>($K84="Bell Curve")*(_xlfn.NORM.DIST(AND(EI$6&gt;=$F84,EI$6&lt;=$H84)*(EI$6-$F84+1),$J84/2,$M84,TRUE)-_xlfn.NORM.DIST(AND(EI$6&gt;=$F84,EI$6&lt;=$H84)*(EH$6-$F84+1),$J84/2,$M84,TRUE))/(1-2*_xlfn.NORM.DIST(0,$J84/2,$M84,TRUE))*$D84+($K84="Steady Growth")*(AND(EI$6&gt;=$F84,EI$6&lt;=$H84)*((EI$6-$F84+1)/($J84*($J84+1)/2)*$D84))+($K84="custom")*CustCF!EC84</f>
        <v>0</v>
      </c>
      <c r="EJ84" s="95">
        <f>($K84="Bell Curve")*(_xlfn.NORM.DIST(AND(EJ$6&gt;=$F84,EJ$6&lt;=$H84)*(EJ$6-$F84+1),$J84/2,$M84,TRUE)-_xlfn.NORM.DIST(AND(EJ$6&gt;=$F84,EJ$6&lt;=$H84)*(EI$6-$F84+1),$J84/2,$M84,TRUE))/(1-2*_xlfn.NORM.DIST(0,$J84/2,$M84,TRUE))*$D84+($K84="Steady Growth")*(AND(EJ$6&gt;=$F84,EJ$6&lt;=$H84)*((EJ$6-$F84+1)/($J84*($J84+1)/2)*$D84))+($K84="custom")*CustCF!ED84</f>
        <v>0</v>
      </c>
      <c r="EK84" s="95">
        <f>($K84="Bell Curve")*(_xlfn.NORM.DIST(AND(EK$6&gt;=$F84,EK$6&lt;=$H84)*(EK$6-$F84+1),$J84/2,$M84,TRUE)-_xlfn.NORM.DIST(AND(EK$6&gt;=$F84,EK$6&lt;=$H84)*(EJ$6-$F84+1),$J84/2,$M84,TRUE))/(1-2*_xlfn.NORM.DIST(0,$J84/2,$M84,TRUE))*$D84+($K84="Steady Growth")*(AND(EK$6&gt;=$F84,EK$6&lt;=$H84)*((EK$6-$F84+1)/($J84*($J84+1)/2)*$D84))+($K84="custom")*CustCF!EE84</f>
        <v>0</v>
      </c>
      <c r="EL84" s="95">
        <f>($K84="Bell Curve")*(_xlfn.NORM.DIST(AND(EL$6&gt;=$F84,EL$6&lt;=$H84)*(EL$6-$F84+1),$J84/2,$M84,TRUE)-_xlfn.NORM.DIST(AND(EL$6&gt;=$F84,EL$6&lt;=$H84)*(EK$6-$F84+1),$J84/2,$M84,TRUE))/(1-2*_xlfn.NORM.DIST(0,$J84/2,$M84,TRUE))*$D84+($K84="Steady Growth")*(AND(EL$6&gt;=$F84,EL$6&lt;=$H84)*((EL$6-$F84+1)/($J84*($J84+1)/2)*$D84))+($K84="custom")*CustCF!EF84</f>
        <v>0</v>
      </c>
      <c r="EM84" s="95">
        <f>($K84="Bell Curve")*(_xlfn.NORM.DIST(AND(EM$6&gt;=$F84,EM$6&lt;=$H84)*(EM$6-$F84+1),$J84/2,$M84,TRUE)-_xlfn.NORM.DIST(AND(EM$6&gt;=$F84,EM$6&lt;=$H84)*(EL$6-$F84+1),$J84/2,$M84,TRUE))/(1-2*_xlfn.NORM.DIST(0,$J84/2,$M84,TRUE))*$D84+($K84="Steady Growth")*(AND(EM$6&gt;=$F84,EM$6&lt;=$H84)*((EM$6-$F84+1)/($J84*($J84+1)/2)*$D84))+($K84="custom")*CustCF!EG84</f>
        <v>0</v>
      </c>
      <c r="EN84" s="95">
        <f>($K84="Bell Curve")*(_xlfn.NORM.DIST(AND(EN$6&gt;=$F84,EN$6&lt;=$H84)*(EN$6-$F84+1),$J84/2,$M84,TRUE)-_xlfn.NORM.DIST(AND(EN$6&gt;=$F84,EN$6&lt;=$H84)*(EM$6-$F84+1),$J84/2,$M84,TRUE))/(1-2*_xlfn.NORM.DIST(0,$J84/2,$M84,TRUE))*$D84+($K84="Steady Growth")*(AND(EN$6&gt;=$F84,EN$6&lt;=$H84)*((EN$6-$F84+1)/($J84*($J84+1)/2)*$D84))+($K84="custom")*CustCF!EH84</f>
        <v>0</v>
      </c>
      <c r="EO84" s="95">
        <f>($K84="Bell Curve")*(_xlfn.NORM.DIST(AND(EO$6&gt;=$F84,EO$6&lt;=$H84)*(EO$6-$F84+1),$J84/2,$M84,TRUE)-_xlfn.NORM.DIST(AND(EO$6&gt;=$F84,EO$6&lt;=$H84)*(EN$6-$F84+1),$J84/2,$M84,TRUE))/(1-2*_xlfn.NORM.DIST(0,$J84/2,$M84,TRUE))*$D84+($K84="Steady Growth")*(AND(EO$6&gt;=$F84,EO$6&lt;=$H84)*((EO$6-$F84+1)/($J84*($J84+1)/2)*$D84))+($K84="custom")*CustCF!EI84</f>
        <v>0</v>
      </c>
      <c r="EP84" s="95">
        <f>($K84="Bell Curve")*(_xlfn.NORM.DIST(AND(EP$6&gt;=$F84,EP$6&lt;=$H84)*(EP$6-$F84+1),$J84/2,$M84,TRUE)-_xlfn.NORM.DIST(AND(EP$6&gt;=$F84,EP$6&lt;=$H84)*(EO$6-$F84+1),$J84/2,$M84,TRUE))/(1-2*_xlfn.NORM.DIST(0,$J84/2,$M84,TRUE))*$D84+($K84="Steady Growth")*(AND(EP$6&gt;=$F84,EP$6&lt;=$H84)*((EP$6-$F84+1)/($J84*($J84+1)/2)*$D84))+($K84="custom")*CustCF!EJ84</f>
        <v>0</v>
      </c>
      <c r="EQ84" s="95">
        <f>($K84="Bell Curve")*(_xlfn.NORM.DIST(AND(EQ$6&gt;=$F84,EQ$6&lt;=$H84)*(EQ$6-$F84+1),$J84/2,$M84,TRUE)-_xlfn.NORM.DIST(AND(EQ$6&gt;=$F84,EQ$6&lt;=$H84)*(EP$6-$F84+1),$J84/2,$M84,TRUE))/(1-2*_xlfn.NORM.DIST(0,$J84/2,$M84,TRUE))*$D84+($K84="Steady Growth")*(AND(EQ$6&gt;=$F84,EQ$6&lt;=$H84)*((EQ$6-$F84+1)/($J84*($J84+1)/2)*$D84))+($K84="custom")*CustCF!EK84</f>
        <v>0</v>
      </c>
      <c r="ER84" s="95">
        <f>($K84="Bell Curve")*(_xlfn.NORM.DIST(AND(ER$6&gt;=$F84,ER$6&lt;=$H84)*(ER$6-$F84+1),$J84/2,$M84,TRUE)-_xlfn.NORM.DIST(AND(ER$6&gt;=$F84,ER$6&lt;=$H84)*(EQ$6-$F84+1),$J84/2,$M84,TRUE))/(1-2*_xlfn.NORM.DIST(0,$J84/2,$M84,TRUE))*$D84+($K84="Steady Growth")*(AND(ER$6&gt;=$F84,ER$6&lt;=$H84)*((ER$6-$F84+1)/($J84*($J84+1)/2)*$D84))+($K84="custom")*CustCF!EL84</f>
        <v>0</v>
      </c>
      <c r="ES84" s="95">
        <f>($K84="Bell Curve")*(_xlfn.NORM.DIST(AND(ES$6&gt;=$F84,ES$6&lt;=$H84)*(ES$6-$F84+1),$J84/2,$M84,TRUE)-_xlfn.NORM.DIST(AND(ES$6&gt;=$F84,ES$6&lt;=$H84)*(ER$6-$F84+1),$J84/2,$M84,TRUE))/(1-2*_xlfn.NORM.DIST(0,$J84/2,$M84,TRUE))*$D84+($K84="Steady Growth")*(AND(ES$6&gt;=$F84,ES$6&lt;=$H84)*((ES$6-$F84+1)/($J84*($J84+1)/2)*$D84))+($K84="custom")*CustCF!EM84</f>
        <v>0</v>
      </c>
      <c r="ET84" s="95">
        <f>($K84="Bell Curve")*(_xlfn.NORM.DIST(AND(ET$6&gt;=$F84,ET$6&lt;=$H84)*(ET$6-$F84+1),$J84/2,$M84,TRUE)-_xlfn.NORM.DIST(AND(ET$6&gt;=$F84,ET$6&lt;=$H84)*(ES$6-$F84+1),$J84/2,$M84,TRUE))/(1-2*_xlfn.NORM.DIST(0,$J84/2,$M84,TRUE))*$D84+($K84="Steady Growth")*(AND(ET$6&gt;=$F84,ET$6&lt;=$H84)*((ET$6-$F84+1)/($J84*($J84+1)/2)*$D84))+($K84="custom")*CustCF!EN84</f>
        <v>0</v>
      </c>
      <c r="EU84" s="95">
        <f>($K84="Bell Curve")*(_xlfn.NORM.DIST(AND(EU$6&gt;=$F84,EU$6&lt;=$H84)*(EU$6-$F84+1),$J84/2,$M84,TRUE)-_xlfn.NORM.DIST(AND(EU$6&gt;=$F84,EU$6&lt;=$H84)*(ET$6-$F84+1),$J84/2,$M84,TRUE))/(1-2*_xlfn.NORM.DIST(0,$J84/2,$M84,TRUE))*$D84+($K84="Steady Growth")*(AND(EU$6&gt;=$F84,EU$6&lt;=$H84)*((EU$6-$F84+1)/($J84*($J84+1)/2)*$D84))+($K84="custom")*CustCF!EO84</f>
        <v>0</v>
      </c>
      <c r="EV84" s="95">
        <f>($K84="Bell Curve")*(_xlfn.NORM.DIST(AND(EV$6&gt;=$F84,EV$6&lt;=$H84)*(EV$6-$F84+1),$J84/2,$M84,TRUE)-_xlfn.NORM.DIST(AND(EV$6&gt;=$F84,EV$6&lt;=$H84)*(EU$6-$F84+1),$J84/2,$M84,TRUE))/(1-2*_xlfn.NORM.DIST(0,$J84/2,$M84,TRUE))*$D84+($K84="Steady Growth")*(AND(EV$6&gt;=$F84,EV$6&lt;=$H84)*((EV$6-$F84+1)/($J84*($J84+1)/2)*$D84))+($K84="custom")*CustCF!EP84</f>
        <v>0</v>
      </c>
      <c r="EW84" s="95">
        <f>($K84="Bell Curve")*(_xlfn.NORM.DIST(AND(EW$6&gt;=$F84,EW$6&lt;=$H84)*(EW$6-$F84+1),$J84/2,$M84,TRUE)-_xlfn.NORM.DIST(AND(EW$6&gt;=$F84,EW$6&lt;=$H84)*(EV$6-$F84+1),$J84/2,$M84,TRUE))/(1-2*_xlfn.NORM.DIST(0,$J84/2,$M84,TRUE))*$D84+($K84="Steady Growth")*(AND(EW$6&gt;=$F84,EW$6&lt;=$H84)*((EW$6-$F84+1)/($J84*($J84+1)/2)*$D84))+($K84="custom")*CustCF!EQ84</f>
        <v>0</v>
      </c>
      <c r="EX84" s="95">
        <f>($K84="Bell Curve")*(_xlfn.NORM.DIST(AND(EX$6&gt;=$F84,EX$6&lt;=$H84)*(EX$6-$F84+1),$J84/2,$M84,TRUE)-_xlfn.NORM.DIST(AND(EX$6&gt;=$F84,EX$6&lt;=$H84)*(EW$6-$F84+1),$J84/2,$M84,TRUE))/(1-2*_xlfn.NORM.DIST(0,$J84/2,$M84,TRUE))*$D84+($K84="Steady Growth")*(AND(EX$6&gt;=$F84,EX$6&lt;=$H84)*((EX$6-$F84+1)/($J84*($J84+1)/2)*$D84))+($K84="custom")*CustCF!ER84</f>
        <v>0</v>
      </c>
      <c r="EY84" s="95">
        <f>($K84="Bell Curve")*(_xlfn.NORM.DIST(AND(EY$6&gt;=$F84,EY$6&lt;=$H84)*(EY$6-$F84+1),$J84/2,$M84,TRUE)-_xlfn.NORM.DIST(AND(EY$6&gt;=$F84,EY$6&lt;=$H84)*(EX$6-$F84+1),$J84/2,$M84,TRUE))/(1-2*_xlfn.NORM.DIST(0,$J84/2,$M84,TRUE))*$D84+($K84="Steady Growth")*(AND(EY$6&gt;=$F84,EY$6&lt;=$H84)*((EY$6-$F84+1)/($J84*($J84+1)/2)*$D84))+($K84="custom")*CustCF!ES84</f>
        <v>0</v>
      </c>
      <c r="EZ84" s="95">
        <f>($K84="Bell Curve")*(_xlfn.NORM.DIST(AND(EZ$6&gt;=$F84,EZ$6&lt;=$H84)*(EZ$6-$F84+1),$J84/2,$M84,TRUE)-_xlfn.NORM.DIST(AND(EZ$6&gt;=$F84,EZ$6&lt;=$H84)*(EY$6-$F84+1),$J84/2,$M84,TRUE))/(1-2*_xlfn.NORM.DIST(0,$J84/2,$M84,TRUE))*$D84+($K84="Steady Growth")*(AND(EZ$6&gt;=$F84,EZ$6&lt;=$H84)*((EZ$6-$F84+1)/($J84*($J84+1)/2)*$D84))+($K84="custom")*CustCF!ET84</f>
        <v>0</v>
      </c>
      <c r="FA84" s="95">
        <f>($K84="Bell Curve")*(_xlfn.NORM.DIST(AND(FA$6&gt;=$F84,FA$6&lt;=$H84)*(FA$6-$F84+1),$J84/2,$M84,TRUE)-_xlfn.NORM.DIST(AND(FA$6&gt;=$F84,FA$6&lt;=$H84)*(EZ$6-$F84+1),$J84/2,$M84,TRUE))/(1-2*_xlfn.NORM.DIST(0,$J84/2,$M84,TRUE))*$D84+($K84="Steady Growth")*(AND(FA$6&gt;=$F84,FA$6&lt;=$H84)*((FA$6-$F84+1)/($J84*($J84+1)/2)*$D84))+($K84="custom")*CustCF!EU84</f>
        <v>0</v>
      </c>
      <c r="FB84" s="95">
        <f>($K84="Bell Curve")*(_xlfn.NORM.DIST(AND(FB$6&gt;=$F84,FB$6&lt;=$H84)*(FB$6-$F84+1),$J84/2,$M84,TRUE)-_xlfn.NORM.DIST(AND(FB$6&gt;=$F84,FB$6&lt;=$H84)*(FA$6-$F84+1),$J84/2,$M84,TRUE))/(1-2*_xlfn.NORM.DIST(0,$J84/2,$M84,TRUE))*$D84+($K84="Steady Growth")*(AND(FB$6&gt;=$F84,FB$6&lt;=$H84)*((FB$6-$F84+1)/($J84*($J84+1)/2)*$D84))+($K84="custom")*CustCF!EV84</f>
        <v>0</v>
      </c>
      <c r="FC84" s="95">
        <f>($K84="Bell Curve")*(_xlfn.NORM.DIST(AND(FC$6&gt;=$F84,FC$6&lt;=$H84)*(FC$6-$F84+1),$J84/2,$M84,TRUE)-_xlfn.NORM.DIST(AND(FC$6&gt;=$F84,FC$6&lt;=$H84)*(FB$6-$F84+1),$J84/2,$M84,TRUE))/(1-2*_xlfn.NORM.DIST(0,$J84/2,$M84,TRUE))*$D84+($K84="Steady Growth")*(AND(FC$6&gt;=$F84,FC$6&lt;=$H84)*((FC$6-$F84+1)/($J84*($J84+1)/2)*$D84))+($K84="custom")*CustCF!EW84</f>
        <v>0</v>
      </c>
      <c r="FD84" s="95">
        <f>($K84="Bell Curve")*(_xlfn.NORM.DIST(AND(FD$6&gt;=$F84,FD$6&lt;=$H84)*(FD$6-$F84+1),$J84/2,$M84,TRUE)-_xlfn.NORM.DIST(AND(FD$6&gt;=$F84,FD$6&lt;=$H84)*(FC$6-$F84+1),$J84/2,$M84,TRUE))/(1-2*_xlfn.NORM.DIST(0,$J84/2,$M84,TRUE))*$D84+($K84="Steady Growth")*(AND(FD$6&gt;=$F84,FD$6&lt;=$H84)*((FD$6-$F84+1)/($J84*($J84+1)/2)*$D84))+($K84="custom")*CustCF!EX84</f>
        <v>0</v>
      </c>
      <c r="FE84" s="95">
        <f>($K84="Bell Curve")*(_xlfn.NORM.DIST(AND(FE$6&gt;=$F84,FE$6&lt;=$H84)*(FE$6-$F84+1),$J84/2,$M84,TRUE)-_xlfn.NORM.DIST(AND(FE$6&gt;=$F84,FE$6&lt;=$H84)*(FD$6-$F84+1),$J84/2,$M84,TRUE))/(1-2*_xlfn.NORM.DIST(0,$J84/2,$M84,TRUE))*$D84+($K84="Steady Growth")*(AND(FE$6&gt;=$F84,FE$6&lt;=$H84)*((FE$6-$F84+1)/($J84*($J84+1)/2)*$D84))+($K84="custom")*CustCF!EY84</f>
        <v>0</v>
      </c>
      <c r="FF84" s="95">
        <f>($K84="Bell Curve")*(_xlfn.NORM.DIST(AND(FF$6&gt;=$F84,FF$6&lt;=$H84)*(FF$6-$F84+1),$J84/2,$M84,TRUE)-_xlfn.NORM.DIST(AND(FF$6&gt;=$F84,FF$6&lt;=$H84)*(FE$6-$F84+1),$J84/2,$M84,TRUE))/(1-2*_xlfn.NORM.DIST(0,$J84/2,$M84,TRUE))*$D84+($K84="Steady Growth")*(AND(FF$6&gt;=$F84,FF$6&lt;=$H84)*((FF$6-$F84+1)/($J84*($J84+1)/2)*$D84))+($K84="custom")*CustCF!EZ84</f>
        <v>0</v>
      </c>
      <c r="FG84" s="95">
        <f>($K84="Bell Curve")*(_xlfn.NORM.DIST(AND(FG$6&gt;=$F84,FG$6&lt;=$H84)*(FG$6-$F84+1),$J84/2,$M84,TRUE)-_xlfn.NORM.DIST(AND(FG$6&gt;=$F84,FG$6&lt;=$H84)*(FF$6-$F84+1),$J84/2,$M84,TRUE))/(1-2*_xlfn.NORM.DIST(0,$J84/2,$M84,TRUE))*$D84+($K84="Steady Growth")*(AND(FG$6&gt;=$F84,FG$6&lt;=$H84)*((FG$6-$F84+1)/($J84*($J84+1)/2)*$D84))+($K84="custom")*CustCF!FA84</f>
        <v>0</v>
      </c>
      <c r="FH84" s="95">
        <f>($K84="Bell Curve")*(_xlfn.NORM.DIST(AND(FH$6&gt;=$F84,FH$6&lt;=$H84)*(FH$6-$F84+1),$J84/2,$M84,TRUE)-_xlfn.NORM.DIST(AND(FH$6&gt;=$F84,FH$6&lt;=$H84)*(FG$6-$F84+1),$J84/2,$M84,TRUE))/(1-2*_xlfn.NORM.DIST(0,$J84/2,$M84,TRUE))*$D84+($K84="Steady Growth")*(AND(FH$6&gt;=$F84,FH$6&lt;=$H84)*((FH$6-$F84+1)/($J84*($J84+1)/2)*$D84))+($K84="custom")*CustCF!FB84</f>
        <v>0</v>
      </c>
      <c r="FI84" s="95">
        <f>($K84="Bell Curve")*(_xlfn.NORM.DIST(AND(FI$6&gt;=$F84,FI$6&lt;=$H84)*(FI$6-$F84+1),$J84/2,$M84,TRUE)-_xlfn.NORM.DIST(AND(FI$6&gt;=$F84,FI$6&lt;=$H84)*(FH$6-$F84+1),$J84/2,$M84,TRUE))/(1-2*_xlfn.NORM.DIST(0,$J84/2,$M84,TRUE))*$D84+($K84="Steady Growth")*(AND(FI$6&gt;=$F84,FI$6&lt;=$H84)*((FI$6-$F84+1)/($J84*($J84+1)/2)*$D84))+($K84="custom")*CustCF!FC84</f>
        <v>0</v>
      </c>
      <c r="FJ84" s="95">
        <f>($K84="Bell Curve")*(_xlfn.NORM.DIST(AND(FJ$6&gt;=$F84,FJ$6&lt;=$H84)*(FJ$6-$F84+1),$J84/2,$M84,TRUE)-_xlfn.NORM.DIST(AND(FJ$6&gt;=$F84,FJ$6&lt;=$H84)*(FI$6-$F84+1),$J84/2,$M84,TRUE))/(1-2*_xlfn.NORM.DIST(0,$J84/2,$M84,TRUE))*$D84+($K84="Steady Growth")*(AND(FJ$6&gt;=$F84,FJ$6&lt;=$H84)*((FJ$6-$F84+1)/($J84*($J84+1)/2)*$D84))+($K84="custom")*CustCF!FD84</f>
        <v>0</v>
      </c>
      <c r="FK84" s="95">
        <f>($K84="Bell Curve")*(_xlfn.NORM.DIST(AND(FK$6&gt;=$F84,FK$6&lt;=$H84)*(FK$6-$F84+1),$J84/2,$M84,TRUE)-_xlfn.NORM.DIST(AND(FK$6&gt;=$F84,FK$6&lt;=$H84)*(FJ$6-$F84+1),$J84/2,$M84,TRUE))/(1-2*_xlfn.NORM.DIST(0,$J84/2,$M84,TRUE))*$D84+($K84="Steady Growth")*(AND(FK$6&gt;=$F84,FK$6&lt;=$H84)*((FK$6-$F84+1)/($J84*($J84+1)/2)*$D84))+($K84="custom")*CustCF!FE84</f>
        <v>0</v>
      </c>
      <c r="FL84" s="95">
        <f>($K84="Bell Curve")*(_xlfn.NORM.DIST(AND(FL$6&gt;=$F84,FL$6&lt;=$H84)*(FL$6-$F84+1),$J84/2,$M84,TRUE)-_xlfn.NORM.DIST(AND(FL$6&gt;=$F84,FL$6&lt;=$H84)*(FK$6-$F84+1),$J84/2,$M84,TRUE))/(1-2*_xlfn.NORM.DIST(0,$J84/2,$M84,TRUE))*$D84+($K84="Steady Growth")*(AND(FL$6&gt;=$F84,FL$6&lt;=$H84)*((FL$6-$F84+1)/($J84*($J84+1)/2)*$D84))+($K84="custom")*CustCF!FF84</f>
        <v>0</v>
      </c>
      <c r="FM84" s="95">
        <f>($K84="Bell Curve")*(_xlfn.NORM.DIST(AND(FM$6&gt;=$F84,FM$6&lt;=$H84)*(FM$6-$F84+1),$J84/2,$M84,TRUE)-_xlfn.NORM.DIST(AND(FM$6&gt;=$F84,FM$6&lt;=$H84)*(FL$6-$F84+1),$J84/2,$M84,TRUE))/(1-2*_xlfn.NORM.DIST(0,$J84/2,$M84,TRUE))*$D84+($K84="Steady Growth")*(AND(FM$6&gt;=$F84,FM$6&lt;=$H84)*((FM$6-$F84+1)/($J84*($J84+1)/2)*$D84))+($K84="custom")*CustCF!FG84</f>
        <v>0</v>
      </c>
      <c r="FN84" s="95">
        <f>($K84="Bell Curve")*(_xlfn.NORM.DIST(AND(FN$6&gt;=$F84,FN$6&lt;=$H84)*(FN$6-$F84+1),$J84/2,$M84,TRUE)-_xlfn.NORM.DIST(AND(FN$6&gt;=$F84,FN$6&lt;=$H84)*(FM$6-$F84+1),$J84/2,$M84,TRUE))/(1-2*_xlfn.NORM.DIST(0,$J84/2,$M84,TRUE))*$D84+($K84="Steady Growth")*(AND(FN$6&gt;=$F84,FN$6&lt;=$H84)*((FN$6-$F84+1)/($J84*($J84+1)/2)*$D84))+($K84="custom")*CustCF!FH84</f>
        <v>0</v>
      </c>
      <c r="FO84" s="95">
        <f>($K84="Bell Curve")*(_xlfn.NORM.DIST(AND(FO$6&gt;=$F84,FO$6&lt;=$H84)*(FO$6-$F84+1),$J84/2,$M84,TRUE)-_xlfn.NORM.DIST(AND(FO$6&gt;=$F84,FO$6&lt;=$H84)*(FN$6-$F84+1),$J84/2,$M84,TRUE))/(1-2*_xlfn.NORM.DIST(0,$J84/2,$M84,TRUE))*$D84+($K84="Steady Growth")*(AND(FO$6&gt;=$F84,FO$6&lt;=$H84)*((FO$6-$F84+1)/($J84*($J84+1)/2)*$D84))+($K84="custom")*CustCF!FI84</f>
        <v>0</v>
      </c>
      <c r="FP84" s="95">
        <f>($K84="Bell Curve")*(_xlfn.NORM.DIST(AND(FP$6&gt;=$F84,FP$6&lt;=$H84)*(FP$6-$F84+1),$J84/2,$M84,TRUE)-_xlfn.NORM.DIST(AND(FP$6&gt;=$F84,FP$6&lt;=$H84)*(FO$6-$F84+1),$J84/2,$M84,TRUE))/(1-2*_xlfn.NORM.DIST(0,$J84/2,$M84,TRUE))*$D84+($K84="Steady Growth")*(AND(FP$6&gt;=$F84,FP$6&lt;=$H84)*((FP$6-$F84+1)/($J84*($J84+1)/2)*$D84))+($K84="custom")*CustCF!FJ84</f>
        <v>0</v>
      </c>
      <c r="FQ84" s="95">
        <f>($K84="Bell Curve")*(_xlfn.NORM.DIST(AND(FQ$6&gt;=$F84,FQ$6&lt;=$H84)*(FQ$6-$F84+1),$J84/2,$M84,TRUE)-_xlfn.NORM.DIST(AND(FQ$6&gt;=$F84,FQ$6&lt;=$H84)*(FP$6-$F84+1),$J84/2,$M84,TRUE))/(1-2*_xlfn.NORM.DIST(0,$J84/2,$M84,TRUE))*$D84+($K84="Steady Growth")*(AND(FQ$6&gt;=$F84,FQ$6&lt;=$H84)*((FQ$6-$F84+1)/($J84*($J84+1)/2)*$D84))+($K84="custom")*CustCF!FK84</f>
        <v>0</v>
      </c>
      <c r="FR84" s="95">
        <f>($K84="Bell Curve")*(_xlfn.NORM.DIST(AND(FR$6&gt;=$F84,FR$6&lt;=$H84)*(FR$6-$F84+1),$J84/2,$M84,TRUE)-_xlfn.NORM.DIST(AND(FR$6&gt;=$F84,FR$6&lt;=$H84)*(FQ$6-$F84+1),$J84/2,$M84,TRUE))/(1-2*_xlfn.NORM.DIST(0,$J84/2,$M84,TRUE))*$D84+($K84="Steady Growth")*(AND(FR$6&gt;=$F84,FR$6&lt;=$H84)*((FR$6-$F84+1)/($J84*($J84+1)/2)*$D84))+($K84="custom")*CustCF!FL84</f>
        <v>0</v>
      </c>
      <c r="FS84" s="95">
        <f>($K84="Bell Curve")*(_xlfn.NORM.DIST(AND(FS$6&gt;=$F84,FS$6&lt;=$H84)*(FS$6-$F84+1),$J84/2,$M84,TRUE)-_xlfn.NORM.DIST(AND(FS$6&gt;=$F84,FS$6&lt;=$H84)*(FR$6-$F84+1),$J84/2,$M84,TRUE))/(1-2*_xlfn.NORM.DIST(0,$J84/2,$M84,TRUE))*$D84+($K84="Steady Growth")*(AND(FS$6&gt;=$F84,FS$6&lt;=$H84)*((FS$6-$F84+1)/($J84*($J84+1)/2)*$D84))+($K84="custom")*CustCF!FM84</f>
        <v>0</v>
      </c>
      <c r="FT84" s="95">
        <f>($K84="Bell Curve")*(_xlfn.NORM.DIST(AND(FT$6&gt;=$F84,FT$6&lt;=$H84)*(FT$6-$F84+1),$J84/2,$M84,TRUE)-_xlfn.NORM.DIST(AND(FT$6&gt;=$F84,FT$6&lt;=$H84)*(FS$6-$F84+1),$J84/2,$M84,TRUE))/(1-2*_xlfn.NORM.DIST(0,$J84/2,$M84,TRUE))*$D84+($K84="Steady Growth")*(AND(FT$6&gt;=$F84,FT$6&lt;=$H84)*((FT$6-$F84+1)/($J84*($J84+1)/2)*$D84))+($K84="custom")*CustCF!FN84</f>
        <v>0</v>
      </c>
      <c r="FU84" s="95">
        <f>($K84="Bell Curve")*(_xlfn.NORM.DIST(AND(FU$6&gt;=$F84,FU$6&lt;=$H84)*(FU$6-$F84+1),$J84/2,$M84,TRUE)-_xlfn.NORM.DIST(AND(FU$6&gt;=$F84,FU$6&lt;=$H84)*(FT$6-$F84+1),$J84/2,$M84,TRUE))/(1-2*_xlfn.NORM.DIST(0,$J84/2,$M84,TRUE))*$D84+($K84="Steady Growth")*(AND(FU$6&gt;=$F84,FU$6&lt;=$H84)*((FU$6-$F84+1)/($J84*($J84+1)/2)*$D84))+($K84="custom")*CustCF!FO84</f>
        <v>0</v>
      </c>
      <c r="FV84" s="95">
        <f>($K84="Bell Curve")*(_xlfn.NORM.DIST(AND(FV$6&gt;=$F84,FV$6&lt;=$H84)*(FV$6-$F84+1),$J84/2,$M84,TRUE)-_xlfn.NORM.DIST(AND(FV$6&gt;=$F84,FV$6&lt;=$H84)*(FU$6-$F84+1),$J84/2,$M84,TRUE))/(1-2*_xlfn.NORM.DIST(0,$J84/2,$M84,TRUE))*$D84+($K84="Steady Growth")*(AND(FV$6&gt;=$F84,FV$6&lt;=$H84)*((FV$6-$F84+1)/($J84*($J84+1)/2)*$D84))+($K84="custom")*CustCF!FP84</f>
        <v>0</v>
      </c>
      <c r="FW84" s="95">
        <f>($K84="Bell Curve")*(_xlfn.NORM.DIST(AND(FW$6&gt;=$F84,FW$6&lt;=$H84)*(FW$6-$F84+1),$J84/2,$M84,TRUE)-_xlfn.NORM.DIST(AND(FW$6&gt;=$F84,FW$6&lt;=$H84)*(FV$6-$F84+1),$J84/2,$M84,TRUE))/(1-2*_xlfn.NORM.DIST(0,$J84/2,$M84,TRUE))*$D84+($K84="Steady Growth")*(AND(FW$6&gt;=$F84,FW$6&lt;=$H84)*((FW$6-$F84+1)/($J84*($J84+1)/2)*$D84))+($K84="custom")*CustCF!FQ84</f>
        <v>0</v>
      </c>
      <c r="FX84" s="95">
        <f>($K84="Bell Curve")*(_xlfn.NORM.DIST(AND(FX$6&gt;=$F84,FX$6&lt;=$H84)*(FX$6-$F84+1),$J84/2,$M84,TRUE)-_xlfn.NORM.DIST(AND(FX$6&gt;=$F84,FX$6&lt;=$H84)*(FW$6-$F84+1),$J84/2,$M84,TRUE))/(1-2*_xlfn.NORM.DIST(0,$J84/2,$M84,TRUE))*$D84+($K84="Steady Growth")*(AND(FX$6&gt;=$F84,FX$6&lt;=$H84)*((FX$6-$F84+1)/($J84*($J84+1)/2)*$D84))+($K84="custom")*CustCF!FR84</f>
        <v>0</v>
      </c>
      <c r="FY84" s="95">
        <f>($K84="Bell Curve")*(_xlfn.NORM.DIST(AND(FY$6&gt;=$F84,FY$6&lt;=$H84)*(FY$6-$F84+1),$J84/2,$M84,TRUE)-_xlfn.NORM.DIST(AND(FY$6&gt;=$F84,FY$6&lt;=$H84)*(FX$6-$F84+1),$J84/2,$M84,TRUE))/(1-2*_xlfn.NORM.DIST(0,$J84/2,$M84,TRUE))*$D84+($K84="Steady Growth")*(AND(FY$6&gt;=$F84,FY$6&lt;=$H84)*((FY$6-$F84+1)/($J84*($J84+1)/2)*$D84))+($K84="custom")*CustCF!FS84</f>
        <v>0</v>
      </c>
      <c r="FZ84" s="95">
        <f>($K84="Bell Curve")*(_xlfn.NORM.DIST(AND(FZ$6&gt;=$F84,FZ$6&lt;=$H84)*(FZ$6-$F84+1),$J84/2,$M84,TRUE)-_xlfn.NORM.DIST(AND(FZ$6&gt;=$F84,FZ$6&lt;=$H84)*(FY$6-$F84+1),$J84/2,$M84,TRUE))/(1-2*_xlfn.NORM.DIST(0,$J84/2,$M84,TRUE))*$D84+($K84="Steady Growth")*(AND(FZ$6&gt;=$F84,FZ$6&lt;=$H84)*((FZ$6-$F84+1)/($J84*($J84+1)/2)*$D84))+($K84="custom")*CustCF!FT84</f>
        <v>0</v>
      </c>
      <c r="GA84" s="95">
        <f>($K84="Bell Curve")*(_xlfn.NORM.DIST(AND(GA$6&gt;=$F84,GA$6&lt;=$H84)*(GA$6-$F84+1),$J84/2,$M84,TRUE)-_xlfn.NORM.DIST(AND(GA$6&gt;=$F84,GA$6&lt;=$H84)*(FZ$6-$F84+1),$J84/2,$M84,TRUE))/(1-2*_xlfn.NORM.DIST(0,$J84/2,$M84,TRUE))*$D84+($K84="Steady Growth")*(AND(GA$6&gt;=$F84,GA$6&lt;=$H84)*((GA$6-$F84+1)/($J84*($J84+1)/2)*$D84))+($K84="custom")*CustCF!FU84</f>
        <v>0</v>
      </c>
      <c r="GB84" s="95">
        <f>($K84="Bell Curve")*(_xlfn.NORM.DIST(AND(GB$6&gt;=$F84,GB$6&lt;=$H84)*(GB$6-$F84+1),$J84/2,$M84,TRUE)-_xlfn.NORM.DIST(AND(GB$6&gt;=$F84,GB$6&lt;=$H84)*(GA$6-$F84+1),$J84/2,$M84,TRUE))/(1-2*_xlfn.NORM.DIST(0,$J84/2,$M84,TRUE))*$D84+($K84="Steady Growth")*(AND(GB$6&gt;=$F84,GB$6&lt;=$H84)*((GB$6-$F84+1)/($J84*($J84+1)/2)*$D84))+($K84="custom")*CustCF!FV84</f>
        <v>0</v>
      </c>
      <c r="GC84" s="95">
        <f>($K84="Bell Curve")*(_xlfn.NORM.DIST(AND(GC$6&gt;=$F84,GC$6&lt;=$H84)*(GC$6-$F84+1),$J84/2,$M84,TRUE)-_xlfn.NORM.DIST(AND(GC$6&gt;=$F84,GC$6&lt;=$H84)*(GB$6-$F84+1),$J84/2,$M84,TRUE))/(1-2*_xlfn.NORM.DIST(0,$J84/2,$M84,TRUE))*$D84+($K84="Steady Growth")*(AND(GC$6&gt;=$F84,GC$6&lt;=$H84)*((GC$6-$F84+1)/($J84*($J84+1)/2)*$D84))+($K84="custom")*CustCF!FW84</f>
        <v>0</v>
      </c>
      <c r="GD84" s="95">
        <f>($K84="Bell Curve")*(_xlfn.NORM.DIST(AND(GD$6&gt;=$F84,GD$6&lt;=$H84)*(GD$6-$F84+1),$J84/2,$M84,TRUE)-_xlfn.NORM.DIST(AND(GD$6&gt;=$F84,GD$6&lt;=$H84)*(GC$6-$F84+1),$J84/2,$M84,TRUE))/(1-2*_xlfn.NORM.DIST(0,$J84/2,$M84,TRUE))*$D84+($K84="Steady Growth")*(AND(GD$6&gt;=$F84,GD$6&lt;=$H84)*((GD$6-$F84+1)/($J84*($J84+1)/2)*$D84))+($K84="custom")*CustCF!FX84</f>
        <v>0</v>
      </c>
      <c r="GE84" s="95">
        <f>($K84="Bell Curve")*(_xlfn.NORM.DIST(AND(GE$6&gt;=$F84,GE$6&lt;=$H84)*(GE$6-$F84+1),$J84/2,$M84,TRUE)-_xlfn.NORM.DIST(AND(GE$6&gt;=$F84,GE$6&lt;=$H84)*(GD$6-$F84+1),$J84/2,$M84,TRUE))/(1-2*_xlfn.NORM.DIST(0,$J84/2,$M84,TRUE))*$D84+($K84="Steady Growth")*(AND(GE$6&gt;=$F84,GE$6&lt;=$H84)*((GE$6-$F84+1)/($J84*($J84+1)/2)*$D84))+($K84="custom")*CustCF!FY84</f>
        <v>0</v>
      </c>
      <c r="GF84" s="95">
        <f>($K84="Bell Curve")*(_xlfn.NORM.DIST(AND(GF$6&gt;=$F84,GF$6&lt;=$H84)*(GF$6-$F84+1),$J84/2,$M84,TRUE)-_xlfn.NORM.DIST(AND(GF$6&gt;=$F84,GF$6&lt;=$H84)*(GE$6-$F84+1),$J84/2,$M84,TRUE))/(1-2*_xlfn.NORM.DIST(0,$J84/2,$M84,TRUE))*$D84+($K84="Steady Growth")*(AND(GF$6&gt;=$F84,GF$6&lt;=$H84)*((GF$6-$F84+1)/($J84*($J84+1)/2)*$D84))+($K84="custom")*CustCF!FZ84</f>
        <v>0</v>
      </c>
      <c r="GG84" s="95">
        <f>($K84="Bell Curve")*(_xlfn.NORM.DIST(AND(GG$6&gt;=$F84,GG$6&lt;=$H84)*(GG$6-$F84+1),$J84/2,$M84,TRUE)-_xlfn.NORM.DIST(AND(GG$6&gt;=$F84,GG$6&lt;=$H84)*(GF$6-$F84+1),$J84/2,$M84,TRUE))/(1-2*_xlfn.NORM.DIST(0,$J84/2,$M84,TRUE))*$D84+($K84="Steady Growth")*(AND(GG$6&gt;=$F84,GG$6&lt;=$H84)*((GG$6-$F84+1)/($J84*($J84+1)/2)*$D84))+($K84="custom")*CustCF!GA84</f>
        <v>0</v>
      </c>
      <c r="GH84" s="95">
        <f>($K84="Bell Curve")*(_xlfn.NORM.DIST(AND(GH$6&gt;=$F84,GH$6&lt;=$H84)*(GH$6-$F84+1),$J84/2,$M84,TRUE)-_xlfn.NORM.DIST(AND(GH$6&gt;=$F84,GH$6&lt;=$H84)*(GG$6-$F84+1),$J84/2,$M84,TRUE))/(1-2*_xlfn.NORM.DIST(0,$J84/2,$M84,TRUE))*$D84+($K84="Steady Growth")*(AND(GH$6&gt;=$F84,GH$6&lt;=$H84)*((GH$6-$F84+1)/($J84*($J84+1)/2)*$D84))+($K84="custom")*CustCF!GB84</f>
        <v>0</v>
      </c>
      <c r="GI84" s="95">
        <f>($K84="Bell Curve")*(_xlfn.NORM.DIST(AND(GI$6&gt;=$F84,GI$6&lt;=$H84)*(GI$6-$F84+1),$J84/2,$M84,TRUE)-_xlfn.NORM.DIST(AND(GI$6&gt;=$F84,GI$6&lt;=$H84)*(GH$6-$F84+1),$J84/2,$M84,TRUE))/(1-2*_xlfn.NORM.DIST(0,$J84/2,$M84,TRUE))*$D84+($K84="Steady Growth")*(AND(GI$6&gt;=$F84,GI$6&lt;=$H84)*((GI$6-$F84+1)/($J84*($J84+1)/2)*$D84))+($K84="custom")*CustCF!GC84</f>
        <v>0</v>
      </c>
      <c r="GJ84" s="95">
        <f>($K84="Bell Curve")*(_xlfn.NORM.DIST(AND(GJ$6&gt;=$F84,GJ$6&lt;=$H84)*(GJ$6-$F84+1),$J84/2,$M84,TRUE)-_xlfn.NORM.DIST(AND(GJ$6&gt;=$F84,GJ$6&lt;=$H84)*(GI$6-$F84+1),$J84/2,$M84,TRUE))/(1-2*_xlfn.NORM.DIST(0,$J84/2,$M84,TRUE))*$D84+($K84="Steady Growth")*(AND(GJ$6&gt;=$F84,GJ$6&lt;=$H84)*((GJ$6-$F84+1)/($J84*($J84+1)/2)*$D84))+($K84="custom")*CustCF!GD84</f>
        <v>0</v>
      </c>
      <c r="GK84" s="95">
        <f>($K84="Bell Curve")*(_xlfn.NORM.DIST(AND(GK$6&gt;=$F84,GK$6&lt;=$H84)*(GK$6-$F84+1),$J84/2,$M84,TRUE)-_xlfn.NORM.DIST(AND(GK$6&gt;=$F84,GK$6&lt;=$H84)*(GJ$6-$F84+1),$J84/2,$M84,TRUE))/(1-2*_xlfn.NORM.DIST(0,$J84/2,$M84,TRUE))*$D84+($K84="Steady Growth")*(AND(GK$6&gt;=$F84,GK$6&lt;=$H84)*((GK$6-$F84+1)/($J84*($J84+1)/2)*$D84))+($K84="custom")*CustCF!GE84</f>
        <v>0</v>
      </c>
      <c r="GL84" s="95">
        <f>($K84="Bell Curve")*(_xlfn.NORM.DIST(AND(GL$6&gt;=$F84,GL$6&lt;=$H84)*(GL$6-$F84+1),$J84/2,$M84,TRUE)-_xlfn.NORM.DIST(AND(GL$6&gt;=$F84,GL$6&lt;=$H84)*(GK$6-$F84+1),$J84/2,$M84,TRUE))/(1-2*_xlfn.NORM.DIST(0,$J84/2,$M84,TRUE))*$D84+($K84="Steady Growth")*(AND(GL$6&gt;=$F84,GL$6&lt;=$H84)*((GL$6-$F84+1)/($J84*($J84+1)/2)*$D84))+($K84="custom")*CustCF!GF84</f>
        <v>0</v>
      </c>
      <c r="GM84" s="95">
        <f>($K84="Bell Curve")*(_xlfn.NORM.DIST(AND(GM$6&gt;=$F84,GM$6&lt;=$H84)*(GM$6-$F84+1),$J84/2,$M84,TRUE)-_xlfn.NORM.DIST(AND(GM$6&gt;=$F84,GM$6&lt;=$H84)*(GL$6-$F84+1),$J84/2,$M84,TRUE))/(1-2*_xlfn.NORM.DIST(0,$J84/2,$M84,TRUE))*$D84+($K84="Steady Growth")*(AND(GM$6&gt;=$F84,GM$6&lt;=$H84)*((GM$6-$F84+1)/($J84*($J84+1)/2)*$D84))+($K84="custom")*CustCF!GG84</f>
        <v>0</v>
      </c>
      <c r="GN84" s="268">
        <f>($K84="Bell Curve")*(_xlfn.NORM.DIST(AND(GN$6&gt;=$F84,GN$6&lt;=$H84)*(GN$6-$F84+1),$J84/2,$M84,TRUE)-_xlfn.NORM.DIST(AND(GN$6&gt;=$F84,GN$6&lt;=$H84)*(GM$6-$F84+1),$J84/2,$M84,TRUE))/(1-2*_xlfn.NORM.DIST(0,$J84/2,$M84,TRUE))*$D84+($K84="Steady Growth")*(AND(GN$6&gt;=$F84,GN$6&lt;=$H84)*((GN$6-$F84+1)/($J84*($J84+1)/2)*$D84))+($K84="custom")*CustCF!GH84</f>
        <v>0</v>
      </c>
      <c r="GO84" s="1"/>
      <c r="GP84" s="67"/>
    </row>
    <row r="85" spans="1:198" customFormat="1" hidden="1" outlineLevel="1" x14ac:dyDescent="0.75">
      <c r="A85" s="1"/>
      <c r="B85" s="1"/>
      <c r="C85" s="262">
        <f>Budget!X30</f>
        <v>0</v>
      </c>
      <c r="D85" s="19">
        <f>Budget!Y30</f>
        <v>0</v>
      </c>
      <c r="E85" s="19" t="str">
        <f t="shared" si="43"/>
        <v/>
      </c>
      <c r="F85" s="263">
        <v>0</v>
      </c>
      <c r="G85" s="257">
        <f>IF(L85="custom",CustCF!F85,INDEX($P$8:$GN$8,MATCH(F85,$P$6:$GN$6,0)))</f>
        <v>46053</v>
      </c>
      <c r="H85" s="263">
        <v>0</v>
      </c>
      <c r="I85" s="257">
        <f>IF(L85="custom",CustCF!G85,INDEX($P$8:$GN$8,MATCH(H85,$P$6:$GN$6,0)))</f>
        <v>46053</v>
      </c>
      <c r="J85" s="260">
        <f t="shared" si="44"/>
        <v>1</v>
      </c>
      <c r="K85" s="265" t="s">
        <v>116</v>
      </c>
      <c r="L85" s="266" t="s">
        <v>141</v>
      </c>
      <c r="M85" s="267">
        <f t="shared" si="45"/>
        <v>9</v>
      </c>
      <c r="N85" s="18">
        <f t="shared" si="36"/>
        <v>0</v>
      </c>
      <c r="O85" s="1372">
        <f t="shared" si="46"/>
        <v>0</v>
      </c>
      <c r="P85" s="95">
        <f>($K85="Bell Curve")*(_xlfn.NORM.DIST(AND(P$6&gt;=$F85,P$6&lt;=$H85)*(P$6-$F85+1),$J85/2,$M85,TRUE)-_xlfn.NORM.DIST(AND(P$6&gt;=$F85,P$6&lt;=$H85)*(O$6-$F85+1),$J85/2,$M85,TRUE))/(1-2*_xlfn.NORM.DIST(0,$J85/2,$M85,TRUE))*$D85+($K85="Steady Growth")*(AND(P$6&gt;=$F85,P$6&lt;=$H85)*((P$6-$F85+1)/($J85*($J85+1)/2)*$D85))+($K85="custom")*CustCF!J85</f>
        <v>0</v>
      </c>
      <c r="Q85" s="95">
        <f>($K85="Bell Curve")*(_xlfn.NORM.DIST(AND(Q$6&gt;=$F85,Q$6&lt;=$H85)*(Q$6-$F85+1),$J85/2,$M85,TRUE)-_xlfn.NORM.DIST(AND(Q$6&gt;=$F85,Q$6&lt;=$H85)*(P$6-$F85+1),$J85/2,$M85,TRUE))/(1-2*_xlfn.NORM.DIST(0,$J85/2,$M85,TRUE))*$D85+($K85="Steady Growth")*(AND(Q$6&gt;=$F85,Q$6&lt;=$H85)*((Q$6-$F85+1)/($J85*($J85+1)/2)*$D85))+($K85="custom")*CustCF!K85</f>
        <v>0</v>
      </c>
      <c r="R85" s="95">
        <f>($K85="Bell Curve")*(_xlfn.NORM.DIST(AND(R$6&gt;=$F85,R$6&lt;=$H85)*(R$6-$F85+1),$J85/2,$M85,TRUE)-_xlfn.NORM.DIST(AND(R$6&gt;=$F85,R$6&lt;=$H85)*(Q$6-$F85+1),$J85/2,$M85,TRUE))/(1-2*_xlfn.NORM.DIST(0,$J85/2,$M85,TRUE))*$D85+($K85="Steady Growth")*(AND(R$6&gt;=$F85,R$6&lt;=$H85)*((R$6-$F85+1)/($J85*($J85+1)/2)*$D85))+($K85="custom")*CustCF!L85</f>
        <v>0</v>
      </c>
      <c r="S85" s="95">
        <f>($K85="Bell Curve")*(_xlfn.NORM.DIST(AND(S$6&gt;=$F85,S$6&lt;=$H85)*(S$6-$F85+1),$J85/2,$M85,TRUE)-_xlfn.NORM.DIST(AND(S$6&gt;=$F85,S$6&lt;=$H85)*(R$6-$F85+1),$J85/2,$M85,TRUE))/(1-2*_xlfn.NORM.DIST(0,$J85/2,$M85,TRUE))*$D85+($K85="Steady Growth")*(AND(S$6&gt;=$F85,S$6&lt;=$H85)*((S$6-$F85+1)/($J85*($J85+1)/2)*$D85))+($K85="custom")*CustCF!M85</f>
        <v>0</v>
      </c>
      <c r="T85" s="95">
        <f>($K85="Bell Curve")*(_xlfn.NORM.DIST(AND(T$6&gt;=$F85,T$6&lt;=$H85)*(T$6-$F85+1),$J85/2,$M85,TRUE)-_xlfn.NORM.DIST(AND(T$6&gt;=$F85,T$6&lt;=$H85)*(S$6-$F85+1),$J85/2,$M85,TRUE))/(1-2*_xlfn.NORM.DIST(0,$J85/2,$M85,TRUE))*$D85+($K85="Steady Growth")*(AND(T$6&gt;=$F85,T$6&lt;=$H85)*((T$6-$F85+1)/($J85*($J85+1)/2)*$D85))+($K85="custom")*CustCF!N85</f>
        <v>0</v>
      </c>
      <c r="U85" s="95">
        <f>($K85="Bell Curve")*(_xlfn.NORM.DIST(AND(U$6&gt;=$F85,U$6&lt;=$H85)*(U$6-$F85+1),$J85/2,$M85,TRUE)-_xlfn.NORM.DIST(AND(U$6&gt;=$F85,U$6&lt;=$H85)*(T$6-$F85+1),$J85/2,$M85,TRUE))/(1-2*_xlfn.NORM.DIST(0,$J85/2,$M85,TRUE))*$D85+($K85="Steady Growth")*(AND(U$6&gt;=$F85,U$6&lt;=$H85)*((U$6-$F85+1)/($J85*($J85+1)/2)*$D85))+($K85="custom")*CustCF!O85</f>
        <v>0</v>
      </c>
      <c r="V85" s="95">
        <f>($K85="Bell Curve")*(_xlfn.NORM.DIST(AND(V$6&gt;=$F85,V$6&lt;=$H85)*(V$6-$F85+1),$J85/2,$M85,TRUE)-_xlfn.NORM.DIST(AND(V$6&gt;=$F85,V$6&lt;=$H85)*(U$6-$F85+1),$J85/2,$M85,TRUE))/(1-2*_xlfn.NORM.DIST(0,$J85/2,$M85,TRUE))*$D85+($K85="Steady Growth")*(AND(V$6&gt;=$F85,V$6&lt;=$H85)*((V$6-$F85+1)/($J85*($J85+1)/2)*$D85))+($K85="custom")*CustCF!P85</f>
        <v>0</v>
      </c>
      <c r="W85" s="95">
        <f>($K85="Bell Curve")*(_xlfn.NORM.DIST(AND(W$6&gt;=$F85,W$6&lt;=$H85)*(W$6-$F85+1),$J85/2,$M85,TRUE)-_xlfn.NORM.DIST(AND(W$6&gt;=$F85,W$6&lt;=$H85)*(V$6-$F85+1),$J85/2,$M85,TRUE))/(1-2*_xlfn.NORM.DIST(0,$J85/2,$M85,TRUE))*$D85+($K85="Steady Growth")*(AND(W$6&gt;=$F85,W$6&lt;=$H85)*((W$6-$F85+1)/($J85*($J85+1)/2)*$D85))+($K85="custom")*CustCF!Q85</f>
        <v>0</v>
      </c>
      <c r="X85" s="95">
        <f>($K85="Bell Curve")*(_xlfn.NORM.DIST(AND(X$6&gt;=$F85,X$6&lt;=$H85)*(X$6-$F85+1),$J85/2,$M85,TRUE)-_xlfn.NORM.DIST(AND(X$6&gt;=$F85,X$6&lt;=$H85)*(W$6-$F85+1),$J85/2,$M85,TRUE))/(1-2*_xlfn.NORM.DIST(0,$J85/2,$M85,TRUE))*$D85+($K85="Steady Growth")*(AND(X$6&gt;=$F85,X$6&lt;=$H85)*((X$6-$F85+1)/($J85*($J85+1)/2)*$D85))+($K85="custom")*CustCF!R85</f>
        <v>0</v>
      </c>
      <c r="Y85" s="95">
        <f>($K85="Bell Curve")*(_xlfn.NORM.DIST(AND(Y$6&gt;=$F85,Y$6&lt;=$H85)*(Y$6-$F85+1),$J85/2,$M85,TRUE)-_xlfn.NORM.DIST(AND(Y$6&gt;=$F85,Y$6&lt;=$H85)*(X$6-$F85+1),$J85/2,$M85,TRUE))/(1-2*_xlfn.NORM.DIST(0,$J85/2,$M85,TRUE))*$D85+($K85="Steady Growth")*(AND(Y$6&gt;=$F85,Y$6&lt;=$H85)*((Y$6-$F85+1)/($J85*($J85+1)/2)*$D85))+($K85="custom")*CustCF!S85</f>
        <v>0</v>
      </c>
      <c r="Z85" s="95">
        <f>($K85="Bell Curve")*(_xlfn.NORM.DIST(AND(Z$6&gt;=$F85,Z$6&lt;=$H85)*(Z$6-$F85+1),$J85/2,$M85,TRUE)-_xlfn.NORM.DIST(AND(Z$6&gt;=$F85,Z$6&lt;=$H85)*(Y$6-$F85+1),$J85/2,$M85,TRUE))/(1-2*_xlfn.NORM.DIST(0,$J85/2,$M85,TRUE))*$D85+($K85="Steady Growth")*(AND(Z$6&gt;=$F85,Z$6&lt;=$H85)*((Z$6-$F85+1)/($J85*($J85+1)/2)*$D85))+($K85="custom")*CustCF!T85</f>
        <v>0</v>
      </c>
      <c r="AA85" s="95">
        <f>($K85="Bell Curve")*(_xlfn.NORM.DIST(AND(AA$6&gt;=$F85,AA$6&lt;=$H85)*(AA$6-$F85+1),$J85/2,$M85,TRUE)-_xlfn.NORM.DIST(AND(AA$6&gt;=$F85,AA$6&lt;=$H85)*(Z$6-$F85+1),$J85/2,$M85,TRUE))/(1-2*_xlfn.NORM.DIST(0,$J85/2,$M85,TRUE))*$D85+($K85="Steady Growth")*(AND(AA$6&gt;=$F85,AA$6&lt;=$H85)*((AA$6-$F85+1)/($J85*($J85+1)/2)*$D85))+($K85="custom")*CustCF!U85</f>
        <v>0</v>
      </c>
      <c r="AB85" s="95">
        <f>($K85="Bell Curve")*(_xlfn.NORM.DIST(AND(AB$6&gt;=$F85,AB$6&lt;=$H85)*(AB$6-$F85+1),$J85/2,$M85,TRUE)-_xlfn.NORM.DIST(AND(AB$6&gt;=$F85,AB$6&lt;=$H85)*(AA$6-$F85+1),$J85/2,$M85,TRUE))/(1-2*_xlfn.NORM.DIST(0,$J85/2,$M85,TRUE))*$D85+($K85="Steady Growth")*(AND(AB$6&gt;=$F85,AB$6&lt;=$H85)*((AB$6-$F85+1)/($J85*($J85+1)/2)*$D85))+($K85="custom")*CustCF!V85</f>
        <v>0</v>
      </c>
      <c r="AC85" s="95">
        <f>($K85="Bell Curve")*(_xlfn.NORM.DIST(AND(AC$6&gt;=$F85,AC$6&lt;=$H85)*(AC$6-$F85+1),$J85/2,$M85,TRUE)-_xlfn.NORM.DIST(AND(AC$6&gt;=$F85,AC$6&lt;=$H85)*(AB$6-$F85+1),$J85/2,$M85,TRUE))/(1-2*_xlfn.NORM.DIST(0,$J85/2,$M85,TRUE))*$D85+($K85="Steady Growth")*(AND(AC$6&gt;=$F85,AC$6&lt;=$H85)*((AC$6-$F85+1)/($J85*($J85+1)/2)*$D85))+($K85="custom")*CustCF!W85</f>
        <v>0</v>
      </c>
      <c r="AD85" s="95">
        <f>($K85="Bell Curve")*(_xlfn.NORM.DIST(AND(AD$6&gt;=$F85,AD$6&lt;=$H85)*(AD$6-$F85+1),$J85/2,$M85,TRUE)-_xlfn.NORM.DIST(AND(AD$6&gt;=$F85,AD$6&lt;=$H85)*(AC$6-$F85+1),$J85/2,$M85,TRUE))/(1-2*_xlfn.NORM.DIST(0,$J85/2,$M85,TRUE))*$D85+($K85="Steady Growth")*(AND(AD$6&gt;=$F85,AD$6&lt;=$H85)*((AD$6-$F85+1)/($J85*($J85+1)/2)*$D85))+($K85="custom")*CustCF!X85</f>
        <v>0</v>
      </c>
      <c r="AE85" s="95">
        <f>($K85="Bell Curve")*(_xlfn.NORM.DIST(AND(AE$6&gt;=$F85,AE$6&lt;=$H85)*(AE$6-$F85+1),$J85/2,$M85,TRUE)-_xlfn.NORM.DIST(AND(AE$6&gt;=$F85,AE$6&lt;=$H85)*(AD$6-$F85+1),$J85/2,$M85,TRUE))/(1-2*_xlfn.NORM.DIST(0,$J85/2,$M85,TRUE))*$D85+($K85="Steady Growth")*(AND(AE$6&gt;=$F85,AE$6&lt;=$H85)*((AE$6-$F85+1)/($J85*($J85+1)/2)*$D85))+($K85="custom")*CustCF!Y85</f>
        <v>0</v>
      </c>
      <c r="AF85" s="95">
        <f>($K85="Bell Curve")*(_xlfn.NORM.DIST(AND(AF$6&gt;=$F85,AF$6&lt;=$H85)*(AF$6-$F85+1),$J85/2,$M85,TRUE)-_xlfn.NORM.DIST(AND(AF$6&gt;=$F85,AF$6&lt;=$H85)*(AE$6-$F85+1),$J85/2,$M85,TRUE))/(1-2*_xlfn.NORM.DIST(0,$J85/2,$M85,TRUE))*$D85+($K85="Steady Growth")*(AND(AF$6&gt;=$F85,AF$6&lt;=$H85)*((AF$6-$F85+1)/($J85*($J85+1)/2)*$D85))+($K85="custom")*CustCF!Z85</f>
        <v>0</v>
      </c>
      <c r="AG85" s="95">
        <f>($K85="Bell Curve")*(_xlfn.NORM.DIST(AND(AG$6&gt;=$F85,AG$6&lt;=$H85)*(AG$6-$F85+1),$J85/2,$M85,TRUE)-_xlfn.NORM.DIST(AND(AG$6&gt;=$F85,AG$6&lt;=$H85)*(AF$6-$F85+1),$J85/2,$M85,TRUE))/(1-2*_xlfn.NORM.DIST(0,$J85/2,$M85,TRUE))*$D85+($K85="Steady Growth")*(AND(AG$6&gt;=$F85,AG$6&lt;=$H85)*((AG$6-$F85+1)/($J85*($J85+1)/2)*$D85))+($K85="custom")*CustCF!AA85</f>
        <v>0</v>
      </c>
      <c r="AH85" s="95">
        <f>($K85="Bell Curve")*(_xlfn.NORM.DIST(AND(AH$6&gt;=$F85,AH$6&lt;=$H85)*(AH$6-$F85+1),$J85/2,$M85,TRUE)-_xlfn.NORM.DIST(AND(AH$6&gt;=$F85,AH$6&lt;=$H85)*(AG$6-$F85+1),$J85/2,$M85,TRUE))/(1-2*_xlfn.NORM.DIST(0,$J85/2,$M85,TRUE))*$D85+($K85="Steady Growth")*(AND(AH$6&gt;=$F85,AH$6&lt;=$H85)*((AH$6-$F85+1)/($J85*($J85+1)/2)*$D85))+($K85="custom")*CustCF!AB85</f>
        <v>0</v>
      </c>
      <c r="AI85" s="95">
        <f>($K85="Bell Curve")*(_xlfn.NORM.DIST(AND(AI$6&gt;=$F85,AI$6&lt;=$H85)*(AI$6-$F85+1),$J85/2,$M85,TRUE)-_xlfn.NORM.DIST(AND(AI$6&gt;=$F85,AI$6&lt;=$H85)*(AH$6-$F85+1),$J85/2,$M85,TRUE))/(1-2*_xlfn.NORM.DIST(0,$J85/2,$M85,TRUE))*$D85+($K85="Steady Growth")*(AND(AI$6&gt;=$F85,AI$6&lt;=$H85)*((AI$6-$F85+1)/($J85*($J85+1)/2)*$D85))+($K85="custom")*CustCF!AC85</f>
        <v>0</v>
      </c>
      <c r="AJ85" s="95">
        <f>($K85="Bell Curve")*(_xlfn.NORM.DIST(AND(AJ$6&gt;=$F85,AJ$6&lt;=$H85)*(AJ$6-$F85+1),$J85/2,$M85,TRUE)-_xlfn.NORM.DIST(AND(AJ$6&gt;=$F85,AJ$6&lt;=$H85)*(AI$6-$F85+1),$J85/2,$M85,TRUE))/(1-2*_xlfn.NORM.DIST(0,$J85/2,$M85,TRUE))*$D85+($K85="Steady Growth")*(AND(AJ$6&gt;=$F85,AJ$6&lt;=$H85)*((AJ$6-$F85+1)/($J85*($J85+1)/2)*$D85))+($K85="custom")*CustCF!AD85</f>
        <v>0</v>
      </c>
      <c r="AK85" s="95">
        <f>($K85="Bell Curve")*(_xlfn.NORM.DIST(AND(AK$6&gt;=$F85,AK$6&lt;=$H85)*(AK$6-$F85+1),$J85/2,$M85,TRUE)-_xlfn.NORM.DIST(AND(AK$6&gt;=$F85,AK$6&lt;=$H85)*(AJ$6-$F85+1),$J85/2,$M85,TRUE))/(1-2*_xlfn.NORM.DIST(0,$J85/2,$M85,TRUE))*$D85+($K85="Steady Growth")*(AND(AK$6&gt;=$F85,AK$6&lt;=$H85)*((AK$6-$F85+1)/($J85*($J85+1)/2)*$D85))+($K85="custom")*CustCF!AE85</f>
        <v>0</v>
      </c>
      <c r="AL85" s="95">
        <f>($K85="Bell Curve")*(_xlfn.NORM.DIST(AND(AL$6&gt;=$F85,AL$6&lt;=$H85)*(AL$6-$F85+1),$J85/2,$M85,TRUE)-_xlfn.NORM.DIST(AND(AL$6&gt;=$F85,AL$6&lt;=$H85)*(AK$6-$F85+1),$J85/2,$M85,TRUE))/(1-2*_xlfn.NORM.DIST(0,$J85/2,$M85,TRUE))*$D85+($K85="Steady Growth")*(AND(AL$6&gt;=$F85,AL$6&lt;=$H85)*((AL$6-$F85+1)/($J85*($J85+1)/2)*$D85))+($K85="custom")*CustCF!AF85</f>
        <v>0</v>
      </c>
      <c r="AM85" s="95">
        <f>($K85="Bell Curve")*(_xlfn.NORM.DIST(AND(AM$6&gt;=$F85,AM$6&lt;=$H85)*(AM$6-$F85+1),$J85/2,$M85,TRUE)-_xlfn.NORM.DIST(AND(AM$6&gt;=$F85,AM$6&lt;=$H85)*(AL$6-$F85+1),$J85/2,$M85,TRUE))/(1-2*_xlfn.NORM.DIST(0,$J85/2,$M85,TRUE))*$D85+($K85="Steady Growth")*(AND(AM$6&gt;=$F85,AM$6&lt;=$H85)*((AM$6-$F85+1)/($J85*($J85+1)/2)*$D85))+($K85="custom")*CustCF!AG85</f>
        <v>0</v>
      </c>
      <c r="AN85" s="95">
        <f>($K85="Bell Curve")*(_xlfn.NORM.DIST(AND(AN$6&gt;=$F85,AN$6&lt;=$H85)*(AN$6-$F85+1),$J85/2,$M85,TRUE)-_xlfn.NORM.DIST(AND(AN$6&gt;=$F85,AN$6&lt;=$H85)*(AM$6-$F85+1),$J85/2,$M85,TRUE))/(1-2*_xlfn.NORM.DIST(0,$J85/2,$M85,TRUE))*$D85+($K85="Steady Growth")*(AND(AN$6&gt;=$F85,AN$6&lt;=$H85)*((AN$6-$F85+1)/($J85*($J85+1)/2)*$D85))+($K85="custom")*CustCF!AH85</f>
        <v>0</v>
      </c>
      <c r="AO85" s="95">
        <f>($K85="Bell Curve")*(_xlfn.NORM.DIST(AND(AO$6&gt;=$F85,AO$6&lt;=$H85)*(AO$6-$F85+1),$J85/2,$M85,TRUE)-_xlfn.NORM.DIST(AND(AO$6&gt;=$F85,AO$6&lt;=$H85)*(AN$6-$F85+1),$J85/2,$M85,TRUE))/(1-2*_xlfn.NORM.DIST(0,$J85/2,$M85,TRUE))*$D85+($K85="Steady Growth")*(AND(AO$6&gt;=$F85,AO$6&lt;=$H85)*((AO$6-$F85+1)/($J85*($J85+1)/2)*$D85))+($K85="custom")*CustCF!AI85</f>
        <v>0</v>
      </c>
      <c r="AP85" s="95">
        <f>($K85="Bell Curve")*(_xlfn.NORM.DIST(AND(AP$6&gt;=$F85,AP$6&lt;=$H85)*(AP$6-$F85+1),$J85/2,$M85,TRUE)-_xlfn.NORM.DIST(AND(AP$6&gt;=$F85,AP$6&lt;=$H85)*(AO$6-$F85+1),$J85/2,$M85,TRUE))/(1-2*_xlfn.NORM.DIST(0,$J85/2,$M85,TRUE))*$D85+($K85="Steady Growth")*(AND(AP$6&gt;=$F85,AP$6&lt;=$H85)*((AP$6-$F85+1)/($J85*($J85+1)/2)*$D85))+($K85="custom")*CustCF!AJ85</f>
        <v>0</v>
      </c>
      <c r="AQ85" s="95">
        <f>($K85="Bell Curve")*(_xlfn.NORM.DIST(AND(AQ$6&gt;=$F85,AQ$6&lt;=$H85)*(AQ$6-$F85+1),$J85/2,$M85,TRUE)-_xlfn.NORM.DIST(AND(AQ$6&gt;=$F85,AQ$6&lt;=$H85)*(AP$6-$F85+1),$J85/2,$M85,TRUE))/(1-2*_xlfn.NORM.DIST(0,$J85/2,$M85,TRUE))*$D85+($K85="Steady Growth")*(AND(AQ$6&gt;=$F85,AQ$6&lt;=$H85)*((AQ$6-$F85+1)/($J85*($J85+1)/2)*$D85))+($K85="custom")*CustCF!AK85</f>
        <v>0</v>
      </c>
      <c r="AR85" s="95">
        <f>($K85="Bell Curve")*(_xlfn.NORM.DIST(AND(AR$6&gt;=$F85,AR$6&lt;=$H85)*(AR$6-$F85+1),$J85/2,$M85,TRUE)-_xlfn.NORM.DIST(AND(AR$6&gt;=$F85,AR$6&lt;=$H85)*(AQ$6-$F85+1),$J85/2,$M85,TRUE))/(1-2*_xlfn.NORM.DIST(0,$J85/2,$M85,TRUE))*$D85+($K85="Steady Growth")*(AND(AR$6&gt;=$F85,AR$6&lt;=$H85)*((AR$6-$F85+1)/($J85*($J85+1)/2)*$D85))+($K85="custom")*CustCF!AL85</f>
        <v>0</v>
      </c>
      <c r="AS85" s="95">
        <f>($K85="Bell Curve")*(_xlfn.NORM.DIST(AND(AS$6&gt;=$F85,AS$6&lt;=$H85)*(AS$6-$F85+1),$J85/2,$M85,TRUE)-_xlfn.NORM.DIST(AND(AS$6&gt;=$F85,AS$6&lt;=$H85)*(AR$6-$F85+1),$J85/2,$M85,TRUE))/(1-2*_xlfn.NORM.DIST(0,$J85/2,$M85,TRUE))*$D85+($K85="Steady Growth")*(AND(AS$6&gt;=$F85,AS$6&lt;=$H85)*((AS$6-$F85+1)/($J85*($J85+1)/2)*$D85))+($K85="custom")*CustCF!AM85</f>
        <v>0</v>
      </c>
      <c r="AT85" s="95">
        <f>($K85="Bell Curve")*(_xlfn.NORM.DIST(AND(AT$6&gt;=$F85,AT$6&lt;=$H85)*(AT$6-$F85+1),$J85/2,$M85,TRUE)-_xlfn.NORM.DIST(AND(AT$6&gt;=$F85,AT$6&lt;=$H85)*(AS$6-$F85+1),$J85/2,$M85,TRUE))/(1-2*_xlfn.NORM.DIST(0,$J85/2,$M85,TRUE))*$D85+($K85="Steady Growth")*(AND(AT$6&gt;=$F85,AT$6&lt;=$H85)*((AT$6-$F85+1)/($J85*($J85+1)/2)*$D85))+($K85="custom")*CustCF!AN85</f>
        <v>0</v>
      </c>
      <c r="AU85" s="95">
        <f>($K85="Bell Curve")*(_xlfn.NORM.DIST(AND(AU$6&gt;=$F85,AU$6&lt;=$H85)*(AU$6-$F85+1),$J85/2,$M85,TRUE)-_xlfn.NORM.DIST(AND(AU$6&gt;=$F85,AU$6&lt;=$H85)*(AT$6-$F85+1),$J85/2,$M85,TRUE))/(1-2*_xlfn.NORM.DIST(0,$J85/2,$M85,TRUE))*$D85+($K85="Steady Growth")*(AND(AU$6&gt;=$F85,AU$6&lt;=$H85)*((AU$6-$F85+1)/($J85*($J85+1)/2)*$D85))+($K85="custom")*CustCF!AO85</f>
        <v>0</v>
      </c>
      <c r="AV85" s="95">
        <f>($K85="Bell Curve")*(_xlfn.NORM.DIST(AND(AV$6&gt;=$F85,AV$6&lt;=$H85)*(AV$6-$F85+1),$J85/2,$M85,TRUE)-_xlfn.NORM.DIST(AND(AV$6&gt;=$F85,AV$6&lt;=$H85)*(AU$6-$F85+1),$J85/2,$M85,TRUE))/(1-2*_xlfn.NORM.DIST(0,$J85/2,$M85,TRUE))*$D85+($K85="Steady Growth")*(AND(AV$6&gt;=$F85,AV$6&lt;=$H85)*((AV$6-$F85+1)/($J85*($J85+1)/2)*$D85))+($K85="custom")*CustCF!AP85</f>
        <v>0</v>
      </c>
      <c r="AW85" s="95">
        <f>($K85="Bell Curve")*(_xlfn.NORM.DIST(AND(AW$6&gt;=$F85,AW$6&lt;=$H85)*(AW$6-$F85+1),$J85/2,$M85,TRUE)-_xlfn.NORM.DIST(AND(AW$6&gt;=$F85,AW$6&lt;=$H85)*(AV$6-$F85+1),$J85/2,$M85,TRUE))/(1-2*_xlfn.NORM.DIST(0,$J85/2,$M85,TRUE))*$D85+($K85="Steady Growth")*(AND(AW$6&gt;=$F85,AW$6&lt;=$H85)*((AW$6-$F85+1)/($J85*($J85+1)/2)*$D85))+($K85="custom")*CustCF!AQ85</f>
        <v>0</v>
      </c>
      <c r="AX85" s="95">
        <f>($K85="Bell Curve")*(_xlfn.NORM.DIST(AND(AX$6&gt;=$F85,AX$6&lt;=$H85)*(AX$6-$F85+1),$J85/2,$M85,TRUE)-_xlfn.NORM.DIST(AND(AX$6&gt;=$F85,AX$6&lt;=$H85)*(AW$6-$F85+1),$J85/2,$M85,TRUE))/(1-2*_xlfn.NORM.DIST(0,$J85/2,$M85,TRUE))*$D85+($K85="Steady Growth")*(AND(AX$6&gt;=$F85,AX$6&lt;=$H85)*((AX$6-$F85+1)/($J85*($J85+1)/2)*$D85))+($K85="custom")*CustCF!AR85</f>
        <v>0</v>
      </c>
      <c r="AY85" s="95">
        <f>($K85="Bell Curve")*(_xlfn.NORM.DIST(AND(AY$6&gt;=$F85,AY$6&lt;=$H85)*(AY$6-$F85+1),$J85/2,$M85,TRUE)-_xlfn.NORM.DIST(AND(AY$6&gt;=$F85,AY$6&lt;=$H85)*(AX$6-$F85+1),$J85/2,$M85,TRUE))/(1-2*_xlfn.NORM.DIST(0,$J85/2,$M85,TRUE))*$D85+($K85="Steady Growth")*(AND(AY$6&gt;=$F85,AY$6&lt;=$H85)*((AY$6-$F85+1)/($J85*($J85+1)/2)*$D85))+($K85="custom")*CustCF!AS85</f>
        <v>0</v>
      </c>
      <c r="AZ85" s="95">
        <f>($K85="Bell Curve")*(_xlfn.NORM.DIST(AND(AZ$6&gt;=$F85,AZ$6&lt;=$H85)*(AZ$6-$F85+1),$J85/2,$M85,TRUE)-_xlfn.NORM.DIST(AND(AZ$6&gt;=$F85,AZ$6&lt;=$H85)*(AY$6-$F85+1),$J85/2,$M85,TRUE))/(1-2*_xlfn.NORM.DIST(0,$J85/2,$M85,TRUE))*$D85+($K85="Steady Growth")*(AND(AZ$6&gt;=$F85,AZ$6&lt;=$H85)*((AZ$6-$F85+1)/($J85*($J85+1)/2)*$D85))+($K85="custom")*CustCF!AT85</f>
        <v>0</v>
      </c>
      <c r="BA85" s="95">
        <f>($K85="Bell Curve")*(_xlfn.NORM.DIST(AND(BA$6&gt;=$F85,BA$6&lt;=$H85)*(BA$6-$F85+1),$J85/2,$M85,TRUE)-_xlfn.NORM.DIST(AND(BA$6&gt;=$F85,BA$6&lt;=$H85)*(AZ$6-$F85+1),$J85/2,$M85,TRUE))/(1-2*_xlfn.NORM.DIST(0,$J85/2,$M85,TRUE))*$D85+($K85="Steady Growth")*(AND(BA$6&gt;=$F85,BA$6&lt;=$H85)*((BA$6-$F85+1)/($J85*($J85+1)/2)*$D85))+($K85="custom")*CustCF!AU85</f>
        <v>0</v>
      </c>
      <c r="BB85" s="95">
        <f>($K85="Bell Curve")*(_xlfn.NORM.DIST(AND(BB$6&gt;=$F85,BB$6&lt;=$H85)*(BB$6-$F85+1),$J85/2,$M85,TRUE)-_xlfn.NORM.DIST(AND(BB$6&gt;=$F85,BB$6&lt;=$H85)*(BA$6-$F85+1),$J85/2,$M85,TRUE))/(1-2*_xlfn.NORM.DIST(0,$J85/2,$M85,TRUE))*$D85+($K85="Steady Growth")*(AND(BB$6&gt;=$F85,BB$6&lt;=$H85)*((BB$6-$F85+1)/($J85*($J85+1)/2)*$D85))+($K85="custom")*CustCF!AV85</f>
        <v>0</v>
      </c>
      <c r="BC85" s="95">
        <f>($K85="Bell Curve")*(_xlfn.NORM.DIST(AND(BC$6&gt;=$F85,BC$6&lt;=$H85)*(BC$6-$F85+1),$J85/2,$M85,TRUE)-_xlfn.NORM.DIST(AND(BC$6&gt;=$F85,BC$6&lt;=$H85)*(BB$6-$F85+1),$J85/2,$M85,TRUE))/(1-2*_xlfn.NORM.DIST(0,$J85/2,$M85,TRUE))*$D85+($K85="Steady Growth")*(AND(BC$6&gt;=$F85,BC$6&lt;=$H85)*((BC$6-$F85+1)/($J85*($J85+1)/2)*$D85))+($K85="custom")*CustCF!AW85</f>
        <v>0</v>
      </c>
      <c r="BD85" s="95">
        <f>($K85="Bell Curve")*(_xlfn.NORM.DIST(AND(BD$6&gt;=$F85,BD$6&lt;=$H85)*(BD$6-$F85+1),$J85/2,$M85,TRUE)-_xlfn.NORM.DIST(AND(BD$6&gt;=$F85,BD$6&lt;=$H85)*(BC$6-$F85+1),$J85/2,$M85,TRUE))/(1-2*_xlfn.NORM.DIST(0,$J85/2,$M85,TRUE))*$D85+($K85="Steady Growth")*(AND(BD$6&gt;=$F85,BD$6&lt;=$H85)*((BD$6-$F85+1)/($J85*($J85+1)/2)*$D85))+($K85="custom")*CustCF!AX85</f>
        <v>0</v>
      </c>
      <c r="BE85" s="95">
        <f>($K85="Bell Curve")*(_xlfn.NORM.DIST(AND(BE$6&gt;=$F85,BE$6&lt;=$H85)*(BE$6-$F85+1),$J85/2,$M85,TRUE)-_xlfn.NORM.DIST(AND(BE$6&gt;=$F85,BE$6&lt;=$H85)*(BD$6-$F85+1),$J85/2,$M85,TRUE))/(1-2*_xlfn.NORM.DIST(0,$J85/2,$M85,TRUE))*$D85+($K85="Steady Growth")*(AND(BE$6&gt;=$F85,BE$6&lt;=$H85)*((BE$6-$F85+1)/($J85*($J85+1)/2)*$D85))+($K85="custom")*CustCF!AY85</f>
        <v>0</v>
      </c>
      <c r="BF85" s="95">
        <f>($K85="Bell Curve")*(_xlfn.NORM.DIST(AND(BF$6&gt;=$F85,BF$6&lt;=$H85)*(BF$6-$F85+1),$J85/2,$M85,TRUE)-_xlfn.NORM.DIST(AND(BF$6&gt;=$F85,BF$6&lt;=$H85)*(BE$6-$F85+1),$J85/2,$M85,TRUE))/(1-2*_xlfn.NORM.DIST(0,$J85/2,$M85,TRUE))*$D85+($K85="Steady Growth")*(AND(BF$6&gt;=$F85,BF$6&lt;=$H85)*((BF$6-$F85+1)/($J85*($J85+1)/2)*$D85))+($K85="custom")*CustCF!AZ85</f>
        <v>0</v>
      </c>
      <c r="BG85" s="95">
        <f>($K85="Bell Curve")*(_xlfn.NORM.DIST(AND(BG$6&gt;=$F85,BG$6&lt;=$H85)*(BG$6-$F85+1),$J85/2,$M85,TRUE)-_xlfn.NORM.DIST(AND(BG$6&gt;=$F85,BG$6&lt;=$H85)*(BF$6-$F85+1),$J85/2,$M85,TRUE))/(1-2*_xlfn.NORM.DIST(0,$J85/2,$M85,TRUE))*$D85+($K85="Steady Growth")*(AND(BG$6&gt;=$F85,BG$6&lt;=$H85)*((BG$6-$F85+1)/($J85*($J85+1)/2)*$D85))+($K85="custom")*CustCF!BA85</f>
        <v>0</v>
      </c>
      <c r="BH85" s="95">
        <f>($K85="Bell Curve")*(_xlfn.NORM.DIST(AND(BH$6&gt;=$F85,BH$6&lt;=$H85)*(BH$6-$F85+1),$J85/2,$M85,TRUE)-_xlfn.NORM.DIST(AND(BH$6&gt;=$F85,BH$6&lt;=$H85)*(BG$6-$F85+1),$J85/2,$M85,TRUE))/(1-2*_xlfn.NORM.DIST(0,$J85/2,$M85,TRUE))*$D85+($K85="Steady Growth")*(AND(BH$6&gt;=$F85,BH$6&lt;=$H85)*((BH$6-$F85+1)/($J85*($J85+1)/2)*$D85))+($K85="custom")*CustCF!BB85</f>
        <v>0</v>
      </c>
      <c r="BI85" s="95">
        <f>($K85="Bell Curve")*(_xlfn.NORM.DIST(AND(BI$6&gt;=$F85,BI$6&lt;=$H85)*(BI$6-$F85+1),$J85/2,$M85,TRUE)-_xlfn.NORM.DIST(AND(BI$6&gt;=$F85,BI$6&lt;=$H85)*(BH$6-$F85+1),$J85/2,$M85,TRUE))/(1-2*_xlfn.NORM.DIST(0,$J85/2,$M85,TRUE))*$D85+($K85="Steady Growth")*(AND(BI$6&gt;=$F85,BI$6&lt;=$H85)*((BI$6-$F85+1)/($J85*($J85+1)/2)*$D85))+($K85="custom")*CustCF!BC85</f>
        <v>0</v>
      </c>
      <c r="BJ85" s="95">
        <f>($K85="Bell Curve")*(_xlfn.NORM.DIST(AND(BJ$6&gt;=$F85,BJ$6&lt;=$H85)*(BJ$6-$F85+1),$J85/2,$M85,TRUE)-_xlfn.NORM.DIST(AND(BJ$6&gt;=$F85,BJ$6&lt;=$H85)*(BI$6-$F85+1),$J85/2,$M85,TRUE))/(1-2*_xlfn.NORM.DIST(0,$J85/2,$M85,TRUE))*$D85+($K85="Steady Growth")*(AND(BJ$6&gt;=$F85,BJ$6&lt;=$H85)*((BJ$6-$F85+1)/($J85*($J85+1)/2)*$D85))+($K85="custom")*CustCF!BD85</f>
        <v>0</v>
      </c>
      <c r="BK85" s="95">
        <f>($K85="Bell Curve")*(_xlfn.NORM.DIST(AND(BK$6&gt;=$F85,BK$6&lt;=$H85)*(BK$6-$F85+1),$J85/2,$M85,TRUE)-_xlfn.NORM.DIST(AND(BK$6&gt;=$F85,BK$6&lt;=$H85)*(BJ$6-$F85+1),$J85/2,$M85,TRUE))/(1-2*_xlfn.NORM.DIST(0,$J85/2,$M85,TRUE))*$D85+($K85="Steady Growth")*(AND(BK$6&gt;=$F85,BK$6&lt;=$H85)*((BK$6-$F85+1)/($J85*($J85+1)/2)*$D85))+($K85="custom")*CustCF!BE85</f>
        <v>0</v>
      </c>
      <c r="BL85" s="95">
        <f>($K85="Bell Curve")*(_xlfn.NORM.DIST(AND(BL$6&gt;=$F85,BL$6&lt;=$H85)*(BL$6-$F85+1),$J85/2,$M85,TRUE)-_xlfn.NORM.DIST(AND(BL$6&gt;=$F85,BL$6&lt;=$H85)*(BK$6-$F85+1),$J85/2,$M85,TRUE))/(1-2*_xlfn.NORM.DIST(0,$J85/2,$M85,TRUE))*$D85+($K85="Steady Growth")*(AND(BL$6&gt;=$F85,BL$6&lt;=$H85)*((BL$6-$F85+1)/($J85*($J85+1)/2)*$D85))+($K85="custom")*CustCF!BF85</f>
        <v>0</v>
      </c>
      <c r="BM85" s="95">
        <f>($K85="Bell Curve")*(_xlfn.NORM.DIST(AND(BM$6&gt;=$F85,BM$6&lt;=$H85)*(BM$6-$F85+1),$J85/2,$M85,TRUE)-_xlfn.NORM.DIST(AND(BM$6&gt;=$F85,BM$6&lt;=$H85)*(BL$6-$F85+1),$J85/2,$M85,TRUE))/(1-2*_xlfn.NORM.DIST(0,$J85/2,$M85,TRUE))*$D85+($K85="Steady Growth")*(AND(BM$6&gt;=$F85,BM$6&lt;=$H85)*((BM$6-$F85+1)/($J85*($J85+1)/2)*$D85))+($K85="custom")*CustCF!BG85</f>
        <v>0</v>
      </c>
      <c r="BN85" s="95">
        <f>($K85="Bell Curve")*(_xlfn.NORM.DIST(AND(BN$6&gt;=$F85,BN$6&lt;=$H85)*(BN$6-$F85+1),$J85/2,$M85,TRUE)-_xlfn.NORM.DIST(AND(BN$6&gt;=$F85,BN$6&lt;=$H85)*(BM$6-$F85+1),$J85/2,$M85,TRUE))/(1-2*_xlfn.NORM.DIST(0,$J85/2,$M85,TRUE))*$D85+($K85="Steady Growth")*(AND(BN$6&gt;=$F85,BN$6&lt;=$H85)*((BN$6-$F85+1)/($J85*($J85+1)/2)*$D85))+($K85="custom")*CustCF!BH85</f>
        <v>0</v>
      </c>
      <c r="BO85" s="95">
        <f>($K85="Bell Curve")*(_xlfn.NORM.DIST(AND(BO$6&gt;=$F85,BO$6&lt;=$H85)*(BO$6-$F85+1),$J85/2,$M85,TRUE)-_xlfn.NORM.DIST(AND(BO$6&gt;=$F85,BO$6&lt;=$H85)*(BN$6-$F85+1),$J85/2,$M85,TRUE))/(1-2*_xlfn.NORM.DIST(0,$J85/2,$M85,TRUE))*$D85+($K85="Steady Growth")*(AND(BO$6&gt;=$F85,BO$6&lt;=$H85)*((BO$6-$F85+1)/($J85*($J85+1)/2)*$D85))+($K85="custom")*CustCF!BI85</f>
        <v>0</v>
      </c>
      <c r="BP85" s="95">
        <f>($K85="Bell Curve")*(_xlfn.NORM.DIST(AND(BP$6&gt;=$F85,BP$6&lt;=$H85)*(BP$6-$F85+1),$J85/2,$M85,TRUE)-_xlfn.NORM.DIST(AND(BP$6&gt;=$F85,BP$6&lt;=$H85)*(BO$6-$F85+1),$J85/2,$M85,TRUE))/(1-2*_xlfn.NORM.DIST(0,$J85/2,$M85,TRUE))*$D85+($K85="Steady Growth")*(AND(BP$6&gt;=$F85,BP$6&lt;=$H85)*((BP$6-$F85+1)/($J85*($J85+1)/2)*$D85))+($K85="custom")*CustCF!BJ85</f>
        <v>0</v>
      </c>
      <c r="BQ85" s="95">
        <f>($K85="Bell Curve")*(_xlfn.NORM.DIST(AND(BQ$6&gt;=$F85,BQ$6&lt;=$H85)*(BQ$6-$F85+1),$J85/2,$M85,TRUE)-_xlfn.NORM.DIST(AND(BQ$6&gt;=$F85,BQ$6&lt;=$H85)*(BP$6-$F85+1),$J85/2,$M85,TRUE))/(1-2*_xlfn.NORM.DIST(0,$J85/2,$M85,TRUE))*$D85+($K85="Steady Growth")*(AND(BQ$6&gt;=$F85,BQ$6&lt;=$H85)*((BQ$6-$F85+1)/($J85*($J85+1)/2)*$D85))+($K85="custom")*CustCF!BK85</f>
        <v>0</v>
      </c>
      <c r="BR85" s="95">
        <f>($K85="Bell Curve")*(_xlfn.NORM.DIST(AND(BR$6&gt;=$F85,BR$6&lt;=$H85)*(BR$6-$F85+1),$J85/2,$M85,TRUE)-_xlfn.NORM.DIST(AND(BR$6&gt;=$F85,BR$6&lt;=$H85)*(BQ$6-$F85+1),$J85/2,$M85,TRUE))/(1-2*_xlfn.NORM.DIST(0,$J85/2,$M85,TRUE))*$D85+($K85="Steady Growth")*(AND(BR$6&gt;=$F85,BR$6&lt;=$H85)*((BR$6-$F85+1)/($J85*($J85+1)/2)*$D85))+($K85="custom")*CustCF!BL85</f>
        <v>0</v>
      </c>
      <c r="BS85" s="95">
        <f>($K85="Bell Curve")*(_xlfn.NORM.DIST(AND(BS$6&gt;=$F85,BS$6&lt;=$H85)*(BS$6-$F85+1),$J85/2,$M85,TRUE)-_xlfn.NORM.DIST(AND(BS$6&gt;=$F85,BS$6&lt;=$H85)*(BR$6-$F85+1),$J85/2,$M85,TRUE))/(1-2*_xlfn.NORM.DIST(0,$J85/2,$M85,TRUE))*$D85+($K85="Steady Growth")*(AND(BS$6&gt;=$F85,BS$6&lt;=$H85)*((BS$6-$F85+1)/($J85*($J85+1)/2)*$D85))+($K85="custom")*CustCF!BM85</f>
        <v>0</v>
      </c>
      <c r="BT85" s="95">
        <f>($K85="Bell Curve")*(_xlfn.NORM.DIST(AND(BT$6&gt;=$F85,BT$6&lt;=$H85)*(BT$6-$F85+1),$J85/2,$M85,TRUE)-_xlfn.NORM.DIST(AND(BT$6&gt;=$F85,BT$6&lt;=$H85)*(BS$6-$F85+1),$J85/2,$M85,TRUE))/(1-2*_xlfn.NORM.DIST(0,$J85/2,$M85,TRUE))*$D85+($K85="Steady Growth")*(AND(BT$6&gt;=$F85,BT$6&lt;=$H85)*((BT$6-$F85+1)/($J85*($J85+1)/2)*$D85))+($K85="custom")*CustCF!BN85</f>
        <v>0</v>
      </c>
      <c r="BU85" s="95">
        <f>($K85="Bell Curve")*(_xlfn.NORM.DIST(AND(BU$6&gt;=$F85,BU$6&lt;=$H85)*(BU$6-$F85+1),$J85/2,$M85,TRUE)-_xlfn.NORM.DIST(AND(BU$6&gt;=$F85,BU$6&lt;=$H85)*(BT$6-$F85+1),$J85/2,$M85,TRUE))/(1-2*_xlfn.NORM.DIST(0,$J85/2,$M85,TRUE))*$D85+($K85="Steady Growth")*(AND(BU$6&gt;=$F85,BU$6&lt;=$H85)*((BU$6-$F85+1)/($J85*($J85+1)/2)*$D85))+($K85="custom")*CustCF!BO85</f>
        <v>0</v>
      </c>
      <c r="BV85" s="95">
        <f>($K85="Bell Curve")*(_xlfn.NORM.DIST(AND(BV$6&gt;=$F85,BV$6&lt;=$H85)*(BV$6-$F85+1),$J85/2,$M85,TRUE)-_xlfn.NORM.DIST(AND(BV$6&gt;=$F85,BV$6&lt;=$H85)*(BU$6-$F85+1),$J85/2,$M85,TRUE))/(1-2*_xlfn.NORM.DIST(0,$J85/2,$M85,TRUE))*$D85+($K85="Steady Growth")*(AND(BV$6&gt;=$F85,BV$6&lt;=$H85)*((BV$6-$F85+1)/($J85*($J85+1)/2)*$D85))+($K85="custom")*CustCF!BP85</f>
        <v>0</v>
      </c>
      <c r="BW85" s="95">
        <f>($K85="Bell Curve")*(_xlfn.NORM.DIST(AND(BW$6&gt;=$F85,BW$6&lt;=$H85)*(BW$6-$F85+1),$J85/2,$M85,TRUE)-_xlfn.NORM.DIST(AND(BW$6&gt;=$F85,BW$6&lt;=$H85)*(BV$6-$F85+1),$J85/2,$M85,TRUE))/(1-2*_xlfn.NORM.DIST(0,$J85/2,$M85,TRUE))*$D85+($K85="Steady Growth")*(AND(BW$6&gt;=$F85,BW$6&lt;=$H85)*((BW$6-$F85+1)/($J85*($J85+1)/2)*$D85))+($K85="custom")*CustCF!BQ85</f>
        <v>0</v>
      </c>
      <c r="BX85" s="95">
        <f>($K85="Bell Curve")*(_xlfn.NORM.DIST(AND(BX$6&gt;=$F85,BX$6&lt;=$H85)*(BX$6-$F85+1),$J85/2,$M85,TRUE)-_xlfn.NORM.DIST(AND(BX$6&gt;=$F85,BX$6&lt;=$H85)*(BW$6-$F85+1),$J85/2,$M85,TRUE))/(1-2*_xlfn.NORM.DIST(0,$J85/2,$M85,TRUE))*$D85+($K85="Steady Growth")*(AND(BX$6&gt;=$F85,BX$6&lt;=$H85)*((BX$6-$F85+1)/($J85*($J85+1)/2)*$D85))+($K85="custom")*CustCF!BR85</f>
        <v>0</v>
      </c>
      <c r="BY85" s="95">
        <f>($K85="Bell Curve")*(_xlfn.NORM.DIST(AND(BY$6&gt;=$F85,BY$6&lt;=$H85)*(BY$6-$F85+1),$J85/2,$M85,TRUE)-_xlfn.NORM.DIST(AND(BY$6&gt;=$F85,BY$6&lt;=$H85)*(BX$6-$F85+1),$J85/2,$M85,TRUE))/(1-2*_xlfn.NORM.DIST(0,$J85/2,$M85,TRUE))*$D85+($K85="Steady Growth")*(AND(BY$6&gt;=$F85,BY$6&lt;=$H85)*((BY$6-$F85+1)/($J85*($J85+1)/2)*$D85))+($K85="custom")*CustCF!BS85</f>
        <v>0</v>
      </c>
      <c r="BZ85" s="95">
        <f>($K85="Bell Curve")*(_xlfn.NORM.DIST(AND(BZ$6&gt;=$F85,BZ$6&lt;=$H85)*(BZ$6-$F85+1),$J85/2,$M85,TRUE)-_xlfn.NORM.DIST(AND(BZ$6&gt;=$F85,BZ$6&lt;=$H85)*(BY$6-$F85+1),$J85/2,$M85,TRUE))/(1-2*_xlfn.NORM.DIST(0,$J85/2,$M85,TRUE))*$D85+($K85="Steady Growth")*(AND(BZ$6&gt;=$F85,BZ$6&lt;=$H85)*((BZ$6-$F85+1)/($J85*($J85+1)/2)*$D85))+($K85="custom")*CustCF!BT85</f>
        <v>0</v>
      </c>
      <c r="CA85" s="95">
        <f>($K85="Bell Curve")*(_xlfn.NORM.DIST(AND(CA$6&gt;=$F85,CA$6&lt;=$H85)*(CA$6-$F85+1),$J85/2,$M85,TRUE)-_xlfn.NORM.DIST(AND(CA$6&gt;=$F85,CA$6&lt;=$H85)*(BZ$6-$F85+1),$J85/2,$M85,TRUE))/(1-2*_xlfn.NORM.DIST(0,$J85/2,$M85,TRUE))*$D85+($K85="Steady Growth")*(AND(CA$6&gt;=$F85,CA$6&lt;=$H85)*((CA$6-$F85+1)/($J85*($J85+1)/2)*$D85))+($K85="custom")*CustCF!BU85</f>
        <v>0</v>
      </c>
      <c r="CB85" s="95">
        <f>($K85="Bell Curve")*(_xlfn.NORM.DIST(AND(CB$6&gt;=$F85,CB$6&lt;=$H85)*(CB$6-$F85+1),$J85/2,$M85,TRUE)-_xlfn.NORM.DIST(AND(CB$6&gt;=$F85,CB$6&lt;=$H85)*(CA$6-$F85+1),$J85/2,$M85,TRUE))/(1-2*_xlfn.NORM.DIST(0,$J85/2,$M85,TRUE))*$D85+($K85="Steady Growth")*(AND(CB$6&gt;=$F85,CB$6&lt;=$H85)*((CB$6-$F85+1)/($J85*($J85+1)/2)*$D85))+($K85="custom")*CustCF!BV85</f>
        <v>0</v>
      </c>
      <c r="CC85" s="95">
        <f>($K85="Bell Curve")*(_xlfn.NORM.DIST(AND(CC$6&gt;=$F85,CC$6&lt;=$H85)*(CC$6-$F85+1),$J85/2,$M85,TRUE)-_xlfn.NORM.DIST(AND(CC$6&gt;=$F85,CC$6&lt;=$H85)*(CB$6-$F85+1),$J85/2,$M85,TRUE))/(1-2*_xlfn.NORM.DIST(0,$J85/2,$M85,TRUE))*$D85+($K85="Steady Growth")*(AND(CC$6&gt;=$F85,CC$6&lt;=$H85)*((CC$6-$F85+1)/($J85*($J85+1)/2)*$D85))+($K85="custom")*CustCF!BW85</f>
        <v>0</v>
      </c>
      <c r="CD85" s="95">
        <f>($K85="Bell Curve")*(_xlfn.NORM.DIST(AND(CD$6&gt;=$F85,CD$6&lt;=$H85)*(CD$6-$F85+1),$J85/2,$M85,TRUE)-_xlfn.NORM.DIST(AND(CD$6&gt;=$F85,CD$6&lt;=$H85)*(CC$6-$F85+1),$J85/2,$M85,TRUE))/(1-2*_xlfn.NORM.DIST(0,$J85/2,$M85,TRUE))*$D85+($K85="Steady Growth")*(AND(CD$6&gt;=$F85,CD$6&lt;=$H85)*((CD$6-$F85+1)/($J85*($J85+1)/2)*$D85))+($K85="custom")*CustCF!BX85</f>
        <v>0</v>
      </c>
      <c r="CE85" s="95">
        <f>($K85="Bell Curve")*(_xlfn.NORM.DIST(AND(CE$6&gt;=$F85,CE$6&lt;=$H85)*(CE$6-$F85+1),$J85/2,$M85,TRUE)-_xlfn.NORM.DIST(AND(CE$6&gt;=$F85,CE$6&lt;=$H85)*(CD$6-$F85+1),$J85/2,$M85,TRUE))/(1-2*_xlfn.NORM.DIST(0,$J85/2,$M85,TRUE))*$D85+($K85="Steady Growth")*(AND(CE$6&gt;=$F85,CE$6&lt;=$H85)*((CE$6-$F85+1)/($J85*($J85+1)/2)*$D85))+($K85="custom")*CustCF!BY85</f>
        <v>0</v>
      </c>
      <c r="CF85" s="95">
        <f>($K85="Bell Curve")*(_xlfn.NORM.DIST(AND(CF$6&gt;=$F85,CF$6&lt;=$H85)*(CF$6-$F85+1),$J85/2,$M85,TRUE)-_xlfn.NORM.DIST(AND(CF$6&gt;=$F85,CF$6&lt;=$H85)*(CE$6-$F85+1),$J85/2,$M85,TRUE))/(1-2*_xlfn.NORM.DIST(0,$J85/2,$M85,TRUE))*$D85+($K85="Steady Growth")*(AND(CF$6&gt;=$F85,CF$6&lt;=$H85)*((CF$6-$F85+1)/($J85*($J85+1)/2)*$D85))+($K85="custom")*CustCF!BZ85</f>
        <v>0</v>
      </c>
      <c r="CG85" s="95">
        <f>($K85="Bell Curve")*(_xlfn.NORM.DIST(AND(CG$6&gt;=$F85,CG$6&lt;=$H85)*(CG$6-$F85+1),$J85/2,$M85,TRUE)-_xlfn.NORM.DIST(AND(CG$6&gt;=$F85,CG$6&lt;=$H85)*(CF$6-$F85+1),$J85/2,$M85,TRUE))/(1-2*_xlfn.NORM.DIST(0,$J85/2,$M85,TRUE))*$D85+($K85="Steady Growth")*(AND(CG$6&gt;=$F85,CG$6&lt;=$H85)*((CG$6-$F85+1)/($J85*($J85+1)/2)*$D85))+($K85="custom")*CustCF!CA85</f>
        <v>0</v>
      </c>
      <c r="CH85" s="95">
        <f>($K85="Bell Curve")*(_xlfn.NORM.DIST(AND(CH$6&gt;=$F85,CH$6&lt;=$H85)*(CH$6-$F85+1),$J85/2,$M85,TRUE)-_xlfn.NORM.DIST(AND(CH$6&gt;=$F85,CH$6&lt;=$H85)*(CG$6-$F85+1),$J85/2,$M85,TRUE))/(1-2*_xlfn.NORM.DIST(0,$J85/2,$M85,TRUE))*$D85+($K85="Steady Growth")*(AND(CH$6&gt;=$F85,CH$6&lt;=$H85)*((CH$6-$F85+1)/($J85*($J85+1)/2)*$D85))+($K85="custom")*CustCF!CB85</f>
        <v>0</v>
      </c>
      <c r="CI85" s="95">
        <f>($K85="Bell Curve")*(_xlfn.NORM.DIST(AND(CI$6&gt;=$F85,CI$6&lt;=$H85)*(CI$6-$F85+1),$J85/2,$M85,TRUE)-_xlfn.NORM.DIST(AND(CI$6&gt;=$F85,CI$6&lt;=$H85)*(CH$6-$F85+1),$J85/2,$M85,TRUE))/(1-2*_xlfn.NORM.DIST(0,$J85/2,$M85,TRUE))*$D85+($K85="Steady Growth")*(AND(CI$6&gt;=$F85,CI$6&lt;=$H85)*((CI$6-$F85+1)/($J85*($J85+1)/2)*$D85))+($K85="custom")*CustCF!CC85</f>
        <v>0</v>
      </c>
      <c r="CJ85" s="95">
        <f>($K85="Bell Curve")*(_xlfn.NORM.DIST(AND(CJ$6&gt;=$F85,CJ$6&lt;=$H85)*(CJ$6-$F85+1),$J85/2,$M85,TRUE)-_xlfn.NORM.DIST(AND(CJ$6&gt;=$F85,CJ$6&lt;=$H85)*(CI$6-$F85+1),$J85/2,$M85,TRUE))/(1-2*_xlfn.NORM.DIST(0,$J85/2,$M85,TRUE))*$D85+($K85="Steady Growth")*(AND(CJ$6&gt;=$F85,CJ$6&lt;=$H85)*((CJ$6-$F85+1)/($J85*($J85+1)/2)*$D85))+($K85="custom")*CustCF!CD85</f>
        <v>0</v>
      </c>
      <c r="CK85" s="95">
        <f>($K85="Bell Curve")*(_xlfn.NORM.DIST(AND(CK$6&gt;=$F85,CK$6&lt;=$H85)*(CK$6-$F85+1),$J85/2,$M85,TRUE)-_xlfn.NORM.DIST(AND(CK$6&gt;=$F85,CK$6&lt;=$H85)*(CJ$6-$F85+1),$J85/2,$M85,TRUE))/(1-2*_xlfn.NORM.DIST(0,$J85/2,$M85,TRUE))*$D85+($K85="Steady Growth")*(AND(CK$6&gt;=$F85,CK$6&lt;=$H85)*((CK$6-$F85+1)/($J85*($J85+1)/2)*$D85))+($K85="custom")*CustCF!CE85</f>
        <v>0</v>
      </c>
      <c r="CL85" s="95">
        <f>($K85="Bell Curve")*(_xlfn.NORM.DIST(AND(CL$6&gt;=$F85,CL$6&lt;=$H85)*(CL$6-$F85+1),$J85/2,$M85,TRUE)-_xlfn.NORM.DIST(AND(CL$6&gt;=$F85,CL$6&lt;=$H85)*(CK$6-$F85+1),$J85/2,$M85,TRUE))/(1-2*_xlfn.NORM.DIST(0,$J85/2,$M85,TRUE))*$D85+($K85="Steady Growth")*(AND(CL$6&gt;=$F85,CL$6&lt;=$H85)*((CL$6-$F85+1)/($J85*($J85+1)/2)*$D85))+($K85="custom")*CustCF!CF85</f>
        <v>0</v>
      </c>
      <c r="CM85" s="95">
        <f>($K85="Bell Curve")*(_xlfn.NORM.DIST(AND(CM$6&gt;=$F85,CM$6&lt;=$H85)*(CM$6-$F85+1),$J85/2,$M85,TRUE)-_xlfn.NORM.DIST(AND(CM$6&gt;=$F85,CM$6&lt;=$H85)*(CL$6-$F85+1),$J85/2,$M85,TRUE))/(1-2*_xlfn.NORM.DIST(0,$J85/2,$M85,TRUE))*$D85+($K85="Steady Growth")*(AND(CM$6&gt;=$F85,CM$6&lt;=$H85)*((CM$6-$F85+1)/($J85*($J85+1)/2)*$D85))+($K85="custom")*CustCF!CG85</f>
        <v>0</v>
      </c>
      <c r="CN85" s="95">
        <f>($K85="Bell Curve")*(_xlfn.NORM.DIST(AND(CN$6&gt;=$F85,CN$6&lt;=$H85)*(CN$6-$F85+1),$J85/2,$M85,TRUE)-_xlfn.NORM.DIST(AND(CN$6&gt;=$F85,CN$6&lt;=$H85)*(CM$6-$F85+1),$J85/2,$M85,TRUE))/(1-2*_xlfn.NORM.DIST(0,$J85/2,$M85,TRUE))*$D85+($K85="Steady Growth")*(AND(CN$6&gt;=$F85,CN$6&lt;=$H85)*((CN$6-$F85+1)/($J85*($J85+1)/2)*$D85))+($K85="custom")*CustCF!CH85</f>
        <v>0</v>
      </c>
      <c r="CO85" s="95">
        <f>($K85="Bell Curve")*(_xlfn.NORM.DIST(AND(CO$6&gt;=$F85,CO$6&lt;=$H85)*(CO$6-$F85+1),$J85/2,$M85,TRUE)-_xlfn.NORM.DIST(AND(CO$6&gt;=$F85,CO$6&lt;=$H85)*(CN$6-$F85+1),$J85/2,$M85,TRUE))/(1-2*_xlfn.NORM.DIST(0,$J85/2,$M85,TRUE))*$D85+($K85="Steady Growth")*(AND(CO$6&gt;=$F85,CO$6&lt;=$H85)*((CO$6-$F85+1)/($J85*($J85+1)/2)*$D85))+($K85="custom")*CustCF!CI85</f>
        <v>0</v>
      </c>
      <c r="CP85" s="95">
        <f>($K85="Bell Curve")*(_xlfn.NORM.DIST(AND(CP$6&gt;=$F85,CP$6&lt;=$H85)*(CP$6-$F85+1),$J85/2,$M85,TRUE)-_xlfn.NORM.DIST(AND(CP$6&gt;=$F85,CP$6&lt;=$H85)*(CO$6-$F85+1),$J85/2,$M85,TRUE))/(1-2*_xlfn.NORM.DIST(0,$J85/2,$M85,TRUE))*$D85+($K85="Steady Growth")*(AND(CP$6&gt;=$F85,CP$6&lt;=$H85)*((CP$6-$F85+1)/($J85*($J85+1)/2)*$D85))+($K85="custom")*CustCF!CJ85</f>
        <v>0</v>
      </c>
      <c r="CQ85" s="95">
        <f>($K85="Bell Curve")*(_xlfn.NORM.DIST(AND(CQ$6&gt;=$F85,CQ$6&lt;=$H85)*(CQ$6-$F85+1),$J85/2,$M85,TRUE)-_xlfn.NORM.DIST(AND(CQ$6&gt;=$F85,CQ$6&lt;=$H85)*(CP$6-$F85+1),$J85/2,$M85,TRUE))/(1-2*_xlfn.NORM.DIST(0,$J85/2,$M85,TRUE))*$D85+($K85="Steady Growth")*(AND(CQ$6&gt;=$F85,CQ$6&lt;=$H85)*((CQ$6-$F85+1)/($J85*($J85+1)/2)*$D85))+($K85="custom")*CustCF!CK85</f>
        <v>0</v>
      </c>
      <c r="CR85" s="95">
        <f>($K85="Bell Curve")*(_xlfn.NORM.DIST(AND(CR$6&gt;=$F85,CR$6&lt;=$H85)*(CR$6-$F85+1),$J85/2,$M85,TRUE)-_xlfn.NORM.DIST(AND(CR$6&gt;=$F85,CR$6&lt;=$H85)*(CQ$6-$F85+1),$J85/2,$M85,TRUE))/(1-2*_xlfn.NORM.DIST(0,$J85/2,$M85,TRUE))*$D85+($K85="Steady Growth")*(AND(CR$6&gt;=$F85,CR$6&lt;=$H85)*((CR$6-$F85+1)/($J85*($J85+1)/2)*$D85))+($K85="custom")*CustCF!CL85</f>
        <v>0</v>
      </c>
      <c r="CS85" s="95">
        <f>($K85="Bell Curve")*(_xlfn.NORM.DIST(AND(CS$6&gt;=$F85,CS$6&lt;=$H85)*(CS$6-$F85+1),$J85/2,$M85,TRUE)-_xlfn.NORM.DIST(AND(CS$6&gt;=$F85,CS$6&lt;=$H85)*(CR$6-$F85+1),$J85/2,$M85,TRUE))/(1-2*_xlfn.NORM.DIST(0,$J85/2,$M85,TRUE))*$D85+($K85="Steady Growth")*(AND(CS$6&gt;=$F85,CS$6&lt;=$H85)*((CS$6-$F85+1)/($J85*($J85+1)/2)*$D85))+($K85="custom")*CustCF!CM85</f>
        <v>0</v>
      </c>
      <c r="CT85" s="95">
        <f>($K85="Bell Curve")*(_xlfn.NORM.DIST(AND(CT$6&gt;=$F85,CT$6&lt;=$H85)*(CT$6-$F85+1),$J85/2,$M85,TRUE)-_xlfn.NORM.DIST(AND(CT$6&gt;=$F85,CT$6&lt;=$H85)*(CS$6-$F85+1),$J85/2,$M85,TRUE))/(1-2*_xlfn.NORM.DIST(0,$J85/2,$M85,TRUE))*$D85+($K85="Steady Growth")*(AND(CT$6&gt;=$F85,CT$6&lt;=$H85)*((CT$6-$F85+1)/($J85*($J85+1)/2)*$D85))+($K85="custom")*CustCF!CN85</f>
        <v>0</v>
      </c>
      <c r="CU85" s="95">
        <f>($K85="Bell Curve")*(_xlfn.NORM.DIST(AND(CU$6&gt;=$F85,CU$6&lt;=$H85)*(CU$6-$F85+1),$J85/2,$M85,TRUE)-_xlfn.NORM.DIST(AND(CU$6&gt;=$F85,CU$6&lt;=$H85)*(CT$6-$F85+1),$J85/2,$M85,TRUE))/(1-2*_xlfn.NORM.DIST(0,$J85/2,$M85,TRUE))*$D85+($K85="Steady Growth")*(AND(CU$6&gt;=$F85,CU$6&lt;=$H85)*((CU$6-$F85+1)/($J85*($J85+1)/2)*$D85))+($K85="custom")*CustCF!CO85</f>
        <v>0</v>
      </c>
      <c r="CV85" s="95">
        <f>($K85="Bell Curve")*(_xlfn.NORM.DIST(AND(CV$6&gt;=$F85,CV$6&lt;=$H85)*(CV$6-$F85+1),$J85/2,$M85,TRUE)-_xlfn.NORM.DIST(AND(CV$6&gt;=$F85,CV$6&lt;=$H85)*(CU$6-$F85+1),$J85/2,$M85,TRUE))/(1-2*_xlfn.NORM.DIST(0,$J85/2,$M85,TRUE))*$D85+($K85="Steady Growth")*(AND(CV$6&gt;=$F85,CV$6&lt;=$H85)*((CV$6-$F85+1)/($J85*($J85+1)/2)*$D85))+($K85="custom")*CustCF!CP85</f>
        <v>0</v>
      </c>
      <c r="CW85" s="95">
        <f>($K85="Bell Curve")*(_xlfn.NORM.DIST(AND(CW$6&gt;=$F85,CW$6&lt;=$H85)*(CW$6-$F85+1),$J85/2,$M85,TRUE)-_xlfn.NORM.DIST(AND(CW$6&gt;=$F85,CW$6&lt;=$H85)*(CV$6-$F85+1),$J85/2,$M85,TRUE))/(1-2*_xlfn.NORM.DIST(0,$J85/2,$M85,TRUE))*$D85+($K85="Steady Growth")*(AND(CW$6&gt;=$F85,CW$6&lt;=$H85)*((CW$6-$F85+1)/($J85*($J85+1)/2)*$D85))+($K85="custom")*CustCF!CQ85</f>
        <v>0</v>
      </c>
      <c r="CX85" s="95">
        <f>($K85="Bell Curve")*(_xlfn.NORM.DIST(AND(CX$6&gt;=$F85,CX$6&lt;=$H85)*(CX$6-$F85+1),$J85/2,$M85,TRUE)-_xlfn.NORM.DIST(AND(CX$6&gt;=$F85,CX$6&lt;=$H85)*(CW$6-$F85+1),$J85/2,$M85,TRUE))/(1-2*_xlfn.NORM.DIST(0,$J85/2,$M85,TRUE))*$D85+($K85="Steady Growth")*(AND(CX$6&gt;=$F85,CX$6&lt;=$H85)*((CX$6-$F85+1)/($J85*($J85+1)/2)*$D85))+($K85="custom")*CustCF!CR85</f>
        <v>0</v>
      </c>
      <c r="CY85" s="95">
        <f>($K85="Bell Curve")*(_xlfn.NORM.DIST(AND(CY$6&gt;=$F85,CY$6&lt;=$H85)*(CY$6-$F85+1),$J85/2,$M85,TRUE)-_xlfn.NORM.DIST(AND(CY$6&gt;=$F85,CY$6&lt;=$H85)*(CX$6-$F85+1),$J85/2,$M85,TRUE))/(1-2*_xlfn.NORM.DIST(0,$J85/2,$M85,TRUE))*$D85+($K85="Steady Growth")*(AND(CY$6&gt;=$F85,CY$6&lt;=$H85)*((CY$6-$F85+1)/($J85*($J85+1)/2)*$D85))+($K85="custom")*CustCF!CS85</f>
        <v>0</v>
      </c>
      <c r="CZ85" s="95">
        <f>($K85="Bell Curve")*(_xlfn.NORM.DIST(AND(CZ$6&gt;=$F85,CZ$6&lt;=$H85)*(CZ$6-$F85+1),$J85/2,$M85,TRUE)-_xlfn.NORM.DIST(AND(CZ$6&gt;=$F85,CZ$6&lt;=$H85)*(CY$6-$F85+1),$J85/2,$M85,TRUE))/(1-2*_xlfn.NORM.DIST(0,$J85/2,$M85,TRUE))*$D85+($K85="Steady Growth")*(AND(CZ$6&gt;=$F85,CZ$6&lt;=$H85)*((CZ$6-$F85+1)/($J85*($J85+1)/2)*$D85))+($K85="custom")*CustCF!CT85</f>
        <v>0</v>
      </c>
      <c r="DA85" s="95">
        <f>($K85="Bell Curve")*(_xlfn.NORM.DIST(AND(DA$6&gt;=$F85,DA$6&lt;=$H85)*(DA$6-$F85+1),$J85/2,$M85,TRUE)-_xlfn.NORM.DIST(AND(DA$6&gt;=$F85,DA$6&lt;=$H85)*(CZ$6-$F85+1),$J85/2,$M85,TRUE))/(1-2*_xlfn.NORM.DIST(0,$J85/2,$M85,TRUE))*$D85+($K85="Steady Growth")*(AND(DA$6&gt;=$F85,DA$6&lt;=$H85)*((DA$6-$F85+1)/($J85*($J85+1)/2)*$D85))+($K85="custom")*CustCF!CU85</f>
        <v>0</v>
      </c>
      <c r="DB85" s="95">
        <f>($K85="Bell Curve")*(_xlfn.NORM.DIST(AND(DB$6&gt;=$F85,DB$6&lt;=$H85)*(DB$6-$F85+1),$J85/2,$M85,TRUE)-_xlfn.NORM.DIST(AND(DB$6&gt;=$F85,DB$6&lt;=$H85)*(DA$6-$F85+1),$J85/2,$M85,TRUE))/(1-2*_xlfn.NORM.DIST(0,$J85/2,$M85,TRUE))*$D85+($K85="Steady Growth")*(AND(DB$6&gt;=$F85,DB$6&lt;=$H85)*((DB$6-$F85+1)/($J85*($J85+1)/2)*$D85))+($K85="custom")*CustCF!CV85</f>
        <v>0</v>
      </c>
      <c r="DC85" s="95">
        <f>($K85="Bell Curve")*(_xlfn.NORM.DIST(AND(DC$6&gt;=$F85,DC$6&lt;=$H85)*(DC$6-$F85+1),$J85/2,$M85,TRUE)-_xlfn.NORM.DIST(AND(DC$6&gt;=$F85,DC$6&lt;=$H85)*(DB$6-$F85+1),$J85/2,$M85,TRUE))/(1-2*_xlfn.NORM.DIST(0,$J85/2,$M85,TRUE))*$D85+($K85="Steady Growth")*(AND(DC$6&gt;=$F85,DC$6&lt;=$H85)*((DC$6-$F85+1)/($J85*($J85+1)/2)*$D85))+($K85="custom")*CustCF!CW85</f>
        <v>0</v>
      </c>
      <c r="DD85" s="95">
        <f>($K85="Bell Curve")*(_xlfn.NORM.DIST(AND(DD$6&gt;=$F85,DD$6&lt;=$H85)*(DD$6-$F85+1),$J85/2,$M85,TRUE)-_xlfn.NORM.DIST(AND(DD$6&gt;=$F85,DD$6&lt;=$H85)*(DC$6-$F85+1),$J85/2,$M85,TRUE))/(1-2*_xlfn.NORM.DIST(0,$J85/2,$M85,TRUE))*$D85+($K85="Steady Growth")*(AND(DD$6&gt;=$F85,DD$6&lt;=$H85)*((DD$6-$F85+1)/($J85*($J85+1)/2)*$D85))+($K85="custom")*CustCF!CX85</f>
        <v>0</v>
      </c>
      <c r="DE85" s="95">
        <f>($K85="Bell Curve")*(_xlfn.NORM.DIST(AND(DE$6&gt;=$F85,DE$6&lt;=$H85)*(DE$6-$F85+1),$J85/2,$M85,TRUE)-_xlfn.NORM.DIST(AND(DE$6&gt;=$F85,DE$6&lt;=$H85)*(DD$6-$F85+1),$J85/2,$M85,TRUE))/(1-2*_xlfn.NORM.DIST(0,$J85/2,$M85,TRUE))*$D85+($K85="Steady Growth")*(AND(DE$6&gt;=$F85,DE$6&lt;=$H85)*((DE$6-$F85+1)/($J85*($J85+1)/2)*$D85))+($K85="custom")*CustCF!CY85</f>
        <v>0</v>
      </c>
      <c r="DF85" s="95">
        <f>($K85="Bell Curve")*(_xlfn.NORM.DIST(AND(DF$6&gt;=$F85,DF$6&lt;=$H85)*(DF$6-$F85+1),$J85/2,$M85,TRUE)-_xlfn.NORM.DIST(AND(DF$6&gt;=$F85,DF$6&lt;=$H85)*(DE$6-$F85+1),$J85/2,$M85,TRUE))/(1-2*_xlfn.NORM.DIST(0,$J85/2,$M85,TRUE))*$D85+($K85="Steady Growth")*(AND(DF$6&gt;=$F85,DF$6&lt;=$H85)*((DF$6-$F85+1)/($J85*($J85+1)/2)*$D85))+($K85="custom")*CustCF!CZ85</f>
        <v>0</v>
      </c>
      <c r="DG85" s="95">
        <f>($K85="Bell Curve")*(_xlfn.NORM.DIST(AND(DG$6&gt;=$F85,DG$6&lt;=$H85)*(DG$6-$F85+1),$J85/2,$M85,TRUE)-_xlfn.NORM.DIST(AND(DG$6&gt;=$F85,DG$6&lt;=$H85)*(DF$6-$F85+1),$J85/2,$M85,TRUE))/(1-2*_xlfn.NORM.DIST(0,$J85/2,$M85,TRUE))*$D85+($K85="Steady Growth")*(AND(DG$6&gt;=$F85,DG$6&lt;=$H85)*((DG$6-$F85+1)/($J85*($J85+1)/2)*$D85))+($K85="custom")*CustCF!DA85</f>
        <v>0</v>
      </c>
      <c r="DH85" s="95">
        <f>($K85="Bell Curve")*(_xlfn.NORM.DIST(AND(DH$6&gt;=$F85,DH$6&lt;=$H85)*(DH$6-$F85+1),$J85/2,$M85,TRUE)-_xlfn.NORM.DIST(AND(DH$6&gt;=$F85,DH$6&lt;=$H85)*(DG$6-$F85+1),$J85/2,$M85,TRUE))/(1-2*_xlfn.NORM.DIST(0,$J85/2,$M85,TRUE))*$D85+($K85="Steady Growth")*(AND(DH$6&gt;=$F85,DH$6&lt;=$H85)*((DH$6-$F85+1)/($J85*($J85+1)/2)*$D85))+($K85="custom")*CustCF!DB85</f>
        <v>0</v>
      </c>
      <c r="DI85" s="95">
        <f>($K85="Bell Curve")*(_xlfn.NORM.DIST(AND(DI$6&gt;=$F85,DI$6&lt;=$H85)*(DI$6-$F85+1),$J85/2,$M85,TRUE)-_xlfn.NORM.DIST(AND(DI$6&gt;=$F85,DI$6&lt;=$H85)*(DH$6-$F85+1),$J85/2,$M85,TRUE))/(1-2*_xlfn.NORM.DIST(0,$J85/2,$M85,TRUE))*$D85+($K85="Steady Growth")*(AND(DI$6&gt;=$F85,DI$6&lt;=$H85)*((DI$6-$F85+1)/($J85*($J85+1)/2)*$D85))+($K85="custom")*CustCF!DC85</f>
        <v>0</v>
      </c>
      <c r="DJ85" s="95">
        <f>($K85="Bell Curve")*(_xlfn.NORM.DIST(AND(DJ$6&gt;=$F85,DJ$6&lt;=$H85)*(DJ$6-$F85+1),$J85/2,$M85,TRUE)-_xlfn.NORM.DIST(AND(DJ$6&gt;=$F85,DJ$6&lt;=$H85)*(DI$6-$F85+1),$J85/2,$M85,TRUE))/(1-2*_xlfn.NORM.DIST(0,$J85/2,$M85,TRUE))*$D85+($K85="Steady Growth")*(AND(DJ$6&gt;=$F85,DJ$6&lt;=$H85)*((DJ$6-$F85+1)/($J85*($J85+1)/2)*$D85))+($K85="custom")*CustCF!DD85</f>
        <v>0</v>
      </c>
      <c r="DK85" s="95">
        <f>($K85="Bell Curve")*(_xlfn.NORM.DIST(AND(DK$6&gt;=$F85,DK$6&lt;=$H85)*(DK$6-$F85+1),$J85/2,$M85,TRUE)-_xlfn.NORM.DIST(AND(DK$6&gt;=$F85,DK$6&lt;=$H85)*(DJ$6-$F85+1),$J85/2,$M85,TRUE))/(1-2*_xlfn.NORM.DIST(0,$J85/2,$M85,TRUE))*$D85+($K85="Steady Growth")*(AND(DK$6&gt;=$F85,DK$6&lt;=$H85)*((DK$6-$F85+1)/($J85*($J85+1)/2)*$D85))+($K85="custom")*CustCF!DE85</f>
        <v>0</v>
      </c>
      <c r="DL85" s="95">
        <f>($K85="Bell Curve")*(_xlfn.NORM.DIST(AND(DL$6&gt;=$F85,DL$6&lt;=$H85)*(DL$6-$F85+1),$J85/2,$M85,TRUE)-_xlfn.NORM.DIST(AND(DL$6&gt;=$F85,DL$6&lt;=$H85)*(DK$6-$F85+1),$J85/2,$M85,TRUE))/(1-2*_xlfn.NORM.DIST(0,$J85/2,$M85,TRUE))*$D85+($K85="Steady Growth")*(AND(DL$6&gt;=$F85,DL$6&lt;=$H85)*((DL$6-$F85+1)/($J85*($J85+1)/2)*$D85))+($K85="custom")*CustCF!DF85</f>
        <v>0</v>
      </c>
      <c r="DM85" s="95">
        <f>($K85="Bell Curve")*(_xlfn.NORM.DIST(AND(DM$6&gt;=$F85,DM$6&lt;=$H85)*(DM$6-$F85+1),$J85/2,$M85,TRUE)-_xlfn.NORM.DIST(AND(DM$6&gt;=$F85,DM$6&lt;=$H85)*(DL$6-$F85+1),$J85/2,$M85,TRUE))/(1-2*_xlfn.NORM.DIST(0,$J85/2,$M85,TRUE))*$D85+($K85="Steady Growth")*(AND(DM$6&gt;=$F85,DM$6&lt;=$H85)*((DM$6-$F85+1)/($J85*($J85+1)/2)*$D85))+($K85="custom")*CustCF!DG85</f>
        <v>0</v>
      </c>
      <c r="DN85" s="95">
        <f>($K85="Bell Curve")*(_xlfn.NORM.DIST(AND(DN$6&gt;=$F85,DN$6&lt;=$H85)*(DN$6-$F85+1),$J85/2,$M85,TRUE)-_xlfn.NORM.DIST(AND(DN$6&gt;=$F85,DN$6&lt;=$H85)*(DM$6-$F85+1),$J85/2,$M85,TRUE))/(1-2*_xlfn.NORM.DIST(0,$J85/2,$M85,TRUE))*$D85+($K85="Steady Growth")*(AND(DN$6&gt;=$F85,DN$6&lt;=$H85)*((DN$6-$F85+1)/($J85*($J85+1)/2)*$D85))+($K85="custom")*CustCF!DH85</f>
        <v>0</v>
      </c>
      <c r="DO85" s="95">
        <f>($K85="Bell Curve")*(_xlfn.NORM.DIST(AND(DO$6&gt;=$F85,DO$6&lt;=$H85)*(DO$6-$F85+1),$J85/2,$M85,TRUE)-_xlfn.NORM.DIST(AND(DO$6&gt;=$F85,DO$6&lt;=$H85)*(DN$6-$F85+1),$J85/2,$M85,TRUE))/(1-2*_xlfn.NORM.DIST(0,$J85/2,$M85,TRUE))*$D85+($K85="Steady Growth")*(AND(DO$6&gt;=$F85,DO$6&lt;=$H85)*((DO$6-$F85+1)/($J85*($J85+1)/2)*$D85))+($K85="custom")*CustCF!DI85</f>
        <v>0</v>
      </c>
      <c r="DP85" s="95">
        <f>($K85="Bell Curve")*(_xlfn.NORM.DIST(AND(DP$6&gt;=$F85,DP$6&lt;=$H85)*(DP$6-$F85+1),$J85/2,$M85,TRUE)-_xlfn.NORM.DIST(AND(DP$6&gt;=$F85,DP$6&lt;=$H85)*(DO$6-$F85+1),$J85/2,$M85,TRUE))/(1-2*_xlfn.NORM.DIST(0,$J85/2,$M85,TRUE))*$D85+($K85="Steady Growth")*(AND(DP$6&gt;=$F85,DP$6&lt;=$H85)*((DP$6-$F85+1)/($J85*($J85+1)/2)*$D85))+($K85="custom")*CustCF!DJ85</f>
        <v>0</v>
      </c>
      <c r="DQ85" s="95">
        <f>($K85="Bell Curve")*(_xlfn.NORM.DIST(AND(DQ$6&gt;=$F85,DQ$6&lt;=$H85)*(DQ$6-$F85+1),$J85/2,$M85,TRUE)-_xlfn.NORM.DIST(AND(DQ$6&gt;=$F85,DQ$6&lt;=$H85)*(DP$6-$F85+1),$J85/2,$M85,TRUE))/(1-2*_xlfn.NORM.DIST(0,$J85/2,$M85,TRUE))*$D85+($K85="Steady Growth")*(AND(DQ$6&gt;=$F85,DQ$6&lt;=$H85)*((DQ$6-$F85+1)/($J85*($J85+1)/2)*$D85))+($K85="custom")*CustCF!DK85</f>
        <v>0</v>
      </c>
      <c r="DR85" s="95">
        <f>($K85="Bell Curve")*(_xlfn.NORM.DIST(AND(DR$6&gt;=$F85,DR$6&lt;=$H85)*(DR$6-$F85+1),$J85/2,$M85,TRUE)-_xlfn.NORM.DIST(AND(DR$6&gt;=$F85,DR$6&lt;=$H85)*(DQ$6-$F85+1),$J85/2,$M85,TRUE))/(1-2*_xlfn.NORM.DIST(0,$J85/2,$M85,TRUE))*$D85+($K85="Steady Growth")*(AND(DR$6&gt;=$F85,DR$6&lt;=$H85)*((DR$6-$F85+1)/($J85*($J85+1)/2)*$D85))+($K85="custom")*CustCF!DL85</f>
        <v>0</v>
      </c>
      <c r="DS85" s="95">
        <f>($K85="Bell Curve")*(_xlfn.NORM.DIST(AND(DS$6&gt;=$F85,DS$6&lt;=$H85)*(DS$6-$F85+1),$J85/2,$M85,TRUE)-_xlfn.NORM.DIST(AND(DS$6&gt;=$F85,DS$6&lt;=$H85)*(DR$6-$F85+1),$J85/2,$M85,TRUE))/(1-2*_xlfn.NORM.DIST(0,$J85/2,$M85,TRUE))*$D85+($K85="Steady Growth")*(AND(DS$6&gt;=$F85,DS$6&lt;=$H85)*((DS$6-$F85+1)/($J85*($J85+1)/2)*$D85))+($K85="custom")*CustCF!DM85</f>
        <v>0</v>
      </c>
      <c r="DT85" s="95">
        <f>($K85="Bell Curve")*(_xlfn.NORM.DIST(AND(DT$6&gt;=$F85,DT$6&lt;=$H85)*(DT$6-$F85+1),$J85/2,$M85,TRUE)-_xlfn.NORM.DIST(AND(DT$6&gt;=$F85,DT$6&lt;=$H85)*(DS$6-$F85+1),$J85/2,$M85,TRUE))/(1-2*_xlfn.NORM.DIST(0,$J85/2,$M85,TRUE))*$D85+($K85="Steady Growth")*(AND(DT$6&gt;=$F85,DT$6&lt;=$H85)*((DT$6-$F85+1)/($J85*($J85+1)/2)*$D85))+($K85="custom")*CustCF!DN85</f>
        <v>0</v>
      </c>
      <c r="DU85" s="95">
        <f>($K85="Bell Curve")*(_xlfn.NORM.DIST(AND(DU$6&gt;=$F85,DU$6&lt;=$H85)*(DU$6-$F85+1),$J85/2,$M85,TRUE)-_xlfn.NORM.DIST(AND(DU$6&gt;=$F85,DU$6&lt;=$H85)*(DT$6-$F85+1),$J85/2,$M85,TRUE))/(1-2*_xlfn.NORM.DIST(0,$J85/2,$M85,TRUE))*$D85+($K85="Steady Growth")*(AND(DU$6&gt;=$F85,DU$6&lt;=$H85)*((DU$6-$F85+1)/($J85*($J85+1)/2)*$D85))+($K85="custom")*CustCF!DO85</f>
        <v>0</v>
      </c>
      <c r="DV85" s="95">
        <f>($K85="Bell Curve")*(_xlfn.NORM.DIST(AND(DV$6&gt;=$F85,DV$6&lt;=$H85)*(DV$6-$F85+1),$J85/2,$M85,TRUE)-_xlfn.NORM.DIST(AND(DV$6&gt;=$F85,DV$6&lt;=$H85)*(DU$6-$F85+1),$J85/2,$M85,TRUE))/(1-2*_xlfn.NORM.DIST(0,$J85/2,$M85,TRUE))*$D85+($K85="Steady Growth")*(AND(DV$6&gt;=$F85,DV$6&lt;=$H85)*((DV$6-$F85+1)/($J85*($J85+1)/2)*$D85))+($K85="custom")*CustCF!DP85</f>
        <v>0</v>
      </c>
      <c r="DW85" s="95">
        <f>($K85="Bell Curve")*(_xlfn.NORM.DIST(AND(DW$6&gt;=$F85,DW$6&lt;=$H85)*(DW$6-$F85+1),$J85/2,$M85,TRUE)-_xlfn.NORM.DIST(AND(DW$6&gt;=$F85,DW$6&lt;=$H85)*(DV$6-$F85+1),$J85/2,$M85,TRUE))/(1-2*_xlfn.NORM.DIST(0,$J85/2,$M85,TRUE))*$D85+($K85="Steady Growth")*(AND(DW$6&gt;=$F85,DW$6&lt;=$H85)*((DW$6-$F85+1)/($J85*($J85+1)/2)*$D85))+($K85="custom")*CustCF!DQ85</f>
        <v>0</v>
      </c>
      <c r="DX85" s="95">
        <f>($K85="Bell Curve")*(_xlfn.NORM.DIST(AND(DX$6&gt;=$F85,DX$6&lt;=$H85)*(DX$6-$F85+1),$J85/2,$M85,TRUE)-_xlfn.NORM.DIST(AND(DX$6&gt;=$F85,DX$6&lt;=$H85)*(DW$6-$F85+1),$J85/2,$M85,TRUE))/(1-2*_xlfn.NORM.DIST(0,$J85/2,$M85,TRUE))*$D85+($K85="Steady Growth")*(AND(DX$6&gt;=$F85,DX$6&lt;=$H85)*((DX$6-$F85+1)/($J85*($J85+1)/2)*$D85))+($K85="custom")*CustCF!DR85</f>
        <v>0</v>
      </c>
      <c r="DY85" s="95">
        <f>($K85="Bell Curve")*(_xlfn.NORM.DIST(AND(DY$6&gt;=$F85,DY$6&lt;=$H85)*(DY$6-$F85+1),$J85/2,$M85,TRUE)-_xlfn.NORM.DIST(AND(DY$6&gt;=$F85,DY$6&lt;=$H85)*(DX$6-$F85+1),$J85/2,$M85,TRUE))/(1-2*_xlfn.NORM.DIST(0,$J85/2,$M85,TRUE))*$D85+($K85="Steady Growth")*(AND(DY$6&gt;=$F85,DY$6&lt;=$H85)*((DY$6-$F85+1)/($J85*($J85+1)/2)*$D85))+($K85="custom")*CustCF!DS85</f>
        <v>0</v>
      </c>
      <c r="DZ85" s="95">
        <f>($K85="Bell Curve")*(_xlfn.NORM.DIST(AND(DZ$6&gt;=$F85,DZ$6&lt;=$H85)*(DZ$6-$F85+1),$J85/2,$M85,TRUE)-_xlfn.NORM.DIST(AND(DZ$6&gt;=$F85,DZ$6&lt;=$H85)*(DY$6-$F85+1),$J85/2,$M85,TRUE))/(1-2*_xlfn.NORM.DIST(0,$J85/2,$M85,TRUE))*$D85+($K85="Steady Growth")*(AND(DZ$6&gt;=$F85,DZ$6&lt;=$H85)*((DZ$6-$F85+1)/($J85*($J85+1)/2)*$D85))+($K85="custom")*CustCF!DT85</f>
        <v>0</v>
      </c>
      <c r="EA85" s="95">
        <f>($K85="Bell Curve")*(_xlfn.NORM.DIST(AND(EA$6&gt;=$F85,EA$6&lt;=$H85)*(EA$6-$F85+1),$J85/2,$M85,TRUE)-_xlfn.NORM.DIST(AND(EA$6&gt;=$F85,EA$6&lt;=$H85)*(DZ$6-$F85+1),$J85/2,$M85,TRUE))/(1-2*_xlfn.NORM.DIST(0,$J85/2,$M85,TRUE))*$D85+($K85="Steady Growth")*(AND(EA$6&gt;=$F85,EA$6&lt;=$H85)*((EA$6-$F85+1)/($J85*($J85+1)/2)*$D85))+($K85="custom")*CustCF!DU85</f>
        <v>0</v>
      </c>
      <c r="EB85" s="95">
        <f>($K85="Bell Curve")*(_xlfn.NORM.DIST(AND(EB$6&gt;=$F85,EB$6&lt;=$H85)*(EB$6-$F85+1),$J85/2,$M85,TRUE)-_xlfn.NORM.DIST(AND(EB$6&gt;=$F85,EB$6&lt;=$H85)*(EA$6-$F85+1),$J85/2,$M85,TRUE))/(1-2*_xlfn.NORM.DIST(0,$J85/2,$M85,TRUE))*$D85+($K85="Steady Growth")*(AND(EB$6&gt;=$F85,EB$6&lt;=$H85)*((EB$6-$F85+1)/($J85*($J85+1)/2)*$D85))+($K85="custom")*CustCF!DV85</f>
        <v>0</v>
      </c>
      <c r="EC85" s="95">
        <f>($K85="Bell Curve")*(_xlfn.NORM.DIST(AND(EC$6&gt;=$F85,EC$6&lt;=$H85)*(EC$6-$F85+1),$J85/2,$M85,TRUE)-_xlfn.NORM.DIST(AND(EC$6&gt;=$F85,EC$6&lt;=$H85)*(EB$6-$F85+1),$J85/2,$M85,TRUE))/(1-2*_xlfn.NORM.DIST(0,$J85/2,$M85,TRUE))*$D85+($K85="Steady Growth")*(AND(EC$6&gt;=$F85,EC$6&lt;=$H85)*((EC$6-$F85+1)/($J85*($J85+1)/2)*$D85))+($K85="custom")*CustCF!DW85</f>
        <v>0</v>
      </c>
      <c r="ED85" s="95">
        <f>($K85="Bell Curve")*(_xlfn.NORM.DIST(AND(ED$6&gt;=$F85,ED$6&lt;=$H85)*(ED$6-$F85+1),$J85/2,$M85,TRUE)-_xlfn.NORM.DIST(AND(ED$6&gt;=$F85,ED$6&lt;=$H85)*(EC$6-$F85+1),$J85/2,$M85,TRUE))/(1-2*_xlfn.NORM.DIST(0,$J85/2,$M85,TRUE))*$D85+($K85="Steady Growth")*(AND(ED$6&gt;=$F85,ED$6&lt;=$H85)*((ED$6-$F85+1)/($J85*($J85+1)/2)*$D85))+($K85="custom")*CustCF!DX85</f>
        <v>0</v>
      </c>
      <c r="EE85" s="95">
        <f>($K85="Bell Curve")*(_xlfn.NORM.DIST(AND(EE$6&gt;=$F85,EE$6&lt;=$H85)*(EE$6-$F85+1),$J85/2,$M85,TRUE)-_xlfn.NORM.DIST(AND(EE$6&gt;=$F85,EE$6&lt;=$H85)*(ED$6-$F85+1),$J85/2,$M85,TRUE))/(1-2*_xlfn.NORM.DIST(0,$J85/2,$M85,TRUE))*$D85+($K85="Steady Growth")*(AND(EE$6&gt;=$F85,EE$6&lt;=$H85)*((EE$6-$F85+1)/($J85*($J85+1)/2)*$D85))+($K85="custom")*CustCF!DY85</f>
        <v>0</v>
      </c>
      <c r="EF85" s="95">
        <f>($K85="Bell Curve")*(_xlfn.NORM.DIST(AND(EF$6&gt;=$F85,EF$6&lt;=$H85)*(EF$6-$F85+1),$J85/2,$M85,TRUE)-_xlfn.NORM.DIST(AND(EF$6&gt;=$F85,EF$6&lt;=$H85)*(EE$6-$F85+1),$J85/2,$M85,TRUE))/(1-2*_xlfn.NORM.DIST(0,$J85/2,$M85,TRUE))*$D85+($K85="Steady Growth")*(AND(EF$6&gt;=$F85,EF$6&lt;=$H85)*((EF$6-$F85+1)/($J85*($J85+1)/2)*$D85))+($K85="custom")*CustCF!DZ85</f>
        <v>0</v>
      </c>
      <c r="EG85" s="95">
        <f>($K85="Bell Curve")*(_xlfn.NORM.DIST(AND(EG$6&gt;=$F85,EG$6&lt;=$H85)*(EG$6-$F85+1),$J85/2,$M85,TRUE)-_xlfn.NORM.DIST(AND(EG$6&gt;=$F85,EG$6&lt;=$H85)*(EF$6-$F85+1),$J85/2,$M85,TRUE))/(1-2*_xlfn.NORM.DIST(0,$J85/2,$M85,TRUE))*$D85+($K85="Steady Growth")*(AND(EG$6&gt;=$F85,EG$6&lt;=$H85)*((EG$6-$F85+1)/($J85*($J85+1)/2)*$D85))+($K85="custom")*CustCF!EA85</f>
        <v>0</v>
      </c>
      <c r="EH85" s="95">
        <f>($K85="Bell Curve")*(_xlfn.NORM.DIST(AND(EH$6&gt;=$F85,EH$6&lt;=$H85)*(EH$6-$F85+1),$J85/2,$M85,TRUE)-_xlfn.NORM.DIST(AND(EH$6&gt;=$F85,EH$6&lt;=$H85)*(EG$6-$F85+1),$J85/2,$M85,TRUE))/(1-2*_xlfn.NORM.DIST(0,$J85/2,$M85,TRUE))*$D85+($K85="Steady Growth")*(AND(EH$6&gt;=$F85,EH$6&lt;=$H85)*((EH$6-$F85+1)/($J85*($J85+1)/2)*$D85))+($K85="custom")*CustCF!EB85</f>
        <v>0</v>
      </c>
      <c r="EI85" s="95">
        <f>($K85="Bell Curve")*(_xlfn.NORM.DIST(AND(EI$6&gt;=$F85,EI$6&lt;=$H85)*(EI$6-$F85+1),$J85/2,$M85,TRUE)-_xlfn.NORM.DIST(AND(EI$6&gt;=$F85,EI$6&lt;=$H85)*(EH$6-$F85+1),$J85/2,$M85,TRUE))/(1-2*_xlfn.NORM.DIST(0,$J85/2,$M85,TRUE))*$D85+($K85="Steady Growth")*(AND(EI$6&gt;=$F85,EI$6&lt;=$H85)*((EI$6-$F85+1)/($J85*($J85+1)/2)*$D85))+($K85="custom")*CustCF!EC85</f>
        <v>0</v>
      </c>
      <c r="EJ85" s="95">
        <f>($K85="Bell Curve")*(_xlfn.NORM.DIST(AND(EJ$6&gt;=$F85,EJ$6&lt;=$H85)*(EJ$6-$F85+1),$J85/2,$M85,TRUE)-_xlfn.NORM.DIST(AND(EJ$6&gt;=$F85,EJ$6&lt;=$H85)*(EI$6-$F85+1),$J85/2,$M85,TRUE))/(1-2*_xlfn.NORM.DIST(0,$J85/2,$M85,TRUE))*$D85+($K85="Steady Growth")*(AND(EJ$6&gt;=$F85,EJ$6&lt;=$H85)*((EJ$6-$F85+1)/($J85*($J85+1)/2)*$D85))+($K85="custom")*CustCF!ED85</f>
        <v>0</v>
      </c>
      <c r="EK85" s="95">
        <f>($K85="Bell Curve")*(_xlfn.NORM.DIST(AND(EK$6&gt;=$F85,EK$6&lt;=$H85)*(EK$6-$F85+1),$J85/2,$M85,TRUE)-_xlfn.NORM.DIST(AND(EK$6&gt;=$F85,EK$6&lt;=$H85)*(EJ$6-$F85+1),$J85/2,$M85,TRUE))/(1-2*_xlfn.NORM.DIST(0,$J85/2,$M85,TRUE))*$D85+($K85="Steady Growth")*(AND(EK$6&gt;=$F85,EK$6&lt;=$H85)*((EK$6-$F85+1)/($J85*($J85+1)/2)*$D85))+($K85="custom")*CustCF!EE85</f>
        <v>0</v>
      </c>
      <c r="EL85" s="95">
        <f>($K85="Bell Curve")*(_xlfn.NORM.DIST(AND(EL$6&gt;=$F85,EL$6&lt;=$H85)*(EL$6-$F85+1),$J85/2,$M85,TRUE)-_xlfn.NORM.DIST(AND(EL$6&gt;=$F85,EL$6&lt;=$H85)*(EK$6-$F85+1),$J85/2,$M85,TRUE))/(1-2*_xlfn.NORM.DIST(0,$J85/2,$M85,TRUE))*$D85+($K85="Steady Growth")*(AND(EL$6&gt;=$F85,EL$6&lt;=$H85)*((EL$6-$F85+1)/($J85*($J85+1)/2)*$D85))+($K85="custom")*CustCF!EF85</f>
        <v>0</v>
      </c>
      <c r="EM85" s="95">
        <f>($K85="Bell Curve")*(_xlfn.NORM.DIST(AND(EM$6&gt;=$F85,EM$6&lt;=$H85)*(EM$6-$F85+1),$J85/2,$M85,TRUE)-_xlfn.NORM.DIST(AND(EM$6&gt;=$F85,EM$6&lt;=$H85)*(EL$6-$F85+1),$J85/2,$M85,TRUE))/(1-2*_xlfn.NORM.DIST(0,$J85/2,$M85,TRUE))*$D85+($K85="Steady Growth")*(AND(EM$6&gt;=$F85,EM$6&lt;=$H85)*((EM$6-$F85+1)/($J85*($J85+1)/2)*$D85))+($K85="custom")*CustCF!EG85</f>
        <v>0</v>
      </c>
      <c r="EN85" s="95">
        <f>($K85="Bell Curve")*(_xlfn.NORM.DIST(AND(EN$6&gt;=$F85,EN$6&lt;=$H85)*(EN$6-$F85+1),$J85/2,$M85,TRUE)-_xlfn.NORM.DIST(AND(EN$6&gt;=$F85,EN$6&lt;=$H85)*(EM$6-$F85+1),$J85/2,$M85,TRUE))/(1-2*_xlfn.NORM.DIST(0,$J85/2,$M85,TRUE))*$D85+($K85="Steady Growth")*(AND(EN$6&gt;=$F85,EN$6&lt;=$H85)*((EN$6-$F85+1)/($J85*($J85+1)/2)*$D85))+($K85="custom")*CustCF!EH85</f>
        <v>0</v>
      </c>
      <c r="EO85" s="95">
        <f>($K85="Bell Curve")*(_xlfn.NORM.DIST(AND(EO$6&gt;=$F85,EO$6&lt;=$H85)*(EO$6-$F85+1),$J85/2,$M85,TRUE)-_xlfn.NORM.DIST(AND(EO$6&gt;=$F85,EO$6&lt;=$H85)*(EN$6-$F85+1),$J85/2,$M85,TRUE))/(1-2*_xlfn.NORM.DIST(0,$J85/2,$M85,TRUE))*$D85+($K85="Steady Growth")*(AND(EO$6&gt;=$F85,EO$6&lt;=$H85)*((EO$6-$F85+1)/($J85*($J85+1)/2)*$D85))+($K85="custom")*CustCF!EI85</f>
        <v>0</v>
      </c>
      <c r="EP85" s="95">
        <f>($K85="Bell Curve")*(_xlfn.NORM.DIST(AND(EP$6&gt;=$F85,EP$6&lt;=$H85)*(EP$6-$F85+1),$J85/2,$M85,TRUE)-_xlfn.NORM.DIST(AND(EP$6&gt;=$F85,EP$6&lt;=$H85)*(EO$6-$F85+1),$J85/2,$M85,TRUE))/(1-2*_xlfn.NORM.DIST(0,$J85/2,$M85,TRUE))*$D85+($K85="Steady Growth")*(AND(EP$6&gt;=$F85,EP$6&lt;=$H85)*((EP$6-$F85+1)/($J85*($J85+1)/2)*$D85))+($K85="custom")*CustCF!EJ85</f>
        <v>0</v>
      </c>
      <c r="EQ85" s="95">
        <f>($K85="Bell Curve")*(_xlfn.NORM.DIST(AND(EQ$6&gt;=$F85,EQ$6&lt;=$H85)*(EQ$6-$F85+1),$J85/2,$M85,TRUE)-_xlfn.NORM.DIST(AND(EQ$6&gt;=$F85,EQ$6&lt;=$H85)*(EP$6-$F85+1),$J85/2,$M85,TRUE))/(1-2*_xlfn.NORM.DIST(0,$J85/2,$M85,TRUE))*$D85+($K85="Steady Growth")*(AND(EQ$6&gt;=$F85,EQ$6&lt;=$H85)*((EQ$6-$F85+1)/($J85*($J85+1)/2)*$D85))+($K85="custom")*CustCF!EK85</f>
        <v>0</v>
      </c>
      <c r="ER85" s="95">
        <f>($K85="Bell Curve")*(_xlfn.NORM.DIST(AND(ER$6&gt;=$F85,ER$6&lt;=$H85)*(ER$6-$F85+1),$J85/2,$M85,TRUE)-_xlfn.NORM.DIST(AND(ER$6&gt;=$F85,ER$6&lt;=$H85)*(EQ$6-$F85+1),$J85/2,$M85,TRUE))/(1-2*_xlfn.NORM.DIST(0,$J85/2,$M85,TRUE))*$D85+($K85="Steady Growth")*(AND(ER$6&gt;=$F85,ER$6&lt;=$H85)*((ER$6-$F85+1)/($J85*($J85+1)/2)*$D85))+($K85="custom")*CustCF!EL85</f>
        <v>0</v>
      </c>
      <c r="ES85" s="95">
        <f>($K85="Bell Curve")*(_xlfn.NORM.DIST(AND(ES$6&gt;=$F85,ES$6&lt;=$H85)*(ES$6-$F85+1),$J85/2,$M85,TRUE)-_xlfn.NORM.DIST(AND(ES$6&gt;=$F85,ES$6&lt;=$H85)*(ER$6-$F85+1),$J85/2,$M85,TRUE))/(1-2*_xlfn.NORM.DIST(0,$J85/2,$M85,TRUE))*$D85+($K85="Steady Growth")*(AND(ES$6&gt;=$F85,ES$6&lt;=$H85)*((ES$6-$F85+1)/($J85*($J85+1)/2)*$D85))+($K85="custom")*CustCF!EM85</f>
        <v>0</v>
      </c>
      <c r="ET85" s="95">
        <f>($K85="Bell Curve")*(_xlfn.NORM.DIST(AND(ET$6&gt;=$F85,ET$6&lt;=$H85)*(ET$6-$F85+1),$J85/2,$M85,TRUE)-_xlfn.NORM.DIST(AND(ET$6&gt;=$F85,ET$6&lt;=$H85)*(ES$6-$F85+1),$J85/2,$M85,TRUE))/(1-2*_xlfn.NORM.DIST(0,$J85/2,$M85,TRUE))*$D85+($K85="Steady Growth")*(AND(ET$6&gt;=$F85,ET$6&lt;=$H85)*((ET$6-$F85+1)/($J85*($J85+1)/2)*$D85))+($K85="custom")*CustCF!EN85</f>
        <v>0</v>
      </c>
      <c r="EU85" s="95">
        <f>($K85="Bell Curve")*(_xlfn.NORM.DIST(AND(EU$6&gt;=$F85,EU$6&lt;=$H85)*(EU$6-$F85+1),$J85/2,$M85,TRUE)-_xlfn.NORM.DIST(AND(EU$6&gt;=$F85,EU$6&lt;=$H85)*(ET$6-$F85+1),$J85/2,$M85,TRUE))/(1-2*_xlfn.NORM.DIST(0,$J85/2,$M85,TRUE))*$D85+($K85="Steady Growth")*(AND(EU$6&gt;=$F85,EU$6&lt;=$H85)*((EU$6-$F85+1)/($J85*($J85+1)/2)*$D85))+($K85="custom")*CustCF!EO85</f>
        <v>0</v>
      </c>
      <c r="EV85" s="95">
        <f>($K85="Bell Curve")*(_xlfn.NORM.DIST(AND(EV$6&gt;=$F85,EV$6&lt;=$H85)*(EV$6-$F85+1),$J85/2,$M85,TRUE)-_xlfn.NORM.DIST(AND(EV$6&gt;=$F85,EV$6&lt;=$H85)*(EU$6-$F85+1),$J85/2,$M85,TRUE))/(1-2*_xlfn.NORM.DIST(0,$J85/2,$M85,TRUE))*$D85+($K85="Steady Growth")*(AND(EV$6&gt;=$F85,EV$6&lt;=$H85)*((EV$6-$F85+1)/($J85*($J85+1)/2)*$D85))+($K85="custom")*CustCF!EP85</f>
        <v>0</v>
      </c>
      <c r="EW85" s="95">
        <f>($K85="Bell Curve")*(_xlfn.NORM.DIST(AND(EW$6&gt;=$F85,EW$6&lt;=$H85)*(EW$6-$F85+1),$J85/2,$M85,TRUE)-_xlfn.NORM.DIST(AND(EW$6&gt;=$F85,EW$6&lt;=$H85)*(EV$6-$F85+1),$J85/2,$M85,TRUE))/(1-2*_xlfn.NORM.DIST(0,$J85/2,$M85,TRUE))*$D85+($K85="Steady Growth")*(AND(EW$6&gt;=$F85,EW$6&lt;=$H85)*((EW$6-$F85+1)/($J85*($J85+1)/2)*$D85))+($K85="custom")*CustCF!EQ85</f>
        <v>0</v>
      </c>
      <c r="EX85" s="95">
        <f>($K85="Bell Curve")*(_xlfn.NORM.DIST(AND(EX$6&gt;=$F85,EX$6&lt;=$H85)*(EX$6-$F85+1),$J85/2,$M85,TRUE)-_xlfn.NORM.DIST(AND(EX$6&gt;=$F85,EX$6&lt;=$H85)*(EW$6-$F85+1),$J85/2,$M85,TRUE))/(1-2*_xlfn.NORM.DIST(0,$J85/2,$M85,TRUE))*$D85+($K85="Steady Growth")*(AND(EX$6&gt;=$F85,EX$6&lt;=$H85)*((EX$6-$F85+1)/($J85*($J85+1)/2)*$D85))+($K85="custom")*CustCF!ER85</f>
        <v>0</v>
      </c>
      <c r="EY85" s="95">
        <f>($K85="Bell Curve")*(_xlfn.NORM.DIST(AND(EY$6&gt;=$F85,EY$6&lt;=$H85)*(EY$6-$F85+1),$J85/2,$M85,TRUE)-_xlfn.NORM.DIST(AND(EY$6&gt;=$F85,EY$6&lt;=$H85)*(EX$6-$F85+1),$J85/2,$M85,TRUE))/(1-2*_xlfn.NORM.DIST(0,$J85/2,$M85,TRUE))*$D85+($K85="Steady Growth")*(AND(EY$6&gt;=$F85,EY$6&lt;=$H85)*((EY$6-$F85+1)/($J85*($J85+1)/2)*$D85))+($K85="custom")*CustCF!ES85</f>
        <v>0</v>
      </c>
      <c r="EZ85" s="95">
        <f>($K85="Bell Curve")*(_xlfn.NORM.DIST(AND(EZ$6&gt;=$F85,EZ$6&lt;=$H85)*(EZ$6-$F85+1),$J85/2,$M85,TRUE)-_xlfn.NORM.DIST(AND(EZ$6&gt;=$F85,EZ$6&lt;=$H85)*(EY$6-$F85+1),$J85/2,$M85,TRUE))/(1-2*_xlfn.NORM.DIST(0,$J85/2,$M85,TRUE))*$D85+($K85="Steady Growth")*(AND(EZ$6&gt;=$F85,EZ$6&lt;=$H85)*((EZ$6-$F85+1)/($J85*($J85+1)/2)*$D85))+($K85="custom")*CustCF!ET85</f>
        <v>0</v>
      </c>
      <c r="FA85" s="95">
        <f>($K85="Bell Curve")*(_xlfn.NORM.DIST(AND(FA$6&gt;=$F85,FA$6&lt;=$H85)*(FA$6-$F85+1),$J85/2,$M85,TRUE)-_xlfn.NORM.DIST(AND(FA$6&gt;=$F85,FA$6&lt;=$H85)*(EZ$6-$F85+1),$J85/2,$M85,TRUE))/(1-2*_xlfn.NORM.DIST(0,$J85/2,$M85,TRUE))*$D85+($K85="Steady Growth")*(AND(FA$6&gt;=$F85,FA$6&lt;=$H85)*((FA$6-$F85+1)/($J85*($J85+1)/2)*$D85))+($K85="custom")*CustCF!EU85</f>
        <v>0</v>
      </c>
      <c r="FB85" s="95">
        <f>($K85="Bell Curve")*(_xlfn.NORM.DIST(AND(FB$6&gt;=$F85,FB$6&lt;=$H85)*(FB$6-$F85+1),$J85/2,$M85,TRUE)-_xlfn.NORM.DIST(AND(FB$6&gt;=$F85,FB$6&lt;=$H85)*(FA$6-$F85+1),$J85/2,$M85,TRUE))/(1-2*_xlfn.NORM.DIST(0,$J85/2,$M85,TRUE))*$D85+($K85="Steady Growth")*(AND(FB$6&gt;=$F85,FB$6&lt;=$H85)*((FB$6-$F85+1)/($J85*($J85+1)/2)*$D85))+($K85="custom")*CustCF!EV85</f>
        <v>0</v>
      </c>
      <c r="FC85" s="95">
        <f>($K85="Bell Curve")*(_xlfn.NORM.DIST(AND(FC$6&gt;=$F85,FC$6&lt;=$H85)*(FC$6-$F85+1),$J85/2,$M85,TRUE)-_xlfn.NORM.DIST(AND(FC$6&gt;=$F85,FC$6&lt;=$H85)*(FB$6-$F85+1),$J85/2,$M85,TRUE))/(1-2*_xlfn.NORM.DIST(0,$J85/2,$M85,TRUE))*$D85+($K85="Steady Growth")*(AND(FC$6&gt;=$F85,FC$6&lt;=$H85)*((FC$6-$F85+1)/($J85*($J85+1)/2)*$D85))+($K85="custom")*CustCF!EW85</f>
        <v>0</v>
      </c>
      <c r="FD85" s="95">
        <f>($K85="Bell Curve")*(_xlfn.NORM.DIST(AND(FD$6&gt;=$F85,FD$6&lt;=$H85)*(FD$6-$F85+1),$J85/2,$M85,TRUE)-_xlfn.NORM.DIST(AND(FD$6&gt;=$F85,FD$6&lt;=$H85)*(FC$6-$F85+1),$J85/2,$M85,TRUE))/(1-2*_xlfn.NORM.DIST(0,$J85/2,$M85,TRUE))*$D85+($K85="Steady Growth")*(AND(FD$6&gt;=$F85,FD$6&lt;=$H85)*((FD$6-$F85+1)/($J85*($J85+1)/2)*$D85))+($K85="custom")*CustCF!EX85</f>
        <v>0</v>
      </c>
      <c r="FE85" s="95">
        <f>($K85="Bell Curve")*(_xlfn.NORM.DIST(AND(FE$6&gt;=$F85,FE$6&lt;=$H85)*(FE$6-$F85+1),$J85/2,$M85,TRUE)-_xlfn.NORM.DIST(AND(FE$6&gt;=$F85,FE$6&lt;=$H85)*(FD$6-$F85+1),$J85/2,$M85,TRUE))/(1-2*_xlfn.NORM.DIST(0,$J85/2,$M85,TRUE))*$D85+($K85="Steady Growth")*(AND(FE$6&gt;=$F85,FE$6&lt;=$H85)*((FE$6-$F85+1)/($J85*($J85+1)/2)*$D85))+($K85="custom")*CustCF!EY85</f>
        <v>0</v>
      </c>
      <c r="FF85" s="95">
        <f>($K85="Bell Curve")*(_xlfn.NORM.DIST(AND(FF$6&gt;=$F85,FF$6&lt;=$H85)*(FF$6-$F85+1),$J85/2,$M85,TRUE)-_xlfn.NORM.DIST(AND(FF$6&gt;=$F85,FF$6&lt;=$H85)*(FE$6-$F85+1),$J85/2,$M85,TRUE))/(1-2*_xlfn.NORM.DIST(0,$J85/2,$M85,TRUE))*$D85+($K85="Steady Growth")*(AND(FF$6&gt;=$F85,FF$6&lt;=$H85)*((FF$6-$F85+1)/($J85*($J85+1)/2)*$D85))+($K85="custom")*CustCF!EZ85</f>
        <v>0</v>
      </c>
      <c r="FG85" s="95">
        <f>($K85="Bell Curve")*(_xlfn.NORM.DIST(AND(FG$6&gt;=$F85,FG$6&lt;=$H85)*(FG$6-$F85+1),$J85/2,$M85,TRUE)-_xlfn.NORM.DIST(AND(FG$6&gt;=$F85,FG$6&lt;=$H85)*(FF$6-$F85+1),$J85/2,$M85,TRUE))/(1-2*_xlfn.NORM.DIST(0,$J85/2,$M85,TRUE))*$D85+($K85="Steady Growth")*(AND(FG$6&gt;=$F85,FG$6&lt;=$H85)*((FG$6-$F85+1)/($J85*($J85+1)/2)*$D85))+($K85="custom")*CustCF!FA85</f>
        <v>0</v>
      </c>
      <c r="FH85" s="95">
        <f>($K85="Bell Curve")*(_xlfn.NORM.DIST(AND(FH$6&gt;=$F85,FH$6&lt;=$H85)*(FH$6-$F85+1),$J85/2,$M85,TRUE)-_xlfn.NORM.DIST(AND(FH$6&gt;=$F85,FH$6&lt;=$H85)*(FG$6-$F85+1),$J85/2,$M85,TRUE))/(1-2*_xlfn.NORM.DIST(0,$J85/2,$M85,TRUE))*$D85+($K85="Steady Growth")*(AND(FH$6&gt;=$F85,FH$6&lt;=$H85)*((FH$6-$F85+1)/($J85*($J85+1)/2)*$D85))+($K85="custom")*CustCF!FB85</f>
        <v>0</v>
      </c>
      <c r="FI85" s="95">
        <f>($K85="Bell Curve")*(_xlfn.NORM.DIST(AND(FI$6&gt;=$F85,FI$6&lt;=$H85)*(FI$6-$F85+1),$J85/2,$M85,TRUE)-_xlfn.NORM.DIST(AND(FI$6&gt;=$F85,FI$6&lt;=$H85)*(FH$6-$F85+1),$J85/2,$M85,TRUE))/(1-2*_xlfn.NORM.DIST(0,$J85/2,$M85,TRUE))*$D85+($K85="Steady Growth")*(AND(FI$6&gt;=$F85,FI$6&lt;=$H85)*((FI$6-$F85+1)/($J85*($J85+1)/2)*$D85))+($K85="custom")*CustCF!FC85</f>
        <v>0</v>
      </c>
      <c r="FJ85" s="95">
        <f>($K85="Bell Curve")*(_xlfn.NORM.DIST(AND(FJ$6&gt;=$F85,FJ$6&lt;=$H85)*(FJ$6-$F85+1),$J85/2,$M85,TRUE)-_xlfn.NORM.DIST(AND(FJ$6&gt;=$F85,FJ$6&lt;=$H85)*(FI$6-$F85+1),$J85/2,$M85,TRUE))/(1-2*_xlfn.NORM.DIST(0,$J85/2,$M85,TRUE))*$D85+($K85="Steady Growth")*(AND(FJ$6&gt;=$F85,FJ$6&lt;=$H85)*((FJ$6-$F85+1)/($J85*($J85+1)/2)*$D85))+($K85="custom")*CustCF!FD85</f>
        <v>0</v>
      </c>
      <c r="FK85" s="95">
        <f>($K85="Bell Curve")*(_xlfn.NORM.DIST(AND(FK$6&gt;=$F85,FK$6&lt;=$H85)*(FK$6-$F85+1),$J85/2,$M85,TRUE)-_xlfn.NORM.DIST(AND(FK$6&gt;=$F85,FK$6&lt;=$H85)*(FJ$6-$F85+1),$J85/2,$M85,TRUE))/(1-2*_xlfn.NORM.DIST(0,$J85/2,$M85,TRUE))*$D85+($K85="Steady Growth")*(AND(FK$6&gt;=$F85,FK$6&lt;=$H85)*((FK$6-$F85+1)/($J85*($J85+1)/2)*$D85))+($K85="custom")*CustCF!FE85</f>
        <v>0</v>
      </c>
      <c r="FL85" s="95">
        <f>($K85="Bell Curve")*(_xlfn.NORM.DIST(AND(FL$6&gt;=$F85,FL$6&lt;=$H85)*(FL$6-$F85+1),$J85/2,$M85,TRUE)-_xlfn.NORM.DIST(AND(FL$6&gt;=$F85,FL$6&lt;=$H85)*(FK$6-$F85+1),$J85/2,$M85,TRUE))/(1-2*_xlfn.NORM.DIST(0,$J85/2,$M85,TRUE))*$D85+($K85="Steady Growth")*(AND(FL$6&gt;=$F85,FL$6&lt;=$H85)*((FL$6-$F85+1)/($J85*($J85+1)/2)*$D85))+($K85="custom")*CustCF!FF85</f>
        <v>0</v>
      </c>
      <c r="FM85" s="95">
        <f>($K85="Bell Curve")*(_xlfn.NORM.DIST(AND(FM$6&gt;=$F85,FM$6&lt;=$H85)*(FM$6-$F85+1),$J85/2,$M85,TRUE)-_xlfn.NORM.DIST(AND(FM$6&gt;=$F85,FM$6&lt;=$H85)*(FL$6-$F85+1),$J85/2,$M85,TRUE))/(1-2*_xlfn.NORM.DIST(0,$J85/2,$M85,TRUE))*$D85+($K85="Steady Growth")*(AND(FM$6&gt;=$F85,FM$6&lt;=$H85)*((FM$6-$F85+1)/($J85*($J85+1)/2)*$D85))+($K85="custom")*CustCF!FG85</f>
        <v>0</v>
      </c>
      <c r="FN85" s="95">
        <f>($K85="Bell Curve")*(_xlfn.NORM.DIST(AND(FN$6&gt;=$F85,FN$6&lt;=$H85)*(FN$6-$F85+1),$J85/2,$M85,TRUE)-_xlfn.NORM.DIST(AND(FN$6&gt;=$F85,FN$6&lt;=$H85)*(FM$6-$F85+1),$J85/2,$M85,TRUE))/(1-2*_xlfn.NORM.DIST(0,$J85/2,$M85,TRUE))*$D85+($K85="Steady Growth")*(AND(FN$6&gt;=$F85,FN$6&lt;=$H85)*((FN$6-$F85+1)/($J85*($J85+1)/2)*$D85))+($K85="custom")*CustCF!FH85</f>
        <v>0</v>
      </c>
      <c r="FO85" s="95">
        <f>($K85="Bell Curve")*(_xlfn.NORM.DIST(AND(FO$6&gt;=$F85,FO$6&lt;=$H85)*(FO$6-$F85+1),$J85/2,$M85,TRUE)-_xlfn.NORM.DIST(AND(FO$6&gt;=$F85,FO$6&lt;=$H85)*(FN$6-$F85+1),$J85/2,$M85,TRUE))/(1-2*_xlfn.NORM.DIST(0,$J85/2,$M85,TRUE))*$D85+($K85="Steady Growth")*(AND(FO$6&gt;=$F85,FO$6&lt;=$H85)*((FO$6-$F85+1)/($J85*($J85+1)/2)*$D85))+($K85="custom")*CustCF!FI85</f>
        <v>0</v>
      </c>
      <c r="FP85" s="95">
        <f>($K85="Bell Curve")*(_xlfn.NORM.DIST(AND(FP$6&gt;=$F85,FP$6&lt;=$H85)*(FP$6-$F85+1),$J85/2,$M85,TRUE)-_xlfn.NORM.DIST(AND(FP$6&gt;=$F85,FP$6&lt;=$H85)*(FO$6-$F85+1),$J85/2,$M85,TRUE))/(1-2*_xlfn.NORM.DIST(0,$J85/2,$M85,TRUE))*$D85+($K85="Steady Growth")*(AND(FP$6&gt;=$F85,FP$6&lt;=$H85)*((FP$6-$F85+1)/($J85*($J85+1)/2)*$D85))+($K85="custom")*CustCF!FJ85</f>
        <v>0</v>
      </c>
      <c r="FQ85" s="95">
        <f>($K85="Bell Curve")*(_xlfn.NORM.DIST(AND(FQ$6&gt;=$F85,FQ$6&lt;=$H85)*(FQ$6-$F85+1),$J85/2,$M85,TRUE)-_xlfn.NORM.DIST(AND(FQ$6&gt;=$F85,FQ$6&lt;=$H85)*(FP$6-$F85+1),$J85/2,$M85,TRUE))/(1-2*_xlfn.NORM.DIST(0,$J85/2,$M85,TRUE))*$D85+($K85="Steady Growth")*(AND(FQ$6&gt;=$F85,FQ$6&lt;=$H85)*((FQ$6-$F85+1)/($J85*($J85+1)/2)*$D85))+($K85="custom")*CustCF!FK85</f>
        <v>0</v>
      </c>
      <c r="FR85" s="95">
        <f>($K85="Bell Curve")*(_xlfn.NORM.DIST(AND(FR$6&gt;=$F85,FR$6&lt;=$H85)*(FR$6-$F85+1),$J85/2,$M85,TRUE)-_xlfn.NORM.DIST(AND(FR$6&gt;=$F85,FR$6&lt;=$H85)*(FQ$6-$F85+1),$J85/2,$M85,TRUE))/(1-2*_xlfn.NORM.DIST(0,$J85/2,$M85,TRUE))*$D85+($K85="Steady Growth")*(AND(FR$6&gt;=$F85,FR$6&lt;=$H85)*((FR$6-$F85+1)/($J85*($J85+1)/2)*$D85))+($K85="custom")*CustCF!FL85</f>
        <v>0</v>
      </c>
      <c r="FS85" s="95">
        <f>($K85="Bell Curve")*(_xlfn.NORM.DIST(AND(FS$6&gt;=$F85,FS$6&lt;=$H85)*(FS$6-$F85+1),$J85/2,$M85,TRUE)-_xlfn.NORM.DIST(AND(FS$6&gt;=$F85,FS$6&lt;=$H85)*(FR$6-$F85+1),$J85/2,$M85,TRUE))/(1-2*_xlfn.NORM.DIST(0,$J85/2,$M85,TRUE))*$D85+($K85="Steady Growth")*(AND(FS$6&gt;=$F85,FS$6&lt;=$H85)*((FS$6-$F85+1)/($J85*($J85+1)/2)*$D85))+($K85="custom")*CustCF!FM85</f>
        <v>0</v>
      </c>
      <c r="FT85" s="95">
        <f>($K85="Bell Curve")*(_xlfn.NORM.DIST(AND(FT$6&gt;=$F85,FT$6&lt;=$H85)*(FT$6-$F85+1),$J85/2,$M85,TRUE)-_xlfn.NORM.DIST(AND(FT$6&gt;=$F85,FT$6&lt;=$H85)*(FS$6-$F85+1),$J85/2,$M85,TRUE))/(1-2*_xlfn.NORM.DIST(0,$J85/2,$M85,TRUE))*$D85+($K85="Steady Growth")*(AND(FT$6&gt;=$F85,FT$6&lt;=$H85)*((FT$6-$F85+1)/($J85*($J85+1)/2)*$D85))+($K85="custom")*CustCF!FN85</f>
        <v>0</v>
      </c>
      <c r="FU85" s="95">
        <f>($K85="Bell Curve")*(_xlfn.NORM.DIST(AND(FU$6&gt;=$F85,FU$6&lt;=$H85)*(FU$6-$F85+1),$J85/2,$M85,TRUE)-_xlfn.NORM.DIST(AND(FU$6&gt;=$F85,FU$6&lt;=$H85)*(FT$6-$F85+1),$J85/2,$M85,TRUE))/(1-2*_xlfn.NORM.DIST(0,$J85/2,$M85,TRUE))*$D85+($K85="Steady Growth")*(AND(FU$6&gt;=$F85,FU$6&lt;=$H85)*((FU$6-$F85+1)/($J85*($J85+1)/2)*$D85))+($K85="custom")*CustCF!FO85</f>
        <v>0</v>
      </c>
      <c r="FV85" s="95">
        <f>($K85="Bell Curve")*(_xlfn.NORM.DIST(AND(FV$6&gt;=$F85,FV$6&lt;=$H85)*(FV$6-$F85+1),$J85/2,$M85,TRUE)-_xlfn.NORM.DIST(AND(FV$6&gt;=$F85,FV$6&lt;=$H85)*(FU$6-$F85+1),$J85/2,$M85,TRUE))/(1-2*_xlfn.NORM.DIST(0,$J85/2,$M85,TRUE))*$D85+($K85="Steady Growth")*(AND(FV$6&gt;=$F85,FV$6&lt;=$H85)*((FV$6-$F85+1)/($J85*($J85+1)/2)*$D85))+($K85="custom")*CustCF!FP85</f>
        <v>0</v>
      </c>
      <c r="FW85" s="95">
        <f>($K85="Bell Curve")*(_xlfn.NORM.DIST(AND(FW$6&gt;=$F85,FW$6&lt;=$H85)*(FW$6-$F85+1),$J85/2,$M85,TRUE)-_xlfn.NORM.DIST(AND(FW$6&gt;=$F85,FW$6&lt;=$H85)*(FV$6-$F85+1),$J85/2,$M85,TRUE))/(1-2*_xlfn.NORM.DIST(0,$J85/2,$M85,TRUE))*$D85+($K85="Steady Growth")*(AND(FW$6&gt;=$F85,FW$6&lt;=$H85)*((FW$6-$F85+1)/($J85*($J85+1)/2)*$D85))+($K85="custom")*CustCF!FQ85</f>
        <v>0</v>
      </c>
      <c r="FX85" s="95">
        <f>($K85="Bell Curve")*(_xlfn.NORM.DIST(AND(FX$6&gt;=$F85,FX$6&lt;=$H85)*(FX$6-$F85+1),$J85/2,$M85,TRUE)-_xlfn.NORM.DIST(AND(FX$6&gt;=$F85,FX$6&lt;=$H85)*(FW$6-$F85+1),$J85/2,$M85,TRUE))/(1-2*_xlfn.NORM.DIST(0,$J85/2,$M85,TRUE))*$D85+($K85="Steady Growth")*(AND(FX$6&gt;=$F85,FX$6&lt;=$H85)*((FX$6-$F85+1)/($J85*($J85+1)/2)*$D85))+($K85="custom")*CustCF!FR85</f>
        <v>0</v>
      </c>
      <c r="FY85" s="95">
        <f>($K85="Bell Curve")*(_xlfn.NORM.DIST(AND(FY$6&gt;=$F85,FY$6&lt;=$H85)*(FY$6-$F85+1),$J85/2,$M85,TRUE)-_xlfn.NORM.DIST(AND(FY$6&gt;=$F85,FY$6&lt;=$H85)*(FX$6-$F85+1),$J85/2,$M85,TRUE))/(1-2*_xlfn.NORM.DIST(0,$J85/2,$M85,TRUE))*$D85+($K85="Steady Growth")*(AND(FY$6&gt;=$F85,FY$6&lt;=$H85)*((FY$6-$F85+1)/($J85*($J85+1)/2)*$D85))+($K85="custom")*CustCF!FS85</f>
        <v>0</v>
      </c>
      <c r="FZ85" s="95">
        <f>($K85="Bell Curve")*(_xlfn.NORM.DIST(AND(FZ$6&gt;=$F85,FZ$6&lt;=$H85)*(FZ$6-$F85+1),$J85/2,$M85,TRUE)-_xlfn.NORM.DIST(AND(FZ$6&gt;=$F85,FZ$6&lt;=$H85)*(FY$6-$F85+1),$J85/2,$M85,TRUE))/(1-2*_xlfn.NORM.DIST(0,$J85/2,$M85,TRUE))*$D85+($K85="Steady Growth")*(AND(FZ$6&gt;=$F85,FZ$6&lt;=$H85)*((FZ$6-$F85+1)/($J85*($J85+1)/2)*$D85))+($K85="custom")*CustCF!FT85</f>
        <v>0</v>
      </c>
      <c r="GA85" s="95">
        <f>($K85="Bell Curve")*(_xlfn.NORM.DIST(AND(GA$6&gt;=$F85,GA$6&lt;=$H85)*(GA$6-$F85+1),$J85/2,$M85,TRUE)-_xlfn.NORM.DIST(AND(GA$6&gt;=$F85,GA$6&lt;=$H85)*(FZ$6-$F85+1),$J85/2,$M85,TRUE))/(1-2*_xlfn.NORM.DIST(0,$J85/2,$M85,TRUE))*$D85+($K85="Steady Growth")*(AND(GA$6&gt;=$F85,GA$6&lt;=$H85)*((GA$6-$F85+1)/($J85*($J85+1)/2)*$D85))+($K85="custom")*CustCF!FU85</f>
        <v>0</v>
      </c>
      <c r="GB85" s="95">
        <f>($K85="Bell Curve")*(_xlfn.NORM.DIST(AND(GB$6&gt;=$F85,GB$6&lt;=$H85)*(GB$6-$F85+1),$J85/2,$M85,TRUE)-_xlfn.NORM.DIST(AND(GB$6&gt;=$F85,GB$6&lt;=$H85)*(GA$6-$F85+1),$J85/2,$M85,TRUE))/(1-2*_xlfn.NORM.DIST(0,$J85/2,$M85,TRUE))*$D85+($K85="Steady Growth")*(AND(GB$6&gt;=$F85,GB$6&lt;=$H85)*((GB$6-$F85+1)/($J85*($J85+1)/2)*$D85))+($K85="custom")*CustCF!FV85</f>
        <v>0</v>
      </c>
      <c r="GC85" s="95">
        <f>($K85="Bell Curve")*(_xlfn.NORM.DIST(AND(GC$6&gt;=$F85,GC$6&lt;=$H85)*(GC$6-$F85+1),$J85/2,$M85,TRUE)-_xlfn.NORM.DIST(AND(GC$6&gt;=$F85,GC$6&lt;=$H85)*(GB$6-$F85+1),$J85/2,$M85,TRUE))/(1-2*_xlfn.NORM.DIST(0,$J85/2,$M85,TRUE))*$D85+($K85="Steady Growth")*(AND(GC$6&gt;=$F85,GC$6&lt;=$H85)*((GC$6-$F85+1)/($J85*($J85+1)/2)*$D85))+($K85="custom")*CustCF!FW85</f>
        <v>0</v>
      </c>
      <c r="GD85" s="95">
        <f>($K85="Bell Curve")*(_xlfn.NORM.DIST(AND(GD$6&gt;=$F85,GD$6&lt;=$H85)*(GD$6-$F85+1),$J85/2,$M85,TRUE)-_xlfn.NORM.DIST(AND(GD$6&gt;=$F85,GD$6&lt;=$H85)*(GC$6-$F85+1),$J85/2,$M85,TRUE))/(1-2*_xlfn.NORM.DIST(0,$J85/2,$M85,TRUE))*$D85+($K85="Steady Growth")*(AND(GD$6&gt;=$F85,GD$6&lt;=$H85)*((GD$6-$F85+1)/($J85*($J85+1)/2)*$D85))+($K85="custom")*CustCF!FX85</f>
        <v>0</v>
      </c>
      <c r="GE85" s="95">
        <f>($K85="Bell Curve")*(_xlfn.NORM.DIST(AND(GE$6&gt;=$F85,GE$6&lt;=$H85)*(GE$6-$F85+1),$J85/2,$M85,TRUE)-_xlfn.NORM.DIST(AND(GE$6&gt;=$F85,GE$6&lt;=$H85)*(GD$6-$F85+1),$J85/2,$M85,TRUE))/(1-2*_xlfn.NORM.DIST(0,$J85/2,$M85,TRUE))*$D85+($K85="Steady Growth")*(AND(GE$6&gt;=$F85,GE$6&lt;=$H85)*((GE$6-$F85+1)/($J85*($J85+1)/2)*$D85))+($K85="custom")*CustCF!FY85</f>
        <v>0</v>
      </c>
      <c r="GF85" s="95">
        <f>($K85="Bell Curve")*(_xlfn.NORM.DIST(AND(GF$6&gt;=$F85,GF$6&lt;=$H85)*(GF$6-$F85+1),$J85/2,$M85,TRUE)-_xlfn.NORM.DIST(AND(GF$6&gt;=$F85,GF$6&lt;=$H85)*(GE$6-$F85+1),$J85/2,$M85,TRUE))/(1-2*_xlfn.NORM.DIST(0,$J85/2,$M85,TRUE))*$D85+($K85="Steady Growth")*(AND(GF$6&gt;=$F85,GF$6&lt;=$H85)*((GF$6-$F85+1)/($J85*($J85+1)/2)*$D85))+($K85="custom")*CustCF!FZ85</f>
        <v>0</v>
      </c>
      <c r="GG85" s="95">
        <f>($K85="Bell Curve")*(_xlfn.NORM.DIST(AND(GG$6&gt;=$F85,GG$6&lt;=$H85)*(GG$6-$F85+1),$J85/2,$M85,TRUE)-_xlfn.NORM.DIST(AND(GG$6&gt;=$F85,GG$6&lt;=$H85)*(GF$6-$F85+1),$J85/2,$M85,TRUE))/(1-2*_xlfn.NORM.DIST(0,$J85/2,$M85,TRUE))*$D85+($K85="Steady Growth")*(AND(GG$6&gt;=$F85,GG$6&lt;=$H85)*((GG$6-$F85+1)/($J85*($J85+1)/2)*$D85))+($K85="custom")*CustCF!GA85</f>
        <v>0</v>
      </c>
      <c r="GH85" s="95">
        <f>($K85="Bell Curve")*(_xlfn.NORM.DIST(AND(GH$6&gt;=$F85,GH$6&lt;=$H85)*(GH$6-$F85+1),$J85/2,$M85,TRUE)-_xlfn.NORM.DIST(AND(GH$6&gt;=$F85,GH$6&lt;=$H85)*(GG$6-$F85+1),$J85/2,$M85,TRUE))/(1-2*_xlfn.NORM.DIST(0,$J85/2,$M85,TRUE))*$D85+($K85="Steady Growth")*(AND(GH$6&gt;=$F85,GH$6&lt;=$H85)*((GH$6-$F85+1)/($J85*($J85+1)/2)*$D85))+($K85="custom")*CustCF!GB85</f>
        <v>0</v>
      </c>
      <c r="GI85" s="95">
        <f>($K85="Bell Curve")*(_xlfn.NORM.DIST(AND(GI$6&gt;=$F85,GI$6&lt;=$H85)*(GI$6-$F85+1),$J85/2,$M85,TRUE)-_xlfn.NORM.DIST(AND(GI$6&gt;=$F85,GI$6&lt;=$H85)*(GH$6-$F85+1),$J85/2,$M85,TRUE))/(1-2*_xlfn.NORM.DIST(0,$J85/2,$M85,TRUE))*$D85+($K85="Steady Growth")*(AND(GI$6&gt;=$F85,GI$6&lt;=$H85)*((GI$6-$F85+1)/($J85*($J85+1)/2)*$D85))+($K85="custom")*CustCF!GC85</f>
        <v>0</v>
      </c>
      <c r="GJ85" s="95">
        <f>($K85="Bell Curve")*(_xlfn.NORM.DIST(AND(GJ$6&gt;=$F85,GJ$6&lt;=$H85)*(GJ$6-$F85+1),$J85/2,$M85,TRUE)-_xlfn.NORM.DIST(AND(GJ$6&gt;=$F85,GJ$6&lt;=$H85)*(GI$6-$F85+1),$J85/2,$M85,TRUE))/(1-2*_xlfn.NORM.DIST(0,$J85/2,$M85,TRUE))*$D85+($K85="Steady Growth")*(AND(GJ$6&gt;=$F85,GJ$6&lt;=$H85)*((GJ$6-$F85+1)/($J85*($J85+1)/2)*$D85))+($K85="custom")*CustCF!GD85</f>
        <v>0</v>
      </c>
      <c r="GK85" s="95">
        <f>($K85="Bell Curve")*(_xlfn.NORM.DIST(AND(GK$6&gt;=$F85,GK$6&lt;=$H85)*(GK$6-$F85+1),$J85/2,$M85,TRUE)-_xlfn.NORM.DIST(AND(GK$6&gt;=$F85,GK$6&lt;=$H85)*(GJ$6-$F85+1),$J85/2,$M85,TRUE))/(1-2*_xlfn.NORM.DIST(0,$J85/2,$M85,TRUE))*$D85+($K85="Steady Growth")*(AND(GK$6&gt;=$F85,GK$6&lt;=$H85)*((GK$6-$F85+1)/($J85*($J85+1)/2)*$D85))+($K85="custom")*CustCF!GE85</f>
        <v>0</v>
      </c>
      <c r="GL85" s="95">
        <f>($K85="Bell Curve")*(_xlfn.NORM.DIST(AND(GL$6&gt;=$F85,GL$6&lt;=$H85)*(GL$6-$F85+1),$J85/2,$M85,TRUE)-_xlfn.NORM.DIST(AND(GL$6&gt;=$F85,GL$6&lt;=$H85)*(GK$6-$F85+1),$J85/2,$M85,TRUE))/(1-2*_xlfn.NORM.DIST(0,$J85/2,$M85,TRUE))*$D85+($K85="Steady Growth")*(AND(GL$6&gt;=$F85,GL$6&lt;=$H85)*((GL$6-$F85+1)/($J85*($J85+1)/2)*$D85))+($K85="custom")*CustCF!GF85</f>
        <v>0</v>
      </c>
      <c r="GM85" s="95">
        <f>($K85="Bell Curve")*(_xlfn.NORM.DIST(AND(GM$6&gt;=$F85,GM$6&lt;=$H85)*(GM$6-$F85+1),$J85/2,$M85,TRUE)-_xlfn.NORM.DIST(AND(GM$6&gt;=$F85,GM$6&lt;=$H85)*(GL$6-$F85+1),$J85/2,$M85,TRUE))/(1-2*_xlfn.NORM.DIST(0,$J85/2,$M85,TRUE))*$D85+($K85="Steady Growth")*(AND(GM$6&gt;=$F85,GM$6&lt;=$H85)*((GM$6-$F85+1)/($J85*($J85+1)/2)*$D85))+($K85="custom")*CustCF!GG85</f>
        <v>0</v>
      </c>
      <c r="GN85" s="268">
        <f>($K85="Bell Curve")*(_xlfn.NORM.DIST(AND(GN$6&gt;=$F85,GN$6&lt;=$H85)*(GN$6-$F85+1),$J85/2,$M85,TRUE)-_xlfn.NORM.DIST(AND(GN$6&gt;=$F85,GN$6&lt;=$H85)*(GM$6-$F85+1),$J85/2,$M85,TRUE))/(1-2*_xlfn.NORM.DIST(0,$J85/2,$M85,TRUE))*$D85+($K85="Steady Growth")*(AND(GN$6&gt;=$F85,GN$6&lt;=$H85)*((GN$6-$F85+1)/($J85*($J85+1)/2)*$D85))+($K85="custom")*CustCF!GH85</f>
        <v>0</v>
      </c>
      <c r="GO85" s="1"/>
      <c r="GP85" s="67"/>
    </row>
    <row r="86" spans="1:198" customFormat="1" hidden="1" outlineLevel="1" x14ac:dyDescent="0.75">
      <c r="A86" s="1"/>
      <c r="B86" s="1"/>
      <c r="C86" s="262">
        <f>Budget!X31</f>
        <v>0</v>
      </c>
      <c r="D86" s="19">
        <f>Budget!Y31</f>
        <v>0</v>
      </c>
      <c r="E86" s="19" t="str">
        <f t="shared" si="43"/>
        <v/>
      </c>
      <c r="F86" s="263">
        <v>0</v>
      </c>
      <c r="G86" s="257">
        <f>IF(L86="custom",CustCF!F86,INDEX($P$8:$GN$8,MATCH(F86,$P$6:$GN$6,0)))</f>
        <v>46053</v>
      </c>
      <c r="H86" s="263">
        <v>0</v>
      </c>
      <c r="I86" s="257">
        <f>IF(L86="custom",CustCF!G86,INDEX($P$8:$GN$8,MATCH(H86,$P$6:$GN$6,0)))</f>
        <v>46053</v>
      </c>
      <c r="J86" s="260">
        <f t="shared" si="44"/>
        <v>1</v>
      </c>
      <c r="K86" s="265" t="s">
        <v>116</v>
      </c>
      <c r="L86" s="266" t="s">
        <v>141</v>
      </c>
      <c r="M86" s="267">
        <f t="shared" si="45"/>
        <v>9</v>
      </c>
      <c r="N86" s="18">
        <f t="shared" si="36"/>
        <v>0</v>
      </c>
      <c r="O86" s="1372">
        <f t="shared" si="46"/>
        <v>0</v>
      </c>
      <c r="P86" s="95">
        <f>($K86="Bell Curve")*(_xlfn.NORM.DIST(AND(P$6&gt;=$F86,P$6&lt;=$H86)*(P$6-$F86+1),$J86/2,$M86,TRUE)-_xlfn.NORM.DIST(AND(P$6&gt;=$F86,P$6&lt;=$H86)*(O$6-$F86+1),$J86/2,$M86,TRUE))/(1-2*_xlfn.NORM.DIST(0,$J86/2,$M86,TRUE))*$D86+($K86="Steady Growth")*(AND(P$6&gt;=$F86,P$6&lt;=$H86)*((P$6-$F86+1)/($J86*($J86+1)/2)*$D86))+($K86="custom")*CustCF!J86</f>
        <v>0</v>
      </c>
      <c r="Q86" s="95">
        <f>($K86="Bell Curve")*(_xlfn.NORM.DIST(AND(Q$6&gt;=$F86,Q$6&lt;=$H86)*(Q$6-$F86+1),$J86/2,$M86,TRUE)-_xlfn.NORM.DIST(AND(Q$6&gt;=$F86,Q$6&lt;=$H86)*(P$6-$F86+1),$J86/2,$M86,TRUE))/(1-2*_xlfn.NORM.DIST(0,$J86/2,$M86,TRUE))*$D86+($K86="Steady Growth")*(AND(Q$6&gt;=$F86,Q$6&lt;=$H86)*((Q$6-$F86+1)/($J86*($J86+1)/2)*$D86))+($K86="custom")*CustCF!K86</f>
        <v>0</v>
      </c>
      <c r="R86" s="95">
        <f>($K86="Bell Curve")*(_xlfn.NORM.DIST(AND(R$6&gt;=$F86,R$6&lt;=$H86)*(R$6-$F86+1),$J86/2,$M86,TRUE)-_xlfn.NORM.DIST(AND(R$6&gt;=$F86,R$6&lt;=$H86)*(Q$6-$F86+1),$J86/2,$M86,TRUE))/(1-2*_xlfn.NORM.DIST(0,$J86/2,$M86,TRUE))*$D86+($K86="Steady Growth")*(AND(R$6&gt;=$F86,R$6&lt;=$H86)*((R$6-$F86+1)/($J86*($J86+1)/2)*$D86))+($K86="custom")*CustCF!L86</f>
        <v>0</v>
      </c>
      <c r="S86" s="95">
        <f>($K86="Bell Curve")*(_xlfn.NORM.DIST(AND(S$6&gt;=$F86,S$6&lt;=$H86)*(S$6-$F86+1),$J86/2,$M86,TRUE)-_xlfn.NORM.DIST(AND(S$6&gt;=$F86,S$6&lt;=$H86)*(R$6-$F86+1),$J86/2,$M86,TRUE))/(1-2*_xlfn.NORM.DIST(0,$J86/2,$M86,TRUE))*$D86+($K86="Steady Growth")*(AND(S$6&gt;=$F86,S$6&lt;=$H86)*((S$6-$F86+1)/($J86*($J86+1)/2)*$D86))+($K86="custom")*CustCF!M86</f>
        <v>0</v>
      </c>
      <c r="T86" s="95">
        <f>($K86="Bell Curve")*(_xlfn.NORM.DIST(AND(T$6&gt;=$F86,T$6&lt;=$H86)*(T$6-$F86+1),$J86/2,$M86,TRUE)-_xlfn.NORM.DIST(AND(T$6&gt;=$F86,T$6&lt;=$H86)*(S$6-$F86+1),$J86/2,$M86,TRUE))/(1-2*_xlfn.NORM.DIST(0,$J86/2,$M86,TRUE))*$D86+($K86="Steady Growth")*(AND(T$6&gt;=$F86,T$6&lt;=$H86)*((T$6-$F86+1)/($J86*($J86+1)/2)*$D86))+($K86="custom")*CustCF!N86</f>
        <v>0</v>
      </c>
      <c r="U86" s="95">
        <f>($K86="Bell Curve")*(_xlfn.NORM.DIST(AND(U$6&gt;=$F86,U$6&lt;=$H86)*(U$6-$F86+1),$J86/2,$M86,TRUE)-_xlfn.NORM.DIST(AND(U$6&gt;=$F86,U$6&lt;=$H86)*(T$6-$F86+1),$J86/2,$M86,TRUE))/(1-2*_xlfn.NORM.DIST(0,$J86/2,$M86,TRUE))*$D86+($K86="Steady Growth")*(AND(U$6&gt;=$F86,U$6&lt;=$H86)*((U$6-$F86+1)/($J86*($J86+1)/2)*$D86))+($K86="custom")*CustCF!O86</f>
        <v>0</v>
      </c>
      <c r="V86" s="95">
        <f>($K86="Bell Curve")*(_xlfn.NORM.DIST(AND(V$6&gt;=$F86,V$6&lt;=$H86)*(V$6-$F86+1),$J86/2,$M86,TRUE)-_xlfn.NORM.DIST(AND(V$6&gt;=$F86,V$6&lt;=$H86)*(U$6-$F86+1),$J86/2,$M86,TRUE))/(1-2*_xlfn.NORM.DIST(0,$J86/2,$M86,TRUE))*$D86+($K86="Steady Growth")*(AND(V$6&gt;=$F86,V$6&lt;=$H86)*((V$6-$F86+1)/($J86*($J86+1)/2)*$D86))+($K86="custom")*CustCF!P86</f>
        <v>0</v>
      </c>
      <c r="W86" s="95">
        <f>($K86="Bell Curve")*(_xlfn.NORM.DIST(AND(W$6&gt;=$F86,W$6&lt;=$H86)*(W$6-$F86+1),$J86/2,$M86,TRUE)-_xlfn.NORM.DIST(AND(W$6&gt;=$F86,W$6&lt;=$H86)*(V$6-$F86+1),$J86/2,$M86,TRUE))/(1-2*_xlfn.NORM.DIST(0,$J86/2,$M86,TRUE))*$D86+($K86="Steady Growth")*(AND(W$6&gt;=$F86,W$6&lt;=$H86)*((W$6-$F86+1)/($J86*($J86+1)/2)*$D86))+($K86="custom")*CustCF!Q86</f>
        <v>0</v>
      </c>
      <c r="X86" s="95">
        <f>($K86="Bell Curve")*(_xlfn.NORM.DIST(AND(X$6&gt;=$F86,X$6&lt;=$H86)*(X$6-$F86+1),$J86/2,$M86,TRUE)-_xlfn.NORM.DIST(AND(X$6&gt;=$F86,X$6&lt;=$H86)*(W$6-$F86+1),$J86/2,$M86,TRUE))/(1-2*_xlfn.NORM.DIST(0,$J86/2,$M86,TRUE))*$D86+($K86="Steady Growth")*(AND(X$6&gt;=$F86,X$6&lt;=$H86)*((X$6-$F86+1)/($J86*($J86+1)/2)*$D86))+($K86="custom")*CustCF!R86</f>
        <v>0</v>
      </c>
      <c r="Y86" s="95">
        <f>($K86="Bell Curve")*(_xlfn.NORM.DIST(AND(Y$6&gt;=$F86,Y$6&lt;=$H86)*(Y$6-$F86+1),$J86/2,$M86,TRUE)-_xlfn.NORM.DIST(AND(Y$6&gt;=$F86,Y$6&lt;=$H86)*(X$6-$F86+1),$J86/2,$M86,TRUE))/(1-2*_xlfn.NORM.DIST(0,$J86/2,$M86,TRUE))*$D86+($K86="Steady Growth")*(AND(Y$6&gt;=$F86,Y$6&lt;=$H86)*((Y$6-$F86+1)/($J86*($J86+1)/2)*$D86))+($K86="custom")*CustCF!S86</f>
        <v>0</v>
      </c>
      <c r="Z86" s="95">
        <f>($K86="Bell Curve")*(_xlfn.NORM.DIST(AND(Z$6&gt;=$F86,Z$6&lt;=$H86)*(Z$6-$F86+1),$J86/2,$M86,TRUE)-_xlfn.NORM.DIST(AND(Z$6&gt;=$F86,Z$6&lt;=$H86)*(Y$6-$F86+1),$J86/2,$M86,TRUE))/(1-2*_xlfn.NORM.DIST(0,$J86/2,$M86,TRUE))*$D86+($K86="Steady Growth")*(AND(Z$6&gt;=$F86,Z$6&lt;=$H86)*((Z$6-$F86+1)/($J86*($J86+1)/2)*$D86))+($K86="custom")*CustCF!T86</f>
        <v>0</v>
      </c>
      <c r="AA86" s="95">
        <f>($K86="Bell Curve")*(_xlfn.NORM.DIST(AND(AA$6&gt;=$F86,AA$6&lt;=$H86)*(AA$6-$F86+1),$J86/2,$M86,TRUE)-_xlfn.NORM.DIST(AND(AA$6&gt;=$F86,AA$6&lt;=$H86)*(Z$6-$F86+1),$J86/2,$M86,TRUE))/(1-2*_xlfn.NORM.DIST(0,$J86/2,$M86,TRUE))*$D86+($K86="Steady Growth")*(AND(AA$6&gt;=$F86,AA$6&lt;=$H86)*((AA$6-$F86+1)/($J86*($J86+1)/2)*$D86))+($K86="custom")*CustCF!U86</f>
        <v>0</v>
      </c>
      <c r="AB86" s="95">
        <f>($K86="Bell Curve")*(_xlfn.NORM.DIST(AND(AB$6&gt;=$F86,AB$6&lt;=$H86)*(AB$6-$F86+1),$J86/2,$M86,TRUE)-_xlfn.NORM.DIST(AND(AB$6&gt;=$F86,AB$6&lt;=$H86)*(AA$6-$F86+1),$J86/2,$M86,TRUE))/(1-2*_xlfn.NORM.DIST(0,$J86/2,$M86,TRUE))*$D86+($K86="Steady Growth")*(AND(AB$6&gt;=$F86,AB$6&lt;=$H86)*((AB$6-$F86+1)/($J86*($J86+1)/2)*$D86))+($K86="custom")*CustCF!V86</f>
        <v>0</v>
      </c>
      <c r="AC86" s="95">
        <f>($K86="Bell Curve")*(_xlfn.NORM.DIST(AND(AC$6&gt;=$F86,AC$6&lt;=$H86)*(AC$6-$F86+1),$J86/2,$M86,TRUE)-_xlfn.NORM.DIST(AND(AC$6&gt;=$F86,AC$6&lt;=$H86)*(AB$6-$F86+1),$J86/2,$M86,TRUE))/(1-2*_xlfn.NORM.DIST(0,$J86/2,$M86,TRUE))*$D86+($K86="Steady Growth")*(AND(AC$6&gt;=$F86,AC$6&lt;=$H86)*((AC$6-$F86+1)/($J86*($J86+1)/2)*$D86))+($K86="custom")*CustCF!W86</f>
        <v>0</v>
      </c>
      <c r="AD86" s="95">
        <f>($K86="Bell Curve")*(_xlfn.NORM.DIST(AND(AD$6&gt;=$F86,AD$6&lt;=$H86)*(AD$6-$F86+1),$J86/2,$M86,TRUE)-_xlfn.NORM.DIST(AND(AD$6&gt;=$F86,AD$6&lt;=$H86)*(AC$6-$F86+1),$J86/2,$M86,TRUE))/(1-2*_xlfn.NORM.DIST(0,$J86/2,$M86,TRUE))*$D86+($K86="Steady Growth")*(AND(AD$6&gt;=$F86,AD$6&lt;=$H86)*((AD$6-$F86+1)/($J86*($J86+1)/2)*$D86))+($K86="custom")*CustCF!X86</f>
        <v>0</v>
      </c>
      <c r="AE86" s="95">
        <f>($K86="Bell Curve")*(_xlfn.NORM.DIST(AND(AE$6&gt;=$F86,AE$6&lt;=$H86)*(AE$6-$F86+1),$J86/2,$M86,TRUE)-_xlfn.NORM.DIST(AND(AE$6&gt;=$F86,AE$6&lt;=$H86)*(AD$6-$F86+1),$J86/2,$M86,TRUE))/(1-2*_xlfn.NORM.DIST(0,$J86/2,$M86,TRUE))*$D86+($K86="Steady Growth")*(AND(AE$6&gt;=$F86,AE$6&lt;=$H86)*((AE$6-$F86+1)/($J86*($J86+1)/2)*$D86))+($K86="custom")*CustCF!Y86</f>
        <v>0</v>
      </c>
      <c r="AF86" s="95">
        <f>($K86="Bell Curve")*(_xlfn.NORM.DIST(AND(AF$6&gt;=$F86,AF$6&lt;=$H86)*(AF$6-$F86+1),$J86/2,$M86,TRUE)-_xlfn.NORM.DIST(AND(AF$6&gt;=$F86,AF$6&lt;=$H86)*(AE$6-$F86+1),$J86/2,$M86,TRUE))/(1-2*_xlfn.NORM.DIST(0,$J86/2,$M86,TRUE))*$D86+($K86="Steady Growth")*(AND(AF$6&gt;=$F86,AF$6&lt;=$H86)*((AF$6-$F86+1)/($J86*($J86+1)/2)*$D86))+($K86="custom")*CustCF!Z86</f>
        <v>0</v>
      </c>
      <c r="AG86" s="95">
        <f>($K86="Bell Curve")*(_xlfn.NORM.DIST(AND(AG$6&gt;=$F86,AG$6&lt;=$H86)*(AG$6-$F86+1),$J86/2,$M86,TRUE)-_xlfn.NORM.DIST(AND(AG$6&gt;=$F86,AG$6&lt;=$H86)*(AF$6-$F86+1),$J86/2,$M86,TRUE))/(1-2*_xlfn.NORM.DIST(0,$J86/2,$M86,TRUE))*$D86+($K86="Steady Growth")*(AND(AG$6&gt;=$F86,AG$6&lt;=$H86)*((AG$6-$F86+1)/($J86*($J86+1)/2)*$D86))+($K86="custom")*CustCF!AA86</f>
        <v>0</v>
      </c>
      <c r="AH86" s="95">
        <f>($K86="Bell Curve")*(_xlfn.NORM.DIST(AND(AH$6&gt;=$F86,AH$6&lt;=$H86)*(AH$6-$F86+1),$J86/2,$M86,TRUE)-_xlfn.NORM.DIST(AND(AH$6&gt;=$F86,AH$6&lt;=$H86)*(AG$6-$F86+1),$J86/2,$M86,TRUE))/(1-2*_xlfn.NORM.DIST(0,$J86/2,$M86,TRUE))*$D86+($K86="Steady Growth")*(AND(AH$6&gt;=$F86,AH$6&lt;=$H86)*((AH$6-$F86+1)/($J86*($J86+1)/2)*$D86))+($K86="custom")*CustCF!AB86</f>
        <v>0</v>
      </c>
      <c r="AI86" s="95">
        <f>($K86="Bell Curve")*(_xlfn.NORM.DIST(AND(AI$6&gt;=$F86,AI$6&lt;=$H86)*(AI$6-$F86+1),$J86/2,$M86,TRUE)-_xlfn.NORM.DIST(AND(AI$6&gt;=$F86,AI$6&lt;=$H86)*(AH$6-$F86+1),$J86/2,$M86,TRUE))/(1-2*_xlfn.NORM.DIST(0,$J86/2,$M86,TRUE))*$D86+($K86="Steady Growth")*(AND(AI$6&gt;=$F86,AI$6&lt;=$H86)*((AI$6-$F86+1)/($J86*($J86+1)/2)*$D86))+($K86="custom")*CustCF!AC86</f>
        <v>0</v>
      </c>
      <c r="AJ86" s="95">
        <f>($K86="Bell Curve")*(_xlfn.NORM.DIST(AND(AJ$6&gt;=$F86,AJ$6&lt;=$H86)*(AJ$6-$F86+1),$J86/2,$M86,TRUE)-_xlfn.NORM.DIST(AND(AJ$6&gt;=$F86,AJ$6&lt;=$H86)*(AI$6-$F86+1),$J86/2,$M86,TRUE))/(1-2*_xlfn.NORM.DIST(0,$J86/2,$M86,TRUE))*$D86+($K86="Steady Growth")*(AND(AJ$6&gt;=$F86,AJ$6&lt;=$H86)*((AJ$6-$F86+1)/($J86*($J86+1)/2)*$D86))+($K86="custom")*CustCF!AD86</f>
        <v>0</v>
      </c>
      <c r="AK86" s="95">
        <f>($K86="Bell Curve")*(_xlfn.NORM.DIST(AND(AK$6&gt;=$F86,AK$6&lt;=$H86)*(AK$6-$F86+1),$J86/2,$M86,TRUE)-_xlfn.NORM.DIST(AND(AK$6&gt;=$F86,AK$6&lt;=$H86)*(AJ$6-$F86+1),$J86/2,$M86,TRUE))/(1-2*_xlfn.NORM.DIST(0,$J86/2,$M86,TRUE))*$D86+($K86="Steady Growth")*(AND(AK$6&gt;=$F86,AK$6&lt;=$H86)*((AK$6-$F86+1)/($J86*($J86+1)/2)*$D86))+($K86="custom")*CustCF!AE86</f>
        <v>0</v>
      </c>
      <c r="AL86" s="95">
        <f>($K86="Bell Curve")*(_xlfn.NORM.DIST(AND(AL$6&gt;=$F86,AL$6&lt;=$H86)*(AL$6-$F86+1),$J86/2,$M86,TRUE)-_xlfn.NORM.DIST(AND(AL$6&gt;=$F86,AL$6&lt;=$H86)*(AK$6-$F86+1),$J86/2,$M86,TRUE))/(1-2*_xlfn.NORM.DIST(0,$J86/2,$M86,TRUE))*$D86+($K86="Steady Growth")*(AND(AL$6&gt;=$F86,AL$6&lt;=$H86)*((AL$6-$F86+1)/($J86*($J86+1)/2)*$D86))+($K86="custom")*CustCF!AF86</f>
        <v>0</v>
      </c>
      <c r="AM86" s="95">
        <f>($K86="Bell Curve")*(_xlfn.NORM.DIST(AND(AM$6&gt;=$F86,AM$6&lt;=$H86)*(AM$6-$F86+1),$J86/2,$M86,TRUE)-_xlfn.NORM.DIST(AND(AM$6&gt;=$F86,AM$6&lt;=$H86)*(AL$6-$F86+1),$J86/2,$M86,TRUE))/(1-2*_xlfn.NORM.DIST(0,$J86/2,$M86,TRUE))*$D86+($K86="Steady Growth")*(AND(AM$6&gt;=$F86,AM$6&lt;=$H86)*((AM$6-$F86+1)/($J86*($J86+1)/2)*$D86))+($K86="custom")*CustCF!AG86</f>
        <v>0</v>
      </c>
      <c r="AN86" s="95">
        <f>($K86="Bell Curve")*(_xlfn.NORM.DIST(AND(AN$6&gt;=$F86,AN$6&lt;=$H86)*(AN$6-$F86+1),$J86/2,$M86,TRUE)-_xlfn.NORM.DIST(AND(AN$6&gt;=$F86,AN$6&lt;=$H86)*(AM$6-$F86+1),$J86/2,$M86,TRUE))/(1-2*_xlfn.NORM.DIST(0,$J86/2,$M86,TRUE))*$D86+($K86="Steady Growth")*(AND(AN$6&gt;=$F86,AN$6&lt;=$H86)*((AN$6-$F86+1)/($J86*($J86+1)/2)*$D86))+($K86="custom")*CustCF!AH86</f>
        <v>0</v>
      </c>
      <c r="AO86" s="95">
        <f>($K86="Bell Curve")*(_xlfn.NORM.DIST(AND(AO$6&gt;=$F86,AO$6&lt;=$H86)*(AO$6-$F86+1),$J86/2,$M86,TRUE)-_xlfn.NORM.DIST(AND(AO$6&gt;=$F86,AO$6&lt;=$H86)*(AN$6-$F86+1),$J86/2,$M86,TRUE))/(1-2*_xlfn.NORM.DIST(0,$J86/2,$M86,TRUE))*$D86+($K86="Steady Growth")*(AND(AO$6&gt;=$F86,AO$6&lt;=$H86)*((AO$6-$F86+1)/($J86*($J86+1)/2)*$D86))+($K86="custom")*CustCF!AI86</f>
        <v>0</v>
      </c>
      <c r="AP86" s="95">
        <f>($K86="Bell Curve")*(_xlfn.NORM.DIST(AND(AP$6&gt;=$F86,AP$6&lt;=$H86)*(AP$6-$F86+1),$J86/2,$M86,TRUE)-_xlfn.NORM.DIST(AND(AP$6&gt;=$F86,AP$6&lt;=$H86)*(AO$6-$F86+1),$J86/2,$M86,TRUE))/(1-2*_xlfn.NORM.DIST(0,$J86/2,$M86,TRUE))*$D86+($K86="Steady Growth")*(AND(AP$6&gt;=$F86,AP$6&lt;=$H86)*((AP$6-$F86+1)/($J86*($J86+1)/2)*$D86))+($K86="custom")*CustCF!AJ86</f>
        <v>0</v>
      </c>
      <c r="AQ86" s="95">
        <f>($K86="Bell Curve")*(_xlfn.NORM.DIST(AND(AQ$6&gt;=$F86,AQ$6&lt;=$H86)*(AQ$6-$F86+1),$J86/2,$M86,TRUE)-_xlfn.NORM.DIST(AND(AQ$6&gt;=$F86,AQ$6&lt;=$H86)*(AP$6-$F86+1),$J86/2,$M86,TRUE))/(1-2*_xlfn.NORM.DIST(0,$J86/2,$M86,TRUE))*$D86+($K86="Steady Growth")*(AND(AQ$6&gt;=$F86,AQ$6&lt;=$H86)*((AQ$6-$F86+1)/($J86*($J86+1)/2)*$D86))+($K86="custom")*CustCF!AK86</f>
        <v>0</v>
      </c>
      <c r="AR86" s="95">
        <f>($K86="Bell Curve")*(_xlfn.NORM.DIST(AND(AR$6&gt;=$F86,AR$6&lt;=$H86)*(AR$6-$F86+1),$J86/2,$M86,TRUE)-_xlfn.NORM.DIST(AND(AR$6&gt;=$F86,AR$6&lt;=$H86)*(AQ$6-$F86+1),$J86/2,$M86,TRUE))/(1-2*_xlfn.NORM.DIST(0,$J86/2,$M86,TRUE))*$D86+($K86="Steady Growth")*(AND(AR$6&gt;=$F86,AR$6&lt;=$H86)*((AR$6-$F86+1)/($J86*($J86+1)/2)*$D86))+($K86="custom")*CustCF!AL86</f>
        <v>0</v>
      </c>
      <c r="AS86" s="95">
        <f>($K86="Bell Curve")*(_xlfn.NORM.DIST(AND(AS$6&gt;=$F86,AS$6&lt;=$H86)*(AS$6-$F86+1),$J86/2,$M86,TRUE)-_xlfn.NORM.DIST(AND(AS$6&gt;=$F86,AS$6&lt;=$H86)*(AR$6-$F86+1),$J86/2,$M86,TRUE))/(1-2*_xlfn.NORM.DIST(0,$J86/2,$M86,TRUE))*$D86+($K86="Steady Growth")*(AND(AS$6&gt;=$F86,AS$6&lt;=$H86)*((AS$6-$F86+1)/($J86*($J86+1)/2)*$D86))+($K86="custom")*CustCF!AM86</f>
        <v>0</v>
      </c>
      <c r="AT86" s="95">
        <f>($K86="Bell Curve")*(_xlfn.NORM.DIST(AND(AT$6&gt;=$F86,AT$6&lt;=$H86)*(AT$6-$F86+1),$J86/2,$M86,TRUE)-_xlfn.NORM.DIST(AND(AT$6&gt;=$F86,AT$6&lt;=$H86)*(AS$6-$F86+1),$J86/2,$M86,TRUE))/(1-2*_xlfn.NORM.DIST(0,$J86/2,$M86,TRUE))*$D86+($K86="Steady Growth")*(AND(AT$6&gt;=$F86,AT$6&lt;=$H86)*((AT$6-$F86+1)/($J86*($J86+1)/2)*$D86))+($K86="custom")*CustCF!AN86</f>
        <v>0</v>
      </c>
      <c r="AU86" s="95">
        <f>($K86="Bell Curve")*(_xlfn.NORM.DIST(AND(AU$6&gt;=$F86,AU$6&lt;=$H86)*(AU$6-$F86+1),$J86/2,$M86,TRUE)-_xlfn.NORM.DIST(AND(AU$6&gt;=$F86,AU$6&lt;=$H86)*(AT$6-$F86+1),$J86/2,$M86,TRUE))/(1-2*_xlfn.NORM.DIST(0,$J86/2,$M86,TRUE))*$D86+($K86="Steady Growth")*(AND(AU$6&gt;=$F86,AU$6&lt;=$H86)*((AU$6-$F86+1)/($J86*($J86+1)/2)*$D86))+($K86="custom")*CustCF!AO86</f>
        <v>0</v>
      </c>
      <c r="AV86" s="95">
        <f>($K86="Bell Curve")*(_xlfn.NORM.DIST(AND(AV$6&gt;=$F86,AV$6&lt;=$H86)*(AV$6-$F86+1),$J86/2,$M86,TRUE)-_xlfn.NORM.DIST(AND(AV$6&gt;=$F86,AV$6&lt;=$H86)*(AU$6-$F86+1),$J86/2,$M86,TRUE))/(1-2*_xlfn.NORM.DIST(0,$J86/2,$M86,TRUE))*$D86+($K86="Steady Growth")*(AND(AV$6&gt;=$F86,AV$6&lt;=$H86)*((AV$6-$F86+1)/($J86*($J86+1)/2)*$D86))+($K86="custom")*CustCF!AP86</f>
        <v>0</v>
      </c>
      <c r="AW86" s="95">
        <f>($K86="Bell Curve")*(_xlfn.NORM.DIST(AND(AW$6&gt;=$F86,AW$6&lt;=$H86)*(AW$6-$F86+1),$J86/2,$M86,TRUE)-_xlfn.NORM.DIST(AND(AW$6&gt;=$F86,AW$6&lt;=$H86)*(AV$6-$F86+1),$J86/2,$M86,TRUE))/(1-2*_xlfn.NORM.DIST(0,$J86/2,$M86,TRUE))*$D86+($K86="Steady Growth")*(AND(AW$6&gt;=$F86,AW$6&lt;=$H86)*((AW$6-$F86+1)/($J86*($J86+1)/2)*$D86))+($K86="custom")*CustCF!AQ86</f>
        <v>0</v>
      </c>
      <c r="AX86" s="95">
        <f>($K86="Bell Curve")*(_xlfn.NORM.DIST(AND(AX$6&gt;=$F86,AX$6&lt;=$H86)*(AX$6-$F86+1),$J86/2,$M86,TRUE)-_xlfn.NORM.DIST(AND(AX$6&gt;=$F86,AX$6&lt;=$H86)*(AW$6-$F86+1),$J86/2,$M86,TRUE))/(1-2*_xlfn.NORM.DIST(0,$J86/2,$M86,TRUE))*$D86+($K86="Steady Growth")*(AND(AX$6&gt;=$F86,AX$6&lt;=$H86)*((AX$6-$F86+1)/($J86*($J86+1)/2)*$D86))+($K86="custom")*CustCF!AR86</f>
        <v>0</v>
      </c>
      <c r="AY86" s="95">
        <f>($K86="Bell Curve")*(_xlfn.NORM.DIST(AND(AY$6&gt;=$F86,AY$6&lt;=$H86)*(AY$6-$F86+1),$J86/2,$M86,TRUE)-_xlfn.NORM.DIST(AND(AY$6&gt;=$F86,AY$6&lt;=$H86)*(AX$6-$F86+1),$J86/2,$M86,TRUE))/(1-2*_xlfn.NORM.DIST(0,$J86/2,$M86,TRUE))*$D86+($K86="Steady Growth")*(AND(AY$6&gt;=$F86,AY$6&lt;=$H86)*((AY$6-$F86+1)/($J86*($J86+1)/2)*$D86))+($K86="custom")*CustCF!AS86</f>
        <v>0</v>
      </c>
      <c r="AZ86" s="95">
        <f>($K86="Bell Curve")*(_xlfn.NORM.DIST(AND(AZ$6&gt;=$F86,AZ$6&lt;=$H86)*(AZ$6-$F86+1),$J86/2,$M86,TRUE)-_xlfn.NORM.DIST(AND(AZ$6&gt;=$F86,AZ$6&lt;=$H86)*(AY$6-$F86+1),$J86/2,$M86,TRUE))/(1-2*_xlfn.NORM.DIST(0,$J86/2,$M86,TRUE))*$D86+($K86="Steady Growth")*(AND(AZ$6&gt;=$F86,AZ$6&lt;=$H86)*((AZ$6-$F86+1)/($J86*($J86+1)/2)*$D86))+($K86="custom")*CustCF!AT86</f>
        <v>0</v>
      </c>
      <c r="BA86" s="95">
        <f>($K86="Bell Curve")*(_xlfn.NORM.DIST(AND(BA$6&gt;=$F86,BA$6&lt;=$H86)*(BA$6-$F86+1),$J86/2,$M86,TRUE)-_xlfn.NORM.DIST(AND(BA$6&gt;=$F86,BA$6&lt;=$H86)*(AZ$6-$F86+1),$J86/2,$M86,TRUE))/(1-2*_xlfn.NORM.DIST(0,$J86/2,$M86,TRUE))*$D86+($K86="Steady Growth")*(AND(BA$6&gt;=$F86,BA$6&lt;=$H86)*((BA$6-$F86+1)/($J86*($J86+1)/2)*$D86))+($K86="custom")*CustCF!AU86</f>
        <v>0</v>
      </c>
      <c r="BB86" s="95">
        <f>($K86="Bell Curve")*(_xlfn.NORM.DIST(AND(BB$6&gt;=$F86,BB$6&lt;=$H86)*(BB$6-$F86+1),$J86/2,$M86,TRUE)-_xlfn.NORM.DIST(AND(BB$6&gt;=$F86,BB$6&lt;=$H86)*(BA$6-$F86+1),$J86/2,$M86,TRUE))/(1-2*_xlfn.NORM.DIST(0,$J86/2,$M86,TRUE))*$D86+($K86="Steady Growth")*(AND(BB$6&gt;=$F86,BB$6&lt;=$H86)*((BB$6-$F86+1)/($J86*($J86+1)/2)*$D86))+($K86="custom")*CustCF!AV86</f>
        <v>0</v>
      </c>
      <c r="BC86" s="95">
        <f>($K86="Bell Curve")*(_xlfn.NORM.DIST(AND(BC$6&gt;=$F86,BC$6&lt;=$H86)*(BC$6-$F86+1),$J86/2,$M86,TRUE)-_xlfn.NORM.DIST(AND(BC$6&gt;=$F86,BC$6&lt;=$H86)*(BB$6-$F86+1),$J86/2,$M86,TRUE))/(1-2*_xlfn.NORM.DIST(0,$J86/2,$M86,TRUE))*$D86+($K86="Steady Growth")*(AND(BC$6&gt;=$F86,BC$6&lt;=$H86)*((BC$6-$F86+1)/($J86*($J86+1)/2)*$D86))+($K86="custom")*CustCF!AW86</f>
        <v>0</v>
      </c>
      <c r="BD86" s="95">
        <f>($K86="Bell Curve")*(_xlfn.NORM.DIST(AND(BD$6&gt;=$F86,BD$6&lt;=$H86)*(BD$6-$F86+1),$J86/2,$M86,TRUE)-_xlfn.NORM.DIST(AND(BD$6&gt;=$F86,BD$6&lt;=$H86)*(BC$6-$F86+1),$J86/2,$M86,TRUE))/(1-2*_xlfn.NORM.DIST(0,$J86/2,$M86,TRUE))*$D86+($K86="Steady Growth")*(AND(BD$6&gt;=$F86,BD$6&lt;=$H86)*((BD$6-$F86+1)/($J86*($J86+1)/2)*$D86))+($K86="custom")*CustCF!AX86</f>
        <v>0</v>
      </c>
      <c r="BE86" s="95">
        <f>($K86="Bell Curve")*(_xlfn.NORM.DIST(AND(BE$6&gt;=$F86,BE$6&lt;=$H86)*(BE$6-$F86+1),$J86/2,$M86,TRUE)-_xlfn.NORM.DIST(AND(BE$6&gt;=$F86,BE$6&lt;=$H86)*(BD$6-$F86+1),$J86/2,$M86,TRUE))/(1-2*_xlfn.NORM.DIST(0,$J86/2,$M86,TRUE))*$D86+($K86="Steady Growth")*(AND(BE$6&gt;=$F86,BE$6&lt;=$H86)*((BE$6-$F86+1)/($J86*($J86+1)/2)*$D86))+($K86="custom")*CustCF!AY86</f>
        <v>0</v>
      </c>
      <c r="BF86" s="95">
        <f>($K86="Bell Curve")*(_xlfn.NORM.DIST(AND(BF$6&gt;=$F86,BF$6&lt;=$H86)*(BF$6-$F86+1),$J86/2,$M86,TRUE)-_xlfn.NORM.DIST(AND(BF$6&gt;=$F86,BF$6&lt;=$H86)*(BE$6-$F86+1),$J86/2,$M86,TRUE))/(1-2*_xlfn.NORM.DIST(0,$J86/2,$M86,TRUE))*$D86+($K86="Steady Growth")*(AND(BF$6&gt;=$F86,BF$6&lt;=$H86)*((BF$6-$F86+1)/($J86*($J86+1)/2)*$D86))+($K86="custom")*CustCF!AZ86</f>
        <v>0</v>
      </c>
      <c r="BG86" s="95">
        <f>($K86="Bell Curve")*(_xlfn.NORM.DIST(AND(BG$6&gt;=$F86,BG$6&lt;=$H86)*(BG$6-$F86+1),$J86/2,$M86,TRUE)-_xlfn.NORM.DIST(AND(BG$6&gt;=$F86,BG$6&lt;=$H86)*(BF$6-$F86+1),$J86/2,$M86,TRUE))/(1-2*_xlfn.NORM.DIST(0,$J86/2,$M86,TRUE))*$D86+($K86="Steady Growth")*(AND(BG$6&gt;=$F86,BG$6&lt;=$H86)*((BG$6-$F86+1)/($J86*($J86+1)/2)*$D86))+($K86="custom")*CustCF!BA86</f>
        <v>0</v>
      </c>
      <c r="BH86" s="95">
        <f>($K86="Bell Curve")*(_xlfn.NORM.DIST(AND(BH$6&gt;=$F86,BH$6&lt;=$H86)*(BH$6-$F86+1),$J86/2,$M86,TRUE)-_xlfn.NORM.DIST(AND(BH$6&gt;=$F86,BH$6&lt;=$H86)*(BG$6-$F86+1),$J86/2,$M86,TRUE))/(1-2*_xlfn.NORM.DIST(0,$J86/2,$M86,TRUE))*$D86+($K86="Steady Growth")*(AND(BH$6&gt;=$F86,BH$6&lt;=$H86)*((BH$6-$F86+1)/($J86*($J86+1)/2)*$D86))+($K86="custom")*CustCF!BB86</f>
        <v>0</v>
      </c>
      <c r="BI86" s="95">
        <f>($K86="Bell Curve")*(_xlfn.NORM.DIST(AND(BI$6&gt;=$F86,BI$6&lt;=$H86)*(BI$6-$F86+1),$J86/2,$M86,TRUE)-_xlfn.NORM.DIST(AND(BI$6&gt;=$F86,BI$6&lt;=$H86)*(BH$6-$F86+1),$J86/2,$M86,TRUE))/(1-2*_xlfn.NORM.DIST(0,$J86/2,$M86,TRUE))*$D86+($K86="Steady Growth")*(AND(BI$6&gt;=$F86,BI$6&lt;=$H86)*((BI$6-$F86+1)/($J86*($J86+1)/2)*$D86))+($K86="custom")*CustCF!BC86</f>
        <v>0</v>
      </c>
      <c r="BJ86" s="95">
        <f>($K86="Bell Curve")*(_xlfn.NORM.DIST(AND(BJ$6&gt;=$F86,BJ$6&lt;=$H86)*(BJ$6-$F86+1),$J86/2,$M86,TRUE)-_xlfn.NORM.DIST(AND(BJ$6&gt;=$F86,BJ$6&lt;=$H86)*(BI$6-$F86+1),$J86/2,$M86,TRUE))/(1-2*_xlfn.NORM.DIST(0,$J86/2,$M86,TRUE))*$D86+($K86="Steady Growth")*(AND(BJ$6&gt;=$F86,BJ$6&lt;=$H86)*((BJ$6-$F86+1)/($J86*($J86+1)/2)*$D86))+($K86="custom")*CustCF!BD86</f>
        <v>0</v>
      </c>
      <c r="BK86" s="95">
        <f>($K86="Bell Curve")*(_xlfn.NORM.DIST(AND(BK$6&gt;=$F86,BK$6&lt;=$H86)*(BK$6-$F86+1),$J86/2,$M86,TRUE)-_xlfn.NORM.DIST(AND(BK$6&gt;=$F86,BK$6&lt;=$H86)*(BJ$6-$F86+1),$J86/2,$M86,TRUE))/(1-2*_xlfn.NORM.DIST(0,$J86/2,$M86,TRUE))*$D86+($K86="Steady Growth")*(AND(BK$6&gt;=$F86,BK$6&lt;=$H86)*((BK$6-$F86+1)/($J86*($J86+1)/2)*$D86))+($K86="custom")*CustCF!BE86</f>
        <v>0</v>
      </c>
      <c r="BL86" s="95">
        <f>($K86="Bell Curve")*(_xlfn.NORM.DIST(AND(BL$6&gt;=$F86,BL$6&lt;=$H86)*(BL$6-$F86+1),$J86/2,$M86,TRUE)-_xlfn.NORM.DIST(AND(BL$6&gt;=$F86,BL$6&lt;=$H86)*(BK$6-$F86+1),$J86/2,$M86,TRUE))/(1-2*_xlfn.NORM.DIST(0,$J86/2,$M86,TRUE))*$D86+($K86="Steady Growth")*(AND(BL$6&gt;=$F86,BL$6&lt;=$H86)*((BL$6-$F86+1)/($J86*($J86+1)/2)*$D86))+($K86="custom")*CustCF!BF86</f>
        <v>0</v>
      </c>
      <c r="BM86" s="95">
        <f>($K86="Bell Curve")*(_xlfn.NORM.DIST(AND(BM$6&gt;=$F86,BM$6&lt;=$H86)*(BM$6-$F86+1),$J86/2,$M86,TRUE)-_xlfn.NORM.DIST(AND(BM$6&gt;=$F86,BM$6&lt;=$H86)*(BL$6-$F86+1),$J86/2,$M86,TRUE))/(1-2*_xlfn.NORM.DIST(0,$J86/2,$M86,TRUE))*$D86+($K86="Steady Growth")*(AND(BM$6&gt;=$F86,BM$6&lt;=$H86)*((BM$6-$F86+1)/($J86*($J86+1)/2)*$D86))+($K86="custom")*CustCF!BG86</f>
        <v>0</v>
      </c>
      <c r="BN86" s="95">
        <f>($K86="Bell Curve")*(_xlfn.NORM.DIST(AND(BN$6&gt;=$F86,BN$6&lt;=$H86)*(BN$6-$F86+1),$J86/2,$M86,TRUE)-_xlfn.NORM.DIST(AND(BN$6&gt;=$F86,BN$6&lt;=$H86)*(BM$6-$F86+1),$J86/2,$M86,TRUE))/(1-2*_xlfn.NORM.DIST(0,$J86/2,$M86,TRUE))*$D86+($K86="Steady Growth")*(AND(BN$6&gt;=$F86,BN$6&lt;=$H86)*((BN$6-$F86+1)/($J86*($J86+1)/2)*$D86))+($K86="custom")*CustCF!BH86</f>
        <v>0</v>
      </c>
      <c r="BO86" s="95">
        <f>($K86="Bell Curve")*(_xlfn.NORM.DIST(AND(BO$6&gt;=$F86,BO$6&lt;=$H86)*(BO$6-$F86+1),$J86/2,$M86,TRUE)-_xlfn.NORM.DIST(AND(BO$6&gt;=$F86,BO$6&lt;=$H86)*(BN$6-$F86+1),$J86/2,$M86,TRUE))/(1-2*_xlfn.NORM.DIST(0,$J86/2,$M86,TRUE))*$D86+($K86="Steady Growth")*(AND(BO$6&gt;=$F86,BO$6&lt;=$H86)*((BO$6-$F86+1)/($J86*($J86+1)/2)*$D86))+($K86="custom")*CustCF!BI86</f>
        <v>0</v>
      </c>
      <c r="BP86" s="95">
        <f>($K86="Bell Curve")*(_xlfn.NORM.DIST(AND(BP$6&gt;=$F86,BP$6&lt;=$H86)*(BP$6-$F86+1),$J86/2,$M86,TRUE)-_xlfn.NORM.DIST(AND(BP$6&gt;=$F86,BP$6&lt;=$H86)*(BO$6-$F86+1),$J86/2,$M86,TRUE))/(1-2*_xlfn.NORM.DIST(0,$J86/2,$M86,TRUE))*$D86+($K86="Steady Growth")*(AND(BP$6&gt;=$F86,BP$6&lt;=$H86)*((BP$6-$F86+1)/($J86*($J86+1)/2)*$D86))+($K86="custom")*CustCF!BJ86</f>
        <v>0</v>
      </c>
      <c r="BQ86" s="95">
        <f>($K86="Bell Curve")*(_xlfn.NORM.DIST(AND(BQ$6&gt;=$F86,BQ$6&lt;=$H86)*(BQ$6-$F86+1),$J86/2,$M86,TRUE)-_xlfn.NORM.DIST(AND(BQ$6&gt;=$F86,BQ$6&lt;=$H86)*(BP$6-$F86+1),$J86/2,$M86,TRUE))/(1-2*_xlfn.NORM.DIST(0,$J86/2,$M86,TRUE))*$D86+($K86="Steady Growth")*(AND(BQ$6&gt;=$F86,BQ$6&lt;=$H86)*((BQ$6-$F86+1)/($J86*($J86+1)/2)*$D86))+($K86="custom")*CustCF!BK86</f>
        <v>0</v>
      </c>
      <c r="BR86" s="95">
        <f>($K86="Bell Curve")*(_xlfn.NORM.DIST(AND(BR$6&gt;=$F86,BR$6&lt;=$H86)*(BR$6-$F86+1),$J86/2,$M86,TRUE)-_xlfn.NORM.DIST(AND(BR$6&gt;=$F86,BR$6&lt;=$H86)*(BQ$6-$F86+1),$J86/2,$M86,TRUE))/(1-2*_xlfn.NORM.DIST(0,$J86/2,$M86,TRUE))*$D86+($K86="Steady Growth")*(AND(BR$6&gt;=$F86,BR$6&lt;=$H86)*((BR$6-$F86+1)/($J86*($J86+1)/2)*$D86))+($K86="custom")*CustCF!BL86</f>
        <v>0</v>
      </c>
      <c r="BS86" s="95">
        <f>($K86="Bell Curve")*(_xlfn.NORM.DIST(AND(BS$6&gt;=$F86,BS$6&lt;=$H86)*(BS$6-$F86+1),$J86/2,$M86,TRUE)-_xlfn.NORM.DIST(AND(BS$6&gt;=$F86,BS$6&lt;=$H86)*(BR$6-$F86+1),$J86/2,$M86,TRUE))/(1-2*_xlfn.NORM.DIST(0,$J86/2,$M86,TRUE))*$D86+($K86="Steady Growth")*(AND(BS$6&gt;=$F86,BS$6&lt;=$H86)*((BS$6-$F86+1)/($J86*($J86+1)/2)*$D86))+($K86="custom")*CustCF!BM86</f>
        <v>0</v>
      </c>
      <c r="BT86" s="95">
        <f>($K86="Bell Curve")*(_xlfn.NORM.DIST(AND(BT$6&gt;=$F86,BT$6&lt;=$H86)*(BT$6-$F86+1),$J86/2,$M86,TRUE)-_xlfn.NORM.DIST(AND(BT$6&gt;=$F86,BT$6&lt;=$H86)*(BS$6-$F86+1),$J86/2,$M86,TRUE))/(1-2*_xlfn.NORM.DIST(0,$J86/2,$M86,TRUE))*$D86+($K86="Steady Growth")*(AND(BT$6&gt;=$F86,BT$6&lt;=$H86)*((BT$6-$F86+1)/($J86*($J86+1)/2)*$D86))+($K86="custom")*CustCF!BN86</f>
        <v>0</v>
      </c>
      <c r="BU86" s="95">
        <f>($K86="Bell Curve")*(_xlfn.NORM.DIST(AND(BU$6&gt;=$F86,BU$6&lt;=$H86)*(BU$6-$F86+1),$J86/2,$M86,TRUE)-_xlfn.NORM.DIST(AND(BU$6&gt;=$F86,BU$6&lt;=$H86)*(BT$6-$F86+1),$J86/2,$M86,TRUE))/(1-2*_xlfn.NORM.DIST(0,$J86/2,$M86,TRUE))*$D86+($K86="Steady Growth")*(AND(BU$6&gt;=$F86,BU$6&lt;=$H86)*((BU$6-$F86+1)/($J86*($J86+1)/2)*$D86))+($K86="custom")*CustCF!BO86</f>
        <v>0</v>
      </c>
      <c r="BV86" s="95">
        <f>($K86="Bell Curve")*(_xlfn.NORM.DIST(AND(BV$6&gt;=$F86,BV$6&lt;=$H86)*(BV$6-$F86+1),$J86/2,$M86,TRUE)-_xlfn.NORM.DIST(AND(BV$6&gt;=$F86,BV$6&lt;=$H86)*(BU$6-$F86+1),$J86/2,$M86,TRUE))/(1-2*_xlfn.NORM.DIST(0,$J86/2,$M86,TRUE))*$D86+($K86="Steady Growth")*(AND(BV$6&gt;=$F86,BV$6&lt;=$H86)*((BV$6-$F86+1)/($J86*($J86+1)/2)*$D86))+($K86="custom")*CustCF!BP86</f>
        <v>0</v>
      </c>
      <c r="BW86" s="95">
        <f>($K86="Bell Curve")*(_xlfn.NORM.DIST(AND(BW$6&gt;=$F86,BW$6&lt;=$H86)*(BW$6-$F86+1),$J86/2,$M86,TRUE)-_xlfn.NORM.DIST(AND(BW$6&gt;=$F86,BW$6&lt;=$H86)*(BV$6-$F86+1),$J86/2,$M86,TRUE))/(1-2*_xlfn.NORM.DIST(0,$J86/2,$M86,TRUE))*$D86+($K86="Steady Growth")*(AND(BW$6&gt;=$F86,BW$6&lt;=$H86)*((BW$6-$F86+1)/($J86*($J86+1)/2)*$D86))+($K86="custom")*CustCF!BQ86</f>
        <v>0</v>
      </c>
      <c r="BX86" s="95">
        <f>($K86="Bell Curve")*(_xlfn.NORM.DIST(AND(BX$6&gt;=$F86,BX$6&lt;=$H86)*(BX$6-$F86+1),$J86/2,$M86,TRUE)-_xlfn.NORM.DIST(AND(BX$6&gt;=$F86,BX$6&lt;=$H86)*(BW$6-$F86+1),$J86/2,$M86,TRUE))/(1-2*_xlfn.NORM.DIST(0,$J86/2,$M86,TRUE))*$D86+($K86="Steady Growth")*(AND(BX$6&gt;=$F86,BX$6&lt;=$H86)*((BX$6-$F86+1)/($J86*($J86+1)/2)*$D86))+($K86="custom")*CustCF!BR86</f>
        <v>0</v>
      </c>
      <c r="BY86" s="95">
        <f>($K86="Bell Curve")*(_xlfn.NORM.DIST(AND(BY$6&gt;=$F86,BY$6&lt;=$H86)*(BY$6-$F86+1),$J86/2,$M86,TRUE)-_xlfn.NORM.DIST(AND(BY$6&gt;=$F86,BY$6&lt;=$H86)*(BX$6-$F86+1),$J86/2,$M86,TRUE))/(1-2*_xlfn.NORM.DIST(0,$J86/2,$M86,TRUE))*$D86+($K86="Steady Growth")*(AND(BY$6&gt;=$F86,BY$6&lt;=$H86)*((BY$6-$F86+1)/($J86*($J86+1)/2)*$D86))+($K86="custom")*CustCF!BS86</f>
        <v>0</v>
      </c>
      <c r="BZ86" s="95">
        <f>($K86="Bell Curve")*(_xlfn.NORM.DIST(AND(BZ$6&gt;=$F86,BZ$6&lt;=$H86)*(BZ$6-$F86+1),$J86/2,$M86,TRUE)-_xlfn.NORM.DIST(AND(BZ$6&gt;=$F86,BZ$6&lt;=$H86)*(BY$6-$F86+1),$J86/2,$M86,TRUE))/(1-2*_xlfn.NORM.DIST(0,$J86/2,$M86,TRUE))*$D86+($K86="Steady Growth")*(AND(BZ$6&gt;=$F86,BZ$6&lt;=$H86)*((BZ$6-$F86+1)/($J86*($J86+1)/2)*$D86))+($K86="custom")*CustCF!BT86</f>
        <v>0</v>
      </c>
      <c r="CA86" s="95">
        <f>($K86="Bell Curve")*(_xlfn.NORM.DIST(AND(CA$6&gt;=$F86,CA$6&lt;=$H86)*(CA$6-$F86+1),$J86/2,$M86,TRUE)-_xlfn.NORM.DIST(AND(CA$6&gt;=$F86,CA$6&lt;=$H86)*(BZ$6-$F86+1),$J86/2,$M86,TRUE))/(1-2*_xlfn.NORM.DIST(0,$J86/2,$M86,TRUE))*$D86+($K86="Steady Growth")*(AND(CA$6&gt;=$F86,CA$6&lt;=$H86)*((CA$6-$F86+1)/($J86*($J86+1)/2)*$D86))+($K86="custom")*CustCF!BU86</f>
        <v>0</v>
      </c>
      <c r="CB86" s="95">
        <f>($K86="Bell Curve")*(_xlfn.NORM.DIST(AND(CB$6&gt;=$F86,CB$6&lt;=$H86)*(CB$6-$F86+1),$J86/2,$M86,TRUE)-_xlfn.NORM.DIST(AND(CB$6&gt;=$F86,CB$6&lt;=$H86)*(CA$6-$F86+1),$J86/2,$M86,TRUE))/(1-2*_xlfn.NORM.DIST(0,$J86/2,$M86,TRUE))*$D86+($K86="Steady Growth")*(AND(CB$6&gt;=$F86,CB$6&lt;=$H86)*((CB$6-$F86+1)/($J86*($J86+1)/2)*$D86))+($K86="custom")*CustCF!BV86</f>
        <v>0</v>
      </c>
      <c r="CC86" s="95">
        <f>($K86="Bell Curve")*(_xlfn.NORM.DIST(AND(CC$6&gt;=$F86,CC$6&lt;=$H86)*(CC$6-$F86+1),$J86/2,$M86,TRUE)-_xlfn.NORM.DIST(AND(CC$6&gt;=$F86,CC$6&lt;=$H86)*(CB$6-$F86+1),$J86/2,$M86,TRUE))/(1-2*_xlfn.NORM.DIST(0,$J86/2,$M86,TRUE))*$D86+($K86="Steady Growth")*(AND(CC$6&gt;=$F86,CC$6&lt;=$H86)*((CC$6-$F86+1)/($J86*($J86+1)/2)*$D86))+($K86="custom")*CustCF!BW86</f>
        <v>0</v>
      </c>
      <c r="CD86" s="95">
        <f>($K86="Bell Curve")*(_xlfn.NORM.DIST(AND(CD$6&gt;=$F86,CD$6&lt;=$H86)*(CD$6-$F86+1),$J86/2,$M86,TRUE)-_xlfn.NORM.DIST(AND(CD$6&gt;=$F86,CD$6&lt;=$H86)*(CC$6-$F86+1),$J86/2,$M86,TRUE))/(1-2*_xlfn.NORM.DIST(0,$J86/2,$M86,TRUE))*$D86+($K86="Steady Growth")*(AND(CD$6&gt;=$F86,CD$6&lt;=$H86)*((CD$6-$F86+1)/($J86*($J86+1)/2)*$D86))+($K86="custom")*CustCF!BX86</f>
        <v>0</v>
      </c>
      <c r="CE86" s="95">
        <f>($K86="Bell Curve")*(_xlfn.NORM.DIST(AND(CE$6&gt;=$F86,CE$6&lt;=$H86)*(CE$6-$F86+1),$J86/2,$M86,TRUE)-_xlfn.NORM.DIST(AND(CE$6&gt;=$F86,CE$6&lt;=$H86)*(CD$6-$F86+1),$J86/2,$M86,TRUE))/(1-2*_xlfn.NORM.DIST(0,$J86/2,$M86,TRUE))*$D86+($K86="Steady Growth")*(AND(CE$6&gt;=$F86,CE$6&lt;=$H86)*((CE$6-$F86+1)/($J86*($J86+1)/2)*$D86))+($K86="custom")*CustCF!BY86</f>
        <v>0</v>
      </c>
      <c r="CF86" s="95">
        <f>($K86="Bell Curve")*(_xlfn.NORM.DIST(AND(CF$6&gt;=$F86,CF$6&lt;=$H86)*(CF$6-$F86+1),$J86/2,$M86,TRUE)-_xlfn.NORM.DIST(AND(CF$6&gt;=$F86,CF$6&lt;=$H86)*(CE$6-$F86+1),$J86/2,$M86,TRUE))/(1-2*_xlfn.NORM.DIST(0,$J86/2,$M86,TRUE))*$D86+($K86="Steady Growth")*(AND(CF$6&gt;=$F86,CF$6&lt;=$H86)*((CF$6-$F86+1)/($J86*($J86+1)/2)*$D86))+($K86="custom")*CustCF!BZ86</f>
        <v>0</v>
      </c>
      <c r="CG86" s="95">
        <f>($K86="Bell Curve")*(_xlfn.NORM.DIST(AND(CG$6&gt;=$F86,CG$6&lt;=$H86)*(CG$6-$F86+1),$J86/2,$M86,TRUE)-_xlfn.NORM.DIST(AND(CG$6&gt;=$F86,CG$6&lt;=$H86)*(CF$6-$F86+1),$J86/2,$M86,TRUE))/(1-2*_xlfn.NORM.DIST(0,$J86/2,$M86,TRUE))*$D86+($K86="Steady Growth")*(AND(CG$6&gt;=$F86,CG$6&lt;=$H86)*((CG$6-$F86+1)/($J86*($J86+1)/2)*$D86))+($K86="custom")*CustCF!CA86</f>
        <v>0</v>
      </c>
      <c r="CH86" s="95">
        <f>($K86="Bell Curve")*(_xlfn.NORM.DIST(AND(CH$6&gt;=$F86,CH$6&lt;=$H86)*(CH$6-$F86+1),$J86/2,$M86,TRUE)-_xlfn.NORM.DIST(AND(CH$6&gt;=$F86,CH$6&lt;=$H86)*(CG$6-$F86+1),$J86/2,$M86,TRUE))/(1-2*_xlfn.NORM.DIST(0,$J86/2,$M86,TRUE))*$D86+($K86="Steady Growth")*(AND(CH$6&gt;=$F86,CH$6&lt;=$H86)*((CH$6-$F86+1)/($J86*($J86+1)/2)*$D86))+($K86="custom")*CustCF!CB86</f>
        <v>0</v>
      </c>
      <c r="CI86" s="95">
        <f>($K86="Bell Curve")*(_xlfn.NORM.DIST(AND(CI$6&gt;=$F86,CI$6&lt;=$H86)*(CI$6-$F86+1),$J86/2,$M86,TRUE)-_xlfn.NORM.DIST(AND(CI$6&gt;=$F86,CI$6&lt;=$H86)*(CH$6-$F86+1),$J86/2,$M86,TRUE))/(1-2*_xlfn.NORM.DIST(0,$J86/2,$M86,TRUE))*$D86+($K86="Steady Growth")*(AND(CI$6&gt;=$F86,CI$6&lt;=$H86)*((CI$6-$F86+1)/($J86*($J86+1)/2)*$D86))+($K86="custom")*CustCF!CC86</f>
        <v>0</v>
      </c>
      <c r="CJ86" s="95">
        <f>($K86="Bell Curve")*(_xlfn.NORM.DIST(AND(CJ$6&gt;=$F86,CJ$6&lt;=$H86)*(CJ$6-$F86+1),$J86/2,$M86,TRUE)-_xlfn.NORM.DIST(AND(CJ$6&gt;=$F86,CJ$6&lt;=$H86)*(CI$6-$F86+1),$J86/2,$M86,TRUE))/(1-2*_xlfn.NORM.DIST(0,$J86/2,$M86,TRUE))*$D86+($K86="Steady Growth")*(AND(CJ$6&gt;=$F86,CJ$6&lt;=$H86)*((CJ$6-$F86+1)/($J86*($J86+1)/2)*$D86))+($K86="custom")*CustCF!CD86</f>
        <v>0</v>
      </c>
      <c r="CK86" s="95">
        <f>($K86="Bell Curve")*(_xlfn.NORM.DIST(AND(CK$6&gt;=$F86,CK$6&lt;=$H86)*(CK$6-$F86+1),$J86/2,$M86,TRUE)-_xlfn.NORM.DIST(AND(CK$6&gt;=$F86,CK$6&lt;=$H86)*(CJ$6-$F86+1),$J86/2,$M86,TRUE))/(1-2*_xlfn.NORM.DIST(0,$J86/2,$M86,TRUE))*$D86+($K86="Steady Growth")*(AND(CK$6&gt;=$F86,CK$6&lt;=$H86)*((CK$6-$F86+1)/($J86*($J86+1)/2)*$D86))+($K86="custom")*CustCF!CE86</f>
        <v>0</v>
      </c>
      <c r="CL86" s="95">
        <f>($K86="Bell Curve")*(_xlfn.NORM.DIST(AND(CL$6&gt;=$F86,CL$6&lt;=$H86)*(CL$6-$F86+1),$J86/2,$M86,TRUE)-_xlfn.NORM.DIST(AND(CL$6&gt;=$F86,CL$6&lt;=$H86)*(CK$6-$F86+1),$J86/2,$M86,TRUE))/(1-2*_xlfn.NORM.DIST(0,$J86/2,$M86,TRUE))*$D86+($K86="Steady Growth")*(AND(CL$6&gt;=$F86,CL$6&lt;=$H86)*((CL$6-$F86+1)/($J86*($J86+1)/2)*$D86))+($K86="custom")*CustCF!CF86</f>
        <v>0</v>
      </c>
      <c r="CM86" s="95">
        <f>($K86="Bell Curve")*(_xlfn.NORM.DIST(AND(CM$6&gt;=$F86,CM$6&lt;=$H86)*(CM$6-$F86+1),$J86/2,$M86,TRUE)-_xlfn.NORM.DIST(AND(CM$6&gt;=$F86,CM$6&lt;=$H86)*(CL$6-$F86+1),$J86/2,$M86,TRUE))/(1-2*_xlfn.NORM.DIST(0,$J86/2,$M86,TRUE))*$D86+($K86="Steady Growth")*(AND(CM$6&gt;=$F86,CM$6&lt;=$H86)*((CM$6-$F86+1)/($J86*($J86+1)/2)*$D86))+($K86="custom")*CustCF!CG86</f>
        <v>0</v>
      </c>
      <c r="CN86" s="95">
        <f>($K86="Bell Curve")*(_xlfn.NORM.DIST(AND(CN$6&gt;=$F86,CN$6&lt;=$H86)*(CN$6-$F86+1),$J86/2,$M86,TRUE)-_xlfn.NORM.DIST(AND(CN$6&gt;=$F86,CN$6&lt;=$H86)*(CM$6-$F86+1),$J86/2,$M86,TRUE))/(1-2*_xlfn.NORM.DIST(0,$J86/2,$M86,TRUE))*$D86+($K86="Steady Growth")*(AND(CN$6&gt;=$F86,CN$6&lt;=$H86)*((CN$6-$F86+1)/($J86*($J86+1)/2)*$D86))+($K86="custom")*CustCF!CH86</f>
        <v>0</v>
      </c>
      <c r="CO86" s="95">
        <f>($K86="Bell Curve")*(_xlfn.NORM.DIST(AND(CO$6&gt;=$F86,CO$6&lt;=$H86)*(CO$6-$F86+1),$J86/2,$M86,TRUE)-_xlfn.NORM.DIST(AND(CO$6&gt;=$F86,CO$6&lt;=$H86)*(CN$6-$F86+1),$J86/2,$M86,TRUE))/(1-2*_xlfn.NORM.DIST(0,$J86/2,$M86,TRUE))*$D86+($K86="Steady Growth")*(AND(CO$6&gt;=$F86,CO$6&lt;=$H86)*((CO$6-$F86+1)/($J86*($J86+1)/2)*$D86))+($K86="custom")*CustCF!CI86</f>
        <v>0</v>
      </c>
      <c r="CP86" s="95">
        <f>($K86="Bell Curve")*(_xlfn.NORM.DIST(AND(CP$6&gt;=$F86,CP$6&lt;=$H86)*(CP$6-$F86+1),$J86/2,$M86,TRUE)-_xlfn.NORM.DIST(AND(CP$6&gt;=$F86,CP$6&lt;=$H86)*(CO$6-$F86+1),$J86/2,$M86,TRUE))/(1-2*_xlfn.NORM.DIST(0,$J86/2,$M86,TRUE))*$D86+($K86="Steady Growth")*(AND(CP$6&gt;=$F86,CP$6&lt;=$H86)*((CP$6-$F86+1)/($J86*($J86+1)/2)*$D86))+($K86="custom")*CustCF!CJ86</f>
        <v>0</v>
      </c>
      <c r="CQ86" s="95">
        <f>($K86="Bell Curve")*(_xlfn.NORM.DIST(AND(CQ$6&gt;=$F86,CQ$6&lt;=$H86)*(CQ$6-$F86+1),$J86/2,$M86,TRUE)-_xlfn.NORM.DIST(AND(CQ$6&gt;=$F86,CQ$6&lt;=$H86)*(CP$6-$F86+1),$J86/2,$M86,TRUE))/(1-2*_xlfn.NORM.DIST(0,$J86/2,$M86,TRUE))*$D86+($K86="Steady Growth")*(AND(CQ$6&gt;=$F86,CQ$6&lt;=$H86)*((CQ$6-$F86+1)/($J86*($J86+1)/2)*$D86))+($K86="custom")*CustCF!CK86</f>
        <v>0</v>
      </c>
      <c r="CR86" s="95">
        <f>($K86="Bell Curve")*(_xlfn.NORM.DIST(AND(CR$6&gt;=$F86,CR$6&lt;=$H86)*(CR$6-$F86+1),$J86/2,$M86,TRUE)-_xlfn.NORM.DIST(AND(CR$6&gt;=$F86,CR$6&lt;=$H86)*(CQ$6-$F86+1),$J86/2,$M86,TRUE))/(1-2*_xlfn.NORM.DIST(0,$J86/2,$M86,TRUE))*$D86+($K86="Steady Growth")*(AND(CR$6&gt;=$F86,CR$6&lt;=$H86)*((CR$6-$F86+1)/($J86*($J86+1)/2)*$D86))+($K86="custom")*CustCF!CL86</f>
        <v>0</v>
      </c>
      <c r="CS86" s="95">
        <f>($K86="Bell Curve")*(_xlfn.NORM.DIST(AND(CS$6&gt;=$F86,CS$6&lt;=$H86)*(CS$6-$F86+1),$J86/2,$M86,TRUE)-_xlfn.NORM.DIST(AND(CS$6&gt;=$F86,CS$6&lt;=$H86)*(CR$6-$F86+1),$J86/2,$M86,TRUE))/(1-2*_xlfn.NORM.DIST(0,$J86/2,$M86,TRUE))*$D86+($K86="Steady Growth")*(AND(CS$6&gt;=$F86,CS$6&lt;=$H86)*((CS$6-$F86+1)/($J86*($J86+1)/2)*$D86))+($K86="custom")*CustCF!CM86</f>
        <v>0</v>
      </c>
      <c r="CT86" s="95">
        <f>($K86="Bell Curve")*(_xlfn.NORM.DIST(AND(CT$6&gt;=$F86,CT$6&lt;=$H86)*(CT$6-$F86+1),$J86/2,$M86,TRUE)-_xlfn.NORM.DIST(AND(CT$6&gt;=$F86,CT$6&lt;=$H86)*(CS$6-$F86+1),$J86/2,$M86,TRUE))/(1-2*_xlfn.NORM.DIST(0,$J86/2,$M86,TRUE))*$D86+($K86="Steady Growth")*(AND(CT$6&gt;=$F86,CT$6&lt;=$H86)*((CT$6-$F86+1)/($J86*($J86+1)/2)*$D86))+($K86="custom")*CustCF!CN86</f>
        <v>0</v>
      </c>
      <c r="CU86" s="95">
        <f>($K86="Bell Curve")*(_xlfn.NORM.DIST(AND(CU$6&gt;=$F86,CU$6&lt;=$H86)*(CU$6-$F86+1),$J86/2,$M86,TRUE)-_xlfn.NORM.DIST(AND(CU$6&gt;=$F86,CU$6&lt;=$H86)*(CT$6-$F86+1),$J86/2,$M86,TRUE))/(1-2*_xlfn.NORM.DIST(0,$J86/2,$M86,TRUE))*$D86+($K86="Steady Growth")*(AND(CU$6&gt;=$F86,CU$6&lt;=$H86)*((CU$6-$F86+1)/($J86*($J86+1)/2)*$D86))+($K86="custom")*CustCF!CO86</f>
        <v>0</v>
      </c>
      <c r="CV86" s="95">
        <f>($K86="Bell Curve")*(_xlfn.NORM.DIST(AND(CV$6&gt;=$F86,CV$6&lt;=$H86)*(CV$6-$F86+1),$J86/2,$M86,TRUE)-_xlfn.NORM.DIST(AND(CV$6&gt;=$F86,CV$6&lt;=$H86)*(CU$6-$F86+1),$J86/2,$M86,TRUE))/(1-2*_xlfn.NORM.DIST(0,$J86/2,$M86,TRUE))*$D86+($K86="Steady Growth")*(AND(CV$6&gt;=$F86,CV$6&lt;=$H86)*((CV$6-$F86+1)/($J86*($J86+1)/2)*$D86))+($K86="custom")*CustCF!CP86</f>
        <v>0</v>
      </c>
      <c r="CW86" s="95">
        <f>($K86="Bell Curve")*(_xlfn.NORM.DIST(AND(CW$6&gt;=$F86,CW$6&lt;=$H86)*(CW$6-$F86+1),$J86/2,$M86,TRUE)-_xlfn.NORM.DIST(AND(CW$6&gt;=$F86,CW$6&lt;=$H86)*(CV$6-$F86+1),$J86/2,$M86,TRUE))/(1-2*_xlfn.NORM.DIST(0,$J86/2,$M86,TRUE))*$D86+($K86="Steady Growth")*(AND(CW$6&gt;=$F86,CW$6&lt;=$H86)*((CW$6-$F86+1)/($J86*($J86+1)/2)*$D86))+($K86="custom")*CustCF!CQ86</f>
        <v>0</v>
      </c>
      <c r="CX86" s="95">
        <f>($K86="Bell Curve")*(_xlfn.NORM.DIST(AND(CX$6&gt;=$F86,CX$6&lt;=$H86)*(CX$6-$F86+1),$J86/2,$M86,TRUE)-_xlfn.NORM.DIST(AND(CX$6&gt;=$F86,CX$6&lt;=$H86)*(CW$6-$F86+1),$J86/2,$M86,TRUE))/(1-2*_xlfn.NORM.DIST(0,$J86/2,$M86,TRUE))*$D86+($K86="Steady Growth")*(AND(CX$6&gt;=$F86,CX$6&lt;=$H86)*((CX$6-$F86+1)/($J86*($J86+1)/2)*$D86))+($K86="custom")*CustCF!CR86</f>
        <v>0</v>
      </c>
      <c r="CY86" s="95">
        <f>($K86="Bell Curve")*(_xlfn.NORM.DIST(AND(CY$6&gt;=$F86,CY$6&lt;=$H86)*(CY$6-$F86+1),$J86/2,$M86,TRUE)-_xlfn.NORM.DIST(AND(CY$6&gt;=$F86,CY$6&lt;=$H86)*(CX$6-$F86+1),$J86/2,$M86,TRUE))/(1-2*_xlfn.NORM.DIST(0,$J86/2,$M86,TRUE))*$D86+($K86="Steady Growth")*(AND(CY$6&gt;=$F86,CY$6&lt;=$H86)*((CY$6-$F86+1)/($J86*($J86+1)/2)*$D86))+($K86="custom")*CustCF!CS86</f>
        <v>0</v>
      </c>
      <c r="CZ86" s="95">
        <f>($K86="Bell Curve")*(_xlfn.NORM.DIST(AND(CZ$6&gt;=$F86,CZ$6&lt;=$H86)*(CZ$6-$F86+1),$J86/2,$M86,TRUE)-_xlfn.NORM.DIST(AND(CZ$6&gt;=$F86,CZ$6&lt;=$H86)*(CY$6-$F86+1),$J86/2,$M86,TRUE))/(1-2*_xlfn.NORM.DIST(0,$J86/2,$M86,TRUE))*$D86+($K86="Steady Growth")*(AND(CZ$6&gt;=$F86,CZ$6&lt;=$H86)*((CZ$6-$F86+1)/($J86*($J86+1)/2)*$D86))+($K86="custom")*CustCF!CT86</f>
        <v>0</v>
      </c>
      <c r="DA86" s="95">
        <f>($K86="Bell Curve")*(_xlfn.NORM.DIST(AND(DA$6&gt;=$F86,DA$6&lt;=$H86)*(DA$6-$F86+1),$J86/2,$M86,TRUE)-_xlfn.NORM.DIST(AND(DA$6&gt;=$F86,DA$6&lt;=$H86)*(CZ$6-$F86+1),$J86/2,$M86,TRUE))/(1-2*_xlfn.NORM.DIST(0,$J86/2,$M86,TRUE))*$D86+($K86="Steady Growth")*(AND(DA$6&gt;=$F86,DA$6&lt;=$H86)*((DA$6-$F86+1)/($J86*($J86+1)/2)*$D86))+($K86="custom")*CustCF!CU86</f>
        <v>0</v>
      </c>
      <c r="DB86" s="95">
        <f>($K86="Bell Curve")*(_xlfn.NORM.DIST(AND(DB$6&gt;=$F86,DB$6&lt;=$H86)*(DB$6-$F86+1),$J86/2,$M86,TRUE)-_xlfn.NORM.DIST(AND(DB$6&gt;=$F86,DB$6&lt;=$H86)*(DA$6-$F86+1),$J86/2,$M86,TRUE))/(1-2*_xlfn.NORM.DIST(0,$J86/2,$M86,TRUE))*$D86+($K86="Steady Growth")*(AND(DB$6&gt;=$F86,DB$6&lt;=$H86)*((DB$6-$F86+1)/($J86*($J86+1)/2)*$D86))+($K86="custom")*CustCF!CV86</f>
        <v>0</v>
      </c>
      <c r="DC86" s="95">
        <f>($K86="Bell Curve")*(_xlfn.NORM.DIST(AND(DC$6&gt;=$F86,DC$6&lt;=$H86)*(DC$6-$F86+1),$J86/2,$M86,TRUE)-_xlfn.NORM.DIST(AND(DC$6&gt;=$F86,DC$6&lt;=$H86)*(DB$6-$F86+1),$J86/2,$M86,TRUE))/(1-2*_xlfn.NORM.DIST(0,$J86/2,$M86,TRUE))*$D86+($K86="Steady Growth")*(AND(DC$6&gt;=$F86,DC$6&lt;=$H86)*((DC$6-$F86+1)/($J86*($J86+1)/2)*$D86))+($K86="custom")*CustCF!CW86</f>
        <v>0</v>
      </c>
      <c r="DD86" s="95">
        <f>($K86="Bell Curve")*(_xlfn.NORM.DIST(AND(DD$6&gt;=$F86,DD$6&lt;=$H86)*(DD$6-$F86+1),$J86/2,$M86,TRUE)-_xlfn.NORM.DIST(AND(DD$6&gt;=$F86,DD$6&lt;=$H86)*(DC$6-$F86+1),$J86/2,$M86,TRUE))/(1-2*_xlfn.NORM.DIST(0,$J86/2,$M86,TRUE))*$D86+($K86="Steady Growth")*(AND(DD$6&gt;=$F86,DD$6&lt;=$H86)*((DD$6-$F86+1)/($J86*($J86+1)/2)*$D86))+($K86="custom")*CustCF!CX86</f>
        <v>0</v>
      </c>
      <c r="DE86" s="95">
        <f>($K86="Bell Curve")*(_xlfn.NORM.DIST(AND(DE$6&gt;=$F86,DE$6&lt;=$H86)*(DE$6-$F86+1),$J86/2,$M86,TRUE)-_xlfn.NORM.DIST(AND(DE$6&gt;=$F86,DE$6&lt;=$H86)*(DD$6-$F86+1),$J86/2,$M86,TRUE))/(1-2*_xlfn.NORM.DIST(0,$J86/2,$M86,TRUE))*$D86+($K86="Steady Growth")*(AND(DE$6&gt;=$F86,DE$6&lt;=$H86)*((DE$6-$F86+1)/($J86*($J86+1)/2)*$D86))+($K86="custom")*CustCF!CY86</f>
        <v>0</v>
      </c>
      <c r="DF86" s="95">
        <f>($K86="Bell Curve")*(_xlfn.NORM.DIST(AND(DF$6&gt;=$F86,DF$6&lt;=$H86)*(DF$6-$F86+1),$J86/2,$M86,TRUE)-_xlfn.NORM.DIST(AND(DF$6&gt;=$F86,DF$6&lt;=$H86)*(DE$6-$F86+1),$J86/2,$M86,TRUE))/(1-2*_xlfn.NORM.DIST(0,$J86/2,$M86,TRUE))*$D86+($K86="Steady Growth")*(AND(DF$6&gt;=$F86,DF$6&lt;=$H86)*((DF$6-$F86+1)/($J86*($J86+1)/2)*$D86))+($K86="custom")*CustCF!CZ86</f>
        <v>0</v>
      </c>
      <c r="DG86" s="95">
        <f>($K86="Bell Curve")*(_xlfn.NORM.DIST(AND(DG$6&gt;=$F86,DG$6&lt;=$H86)*(DG$6-$F86+1),$J86/2,$M86,TRUE)-_xlfn.NORM.DIST(AND(DG$6&gt;=$F86,DG$6&lt;=$H86)*(DF$6-$F86+1),$J86/2,$M86,TRUE))/(1-2*_xlfn.NORM.DIST(0,$J86/2,$M86,TRUE))*$D86+($K86="Steady Growth")*(AND(DG$6&gt;=$F86,DG$6&lt;=$H86)*((DG$6-$F86+1)/($J86*($J86+1)/2)*$D86))+($K86="custom")*CustCF!DA86</f>
        <v>0</v>
      </c>
      <c r="DH86" s="95">
        <f>($K86="Bell Curve")*(_xlfn.NORM.DIST(AND(DH$6&gt;=$F86,DH$6&lt;=$H86)*(DH$6-$F86+1),$J86/2,$M86,TRUE)-_xlfn.NORM.DIST(AND(DH$6&gt;=$F86,DH$6&lt;=$H86)*(DG$6-$F86+1),$J86/2,$M86,TRUE))/(1-2*_xlfn.NORM.DIST(0,$J86/2,$M86,TRUE))*$D86+($K86="Steady Growth")*(AND(DH$6&gt;=$F86,DH$6&lt;=$H86)*((DH$6-$F86+1)/($J86*($J86+1)/2)*$D86))+($K86="custom")*CustCF!DB86</f>
        <v>0</v>
      </c>
      <c r="DI86" s="95">
        <f>($K86="Bell Curve")*(_xlfn.NORM.DIST(AND(DI$6&gt;=$F86,DI$6&lt;=$H86)*(DI$6-$F86+1),$J86/2,$M86,TRUE)-_xlfn.NORM.DIST(AND(DI$6&gt;=$F86,DI$6&lt;=$H86)*(DH$6-$F86+1),$J86/2,$M86,TRUE))/(1-2*_xlfn.NORM.DIST(0,$J86/2,$M86,TRUE))*$D86+($K86="Steady Growth")*(AND(DI$6&gt;=$F86,DI$6&lt;=$H86)*((DI$6-$F86+1)/($J86*($J86+1)/2)*$D86))+($K86="custom")*CustCF!DC86</f>
        <v>0</v>
      </c>
      <c r="DJ86" s="95">
        <f>($K86="Bell Curve")*(_xlfn.NORM.DIST(AND(DJ$6&gt;=$F86,DJ$6&lt;=$H86)*(DJ$6-$F86+1),$J86/2,$M86,TRUE)-_xlfn.NORM.DIST(AND(DJ$6&gt;=$F86,DJ$6&lt;=$H86)*(DI$6-$F86+1),$J86/2,$M86,TRUE))/(1-2*_xlfn.NORM.DIST(0,$J86/2,$M86,TRUE))*$D86+($K86="Steady Growth")*(AND(DJ$6&gt;=$F86,DJ$6&lt;=$H86)*((DJ$6-$F86+1)/($J86*($J86+1)/2)*$D86))+($K86="custom")*CustCF!DD86</f>
        <v>0</v>
      </c>
      <c r="DK86" s="95">
        <f>($K86="Bell Curve")*(_xlfn.NORM.DIST(AND(DK$6&gt;=$F86,DK$6&lt;=$H86)*(DK$6-$F86+1),$J86/2,$M86,TRUE)-_xlfn.NORM.DIST(AND(DK$6&gt;=$F86,DK$6&lt;=$H86)*(DJ$6-$F86+1),$J86/2,$M86,TRUE))/(1-2*_xlfn.NORM.DIST(0,$J86/2,$M86,TRUE))*$D86+($K86="Steady Growth")*(AND(DK$6&gt;=$F86,DK$6&lt;=$H86)*((DK$6-$F86+1)/($J86*($J86+1)/2)*$D86))+($K86="custom")*CustCF!DE86</f>
        <v>0</v>
      </c>
      <c r="DL86" s="95">
        <f>($K86="Bell Curve")*(_xlfn.NORM.DIST(AND(DL$6&gt;=$F86,DL$6&lt;=$H86)*(DL$6-$F86+1),$J86/2,$M86,TRUE)-_xlfn.NORM.DIST(AND(DL$6&gt;=$F86,DL$6&lt;=$H86)*(DK$6-$F86+1),$J86/2,$M86,TRUE))/(1-2*_xlfn.NORM.DIST(0,$J86/2,$M86,TRUE))*$D86+($K86="Steady Growth")*(AND(DL$6&gt;=$F86,DL$6&lt;=$H86)*((DL$6-$F86+1)/($J86*($J86+1)/2)*$D86))+($K86="custom")*CustCF!DF86</f>
        <v>0</v>
      </c>
      <c r="DM86" s="95">
        <f>($K86="Bell Curve")*(_xlfn.NORM.DIST(AND(DM$6&gt;=$F86,DM$6&lt;=$H86)*(DM$6-$F86+1),$J86/2,$M86,TRUE)-_xlfn.NORM.DIST(AND(DM$6&gt;=$F86,DM$6&lt;=$H86)*(DL$6-$F86+1),$J86/2,$M86,TRUE))/(1-2*_xlfn.NORM.DIST(0,$J86/2,$M86,TRUE))*$D86+($K86="Steady Growth")*(AND(DM$6&gt;=$F86,DM$6&lt;=$H86)*((DM$6-$F86+1)/($J86*($J86+1)/2)*$D86))+($K86="custom")*CustCF!DG86</f>
        <v>0</v>
      </c>
      <c r="DN86" s="95">
        <f>($K86="Bell Curve")*(_xlfn.NORM.DIST(AND(DN$6&gt;=$F86,DN$6&lt;=$H86)*(DN$6-$F86+1),$J86/2,$M86,TRUE)-_xlfn.NORM.DIST(AND(DN$6&gt;=$F86,DN$6&lt;=$H86)*(DM$6-$F86+1),$J86/2,$M86,TRUE))/(1-2*_xlfn.NORM.DIST(0,$J86/2,$M86,TRUE))*$D86+($K86="Steady Growth")*(AND(DN$6&gt;=$F86,DN$6&lt;=$H86)*((DN$6-$F86+1)/($J86*($J86+1)/2)*$D86))+($K86="custom")*CustCF!DH86</f>
        <v>0</v>
      </c>
      <c r="DO86" s="95">
        <f>($K86="Bell Curve")*(_xlfn.NORM.DIST(AND(DO$6&gt;=$F86,DO$6&lt;=$H86)*(DO$6-$F86+1),$J86/2,$M86,TRUE)-_xlfn.NORM.DIST(AND(DO$6&gt;=$F86,DO$6&lt;=$H86)*(DN$6-$F86+1),$J86/2,$M86,TRUE))/(1-2*_xlfn.NORM.DIST(0,$J86/2,$M86,TRUE))*$D86+($K86="Steady Growth")*(AND(DO$6&gt;=$F86,DO$6&lt;=$H86)*((DO$6-$F86+1)/($J86*($J86+1)/2)*$D86))+($K86="custom")*CustCF!DI86</f>
        <v>0</v>
      </c>
      <c r="DP86" s="95">
        <f>($K86="Bell Curve")*(_xlfn.NORM.DIST(AND(DP$6&gt;=$F86,DP$6&lt;=$H86)*(DP$6-$F86+1),$J86/2,$M86,TRUE)-_xlfn.NORM.DIST(AND(DP$6&gt;=$F86,DP$6&lt;=$H86)*(DO$6-$F86+1),$J86/2,$M86,TRUE))/(1-2*_xlfn.NORM.DIST(0,$J86/2,$M86,TRUE))*$D86+($K86="Steady Growth")*(AND(DP$6&gt;=$F86,DP$6&lt;=$H86)*((DP$6-$F86+1)/($J86*($J86+1)/2)*$D86))+($K86="custom")*CustCF!DJ86</f>
        <v>0</v>
      </c>
      <c r="DQ86" s="95">
        <f>($K86="Bell Curve")*(_xlfn.NORM.DIST(AND(DQ$6&gt;=$F86,DQ$6&lt;=$H86)*(DQ$6-$F86+1),$J86/2,$M86,TRUE)-_xlfn.NORM.DIST(AND(DQ$6&gt;=$F86,DQ$6&lt;=$H86)*(DP$6-$F86+1),$J86/2,$M86,TRUE))/(1-2*_xlfn.NORM.DIST(0,$J86/2,$M86,TRUE))*$D86+($K86="Steady Growth")*(AND(DQ$6&gt;=$F86,DQ$6&lt;=$H86)*((DQ$6-$F86+1)/($J86*($J86+1)/2)*$D86))+($K86="custom")*CustCF!DK86</f>
        <v>0</v>
      </c>
      <c r="DR86" s="95">
        <f>($K86="Bell Curve")*(_xlfn.NORM.DIST(AND(DR$6&gt;=$F86,DR$6&lt;=$H86)*(DR$6-$F86+1),$J86/2,$M86,TRUE)-_xlfn.NORM.DIST(AND(DR$6&gt;=$F86,DR$6&lt;=$H86)*(DQ$6-$F86+1),$J86/2,$M86,TRUE))/(1-2*_xlfn.NORM.DIST(0,$J86/2,$M86,TRUE))*$D86+($K86="Steady Growth")*(AND(DR$6&gt;=$F86,DR$6&lt;=$H86)*((DR$6-$F86+1)/($J86*($J86+1)/2)*$D86))+($K86="custom")*CustCF!DL86</f>
        <v>0</v>
      </c>
      <c r="DS86" s="95">
        <f>($K86="Bell Curve")*(_xlfn.NORM.DIST(AND(DS$6&gt;=$F86,DS$6&lt;=$H86)*(DS$6-$F86+1),$J86/2,$M86,TRUE)-_xlfn.NORM.DIST(AND(DS$6&gt;=$F86,DS$6&lt;=$H86)*(DR$6-$F86+1),$J86/2,$M86,TRUE))/(1-2*_xlfn.NORM.DIST(0,$J86/2,$M86,TRUE))*$D86+($K86="Steady Growth")*(AND(DS$6&gt;=$F86,DS$6&lt;=$H86)*((DS$6-$F86+1)/($J86*($J86+1)/2)*$D86))+($K86="custom")*CustCF!DM86</f>
        <v>0</v>
      </c>
      <c r="DT86" s="95">
        <f>($K86="Bell Curve")*(_xlfn.NORM.DIST(AND(DT$6&gt;=$F86,DT$6&lt;=$H86)*(DT$6-$F86+1),$J86/2,$M86,TRUE)-_xlfn.NORM.DIST(AND(DT$6&gt;=$F86,DT$6&lt;=$H86)*(DS$6-$F86+1),$J86/2,$M86,TRUE))/(1-2*_xlfn.NORM.DIST(0,$J86/2,$M86,TRUE))*$D86+($K86="Steady Growth")*(AND(DT$6&gt;=$F86,DT$6&lt;=$H86)*((DT$6-$F86+1)/($J86*($J86+1)/2)*$D86))+($K86="custom")*CustCF!DN86</f>
        <v>0</v>
      </c>
      <c r="DU86" s="95">
        <f>($K86="Bell Curve")*(_xlfn.NORM.DIST(AND(DU$6&gt;=$F86,DU$6&lt;=$H86)*(DU$6-$F86+1),$J86/2,$M86,TRUE)-_xlfn.NORM.DIST(AND(DU$6&gt;=$F86,DU$6&lt;=$H86)*(DT$6-$F86+1),$J86/2,$M86,TRUE))/(1-2*_xlfn.NORM.DIST(0,$J86/2,$M86,TRUE))*$D86+($K86="Steady Growth")*(AND(DU$6&gt;=$F86,DU$6&lt;=$H86)*((DU$6-$F86+1)/($J86*($J86+1)/2)*$D86))+($K86="custom")*CustCF!DO86</f>
        <v>0</v>
      </c>
      <c r="DV86" s="95">
        <f>($K86="Bell Curve")*(_xlfn.NORM.DIST(AND(DV$6&gt;=$F86,DV$6&lt;=$H86)*(DV$6-$F86+1),$J86/2,$M86,TRUE)-_xlfn.NORM.DIST(AND(DV$6&gt;=$F86,DV$6&lt;=$H86)*(DU$6-$F86+1),$J86/2,$M86,TRUE))/(1-2*_xlfn.NORM.DIST(0,$J86/2,$M86,TRUE))*$D86+($K86="Steady Growth")*(AND(DV$6&gt;=$F86,DV$6&lt;=$H86)*((DV$6-$F86+1)/($J86*($J86+1)/2)*$D86))+($K86="custom")*CustCF!DP86</f>
        <v>0</v>
      </c>
      <c r="DW86" s="95">
        <f>($K86="Bell Curve")*(_xlfn.NORM.DIST(AND(DW$6&gt;=$F86,DW$6&lt;=$H86)*(DW$6-$F86+1),$J86/2,$M86,TRUE)-_xlfn.NORM.DIST(AND(DW$6&gt;=$F86,DW$6&lt;=$H86)*(DV$6-$F86+1),$J86/2,$M86,TRUE))/(1-2*_xlfn.NORM.DIST(0,$J86/2,$M86,TRUE))*$D86+($K86="Steady Growth")*(AND(DW$6&gt;=$F86,DW$6&lt;=$H86)*((DW$6-$F86+1)/($J86*($J86+1)/2)*$D86))+($K86="custom")*CustCF!DQ86</f>
        <v>0</v>
      </c>
      <c r="DX86" s="95">
        <f>($K86="Bell Curve")*(_xlfn.NORM.DIST(AND(DX$6&gt;=$F86,DX$6&lt;=$H86)*(DX$6-$F86+1),$J86/2,$M86,TRUE)-_xlfn.NORM.DIST(AND(DX$6&gt;=$F86,DX$6&lt;=$H86)*(DW$6-$F86+1),$J86/2,$M86,TRUE))/(1-2*_xlfn.NORM.DIST(0,$J86/2,$M86,TRUE))*$D86+($K86="Steady Growth")*(AND(DX$6&gt;=$F86,DX$6&lt;=$H86)*((DX$6-$F86+1)/($J86*($J86+1)/2)*$D86))+($K86="custom")*CustCF!DR86</f>
        <v>0</v>
      </c>
      <c r="DY86" s="95">
        <f>($K86="Bell Curve")*(_xlfn.NORM.DIST(AND(DY$6&gt;=$F86,DY$6&lt;=$H86)*(DY$6-$F86+1),$J86/2,$M86,TRUE)-_xlfn.NORM.DIST(AND(DY$6&gt;=$F86,DY$6&lt;=$H86)*(DX$6-$F86+1),$J86/2,$M86,TRUE))/(1-2*_xlfn.NORM.DIST(0,$J86/2,$M86,TRUE))*$D86+($K86="Steady Growth")*(AND(DY$6&gt;=$F86,DY$6&lt;=$H86)*((DY$6-$F86+1)/($J86*($J86+1)/2)*$D86))+($K86="custom")*CustCF!DS86</f>
        <v>0</v>
      </c>
      <c r="DZ86" s="95">
        <f>($K86="Bell Curve")*(_xlfn.NORM.DIST(AND(DZ$6&gt;=$F86,DZ$6&lt;=$H86)*(DZ$6-$F86+1),$J86/2,$M86,TRUE)-_xlfn.NORM.DIST(AND(DZ$6&gt;=$F86,DZ$6&lt;=$H86)*(DY$6-$F86+1),$J86/2,$M86,TRUE))/(1-2*_xlfn.NORM.DIST(0,$J86/2,$M86,TRUE))*$D86+($K86="Steady Growth")*(AND(DZ$6&gt;=$F86,DZ$6&lt;=$H86)*((DZ$6-$F86+1)/($J86*($J86+1)/2)*$D86))+($K86="custom")*CustCF!DT86</f>
        <v>0</v>
      </c>
      <c r="EA86" s="95">
        <f>($K86="Bell Curve")*(_xlfn.NORM.DIST(AND(EA$6&gt;=$F86,EA$6&lt;=$H86)*(EA$6-$F86+1),$J86/2,$M86,TRUE)-_xlfn.NORM.DIST(AND(EA$6&gt;=$F86,EA$6&lt;=$H86)*(DZ$6-$F86+1),$J86/2,$M86,TRUE))/(1-2*_xlfn.NORM.DIST(0,$J86/2,$M86,TRUE))*$D86+($K86="Steady Growth")*(AND(EA$6&gt;=$F86,EA$6&lt;=$H86)*((EA$6-$F86+1)/($J86*($J86+1)/2)*$D86))+($K86="custom")*CustCF!DU86</f>
        <v>0</v>
      </c>
      <c r="EB86" s="95">
        <f>($K86="Bell Curve")*(_xlfn.NORM.DIST(AND(EB$6&gt;=$F86,EB$6&lt;=$H86)*(EB$6-$F86+1),$J86/2,$M86,TRUE)-_xlfn.NORM.DIST(AND(EB$6&gt;=$F86,EB$6&lt;=$H86)*(EA$6-$F86+1),$J86/2,$M86,TRUE))/(1-2*_xlfn.NORM.DIST(0,$J86/2,$M86,TRUE))*$D86+($K86="Steady Growth")*(AND(EB$6&gt;=$F86,EB$6&lt;=$H86)*((EB$6-$F86+1)/($J86*($J86+1)/2)*$D86))+($K86="custom")*CustCF!DV86</f>
        <v>0</v>
      </c>
      <c r="EC86" s="95">
        <f>($K86="Bell Curve")*(_xlfn.NORM.DIST(AND(EC$6&gt;=$F86,EC$6&lt;=$H86)*(EC$6-$F86+1),$J86/2,$M86,TRUE)-_xlfn.NORM.DIST(AND(EC$6&gt;=$F86,EC$6&lt;=$H86)*(EB$6-$F86+1),$J86/2,$M86,TRUE))/(1-2*_xlfn.NORM.DIST(0,$J86/2,$M86,TRUE))*$D86+($K86="Steady Growth")*(AND(EC$6&gt;=$F86,EC$6&lt;=$H86)*((EC$6-$F86+1)/($J86*($J86+1)/2)*$D86))+($K86="custom")*CustCF!DW86</f>
        <v>0</v>
      </c>
      <c r="ED86" s="95">
        <f>($K86="Bell Curve")*(_xlfn.NORM.DIST(AND(ED$6&gt;=$F86,ED$6&lt;=$H86)*(ED$6-$F86+1),$J86/2,$M86,TRUE)-_xlfn.NORM.DIST(AND(ED$6&gt;=$F86,ED$6&lt;=$H86)*(EC$6-$F86+1),$J86/2,$M86,TRUE))/(1-2*_xlfn.NORM.DIST(0,$J86/2,$M86,TRUE))*$D86+($K86="Steady Growth")*(AND(ED$6&gt;=$F86,ED$6&lt;=$H86)*((ED$6-$F86+1)/($J86*($J86+1)/2)*$D86))+($K86="custom")*CustCF!DX86</f>
        <v>0</v>
      </c>
      <c r="EE86" s="95">
        <f>($K86="Bell Curve")*(_xlfn.NORM.DIST(AND(EE$6&gt;=$F86,EE$6&lt;=$H86)*(EE$6-$F86+1),$J86/2,$M86,TRUE)-_xlfn.NORM.DIST(AND(EE$6&gt;=$F86,EE$6&lt;=$H86)*(ED$6-$F86+1),$J86/2,$M86,TRUE))/(1-2*_xlfn.NORM.DIST(0,$J86/2,$M86,TRUE))*$D86+($K86="Steady Growth")*(AND(EE$6&gt;=$F86,EE$6&lt;=$H86)*((EE$6-$F86+1)/($J86*($J86+1)/2)*$D86))+($K86="custom")*CustCF!DY86</f>
        <v>0</v>
      </c>
      <c r="EF86" s="95">
        <f>($K86="Bell Curve")*(_xlfn.NORM.DIST(AND(EF$6&gt;=$F86,EF$6&lt;=$H86)*(EF$6-$F86+1),$J86/2,$M86,TRUE)-_xlfn.NORM.DIST(AND(EF$6&gt;=$F86,EF$6&lt;=$H86)*(EE$6-$F86+1),$J86/2,$M86,TRUE))/(1-2*_xlfn.NORM.DIST(0,$J86/2,$M86,TRUE))*$D86+($K86="Steady Growth")*(AND(EF$6&gt;=$F86,EF$6&lt;=$H86)*((EF$6-$F86+1)/($J86*($J86+1)/2)*$D86))+($K86="custom")*CustCF!DZ86</f>
        <v>0</v>
      </c>
      <c r="EG86" s="95">
        <f>($K86="Bell Curve")*(_xlfn.NORM.DIST(AND(EG$6&gt;=$F86,EG$6&lt;=$H86)*(EG$6-$F86+1),$J86/2,$M86,TRUE)-_xlfn.NORM.DIST(AND(EG$6&gt;=$F86,EG$6&lt;=$H86)*(EF$6-$F86+1),$J86/2,$M86,TRUE))/(1-2*_xlfn.NORM.DIST(0,$J86/2,$M86,TRUE))*$D86+($K86="Steady Growth")*(AND(EG$6&gt;=$F86,EG$6&lt;=$H86)*((EG$6-$F86+1)/($J86*($J86+1)/2)*$D86))+($K86="custom")*CustCF!EA86</f>
        <v>0</v>
      </c>
      <c r="EH86" s="95">
        <f>($K86="Bell Curve")*(_xlfn.NORM.DIST(AND(EH$6&gt;=$F86,EH$6&lt;=$H86)*(EH$6-$F86+1),$J86/2,$M86,TRUE)-_xlfn.NORM.DIST(AND(EH$6&gt;=$F86,EH$6&lt;=$H86)*(EG$6-$F86+1),$J86/2,$M86,TRUE))/(1-2*_xlfn.NORM.DIST(0,$J86/2,$M86,TRUE))*$D86+($K86="Steady Growth")*(AND(EH$6&gt;=$F86,EH$6&lt;=$H86)*((EH$6-$F86+1)/($J86*($J86+1)/2)*$D86))+($K86="custom")*CustCF!EB86</f>
        <v>0</v>
      </c>
      <c r="EI86" s="95">
        <f>($K86="Bell Curve")*(_xlfn.NORM.DIST(AND(EI$6&gt;=$F86,EI$6&lt;=$H86)*(EI$6-$F86+1),$J86/2,$M86,TRUE)-_xlfn.NORM.DIST(AND(EI$6&gt;=$F86,EI$6&lt;=$H86)*(EH$6-$F86+1),$J86/2,$M86,TRUE))/(1-2*_xlfn.NORM.DIST(0,$J86/2,$M86,TRUE))*$D86+($K86="Steady Growth")*(AND(EI$6&gt;=$F86,EI$6&lt;=$H86)*((EI$6-$F86+1)/($J86*($J86+1)/2)*$D86))+($K86="custom")*CustCF!EC86</f>
        <v>0</v>
      </c>
      <c r="EJ86" s="95">
        <f>($K86="Bell Curve")*(_xlfn.NORM.DIST(AND(EJ$6&gt;=$F86,EJ$6&lt;=$H86)*(EJ$6-$F86+1),$J86/2,$M86,TRUE)-_xlfn.NORM.DIST(AND(EJ$6&gt;=$F86,EJ$6&lt;=$H86)*(EI$6-$F86+1),$J86/2,$M86,TRUE))/(1-2*_xlfn.NORM.DIST(0,$J86/2,$M86,TRUE))*$D86+($K86="Steady Growth")*(AND(EJ$6&gt;=$F86,EJ$6&lt;=$H86)*((EJ$6-$F86+1)/($J86*($J86+1)/2)*$D86))+($K86="custom")*CustCF!ED86</f>
        <v>0</v>
      </c>
      <c r="EK86" s="95">
        <f>($K86="Bell Curve")*(_xlfn.NORM.DIST(AND(EK$6&gt;=$F86,EK$6&lt;=$H86)*(EK$6-$F86+1),$J86/2,$M86,TRUE)-_xlfn.NORM.DIST(AND(EK$6&gt;=$F86,EK$6&lt;=$H86)*(EJ$6-$F86+1),$J86/2,$M86,TRUE))/(1-2*_xlfn.NORM.DIST(0,$J86/2,$M86,TRUE))*$D86+($K86="Steady Growth")*(AND(EK$6&gt;=$F86,EK$6&lt;=$H86)*((EK$6-$F86+1)/($J86*($J86+1)/2)*$D86))+($K86="custom")*CustCF!EE86</f>
        <v>0</v>
      </c>
      <c r="EL86" s="95">
        <f>($K86="Bell Curve")*(_xlfn.NORM.DIST(AND(EL$6&gt;=$F86,EL$6&lt;=$H86)*(EL$6-$F86+1),$J86/2,$M86,TRUE)-_xlfn.NORM.DIST(AND(EL$6&gt;=$F86,EL$6&lt;=$H86)*(EK$6-$F86+1),$J86/2,$M86,TRUE))/(1-2*_xlfn.NORM.DIST(0,$J86/2,$M86,TRUE))*$D86+($K86="Steady Growth")*(AND(EL$6&gt;=$F86,EL$6&lt;=$H86)*((EL$6-$F86+1)/($J86*($J86+1)/2)*$D86))+($K86="custom")*CustCF!EF86</f>
        <v>0</v>
      </c>
      <c r="EM86" s="95">
        <f>($K86="Bell Curve")*(_xlfn.NORM.DIST(AND(EM$6&gt;=$F86,EM$6&lt;=$H86)*(EM$6-$F86+1),$J86/2,$M86,TRUE)-_xlfn.NORM.DIST(AND(EM$6&gt;=$F86,EM$6&lt;=$H86)*(EL$6-$F86+1),$J86/2,$M86,TRUE))/(1-2*_xlfn.NORM.DIST(0,$J86/2,$M86,TRUE))*$D86+($K86="Steady Growth")*(AND(EM$6&gt;=$F86,EM$6&lt;=$H86)*((EM$6-$F86+1)/($J86*($J86+1)/2)*$D86))+($K86="custom")*CustCF!EG86</f>
        <v>0</v>
      </c>
      <c r="EN86" s="95">
        <f>($K86="Bell Curve")*(_xlfn.NORM.DIST(AND(EN$6&gt;=$F86,EN$6&lt;=$H86)*(EN$6-$F86+1),$J86/2,$M86,TRUE)-_xlfn.NORM.DIST(AND(EN$6&gt;=$F86,EN$6&lt;=$H86)*(EM$6-$F86+1),$J86/2,$M86,TRUE))/(1-2*_xlfn.NORM.DIST(0,$J86/2,$M86,TRUE))*$D86+($K86="Steady Growth")*(AND(EN$6&gt;=$F86,EN$6&lt;=$H86)*((EN$6-$F86+1)/($J86*($J86+1)/2)*$D86))+($K86="custom")*CustCF!EH86</f>
        <v>0</v>
      </c>
      <c r="EO86" s="95">
        <f>($K86="Bell Curve")*(_xlfn.NORM.DIST(AND(EO$6&gt;=$F86,EO$6&lt;=$H86)*(EO$6-$F86+1),$J86/2,$M86,TRUE)-_xlfn.NORM.DIST(AND(EO$6&gt;=$F86,EO$6&lt;=$H86)*(EN$6-$F86+1),$J86/2,$M86,TRUE))/(1-2*_xlfn.NORM.DIST(0,$J86/2,$M86,TRUE))*$D86+($K86="Steady Growth")*(AND(EO$6&gt;=$F86,EO$6&lt;=$H86)*((EO$6-$F86+1)/($J86*($J86+1)/2)*$D86))+($K86="custom")*CustCF!EI86</f>
        <v>0</v>
      </c>
      <c r="EP86" s="95">
        <f>($K86="Bell Curve")*(_xlfn.NORM.DIST(AND(EP$6&gt;=$F86,EP$6&lt;=$H86)*(EP$6-$F86+1),$J86/2,$M86,TRUE)-_xlfn.NORM.DIST(AND(EP$6&gt;=$F86,EP$6&lt;=$H86)*(EO$6-$F86+1),$J86/2,$M86,TRUE))/(1-2*_xlfn.NORM.DIST(0,$J86/2,$M86,TRUE))*$D86+($K86="Steady Growth")*(AND(EP$6&gt;=$F86,EP$6&lt;=$H86)*((EP$6-$F86+1)/($J86*($J86+1)/2)*$D86))+($K86="custom")*CustCF!EJ86</f>
        <v>0</v>
      </c>
      <c r="EQ86" s="95">
        <f>($K86="Bell Curve")*(_xlfn.NORM.DIST(AND(EQ$6&gt;=$F86,EQ$6&lt;=$H86)*(EQ$6-$F86+1),$J86/2,$M86,TRUE)-_xlfn.NORM.DIST(AND(EQ$6&gt;=$F86,EQ$6&lt;=$H86)*(EP$6-$F86+1),$J86/2,$M86,TRUE))/(1-2*_xlfn.NORM.DIST(0,$J86/2,$M86,TRUE))*$D86+($K86="Steady Growth")*(AND(EQ$6&gt;=$F86,EQ$6&lt;=$H86)*((EQ$6-$F86+1)/($J86*($J86+1)/2)*$D86))+($K86="custom")*CustCF!EK86</f>
        <v>0</v>
      </c>
      <c r="ER86" s="95">
        <f>($K86="Bell Curve")*(_xlfn.NORM.DIST(AND(ER$6&gt;=$F86,ER$6&lt;=$H86)*(ER$6-$F86+1),$J86/2,$M86,TRUE)-_xlfn.NORM.DIST(AND(ER$6&gt;=$F86,ER$6&lt;=$H86)*(EQ$6-$F86+1),$J86/2,$M86,TRUE))/(1-2*_xlfn.NORM.DIST(0,$J86/2,$M86,TRUE))*$D86+($K86="Steady Growth")*(AND(ER$6&gt;=$F86,ER$6&lt;=$H86)*((ER$6-$F86+1)/($J86*($J86+1)/2)*$D86))+($K86="custom")*CustCF!EL86</f>
        <v>0</v>
      </c>
      <c r="ES86" s="95">
        <f>($K86="Bell Curve")*(_xlfn.NORM.DIST(AND(ES$6&gt;=$F86,ES$6&lt;=$H86)*(ES$6-$F86+1),$J86/2,$M86,TRUE)-_xlfn.NORM.DIST(AND(ES$6&gt;=$F86,ES$6&lt;=$H86)*(ER$6-$F86+1),$J86/2,$M86,TRUE))/(1-2*_xlfn.NORM.DIST(0,$J86/2,$M86,TRUE))*$D86+($K86="Steady Growth")*(AND(ES$6&gt;=$F86,ES$6&lt;=$H86)*((ES$6-$F86+1)/($J86*($J86+1)/2)*$D86))+($K86="custom")*CustCF!EM86</f>
        <v>0</v>
      </c>
      <c r="ET86" s="95">
        <f>($K86="Bell Curve")*(_xlfn.NORM.DIST(AND(ET$6&gt;=$F86,ET$6&lt;=$H86)*(ET$6-$F86+1),$J86/2,$M86,TRUE)-_xlfn.NORM.DIST(AND(ET$6&gt;=$F86,ET$6&lt;=$H86)*(ES$6-$F86+1),$J86/2,$M86,TRUE))/(1-2*_xlfn.NORM.DIST(0,$J86/2,$M86,TRUE))*$D86+($K86="Steady Growth")*(AND(ET$6&gt;=$F86,ET$6&lt;=$H86)*((ET$6-$F86+1)/($J86*($J86+1)/2)*$D86))+($K86="custom")*CustCF!EN86</f>
        <v>0</v>
      </c>
      <c r="EU86" s="95">
        <f>($K86="Bell Curve")*(_xlfn.NORM.DIST(AND(EU$6&gt;=$F86,EU$6&lt;=$H86)*(EU$6-$F86+1),$J86/2,$M86,TRUE)-_xlfn.NORM.DIST(AND(EU$6&gt;=$F86,EU$6&lt;=$H86)*(ET$6-$F86+1),$J86/2,$M86,TRUE))/(1-2*_xlfn.NORM.DIST(0,$J86/2,$M86,TRUE))*$D86+($K86="Steady Growth")*(AND(EU$6&gt;=$F86,EU$6&lt;=$H86)*((EU$6-$F86+1)/($J86*($J86+1)/2)*$D86))+($K86="custom")*CustCF!EO86</f>
        <v>0</v>
      </c>
      <c r="EV86" s="95">
        <f>($K86="Bell Curve")*(_xlfn.NORM.DIST(AND(EV$6&gt;=$F86,EV$6&lt;=$H86)*(EV$6-$F86+1),$J86/2,$M86,TRUE)-_xlfn.NORM.DIST(AND(EV$6&gt;=$F86,EV$6&lt;=$H86)*(EU$6-$F86+1),$J86/2,$M86,TRUE))/(1-2*_xlfn.NORM.DIST(0,$J86/2,$M86,TRUE))*$D86+($K86="Steady Growth")*(AND(EV$6&gt;=$F86,EV$6&lt;=$H86)*((EV$6-$F86+1)/($J86*($J86+1)/2)*$D86))+($K86="custom")*CustCF!EP86</f>
        <v>0</v>
      </c>
      <c r="EW86" s="95">
        <f>($K86="Bell Curve")*(_xlfn.NORM.DIST(AND(EW$6&gt;=$F86,EW$6&lt;=$H86)*(EW$6-$F86+1),$J86/2,$M86,TRUE)-_xlfn.NORM.DIST(AND(EW$6&gt;=$F86,EW$6&lt;=$H86)*(EV$6-$F86+1),$J86/2,$M86,TRUE))/(1-2*_xlfn.NORM.DIST(0,$J86/2,$M86,TRUE))*$D86+($K86="Steady Growth")*(AND(EW$6&gt;=$F86,EW$6&lt;=$H86)*((EW$6-$F86+1)/($J86*($J86+1)/2)*$D86))+($K86="custom")*CustCF!EQ86</f>
        <v>0</v>
      </c>
      <c r="EX86" s="95">
        <f>($K86="Bell Curve")*(_xlfn.NORM.DIST(AND(EX$6&gt;=$F86,EX$6&lt;=$H86)*(EX$6-$F86+1),$J86/2,$M86,TRUE)-_xlfn.NORM.DIST(AND(EX$6&gt;=$F86,EX$6&lt;=$H86)*(EW$6-$F86+1),$J86/2,$M86,TRUE))/(1-2*_xlfn.NORM.DIST(0,$J86/2,$M86,TRUE))*$D86+($K86="Steady Growth")*(AND(EX$6&gt;=$F86,EX$6&lt;=$H86)*((EX$6-$F86+1)/($J86*($J86+1)/2)*$D86))+($K86="custom")*CustCF!ER86</f>
        <v>0</v>
      </c>
      <c r="EY86" s="95">
        <f>($K86="Bell Curve")*(_xlfn.NORM.DIST(AND(EY$6&gt;=$F86,EY$6&lt;=$H86)*(EY$6-$F86+1),$J86/2,$M86,TRUE)-_xlfn.NORM.DIST(AND(EY$6&gt;=$F86,EY$6&lt;=$H86)*(EX$6-$F86+1),$J86/2,$M86,TRUE))/(1-2*_xlfn.NORM.DIST(0,$J86/2,$M86,TRUE))*$D86+($K86="Steady Growth")*(AND(EY$6&gt;=$F86,EY$6&lt;=$H86)*((EY$6-$F86+1)/($J86*($J86+1)/2)*$D86))+($K86="custom")*CustCF!ES86</f>
        <v>0</v>
      </c>
      <c r="EZ86" s="95">
        <f>($K86="Bell Curve")*(_xlfn.NORM.DIST(AND(EZ$6&gt;=$F86,EZ$6&lt;=$H86)*(EZ$6-$F86+1),$J86/2,$M86,TRUE)-_xlfn.NORM.DIST(AND(EZ$6&gt;=$F86,EZ$6&lt;=$H86)*(EY$6-$F86+1),$J86/2,$M86,TRUE))/(1-2*_xlfn.NORM.DIST(0,$J86/2,$M86,TRUE))*$D86+($K86="Steady Growth")*(AND(EZ$6&gt;=$F86,EZ$6&lt;=$H86)*((EZ$6-$F86+1)/($J86*($J86+1)/2)*$D86))+($K86="custom")*CustCF!ET86</f>
        <v>0</v>
      </c>
      <c r="FA86" s="95">
        <f>($K86="Bell Curve")*(_xlfn.NORM.DIST(AND(FA$6&gt;=$F86,FA$6&lt;=$H86)*(FA$6-$F86+1),$J86/2,$M86,TRUE)-_xlfn.NORM.DIST(AND(FA$6&gt;=$F86,FA$6&lt;=$H86)*(EZ$6-$F86+1),$J86/2,$M86,TRUE))/(1-2*_xlfn.NORM.DIST(0,$J86/2,$M86,TRUE))*$D86+($K86="Steady Growth")*(AND(FA$6&gt;=$F86,FA$6&lt;=$H86)*((FA$6-$F86+1)/($J86*($J86+1)/2)*$D86))+($K86="custom")*CustCF!EU86</f>
        <v>0</v>
      </c>
      <c r="FB86" s="95">
        <f>($K86="Bell Curve")*(_xlfn.NORM.DIST(AND(FB$6&gt;=$F86,FB$6&lt;=$H86)*(FB$6-$F86+1),$J86/2,$M86,TRUE)-_xlfn.NORM.DIST(AND(FB$6&gt;=$F86,FB$6&lt;=$H86)*(FA$6-$F86+1),$J86/2,$M86,TRUE))/(1-2*_xlfn.NORM.DIST(0,$J86/2,$M86,TRUE))*$D86+($K86="Steady Growth")*(AND(FB$6&gt;=$F86,FB$6&lt;=$H86)*((FB$6-$F86+1)/($J86*($J86+1)/2)*$D86))+($K86="custom")*CustCF!EV86</f>
        <v>0</v>
      </c>
      <c r="FC86" s="95">
        <f>($K86="Bell Curve")*(_xlfn.NORM.DIST(AND(FC$6&gt;=$F86,FC$6&lt;=$H86)*(FC$6-$F86+1),$J86/2,$M86,TRUE)-_xlfn.NORM.DIST(AND(FC$6&gt;=$F86,FC$6&lt;=$H86)*(FB$6-$F86+1),$J86/2,$M86,TRUE))/(1-2*_xlfn.NORM.DIST(0,$J86/2,$M86,TRUE))*$D86+($K86="Steady Growth")*(AND(FC$6&gt;=$F86,FC$6&lt;=$H86)*((FC$6-$F86+1)/($J86*($J86+1)/2)*$D86))+($K86="custom")*CustCF!EW86</f>
        <v>0</v>
      </c>
      <c r="FD86" s="95">
        <f>($K86="Bell Curve")*(_xlfn.NORM.DIST(AND(FD$6&gt;=$F86,FD$6&lt;=$H86)*(FD$6-$F86+1),$J86/2,$M86,TRUE)-_xlfn.NORM.DIST(AND(FD$6&gt;=$F86,FD$6&lt;=$H86)*(FC$6-$F86+1),$J86/2,$M86,TRUE))/(1-2*_xlfn.NORM.DIST(0,$J86/2,$M86,TRUE))*$D86+($K86="Steady Growth")*(AND(FD$6&gt;=$F86,FD$6&lt;=$H86)*((FD$6-$F86+1)/($J86*($J86+1)/2)*$D86))+($K86="custom")*CustCF!EX86</f>
        <v>0</v>
      </c>
      <c r="FE86" s="95">
        <f>($K86="Bell Curve")*(_xlfn.NORM.DIST(AND(FE$6&gt;=$F86,FE$6&lt;=$H86)*(FE$6-$F86+1),$J86/2,$M86,TRUE)-_xlfn.NORM.DIST(AND(FE$6&gt;=$F86,FE$6&lt;=$H86)*(FD$6-$F86+1),$J86/2,$M86,TRUE))/(1-2*_xlfn.NORM.DIST(0,$J86/2,$M86,TRUE))*$D86+($K86="Steady Growth")*(AND(FE$6&gt;=$F86,FE$6&lt;=$H86)*((FE$6-$F86+1)/($J86*($J86+1)/2)*$D86))+($K86="custom")*CustCF!EY86</f>
        <v>0</v>
      </c>
      <c r="FF86" s="95">
        <f>($K86="Bell Curve")*(_xlfn.NORM.DIST(AND(FF$6&gt;=$F86,FF$6&lt;=$H86)*(FF$6-$F86+1),$J86/2,$M86,TRUE)-_xlfn.NORM.DIST(AND(FF$6&gt;=$F86,FF$6&lt;=$H86)*(FE$6-$F86+1),$J86/2,$M86,TRUE))/(1-2*_xlfn.NORM.DIST(0,$J86/2,$M86,TRUE))*$D86+($K86="Steady Growth")*(AND(FF$6&gt;=$F86,FF$6&lt;=$H86)*((FF$6-$F86+1)/($J86*($J86+1)/2)*$D86))+($K86="custom")*CustCF!EZ86</f>
        <v>0</v>
      </c>
      <c r="FG86" s="95">
        <f>($K86="Bell Curve")*(_xlfn.NORM.DIST(AND(FG$6&gt;=$F86,FG$6&lt;=$H86)*(FG$6-$F86+1),$J86/2,$M86,TRUE)-_xlfn.NORM.DIST(AND(FG$6&gt;=$F86,FG$6&lt;=$H86)*(FF$6-$F86+1),$J86/2,$M86,TRUE))/(1-2*_xlfn.NORM.DIST(0,$J86/2,$M86,TRUE))*$D86+($K86="Steady Growth")*(AND(FG$6&gt;=$F86,FG$6&lt;=$H86)*((FG$6-$F86+1)/($J86*($J86+1)/2)*$D86))+($K86="custom")*CustCF!FA86</f>
        <v>0</v>
      </c>
      <c r="FH86" s="95">
        <f>($K86="Bell Curve")*(_xlfn.NORM.DIST(AND(FH$6&gt;=$F86,FH$6&lt;=$H86)*(FH$6-$F86+1),$J86/2,$M86,TRUE)-_xlfn.NORM.DIST(AND(FH$6&gt;=$F86,FH$6&lt;=$H86)*(FG$6-$F86+1),$J86/2,$M86,TRUE))/(1-2*_xlfn.NORM.DIST(0,$J86/2,$M86,TRUE))*$D86+($K86="Steady Growth")*(AND(FH$6&gt;=$F86,FH$6&lt;=$H86)*((FH$6-$F86+1)/($J86*($J86+1)/2)*$D86))+($K86="custom")*CustCF!FB86</f>
        <v>0</v>
      </c>
      <c r="FI86" s="95">
        <f>($K86="Bell Curve")*(_xlfn.NORM.DIST(AND(FI$6&gt;=$F86,FI$6&lt;=$H86)*(FI$6-$F86+1),$J86/2,$M86,TRUE)-_xlfn.NORM.DIST(AND(FI$6&gt;=$F86,FI$6&lt;=$H86)*(FH$6-$F86+1),$J86/2,$M86,TRUE))/(1-2*_xlfn.NORM.DIST(0,$J86/2,$M86,TRUE))*$D86+($K86="Steady Growth")*(AND(FI$6&gt;=$F86,FI$6&lt;=$H86)*((FI$6-$F86+1)/($J86*($J86+1)/2)*$D86))+($K86="custom")*CustCF!FC86</f>
        <v>0</v>
      </c>
      <c r="FJ86" s="95">
        <f>($K86="Bell Curve")*(_xlfn.NORM.DIST(AND(FJ$6&gt;=$F86,FJ$6&lt;=$H86)*(FJ$6-$F86+1),$J86/2,$M86,TRUE)-_xlfn.NORM.DIST(AND(FJ$6&gt;=$F86,FJ$6&lt;=$H86)*(FI$6-$F86+1),$J86/2,$M86,TRUE))/(1-2*_xlfn.NORM.DIST(0,$J86/2,$M86,TRUE))*$D86+($K86="Steady Growth")*(AND(FJ$6&gt;=$F86,FJ$6&lt;=$H86)*((FJ$6-$F86+1)/($J86*($J86+1)/2)*$D86))+($K86="custom")*CustCF!FD86</f>
        <v>0</v>
      </c>
      <c r="FK86" s="95">
        <f>($K86="Bell Curve")*(_xlfn.NORM.DIST(AND(FK$6&gt;=$F86,FK$6&lt;=$H86)*(FK$6-$F86+1),$J86/2,$M86,TRUE)-_xlfn.NORM.DIST(AND(FK$6&gt;=$F86,FK$6&lt;=$H86)*(FJ$6-$F86+1),$J86/2,$M86,TRUE))/(1-2*_xlfn.NORM.DIST(0,$J86/2,$M86,TRUE))*$D86+($K86="Steady Growth")*(AND(FK$6&gt;=$F86,FK$6&lt;=$H86)*((FK$6-$F86+1)/($J86*($J86+1)/2)*$D86))+($K86="custom")*CustCF!FE86</f>
        <v>0</v>
      </c>
      <c r="FL86" s="95">
        <f>($K86="Bell Curve")*(_xlfn.NORM.DIST(AND(FL$6&gt;=$F86,FL$6&lt;=$H86)*(FL$6-$F86+1),$J86/2,$M86,TRUE)-_xlfn.NORM.DIST(AND(FL$6&gt;=$F86,FL$6&lt;=$H86)*(FK$6-$F86+1),$J86/2,$M86,TRUE))/(1-2*_xlfn.NORM.DIST(0,$J86/2,$M86,TRUE))*$D86+($K86="Steady Growth")*(AND(FL$6&gt;=$F86,FL$6&lt;=$H86)*((FL$6-$F86+1)/($J86*($J86+1)/2)*$D86))+($K86="custom")*CustCF!FF86</f>
        <v>0</v>
      </c>
      <c r="FM86" s="95">
        <f>($K86="Bell Curve")*(_xlfn.NORM.DIST(AND(FM$6&gt;=$F86,FM$6&lt;=$H86)*(FM$6-$F86+1),$J86/2,$M86,TRUE)-_xlfn.NORM.DIST(AND(FM$6&gt;=$F86,FM$6&lt;=$H86)*(FL$6-$F86+1),$J86/2,$M86,TRUE))/(1-2*_xlfn.NORM.DIST(0,$J86/2,$M86,TRUE))*$D86+($K86="Steady Growth")*(AND(FM$6&gt;=$F86,FM$6&lt;=$H86)*((FM$6-$F86+1)/($J86*($J86+1)/2)*$D86))+($K86="custom")*CustCF!FG86</f>
        <v>0</v>
      </c>
      <c r="FN86" s="95">
        <f>($K86="Bell Curve")*(_xlfn.NORM.DIST(AND(FN$6&gt;=$F86,FN$6&lt;=$H86)*(FN$6-$F86+1),$J86/2,$M86,TRUE)-_xlfn.NORM.DIST(AND(FN$6&gt;=$F86,FN$6&lt;=$H86)*(FM$6-$F86+1),$J86/2,$M86,TRUE))/(1-2*_xlfn.NORM.DIST(0,$J86/2,$M86,TRUE))*$D86+($K86="Steady Growth")*(AND(FN$6&gt;=$F86,FN$6&lt;=$H86)*((FN$6-$F86+1)/($J86*($J86+1)/2)*$D86))+($K86="custom")*CustCF!FH86</f>
        <v>0</v>
      </c>
      <c r="FO86" s="95">
        <f>($K86="Bell Curve")*(_xlfn.NORM.DIST(AND(FO$6&gt;=$F86,FO$6&lt;=$H86)*(FO$6-$F86+1),$J86/2,$M86,TRUE)-_xlfn.NORM.DIST(AND(FO$6&gt;=$F86,FO$6&lt;=$H86)*(FN$6-$F86+1),$J86/2,$M86,TRUE))/(1-2*_xlfn.NORM.DIST(0,$J86/2,$M86,TRUE))*$D86+($K86="Steady Growth")*(AND(FO$6&gt;=$F86,FO$6&lt;=$H86)*((FO$6-$F86+1)/($J86*($J86+1)/2)*$D86))+($K86="custom")*CustCF!FI86</f>
        <v>0</v>
      </c>
      <c r="FP86" s="95">
        <f>($K86="Bell Curve")*(_xlfn.NORM.DIST(AND(FP$6&gt;=$F86,FP$6&lt;=$H86)*(FP$6-$F86+1),$J86/2,$M86,TRUE)-_xlfn.NORM.DIST(AND(FP$6&gt;=$F86,FP$6&lt;=$H86)*(FO$6-$F86+1),$J86/2,$M86,TRUE))/(1-2*_xlfn.NORM.DIST(0,$J86/2,$M86,TRUE))*$D86+($K86="Steady Growth")*(AND(FP$6&gt;=$F86,FP$6&lt;=$H86)*((FP$6-$F86+1)/($J86*($J86+1)/2)*$D86))+($K86="custom")*CustCF!FJ86</f>
        <v>0</v>
      </c>
      <c r="FQ86" s="95">
        <f>($K86="Bell Curve")*(_xlfn.NORM.DIST(AND(FQ$6&gt;=$F86,FQ$6&lt;=$H86)*(FQ$6-$F86+1),$J86/2,$M86,TRUE)-_xlfn.NORM.DIST(AND(FQ$6&gt;=$F86,FQ$6&lt;=$H86)*(FP$6-$F86+1),$J86/2,$M86,TRUE))/(1-2*_xlfn.NORM.DIST(0,$J86/2,$M86,TRUE))*$D86+($K86="Steady Growth")*(AND(FQ$6&gt;=$F86,FQ$6&lt;=$H86)*((FQ$6-$F86+1)/($J86*($J86+1)/2)*$D86))+($K86="custom")*CustCF!FK86</f>
        <v>0</v>
      </c>
      <c r="FR86" s="95">
        <f>($K86="Bell Curve")*(_xlfn.NORM.DIST(AND(FR$6&gt;=$F86,FR$6&lt;=$H86)*(FR$6-$F86+1),$J86/2,$M86,TRUE)-_xlfn.NORM.DIST(AND(FR$6&gt;=$F86,FR$6&lt;=$H86)*(FQ$6-$F86+1),$J86/2,$M86,TRUE))/(1-2*_xlfn.NORM.DIST(0,$J86/2,$M86,TRUE))*$D86+($K86="Steady Growth")*(AND(FR$6&gt;=$F86,FR$6&lt;=$H86)*((FR$6-$F86+1)/($J86*($J86+1)/2)*$D86))+($K86="custom")*CustCF!FL86</f>
        <v>0</v>
      </c>
      <c r="FS86" s="95">
        <f>($K86="Bell Curve")*(_xlfn.NORM.DIST(AND(FS$6&gt;=$F86,FS$6&lt;=$H86)*(FS$6-$F86+1),$J86/2,$M86,TRUE)-_xlfn.NORM.DIST(AND(FS$6&gt;=$F86,FS$6&lt;=$H86)*(FR$6-$F86+1),$J86/2,$M86,TRUE))/(1-2*_xlfn.NORM.DIST(0,$J86/2,$M86,TRUE))*$D86+($K86="Steady Growth")*(AND(FS$6&gt;=$F86,FS$6&lt;=$H86)*((FS$6-$F86+1)/($J86*($J86+1)/2)*$D86))+($K86="custom")*CustCF!FM86</f>
        <v>0</v>
      </c>
      <c r="FT86" s="95">
        <f>($K86="Bell Curve")*(_xlfn.NORM.DIST(AND(FT$6&gt;=$F86,FT$6&lt;=$H86)*(FT$6-$F86+1),$J86/2,$M86,TRUE)-_xlfn.NORM.DIST(AND(FT$6&gt;=$F86,FT$6&lt;=$H86)*(FS$6-$F86+1),$J86/2,$M86,TRUE))/(1-2*_xlfn.NORM.DIST(0,$J86/2,$M86,TRUE))*$D86+($K86="Steady Growth")*(AND(FT$6&gt;=$F86,FT$6&lt;=$H86)*((FT$6-$F86+1)/($J86*($J86+1)/2)*$D86))+($K86="custom")*CustCF!FN86</f>
        <v>0</v>
      </c>
      <c r="FU86" s="95">
        <f>($K86="Bell Curve")*(_xlfn.NORM.DIST(AND(FU$6&gt;=$F86,FU$6&lt;=$H86)*(FU$6-$F86+1),$J86/2,$M86,TRUE)-_xlfn.NORM.DIST(AND(FU$6&gt;=$F86,FU$6&lt;=$H86)*(FT$6-$F86+1),$J86/2,$M86,TRUE))/(1-2*_xlfn.NORM.DIST(0,$J86/2,$M86,TRUE))*$D86+($K86="Steady Growth")*(AND(FU$6&gt;=$F86,FU$6&lt;=$H86)*((FU$6-$F86+1)/($J86*($J86+1)/2)*$D86))+($K86="custom")*CustCF!FO86</f>
        <v>0</v>
      </c>
      <c r="FV86" s="95">
        <f>($K86="Bell Curve")*(_xlfn.NORM.DIST(AND(FV$6&gt;=$F86,FV$6&lt;=$H86)*(FV$6-$F86+1),$J86/2,$M86,TRUE)-_xlfn.NORM.DIST(AND(FV$6&gt;=$F86,FV$6&lt;=$H86)*(FU$6-$F86+1),$J86/2,$M86,TRUE))/(1-2*_xlfn.NORM.DIST(0,$J86/2,$M86,TRUE))*$D86+($K86="Steady Growth")*(AND(FV$6&gt;=$F86,FV$6&lt;=$H86)*((FV$6-$F86+1)/($J86*($J86+1)/2)*$D86))+($K86="custom")*CustCF!FP86</f>
        <v>0</v>
      </c>
      <c r="FW86" s="95">
        <f>($K86="Bell Curve")*(_xlfn.NORM.DIST(AND(FW$6&gt;=$F86,FW$6&lt;=$H86)*(FW$6-$F86+1),$J86/2,$M86,TRUE)-_xlfn.NORM.DIST(AND(FW$6&gt;=$F86,FW$6&lt;=$H86)*(FV$6-$F86+1),$J86/2,$M86,TRUE))/(1-2*_xlfn.NORM.DIST(0,$J86/2,$M86,TRUE))*$D86+($K86="Steady Growth")*(AND(FW$6&gt;=$F86,FW$6&lt;=$H86)*((FW$6-$F86+1)/($J86*($J86+1)/2)*$D86))+($K86="custom")*CustCF!FQ86</f>
        <v>0</v>
      </c>
      <c r="FX86" s="95">
        <f>($K86="Bell Curve")*(_xlfn.NORM.DIST(AND(FX$6&gt;=$F86,FX$6&lt;=$H86)*(FX$6-$F86+1),$J86/2,$M86,TRUE)-_xlfn.NORM.DIST(AND(FX$6&gt;=$F86,FX$6&lt;=$H86)*(FW$6-$F86+1),$J86/2,$M86,TRUE))/(1-2*_xlfn.NORM.DIST(0,$J86/2,$M86,TRUE))*$D86+($K86="Steady Growth")*(AND(FX$6&gt;=$F86,FX$6&lt;=$H86)*((FX$6-$F86+1)/($J86*($J86+1)/2)*$D86))+($K86="custom")*CustCF!FR86</f>
        <v>0</v>
      </c>
      <c r="FY86" s="95">
        <f>($K86="Bell Curve")*(_xlfn.NORM.DIST(AND(FY$6&gt;=$F86,FY$6&lt;=$H86)*(FY$6-$F86+1),$J86/2,$M86,TRUE)-_xlfn.NORM.DIST(AND(FY$6&gt;=$F86,FY$6&lt;=$H86)*(FX$6-$F86+1),$J86/2,$M86,TRUE))/(1-2*_xlfn.NORM.DIST(0,$J86/2,$M86,TRUE))*$D86+($K86="Steady Growth")*(AND(FY$6&gt;=$F86,FY$6&lt;=$H86)*((FY$6-$F86+1)/($J86*($J86+1)/2)*$D86))+($K86="custom")*CustCF!FS86</f>
        <v>0</v>
      </c>
      <c r="FZ86" s="95">
        <f>($K86="Bell Curve")*(_xlfn.NORM.DIST(AND(FZ$6&gt;=$F86,FZ$6&lt;=$H86)*(FZ$6-$F86+1),$J86/2,$M86,TRUE)-_xlfn.NORM.DIST(AND(FZ$6&gt;=$F86,FZ$6&lt;=$H86)*(FY$6-$F86+1),$J86/2,$M86,TRUE))/(1-2*_xlfn.NORM.DIST(0,$J86/2,$M86,TRUE))*$D86+($K86="Steady Growth")*(AND(FZ$6&gt;=$F86,FZ$6&lt;=$H86)*((FZ$6-$F86+1)/($J86*($J86+1)/2)*$D86))+($K86="custom")*CustCF!FT86</f>
        <v>0</v>
      </c>
      <c r="GA86" s="95">
        <f>($K86="Bell Curve")*(_xlfn.NORM.DIST(AND(GA$6&gt;=$F86,GA$6&lt;=$H86)*(GA$6-$F86+1),$J86/2,$M86,TRUE)-_xlfn.NORM.DIST(AND(GA$6&gt;=$F86,GA$6&lt;=$H86)*(FZ$6-$F86+1),$J86/2,$M86,TRUE))/(1-2*_xlfn.NORM.DIST(0,$J86/2,$M86,TRUE))*$D86+($K86="Steady Growth")*(AND(GA$6&gt;=$F86,GA$6&lt;=$H86)*((GA$6-$F86+1)/($J86*($J86+1)/2)*$D86))+($K86="custom")*CustCF!FU86</f>
        <v>0</v>
      </c>
      <c r="GB86" s="95">
        <f>($K86="Bell Curve")*(_xlfn.NORM.DIST(AND(GB$6&gt;=$F86,GB$6&lt;=$H86)*(GB$6-$F86+1),$J86/2,$M86,TRUE)-_xlfn.NORM.DIST(AND(GB$6&gt;=$F86,GB$6&lt;=$H86)*(GA$6-$F86+1),$J86/2,$M86,TRUE))/(1-2*_xlfn.NORM.DIST(0,$J86/2,$M86,TRUE))*$D86+($K86="Steady Growth")*(AND(GB$6&gt;=$F86,GB$6&lt;=$H86)*((GB$6-$F86+1)/($J86*($J86+1)/2)*$D86))+($K86="custom")*CustCF!FV86</f>
        <v>0</v>
      </c>
      <c r="GC86" s="95">
        <f>($K86="Bell Curve")*(_xlfn.NORM.DIST(AND(GC$6&gt;=$F86,GC$6&lt;=$H86)*(GC$6-$F86+1),$J86/2,$M86,TRUE)-_xlfn.NORM.DIST(AND(GC$6&gt;=$F86,GC$6&lt;=$H86)*(GB$6-$F86+1),$J86/2,$M86,TRUE))/(1-2*_xlfn.NORM.DIST(0,$J86/2,$M86,TRUE))*$D86+($K86="Steady Growth")*(AND(GC$6&gt;=$F86,GC$6&lt;=$H86)*((GC$6-$F86+1)/($J86*($J86+1)/2)*$D86))+($K86="custom")*CustCF!FW86</f>
        <v>0</v>
      </c>
      <c r="GD86" s="95">
        <f>($K86="Bell Curve")*(_xlfn.NORM.DIST(AND(GD$6&gt;=$F86,GD$6&lt;=$H86)*(GD$6-$F86+1),$J86/2,$M86,TRUE)-_xlfn.NORM.DIST(AND(GD$6&gt;=$F86,GD$6&lt;=$H86)*(GC$6-$F86+1),$J86/2,$M86,TRUE))/(1-2*_xlfn.NORM.DIST(0,$J86/2,$M86,TRUE))*$D86+($K86="Steady Growth")*(AND(GD$6&gt;=$F86,GD$6&lt;=$H86)*((GD$6-$F86+1)/($J86*($J86+1)/2)*$D86))+($K86="custom")*CustCF!FX86</f>
        <v>0</v>
      </c>
      <c r="GE86" s="95">
        <f>($K86="Bell Curve")*(_xlfn.NORM.DIST(AND(GE$6&gt;=$F86,GE$6&lt;=$H86)*(GE$6-$F86+1),$J86/2,$M86,TRUE)-_xlfn.NORM.DIST(AND(GE$6&gt;=$F86,GE$6&lt;=$H86)*(GD$6-$F86+1),$J86/2,$M86,TRUE))/(1-2*_xlfn.NORM.DIST(0,$J86/2,$M86,TRUE))*$D86+($K86="Steady Growth")*(AND(GE$6&gt;=$F86,GE$6&lt;=$H86)*((GE$6-$F86+1)/($J86*($J86+1)/2)*$D86))+($K86="custom")*CustCF!FY86</f>
        <v>0</v>
      </c>
      <c r="GF86" s="95">
        <f>($K86="Bell Curve")*(_xlfn.NORM.DIST(AND(GF$6&gt;=$F86,GF$6&lt;=$H86)*(GF$6-$F86+1),$J86/2,$M86,TRUE)-_xlfn.NORM.DIST(AND(GF$6&gt;=$F86,GF$6&lt;=$H86)*(GE$6-$F86+1),$J86/2,$M86,TRUE))/(1-2*_xlfn.NORM.DIST(0,$J86/2,$M86,TRUE))*$D86+($K86="Steady Growth")*(AND(GF$6&gt;=$F86,GF$6&lt;=$H86)*((GF$6-$F86+1)/($J86*($J86+1)/2)*$D86))+($K86="custom")*CustCF!FZ86</f>
        <v>0</v>
      </c>
      <c r="GG86" s="95">
        <f>($K86="Bell Curve")*(_xlfn.NORM.DIST(AND(GG$6&gt;=$F86,GG$6&lt;=$H86)*(GG$6-$F86+1),$J86/2,$M86,TRUE)-_xlfn.NORM.DIST(AND(GG$6&gt;=$F86,GG$6&lt;=$H86)*(GF$6-$F86+1),$J86/2,$M86,TRUE))/(1-2*_xlfn.NORM.DIST(0,$J86/2,$M86,TRUE))*$D86+($K86="Steady Growth")*(AND(GG$6&gt;=$F86,GG$6&lt;=$H86)*((GG$6-$F86+1)/($J86*($J86+1)/2)*$D86))+($K86="custom")*CustCF!GA86</f>
        <v>0</v>
      </c>
      <c r="GH86" s="95">
        <f>($K86="Bell Curve")*(_xlfn.NORM.DIST(AND(GH$6&gt;=$F86,GH$6&lt;=$H86)*(GH$6-$F86+1),$J86/2,$M86,TRUE)-_xlfn.NORM.DIST(AND(GH$6&gt;=$F86,GH$6&lt;=$H86)*(GG$6-$F86+1),$J86/2,$M86,TRUE))/(1-2*_xlfn.NORM.DIST(0,$J86/2,$M86,TRUE))*$D86+($K86="Steady Growth")*(AND(GH$6&gt;=$F86,GH$6&lt;=$H86)*((GH$6-$F86+1)/($J86*($J86+1)/2)*$D86))+($K86="custom")*CustCF!GB86</f>
        <v>0</v>
      </c>
      <c r="GI86" s="95">
        <f>($K86="Bell Curve")*(_xlfn.NORM.DIST(AND(GI$6&gt;=$F86,GI$6&lt;=$H86)*(GI$6-$F86+1),$J86/2,$M86,TRUE)-_xlfn.NORM.DIST(AND(GI$6&gt;=$F86,GI$6&lt;=$H86)*(GH$6-$F86+1),$J86/2,$M86,TRUE))/(1-2*_xlfn.NORM.DIST(0,$J86/2,$M86,TRUE))*$D86+($K86="Steady Growth")*(AND(GI$6&gt;=$F86,GI$6&lt;=$H86)*((GI$6-$F86+1)/($J86*($J86+1)/2)*$D86))+($K86="custom")*CustCF!GC86</f>
        <v>0</v>
      </c>
      <c r="GJ86" s="95">
        <f>($K86="Bell Curve")*(_xlfn.NORM.DIST(AND(GJ$6&gt;=$F86,GJ$6&lt;=$H86)*(GJ$6-$F86+1),$J86/2,$M86,TRUE)-_xlfn.NORM.DIST(AND(GJ$6&gt;=$F86,GJ$6&lt;=$H86)*(GI$6-$F86+1),$J86/2,$M86,TRUE))/(1-2*_xlfn.NORM.DIST(0,$J86/2,$M86,TRUE))*$D86+($K86="Steady Growth")*(AND(GJ$6&gt;=$F86,GJ$6&lt;=$H86)*((GJ$6-$F86+1)/($J86*($J86+1)/2)*$D86))+($K86="custom")*CustCF!GD86</f>
        <v>0</v>
      </c>
      <c r="GK86" s="95">
        <f>($K86="Bell Curve")*(_xlfn.NORM.DIST(AND(GK$6&gt;=$F86,GK$6&lt;=$H86)*(GK$6-$F86+1),$J86/2,$M86,TRUE)-_xlfn.NORM.DIST(AND(GK$6&gt;=$F86,GK$6&lt;=$H86)*(GJ$6-$F86+1),$J86/2,$M86,TRUE))/(1-2*_xlfn.NORM.DIST(0,$J86/2,$M86,TRUE))*$D86+($K86="Steady Growth")*(AND(GK$6&gt;=$F86,GK$6&lt;=$H86)*((GK$6-$F86+1)/($J86*($J86+1)/2)*$D86))+($K86="custom")*CustCF!GE86</f>
        <v>0</v>
      </c>
      <c r="GL86" s="95">
        <f>($K86="Bell Curve")*(_xlfn.NORM.DIST(AND(GL$6&gt;=$F86,GL$6&lt;=$H86)*(GL$6-$F86+1),$J86/2,$M86,TRUE)-_xlfn.NORM.DIST(AND(GL$6&gt;=$F86,GL$6&lt;=$H86)*(GK$6-$F86+1),$J86/2,$M86,TRUE))/(1-2*_xlfn.NORM.DIST(0,$J86/2,$M86,TRUE))*$D86+($K86="Steady Growth")*(AND(GL$6&gt;=$F86,GL$6&lt;=$H86)*((GL$6-$F86+1)/($J86*($J86+1)/2)*$D86))+($K86="custom")*CustCF!GF86</f>
        <v>0</v>
      </c>
      <c r="GM86" s="95">
        <f>($K86="Bell Curve")*(_xlfn.NORM.DIST(AND(GM$6&gt;=$F86,GM$6&lt;=$H86)*(GM$6-$F86+1),$J86/2,$M86,TRUE)-_xlfn.NORM.DIST(AND(GM$6&gt;=$F86,GM$6&lt;=$H86)*(GL$6-$F86+1),$J86/2,$M86,TRUE))/(1-2*_xlfn.NORM.DIST(0,$J86/2,$M86,TRUE))*$D86+($K86="Steady Growth")*(AND(GM$6&gt;=$F86,GM$6&lt;=$H86)*((GM$6-$F86+1)/($J86*($J86+1)/2)*$D86))+($K86="custom")*CustCF!GG86</f>
        <v>0</v>
      </c>
      <c r="GN86" s="268">
        <f>($K86="Bell Curve")*(_xlfn.NORM.DIST(AND(GN$6&gt;=$F86,GN$6&lt;=$H86)*(GN$6-$F86+1),$J86/2,$M86,TRUE)-_xlfn.NORM.DIST(AND(GN$6&gt;=$F86,GN$6&lt;=$H86)*(GM$6-$F86+1),$J86/2,$M86,TRUE))/(1-2*_xlfn.NORM.DIST(0,$J86/2,$M86,TRUE))*$D86+($K86="Steady Growth")*(AND(GN$6&gt;=$F86,GN$6&lt;=$H86)*((GN$6-$F86+1)/($J86*($J86+1)/2)*$D86))+($K86="custom")*CustCF!GH86</f>
        <v>0</v>
      </c>
      <c r="GO86" s="1"/>
      <c r="GP86" s="67"/>
    </row>
    <row r="87" spans="1:198" customFormat="1" hidden="1" outlineLevel="1" x14ac:dyDescent="0.75">
      <c r="A87" s="1"/>
      <c r="B87" s="1"/>
      <c r="C87" s="262">
        <f>Budget!X32</f>
        <v>0</v>
      </c>
      <c r="D87" s="19">
        <f>Budget!Y32</f>
        <v>0</v>
      </c>
      <c r="E87" s="19" t="str">
        <f t="shared" si="43"/>
        <v/>
      </c>
      <c r="F87" s="263">
        <v>0</v>
      </c>
      <c r="G87" s="257">
        <f>IF(L87="custom",CustCF!F87,INDEX($P$8:$GN$8,MATCH(F87,$P$6:$GN$6,0)))</f>
        <v>46053</v>
      </c>
      <c r="H87" s="263">
        <v>0</v>
      </c>
      <c r="I87" s="257">
        <f>IF(L87="custom",CustCF!G87,INDEX($P$8:$GN$8,MATCH(H87,$P$6:$GN$6,0)))</f>
        <v>46053</v>
      </c>
      <c r="J87" s="260">
        <f t="shared" si="44"/>
        <v>1</v>
      </c>
      <c r="K87" s="265" t="s">
        <v>116</v>
      </c>
      <c r="L87" s="266" t="s">
        <v>141</v>
      </c>
      <c r="M87" s="267">
        <f t="shared" si="45"/>
        <v>9</v>
      </c>
      <c r="N87" s="18">
        <f t="shared" si="36"/>
        <v>0</v>
      </c>
      <c r="O87" s="1372">
        <f t="shared" si="46"/>
        <v>0</v>
      </c>
      <c r="P87" s="95">
        <f>($K87="Bell Curve")*(_xlfn.NORM.DIST(AND(P$6&gt;=$F87,P$6&lt;=$H87)*(P$6-$F87+1),$J87/2,$M87,TRUE)-_xlfn.NORM.DIST(AND(P$6&gt;=$F87,P$6&lt;=$H87)*(O$6-$F87+1),$J87/2,$M87,TRUE))/(1-2*_xlfn.NORM.DIST(0,$J87/2,$M87,TRUE))*$D87+($K87="Steady Growth")*(AND(P$6&gt;=$F87,P$6&lt;=$H87)*((P$6-$F87+1)/($J87*($J87+1)/2)*$D87))+($K87="custom")*CustCF!J87</f>
        <v>0</v>
      </c>
      <c r="Q87" s="95">
        <f>($K87="Bell Curve")*(_xlfn.NORM.DIST(AND(Q$6&gt;=$F87,Q$6&lt;=$H87)*(Q$6-$F87+1),$J87/2,$M87,TRUE)-_xlfn.NORM.DIST(AND(Q$6&gt;=$F87,Q$6&lt;=$H87)*(P$6-$F87+1),$J87/2,$M87,TRUE))/(1-2*_xlfn.NORM.DIST(0,$J87/2,$M87,TRUE))*$D87+($K87="Steady Growth")*(AND(Q$6&gt;=$F87,Q$6&lt;=$H87)*((Q$6-$F87+1)/($J87*($J87+1)/2)*$D87))+($K87="custom")*CustCF!K87</f>
        <v>0</v>
      </c>
      <c r="R87" s="95">
        <f>($K87="Bell Curve")*(_xlfn.NORM.DIST(AND(R$6&gt;=$F87,R$6&lt;=$H87)*(R$6-$F87+1),$J87/2,$M87,TRUE)-_xlfn.NORM.DIST(AND(R$6&gt;=$F87,R$6&lt;=$H87)*(Q$6-$F87+1),$J87/2,$M87,TRUE))/(1-2*_xlfn.NORM.DIST(0,$J87/2,$M87,TRUE))*$D87+($K87="Steady Growth")*(AND(R$6&gt;=$F87,R$6&lt;=$H87)*((R$6-$F87+1)/($J87*($J87+1)/2)*$D87))+($K87="custom")*CustCF!L87</f>
        <v>0</v>
      </c>
      <c r="S87" s="95">
        <f>($K87="Bell Curve")*(_xlfn.NORM.DIST(AND(S$6&gt;=$F87,S$6&lt;=$H87)*(S$6-$F87+1),$J87/2,$M87,TRUE)-_xlfn.NORM.DIST(AND(S$6&gt;=$F87,S$6&lt;=$H87)*(R$6-$F87+1),$J87/2,$M87,TRUE))/(1-2*_xlfn.NORM.DIST(0,$J87/2,$M87,TRUE))*$D87+($K87="Steady Growth")*(AND(S$6&gt;=$F87,S$6&lt;=$H87)*((S$6-$F87+1)/($J87*($J87+1)/2)*$D87))+($K87="custom")*CustCF!M87</f>
        <v>0</v>
      </c>
      <c r="T87" s="95">
        <f>($K87="Bell Curve")*(_xlfn.NORM.DIST(AND(T$6&gt;=$F87,T$6&lt;=$H87)*(T$6-$F87+1),$J87/2,$M87,TRUE)-_xlfn.NORM.DIST(AND(T$6&gt;=$F87,T$6&lt;=$H87)*(S$6-$F87+1),$J87/2,$M87,TRUE))/(1-2*_xlfn.NORM.DIST(0,$J87/2,$M87,TRUE))*$D87+($K87="Steady Growth")*(AND(T$6&gt;=$F87,T$6&lt;=$H87)*((T$6-$F87+1)/($J87*($J87+1)/2)*$D87))+($K87="custom")*CustCF!N87</f>
        <v>0</v>
      </c>
      <c r="U87" s="95">
        <f>($K87="Bell Curve")*(_xlfn.NORM.DIST(AND(U$6&gt;=$F87,U$6&lt;=$H87)*(U$6-$F87+1),$J87/2,$M87,TRUE)-_xlfn.NORM.DIST(AND(U$6&gt;=$F87,U$6&lt;=$H87)*(T$6-$F87+1),$J87/2,$M87,TRUE))/(1-2*_xlfn.NORM.DIST(0,$J87/2,$M87,TRUE))*$D87+($K87="Steady Growth")*(AND(U$6&gt;=$F87,U$6&lt;=$H87)*((U$6-$F87+1)/($J87*($J87+1)/2)*$D87))+($K87="custom")*CustCF!O87</f>
        <v>0</v>
      </c>
      <c r="V87" s="95">
        <f>($K87="Bell Curve")*(_xlfn.NORM.DIST(AND(V$6&gt;=$F87,V$6&lt;=$H87)*(V$6-$F87+1),$J87/2,$M87,TRUE)-_xlfn.NORM.DIST(AND(V$6&gt;=$F87,V$6&lt;=$H87)*(U$6-$F87+1),$J87/2,$M87,TRUE))/(1-2*_xlfn.NORM.DIST(0,$J87/2,$M87,TRUE))*$D87+($K87="Steady Growth")*(AND(V$6&gt;=$F87,V$6&lt;=$H87)*((V$6-$F87+1)/($J87*($J87+1)/2)*$D87))+($K87="custom")*CustCF!P87</f>
        <v>0</v>
      </c>
      <c r="W87" s="95">
        <f>($K87="Bell Curve")*(_xlfn.NORM.DIST(AND(W$6&gt;=$F87,W$6&lt;=$H87)*(W$6-$F87+1),$J87/2,$M87,TRUE)-_xlfn.NORM.DIST(AND(W$6&gt;=$F87,W$6&lt;=$H87)*(V$6-$F87+1),$J87/2,$M87,TRUE))/(1-2*_xlfn.NORM.DIST(0,$J87/2,$M87,TRUE))*$D87+($K87="Steady Growth")*(AND(W$6&gt;=$F87,W$6&lt;=$H87)*((W$6-$F87+1)/($J87*($J87+1)/2)*$D87))+($K87="custom")*CustCF!Q87</f>
        <v>0</v>
      </c>
      <c r="X87" s="95">
        <f>($K87="Bell Curve")*(_xlfn.NORM.DIST(AND(X$6&gt;=$F87,X$6&lt;=$H87)*(X$6-$F87+1),$J87/2,$M87,TRUE)-_xlfn.NORM.DIST(AND(X$6&gt;=$F87,X$6&lt;=$H87)*(W$6-$F87+1),$J87/2,$M87,TRUE))/(1-2*_xlfn.NORM.DIST(0,$J87/2,$M87,TRUE))*$D87+($K87="Steady Growth")*(AND(X$6&gt;=$F87,X$6&lt;=$H87)*((X$6-$F87+1)/($J87*($J87+1)/2)*$D87))+($K87="custom")*CustCF!R87</f>
        <v>0</v>
      </c>
      <c r="Y87" s="95">
        <f>($K87="Bell Curve")*(_xlfn.NORM.DIST(AND(Y$6&gt;=$F87,Y$6&lt;=$H87)*(Y$6-$F87+1),$J87/2,$M87,TRUE)-_xlfn.NORM.DIST(AND(Y$6&gt;=$F87,Y$6&lt;=$H87)*(X$6-$F87+1),$J87/2,$M87,TRUE))/(1-2*_xlfn.NORM.DIST(0,$J87/2,$M87,TRUE))*$D87+($K87="Steady Growth")*(AND(Y$6&gt;=$F87,Y$6&lt;=$H87)*((Y$6-$F87+1)/($J87*($J87+1)/2)*$D87))+($K87="custom")*CustCF!S87</f>
        <v>0</v>
      </c>
      <c r="Z87" s="95">
        <f>($K87="Bell Curve")*(_xlfn.NORM.DIST(AND(Z$6&gt;=$F87,Z$6&lt;=$H87)*(Z$6-$F87+1),$J87/2,$M87,TRUE)-_xlfn.NORM.DIST(AND(Z$6&gt;=$F87,Z$6&lt;=$H87)*(Y$6-$F87+1),$J87/2,$M87,TRUE))/(1-2*_xlfn.NORM.DIST(0,$J87/2,$M87,TRUE))*$D87+($K87="Steady Growth")*(AND(Z$6&gt;=$F87,Z$6&lt;=$H87)*((Z$6-$F87+1)/($J87*($J87+1)/2)*$D87))+($K87="custom")*CustCF!T87</f>
        <v>0</v>
      </c>
      <c r="AA87" s="95">
        <f>($K87="Bell Curve")*(_xlfn.NORM.DIST(AND(AA$6&gt;=$F87,AA$6&lt;=$H87)*(AA$6-$F87+1),$J87/2,$M87,TRUE)-_xlfn.NORM.DIST(AND(AA$6&gt;=$F87,AA$6&lt;=$H87)*(Z$6-$F87+1),$J87/2,$M87,TRUE))/(1-2*_xlfn.NORM.DIST(0,$J87/2,$M87,TRUE))*$D87+($K87="Steady Growth")*(AND(AA$6&gt;=$F87,AA$6&lt;=$H87)*((AA$6-$F87+1)/($J87*($J87+1)/2)*$D87))+($K87="custom")*CustCF!U87</f>
        <v>0</v>
      </c>
      <c r="AB87" s="95">
        <f>($K87="Bell Curve")*(_xlfn.NORM.DIST(AND(AB$6&gt;=$F87,AB$6&lt;=$H87)*(AB$6-$F87+1),$J87/2,$M87,TRUE)-_xlfn.NORM.DIST(AND(AB$6&gt;=$F87,AB$6&lt;=$H87)*(AA$6-$F87+1),$J87/2,$M87,TRUE))/(1-2*_xlfn.NORM.DIST(0,$J87/2,$M87,TRUE))*$D87+($K87="Steady Growth")*(AND(AB$6&gt;=$F87,AB$6&lt;=$H87)*((AB$6-$F87+1)/($J87*($J87+1)/2)*$D87))+($K87="custom")*CustCF!V87</f>
        <v>0</v>
      </c>
      <c r="AC87" s="95">
        <f>($K87="Bell Curve")*(_xlfn.NORM.DIST(AND(AC$6&gt;=$F87,AC$6&lt;=$H87)*(AC$6-$F87+1),$J87/2,$M87,TRUE)-_xlfn.NORM.DIST(AND(AC$6&gt;=$F87,AC$6&lt;=$H87)*(AB$6-$F87+1),$J87/2,$M87,TRUE))/(1-2*_xlfn.NORM.DIST(0,$J87/2,$M87,TRUE))*$D87+($K87="Steady Growth")*(AND(AC$6&gt;=$F87,AC$6&lt;=$H87)*((AC$6-$F87+1)/($J87*($J87+1)/2)*$D87))+($K87="custom")*CustCF!W87</f>
        <v>0</v>
      </c>
      <c r="AD87" s="95">
        <f>($K87="Bell Curve")*(_xlfn.NORM.DIST(AND(AD$6&gt;=$F87,AD$6&lt;=$H87)*(AD$6-$F87+1),$J87/2,$M87,TRUE)-_xlfn.NORM.DIST(AND(AD$6&gt;=$F87,AD$6&lt;=$H87)*(AC$6-$F87+1),$J87/2,$M87,TRUE))/(1-2*_xlfn.NORM.DIST(0,$J87/2,$M87,TRUE))*$D87+($K87="Steady Growth")*(AND(AD$6&gt;=$F87,AD$6&lt;=$H87)*((AD$6-$F87+1)/($J87*($J87+1)/2)*$D87))+($K87="custom")*CustCF!X87</f>
        <v>0</v>
      </c>
      <c r="AE87" s="95">
        <f>($K87="Bell Curve")*(_xlfn.NORM.DIST(AND(AE$6&gt;=$F87,AE$6&lt;=$H87)*(AE$6-$F87+1),$J87/2,$M87,TRUE)-_xlfn.NORM.DIST(AND(AE$6&gt;=$F87,AE$6&lt;=$H87)*(AD$6-$F87+1),$J87/2,$M87,TRUE))/(1-2*_xlfn.NORM.DIST(0,$J87/2,$M87,TRUE))*$D87+($K87="Steady Growth")*(AND(AE$6&gt;=$F87,AE$6&lt;=$H87)*((AE$6-$F87+1)/($J87*($J87+1)/2)*$D87))+($K87="custom")*CustCF!Y87</f>
        <v>0</v>
      </c>
      <c r="AF87" s="95">
        <f>($K87="Bell Curve")*(_xlfn.NORM.DIST(AND(AF$6&gt;=$F87,AF$6&lt;=$H87)*(AF$6-$F87+1),$J87/2,$M87,TRUE)-_xlfn.NORM.DIST(AND(AF$6&gt;=$F87,AF$6&lt;=$H87)*(AE$6-$F87+1),$J87/2,$M87,TRUE))/(1-2*_xlfn.NORM.DIST(0,$J87/2,$M87,TRUE))*$D87+($K87="Steady Growth")*(AND(AF$6&gt;=$F87,AF$6&lt;=$H87)*((AF$6-$F87+1)/($J87*($J87+1)/2)*$D87))+($K87="custom")*CustCF!Z87</f>
        <v>0</v>
      </c>
      <c r="AG87" s="95">
        <f>($K87="Bell Curve")*(_xlfn.NORM.DIST(AND(AG$6&gt;=$F87,AG$6&lt;=$H87)*(AG$6-$F87+1),$J87/2,$M87,TRUE)-_xlfn.NORM.DIST(AND(AG$6&gt;=$F87,AG$6&lt;=$H87)*(AF$6-$F87+1),$J87/2,$M87,TRUE))/(1-2*_xlfn.NORM.DIST(0,$J87/2,$M87,TRUE))*$D87+($K87="Steady Growth")*(AND(AG$6&gt;=$F87,AG$6&lt;=$H87)*((AG$6-$F87+1)/($J87*($J87+1)/2)*$D87))+($K87="custom")*CustCF!AA87</f>
        <v>0</v>
      </c>
      <c r="AH87" s="95">
        <f>($K87="Bell Curve")*(_xlfn.NORM.DIST(AND(AH$6&gt;=$F87,AH$6&lt;=$H87)*(AH$6-$F87+1),$J87/2,$M87,TRUE)-_xlfn.NORM.DIST(AND(AH$6&gt;=$F87,AH$6&lt;=$H87)*(AG$6-$F87+1),$J87/2,$M87,TRUE))/(1-2*_xlfn.NORM.DIST(0,$J87/2,$M87,TRUE))*$D87+($K87="Steady Growth")*(AND(AH$6&gt;=$F87,AH$6&lt;=$H87)*((AH$6-$F87+1)/($J87*($J87+1)/2)*$D87))+($K87="custom")*CustCF!AB87</f>
        <v>0</v>
      </c>
      <c r="AI87" s="95">
        <f>($K87="Bell Curve")*(_xlfn.NORM.DIST(AND(AI$6&gt;=$F87,AI$6&lt;=$H87)*(AI$6-$F87+1),$J87/2,$M87,TRUE)-_xlfn.NORM.DIST(AND(AI$6&gt;=$F87,AI$6&lt;=$H87)*(AH$6-$F87+1),$J87/2,$M87,TRUE))/(1-2*_xlfn.NORM.DIST(0,$J87/2,$M87,TRUE))*$D87+($K87="Steady Growth")*(AND(AI$6&gt;=$F87,AI$6&lt;=$H87)*((AI$6-$F87+1)/($J87*($J87+1)/2)*$D87))+($K87="custom")*CustCF!AC87</f>
        <v>0</v>
      </c>
      <c r="AJ87" s="95">
        <f>($K87="Bell Curve")*(_xlfn.NORM.DIST(AND(AJ$6&gt;=$F87,AJ$6&lt;=$H87)*(AJ$6-$F87+1),$J87/2,$M87,TRUE)-_xlfn.NORM.DIST(AND(AJ$6&gt;=$F87,AJ$6&lt;=$H87)*(AI$6-$F87+1),$J87/2,$M87,TRUE))/(1-2*_xlfn.NORM.DIST(0,$J87/2,$M87,TRUE))*$D87+($K87="Steady Growth")*(AND(AJ$6&gt;=$F87,AJ$6&lt;=$H87)*((AJ$6-$F87+1)/($J87*($J87+1)/2)*$D87))+($K87="custom")*CustCF!AD87</f>
        <v>0</v>
      </c>
      <c r="AK87" s="95">
        <f>($K87="Bell Curve")*(_xlfn.NORM.DIST(AND(AK$6&gt;=$F87,AK$6&lt;=$H87)*(AK$6-$F87+1),$J87/2,$M87,TRUE)-_xlfn.NORM.DIST(AND(AK$6&gt;=$F87,AK$6&lt;=$H87)*(AJ$6-$F87+1),$J87/2,$M87,TRUE))/(1-2*_xlfn.NORM.DIST(0,$J87/2,$M87,TRUE))*$D87+($K87="Steady Growth")*(AND(AK$6&gt;=$F87,AK$6&lt;=$H87)*((AK$6-$F87+1)/($J87*($J87+1)/2)*$D87))+($K87="custom")*CustCF!AE87</f>
        <v>0</v>
      </c>
      <c r="AL87" s="95">
        <f>($K87="Bell Curve")*(_xlfn.NORM.DIST(AND(AL$6&gt;=$F87,AL$6&lt;=$H87)*(AL$6-$F87+1),$J87/2,$M87,TRUE)-_xlfn.NORM.DIST(AND(AL$6&gt;=$F87,AL$6&lt;=$H87)*(AK$6-$F87+1),$J87/2,$M87,TRUE))/(1-2*_xlfn.NORM.DIST(0,$J87/2,$M87,TRUE))*$D87+($K87="Steady Growth")*(AND(AL$6&gt;=$F87,AL$6&lt;=$H87)*((AL$6-$F87+1)/($J87*($J87+1)/2)*$D87))+($K87="custom")*CustCF!AF87</f>
        <v>0</v>
      </c>
      <c r="AM87" s="95">
        <f>($K87="Bell Curve")*(_xlfn.NORM.DIST(AND(AM$6&gt;=$F87,AM$6&lt;=$H87)*(AM$6-$F87+1),$J87/2,$M87,TRUE)-_xlfn.NORM.DIST(AND(AM$6&gt;=$F87,AM$6&lt;=$H87)*(AL$6-$F87+1),$J87/2,$M87,TRUE))/(1-2*_xlfn.NORM.DIST(0,$J87/2,$M87,TRUE))*$D87+($K87="Steady Growth")*(AND(AM$6&gt;=$F87,AM$6&lt;=$H87)*((AM$6-$F87+1)/($J87*($J87+1)/2)*$D87))+($K87="custom")*CustCF!AG87</f>
        <v>0</v>
      </c>
      <c r="AN87" s="95">
        <f>($K87="Bell Curve")*(_xlfn.NORM.DIST(AND(AN$6&gt;=$F87,AN$6&lt;=$H87)*(AN$6-$F87+1),$J87/2,$M87,TRUE)-_xlfn.NORM.DIST(AND(AN$6&gt;=$F87,AN$6&lt;=$H87)*(AM$6-$F87+1),$J87/2,$M87,TRUE))/(1-2*_xlfn.NORM.DIST(0,$J87/2,$M87,TRUE))*$D87+($K87="Steady Growth")*(AND(AN$6&gt;=$F87,AN$6&lt;=$H87)*((AN$6-$F87+1)/($J87*($J87+1)/2)*$D87))+($K87="custom")*CustCF!AH87</f>
        <v>0</v>
      </c>
      <c r="AO87" s="95">
        <f>($K87="Bell Curve")*(_xlfn.NORM.DIST(AND(AO$6&gt;=$F87,AO$6&lt;=$H87)*(AO$6-$F87+1),$J87/2,$M87,TRUE)-_xlfn.NORM.DIST(AND(AO$6&gt;=$F87,AO$6&lt;=$H87)*(AN$6-$F87+1),$J87/2,$M87,TRUE))/(1-2*_xlfn.NORM.DIST(0,$J87/2,$M87,TRUE))*$D87+($K87="Steady Growth")*(AND(AO$6&gt;=$F87,AO$6&lt;=$H87)*((AO$6-$F87+1)/($J87*($J87+1)/2)*$D87))+($K87="custom")*CustCF!AI87</f>
        <v>0</v>
      </c>
      <c r="AP87" s="95">
        <f>($K87="Bell Curve")*(_xlfn.NORM.DIST(AND(AP$6&gt;=$F87,AP$6&lt;=$H87)*(AP$6-$F87+1),$J87/2,$M87,TRUE)-_xlfn.NORM.DIST(AND(AP$6&gt;=$F87,AP$6&lt;=$H87)*(AO$6-$F87+1),$J87/2,$M87,TRUE))/(1-2*_xlfn.NORM.DIST(0,$J87/2,$M87,TRUE))*$D87+($K87="Steady Growth")*(AND(AP$6&gt;=$F87,AP$6&lt;=$H87)*((AP$6-$F87+1)/($J87*($J87+1)/2)*$D87))+($K87="custom")*CustCF!AJ87</f>
        <v>0</v>
      </c>
      <c r="AQ87" s="95">
        <f>($K87="Bell Curve")*(_xlfn.NORM.DIST(AND(AQ$6&gt;=$F87,AQ$6&lt;=$H87)*(AQ$6-$F87+1),$J87/2,$M87,TRUE)-_xlfn.NORM.DIST(AND(AQ$6&gt;=$F87,AQ$6&lt;=$H87)*(AP$6-$F87+1),$J87/2,$M87,TRUE))/(1-2*_xlfn.NORM.DIST(0,$J87/2,$M87,TRUE))*$D87+($K87="Steady Growth")*(AND(AQ$6&gt;=$F87,AQ$6&lt;=$H87)*((AQ$6-$F87+1)/($J87*($J87+1)/2)*$D87))+($K87="custom")*CustCF!AK87</f>
        <v>0</v>
      </c>
      <c r="AR87" s="95">
        <f>($K87="Bell Curve")*(_xlfn.NORM.DIST(AND(AR$6&gt;=$F87,AR$6&lt;=$H87)*(AR$6-$F87+1),$J87/2,$M87,TRUE)-_xlfn.NORM.DIST(AND(AR$6&gt;=$F87,AR$6&lt;=$H87)*(AQ$6-$F87+1),$J87/2,$M87,TRUE))/(1-2*_xlfn.NORM.DIST(0,$J87/2,$M87,TRUE))*$D87+($K87="Steady Growth")*(AND(AR$6&gt;=$F87,AR$6&lt;=$H87)*((AR$6-$F87+1)/($J87*($J87+1)/2)*$D87))+($K87="custom")*CustCF!AL87</f>
        <v>0</v>
      </c>
      <c r="AS87" s="95">
        <f>($K87="Bell Curve")*(_xlfn.NORM.DIST(AND(AS$6&gt;=$F87,AS$6&lt;=$H87)*(AS$6-$F87+1),$J87/2,$M87,TRUE)-_xlfn.NORM.DIST(AND(AS$6&gt;=$F87,AS$6&lt;=$H87)*(AR$6-$F87+1),$J87/2,$M87,TRUE))/(1-2*_xlfn.NORM.DIST(0,$J87/2,$M87,TRUE))*$D87+($K87="Steady Growth")*(AND(AS$6&gt;=$F87,AS$6&lt;=$H87)*((AS$6-$F87+1)/($J87*($J87+1)/2)*$D87))+($K87="custom")*CustCF!AM87</f>
        <v>0</v>
      </c>
      <c r="AT87" s="95">
        <f>($K87="Bell Curve")*(_xlfn.NORM.DIST(AND(AT$6&gt;=$F87,AT$6&lt;=$H87)*(AT$6-$F87+1),$J87/2,$M87,TRUE)-_xlfn.NORM.DIST(AND(AT$6&gt;=$F87,AT$6&lt;=$H87)*(AS$6-$F87+1),$J87/2,$M87,TRUE))/(1-2*_xlfn.NORM.DIST(0,$J87/2,$M87,TRUE))*$D87+($K87="Steady Growth")*(AND(AT$6&gt;=$F87,AT$6&lt;=$H87)*((AT$6-$F87+1)/($J87*($J87+1)/2)*$D87))+($K87="custom")*CustCF!AN87</f>
        <v>0</v>
      </c>
      <c r="AU87" s="95">
        <f>($K87="Bell Curve")*(_xlfn.NORM.DIST(AND(AU$6&gt;=$F87,AU$6&lt;=$H87)*(AU$6-$F87+1),$J87/2,$M87,TRUE)-_xlfn.NORM.DIST(AND(AU$6&gt;=$F87,AU$6&lt;=$H87)*(AT$6-$F87+1),$J87/2,$M87,TRUE))/(1-2*_xlfn.NORM.DIST(0,$J87/2,$M87,TRUE))*$D87+($K87="Steady Growth")*(AND(AU$6&gt;=$F87,AU$6&lt;=$H87)*((AU$6-$F87+1)/($J87*($J87+1)/2)*$D87))+($K87="custom")*CustCF!AO87</f>
        <v>0</v>
      </c>
      <c r="AV87" s="95">
        <f>($K87="Bell Curve")*(_xlfn.NORM.DIST(AND(AV$6&gt;=$F87,AV$6&lt;=$H87)*(AV$6-$F87+1),$J87/2,$M87,TRUE)-_xlfn.NORM.DIST(AND(AV$6&gt;=$F87,AV$6&lt;=$H87)*(AU$6-$F87+1),$J87/2,$M87,TRUE))/(1-2*_xlfn.NORM.DIST(0,$J87/2,$M87,TRUE))*$D87+($K87="Steady Growth")*(AND(AV$6&gt;=$F87,AV$6&lt;=$H87)*((AV$6-$F87+1)/($J87*($J87+1)/2)*$D87))+($K87="custom")*CustCF!AP87</f>
        <v>0</v>
      </c>
      <c r="AW87" s="95">
        <f>($K87="Bell Curve")*(_xlfn.NORM.DIST(AND(AW$6&gt;=$F87,AW$6&lt;=$H87)*(AW$6-$F87+1),$J87/2,$M87,TRUE)-_xlfn.NORM.DIST(AND(AW$6&gt;=$F87,AW$6&lt;=$H87)*(AV$6-$F87+1),$J87/2,$M87,TRUE))/(1-2*_xlfn.NORM.DIST(0,$J87/2,$M87,TRUE))*$D87+($K87="Steady Growth")*(AND(AW$6&gt;=$F87,AW$6&lt;=$H87)*((AW$6-$F87+1)/($J87*($J87+1)/2)*$D87))+($K87="custom")*CustCF!AQ87</f>
        <v>0</v>
      </c>
      <c r="AX87" s="95">
        <f>($K87="Bell Curve")*(_xlfn.NORM.DIST(AND(AX$6&gt;=$F87,AX$6&lt;=$H87)*(AX$6-$F87+1),$J87/2,$M87,TRUE)-_xlfn.NORM.DIST(AND(AX$6&gt;=$F87,AX$6&lt;=$H87)*(AW$6-$F87+1),$J87/2,$M87,TRUE))/(1-2*_xlfn.NORM.DIST(0,$J87/2,$M87,TRUE))*$D87+($K87="Steady Growth")*(AND(AX$6&gt;=$F87,AX$6&lt;=$H87)*((AX$6-$F87+1)/($J87*($J87+1)/2)*$D87))+($K87="custom")*CustCF!AR87</f>
        <v>0</v>
      </c>
      <c r="AY87" s="95">
        <f>($K87="Bell Curve")*(_xlfn.NORM.DIST(AND(AY$6&gt;=$F87,AY$6&lt;=$H87)*(AY$6-$F87+1),$J87/2,$M87,TRUE)-_xlfn.NORM.DIST(AND(AY$6&gt;=$F87,AY$6&lt;=$H87)*(AX$6-$F87+1),$J87/2,$M87,TRUE))/(1-2*_xlfn.NORM.DIST(0,$J87/2,$M87,TRUE))*$D87+($K87="Steady Growth")*(AND(AY$6&gt;=$F87,AY$6&lt;=$H87)*((AY$6-$F87+1)/($J87*($J87+1)/2)*$D87))+($K87="custom")*CustCF!AS87</f>
        <v>0</v>
      </c>
      <c r="AZ87" s="95">
        <f>($K87="Bell Curve")*(_xlfn.NORM.DIST(AND(AZ$6&gt;=$F87,AZ$6&lt;=$H87)*(AZ$6-$F87+1),$J87/2,$M87,TRUE)-_xlfn.NORM.DIST(AND(AZ$6&gt;=$F87,AZ$6&lt;=$H87)*(AY$6-$F87+1),$J87/2,$M87,TRUE))/(1-2*_xlfn.NORM.DIST(0,$J87/2,$M87,TRUE))*$D87+($K87="Steady Growth")*(AND(AZ$6&gt;=$F87,AZ$6&lt;=$H87)*((AZ$6-$F87+1)/($J87*($J87+1)/2)*$D87))+($K87="custom")*CustCF!AT87</f>
        <v>0</v>
      </c>
      <c r="BA87" s="95">
        <f>($K87="Bell Curve")*(_xlfn.NORM.DIST(AND(BA$6&gt;=$F87,BA$6&lt;=$H87)*(BA$6-$F87+1),$J87/2,$M87,TRUE)-_xlfn.NORM.DIST(AND(BA$6&gt;=$F87,BA$6&lt;=$H87)*(AZ$6-$F87+1),$J87/2,$M87,TRUE))/(1-2*_xlfn.NORM.DIST(0,$J87/2,$M87,TRUE))*$D87+($K87="Steady Growth")*(AND(BA$6&gt;=$F87,BA$6&lt;=$H87)*((BA$6-$F87+1)/($J87*($J87+1)/2)*$D87))+($K87="custom")*CustCF!AU87</f>
        <v>0</v>
      </c>
      <c r="BB87" s="95">
        <f>($K87="Bell Curve")*(_xlfn.NORM.DIST(AND(BB$6&gt;=$F87,BB$6&lt;=$H87)*(BB$6-$F87+1),$J87/2,$M87,TRUE)-_xlfn.NORM.DIST(AND(BB$6&gt;=$F87,BB$6&lt;=$H87)*(BA$6-$F87+1),$J87/2,$M87,TRUE))/(1-2*_xlfn.NORM.DIST(0,$J87/2,$M87,TRUE))*$D87+($K87="Steady Growth")*(AND(BB$6&gt;=$F87,BB$6&lt;=$H87)*((BB$6-$F87+1)/($J87*($J87+1)/2)*$D87))+($K87="custom")*CustCF!AV87</f>
        <v>0</v>
      </c>
      <c r="BC87" s="95">
        <f>($K87="Bell Curve")*(_xlfn.NORM.DIST(AND(BC$6&gt;=$F87,BC$6&lt;=$H87)*(BC$6-$F87+1),$J87/2,$M87,TRUE)-_xlfn.NORM.DIST(AND(BC$6&gt;=$F87,BC$6&lt;=$H87)*(BB$6-$F87+1),$J87/2,$M87,TRUE))/(1-2*_xlfn.NORM.DIST(0,$J87/2,$M87,TRUE))*$D87+($K87="Steady Growth")*(AND(BC$6&gt;=$F87,BC$6&lt;=$H87)*((BC$6-$F87+1)/($J87*($J87+1)/2)*$D87))+($K87="custom")*CustCF!AW87</f>
        <v>0</v>
      </c>
      <c r="BD87" s="95">
        <f>($K87="Bell Curve")*(_xlfn.NORM.DIST(AND(BD$6&gt;=$F87,BD$6&lt;=$H87)*(BD$6-$F87+1),$J87/2,$M87,TRUE)-_xlfn.NORM.DIST(AND(BD$6&gt;=$F87,BD$6&lt;=$H87)*(BC$6-$F87+1),$J87/2,$M87,TRUE))/(1-2*_xlfn.NORM.DIST(0,$J87/2,$M87,TRUE))*$D87+($K87="Steady Growth")*(AND(BD$6&gt;=$F87,BD$6&lt;=$H87)*((BD$6-$F87+1)/($J87*($J87+1)/2)*$D87))+($K87="custom")*CustCF!AX87</f>
        <v>0</v>
      </c>
      <c r="BE87" s="95">
        <f>($K87="Bell Curve")*(_xlfn.NORM.DIST(AND(BE$6&gt;=$F87,BE$6&lt;=$H87)*(BE$6-$F87+1),$J87/2,$M87,TRUE)-_xlfn.NORM.DIST(AND(BE$6&gt;=$F87,BE$6&lt;=$H87)*(BD$6-$F87+1),$J87/2,$M87,TRUE))/(1-2*_xlfn.NORM.DIST(0,$J87/2,$M87,TRUE))*$D87+($K87="Steady Growth")*(AND(BE$6&gt;=$F87,BE$6&lt;=$H87)*((BE$6-$F87+1)/($J87*($J87+1)/2)*$D87))+($K87="custom")*CustCF!AY87</f>
        <v>0</v>
      </c>
      <c r="BF87" s="95">
        <f>($K87="Bell Curve")*(_xlfn.NORM.DIST(AND(BF$6&gt;=$F87,BF$6&lt;=$H87)*(BF$6-$F87+1),$J87/2,$M87,TRUE)-_xlfn.NORM.DIST(AND(BF$6&gt;=$F87,BF$6&lt;=$H87)*(BE$6-$F87+1),$J87/2,$M87,TRUE))/(1-2*_xlfn.NORM.DIST(0,$J87/2,$M87,TRUE))*$D87+($K87="Steady Growth")*(AND(BF$6&gt;=$F87,BF$6&lt;=$H87)*((BF$6-$F87+1)/($J87*($J87+1)/2)*$D87))+($K87="custom")*CustCF!AZ87</f>
        <v>0</v>
      </c>
      <c r="BG87" s="95">
        <f>($K87="Bell Curve")*(_xlfn.NORM.DIST(AND(BG$6&gt;=$F87,BG$6&lt;=$H87)*(BG$6-$F87+1),$J87/2,$M87,TRUE)-_xlfn.NORM.DIST(AND(BG$6&gt;=$F87,BG$6&lt;=$H87)*(BF$6-$F87+1),$J87/2,$M87,TRUE))/(1-2*_xlfn.NORM.DIST(0,$J87/2,$M87,TRUE))*$D87+($K87="Steady Growth")*(AND(BG$6&gt;=$F87,BG$6&lt;=$H87)*((BG$6-$F87+1)/($J87*($J87+1)/2)*$D87))+($K87="custom")*CustCF!BA87</f>
        <v>0</v>
      </c>
      <c r="BH87" s="95">
        <f>($K87="Bell Curve")*(_xlfn.NORM.DIST(AND(BH$6&gt;=$F87,BH$6&lt;=$H87)*(BH$6-$F87+1),$J87/2,$M87,TRUE)-_xlfn.NORM.DIST(AND(BH$6&gt;=$F87,BH$6&lt;=$H87)*(BG$6-$F87+1),$J87/2,$M87,TRUE))/(1-2*_xlfn.NORM.DIST(0,$J87/2,$M87,TRUE))*$D87+($K87="Steady Growth")*(AND(BH$6&gt;=$F87,BH$6&lt;=$H87)*((BH$6-$F87+1)/($J87*($J87+1)/2)*$D87))+($K87="custom")*CustCF!BB87</f>
        <v>0</v>
      </c>
      <c r="BI87" s="95">
        <f>($K87="Bell Curve")*(_xlfn.NORM.DIST(AND(BI$6&gt;=$F87,BI$6&lt;=$H87)*(BI$6-$F87+1),$J87/2,$M87,TRUE)-_xlfn.NORM.DIST(AND(BI$6&gt;=$F87,BI$6&lt;=$H87)*(BH$6-$F87+1),$J87/2,$M87,TRUE))/(1-2*_xlfn.NORM.DIST(0,$J87/2,$M87,TRUE))*$D87+($K87="Steady Growth")*(AND(BI$6&gt;=$F87,BI$6&lt;=$H87)*((BI$6-$F87+1)/($J87*($J87+1)/2)*$D87))+($K87="custom")*CustCF!BC87</f>
        <v>0</v>
      </c>
      <c r="BJ87" s="95">
        <f>($K87="Bell Curve")*(_xlfn.NORM.DIST(AND(BJ$6&gt;=$F87,BJ$6&lt;=$H87)*(BJ$6-$F87+1),$J87/2,$M87,TRUE)-_xlfn.NORM.DIST(AND(BJ$6&gt;=$F87,BJ$6&lt;=$H87)*(BI$6-$F87+1),$J87/2,$M87,TRUE))/(1-2*_xlfn.NORM.DIST(0,$J87/2,$M87,TRUE))*$D87+($K87="Steady Growth")*(AND(BJ$6&gt;=$F87,BJ$6&lt;=$H87)*((BJ$6-$F87+1)/($J87*($J87+1)/2)*$D87))+($K87="custom")*CustCF!BD87</f>
        <v>0</v>
      </c>
      <c r="BK87" s="95">
        <f>($K87="Bell Curve")*(_xlfn.NORM.DIST(AND(BK$6&gt;=$F87,BK$6&lt;=$H87)*(BK$6-$F87+1),$J87/2,$M87,TRUE)-_xlfn.NORM.DIST(AND(BK$6&gt;=$F87,BK$6&lt;=$H87)*(BJ$6-$F87+1),$J87/2,$M87,TRUE))/(1-2*_xlfn.NORM.DIST(0,$J87/2,$M87,TRUE))*$D87+($K87="Steady Growth")*(AND(BK$6&gt;=$F87,BK$6&lt;=$H87)*((BK$6-$F87+1)/($J87*($J87+1)/2)*$D87))+($K87="custom")*CustCF!BE87</f>
        <v>0</v>
      </c>
      <c r="BL87" s="95">
        <f>($K87="Bell Curve")*(_xlfn.NORM.DIST(AND(BL$6&gt;=$F87,BL$6&lt;=$H87)*(BL$6-$F87+1),$J87/2,$M87,TRUE)-_xlfn.NORM.DIST(AND(BL$6&gt;=$F87,BL$6&lt;=$H87)*(BK$6-$F87+1),$J87/2,$M87,TRUE))/(1-2*_xlfn.NORM.DIST(0,$J87/2,$M87,TRUE))*$D87+($K87="Steady Growth")*(AND(BL$6&gt;=$F87,BL$6&lt;=$H87)*((BL$6-$F87+1)/($J87*($J87+1)/2)*$D87))+($K87="custom")*CustCF!BF87</f>
        <v>0</v>
      </c>
      <c r="BM87" s="95">
        <f>($K87="Bell Curve")*(_xlfn.NORM.DIST(AND(BM$6&gt;=$F87,BM$6&lt;=$H87)*(BM$6-$F87+1),$J87/2,$M87,TRUE)-_xlfn.NORM.DIST(AND(BM$6&gt;=$F87,BM$6&lt;=$H87)*(BL$6-$F87+1),$J87/2,$M87,TRUE))/(1-2*_xlfn.NORM.DIST(0,$J87/2,$M87,TRUE))*$D87+($K87="Steady Growth")*(AND(BM$6&gt;=$F87,BM$6&lt;=$H87)*((BM$6-$F87+1)/($J87*($J87+1)/2)*$D87))+($K87="custom")*CustCF!BG87</f>
        <v>0</v>
      </c>
      <c r="BN87" s="95">
        <f>($K87="Bell Curve")*(_xlfn.NORM.DIST(AND(BN$6&gt;=$F87,BN$6&lt;=$H87)*(BN$6-$F87+1),$J87/2,$M87,TRUE)-_xlfn.NORM.DIST(AND(BN$6&gt;=$F87,BN$6&lt;=$H87)*(BM$6-$F87+1),$J87/2,$M87,TRUE))/(1-2*_xlfn.NORM.DIST(0,$J87/2,$M87,TRUE))*$D87+($K87="Steady Growth")*(AND(BN$6&gt;=$F87,BN$6&lt;=$H87)*((BN$6-$F87+1)/($J87*($J87+1)/2)*$D87))+($K87="custom")*CustCF!BH87</f>
        <v>0</v>
      </c>
      <c r="BO87" s="95">
        <f>($K87="Bell Curve")*(_xlfn.NORM.DIST(AND(BO$6&gt;=$F87,BO$6&lt;=$H87)*(BO$6-$F87+1),$J87/2,$M87,TRUE)-_xlfn.NORM.DIST(AND(BO$6&gt;=$F87,BO$6&lt;=$H87)*(BN$6-$F87+1),$J87/2,$M87,TRUE))/(1-2*_xlfn.NORM.DIST(0,$J87/2,$M87,TRUE))*$D87+($K87="Steady Growth")*(AND(BO$6&gt;=$F87,BO$6&lt;=$H87)*((BO$6-$F87+1)/($J87*($J87+1)/2)*$D87))+($K87="custom")*CustCF!BI87</f>
        <v>0</v>
      </c>
      <c r="BP87" s="95">
        <f>($K87="Bell Curve")*(_xlfn.NORM.DIST(AND(BP$6&gt;=$F87,BP$6&lt;=$H87)*(BP$6-$F87+1),$J87/2,$M87,TRUE)-_xlfn.NORM.DIST(AND(BP$6&gt;=$F87,BP$6&lt;=$H87)*(BO$6-$F87+1),$J87/2,$M87,TRUE))/(1-2*_xlfn.NORM.DIST(0,$J87/2,$M87,TRUE))*$D87+($K87="Steady Growth")*(AND(BP$6&gt;=$F87,BP$6&lt;=$H87)*((BP$6-$F87+1)/($J87*($J87+1)/2)*$D87))+($K87="custom")*CustCF!BJ87</f>
        <v>0</v>
      </c>
      <c r="BQ87" s="95">
        <f>($K87="Bell Curve")*(_xlfn.NORM.DIST(AND(BQ$6&gt;=$F87,BQ$6&lt;=$H87)*(BQ$6-$F87+1),$J87/2,$M87,TRUE)-_xlfn.NORM.DIST(AND(BQ$6&gt;=$F87,BQ$6&lt;=$H87)*(BP$6-$F87+1),$J87/2,$M87,TRUE))/(1-2*_xlfn.NORM.DIST(0,$J87/2,$M87,TRUE))*$D87+($K87="Steady Growth")*(AND(BQ$6&gt;=$F87,BQ$6&lt;=$H87)*((BQ$6-$F87+1)/($J87*($J87+1)/2)*$D87))+($K87="custom")*CustCF!BK87</f>
        <v>0</v>
      </c>
      <c r="BR87" s="95">
        <f>($K87="Bell Curve")*(_xlfn.NORM.DIST(AND(BR$6&gt;=$F87,BR$6&lt;=$H87)*(BR$6-$F87+1),$J87/2,$M87,TRUE)-_xlfn.NORM.DIST(AND(BR$6&gt;=$F87,BR$6&lt;=$H87)*(BQ$6-$F87+1),$J87/2,$M87,TRUE))/(1-2*_xlfn.NORM.DIST(0,$J87/2,$M87,TRUE))*$D87+($K87="Steady Growth")*(AND(BR$6&gt;=$F87,BR$6&lt;=$H87)*((BR$6-$F87+1)/($J87*($J87+1)/2)*$D87))+($K87="custom")*CustCF!BL87</f>
        <v>0</v>
      </c>
      <c r="BS87" s="95">
        <f>($K87="Bell Curve")*(_xlfn.NORM.DIST(AND(BS$6&gt;=$F87,BS$6&lt;=$H87)*(BS$6-$F87+1),$J87/2,$M87,TRUE)-_xlfn.NORM.DIST(AND(BS$6&gt;=$F87,BS$6&lt;=$H87)*(BR$6-$F87+1),$J87/2,$M87,TRUE))/(1-2*_xlfn.NORM.DIST(0,$J87/2,$M87,TRUE))*$D87+($K87="Steady Growth")*(AND(BS$6&gt;=$F87,BS$6&lt;=$H87)*((BS$6-$F87+1)/($J87*($J87+1)/2)*$D87))+($K87="custom")*CustCF!BM87</f>
        <v>0</v>
      </c>
      <c r="BT87" s="95">
        <f>($K87="Bell Curve")*(_xlfn.NORM.DIST(AND(BT$6&gt;=$F87,BT$6&lt;=$H87)*(BT$6-$F87+1),$J87/2,$M87,TRUE)-_xlfn.NORM.DIST(AND(BT$6&gt;=$F87,BT$6&lt;=$H87)*(BS$6-$F87+1),$J87/2,$M87,TRUE))/(1-2*_xlfn.NORM.DIST(0,$J87/2,$M87,TRUE))*$D87+($K87="Steady Growth")*(AND(BT$6&gt;=$F87,BT$6&lt;=$H87)*((BT$6-$F87+1)/($J87*($J87+1)/2)*$D87))+($K87="custom")*CustCF!BN87</f>
        <v>0</v>
      </c>
      <c r="BU87" s="95">
        <f>($K87="Bell Curve")*(_xlfn.NORM.DIST(AND(BU$6&gt;=$F87,BU$6&lt;=$H87)*(BU$6-$F87+1),$J87/2,$M87,TRUE)-_xlfn.NORM.DIST(AND(BU$6&gt;=$F87,BU$6&lt;=$H87)*(BT$6-$F87+1),$J87/2,$M87,TRUE))/(1-2*_xlfn.NORM.DIST(0,$J87/2,$M87,TRUE))*$D87+($K87="Steady Growth")*(AND(BU$6&gt;=$F87,BU$6&lt;=$H87)*((BU$6-$F87+1)/($J87*($J87+1)/2)*$D87))+($K87="custom")*CustCF!BO87</f>
        <v>0</v>
      </c>
      <c r="BV87" s="95">
        <f>($K87="Bell Curve")*(_xlfn.NORM.DIST(AND(BV$6&gt;=$F87,BV$6&lt;=$H87)*(BV$6-$F87+1),$J87/2,$M87,TRUE)-_xlfn.NORM.DIST(AND(BV$6&gt;=$F87,BV$6&lt;=$H87)*(BU$6-$F87+1),$J87/2,$M87,TRUE))/(1-2*_xlfn.NORM.DIST(0,$J87/2,$M87,TRUE))*$D87+($K87="Steady Growth")*(AND(BV$6&gt;=$F87,BV$6&lt;=$H87)*((BV$6-$F87+1)/($J87*($J87+1)/2)*$D87))+($K87="custom")*CustCF!BP87</f>
        <v>0</v>
      </c>
      <c r="BW87" s="95">
        <f>($K87="Bell Curve")*(_xlfn.NORM.DIST(AND(BW$6&gt;=$F87,BW$6&lt;=$H87)*(BW$6-$F87+1),$J87/2,$M87,TRUE)-_xlfn.NORM.DIST(AND(BW$6&gt;=$F87,BW$6&lt;=$H87)*(BV$6-$F87+1),$J87/2,$M87,TRUE))/(1-2*_xlfn.NORM.DIST(0,$J87/2,$M87,TRUE))*$D87+($K87="Steady Growth")*(AND(BW$6&gt;=$F87,BW$6&lt;=$H87)*((BW$6-$F87+1)/($J87*($J87+1)/2)*$D87))+($K87="custom")*CustCF!BQ87</f>
        <v>0</v>
      </c>
      <c r="BX87" s="95">
        <f>($K87="Bell Curve")*(_xlfn.NORM.DIST(AND(BX$6&gt;=$F87,BX$6&lt;=$H87)*(BX$6-$F87+1),$J87/2,$M87,TRUE)-_xlfn.NORM.DIST(AND(BX$6&gt;=$F87,BX$6&lt;=$H87)*(BW$6-$F87+1),$J87/2,$M87,TRUE))/(1-2*_xlfn.NORM.DIST(0,$J87/2,$M87,TRUE))*$D87+($K87="Steady Growth")*(AND(BX$6&gt;=$F87,BX$6&lt;=$H87)*((BX$6-$F87+1)/($J87*($J87+1)/2)*$D87))+($K87="custom")*CustCF!BR87</f>
        <v>0</v>
      </c>
      <c r="BY87" s="95">
        <f>($K87="Bell Curve")*(_xlfn.NORM.DIST(AND(BY$6&gt;=$F87,BY$6&lt;=$H87)*(BY$6-$F87+1),$J87/2,$M87,TRUE)-_xlfn.NORM.DIST(AND(BY$6&gt;=$F87,BY$6&lt;=$H87)*(BX$6-$F87+1),$J87/2,$M87,TRUE))/(1-2*_xlfn.NORM.DIST(0,$J87/2,$M87,TRUE))*$D87+($K87="Steady Growth")*(AND(BY$6&gt;=$F87,BY$6&lt;=$H87)*((BY$6-$F87+1)/($J87*($J87+1)/2)*$D87))+($K87="custom")*CustCF!BS87</f>
        <v>0</v>
      </c>
      <c r="BZ87" s="95">
        <f>($K87="Bell Curve")*(_xlfn.NORM.DIST(AND(BZ$6&gt;=$F87,BZ$6&lt;=$H87)*(BZ$6-$F87+1),$J87/2,$M87,TRUE)-_xlfn.NORM.DIST(AND(BZ$6&gt;=$F87,BZ$6&lt;=$H87)*(BY$6-$F87+1),$J87/2,$M87,TRUE))/(1-2*_xlfn.NORM.DIST(0,$J87/2,$M87,TRUE))*$D87+($K87="Steady Growth")*(AND(BZ$6&gt;=$F87,BZ$6&lt;=$H87)*((BZ$6-$F87+1)/($J87*($J87+1)/2)*$D87))+($K87="custom")*CustCF!BT87</f>
        <v>0</v>
      </c>
      <c r="CA87" s="95">
        <f>($K87="Bell Curve")*(_xlfn.NORM.DIST(AND(CA$6&gt;=$F87,CA$6&lt;=$H87)*(CA$6-$F87+1),$J87/2,$M87,TRUE)-_xlfn.NORM.DIST(AND(CA$6&gt;=$F87,CA$6&lt;=$H87)*(BZ$6-$F87+1),$J87/2,$M87,TRUE))/(1-2*_xlfn.NORM.DIST(0,$J87/2,$M87,TRUE))*$D87+($K87="Steady Growth")*(AND(CA$6&gt;=$F87,CA$6&lt;=$H87)*((CA$6-$F87+1)/($J87*($J87+1)/2)*$D87))+($K87="custom")*CustCF!BU87</f>
        <v>0</v>
      </c>
      <c r="CB87" s="95">
        <f>($K87="Bell Curve")*(_xlfn.NORM.DIST(AND(CB$6&gt;=$F87,CB$6&lt;=$H87)*(CB$6-$F87+1),$J87/2,$M87,TRUE)-_xlfn.NORM.DIST(AND(CB$6&gt;=$F87,CB$6&lt;=$H87)*(CA$6-$F87+1),$J87/2,$M87,TRUE))/(1-2*_xlfn.NORM.DIST(0,$J87/2,$M87,TRUE))*$D87+($K87="Steady Growth")*(AND(CB$6&gt;=$F87,CB$6&lt;=$H87)*((CB$6-$F87+1)/($J87*($J87+1)/2)*$D87))+($K87="custom")*CustCF!BV87</f>
        <v>0</v>
      </c>
      <c r="CC87" s="95">
        <f>($K87="Bell Curve")*(_xlfn.NORM.DIST(AND(CC$6&gt;=$F87,CC$6&lt;=$H87)*(CC$6-$F87+1),$J87/2,$M87,TRUE)-_xlfn.NORM.DIST(AND(CC$6&gt;=$F87,CC$6&lt;=$H87)*(CB$6-$F87+1),$J87/2,$M87,TRUE))/(1-2*_xlfn.NORM.DIST(0,$J87/2,$M87,TRUE))*$D87+($K87="Steady Growth")*(AND(CC$6&gt;=$F87,CC$6&lt;=$H87)*((CC$6-$F87+1)/($J87*($J87+1)/2)*$D87))+($K87="custom")*CustCF!BW87</f>
        <v>0</v>
      </c>
      <c r="CD87" s="95">
        <f>($K87="Bell Curve")*(_xlfn.NORM.DIST(AND(CD$6&gt;=$F87,CD$6&lt;=$H87)*(CD$6-$F87+1),$J87/2,$M87,TRUE)-_xlfn.NORM.DIST(AND(CD$6&gt;=$F87,CD$6&lt;=$H87)*(CC$6-$F87+1),$J87/2,$M87,TRUE))/(1-2*_xlfn.NORM.DIST(0,$J87/2,$M87,TRUE))*$D87+($K87="Steady Growth")*(AND(CD$6&gt;=$F87,CD$6&lt;=$H87)*((CD$6-$F87+1)/($J87*($J87+1)/2)*$D87))+($K87="custom")*CustCF!BX87</f>
        <v>0</v>
      </c>
      <c r="CE87" s="95">
        <f>($K87="Bell Curve")*(_xlfn.NORM.DIST(AND(CE$6&gt;=$F87,CE$6&lt;=$H87)*(CE$6-$F87+1),$J87/2,$M87,TRUE)-_xlfn.NORM.DIST(AND(CE$6&gt;=$F87,CE$6&lt;=$H87)*(CD$6-$F87+1),$J87/2,$M87,TRUE))/(1-2*_xlfn.NORM.DIST(0,$J87/2,$M87,TRUE))*$D87+($K87="Steady Growth")*(AND(CE$6&gt;=$F87,CE$6&lt;=$H87)*((CE$6-$F87+1)/($J87*($J87+1)/2)*$D87))+($K87="custom")*CustCF!BY87</f>
        <v>0</v>
      </c>
      <c r="CF87" s="95">
        <f>($K87="Bell Curve")*(_xlfn.NORM.DIST(AND(CF$6&gt;=$F87,CF$6&lt;=$H87)*(CF$6-$F87+1),$J87/2,$M87,TRUE)-_xlfn.NORM.DIST(AND(CF$6&gt;=$F87,CF$6&lt;=$H87)*(CE$6-$F87+1),$J87/2,$M87,TRUE))/(1-2*_xlfn.NORM.DIST(0,$J87/2,$M87,TRUE))*$D87+($K87="Steady Growth")*(AND(CF$6&gt;=$F87,CF$6&lt;=$H87)*((CF$6-$F87+1)/($J87*($J87+1)/2)*$D87))+($K87="custom")*CustCF!BZ87</f>
        <v>0</v>
      </c>
      <c r="CG87" s="95">
        <f>($K87="Bell Curve")*(_xlfn.NORM.DIST(AND(CG$6&gt;=$F87,CG$6&lt;=$H87)*(CG$6-$F87+1),$J87/2,$M87,TRUE)-_xlfn.NORM.DIST(AND(CG$6&gt;=$F87,CG$6&lt;=$H87)*(CF$6-$F87+1),$J87/2,$M87,TRUE))/(1-2*_xlfn.NORM.DIST(0,$J87/2,$M87,TRUE))*$D87+($K87="Steady Growth")*(AND(CG$6&gt;=$F87,CG$6&lt;=$H87)*((CG$6-$F87+1)/($J87*($J87+1)/2)*$D87))+($K87="custom")*CustCF!CA87</f>
        <v>0</v>
      </c>
      <c r="CH87" s="95">
        <f>($K87="Bell Curve")*(_xlfn.NORM.DIST(AND(CH$6&gt;=$F87,CH$6&lt;=$H87)*(CH$6-$F87+1),$J87/2,$M87,TRUE)-_xlfn.NORM.DIST(AND(CH$6&gt;=$F87,CH$6&lt;=$H87)*(CG$6-$F87+1),$J87/2,$M87,TRUE))/(1-2*_xlfn.NORM.DIST(0,$J87/2,$M87,TRUE))*$D87+($K87="Steady Growth")*(AND(CH$6&gt;=$F87,CH$6&lt;=$H87)*((CH$6-$F87+1)/($J87*($J87+1)/2)*$D87))+($K87="custom")*CustCF!CB87</f>
        <v>0</v>
      </c>
      <c r="CI87" s="95">
        <f>($K87="Bell Curve")*(_xlfn.NORM.DIST(AND(CI$6&gt;=$F87,CI$6&lt;=$H87)*(CI$6-$F87+1),$J87/2,$M87,TRUE)-_xlfn.NORM.DIST(AND(CI$6&gt;=$F87,CI$6&lt;=$H87)*(CH$6-$F87+1),$J87/2,$M87,TRUE))/(1-2*_xlfn.NORM.DIST(0,$J87/2,$M87,TRUE))*$D87+($K87="Steady Growth")*(AND(CI$6&gt;=$F87,CI$6&lt;=$H87)*((CI$6-$F87+1)/($J87*($J87+1)/2)*$D87))+($K87="custom")*CustCF!CC87</f>
        <v>0</v>
      </c>
      <c r="CJ87" s="95">
        <f>($K87="Bell Curve")*(_xlfn.NORM.DIST(AND(CJ$6&gt;=$F87,CJ$6&lt;=$H87)*(CJ$6-$F87+1),$J87/2,$M87,TRUE)-_xlfn.NORM.DIST(AND(CJ$6&gt;=$F87,CJ$6&lt;=$H87)*(CI$6-$F87+1),$J87/2,$M87,TRUE))/(1-2*_xlfn.NORM.DIST(0,$J87/2,$M87,TRUE))*$D87+($K87="Steady Growth")*(AND(CJ$6&gt;=$F87,CJ$6&lt;=$H87)*((CJ$6-$F87+1)/($J87*($J87+1)/2)*$D87))+($K87="custom")*CustCF!CD87</f>
        <v>0</v>
      </c>
      <c r="CK87" s="95">
        <f>($K87="Bell Curve")*(_xlfn.NORM.DIST(AND(CK$6&gt;=$F87,CK$6&lt;=$H87)*(CK$6-$F87+1),$J87/2,$M87,TRUE)-_xlfn.NORM.DIST(AND(CK$6&gt;=$F87,CK$6&lt;=$H87)*(CJ$6-$F87+1),$J87/2,$M87,TRUE))/(1-2*_xlfn.NORM.DIST(0,$J87/2,$M87,TRUE))*$D87+($K87="Steady Growth")*(AND(CK$6&gt;=$F87,CK$6&lt;=$H87)*((CK$6-$F87+1)/($J87*($J87+1)/2)*$D87))+($K87="custom")*CustCF!CE87</f>
        <v>0</v>
      </c>
      <c r="CL87" s="95">
        <f>($K87="Bell Curve")*(_xlfn.NORM.DIST(AND(CL$6&gt;=$F87,CL$6&lt;=$H87)*(CL$6-$F87+1),$J87/2,$M87,TRUE)-_xlfn.NORM.DIST(AND(CL$6&gt;=$F87,CL$6&lt;=$H87)*(CK$6-$F87+1),$J87/2,$M87,TRUE))/(1-2*_xlfn.NORM.DIST(0,$J87/2,$M87,TRUE))*$D87+($K87="Steady Growth")*(AND(CL$6&gt;=$F87,CL$6&lt;=$H87)*((CL$6-$F87+1)/($J87*($J87+1)/2)*$D87))+($K87="custom")*CustCF!CF87</f>
        <v>0</v>
      </c>
      <c r="CM87" s="95">
        <f>($K87="Bell Curve")*(_xlfn.NORM.DIST(AND(CM$6&gt;=$F87,CM$6&lt;=$H87)*(CM$6-$F87+1),$J87/2,$M87,TRUE)-_xlfn.NORM.DIST(AND(CM$6&gt;=$F87,CM$6&lt;=$H87)*(CL$6-$F87+1),$J87/2,$M87,TRUE))/(1-2*_xlfn.NORM.DIST(0,$J87/2,$M87,TRUE))*$D87+($K87="Steady Growth")*(AND(CM$6&gt;=$F87,CM$6&lt;=$H87)*((CM$6-$F87+1)/($J87*($J87+1)/2)*$D87))+($K87="custom")*CustCF!CG87</f>
        <v>0</v>
      </c>
      <c r="CN87" s="95">
        <f>($K87="Bell Curve")*(_xlfn.NORM.DIST(AND(CN$6&gt;=$F87,CN$6&lt;=$H87)*(CN$6-$F87+1),$J87/2,$M87,TRUE)-_xlfn.NORM.DIST(AND(CN$6&gt;=$F87,CN$6&lt;=$H87)*(CM$6-$F87+1),$J87/2,$M87,TRUE))/(1-2*_xlfn.NORM.DIST(0,$J87/2,$M87,TRUE))*$D87+($K87="Steady Growth")*(AND(CN$6&gt;=$F87,CN$6&lt;=$H87)*((CN$6-$F87+1)/($J87*($J87+1)/2)*$D87))+($K87="custom")*CustCF!CH87</f>
        <v>0</v>
      </c>
      <c r="CO87" s="95">
        <f>($K87="Bell Curve")*(_xlfn.NORM.DIST(AND(CO$6&gt;=$F87,CO$6&lt;=$H87)*(CO$6-$F87+1),$J87/2,$M87,TRUE)-_xlfn.NORM.DIST(AND(CO$6&gt;=$F87,CO$6&lt;=$H87)*(CN$6-$F87+1),$J87/2,$M87,TRUE))/(1-2*_xlfn.NORM.DIST(0,$J87/2,$M87,TRUE))*$D87+($K87="Steady Growth")*(AND(CO$6&gt;=$F87,CO$6&lt;=$H87)*((CO$6-$F87+1)/($J87*($J87+1)/2)*$D87))+($K87="custom")*CustCF!CI87</f>
        <v>0</v>
      </c>
      <c r="CP87" s="95">
        <f>($K87="Bell Curve")*(_xlfn.NORM.DIST(AND(CP$6&gt;=$F87,CP$6&lt;=$H87)*(CP$6-$F87+1),$J87/2,$M87,TRUE)-_xlfn.NORM.DIST(AND(CP$6&gt;=$F87,CP$6&lt;=$H87)*(CO$6-$F87+1),$J87/2,$M87,TRUE))/(1-2*_xlfn.NORM.DIST(0,$J87/2,$M87,TRUE))*$D87+($K87="Steady Growth")*(AND(CP$6&gt;=$F87,CP$6&lt;=$H87)*((CP$6-$F87+1)/($J87*($J87+1)/2)*$D87))+($K87="custom")*CustCF!CJ87</f>
        <v>0</v>
      </c>
      <c r="CQ87" s="95">
        <f>($K87="Bell Curve")*(_xlfn.NORM.DIST(AND(CQ$6&gt;=$F87,CQ$6&lt;=$H87)*(CQ$6-$F87+1),$J87/2,$M87,TRUE)-_xlfn.NORM.DIST(AND(CQ$6&gt;=$F87,CQ$6&lt;=$H87)*(CP$6-$F87+1),$J87/2,$M87,TRUE))/(1-2*_xlfn.NORM.DIST(0,$J87/2,$M87,TRUE))*$D87+($K87="Steady Growth")*(AND(CQ$6&gt;=$F87,CQ$6&lt;=$H87)*((CQ$6-$F87+1)/($J87*($J87+1)/2)*$D87))+($K87="custom")*CustCF!CK87</f>
        <v>0</v>
      </c>
      <c r="CR87" s="95">
        <f>($K87="Bell Curve")*(_xlfn.NORM.DIST(AND(CR$6&gt;=$F87,CR$6&lt;=$H87)*(CR$6-$F87+1),$J87/2,$M87,TRUE)-_xlfn.NORM.DIST(AND(CR$6&gt;=$F87,CR$6&lt;=$H87)*(CQ$6-$F87+1),$J87/2,$M87,TRUE))/(1-2*_xlfn.NORM.DIST(0,$J87/2,$M87,TRUE))*$D87+($K87="Steady Growth")*(AND(CR$6&gt;=$F87,CR$6&lt;=$H87)*((CR$6-$F87+1)/($J87*($J87+1)/2)*$D87))+($K87="custom")*CustCF!CL87</f>
        <v>0</v>
      </c>
      <c r="CS87" s="95">
        <f>($K87="Bell Curve")*(_xlfn.NORM.DIST(AND(CS$6&gt;=$F87,CS$6&lt;=$H87)*(CS$6-$F87+1),$J87/2,$M87,TRUE)-_xlfn.NORM.DIST(AND(CS$6&gt;=$F87,CS$6&lt;=$H87)*(CR$6-$F87+1),$J87/2,$M87,TRUE))/(1-2*_xlfn.NORM.DIST(0,$J87/2,$M87,TRUE))*$D87+($K87="Steady Growth")*(AND(CS$6&gt;=$F87,CS$6&lt;=$H87)*((CS$6-$F87+1)/($J87*($J87+1)/2)*$D87))+($K87="custom")*CustCF!CM87</f>
        <v>0</v>
      </c>
      <c r="CT87" s="95">
        <f>($K87="Bell Curve")*(_xlfn.NORM.DIST(AND(CT$6&gt;=$F87,CT$6&lt;=$H87)*(CT$6-$F87+1),$J87/2,$M87,TRUE)-_xlfn.NORM.DIST(AND(CT$6&gt;=$F87,CT$6&lt;=$H87)*(CS$6-$F87+1),$J87/2,$M87,TRUE))/(1-2*_xlfn.NORM.DIST(0,$J87/2,$M87,TRUE))*$D87+($K87="Steady Growth")*(AND(CT$6&gt;=$F87,CT$6&lt;=$H87)*((CT$6-$F87+1)/($J87*($J87+1)/2)*$D87))+($K87="custom")*CustCF!CN87</f>
        <v>0</v>
      </c>
      <c r="CU87" s="95">
        <f>($K87="Bell Curve")*(_xlfn.NORM.DIST(AND(CU$6&gt;=$F87,CU$6&lt;=$H87)*(CU$6-$F87+1),$J87/2,$M87,TRUE)-_xlfn.NORM.DIST(AND(CU$6&gt;=$F87,CU$6&lt;=$H87)*(CT$6-$F87+1),$J87/2,$M87,TRUE))/(1-2*_xlfn.NORM.DIST(0,$J87/2,$M87,TRUE))*$D87+($K87="Steady Growth")*(AND(CU$6&gt;=$F87,CU$6&lt;=$H87)*((CU$6-$F87+1)/($J87*($J87+1)/2)*$D87))+($K87="custom")*CustCF!CO87</f>
        <v>0</v>
      </c>
      <c r="CV87" s="95">
        <f>($K87="Bell Curve")*(_xlfn.NORM.DIST(AND(CV$6&gt;=$F87,CV$6&lt;=$H87)*(CV$6-$F87+1),$J87/2,$M87,TRUE)-_xlfn.NORM.DIST(AND(CV$6&gt;=$F87,CV$6&lt;=$H87)*(CU$6-$F87+1),$J87/2,$M87,TRUE))/(1-2*_xlfn.NORM.DIST(0,$J87/2,$M87,TRUE))*$D87+($K87="Steady Growth")*(AND(CV$6&gt;=$F87,CV$6&lt;=$H87)*((CV$6-$F87+1)/($J87*($J87+1)/2)*$D87))+($K87="custom")*CustCF!CP87</f>
        <v>0</v>
      </c>
      <c r="CW87" s="95">
        <f>($K87="Bell Curve")*(_xlfn.NORM.DIST(AND(CW$6&gt;=$F87,CW$6&lt;=$H87)*(CW$6-$F87+1),$J87/2,$M87,TRUE)-_xlfn.NORM.DIST(AND(CW$6&gt;=$F87,CW$6&lt;=$H87)*(CV$6-$F87+1),$J87/2,$M87,TRUE))/(1-2*_xlfn.NORM.DIST(0,$J87/2,$M87,TRUE))*$D87+($K87="Steady Growth")*(AND(CW$6&gt;=$F87,CW$6&lt;=$H87)*((CW$6-$F87+1)/($J87*($J87+1)/2)*$D87))+($K87="custom")*CustCF!CQ87</f>
        <v>0</v>
      </c>
      <c r="CX87" s="95">
        <f>($K87="Bell Curve")*(_xlfn.NORM.DIST(AND(CX$6&gt;=$F87,CX$6&lt;=$H87)*(CX$6-$F87+1),$J87/2,$M87,TRUE)-_xlfn.NORM.DIST(AND(CX$6&gt;=$F87,CX$6&lt;=$H87)*(CW$6-$F87+1),$J87/2,$M87,TRUE))/(1-2*_xlfn.NORM.DIST(0,$J87/2,$M87,TRUE))*$D87+($K87="Steady Growth")*(AND(CX$6&gt;=$F87,CX$6&lt;=$H87)*((CX$6-$F87+1)/($J87*($J87+1)/2)*$D87))+($K87="custom")*CustCF!CR87</f>
        <v>0</v>
      </c>
      <c r="CY87" s="95">
        <f>($K87="Bell Curve")*(_xlfn.NORM.DIST(AND(CY$6&gt;=$F87,CY$6&lt;=$H87)*(CY$6-$F87+1),$J87/2,$M87,TRUE)-_xlfn.NORM.DIST(AND(CY$6&gt;=$F87,CY$6&lt;=$H87)*(CX$6-$F87+1),$J87/2,$M87,TRUE))/(1-2*_xlfn.NORM.DIST(0,$J87/2,$M87,TRUE))*$D87+($K87="Steady Growth")*(AND(CY$6&gt;=$F87,CY$6&lt;=$H87)*((CY$6-$F87+1)/($J87*($J87+1)/2)*$D87))+($K87="custom")*CustCF!CS87</f>
        <v>0</v>
      </c>
      <c r="CZ87" s="95">
        <f>($K87="Bell Curve")*(_xlfn.NORM.DIST(AND(CZ$6&gt;=$F87,CZ$6&lt;=$H87)*(CZ$6-$F87+1),$J87/2,$M87,TRUE)-_xlfn.NORM.DIST(AND(CZ$6&gt;=$F87,CZ$6&lt;=$H87)*(CY$6-$F87+1),$J87/2,$M87,TRUE))/(1-2*_xlfn.NORM.DIST(0,$J87/2,$M87,TRUE))*$D87+($K87="Steady Growth")*(AND(CZ$6&gt;=$F87,CZ$6&lt;=$H87)*((CZ$6-$F87+1)/($J87*($J87+1)/2)*$D87))+($K87="custom")*CustCF!CT87</f>
        <v>0</v>
      </c>
      <c r="DA87" s="95">
        <f>($K87="Bell Curve")*(_xlfn.NORM.DIST(AND(DA$6&gt;=$F87,DA$6&lt;=$H87)*(DA$6-$F87+1),$J87/2,$M87,TRUE)-_xlfn.NORM.DIST(AND(DA$6&gt;=$F87,DA$6&lt;=$H87)*(CZ$6-$F87+1),$J87/2,$M87,TRUE))/(1-2*_xlfn.NORM.DIST(0,$J87/2,$M87,TRUE))*$D87+($K87="Steady Growth")*(AND(DA$6&gt;=$F87,DA$6&lt;=$H87)*((DA$6-$F87+1)/($J87*($J87+1)/2)*$D87))+($K87="custom")*CustCF!CU87</f>
        <v>0</v>
      </c>
      <c r="DB87" s="95">
        <f>($K87="Bell Curve")*(_xlfn.NORM.DIST(AND(DB$6&gt;=$F87,DB$6&lt;=$H87)*(DB$6-$F87+1),$J87/2,$M87,TRUE)-_xlfn.NORM.DIST(AND(DB$6&gt;=$F87,DB$6&lt;=$H87)*(DA$6-$F87+1),$J87/2,$M87,TRUE))/(1-2*_xlfn.NORM.DIST(0,$J87/2,$M87,TRUE))*$D87+($K87="Steady Growth")*(AND(DB$6&gt;=$F87,DB$6&lt;=$H87)*((DB$6-$F87+1)/($J87*($J87+1)/2)*$D87))+($K87="custom")*CustCF!CV87</f>
        <v>0</v>
      </c>
      <c r="DC87" s="95">
        <f>($K87="Bell Curve")*(_xlfn.NORM.DIST(AND(DC$6&gt;=$F87,DC$6&lt;=$H87)*(DC$6-$F87+1),$J87/2,$M87,TRUE)-_xlfn.NORM.DIST(AND(DC$6&gt;=$F87,DC$6&lt;=$H87)*(DB$6-$F87+1),$J87/2,$M87,TRUE))/(1-2*_xlfn.NORM.DIST(0,$J87/2,$M87,TRUE))*$D87+($K87="Steady Growth")*(AND(DC$6&gt;=$F87,DC$6&lt;=$H87)*((DC$6-$F87+1)/($J87*($J87+1)/2)*$D87))+($K87="custom")*CustCF!CW87</f>
        <v>0</v>
      </c>
      <c r="DD87" s="95">
        <f>($K87="Bell Curve")*(_xlfn.NORM.DIST(AND(DD$6&gt;=$F87,DD$6&lt;=$H87)*(DD$6-$F87+1),$J87/2,$M87,TRUE)-_xlfn.NORM.DIST(AND(DD$6&gt;=$F87,DD$6&lt;=$H87)*(DC$6-$F87+1),$J87/2,$M87,TRUE))/(1-2*_xlfn.NORM.DIST(0,$J87/2,$M87,TRUE))*$D87+($K87="Steady Growth")*(AND(DD$6&gt;=$F87,DD$6&lt;=$H87)*((DD$6-$F87+1)/($J87*($J87+1)/2)*$D87))+($K87="custom")*CustCF!CX87</f>
        <v>0</v>
      </c>
      <c r="DE87" s="95">
        <f>($K87="Bell Curve")*(_xlfn.NORM.DIST(AND(DE$6&gt;=$F87,DE$6&lt;=$H87)*(DE$6-$F87+1),$J87/2,$M87,TRUE)-_xlfn.NORM.DIST(AND(DE$6&gt;=$F87,DE$6&lt;=$H87)*(DD$6-$F87+1),$J87/2,$M87,TRUE))/(1-2*_xlfn.NORM.DIST(0,$J87/2,$M87,TRUE))*$D87+($K87="Steady Growth")*(AND(DE$6&gt;=$F87,DE$6&lt;=$H87)*((DE$6-$F87+1)/($J87*($J87+1)/2)*$D87))+($K87="custom")*CustCF!CY87</f>
        <v>0</v>
      </c>
      <c r="DF87" s="95">
        <f>($K87="Bell Curve")*(_xlfn.NORM.DIST(AND(DF$6&gt;=$F87,DF$6&lt;=$H87)*(DF$6-$F87+1),$J87/2,$M87,TRUE)-_xlfn.NORM.DIST(AND(DF$6&gt;=$F87,DF$6&lt;=$H87)*(DE$6-$F87+1),$J87/2,$M87,TRUE))/(1-2*_xlfn.NORM.DIST(0,$J87/2,$M87,TRUE))*$D87+($K87="Steady Growth")*(AND(DF$6&gt;=$F87,DF$6&lt;=$H87)*((DF$6-$F87+1)/($J87*($J87+1)/2)*$D87))+($K87="custom")*CustCF!CZ87</f>
        <v>0</v>
      </c>
      <c r="DG87" s="95">
        <f>($K87="Bell Curve")*(_xlfn.NORM.DIST(AND(DG$6&gt;=$F87,DG$6&lt;=$H87)*(DG$6-$F87+1),$J87/2,$M87,TRUE)-_xlfn.NORM.DIST(AND(DG$6&gt;=$F87,DG$6&lt;=$H87)*(DF$6-$F87+1),$J87/2,$M87,TRUE))/(1-2*_xlfn.NORM.DIST(0,$J87/2,$M87,TRUE))*$D87+($K87="Steady Growth")*(AND(DG$6&gt;=$F87,DG$6&lt;=$H87)*((DG$6-$F87+1)/($J87*($J87+1)/2)*$D87))+($K87="custom")*CustCF!DA87</f>
        <v>0</v>
      </c>
      <c r="DH87" s="95">
        <f>($K87="Bell Curve")*(_xlfn.NORM.DIST(AND(DH$6&gt;=$F87,DH$6&lt;=$H87)*(DH$6-$F87+1),$J87/2,$M87,TRUE)-_xlfn.NORM.DIST(AND(DH$6&gt;=$F87,DH$6&lt;=$H87)*(DG$6-$F87+1),$J87/2,$M87,TRUE))/(1-2*_xlfn.NORM.DIST(0,$J87/2,$M87,TRUE))*$D87+($K87="Steady Growth")*(AND(DH$6&gt;=$F87,DH$6&lt;=$H87)*((DH$6-$F87+1)/($J87*($J87+1)/2)*$D87))+($K87="custom")*CustCF!DB87</f>
        <v>0</v>
      </c>
      <c r="DI87" s="95">
        <f>($K87="Bell Curve")*(_xlfn.NORM.DIST(AND(DI$6&gt;=$F87,DI$6&lt;=$H87)*(DI$6-$F87+1),$J87/2,$M87,TRUE)-_xlfn.NORM.DIST(AND(DI$6&gt;=$F87,DI$6&lt;=$H87)*(DH$6-$F87+1),$J87/2,$M87,TRUE))/(1-2*_xlfn.NORM.DIST(0,$J87/2,$M87,TRUE))*$D87+($K87="Steady Growth")*(AND(DI$6&gt;=$F87,DI$6&lt;=$H87)*((DI$6-$F87+1)/($J87*($J87+1)/2)*$D87))+($K87="custom")*CustCF!DC87</f>
        <v>0</v>
      </c>
      <c r="DJ87" s="95">
        <f>($K87="Bell Curve")*(_xlfn.NORM.DIST(AND(DJ$6&gt;=$F87,DJ$6&lt;=$H87)*(DJ$6-$F87+1),$J87/2,$M87,TRUE)-_xlfn.NORM.DIST(AND(DJ$6&gt;=$F87,DJ$6&lt;=$H87)*(DI$6-$F87+1),$J87/2,$M87,TRUE))/(1-2*_xlfn.NORM.DIST(0,$J87/2,$M87,TRUE))*$D87+($K87="Steady Growth")*(AND(DJ$6&gt;=$F87,DJ$6&lt;=$H87)*((DJ$6-$F87+1)/($J87*($J87+1)/2)*$D87))+($K87="custom")*CustCF!DD87</f>
        <v>0</v>
      </c>
      <c r="DK87" s="95">
        <f>($K87="Bell Curve")*(_xlfn.NORM.DIST(AND(DK$6&gt;=$F87,DK$6&lt;=$H87)*(DK$6-$F87+1),$J87/2,$M87,TRUE)-_xlfn.NORM.DIST(AND(DK$6&gt;=$F87,DK$6&lt;=$H87)*(DJ$6-$F87+1),$J87/2,$M87,TRUE))/(1-2*_xlfn.NORM.DIST(0,$J87/2,$M87,TRUE))*$D87+($K87="Steady Growth")*(AND(DK$6&gt;=$F87,DK$6&lt;=$H87)*((DK$6-$F87+1)/($J87*($J87+1)/2)*$D87))+($K87="custom")*CustCF!DE87</f>
        <v>0</v>
      </c>
      <c r="DL87" s="95">
        <f>($K87="Bell Curve")*(_xlfn.NORM.DIST(AND(DL$6&gt;=$F87,DL$6&lt;=$H87)*(DL$6-$F87+1),$J87/2,$M87,TRUE)-_xlfn.NORM.DIST(AND(DL$6&gt;=$F87,DL$6&lt;=$H87)*(DK$6-$F87+1),$J87/2,$M87,TRUE))/(1-2*_xlfn.NORM.DIST(0,$J87/2,$M87,TRUE))*$D87+($K87="Steady Growth")*(AND(DL$6&gt;=$F87,DL$6&lt;=$H87)*((DL$6-$F87+1)/($J87*($J87+1)/2)*$D87))+($K87="custom")*CustCF!DF87</f>
        <v>0</v>
      </c>
      <c r="DM87" s="95">
        <f>($K87="Bell Curve")*(_xlfn.NORM.DIST(AND(DM$6&gt;=$F87,DM$6&lt;=$H87)*(DM$6-$F87+1),$J87/2,$M87,TRUE)-_xlfn.NORM.DIST(AND(DM$6&gt;=$F87,DM$6&lt;=$H87)*(DL$6-$F87+1),$J87/2,$M87,TRUE))/(1-2*_xlfn.NORM.DIST(0,$J87/2,$M87,TRUE))*$D87+($K87="Steady Growth")*(AND(DM$6&gt;=$F87,DM$6&lt;=$H87)*((DM$6-$F87+1)/($J87*($J87+1)/2)*$D87))+($K87="custom")*CustCF!DG87</f>
        <v>0</v>
      </c>
      <c r="DN87" s="95">
        <f>($K87="Bell Curve")*(_xlfn.NORM.DIST(AND(DN$6&gt;=$F87,DN$6&lt;=$H87)*(DN$6-$F87+1),$J87/2,$M87,TRUE)-_xlfn.NORM.DIST(AND(DN$6&gt;=$F87,DN$6&lt;=$H87)*(DM$6-$F87+1),$J87/2,$M87,TRUE))/(1-2*_xlfn.NORM.DIST(0,$J87/2,$M87,TRUE))*$D87+($K87="Steady Growth")*(AND(DN$6&gt;=$F87,DN$6&lt;=$H87)*((DN$6-$F87+1)/($J87*($J87+1)/2)*$D87))+($K87="custom")*CustCF!DH87</f>
        <v>0</v>
      </c>
      <c r="DO87" s="95">
        <f>($K87="Bell Curve")*(_xlfn.NORM.DIST(AND(DO$6&gt;=$F87,DO$6&lt;=$H87)*(DO$6-$F87+1),$J87/2,$M87,TRUE)-_xlfn.NORM.DIST(AND(DO$6&gt;=$F87,DO$6&lt;=$H87)*(DN$6-$F87+1),$J87/2,$M87,TRUE))/(1-2*_xlfn.NORM.DIST(0,$J87/2,$M87,TRUE))*$D87+($K87="Steady Growth")*(AND(DO$6&gt;=$F87,DO$6&lt;=$H87)*((DO$6-$F87+1)/($J87*($J87+1)/2)*$D87))+($K87="custom")*CustCF!DI87</f>
        <v>0</v>
      </c>
      <c r="DP87" s="95">
        <f>($K87="Bell Curve")*(_xlfn.NORM.DIST(AND(DP$6&gt;=$F87,DP$6&lt;=$H87)*(DP$6-$F87+1),$J87/2,$M87,TRUE)-_xlfn.NORM.DIST(AND(DP$6&gt;=$F87,DP$6&lt;=$H87)*(DO$6-$F87+1),$J87/2,$M87,TRUE))/(1-2*_xlfn.NORM.DIST(0,$J87/2,$M87,TRUE))*$D87+($K87="Steady Growth")*(AND(DP$6&gt;=$F87,DP$6&lt;=$H87)*((DP$6-$F87+1)/($J87*($J87+1)/2)*$D87))+($K87="custom")*CustCF!DJ87</f>
        <v>0</v>
      </c>
      <c r="DQ87" s="95">
        <f>($K87="Bell Curve")*(_xlfn.NORM.DIST(AND(DQ$6&gt;=$F87,DQ$6&lt;=$H87)*(DQ$6-$F87+1),$J87/2,$M87,TRUE)-_xlfn.NORM.DIST(AND(DQ$6&gt;=$F87,DQ$6&lt;=$H87)*(DP$6-$F87+1),$J87/2,$M87,TRUE))/(1-2*_xlfn.NORM.DIST(0,$J87/2,$M87,TRUE))*$D87+($K87="Steady Growth")*(AND(DQ$6&gt;=$F87,DQ$6&lt;=$H87)*((DQ$6-$F87+1)/($J87*($J87+1)/2)*$D87))+($K87="custom")*CustCF!DK87</f>
        <v>0</v>
      </c>
      <c r="DR87" s="95">
        <f>($K87="Bell Curve")*(_xlfn.NORM.DIST(AND(DR$6&gt;=$F87,DR$6&lt;=$H87)*(DR$6-$F87+1),$J87/2,$M87,TRUE)-_xlfn.NORM.DIST(AND(DR$6&gt;=$F87,DR$6&lt;=$H87)*(DQ$6-$F87+1),$J87/2,$M87,TRUE))/(1-2*_xlfn.NORM.DIST(0,$J87/2,$M87,TRUE))*$D87+($K87="Steady Growth")*(AND(DR$6&gt;=$F87,DR$6&lt;=$H87)*((DR$6-$F87+1)/($J87*($J87+1)/2)*$D87))+($K87="custom")*CustCF!DL87</f>
        <v>0</v>
      </c>
      <c r="DS87" s="95">
        <f>($K87="Bell Curve")*(_xlfn.NORM.DIST(AND(DS$6&gt;=$F87,DS$6&lt;=$H87)*(DS$6-$F87+1),$J87/2,$M87,TRUE)-_xlfn.NORM.DIST(AND(DS$6&gt;=$F87,DS$6&lt;=$H87)*(DR$6-$F87+1),$J87/2,$M87,TRUE))/(1-2*_xlfn.NORM.DIST(0,$J87/2,$M87,TRUE))*$D87+($K87="Steady Growth")*(AND(DS$6&gt;=$F87,DS$6&lt;=$H87)*((DS$6-$F87+1)/($J87*($J87+1)/2)*$D87))+($K87="custom")*CustCF!DM87</f>
        <v>0</v>
      </c>
      <c r="DT87" s="95">
        <f>($K87="Bell Curve")*(_xlfn.NORM.DIST(AND(DT$6&gt;=$F87,DT$6&lt;=$H87)*(DT$6-$F87+1),$J87/2,$M87,TRUE)-_xlfn.NORM.DIST(AND(DT$6&gt;=$F87,DT$6&lt;=$H87)*(DS$6-$F87+1),$J87/2,$M87,TRUE))/(1-2*_xlfn.NORM.DIST(0,$J87/2,$M87,TRUE))*$D87+($K87="Steady Growth")*(AND(DT$6&gt;=$F87,DT$6&lt;=$H87)*((DT$6-$F87+1)/($J87*($J87+1)/2)*$D87))+($K87="custom")*CustCF!DN87</f>
        <v>0</v>
      </c>
      <c r="DU87" s="95">
        <f>($K87="Bell Curve")*(_xlfn.NORM.DIST(AND(DU$6&gt;=$F87,DU$6&lt;=$H87)*(DU$6-$F87+1),$J87/2,$M87,TRUE)-_xlfn.NORM.DIST(AND(DU$6&gt;=$F87,DU$6&lt;=$H87)*(DT$6-$F87+1),$J87/2,$M87,TRUE))/(1-2*_xlfn.NORM.DIST(0,$J87/2,$M87,TRUE))*$D87+($K87="Steady Growth")*(AND(DU$6&gt;=$F87,DU$6&lt;=$H87)*((DU$6-$F87+1)/($J87*($J87+1)/2)*$D87))+($K87="custom")*CustCF!DO87</f>
        <v>0</v>
      </c>
      <c r="DV87" s="95">
        <f>($K87="Bell Curve")*(_xlfn.NORM.DIST(AND(DV$6&gt;=$F87,DV$6&lt;=$H87)*(DV$6-$F87+1),$J87/2,$M87,TRUE)-_xlfn.NORM.DIST(AND(DV$6&gt;=$F87,DV$6&lt;=$H87)*(DU$6-$F87+1),$J87/2,$M87,TRUE))/(1-2*_xlfn.NORM.DIST(0,$J87/2,$M87,TRUE))*$D87+($K87="Steady Growth")*(AND(DV$6&gt;=$F87,DV$6&lt;=$H87)*((DV$6-$F87+1)/($J87*($J87+1)/2)*$D87))+($K87="custom")*CustCF!DP87</f>
        <v>0</v>
      </c>
      <c r="DW87" s="95">
        <f>($K87="Bell Curve")*(_xlfn.NORM.DIST(AND(DW$6&gt;=$F87,DW$6&lt;=$H87)*(DW$6-$F87+1),$J87/2,$M87,TRUE)-_xlfn.NORM.DIST(AND(DW$6&gt;=$F87,DW$6&lt;=$H87)*(DV$6-$F87+1),$J87/2,$M87,TRUE))/(1-2*_xlfn.NORM.DIST(0,$J87/2,$M87,TRUE))*$D87+($K87="Steady Growth")*(AND(DW$6&gt;=$F87,DW$6&lt;=$H87)*((DW$6-$F87+1)/($J87*($J87+1)/2)*$D87))+($K87="custom")*CustCF!DQ87</f>
        <v>0</v>
      </c>
      <c r="DX87" s="95">
        <f>($K87="Bell Curve")*(_xlfn.NORM.DIST(AND(DX$6&gt;=$F87,DX$6&lt;=$H87)*(DX$6-$F87+1),$J87/2,$M87,TRUE)-_xlfn.NORM.DIST(AND(DX$6&gt;=$F87,DX$6&lt;=$H87)*(DW$6-$F87+1),$J87/2,$M87,TRUE))/(1-2*_xlfn.NORM.DIST(0,$J87/2,$M87,TRUE))*$D87+($K87="Steady Growth")*(AND(DX$6&gt;=$F87,DX$6&lt;=$H87)*((DX$6-$F87+1)/($J87*($J87+1)/2)*$D87))+($K87="custom")*CustCF!DR87</f>
        <v>0</v>
      </c>
      <c r="DY87" s="95">
        <f>($K87="Bell Curve")*(_xlfn.NORM.DIST(AND(DY$6&gt;=$F87,DY$6&lt;=$H87)*(DY$6-$F87+1),$J87/2,$M87,TRUE)-_xlfn.NORM.DIST(AND(DY$6&gt;=$F87,DY$6&lt;=$H87)*(DX$6-$F87+1),$J87/2,$M87,TRUE))/(1-2*_xlfn.NORM.DIST(0,$J87/2,$M87,TRUE))*$D87+($K87="Steady Growth")*(AND(DY$6&gt;=$F87,DY$6&lt;=$H87)*((DY$6-$F87+1)/($J87*($J87+1)/2)*$D87))+($K87="custom")*CustCF!DS87</f>
        <v>0</v>
      </c>
      <c r="DZ87" s="95">
        <f>($K87="Bell Curve")*(_xlfn.NORM.DIST(AND(DZ$6&gt;=$F87,DZ$6&lt;=$H87)*(DZ$6-$F87+1),$J87/2,$M87,TRUE)-_xlfn.NORM.DIST(AND(DZ$6&gt;=$F87,DZ$6&lt;=$H87)*(DY$6-$F87+1),$J87/2,$M87,TRUE))/(1-2*_xlfn.NORM.DIST(0,$J87/2,$M87,TRUE))*$D87+($K87="Steady Growth")*(AND(DZ$6&gt;=$F87,DZ$6&lt;=$H87)*((DZ$6-$F87+1)/($J87*($J87+1)/2)*$D87))+($K87="custom")*CustCF!DT87</f>
        <v>0</v>
      </c>
      <c r="EA87" s="95">
        <f>($K87="Bell Curve")*(_xlfn.NORM.DIST(AND(EA$6&gt;=$F87,EA$6&lt;=$H87)*(EA$6-$F87+1),$J87/2,$M87,TRUE)-_xlfn.NORM.DIST(AND(EA$6&gt;=$F87,EA$6&lt;=$H87)*(DZ$6-$F87+1),$J87/2,$M87,TRUE))/(1-2*_xlfn.NORM.DIST(0,$J87/2,$M87,TRUE))*$D87+($K87="Steady Growth")*(AND(EA$6&gt;=$F87,EA$6&lt;=$H87)*((EA$6-$F87+1)/($J87*($J87+1)/2)*$D87))+($K87="custom")*CustCF!DU87</f>
        <v>0</v>
      </c>
      <c r="EB87" s="95">
        <f>($K87="Bell Curve")*(_xlfn.NORM.DIST(AND(EB$6&gt;=$F87,EB$6&lt;=$H87)*(EB$6-$F87+1),$J87/2,$M87,TRUE)-_xlfn.NORM.DIST(AND(EB$6&gt;=$F87,EB$6&lt;=$H87)*(EA$6-$F87+1),$J87/2,$M87,TRUE))/(1-2*_xlfn.NORM.DIST(0,$J87/2,$M87,TRUE))*$D87+($K87="Steady Growth")*(AND(EB$6&gt;=$F87,EB$6&lt;=$H87)*((EB$6-$F87+1)/($J87*($J87+1)/2)*$D87))+($K87="custom")*CustCF!DV87</f>
        <v>0</v>
      </c>
      <c r="EC87" s="95">
        <f>($K87="Bell Curve")*(_xlfn.NORM.DIST(AND(EC$6&gt;=$F87,EC$6&lt;=$H87)*(EC$6-$F87+1),$J87/2,$M87,TRUE)-_xlfn.NORM.DIST(AND(EC$6&gt;=$F87,EC$6&lt;=$H87)*(EB$6-$F87+1),$J87/2,$M87,TRUE))/(1-2*_xlfn.NORM.DIST(0,$J87/2,$M87,TRUE))*$D87+($K87="Steady Growth")*(AND(EC$6&gt;=$F87,EC$6&lt;=$H87)*((EC$6-$F87+1)/($J87*($J87+1)/2)*$D87))+($K87="custom")*CustCF!DW87</f>
        <v>0</v>
      </c>
      <c r="ED87" s="95">
        <f>($K87="Bell Curve")*(_xlfn.NORM.DIST(AND(ED$6&gt;=$F87,ED$6&lt;=$H87)*(ED$6-$F87+1),$J87/2,$M87,TRUE)-_xlfn.NORM.DIST(AND(ED$6&gt;=$F87,ED$6&lt;=$H87)*(EC$6-$F87+1),$J87/2,$M87,TRUE))/(1-2*_xlfn.NORM.DIST(0,$J87/2,$M87,TRUE))*$D87+($K87="Steady Growth")*(AND(ED$6&gt;=$F87,ED$6&lt;=$H87)*((ED$6-$F87+1)/($J87*($J87+1)/2)*$D87))+($K87="custom")*CustCF!DX87</f>
        <v>0</v>
      </c>
      <c r="EE87" s="95">
        <f>($K87="Bell Curve")*(_xlfn.NORM.DIST(AND(EE$6&gt;=$F87,EE$6&lt;=$H87)*(EE$6-$F87+1),$J87/2,$M87,TRUE)-_xlfn.NORM.DIST(AND(EE$6&gt;=$F87,EE$6&lt;=$H87)*(ED$6-$F87+1),$J87/2,$M87,TRUE))/(1-2*_xlfn.NORM.DIST(0,$J87/2,$M87,TRUE))*$D87+($K87="Steady Growth")*(AND(EE$6&gt;=$F87,EE$6&lt;=$H87)*((EE$6-$F87+1)/($J87*($J87+1)/2)*$D87))+($K87="custom")*CustCF!DY87</f>
        <v>0</v>
      </c>
      <c r="EF87" s="95">
        <f>($K87="Bell Curve")*(_xlfn.NORM.DIST(AND(EF$6&gt;=$F87,EF$6&lt;=$H87)*(EF$6-$F87+1),$J87/2,$M87,TRUE)-_xlfn.NORM.DIST(AND(EF$6&gt;=$F87,EF$6&lt;=$H87)*(EE$6-$F87+1),$J87/2,$M87,TRUE))/(1-2*_xlfn.NORM.DIST(0,$J87/2,$M87,TRUE))*$D87+($K87="Steady Growth")*(AND(EF$6&gt;=$F87,EF$6&lt;=$H87)*((EF$6-$F87+1)/($J87*($J87+1)/2)*$D87))+($K87="custom")*CustCF!DZ87</f>
        <v>0</v>
      </c>
      <c r="EG87" s="95">
        <f>($K87="Bell Curve")*(_xlfn.NORM.DIST(AND(EG$6&gt;=$F87,EG$6&lt;=$H87)*(EG$6-$F87+1),$J87/2,$M87,TRUE)-_xlfn.NORM.DIST(AND(EG$6&gt;=$F87,EG$6&lt;=$H87)*(EF$6-$F87+1),$J87/2,$M87,TRUE))/(1-2*_xlfn.NORM.DIST(0,$J87/2,$M87,TRUE))*$D87+($K87="Steady Growth")*(AND(EG$6&gt;=$F87,EG$6&lt;=$H87)*((EG$6-$F87+1)/($J87*($J87+1)/2)*$D87))+($K87="custom")*CustCF!EA87</f>
        <v>0</v>
      </c>
      <c r="EH87" s="95">
        <f>($K87="Bell Curve")*(_xlfn.NORM.DIST(AND(EH$6&gt;=$F87,EH$6&lt;=$H87)*(EH$6-$F87+1),$J87/2,$M87,TRUE)-_xlfn.NORM.DIST(AND(EH$6&gt;=$F87,EH$6&lt;=$H87)*(EG$6-$F87+1),$J87/2,$M87,TRUE))/(1-2*_xlfn.NORM.DIST(0,$J87/2,$M87,TRUE))*$D87+($K87="Steady Growth")*(AND(EH$6&gt;=$F87,EH$6&lt;=$H87)*((EH$6-$F87+1)/($J87*($J87+1)/2)*$D87))+($K87="custom")*CustCF!EB87</f>
        <v>0</v>
      </c>
      <c r="EI87" s="95">
        <f>($K87="Bell Curve")*(_xlfn.NORM.DIST(AND(EI$6&gt;=$F87,EI$6&lt;=$H87)*(EI$6-$F87+1),$J87/2,$M87,TRUE)-_xlfn.NORM.DIST(AND(EI$6&gt;=$F87,EI$6&lt;=$H87)*(EH$6-$F87+1),$J87/2,$M87,TRUE))/(1-2*_xlfn.NORM.DIST(0,$J87/2,$M87,TRUE))*$D87+($K87="Steady Growth")*(AND(EI$6&gt;=$F87,EI$6&lt;=$H87)*((EI$6-$F87+1)/($J87*($J87+1)/2)*$D87))+($K87="custom")*CustCF!EC87</f>
        <v>0</v>
      </c>
      <c r="EJ87" s="95">
        <f>($K87="Bell Curve")*(_xlfn.NORM.DIST(AND(EJ$6&gt;=$F87,EJ$6&lt;=$H87)*(EJ$6-$F87+1),$J87/2,$M87,TRUE)-_xlfn.NORM.DIST(AND(EJ$6&gt;=$F87,EJ$6&lt;=$H87)*(EI$6-$F87+1),$J87/2,$M87,TRUE))/(1-2*_xlfn.NORM.DIST(0,$J87/2,$M87,TRUE))*$D87+($K87="Steady Growth")*(AND(EJ$6&gt;=$F87,EJ$6&lt;=$H87)*((EJ$6-$F87+1)/($J87*($J87+1)/2)*$D87))+($K87="custom")*CustCF!ED87</f>
        <v>0</v>
      </c>
      <c r="EK87" s="95">
        <f>($K87="Bell Curve")*(_xlfn.NORM.DIST(AND(EK$6&gt;=$F87,EK$6&lt;=$H87)*(EK$6-$F87+1),$J87/2,$M87,TRUE)-_xlfn.NORM.DIST(AND(EK$6&gt;=$F87,EK$6&lt;=$H87)*(EJ$6-$F87+1),$J87/2,$M87,TRUE))/(1-2*_xlfn.NORM.DIST(0,$J87/2,$M87,TRUE))*$D87+($K87="Steady Growth")*(AND(EK$6&gt;=$F87,EK$6&lt;=$H87)*((EK$6-$F87+1)/($J87*($J87+1)/2)*$D87))+($K87="custom")*CustCF!EE87</f>
        <v>0</v>
      </c>
      <c r="EL87" s="95">
        <f>($K87="Bell Curve")*(_xlfn.NORM.DIST(AND(EL$6&gt;=$F87,EL$6&lt;=$H87)*(EL$6-$F87+1),$J87/2,$M87,TRUE)-_xlfn.NORM.DIST(AND(EL$6&gt;=$F87,EL$6&lt;=$H87)*(EK$6-$F87+1),$J87/2,$M87,TRUE))/(1-2*_xlfn.NORM.DIST(0,$J87/2,$M87,TRUE))*$D87+($K87="Steady Growth")*(AND(EL$6&gt;=$F87,EL$6&lt;=$H87)*((EL$6-$F87+1)/($J87*($J87+1)/2)*$D87))+($K87="custom")*CustCF!EF87</f>
        <v>0</v>
      </c>
      <c r="EM87" s="95">
        <f>($K87="Bell Curve")*(_xlfn.NORM.DIST(AND(EM$6&gt;=$F87,EM$6&lt;=$H87)*(EM$6-$F87+1),$J87/2,$M87,TRUE)-_xlfn.NORM.DIST(AND(EM$6&gt;=$F87,EM$6&lt;=$H87)*(EL$6-$F87+1),$J87/2,$M87,TRUE))/(1-2*_xlfn.NORM.DIST(0,$J87/2,$M87,TRUE))*$D87+($K87="Steady Growth")*(AND(EM$6&gt;=$F87,EM$6&lt;=$H87)*((EM$6-$F87+1)/($J87*($J87+1)/2)*$D87))+($K87="custom")*CustCF!EG87</f>
        <v>0</v>
      </c>
      <c r="EN87" s="95">
        <f>($K87="Bell Curve")*(_xlfn.NORM.DIST(AND(EN$6&gt;=$F87,EN$6&lt;=$H87)*(EN$6-$F87+1),$J87/2,$M87,TRUE)-_xlfn.NORM.DIST(AND(EN$6&gt;=$F87,EN$6&lt;=$H87)*(EM$6-$F87+1),$J87/2,$M87,TRUE))/(1-2*_xlfn.NORM.DIST(0,$J87/2,$M87,TRUE))*$D87+($K87="Steady Growth")*(AND(EN$6&gt;=$F87,EN$6&lt;=$H87)*((EN$6-$F87+1)/($J87*($J87+1)/2)*$D87))+($K87="custom")*CustCF!EH87</f>
        <v>0</v>
      </c>
      <c r="EO87" s="95">
        <f>($K87="Bell Curve")*(_xlfn.NORM.DIST(AND(EO$6&gt;=$F87,EO$6&lt;=$H87)*(EO$6-$F87+1),$J87/2,$M87,TRUE)-_xlfn.NORM.DIST(AND(EO$6&gt;=$F87,EO$6&lt;=$H87)*(EN$6-$F87+1),$J87/2,$M87,TRUE))/(1-2*_xlfn.NORM.DIST(0,$J87/2,$M87,TRUE))*$D87+($K87="Steady Growth")*(AND(EO$6&gt;=$F87,EO$6&lt;=$H87)*((EO$6-$F87+1)/($J87*($J87+1)/2)*$D87))+($K87="custom")*CustCF!EI87</f>
        <v>0</v>
      </c>
      <c r="EP87" s="95">
        <f>($K87="Bell Curve")*(_xlfn.NORM.DIST(AND(EP$6&gt;=$F87,EP$6&lt;=$H87)*(EP$6-$F87+1),$J87/2,$M87,TRUE)-_xlfn.NORM.DIST(AND(EP$6&gt;=$F87,EP$6&lt;=$H87)*(EO$6-$F87+1),$J87/2,$M87,TRUE))/(1-2*_xlfn.NORM.DIST(0,$J87/2,$M87,TRUE))*$D87+($K87="Steady Growth")*(AND(EP$6&gt;=$F87,EP$6&lt;=$H87)*((EP$6-$F87+1)/($J87*($J87+1)/2)*$D87))+($K87="custom")*CustCF!EJ87</f>
        <v>0</v>
      </c>
      <c r="EQ87" s="95">
        <f>($K87="Bell Curve")*(_xlfn.NORM.DIST(AND(EQ$6&gt;=$F87,EQ$6&lt;=$H87)*(EQ$6-$F87+1),$J87/2,$M87,TRUE)-_xlfn.NORM.DIST(AND(EQ$6&gt;=$F87,EQ$6&lt;=$H87)*(EP$6-$F87+1),$J87/2,$M87,TRUE))/(1-2*_xlfn.NORM.DIST(0,$J87/2,$M87,TRUE))*$D87+($K87="Steady Growth")*(AND(EQ$6&gt;=$F87,EQ$6&lt;=$H87)*((EQ$6-$F87+1)/($J87*($J87+1)/2)*$D87))+($K87="custom")*CustCF!EK87</f>
        <v>0</v>
      </c>
      <c r="ER87" s="95">
        <f>($K87="Bell Curve")*(_xlfn.NORM.DIST(AND(ER$6&gt;=$F87,ER$6&lt;=$H87)*(ER$6-$F87+1),$J87/2,$M87,TRUE)-_xlfn.NORM.DIST(AND(ER$6&gt;=$F87,ER$6&lt;=$H87)*(EQ$6-$F87+1),$J87/2,$M87,TRUE))/(1-2*_xlfn.NORM.DIST(0,$J87/2,$M87,TRUE))*$D87+($K87="Steady Growth")*(AND(ER$6&gt;=$F87,ER$6&lt;=$H87)*((ER$6-$F87+1)/($J87*($J87+1)/2)*$D87))+($K87="custom")*CustCF!EL87</f>
        <v>0</v>
      </c>
      <c r="ES87" s="95">
        <f>($K87="Bell Curve")*(_xlfn.NORM.DIST(AND(ES$6&gt;=$F87,ES$6&lt;=$H87)*(ES$6-$F87+1),$J87/2,$M87,TRUE)-_xlfn.NORM.DIST(AND(ES$6&gt;=$F87,ES$6&lt;=$H87)*(ER$6-$F87+1),$J87/2,$M87,TRUE))/(1-2*_xlfn.NORM.DIST(0,$J87/2,$M87,TRUE))*$D87+($K87="Steady Growth")*(AND(ES$6&gt;=$F87,ES$6&lt;=$H87)*((ES$6-$F87+1)/($J87*($J87+1)/2)*$D87))+($K87="custom")*CustCF!EM87</f>
        <v>0</v>
      </c>
      <c r="ET87" s="95">
        <f>($K87="Bell Curve")*(_xlfn.NORM.DIST(AND(ET$6&gt;=$F87,ET$6&lt;=$H87)*(ET$6-$F87+1),$J87/2,$M87,TRUE)-_xlfn.NORM.DIST(AND(ET$6&gt;=$F87,ET$6&lt;=$H87)*(ES$6-$F87+1),$J87/2,$M87,TRUE))/(1-2*_xlfn.NORM.DIST(0,$J87/2,$M87,TRUE))*$D87+($K87="Steady Growth")*(AND(ET$6&gt;=$F87,ET$6&lt;=$H87)*((ET$6-$F87+1)/($J87*($J87+1)/2)*$D87))+($K87="custom")*CustCF!EN87</f>
        <v>0</v>
      </c>
      <c r="EU87" s="95">
        <f>($K87="Bell Curve")*(_xlfn.NORM.DIST(AND(EU$6&gt;=$F87,EU$6&lt;=$H87)*(EU$6-$F87+1),$J87/2,$M87,TRUE)-_xlfn.NORM.DIST(AND(EU$6&gt;=$F87,EU$6&lt;=$H87)*(ET$6-$F87+1),$J87/2,$M87,TRUE))/(1-2*_xlfn.NORM.DIST(0,$J87/2,$M87,TRUE))*$D87+($K87="Steady Growth")*(AND(EU$6&gt;=$F87,EU$6&lt;=$H87)*((EU$6-$F87+1)/($J87*($J87+1)/2)*$D87))+($K87="custom")*CustCF!EO87</f>
        <v>0</v>
      </c>
      <c r="EV87" s="95">
        <f>($K87="Bell Curve")*(_xlfn.NORM.DIST(AND(EV$6&gt;=$F87,EV$6&lt;=$H87)*(EV$6-$F87+1),$J87/2,$M87,TRUE)-_xlfn.NORM.DIST(AND(EV$6&gt;=$F87,EV$6&lt;=$H87)*(EU$6-$F87+1),$J87/2,$M87,TRUE))/(1-2*_xlfn.NORM.DIST(0,$J87/2,$M87,TRUE))*$D87+($K87="Steady Growth")*(AND(EV$6&gt;=$F87,EV$6&lt;=$H87)*((EV$6-$F87+1)/($J87*($J87+1)/2)*$D87))+($K87="custom")*CustCF!EP87</f>
        <v>0</v>
      </c>
      <c r="EW87" s="95">
        <f>($K87="Bell Curve")*(_xlfn.NORM.DIST(AND(EW$6&gt;=$F87,EW$6&lt;=$H87)*(EW$6-$F87+1),$J87/2,$M87,TRUE)-_xlfn.NORM.DIST(AND(EW$6&gt;=$F87,EW$6&lt;=$H87)*(EV$6-$F87+1),$J87/2,$M87,TRUE))/(1-2*_xlfn.NORM.DIST(0,$J87/2,$M87,TRUE))*$D87+($K87="Steady Growth")*(AND(EW$6&gt;=$F87,EW$6&lt;=$H87)*((EW$6-$F87+1)/($J87*($J87+1)/2)*$D87))+($K87="custom")*CustCF!EQ87</f>
        <v>0</v>
      </c>
      <c r="EX87" s="95">
        <f>($K87="Bell Curve")*(_xlfn.NORM.DIST(AND(EX$6&gt;=$F87,EX$6&lt;=$H87)*(EX$6-$F87+1),$J87/2,$M87,TRUE)-_xlfn.NORM.DIST(AND(EX$6&gt;=$F87,EX$6&lt;=$H87)*(EW$6-$F87+1),$J87/2,$M87,TRUE))/(1-2*_xlfn.NORM.DIST(0,$J87/2,$M87,TRUE))*$D87+($K87="Steady Growth")*(AND(EX$6&gt;=$F87,EX$6&lt;=$H87)*((EX$6-$F87+1)/($J87*($J87+1)/2)*$D87))+($K87="custom")*CustCF!ER87</f>
        <v>0</v>
      </c>
      <c r="EY87" s="95">
        <f>($K87="Bell Curve")*(_xlfn.NORM.DIST(AND(EY$6&gt;=$F87,EY$6&lt;=$H87)*(EY$6-$F87+1),$J87/2,$M87,TRUE)-_xlfn.NORM.DIST(AND(EY$6&gt;=$F87,EY$6&lt;=$H87)*(EX$6-$F87+1),$J87/2,$M87,TRUE))/(1-2*_xlfn.NORM.DIST(0,$J87/2,$M87,TRUE))*$D87+($K87="Steady Growth")*(AND(EY$6&gt;=$F87,EY$6&lt;=$H87)*((EY$6-$F87+1)/($J87*($J87+1)/2)*$D87))+($K87="custom")*CustCF!ES87</f>
        <v>0</v>
      </c>
      <c r="EZ87" s="95">
        <f>($K87="Bell Curve")*(_xlfn.NORM.DIST(AND(EZ$6&gt;=$F87,EZ$6&lt;=$H87)*(EZ$6-$F87+1),$J87/2,$M87,TRUE)-_xlfn.NORM.DIST(AND(EZ$6&gt;=$F87,EZ$6&lt;=$H87)*(EY$6-$F87+1),$J87/2,$M87,TRUE))/(1-2*_xlfn.NORM.DIST(0,$J87/2,$M87,TRUE))*$D87+($K87="Steady Growth")*(AND(EZ$6&gt;=$F87,EZ$6&lt;=$H87)*((EZ$6-$F87+1)/($J87*($J87+1)/2)*$D87))+($K87="custom")*CustCF!ET87</f>
        <v>0</v>
      </c>
      <c r="FA87" s="95">
        <f>($K87="Bell Curve")*(_xlfn.NORM.DIST(AND(FA$6&gt;=$F87,FA$6&lt;=$H87)*(FA$6-$F87+1),$J87/2,$M87,TRUE)-_xlfn.NORM.DIST(AND(FA$6&gt;=$F87,FA$6&lt;=$H87)*(EZ$6-$F87+1),$J87/2,$M87,TRUE))/(1-2*_xlfn.NORM.DIST(0,$J87/2,$M87,TRUE))*$D87+($K87="Steady Growth")*(AND(FA$6&gt;=$F87,FA$6&lt;=$H87)*((FA$6-$F87+1)/($J87*($J87+1)/2)*$D87))+($K87="custom")*CustCF!EU87</f>
        <v>0</v>
      </c>
      <c r="FB87" s="95">
        <f>($K87="Bell Curve")*(_xlfn.NORM.DIST(AND(FB$6&gt;=$F87,FB$6&lt;=$H87)*(FB$6-$F87+1),$J87/2,$M87,TRUE)-_xlfn.NORM.DIST(AND(FB$6&gt;=$F87,FB$6&lt;=$H87)*(FA$6-$F87+1),$J87/2,$M87,TRUE))/(1-2*_xlfn.NORM.DIST(0,$J87/2,$M87,TRUE))*$D87+($K87="Steady Growth")*(AND(FB$6&gt;=$F87,FB$6&lt;=$H87)*((FB$6-$F87+1)/($J87*($J87+1)/2)*$D87))+($K87="custom")*CustCF!EV87</f>
        <v>0</v>
      </c>
      <c r="FC87" s="95">
        <f>($K87="Bell Curve")*(_xlfn.NORM.DIST(AND(FC$6&gt;=$F87,FC$6&lt;=$H87)*(FC$6-$F87+1),$J87/2,$M87,TRUE)-_xlfn.NORM.DIST(AND(FC$6&gt;=$F87,FC$6&lt;=$H87)*(FB$6-$F87+1),$J87/2,$M87,TRUE))/(1-2*_xlfn.NORM.DIST(0,$J87/2,$M87,TRUE))*$D87+($K87="Steady Growth")*(AND(FC$6&gt;=$F87,FC$6&lt;=$H87)*((FC$6-$F87+1)/($J87*($J87+1)/2)*$D87))+($K87="custom")*CustCF!EW87</f>
        <v>0</v>
      </c>
      <c r="FD87" s="95">
        <f>($K87="Bell Curve")*(_xlfn.NORM.DIST(AND(FD$6&gt;=$F87,FD$6&lt;=$H87)*(FD$6-$F87+1),$J87/2,$M87,TRUE)-_xlfn.NORM.DIST(AND(FD$6&gt;=$F87,FD$6&lt;=$H87)*(FC$6-$F87+1),$J87/2,$M87,TRUE))/(1-2*_xlfn.NORM.DIST(0,$J87/2,$M87,TRUE))*$D87+($K87="Steady Growth")*(AND(FD$6&gt;=$F87,FD$6&lt;=$H87)*((FD$6-$F87+1)/($J87*($J87+1)/2)*$D87))+($K87="custom")*CustCF!EX87</f>
        <v>0</v>
      </c>
      <c r="FE87" s="95">
        <f>($K87="Bell Curve")*(_xlfn.NORM.DIST(AND(FE$6&gt;=$F87,FE$6&lt;=$H87)*(FE$6-$F87+1),$J87/2,$M87,TRUE)-_xlfn.NORM.DIST(AND(FE$6&gt;=$F87,FE$6&lt;=$H87)*(FD$6-$F87+1),$J87/2,$M87,TRUE))/(1-2*_xlfn.NORM.DIST(0,$J87/2,$M87,TRUE))*$D87+($K87="Steady Growth")*(AND(FE$6&gt;=$F87,FE$6&lt;=$H87)*((FE$6-$F87+1)/($J87*($J87+1)/2)*$D87))+($K87="custom")*CustCF!EY87</f>
        <v>0</v>
      </c>
      <c r="FF87" s="95">
        <f>($K87="Bell Curve")*(_xlfn.NORM.DIST(AND(FF$6&gt;=$F87,FF$6&lt;=$H87)*(FF$6-$F87+1),$J87/2,$M87,TRUE)-_xlfn.NORM.DIST(AND(FF$6&gt;=$F87,FF$6&lt;=$H87)*(FE$6-$F87+1),$J87/2,$M87,TRUE))/(1-2*_xlfn.NORM.DIST(0,$J87/2,$M87,TRUE))*$D87+($K87="Steady Growth")*(AND(FF$6&gt;=$F87,FF$6&lt;=$H87)*((FF$6-$F87+1)/($J87*($J87+1)/2)*$D87))+($K87="custom")*CustCF!EZ87</f>
        <v>0</v>
      </c>
      <c r="FG87" s="95">
        <f>($K87="Bell Curve")*(_xlfn.NORM.DIST(AND(FG$6&gt;=$F87,FG$6&lt;=$H87)*(FG$6-$F87+1),$J87/2,$M87,TRUE)-_xlfn.NORM.DIST(AND(FG$6&gt;=$F87,FG$6&lt;=$H87)*(FF$6-$F87+1),$J87/2,$M87,TRUE))/(1-2*_xlfn.NORM.DIST(0,$J87/2,$M87,TRUE))*$D87+($K87="Steady Growth")*(AND(FG$6&gt;=$F87,FG$6&lt;=$H87)*((FG$6-$F87+1)/($J87*($J87+1)/2)*$D87))+($K87="custom")*CustCF!FA87</f>
        <v>0</v>
      </c>
      <c r="FH87" s="95">
        <f>($K87="Bell Curve")*(_xlfn.NORM.DIST(AND(FH$6&gt;=$F87,FH$6&lt;=$H87)*(FH$6-$F87+1),$J87/2,$M87,TRUE)-_xlfn.NORM.DIST(AND(FH$6&gt;=$F87,FH$6&lt;=$H87)*(FG$6-$F87+1),$J87/2,$M87,TRUE))/(1-2*_xlfn.NORM.DIST(0,$J87/2,$M87,TRUE))*$D87+($K87="Steady Growth")*(AND(FH$6&gt;=$F87,FH$6&lt;=$H87)*((FH$6-$F87+1)/($J87*($J87+1)/2)*$D87))+($K87="custom")*CustCF!FB87</f>
        <v>0</v>
      </c>
      <c r="FI87" s="95">
        <f>($K87="Bell Curve")*(_xlfn.NORM.DIST(AND(FI$6&gt;=$F87,FI$6&lt;=$H87)*(FI$6-$F87+1),$J87/2,$M87,TRUE)-_xlfn.NORM.DIST(AND(FI$6&gt;=$F87,FI$6&lt;=$H87)*(FH$6-$F87+1),$J87/2,$M87,TRUE))/(1-2*_xlfn.NORM.DIST(0,$J87/2,$M87,TRUE))*$D87+($K87="Steady Growth")*(AND(FI$6&gt;=$F87,FI$6&lt;=$H87)*((FI$6-$F87+1)/($J87*($J87+1)/2)*$D87))+($K87="custom")*CustCF!FC87</f>
        <v>0</v>
      </c>
      <c r="FJ87" s="95">
        <f>($K87="Bell Curve")*(_xlfn.NORM.DIST(AND(FJ$6&gt;=$F87,FJ$6&lt;=$H87)*(FJ$6-$F87+1),$J87/2,$M87,TRUE)-_xlfn.NORM.DIST(AND(FJ$6&gt;=$F87,FJ$6&lt;=$H87)*(FI$6-$F87+1),$J87/2,$M87,TRUE))/(1-2*_xlfn.NORM.DIST(0,$J87/2,$M87,TRUE))*$D87+($K87="Steady Growth")*(AND(FJ$6&gt;=$F87,FJ$6&lt;=$H87)*((FJ$6-$F87+1)/($J87*($J87+1)/2)*$D87))+($K87="custom")*CustCF!FD87</f>
        <v>0</v>
      </c>
      <c r="FK87" s="95">
        <f>($K87="Bell Curve")*(_xlfn.NORM.DIST(AND(FK$6&gt;=$F87,FK$6&lt;=$H87)*(FK$6-$F87+1),$J87/2,$M87,TRUE)-_xlfn.NORM.DIST(AND(FK$6&gt;=$F87,FK$6&lt;=$H87)*(FJ$6-$F87+1),$J87/2,$M87,TRUE))/(1-2*_xlfn.NORM.DIST(0,$J87/2,$M87,TRUE))*$D87+($K87="Steady Growth")*(AND(FK$6&gt;=$F87,FK$6&lt;=$H87)*((FK$6-$F87+1)/($J87*($J87+1)/2)*$D87))+($K87="custom")*CustCF!FE87</f>
        <v>0</v>
      </c>
      <c r="FL87" s="95">
        <f>($K87="Bell Curve")*(_xlfn.NORM.DIST(AND(FL$6&gt;=$F87,FL$6&lt;=$H87)*(FL$6-$F87+1),$J87/2,$M87,TRUE)-_xlfn.NORM.DIST(AND(FL$6&gt;=$F87,FL$6&lt;=$H87)*(FK$6-$F87+1),$J87/2,$M87,TRUE))/(1-2*_xlfn.NORM.DIST(0,$J87/2,$M87,TRUE))*$D87+($K87="Steady Growth")*(AND(FL$6&gt;=$F87,FL$6&lt;=$H87)*((FL$6-$F87+1)/($J87*($J87+1)/2)*$D87))+($K87="custom")*CustCF!FF87</f>
        <v>0</v>
      </c>
      <c r="FM87" s="95">
        <f>($K87="Bell Curve")*(_xlfn.NORM.DIST(AND(FM$6&gt;=$F87,FM$6&lt;=$H87)*(FM$6-$F87+1),$J87/2,$M87,TRUE)-_xlfn.NORM.DIST(AND(FM$6&gt;=$F87,FM$6&lt;=$H87)*(FL$6-$F87+1),$J87/2,$M87,TRUE))/(1-2*_xlfn.NORM.DIST(0,$J87/2,$M87,TRUE))*$D87+($K87="Steady Growth")*(AND(FM$6&gt;=$F87,FM$6&lt;=$H87)*((FM$6-$F87+1)/($J87*($J87+1)/2)*$D87))+($K87="custom")*CustCF!FG87</f>
        <v>0</v>
      </c>
      <c r="FN87" s="95">
        <f>($K87="Bell Curve")*(_xlfn.NORM.DIST(AND(FN$6&gt;=$F87,FN$6&lt;=$H87)*(FN$6-$F87+1),$J87/2,$M87,TRUE)-_xlfn.NORM.DIST(AND(FN$6&gt;=$F87,FN$6&lt;=$H87)*(FM$6-$F87+1),$J87/2,$M87,TRUE))/(1-2*_xlfn.NORM.DIST(0,$J87/2,$M87,TRUE))*$D87+($K87="Steady Growth")*(AND(FN$6&gt;=$F87,FN$6&lt;=$H87)*((FN$6-$F87+1)/($J87*($J87+1)/2)*$D87))+($K87="custom")*CustCF!FH87</f>
        <v>0</v>
      </c>
      <c r="FO87" s="95">
        <f>($K87="Bell Curve")*(_xlfn.NORM.DIST(AND(FO$6&gt;=$F87,FO$6&lt;=$H87)*(FO$6-$F87+1),$J87/2,$M87,TRUE)-_xlfn.NORM.DIST(AND(FO$6&gt;=$F87,FO$6&lt;=$H87)*(FN$6-$F87+1),$J87/2,$M87,TRUE))/(1-2*_xlfn.NORM.DIST(0,$J87/2,$M87,TRUE))*$D87+($K87="Steady Growth")*(AND(FO$6&gt;=$F87,FO$6&lt;=$H87)*((FO$6-$F87+1)/($J87*($J87+1)/2)*$D87))+($K87="custom")*CustCF!FI87</f>
        <v>0</v>
      </c>
      <c r="FP87" s="95">
        <f>($K87="Bell Curve")*(_xlfn.NORM.DIST(AND(FP$6&gt;=$F87,FP$6&lt;=$H87)*(FP$6-$F87+1),$J87/2,$M87,TRUE)-_xlfn.NORM.DIST(AND(FP$6&gt;=$F87,FP$6&lt;=$H87)*(FO$6-$F87+1),$J87/2,$M87,TRUE))/(1-2*_xlfn.NORM.DIST(0,$J87/2,$M87,TRUE))*$D87+($K87="Steady Growth")*(AND(FP$6&gt;=$F87,FP$6&lt;=$H87)*((FP$6-$F87+1)/($J87*($J87+1)/2)*$D87))+($K87="custom")*CustCF!FJ87</f>
        <v>0</v>
      </c>
      <c r="FQ87" s="95">
        <f>($K87="Bell Curve")*(_xlfn.NORM.DIST(AND(FQ$6&gt;=$F87,FQ$6&lt;=$H87)*(FQ$6-$F87+1),$J87/2,$M87,TRUE)-_xlfn.NORM.DIST(AND(FQ$6&gt;=$F87,FQ$6&lt;=$H87)*(FP$6-$F87+1),$J87/2,$M87,TRUE))/(1-2*_xlfn.NORM.DIST(0,$J87/2,$M87,TRUE))*$D87+($K87="Steady Growth")*(AND(FQ$6&gt;=$F87,FQ$6&lt;=$H87)*((FQ$6-$F87+1)/($J87*($J87+1)/2)*$D87))+($K87="custom")*CustCF!FK87</f>
        <v>0</v>
      </c>
      <c r="FR87" s="95">
        <f>($K87="Bell Curve")*(_xlfn.NORM.DIST(AND(FR$6&gt;=$F87,FR$6&lt;=$H87)*(FR$6-$F87+1),$J87/2,$M87,TRUE)-_xlfn.NORM.DIST(AND(FR$6&gt;=$F87,FR$6&lt;=$H87)*(FQ$6-$F87+1),$J87/2,$M87,TRUE))/(1-2*_xlfn.NORM.DIST(0,$J87/2,$M87,TRUE))*$D87+($K87="Steady Growth")*(AND(FR$6&gt;=$F87,FR$6&lt;=$H87)*((FR$6-$F87+1)/($J87*($J87+1)/2)*$D87))+($K87="custom")*CustCF!FL87</f>
        <v>0</v>
      </c>
      <c r="FS87" s="95">
        <f>($K87="Bell Curve")*(_xlfn.NORM.DIST(AND(FS$6&gt;=$F87,FS$6&lt;=$H87)*(FS$6-$F87+1),$J87/2,$M87,TRUE)-_xlfn.NORM.DIST(AND(FS$6&gt;=$F87,FS$6&lt;=$H87)*(FR$6-$F87+1),$J87/2,$M87,TRUE))/(1-2*_xlfn.NORM.DIST(0,$J87/2,$M87,TRUE))*$D87+($K87="Steady Growth")*(AND(FS$6&gt;=$F87,FS$6&lt;=$H87)*((FS$6-$F87+1)/($J87*($J87+1)/2)*$D87))+($K87="custom")*CustCF!FM87</f>
        <v>0</v>
      </c>
      <c r="FT87" s="95">
        <f>($K87="Bell Curve")*(_xlfn.NORM.DIST(AND(FT$6&gt;=$F87,FT$6&lt;=$H87)*(FT$6-$F87+1),$J87/2,$M87,TRUE)-_xlfn.NORM.DIST(AND(FT$6&gt;=$F87,FT$6&lt;=$H87)*(FS$6-$F87+1),$J87/2,$M87,TRUE))/(1-2*_xlfn.NORM.DIST(0,$J87/2,$M87,TRUE))*$D87+($K87="Steady Growth")*(AND(FT$6&gt;=$F87,FT$6&lt;=$H87)*((FT$6-$F87+1)/($J87*($J87+1)/2)*$D87))+($K87="custom")*CustCF!FN87</f>
        <v>0</v>
      </c>
      <c r="FU87" s="95">
        <f>($K87="Bell Curve")*(_xlfn.NORM.DIST(AND(FU$6&gt;=$F87,FU$6&lt;=$H87)*(FU$6-$F87+1),$J87/2,$M87,TRUE)-_xlfn.NORM.DIST(AND(FU$6&gt;=$F87,FU$6&lt;=$H87)*(FT$6-$F87+1),$J87/2,$M87,TRUE))/(1-2*_xlfn.NORM.DIST(0,$J87/2,$M87,TRUE))*$D87+($K87="Steady Growth")*(AND(FU$6&gt;=$F87,FU$6&lt;=$H87)*((FU$6-$F87+1)/($J87*($J87+1)/2)*$D87))+($K87="custom")*CustCF!FO87</f>
        <v>0</v>
      </c>
      <c r="FV87" s="95">
        <f>($K87="Bell Curve")*(_xlfn.NORM.DIST(AND(FV$6&gt;=$F87,FV$6&lt;=$H87)*(FV$6-$F87+1),$J87/2,$M87,TRUE)-_xlfn.NORM.DIST(AND(FV$6&gt;=$F87,FV$6&lt;=$H87)*(FU$6-$F87+1),$J87/2,$M87,TRUE))/(1-2*_xlfn.NORM.DIST(0,$J87/2,$M87,TRUE))*$D87+($K87="Steady Growth")*(AND(FV$6&gt;=$F87,FV$6&lt;=$H87)*((FV$6-$F87+1)/($J87*($J87+1)/2)*$D87))+($K87="custom")*CustCF!FP87</f>
        <v>0</v>
      </c>
      <c r="FW87" s="95">
        <f>($K87="Bell Curve")*(_xlfn.NORM.DIST(AND(FW$6&gt;=$F87,FW$6&lt;=$H87)*(FW$6-$F87+1),$J87/2,$M87,TRUE)-_xlfn.NORM.DIST(AND(FW$6&gt;=$F87,FW$6&lt;=$H87)*(FV$6-$F87+1),$J87/2,$M87,TRUE))/(1-2*_xlfn.NORM.DIST(0,$J87/2,$M87,TRUE))*$D87+($K87="Steady Growth")*(AND(FW$6&gt;=$F87,FW$6&lt;=$H87)*((FW$6-$F87+1)/($J87*($J87+1)/2)*$D87))+($K87="custom")*CustCF!FQ87</f>
        <v>0</v>
      </c>
      <c r="FX87" s="95">
        <f>($K87="Bell Curve")*(_xlfn.NORM.DIST(AND(FX$6&gt;=$F87,FX$6&lt;=$H87)*(FX$6-$F87+1),$J87/2,$M87,TRUE)-_xlfn.NORM.DIST(AND(FX$6&gt;=$F87,FX$6&lt;=$H87)*(FW$6-$F87+1),$J87/2,$M87,TRUE))/(1-2*_xlfn.NORM.DIST(0,$J87/2,$M87,TRUE))*$D87+($K87="Steady Growth")*(AND(FX$6&gt;=$F87,FX$6&lt;=$H87)*((FX$6-$F87+1)/($J87*($J87+1)/2)*$D87))+($K87="custom")*CustCF!FR87</f>
        <v>0</v>
      </c>
      <c r="FY87" s="95">
        <f>($K87="Bell Curve")*(_xlfn.NORM.DIST(AND(FY$6&gt;=$F87,FY$6&lt;=$H87)*(FY$6-$F87+1),$J87/2,$M87,TRUE)-_xlfn.NORM.DIST(AND(FY$6&gt;=$F87,FY$6&lt;=$H87)*(FX$6-$F87+1),$J87/2,$M87,TRUE))/(1-2*_xlfn.NORM.DIST(0,$J87/2,$M87,TRUE))*$D87+($K87="Steady Growth")*(AND(FY$6&gt;=$F87,FY$6&lt;=$H87)*((FY$6-$F87+1)/($J87*($J87+1)/2)*$D87))+($K87="custom")*CustCF!FS87</f>
        <v>0</v>
      </c>
      <c r="FZ87" s="95">
        <f>($K87="Bell Curve")*(_xlfn.NORM.DIST(AND(FZ$6&gt;=$F87,FZ$6&lt;=$H87)*(FZ$6-$F87+1),$J87/2,$M87,TRUE)-_xlfn.NORM.DIST(AND(FZ$6&gt;=$F87,FZ$6&lt;=$H87)*(FY$6-$F87+1),$J87/2,$M87,TRUE))/(1-2*_xlfn.NORM.DIST(0,$J87/2,$M87,TRUE))*$D87+($K87="Steady Growth")*(AND(FZ$6&gt;=$F87,FZ$6&lt;=$H87)*((FZ$6-$F87+1)/($J87*($J87+1)/2)*$D87))+($K87="custom")*CustCF!FT87</f>
        <v>0</v>
      </c>
      <c r="GA87" s="95">
        <f>($K87="Bell Curve")*(_xlfn.NORM.DIST(AND(GA$6&gt;=$F87,GA$6&lt;=$H87)*(GA$6-$F87+1),$J87/2,$M87,TRUE)-_xlfn.NORM.DIST(AND(GA$6&gt;=$F87,GA$6&lt;=$H87)*(FZ$6-$F87+1),$J87/2,$M87,TRUE))/(1-2*_xlfn.NORM.DIST(0,$J87/2,$M87,TRUE))*$D87+($K87="Steady Growth")*(AND(GA$6&gt;=$F87,GA$6&lt;=$H87)*((GA$6-$F87+1)/($J87*($J87+1)/2)*$D87))+($K87="custom")*CustCF!FU87</f>
        <v>0</v>
      </c>
      <c r="GB87" s="95">
        <f>($K87="Bell Curve")*(_xlfn.NORM.DIST(AND(GB$6&gt;=$F87,GB$6&lt;=$H87)*(GB$6-$F87+1),$J87/2,$M87,TRUE)-_xlfn.NORM.DIST(AND(GB$6&gt;=$F87,GB$6&lt;=$H87)*(GA$6-$F87+1),$J87/2,$M87,TRUE))/(1-2*_xlfn.NORM.DIST(0,$J87/2,$M87,TRUE))*$D87+($K87="Steady Growth")*(AND(GB$6&gt;=$F87,GB$6&lt;=$H87)*((GB$6-$F87+1)/($J87*($J87+1)/2)*$D87))+($K87="custom")*CustCF!FV87</f>
        <v>0</v>
      </c>
      <c r="GC87" s="95">
        <f>($K87="Bell Curve")*(_xlfn.NORM.DIST(AND(GC$6&gt;=$F87,GC$6&lt;=$H87)*(GC$6-$F87+1),$J87/2,$M87,TRUE)-_xlfn.NORM.DIST(AND(GC$6&gt;=$F87,GC$6&lt;=$H87)*(GB$6-$F87+1),$J87/2,$M87,TRUE))/(1-2*_xlfn.NORM.DIST(0,$J87/2,$M87,TRUE))*$D87+($K87="Steady Growth")*(AND(GC$6&gt;=$F87,GC$6&lt;=$H87)*((GC$6-$F87+1)/($J87*($J87+1)/2)*$D87))+($K87="custom")*CustCF!FW87</f>
        <v>0</v>
      </c>
      <c r="GD87" s="95">
        <f>($K87="Bell Curve")*(_xlfn.NORM.DIST(AND(GD$6&gt;=$F87,GD$6&lt;=$H87)*(GD$6-$F87+1),$J87/2,$M87,TRUE)-_xlfn.NORM.DIST(AND(GD$6&gt;=$F87,GD$6&lt;=$H87)*(GC$6-$F87+1),$J87/2,$M87,TRUE))/(1-2*_xlfn.NORM.DIST(0,$J87/2,$M87,TRUE))*$D87+($K87="Steady Growth")*(AND(GD$6&gt;=$F87,GD$6&lt;=$H87)*((GD$6-$F87+1)/($J87*($J87+1)/2)*$D87))+($K87="custom")*CustCF!FX87</f>
        <v>0</v>
      </c>
      <c r="GE87" s="95">
        <f>($K87="Bell Curve")*(_xlfn.NORM.DIST(AND(GE$6&gt;=$F87,GE$6&lt;=$H87)*(GE$6-$F87+1),$J87/2,$M87,TRUE)-_xlfn.NORM.DIST(AND(GE$6&gt;=$F87,GE$6&lt;=$H87)*(GD$6-$F87+1),$J87/2,$M87,TRUE))/(1-2*_xlfn.NORM.DIST(0,$J87/2,$M87,TRUE))*$D87+($K87="Steady Growth")*(AND(GE$6&gt;=$F87,GE$6&lt;=$H87)*((GE$6-$F87+1)/($J87*($J87+1)/2)*$D87))+($K87="custom")*CustCF!FY87</f>
        <v>0</v>
      </c>
      <c r="GF87" s="95">
        <f>($K87="Bell Curve")*(_xlfn.NORM.DIST(AND(GF$6&gt;=$F87,GF$6&lt;=$H87)*(GF$6-$F87+1),$J87/2,$M87,TRUE)-_xlfn.NORM.DIST(AND(GF$6&gt;=$F87,GF$6&lt;=$H87)*(GE$6-$F87+1),$J87/2,$M87,TRUE))/(1-2*_xlfn.NORM.DIST(0,$J87/2,$M87,TRUE))*$D87+($K87="Steady Growth")*(AND(GF$6&gt;=$F87,GF$6&lt;=$H87)*((GF$6-$F87+1)/($J87*($J87+1)/2)*$D87))+($K87="custom")*CustCF!FZ87</f>
        <v>0</v>
      </c>
      <c r="GG87" s="95">
        <f>($K87="Bell Curve")*(_xlfn.NORM.DIST(AND(GG$6&gt;=$F87,GG$6&lt;=$H87)*(GG$6-$F87+1),$J87/2,$M87,TRUE)-_xlfn.NORM.DIST(AND(GG$6&gt;=$F87,GG$6&lt;=$H87)*(GF$6-$F87+1),$J87/2,$M87,TRUE))/(1-2*_xlfn.NORM.DIST(0,$J87/2,$M87,TRUE))*$D87+($K87="Steady Growth")*(AND(GG$6&gt;=$F87,GG$6&lt;=$H87)*((GG$6-$F87+1)/($J87*($J87+1)/2)*$D87))+($K87="custom")*CustCF!GA87</f>
        <v>0</v>
      </c>
      <c r="GH87" s="95">
        <f>($K87="Bell Curve")*(_xlfn.NORM.DIST(AND(GH$6&gt;=$F87,GH$6&lt;=$H87)*(GH$6-$F87+1),$J87/2,$M87,TRUE)-_xlfn.NORM.DIST(AND(GH$6&gt;=$F87,GH$6&lt;=$H87)*(GG$6-$F87+1),$J87/2,$M87,TRUE))/(1-2*_xlfn.NORM.DIST(0,$J87/2,$M87,TRUE))*$D87+($K87="Steady Growth")*(AND(GH$6&gt;=$F87,GH$6&lt;=$H87)*((GH$6-$F87+1)/($J87*($J87+1)/2)*$D87))+($K87="custom")*CustCF!GB87</f>
        <v>0</v>
      </c>
      <c r="GI87" s="95">
        <f>($K87="Bell Curve")*(_xlfn.NORM.DIST(AND(GI$6&gt;=$F87,GI$6&lt;=$H87)*(GI$6-$F87+1),$J87/2,$M87,TRUE)-_xlfn.NORM.DIST(AND(GI$6&gt;=$F87,GI$6&lt;=$H87)*(GH$6-$F87+1),$J87/2,$M87,TRUE))/(1-2*_xlfn.NORM.DIST(0,$J87/2,$M87,TRUE))*$D87+($K87="Steady Growth")*(AND(GI$6&gt;=$F87,GI$6&lt;=$H87)*((GI$6-$F87+1)/($J87*($J87+1)/2)*$D87))+($K87="custom")*CustCF!GC87</f>
        <v>0</v>
      </c>
      <c r="GJ87" s="95">
        <f>($K87="Bell Curve")*(_xlfn.NORM.DIST(AND(GJ$6&gt;=$F87,GJ$6&lt;=$H87)*(GJ$6-$F87+1),$J87/2,$M87,TRUE)-_xlfn.NORM.DIST(AND(GJ$6&gt;=$F87,GJ$6&lt;=$H87)*(GI$6-$F87+1),$J87/2,$M87,TRUE))/(1-2*_xlfn.NORM.DIST(0,$J87/2,$M87,TRUE))*$D87+($K87="Steady Growth")*(AND(GJ$6&gt;=$F87,GJ$6&lt;=$H87)*((GJ$6-$F87+1)/($J87*($J87+1)/2)*$D87))+($K87="custom")*CustCF!GD87</f>
        <v>0</v>
      </c>
      <c r="GK87" s="95">
        <f>($K87="Bell Curve")*(_xlfn.NORM.DIST(AND(GK$6&gt;=$F87,GK$6&lt;=$H87)*(GK$6-$F87+1),$J87/2,$M87,TRUE)-_xlfn.NORM.DIST(AND(GK$6&gt;=$F87,GK$6&lt;=$H87)*(GJ$6-$F87+1),$J87/2,$M87,TRUE))/(1-2*_xlfn.NORM.DIST(0,$J87/2,$M87,TRUE))*$D87+($K87="Steady Growth")*(AND(GK$6&gt;=$F87,GK$6&lt;=$H87)*((GK$6-$F87+1)/($J87*($J87+1)/2)*$D87))+($K87="custom")*CustCF!GE87</f>
        <v>0</v>
      </c>
      <c r="GL87" s="95">
        <f>($K87="Bell Curve")*(_xlfn.NORM.DIST(AND(GL$6&gt;=$F87,GL$6&lt;=$H87)*(GL$6-$F87+1),$J87/2,$M87,TRUE)-_xlfn.NORM.DIST(AND(GL$6&gt;=$F87,GL$6&lt;=$H87)*(GK$6-$F87+1),$J87/2,$M87,TRUE))/(1-2*_xlfn.NORM.DIST(0,$J87/2,$M87,TRUE))*$D87+($K87="Steady Growth")*(AND(GL$6&gt;=$F87,GL$6&lt;=$H87)*((GL$6-$F87+1)/($J87*($J87+1)/2)*$D87))+($K87="custom")*CustCF!GF87</f>
        <v>0</v>
      </c>
      <c r="GM87" s="95">
        <f>($K87="Bell Curve")*(_xlfn.NORM.DIST(AND(GM$6&gt;=$F87,GM$6&lt;=$H87)*(GM$6-$F87+1),$J87/2,$M87,TRUE)-_xlfn.NORM.DIST(AND(GM$6&gt;=$F87,GM$6&lt;=$H87)*(GL$6-$F87+1),$J87/2,$M87,TRUE))/(1-2*_xlfn.NORM.DIST(0,$J87/2,$M87,TRUE))*$D87+($K87="Steady Growth")*(AND(GM$6&gt;=$F87,GM$6&lt;=$H87)*((GM$6-$F87+1)/($J87*($J87+1)/2)*$D87))+($K87="custom")*CustCF!GG87</f>
        <v>0</v>
      </c>
      <c r="GN87" s="268">
        <f>($K87="Bell Curve")*(_xlfn.NORM.DIST(AND(GN$6&gt;=$F87,GN$6&lt;=$H87)*(GN$6-$F87+1),$J87/2,$M87,TRUE)-_xlfn.NORM.DIST(AND(GN$6&gt;=$F87,GN$6&lt;=$H87)*(GM$6-$F87+1),$J87/2,$M87,TRUE))/(1-2*_xlfn.NORM.DIST(0,$J87/2,$M87,TRUE))*$D87+($K87="Steady Growth")*(AND(GN$6&gt;=$F87,GN$6&lt;=$H87)*((GN$6-$F87+1)/($J87*($J87+1)/2)*$D87))+($K87="custom")*CustCF!GH87</f>
        <v>0</v>
      </c>
      <c r="GO87" s="1"/>
      <c r="GP87" s="67"/>
    </row>
    <row r="88" spans="1:198" customFormat="1" hidden="1" outlineLevel="1" x14ac:dyDescent="0.75">
      <c r="A88" s="1"/>
      <c r="B88" s="1"/>
      <c r="C88" s="262">
        <f>Budget!X33</f>
        <v>0</v>
      </c>
      <c r="D88" s="19">
        <f>Budget!Y33</f>
        <v>0</v>
      </c>
      <c r="E88" s="19" t="str">
        <f t="shared" si="43"/>
        <v/>
      </c>
      <c r="F88" s="263">
        <v>0</v>
      </c>
      <c r="G88" s="257">
        <f>IF(L88="custom",CustCF!F88,INDEX($P$8:$GN$8,MATCH(F88,$P$6:$GN$6,0)))</f>
        <v>46053</v>
      </c>
      <c r="H88" s="263">
        <v>0</v>
      </c>
      <c r="I88" s="257">
        <f>IF(L88="custom",CustCF!G88,INDEX($P$8:$GN$8,MATCH(H88,$P$6:$GN$6,0)))</f>
        <v>46053</v>
      </c>
      <c r="J88" s="260">
        <f t="shared" si="44"/>
        <v>1</v>
      </c>
      <c r="K88" s="265" t="s">
        <v>116</v>
      </c>
      <c r="L88" s="266" t="s">
        <v>141</v>
      </c>
      <c r="M88" s="267">
        <f t="shared" si="45"/>
        <v>9</v>
      </c>
      <c r="N88" s="18">
        <f t="shared" si="36"/>
        <v>0</v>
      </c>
      <c r="O88" s="1372">
        <f t="shared" si="46"/>
        <v>0</v>
      </c>
      <c r="P88" s="95">
        <f>($K88="Bell Curve")*(_xlfn.NORM.DIST(AND(P$6&gt;=$F88,P$6&lt;=$H88)*(P$6-$F88+1),$J88/2,$M88,TRUE)-_xlfn.NORM.DIST(AND(P$6&gt;=$F88,P$6&lt;=$H88)*(O$6-$F88+1),$J88/2,$M88,TRUE))/(1-2*_xlfn.NORM.DIST(0,$J88/2,$M88,TRUE))*$D88+($K88="Steady Growth")*(AND(P$6&gt;=$F88,P$6&lt;=$H88)*((P$6-$F88+1)/($J88*($J88+1)/2)*$D88))+($K88="custom")*CustCF!J88</f>
        <v>0</v>
      </c>
      <c r="Q88" s="95">
        <f>($K88="Bell Curve")*(_xlfn.NORM.DIST(AND(Q$6&gt;=$F88,Q$6&lt;=$H88)*(Q$6-$F88+1),$J88/2,$M88,TRUE)-_xlfn.NORM.DIST(AND(Q$6&gt;=$F88,Q$6&lt;=$H88)*(P$6-$F88+1),$J88/2,$M88,TRUE))/(1-2*_xlfn.NORM.DIST(0,$J88/2,$M88,TRUE))*$D88+($K88="Steady Growth")*(AND(Q$6&gt;=$F88,Q$6&lt;=$H88)*((Q$6-$F88+1)/($J88*($J88+1)/2)*$D88))+($K88="custom")*CustCF!K88</f>
        <v>0</v>
      </c>
      <c r="R88" s="95">
        <f>($K88="Bell Curve")*(_xlfn.NORM.DIST(AND(R$6&gt;=$F88,R$6&lt;=$H88)*(R$6-$F88+1),$J88/2,$M88,TRUE)-_xlfn.NORM.DIST(AND(R$6&gt;=$F88,R$6&lt;=$H88)*(Q$6-$F88+1),$J88/2,$M88,TRUE))/(1-2*_xlfn.NORM.DIST(0,$J88/2,$M88,TRUE))*$D88+($K88="Steady Growth")*(AND(R$6&gt;=$F88,R$6&lt;=$H88)*((R$6-$F88+1)/($J88*($J88+1)/2)*$D88))+($K88="custom")*CustCF!L88</f>
        <v>0</v>
      </c>
      <c r="S88" s="95">
        <f>($K88="Bell Curve")*(_xlfn.NORM.DIST(AND(S$6&gt;=$F88,S$6&lt;=$H88)*(S$6-$F88+1),$J88/2,$M88,TRUE)-_xlfn.NORM.DIST(AND(S$6&gt;=$F88,S$6&lt;=$H88)*(R$6-$F88+1),$J88/2,$M88,TRUE))/(1-2*_xlfn.NORM.DIST(0,$J88/2,$M88,TRUE))*$D88+($K88="Steady Growth")*(AND(S$6&gt;=$F88,S$6&lt;=$H88)*((S$6-$F88+1)/($J88*($J88+1)/2)*$D88))+($K88="custom")*CustCF!M88</f>
        <v>0</v>
      </c>
      <c r="T88" s="95">
        <f>($K88="Bell Curve")*(_xlfn.NORM.DIST(AND(T$6&gt;=$F88,T$6&lt;=$H88)*(T$6-$F88+1),$J88/2,$M88,TRUE)-_xlfn.NORM.DIST(AND(T$6&gt;=$F88,T$6&lt;=$H88)*(S$6-$F88+1),$J88/2,$M88,TRUE))/(1-2*_xlfn.NORM.DIST(0,$J88/2,$M88,TRUE))*$D88+($K88="Steady Growth")*(AND(T$6&gt;=$F88,T$6&lt;=$H88)*((T$6-$F88+1)/($J88*($J88+1)/2)*$D88))+($K88="custom")*CustCF!N88</f>
        <v>0</v>
      </c>
      <c r="U88" s="95">
        <f>($K88="Bell Curve")*(_xlfn.NORM.DIST(AND(U$6&gt;=$F88,U$6&lt;=$H88)*(U$6-$F88+1),$J88/2,$M88,TRUE)-_xlfn.NORM.DIST(AND(U$6&gt;=$F88,U$6&lt;=$H88)*(T$6-$F88+1),$J88/2,$M88,TRUE))/(1-2*_xlfn.NORM.DIST(0,$J88/2,$M88,TRUE))*$D88+($K88="Steady Growth")*(AND(U$6&gt;=$F88,U$6&lt;=$H88)*((U$6-$F88+1)/($J88*($J88+1)/2)*$D88))+($K88="custom")*CustCF!O88</f>
        <v>0</v>
      </c>
      <c r="V88" s="95">
        <f>($K88="Bell Curve")*(_xlfn.NORM.DIST(AND(V$6&gt;=$F88,V$6&lt;=$H88)*(V$6-$F88+1),$J88/2,$M88,TRUE)-_xlfn.NORM.DIST(AND(V$6&gt;=$F88,V$6&lt;=$H88)*(U$6-$F88+1),$J88/2,$M88,TRUE))/(1-2*_xlfn.NORM.DIST(0,$J88/2,$M88,TRUE))*$D88+($K88="Steady Growth")*(AND(V$6&gt;=$F88,V$6&lt;=$H88)*((V$6-$F88+1)/($J88*($J88+1)/2)*$D88))+($K88="custom")*CustCF!P88</f>
        <v>0</v>
      </c>
      <c r="W88" s="95">
        <f>($K88="Bell Curve")*(_xlfn.NORM.DIST(AND(W$6&gt;=$F88,W$6&lt;=$H88)*(W$6-$F88+1),$J88/2,$M88,TRUE)-_xlfn.NORM.DIST(AND(W$6&gt;=$F88,W$6&lt;=$H88)*(V$6-$F88+1),$J88/2,$M88,TRUE))/(1-2*_xlfn.NORM.DIST(0,$J88/2,$M88,TRUE))*$D88+($K88="Steady Growth")*(AND(W$6&gt;=$F88,W$6&lt;=$H88)*((W$6-$F88+1)/($J88*($J88+1)/2)*$D88))+($K88="custom")*CustCF!Q88</f>
        <v>0</v>
      </c>
      <c r="X88" s="95">
        <f>($K88="Bell Curve")*(_xlfn.NORM.DIST(AND(X$6&gt;=$F88,X$6&lt;=$H88)*(X$6-$F88+1),$J88/2,$M88,TRUE)-_xlfn.NORM.DIST(AND(X$6&gt;=$F88,X$6&lt;=$H88)*(W$6-$F88+1),$J88/2,$M88,TRUE))/(1-2*_xlfn.NORM.DIST(0,$J88/2,$M88,TRUE))*$D88+($K88="Steady Growth")*(AND(X$6&gt;=$F88,X$6&lt;=$H88)*((X$6-$F88+1)/($J88*($J88+1)/2)*$D88))+($K88="custom")*CustCF!R88</f>
        <v>0</v>
      </c>
      <c r="Y88" s="95">
        <f>($K88="Bell Curve")*(_xlfn.NORM.DIST(AND(Y$6&gt;=$F88,Y$6&lt;=$H88)*(Y$6-$F88+1),$J88/2,$M88,TRUE)-_xlfn.NORM.DIST(AND(Y$6&gt;=$F88,Y$6&lt;=$H88)*(X$6-$F88+1),$J88/2,$M88,TRUE))/(1-2*_xlfn.NORM.DIST(0,$J88/2,$M88,TRUE))*$D88+($K88="Steady Growth")*(AND(Y$6&gt;=$F88,Y$6&lt;=$H88)*((Y$6-$F88+1)/($J88*($J88+1)/2)*$D88))+($K88="custom")*CustCF!S88</f>
        <v>0</v>
      </c>
      <c r="Z88" s="95">
        <f>($K88="Bell Curve")*(_xlfn.NORM.DIST(AND(Z$6&gt;=$F88,Z$6&lt;=$H88)*(Z$6-$F88+1),$J88/2,$M88,TRUE)-_xlfn.NORM.DIST(AND(Z$6&gt;=$F88,Z$6&lt;=$H88)*(Y$6-$F88+1),$J88/2,$M88,TRUE))/(1-2*_xlfn.NORM.DIST(0,$J88/2,$M88,TRUE))*$D88+($K88="Steady Growth")*(AND(Z$6&gt;=$F88,Z$6&lt;=$H88)*((Z$6-$F88+1)/($J88*($J88+1)/2)*$D88))+($K88="custom")*CustCF!T88</f>
        <v>0</v>
      </c>
      <c r="AA88" s="95">
        <f>($K88="Bell Curve")*(_xlfn.NORM.DIST(AND(AA$6&gt;=$F88,AA$6&lt;=$H88)*(AA$6-$F88+1),$J88/2,$M88,TRUE)-_xlfn.NORM.DIST(AND(AA$6&gt;=$F88,AA$6&lt;=$H88)*(Z$6-$F88+1),$J88/2,$M88,TRUE))/(1-2*_xlfn.NORM.DIST(0,$J88/2,$M88,TRUE))*$D88+($K88="Steady Growth")*(AND(AA$6&gt;=$F88,AA$6&lt;=$H88)*((AA$6-$F88+1)/($J88*($J88+1)/2)*$D88))+($K88="custom")*CustCF!U88</f>
        <v>0</v>
      </c>
      <c r="AB88" s="95">
        <f>($K88="Bell Curve")*(_xlfn.NORM.DIST(AND(AB$6&gt;=$F88,AB$6&lt;=$H88)*(AB$6-$F88+1),$J88/2,$M88,TRUE)-_xlfn.NORM.DIST(AND(AB$6&gt;=$F88,AB$6&lt;=$H88)*(AA$6-$F88+1),$J88/2,$M88,TRUE))/(1-2*_xlfn.NORM.DIST(0,$J88/2,$M88,TRUE))*$D88+($K88="Steady Growth")*(AND(AB$6&gt;=$F88,AB$6&lt;=$H88)*((AB$6-$F88+1)/($J88*($J88+1)/2)*$D88))+($K88="custom")*CustCF!V88</f>
        <v>0</v>
      </c>
      <c r="AC88" s="95">
        <f>($K88="Bell Curve")*(_xlfn.NORM.DIST(AND(AC$6&gt;=$F88,AC$6&lt;=$H88)*(AC$6-$F88+1),$J88/2,$M88,TRUE)-_xlfn.NORM.DIST(AND(AC$6&gt;=$F88,AC$6&lt;=$H88)*(AB$6-$F88+1),$J88/2,$M88,TRUE))/(1-2*_xlfn.NORM.DIST(0,$J88/2,$M88,TRUE))*$D88+($K88="Steady Growth")*(AND(AC$6&gt;=$F88,AC$6&lt;=$H88)*((AC$6-$F88+1)/($J88*($J88+1)/2)*$D88))+($K88="custom")*CustCF!W88</f>
        <v>0</v>
      </c>
      <c r="AD88" s="95">
        <f>($K88="Bell Curve")*(_xlfn.NORM.DIST(AND(AD$6&gt;=$F88,AD$6&lt;=$H88)*(AD$6-$F88+1),$J88/2,$M88,TRUE)-_xlfn.NORM.DIST(AND(AD$6&gt;=$F88,AD$6&lt;=$H88)*(AC$6-$F88+1),$J88/2,$M88,TRUE))/(1-2*_xlfn.NORM.DIST(0,$J88/2,$M88,TRUE))*$D88+($K88="Steady Growth")*(AND(AD$6&gt;=$F88,AD$6&lt;=$H88)*((AD$6-$F88+1)/($J88*($J88+1)/2)*$D88))+($K88="custom")*CustCF!X88</f>
        <v>0</v>
      </c>
      <c r="AE88" s="95">
        <f>($K88="Bell Curve")*(_xlfn.NORM.DIST(AND(AE$6&gt;=$F88,AE$6&lt;=$H88)*(AE$6-$F88+1),$J88/2,$M88,TRUE)-_xlfn.NORM.DIST(AND(AE$6&gt;=$F88,AE$6&lt;=$H88)*(AD$6-$F88+1),$J88/2,$M88,TRUE))/(1-2*_xlfn.NORM.DIST(0,$J88/2,$M88,TRUE))*$D88+($K88="Steady Growth")*(AND(AE$6&gt;=$F88,AE$6&lt;=$H88)*((AE$6-$F88+1)/($J88*($J88+1)/2)*$D88))+($K88="custom")*CustCF!Y88</f>
        <v>0</v>
      </c>
      <c r="AF88" s="95">
        <f>($K88="Bell Curve")*(_xlfn.NORM.DIST(AND(AF$6&gt;=$F88,AF$6&lt;=$H88)*(AF$6-$F88+1),$J88/2,$M88,TRUE)-_xlfn.NORM.DIST(AND(AF$6&gt;=$F88,AF$6&lt;=$H88)*(AE$6-$F88+1),$J88/2,$M88,TRUE))/(1-2*_xlfn.NORM.DIST(0,$J88/2,$M88,TRUE))*$D88+($K88="Steady Growth")*(AND(AF$6&gt;=$F88,AF$6&lt;=$H88)*((AF$6-$F88+1)/($J88*($J88+1)/2)*$D88))+($K88="custom")*CustCF!Z88</f>
        <v>0</v>
      </c>
      <c r="AG88" s="95">
        <f>($K88="Bell Curve")*(_xlfn.NORM.DIST(AND(AG$6&gt;=$F88,AG$6&lt;=$H88)*(AG$6-$F88+1),$J88/2,$M88,TRUE)-_xlfn.NORM.DIST(AND(AG$6&gt;=$F88,AG$6&lt;=$H88)*(AF$6-$F88+1),$J88/2,$M88,TRUE))/(1-2*_xlfn.NORM.DIST(0,$J88/2,$M88,TRUE))*$D88+($K88="Steady Growth")*(AND(AG$6&gt;=$F88,AG$6&lt;=$H88)*((AG$6-$F88+1)/($J88*($J88+1)/2)*$D88))+($K88="custom")*CustCF!AA88</f>
        <v>0</v>
      </c>
      <c r="AH88" s="95">
        <f>($K88="Bell Curve")*(_xlfn.NORM.DIST(AND(AH$6&gt;=$F88,AH$6&lt;=$H88)*(AH$6-$F88+1),$J88/2,$M88,TRUE)-_xlfn.NORM.DIST(AND(AH$6&gt;=$F88,AH$6&lt;=$H88)*(AG$6-$F88+1),$J88/2,$M88,TRUE))/(1-2*_xlfn.NORM.DIST(0,$J88/2,$M88,TRUE))*$D88+($K88="Steady Growth")*(AND(AH$6&gt;=$F88,AH$6&lt;=$H88)*((AH$6-$F88+1)/($J88*($J88+1)/2)*$D88))+($K88="custom")*CustCF!AB88</f>
        <v>0</v>
      </c>
      <c r="AI88" s="95">
        <f>($K88="Bell Curve")*(_xlfn.NORM.DIST(AND(AI$6&gt;=$F88,AI$6&lt;=$H88)*(AI$6-$F88+1),$J88/2,$M88,TRUE)-_xlfn.NORM.DIST(AND(AI$6&gt;=$F88,AI$6&lt;=$H88)*(AH$6-$F88+1),$J88/2,$M88,TRUE))/(1-2*_xlfn.NORM.DIST(0,$J88/2,$M88,TRUE))*$D88+($K88="Steady Growth")*(AND(AI$6&gt;=$F88,AI$6&lt;=$H88)*((AI$6-$F88+1)/($J88*($J88+1)/2)*$D88))+($K88="custom")*CustCF!AC88</f>
        <v>0</v>
      </c>
      <c r="AJ88" s="95">
        <f>($K88="Bell Curve")*(_xlfn.NORM.DIST(AND(AJ$6&gt;=$F88,AJ$6&lt;=$H88)*(AJ$6-$F88+1),$J88/2,$M88,TRUE)-_xlfn.NORM.DIST(AND(AJ$6&gt;=$F88,AJ$6&lt;=$H88)*(AI$6-$F88+1),$J88/2,$M88,TRUE))/(1-2*_xlfn.NORM.DIST(0,$J88/2,$M88,TRUE))*$D88+($K88="Steady Growth")*(AND(AJ$6&gt;=$F88,AJ$6&lt;=$H88)*((AJ$6-$F88+1)/($J88*($J88+1)/2)*$D88))+($K88="custom")*CustCF!AD88</f>
        <v>0</v>
      </c>
      <c r="AK88" s="95">
        <f>($K88="Bell Curve")*(_xlfn.NORM.DIST(AND(AK$6&gt;=$F88,AK$6&lt;=$H88)*(AK$6-$F88+1),$J88/2,$M88,TRUE)-_xlfn.NORM.DIST(AND(AK$6&gt;=$F88,AK$6&lt;=$H88)*(AJ$6-$F88+1),$J88/2,$M88,TRUE))/(1-2*_xlfn.NORM.DIST(0,$J88/2,$M88,TRUE))*$D88+($K88="Steady Growth")*(AND(AK$6&gt;=$F88,AK$6&lt;=$H88)*((AK$6-$F88+1)/($J88*($J88+1)/2)*$D88))+($K88="custom")*CustCF!AE88</f>
        <v>0</v>
      </c>
      <c r="AL88" s="95">
        <f>($K88="Bell Curve")*(_xlfn.NORM.DIST(AND(AL$6&gt;=$F88,AL$6&lt;=$H88)*(AL$6-$F88+1),$J88/2,$M88,TRUE)-_xlfn.NORM.DIST(AND(AL$6&gt;=$F88,AL$6&lt;=$H88)*(AK$6-$F88+1),$J88/2,$M88,TRUE))/(1-2*_xlfn.NORM.DIST(0,$J88/2,$M88,TRUE))*$D88+($K88="Steady Growth")*(AND(AL$6&gt;=$F88,AL$6&lt;=$H88)*((AL$6-$F88+1)/($J88*($J88+1)/2)*$D88))+($K88="custom")*CustCF!AF88</f>
        <v>0</v>
      </c>
      <c r="AM88" s="95">
        <f>($K88="Bell Curve")*(_xlfn.NORM.DIST(AND(AM$6&gt;=$F88,AM$6&lt;=$H88)*(AM$6-$F88+1),$J88/2,$M88,TRUE)-_xlfn.NORM.DIST(AND(AM$6&gt;=$F88,AM$6&lt;=$H88)*(AL$6-$F88+1),$J88/2,$M88,TRUE))/(1-2*_xlfn.NORM.DIST(0,$J88/2,$M88,TRUE))*$D88+($K88="Steady Growth")*(AND(AM$6&gt;=$F88,AM$6&lt;=$H88)*((AM$6-$F88+1)/($J88*($J88+1)/2)*$D88))+($K88="custom")*CustCF!AG88</f>
        <v>0</v>
      </c>
      <c r="AN88" s="95">
        <f>($K88="Bell Curve")*(_xlfn.NORM.DIST(AND(AN$6&gt;=$F88,AN$6&lt;=$H88)*(AN$6-$F88+1),$J88/2,$M88,TRUE)-_xlfn.NORM.DIST(AND(AN$6&gt;=$F88,AN$6&lt;=$H88)*(AM$6-$F88+1),$J88/2,$M88,TRUE))/(1-2*_xlfn.NORM.DIST(0,$J88/2,$M88,TRUE))*$D88+($K88="Steady Growth")*(AND(AN$6&gt;=$F88,AN$6&lt;=$H88)*((AN$6-$F88+1)/($J88*($J88+1)/2)*$D88))+($K88="custom")*CustCF!AH88</f>
        <v>0</v>
      </c>
      <c r="AO88" s="95">
        <f>($K88="Bell Curve")*(_xlfn.NORM.DIST(AND(AO$6&gt;=$F88,AO$6&lt;=$H88)*(AO$6-$F88+1),$J88/2,$M88,TRUE)-_xlfn.NORM.DIST(AND(AO$6&gt;=$F88,AO$6&lt;=$H88)*(AN$6-$F88+1),$J88/2,$M88,TRUE))/(1-2*_xlfn.NORM.DIST(0,$J88/2,$M88,TRUE))*$D88+($K88="Steady Growth")*(AND(AO$6&gt;=$F88,AO$6&lt;=$H88)*((AO$6-$F88+1)/($J88*($J88+1)/2)*$D88))+($K88="custom")*CustCF!AI88</f>
        <v>0</v>
      </c>
      <c r="AP88" s="95">
        <f>($K88="Bell Curve")*(_xlfn.NORM.DIST(AND(AP$6&gt;=$F88,AP$6&lt;=$H88)*(AP$6-$F88+1),$J88/2,$M88,TRUE)-_xlfn.NORM.DIST(AND(AP$6&gt;=$F88,AP$6&lt;=$H88)*(AO$6-$F88+1),$J88/2,$M88,TRUE))/(1-2*_xlfn.NORM.DIST(0,$J88/2,$M88,TRUE))*$D88+($K88="Steady Growth")*(AND(AP$6&gt;=$F88,AP$6&lt;=$H88)*((AP$6-$F88+1)/($J88*($J88+1)/2)*$D88))+($K88="custom")*CustCF!AJ88</f>
        <v>0</v>
      </c>
      <c r="AQ88" s="95">
        <f>($K88="Bell Curve")*(_xlfn.NORM.DIST(AND(AQ$6&gt;=$F88,AQ$6&lt;=$H88)*(AQ$6-$F88+1),$J88/2,$M88,TRUE)-_xlfn.NORM.DIST(AND(AQ$6&gt;=$F88,AQ$6&lt;=$H88)*(AP$6-$F88+1),$J88/2,$M88,TRUE))/(1-2*_xlfn.NORM.DIST(0,$J88/2,$M88,TRUE))*$D88+($K88="Steady Growth")*(AND(AQ$6&gt;=$F88,AQ$6&lt;=$H88)*((AQ$6-$F88+1)/($J88*($J88+1)/2)*$D88))+($K88="custom")*CustCF!AK88</f>
        <v>0</v>
      </c>
      <c r="AR88" s="95">
        <f>($K88="Bell Curve")*(_xlfn.NORM.DIST(AND(AR$6&gt;=$F88,AR$6&lt;=$H88)*(AR$6-$F88+1),$J88/2,$M88,TRUE)-_xlfn.NORM.DIST(AND(AR$6&gt;=$F88,AR$6&lt;=$H88)*(AQ$6-$F88+1),$J88/2,$M88,TRUE))/(1-2*_xlfn.NORM.DIST(0,$J88/2,$M88,TRUE))*$D88+($K88="Steady Growth")*(AND(AR$6&gt;=$F88,AR$6&lt;=$H88)*((AR$6-$F88+1)/($J88*($J88+1)/2)*$D88))+($K88="custom")*CustCF!AL88</f>
        <v>0</v>
      </c>
      <c r="AS88" s="95">
        <f>($K88="Bell Curve")*(_xlfn.NORM.DIST(AND(AS$6&gt;=$F88,AS$6&lt;=$H88)*(AS$6-$F88+1),$J88/2,$M88,TRUE)-_xlfn.NORM.DIST(AND(AS$6&gt;=$F88,AS$6&lt;=$H88)*(AR$6-$F88+1),$J88/2,$M88,TRUE))/(1-2*_xlfn.NORM.DIST(0,$J88/2,$M88,TRUE))*$D88+($K88="Steady Growth")*(AND(AS$6&gt;=$F88,AS$6&lt;=$H88)*((AS$6-$F88+1)/($J88*($J88+1)/2)*$D88))+($K88="custom")*CustCF!AM88</f>
        <v>0</v>
      </c>
      <c r="AT88" s="95">
        <f>($K88="Bell Curve")*(_xlfn.NORM.DIST(AND(AT$6&gt;=$F88,AT$6&lt;=$H88)*(AT$6-$F88+1),$J88/2,$M88,TRUE)-_xlfn.NORM.DIST(AND(AT$6&gt;=$F88,AT$6&lt;=$H88)*(AS$6-$F88+1),$J88/2,$M88,TRUE))/(1-2*_xlfn.NORM.DIST(0,$J88/2,$M88,TRUE))*$D88+($K88="Steady Growth")*(AND(AT$6&gt;=$F88,AT$6&lt;=$H88)*((AT$6-$F88+1)/($J88*($J88+1)/2)*$D88))+($K88="custom")*CustCF!AN88</f>
        <v>0</v>
      </c>
      <c r="AU88" s="95">
        <f>($K88="Bell Curve")*(_xlfn.NORM.DIST(AND(AU$6&gt;=$F88,AU$6&lt;=$H88)*(AU$6-$F88+1),$J88/2,$M88,TRUE)-_xlfn.NORM.DIST(AND(AU$6&gt;=$F88,AU$6&lt;=$H88)*(AT$6-$F88+1),$J88/2,$M88,TRUE))/(1-2*_xlfn.NORM.DIST(0,$J88/2,$M88,TRUE))*$D88+($K88="Steady Growth")*(AND(AU$6&gt;=$F88,AU$6&lt;=$H88)*((AU$6-$F88+1)/($J88*($J88+1)/2)*$D88))+($K88="custom")*CustCF!AO88</f>
        <v>0</v>
      </c>
      <c r="AV88" s="95">
        <f>($K88="Bell Curve")*(_xlfn.NORM.DIST(AND(AV$6&gt;=$F88,AV$6&lt;=$H88)*(AV$6-$F88+1),$J88/2,$M88,TRUE)-_xlfn.NORM.DIST(AND(AV$6&gt;=$F88,AV$6&lt;=$H88)*(AU$6-$F88+1),$J88/2,$M88,TRUE))/(1-2*_xlfn.NORM.DIST(0,$J88/2,$M88,TRUE))*$D88+($K88="Steady Growth")*(AND(AV$6&gt;=$F88,AV$6&lt;=$H88)*((AV$6-$F88+1)/($J88*($J88+1)/2)*$D88))+($K88="custom")*CustCF!AP88</f>
        <v>0</v>
      </c>
      <c r="AW88" s="95">
        <f>($K88="Bell Curve")*(_xlfn.NORM.DIST(AND(AW$6&gt;=$F88,AW$6&lt;=$H88)*(AW$6-$F88+1),$J88/2,$M88,TRUE)-_xlfn.NORM.DIST(AND(AW$6&gt;=$F88,AW$6&lt;=$H88)*(AV$6-$F88+1),$J88/2,$M88,TRUE))/(1-2*_xlfn.NORM.DIST(0,$J88/2,$M88,TRUE))*$D88+($K88="Steady Growth")*(AND(AW$6&gt;=$F88,AW$6&lt;=$H88)*((AW$6-$F88+1)/($J88*($J88+1)/2)*$D88))+($K88="custom")*CustCF!AQ88</f>
        <v>0</v>
      </c>
      <c r="AX88" s="95">
        <f>($K88="Bell Curve")*(_xlfn.NORM.DIST(AND(AX$6&gt;=$F88,AX$6&lt;=$H88)*(AX$6-$F88+1),$J88/2,$M88,TRUE)-_xlfn.NORM.DIST(AND(AX$6&gt;=$F88,AX$6&lt;=$H88)*(AW$6-$F88+1),$J88/2,$M88,TRUE))/(1-2*_xlfn.NORM.DIST(0,$J88/2,$M88,TRUE))*$D88+($K88="Steady Growth")*(AND(AX$6&gt;=$F88,AX$6&lt;=$H88)*((AX$6-$F88+1)/($J88*($J88+1)/2)*$D88))+($K88="custom")*CustCF!AR88</f>
        <v>0</v>
      </c>
      <c r="AY88" s="95">
        <f>($K88="Bell Curve")*(_xlfn.NORM.DIST(AND(AY$6&gt;=$F88,AY$6&lt;=$H88)*(AY$6-$F88+1),$J88/2,$M88,TRUE)-_xlfn.NORM.DIST(AND(AY$6&gt;=$F88,AY$6&lt;=$H88)*(AX$6-$F88+1),$J88/2,$M88,TRUE))/(1-2*_xlfn.NORM.DIST(0,$J88/2,$M88,TRUE))*$D88+($K88="Steady Growth")*(AND(AY$6&gt;=$F88,AY$6&lt;=$H88)*((AY$6-$F88+1)/($J88*($J88+1)/2)*$D88))+($K88="custom")*CustCF!AS88</f>
        <v>0</v>
      </c>
      <c r="AZ88" s="95">
        <f>($K88="Bell Curve")*(_xlfn.NORM.DIST(AND(AZ$6&gt;=$F88,AZ$6&lt;=$H88)*(AZ$6-$F88+1),$J88/2,$M88,TRUE)-_xlfn.NORM.DIST(AND(AZ$6&gt;=$F88,AZ$6&lt;=$H88)*(AY$6-$F88+1),$J88/2,$M88,TRUE))/(1-2*_xlfn.NORM.DIST(0,$J88/2,$M88,TRUE))*$D88+($K88="Steady Growth")*(AND(AZ$6&gt;=$F88,AZ$6&lt;=$H88)*((AZ$6-$F88+1)/($J88*($J88+1)/2)*$D88))+($K88="custom")*CustCF!AT88</f>
        <v>0</v>
      </c>
      <c r="BA88" s="95">
        <f>($K88="Bell Curve")*(_xlfn.NORM.DIST(AND(BA$6&gt;=$F88,BA$6&lt;=$H88)*(BA$6-$F88+1),$J88/2,$M88,TRUE)-_xlfn.NORM.DIST(AND(BA$6&gt;=$F88,BA$6&lt;=$H88)*(AZ$6-$F88+1),$J88/2,$M88,TRUE))/(1-2*_xlfn.NORM.DIST(0,$J88/2,$M88,TRUE))*$D88+($K88="Steady Growth")*(AND(BA$6&gt;=$F88,BA$6&lt;=$H88)*((BA$6-$F88+1)/($J88*($J88+1)/2)*$D88))+($K88="custom")*CustCF!AU88</f>
        <v>0</v>
      </c>
      <c r="BB88" s="95">
        <f>($K88="Bell Curve")*(_xlfn.NORM.DIST(AND(BB$6&gt;=$F88,BB$6&lt;=$H88)*(BB$6-$F88+1),$J88/2,$M88,TRUE)-_xlfn.NORM.DIST(AND(BB$6&gt;=$F88,BB$6&lt;=$H88)*(BA$6-$F88+1),$J88/2,$M88,TRUE))/(1-2*_xlfn.NORM.DIST(0,$J88/2,$M88,TRUE))*$D88+($K88="Steady Growth")*(AND(BB$6&gt;=$F88,BB$6&lt;=$H88)*((BB$6-$F88+1)/($J88*($J88+1)/2)*$D88))+($K88="custom")*CustCF!AV88</f>
        <v>0</v>
      </c>
      <c r="BC88" s="95">
        <f>($K88="Bell Curve")*(_xlfn.NORM.DIST(AND(BC$6&gt;=$F88,BC$6&lt;=$H88)*(BC$6-$F88+1),$J88/2,$M88,TRUE)-_xlfn.NORM.DIST(AND(BC$6&gt;=$F88,BC$6&lt;=$H88)*(BB$6-$F88+1),$J88/2,$M88,TRUE))/(1-2*_xlfn.NORM.DIST(0,$J88/2,$M88,TRUE))*$D88+($K88="Steady Growth")*(AND(BC$6&gt;=$F88,BC$6&lt;=$H88)*((BC$6-$F88+1)/($J88*($J88+1)/2)*$D88))+($K88="custom")*CustCF!AW88</f>
        <v>0</v>
      </c>
      <c r="BD88" s="95">
        <f>($K88="Bell Curve")*(_xlfn.NORM.DIST(AND(BD$6&gt;=$F88,BD$6&lt;=$H88)*(BD$6-$F88+1),$J88/2,$M88,TRUE)-_xlfn.NORM.DIST(AND(BD$6&gt;=$F88,BD$6&lt;=$H88)*(BC$6-$F88+1),$J88/2,$M88,TRUE))/(1-2*_xlfn.NORM.DIST(0,$J88/2,$M88,TRUE))*$D88+($K88="Steady Growth")*(AND(BD$6&gt;=$F88,BD$6&lt;=$H88)*((BD$6-$F88+1)/($J88*($J88+1)/2)*$D88))+($K88="custom")*CustCF!AX88</f>
        <v>0</v>
      </c>
      <c r="BE88" s="95">
        <f>($K88="Bell Curve")*(_xlfn.NORM.DIST(AND(BE$6&gt;=$F88,BE$6&lt;=$H88)*(BE$6-$F88+1),$J88/2,$M88,TRUE)-_xlfn.NORM.DIST(AND(BE$6&gt;=$F88,BE$6&lt;=$H88)*(BD$6-$F88+1),$J88/2,$M88,TRUE))/(1-2*_xlfn.NORM.DIST(0,$J88/2,$M88,TRUE))*$D88+($K88="Steady Growth")*(AND(BE$6&gt;=$F88,BE$6&lt;=$H88)*((BE$6-$F88+1)/($J88*($J88+1)/2)*$D88))+($K88="custom")*CustCF!AY88</f>
        <v>0</v>
      </c>
      <c r="BF88" s="95">
        <f>($K88="Bell Curve")*(_xlfn.NORM.DIST(AND(BF$6&gt;=$F88,BF$6&lt;=$H88)*(BF$6-$F88+1),$J88/2,$M88,TRUE)-_xlfn.NORM.DIST(AND(BF$6&gt;=$F88,BF$6&lt;=$H88)*(BE$6-$F88+1),$J88/2,$M88,TRUE))/(1-2*_xlfn.NORM.DIST(0,$J88/2,$M88,TRUE))*$D88+($K88="Steady Growth")*(AND(BF$6&gt;=$F88,BF$6&lt;=$H88)*((BF$6-$F88+1)/($J88*($J88+1)/2)*$D88))+($K88="custom")*CustCF!AZ88</f>
        <v>0</v>
      </c>
      <c r="BG88" s="95">
        <f>($K88="Bell Curve")*(_xlfn.NORM.DIST(AND(BG$6&gt;=$F88,BG$6&lt;=$H88)*(BG$6-$F88+1),$J88/2,$M88,TRUE)-_xlfn.NORM.DIST(AND(BG$6&gt;=$F88,BG$6&lt;=$H88)*(BF$6-$F88+1),$J88/2,$M88,TRUE))/(1-2*_xlfn.NORM.DIST(0,$J88/2,$M88,TRUE))*$D88+($K88="Steady Growth")*(AND(BG$6&gt;=$F88,BG$6&lt;=$H88)*((BG$6-$F88+1)/($J88*($J88+1)/2)*$D88))+($K88="custom")*CustCF!BA88</f>
        <v>0</v>
      </c>
      <c r="BH88" s="95">
        <f>($K88="Bell Curve")*(_xlfn.NORM.DIST(AND(BH$6&gt;=$F88,BH$6&lt;=$H88)*(BH$6-$F88+1),$J88/2,$M88,TRUE)-_xlfn.NORM.DIST(AND(BH$6&gt;=$F88,BH$6&lt;=$H88)*(BG$6-$F88+1),$J88/2,$M88,TRUE))/(1-2*_xlfn.NORM.DIST(0,$J88/2,$M88,TRUE))*$D88+($K88="Steady Growth")*(AND(BH$6&gt;=$F88,BH$6&lt;=$H88)*((BH$6-$F88+1)/($J88*($J88+1)/2)*$D88))+($K88="custom")*CustCF!BB88</f>
        <v>0</v>
      </c>
      <c r="BI88" s="95">
        <f>($K88="Bell Curve")*(_xlfn.NORM.DIST(AND(BI$6&gt;=$F88,BI$6&lt;=$H88)*(BI$6-$F88+1),$J88/2,$M88,TRUE)-_xlfn.NORM.DIST(AND(BI$6&gt;=$F88,BI$6&lt;=$H88)*(BH$6-$F88+1),$J88/2,$M88,TRUE))/(1-2*_xlfn.NORM.DIST(0,$J88/2,$M88,TRUE))*$D88+($K88="Steady Growth")*(AND(BI$6&gt;=$F88,BI$6&lt;=$H88)*((BI$6-$F88+1)/($J88*($J88+1)/2)*$D88))+($K88="custom")*CustCF!BC88</f>
        <v>0</v>
      </c>
      <c r="BJ88" s="95">
        <f>($K88="Bell Curve")*(_xlfn.NORM.DIST(AND(BJ$6&gt;=$F88,BJ$6&lt;=$H88)*(BJ$6-$F88+1),$J88/2,$M88,TRUE)-_xlfn.NORM.DIST(AND(BJ$6&gt;=$F88,BJ$6&lt;=$H88)*(BI$6-$F88+1),$J88/2,$M88,TRUE))/(1-2*_xlfn.NORM.DIST(0,$J88/2,$M88,TRUE))*$D88+($K88="Steady Growth")*(AND(BJ$6&gt;=$F88,BJ$6&lt;=$H88)*((BJ$6-$F88+1)/($J88*($J88+1)/2)*$D88))+($K88="custom")*CustCF!BD88</f>
        <v>0</v>
      </c>
      <c r="BK88" s="95">
        <f>($K88="Bell Curve")*(_xlfn.NORM.DIST(AND(BK$6&gt;=$F88,BK$6&lt;=$H88)*(BK$6-$F88+1),$J88/2,$M88,TRUE)-_xlfn.NORM.DIST(AND(BK$6&gt;=$F88,BK$6&lt;=$H88)*(BJ$6-$F88+1),$J88/2,$M88,TRUE))/(1-2*_xlfn.NORM.DIST(0,$J88/2,$M88,TRUE))*$D88+($K88="Steady Growth")*(AND(BK$6&gt;=$F88,BK$6&lt;=$H88)*((BK$6-$F88+1)/($J88*($J88+1)/2)*$D88))+($K88="custom")*CustCF!BE88</f>
        <v>0</v>
      </c>
      <c r="BL88" s="95">
        <f>($K88="Bell Curve")*(_xlfn.NORM.DIST(AND(BL$6&gt;=$F88,BL$6&lt;=$H88)*(BL$6-$F88+1),$J88/2,$M88,TRUE)-_xlfn.NORM.DIST(AND(BL$6&gt;=$F88,BL$6&lt;=$H88)*(BK$6-$F88+1),$J88/2,$M88,TRUE))/(1-2*_xlfn.NORM.DIST(0,$J88/2,$M88,TRUE))*$D88+($K88="Steady Growth")*(AND(BL$6&gt;=$F88,BL$6&lt;=$H88)*((BL$6-$F88+1)/($J88*($J88+1)/2)*$D88))+($K88="custom")*CustCF!BF88</f>
        <v>0</v>
      </c>
      <c r="BM88" s="95">
        <f>($K88="Bell Curve")*(_xlfn.NORM.DIST(AND(BM$6&gt;=$F88,BM$6&lt;=$H88)*(BM$6-$F88+1),$J88/2,$M88,TRUE)-_xlfn.NORM.DIST(AND(BM$6&gt;=$F88,BM$6&lt;=$H88)*(BL$6-$F88+1),$J88/2,$M88,TRUE))/(1-2*_xlfn.NORM.DIST(0,$J88/2,$M88,TRUE))*$D88+($K88="Steady Growth")*(AND(BM$6&gt;=$F88,BM$6&lt;=$H88)*((BM$6-$F88+1)/($J88*($J88+1)/2)*$D88))+($K88="custom")*CustCF!BG88</f>
        <v>0</v>
      </c>
      <c r="BN88" s="95">
        <f>($K88="Bell Curve")*(_xlfn.NORM.DIST(AND(BN$6&gt;=$F88,BN$6&lt;=$H88)*(BN$6-$F88+1),$J88/2,$M88,TRUE)-_xlfn.NORM.DIST(AND(BN$6&gt;=$F88,BN$6&lt;=$H88)*(BM$6-$F88+1),$J88/2,$M88,TRUE))/(1-2*_xlfn.NORM.DIST(0,$J88/2,$M88,TRUE))*$D88+($K88="Steady Growth")*(AND(BN$6&gt;=$F88,BN$6&lt;=$H88)*((BN$6-$F88+1)/($J88*($J88+1)/2)*$D88))+($K88="custom")*CustCF!BH88</f>
        <v>0</v>
      </c>
      <c r="BO88" s="95">
        <f>($K88="Bell Curve")*(_xlfn.NORM.DIST(AND(BO$6&gt;=$F88,BO$6&lt;=$H88)*(BO$6-$F88+1),$J88/2,$M88,TRUE)-_xlfn.NORM.DIST(AND(BO$6&gt;=$F88,BO$6&lt;=$H88)*(BN$6-$F88+1),$J88/2,$M88,TRUE))/(1-2*_xlfn.NORM.DIST(0,$J88/2,$M88,TRUE))*$D88+($K88="Steady Growth")*(AND(BO$6&gt;=$F88,BO$6&lt;=$H88)*((BO$6-$F88+1)/($J88*($J88+1)/2)*$D88))+($K88="custom")*CustCF!BI88</f>
        <v>0</v>
      </c>
      <c r="BP88" s="95">
        <f>($K88="Bell Curve")*(_xlfn.NORM.DIST(AND(BP$6&gt;=$F88,BP$6&lt;=$H88)*(BP$6-$F88+1),$J88/2,$M88,TRUE)-_xlfn.NORM.DIST(AND(BP$6&gt;=$F88,BP$6&lt;=$H88)*(BO$6-$F88+1),$J88/2,$M88,TRUE))/(1-2*_xlfn.NORM.DIST(0,$J88/2,$M88,TRUE))*$D88+($K88="Steady Growth")*(AND(BP$6&gt;=$F88,BP$6&lt;=$H88)*((BP$6-$F88+1)/($J88*($J88+1)/2)*$D88))+($K88="custom")*CustCF!BJ88</f>
        <v>0</v>
      </c>
      <c r="BQ88" s="95">
        <f>($K88="Bell Curve")*(_xlfn.NORM.DIST(AND(BQ$6&gt;=$F88,BQ$6&lt;=$H88)*(BQ$6-$F88+1),$J88/2,$M88,TRUE)-_xlfn.NORM.DIST(AND(BQ$6&gt;=$F88,BQ$6&lt;=$H88)*(BP$6-$F88+1),$J88/2,$M88,TRUE))/(1-2*_xlfn.NORM.DIST(0,$J88/2,$M88,TRUE))*$D88+($K88="Steady Growth")*(AND(BQ$6&gt;=$F88,BQ$6&lt;=$H88)*((BQ$6-$F88+1)/($J88*($J88+1)/2)*$D88))+($K88="custom")*CustCF!BK88</f>
        <v>0</v>
      </c>
      <c r="BR88" s="95">
        <f>($K88="Bell Curve")*(_xlfn.NORM.DIST(AND(BR$6&gt;=$F88,BR$6&lt;=$H88)*(BR$6-$F88+1),$J88/2,$M88,TRUE)-_xlfn.NORM.DIST(AND(BR$6&gt;=$F88,BR$6&lt;=$H88)*(BQ$6-$F88+1),$J88/2,$M88,TRUE))/(1-2*_xlfn.NORM.DIST(0,$J88/2,$M88,TRUE))*$D88+($K88="Steady Growth")*(AND(BR$6&gt;=$F88,BR$6&lt;=$H88)*((BR$6-$F88+1)/($J88*($J88+1)/2)*$D88))+($K88="custom")*CustCF!BL88</f>
        <v>0</v>
      </c>
      <c r="BS88" s="95">
        <f>($K88="Bell Curve")*(_xlfn.NORM.DIST(AND(BS$6&gt;=$F88,BS$6&lt;=$H88)*(BS$6-$F88+1),$J88/2,$M88,TRUE)-_xlfn.NORM.DIST(AND(BS$6&gt;=$F88,BS$6&lt;=$H88)*(BR$6-$F88+1),$J88/2,$M88,TRUE))/(1-2*_xlfn.NORM.DIST(0,$J88/2,$M88,TRUE))*$D88+($K88="Steady Growth")*(AND(BS$6&gt;=$F88,BS$6&lt;=$H88)*((BS$6-$F88+1)/($J88*($J88+1)/2)*$D88))+($K88="custom")*CustCF!BM88</f>
        <v>0</v>
      </c>
      <c r="BT88" s="95">
        <f>($K88="Bell Curve")*(_xlfn.NORM.DIST(AND(BT$6&gt;=$F88,BT$6&lt;=$H88)*(BT$6-$F88+1),$J88/2,$M88,TRUE)-_xlfn.NORM.DIST(AND(BT$6&gt;=$F88,BT$6&lt;=$H88)*(BS$6-$F88+1),$J88/2,$M88,TRUE))/(1-2*_xlfn.NORM.DIST(0,$J88/2,$M88,TRUE))*$D88+($K88="Steady Growth")*(AND(BT$6&gt;=$F88,BT$6&lt;=$H88)*((BT$6-$F88+1)/($J88*($J88+1)/2)*$D88))+($K88="custom")*CustCF!BN88</f>
        <v>0</v>
      </c>
      <c r="BU88" s="95">
        <f>($K88="Bell Curve")*(_xlfn.NORM.DIST(AND(BU$6&gt;=$F88,BU$6&lt;=$H88)*(BU$6-$F88+1),$J88/2,$M88,TRUE)-_xlfn.NORM.DIST(AND(BU$6&gt;=$F88,BU$6&lt;=$H88)*(BT$6-$F88+1),$J88/2,$M88,TRUE))/(1-2*_xlfn.NORM.DIST(0,$J88/2,$M88,TRUE))*$D88+($K88="Steady Growth")*(AND(BU$6&gt;=$F88,BU$6&lt;=$H88)*((BU$6-$F88+1)/($J88*($J88+1)/2)*$D88))+($K88="custom")*CustCF!BO88</f>
        <v>0</v>
      </c>
      <c r="BV88" s="95">
        <f>($K88="Bell Curve")*(_xlfn.NORM.DIST(AND(BV$6&gt;=$F88,BV$6&lt;=$H88)*(BV$6-$F88+1),$J88/2,$M88,TRUE)-_xlfn.NORM.DIST(AND(BV$6&gt;=$F88,BV$6&lt;=$H88)*(BU$6-$F88+1),$J88/2,$M88,TRUE))/(1-2*_xlfn.NORM.DIST(0,$J88/2,$M88,TRUE))*$D88+($K88="Steady Growth")*(AND(BV$6&gt;=$F88,BV$6&lt;=$H88)*((BV$6-$F88+1)/($J88*($J88+1)/2)*$D88))+($K88="custom")*CustCF!BP88</f>
        <v>0</v>
      </c>
      <c r="BW88" s="95">
        <f>($K88="Bell Curve")*(_xlfn.NORM.DIST(AND(BW$6&gt;=$F88,BW$6&lt;=$H88)*(BW$6-$F88+1),$J88/2,$M88,TRUE)-_xlfn.NORM.DIST(AND(BW$6&gt;=$F88,BW$6&lt;=$H88)*(BV$6-$F88+1),$J88/2,$M88,TRUE))/(1-2*_xlfn.NORM.DIST(0,$J88/2,$M88,TRUE))*$D88+($K88="Steady Growth")*(AND(BW$6&gt;=$F88,BW$6&lt;=$H88)*((BW$6-$F88+1)/($J88*($J88+1)/2)*$D88))+($K88="custom")*CustCF!BQ88</f>
        <v>0</v>
      </c>
      <c r="BX88" s="95">
        <f>($K88="Bell Curve")*(_xlfn.NORM.DIST(AND(BX$6&gt;=$F88,BX$6&lt;=$H88)*(BX$6-$F88+1),$J88/2,$M88,TRUE)-_xlfn.NORM.DIST(AND(BX$6&gt;=$F88,BX$6&lt;=$H88)*(BW$6-$F88+1),$J88/2,$M88,TRUE))/(1-2*_xlfn.NORM.DIST(0,$J88/2,$M88,TRUE))*$D88+($K88="Steady Growth")*(AND(BX$6&gt;=$F88,BX$6&lt;=$H88)*((BX$6-$F88+1)/($J88*($J88+1)/2)*$D88))+($K88="custom")*CustCF!BR88</f>
        <v>0</v>
      </c>
      <c r="BY88" s="95">
        <f>($K88="Bell Curve")*(_xlfn.NORM.DIST(AND(BY$6&gt;=$F88,BY$6&lt;=$H88)*(BY$6-$F88+1),$J88/2,$M88,TRUE)-_xlfn.NORM.DIST(AND(BY$6&gt;=$F88,BY$6&lt;=$H88)*(BX$6-$F88+1),$J88/2,$M88,TRUE))/(1-2*_xlfn.NORM.DIST(0,$J88/2,$M88,TRUE))*$D88+($K88="Steady Growth")*(AND(BY$6&gt;=$F88,BY$6&lt;=$H88)*((BY$6-$F88+1)/($J88*($J88+1)/2)*$D88))+($K88="custom")*CustCF!BS88</f>
        <v>0</v>
      </c>
      <c r="BZ88" s="95">
        <f>($K88="Bell Curve")*(_xlfn.NORM.DIST(AND(BZ$6&gt;=$F88,BZ$6&lt;=$H88)*(BZ$6-$F88+1),$J88/2,$M88,TRUE)-_xlfn.NORM.DIST(AND(BZ$6&gt;=$F88,BZ$6&lt;=$H88)*(BY$6-$F88+1),$J88/2,$M88,TRUE))/(1-2*_xlfn.NORM.DIST(0,$J88/2,$M88,TRUE))*$D88+($K88="Steady Growth")*(AND(BZ$6&gt;=$F88,BZ$6&lt;=$H88)*((BZ$6-$F88+1)/($J88*($J88+1)/2)*$D88))+($K88="custom")*CustCF!BT88</f>
        <v>0</v>
      </c>
      <c r="CA88" s="95">
        <f>($K88="Bell Curve")*(_xlfn.NORM.DIST(AND(CA$6&gt;=$F88,CA$6&lt;=$H88)*(CA$6-$F88+1),$J88/2,$M88,TRUE)-_xlfn.NORM.DIST(AND(CA$6&gt;=$F88,CA$6&lt;=$H88)*(BZ$6-$F88+1),$J88/2,$M88,TRUE))/(1-2*_xlfn.NORM.DIST(0,$J88/2,$M88,TRUE))*$D88+($K88="Steady Growth")*(AND(CA$6&gt;=$F88,CA$6&lt;=$H88)*((CA$6-$F88+1)/($J88*($J88+1)/2)*$D88))+($K88="custom")*CustCF!BU88</f>
        <v>0</v>
      </c>
      <c r="CB88" s="95">
        <f>($K88="Bell Curve")*(_xlfn.NORM.DIST(AND(CB$6&gt;=$F88,CB$6&lt;=$H88)*(CB$6-$F88+1),$J88/2,$M88,TRUE)-_xlfn.NORM.DIST(AND(CB$6&gt;=$F88,CB$6&lt;=$H88)*(CA$6-$F88+1),$J88/2,$M88,TRUE))/(1-2*_xlfn.NORM.DIST(0,$J88/2,$M88,TRUE))*$D88+($K88="Steady Growth")*(AND(CB$6&gt;=$F88,CB$6&lt;=$H88)*((CB$6-$F88+1)/($J88*($J88+1)/2)*$D88))+($K88="custom")*CustCF!BV88</f>
        <v>0</v>
      </c>
      <c r="CC88" s="95">
        <f>($K88="Bell Curve")*(_xlfn.NORM.DIST(AND(CC$6&gt;=$F88,CC$6&lt;=$H88)*(CC$6-$F88+1),$J88/2,$M88,TRUE)-_xlfn.NORM.DIST(AND(CC$6&gt;=$F88,CC$6&lt;=$H88)*(CB$6-$F88+1),$J88/2,$M88,TRUE))/(1-2*_xlfn.NORM.DIST(0,$J88/2,$M88,TRUE))*$D88+($K88="Steady Growth")*(AND(CC$6&gt;=$F88,CC$6&lt;=$H88)*((CC$6-$F88+1)/($J88*($J88+1)/2)*$D88))+($K88="custom")*CustCF!BW88</f>
        <v>0</v>
      </c>
      <c r="CD88" s="95">
        <f>($K88="Bell Curve")*(_xlfn.NORM.DIST(AND(CD$6&gt;=$F88,CD$6&lt;=$H88)*(CD$6-$F88+1),$J88/2,$M88,TRUE)-_xlfn.NORM.DIST(AND(CD$6&gt;=$F88,CD$6&lt;=$H88)*(CC$6-$F88+1),$J88/2,$M88,TRUE))/(1-2*_xlfn.NORM.DIST(0,$J88/2,$M88,TRUE))*$D88+($K88="Steady Growth")*(AND(CD$6&gt;=$F88,CD$6&lt;=$H88)*((CD$6-$F88+1)/($J88*($J88+1)/2)*$D88))+($K88="custom")*CustCF!BX88</f>
        <v>0</v>
      </c>
      <c r="CE88" s="95">
        <f>($K88="Bell Curve")*(_xlfn.NORM.DIST(AND(CE$6&gt;=$F88,CE$6&lt;=$H88)*(CE$6-$F88+1),$J88/2,$M88,TRUE)-_xlfn.NORM.DIST(AND(CE$6&gt;=$F88,CE$6&lt;=$H88)*(CD$6-$F88+1),$J88/2,$M88,TRUE))/(1-2*_xlfn.NORM.DIST(0,$J88/2,$M88,TRUE))*$D88+($K88="Steady Growth")*(AND(CE$6&gt;=$F88,CE$6&lt;=$H88)*((CE$6-$F88+1)/($J88*($J88+1)/2)*$D88))+($K88="custom")*CustCF!BY88</f>
        <v>0</v>
      </c>
      <c r="CF88" s="95">
        <f>($K88="Bell Curve")*(_xlfn.NORM.DIST(AND(CF$6&gt;=$F88,CF$6&lt;=$H88)*(CF$6-$F88+1),$J88/2,$M88,TRUE)-_xlfn.NORM.DIST(AND(CF$6&gt;=$F88,CF$6&lt;=$H88)*(CE$6-$F88+1),$J88/2,$M88,TRUE))/(1-2*_xlfn.NORM.DIST(0,$J88/2,$M88,TRUE))*$D88+($K88="Steady Growth")*(AND(CF$6&gt;=$F88,CF$6&lt;=$H88)*((CF$6-$F88+1)/($J88*($J88+1)/2)*$D88))+($K88="custom")*CustCF!BZ88</f>
        <v>0</v>
      </c>
      <c r="CG88" s="95">
        <f>($K88="Bell Curve")*(_xlfn.NORM.DIST(AND(CG$6&gt;=$F88,CG$6&lt;=$H88)*(CG$6-$F88+1),$J88/2,$M88,TRUE)-_xlfn.NORM.DIST(AND(CG$6&gt;=$F88,CG$6&lt;=$H88)*(CF$6-$F88+1),$J88/2,$M88,TRUE))/(1-2*_xlfn.NORM.DIST(0,$J88/2,$M88,TRUE))*$D88+($K88="Steady Growth")*(AND(CG$6&gt;=$F88,CG$6&lt;=$H88)*((CG$6-$F88+1)/($J88*($J88+1)/2)*$D88))+($K88="custom")*CustCF!CA88</f>
        <v>0</v>
      </c>
      <c r="CH88" s="95">
        <f>($K88="Bell Curve")*(_xlfn.NORM.DIST(AND(CH$6&gt;=$F88,CH$6&lt;=$H88)*(CH$6-$F88+1),$J88/2,$M88,TRUE)-_xlfn.NORM.DIST(AND(CH$6&gt;=$F88,CH$6&lt;=$H88)*(CG$6-$F88+1),$J88/2,$M88,TRUE))/(1-2*_xlfn.NORM.DIST(0,$J88/2,$M88,TRUE))*$D88+($K88="Steady Growth")*(AND(CH$6&gt;=$F88,CH$6&lt;=$H88)*((CH$6-$F88+1)/($J88*($J88+1)/2)*$D88))+($K88="custom")*CustCF!CB88</f>
        <v>0</v>
      </c>
      <c r="CI88" s="95">
        <f>($K88="Bell Curve")*(_xlfn.NORM.DIST(AND(CI$6&gt;=$F88,CI$6&lt;=$H88)*(CI$6-$F88+1),$J88/2,$M88,TRUE)-_xlfn.NORM.DIST(AND(CI$6&gt;=$F88,CI$6&lt;=$H88)*(CH$6-$F88+1),$J88/2,$M88,TRUE))/(1-2*_xlfn.NORM.DIST(0,$J88/2,$M88,TRUE))*$D88+($K88="Steady Growth")*(AND(CI$6&gt;=$F88,CI$6&lt;=$H88)*((CI$6-$F88+1)/($J88*($J88+1)/2)*$D88))+($K88="custom")*CustCF!CC88</f>
        <v>0</v>
      </c>
      <c r="CJ88" s="95">
        <f>($K88="Bell Curve")*(_xlfn.NORM.DIST(AND(CJ$6&gt;=$F88,CJ$6&lt;=$H88)*(CJ$6-$F88+1),$J88/2,$M88,TRUE)-_xlfn.NORM.DIST(AND(CJ$6&gt;=$F88,CJ$6&lt;=$H88)*(CI$6-$F88+1),$J88/2,$M88,TRUE))/(1-2*_xlfn.NORM.DIST(0,$J88/2,$M88,TRUE))*$D88+($K88="Steady Growth")*(AND(CJ$6&gt;=$F88,CJ$6&lt;=$H88)*((CJ$6-$F88+1)/($J88*($J88+1)/2)*$D88))+($K88="custom")*CustCF!CD88</f>
        <v>0</v>
      </c>
      <c r="CK88" s="95">
        <f>($K88="Bell Curve")*(_xlfn.NORM.DIST(AND(CK$6&gt;=$F88,CK$6&lt;=$H88)*(CK$6-$F88+1),$J88/2,$M88,TRUE)-_xlfn.NORM.DIST(AND(CK$6&gt;=$F88,CK$6&lt;=$H88)*(CJ$6-$F88+1),$J88/2,$M88,TRUE))/(1-2*_xlfn.NORM.DIST(0,$J88/2,$M88,TRUE))*$D88+($K88="Steady Growth")*(AND(CK$6&gt;=$F88,CK$6&lt;=$H88)*((CK$6-$F88+1)/($J88*($J88+1)/2)*$D88))+($K88="custom")*CustCF!CE88</f>
        <v>0</v>
      </c>
      <c r="CL88" s="95">
        <f>($K88="Bell Curve")*(_xlfn.NORM.DIST(AND(CL$6&gt;=$F88,CL$6&lt;=$H88)*(CL$6-$F88+1),$J88/2,$M88,TRUE)-_xlfn.NORM.DIST(AND(CL$6&gt;=$F88,CL$6&lt;=$H88)*(CK$6-$F88+1),$J88/2,$M88,TRUE))/(1-2*_xlfn.NORM.DIST(0,$J88/2,$M88,TRUE))*$D88+($K88="Steady Growth")*(AND(CL$6&gt;=$F88,CL$6&lt;=$H88)*((CL$6-$F88+1)/($J88*($J88+1)/2)*$D88))+($K88="custom")*CustCF!CF88</f>
        <v>0</v>
      </c>
      <c r="CM88" s="95">
        <f>($K88="Bell Curve")*(_xlfn.NORM.DIST(AND(CM$6&gt;=$F88,CM$6&lt;=$H88)*(CM$6-$F88+1),$J88/2,$M88,TRUE)-_xlfn.NORM.DIST(AND(CM$6&gt;=$F88,CM$6&lt;=$H88)*(CL$6-$F88+1),$J88/2,$M88,TRUE))/(1-2*_xlfn.NORM.DIST(0,$J88/2,$M88,TRUE))*$D88+($K88="Steady Growth")*(AND(CM$6&gt;=$F88,CM$6&lt;=$H88)*((CM$6-$F88+1)/($J88*($J88+1)/2)*$D88))+($K88="custom")*CustCF!CG88</f>
        <v>0</v>
      </c>
      <c r="CN88" s="95">
        <f>($K88="Bell Curve")*(_xlfn.NORM.DIST(AND(CN$6&gt;=$F88,CN$6&lt;=$H88)*(CN$6-$F88+1),$J88/2,$M88,TRUE)-_xlfn.NORM.DIST(AND(CN$6&gt;=$F88,CN$6&lt;=$H88)*(CM$6-$F88+1),$J88/2,$M88,TRUE))/(1-2*_xlfn.NORM.DIST(0,$J88/2,$M88,TRUE))*$D88+($K88="Steady Growth")*(AND(CN$6&gt;=$F88,CN$6&lt;=$H88)*((CN$6-$F88+1)/($J88*($J88+1)/2)*$D88))+($K88="custom")*CustCF!CH88</f>
        <v>0</v>
      </c>
      <c r="CO88" s="95">
        <f>($K88="Bell Curve")*(_xlfn.NORM.DIST(AND(CO$6&gt;=$F88,CO$6&lt;=$H88)*(CO$6-$F88+1),$J88/2,$M88,TRUE)-_xlfn.NORM.DIST(AND(CO$6&gt;=$F88,CO$6&lt;=$H88)*(CN$6-$F88+1),$J88/2,$M88,TRUE))/(1-2*_xlfn.NORM.DIST(0,$J88/2,$M88,TRUE))*$D88+($K88="Steady Growth")*(AND(CO$6&gt;=$F88,CO$6&lt;=$H88)*((CO$6-$F88+1)/($J88*($J88+1)/2)*$D88))+($K88="custom")*CustCF!CI88</f>
        <v>0</v>
      </c>
      <c r="CP88" s="95">
        <f>($K88="Bell Curve")*(_xlfn.NORM.DIST(AND(CP$6&gt;=$F88,CP$6&lt;=$H88)*(CP$6-$F88+1),$J88/2,$M88,TRUE)-_xlfn.NORM.DIST(AND(CP$6&gt;=$F88,CP$6&lt;=$H88)*(CO$6-$F88+1),$J88/2,$M88,TRUE))/(1-2*_xlfn.NORM.DIST(0,$J88/2,$M88,TRUE))*$D88+($K88="Steady Growth")*(AND(CP$6&gt;=$F88,CP$6&lt;=$H88)*((CP$6-$F88+1)/($J88*($J88+1)/2)*$D88))+($K88="custom")*CustCF!CJ88</f>
        <v>0</v>
      </c>
      <c r="CQ88" s="95">
        <f>($K88="Bell Curve")*(_xlfn.NORM.DIST(AND(CQ$6&gt;=$F88,CQ$6&lt;=$H88)*(CQ$6-$F88+1),$J88/2,$M88,TRUE)-_xlfn.NORM.DIST(AND(CQ$6&gt;=$F88,CQ$6&lt;=$H88)*(CP$6-$F88+1),$J88/2,$M88,TRUE))/(1-2*_xlfn.NORM.DIST(0,$J88/2,$M88,TRUE))*$D88+($K88="Steady Growth")*(AND(CQ$6&gt;=$F88,CQ$6&lt;=$H88)*((CQ$6-$F88+1)/($J88*($J88+1)/2)*$D88))+($K88="custom")*CustCF!CK88</f>
        <v>0</v>
      </c>
      <c r="CR88" s="95">
        <f>($K88="Bell Curve")*(_xlfn.NORM.DIST(AND(CR$6&gt;=$F88,CR$6&lt;=$H88)*(CR$6-$F88+1),$J88/2,$M88,TRUE)-_xlfn.NORM.DIST(AND(CR$6&gt;=$F88,CR$6&lt;=$H88)*(CQ$6-$F88+1),$J88/2,$M88,TRUE))/(1-2*_xlfn.NORM.DIST(0,$J88/2,$M88,TRUE))*$D88+($K88="Steady Growth")*(AND(CR$6&gt;=$F88,CR$6&lt;=$H88)*((CR$6-$F88+1)/($J88*($J88+1)/2)*$D88))+($K88="custom")*CustCF!CL88</f>
        <v>0</v>
      </c>
      <c r="CS88" s="95">
        <f>($K88="Bell Curve")*(_xlfn.NORM.DIST(AND(CS$6&gt;=$F88,CS$6&lt;=$H88)*(CS$6-$F88+1),$J88/2,$M88,TRUE)-_xlfn.NORM.DIST(AND(CS$6&gt;=$F88,CS$6&lt;=$H88)*(CR$6-$F88+1),$J88/2,$M88,TRUE))/(1-2*_xlfn.NORM.DIST(0,$J88/2,$M88,TRUE))*$D88+($K88="Steady Growth")*(AND(CS$6&gt;=$F88,CS$6&lt;=$H88)*((CS$6-$F88+1)/($J88*($J88+1)/2)*$D88))+($K88="custom")*CustCF!CM88</f>
        <v>0</v>
      </c>
      <c r="CT88" s="95">
        <f>($K88="Bell Curve")*(_xlfn.NORM.DIST(AND(CT$6&gt;=$F88,CT$6&lt;=$H88)*(CT$6-$F88+1),$J88/2,$M88,TRUE)-_xlfn.NORM.DIST(AND(CT$6&gt;=$F88,CT$6&lt;=$H88)*(CS$6-$F88+1),$J88/2,$M88,TRUE))/(1-2*_xlfn.NORM.DIST(0,$J88/2,$M88,TRUE))*$D88+($K88="Steady Growth")*(AND(CT$6&gt;=$F88,CT$6&lt;=$H88)*((CT$6-$F88+1)/($J88*($J88+1)/2)*$D88))+($K88="custom")*CustCF!CN88</f>
        <v>0</v>
      </c>
      <c r="CU88" s="95">
        <f>($K88="Bell Curve")*(_xlfn.NORM.DIST(AND(CU$6&gt;=$F88,CU$6&lt;=$H88)*(CU$6-$F88+1),$J88/2,$M88,TRUE)-_xlfn.NORM.DIST(AND(CU$6&gt;=$F88,CU$6&lt;=$H88)*(CT$6-$F88+1),$J88/2,$M88,TRUE))/(1-2*_xlfn.NORM.DIST(0,$J88/2,$M88,TRUE))*$D88+($K88="Steady Growth")*(AND(CU$6&gt;=$F88,CU$6&lt;=$H88)*((CU$6-$F88+1)/($J88*($J88+1)/2)*$D88))+($K88="custom")*CustCF!CO88</f>
        <v>0</v>
      </c>
      <c r="CV88" s="95">
        <f>($K88="Bell Curve")*(_xlfn.NORM.DIST(AND(CV$6&gt;=$F88,CV$6&lt;=$H88)*(CV$6-$F88+1),$J88/2,$M88,TRUE)-_xlfn.NORM.DIST(AND(CV$6&gt;=$F88,CV$6&lt;=$H88)*(CU$6-$F88+1),$J88/2,$M88,TRUE))/(1-2*_xlfn.NORM.DIST(0,$J88/2,$M88,TRUE))*$D88+($K88="Steady Growth")*(AND(CV$6&gt;=$F88,CV$6&lt;=$H88)*((CV$6-$F88+1)/($J88*($J88+1)/2)*$D88))+($K88="custom")*CustCF!CP88</f>
        <v>0</v>
      </c>
      <c r="CW88" s="95">
        <f>($K88="Bell Curve")*(_xlfn.NORM.DIST(AND(CW$6&gt;=$F88,CW$6&lt;=$H88)*(CW$6-$F88+1),$J88/2,$M88,TRUE)-_xlfn.NORM.DIST(AND(CW$6&gt;=$F88,CW$6&lt;=$H88)*(CV$6-$F88+1),$J88/2,$M88,TRUE))/(1-2*_xlfn.NORM.DIST(0,$J88/2,$M88,TRUE))*$D88+($K88="Steady Growth")*(AND(CW$6&gt;=$F88,CW$6&lt;=$H88)*((CW$6-$F88+1)/($J88*($J88+1)/2)*$D88))+($K88="custom")*CustCF!CQ88</f>
        <v>0</v>
      </c>
      <c r="CX88" s="95">
        <f>($K88="Bell Curve")*(_xlfn.NORM.DIST(AND(CX$6&gt;=$F88,CX$6&lt;=$H88)*(CX$6-$F88+1),$J88/2,$M88,TRUE)-_xlfn.NORM.DIST(AND(CX$6&gt;=$F88,CX$6&lt;=$H88)*(CW$6-$F88+1),$J88/2,$M88,TRUE))/(1-2*_xlfn.NORM.DIST(0,$J88/2,$M88,TRUE))*$D88+($K88="Steady Growth")*(AND(CX$6&gt;=$F88,CX$6&lt;=$H88)*((CX$6-$F88+1)/($J88*($J88+1)/2)*$D88))+($K88="custom")*CustCF!CR88</f>
        <v>0</v>
      </c>
      <c r="CY88" s="95">
        <f>($K88="Bell Curve")*(_xlfn.NORM.DIST(AND(CY$6&gt;=$F88,CY$6&lt;=$H88)*(CY$6-$F88+1),$J88/2,$M88,TRUE)-_xlfn.NORM.DIST(AND(CY$6&gt;=$F88,CY$6&lt;=$H88)*(CX$6-$F88+1),$J88/2,$M88,TRUE))/(1-2*_xlfn.NORM.DIST(0,$J88/2,$M88,TRUE))*$D88+($K88="Steady Growth")*(AND(CY$6&gt;=$F88,CY$6&lt;=$H88)*((CY$6-$F88+1)/($J88*($J88+1)/2)*$D88))+($K88="custom")*CustCF!CS88</f>
        <v>0</v>
      </c>
      <c r="CZ88" s="95">
        <f>($K88="Bell Curve")*(_xlfn.NORM.DIST(AND(CZ$6&gt;=$F88,CZ$6&lt;=$H88)*(CZ$6-$F88+1),$J88/2,$M88,TRUE)-_xlfn.NORM.DIST(AND(CZ$6&gt;=$F88,CZ$6&lt;=$H88)*(CY$6-$F88+1),$J88/2,$M88,TRUE))/(1-2*_xlfn.NORM.DIST(0,$J88/2,$M88,TRUE))*$D88+($K88="Steady Growth")*(AND(CZ$6&gt;=$F88,CZ$6&lt;=$H88)*((CZ$6-$F88+1)/($J88*($J88+1)/2)*$D88))+($K88="custom")*CustCF!CT88</f>
        <v>0</v>
      </c>
      <c r="DA88" s="95">
        <f>($K88="Bell Curve")*(_xlfn.NORM.DIST(AND(DA$6&gt;=$F88,DA$6&lt;=$H88)*(DA$6-$F88+1),$J88/2,$M88,TRUE)-_xlfn.NORM.DIST(AND(DA$6&gt;=$F88,DA$6&lt;=$H88)*(CZ$6-$F88+1),$J88/2,$M88,TRUE))/(1-2*_xlfn.NORM.DIST(0,$J88/2,$M88,TRUE))*$D88+($K88="Steady Growth")*(AND(DA$6&gt;=$F88,DA$6&lt;=$H88)*((DA$6-$F88+1)/($J88*($J88+1)/2)*$D88))+($K88="custom")*CustCF!CU88</f>
        <v>0</v>
      </c>
      <c r="DB88" s="95">
        <f>($K88="Bell Curve")*(_xlfn.NORM.DIST(AND(DB$6&gt;=$F88,DB$6&lt;=$H88)*(DB$6-$F88+1),$J88/2,$M88,TRUE)-_xlfn.NORM.DIST(AND(DB$6&gt;=$F88,DB$6&lt;=$H88)*(DA$6-$F88+1),$J88/2,$M88,TRUE))/(1-2*_xlfn.NORM.DIST(0,$J88/2,$M88,TRUE))*$D88+($K88="Steady Growth")*(AND(DB$6&gt;=$F88,DB$6&lt;=$H88)*((DB$6-$F88+1)/($J88*($J88+1)/2)*$D88))+($K88="custom")*CustCF!CV88</f>
        <v>0</v>
      </c>
      <c r="DC88" s="95">
        <f>($K88="Bell Curve")*(_xlfn.NORM.DIST(AND(DC$6&gt;=$F88,DC$6&lt;=$H88)*(DC$6-$F88+1),$J88/2,$M88,TRUE)-_xlfn.NORM.DIST(AND(DC$6&gt;=$F88,DC$6&lt;=$H88)*(DB$6-$F88+1),$J88/2,$M88,TRUE))/(1-2*_xlfn.NORM.DIST(0,$J88/2,$M88,TRUE))*$D88+($K88="Steady Growth")*(AND(DC$6&gt;=$F88,DC$6&lt;=$H88)*((DC$6-$F88+1)/($J88*($J88+1)/2)*$D88))+($K88="custom")*CustCF!CW88</f>
        <v>0</v>
      </c>
      <c r="DD88" s="95">
        <f>($K88="Bell Curve")*(_xlfn.NORM.DIST(AND(DD$6&gt;=$F88,DD$6&lt;=$H88)*(DD$6-$F88+1),$J88/2,$M88,TRUE)-_xlfn.NORM.DIST(AND(DD$6&gt;=$F88,DD$6&lt;=$H88)*(DC$6-$F88+1),$J88/2,$M88,TRUE))/(1-2*_xlfn.NORM.DIST(0,$J88/2,$M88,TRUE))*$D88+($K88="Steady Growth")*(AND(DD$6&gt;=$F88,DD$6&lt;=$H88)*((DD$6-$F88+1)/($J88*($J88+1)/2)*$D88))+($K88="custom")*CustCF!CX88</f>
        <v>0</v>
      </c>
      <c r="DE88" s="95">
        <f>($K88="Bell Curve")*(_xlfn.NORM.DIST(AND(DE$6&gt;=$F88,DE$6&lt;=$H88)*(DE$6-$F88+1),$J88/2,$M88,TRUE)-_xlfn.NORM.DIST(AND(DE$6&gt;=$F88,DE$6&lt;=$H88)*(DD$6-$F88+1),$J88/2,$M88,TRUE))/(1-2*_xlfn.NORM.DIST(0,$J88/2,$M88,TRUE))*$D88+($K88="Steady Growth")*(AND(DE$6&gt;=$F88,DE$6&lt;=$H88)*((DE$6-$F88+1)/($J88*($J88+1)/2)*$D88))+($K88="custom")*CustCF!CY88</f>
        <v>0</v>
      </c>
      <c r="DF88" s="95">
        <f>($K88="Bell Curve")*(_xlfn.NORM.DIST(AND(DF$6&gt;=$F88,DF$6&lt;=$H88)*(DF$6-$F88+1),$J88/2,$M88,TRUE)-_xlfn.NORM.DIST(AND(DF$6&gt;=$F88,DF$6&lt;=$H88)*(DE$6-$F88+1),$J88/2,$M88,TRUE))/(1-2*_xlfn.NORM.DIST(0,$J88/2,$M88,TRUE))*$D88+($K88="Steady Growth")*(AND(DF$6&gt;=$F88,DF$6&lt;=$H88)*((DF$6-$F88+1)/($J88*($J88+1)/2)*$D88))+($K88="custom")*CustCF!CZ88</f>
        <v>0</v>
      </c>
      <c r="DG88" s="95">
        <f>($K88="Bell Curve")*(_xlfn.NORM.DIST(AND(DG$6&gt;=$F88,DG$6&lt;=$H88)*(DG$6-$F88+1),$J88/2,$M88,TRUE)-_xlfn.NORM.DIST(AND(DG$6&gt;=$F88,DG$6&lt;=$H88)*(DF$6-$F88+1),$J88/2,$M88,TRUE))/(1-2*_xlfn.NORM.DIST(0,$J88/2,$M88,TRUE))*$D88+($K88="Steady Growth")*(AND(DG$6&gt;=$F88,DG$6&lt;=$H88)*((DG$6-$F88+1)/($J88*($J88+1)/2)*$D88))+($K88="custom")*CustCF!DA88</f>
        <v>0</v>
      </c>
      <c r="DH88" s="95">
        <f>($K88="Bell Curve")*(_xlfn.NORM.DIST(AND(DH$6&gt;=$F88,DH$6&lt;=$H88)*(DH$6-$F88+1),$J88/2,$M88,TRUE)-_xlfn.NORM.DIST(AND(DH$6&gt;=$F88,DH$6&lt;=$H88)*(DG$6-$F88+1),$J88/2,$M88,TRUE))/(1-2*_xlfn.NORM.DIST(0,$J88/2,$M88,TRUE))*$D88+($K88="Steady Growth")*(AND(DH$6&gt;=$F88,DH$6&lt;=$H88)*((DH$6-$F88+1)/($J88*($J88+1)/2)*$D88))+($K88="custom")*CustCF!DB88</f>
        <v>0</v>
      </c>
      <c r="DI88" s="95">
        <f>($K88="Bell Curve")*(_xlfn.NORM.DIST(AND(DI$6&gt;=$F88,DI$6&lt;=$H88)*(DI$6-$F88+1),$J88/2,$M88,TRUE)-_xlfn.NORM.DIST(AND(DI$6&gt;=$F88,DI$6&lt;=$H88)*(DH$6-$F88+1),$J88/2,$M88,TRUE))/(1-2*_xlfn.NORM.DIST(0,$J88/2,$M88,TRUE))*$D88+($K88="Steady Growth")*(AND(DI$6&gt;=$F88,DI$6&lt;=$H88)*((DI$6-$F88+1)/($J88*($J88+1)/2)*$D88))+($K88="custom")*CustCF!DC88</f>
        <v>0</v>
      </c>
      <c r="DJ88" s="95">
        <f>($K88="Bell Curve")*(_xlfn.NORM.DIST(AND(DJ$6&gt;=$F88,DJ$6&lt;=$H88)*(DJ$6-$F88+1),$J88/2,$M88,TRUE)-_xlfn.NORM.DIST(AND(DJ$6&gt;=$F88,DJ$6&lt;=$H88)*(DI$6-$F88+1),$J88/2,$M88,TRUE))/(1-2*_xlfn.NORM.DIST(0,$J88/2,$M88,TRUE))*$D88+($K88="Steady Growth")*(AND(DJ$6&gt;=$F88,DJ$6&lt;=$H88)*((DJ$6-$F88+1)/($J88*($J88+1)/2)*$D88))+($K88="custom")*CustCF!DD88</f>
        <v>0</v>
      </c>
      <c r="DK88" s="95">
        <f>($K88="Bell Curve")*(_xlfn.NORM.DIST(AND(DK$6&gt;=$F88,DK$6&lt;=$H88)*(DK$6-$F88+1),$J88/2,$M88,TRUE)-_xlfn.NORM.DIST(AND(DK$6&gt;=$F88,DK$6&lt;=$H88)*(DJ$6-$F88+1),$J88/2,$M88,TRUE))/(1-2*_xlfn.NORM.DIST(0,$J88/2,$M88,TRUE))*$D88+($K88="Steady Growth")*(AND(DK$6&gt;=$F88,DK$6&lt;=$H88)*((DK$6-$F88+1)/($J88*($J88+1)/2)*$D88))+($K88="custom")*CustCF!DE88</f>
        <v>0</v>
      </c>
      <c r="DL88" s="95">
        <f>($K88="Bell Curve")*(_xlfn.NORM.DIST(AND(DL$6&gt;=$F88,DL$6&lt;=$H88)*(DL$6-$F88+1),$J88/2,$M88,TRUE)-_xlfn.NORM.DIST(AND(DL$6&gt;=$F88,DL$6&lt;=$H88)*(DK$6-$F88+1),$J88/2,$M88,TRUE))/(1-2*_xlfn.NORM.DIST(0,$J88/2,$M88,TRUE))*$D88+($K88="Steady Growth")*(AND(DL$6&gt;=$F88,DL$6&lt;=$H88)*((DL$6-$F88+1)/($J88*($J88+1)/2)*$D88))+($K88="custom")*CustCF!DF88</f>
        <v>0</v>
      </c>
      <c r="DM88" s="95">
        <f>($K88="Bell Curve")*(_xlfn.NORM.DIST(AND(DM$6&gt;=$F88,DM$6&lt;=$H88)*(DM$6-$F88+1),$J88/2,$M88,TRUE)-_xlfn.NORM.DIST(AND(DM$6&gt;=$F88,DM$6&lt;=$H88)*(DL$6-$F88+1),$J88/2,$M88,TRUE))/(1-2*_xlfn.NORM.DIST(0,$J88/2,$M88,TRUE))*$D88+($K88="Steady Growth")*(AND(DM$6&gt;=$F88,DM$6&lt;=$H88)*((DM$6-$F88+1)/($J88*($J88+1)/2)*$D88))+($K88="custom")*CustCF!DG88</f>
        <v>0</v>
      </c>
      <c r="DN88" s="95">
        <f>($K88="Bell Curve")*(_xlfn.NORM.DIST(AND(DN$6&gt;=$F88,DN$6&lt;=$H88)*(DN$6-$F88+1),$J88/2,$M88,TRUE)-_xlfn.NORM.DIST(AND(DN$6&gt;=$F88,DN$6&lt;=$H88)*(DM$6-$F88+1),$J88/2,$M88,TRUE))/(1-2*_xlfn.NORM.DIST(0,$J88/2,$M88,TRUE))*$D88+($K88="Steady Growth")*(AND(DN$6&gt;=$F88,DN$6&lt;=$H88)*((DN$6-$F88+1)/($J88*($J88+1)/2)*$D88))+($K88="custom")*CustCF!DH88</f>
        <v>0</v>
      </c>
      <c r="DO88" s="95">
        <f>($K88="Bell Curve")*(_xlfn.NORM.DIST(AND(DO$6&gt;=$F88,DO$6&lt;=$H88)*(DO$6-$F88+1),$J88/2,$M88,TRUE)-_xlfn.NORM.DIST(AND(DO$6&gt;=$F88,DO$6&lt;=$H88)*(DN$6-$F88+1),$J88/2,$M88,TRUE))/(1-2*_xlfn.NORM.DIST(0,$J88/2,$M88,TRUE))*$D88+($K88="Steady Growth")*(AND(DO$6&gt;=$F88,DO$6&lt;=$H88)*((DO$6-$F88+1)/($J88*($J88+1)/2)*$D88))+($K88="custom")*CustCF!DI88</f>
        <v>0</v>
      </c>
      <c r="DP88" s="95">
        <f>($K88="Bell Curve")*(_xlfn.NORM.DIST(AND(DP$6&gt;=$F88,DP$6&lt;=$H88)*(DP$6-$F88+1),$J88/2,$M88,TRUE)-_xlfn.NORM.DIST(AND(DP$6&gt;=$F88,DP$6&lt;=$H88)*(DO$6-$F88+1),$J88/2,$M88,TRUE))/(1-2*_xlfn.NORM.DIST(0,$J88/2,$M88,TRUE))*$D88+($K88="Steady Growth")*(AND(DP$6&gt;=$F88,DP$6&lt;=$H88)*((DP$6-$F88+1)/($J88*($J88+1)/2)*$D88))+($K88="custom")*CustCF!DJ88</f>
        <v>0</v>
      </c>
      <c r="DQ88" s="95">
        <f>($K88="Bell Curve")*(_xlfn.NORM.DIST(AND(DQ$6&gt;=$F88,DQ$6&lt;=$H88)*(DQ$6-$F88+1),$J88/2,$M88,TRUE)-_xlfn.NORM.DIST(AND(DQ$6&gt;=$F88,DQ$6&lt;=$H88)*(DP$6-$F88+1),$J88/2,$M88,TRUE))/(1-2*_xlfn.NORM.DIST(0,$J88/2,$M88,TRUE))*$D88+($K88="Steady Growth")*(AND(DQ$6&gt;=$F88,DQ$6&lt;=$H88)*((DQ$6-$F88+1)/($J88*($J88+1)/2)*$D88))+($K88="custom")*CustCF!DK88</f>
        <v>0</v>
      </c>
      <c r="DR88" s="95">
        <f>($K88="Bell Curve")*(_xlfn.NORM.DIST(AND(DR$6&gt;=$F88,DR$6&lt;=$H88)*(DR$6-$F88+1),$J88/2,$M88,TRUE)-_xlfn.NORM.DIST(AND(DR$6&gt;=$F88,DR$6&lt;=$H88)*(DQ$6-$F88+1),$J88/2,$M88,TRUE))/(1-2*_xlfn.NORM.DIST(0,$J88/2,$M88,TRUE))*$D88+($K88="Steady Growth")*(AND(DR$6&gt;=$F88,DR$6&lt;=$H88)*((DR$6-$F88+1)/($J88*($J88+1)/2)*$D88))+($K88="custom")*CustCF!DL88</f>
        <v>0</v>
      </c>
      <c r="DS88" s="95">
        <f>($K88="Bell Curve")*(_xlfn.NORM.DIST(AND(DS$6&gt;=$F88,DS$6&lt;=$H88)*(DS$6-$F88+1),$J88/2,$M88,TRUE)-_xlfn.NORM.DIST(AND(DS$6&gt;=$F88,DS$6&lt;=$H88)*(DR$6-$F88+1),$J88/2,$M88,TRUE))/(1-2*_xlfn.NORM.DIST(0,$J88/2,$M88,TRUE))*$D88+($K88="Steady Growth")*(AND(DS$6&gt;=$F88,DS$6&lt;=$H88)*((DS$6-$F88+1)/($J88*($J88+1)/2)*$D88))+($K88="custom")*CustCF!DM88</f>
        <v>0</v>
      </c>
      <c r="DT88" s="95">
        <f>($K88="Bell Curve")*(_xlfn.NORM.DIST(AND(DT$6&gt;=$F88,DT$6&lt;=$H88)*(DT$6-$F88+1),$J88/2,$M88,TRUE)-_xlfn.NORM.DIST(AND(DT$6&gt;=$F88,DT$6&lt;=$H88)*(DS$6-$F88+1),$J88/2,$M88,TRUE))/(1-2*_xlfn.NORM.DIST(0,$J88/2,$M88,TRUE))*$D88+($K88="Steady Growth")*(AND(DT$6&gt;=$F88,DT$6&lt;=$H88)*((DT$6-$F88+1)/($J88*($J88+1)/2)*$D88))+($K88="custom")*CustCF!DN88</f>
        <v>0</v>
      </c>
      <c r="DU88" s="95">
        <f>($K88="Bell Curve")*(_xlfn.NORM.DIST(AND(DU$6&gt;=$F88,DU$6&lt;=$H88)*(DU$6-$F88+1),$J88/2,$M88,TRUE)-_xlfn.NORM.DIST(AND(DU$6&gt;=$F88,DU$6&lt;=$H88)*(DT$6-$F88+1),$J88/2,$M88,TRUE))/(1-2*_xlfn.NORM.DIST(0,$J88/2,$M88,TRUE))*$D88+($K88="Steady Growth")*(AND(DU$6&gt;=$F88,DU$6&lt;=$H88)*((DU$6-$F88+1)/($J88*($J88+1)/2)*$D88))+($K88="custom")*CustCF!DO88</f>
        <v>0</v>
      </c>
      <c r="DV88" s="95">
        <f>($K88="Bell Curve")*(_xlfn.NORM.DIST(AND(DV$6&gt;=$F88,DV$6&lt;=$H88)*(DV$6-$F88+1),$J88/2,$M88,TRUE)-_xlfn.NORM.DIST(AND(DV$6&gt;=$F88,DV$6&lt;=$H88)*(DU$6-$F88+1),$J88/2,$M88,TRUE))/(1-2*_xlfn.NORM.DIST(0,$J88/2,$M88,TRUE))*$D88+($K88="Steady Growth")*(AND(DV$6&gt;=$F88,DV$6&lt;=$H88)*((DV$6-$F88+1)/($J88*($J88+1)/2)*$D88))+($K88="custom")*CustCF!DP88</f>
        <v>0</v>
      </c>
      <c r="DW88" s="95">
        <f>($K88="Bell Curve")*(_xlfn.NORM.DIST(AND(DW$6&gt;=$F88,DW$6&lt;=$H88)*(DW$6-$F88+1),$J88/2,$M88,TRUE)-_xlfn.NORM.DIST(AND(DW$6&gt;=$F88,DW$6&lt;=$H88)*(DV$6-$F88+1),$J88/2,$M88,TRUE))/(1-2*_xlfn.NORM.DIST(0,$J88/2,$M88,TRUE))*$D88+($K88="Steady Growth")*(AND(DW$6&gt;=$F88,DW$6&lt;=$H88)*((DW$6-$F88+1)/($J88*($J88+1)/2)*$D88))+($K88="custom")*CustCF!DQ88</f>
        <v>0</v>
      </c>
      <c r="DX88" s="95">
        <f>($K88="Bell Curve")*(_xlfn.NORM.DIST(AND(DX$6&gt;=$F88,DX$6&lt;=$H88)*(DX$6-$F88+1),$J88/2,$M88,TRUE)-_xlfn.NORM.DIST(AND(DX$6&gt;=$F88,DX$6&lt;=$H88)*(DW$6-$F88+1),$J88/2,$M88,TRUE))/(1-2*_xlfn.NORM.DIST(0,$J88/2,$M88,TRUE))*$D88+($K88="Steady Growth")*(AND(DX$6&gt;=$F88,DX$6&lt;=$H88)*((DX$6-$F88+1)/($J88*($J88+1)/2)*$D88))+($K88="custom")*CustCF!DR88</f>
        <v>0</v>
      </c>
      <c r="DY88" s="95">
        <f>($K88="Bell Curve")*(_xlfn.NORM.DIST(AND(DY$6&gt;=$F88,DY$6&lt;=$H88)*(DY$6-$F88+1),$J88/2,$M88,TRUE)-_xlfn.NORM.DIST(AND(DY$6&gt;=$F88,DY$6&lt;=$H88)*(DX$6-$F88+1),$J88/2,$M88,TRUE))/(1-2*_xlfn.NORM.DIST(0,$J88/2,$M88,TRUE))*$D88+($K88="Steady Growth")*(AND(DY$6&gt;=$F88,DY$6&lt;=$H88)*((DY$6-$F88+1)/($J88*($J88+1)/2)*$D88))+($K88="custom")*CustCF!DS88</f>
        <v>0</v>
      </c>
      <c r="DZ88" s="95">
        <f>($K88="Bell Curve")*(_xlfn.NORM.DIST(AND(DZ$6&gt;=$F88,DZ$6&lt;=$H88)*(DZ$6-$F88+1),$J88/2,$M88,TRUE)-_xlfn.NORM.DIST(AND(DZ$6&gt;=$F88,DZ$6&lt;=$H88)*(DY$6-$F88+1),$J88/2,$M88,TRUE))/(1-2*_xlfn.NORM.DIST(0,$J88/2,$M88,TRUE))*$D88+($K88="Steady Growth")*(AND(DZ$6&gt;=$F88,DZ$6&lt;=$H88)*((DZ$6-$F88+1)/($J88*($J88+1)/2)*$D88))+($K88="custom")*CustCF!DT88</f>
        <v>0</v>
      </c>
      <c r="EA88" s="95">
        <f>($K88="Bell Curve")*(_xlfn.NORM.DIST(AND(EA$6&gt;=$F88,EA$6&lt;=$H88)*(EA$6-$F88+1),$J88/2,$M88,TRUE)-_xlfn.NORM.DIST(AND(EA$6&gt;=$F88,EA$6&lt;=$H88)*(DZ$6-$F88+1),$J88/2,$M88,TRUE))/(1-2*_xlfn.NORM.DIST(0,$J88/2,$M88,TRUE))*$D88+($K88="Steady Growth")*(AND(EA$6&gt;=$F88,EA$6&lt;=$H88)*((EA$6-$F88+1)/($J88*($J88+1)/2)*$D88))+($K88="custom")*CustCF!DU88</f>
        <v>0</v>
      </c>
      <c r="EB88" s="95">
        <f>($K88="Bell Curve")*(_xlfn.NORM.DIST(AND(EB$6&gt;=$F88,EB$6&lt;=$H88)*(EB$6-$F88+1),$J88/2,$M88,TRUE)-_xlfn.NORM.DIST(AND(EB$6&gt;=$F88,EB$6&lt;=$H88)*(EA$6-$F88+1),$J88/2,$M88,TRUE))/(1-2*_xlfn.NORM.DIST(0,$J88/2,$M88,TRUE))*$D88+($K88="Steady Growth")*(AND(EB$6&gt;=$F88,EB$6&lt;=$H88)*((EB$6-$F88+1)/($J88*($J88+1)/2)*$D88))+($K88="custom")*CustCF!DV88</f>
        <v>0</v>
      </c>
      <c r="EC88" s="95">
        <f>($K88="Bell Curve")*(_xlfn.NORM.DIST(AND(EC$6&gt;=$F88,EC$6&lt;=$H88)*(EC$6-$F88+1),$J88/2,$M88,TRUE)-_xlfn.NORM.DIST(AND(EC$6&gt;=$F88,EC$6&lt;=$H88)*(EB$6-$F88+1),$J88/2,$M88,TRUE))/(1-2*_xlfn.NORM.DIST(0,$J88/2,$M88,TRUE))*$D88+($K88="Steady Growth")*(AND(EC$6&gt;=$F88,EC$6&lt;=$H88)*((EC$6-$F88+1)/($J88*($J88+1)/2)*$D88))+($K88="custom")*CustCF!DW88</f>
        <v>0</v>
      </c>
      <c r="ED88" s="95">
        <f>($K88="Bell Curve")*(_xlfn.NORM.DIST(AND(ED$6&gt;=$F88,ED$6&lt;=$H88)*(ED$6-$F88+1),$J88/2,$M88,TRUE)-_xlfn.NORM.DIST(AND(ED$6&gt;=$F88,ED$6&lt;=$H88)*(EC$6-$F88+1),$J88/2,$M88,TRUE))/(1-2*_xlfn.NORM.DIST(0,$J88/2,$M88,TRUE))*$D88+($K88="Steady Growth")*(AND(ED$6&gt;=$F88,ED$6&lt;=$H88)*((ED$6-$F88+1)/($J88*($J88+1)/2)*$D88))+($K88="custom")*CustCF!DX88</f>
        <v>0</v>
      </c>
      <c r="EE88" s="95">
        <f>($K88="Bell Curve")*(_xlfn.NORM.DIST(AND(EE$6&gt;=$F88,EE$6&lt;=$H88)*(EE$6-$F88+1),$J88/2,$M88,TRUE)-_xlfn.NORM.DIST(AND(EE$6&gt;=$F88,EE$6&lt;=$H88)*(ED$6-$F88+1),$J88/2,$M88,TRUE))/(1-2*_xlfn.NORM.DIST(0,$J88/2,$M88,TRUE))*$D88+($K88="Steady Growth")*(AND(EE$6&gt;=$F88,EE$6&lt;=$H88)*((EE$6-$F88+1)/($J88*($J88+1)/2)*$D88))+($K88="custom")*CustCF!DY88</f>
        <v>0</v>
      </c>
      <c r="EF88" s="95">
        <f>($K88="Bell Curve")*(_xlfn.NORM.DIST(AND(EF$6&gt;=$F88,EF$6&lt;=$H88)*(EF$6-$F88+1),$J88/2,$M88,TRUE)-_xlfn.NORM.DIST(AND(EF$6&gt;=$F88,EF$6&lt;=$H88)*(EE$6-$F88+1),$J88/2,$M88,TRUE))/(1-2*_xlfn.NORM.DIST(0,$J88/2,$M88,TRUE))*$D88+($K88="Steady Growth")*(AND(EF$6&gt;=$F88,EF$6&lt;=$H88)*((EF$6-$F88+1)/($J88*($J88+1)/2)*$D88))+($K88="custom")*CustCF!DZ88</f>
        <v>0</v>
      </c>
      <c r="EG88" s="95">
        <f>($K88="Bell Curve")*(_xlfn.NORM.DIST(AND(EG$6&gt;=$F88,EG$6&lt;=$H88)*(EG$6-$F88+1),$J88/2,$M88,TRUE)-_xlfn.NORM.DIST(AND(EG$6&gt;=$F88,EG$6&lt;=$H88)*(EF$6-$F88+1),$J88/2,$M88,TRUE))/(1-2*_xlfn.NORM.DIST(0,$J88/2,$M88,TRUE))*$D88+($K88="Steady Growth")*(AND(EG$6&gt;=$F88,EG$6&lt;=$H88)*((EG$6-$F88+1)/($J88*($J88+1)/2)*$D88))+($K88="custom")*CustCF!EA88</f>
        <v>0</v>
      </c>
      <c r="EH88" s="95">
        <f>($K88="Bell Curve")*(_xlfn.NORM.DIST(AND(EH$6&gt;=$F88,EH$6&lt;=$H88)*(EH$6-$F88+1),$J88/2,$M88,TRUE)-_xlfn.NORM.DIST(AND(EH$6&gt;=$F88,EH$6&lt;=$H88)*(EG$6-$F88+1),$J88/2,$M88,TRUE))/(1-2*_xlfn.NORM.DIST(0,$J88/2,$M88,TRUE))*$D88+($K88="Steady Growth")*(AND(EH$6&gt;=$F88,EH$6&lt;=$H88)*((EH$6-$F88+1)/($J88*($J88+1)/2)*$D88))+($K88="custom")*CustCF!EB88</f>
        <v>0</v>
      </c>
      <c r="EI88" s="95">
        <f>($K88="Bell Curve")*(_xlfn.NORM.DIST(AND(EI$6&gt;=$F88,EI$6&lt;=$H88)*(EI$6-$F88+1),$J88/2,$M88,TRUE)-_xlfn.NORM.DIST(AND(EI$6&gt;=$F88,EI$6&lt;=$H88)*(EH$6-$F88+1),$J88/2,$M88,TRUE))/(1-2*_xlfn.NORM.DIST(0,$J88/2,$M88,TRUE))*$D88+($K88="Steady Growth")*(AND(EI$6&gt;=$F88,EI$6&lt;=$H88)*((EI$6-$F88+1)/($J88*($J88+1)/2)*$D88))+($K88="custom")*CustCF!EC88</f>
        <v>0</v>
      </c>
      <c r="EJ88" s="95">
        <f>($K88="Bell Curve")*(_xlfn.NORM.DIST(AND(EJ$6&gt;=$F88,EJ$6&lt;=$H88)*(EJ$6-$F88+1),$J88/2,$M88,TRUE)-_xlfn.NORM.DIST(AND(EJ$6&gt;=$F88,EJ$6&lt;=$H88)*(EI$6-$F88+1),$J88/2,$M88,TRUE))/(1-2*_xlfn.NORM.DIST(0,$J88/2,$M88,TRUE))*$D88+($K88="Steady Growth")*(AND(EJ$6&gt;=$F88,EJ$6&lt;=$H88)*((EJ$6-$F88+1)/($J88*($J88+1)/2)*$D88))+($K88="custom")*CustCF!ED88</f>
        <v>0</v>
      </c>
      <c r="EK88" s="95">
        <f>($K88="Bell Curve")*(_xlfn.NORM.DIST(AND(EK$6&gt;=$F88,EK$6&lt;=$H88)*(EK$6-$F88+1),$J88/2,$M88,TRUE)-_xlfn.NORM.DIST(AND(EK$6&gt;=$F88,EK$6&lt;=$H88)*(EJ$6-$F88+1),$J88/2,$M88,TRUE))/(1-2*_xlfn.NORM.DIST(0,$J88/2,$M88,TRUE))*$D88+($K88="Steady Growth")*(AND(EK$6&gt;=$F88,EK$6&lt;=$H88)*((EK$6-$F88+1)/($J88*($J88+1)/2)*$D88))+($K88="custom")*CustCF!EE88</f>
        <v>0</v>
      </c>
      <c r="EL88" s="95">
        <f>($K88="Bell Curve")*(_xlfn.NORM.DIST(AND(EL$6&gt;=$F88,EL$6&lt;=$H88)*(EL$6-$F88+1),$J88/2,$M88,TRUE)-_xlfn.NORM.DIST(AND(EL$6&gt;=$F88,EL$6&lt;=$H88)*(EK$6-$F88+1),$J88/2,$M88,TRUE))/(1-2*_xlfn.NORM.DIST(0,$J88/2,$M88,TRUE))*$D88+($K88="Steady Growth")*(AND(EL$6&gt;=$F88,EL$6&lt;=$H88)*((EL$6-$F88+1)/($J88*($J88+1)/2)*$D88))+($K88="custom")*CustCF!EF88</f>
        <v>0</v>
      </c>
      <c r="EM88" s="95">
        <f>($K88="Bell Curve")*(_xlfn.NORM.DIST(AND(EM$6&gt;=$F88,EM$6&lt;=$H88)*(EM$6-$F88+1),$J88/2,$M88,TRUE)-_xlfn.NORM.DIST(AND(EM$6&gt;=$F88,EM$6&lt;=$H88)*(EL$6-$F88+1),$J88/2,$M88,TRUE))/(1-2*_xlfn.NORM.DIST(0,$J88/2,$M88,TRUE))*$D88+($K88="Steady Growth")*(AND(EM$6&gt;=$F88,EM$6&lt;=$H88)*((EM$6-$F88+1)/($J88*($J88+1)/2)*$D88))+($K88="custom")*CustCF!EG88</f>
        <v>0</v>
      </c>
      <c r="EN88" s="95">
        <f>($K88="Bell Curve")*(_xlfn.NORM.DIST(AND(EN$6&gt;=$F88,EN$6&lt;=$H88)*(EN$6-$F88+1),$J88/2,$M88,TRUE)-_xlfn.NORM.DIST(AND(EN$6&gt;=$F88,EN$6&lt;=$H88)*(EM$6-$F88+1),$J88/2,$M88,TRUE))/(1-2*_xlfn.NORM.DIST(0,$J88/2,$M88,TRUE))*$D88+($K88="Steady Growth")*(AND(EN$6&gt;=$F88,EN$6&lt;=$H88)*((EN$6-$F88+1)/($J88*($J88+1)/2)*$D88))+($K88="custom")*CustCF!EH88</f>
        <v>0</v>
      </c>
      <c r="EO88" s="95">
        <f>($K88="Bell Curve")*(_xlfn.NORM.DIST(AND(EO$6&gt;=$F88,EO$6&lt;=$H88)*(EO$6-$F88+1),$J88/2,$M88,TRUE)-_xlfn.NORM.DIST(AND(EO$6&gt;=$F88,EO$6&lt;=$H88)*(EN$6-$F88+1),$J88/2,$M88,TRUE))/(1-2*_xlfn.NORM.DIST(0,$J88/2,$M88,TRUE))*$D88+($K88="Steady Growth")*(AND(EO$6&gt;=$F88,EO$6&lt;=$H88)*((EO$6-$F88+1)/($J88*($J88+1)/2)*$D88))+($K88="custom")*CustCF!EI88</f>
        <v>0</v>
      </c>
      <c r="EP88" s="95">
        <f>($K88="Bell Curve")*(_xlfn.NORM.DIST(AND(EP$6&gt;=$F88,EP$6&lt;=$H88)*(EP$6-$F88+1),$J88/2,$M88,TRUE)-_xlfn.NORM.DIST(AND(EP$6&gt;=$F88,EP$6&lt;=$H88)*(EO$6-$F88+1),$J88/2,$M88,TRUE))/(1-2*_xlfn.NORM.DIST(0,$J88/2,$M88,TRUE))*$D88+($K88="Steady Growth")*(AND(EP$6&gt;=$F88,EP$6&lt;=$H88)*((EP$6-$F88+1)/($J88*($J88+1)/2)*$D88))+($K88="custom")*CustCF!EJ88</f>
        <v>0</v>
      </c>
      <c r="EQ88" s="95">
        <f>($K88="Bell Curve")*(_xlfn.NORM.DIST(AND(EQ$6&gt;=$F88,EQ$6&lt;=$H88)*(EQ$6-$F88+1),$J88/2,$M88,TRUE)-_xlfn.NORM.DIST(AND(EQ$6&gt;=$F88,EQ$6&lt;=$H88)*(EP$6-$F88+1),$J88/2,$M88,TRUE))/(1-2*_xlfn.NORM.DIST(0,$J88/2,$M88,TRUE))*$D88+($K88="Steady Growth")*(AND(EQ$6&gt;=$F88,EQ$6&lt;=$H88)*((EQ$6-$F88+1)/($J88*($J88+1)/2)*$D88))+($K88="custom")*CustCF!EK88</f>
        <v>0</v>
      </c>
      <c r="ER88" s="95">
        <f>($K88="Bell Curve")*(_xlfn.NORM.DIST(AND(ER$6&gt;=$F88,ER$6&lt;=$H88)*(ER$6-$F88+1),$J88/2,$M88,TRUE)-_xlfn.NORM.DIST(AND(ER$6&gt;=$F88,ER$6&lt;=$H88)*(EQ$6-$F88+1),$J88/2,$M88,TRUE))/(1-2*_xlfn.NORM.DIST(0,$J88/2,$M88,TRUE))*$D88+($K88="Steady Growth")*(AND(ER$6&gt;=$F88,ER$6&lt;=$H88)*((ER$6-$F88+1)/($J88*($J88+1)/2)*$D88))+($K88="custom")*CustCF!EL88</f>
        <v>0</v>
      </c>
      <c r="ES88" s="95">
        <f>($K88="Bell Curve")*(_xlfn.NORM.DIST(AND(ES$6&gt;=$F88,ES$6&lt;=$H88)*(ES$6-$F88+1),$J88/2,$M88,TRUE)-_xlfn.NORM.DIST(AND(ES$6&gt;=$F88,ES$6&lt;=$H88)*(ER$6-$F88+1),$J88/2,$M88,TRUE))/(1-2*_xlfn.NORM.DIST(0,$J88/2,$M88,TRUE))*$D88+($K88="Steady Growth")*(AND(ES$6&gt;=$F88,ES$6&lt;=$H88)*((ES$6-$F88+1)/($J88*($J88+1)/2)*$D88))+($K88="custom")*CustCF!EM88</f>
        <v>0</v>
      </c>
      <c r="ET88" s="95">
        <f>($K88="Bell Curve")*(_xlfn.NORM.DIST(AND(ET$6&gt;=$F88,ET$6&lt;=$H88)*(ET$6-$F88+1),$J88/2,$M88,TRUE)-_xlfn.NORM.DIST(AND(ET$6&gt;=$F88,ET$6&lt;=$H88)*(ES$6-$F88+1),$J88/2,$M88,TRUE))/(1-2*_xlfn.NORM.DIST(0,$J88/2,$M88,TRUE))*$D88+($K88="Steady Growth")*(AND(ET$6&gt;=$F88,ET$6&lt;=$H88)*((ET$6-$F88+1)/($J88*($J88+1)/2)*$D88))+($K88="custom")*CustCF!EN88</f>
        <v>0</v>
      </c>
      <c r="EU88" s="95">
        <f>($K88="Bell Curve")*(_xlfn.NORM.DIST(AND(EU$6&gt;=$F88,EU$6&lt;=$H88)*(EU$6-$F88+1),$J88/2,$M88,TRUE)-_xlfn.NORM.DIST(AND(EU$6&gt;=$F88,EU$6&lt;=$H88)*(ET$6-$F88+1),$J88/2,$M88,TRUE))/(1-2*_xlfn.NORM.DIST(0,$J88/2,$M88,TRUE))*$D88+($K88="Steady Growth")*(AND(EU$6&gt;=$F88,EU$6&lt;=$H88)*((EU$6-$F88+1)/($J88*($J88+1)/2)*$D88))+($K88="custom")*CustCF!EO88</f>
        <v>0</v>
      </c>
      <c r="EV88" s="95">
        <f>($K88="Bell Curve")*(_xlfn.NORM.DIST(AND(EV$6&gt;=$F88,EV$6&lt;=$H88)*(EV$6-$F88+1),$J88/2,$M88,TRUE)-_xlfn.NORM.DIST(AND(EV$6&gt;=$F88,EV$6&lt;=$H88)*(EU$6-$F88+1),$J88/2,$M88,TRUE))/(1-2*_xlfn.NORM.DIST(0,$J88/2,$M88,TRUE))*$D88+($K88="Steady Growth")*(AND(EV$6&gt;=$F88,EV$6&lt;=$H88)*((EV$6-$F88+1)/($J88*($J88+1)/2)*$D88))+($K88="custom")*CustCF!EP88</f>
        <v>0</v>
      </c>
      <c r="EW88" s="95">
        <f>($K88="Bell Curve")*(_xlfn.NORM.DIST(AND(EW$6&gt;=$F88,EW$6&lt;=$H88)*(EW$6-$F88+1),$J88/2,$M88,TRUE)-_xlfn.NORM.DIST(AND(EW$6&gt;=$F88,EW$6&lt;=$H88)*(EV$6-$F88+1),$J88/2,$M88,TRUE))/(1-2*_xlfn.NORM.DIST(0,$J88/2,$M88,TRUE))*$D88+($K88="Steady Growth")*(AND(EW$6&gt;=$F88,EW$6&lt;=$H88)*((EW$6-$F88+1)/($J88*($J88+1)/2)*$D88))+($K88="custom")*CustCF!EQ88</f>
        <v>0</v>
      </c>
      <c r="EX88" s="95">
        <f>($K88="Bell Curve")*(_xlfn.NORM.DIST(AND(EX$6&gt;=$F88,EX$6&lt;=$H88)*(EX$6-$F88+1),$J88/2,$M88,TRUE)-_xlfn.NORM.DIST(AND(EX$6&gt;=$F88,EX$6&lt;=$H88)*(EW$6-$F88+1),$J88/2,$M88,TRUE))/(1-2*_xlfn.NORM.DIST(0,$J88/2,$M88,TRUE))*$D88+($K88="Steady Growth")*(AND(EX$6&gt;=$F88,EX$6&lt;=$H88)*((EX$6-$F88+1)/($J88*($J88+1)/2)*$D88))+($K88="custom")*CustCF!ER88</f>
        <v>0</v>
      </c>
      <c r="EY88" s="95">
        <f>($K88="Bell Curve")*(_xlfn.NORM.DIST(AND(EY$6&gt;=$F88,EY$6&lt;=$H88)*(EY$6-$F88+1),$J88/2,$M88,TRUE)-_xlfn.NORM.DIST(AND(EY$6&gt;=$F88,EY$6&lt;=$H88)*(EX$6-$F88+1),$J88/2,$M88,TRUE))/(1-2*_xlfn.NORM.DIST(0,$J88/2,$M88,TRUE))*$D88+($K88="Steady Growth")*(AND(EY$6&gt;=$F88,EY$6&lt;=$H88)*((EY$6-$F88+1)/($J88*($J88+1)/2)*$D88))+($K88="custom")*CustCF!ES88</f>
        <v>0</v>
      </c>
      <c r="EZ88" s="95">
        <f>($K88="Bell Curve")*(_xlfn.NORM.DIST(AND(EZ$6&gt;=$F88,EZ$6&lt;=$H88)*(EZ$6-$F88+1),$J88/2,$M88,TRUE)-_xlfn.NORM.DIST(AND(EZ$6&gt;=$F88,EZ$6&lt;=$H88)*(EY$6-$F88+1),$J88/2,$M88,TRUE))/(1-2*_xlfn.NORM.DIST(0,$J88/2,$M88,TRUE))*$D88+($K88="Steady Growth")*(AND(EZ$6&gt;=$F88,EZ$6&lt;=$H88)*((EZ$6-$F88+1)/($J88*($J88+1)/2)*$D88))+($K88="custom")*CustCF!ET88</f>
        <v>0</v>
      </c>
      <c r="FA88" s="95">
        <f>($K88="Bell Curve")*(_xlfn.NORM.DIST(AND(FA$6&gt;=$F88,FA$6&lt;=$H88)*(FA$6-$F88+1),$J88/2,$M88,TRUE)-_xlfn.NORM.DIST(AND(FA$6&gt;=$F88,FA$6&lt;=$H88)*(EZ$6-$F88+1),$J88/2,$M88,TRUE))/(1-2*_xlfn.NORM.DIST(0,$J88/2,$M88,TRUE))*$D88+($K88="Steady Growth")*(AND(FA$6&gt;=$F88,FA$6&lt;=$H88)*((FA$6-$F88+1)/($J88*($J88+1)/2)*$D88))+($K88="custom")*CustCF!EU88</f>
        <v>0</v>
      </c>
      <c r="FB88" s="95">
        <f>($K88="Bell Curve")*(_xlfn.NORM.DIST(AND(FB$6&gt;=$F88,FB$6&lt;=$H88)*(FB$6-$F88+1),$J88/2,$M88,TRUE)-_xlfn.NORM.DIST(AND(FB$6&gt;=$F88,FB$6&lt;=$H88)*(FA$6-$F88+1),$J88/2,$M88,TRUE))/(1-2*_xlfn.NORM.DIST(0,$J88/2,$M88,TRUE))*$D88+($K88="Steady Growth")*(AND(FB$6&gt;=$F88,FB$6&lt;=$H88)*((FB$6-$F88+1)/($J88*($J88+1)/2)*$D88))+($K88="custom")*CustCF!EV88</f>
        <v>0</v>
      </c>
      <c r="FC88" s="95">
        <f>($K88="Bell Curve")*(_xlfn.NORM.DIST(AND(FC$6&gt;=$F88,FC$6&lt;=$H88)*(FC$6-$F88+1),$J88/2,$M88,TRUE)-_xlfn.NORM.DIST(AND(FC$6&gt;=$F88,FC$6&lt;=$H88)*(FB$6-$F88+1),$J88/2,$M88,TRUE))/(1-2*_xlfn.NORM.DIST(0,$J88/2,$M88,TRUE))*$D88+($K88="Steady Growth")*(AND(FC$6&gt;=$F88,FC$6&lt;=$H88)*((FC$6-$F88+1)/($J88*($J88+1)/2)*$D88))+($K88="custom")*CustCF!EW88</f>
        <v>0</v>
      </c>
      <c r="FD88" s="95">
        <f>($K88="Bell Curve")*(_xlfn.NORM.DIST(AND(FD$6&gt;=$F88,FD$6&lt;=$H88)*(FD$6-$F88+1),$J88/2,$M88,TRUE)-_xlfn.NORM.DIST(AND(FD$6&gt;=$F88,FD$6&lt;=$H88)*(FC$6-$F88+1),$J88/2,$M88,TRUE))/(1-2*_xlfn.NORM.DIST(0,$J88/2,$M88,TRUE))*$D88+($K88="Steady Growth")*(AND(FD$6&gt;=$F88,FD$6&lt;=$H88)*((FD$6-$F88+1)/($J88*($J88+1)/2)*$D88))+($K88="custom")*CustCF!EX88</f>
        <v>0</v>
      </c>
      <c r="FE88" s="95">
        <f>($K88="Bell Curve")*(_xlfn.NORM.DIST(AND(FE$6&gt;=$F88,FE$6&lt;=$H88)*(FE$6-$F88+1),$J88/2,$M88,TRUE)-_xlfn.NORM.DIST(AND(FE$6&gt;=$F88,FE$6&lt;=$H88)*(FD$6-$F88+1),$J88/2,$M88,TRUE))/(1-2*_xlfn.NORM.DIST(0,$J88/2,$M88,TRUE))*$D88+($K88="Steady Growth")*(AND(FE$6&gt;=$F88,FE$6&lt;=$H88)*((FE$6-$F88+1)/($J88*($J88+1)/2)*$D88))+($K88="custom")*CustCF!EY88</f>
        <v>0</v>
      </c>
      <c r="FF88" s="95">
        <f>($K88="Bell Curve")*(_xlfn.NORM.DIST(AND(FF$6&gt;=$F88,FF$6&lt;=$H88)*(FF$6-$F88+1),$J88/2,$M88,TRUE)-_xlfn.NORM.DIST(AND(FF$6&gt;=$F88,FF$6&lt;=$H88)*(FE$6-$F88+1),$J88/2,$M88,TRUE))/(1-2*_xlfn.NORM.DIST(0,$J88/2,$M88,TRUE))*$D88+($K88="Steady Growth")*(AND(FF$6&gt;=$F88,FF$6&lt;=$H88)*((FF$6-$F88+1)/($J88*($J88+1)/2)*$D88))+($K88="custom")*CustCF!EZ88</f>
        <v>0</v>
      </c>
      <c r="FG88" s="95">
        <f>($K88="Bell Curve")*(_xlfn.NORM.DIST(AND(FG$6&gt;=$F88,FG$6&lt;=$H88)*(FG$6-$F88+1),$J88/2,$M88,TRUE)-_xlfn.NORM.DIST(AND(FG$6&gt;=$F88,FG$6&lt;=$H88)*(FF$6-$F88+1),$J88/2,$M88,TRUE))/(1-2*_xlfn.NORM.DIST(0,$J88/2,$M88,TRUE))*$D88+($K88="Steady Growth")*(AND(FG$6&gt;=$F88,FG$6&lt;=$H88)*((FG$6-$F88+1)/($J88*($J88+1)/2)*$D88))+($K88="custom")*CustCF!FA88</f>
        <v>0</v>
      </c>
      <c r="FH88" s="95">
        <f>($K88="Bell Curve")*(_xlfn.NORM.DIST(AND(FH$6&gt;=$F88,FH$6&lt;=$H88)*(FH$6-$F88+1),$J88/2,$M88,TRUE)-_xlfn.NORM.DIST(AND(FH$6&gt;=$F88,FH$6&lt;=$H88)*(FG$6-$F88+1),$J88/2,$M88,TRUE))/(1-2*_xlfn.NORM.DIST(0,$J88/2,$M88,TRUE))*$D88+($K88="Steady Growth")*(AND(FH$6&gt;=$F88,FH$6&lt;=$H88)*((FH$6-$F88+1)/($J88*($J88+1)/2)*$D88))+($K88="custom")*CustCF!FB88</f>
        <v>0</v>
      </c>
      <c r="FI88" s="95">
        <f>($K88="Bell Curve")*(_xlfn.NORM.DIST(AND(FI$6&gt;=$F88,FI$6&lt;=$H88)*(FI$6-$F88+1),$J88/2,$M88,TRUE)-_xlfn.NORM.DIST(AND(FI$6&gt;=$F88,FI$6&lt;=$H88)*(FH$6-$F88+1),$J88/2,$M88,TRUE))/(1-2*_xlfn.NORM.DIST(0,$J88/2,$M88,TRUE))*$D88+($K88="Steady Growth")*(AND(FI$6&gt;=$F88,FI$6&lt;=$H88)*((FI$6-$F88+1)/($J88*($J88+1)/2)*$D88))+($K88="custom")*CustCF!FC88</f>
        <v>0</v>
      </c>
      <c r="FJ88" s="95">
        <f>($K88="Bell Curve")*(_xlfn.NORM.DIST(AND(FJ$6&gt;=$F88,FJ$6&lt;=$H88)*(FJ$6-$F88+1),$J88/2,$M88,TRUE)-_xlfn.NORM.DIST(AND(FJ$6&gt;=$F88,FJ$6&lt;=$H88)*(FI$6-$F88+1),$J88/2,$M88,TRUE))/(1-2*_xlfn.NORM.DIST(0,$J88/2,$M88,TRUE))*$D88+($K88="Steady Growth")*(AND(FJ$6&gt;=$F88,FJ$6&lt;=$H88)*((FJ$6-$F88+1)/($J88*($J88+1)/2)*$D88))+($K88="custom")*CustCF!FD88</f>
        <v>0</v>
      </c>
      <c r="FK88" s="95">
        <f>($K88="Bell Curve")*(_xlfn.NORM.DIST(AND(FK$6&gt;=$F88,FK$6&lt;=$H88)*(FK$6-$F88+1),$J88/2,$M88,TRUE)-_xlfn.NORM.DIST(AND(FK$6&gt;=$F88,FK$6&lt;=$H88)*(FJ$6-$F88+1),$J88/2,$M88,TRUE))/(1-2*_xlfn.NORM.DIST(0,$J88/2,$M88,TRUE))*$D88+($K88="Steady Growth")*(AND(FK$6&gt;=$F88,FK$6&lt;=$H88)*((FK$6-$F88+1)/($J88*($J88+1)/2)*$D88))+($K88="custom")*CustCF!FE88</f>
        <v>0</v>
      </c>
      <c r="FL88" s="95">
        <f>($K88="Bell Curve")*(_xlfn.NORM.DIST(AND(FL$6&gt;=$F88,FL$6&lt;=$H88)*(FL$6-$F88+1),$J88/2,$M88,TRUE)-_xlfn.NORM.DIST(AND(FL$6&gt;=$F88,FL$6&lt;=$H88)*(FK$6-$F88+1),$J88/2,$M88,TRUE))/(1-2*_xlfn.NORM.DIST(0,$J88/2,$M88,TRUE))*$D88+($K88="Steady Growth")*(AND(FL$6&gt;=$F88,FL$6&lt;=$H88)*((FL$6-$F88+1)/($J88*($J88+1)/2)*$D88))+($K88="custom")*CustCF!FF88</f>
        <v>0</v>
      </c>
      <c r="FM88" s="95">
        <f>($K88="Bell Curve")*(_xlfn.NORM.DIST(AND(FM$6&gt;=$F88,FM$6&lt;=$H88)*(FM$6-$F88+1),$J88/2,$M88,TRUE)-_xlfn.NORM.DIST(AND(FM$6&gt;=$F88,FM$6&lt;=$H88)*(FL$6-$F88+1),$J88/2,$M88,TRUE))/(1-2*_xlfn.NORM.DIST(0,$J88/2,$M88,TRUE))*$D88+($K88="Steady Growth")*(AND(FM$6&gt;=$F88,FM$6&lt;=$H88)*((FM$6-$F88+1)/($J88*($J88+1)/2)*$D88))+($K88="custom")*CustCF!FG88</f>
        <v>0</v>
      </c>
      <c r="FN88" s="95">
        <f>($K88="Bell Curve")*(_xlfn.NORM.DIST(AND(FN$6&gt;=$F88,FN$6&lt;=$H88)*(FN$6-$F88+1),$J88/2,$M88,TRUE)-_xlfn.NORM.DIST(AND(FN$6&gt;=$F88,FN$6&lt;=$H88)*(FM$6-$F88+1),$J88/2,$M88,TRUE))/(1-2*_xlfn.NORM.DIST(0,$J88/2,$M88,TRUE))*$D88+($K88="Steady Growth")*(AND(FN$6&gt;=$F88,FN$6&lt;=$H88)*((FN$6-$F88+1)/($J88*($J88+1)/2)*$D88))+($K88="custom")*CustCF!FH88</f>
        <v>0</v>
      </c>
      <c r="FO88" s="95">
        <f>($K88="Bell Curve")*(_xlfn.NORM.DIST(AND(FO$6&gt;=$F88,FO$6&lt;=$H88)*(FO$6-$F88+1),$J88/2,$M88,TRUE)-_xlfn.NORM.DIST(AND(FO$6&gt;=$F88,FO$6&lt;=$H88)*(FN$6-$F88+1),$J88/2,$M88,TRUE))/(1-2*_xlfn.NORM.DIST(0,$J88/2,$M88,TRUE))*$D88+($K88="Steady Growth")*(AND(FO$6&gt;=$F88,FO$6&lt;=$H88)*((FO$6-$F88+1)/($J88*($J88+1)/2)*$D88))+($K88="custom")*CustCF!FI88</f>
        <v>0</v>
      </c>
      <c r="FP88" s="95">
        <f>($K88="Bell Curve")*(_xlfn.NORM.DIST(AND(FP$6&gt;=$F88,FP$6&lt;=$H88)*(FP$6-$F88+1),$J88/2,$M88,TRUE)-_xlfn.NORM.DIST(AND(FP$6&gt;=$F88,FP$6&lt;=$H88)*(FO$6-$F88+1),$J88/2,$M88,TRUE))/(1-2*_xlfn.NORM.DIST(0,$J88/2,$M88,TRUE))*$D88+($K88="Steady Growth")*(AND(FP$6&gt;=$F88,FP$6&lt;=$H88)*((FP$6-$F88+1)/($J88*($J88+1)/2)*$D88))+($K88="custom")*CustCF!FJ88</f>
        <v>0</v>
      </c>
      <c r="FQ88" s="95">
        <f>($K88="Bell Curve")*(_xlfn.NORM.DIST(AND(FQ$6&gt;=$F88,FQ$6&lt;=$H88)*(FQ$6-$F88+1),$J88/2,$M88,TRUE)-_xlfn.NORM.DIST(AND(FQ$6&gt;=$F88,FQ$6&lt;=$H88)*(FP$6-$F88+1),$J88/2,$M88,TRUE))/(1-2*_xlfn.NORM.DIST(0,$J88/2,$M88,TRUE))*$D88+($K88="Steady Growth")*(AND(FQ$6&gt;=$F88,FQ$6&lt;=$H88)*((FQ$6-$F88+1)/($J88*($J88+1)/2)*$D88))+($K88="custom")*CustCF!FK88</f>
        <v>0</v>
      </c>
      <c r="FR88" s="95">
        <f>($K88="Bell Curve")*(_xlfn.NORM.DIST(AND(FR$6&gt;=$F88,FR$6&lt;=$H88)*(FR$6-$F88+1),$J88/2,$M88,TRUE)-_xlfn.NORM.DIST(AND(FR$6&gt;=$F88,FR$6&lt;=$H88)*(FQ$6-$F88+1),$J88/2,$M88,TRUE))/(1-2*_xlfn.NORM.DIST(0,$J88/2,$M88,TRUE))*$D88+($K88="Steady Growth")*(AND(FR$6&gt;=$F88,FR$6&lt;=$H88)*((FR$6-$F88+1)/($J88*($J88+1)/2)*$D88))+($K88="custom")*CustCF!FL88</f>
        <v>0</v>
      </c>
      <c r="FS88" s="95">
        <f>($K88="Bell Curve")*(_xlfn.NORM.DIST(AND(FS$6&gt;=$F88,FS$6&lt;=$H88)*(FS$6-$F88+1),$J88/2,$M88,TRUE)-_xlfn.NORM.DIST(AND(FS$6&gt;=$F88,FS$6&lt;=$H88)*(FR$6-$F88+1),$J88/2,$M88,TRUE))/(1-2*_xlfn.NORM.DIST(0,$J88/2,$M88,TRUE))*$D88+($K88="Steady Growth")*(AND(FS$6&gt;=$F88,FS$6&lt;=$H88)*((FS$6-$F88+1)/($J88*($J88+1)/2)*$D88))+($K88="custom")*CustCF!FM88</f>
        <v>0</v>
      </c>
      <c r="FT88" s="95">
        <f>($K88="Bell Curve")*(_xlfn.NORM.DIST(AND(FT$6&gt;=$F88,FT$6&lt;=$H88)*(FT$6-$F88+1),$J88/2,$M88,TRUE)-_xlfn.NORM.DIST(AND(FT$6&gt;=$F88,FT$6&lt;=$H88)*(FS$6-$F88+1),$J88/2,$M88,TRUE))/(1-2*_xlfn.NORM.DIST(0,$J88/2,$M88,TRUE))*$D88+($K88="Steady Growth")*(AND(FT$6&gt;=$F88,FT$6&lt;=$H88)*((FT$6-$F88+1)/($J88*($J88+1)/2)*$D88))+($K88="custom")*CustCF!FN88</f>
        <v>0</v>
      </c>
      <c r="FU88" s="95">
        <f>($K88="Bell Curve")*(_xlfn.NORM.DIST(AND(FU$6&gt;=$F88,FU$6&lt;=$H88)*(FU$6-$F88+1),$J88/2,$M88,TRUE)-_xlfn.NORM.DIST(AND(FU$6&gt;=$F88,FU$6&lt;=$H88)*(FT$6-$F88+1),$J88/2,$M88,TRUE))/(1-2*_xlfn.NORM.DIST(0,$J88/2,$M88,TRUE))*$D88+($K88="Steady Growth")*(AND(FU$6&gt;=$F88,FU$6&lt;=$H88)*((FU$6-$F88+1)/($J88*($J88+1)/2)*$D88))+($K88="custom")*CustCF!FO88</f>
        <v>0</v>
      </c>
      <c r="FV88" s="95">
        <f>($K88="Bell Curve")*(_xlfn.NORM.DIST(AND(FV$6&gt;=$F88,FV$6&lt;=$H88)*(FV$6-$F88+1),$J88/2,$M88,TRUE)-_xlfn.NORM.DIST(AND(FV$6&gt;=$F88,FV$6&lt;=$H88)*(FU$6-$F88+1),$J88/2,$M88,TRUE))/(1-2*_xlfn.NORM.DIST(0,$J88/2,$M88,TRUE))*$D88+($K88="Steady Growth")*(AND(FV$6&gt;=$F88,FV$6&lt;=$H88)*((FV$6-$F88+1)/($J88*($J88+1)/2)*$D88))+($K88="custom")*CustCF!FP88</f>
        <v>0</v>
      </c>
      <c r="FW88" s="95">
        <f>($K88="Bell Curve")*(_xlfn.NORM.DIST(AND(FW$6&gt;=$F88,FW$6&lt;=$H88)*(FW$6-$F88+1),$J88/2,$M88,TRUE)-_xlfn.NORM.DIST(AND(FW$6&gt;=$F88,FW$6&lt;=$H88)*(FV$6-$F88+1),$J88/2,$M88,TRUE))/(1-2*_xlfn.NORM.DIST(0,$J88/2,$M88,TRUE))*$D88+($K88="Steady Growth")*(AND(FW$6&gt;=$F88,FW$6&lt;=$H88)*((FW$6-$F88+1)/($J88*($J88+1)/2)*$D88))+($K88="custom")*CustCF!FQ88</f>
        <v>0</v>
      </c>
      <c r="FX88" s="95">
        <f>($K88="Bell Curve")*(_xlfn.NORM.DIST(AND(FX$6&gt;=$F88,FX$6&lt;=$H88)*(FX$6-$F88+1),$J88/2,$M88,TRUE)-_xlfn.NORM.DIST(AND(FX$6&gt;=$F88,FX$6&lt;=$H88)*(FW$6-$F88+1),$J88/2,$M88,TRUE))/(1-2*_xlfn.NORM.DIST(0,$J88/2,$M88,TRUE))*$D88+($K88="Steady Growth")*(AND(FX$6&gt;=$F88,FX$6&lt;=$H88)*((FX$6-$F88+1)/($J88*($J88+1)/2)*$D88))+($K88="custom")*CustCF!FR88</f>
        <v>0</v>
      </c>
      <c r="FY88" s="95">
        <f>($K88="Bell Curve")*(_xlfn.NORM.DIST(AND(FY$6&gt;=$F88,FY$6&lt;=$H88)*(FY$6-$F88+1),$J88/2,$M88,TRUE)-_xlfn.NORM.DIST(AND(FY$6&gt;=$F88,FY$6&lt;=$H88)*(FX$6-$F88+1),$J88/2,$M88,TRUE))/(1-2*_xlfn.NORM.DIST(0,$J88/2,$M88,TRUE))*$D88+($K88="Steady Growth")*(AND(FY$6&gt;=$F88,FY$6&lt;=$H88)*((FY$6-$F88+1)/($J88*($J88+1)/2)*$D88))+($K88="custom")*CustCF!FS88</f>
        <v>0</v>
      </c>
      <c r="FZ88" s="95">
        <f>($K88="Bell Curve")*(_xlfn.NORM.DIST(AND(FZ$6&gt;=$F88,FZ$6&lt;=$H88)*(FZ$6-$F88+1),$J88/2,$M88,TRUE)-_xlfn.NORM.DIST(AND(FZ$6&gt;=$F88,FZ$6&lt;=$H88)*(FY$6-$F88+1),$J88/2,$M88,TRUE))/(1-2*_xlfn.NORM.DIST(0,$J88/2,$M88,TRUE))*$D88+($K88="Steady Growth")*(AND(FZ$6&gt;=$F88,FZ$6&lt;=$H88)*((FZ$6-$F88+1)/($J88*($J88+1)/2)*$D88))+($K88="custom")*CustCF!FT88</f>
        <v>0</v>
      </c>
      <c r="GA88" s="95">
        <f>($K88="Bell Curve")*(_xlfn.NORM.DIST(AND(GA$6&gt;=$F88,GA$6&lt;=$H88)*(GA$6-$F88+1),$J88/2,$M88,TRUE)-_xlfn.NORM.DIST(AND(GA$6&gt;=$F88,GA$6&lt;=$H88)*(FZ$6-$F88+1),$J88/2,$M88,TRUE))/(1-2*_xlfn.NORM.DIST(0,$J88/2,$M88,TRUE))*$D88+($K88="Steady Growth")*(AND(GA$6&gt;=$F88,GA$6&lt;=$H88)*((GA$6-$F88+1)/($J88*($J88+1)/2)*$D88))+($K88="custom")*CustCF!FU88</f>
        <v>0</v>
      </c>
      <c r="GB88" s="95">
        <f>($K88="Bell Curve")*(_xlfn.NORM.DIST(AND(GB$6&gt;=$F88,GB$6&lt;=$H88)*(GB$6-$F88+1),$J88/2,$M88,TRUE)-_xlfn.NORM.DIST(AND(GB$6&gt;=$F88,GB$6&lt;=$H88)*(GA$6-$F88+1),$J88/2,$M88,TRUE))/(1-2*_xlfn.NORM.DIST(0,$J88/2,$M88,TRUE))*$D88+($K88="Steady Growth")*(AND(GB$6&gt;=$F88,GB$6&lt;=$H88)*((GB$6-$F88+1)/($J88*($J88+1)/2)*$D88))+($K88="custom")*CustCF!FV88</f>
        <v>0</v>
      </c>
      <c r="GC88" s="95">
        <f>($K88="Bell Curve")*(_xlfn.NORM.DIST(AND(GC$6&gt;=$F88,GC$6&lt;=$H88)*(GC$6-$F88+1),$J88/2,$M88,TRUE)-_xlfn.NORM.DIST(AND(GC$6&gt;=$F88,GC$6&lt;=$H88)*(GB$6-$F88+1),$J88/2,$M88,TRUE))/(1-2*_xlfn.NORM.DIST(0,$J88/2,$M88,TRUE))*$D88+($K88="Steady Growth")*(AND(GC$6&gt;=$F88,GC$6&lt;=$H88)*((GC$6-$F88+1)/($J88*($J88+1)/2)*$D88))+($K88="custom")*CustCF!FW88</f>
        <v>0</v>
      </c>
      <c r="GD88" s="95">
        <f>($K88="Bell Curve")*(_xlfn.NORM.DIST(AND(GD$6&gt;=$F88,GD$6&lt;=$H88)*(GD$6-$F88+1),$J88/2,$M88,TRUE)-_xlfn.NORM.DIST(AND(GD$6&gt;=$F88,GD$6&lt;=$H88)*(GC$6-$F88+1),$J88/2,$M88,TRUE))/(1-2*_xlfn.NORM.DIST(0,$J88/2,$M88,TRUE))*$D88+($K88="Steady Growth")*(AND(GD$6&gt;=$F88,GD$6&lt;=$H88)*((GD$6-$F88+1)/($J88*($J88+1)/2)*$D88))+($K88="custom")*CustCF!FX88</f>
        <v>0</v>
      </c>
      <c r="GE88" s="95">
        <f>($K88="Bell Curve")*(_xlfn.NORM.DIST(AND(GE$6&gt;=$F88,GE$6&lt;=$H88)*(GE$6-$F88+1),$J88/2,$M88,TRUE)-_xlfn.NORM.DIST(AND(GE$6&gt;=$F88,GE$6&lt;=$H88)*(GD$6-$F88+1),$J88/2,$M88,TRUE))/(1-2*_xlfn.NORM.DIST(0,$J88/2,$M88,TRUE))*$D88+($K88="Steady Growth")*(AND(GE$6&gt;=$F88,GE$6&lt;=$H88)*((GE$6-$F88+1)/($J88*($J88+1)/2)*$D88))+($K88="custom")*CustCF!FY88</f>
        <v>0</v>
      </c>
      <c r="GF88" s="95">
        <f>($K88="Bell Curve")*(_xlfn.NORM.DIST(AND(GF$6&gt;=$F88,GF$6&lt;=$H88)*(GF$6-$F88+1),$J88/2,$M88,TRUE)-_xlfn.NORM.DIST(AND(GF$6&gt;=$F88,GF$6&lt;=$H88)*(GE$6-$F88+1),$J88/2,$M88,TRUE))/(1-2*_xlfn.NORM.DIST(0,$J88/2,$M88,TRUE))*$D88+($K88="Steady Growth")*(AND(GF$6&gt;=$F88,GF$6&lt;=$H88)*((GF$6-$F88+1)/($J88*($J88+1)/2)*$D88))+($K88="custom")*CustCF!FZ88</f>
        <v>0</v>
      </c>
      <c r="GG88" s="95">
        <f>($K88="Bell Curve")*(_xlfn.NORM.DIST(AND(GG$6&gt;=$F88,GG$6&lt;=$H88)*(GG$6-$F88+1),$J88/2,$M88,TRUE)-_xlfn.NORM.DIST(AND(GG$6&gt;=$F88,GG$6&lt;=$H88)*(GF$6-$F88+1),$J88/2,$M88,TRUE))/(1-2*_xlfn.NORM.DIST(0,$J88/2,$M88,TRUE))*$D88+($K88="Steady Growth")*(AND(GG$6&gt;=$F88,GG$6&lt;=$H88)*((GG$6-$F88+1)/($J88*($J88+1)/2)*$D88))+($K88="custom")*CustCF!GA88</f>
        <v>0</v>
      </c>
      <c r="GH88" s="95">
        <f>($K88="Bell Curve")*(_xlfn.NORM.DIST(AND(GH$6&gt;=$F88,GH$6&lt;=$H88)*(GH$6-$F88+1),$J88/2,$M88,TRUE)-_xlfn.NORM.DIST(AND(GH$6&gt;=$F88,GH$6&lt;=$H88)*(GG$6-$F88+1),$J88/2,$M88,TRUE))/(1-2*_xlfn.NORM.DIST(0,$J88/2,$M88,TRUE))*$D88+($K88="Steady Growth")*(AND(GH$6&gt;=$F88,GH$6&lt;=$H88)*((GH$6-$F88+1)/($J88*($J88+1)/2)*$D88))+($K88="custom")*CustCF!GB88</f>
        <v>0</v>
      </c>
      <c r="GI88" s="95">
        <f>($K88="Bell Curve")*(_xlfn.NORM.DIST(AND(GI$6&gt;=$F88,GI$6&lt;=$H88)*(GI$6-$F88+1),$J88/2,$M88,TRUE)-_xlfn.NORM.DIST(AND(GI$6&gt;=$F88,GI$6&lt;=$H88)*(GH$6-$F88+1),$J88/2,$M88,TRUE))/(1-2*_xlfn.NORM.DIST(0,$J88/2,$M88,TRUE))*$D88+($K88="Steady Growth")*(AND(GI$6&gt;=$F88,GI$6&lt;=$H88)*((GI$6-$F88+1)/($J88*($J88+1)/2)*$D88))+($K88="custom")*CustCF!GC88</f>
        <v>0</v>
      </c>
      <c r="GJ88" s="95">
        <f>($K88="Bell Curve")*(_xlfn.NORM.DIST(AND(GJ$6&gt;=$F88,GJ$6&lt;=$H88)*(GJ$6-$F88+1),$J88/2,$M88,TRUE)-_xlfn.NORM.DIST(AND(GJ$6&gt;=$F88,GJ$6&lt;=$H88)*(GI$6-$F88+1),$J88/2,$M88,TRUE))/(1-2*_xlfn.NORM.DIST(0,$J88/2,$M88,TRUE))*$D88+($K88="Steady Growth")*(AND(GJ$6&gt;=$F88,GJ$6&lt;=$H88)*((GJ$6-$F88+1)/($J88*($J88+1)/2)*$D88))+($K88="custom")*CustCF!GD88</f>
        <v>0</v>
      </c>
      <c r="GK88" s="95">
        <f>($K88="Bell Curve")*(_xlfn.NORM.DIST(AND(GK$6&gt;=$F88,GK$6&lt;=$H88)*(GK$6-$F88+1),$J88/2,$M88,TRUE)-_xlfn.NORM.DIST(AND(GK$6&gt;=$F88,GK$6&lt;=$H88)*(GJ$6-$F88+1),$J88/2,$M88,TRUE))/(1-2*_xlfn.NORM.DIST(0,$J88/2,$M88,TRUE))*$D88+($K88="Steady Growth")*(AND(GK$6&gt;=$F88,GK$6&lt;=$H88)*((GK$6-$F88+1)/($J88*($J88+1)/2)*$D88))+($K88="custom")*CustCF!GE88</f>
        <v>0</v>
      </c>
      <c r="GL88" s="95">
        <f>($K88="Bell Curve")*(_xlfn.NORM.DIST(AND(GL$6&gt;=$F88,GL$6&lt;=$H88)*(GL$6-$F88+1),$J88/2,$M88,TRUE)-_xlfn.NORM.DIST(AND(GL$6&gt;=$F88,GL$6&lt;=$H88)*(GK$6-$F88+1),$J88/2,$M88,TRUE))/(1-2*_xlfn.NORM.DIST(0,$J88/2,$M88,TRUE))*$D88+($K88="Steady Growth")*(AND(GL$6&gt;=$F88,GL$6&lt;=$H88)*((GL$6-$F88+1)/($J88*($J88+1)/2)*$D88))+($K88="custom")*CustCF!GF88</f>
        <v>0</v>
      </c>
      <c r="GM88" s="95">
        <f>($K88="Bell Curve")*(_xlfn.NORM.DIST(AND(GM$6&gt;=$F88,GM$6&lt;=$H88)*(GM$6-$F88+1),$J88/2,$M88,TRUE)-_xlfn.NORM.DIST(AND(GM$6&gt;=$F88,GM$6&lt;=$H88)*(GL$6-$F88+1),$J88/2,$M88,TRUE))/(1-2*_xlfn.NORM.DIST(0,$J88/2,$M88,TRUE))*$D88+($K88="Steady Growth")*(AND(GM$6&gt;=$F88,GM$6&lt;=$H88)*((GM$6-$F88+1)/($J88*($J88+1)/2)*$D88))+($K88="custom")*CustCF!GG88</f>
        <v>0</v>
      </c>
      <c r="GN88" s="268">
        <f>($K88="Bell Curve")*(_xlfn.NORM.DIST(AND(GN$6&gt;=$F88,GN$6&lt;=$H88)*(GN$6-$F88+1),$J88/2,$M88,TRUE)-_xlfn.NORM.DIST(AND(GN$6&gt;=$F88,GN$6&lt;=$H88)*(GM$6-$F88+1),$J88/2,$M88,TRUE))/(1-2*_xlfn.NORM.DIST(0,$J88/2,$M88,TRUE))*$D88+($K88="Steady Growth")*(AND(GN$6&gt;=$F88,GN$6&lt;=$H88)*((GN$6-$F88+1)/($J88*($J88+1)/2)*$D88))+($K88="custom")*CustCF!GH88</f>
        <v>0</v>
      </c>
      <c r="GO88" s="1"/>
      <c r="GP88" s="67"/>
    </row>
    <row r="89" spans="1:198" customFormat="1" hidden="1" outlineLevel="1" x14ac:dyDescent="0.75">
      <c r="A89" s="1"/>
      <c r="B89" s="1"/>
      <c r="C89" s="262">
        <f>Budget!X34</f>
        <v>0</v>
      </c>
      <c r="D89" s="19">
        <f>Budget!Y34</f>
        <v>0</v>
      </c>
      <c r="E89" s="19" t="str">
        <f t="shared" si="43"/>
        <v/>
      </c>
      <c r="F89" s="263">
        <v>0</v>
      </c>
      <c r="G89" s="257">
        <f>IF(L89="custom",CustCF!F89,INDEX($P$8:$GN$8,MATCH(F89,$P$6:$GN$6,0)))</f>
        <v>46053</v>
      </c>
      <c r="H89" s="263">
        <v>0</v>
      </c>
      <c r="I89" s="257">
        <f>IF(L89="custom",CustCF!G89,INDEX($P$8:$GN$8,MATCH(H89,$P$6:$GN$6,0)))</f>
        <v>46053</v>
      </c>
      <c r="J89" s="260">
        <f t="shared" si="44"/>
        <v>1</v>
      </c>
      <c r="K89" s="265" t="s">
        <v>116</v>
      </c>
      <c r="L89" s="266" t="s">
        <v>141</v>
      </c>
      <c r="M89" s="267">
        <f t="shared" si="45"/>
        <v>9</v>
      </c>
      <c r="N89" s="18">
        <f t="shared" si="36"/>
        <v>0</v>
      </c>
      <c r="O89" s="1372">
        <f t="shared" si="46"/>
        <v>0</v>
      </c>
      <c r="P89" s="95">
        <f>($K89="Bell Curve")*(_xlfn.NORM.DIST(AND(P$6&gt;=$F89,P$6&lt;=$H89)*(P$6-$F89+1),$J89/2,$M89,TRUE)-_xlfn.NORM.DIST(AND(P$6&gt;=$F89,P$6&lt;=$H89)*(O$6-$F89+1),$J89/2,$M89,TRUE))/(1-2*_xlfn.NORM.DIST(0,$J89/2,$M89,TRUE))*$D89+($K89="Steady Growth")*(AND(P$6&gt;=$F89,P$6&lt;=$H89)*((P$6-$F89+1)/($J89*($J89+1)/2)*$D89))+($K89="custom")*CustCF!J89</f>
        <v>0</v>
      </c>
      <c r="Q89" s="95">
        <f>($K89="Bell Curve")*(_xlfn.NORM.DIST(AND(Q$6&gt;=$F89,Q$6&lt;=$H89)*(Q$6-$F89+1),$J89/2,$M89,TRUE)-_xlfn.NORM.DIST(AND(Q$6&gt;=$F89,Q$6&lt;=$H89)*(P$6-$F89+1),$J89/2,$M89,TRUE))/(1-2*_xlfn.NORM.DIST(0,$J89/2,$M89,TRUE))*$D89+($K89="Steady Growth")*(AND(Q$6&gt;=$F89,Q$6&lt;=$H89)*((Q$6-$F89+1)/($J89*($J89+1)/2)*$D89))+($K89="custom")*CustCF!K89</f>
        <v>0</v>
      </c>
      <c r="R89" s="95">
        <f>($K89="Bell Curve")*(_xlfn.NORM.DIST(AND(R$6&gt;=$F89,R$6&lt;=$H89)*(R$6-$F89+1),$J89/2,$M89,TRUE)-_xlfn.NORM.DIST(AND(R$6&gt;=$F89,R$6&lt;=$H89)*(Q$6-$F89+1),$J89/2,$M89,TRUE))/(1-2*_xlfn.NORM.DIST(0,$J89/2,$M89,TRUE))*$D89+($K89="Steady Growth")*(AND(R$6&gt;=$F89,R$6&lt;=$H89)*((R$6-$F89+1)/($J89*($J89+1)/2)*$D89))+($K89="custom")*CustCF!L89</f>
        <v>0</v>
      </c>
      <c r="S89" s="95">
        <f>($K89="Bell Curve")*(_xlfn.NORM.DIST(AND(S$6&gt;=$F89,S$6&lt;=$H89)*(S$6-$F89+1),$J89/2,$M89,TRUE)-_xlfn.NORM.DIST(AND(S$6&gt;=$F89,S$6&lt;=$H89)*(R$6-$F89+1),$J89/2,$M89,TRUE))/(1-2*_xlfn.NORM.DIST(0,$J89/2,$M89,TRUE))*$D89+($K89="Steady Growth")*(AND(S$6&gt;=$F89,S$6&lt;=$H89)*((S$6-$F89+1)/($J89*($J89+1)/2)*$D89))+($K89="custom")*CustCF!M89</f>
        <v>0</v>
      </c>
      <c r="T89" s="95">
        <f>($K89="Bell Curve")*(_xlfn.NORM.DIST(AND(T$6&gt;=$F89,T$6&lt;=$H89)*(T$6-$F89+1),$J89/2,$M89,TRUE)-_xlfn.NORM.DIST(AND(T$6&gt;=$F89,T$6&lt;=$H89)*(S$6-$F89+1),$J89/2,$M89,TRUE))/(1-2*_xlfn.NORM.DIST(0,$J89/2,$M89,TRUE))*$D89+($K89="Steady Growth")*(AND(T$6&gt;=$F89,T$6&lt;=$H89)*((T$6-$F89+1)/($J89*($J89+1)/2)*$D89))+($K89="custom")*CustCF!N89</f>
        <v>0</v>
      </c>
      <c r="U89" s="95">
        <f>($K89="Bell Curve")*(_xlfn.NORM.DIST(AND(U$6&gt;=$F89,U$6&lt;=$H89)*(U$6-$F89+1),$J89/2,$M89,TRUE)-_xlfn.NORM.DIST(AND(U$6&gt;=$F89,U$6&lt;=$H89)*(T$6-$F89+1),$J89/2,$M89,TRUE))/(1-2*_xlfn.NORM.DIST(0,$J89/2,$M89,TRUE))*$D89+($K89="Steady Growth")*(AND(U$6&gt;=$F89,U$6&lt;=$H89)*((U$6-$F89+1)/($J89*($J89+1)/2)*$D89))+($K89="custom")*CustCF!O89</f>
        <v>0</v>
      </c>
      <c r="V89" s="95">
        <f>($K89="Bell Curve")*(_xlfn.NORM.DIST(AND(V$6&gt;=$F89,V$6&lt;=$H89)*(V$6-$F89+1),$J89/2,$M89,TRUE)-_xlfn.NORM.DIST(AND(V$6&gt;=$F89,V$6&lt;=$H89)*(U$6-$F89+1),$J89/2,$M89,TRUE))/(1-2*_xlfn.NORM.DIST(0,$J89/2,$M89,TRUE))*$D89+($K89="Steady Growth")*(AND(V$6&gt;=$F89,V$6&lt;=$H89)*((V$6-$F89+1)/($J89*($J89+1)/2)*$D89))+($K89="custom")*CustCF!P89</f>
        <v>0</v>
      </c>
      <c r="W89" s="95">
        <f>($K89="Bell Curve")*(_xlfn.NORM.DIST(AND(W$6&gt;=$F89,W$6&lt;=$H89)*(W$6-$F89+1),$J89/2,$M89,TRUE)-_xlfn.NORM.DIST(AND(W$6&gt;=$F89,W$6&lt;=$H89)*(V$6-$F89+1),$J89/2,$M89,TRUE))/(1-2*_xlfn.NORM.DIST(0,$J89/2,$M89,TRUE))*$D89+($K89="Steady Growth")*(AND(W$6&gt;=$F89,W$6&lt;=$H89)*((W$6-$F89+1)/($J89*($J89+1)/2)*$D89))+($K89="custom")*CustCF!Q89</f>
        <v>0</v>
      </c>
      <c r="X89" s="95">
        <f>($K89="Bell Curve")*(_xlfn.NORM.DIST(AND(X$6&gt;=$F89,X$6&lt;=$H89)*(X$6-$F89+1),$J89/2,$M89,TRUE)-_xlfn.NORM.DIST(AND(X$6&gt;=$F89,X$6&lt;=$H89)*(W$6-$F89+1),$J89/2,$M89,TRUE))/(1-2*_xlfn.NORM.DIST(0,$J89/2,$M89,TRUE))*$D89+($K89="Steady Growth")*(AND(X$6&gt;=$F89,X$6&lt;=$H89)*((X$6-$F89+1)/($J89*($J89+1)/2)*$D89))+($K89="custom")*CustCF!R89</f>
        <v>0</v>
      </c>
      <c r="Y89" s="95">
        <f>($K89="Bell Curve")*(_xlfn.NORM.DIST(AND(Y$6&gt;=$F89,Y$6&lt;=$H89)*(Y$6-$F89+1),$J89/2,$M89,TRUE)-_xlfn.NORM.DIST(AND(Y$6&gt;=$F89,Y$6&lt;=$H89)*(X$6-$F89+1),$J89/2,$M89,TRUE))/(1-2*_xlfn.NORM.DIST(0,$J89/2,$M89,TRUE))*$D89+($K89="Steady Growth")*(AND(Y$6&gt;=$F89,Y$6&lt;=$H89)*((Y$6-$F89+1)/($J89*($J89+1)/2)*$D89))+($K89="custom")*CustCF!S89</f>
        <v>0</v>
      </c>
      <c r="Z89" s="95">
        <f>($K89="Bell Curve")*(_xlfn.NORM.DIST(AND(Z$6&gt;=$F89,Z$6&lt;=$H89)*(Z$6-$F89+1),$J89/2,$M89,TRUE)-_xlfn.NORM.DIST(AND(Z$6&gt;=$F89,Z$6&lt;=$H89)*(Y$6-$F89+1),$J89/2,$M89,TRUE))/(1-2*_xlfn.NORM.DIST(0,$J89/2,$M89,TRUE))*$D89+($K89="Steady Growth")*(AND(Z$6&gt;=$F89,Z$6&lt;=$H89)*((Z$6-$F89+1)/($J89*($J89+1)/2)*$D89))+($K89="custom")*CustCF!T89</f>
        <v>0</v>
      </c>
      <c r="AA89" s="95">
        <f>($K89="Bell Curve")*(_xlfn.NORM.DIST(AND(AA$6&gt;=$F89,AA$6&lt;=$H89)*(AA$6-$F89+1),$J89/2,$M89,TRUE)-_xlfn.NORM.DIST(AND(AA$6&gt;=$F89,AA$6&lt;=$H89)*(Z$6-$F89+1),$J89/2,$M89,TRUE))/(1-2*_xlfn.NORM.DIST(0,$J89/2,$M89,TRUE))*$D89+($K89="Steady Growth")*(AND(AA$6&gt;=$F89,AA$6&lt;=$H89)*((AA$6-$F89+1)/($J89*($J89+1)/2)*$D89))+($K89="custom")*CustCF!U89</f>
        <v>0</v>
      </c>
      <c r="AB89" s="95">
        <f>($K89="Bell Curve")*(_xlfn.NORM.DIST(AND(AB$6&gt;=$F89,AB$6&lt;=$H89)*(AB$6-$F89+1),$J89/2,$M89,TRUE)-_xlfn.NORM.DIST(AND(AB$6&gt;=$F89,AB$6&lt;=$H89)*(AA$6-$F89+1),$J89/2,$M89,TRUE))/(1-2*_xlfn.NORM.DIST(0,$J89/2,$M89,TRUE))*$D89+($K89="Steady Growth")*(AND(AB$6&gt;=$F89,AB$6&lt;=$H89)*((AB$6-$F89+1)/($J89*($J89+1)/2)*$D89))+($K89="custom")*CustCF!V89</f>
        <v>0</v>
      </c>
      <c r="AC89" s="95">
        <f>($K89="Bell Curve")*(_xlfn.NORM.DIST(AND(AC$6&gt;=$F89,AC$6&lt;=$H89)*(AC$6-$F89+1),$J89/2,$M89,TRUE)-_xlfn.NORM.DIST(AND(AC$6&gt;=$F89,AC$6&lt;=$H89)*(AB$6-$F89+1),$J89/2,$M89,TRUE))/(1-2*_xlfn.NORM.DIST(0,$J89/2,$M89,TRUE))*$D89+($K89="Steady Growth")*(AND(AC$6&gt;=$F89,AC$6&lt;=$H89)*((AC$6-$F89+1)/($J89*($J89+1)/2)*$D89))+($K89="custom")*CustCF!W89</f>
        <v>0</v>
      </c>
      <c r="AD89" s="95">
        <f>($K89="Bell Curve")*(_xlfn.NORM.DIST(AND(AD$6&gt;=$F89,AD$6&lt;=$H89)*(AD$6-$F89+1),$J89/2,$M89,TRUE)-_xlfn.NORM.DIST(AND(AD$6&gt;=$F89,AD$6&lt;=$H89)*(AC$6-$F89+1),$J89/2,$M89,TRUE))/(1-2*_xlfn.NORM.DIST(0,$J89/2,$M89,TRUE))*$D89+($K89="Steady Growth")*(AND(AD$6&gt;=$F89,AD$6&lt;=$H89)*((AD$6-$F89+1)/($J89*($J89+1)/2)*$D89))+($K89="custom")*CustCF!X89</f>
        <v>0</v>
      </c>
      <c r="AE89" s="95">
        <f>($K89="Bell Curve")*(_xlfn.NORM.DIST(AND(AE$6&gt;=$F89,AE$6&lt;=$H89)*(AE$6-$F89+1),$J89/2,$M89,TRUE)-_xlfn.NORM.DIST(AND(AE$6&gt;=$F89,AE$6&lt;=$H89)*(AD$6-$F89+1),$J89/2,$M89,TRUE))/(1-2*_xlfn.NORM.DIST(0,$J89/2,$M89,TRUE))*$D89+($K89="Steady Growth")*(AND(AE$6&gt;=$F89,AE$6&lt;=$H89)*((AE$6-$F89+1)/($J89*($J89+1)/2)*$D89))+($K89="custom")*CustCF!Y89</f>
        <v>0</v>
      </c>
      <c r="AF89" s="95">
        <f>($K89="Bell Curve")*(_xlfn.NORM.DIST(AND(AF$6&gt;=$F89,AF$6&lt;=$H89)*(AF$6-$F89+1),$J89/2,$M89,TRUE)-_xlfn.NORM.DIST(AND(AF$6&gt;=$F89,AF$6&lt;=$H89)*(AE$6-$F89+1),$J89/2,$M89,TRUE))/(1-2*_xlfn.NORM.DIST(0,$J89/2,$M89,TRUE))*$D89+($K89="Steady Growth")*(AND(AF$6&gt;=$F89,AF$6&lt;=$H89)*((AF$6-$F89+1)/($J89*($J89+1)/2)*$D89))+($K89="custom")*CustCF!Z89</f>
        <v>0</v>
      </c>
      <c r="AG89" s="95">
        <f>($K89="Bell Curve")*(_xlfn.NORM.DIST(AND(AG$6&gt;=$F89,AG$6&lt;=$H89)*(AG$6-$F89+1),$J89/2,$M89,TRUE)-_xlfn.NORM.DIST(AND(AG$6&gt;=$F89,AG$6&lt;=$H89)*(AF$6-$F89+1),$J89/2,$M89,TRUE))/(1-2*_xlfn.NORM.DIST(0,$J89/2,$M89,TRUE))*$D89+($K89="Steady Growth")*(AND(AG$6&gt;=$F89,AG$6&lt;=$H89)*((AG$6-$F89+1)/($J89*($J89+1)/2)*$D89))+($K89="custom")*CustCF!AA89</f>
        <v>0</v>
      </c>
      <c r="AH89" s="95">
        <f>($K89="Bell Curve")*(_xlfn.NORM.DIST(AND(AH$6&gt;=$F89,AH$6&lt;=$H89)*(AH$6-$F89+1),$J89/2,$M89,TRUE)-_xlfn.NORM.DIST(AND(AH$6&gt;=$F89,AH$6&lt;=$H89)*(AG$6-$F89+1),$J89/2,$M89,TRUE))/(1-2*_xlfn.NORM.DIST(0,$J89/2,$M89,TRUE))*$D89+($K89="Steady Growth")*(AND(AH$6&gt;=$F89,AH$6&lt;=$H89)*((AH$6-$F89+1)/($J89*($J89+1)/2)*$D89))+($K89="custom")*CustCF!AB89</f>
        <v>0</v>
      </c>
      <c r="AI89" s="95">
        <f>($K89="Bell Curve")*(_xlfn.NORM.DIST(AND(AI$6&gt;=$F89,AI$6&lt;=$H89)*(AI$6-$F89+1),$J89/2,$M89,TRUE)-_xlfn.NORM.DIST(AND(AI$6&gt;=$F89,AI$6&lt;=$H89)*(AH$6-$F89+1),$J89/2,$M89,TRUE))/(1-2*_xlfn.NORM.DIST(0,$J89/2,$M89,TRUE))*$D89+($K89="Steady Growth")*(AND(AI$6&gt;=$F89,AI$6&lt;=$H89)*((AI$6-$F89+1)/($J89*($J89+1)/2)*$D89))+($K89="custom")*CustCF!AC89</f>
        <v>0</v>
      </c>
      <c r="AJ89" s="95">
        <f>($K89="Bell Curve")*(_xlfn.NORM.DIST(AND(AJ$6&gt;=$F89,AJ$6&lt;=$H89)*(AJ$6-$F89+1),$J89/2,$M89,TRUE)-_xlfn.NORM.DIST(AND(AJ$6&gt;=$F89,AJ$6&lt;=$H89)*(AI$6-$F89+1),$J89/2,$M89,TRUE))/(1-2*_xlfn.NORM.DIST(0,$J89/2,$M89,TRUE))*$D89+($K89="Steady Growth")*(AND(AJ$6&gt;=$F89,AJ$6&lt;=$H89)*((AJ$6-$F89+1)/($J89*($J89+1)/2)*$D89))+($K89="custom")*CustCF!AD89</f>
        <v>0</v>
      </c>
      <c r="AK89" s="95">
        <f>($K89="Bell Curve")*(_xlfn.NORM.DIST(AND(AK$6&gt;=$F89,AK$6&lt;=$H89)*(AK$6-$F89+1),$J89/2,$M89,TRUE)-_xlfn.NORM.DIST(AND(AK$6&gt;=$F89,AK$6&lt;=$H89)*(AJ$6-$F89+1),$J89/2,$M89,TRUE))/(1-2*_xlfn.NORM.DIST(0,$J89/2,$M89,TRUE))*$D89+($K89="Steady Growth")*(AND(AK$6&gt;=$F89,AK$6&lt;=$H89)*((AK$6-$F89+1)/($J89*($J89+1)/2)*$D89))+($K89="custom")*CustCF!AE89</f>
        <v>0</v>
      </c>
      <c r="AL89" s="95">
        <f>($K89="Bell Curve")*(_xlfn.NORM.DIST(AND(AL$6&gt;=$F89,AL$6&lt;=$H89)*(AL$6-$F89+1),$J89/2,$M89,TRUE)-_xlfn.NORM.DIST(AND(AL$6&gt;=$F89,AL$6&lt;=$H89)*(AK$6-$F89+1),$J89/2,$M89,TRUE))/(1-2*_xlfn.NORM.DIST(0,$J89/2,$M89,TRUE))*$D89+($K89="Steady Growth")*(AND(AL$6&gt;=$F89,AL$6&lt;=$H89)*((AL$6-$F89+1)/($J89*($J89+1)/2)*$D89))+($K89="custom")*CustCF!AF89</f>
        <v>0</v>
      </c>
      <c r="AM89" s="95">
        <f>($K89="Bell Curve")*(_xlfn.NORM.DIST(AND(AM$6&gt;=$F89,AM$6&lt;=$H89)*(AM$6-$F89+1),$J89/2,$M89,TRUE)-_xlfn.NORM.DIST(AND(AM$6&gt;=$F89,AM$6&lt;=$H89)*(AL$6-$F89+1),$J89/2,$M89,TRUE))/(1-2*_xlfn.NORM.DIST(0,$J89/2,$M89,TRUE))*$D89+($K89="Steady Growth")*(AND(AM$6&gt;=$F89,AM$6&lt;=$H89)*((AM$6-$F89+1)/($J89*($J89+1)/2)*$D89))+($K89="custom")*CustCF!AG89</f>
        <v>0</v>
      </c>
      <c r="AN89" s="95">
        <f>($K89="Bell Curve")*(_xlfn.NORM.DIST(AND(AN$6&gt;=$F89,AN$6&lt;=$H89)*(AN$6-$F89+1),$J89/2,$M89,TRUE)-_xlfn.NORM.DIST(AND(AN$6&gt;=$F89,AN$6&lt;=$H89)*(AM$6-$F89+1),$J89/2,$M89,TRUE))/(1-2*_xlfn.NORM.DIST(0,$J89/2,$M89,TRUE))*$D89+($K89="Steady Growth")*(AND(AN$6&gt;=$F89,AN$6&lt;=$H89)*((AN$6-$F89+1)/($J89*($J89+1)/2)*$D89))+($K89="custom")*CustCF!AH89</f>
        <v>0</v>
      </c>
      <c r="AO89" s="95">
        <f>($K89="Bell Curve")*(_xlfn.NORM.DIST(AND(AO$6&gt;=$F89,AO$6&lt;=$H89)*(AO$6-$F89+1),$J89/2,$M89,TRUE)-_xlfn.NORM.DIST(AND(AO$6&gt;=$F89,AO$6&lt;=$H89)*(AN$6-$F89+1),$J89/2,$M89,TRUE))/(1-2*_xlfn.NORM.DIST(0,$J89/2,$M89,TRUE))*$D89+($K89="Steady Growth")*(AND(AO$6&gt;=$F89,AO$6&lt;=$H89)*((AO$6-$F89+1)/($J89*($J89+1)/2)*$D89))+($K89="custom")*CustCF!AI89</f>
        <v>0</v>
      </c>
      <c r="AP89" s="95">
        <f>($K89="Bell Curve")*(_xlfn.NORM.DIST(AND(AP$6&gt;=$F89,AP$6&lt;=$H89)*(AP$6-$F89+1),$J89/2,$M89,TRUE)-_xlfn.NORM.DIST(AND(AP$6&gt;=$F89,AP$6&lt;=$H89)*(AO$6-$F89+1),$J89/2,$M89,TRUE))/(1-2*_xlfn.NORM.DIST(0,$J89/2,$M89,TRUE))*$D89+($K89="Steady Growth")*(AND(AP$6&gt;=$F89,AP$6&lt;=$H89)*((AP$6-$F89+1)/($J89*($J89+1)/2)*$D89))+($K89="custom")*CustCF!AJ89</f>
        <v>0</v>
      </c>
      <c r="AQ89" s="95">
        <f>($K89="Bell Curve")*(_xlfn.NORM.DIST(AND(AQ$6&gt;=$F89,AQ$6&lt;=$H89)*(AQ$6-$F89+1),$J89/2,$M89,TRUE)-_xlfn.NORM.DIST(AND(AQ$6&gt;=$F89,AQ$6&lt;=$H89)*(AP$6-$F89+1),$J89/2,$M89,TRUE))/(1-2*_xlfn.NORM.DIST(0,$J89/2,$M89,TRUE))*$D89+($K89="Steady Growth")*(AND(AQ$6&gt;=$F89,AQ$6&lt;=$H89)*((AQ$6-$F89+1)/($J89*($J89+1)/2)*$D89))+($K89="custom")*CustCF!AK89</f>
        <v>0</v>
      </c>
      <c r="AR89" s="95">
        <f>($K89="Bell Curve")*(_xlfn.NORM.DIST(AND(AR$6&gt;=$F89,AR$6&lt;=$H89)*(AR$6-$F89+1),$J89/2,$M89,TRUE)-_xlfn.NORM.DIST(AND(AR$6&gt;=$F89,AR$6&lt;=$H89)*(AQ$6-$F89+1),$J89/2,$M89,TRUE))/(1-2*_xlfn.NORM.DIST(0,$J89/2,$M89,TRUE))*$D89+($K89="Steady Growth")*(AND(AR$6&gt;=$F89,AR$6&lt;=$H89)*((AR$6-$F89+1)/($J89*($J89+1)/2)*$D89))+($K89="custom")*CustCF!AL89</f>
        <v>0</v>
      </c>
      <c r="AS89" s="95">
        <f>($K89="Bell Curve")*(_xlfn.NORM.DIST(AND(AS$6&gt;=$F89,AS$6&lt;=$H89)*(AS$6-$F89+1),$J89/2,$M89,TRUE)-_xlfn.NORM.DIST(AND(AS$6&gt;=$F89,AS$6&lt;=$H89)*(AR$6-$F89+1),$J89/2,$M89,TRUE))/(1-2*_xlfn.NORM.DIST(0,$J89/2,$M89,TRUE))*$D89+($K89="Steady Growth")*(AND(AS$6&gt;=$F89,AS$6&lt;=$H89)*((AS$6-$F89+1)/($J89*($J89+1)/2)*$D89))+($K89="custom")*CustCF!AM89</f>
        <v>0</v>
      </c>
      <c r="AT89" s="95">
        <f>($K89="Bell Curve")*(_xlfn.NORM.DIST(AND(AT$6&gt;=$F89,AT$6&lt;=$H89)*(AT$6-$F89+1),$J89/2,$M89,TRUE)-_xlfn.NORM.DIST(AND(AT$6&gt;=$F89,AT$6&lt;=$H89)*(AS$6-$F89+1),$J89/2,$M89,TRUE))/(1-2*_xlfn.NORM.DIST(0,$J89/2,$M89,TRUE))*$D89+($K89="Steady Growth")*(AND(AT$6&gt;=$F89,AT$6&lt;=$H89)*((AT$6-$F89+1)/($J89*($J89+1)/2)*$D89))+($K89="custom")*CustCF!AN89</f>
        <v>0</v>
      </c>
      <c r="AU89" s="95">
        <f>($K89="Bell Curve")*(_xlfn.NORM.DIST(AND(AU$6&gt;=$F89,AU$6&lt;=$H89)*(AU$6-$F89+1),$J89/2,$M89,TRUE)-_xlfn.NORM.DIST(AND(AU$6&gt;=$F89,AU$6&lt;=$H89)*(AT$6-$F89+1),$J89/2,$M89,TRUE))/(1-2*_xlfn.NORM.DIST(0,$J89/2,$M89,TRUE))*$D89+($K89="Steady Growth")*(AND(AU$6&gt;=$F89,AU$6&lt;=$H89)*((AU$6-$F89+1)/($J89*($J89+1)/2)*$D89))+($K89="custom")*CustCF!AO89</f>
        <v>0</v>
      </c>
      <c r="AV89" s="95">
        <f>($K89="Bell Curve")*(_xlfn.NORM.DIST(AND(AV$6&gt;=$F89,AV$6&lt;=$H89)*(AV$6-$F89+1),$J89/2,$M89,TRUE)-_xlfn.NORM.DIST(AND(AV$6&gt;=$F89,AV$6&lt;=$H89)*(AU$6-$F89+1),$J89/2,$M89,TRUE))/(1-2*_xlfn.NORM.DIST(0,$J89/2,$M89,TRUE))*$D89+($K89="Steady Growth")*(AND(AV$6&gt;=$F89,AV$6&lt;=$H89)*((AV$6-$F89+1)/($J89*($J89+1)/2)*$D89))+($K89="custom")*CustCF!AP89</f>
        <v>0</v>
      </c>
      <c r="AW89" s="95">
        <f>($K89="Bell Curve")*(_xlfn.NORM.DIST(AND(AW$6&gt;=$F89,AW$6&lt;=$H89)*(AW$6-$F89+1),$J89/2,$M89,TRUE)-_xlfn.NORM.DIST(AND(AW$6&gt;=$F89,AW$6&lt;=$H89)*(AV$6-$F89+1),$J89/2,$M89,TRUE))/(1-2*_xlfn.NORM.DIST(0,$J89/2,$M89,TRUE))*$D89+($K89="Steady Growth")*(AND(AW$6&gt;=$F89,AW$6&lt;=$H89)*((AW$6-$F89+1)/($J89*($J89+1)/2)*$D89))+($K89="custom")*CustCF!AQ89</f>
        <v>0</v>
      </c>
      <c r="AX89" s="95">
        <f>($K89="Bell Curve")*(_xlfn.NORM.DIST(AND(AX$6&gt;=$F89,AX$6&lt;=$H89)*(AX$6-$F89+1),$J89/2,$M89,TRUE)-_xlfn.NORM.DIST(AND(AX$6&gt;=$F89,AX$6&lt;=$H89)*(AW$6-$F89+1),$J89/2,$M89,TRUE))/(1-2*_xlfn.NORM.DIST(0,$J89/2,$M89,TRUE))*$D89+($K89="Steady Growth")*(AND(AX$6&gt;=$F89,AX$6&lt;=$H89)*((AX$6-$F89+1)/($J89*($J89+1)/2)*$D89))+($K89="custom")*CustCF!AR89</f>
        <v>0</v>
      </c>
      <c r="AY89" s="95">
        <f>($K89="Bell Curve")*(_xlfn.NORM.DIST(AND(AY$6&gt;=$F89,AY$6&lt;=$H89)*(AY$6-$F89+1),$J89/2,$M89,TRUE)-_xlfn.NORM.DIST(AND(AY$6&gt;=$F89,AY$6&lt;=$H89)*(AX$6-$F89+1),$J89/2,$M89,TRUE))/(1-2*_xlfn.NORM.DIST(0,$J89/2,$M89,TRUE))*$D89+($K89="Steady Growth")*(AND(AY$6&gt;=$F89,AY$6&lt;=$H89)*((AY$6-$F89+1)/($J89*($J89+1)/2)*$D89))+($K89="custom")*CustCF!AS89</f>
        <v>0</v>
      </c>
      <c r="AZ89" s="95">
        <f>($K89="Bell Curve")*(_xlfn.NORM.DIST(AND(AZ$6&gt;=$F89,AZ$6&lt;=$H89)*(AZ$6-$F89+1),$J89/2,$M89,TRUE)-_xlfn.NORM.DIST(AND(AZ$6&gt;=$F89,AZ$6&lt;=$H89)*(AY$6-$F89+1),$J89/2,$M89,TRUE))/(1-2*_xlfn.NORM.DIST(0,$J89/2,$M89,TRUE))*$D89+($K89="Steady Growth")*(AND(AZ$6&gt;=$F89,AZ$6&lt;=$H89)*((AZ$6-$F89+1)/($J89*($J89+1)/2)*$D89))+($K89="custom")*CustCF!AT89</f>
        <v>0</v>
      </c>
      <c r="BA89" s="95">
        <f>($K89="Bell Curve")*(_xlfn.NORM.DIST(AND(BA$6&gt;=$F89,BA$6&lt;=$H89)*(BA$6-$F89+1),$J89/2,$M89,TRUE)-_xlfn.NORM.DIST(AND(BA$6&gt;=$F89,BA$6&lt;=$H89)*(AZ$6-$F89+1),$J89/2,$M89,TRUE))/(1-2*_xlfn.NORM.DIST(0,$J89/2,$M89,TRUE))*$D89+($K89="Steady Growth")*(AND(BA$6&gt;=$F89,BA$6&lt;=$H89)*((BA$6-$F89+1)/($J89*($J89+1)/2)*$D89))+($K89="custom")*CustCF!AU89</f>
        <v>0</v>
      </c>
      <c r="BB89" s="95">
        <f>($K89="Bell Curve")*(_xlfn.NORM.DIST(AND(BB$6&gt;=$F89,BB$6&lt;=$H89)*(BB$6-$F89+1),$J89/2,$M89,TRUE)-_xlfn.NORM.DIST(AND(BB$6&gt;=$F89,BB$6&lt;=$H89)*(BA$6-$F89+1),$J89/2,$M89,TRUE))/(1-2*_xlfn.NORM.DIST(0,$J89/2,$M89,TRUE))*$D89+($K89="Steady Growth")*(AND(BB$6&gt;=$F89,BB$6&lt;=$H89)*((BB$6-$F89+1)/($J89*($J89+1)/2)*$D89))+($K89="custom")*CustCF!AV89</f>
        <v>0</v>
      </c>
      <c r="BC89" s="95">
        <f>($K89="Bell Curve")*(_xlfn.NORM.DIST(AND(BC$6&gt;=$F89,BC$6&lt;=$H89)*(BC$6-$F89+1),$J89/2,$M89,TRUE)-_xlfn.NORM.DIST(AND(BC$6&gt;=$F89,BC$6&lt;=$H89)*(BB$6-$F89+1),$J89/2,$M89,TRUE))/(1-2*_xlfn.NORM.DIST(0,$J89/2,$M89,TRUE))*$D89+($K89="Steady Growth")*(AND(BC$6&gt;=$F89,BC$6&lt;=$H89)*((BC$6-$F89+1)/($J89*($J89+1)/2)*$D89))+($K89="custom")*CustCF!AW89</f>
        <v>0</v>
      </c>
      <c r="BD89" s="95">
        <f>($K89="Bell Curve")*(_xlfn.NORM.DIST(AND(BD$6&gt;=$F89,BD$6&lt;=$H89)*(BD$6-$F89+1),$J89/2,$M89,TRUE)-_xlfn.NORM.DIST(AND(BD$6&gt;=$F89,BD$6&lt;=$H89)*(BC$6-$F89+1),$J89/2,$M89,TRUE))/(1-2*_xlfn.NORM.DIST(0,$J89/2,$M89,TRUE))*$D89+($K89="Steady Growth")*(AND(BD$6&gt;=$F89,BD$6&lt;=$H89)*((BD$6-$F89+1)/($J89*($J89+1)/2)*$D89))+($K89="custom")*CustCF!AX89</f>
        <v>0</v>
      </c>
      <c r="BE89" s="95">
        <f>($K89="Bell Curve")*(_xlfn.NORM.DIST(AND(BE$6&gt;=$F89,BE$6&lt;=$H89)*(BE$6-$F89+1),$J89/2,$M89,TRUE)-_xlfn.NORM.DIST(AND(BE$6&gt;=$F89,BE$6&lt;=$H89)*(BD$6-$F89+1),$J89/2,$M89,TRUE))/(1-2*_xlfn.NORM.DIST(0,$J89/2,$M89,TRUE))*$D89+($K89="Steady Growth")*(AND(BE$6&gt;=$F89,BE$6&lt;=$H89)*((BE$6-$F89+1)/($J89*($J89+1)/2)*$D89))+($K89="custom")*CustCF!AY89</f>
        <v>0</v>
      </c>
      <c r="BF89" s="95">
        <f>($K89="Bell Curve")*(_xlfn.NORM.DIST(AND(BF$6&gt;=$F89,BF$6&lt;=$H89)*(BF$6-$F89+1),$J89/2,$M89,TRUE)-_xlfn.NORM.DIST(AND(BF$6&gt;=$F89,BF$6&lt;=$H89)*(BE$6-$F89+1),$J89/2,$M89,TRUE))/(1-2*_xlfn.NORM.DIST(0,$J89/2,$M89,TRUE))*$D89+($K89="Steady Growth")*(AND(BF$6&gt;=$F89,BF$6&lt;=$H89)*((BF$6-$F89+1)/($J89*($J89+1)/2)*$D89))+($K89="custom")*CustCF!AZ89</f>
        <v>0</v>
      </c>
      <c r="BG89" s="95">
        <f>($K89="Bell Curve")*(_xlfn.NORM.DIST(AND(BG$6&gt;=$F89,BG$6&lt;=$H89)*(BG$6-$F89+1),$J89/2,$M89,TRUE)-_xlfn.NORM.DIST(AND(BG$6&gt;=$F89,BG$6&lt;=$H89)*(BF$6-$F89+1),$J89/2,$M89,TRUE))/(1-2*_xlfn.NORM.DIST(0,$J89/2,$M89,TRUE))*$D89+($K89="Steady Growth")*(AND(BG$6&gt;=$F89,BG$6&lt;=$H89)*((BG$6-$F89+1)/($J89*($J89+1)/2)*$D89))+($K89="custom")*CustCF!BA89</f>
        <v>0</v>
      </c>
      <c r="BH89" s="95">
        <f>($K89="Bell Curve")*(_xlfn.NORM.DIST(AND(BH$6&gt;=$F89,BH$6&lt;=$H89)*(BH$6-$F89+1),$J89/2,$M89,TRUE)-_xlfn.NORM.DIST(AND(BH$6&gt;=$F89,BH$6&lt;=$H89)*(BG$6-$F89+1),$J89/2,$M89,TRUE))/(1-2*_xlfn.NORM.DIST(0,$J89/2,$M89,TRUE))*$D89+($K89="Steady Growth")*(AND(BH$6&gt;=$F89,BH$6&lt;=$H89)*((BH$6-$F89+1)/($J89*($J89+1)/2)*$D89))+($K89="custom")*CustCF!BB89</f>
        <v>0</v>
      </c>
      <c r="BI89" s="95">
        <f>($K89="Bell Curve")*(_xlfn.NORM.DIST(AND(BI$6&gt;=$F89,BI$6&lt;=$H89)*(BI$6-$F89+1),$J89/2,$M89,TRUE)-_xlfn.NORM.DIST(AND(BI$6&gt;=$F89,BI$6&lt;=$H89)*(BH$6-$F89+1),$J89/2,$M89,TRUE))/(1-2*_xlfn.NORM.DIST(0,$J89/2,$M89,TRUE))*$D89+($K89="Steady Growth")*(AND(BI$6&gt;=$F89,BI$6&lt;=$H89)*((BI$6-$F89+1)/($J89*($J89+1)/2)*$D89))+($K89="custom")*CustCF!BC89</f>
        <v>0</v>
      </c>
      <c r="BJ89" s="95">
        <f>($K89="Bell Curve")*(_xlfn.NORM.DIST(AND(BJ$6&gt;=$F89,BJ$6&lt;=$H89)*(BJ$6-$F89+1),$J89/2,$M89,TRUE)-_xlfn.NORM.DIST(AND(BJ$6&gt;=$F89,BJ$6&lt;=$H89)*(BI$6-$F89+1),$J89/2,$M89,TRUE))/(1-2*_xlfn.NORM.DIST(0,$J89/2,$M89,TRUE))*$D89+($K89="Steady Growth")*(AND(BJ$6&gt;=$F89,BJ$6&lt;=$H89)*((BJ$6-$F89+1)/($J89*($J89+1)/2)*$D89))+($K89="custom")*CustCF!BD89</f>
        <v>0</v>
      </c>
      <c r="BK89" s="95">
        <f>($K89="Bell Curve")*(_xlfn.NORM.DIST(AND(BK$6&gt;=$F89,BK$6&lt;=$H89)*(BK$6-$F89+1),$J89/2,$M89,TRUE)-_xlfn.NORM.DIST(AND(BK$6&gt;=$F89,BK$6&lt;=$H89)*(BJ$6-$F89+1),$J89/2,$M89,TRUE))/(1-2*_xlfn.NORM.DIST(0,$J89/2,$M89,TRUE))*$D89+($K89="Steady Growth")*(AND(BK$6&gt;=$F89,BK$6&lt;=$H89)*((BK$6-$F89+1)/($J89*($J89+1)/2)*$D89))+($K89="custom")*CustCF!BE89</f>
        <v>0</v>
      </c>
      <c r="BL89" s="95">
        <f>($K89="Bell Curve")*(_xlfn.NORM.DIST(AND(BL$6&gt;=$F89,BL$6&lt;=$H89)*(BL$6-$F89+1),$J89/2,$M89,TRUE)-_xlfn.NORM.DIST(AND(BL$6&gt;=$F89,BL$6&lt;=$H89)*(BK$6-$F89+1),$J89/2,$M89,TRUE))/(1-2*_xlfn.NORM.DIST(0,$J89/2,$M89,TRUE))*$D89+($K89="Steady Growth")*(AND(BL$6&gt;=$F89,BL$6&lt;=$H89)*((BL$6-$F89+1)/($J89*($J89+1)/2)*$D89))+($K89="custom")*CustCF!BF89</f>
        <v>0</v>
      </c>
      <c r="BM89" s="95">
        <f>($K89="Bell Curve")*(_xlfn.NORM.DIST(AND(BM$6&gt;=$F89,BM$6&lt;=$H89)*(BM$6-$F89+1),$J89/2,$M89,TRUE)-_xlfn.NORM.DIST(AND(BM$6&gt;=$F89,BM$6&lt;=$H89)*(BL$6-$F89+1),$J89/2,$M89,TRUE))/(1-2*_xlfn.NORM.DIST(0,$J89/2,$M89,TRUE))*$D89+($K89="Steady Growth")*(AND(BM$6&gt;=$F89,BM$6&lt;=$H89)*((BM$6-$F89+1)/($J89*($J89+1)/2)*$D89))+($K89="custom")*CustCF!BG89</f>
        <v>0</v>
      </c>
      <c r="BN89" s="95">
        <f>($K89="Bell Curve")*(_xlfn.NORM.DIST(AND(BN$6&gt;=$F89,BN$6&lt;=$H89)*(BN$6-$F89+1),$J89/2,$M89,TRUE)-_xlfn.NORM.DIST(AND(BN$6&gt;=$F89,BN$6&lt;=$H89)*(BM$6-$F89+1),$J89/2,$M89,TRUE))/(1-2*_xlfn.NORM.DIST(0,$J89/2,$M89,TRUE))*$D89+($K89="Steady Growth")*(AND(BN$6&gt;=$F89,BN$6&lt;=$H89)*((BN$6-$F89+1)/($J89*($J89+1)/2)*$D89))+($K89="custom")*CustCF!BH89</f>
        <v>0</v>
      </c>
      <c r="BO89" s="95">
        <f>($K89="Bell Curve")*(_xlfn.NORM.DIST(AND(BO$6&gt;=$F89,BO$6&lt;=$H89)*(BO$6-$F89+1),$J89/2,$M89,TRUE)-_xlfn.NORM.DIST(AND(BO$6&gt;=$F89,BO$6&lt;=$H89)*(BN$6-$F89+1),$J89/2,$M89,TRUE))/(1-2*_xlfn.NORM.DIST(0,$J89/2,$M89,TRUE))*$D89+($K89="Steady Growth")*(AND(BO$6&gt;=$F89,BO$6&lt;=$H89)*((BO$6-$F89+1)/($J89*($J89+1)/2)*$D89))+($K89="custom")*CustCF!BI89</f>
        <v>0</v>
      </c>
      <c r="BP89" s="95">
        <f>($K89="Bell Curve")*(_xlfn.NORM.DIST(AND(BP$6&gt;=$F89,BP$6&lt;=$H89)*(BP$6-$F89+1),$J89/2,$M89,TRUE)-_xlfn.NORM.DIST(AND(BP$6&gt;=$F89,BP$6&lt;=$H89)*(BO$6-$F89+1),$J89/2,$M89,TRUE))/(1-2*_xlfn.NORM.DIST(0,$J89/2,$M89,TRUE))*$D89+($K89="Steady Growth")*(AND(BP$6&gt;=$F89,BP$6&lt;=$H89)*((BP$6-$F89+1)/($J89*($J89+1)/2)*$D89))+($K89="custom")*CustCF!BJ89</f>
        <v>0</v>
      </c>
      <c r="BQ89" s="95">
        <f>($K89="Bell Curve")*(_xlfn.NORM.DIST(AND(BQ$6&gt;=$F89,BQ$6&lt;=$H89)*(BQ$6-$F89+1),$J89/2,$M89,TRUE)-_xlfn.NORM.DIST(AND(BQ$6&gt;=$F89,BQ$6&lt;=$H89)*(BP$6-$F89+1),$J89/2,$M89,TRUE))/(1-2*_xlfn.NORM.DIST(0,$J89/2,$M89,TRUE))*$D89+($K89="Steady Growth")*(AND(BQ$6&gt;=$F89,BQ$6&lt;=$H89)*((BQ$6-$F89+1)/($J89*($J89+1)/2)*$D89))+($K89="custom")*CustCF!BK89</f>
        <v>0</v>
      </c>
      <c r="BR89" s="95">
        <f>($K89="Bell Curve")*(_xlfn.NORM.DIST(AND(BR$6&gt;=$F89,BR$6&lt;=$H89)*(BR$6-$F89+1),$J89/2,$M89,TRUE)-_xlfn.NORM.DIST(AND(BR$6&gt;=$F89,BR$6&lt;=$H89)*(BQ$6-$F89+1),$J89/2,$M89,TRUE))/(1-2*_xlfn.NORM.DIST(0,$J89/2,$M89,TRUE))*$D89+($K89="Steady Growth")*(AND(BR$6&gt;=$F89,BR$6&lt;=$H89)*((BR$6-$F89+1)/($J89*($J89+1)/2)*$D89))+($K89="custom")*CustCF!BL89</f>
        <v>0</v>
      </c>
      <c r="BS89" s="95">
        <f>($K89="Bell Curve")*(_xlfn.NORM.DIST(AND(BS$6&gt;=$F89,BS$6&lt;=$H89)*(BS$6-$F89+1),$J89/2,$M89,TRUE)-_xlfn.NORM.DIST(AND(BS$6&gt;=$F89,BS$6&lt;=$H89)*(BR$6-$F89+1),$J89/2,$M89,TRUE))/(1-2*_xlfn.NORM.DIST(0,$J89/2,$M89,TRUE))*$D89+($K89="Steady Growth")*(AND(BS$6&gt;=$F89,BS$6&lt;=$H89)*((BS$6-$F89+1)/($J89*($J89+1)/2)*$D89))+($K89="custom")*CustCF!BM89</f>
        <v>0</v>
      </c>
      <c r="BT89" s="95">
        <f>($K89="Bell Curve")*(_xlfn.NORM.DIST(AND(BT$6&gt;=$F89,BT$6&lt;=$H89)*(BT$6-$F89+1),$J89/2,$M89,TRUE)-_xlfn.NORM.DIST(AND(BT$6&gt;=$F89,BT$6&lt;=$H89)*(BS$6-$F89+1),$J89/2,$M89,TRUE))/(1-2*_xlfn.NORM.DIST(0,$J89/2,$M89,TRUE))*$D89+($K89="Steady Growth")*(AND(BT$6&gt;=$F89,BT$6&lt;=$H89)*((BT$6-$F89+1)/($J89*($J89+1)/2)*$D89))+($K89="custom")*CustCF!BN89</f>
        <v>0</v>
      </c>
      <c r="BU89" s="95">
        <f>($K89="Bell Curve")*(_xlfn.NORM.DIST(AND(BU$6&gt;=$F89,BU$6&lt;=$H89)*(BU$6-$F89+1),$J89/2,$M89,TRUE)-_xlfn.NORM.DIST(AND(BU$6&gt;=$F89,BU$6&lt;=$H89)*(BT$6-$F89+1),$J89/2,$M89,TRUE))/(1-2*_xlfn.NORM.DIST(0,$J89/2,$M89,TRUE))*$D89+($K89="Steady Growth")*(AND(BU$6&gt;=$F89,BU$6&lt;=$H89)*((BU$6-$F89+1)/($J89*($J89+1)/2)*$D89))+($K89="custom")*CustCF!BO89</f>
        <v>0</v>
      </c>
      <c r="BV89" s="95">
        <f>($K89="Bell Curve")*(_xlfn.NORM.DIST(AND(BV$6&gt;=$F89,BV$6&lt;=$H89)*(BV$6-$F89+1),$J89/2,$M89,TRUE)-_xlfn.NORM.DIST(AND(BV$6&gt;=$F89,BV$6&lt;=$H89)*(BU$6-$F89+1),$J89/2,$M89,TRUE))/(1-2*_xlfn.NORM.DIST(0,$J89/2,$M89,TRUE))*$D89+($K89="Steady Growth")*(AND(BV$6&gt;=$F89,BV$6&lt;=$H89)*((BV$6-$F89+1)/($J89*($J89+1)/2)*$D89))+($K89="custom")*CustCF!BP89</f>
        <v>0</v>
      </c>
      <c r="BW89" s="95">
        <f>($K89="Bell Curve")*(_xlfn.NORM.DIST(AND(BW$6&gt;=$F89,BW$6&lt;=$H89)*(BW$6-$F89+1),$J89/2,$M89,TRUE)-_xlfn.NORM.DIST(AND(BW$6&gt;=$F89,BW$6&lt;=$H89)*(BV$6-$F89+1),$J89/2,$M89,TRUE))/(1-2*_xlfn.NORM.DIST(0,$J89/2,$M89,TRUE))*$D89+($K89="Steady Growth")*(AND(BW$6&gt;=$F89,BW$6&lt;=$H89)*((BW$6-$F89+1)/($J89*($J89+1)/2)*$D89))+($K89="custom")*CustCF!BQ89</f>
        <v>0</v>
      </c>
      <c r="BX89" s="95">
        <f>($K89="Bell Curve")*(_xlfn.NORM.DIST(AND(BX$6&gt;=$F89,BX$6&lt;=$H89)*(BX$6-$F89+1),$J89/2,$M89,TRUE)-_xlfn.NORM.DIST(AND(BX$6&gt;=$F89,BX$6&lt;=$H89)*(BW$6-$F89+1),$J89/2,$M89,TRUE))/(1-2*_xlfn.NORM.DIST(0,$J89/2,$M89,TRUE))*$D89+($K89="Steady Growth")*(AND(BX$6&gt;=$F89,BX$6&lt;=$H89)*((BX$6-$F89+1)/($J89*($J89+1)/2)*$D89))+($K89="custom")*CustCF!BR89</f>
        <v>0</v>
      </c>
      <c r="BY89" s="95">
        <f>($K89="Bell Curve")*(_xlfn.NORM.DIST(AND(BY$6&gt;=$F89,BY$6&lt;=$H89)*(BY$6-$F89+1),$J89/2,$M89,TRUE)-_xlfn.NORM.DIST(AND(BY$6&gt;=$F89,BY$6&lt;=$H89)*(BX$6-$F89+1),$J89/2,$M89,TRUE))/(1-2*_xlfn.NORM.DIST(0,$J89/2,$M89,TRUE))*$D89+($K89="Steady Growth")*(AND(BY$6&gt;=$F89,BY$6&lt;=$H89)*((BY$6-$F89+1)/($J89*($J89+1)/2)*$D89))+($K89="custom")*CustCF!BS89</f>
        <v>0</v>
      </c>
      <c r="BZ89" s="95">
        <f>($K89="Bell Curve")*(_xlfn.NORM.DIST(AND(BZ$6&gt;=$F89,BZ$6&lt;=$H89)*(BZ$6-$F89+1),$J89/2,$M89,TRUE)-_xlfn.NORM.DIST(AND(BZ$6&gt;=$F89,BZ$6&lt;=$H89)*(BY$6-$F89+1),$J89/2,$M89,TRUE))/(1-2*_xlfn.NORM.DIST(0,$J89/2,$M89,TRUE))*$D89+($K89="Steady Growth")*(AND(BZ$6&gt;=$F89,BZ$6&lt;=$H89)*((BZ$6-$F89+1)/($J89*($J89+1)/2)*$D89))+($K89="custom")*CustCF!BT89</f>
        <v>0</v>
      </c>
      <c r="CA89" s="95">
        <f>($K89="Bell Curve")*(_xlfn.NORM.DIST(AND(CA$6&gt;=$F89,CA$6&lt;=$H89)*(CA$6-$F89+1),$J89/2,$M89,TRUE)-_xlfn.NORM.DIST(AND(CA$6&gt;=$F89,CA$6&lt;=$H89)*(BZ$6-$F89+1),$J89/2,$M89,TRUE))/(1-2*_xlfn.NORM.DIST(0,$J89/2,$M89,TRUE))*$D89+($K89="Steady Growth")*(AND(CA$6&gt;=$F89,CA$6&lt;=$H89)*((CA$6-$F89+1)/($J89*($J89+1)/2)*$D89))+($K89="custom")*CustCF!BU89</f>
        <v>0</v>
      </c>
      <c r="CB89" s="95">
        <f>($K89="Bell Curve")*(_xlfn.NORM.DIST(AND(CB$6&gt;=$F89,CB$6&lt;=$H89)*(CB$6-$F89+1),$J89/2,$M89,TRUE)-_xlfn.NORM.DIST(AND(CB$6&gt;=$F89,CB$6&lt;=$H89)*(CA$6-$F89+1),$J89/2,$M89,TRUE))/(1-2*_xlfn.NORM.DIST(0,$J89/2,$M89,TRUE))*$D89+($K89="Steady Growth")*(AND(CB$6&gt;=$F89,CB$6&lt;=$H89)*((CB$6-$F89+1)/($J89*($J89+1)/2)*$D89))+($K89="custom")*CustCF!BV89</f>
        <v>0</v>
      </c>
      <c r="CC89" s="95">
        <f>($K89="Bell Curve")*(_xlfn.NORM.DIST(AND(CC$6&gt;=$F89,CC$6&lt;=$H89)*(CC$6-$F89+1),$J89/2,$M89,TRUE)-_xlfn.NORM.DIST(AND(CC$6&gt;=$F89,CC$6&lt;=$H89)*(CB$6-$F89+1),$J89/2,$M89,TRUE))/(1-2*_xlfn.NORM.DIST(0,$J89/2,$M89,TRUE))*$D89+($K89="Steady Growth")*(AND(CC$6&gt;=$F89,CC$6&lt;=$H89)*((CC$6-$F89+1)/($J89*($J89+1)/2)*$D89))+($K89="custom")*CustCF!BW89</f>
        <v>0</v>
      </c>
      <c r="CD89" s="95">
        <f>($K89="Bell Curve")*(_xlfn.NORM.DIST(AND(CD$6&gt;=$F89,CD$6&lt;=$H89)*(CD$6-$F89+1),$J89/2,$M89,TRUE)-_xlfn.NORM.DIST(AND(CD$6&gt;=$F89,CD$6&lt;=$H89)*(CC$6-$F89+1),$J89/2,$M89,TRUE))/(1-2*_xlfn.NORM.DIST(0,$J89/2,$M89,TRUE))*$D89+($K89="Steady Growth")*(AND(CD$6&gt;=$F89,CD$6&lt;=$H89)*((CD$6-$F89+1)/($J89*($J89+1)/2)*$D89))+($K89="custom")*CustCF!BX89</f>
        <v>0</v>
      </c>
      <c r="CE89" s="95">
        <f>($K89="Bell Curve")*(_xlfn.NORM.DIST(AND(CE$6&gt;=$F89,CE$6&lt;=$H89)*(CE$6-$F89+1),$J89/2,$M89,TRUE)-_xlfn.NORM.DIST(AND(CE$6&gt;=$F89,CE$6&lt;=$H89)*(CD$6-$F89+1),$J89/2,$M89,TRUE))/(1-2*_xlfn.NORM.DIST(0,$J89/2,$M89,TRUE))*$D89+($K89="Steady Growth")*(AND(CE$6&gt;=$F89,CE$6&lt;=$H89)*((CE$6-$F89+1)/($J89*($J89+1)/2)*$D89))+($K89="custom")*CustCF!BY89</f>
        <v>0</v>
      </c>
      <c r="CF89" s="95">
        <f>($K89="Bell Curve")*(_xlfn.NORM.DIST(AND(CF$6&gt;=$F89,CF$6&lt;=$H89)*(CF$6-$F89+1),$J89/2,$M89,TRUE)-_xlfn.NORM.DIST(AND(CF$6&gt;=$F89,CF$6&lt;=$H89)*(CE$6-$F89+1),$J89/2,$M89,TRUE))/(1-2*_xlfn.NORM.DIST(0,$J89/2,$M89,TRUE))*$D89+($K89="Steady Growth")*(AND(CF$6&gt;=$F89,CF$6&lt;=$H89)*((CF$6-$F89+1)/($J89*($J89+1)/2)*$D89))+($K89="custom")*CustCF!BZ89</f>
        <v>0</v>
      </c>
      <c r="CG89" s="95">
        <f>($K89="Bell Curve")*(_xlfn.NORM.DIST(AND(CG$6&gt;=$F89,CG$6&lt;=$H89)*(CG$6-$F89+1),$J89/2,$M89,TRUE)-_xlfn.NORM.DIST(AND(CG$6&gt;=$F89,CG$6&lt;=$H89)*(CF$6-$F89+1),$J89/2,$M89,TRUE))/(1-2*_xlfn.NORM.DIST(0,$J89/2,$M89,TRUE))*$D89+($K89="Steady Growth")*(AND(CG$6&gt;=$F89,CG$6&lt;=$H89)*((CG$6-$F89+1)/($J89*($J89+1)/2)*$D89))+($K89="custom")*CustCF!CA89</f>
        <v>0</v>
      </c>
      <c r="CH89" s="95">
        <f>($K89="Bell Curve")*(_xlfn.NORM.DIST(AND(CH$6&gt;=$F89,CH$6&lt;=$H89)*(CH$6-$F89+1),$J89/2,$M89,TRUE)-_xlfn.NORM.DIST(AND(CH$6&gt;=$F89,CH$6&lt;=$H89)*(CG$6-$F89+1),$J89/2,$M89,TRUE))/(1-2*_xlfn.NORM.DIST(0,$J89/2,$M89,TRUE))*$D89+($K89="Steady Growth")*(AND(CH$6&gt;=$F89,CH$6&lt;=$H89)*((CH$6-$F89+1)/($J89*($J89+1)/2)*$D89))+($K89="custom")*CustCF!CB89</f>
        <v>0</v>
      </c>
      <c r="CI89" s="95">
        <f>($K89="Bell Curve")*(_xlfn.NORM.DIST(AND(CI$6&gt;=$F89,CI$6&lt;=$H89)*(CI$6-$F89+1),$J89/2,$M89,TRUE)-_xlfn.NORM.DIST(AND(CI$6&gt;=$F89,CI$6&lt;=$H89)*(CH$6-$F89+1),$J89/2,$M89,TRUE))/(1-2*_xlfn.NORM.DIST(0,$J89/2,$M89,TRUE))*$D89+($K89="Steady Growth")*(AND(CI$6&gt;=$F89,CI$6&lt;=$H89)*((CI$6-$F89+1)/($J89*($J89+1)/2)*$D89))+($K89="custom")*CustCF!CC89</f>
        <v>0</v>
      </c>
      <c r="CJ89" s="95">
        <f>($K89="Bell Curve")*(_xlfn.NORM.DIST(AND(CJ$6&gt;=$F89,CJ$6&lt;=$H89)*(CJ$6-$F89+1),$J89/2,$M89,TRUE)-_xlfn.NORM.DIST(AND(CJ$6&gt;=$F89,CJ$6&lt;=$H89)*(CI$6-$F89+1),$J89/2,$M89,TRUE))/(1-2*_xlfn.NORM.DIST(0,$J89/2,$M89,TRUE))*$D89+($K89="Steady Growth")*(AND(CJ$6&gt;=$F89,CJ$6&lt;=$H89)*((CJ$6-$F89+1)/($J89*($J89+1)/2)*$D89))+($K89="custom")*CustCF!CD89</f>
        <v>0</v>
      </c>
      <c r="CK89" s="95">
        <f>($K89="Bell Curve")*(_xlfn.NORM.DIST(AND(CK$6&gt;=$F89,CK$6&lt;=$H89)*(CK$6-$F89+1),$J89/2,$M89,TRUE)-_xlfn.NORM.DIST(AND(CK$6&gt;=$F89,CK$6&lt;=$H89)*(CJ$6-$F89+1),$J89/2,$M89,TRUE))/(1-2*_xlfn.NORM.DIST(0,$J89/2,$M89,TRUE))*$D89+($K89="Steady Growth")*(AND(CK$6&gt;=$F89,CK$6&lt;=$H89)*((CK$6-$F89+1)/($J89*($J89+1)/2)*$D89))+($K89="custom")*CustCF!CE89</f>
        <v>0</v>
      </c>
      <c r="CL89" s="95">
        <f>($K89="Bell Curve")*(_xlfn.NORM.DIST(AND(CL$6&gt;=$F89,CL$6&lt;=$H89)*(CL$6-$F89+1),$J89/2,$M89,TRUE)-_xlfn.NORM.DIST(AND(CL$6&gt;=$F89,CL$6&lt;=$H89)*(CK$6-$F89+1),$J89/2,$M89,TRUE))/(1-2*_xlfn.NORM.DIST(0,$J89/2,$M89,TRUE))*$D89+($K89="Steady Growth")*(AND(CL$6&gt;=$F89,CL$6&lt;=$H89)*((CL$6-$F89+1)/($J89*($J89+1)/2)*$D89))+($K89="custom")*CustCF!CF89</f>
        <v>0</v>
      </c>
      <c r="CM89" s="95">
        <f>($K89="Bell Curve")*(_xlfn.NORM.DIST(AND(CM$6&gt;=$F89,CM$6&lt;=$H89)*(CM$6-$F89+1),$J89/2,$M89,TRUE)-_xlfn.NORM.DIST(AND(CM$6&gt;=$F89,CM$6&lt;=$H89)*(CL$6-$F89+1),$J89/2,$M89,TRUE))/(1-2*_xlfn.NORM.DIST(0,$J89/2,$M89,TRUE))*$D89+($K89="Steady Growth")*(AND(CM$6&gt;=$F89,CM$6&lt;=$H89)*((CM$6-$F89+1)/($J89*($J89+1)/2)*$D89))+($K89="custom")*CustCF!CG89</f>
        <v>0</v>
      </c>
      <c r="CN89" s="95">
        <f>($K89="Bell Curve")*(_xlfn.NORM.DIST(AND(CN$6&gt;=$F89,CN$6&lt;=$H89)*(CN$6-$F89+1),$J89/2,$M89,TRUE)-_xlfn.NORM.DIST(AND(CN$6&gt;=$F89,CN$6&lt;=$H89)*(CM$6-$F89+1),$J89/2,$M89,TRUE))/(1-2*_xlfn.NORM.DIST(0,$J89/2,$M89,TRUE))*$D89+($K89="Steady Growth")*(AND(CN$6&gt;=$F89,CN$6&lt;=$H89)*((CN$6-$F89+1)/($J89*($J89+1)/2)*$D89))+($K89="custom")*CustCF!CH89</f>
        <v>0</v>
      </c>
      <c r="CO89" s="95">
        <f>($K89="Bell Curve")*(_xlfn.NORM.DIST(AND(CO$6&gt;=$F89,CO$6&lt;=$H89)*(CO$6-$F89+1),$J89/2,$M89,TRUE)-_xlfn.NORM.DIST(AND(CO$6&gt;=$F89,CO$6&lt;=$H89)*(CN$6-$F89+1),$J89/2,$M89,TRUE))/(1-2*_xlfn.NORM.DIST(0,$J89/2,$M89,TRUE))*$D89+($K89="Steady Growth")*(AND(CO$6&gt;=$F89,CO$6&lt;=$H89)*((CO$6-$F89+1)/($J89*($J89+1)/2)*$D89))+($K89="custom")*CustCF!CI89</f>
        <v>0</v>
      </c>
      <c r="CP89" s="95">
        <f>($K89="Bell Curve")*(_xlfn.NORM.DIST(AND(CP$6&gt;=$F89,CP$6&lt;=$H89)*(CP$6-$F89+1),$J89/2,$M89,TRUE)-_xlfn.NORM.DIST(AND(CP$6&gt;=$F89,CP$6&lt;=$H89)*(CO$6-$F89+1),$J89/2,$M89,TRUE))/(1-2*_xlfn.NORM.DIST(0,$J89/2,$M89,TRUE))*$D89+($K89="Steady Growth")*(AND(CP$6&gt;=$F89,CP$6&lt;=$H89)*((CP$6-$F89+1)/($J89*($J89+1)/2)*$D89))+($K89="custom")*CustCF!CJ89</f>
        <v>0</v>
      </c>
      <c r="CQ89" s="95">
        <f>($K89="Bell Curve")*(_xlfn.NORM.DIST(AND(CQ$6&gt;=$F89,CQ$6&lt;=$H89)*(CQ$6-$F89+1),$J89/2,$M89,TRUE)-_xlfn.NORM.DIST(AND(CQ$6&gt;=$F89,CQ$6&lt;=$H89)*(CP$6-$F89+1),$J89/2,$M89,TRUE))/(1-2*_xlfn.NORM.DIST(0,$J89/2,$M89,TRUE))*$D89+($K89="Steady Growth")*(AND(CQ$6&gt;=$F89,CQ$6&lt;=$H89)*((CQ$6-$F89+1)/($J89*($J89+1)/2)*$D89))+($K89="custom")*CustCF!CK89</f>
        <v>0</v>
      </c>
      <c r="CR89" s="95">
        <f>($K89="Bell Curve")*(_xlfn.NORM.DIST(AND(CR$6&gt;=$F89,CR$6&lt;=$H89)*(CR$6-$F89+1),$J89/2,$M89,TRUE)-_xlfn.NORM.DIST(AND(CR$6&gt;=$F89,CR$6&lt;=$H89)*(CQ$6-$F89+1),$J89/2,$M89,TRUE))/(1-2*_xlfn.NORM.DIST(0,$J89/2,$M89,TRUE))*$D89+($K89="Steady Growth")*(AND(CR$6&gt;=$F89,CR$6&lt;=$H89)*((CR$6-$F89+1)/($J89*($J89+1)/2)*$D89))+($K89="custom")*CustCF!CL89</f>
        <v>0</v>
      </c>
      <c r="CS89" s="95">
        <f>($K89="Bell Curve")*(_xlfn.NORM.DIST(AND(CS$6&gt;=$F89,CS$6&lt;=$H89)*(CS$6-$F89+1),$J89/2,$M89,TRUE)-_xlfn.NORM.DIST(AND(CS$6&gt;=$F89,CS$6&lt;=$H89)*(CR$6-$F89+1),$J89/2,$M89,TRUE))/(1-2*_xlfn.NORM.DIST(0,$J89/2,$M89,TRUE))*$D89+($K89="Steady Growth")*(AND(CS$6&gt;=$F89,CS$6&lt;=$H89)*((CS$6-$F89+1)/($J89*($J89+1)/2)*$D89))+($K89="custom")*CustCF!CM89</f>
        <v>0</v>
      </c>
      <c r="CT89" s="95">
        <f>($K89="Bell Curve")*(_xlfn.NORM.DIST(AND(CT$6&gt;=$F89,CT$6&lt;=$H89)*(CT$6-$F89+1),$J89/2,$M89,TRUE)-_xlfn.NORM.DIST(AND(CT$6&gt;=$F89,CT$6&lt;=$H89)*(CS$6-$F89+1),$J89/2,$M89,TRUE))/(1-2*_xlfn.NORM.DIST(0,$J89/2,$M89,TRUE))*$D89+($K89="Steady Growth")*(AND(CT$6&gt;=$F89,CT$6&lt;=$H89)*((CT$6-$F89+1)/($J89*($J89+1)/2)*$D89))+($K89="custom")*CustCF!CN89</f>
        <v>0</v>
      </c>
      <c r="CU89" s="95">
        <f>($K89="Bell Curve")*(_xlfn.NORM.DIST(AND(CU$6&gt;=$F89,CU$6&lt;=$H89)*(CU$6-$F89+1),$J89/2,$M89,TRUE)-_xlfn.NORM.DIST(AND(CU$6&gt;=$F89,CU$6&lt;=$H89)*(CT$6-$F89+1),$J89/2,$M89,TRUE))/(1-2*_xlfn.NORM.DIST(0,$J89/2,$M89,TRUE))*$D89+($K89="Steady Growth")*(AND(CU$6&gt;=$F89,CU$6&lt;=$H89)*((CU$6-$F89+1)/($J89*($J89+1)/2)*$D89))+($K89="custom")*CustCF!CO89</f>
        <v>0</v>
      </c>
      <c r="CV89" s="95">
        <f>($K89="Bell Curve")*(_xlfn.NORM.DIST(AND(CV$6&gt;=$F89,CV$6&lt;=$H89)*(CV$6-$F89+1),$J89/2,$M89,TRUE)-_xlfn.NORM.DIST(AND(CV$6&gt;=$F89,CV$6&lt;=$H89)*(CU$6-$F89+1),$J89/2,$M89,TRUE))/(1-2*_xlfn.NORM.DIST(0,$J89/2,$M89,TRUE))*$D89+($K89="Steady Growth")*(AND(CV$6&gt;=$F89,CV$6&lt;=$H89)*((CV$6-$F89+1)/($J89*($J89+1)/2)*$D89))+($K89="custom")*CustCF!CP89</f>
        <v>0</v>
      </c>
      <c r="CW89" s="95">
        <f>($K89="Bell Curve")*(_xlfn.NORM.DIST(AND(CW$6&gt;=$F89,CW$6&lt;=$H89)*(CW$6-$F89+1),$J89/2,$M89,TRUE)-_xlfn.NORM.DIST(AND(CW$6&gt;=$F89,CW$6&lt;=$H89)*(CV$6-$F89+1),$J89/2,$M89,TRUE))/(1-2*_xlfn.NORM.DIST(0,$J89/2,$M89,TRUE))*$D89+($K89="Steady Growth")*(AND(CW$6&gt;=$F89,CW$6&lt;=$H89)*((CW$6-$F89+1)/($J89*($J89+1)/2)*$D89))+($K89="custom")*CustCF!CQ89</f>
        <v>0</v>
      </c>
      <c r="CX89" s="95">
        <f>($K89="Bell Curve")*(_xlfn.NORM.DIST(AND(CX$6&gt;=$F89,CX$6&lt;=$H89)*(CX$6-$F89+1),$J89/2,$M89,TRUE)-_xlfn.NORM.DIST(AND(CX$6&gt;=$F89,CX$6&lt;=$H89)*(CW$6-$F89+1),$J89/2,$M89,TRUE))/(1-2*_xlfn.NORM.DIST(0,$J89/2,$M89,TRUE))*$D89+($K89="Steady Growth")*(AND(CX$6&gt;=$F89,CX$6&lt;=$H89)*((CX$6-$F89+1)/($J89*($J89+1)/2)*$D89))+($K89="custom")*CustCF!CR89</f>
        <v>0</v>
      </c>
      <c r="CY89" s="95">
        <f>($K89="Bell Curve")*(_xlfn.NORM.DIST(AND(CY$6&gt;=$F89,CY$6&lt;=$H89)*(CY$6-$F89+1),$J89/2,$M89,TRUE)-_xlfn.NORM.DIST(AND(CY$6&gt;=$F89,CY$6&lt;=$H89)*(CX$6-$F89+1),$J89/2,$M89,TRUE))/(1-2*_xlfn.NORM.DIST(0,$J89/2,$M89,TRUE))*$D89+($K89="Steady Growth")*(AND(CY$6&gt;=$F89,CY$6&lt;=$H89)*((CY$6-$F89+1)/($J89*($J89+1)/2)*$D89))+($K89="custom")*CustCF!CS89</f>
        <v>0</v>
      </c>
      <c r="CZ89" s="95">
        <f>($K89="Bell Curve")*(_xlfn.NORM.DIST(AND(CZ$6&gt;=$F89,CZ$6&lt;=$H89)*(CZ$6-$F89+1),$J89/2,$M89,TRUE)-_xlfn.NORM.DIST(AND(CZ$6&gt;=$F89,CZ$6&lt;=$H89)*(CY$6-$F89+1),$J89/2,$M89,TRUE))/(1-2*_xlfn.NORM.DIST(0,$J89/2,$M89,TRUE))*$D89+($K89="Steady Growth")*(AND(CZ$6&gt;=$F89,CZ$6&lt;=$H89)*((CZ$6-$F89+1)/($J89*($J89+1)/2)*$D89))+($K89="custom")*CustCF!CT89</f>
        <v>0</v>
      </c>
      <c r="DA89" s="95">
        <f>($K89="Bell Curve")*(_xlfn.NORM.DIST(AND(DA$6&gt;=$F89,DA$6&lt;=$H89)*(DA$6-$F89+1),$J89/2,$M89,TRUE)-_xlfn.NORM.DIST(AND(DA$6&gt;=$F89,DA$6&lt;=$H89)*(CZ$6-$F89+1),$J89/2,$M89,TRUE))/(1-2*_xlfn.NORM.DIST(0,$J89/2,$M89,TRUE))*$D89+($K89="Steady Growth")*(AND(DA$6&gt;=$F89,DA$6&lt;=$H89)*((DA$6-$F89+1)/($J89*($J89+1)/2)*$D89))+($K89="custom")*CustCF!CU89</f>
        <v>0</v>
      </c>
      <c r="DB89" s="95">
        <f>($K89="Bell Curve")*(_xlfn.NORM.DIST(AND(DB$6&gt;=$F89,DB$6&lt;=$H89)*(DB$6-$F89+1),$J89/2,$M89,TRUE)-_xlfn.NORM.DIST(AND(DB$6&gt;=$F89,DB$6&lt;=$H89)*(DA$6-$F89+1),$J89/2,$M89,TRUE))/(1-2*_xlfn.NORM.DIST(0,$J89/2,$M89,TRUE))*$D89+($K89="Steady Growth")*(AND(DB$6&gt;=$F89,DB$6&lt;=$H89)*((DB$6-$F89+1)/($J89*($J89+1)/2)*$D89))+($K89="custom")*CustCF!CV89</f>
        <v>0</v>
      </c>
      <c r="DC89" s="95">
        <f>($K89="Bell Curve")*(_xlfn.NORM.DIST(AND(DC$6&gt;=$F89,DC$6&lt;=$H89)*(DC$6-$F89+1),$J89/2,$M89,TRUE)-_xlfn.NORM.DIST(AND(DC$6&gt;=$F89,DC$6&lt;=$H89)*(DB$6-$F89+1),$J89/2,$M89,TRUE))/(1-2*_xlfn.NORM.DIST(0,$J89/2,$M89,TRUE))*$D89+($K89="Steady Growth")*(AND(DC$6&gt;=$F89,DC$6&lt;=$H89)*((DC$6-$F89+1)/($J89*($J89+1)/2)*$D89))+($K89="custom")*CustCF!CW89</f>
        <v>0</v>
      </c>
      <c r="DD89" s="95">
        <f>($K89="Bell Curve")*(_xlfn.NORM.DIST(AND(DD$6&gt;=$F89,DD$6&lt;=$H89)*(DD$6-$F89+1),$J89/2,$M89,TRUE)-_xlfn.NORM.DIST(AND(DD$6&gt;=$F89,DD$6&lt;=$H89)*(DC$6-$F89+1),$J89/2,$M89,TRUE))/(1-2*_xlfn.NORM.DIST(0,$J89/2,$M89,TRUE))*$D89+($K89="Steady Growth")*(AND(DD$6&gt;=$F89,DD$6&lt;=$H89)*((DD$6-$F89+1)/($J89*($J89+1)/2)*$D89))+($K89="custom")*CustCF!CX89</f>
        <v>0</v>
      </c>
      <c r="DE89" s="95">
        <f>($K89="Bell Curve")*(_xlfn.NORM.DIST(AND(DE$6&gt;=$F89,DE$6&lt;=$H89)*(DE$6-$F89+1),$J89/2,$M89,TRUE)-_xlfn.NORM.DIST(AND(DE$6&gt;=$F89,DE$6&lt;=$H89)*(DD$6-$F89+1),$J89/2,$M89,TRUE))/(1-2*_xlfn.NORM.DIST(0,$J89/2,$M89,TRUE))*$D89+($K89="Steady Growth")*(AND(DE$6&gt;=$F89,DE$6&lt;=$H89)*((DE$6-$F89+1)/($J89*($J89+1)/2)*$D89))+($K89="custom")*CustCF!CY89</f>
        <v>0</v>
      </c>
      <c r="DF89" s="95">
        <f>($K89="Bell Curve")*(_xlfn.NORM.DIST(AND(DF$6&gt;=$F89,DF$6&lt;=$H89)*(DF$6-$F89+1),$J89/2,$M89,TRUE)-_xlfn.NORM.DIST(AND(DF$6&gt;=$F89,DF$6&lt;=$H89)*(DE$6-$F89+1),$J89/2,$M89,TRUE))/(1-2*_xlfn.NORM.DIST(0,$J89/2,$M89,TRUE))*$D89+($K89="Steady Growth")*(AND(DF$6&gt;=$F89,DF$6&lt;=$H89)*((DF$6-$F89+1)/($J89*($J89+1)/2)*$D89))+($K89="custom")*CustCF!CZ89</f>
        <v>0</v>
      </c>
      <c r="DG89" s="95">
        <f>($K89="Bell Curve")*(_xlfn.NORM.DIST(AND(DG$6&gt;=$F89,DG$6&lt;=$H89)*(DG$6-$F89+1),$J89/2,$M89,TRUE)-_xlfn.NORM.DIST(AND(DG$6&gt;=$F89,DG$6&lt;=$H89)*(DF$6-$F89+1),$J89/2,$M89,TRUE))/(1-2*_xlfn.NORM.DIST(0,$J89/2,$M89,TRUE))*$D89+($K89="Steady Growth")*(AND(DG$6&gt;=$F89,DG$6&lt;=$H89)*((DG$6-$F89+1)/($J89*($J89+1)/2)*$D89))+($K89="custom")*CustCF!DA89</f>
        <v>0</v>
      </c>
      <c r="DH89" s="95">
        <f>($K89="Bell Curve")*(_xlfn.NORM.DIST(AND(DH$6&gt;=$F89,DH$6&lt;=$H89)*(DH$6-$F89+1),$J89/2,$M89,TRUE)-_xlfn.NORM.DIST(AND(DH$6&gt;=$F89,DH$6&lt;=$H89)*(DG$6-$F89+1),$J89/2,$M89,TRUE))/(1-2*_xlfn.NORM.DIST(0,$J89/2,$M89,TRUE))*$D89+($K89="Steady Growth")*(AND(DH$6&gt;=$F89,DH$6&lt;=$H89)*((DH$6-$F89+1)/($J89*($J89+1)/2)*$D89))+($K89="custom")*CustCF!DB89</f>
        <v>0</v>
      </c>
      <c r="DI89" s="95">
        <f>($K89="Bell Curve")*(_xlfn.NORM.DIST(AND(DI$6&gt;=$F89,DI$6&lt;=$H89)*(DI$6-$F89+1),$J89/2,$M89,TRUE)-_xlfn.NORM.DIST(AND(DI$6&gt;=$F89,DI$6&lt;=$H89)*(DH$6-$F89+1),$J89/2,$M89,TRUE))/(1-2*_xlfn.NORM.DIST(0,$J89/2,$M89,TRUE))*$D89+($K89="Steady Growth")*(AND(DI$6&gt;=$F89,DI$6&lt;=$H89)*((DI$6-$F89+1)/($J89*($J89+1)/2)*$D89))+($K89="custom")*CustCF!DC89</f>
        <v>0</v>
      </c>
      <c r="DJ89" s="95">
        <f>($K89="Bell Curve")*(_xlfn.NORM.DIST(AND(DJ$6&gt;=$F89,DJ$6&lt;=$H89)*(DJ$6-$F89+1),$J89/2,$M89,TRUE)-_xlfn.NORM.DIST(AND(DJ$6&gt;=$F89,DJ$6&lt;=$H89)*(DI$6-$F89+1),$J89/2,$M89,TRUE))/(1-2*_xlfn.NORM.DIST(0,$J89/2,$M89,TRUE))*$D89+($K89="Steady Growth")*(AND(DJ$6&gt;=$F89,DJ$6&lt;=$H89)*((DJ$6-$F89+1)/($J89*($J89+1)/2)*$D89))+($K89="custom")*CustCF!DD89</f>
        <v>0</v>
      </c>
      <c r="DK89" s="95">
        <f>($K89="Bell Curve")*(_xlfn.NORM.DIST(AND(DK$6&gt;=$F89,DK$6&lt;=$H89)*(DK$6-$F89+1),$J89/2,$M89,TRUE)-_xlfn.NORM.DIST(AND(DK$6&gt;=$F89,DK$6&lt;=$H89)*(DJ$6-$F89+1),$J89/2,$M89,TRUE))/(1-2*_xlfn.NORM.DIST(0,$J89/2,$M89,TRUE))*$D89+($K89="Steady Growth")*(AND(DK$6&gt;=$F89,DK$6&lt;=$H89)*((DK$6-$F89+1)/($J89*($J89+1)/2)*$D89))+($K89="custom")*CustCF!DE89</f>
        <v>0</v>
      </c>
      <c r="DL89" s="95">
        <f>($K89="Bell Curve")*(_xlfn.NORM.DIST(AND(DL$6&gt;=$F89,DL$6&lt;=$H89)*(DL$6-$F89+1),$J89/2,$M89,TRUE)-_xlfn.NORM.DIST(AND(DL$6&gt;=$F89,DL$6&lt;=$H89)*(DK$6-$F89+1),$J89/2,$M89,TRUE))/(1-2*_xlfn.NORM.DIST(0,$J89/2,$M89,TRUE))*$D89+($K89="Steady Growth")*(AND(DL$6&gt;=$F89,DL$6&lt;=$H89)*((DL$6-$F89+1)/($J89*($J89+1)/2)*$D89))+($K89="custom")*CustCF!DF89</f>
        <v>0</v>
      </c>
      <c r="DM89" s="95">
        <f>($K89="Bell Curve")*(_xlfn.NORM.DIST(AND(DM$6&gt;=$F89,DM$6&lt;=$H89)*(DM$6-$F89+1),$J89/2,$M89,TRUE)-_xlfn.NORM.DIST(AND(DM$6&gt;=$F89,DM$6&lt;=$H89)*(DL$6-$F89+1),$J89/2,$M89,TRUE))/(1-2*_xlfn.NORM.DIST(0,$J89/2,$M89,TRUE))*$D89+($K89="Steady Growth")*(AND(DM$6&gt;=$F89,DM$6&lt;=$H89)*((DM$6-$F89+1)/($J89*($J89+1)/2)*$D89))+($K89="custom")*CustCF!DG89</f>
        <v>0</v>
      </c>
      <c r="DN89" s="95">
        <f>($K89="Bell Curve")*(_xlfn.NORM.DIST(AND(DN$6&gt;=$F89,DN$6&lt;=$H89)*(DN$6-$F89+1),$J89/2,$M89,TRUE)-_xlfn.NORM.DIST(AND(DN$6&gt;=$F89,DN$6&lt;=$H89)*(DM$6-$F89+1),$J89/2,$M89,TRUE))/(1-2*_xlfn.NORM.DIST(0,$J89/2,$M89,TRUE))*$D89+($K89="Steady Growth")*(AND(DN$6&gt;=$F89,DN$6&lt;=$H89)*((DN$6-$F89+1)/($J89*($J89+1)/2)*$D89))+($K89="custom")*CustCF!DH89</f>
        <v>0</v>
      </c>
      <c r="DO89" s="95">
        <f>($K89="Bell Curve")*(_xlfn.NORM.DIST(AND(DO$6&gt;=$F89,DO$6&lt;=$H89)*(DO$6-$F89+1),$J89/2,$M89,TRUE)-_xlfn.NORM.DIST(AND(DO$6&gt;=$F89,DO$6&lt;=$H89)*(DN$6-$F89+1),$J89/2,$M89,TRUE))/(1-2*_xlfn.NORM.DIST(0,$J89/2,$M89,TRUE))*$D89+($K89="Steady Growth")*(AND(DO$6&gt;=$F89,DO$6&lt;=$H89)*((DO$6-$F89+1)/($J89*($J89+1)/2)*$D89))+($K89="custom")*CustCF!DI89</f>
        <v>0</v>
      </c>
      <c r="DP89" s="95">
        <f>($K89="Bell Curve")*(_xlfn.NORM.DIST(AND(DP$6&gt;=$F89,DP$6&lt;=$H89)*(DP$6-$F89+1),$J89/2,$M89,TRUE)-_xlfn.NORM.DIST(AND(DP$6&gt;=$F89,DP$6&lt;=$H89)*(DO$6-$F89+1),$J89/2,$M89,TRUE))/(1-2*_xlfn.NORM.DIST(0,$J89/2,$M89,TRUE))*$D89+($K89="Steady Growth")*(AND(DP$6&gt;=$F89,DP$6&lt;=$H89)*((DP$6-$F89+1)/($J89*($J89+1)/2)*$D89))+($K89="custom")*CustCF!DJ89</f>
        <v>0</v>
      </c>
      <c r="DQ89" s="95">
        <f>($K89="Bell Curve")*(_xlfn.NORM.DIST(AND(DQ$6&gt;=$F89,DQ$6&lt;=$H89)*(DQ$6-$F89+1),$J89/2,$M89,TRUE)-_xlfn.NORM.DIST(AND(DQ$6&gt;=$F89,DQ$6&lt;=$H89)*(DP$6-$F89+1),$J89/2,$M89,TRUE))/(1-2*_xlfn.NORM.DIST(0,$J89/2,$M89,TRUE))*$D89+($K89="Steady Growth")*(AND(DQ$6&gt;=$F89,DQ$6&lt;=$H89)*((DQ$6-$F89+1)/($J89*($J89+1)/2)*$D89))+($K89="custom")*CustCF!DK89</f>
        <v>0</v>
      </c>
      <c r="DR89" s="95">
        <f>($K89="Bell Curve")*(_xlfn.NORM.DIST(AND(DR$6&gt;=$F89,DR$6&lt;=$H89)*(DR$6-$F89+1),$J89/2,$M89,TRUE)-_xlfn.NORM.DIST(AND(DR$6&gt;=$F89,DR$6&lt;=$H89)*(DQ$6-$F89+1),$J89/2,$M89,TRUE))/(1-2*_xlfn.NORM.DIST(0,$J89/2,$M89,TRUE))*$D89+($K89="Steady Growth")*(AND(DR$6&gt;=$F89,DR$6&lt;=$H89)*((DR$6-$F89+1)/($J89*($J89+1)/2)*$D89))+($K89="custom")*CustCF!DL89</f>
        <v>0</v>
      </c>
      <c r="DS89" s="95">
        <f>($K89="Bell Curve")*(_xlfn.NORM.DIST(AND(DS$6&gt;=$F89,DS$6&lt;=$H89)*(DS$6-$F89+1),$J89/2,$M89,TRUE)-_xlfn.NORM.DIST(AND(DS$6&gt;=$F89,DS$6&lt;=$H89)*(DR$6-$F89+1),$J89/2,$M89,TRUE))/(1-2*_xlfn.NORM.DIST(0,$J89/2,$M89,TRUE))*$D89+($K89="Steady Growth")*(AND(DS$6&gt;=$F89,DS$6&lt;=$H89)*((DS$6-$F89+1)/($J89*($J89+1)/2)*$D89))+($K89="custom")*CustCF!DM89</f>
        <v>0</v>
      </c>
      <c r="DT89" s="95">
        <f>($K89="Bell Curve")*(_xlfn.NORM.DIST(AND(DT$6&gt;=$F89,DT$6&lt;=$H89)*(DT$6-$F89+1),$J89/2,$M89,TRUE)-_xlfn.NORM.DIST(AND(DT$6&gt;=$F89,DT$6&lt;=$H89)*(DS$6-$F89+1),$J89/2,$M89,TRUE))/(1-2*_xlfn.NORM.DIST(0,$J89/2,$M89,TRUE))*$D89+($K89="Steady Growth")*(AND(DT$6&gt;=$F89,DT$6&lt;=$H89)*((DT$6-$F89+1)/($J89*($J89+1)/2)*$D89))+($K89="custom")*CustCF!DN89</f>
        <v>0</v>
      </c>
      <c r="DU89" s="95">
        <f>($K89="Bell Curve")*(_xlfn.NORM.DIST(AND(DU$6&gt;=$F89,DU$6&lt;=$H89)*(DU$6-$F89+1),$J89/2,$M89,TRUE)-_xlfn.NORM.DIST(AND(DU$6&gt;=$F89,DU$6&lt;=$H89)*(DT$6-$F89+1),$J89/2,$M89,TRUE))/(1-2*_xlfn.NORM.DIST(0,$J89/2,$M89,TRUE))*$D89+($K89="Steady Growth")*(AND(DU$6&gt;=$F89,DU$6&lt;=$H89)*((DU$6-$F89+1)/($J89*($J89+1)/2)*$D89))+($K89="custom")*CustCF!DO89</f>
        <v>0</v>
      </c>
      <c r="DV89" s="95">
        <f>($K89="Bell Curve")*(_xlfn.NORM.DIST(AND(DV$6&gt;=$F89,DV$6&lt;=$H89)*(DV$6-$F89+1),$J89/2,$M89,TRUE)-_xlfn.NORM.DIST(AND(DV$6&gt;=$F89,DV$6&lt;=$H89)*(DU$6-$F89+1),$J89/2,$M89,TRUE))/(1-2*_xlfn.NORM.DIST(0,$J89/2,$M89,TRUE))*$D89+($K89="Steady Growth")*(AND(DV$6&gt;=$F89,DV$6&lt;=$H89)*((DV$6-$F89+1)/($J89*($J89+1)/2)*$D89))+($K89="custom")*CustCF!DP89</f>
        <v>0</v>
      </c>
      <c r="DW89" s="95">
        <f>($K89="Bell Curve")*(_xlfn.NORM.DIST(AND(DW$6&gt;=$F89,DW$6&lt;=$H89)*(DW$6-$F89+1),$J89/2,$M89,TRUE)-_xlfn.NORM.DIST(AND(DW$6&gt;=$F89,DW$6&lt;=$H89)*(DV$6-$F89+1),$J89/2,$M89,TRUE))/(1-2*_xlfn.NORM.DIST(0,$J89/2,$M89,TRUE))*$D89+($K89="Steady Growth")*(AND(DW$6&gt;=$F89,DW$6&lt;=$H89)*((DW$6-$F89+1)/($J89*($J89+1)/2)*$D89))+($K89="custom")*CustCF!DQ89</f>
        <v>0</v>
      </c>
      <c r="DX89" s="95">
        <f>($K89="Bell Curve")*(_xlfn.NORM.DIST(AND(DX$6&gt;=$F89,DX$6&lt;=$H89)*(DX$6-$F89+1),$J89/2,$M89,TRUE)-_xlfn.NORM.DIST(AND(DX$6&gt;=$F89,DX$6&lt;=$H89)*(DW$6-$F89+1),$J89/2,$M89,TRUE))/(1-2*_xlfn.NORM.DIST(0,$J89/2,$M89,TRUE))*$D89+($K89="Steady Growth")*(AND(DX$6&gt;=$F89,DX$6&lt;=$H89)*((DX$6-$F89+1)/($J89*($J89+1)/2)*$D89))+($K89="custom")*CustCF!DR89</f>
        <v>0</v>
      </c>
      <c r="DY89" s="95">
        <f>($K89="Bell Curve")*(_xlfn.NORM.DIST(AND(DY$6&gt;=$F89,DY$6&lt;=$H89)*(DY$6-$F89+1),$J89/2,$M89,TRUE)-_xlfn.NORM.DIST(AND(DY$6&gt;=$F89,DY$6&lt;=$H89)*(DX$6-$F89+1),$J89/2,$M89,TRUE))/(1-2*_xlfn.NORM.DIST(0,$J89/2,$M89,TRUE))*$D89+($K89="Steady Growth")*(AND(DY$6&gt;=$F89,DY$6&lt;=$H89)*((DY$6-$F89+1)/($J89*($J89+1)/2)*$D89))+($K89="custom")*CustCF!DS89</f>
        <v>0</v>
      </c>
      <c r="DZ89" s="95">
        <f>($K89="Bell Curve")*(_xlfn.NORM.DIST(AND(DZ$6&gt;=$F89,DZ$6&lt;=$H89)*(DZ$6-$F89+1),$J89/2,$M89,TRUE)-_xlfn.NORM.DIST(AND(DZ$6&gt;=$F89,DZ$6&lt;=$H89)*(DY$6-$F89+1),$J89/2,$M89,TRUE))/(1-2*_xlfn.NORM.DIST(0,$J89/2,$M89,TRUE))*$D89+($K89="Steady Growth")*(AND(DZ$6&gt;=$F89,DZ$6&lt;=$H89)*((DZ$6-$F89+1)/($J89*($J89+1)/2)*$D89))+($K89="custom")*CustCF!DT89</f>
        <v>0</v>
      </c>
      <c r="EA89" s="95">
        <f>($K89="Bell Curve")*(_xlfn.NORM.DIST(AND(EA$6&gt;=$F89,EA$6&lt;=$H89)*(EA$6-$F89+1),$J89/2,$M89,TRUE)-_xlfn.NORM.DIST(AND(EA$6&gt;=$F89,EA$6&lt;=$H89)*(DZ$6-$F89+1),$J89/2,$M89,TRUE))/(1-2*_xlfn.NORM.DIST(0,$J89/2,$M89,TRUE))*$D89+($K89="Steady Growth")*(AND(EA$6&gt;=$F89,EA$6&lt;=$H89)*((EA$6-$F89+1)/($J89*($J89+1)/2)*$D89))+($K89="custom")*CustCF!DU89</f>
        <v>0</v>
      </c>
      <c r="EB89" s="95">
        <f>($K89="Bell Curve")*(_xlfn.NORM.DIST(AND(EB$6&gt;=$F89,EB$6&lt;=$H89)*(EB$6-$F89+1),$J89/2,$M89,TRUE)-_xlfn.NORM.DIST(AND(EB$6&gt;=$F89,EB$6&lt;=$H89)*(EA$6-$F89+1),$J89/2,$M89,TRUE))/(1-2*_xlfn.NORM.DIST(0,$J89/2,$M89,TRUE))*$D89+($K89="Steady Growth")*(AND(EB$6&gt;=$F89,EB$6&lt;=$H89)*((EB$6-$F89+1)/($J89*($J89+1)/2)*$D89))+($K89="custom")*CustCF!DV89</f>
        <v>0</v>
      </c>
      <c r="EC89" s="95">
        <f>($K89="Bell Curve")*(_xlfn.NORM.DIST(AND(EC$6&gt;=$F89,EC$6&lt;=$H89)*(EC$6-$F89+1),$J89/2,$M89,TRUE)-_xlfn.NORM.DIST(AND(EC$6&gt;=$F89,EC$6&lt;=$H89)*(EB$6-$F89+1),$J89/2,$M89,TRUE))/(1-2*_xlfn.NORM.DIST(0,$J89/2,$M89,TRUE))*$D89+($K89="Steady Growth")*(AND(EC$6&gt;=$F89,EC$6&lt;=$H89)*((EC$6-$F89+1)/($J89*($J89+1)/2)*$D89))+($K89="custom")*CustCF!DW89</f>
        <v>0</v>
      </c>
      <c r="ED89" s="95">
        <f>($K89="Bell Curve")*(_xlfn.NORM.DIST(AND(ED$6&gt;=$F89,ED$6&lt;=$H89)*(ED$6-$F89+1),$J89/2,$M89,TRUE)-_xlfn.NORM.DIST(AND(ED$6&gt;=$F89,ED$6&lt;=$H89)*(EC$6-$F89+1),$J89/2,$M89,TRUE))/(1-2*_xlfn.NORM.DIST(0,$J89/2,$M89,TRUE))*$D89+($K89="Steady Growth")*(AND(ED$6&gt;=$F89,ED$6&lt;=$H89)*((ED$6-$F89+1)/($J89*($J89+1)/2)*$D89))+($K89="custom")*CustCF!DX89</f>
        <v>0</v>
      </c>
      <c r="EE89" s="95">
        <f>($K89="Bell Curve")*(_xlfn.NORM.DIST(AND(EE$6&gt;=$F89,EE$6&lt;=$H89)*(EE$6-$F89+1),$J89/2,$M89,TRUE)-_xlfn.NORM.DIST(AND(EE$6&gt;=$F89,EE$6&lt;=$H89)*(ED$6-$F89+1),$J89/2,$M89,TRUE))/(1-2*_xlfn.NORM.DIST(0,$J89/2,$M89,TRUE))*$D89+($K89="Steady Growth")*(AND(EE$6&gt;=$F89,EE$6&lt;=$H89)*((EE$6-$F89+1)/($J89*($J89+1)/2)*$D89))+($K89="custom")*CustCF!DY89</f>
        <v>0</v>
      </c>
      <c r="EF89" s="95">
        <f>($K89="Bell Curve")*(_xlfn.NORM.DIST(AND(EF$6&gt;=$F89,EF$6&lt;=$H89)*(EF$6-$F89+1),$J89/2,$M89,TRUE)-_xlfn.NORM.DIST(AND(EF$6&gt;=$F89,EF$6&lt;=$H89)*(EE$6-$F89+1),$J89/2,$M89,TRUE))/(1-2*_xlfn.NORM.DIST(0,$J89/2,$M89,TRUE))*$D89+($K89="Steady Growth")*(AND(EF$6&gt;=$F89,EF$6&lt;=$H89)*((EF$6-$F89+1)/($J89*($J89+1)/2)*$D89))+($K89="custom")*CustCF!DZ89</f>
        <v>0</v>
      </c>
      <c r="EG89" s="95">
        <f>($K89="Bell Curve")*(_xlfn.NORM.DIST(AND(EG$6&gt;=$F89,EG$6&lt;=$H89)*(EG$6-$F89+1),$J89/2,$M89,TRUE)-_xlfn.NORM.DIST(AND(EG$6&gt;=$F89,EG$6&lt;=$H89)*(EF$6-$F89+1),$J89/2,$M89,TRUE))/(1-2*_xlfn.NORM.DIST(0,$J89/2,$M89,TRUE))*$D89+($K89="Steady Growth")*(AND(EG$6&gt;=$F89,EG$6&lt;=$H89)*((EG$6-$F89+1)/($J89*($J89+1)/2)*$D89))+($K89="custom")*CustCF!EA89</f>
        <v>0</v>
      </c>
      <c r="EH89" s="95">
        <f>($K89="Bell Curve")*(_xlfn.NORM.DIST(AND(EH$6&gt;=$F89,EH$6&lt;=$H89)*(EH$6-$F89+1),$J89/2,$M89,TRUE)-_xlfn.NORM.DIST(AND(EH$6&gt;=$F89,EH$6&lt;=$H89)*(EG$6-$F89+1),$J89/2,$M89,TRUE))/(1-2*_xlfn.NORM.DIST(0,$J89/2,$M89,TRUE))*$D89+($K89="Steady Growth")*(AND(EH$6&gt;=$F89,EH$6&lt;=$H89)*((EH$6-$F89+1)/($J89*($J89+1)/2)*$D89))+($K89="custom")*CustCF!EB89</f>
        <v>0</v>
      </c>
      <c r="EI89" s="95">
        <f>($K89="Bell Curve")*(_xlfn.NORM.DIST(AND(EI$6&gt;=$F89,EI$6&lt;=$H89)*(EI$6-$F89+1),$J89/2,$M89,TRUE)-_xlfn.NORM.DIST(AND(EI$6&gt;=$F89,EI$6&lt;=$H89)*(EH$6-$F89+1),$J89/2,$M89,TRUE))/(1-2*_xlfn.NORM.DIST(0,$J89/2,$M89,TRUE))*$D89+($K89="Steady Growth")*(AND(EI$6&gt;=$F89,EI$6&lt;=$H89)*((EI$6-$F89+1)/($J89*($J89+1)/2)*$D89))+($K89="custom")*CustCF!EC89</f>
        <v>0</v>
      </c>
      <c r="EJ89" s="95">
        <f>($K89="Bell Curve")*(_xlfn.NORM.DIST(AND(EJ$6&gt;=$F89,EJ$6&lt;=$H89)*(EJ$6-$F89+1),$J89/2,$M89,TRUE)-_xlfn.NORM.DIST(AND(EJ$6&gt;=$F89,EJ$6&lt;=$H89)*(EI$6-$F89+1),$J89/2,$M89,TRUE))/(1-2*_xlfn.NORM.DIST(0,$J89/2,$M89,TRUE))*$D89+($K89="Steady Growth")*(AND(EJ$6&gt;=$F89,EJ$6&lt;=$H89)*((EJ$6-$F89+1)/($J89*($J89+1)/2)*$D89))+($K89="custom")*CustCF!ED89</f>
        <v>0</v>
      </c>
      <c r="EK89" s="95">
        <f>($K89="Bell Curve")*(_xlfn.NORM.DIST(AND(EK$6&gt;=$F89,EK$6&lt;=$H89)*(EK$6-$F89+1),$J89/2,$M89,TRUE)-_xlfn.NORM.DIST(AND(EK$6&gt;=$F89,EK$6&lt;=$H89)*(EJ$6-$F89+1),$J89/2,$M89,TRUE))/(1-2*_xlfn.NORM.DIST(0,$J89/2,$M89,TRUE))*$D89+($K89="Steady Growth")*(AND(EK$6&gt;=$F89,EK$6&lt;=$H89)*((EK$6-$F89+1)/($J89*($J89+1)/2)*$D89))+($K89="custom")*CustCF!EE89</f>
        <v>0</v>
      </c>
      <c r="EL89" s="95">
        <f>($K89="Bell Curve")*(_xlfn.NORM.DIST(AND(EL$6&gt;=$F89,EL$6&lt;=$H89)*(EL$6-$F89+1),$J89/2,$M89,TRUE)-_xlfn.NORM.DIST(AND(EL$6&gt;=$F89,EL$6&lt;=$H89)*(EK$6-$F89+1),$J89/2,$M89,TRUE))/(1-2*_xlfn.NORM.DIST(0,$J89/2,$M89,TRUE))*$D89+($K89="Steady Growth")*(AND(EL$6&gt;=$F89,EL$6&lt;=$H89)*((EL$6-$F89+1)/($J89*($J89+1)/2)*$D89))+($K89="custom")*CustCF!EF89</f>
        <v>0</v>
      </c>
      <c r="EM89" s="95">
        <f>($K89="Bell Curve")*(_xlfn.NORM.DIST(AND(EM$6&gt;=$F89,EM$6&lt;=$H89)*(EM$6-$F89+1),$J89/2,$M89,TRUE)-_xlfn.NORM.DIST(AND(EM$6&gt;=$F89,EM$6&lt;=$H89)*(EL$6-$F89+1),$J89/2,$M89,TRUE))/(1-2*_xlfn.NORM.DIST(0,$J89/2,$M89,TRUE))*$D89+($K89="Steady Growth")*(AND(EM$6&gt;=$F89,EM$6&lt;=$H89)*((EM$6-$F89+1)/($J89*($J89+1)/2)*$D89))+($K89="custom")*CustCF!EG89</f>
        <v>0</v>
      </c>
      <c r="EN89" s="95">
        <f>($K89="Bell Curve")*(_xlfn.NORM.DIST(AND(EN$6&gt;=$F89,EN$6&lt;=$H89)*(EN$6-$F89+1),$J89/2,$M89,TRUE)-_xlfn.NORM.DIST(AND(EN$6&gt;=$F89,EN$6&lt;=$H89)*(EM$6-$F89+1),$J89/2,$M89,TRUE))/(1-2*_xlfn.NORM.DIST(0,$J89/2,$M89,TRUE))*$D89+($K89="Steady Growth")*(AND(EN$6&gt;=$F89,EN$6&lt;=$H89)*((EN$6-$F89+1)/($J89*($J89+1)/2)*$D89))+($K89="custom")*CustCF!EH89</f>
        <v>0</v>
      </c>
      <c r="EO89" s="95">
        <f>($K89="Bell Curve")*(_xlfn.NORM.DIST(AND(EO$6&gt;=$F89,EO$6&lt;=$H89)*(EO$6-$F89+1),$J89/2,$M89,TRUE)-_xlfn.NORM.DIST(AND(EO$6&gt;=$F89,EO$6&lt;=$H89)*(EN$6-$F89+1),$J89/2,$M89,TRUE))/(1-2*_xlfn.NORM.DIST(0,$J89/2,$M89,TRUE))*$D89+($K89="Steady Growth")*(AND(EO$6&gt;=$F89,EO$6&lt;=$H89)*((EO$6-$F89+1)/($J89*($J89+1)/2)*$D89))+($K89="custom")*CustCF!EI89</f>
        <v>0</v>
      </c>
      <c r="EP89" s="95">
        <f>($K89="Bell Curve")*(_xlfn.NORM.DIST(AND(EP$6&gt;=$F89,EP$6&lt;=$H89)*(EP$6-$F89+1),$J89/2,$M89,TRUE)-_xlfn.NORM.DIST(AND(EP$6&gt;=$F89,EP$6&lt;=$H89)*(EO$6-$F89+1),$J89/2,$M89,TRUE))/(1-2*_xlfn.NORM.DIST(0,$J89/2,$M89,TRUE))*$D89+($K89="Steady Growth")*(AND(EP$6&gt;=$F89,EP$6&lt;=$H89)*((EP$6-$F89+1)/($J89*($J89+1)/2)*$D89))+($K89="custom")*CustCF!EJ89</f>
        <v>0</v>
      </c>
      <c r="EQ89" s="95">
        <f>($K89="Bell Curve")*(_xlfn.NORM.DIST(AND(EQ$6&gt;=$F89,EQ$6&lt;=$H89)*(EQ$6-$F89+1),$J89/2,$M89,TRUE)-_xlfn.NORM.DIST(AND(EQ$6&gt;=$F89,EQ$6&lt;=$H89)*(EP$6-$F89+1),$J89/2,$M89,TRUE))/(1-2*_xlfn.NORM.DIST(0,$J89/2,$M89,TRUE))*$D89+($K89="Steady Growth")*(AND(EQ$6&gt;=$F89,EQ$6&lt;=$H89)*((EQ$6-$F89+1)/($J89*($J89+1)/2)*$D89))+($K89="custom")*CustCF!EK89</f>
        <v>0</v>
      </c>
      <c r="ER89" s="95">
        <f>($K89="Bell Curve")*(_xlfn.NORM.DIST(AND(ER$6&gt;=$F89,ER$6&lt;=$H89)*(ER$6-$F89+1),$J89/2,$M89,TRUE)-_xlfn.NORM.DIST(AND(ER$6&gt;=$F89,ER$6&lt;=$H89)*(EQ$6-$F89+1),$J89/2,$M89,TRUE))/(1-2*_xlfn.NORM.DIST(0,$J89/2,$M89,TRUE))*$D89+($K89="Steady Growth")*(AND(ER$6&gt;=$F89,ER$6&lt;=$H89)*((ER$6-$F89+1)/($J89*($J89+1)/2)*$D89))+($K89="custom")*CustCF!EL89</f>
        <v>0</v>
      </c>
      <c r="ES89" s="95">
        <f>($K89="Bell Curve")*(_xlfn.NORM.DIST(AND(ES$6&gt;=$F89,ES$6&lt;=$H89)*(ES$6-$F89+1),$J89/2,$M89,TRUE)-_xlfn.NORM.DIST(AND(ES$6&gt;=$F89,ES$6&lt;=$H89)*(ER$6-$F89+1),$J89/2,$M89,TRUE))/(1-2*_xlfn.NORM.DIST(0,$J89/2,$M89,TRUE))*$D89+($K89="Steady Growth")*(AND(ES$6&gt;=$F89,ES$6&lt;=$H89)*((ES$6-$F89+1)/($J89*($J89+1)/2)*$D89))+($K89="custom")*CustCF!EM89</f>
        <v>0</v>
      </c>
      <c r="ET89" s="95">
        <f>($K89="Bell Curve")*(_xlfn.NORM.DIST(AND(ET$6&gt;=$F89,ET$6&lt;=$H89)*(ET$6-$F89+1),$J89/2,$M89,TRUE)-_xlfn.NORM.DIST(AND(ET$6&gt;=$F89,ET$6&lt;=$H89)*(ES$6-$F89+1),$J89/2,$M89,TRUE))/(1-2*_xlfn.NORM.DIST(0,$J89/2,$M89,TRUE))*$D89+($K89="Steady Growth")*(AND(ET$6&gt;=$F89,ET$6&lt;=$H89)*((ET$6-$F89+1)/($J89*($J89+1)/2)*$D89))+($K89="custom")*CustCF!EN89</f>
        <v>0</v>
      </c>
      <c r="EU89" s="95">
        <f>($K89="Bell Curve")*(_xlfn.NORM.DIST(AND(EU$6&gt;=$F89,EU$6&lt;=$H89)*(EU$6-$F89+1),$J89/2,$M89,TRUE)-_xlfn.NORM.DIST(AND(EU$6&gt;=$F89,EU$6&lt;=$H89)*(ET$6-$F89+1),$J89/2,$M89,TRUE))/(1-2*_xlfn.NORM.DIST(0,$J89/2,$M89,TRUE))*$D89+($K89="Steady Growth")*(AND(EU$6&gt;=$F89,EU$6&lt;=$H89)*((EU$6-$F89+1)/($J89*($J89+1)/2)*$D89))+($K89="custom")*CustCF!EO89</f>
        <v>0</v>
      </c>
      <c r="EV89" s="95">
        <f>($K89="Bell Curve")*(_xlfn.NORM.DIST(AND(EV$6&gt;=$F89,EV$6&lt;=$H89)*(EV$6-$F89+1),$J89/2,$M89,TRUE)-_xlfn.NORM.DIST(AND(EV$6&gt;=$F89,EV$6&lt;=$H89)*(EU$6-$F89+1),$J89/2,$M89,TRUE))/(1-2*_xlfn.NORM.DIST(0,$J89/2,$M89,TRUE))*$D89+($K89="Steady Growth")*(AND(EV$6&gt;=$F89,EV$6&lt;=$H89)*((EV$6-$F89+1)/($J89*($J89+1)/2)*$D89))+($K89="custom")*CustCF!EP89</f>
        <v>0</v>
      </c>
      <c r="EW89" s="95">
        <f>($K89="Bell Curve")*(_xlfn.NORM.DIST(AND(EW$6&gt;=$F89,EW$6&lt;=$H89)*(EW$6-$F89+1),$J89/2,$M89,TRUE)-_xlfn.NORM.DIST(AND(EW$6&gt;=$F89,EW$6&lt;=$H89)*(EV$6-$F89+1),$J89/2,$M89,TRUE))/(1-2*_xlfn.NORM.DIST(0,$J89/2,$M89,TRUE))*$D89+($K89="Steady Growth")*(AND(EW$6&gt;=$F89,EW$6&lt;=$H89)*((EW$6-$F89+1)/($J89*($J89+1)/2)*$D89))+($K89="custom")*CustCF!EQ89</f>
        <v>0</v>
      </c>
      <c r="EX89" s="95">
        <f>($K89="Bell Curve")*(_xlfn.NORM.DIST(AND(EX$6&gt;=$F89,EX$6&lt;=$H89)*(EX$6-$F89+1),$J89/2,$M89,TRUE)-_xlfn.NORM.DIST(AND(EX$6&gt;=$F89,EX$6&lt;=$H89)*(EW$6-$F89+1),$J89/2,$M89,TRUE))/(1-2*_xlfn.NORM.DIST(0,$J89/2,$M89,TRUE))*$D89+($K89="Steady Growth")*(AND(EX$6&gt;=$F89,EX$6&lt;=$H89)*((EX$6-$F89+1)/($J89*($J89+1)/2)*$D89))+($K89="custom")*CustCF!ER89</f>
        <v>0</v>
      </c>
      <c r="EY89" s="95">
        <f>($K89="Bell Curve")*(_xlfn.NORM.DIST(AND(EY$6&gt;=$F89,EY$6&lt;=$H89)*(EY$6-$F89+1),$J89/2,$M89,TRUE)-_xlfn.NORM.DIST(AND(EY$6&gt;=$F89,EY$6&lt;=$H89)*(EX$6-$F89+1),$J89/2,$M89,TRUE))/(1-2*_xlfn.NORM.DIST(0,$J89/2,$M89,TRUE))*$D89+($K89="Steady Growth")*(AND(EY$6&gt;=$F89,EY$6&lt;=$H89)*((EY$6-$F89+1)/($J89*($J89+1)/2)*$D89))+($K89="custom")*CustCF!ES89</f>
        <v>0</v>
      </c>
      <c r="EZ89" s="95">
        <f>($K89="Bell Curve")*(_xlfn.NORM.DIST(AND(EZ$6&gt;=$F89,EZ$6&lt;=$H89)*(EZ$6-$F89+1),$J89/2,$M89,TRUE)-_xlfn.NORM.DIST(AND(EZ$6&gt;=$F89,EZ$6&lt;=$H89)*(EY$6-$F89+1),$J89/2,$M89,TRUE))/(1-2*_xlfn.NORM.DIST(0,$J89/2,$M89,TRUE))*$D89+($K89="Steady Growth")*(AND(EZ$6&gt;=$F89,EZ$6&lt;=$H89)*((EZ$6-$F89+1)/($J89*($J89+1)/2)*$D89))+($K89="custom")*CustCF!ET89</f>
        <v>0</v>
      </c>
      <c r="FA89" s="95">
        <f>($K89="Bell Curve")*(_xlfn.NORM.DIST(AND(FA$6&gt;=$F89,FA$6&lt;=$H89)*(FA$6-$F89+1),$J89/2,$M89,TRUE)-_xlfn.NORM.DIST(AND(FA$6&gt;=$F89,FA$6&lt;=$H89)*(EZ$6-$F89+1),$J89/2,$M89,TRUE))/(1-2*_xlfn.NORM.DIST(0,$J89/2,$M89,TRUE))*$D89+($K89="Steady Growth")*(AND(FA$6&gt;=$F89,FA$6&lt;=$H89)*((FA$6-$F89+1)/($J89*($J89+1)/2)*$D89))+($K89="custom")*CustCF!EU89</f>
        <v>0</v>
      </c>
      <c r="FB89" s="95">
        <f>($K89="Bell Curve")*(_xlfn.NORM.DIST(AND(FB$6&gt;=$F89,FB$6&lt;=$H89)*(FB$6-$F89+1),$J89/2,$M89,TRUE)-_xlfn.NORM.DIST(AND(FB$6&gt;=$F89,FB$6&lt;=$H89)*(FA$6-$F89+1),$J89/2,$M89,TRUE))/(1-2*_xlfn.NORM.DIST(0,$J89/2,$M89,TRUE))*$D89+($K89="Steady Growth")*(AND(FB$6&gt;=$F89,FB$6&lt;=$H89)*((FB$6-$F89+1)/($J89*($J89+1)/2)*$D89))+($K89="custom")*CustCF!EV89</f>
        <v>0</v>
      </c>
      <c r="FC89" s="95">
        <f>($K89="Bell Curve")*(_xlfn.NORM.DIST(AND(FC$6&gt;=$F89,FC$6&lt;=$H89)*(FC$6-$F89+1),$J89/2,$M89,TRUE)-_xlfn.NORM.DIST(AND(FC$6&gt;=$F89,FC$6&lt;=$H89)*(FB$6-$F89+1),$J89/2,$M89,TRUE))/(1-2*_xlfn.NORM.DIST(0,$J89/2,$M89,TRUE))*$D89+($K89="Steady Growth")*(AND(FC$6&gt;=$F89,FC$6&lt;=$H89)*((FC$6-$F89+1)/($J89*($J89+1)/2)*$D89))+($K89="custom")*CustCF!EW89</f>
        <v>0</v>
      </c>
      <c r="FD89" s="95">
        <f>($K89="Bell Curve")*(_xlfn.NORM.DIST(AND(FD$6&gt;=$F89,FD$6&lt;=$H89)*(FD$6-$F89+1),$J89/2,$M89,TRUE)-_xlfn.NORM.DIST(AND(FD$6&gt;=$F89,FD$6&lt;=$H89)*(FC$6-$F89+1),$J89/2,$M89,TRUE))/(1-2*_xlfn.NORM.DIST(0,$J89/2,$M89,TRUE))*$D89+($K89="Steady Growth")*(AND(FD$6&gt;=$F89,FD$6&lt;=$H89)*((FD$6-$F89+1)/($J89*($J89+1)/2)*$D89))+($K89="custom")*CustCF!EX89</f>
        <v>0</v>
      </c>
      <c r="FE89" s="95">
        <f>($K89="Bell Curve")*(_xlfn.NORM.DIST(AND(FE$6&gt;=$F89,FE$6&lt;=$H89)*(FE$6-$F89+1),$J89/2,$M89,TRUE)-_xlfn.NORM.DIST(AND(FE$6&gt;=$F89,FE$6&lt;=$H89)*(FD$6-$F89+1),$J89/2,$M89,TRUE))/(1-2*_xlfn.NORM.DIST(0,$J89/2,$M89,TRUE))*$D89+($K89="Steady Growth")*(AND(FE$6&gt;=$F89,FE$6&lt;=$H89)*((FE$6-$F89+1)/($J89*($J89+1)/2)*$D89))+($K89="custom")*CustCF!EY89</f>
        <v>0</v>
      </c>
      <c r="FF89" s="95">
        <f>($K89="Bell Curve")*(_xlfn.NORM.DIST(AND(FF$6&gt;=$F89,FF$6&lt;=$H89)*(FF$6-$F89+1),$J89/2,$M89,TRUE)-_xlfn.NORM.DIST(AND(FF$6&gt;=$F89,FF$6&lt;=$H89)*(FE$6-$F89+1),$J89/2,$M89,TRUE))/(1-2*_xlfn.NORM.DIST(0,$J89/2,$M89,TRUE))*$D89+($K89="Steady Growth")*(AND(FF$6&gt;=$F89,FF$6&lt;=$H89)*((FF$6-$F89+1)/($J89*($J89+1)/2)*$D89))+($K89="custom")*CustCF!EZ89</f>
        <v>0</v>
      </c>
      <c r="FG89" s="95">
        <f>($K89="Bell Curve")*(_xlfn.NORM.DIST(AND(FG$6&gt;=$F89,FG$6&lt;=$H89)*(FG$6-$F89+1),$J89/2,$M89,TRUE)-_xlfn.NORM.DIST(AND(FG$6&gt;=$F89,FG$6&lt;=$H89)*(FF$6-$F89+1),$J89/2,$M89,TRUE))/(1-2*_xlfn.NORM.DIST(0,$J89/2,$M89,TRUE))*$D89+($K89="Steady Growth")*(AND(FG$6&gt;=$F89,FG$6&lt;=$H89)*((FG$6-$F89+1)/($J89*($J89+1)/2)*$D89))+($K89="custom")*CustCF!FA89</f>
        <v>0</v>
      </c>
      <c r="FH89" s="95">
        <f>($K89="Bell Curve")*(_xlfn.NORM.DIST(AND(FH$6&gt;=$F89,FH$6&lt;=$H89)*(FH$6-$F89+1),$J89/2,$M89,TRUE)-_xlfn.NORM.DIST(AND(FH$6&gt;=$F89,FH$6&lt;=$H89)*(FG$6-$F89+1),$J89/2,$M89,TRUE))/(1-2*_xlfn.NORM.DIST(0,$J89/2,$M89,TRUE))*$D89+($K89="Steady Growth")*(AND(FH$6&gt;=$F89,FH$6&lt;=$H89)*((FH$6-$F89+1)/($J89*($J89+1)/2)*$D89))+($K89="custom")*CustCF!FB89</f>
        <v>0</v>
      </c>
      <c r="FI89" s="95">
        <f>($K89="Bell Curve")*(_xlfn.NORM.DIST(AND(FI$6&gt;=$F89,FI$6&lt;=$H89)*(FI$6-$F89+1),$J89/2,$M89,TRUE)-_xlfn.NORM.DIST(AND(FI$6&gt;=$F89,FI$6&lt;=$H89)*(FH$6-$F89+1),$J89/2,$M89,TRUE))/(1-2*_xlfn.NORM.DIST(0,$J89/2,$M89,TRUE))*$D89+($K89="Steady Growth")*(AND(FI$6&gt;=$F89,FI$6&lt;=$H89)*((FI$6-$F89+1)/($J89*($J89+1)/2)*$D89))+($K89="custom")*CustCF!FC89</f>
        <v>0</v>
      </c>
      <c r="FJ89" s="95">
        <f>($K89="Bell Curve")*(_xlfn.NORM.DIST(AND(FJ$6&gt;=$F89,FJ$6&lt;=$H89)*(FJ$6-$F89+1),$J89/2,$M89,TRUE)-_xlfn.NORM.DIST(AND(FJ$6&gt;=$F89,FJ$6&lt;=$H89)*(FI$6-$F89+1),$J89/2,$M89,TRUE))/(1-2*_xlfn.NORM.DIST(0,$J89/2,$M89,TRUE))*$D89+($K89="Steady Growth")*(AND(FJ$6&gt;=$F89,FJ$6&lt;=$H89)*((FJ$6-$F89+1)/($J89*($J89+1)/2)*$D89))+($K89="custom")*CustCF!FD89</f>
        <v>0</v>
      </c>
      <c r="FK89" s="95">
        <f>($K89="Bell Curve")*(_xlfn.NORM.DIST(AND(FK$6&gt;=$F89,FK$6&lt;=$H89)*(FK$6-$F89+1),$J89/2,$M89,TRUE)-_xlfn.NORM.DIST(AND(FK$6&gt;=$F89,FK$6&lt;=$H89)*(FJ$6-$F89+1),$J89/2,$M89,TRUE))/(1-2*_xlfn.NORM.DIST(0,$J89/2,$M89,TRUE))*$D89+($K89="Steady Growth")*(AND(FK$6&gt;=$F89,FK$6&lt;=$H89)*((FK$6-$F89+1)/($J89*($J89+1)/2)*$D89))+($K89="custom")*CustCF!FE89</f>
        <v>0</v>
      </c>
      <c r="FL89" s="95">
        <f>($K89="Bell Curve")*(_xlfn.NORM.DIST(AND(FL$6&gt;=$F89,FL$6&lt;=$H89)*(FL$6-$F89+1),$J89/2,$M89,TRUE)-_xlfn.NORM.DIST(AND(FL$6&gt;=$F89,FL$6&lt;=$H89)*(FK$6-$F89+1),$J89/2,$M89,TRUE))/(1-2*_xlfn.NORM.DIST(0,$J89/2,$M89,TRUE))*$D89+($K89="Steady Growth")*(AND(FL$6&gt;=$F89,FL$6&lt;=$H89)*((FL$6-$F89+1)/($J89*($J89+1)/2)*$D89))+($K89="custom")*CustCF!FF89</f>
        <v>0</v>
      </c>
      <c r="FM89" s="95">
        <f>($K89="Bell Curve")*(_xlfn.NORM.DIST(AND(FM$6&gt;=$F89,FM$6&lt;=$H89)*(FM$6-$F89+1),$J89/2,$M89,TRUE)-_xlfn.NORM.DIST(AND(FM$6&gt;=$F89,FM$6&lt;=$H89)*(FL$6-$F89+1),$J89/2,$M89,TRUE))/(1-2*_xlfn.NORM.DIST(0,$J89/2,$M89,TRUE))*$D89+($K89="Steady Growth")*(AND(FM$6&gt;=$F89,FM$6&lt;=$H89)*((FM$6-$F89+1)/($J89*($J89+1)/2)*$D89))+($K89="custom")*CustCF!FG89</f>
        <v>0</v>
      </c>
      <c r="FN89" s="95">
        <f>($K89="Bell Curve")*(_xlfn.NORM.DIST(AND(FN$6&gt;=$F89,FN$6&lt;=$H89)*(FN$6-$F89+1),$J89/2,$M89,TRUE)-_xlfn.NORM.DIST(AND(FN$6&gt;=$F89,FN$6&lt;=$H89)*(FM$6-$F89+1),$J89/2,$M89,TRUE))/(1-2*_xlfn.NORM.DIST(0,$J89/2,$M89,TRUE))*$D89+($K89="Steady Growth")*(AND(FN$6&gt;=$F89,FN$6&lt;=$H89)*((FN$6-$F89+1)/($J89*($J89+1)/2)*$D89))+($K89="custom")*CustCF!FH89</f>
        <v>0</v>
      </c>
      <c r="FO89" s="95">
        <f>($K89="Bell Curve")*(_xlfn.NORM.DIST(AND(FO$6&gt;=$F89,FO$6&lt;=$H89)*(FO$6-$F89+1),$J89/2,$M89,TRUE)-_xlfn.NORM.DIST(AND(FO$6&gt;=$F89,FO$6&lt;=$H89)*(FN$6-$F89+1),$J89/2,$M89,TRUE))/(1-2*_xlfn.NORM.DIST(0,$J89/2,$M89,TRUE))*$D89+($K89="Steady Growth")*(AND(FO$6&gt;=$F89,FO$6&lt;=$H89)*((FO$6-$F89+1)/($J89*($J89+1)/2)*$D89))+($K89="custom")*CustCF!FI89</f>
        <v>0</v>
      </c>
      <c r="FP89" s="95">
        <f>($K89="Bell Curve")*(_xlfn.NORM.DIST(AND(FP$6&gt;=$F89,FP$6&lt;=$H89)*(FP$6-$F89+1),$J89/2,$M89,TRUE)-_xlfn.NORM.DIST(AND(FP$6&gt;=$F89,FP$6&lt;=$H89)*(FO$6-$F89+1),$J89/2,$M89,TRUE))/(1-2*_xlfn.NORM.DIST(0,$J89/2,$M89,TRUE))*$D89+($K89="Steady Growth")*(AND(FP$6&gt;=$F89,FP$6&lt;=$H89)*((FP$6-$F89+1)/($J89*($J89+1)/2)*$D89))+($K89="custom")*CustCF!FJ89</f>
        <v>0</v>
      </c>
      <c r="FQ89" s="95">
        <f>($K89="Bell Curve")*(_xlfn.NORM.DIST(AND(FQ$6&gt;=$F89,FQ$6&lt;=$H89)*(FQ$6-$F89+1),$J89/2,$M89,TRUE)-_xlfn.NORM.DIST(AND(FQ$6&gt;=$F89,FQ$6&lt;=$H89)*(FP$6-$F89+1),$J89/2,$M89,TRUE))/(1-2*_xlfn.NORM.DIST(0,$J89/2,$M89,TRUE))*$D89+($K89="Steady Growth")*(AND(FQ$6&gt;=$F89,FQ$6&lt;=$H89)*((FQ$6-$F89+1)/($J89*($J89+1)/2)*$D89))+($K89="custom")*CustCF!FK89</f>
        <v>0</v>
      </c>
      <c r="FR89" s="95">
        <f>($K89="Bell Curve")*(_xlfn.NORM.DIST(AND(FR$6&gt;=$F89,FR$6&lt;=$H89)*(FR$6-$F89+1),$J89/2,$M89,TRUE)-_xlfn.NORM.DIST(AND(FR$6&gt;=$F89,FR$6&lt;=$H89)*(FQ$6-$F89+1),$J89/2,$M89,TRUE))/(1-2*_xlfn.NORM.DIST(0,$J89/2,$M89,TRUE))*$D89+($K89="Steady Growth")*(AND(FR$6&gt;=$F89,FR$6&lt;=$H89)*((FR$6-$F89+1)/($J89*($J89+1)/2)*$D89))+($K89="custom")*CustCF!FL89</f>
        <v>0</v>
      </c>
      <c r="FS89" s="95">
        <f>($K89="Bell Curve")*(_xlfn.NORM.DIST(AND(FS$6&gt;=$F89,FS$6&lt;=$H89)*(FS$6-$F89+1),$J89/2,$M89,TRUE)-_xlfn.NORM.DIST(AND(FS$6&gt;=$F89,FS$6&lt;=$H89)*(FR$6-$F89+1),$J89/2,$M89,TRUE))/(1-2*_xlfn.NORM.DIST(0,$J89/2,$M89,TRUE))*$D89+($K89="Steady Growth")*(AND(FS$6&gt;=$F89,FS$6&lt;=$H89)*((FS$6-$F89+1)/($J89*($J89+1)/2)*$D89))+($K89="custom")*CustCF!FM89</f>
        <v>0</v>
      </c>
      <c r="FT89" s="95">
        <f>($K89="Bell Curve")*(_xlfn.NORM.DIST(AND(FT$6&gt;=$F89,FT$6&lt;=$H89)*(FT$6-$F89+1),$J89/2,$M89,TRUE)-_xlfn.NORM.DIST(AND(FT$6&gt;=$F89,FT$6&lt;=$H89)*(FS$6-$F89+1),$J89/2,$M89,TRUE))/(1-2*_xlfn.NORM.DIST(0,$J89/2,$M89,TRUE))*$D89+($K89="Steady Growth")*(AND(FT$6&gt;=$F89,FT$6&lt;=$H89)*((FT$6-$F89+1)/($J89*($J89+1)/2)*$D89))+($K89="custom")*CustCF!FN89</f>
        <v>0</v>
      </c>
      <c r="FU89" s="95">
        <f>($K89="Bell Curve")*(_xlfn.NORM.DIST(AND(FU$6&gt;=$F89,FU$6&lt;=$H89)*(FU$6-$F89+1),$J89/2,$M89,TRUE)-_xlfn.NORM.DIST(AND(FU$6&gt;=$F89,FU$6&lt;=$H89)*(FT$6-$F89+1),$J89/2,$M89,TRUE))/(1-2*_xlfn.NORM.DIST(0,$J89/2,$M89,TRUE))*$D89+($K89="Steady Growth")*(AND(FU$6&gt;=$F89,FU$6&lt;=$H89)*((FU$6-$F89+1)/($J89*($J89+1)/2)*$D89))+($K89="custom")*CustCF!FO89</f>
        <v>0</v>
      </c>
      <c r="FV89" s="95">
        <f>($K89="Bell Curve")*(_xlfn.NORM.DIST(AND(FV$6&gt;=$F89,FV$6&lt;=$H89)*(FV$6-$F89+1),$J89/2,$M89,TRUE)-_xlfn.NORM.DIST(AND(FV$6&gt;=$F89,FV$6&lt;=$H89)*(FU$6-$F89+1),$J89/2,$M89,TRUE))/(1-2*_xlfn.NORM.DIST(0,$J89/2,$M89,TRUE))*$D89+($K89="Steady Growth")*(AND(FV$6&gt;=$F89,FV$6&lt;=$H89)*((FV$6-$F89+1)/($J89*($J89+1)/2)*$D89))+($K89="custom")*CustCF!FP89</f>
        <v>0</v>
      </c>
      <c r="FW89" s="95">
        <f>($K89="Bell Curve")*(_xlfn.NORM.DIST(AND(FW$6&gt;=$F89,FW$6&lt;=$H89)*(FW$6-$F89+1),$J89/2,$M89,TRUE)-_xlfn.NORM.DIST(AND(FW$6&gt;=$F89,FW$6&lt;=$H89)*(FV$6-$F89+1),$J89/2,$M89,TRUE))/(1-2*_xlfn.NORM.DIST(0,$J89/2,$M89,TRUE))*$D89+($K89="Steady Growth")*(AND(FW$6&gt;=$F89,FW$6&lt;=$H89)*((FW$6-$F89+1)/($J89*($J89+1)/2)*$D89))+($K89="custom")*CustCF!FQ89</f>
        <v>0</v>
      </c>
      <c r="FX89" s="95">
        <f>($K89="Bell Curve")*(_xlfn.NORM.DIST(AND(FX$6&gt;=$F89,FX$6&lt;=$H89)*(FX$6-$F89+1),$J89/2,$M89,TRUE)-_xlfn.NORM.DIST(AND(FX$6&gt;=$F89,FX$6&lt;=$H89)*(FW$6-$F89+1),$J89/2,$M89,TRUE))/(1-2*_xlfn.NORM.DIST(0,$J89/2,$M89,TRUE))*$D89+($K89="Steady Growth")*(AND(FX$6&gt;=$F89,FX$6&lt;=$H89)*((FX$6-$F89+1)/($J89*($J89+1)/2)*$D89))+($K89="custom")*CustCF!FR89</f>
        <v>0</v>
      </c>
      <c r="FY89" s="95">
        <f>($K89="Bell Curve")*(_xlfn.NORM.DIST(AND(FY$6&gt;=$F89,FY$6&lt;=$H89)*(FY$6-$F89+1),$J89/2,$M89,TRUE)-_xlfn.NORM.DIST(AND(FY$6&gt;=$F89,FY$6&lt;=$H89)*(FX$6-$F89+1),$J89/2,$M89,TRUE))/(1-2*_xlfn.NORM.DIST(0,$J89/2,$M89,TRUE))*$D89+($K89="Steady Growth")*(AND(FY$6&gt;=$F89,FY$6&lt;=$H89)*((FY$6-$F89+1)/($J89*($J89+1)/2)*$D89))+($K89="custom")*CustCF!FS89</f>
        <v>0</v>
      </c>
      <c r="FZ89" s="95">
        <f>($K89="Bell Curve")*(_xlfn.NORM.DIST(AND(FZ$6&gt;=$F89,FZ$6&lt;=$H89)*(FZ$6-$F89+1),$J89/2,$M89,TRUE)-_xlfn.NORM.DIST(AND(FZ$6&gt;=$F89,FZ$6&lt;=$H89)*(FY$6-$F89+1),$J89/2,$M89,TRUE))/(1-2*_xlfn.NORM.DIST(0,$J89/2,$M89,TRUE))*$D89+($K89="Steady Growth")*(AND(FZ$6&gt;=$F89,FZ$6&lt;=$H89)*((FZ$6-$F89+1)/($J89*($J89+1)/2)*$D89))+($K89="custom")*CustCF!FT89</f>
        <v>0</v>
      </c>
      <c r="GA89" s="95">
        <f>($K89="Bell Curve")*(_xlfn.NORM.DIST(AND(GA$6&gt;=$F89,GA$6&lt;=$H89)*(GA$6-$F89+1),$J89/2,$M89,TRUE)-_xlfn.NORM.DIST(AND(GA$6&gt;=$F89,GA$6&lt;=$H89)*(FZ$6-$F89+1),$J89/2,$M89,TRUE))/(1-2*_xlfn.NORM.DIST(0,$J89/2,$M89,TRUE))*$D89+($K89="Steady Growth")*(AND(GA$6&gt;=$F89,GA$6&lt;=$H89)*((GA$6-$F89+1)/($J89*($J89+1)/2)*$D89))+($K89="custom")*CustCF!FU89</f>
        <v>0</v>
      </c>
      <c r="GB89" s="95">
        <f>($K89="Bell Curve")*(_xlfn.NORM.DIST(AND(GB$6&gt;=$F89,GB$6&lt;=$H89)*(GB$6-$F89+1),$J89/2,$M89,TRUE)-_xlfn.NORM.DIST(AND(GB$6&gt;=$F89,GB$6&lt;=$H89)*(GA$6-$F89+1),$J89/2,$M89,TRUE))/(1-2*_xlfn.NORM.DIST(0,$J89/2,$M89,TRUE))*$D89+($K89="Steady Growth")*(AND(GB$6&gt;=$F89,GB$6&lt;=$H89)*((GB$6-$F89+1)/($J89*($J89+1)/2)*$D89))+($K89="custom")*CustCF!FV89</f>
        <v>0</v>
      </c>
      <c r="GC89" s="95">
        <f>($K89="Bell Curve")*(_xlfn.NORM.DIST(AND(GC$6&gt;=$F89,GC$6&lt;=$H89)*(GC$6-$F89+1),$J89/2,$M89,TRUE)-_xlfn.NORM.DIST(AND(GC$6&gt;=$F89,GC$6&lt;=$H89)*(GB$6-$F89+1),$J89/2,$M89,TRUE))/(1-2*_xlfn.NORM.DIST(0,$J89/2,$M89,TRUE))*$D89+($K89="Steady Growth")*(AND(GC$6&gt;=$F89,GC$6&lt;=$H89)*((GC$6-$F89+1)/($J89*($J89+1)/2)*$D89))+($K89="custom")*CustCF!FW89</f>
        <v>0</v>
      </c>
      <c r="GD89" s="95">
        <f>($K89="Bell Curve")*(_xlfn.NORM.DIST(AND(GD$6&gt;=$F89,GD$6&lt;=$H89)*(GD$6-$F89+1),$J89/2,$M89,TRUE)-_xlfn.NORM.DIST(AND(GD$6&gt;=$F89,GD$6&lt;=$H89)*(GC$6-$F89+1),$J89/2,$M89,TRUE))/(1-2*_xlfn.NORM.DIST(0,$J89/2,$M89,TRUE))*$D89+($K89="Steady Growth")*(AND(GD$6&gt;=$F89,GD$6&lt;=$H89)*((GD$6-$F89+1)/($J89*($J89+1)/2)*$D89))+($K89="custom")*CustCF!FX89</f>
        <v>0</v>
      </c>
      <c r="GE89" s="95">
        <f>($K89="Bell Curve")*(_xlfn.NORM.DIST(AND(GE$6&gt;=$F89,GE$6&lt;=$H89)*(GE$6-$F89+1),$J89/2,$M89,TRUE)-_xlfn.NORM.DIST(AND(GE$6&gt;=$F89,GE$6&lt;=$H89)*(GD$6-$F89+1),$J89/2,$M89,TRUE))/(1-2*_xlfn.NORM.DIST(0,$J89/2,$M89,TRUE))*$D89+($K89="Steady Growth")*(AND(GE$6&gt;=$F89,GE$6&lt;=$H89)*((GE$6-$F89+1)/($J89*($J89+1)/2)*$D89))+($K89="custom")*CustCF!FY89</f>
        <v>0</v>
      </c>
      <c r="GF89" s="95">
        <f>($K89="Bell Curve")*(_xlfn.NORM.DIST(AND(GF$6&gt;=$F89,GF$6&lt;=$H89)*(GF$6-$F89+1),$J89/2,$M89,TRUE)-_xlfn.NORM.DIST(AND(GF$6&gt;=$F89,GF$6&lt;=$H89)*(GE$6-$F89+1),$J89/2,$M89,TRUE))/(1-2*_xlfn.NORM.DIST(0,$J89/2,$M89,TRUE))*$D89+($K89="Steady Growth")*(AND(GF$6&gt;=$F89,GF$6&lt;=$H89)*((GF$6-$F89+1)/($J89*($J89+1)/2)*$D89))+($K89="custom")*CustCF!FZ89</f>
        <v>0</v>
      </c>
      <c r="GG89" s="95">
        <f>($K89="Bell Curve")*(_xlfn.NORM.DIST(AND(GG$6&gt;=$F89,GG$6&lt;=$H89)*(GG$6-$F89+1),$J89/2,$M89,TRUE)-_xlfn.NORM.DIST(AND(GG$6&gt;=$F89,GG$6&lt;=$H89)*(GF$6-$F89+1),$J89/2,$M89,TRUE))/(1-2*_xlfn.NORM.DIST(0,$J89/2,$M89,TRUE))*$D89+($K89="Steady Growth")*(AND(GG$6&gt;=$F89,GG$6&lt;=$H89)*((GG$6-$F89+1)/($J89*($J89+1)/2)*$D89))+($K89="custom")*CustCF!GA89</f>
        <v>0</v>
      </c>
      <c r="GH89" s="95">
        <f>($K89="Bell Curve")*(_xlfn.NORM.DIST(AND(GH$6&gt;=$F89,GH$6&lt;=$H89)*(GH$6-$F89+1),$J89/2,$M89,TRUE)-_xlfn.NORM.DIST(AND(GH$6&gt;=$F89,GH$6&lt;=$H89)*(GG$6-$F89+1),$J89/2,$M89,TRUE))/(1-2*_xlfn.NORM.DIST(0,$J89/2,$M89,TRUE))*$D89+($K89="Steady Growth")*(AND(GH$6&gt;=$F89,GH$6&lt;=$H89)*((GH$6-$F89+1)/($J89*($J89+1)/2)*$D89))+($K89="custom")*CustCF!GB89</f>
        <v>0</v>
      </c>
      <c r="GI89" s="95">
        <f>($K89="Bell Curve")*(_xlfn.NORM.DIST(AND(GI$6&gt;=$F89,GI$6&lt;=$H89)*(GI$6-$F89+1),$J89/2,$M89,TRUE)-_xlfn.NORM.DIST(AND(GI$6&gt;=$F89,GI$6&lt;=$H89)*(GH$6-$F89+1),$J89/2,$M89,TRUE))/(1-2*_xlfn.NORM.DIST(0,$J89/2,$M89,TRUE))*$D89+($K89="Steady Growth")*(AND(GI$6&gt;=$F89,GI$6&lt;=$H89)*((GI$6-$F89+1)/($J89*($J89+1)/2)*$D89))+($K89="custom")*CustCF!GC89</f>
        <v>0</v>
      </c>
      <c r="GJ89" s="95">
        <f>($K89="Bell Curve")*(_xlfn.NORM.DIST(AND(GJ$6&gt;=$F89,GJ$6&lt;=$H89)*(GJ$6-$F89+1),$J89/2,$M89,TRUE)-_xlfn.NORM.DIST(AND(GJ$6&gt;=$F89,GJ$6&lt;=$H89)*(GI$6-$F89+1),$J89/2,$M89,TRUE))/(1-2*_xlfn.NORM.DIST(0,$J89/2,$M89,TRUE))*$D89+($K89="Steady Growth")*(AND(GJ$6&gt;=$F89,GJ$6&lt;=$H89)*((GJ$6-$F89+1)/($J89*($J89+1)/2)*$D89))+($K89="custom")*CustCF!GD89</f>
        <v>0</v>
      </c>
      <c r="GK89" s="95">
        <f>($K89="Bell Curve")*(_xlfn.NORM.DIST(AND(GK$6&gt;=$F89,GK$6&lt;=$H89)*(GK$6-$F89+1),$J89/2,$M89,TRUE)-_xlfn.NORM.DIST(AND(GK$6&gt;=$F89,GK$6&lt;=$H89)*(GJ$6-$F89+1),$J89/2,$M89,TRUE))/(1-2*_xlfn.NORM.DIST(0,$J89/2,$M89,TRUE))*$D89+($K89="Steady Growth")*(AND(GK$6&gt;=$F89,GK$6&lt;=$H89)*((GK$6-$F89+1)/($J89*($J89+1)/2)*$D89))+($K89="custom")*CustCF!GE89</f>
        <v>0</v>
      </c>
      <c r="GL89" s="95">
        <f>($K89="Bell Curve")*(_xlfn.NORM.DIST(AND(GL$6&gt;=$F89,GL$6&lt;=$H89)*(GL$6-$F89+1),$J89/2,$M89,TRUE)-_xlfn.NORM.DIST(AND(GL$6&gt;=$F89,GL$6&lt;=$H89)*(GK$6-$F89+1),$J89/2,$M89,TRUE))/(1-2*_xlfn.NORM.DIST(0,$J89/2,$M89,TRUE))*$D89+($K89="Steady Growth")*(AND(GL$6&gt;=$F89,GL$6&lt;=$H89)*((GL$6-$F89+1)/($J89*($J89+1)/2)*$D89))+($K89="custom")*CustCF!GF89</f>
        <v>0</v>
      </c>
      <c r="GM89" s="95">
        <f>($K89="Bell Curve")*(_xlfn.NORM.DIST(AND(GM$6&gt;=$F89,GM$6&lt;=$H89)*(GM$6-$F89+1),$J89/2,$M89,TRUE)-_xlfn.NORM.DIST(AND(GM$6&gt;=$F89,GM$6&lt;=$H89)*(GL$6-$F89+1),$J89/2,$M89,TRUE))/(1-2*_xlfn.NORM.DIST(0,$J89/2,$M89,TRUE))*$D89+($K89="Steady Growth")*(AND(GM$6&gt;=$F89,GM$6&lt;=$H89)*((GM$6-$F89+1)/($J89*($J89+1)/2)*$D89))+($K89="custom")*CustCF!GG89</f>
        <v>0</v>
      </c>
      <c r="GN89" s="268">
        <f>($K89="Bell Curve")*(_xlfn.NORM.DIST(AND(GN$6&gt;=$F89,GN$6&lt;=$H89)*(GN$6-$F89+1),$J89/2,$M89,TRUE)-_xlfn.NORM.DIST(AND(GN$6&gt;=$F89,GN$6&lt;=$H89)*(GM$6-$F89+1),$J89/2,$M89,TRUE))/(1-2*_xlfn.NORM.DIST(0,$J89/2,$M89,TRUE))*$D89+($K89="Steady Growth")*(AND(GN$6&gt;=$F89,GN$6&lt;=$H89)*((GN$6-$F89+1)/($J89*($J89+1)/2)*$D89))+($K89="custom")*CustCF!GH89</f>
        <v>0</v>
      </c>
      <c r="GO89" s="1"/>
      <c r="GP89" s="67"/>
    </row>
    <row r="90" spans="1:198" customFormat="1" hidden="1" outlineLevel="1" x14ac:dyDescent="0.75">
      <c r="A90" s="1"/>
      <c r="B90" s="1"/>
      <c r="C90" s="262">
        <f>Budget!X35</f>
        <v>0</v>
      </c>
      <c r="D90" s="19">
        <f>Budget!Y35</f>
        <v>0</v>
      </c>
      <c r="E90" s="19" t="str">
        <f t="shared" si="43"/>
        <v/>
      </c>
      <c r="F90" s="263">
        <v>0</v>
      </c>
      <c r="G90" s="257">
        <f>IF(L90="custom",CustCF!F90,INDEX($P$8:$GN$8,MATCH(F90,$P$6:$GN$6,0)))</f>
        <v>46053</v>
      </c>
      <c r="H90" s="263">
        <v>0</v>
      </c>
      <c r="I90" s="257">
        <f>IF(L90="custom",CustCF!G90,INDEX($P$8:$GN$8,MATCH(H90,$P$6:$GN$6,0)))</f>
        <v>46053</v>
      </c>
      <c r="J90" s="260">
        <f t="shared" si="44"/>
        <v>1</v>
      </c>
      <c r="K90" s="265" t="s">
        <v>116</v>
      </c>
      <c r="L90" s="266" t="s">
        <v>141</v>
      </c>
      <c r="M90" s="267">
        <f t="shared" si="45"/>
        <v>9</v>
      </c>
      <c r="N90" s="18">
        <f t="shared" si="36"/>
        <v>0</v>
      </c>
      <c r="O90" s="1372">
        <f t="shared" si="46"/>
        <v>0</v>
      </c>
      <c r="P90" s="95">
        <f>($K90="Bell Curve")*(_xlfn.NORM.DIST(AND(P$6&gt;=$F90,P$6&lt;=$H90)*(P$6-$F90+1),$J90/2,$M90,TRUE)-_xlfn.NORM.DIST(AND(P$6&gt;=$F90,P$6&lt;=$H90)*(O$6-$F90+1),$J90/2,$M90,TRUE))/(1-2*_xlfn.NORM.DIST(0,$J90/2,$M90,TRUE))*$D90+($K90="Steady Growth")*(AND(P$6&gt;=$F90,P$6&lt;=$H90)*((P$6-$F90+1)/($J90*($J90+1)/2)*$D90))+($K90="custom")*CustCF!J90</f>
        <v>0</v>
      </c>
      <c r="Q90" s="95">
        <f>($K90="Bell Curve")*(_xlfn.NORM.DIST(AND(Q$6&gt;=$F90,Q$6&lt;=$H90)*(Q$6-$F90+1),$J90/2,$M90,TRUE)-_xlfn.NORM.DIST(AND(Q$6&gt;=$F90,Q$6&lt;=$H90)*(P$6-$F90+1),$J90/2,$M90,TRUE))/(1-2*_xlfn.NORM.DIST(0,$J90/2,$M90,TRUE))*$D90+($K90="Steady Growth")*(AND(Q$6&gt;=$F90,Q$6&lt;=$H90)*((Q$6-$F90+1)/($J90*($J90+1)/2)*$D90))+($K90="custom")*CustCF!K90</f>
        <v>0</v>
      </c>
      <c r="R90" s="95">
        <f>($K90="Bell Curve")*(_xlfn.NORM.DIST(AND(R$6&gt;=$F90,R$6&lt;=$H90)*(R$6-$F90+1),$J90/2,$M90,TRUE)-_xlfn.NORM.DIST(AND(R$6&gt;=$F90,R$6&lt;=$H90)*(Q$6-$F90+1),$J90/2,$M90,TRUE))/(1-2*_xlfn.NORM.DIST(0,$J90/2,$M90,TRUE))*$D90+($K90="Steady Growth")*(AND(R$6&gt;=$F90,R$6&lt;=$H90)*((R$6-$F90+1)/($J90*($J90+1)/2)*$D90))+($K90="custom")*CustCF!L90</f>
        <v>0</v>
      </c>
      <c r="S90" s="95">
        <f>($K90="Bell Curve")*(_xlfn.NORM.DIST(AND(S$6&gt;=$F90,S$6&lt;=$H90)*(S$6-$F90+1),$J90/2,$M90,TRUE)-_xlfn.NORM.DIST(AND(S$6&gt;=$F90,S$6&lt;=$H90)*(R$6-$F90+1),$J90/2,$M90,TRUE))/(1-2*_xlfn.NORM.DIST(0,$J90/2,$M90,TRUE))*$D90+($K90="Steady Growth")*(AND(S$6&gt;=$F90,S$6&lt;=$H90)*((S$6-$F90+1)/($J90*($J90+1)/2)*$D90))+($K90="custom")*CustCF!M90</f>
        <v>0</v>
      </c>
      <c r="T90" s="95">
        <f>($K90="Bell Curve")*(_xlfn.NORM.DIST(AND(T$6&gt;=$F90,T$6&lt;=$H90)*(T$6-$F90+1),$J90/2,$M90,TRUE)-_xlfn.NORM.DIST(AND(T$6&gt;=$F90,T$6&lt;=$H90)*(S$6-$F90+1),$J90/2,$M90,TRUE))/(1-2*_xlfn.NORM.DIST(0,$J90/2,$M90,TRUE))*$D90+($K90="Steady Growth")*(AND(T$6&gt;=$F90,T$6&lt;=$H90)*((T$6-$F90+1)/($J90*($J90+1)/2)*$D90))+($K90="custom")*CustCF!N90</f>
        <v>0</v>
      </c>
      <c r="U90" s="95">
        <f>($K90="Bell Curve")*(_xlfn.NORM.DIST(AND(U$6&gt;=$F90,U$6&lt;=$H90)*(U$6-$F90+1),$J90/2,$M90,TRUE)-_xlfn.NORM.DIST(AND(U$6&gt;=$F90,U$6&lt;=$H90)*(T$6-$F90+1),$J90/2,$M90,TRUE))/(1-2*_xlfn.NORM.DIST(0,$J90/2,$M90,TRUE))*$D90+($K90="Steady Growth")*(AND(U$6&gt;=$F90,U$6&lt;=$H90)*((U$6-$F90+1)/($J90*($J90+1)/2)*$D90))+($K90="custom")*CustCF!O90</f>
        <v>0</v>
      </c>
      <c r="V90" s="95">
        <f>($K90="Bell Curve")*(_xlfn.NORM.DIST(AND(V$6&gt;=$F90,V$6&lt;=$H90)*(V$6-$F90+1),$J90/2,$M90,TRUE)-_xlfn.NORM.DIST(AND(V$6&gt;=$F90,V$6&lt;=$H90)*(U$6-$F90+1),$J90/2,$M90,TRUE))/(1-2*_xlfn.NORM.DIST(0,$J90/2,$M90,TRUE))*$D90+($K90="Steady Growth")*(AND(V$6&gt;=$F90,V$6&lt;=$H90)*((V$6-$F90+1)/($J90*($J90+1)/2)*$D90))+($K90="custom")*CustCF!P90</f>
        <v>0</v>
      </c>
      <c r="W90" s="95">
        <f>($K90="Bell Curve")*(_xlfn.NORM.DIST(AND(W$6&gt;=$F90,W$6&lt;=$H90)*(W$6-$F90+1),$J90/2,$M90,TRUE)-_xlfn.NORM.DIST(AND(W$6&gt;=$F90,W$6&lt;=$H90)*(V$6-$F90+1),$J90/2,$M90,TRUE))/(1-2*_xlfn.NORM.DIST(0,$J90/2,$M90,TRUE))*$D90+($K90="Steady Growth")*(AND(W$6&gt;=$F90,W$6&lt;=$H90)*((W$6-$F90+1)/($J90*($J90+1)/2)*$D90))+($K90="custom")*CustCF!Q90</f>
        <v>0</v>
      </c>
      <c r="X90" s="95">
        <f>($K90="Bell Curve")*(_xlfn.NORM.DIST(AND(X$6&gt;=$F90,X$6&lt;=$H90)*(X$6-$F90+1),$J90/2,$M90,TRUE)-_xlfn.NORM.DIST(AND(X$6&gt;=$F90,X$6&lt;=$H90)*(W$6-$F90+1),$J90/2,$M90,TRUE))/(1-2*_xlfn.NORM.DIST(0,$J90/2,$M90,TRUE))*$D90+($K90="Steady Growth")*(AND(X$6&gt;=$F90,X$6&lt;=$H90)*((X$6-$F90+1)/($J90*($J90+1)/2)*$D90))+($K90="custom")*CustCF!R90</f>
        <v>0</v>
      </c>
      <c r="Y90" s="95">
        <f>($K90="Bell Curve")*(_xlfn.NORM.DIST(AND(Y$6&gt;=$F90,Y$6&lt;=$H90)*(Y$6-$F90+1),$J90/2,$M90,TRUE)-_xlfn.NORM.DIST(AND(Y$6&gt;=$F90,Y$6&lt;=$H90)*(X$6-$F90+1),$J90/2,$M90,TRUE))/(1-2*_xlfn.NORM.DIST(0,$J90/2,$M90,TRUE))*$D90+($K90="Steady Growth")*(AND(Y$6&gt;=$F90,Y$6&lt;=$H90)*((Y$6-$F90+1)/($J90*($J90+1)/2)*$D90))+($K90="custom")*CustCF!S90</f>
        <v>0</v>
      </c>
      <c r="Z90" s="95">
        <f>($K90="Bell Curve")*(_xlfn.NORM.DIST(AND(Z$6&gt;=$F90,Z$6&lt;=$H90)*(Z$6-$F90+1),$J90/2,$M90,TRUE)-_xlfn.NORM.DIST(AND(Z$6&gt;=$F90,Z$6&lt;=$H90)*(Y$6-$F90+1),$J90/2,$M90,TRUE))/(1-2*_xlfn.NORM.DIST(0,$J90/2,$M90,TRUE))*$D90+($K90="Steady Growth")*(AND(Z$6&gt;=$F90,Z$6&lt;=$H90)*((Z$6-$F90+1)/($J90*($J90+1)/2)*$D90))+($K90="custom")*CustCF!T90</f>
        <v>0</v>
      </c>
      <c r="AA90" s="95">
        <f>($K90="Bell Curve")*(_xlfn.NORM.DIST(AND(AA$6&gt;=$F90,AA$6&lt;=$H90)*(AA$6-$F90+1),$J90/2,$M90,TRUE)-_xlfn.NORM.DIST(AND(AA$6&gt;=$F90,AA$6&lt;=$H90)*(Z$6-$F90+1),$J90/2,$M90,TRUE))/(1-2*_xlfn.NORM.DIST(0,$J90/2,$M90,TRUE))*$D90+($K90="Steady Growth")*(AND(AA$6&gt;=$F90,AA$6&lt;=$H90)*((AA$6-$F90+1)/($J90*($J90+1)/2)*$D90))+($K90="custom")*CustCF!U90</f>
        <v>0</v>
      </c>
      <c r="AB90" s="95">
        <f>($K90="Bell Curve")*(_xlfn.NORM.DIST(AND(AB$6&gt;=$F90,AB$6&lt;=$H90)*(AB$6-$F90+1),$J90/2,$M90,TRUE)-_xlfn.NORM.DIST(AND(AB$6&gt;=$F90,AB$6&lt;=$H90)*(AA$6-$F90+1),$J90/2,$M90,TRUE))/(1-2*_xlfn.NORM.DIST(0,$J90/2,$M90,TRUE))*$D90+($K90="Steady Growth")*(AND(AB$6&gt;=$F90,AB$6&lt;=$H90)*((AB$6-$F90+1)/($J90*($J90+1)/2)*$D90))+($K90="custom")*CustCF!V90</f>
        <v>0</v>
      </c>
      <c r="AC90" s="95">
        <f>($K90="Bell Curve")*(_xlfn.NORM.DIST(AND(AC$6&gt;=$F90,AC$6&lt;=$H90)*(AC$6-$F90+1),$J90/2,$M90,TRUE)-_xlfn.NORM.DIST(AND(AC$6&gt;=$F90,AC$6&lt;=$H90)*(AB$6-$F90+1),$J90/2,$M90,TRUE))/(1-2*_xlfn.NORM.DIST(0,$J90/2,$M90,TRUE))*$D90+($K90="Steady Growth")*(AND(AC$6&gt;=$F90,AC$6&lt;=$H90)*((AC$6-$F90+1)/($J90*($J90+1)/2)*$D90))+($K90="custom")*CustCF!W90</f>
        <v>0</v>
      </c>
      <c r="AD90" s="95">
        <f>($K90="Bell Curve")*(_xlfn.NORM.DIST(AND(AD$6&gt;=$F90,AD$6&lt;=$H90)*(AD$6-$F90+1),$J90/2,$M90,TRUE)-_xlfn.NORM.DIST(AND(AD$6&gt;=$F90,AD$6&lt;=$H90)*(AC$6-$F90+1),$J90/2,$M90,TRUE))/(1-2*_xlfn.NORM.DIST(0,$J90/2,$M90,TRUE))*$D90+($K90="Steady Growth")*(AND(AD$6&gt;=$F90,AD$6&lt;=$H90)*((AD$6-$F90+1)/($J90*($J90+1)/2)*$D90))+($K90="custom")*CustCF!X90</f>
        <v>0</v>
      </c>
      <c r="AE90" s="95">
        <f>($K90="Bell Curve")*(_xlfn.NORM.DIST(AND(AE$6&gt;=$F90,AE$6&lt;=$H90)*(AE$6-$F90+1),$J90/2,$M90,TRUE)-_xlfn.NORM.DIST(AND(AE$6&gt;=$F90,AE$6&lt;=$H90)*(AD$6-$F90+1),$J90/2,$M90,TRUE))/(1-2*_xlfn.NORM.DIST(0,$J90/2,$M90,TRUE))*$D90+($K90="Steady Growth")*(AND(AE$6&gt;=$F90,AE$6&lt;=$H90)*((AE$6-$F90+1)/($J90*($J90+1)/2)*$D90))+($K90="custom")*CustCF!Y90</f>
        <v>0</v>
      </c>
      <c r="AF90" s="95">
        <f>($K90="Bell Curve")*(_xlfn.NORM.DIST(AND(AF$6&gt;=$F90,AF$6&lt;=$H90)*(AF$6-$F90+1),$J90/2,$M90,TRUE)-_xlfn.NORM.DIST(AND(AF$6&gt;=$F90,AF$6&lt;=$H90)*(AE$6-$F90+1),$J90/2,$M90,TRUE))/(1-2*_xlfn.NORM.DIST(0,$J90/2,$M90,TRUE))*$D90+($K90="Steady Growth")*(AND(AF$6&gt;=$F90,AF$6&lt;=$H90)*((AF$6-$F90+1)/($J90*($J90+1)/2)*$D90))+($K90="custom")*CustCF!Z90</f>
        <v>0</v>
      </c>
      <c r="AG90" s="95">
        <f>($K90="Bell Curve")*(_xlfn.NORM.DIST(AND(AG$6&gt;=$F90,AG$6&lt;=$H90)*(AG$6-$F90+1),$J90/2,$M90,TRUE)-_xlfn.NORM.DIST(AND(AG$6&gt;=$F90,AG$6&lt;=$H90)*(AF$6-$F90+1),$J90/2,$M90,TRUE))/(1-2*_xlfn.NORM.DIST(0,$J90/2,$M90,TRUE))*$D90+($K90="Steady Growth")*(AND(AG$6&gt;=$F90,AG$6&lt;=$H90)*((AG$6-$F90+1)/($J90*($J90+1)/2)*$D90))+($K90="custom")*CustCF!AA90</f>
        <v>0</v>
      </c>
      <c r="AH90" s="95">
        <f>($K90="Bell Curve")*(_xlfn.NORM.DIST(AND(AH$6&gt;=$F90,AH$6&lt;=$H90)*(AH$6-$F90+1),$J90/2,$M90,TRUE)-_xlfn.NORM.DIST(AND(AH$6&gt;=$F90,AH$6&lt;=$H90)*(AG$6-$F90+1),$J90/2,$M90,TRUE))/(1-2*_xlfn.NORM.DIST(0,$J90/2,$M90,TRUE))*$D90+($K90="Steady Growth")*(AND(AH$6&gt;=$F90,AH$6&lt;=$H90)*((AH$6-$F90+1)/($J90*($J90+1)/2)*$D90))+($K90="custom")*CustCF!AB90</f>
        <v>0</v>
      </c>
      <c r="AI90" s="95">
        <f>($K90="Bell Curve")*(_xlfn.NORM.DIST(AND(AI$6&gt;=$F90,AI$6&lt;=$H90)*(AI$6-$F90+1),$J90/2,$M90,TRUE)-_xlfn.NORM.DIST(AND(AI$6&gt;=$F90,AI$6&lt;=$H90)*(AH$6-$F90+1),$J90/2,$M90,TRUE))/(1-2*_xlfn.NORM.DIST(0,$J90/2,$M90,TRUE))*$D90+($K90="Steady Growth")*(AND(AI$6&gt;=$F90,AI$6&lt;=$H90)*((AI$6-$F90+1)/($J90*($J90+1)/2)*$D90))+($K90="custom")*CustCF!AC90</f>
        <v>0</v>
      </c>
      <c r="AJ90" s="95">
        <f>($K90="Bell Curve")*(_xlfn.NORM.DIST(AND(AJ$6&gt;=$F90,AJ$6&lt;=$H90)*(AJ$6-$F90+1),$J90/2,$M90,TRUE)-_xlfn.NORM.DIST(AND(AJ$6&gt;=$F90,AJ$6&lt;=$H90)*(AI$6-$F90+1),$J90/2,$M90,TRUE))/(1-2*_xlfn.NORM.DIST(0,$J90/2,$M90,TRUE))*$D90+($K90="Steady Growth")*(AND(AJ$6&gt;=$F90,AJ$6&lt;=$H90)*((AJ$6-$F90+1)/($J90*($J90+1)/2)*$D90))+($K90="custom")*CustCF!AD90</f>
        <v>0</v>
      </c>
      <c r="AK90" s="95">
        <f>($K90="Bell Curve")*(_xlfn.NORM.DIST(AND(AK$6&gt;=$F90,AK$6&lt;=$H90)*(AK$6-$F90+1),$J90/2,$M90,TRUE)-_xlfn.NORM.DIST(AND(AK$6&gt;=$F90,AK$6&lt;=$H90)*(AJ$6-$F90+1),$J90/2,$M90,TRUE))/(1-2*_xlfn.NORM.DIST(0,$J90/2,$M90,TRUE))*$D90+($K90="Steady Growth")*(AND(AK$6&gt;=$F90,AK$6&lt;=$H90)*((AK$6-$F90+1)/($J90*($J90+1)/2)*$D90))+($K90="custom")*CustCF!AE90</f>
        <v>0</v>
      </c>
      <c r="AL90" s="95">
        <f>($K90="Bell Curve")*(_xlfn.NORM.DIST(AND(AL$6&gt;=$F90,AL$6&lt;=$H90)*(AL$6-$F90+1),$J90/2,$M90,TRUE)-_xlfn.NORM.DIST(AND(AL$6&gt;=$F90,AL$6&lt;=$H90)*(AK$6-$F90+1),$J90/2,$M90,TRUE))/(1-2*_xlfn.NORM.DIST(0,$J90/2,$M90,TRUE))*$D90+($K90="Steady Growth")*(AND(AL$6&gt;=$F90,AL$6&lt;=$H90)*((AL$6-$F90+1)/($J90*($J90+1)/2)*$D90))+($K90="custom")*CustCF!AF90</f>
        <v>0</v>
      </c>
      <c r="AM90" s="95">
        <f>($K90="Bell Curve")*(_xlfn.NORM.DIST(AND(AM$6&gt;=$F90,AM$6&lt;=$H90)*(AM$6-$F90+1),$J90/2,$M90,TRUE)-_xlfn.NORM.DIST(AND(AM$6&gt;=$F90,AM$6&lt;=$H90)*(AL$6-$F90+1),$J90/2,$M90,TRUE))/(1-2*_xlfn.NORM.DIST(0,$J90/2,$M90,TRUE))*$D90+($K90="Steady Growth")*(AND(AM$6&gt;=$F90,AM$6&lt;=$H90)*((AM$6-$F90+1)/($J90*($J90+1)/2)*$D90))+($K90="custom")*CustCF!AG90</f>
        <v>0</v>
      </c>
      <c r="AN90" s="95">
        <f>($K90="Bell Curve")*(_xlfn.NORM.DIST(AND(AN$6&gt;=$F90,AN$6&lt;=$H90)*(AN$6-$F90+1),$J90/2,$M90,TRUE)-_xlfn.NORM.DIST(AND(AN$6&gt;=$F90,AN$6&lt;=$H90)*(AM$6-$F90+1),$J90/2,$M90,TRUE))/(1-2*_xlfn.NORM.DIST(0,$J90/2,$M90,TRUE))*$D90+($K90="Steady Growth")*(AND(AN$6&gt;=$F90,AN$6&lt;=$H90)*((AN$6-$F90+1)/($J90*($J90+1)/2)*$D90))+($K90="custom")*CustCF!AH90</f>
        <v>0</v>
      </c>
      <c r="AO90" s="95">
        <f>($K90="Bell Curve")*(_xlfn.NORM.DIST(AND(AO$6&gt;=$F90,AO$6&lt;=$H90)*(AO$6-$F90+1),$J90/2,$M90,TRUE)-_xlfn.NORM.DIST(AND(AO$6&gt;=$F90,AO$6&lt;=$H90)*(AN$6-$F90+1),$J90/2,$M90,TRUE))/(1-2*_xlfn.NORM.DIST(0,$J90/2,$M90,TRUE))*$D90+($K90="Steady Growth")*(AND(AO$6&gt;=$F90,AO$6&lt;=$H90)*((AO$6-$F90+1)/($J90*($J90+1)/2)*$D90))+($K90="custom")*CustCF!AI90</f>
        <v>0</v>
      </c>
      <c r="AP90" s="95">
        <f>($K90="Bell Curve")*(_xlfn.NORM.DIST(AND(AP$6&gt;=$F90,AP$6&lt;=$H90)*(AP$6-$F90+1),$J90/2,$M90,TRUE)-_xlfn.NORM.DIST(AND(AP$6&gt;=$F90,AP$6&lt;=$H90)*(AO$6-$F90+1),$J90/2,$M90,TRUE))/(1-2*_xlfn.NORM.DIST(0,$J90/2,$M90,TRUE))*$D90+($K90="Steady Growth")*(AND(AP$6&gt;=$F90,AP$6&lt;=$H90)*((AP$6-$F90+1)/($J90*($J90+1)/2)*$D90))+($K90="custom")*CustCF!AJ90</f>
        <v>0</v>
      </c>
      <c r="AQ90" s="95">
        <f>($K90="Bell Curve")*(_xlfn.NORM.DIST(AND(AQ$6&gt;=$F90,AQ$6&lt;=$H90)*(AQ$6-$F90+1),$J90/2,$M90,TRUE)-_xlfn.NORM.DIST(AND(AQ$6&gt;=$F90,AQ$6&lt;=$H90)*(AP$6-$F90+1),$J90/2,$M90,TRUE))/(1-2*_xlfn.NORM.DIST(0,$J90/2,$M90,TRUE))*$D90+($K90="Steady Growth")*(AND(AQ$6&gt;=$F90,AQ$6&lt;=$H90)*((AQ$6-$F90+1)/($J90*($J90+1)/2)*$D90))+($K90="custom")*CustCF!AK90</f>
        <v>0</v>
      </c>
      <c r="AR90" s="95">
        <f>($K90="Bell Curve")*(_xlfn.NORM.DIST(AND(AR$6&gt;=$F90,AR$6&lt;=$H90)*(AR$6-$F90+1),$J90/2,$M90,TRUE)-_xlfn.NORM.DIST(AND(AR$6&gt;=$F90,AR$6&lt;=$H90)*(AQ$6-$F90+1),$J90/2,$M90,TRUE))/(1-2*_xlfn.NORM.DIST(0,$J90/2,$M90,TRUE))*$D90+($K90="Steady Growth")*(AND(AR$6&gt;=$F90,AR$6&lt;=$H90)*((AR$6-$F90+1)/($J90*($J90+1)/2)*$D90))+($K90="custom")*CustCF!AL90</f>
        <v>0</v>
      </c>
      <c r="AS90" s="95">
        <f>($K90="Bell Curve")*(_xlfn.NORM.DIST(AND(AS$6&gt;=$F90,AS$6&lt;=$H90)*(AS$6-$F90+1),$J90/2,$M90,TRUE)-_xlfn.NORM.DIST(AND(AS$6&gt;=$F90,AS$6&lt;=$H90)*(AR$6-$F90+1),$J90/2,$M90,TRUE))/(1-2*_xlfn.NORM.DIST(0,$J90/2,$M90,TRUE))*$D90+($K90="Steady Growth")*(AND(AS$6&gt;=$F90,AS$6&lt;=$H90)*((AS$6-$F90+1)/($J90*($J90+1)/2)*$D90))+($K90="custom")*CustCF!AM90</f>
        <v>0</v>
      </c>
      <c r="AT90" s="95">
        <f>($K90="Bell Curve")*(_xlfn.NORM.DIST(AND(AT$6&gt;=$F90,AT$6&lt;=$H90)*(AT$6-$F90+1),$J90/2,$M90,TRUE)-_xlfn.NORM.DIST(AND(AT$6&gt;=$F90,AT$6&lt;=$H90)*(AS$6-$F90+1),$J90/2,$M90,TRUE))/(1-2*_xlfn.NORM.DIST(0,$J90/2,$M90,TRUE))*$D90+($K90="Steady Growth")*(AND(AT$6&gt;=$F90,AT$6&lt;=$H90)*((AT$6-$F90+1)/($J90*($J90+1)/2)*$D90))+($K90="custom")*CustCF!AN90</f>
        <v>0</v>
      </c>
      <c r="AU90" s="95">
        <f>($K90="Bell Curve")*(_xlfn.NORM.DIST(AND(AU$6&gt;=$F90,AU$6&lt;=$H90)*(AU$6-$F90+1),$J90/2,$M90,TRUE)-_xlfn.NORM.DIST(AND(AU$6&gt;=$F90,AU$6&lt;=$H90)*(AT$6-$F90+1),$J90/2,$M90,TRUE))/(1-2*_xlfn.NORM.DIST(0,$J90/2,$M90,TRUE))*$D90+($K90="Steady Growth")*(AND(AU$6&gt;=$F90,AU$6&lt;=$H90)*((AU$6-$F90+1)/($J90*($J90+1)/2)*$D90))+($K90="custom")*CustCF!AO90</f>
        <v>0</v>
      </c>
      <c r="AV90" s="95">
        <f>($K90="Bell Curve")*(_xlfn.NORM.DIST(AND(AV$6&gt;=$F90,AV$6&lt;=$H90)*(AV$6-$F90+1),$J90/2,$M90,TRUE)-_xlfn.NORM.DIST(AND(AV$6&gt;=$F90,AV$6&lt;=$H90)*(AU$6-$F90+1),$J90/2,$M90,TRUE))/(1-2*_xlfn.NORM.DIST(0,$J90/2,$M90,TRUE))*$D90+($K90="Steady Growth")*(AND(AV$6&gt;=$F90,AV$6&lt;=$H90)*((AV$6-$F90+1)/($J90*($J90+1)/2)*$D90))+($K90="custom")*CustCF!AP90</f>
        <v>0</v>
      </c>
      <c r="AW90" s="95">
        <f>($K90="Bell Curve")*(_xlfn.NORM.DIST(AND(AW$6&gt;=$F90,AW$6&lt;=$H90)*(AW$6-$F90+1),$J90/2,$M90,TRUE)-_xlfn.NORM.DIST(AND(AW$6&gt;=$F90,AW$6&lt;=$H90)*(AV$6-$F90+1),$J90/2,$M90,TRUE))/(1-2*_xlfn.NORM.DIST(0,$J90/2,$M90,TRUE))*$D90+($K90="Steady Growth")*(AND(AW$6&gt;=$F90,AW$6&lt;=$H90)*((AW$6-$F90+1)/($J90*($J90+1)/2)*$D90))+($K90="custom")*CustCF!AQ90</f>
        <v>0</v>
      </c>
      <c r="AX90" s="95">
        <f>($K90="Bell Curve")*(_xlfn.NORM.DIST(AND(AX$6&gt;=$F90,AX$6&lt;=$H90)*(AX$6-$F90+1),$J90/2,$M90,TRUE)-_xlfn.NORM.DIST(AND(AX$6&gt;=$F90,AX$6&lt;=$H90)*(AW$6-$F90+1),$J90/2,$M90,TRUE))/(1-2*_xlfn.NORM.DIST(0,$J90/2,$M90,TRUE))*$D90+($K90="Steady Growth")*(AND(AX$6&gt;=$F90,AX$6&lt;=$H90)*((AX$6-$F90+1)/($J90*($J90+1)/2)*$D90))+($K90="custom")*CustCF!AR90</f>
        <v>0</v>
      </c>
      <c r="AY90" s="95">
        <f>($K90="Bell Curve")*(_xlfn.NORM.DIST(AND(AY$6&gt;=$F90,AY$6&lt;=$H90)*(AY$6-$F90+1),$J90/2,$M90,TRUE)-_xlfn.NORM.DIST(AND(AY$6&gt;=$F90,AY$6&lt;=$H90)*(AX$6-$F90+1),$J90/2,$M90,TRUE))/(1-2*_xlfn.NORM.DIST(0,$J90/2,$M90,TRUE))*$D90+($K90="Steady Growth")*(AND(AY$6&gt;=$F90,AY$6&lt;=$H90)*((AY$6-$F90+1)/($J90*($J90+1)/2)*$D90))+($K90="custom")*CustCF!AS90</f>
        <v>0</v>
      </c>
      <c r="AZ90" s="95">
        <f>($K90="Bell Curve")*(_xlfn.NORM.DIST(AND(AZ$6&gt;=$F90,AZ$6&lt;=$H90)*(AZ$6-$F90+1),$J90/2,$M90,TRUE)-_xlfn.NORM.DIST(AND(AZ$6&gt;=$F90,AZ$6&lt;=$H90)*(AY$6-$F90+1),$J90/2,$M90,TRUE))/(1-2*_xlfn.NORM.DIST(0,$J90/2,$M90,TRUE))*$D90+($K90="Steady Growth")*(AND(AZ$6&gt;=$F90,AZ$6&lt;=$H90)*((AZ$6-$F90+1)/($J90*($J90+1)/2)*$D90))+($K90="custom")*CustCF!AT90</f>
        <v>0</v>
      </c>
      <c r="BA90" s="95">
        <f>($K90="Bell Curve")*(_xlfn.NORM.DIST(AND(BA$6&gt;=$F90,BA$6&lt;=$H90)*(BA$6-$F90+1),$J90/2,$M90,TRUE)-_xlfn.NORM.DIST(AND(BA$6&gt;=$F90,BA$6&lt;=$H90)*(AZ$6-$F90+1),$J90/2,$M90,TRUE))/(1-2*_xlfn.NORM.DIST(0,$J90/2,$M90,TRUE))*$D90+($K90="Steady Growth")*(AND(BA$6&gt;=$F90,BA$6&lt;=$H90)*((BA$6-$F90+1)/($J90*($J90+1)/2)*$D90))+($K90="custom")*CustCF!AU90</f>
        <v>0</v>
      </c>
      <c r="BB90" s="95">
        <f>($K90="Bell Curve")*(_xlfn.NORM.DIST(AND(BB$6&gt;=$F90,BB$6&lt;=$H90)*(BB$6-$F90+1),$J90/2,$M90,TRUE)-_xlfn.NORM.DIST(AND(BB$6&gt;=$F90,BB$6&lt;=$H90)*(BA$6-$F90+1),$J90/2,$M90,TRUE))/(1-2*_xlfn.NORM.DIST(0,$J90/2,$M90,TRUE))*$D90+($K90="Steady Growth")*(AND(BB$6&gt;=$F90,BB$6&lt;=$H90)*((BB$6-$F90+1)/($J90*($J90+1)/2)*$D90))+($K90="custom")*CustCF!AV90</f>
        <v>0</v>
      </c>
      <c r="BC90" s="95">
        <f>($K90="Bell Curve")*(_xlfn.NORM.DIST(AND(BC$6&gt;=$F90,BC$6&lt;=$H90)*(BC$6-$F90+1),$J90/2,$M90,TRUE)-_xlfn.NORM.DIST(AND(BC$6&gt;=$F90,BC$6&lt;=$H90)*(BB$6-$F90+1),$J90/2,$M90,TRUE))/(1-2*_xlfn.NORM.DIST(0,$J90/2,$M90,TRUE))*$D90+($K90="Steady Growth")*(AND(BC$6&gt;=$F90,BC$6&lt;=$H90)*((BC$6-$F90+1)/($J90*($J90+1)/2)*$D90))+($K90="custom")*CustCF!AW90</f>
        <v>0</v>
      </c>
      <c r="BD90" s="95">
        <f>($K90="Bell Curve")*(_xlfn.NORM.DIST(AND(BD$6&gt;=$F90,BD$6&lt;=$H90)*(BD$6-$F90+1),$J90/2,$M90,TRUE)-_xlfn.NORM.DIST(AND(BD$6&gt;=$F90,BD$6&lt;=$H90)*(BC$6-$F90+1),$J90/2,$M90,TRUE))/(1-2*_xlfn.NORM.DIST(0,$J90/2,$M90,TRUE))*$D90+($K90="Steady Growth")*(AND(BD$6&gt;=$F90,BD$6&lt;=$H90)*((BD$6-$F90+1)/($J90*($J90+1)/2)*$D90))+($K90="custom")*CustCF!AX90</f>
        <v>0</v>
      </c>
      <c r="BE90" s="95">
        <f>($K90="Bell Curve")*(_xlfn.NORM.DIST(AND(BE$6&gt;=$F90,BE$6&lt;=$H90)*(BE$6-$F90+1),$J90/2,$M90,TRUE)-_xlfn.NORM.DIST(AND(BE$6&gt;=$F90,BE$6&lt;=$H90)*(BD$6-$F90+1),$J90/2,$M90,TRUE))/(1-2*_xlfn.NORM.DIST(0,$J90/2,$M90,TRUE))*$D90+($K90="Steady Growth")*(AND(BE$6&gt;=$F90,BE$6&lt;=$H90)*((BE$6-$F90+1)/($J90*($J90+1)/2)*$D90))+($K90="custom")*CustCF!AY90</f>
        <v>0</v>
      </c>
      <c r="BF90" s="95">
        <f>($K90="Bell Curve")*(_xlfn.NORM.DIST(AND(BF$6&gt;=$F90,BF$6&lt;=$H90)*(BF$6-$F90+1),$J90/2,$M90,TRUE)-_xlfn.NORM.DIST(AND(BF$6&gt;=$F90,BF$6&lt;=$H90)*(BE$6-$F90+1),$J90/2,$M90,TRUE))/(1-2*_xlfn.NORM.DIST(0,$J90/2,$M90,TRUE))*$D90+($K90="Steady Growth")*(AND(BF$6&gt;=$F90,BF$6&lt;=$H90)*((BF$6-$F90+1)/($J90*($J90+1)/2)*$D90))+($K90="custom")*CustCF!AZ90</f>
        <v>0</v>
      </c>
      <c r="BG90" s="95">
        <f>($K90="Bell Curve")*(_xlfn.NORM.DIST(AND(BG$6&gt;=$F90,BG$6&lt;=$H90)*(BG$6-$F90+1),$J90/2,$M90,TRUE)-_xlfn.NORM.DIST(AND(BG$6&gt;=$F90,BG$6&lt;=$H90)*(BF$6-$F90+1),$J90/2,$M90,TRUE))/(1-2*_xlfn.NORM.DIST(0,$J90/2,$M90,TRUE))*$D90+($K90="Steady Growth")*(AND(BG$6&gt;=$F90,BG$6&lt;=$H90)*((BG$6-$F90+1)/($J90*($J90+1)/2)*$D90))+($K90="custom")*CustCF!BA90</f>
        <v>0</v>
      </c>
      <c r="BH90" s="95">
        <f>($K90="Bell Curve")*(_xlfn.NORM.DIST(AND(BH$6&gt;=$F90,BH$6&lt;=$H90)*(BH$6-$F90+1),$J90/2,$M90,TRUE)-_xlfn.NORM.DIST(AND(BH$6&gt;=$F90,BH$6&lt;=$H90)*(BG$6-$F90+1),$J90/2,$M90,TRUE))/(1-2*_xlfn.NORM.DIST(0,$J90/2,$M90,TRUE))*$D90+($K90="Steady Growth")*(AND(BH$6&gt;=$F90,BH$6&lt;=$H90)*((BH$6-$F90+1)/($J90*($J90+1)/2)*$D90))+($K90="custom")*CustCF!BB90</f>
        <v>0</v>
      </c>
      <c r="BI90" s="95">
        <f>($K90="Bell Curve")*(_xlfn.NORM.DIST(AND(BI$6&gt;=$F90,BI$6&lt;=$H90)*(BI$6-$F90+1),$J90/2,$M90,TRUE)-_xlfn.NORM.DIST(AND(BI$6&gt;=$F90,BI$6&lt;=$H90)*(BH$6-$F90+1),$J90/2,$M90,TRUE))/(1-2*_xlfn.NORM.DIST(0,$J90/2,$M90,TRUE))*$D90+($K90="Steady Growth")*(AND(BI$6&gt;=$F90,BI$6&lt;=$H90)*((BI$6-$F90+1)/($J90*($J90+1)/2)*$D90))+($K90="custom")*CustCF!BC90</f>
        <v>0</v>
      </c>
      <c r="BJ90" s="95">
        <f>($K90="Bell Curve")*(_xlfn.NORM.DIST(AND(BJ$6&gt;=$F90,BJ$6&lt;=$H90)*(BJ$6-$F90+1),$J90/2,$M90,TRUE)-_xlfn.NORM.DIST(AND(BJ$6&gt;=$F90,BJ$6&lt;=$H90)*(BI$6-$F90+1),$J90/2,$M90,TRUE))/(1-2*_xlfn.NORM.DIST(0,$J90/2,$M90,TRUE))*$D90+($K90="Steady Growth")*(AND(BJ$6&gt;=$F90,BJ$6&lt;=$H90)*((BJ$6-$F90+1)/($J90*($J90+1)/2)*$D90))+($K90="custom")*CustCF!BD90</f>
        <v>0</v>
      </c>
      <c r="BK90" s="95">
        <f>($K90="Bell Curve")*(_xlfn.NORM.DIST(AND(BK$6&gt;=$F90,BK$6&lt;=$H90)*(BK$6-$F90+1),$J90/2,$M90,TRUE)-_xlfn.NORM.DIST(AND(BK$6&gt;=$F90,BK$6&lt;=$H90)*(BJ$6-$F90+1),$J90/2,$M90,TRUE))/(1-2*_xlfn.NORM.DIST(0,$J90/2,$M90,TRUE))*$D90+($K90="Steady Growth")*(AND(BK$6&gt;=$F90,BK$6&lt;=$H90)*((BK$6-$F90+1)/($J90*($J90+1)/2)*$D90))+($K90="custom")*CustCF!BE90</f>
        <v>0</v>
      </c>
      <c r="BL90" s="95">
        <f>($K90="Bell Curve")*(_xlfn.NORM.DIST(AND(BL$6&gt;=$F90,BL$6&lt;=$H90)*(BL$6-$F90+1),$J90/2,$M90,TRUE)-_xlfn.NORM.DIST(AND(BL$6&gt;=$F90,BL$6&lt;=$H90)*(BK$6-$F90+1),$J90/2,$M90,TRUE))/(1-2*_xlfn.NORM.DIST(0,$J90/2,$M90,TRUE))*$D90+($K90="Steady Growth")*(AND(BL$6&gt;=$F90,BL$6&lt;=$H90)*((BL$6-$F90+1)/($J90*($J90+1)/2)*$D90))+($K90="custom")*CustCF!BF90</f>
        <v>0</v>
      </c>
      <c r="BM90" s="95">
        <f>($K90="Bell Curve")*(_xlfn.NORM.DIST(AND(BM$6&gt;=$F90,BM$6&lt;=$H90)*(BM$6-$F90+1),$J90/2,$M90,TRUE)-_xlfn.NORM.DIST(AND(BM$6&gt;=$F90,BM$6&lt;=$H90)*(BL$6-$F90+1),$J90/2,$M90,TRUE))/(1-2*_xlfn.NORM.DIST(0,$J90/2,$M90,TRUE))*$D90+($K90="Steady Growth")*(AND(BM$6&gt;=$F90,BM$6&lt;=$H90)*((BM$6-$F90+1)/($J90*($J90+1)/2)*$D90))+($K90="custom")*CustCF!BG90</f>
        <v>0</v>
      </c>
      <c r="BN90" s="95">
        <f>($K90="Bell Curve")*(_xlfn.NORM.DIST(AND(BN$6&gt;=$F90,BN$6&lt;=$H90)*(BN$6-$F90+1),$J90/2,$M90,TRUE)-_xlfn.NORM.DIST(AND(BN$6&gt;=$F90,BN$6&lt;=$H90)*(BM$6-$F90+1),$J90/2,$M90,TRUE))/(1-2*_xlfn.NORM.DIST(0,$J90/2,$M90,TRUE))*$D90+($K90="Steady Growth")*(AND(BN$6&gt;=$F90,BN$6&lt;=$H90)*((BN$6-$F90+1)/($J90*($J90+1)/2)*$D90))+($K90="custom")*CustCF!BH90</f>
        <v>0</v>
      </c>
      <c r="BO90" s="95">
        <f>($K90="Bell Curve")*(_xlfn.NORM.DIST(AND(BO$6&gt;=$F90,BO$6&lt;=$H90)*(BO$6-$F90+1),$J90/2,$M90,TRUE)-_xlfn.NORM.DIST(AND(BO$6&gt;=$F90,BO$6&lt;=$H90)*(BN$6-$F90+1),$J90/2,$M90,TRUE))/(1-2*_xlfn.NORM.DIST(0,$J90/2,$M90,TRUE))*$D90+($K90="Steady Growth")*(AND(BO$6&gt;=$F90,BO$6&lt;=$H90)*((BO$6-$F90+1)/($J90*($J90+1)/2)*$D90))+($K90="custom")*CustCF!BI90</f>
        <v>0</v>
      </c>
      <c r="BP90" s="95">
        <f>($K90="Bell Curve")*(_xlfn.NORM.DIST(AND(BP$6&gt;=$F90,BP$6&lt;=$H90)*(BP$6-$F90+1),$J90/2,$M90,TRUE)-_xlfn.NORM.DIST(AND(BP$6&gt;=$F90,BP$6&lt;=$H90)*(BO$6-$F90+1),$J90/2,$M90,TRUE))/(1-2*_xlfn.NORM.DIST(0,$J90/2,$M90,TRUE))*$D90+($K90="Steady Growth")*(AND(BP$6&gt;=$F90,BP$6&lt;=$H90)*((BP$6-$F90+1)/($J90*($J90+1)/2)*$D90))+($K90="custom")*CustCF!BJ90</f>
        <v>0</v>
      </c>
      <c r="BQ90" s="95">
        <f>($K90="Bell Curve")*(_xlfn.NORM.DIST(AND(BQ$6&gt;=$F90,BQ$6&lt;=$H90)*(BQ$6-$F90+1),$J90/2,$M90,TRUE)-_xlfn.NORM.DIST(AND(BQ$6&gt;=$F90,BQ$6&lt;=$H90)*(BP$6-$F90+1),$J90/2,$M90,TRUE))/(1-2*_xlfn.NORM.DIST(0,$J90/2,$M90,TRUE))*$D90+($K90="Steady Growth")*(AND(BQ$6&gt;=$F90,BQ$6&lt;=$H90)*((BQ$6-$F90+1)/($J90*($J90+1)/2)*$D90))+($K90="custom")*CustCF!BK90</f>
        <v>0</v>
      </c>
      <c r="BR90" s="95">
        <f>($K90="Bell Curve")*(_xlfn.NORM.DIST(AND(BR$6&gt;=$F90,BR$6&lt;=$H90)*(BR$6-$F90+1),$J90/2,$M90,TRUE)-_xlfn.NORM.DIST(AND(BR$6&gt;=$F90,BR$6&lt;=$H90)*(BQ$6-$F90+1),$J90/2,$M90,TRUE))/(1-2*_xlfn.NORM.DIST(0,$J90/2,$M90,TRUE))*$D90+($K90="Steady Growth")*(AND(BR$6&gt;=$F90,BR$6&lt;=$H90)*((BR$6-$F90+1)/($J90*($J90+1)/2)*$D90))+($K90="custom")*CustCF!BL90</f>
        <v>0</v>
      </c>
      <c r="BS90" s="95">
        <f>($K90="Bell Curve")*(_xlfn.NORM.DIST(AND(BS$6&gt;=$F90,BS$6&lt;=$H90)*(BS$6-$F90+1),$J90/2,$M90,TRUE)-_xlfn.NORM.DIST(AND(BS$6&gt;=$F90,BS$6&lt;=$H90)*(BR$6-$F90+1),$J90/2,$M90,TRUE))/(1-2*_xlfn.NORM.DIST(0,$J90/2,$M90,TRUE))*$D90+($K90="Steady Growth")*(AND(BS$6&gt;=$F90,BS$6&lt;=$H90)*((BS$6-$F90+1)/($J90*($J90+1)/2)*$D90))+($K90="custom")*CustCF!BM90</f>
        <v>0</v>
      </c>
      <c r="BT90" s="95">
        <f>($K90="Bell Curve")*(_xlfn.NORM.DIST(AND(BT$6&gt;=$F90,BT$6&lt;=$H90)*(BT$6-$F90+1),$J90/2,$M90,TRUE)-_xlfn.NORM.DIST(AND(BT$6&gt;=$F90,BT$6&lt;=$H90)*(BS$6-$F90+1),$J90/2,$M90,TRUE))/(1-2*_xlfn.NORM.DIST(0,$J90/2,$M90,TRUE))*$D90+($K90="Steady Growth")*(AND(BT$6&gt;=$F90,BT$6&lt;=$H90)*((BT$6-$F90+1)/($J90*($J90+1)/2)*$D90))+($K90="custom")*CustCF!BN90</f>
        <v>0</v>
      </c>
      <c r="BU90" s="95">
        <f>($K90="Bell Curve")*(_xlfn.NORM.DIST(AND(BU$6&gt;=$F90,BU$6&lt;=$H90)*(BU$6-$F90+1),$J90/2,$M90,TRUE)-_xlfn.NORM.DIST(AND(BU$6&gt;=$F90,BU$6&lt;=$H90)*(BT$6-$F90+1),$J90/2,$M90,TRUE))/(1-2*_xlfn.NORM.DIST(0,$J90/2,$M90,TRUE))*$D90+($K90="Steady Growth")*(AND(BU$6&gt;=$F90,BU$6&lt;=$H90)*((BU$6-$F90+1)/($J90*($J90+1)/2)*$D90))+($K90="custom")*CustCF!BO90</f>
        <v>0</v>
      </c>
      <c r="BV90" s="95">
        <f>($K90="Bell Curve")*(_xlfn.NORM.DIST(AND(BV$6&gt;=$F90,BV$6&lt;=$H90)*(BV$6-$F90+1),$J90/2,$M90,TRUE)-_xlfn.NORM.DIST(AND(BV$6&gt;=$F90,BV$6&lt;=$H90)*(BU$6-$F90+1),$J90/2,$M90,TRUE))/(1-2*_xlfn.NORM.DIST(0,$J90/2,$M90,TRUE))*$D90+($K90="Steady Growth")*(AND(BV$6&gt;=$F90,BV$6&lt;=$H90)*((BV$6-$F90+1)/($J90*($J90+1)/2)*$D90))+($K90="custom")*CustCF!BP90</f>
        <v>0</v>
      </c>
      <c r="BW90" s="95">
        <f>($K90="Bell Curve")*(_xlfn.NORM.DIST(AND(BW$6&gt;=$F90,BW$6&lt;=$H90)*(BW$6-$F90+1),$J90/2,$M90,TRUE)-_xlfn.NORM.DIST(AND(BW$6&gt;=$F90,BW$6&lt;=$H90)*(BV$6-$F90+1),$J90/2,$M90,TRUE))/(1-2*_xlfn.NORM.DIST(0,$J90/2,$M90,TRUE))*$D90+($K90="Steady Growth")*(AND(BW$6&gt;=$F90,BW$6&lt;=$H90)*((BW$6-$F90+1)/($J90*($J90+1)/2)*$D90))+($K90="custom")*CustCF!BQ90</f>
        <v>0</v>
      </c>
      <c r="BX90" s="95">
        <f>($K90="Bell Curve")*(_xlfn.NORM.DIST(AND(BX$6&gt;=$F90,BX$6&lt;=$H90)*(BX$6-$F90+1),$J90/2,$M90,TRUE)-_xlfn.NORM.DIST(AND(BX$6&gt;=$F90,BX$6&lt;=$H90)*(BW$6-$F90+1),$J90/2,$M90,TRUE))/(1-2*_xlfn.NORM.DIST(0,$J90/2,$M90,TRUE))*$D90+($K90="Steady Growth")*(AND(BX$6&gt;=$F90,BX$6&lt;=$H90)*((BX$6-$F90+1)/($J90*($J90+1)/2)*$D90))+($K90="custom")*CustCF!BR90</f>
        <v>0</v>
      </c>
      <c r="BY90" s="95">
        <f>($K90="Bell Curve")*(_xlfn.NORM.DIST(AND(BY$6&gt;=$F90,BY$6&lt;=$H90)*(BY$6-$F90+1),$J90/2,$M90,TRUE)-_xlfn.NORM.DIST(AND(BY$6&gt;=$F90,BY$6&lt;=$H90)*(BX$6-$F90+1),$J90/2,$M90,TRUE))/(1-2*_xlfn.NORM.DIST(0,$J90/2,$M90,TRUE))*$D90+($K90="Steady Growth")*(AND(BY$6&gt;=$F90,BY$6&lt;=$H90)*((BY$6-$F90+1)/($J90*($J90+1)/2)*$D90))+($K90="custom")*CustCF!BS90</f>
        <v>0</v>
      </c>
      <c r="BZ90" s="95">
        <f>($K90="Bell Curve")*(_xlfn.NORM.DIST(AND(BZ$6&gt;=$F90,BZ$6&lt;=$H90)*(BZ$6-$F90+1),$J90/2,$M90,TRUE)-_xlfn.NORM.DIST(AND(BZ$6&gt;=$F90,BZ$6&lt;=$H90)*(BY$6-$F90+1),$J90/2,$M90,TRUE))/(1-2*_xlfn.NORM.DIST(0,$J90/2,$M90,TRUE))*$D90+($K90="Steady Growth")*(AND(BZ$6&gt;=$F90,BZ$6&lt;=$H90)*((BZ$6-$F90+1)/($J90*($J90+1)/2)*$D90))+($K90="custom")*CustCF!BT90</f>
        <v>0</v>
      </c>
      <c r="CA90" s="95">
        <f>($K90="Bell Curve")*(_xlfn.NORM.DIST(AND(CA$6&gt;=$F90,CA$6&lt;=$H90)*(CA$6-$F90+1),$J90/2,$M90,TRUE)-_xlfn.NORM.DIST(AND(CA$6&gt;=$F90,CA$6&lt;=$H90)*(BZ$6-$F90+1),$J90/2,$M90,TRUE))/(1-2*_xlfn.NORM.DIST(0,$J90/2,$M90,TRUE))*$D90+($K90="Steady Growth")*(AND(CA$6&gt;=$F90,CA$6&lt;=$H90)*((CA$6-$F90+1)/($J90*($J90+1)/2)*$D90))+($K90="custom")*CustCF!BU90</f>
        <v>0</v>
      </c>
      <c r="CB90" s="95">
        <f>($K90="Bell Curve")*(_xlfn.NORM.DIST(AND(CB$6&gt;=$F90,CB$6&lt;=$H90)*(CB$6-$F90+1),$J90/2,$M90,TRUE)-_xlfn.NORM.DIST(AND(CB$6&gt;=$F90,CB$6&lt;=$H90)*(CA$6-$F90+1),$J90/2,$M90,TRUE))/(1-2*_xlfn.NORM.DIST(0,$J90/2,$M90,TRUE))*$D90+($K90="Steady Growth")*(AND(CB$6&gt;=$F90,CB$6&lt;=$H90)*((CB$6-$F90+1)/($J90*($J90+1)/2)*$D90))+($K90="custom")*CustCF!BV90</f>
        <v>0</v>
      </c>
      <c r="CC90" s="95">
        <f>($K90="Bell Curve")*(_xlfn.NORM.DIST(AND(CC$6&gt;=$F90,CC$6&lt;=$H90)*(CC$6-$F90+1),$J90/2,$M90,TRUE)-_xlfn.NORM.DIST(AND(CC$6&gt;=$F90,CC$6&lt;=$H90)*(CB$6-$F90+1),$J90/2,$M90,TRUE))/(1-2*_xlfn.NORM.DIST(0,$J90/2,$M90,TRUE))*$D90+($K90="Steady Growth")*(AND(CC$6&gt;=$F90,CC$6&lt;=$H90)*((CC$6-$F90+1)/($J90*($J90+1)/2)*$D90))+($K90="custom")*CustCF!BW90</f>
        <v>0</v>
      </c>
      <c r="CD90" s="95">
        <f>($K90="Bell Curve")*(_xlfn.NORM.DIST(AND(CD$6&gt;=$F90,CD$6&lt;=$H90)*(CD$6-$F90+1),$J90/2,$M90,TRUE)-_xlfn.NORM.DIST(AND(CD$6&gt;=$F90,CD$6&lt;=$H90)*(CC$6-$F90+1),$J90/2,$M90,TRUE))/(1-2*_xlfn.NORM.DIST(0,$J90/2,$M90,TRUE))*$D90+($K90="Steady Growth")*(AND(CD$6&gt;=$F90,CD$6&lt;=$H90)*((CD$6-$F90+1)/($J90*($J90+1)/2)*$D90))+($K90="custom")*CustCF!BX90</f>
        <v>0</v>
      </c>
      <c r="CE90" s="95">
        <f>($K90="Bell Curve")*(_xlfn.NORM.DIST(AND(CE$6&gt;=$F90,CE$6&lt;=$H90)*(CE$6-$F90+1),$J90/2,$M90,TRUE)-_xlfn.NORM.DIST(AND(CE$6&gt;=$F90,CE$6&lt;=$H90)*(CD$6-$F90+1),$J90/2,$M90,TRUE))/(1-2*_xlfn.NORM.DIST(0,$J90/2,$M90,TRUE))*$D90+($K90="Steady Growth")*(AND(CE$6&gt;=$F90,CE$6&lt;=$H90)*((CE$6-$F90+1)/($J90*($J90+1)/2)*$D90))+($K90="custom")*CustCF!BY90</f>
        <v>0</v>
      </c>
      <c r="CF90" s="95">
        <f>($K90="Bell Curve")*(_xlfn.NORM.DIST(AND(CF$6&gt;=$F90,CF$6&lt;=$H90)*(CF$6-$F90+1),$J90/2,$M90,TRUE)-_xlfn.NORM.DIST(AND(CF$6&gt;=$F90,CF$6&lt;=$H90)*(CE$6-$F90+1),$J90/2,$M90,TRUE))/(1-2*_xlfn.NORM.DIST(0,$J90/2,$M90,TRUE))*$D90+($K90="Steady Growth")*(AND(CF$6&gt;=$F90,CF$6&lt;=$H90)*((CF$6-$F90+1)/($J90*($J90+1)/2)*$D90))+($K90="custom")*CustCF!BZ90</f>
        <v>0</v>
      </c>
      <c r="CG90" s="95">
        <f>($K90="Bell Curve")*(_xlfn.NORM.DIST(AND(CG$6&gt;=$F90,CG$6&lt;=$H90)*(CG$6-$F90+1),$J90/2,$M90,TRUE)-_xlfn.NORM.DIST(AND(CG$6&gt;=$F90,CG$6&lt;=$H90)*(CF$6-$F90+1),$J90/2,$M90,TRUE))/(1-2*_xlfn.NORM.DIST(0,$J90/2,$M90,TRUE))*$D90+($K90="Steady Growth")*(AND(CG$6&gt;=$F90,CG$6&lt;=$H90)*((CG$6-$F90+1)/($J90*($J90+1)/2)*$D90))+($K90="custom")*CustCF!CA90</f>
        <v>0</v>
      </c>
      <c r="CH90" s="95">
        <f>($K90="Bell Curve")*(_xlfn.NORM.DIST(AND(CH$6&gt;=$F90,CH$6&lt;=$H90)*(CH$6-$F90+1),$J90/2,$M90,TRUE)-_xlfn.NORM.DIST(AND(CH$6&gt;=$F90,CH$6&lt;=$H90)*(CG$6-$F90+1),$J90/2,$M90,TRUE))/(1-2*_xlfn.NORM.DIST(0,$J90/2,$M90,TRUE))*$D90+($K90="Steady Growth")*(AND(CH$6&gt;=$F90,CH$6&lt;=$H90)*((CH$6-$F90+1)/($J90*($J90+1)/2)*$D90))+($K90="custom")*CustCF!CB90</f>
        <v>0</v>
      </c>
      <c r="CI90" s="95">
        <f>($K90="Bell Curve")*(_xlfn.NORM.DIST(AND(CI$6&gt;=$F90,CI$6&lt;=$H90)*(CI$6-$F90+1),$J90/2,$M90,TRUE)-_xlfn.NORM.DIST(AND(CI$6&gt;=$F90,CI$6&lt;=$H90)*(CH$6-$F90+1),$J90/2,$M90,TRUE))/(1-2*_xlfn.NORM.DIST(0,$J90/2,$M90,TRUE))*$D90+($K90="Steady Growth")*(AND(CI$6&gt;=$F90,CI$6&lt;=$H90)*((CI$6-$F90+1)/($J90*($J90+1)/2)*$D90))+($K90="custom")*CustCF!CC90</f>
        <v>0</v>
      </c>
      <c r="CJ90" s="95">
        <f>($K90="Bell Curve")*(_xlfn.NORM.DIST(AND(CJ$6&gt;=$F90,CJ$6&lt;=$H90)*(CJ$6-$F90+1),$J90/2,$M90,TRUE)-_xlfn.NORM.DIST(AND(CJ$6&gt;=$F90,CJ$6&lt;=$H90)*(CI$6-$F90+1),$J90/2,$M90,TRUE))/(1-2*_xlfn.NORM.DIST(0,$J90/2,$M90,TRUE))*$D90+($K90="Steady Growth")*(AND(CJ$6&gt;=$F90,CJ$6&lt;=$H90)*((CJ$6-$F90+1)/($J90*($J90+1)/2)*$D90))+($K90="custom")*CustCF!CD90</f>
        <v>0</v>
      </c>
      <c r="CK90" s="95">
        <f>($K90="Bell Curve")*(_xlfn.NORM.DIST(AND(CK$6&gt;=$F90,CK$6&lt;=$H90)*(CK$6-$F90+1),$J90/2,$M90,TRUE)-_xlfn.NORM.DIST(AND(CK$6&gt;=$F90,CK$6&lt;=$H90)*(CJ$6-$F90+1),$J90/2,$M90,TRUE))/(1-2*_xlfn.NORM.DIST(0,$J90/2,$M90,TRUE))*$D90+($K90="Steady Growth")*(AND(CK$6&gt;=$F90,CK$6&lt;=$H90)*((CK$6-$F90+1)/($J90*($J90+1)/2)*$D90))+($K90="custom")*CustCF!CE90</f>
        <v>0</v>
      </c>
      <c r="CL90" s="95">
        <f>($K90="Bell Curve")*(_xlfn.NORM.DIST(AND(CL$6&gt;=$F90,CL$6&lt;=$H90)*(CL$6-$F90+1),$J90/2,$M90,TRUE)-_xlfn.NORM.DIST(AND(CL$6&gt;=$F90,CL$6&lt;=$H90)*(CK$6-$F90+1),$J90/2,$M90,TRUE))/(1-2*_xlfn.NORM.DIST(0,$J90/2,$M90,TRUE))*$D90+($K90="Steady Growth")*(AND(CL$6&gt;=$F90,CL$6&lt;=$H90)*((CL$6-$F90+1)/($J90*($J90+1)/2)*$D90))+($K90="custom")*CustCF!CF90</f>
        <v>0</v>
      </c>
      <c r="CM90" s="95">
        <f>($K90="Bell Curve")*(_xlfn.NORM.DIST(AND(CM$6&gt;=$F90,CM$6&lt;=$H90)*(CM$6-$F90+1),$J90/2,$M90,TRUE)-_xlfn.NORM.DIST(AND(CM$6&gt;=$F90,CM$6&lt;=$H90)*(CL$6-$F90+1),$J90/2,$M90,TRUE))/(1-2*_xlfn.NORM.DIST(0,$J90/2,$M90,TRUE))*$D90+($K90="Steady Growth")*(AND(CM$6&gt;=$F90,CM$6&lt;=$H90)*((CM$6-$F90+1)/($J90*($J90+1)/2)*$D90))+($K90="custom")*CustCF!CG90</f>
        <v>0</v>
      </c>
      <c r="CN90" s="95">
        <f>($K90="Bell Curve")*(_xlfn.NORM.DIST(AND(CN$6&gt;=$F90,CN$6&lt;=$H90)*(CN$6-$F90+1),$J90/2,$M90,TRUE)-_xlfn.NORM.DIST(AND(CN$6&gt;=$F90,CN$6&lt;=$H90)*(CM$6-$F90+1),$J90/2,$M90,TRUE))/(1-2*_xlfn.NORM.DIST(0,$J90/2,$M90,TRUE))*$D90+($K90="Steady Growth")*(AND(CN$6&gt;=$F90,CN$6&lt;=$H90)*((CN$6-$F90+1)/($J90*($J90+1)/2)*$D90))+($K90="custom")*CustCF!CH90</f>
        <v>0</v>
      </c>
      <c r="CO90" s="95">
        <f>($K90="Bell Curve")*(_xlfn.NORM.DIST(AND(CO$6&gt;=$F90,CO$6&lt;=$H90)*(CO$6-$F90+1),$J90/2,$M90,TRUE)-_xlfn.NORM.DIST(AND(CO$6&gt;=$F90,CO$6&lt;=$H90)*(CN$6-$F90+1),$J90/2,$M90,TRUE))/(1-2*_xlfn.NORM.DIST(0,$J90/2,$M90,TRUE))*$D90+($K90="Steady Growth")*(AND(CO$6&gt;=$F90,CO$6&lt;=$H90)*((CO$6-$F90+1)/($J90*($J90+1)/2)*$D90))+($K90="custom")*CustCF!CI90</f>
        <v>0</v>
      </c>
      <c r="CP90" s="95">
        <f>($K90="Bell Curve")*(_xlfn.NORM.DIST(AND(CP$6&gt;=$F90,CP$6&lt;=$H90)*(CP$6-$F90+1),$J90/2,$M90,TRUE)-_xlfn.NORM.DIST(AND(CP$6&gt;=$F90,CP$6&lt;=$H90)*(CO$6-$F90+1),$J90/2,$M90,TRUE))/(1-2*_xlfn.NORM.DIST(0,$J90/2,$M90,TRUE))*$D90+($K90="Steady Growth")*(AND(CP$6&gt;=$F90,CP$6&lt;=$H90)*((CP$6-$F90+1)/($J90*($J90+1)/2)*$D90))+($K90="custom")*CustCF!CJ90</f>
        <v>0</v>
      </c>
      <c r="CQ90" s="95">
        <f>($K90="Bell Curve")*(_xlfn.NORM.DIST(AND(CQ$6&gt;=$F90,CQ$6&lt;=$H90)*(CQ$6-$F90+1),$J90/2,$M90,TRUE)-_xlfn.NORM.DIST(AND(CQ$6&gt;=$F90,CQ$6&lt;=$H90)*(CP$6-$F90+1),$J90/2,$M90,TRUE))/(1-2*_xlfn.NORM.DIST(0,$J90/2,$M90,TRUE))*$D90+($K90="Steady Growth")*(AND(CQ$6&gt;=$F90,CQ$6&lt;=$H90)*((CQ$6-$F90+1)/($J90*($J90+1)/2)*$D90))+($K90="custom")*CustCF!CK90</f>
        <v>0</v>
      </c>
      <c r="CR90" s="95">
        <f>($K90="Bell Curve")*(_xlfn.NORM.DIST(AND(CR$6&gt;=$F90,CR$6&lt;=$H90)*(CR$6-$F90+1),$J90/2,$M90,TRUE)-_xlfn.NORM.DIST(AND(CR$6&gt;=$F90,CR$6&lt;=$H90)*(CQ$6-$F90+1),$J90/2,$M90,TRUE))/(1-2*_xlfn.NORM.DIST(0,$J90/2,$M90,TRUE))*$D90+($K90="Steady Growth")*(AND(CR$6&gt;=$F90,CR$6&lt;=$H90)*((CR$6-$F90+1)/($J90*($J90+1)/2)*$D90))+($K90="custom")*CustCF!CL90</f>
        <v>0</v>
      </c>
      <c r="CS90" s="95">
        <f>($K90="Bell Curve")*(_xlfn.NORM.DIST(AND(CS$6&gt;=$F90,CS$6&lt;=$H90)*(CS$6-$F90+1),$J90/2,$M90,TRUE)-_xlfn.NORM.DIST(AND(CS$6&gt;=$F90,CS$6&lt;=$H90)*(CR$6-$F90+1),$J90/2,$M90,TRUE))/(1-2*_xlfn.NORM.DIST(0,$J90/2,$M90,TRUE))*$D90+($K90="Steady Growth")*(AND(CS$6&gt;=$F90,CS$6&lt;=$H90)*((CS$6-$F90+1)/($J90*($J90+1)/2)*$D90))+($K90="custom")*CustCF!CM90</f>
        <v>0</v>
      </c>
      <c r="CT90" s="95">
        <f>($K90="Bell Curve")*(_xlfn.NORM.DIST(AND(CT$6&gt;=$F90,CT$6&lt;=$H90)*(CT$6-$F90+1),$J90/2,$M90,TRUE)-_xlfn.NORM.DIST(AND(CT$6&gt;=$F90,CT$6&lt;=$H90)*(CS$6-$F90+1),$J90/2,$M90,TRUE))/(1-2*_xlfn.NORM.DIST(0,$J90/2,$M90,TRUE))*$D90+($K90="Steady Growth")*(AND(CT$6&gt;=$F90,CT$6&lt;=$H90)*((CT$6-$F90+1)/($J90*($J90+1)/2)*$D90))+($K90="custom")*CustCF!CN90</f>
        <v>0</v>
      </c>
      <c r="CU90" s="95">
        <f>($K90="Bell Curve")*(_xlfn.NORM.DIST(AND(CU$6&gt;=$F90,CU$6&lt;=$H90)*(CU$6-$F90+1),$J90/2,$M90,TRUE)-_xlfn.NORM.DIST(AND(CU$6&gt;=$F90,CU$6&lt;=$H90)*(CT$6-$F90+1),$J90/2,$M90,TRUE))/(1-2*_xlfn.NORM.DIST(0,$J90/2,$M90,TRUE))*$D90+($K90="Steady Growth")*(AND(CU$6&gt;=$F90,CU$6&lt;=$H90)*((CU$6-$F90+1)/($J90*($J90+1)/2)*$D90))+($K90="custom")*CustCF!CO90</f>
        <v>0</v>
      </c>
      <c r="CV90" s="95">
        <f>($K90="Bell Curve")*(_xlfn.NORM.DIST(AND(CV$6&gt;=$F90,CV$6&lt;=$H90)*(CV$6-$F90+1),$J90/2,$M90,TRUE)-_xlfn.NORM.DIST(AND(CV$6&gt;=$F90,CV$6&lt;=$H90)*(CU$6-$F90+1),$J90/2,$M90,TRUE))/(1-2*_xlfn.NORM.DIST(0,$J90/2,$M90,TRUE))*$D90+($K90="Steady Growth")*(AND(CV$6&gt;=$F90,CV$6&lt;=$H90)*((CV$6-$F90+1)/($J90*($J90+1)/2)*$D90))+($K90="custom")*CustCF!CP90</f>
        <v>0</v>
      </c>
      <c r="CW90" s="95">
        <f>($K90="Bell Curve")*(_xlfn.NORM.DIST(AND(CW$6&gt;=$F90,CW$6&lt;=$H90)*(CW$6-$F90+1),$J90/2,$M90,TRUE)-_xlfn.NORM.DIST(AND(CW$6&gt;=$F90,CW$6&lt;=$H90)*(CV$6-$F90+1),$J90/2,$M90,TRUE))/(1-2*_xlfn.NORM.DIST(0,$J90/2,$M90,TRUE))*$D90+($K90="Steady Growth")*(AND(CW$6&gt;=$F90,CW$6&lt;=$H90)*((CW$6-$F90+1)/($J90*($J90+1)/2)*$D90))+($K90="custom")*CustCF!CQ90</f>
        <v>0</v>
      </c>
      <c r="CX90" s="95">
        <f>($K90="Bell Curve")*(_xlfn.NORM.DIST(AND(CX$6&gt;=$F90,CX$6&lt;=$H90)*(CX$6-$F90+1),$J90/2,$M90,TRUE)-_xlfn.NORM.DIST(AND(CX$6&gt;=$F90,CX$6&lt;=$H90)*(CW$6-$F90+1),$J90/2,$M90,TRUE))/(1-2*_xlfn.NORM.DIST(0,$J90/2,$M90,TRUE))*$D90+($K90="Steady Growth")*(AND(CX$6&gt;=$F90,CX$6&lt;=$H90)*((CX$6-$F90+1)/($J90*($J90+1)/2)*$D90))+($K90="custom")*CustCF!CR90</f>
        <v>0</v>
      </c>
      <c r="CY90" s="95">
        <f>($K90="Bell Curve")*(_xlfn.NORM.DIST(AND(CY$6&gt;=$F90,CY$6&lt;=$H90)*(CY$6-$F90+1),$J90/2,$M90,TRUE)-_xlfn.NORM.DIST(AND(CY$6&gt;=$F90,CY$6&lt;=$H90)*(CX$6-$F90+1),$J90/2,$M90,TRUE))/(1-2*_xlfn.NORM.DIST(0,$J90/2,$M90,TRUE))*$D90+($K90="Steady Growth")*(AND(CY$6&gt;=$F90,CY$6&lt;=$H90)*((CY$6-$F90+1)/($J90*($J90+1)/2)*$D90))+($K90="custom")*CustCF!CS90</f>
        <v>0</v>
      </c>
      <c r="CZ90" s="95">
        <f>($K90="Bell Curve")*(_xlfn.NORM.DIST(AND(CZ$6&gt;=$F90,CZ$6&lt;=$H90)*(CZ$6-$F90+1),$J90/2,$M90,TRUE)-_xlfn.NORM.DIST(AND(CZ$6&gt;=$F90,CZ$6&lt;=$H90)*(CY$6-$F90+1),$J90/2,$M90,TRUE))/(1-2*_xlfn.NORM.DIST(0,$J90/2,$M90,TRUE))*$D90+($K90="Steady Growth")*(AND(CZ$6&gt;=$F90,CZ$6&lt;=$H90)*((CZ$6-$F90+1)/($J90*($J90+1)/2)*$D90))+($K90="custom")*CustCF!CT90</f>
        <v>0</v>
      </c>
      <c r="DA90" s="95">
        <f>($K90="Bell Curve")*(_xlfn.NORM.DIST(AND(DA$6&gt;=$F90,DA$6&lt;=$H90)*(DA$6-$F90+1),$J90/2,$M90,TRUE)-_xlfn.NORM.DIST(AND(DA$6&gt;=$F90,DA$6&lt;=$H90)*(CZ$6-$F90+1),$J90/2,$M90,TRUE))/(1-2*_xlfn.NORM.DIST(0,$J90/2,$M90,TRUE))*$D90+($K90="Steady Growth")*(AND(DA$6&gt;=$F90,DA$6&lt;=$H90)*((DA$6-$F90+1)/($J90*($J90+1)/2)*$D90))+($K90="custom")*CustCF!CU90</f>
        <v>0</v>
      </c>
      <c r="DB90" s="95">
        <f>($K90="Bell Curve")*(_xlfn.NORM.DIST(AND(DB$6&gt;=$F90,DB$6&lt;=$H90)*(DB$6-$F90+1),$J90/2,$M90,TRUE)-_xlfn.NORM.DIST(AND(DB$6&gt;=$F90,DB$6&lt;=$H90)*(DA$6-$F90+1),$J90/2,$M90,TRUE))/(1-2*_xlfn.NORM.DIST(0,$J90/2,$M90,TRUE))*$D90+($K90="Steady Growth")*(AND(DB$6&gt;=$F90,DB$6&lt;=$H90)*((DB$6-$F90+1)/($J90*($J90+1)/2)*$D90))+($K90="custom")*CustCF!CV90</f>
        <v>0</v>
      </c>
      <c r="DC90" s="95">
        <f>($K90="Bell Curve")*(_xlfn.NORM.DIST(AND(DC$6&gt;=$F90,DC$6&lt;=$H90)*(DC$6-$F90+1),$J90/2,$M90,TRUE)-_xlfn.NORM.DIST(AND(DC$6&gt;=$F90,DC$6&lt;=$H90)*(DB$6-$F90+1),$J90/2,$M90,TRUE))/(1-2*_xlfn.NORM.DIST(0,$J90/2,$M90,TRUE))*$D90+($K90="Steady Growth")*(AND(DC$6&gt;=$F90,DC$6&lt;=$H90)*((DC$6-$F90+1)/($J90*($J90+1)/2)*$D90))+($K90="custom")*CustCF!CW90</f>
        <v>0</v>
      </c>
      <c r="DD90" s="95">
        <f>($K90="Bell Curve")*(_xlfn.NORM.DIST(AND(DD$6&gt;=$F90,DD$6&lt;=$H90)*(DD$6-$F90+1),$J90/2,$M90,TRUE)-_xlfn.NORM.DIST(AND(DD$6&gt;=$F90,DD$6&lt;=$H90)*(DC$6-$F90+1),$J90/2,$M90,TRUE))/(1-2*_xlfn.NORM.DIST(0,$J90/2,$M90,TRUE))*$D90+($K90="Steady Growth")*(AND(DD$6&gt;=$F90,DD$6&lt;=$H90)*((DD$6-$F90+1)/($J90*($J90+1)/2)*$D90))+($K90="custom")*CustCF!CX90</f>
        <v>0</v>
      </c>
      <c r="DE90" s="95">
        <f>($K90="Bell Curve")*(_xlfn.NORM.DIST(AND(DE$6&gt;=$F90,DE$6&lt;=$H90)*(DE$6-$F90+1),$J90/2,$M90,TRUE)-_xlfn.NORM.DIST(AND(DE$6&gt;=$F90,DE$6&lt;=$H90)*(DD$6-$F90+1),$J90/2,$M90,TRUE))/(1-2*_xlfn.NORM.DIST(0,$J90/2,$M90,TRUE))*$D90+($K90="Steady Growth")*(AND(DE$6&gt;=$F90,DE$6&lt;=$H90)*((DE$6-$F90+1)/($J90*($J90+1)/2)*$D90))+($K90="custom")*CustCF!CY90</f>
        <v>0</v>
      </c>
      <c r="DF90" s="95">
        <f>($K90="Bell Curve")*(_xlfn.NORM.DIST(AND(DF$6&gt;=$F90,DF$6&lt;=$H90)*(DF$6-$F90+1),$J90/2,$M90,TRUE)-_xlfn.NORM.DIST(AND(DF$6&gt;=$F90,DF$6&lt;=$H90)*(DE$6-$F90+1),$J90/2,$M90,TRUE))/(1-2*_xlfn.NORM.DIST(0,$J90/2,$M90,TRUE))*$D90+($K90="Steady Growth")*(AND(DF$6&gt;=$F90,DF$6&lt;=$H90)*((DF$6-$F90+1)/($J90*($J90+1)/2)*$D90))+($K90="custom")*CustCF!CZ90</f>
        <v>0</v>
      </c>
      <c r="DG90" s="95">
        <f>($K90="Bell Curve")*(_xlfn.NORM.DIST(AND(DG$6&gt;=$F90,DG$6&lt;=$H90)*(DG$6-$F90+1),$J90/2,$M90,TRUE)-_xlfn.NORM.DIST(AND(DG$6&gt;=$F90,DG$6&lt;=$H90)*(DF$6-$F90+1),$J90/2,$M90,TRUE))/(1-2*_xlfn.NORM.DIST(0,$J90/2,$M90,TRUE))*$D90+($K90="Steady Growth")*(AND(DG$6&gt;=$F90,DG$6&lt;=$H90)*((DG$6-$F90+1)/($J90*($J90+1)/2)*$D90))+($K90="custom")*CustCF!DA90</f>
        <v>0</v>
      </c>
      <c r="DH90" s="95">
        <f>($K90="Bell Curve")*(_xlfn.NORM.DIST(AND(DH$6&gt;=$F90,DH$6&lt;=$H90)*(DH$6-$F90+1),$J90/2,$M90,TRUE)-_xlfn.NORM.DIST(AND(DH$6&gt;=$F90,DH$6&lt;=$H90)*(DG$6-$F90+1),$J90/2,$M90,TRUE))/(1-2*_xlfn.NORM.DIST(0,$J90/2,$M90,TRUE))*$D90+($K90="Steady Growth")*(AND(DH$6&gt;=$F90,DH$6&lt;=$H90)*((DH$6-$F90+1)/($J90*($J90+1)/2)*$D90))+($K90="custom")*CustCF!DB90</f>
        <v>0</v>
      </c>
      <c r="DI90" s="95">
        <f>($K90="Bell Curve")*(_xlfn.NORM.DIST(AND(DI$6&gt;=$F90,DI$6&lt;=$H90)*(DI$6-$F90+1),$J90/2,$M90,TRUE)-_xlfn.NORM.DIST(AND(DI$6&gt;=$F90,DI$6&lt;=$H90)*(DH$6-$F90+1),$J90/2,$M90,TRUE))/(1-2*_xlfn.NORM.DIST(0,$J90/2,$M90,TRUE))*$D90+($K90="Steady Growth")*(AND(DI$6&gt;=$F90,DI$6&lt;=$H90)*((DI$6-$F90+1)/($J90*($J90+1)/2)*$D90))+($K90="custom")*CustCF!DC90</f>
        <v>0</v>
      </c>
      <c r="DJ90" s="95">
        <f>($K90="Bell Curve")*(_xlfn.NORM.DIST(AND(DJ$6&gt;=$F90,DJ$6&lt;=$H90)*(DJ$6-$F90+1),$J90/2,$M90,TRUE)-_xlfn.NORM.DIST(AND(DJ$6&gt;=$F90,DJ$6&lt;=$H90)*(DI$6-$F90+1),$J90/2,$M90,TRUE))/(1-2*_xlfn.NORM.DIST(0,$J90/2,$M90,TRUE))*$D90+($K90="Steady Growth")*(AND(DJ$6&gt;=$F90,DJ$6&lt;=$H90)*((DJ$6-$F90+1)/($J90*($J90+1)/2)*$D90))+($K90="custom")*CustCF!DD90</f>
        <v>0</v>
      </c>
      <c r="DK90" s="95">
        <f>($K90="Bell Curve")*(_xlfn.NORM.DIST(AND(DK$6&gt;=$F90,DK$6&lt;=$H90)*(DK$6-$F90+1),$J90/2,$M90,TRUE)-_xlfn.NORM.DIST(AND(DK$6&gt;=$F90,DK$6&lt;=$H90)*(DJ$6-$F90+1),$J90/2,$M90,TRUE))/(1-2*_xlfn.NORM.DIST(0,$J90/2,$M90,TRUE))*$D90+($K90="Steady Growth")*(AND(DK$6&gt;=$F90,DK$6&lt;=$H90)*((DK$6-$F90+1)/($J90*($J90+1)/2)*$D90))+($K90="custom")*CustCF!DE90</f>
        <v>0</v>
      </c>
      <c r="DL90" s="95">
        <f>($K90="Bell Curve")*(_xlfn.NORM.DIST(AND(DL$6&gt;=$F90,DL$6&lt;=$H90)*(DL$6-$F90+1),$J90/2,$M90,TRUE)-_xlfn.NORM.DIST(AND(DL$6&gt;=$F90,DL$6&lt;=$H90)*(DK$6-$F90+1),$J90/2,$M90,TRUE))/(1-2*_xlfn.NORM.DIST(0,$J90/2,$M90,TRUE))*$D90+($K90="Steady Growth")*(AND(DL$6&gt;=$F90,DL$6&lt;=$H90)*((DL$6-$F90+1)/($J90*($J90+1)/2)*$D90))+($K90="custom")*CustCF!DF90</f>
        <v>0</v>
      </c>
      <c r="DM90" s="95">
        <f>($K90="Bell Curve")*(_xlfn.NORM.DIST(AND(DM$6&gt;=$F90,DM$6&lt;=$H90)*(DM$6-$F90+1),$J90/2,$M90,TRUE)-_xlfn.NORM.DIST(AND(DM$6&gt;=$F90,DM$6&lt;=$H90)*(DL$6-$F90+1),$J90/2,$M90,TRUE))/(1-2*_xlfn.NORM.DIST(0,$J90/2,$M90,TRUE))*$D90+($K90="Steady Growth")*(AND(DM$6&gt;=$F90,DM$6&lt;=$H90)*((DM$6-$F90+1)/($J90*($J90+1)/2)*$D90))+($K90="custom")*CustCF!DG90</f>
        <v>0</v>
      </c>
      <c r="DN90" s="95">
        <f>($K90="Bell Curve")*(_xlfn.NORM.DIST(AND(DN$6&gt;=$F90,DN$6&lt;=$H90)*(DN$6-$F90+1),$J90/2,$M90,TRUE)-_xlfn.NORM.DIST(AND(DN$6&gt;=$F90,DN$6&lt;=$H90)*(DM$6-$F90+1),$J90/2,$M90,TRUE))/(1-2*_xlfn.NORM.DIST(0,$J90/2,$M90,TRUE))*$D90+($K90="Steady Growth")*(AND(DN$6&gt;=$F90,DN$6&lt;=$H90)*((DN$6-$F90+1)/($J90*($J90+1)/2)*$D90))+($K90="custom")*CustCF!DH90</f>
        <v>0</v>
      </c>
      <c r="DO90" s="95">
        <f>($K90="Bell Curve")*(_xlfn.NORM.DIST(AND(DO$6&gt;=$F90,DO$6&lt;=$H90)*(DO$6-$F90+1),$J90/2,$M90,TRUE)-_xlfn.NORM.DIST(AND(DO$6&gt;=$F90,DO$6&lt;=$H90)*(DN$6-$F90+1),$J90/2,$M90,TRUE))/(1-2*_xlfn.NORM.DIST(0,$J90/2,$M90,TRUE))*$D90+($K90="Steady Growth")*(AND(DO$6&gt;=$F90,DO$6&lt;=$H90)*((DO$6-$F90+1)/($J90*($J90+1)/2)*$D90))+($K90="custom")*CustCF!DI90</f>
        <v>0</v>
      </c>
      <c r="DP90" s="95">
        <f>($K90="Bell Curve")*(_xlfn.NORM.DIST(AND(DP$6&gt;=$F90,DP$6&lt;=$H90)*(DP$6-$F90+1),$J90/2,$M90,TRUE)-_xlfn.NORM.DIST(AND(DP$6&gt;=$F90,DP$6&lt;=$H90)*(DO$6-$F90+1),$J90/2,$M90,TRUE))/(1-2*_xlfn.NORM.DIST(0,$J90/2,$M90,TRUE))*$D90+($K90="Steady Growth")*(AND(DP$6&gt;=$F90,DP$6&lt;=$H90)*((DP$6-$F90+1)/($J90*($J90+1)/2)*$D90))+($K90="custom")*CustCF!DJ90</f>
        <v>0</v>
      </c>
      <c r="DQ90" s="95">
        <f>($K90="Bell Curve")*(_xlfn.NORM.DIST(AND(DQ$6&gt;=$F90,DQ$6&lt;=$H90)*(DQ$6-$F90+1),$J90/2,$M90,TRUE)-_xlfn.NORM.DIST(AND(DQ$6&gt;=$F90,DQ$6&lt;=$H90)*(DP$6-$F90+1),$J90/2,$M90,TRUE))/(1-2*_xlfn.NORM.DIST(0,$J90/2,$M90,TRUE))*$D90+($K90="Steady Growth")*(AND(DQ$6&gt;=$F90,DQ$6&lt;=$H90)*((DQ$6-$F90+1)/($J90*($J90+1)/2)*$D90))+($K90="custom")*CustCF!DK90</f>
        <v>0</v>
      </c>
      <c r="DR90" s="95">
        <f>($K90="Bell Curve")*(_xlfn.NORM.DIST(AND(DR$6&gt;=$F90,DR$6&lt;=$H90)*(DR$6-$F90+1),$J90/2,$M90,TRUE)-_xlfn.NORM.DIST(AND(DR$6&gt;=$F90,DR$6&lt;=$H90)*(DQ$6-$F90+1),$J90/2,$M90,TRUE))/(1-2*_xlfn.NORM.DIST(0,$J90/2,$M90,TRUE))*$D90+($K90="Steady Growth")*(AND(DR$6&gt;=$F90,DR$6&lt;=$H90)*((DR$6-$F90+1)/($J90*($J90+1)/2)*$D90))+($K90="custom")*CustCF!DL90</f>
        <v>0</v>
      </c>
      <c r="DS90" s="95">
        <f>($K90="Bell Curve")*(_xlfn.NORM.DIST(AND(DS$6&gt;=$F90,DS$6&lt;=$H90)*(DS$6-$F90+1),$J90/2,$M90,TRUE)-_xlfn.NORM.DIST(AND(DS$6&gt;=$F90,DS$6&lt;=$H90)*(DR$6-$F90+1),$J90/2,$M90,TRUE))/(1-2*_xlfn.NORM.DIST(0,$J90/2,$M90,TRUE))*$D90+($K90="Steady Growth")*(AND(DS$6&gt;=$F90,DS$6&lt;=$H90)*((DS$6-$F90+1)/($J90*($J90+1)/2)*$D90))+($K90="custom")*CustCF!DM90</f>
        <v>0</v>
      </c>
      <c r="DT90" s="95">
        <f>($K90="Bell Curve")*(_xlfn.NORM.DIST(AND(DT$6&gt;=$F90,DT$6&lt;=$H90)*(DT$6-$F90+1),$J90/2,$M90,TRUE)-_xlfn.NORM.DIST(AND(DT$6&gt;=$F90,DT$6&lt;=$H90)*(DS$6-$F90+1),$J90/2,$M90,TRUE))/(1-2*_xlfn.NORM.DIST(0,$J90/2,$M90,TRUE))*$D90+($K90="Steady Growth")*(AND(DT$6&gt;=$F90,DT$6&lt;=$H90)*((DT$6-$F90+1)/($J90*($J90+1)/2)*$D90))+($K90="custom")*CustCF!DN90</f>
        <v>0</v>
      </c>
      <c r="DU90" s="95">
        <f>($K90="Bell Curve")*(_xlfn.NORM.DIST(AND(DU$6&gt;=$F90,DU$6&lt;=$H90)*(DU$6-$F90+1),$J90/2,$M90,TRUE)-_xlfn.NORM.DIST(AND(DU$6&gt;=$F90,DU$6&lt;=$H90)*(DT$6-$F90+1),$J90/2,$M90,TRUE))/(1-2*_xlfn.NORM.DIST(0,$J90/2,$M90,TRUE))*$D90+($K90="Steady Growth")*(AND(DU$6&gt;=$F90,DU$6&lt;=$H90)*((DU$6-$F90+1)/($J90*($J90+1)/2)*$D90))+($K90="custom")*CustCF!DO90</f>
        <v>0</v>
      </c>
      <c r="DV90" s="95">
        <f>($K90="Bell Curve")*(_xlfn.NORM.DIST(AND(DV$6&gt;=$F90,DV$6&lt;=$H90)*(DV$6-$F90+1),$J90/2,$M90,TRUE)-_xlfn.NORM.DIST(AND(DV$6&gt;=$F90,DV$6&lt;=$H90)*(DU$6-$F90+1),$J90/2,$M90,TRUE))/(1-2*_xlfn.NORM.DIST(0,$J90/2,$M90,TRUE))*$D90+($K90="Steady Growth")*(AND(DV$6&gt;=$F90,DV$6&lt;=$H90)*((DV$6-$F90+1)/($J90*($J90+1)/2)*$D90))+($K90="custom")*CustCF!DP90</f>
        <v>0</v>
      </c>
      <c r="DW90" s="95">
        <f>($K90="Bell Curve")*(_xlfn.NORM.DIST(AND(DW$6&gt;=$F90,DW$6&lt;=$H90)*(DW$6-$F90+1),$J90/2,$M90,TRUE)-_xlfn.NORM.DIST(AND(DW$6&gt;=$F90,DW$6&lt;=$H90)*(DV$6-$F90+1),$J90/2,$M90,TRUE))/(1-2*_xlfn.NORM.DIST(0,$J90/2,$M90,TRUE))*$D90+($K90="Steady Growth")*(AND(DW$6&gt;=$F90,DW$6&lt;=$H90)*((DW$6-$F90+1)/($J90*($J90+1)/2)*$D90))+($K90="custom")*CustCF!DQ90</f>
        <v>0</v>
      </c>
      <c r="DX90" s="95">
        <f>($K90="Bell Curve")*(_xlfn.NORM.DIST(AND(DX$6&gt;=$F90,DX$6&lt;=$H90)*(DX$6-$F90+1),$J90/2,$M90,TRUE)-_xlfn.NORM.DIST(AND(DX$6&gt;=$F90,DX$6&lt;=$H90)*(DW$6-$F90+1),$J90/2,$M90,TRUE))/(1-2*_xlfn.NORM.DIST(0,$J90/2,$M90,TRUE))*$D90+($K90="Steady Growth")*(AND(DX$6&gt;=$F90,DX$6&lt;=$H90)*((DX$6-$F90+1)/($J90*($J90+1)/2)*$D90))+($K90="custom")*CustCF!DR90</f>
        <v>0</v>
      </c>
      <c r="DY90" s="95">
        <f>($K90="Bell Curve")*(_xlfn.NORM.DIST(AND(DY$6&gt;=$F90,DY$6&lt;=$H90)*(DY$6-$F90+1),$J90/2,$M90,TRUE)-_xlfn.NORM.DIST(AND(DY$6&gt;=$F90,DY$6&lt;=$H90)*(DX$6-$F90+1),$J90/2,$M90,TRUE))/(1-2*_xlfn.NORM.DIST(0,$J90/2,$M90,TRUE))*$D90+($K90="Steady Growth")*(AND(DY$6&gt;=$F90,DY$6&lt;=$H90)*((DY$6-$F90+1)/($J90*($J90+1)/2)*$D90))+($K90="custom")*CustCF!DS90</f>
        <v>0</v>
      </c>
      <c r="DZ90" s="95">
        <f>($K90="Bell Curve")*(_xlfn.NORM.DIST(AND(DZ$6&gt;=$F90,DZ$6&lt;=$H90)*(DZ$6-$F90+1),$J90/2,$M90,TRUE)-_xlfn.NORM.DIST(AND(DZ$6&gt;=$F90,DZ$6&lt;=$H90)*(DY$6-$F90+1),$J90/2,$M90,TRUE))/(1-2*_xlfn.NORM.DIST(0,$J90/2,$M90,TRUE))*$D90+($K90="Steady Growth")*(AND(DZ$6&gt;=$F90,DZ$6&lt;=$H90)*((DZ$6-$F90+1)/($J90*($J90+1)/2)*$D90))+($K90="custom")*CustCF!DT90</f>
        <v>0</v>
      </c>
      <c r="EA90" s="95">
        <f>($K90="Bell Curve")*(_xlfn.NORM.DIST(AND(EA$6&gt;=$F90,EA$6&lt;=$H90)*(EA$6-$F90+1),$J90/2,$M90,TRUE)-_xlfn.NORM.DIST(AND(EA$6&gt;=$F90,EA$6&lt;=$H90)*(DZ$6-$F90+1),$J90/2,$M90,TRUE))/(1-2*_xlfn.NORM.DIST(0,$J90/2,$M90,TRUE))*$D90+($K90="Steady Growth")*(AND(EA$6&gt;=$F90,EA$6&lt;=$H90)*((EA$6-$F90+1)/($J90*($J90+1)/2)*$D90))+($K90="custom")*CustCF!DU90</f>
        <v>0</v>
      </c>
      <c r="EB90" s="95">
        <f>($K90="Bell Curve")*(_xlfn.NORM.DIST(AND(EB$6&gt;=$F90,EB$6&lt;=$H90)*(EB$6-$F90+1),$J90/2,$M90,TRUE)-_xlfn.NORM.DIST(AND(EB$6&gt;=$F90,EB$6&lt;=$H90)*(EA$6-$F90+1),$J90/2,$M90,TRUE))/(1-2*_xlfn.NORM.DIST(0,$J90/2,$M90,TRUE))*$D90+($K90="Steady Growth")*(AND(EB$6&gt;=$F90,EB$6&lt;=$H90)*((EB$6-$F90+1)/($J90*($J90+1)/2)*$D90))+($K90="custom")*CustCF!DV90</f>
        <v>0</v>
      </c>
      <c r="EC90" s="95">
        <f>($K90="Bell Curve")*(_xlfn.NORM.DIST(AND(EC$6&gt;=$F90,EC$6&lt;=$H90)*(EC$6-$F90+1),$J90/2,$M90,TRUE)-_xlfn.NORM.DIST(AND(EC$6&gt;=$F90,EC$6&lt;=$H90)*(EB$6-$F90+1),$J90/2,$M90,TRUE))/(1-2*_xlfn.NORM.DIST(0,$J90/2,$M90,TRUE))*$D90+($K90="Steady Growth")*(AND(EC$6&gt;=$F90,EC$6&lt;=$H90)*((EC$6-$F90+1)/($J90*($J90+1)/2)*$D90))+($K90="custom")*CustCF!DW90</f>
        <v>0</v>
      </c>
      <c r="ED90" s="95">
        <f>($K90="Bell Curve")*(_xlfn.NORM.DIST(AND(ED$6&gt;=$F90,ED$6&lt;=$H90)*(ED$6-$F90+1),$J90/2,$M90,TRUE)-_xlfn.NORM.DIST(AND(ED$6&gt;=$F90,ED$6&lt;=$H90)*(EC$6-$F90+1),$J90/2,$M90,TRUE))/(1-2*_xlfn.NORM.DIST(0,$J90/2,$M90,TRUE))*$D90+($K90="Steady Growth")*(AND(ED$6&gt;=$F90,ED$6&lt;=$H90)*((ED$6-$F90+1)/($J90*($J90+1)/2)*$D90))+($K90="custom")*CustCF!DX90</f>
        <v>0</v>
      </c>
      <c r="EE90" s="95">
        <f>($K90="Bell Curve")*(_xlfn.NORM.DIST(AND(EE$6&gt;=$F90,EE$6&lt;=$H90)*(EE$6-$F90+1),$J90/2,$M90,TRUE)-_xlfn.NORM.DIST(AND(EE$6&gt;=$F90,EE$6&lt;=$H90)*(ED$6-$F90+1),$J90/2,$M90,TRUE))/(1-2*_xlfn.NORM.DIST(0,$J90/2,$M90,TRUE))*$D90+($K90="Steady Growth")*(AND(EE$6&gt;=$F90,EE$6&lt;=$H90)*((EE$6-$F90+1)/($J90*($J90+1)/2)*$D90))+($K90="custom")*CustCF!DY90</f>
        <v>0</v>
      </c>
      <c r="EF90" s="95">
        <f>($K90="Bell Curve")*(_xlfn.NORM.DIST(AND(EF$6&gt;=$F90,EF$6&lt;=$H90)*(EF$6-$F90+1),$J90/2,$M90,TRUE)-_xlfn.NORM.DIST(AND(EF$6&gt;=$F90,EF$6&lt;=$H90)*(EE$6-$F90+1),$J90/2,$M90,TRUE))/(1-2*_xlfn.NORM.DIST(0,$J90/2,$M90,TRUE))*$D90+($K90="Steady Growth")*(AND(EF$6&gt;=$F90,EF$6&lt;=$H90)*((EF$6-$F90+1)/($J90*($J90+1)/2)*$D90))+($K90="custom")*CustCF!DZ90</f>
        <v>0</v>
      </c>
      <c r="EG90" s="95">
        <f>($K90="Bell Curve")*(_xlfn.NORM.DIST(AND(EG$6&gt;=$F90,EG$6&lt;=$H90)*(EG$6-$F90+1),$J90/2,$M90,TRUE)-_xlfn.NORM.DIST(AND(EG$6&gt;=$F90,EG$6&lt;=$H90)*(EF$6-$F90+1),$J90/2,$M90,TRUE))/(1-2*_xlfn.NORM.DIST(0,$J90/2,$M90,TRUE))*$D90+($K90="Steady Growth")*(AND(EG$6&gt;=$F90,EG$6&lt;=$H90)*((EG$6-$F90+1)/($J90*($J90+1)/2)*$D90))+($K90="custom")*CustCF!EA90</f>
        <v>0</v>
      </c>
      <c r="EH90" s="95">
        <f>($K90="Bell Curve")*(_xlfn.NORM.DIST(AND(EH$6&gt;=$F90,EH$6&lt;=$H90)*(EH$6-$F90+1),$J90/2,$M90,TRUE)-_xlfn.NORM.DIST(AND(EH$6&gt;=$F90,EH$6&lt;=$H90)*(EG$6-$F90+1),$J90/2,$M90,TRUE))/(1-2*_xlfn.NORM.DIST(0,$J90/2,$M90,TRUE))*$D90+($K90="Steady Growth")*(AND(EH$6&gt;=$F90,EH$6&lt;=$H90)*((EH$6-$F90+1)/($J90*($J90+1)/2)*$D90))+($K90="custom")*CustCF!EB90</f>
        <v>0</v>
      </c>
      <c r="EI90" s="95">
        <f>($K90="Bell Curve")*(_xlfn.NORM.DIST(AND(EI$6&gt;=$F90,EI$6&lt;=$H90)*(EI$6-$F90+1),$J90/2,$M90,TRUE)-_xlfn.NORM.DIST(AND(EI$6&gt;=$F90,EI$6&lt;=$H90)*(EH$6-$F90+1),$J90/2,$M90,TRUE))/(1-2*_xlfn.NORM.DIST(0,$J90/2,$M90,TRUE))*$D90+($K90="Steady Growth")*(AND(EI$6&gt;=$F90,EI$6&lt;=$H90)*((EI$6-$F90+1)/($J90*($J90+1)/2)*$D90))+($K90="custom")*CustCF!EC90</f>
        <v>0</v>
      </c>
      <c r="EJ90" s="95">
        <f>($K90="Bell Curve")*(_xlfn.NORM.DIST(AND(EJ$6&gt;=$F90,EJ$6&lt;=$H90)*(EJ$6-$F90+1),$J90/2,$M90,TRUE)-_xlfn.NORM.DIST(AND(EJ$6&gt;=$F90,EJ$6&lt;=$H90)*(EI$6-$F90+1),$J90/2,$M90,TRUE))/(1-2*_xlfn.NORM.DIST(0,$J90/2,$M90,TRUE))*$D90+($K90="Steady Growth")*(AND(EJ$6&gt;=$F90,EJ$6&lt;=$H90)*((EJ$6-$F90+1)/($J90*($J90+1)/2)*$D90))+($K90="custom")*CustCF!ED90</f>
        <v>0</v>
      </c>
      <c r="EK90" s="95">
        <f>($K90="Bell Curve")*(_xlfn.NORM.DIST(AND(EK$6&gt;=$F90,EK$6&lt;=$H90)*(EK$6-$F90+1),$J90/2,$M90,TRUE)-_xlfn.NORM.DIST(AND(EK$6&gt;=$F90,EK$6&lt;=$H90)*(EJ$6-$F90+1),$J90/2,$M90,TRUE))/(1-2*_xlfn.NORM.DIST(0,$J90/2,$M90,TRUE))*$D90+($K90="Steady Growth")*(AND(EK$6&gt;=$F90,EK$6&lt;=$H90)*((EK$6-$F90+1)/($J90*($J90+1)/2)*$D90))+($K90="custom")*CustCF!EE90</f>
        <v>0</v>
      </c>
      <c r="EL90" s="95">
        <f>($K90="Bell Curve")*(_xlfn.NORM.DIST(AND(EL$6&gt;=$F90,EL$6&lt;=$H90)*(EL$6-$F90+1),$J90/2,$M90,TRUE)-_xlfn.NORM.DIST(AND(EL$6&gt;=$F90,EL$6&lt;=$H90)*(EK$6-$F90+1),$J90/2,$M90,TRUE))/(1-2*_xlfn.NORM.DIST(0,$J90/2,$M90,TRUE))*$D90+($K90="Steady Growth")*(AND(EL$6&gt;=$F90,EL$6&lt;=$H90)*((EL$6-$F90+1)/($J90*($J90+1)/2)*$D90))+($K90="custom")*CustCF!EF90</f>
        <v>0</v>
      </c>
      <c r="EM90" s="95">
        <f>($K90="Bell Curve")*(_xlfn.NORM.DIST(AND(EM$6&gt;=$F90,EM$6&lt;=$H90)*(EM$6-$F90+1),$J90/2,$M90,TRUE)-_xlfn.NORM.DIST(AND(EM$6&gt;=$F90,EM$6&lt;=$H90)*(EL$6-$F90+1),$J90/2,$M90,TRUE))/(1-2*_xlfn.NORM.DIST(0,$J90/2,$M90,TRUE))*$D90+($K90="Steady Growth")*(AND(EM$6&gt;=$F90,EM$6&lt;=$H90)*((EM$6-$F90+1)/($J90*($J90+1)/2)*$D90))+($K90="custom")*CustCF!EG90</f>
        <v>0</v>
      </c>
      <c r="EN90" s="95">
        <f>($K90="Bell Curve")*(_xlfn.NORM.DIST(AND(EN$6&gt;=$F90,EN$6&lt;=$H90)*(EN$6-$F90+1),$J90/2,$M90,TRUE)-_xlfn.NORM.DIST(AND(EN$6&gt;=$F90,EN$6&lt;=$H90)*(EM$6-$F90+1),$J90/2,$M90,TRUE))/(1-2*_xlfn.NORM.DIST(0,$J90/2,$M90,TRUE))*$D90+($K90="Steady Growth")*(AND(EN$6&gt;=$F90,EN$6&lt;=$H90)*((EN$6-$F90+1)/($J90*($J90+1)/2)*$D90))+($K90="custom")*CustCF!EH90</f>
        <v>0</v>
      </c>
      <c r="EO90" s="95">
        <f>($K90="Bell Curve")*(_xlfn.NORM.DIST(AND(EO$6&gt;=$F90,EO$6&lt;=$H90)*(EO$6-$F90+1),$J90/2,$M90,TRUE)-_xlfn.NORM.DIST(AND(EO$6&gt;=$F90,EO$6&lt;=$H90)*(EN$6-$F90+1),$J90/2,$M90,TRUE))/(1-2*_xlfn.NORM.DIST(0,$J90/2,$M90,TRUE))*$D90+($K90="Steady Growth")*(AND(EO$6&gt;=$F90,EO$6&lt;=$H90)*((EO$6-$F90+1)/($J90*($J90+1)/2)*$D90))+($K90="custom")*CustCF!EI90</f>
        <v>0</v>
      </c>
      <c r="EP90" s="95">
        <f>($K90="Bell Curve")*(_xlfn.NORM.DIST(AND(EP$6&gt;=$F90,EP$6&lt;=$H90)*(EP$6-$F90+1),$J90/2,$M90,TRUE)-_xlfn.NORM.DIST(AND(EP$6&gt;=$F90,EP$6&lt;=$H90)*(EO$6-$F90+1),$J90/2,$M90,TRUE))/(1-2*_xlfn.NORM.DIST(0,$J90/2,$M90,TRUE))*$D90+($K90="Steady Growth")*(AND(EP$6&gt;=$F90,EP$6&lt;=$H90)*((EP$6-$F90+1)/($J90*($J90+1)/2)*$D90))+($K90="custom")*CustCF!EJ90</f>
        <v>0</v>
      </c>
      <c r="EQ90" s="95">
        <f>($K90="Bell Curve")*(_xlfn.NORM.DIST(AND(EQ$6&gt;=$F90,EQ$6&lt;=$H90)*(EQ$6-$F90+1),$J90/2,$M90,TRUE)-_xlfn.NORM.DIST(AND(EQ$6&gt;=$F90,EQ$6&lt;=$H90)*(EP$6-$F90+1),$J90/2,$M90,TRUE))/(1-2*_xlfn.NORM.DIST(0,$J90/2,$M90,TRUE))*$D90+($K90="Steady Growth")*(AND(EQ$6&gt;=$F90,EQ$6&lt;=$H90)*((EQ$6-$F90+1)/($J90*($J90+1)/2)*$D90))+($K90="custom")*CustCF!EK90</f>
        <v>0</v>
      </c>
      <c r="ER90" s="95">
        <f>($K90="Bell Curve")*(_xlfn.NORM.DIST(AND(ER$6&gt;=$F90,ER$6&lt;=$H90)*(ER$6-$F90+1),$J90/2,$M90,TRUE)-_xlfn.NORM.DIST(AND(ER$6&gt;=$F90,ER$6&lt;=$H90)*(EQ$6-$F90+1),$J90/2,$M90,TRUE))/(1-2*_xlfn.NORM.DIST(0,$J90/2,$M90,TRUE))*$D90+($K90="Steady Growth")*(AND(ER$6&gt;=$F90,ER$6&lt;=$H90)*((ER$6-$F90+1)/($J90*($J90+1)/2)*$D90))+($K90="custom")*CustCF!EL90</f>
        <v>0</v>
      </c>
      <c r="ES90" s="95">
        <f>($K90="Bell Curve")*(_xlfn.NORM.DIST(AND(ES$6&gt;=$F90,ES$6&lt;=$H90)*(ES$6-$F90+1),$J90/2,$M90,TRUE)-_xlfn.NORM.DIST(AND(ES$6&gt;=$F90,ES$6&lt;=$H90)*(ER$6-$F90+1),$J90/2,$M90,TRUE))/(1-2*_xlfn.NORM.DIST(0,$J90/2,$M90,TRUE))*$D90+($K90="Steady Growth")*(AND(ES$6&gt;=$F90,ES$6&lt;=$H90)*((ES$6-$F90+1)/($J90*($J90+1)/2)*$D90))+($K90="custom")*CustCF!EM90</f>
        <v>0</v>
      </c>
      <c r="ET90" s="95">
        <f>($K90="Bell Curve")*(_xlfn.NORM.DIST(AND(ET$6&gt;=$F90,ET$6&lt;=$H90)*(ET$6-$F90+1),$J90/2,$M90,TRUE)-_xlfn.NORM.DIST(AND(ET$6&gt;=$F90,ET$6&lt;=$H90)*(ES$6-$F90+1),$J90/2,$M90,TRUE))/(1-2*_xlfn.NORM.DIST(0,$J90/2,$M90,TRUE))*$D90+($K90="Steady Growth")*(AND(ET$6&gt;=$F90,ET$6&lt;=$H90)*((ET$6-$F90+1)/($J90*($J90+1)/2)*$D90))+($K90="custom")*CustCF!EN90</f>
        <v>0</v>
      </c>
      <c r="EU90" s="95">
        <f>($K90="Bell Curve")*(_xlfn.NORM.DIST(AND(EU$6&gt;=$F90,EU$6&lt;=$H90)*(EU$6-$F90+1),$J90/2,$M90,TRUE)-_xlfn.NORM.DIST(AND(EU$6&gt;=$F90,EU$6&lt;=$H90)*(ET$6-$F90+1),$J90/2,$M90,TRUE))/(1-2*_xlfn.NORM.DIST(0,$J90/2,$M90,TRUE))*$D90+($K90="Steady Growth")*(AND(EU$6&gt;=$F90,EU$6&lt;=$H90)*((EU$6-$F90+1)/($J90*($J90+1)/2)*$D90))+($K90="custom")*CustCF!EO90</f>
        <v>0</v>
      </c>
      <c r="EV90" s="95">
        <f>($K90="Bell Curve")*(_xlfn.NORM.DIST(AND(EV$6&gt;=$F90,EV$6&lt;=$H90)*(EV$6-$F90+1),$J90/2,$M90,TRUE)-_xlfn.NORM.DIST(AND(EV$6&gt;=$F90,EV$6&lt;=$H90)*(EU$6-$F90+1),$J90/2,$M90,TRUE))/(1-2*_xlfn.NORM.DIST(0,$J90/2,$M90,TRUE))*$D90+($K90="Steady Growth")*(AND(EV$6&gt;=$F90,EV$6&lt;=$H90)*((EV$6-$F90+1)/($J90*($J90+1)/2)*$D90))+($K90="custom")*CustCF!EP90</f>
        <v>0</v>
      </c>
      <c r="EW90" s="95">
        <f>($K90="Bell Curve")*(_xlfn.NORM.DIST(AND(EW$6&gt;=$F90,EW$6&lt;=$H90)*(EW$6-$F90+1),$J90/2,$M90,TRUE)-_xlfn.NORM.DIST(AND(EW$6&gt;=$F90,EW$6&lt;=$H90)*(EV$6-$F90+1),$J90/2,$M90,TRUE))/(1-2*_xlfn.NORM.DIST(0,$J90/2,$M90,TRUE))*$D90+($K90="Steady Growth")*(AND(EW$6&gt;=$F90,EW$6&lt;=$H90)*((EW$6-$F90+1)/($J90*($J90+1)/2)*$D90))+($K90="custom")*CustCF!EQ90</f>
        <v>0</v>
      </c>
      <c r="EX90" s="95">
        <f>($K90="Bell Curve")*(_xlfn.NORM.DIST(AND(EX$6&gt;=$F90,EX$6&lt;=$H90)*(EX$6-$F90+1),$J90/2,$M90,TRUE)-_xlfn.NORM.DIST(AND(EX$6&gt;=$F90,EX$6&lt;=$H90)*(EW$6-$F90+1),$J90/2,$M90,TRUE))/(1-2*_xlfn.NORM.DIST(0,$J90/2,$M90,TRUE))*$D90+($K90="Steady Growth")*(AND(EX$6&gt;=$F90,EX$6&lt;=$H90)*((EX$6-$F90+1)/($J90*($J90+1)/2)*$D90))+($K90="custom")*CustCF!ER90</f>
        <v>0</v>
      </c>
      <c r="EY90" s="95">
        <f>($K90="Bell Curve")*(_xlfn.NORM.DIST(AND(EY$6&gt;=$F90,EY$6&lt;=$H90)*(EY$6-$F90+1),$J90/2,$M90,TRUE)-_xlfn.NORM.DIST(AND(EY$6&gt;=$F90,EY$6&lt;=$H90)*(EX$6-$F90+1),$J90/2,$M90,TRUE))/(1-2*_xlfn.NORM.DIST(0,$J90/2,$M90,TRUE))*$D90+($K90="Steady Growth")*(AND(EY$6&gt;=$F90,EY$6&lt;=$H90)*((EY$6-$F90+1)/($J90*($J90+1)/2)*$D90))+($K90="custom")*CustCF!ES90</f>
        <v>0</v>
      </c>
      <c r="EZ90" s="95">
        <f>($K90="Bell Curve")*(_xlfn.NORM.DIST(AND(EZ$6&gt;=$F90,EZ$6&lt;=$H90)*(EZ$6-$F90+1),$J90/2,$M90,TRUE)-_xlfn.NORM.DIST(AND(EZ$6&gt;=$F90,EZ$6&lt;=$H90)*(EY$6-$F90+1),$J90/2,$M90,TRUE))/(1-2*_xlfn.NORM.DIST(0,$J90/2,$M90,TRUE))*$D90+($K90="Steady Growth")*(AND(EZ$6&gt;=$F90,EZ$6&lt;=$H90)*((EZ$6-$F90+1)/($J90*($J90+1)/2)*$D90))+($K90="custom")*CustCF!ET90</f>
        <v>0</v>
      </c>
      <c r="FA90" s="95">
        <f>($K90="Bell Curve")*(_xlfn.NORM.DIST(AND(FA$6&gt;=$F90,FA$6&lt;=$H90)*(FA$6-$F90+1),$J90/2,$M90,TRUE)-_xlfn.NORM.DIST(AND(FA$6&gt;=$F90,FA$6&lt;=$H90)*(EZ$6-$F90+1),$J90/2,$M90,TRUE))/(1-2*_xlfn.NORM.DIST(0,$J90/2,$M90,TRUE))*$D90+($K90="Steady Growth")*(AND(FA$6&gt;=$F90,FA$6&lt;=$H90)*((FA$6-$F90+1)/($J90*($J90+1)/2)*$D90))+($K90="custom")*CustCF!EU90</f>
        <v>0</v>
      </c>
      <c r="FB90" s="95">
        <f>($K90="Bell Curve")*(_xlfn.NORM.DIST(AND(FB$6&gt;=$F90,FB$6&lt;=$H90)*(FB$6-$F90+1),$J90/2,$M90,TRUE)-_xlfn.NORM.DIST(AND(FB$6&gt;=$F90,FB$6&lt;=$H90)*(FA$6-$F90+1),$J90/2,$M90,TRUE))/(1-2*_xlfn.NORM.DIST(0,$J90/2,$M90,TRUE))*$D90+($K90="Steady Growth")*(AND(FB$6&gt;=$F90,FB$6&lt;=$H90)*((FB$6-$F90+1)/($J90*($J90+1)/2)*$D90))+($K90="custom")*CustCF!EV90</f>
        <v>0</v>
      </c>
      <c r="FC90" s="95">
        <f>($K90="Bell Curve")*(_xlfn.NORM.DIST(AND(FC$6&gt;=$F90,FC$6&lt;=$H90)*(FC$6-$F90+1),$J90/2,$M90,TRUE)-_xlfn.NORM.DIST(AND(FC$6&gt;=$F90,FC$6&lt;=$H90)*(FB$6-$F90+1),$J90/2,$M90,TRUE))/(1-2*_xlfn.NORM.DIST(0,$J90/2,$M90,TRUE))*$D90+($K90="Steady Growth")*(AND(FC$6&gt;=$F90,FC$6&lt;=$H90)*((FC$6-$F90+1)/($J90*($J90+1)/2)*$D90))+($K90="custom")*CustCF!EW90</f>
        <v>0</v>
      </c>
      <c r="FD90" s="95">
        <f>($K90="Bell Curve")*(_xlfn.NORM.DIST(AND(FD$6&gt;=$F90,FD$6&lt;=$H90)*(FD$6-$F90+1),$J90/2,$M90,TRUE)-_xlfn.NORM.DIST(AND(FD$6&gt;=$F90,FD$6&lt;=$H90)*(FC$6-$F90+1),$J90/2,$M90,TRUE))/(1-2*_xlfn.NORM.DIST(0,$J90/2,$M90,TRUE))*$D90+($K90="Steady Growth")*(AND(FD$6&gt;=$F90,FD$6&lt;=$H90)*((FD$6-$F90+1)/($J90*($J90+1)/2)*$D90))+($K90="custom")*CustCF!EX90</f>
        <v>0</v>
      </c>
      <c r="FE90" s="95">
        <f>($K90="Bell Curve")*(_xlfn.NORM.DIST(AND(FE$6&gt;=$F90,FE$6&lt;=$H90)*(FE$6-$F90+1),$J90/2,$M90,TRUE)-_xlfn.NORM.DIST(AND(FE$6&gt;=$F90,FE$6&lt;=$H90)*(FD$6-$F90+1),$J90/2,$M90,TRUE))/(1-2*_xlfn.NORM.DIST(0,$J90/2,$M90,TRUE))*$D90+($K90="Steady Growth")*(AND(FE$6&gt;=$F90,FE$6&lt;=$H90)*((FE$6-$F90+1)/($J90*($J90+1)/2)*$D90))+($K90="custom")*CustCF!EY90</f>
        <v>0</v>
      </c>
      <c r="FF90" s="95">
        <f>($K90="Bell Curve")*(_xlfn.NORM.DIST(AND(FF$6&gt;=$F90,FF$6&lt;=$H90)*(FF$6-$F90+1),$J90/2,$M90,TRUE)-_xlfn.NORM.DIST(AND(FF$6&gt;=$F90,FF$6&lt;=$H90)*(FE$6-$F90+1),$J90/2,$M90,TRUE))/(1-2*_xlfn.NORM.DIST(0,$J90/2,$M90,TRUE))*$D90+($K90="Steady Growth")*(AND(FF$6&gt;=$F90,FF$6&lt;=$H90)*((FF$6-$F90+1)/($J90*($J90+1)/2)*$D90))+($K90="custom")*CustCF!EZ90</f>
        <v>0</v>
      </c>
      <c r="FG90" s="95">
        <f>($K90="Bell Curve")*(_xlfn.NORM.DIST(AND(FG$6&gt;=$F90,FG$6&lt;=$H90)*(FG$6-$F90+1),$J90/2,$M90,TRUE)-_xlfn.NORM.DIST(AND(FG$6&gt;=$F90,FG$6&lt;=$H90)*(FF$6-$F90+1),$J90/2,$M90,TRUE))/(1-2*_xlfn.NORM.DIST(0,$J90/2,$M90,TRUE))*$D90+($K90="Steady Growth")*(AND(FG$6&gt;=$F90,FG$6&lt;=$H90)*((FG$6-$F90+1)/($J90*($J90+1)/2)*$D90))+($K90="custom")*CustCF!FA90</f>
        <v>0</v>
      </c>
      <c r="FH90" s="95">
        <f>($K90="Bell Curve")*(_xlfn.NORM.DIST(AND(FH$6&gt;=$F90,FH$6&lt;=$H90)*(FH$6-$F90+1),$J90/2,$M90,TRUE)-_xlfn.NORM.DIST(AND(FH$6&gt;=$F90,FH$6&lt;=$H90)*(FG$6-$F90+1),$J90/2,$M90,TRUE))/(1-2*_xlfn.NORM.DIST(0,$J90/2,$M90,TRUE))*$D90+($K90="Steady Growth")*(AND(FH$6&gt;=$F90,FH$6&lt;=$H90)*((FH$6-$F90+1)/($J90*($J90+1)/2)*$D90))+($K90="custom")*CustCF!FB90</f>
        <v>0</v>
      </c>
      <c r="FI90" s="95">
        <f>($K90="Bell Curve")*(_xlfn.NORM.DIST(AND(FI$6&gt;=$F90,FI$6&lt;=$H90)*(FI$6-$F90+1),$J90/2,$M90,TRUE)-_xlfn.NORM.DIST(AND(FI$6&gt;=$F90,FI$6&lt;=$H90)*(FH$6-$F90+1),$J90/2,$M90,TRUE))/(1-2*_xlfn.NORM.DIST(0,$J90/2,$M90,TRUE))*$D90+($K90="Steady Growth")*(AND(FI$6&gt;=$F90,FI$6&lt;=$H90)*((FI$6-$F90+1)/($J90*($J90+1)/2)*$D90))+($K90="custom")*CustCF!FC90</f>
        <v>0</v>
      </c>
      <c r="FJ90" s="95">
        <f>($K90="Bell Curve")*(_xlfn.NORM.DIST(AND(FJ$6&gt;=$F90,FJ$6&lt;=$H90)*(FJ$6-$F90+1),$J90/2,$M90,TRUE)-_xlfn.NORM.DIST(AND(FJ$6&gt;=$F90,FJ$6&lt;=$H90)*(FI$6-$F90+1),$J90/2,$M90,TRUE))/(1-2*_xlfn.NORM.DIST(0,$J90/2,$M90,TRUE))*$D90+($K90="Steady Growth")*(AND(FJ$6&gt;=$F90,FJ$6&lt;=$H90)*((FJ$6-$F90+1)/($J90*($J90+1)/2)*$D90))+($K90="custom")*CustCF!FD90</f>
        <v>0</v>
      </c>
      <c r="FK90" s="95">
        <f>($K90="Bell Curve")*(_xlfn.NORM.DIST(AND(FK$6&gt;=$F90,FK$6&lt;=$H90)*(FK$6-$F90+1),$J90/2,$M90,TRUE)-_xlfn.NORM.DIST(AND(FK$6&gt;=$F90,FK$6&lt;=$H90)*(FJ$6-$F90+1),$J90/2,$M90,TRUE))/(1-2*_xlfn.NORM.DIST(0,$J90/2,$M90,TRUE))*$D90+($K90="Steady Growth")*(AND(FK$6&gt;=$F90,FK$6&lt;=$H90)*((FK$6-$F90+1)/($J90*($J90+1)/2)*$D90))+($K90="custom")*CustCF!FE90</f>
        <v>0</v>
      </c>
      <c r="FL90" s="95">
        <f>($K90="Bell Curve")*(_xlfn.NORM.DIST(AND(FL$6&gt;=$F90,FL$6&lt;=$H90)*(FL$6-$F90+1),$J90/2,$M90,TRUE)-_xlfn.NORM.DIST(AND(FL$6&gt;=$F90,FL$6&lt;=$H90)*(FK$6-$F90+1),$J90/2,$M90,TRUE))/(1-2*_xlfn.NORM.DIST(0,$J90/2,$M90,TRUE))*$D90+($K90="Steady Growth")*(AND(FL$6&gt;=$F90,FL$6&lt;=$H90)*((FL$6-$F90+1)/($J90*($J90+1)/2)*$D90))+($K90="custom")*CustCF!FF90</f>
        <v>0</v>
      </c>
      <c r="FM90" s="95">
        <f>($K90="Bell Curve")*(_xlfn.NORM.DIST(AND(FM$6&gt;=$F90,FM$6&lt;=$H90)*(FM$6-$F90+1),$J90/2,$M90,TRUE)-_xlfn.NORM.DIST(AND(FM$6&gt;=$F90,FM$6&lt;=$H90)*(FL$6-$F90+1),$J90/2,$M90,TRUE))/(1-2*_xlfn.NORM.DIST(0,$J90/2,$M90,TRUE))*$D90+($K90="Steady Growth")*(AND(FM$6&gt;=$F90,FM$6&lt;=$H90)*((FM$6-$F90+1)/($J90*($J90+1)/2)*$D90))+($K90="custom")*CustCF!FG90</f>
        <v>0</v>
      </c>
      <c r="FN90" s="95">
        <f>($K90="Bell Curve")*(_xlfn.NORM.DIST(AND(FN$6&gt;=$F90,FN$6&lt;=$H90)*(FN$6-$F90+1),$J90/2,$M90,TRUE)-_xlfn.NORM.DIST(AND(FN$6&gt;=$F90,FN$6&lt;=$H90)*(FM$6-$F90+1),$J90/2,$M90,TRUE))/(1-2*_xlfn.NORM.DIST(0,$J90/2,$M90,TRUE))*$D90+($K90="Steady Growth")*(AND(FN$6&gt;=$F90,FN$6&lt;=$H90)*((FN$6-$F90+1)/($J90*($J90+1)/2)*$D90))+($K90="custom")*CustCF!FH90</f>
        <v>0</v>
      </c>
      <c r="FO90" s="95">
        <f>($K90="Bell Curve")*(_xlfn.NORM.DIST(AND(FO$6&gt;=$F90,FO$6&lt;=$H90)*(FO$6-$F90+1),$J90/2,$M90,TRUE)-_xlfn.NORM.DIST(AND(FO$6&gt;=$F90,FO$6&lt;=$H90)*(FN$6-$F90+1),$J90/2,$M90,TRUE))/(1-2*_xlfn.NORM.DIST(0,$J90/2,$M90,TRUE))*$D90+($K90="Steady Growth")*(AND(FO$6&gt;=$F90,FO$6&lt;=$H90)*((FO$6-$F90+1)/($J90*($J90+1)/2)*$D90))+($K90="custom")*CustCF!FI90</f>
        <v>0</v>
      </c>
      <c r="FP90" s="95">
        <f>($K90="Bell Curve")*(_xlfn.NORM.DIST(AND(FP$6&gt;=$F90,FP$6&lt;=$H90)*(FP$6-$F90+1),$J90/2,$M90,TRUE)-_xlfn.NORM.DIST(AND(FP$6&gt;=$F90,FP$6&lt;=$H90)*(FO$6-$F90+1),$J90/2,$M90,TRUE))/(1-2*_xlfn.NORM.DIST(0,$J90/2,$M90,TRUE))*$D90+($K90="Steady Growth")*(AND(FP$6&gt;=$F90,FP$6&lt;=$H90)*((FP$6-$F90+1)/($J90*($J90+1)/2)*$D90))+($K90="custom")*CustCF!FJ90</f>
        <v>0</v>
      </c>
      <c r="FQ90" s="95">
        <f>($K90="Bell Curve")*(_xlfn.NORM.DIST(AND(FQ$6&gt;=$F90,FQ$6&lt;=$H90)*(FQ$6-$F90+1),$J90/2,$M90,TRUE)-_xlfn.NORM.DIST(AND(FQ$6&gt;=$F90,FQ$6&lt;=$H90)*(FP$6-$F90+1),$J90/2,$M90,TRUE))/(1-2*_xlfn.NORM.DIST(0,$J90/2,$M90,TRUE))*$D90+($K90="Steady Growth")*(AND(FQ$6&gt;=$F90,FQ$6&lt;=$H90)*((FQ$6-$F90+1)/($J90*($J90+1)/2)*$D90))+($K90="custom")*CustCF!FK90</f>
        <v>0</v>
      </c>
      <c r="FR90" s="95">
        <f>($K90="Bell Curve")*(_xlfn.NORM.DIST(AND(FR$6&gt;=$F90,FR$6&lt;=$H90)*(FR$6-$F90+1),$J90/2,$M90,TRUE)-_xlfn.NORM.DIST(AND(FR$6&gt;=$F90,FR$6&lt;=$H90)*(FQ$6-$F90+1),$J90/2,$M90,TRUE))/(1-2*_xlfn.NORM.DIST(0,$J90/2,$M90,TRUE))*$D90+($K90="Steady Growth")*(AND(FR$6&gt;=$F90,FR$6&lt;=$H90)*((FR$6-$F90+1)/($J90*($J90+1)/2)*$D90))+($K90="custom")*CustCF!FL90</f>
        <v>0</v>
      </c>
      <c r="FS90" s="95">
        <f>($K90="Bell Curve")*(_xlfn.NORM.DIST(AND(FS$6&gt;=$F90,FS$6&lt;=$H90)*(FS$6-$F90+1),$J90/2,$M90,TRUE)-_xlfn.NORM.DIST(AND(FS$6&gt;=$F90,FS$6&lt;=$H90)*(FR$6-$F90+1),$J90/2,$M90,TRUE))/(1-2*_xlfn.NORM.DIST(0,$J90/2,$M90,TRUE))*$D90+($K90="Steady Growth")*(AND(FS$6&gt;=$F90,FS$6&lt;=$H90)*((FS$6-$F90+1)/($J90*($J90+1)/2)*$D90))+($K90="custom")*CustCF!FM90</f>
        <v>0</v>
      </c>
      <c r="FT90" s="95">
        <f>($K90="Bell Curve")*(_xlfn.NORM.DIST(AND(FT$6&gt;=$F90,FT$6&lt;=$H90)*(FT$6-$F90+1),$J90/2,$M90,TRUE)-_xlfn.NORM.DIST(AND(FT$6&gt;=$F90,FT$6&lt;=$H90)*(FS$6-$F90+1),$J90/2,$M90,TRUE))/(1-2*_xlfn.NORM.DIST(0,$J90/2,$M90,TRUE))*$D90+($K90="Steady Growth")*(AND(FT$6&gt;=$F90,FT$6&lt;=$H90)*((FT$6-$F90+1)/($J90*($J90+1)/2)*$D90))+($K90="custom")*CustCF!FN90</f>
        <v>0</v>
      </c>
      <c r="FU90" s="95">
        <f>($K90="Bell Curve")*(_xlfn.NORM.DIST(AND(FU$6&gt;=$F90,FU$6&lt;=$H90)*(FU$6-$F90+1),$J90/2,$M90,TRUE)-_xlfn.NORM.DIST(AND(FU$6&gt;=$F90,FU$6&lt;=$H90)*(FT$6-$F90+1),$J90/2,$M90,TRUE))/(1-2*_xlfn.NORM.DIST(0,$J90/2,$M90,TRUE))*$D90+($K90="Steady Growth")*(AND(FU$6&gt;=$F90,FU$6&lt;=$H90)*((FU$6-$F90+1)/($J90*($J90+1)/2)*$D90))+($K90="custom")*CustCF!FO90</f>
        <v>0</v>
      </c>
      <c r="FV90" s="95">
        <f>($K90="Bell Curve")*(_xlfn.NORM.DIST(AND(FV$6&gt;=$F90,FV$6&lt;=$H90)*(FV$6-$F90+1),$J90/2,$M90,TRUE)-_xlfn.NORM.DIST(AND(FV$6&gt;=$F90,FV$6&lt;=$H90)*(FU$6-$F90+1),$J90/2,$M90,TRUE))/(1-2*_xlfn.NORM.DIST(0,$J90/2,$M90,TRUE))*$D90+($K90="Steady Growth")*(AND(FV$6&gt;=$F90,FV$6&lt;=$H90)*((FV$6-$F90+1)/($J90*($J90+1)/2)*$D90))+($K90="custom")*CustCF!FP90</f>
        <v>0</v>
      </c>
      <c r="FW90" s="95">
        <f>($K90="Bell Curve")*(_xlfn.NORM.DIST(AND(FW$6&gt;=$F90,FW$6&lt;=$H90)*(FW$6-$F90+1),$J90/2,$M90,TRUE)-_xlfn.NORM.DIST(AND(FW$6&gt;=$F90,FW$6&lt;=$H90)*(FV$6-$F90+1),$J90/2,$M90,TRUE))/(1-2*_xlfn.NORM.DIST(0,$J90/2,$M90,TRUE))*$D90+($K90="Steady Growth")*(AND(FW$6&gt;=$F90,FW$6&lt;=$H90)*((FW$6-$F90+1)/($J90*($J90+1)/2)*$D90))+($K90="custom")*CustCF!FQ90</f>
        <v>0</v>
      </c>
      <c r="FX90" s="95">
        <f>($K90="Bell Curve")*(_xlfn.NORM.DIST(AND(FX$6&gt;=$F90,FX$6&lt;=$H90)*(FX$6-$F90+1),$J90/2,$M90,TRUE)-_xlfn.NORM.DIST(AND(FX$6&gt;=$F90,FX$6&lt;=$H90)*(FW$6-$F90+1),$J90/2,$M90,TRUE))/(1-2*_xlfn.NORM.DIST(0,$J90/2,$M90,TRUE))*$D90+($K90="Steady Growth")*(AND(FX$6&gt;=$F90,FX$6&lt;=$H90)*((FX$6-$F90+1)/($J90*($J90+1)/2)*$D90))+($K90="custom")*CustCF!FR90</f>
        <v>0</v>
      </c>
      <c r="FY90" s="95">
        <f>($K90="Bell Curve")*(_xlfn.NORM.DIST(AND(FY$6&gt;=$F90,FY$6&lt;=$H90)*(FY$6-$F90+1),$J90/2,$M90,TRUE)-_xlfn.NORM.DIST(AND(FY$6&gt;=$F90,FY$6&lt;=$H90)*(FX$6-$F90+1),$J90/2,$M90,TRUE))/(1-2*_xlfn.NORM.DIST(0,$J90/2,$M90,TRUE))*$D90+($K90="Steady Growth")*(AND(FY$6&gt;=$F90,FY$6&lt;=$H90)*((FY$6-$F90+1)/($J90*($J90+1)/2)*$D90))+($K90="custom")*CustCF!FS90</f>
        <v>0</v>
      </c>
      <c r="FZ90" s="95">
        <f>($K90="Bell Curve")*(_xlfn.NORM.DIST(AND(FZ$6&gt;=$F90,FZ$6&lt;=$H90)*(FZ$6-$F90+1),$J90/2,$M90,TRUE)-_xlfn.NORM.DIST(AND(FZ$6&gt;=$F90,FZ$6&lt;=$H90)*(FY$6-$F90+1),$J90/2,$M90,TRUE))/(1-2*_xlfn.NORM.DIST(0,$J90/2,$M90,TRUE))*$D90+($K90="Steady Growth")*(AND(FZ$6&gt;=$F90,FZ$6&lt;=$H90)*((FZ$6-$F90+1)/($J90*($J90+1)/2)*$D90))+($K90="custom")*CustCF!FT90</f>
        <v>0</v>
      </c>
      <c r="GA90" s="95">
        <f>($K90="Bell Curve")*(_xlfn.NORM.DIST(AND(GA$6&gt;=$F90,GA$6&lt;=$H90)*(GA$6-$F90+1),$J90/2,$M90,TRUE)-_xlfn.NORM.DIST(AND(GA$6&gt;=$F90,GA$6&lt;=$H90)*(FZ$6-$F90+1),$J90/2,$M90,TRUE))/(1-2*_xlfn.NORM.DIST(0,$J90/2,$M90,TRUE))*$D90+($K90="Steady Growth")*(AND(GA$6&gt;=$F90,GA$6&lt;=$H90)*((GA$6-$F90+1)/($J90*($J90+1)/2)*$D90))+($K90="custom")*CustCF!FU90</f>
        <v>0</v>
      </c>
      <c r="GB90" s="95">
        <f>($K90="Bell Curve")*(_xlfn.NORM.DIST(AND(GB$6&gt;=$F90,GB$6&lt;=$H90)*(GB$6-$F90+1),$J90/2,$M90,TRUE)-_xlfn.NORM.DIST(AND(GB$6&gt;=$F90,GB$6&lt;=$H90)*(GA$6-$F90+1),$J90/2,$M90,TRUE))/(1-2*_xlfn.NORM.DIST(0,$J90/2,$M90,TRUE))*$D90+($K90="Steady Growth")*(AND(GB$6&gt;=$F90,GB$6&lt;=$H90)*((GB$6-$F90+1)/($J90*($J90+1)/2)*$D90))+($K90="custom")*CustCF!FV90</f>
        <v>0</v>
      </c>
      <c r="GC90" s="95">
        <f>($K90="Bell Curve")*(_xlfn.NORM.DIST(AND(GC$6&gt;=$F90,GC$6&lt;=$H90)*(GC$6-$F90+1),$J90/2,$M90,TRUE)-_xlfn.NORM.DIST(AND(GC$6&gt;=$F90,GC$6&lt;=$H90)*(GB$6-$F90+1),$J90/2,$M90,TRUE))/(1-2*_xlfn.NORM.DIST(0,$J90/2,$M90,TRUE))*$D90+($K90="Steady Growth")*(AND(GC$6&gt;=$F90,GC$6&lt;=$H90)*((GC$6-$F90+1)/($J90*($J90+1)/2)*$D90))+($K90="custom")*CustCF!FW90</f>
        <v>0</v>
      </c>
      <c r="GD90" s="95">
        <f>($K90="Bell Curve")*(_xlfn.NORM.DIST(AND(GD$6&gt;=$F90,GD$6&lt;=$H90)*(GD$6-$F90+1),$J90/2,$M90,TRUE)-_xlfn.NORM.DIST(AND(GD$6&gt;=$F90,GD$6&lt;=$H90)*(GC$6-$F90+1),$J90/2,$M90,TRUE))/(1-2*_xlfn.NORM.DIST(0,$J90/2,$M90,TRUE))*$D90+($K90="Steady Growth")*(AND(GD$6&gt;=$F90,GD$6&lt;=$H90)*((GD$6-$F90+1)/($J90*($J90+1)/2)*$D90))+($K90="custom")*CustCF!FX90</f>
        <v>0</v>
      </c>
      <c r="GE90" s="95">
        <f>($K90="Bell Curve")*(_xlfn.NORM.DIST(AND(GE$6&gt;=$F90,GE$6&lt;=$H90)*(GE$6-$F90+1),$J90/2,$M90,TRUE)-_xlfn.NORM.DIST(AND(GE$6&gt;=$F90,GE$6&lt;=$H90)*(GD$6-$F90+1),$J90/2,$M90,TRUE))/(1-2*_xlfn.NORM.DIST(0,$J90/2,$M90,TRUE))*$D90+($K90="Steady Growth")*(AND(GE$6&gt;=$F90,GE$6&lt;=$H90)*((GE$6-$F90+1)/($J90*($J90+1)/2)*$D90))+($K90="custom")*CustCF!FY90</f>
        <v>0</v>
      </c>
      <c r="GF90" s="95">
        <f>($K90="Bell Curve")*(_xlfn.NORM.DIST(AND(GF$6&gt;=$F90,GF$6&lt;=$H90)*(GF$6-$F90+1),$J90/2,$M90,TRUE)-_xlfn.NORM.DIST(AND(GF$6&gt;=$F90,GF$6&lt;=$H90)*(GE$6-$F90+1),$J90/2,$M90,TRUE))/(1-2*_xlfn.NORM.DIST(0,$J90/2,$M90,TRUE))*$D90+($K90="Steady Growth")*(AND(GF$6&gt;=$F90,GF$6&lt;=$H90)*((GF$6-$F90+1)/($J90*($J90+1)/2)*$D90))+($K90="custom")*CustCF!FZ90</f>
        <v>0</v>
      </c>
      <c r="GG90" s="95">
        <f>($K90="Bell Curve")*(_xlfn.NORM.DIST(AND(GG$6&gt;=$F90,GG$6&lt;=$H90)*(GG$6-$F90+1),$J90/2,$M90,TRUE)-_xlfn.NORM.DIST(AND(GG$6&gt;=$F90,GG$6&lt;=$H90)*(GF$6-$F90+1),$J90/2,$M90,TRUE))/(1-2*_xlfn.NORM.DIST(0,$J90/2,$M90,TRUE))*$D90+($K90="Steady Growth")*(AND(GG$6&gt;=$F90,GG$6&lt;=$H90)*((GG$6-$F90+1)/($J90*($J90+1)/2)*$D90))+($K90="custom")*CustCF!GA90</f>
        <v>0</v>
      </c>
      <c r="GH90" s="95">
        <f>($K90="Bell Curve")*(_xlfn.NORM.DIST(AND(GH$6&gt;=$F90,GH$6&lt;=$H90)*(GH$6-$F90+1),$J90/2,$M90,TRUE)-_xlfn.NORM.DIST(AND(GH$6&gt;=$F90,GH$6&lt;=$H90)*(GG$6-$F90+1),$J90/2,$M90,TRUE))/(1-2*_xlfn.NORM.DIST(0,$J90/2,$M90,TRUE))*$D90+($K90="Steady Growth")*(AND(GH$6&gt;=$F90,GH$6&lt;=$H90)*((GH$6-$F90+1)/($J90*($J90+1)/2)*$D90))+($K90="custom")*CustCF!GB90</f>
        <v>0</v>
      </c>
      <c r="GI90" s="95">
        <f>($K90="Bell Curve")*(_xlfn.NORM.DIST(AND(GI$6&gt;=$F90,GI$6&lt;=$H90)*(GI$6-$F90+1),$J90/2,$M90,TRUE)-_xlfn.NORM.DIST(AND(GI$6&gt;=$F90,GI$6&lt;=$H90)*(GH$6-$F90+1),$J90/2,$M90,TRUE))/(1-2*_xlfn.NORM.DIST(0,$J90/2,$M90,TRUE))*$D90+($K90="Steady Growth")*(AND(GI$6&gt;=$F90,GI$6&lt;=$H90)*((GI$6-$F90+1)/($J90*($J90+1)/2)*$D90))+($K90="custom")*CustCF!GC90</f>
        <v>0</v>
      </c>
      <c r="GJ90" s="95">
        <f>($K90="Bell Curve")*(_xlfn.NORM.DIST(AND(GJ$6&gt;=$F90,GJ$6&lt;=$H90)*(GJ$6-$F90+1),$J90/2,$M90,TRUE)-_xlfn.NORM.DIST(AND(GJ$6&gt;=$F90,GJ$6&lt;=$H90)*(GI$6-$F90+1),$J90/2,$M90,TRUE))/(1-2*_xlfn.NORM.DIST(0,$J90/2,$M90,TRUE))*$D90+($K90="Steady Growth")*(AND(GJ$6&gt;=$F90,GJ$6&lt;=$H90)*((GJ$6-$F90+1)/($J90*($J90+1)/2)*$D90))+($K90="custom")*CustCF!GD90</f>
        <v>0</v>
      </c>
      <c r="GK90" s="95">
        <f>($K90="Bell Curve")*(_xlfn.NORM.DIST(AND(GK$6&gt;=$F90,GK$6&lt;=$H90)*(GK$6-$F90+1),$J90/2,$M90,TRUE)-_xlfn.NORM.DIST(AND(GK$6&gt;=$F90,GK$6&lt;=$H90)*(GJ$6-$F90+1),$J90/2,$M90,TRUE))/(1-2*_xlfn.NORM.DIST(0,$J90/2,$M90,TRUE))*$D90+($K90="Steady Growth")*(AND(GK$6&gt;=$F90,GK$6&lt;=$H90)*((GK$6-$F90+1)/($J90*($J90+1)/2)*$D90))+($K90="custom")*CustCF!GE90</f>
        <v>0</v>
      </c>
      <c r="GL90" s="95">
        <f>($K90="Bell Curve")*(_xlfn.NORM.DIST(AND(GL$6&gt;=$F90,GL$6&lt;=$H90)*(GL$6-$F90+1),$J90/2,$M90,TRUE)-_xlfn.NORM.DIST(AND(GL$6&gt;=$F90,GL$6&lt;=$H90)*(GK$6-$F90+1),$J90/2,$M90,TRUE))/(1-2*_xlfn.NORM.DIST(0,$J90/2,$M90,TRUE))*$D90+($K90="Steady Growth")*(AND(GL$6&gt;=$F90,GL$6&lt;=$H90)*((GL$6-$F90+1)/($J90*($J90+1)/2)*$D90))+($K90="custom")*CustCF!GF90</f>
        <v>0</v>
      </c>
      <c r="GM90" s="95">
        <f>($K90="Bell Curve")*(_xlfn.NORM.DIST(AND(GM$6&gt;=$F90,GM$6&lt;=$H90)*(GM$6-$F90+1),$J90/2,$M90,TRUE)-_xlfn.NORM.DIST(AND(GM$6&gt;=$F90,GM$6&lt;=$H90)*(GL$6-$F90+1),$J90/2,$M90,TRUE))/(1-2*_xlfn.NORM.DIST(0,$J90/2,$M90,TRUE))*$D90+($K90="Steady Growth")*(AND(GM$6&gt;=$F90,GM$6&lt;=$H90)*((GM$6-$F90+1)/($J90*($J90+1)/2)*$D90))+($K90="custom")*CustCF!GG90</f>
        <v>0</v>
      </c>
      <c r="GN90" s="268">
        <f>($K90="Bell Curve")*(_xlfn.NORM.DIST(AND(GN$6&gt;=$F90,GN$6&lt;=$H90)*(GN$6-$F90+1),$J90/2,$M90,TRUE)-_xlfn.NORM.DIST(AND(GN$6&gt;=$F90,GN$6&lt;=$H90)*(GM$6-$F90+1),$J90/2,$M90,TRUE))/(1-2*_xlfn.NORM.DIST(0,$J90/2,$M90,TRUE))*$D90+($K90="Steady Growth")*(AND(GN$6&gt;=$F90,GN$6&lt;=$H90)*((GN$6-$F90+1)/($J90*($J90+1)/2)*$D90))+($K90="custom")*CustCF!GH90</f>
        <v>0</v>
      </c>
      <c r="GO90" s="1"/>
      <c r="GP90" s="67"/>
    </row>
    <row r="91" spans="1:198" customFormat="1" hidden="1" outlineLevel="1" x14ac:dyDescent="0.75">
      <c r="A91" s="1"/>
      <c r="B91" s="1"/>
      <c r="C91" s="262">
        <f>Budget!X36</f>
        <v>0</v>
      </c>
      <c r="D91" s="19">
        <f>Budget!Y36</f>
        <v>0</v>
      </c>
      <c r="E91" s="19" t="str">
        <f t="shared" si="43"/>
        <v/>
      </c>
      <c r="F91" s="263">
        <v>0</v>
      </c>
      <c r="G91" s="257">
        <f>IF(L91="custom",CustCF!F91,INDEX($P$8:$GN$8,MATCH(F91,$P$6:$GN$6,0)))</f>
        <v>46053</v>
      </c>
      <c r="H91" s="263">
        <v>0</v>
      </c>
      <c r="I91" s="257">
        <f>IF(L91="custom",CustCF!G91,INDEX($P$8:$GN$8,MATCH(H91,$P$6:$GN$6,0)))</f>
        <v>46053</v>
      </c>
      <c r="J91" s="260">
        <f t="shared" si="44"/>
        <v>1</v>
      </c>
      <c r="K91" s="265" t="s">
        <v>116</v>
      </c>
      <c r="L91" s="266" t="s">
        <v>141</v>
      </c>
      <c r="M91" s="267">
        <f t="shared" si="45"/>
        <v>9</v>
      </c>
      <c r="N91" s="18">
        <f t="shared" si="36"/>
        <v>0</v>
      </c>
      <c r="O91" s="1372">
        <f t="shared" si="46"/>
        <v>0</v>
      </c>
      <c r="P91" s="95">
        <f>($K91="Bell Curve")*(_xlfn.NORM.DIST(AND(P$6&gt;=$F91,P$6&lt;=$H91)*(P$6-$F91+1),$J91/2,$M91,TRUE)-_xlfn.NORM.DIST(AND(P$6&gt;=$F91,P$6&lt;=$H91)*(O$6-$F91+1),$J91/2,$M91,TRUE))/(1-2*_xlfn.NORM.DIST(0,$J91/2,$M91,TRUE))*$D91+($K91="Steady Growth")*(AND(P$6&gt;=$F91,P$6&lt;=$H91)*((P$6-$F91+1)/($J91*($J91+1)/2)*$D91))+($K91="custom")*CustCF!J91</f>
        <v>0</v>
      </c>
      <c r="Q91" s="95">
        <f>($K91="Bell Curve")*(_xlfn.NORM.DIST(AND(Q$6&gt;=$F91,Q$6&lt;=$H91)*(Q$6-$F91+1),$J91/2,$M91,TRUE)-_xlfn.NORM.DIST(AND(Q$6&gt;=$F91,Q$6&lt;=$H91)*(P$6-$F91+1),$J91/2,$M91,TRUE))/(1-2*_xlfn.NORM.DIST(0,$J91/2,$M91,TRUE))*$D91+($K91="Steady Growth")*(AND(Q$6&gt;=$F91,Q$6&lt;=$H91)*((Q$6-$F91+1)/($J91*($J91+1)/2)*$D91))+($K91="custom")*CustCF!K91</f>
        <v>0</v>
      </c>
      <c r="R91" s="95">
        <f>($K91="Bell Curve")*(_xlfn.NORM.DIST(AND(R$6&gt;=$F91,R$6&lt;=$H91)*(R$6-$F91+1),$J91/2,$M91,TRUE)-_xlfn.NORM.DIST(AND(R$6&gt;=$F91,R$6&lt;=$H91)*(Q$6-$F91+1),$J91/2,$M91,TRUE))/(1-2*_xlfn.NORM.DIST(0,$J91/2,$M91,TRUE))*$D91+($K91="Steady Growth")*(AND(R$6&gt;=$F91,R$6&lt;=$H91)*((R$6-$F91+1)/($J91*($J91+1)/2)*$D91))+($K91="custom")*CustCF!L91</f>
        <v>0</v>
      </c>
      <c r="S91" s="95">
        <f>($K91="Bell Curve")*(_xlfn.NORM.DIST(AND(S$6&gt;=$F91,S$6&lt;=$H91)*(S$6-$F91+1),$J91/2,$M91,TRUE)-_xlfn.NORM.DIST(AND(S$6&gt;=$F91,S$6&lt;=$H91)*(R$6-$F91+1),$J91/2,$M91,TRUE))/(1-2*_xlfn.NORM.DIST(0,$J91/2,$M91,TRUE))*$D91+($K91="Steady Growth")*(AND(S$6&gt;=$F91,S$6&lt;=$H91)*((S$6-$F91+1)/($J91*($J91+1)/2)*$D91))+($K91="custom")*CustCF!M91</f>
        <v>0</v>
      </c>
      <c r="T91" s="95">
        <f>($K91="Bell Curve")*(_xlfn.NORM.DIST(AND(T$6&gt;=$F91,T$6&lt;=$H91)*(T$6-$F91+1),$J91/2,$M91,TRUE)-_xlfn.NORM.DIST(AND(T$6&gt;=$F91,T$6&lt;=$H91)*(S$6-$F91+1),$J91/2,$M91,TRUE))/(1-2*_xlfn.NORM.DIST(0,$J91/2,$M91,TRUE))*$D91+($K91="Steady Growth")*(AND(T$6&gt;=$F91,T$6&lt;=$H91)*((T$6-$F91+1)/($J91*($J91+1)/2)*$D91))+($K91="custom")*CustCF!N91</f>
        <v>0</v>
      </c>
      <c r="U91" s="95">
        <f>($K91="Bell Curve")*(_xlfn.NORM.DIST(AND(U$6&gt;=$F91,U$6&lt;=$H91)*(U$6-$F91+1),$J91/2,$M91,TRUE)-_xlfn.NORM.DIST(AND(U$6&gt;=$F91,U$6&lt;=$H91)*(T$6-$F91+1),$J91/2,$M91,TRUE))/(1-2*_xlfn.NORM.DIST(0,$J91/2,$M91,TRUE))*$D91+($K91="Steady Growth")*(AND(U$6&gt;=$F91,U$6&lt;=$H91)*((U$6-$F91+1)/($J91*($J91+1)/2)*$D91))+($K91="custom")*CustCF!O91</f>
        <v>0</v>
      </c>
      <c r="V91" s="95">
        <f>($K91="Bell Curve")*(_xlfn.NORM.DIST(AND(V$6&gt;=$F91,V$6&lt;=$H91)*(V$6-$F91+1),$J91/2,$M91,TRUE)-_xlfn.NORM.DIST(AND(V$6&gt;=$F91,V$6&lt;=$H91)*(U$6-$F91+1),$J91/2,$M91,TRUE))/(1-2*_xlfn.NORM.DIST(0,$J91/2,$M91,TRUE))*$D91+($K91="Steady Growth")*(AND(V$6&gt;=$F91,V$6&lt;=$H91)*((V$6-$F91+1)/($J91*($J91+1)/2)*$D91))+($K91="custom")*CustCF!P91</f>
        <v>0</v>
      </c>
      <c r="W91" s="95">
        <f>($K91="Bell Curve")*(_xlfn.NORM.DIST(AND(W$6&gt;=$F91,W$6&lt;=$H91)*(W$6-$F91+1),$J91/2,$M91,TRUE)-_xlfn.NORM.DIST(AND(W$6&gt;=$F91,W$6&lt;=$H91)*(V$6-$F91+1),$J91/2,$M91,TRUE))/(1-2*_xlfn.NORM.DIST(0,$J91/2,$M91,TRUE))*$D91+($K91="Steady Growth")*(AND(W$6&gt;=$F91,W$6&lt;=$H91)*((W$6-$F91+1)/($J91*($J91+1)/2)*$D91))+($K91="custom")*CustCF!Q91</f>
        <v>0</v>
      </c>
      <c r="X91" s="95">
        <f>($K91="Bell Curve")*(_xlfn.NORM.DIST(AND(X$6&gt;=$F91,X$6&lt;=$H91)*(X$6-$F91+1),$J91/2,$M91,TRUE)-_xlfn.NORM.DIST(AND(X$6&gt;=$F91,X$6&lt;=$H91)*(W$6-$F91+1),$J91/2,$M91,TRUE))/(1-2*_xlfn.NORM.DIST(0,$J91/2,$M91,TRUE))*$D91+($K91="Steady Growth")*(AND(X$6&gt;=$F91,X$6&lt;=$H91)*((X$6-$F91+1)/($J91*($J91+1)/2)*$D91))+($K91="custom")*CustCF!R91</f>
        <v>0</v>
      </c>
      <c r="Y91" s="95">
        <f>($K91="Bell Curve")*(_xlfn.NORM.DIST(AND(Y$6&gt;=$F91,Y$6&lt;=$H91)*(Y$6-$F91+1),$J91/2,$M91,TRUE)-_xlfn.NORM.DIST(AND(Y$6&gt;=$F91,Y$6&lt;=$H91)*(X$6-$F91+1),$J91/2,$M91,TRUE))/(1-2*_xlfn.NORM.DIST(0,$J91/2,$M91,TRUE))*$D91+($K91="Steady Growth")*(AND(Y$6&gt;=$F91,Y$6&lt;=$H91)*((Y$6-$F91+1)/($J91*($J91+1)/2)*$D91))+($K91="custom")*CustCF!S91</f>
        <v>0</v>
      </c>
      <c r="Z91" s="95">
        <f>($K91="Bell Curve")*(_xlfn.NORM.DIST(AND(Z$6&gt;=$F91,Z$6&lt;=$H91)*(Z$6-$F91+1),$J91/2,$M91,TRUE)-_xlfn.NORM.DIST(AND(Z$6&gt;=$F91,Z$6&lt;=$H91)*(Y$6-$F91+1),$J91/2,$M91,TRUE))/(1-2*_xlfn.NORM.DIST(0,$J91/2,$M91,TRUE))*$D91+($K91="Steady Growth")*(AND(Z$6&gt;=$F91,Z$6&lt;=$H91)*((Z$6-$F91+1)/($J91*($J91+1)/2)*$D91))+($K91="custom")*CustCF!T91</f>
        <v>0</v>
      </c>
      <c r="AA91" s="95">
        <f>($K91="Bell Curve")*(_xlfn.NORM.DIST(AND(AA$6&gt;=$F91,AA$6&lt;=$H91)*(AA$6-$F91+1),$J91/2,$M91,TRUE)-_xlfn.NORM.DIST(AND(AA$6&gt;=$F91,AA$6&lt;=$H91)*(Z$6-$F91+1),$J91/2,$M91,TRUE))/(1-2*_xlfn.NORM.DIST(0,$J91/2,$M91,TRUE))*$D91+($K91="Steady Growth")*(AND(AA$6&gt;=$F91,AA$6&lt;=$H91)*((AA$6-$F91+1)/($J91*($J91+1)/2)*$D91))+($K91="custom")*CustCF!U91</f>
        <v>0</v>
      </c>
      <c r="AB91" s="95">
        <f>($K91="Bell Curve")*(_xlfn.NORM.DIST(AND(AB$6&gt;=$F91,AB$6&lt;=$H91)*(AB$6-$F91+1),$J91/2,$M91,TRUE)-_xlfn.NORM.DIST(AND(AB$6&gt;=$F91,AB$6&lt;=$H91)*(AA$6-$F91+1),$J91/2,$M91,TRUE))/(1-2*_xlfn.NORM.DIST(0,$J91/2,$M91,TRUE))*$D91+($K91="Steady Growth")*(AND(AB$6&gt;=$F91,AB$6&lt;=$H91)*((AB$6-$F91+1)/($J91*($J91+1)/2)*$D91))+($K91="custom")*CustCF!V91</f>
        <v>0</v>
      </c>
      <c r="AC91" s="95">
        <f>($K91="Bell Curve")*(_xlfn.NORM.DIST(AND(AC$6&gt;=$F91,AC$6&lt;=$H91)*(AC$6-$F91+1),$J91/2,$M91,TRUE)-_xlfn.NORM.DIST(AND(AC$6&gt;=$F91,AC$6&lt;=$H91)*(AB$6-$F91+1),$J91/2,$M91,TRUE))/(1-2*_xlfn.NORM.DIST(0,$J91/2,$M91,TRUE))*$D91+($K91="Steady Growth")*(AND(AC$6&gt;=$F91,AC$6&lt;=$H91)*((AC$6-$F91+1)/($J91*($J91+1)/2)*$D91))+($K91="custom")*CustCF!W91</f>
        <v>0</v>
      </c>
      <c r="AD91" s="95">
        <f>($K91="Bell Curve")*(_xlfn.NORM.DIST(AND(AD$6&gt;=$F91,AD$6&lt;=$H91)*(AD$6-$F91+1),$J91/2,$M91,TRUE)-_xlfn.NORM.DIST(AND(AD$6&gt;=$F91,AD$6&lt;=$H91)*(AC$6-$F91+1),$J91/2,$M91,TRUE))/(1-2*_xlfn.NORM.DIST(0,$J91/2,$M91,TRUE))*$D91+($K91="Steady Growth")*(AND(AD$6&gt;=$F91,AD$6&lt;=$H91)*((AD$6-$F91+1)/($J91*($J91+1)/2)*$D91))+($K91="custom")*CustCF!X91</f>
        <v>0</v>
      </c>
      <c r="AE91" s="95">
        <f>($K91="Bell Curve")*(_xlfn.NORM.DIST(AND(AE$6&gt;=$F91,AE$6&lt;=$H91)*(AE$6-$F91+1),$J91/2,$M91,TRUE)-_xlfn.NORM.DIST(AND(AE$6&gt;=$F91,AE$6&lt;=$H91)*(AD$6-$F91+1),$J91/2,$M91,TRUE))/(1-2*_xlfn.NORM.DIST(0,$J91/2,$M91,TRUE))*$D91+($K91="Steady Growth")*(AND(AE$6&gt;=$F91,AE$6&lt;=$H91)*((AE$6-$F91+1)/($J91*($J91+1)/2)*$D91))+($K91="custom")*CustCF!Y91</f>
        <v>0</v>
      </c>
      <c r="AF91" s="95">
        <f>($K91="Bell Curve")*(_xlfn.NORM.DIST(AND(AF$6&gt;=$F91,AF$6&lt;=$H91)*(AF$6-$F91+1),$J91/2,$M91,TRUE)-_xlfn.NORM.DIST(AND(AF$6&gt;=$F91,AF$6&lt;=$H91)*(AE$6-$F91+1),$J91/2,$M91,TRUE))/(1-2*_xlfn.NORM.DIST(0,$J91/2,$M91,TRUE))*$D91+($K91="Steady Growth")*(AND(AF$6&gt;=$F91,AF$6&lt;=$H91)*((AF$6-$F91+1)/($J91*($J91+1)/2)*$D91))+($K91="custom")*CustCF!Z91</f>
        <v>0</v>
      </c>
      <c r="AG91" s="95">
        <f>($K91="Bell Curve")*(_xlfn.NORM.DIST(AND(AG$6&gt;=$F91,AG$6&lt;=$H91)*(AG$6-$F91+1),$J91/2,$M91,TRUE)-_xlfn.NORM.DIST(AND(AG$6&gt;=$F91,AG$6&lt;=$H91)*(AF$6-$F91+1),$J91/2,$M91,TRUE))/(1-2*_xlfn.NORM.DIST(0,$J91/2,$M91,TRUE))*$D91+($K91="Steady Growth")*(AND(AG$6&gt;=$F91,AG$6&lt;=$H91)*((AG$6-$F91+1)/($J91*($J91+1)/2)*$D91))+($K91="custom")*CustCF!AA91</f>
        <v>0</v>
      </c>
      <c r="AH91" s="95">
        <f>($K91="Bell Curve")*(_xlfn.NORM.DIST(AND(AH$6&gt;=$F91,AH$6&lt;=$H91)*(AH$6-$F91+1),$J91/2,$M91,TRUE)-_xlfn.NORM.DIST(AND(AH$6&gt;=$F91,AH$6&lt;=$H91)*(AG$6-$F91+1),$J91/2,$M91,TRUE))/(1-2*_xlfn.NORM.DIST(0,$J91/2,$M91,TRUE))*$D91+($K91="Steady Growth")*(AND(AH$6&gt;=$F91,AH$6&lt;=$H91)*((AH$6-$F91+1)/($J91*($J91+1)/2)*$D91))+($K91="custom")*CustCF!AB91</f>
        <v>0</v>
      </c>
      <c r="AI91" s="95">
        <f>($K91="Bell Curve")*(_xlfn.NORM.DIST(AND(AI$6&gt;=$F91,AI$6&lt;=$H91)*(AI$6-$F91+1),$J91/2,$M91,TRUE)-_xlfn.NORM.DIST(AND(AI$6&gt;=$F91,AI$6&lt;=$H91)*(AH$6-$F91+1),$J91/2,$M91,TRUE))/(1-2*_xlfn.NORM.DIST(0,$J91/2,$M91,TRUE))*$D91+($K91="Steady Growth")*(AND(AI$6&gt;=$F91,AI$6&lt;=$H91)*((AI$6-$F91+1)/($J91*($J91+1)/2)*$D91))+($K91="custom")*CustCF!AC91</f>
        <v>0</v>
      </c>
      <c r="AJ91" s="95">
        <f>($K91="Bell Curve")*(_xlfn.NORM.DIST(AND(AJ$6&gt;=$F91,AJ$6&lt;=$H91)*(AJ$6-$F91+1),$J91/2,$M91,TRUE)-_xlfn.NORM.DIST(AND(AJ$6&gt;=$F91,AJ$6&lt;=$H91)*(AI$6-$F91+1),$J91/2,$M91,TRUE))/(1-2*_xlfn.NORM.DIST(0,$J91/2,$M91,TRUE))*$D91+($K91="Steady Growth")*(AND(AJ$6&gt;=$F91,AJ$6&lt;=$H91)*((AJ$6-$F91+1)/($J91*($J91+1)/2)*$D91))+($K91="custom")*CustCF!AD91</f>
        <v>0</v>
      </c>
      <c r="AK91" s="95">
        <f>($K91="Bell Curve")*(_xlfn.NORM.DIST(AND(AK$6&gt;=$F91,AK$6&lt;=$H91)*(AK$6-$F91+1),$J91/2,$M91,TRUE)-_xlfn.NORM.DIST(AND(AK$6&gt;=$F91,AK$6&lt;=$H91)*(AJ$6-$F91+1),$J91/2,$M91,TRUE))/(1-2*_xlfn.NORM.DIST(0,$J91/2,$M91,TRUE))*$D91+($K91="Steady Growth")*(AND(AK$6&gt;=$F91,AK$6&lt;=$H91)*((AK$6-$F91+1)/($J91*($J91+1)/2)*$D91))+($K91="custom")*CustCF!AE91</f>
        <v>0</v>
      </c>
      <c r="AL91" s="95">
        <f>($K91="Bell Curve")*(_xlfn.NORM.DIST(AND(AL$6&gt;=$F91,AL$6&lt;=$H91)*(AL$6-$F91+1),$J91/2,$M91,TRUE)-_xlfn.NORM.DIST(AND(AL$6&gt;=$F91,AL$6&lt;=$H91)*(AK$6-$F91+1),$J91/2,$M91,TRUE))/(1-2*_xlfn.NORM.DIST(0,$J91/2,$M91,TRUE))*$D91+($K91="Steady Growth")*(AND(AL$6&gt;=$F91,AL$6&lt;=$H91)*((AL$6-$F91+1)/($J91*($J91+1)/2)*$D91))+($K91="custom")*CustCF!AF91</f>
        <v>0</v>
      </c>
      <c r="AM91" s="95">
        <f>($K91="Bell Curve")*(_xlfn.NORM.DIST(AND(AM$6&gt;=$F91,AM$6&lt;=$H91)*(AM$6-$F91+1),$J91/2,$M91,TRUE)-_xlfn.NORM.DIST(AND(AM$6&gt;=$F91,AM$6&lt;=$H91)*(AL$6-$F91+1),$J91/2,$M91,TRUE))/(1-2*_xlfn.NORM.DIST(0,$J91/2,$M91,TRUE))*$D91+($K91="Steady Growth")*(AND(AM$6&gt;=$F91,AM$6&lt;=$H91)*((AM$6-$F91+1)/($J91*($J91+1)/2)*$D91))+($K91="custom")*CustCF!AG91</f>
        <v>0</v>
      </c>
      <c r="AN91" s="95">
        <f>($K91="Bell Curve")*(_xlfn.NORM.DIST(AND(AN$6&gt;=$F91,AN$6&lt;=$H91)*(AN$6-$F91+1),$J91/2,$M91,TRUE)-_xlfn.NORM.DIST(AND(AN$6&gt;=$F91,AN$6&lt;=$H91)*(AM$6-$F91+1),$J91/2,$M91,TRUE))/(1-2*_xlfn.NORM.DIST(0,$J91/2,$M91,TRUE))*$D91+($K91="Steady Growth")*(AND(AN$6&gt;=$F91,AN$6&lt;=$H91)*((AN$6-$F91+1)/($J91*($J91+1)/2)*$D91))+($K91="custom")*CustCF!AH91</f>
        <v>0</v>
      </c>
      <c r="AO91" s="95">
        <f>($K91="Bell Curve")*(_xlfn.NORM.DIST(AND(AO$6&gt;=$F91,AO$6&lt;=$H91)*(AO$6-$F91+1),$J91/2,$M91,TRUE)-_xlfn.NORM.DIST(AND(AO$6&gt;=$F91,AO$6&lt;=$H91)*(AN$6-$F91+1),$J91/2,$M91,TRUE))/(1-2*_xlfn.NORM.DIST(0,$J91/2,$M91,TRUE))*$D91+($K91="Steady Growth")*(AND(AO$6&gt;=$F91,AO$6&lt;=$H91)*((AO$6-$F91+1)/($J91*($J91+1)/2)*$D91))+($K91="custom")*CustCF!AI91</f>
        <v>0</v>
      </c>
      <c r="AP91" s="95">
        <f>($K91="Bell Curve")*(_xlfn.NORM.DIST(AND(AP$6&gt;=$F91,AP$6&lt;=$H91)*(AP$6-$F91+1),$J91/2,$M91,TRUE)-_xlfn.NORM.DIST(AND(AP$6&gt;=$F91,AP$6&lt;=$H91)*(AO$6-$F91+1),$J91/2,$M91,TRUE))/(1-2*_xlfn.NORM.DIST(0,$J91/2,$M91,TRUE))*$D91+($K91="Steady Growth")*(AND(AP$6&gt;=$F91,AP$6&lt;=$H91)*((AP$6-$F91+1)/($J91*($J91+1)/2)*$D91))+($K91="custom")*CustCF!AJ91</f>
        <v>0</v>
      </c>
      <c r="AQ91" s="95">
        <f>($K91="Bell Curve")*(_xlfn.NORM.DIST(AND(AQ$6&gt;=$F91,AQ$6&lt;=$H91)*(AQ$6-$F91+1),$J91/2,$M91,TRUE)-_xlfn.NORM.DIST(AND(AQ$6&gt;=$F91,AQ$6&lt;=$H91)*(AP$6-$F91+1),$J91/2,$M91,TRUE))/(1-2*_xlfn.NORM.DIST(0,$J91/2,$M91,TRUE))*$D91+($K91="Steady Growth")*(AND(AQ$6&gt;=$F91,AQ$6&lt;=$H91)*((AQ$6-$F91+1)/($J91*($J91+1)/2)*$D91))+($K91="custom")*CustCF!AK91</f>
        <v>0</v>
      </c>
      <c r="AR91" s="95">
        <f>($K91="Bell Curve")*(_xlfn.NORM.DIST(AND(AR$6&gt;=$F91,AR$6&lt;=$H91)*(AR$6-$F91+1),$J91/2,$M91,TRUE)-_xlfn.NORM.DIST(AND(AR$6&gt;=$F91,AR$6&lt;=$H91)*(AQ$6-$F91+1),$J91/2,$M91,TRUE))/(1-2*_xlfn.NORM.DIST(0,$J91/2,$M91,TRUE))*$D91+($K91="Steady Growth")*(AND(AR$6&gt;=$F91,AR$6&lt;=$H91)*((AR$6-$F91+1)/($J91*($J91+1)/2)*$D91))+($K91="custom")*CustCF!AL91</f>
        <v>0</v>
      </c>
      <c r="AS91" s="95">
        <f>($K91="Bell Curve")*(_xlfn.NORM.DIST(AND(AS$6&gt;=$F91,AS$6&lt;=$H91)*(AS$6-$F91+1),$J91/2,$M91,TRUE)-_xlfn.NORM.DIST(AND(AS$6&gt;=$F91,AS$6&lt;=$H91)*(AR$6-$F91+1),$J91/2,$M91,TRUE))/(1-2*_xlfn.NORM.DIST(0,$J91/2,$M91,TRUE))*$D91+($K91="Steady Growth")*(AND(AS$6&gt;=$F91,AS$6&lt;=$H91)*((AS$6-$F91+1)/($J91*($J91+1)/2)*$D91))+($K91="custom")*CustCF!AM91</f>
        <v>0</v>
      </c>
      <c r="AT91" s="95">
        <f>($K91="Bell Curve")*(_xlfn.NORM.DIST(AND(AT$6&gt;=$F91,AT$6&lt;=$H91)*(AT$6-$F91+1),$J91/2,$M91,TRUE)-_xlfn.NORM.DIST(AND(AT$6&gt;=$F91,AT$6&lt;=$H91)*(AS$6-$F91+1),$J91/2,$M91,TRUE))/(1-2*_xlfn.NORM.DIST(0,$J91/2,$M91,TRUE))*$D91+($K91="Steady Growth")*(AND(AT$6&gt;=$F91,AT$6&lt;=$H91)*((AT$6-$F91+1)/($J91*($J91+1)/2)*$D91))+($K91="custom")*CustCF!AN91</f>
        <v>0</v>
      </c>
      <c r="AU91" s="95">
        <f>($K91="Bell Curve")*(_xlfn.NORM.DIST(AND(AU$6&gt;=$F91,AU$6&lt;=$H91)*(AU$6-$F91+1),$J91/2,$M91,TRUE)-_xlfn.NORM.DIST(AND(AU$6&gt;=$F91,AU$6&lt;=$H91)*(AT$6-$F91+1),$J91/2,$M91,TRUE))/(1-2*_xlfn.NORM.DIST(0,$J91/2,$M91,TRUE))*$D91+($K91="Steady Growth")*(AND(AU$6&gt;=$F91,AU$6&lt;=$H91)*((AU$6-$F91+1)/($J91*($J91+1)/2)*$D91))+($K91="custom")*CustCF!AO91</f>
        <v>0</v>
      </c>
      <c r="AV91" s="95">
        <f>($K91="Bell Curve")*(_xlfn.NORM.DIST(AND(AV$6&gt;=$F91,AV$6&lt;=$H91)*(AV$6-$F91+1),$J91/2,$M91,TRUE)-_xlfn.NORM.DIST(AND(AV$6&gt;=$F91,AV$6&lt;=$H91)*(AU$6-$F91+1),$J91/2,$M91,TRUE))/(1-2*_xlfn.NORM.DIST(0,$J91/2,$M91,TRUE))*$D91+($K91="Steady Growth")*(AND(AV$6&gt;=$F91,AV$6&lt;=$H91)*((AV$6-$F91+1)/($J91*($J91+1)/2)*$D91))+($K91="custom")*CustCF!AP91</f>
        <v>0</v>
      </c>
      <c r="AW91" s="95">
        <f>($K91="Bell Curve")*(_xlfn.NORM.DIST(AND(AW$6&gt;=$F91,AW$6&lt;=$H91)*(AW$6-$F91+1),$J91/2,$M91,TRUE)-_xlfn.NORM.DIST(AND(AW$6&gt;=$F91,AW$6&lt;=$H91)*(AV$6-$F91+1),$J91/2,$M91,TRUE))/(1-2*_xlfn.NORM.DIST(0,$J91/2,$M91,TRUE))*$D91+($K91="Steady Growth")*(AND(AW$6&gt;=$F91,AW$6&lt;=$H91)*((AW$6-$F91+1)/($J91*($J91+1)/2)*$D91))+($K91="custom")*CustCF!AQ91</f>
        <v>0</v>
      </c>
      <c r="AX91" s="95">
        <f>($K91="Bell Curve")*(_xlfn.NORM.DIST(AND(AX$6&gt;=$F91,AX$6&lt;=$H91)*(AX$6-$F91+1),$J91/2,$M91,TRUE)-_xlfn.NORM.DIST(AND(AX$6&gt;=$F91,AX$6&lt;=$H91)*(AW$6-$F91+1),$J91/2,$M91,TRUE))/(1-2*_xlfn.NORM.DIST(0,$J91/2,$M91,TRUE))*$D91+($K91="Steady Growth")*(AND(AX$6&gt;=$F91,AX$6&lt;=$H91)*((AX$6-$F91+1)/($J91*($J91+1)/2)*$D91))+($K91="custom")*CustCF!AR91</f>
        <v>0</v>
      </c>
      <c r="AY91" s="95">
        <f>($K91="Bell Curve")*(_xlfn.NORM.DIST(AND(AY$6&gt;=$F91,AY$6&lt;=$H91)*(AY$6-$F91+1),$J91/2,$M91,TRUE)-_xlfn.NORM.DIST(AND(AY$6&gt;=$F91,AY$6&lt;=$H91)*(AX$6-$F91+1),$J91/2,$M91,TRUE))/(1-2*_xlfn.NORM.DIST(0,$J91/2,$M91,TRUE))*$D91+($K91="Steady Growth")*(AND(AY$6&gt;=$F91,AY$6&lt;=$H91)*((AY$6-$F91+1)/($J91*($J91+1)/2)*$D91))+($K91="custom")*CustCF!AS91</f>
        <v>0</v>
      </c>
      <c r="AZ91" s="95">
        <f>($K91="Bell Curve")*(_xlfn.NORM.DIST(AND(AZ$6&gt;=$F91,AZ$6&lt;=$H91)*(AZ$6-$F91+1),$J91/2,$M91,TRUE)-_xlfn.NORM.DIST(AND(AZ$6&gt;=$F91,AZ$6&lt;=$H91)*(AY$6-$F91+1),$J91/2,$M91,TRUE))/(1-2*_xlfn.NORM.DIST(0,$J91/2,$M91,TRUE))*$D91+($K91="Steady Growth")*(AND(AZ$6&gt;=$F91,AZ$6&lt;=$H91)*((AZ$6-$F91+1)/($J91*($J91+1)/2)*$D91))+($K91="custom")*CustCF!AT91</f>
        <v>0</v>
      </c>
      <c r="BA91" s="95">
        <f>($K91="Bell Curve")*(_xlfn.NORM.DIST(AND(BA$6&gt;=$F91,BA$6&lt;=$H91)*(BA$6-$F91+1),$J91/2,$M91,TRUE)-_xlfn.NORM.DIST(AND(BA$6&gt;=$F91,BA$6&lt;=$H91)*(AZ$6-$F91+1),$J91/2,$M91,TRUE))/(1-2*_xlfn.NORM.DIST(0,$J91/2,$M91,TRUE))*$D91+($K91="Steady Growth")*(AND(BA$6&gt;=$F91,BA$6&lt;=$H91)*((BA$6-$F91+1)/($J91*($J91+1)/2)*$D91))+($K91="custom")*CustCF!AU91</f>
        <v>0</v>
      </c>
      <c r="BB91" s="95">
        <f>($K91="Bell Curve")*(_xlfn.NORM.DIST(AND(BB$6&gt;=$F91,BB$6&lt;=$H91)*(BB$6-$F91+1),$J91/2,$M91,TRUE)-_xlfn.NORM.DIST(AND(BB$6&gt;=$F91,BB$6&lt;=$H91)*(BA$6-$F91+1),$J91/2,$M91,TRUE))/(1-2*_xlfn.NORM.DIST(0,$J91/2,$M91,TRUE))*$D91+($K91="Steady Growth")*(AND(BB$6&gt;=$F91,BB$6&lt;=$H91)*((BB$6-$F91+1)/($J91*($J91+1)/2)*$D91))+($K91="custom")*CustCF!AV91</f>
        <v>0</v>
      </c>
      <c r="BC91" s="95">
        <f>($K91="Bell Curve")*(_xlfn.NORM.DIST(AND(BC$6&gt;=$F91,BC$6&lt;=$H91)*(BC$6-$F91+1),$J91/2,$M91,TRUE)-_xlfn.NORM.DIST(AND(BC$6&gt;=$F91,BC$6&lt;=$H91)*(BB$6-$F91+1),$J91/2,$M91,TRUE))/(1-2*_xlfn.NORM.DIST(0,$J91/2,$M91,TRUE))*$D91+($K91="Steady Growth")*(AND(BC$6&gt;=$F91,BC$6&lt;=$H91)*((BC$6-$F91+1)/($J91*($J91+1)/2)*$D91))+($K91="custom")*CustCF!AW91</f>
        <v>0</v>
      </c>
      <c r="BD91" s="95">
        <f>($K91="Bell Curve")*(_xlfn.NORM.DIST(AND(BD$6&gt;=$F91,BD$6&lt;=$H91)*(BD$6-$F91+1),$J91/2,$M91,TRUE)-_xlfn.NORM.DIST(AND(BD$6&gt;=$F91,BD$6&lt;=$H91)*(BC$6-$F91+1),$J91/2,$M91,TRUE))/(1-2*_xlfn.NORM.DIST(0,$J91/2,$M91,TRUE))*$D91+($K91="Steady Growth")*(AND(BD$6&gt;=$F91,BD$6&lt;=$H91)*((BD$6-$F91+1)/($J91*($J91+1)/2)*$D91))+($K91="custom")*CustCF!AX91</f>
        <v>0</v>
      </c>
      <c r="BE91" s="95">
        <f>($K91="Bell Curve")*(_xlfn.NORM.DIST(AND(BE$6&gt;=$F91,BE$6&lt;=$H91)*(BE$6-$F91+1),$J91/2,$M91,TRUE)-_xlfn.NORM.DIST(AND(BE$6&gt;=$F91,BE$6&lt;=$H91)*(BD$6-$F91+1),$J91/2,$M91,TRUE))/(1-2*_xlfn.NORM.DIST(0,$J91/2,$M91,TRUE))*$D91+($K91="Steady Growth")*(AND(BE$6&gt;=$F91,BE$6&lt;=$H91)*((BE$6-$F91+1)/($J91*($J91+1)/2)*$D91))+($K91="custom")*CustCF!AY91</f>
        <v>0</v>
      </c>
      <c r="BF91" s="95">
        <f>($K91="Bell Curve")*(_xlfn.NORM.DIST(AND(BF$6&gt;=$F91,BF$6&lt;=$H91)*(BF$6-$F91+1),$J91/2,$M91,TRUE)-_xlfn.NORM.DIST(AND(BF$6&gt;=$F91,BF$6&lt;=$H91)*(BE$6-$F91+1),$J91/2,$M91,TRUE))/(1-2*_xlfn.NORM.DIST(0,$J91/2,$M91,TRUE))*$D91+($K91="Steady Growth")*(AND(BF$6&gt;=$F91,BF$6&lt;=$H91)*((BF$6-$F91+1)/($J91*($J91+1)/2)*$D91))+($K91="custom")*CustCF!AZ91</f>
        <v>0</v>
      </c>
      <c r="BG91" s="95">
        <f>($K91="Bell Curve")*(_xlfn.NORM.DIST(AND(BG$6&gt;=$F91,BG$6&lt;=$H91)*(BG$6-$F91+1),$J91/2,$M91,TRUE)-_xlfn.NORM.DIST(AND(BG$6&gt;=$F91,BG$6&lt;=$H91)*(BF$6-$F91+1),$J91/2,$M91,TRUE))/(1-2*_xlfn.NORM.DIST(0,$J91/2,$M91,TRUE))*$D91+($K91="Steady Growth")*(AND(BG$6&gt;=$F91,BG$6&lt;=$H91)*((BG$6-$F91+1)/($J91*($J91+1)/2)*$D91))+($K91="custom")*CustCF!BA91</f>
        <v>0</v>
      </c>
      <c r="BH91" s="95">
        <f>($K91="Bell Curve")*(_xlfn.NORM.DIST(AND(BH$6&gt;=$F91,BH$6&lt;=$H91)*(BH$6-$F91+1),$J91/2,$M91,TRUE)-_xlfn.NORM.DIST(AND(BH$6&gt;=$F91,BH$6&lt;=$H91)*(BG$6-$F91+1),$J91/2,$M91,TRUE))/(1-2*_xlfn.NORM.DIST(0,$J91/2,$M91,TRUE))*$D91+($K91="Steady Growth")*(AND(BH$6&gt;=$F91,BH$6&lt;=$H91)*((BH$6-$F91+1)/($J91*($J91+1)/2)*$D91))+($K91="custom")*CustCF!BB91</f>
        <v>0</v>
      </c>
      <c r="BI91" s="95">
        <f>($K91="Bell Curve")*(_xlfn.NORM.DIST(AND(BI$6&gt;=$F91,BI$6&lt;=$H91)*(BI$6-$F91+1),$J91/2,$M91,TRUE)-_xlfn.NORM.DIST(AND(BI$6&gt;=$F91,BI$6&lt;=$H91)*(BH$6-$F91+1),$J91/2,$M91,TRUE))/(1-2*_xlfn.NORM.DIST(0,$J91/2,$M91,TRUE))*$D91+($K91="Steady Growth")*(AND(BI$6&gt;=$F91,BI$6&lt;=$H91)*((BI$6-$F91+1)/($J91*($J91+1)/2)*$D91))+($K91="custom")*CustCF!BC91</f>
        <v>0</v>
      </c>
      <c r="BJ91" s="95">
        <f>($K91="Bell Curve")*(_xlfn.NORM.DIST(AND(BJ$6&gt;=$F91,BJ$6&lt;=$H91)*(BJ$6-$F91+1),$J91/2,$M91,TRUE)-_xlfn.NORM.DIST(AND(BJ$6&gt;=$F91,BJ$6&lt;=$H91)*(BI$6-$F91+1),$J91/2,$M91,TRUE))/(1-2*_xlfn.NORM.DIST(0,$J91/2,$M91,TRUE))*$D91+($K91="Steady Growth")*(AND(BJ$6&gt;=$F91,BJ$6&lt;=$H91)*((BJ$6-$F91+1)/($J91*($J91+1)/2)*$D91))+($K91="custom")*CustCF!BD91</f>
        <v>0</v>
      </c>
      <c r="BK91" s="95">
        <f>($K91="Bell Curve")*(_xlfn.NORM.DIST(AND(BK$6&gt;=$F91,BK$6&lt;=$H91)*(BK$6-$F91+1),$J91/2,$M91,TRUE)-_xlfn.NORM.DIST(AND(BK$6&gt;=$F91,BK$6&lt;=$H91)*(BJ$6-$F91+1),$J91/2,$M91,TRUE))/(1-2*_xlfn.NORM.DIST(0,$J91/2,$M91,TRUE))*$D91+($K91="Steady Growth")*(AND(BK$6&gt;=$F91,BK$6&lt;=$H91)*((BK$6-$F91+1)/($J91*($J91+1)/2)*$D91))+($K91="custom")*CustCF!BE91</f>
        <v>0</v>
      </c>
      <c r="BL91" s="95">
        <f>($K91="Bell Curve")*(_xlfn.NORM.DIST(AND(BL$6&gt;=$F91,BL$6&lt;=$H91)*(BL$6-$F91+1),$J91/2,$M91,TRUE)-_xlfn.NORM.DIST(AND(BL$6&gt;=$F91,BL$6&lt;=$H91)*(BK$6-$F91+1),$J91/2,$M91,TRUE))/(1-2*_xlfn.NORM.DIST(0,$J91/2,$M91,TRUE))*$D91+($K91="Steady Growth")*(AND(BL$6&gt;=$F91,BL$6&lt;=$H91)*((BL$6-$F91+1)/($J91*($J91+1)/2)*$D91))+($K91="custom")*CustCF!BF91</f>
        <v>0</v>
      </c>
      <c r="BM91" s="95">
        <f>($K91="Bell Curve")*(_xlfn.NORM.DIST(AND(BM$6&gt;=$F91,BM$6&lt;=$H91)*(BM$6-$F91+1),$J91/2,$M91,TRUE)-_xlfn.NORM.DIST(AND(BM$6&gt;=$F91,BM$6&lt;=$H91)*(BL$6-$F91+1),$J91/2,$M91,TRUE))/(1-2*_xlfn.NORM.DIST(0,$J91/2,$M91,TRUE))*$D91+($K91="Steady Growth")*(AND(BM$6&gt;=$F91,BM$6&lt;=$H91)*((BM$6-$F91+1)/($J91*($J91+1)/2)*$D91))+($K91="custom")*CustCF!BG91</f>
        <v>0</v>
      </c>
      <c r="BN91" s="95">
        <f>($K91="Bell Curve")*(_xlfn.NORM.DIST(AND(BN$6&gt;=$F91,BN$6&lt;=$H91)*(BN$6-$F91+1),$J91/2,$M91,TRUE)-_xlfn.NORM.DIST(AND(BN$6&gt;=$F91,BN$6&lt;=$H91)*(BM$6-$F91+1),$J91/2,$M91,TRUE))/(1-2*_xlfn.NORM.DIST(0,$J91/2,$M91,TRUE))*$D91+($K91="Steady Growth")*(AND(BN$6&gt;=$F91,BN$6&lt;=$H91)*((BN$6-$F91+1)/($J91*($J91+1)/2)*$D91))+($K91="custom")*CustCF!BH91</f>
        <v>0</v>
      </c>
      <c r="BO91" s="95">
        <f>($K91="Bell Curve")*(_xlfn.NORM.DIST(AND(BO$6&gt;=$F91,BO$6&lt;=$H91)*(BO$6-$F91+1),$J91/2,$M91,TRUE)-_xlfn.NORM.DIST(AND(BO$6&gt;=$F91,BO$6&lt;=$H91)*(BN$6-$F91+1),$J91/2,$M91,TRUE))/(1-2*_xlfn.NORM.DIST(0,$J91/2,$M91,TRUE))*$D91+($K91="Steady Growth")*(AND(BO$6&gt;=$F91,BO$6&lt;=$H91)*((BO$6-$F91+1)/($J91*($J91+1)/2)*$D91))+($K91="custom")*CustCF!BI91</f>
        <v>0</v>
      </c>
      <c r="BP91" s="95">
        <f>($K91="Bell Curve")*(_xlfn.NORM.DIST(AND(BP$6&gt;=$F91,BP$6&lt;=$H91)*(BP$6-$F91+1),$J91/2,$M91,TRUE)-_xlfn.NORM.DIST(AND(BP$6&gt;=$F91,BP$6&lt;=$H91)*(BO$6-$F91+1),$J91/2,$M91,TRUE))/(1-2*_xlfn.NORM.DIST(0,$J91/2,$M91,TRUE))*$D91+($K91="Steady Growth")*(AND(BP$6&gt;=$F91,BP$6&lt;=$H91)*((BP$6-$F91+1)/($J91*($J91+1)/2)*$D91))+($K91="custom")*CustCF!BJ91</f>
        <v>0</v>
      </c>
      <c r="BQ91" s="95">
        <f>($K91="Bell Curve")*(_xlfn.NORM.DIST(AND(BQ$6&gt;=$F91,BQ$6&lt;=$H91)*(BQ$6-$F91+1),$J91/2,$M91,TRUE)-_xlfn.NORM.DIST(AND(BQ$6&gt;=$F91,BQ$6&lt;=$H91)*(BP$6-$F91+1),$J91/2,$M91,TRUE))/(1-2*_xlfn.NORM.DIST(0,$J91/2,$M91,TRUE))*$D91+($K91="Steady Growth")*(AND(BQ$6&gt;=$F91,BQ$6&lt;=$H91)*((BQ$6-$F91+1)/($J91*($J91+1)/2)*$D91))+($K91="custom")*CustCF!BK91</f>
        <v>0</v>
      </c>
      <c r="BR91" s="95">
        <f>($K91="Bell Curve")*(_xlfn.NORM.DIST(AND(BR$6&gt;=$F91,BR$6&lt;=$H91)*(BR$6-$F91+1),$J91/2,$M91,TRUE)-_xlfn.NORM.DIST(AND(BR$6&gt;=$F91,BR$6&lt;=$H91)*(BQ$6-$F91+1),$J91/2,$M91,TRUE))/(1-2*_xlfn.NORM.DIST(0,$J91/2,$M91,TRUE))*$D91+($K91="Steady Growth")*(AND(BR$6&gt;=$F91,BR$6&lt;=$H91)*((BR$6-$F91+1)/($J91*($J91+1)/2)*$D91))+($K91="custom")*CustCF!BL91</f>
        <v>0</v>
      </c>
      <c r="BS91" s="95">
        <f>($K91="Bell Curve")*(_xlfn.NORM.DIST(AND(BS$6&gt;=$F91,BS$6&lt;=$H91)*(BS$6-$F91+1),$J91/2,$M91,TRUE)-_xlfn.NORM.DIST(AND(BS$6&gt;=$F91,BS$6&lt;=$H91)*(BR$6-$F91+1),$J91/2,$M91,TRUE))/(1-2*_xlfn.NORM.DIST(0,$J91/2,$M91,TRUE))*$D91+($K91="Steady Growth")*(AND(BS$6&gt;=$F91,BS$6&lt;=$H91)*((BS$6-$F91+1)/($J91*($J91+1)/2)*$D91))+($K91="custom")*CustCF!BM91</f>
        <v>0</v>
      </c>
      <c r="BT91" s="95">
        <f>($K91="Bell Curve")*(_xlfn.NORM.DIST(AND(BT$6&gt;=$F91,BT$6&lt;=$H91)*(BT$6-$F91+1),$J91/2,$M91,TRUE)-_xlfn.NORM.DIST(AND(BT$6&gt;=$F91,BT$6&lt;=$H91)*(BS$6-$F91+1),$J91/2,$M91,TRUE))/(1-2*_xlfn.NORM.DIST(0,$J91/2,$M91,TRUE))*$D91+($K91="Steady Growth")*(AND(BT$6&gt;=$F91,BT$6&lt;=$H91)*((BT$6-$F91+1)/($J91*($J91+1)/2)*$D91))+($K91="custom")*CustCF!BN91</f>
        <v>0</v>
      </c>
      <c r="BU91" s="95">
        <f>($K91="Bell Curve")*(_xlfn.NORM.DIST(AND(BU$6&gt;=$F91,BU$6&lt;=$H91)*(BU$6-$F91+1),$J91/2,$M91,TRUE)-_xlfn.NORM.DIST(AND(BU$6&gt;=$F91,BU$6&lt;=$H91)*(BT$6-$F91+1),$J91/2,$M91,TRUE))/(1-2*_xlfn.NORM.DIST(0,$J91/2,$M91,TRUE))*$D91+($K91="Steady Growth")*(AND(BU$6&gt;=$F91,BU$6&lt;=$H91)*((BU$6-$F91+1)/($J91*($J91+1)/2)*$D91))+($K91="custom")*CustCF!BO91</f>
        <v>0</v>
      </c>
      <c r="BV91" s="95">
        <f>($K91="Bell Curve")*(_xlfn.NORM.DIST(AND(BV$6&gt;=$F91,BV$6&lt;=$H91)*(BV$6-$F91+1),$J91/2,$M91,TRUE)-_xlfn.NORM.DIST(AND(BV$6&gt;=$F91,BV$6&lt;=$H91)*(BU$6-$F91+1),$J91/2,$M91,TRUE))/(1-2*_xlfn.NORM.DIST(0,$J91/2,$M91,TRUE))*$D91+($K91="Steady Growth")*(AND(BV$6&gt;=$F91,BV$6&lt;=$H91)*((BV$6-$F91+1)/($J91*($J91+1)/2)*$D91))+($K91="custom")*CustCF!BP91</f>
        <v>0</v>
      </c>
      <c r="BW91" s="95">
        <f>($K91="Bell Curve")*(_xlfn.NORM.DIST(AND(BW$6&gt;=$F91,BW$6&lt;=$H91)*(BW$6-$F91+1),$J91/2,$M91,TRUE)-_xlfn.NORM.DIST(AND(BW$6&gt;=$F91,BW$6&lt;=$H91)*(BV$6-$F91+1),$J91/2,$M91,TRUE))/(1-2*_xlfn.NORM.DIST(0,$J91/2,$M91,TRUE))*$D91+($K91="Steady Growth")*(AND(BW$6&gt;=$F91,BW$6&lt;=$H91)*((BW$6-$F91+1)/($J91*($J91+1)/2)*$D91))+($K91="custom")*CustCF!BQ91</f>
        <v>0</v>
      </c>
      <c r="BX91" s="95">
        <f>($K91="Bell Curve")*(_xlfn.NORM.DIST(AND(BX$6&gt;=$F91,BX$6&lt;=$H91)*(BX$6-$F91+1),$J91/2,$M91,TRUE)-_xlfn.NORM.DIST(AND(BX$6&gt;=$F91,BX$6&lt;=$H91)*(BW$6-$F91+1),$J91/2,$M91,TRUE))/(1-2*_xlfn.NORM.DIST(0,$J91/2,$M91,TRUE))*$D91+($K91="Steady Growth")*(AND(BX$6&gt;=$F91,BX$6&lt;=$H91)*((BX$6-$F91+1)/($J91*($J91+1)/2)*$D91))+($K91="custom")*CustCF!BR91</f>
        <v>0</v>
      </c>
      <c r="BY91" s="95">
        <f>($K91="Bell Curve")*(_xlfn.NORM.DIST(AND(BY$6&gt;=$F91,BY$6&lt;=$H91)*(BY$6-$F91+1),$J91/2,$M91,TRUE)-_xlfn.NORM.DIST(AND(BY$6&gt;=$F91,BY$6&lt;=$H91)*(BX$6-$F91+1),$J91/2,$M91,TRUE))/(1-2*_xlfn.NORM.DIST(0,$J91/2,$M91,TRUE))*$D91+($K91="Steady Growth")*(AND(BY$6&gt;=$F91,BY$6&lt;=$H91)*((BY$6-$F91+1)/($J91*($J91+1)/2)*$D91))+($K91="custom")*CustCF!BS91</f>
        <v>0</v>
      </c>
      <c r="BZ91" s="95">
        <f>($K91="Bell Curve")*(_xlfn.NORM.DIST(AND(BZ$6&gt;=$F91,BZ$6&lt;=$H91)*(BZ$6-$F91+1),$J91/2,$M91,TRUE)-_xlfn.NORM.DIST(AND(BZ$6&gt;=$F91,BZ$6&lt;=$H91)*(BY$6-$F91+1),$J91/2,$M91,TRUE))/(1-2*_xlfn.NORM.DIST(0,$J91/2,$M91,TRUE))*$D91+($K91="Steady Growth")*(AND(BZ$6&gt;=$F91,BZ$6&lt;=$H91)*((BZ$6-$F91+1)/($J91*($J91+1)/2)*$D91))+($K91="custom")*CustCF!BT91</f>
        <v>0</v>
      </c>
      <c r="CA91" s="95">
        <f>($K91="Bell Curve")*(_xlfn.NORM.DIST(AND(CA$6&gt;=$F91,CA$6&lt;=$H91)*(CA$6-$F91+1),$J91/2,$M91,TRUE)-_xlfn.NORM.DIST(AND(CA$6&gt;=$F91,CA$6&lt;=$H91)*(BZ$6-$F91+1),$J91/2,$M91,TRUE))/(1-2*_xlfn.NORM.DIST(0,$J91/2,$M91,TRUE))*$D91+($K91="Steady Growth")*(AND(CA$6&gt;=$F91,CA$6&lt;=$H91)*((CA$6-$F91+1)/($J91*($J91+1)/2)*$D91))+($K91="custom")*CustCF!BU91</f>
        <v>0</v>
      </c>
      <c r="CB91" s="95">
        <f>($K91="Bell Curve")*(_xlfn.NORM.DIST(AND(CB$6&gt;=$F91,CB$6&lt;=$H91)*(CB$6-$F91+1),$J91/2,$M91,TRUE)-_xlfn.NORM.DIST(AND(CB$6&gt;=$F91,CB$6&lt;=$H91)*(CA$6-$F91+1),$J91/2,$M91,TRUE))/(1-2*_xlfn.NORM.DIST(0,$J91/2,$M91,TRUE))*$D91+($K91="Steady Growth")*(AND(CB$6&gt;=$F91,CB$6&lt;=$H91)*((CB$6-$F91+1)/($J91*($J91+1)/2)*$D91))+($K91="custom")*CustCF!BV91</f>
        <v>0</v>
      </c>
      <c r="CC91" s="95">
        <f>($K91="Bell Curve")*(_xlfn.NORM.DIST(AND(CC$6&gt;=$F91,CC$6&lt;=$H91)*(CC$6-$F91+1),$J91/2,$M91,TRUE)-_xlfn.NORM.DIST(AND(CC$6&gt;=$F91,CC$6&lt;=$H91)*(CB$6-$F91+1),$J91/2,$M91,TRUE))/(1-2*_xlfn.NORM.DIST(0,$J91/2,$M91,TRUE))*$D91+($K91="Steady Growth")*(AND(CC$6&gt;=$F91,CC$6&lt;=$H91)*((CC$6-$F91+1)/($J91*($J91+1)/2)*$D91))+($K91="custom")*CustCF!BW91</f>
        <v>0</v>
      </c>
      <c r="CD91" s="95">
        <f>($K91="Bell Curve")*(_xlfn.NORM.DIST(AND(CD$6&gt;=$F91,CD$6&lt;=$H91)*(CD$6-$F91+1),$J91/2,$M91,TRUE)-_xlfn.NORM.DIST(AND(CD$6&gt;=$F91,CD$6&lt;=$H91)*(CC$6-$F91+1),$J91/2,$M91,TRUE))/(1-2*_xlfn.NORM.DIST(0,$J91/2,$M91,TRUE))*$D91+($K91="Steady Growth")*(AND(CD$6&gt;=$F91,CD$6&lt;=$H91)*((CD$6-$F91+1)/($J91*($J91+1)/2)*$D91))+($K91="custom")*CustCF!BX91</f>
        <v>0</v>
      </c>
      <c r="CE91" s="95">
        <f>($K91="Bell Curve")*(_xlfn.NORM.DIST(AND(CE$6&gt;=$F91,CE$6&lt;=$H91)*(CE$6-$F91+1),$J91/2,$M91,TRUE)-_xlfn.NORM.DIST(AND(CE$6&gt;=$F91,CE$6&lt;=$H91)*(CD$6-$F91+1),$J91/2,$M91,TRUE))/(1-2*_xlfn.NORM.DIST(0,$J91/2,$M91,TRUE))*$D91+($K91="Steady Growth")*(AND(CE$6&gt;=$F91,CE$6&lt;=$H91)*((CE$6-$F91+1)/($J91*($J91+1)/2)*$D91))+($K91="custom")*CustCF!BY91</f>
        <v>0</v>
      </c>
      <c r="CF91" s="95">
        <f>($K91="Bell Curve")*(_xlfn.NORM.DIST(AND(CF$6&gt;=$F91,CF$6&lt;=$H91)*(CF$6-$F91+1),$J91/2,$M91,TRUE)-_xlfn.NORM.DIST(AND(CF$6&gt;=$F91,CF$6&lt;=$H91)*(CE$6-$F91+1),$J91/2,$M91,TRUE))/(1-2*_xlfn.NORM.DIST(0,$J91/2,$M91,TRUE))*$D91+($K91="Steady Growth")*(AND(CF$6&gt;=$F91,CF$6&lt;=$H91)*((CF$6-$F91+1)/($J91*($J91+1)/2)*$D91))+($K91="custom")*CustCF!BZ91</f>
        <v>0</v>
      </c>
      <c r="CG91" s="95">
        <f>($K91="Bell Curve")*(_xlfn.NORM.DIST(AND(CG$6&gt;=$F91,CG$6&lt;=$H91)*(CG$6-$F91+1),$J91/2,$M91,TRUE)-_xlfn.NORM.DIST(AND(CG$6&gt;=$F91,CG$6&lt;=$H91)*(CF$6-$F91+1),$J91/2,$M91,TRUE))/(1-2*_xlfn.NORM.DIST(0,$J91/2,$M91,TRUE))*$D91+($K91="Steady Growth")*(AND(CG$6&gt;=$F91,CG$6&lt;=$H91)*((CG$6-$F91+1)/($J91*($J91+1)/2)*$D91))+($K91="custom")*CustCF!CA91</f>
        <v>0</v>
      </c>
      <c r="CH91" s="95">
        <f>($K91="Bell Curve")*(_xlfn.NORM.DIST(AND(CH$6&gt;=$F91,CH$6&lt;=$H91)*(CH$6-$F91+1),$J91/2,$M91,TRUE)-_xlfn.NORM.DIST(AND(CH$6&gt;=$F91,CH$6&lt;=$H91)*(CG$6-$F91+1),$J91/2,$M91,TRUE))/(1-2*_xlfn.NORM.DIST(0,$J91/2,$M91,TRUE))*$D91+($K91="Steady Growth")*(AND(CH$6&gt;=$F91,CH$6&lt;=$H91)*((CH$6-$F91+1)/($J91*($J91+1)/2)*$D91))+($K91="custom")*CustCF!CB91</f>
        <v>0</v>
      </c>
      <c r="CI91" s="95">
        <f>($K91="Bell Curve")*(_xlfn.NORM.DIST(AND(CI$6&gt;=$F91,CI$6&lt;=$H91)*(CI$6-$F91+1),$J91/2,$M91,TRUE)-_xlfn.NORM.DIST(AND(CI$6&gt;=$F91,CI$6&lt;=$H91)*(CH$6-$F91+1),$J91/2,$M91,TRUE))/(1-2*_xlfn.NORM.DIST(0,$J91/2,$M91,TRUE))*$D91+($K91="Steady Growth")*(AND(CI$6&gt;=$F91,CI$6&lt;=$H91)*((CI$6-$F91+1)/($J91*($J91+1)/2)*$D91))+($K91="custom")*CustCF!CC91</f>
        <v>0</v>
      </c>
      <c r="CJ91" s="95">
        <f>($K91="Bell Curve")*(_xlfn.NORM.DIST(AND(CJ$6&gt;=$F91,CJ$6&lt;=$H91)*(CJ$6-$F91+1),$J91/2,$M91,TRUE)-_xlfn.NORM.DIST(AND(CJ$6&gt;=$F91,CJ$6&lt;=$H91)*(CI$6-$F91+1),$J91/2,$M91,TRUE))/(1-2*_xlfn.NORM.DIST(0,$J91/2,$M91,TRUE))*$D91+($K91="Steady Growth")*(AND(CJ$6&gt;=$F91,CJ$6&lt;=$H91)*((CJ$6-$F91+1)/($J91*($J91+1)/2)*$D91))+($K91="custom")*CustCF!CD91</f>
        <v>0</v>
      </c>
      <c r="CK91" s="95">
        <f>($K91="Bell Curve")*(_xlfn.NORM.DIST(AND(CK$6&gt;=$F91,CK$6&lt;=$H91)*(CK$6-$F91+1),$J91/2,$M91,TRUE)-_xlfn.NORM.DIST(AND(CK$6&gt;=$F91,CK$6&lt;=$H91)*(CJ$6-$F91+1),$J91/2,$M91,TRUE))/(1-2*_xlfn.NORM.DIST(0,$J91/2,$M91,TRUE))*$D91+($K91="Steady Growth")*(AND(CK$6&gt;=$F91,CK$6&lt;=$H91)*((CK$6-$F91+1)/($J91*($J91+1)/2)*$D91))+($K91="custom")*CustCF!CE91</f>
        <v>0</v>
      </c>
      <c r="CL91" s="95">
        <f>($K91="Bell Curve")*(_xlfn.NORM.DIST(AND(CL$6&gt;=$F91,CL$6&lt;=$H91)*(CL$6-$F91+1),$J91/2,$M91,TRUE)-_xlfn.NORM.DIST(AND(CL$6&gt;=$F91,CL$6&lt;=$H91)*(CK$6-$F91+1),$J91/2,$M91,TRUE))/(1-2*_xlfn.NORM.DIST(0,$J91/2,$M91,TRUE))*$D91+($K91="Steady Growth")*(AND(CL$6&gt;=$F91,CL$6&lt;=$H91)*((CL$6-$F91+1)/($J91*($J91+1)/2)*$D91))+($K91="custom")*CustCF!CF91</f>
        <v>0</v>
      </c>
      <c r="CM91" s="95">
        <f>($K91="Bell Curve")*(_xlfn.NORM.DIST(AND(CM$6&gt;=$F91,CM$6&lt;=$H91)*(CM$6-$F91+1),$J91/2,$M91,TRUE)-_xlfn.NORM.DIST(AND(CM$6&gt;=$F91,CM$6&lt;=$H91)*(CL$6-$F91+1),$J91/2,$M91,TRUE))/(1-2*_xlfn.NORM.DIST(0,$J91/2,$M91,TRUE))*$D91+($K91="Steady Growth")*(AND(CM$6&gt;=$F91,CM$6&lt;=$H91)*((CM$6-$F91+1)/($J91*($J91+1)/2)*$D91))+($K91="custom")*CustCF!CG91</f>
        <v>0</v>
      </c>
      <c r="CN91" s="95">
        <f>($K91="Bell Curve")*(_xlfn.NORM.DIST(AND(CN$6&gt;=$F91,CN$6&lt;=$H91)*(CN$6-$F91+1),$J91/2,$M91,TRUE)-_xlfn.NORM.DIST(AND(CN$6&gt;=$F91,CN$6&lt;=$H91)*(CM$6-$F91+1),$J91/2,$M91,TRUE))/(1-2*_xlfn.NORM.DIST(0,$J91/2,$M91,TRUE))*$D91+($K91="Steady Growth")*(AND(CN$6&gt;=$F91,CN$6&lt;=$H91)*((CN$6-$F91+1)/($J91*($J91+1)/2)*$D91))+($K91="custom")*CustCF!CH91</f>
        <v>0</v>
      </c>
      <c r="CO91" s="95">
        <f>($K91="Bell Curve")*(_xlfn.NORM.DIST(AND(CO$6&gt;=$F91,CO$6&lt;=$H91)*(CO$6-$F91+1),$J91/2,$M91,TRUE)-_xlfn.NORM.DIST(AND(CO$6&gt;=$F91,CO$6&lt;=$H91)*(CN$6-$F91+1),$J91/2,$M91,TRUE))/(1-2*_xlfn.NORM.DIST(0,$J91/2,$M91,TRUE))*$D91+($K91="Steady Growth")*(AND(CO$6&gt;=$F91,CO$6&lt;=$H91)*((CO$6-$F91+1)/($J91*($J91+1)/2)*$D91))+($K91="custom")*CustCF!CI91</f>
        <v>0</v>
      </c>
      <c r="CP91" s="95">
        <f>($K91="Bell Curve")*(_xlfn.NORM.DIST(AND(CP$6&gt;=$F91,CP$6&lt;=$H91)*(CP$6-$F91+1),$J91/2,$M91,TRUE)-_xlfn.NORM.DIST(AND(CP$6&gt;=$F91,CP$6&lt;=$H91)*(CO$6-$F91+1),$J91/2,$M91,TRUE))/(1-2*_xlfn.NORM.DIST(0,$J91/2,$M91,TRUE))*$D91+($K91="Steady Growth")*(AND(CP$6&gt;=$F91,CP$6&lt;=$H91)*((CP$6-$F91+1)/($J91*($J91+1)/2)*$D91))+($K91="custom")*CustCF!CJ91</f>
        <v>0</v>
      </c>
      <c r="CQ91" s="95">
        <f>($K91="Bell Curve")*(_xlfn.NORM.DIST(AND(CQ$6&gt;=$F91,CQ$6&lt;=$H91)*(CQ$6-$F91+1),$J91/2,$M91,TRUE)-_xlfn.NORM.DIST(AND(CQ$6&gt;=$F91,CQ$6&lt;=$H91)*(CP$6-$F91+1),$J91/2,$M91,TRUE))/(1-2*_xlfn.NORM.DIST(0,$J91/2,$M91,TRUE))*$D91+($K91="Steady Growth")*(AND(CQ$6&gt;=$F91,CQ$6&lt;=$H91)*((CQ$6-$F91+1)/($J91*($J91+1)/2)*$D91))+($K91="custom")*CustCF!CK91</f>
        <v>0</v>
      </c>
      <c r="CR91" s="95">
        <f>($K91="Bell Curve")*(_xlfn.NORM.DIST(AND(CR$6&gt;=$F91,CR$6&lt;=$H91)*(CR$6-$F91+1),$J91/2,$M91,TRUE)-_xlfn.NORM.DIST(AND(CR$6&gt;=$F91,CR$6&lt;=$H91)*(CQ$6-$F91+1),$J91/2,$M91,TRUE))/(1-2*_xlfn.NORM.DIST(0,$J91/2,$M91,TRUE))*$D91+($K91="Steady Growth")*(AND(CR$6&gt;=$F91,CR$6&lt;=$H91)*((CR$6-$F91+1)/($J91*($J91+1)/2)*$D91))+($K91="custom")*CustCF!CL91</f>
        <v>0</v>
      </c>
      <c r="CS91" s="95">
        <f>($K91="Bell Curve")*(_xlfn.NORM.DIST(AND(CS$6&gt;=$F91,CS$6&lt;=$H91)*(CS$6-$F91+1),$J91/2,$M91,TRUE)-_xlfn.NORM.DIST(AND(CS$6&gt;=$F91,CS$6&lt;=$H91)*(CR$6-$F91+1),$J91/2,$M91,TRUE))/(1-2*_xlfn.NORM.DIST(0,$J91/2,$M91,TRUE))*$D91+($K91="Steady Growth")*(AND(CS$6&gt;=$F91,CS$6&lt;=$H91)*((CS$6-$F91+1)/($J91*($J91+1)/2)*$D91))+($K91="custom")*CustCF!CM91</f>
        <v>0</v>
      </c>
      <c r="CT91" s="95">
        <f>($K91="Bell Curve")*(_xlfn.NORM.DIST(AND(CT$6&gt;=$F91,CT$6&lt;=$H91)*(CT$6-$F91+1),$J91/2,$M91,TRUE)-_xlfn.NORM.DIST(AND(CT$6&gt;=$F91,CT$6&lt;=$H91)*(CS$6-$F91+1),$J91/2,$M91,TRUE))/(1-2*_xlfn.NORM.DIST(0,$J91/2,$M91,TRUE))*$D91+($K91="Steady Growth")*(AND(CT$6&gt;=$F91,CT$6&lt;=$H91)*((CT$6-$F91+1)/($J91*($J91+1)/2)*$D91))+($K91="custom")*CustCF!CN91</f>
        <v>0</v>
      </c>
      <c r="CU91" s="95">
        <f>($K91="Bell Curve")*(_xlfn.NORM.DIST(AND(CU$6&gt;=$F91,CU$6&lt;=$H91)*(CU$6-$F91+1),$J91/2,$M91,TRUE)-_xlfn.NORM.DIST(AND(CU$6&gt;=$F91,CU$6&lt;=$H91)*(CT$6-$F91+1),$J91/2,$M91,TRUE))/(1-2*_xlfn.NORM.DIST(0,$J91/2,$M91,TRUE))*$D91+($K91="Steady Growth")*(AND(CU$6&gt;=$F91,CU$6&lt;=$H91)*((CU$6-$F91+1)/($J91*($J91+1)/2)*$D91))+($K91="custom")*CustCF!CO91</f>
        <v>0</v>
      </c>
      <c r="CV91" s="95">
        <f>($K91="Bell Curve")*(_xlfn.NORM.DIST(AND(CV$6&gt;=$F91,CV$6&lt;=$H91)*(CV$6-$F91+1),$J91/2,$M91,TRUE)-_xlfn.NORM.DIST(AND(CV$6&gt;=$F91,CV$6&lt;=$H91)*(CU$6-$F91+1),$J91/2,$M91,TRUE))/(1-2*_xlfn.NORM.DIST(0,$J91/2,$M91,TRUE))*$D91+($K91="Steady Growth")*(AND(CV$6&gt;=$F91,CV$6&lt;=$H91)*((CV$6-$F91+1)/($J91*($J91+1)/2)*$D91))+($K91="custom")*CustCF!CP91</f>
        <v>0</v>
      </c>
      <c r="CW91" s="95">
        <f>($K91="Bell Curve")*(_xlfn.NORM.DIST(AND(CW$6&gt;=$F91,CW$6&lt;=$H91)*(CW$6-$F91+1),$J91/2,$M91,TRUE)-_xlfn.NORM.DIST(AND(CW$6&gt;=$F91,CW$6&lt;=$H91)*(CV$6-$F91+1),$J91/2,$M91,TRUE))/(1-2*_xlfn.NORM.DIST(0,$J91/2,$M91,TRUE))*$D91+($K91="Steady Growth")*(AND(CW$6&gt;=$F91,CW$6&lt;=$H91)*((CW$6-$F91+1)/($J91*($J91+1)/2)*$D91))+($K91="custom")*CustCF!CQ91</f>
        <v>0</v>
      </c>
      <c r="CX91" s="95">
        <f>($K91="Bell Curve")*(_xlfn.NORM.DIST(AND(CX$6&gt;=$F91,CX$6&lt;=$H91)*(CX$6-$F91+1),$J91/2,$M91,TRUE)-_xlfn.NORM.DIST(AND(CX$6&gt;=$F91,CX$6&lt;=$H91)*(CW$6-$F91+1),$J91/2,$M91,TRUE))/(1-2*_xlfn.NORM.DIST(0,$J91/2,$M91,TRUE))*$D91+($K91="Steady Growth")*(AND(CX$6&gt;=$F91,CX$6&lt;=$H91)*((CX$6-$F91+1)/($J91*($J91+1)/2)*$D91))+($K91="custom")*CustCF!CR91</f>
        <v>0</v>
      </c>
      <c r="CY91" s="95">
        <f>($K91="Bell Curve")*(_xlfn.NORM.DIST(AND(CY$6&gt;=$F91,CY$6&lt;=$H91)*(CY$6-$F91+1),$J91/2,$M91,TRUE)-_xlfn.NORM.DIST(AND(CY$6&gt;=$F91,CY$6&lt;=$H91)*(CX$6-$F91+1),$J91/2,$M91,TRUE))/(1-2*_xlfn.NORM.DIST(0,$J91/2,$M91,TRUE))*$D91+($K91="Steady Growth")*(AND(CY$6&gt;=$F91,CY$6&lt;=$H91)*((CY$6-$F91+1)/($J91*($J91+1)/2)*$D91))+($K91="custom")*CustCF!CS91</f>
        <v>0</v>
      </c>
      <c r="CZ91" s="95">
        <f>($K91="Bell Curve")*(_xlfn.NORM.DIST(AND(CZ$6&gt;=$F91,CZ$6&lt;=$H91)*(CZ$6-$F91+1),$J91/2,$M91,TRUE)-_xlfn.NORM.DIST(AND(CZ$6&gt;=$F91,CZ$6&lt;=$H91)*(CY$6-$F91+1),$J91/2,$M91,TRUE))/(1-2*_xlfn.NORM.DIST(0,$J91/2,$M91,TRUE))*$D91+($K91="Steady Growth")*(AND(CZ$6&gt;=$F91,CZ$6&lt;=$H91)*((CZ$6-$F91+1)/($J91*($J91+1)/2)*$D91))+($K91="custom")*CustCF!CT91</f>
        <v>0</v>
      </c>
      <c r="DA91" s="95">
        <f>($K91="Bell Curve")*(_xlfn.NORM.DIST(AND(DA$6&gt;=$F91,DA$6&lt;=$H91)*(DA$6-$F91+1),$J91/2,$M91,TRUE)-_xlfn.NORM.DIST(AND(DA$6&gt;=$F91,DA$6&lt;=$H91)*(CZ$6-$F91+1),$J91/2,$M91,TRUE))/(1-2*_xlfn.NORM.DIST(0,$J91/2,$M91,TRUE))*$D91+($K91="Steady Growth")*(AND(DA$6&gt;=$F91,DA$6&lt;=$H91)*((DA$6-$F91+1)/($J91*($J91+1)/2)*$D91))+($K91="custom")*CustCF!CU91</f>
        <v>0</v>
      </c>
      <c r="DB91" s="95">
        <f>($K91="Bell Curve")*(_xlfn.NORM.DIST(AND(DB$6&gt;=$F91,DB$6&lt;=$H91)*(DB$6-$F91+1),$J91/2,$M91,TRUE)-_xlfn.NORM.DIST(AND(DB$6&gt;=$F91,DB$6&lt;=$H91)*(DA$6-$F91+1),$J91/2,$M91,TRUE))/(1-2*_xlfn.NORM.DIST(0,$J91/2,$M91,TRUE))*$D91+($K91="Steady Growth")*(AND(DB$6&gt;=$F91,DB$6&lt;=$H91)*((DB$6-$F91+1)/($J91*($J91+1)/2)*$D91))+($K91="custom")*CustCF!CV91</f>
        <v>0</v>
      </c>
      <c r="DC91" s="95">
        <f>($K91="Bell Curve")*(_xlfn.NORM.DIST(AND(DC$6&gt;=$F91,DC$6&lt;=$H91)*(DC$6-$F91+1),$J91/2,$M91,TRUE)-_xlfn.NORM.DIST(AND(DC$6&gt;=$F91,DC$6&lt;=$H91)*(DB$6-$F91+1),$J91/2,$M91,TRUE))/(1-2*_xlfn.NORM.DIST(0,$J91/2,$M91,TRUE))*$D91+($K91="Steady Growth")*(AND(DC$6&gt;=$F91,DC$6&lt;=$H91)*((DC$6-$F91+1)/($J91*($J91+1)/2)*$D91))+($K91="custom")*CustCF!CW91</f>
        <v>0</v>
      </c>
      <c r="DD91" s="95">
        <f>($K91="Bell Curve")*(_xlfn.NORM.DIST(AND(DD$6&gt;=$F91,DD$6&lt;=$H91)*(DD$6-$F91+1),$J91/2,$M91,TRUE)-_xlfn.NORM.DIST(AND(DD$6&gt;=$F91,DD$6&lt;=$H91)*(DC$6-$F91+1),$J91/2,$M91,TRUE))/(1-2*_xlfn.NORM.DIST(0,$J91/2,$M91,TRUE))*$D91+($K91="Steady Growth")*(AND(DD$6&gt;=$F91,DD$6&lt;=$H91)*((DD$6-$F91+1)/($J91*($J91+1)/2)*$D91))+($K91="custom")*CustCF!CX91</f>
        <v>0</v>
      </c>
      <c r="DE91" s="95">
        <f>($K91="Bell Curve")*(_xlfn.NORM.DIST(AND(DE$6&gt;=$F91,DE$6&lt;=$H91)*(DE$6-$F91+1),$J91/2,$M91,TRUE)-_xlfn.NORM.DIST(AND(DE$6&gt;=$F91,DE$6&lt;=$H91)*(DD$6-$F91+1),$J91/2,$M91,TRUE))/(1-2*_xlfn.NORM.DIST(0,$J91/2,$M91,TRUE))*$D91+($K91="Steady Growth")*(AND(DE$6&gt;=$F91,DE$6&lt;=$H91)*((DE$6-$F91+1)/($J91*($J91+1)/2)*$D91))+($K91="custom")*CustCF!CY91</f>
        <v>0</v>
      </c>
      <c r="DF91" s="95">
        <f>($K91="Bell Curve")*(_xlfn.NORM.DIST(AND(DF$6&gt;=$F91,DF$6&lt;=$H91)*(DF$6-$F91+1),$J91/2,$M91,TRUE)-_xlfn.NORM.DIST(AND(DF$6&gt;=$F91,DF$6&lt;=$H91)*(DE$6-$F91+1),$J91/2,$M91,TRUE))/(1-2*_xlfn.NORM.DIST(0,$J91/2,$M91,TRUE))*$D91+($K91="Steady Growth")*(AND(DF$6&gt;=$F91,DF$6&lt;=$H91)*((DF$6-$F91+1)/($J91*($J91+1)/2)*$D91))+($K91="custom")*CustCF!CZ91</f>
        <v>0</v>
      </c>
      <c r="DG91" s="95">
        <f>($K91="Bell Curve")*(_xlfn.NORM.DIST(AND(DG$6&gt;=$F91,DG$6&lt;=$H91)*(DG$6-$F91+1),$J91/2,$M91,TRUE)-_xlfn.NORM.DIST(AND(DG$6&gt;=$F91,DG$6&lt;=$H91)*(DF$6-$F91+1),$J91/2,$M91,TRUE))/(1-2*_xlfn.NORM.DIST(0,$J91/2,$M91,TRUE))*$D91+($K91="Steady Growth")*(AND(DG$6&gt;=$F91,DG$6&lt;=$H91)*((DG$6-$F91+1)/($J91*($J91+1)/2)*$D91))+($K91="custom")*CustCF!DA91</f>
        <v>0</v>
      </c>
      <c r="DH91" s="95">
        <f>($K91="Bell Curve")*(_xlfn.NORM.DIST(AND(DH$6&gt;=$F91,DH$6&lt;=$H91)*(DH$6-$F91+1),$J91/2,$M91,TRUE)-_xlfn.NORM.DIST(AND(DH$6&gt;=$F91,DH$6&lt;=$H91)*(DG$6-$F91+1),$J91/2,$M91,TRUE))/(1-2*_xlfn.NORM.DIST(0,$J91/2,$M91,TRUE))*$D91+($K91="Steady Growth")*(AND(DH$6&gt;=$F91,DH$6&lt;=$H91)*((DH$6-$F91+1)/($J91*($J91+1)/2)*$D91))+($K91="custom")*CustCF!DB91</f>
        <v>0</v>
      </c>
      <c r="DI91" s="95">
        <f>($K91="Bell Curve")*(_xlfn.NORM.DIST(AND(DI$6&gt;=$F91,DI$6&lt;=$H91)*(DI$6-$F91+1),$J91/2,$M91,TRUE)-_xlfn.NORM.DIST(AND(DI$6&gt;=$F91,DI$6&lt;=$H91)*(DH$6-$F91+1),$J91/2,$M91,TRUE))/(1-2*_xlfn.NORM.DIST(0,$J91/2,$M91,TRUE))*$D91+($K91="Steady Growth")*(AND(DI$6&gt;=$F91,DI$6&lt;=$H91)*((DI$6-$F91+1)/($J91*($J91+1)/2)*$D91))+($K91="custom")*CustCF!DC91</f>
        <v>0</v>
      </c>
      <c r="DJ91" s="95">
        <f>($K91="Bell Curve")*(_xlfn.NORM.DIST(AND(DJ$6&gt;=$F91,DJ$6&lt;=$H91)*(DJ$6-$F91+1),$J91/2,$M91,TRUE)-_xlfn.NORM.DIST(AND(DJ$6&gt;=$F91,DJ$6&lt;=$H91)*(DI$6-$F91+1),$J91/2,$M91,TRUE))/(1-2*_xlfn.NORM.DIST(0,$J91/2,$M91,TRUE))*$D91+($K91="Steady Growth")*(AND(DJ$6&gt;=$F91,DJ$6&lt;=$H91)*((DJ$6-$F91+1)/($J91*($J91+1)/2)*$D91))+($K91="custom")*CustCF!DD91</f>
        <v>0</v>
      </c>
      <c r="DK91" s="95">
        <f>($K91="Bell Curve")*(_xlfn.NORM.DIST(AND(DK$6&gt;=$F91,DK$6&lt;=$H91)*(DK$6-$F91+1),$J91/2,$M91,TRUE)-_xlfn.NORM.DIST(AND(DK$6&gt;=$F91,DK$6&lt;=$H91)*(DJ$6-$F91+1),$J91/2,$M91,TRUE))/(1-2*_xlfn.NORM.DIST(0,$J91/2,$M91,TRUE))*$D91+($K91="Steady Growth")*(AND(DK$6&gt;=$F91,DK$6&lt;=$H91)*((DK$6-$F91+1)/($J91*($J91+1)/2)*$D91))+($K91="custom")*CustCF!DE91</f>
        <v>0</v>
      </c>
      <c r="DL91" s="95">
        <f>($K91="Bell Curve")*(_xlfn.NORM.DIST(AND(DL$6&gt;=$F91,DL$6&lt;=$H91)*(DL$6-$F91+1),$J91/2,$M91,TRUE)-_xlfn.NORM.DIST(AND(DL$6&gt;=$F91,DL$6&lt;=$H91)*(DK$6-$F91+1),$J91/2,$M91,TRUE))/(1-2*_xlfn.NORM.DIST(0,$J91/2,$M91,TRUE))*$D91+($K91="Steady Growth")*(AND(DL$6&gt;=$F91,DL$6&lt;=$H91)*((DL$6-$F91+1)/($J91*($J91+1)/2)*$D91))+($K91="custom")*CustCF!DF91</f>
        <v>0</v>
      </c>
      <c r="DM91" s="95">
        <f>($K91="Bell Curve")*(_xlfn.NORM.DIST(AND(DM$6&gt;=$F91,DM$6&lt;=$H91)*(DM$6-$F91+1),$J91/2,$M91,TRUE)-_xlfn.NORM.DIST(AND(DM$6&gt;=$F91,DM$6&lt;=$H91)*(DL$6-$F91+1),$J91/2,$M91,TRUE))/(1-2*_xlfn.NORM.DIST(0,$J91/2,$M91,TRUE))*$D91+($K91="Steady Growth")*(AND(DM$6&gt;=$F91,DM$6&lt;=$H91)*((DM$6-$F91+1)/($J91*($J91+1)/2)*$D91))+($K91="custom")*CustCF!DG91</f>
        <v>0</v>
      </c>
      <c r="DN91" s="95">
        <f>($K91="Bell Curve")*(_xlfn.NORM.DIST(AND(DN$6&gt;=$F91,DN$6&lt;=$H91)*(DN$6-$F91+1),$J91/2,$M91,TRUE)-_xlfn.NORM.DIST(AND(DN$6&gt;=$F91,DN$6&lt;=$H91)*(DM$6-$F91+1),$J91/2,$M91,TRUE))/(1-2*_xlfn.NORM.DIST(0,$J91/2,$M91,TRUE))*$D91+($K91="Steady Growth")*(AND(DN$6&gt;=$F91,DN$6&lt;=$H91)*((DN$6-$F91+1)/($J91*($J91+1)/2)*$D91))+($K91="custom")*CustCF!DH91</f>
        <v>0</v>
      </c>
      <c r="DO91" s="95">
        <f>($K91="Bell Curve")*(_xlfn.NORM.DIST(AND(DO$6&gt;=$F91,DO$6&lt;=$H91)*(DO$6-$F91+1),$J91/2,$M91,TRUE)-_xlfn.NORM.DIST(AND(DO$6&gt;=$F91,DO$6&lt;=$H91)*(DN$6-$F91+1),$J91/2,$M91,TRUE))/(1-2*_xlfn.NORM.DIST(0,$J91/2,$M91,TRUE))*$D91+($K91="Steady Growth")*(AND(DO$6&gt;=$F91,DO$6&lt;=$H91)*((DO$6-$F91+1)/($J91*($J91+1)/2)*$D91))+($K91="custom")*CustCF!DI91</f>
        <v>0</v>
      </c>
      <c r="DP91" s="95">
        <f>($K91="Bell Curve")*(_xlfn.NORM.DIST(AND(DP$6&gt;=$F91,DP$6&lt;=$H91)*(DP$6-$F91+1),$J91/2,$M91,TRUE)-_xlfn.NORM.DIST(AND(DP$6&gt;=$F91,DP$6&lt;=$H91)*(DO$6-$F91+1),$J91/2,$M91,TRUE))/(1-2*_xlfn.NORM.DIST(0,$J91/2,$M91,TRUE))*$D91+($K91="Steady Growth")*(AND(DP$6&gt;=$F91,DP$6&lt;=$H91)*((DP$6-$F91+1)/($J91*($J91+1)/2)*$D91))+($K91="custom")*CustCF!DJ91</f>
        <v>0</v>
      </c>
      <c r="DQ91" s="95">
        <f>($K91="Bell Curve")*(_xlfn.NORM.DIST(AND(DQ$6&gt;=$F91,DQ$6&lt;=$H91)*(DQ$6-$F91+1),$J91/2,$M91,TRUE)-_xlfn.NORM.DIST(AND(DQ$6&gt;=$F91,DQ$6&lt;=$H91)*(DP$6-$F91+1),$J91/2,$M91,TRUE))/(1-2*_xlfn.NORM.DIST(0,$J91/2,$M91,TRUE))*$D91+($K91="Steady Growth")*(AND(DQ$6&gt;=$F91,DQ$6&lt;=$H91)*((DQ$6-$F91+1)/($J91*($J91+1)/2)*$D91))+($K91="custom")*CustCF!DK91</f>
        <v>0</v>
      </c>
      <c r="DR91" s="95">
        <f>($K91="Bell Curve")*(_xlfn.NORM.DIST(AND(DR$6&gt;=$F91,DR$6&lt;=$H91)*(DR$6-$F91+1),$J91/2,$M91,TRUE)-_xlfn.NORM.DIST(AND(DR$6&gt;=$F91,DR$6&lt;=$H91)*(DQ$6-$F91+1),$J91/2,$M91,TRUE))/(1-2*_xlfn.NORM.DIST(0,$J91/2,$M91,TRUE))*$D91+($K91="Steady Growth")*(AND(DR$6&gt;=$F91,DR$6&lt;=$H91)*((DR$6-$F91+1)/($J91*($J91+1)/2)*$D91))+($K91="custom")*CustCF!DL91</f>
        <v>0</v>
      </c>
      <c r="DS91" s="95">
        <f>($K91="Bell Curve")*(_xlfn.NORM.DIST(AND(DS$6&gt;=$F91,DS$6&lt;=$H91)*(DS$6-$F91+1),$J91/2,$M91,TRUE)-_xlfn.NORM.DIST(AND(DS$6&gt;=$F91,DS$6&lt;=$H91)*(DR$6-$F91+1),$J91/2,$M91,TRUE))/(1-2*_xlfn.NORM.DIST(0,$J91/2,$M91,TRUE))*$D91+($K91="Steady Growth")*(AND(DS$6&gt;=$F91,DS$6&lt;=$H91)*((DS$6-$F91+1)/($J91*($J91+1)/2)*$D91))+($K91="custom")*CustCF!DM91</f>
        <v>0</v>
      </c>
      <c r="DT91" s="95">
        <f>($K91="Bell Curve")*(_xlfn.NORM.DIST(AND(DT$6&gt;=$F91,DT$6&lt;=$H91)*(DT$6-$F91+1),$J91/2,$M91,TRUE)-_xlfn.NORM.DIST(AND(DT$6&gt;=$F91,DT$6&lt;=$H91)*(DS$6-$F91+1),$J91/2,$M91,TRUE))/(1-2*_xlfn.NORM.DIST(0,$J91/2,$M91,TRUE))*$D91+($K91="Steady Growth")*(AND(DT$6&gt;=$F91,DT$6&lt;=$H91)*((DT$6-$F91+1)/($J91*($J91+1)/2)*$D91))+($K91="custom")*CustCF!DN91</f>
        <v>0</v>
      </c>
      <c r="DU91" s="95">
        <f>($K91="Bell Curve")*(_xlfn.NORM.DIST(AND(DU$6&gt;=$F91,DU$6&lt;=$H91)*(DU$6-$F91+1),$J91/2,$M91,TRUE)-_xlfn.NORM.DIST(AND(DU$6&gt;=$F91,DU$6&lt;=$H91)*(DT$6-$F91+1),$J91/2,$M91,TRUE))/(1-2*_xlfn.NORM.DIST(0,$J91/2,$M91,TRUE))*$D91+($K91="Steady Growth")*(AND(DU$6&gt;=$F91,DU$6&lt;=$H91)*((DU$6-$F91+1)/($J91*($J91+1)/2)*$D91))+($K91="custom")*CustCF!DO91</f>
        <v>0</v>
      </c>
      <c r="DV91" s="95">
        <f>($K91="Bell Curve")*(_xlfn.NORM.DIST(AND(DV$6&gt;=$F91,DV$6&lt;=$H91)*(DV$6-$F91+1),$J91/2,$M91,TRUE)-_xlfn.NORM.DIST(AND(DV$6&gt;=$F91,DV$6&lt;=$H91)*(DU$6-$F91+1),$J91/2,$M91,TRUE))/(1-2*_xlfn.NORM.DIST(0,$J91/2,$M91,TRUE))*$D91+($K91="Steady Growth")*(AND(DV$6&gt;=$F91,DV$6&lt;=$H91)*((DV$6-$F91+1)/($J91*($J91+1)/2)*$D91))+($K91="custom")*CustCF!DP91</f>
        <v>0</v>
      </c>
      <c r="DW91" s="95">
        <f>($K91="Bell Curve")*(_xlfn.NORM.DIST(AND(DW$6&gt;=$F91,DW$6&lt;=$H91)*(DW$6-$F91+1),$J91/2,$M91,TRUE)-_xlfn.NORM.DIST(AND(DW$6&gt;=$F91,DW$6&lt;=$H91)*(DV$6-$F91+1),$J91/2,$M91,TRUE))/(1-2*_xlfn.NORM.DIST(0,$J91/2,$M91,TRUE))*$D91+($K91="Steady Growth")*(AND(DW$6&gt;=$F91,DW$6&lt;=$H91)*((DW$6-$F91+1)/($J91*($J91+1)/2)*$D91))+($K91="custom")*CustCF!DQ91</f>
        <v>0</v>
      </c>
      <c r="DX91" s="95">
        <f>($K91="Bell Curve")*(_xlfn.NORM.DIST(AND(DX$6&gt;=$F91,DX$6&lt;=$H91)*(DX$6-$F91+1),$J91/2,$M91,TRUE)-_xlfn.NORM.DIST(AND(DX$6&gt;=$F91,DX$6&lt;=$H91)*(DW$6-$F91+1),$J91/2,$M91,TRUE))/(1-2*_xlfn.NORM.DIST(0,$J91/2,$M91,TRUE))*$D91+($K91="Steady Growth")*(AND(DX$6&gt;=$F91,DX$6&lt;=$H91)*((DX$6-$F91+1)/($J91*($J91+1)/2)*$D91))+($K91="custom")*CustCF!DR91</f>
        <v>0</v>
      </c>
      <c r="DY91" s="95">
        <f>($K91="Bell Curve")*(_xlfn.NORM.DIST(AND(DY$6&gt;=$F91,DY$6&lt;=$H91)*(DY$6-$F91+1),$J91/2,$M91,TRUE)-_xlfn.NORM.DIST(AND(DY$6&gt;=$F91,DY$6&lt;=$H91)*(DX$6-$F91+1),$J91/2,$M91,TRUE))/(1-2*_xlfn.NORM.DIST(0,$J91/2,$M91,TRUE))*$D91+($K91="Steady Growth")*(AND(DY$6&gt;=$F91,DY$6&lt;=$H91)*((DY$6-$F91+1)/($J91*($J91+1)/2)*$D91))+($K91="custom")*CustCF!DS91</f>
        <v>0</v>
      </c>
      <c r="DZ91" s="95">
        <f>($K91="Bell Curve")*(_xlfn.NORM.DIST(AND(DZ$6&gt;=$F91,DZ$6&lt;=$H91)*(DZ$6-$F91+1),$J91/2,$M91,TRUE)-_xlfn.NORM.DIST(AND(DZ$6&gt;=$F91,DZ$6&lt;=$H91)*(DY$6-$F91+1),$J91/2,$M91,TRUE))/(1-2*_xlfn.NORM.DIST(0,$J91/2,$M91,TRUE))*$D91+($K91="Steady Growth")*(AND(DZ$6&gt;=$F91,DZ$6&lt;=$H91)*((DZ$6-$F91+1)/($J91*($J91+1)/2)*$D91))+($K91="custom")*CustCF!DT91</f>
        <v>0</v>
      </c>
      <c r="EA91" s="95">
        <f>($K91="Bell Curve")*(_xlfn.NORM.DIST(AND(EA$6&gt;=$F91,EA$6&lt;=$H91)*(EA$6-$F91+1),$J91/2,$M91,TRUE)-_xlfn.NORM.DIST(AND(EA$6&gt;=$F91,EA$6&lt;=$H91)*(DZ$6-$F91+1),$J91/2,$M91,TRUE))/(1-2*_xlfn.NORM.DIST(0,$J91/2,$M91,TRUE))*$D91+($K91="Steady Growth")*(AND(EA$6&gt;=$F91,EA$6&lt;=$H91)*((EA$6-$F91+1)/($J91*($J91+1)/2)*$D91))+($K91="custom")*CustCF!DU91</f>
        <v>0</v>
      </c>
      <c r="EB91" s="95">
        <f>($K91="Bell Curve")*(_xlfn.NORM.DIST(AND(EB$6&gt;=$F91,EB$6&lt;=$H91)*(EB$6-$F91+1),$J91/2,$M91,TRUE)-_xlfn.NORM.DIST(AND(EB$6&gt;=$F91,EB$6&lt;=$H91)*(EA$6-$F91+1),$J91/2,$M91,TRUE))/(1-2*_xlfn.NORM.DIST(0,$J91/2,$M91,TRUE))*$D91+($K91="Steady Growth")*(AND(EB$6&gt;=$F91,EB$6&lt;=$H91)*((EB$6-$F91+1)/($J91*($J91+1)/2)*$D91))+($K91="custom")*CustCF!DV91</f>
        <v>0</v>
      </c>
      <c r="EC91" s="95">
        <f>($K91="Bell Curve")*(_xlfn.NORM.DIST(AND(EC$6&gt;=$F91,EC$6&lt;=$H91)*(EC$6-$F91+1),$J91/2,$M91,TRUE)-_xlfn.NORM.DIST(AND(EC$6&gt;=$F91,EC$6&lt;=$H91)*(EB$6-$F91+1),$J91/2,$M91,TRUE))/(1-2*_xlfn.NORM.DIST(0,$J91/2,$M91,TRUE))*$D91+($K91="Steady Growth")*(AND(EC$6&gt;=$F91,EC$6&lt;=$H91)*((EC$6-$F91+1)/($J91*($J91+1)/2)*$D91))+($K91="custom")*CustCF!DW91</f>
        <v>0</v>
      </c>
      <c r="ED91" s="95">
        <f>($K91="Bell Curve")*(_xlfn.NORM.DIST(AND(ED$6&gt;=$F91,ED$6&lt;=$H91)*(ED$6-$F91+1),$J91/2,$M91,TRUE)-_xlfn.NORM.DIST(AND(ED$6&gt;=$F91,ED$6&lt;=$H91)*(EC$6-$F91+1),$J91/2,$M91,TRUE))/(1-2*_xlfn.NORM.DIST(0,$J91/2,$M91,TRUE))*$D91+($K91="Steady Growth")*(AND(ED$6&gt;=$F91,ED$6&lt;=$H91)*((ED$6-$F91+1)/($J91*($J91+1)/2)*$D91))+($K91="custom")*CustCF!DX91</f>
        <v>0</v>
      </c>
      <c r="EE91" s="95">
        <f>($K91="Bell Curve")*(_xlfn.NORM.DIST(AND(EE$6&gt;=$F91,EE$6&lt;=$H91)*(EE$6-$F91+1),$J91/2,$M91,TRUE)-_xlfn.NORM.DIST(AND(EE$6&gt;=$F91,EE$6&lt;=$H91)*(ED$6-$F91+1),$J91/2,$M91,TRUE))/(1-2*_xlfn.NORM.DIST(0,$J91/2,$M91,TRUE))*$D91+($K91="Steady Growth")*(AND(EE$6&gt;=$F91,EE$6&lt;=$H91)*((EE$6-$F91+1)/($J91*($J91+1)/2)*$D91))+($K91="custom")*CustCF!DY91</f>
        <v>0</v>
      </c>
      <c r="EF91" s="95">
        <f>($K91="Bell Curve")*(_xlfn.NORM.DIST(AND(EF$6&gt;=$F91,EF$6&lt;=$H91)*(EF$6-$F91+1),$J91/2,$M91,TRUE)-_xlfn.NORM.DIST(AND(EF$6&gt;=$F91,EF$6&lt;=$H91)*(EE$6-$F91+1),$J91/2,$M91,TRUE))/(1-2*_xlfn.NORM.DIST(0,$J91/2,$M91,TRUE))*$D91+($K91="Steady Growth")*(AND(EF$6&gt;=$F91,EF$6&lt;=$H91)*((EF$6-$F91+1)/($J91*($J91+1)/2)*$D91))+($K91="custom")*CustCF!DZ91</f>
        <v>0</v>
      </c>
      <c r="EG91" s="95">
        <f>($K91="Bell Curve")*(_xlfn.NORM.DIST(AND(EG$6&gt;=$F91,EG$6&lt;=$H91)*(EG$6-$F91+1),$J91/2,$M91,TRUE)-_xlfn.NORM.DIST(AND(EG$6&gt;=$F91,EG$6&lt;=$H91)*(EF$6-$F91+1),$J91/2,$M91,TRUE))/(1-2*_xlfn.NORM.DIST(0,$J91/2,$M91,TRUE))*$D91+($K91="Steady Growth")*(AND(EG$6&gt;=$F91,EG$6&lt;=$H91)*((EG$6-$F91+1)/($J91*($J91+1)/2)*$D91))+($K91="custom")*CustCF!EA91</f>
        <v>0</v>
      </c>
      <c r="EH91" s="95">
        <f>($K91="Bell Curve")*(_xlfn.NORM.DIST(AND(EH$6&gt;=$F91,EH$6&lt;=$H91)*(EH$6-$F91+1),$J91/2,$M91,TRUE)-_xlfn.NORM.DIST(AND(EH$6&gt;=$F91,EH$6&lt;=$H91)*(EG$6-$F91+1),$J91/2,$M91,TRUE))/(1-2*_xlfn.NORM.DIST(0,$J91/2,$M91,TRUE))*$D91+($K91="Steady Growth")*(AND(EH$6&gt;=$F91,EH$6&lt;=$H91)*((EH$6-$F91+1)/($J91*($J91+1)/2)*$D91))+($K91="custom")*CustCF!EB91</f>
        <v>0</v>
      </c>
      <c r="EI91" s="95">
        <f>($K91="Bell Curve")*(_xlfn.NORM.DIST(AND(EI$6&gt;=$F91,EI$6&lt;=$H91)*(EI$6-$F91+1),$J91/2,$M91,TRUE)-_xlfn.NORM.DIST(AND(EI$6&gt;=$F91,EI$6&lt;=$H91)*(EH$6-$F91+1),$J91/2,$M91,TRUE))/(1-2*_xlfn.NORM.DIST(0,$J91/2,$M91,TRUE))*$D91+($K91="Steady Growth")*(AND(EI$6&gt;=$F91,EI$6&lt;=$H91)*((EI$6-$F91+1)/($J91*($J91+1)/2)*$D91))+($K91="custom")*CustCF!EC91</f>
        <v>0</v>
      </c>
      <c r="EJ91" s="95">
        <f>($K91="Bell Curve")*(_xlfn.NORM.DIST(AND(EJ$6&gt;=$F91,EJ$6&lt;=$H91)*(EJ$6-$F91+1),$J91/2,$M91,TRUE)-_xlfn.NORM.DIST(AND(EJ$6&gt;=$F91,EJ$6&lt;=$H91)*(EI$6-$F91+1),$J91/2,$M91,TRUE))/(1-2*_xlfn.NORM.DIST(0,$J91/2,$M91,TRUE))*$D91+($K91="Steady Growth")*(AND(EJ$6&gt;=$F91,EJ$6&lt;=$H91)*((EJ$6-$F91+1)/($J91*($J91+1)/2)*$D91))+($K91="custom")*CustCF!ED91</f>
        <v>0</v>
      </c>
      <c r="EK91" s="95">
        <f>($K91="Bell Curve")*(_xlfn.NORM.DIST(AND(EK$6&gt;=$F91,EK$6&lt;=$H91)*(EK$6-$F91+1),$J91/2,$M91,TRUE)-_xlfn.NORM.DIST(AND(EK$6&gt;=$F91,EK$6&lt;=$H91)*(EJ$6-$F91+1),$J91/2,$M91,TRUE))/(1-2*_xlfn.NORM.DIST(0,$J91/2,$M91,TRUE))*$D91+($K91="Steady Growth")*(AND(EK$6&gt;=$F91,EK$6&lt;=$H91)*((EK$6-$F91+1)/($J91*($J91+1)/2)*$D91))+($K91="custom")*CustCF!EE91</f>
        <v>0</v>
      </c>
      <c r="EL91" s="95">
        <f>($K91="Bell Curve")*(_xlfn.NORM.DIST(AND(EL$6&gt;=$F91,EL$6&lt;=$H91)*(EL$6-$F91+1),$J91/2,$M91,TRUE)-_xlfn.NORM.DIST(AND(EL$6&gt;=$F91,EL$6&lt;=$H91)*(EK$6-$F91+1),$J91/2,$M91,TRUE))/(1-2*_xlfn.NORM.DIST(0,$J91/2,$M91,TRUE))*$D91+($K91="Steady Growth")*(AND(EL$6&gt;=$F91,EL$6&lt;=$H91)*((EL$6-$F91+1)/($J91*($J91+1)/2)*$D91))+($K91="custom")*CustCF!EF91</f>
        <v>0</v>
      </c>
      <c r="EM91" s="95">
        <f>($K91="Bell Curve")*(_xlfn.NORM.DIST(AND(EM$6&gt;=$F91,EM$6&lt;=$H91)*(EM$6-$F91+1),$J91/2,$M91,TRUE)-_xlfn.NORM.DIST(AND(EM$6&gt;=$F91,EM$6&lt;=$H91)*(EL$6-$F91+1),$J91/2,$M91,TRUE))/(1-2*_xlfn.NORM.DIST(0,$J91/2,$M91,TRUE))*$D91+($K91="Steady Growth")*(AND(EM$6&gt;=$F91,EM$6&lt;=$H91)*((EM$6-$F91+1)/($J91*($J91+1)/2)*$D91))+($K91="custom")*CustCF!EG91</f>
        <v>0</v>
      </c>
      <c r="EN91" s="95">
        <f>($K91="Bell Curve")*(_xlfn.NORM.DIST(AND(EN$6&gt;=$F91,EN$6&lt;=$H91)*(EN$6-$F91+1),$J91/2,$M91,TRUE)-_xlfn.NORM.DIST(AND(EN$6&gt;=$F91,EN$6&lt;=$H91)*(EM$6-$F91+1),$J91/2,$M91,TRUE))/(1-2*_xlfn.NORM.DIST(0,$J91/2,$M91,TRUE))*$D91+($K91="Steady Growth")*(AND(EN$6&gt;=$F91,EN$6&lt;=$H91)*((EN$6-$F91+1)/($J91*($J91+1)/2)*$D91))+($K91="custom")*CustCF!EH91</f>
        <v>0</v>
      </c>
      <c r="EO91" s="95">
        <f>($K91="Bell Curve")*(_xlfn.NORM.DIST(AND(EO$6&gt;=$F91,EO$6&lt;=$H91)*(EO$6-$F91+1),$J91/2,$M91,TRUE)-_xlfn.NORM.DIST(AND(EO$6&gt;=$F91,EO$6&lt;=$H91)*(EN$6-$F91+1),$J91/2,$M91,TRUE))/(1-2*_xlfn.NORM.DIST(0,$J91/2,$M91,TRUE))*$D91+($K91="Steady Growth")*(AND(EO$6&gt;=$F91,EO$6&lt;=$H91)*((EO$6-$F91+1)/($J91*($J91+1)/2)*$D91))+($K91="custom")*CustCF!EI91</f>
        <v>0</v>
      </c>
      <c r="EP91" s="95">
        <f>($K91="Bell Curve")*(_xlfn.NORM.DIST(AND(EP$6&gt;=$F91,EP$6&lt;=$H91)*(EP$6-$F91+1),$J91/2,$M91,TRUE)-_xlfn.NORM.DIST(AND(EP$6&gt;=$F91,EP$6&lt;=$H91)*(EO$6-$F91+1),$J91/2,$M91,TRUE))/(1-2*_xlfn.NORM.DIST(0,$J91/2,$M91,TRUE))*$D91+($K91="Steady Growth")*(AND(EP$6&gt;=$F91,EP$6&lt;=$H91)*((EP$6-$F91+1)/($J91*($J91+1)/2)*$D91))+($K91="custom")*CustCF!EJ91</f>
        <v>0</v>
      </c>
      <c r="EQ91" s="95">
        <f>($K91="Bell Curve")*(_xlfn.NORM.DIST(AND(EQ$6&gt;=$F91,EQ$6&lt;=$H91)*(EQ$6-$F91+1),$J91/2,$M91,TRUE)-_xlfn.NORM.DIST(AND(EQ$6&gt;=$F91,EQ$6&lt;=$H91)*(EP$6-$F91+1),$J91/2,$M91,TRUE))/(1-2*_xlfn.NORM.DIST(0,$J91/2,$M91,TRUE))*$D91+($K91="Steady Growth")*(AND(EQ$6&gt;=$F91,EQ$6&lt;=$H91)*((EQ$6-$F91+1)/($J91*($J91+1)/2)*$D91))+($K91="custom")*CustCF!EK91</f>
        <v>0</v>
      </c>
      <c r="ER91" s="95">
        <f>($K91="Bell Curve")*(_xlfn.NORM.DIST(AND(ER$6&gt;=$F91,ER$6&lt;=$H91)*(ER$6-$F91+1),$J91/2,$M91,TRUE)-_xlfn.NORM.DIST(AND(ER$6&gt;=$F91,ER$6&lt;=$H91)*(EQ$6-$F91+1),$J91/2,$M91,TRUE))/(1-2*_xlfn.NORM.DIST(0,$J91/2,$M91,TRUE))*$D91+($K91="Steady Growth")*(AND(ER$6&gt;=$F91,ER$6&lt;=$H91)*((ER$6-$F91+1)/($J91*($J91+1)/2)*$D91))+($K91="custom")*CustCF!EL91</f>
        <v>0</v>
      </c>
      <c r="ES91" s="95">
        <f>($K91="Bell Curve")*(_xlfn.NORM.DIST(AND(ES$6&gt;=$F91,ES$6&lt;=$H91)*(ES$6-$F91+1),$J91/2,$M91,TRUE)-_xlfn.NORM.DIST(AND(ES$6&gt;=$F91,ES$6&lt;=$H91)*(ER$6-$F91+1),$J91/2,$M91,TRUE))/(1-2*_xlfn.NORM.DIST(0,$J91/2,$M91,TRUE))*$D91+($K91="Steady Growth")*(AND(ES$6&gt;=$F91,ES$6&lt;=$H91)*((ES$6-$F91+1)/($J91*($J91+1)/2)*$D91))+($K91="custom")*CustCF!EM91</f>
        <v>0</v>
      </c>
      <c r="ET91" s="95">
        <f>($K91="Bell Curve")*(_xlfn.NORM.DIST(AND(ET$6&gt;=$F91,ET$6&lt;=$H91)*(ET$6-$F91+1),$J91/2,$M91,TRUE)-_xlfn.NORM.DIST(AND(ET$6&gt;=$F91,ET$6&lt;=$H91)*(ES$6-$F91+1),$J91/2,$M91,TRUE))/(1-2*_xlfn.NORM.DIST(0,$J91/2,$M91,TRUE))*$D91+($K91="Steady Growth")*(AND(ET$6&gt;=$F91,ET$6&lt;=$H91)*((ET$6-$F91+1)/($J91*($J91+1)/2)*$D91))+($K91="custom")*CustCF!EN91</f>
        <v>0</v>
      </c>
      <c r="EU91" s="95">
        <f>($K91="Bell Curve")*(_xlfn.NORM.DIST(AND(EU$6&gt;=$F91,EU$6&lt;=$H91)*(EU$6-$F91+1),$J91/2,$M91,TRUE)-_xlfn.NORM.DIST(AND(EU$6&gt;=$F91,EU$6&lt;=$H91)*(ET$6-$F91+1),$J91/2,$M91,TRUE))/(1-2*_xlfn.NORM.DIST(0,$J91/2,$M91,TRUE))*$D91+($K91="Steady Growth")*(AND(EU$6&gt;=$F91,EU$6&lt;=$H91)*((EU$6-$F91+1)/($J91*($J91+1)/2)*$D91))+($K91="custom")*CustCF!EO91</f>
        <v>0</v>
      </c>
      <c r="EV91" s="95">
        <f>($K91="Bell Curve")*(_xlfn.NORM.DIST(AND(EV$6&gt;=$F91,EV$6&lt;=$H91)*(EV$6-$F91+1),$J91/2,$M91,TRUE)-_xlfn.NORM.DIST(AND(EV$6&gt;=$F91,EV$6&lt;=$H91)*(EU$6-$F91+1),$J91/2,$M91,TRUE))/(1-2*_xlfn.NORM.DIST(0,$J91/2,$M91,TRUE))*$D91+($K91="Steady Growth")*(AND(EV$6&gt;=$F91,EV$6&lt;=$H91)*((EV$6-$F91+1)/($J91*($J91+1)/2)*$D91))+($K91="custom")*CustCF!EP91</f>
        <v>0</v>
      </c>
      <c r="EW91" s="95">
        <f>($K91="Bell Curve")*(_xlfn.NORM.DIST(AND(EW$6&gt;=$F91,EW$6&lt;=$H91)*(EW$6-$F91+1),$J91/2,$M91,TRUE)-_xlfn.NORM.DIST(AND(EW$6&gt;=$F91,EW$6&lt;=$H91)*(EV$6-$F91+1),$J91/2,$M91,TRUE))/(1-2*_xlfn.NORM.DIST(0,$J91/2,$M91,TRUE))*$D91+($K91="Steady Growth")*(AND(EW$6&gt;=$F91,EW$6&lt;=$H91)*((EW$6-$F91+1)/($J91*($J91+1)/2)*$D91))+($K91="custom")*CustCF!EQ91</f>
        <v>0</v>
      </c>
      <c r="EX91" s="95">
        <f>($K91="Bell Curve")*(_xlfn.NORM.DIST(AND(EX$6&gt;=$F91,EX$6&lt;=$H91)*(EX$6-$F91+1),$J91/2,$M91,TRUE)-_xlfn.NORM.DIST(AND(EX$6&gt;=$F91,EX$6&lt;=$H91)*(EW$6-$F91+1),$J91/2,$M91,TRUE))/(1-2*_xlfn.NORM.DIST(0,$J91/2,$M91,TRUE))*$D91+($K91="Steady Growth")*(AND(EX$6&gt;=$F91,EX$6&lt;=$H91)*((EX$6-$F91+1)/($J91*($J91+1)/2)*$D91))+($K91="custom")*CustCF!ER91</f>
        <v>0</v>
      </c>
      <c r="EY91" s="95">
        <f>($K91="Bell Curve")*(_xlfn.NORM.DIST(AND(EY$6&gt;=$F91,EY$6&lt;=$H91)*(EY$6-$F91+1),$J91/2,$M91,TRUE)-_xlfn.NORM.DIST(AND(EY$6&gt;=$F91,EY$6&lt;=$H91)*(EX$6-$F91+1),$J91/2,$M91,TRUE))/(1-2*_xlfn.NORM.DIST(0,$J91/2,$M91,TRUE))*$D91+($K91="Steady Growth")*(AND(EY$6&gt;=$F91,EY$6&lt;=$H91)*((EY$6-$F91+1)/($J91*($J91+1)/2)*$D91))+($K91="custom")*CustCF!ES91</f>
        <v>0</v>
      </c>
      <c r="EZ91" s="95">
        <f>($K91="Bell Curve")*(_xlfn.NORM.DIST(AND(EZ$6&gt;=$F91,EZ$6&lt;=$H91)*(EZ$6-$F91+1),$J91/2,$M91,TRUE)-_xlfn.NORM.DIST(AND(EZ$6&gt;=$F91,EZ$6&lt;=$H91)*(EY$6-$F91+1),$J91/2,$M91,TRUE))/(1-2*_xlfn.NORM.DIST(0,$J91/2,$M91,TRUE))*$D91+($K91="Steady Growth")*(AND(EZ$6&gt;=$F91,EZ$6&lt;=$H91)*((EZ$6-$F91+1)/($J91*($J91+1)/2)*$D91))+($K91="custom")*CustCF!ET91</f>
        <v>0</v>
      </c>
      <c r="FA91" s="95">
        <f>($K91="Bell Curve")*(_xlfn.NORM.DIST(AND(FA$6&gt;=$F91,FA$6&lt;=$H91)*(FA$6-$F91+1),$J91/2,$M91,TRUE)-_xlfn.NORM.DIST(AND(FA$6&gt;=$F91,FA$6&lt;=$H91)*(EZ$6-$F91+1),$J91/2,$M91,TRUE))/(1-2*_xlfn.NORM.DIST(0,$J91/2,$M91,TRUE))*$D91+($K91="Steady Growth")*(AND(FA$6&gt;=$F91,FA$6&lt;=$H91)*((FA$6-$F91+1)/($J91*($J91+1)/2)*$D91))+($K91="custom")*CustCF!EU91</f>
        <v>0</v>
      </c>
      <c r="FB91" s="95">
        <f>($K91="Bell Curve")*(_xlfn.NORM.DIST(AND(FB$6&gt;=$F91,FB$6&lt;=$H91)*(FB$6-$F91+1),$J91/2,$M91,TRUE)-_xlfn.NORM.DIST(AND(FB$6&gt;=$F91,FB$6&lt;=$H91)*(FA$6-$F91+1),$J91/2,$M91,TRUE))/(1-2*_xlfn.NORM.DIST(0,$J91/2,$M91,TRUE))*$D91+($K91="Steady Growth")*(AND(FB$6&gt;=$F91,FB$6&lt;=$H91)*((FB$6-$F91+1)/($J91*($J91+1)/2)*$D91))+($K91="custom")*CustCF!EV91</f>
        <v>0</v>
      </c>
      <c r="FC91" s="95">
        <f>($K91="Bell Curve")*(_xlfn.NORM.DIST(AND(FC$6&gt;=$F91,FC$6&lt;=$H91)*(FC$6-$F91+1),$J91/2,$M91,TRUE)-_xlfn.NORM.DIST(AND(FC$6&gt;=$F91,FC$6&lt;=$H91)*(FB$6-$F91+1),$J91/2,$M91,TRUE))/(1-2*_xlfn.NORM.DIST(0,$J91/2,$M91,TRUE))*$D91+($K91="Steady Growth")*(AND(FC$6&gt;=$F91,FC$6&lt;=$H91)*((FC$6-$F91+1)/($J91*($J91+1)/2)*$D91))+($K91="custom")*CustCF!EW91</f>
        <v>0</v>
      </c>
      <c r="FD91" s="95">
        <f>($K91="Bell Curve")*(_xlfn.NORM.DIST(AND(FD$6&gt;=$F91,FD$6&lt;=$H91)*(FD$6-$F91+1),$J91/2,$M91,TRUE)-_xlfn.NORM.DIST(AND(FD$6&gt;=$F91,FD$6&lt;=$H91)*(FC$6-$F91+1),$J91/2,$M91,TRUE))/(1-2*_xlfn.NORM.DIST(0,$J91/2,$M91,TRUE))*$D91+($K91="Steady Growth")*(AND(FD$6&gt;=$F91,FD$6&lt;=$H91)*((FD$6-$F91+1)/($J91*($J91+1)/2)*$D91))+($K91="custom")*CustCF!EX91</f>
        <v>0</v>
      </c>
      <c r="FE91" s="95">
        <f>($K91="Bell Curve")*(_xlfn.NORM.DIST(AND(FE$6&gt;=$F91,FE$6&lt;=$H91)*(FE$6-$F91+1),$J91/2,$M91,TRUE)-_xlfn.NORM.DIST(AND(FE$6&gt;=$F91,FE$6&lt;=$H91)*(FD$6-$F91+1),$J91/2,$M91,TRUE))/(1-2*_xlfn.NORM.DIST(0,$J91/2,$M91,TRUE))*$D91+($K91="Steady Growth")*(AND(FE$6&gt;=$F91,FE$6&lt;=$H91)*((FE$6-$F91+1)/($J91*($J91+1)/2)*$D91))+($K91="custom")*CustCF!EY91</f>
        <v>0</v>
      </c>
      <c r="FF91" s="95">
        <f>($K91="Bell Curve")*(_xlfn.NORM.DIST(AND(FF$6&gt;=$F91,FF$6&lt;=$H91)*(FF$6-$F91+1),$J91/2,$M91,TRUE)-_xlfn.NORM.DIST(AND(FF$6&gt;=$F91,FF$6&lt;=$H91)*(FE$6-$F91+1),$J91/2,$M91,TRUE))/(1-2*_xlfn.NORM.DIST(0,$J91/2,$M91,TRUE))*$D91+($K91="Steady Growth")*(AND(FF$6&gt;=$F91,FF$6&lt;=$H91)*((FF$6-$F91+1)/($J91*($J91+1)/2)*$D91))+($K91="custom")*CustCF!EZ91</f>
        <v>0</v>
      </c>
      <c r="FG91" s="95">
        <f>($K91="Bell Curve")*(_xlfn.NORM.DIST(AND(FG$6&gt;=$F91,FG$6&lt;=$H91)*(FG$6-$F91+1),$J91/2,$M91,TRUE)-_xlfn.NORM.DIST(AND(FG$6&gt;=$F91,FG$6&lt;=$H91)*(FF$6-$F91+1),$J91/2,$M91,TRUE))/(1-2*_xlfn.NORM.DIST(0,$J91/2,$M91,TRUE))*$D91+($K91="Steady Growth")*(AND(FG$6&gt;=$F91,FG$6&lt;=$H91)*((FG$6-$F91+1)/($J91*($J91+1)/2)*$D91))+($K91="custom")*CustCF!FA91</f>
        <v>0</v>
      </c>
      <c r="FH91" s="95">
        <f>($K91="Bell Curve")*(_xlfn.NORM.DIST(AND(FH$6&gt;=$F91,FH$6&lt;=$H91)*(FH$6-$F91+1),$J91/2,$M91,TRUE)-_xlfn.NORM.DIST(AND(FH$6&gt;=$F91,FH$6&lt;=$H91)*(FG$6-$F91+1),$J91/2,$M91,TRUE))/(1-2*_xlfn.NORM.DIST(0,$J91/2,$M91,TRUE))*$D91+($K91="Steady Growth")*(AND(FH$6&gt;=$F91,FH$6&lt;=$H91)*((FH$6-$F91+1)/($J91*($J91+1)/2)*$D91))+($K91="custom")*CustCF!FB91</f>
        <v>0</v>
      </c>
      <c r="FI91" s="95">
        <f>($K91="Bell Curve")*(_xlfn.NORM.DIST(AND(FI$6&gt;=$F91,FI$6&lt;=$H91)*(FI$6-$F91+1),$J91/2,$M91,TRUE)-_xlfn.NORM.DIST(AND(FI$6&gt;=$F91,FI$6&lt;=$H91)*(FH$6-$F91+1),$J91/2,$M91,TRUE))/(1-2*_xlfn.NORM.DIST(0,$J91/2,$M91,TRUE))*$D91+($K91="Steady Growth")*(AND(FI$6&gt;=$F91,FI$6&lt;=$H91)*((FI$6-$F91+1)/($J91*($J91+1)/2)*$D91))+($K91="custom")*CustCF!FC91</f>
        <v>0</v>
      </c>
      <c r="FJ91" s="95">
        <f>($K91="Bell Curve")*(_xlfn.NORM.DIST(AND(FJ$6&gt;=$F91,FJ$6&lt;=$H91)*(FJ$6-$F91+1),$J91/2,$M91,TRUE)-_xlfn.NORM.DIST(AND(FJ$6&gt;=$F91,FJ$6&lt;=$H91)*(FI$6-$F91+1),$J91/2,$M91,TRUE))/(1-2*_xlfn.NORM.DIST(0,$J91/2,$M91,TRUE))*$D91+($K91="Steady Growth")*(AND(FJ$6&gt;=$F91,FJ$6&lt;=$H91)*((FJ$6-$F91+1)/($J91*($J91+1)/2)*$D91))+($K91="custom")*CustCF!FD91</f>
        <v>0</v>
      </c>
      <c r="FK91" s="95">
        <f>($K91="Bell Curve")*(_xlfn.NORM.DIST(AND(FK$6&gt;=$F91,FK$6&lt;=$H91)*(FK$6-$F91+1),$J91/2,$M91,TRUE)-_xlfn.NORM.DIST(AND(FK$6&gt;=$F91,FK$6&lt;=$H91)*(FJ$6-$F91+1),$J91/2,$M91,TRUE))/(1-2*_xlfn.NORM.DIST(0,$J91/2,$M91,TRUE))*$D91+($K91="Steady Growth")*(AND(FK$6&gt;=$F91,FK$6&lt;=$H91)*((FK$6-$F91+1)/($J91*($J91+1)/2)*$D91))+($K91="custom")*CustCF!FE91</f>
        <v>0</v>
      </c>
      <c r="FL91" s="95">
        <f>($K91="Bell Curve")*(_xlfn.NORM.DIST(AND(FL$6&gt;=$F91,FL$6&lt;=$H91)*(FL$6-$F91+1),$J91/2,$M91,TRUE)-_xlfn.NORM.DIST(AND(FL$6&gt;=$F91,FL$6&lt;=$H91)*(FK$6-$F91+1),$J91/2,$M91,TRUE))/(1-2*_xlfn.NORM.DIST(0,$J91/2,$M91,TRUE))*$D91+($K91="Steady Growth")*(AND(FL$6&gt;=$F91,FL$6&lt;=$H91)*((FL$6-$F91+1)/($J91*($J91+1)/2)*$D91))+($K91="custom")*CustCF!FF91</f>
        <v>0</v>
      </c>
      <c r="FM91" s="95">
        <f>($K91="Bell Curve")*(_xlfn.NORM.DIST(AND(FM$6&gt;=$F91,FM$6&lt;=$H91)*(FM$6-$F91+1),$J91/2,$M91,TRUE)-_xlfn.NORM.DIST(AND(FM$6&gt;=$F91,FM$6&lt;=$H91)*(FL$6-$F91+1),$J91/2,$M91,TRUE))/(1-2*_xlfn.NORM.DIST(0,$J91/2,$M91,TRUE))*$D91+($K91="Steady Growth")*(AND(FM$6&gt;=$F91,FM$6&lt;=$H91)*((FM$6-$F91+1)/($J91*($J91+1)/2)*$D91))+($K91="custom")*CustCF!FG91</f>
        <v>0</v>
      </c>
      <c r="FN91" s="95">
        <f>($K91="Bell Curve")*(_xlfn.NORM.DIST(AND(FN$6&gt;=$F91,FN$6&lt;=$H91)*(FN$6-$F91+1),$J91/2,$M91,TRUE)-_xlfn.NORM.DIST(AND(FN$6&gt;=$F91,FN$6&lt;=$H91)*(FM$6-$F91+1),$J91/2,$M91,TRUE))/(1-2*_xlfn.NORM.DIST(0,$J91/2,$M91,TRUE))*$D91+($K91="Steady Growth")*(AND(FN$6&gt;=$F91,FN$6&lt;=$H91)*((FN$6-$F91+1)/($J91*($J91+1)/2)*$D91))+($K91="custom")*CustCF!FH91</f>
        <v>0</v>
      </c>
      <c r="FO91" s="95">
        <f>($K91="Bell Curve")*(_xlfn.NORM.DIST(AND(FO$6&gt;=$F91,FO$6&lt;=$H91)*(FO$6-$F91+1),$J91/2,$M91,TRUE)-_xlfn.NORM.DIST(AND(FO$6&gt;=$F91,FO$6&lt;=$H91)*(FN$6-$F91+1),$J91/2,$M91,TRUE))/(1-2*_xlfn.NORM.DIST(0,$J91/2,$M91,TRUE))*$D91+($K91="Steady Growth")*(AND(FO$6&gt;=$F91,FO$6&lt;=$H91)*((FO$6-$F91+1)/($J91*($J91+1)/2)*$D91))+($K91="custom")*CustCF!FI91</f>
        <v>0</v>
      </c>
      <c r="FP91" s="95">
        <f>($K91="Bell Curve")*(_xlfn.NORM.DIST(AND(FP$6&gt;=$F91,FP$6&lt;=$H91)*(FP$6-$F91+1),$J91/2,$M91,TRUE)-_xlfn.NORM.DIST(AND(FP$6&gt;=$F91,FP$6&lt;=$H91)*(FO$6-$F91+1),$J91/2,$M91,TRUE))/(1-2*_xlfn.NORM.DIST(0,$J91/2,$M91,TRUE))*$D91+($K91="Steady Growth")*(AND(FP$6&gt;=$F91,FP$6&lt;=$H91)*((FP$6-$F91+1)/($J91*($J91+1)/2)*$D91))+($K91="custom")*CustCF!FJ91</f>
        <v>0</v>
      </c>
      <c r="FQ91" s="95">
        <f>($K91="Bell Curve")*(_xlfn.NORM.DIST(AND(FQ$6&gt;=$F91,FQ$6&lt;=$H91)*(FQ$6-$F91+1),$J91/2,$M91,TRUE)-_xlfn.NORM.DIST(AND(FQ$6&gt;=$F91,FQ$6&lt;=$H91)*(FP$6-$F91+1),$J91/2,$M91,TRUE))/(1-2*_xlfn.NORM.DIST(0,$J91/2,$M91,TRUE))*$D91+($K91="Steady Growth")*(AND(FQ$6&gt;=$F91,FQ$6&lt;=$H91)*((FQ$6-$F91+1)/($J91*($J91+1)/2)*$D91))+($K91="custom")*CustCF!FK91</f>
        <v>0</v>
      </c>
      <c r="FR91" s="95">
        <f>($K91="Bell Curve")*(_xlfn.NORM.DIST(AND(FR$6&gt;=$F91,FR$6&lt;=$H91)*(FR$6-$F91+1),$J91/2,$M91,TRUE)-_xlfn.NORM.DIST(AND(FR$6&gt;=$F91,FR$6&lt;=$H91)*(FQ$6-$F91+1),$J91/2,$M91,TRUE))/(1-2*_xlfn.NORM.DIST(0,$J91/2,$M91,TRUE))*$D91+($K91="Steady Growth")*(AND(FR$6&gt;=$F91,FR$6&lt;=$H91)*((FR$6-$F91+1)/($J91*($J91+1)/2)*$D91))+($K91="custom")*CustCF!FL91</f>
        <v>0</v>
      </c>
      <c r="FS91" s="95">
        <f>($K91="Bell Curve")*(_xlfn.NORM.DIST(AND(FS$6&gt;=$F91,FS$6&lt;=$H91)*(FS$6-$F91+1),$J91/2,$M91,TRUE)-_xlfn.NORM.DIST(AND(FS$6&gt;=$F91,FS$6&lt;=$H91)*(FR$6-$F91+1),$J91/2,$M91,TRUE))/(1-2*_xlfn.NORM.DIST(0,$J91/2,$M91,TRUE))*$D91+($K91="Steady Growth")*(AND(FS$6&gt;=$F91,FS$6&lt;=$H91)*((FS$6-$F91+1)/($J91*($J91+1)/2)*$D91))+($K91="custom")*CustCF!FM91</f>
        <v>0</v>
      </c>
      <c r="FT91" s="95">
        <f>($K91="Bell Curve")*(_xlfn.NORM.DIST(AND(FT$6&gt;=$F91,FT$6&lt;=$H91)*(FT$6-$F91+1),$J91/2,$M91,TRUE)-_xlfn.NORM.DIST(AND(FT$6&gt;=$F91,FT$6&lt;=$H91)*(FS$6-$F91+1),$J91/2,$M91,TRUE))/(1-2*_xlfn.NORM.DIST(0,$J91/2,$M91,TRUE))*$D91+($K91="Steady Growth")*(AND(FT$6&gt;=$F91,FT$6&lt;=$H91)*((FT$6-$F91+1)/($J91*($J91+1)/2)*$D91))+($K91="custom")*CustCF!FN91</f>
        <v>0</v>
      </c>
      <c r="FU91" s="95">
        <f>($K91="Bell Curve")*(_xlfn.NORM.DIST(AND(FU$6&gt;=$F91,FU$6&lt;=$H91)*(FU$6-$F91+1),$J91/2,$M91,TRUE)-_xlfn.NORM.DIST(AND(FU$6&gt;=$F91,FU$6&lt;=$H91)*(FT$6-$F91+1),$J91/2,$M91,TRUE))/(1-2*_xlfn.NORM.DIST(0,$J91/2,$M91,TRUE))*$D91+($K91="Steady Growth")*(AND(FU$6&gt;=$F91,FU$6&lt;=$H91)*((FU$6-$F91+1)/($J91*($J91+1)/2)*$D91))+($K91="custom")*CustCF!FO91</f>
        <v>0</v>
      </c>
      <c r="FV91" s="95">
        <f>($K91="Bell Curve")*(_xlfn.NORM.DIST(AND(FV$6&gt;=$F91,FV$6&lt;=$H91)*(FV$6-$F91+1),$J91/2,$M91,TRUE)-_xlfn.NORM.DIST(AND(FV$6&gt;=$F91,FV$6&lt;=$H91)*(FU$6-$F91+1),$J91/2,$M91,TRUE))/(1-2*_xlfn.NORM.DIST(0,$J91/2,$M91,TRUE))*$D91+($K91="Steady Growth")*(AND(FV$6&gt;=$F91,FV$6&lt;=$H91)*((FV$6-$F91+1)/($J91*($J91+1)/2)*$D91))+($K91="custom")*CustCF!FP91</f>
        <v>0</v>
      </c>
      <c r="FW91" s="95">
        <f>($K91="Bell Curve")*(_xlfn.NORM.DIST(AND(FW$6&gt;=$F91,FW$6&lt;=$H91)*(FW$6-$F91+1),$J91/2,$M91,TRUE)-_xlfn.NORM.DIST(AND(FW$6&gt;=$F91,FW$6&lt;=$H91)*(FV$6-$F91+1),$J91/2,$M91,TRUE))/(1-2*_xlfn.NORM.DIST(0,$J91/2,$M91,TRUE))*$D91+($K91="Steady Growth")*(AND(FW$6&gt;=$F91,FW$6&lt;=$H91)*((FW$6-$F91+1)/($J91*($J91+1)/2)*$D91))+($K91="custom")*CustCF!FQ91</f>
        <v>0</v>
      </c>
      <c r="FX91" s="95">
        <f>($K91="Bell Curve")*(_xlfn.NORM.DIST(AND(FX$6&gt;=$F91,FX$6&lt;=$H91)*(FX$6-$F91+1),$J91/2,$M91,TRUE)-_xlfn.NORM.DIST(AND(FX$6&gt;=$F91,FX$6&lt;=$H91)*(FW$6-$F91+1),$J91/2,$M91,TRUE))/(1-2*_xlfn.NORM.DIST(0,$J91/2,$M91,TRUE))*$D91+($K91="Steady Growth")*(AND(FX$6&gt;=$F91,FX$6&lt;=$H91)*((FX$6-$F91+1)/($J91*($J91+1)/2)*$D91))+($K91="custom")*CustCF!FR91</f>
        <v>0</v>
      </c>
      <c r="FY91" s="95">
        <f>($K91="Bell Curve")*(_xlfn.NORM.DIST(AND(FY$6&gt;=$F91,FY$6&lt;=$H91)*(FY$6-$F91+1),$J91/2,$M91,TRUE)-_xlfn.NORM.DIST(AND(FY$6&gt;=$F91,FY$6&lt;=$H91)*(FX$6-$F91+1),$J91/2,$M91,TRUE))/(1-2*_xlfn.NORM.DIST(0,$J91/2,$M91,TRUE))*$D91+($K91="Steady Growth")*(AND(FY$6&gt;=$F91,FY$6&lt;=$H91)*((FY$6-$F91+1)/($J91*($J91+1)/2)*$D91))+($K91="custom")*CustCF!FS91</f>
        <v>0</v>
      </c>
      <c r="FZ91" s="95">
        <f>($K91="Bell Curve")*(_xlfn.NORM.DIST(AND(FZ$6&gt;=$F91,FZ$6&lt;=$H91)*(FZ$6-$F91+1),$J91/2,$M91,TRUE)-_xlfn.NORM.DIST(AND(FZ$6&gt;=$F91,FZ$6&lt;=$H91)*(FY$6-$F91+1),$J91/2,$M91,TRUE))/(1-2*_xlfn.NORM.DIST(0,$J91/2,$M91,TRUE))*$D91+($K91="Steady Growth")*(AND(FZ$6&gt;=$F91,FZ$6&lt;=$H91)*((FZ$6-$F91+1)/($J91*($J91+1)/2)*$D91))+($K91="custom")*CustCF!FT91</f>
        <v>0</v>
      </c>
      <c r="GA91" s="95">
        <f>($K91="Bell Curve")*(_xlfn.NORM.DIST(AND(GA$6&gt;=$F91,GA$6&lt;=$H91)*(GA$6-$F91+1),$J91/2,$M91,TRUE)-_xlfn.NORM.DIST(AND(GA$6&gt;=$F91,GA$6&lt;=$H91)*(FZ$6-$F91+1),$J91/2,$M91,TRUE))/(1-2*_xlfn.NORM.DIST(0,$J91/2,$M91,TRUE))*$D91+($K91="Steady Growth")*(AND(GA$6&gt;=$F91,GA$6&lt;=$H91)*((GA$6-$F91+1)/($J91*($J91+1)/2)*$D91))+($K91="custom")*CustCF!FU91</f>
        <v>0</v>
      </c>
      <c r="GB91" s="95">
        <f>($K91="Bell Curve")*(_xlfn.NORM.DIST(AND(GB$6&gt;=$F91,GB$6&lt;=$H91)*(GB$6-$F91+1),$J91/2,$M91,TRUE)-_xlfn.NORM.DIST(AND(GB$6&gt;=$F91,GB$6&lt;=$H91)*(GA$6-$F91+1),$J91/2,$M91,TRUE))/(1-2*_xlfn.NORM.DIST(0,$J91/2,$M91,TRUE))*$D91+($K91="Steady Growth")*(AND(GB$6&gt;=$F91,GB$6&lt;=$H91)*((GB$6-$F91+1)/($J91*($J91+1)/2)*$D91))+($K91="custom")*CustCF!FV91</f>
        <v>0</v>
      </c>
      <c r="GC91" s="95">
        <f>($K91="Bell Curve")*(_xlfn.NORM.DIST(AND(GC$6&gt;=$F91,GC$6&lt;=$H91)*(GC$6-$F91+1),$J91/2,$M91,TRUE)-_xlfn.NORM.DIST(AND(GC$6&gt;=$F91,GC$6&lt;=$H91)*(GB$6-$F91+1),$J91/2,$M91,TRUE))/(1-2*_xlfn.NORM.DIST(0,$J91/2,$M91,TRUE))*$D91+($K91="Steady Growth")*(AND(GC$6&gt;=$F91,GC$6&lt;=$H91)*((GC$6-$F91+1)/($J91*($J91+1)/2)*$D91))+($K91="custom")*CustCF!FW91</f>
        <v>0</v>
      </c>
      <c r="GD91" s="95">
        <f>($K91="Bell Curve")*(_xlfn.NORM.DIST(AND(GD$6&gt;=$F91,GD$6&lt;=$H91)*(GD$6-$F91+1),$J91/2,$M91,TRUE)-_xlfn.NORM.DIST(AND(GD$6&gt;=$F91,GD$6&lt;=$H91)*(GC$6-$F91+1),$J91/2,$M91,TRUE))/(1-2*_xlfn.NORM.DIST(0,$J91/2,$M91,TRUE))*$D91+($K91="Steady Growth")*(AND(GD$6&gt;=$F91,GD$6&lt;=$H91)*((GD$6-$F91+1)/($J91*($J91+1)/2)*$D91))+($K91="custom")*CustCF!FX91</f>
        <v>0</v>
      </c>
      <c r="GE91" s="95">
        <f>($K91="Bell Curve")*(_xlfn.NORM.DIST(AND(GE$6&gt;=$F91,GE$6&lt;=$H91)*(GE$6-$F91+1),$J91/2,$M91,TRUE)-_xlfn.NORM.DIST(AND(GE$6&gt;=$F91,GE$6&lt;=$H91)*(GD$6-$F91+1),$J91/2,$M91,TRUE))/(1-2*_xlfn.NORM.DIST(0,$J91/2,$M91,TRUE))*$D91+($K91="Steady Growth")*(AND(GE$6&gt;=$F91,GE$6&lt;=$H91)*((GE$6-$F91+1)/($J91*($J91+1)/2)*$D91))+($K91="custom")*CustCF!FY91</f>
        <v>0</v>
      </c>
      <c r="GF91" s="95">
        <f>($K91="Bell Curve")*(_xlfn.NORM.DIST(AND(GF$6&gt;=$F91,GF$6&lt;=$H91)*(GF$6-$F91+1),$J91/2,$M91,TRUE)-_xlfn.NORM.DIST(AND(GF$6&gt;=$F91,GF$6&lt;=$H91)*(GE$6-$F91+1),$J91/2,$M91,TRUE))/(1-2*_xlfn.NORM.DIST(0,$J91/2,$M91,TRUE))*$D91+($K91="Steady Growth")*(AND(GF$6&gt;=$F91,GF$6&lt;=$H91)*((GF$6-$F91+1)/($J91*($J91+1)/2)*$D91))+($K91="custom")*CustCF!FZ91</f>
        <v>0</v>
      </c>
      <c r="GG91" s="95">
        <f>($K91="Bell Curve")*(_xlfn.NORM.DIST(AND(GG$6&gt;=$F91,GG$6&lt;=$H91)*(GG$6-$F91+1),$J91/2,$M91,TRUE)-_xlfn.NORM.DIST(AND(GG$6&gt;=$F91,GG$6&lt;=$H91)*(GF$6-$F91+1),$J91/2,$M91,TRUE))/(1-2*_xlfn.NORM.DIST(0,$J91/2,$M91,TRUE))*$D91+($K91="Steady Growth")*(AND(GG$6&gt;=$F91,GG$6&lt;=$H91)*((GG$6-$F91+1)/($J91*($J91+1)/2)*$D91))+($K91="custom")*CustCF!GA91</f>
        <v>0</v>
      </c>
      <c r="GH91" s="95">
        <f>($K91="Bell Curve")*(_xlfn.NORM.DIST(AND(GH$6&gt;=$F91,GH$6&lt;=$H91)*(GH$6-$F91+1),$J91/2,$M91,TRUE)-_xlfn.NORM.DIST(AND(GH$6&gt;=$F91,GH$6&lt;=$H91)*(GG$6-$F91+1),$J91/2,$M91,TRUE))/(1-2*_xlfn.NORM.DIST(0,$J91/2,$M91,TRUE))*$D91+($K91="Steady Growth")*(AND(GH$6&gt;=$F91,GH$6&lt;=$H91)*((GH$6-$F91+1)/($J91*($J91+1)/2)*$D91))+($K91="custom")*CustCF!GB91</f>
        <v>0</v>
      </c>
      <c r="GI91" s="95">
        <f>($K91="Bell Curve")*(_xlfn.NORM.DIST(AND(GI$6&gt;=$F91,GI$6&lt;=$H91)*(GI$6-$F91+1),$J91/2,$M91,TRUE)-_xlfn.NORM.DIST(AND(GI$6&gt;=$F91,GI$6&lt;=$H91)*(GH$6-$F91+1),$J91/2,$M91,TRUE))/(1-2*_xlfn.NORM.DIST(0,$J91/2,$M91,TRUE))*$D91+($K91="Steady Growth")*(AND(GI$6&gt;=$F91,GI$6&lt;=$H91)*((GI$6-$F91+1)/($J91*($J91+1)/2)*$D91))+($K91="custom")*CustCF!GC91</f>
        <v>0</v>
      </c>
      <c r="GJ91" s="95">
        <f>($K91="Bell Curve")*(_xlfn.NORM.DIST(AND(GJ$6&gt;=$F91,GJ$6&lt;=$H91)*(GJ$6-$F91+1),$J91/2,$M91,TRUE)-_xlfn.NORM.DIST(AND(GJ$6&gt;=$F91,GJ$6&lt;=$H91)*(GI$6-$F91+1),$J91/2,$M91,TRUE))/(1-2*_xlfn.NORM.DIST(0,$J91/2,$M91,TRUE))*$D91+($K91="Steady Growth")*(AND(GJ$6&gt;=$F91,GJ$6&lt;=$H91)*((GJ$6-$F91+1)/($J91*($J91+1)/2)*$D91))+($K91="custom")*CustCF!GD91</f>
        <v>0</v>
      </c>
      <c r="GK91" s="95">
        <f>($K91="Bell Curve")*(_xlfn.NORM.DIST(AND(GK$6&gt;=$F91,GK$6&lt;=$H91)*(GK$6-$F91+1),$J91/2,$M91,TRUE)-_xlfn.NORM.DIST(AND(GK$6&gt;=$F91,GK$6&lt;=$H91)*(GJ$6-$F91+1),$J91/2,$M91,TRUE))/(1-2*_xlfn.NORM.DIST(0,$J91/2,$M91,TRUE))*$D91+($K91="Steady Growth")*(AND(GK$6&gt;=$F91,GK$6&lt;=$H91)*((GK$6-$F91+1)/($J91*($J91+1)/2)*$D91))+($K91="custom")*CustCF!GE91</f>
        <v>0</v>
      </c>
      <c r="GL91" s="95">
        <f>($K91="Bell Curve")*(_xlfn.NORM.DIST(AND(GL$6&gt;=$F91,GL$6&lt;=$H91)*(GL$6-$F91+1),$J91/2,$M91,TRUE)-_xlfn.NORM.DIST(AND(GL$6&gt;=$F91,GL$6&lt;=$H91)*(GK$6-$F91+1),$J91/2,$M91,TRUE))/(1-2*_xlfn.NORM.DIST(0,$J91/2,$M91,TRUE))*$D91+($K91="Steady Growth")*(AND(GL$6&gt;=$F91,GL$6&lt;=$H91)*((GL$6-$F91+1)/($J91*($J91+1)/2)*$D91))+($K91="custom")*CustCF!GF91</f>
        <v>0</v>
      </c>
      <c r="GM91" s="95">
        <f>($K91="Bell Curve")*(_xlfn.NORM.DIST(AND(GM$6&gt;=$F91,GM$6&lt;=$H91)*(GM$6-$F91+1),$J91/2,$M91,TRUE)-_xlfn.NORM.DIST(AND(GM$6&gt;=$F91,GM$6&lt;=$H91)*(GL$6-$F91+1),$J91/2,$M91,TRUE))/(1-2*_xlfn.NORM.DIST(0,$J91/2,$M91,TRUE))*$D91+($K91="Steady Growth")*(AND(GM$6&gt;=$F91,GM$6&lt;=$H91)*((GM$6-$F91+1)/($J91*($J91+1)/2)*$D91))+($K91="custom")*CustCF!GG91</f>
        <v>0</v>
      </c>
      <c r="GN91" s="268">
        <f>($K91="Bell Curve")*(_xlfn.NORM.DIST(AND(GN$6&gt;=$F91,GN$6&lt;=$H91)*(GN$6-$F91+1),$J91/2,$M91,TRUE)-_xlfn.NORM.DIST(AND(GN$6&gt;=$F91,GN$6&lt;=$H91)*(GM$6-$F91+1),$J91/2,$M91,TRUE))/(1-2*_xlfn.NORM.DIST(0,$J91/2,$M91,TRUE))*$D91+($K91="Steady Growth")*(AND(GN$6&gt;=$F91,GN$6&lt;=$H91)*((GN$6-$F91+1)/($J91*($J91+1)/2)*$D91))+($K91="custom")*CustCF!GH91</f>
        <v>0</v>
      </c>
      <c r="GO91" s="1"/>
      <c r="GP91" s="67"/>
    </row>
    <row r="92" spans="1:198" customFormat="1" hidden="1" outlineLevel="1" x14ac:dyDescent="0.75">
      <c r="A92" s="1"/>
      <c r="B92" s="1"/>
      <c r="C92" s="262">
        <f>Budget!X37</f>
        <v>0</v>
      </c>
      <c r="D92" s="19">
        <f>Budget!Y37</f>
        <v>0</v>
      </c>
      <c r="E92" s="19" t="str">
        <f t="shared" si="43"/>
        <v/>
      </c>
      <c r="F92" s="263">
        <v>0</v>
      </c>
      <c r="G92" s="257">
        <f>IF(L92="custom",CustCF!F92,INDEX($P$8:$GN$8,MATCH(F92,$P$6:$GN$6,0)))</f>
        <v>46053</v>
      </c>
      <c r="H92" s="263">
        <v>0</v>
      </c>
      <c r="I92" s="257">
        <f>IF(L92="custom",CustCF!G92,INDEX($P$8:$GN$8,MATCH(H92,$P$6:$GN$6,0)))</f>
        <v>46053</v>
      </c>
      <c r="J92" s="260">
        <f t="shared" si="44"/>
        <v>1</v>
      </c>
      <c r="K92" s="265" t="s">
        <v>116</v>
      </c>
      <c r="L92" s="266" t="s">
        <v>141</v>
      </c>
      <c r="M92" s="267">
        <f t="shared" si="45"/>
        <v>9</v>
      </c>
      <c r="N92" s="18">
        <f t="shared" si="36"/>
        <v>0</v>
      </c>
      <c r="O92" s="1372">
        <f t="shared" si="46"/>
        <v>0</v>
      </c>
      <c r="P92" s="95">
        <f>($K92="Bell Curve")*(_xlfn.NORM.DIST(AND(P$6&gt;=$F92,P$6&lt;=$H92)*(P$6-$F92+1),$J92/2,$M92,TRUE)-_xlfn.NORM.DIST(AND(P$6&gt;=$F92,P$6&lt;=$H92)*(O$6-$F92+1),$J92/2,$M92,TRUE))/(1-2*_xlfn.NORM.DIST(0,$J92/2,$M92,TRUE))*$D92+($K92="Steady Growth")*(AND(P$6&gt;=$F92,P$6&lt;=$H92)*((P$6-$F92+1)/($J92*($J92+1)/2)*$D92))+($K92="custom")*CustCF!J92</f>
        <v>0</v>
      </c>
      <c r="Q92" s="95">
        <f>($K92="Bell Curve")*(_xlfn.NORM.DIST(AND(Q$6&gt;=$F92,Q$6&lt;=$H92)*(Q$6-$F92+1),$J92/2,$M92,TRUE)-_xlfn.NORM.DIST(AND(Q$6&gt;=$F92,Q$6&lt;=$H92)*(P$6-$F92+1),$J92/2,$M92,TRUE))/(1-2*_xlfn.NORM.DIST(0,$J92/2,$M92,TRUE))*$D92+($K92="Steady Growth")*(AND(Q$6&gt;=$F92,Q$6&lt;=$H92)*((Q$6-$F92+1)/($J92*($J92+1)/2)*$D92))+($K92="custom")*CustCF!K92</f>
        <v>0</v>
      </c>
      <c r="R92" s="95">
        <f>($K92="Bell Curve")*(_xlfn.NORM.DIST(AND(R$6&gt;=$F92,R$6&lt;=$H92)*(R$6-$F92+1),$J92/2,$M92,TRUE)-_xlfn.NORM.DIST(AND(R$6&gt;=$F92,R$6&lt;=$H92)*(Q$6-$F92+1),$J92/2,$M92,TRUE))/(1-2*_xlfn.NORM.DIST(0,$J92/2,$M92,TRUE))*$D92+($K92="Steady Growth")*(AND(R$6&gt;=$F92,R$6&lt;=$H92)*((R$6-$F92+1)/($J92*($J92+1)/2)*$D92))+($K92="custom")*CustCF!L92</f>
        <v>0</v>
      </c>
      <c r="S92" s="95">
        <f>($K92="Bell Curve")*(_xlfn.NORM.DIST(AND(S$6&gt;=$F92,S$6&lt;=$H92)*(S$6-$F92+1),$J92/2,$M92,TRUE)-_xlfn.NORM.DIST(AND(S$6&gt;=$F92,S$6&lt;=$H92)*(R$6-$F92+1),$J92/2,$M92,TRUE))/(1-2*_xlfn.NORM.DIST(0,$J92/2,$M92,TRUE))*$D92+($K92="Steady Growth")*(AND(S$6&gt;=$F92,S$6&lt;=$H92)*((S$6-$F92+1)/($J92*($J92+1)/2)*$D92))+($K92="custom")*CustCF!M92</f>
        <v>0</v>
      </c>
      <c r="T92" s="95">
        <f>($K92="Bell Curve")*(_xlfn.NORM.DIST(AND(T$6&gt;=$F92,T$6&lt;=$H92)*(T$6-$F92+1),$J92/2,$M92,TRUE)-_xlfn.NORM.DIST(AND(T$6&gt;=$F92,T$6&lt;=$H92)*(S$6-$F92+1),$J92/2,$M92,TRUE))/(1-2*_xlfn.NORM.DIST(0,$J92/2,$M92,TRUE))*$D92+($K92="Steady Growth")*(AND(T$6&gt;=$F92,T$6&lt;=$H92)*((T$6-$F92+1)/($J92*($J92+1)/2)*$D92))+($K92="custom")*CustCF!N92</f>
        <v>0</v>
      </c>
      <c r="U92" s="95">
        <f>($K92="Bell Curve")*(_xlfn.NORM.DIST(AND(U$6&gt;=$F92,U$6&lt;=$H92)*(U$6-$F92+1),$J92/2,$M92,TRUE)-_xlfn.NORM.DIST(AND(U$6&gt;=$F92,U$6&lt;=$H92)*(T$6-$F92+1),$J92/2,$M92,TRUE))/(1-2*_xlfn.NORM.DIST(0,$J92/2,$M92,TRUE))*$D92+($K92="Steady Growth")*(AND(U$6&gt;=$F92,U$6&lt;=$H92)*((U$6-$F92+1)/($J92*($J92+1)/2)*$D92))+($K92="custom")*CustCF!O92</f>
        <v>0</v>
      </c>
      <c r="V92" s="95">
        <f>($K92="Bell Curve")*(_xlfn.NORM.DIST(AND(V$6&gt;=$F92,V$6&lt;=$H92)*(V$6-$F92+1),$J92/2,$M92,TRUE)-_xlfn.NORM.DIST(AND(V$6&gt;=$F92,V$6&lt;=$H92)*(U$6-$F92+1),$J92/2,$M92,TRUE))/(1-2*_xlfn.NORM.DIST(0,$J92/2,$M92,TRUE))*$D92+($K92="Steady Growth")*(AND(V$6&gt;=$F92,V$6&lt;=$H92)*((V$6-$F92+1)/($J92*($J92+1)/2)*$D92))+($K92="custom")*CustCF!P92</f>
        <v>0</v>
      </c>
      <c r="W92" s="95">
        <f>($K92="Bell Curve")*(_xlfn.NORM.DIST(AND(W$6&gt;=$F92,W$6&lt;=$H92)*(W$6-$F92+1),$J92/2,$M92,TRUE)-_xlfn.NORM.DIST(AND(W$6&gt;=$F92,W$6&lt;=$H92)*(V$6-$F92+1),$J92/2,$M92,TRUE))/(1-2*_xlfn.NORM.DIST(0,$J92/2,$M92,TRUE))*$D92+($K92="Steady Growth")*(AND(W$6&gt;=$F92,W$6&lt;=$H92)*((W$6-$F92+1)/($J92*($J92+1)/2)*$D92))+($K92="custom")*CustCF!Q92</f>
        <v>0</v>
      </c>
      <c r="X92" s="95">
        <f>($K92="Bell Curve")*(_xlfn.NORM.DIST(AND(X$6&gt;=$F92,X$6&lt;=$H92)*(X$6-$F92+1),$J92/2,$M92,TRUE)-_xlfn.NORM.DIST(AND(X$6&gt;=$F92,X$6&lt;=$H92)*(W$6-$F92+1),$J92/2,$M92,TRUE))/(1-2*_xlfn.NORM.DIST(0,$J92/2,$M92,TRUE))*$D92+($K92="Steady Growth")*(AND(X$6&gt;=$F92,X$6&lt;=$H92)*((X$6-$F92+1)/($J92*($J92+1)/2)*$D92))+($K92="custom")*CustCF!R92</f>
        <v>0</v>
      </c>
      <c r="Y92" s="95">
        <f>($K92="Bell Curve")*(_xlfn.NORM.DIST(AND(Y$6&gt;=$F92,Y$6&lt;=$H92)*(Y$6-$F92+1),$J92/2,$M92,TRUE)-_xlfn.NORM.DIST(AND(Y$6&gt;=$F92,Y$6&lt;=$H92)*(X$6-$F92+1),$J92/2,$M92,TRUE))/(1-2*_xlfn.NORM.DIST(0,$J92/2,$M92,TRUE))*$D92+($K92="Steady Growth")*(AND(Y$6&gt;=$F92,Y$6&lt;=$H92)*((Y$6-$F92+1)/($J92*($J92+1)/2)*$D92))+($K92="custom")*CustCF!S92</f>
        <v>0</v>
      </c>
      <c r="Z92" s="95">
        <f>($K92="Bell Curve")*(_xlfn.NORM.DIST(AND(Z$6&gt;=$F92,Z$6&lt;=$H92)*(Z$6-$F92+1),$J92/2,$M92,TRUE)-_xlfn.NORM.DIST(AND(Z$6&gt;=$F92,Z$6&lt;=$H92)*(Y$6-$F92+1),$J92/2,$M92,TRUE))/(1-2*_xlfn.NORM.DIST(0,$J92/2,$M92,TRUE))*$D92+($K92="Steady Growth")*(AND(Z$6&gt;=$F92,Z$6&lt;=$H92)*((Z$6-$F92+1)/($J92*($J92+1)/2)*$D92))+($K92="custom")*CustCF!T92</f>
        <v>0</v>
      </c>
      <c r="AA92" s="95">
        <f>($K92="Bell Curve")*(_xlfn.NORM.DIST(AND(AA$6&gt;=$F92,AA$6&lt;=$H92)*(AA$6-$F92+1),$J92/2,$M92,TRUE)-_xlfn.NORM.DIST(AND(AA$6&gt;=$F92,AA$6&lt;=$H92)*(Z$6-$F92+1),$J92/2,$M92,TRUE))/(1-2*_xlfn.NORM.DIST(0,$J92/2,$M92,TRUE))*$D92+($K92="Steady Growth")*(AND(AA$6&gt;=$F92,AA$6&lt;=$H92)*((AA$6-$F92+1)/($J92*($J92+1)/2)*$D92))+($K92="custom")*CustCF!U92</f>
        <v>0</v>
      </c>
      <c r="AB92" s="95">
        <f>($K92="Bell Curve")*(_xlfn.NORM.DIST(AND(AB$6&gt;=$F92,AB$6&lt;=$H92)*(AB$6-$F92+1),$J92/2,$M92,TRUE)-_xlfn.NORM.DIST(AND(AB$6&gt;=$F92,AB$6&lt;=$H92)*(AA$6-$F92+1),$J92/2,$M92,TRUE))/(1-2*_xlfn.NORM.DIST(0,$J92/2,$M92,TRUE))*$D92+($K92="Steady Growth")*(AND(AB$6&gt;=$F92,AB$6&lt;=$H92)*((AB$6-$F92+1)/($J92*($J92+1)/2)*$D92))+($K92="custom")*CustCF!V92</f>
        <v>0</v>
      </c>
      <c r="AC92" s="95">
        <f>($K92="Bell Curve")*(_xlfn.NORM.DIST(AND(AC$6&gt;=$F92,AC$6&lt;=$H92)*(AC$6-$F92+1),$J92/2,$M92,TRUE)-_xlfn.NORM.DIST(AND(AC$6&gt;=$F92,AC$6&lt;=$H92)*(AB$6-$F92+1),$J92/2,$M92,TRUE))/(1-2*_xlfn.NORM.DIST(0,$J92/2,$M92,TRUE))*$D92+($K92="Steady Growth")*(AND(AC$6&gt;=$F92,AC$6&lt;=$H92)*((AC$6-$F92+1)/($J92*($J92+1)/2)*$D92))+($K92="custom")*CustCF!W92</f>
        <v>0</v>
      </c>
      <c r="AD92" s="95">
        <f>($K92="Bell Curve")*(_xlfn.NORM.DIST(AND(AD$6&gt;=$F92,AD$6&lt;=$H92)*(AD$6-$F92+1),$J92/2,$M92,TRUE)-_xlfn.NORM.DIST(AND(AD$6&gt;=$F92,AD$6&lt;=$H92)*(AC$6-$F92+1),$J92/2,$M92,TRUE))/(1-2*_xlfn.NORM.DIST(0,$J92/2,$M92,TRUE))*$D92+($K92="Steady Growth")*(AND(AD$6&gt;=$F92,AD$6&lt;=$H92)*((AD$6-$F92+1)/($J92*($J92+1)/2)*$D92))+($K92="custom")*CustCF!X92</f>
        <v>0</v>
      </c>
      <c r="AE92" s="95">
        <f>($K92="Bell Curve")*(_xlfn.NORM.DIST(AND(AE$6&gt;=$F92,AE$6&lt;=$H92)*(AE$6-$F92+1),$J92/2,$M92,TRUE)-_xlfn.NORM.DIST(AND(AE$6&gt;=$F92,AE$6&lt;=$H92)*(AD$6-$F92+1),$J92/2,$M92,TRUE))/(1-2*_xlfn.NORM.DIST(0,$J92/2,$M92,TRUE))*$D92+($K92="Steady Growth")*(AND(AE$6&gt;=$F92,AE$6&lt;=$H92)*((AE$6-$F92+1)/($J92*($J92+1)/2)*$D92))+($K92="custom")*CustCF!Y92</f>
        <v>0</v>
      </c>
      <c r="AF92" s="95">
        <f>($K92="Bell Curve")*(_xlfn.NORM.DIST(AND(AF$6&gt;=$F92,AF$6&lt;=$H92)*(AF$6-$F92+1),$J92/2,$M92,TRUE)-_xlfn.NORM.DIST(AND(AF$6&gt;=$F92,AF$6&lt;=$H92)*(AE$6-$F92+1),$J92/2,$M92,TRUE))/(1-2*_xlfn.NORM.DIST(0,$J92/2,$M92,TRUE))*$D92+($K92="Steady Growth")*(AND(AF$6&gt;=$F92,AF$6&lt;=$H92)*((AF$6-$F92+1)/($J92*($J92+1)/2)*$D92))+($K92="custom")*CustCF!Z92</f>
        <v>0</v>
      </c>
      <c r="AG92" s="95">
        <f>($K92="Bell Curve")*(_xlfn.NORM.DIST(AND(AG$6&gt;=$F92,AG$6&lt;=$H92)*(AG$6-$F92+1),$J92/2,$M92,TRUE)-_xlfn.NORM.DIST(AND(AG$6&gt;=$F92,AG$6&lt;=$H92)*(AF$6-$F92+1),$J92/2,$M92,TRUE))/(1-2*_xlfn.NORM.DIST(0,$J92/2,$M92,TRUE))*$D92+($K92="Steady Growth")*(AND(AG$6&gt;=$F92,AG$6&lt;=$H92)*((AG$6-$F92+1)/($J92*($J92+1)/2)*$D92))+($K92="custom")*CustCF!AA92</f>
        <v>0</v>
      </c>
      <c r="AH92" s="95">
        <f>($K92="Bell Curve")*(_xlfn.NORM.DIST(AND(AH$6&gt;=$F92,AH$6&lt;=$H92)*(AH$6-$F92+1),$J92/2,$M92,TRUE)-_xlfn.NORM.DIST(AND(AH$6&gt;=$F92,AH$6&lt;=$H92)*(AG$6-$F92+1),$J92/2,$M92,TRUE))/(1-2*_xlfn.NORM.DIST(0,$J92/2,$M92,TRUE))*$D92+($K92="Steady Growth")*(AND(AH$6&gt;=$F92,AH$6&lt;=$H92)*((AH$6-$F92+1)/($J92*($J92+1)/2)*$D92))+($K92="custom")*CustCF!AB92</f>
        <v>0</v>
      </c>
      <c r="AI92" s="95">
        <f>($K92="Bell Curve")*(_xlfn.NORM.DIST(AND(AI$6&gt;=$F92,AI$6&lt;=$H92)*(AI$6-$F92+1),$J92/2,$M92,TRUE)-_xlfn.NORM.DIST(AND(AI$6&gt;=$F92,AI$6&lt;=$H92)*(AH$6-$F92+1),$J92/2,$M92,TRUE))/(1-2*_xlfn.NORM.DIST(0,$J92/2,$M92,TRUE))*$D92+($K92="Steady Growth")*(AND(AI$6&gt;=$F92,AI$6&lt;=$H92)*((AI$6-$F92+1)/($J92*($J92+1)/2)*$D92))+($K92="custom")*CustCF!AC92</f>
        <v>0</v>
      </c>
      <c r="AJ92" s="95">
        <f>($K92="Bell Curve")*(_xlfn.NORM.DIST(AND(AJ$6&gt;=$F92,AJ$6&lt;=$H92)*(AJ$6-$F92+1),$J92/2,$M92,TRUE)-_xlfn.NORM.DIST(AND(AJ$6&gt;=$F92,AJ$6&lt;=$H92)*(AI$6-$F92+1),$J92/2,$M92,TRUE))/(1-2*_xlfn.NORM.DIST(0,$J92/2,$M92,TRUE))*$D92+($K92="Steady Growth")*(AND(AJ$6&gt;=$F92,AJ$6&lt;=$H92)*((AJ$6-$F92+1)/($J92*($J92+1)/2)*$D92))+($K92="custom")*CustCF!AD92</f>
        <v>0</v>
      </c>
      <c r="AK92" s="95">
        <f>($K92="Bell Curve")*(_xlfn.NORM.DIST(AND(AK$6&gt;=$F92,AK$6&lt;=$H92)*(AK$6-$F92+1),$J92/2,$M92,TRUE)-_xlfn.NORM.DIST(AND(AK$6&gt;=$F92,AK$6&lt;=$H92)*(AJ$6-$F92+1),$J92/2,$M92,TRUE))/(1-2*_xlfn.NORM.DIST(0,$J92/2,$M92,TRUE))*$D92+($K92="Steady Growth")*(AND(AK$6&gt;=$F92,AK$6&lt;=$H92)*((AK$6-$F92+1)/($J92*($J92+1)/2)*$D92))+($K92="custom")*CustCF!AE92</f>
        <v>0</v>
      </c>
      <c r="AL92" s="95">
        <f>($K92="Bell Curve")*(_xlfn.NORM.DIST(AND(AL$6&gt;=$F92,AL$6&lt;=$H92)*(AL$6-$F92+1),$J92/2,$M92,TRUE)-_xlfn.NORM.DIST(AND(AL$6&gt;=$F92,AL$6&lt;=$H92)*(AK$6-$F92+1),$J92/2,$M92,TRUE))/(1-2*_xlfn.NORM.DIST(0,$J92/2,$M92,TRUE))*$D92+($K92="Steady Growth")*(AND(AL$6&gt;=$F92,AL$6&lt;=$H92)*((AL$6-$F92+1)/($J92*($J92+1)/2)*$D92))+($K92="custom")*CustCF!AF92</f>
        <v>0</v>
      </c>
      <c r="AM92" s="95">
        <f>($K92="Bell Curve")*(_xlfn.NORM.DIST(AND(AM$6&gt;=$F92,AM$6&lt;=$H92)*(AM$6-$F92+1),$J92/2,$M92,TRUE)-_xlfn.NORM.DIST(AND(AM$6&gt;=$F92,AM$6&lt;=$H92)*(AL$6-$F92+1),$J92/2,$M92,TRUE))/(1-2*_xlfn.NORM.DIST(0,$J92/2,$M92,TRUE))*$D92+($K92="Steady Growth")*(AND(AM$6&gt;=$F92,AM$6&lt;=$H92)*((AM$6-$F92+1)/($J92*($J92+1)/2)*$D92))+($K92="custom")*CustCF!AG92</f>
        <v>0</v>
      </c>
      <c r="AN92" s="95">
        <f>($K92="Bell Curve")*(_xlfn.NORM.DIST(AND(AN$6&gt;=$F92,AN$6&lt;=$H92)*(AN$6-$F92+1),$J92/2,$M92,TRUE)-_xlfn.NORM.DIST(AND(AN$6&gt;=$F92,AN$6&lt;=$H92)*(AM$6-$F92+1),$J92/2,$M92,TRUE))/(1-2*_xlfn.NORM.DIST(0,$J92/2,$M92,TRUE))*$D92+($K92="Steady Growth")*(AND(AN$6&gt;=$F92,AN$6&lt;=$H92)*((AN$6-$F92+1)/($J92*($J92+1)/2)*$D92))+($K92="custom")*CustCF!AH92</f>
        <v>0</v>
      </c>
      <c r="AO92" s="95">
        <f>($K92="Bell Curve")*(_xlfn.NORM.DIST(AND(AO$6&gt;=$F92,AO$6&lt;=$H92)*(AO$6-$F92+1),$J92/2,$M92,TRUE)-_xlfn.NORM.DIST(AND(AO$6&gt;=$F92,AO$6&lt;=$H92)*(AN$6-$F92+1),$J92/2,$M92,TRUE))/(1-2*_xlfn.NORM.DIST(0,$J92/2,$M92,TRUE))*$D92+($K92="Steady Growth")*(AND(AO$6&gt;=$F92,AO$6&lt;=$H92)*((AO$6-$F92+1)/($J92*($J92+1)/2)*$D92))+($K92="custom")*CustCF!AI92</f>
        <v>0</v>
      </c>
      <c r="AP92" s="95">
        <f>($K92="Bell Curve")*(_xlfn.NORM.DIST(AND(AP$6&gt;=$F92,AP$6&lt;=$H92)*(AP$6-$F92+1),$J92/2,$M92,TRUE)-_xlfn.NORM.DIST(AND(AP$6&gt;=$F92,AP$6&lt;=$H92)*(AO$6-$F92+1),$J92/2,$M92,TRUE))/(1-2*_xlfn.NORM.DIST(0,$J92/2,$M92,TRUE))*$D92+($K92="Steady Growth")*(AND(AP$6&gt;=$F92,AP$6&lt;=$H92)*((AP$6-$F92+1)/($J92*($J92+1)/2)*$D92))+($K92="custom")*CustCF!AJ92</f>
        <v>0</v>
      </c>
      <c r="AQ92" s="95">
        <f>($K92="Bell Curve")*(_xlfn.NORM.DIST(AND(AQ$6&gt;=$F92,AQ$6&lt;=$H92)*(AQ$6-$F92+1),$J92/2,$M92,TRUE)-_xlfn.NORM.DIST(AND(AQ$6&gt;=$F92,AQ$6&lt;=$H92)*(AP$6-$F92+1),$J92/2,$M92,TRUE))/(1-2*_xlfn.NORM.DIST(0,$J92/2,$M92,TRUE))*$D92+($K92="Steady Growth")*(AND(AQ$6&gt;=$F92,AQ$6&lt;=$H92)*((AQ$6-$F92+1)/($J92*($J92+1)/2)*$D92))+($K92="custom")*CustCF!AK92</f>
        <v>0</v>
      </c>
      <c r="AR92" s="95">
        <f>($K92="Bell Curve")*(_xlfn.NORM.DIST(AND(AR$6&gt;=$F92,AR$6&lt;=$H92)*(AR$6-$F92+1),$J92/2,$M92,TRUE)-_xlfn.NORM.DIST(AND(AR$6&gt;=$F92,AR$6&lt;=$H92)*(AQ$6-$F92+1),$J92/2,$M92,TRUE))/(1-2*_xlfn.NORM.DIST(0,$J92/2,$M92,TRUE))*$D92+($K92="Steady Growth")*(AND(AR$6&gt;=$F92,AR$6&lt;=$H92)*((AR$6-$F92+1)/($J92*($J92+1)/2)*$D92))+($K92="custom")*CustCF!AL92</f>
        <v>0</v>
      </c>
      <c r="AS92" s="95">
        <f>($K92="Bell Curve")*(_xlfn.NORM.DIST(AND(AS$6&gt;=$F92,AS$6&lt;=$H92)*(AS$6-$F92+1),$J92/2,$M92,TRUE)-_xlfn.NORM.DIST(AND(AS$6&gt;=$F92,AS$6&lt;=$H92)*(AR$6-$F92+1),$J92/2,$M92,TRUE))/(1-2*_xlfn.NORM.DIST(0,$J92/2,$M92,TRUE))*$D92+($K92="Steady Growth")*(AND(AS$6&gt;=$F92,AS$6&lt;=$H92)*((AS$6-$F92+1)/($J92*($J92+1)/2)*$D92))+($K92="custom")*CustCF!AM92</f>
        <v>0</v>
      </c>
      <c r="AT92" s="95">
        <f>($K92="Bell Curve")*(_xlfn.NORM.DIST(AND(AT$6&gt;=$F92,AT$6&lt;=$H92)*(AT$6-$F92+1),$J92/2,$M92,TRUE)-_xlfn.NORM.DIST(AND(AT$6&gt;=$F92,AT$6&lt;=$H92)*(AS$6-$F92+1),$J92/2,$M92,TRUE))/(1-2*_xlfn.NORM.DIST(0,$J92/2,$M92,TRUE))*$D92+($K92="Steady Growth")*(AND(AT$6&gt;=$F92,AT$6&lt;=$H92)*((AT$6-$F92+1)/($J92*($J92+1)/2)*$D92))+($K92="custom")*CustCF!AN92</f>
        <v>0</v>
      </c>
      <c r="AU92" s="95">
        <f>($K92="Bell Curve")*(_xlfn.NORM.DIST(AND(AU$6&gt;=$F92,AU$6&lt;=$H92)*(AU$6-$F92+1),$J92/2,$M92,TRUE)-_xlfn.NORM.DIST(AND(AU$6&gt;=$F92,AU$6&lt;=$H92)*(AT$6-$F92+1),$J92/2,$M92,TRUE))/(1-2*_xlfn.NORM.DIST(0,$J92/2,$M92,TRUE))*$D92+($K92="Steady Growth")*(AND(AU$6&gt;=$F92,AU$6&lt;=$H92)*((AU$6-$F92+1)/($J92*($J92+1)/2)*$D92))+($K92="custom")*CustCF!AO92</f>
        <v>0</v>
      </c>
      <c r="AV92" s="95">
        <f>($K92="Bell Curve")*(_xlfn.NORM.DIST(AND(AV$6&gt;=$F92,AV$6&lt;=$H92)*(AV$6-$F92+1),$J92/2,$M92,TRUE)-_xlfn.NORM.DIST(AND(AV$6&gt;=$F92,AV$6&lt;=$H92)*(AU$6-$F92+1),$J92/2,$M92,TRUE))/(1-2*_xlfn.NORM.DIST(0,$J92/2,$M92,TRUE))*$D92+($K92="Steady Growth")*(AND(AV$6&gt;=$F92,AV$6&lt;=$H92)*((AV$6-$F92+1)/($J92*($J92+1)/2)*$D92))+($K92="custom")*CustCF!AP92</f>
        <v>0</v>
      </c>
      <c r="AW92" s="95">
        <f>($K92="Bell Curve")*(_xlfn.NORM.DIST(AND(AW$6&gt;=$F92,AW$6&lt;=$H92)*(AW$6-$F92+1),$J92/2,$M92,TRUE)-_xlfn.NORM.DIST(AND(AW$6&gt;=$F92,AW$6&lt;=$H92)*(AV$6-$F92+1),$J92/2,$M92,TRUE))/(1-2*_xlfn.NORM.DIST(0,$J92/2,$M92,TRUE))*$D92+($K92="Steady Growth")*(AND(AW$6&gt;=$F92,AW$6&lt;=$H92)*((AW$6-$F92+1)/($J92*($J92+1)/2)*$D92))+($K92="custom")*CustCF!AQ92</f>
        <v>0</v>
      </c>
      <c r="AX92" s="95">
        <f>($K92="Bell Curve")*(_xlfn.NORM.DIST(AND(AX$6&gt;=$F92,AX$6&lt;=$H92)*(AX$6-$F92+1),$J92/2,$M92,TRUE)-_xlfn.NORM.DIST(AND(AX$6&gt;=$F92,AX$6&lt;=$H92)*(AW$6-$F92+1),$J92/2,$M92,TRUE))/(1-2*_xlfn.NORM.DIST(0,$J92/2,$M92,TRUE))*$D92+($K92="Steady Growth")*(AND(AX$6&gt;=$F92,AX$6&lt;=$H92)*((AX$6-$F92+1)/($J92*($J92+1)/2)*$D92))+($K92="custom")*CustCF!AR92</f>
        <v>0</v>
      </c>
      <c r="AY92" s="95">
        <f>($K92="Bell Curve")*(_xlfn.NORM.DIST(AND(AY$6&gt;=$F92,AY$6&lt;=$H92)*(AY$6-$F92+1),$J92/2,$M92,TRUE)-_xlfn.NORM.DIST(AND(AY$6&gt;=$F92,AY$6&lt;=$H92)*(AX$6-$F92+1),$J92/2,$M92,TRUE))/(1-2*_xlfn.NORM.DIST(0,$J92/2,$M92,TRUE))*$D92+($K92="Steady Growth")*(AND(AY$6&gt;=$F92,AY$6&lt;=$H92)*((AY$6-$F92+1)/($J92*($J92+1)/2)*$D92))+($K92="custom")*CustCF!AS92</f>
        <v>0</v>
      </c>
      <c r="AZ92" s="95">
        <f>($K92="Bell Curve")*(_xlfn.NORM.DIST(AND(AZ$6&gt;=$F92,AZ$6&lt;=$H92)*(AZ$6-$F92+1),$J92/2,$M92,TRUE)-_xlfn.NORM.DIST(AND(AZ$6&gt;=$F92,AZ$6&lt;=$H92)*(AY$6-$F92+1),$J92/2,$M92,TRUE))/(1-2*_xlfn.NORM.DIST(0,$J92/2,$M92,TRUE))*$D92+($K92="Steady Growth")*(AND(AZ$6&gt;=$F92,AZ$6&lt;=$H92)*((AZ$6-$F92+1)/($J92*($J92+1)/2)*$D92))+($K92="custom")*CustCF!AT92</f>
        <v>0</v>
      </c>
      <c r="BA92" s="95">
        <f>($K92="Bell Curve")*(_xlfn.NORM.DIST(AND(BA$6&gt;=$F92,BA$6&lt;=$H92)*(BA$6-$F92+1),$J92/2,$M92,TRUE)-_xlfn.NORM.DIST(AND(BA$6&gt;=$F92,BA$6&lt;=$H92)*(AZ$6-$F92+1),$J92/2,$M92,TRUE))/(1-2*_xlfn.NORM.DIST(0,$J92/2,$M92,TRUE))*$D92+($K92="Steady Growth")*(AND(BA$6&gt;=$F92,BA$6&lt;=$H92)*((BA$6-$F92+1)/($J92*($J92+1)/2)*$D92))+($K92="custom")*CustCF!AU92</f>
        <v>0</v>
      </c>
      <c r="BB92" s="95">
        <f>($K92="Bell Curve")*(_xlfn.NORM.DIST(AND(BB$6&gt;=$F92,BB$6&lt;=$H92)*(BB$6-$F92+1),$J92/2,$M92,TRUE)-_xlfn.NORM.DIST(AND(BB$6&gt;=$F92,BB$6&lt;=$H92)*(BA$6-$F92+1),$J92/2,$M92,TRUE))/(1-2*_xlfn.NORM.DIST(0,$J92/2,$M92,TRUE))*$D92+($K92="Steady Growth")*(AND(BB$6&gt;=$F92,BB$6&lt;=$H92)*((BB$6-$F92+1)/($J92*($J92+1)/2)*$D92))+($K92="custom")*CustCF!AV92</f>
        <v>0</v>
      </c>
      <c r="BC92" s="95">
        <f>($K92="Bell Curve")*(_xlfn.NORM.DIST(AND(BC$6&gt;=$F92,BC$6&lt;=$H92)*(BC$6-$F92+1),$J92/2,$M92,TRUE)-_xlfn.NORM.DIST(AND(BC$6&gt;=$F92,BC$6&lt;=$H92)*(BB$6-$F92+1),$J92/2,$M92,TRUE))/(1-2*_xlfn.NORM.DIST(0,$J92/2,$M92,TRUE))*$D92+($K92="Steady Growth")*(AND(BC$6&gt;=$F92,BC$6&lt;=$H92)*((BC$6-$F92+1)/($J92*($J92+1)/2)*$D92))+($K92="custom")*CustCF!AW92</f>
        <v>0</v>
      </c>
      <c r="BD92" s="95">
        <f>($K92="Bell Curve")*(_xlfn.NORM.DIST(AND(BD$6&gt;=$F92,BD$6&lt;=$H92)*(BD$6-$F92+1),$J92/2,$M92,TRUE)-_xlfn.NORM.DIST(AND(BD$6&gt;=$F92,BD$6&lt;=$H92)*(BC$6-$F92+1),$J92/2,$M92,TRUE))/(1-2*_xlfn.NORM.DIST(0,$J92/2,$M92,TRUE))*$D92+($K92="Steady Growth")*(AND(BD$6&gt;=$F92,BD$6&lt;=$H92)*((BD$6-$F92+1)/($J92*($J92+1)/2)*$D92))+($K92="custom")*CustCF!AX92</f>
        <v>0</v>
      </c>
      <c r="BE92" s="95">
        <f>($K92="Bell Curve")*(_xlfn.NORM.DIST(AND(BE$6&gt;=$F92,BE$6&lt;=$H92)*(BE$6-$F92+1),$J92/2,$M92,TRUE)-_xlfn.NORM.DIST(AND(BE$6&gt;=$F92,BE$6&lt;=$H92)*(BD$6-$F92+1),$J92/2,$M92,TRUE))/(1-2*_xlfn.NORM.DIST(0,$J92/2,$M92,TRUE))*$D92+($K92="Steady Growth")*(AND(BE$6&gt;=$F92,BE$6&lt;=$H92)*((BE$6-$F92+1)/($J92*($J92+1)/2)*$D92))+($K92="custom")*CustCF!AY92</f>
        <v>0</v>
      </c>
      <c r="BF92" s="95">
        <f>($K92="Bell Curve")*(_xlfn.NORM.DIST(AND(BF$6&gt;=$F92,BF$6&lt;=$H92)*(BF$6-$F92+1),$J92/2,$M92,TRUE)-_xlfn.NORM.DIST(AND(BF$6&gt;=$F92,BF$6&lt;=$H92)*(BE$6-$F92+1),$J92/2,$M92,TRUE))/(1-2*_xlfn.NORM.DIST(0,$J92/2,$M92,TRUE))*$D92+($K92="Steady Growth")*(AND(BF$6&gt;=$F92,BF$6&lt;=$H92)*((BF$6-$F92+1)/($J92*($J92+1)/2)*$D92))+($K92="custom")*CustCF!AZ92</f>
        <v>0</v>
      </c>
      <c r="BG92" s="95">
        <f>($K92="Bell Curve")*(_xlfn.NORM.DIST(AND(BG$6&gt;=$F92,BG$6&lt;=$H92)*(BG$6-$F92+1),$J92/2,$M92,TRUE)-_xlfn.NORM.DIST(AND(BG$6&gt;=$F92,BG$6&lt;=$H92)*(BF$6-$F92+1),$J92/2,$M92,TRUE))/(1-2*_xlfn.NORM.DIST(0,$J92/2,$M92,TRUE))*$D92+($K92="Steady Growth")*(AND(BG$6&gt;=$F92,BG$6&lt;=$H92)*((BG$6-$F92+1)/($J92*($J92+1)/2)*$D92))+($K92="custom")*CustCF!BA92</f>
        <v>0</v>
      </c>
      <c r="BH92" s="95">
        <f>($K92="Bell Curve")*(_xlfn.NORM.DIST(AND(BH$6&gt;=$F92,BH$6&lt;=$H92)*(BH$6-$F92+1),$J92/2,$M92,TRUE)-_xlfn.NORM.DIST(AND(BH$6&gt;=$F92,BH$6&lt;=$H92)*(BG$6-$F92+1),$J92/2,$M92,TRUE))/(1-2*_xlfn.NORM.DIST(0,$J92/2,$M92,TRUE))*$D92+($K92="Steady Growth")*(AND(BH$6&gt;=$F92,BH$6&lt;=$H92)*((BH$6-$F92+1)/($J92*($J92+1)/2)*$D92))+($K92="custom")*CustCF!BB92</f>
        <v>0</v>
      </c>
      <c r="BI92" s="95">
        <f>($K92="Bell Curve")*(_xlfn.NORM.DIST(AND(BI$6&gt;=$F92,BI$6&lt;=$H92)*(BI$6-$F92+1),$J92/2,$M92,TRUE)-_xlfn.NORM.DIST(AND(BI$6&gt;=$F92,BI$6&lt;=$H92)*(BH$6-$F92+1),$J92/2,$M92,TRUE))/(1-2*_xlfn.NORM.DIST(0,$J92/2,$M92,TRUE))*$D92+($K92="Steady Growth")*(AND(BI$6&gt;=$F92,BI$6&lt;=$H92)*((BI$6-$F92+1)/($J92*($J92+1)/2)*$D92))+($K92="custom")*CustCF!BC92</f>
        <v>0</v>
      </c>
      <c r="BJ92" s="95">
        <f>($K92="Bell Curve")*(_xlfn.NORM.DIST(AND(BJ$6&gt;=$F92,BJ$6&lt;=$H92)*(BJ$6-$F92+1),$J92/2,$M92,TRUE)-_xlfn.NORM.DIST(AND(BJ$6&gt;=$F92,BJ$6&lt;=$H92)*(BI$6-$F92+1),$J92/2,$M92,TRUE))/(1-2*_xlfn.NORM.DIST(0,$J92/2,$M92,TRUE))*$D92+($K92="Steady Growth")*(AND(BJ$6&gt;=$F92,BJ$6&lt;=$H92)*((BJ$6-$F92+1)/($J92*($J92+1)/2)*$D92))+($K92="custom")*CustCF!BD92</f>
        <v>0</v>
      </c>
      <c r="BK92" s="95">
        <f>($K92="Bell Curve")*(_xlfn.NORM.DIST(AND(BK$6&gt;=$F92,BK$6&lt;=$H92)*(BK$6-$F92+1),$J92/2,$M92,TRUE)-_xlfn.NORM.DIST(AND(BK$6&gt;=$F92,BK$6&lt;=$H92)*(BJ$6-$F92+1),$J92/2,$M92,TRUE))/(1-2*_xlfn.NORM.DIST(0,$J92/2,$M92,TRUE))*$D92+($K92="Steady Growth")*(AND(BK$6&gt;=$F92,BK$6&lt;=$H92)*((BK$6-$F92+1)/($J92*($J92+1)/2)*$D92))+($K92="custom")*CustCF!BE92</f>
        <v>0</v>
      </c>
      <c r="BL92" s="95">
        <f>($K92="Bell Curve")*(_xlfn.NORM.DIST(AND(BL$6&gt;=$F92,BL$6&lt;=$H92)*(BL$6-$F92+1),$J92/2,$M92,TRUE)-_xlfn.NORM.DIST(AND(BL$6&gt;=$F92,BL$6&lt;=$H92)*(BK$6-$F92+1),$J92/2,$M92,TRUE))/(1-2*_xlfn.NORM.DIST(0,$J92/2,$M92,TRUE))*$D92+($K92="Steady Growth")*(AND(BL$6&gt;=$F92,BL$6&lt;=$H92)*((BL$6-$F92+1)/($J92*($J92+1)/2)*$D92))+($K92="custom")*CustCF!BF92</f>
        <v>0</v>
      </c>
      <c r="BM92" s="95">
        <f>($K92="Bell Curve")*(_xlfn.NORM.DIST(AND(BM$6&gt;=$F92,BM$6&lt;=$H92)*(BM$6-$F92+1),$J92/2,$M92,TRUE)-_xlfn.NORM.DIST(AND(BM$6&gt;=$F92,BM$6&lt;=$H92)*(BL$6-$F92+1),$J92/2,$M92,TRUE))/(1-2*_xlfn.NORM.DIST(0,$J92/2,$M92,TRUE))*$D92+($K92="Steady Growth")*(AND(BM$6&gt;=$F92,BM$6&lt;=$H92)*((BM$6-$F92+1)/($J92*($J92+1)/2)*$D92))+($K92="custom")*CustCF!BG92</f>
        <v>0</v>
      </c>
      <c r="BN92" s="95">
        <f>($K92="Bell Curve")*(_xlfn.NORM.DIST(AND(BN$6&gt;=$F92,BN$6&lt;=$H92)*(BN$6-$F92+1),$J92/2,$M92,TRUE)-_xlfn.NORM.DIST(AND(BN$6&gt;=$F92,BN$6&lt;=$H92)*(BM$6-$F92+1),$J92/2,$M92,TRUE))/(1-2*_xlfn.NORM.DIST(0,$J92/2,$M92,TRUE))*$D92+($K92="Steady Growth")*(AND(BN$6&gt;=$F92,BN$6&lt;=$H92)*((BN$6-$F92+1)/($J92*($J92+1)/2)*$D92))+($K92="custom")*CustCF!BH92</f>
        <v>0</v>
      </c>
      <c r="BO92" s="95">
        <f>($K92="Bell Curve")*(_xlfn.NORM.DIST(AND(BO$6&gt;=$F92,BO$6&lt;=$H92)*(BO$6-$F92+1),$J92/2,$M92,TRUE)-_xlfn.NORM.DIST(AND(BO$6&gt;=$F92,BO$6&lt;=$H92)*(BN$6-$F92+1),$J92/2,$M92,TRUE))/(1-2*_xlfn.NORM.DIST(0,$J92/2,$M92,TRUE))*$D92+($K92="Steady Growth")*(AND(BO$6&gt;=$F92,BO$6&lt;=$H92)*((BO$6-$F92+1)/($J92*($J92+1)/2)*$D92))+($K92="custom")*CustCF!BI92</f>
        <v>0</v>
      </c>
      <c r="BP92" s="95">
        <f>($K92="Bell Curve")*(_xlfn.NORM.DIST(AND(BP$6&gt;=$F92,BP$6&lt;=$H92)*(BP$6-$F92+1),$J92/2,$M92,TRUE)-_xlfn.NORM.DIST(AND(BP$6&gt;=$F92,BP$6&lt;=$H92)*(BO$6-$F92+1),$J92/2,$M92,TRUE))/(1-2*_xlfn.NORM.DIST(0,$J92/2,$M92,TRUE))*$D92+($K92="Steady Growth")*(AND(BP$6&gt;=$F92,BP$6&lt;=$H92)*((BP$6-$F92+1)/($J92*($J92+1)/2)*$D92))+($K92="custom")*CustCF!BJ92</f>
        <v>0</v>
      </c>
      <c r="BQ92" s="95">
        <f>($K92="Bell Curve")*(_xlfn.NORM.DIST(AND(BQ$6&gt;=$F92,BQ$6&lt;=$H92)*(BQ$6-$F92+1),$J92/2,$M92,TRUE)-_xlfn.NORM.DIST(AND(BQ$6&gt;=$F92,BQ$6&lt;=$H92)*(BP$6-$F92+1),$J92/2,$M92,TRUE))/(1-2*_xlfn.NORM.DIST(0,$J92/2,$M92,TRUE))*$D92+($K92="Steady Growth")*(AND(BQ$6&gt;=$F92,BQ$6&lt;=$H92)*((BQ$6-$F92+1)/($J92*($J92+1)/2)*$D92))+($K92="custom")*CustCF!BK92</f>
        <v>0</v>
      </c>
      <c r="BR92" s="95">
        <f>($K92="Bell Curve")*(_xlfn.NORM.DIST(AND(BR$6&gt;=$F92,BR$6&lt;=$H92)*(BR$6-$F92+1),$J92/2,$M92,TRUE)-_xlfn.NORM.DIST(AND(BR$6&gt;=$F92,BR$6&lt;=$H92)*(BQ$6-$F92+1),$J92/2,$M92,TRUE))/(1-2*_xlfn.NORM.DIST(0,$J92/2,$M92,TRUE))*$D92+($K92="Steady Growth")*(AND(BR$6&gt;=$F92,BR$6&lt;=$H92)*((BR$6-$F92+1)/($J92*($J92+1)/2)*$D92))+($K92="custom")*CustCF!BL92</f>
        <v>0</v>
      </c>
      <c r="BS92" s="95">
        <f>($K92="Bell Curve")*(_xlfn.NORM.DIST(AND(BS$6&gt;=$F92,BS$6&lt;=$H92)*(BS$6-$F92+1),$J92/2,$M92,TRUE)-_xlfn.NORM.DIST(AND(BS$6&gt;=$F92,BS$6&lt;=$H92)*(BR$6-$F92+1),$J92/2,$M92,TRUE))/(1-2*_xlfn.NORM.DIST(0,$J92/2,$M92,TRUE))*$D92+($K92="Steady Growth")*(AND(BS$6&gt;=$F92,BS$6&lt;=$H92)*((BS$6-$F92+1)/($J92*($J92+1)/2)*$D92))+($K92="custom")*CustCF!BM92</f>
        <v>0</v>
      </c>
      <c r="BT92" s="95">
        <f>($K92="Bell Curve")*(_xlfn.NORM.DIST(AND(BT$6&gt;=$F92,BT$6&lt;=$H92)*(BT$6-$F92+1),$J92/2,$M92,TRUE)-_xlfn.NORM.DIST(AND(BT$6&gt;=$F92,BT$6&lt;=$H92)*(BS$6-$F92+1),$J92/2,$M92,TRUE))/(1-2*_xlfn.NORM.DIST(0,$J92/2,$M92,TRUE))*$D92+($K92="Steady Growth")*(AND(BT$6&gt;=$F92,BT$6&lt;=$H92)*((BT$6-$F92+1)/($J92*($J92+1)/2)*$D92))+($K92="custom")*CustCF!BN92</f>
        <v>0</v>
      </c>
      <c r="BU92" s="95">
        <f>($K92="Bell Curve")*(_xlfn.NORM.DIST(AND(BU$6&gt;=$F92,BU$6&lt;=$H92)*(BU$6-$F92+1),$J92/2,$M92,TRUE)-_xlfn.NORM.DIST(AND(BU$6&gt;=$F92,BU$6&lt;=$H92)*(BT$6-$F92+1),$J92/2,$M92,TRUE))/(1-2*_xlfn.NORM.DIST(0,$J92/2,$M92,TRUE))*$D92+($K92="Steady Growth")*(AND(BU$6&gt;=$F92,BU$6&lt;=$H92)*((BU$6-$F92+1)/($J92*($J92+1)/2)*$D92))+($K92="custom")*CustCF!BO92</f>
        <v>0</v>
      </c>
      <c r="BV92" s="95">
        <f>($K92="Bell Curve")*(_xlfn.NORM.DIST(AND(BV$6&gt;=$F92,BV$6&lt;=$H92)*(BV$6-$F92+1),$J92/2,$M92,TRUE)-_xlfn.NORM.DIST(AND(BV$6&gt;=$F92,BV$6&lt;=$H92)*(BU$6-$F92+1),$J92/2,$M92,TRUE))/(1-2*_xlfn.NORM.DIST(0,$J92/2,$M92,TRUE))*$D92+($K92="Steady Growth")*(AND(BV$6&gt;=$F92,BV$6&lt;=$H92)*((BV$6-$F92+1)/($J92*($J92+1)/2)*$D92))+($K92="custom")*CustCF!BP92</f>
        <v>0</v>
      </c>
      <c r="BW92" s="95">
        <f>($K92="Bell Curve")*(_xlfn.NORM.DIST(AND(BW$6&gt;=$F92,BW$6&lt;=$H92)*(BW$6-$F92+1),$J92/2,$M92,TRUE)-_xlfn.NORM.DIST(AND(BW$6&gt;=$F92,BW$6&lt;=$H92)*(BV$6-$F92+1),$J92/2,$M92,TRUE))/(1-2*_xlfn.NORM.DIST(0,$J92/2,$M92,TRUE))*$D92+($K92="Steady Growth")*(AND(BW$6&gt;=$F92,BW$6&lt;=$H92)*((BW$6-$F92+1)/($J92*($J92+1)/2)*$D92))+($K92="custom")*CustCF!BQ92</f>
        <v>0</v>
      </c>
      <c r="BX92" s="95">
        <f>($K92="Bell Curve")*(_xlfn.NORM.DIST(AND(BX$6&gt;=$F92,BX$6&lt;=$H92)*(BX$6-$F92+1),$J92/2,$M92,TRUE)-_xlfn.NORM.DIST(AND(BX$6&gt;=$F92,BX$6&lt;=$H92)*(BW$6-$F92+1),$J92/2,$M92,TRUE))/(1-2*_xlfn.NORM.DIST(0,$J92/2,$M92,TRUE))*$D92+($K92="Steady Growth")*(AND(BX$6&gt;=$F92,BX$6&lt;=$H92)*((BX$6-$F92+1)/($J92*($J92+1)/2)*$D92))+($K92="custom")*CustCF!BR92</f>
        <v>0</v>
      </c>
      <c r="BY92" s="95">
        <f>($K92="Bell Curve")*(_xlfn.NORM.DIST(AND(BY$6&gt;=$F92,BY$6&lt;=$H92)*(BY$6-$F92+1),$J92/2,$M92,TRUE)-_xlfn.NORM.DIST(AND(BY$6&gt;=$F92,BY$6&lt;=$H92)*(BX$6-$F92+1),$J92/2,$M92,TRUE))/(1-2*_xlfn.NORM.DIST(0,$J92/2,$M92,TRUE))*$D92+($K92="Steady Growth")*(AND(BY$6&gt;=$F92,BY$6&lt;=$H92)*((BY$6-$F92+1)/($J92*($J92+1)/2)*$D92))+($K92="custom")*CustCF!BS92</f>
        <v>0</v>
      </c>
      <c r="BZ92" s="95">
        <f>($K92="Bell Curve")*(_xlfn.NORM.DIST(AND(BZ$6&gt;=$F92,BZ$6&lt;=$H92)*(BZ$6-$F92+1),$J92/2,$M92,TRUE)-_xlfn.NORM.DIST(AND(BZ$6&gt;=$F92,BZ$6&lt;=$H92)*(BY$6-$F92+1),$J92/2,$M92,TRUE))/(1-2*_xlfn.NORM.DIST(0,$J92/2,$M92,TRUE))*$D92+($K92="Steady Growth")*(AND(BZ$6&gt;=$F92,BZ$6&lt;=$H92)*((BZ$6-$F92+1)/($J92*($J92+1)/2)*$D92))+($K92="custom")*CustCF!BT92</f>
        <v>0</v>
      </c>
      <c r="CA92" s="95">
        <f>($K92="Bell Curve")*(_xlfn.NORM.DIST(AND(CA$6&gt;=$F92,CA$6&lt;=$H92)*(CA$6-$F92+1),$J92/2,$M92,TRUE)-_xlfn.NORM.DIST(AND(CA$6&gt;=$F92,CA$6&lt;=$H92)*(BZ$6-$F92+1),$J92/2,$M92,TRUE))/(1-2*_xlfn.NORM.DIST(0,$J92/2,$M92,TRUE))*$D92+($K92="Steady Growth")*(AND(CA$6&gt;=$F92,CA$6&lt;=$H92)*((CA$6-$F92+1)/($J92*($J92+1)/2)*$D92))+($K92="custom")*CustCF!BU92</f>
        <v>0</v>
      </c>
      <c r="CB92" s="95">
        <f>($K92="Bell Curve")*(_xlfn.NORM.DIST(AND(CB$6&gt;=$F92,CB$6&lt;=$H92)*(CB$6-$F92+1),$J92/2,$M92,TRUE)-_xlfn.NORM.DIST(AND(CB$6&gt;=$F92,CB$6&lt;=$H92)*(CA$6-$F92+1),$J92/2,$M92,TRUE))/(1-2*_xlfn.NORM.DIST(0,$J92/2,$M92,TRUE))*$D92+($K92="Steady Growth")*(AND(CB$6&gt;=$F92,CB$6&lt;=$H92)*((CB$6-$F92+1)/($J92*($J92+1)/2)*$D92))+($K92="custom")*CustCF!BV92</f>
        <v>0</v>
      </c>
      <c r="CC92" s="95">
        <f>($K92="Bell Curve")*(_xlfn.NORM.DIST(AND(CC$6&gt;=$F92,CC$6&lt;=$H92)*(CC$6-$F92+1),$J92/2,$M92,TRUE)-_xlfn.NORM.DIST(AND(CC$6&gt;=$F92,CC$6&lt;=$H92)*(CB$6-$F92+1),$J92/2,$M92,TRUE))/(1-2*_xlfn.NORM.DIST(0,$J92/2,$M92,TRUE))*$D92+($K92="Steady Growth")*(AND(CC$6&gt;=$F92,CC$6&lt;=$H92)*((CC$6-$F92+1)/($J92*($J92+1)/2)*$D92))+($K92="custom")*CustCF!BW92</f>
        <v>0</v>
      </c>
      <c r="CD92" s="95">
        <f>($K92="Bell Curve")*(_xlfn.NORM.DIST(AND(CD$6&gt;=$F92,CD$6&lt;=$H92)*(CD$6-$F92+1),$J92/2,$M92,TRUE)-_xlfn.NORM.DIST(AND(CD$6&gt;=$F92,CD$6&lt;=$H92)*(CC$6-$F92+1),$J92/2,$M92,TRUE))/(1-2*_xlfn.NORM.DIST(0,$J92/2,$M92,TRUE))*$D92+($K92="Steady Growth")*(AND(CD$6&gt;=$F92,CD$6&lt;=$H92)*((CD$6-$F92+1)/($J92*($J92+1)/2)*$D92))+($K92="custom")*CustCF!BX92</f>
        <v>0</v>
      </c>
      <c r="CE92" s="95">
        <f>($K92="Bell Curve")*(_xlfn.NORM.DIST(AND(CE$6&gt;=$F92,CE$6&lt;=$H92)*(CE$6-$F92+1),$J92/2,$M92,TRUE)-_xlfn.NORM.DIST(AND(CE$6&gt;=$F92,CE$6&lt;=$H92)*(CD$6-$F92+1),$J92/2,$M92,TRUE))/(1-2*_xlfn.NORM.DIST(0,$J92/2,$M92,TRUE))*$D92+($K92="Steady Growth")*(AND(CE$6&gt;=$F92,CE$6&lt;=$H92)*((CE$6-$F92+1)/($J92*($J92+1)/2)*$D92))+($K92="custom")*CustCF!BY92</f>
        <v>0</v>
      </c>
      <c r="CF92" s="95">
        <f>($K92="Bell Curve")*(_xlfn.NORM.DIST(AND(CF$6&gt;=$F92,CF$6&lt;=$H92)*(CF$6-$F92+1),$J92/2,$M92,TRUE)-_xlfn.NORM.DIST(AND(CF$6&gt;=$F92,CF$6&lt;=$H92)*(CE$6-$F92+1),$J92/2,$M92,TRUE))/(1-2*_xlfn.NORM.DIST(0,$J92/2,$M92,TRUE))*$D92+($K92="Steady Growth")*(AND(CF$6&gt;=$F92,CF$6&lt;=$H92)*((CF$6-$F92+1)/($J92*($J92+1)/2)*$D92))+($K92="custom")*CustCF!BZ92</f>
        <v>0</v>
      </c>
      <c r="CG92" s="95">
        <f>($K92="Bell Curve")*(_xlfn.NORM.DIST(AND(CG$6&gt;=$F92,CG$6&lt;=$H92)*(CG$6-$F92+1),$J92/2,$M92,TRUE)-_xlfn.NORM.DIST(AND(CG$6&gt;=$F92,CG$6&lt;=$H92)*(CF$6-$F92+1),$J92/2,$M92,TRUE))/(1-2*_xlfn.NORM.DIST(0,$J92/2,$M92,TRUE))*$D92+($K92="Steady Growth")*(AND(CG$6&gt;=$F92,CG$6&lt;=$H92)*((CG$6-$F92+1)/($J92*($J92+1)/2)*$D92))+($K92="custom")*CustCF!CA92</f>
        <v>0</v>
      </c>
      <c r="CH92" s="95">
        <f>($K92="Bell Curve")*(_xlfn.NORM.DIST(AND(CH$6&gt;=$F92,CH$6&lt;=$H92)*(CH$6-$F92+1),$J92/2,$M92,TRUE)-_xlfn.NORM.DIST(AND(CH$6&gt;=$F92,CH$6&lt;=$H92)*(CG$6-$F92+1),$J92/2,$M92,TRUE))/(1-2*_xlfn.NORM.DIST(0,$J92/2,$M92,TRUE))*$D92+($K92="Steady Growth")*(AND(CH$6&gt;=$F92,CH$6&lt;=$H92)*((CH$6-$F92+1)/($J92*($J92+1)/2)*$D92))+($K92="custom")*CustCF!CB92</f>
        <v>0</v>
      </c>
      <c r="CI92" s="95">
        <f>($K92="Bell Curve")*(_xlfn.NORM.DIST(AND(CI$6&gt;=$F92,CI$6&lt;=$H92)*(CI$6-$F92+1),$J92/2,$M92,TRUE)-_xlfn.NORM.DIST(AND(CI$6&gt;=$F92,CI$6&lt;=$H92)*(CH$6-$F92+1),$J92/2,$M92,TRUE))/(1-2*_xlfn.NORM.DIST(0,$J92/2,$M92,TRUE))*$D92+($K92="Steady Growth")*(AND(CI$6&gt;=$F92,CI$6&lt;=$H92)*((CI$6-$F92+1)/($J92*($J92+1)/2)*$D92))+($K92="custom")*CustCF!CC92</f>
        <v>0</v>
      </c>
      <c r="CJ92" s="95">
        <f>($K92="Bell Curve")*(_xlfn.NORM.DIST(AND(CJ$6&gt;=$F92,CJ$6&lt;=$H92)*(CJ$6-$F92+1),$J92/2,$M92,TRUE)-_xlfn.NORM.DIST(AND(CJ$6&gt;=$F92,CJ$6&lt;=$H92)*(CI$6-$F92+1),$J92/2,$M92,TRUE))/(1-2*_xlfn.NORM.DIST(0,$J92/2,$M92,TRUE))*$D92+($K92="Steady Growth")*(AND(CJ$6&gt;=$F92,CJ$6&lt;=$H92)*((CJ$6-$F92+1)/($J92*($J92+1)/2)*$D92))+($K92="custom")*CustCF!CD92</f>
        <v>0</v>
      </c>
      <c r="CK92" s="95">
        <f>($K92="Bell Curve")*(_xlfn.NORM.DIST(AND(CK$6&gt;=$F92,CK$6&lt;=$H92)*(CK$6-$F92+1),$J92/2,$M92,TRUE)-_xlfn.NORM.DIST(AND(CK$6&gt;=$F92,CK$6&lt;=$H92)*(CJ$6-$F92+1),$J92/2,$M92,TRUE))/(1-2*_xlfn.NORM.DIST(0,$J92/2,$M92,TRUE))*$D92+($K92="Steady Growth")*(AND(CK$6&gt;=$F92,CK$6&lt;=$H92)*((CK$6-$F92+1)/($J92*($J92+1)/2)*$D92))+($K92="custom")*CustCF!CE92</f>
        <v>0</v>
      </c>
      <c r="CL92" s="95">
        <f>($K92="Bell Curve")*(_xlfn.NORM.DIST(AND(CL$6&gt;=$F92,CL$6&lt;=$H92)*(CL$6-$F92+1),$J92/2,$M92,TRUE)-_xlfn.NORM.DIST(AND(CL$6&gt;=$F92,CL$6&lt;=$H92)*(CK$6-$F92+1),$J92/2,$M92,TRUE))/(1-2*_xlfn.NORM.DIST(0,$J92/2,$M92,TRUE))*$D92+($K92="Steady Growth")*(AND(CL$6&gt;=$F92,CL$6&lt;=$H92)*((CL$6-$F92+1)/($J92*($J92+1)/2)*$D92))+($K92="custom")*CustCF!CF92</f>
        <v>0</v>
      </c>
      <c r="CM92" s="95">
        <f>($K92="Bell Curve")*(_xlfn.NORM.DIST(AND(CM$6&gt;=$F92,CM$6&lt;=$H92)*(CM$6-$F92+1),$J92/2,$M92,TRUE)-_xlfn.NORM.DIST(AND(CM$6&gt;=$F92,CM$6&lt;=$H92)*(CL$6-$F92+1),$J92/2,$M92,TRUE))/(1-2*_xlfn.NORM.DIST(0,$J92/2,$M92,TRUE))*$D92+($K92="Steady Growth")*(AND(CM$6&gt;=$F92,CM$6&lt;=$H92)*((CM$6-$F92+1)/($J92*($J92+1)/2)*$D92))+($K92="custom")*CustCF!CG92</f>
        <v>0</v>
      </c>
      <c r="CN92" s="95">
        <f>($K92="Bell Curve")*(_xlfn.NORM.DIST(AND(CN$6&gt;=$F92,CN$6&lt;=$H92)*(CN$6-$F92+1),$J92/2,$M92,TRUE)-_xlfn.NORM.DIST(AND(CN$6&gt;=$F92,CN$6&lt;=$H92)*(CM$6-$F92+1),$J92/2,$M92,TRUE))/(1-2*_xlfn.NORM.DIST(0,$J92/2,$M92,TRUE))*$D92+($K92="Steady Growth")*(AND(CN$6&gt;=$F92,CN$6&lt;=$H92)*((CN$6-$F92+1)/($J92*($J92+1)/2)*$D92))+($K92="custom")*CustCF!CH92</f>
        <v>0</v>
      </c>
      <c r="CO92" s="95">
        <f>($K92="Bell Curve")*(_xlfn.NORM.DIST(AND(CO$6&gt;=$F92,CO$6&lt;=$H92)*(CO$6-$F92+1),$J92/2,$M92,TRUE)-_xlfn.NORM.DIST(AND(CO$6&gt;=$F92,CO$6&lt;=$H92)*(CN$6-$F92+1),$J92/2,$M92,TRUE))/(1-2*_xlfn.NORM.DIST(0,$J92/2,$M92,TRUE))*$D92+($K92="Steady Growth")*(AND(CO$6&gt;=$F92,CO$6&lt;=$H92)*((CO$6-$F92+1)/($J92*($J92+1)/2)*$D92))+($K92="custom")*CustCF!CI92</f>
        <v>0</v>
      </c>
      <c r="CP92" s="95">
        <f>($K92="Bell Curve")*(_xlfn.NORM.DIST(AND(CP$6&gt;=$F92,CP$6&lt;=$H92)*(CP$6-$F92+1),$J92/2,$M92,TRUE)-_xlfn.NORM.DIST(AND(CP$6&gt;=$F92,CP$6&lt;=$H92)*(CO$6-$F92+1),$J92/2,$M92,TRUE))/(1-2*_xlfn.NORM.DIST(0,$J92/2,$M92,TRUE))*$D92+($K92="Steady Growth")*(AND(CP$6&gt;=$F92,CP$6&lt;=$H92)*((CP$6-$F92+1)/($J92*($J92+1)/2)*$D92))+($K92="custom")*CustCF!CJ92</f>
        <v>0</v>
      </c>
      <c r="CQ92" s="95">
        <f>($K92="Bell Curve")*(_xlfn.NORM.DIST(AND(CQ$6&gt;=$F92,CQ$6&lt;=$H92)*(CQ$6-$F92+1),$J92/2,$M92,TRUE)-_xlfn.NORM.DIST(AND(CQ$6&gt;=$F92,CQ$6&lt;=$H92)*(CP$6-$F92+1),$J92/2,$M92,TRUE))/(1-2*_xlfn.NORM.DIST(0,$J92/2,$M92,TRUE))*$D92+($K92="Steady Growth")*(AND(CQ$6&gt;=$F92,CQ$6&lt;=$H92)*((CQ$6-$F92+1)/($J92*($J92+1)/2)*$D92))+($K92="custom")*CustCF!CK92</f>
        <v>0</v>
      </c>
      <c r="CR92" s="95">
        <f>($K92="Bell Curve")*(_xlfn.NORM.DIST(AND(CR$6&gt;=$F92,CR$6&lt;=$H92)*(CR$6-$F92+1),$J92/2,$M92,TRUE)-_xlfn.NORM.DIST(AND(CR$6&gt;=$F92,CR$6&lt;=$H92)*(CQ$6-$F92+1),$J92/2,$M92,TRUE))/(1-2*_xlfn.NORM.DIST(0,$J92/2,$M92,TRUE))*$D92+($K92="Steady Growth")*(AND(CR$6&gt;=$F92,CR$6&lt;=$H92)*((CR$6-$F92+1)/($J92*($J92+1)/2)*$D92))+($K92="custom")*CustCF!CL92</f>
        <v>0</v>
      </c>
      <c r="CS92" s="95">
        <f>($K92="Bell Curve")*(_xlfn.NORM.DIST(AND(CS$6&gt;=$F92,CS$6&lt;=$H92)*(CS$6-$F92+1),$J92/2,$M92,TRUE)-_xlfn.NORM.DIST(AND(CS$6&gt;=$F92,CS$6&lt;=$H92)*(CR$6-$F92+1),$J92/2,$M92,TRUE))/(1-2*_xlfn.NORM.DIST(0,$J92/2,$M92,TRUE))*$D92+($K92="Steady Growth")*(AND(CS$6&gt;=$F92,CS$6&lt;=$H92)*((CS$6-$F92+1)/($J92*($J92+1)/2)*$D92))+($K92="custom")*CustCF!CM92</f>
        <v>0</v>
      </c>
      <c r="CT92" s="95">
        <f>($K92="Bell Curve")*(_xlfn.NORM.DIST(AND(CT$6&gt;=$F92,CT$6&lt;=$H92)*(CT$6-$F92+1),$J92/2,$M92,TRUE)-_xlfn.NORM.DIST(AND(CT$6&gt;=$F92,CT$6&lt;=$H92)*(CS$6-$F92+1),$J92/2,$M92,TRUE))/(1-2*_xlfn.NORM.DIST(0,$J92/2,$M92,TRUE))*$D92+($K92="Steady Growth")*(AND(CT$6&gt;=$F92,CT$6&lt;=$H92)*((CT$6-$F92+1)/($J92*($J92+1)/2)*$D92))+($K92="custom")*CustCF!CN92</f>
        <v>0</v>
      </c>
      <c r="CU92" s="95">
        <f>($K92="Bell Curve")*(_xlfn.NORM.DIST(AND(CU$6&gt;=$F92,CU$6&lt;=$H92)*(CU$6-$F92+1),$J92/2,$M92,TRUE)-_xlfn.NORM.DIST(AND(CU$6&gt;=$F92,CU$6&lt;=$H92)*(CT$6-$F92+1),$J92/2,$M92,TRUE))/(1-2*_xlfn.NORM.DIST(0,$J92/2,$M92,TRUE))*$D92+($K92="Steady Growth")*(AND(CU$6&gt;=$F92,CU$6&lt;=$H92)*((CU$6-$F92+1)/($J92*($J92+1)/2)*$D92))+($K92="custom")*CustCF!CO92</f>
        <v>0</v>
      </c>
      <c r="CV92" s="95">
        <f>($K92="Bell Curve")*(_xlfn.NORM.DIST(AND(CV$6&gt;=$F92,CV$6&lt;=$H92)*(CV$6-$F92+1),$J92/2,$M92,TRUE)-_xlfn.NORM.DIST(AND(CV$6&gt;=$F92,CV$6&lt;=$H92)*(CU$6-$F92+1),$J92/2,$M92,TRUE))/(1-2*_xlfn.NORM.DIST(0,$J92/2,$M92,TRUE))*$D92+($K92="Steady Growth")*(AND(CV$6&gt;=$F92,CV$6&lt;=$H92)*((CV$6-$F92+1)/($J92*($J92+1)/2)*$D92))+($K92="custom")*CustCF!CP92</f>
        <v>0</v>
      </c>
      <c r="CW92" s="95">
        <f>($K92="Bell Curve")*(_xlfn.NORM.DIST(AND(CW$6&gt;=$F92,CW$6&lt;=$H92)*(CW$6-$F92+1),$J92/2,$M92,TRUE)-_xlfn.NORM.DIST(AND(CW$6&gt;=$F92,CW$6&lt;=$H92)*(CV$6-$F92+1),$J92/2,$M92,TRUE))/(1-2*_xlfn.NORM.DIST(0,$J92/2,$M92,TRUE))*$D92+($K92="Steady Growth")*(AND(CW$6&gt;=$F92,CW$6&lt;=$H92)*((CW$6-$F92+1)/($J92*($J92+1)/2)*$D92))+($K92="custom")*CustCF!CQ92</f>
        <v>0</v>
      </c>
      <c r="CX92" s="95">
        <f>($K92="Bell Curve")*(_xlfn.NORM.DIST(AND(CX$6&gt;=$F92,CX$6&lt;=$H92)*(CX$6-$F92+1),$J92/2,$M92,TRUE)-_xlfn.NORM.DIST(AND(CX$6&gt;=$F92,CX$6&lt;=$H92)*(CW$6-$F92+1),$J92/2,$M92,TRUE))/(1-2*_xlfn.NORM.DIST(0,$J92/2,$M92,TRUE))*$D92+($K92="Steady Growth")*(AND(CX$6&gt;=$F92,CX$6&lt;=$H92)*((CX$6-$F92+1)/($J92*($J92+1)/2)*$D92))+($K92="custom")*CustCF!CR92</f>
        <v>0</v>
      </c>
      <c r="CY92" s="95">
        <f>($K92="Bell Curve")*(_xlfn.NORM.DIST(AND(CY$6&gt;=$F92,CY$6&lt;=$H92)*(CY$6-$F92+1),$J92/2,$M92,TRUE)-_xlfn.NORM.DIST(AND(CY$6&gt;=$F92,CY$6&lt;=$H92)*(CX$6-$F92+1),$J92/2,$M92,TRUE))/(1-2*_xlfn.NORM.DIST(0,$J92/2,$M92,TRUE))*$D92+($K92="Steady Growth")*(AND(CY$6&gt;=$F92,CY$6&lt;=$H92)*((CY$6-$F92+1)/($J92*($J92+1)/2)*$D92))+($K92="custom")*CustCF!CS92</f>
        <v>0</v>
      </c>
      <c r="CZ92" s="95">
        <f>($K92="Bell Curve")*(_xlfn.NORM.DIST(AND(CZ$6&gt;=$F92,CZ$6&lt;=$H92)*(CZ$6-$F92+1),$J92/2,$M92,TRUE)-_xlfn.NORM.DIST(AND(CZ$6&gt;=$F92,CZ$6&lt;=$H92)*(CY$6-$F92+1),$J92/2,$M92,TRUE))/(1-2*_xlfn.NORM.DIST(0,$J92/2,$M92,TRUE))*$D92+($K92="Steady Growth")*(AND(CZ$6&gt;=$F92,CZ$6&lt;=$H92)*((CZ$6-$F92+1)/($J92*($J92+1)/2)*$D92))+($K92="custom")*CustCF!CT92</f>
        <v>0</v>
      </c>
      <c r="DA92" s="95">
        <f>($K92="Bell Curve")*(_xlfn.NORM.DIST(AND(DA$6&gt;=$F92,DA$6&lt;=$H92)*(DA$6-$F92+1),$J92/2,$M92,TRUE)-_xlfn.NORM.DIST(AND(DA$6&gt;=$F92,DA$6&lt;=$H92)*(CZ$6-$F92+1),$J92/2,$M92,TRUE))/(1-2*_xlfn.NORM.DIST(0,$J92/2,$M92,TRUE))*$D92+($K92="Steady Growth")*(AND(DA$6&gt;=$F92,DA$6&lt;=$H92)*((DA$6-$F92+1)/($J92*($J92+1)/2)*$D92))+($K92="custom")*CustCF!CU92</f>
        <v>0</v>
      </c>
      <c r="DB92" s="95">
        <f>($K92="Bell Curve")*(_xlfn.NORM.DIST(AND(DB$6&gt;=$F92,DB$6&lt;=$H92)*(DB$6-$F92+1),$J92/2,$M92,TRUE)-_xlfn.NORM.DIST(AND(DB$6&gt;=$F92,DB$6&lt;=$H92)*(DA$6-$F92+1),$J92/2,$M92,TRUE))/(1-2*_xlfn.NORM.DIST(0,$J92/2,$M92,TRUE))*$D92+($K92="Steady Growth")*(AND(DB$6&gt;=$F92,DB$6&lt;=$H92)*((DB$6-$F92+1)/($J92*($J92+1)/2)*$D92))+($K92="custom")*CustCF!CV92</f>
        <v>0</v>
      </c>
      <c r="DC92" s="95">
        <f>($K92="Bell Curve")*(_xlfn.NORM.DIST(AND(DC$6&gt;=$F92,DC$6&lt;=$H92)*(DC$6-$F92+1),$J92/2,$M92,TRUE)-_xlfn.NORM.DIST(AND(DC$6&gt;=$F92,DC$6&lt;=$H92)*(DB$6-$F92+1),$J92/2,$M92,TRUE))/(1-2*_xlfn.NORM.DIST(0,$J92/2,$M92,TRUE))*$D92+($K92="Steady Growth")*(AND(DC$6&gt;=$F92,DC$6&lt;=$H92)*((DC$6-$F92+1)/($J92*($J92+1)/2)*$D92))+($K92="custom")*CustCF!CW92</f>
        <v>0</v>
      </c>
      <c r="DD92" s="95">
        <f>($K92="Bell Curve")*(_xlfn.NORM.DIST(AND(DD$6&gt;=$F92,DD$6&lt;=$H92)*(DD$6-$F92+1),$J92/2,$M92,TRUE)-_xlfn.NORM.DIST(AND(DD$6&gt;=$F92,DD$6&lt;=$H92)*(DC$6-$F92+1),$J92/2,$M92,TRUE))/(1-2*_xlfn.NORM.DIST(0,$J92/2,$M92,TRUE))*$D92+($K92="Steady Growth")*(AND(DD$6&gt;=$F92,DD$6&lt;=$H92)*((DD$6-$F92+1)/($J92*($J92+1)/2)*$D92))+($K92="custom")*CustCF!CX92</f>
        <v>0</v>
      </c>
      <c r="DE92" s="95">
        <f>($K92="Bell Curve")*(_xlfn.NORM.DIST(AND(DE$6&gt;=$F92,DE$6&lt;=$H92)*(DE$6-$F92+1),$J92/2,$M92,TRUE)-_xlfn.NORM.DIST(AND(DE$6&gt;=$F92,DE$6&lt;=$H92)*(DD$6-$F92+1),$J92/2,$M92,TRUE))/(1-2*_xlfn.NORM.DIST(0,$J92/2,$M92,TRUE))*$D92+($K92="Steady Growth")*(AND(DE$6&gt;=$F92,DE$6&lt;=$H92)*((DE$6-$F92+1)/($J92*($J92+1)/2)*$D92))+($K92="custom")*CustCF!CY92</f>
        <v>0</v>
      </c>
      <c r="DF92" s="95">
        <f>($K92="Bell Curve")*(_xlfn.NORM.DIST(AND(DF$6&gt;=$F92,DF$6&lt;=$H92)*(DF$6-$F92+1),$J92/2,$M92,TRUE)-_xlfn.NORM.DIST(AND(DF$6&gt;=$F92,DF$6&lt;=$H92)*(DE$6-$F92+1),$J92/2,$M92,TRUE))/(1-2*_xlfn.NORM.DIST(0,$J92/2,$M92,TRUE))*$D92+($K92="Steady Growth")*(AND(DF$6&gt;=$F92,DF$6&lt;=$H92)*((DF$6-$F92+1)/($J92*($J92+1)/2)*$D92))+($K92="custom")*CustCF!CZ92</f>
        <v>0</v>
      </c>
      <c r="DG92" s="95">
        <f>($K92="Bell Curve")*(_xlfn.NORM.DIST(AND(DG$6&gt;=$F92,DG$6&lt;=$H92)*(DG$6-$F92+1),$J92/2,$M92,TRUE)-_xlfn.NORM.DIST(AND(DG$6&gt;=$F92,DG$6&lt;=$H92)*(DF$6-$F92+1),$J92/2,$M92,TRUE))/(1-2*_xlfn.NORM.DIST(0,$J92/2,$M92,TRUE))*$D92+($K92="Steady Growth")*(AND(DG$6&gt;=$F92,DG$6&lt;=$H92)*((DG$6-$F92+1)/($J92*($J92+1)/2)*$D92))+($K92="custom")*CustCF!DA92</f>
        <v>0</v>
      </c>
      <c r="DH92" s="95">
        <f>($K92="Bell Curve")*(_xlfn.NORM.DIST(AND(DH$6&gt;=$F92,DH$6&lt;=$H92)*(DH$6-$F92+1),$J92/2,$M92,TRUE)-_xlfn.NORM.DIST(AND(DH$6&gt;=$F92,DH$6&lt;=$H92)*(DG$6-$F92+1),$J92/2,$M92,TRUE))/(1-2*_xlfn.NORM.DIST(0,$J92/2,$M92,TRUE))*$D92+($K92="Steady Growth")*(AND(DH$6&gt;=$F92,DH$6&lt;=$H92)*((DH$6-$F92+1)/($J92*($J92+1)/2)*$D92))+($K92="custom")*CustCF!DB92</f>
        <v>0</v>
      </c>
      <c r="DI92" s="95">
        <f>($K92="Bell Curve")*(_xlfn.NORM.DIST(AND(DI$6&gt;=$F92,DI$6&lt;=$H92)*(DI$6-$F92+1),$J92/2,$M92,TRUE)-_xlfn.NORM.DIST(AND(DI$6&gt;=$F92,DI$6&lt;=$H92)*(DH$6-$F92+1),$J92/2,$M92,TRUE))/(1-2*_xlfn.NORM.DIST(0,$J92/2,$M92,TRUE))*$D92+($K92="Steady Growth")*(AND(DI$6&gt;=$F92,DI$6&lt;=$H92)*((DI$6-$F92+1)/($J92*($J92+1)/2)*$D92))+($K92="custom")*CustCF!DC92</f>
        <v>0</v>
      </c>
      <c r="DJ92" s="95">
        <f>($K92="Bell Curve")*(_xlfn.NORM.DIST(AND(DJ$6&gt;=$F92,DJ$6&lt;=$H92)*(DJ$6-$F92+1),$J92/2,$M92,TRUE)-_xlfn.NORM.DIST(AND(DJ$6&gt;=$F92,DJ$6&lt;=$H92)*(DI$6-$F92+1),$J92/2,$M92,TRUE))/(1-2*_xlfn.NORM.DIST(0,$J92/2,$M92,TRUE))*$D92+($K92="Steady Growth")*(AND(DJ$6&gt;=$F92,DJ$6&lt;=$H92)*((DJ$6-$F92+1)/($J92*($J92+1)/2)*$D92))+($K92="custom")*CustCF!DD92</f>
        <v>0</v>
      </c>
      <c r="DK92" s="95">
        <f>($K92="Bell Curve")*(_xlfn.NORM.DIST(AND(DK$6&gt;=$F92,DK$6&lt;=$H92)*(DK$6-$F92+1),$J92/2,$M92,TRUE)-_xlfn.NORM.DIST(AND(DK$6&gt;=$F92,DK$6&lt;=$H92)*(DJ$6-$F92+1),$J92/2,$M92,TRUE))/(1-2*_xlfn.NORM.DIST(0,$J92/2,$M92,TRUE))*$D92+($K92="Steady Growth")*(AND(DK$6&gt;=$F92,DK$6&lt;=$H92)*((DK$6-$F92+1)/($J92*($J92+1)/2)*$D92))+($K92="custom")*CustCF!DE92</f>
        <v>0</v>
      </c>
      <c r="DL92" s="95">
        <f>($K92="Bell Curve")*(_xlfn.NORM.DIST(AND(DL$6&gt;=$F92,DL$6&lt;=$H92)*(DL$6-$F92+1),$J92/2,$M92,TRUE)-_xlfn.NORM.DIST(AND(DL$6&gt;=$F92,DL$6&lt;=$H92)*(DK$6-$F92+1),$J92/2,$M92,TRUE))/(1-2*_xlfn.NORM.DIST(0,$J92/2,$M92,TRUE))*$D92+($K92="Steady Growth")*(AND(DL$6&gt;=$F92,DL$6&lt;=$H92)*((DL$6-$F92+1)/($J92*($J92+1)/2)*$D92))+($K92="custom")*CustCF!DF92</f>
        <v>0</v>
      </c>
      <c r="DM92" s="95">
        <f>($K92="Bell Curve")*(_xlfn.NORM.DIST(AND(DM$6&gt;=$F92,DM$6&lt;=$H92)*(DM$6-$F92+1),$J92/2,$M92,TRUE)-_xlfn.NORM.DIST(AND(DM$6&gt;=$F92,DM$6&lt;=$H92)*(DL$6-$F92+1),$J92/2,$M92,TRUE))/(1-2*_xlfn.NORM.DIST(0,$J92/2,$M92,TRUE))*$D92+($K92="Steady Growth")*(AND(DM$6&gt;=$F92,DM$6&lt;=$H92)*((DM$6-$F92+1)/($J92*($J92+1)/2)*$D92))+($K92="custom")*CustCF!DG92</f>
        <v>0</v>
      </c>
      <c r="DN92" s="95">
        <f>($K92="Bell Curve")*(_xlfn.NORM.DIST(AND(DN$6&gt;=$F92,DN$6&lt;=$H92)*(DN$6-$F92+1),$J92/2,$M92,TRUE)-_xlfn.NORM.DIST(AND(DN$6&gt;=$F92,DN$6&lt;=$H92)*(DM$6-$F92+1),$J92/2,$M92,TRUE))/(1-2*_xlfn.NORM.DIST(0,$J92/2,$M92,TRUE))*$D92+($K92="Steady Growth")*(AND(DN$6&gt;=$F92,DN$6&lt;=$H92)*((DN$6-$F92+1)/($J92*($J92+1)/2)*$D92))+($K92="custom")*CustCF!DH92</f>
        <v>0</v>
      </c>
      <c r="DO92" s="95">
        <f>($K92="Bell Curve")*(_xlfn.NORM.DIST(AND(DO$6&gt;=$F92,DO$6&lt;=$H92)*(DO$6-$F92+1),$J92/2,$M92,TRUE)-_xlfn.NORM.DIST(AND(DO$6&gt;=$F92,DO$6&lt;=$H92)*(DN$6-$F92+1),$J92/2,$M92,TRUE))/(1-2*_xlfn.NORM.DIST(0,$J92/2,$M92,TRUE))*$D92+($K92="Steady Growth")*(AND(DO$6&gt;=$F92,DO$6&lt;=$H92)*((DO$6-$F92+1)/($J92*($J92+1)/2)*$D92))+($K92="custom")*CustCF!DI92</f>
        <v>0</v>
      </c>
      <c r="DP92" s="95">
        <f>($K92="Bell Curve")*(_xlfn.NORM.DIST(AND(DP$6&gt;=$F92,DP$6&lt;=$H92)*(DP$6-$F92+1),$J92/2,$M92,TRUE)-_xlfn.NORM.DIST(AND(DP$6&gt;=$F92,DP$6&lt;=$H92)*(DO$6-$F92+1),$J92/2,$M92,TRUE))/(1-2*_xlfn.NORM.DIST(0,$J92/2,$M92,TRUE))*$D92+($K92="Steady Growth")*(AND(DP$6&gt;=$F92,DP$6&lt;=$H92)*((DP$6-$F92+1)/($J92*($J92+1)/2)*$D92))+($K92="custom")*CustCF!DJ92</f>
        <v>0</v>
      </c>
      <c r="DQ92" s="95">
        <f>($K92="Bell Curve")*(_xlfn.NORM.DIST(AND(DQ$6&gt;=$F92,DQ$6&lt;=$H92)*(DQ$6-$F92+1),$J92/2,$M92,TRUE)-_xlfn.NORM.DIST(AND(DQ$6&gt;=$F92,DQ$6&lt;=$H92)*(DP$6-$F92+1),$J92/2,$M92,TRUE))/(1-2*_xlfn.NORM.DIST(0,$J92/2,$M92,TRUE))*$D92+($K92="Steady Growth")*(AND(DQ$6&gt;=$F92,DQ$6&lt;=$H92)*((DQ$6-$F92+1)/($J92*($J92+1)/2)*$D92))+($K92="custom")*CustCF!DK92</f>
        <v>0</v>
      </c>
      <c r="DR92" s="95">
        <f>($K92="Bell Curve")*(_xlfn.NORM.DIST(AND(DR$6&gt;=$F92,DR$6&lt;=$H92)*(DR$6-$F92+1),$J92/2,$M92,TRUE)-_xlfn.NORM.DIST(AND(DR$6&gt;=$F92,DR$6&lt;=$H92)*(DQ$6-$F92+1),$J92/2,$M92,TRUE))/(1-2*_xlfn.NORM.DIST(0,$J92/2,$M92,TRUE))*$D92+($K92="Steady Growth")*(AND(DR$6&gt;=$F92,DR$6&lt;=$H92)*((DR$6-$F92+1)/($J92*($J92+1)/2)*$D92))+($K92="custom")*CustCF!DL92</f>
        <v>0</v>
      </c>
      <c r="DS92" s="95">
        <f>($K92="Bell Curve")*(_xlfn.NORM.DIST(AND(DS$6&gt;=$F92,DS$6&lt;=$H92)*(DS$6-$F92+1),$J92/2,$M92,TRUE)-_xlfn.NORM.DIST(AND(DS$6&gt;=$F92,DS$6&lt;=$H92)*(DR$6-$F92+1),$J92/2,$M92,TRUE))/(1-2*_xlfn.NORM.DIST(0,$J92/2,$M92,TRUE))*$D92+($K92="Steady Growth")*(AND(DS$6&gt;=$F92,DS$6&lt;=$H92)*((DS$6-$F92+1)/($J92*($J92+1)/2)*$D92))+($K92="custom")*CustCF!DM92</f>
        <v>0</v>
      </c>
      <c r="DT92" s="95">
        <f>($K92="Bell Curve")*(_xlfn.NORM.DIST(AND(DT$6&gt;=$F92,DT$6&lt;=$H92)*(DT$6-$F92+1),$J92/2,$M92,TRUE)-_xlfn.NORM.DIST(AND(DT$6&gt;=$F92,DT$6&lt;=$H92)*(DS$6-$F92+1),$J92/2,$M92,TRUE))/(1-2*_xlfn.NORM.DIST(0,$J92/2,$M92,TRUE))*$D92+($K92="Steady Growth")*(AND(DT$6&gt;=$F92,DT$6&lt;=$H92)*((DT$6-$F92+1)/($J92*($J92+1)/2)*$D92))+($K92="custom")*CustCF!DN92</f>
        <v>0</v>
      </c>
      <c r="DU92" s="95">
        <f>($K92="Bell Curve")*(_xlfn.NORM.DIST(AND(DU$6&gt;=$F92,DU$6&lt;=$H92)*(DU$6-$F92+1),$J92/2,$M92,TRUE)-_xlfn.NORM.DIST(AND(DU$6&gt;=$F92,DU$6&lt;=$H92)*(DT$6-$F92+1),$J92/2,$M92,TRUE))/(1-2*_xlfn.NORM.DIST(0,$J92/2,$M92,TRUE))*$D92+($K92="Steady Growth")*(AND(DU$6&gt;=$F92,DU$6&lt;=$H92)*((DU$6-$F92+1)/($J92*($J92+1)/2)*$D92))+($K92="custom")*CustCF!DO92</f>
        <v>0</v>
      </c>
      <c r="DV92" s="95">
        <f>($K92="Bell Curve")*(_xlfn.NORM.DIST(AND(DV$6&gt;=$F92,DV$6&lt;=$H92)*(DV$6-$F92+1),$J92/2,$M92,TRUE)-_xlfn.NORM.DIST(AND(DV$6&gt;=$F92,DV$6&lt;=$H92)*(DU$6-$F92+1),$J92/2,$M92,TRUE))/(1-2*_xlfn.NORM.DIST(0,$J92/2,$M92,TRUE))*$D92+($K92="Steady Growth")*(AND(DV$6&gt;=$F92,DV$6&lt;=$H92)*((DV$6-$F92+1)/($J92*($J92+1)/2)*$D92))+($K92="custom")*CustCF!DP92</f>
        <v>0</v>
      </c>
      <c r="DW92" s="95">
        <f>($K92="Bell Curve")*(_xlfn.NORM.DIST(AND(DW$6&gt;=$F92,DW$6&lt;=$H92)*(DW$6-$F92+1),$J92/2,$M92,TRUE)-_xlfn.NORM.DIST(AND(DW$6&gt;=$F92,DW$6&lt;=$H92)*(DV$6-$F92+1),$J92/2,$M92,TRUE))/(1-2*_xlfn.NORM.DIST(0,$J92/2,$M92,TRUE))*$D92+($K92="Steady Growth")*(AND(DW$6&gt;=$F92,DW$6&lt;=$H92)*((DW$6-$F92+1)/($J92*($J92+1)/2)*$D92))+($K92="custom")*CustCF!DQ92</f>
        <v>0</v>
      </c>
      <c r="DX92" s="95">
        <f>($K92="Bell Curve")*(_xlfn.NORM.DIST(AND(DX$6&gt;=$F92,DX$6&lt;=$H92)*(DX$6-$F92+1),$J92/2,$M92,TRUE)-_xlfn.NORM.DIST(AND(DX$6&gt;=$F92,DX$6&lt;=$H92)*(DW$6-$F92+1),$J92/2,$M92,TRUE))/(1-2*_xlfn.NORM.DIST(0,$J92/2,$M92,TRUE))*$D92+($K92="Steady Growth")*(AND(DX$6&gt;=$F92,DX$6&lt;=$H92)*((DX$6-$F92+1)/($J92*($J92+1)/2)*$D92))+($K92="custom")*CustCF!DR92</f>
        <v>0</v>
      </c>
      <c r="DY92" s="95">
        <f>($K92="Bell Curve")*(_xlfn.NORM.DIST(AND(DY$6&gt;=$F92,DY$6&lt;=$H92)*(DY$6-$F92+1),$J92/2,$M92,TRUE)-_xlfn.NORM.DIST(AND(DY$6&gt;=$F92,DY$6&lt;=$H92)*(DX$6-$F92+1),$J92/2,$M92,TRUE))/(1-2*_xlfn.NORM.DIST(0,$J92/2,$M92,TRUE))*$D92+($K92="Steady Growth")*(AND(DY$6&gt;=$F92,DY$6&lt;=$H92)*((DY$6-$F92+1)/($J92*($J92+1)/2)*$D92))+($K92="custom")*CustCF!DS92</f>
        <v>0</v>
      </c>
      <c r="DZ92" s="95">
        <f>($K92="Bell Curve")*(_xlfn.NORM.DIST(AND(DZ$6&gt;=$F92,DZ$6&lt;=$H92)*(DZ$6-$F92+1),$J92/2,$M92,TRUE)-_xlfn.NORM.DIST(AND(DZ$6&gt;=$F92,DZ$6&lt;=$H92)*(DY$6-$F92+1),$J92/2,$M92,TRUE))/(1-2*_xlfn.NORM.DIST(0,$J92/2,$M92,TRUE))*$D92+($K92="Steady Growth")*(AND(DZ$6&gt;=$F92,DZ$6&lt;=$H92)*((DZ$6-$F92+1)/($J92*($J92+1)/2)*$D92))+($K92="custom")*CustCF!DT92</f>
        <v>0</v>
      </c>
      <c r="EA92" s="95">
        <f>($K92="Bell Curve")*(_xlfn.NORM.DIST(AND(EA$6&gt;=$F92,EA$6&lt;=$H92)*(EA$6-$F92+1),$J92/2,$M92,TRUE)-_xlfn.NORM.DIST(AND(EA$6&gt;=$F92,EA$6&lt;=$H92)*(DZ$6-$F92+1),$J92/2,$M92,TRUE))/(1-2*_xlfn.NORM.DIST(0,$J92/2,$M92,TRUE))*$D92+($K92="Steady Growth")*(AND(EA$6&gt;=$F92,EA$6&lt;=$H92)*((EA$6-$F92+1)/($J92*($J92+1)/2)*$D92))+($K92="custom")*CustCF!DU92</f>
        <v>0</v>
      </c>
      <c r="EB92" s="95">
        <f>($K92="Bell Curve")*(_xlfn.NORM.DIST(AND(EB$6&gt;=$F92,EB$6&lt;=$H92)*(EB$6-$F92+1),$J92/2,$M92,TRUE)-_xlfn.NORM.DIST(AND(EB$6&gt;=$F92,EB$6&lt;=$H92)*(EA$6-$F92+1),$J92/2,$M92,TRUE))/(1-2*_xlfn.NORM.DIST(0,$J92/2,$M92,TRUE))*$D92+($K92="Steady Growth")*(AND(EB$6&gt;=$F92,EB$6&lt;=$H92)*((EB$6-$F92+1)/($J92*($J92+1)/2)*$D92))+($K92="custom")*CustCF!DV92</f>
        <v>0</v>
      </c>
      <c r="EC92" s="95">
        <f>($K92="Bell Curve")*(_xlfn.NORM.DIST(AND(EC$6&gt;=$F92,EC$6&lt;=$H92)*(EC$6-$F92+1),$J92/2,$M92,TRUE)-_xlfn.NORM.DIST(AND(EC$6&gt;=$F92,EC$6&lt;=$H92)*(EB$6-$F92+1),$J92/2,$M92,TRUE))/(1-2*_xlfn.NORM.DIST(0,$J92/2,$M92,TRUE))*$D92+($K92="Steady Growth")*(AND(EC$6&gt;=$F92,EC$6&lt;=$H92)*((EC$6-$F92+1)/($J92*($J92+1)/2)*$D92))+($K92="custom")*CustCF!DW92</f>
        <v>0</v>
      </c>
      <c r="ED92" s="95">
        <f>($K92="Bell Curve")*(_xlfn.NORM.DIST(AND(ED$6&gt;=$F92,ED$6&lt;=$H92)*(ED$6-$F92+1),$J92/2,$M92,TRUE)-_xlfn.NORM.DIST(AND(ED$6&gt;=$F92,ED$6&lt;=$H92)*(EC$6-$F92+1),$J92/2,$M92,TRUE))/(1-2*_xlfn.NORM.DIST(0,$J92/2,$M92,TRUE))*$D92+($K92="Steady Growth")*(AND(ED$6&gt;=$F92,ED$6&lt;=$H92)*((ED$6-$F92+1)/($J92*($J92+1)/2)*$D92))+($K92="custom")*CustCF!DX92</f>
        <v>0</v>
      </c>
      <c r="EE92" s="95">
        <f>($K92="Bell Curve")*(_xlfn.NORM.DIST(AND(EE$6&gt;=$F92,EE$6&lt;=$H92)*(EE$6-$F92+1),$J92/2,$M92,TRUE)-_xlfn.NORM.DIST(AND(EE$6&gt;=$F92,EE$6&lt;=$H92)*(ED$6-$F92+1),$J92/2,$M92,TRUE))/(1-2*_xlfn.NORM.DIST(0,$J92/2,$M92,TRUE))*$D92+($K92="Steady Growth")*(AND(EE$6&gt;=$F92,EE$6&lt;=$H92)*((EE$6-$F92+1)/($J92*($J92+1)/2)*$D92))+($K92="custom")*CustCF!DY92</f>
        <v>0</v>
      </c>
      <c r="EF92" s="95">
        <f>($K92="Bell Curve")*(_xlfn.NORM.DIST(AND(EF$6&gt;=$F92,EF$6&lt;=$H92)*(EF$6-$F92+1),$J92/2,$M92,TRUE)-_xlfn.NORM.DIST(AND(EF$6&gt;=$F92,EF$6&lt;=$H92)*(EE$6-$F92+1),$J92/2,$M92,TRUE))/(1-2*_xlfn.NORM.DIST(0,$J92/2,$M92,TRUE))*$D92+($K92="Steady Growth")*(AND(EF$6&gt;=$F92,EF$6&lt;=$H92)*((EF$6-$F92+1)/($J92*($J92+1)/2)*$D92))+($K92="custom")*CustCF!DZ92</f>
        <v>0</v>
      </c>
      <c r="EG92" s="95">
        <f>($K92="Bell Curve")*(_xlfn.NORM.DIST(AND(EG$6&gt;=$F92,EG$6&lt;=$H92)*(EG$6-$F92+1),$J92/2,$M92,TRUE)-_xlfn.NORM.DIST(AND(EG$6&gt;=$F92,EG$6&lt;=$H92)*(EF$6-$F92+1),$J92/2,$M92,TRUE))/(1-2*_xlfn.NORM.DIST(0,$J92/2,$M92,TRUE))*$D92+($K92="Steady Growth")*(AND(EG$6&gt;=$F92,EG$6&lt;=$H92)*((EG$6-$F92+1)/($J92*($J92+1)/2)*$D92))+($K92="custom")*CustCF!EA92</f>
        <v>0</v>
      </c>
      <c r="EH92" s="95">
        <f>($K92="Bell Curve")*(_xlfn.NORM.DIST(AND(EH$6&gt;=$F92,EH$6&lt;=$H92)*(EH$6-$F92+1),$J92/2,$M92,TRUE)-_xlfn.NORM.DIST(AND(EH$6&gt;=$F92,EH$6&lt;=$H92)*(EG$6-$F92+1),$J92/2,$M92,TRUE))/(1-2*_xlfn.NORM.DIST(0,$J92/2,$M92,TRUE))*$D92+($K92="Steady Growth")*(AND(EH$6&gt;=$F92,EH$6&lt;=$H92)*((EH$6-$F92+1)/($J92*($J92+1)/2)*$D92))+($K92="custom")*CustCF!EB92</f>
        <v>0</v>
      </c>
      <c r="EI92" s="95">
        <f>($K92="Bell Curve")*(_xlfn.NORM.DIST(AND(EI$6&gt;=$F92,EI$6&lt;=$H92)*(EI$6-$F92+1),$J92/2,$M92,TRUE)-_xlfn.NORM.DIST(AND(EI$6&gt;=$F92,EI$6&lt;=$H92)*(EH$6-$F92+1),$J92/2,$M92,TRUE))/(1-2*_xlfn.NORM.DIST(0,$J92/2,$M92,TRUE))*$D92+($K92="Steady Growth")*(AND(EI$6&gt;=$F92,EI$6&lt;=$H92)*((EI$6-$F92+1)/($J92*($J92+1)/2)*$D92))+($K92="custom")*CustCF!EC92</f>
        <v>0</v>
      </c>
      <c r="EJ92" s="95">
        <f>($K92="Bell Curve")*(_xlfn.NORM.DIST(AND(EJ$6&gt;=$F92,EJ$6&lt;=$H92)*(EJ$6-$F92+1),$J92/2,$M92,TRUE)-_xlfn.NORM.DIST(AND(EJ$6&gt;=$F92,EJ$6&lt;=$H92)*(EI$6-$F92+1),$J92/2,$M92,TRUE))/(1-2*_xlfn.NORM.DIST(0,$J92/2,$M92,TRUE))*$D92+($K92="Steady Growth")*(AND(EJ$6&gt;=$F92,EJ$6&lt;=$H92)*((EJ$6-$F92+1)/($J92*($J92+1)/2)*$D92))+($K92="custom")*CustCF!ED92</f>
        <v>0</v>
      </c>
      <c r="EK92" s="95">
        <f>($K92="Bell Curve")*(_xlfn.NORM.DIST(AND(EK$6&gt;=$F92,EK$6&lt;=$H92)*(EK$6-$F92+1),$J92/2,$M92,TRUE)-_xlfn.NORM.DIST(AND(EK$6&gt;=$F92,EK$6&lt;=$H92)*(EJ$6-$F92+1),$J92/2,$M92,TRUE))/(1-2*_xlfn.NORM.DIST(0,$J92/2,$M92,TRUE))*$D92+($K92="Steady Growth")*(AND(EK$6&gt;=$F92,EK$6&lt;=$H92)*((EK$6-$F92+1)/($J92*($J92+1)/2)*$D92))+($K92="custom")*CustCF!EE92</f>
        <v>0</v>
      </c>
      <c r="EL92" s="95">
        <f>($K92="Bell Curve")*(_xlfn.NORM.DIST(AND(EL$6&gt;=$F92,EL$6&lt;=$H92)*(EL$6-$F92+1),$J92/2,$M92,TRUE)-_xlfn.NORM.DIST(AND(EL$6&gt;=$F92,EL$6&lt;=$H92)*(EK$6-$F92+1),$J92/2,$M92,TRUE))/(1-2*_xlfn.NORM.DIST(0,$J92/2,$M92,TRUE))*$D92+($K92="Steady Growth")*(AND(EL$6&gt;=$F92,EL$6&lt;=$H92)*((EL$6-$F92+1)/($J92*($J92+1)/2)*$D92))+($K92="custom")*CustCF!EF92</f>
        <v>0</v>
      </c>
      <c r="EM92" s="95">
        <f>($K92="Bell Curve")*(_xlfn.NORM.DIST(AND(EM$6&gt;=$F92,EM$6&lt;=$H92)*(EM$6-$F92+1),$J92/2,$M92,TRUE)-_xlfn.NORM.DIST(AND(EM$6&gt;=$F92,EM$6&lt;=$H92)*(EL$6-$F92+1),$J92/2,$M92,TRUE))/(1-2*_xlfn.NORM.DIST(0,$J92/2,$M92,TRUE))*$D92+($K92="Steady Growth")*(AND(EM$6&gt;=$F92,EM$6&lt;=$H92)*((EM$6-$F92+1)/($J92*($J92+1)/2)*$D92))+($K92="custom")*CustCF!EG92</f>
        <v>0</v>
      </c>
      <c r="EN92" s="95">
        <f>($K92="Bell Curve")*(_xlfn.NORM.DIST(AND(EN$6&gt;=$F92,EN$6&lt;=$H92)*(EN$6-$F92+1),$J92/2,$M92,TRUE)-_xlfn.NORM.DIST(AND(EN$6&gt;=$F92,EN$6&lt;=$H92)*(EM$6-$F92+1),$J92/2,$M92,TRUE))/(1-2*_xlfn.NORM.DIST(0,$J92/2,$M92,TRUE))*$D92+($K92="Steady Growth")*(AND(EN$6&gt;=$F92,EN$6&lt;=$H92)*((EN$6-$F92+1)/($J92*($J92+1)/2)*$D92))+($K92="custom")*CustCF!EH92</f>
        <v>0</v>
      </c>
      <c r="EO92" s="95">
        <f>($K92="Bell Curve")*(_xlfn.NORM.DIST(AND(EO$6&gt;=$F92,EO$6&lt;=$H92)*(EO$6-$F92+1),$J92/2,$M92,TRUE)-_xlfn.NORM.DIST(AND(EO$6&gt;=$F92,EO$6&lt;=$H92)*(EN$6-$F92+1),$J92/2,$M92,TRUE))/(1-2*_xlfn.NORM.DIST(0,$J92/2,$M92,TRUE))*$D92+($K92="Steady Growth")*(AND(EO$6&gt;=$F92,EO$6&lt;=$H92)*((EO$6-$F92+1)/($J92*($J92+1)/2)*$D92))+($K92="custom")*CustCF!EI92</f>
        <v>0</v>
      </c>
      <c r="EP92" s="95">
        <f>($K92="Bell Curve")*(_xlfn.NORM.DIST(AND(EP$6&gt;=$F92,EP$6&lt;=$H92)*(EP$6-$F92+1),$J92/2,$M92,TRUE)-_xlfn.NORM.DIST(AND(EP$6&gt;=$F92,EP$6&lt;=$H92)*(EO$6-$F92+1),$J92/2,$M92,TRUE))/(1-2*_xlfn.NORM.DIST(0,$J92/2,$M92,TRUE))*$D92+($K92="Steady Growth")*(AND(EP$6&gt;=$F92,EP$6&lt;=$H92)*((EP$6-$F92+1)/($J92*($J92+1)/2)*$D92))+($K92="custom")*CustCF!EJ92</f>
        <v>0</v>
      </c>
      <c r="EQ92" s="95">
        <f>($K92="Bell Curve")*(_xlfn.NORM.DIST(AND(EQ$6&gt;=$F92,EQ$6&lt;=$H92)*(EQ$6-$F92+1),$J92/2,$M92,TRUE)-_xlfn.NORM.DIST(AND(EQ$6&gt;=$F92,EQ$6&lt;=$H92)*(EP$6-$F92+1),$J92/2,$M92,TRUE))/(1-2*_xlfn.NORM.DIST(0,$J92/2,$M92,TRUE))*$D92+($K92="Steady Growth")*(AND(EQ$6&gt;=$F92,EQ$6&lt;=$H92)*((EQ$6-$F92+1)/($J92*($J92+1)/2)*$D92))+($K92="custom")*CustCF!EK92</f>
        <v>0</v>
      </c>
      <c r="ER92" s="95">
        <f>($K92="Bell Curve")*(_xlfn.NORM.DIST(AND(ER$6&gt;=$F92,ER$6&lt;=$H92)*(ER$6-$F92+1),$J92/2,$M92,TRUE)-_xlfn.NORM.DIST(AND(ER$6&gt;=$F92,ER$6&lt;=$H92)*(EQ$6-$F92+1),$J92/2,$M92,TRUE))/(1-2*_xlfn.NORM.DIST(0,$J92/2,$M92,TRUE))*$D92+($K92="Steady Growth")*(AND(ER$6&gt;=$F92,ER$6&lt;=$H92)*((ER$6-$F92+1)/($J92*($J92+1)/2)*$D92))+($K92="custom")*CustCF!EL92</f>
        <v>0</v>
      </c>
      <c r="ES92" s="95">
        <f>($K92="Bell Curve")*(_xlfn.NORM.DIST(AND(ES$6&gt;=$F92,ES$6&lt;=$H92)*(ES$6-$F92+1),$J92/2,$M92,TRUE)-_xlfn.NORM.DIST(AND(ES$6&gt;=$F92,ES$6&lt;=$H92)*(ER$6-$F92+1),$J92/2,$M92,TRUE))/(1-2*_xlfn.NORM.DIST(0,$J92/2,$M92,TRUE))*$D92+($K92="Steady Growth")*(AND(ES$6&gt;=$F92,ES$6&lt;=$H92)*((ES$6-$F92+1)/($J92*($J92+1)/2)*$D92))+($K92="custom")*CustCF!EM92</f>
        <v>0</v>
      </c>
      <c r="ET92" s="95">
        <f>($K92="Bell Curve")*(_xlfn.NORM.DIST(AND(ET$6&gt;=$F92,ET$6&lt;=$H92)*(ET$6-$F92+1),$J92/2,$M92,TRUE)-_xlfn.NORM.DIST(AND(ET$6&gt;=$F92,ET$6&lt;=$H92)*(ES$6-$F92+1),$J92/2,$M92,TRUE))/(1-2*_xlfn.NORM.DIST(0,$J92/2,$M92,TRUE))*$D92+($K92="Steady Growth")*(AND(ET$6&gt;=$F92,ET$6&lt;=$H92)*((ET$6-$F92+1)/($J92*($J92+1)/2)*$D92))+($K92="custom")*CustCF!EN92</f>
        <v>0</v>
      </c>
      <c r="EU92" s="95">
        <f>($K92="Bell Curve")*(_xlfn.NORM.DIST(AND(EU$6&gt;=$F92,EU$6&lt;=$H92)*(EU$6-$F92+1),$J92/2,$M92,TRUE)-_xlfn.NORM.DIST(AND(EU$6&gt;=$F92,EU$6&lt;=$H92)*(ET$6-$F92+1),$J92/2,$M92,TRUE))/(1-2*_xlfn.NORM.DIST(0,$J92/2,$M92,TRUE))*$D92+($K92="Steady Growth")*(AND(EU$6&gt;=$F92,EU$6&lt;=$H92)*((EU$6-$F92+1)/($J92*($J92+1)/2)*$D92))+($K92="custom")*CustCF!EO92</f>
        <v>0</v>
      </c>
      <c r="EV92" s="95">
        <f>($K92="Bell Curve")*(_xlfn.NORM.DIST(AND(EV$6&gt;=$F92,EV$6&lt;=$H92)*(EV$6-$F92+1),$J92/2,$M92,TRUE)-_xlfn.NORM.DIST(AND(EV$6&gt;=$F92,EV$6&lt;=$H92)*(EU$6-$F92+1),$J92/2,$M92,TRUE))/(1-2*_xlfn.NORM.DIST(0,$J92/2,$M92,TRUE))*$D92+($K92="Steady Growth")*(AND(EV$6&gt;=$F92,EV$6&lt;=$H92)*((EV$6-$F92+1)/($J92*($J92+1)/2)*$D92))+($K92="custom")*CustCF!EP92</f>
        <v>0</v>
      </c>
      <c r="EW92" s="95">
        <f>($K92="Bell Curve")*(_xlfn.NORM.DIST(AND(EW$6&gt;=$F92,EW$6&lt;=$H92)*(EW$6-$F92+1),$J92/2,$M92,TRUE)-_xlfn.NORM.DIST(AND(EW$6&gt;=$F92,EW$6&lt;=$H92)*(EV$6-$F92+1),$J92/2,$M92,TRUE))/(1-2*_xlfn.NORM.DIST(0,$J92/2,$M92,TRUE))*$D92+($K92="Steady Growth")*(AND(EW$6&gt;=$F92,EW$6&lt;=$H92)*((EW$6-$F92+1)/($J92*($J92+1)/2)*$D92))+($K92="custom")*CustCF!EQ92</f>
        <v>0</v>
      </c>
      <c r="EX92" s="95">
        <f>($K92="Bell Curve")*(_xlfn.NORM.DIST(AND(EX$6&gt;=$F92,EX$6&lt;=$H92)*(EX$6-$F92+1),$J92/2,$M92,TRUE)-_xlfn.NORM.DIST(AND(EX$6&gt;=$F92,EX$6&lt;=$H92)*(EW$6-$F92+1),$J92/2,$M92,TRUE))/(1-2*_xlfn.NORM.DIST(0,$J92/2,$M92,TRUE))*$D92+($K92="Steady Growth")*(AND(EX$6&gt;=$F92,EX$6&lt;=$H92)*((EX$6-$F92+1)/($J92*($J92+1)/2)*$D92))+($K92="custom")*CustCF!ER92</f>
        <v>0</v>
      </c>
      <c r="EY92" s="95">
        <f>($K92="Bell Curve")*(_xlfn.NORM.DIST(AND(EY$6&gt;=$F92,EY$6&lt;=$H92)*(EY$6-$F92+1),$J92/2,$M92,TRUE)-_xlfn.NORM.DIST(AND(EY$6&gt;=$F92,EY$6&lt;=$H92)*(EX$6-$F92+1),$J92/2,$M92,TRUE))/(1-2*_xlfn.NORM.DIST(0,$J92/2,$M92,TRUE))*$D92+($K92="Steady Growth")*(AND(EY$6&gt;=$F92,EY$6&lt;=$H92)*((EY$6-$F92+1)/($J92*($J92+1)/2)*$D92))+($K92="custom")*CustCF!ES92</f>
        <v>0</v>
      </c>
      <c r="EZ92" s="95">
        <f>($K92="Bell Curve")*(_xlfn.NORM.DIST(AND(EZ$6&gt;=$F92,EZ$6&lt;=$H92)*(EZ$6-$F92+1),$J92/2,$M92,TRUE)-_xlfn.NORM.DIST(AND(EZ$6&gt;=$F92,EZ$6&lt;=$H92)*(EY$6-$F92+1),$J92/2,$M92,TRUE))/(1-2*_xlfn.NORM.DIST(0,$J92/2,$M92,TRUE))*$D92+($K92="Steady Growth")*(AND(EZ$6&gt;=$F92,EZ$6&lt;=$H92)*((EZ$6-$F92+1)/($J92*($J92+1)/2)*$D92))+($K92="custom")*CustCF!ET92</f>
        <v>0</v>
      </c>
      <c r="FA92" s="95">
        <f>($K92="Bell Curve")*(_xlfn.NORM.DIST(AND(FA$6&gt;=$F92,FA$6&lt;=$H92)*(FA$6-$F92+1),$J92/2,$M92,TRUE)-_xlfn.NORM.DIST(AND(FA$6&gt;=$F92,FA$6&lt;=$H92)*(EZ$6-$F92+1),$J92/2,$M92,TRUE))/(1-2*_xlfn.NORM.DIST(0,$J92/2,$M92,TRUE))*$D92+($K92="Steady Growth")*(AND(FA$6&gt;=$F92,FA$6&lt;=$H92)*((FA$6-$F92+1)/($J92*($J92+1)/2)*$D92))+($K92="custom")*CustCF!EU92</f>
        <v>0</v>
      </c>
      <c r="FB92" s="95">
        <f>($K92="Bell Curve")*(_xlfn.NORM.DIST(AND(FB$6&gt;=$F92,FB$6&lt;=$H92)*(FB$6-$F92+1),$J92/2,$M92,TRUE)-_xlfn.NORM.DIST(AND(FB$6&gt;=$F92,FB$6&lt;=$H92)*(FA$6-$F92+1),$J92/2,$M92,TRUE))/(1-2*_xlfn.NORM.DIST(0,$J92/2,$M92,TRUE))*$D92+($K92="Steady Growth")*(AND(FB$6&gt;=$F92,FB$6&lt;=$H92)*((FB$6-$F92+1)/($J92*($J92+1)/2)*$D92))+($K92="custom")*CustCF!EV92</f>
        <v>0</v>
      </c>
      <c r="FC92" s="95">
        <f>($K92="Bell Curve")*(_xlfn.NORM.DIST(AND(FC$6&gt;=$F92,FC$6&lt;=$H92)*(FC$6-$F92+1),$J92/2,$M92,TRUE)-_xlfn.NORM.DIST(AND(FC$6&gt;=$F92,FC$6&lt;=$H92)*(FB$6-$F92+1),$J92/2,$M92,TRUE))/(1-2*_xlfn.NORM.DIST(0,$J92/2,$M92,TRUE))*$D92+($K92="Steady Growth")*(AND(FC$6&gt;=$F92,FC$6&lt;=$H92)*((FC$6-$F92+1)/($J92*($J92+1)/2)*$D92))+($K92="custom")*CustCF!EW92</f>
        <v>0</v>
      </c>
      <c r="FD92" s="95">
        <f>($K92="Bell Curve")*(_xlfn.NORM.DIST(AND(FD$6&gt;=$F92,FD$6&lt;=$H92)*(FD$6-$F92+1),$J92/2,$M92,TRUE)-_xlfn.NORM.DIST(AND(FD$6&gt;=$F92,FD$6&lt;=$H92)*(FC$6-$F92+1),$J92/2,$M92,TRUE))/(1-2*_xlfn.NORM.DIST(0,$J92/2,$M92,TRUE))*$D92+($K92="Steady Growth")*(AND(FD$6&gt;=$F92,FD$6&lt;=$H92)*((FD$6-$F92+1)/($J92*($J92+1)/2)*$D92))+($K92="custom")*CustCF!EX92</f>
        <v>0</v>
      </c>
      <c r="FE92" s="95">
        <f>($K92="Bell Curve")*(_xlfn.NORM.DIST(AND(FE$6&gt;=$F92,FE$6&lt;=$H92)*(FE$6-$F92+1),$J92/2,$M92,TRUE)-_xlfn.NORM.DIST(AND(FE$6&gt;=$F92,FE$6&lt;=$H92)*(FD$6-$F92+1),$J92/2,$M92,TRUE))/(1-2*_xlfn.NORM.DIST(0,$J92/2,$M92,TRUE))*$D92+($K92="Steady Growth")*(AND(FE$6&gt;=$F92,FE$6&lt;=$H92)*((FE$6-$F92+1)/($J92*($J92+1)/2)*$D92))+($K92="custom")*CustCF!EY92</f>
        <v>0</v>
      </c>
      <c r="FF92" s="95">
        <f>($K92="Bell Curve")*(_xlfn.NORM.DIST(AND(FF$6&gt;=$F92,FF$6&lt;=$H92)*(FF$6-$F92+1),$J92/2,$M92,TRUE)-_xlfn.NORM.DIST(AND(FF$6&gt;=$F92,FF$6&lt;=$H92)*(FE$6-$F92+1),$J92/2,$M92,TRUE))/(1-2*_xlfn.NORM.DIST(0,$J92/2,$M92,TRUE))*$D92+($K92="Steady Growth")*(AND(FF$6&gt;=$F92,FF$6&lt;=$H92)*((FF$6-$F92+1)/($J92*($J92+1)/2)*$D92))+($K92="custom")*CustCF!EZ92</f>
        <v>0</v>
      </c>
      <c r="FG92" s="95">
        <f>($K92="Bell Curve")*(_xlfn.NORM.DIST(AND(FG$6&gt;=$F92,FG$6&lt;=$H92)*(FG$6-$F92+1),$J92/2,$M92,TRUE)-_xlfn.NORM.DIST(AND(FG$6&gt;=$F92,FG$6&lt;=$H92)*(FF$6-$F92+1),$J92/2,$M92,TRUE))/(1-2*_xlfn.NORM.DIST(0,$J92/2,$M92,TRUE))*$D92+($K92="Steady Growth")*(AND(FG$6&gt;=$F92,FG$6&lt;=$H92)*((FG$6-$F92+1)/($J92*($J92+1)/2)*$D92))+($K92="custom")*CustCF!FA92</f>
        <v>0</v>
      </c>
      <c r="FH92" s="95">
        <f>($K92="Bell Curve")*(_xlfn.NORM.DIST(AND(FH$6&gt;=$F92,FH$6&lt;=$H92)*(FH$6-$F92+1),$J92/2,$M92,TRUE)-_xlfn.NORM.DIST(AND(FH$6&gt;=$F92,FH$6&lt;=$H92)*(FG$6-$F92+1),$J92/2,$M92,TRUE))/(1-2*_xlfn.NORM.DIST(0,$J92/2,$M92,TRUE))*$D92+($K92="Steady Growth")*(AND(FH$6&gt;=$F92,FH$6&lt;=$H92)*((FH$6-$F92+1)/($J92*($J92+1)/2)*$D92))+($K92="custom")*CustCF!FB92</f>
        <v>0</v>
      </c>
      <c r="FI92" s="95">
        <f>($K92="Bell Curve")*(_xlfn.NORM.DIST(AND(FI$6&gt;=$F92,FI$6&lt;=$H92)*(FI$6-$F92+1),$J92/2,$M92,TRUE)-_xlfn.NORM.DIST(AND(FI$6&gt;=$F92,FI$6&lt;=$H92)*(FH$6-$F92+1),$J92/2,$M92,TRUE))/(1-2*_xlfn.NORM.DIST(0,$J92/2,$M92,TRUE))*$D92+($K92="Steady Growth")*(AND(FI$6&gt;=$F92,FI$6&lt;=$H92)*((FI$6-$F92+1)/($J92*($J92+1)/2)*$D92))+($K92="custom")*CustCF!FC92</f>
        <v>0</v>
      </c>
      <c r="FJ92" s="95">
        <f>($K92="Bell Curve")*(_xlfn.NORM.DIST(AND(FJ$6&gt;=$F92,FJ$6&lt;=$H92)*(FJ$6-$F92+1),$J92/2,$M92,TRUE)-_xlfn.NORM.DIST(AND(FJ$6&gt;=$F92,FJ$6&lt;=$H92)*(FI$6-$F92+1),$J92/2,$M92,TRUE))/(1-2*_xlfn.NORM.DIST(0,$J92/2,$M92,TRUE))*$D92+($K92="Steady Growth")*(AND(FJ$6&gt;=$F92,FJ$6&lt;=$H92)*((FJ$6-$F92+1)/($J92*($J92+1)/2)*$D92))+($K92="custom")*CustCF!FD92</f>
        <v>0</v>
      </c>
      <c r="FK92" s="95">
        <f>($K92="Bell Curve")*(_xlfn.NORM.DIST(AND(FK$6&gt;=$F92,FK$6&lt;=$H92)*(FK$6-$F92+1),$J92/2,$M92,TRUE)-_xlfn.NORM.DIST(AND(FK$6&gt;=$F92,FK$6&lt;=$H92)*(FJ$6-$F92+1),$J92/2,$M92,TRUE))/(1-2*_xlfn.NORM.DIST(0,$J92/2,$M92,TRUE))*$D92+($K92="Steady Growth")*(AND(FK$6&gt;=$F92,FK$6&lt;=$H92)*((FK$6-$F92+1)/($J92*($J92+1)/2)*$D92))+($K92="custom")*CustCF!FE92</f>
        <v>0</v>
      </c>
      <c r="FL92" s="95">
        <f>($K92="Bell Curve")*(_xlfn.NORM.DIST(AND(FL$6&gt;=$F92,FL$6&lt;=$H92)*(FL$6-$F92+1),$J92/2,$M92,TRUE)-_xlfn.NORM.DIST(AND(FL$6&gt;=$F92,FL$6&lt;=$H92)*(FK$6-$F92+1),$J92/2,$M92,TRUE))/(1-2*_xlfn.NORM.DIST(0,$J92/2,$M92,TRUE))*$D92+($K92="Steady Growth")*(AND(FL$6&gt;=$F92,FL$6&lt;=$H92)*((FL$6-$F92+1)/($J92*($J92+1)/2)*$D92))+($K92="custom")*CustCF!FF92</f>
        <v>0</v>
      </c>
      <c r="FM92" s="95">
        <f>($K92="Bell Curve")*(_xlfn.NORM.DIST(AND(FM$6&gt;=$F92,FM$6&lt;=$H92)*(FM$6-$F92+1),$J92/2,$M92,TRUE)-_xlfn.NORM.DIST(AND(FM$6&gt;=$F92,FM$6&lt;=$H92)*(FL$6-$F92+1),$J92/2,$M92,TRUE))/(1-2*_xlfn.NORM.DIST(0,$J92/2,$M92,TRUE))*$D92+($K92="Steady Growth")*(AND(FM$6&gt;=$F92,FM$6&lt;=$H92)*((FM$6-$F92+1)/($J92*($J92+1)/2)*$D92))+($K92="custom")*CustCF!FG92</f>
        <v>0</v>
      </c>
      <c r="FN92" s="95">
        <f>($K92="Bell Curve")*(_xlfn.NORM.DIST(AND(FN$6&gt;=$F92,FN$6&lt;=$H92)*(FN$6-$F92+1),$J92/2,$M92,TRUE)-_xlfn.NORM.DIST(AND(FN$6&gt;=$F92,FN$6&lt;=$H92)*(FM$6-$F92+1),$J92/2,$M92,TRUE))/(1-2*_xlfn.NORM.DIST(0,$J92/2,$M92,TRUE))*$D92+($K92="Steady Growth")*(AND(FN$6&gt;=$F92,FN$6&lt;=$H92)*((FN$6-$F92+1)/($J92*($J92+1)/2)*$D92))+($K92="custom")*CustCF!FH92</f>
        <v>0</v>
      </c>
      <c r="FO92" s="95">
        <f>($K92="Bell Curve")*(_xlfn.NORM.DIST(AND(FO$6&gt;=$F92,FO$6&lt;=$H92)*(FO$6-$F92+1),$J92/2,$M92,TRUE)-_xlfn.NORM.DIST(AND(FO$6&gt;=$F92,FO$6&lt;=$H92)*(FN$6-$F92+1),$J92/2,$M92,TRUE))/(1-2*_xlfn.NORM.DIST(0,$J92/2,$M92,TRUE))*$D92+($K92="Steady Growth")*(AND(FO$6&gt;=$F92,FO$6&lt;=$H92)*((FO$6-$F92+1)/($J92*($J92+1)/2)*$D92))+($K92="custom")*CustCF!FI92</f>
        <v>0</v>
      </c>
      <c r="FP92" s="95">
        <f>($K92="Bell Curve")*(_xlfn.NORM.DIST(AND(FP$6&gt;=$F92,FP$6&lt;=$H92)*(FP$6-$F92+1),$J92/2,$M92,TRUE)-_xlfn.NORM.DIST(AND(FP$6&gt;=$F92,FP$6&lt;=$H92)*(FO$6-$F92+1),$J92/2,$M92,TRUE))/(1-2*_xlfn.NORM.DIST(0,$J92/2,$M92,TRUE))*$D92+($K92="Steady Growth")*(AND(FP$6&gt;=$F92,FP$6&lt;=$H92)*((FP$6-$F92+1)/($J92*($J92+1)/2)*$D92))+($K92="custom")*CustCF!FJ92</f>
        <v>0</v>
      </c>
      <c r="FQ92" s="95">
        <f>($K92="Bell Curve")*(_xlfn.NORM.DIST(AND(FQ$6&gt;=$F92,FQ$6&lt;=$H92)*(FQ$6-$F92+1),$J92/2,$M92,TRUE)-_xlfn.NORM.DIST(AND(FQ$6&gt;=$F92,FQ$6&lt;=$H92)*(FP$6-$F92+1),$J92/2,$M92,TRUE))/(1-2*_xlfn.NORM.DIST(0,$J92/2,$M92,TRUE))*$D92+($K92="Steady Growth")*(AND(FQ$6&gt;=$F92,FQ$6&lt;=$H92)*((FQ$6-$F92+1)/($J92*($J92+1)/2)*$D92))+($K92="custom")*CustCF!FK92</f>
        <v>0</v>
      </c>
      <c r="FR92" s="95">
        <f>($K92="Bell Curve")*(_xlfn.NORM.DIST(AND(FR$6&gt;=$F92,FR$6&lt;=$H92)*(FR$6-$F92+1),$J92/2,$M92,TRUE)-_xlfn.NORM.DIST(AND(FR$6&gt;=$F92,FR$6&lt;=$H92)*(FQ$6-$F92+1),$J92/2,$M92,TRUE))/(1-2*_xlfn.NORM.DIST(0,$J92/2,$M92,TRUE))*$D92+($K92="Steady Growth")*(AND(FR$6&gt;=$F92,FR$6&lt;=$H92)*((FR$6-$F92+1)/($J92*($J92+1)/2)*$D92))+($K92="custom")*CustCF!FL92</f>
        <v>0</v>
      </c>
      <c r="FS92" s="95">
        <f>($K92="Bell Curve")*(_xlfn.NORM.DIST(AND(FS$6&gt;=$F92,FS$6&lt;=$H92)*(FS$6-$F92+1),$J92/2,$M92,TRUE)-_xlfn.NORM.DIST(AND(FS$6&gt;=$F92,FS$6&lt;=$H92)*(FR$6-$F92+1),$J92/2,$M92,TRUE))/(1-2*_xlfn.NORM.DIST(0,$J92/2,$M92,TRUE))*$D92+($K92="Steady Growth")*(AND(FS$6&gt;=$F92,FS$6&lt;=$H92)*((FS$6-$F92+1)/($J92*($J92+1)/2)*$D92))+($K92="custom")*CustCF!FM92</f>
        <v>0</v>
      </c>
      <c r="FT92" s="95">
        <f>($K92="Bell Curve")*(_xlfn.NORM.DIST(AND(FT$6&gt;=$F92,FT$6&lt;=$H92)*(FT$6-$F92+1),$J92/2,$M92,TRUE)-_xlfn.NORM.DIST(AND(FT$6&gt;=$F92,FT$6&lt;=$H92)*(FS$6-$F92+1),$J92/2,$M92,TRUE))/(1-2*_xlfn.NORM.DIST(0,$J92/2,$M92,TRUE))*$D92+($K92="Steady Growth")*(AND(FT$6&gt;=$F92,FT$6&lt;=$H92)*((FT$6-$F92+1)/($J92*($J92+1)/2)*$D92))+($K92="custom")*CustCF!FN92</f>
        <v>0</v>
      </c>
      <c r="FU92" s="95">
        <f>($K92="Bell Curve")*(_xlfn.NORM.DIST(AND(FU$6&gt;=$F92,FU$6&lt;=$H92)*(FU$6-$F92+1),$J92/2,$M92,TRUE)-_xlfn.NORM.DIST(AND(FU$6&gt;=$F92,FU$6&lt;=$H92)*(FT$6-$F92+1),$J92/2,$M92,TRUE))/(1-2*_xlfn.NORM.DIST(0,$J92/2,$M92,TRUE))*$D92+($K92="Steady Growth")*(AND(FU$6&gt;=$F92,FU$6&lt;=$H92)*((FU$6-$F92+1)/($J92*($J92+1)/2)*$D92))+($K92="custom")*CustCF!FO92</f>
        <v>0</v>
      </c>
      <c r="FV92" s="95">
        <f>($K92="Bell Curve")*(_xlfn.NORM.DIST(AND(FV$6&gt;=$F92,FV$6&lt;=$H92)*(FV$6-$F92+1),$J92/2,$M92,TRUE)-_xlfn.NORM.DIST(AND(FV$6&gt;=$F92,FV$6&lt;=$H92)*(FU$6-$F92+1),$J92/2,$M92,TRUE))/(1-2*_xlfn.NORM.DIST(0,$J92/2,$M92,TRUE))*$D92+($K92="Steady Growth")*(AND(FV$6&gt;=$F92,FV$6&lt;=$H92)*((FV$6-$F92+1)/($J92*($J92+1)/2)*$D92))+($K92="custom")*CustCF!FP92</f>
        <v>0</v>
      </c>
      <c r="FW92" s="95">
        <f>($K92="Bell Curve")*(_xlfn.NORM.DIST(AND(FW$6&gt;=$F92,FW$6&lt;=$H92)*(FW$6-$F92+1),$J92/2,$M92,TRUE)-_xlfn.NORM.DIST(AND(FW$6&gt;=$F92,FW$6&lt;=$H92)*(FV$6-$F92+1),$J92/2,$M92,TRUE))/(1-2*_xlfn.NORM.DIST(0,$J92/2,$M92,TRUE))*$D92+($K92="Steady Growth")*(AND(FW$6&gt;=$F92,FW$6&lt;=$H92)*((FW$6-$F92+1)/($J92*($J92+1)/2)*$D92))+($K92="custom")*CustCF!FQ92</f>
        <v>0</v>
      </c>
      <c r="FX92" s="95">
        <f>($K92="Bell Curve")*(_xlfn.NORM.DIST(AND(FX$6&gt;=$F92,FX$6&lt;=$H92)*(FX$6-$F92+1),$J92/2,$M92,TRUE)-_xlfn.NORM.DIST(AND(FX$6&gt;=$F92,FX$6&lt;=$H92)*(FW$6-$F92+1),$J92/2,$M92,TRUE))/(1-2*_xlfn.NORM.DIST(0,$J92/2,$M92,TRUE))*$D92+($K92="Steady Growth")*(AND(FX$6&gt;=$F92,FX$6&lt;=$H92)*((FX$6-$F92+1)/($J92*($J92+1)/2)*$D92))+($K92="custom")*CustCF!FR92</f>
        <v>0</v>
      </c>
      <c r="FY92" s="95">
        <f>($K92="Bell Curve")*(_xlfn.NORM.DIST(AND(FY$6&gt;=$F92,FY$6&lt;=$H92)*(FY$6-$F92+1),$J92/2,$M92,TRUE)-_xlfn.NORM.DIST(AND(FY$6&gt;=$F92,FY$6&lt;=$H92)*(FX$6-$F92+1),$J92/2,$M92,TRUE))/(1-2*_xlfn.NORM.DIST(0,$J92/2,$M92,TRUE))*$D92+($K92="Steady Growth")*(AND(FY$6&gt;=$F92,FY$6&lt;=$H92)*((FY$6-$F92+1)/($J92*($J92+1)/2)*$D92))+($K92="custom")*CustCF!FS92</f>
        <v>0</v>
      </c>
      <c r="FZ92" s="95">
        <f>($K92="Bell Curve")*(_xlfn.NORM.DIST(AND(FZ$6&gt;=$F92,FZ$6&lt;=$H92)*(FZ$6-$F92+1),$J92/2,$M92,TRUE)-_xlfn.NORM.DIST(AND(FZ$6&gt;=$F92,FZ$6&lt;=$H92)*(FY$6-$F92+1),$J92/2,$M92,TRUE))/(1-2*_xlfn.NORM.DIST(0,$J92/2,$M92,TRUE))*$D92+($K92="Steady Growth")*(AND(FZ$6&gt;=$F92,FZ$6&lt;=$H92)*((FZ$6-$F92+1)/($J92*($J92+1)/2)*$D92))+($K92="custom")*CustCF!FT92</f>
        <v>0</v>
      </c>
      <c r="GA92" s="95">
        <f>($K92="Bell Curve")*(_xlfn.NORM.DIST(AND(GA$6&gt;=$F92,GA$6&lt;=$H92)*(GA$6-$F92+1),$J92/2,$M92,TRUE)-_xlfn.NORM.DIST(AND(GA$6&gt;=$F92,GA$6&lt;=$H92)*(FZ$6-$F92+1),$J92/2,$M92,TRUE))/(1-2*_xlfn.NORM.DIST(0,$J92/2,$M92,TRUE))*$D92+($K92="Steady Growth")*(AND(GA$6&gt;=$F92,GA$6&lt;=$H92)*((GA$6-$F92+1)/($J92*($J92+1)/2)*$D92))+($K92="custom")*CustCF!FU92</f>
        <v>0</v>
      </c>
      <c r="GB92" s="95">
        <f>($K92="Bell Curve")*(_xlfn.NORM.DIST(AND(GB$6&gt;=$F92,GB$6&lt;=$H92)*(GB$6-$F92+1),$J92/2,$M92,TRUE)-_xlfn.NORM.DIST(AND(GB$6&gt;=$F92,GB$6&lt;=$H92)*(GA$6-$F92+1),$J92/2,$M92,TRUE))/(1-2*_xlfn.NORM.DIST(0,$J92/2,$M92,TRUE))*$D92+($K92="Steady Growth")*(AND(GB$6&gt;=$F92,GB$6&lt;=$H92)*((GB$6-$F92+1)/($J92*($J92+1)/2)*$D92))+($K92="custom")*CustCF!FV92</f>
        <v>0</v>
      </c>
      <c r="GC92" s="95">
        <f>($K92="Bell Curve")*(_xlfn.NORM.DIST(AND(GC$6&gt;=$F92,GC$6&lt;=$H92)*(GC$6-$F92+1),$J92/2,$M92,TRUE)-_xlfn.NORM.DIST(AND(GC$6&gt;=$F92,GC$6&lt;=$H92)*(GB$6-$F92+1),$J92/2,$M92,TRUE))/(1-2*_xlfn.NORM.DIST(0,$J92/2,$M92,TRUE))*$D92+($K92="Steady Growth")*(AND(GC$6&gt;=$F92,GC$6&lt;=$H92)*((GC$6-$F92+1)/($J92*($J92+1)/2)*$D92))+($K92="custom")*CustCF!FW92</f>
        <v>0</v>
      </c>
      <c r="GD92" s="95">
        <f>($K92="Bell Curve")*(_xlfn.NORM.DIST(AND(GD$6&gt;=$F92,GD$6&lt;=$H92)*(GD$6-$F92+1),$J92/2,$M92,TRUE)-_xlfn.NORM.DIST(AND(GD$6&gt;=$F92,GD$6&lt;=$H92)*(GC$6-$F92+1),$J92/2,$M92,TRUE))/(1-2*_xlfn.NORM.DIST(0,$J92/2,$M92,TRUE))*$D92+($K92="Steady Growth")*(AND(GD$6&gt;=$F92,GD$6&lt;=$H92)*((GD$6-$F92+1)/($J92*($J92+1)/2)*$D92))+($K92="custom")*CustCF!FX92</f>
        <v>0</v>
      </c>
      <c r="GE92" s="95">
        <f>($K92="Bell Curve")*(_xlfn.NORM.DIST(AND(GE$6&gt;=$F92,GE$6&lt;=$H92)*(GE$6-$F92+1),$J92/2,$M92,TRUE)-_xlfn.NORM.DIST(AND(GE$6&gt;=$F92,GE$6&lt;=$H92)*(GD$6-$F92+1),$J92/2,$M92,TRUE))/(1-2*_xlfn.NORM.DIST(0,$J92/2,$M92,TRUE))*$D92+($K92="Steady Growth")*(AND(GE$6&gt;=$F92,GE$6&lt;=$H92)*((GE$6-$F92+1)/($J92*($J92+1)/2)*$D92))+($K92="custom")*CustCF!FY92</f>
        <v>0</v>
      </c>
      <c r="GF92" s="95">
        <f>($K92="Bell Curve")*(_xlfn.NORM.DIST(AND(GF$6&gt;=$F92,GF$6&lt;=$H92)*(GF$6-$F92+1),$J92/2,$M92,TRUE)-_xlfn.NORM.DIST(AND(GF$6&gt;=$F92,GF$6&lt;=$H92)*(GE$6-$F92+1),$J92/2,$M92,TRUE))/(1-2*_xlfn.NORM.DIST(0,$J92/2,$M92,TRUE))*$D92+($K92="Steady Growth")*(AND(GF$6&gt;=$F92,GF$6&lt;=$H92)*((GF$6-$F92+1)/($J92*($J92+1)/2)*$D92))+($K92="custom")*CustCF!FZ92</f>
        <v>0</v>
      </c>
      <c r="GG92" s="95">
        <f>($K92="Bell Curve")*(_xlfn.NORM.DIST(AND(GG$6&gt;=$F92,GG$6&lt;=$H92)*(GG$6-$F92+1),$J92/2,$M92,TRUE)-_xlfn.NORM.DIST(AND(GG$6&gt;=$F92,GG$6&lt;=$H92)*(GF$6-$F92+1),$J92/2,$M92,TRUE))/(1-2*_xlfn.NORM.DIST(0,$J92/2,$M92,TRUE))*$D92+($K92="Steady Growth")*(AND(GG$6&gt;=$F92,GG$6&lt;=$H92)*((GG$6-$F92+1)/($J92*($J92+1)/2)*$D92))+($K92="custom")*CustCF!GA92</f>
        <v>0</v>
      </c>
      <c r="GH92" s="95">
        <f>($K92="Bell Curve")*(_xlfn.NORM.DIST(AND(GH$6&gt;=$F92,GH$6&lt;=$H92)*(GH$6-$F92+1),$J92/2,$M92,TRUE)-_xlfn.NORM.DIST(AND(GH$6&gt;=$F92,GH$6&lt;=$H92)*(GG$6-$F92+1),$J92/2,$M92,TRUE))/(1-2*_xlfn.NORM.DIST(0,$J92/2,$M92,TRUE))*$D92+($K92="Steady Growth")*(AND(GH$6&gt;=$F92,GH$6&lt;=$H92)*((GH$6-$F92+1)/($J92*($J92+1)/2)*$D92))+($K92="custom")*CustCF!GB92</f>
        <v>0</v>
      </c>
      <c r="GI92" s="95">
        <f>($K92="Bell Curve")*(_xlfn.NORM.DIST(AND(GI$6&gt;=$F92,GI$6&lt;=$H92)*(GI$6-$F92+1),$J92/2,$M92,TRUE)-_xlfn.NORM.DIST(AND(GI$6&gt;=$F92,GI$6&lt;=$H92)*(GH$6-$F92+1),$J92/2,$M92,TRUE))/(1-2*_xlfn.NORM.DIST(0,$J92/2,$M92,TRUE))*$D92+($K92="Steady Growth")*(AND(GI$6&gt;=$F92,GI$6&lt;=$H92)*((GI$6-$F92+1)/($J92*($J92+1)/2)*$D92))+($K92="custom")*CustCF!GC92</f>
        <v>0</v>
      </c>
      <c r="GJ92" s="95">
        <f>($K92="Bell Curve")*(_xlfn.NORM.DIST(AND(GJ$6&gt;=$F92,GJ$6&lt;=$H92)*(GJ$6-$F92+1),$J92/2,$M92,TRUE)-_xlfn.NORM.DIST(AND(GJ$6&gt;=$F92,GJ$6&lt;=$H92)*(GI$6-$F92+1),$J92/2,$M92,TRUE))/(1-2*_xlfn.NORM.DIST(0,$J92/2,$M92,TRUE))*$D92+($K92="Steady Growth")*(AND(GJ$6&gt;=$F92,GJ$6&lt;=$H92)*((GJ$6-$F92+1)/($J92*($J92+1)/2)*$D92))+($K92="custom")*CustCF!GD92</f>
        <v>0</v>
      </c>
      <c r="GK92" s="95">
        <f>($K92="Bell Curve")*(_xlfn.NORM.DIST(AND(GK$6&gt;=$F92,GK$6&lt;=$H92)*(GK$6-$F92+1),$J92/2,$M92,TRUE)-_xlfn.NORM.DIST(AND(GK$6&gt;=$F92,GK$6&lt;=$H92)*(GJ$6-$F92+1),$J92/2,$M92,TRUE))/(1-2*_xlfn.NORM.DIST(0,$J92/2,$M92,TRUE))*$D92+($K92="Steady Growth")*(AND(GK$6&gt;=$F92,GK$6&lt;=$H92)*((GK$6-$F92+1)/($J92*($J92+1)/2)*$D92))+($K92="custom")*CustCF!GE92</f>
        <v>0</v>
      </c>
      <c r="GL92" s="95">
        <f>($K92="Bell Curve")*(_xlfn.NORM.DIST(AND(GL$6&gt;=$F92,GL$6&lt;=$H92)*(GL$6-$F92+1),$J92/2,$M92,TRUE)-_xlfn.NORM.DIST(AND(GL$6&gt;=$F92,GL$6&lt;=$H92)*(GK$6-$F92+1),$J92/2,$M92,TRUE))/(1-2*_xlfn.NORM.DIST(0,$J92/2,$M92,TRUE))*$D92+($K92="Steady Growth")*(AND(GL$6&gt;=$F92,GL$6&lt;=$H92)*((GL$6-$F92+1)/($J92*($J92+1)/2)*$D92))+($K92="custom")*CustCF!GF92</f>
        <v>0</v>
      </c>
      <c r="GM92" s="95">
        <f>($K92="Bell Curve")*(_xlfn.NORM.DIST(AND(GM$6&gt;=$F92,GM$6&lt;=$H92)*(GM$6-$F92+1),$J92/2,$M92,TRUE)-_xlfn.NORM.DIST(AND(GM$6&gt;=$F92,GM$6&lt;=$H92)*(GL$6-$F92+1),$J92/2,$M92,TRUE))/(1-2*_xlfn.NORM.DIST(0,$J92/2,$M92,TRUE))*$D92+($K92="Steady Growth")*(AND(GM$6&gt;=$F92,GM$6&lt;=$H92)*((GM$6-$F92+1)/($J92*($J92+1)/2)*$D92))+($K92="custom")*CustCF!GG92</f>
        <v>0</v>
      </c>
      <c r="GN92" s="268">
        <f>($K92="Bell Curve")*(_xlfn.NORM.DIST(AND(GN$6&gt;=$F92,GN$6&lt;=$H92)*(GN$6-$F92+1),$J92/2,$M92,TRUE)-_xlfn.NORM.DIST(AND(GN$6&gt;=$F92,GN$6&lt;=$H92)*(GM$6-$F92+1),$J92/2,$M92,TRUE))/(1-2*_xlfn.NORM.DIST(0,$J92/2,$M92,TRUE))*$D92+($K92="Steady Growth")*(AND(GN$6&gt;=$F92,GN$6&lt;=$H92)*((GN$6-$F92+1)/($J92*($J92+1)/2)*$D92))+($K92="custom")*CustCF!GH92</f>
        <v>0</v>
      </c>
      <c r="GO92" s="1"/>
      <c r="GP92" s="67"/>
    </row>
    <row r="93" spans="1:198" customFormat="1" hidden="1" outlineLevel="1" x14ac:dyDescent="0.75">
      <c r="A93" s="1"/>
      <c r="B93" s="1"/>
      <c r="C93" s="262">
        <f>Budget!X38</f>
        <v>0</v>
      </c>
      <c r="D93" s="19">
        <f>Budget!Y38</f>
        <v>0</v>
      </c>
      <c r="E93" s="19" t="str">
        <f t="shared" si="43"/>
        <v/>
      </c>
      <c r="F93" s="263">
        <v>0</v>
      </c>
      <c r="G93" s="257">
        <f>IF(L93="custom",CustCF!F93,INDEX($P$8:$GN$8,MATCH(F93,$P$6:$GN$6,0)))</f>
        <v>46053</v>
      </c>
      <c r="H93" s="263">
        <v>0</v>
      </c>
      <c r="I93" s="257">
        <f>IF(L93="custom",CustCF!G93,INDEX($P$8:$GN$8,MATCH(H93,$P$6:$GN$6,0)))</f>
        <v>46053</v>
      </c>
      <c r="J93" s="260">
        <f t="shared" si="44"/>
        <v>1</v>
      </c>
      <c r="K93" s="265" t="s">
        <v>116</v>
      </c>
      <c r="L93" s="266" t="s">
        <v>141</v>
      </c>
      <c r="M93" s="267">
        <f t="shared" si="45"/>
        <v>9</v>
      </c>
      <c r="N93" s="18">
        <f t="shared" si="36"/>
        <v>0</v>
      </c>
      <c r="O93" s="1372">
        <f t="shared" si="46"/>
        <v>0</v>
      </c>
      <c r="P93" s="95">
        <f>($K93="Bell Curve")*(_xlfn.NORM.DIST(AND(P$6&gt;=$F93,P$6&lt;=$H93)*(P$6-$F93+1),$J93/2,$M93,TRUE)-_xlfn.NORM.DIST(AND(P$6&gt;=$F93,P$6&lt;=$H93)*(O$6-$F93+1),$J93/2,$M93,TRUE))/(1-2*_xlfn.NORM.DIST(0,$J93/2,$M93,TRUE))*$D93+($K93="Steady Growth")*(AND(P$6&gt;=$F93,P$6&lt;=$H93)*((P$6-$F93+1)/($J93*($J93+1)/2)*$D93))+($K93="custom")*CustCF!J93</f>
        <v>0</v>
      </c>
      <c r="Q93" s="95">
        <f>($K93="Bell Curve")*(_xlfn.NORM.DIST(AND(Q$6&gt;=$F93,Q$6&lt;=$H93)*(Q$6-$F93+1),$J93/2,$M93,TRUE)-_xlfn.NORM.DIST(AND(Q$6&gt;=$F93,Q$6&lt;=$H93)*(P$6-$F93+1),$J93/2,$M93,TRUE))/(1-2*_xlfn.NORM.DIST(0,$J93/2,$M93,TRUE))*$D93+($K93="Steady Growth")*(AND(Q$6&gt;=$F93,Q$6&lt;=$H93)*((Q$6-$F93+1)/($J93*($J93+1)/2)*$D93))+($K93="custom")*CustCF!K93</f>
        <v>0</v>
      </c>
      <c r="R93" s="95">
        <f>($K93="Bell Curve")*(_xlfn.NORM.DIST(AND(R$6&gt;=$F93,R$6&lt;=$H93)*(R$6-$F93+1),$J93/2,$M93,TRUE)-_xlfn.NORM.DIST(AND(R$6&gt;=$F93,R$6&lt;=$H93)*(Q$6-$F93+1),$J93/2,$M93,TRUE))/(1-2*_xlfn.NORM.DIST(0,$J93/2,$M93,TRUE))*$D93+($K93="Steady Growth")*(AND(R$6&gt;=$F93,R$6&lt;=$H93)*((R$6-$F93+1)/($J93*($J93+1)/2)*$D93))+($K93="custom")*CustCF!L93</f>
        <v>0</v>
      </c>
      <c r="S93" s="95">
        <f>($K93="Bell Curve")*(_xlfn.NORM.DIST(AND(S$6&gt;=$F93,S$6&lt;=$H93)*(S$6-$F93+1),$J93/2,$M93,TRUE)-_xlfn.NORM.DIST(AND(S$6&gt;=$F93,S$6&lt;=$H93)*(R$6-$F93+1),$J93/2,$M93,TRUE))/(1-2*_xlfn.NORM.DIST(0,$J93/2,$M93,TRUE))*$D93+($K93="Steady Growth")*(AND(S$6&gt;=$F93,S$6&lt;=$H93)*((S$6-$F93+1)/($J93*($J93+1)/2)*$D93))+($K93="custom")*CustCF!M93</f>
        <v>0</v>
      </c>
      <c r="T93" s="95">
        <f>($K93="Bell Curve")*(_xlfn.NORM.DIST(AND(T$6&gt;=$F93,T$6&lt;=$H93)*(T$6-$F93+1),$J93/2,$M93,TRUE)-_xlfn.NORM.DIST(AND(T$6&gt;=$F93,T$6&lt;=$H93)*(S$6-$F93+1),$J93/2,$M93,TRUE))/(1-2*_xlfn.NORM.DIST(0,$J93/2,$M93,TRUE))*$D93+($K93="Steady Growth")*(AND(T$6&gt;=$F93,T$6&lt;=$H93)*((T$6-$F93+1)/($J93*($J93+1)/2)*$D93))+($K93="custom")*CustCF!N93</f>
        <v>0</v>
      </c>
      <c r="U93" s="95">
        <f>($K93="Bell Curve")*(_xlfn.NORM.DIST(AND(U$6&gt;=$F93,U$6&lt;=$H93)*(U$6-$F93+1),$J93/2,$M93,TRUE)-_xlfn.NORM.DIST(AND(U$6&gt;=$F93,U$6&lt;=$H93)*(T$6-$F93+1),$J93/2,$M93,TRUE))/(1-2*_xlfn.NORM.DIST(0,$J93/2,$M93,TRUE))*$D93+($K93="Steady Growth")*(AND(U$6&gt;=$F93,U$6&lt;=$H93)*((U$6-$F93+1)/($J93*($J93+1)/2)*$D93))+($K93="custom")*CustCF!O93</f>
        <v>0</v>
      </c>
      <c r="V93" s="95">
        <f>($K93="Bell Curve")*(_xlfn.NORM.DIST(AND(V$6&gt;=$F93,V$6&lt;=$H93)*(V$6-$F93+1),$J93/2,$M93,TRUE)-_xlfn.NORM.DIST(AND(V$6&gt;=$F93,V$6&lt;=$H93)*(U$6-$F93+1),$J93/2,$M93,TRUE))/(1-2*_xlfn.NORM.DIST(0,$J93/2,$M93,TRUE))*$D93+($K93="Steady Growth")*(AND(V$6&gt;=$F93,V$6&lt;=$H93)*((V$6-$F93+1)/($J93*($J93+1)/2)*$D93))+($K93="custom")*CustCF!P93</f>
        <v>0</v>
      </c>
      <c r="W93" s="95">
        <f>($K93="Bell Curve")*(_xlfn.NORM.DIST(AND(W$6&gt;=$F93,W$6&lt;=$H93)*(W$6-$F93+1),$J93/2,$M93,TRUE)-_xlfn.NORM.DIST(AND(W$6&gt;=$F93,W$6&lt;=$H93)*(V$6-$F93+1),$J93/2,$M93,TRUE))/(1-2*_xlfn.NORM.DIST(0,$J93/2,$M93,TRUE))*$D93+($K93="Steady Growth")*(AND(W$6&gt;=$F93,W$6&lt;=$H93)*((W$6-$F93+1)/($J93*($J93+1)/2)*$D93))+($K93="custom")*CustCF!Q93</f>
        <v>0</v>
      </c>
      <c r="X93" s="95">
        <f>($K93="Bell Curve")*(_xlfn.NORM.DIST(AND(X$6&gt;=$F93,X$6&lt;=$H93)*(X$6-$F93+1),$J93/2,$M93,TRUE)-_xlfn.NORM.DIST(AND(X$6&gt;=$F93,X$6&lt;=$H93)*(W$6-$F93+1),$J93/2,$M93,TRUE))/(1-2*_xlfn.NORM.DIST(0,$J93/2,$M93,TRUE))*$D93+($K93="Steady Growth")*(AND(X$6&gt;=$F93,X$6&lt;=$H93)*((X$6-$F93+1)/($J93*($J93+1)/2)*$D93))+($K93="custom")*CustCF!R93</f>
        <v>0</v>
      </c>
      <c r="Y93" s="95">
        <f>($K93="Bell Curve")*(_xlfn.NORM.DIST(AND(Y$6&gt;=$F93,Y$6&lt;=$H93)*(Y$6-$F93+1),$J93/2,$M93,TRUE)-_xlfn.NORM.DIST(AND(Y$6&gt;=$F93,Y$6&lt;=$H93)*(X$6-$F93+1),$J93/2,$M93,TRUE))/(1-2*_xlfn.NORM.DIST(0,$J93/2,$M93,TRUE))*$D93+($K93="Steady Growth")*(AND(Y$6&gt;=$F93,Y$6&lt;=$H93)*((Y$6-$F93+1)/($J93*($J93+1)/2)*$D93))+($K93="custom")*CustCF!S93</f>
        <v>0</v>
      </c>
      <c r="Z93" s="95">
        <f>($K93="Bell Curve")*(_xlfn.NORM.DIST(AND(Z$6&gt;=$F93,Z$6&lt;=$H93)*(Z$6-$F93+1),$J93/2,$M93,TRUE)-_xlfn.NORM.DIST(AND(Z$6&gt;=$F93,Z$6&lt;=$H93)*(Y$6-$F93+1),$J93/2,$M93,TRUE))/(1-2*_xlfn.NORM.DIST(0,$J93/2,$M93,TRUE))*$D93+($K93="Steady Growth")*(AND(Z$6&gt;=$F93,Z$6&lt;=$H93)*((Z$6-$F93+1)/($J93*($J93+1)/2)*$D93))+($K93="custom")*CustCF!T93</f>
        <v>0</v>
      </c>
      <c r="AA93" s="95">
        <f>($K93="Bell Curve")*(_xlfn.NORM.DIST(AND(AA$6&gt;=$F93,AA$6&lt;=$H93)*(AA$6-$F93+1),$J93/2,$M93,TRUE)-_xlfn.NORM.DIST(AND(AA$6&gt;=$F93,AA$6&lt;=$H93)*(Z$6-$F93+1),$J93/2,$M93,TRUE))/(1-2*_xlfn.NORM.DIST(0,$J93/2,$M93,TRUE))*$D93+($K93="Steady Growth")*(AND(AA$6&gt;=$F93,AA$6&lt;=$H93)*((AA$6-$F93+1)/($J93*($J93+1)/2)*$D93))+($K93="custom")*CustCF!U93</f>
        <v>0</v>
      </c>
      <c r="AB93" s="95">
        <f>($K93="Bell Curve")*(_xlfn.NORM.DIST(AND(AB$6&gt;=$F93,AB$6&lt;=$H93)*(AB$6-$F93+1),$J93/2,$M93,TRUE)-_xlfn.NORM.DIST(AND(AB$6&gt;=$F93,AB$6&lt;=$H93)*(AA$6-$F93+1),$J93/2,$M93,TRUE))/(1-2*_xlfn.NORM.DIST(0,$J93/2,$M93,TRUE))*$D93+($K93="Steady Growth")*(AND(AB$6&gt;=$F93,AB$6&lt;=$H93)*((AB$6-$F93+1)/($J93*($J93+1)/2)*$D93))+($K93="custom")*CustCF!V93</f>
        <v>0</v>
      </c>
      <c r="AC93" s="95">
        <f>($K93="Bell Curve")*(_xlfn.NORM.DIST(AND(AC$6&gt;=$F93,AC$6&lt;=$H93)*(AC$6-$F93+1),$J93/2,$M93,TRUE)-_xlfn.NORM.DIST(AND(AC$6&gt;=$F93,AC$6&lt;=$H93)*(AB$6-$F93+1),$J93/2,$M93,TRUE))/(1-2*_xlfn.NORM.DIST(0,$J93/2,$M93,TRUE))*$D93+($K93="Steady Growth")*(AND(AC$6&gt;=$F93,AC$6&lt;=$H93)*((AC$6-$F93+1)/($J93*($J93+1)/2)*$D93))+($K93="custom")*CustCF!W93</f>
        <v>0</v>
      </c>
      <c r="AD93" s="95">
        <f>($K93="Bell Curve")*(_xlfn.NORM.DIST(AND(AD$6&gt;=$F93,AD$6&lt;=$H93)*(AD$6-$F93+1),$J93/2,$M93,TRUE)-_xlfn.NORM.DIST(AND(AD$6&gt;=$F93,AD$6&lt;=$H93)*(AC$6-$F93+1),$J93/2,$M93,TRUE))/(1-2*_xlfn.NORM.DIST(0,$J93/2,$M93,TRUE))*$D93+($K93="Steady Growth")*(AND(AD$6&gt;=$F93,AD$6&lt;=$H93)*((AD$6-$F93+1)/($J93*($J93+1)/2)*$D93))+($K93="custom")*CustCF!X93</f>
        <v>0</v>
      </c>
      <c r="AE93" s="95">
        <f>($K93="Bell Curve")*(_xlfn.NORM.DIST(AND(AE$6&gt;=$F93,AE$6&lt;=$H93)*(AE$6-$F93+1),$J93/2,$M93,TRUE)-_xlfn.NORM.DIST(AND(AE$6&gt;=$F93,AE$6&lt;=$H93)*(AD$6-$F93+1),$J93/2,$M93,TRUE))/(1-2*_xlfn.NORM.DIST(0,$J93/2,$M93,TRUE))*$D93+($K93="Steady Growth")*(AND(AE$6&gt;=$F93,AE$6&lt;=$H93)*((AE$6-$F93+1)/($J93*($J93+1)/2)*$D93))+($K93="custom")*CustCF!Y93</f>
        <v>0</v>
      </c>
      <c r="AF93" s="95">
        <f>($K93="Bell Curve")*(_xlfn.NORM.DIST(AND(AF$6&gt;=$F93,AF$6&lt;=$H93)*(AF$6-$F93+1),$J93/2,$M93,TRUE)-_xlfn.NORM.DIST(AND(AF$6&gt;=$F93,AF$6&lt;=$H93)*(AE$6-$F93+1),$J93/2,$M93,TRUE))/(1-2*_xlfn.NORM.DIST(0,$J93/2,$M93,TRUE))*$D93+($K93="Steady Growth")*(AND(AF$6&gt;=$F93,AF$6&lt;=$H93)*((AF$6-$F93+1)/($J93*($J93+1)/2)*$D93))+($K93="custom")*CustCF!Z93</f>
        <v>0</v>
      </c>
      <c r="AG93" s="95">
        <f>($K93="Bell Curve")*(_xlfn.NORM.DIST(AND(AG$6&gt;=$F93,AG$6&lt;=$H93)*(AG$6-$F93+1),$J93/2,$M93,TRUE)-_xlfn.NORM.DIST(AND(AG$6&gt;=$F93,AG$6&lt;=$H93)*(AF$6-$F93+1),$J93/2,$M93,TRUE))/(1-2*_xlfn.NORM.DIST(0,$J93/2,$M93,TRUE))*$D93+($K93="Steady Growth")*(AND(AG$6&gt;=$F93,AG$6&lt;=$H93)*((AG$6-$F93+1)/($J93*($J93+1)/2)*$D93))+($K93="custom")*CustCF!AA93</f>
        <v>0</v>
      </c>
      <c r="AH93" s="95">
        <f>($K93="Bell Curve")*(_xlfn.NORM.DIST(AND(AH$6&gt;=$F93,AH$6&lt;=$H93)*(AH$6-$F93+1),$J93/2,$M93,TRUE)-_xlfn.NORM.DIST(AND(AH$6&gt;=$F93,AH$6&lt;=$H93)*(AG$6-$F93+1),$J93/2,$M93,TRUE))/(1-2*_xlfn.NORM.DIST(0,$J93/2,$M93,TRUE))*$D93+($K93="Steady Growth")*(AND(AH$6&gt;=$F93,AH$6&lt;=$H93)*((AH$6-$F93+1)/($J93*($J93+1)/2)*$D93))+($K93="custom")*CustCF!AB93</f>
        <v>0</v>
      </c>
      <c r="AI93" s="95">
        <f>($K93="Bell Curve")*(_xlfn.NORM.DIST(AND(AI$6&gt;=$F93,AI$6&lt;=$H93)*(AI$6-$F93+1),$J93/2,$M93,TRUE)-_xlfn.NORM.DIST(AND(AI$6&gt;=$F93,AI$6&lt;=$H93)*(AH$6-$F93+1),$J93/2,$M93,TRUE))/(1-2*_xlfn.NORM.DIST(0,$J93/2,$M93,TRUE))*$D93+($K93="Steady Growth")*(AND(AI$6&gt;=$F93,AI$6&lt;=$H93)*((AI$6-$F93+1)/($J93*($J93+1)/2)*$D93))+($K93="custom")*CustCF!AC93</f>
        <v>0</v>
      </c>
      <c r="AJ93" s="95">
        <f>($K93="Bell Curve")*(_xlfn.NORM.DIST(AND(AJ$6&gt;=$F93,AJ$6&lt;=$H93)*(AJ$6-$F93+1),$J93/2,$M93,TRUE)-_xlfn.NORM.DIST(AND(AJ$6&gt;=$F93,AJ$6&lt;=$H93)*(AI$6-$F93+1),$J93/2,$M93,TRUE))/(1-2*_xlfn.NORM.DIST(0,$J93/2,$M93,TRUE))*$D93+($K93="Steady Growth")*(AND(AJ$6&gt;=$F93,AJ$6&lt;=$H93)*((AJ$6-$F93+1)/($J93*($J93+1)/2)*$D93))+($K93="custom")*CustCF!AD93</f>
        <v>0</v>
      </c>
      <c r="AK93" s="95">
        <f>($K93="Bell Curve")*(_xlfn.NORM.DIST(AND(AK$6&gt;=$F93,AK$6&lt;=$H93)*(AK$6-$F93+1),$J93/2,$M93,TRUE)-_xlfn.NORM.DIST(AND(AK$6&gt;=$F93,AK$6&lt;=$H93)*(AJ$6-$F93+1),$J93/2,$M93,TRUE))/(1-2*_xlfn.NORM.DIST(0,$J93/2,$M93,TRUE))*$D93+($K93="Steady Growth")*(AND(AK$6&gt;=$F93,AK$6&lt;=$H93)*((AK$6-$F93+1)/($J93*($J93+1)/2)*$D93))+($K93="custom")*CustCF!AE93</f>
        <v>0</v>
      </c>
      <c r="AL93" s="95">
        <f>($K93="Bell Curve")*(_xlfn.NORM.DIST(AND(AL$6&gt;=$F93,AL$6&lt;=$H93)*(AL$6-$F93+1),$J93/2,$M93,TRUE)-_xlfn.NORM.DIST(AND(AL$6&gt;=$F93,AL$6&lt;=$H93)*(AK$6-$F93+1),$J93/2,$M93,TRUE))/(1-2*_xlfn.NORM.DIST(0,$J93/2,$M93,TRUE))*$D93+($K93="Steady Growth")*(AND(AL$6&gt;=$F93,AL$6&lt;=$H93)*((AL$6-$F93+1)/($J93*($J93+1)/2)*$D93))+($K93="custom")*CustCF!AF93</f>
        <v>0</v>
      </c>
      <c r="AM93" s="95">
        <f>($K93="Bell Curve")*(_xlfn.NORM.DIST(AND(AM$6&gt;=$F93,AM$6&lt;=$H93)*(AM$6-$F93+1),$J93/2,$M93,TRUE)-_xlfn.NORM.DIST(AND(AM$6&gt;=$F93,AM$6&lt;=$H93)*(AL$6-$F93+1),$J93/2,$M93,TRUE))/(1-2*_xlfn.NORM.DIST(0,$J93/2,$M93,TRUE))*$D93+($K93="Steady Growth")*(AND(AM$6&gt;=$F93,AM$6&lt;=$H93)*((AM$6-$F93+1)/($J93*($J93+1)/2)*$D93))+($K93="custom")*CustCF!AG93</f>
        <v>0</v>
      </c>
      <c r="AN93" s="95">
        <f>($K93="Bell Curve")*(_xlfn.NORM.DIST(AND(AN$6&gt;=$F93,AN$6&lt;=$H93)*(AN$6-$F93+1),$J93/2,$M93,TRUE)-_xlfn.NORM.DIST(AND(AN$6&gt;=$F93,AN$6&lt;=$H93)*(AM$6-$F93+1),$J93/2,$M93,TRUE))/(1-2*_xlfn.NORM.DIST(0,$J93/2,$M93,TRUE))*$D93+($K93="Steady Growth")*(AND(AN$6&gt;=$F93,AN$6&lt;=$H93)*((AN$6-$F93+1)/($J93*($J93+1)/2)*$D93))+($K93="custom")*CustCF!AH93</f>
        <v>0</v>
      </c>
      <c r="AO93" s="95">
        <f>($K93="Bell Curve")*(_xlfn.NORM.DIST(AND(AO$6&gt;=$F93,AO$6&lt;=$H93)*(AO$6-$F93+1),$J93/2,$M93,TRUE)-_xlfn.NORM.DIST(AND(AO$6&gt;=$F93,AO$6&lt;=$H93)*(AN$6-$F93+1),$J93/2,$M93,TRUE))/(1-2*_xlfn.NORM.DIST(0,$J93/2,$M93,TRUE))*$D93+($K93="Steady Growth")*(AND(AO$6&gt;=$F93,AO$6&lt;=$H93)*((AO$6-$F93+1)/($J93*($J93+1)/2)*$D93))+($K93="custom")*CustCF!AI93</f>
        <v>0</v>
      </c>
      <c r="AP93" s="95">
        <f>($K93="Bell Curve")*(_xlfn.NORM.DIST(AND(AP$6&gt;=$F93,AP$6&lt;=$H93)*(AP$6-$F93+1),$J93/2,$M93,TRUE)-_xlfn.NORM.DIST(AND(AP$6&gt;=$F93,AP$6&lt;=$H93)*(AO$6-$F93+1),$J93/2,$M93,TRUE))/(1-2*_xlfn.NORM.DIST(0,$J93/2,$M93,TRUE))*$D93+($K93="Steady Growth")*(AND(AP$6&gt;=$F93,AP$6&lt;=$H93)*((AP$6-$F93+1)/($J93*($J93+1)/2)*$D93))+($K93="custom")*CustCF!AJ93</f>
        <v>0</v>
      </c>
      <c r="AQ93" s="95">
        <f>($K93="Bell Curve")*(_xlfn.NORM.DIST(AND(AQ$6&gt;=$F93,AQ$6&lt;=$H93)*(AQ$6-$F93+1),$J93/2,$M93,TRUE)-_xlfn.NORM.DIST(AND(AQ$6&gt;=$F93,AQ$6&lt;=$H93)*(AP$6-$F93+1),$J93/2,$M93,TRUE))/(1-2*_xlfn.NORM.DIST(0,$J93/2,$M93,TRUE))*$D93+($K93="Steady Growth")*(AND(AQ$6&gt;=$F93,AQ$6&lt;=$H93)*((AQ$6-$F93+1)/($J93*($J93+1)/2)*$D93))+($K93="custom")*CustCF!AK93</f>
        <v>0</v>
      </c>
      <c r="AR93" s="95">
        <f>($K93="Bell Curve")*(_xlfn.NORM.DIST(AND(AR$6&gt;=$F93,AR$6&lt;=$H93)*(AR$6-$F93+1),$J93/2,$M93,TRUE)-_xlfn.NORM.DIST(AND(AR$6&gt;=$F93,AR$6&lt;=$H93)*(AQ$6-$F93+1),$J93/2,$M93,TRUE))/(1-2*_xlfn.NORM.DIST(0,$J93/2,$M93,TRUE))*$D93+($K93="Steady Growth")*(AND(AR$6&gt;=$F93,AR$6&lt;=$H93)*((AR$6-$F93+1)/($J93*($J93+1)/2)*$D93))+($K93="custom")*CustCF!AL93</f>
        <v>0</v>
      </c>
      <c r="AS93" s="95">
        <f>($K93="Bell Curve")*(_xlfn.NORM.DIST(AND(AS$6&gt;=$F93,AS$6&lt;=$H93)*(AS$6-$F93+1),$J93/2,$M93,TRUE)-_xlfn.NORM.DIST(AND(AS$6&gt;=$F93,AS$6&lt;=$H93)*(AR$6-$F93+1),$J93/2,$M93,TRUE))/(1-2*_xlfn.NORM.DIST(0,$J93/2,$M93,TRUE))*$D93+($K93="Steady Growth")*(AND(AS$6&gt;=$F93,AS$6&lt;=$H93)*((AS$6-$F93+1)/($J93*($J93+1)/2)*$D93))+($K93="custom")*CustCF!AM93</f>
        <v>0</v>
      </c>
      <c r="AT93" s="95">
        <f>($K93="Bell Curve")*(_xlfn.NORM.DIST(AND(AT$6&gt;=$F93,AT$6&lt;=$H93)*(AT$6-$F93+1),$J93/2,$M93,TRUE)-_xlfn.NORM.DIST(AND(AT$6&gt;=$F93,AT$6&lt;=$H93)*(AS$6-$F93+1),$J93/2,$M93,TRUE))/(1-2*_xlfn.NORM.DIST(0,$J93/2,$M93,TRUE))*$D93+($K93="Steady Growth")*(AND(AT$6&gt;=$F93,AT$6&lt;=$H93)*((AT$6-$F93+1)/($J93*($J93+1)/2)*$D93))+($K93="custom")*CustCF!AN93</f>
        <v>0</v>
      </c>
      <c r="AU93" s="95">
        <f>($K93="Bell Curve")*(_xlfn.NORM.DIST(AND(AU$6&gt;=$F93,AU$6&lt;=$H93)*(AU$6-$F93+1),$J93/2,$M93,TRUE)-_xlfn.NORM.DIST(AND(AU$6&gt;=$F93,AU$6&lt;=$H93)*(AT$6-$F93+1),$J93/2,$M93,TRUE))/(1-2*_xlfn.NORM.DIST(0,$J93/2,$M93,TRUE))*$D93+($K93="Steady Growth")*(AND(AU$6&gt;=$F93,AU$6&lt;=$H93)*((AU$6-$F93+1)/($J93*($J93+1)/2)*$D93))+($K93="custom")*CustCF!AO93</f>
        <v>0</v>
      </c>
      <c r="AV93" s="95">
        <f>($K93="Bell Curve")*(_xlfn.NORM.DIST(AND(AV$6&gt;=$F93,AV$6&lt;=$H93)*(AV$6-$F93+1),$J93/2,$M93,TRUE)-_xlfn.NORM.DIST(AND(AV$6&gt;=$F93,AV$6&lt;=$H93)*(AU$6-$F93+1),$J93/2,$M93,TRUE))/(1-2*_xlfn.NORM.DIST(0,$J93/2,$M93,TRUE))*$D93+($K93="Steady Growth")*(AND(AV$6&gt;=$F93,AV$6&lt;=$H93)*((AV$6-$F93+1)/($J93*($J93+1)/2)*$D93))+($K93="custom")*CustCF!AP93</f>
        <v>0</v>
      </c>
      <c r="AW93" s="95">
        <f>($K93="Bell Curve")*(_xlfn.NORM.DIST(AND(AW$6&gt;=$F93,AW$6&lt;=$H93)*(AW$6-$F93+1),$J93/2,$M93,TRUE)-_xlfn.NORM.DIST(AND(AW$6&gt;=$F93,AW$6&lt;=$H93)*(AV$6-$F93+1),$J93/2,$M93,TRUE))/(1-2*_xlfn.NORM.DIST(0,$J93/2,$M93,TRUE))*$D93+($K93="Steady Growth")*(AND(AW$6&gt;=$F93,AW$6&lt;=$H93)*((AW$6-$F93+1)/($J93*($J93+1)/2)*$D93))+($K93="custom")*CustCF!AQ93</f>
        <v>0</v>
      </c>
      <c r="AX93" s="95">
        <f>($K93="Bell Curve")*(_xlfn.NORM.DIST(AND(AX$6&gt;=$F93,AX$6&lt;=$H93)*(AX$6-$F93+1),$J93/2,$M93,TRUE)-_xlfn.NORM.DIST(AND(AX$6&gt;=$F93,AX$6&lt;=$H93)*(AW$6-$F93+1),$J93/2,$M93,TRUE))/(1-2*_xlfn.NORM.DIST(0,$J93/2,$M93,TRUE))*$D93+($K93="Steady Growth")*(AND(AX$6&gt;=$F93,AX$6&lt;=$H93)*((AX$6-$F93+1)/($J93*($J93+1)/2)*$D93))+($K93="custom")*CustCF!AR93</f>
        <v>0</v>
      </c>
      <c r="AY93" s="95">
        <f>($K93="Bell Curve")*(_xlfn.NORM.DIST(AND(AY$6&gt;=$F93,AY$6&lt;=$H93)*(AY$6-$F93+1),$J93/2,$M93,TRUE)-_xlfn.NORM.DIST(AND(AY$6&gt;=$F93,AY$6&lt;=$H93)*(AX$6-$F93+1),$J93/2,$M93,TRUE))/(1-2*_xlfn.NORM.DIST(0,$J93/2,$M93,TRUE))*$D93+($K93="Steady Growth")*(AND(AY$6&gt;=$F93,AY$6&lt;=$H93)*((AY$6-$F93+1)/($J93*($J93+1)/2)*$D93))+($K93="custom")*CustCF!AS93</f>
        <v>0</v>
      </c>
      <c r="AZ93" s="95">
        <f>($K93="Bell Curve")*(_xlfn.NORM.DIST(AND(AZ$6&gt;=$F93,AZ$6&lt;=$H93)*(AZ$6-$F93+1),$J93/2,$M93,TRUE)-_xlfn.NORM.DIST(AND(AZ$6&gt;=$F93,AZ$6&lt;=$H93)*(AY$6-$F93+1),$J93/2,$M93,TRUE))/(1-2*_xlfn.NORM.DIST(0,$J93/2,$M93,TRUE))*$D93+($K93="Steady Growth")*(AND(AZ$6&gt;=$F93,AZ$6&lt;=$H93)*((AZ$6-$F93+1)/($J93*($J93+1)/2)*$D93))+($K93="custom")*CustCF!AT93</f>
        <v>0</v>
      </c>
      <c r="BA93" s="95">
        <f>($K93="Bell Curve")*(_xlfn.NORM.DIST(AND(BA$6&gt;=$F93,BA$6&lt;=$H93)*(BA$6-$F93+1),$J93/2,$M93,TRUE)-_xlfn.NORM.DIST(AND(BA$6&gt;=$F93,BA$6&lt;=$H93)*(AZ$6-$F93+1),$J93/2,$M93,TRUE))/(1-2*_xlfn.NORM.DIST(0,$J93/2,$M93,TRUE))*$D93+($K93="Steady Growth")*(AND(BA$6&gt;=$F93,BA$6&lt;=$H93)*((BA$6-$F93+1)/($J93*($J93+1)/2)*$D93))+($K93="custom")*CustCF!AU93</f>
        <v>0</v>
      </c>
      <c r="BB93" s="95">
        <f>($K93="Bell Curve")*(_xlfn.NORM.DIST(AND(BB$6&gt;=$F93,BB$6&lt;=$H93)*(BB$6-$F93+1),$J93/2,$M93,TRUE)-_xlfn.NORM.DIST(AND(BB$6&gt;=$F93,BB$6&lt;=$H93)*(BA$6-$F93+1),$J93/2,$M93,TRUE))/(1-2*_xlfn.NORM.DIST(0,$J93/2,$M93,TRUE))*$D93+($K93="Steady Growth")*(AND(BB$6&gt;=$F93,BB$6&lt;=$H93)*((BB$6-$F93+1)/($J93*($J93+1)/2)*$D93))+($K93="custom")*CustCF!AV93</f>
        <v>0</v>
      </c>
      <c r="BC93" s="95">
        <f>($K93="Bell Curve")*(_xlfn.NORM.DIST(AND(BC$6&gt;=$F93,BC$6&lt;=$H93)*(BC$6-$F93+1),$J93/2,$M93,TRUE)-_xlfn.NORM.DIST(AND(BC$6&gt;=$F93,BC$6&lt;=$H93)*(BB$6-$F93+1),$J93/2,$M93,TRUE))/(1-2*_xlfn.NORM.DIST(0,$J93/2,$M93,TRUE))*$D93+($K93="Steady Growth")*(AND(BC$6&gt;=$F93,BC$6&lt;=$H93)*((BC$6-$F93+1)/($J93*($J93+1)/2)*$D93))+($K93="custom")*CustCF!AW93</f>
        <v>0</v>
      </c>
      <c r="BD93" s="95">
        <f>($K93="Bell Curve")*(_xlfn.NORM.DIST(AND(BD$6&gt;=$F93,BD$6&lt;=$H93)*(BD$6-$F93+1),$J93/2,$M93,TRUE)-_xlfn.NORM.DIST(AND(BD$6&gt;=$F93,BD$6&lt;=$H93)*(BC$6-$F93+1),$J93/2,$M93,TRUE))/(1-2*_xlfn.NORM.DIST(0,$J93/2,$M93,TRUE))*$D93+($K93="Steady Growth")*(AND(BD$6&gt;=$F93,BD$6&lt;=$H93)*((BD$6-$F93+1)/($J93*($J93+1)/2)*$D93))+($K93="custom")*CustCF!AX93</f>
        <v>0</v>
      </c>
      <c r="BE93" s="95">
        <f>($K93="Bell Curve")*(_xlfn.NORM.DIST(AND(BE$6&gt;=$F93,BE$6&lt;=$H93)*(BE$6-$F93+1),$J93/2,$M93,TRUE)-_xlfn.NORM.DIST(AND(BE$6&gt;=$F93,BE$6&lt;=$H93)*(BD$6-$F93+1),$J93/2,$M93,TRUE))/(1-2*_xlfn.NORM.DIST(0,$J93/2,$M93,TRUE))*$D93+($K93="Steady Growth")*(AND(BE$6&gt;=$F93,BE$6&lt;=$H93)*((BE$6-$F93+1)/($J93*($J93+1)/2)*$D93))+($K93="custom")*CustCF!AY93</f>
        <v>0</v>
      </c>
      <c r="BF93" s="95">
        <f>($K93="Bell Curve")*(_xlfn.NORM.DIST(AND(BF$6&gt;=$F93,BF$6&lt;=$H93)*(BF$6-$F93+1),$J93/2,$M93,TRUE)-_xlfn.NORM.DIST(AND(BF$6&gt;=$F93,BF$6&lt;=$H93)*(BE$6-$F93+1),$J93/2,$M93,TRUE))/(1-2*_xlfn.NORM.DIST(0,$J93/2,$M93,TRUE))*$D93+($K93="Steady Growth")*(AND(BF$6&gt;=$F93,BF$6&lt;=$H93)*((BF$6-$F93+1)/($J93*($J93+1)/2)*$D93))+($K93="custom")*CustCF!AZ93</f>
        <v>0</v>
      </c>
      <c r="BG93" s="95">
        <f>($K93="Bell Curve")*(_xlfn.NORM.DIST(AND(BG$6&gt;=$F93,BG$6&lt;=$H93)*(BG$6-$F93+1),$J93/2,$M93,TRUE)-_xlfn.NORM.DIST(AND(BG$6&gt;=$F93,BG$6&lt;=$H93)*(BF$6-$F93+1),$J93/2,$M93,TRUE))/(1-2*_xlfn.NORM.DIST(0,$J93/2,$M93,TRUE))*$D93+($K93="Steady Growth")*(AND(BG$6&gt;=$F93,BG$6&lt;=$H93)*((BG$6-$F93+1)/($J93*($J93+1)/2)*$D93))+($K93="custom")*CustCF!BA93</f>
        <v>0</v>
      </c>
      <c r="BH93" s="95">
        <f>($K93="Bell Curve")*(_xlfn.NORM.DIST(AND(BH$6&gt;=$F93,BH$6&lt;=$H93)*(BH$6-$F93+1),$J93/2,$M93,TRUE)-_xlfn.NORM.DIST(AND(BH$6&gt;=$F93,BH$6&lt;=$H93)*(BG$6-$F93+1),$J93/2,$M93,TRUE))/(1-2*_xlfn.NORM.DIST(0,$J93/2,$M93,TRUE))*$D93+($K93="Steady Growth")*(AND(BH$6&gt;=$F93,BH$6&lt;=$H93)*((BH$6-$F93+1)/($J93*($J93+1)/2)*$D93))+($K93="custom")*CustCF!BB93</f>
        <v>0</v>
      </c>
      <c r="BI93" s="95">
        <f>($K93="Bell Curve")*(_xlfn.NORM.DIST(AND(BI$6&gt;=$F93,BI$6&lt;=$H93)*(BI$6-$F93+1),$J93/2,$M93,TRUE)-_xlfn.NORM.DIST(AND(BI$6&gt;=$F93,BI$6&lt;=$H93)*(BH$6-$F93+1),$J93/2,$M93,TRUE))/(1-2*_xlfn.NORM.DIST(0,$J93/2,$M93,TRUE))*$D93+($K93="Steady Growth")*(AND(BI$6&gt;=$F93,BI$6&lt;=$H93)*((BI$6-$F93+1)/($J93*($J93+1)/2)*$D93))+($K93="custom")*CustCF!BC93</f>
        <v>0</v>
      </c>
      <c r="BJ93" s="95">
        <f>($K93="Bell Curve")*(_xlfn.NORM.DIST(AND(BJ$6&gt;=$F93,BJ$6&lt;=$H93)*(BJ$6-$F93+1),$J93/2,$M93,TRUE)-_xlfn.NORM.DIST(AND(BJ$6&gt;=$F93,BJ$6&lt;=$H93)*(BI$6-$F93+1),$J93/2,$M93,TRUE))/(1-2*_xlfn.NORM.DIST(0,$J93/2,$M93,TRUE))*$D93+($K93="Steady Growth")*(AND(BJ$6&gt;=$F93,BJ$6&lt;=$H93)*((BJ$6-$F93+1)/($J93*($J93+1)/2)*$D93))+($K93="custom")*CustCF!BD93</f>
        <v>0</v>
      </c>
      <c r="BK93" s="95">
        <f>($K93="Bell Curve")*(_xlfn.NORM.DIST(AND(BK$6&gt;=$F93,BK$6&lt;=$H93)*(BK$6-$F93+1),$J93/2,$M93,TRUE)-_xlfn.NORM.DIST(AND(BK$6&gt;=$F93,BK$6&lt;=$H93)*(BJ$6-$F93+1),$J93/2,$M93,TRUE))/(1-2*_xlfn.NORM.DIST(0,$J93/2,$M93,TRUE))*$D93+($K93="Steady Growth")*(AND(BK$6&gt;=$F93,BK$6&lt;=$H93)*((BK$6-$F93+1)/($J93*($J93+1)/2)*$D93))+($K93="custom")*CustCF!BE93</f>
        <v>0</v>
      </c>
      <c r="BL93" s="95">
        <f>($K93="Bell Curve")*(_xlfn.NORM.DIST(AND(BL$6&gt;=$F93,BL$6&lt;=$H93)*(BL$6-$F93+1),$J93/2,$M93,TRUE)-_xlfn.NORM.DIST(AND(BL$6&gt;=$F93,BL$6&lt;=$H93)*(BK$6-$F93+1),$J93/2,$M93,TRUE))/(1-2*_xlfn.NORM.DIST(0,$J93/2,$M93,TRUE))*$D93+($K93="Steady Growth")*(AND(BL$6&gt;=$F93,BL$6&lt;=$H93)*((BL$6-$F93+1)/($J93*($J93+1)/2)*$D93))+($K93="custom")*CustCF!BF93</f>
        <v>0</v>
      </c>
      <c r="BM93" s="95">
        <f>($K93="Bell Curve")*(_xlfn.NORM.DIST(AND(BM$6&gt;=$F93,BM$6&lt;=$H93)*(BM$6-$F93+1),$J93/2,$M93,TRUE)-_xlfn.NORM.DIST(AND(BM$6&gt;=$F93,BM$6&lt;=$H93)*(BL$6-$F93+1),$J93/2,$M93,TRUE))/(1-2*_xlfn.NORM.DIST(0,$J93/2,$M93,TRUE))*$D93+($K93="Steady Growth")*(AND(BM$6&gt;=$F93,BM$6&lt;=$H93)*((BM$6-$F93+1)/($J93*($J93+1)/2)*$D93))+($K93="custom")*CustCF!BG93</f>
        <v>0</v>
      </c>
      <c r="BN93" s="95">
        <f>($K93="Bell Curve")*(_xlfn.NORM.DIST(AND(BN$6&gt;=$F93,BN$6&lt;=$H93)*(BN$6-$F93+1),$J93/2,$M93,TRUE)-_xlfn.NORM.DIST(AND(BN$6&gt;=$F93,BN$6&lt;=$H93)*(BM$6-$F93+1),$J93/2,$M93,TRUE))/(1-2*_xlfn.NORM.DIST(0,$J93/2,$M93,TRUE))*$D93+($K93="Steady Growth")*(AND(BN$6&gt;=$F93,BN$6&lt;=$H93)*((BN$6-$F93+1)/($J93*($J93+1)/2)*$D93))+($K93="custom")*CustCF!BH93</f>
        <v>0</v>
      </c>
      <c r="BO93" s="95">
        <f>($K93="Bell Curve")*(_xlfn.NORM.DIST(AND(BO$6&gt;=$F93,BO$6&lt;=$H93)*(BO$6-$F93+1),$J93/2,$M93,TRUE)-_xlfn.NORM.DIST(AND(BO$6&gt;=$F93,BO$6&lt;=$H93)*(BN$6-$F93+1),$J93/2,$M93,TRUE))/(1-2*_xlfn.NORM.DIST(0,$J93/2,$M93,TRUE))*$D93+($K93="Steady Growth")*(AND(BO$6&gt;=$F93,BO$6&lt;=$H93)*((BO$6-$F93+1)/($J93*($J93+1)/2)*$D93))+($K93="custom")*CustCF!BI93</f>
        <v>0</v>
      </c>
      <c r="BP93" s="95">
        <f>($K93="Bell Curve")*(_xlfn.NORM.DIST(AND(BP$6&gt;=$F93,BP$6&lt;=$H93)*(BP$6-$F93+1),$J93/2,$M93,TRUE)-_xlfn.NORM.DIST(AND(BP$6&gt;=$F93,BP$6&lt;=$H93)*(BO$6-$F93+1),$J93/2,$M93,TRUE))/(1-2*_xlfn.NORM.DIST(0,$J93/2,$M93,TRUE))*$D93+($K93="Steady Growth")*(AND(BP$6&gt;=$F93,BP$6&lt;=$H93)*((BP$6-$F93+1)/($J93*($J93+1)/2)*$D93))+($K93="custom")*CustCF!BJ93</f>
        <v>0</v>
      </c>
      <c r="BQ93" s="95">
        <f>($K93="Bell Curve")*(_xlfn.NORM.DIST(AND(BQ$6&gt;=$F93,BQ$6&lt;=$H93)*(BQ$6-$F93+1),$J93/2,$M93,TRUE)-_xlfn.NORM.DIST(AND(BQ$6&gt;=$F93,BQ$6&lt;=$H93)*(BP$6-$F93+1),$J93/2,$M93,TRUE))/(1-2*_xlfn.NORM.DIST(0,$J93/2,$M93,TRUE))*$D93+($K93="Steady Growth")*(AND(BQ$6&gt;=$F93,BQ$6&lt;=$H93)*((BQ$6-$F93+1)/($J93*($J93+1)/2)*$D93))+($K93="custom")*CustCF!BK93</f>
        <v>0</v>
      </c>
      <c r="BR93" s="95">
        <f>($K93="Bell Curve")*(_xlfn.NORM.DIST(AND(BR$6&gt;=$F93,BR$6&lt;=$H93)*(BR$6-$F93+1),$J93/2,$M93,TRUE)-_xlfn.NORM.DIST(AND(BR$6&gt;=$F93,BR$6&lt;=$H93)*(BQ$6-$F93+1),$J93/2,$M93,TRUE))/(1-2*_xlfn.NORM.DIST(0,$J93/2,$M93,TRUE))*$D93+($K93="Steady Growth")*(AND(BR$6&gt;=$F93,BR$6&lt;=$H93)*((BR$6-$F93+1)/($J93*($J93+1)/2)*$D93))+($K93="custom")*CustCF!BL93</f>
        <v>0</v>
      </c>
      <c r="BS93" s="95">
        <f>($K93="Bell Curve")*(_xlfn.NORM.DIST(AND(BS$6&gt;=$F93,BS$6&lt;=$H93)*(BS$6-$F93+1),$J93/2,$M93,TRUE)-_xlfn.NORM.DIST(AND(BS$6&gt;=$F93,BS$6&lt;=$H93)*(BR$6-$F93+1),$J93/2,$M93,TRUE))/(1-2*_xlfn.NORM.DIST(0,$J93/2,$M93,TRUE))*$D93+($K93="Steady Growth")*(AND(BS$6&gt;=$F93,BS$6&lt;=$H93)*((BS$6-$F93+1)/($J93*($J93+1)/2)*$D93))+($K93="custom")*CustCF!BM93</f>
        <v>0</v>
      </c>
      <c r="BT93" s="95">
        <f>($K93="Bell Curve")*(_xlfn.NORM.DIST(AND(BT$6&gt;=$F93,BT$6&lt;=$H93)*(BT$6-$F93+1),$J93/2,$M93,TRUE)-_xlfn.NORM.DIST(AND(BT$6&gt;=$F93,BT$6&lt;=$H93)*(BS$6-$F93+1),$J93/2,$M93,TRUE))/(1-2*_xlfn.NORM.DIST(0,$J93/2,$M93,TRUE))*$D93+($K93="Steady Growth")*(AND(BT$6&gt;=$F93,BT$6&lt;=$H93)*((BT$6-$F93+1)/($J93*($J93+1)/2)*$D93))+($K93="custom")*CustCF!BN93</f>
        <v>0</v>
      </c>
      <c r="BU93" s="95">
        <f>($K93="Bell Curve")*(_xlfn.NORM.DIST(AND(BU$6&gt;=$F93,BU$6&lt;=$H93)*(BU$6-$F93+1),$J93/2,$M93,TRUE)-_xlfn.NORM.DIST(AND(BU$6&gt;=$F93,BU$6&lt;=$H93)*(BT$6-$F93+1),$J93/2,$M93,TRUE))/(1-2*_xlfn.NORM.DIST(0,$J93/2,$M93,TRUE))*$D93+($K93="Steady Growth")*(AND(BU$6&gt;=$F93,BU$6&lt;=$H93)*((BU$6-$F93+1)/($J93*($J93+1)/2)*$D93))+($K93="custom")*CustCF!BO93</f>
        <v>0</v>
      </c>
      <c r="BV93" s="95">
        <f>($K93="Bell Curve")*(_xlfn.NORM.DIST(AND(BV$6&gt;=$F93,BV$6&lt;=$H93)*(BV$6-$F93+1),$J93/2,$M93,TRUE)-_xlfn.NORM.DIST(AND(BV$6&gt;=$F93,BV$6&lt;=$H93)*(BU$6-$F93+1),$J93/2,$M93,TRUE))/(1-2*_xlfn.NORM.DIST(0,$J93/2,$M93,TRUE))*$D93+($K93="Steady Growth")*(AND(BV$6&gt;=$F93,BV$6&lt;=$H93)*((BV$6-$F93+1)/($J93*($J93+1)/2)*$D93))+($K93="custom")*CustCF!BP93</f>
        <v>0</v>
      </c>
      <c r="BW93" s="95">
        <f>($K93="Bell Curve")*(_xlfn.NORM.DIST(AND(BW$6&gt;=$F93,BW$6&lt;=$H93)*(BW$6-$F93+1),$J93/2,$M93,TRUE)-_xlfn.NORM.DIST(AND(BW$6&gt;=$F93,BW$6&lt;=$H93)*(BV$6-$F93+1),$J93/2,$M93,TRUE))/(1-2*_xlfn.NORM.DIST(0,$J93/2,$M93,TRUE))*$D93+($K93="Steady Growth")*(AND(BW$6&gt;=$F93,BW$6&lt;=$H93)*((BW$6-$F93+1)/($J93*($J93+1)/2)*$D93))+($K93="custom")*CustCF!BQ93</f>
        <v>0</v>
      </c>
      <c r="BX93" s="95">
        <f>($K93="Bell Curve")*(_xlfn.NORM.DIST(AND(BX$6&gt;=$F93,BX$6&lt;=$H93)*(BX$6-$F93+1),$J93/2,$M93,TRUE)-_xlfn.NORM.DIST(AND(BX$6&gt;=$F93,BX$6&lt;=$H93)*(BW$6-$F93+1),$J93/2,$M93,TRUE))/(1-2*_xlfn.NORM.DIST(0,$J93/2,$M93,TRUE))*$D93+($K93="Steady Growth")*(AND(BX$6&gt;=$F93,BX$6&lt;=$H93)*((BX$6-$F93+1)/($J93*($J93+1)/2)*$D93))+($K93="custom")*CustCF!BR93</f>
        <v>0</v>
      </c>
      <c r="BY93" s="95">
        <f>($K93="Bell Curve")*(_xlfn.NORM.DIST(AND(BY$6&gt;=$F93,BY$6&lt;=$H93)*(BY$6-$F93+1),$J93/2,$M93,TRUE)-_xlfn.NORM.DIST(AND(BY$6&gt;=$F93,BY$6&lt;=$H93)*(BX$6-$F93+1),$J93/2,$M93,TRUE))/(1-2*_xlfn.NORM.DIST(0,$J93/2,$M93,TRUE))*$D93+($K93="Steady Growth")*(AND(BY$6&gt;=$F93,BY$6&lt;=$H93)*((BY$6-$F93+1)/($J93*($J93+1)/2)*$D93))+($K93="custom")*CustCF!BS93</f>
        <v>0</v>
      </c>
      <c r="BZ93" s="95">
        <f>($K93="Bell Curve")*(_xlfn.NORM.DIST(AND(BZ$6&gt;=$F93,BZ$6&lt;=$H93)*(BZ$6-$F93+1),$J93/2,$M93,TRUE)-_xlfn.NORM.DIST(AND(BZ$6&gt;=$F93,BZ$6&lt;=$H93)*(BY$6-$F93+1),$J93/2,$M93,TRUE))/(1-2*_xlfn.NORM.DIST(0,$J93/2,$M93,TRUE))*$D93+($K93="Steady Growth")*(AND(BZ$6&gt;=$F93,BZ$6&lt;=$H93)*((BZ$6-$F93+1)/($J93*($J93+1)/2)*$D93))+($K93="custom")*CustCF!BT93</f>
        <v>0</v>
      </c>
      <c r="CA93" s="95">
        <f>($K93="Bell Curve")*(_xlfn.NORM.DIST(AND(CA$6&gt;=$F93,CA$6&lt;=$H93)*(CA$6-$F93+1),$J93/2,$M93,TRUE)-_xlfn.NORM.DIST(AND(CA$6&gt;=$F93,CA$6&lt;=$H93)*(BZ$6-$F93+1),$J93/2,$M93,TRUE))/(1-2*_xlfn.NORM.DIST(0,$J93/2,$M93,TRUE))*$D93+($K93="Steady Growth")*(AND(CA$6&gt;=$F93,CA$6&lt;=$H93)*((CA$6-$F93+1)/($J93*($J93+1)/2)*$D93))+($K93="custom")*CustCF!BU93</f>
        <v>0</v>
      </c>
      <c r="CB93" s="95">
        <f>($K93="Bell Curve")*(_xlfn.NORM.DIST(AND(CB$6&gt;=$F93,CB$6&lt;=$H93)*(CB$6-$F93+1),$J93/2,$M93,TRUE)-_xlfn.NORM.DIST(AND(CB$6&gt;=$F93,CB$6&lt;=$H93)*(CA$6-$F93+1),$J93/2,$M93,TRUE))/(1-2*_xlfn.NORM.DIST(0,$J93/2,$M93,TRUE))*$D93+($K93="Steady Growth")*(AND(CB$6&gt;=$F93,CB$6&lt;=$H93)*((CB$6-$F93+1)/($J93*($J93+1)/2)*$D93))+($K93="custom")*CustCF!BV93</f>
        <v>0</v>
      </c>
      <c r="CC93" s="95">
        <f>($K93="Bell Curve")*(_xlfn.NORM.DIST(AND(CC$6&gt;=$F93,CC$6&lt;=$H93)*(CC$6-$F93+1),$J93/2,$M93,TRUE)-_xlfn.NORM.DIST(AND(CC$6&gt;=$F93,CC$6&lt;=$H93)*(CB$6-$F93+1),$J93/2,$M93,TRUE))/(1-2*_xlfn.NORM.DIST(0,$J93/2,$M93,TRUE))*$D93+($K93="Steady Growth")*(AND(CC$6&gt;=$F93,CC$6&lt;=$H93)*((CC$6-$F93+1)/($J93*($J93+1)/2)*$D93))+($K93="custom")*CustCF!BW93</f>
        <v>0</v>
      </c>
      <c r="CD93" s="95">
        <f>($K93="Bell Curve")*(_xlfn.NORM.DIST(AND(CD$6&gt;=$F93,CD$6&lt;=$H93)*(CD$6-$F93+1),$J93/2,$M93,TRUE)-_xlfn.NORM.DIST(AND(CD$6&gt;=$F93,CD$6&lt;=$H93)*(CC$6-$F93+1),$J93/2,$M93,TRUE))/(1-2*_xlfn.NORM.DIST(0,$J93/2,$M93,TRUE))*$D93+($K93="Steady Growth")*(AND(CD$6&gt;=$F93,CD$6&lt;=$H93)*((CD$6-$F93+1)/($J93*($J93+1)/2)*$D93))+($K93="custom")*CustCF!BX93</f>
        <v>0</v>
      </c>
      <c r="CE93" s="95">
        <f>($K93="Bell Curve")*(_xlfn.NORM.DIST(AND(CE$6&gt;=$F93,CE$6&lt;=$H93)*(CE$6-$F93+1),$J93/2,$M93,TRUE)-_xlfn.NORM.DIST(AND(CE$6&gt;=$F93,CE$6&lt;=$H93)*(CD$6-$F93+1),$J93/2,$M93,TRUE))/(1-2*_xlfn.NORM.DIST(0,$J93/2,$M93,TRUE))*$D93+($K93="Steady Growth")*(AND(CE$6&gt;=$F93,CE$6&lt;=$H93)*((CE$6-$F93+1)/($J93*($J93+1)/2)*$D93))+($K93="custom")*CustCF!BY93</f>
        <v>0</v>
      </c>
      <c r="CF93" s="95">
        <f>($K93="Bell Curve")*(_xlfn.NORM.DIST(AND(CF$6&gt;=$F93,CF$6&lt;=$H93)*(CF$6-$F93+1),$J93/2,$M93,TRUE)-_xlfn.NORM.DIST(AND(CF$6&gt;=$F93,CF$6&lt;=$H93)*(CE$6-$F93+1),$J93/2,$M93,TRUE))/(1-2*_xlfn.NORM.DIST(0,$J93/2,$M93,TRUE))*$D93+($K93="Steady Growth")*(AND(CF$6&gt;=$F93,CF$6&lt;=$H93)*((CF$6-$F93+1)/($J93*($J93+1)/2)*$D93))+($K93="custom")*CustCF!BZ93</f>
        <v>0</v>
      </c>
      <c r="CG93" s="95">
        <f>($K93="Bell Curve")*(_xlfn.NORM.DIST(AND(CG$6&gt;=$F93,CG$6&lt;=$H93)*(CG$6-$F93+1),$J93/2,$M93,TRUE)-_xlfn.NORM.DIST(AND(CG$6&gt;=$F93,CG$6&lt;=$H93)*(CF$6-$F93+1),$J93/2,$M93,TRUE))/(1-2*_xlfn.NORM.DIST(0,$J93/2,$M93,TRUE))*$D93+($K93="Steady Growth")*(AND(CG$6&gt;=$F93,CG$6&lt;=$H93)*((CG$6-$F93+1)/($J93*($J93+1)/2)*$D93))+($K93="custom")*CustCF!CA93</f>
        <v>0</v>
      </c>
      <c r="CH93" s="95">
        <f>($K93="Bell Curve")*(_xlfn.NORM.DIST(AND(CH$6&gt;=$F93,CH$6&lt;=$H93)*(CH$6-$F93+1),$J93/2,$M93,TRUE)-_xlfn.NORM.DIST(AND(CH$6&gt;=$F93,CH$6&lt;=$H93)*(CG$6-$F93+1),$J93/2,$M93,TRUE))/(1-2*_xlfn.NORM.DIST(0,$J93/2,$M93,TRUE))*$D93+($K93="Steady Growth")*(AND(CH$6&gt;=$F93,CH$6&lt;=$H93)*((CH$6-$F93+1)/($J93*($J93+1)/2)*$D93))+($K93="custom")*CustCF!CB93</f>
        <v>0</v>
      </c>
      <c r="CI93" s="95">
        <f>($K93="Bell Curve")*(_xlfn.NORM.DIST(AND(CI$6&gt;=$F93,CI$6&lt;=$H93)*(CI$6-$F93+1),$J93/2,$M93,TRUE)-_xlfn.NORM.DIST(AND(CI$6&gt;=$F93,CI$6&lt;=$H93)*(CH$6-$F93+1),$J93/2,$M93,TRUE))/(1-2*_xlfn.NORM.DIST(0,$J93/2,$M93,TRUE))*$D93+($K93="Steady Growth")*(AND(CI$6&gt;=$F93,CI$6&lt;=$H93)*((CI$6-$F93+1)/($J93*($J93+1)/2)*$D93))+($K93="custom")*CustCF!CC93</f>
        <v>0</v>
      </c>
      <c r="CJ93" s="95">
        <f>($K93="Bell Curve")*(_xlfn.NORM.DIST(AND(CJ$6&gt;=$F93,CJ$6&lt;=$H93)*(CJ$6-$F93+1),$J93/2,$M93,TRUE)-_xlfn.NORM.DIST(AND(CJ$6&gt;=$F93,CJ$6&lt;=$H93)*(CI$6-$F93+1),$J93/2,$M93,TRUE))/(1-2*_xlfn.NORM.DIST(0,$J93/2,$M93,TRUE))*$D93+($K93="Steady Growth")*(AND(CJ$6&gt;=$F93,CJ$6&lt;=$H93)*((CJ$6-$F93+1)/($J93*($J93+1)/2)*$D93))+($K93="custom")*CustCF!CD93</f>
        <v>0</v>
      </c>
      <c r="CK93" s="95">
        <f>($K93="Bell Curve")*(_xlfn.NORM.DIST(AND(CK$6&gt;=$F93,CK$6&lt;=$H93)*(CK$6-$F93+1),$J93/2,$M93,TRUE)-_xlfn.NORM.DIST(AND(CK$6&gt;=$F93,CK$6&lt;=$H93)*(CJ$6-$F93+1),$J93/2,$M93,TRUE))/(1-2*_xlfn.NORM.DIST(0,$J93/2,$M93,TRUE))*$D93+($K93="Steady Growth")*(AND(CK$6&gt;=$F93,CK$6&lt;=$H93)*((CK$6-$F93+1)/($J93*($J93+1)/2)*$D93))+($K93="custom")*CustCF!CE93</f>
        <v>0</v>
      </c>
      <c r="CL93" s="95">
        <f>($K93="Bell Curve")*(_xlfn.NORM.DIST(AND(CL$6&gt;=$F93,CL$6&lt;=$H93)*(CL$6-$F93+1),$J93/2,$M93,TRUE)-_xlfn.NORM.DIST(AND(CL$6&gt;=$F93,CL$6&lt;=$H93)*(CK$6-$F93+1),$J93/2,$M93,TRUE))/(1-2*_xlfn.NORM.DIST(0,$J93/2,$M93,TRUE))*$D93+($K93="Steady Growth")*(AND(CL$6&gt;=$F93,CL$6&lt;=$H93)*((CL$6-$F93+1)/($J93*($J93+1)/2)*$D93))+($K93="custom")*CustCF!CF93</f>
        <v>0</v>
      </c>
      <c r="CM93" s="95">
        <f>($K93="Bell Curve")*(_xlfn.NORM.DIST(AND(CM$6&gt;=$F93,CM$6&lt;=$H93)*(CM$6-$F93+1),$J93/2,$M93,TRUE)-_xlfn.NORM.DIST(AND(CM$6&gt;=$F93,CM$6&lt;=$H93)*(CL$6-$F93+1),$J93/2,$M93,TRUE))/(1-2*_xlfn.NORM.DIST(0,$J93/2,$M93,TRUE))*$D93+($K93="Steady Growth")*(AND(CM$6&gt;=$F93,CM$6&lt;=$H93)*((CM$6-$F93+1)/($J93*($J93+1)/2)*$D93))+($K93="custom")*CustCF!CG93</f>
        <v>0</v>
      </c>
      <c r="CN93" s="95">
        <f>($K93="Bell Curve")*(_xlfn.NORM.DIST(AND(CN$6&gt;=$F93,CN$6&lt;=$H93)*(CN$6-$F93+1),$J93/2,$M93,TRUE)-_xlfn.NORM.DIST(AND(CN$6&gt;=$F93,CN$6&lt;=$H93)*(CM$6-$F93+1),$J93/2,$M93,TRUE))/(1-2*_xlfn.NORM.DIST(0,$J93/2,$M93,TRUE))*$D93+($K93="Steady Growth")*(AND(CN$6&gt;=$F93,CN$6&lt;=$H93)*((CN$6-$F93+1)/($J93*($J93+1)/2)*$D93))+($K93="custom")*CustCF!CH93</f>
        <v>0</v>
      </c>
      <c r="CO93" s="95">
        <f>($K93="Bell Curve")*(_xlfn.NORM.DIST(AND(CO$6&gt;=$F93,CO$6&lt;=$H93)*(CO$6-$F93+1),$J93/2,$M93,TRUE)-_xlfn.NORM.DIST(AND(CO$6&gt;=$F93,CO$6&lt;=$H93)*(CN$6-$F93+1),$J93/2,$M93,TRUE))/(1-2*_xlfn.NORM.DIST(0,$J93/2,$M93,TRUE))*$D93+($K93="Steady Growth")*(AND(CO$6&gt;=$F93,CO$6&lt;=$H93)*((CO$6-$F93+1)/($J93*($J93+1)/2)*$D93))+($K93="custom")*CustCF!CI93</f>
        <v>0</v>
      </c>
      <c r="CP93" s="95">
        <f>($K93="Bell Curve")*(_xlfn.NORM.DIST(AND(CP$6&gt;=$F93,CP$6&lt;=$H93)*(CP$6-$F93+1),$J93/2,$M93,TRUE)-_xlfn.NORM.DIST(AND(CP$6&gt;=$F93,CP$6&lt;=$H93)*(CO$6-$F93+1),$J93/2,$M93,TRUE))/(1-2*_xlfn.NORM.DIST(0,$J93/2,$M93,TRUE))*$D93+($K93="Steady Growth")*(AND(CP$6&gt;=$F93,CP$6&lt;=$H93)*((CP$6-$F93+1)/($J93*($J93+1)/2)*$D93))+($K93="custom")*CustCF!CJ93</f>
        <v>0</v>
      </c>
      <c r="CQ93" s="95">
        <f>($K93="Bell Curve")*(_xlfn.NORM.DIST(AND(CQ$6&gt;=$F93,CQ$6&lt;=$H93)*(CQ$6-$F93+1),$J93/2,$M93,TRUE)-_xlfn.NORM.DIST(AND(CQ$6&gt;=$F93,CQ$6&lt;=$H93)*(CP$6-$F93+1),$J93/2,$M93,TRUE))/(1-2*_xlfn.NORM.DIST(0,$J93/2,$M93,TRUE))*$D93+($K93="Steady Growth")*(AND(CQ$6&gt;=$F93,CQ$6&lt;=$H93)*((CQ$6-$F93+1)/($J93*($J93+1)/2)*$D93))+($K93="custom")*CustCF!CK93</f>
        <v>0</v>
      </c>
      <c r="CR93" s="95">
        <f>($K93="Bell Curve")*(_xlfn.NORM.DIST(AND(CR$6&gt;=$F93,CR$6&lt;=$H93)*(CR$6-$F93+1),$J93/2,$M93,TRUE)-_xlfn.NORM.DIST(AND(CR$6&gt;=$F93,CR$6&lt;=$H93)*(CQ$6-$F93+1),$J93/2,$M93,TRUE))/(1-2*_xlfn.NORM.DIST(0,$J93/2,$M93,TRUE))*$D93+($K93="Steady Growth")*(AND(CR$6&gt;=$F93,CR$6&lt;=$H93)*((CR$6-$F93+1)/($J93*($J93+1)/2)*$D93))+($K93="custom")*CustCF!CL93</f>
        <v>0</v>
      </c>
      <c r="CS93" s="95">
        <f>($K93="Bell Curve")*(_xlfn.NORM.DIST(AND(CS$6&gt;=$F93,CS$6&lt;=$H93)*(CS$6-$F93+1),$J93/2,$M93,TRUE)-_xlfn.NORM.DIST(AND(CS$6&gt;=$F93,CS$6&lt;=$H93)*(CR$6-$F93+1),$J93/2,$M93,TRUE))/(1-2*_xlfn.NORM.DIST(0,$J93/2,$M93,TRUE))*$D93+($K93="Steady Growth")*(AND(CS$6&gt;=$F93,CS$6&lt;=$H93)*((CS$6-$F93+1)/($J93*($J93+1)/2)*$D93))+($K93="custom")*CustCF!CM93</f>
        <v>0</v>
      </c>
      <c r="CT93" s="95">
        <f>($K93="Bell Curve")*(_xlfn.NORM.DIST(AND(CT$6&gt;=$F93,CT$6&lt;=$H93)*(CT$6-$F93+1),$J93/2,$M93,TRUE)-_xlfn.NORM.DIST(AND(CT$6&gt;=$F93,CT$6&lt;=$H93)*(CS$6-$F93+1),$J93/2,$M93,TRUE))/(1-2*_xlfn.NORM.DIST(0,$J93/2,$M93,TRUE))*$D93+($K93="Steady Growth")*(AND(CT$6&gt;=$F93,CT$6&lt;=$H93)*((CT$6-$F93+1)/($J93*($J93+1)/2)*$D93))+($K93="custom")*CustCF!CN93</f>
        <v>0</v>
      </c>
      <c r="CU93" s="95">
        <f>($K93="Bell Curve")*(_xlfn.NORM.DIST(AND(CU$6&gt;=$F93,CU$6&lt;=$H93)*(CU$6-$F93+1),$J93/2,$M93,TRUE)-_xlfn.NORM.DIST(AND(CU$6&gt;=$F93,CU$6&lt;=$H93)*(CT$6-$F93+1),$J93/2,$M93,TRUE))/(1-2*_xlfn.NORM.DIST(0,$J93/2,$M93,TRUE))*$D93+($K93="Steady Growth")*(AND(CU$6&gt;=$F93,CU$6&lt;=$H93)*((CU$6-$F93+1)/($J93*($J93+1)/2)*$D93))+($K93="custom")*CustCF!CO93</f>
        <v>0</v>
      </c>
      <c r="CV93" s="95">
        <f>($K93="Bell Curve")*(_xlfn.NORM.DIST(AND(CV$6&gt;=$F93,CV$6&lt;=$H93)*(CV$6-$F93+1),$J93/2,$M93,TRUE)-_xlfn.NORM.DIST(AND(CV$6&gt;=$F93,CV$6&lt;=$H93)*(CU$6-$F93+1),$J93/2,$M93,TRUE))/(1-2*_xlfn.NORM.DIST(0,$J93/2,$M93,TRUE))*$D93+($K93="Steady Growth")*(AND(CV$6&gt;=$F93,CV$6&lt;=$H93)*((CV$6-$F93+1)/($J93*($J93+1)/2)*$D93))+($K93="custom")*CustCF!CP93</f>
        <v>0</v>
      </c>
      <c r="CW93" s="95">
        <f>($K93="Bell Curve")*(_xlfn.NORM.DIST(AND(CW$6&gt;=$F93,CW$6&lt;=$H93)*(CW$6-$F93+1),$J93/2,$M93,TRUE)-_xlfn.NORM.DIST(AND(CW$6&gt;=$F93,CW$6&lt;=$H93)*(CV$6-$F93+1),$J93/2,$M93,TRUE))/(1-2*_xlfn.NORM.DIST(0,$J93/2,$M93,TRUE))*$D93+($K93="Steady Growth")*(AND(CW$6&gt;=$F93,CW$6&lt;=$H93)*((CW$6-$F93+1)/($J93*($J93+1)/2)*$D93))+($K93="custom")*CustCF!CQ93</f>
        <v>0</v>
      </c>
      <c r="CX93" s="95">
        <f>($K93="Bell Curve")*(_xlfn.NORM.DIST(AND(CX$6&gt;=$F93,CX$6&lt;=$H93)*(CX$6-$F93+1),$J93/2,$M93,TRUE)-_xlfn.NORM.DIST(AND(CX$6&gt;=$F93,CX$6&lt;=$H93)*(CW$6-$F93+1),$J93/2,$M93,TRUE))/(1-2*_xlfn.NORM.DIST(0,$J93/2,$M93,TRUE))*$D93+($K93="Steady Growth")*(AND(CX$6&gt;=$F93,CX$6&lt;=$H93)*((CX$6-$F93+1)/($J93*($J93+1)/2)*$D93))+($K93="custom")*CustCF!CR93</f>
        <v>0</v>
      </c>
      <c r="CY93" s="95">
        <f>($K93="Bell Curve")*(_xlfn.NORM.DIST(AND(CY$6&gt;=$F93,CY$6&lt;=$H93)*(CY$6-$F93+1),$J93/2,$M93,TRUE)-_xlfn.NORM.DIST(AND(CY$6&gt;=$F93,CY$6&lt;=$H93)*(CX$6-$F93+1),$J93/2,$M93,TRUE))/(1-2*_xlfn.NORM.DIST(0,$J93/2,$M93,TRUE))*$D93+($K93="Steady Growth")*(AND(CY$6&gt;=$F93,CY$6&lt;=$H93)*((CY$6-$F93+1)/($J93*($J93+1)/2)*$D93))+($K93="custom")*CustCF!CS93</f>
        <v>0</v>
      </c>
      <c r="CZ93" s="95">
        <f>($K93="Bell Curve")*(_xlfn.NORM.DIST(AND(CZ$6&gt;=$F93,CZ$6&lt;=$H93)*(CZ$6-$F93+1),$J93/2,$M93,TRUE)-_xlfn.NORM.DIST(AND(CZ$6&gt;=$F93,CZ$6&lt;=$H93)*(CY$6-$F93+1),$J93/2,$M93,TRUE))/(1-2*_xlfn.NORM.DIST(0,$J93/2,$M93,TRUE))*$D93+($K93="Steady Growth")*(AND(CZ$6&gt;=$F93,CZ$6&lt;=$H93)*((CZ$6-$F93+1)/($J93*($J93+1)/2)*$D93))+($K93="custom")*CustCF!CT93</f>
        <v>0</v>
      </c>
      <c r="DA93" s="95">
        <f>($K93="Bell Curve")*(_xlfn.NORM.DIST(AND(DA$6&gt;=$F93,DA$6&lt;=$H93)*(DA$6-$F93+1),$J93/2,$M93,TRUE)-_xlfn.NORM.DIST(AND(DA$6&gt;=$F93,DA$6&lt;=$H93)*(CZ$6-$F93+1),$J93/2,$M93,TRUE))/(1-2*_xlfn.NORM.DIST(0,$J93/2,$M93,TRUE))*$D93+($K93="Steady Growth")*(AND(DA$6&gt;=$F93,DA$6&lt;=$H93)*((DA$6-$F93+1)/($J93*($J93+1)/2)*$D93))+($K93="custom")*CustCF!CU93</f>
        <v>0</v>
      </c>
      <c r="DB93" s="95">
        <f>($K93="Bell Curve")*(_xlfn.NORM.DIST(AND(DB$6&gt;=$F93,DB$6&lt;=$H93)*(DB$6-$F93+1),$J93/2,$M93,TRUE)-_xlfn.NORM.DIST(AND(DB$6&gt;=$F93,DB$6&lt;=$H93)*(DA$6-$F93+1),$J93/2,$M93,TRUE))/(1-2*_xlfn.NORM.DIST(0,$J93/2,$M93,TRUE))*$D93+($K93="Steady Growth")*(AND(DB$6&gt;=$F93,DB$6&lt;=$H93)*((DB$6-$F93+1)/($J93*($J93+1)/2)*$D93))+($K93="custom")*CustCF!CV93</f>
        <v>0</v>
      </c>
      <c r="DC93" s="95">
        <f>($K93="Bell Curve")*(_xlfn.NORM.DIST(AND(DC$6&gt;=$F93,DC$6&lt;=$H93)*(DC$6-$F93+1),$J93/2,$M93,TRUE)-_xlfn.NORM.DIST(AND(DC$6&gt;=$F93,DC$6&lt;=$H93)*(DB$6-$F93+1),$J93/2,$M93,TRUE))/(1-2*_xlfn.NORM.DIST(0,$J93/2,$M93,TRUE))*$D93+($K93="Steady Growth")*(AND(DC$6&gt;=$F93,DC$6&lt;=$H93)*((DC$6-$F93+1)/($J93*($J93+1)/2)*$D93))+($K93="custom")*CustCF!CW93</f>
        <v>0</v>
      </c>
      <c r="DD93" s="95">
        <f>($K93="Bell Curve")*(_xlfn.NORM.DIST(AND(DD$6&gt;=$F93,DD$6&lt;=$H93)*(DD$6-$F93+1),$J93/2,$M93,TRUE)-_xlfn.NORM.DIST(AND(DD$6&gt;=$F93,DD$6&lt;=$H93)*(DC$6-$F93+1),$J93/2,$M93,TRUE))/(1-2*_xlfn.NORM.DIST(0,$J93/2,$M93,TRUE))*$D93+($K93="Steady Growth")*(AND(DD$6&gt;=$F93,DD$6&lt;=$H93)*((DD$6-$F93+1)/($J93*($J93+1)/2)*$D93))+($K93="custom")*CustCF!CX93</f>
        <v>0</v>
      </c>
      <c r="DE93" s="95">
        <f>($K93="Bell Curve")*(_xlfn.NORM.DIST(AND(DE$6&gt;=$F93,DE$6&lt;=$H93)*(DE$6-$F93+1),$J93/2,$M93,TRUE)-_xlfn.NORM.DIST(AND(DE$6&gt;=$F93,DE$6&lt;=$H93)*(DD$6-$F93+1),$J93/2,$M93,TRUE))/(1-2*_xlfn.NORM.DIST(0,$J93/2,$M93,TRUE))*$D93+($K93="Steady Growth")*(AND(DE$6&gt;=$F93,DE$6&lt;=$H93)*((DE$6-$F93+1)/($J93*($J93+1)/2)*$D93))+($K93="custom")*CustCF!CY93</f>
        <v>0</v>
      </c>
      <c r="DF93" s="95">
        <f>($K93="Bell Curve")*(_xlfn.NORM.DIST(AND(DF$6&gt;=$F93,DF$6&lt;=$H93)*(DF$6-$F93+1),$J93/2,$M93,TRUE)-_xlfn.NORM.DIST(AND(DF$6&gt;=$F93,DF$6&lt;=$H93)*(DE$6-$F93+1),$J93/2,$M93,TRUE))/(1-2*_xlfn.NORM.DIST(0,$J93/2,$M93,TRUE))*$D93+($K93="Steady Growth")*(AND(DF$6&gt;=$F93,DF$6&lt;=$H93)*((DF$6-$F93+1)/($J93*($J93+1)/2)*$D93))+($K93="custom")*CustCF!CZ93</f>
        <v>0</v>
      </c>
      <c r="DG93" s="95">
        <f>($K93="Bell Curve")*(_xlfn.NORM.DIST(AND(DG$6&gt;=$F93,DG$6&lt;=$H93)*(DG$6-$F93+1),$J93/2,$M93,TRUE)-_xlfn.NORM.DIST(AND(DG$6&gt;=$F93,DG$6&lt;=$H93)*(DF$6-$F93+1),$J93/2,$M93,TRUE))/(1-2*_xlfn.NORM.DIST(0,$J93/2,$M93,TRUE))*$D93+($K93="Steady Growth")*(AND(DG$6&gt;=$F93,DG$6&lt;=$H93)*((DG$6-$F93+1)/($J93*($J93+1)/2)*$D93))+($K93="custom")*CustCF!DA93</f>
        <v>0</v>
      </c>
      <c r="DH93" s="95">
        <f>($K93="Bell Curve")*(_xlfn.NORM.DIST(AND(DH$6&gt;=$F93,DH$6&lt;=$H93)*(DH$6-$F93+1),$J93/2,$M93,TRUE)-_xlfn.NORM.DIST(AND(DH$6&gt;=$F93,DH$6&lt;=$H93)*(DG$6-$F93+1),$J93/2,$M93,TRUE))/(1-2*_xlfn.NORM.DIST(0,$J93/2,$M93,TRUE))*$D93+($K93="Steady Growth")*(AND(DH$6&gt;=$F93,DH$6&lt;=$H93)*((DH$6-$F93+1)/($J93*($J93+1)/2)*$D93))+($K93="custom")*CustCF!DB93</f>
        <v>0</v>
      </c>
      <c r="DI93" s="95">
        <f>($K93="Bell Curve")*(_xlfn.NORM.DIST(AND(DI$6&gt;=$F93,DI$6&lt;=$H93)*(DI$6-$F93+1),$J93/2,$M93,TRUE)-_xlfn.NORM.DIST(AND(DI$6&gt;=$F93,DI$6&lt;=$H93)*(DH$6-$F93+1),$J93/2,$M93,TRUE))/(1-2*_xlfn.NORM.DIST(0,$J93/2,$M93,TRUE))*$D93+($K93="Steady Growth")*(AND(DI$6&gt;=$F93,DI$6&lt;=$H93)*((DI$6-$F93+1)/($J93*($J93+1)/2)*$D93))+($K93="custom")*CustCF!DC93</f>
        <v>0</v>
      </c>
      <c r="DJ93" s="95">
        <f>($K93="Bell Curve")*(_xlfn.NORM.DIST(AND(DJ$6&gt;=$F93,DJ$6&lt;=$H93)*(DJ$6-$F93+1),$J93/2,$M93,TRUE)-_xlfn.NORM.DIST(AND(DJ$6&gt;=$F93,DJ$6&lt;=$H93)*(DI$6-$F93+1),$J93/2,$M93,TRUE))/(1-2*_xlfn.NORM.DIST(0,$J93/2,$M93,TRUE))*$D93+($K93="Steady Growth")*(AND(DJ$6&gt;=$F93,DJ$6&lt;=$H93)*((DJ$6-$F93+1)/($J93*($J93+1)/2)*$D93))+($K93="custom")*CustCF!DD93</f>
        <v>0</v>
      </c>
      <c r="DK93" s="95">
        <f>($K93="Bell Curve")*(_xlfn.NORM.DIST(AND(DK$6&gt;=$F93,DK$6&lt;=$H93)*(DK$6-$F93+1),$J93/2,$M93,TRUE)-_xlfn.NORM.DIST(AND(DK$6&gt;=$F93,DK$6&lt;=$H93)*(DJ$6-$F93+1),$J93/2,$M93,TRUE))/(1-2*_xlfn.NORM.DIST(0,$J93/2,$M93,TRUE))*$D93+($K93="Steady Growth")*(AND(DK$6&gt;=$F93,DK$6&lt;=$H93)*((DK$6-$F93+1)/($J93*($J93+1)/2)*$D93))+($K93="custom")*CustCF!DE93</f>
        <v>0</v>
      </c>
      <c r="DL93" s="95">
        <f>($K93="Bell Curve")*(_xlfn.NORM.DIST(AND(DL$6&gt;=$F93,DL$6&lt;=$H93)*(DL$6-$F93+1),$J93/2,$M93,TRUE)-_xlfn.NORM.DIST(AND(DL$6&gt;=$F93,DL$6&lt;=$H93)*(DK$6-$F93+1),$J93/2,$M93,TRUE))/(1-2*_xlfn.NORM.DIST(0,$J93/2,$M93,TRUE))*$D93+($K93="Steady Growth")*(AND(DL$6&gt;=$F93,DL$6&lt;=$H93)*((DL$6-$F93+1)/($J93*($J93+1)/2)*$D93))+($K93="custom")*CustCF!DF93</f>
        <v>0</v>
      </c>
      <c r="DM93" s="95">
        <f>($K93="Bell Curve")*(_xlfn.NORM.DIST(AND(DM$6&gt;=$F93,DM$6&lt;=$H93)*(DM$6-$F93+1),$J93/2,$M93,TRUE)-_xlfn.NORM.DIST(AND(DM$6&gt;=$F93,DM$6&lt;=$H93)*(DL$6-$F93+1),$J93/2,$M93,TRUE))/(1-2*_xlfn.NORM.DIST(0,$J93/2,$M93,TRUE))*$D93+($K93="Steady Growth")*(AND(DM$6&gt;=$F93,DM$6&lt;=$H93)*((DM$6-$F93+1)/($J93*($J93+1)/2)*$D93))+($K93="custom")*CustCF!DG93</f>
        <v>0</v>
      </c>
      <c r="DN93" s="95">
        <f>($K93="Bell Curve")*(_xlfn.NORM.DIST(AND(DN$6&gt;=$F93,DN$6&lt;=$H93)*(DN$6-$F93+1),$J93/2,$M93,TRUE)-_xlfn.NORM.DIST(AND(DN$6&gt;=$F93,DN$6&lt;=$H93)*(DM$6-$F93+1),$J93/2,$M93,TRUE))/(1-2*_xlfn.NORM.DIST(0,$J93/2,$M93,TRUE))*$D93+($K93="Steady Growth")*(AND(DN$6&gt;=$F93,DN$6&lt;=$H93)*((DN$6-$F93+1)/($J93*($J93+1)/2)*$D93))+($K93="custom")*CustCF!DH93</f>
        <v>0</v>
      </c>
      <c r="DO93" s="95">
        <f>($K93="Bell Curve")*(_xlfn.NORM.DIST(AND(DO$6&gt;=$F93,DO$6&lt;=$H93)*(DO$6-$F93+1),$J93/2,$M93,TRUE)-_xlfn.NORM.DIST(AND(DO$6&gt;=$F93,DO$6&lt;=$H93)*(DN$6-$F93+1),$J93/2,$M93,TRUE))/(1-2*_xlfn.NORM.DIST(0,$J93/2,$M93,TRUE))*$D93+($K93="Steady Growth")*(AND(DO$6&gt;=$F93,DO$6&lt;=$H93)*((DO$6-$F93+1)/($J93*($J93+1)/2)*$D93))+($K93="custom")*CustCF!DI93</f>
        <v>0</v>
      </c>
      <c r="DP93" s="95">
        <f>($K93="Bell Curve")*(_xlfn.NORM.DIST(AND(DP$6&gt;=$F93,DP$6&lt;=$H93)*(DP$6-$F93+1),$J93/2,$M93,TRUE)-_xlfn.NORM.DIST(AND(DP$6&gt;=$F93,DP$6&lt;=$H93)*(DO$6-$F93+1),$J93/2,$M93,TRUE))/(1-2*_xlfn.NORM.DIST(0,$J93/2,$M93,TRUE))*$D93+($K93="Steady Growth")*(AND(DP$6&gt;=$F93,DP$6&lt;=$H93)*((DP$6-$F93+1)/($J93*($J93+1)/2)*$D93))+($K93="custom")*CustCF!DJ93</f>
        <v>0</v>
      </c>
      <c r="DQ93" s="95">
        <f>($K93="Bell Curve")*(_xlfn.NORM.DIST(AND(DQ$6&gt;=$F93,DQ$6&lt;=$H93)*(DQ$6-$F93+1),$J93/2,$M93,TRUE)-_xlfn.NORM.DIST(AND(DQ$6&gt;=$F93,DQ$6&lt;=$H93)*(DP$6-$F93+1),$J93/2,$M93,TRUE))/(1-2*_xlfn.NORM.DIST(0,$J93/2,$M93,TRUE))*$D93+($K93="Steady Growth")*(AND(DQ$6&gt;=$F93,DQ$6&lt;=$H93)*((DQ$6-$F93+1)/($J93*($J93+1)/2)*$D93))+($K93="custom")*CustCF!DK93</f>
        <v>0</v>
      </c>
      <c r="DR93" s="95">
        <f>($K93="Bell Curve")*(_xlfn.NORM.DIST(AND(DR$6&gt;=$F93,DR$6&lt;=$H93)*(DR$6-$F93+1),$J93/2,$M93,TRUE)-_xlfn.NORM.DIST(AND(DR$6&gt;=$F93,DR$6&lt;=$H93)*(DQ$6-$F93+1),$J93/2,$M93,TRUE))/(1-2*_xlfn.NORM.DIST(0,$J93/2,$M93,TRUE))*$D93+($K93="Steady Growth")*(AND(DR$6&gt;=$F93,DR$6&lt;=$H93)*((DR$6-$F93+1)/($J93*($J93+1)/2)*$D93))+($K93="custom")*CustCF!DL93</f>
        <v>0</v>
      </c>
      <c r="DS93" s="95">
        <f>($K93="Bell Curve")*(_xlfn.NORM.DIST(AND(DS$6&gt;=$F93,DS$6&lt;=$H93)*(DS$6-$F93+1),$J93/2,$M93,TRUE)-_xlfn.NORM.DIST(AND(DS$6&gt;=$F93,DS$6&lt;=$H93)*(DR$6-$F93+1),$J93/2,$M93,TRUE))/(1-2*_xlfn.NORM.DIST(0,$J93/2,$M93,TRUE))*$D93+($K93="Steady Growth")*(AND(DS$6&gt;=$F93,DS$6&lt;=$H93)*((DS$6-$F93+1)/($J93*($J93+1)/2)*$D93))+($K93="custom")*CustCF!DM93</f>
        <v>0</v>
      </c>
      <c r="DT93" s="95">
        <f>($K93="Bell Curve")*(_xlfn.NORM.DIST(AND(DT$6&gt;=$F93,DT$6&lt;=$H93)*(DT$6-$F93+1),$J93/2,$M93,TRUE)-_xlfn.NORM.DIST(AND(DT$6&gt;=$F93,DT$6&lt;=$H93)*(DS$6-$F93+1),$J93/2,$M93,TRUE))/(1-2*_xlfn.NORM.DIST(0,$J93/2,$M93,TRUE))*$D93+($K93="Steady Growth")*(AND(DT$6&gt;=$F93,DT$6&lt;=$H93)*((DT$6-$F93+1)/($J93*($J93+1)/2)*$D93))+($K93="custom")*CustCF!DN93</f>
        <v>0</v>
      </c>
      <c r="DU93" s="95">
        <f>($K93="Bell Curve")*(_xlfn.NORM.DIST(AND(DU$6&gt;=$F93,DU$6&lt;=$H93)*(DU$6-$F93+1),$J93/2,$M93,TRUE)-_xlfn.NORM.DIST(AND(DU$6&gt;=$F93,DU$6&lt;=$H93)*(DT$6-$F93+1),$J93/2,$M93,TRUE))/(1-2*_xlfn.NORM.DIST(0,$J93/2,$M93,TRUE))*$D93+($K93="Steady Growth")*(AND(DU$6&gt;=$F93,DU$6&lt;=$H93)*((DU$6-$F93+1)/($J93*($J93+1)/2)*$D93))+($K93="custom")*CustCF!DO93</f>
        <v>0</v>
      </c>
      <c r="DV93" s="95">
        <f>($K93="Bell Curve")*(_xlfn.NORM.DIST(AND(DV$6&gt;=$F93,DV$6&lt;=$H93)*(DV$6-$F93+1),$J93/2,$M93,TRUE)-_xlfn.NORM.DIST(AND(DV$6&gt;=$F93,DV$6&lt;=$H93)*(DU$6-$F93+1),$J93/2,$M93,TRUE))/(1-2*_xlfn.NORM.DIST(0,$J93/2,$M93,TRUE))*$D93+($K93="Steady Growth")*(AND(DV$6&gt;=$F93,DV$6&lt;=$H93)*((DV$6-$F93+1)/($J93*($J93+1)/2)*$D93))+($K93="custom")*CustCF!DP93</f>
        <v>0</v>
      </c>
      <c r="DW93" s="95">
        <f>($K93="Bell Curve")*(_xlfn.NORM.DIST(AND(DW$6&gt;=$F93,DW$6&lt;=$H93)*(DW$6-$F93+1),$J93/2,$M93,TRUE)-_xlfn.NORM.DIST(AND(DW$6&gt;=$F93,DW$6&lt;=$H93)*(DV$6-$F93+1),$J93/2,$M93,TRUE))/(1-2*_xlfn.NORM.DIST(0,$J93/2,$M93,TRUE))*$D93+($K93="Steady Growth")*(AND(DW$6&gt;=$F93,DW$6&lt;=$H93)*((DW$6-$F93+1)/($J93*($J93+1)/2)*$D93))+($K93="custom")*CustCF!DQ93</f>
        <v>0</v>
      </c>
      <c r="DX93" s="95">
        <f>($K93="Bell Curve")*(_xlfn.NORM.DIST(AND(DX$6&gt;=$F93,DX$6&lt;=$H93)*(DX$6-$F93+1),$J93/2,$M93,TRUE)-_xlfn.NORM.DIST(AND(DX$6&gt;=$F93,DX$6&lt;=$H93)*(DW$6-$F93+1),$J93/2,$M93,TRUE))/(1-2*_xlfn.NORM.DIST(0,$J93/2,$M93,TRUE))*$D93+($K93="Steady Growth")*(AND(DX$6&gt;=$F93,DX$6&lt;=$H93)*((DX$6-$F93+1)/($J93*($J93+1)/2)*$D93))+($K93="custom")*CustCF!DR93</f>
        <v>0</v>
      </c>
      <c r="DY93" s="95">
        <f>($K93="Bell Curve")*(_xlfn.NORM.DIST(AND(DY$6&gt;=$F93,DY$6&lt;=$H93)*(DY$6-$F93+1),$J93/2,$M93,TRUE)-_xlfn.NORM.DIST(AND(DY$6&gt;=$F93,DY$6&lt;=$H93)*(DX$6-$F93+1),$J93/2,$M93,TRUE))/(1-2*_xlfn.NORM.DIST(0,$J93/2,$M93,TRUE))*$D93+($K93="Steady Growth")*(AND(DY$6&gt;=$F93,DY$6&lt;=$H93)*((DY$6-$F93+1)/($J93*($J93+1)/2)*$D93))+($K93="custom")*CustCF!DS93</f>
        <v>0</v>
      </c>
      <c r="DZ93" s="95">
        <f>($K93="Bell Curve")*(_xlfn.NORM.DIST(AND(DZ$6&gt;=$F93,DZ$6&lt;=$H93)*(DZ$6-$F93+1),$J93/2,$M93,TRUE)-_xlfn.NORM.DIST(AND(DZ$6&gt;=$F93,DZ$6&lt;=$H93)*(DY$6-$F93+1),$J93/2,$M93,TRUE))/(1-2*_xlfn.NORM.DIST(0,$J93/2,$M93,TRUE))*$D93+($K93="Steady Growth")*(AND(DZ$6&gt;=$F93,DZ$6&lt;=$H93)*((DZ$6-$F93+1)/($J93*($J93+1)/2)*$D93))+($K93="custom")*CustCF!DT93</f>
        <v>0</v>
      </c>
      <c r="EA93" s="95">
        <f>($K93="Bell Curve")*(_xlfn.NORM.DIST(AND(EA$6&gt;=$F93,EA$6&lt;=$H93)*(EA$6-$F93+1),$J93/2,$M93,TRUE)-_xlfn.NORM.DIST(AND(EA$6&gt;=$F93,EA$6&lt;=$H93)*(DZ$6-$F93+1),$J93/2,$M93,TRUE))/(1-2*_xlfn.NORM.DIST(0,$J93/2,$M93,TRUE))*$D93+($K93="Steady Growth")*(AND(EA$6&gt;=$F93,EA$6&lt;=$H93)*((EA$6-$F93+1)/($J93*($J93+1)/2)*$D93))+($K93="custom")*CustCF!DU93</f>
        <v>0</v>
      </c>
      <c r="EB93" s="95">
        <f>($K93="Bell Curve")*(_xlfn.NORM.DIST(AND(EB$6&gt;=$F93,EB$6&lt;=$H93)*(EB$6-$F93+1),$J93/2,$M93,TRUE)-_xlfn.NORM.DIST(AND(EB$6&gt;=$F93,EB$6&lt;=$H93)*(EA$6-$F93+1),$J93/2,$M93,TRUE))/(1-2*_xlfn.NORM.DIST(0,$J93/2,$M93,TRUE))*$D93+($K93="Steady Growth")*(AND(EB$6&gt;=$F93,EB$6&lt;=$H93)*((EB$6-$F93+1)/($J93*($J93+1)/2)*$D93))+($K93="custom")*CustCF!DV93</f>
        <v>0</v>
      </c>
      <c r="EC93" s="95">
        <f>($K93="Bell Curve")*(_xlfn.NORM.DIST(AND(EC$6&gt;=$F93,EC$6&lt;=$H93)*(EC$6-$F93+1),$J93/2,$M93,TRUE)-_xlfn.NORM.DIST(AND(EC$6&gt;=$F93,EC$6&lt;=$H93)*(EB$6-$F93+1),$J93/2,$M93,TRUE))/(1-2*_xlfn.NORM.DIST(0,$J93/2,$M93,TRUE))*$D93+($K93="Steady Growth")*(AND(EC$6&gt;=$F93,EC$6&lt;=$H93)*((EC$6-$F93+1)/($J93*($J93+1)/2)*$D93))+($K93="custom")*CustCF!DW93</f>
        <v>0</v>
      </c>
      <c r="ED93" s="95">
        <f>($K93="Bell Curve")*(_xlfn.NORM.DIST(AND(ED$6&gt;=$F93,ED$6&lt;=$H93)*(ED$6-$F93+1),$J93/2,$M93,TRUE)-_xlfn.NORM.DIST(AND(ED$6&gt;=$F93,ED$6&lt;=$H93)*(EC$6-$F93+1),$J93/2,$M93,TRUE))/(1-2*_xlfn.NORM.DIST(0,$J93/2,$M93,TRUE))*$D93+($K93="Steady Growth")*(AND(ED$6&gt;=$F93,ED$6&lt;=$H93)*((ED$6-$F93+1)/($J93*($J93+1)/2)*$D93))+($K93="custom")*CustCF!DX93</f>
        <v>0</v>
      </c>
      <c r="EE93" s="95">
        <f>($K93="Bell Curve")*(_xlfn.NORM.DIST(AND(EE$6&gt;=$F93,EE$6&lt;=$H93)*(EE$6-$F93+1),$J93/2,$M93,TRUE)-_xlfn.NORM.DIST(AND(EE$6&gt;=$F93,EE$6&lt;=$H93)*(ED$6-$F93+1),$J93/2,$M93,TRUE))/(1-2*_xlfn.NORM.DIST(0,$J93/2,$M93,TRUE))*$D93+($K93="Steady Growth")*(AND(EE$6&gt;=$F93,EE$6&lt;=$H93)*((EE$6-$F93+1)/($J93*($J93+1)/2)*$D93))+($K93="custom")*CustCF!DY93</f>
        <v>0</v>
      </c>
      <c r="EF93" s="95">
        <f>($K93="Bell Curve")*(_xlfn.NORM.DIST(AND(EF$6&gt;=$F93,EF$6&lt;=$H93)*(EF$6-$F93+1),$J93/2,$M93,TRUE)-_xlfn.NORM.DIST(AND(EF$6&gt;=$F93,EF$6&lt;=$H93)*(EE$6-$F93+1),$J93/2,$M93,TRUE))/(1-2*_xlfn.NORM.DIST(0,$J93/2,$M93,TRUE))*$D93+($K93="Steady Growth")*(AND(EF$6&gt;=$F93,EF$6&lt;=$H93)*((EF$6-$F93+1)/($J93*($J93+1)/2)*$D93))+($K93="custom")*CustCF!DZ93</f>
        <v>0</v>
      </c>
      <c r="EG93" s="95">
        <f>($K93="Bell Curve")*(_xlfn.NORM.DIST(AND(EG$6&gt;=$F93,EG$6&lt;=$H93)*(EG$6-$F93+1),$J93/2,$M93,TRUE)-_xlfn.NORM.DIST(AND(EG$6&gt;=$F93,EG$6&lt;=$H93)*(EF$6-$F93+1),$J93/2,$M93,TRUE))/(1-2*_xlfn.NORM.DIST(0,$J93/2,$M93,TRUE))*$D93+($K93="Steady Growth")*(AND(EG$6&gt;=$F93,EG$6&lt;=$H93)*((EG$6-$F93+1)/($J93*($J93+1)/2)*$D93))+($K93="custom")*CustCF!EA93</f>
        <v>0</v>
      </c>
      <c r="EH93" s="95">
        <f>($K93="Bell Curve")*(_xlfn.NORM.DIST(AND(EH$6&gt;=$F93,EH$6&lt;=$H93)*(EH$6-$F93+1),$J93/2,$M93,TRUE)-_xlfn.NORM.DIST(AND(EH$6&gt;=$F93,EH$6&lt;=$H93)*(EG$6-$F93+1),$J93/2,$M93,TRUE))/(1-2*_xlfn.NORM.DIST(0,$J93/2,$M93,TRUE))*$D93+($K93="Steady Growth")*(AND(EH$6&gt;=$F93,EH$6&lt;=$H93)*((EH$6-$F93+1)/($J93*($J93+1)/2)*$D93))+($K93="custom")*CustCF!EB93</f>
        <v>0</v>
      </c>
      <c r="EI93" s="95">
        <f>($K93="Bell Curve")*(_xlfn.NORM.DIST(AND(EI$6&gt;=$F93,EI$6&lt;=$H93)*(EI$6-$F93+1),$J93/2,$M93,TRUE)-_xlfn.NORM.DIST(AND(EI$6&gt;=$F93,EI$6&lt;=$H93)*(EH$6-$F93+1),$J93/2,$M93,TRUE))/(1-2*_xlfn.NORM.DIST(0,$J93/2,$M93,TRUE))*$D93+($K93="Steady Growth")*(AND(EI$6&gt;=$F93,EI$6&lt;=$H93)*((EI$6-$F93+1)/($J93*($J93+1)/2)*$D93))+($K93="custom")*CustCF!EC93</f>
        <v>0</v>
      </c>
      <c r="EJ93" s="95">
        <f>($K93="Bell Curve")*(_xlfn.NORM.DIST(AND(EJ$6&gt;=$F93,EJ$6&lt;=$H93)*(EJ$6-$F93+1),$J93/2,$M93,TRUE)-_xlfn.NORM.DIST(AND(EJ$6&gt;=$F93,EJ$6&lt;=$H93)*(EI$6-$F93+1),$J93/2,$M93,TRUE))/(1-2*_xlfn.NORM.DIST(0,$J93/2,$M93,TRUE))*$D93+($K93="Steady Growth")*(AND(EJ$6&gt;=$F93,EJ$6&lt;=$H93)*((EJ$6-$F93+1)/($J93*($J93+1)/2)*$D93))+($K93="custom")*CustCF!ED93</f>
        <v>0</v>
      </c>
      <c r="EK93" s="95">
        <f>($K93="Bell Curve")*(_xlfn.NORM.DIST(AND(EK$6&gt;=$F93,EK$6&lt;=$H93)*(EK$6-$F93+1),$J93/2,$M93,TRUE)-_xlfn.NORM.DIST(AND(EK$6&gt;=$F93,EK$6&lt;=$H93)*(EJ$6-$F93+1),$J93/2,$M93,TRUE))/(1-2*_xlfn.NORM.DIST(0,$J93/2,$M93,TRUE))*$D93+($K93="Steady Growth")*(AND(EK$6&gt;=$F93,EK$6&lt;=$H93)*((EK$6-$F93+1)/($J93*($J93+1)/2)*$D93))+($K93="custom")*CustCF!EE93</f>
        <v>0</v>
      </c>
      <c r="EL93" s="95">
        <f>($K93="Bell Curve")*(_xlfn.NORM.DIST(AND(EL$6&gt;=$F93,EL$6&lt;=$H93)*(EL$6-$F93+1),$J93/2,$M93,TRUE)-_xlfn.NORM.DIST(AND(EL$6&gt;=$F93,EL$6&lt;=$H93)*(EK$6-$F93+1),$J93/2,$M93,TRUE))/(1-2*_xlfn.NORM.DIST(0,$J93/2,$M93,TRUE))*$D93+($K93="Steady Growth")*(AND(EL$6&gt;=$F93,EL$6&lt;=$H93)*((EL$6-$F93+1)/($J93*($J93+1)/2)*$D93))+($K93="custom")*CustCF!EF93</f>
        <v>0</v>
      </c>
      <c r="EM93" s="95">
        <f>($K93="Bell Curve")*(_xlfn.NORM.DIST(AND(EM$6&gt;=$F93,EM$6&lt;=$H93)*(EM$6-$F93+1),$J93/2,$M93,TRUE)-_xlfn.NORM.DIST(AND(EM$6&gt;=$F93,EM$6&lt;=$H93)*(EL$6-$F93+1),$J93/2,$M93,TRUE))/(1-2*_xlfn.NORM.DIST(0,$J93/2,$M93,TRUE))*$D93+($K93="Steady Growth")*(AND(EM$6&gt;=$F93,EM$6&lt;=$H93)*((EM$6-$F93+1)/($J93*($J93+1)/2)*$D93))+($K93="custom")*CustCF!EG93</f>
        <v>0</v>
      </c>
      <c r="EN93" s="95">
        <f>($K93="Bell Curve")*(_xlfn.NORM.DIST(AND(EN$6&gt;=$F93,EN$6&lt;=$H93)*(EN$6-$F93+1),$J93/2,$M93,TRUE)-_xlfn.NORM.DIST(AND(EN$6&gt;=$F93,EN$6&lt;=$H93)*(EM$6-$F93+1),$J93/2,$M93,TRUE))/(1-2*_xlfn.NORM.DIST(0,$J93/2,$M93,TRUE))*$D93+($K93="Steady Growth")*(AND(EN$6&gt;=$F93,EN$6&lt;=$H93)*((EN$6-$F93+1)/($J93*($J93+1)/2)*$D93))+($K93="custom")*CustCF!EH93</f>
        <v>0</v>
      </c>
      <c r="EO93" s="95">
        <f>($K93="Bell Curve")*(_xlfn.NORM.DIST(AND(EO$6&gt;=$F93,EO$6&lt;=$H93)*(EO$6-$F93+1),$J93/2,$M93,TRUE)-_xlfn.NORM.DIST(AND(EO$6&gt;=$F93,EO$6&lt;=$H93)*(EN$6-$F93+1),$J93/2,$M93,TRUE))/(1-2*_xlfn.NORM.DIST(0,$J93/2,$M93,TRUE))*$D93+($K93="Steady Growth")*(AND(EO$6&gt;=$F93,EO$6&lt;=$H93)*((EO$6-$F93+1)/($J93*($J93+1)/2)*$D93))+($K93="custom")*CustCF!EI93</f>
        <v>0</v>
      </c>
      <c r="EP93" s="95">
        <f>($K93="Bell Curve")*(_xlfn.NORM.DIST(AND(EP$6&gt;=$F93,EP$6&lt;=$H93)*(EP$6-$F93+1),$J93/2,$M93,TRUE)-_xlfn.NORM.DIST(AND(EP$6&gt;=$F93,EP$6&lt;=$H93)*(EO$6-$F93+1),$J93/2,$M93,TRUE))/(1-2*_xlfn.NORM.DIST(0,$J93/2,$M93,TRUE))*$D93+($K93="Steady Growth")*(AND(EP$6&gt;=$F93,EP$6&lt;=$H93)*((EP$6-$F93+1)/($J93*($J93+1)/2)*$D93))+($K93="custom")*CustCF!EJ93</f>
        <v>0</v>
      </c>
      <c r="EQ93" s="95">
        <f>($K93="Bell Curve")*(_xlfn.NORM.DIST(AND(EQ$6&gt;=$F93,EQ$6&lt;=$H93)*(EQ$6-$F93+1),$J93/2,$M93,TRUE)-_xlfn.NORM.DIST(AND(EQ$6&gt;=$F93,EQ$6&lt;=$H93)*(EP$6-$F93+1),$J93/2,$M93,TRUE))/(1-2*_xlfn.NORM.DIST(0,$J93/2,$M93,TRUE))*$D93+($K93="Steady Growth")*(AND(EQ$6&gt;=$F93,EQ$6&lt;=$H93)*((EQ$6-$F93+1)/($J93*($J93+1)/2)*$D93))+($K93="custom")*CustCF!EK93</f>
        <v>0</v>
      </c>
      <c r="ER93" s="95">
        <f>($K93="Bell Curve")*(_xlfn.NORM.DIST(AND(ER$6&gt;=$F93,ER$6&lt;=$H93)*(ER$6-$F93+1),$J93/2,$M93,TRUE)-_xlfn.NORM.DIST(AND(ER$6&gt;=$F93,ER$6&lt;=$H93)*(EQ$6-$F93+1),$J93/2,$M93,TRUE))/(1-2*_xlfn.NORM.DIST(0,$J93/2,$M93,TRUE))*$D93+($K93="Steady Growth")*(AND(ER$6&gt;=$F93,ER$6&lt;=$H93)*((ER$6-$F93+1)/($J93*($J93+1)/2)*$D93))+($K93="custom")*CustCF!EL93</f>
        <v>0</v>
      </c>
      <c r="ES93" s="95">
        <f>($K93="Bell Curve")*(_xlfn.NORM.DIST(AND(ES$6&gt;=$F93,ES$6&lt;=$H93)*(ES$6-$F93+1),$J93/2,$M93,TRUE)-_xlfn.NORM.DIST(AND(ES$6&gt;=$F93,ES$6&lt;=$H93)*(ER$6-$F93+1),$J93/2,$M93,TRUE))/(1-2*_xlfn.NORM.DIST(0,$J93/2,$M93,TRUE))*$D93+($K93="Steady Growth")*(AND(ES$6&gt;=$F93,ES$6&lt;=$H93)*((ES$6-$F93+1)/($J93*($J93+1)/2)*$D93))+($K93="custom")*CustCF!EM93</f>
        <v>0</v>
      </c>
      <c r="ET93" s="95">
        <f>($K93="Bell Curve")*(_xlfn.NORM.DIST(AND(ET$6&gt;=$F93,ET$6&lt;=$H93)*(ET$6-$F93+1),$J93/2,$M93,TRUE)-_xlfn.NORM.DIST(AND(ET$6&gt;=$F93,ET$6&lt;=$H93)*(ES$6-$F93+1),$J93/2,$M93,TRUE))/(1-2*_xlfn.NORM.DIST(0,$J93/2,$M93,TRUE))*$D93+($K93="Steady Growth")*(AND(ET$6&gt;=$F93,ET$6&lt;=$H93)*((ET$6-$F93+1)/($J93*($J93+1)/2)*$D93))+($K93="custom")*CustCF!EN93</f>
        <v>0</v>
      </c>
      <c r="EU93" s="95">
        <f>($K93="Bell Curve")*(_xlfn.NORM.DIST(AND(EU$6&gt;=$F93,EU$6&lt;=$H93)*(EU$6-$F93+1),$J93/2,$M93,TRUE)-_xlfn.NORM.DIST(AND(EU$6&gt;=$F93,EU$6&lt;=$H93)*(ET$6-$F93+1),$J93/2,$M93,TRUE))/(1-2*_xlfn.NORM.DIST(0,$J93/2,$M93,TRUE))*$D93+($K93="Steady Growth")*(AND(EU$6&gt;=$F93,EU$6&lt;=$H93)*((EU$6-$F93+1)/($J93*($J93+1)/2)*$D93))+($K93="custom")*CustCF!EO93</f>
        <v>0</v>
      </c>
      <c r="EV93" s="95">
        <f>($K93="Bell Curve")*(_xlfn.NORM.DIST(AND(EV$6&gt;=$F93,EV$6&lt;=$H93)*(EV$6-$F93+1),$J93/2,$M93,TRUE)-_xlfn.NORM.DIST(AND(EV$6&gt;=$F93,EV$6&lt;=$H93)*(EU$6-$F93+1),$J93/2,$M93,TRUE))/(1-2*_xlfn.NORM.DIST(0,$J93/2,$M93,TRUE))*$D93+($K93="Steady Growth")*(AND(EV$6&gt;=$F93,EV$6&lt;=$H93)*((EV$6-$F93+1)/($J93*($J93+1)/2)*$D93))+($K93="custom")*CustCF!EP93</f>
        <v>0</v>
      </c>
      <c r="EW93" s="95">
        <f>($K93="Bell Curve")*(_xlfn.NORM.DIST(AND(EW$6&gt;=$F93,EW$6&lt;=$H93)*(EW$6-$F93+1),$J93/2,$M93,TRUE)-_xlfn.NORM.DIST(AND(EW$6&gt;=$F93,EW$6&lt;=$H93)*(EV$6-$F93+1),$J93/2,$M93,TRUE))/(1-2*_xlfn.NORM.DIST(0,$J93/2,$M93,TRUE))*$D93+($K93="Steady Growth")*(AND(EW$6&gt;=$F93,EW$6&lt;=$H93)*((EW$6-$F93+1)/($J93*($J93+1)/2)*$D93))+($K93="custom")*CustCF!EQ93</f>
        <v>0</v>
      </c>
      <c r="EX93" s="95">
        <f>($K93="Bell Curve")*(_xlfn.NORM.DIST(AND(EX$6&gt;=$F93,EX$6&lt;=$H93)*(EX$6-$F93+1),$J93/2,$M93,TRUE)-_xlfn.NORM.DIST(AND(EX$6&gt;=$F93,EX$6&lt;=$H93)*(EW$6-$F93+1),$J93/2,$M93,TRUE))/(1-2*_xlfn.NORM.DIST(0,$J93/2,$M93,TRUE))*$D93+($K93="Steady Growth")*(AND(EX$6&gt;=$F93,EX$6&lt;=$H93)*((EX$6-$F93+1)/($J93*($J93+1)/2)*$D93))+($K93="custom")*CustCF!ER93</f>
        <v>0</v>
      </c>
      <c r="EY93" s="95">
        <f>($K93="Bell Curve")*(_xlfn.NORM.DIST(AND(EY$6&gt;=$F93,EY$6&lt;=$H93)*(EY$6-$F93+1),$J93/2,$M93,TRUE)-_xlfn.NORM.DIST(AND(EY$6&gt;=$F93,EY$6&lt;=$H93)*(EX$6-$F93+1),$J93/2,$M93,TRUE))/(1-2*_xlfn.NORM.DIST(0,$J93/2,$M93,TRUE))*$D93+($K93="Steady Growth")*(AND(EY$6&gt;=$F93,EY$6&lt;=$H93)*((EY$6-$F93+1)/($J93*($J93+1)/2)*$D93))+($K93="custom")*CustCF!ES93</f>
        <v>0</v>
      </c>
      <c r="EZ93" s="95">
        <f>($K93="Bell Curve")*(_xlfn.NORM.DIST(AND(EZ$6&gt;=$F93,EZ$6&lt;=$H93)*(EZ$6-$F93+1),$J93/2,$M93,TRUE)-_xlfn.NORM.DIST(AND(EZ$6&gt;=$F93,EZ$6&lt;=$H93)*(EY$6-$F93+1),$J93/2,$M93,TRUE))/(1-2*_xlfn.NORM.DIST(0,$J93/2,$M93,TRUE))*$D93+($K93="Steady Growth")*(AND(EZ$6&gt;=$F93,EZ$6&lt;=$H93)*((EZ$6-$F93+1)/($J93*($J93+1)/2)*$D93))+($K93="custom")*CustCF!ET93</f>
        <v>0</v>
      </c>
      <c r="FA93" s="95">
        <f>($K93="Bell Curve")*(_xlfn.NORM.DIST(AND(FA$6&gt;=$F93,FA$6&lt;=$H93)*(FA$6-$F93+1),$J93/2,$M93,TRUE)-_xlfn.NORM.DIST(AND(FA$6&gt;=$F93,FA$6&lt;=$H93)*(EZ$6-$F93+1),$J93/2,$M93,TRUE))/(1-2*_xlfn.NORM.DIST(0,$J93/2,$M93,TRUE))*$D93+($K93="Steady Growth")*(AND(FA$6&gt;=$F93,FA$6&lt;=$H93)*((FA$6-$F93+1)/($J93*($J93+1)/2)*$D93))+($K93="custom")*CustCF!EU93</f>
        <v>0</v>
      </c>
      <c r="FB93" s="95">
        <f>($K93="Bell Curve")*(_xlfn.NORM.DIST(AND(FB$6&gt;=$F93,FB$6&lt;=$H93)*(FB$6-$F93+1),$J93/2,$M93,TRUE)-_xlfn.NORM.DIST(AND(FB$6&gt;=$F93,FB$6&lt;=$H93)*(FA$6-$F93+1),$J93/2,$M93,TRUE))/(1-2*_xlfn.NORM.DIST(0,$J93/2,$M93,TRUE))*$D93+($K93="Steady Growth")*(AND(FB$6&gt;=$F93,FB$6&lt;=$H93)*((FB$6-$F93+1)/($J93*($J93+1)/2)*$D93))+($K93="custom")*CustCF!EV93</f>
        <v>0</v>
      </c>
      <c r="FC93" s="95">
        <f>($K93="Bell Curve")*(_xlfn.NORM.DIST(AND(FC$6&gt;=$F93,FC$6&lt;=$H93)*(FC$6-$F93+1),$J93/2,$M93,TRUE)-_xlfn.NORM.DIST(AND(FC$6&gt;=$F93,FC$6&lt;=$H93)*(FB$6-$F93+1),$J93/2,$M93,TRUE))/(1-2*_xlfn.NORM.DIST(0,$J93/2,$M93,TRUE))*$D93+($K93="Steady Growth")*(AND(FC$6&gt;=$F93,FC$6&lt;=$H93)*((FC$6-$F93+1)/($J93*($J93+1)/2)*$D93))+($K93="custom")*CustCF!EW93</f>
        <v>0</v>
      </c>
      <c r="FD93" s="95">
        <f>($K93="Bell Curve")*(_xlfn.NORM.DIST(AND(FD$6&gt;=$F93,FD$6&lt;=$H93)*(FD$6-$F93+1),$J93/2,$M93,TRUE)-_xlfn.NORM.DIST(AND(FD$6&gt;=$F93,FD$6&lt;=$H93)*(FC$6-$F93+1),$J93/2,$M93,TRUE))/(1-2*_xlfn.NORM.DIST(0,$J93/2,$M93,TRUE))*$D93+($K93="Steady Growth")*(AND(FD$6&gt;=$F93,FD$6&lt;=$H93)*((FD$6-$F93+1)/($J93*($J93+1)/2)*$D93))+($K93="custom")*CustCF!EX93</f>
        <v>0</v>
      </c>
      <c r="FE93" s="95">
        <f>($K93="Bell Curve")*(_xlfn.NORM.DIST(AND(FE$6&gt;=$F93,FE$6&lt;=$H93)*(FE$6-$F93+1),$J93/2,$M93,TRUE)-_xlfn.NORM.DIST(AND(FE$6&gt;=$F93,FE$6&lt;=$H93)*(FD$6-$F93+1),$J93/2,$M93,TRUE))/(1-2*_xlfn.NORM.DIST(0,$J93/2,$M93,TRUE))*$D93+($K93="Steady Growth")*(AND(FE$6&gt;=$F93,FE$6&lt;=$H93)*((FE$6-$F93+1)/($J93*($J93+1)/2)*$D93))+($K93="custom")*CustCF!EY93</f>
        <v>0</v>
      </c>
      <c r="FF93" s="95">
        <f>($K93="Bell Curve")*(_xlfn.NORM.DIST(AND(FF$6&gt;=$F93,FF$6&lt;=$H93)*(FF$6-$F93+1),$J93/2,$M93,TRUE)-_xlfn.NORM.DIST(AND(FF$6&gt;=$F93,FF$6&lt;=$H93)*(FE$6-$F93+1),$J93/2,$M93,TRUE))/(1-2*_xlfn.NORM.DIST(0,$J93/2,$M93,TRUE))*$D93+($K93="Steady Growth")*(AND(FF$6&gt;=$F93,FF$6&lt;=$H93)*((FF$6-$F93+1)/($J93*($J93+1)/2)*$D93))+($K93="custom")*CustCF!EZ93</f>
        <v>0</v>
      </c>
      <c r="FG93" s="95">
        <f>($K93="Bell Curve")*(_xlfn.NORM.DIST(AND(FG$6&gt;=$F93,FG$6&lt;=$H93)*(FG$6-$F93+1),$J93/2,$M93,TRUE)-_xlfn.NORM.DIST(AND(FG$6&gt;=$F93,FG$6&lt;=$H93)*(FF$6-$F93+1),$J93/2,$M93,TRUE))/(1-2*_xlfn.NORM.DIST(0,$J93/2,$M93,TRUE))*$D93+($K93="Steady Growth")*(AND(FG$6&gt;=$F93,FG$6&lt;=$H93)*((FG$6-$F93+1)/($J93*($J93+1)/2)*$D93))+($K93="custom")*CustCF!FA93</f>
        <v>0</v>
      </c>
      <c r="FH93" s="95">
        <f>($K93="Bell Curve")*(_xlfn.NORM.DIST(AND(FH$6&gt;=$F93,FH$6&lt;=$H93)*(FH$6-$F93+1),$J93/2,$M93,TRUE)-_xlfn.NORM.DIST(AND(FH$6&gt;=$F93,FH$6&lt;=$H93)*(FG$6-$F93+1),$J93/2,$M93,TRUE))/(1-2*_xlfn.NORM.DIST(0,$J93/2,$M93,TRUE))*$D93+($K93="Steady Growth")*(AND(FH$6&gt;=$F93,FH$6&lt;=$H93)*((FH$6-$F93+1)/($J93*($J93+1)/2)*$D93))+($K93="custom")*CustCF!FB93</f>
        <v>0</v>
      </c>
      <c r="FI93" s="95">
        <f>($K93="Bell Curve")*(_xlfn.NORM.DIST(AND(FI$6&gt;=$F93,FI$6&lt;=$H93)*(FI$6-$F93+1),$J93/2,$M93,TRUE)-_xlfn.NORM.DIST(AND(FI$6&gt;=$F93,FI$6&lt;=$H93)*(FH$6-$F93+1),$J93/2,$M93,TRUE))/(1-2*_xlfn.NORM.DIST(0,$J93/2,$M93,TRUE))*$D93+($K93="Steady Growth")*(AND(FI$6&gt;=$F93,FI$6&lt;=$H93)*((FI$6-$F93+1)/($J93*($J93+1)/2)*$D93))+($K93="custom")*CustCF!FC93</f>
        <v>0</v>
      </c>
      <c r="FJ93" s="95">
        <f>($K93="Bell Curve")*(_xlfn.NORM.DIST(AND(FJ$6&gt;=$F93,FJ$6&lt;=$H93)*(FJ$6-$F93+1),$J93/2,$M93,TRUE)-_xlfn.NORM.DIST(AND(FJ$6&gt;=$F93,FJ$6&lt;=$H93)*(FI$6-$F93+1),$J93/2,$M93,TRUE))/(1-2*_xlfn.NORM.DIST(0,$J93/2,$M93,TRUE))*$D93+($K93="Steady Growth")*(AND(FJ$6&gt;=$F93,FJ$6&lt;=$H93)*((FJ$6-$F93+1)/($J93*($J93+1)/2)*$D93))+($K93="custom")*CustCF!FD93</f>
        <v>0</v>
      </c>
      <c r="FK93" s="95">
        <f>($K93="Bell Curve")*(_xlfn.NORM.DIST(AND(FK$6&gt;=$F93,FK$6&lt;=$H93)*(FK$6-$F93+1),$J93/2,$M93,TRUE)-_xlfn.NORM.DIST(AND(FK$6&gt;=$F93,FK$6&lt;=$H93)*(FJ$6-$F93+1),$J93/2,$M93,TRUE))/(1-2*_xlfn.NORM.DIST(0,$J93/2,$M93,TRUE))*$D93+($K93="Steady Growth")*(AND(FK$6&gt;=$F93,FK$6&lt;=$H93)*((FK$6-$F93+1)/($J93*($J93+1)/2)*$D93))+($K93="custom")*CustCF!FE93</f>
        <v>0</v>
      </c>
      <c r="FL93" s="95">
        <f>($K93="Bell Curve")*(_xlfn.NORM.DIST(AND(FL$6&gt;=$F93,FL$6&lt;=$H93)*(FL$6-$F93+1),$J93/2,$M93,TRUE)-_xlfn.NORM.DIST(AND(FL$6&gt;=$F93,FL$6&lt;=$H93)*(FK$6-$F93+1),$J93/2,$M93,TRUE))/(1-2*_xlfn.NORM.DIST(0,$J93/2,$M93,TRUE))*$D93+($K93="Steady Growth")*(AND(FL$6&gt;=$F93,FL$6&lt;=$H93)*((FL$6-$F93+1)/($J93*($J93+1)/2)*$D93))+($K93="custom")*CustCF!FF93</f>
        <v>0</v>
      </c>
      <c r="FM93" s="95">
        <f>($K93="Bell Curve")*(_xlfn.NORM.DIST(AND(FM$6&gt;=$F93,FM$6&lt;=$H93)*(FM$6-$F93+1),$J93/2,$M93,TRUE)-_xlfn.NORM.DIST(AND(FM$6&gt;=$F93,FM$6&lt;=$H93)*(FL$6-$F93+1),$J93/2,$M93,TRUE))/(1-2*_xlfn.NORM.DIST(0,$J93/2,$M93,TRUE))*$D93+($K93="Steady Growth")*(AND(FM$6&gt;=$F93,FM$6&lt;=$H93)*((FM$6-$F93+1)/($J93*($J93+1)/2)*$D93))+($K93="custom")*CustCF!FG93</f>
        <v>0</v>
      </c>
      <c r="FN93" s="95">
        <f>($K93="Bell Curve")*(_xlfn.NORM.DIST(AND(FN$6&gt;=$F93,FN$6&lt;=$H93)*(FN$6-$F93+1),$J93/2,$M93,TRUE)-_xlfn.NORM.DIST(AND(FN$6&gt;=$F93,FN$6&lt;=$H93)*(FM$6-$F93+1),$J93/2,$M93,TRUE))/(1-2*_xlfn.NORM.DIST(0,$J93/2,$M93,TRUE))*$D93+($K93="Steady Growth")*(AND(FN$6&gt;=$F93,FN$6&lt;=$H93)*((FN$6-$F93+1)/($J93*($J93+1)/2)*$D93))+($K93="custom")*CustCF!FH93</f>
        <v>0</v>
      </c>
      <c r="FO93" s="95">
        <f>($K93="Bell Curve")*(_xlfn.NORM.DIST(AND(FO$6&gt;=$F93,FO$6&lt;=$H93)*(FO$6-$F93+1),$J93/2,$M93,TRUE)-_xlfn.NORM.DIST(AND(FO$6&gt;=$F93,FO$6&lt;=$H93)*(FN$6-$F93+1),$J93/2,$M93,TRUE))/(1-2*_xlfn.NORM.DIST(0,$J93/2,$M93,TRUE))*$D93+($K93="Steady Growth")*(AND(FO$6&gt;=$F93,FO$6&lt;=$H93)*((FO$6-$F93+1)/($J93*($J93+1)/2)*$D93))+($K93="custom")*CustCF!FI93</f>
        <v>0</v>
      </c>
      <c r="FP93" s="95">
        <f>($K93="Bell Curve")*(_xlfn.NORM.DIST(AND(FP$6&gt;=$F93,FP$6&lt;=$H93)*(FP$6-$F93+1),$J93/2,$M93,TRUE)-_xlfn.NORM.DIST(AND(FP$6&gt;=$F93,FP$6&lt;=$H93)*(FO$6-$F93+1),$J93/2,$M93,TRUE))/(1-2*_xlfn.NORM.DIST(0,$J93/2,$M93,TRUE))*$D93+($K93="Steady Growth")*(AND(FP$6&gt;=$F93,FP$6&lt;=$H93)*((FP$6-$F93+1)/($J93*($J93+1)/2)*$D93))+($K93="custom")*CustCF!FJ93</f>
        <v>0</v>
      </c>
      <c r="FQ93" s="95">
        <f>($K93="Bell Curve")*(_xlfn.NORM.DIST(AND(FQ$6&gt;=$F93,FQ$6&lt;=$H93)*(FQ$6-$F93+1),$J93/2,$M93,TRUE)-_xlfn.NORM.DIST(AND(FQ$6&gt;=$F93,FQ$6&lt;=$H93)*(FP$6-$F93+1),$J93/2,$M93,TRUE))/(1-2*_xlfn.NORM.DIST(0,$J93/2,$M93,TRUE))*$D93+($K93="Steady Growth")*(AND(FQ$6&gt;=$F93,FQ$6&lt;=$H93)*((FQ$6-$F93+1)/($J93*($J93+1)/2)*$D93))+($K93="custom")*CustCF!FK93</f>
        <v>0</v>
      </c>
      <c r="FR93" s="95">
        <f>($K93="Bell Curve")*(_xlfn.NORM.DIST(AND(FR$6&gt;=$F93,FR$6&lt;=$H93)*(FR$6-$F93+1),$J93/2,$M93,TRUE)-_xlfn.NORM.DIST(AND(FR$6&gt;=$F93,FR$6&lt;=$H93)*(FQ$6-$F93+1),$J93/2,$M93,TRUE))/(1-2*_xlfn.NORM.DIST(0,$J93/2,$M93,TRUE))*$D93+($K93="Steady Growth")*(AND(FR$6&gt;=$F93,FR$6&lt;=$H93)*((FR$6-$F93+1)/($J93*($J93+1)/2)*$D93))+($K93="custom")*CustCF!FL93</f>
        <v>0</v>
      </c>
      <c r="FS93" s="95">
        <f>($K93="Bell Curve")*(_xlfn.NORM.DIST(AND(FS$6&gt;=$F93,FS$6&lt;=$H93)*(FS$6-$F93+1),$J93/2,$M93,TRUE)-_xlfn.NORM.DIST(AND(FS$6&gt;=$F93,FS$6&lt;=$H93)*(FR$6-$F93+1),$J93/2,$M93,TRUE))/(1-2*_xlfn.NORM.DIST(0,$J93/2,$M93,TRUE))*$D93+($K93="Steady Growth")*(AND(FS$6&gt;=$F93,FS$6&lt;=$H93)*((FS$6-$F93+1)/($J93*($J93+1)/2)*$D93))+($K93="custom")*CustCF!FM93</f>
        <v>0</v>
      </c>
      <c r="FT93" s="95">
        <f>($K93="Bell Curve")*(_xlfn.NORM.DIST(AND(FT$6&gt;=$F93,FT$6&lt;=$H93)*(FT$6-$F93+1),$J93/2,$M93,TRUE)-_xlfn.NORM.DIST(AND(FT$6&gt;=$F93,FT$6&lt;=$H93)*(FS$6-$F93+1),$J93/2,$M93,TRUE))/(1-2*_xlfn.NORM.DIST(0,$J93/2,$M93,TRUE))*$D93+($K93="Steady Growth")*(AND(FT$6&gt;=$F93,FT$6&lt;=$H93)*((FT$6-$F93+1)/($J93*($J93+1)/2)*$D93))+($K93="custom")*CustCF!FN93</f>
        <v>0</v>
      </c>
      <c r="FU93" s="95">
        <f>($K93="Bell Curve")*(_xlfn.NORM.DIST(AND(FU$6&gt;=$F93,FU$6&lt;=$H93)*(FU$6-$F93+1),$J93/2,$M93,TRUE)-_xlfn.NORM.DIST(AND(FU$6&gt;=$F93,FU$6&lt;=$H93)*(FT$6-$F93+1),$J93/2,$M93,TRUE))/(1-2*_xlfn.NORM.DIST(0,$J93/2,$M93,TRUE))*$D93+($K93="Steady Growth")*(AND(FU$6&gt;=$F93,FU$6&lt;=$H93)*((FU$6-$F93+1)/($J93*($J93+1)/2)*$D93))+($K93="custom")*CustCF!FO93</f>
        <v>0</v>
      </c>
      <c r="FV93" s="95">
        <f>($K93="Bell Curve")*(_xlfn.NORM.DIST(AND(FV$6&gt;=$F93,FV$6&lt;=$H93)*(FV$6-$F93+1),$J93/2,$M93,TRUE)-_xlfn.NORM.DIST(AND(FV$6&gt;=$F93,FV$6&lt;=$H93)*(FU$6-$F93+1),$J93/2,$M93,TRUE))/(1-2*_xlfn.NORM.DIST(0,$J93/2,$M93,TRUE))*$D93+($K93="Steady Growth")*(AND(FV$6&gt;=$F93,FV$6&lt;=$H93)*((FV$6-$F93+1)/($J93*($J93+1)/2)*$D93))+($K93="custom")*CustCF!FP93</f>
        <v>0</v>
      </c>
      <c r="FW93" s="95">
        <f>($K93="Bell Curve")*(_xlfn.NORM.DIST(AND(FW$6&gt;=$F93,FW$6&lt;=$H93)*(FW$6-$F93+1),$J93/2,$M93,TRUE)-_xlfn.NORM.DIST(AND(FW$6&gt;=$F93,FW$6&lt;=$H93)*(FV$6-$F93+1),$J93/2,$M93,TRUE))/(1-2*_xlfn.NORM.DIST(0,$J93/2,$M93,TRUE))*$D93+($K93="Steady Growth")*(AND(FW$6&gt;=$F93,FW$6&lt;=$H93)*((FW$6-$F93+1)/($J93*($J93+1)/2)*$D93))+($K93="custom")*CustCF!FQ93</f>
        <v>0</v>
      </c>
      <c r="FX93" s="95">
        <f>($K93="Bell Curve")*(_xlfn.NORM.DIST(AND(FX$6&gt;=$F93,FX$6&lt;=$H93)*(FX$6-$F93+1),$J93/2,$M93,TRUE)-_xlfn.NORM.DIST(AND(FX$6&gt;=$F93,FX$6&lt;=$H93)*(FW$6-$F93+1),$J93/2,$M93,TRUE))/(1-2*_xlfn.NORM.DIST(0,$J93/2,$M93,TRUE))*$D93+($K93="Steady Growth")*(AND(FX$6&gt;=$F93,FX$6&lt;=$H93)*((FX$6-$F93+1)/($J93*($J93+1)/2)*$D93))+($K93="custom")*CustCF!FR93</f>
        <v>0</v>
      </c>
      <c r="FY93" s="95">
        <f>($K93="Bell Curve")*(_xlfn.NORM.DIST(AND(FY$6&gt;=$F93,FY$6&lt;=$H93)*(FY$6-$F93+1),$J93/2,$M93,TRUE)-_xlfn.NORM.DIST(AND(FY$6&gt;=$F93,FY$6&lt;=$H93)*(FX$6-$F93+1),$J93/2,$M93,TRUE))/(1-2*_xlfn.NORM.DIST(0,$J93/2,$M93,TRUE))*$D93+($K93="Steady Growth")*(AND(FY$6&gt;=$F93,FY$6&lt;=$H93)*((FY$6-$F93+1)/($J93*($J93+1)/2)*$D93))+($K93="custom")*CustCF!FS93</f>
        <v>0</v>
      </c>
      <c r="FZ93" s="95">
        <f>($K93="Bell Curve")*(_xlfn.NORM.DIST(AND(FZ$6&gt;=$F93,FZ$6&lt;=$H93)*(FZ$6-$F93+1),$J93/2,$M93,TRUE)-_xlfn.NORM.DIST(AND(FZ$6&gt;=$F93,FZ$6&lt;=$H93)*(FY$6-$F93+1),$J93/2,$M93,TRUE))/(1-2*_xlfn.NORM.DIST(0,$J93/2,$M93,TRUE))*$D93+($K93="Steady Growth")*(AND(FZ$6&gt;=$F93,FZ$6&lt;=$H93)*((FZ$6-$F93+1)/($J93*($J93+1)/2)*$D93))+($K93="custom")*CustCF!FT93</f>
        <v>0</v>
      </c>
      <c r="GA93" s="95">
        <f>($K93="Bell Curve")*(_xlfn.NORM.DIST(AND(GA$6&gt;=$F93,GA$6&lt;=$H93)*(GA$6-$F93+1),$J93/2,$M93,TRUE)-_xlfn.NORM.DIST(AND(GA$6&gt;=$F93,GA$6&lt;=$H93)*(FZ$6-$F93+1),$J93/2,$M93,TRUE))/(1-2*_xlfn.NORM.DIST(0,$J93/2,$M93,TRUE))*$D93+($K93="Steady Growth")*(AND(GA$6&gt;=$F93,GA$6&lt;=$H93)*((GA$6-$F93+1)/($J93*($J93+1)/2)*$D93))+($K93="custom")*CustCF!FU93</f>
        <v>0</v>
      </c>
      <c r="GB93" s="95">
        <f>($K93="Bell Curve")*(_xlfn.NORM.DIST(AND(GB$6&gt;=$F93,GB$6&lt;=$H93)*(GB$6-$F93+1),$J93/2,$M93,TRUE)-_xlfn.NORM.DIST(AND(GB$6&gt;=$F93,GB$6&lt;=$H93)*(GA$6-$F93+1),$J93/2,$M93,TRUE))/(1-2*_xlfn.NORM.DIST(0,$J93/2,$M93,TRUE))*$D93+($K93="Steady Growth")*(AND(GB$6&gt;=$F93,GB$6&lt;=$H93)*((GB$6-$F93+1)/($J93*($J93+1)/2)*$D93))+($K93="custom")*CustCF!FV93</f>
        <v>0</v>
      </c>
      <c r="GC93" s="95">
        <f>($K93="Bell Curve")*(_xlfn.NORM.DIST(AND(GC$6&gt;=$F93,GC$6&lt;=$H93)*(GC$6-$F93+1),$J93/2,$M93,TRUE)-_xlfn.NORM.DIST(AND(GC$6&gt;=$F93,GC$6&lt;=$H93)*(GB$6-$F93+1),$J93/2,$M93,TRUE))/(1-2*_xlfn.NORM.DIST(0,$J93/2,$M93,TRUE))*$D93+($K93="Steady Growth")*(AND(GC$6&gt;=$F93,GC$6&lt;=$H93)*((GC$6-$F93+1)/($J93*($J93+1)/2)*$D93))+($K93="custom")*CustCF!FW93</f>
        <v>0</v>
      </c>
      <c r="GD93" s="95">
        <f>($K93="Bell Curve")*(_xlfn.NORM.DIST(AND(GD$6&gt;=$F93,GD$6&lt;=$H93)*(GD$6-$F93+1),$J93/2,$M93,TRUE)-_xlfn.NORM.DIST(AND(GD$6&gt;=$F93,GD$6&lt;=$H93)*(GC$6-$F93+1),$J93/2,$M93,TRUE))/(1-2*_xlfn.NORM.DIST(0,$J93/2,$M93,TRUE))*$D93+($K93="Steady Growth")*(AND(GD$6&gt;=$F93,GD$6&lt;=$H93)*((GD$6-$F93+1)/($J93*($J93+1)/2)*$D93))+($K93="custom")*CustCF!FX93</f>
        <v>0</v>
      </c>
      <c r="GE93" s="95">
        <f>($K93="Bell Curve")*(_xlfn.NORM.DIST(AND(GE$6&gt;=$F93,GE$6&lt;=$H93)*(GE$6-$F93+1),$J93/2,$M93,TRUE)-_xlfn.NORM.DIST(AND(GE$6&gt;=$F93,GE$6&lt;=$H93)*(GD$6-$F93+1),$J93/2,$M93,TRUE))/(1-2*_xlfn.NORM.DIST(0,$J93/2,$M93,TRUE))*$D93+($K93="Steady Growth")*(AND(GE$6&gt;=$F93,GE$6&lt;=$H93)*((GE$6-$F93+1)/($J93*($J93+1)/2)*$D93))+($K93="custom")*CustCF!FY93</f>
        <v>0</v>
      </c>
      <c r="GF93" s="95">
        <f>($K93="Bell Curve")*(_xlfn.NORM.DIST(AND(GF$6&gt;=$F93,GF$6&lt;=$H93)*(GF$6-$F93+1),$J93/2,$M93,TRUE)-_xlfn.NORM.DIST(AND(GF$6&gt;=$F93,GF$6&lt;=$H93)*(GE$6-$F93+1),$J93/2,$M93,TRUE))/(1-2*_xlfn.NORM.DIST(0,$J93/2,$M93,TRUE))*$D93+($K93="Steady Growth")*(AND(GF$6&gt;=$F93,GF$6&lt;=$H93)*((GF$6-$F93+1)/($J93*($J93+1)/2)*$D93))+($K93="custom")*CustCF!FZ93</f>
        <v>0</v>
      </c>
      <c r="GG93" s="95">
        <f>($K93="Bell Curve")*(_xlfn.NORM.DIST(AND(GG$6&gt;=$F93,GG$6&lt;=$H93)*(GG$6-$F93+1),$J93/2,$M93,TRUE)-_xlfn.NORM.DIST(AND(GG$6&gt;=$F93,GG$6&lt;=$H93)*(GF$6-$F93+1),$J93/2,$M93,TRUE))/(1-2*_xlfn.NORM.DIST(0,$J93/2,$M93,TRUE))*$D93+($K93="Steady Growth")*(AND(GG$6&gt;=$F93,GG$6&lt;=$H93)*((GG$6-$F93+1)/($J93*($J93+1)/2)*$D93))+($K93="custom")*CustCF!GA93</f>
        <v>0</v>
      </c>
      <c r="GH93" s="95">
        <f>($K93="Bell Curve")*(_xlfn.NORM.DIST(AND(GH$6&gt;=$F93,GH$6&lt;=$H93)*(GH$6-$F93+1),$J93/2,$M93,TRUE)-_xlfn.NORM.DIST(AND(GH$6&gt;=$F93,GH$6&lt;=$H93)*(GG$6-$F93+1),$J93/2,$M93,TRUE))/(1-2*_xlfn.NORM.DIST(0,$J93/2,$M93,TRUE))*$D93+($K93="Steady Growth")*(AND(GH$6&gt;=$F93,GH$6&lt;=$H93)*((GH$6-$F93+1)/($J93*($J93+1)/2)*$D93))+($K93="custom")*CustCF!GB93</f>
        <v>0</v>
      </c>
      <c r="GI93" s="95">
        <f>($K93="Bell Curve")*(_xlfn.NORM.DIST(AND(GI$6&gt;=$F93,GI$6&lt;=$H93)*(GI$6-$F93+1),$J93/2,$M93,TRUE)-_xlfn.NORM.DIST(AND(GI$6&gt;=$F93,GI$6&lt;=$H93)*(GH$6-$F93+1),$J93/2,$M93,TRUE))/(1-2*_xlfn.NORM.DIST(0,$J93/2,$M93,TRUE))*$D93+($K93="Steady Growth")*(AND(GI$6&gt;=$F93,GI$6&lt;=$H93)*((GI$6-$F93+1)/($J93*($J93+1)/2)*$D93))+($K93="custom")*CustCF!GC93</f>
        <v>0</v>
      </c>
      <c r="GJ93" s="95">
        <f>($K93="Bell Curve")*(_xlfn.NORM.DIST(AND(GJ$6&gt;=$F93,GJ$6&lt;=$H93)*(GJ$6-$F93+1),$J93/2,$M93,TRUE)-_xlfn.NORM.DIST(AND(GJ$6&gt;=$F93,GJ$6&lt;=$H93)*(GI$6-$F93+1),$J93/2,$M93,TRUE))/(1-2*_xlfn.NORM.DIST(0,$J93/2,$M93,TRUE))*$D93+($K93="Steady Growth")*(AND(GJ$6&gt;=$F93,GJ$6&lt;=$H93)*((GJ$6-$F93+1)/($J93*($J93+1)/2)*$D93))+($K93="custom")*CustCF!GD93</f>
        <v>0</v>
      </c>
      <c r="GK93" s="95">
        <f>($K93="Bell Curve")*(_xlfn.NORM.DIST(AND(GK$6&gt;=$F93,GK$6&lt;=$H93)*(GK$6-$F93+1),$J93/2,$M93,TRUE)-_xlfn.NORM.DIST(AND(GK$6&gt;=$F93,GK$6&lt;=$H93)*(GJ$6-$F93+1),$J93/2,$M93,TRUE))/(1-2*_xlfn.NORM.DIST(0,$J93/2,$M93,TRUE))*$D93+($K93="Steady Growth")*(AND(GK$6&gt;=$F93,GK$6&lt;=$H93)*((GK$6-$F93+1)/($J93*($J93+1)/2)*$D93))+($K93="custom")*CustCF!GE93</f>
        <v>0</v>
      </c>
      <c r="GL93" s="95">
        <f>($K93="Bell Curve")*(_xlfn.NORM.DIST(AND(GL$6&gt;=$F93,GL$6&lt;=$H93)*(GL$6-$F93+1),$J93/2,$M93,TRUE)-_xlfn.NORM.DIST(AND(GL$6&gt;=$F93,GL$6&lt;=$H93)*(GK$6-$F93+1),$J93/2,$M93,TRUE))/(1-2*_xlfn.NORM.DIST(0,$J93/2,$M93,TRUE))*$D93+($K93="Steady Growth")*(AND(GL$6&gt;=$F93,GL$6&lt;=$H93)*((GL$6-$F93+1)/($J93*($J93+1)/2)*$D93))+($K93="custom")*CustCF!GF93</f>
        <v>0</v>
      </c>
      <c r="GM93" s="95">
        <f>($K93="Bell Curve")*(_xlfn.NORM.DIST(AND(GM$6&gt;=$F93,GM$6&lt;=$H93)*(GM$6-$F93+1),$J93/2,$M93,TRUE)-_xlfn.NORM.DIST(AND(GM$6&gt;=$F93,GM$6&lt;=$H93)*(GL$6-$F93+1),$J93/2,$M93,TRUE))/(1-2*_xlfn.NORM.DIST(0,$J93/2,$M93,TRUE))*$D93+($K93="Steady Growth")*(AND(GM$6&gt;=$F93,GM$6&lt;=$H93)*((GM$6-$F93+1)/($J93*($J93+1)/2)*$D93))+($K93="custom")*CustCF!GG93</f>
        <v>0</v>
      </c>
      <c r="GN93" s="268">
        <f>($K93="Bell Curve")*(_xlfn.NORM.DIST(AND(GN$6&gt;=$F93,GN$6&lt;=$H93)*(GN$6-$F93+1),$J93/2,$M93,TRUE)-_xlfn.NORM.DIST(AND(GN$6&gt;=$F93,GN$6&lt;=$H93)*(GM$6-$F93+1),$J93/2,$M93,TRUE))/(1-2*_xlfn.NORM.DIST(0,$J93/2,$M93,TRUE))*$D93+($K93="Steady Growth")*(AND(GN$6&gt;=$F93,GN$6&lt;=$H93)*((GN$6-$F93+1)/($J93*($J93+1)/2)*$D93))+($K93="custom")*CustCF!GH93</f>
        <v>0</v>
      </c>
      <c r="GO93" s="1"/>
      <c r="GP93" s="67"/>
    </row>
    <row r="94" spans="1:198" customFormat="1" hidden="1" outlineLevel="1" x14ac:dyDescent="0.75">
      <c r="A94" s="1"/>
      <c r="B94" s="1"/>
      <c r="C94" s="262">
        <f>Budget!X39</f>
        <v>0</v>
      </c>
      <c r="D94" s="19">
        <f>Budget!Y39</f>
        <v>0</v>
      </c>
      <c r="E94" s="19" t="str">
        <f t="shared" si="43"/>
        <v/>
      </c>
      <c r="F94" s="263">
        <v>0</v>
      </c>
      <c r="G94" s="257">
        <f>IF(L94="custom",CustCF!F94,INDEX($P$8:$GN$8,MATCH(F94,$P$6:$GN$6,0)))</f>
        <v>46053</v>
      </c>
      <c r="H94" s="263">
        <v>0</v>
      </c>
      <c r="I94" s="257">
        <f>IF(L94="custom",CustCF!G94,INDEX($P$8:$GN$8,MATCH(H94,$P$6:$GN$6,0)))</f>
        <v>46053</v>
      </c>
      <c r="J94" s="260">
        <f t="shared" si="44"/>
        <v>1</v>
      </c>
      <c r="K94" s="265" t="s">
        <v>116</v>
      </c>
      <c r="L94" s="266" t="s">
        <v>141</v>
      </c>
      <c r="M94" s="267">
        <f t="shared" si="45"/>
        <v>9</v>
      </c>
      <c r="N94" s="18">
        <f t="shared" si="36"/>
        <v>0</v>
      </c>
      <c r="O94" s="1372">
        <f t="shared" si="46"/>
        <v>0</v>
      </c>
      <c r="P94" s="95">
        <f>($K94="Bell Curve")*(_xlfn.NORM.DIST(AND(P$6&gt;=$F94,P$6&lt;=$H94)*(P$6-$F94+1),$J94/2,$M94,TRUE)-_xlfn.NORM.DIST(AND(P$6&gt;=$F94,P$6&lt;=$H94)*(O$6-$F94+1),$J94/2,$M94,TRUE))/(1-2*_xlfn.NORM.DIST(0,$J94/2,$M94,TRUE))*$D94+($K94="Steady Growth")*(AND(P$6&gt;=$F94,P$6&lt;=$H94)*((P$6-$F94+1)/($J94*($J94+1)/2)*$D94))+($K94="custom")*CustCF!J94</f>
        <v>0</v>
      </c>
      <c r="Q94" s="95">
        <f>($K94="Bell Curve")*(_xlfn.NORM.DIST(AND(Q$6&gt;=$F94,Q$6&lt;=$H94)*(Q$6-$F94+1),$J94/2,$M94,TRUE)-_xlfn.NORM.DIST(AND(Q$6&gt;=$F94,Q$6&lt;=$H94)*(P$6-$F94+1),$J94/2,$M94,TRUE))/(1-2*_xlfn.NORM.DIST(0,$J94/2,$M94,TRUE))*$D94+($K94="Steady Growth")*(AND(Q$6&gt;=$F94,Q$6&lt;=$H94)*((Q$6-$F94+1)/($J94*($J94+1)/2)*$D94))+($K94="custom")*CustCF!K94</f>
        <v>0</v>
      </c>
      <c r="R94" s="95">
        <f>($K94="Bell Curve")*(_xlfn.NORM.DIST(AND(R$6&gt;=$F94,R$6&lt;=$H94)*(R$6-$F94+1),$J94/2,$M94,TRUE)-_xlfn.NORM.DIST(AND(R$6&gt;=$F94,R$6&lt;=$H94)*(Q$6-$F94+1),$J94/2,$M94,TRUE))/(1-2*_xlfn.NORM.DIST(0,$J94/2,$M94,TRUE))*$D94+($K94="Steady Growth")*(AND(R$6&gt;=$F94,R$6&lt;=$H94)*((R$6-$F94+1)/($J94*($J94+1)/2)*$D94))+($K94="custom")*CustCF!L94</f>
        <v>0</v>
      </c>
      <c r="S94" s="95">
        <f>($K94="Bell Curve")*(_xlfn.NORM.DIST(AND(S$6&gt;=$F94,S$6&lt;=$H94)*(S$6-$F94+1),$J94/2,$M94,TRUE)-_xlfn.NORM.DIST(AND(S$6&gt;=$F94,S$6&lt;=$H94)*(R$6-$F94+1),$J94/2,$M94,TRUE))/(1-2*_xlfn.NORM.DIST(0,$J94/2,$M94,TRUE))*$D94+($K94="Steady Growth")*(AND(S$6&gt;=$F94,S$6&lt;=$H94)*((S$6-$F94+1)/($J94*($J94+1)/2)*$D94))+($K94="custom")*CustCF!M94</f>
        <v>0</v>
      </c>
      <c r="T94" s="95">
        <f>($K94="Bell Curve")*(_xlfn.NORM.DIST(AND(T$6&gt;=$F94,T$6&lt;=$H94)*(T$6-$F94+1),$J94/2,$M94,TRUE)-_xlfn.NORM.DIST(AND(T$6&gt;=$F94,T$6&lt;=$H94)*(S$6-$F94+1),$J94/2,$M94,TRUE))/(1-2*_xlfn.NORM.DIST(0,$J94/2,$M94,TRUE))*$D94+($K94="Steady Growth")*(AND(T$6&gt;=$F94,T$6&lt;=$H94)*((T$6-$F94+1)/($J94*($J94+1)/2)*$D94))+($K94="custom")*CustCF!N94</f>
        <v>0</v>
      </c>
      <c r="U94" s="95">
        <f>($K94="Bell Curve")*(_xlfn.NORM.DIST(AND(U$6&gt;=$F94,U$6&lt;=$H94)*(U$6-$F94+1),$J94/2,$M94,TRUE)-_xlfn.NORM.DIST(AND(U$6&gt;=$F94,U$6&lt;=$H94)*(T$6-$F94+1),$J94/2,$M94,TRUE))/(1-2*_xlfn.NORM.DIST(0,$J94/2,$M94,TRUE))*$D94+($K94="Steady Growth")*(AND(U$6&gt;=$F94,U$6&lt;=$H94)*((U$6-$F94+1)/($J94*($J94+1)/2)*$D94))+($K94="custom")*CustCF!O94</f>
        <v>0</v>
      </c>
      <c r="V94" s="95">
        <f>($K94="Bell Curve")*(_xlfn.NORM.DIST(AND(V$6&gt;=$F94,V$6&lt;=$H94)*(V$6-$F94+1),$J94/2,$M94,TRUE)-_xlfn.NORM.DIST(AND(V$6&gt;=$F94,V$6&lt;=$H94)*(U$6-$F94+1),$J94/2,$M94,TRUE))/(1-2*_xlfn.NORM.DIST(0,$J94/2,$M94,TRUE))*$D94+($K94="Steady Growth")*(AND(V$6&gt;=$F94,V$6&lt;=$H94)*((V$6-$F94+1)/($J94*($J94+1)/2)*$D94))+($K94="custom")*CustCF!P94</f>
        <v>0</v>
      </c>
      <c r="W94" s="95">
        <f>($K94="Bell Curve")*(_xlfn.NORM.DIST(AND(W$6&gt;=$F94,W$6&lt;=$H94)*(W$6-$F94+1),$J94/2,$M94,TRUE)-_xlfn.NORM.DIST(AND(W$6&gt;=$F94,W$6&lt;=$H94)*(V$6-$F94+1),$J94/2,$M94,TRUE))/(1-2*_xlfn.NORM.DIST(0,$J94/2,$M94,TRUE))*$D94+($K94="Steady Growth")*(AND(W$6&gt;=$F94,W$6&lt;=$H94)*((W$6-$F94+1)/($J94*($J94+1)/2)*$D94))+($K94="custom")*CustCF!Q94</f>
        <v>0</v>
      </c>
      <c r="X94" s="95">
        <f>($K94="Bell Curve")*(_xlfn.NORM.DIST(AND(X$6&gt;=$F94,X$6&lt;=$H94)*(X$6-$F94+1),$J94/2,$M94,TRUE)-_xlfn.NORM.DIST(AND(X$6&gt;=$F94,X$6&lt;=$H94)*(W$6-$F94+1),$J94/2,$M94,TRUE))/(1-2*_xlfn.NORM.DIST(0,$J94/2,$M94,TRUE))*$D94+($K94="Steady Growth")*(AND(X$6&gt;=$F94,X$6&lt;=$H94)*((X$6-$F94+1)/($J94*($J94+1)/2)*$D94))+($K94="custom")*CustCF!R94</f>
        <v>0</v>
      </c>
      <c r="Y94" s="95">
        <f>($K94="Bell Curve")*(_xlfn.NORM.DIST(AND(Y$6&gt;=$F94,Y$6&lt;=$H94)*(Y$6-$F94+1),$J94/2,$M94,TRUE)-_xlfn.NORM.DIST(AND(Y$6&gt;=$F94,Y$6&lt;=$H94)*(X$6-$F94+1),$J94/2,$M94,TRUE))/(1-2*_xlfn.NORM.DIST(0,$J94/2,$M94,TRUE))*$D94+($K94="Steady Growth")*(AND(Y$6&gt;=$F94,Y$6&lt;=$H94)*((Y$6-$F94+1)/($J94*($J94+1)/2)*$D94))+($K94="custom")*CustCF!S94</f>
        <v>0</v>
      </c>
      <c r="Z94" s="95">
        <f>($K94="Bell Curve")*(_xlfn.NORM.DIST(AND(Z$6&gt;=$F94,Z$6&lt;=$H94)*(Z$6-$F94+1),$J94/2,$M94,TRUE)-_xlfn.NORM.DIST(AND(Z$6&gt;=$F94,Z$6&lt;=$H94)*(Y$6-$F94+1),$J94/2,$M94,TRUE))/(1-2*_xlfn.NORM.DIST(0,$J94/2,$M94,TRUE))*$D94+($K94="Steady Growth")*(AND(Z$6&gt;=$F94,Z$6&lt;=$H94)*((Z$6-$F94+1)/($J94*($J94+1)/2)*$D94))+($K94="custom")*CustCF!T94</f>
        <v>0</v>
      </c>
      <c r="AA94" s="95">
        <f>($K94="Bell Curve")*(_xlfn.NORM.DIST(AND(AA$6&gt;=$F94,AA$6&lt;=$H94)*(AA$6-$F94+1),$J94/2,$M94,TRUE)-_xlfn.NORM.DIST(AND(AA$6&gt;=$F94,AA$6&lt;=$H94)*(Z$6-$F94+1),$J94/2,$M94,TRUE))/(1-2*_xlfn.NORM.DIST(0,$J94/2,$M94,TRUE))*$D94+($K94="Steady Growth")*(AND(AA$6&gt;=$F94,AA$6&lt;=$H94)*((AA$6-$F94+1)/($J94*($J94+1)/2)*$D94))+($K94="custom")*CustCF!U94</f>
        <v>0</v>
      </c>
      <c r="AB94" s="95">
        <f>($K94="Bell Curve")*(_xlfn.NORM.DIST(AND(AB$6&gt;=$F94,AB$6&lt;=$H94)*(AB$6-$F94+1),$J94/2,$M94,TRUE)-_xlfn.NORM.DIST(AND(AB$6&gt;=$F94,AB$6&lt;=$H94)*(AA$6-$F94+1),$J94/2,$M94,TRUE))/(1-2*_xlfn.NORM.DIST(0,$J94/2,$M94,TRUE))*$D94+($K94="Steady Growth")*(AND(AB$6&gt;=$F94,AB$6&lt;=$H94)*((AB$6-$F94+1)/($J94*($J94+1)/2)*$D94))+($K94="custom")*CustCF!V94</f>
        <v>0</v>
      </c>
      <c r="AC94" s="95">
        <f>($K94="Bell Curve")*(_xlfn.NORM.DIST(AND(AC$6&gt;=$F94,AC$6&lt;=$H94)*(AC$6-$F94+1),$J94/2,$M94,TRUE)-_xlfn.NORM.DIST(AND(AC$6&gt;=$F94,AC$6&lt;=$H94)*(AB$6-$F94+1),$J94/2,$M94,TRUE))/(1-2*_xlfn.NORM.DIST(0,$J94/2,$M94,TRUE))*$D94+($K94="Steady Growth")*(AND(AC$6&gt;=$F94,AC$6&lt;=$H94)*((AC$6-$F94+1)/($J94*($J94+1)/2)*$D94))+($K94="custom")*CustCF!W94</f>
        <v>0</v>
      </c>
      <c r="AD94" s="95">
        <f>($K94="Bell Curve")*(_xlfn.NORM.DIST(AND(AD$6&gt;=$F94,AD$6&lt;=$H94)*(AD$6-$F94+1),$J94/2,$M94,TRUE)-_xlfn.NORM.DIST(AND(AD$6&gt;=$F94,AD$6&lt;=$H94)*(AC$6-$F94+1),$J94/2,$M94,TRUE))/(1-2*_xlfn.NORM.DIST(0,$J94/2,$M94,TRUE))*$D94+($K94="Steady Growth")*(AND(AD$6&gt;=$F94,AD$6&lt;=$H94)*((AD$6-$F94+1)/($J94*($J94+1)/2)*$D94))+($K94="custom")*CustCF!X94</f>
        <v>0</v>
      </c>
      <c r="AE94" s="95">
        <f>($K94="Bell Curve")*(_xlfn.NORM.DIST(AND(AE$6&gt;=$F94,AE$6&lt;=$H94)*(AE$6-$F94+1),$J94/2,$M94,TRUE)-_xlfn.NORM.DIST(AND(AE$6&gt;=$F94,AE$6&lt;=$H94)*(AD$6-$F94+1),$J94/2,$M94,TRUE))/(1-2*_xlfn.NORM.DIST(0,$J94/2,$M94,TRUE))*$D94+($K94="Steady Growth")*(AND(AE$6&gt;=$F94,AE$6&lt;=$H94)*((AE$6-$F94+1)/($J94*($J94+1)/2)*$D94))+($K94="custom")*CustCF!Y94</f>
        <v>0</v>
      </c>
      <c r="AF94" s="95">
        <f>($K94="Bell Curve")*(_xlfn.NORM.DIST(AND(AF$6&gt;=$F94,AF$6&lt;=$H94)*(AF$6-$F94+1),$J94/2,$M94,TRUE)-_xlfn.NORM.DIST(AND(AF$6&gt;=$F94,AF$6&lt;=$H94)*(AE$6-$F94+1),$J94/2,$M94,TRUE))/(1-2*_xlfn.NORM.DIST(0,$J94/2,$M94,TRUE))*$D94+($K94="Steady Growth")*(AND(AF$6&gt;=$F94,AF$6&lt;=$H94)*((AF$6-$F94+1)/($J94*($J94+1)/2)*$D94))+($K94="custom")*CustCF!Z94</f>
        <v>0</v>
      </c>
      <c r="AG94" s="95">
        <f>($K94="Bell Curve")*(_xlfn.NORM.DIST(AND(AG$6&gt;=$F94,AG$6&lt;=$H94)*(AG$6-$F94+1),$J94/2,$M94,TRUE)-_xlfn.NORM.DIST(AND(AG$6&gt;=$F94,AG$6&lt;=$H94)*(AF$6-$F94+1),$J94/2,$M94,TRUE))/(1-2*_xlfn.NORM.DIST(0,$J94/2,$M94,TRUE))*$D94+($K94="Steady Growth")*(AND(AG$6&gt;=$F94,AG$6&lt;=$H94)*((AG$6-$F94+1)/($J94*($J94+1)/2)*$D94))+($K94="custom")*CustCF!AA94</f>
        <v>0</v>
      </c>
      <c r="AH94" s="95">
        <f>($K94="Bell Curve")*(_xlfn.NORM.DIST(AND(AH$6&gt;=$F94,AH$6&lt;=$H94)*(AH$6-$F94+1),$J94/2,$M94,TRUE)-_xlfn.NORM.DIST(AND(AH$6&gt;=$F94,AH$6&lt;=$H94)*(AG$6-$F94+1),$J94/2,$M94,TRUE))/(1-2*_xlfn.NORM.DIST(0,$J94/2,$M94,TRUE))*$D94+($K94="Steady Growth")*(AND(AH$6&gt;=$F94,AH$6&lt;=$H94)*((AH$6-$F94+1)/($J94*($J94+1)/2)*$D94))+($K94="custom")*CustCF!AB94</f>
        <v>0</v>
      </c>
      <c r="AI94" s="95">
        <f>($K94="Bell Curve")*(_xlfn.NORM.DIST(AND(AI$6&gt;=$F94,AI$6&lt;=$H94)*(AI$6-$F94+1),$J94/2,$M94,TRUE)-_xlfn.NORM.DIST(AND(AI$6&gt;=$F94,AI$6&lt;=$H94)*(AH$6-$F94+1),$J94/2,$M94,TRUE))/(1-2*_xlfn.NORM.DIST(0,$J94/2,$M94,TRUE))*$D94+($K94="Steady Growth")*(AND(AI$6&gt;=$F94,AI$6&lt;=$H94)*((AI$6-$F94+1)/($J94*($J94+1)/2)*$D94))+($K94="custom")*CustCF!AC94</f>
        <v>0</v>
      </c>
      <c r="AJ94" s="95">
        <f>($K94="Bell Curve")*(_xlfn.NORM.DIST(AND(AJ$6&gt;=$F94,AJ$6&lt;=$H94)*(AJ$6-$F94+1),$J94/2,$M94,TRUE)-_xlfn.NORM.DIST(AND(AJ$6&gt;=$F94,AJ$6&lt;=$H94)*(AI$6-$F94+1),$J94/2,$M94,TRUE))/(1-2*_xlfn.NORM.DIST(0,$J94/2,$M94,TRUE))*$D94+($K94="Steady Growth")*(AND(AJ$6&gt;=$F94,AJ$6&lt;=$H94)*((AJ$6-$F94+1)/($J94*($J94+1)/2)*$D94))+($K94="custom")*CustCF!AD94</f>
        <v>0</v>
      </c>
      <c r="AK94" s="95">
        <f>($K94="Bell Curve")*(_xlfn.NORM.DIST(AND(AK$6&gt;=$F94,AK$6&lt;=$H94)*(AK$6-$F94+1),$J94/2,$M94,TRUE)-_xlfn.NORM.DIST(AND(AK$6&gt;=$F94,AK$6&lt;=$H94)*(AJ$6-$F94+1),$J94/2,$M94,TRUE))/(1-2*_xlfn.NORM.DIST(0,$J94/2,$M94,TRUE))*$D94+($K94="Steady Growth")*(AND(AK$6&gt;=$F94,AK$6&lt;=$H94)*((AK$6-$F94+1)/($J94*($J94+1)/2)*$D94))+($K94="custom")*CustCF!AE94</f>
        <v>0</v>
      </c>
      <c r="AL94" s="95">
        <f>($K94="Bell Curve")*(_xlfn.NORM.DIST(AND(AL$6&gt;=$F94,AL$6&lt;=$H94)*(AL$6-$F94+1),$J94/2,$M94,TRUE)-_xlfn.NORM.DIST(AND(AL$6&gt;=$F94,AL$6&lt;=$H94)*(AK$6-$F94+1),$J94/2,$M94,TRUE))/(1-2*_xlfn.NORM.DIST(0,$J94/2,$M94,TRUE))*$D94+($K94="Steady Growth")*(AND(AL$6&gt;=$F94,AL$6&lt;=$H94)*((AL$6-$F94+1)/($J94*($J94+1)/2)*$D94))+($K94="custom")*CustCF!AF94</f>
        <v>0</v>
      </c>
      <c r="AM94" s="95">
        <f>($K94="Bell Curve")*(_xlfn.NORM.DIST(AND(AM$6&gt;=$F94,AM$6&lt;=$H94)*(AM$6-$F94+1),$J94/2,$M94,TRUE)-_xlfn.NORM.DIST(AND(AM$6&gt;=$F94,AM$6&lt;=$H94)*(AL$6-$F94+1),$J94/2,$M94,TRUE))/(1-2*_xlfn.NORM.DIST(0,$J94/2,$M94,TRUE))*$D94+($K94="Steady Growth")*(AND(AM$6&gt;=$F94,AM$6&lt;=$H94)*((AM$6-$F94+1)/($J94*($J94+1)/2)*$D94))+($K94="custom")*CustCF!AG94</f>
        <v>0</v>
      </c>
      <c r="AN94" s="95">
        <f>($K94="Bell Curve")*(_xlfn.NORM.DIST(AND(AN$6&gt;=$F94,AN$6&lt;=$H94)*(AN$6-$F94+1),$J94/2,$M94,TRUE)-_xlfn.NORM.DIST(AND(AN$6&gt;=$F94,AN$6&lt;=$H94)*(AM$6-$F94+1),$J94/2,$M94,TRUE))/(1-2*_xlfn.NORM.DIST(0,$J94/2,$M94,TRUE))*$D94+($K94="Steady Growth")*(AND(AN$6&gt;=$F94,AN$6&lt;=$H94)*((AN$6-$F94+1)/($J94*($J94+1)/2)*$D94))+($K94="custom")*CustCF!AH94</f>
        <v>0</v>
      </c>
      <c r="AO94" s="95">
        <f>($K94="Bell Curve")*(_xlfn.NORM.DIST(AND(AO$6&gt;=$F94,AO$6&lt;=$H94)*(AO$6-$F94+1),$J94/2,$M94,TRUE)-_xlfn.NORM.DIST(AND(AO$6&gt;=$F94,AO$6&lt;=$H94)*(AN$6-$F94+1),$J94/2,$M94,TRUE))/(1-2*_xlfn.NORM.DIST(0,$J94/2,$M94,TRUE))*$D94+($K94="Steady Growth")*(AND(AO$6&gt;=$F94,AO$6&lt;=$H94)*((AO$6-$F94+1)/($J94*($J94+1)/2)*$D94))+($K94="custom")*CustCF!AI94</f>
        <v>0</v>
      </c>
      <c r="AP94" s="95">
        <f>($K94="Bell Curve")*(_xlfn.NORM.DIST(AND(AP$6&gt;=$F94,AP$6&lt;=$H94)*(AP$6-$F94+1),$J94/2,$M94,TRUE)-_xlfn.NORM.DIST(AND(AP$6&gt;=$F94,AP$6&lt;=$H94)*(AO$6-$F94+1),$J94/2,$M94,TRUE))/(1-2*_xlfn.NORM.DIST(0,$J94/2,$M94,TRUE))*$D94+($K94="Steady Growth")*(AND(AP$6&gt;=$F94,AP$6&lt;=$H94)*((AP$6-$F94+1)/($J94*($J94+1)/2)*$D94))+($K94="custom")*CustCF!AJ94</f>
        <v>0</v>
      </c>
      <c r="AQ94" s="95">
        <f>($K94="Bell Curve")*(_xlfn.NORM.DIST(AND(AQ$6&gt;=$F94,AQ$6&lt;=$H94)*(AQ$6-$F94+1),$J94/2,$M94,TRUE)-_xlfn.NORM.DIST(AND(AQ$6&gt;=$F94,AQ$6&lt;=$H94)*(AP$6-$F94+1),$J94/2,$M94,TRUE))/(1-2*_xlfn.NORM.DIST(0,$J94/2,$M94,TRUE))*$D94+($K94="Steady Growth")*(AND(AQ$6&gt;=$F94,AQ$6&lt;=$H94)*((AQ$6-$F94+1)/($J94*($J94+1)/2)*$D94))+($K94="custom")*CustCF!AK94</f>
        <v>0</v>
      </c>
      <c r="AR94" s="95">
        <f>($K94="Bell Curve")*(_xlfn.NORM.DIST(AND(AR$6&gt;=$F94,AR$6&lt;=$H94)*(AR$6-$F94+1),$J94/2,$M94,TRUE)-_xlfn.NORM.DIST(AND(AR$6&gt;=$F94,AR$6&lt;=$H94)*(AQ$6-$F94+1),$J94/2,$M94,TRUE))/(1-2*_xlfn.NORM.DIST(0,$J94/2,$M94,TRUE))*$D94+($K94="Steady Growth")*(AND(AR$6&gt;=$F94,AR$6&lt;=$H94)*((AR$6-$F94+1)/($J94*($J94+1)/2)*$D94))+($K94="custom")*CustCF!AL94</f>
        <v>0</v>
      </c>
      <c r="AS94" s="95">
        <f>($K94="Bell Curve")*(_xlfn.NORM.DIST(AND(AS$6&gt;=$F94,AS$6&lt;=$H94)*(AS$6-$F94+1),$J94/2,$M94,TRUE)-_xlfn.NORM.DIST(AND(AS$6&gt;=$F94,AS$6&lt;=$H94)*(AR$6-$F94+1),$J94/2,$M94,TRUE))/(1-2*_xlfn.NORM.DIST(0,$J94/2,$M94,TRUE))*$D94+($K94="Steady Growth")*(AND(AS$6&gt;=$F94,AS$6&lt;=$H94)*((AS$6-$F94+1)/($J94*($J94+1)/2)*$D94))+($K94="custom")*CustCF!AM94</f>
        <v>0</v>
      </c>
      <c r="AT94" s="95">
        <f>($K94="Bell Curve")*(_xlfn.NORM.DIST(AND(AT$6&gt;=$F94,AT$6&lt;=$H94)*(AT$6-$F94+1),$J94/2,$M94,TRUE)-_xlfn.NORM.DIST(AND(AT$6&gt;=$F94,AT$6&lt;=$H94)*(AS$6-$F94+1),$J94/2,$M94,TRUE))/(1-2*_xlfn.NORM.DIST(0,$J94/2,$M94,TRUE))*$D94+($K94="Steady Growth")*(AND(AT$6&gt;=$F94,AT$6&lt;=$H94)*((AT$6-$F94+1)/($J94*($J94+1)/2)*$D94))+($K94="custom")*CustCF!AN94</f>
        <v>0</v>
      </c>
      <c r="AU94" s="95">
        <f>($K94="Bell Curve")*(_xlfn.NORM.DIST(AND(AU$6&gt;=$F94,AU$6&lt;=$H94)*(AU$6-$F94+1),$J94/2,$M94,TRUE)-_xlfn.NORM.DIST(AND(AU$6&gt;=$F94,AU$6&lt;=$H94)*(AT$6-$F94+1),$J94/2,$M94,TRUE))/(1-2*_xlfn.NORM.DIST(0,$J94/2,$M94,TRUE))*$D94+($K94="Steady Growth")*(AND(AU$6&gt;=$F94,AU$6&lt;=$H94)*((AU$6-$F94+1)/($J94*($J94+1)/2)*$D94))+($K94="custom")*CustCF!AO94</f>
        <v>0</v>
      </c>
      <c r="AV94" s="95">
        <f>($K94="Bell Curve")*(_xlfn.NORM.DIST(AND(AV$6&gt;=$F94,AV$6&lt;=$H94)*(AV$6-$F94+1),$J94/2,$M94,TRUE)-_xlfn.NORM.DIST(AND(AV$6&gt;=$F94,AV$6&lt;=$H94)*(AU$6-$F94+1),$J94/2,$M94,TRUE))/(1-2*_xlfn.NORM.DIST(0,$J94/2,$M94,TRUE))*$D94+($K94="Steady Growth")*(AND(AV$6&gt;=$F94,AV$6&lt;=$H94)*((AV$6-$F94+1)/($J94*($J94+1)/2)*$D94))+($K94="custom")*CustCF!AP94</f>
        <v>0</v>
      </c>
      <c r="AW94" s="95">
        <f>($K94="Bell Curve")*(_xlfn.NORM.DIST(AND(AW$6&gt;=$F94,AW$6&lt;=$H94)*(AW$6-$F94+1),$J94/2,$M94,TRUE)-_xlfn.NORM.DIST(AND(AW$6&gt;=$F94,AW$6&lt;=$H94)*(AV$6-$F94+1),$J94/2,$M94,TRUE))/(1-2*_xlfn.NORM.DIST(0,$J94/2,$M94,TRUE))*$D94+($K94="Steady Growth")*(AND(AW$6&gt;=$F94,AW$6&lt;=$H94)*((AW$6-$F94+1)/($J94*($J94+1)/2)*$D94))+($K94="custom")*CustCF!AQ94</f>
        <v>0</v>
      </c>
      <c r="AX94" s="95">
        <f>($K94="Bell Curve")*(_xlfn.NORM.DIST(AND(AX$6&gt;=$F94,AX$6&lt;=$H94)*(AX$6-$F94+1),$J94/2,$M94,TRUE)-_xlfn.NORM.DIST(AND(AX$6&gt;=$F94,AX$6&lt;=$H94)*(AW$6-$F94+1),$J94/2,$M94,TRUE))/(1-2*_xlfn.NORM.DIST(0,$J94/2,$M94,TRUE))*$D94+($K94="Steady Growth")*(AND(AX$6&gt;=$F94,AX$6&lt;=$H94)*((AX$6-$F94+1)/($J94*($J94+1)/2)*$D94))+($K94="custom")*CustCF!AR94</f>
        <v>0</v>
      </c>
      <c r="AY94" s="95">
        <f>($K94="Bell Curve")*(_xlfn.NORM.DIST(AND(AY$6&gt;=$F94,AY$6&lt;=$H94)*(AY$6-$F94+1),$J94/2,$M94,TRUE)-_xlfn.NORM.DIST(AND(AY$6&gt;=$F94,AY$6&lt;=$H94)*(AX$6-$F94+1),$J94/2,$M94,TRUE))/(1-2*_xlfn.NORM.DIST(0,$J94/2,$M94,TRUE))*$D94+($K94="Steady Growth")*(AND(AY$6&gt;=$F94,AY$6&lt;=$H94)*((AY$6-$F94+1)/($J94*($J94+1)/2)*$D94))+($K94="custom")*CustCF!AS94</f>
        <v>0</v>
      </c>
      <c r="AZ94" s="95">
        <f>($K94="Bell Curve")*(_xlfn.NORM.DIST(AND(AZ$6&gt;=$F94,AZ$6&lt;=$H94)*(AZ$6-$F94+1),$J94/2,$M94,TRUE)-_xlfn.NORM.DIST(AND(AZ$6&gt;=$F94,AZ$6&lt;=$H94)*(AY$6-$F94+1),$J94/2,$M94,TRUE))/(1-2*_xlfn.NORM.DIST(0,$J94/2,$M94,TRUE))*$D94+($K94="Steady Growth")*(AND(AZ$6&gt;=$F94,AZ$6&lt;=$H94)*((AZ$6-$F94+1)/($J94*($J94+1)/2)*$D94))+($K94="custom")*CustCF!AT94</f>
        <v>0</v>
      </c>
      <c r="BA94" s="95">
        <f>($K94="Bell Curve")*(_xlfn.NORM.DIST(AND(BA$6&gt;=$F94,BA$6&lt;=$H94)*(BA$6-$F94+1),$J94/2,$M94,TRUE)-_xlfn.NORM.DIST(AND(BA$6&gt;=$F94,BA$6&lt;=$H94)*(AZ$6-$F94+1),$J94/2,$M94,TRUE))/(1-2*_xlfn.NORM.DIST(0,$J94/2,$M94,TRUE))*$D94+($K94="Steady Growth")*(AND(BA$6&gt;=$F94,BA$6&lt;=$H94)*((BA$6-$F94+1)/($J94*($J94+1)/2)*$D94))+($K94="custom")*CustCF!AU94</f>
        <v>0</v>
      </c>
      <c r="BB94" s="95">
        <f>($K94="Bell Curve")*(_xlfn.NORM.DIST(AND(BB$6&gt;=$F94,BB$6&lt;=$H94)*(BB$6-$F94+1),$J94/2,$M94,TRUE)-_xlfn.NORM.DIST(AND(BB$6&gt;=$F94,BB$6&lt;=$H94)*(BA$6-$F94+1),$J94/2,$M94,TRUE))/(1-2*_xlfn.NORM.DIST(0,$J94/2,$M94,TRUE))*$D94+($K94="Steady Growth")*(AND(BB$6&gt;=$F94,BB$6&lt;=$H94)*((BB$6-$F94+1)/($J94*($J94+1)/2)*$D94))+($K94="custom")*CustCF!AV94</f>
        <v>0</v>
      </c>
      <c r="BC94" s="95">
        <f>($K94="Bell Curve")*(_xlfn.NORM.DIST(AND(BC$6&gt;=$F94,BC$6&lt;=$H94)*(BC$6-$F94+1),$J94/2,$M94,TRUE)-_xlfn.NORM.DIST(AND(BC$6&gt;=$F94,BC$6&lt;=$H94)*(BB$6-$F94+1),$J94/2,$M94,TRUE))/(1-2*_xlfn.NORM.DIST(0,$J94/2,$M94,TRUE))*$D94+($K94="Steady Growth")*(AND(BC$6&gt;=$F94,BC$6&lt;=$H94)*((BC$6-$F94+1)/($J94*($J94+1)/2)*$D94))+($K94="custom")*CustCF!AW94</f>
        <v>0</v>
      </c>
      <c r="BD94" s="95">
        <f>($K94="Bell Curve")*(_xlfn.NORM.DIST(AND(BD$6&gt;=$F94,BD$6&lt;=$H94)*(BD$6-$F94+1),$J94/2,$M94,TRUE)-_xlfn.NORM.DIST(AND(BD$6&gt;=$F94,BD$6&lt;=$H94)*(BC$6-$F94+1),$J94/2,$M94,TRUE))/(1-2*_xlfn.NORM.DIST(0,$J94/2,$M94,TRUE))*$D94+($K94="Steady Growth")*(AND(BD$6&gt;=$F94,BD$6&lt;=$H94)*((BD$6-$F94+1)/($J94*($J94+1)/2)*$D94))+($K94="custom")*CustCF!AX94</f>
        <v>0</v>
      </c>
      <c r="BE94" s="95">
        <f>($K94="Bell Curve")*(_xlfn.NORM.DIST(AND(BE$6&gt;=$F94,BE$6&lt;=$H94)*(BE$6-$F94+1),$J94/2,$M94,TRUE)-_xlfn.NORM.DIST(AND(BE$6&gt;=$F94,BE$6&lt;=$H94)*(BD$6-$F94+1),$J94/2,$M94,TRUE))/(1-2*_xlfn.NORM.DIST(0,$J94/2,$M94,TRUE))*$D94+($K94="Steady Growth")*(AND(BE$6&gt;=$F94,BE$6&lt;=$H94)*((BE$6-$F94+1)/($J94*($J94+1)/2)*$D94))+($K94="custom")*CustCF!AY94</f>
        <v>0</v>
      </c>
      <c r="BF94" s="95">
        <f>($K94="Bell Curve")*(_xlfn.NORM.DIST(AND(BF$6&gt;=$F94,BF$6&lt;=$H94)*(BF$6-$F94+1),$J94/2,$M94,TRUE)-_xlfn.NORM.DIST(AND(BF$6&gt;=$F94,BF$6&lt;=$H94)*(BE$6-$F94+1),$J94/2,$M94,TRUE))/(1-2*_xlfn.NORM.DIST(0,$J94/2,$M94,TRUE))*$D94+($K94="Steady Growth")*(AND(BF$6&gt;=$F94,BF$6&lt;=$H94)*((BF$6-$F94+1)/($J94*($J94+1)/2)*$D94))+($K94="custom")*CustCF!AZ94</f>
        <v>0</v>
      </c>
      <c r="BG94" s="95">
        <f>($K94="Bell Curve")*(_xlfn.NORM.DIST(AND(BG$6&gt;=$F94,BG$6&lt;=$H94)*(BG$6-$F94+1),$J94/2,$M94,TRUE)-_xlfn.NORM.DIST(AND(BG$6&gt;=$F94,BG$6&lt;=$H94)*(BF$6-$F94+1),$J94/2,$M94,TRUE))/(1-2*_xlfn.NORM.DIST(0,$J94/2,$M94,TRUE))*$D94+($K94="Steady Growth")*(AND(BG$6&gt;=$F94,BG$6&lt;=$H94)*((BG$6-$F94+1)/($J94*($J94+1)/2)*$D94))+($K94="custom")*CustCF!BA94</f>
        <v>0</v>
      </c>
      <c r="BH94" s="95">
        <f>($K94="Bell Curve")*(_xlfn.NORM.DIST(AND(BH$6&gt;=$F94,BH$6&lt;=$H94)*(BH$6-$F94+1),$J94/2,$M94,TRUE)-_xlfn.NORM.DIST(AND(BH$6&gt;=$F94,BH$6&lt;=$H94)*(BG$6-$F94+1),$J94/2,$M94,TRUE))/(1-2*_xlfn.NORM.DIST(0,$J94/2,$M94,TRUE))*$D94+($K94="Steady Growth")*(AND(BH$6&gt;=$F94,BH$6&lt;=$H94)*((BH$6-$F94+1)/($J94*($J94+1)/2)*$D94))+($K94="custom")*CustCF!BB94</f>
        <v>0</v>
      </c>
      <c r="BI94" s="95">
        <f>($K94="Bell Curve")*(_xlfn.NORM.DIST(AND(BI$6&gt;=$F94,BI$6&lt;=$H94)*(BI$6-$F94+1),$J94/2,$M94,TRUE)-_xlfn.NORM.DIST(AND(BI$6&gt;=$F94,BI$6&lt;=$H94)*(BH$6-$F94+1),$J94/2,$M94,TRUE))/(1-2*_xlfn.NORM.DIST(0,$J94/2,$M94,TRUE))*$D94+($K94="Steady Growth")*(AND(BI$6&gt;=$F94,BI$6&lt;=$H94)*((BI$6-$F94+1)/($J94*($J94+1)/2)*$D94))+($K94="custom")*CustCF!BC94</f>
        <v>0</v>
      </c>
      <c r="BJ94" s="95">
        <f>($K94="Bell Curve")*(_xlfn.NORM.DIST(AND(BJ$6&gt;=$F94,BJ$6&lt;=$H94)*(BJ$6-$F94+1),$J94/2,$M94,TRUE)-_xlfn.NORM.DIST(AND(BJ$6&gt;=$F94,BJ$6&lt;=$H94)*(BI$6-$F94+1),$J94/2,$M94,TRUE))/(1-2*_xlfn.NORM.DIST(0,$J94/2,$M94,TRUE))*$D94+($K94="Steady Growth")*(AND(BJ$6&gt;=$F94,BJ$6&lt;=$H94)*((BJ$6-$F94+1)/($J94*($J94+1)/2)*$D94))+($K94="custom")*CustCF!BD94</f>
        <v>0</v>
      </c>
      <c r="BK94" s="95">
        <f>($K94="Bell Curve")*(_xlfn.NORM.DIST(AND(BK$6&gt;=$F94,BK$6&lt;=$H94)*(BK$6-$F94+1),$J94/2,$M94,TRUE)-_xlfn.NORM.DIST(AND(BK$6&gt;=$F94,BK$6&lt;=$H94)*(BJ$6-$F94+1),$J94/2,$M94,TRUE))/(1-2*_xlfn.NORM.DIST(0,$J94/2,$M94,TRUE))*$D94+($K94="Steady Growth")*(AND(BK$6&gt;=$F94,BK$6&lt;=$H94)*((BK$6-$F94+1)/($J94*($J94+1)/2)*$D94))+($K94="custom")*CustCF!BE94</f>
        <v>0</v>
      </c>
      <c r="BL94" s="95">
        <f>($K94="Bell Curve")*(_xlfn.NORM.DIST(AND(BL$6&gt;=$F94,BL$6&lt;=$H94)*(BL$6-$F94+1),$J94/2,$M94,TRUE)-_xlfn.NORM.DIST(AND(BL$6&gt;=$F94,BL$6&lt;=$H94)*(BK$6-$F94+1),$J94/2,$M94,TRUE))/(1-2*_xlfn.NORM.DIST(0,$J94/2,$M94,TRUE))*$D94+($K94="Steady Growth")*(AND(BL$6&gt;=$F94,BL$6&lt;=$H94)*((BL$6-$F94+1)/($J94*($J94+1)/2)*$D94))+($K94="custom")*CustCF!BF94</f>
        <v>0</v>
      </c>
      <c r="BM94" s="95">
        <f>($K94="Bell Curve")*(_xlfn.NORM.DIST(AND(BM$6&gt;=$F94,BM$6&lt;=$H94)*(BM$6-$F94+1),$J94/2,$M94,TRUE)-_xlfn.NORM.DIST(AND(BM$6&gt;=$F94,BM$6&lt;=$H94)*(BL$6-$F94+1),$J94/2,$M94,TRUE))/(1-2*_xlfn.NORM.DIST(0,$J94/2,$M94,TRUE))*$D94+($K94="Steady Growth")*(AND(BM$6&gt;=$F94,BM$6&lt;=$H94)*((BM$6-$F94+1)/($J94*($J94+1)/2)*$D94))+($K94="custom")*CustCF!BG94</f>
        <v>0</v>
      </c>
      <c r="BN94" s="95">
        <f>($K94="Bell Curve")*(_xlfn.NORM.DIST(AND(BN$6&gt;=$F94,BN$6&lt;=$H94)*(BN$6-$F94+1),$J94/2,$M94,TRUE)-_xlfn.NORM.DIST(AND(BN$6&gt;=$F94,BN$6&lt;=$H94)*(BM$6-$F94+1),$J94/2,$M94,TRUE))/(1-2*_xlfn.NORM.DIST(0,$J94/2,$M94,TRUE))*$D94+($K94="Steady Growth")*(AND(BN$6&gt;=$F94,BN$6&lt;=$H94)*((BN$6-$F94+1)/($J94*($J94+1)/2)*$D94))+($K94="custom")*CustCF!BH94</f>
        <v>0</v>
      </c>
      <c r="BO94" s="95">
        <f>($K94="Bell Curve")*(_xlfn.NORM.DIST(AND(BO$6&gt;=$F94,BO$6&lt;=$H94)*(BO$6-$F94+1),$J94/2,$M94,TRUE)-_xlfn.NORM.DIST(AND(BO$6&gt;=$F94,BO$6&lt;=$H94)*(BN$6-$F94+1),$J94/2,$M94,TRUE))/(1-2*_xlfn.NORM.DIST(0,$J94/2,$M94,TRUE))*$D94+($K94="Steady Growth")*(AND(BO$6&gt;=$F94,BO$6&lt;=$H94)*((BO$6-$F94+1)/($J94*($J94+1)/2)*$D94))+($K94="custom")*CustCF!BI94</f>
        <v>0</v>
      </c>
      <c r="BP94" s="95">
        <f>($K94="Bell Curve")*(_xlfn.NORM.DIST(AND(BP$6&gt;=$F94,BP$6&lt;=$H94)*(BP$6-$F94+1),$J94/2,$M94,TRUE)-_xlfn.NORM.DIST(AND(BP$6&gt;=$F94,BP$6&lt;=$H94)*(BO$6-$F94+1),$J94/2,$M94,TRUE))/(1-2*_xlfn.NORM.DIST(0,$J94/2,$M94,TRUE))*$D94+($K94="Steady Growth")*(AND(BP$6&gt;=$F94,BP$6&lt;=$H94)*((BP$6-$F94+1)/($J94*($J94+1)/2)*$D94))+($K94="custom")*CustCF!BJ94</f>
        <v>0</v>
      </c>
      <c r="BQ94" s="95">
        <f>($K94="Bell Curve")*(_xlfn.NORM.DIST(AND(BQ$6&gt;=$F94,BQ$6&lt;=$H94)*(BQ$6-$F94+1),$J94/2,$M94,TRUE)-_xlfn.NORM.DIST(AND(BQ$6&gt;=$F94,BQ$6&lt;=$H94)*(BP$6-$F94+1),$J94/2,$M94,TRUE))/(1-2*_xlfn.NORM.DIST(0,$J94/2,$M94,TRUE))*$D94+($K94="Steady Growth")*(AND(BQ$6&gt;=$F94,BQ$6&lt;=$H94)*((BQ$6-$F94+1)/($J94*($J94+1)/2)*$D94))+($K94="custom")*CustCF!BK94</f>
        <v>0</v>
      </c>
      <c r="BR94" s="95">
        <f>($K94="Bell Curve")*(_xlfn.NORM.DIST(AND(BR$6&gt;=$F94,BR$6&lt;=$H94)*(BR$6-$F94+1),$J94/2,$M94,TRUE)-_xlfn.NORM.DIST(AND(BR$6&gt;=$F94,BR$6&lt;=$H94)*(BQ$6-$F94+1),$J94/2,$M94,TRUE))/(1-2*_xlfn.NORM.DIST(0,$J94/2,$M94,TRUE))*$D94+($K94="Steady Growth")*(AND(BR$6&gt;=$F94,BR$6&lt;=$H94)*((BR$6-$F94+1)/($J94*($J94+1)/2)*$D94))+($K94="custom")*CustCF!BL94</f>
        <v>0</v>
      </c>
      <c r="BS94" s="95">
        <f>($K94="Bell Curve")*(_xlfn.NORM.DIST(AND(BS$6&gt;=$F94,BS$6&lt;=$H94)*(BS$6-$F94+1),$J94/2,$M94,TRUE)-_xlfn.NORM.DIST(AND(BS$6&gt;=$F94,BS$6&lt;=$H94)*(BR$6-$F94+1),$J94/2,$M94,TRUE))/(1-2*_xlfn.NORM.DIST(0,$J94/2,$M94,TRUE))*$D94+($K94="Steady Growth")*(AND(BS$6&gt;=$F94,BS$6&lt;=$H94)*((BS$6-$F94+1)/($J94*($J94+1)/2)*$D94))+($K94="custom")*CustCF!BM94</f>
        <v>0</v>
      </c>
      <c r="BT94" s="95">
        <f>($K94="Bell Curve")*(_xlfn.NORM.DIST(AND(BT$6&gt;=$F94,BT$6&lt;=$H94)*(BT$6-$F94+1),$J94/2,$M94,TRUE)-_xlfn.NORM.DIST(AND(BT$6&gt;=$F94,BT$6&lt;=$H94)*(BS$6-$F94+1),$J94/2,$M94,TRUE))/(1-2*_xlfn.NORM.DIST(0,$J94/2,$M94,TRUE))*$D94+($K94="Steady Growth")*(AND(BT$6&gt;=$F94,BT$6&lt;=$H94)*((BT$6-$F94+1)/($J94*($J94+1)/2)*$D94))+($K94="custom")*CustCF!BN94</f>
        <v>0</v>
      </c>
      <c r="BU94" s="95">
        <f>($K94="Bell Curve")*(_xlfn.NORM.DIST(AND(BU$6&gt;=$F94,BU$6&lt;=$H94)*(BU$6-$F94+1),$J94/2,$M94,TRUE)-_xlfn.NORM.DIST(AND(BU$6&gt;=$F94,BU$6&lt;=$H94)*(BT$6-$F94+1),$J94/2,$M94,TRUE))/(1-2*_xlfn.NORM.DIST(0,$J94/2,$M94,TRUE))*$D94+($K94="Steady Growth")*(AND(BU$6&gt;=$F94,BU$6&lt;=$H94)*((BU$6-$F94+1)/($J94*($J94+1)/2)*$D94))+($K94="custom")*CustCF!BO94</f>
        <v>0</v>
      </c>
      <c r="BV94" s="95">
        <f>($K94="Bell Curve")*(_xlfn.NORM.DIST(AND(BV$6&gt;=$F94,BV$6&lt;=$H94)*(BV$6-$F94+1),$J94/2,$M94,TRUE)-_xlfn.NORM.DIST(AND(BV$6&gt;=$F94,BV$6&lt;=$H94)*(BU$6-$F94+1),$J94/2,$M94,TRUE))/(1-2*_xlfn.NORM.DIST(0,$J94/2,$M94,TRUE))*$D94+($K94="Steady Growth")*(AND(BV$6&gt;=$F94,BV$6&lt;=$H94)*((BV$6-$F94+1)/($J94*($J94+1)/2)*$D94))+($K94="custom")*CustCF!BP94</f>
        <v>0</v>
      </c>
      <c r="BW94" s="95">
        <f>($K94="Bell Curve")*(_xlfn.NORM.DIST(AND(BW$6&gt;=$F94,BW$6&lt;=$H94)*(BW$6-$F94+1),$J94/2,$M94,TRUE)-_xlfn.NORM.DIST(AND(BW$6&gt;=$F94,BW$6&lt;=$H94)*(BV$6-$F94+1),$J94/2,$M94,TRUE))/(1-2*_xlfn.NORM.DIST(0,$J94/2,$M94,TRUE))*$D94+($K94="Steady Growth")*(AND(BW$6&gt;=$F94,BW$6&lt;=$H94)*((BW$6-$F94+1)/($J94*($J94+1)/2)*$D94))+($K94="custom")*CustCF!BQ94</f>
        <v>0</v>
      </c>
      <c r="BX94" s="95">
        <f>($K94="Bell Curve")*(_xlfn.NORM.DIST(AND(BX$6&gt;=$F94,BX$6&lt;=$H94)*(BX$6-$F94+1),$J94/2,$M94,TRUE)-_xlfn.NORM.DIST(AND(BX$6&gt;=$F94,BX$6&lt;=$H94)*(BW$6-$F94+1),$J94/2,$M94,TRUE))/(1-2*_xlfn.NORM.DIST(0,$J94/2,$M94,TRUE))*$D94+($K94="Steady Growth")*(AND(BX$6&gt;=$F94,BX$6&lt;=$H94)*((BX$6-$F94+1)/($J94*($J94+1)/2)*$D94))+($K94="custom")*CustCF!BR94</f>
        <v>0</v>
      </c>
      <c r="BY94" s="95">
        <f>($K94="Bell Curve")*(_xlfn.NORM.DIST(AND(BY$6&gt;=$F94,BY$6&lt;=$H94)*(BY$6-$F94+1),$J94/2,$M94,TRUE)-_xlfn.NORM.DIST(AND(BY$6&gt;=$F94,BY$6&lt;=$H94)*(BX$6-$F94+1),$J94/2,$M94,TRUE))/(1-2*_xlfn.NORM.DIST(0,$J94/2,$M94,TRUE))*$D94+($K94="Steady Growth")*(AND(BY$6&gt;=$F94,BY$6&lt;=$H94)*((BY$6-$F94+1)/($J94*($J94+1)/2)*$D94))+($K94="custom")*CustCF!BS94</f>
        <v>0</v>
      </c>
      <c r="BZ94" s="95">
        <f>($K94="Bell Curve")*(_xlfn.NORM.DIST(AND(BZ$6&gt;=$F94,BZ$6&lt;=$H94)*(BZ$6-$F94+1),$J94/2,$M94,TRUE)-_xlfn.NORM.DIST(AND(BZ$6&gt;=$F94,BZ$6&lt;=$H94)*(BY$6-$F94+1),$J94/2,$M94,TRUE))/(1-2*_xlfn.NORM.DIST(0,$J94/2,$M94,TRUE))*$D94+($K94="Steady Growth")*(AND(BZ$6&gt;=$F94,BZ$6&lt;=$H94)*((BZ$6-$F94+1)/($J94*($J94+1)/2)*$D94))+($K94="custom")*CustCF!BT94</f>
        <v>0</v>
      </c>
      <c r="CA94" s="95">
        <f>($K94="Bell Curve")*(_xlfn.NORM.DIST(AND(CA$6&gt;=$F94,CA$6&lt;=$H94)*(CA$6-$F94+1),$J94/2,$M94,TRUE)-_xlfn.NORM.DIST(AND(CA$6&gt;=$F94,CA$6&lt;=$H94)*(BZ$6-$F94+1),$J94/2,$M94,TRUE))/(1-2*_xlfn.NORM.DIST(0,$J94/2,$M94,TRUE))*$D94+($K94="Steady Growth")*(AND(CA$6&gt;=$F94,CA$6&lt;=$H94)*((CA$6-$F94+1)/($J94*($J94+1)/2)*$D94))+($K94="custom")*CustCF!BU94</f>
        <v>0</v>
      </c>
      <c r="CB94" s="95">
        <f>($K94="Bell Curve")*(_xlfn.NORM.DIST(AND(CB$6&gt;=$F94,CB$6&lt;=$H94)*(CB$6-$F94+1),$J94/2,$M94,TRUE)-_xlfn.NORM.DIST(AND(CB$6&gt;=$F94,CB$6&lt;=$H94)*(CA$6-$F94+1),$J94/2,$M94,TRUE))/(1-2*_xlfn.NORM.DIST(0,$J94/2,$M94,TRUE))*$D94+($K94="Steady Growth")*(AND(CB$6&gt;=$F94,CB$6&lt;=$H94)*((CB$6-$F94+1)/($J94*($J94+1)/2)*$D94))+($K94="custom")*CustCF!BV94</f>
        <v>0</v>
      </c>
      <c r="CC94" s="95">
        <f>($K94="Bell Curve")*(_xlfn.NORM.DIST(AND(CC$6&gt;=$F94,CC$6&lt;=$H94)*(CC$6-$F94+1),$J94/2,$M94,TRUE)-_xlfn.NORM.DIST(AND(CC$6&gt;=$F94,CC$6&lt;=$H94)*(CB$6-$F94+1),$J94/2,$M94,TRUE))/(1-2*_xlfn.NORM.DIST(0,$J94/2,$M94,TRUE))*$D94+($K94="Steady Growth")*(AND(CC$6&gt;=$F94,CC$6&lt;=$H94)*((CC$6-$F94+1)/($J94*($J94+1)/2)*$D94))+($K94="custom")*CustCF!BW94</f>
        <v>0</v>
      </c>
      <c r="CD94" s="95">
        <f>($K94="Bell Curve")*(_xlfn.NORM.DIST(AND(CD$6&gt;=$F94,CD$6&lt;=$H94)*(CD$6-$F94+1),$J94/2,$M94,TRUE)-_xlfn.NORM.DIST(AND(CD$6&gt;=$F94,CD$6&lt;=$H94)*(CC$6-$F94+1),$J94/2,$M94,TRUE))/(1-2*_xlfn.NORM.DIST(0,$J94/2,$M94,TRUE))*$D94+($K94="Steady Growth")*(AND(CD$6&gt;=$F94,CD$6&lt;=$H94)*((CD$6-$F94+1)/($J94*($J94+1)/2)*$D94))+($K94="custom")*CustCF!BX94</f>
        <v>0</v>
      </c>
      <c r="CE94" s="95">
        <f>($K94="Bell Curve")*(_xlfn.NORM.DIST(AND(CE$6&gt;=$F94,CE$6&lt;=$H94)*(CE$6-$F94+1),$J94/2,$M94,TRUE)-_xlfn.NORM.DIST(AND(CE$6&gt;=$F94,CE$6&lt;=$H94)*(CD$6-$F94+1),$J94/2,$M94,TRUE))/(1-2*_xlfn.NORM.DIST(0,$J94/2,$M94,TRUE))*$D94+($K94="Steady Growth")*(AND(CE$6&gt;=$F94,CE$6&lt;=$H94)*((CE$6-$F94+1)/($J94*($J94+1)/2)*$D94))+($K94="custom")*CustCF!BY94</f>
        <v>0</v>
      </c>
      <c r="CF94" s="95">
        <f>($K94="Bell Curve")*(_xlfn.NORM.DIST(AND(CF$6&gt;=$F94,CF$6&lt;=$H94)*(CF$6-$F94+1),$J94/2,$M94,TRUE)-_xlfn.NORM.DIST(AND(CF$6&gt;=$F94,CF$6&lt;=$H94)*(CE$6-$F94+1),$J94/2,$M94,TRUE))/(1-2*_xlfn.NORM.DIST(0,$J94/2,$M94,TRUE))*$D94+($K94="Steady Growth")*(AND(CF$6&gt;=$F94,CF$6&lt;=$H94)*((CF$6-$F94+1)/($J94*($J94+1)/2)*$D94))+($K94="custom")*CustCF!BZ94</f>
        <v>0</v>
      </c>
      <c r="CG94" s="95">
        <f>($K94="Bell Curve")*(_xlfn.NORM.DIST(AND(CG$6&gt;=$F94,CG$6&lt;=$H94)*(CG$6-$F94+1),$J94/2,$M94,TRUE)-_xlfn.NORM.DIST(AND(CG$6&gt;=$F94,CG$6&lt;=$H94)*(CF$6-$F94+1),$J94/2,$M94,TRUE))/(1-2*_xlfn.NORM.DIST(0,$J94/2,$M94,TRUE))*$D94+($K94="Steady Growth")*(AND(CG$6&gt;=$F94,CG$6&lt;=$H94)*((CG$6-$F94+1)/($J94*($J94+1)/2)*$D94))+($K94="custom")*CustCF!CA94</f>
        <v>0</v>
      </c>
      <c r="CH94" s="95">
        <f>($K94="Bell Curve")*(_xlfn.NORM.DIST(AND(CH$6&gt;=$F94,CH$6&lt;=$H94)*(CH$6-$F94+1),$J94/2,$M94,TRUE)-_xlfn.NORM.DIST(AND(CH$6&gt;=$F94,CH$6&lt;=$H94)*(CG$6-$F94+1),$J94/2,$M94,TRUE))/(1-2*_xlfn.NORM.DIST(0,$J94/2,$M94,TRUE))*$D94+($K94="Steady Growth")*(AND(CH$6&gt;=$F94,CH$6&lt;=$H94)*((CH$6-$F94+1)/($J94*($J94+1)/2)*$D94))+($K94="custom")*CustCF!CB94</f>
        <v>0</v>
      </c>
      <c r="CI94" s="95">
        <f>($K94="Bell Curve")*(_xlfn.NORM.DIST(AND(CI$6&gt;=$F94,CI$6&lt;=$H94)*(CI$6-$F94+1),$J94/2,$M94,TRUE)-_xlfn.NORM.DIST(AND(CI$6&gt;=$F94,CI$6&lt;=$H94)*(CH$6-$F94+1),$J94/2,$M94,TRUE))/(1-2*_xlfn.NORM.DIST(0,$J94/2,$M94,TRUE))*$D94+($K94="Steady Growth")*(AND(CI$6&gt;=$F94,CI$6&lt;=$H94)*((CI$6-$F94+1)/($J94*($J94+1)/2)*$D94))+($K94="custom")*CustCF!CC94</f>
        <v>0</v>
      </c>
      <c r="CJ94" s="95">
        <f>($K94="Bell Curve")*(_xlfn.NORM.DIST(AND(CJ$6&gt;=$F94,CJ$6&lt;=$H94)*(CJ$6-$F94+1),$J94/2,$M94,TRUE)-_xlfn.NORM.DIST(AND(CJ$6&gt;=$F94,CJ$6&lt;=$H94)*(CI$6-$F94+1),$J94/2,$M94,TRUE))/(1-2*_xlfn.NORM.DIST(0,$J94/2,$M94,TRUE))*$D94+($K94="Steady Growth")*(AND(CJ$6&gt;=$F94,CJ$6&lt;=$H94)*((CJ$6-$F94+1)/($J94*($J94+1)/2)*$D94))+($K94="custom")*CustCF!CD94</f>
        <v>0</v>
      </c>
      <c r="CK94" s="95">
        <f>($K94="Bell Curve")*(_xlfn.NORM.DIST(AND(CK$6&gt;=$F94,CK$6&lt;=$H94)*(CK$6-$F94+1),$J94/2,$M94,TRUE)-_xlfn.NORM.DIST(AND(CK$6&gt;=$F94,CK$6&lt;=$H94)*(CJ$6-$F94+1),$J94/2,$M94,TRUE))/(1-2*_xlfn.NORM.DIST(0,$J94/2,$M94,TRUE))*$D94+($K94="Steady Growth")*(AND(CK$6&gt;=$F94,CK$6&lt;=$H94)*((CK$6-$F94+1)/($J94*($J94+1)/2)*$D94))+($K94="custom")*CustCF!CE94</f>
        <v>0</v>
      </c>
      <c r="CL94" s="95">
        <f>($K94="Bell Curve")*(_xlfn.NORM.DIST(AND(CL$6&gt;=$F94,CL$6&lt;=$H94)*(CL$6-$F94+1),$J94/2,$M94,TRUE)-_xlfn.NORM.DIST(AND(CL$6&gt;=$F94,CL$6&lt;=$H94)*(CK$6-$F94+1),$J94/2,$M94,TRUE))/(1-2*_xlfn.NORM.DIST(0,$J94/2,$M94,TRUE))*$D94+($K94="Steady Growth")*(AND(CL$6&gt;=$F94,CL$6&lt;=$H94)*((CL$6-$F94+1)/($J94*($J94+1)/2)*$D94))+($K94="custom")*CustCF!CF94</f>
        <v>0</v>
      </c>
      <c r="CM94" s="95">
        <f>($K94="Bell Curve")*(_xlfn.NORM.DIST(AND(CM$6&gt;=$F94,CM$6&lt;=$H94)*(CM$6-$F94+1),$J94/2,$M94,TRUE)-_xlfn.NORM.DIST(AND(CM$6&gt;=$F94,CM$6&lt;=$H94)*(CL$6-$F94+1),$J94/2,$M94,TRUE))/(1-2*_xlfn.NORM.DIST(0,$J94/2,$M94,TRUE))*$D94+($K94="Steady Growth")*(AND(CM$6&gt;=$F94,CM$6&lt;=$H94)*((CM$6-$F94+1)/($J94*($J94+1)/2)*$D94))+($K94="custom")*CustCF!CG94</f>
        <v>0</v>
      </c>
      <c r="CN94" s="95">
        <f>($K94="Bell Curve")*(_xlfn.NORM.DIST(AND(CN$6&gt;=$F94,CN$6&lt;=$H94)*(CN$6-$F94+1),$J94/2,$M94,TRUE)-_xlfn.NORM.DIST(AND(CN$6&gt;=$F94,CN$6&lt;=$H94)*(CM$6-$F94+1),$J94/2,$M94,TRUE))/(1-2*_xlfn.NORM.DIST(0,$J94/2,$M94,TRUE))*$D94+($K94="Steady Growth")*(AND(CN$6&gt;=$F94,CN$6&lt;=$H94)*((CN$6-$F94+1)/($J94*($J94+1)/2)*$D94))+($K94="custom")*CustCF!CH94</f>
        <v>0</v>
      </c>
      <c r="CO94" s="95">
        <f>($K94="Bell Curve")*(_xlfn.NORM.DIST(AND(CO$6&gt;=$F94,CO$6&lt;=$H94)*(CO$6-$F94+1),$J94/2,$M94,TRUE)-_xlfn.NORM.DIST(AND(CO$6&gt;=$F94,CO$6&lt;=$H94)*(CN$6-$F94+1),$J94/2,$M94,TRUE))/(1-2*_xlfn.NORM.DIST(0,$J94/2,$M94,TRUE))*$D94+($K94="Steady Growth")*(AND(CO$6&gt;=$F94,CO$6&lt;=$H94)*((CO$6-$F94+1)/($J94*($J94+1)/2)*$D94))+($K94="custom")*CustCF!CI94</f>
        <v>0</v>
      </c>
      <c r="CP94" s="95">
        <f>($K94="Bell Curve")*(_xlfn.NORM.DIST(AND(CP$6&gt;=$F94,CP$6&lt;=$H94)*(CP$6-$F94+1),$J94/2,$M94,TRUE)-_xlfn.NORM.DIST(AND(CP$6&gt;=$F94,CP$6&lt;=$H94)*(CO$6-$F94+1),$J94/2,$M94,TRUE))/(1-2*_xlfn.NORM.DIST(0,$J94/2,$M94,TRUE))*$D94+($K94="Steady Growth")*(AND(CP$6&gt;=$F94,CP$6&lt;=$H94)*((CP$6-$F94+1)/($J94*($J94+1)/2)*$D94))+($K94="custom")*CustCF!CJ94</f>
        <v>0</v>
      </c>
      <c r="CQ94" s="95">
        <f>($K94="Bell Curve")*(_xlfn.NORM.DIST(AND(CQ$6&gt;=$F94,CQ$6&lt;=$H94)*(CQ$6-$F94+1),$J94/2,$M94,TRUE)-_xlfn.NORM.DIST(AND(CQ$6&gt;=$F94,CQ$6&lt;=$H94)*(CP$6-$F94+1),$J94/2,$M94,TRUE))/(1-2*_xlfn.NORM.DIST(0,$J94/2,$M94,TRUE))*$D94+($K94="Steady Growth")*(AND(CQ$6&gt;=$F94,CQ$6&lt;=$H94)*((CQ$6-$F94+1)/($J94*($J94+1)/2)*$D94))+($K94="custom")*CustCF!CK94</f>
        <v>0</v>
      </c>
      <c r="CR94" s="95">
        <f>($K94="Bell Curve")*(_xlfn.NORM.DIST(AND(CR$6&gt;=$F94,CR$6&lt;=$H94)*(CR$6-$F94+1),$J94/2,$M94,TRUE)-_xlfn.NORM.DIST(AND(CR$6&gt;=$F94,CR$6&lt;=$H94)*(CQ$6-$F94+1),$J94/2,$M94,TRUE))/(1-2*_xlfn.NORM.DIST(0,$J94/2,$M94,TRUE))*$D94+($K94="Steady Growth")*(AND(CR$6&gt;=$F94,CR$6&lt;=$H94)*((CR$6-$F94+1)/($J94*($J94+1)/2)*$D94))+($K94="custom")*CustCF!CL94</f>
        <v>0</v>
      </c>
      <c r="CS94" s="95">
        <f>($K94="Bell Curve")*(_xlfn.NORM.DIST(AND(CS$6&gt;=$F94,CS$6&lt;=$H94)*(CS$6-$F94+1),$J94/2,$M94,TRUE)-_xlfn.NORM.DIST(AND(CS$6&gt;=$F94,CS$6&lt;=$H94)*(CR$6-$F94+1),$J94/2,$M94,TRUE))/(1-2*_xlfn.NORM.DIST(0,$J94/2,$M94,TRUE))*$D94+($K94="Steady Growth")*(AND(CS$6&gt;=$F94,CS$6&lt;=$H94)*((CS$6-$F94+1)/($J94*($J94+1)/2)*$D94))+($K94="custom")*CustCF!CM94</f>
        <v>0</v>
      </c>
      <c r="CT94" s="95">
        <f>($K94="Bell Curve")*(_xlfn.NORM.DIST(AND(CT$6&gt;=$F94,CT$6&lt;=$H94)*(CT$6-$F94+1),$J94/2,$M94,TRUE)-_xlfn.NORM.DIST(AND(CT$6&gt;=$F94,CT$6&lt;=$H94)*(CS$6-$F94+1),$J94/2,$M94,TRUE))/(1-2*_xlfn.NORM.DIST(0,$J94/2,$M94,TRUE))*$D94+($K94="Steady Growth")*(AND(CT$6&gt;=$F94,CT$6&lt;=$H94)*((CT$6-$F94+1)/($J94*($J94+1)/2)*$D94))+($K94="custom")*CustCF!CN94</f>
        <v>0</v>
      </c>
      <c r="CU94" s="95">
        <f>($K94="Bell Curve")*(_xlfn.NORM.DIST(AND(CU$6&gt;=$F94,CU$6&lt;=$H94)*(CU$6-$F94+1),$J94/2,$M94,TRUE)-_xlfn.NORM.DIST(AND(CU$6&gt;=$F94,CU$6&lt;=$H94)*(CT$6-$F94+1),$J94/2,$M94,TRUE))/(1-2*_xlfn.NORM.DIST(0,$J94/2,$M94,TRUE))*$D94+($K94="Steady Growth")*(AND(CU$6&gt;=$F94,CU$6&lt;=$H94)*((CU$6-$F94+1)/($J94*($J94+1)/2)*$D94))+($K94="custom")*CustCF!CO94</f>
        <v>0</v>
      </c>
      <c r="CV94" s="95">
        <f>($K94="Bell Curve")*(_xlfn.NORM.DIST(AND(CV$6&gt;=$F94,CV$6&lt;=$H94)*(CV$6-$F94+1),$J94/2,$M94,TRUE)-_xlfn.NORM.DIST(AND(CV$6&gt;=$F94,CV$6&lt;=$H94)*(CU$6-$F94+1),$J94/2,$M94,TRUE))/(1-2*_xlfn.NORM.DIST(0,$J94/2,$M94,TRUE))*$D94+($K94="Steady Growth")*(AND(CV$6&gt;=$F94,CV$6&lt;=$H94)*((CV$6-$F94+1)/($J94*($J94+1)/2)*$D94))+($K94="custom")*CustCF!CP94</f>
        <v>0</v>
      </c>
      <c r="CW94" s="95">
        <f>($K94="Bell Curve")*(_xlfn.NORM.DIST(AND(CW$6&gt;=$F94,CW$6&lt;=$H94)*(CW$6-$F94+1),$J94/2,$M94,TRUE)-_xlfn.NORM.DIST(AND(CW$6&gt;=$F94,CW$6&lt;=$H94)*(CV$6-$F94+1),$J94/2,$M94,TRUE))/(1-2*_xlfn.NORM.DIST(0,$J94/2,$M94,TRUE))*$D94+($K94="Steady Growth")*(AND(CW$6&gt;=$F94,CW$6&lt;=$H94)*((CW$6-$F94+1)/($J94*($J94+1)/2)*$D94))+($K94="custom")*CustCF!CQ94</f>
        <v>0</v>
      </c>
      <c r="CX94" s="95">
        <f>($K94="Bell Curve")*(_xlfn.NORM.DIST(AND(CX$6&gt;=$F94,CX$6&lt;=$H94)*(CX$6-$F94+1),$J94/2,$M94,TRUE)-_xlfn.NORM.DIST(AND(CX$6&gt;=$F94,CX$6&lt;=$H94)*(CW$6-$F94+1),$J94/2,$M94,TRUE))/(1-2*_xlfn.NORM.DIST(0,$J94/2,$M94,TRUE))*$D94+($K94="Steady Growth")*(AND(CX$6&gt;=$F94,CX$6&lt;=$H94)*((CX$6-$F94+1)/($J94*($J94+1)/2)*$D94))+($K94="custom")*CustCF!CR94</f>
        <v>0</v>
      </c>
      <c r="CY94" s="95">
        <f>($K94="Bell Curve")*(_xlfn.NORM.DIST(AND(CY$6&gt;=$F94,CY$6&lt;=$H94)*(CY$6-$F94+1),$J94/2,$M94,TRUE)-_xlfn.NORM.DIST(AND(CY$6&gt;=$F94,CY$6&lt;=$H94)*(CX$6-$F94+1),$J94/2,$M94,TRUE))/(1-2*_xlfn.NORM.DIST(0,$J94/2,$M94,TRUE))*$D94+($K94="Steady Growth")*(AND(CY$6&gt;=$F94,CY$6&lt;=$H94)*((CY$6-$F94+1)/($J94*($J94+1)/2)*$D94))+($K94="custom")*CustCF!CS94</f>
        <v>0</v>
      </c>
      <c r="CZ94" s="95">
        <f>($K94="Bell Curve")*(_xlfn.NORM.DIST(AND(CZ$6&gt;=$F94,CZ$6&lt;=$H94)*(CZ$6-$F94+1),$J94/2,$M94,TRUE)-_xlfn.NORM.DIST(AND(CZ$6&gt;=$F94,CZ$6&lt;=$H94)*(CY$6-$F94+1),$J94/2,$M94,TRUE))/(1-2*_xlfn.NORM.DIST(0,$J94/2,$M94,TRUE))*$D94+($K94="Steady Growth")*(AND(CZ$6&gt;=$F94,CZ$6&lt;=$H94)*((CZ$6-$F94+1)/($J94*($J94+1)/2)*$D94))+($K94="custom")*CustCF!CT94</f>
        <v>0</v>
      </c>
      <c r="DA94" s="95">
        <f>($K94="Bell Curve")*(_xlfn.NORM.DIST(AND(DA$6&gt;=$F94,DA$6&lt;=$H94)*(DA$6-$F94+1),$J94/2,$M94,TRUE)-_xlfn.NORM.DIST(AND(DA$6&gt;=$F94,DA$6&lt;=$H94)*(CZ$6-$F94+1),$J94/2,$M94,TRUE))/(1-2*_xlfn.NORM.DIST(0,$J94/2,$M94,TRUE))*$D94+($K94="Steady Growth")*(AND(DA$6&gt;=$F94,DA$6&lt;=$H94)*((DA$6-$F94+1)/($J94*($J94+1)/2)*$D94))+($K94="custom")*CustCF!CU94</f>
        <v>0</v>
      </c>
      <c r="DB94" s="95">
        <f>($K94="Bell Curve")*(_xlfn.NORM.DIST(AND(DB$6&gt;=$F94,DB$6&lt;=$H94)*(DB$6-$F94+1),$J94/2,$M94,TRUE)-_xlfn.NORM.DIST(AND(DB$6&gt;=$F94,DB$6&lt;=$H94)*(DA$6-$F94+1),$J94/2,$M94,TRUE))/(1-2*_xlfn.NORM.DIST(0,$J94/2,$M94,TRUE))*$D94+($K94="Steady Growth")*(AND(DB$6&gt;=$F94,DB$6&lt;=$H94)*((DB$6-$F94+1)/($J94*($J94+1)/2)*$D94))+($K94="custom")*CustCF!CV94</f>
        <v>0</v>
      </c>
      <c r="DC94" s="95">
        <f>($K94="Bell Curve")*(_xlfn.NORM.DIST(AND(DC$6&gt;=$F94,DC$6&lt;=$H94)*(DC$6-$F94+1),$J94/2,$M94,TRUE)-_xlfn.NORM.DIST(AND(DC$6&gt;=$F94,DC$6&lt;=$H94)*(DB$6-$F94+1),$J94/2,$M94,TRUE))/(1-2*_xlfn.NORM.DIST(0,$J94/2,$M94,TRUE))*$D94+($K94="Steady Growth")*(AND(DC$6&gt;=$F94,DC$6&lt;=$H94)*((DC$6-$F94+1)/($J94*($J94+1)/2)*$D94))+($K94="custom")*CustCF!CW94</f>
        <v>0</v>
      </c>
      <c r="DD94" s="95">
        <f>($K94="Bell Curve")*(_xlfn.NORM.DIST(AND(DD$6&gt;=$F94,DD$6&lt;=$H94)*(DD$6-$F94+1),$J94/2,$M94,TRUE)-_xlfn.NORM.DIST(AND(DD$6&gt;=$F94,DD$6&lt;=$H94)*(DC$6-$F94+1),$J94/2,$M94,TRUE))/(1-2*_xlfn.NORM.DIST(0,$J94/2,$M94,TRUE))*$D94+($K94="Steady Growth")*(AND(DD$6&gt;=$F94,DD$6&lt;=$H94)*((DD$6-$F94+1)/($J94*($J94+1)/2)*$D94))+($K94="custom")*CustCF!CX94</f>
        <v>0</v>
      </c>
      <c r="DE94" s="95">
        <f>($K94="Bell Curve")*(_xlfn.NORM.DIST(AND(DE$6&gt;=$F94,DE$6&lt;=$H94)*(DE$6-$F94+1),$J94/2,$M94,TRUE)-_xlfn.NORM.DIST(AND(DE$6&gt;=$F94,DE$6&lt;=$H94)*(DD$6-$F94+1),$J94/2,$M94,TRUE))/(1-2*_xlfn.NORM.DIST(0,$J94/2,$M94,TRUE))*$D94+($K94="Steady Growth")*(AND(DE$6&gt;=$F94,DE$6&lt;=$H94)*((DE$6-$F94+1)/($J94*($J94+1)/2)*$D94))+($K94="custom")*CustCF!CY94</f>
        <v>0</v>
      </c>
      <c r="DF94" s="95">
        <f>($K94="Bell Curve")*(_xlfn.NORM.DIST(AND(DF$6&gt;=$F94,DF$6&lt;=$H94)*(DF$6-$F94+1),$J94/2,$M94,TRUE)-_xlfn.NORM.DIST(AND(DF$6&gt;=$F94,DF$6&lt;=$H94)*(DE$6-$F94+1),$J94/2,$M94,TRUE))/(1-2*_xlfn.NORM.DIST(0,$J94/2,$M94,TRUE))*$D94+($K94="Steady Growth")*(AND(DF$6&gt;=$F94,DF$6&lt;=$H94)*((DF$6-$F94+1)/($J94*($J94+1)/2)*$D94))+($K94="custom")*CustCF!CZ94</f>
        <v>0</v>
      </c>
      <c r="DG94" s="95">
        <f>($K94="Bell Curve")*(_xlfn.NORM.DIST(AND(DG$6&gt;=$F94,DG$6&lt;=$H94)*(DG$6-$F94+1),$J94/2,$M94,TRUE)-_xlfn.NORM.DIST(AND(DG$6&gt;=$F94,DG$6&lt;=$H94)*(DF$6-$F94+1),$J94/2,$M94,TRUE))/(1-2*_xlfn.NORM.DIST(0,$J94/2,$M94,TRUE))*$D94+($K94="Steady Growth")*(AND(DG$6&gt;=$F94,DG$6&lt;=$H94)*((DG$6-$F94+1)/($J94*($J94+1)/2)*$D94))+($K94="custom")*CustCF!DA94</f>
        <v>0</v>
      </c>
      <c r="DH94" s="95">
        <f>($K94="Bell Curve")*(_xlfn.NORM.DIST(AND(DH$6&gt;=$F94,DH$6&lt;=$H94)*(DH$6-$F94+1),$J94/2,$M94,TRUE)-_xlfn.NORM.DIST(AND(DH$6&gt;=$F94,DH$6&lt;=$H94)*(DG$6-$F94+1),$J94/2,$M94,TRUE))/(1-2*_xlfn.NORM.DIST(0,$J94/2,$M94,TRUE))*$D94+($K94="Steady Growth")*(AND(DH$6&gt;=$F94,DH$6&lt;=$H94)*((DH$6-$F94+1)/($J94*($J94+1)/2)*$D94))+($K94="custom")*CustCF!DB94</f>
        <v>0</v>
      </c>
      <c r="DI94" s="95">
        <f>($K94="Bell Curve")*(_xlfn.NORM.DIST(AND(DI$6&gt;=$F94,DI$6&lt;=$H94)*(DI$6-$F94+1),$J94/2,$M94,TRUE)-_xlfn.NORM.DIST(AND(DI$6&gt;=$F94,DI$6&lt;=$H94)*(DH$6-$F94+1),$J94/2,$M94,TRUE))/(1-2*_xlfn.NORM.DIST(0,$J94/2,$M94,TRUE))*$D94+($K94="Steady Growth")*(AND(DI$6&gt;=$F94,DI$6&lt;=$H94)*((DI$6-$F94+1)/($J94*($J94+1)/2)*$D94))+($K94="custom")*CustCF!DC94</f>
        <v>0</v>
      </c>
      <c r="DJ94" s="95">
        <f>($K94="Bell Curve")*(_xlfn.NORM.DIST(AND(DJ$6&gt;=$F94,DJ$6&lt;=$H94)*(DJ$6-$F94+1),$J94/2,$M94,TRUE)-_xlfn.NORM.DIST(AND(DJ$6&gt;=$F94,DJ$6&lt;=$H94)*(DI$6-$F94+1),$J94/2,$M94,TRUE))/(1-2*_xlfn.NORM.DIST(0,$J94/2,$M94,TRUE))*$D94+($K94="Steady Growth")*(AND(DJ$6&gt;=$F94,DJ$6&lt;=$H94)*((DJ$6-$F94+1)/($J94*($J94+1)/2)*$D94))+($K94="custom")*CustCF!DD94</f>
        <v>0</v>
      </c>
      <c r="DK94" s="95">
        <f>($K94="Bell Curve")*(_xlfn.NORM.DIST(AND(DK$6&gt;=$F94,DK$6&lt;=$H94)*(DK$6-$F94+1),$J94/2,$M94,TRUE)-_xlfn.NORM.DIST(AND(DK$6&gt;=$F94,DK$6&lt;=$H94)*(DJ$6-$F94+1),$J94/2,$M94,TRUE))/(1-2*_xlfn.NORM.DIST(0,$J94/2,$M94,TRUE))*$D94+($K94="Steady Growth")*(AND(DK$6&gt;=$F94,DK$6&lt;=$H94)*((DK$6-$F94+1)/($J94*($J94+1)/2)*$D94))+($K94="custom")*CustCF!DE94</f>
        <v>0</v>
      </c>
      <c r="DL94" s="95">
        <f>($K94="Bell Curve")*(_xlfn.NORM.DIST(AND(DL$6&gt;=$F94,DL$6&lt;=$H94)*(DL$6-$F94+1),$J94/2,$M94,TRUE)-_xlfn.NORM.DIST(AND(DL$6&gt;=$F94,DL$6&lt;=$H94)*(DK$6-$F94+1),$J94/2,$M94,TRUE))/(1-2*_xlfn.NORM.DIST(0,$J94/2,$M94,TRUE))*$D94+($K94="Steady Growth")*(AND(DL$6&gt;=$F94,DL$6&lt;=$H94)*((DL$6-$F94+1)/($J94*($J94+1)/2)*$D94))+($K94="custom")*CustCF!DF94</f>
        <v>0</v>
      </c>
      <c r="DM94" s="95">
        <f>($K94="Bell Curve")*(_xlfn.NORM.DIST(AND(DM$6&gt;=$F94,DM$6&lt;=$H94)*(DM$6-$F94+1),$J94/2,$M94,TRUE)-_xlfn.NORM.DIST(AND(DM$6&gt;=$F94,DM$6&lt;=$H94)*(DL$6-$F94+1),$J94/2,$M94,TRUE))/(1-2*_xlfn.NORM.DIST(0,$J94/2,$M94,TRUE))*$D94+($K94="Steady Growth")*(AND(DM$6&gt;=$F94,DM$6&lt;=$H94)*((DM$6-$F94+1)/($J94*($J94+1)/2)*$D94))+($K94="custom")*CustCF!DG94</f>
        <v>0</v>
      </c>
      <c r="DN94" s="95">
        <f>($K94="Bell Curve")*(_xlfn.NORM.DIST(AND(DN$6&gt;=$F94,DN$6&lt;=$H94)*(DN$6-$F94+1),$J94/2,$M94,TRUE)-_xlfn.NORM.DIST(AND(DN$6&gt;=$F94,DN$6&lt;=$H94)*(DM$6-$F94+1),$J94/2,$M94,TRUE))/(1-2*_xlfn.NORM.DIST(0,$J94/2,$M94,TRUE))*$D94+($K94="Steady Growth")*(AND(DN$6&gt;=$F94,DN$6&lt;=$H94)*((DN$6-$F94+1)/($J94*($J94+1)/2)*$D94))+($K94="custom")*CustCF!DH94</f>
        <v>0</v>
      </c>
      <c r="DO94" s="95">
        <f>($K94="Bell Curve")*(_xlfn.NORM.DIST(AND(DO$6&gt;=$F94,DO$6&lt;=$H94)*(DO$6-$F94+1),$J94/2,$M94,TRUE)-_xlfn.NORM.DIST(AND(DO$6&gt;=$F94,DO$6&lt;=$H94)*(DN$6-$F94+1),$J94/2,$M94,TRUE))/(1-2*_xlfn.NORM.DIST(0,$J94/2,$M94,TRUE))*$D94+($K94="Steady Growth")*(AND(DO$6&gt;=$F94,DO$6&lt;=$H94)*((DO$6-$F94+1)/($J94*($J94+1)/2)*$D94))+($K94="custom")*CustCF!DI94</f>
        <v>0</v>
      </c>
      <c r="DP94" s="95">
        <f>($K94="Bell Curve")*(_xlfn.NORM.DIST(AND(DP$6&gt;=$F94,DP$6&lt;=$H94)*(DP$6-$F94+1),$J94/2,$M94,TRUE)-_xlfn.NORM.DIST(AND(DP$6&gt;=$F94,DP$6&lt;=$H94)*(DO$6-$F94+1),$J94/2,$M94,TRUE))/(1-2*_xlfn.NORM.DIST(0,$J94/2,$M94,TRUE))*$D94+($K94="Steady Growth")*(AND(DP$6&gt;=$F94,DP$6&lt;=$H94)*((DP$6-$F94+1)/($J94*($J94+1)/2)*$D94))+($K94="custom")*CustCF!DJ94</f>
        <v>0</v>
      </c>
      <c r="DQ94" s="95">
        <f>($K94="Bell Curve")*(_xlfn.NORM.DIST(AND(DQ$6&gt;=$F94,DQ$6&lt;=$H94)*(DQ$6-$F94+1),$J94/2,$M94,TRUE)-_xlfn.NORM.DIST(AND(DQ$6&gt;=$F94,DQ$6&lt;=$H94)*(DP$6-$F94+1),$J94/2,$M94,TRUE))/(1-2*_xlfn.NORM.DIST(0,$J94/2,$M94,TRUE))*$D94+($K94="Steady Growth")*(AND(DQ$6&gt;=$F94,DQ$6&lt;=$H94)*((DQ$6-$F94+1)/($J94*($J94+1)/2)*$D94))+($K94="custom")*CustCF!DK94</f>
        <v>0</v>
      </c>
      <c r="DR94" s="95">
        <f>($K94="Bell Curve")*(_xlfn.NORM.DIST(AND(DR$6&gt;=$F94,DR$6&lt;=$H94)*(DR$6-$F94+1),$J94/2,$M94,TRUE)-_xlfn.NORM.DIST(AND(DR$6&gt;=$F94,DR$6&lt;=$H94)*(DQ$6-$F94+1),$J94/2,$M94,TRUE))/(1-2*_xlfn.NORM.DIST(0,$J94/2,$M94,TRUE))*$D94+($K94="Steady Growth")*(AND(DR$6&gt;=$F94,DR$6&lt;=$H94)*((DR$6-$F94+1)/($J94*($J94+1)/2)*$D94))+($K94="custom")*CustCF!DL94</f>
        <v>0</v>
      </c>
      <c r="DS94" s="95">
        <f>($K94="Bell Curve")*(_xlfn.NORM.DIST(AND(DS$6&gt;=$F94,DS$6&lt;=$H94)*(DS$6-$F94+1),$J94/2,$M94,TRUE)-_xlfn.NORM.DIST(AND(DS$6&gt;=$F94,DS$6&lt;=$H94)*(DR$6-$F94+1),$J94/2,$M94,TRUE))/(1-2*_xlfn.NORM.DIST(0,$J94/2,$M94,TRUE))*$D94+($K94="Steady Growth")*(AND(DS$6&gt;=$F94,DS$6&lt;=$H94)*((DS$6-$F94+1)/($J94*($J94+1)/2)*$D94))+($K94="custom")*CustCF!DM94</f>
        <v>0</v>
      </c>
      <c r="DT94" s="95">
        <f>($K94="Bell Curve")*(_xlfn.NORM.DIST(AND(DT$6&gt;=$F94,DT$6&lt;=$H94)*(DT$6-$F94+1),$J94/2,$M94,TRUE)-_xlfn.NORM.DIST(AND(DT$6&gt;=$F94,DT$6&lt;=$H94)*(DS$6-$F94+1),$J94/2,$M94,TRUE))/(1-2*_xlfn.NORM.DIST(0,$J94/2,$M94,TRUE))*$D94+($K94="Steady Growth")*(AND(DT$6&gt;=$F94,DT$6&lt;=$H94)*((DT$6-$F94+1)/($J94*($J94+1)/2)*$D94))+($K94="custom")*CustCF!DN94</f>
        <v>0</v>
      </c>
      <c r="DU94" s="95">
        <f>($K94="Bell Curve")*(_xlfn.NORM.DIST(AND(DU$6&gt;=$F94,DU$6&lt;=$H94)*(DU$6-$F94+1),$J94/2,$M94,TRUE)-_xlfn.NORM.DIST(AND(DU$6&gt;=$F94,DU$6&lt;=$H94)*(DT$6-$F94+1),$J94/2,$M94,TRUE))/(1-2*_xlfn.NORM.DIST(0,$J94/2,$M94,TRUE))*$D94+($K94="Steady Growth")*(AND(DU$6&gt;=$F94,DU$6&lt;=$H94)*((DU$6-$F94+1)/($J94*($J94+1)/2)*$D94))+($K94="custom")*CustCF!DO94</f>
        <v>0</v>
      </c>
      <c r="DV94" s="95">
        <f>($K94="Bell Curve")*(_xlfn.NORM.DIST(AND(DV$6&gt;=$F94,DV$6&lt;=$H94)*(DV$6-$F94+1),$J94/2,$M94,TRUE)-_xlfn.NORM.DIST(AND(DV$6&gt;=$F94,DV$6&lt;=$H94)*(DU$6-$F94+1),$J94/2,$M94,TRUE))/(1-2*_xlfn.NORM.DIST(0,$J94/2,$M94,TRUE))*$D94+($K94="Steady Growth")*(AND(DV$6&gt;=$F94,DV$6&lt;=$H94)*((DV$6-$F94+1)/($J94*($J94+1)/2)*$D94))+($K94="custom")*CustCF!DP94</f>
        <v>0</v>
      </c>
      <c r="DW94" s="95">
        <f>($K94="Bell Curve")*(_xlfn.NORM.DIST(AND(DW$6&gt;=$F94,DW$6&lt;=$H94)*(DW$6-$F94+1),$J94/2,$M94,TRUE)-_xlfn.NORM.DIST(AND(DW$6&gt;=$F94,DW$6&lt;=$H94)*(DV$6-$F94+1),$J94/2,$M94,TRUE))/(1-2*_xlfn.NORM.DIST(0,$J94/2,$M94,TRUE))*$D94+($K94="Steady Growth")*(AND(DW$6&gt;=$F94,DW$6&lt;=$H94)*((DW$6-$F94+1)/($J94*($J94+1)/2)*$D94))+($K94="custom")*CustCF!DQ94</f>
        <v>0</v>
      </c>
      <c r="DX94" s="95">
        <f>($K94="Bell Curve")*(_xlfn.NORM.DIST(AND(DX$6&gt;=$F94,DX$6&lt;=$H94)*(DX$6-$F94+1),$J94/2,$M94,TRUE)-_xlfn.NORM.DIST(AND(DX$6&gt;=$F94,DX$6&lt;=$H94)*(DW$6-$F94+1),$J94/2,$M94,TRUE))/(1-2*_xlfn.NORM.DIST(0,$J94/2,$M94,TRUE))*$D94+($K94="Steady Growth")*(AND(DX$6&gt;=$F94,DX$6&lt;=$H94)*((DX$6-$F94+1)/($J94*($J94+1)/2)*$D94))+($K94="custom")*CustCF!DR94</f>
        <v>0</v>
      </c>
      <c r="DY94" s="95">
        <f>($K94="Bell Curve")*(_xlfn.NORM.DIST(AND(DY$6&gt;=$F94,DY$6&lt;=$H94)*(DY$6-$F94+1),$J94/2,$M94,TRUE)-_xlfn.NORM.DIST(AND(DY$6&gt;=$F94,DY$6&lt;=$H94)*(DX$6-$F94+1),$J94/2,$M94,TRUE))/(1-2*_xlfn.NORM.DIST(0,$J94/2,$M94,TRUE))*$D94+($K94="Steady Growth")*(AND(DY$6&gt;=$F94,DY$6&lt;=$H94)*((DY$6-$F94+1)/($J94*($J94+1)/2)*$D94))+($K94="custom")*CustCF!DS94</f>
        <v>0</v>
      </c>
      <c r="DZ94" s="95">
        <f>($K94="Bell Curve")*(_xlfn.NORM.DIST(AND(DZ$6&gt;=$F94,DZ$6&lt;=$H94)*(DZ$6-$F94+1),$J94/2,$M94,TRUE)-_xlfn.NORM.DIST(AND(DZ$6&gt;=$F94,DZ$6&lt;=$H94)*(DY$6-$F94+1),$J94/2,$M94,TRUE))/(1-2*_xlfn.NORM.DIST(0,$J94/2,$M94,TRUE))*$D94+($K94="Steady Growth")*(AND(DZ$6&gt;=$F94,DZ$6&lt;=$H94)*((DZ$6-$F94+1)/($J94*($J94+1)/2)*$D94))+($K94="custom")*CustCF!DT94</f>
        <v>0</v>
      </c>
      <c r="EA94" s="95">
        <f>($K94="Bell Curve")*(_xlfn.NORM.DIST(AND(EA$6&gt;=$F94,EA$6&lt;=$H94)*(EA$6-$F94+1),$J94/2,$M94,TRUE)-_xlfn.NORM.DIST(AND(EA$6&gt;=$F94,EA$6&lt;=$H94)*(DZ$6-$F94+1),$J94/2,$M94,TRUE))/(1-2*_xlfn.NORM.DIST(0,$J94/2,$M94,TRUE))*$D94+($K94="Steady Growth")*(AND(EA$6&gt;=$F94,EA$6&lt;=$H94)*((EA$6-$F94+1)/($J94*($J94+1)/2)*$D94))+($K94="custom")*CustCF!DU94</f>
        <v>0</v>
      </c>
      <c r="EB94" s="95">
        <f>($K94="Bell Curve")*(_xlfn.NORM.DIST(AND(EB$6&gt;=$F94,EB$6&lt;=$H94)*(EB$6-$F94+1),$J94/2,$M94,TRUE)-_xlfn.NORM.DIST(AND(EB$6&gt;=$F94,EB$6&lt;=$H94)*(EA$6-$F94+1),$J94/2,$M94,TRUE))/(1-2*_xlfn.NORM.DIST(0,$J94/2,$M94,TRUE))*$D94+($K94="Steady Growth")*(AND(EB$6&gt;=$F94,EB$6&lt;=$H94)*((EB$6-$F94+1)/($J94*($J94+1)/2)*$D94))+($K94="custom")*CustCF!DV94</f>
        <v>0</v>
      </c>
      <c r="EC94" s="95">
        <f>($K94="Bell Curve")*(_xlfn.NORM.DIST(AND(EC$6&gt;=$F94,EC$6&lt;=$H94)*(EC$6-$F94+1),$J94/2,$M94,TRUE)-_xlfn.NORM.DIST(AND(EC$6&gt;=$F94,EC$6&lt;=$H94)*(EB$6-$F94+1),$J94/2,$M94,TRUE))/(1-2*_xlfn.NORM.DIST(0,$J94/2,$M94,TRUE))*$D94+($K94="Steady Growth")*(AND(EC$6&gt;=$F94,EC$6&lt;=$H94)*((EC$6-$F94+1)/($J94*($J94+1)/2)*$D94))+($K94="custom")*CustCF!DW94</f>
        <v>0</v>
      </c>
      <c r="ED94" s="95">
        <f>($K94="Bell Curve")*(_xlfn.NORM.DIST(AND(ED$6&gt;=$F94,ED$6&lt;=$H94)*(ED$6-$F94+1),$J94/2,$M94,TRUE)-_xlfn.NORM.DIST(AND(ED$6&gt;=$F94,ED$6&lt;=$H94)*(EC$6-$F94+1),$J94/2,$M94,TRUE))/(1-2*_xlfn.NORM.DIST(0,$J94/2,$M94,TRUE))*$D94+($K94="Steady Growth")*(AND(ED$6&gt;=$F94,ED$6&lt;=$H94)*((ED$6-$F94+1)/($J94*($J94+1)/2)*$D94))+($K94="custom")*CustCF!DX94</f>
        <v>0</v>
      </c>
      <c r="EE94" s="95">
        <f>($K94="Bell Curve")*(_xlfn.NORM.DIST(AND(EE$6&gt;=$F94,EE$6&lt;=$H94)*(EE$6-$F94+1),$J94/2,$M94,TRUE)-_xlfn.NORM.DIST(AND(EE$6&gt;=$F94,EE$6&lt;=$H94)*(ED$6-$F94+1),$J94/2,$M94,TRUE))/(1-2*_xlfn.NORM.DIST(0,$J94/2,$M94,TRUE))*$D94+($K94="Steady Growth")*(AND(EE$6&gt;=$F94,EE$6&lt;=$H94)*((EE$6-$F94+1)/($J94*($J94+1)/2)*$D94))+($K94="custom")*CustCF!DY94</f>
        <v>0</v>
      </c>
      <c r="EF94" s="95">
        <f>($K94="Bell Curve")*(_xlfn.NORM.DIST(AND(EF$6&gt;=$F94,EF$6&lt;=$H94)*(EF$6-$F94+1),$J94/2,$M94,TRUE)-_xlfn.NORM.DIST(AND(EF$6&gt;=$F94,EF$6&lt;=$H94)*(EE$6-$F94+1),$J94/2,$M94,TRUE))/(1-2*_xlfn.NORM.DIST(0,$J94/2,$M94,TRUE))*$D94+($K94="Steady Growth")*(AND(EF$6&gt;=$F94,EF$6&lt;=$H94)*((EF$6-$F94+1)/($J94*($J94+1)/2)*$D94))+($K94="custom")*CustCF!DZ94</f>
        <v>0</v>
      </c>
      <c r="EG94" s="95">
        <f>($K94="Bell Curve")*(_xlfn.NORM.DIST(AND(EG$6&gt;=$F94,EG$6&lt;=$H94)*(EG$6-$F94+1),$J94/2,$M94,TRUE)-_xlfn.NORM.DIST(AND(EG$6&gt;=$F94,EG$6&lt;=$H94)*(EF$6-$F94+1),$J94/2,$M94,TRUE))/(1-2*_xlfn.NORM.DIST(0,$J94/2,$M94,TRUE))*$D94+($K94="Steady Growth")*(AND(EG$6&gt;=$F94,EG$6&lt;=$H94)*((EG$6-$F94+1)/($J94*($J94+1)/2)*$D94))+($K94="custom")*CustCF!EA94</f>
        <v>0</v>
      </c>
      <c r="EH94" s="95">
        <f>($K94="Bell Curve")*(_xlfn.NORM.DIST(AND(EH$6&gt;=$F94,EH$6&lt;=$H94)*(EH$6-$F94+1),$J94/2,$M94,TRUE)-_xlfn.NORM.DIST(AND(EH$6&gt;=$F94,EH$6&lt;=$H94)*(EG$6-$F94+1),$J94/2,$M94,TRUE))/(1-2*_xlfn.NORM.DIST(0,$J94/2,$M94,TRUE))*$D94+($K94="Steady Growth")*(AND(EH$6&gt;=$F94,EH$6&lt;=$H94)*((EH$6-$F94+1)/($J94*($J94+1)/2)*$D94))+($K94="custom")*CustCF!EB94</f>
        <v>0</v>
      </c>
      <c r="EI94" s="95">
        <f>($K94="Bell Curve")*(_xlfn.NORM.DIST(AND(EI$6&gt;=$F94,EI$6&lt;=$H94)*(EI$6-$F94+1),$J94/2,$M94,TRUE)-_xlfn.NORM.DIST(AND(EI$6&gt;=$F94,EI$6&lt;=$H94)*(EH$6-$F94+1),$J94/2,$M94,TRUE))/(1-2*_xlfn.NORM.DIST(0,$J94/2,$M94,TRUE))*$D94+($K94="Steady Growth")*(AND(EI$6&gt;=$F94,EI$6&lt;=$H94)*((EI$6-$F94+1)/($J94*($J94+1)/2)*$D94))+($K94="custom")*CustCF!EC94</f>
        <v>0</v>
      </c>
      <c r="EJ94" s="95">
        <f>($K94="Bell Curve")*(_xlfn.NORM.DIST(AND(EJ$6&gt;=$F94,EJ$6&lt;=$H94)*(EJ$6-$F94+1),$J94/2,$M94,TRUE)-_xlfn.NORM.DIST(AND(EJ$6&gt;=$F94,EJ$6&lt;=$H94)*(EI$6-$F94+1),$J94/2,$M94,TRUE))/(1-2*_xlfn.NORM.DIST(0,$J94/2,$M94,TRUE))*$D94+($K94="Steady Growth")*(AND(EJ$6&gt;=$F94,EJ$6&lt;=$H94)*((EJ$6-$F94+1)/($J94*($J94+1)/2)*$D94))+($K94="custom")*CustCF!ED94</f>
        <v>0</v>
      </c>
      <c r="EK94" s="95">
        <f>($K94="Bell Curve")*(_xlfn.NORM.DIST(AND(EK$6&gt;=$F94,EK$6&lt;=$H94)*(EK$6-$F94+1),$J94/2,$M94,TRUE)-_xlfn.NORM.DIST(AND(EK$6&gt;=$F94,EK$6&lt;=$H94)*(EJ$6-$F94+1),$J94/2,$M94,TRUE))/(1-2*_xlfn.NORM.DIST(0,$J94/2,$M94,TRUE))*$D94+($K94="Steady Growth")*(AND(EK$6&gt;=$F94,EK$6&lt;=$H94)*((EK$6-$F94+1)/($J94*($J94+1)/2)*$D94))+($K94="custom")*CustCF!EE94</f>
        <v>0</v>
      </c>
      <c r="EL94" s="95">
        <f>($K94="Bell Curve")*(_xlfn.NORM.DIST(AND(EL$6&gt;=$F94,EL$6&lt;=$H94)*(EL$6-$F94+1),$J94/2,$M94,TRUE)-_xlfn.NORM.DIST(AND(EL$6&gt;=$F94,EL$6&lt;=$H94)*(EK$6-$F94+1),$J94/2,$M94,TRUE))/(1-2*_xlfn.NORM.DIST(0,$J94/2,$M94,TRUE))*$D94+($K94="Steady Growth")*(AND(EL$6&gt;=$F94,EL$6&lt;=$H94)*((EL$6-$F94+1)/($J94*($J94+1)/2)*$D94))+($K94="custom")*CustCF!EF94</f>
        <v>0</v>
      </c>
      <c r="EM94" s="95">
        <f>($K94="Bell Curve")*(_xlfn.NORM.DIST(AND(EM$6&gt;=$F94,EM$6&lt;=$H94)*(EM$6-$F94+1),$J94/2,$M94,TRUE)-_xlfn.NORM.DIST(AND(EM$6&gt;=$F94,EM$6&lt;=$H94)*(EL$6-$F94+1),$J94/2,$M94,TRUE))/(1-2*_xlfn.NORM.DIST(0,$J94/2,$M94,TRUE))*$D94+($K94="Steady Growth")*(AND(EM$6&gt;=$F94,EM$6&lt;=$H94)*((EM$6-$F94+1)/($J94*($J94+1)/2)*$D94))+($K94="custom")*CustCF!EG94</f>
        <v>0</v>
      </c>
      <c r="EN94" s="95">
        <f>($K94="Bell Curve")*(_xlfn.NORM.DIST(AND(EN$6&gt;=$F94,EN$6&lt;=$H94)*(EN$6-$F94+1),$J94/2,$M94,TRUE)-_xlfn.NORM.DIST(AND(EN$6&gt;=$F94,EN$6&lt;=$H94)*(EM$6-$F94+1),$J94/2,$M94,TRUE))/(1-2*_xlfn.NORM.DIST(0,$J94/2,$M94,TRUE))*$D94+($K94="Steady Growth")*(AND(EN$6&gt;=$F94,EN$6&lt;=$H94)*((EN$6-$F94+1)/($J94*($J94+1)/2)*$D94))+($K94="custom")*CustCF!EH94</f>
        <v>0</v>
      </c>
      <c r="EO94" s="95">
        <f>($K94="Bell Curve")*(_xlfn.NORM.DIST(AND(EO$6&gt;=$F94,EO$6&lt;=$H94)*(EO$6-$F94+1),$J94/2,$M94,TRUE)-_xlfn.NORM.DIST(AND(EO$6&gt;=$F94,EO$6&lt;=$H94)*(EN$6-$F94+1),$J94/2,$M94,TRUE))/(1-2*_xlfn.NORM.DIST(0,$J94/2,$M94,TRUE))*$D94+($K94="Steady Growth")*(AND(EO$6&gt;=$F94,EO$6&lt;=$H94)*((EO$6-$F94+1)/($J94*($J94+1)/2)*$D94))+($K94="custom")*CustCF!EI94</f>
        <v>0</v>
      </c>
      <c r="EP94" s="95">
        <f>($K94="Bell Curve")*(_xlfn.NORM.DIST(AND(EP$6&gt;=$F94,EP$6&lt;=$H94)*(EP$6-$F94+1),$J94/2,$M94,TRUE)-_xlfn.NORM.DIST(AND(EP$6&gt;=$F94,EP$6&lt;=$H94)*(EO$6-$F94+1),$J94/2,$M94,TRUE))/(1-2*_xlfn.NORM.DIST(0,$J94/2,$M94,TRUE))*$D94+($K94="Steady Growth")*(AND(EP$6&gt;=$F94,EP$6&lt;=$H94)*((EP$6-$F94+1)/($J94*($J94+1)/2)*$D94))+($K94="custom")*CustCF!EJ94</f>
        <v>0</v>
      </c>
      <c r="EQ94" s="95">
        <f>($K94="Bell Curve")*(_xlfn.NORM.DIST(AND(EQ$6&gt;=$F94,EQ$6&lt;=$H94)*(EQ$6-$F94+1),$J94/2,$M94,TRUE)-_xlfn.NORM.DIST(AND(EQ$6&gt;=$F94,EQ$6&lt;=$H94)*(EP$6-$F94+1),$J94/2,$M94,TRUE))/(1-2*_xlfn.NORM.DIST(0,$J94/2,$M94,TRUE))*$D94+($K94="Steady Growth")*(AND(EQ$6&gt;=$F94,EQ$6&lt;=$H94)*((EQ$6-$F94+1)/($J94*($J94+1)/2)*$D94))+($K94="custom")*CustCF!EK94</f>
        <v>0</v>
      </c>
      <c r="ER94" s="95">
        <f>($K94="Bell Curve")*(_xlfn.NORM.DIST(AND(ER$6&gt;=$F94,ER$6&lt;=$H94)*(ER$6-$F94+1),$J94/2,$M94,TRUE)-_xlfn.NORM.DIST(AND(ER$6&gt;=$F94,ER$6&lt;=$H94)*(EQ$6-$F94+1),$J94/2,$M94,TRUE))/(1-2*_xlfn.NORM.DIST(0,$J94/2,$M94,TRUE))*$D94+($K94="Steady Growth")*(AND(ER$6&gt;=$F94,ER$6&lt;=$H94)*((ER$6-$F94+1)/($J94*($J94+1)/2)*$D94))+($K94="custom")*CustCF!EL94</f>
        <v>0</v>
      </c>
      <c r="ES94" s="95">
        <f>($K94="Bell Curve")*(_xlfn.NORM.DIST(AND(ES$6&gt;=$F94,ES$6&lt;=$H94)*(ES$6-$F94+1),$J94/2,$M94,TRUE)-_xlfn.NORM.DIST(AND(ES$6&gt;=$F94,ES$6&lt;=$H94)*(ER$6-$F94+1),$J94/2,$M94,TRUE))/(1-2*_xlfn.NORM.DIST(0,$J94/2,$M94,TRUE))*$D94+($K94="Steady Growth")*(AND(ES$6&gt;=$F94,ES$6&lt;=$H94)*((ES$6-$F94+1)/($J94*($J94+1)/2)*$D94))+($K94="custom")*CustCF!EM94</f>
        <v>0</v>
      </c>
      <c r="ET94" s="95">
        <f>($K94="Bell Curve")*(_xlfn.NORM.DIST(AND(ET$6&gt;=$F94,ET$6&lt;=$H94)*(ET$6-$F94+1),$J94/2,$M94,TRUE)-_xlfn.NORM.DIST(AND(ET$6&gt;=$F94,ET$6&lt;=$H94)*(ES$6-$F94+1),$J94/2,$M94,TRUE))/(1-2*_xlfn.NORM.DIST(0,$J94/2,$M94,TRUE))*$D94+($K94="Steady Growth")*(AND(ET$6&gt;=$F94,ET$6&lt;=$H94)*((ET$6-$F94+1)/($J94*($J94+1)/2)*$D94))+($K94="custom")*CustCF!EN94</f>
        <v>0</v>
      </c>
      <c r="EU94" s="95">
        <f>($K94="Bell Curve")*(_xlfn.NORM.DIST(AND(EU$6&gt;=$F94,EU$6&lt;=$H94)*(EU$6-$F94+1),$J94/2,$M94,TRUE)-_xlfn.NORM.DIST(AND(EU$6&gt;=$F94,EU$6&lt;=$H94)*(ET$6-$F94+1),$J94/2,$M94,TRUE))/(1-2*_xlfn.NORM.DIST(0,$J94/2,$M94,TRUE))*$D94+($K94="Steady Growth")*(AND(EU$6&gt;=$F94,EU$6&lt;=$H94)*((EU$6-$F94+1)/($J94*($J94+1)/2)*$D94))+($K94="custom")*CustCF!EO94</f>
        <v>0</v>
      </c>
      <c r="EV94" s="95">
        <f>($K94="Bell Curve")*(_xlfn.NORM.DIST(AND(EV$6&gt;=$F94,EV$6&lt;=$H94)*(EV$6-$F94+1),$J94/2,$M94,TRUE)-_xlfn.NORM.DIST(AND(EV$6&gt;=$F94,EV$6&lt;=$H94)*(EU$6-$F94+1),$J94/2,$M94,TRUE))/(1-2*_xlfn.NORM.DIST(0,$J94/2,$M94,TRUE))*$D94+($K94="Steady Growth")*(AND(EV$6&gt;=$F94,EV$6&lt;=$H94)*((EV$6-$F94+1)/($J94*($J94+1)/2)*$D94))+($K94="custom")*CustCF!EP94</f>
        <v>0</v>
      </c>
      <c r="EW94" s="95">
        <f>($K94="Bell Curve")*(_xlfn.NORM.DIST(AND(EW$6&gt;=$F94,EW$6&lt;=$H94)*(EW$6-$F94+1),$J94/2,$M94,TRUE)-_xlfn.NORM.DIST(AND(EW$6&gt;=$F94,EW$6&lt;=$H94)*(EV$6-$F94+1),$J94/2,$M94,TRUE))/(1-2*_xlfn.NORM.DIST(0,$J94/2,$M94,TRUE))*$D94+($K94="Steady Growth")*(AND(EW$6&gt;=$F94,EW$6&lt;=$H94)*((EW$6-$F94+1)/($J94*($J94+1)/2)*$D94))+($K94="custom")*CustCF!EQ94</f>
        <v>0</v>
      </c>
      <c r="EX94" s="95">
        <f>($K94="Bell Curve")*(_xlfn.NORM.DIST(AND(EX$6&gt;=$F94,EX$6&lt;=$H94)*(EX$6-$F94+1),$J94/2,$M94,TRUE)-_xlfn.NORM.DIST(AND(EX$6&gt;=$F94,EX$6&lt;=$H94)*(EW$6-$F94+1),$J94/2,$M94,TRUE))/(1-2*_xlfn.NORM.DIST(0,$J94/2,$M94,TRUE))*$D94+($K94="Steady Growth")*(AND(EX$6&gt;=$F94,EX$6&lt;=$H94)*((EX$6-$F94+1)/($J94*($J94+1)/2)*$D94))+($K94="custom")*CustCF!ER94</f>
        <v>0</v>
      </c>
      <c r="EY94" s="95">
        <f>($K94="Bell Curve")*(_xlfn.NORM.DIST(AND(EY$6&gt;=$F94,EY$6&lt;=$H94)*(EY$6-$F94+1),$J94/2,$M94,TRUE)-_xlfn.NORM.DIST(AND(EY$6&gt;=$F94,EY$6&lt;=$H94)*(EX$6-$F94+1),$J94/2,$M94,TRUE))/(1-2*_xlfn.NORM.DIST(0,$J94/2,$M94,TRUE))*$D94+($K94="Steady Growth")*(AND(EY$6&gt;=$F94,EY$6&lt;=$H94)*((EY$6-$F94+1)/($J94*($J94+1)/2)*$D94))+($K94="custom")*CustCF!ES94</f>
        <v>0</v>
      </c>
      <c r="EZ94" s="95">
        <f>($K94="Bell Curve")*(_xlfn.NORM.DIST(AND(EZ$6&gt;=$F94,EZ$6&lt;=$H94)*(EZ$6-$F94+1),$J94/2,$M94,TRUE)-_xlfn.NORM.DIST(AND(EZ$6&gt;=$F94,EZ$6&lt;=$H94)*(EY$6-$F94+1),$J94/2,$M94,TRUE))/(1-2*_xlfn.NORM.DIST(0,$J94/2,$M94,TRUE))*$D94+($K94="Steady Growth")*(AND(EZ$6&gt;=$F94,EZ$6&lt;=$H94)*((EZ$6-$F94+1)/($J94*($J94+1)/2)*$D94))+($K94="custom")*CustCF!ET94</f>
        <v>0</v>
      </c>
      <c r="FA94" s="95">
        <f>($K94="Bell Curve")*(_xlfn.NORM.DIST(AND(FA$6&gt;=$F94,FA$6&lt;=$H94)*(FA$6-$F94+1),$J94/2,$M94,TRUE)-_xlfn.NORM.DIST(AND(FA$6&gt;=$F94,FA$6&lt;=$H94)*(EZ$6-$F94+1),$J94/2,$M94,TRUE))/(1-2*_xlfn.NORM.DIST(0,$J94/2,$M94,TRUE))*$D94+($K94="Steady Growth")*(AND(FA$6&gt;=$F94,FA$6&lt;=$H94)*((FA$6-$F94+1)/($J94*($J94+1)/2)*$D94))+($K94="custom")*CustCF!EU94</f>
        <v>0</v>
      </c>
      <c r="FB94" s="95">
        <f>($K94="Bell Curve")*(_xlfn.NORM.DIST(AND(FB$6&gt;=$F94,FB$6&lt;=$H94)*(FB$6-$F94+1),$J94/2,$M94,TRUE)-_xlfn.NORM.DIST(AND(FB$6&gt;=$F94,FB$6&lt;=$H94)*(FA$6-$F94+1),$J94/2,$M94,TRUE))/(1-2*_xlfn.NORM.DIST(0,$J94/2,$M94,TRUE))*$D94+($K94="Steady Growth")*(AND(FB$6&gt;=$F94,FB$6&lt;=$H94)*((FB$6-$F94+1)/($J94*($J94+1)/2)*$D94))+($K94="custom")*CustCF!EV94</f>
        <v>0</v>
      </c>
      <c r="FC94" s="95">
        <f>($K94="Bell Curve")*(_xlfn.NORM.DIST(AND(FC$6&gt;=$F94,FC$6&lt;=$H94)*(FC$6-$F94+1),$J94/2,$M94,TRUE)-_xlfn.NORM.DIST(AND(FC$6&gt;=$F94,FC$6&lt;=$H94)*(FB$6-$F94+1),$J94/2,$M94,TRUE))/(1-2*_xlfn.NORM.DIST(0,$J94/2,$M94,TRUE))*$D94+($K94="Steady Growth")*(AND(FC$6&gt;=$F94,FC$6&lt;=$H94)*((FC$6-$F94+1)/($J94*($J94+1)/2)*$D94))+($K94="custom")*CustCF!EW94</f>
        <v>0</v>
      </c>
      <c r="FD94" s="95">
        <f>($K94="Bell Curve")*(_xlfn.NORM.DIST(AND(FD$6&gt;=$F94,FD$6&lt;=$H94)*(FD$6-$F94+1),$J94/2,$M94,TRUE)-_xlfn.NORM.DIST(AND(FD$6&gt;=$F94,FD$6&lt;=$H94)*(FC$6-$F94+1),$J94/2,$M94,TRUE))/(1-2*_xlfn.NORM.DIST(0,$J94/2,$M94,TRUE))*$D94+($K94="Steady Growth")*(AND(FD$6&gt;=$F94,FD$6&lt;=$H94)*((FD$6-$F94+1)/($J94*($J94+1)/2)*$D94))+($K94="custom")*CustCF!EX94</f>
        <v>0</v>
      </c>
      <c r="FE94" s="95">
        <f>($K94="Bell Curve")*(_xlfn.NORM.DIST(AND(FE$6&gt;=$F94,FE$6&lt;=$H94)*(FE$6-$F94+1),$J94/2,$M94,TRUE)-_xlfn.NORM.DIST(AND(FE$6&gt;=$F94,FE$6&lt;=$H94)*(FD$6-$F94+1),$J94/2,$M94,TRUE))/(1-2*_xlfn.NORM.DIST(0,$J94/2,$M94,TRUE))*$D94+($K94="Steady Growth")*(AND(FE$6&gt;=$F94,FE$6&lt;=$H94)*((FE$6-$F94+1)/($J94*($J94+1)/2)*$D94))+($K94="custom")*CustCF!EY94</f>
        <v>0</v>
      </c>
      <c r="FF94" s="95">
        <f>($K94="Bell Curve")*(_xlfn.NORM.DIST(AND(FF$6&gt;=$F94,FF$6&lt;=$H94)*(FF$6-$F94+1),$J94/2,$M94,TRUE)-_xlfn.NORM.DIST(AND(FF$6&gt;=$F94,FF$6&lt;=$H94)*(FE$6-$F94+1),$J94/2,$M94,TRUE))/(1-2*_xlfn.NORM.DIST(0,$J94/2,$M94,TRUE))*$D94+($K94="Steady Growth")*(AND(FF$6&gt;=$F94,FF$6&lt;=$H94)*((FF$6-$F94+1)/($J94*($J94+1)/2)*$D94))+($K94="custom")*CustCF!EZ94</f>
        <v>0</v>
      </c>
      <c r="FG94" s="95">
        <f>($K94="Bell Curve")*(_xlfn.NORM.DIST(AND(FG$6&gt;=$F94,FG$6&lt;=$H94)*(FG$6-$F94+1),$J94/2,$M94,TRUE)-_xlfn.NORM.DIST(AND(FG$6&gt;=$F94,FG$6&lt;=$H94)*(FF$6-$F94+1),$J94/2,$M94,TRUE))/(1-2*_xlfn.NORM.DIST(0,$J94/2,$M94,TRUE))*$D94+($K94="Steady Growth")*(AND(FG$6&gt;=$F94,FG$6&lt;=$H94)*((FG$6-$F94+1)/($J94*($J94+1)/2)*$D94))+($K94="custom")*CustCF!FA94</f>
        <v>0</v>
      </c>
      <c r="FH94" s="95">
        <f>($K94="Bell Curve")*(_xlfn.NORM.DIST(AND(FH$6&gt;=$F94,FH$6&lt;=$H94)*(FH$6-$F94+1),$J94/2,$M94,TRUE)-_xlfn.NORM.DIST(AND(FH$6&gt;=$F94,FH$6&lt;=$H94)*(FG$6-$F94+1),$J94/2,$M94,TRUE))/(1-2*_xlfn.NORM.DIST(0,$J94/2,$M94,TRUE))*$D94+($K94="Steady Growth")*(AND(FH$6&gt;=$F94,FH$6&lt;=$H94)*((FH$6-$F94+1)/($J94*($J94+1)/2)*$D94))+($K94="custom")*CustCF!FB94</f>
        <v>0</v>
      </c>
      <c r="FI94" s="95">
        <f>($K94="Bell Curve")*(_xlfn.NORM.DIST(AND(FI$6&gt;=$F94,FI$6&lt;=$H94)*(FI$6-$F94+1),$J94/2,$M94,TRUE)-_xlfn.NORM.DIST(AND(FI$6&gt;=$F94,FI$6&lt;=$H94)*(FH$6-$F94+1),$J94/2,$M94,TRUE))/(1-2*_xlfn.NORM.DIST(0,$J94/2,$M94,TRUE))*$D94+($K94="Steady Growth")*(AND(FI$6&gt;=$F94,FI$6&lt;=$H94)*((FI$6-$F94+1)/($J94*($J94+1)/2)*$D94))+($K94="custom")*CustCF!FC94</f>
        <v>0</v>
      </c>
      <c r="FJ94" s="95">
        <f>($K94="Bell Curve")*(_xlfn.NORM.DIST(AND(FJ$6&gt;=$F94,FJ$6&lt;=$H94)*(FJ$6-$F94+1),$J94/2,$M94,TRUE)-_xlfn.NORM.DIST(AND(FJ$6&gt;=$F94,FJ$6&lt;=$H94)*(FI$6-$F94+1),$J94/2,$M94,TRUE))/(1-2*_xlfn.NORM.DIST(0,$J94/2,$M94,TRUE))*$D94+($K94="Steady Growth")*(AND(FJ$6&gt;=$F94,FJ$6&lt;=$H94)*((FJ$6-$F94+1)/($J94*($J94+1)/2)*$D94))+($K94="custom")*CustCF!FD94</f>
        <v>0</v>
      </c>
      <c r="FK94" s="95">
        <f>($K94="Bell Curve")*(_xlfn.NORM.DIST(AND(FK$6&gt;=$F94,FK$6&lt;=$H94)*(FK$6-$F94+1),$J94/2,$M94,TRUE)-_xlfn.NORM.DIST(AND(FK$6&gt;=$F94,FK$6&lt;=$H94)*(FJ$6-$F94+1),$J94/2,$M94,TRUE))/(1-2*_xlfn.NORM.DIST(0,$J94/2,$M94,TRUE))*$D94+($K94="Steady Growth")*(AND(FK$6&gt;=$F94,FK$6&lt;=$H94)*((FK$6-$F94+1)/($J94*($J94+1)/2)*$D94))+($K94="custom")*CustCF!FE94</f>
        <v>0</v>
      </c>
      <c r="FL94" s="95">
        <f>($K94="Bell Curve")*(_xlfn.NORM.DIST(AND(FL$6&gt;=$F94,FL$6&lt;=$H94)*(FL$6-$F94+1),$J94/2,$M94,TRUE)-_xlfn.NORM.DIST(AND(FL$6&gt;=$F94,FL$6&lt;=$H94)*(FK$6-$F94+1),$J94/2,$M94,TRUE))/(1-2*_xlfn.NORM.DIST(0,$J94/2,$M94,TRUE))*$D94+($K94="Steady Growth")*(AND(FL$6&gt;=$F94,FL$6&lt;=$H94)*((FL$6-$F94+1)/($J94*($J94+1)/2)*$D94))+($K94="custom")*CustCF!FF94</f>
        <v>0</v>
      </c>
      <c r="FM94" s="95">
        <f>($K94="Bell Curve")*(_xlfn.NORM.DIST(AND(FM$6&gt;=$F94,FM$6&lt;=$H94)*(FM$6-$F94+1),$J94/2,$M94,TRUE)-_xlfn.NORM.DIST(AND(FM$6&gt;=$F94,FM$6&lt;=$H94)*(FL$6-$F94+1),$J94/2,$M94,TRUE))/(1-2*_xlfn.NORM.DIST(0,$J94/2,$M94,TRUE))*$D94+($K94="Steady Growth")*(AND(FM$6&gt;=$F94,FM$6&lt;=$H94)*((FM$6-$F94+1)/($J94*($J94+1)/2)*$D94))+($K94="custom")*CustCF!FG94</f>
        <v>0</v>
      </c>
      <c r="FN94" s="95">
        <f>($K94="Bell Curve")*(_xlfn.NORM.DIST(AND(FN$6&gt;=$F94,FN$6&lt;=$H94)*(FN$6-$F94+1),$J94/2,$M94,TRUE)-_xlfn.NORM.DIST(AND(FN$6&gt;=$F94,FN$6&lt;=$H94)*(FM$6-$F94+1),$J94/2,$M94,TRUE))/(1-2*_xlfn.NORM.DIST(0,$J94/2,$M94,TRUE))*$D94+($K94="Steady Growth")*(AND(FN$6&gt;=$F94,FN$6&lt;=$H94)*((FN$6-$F94+1)/($J94*($J94+1)/2)*$D94))+($K94="custom")*CustCF!FH94</f>
        <v>0</v>
      </c>
      <c r="FO94" s="95">
        <f>($K94="Bell Curve")*(_xlfn.NORM.DIST(AND(FO$6&gt;=$F94,FO$6&lt;=$H94)*(FO$6-$F94+1),$J94/2,$M94,TRUE)-_xlfn.NORM.DIST(AND(FO$6&gt;=$F94,FO$6&lt;=$H94)*(FN$6-$F94+1),$J94/2,$M94,TRUE))/(1-2*_xlfn.NORM.DIST(0,$J94/2,$M94,TRUE))*$D94+($K94="Steady Growth")*(AND(FO$6&gt;=$F94,FO$6&lt;=$H94)*((FO$6-$F94+1)/($J94*($J94+1)/2)*$D94))+($K94="custom")*CustCF!FI94</f>
        <v>0</v>
      </c>
      <c r="FP94" s="95">
        <f>($K94="Bell Curve")*(_xlfn.NORM.DIST(AND(FP$6&gt;=$F94,FP$6&lt;=$H94)*(FP$6-$F94+1),$J94/2,$M94,TRUE)-_xlfn.NORM.DIST(AND(FP$6&gt;=$F94,FP$6&lt;=$H94)*(FO$6-$F94+1),$J94/2,$M94,TRUE))/(1-2*_xlfn.NORM.DIST(0,$J94/2,$M94,TRUE))*$D94+($K94="Steady Growth")*(AND(FP$6&gt;=$F94,FP$6&lt;=$H94)*((FP$6-$F94+1)/($J94*($J94+1)/2)*$D94))+($K94="custom")*CustCF!FJ94</f>
        <v>0</v>
      </c>
      <c r="FQ94" s="95">
        <f>($K94="Bell Curve")*(_xlfn.NORM.DIST(AND(FQ$6&gt;=$F94,FQ$6&lt;=$H94)*(FQ$6-$F94+1),$J94/2,$M94,TRUE)-_xlfn.NORM.DIST(AND(FQ$6&gt;=$F94,FQ$6&lt;=$H94)*(FP$6-$F94+1),$J94/2,$M94,TRUE))/(1-2*_xlfn.NORM.DIST(0,$J94/2,$M94,TRUE))*$D94+($K94="Steady Growth")*(AND(FQ$6&gt;=$F94,FQ$6&lt;=$H94)*((FQ$6-$F94+1)/($J94*($J94+1)/2)*$D94))+($K94="custom")*CustCF!FK94</f>
        <v>0</v>
      </c>
      <c r="FR94" s="95">
        <f>($K94="Bell Curve")*(_xlfn.NORM.DIST(AND(FR$6&gt;=$F94,FR$6&lt;=$H94)*(FR$6-$F94+1),$J94/2,$M94,TRUE)-_xlfn.NORM.DIST(AND(FR$6&gt;=$F94,FR$6&lt;=$H94)*(FQ$6-$F94+1),$J94/2,$M94,TRUE))/(1-2*_xlfn.NORM.DIST(0,$J94/2,$M94,TRUE))*$D94+($K94="Steady Growth")*(AND(FR$6&gt;=$F94,FR$6&lt;=$H94)*((FR$6-$F94+1)/($J94*($J94+1)/2)*$D94))+($K94="custom")*CustCF!FL94</f>
        <v>0</v>
      </c>
      <c r="FS94" s="95">
        <f>($K94="Bell Curve")*(_xlfn.NORM.DIST(AND(FS$6&gt;=$F94,FS$6&lt;=$H94)*(FS$6-$F94+1),$J94/2,$M94,TRUE)-_xlfn.NORM.DIST(AND(FS$6&gt;=$F94,FS$6&lt;=$H94)*(FR$6-$F94+1),$J94/2,$M94,TRUE))/(1-2*_xlfn.NORM.DIST(0,$J94/2,$M94,TRUE))*$D94+($K94="Steady Growth")*(AND(FS$6&gt;=$F94,FS$6&lt;=$H94)*((FS$6-$F94+1)/($J94*($J94+1)/2)*$D94))+($K94="custom")*CustCF!FM94</f>
        <v>0</v>
      </c>
      <c r="FT94" s="95">
        <f>($K94="Bell Curve")*(_xlfn.NORM.DIST(AND(FT$6&gt;=$F94,FT$6&lt;=$H94)*(FT$6-$F94+1),$J94/2,$M94,TRUE)-_xlfn.NORM.DIST(AND(FT$6&gt;=$F94,FT$6&lt;=$H94)*(FS$6-$F94+1),$J94/2,$M94,TRUE))/(1-2*_xlfn.NORM.DIST(0,$J94/2,$M94,TRUE))*$D94+($K94="Steady Growth")*(AND(FT$6&gt;=$F94,FT$6&lt;=$H94)*((FT$6-$F94+1)/($J94*($J94+1)/2)*$D94))+($K94="custom")*CustCF!FN94</f>
        <v>0</v>
      </c>
      <c r="FU94" s="95">
        <f>($K94="Bell Curve")*(_xlfn.NORM.DIST(AND(FU$6&gt;=$F94,FU$6&lt;=$H94)*(FU$6-$F94+1),$J94/2,$M94,TRUE)-_xlfn.NORM.DIST(AND(FU$6&gt;=$F94,FU$6&lt;=$H94)*(FT$6-$F94+1),$J94/2,$M94,TRUE))/(1-2*_xlfn.NORM.DIST(0,$J94/2,$M94,TRUE))*$D94+($K94="Steady Growth")*(AND(FU$6&gt;=$F94,FU$6&lt;=$H94)*((FU$6-$F94+1)/($J94*($J94+1)/2)*$D94))+($K94="custom")*CustCF!FO94</f>
        <v>0</v>
      </c>
      <c r="FV94" s="95">
        <f>($K94="Bell Curve")*(_xlfn.NORM.DIST(AND(FV$6&gt;=$F94,FV$6&lt;=$H94)*(FV$6-$F94+1),$J94/2,$M94,TRUE)-_xlfn.NORM.DIST(AND(FV$6&gt;=$F94,FV$6&lt;=$H94)*(FU$6-$F94+1),$J94/2,$M94,TRUE))/(1-2*_xlfn.NORM.DIST(0,$J94/2,$M94,TRUE))*$D94+($K94="Steady Growth")*(AND(FV$6&gt;=$F94,FV$6&lt;=$H94)*((FV$6-$F94+1)/($J94*($J94+1)/2)*$D94))+($K94="custom")*CustCF!FP94</f>
        <v>0</v>
      </c>
      <c r="FW94" s="95">
        <f>($K94="Bell Curve")*(_xlfn.NORM.DIST(AND(FW$6&gt;=$F94,FW$6&lt;=$H94)*(FW$6-$F94+1),$J94/2,$M94,TRUE)-_xlfn.NORM.DIST(AND(FW$6&gt;=$F94,FW$6&lt;=$H94)*(FV$6-$F94+1),$J94/2,$M94,TRUE))/(1-2*_xlfn.NORM.DIST(0,$J94/2,$M94,TRUE))*$D94+($K94="Steady Growth")*(AND(FW$6&gt;=$F94,FW$6&lt;=$H94)*((FW$6-$F94+1)/($J94*($J94+1)/2)*$D94))+($K94="custom")*CustCF!FQ94</f>
        <v>0</v>
      </c>
      <c r="FX94" s="95">
        <f>($K94="Bell Curve")*(_xlfn.NORM.DIST(AND(FX$6&gt;=$F94,FX$6&lt;=$H94)*(FX$6-$F94+1),$J94/2,$M94,TRUE)-_xlfn.NORM.DIST(AND(FX$6&gt;=$F94,FX$6&lt;=$H94)*(FW$6-$F94+1),$J94/2,$M94,TRUE))/(1-2*_xlfn.NORM.DIST(0,$J94/2,$M94,TRUE))*$D94+($K94="Steady Growth")*(AND(FX$6&gt;=$F94,FX$6&lt;=$H94)*((FX$6-$F94+1)/($J94*($J94+1)/2)*$D94))+($K94="custom")*CustCF!FR94</f>
        <v>0</v>
      </c>
      <c r="FY94" s="95">
        <f>($K94="Bell Curve")*(_xlfn.NORM.DIST(AND(FY$6&gt;=$F94,FY$6&lt;=$H94)*(FY$6-$F94+1),$J94/2,$M94,TRUE)-_xlfn.NORM.DIST(AND(FY$6&gt;=$F94,FY$6&lt;=$H94)*(FX$6-$F94+1),$J94/2,$M94,TRUE))/(1-2*_xlfn.NORM.DIST(0,$J94/2,$M94,TRUE))*$D94+($K94="Steady Growth")*(AND(FY$6&gt;=$F94,FY$6&lt;=$H94)*((FY$6-$F94+1)/($J94*($J94+1)/2)*$D94))+($K94="custom")*CustCF!FS94</f>
        <v>0</v>
      </c>
      <c r="FZ94" s="95">
        <f>($K94="Bell Curve")*(_xlfn.NORM.DIST(AND(FZ$6&gt;=$F94,FZ$6&lt;=$H94)*(FZ$6-$F94+1),$J94/2,$M94,TRUE)-_xlfn.NORM.DIST(AND(FZ$6&gt;=$F94,FZ$6&lt;=$H94)*(FY$6-$F94+1),$J94/2,$M94,TRUE))/(1-2*_xlfn.NORM.DIST(0,$J94/2,$M94,TRUE))*$D94+($K94="Steady Growth")*(AND(FZ$6&gt;=$F94,FZ$6&lt;=$H94)*((FZ$6-$F94+1)/($J94*($J94+1)/2)*$D94))+($K94="custom")*CustCF!FT94</f>
        <v>0</v>
      </c>
      <c r="GA94" s="95">
        <f>($K94="Bell Curve")*(_xlfn.NORM.DIST(AND(GA$6&gt;=$F94,GA$6&lt;=$H94)*(GA$6-$F94+1),$J94/2,$M94,TRUE)-_xlfn.NORM.DIST(AND(GA$6&gt;=$F94,GA$6&lt;=$H94)*(FZ$6-$F94+1),$J94/2,$M94,TRUE))/(1-2*_xlfn.NORM.DIST(0,$J94/2,$M94,TRUE))*$D94+($K94="Steady Growth")*(AND(GA$6&gt;=$F94,GA$6&lt;=$H94)*((GA$6-$F94+1)/($J94*($J94+1)/2)*$D94))+($K94="custom")*CustCF!FU94</f>
        <v>0</v>
      </c>
      <c r="GB94" s="95">
        <f>($K94="Bell Curve")*(_xlfn.NORM.DIST(AND(GB$6&gt;=$F94,GB$6&lt;=$H94)*(GB$6-$F94+1),$J94/2,$M94,TRUE)-_xlfn.NORM.DIST(AND(GB$6&gt;=$F94,GB$6&lt;=$H94)*(GA$6-$F94+1),$J94/2,$M94,TRUE))/(1-2*_xlfn.NORM.DIST(0,$J94/2,$M94,TRUE))*$D94+($K94="Steady Growth")*(AND(GB$6&gt;=$F94,GB$6&lt;=$H94)*((GB$6-$F94+1)/($J94*($J94+1)/2)*$D94))+($K94="custom")*CustCF!FV94</f>
        <v>0</v>
      </c>
      <c r="GC94" s="95">
        <f>($K94="Bell Curve")*(_xlfn.NORM.DIST(AND(GC$6&gt;=$F94,GC$6&lt;=$H94)*(GC$6-$F94+1),$J94/2,$M94,TRUE)-_xlfn.NORM.DIST(AND(GC$6&gt;=$F94,GC$6&lt;=$H94)*(GB$6-$F94+1),$J94/2,$M94,TRUE))/(1-2*_xlfn.NORM.DIST(0,$J94/2,$M94,TRUE))*$D94+($K94="Steady Growth")*(AND(GC$6&gt;=$F94,GC$6&lt;=$H94)*((GC$6-$F94+1)/($J94*($J94+1)/2)*$D94))+($K94="custom")*CustCF!FW94</f>
        <v>0</v>
      </c>
      <c r="GD94" s="95">
        <f>($K94="Bell Curve")*(_xlfn.NORM.DIST(AND(GD$6&gt;=$F94,GD$6&lt;=$H94)*(GD$6-$F94+1),$J94/2,$M94,TRUE)-_xlfn.NORM.DIST(AND(GD$6&gt;=$F94,GD$6&lt;=$H94)*(GC$6-$F94+1),$J94/2,$M94,TRUE))/(1-2*_xlfn.NORM.DIST(0,$J94/2,$M94,TRUE))*$D94+($K94="Steady Growth")*(AND(GD$6&gt;=$F94,GD$6&lt;=$H94)*((GD$6-$F94+1)/($J94*($J94+1)/2)*$D94))+($K94="custom")*CustCF!FX94</f>
        <v>0</v>
      </c>
      <c r="GE94" s="95">
        <f>($K94="Bell Curve")*(_xlfn.NORM.DIST(AND(GE$6&gt;=$F94,GE$6&lt;=$H94)*(GE$6-$F94+1),$J94/2,$M94,TRUE)-_xlfn.NORM.DIST(AND(GE$6&gt;=$F94,GE$6&lt;=$H94)*(GD$6-$F94+1),$J94/2,$M94,TRUE))/(1-2*_xlfn.NORM.DIST(0,$J94/2,$M94,TRUE))*$D94+($K94="Steady Growth")*(AND(GE$6&gt;=$F94,GE$6&lt;=$H94)*((GE$6-$F94+1)/($J94*($J94+1)/2)*$D94))+($K94="custom")*CustCF!FY94</f>
        <v>0</v>
      </c>
      <c r="GF94" s="95">
        <f>($K94="Bell Curve")*(_xlfn.NORM.DIST(AND(GF$6&gt;=$F94,GF$6&lt;=$H94)*(GF$6-$F94+1),$J94/2,$M94,TRUE)-_xlfn.NORM.DIST(AND(GF$6&gt;=$F94,GF$6&lt;=$H94)*(GE$6-$F94+1),$J94/2,$M94,TRUE))/(1-2*_xlfn.NORM.DIST(0,$J94/2,$M94,TRUE))*$D94+($K94="Steady Growth")*(AND(GF$6&gt;=$F94,GF$6&lt;=$H94)*((GF$6-$F94+1)/($J94*($J94+1)/2)*$D94))+($K94="custom")*CustCF!FZ94</f>
        <v>0</v>
      </c>
      <c r="GG94" s="95">
        <f>($K94="Bell Curve")*(_xlfn.NORM.DIST(AND(GG$6&gt;=$F94,GG$6&lt;=$H94)*(GG$6-$F94+1),$J94/2,$M94,TRUE)-_xlfn.NORM.DIST(AND(GG$6&gt;=$F94,GG$6&lt;=$H94)*(GF$6-$F94+1),$J94/2,$M94,TRUE))/(1-2*_xlfn.NORM.DIST(0,$J94/2,$M94,TRUE))*$D94+($K94="Steady Growth")*(AND(GG$6&gt;=$F94,GG$6&lt;=$H94)*((GG$6-$F94+1)/($J94*($J94+1)/2)*$D94))+($K94="custom")*CustCF!GA94</f>
        <v>0</v>
      </c>
      <c r="GH94" s="95">
        <f>($K94="Bell Curve")*(_xlfn.NORM.DIST(AND(GH$6&gt;=$F94,GH$6&lt;=$H94)*(GH$6-$F94+1),$J94/2,$M94,TRUE)-_xlfn.NORM.DIST(AND(GH$6&gt;=$F94,GH$6&lt;=$H94)*(GG$6-$F94+1),$J94/2,$M94,TRUE))/(1-2*_xlfn.NORM.DIST(0,$J94/2,$M94,TRUE))*$D94+($K94="Steady Growth")*(AND(GH$6&gt;=$F94,GH$6&lt;=$H94)*((GH$6-$F94+1)/($J94*($J94+1)/2)*$D94))+($K94="custom")*CustCF!GB94</f>
        <v>0</v>
      </c>
      <c r="GI94" s="95">
        <f>($K94="Bell Curve")*(_xlfn.NORM.DIST(AND(GI$6&gt;=$F94,GI$6&lt;=$H94)*(GI$6-$F94+1),$J94/2,$M94,TRUE)-_xlfn.NORM.DIST(AND(GI$6&gt;=$F94,GI$6&lt;=$H94)*(GH$6-$F94+1),$J94/2,$M94,TRUE))/(1-2*_xlfn.NORM.DIST(0,$J94/2,$M94,TRUE))*$D94+($K94="Steady Growth")*(AND(GI$6&gt;=$F94,GI$6&lt;=$H94)*((GI$6-$F94+1)/($J94*($J94+1)/2)*$D94))+($K94="custom")*CustCF!GC94</f>
        <v>0</v>
      </c>
      <c r="GJ94" s="95">
        <f>($K94="Bell Curve")*(_xlfn.NORM.DIST(AND(GJ$6&gt;=$F94,GJ$6&lt;=$H94)*(GJ$6-$F94+1),$J94/2,$M94,TRUE)-_xlfn.NORM.DIST(AND(GJ$6&gt;=$F94,GJ$6&lt;=$H94)*(GI$6-$F94+1),$J94/2,$M94,TRUE))/(1-2*_xlfn.NORM.DIST(0,$J94/2,$M94,TRUE))*$D94+($K94="Steady Growth")*(AND(GJ$6&gt;=$F94,GJ$6&lt;=$H94)*((GJ$6-$F94+1)/($J94*($J94+1)/2)*$D94))+($K94="custom")*CustCF!GD94</f>
        <v>0</v>
      </c>
      <c r="GK94" s="95">
        <f>($K94="Bell Curve")*(_xlfn.NORM.DIST(AND(GK$6&gt;=$F94,GK$6&lt;=$H94)*(GK$6-$F94+1),$J94/2,$M94,TRUE)-_xlfn.NORM.DIST(AND(GK$6&gt;=$F94,GK$6&lt;=$H94)*(GJ$6-$F94+1),$J94/2,$M94,TRUE))/(1-2*_xlfn.NORM.DIST(0,$J94/2,$M94,TRUE))*$D94+($K94="Steady Growth")*(AND(GK$6&gt;=$F94,GK$6&lt;=$H94)*((GK$6-$F94+1)/($J94*($J94+1)/2)*$D94))+($K94="custom")*CustCF!GE94</f>
        <v>0</v>
      </c>
      <c r="GL94" s="95">
        <f>($K94="Bell Curve")*(_xlfn.NORM.DIST(AND(GL$6&gt;=$F94,GL$6&lt;=$H94)*(GL$6-$F94+1),$J94/2,$M94,TRUE)-_xlfn.NORM.DIST(AND(GL$6&gt;=$F94,GL$6&lt;=$H94)*(GK$6-$F94+1),$J94/2,$M94,TRUE))/(1-2*_xlfn.NORM.DIST(0,$J94/2,$M94,TRUE))*$D94+($K94="Steady Growth")*(AND(GL$6&gt;=$F94,GL$6&lt;=$H94)*((GL$6-$F94+1)/($J94*($J94+1)/2)*$D94))+($K94="custom")*CustCF!GF94</f>
        <v>0</v>
      </c>
      <c r="GM94" s="95">
        <f>($K94="Bell Curve")*(_xlfn.NORM.DIST(AND(GM$6&gt;=$F94,GM$6&lt;=$H94)*(GM$6-$F94+1),$J94/2,$M94,TRUE)-_xlfn.NORM.DIST(AND(GM$6&gt;=$F94,GM$6&lt;=$H94)*(GL$6-$F94+1),$J94/2,$M94,TRUE))/(1-2*_xlfn.NORM.DIST(0,$J94/2,$M94,TRUE))*$D94+($K94="Steady Growth")*(AND(GM$6&gt;=$F94,GM$6&lt;=$H94)*((GM$6-$F94+1)/($J94*($J94+1)/2)*$D94))+($K94="custom")*CustCF!GG94</f>
        <v>0</v>
      </c>
      <c r="GN94" s="268">
        <f>($K94="Bell Curve")*(_xlfn.NORM.DIST(AND(GN$6&gt;=$F94,GN$6&lt;=$H94)*(GN$6-$F94+1),$J94/2,$M94,TRUE)-_xlfn.NORM.DIST(AND(GN$6&gt;=$F94,GN$6&lt;=$H94)*(GM$6-$F94+1),$J94/2,$M94,TRUE))/(1-2*_xlfn.NORM.DIST(0,$J94/2,$M94,TRUE))*$D94+($K94="Steady Growth")*(AND(GN$6&gt;=$F94,GN$6&lt;=$H94)*((GN$6-$F94+1)/($J94*($J94+1)/2)*$D94))+($K94="custom")*CustCF!GH94</f>
        <v>0</v>
      </c>
      <c r="GO94" s="1"/>
      <c r="GP94" s="67"/>
    </row>
    <row r="95" spans="1:198" customFormat="1" hidden="1" outlineLevel="1" x14ac:dyDescent="0.75">
      <c r="A95" s="1"/>
      <c r="B95" s="1"/>
      <c r="C95" s="262">
        <f>Budget!X40</f>
        <v>0</v>
      </c>
      <c r="D95" s="19">
        <f>Budget!Y40</f>
        <v>0</v>
      </c>
      <c r="E95" s="19" t="str">
        <f t="shared" si="43"/>
        <v/>
      </c>
      <c r="F95" s="263">
        <v>0</v>
      </c>
      <c r="G95" s="257">
        <f>IF(L95="custom",CustCF!F95,INDEX($P$8:$GN$8,MATCH(F95,$P$6:$GN$6,0)))</f>
        <v>46053</v>
      </c>
      <c r="H95" s="263">
        <v>0</v>
      </c>
      <c r="I95" s="257">
        <f>IF(L95="custom",CustCF!G95,INDEX($P$8:$GN$8,MATCH(H95,$P$6:$GN$6,0)))</f>
        <v>46053</v>
      </c>
      <c r="J95" s="260">
        <f t="shared" si="44"/>
        <v>1</v>
      </c>
      <c r="K95" s="265" t="s">
        <v>116</v>
      </c>
      <c r="L95" s="266" t="s">
        <v>141</v>
      </c>
      <c r="M95" s="267">
        <f t="shared" si="45"/>
        <v>9</v>
      </c>
      <c r="N95" s="18">
        <f t="shared" si="36"/>
        <v>0</v>
      </c>
      <c r="O95" s="1372">
        <f t="shared" si="46"/>
        <v>0</v>
      </c>
      <c r="P95" s="95">
        <f>($K95="Bell Curve")*(_xlfn.NORM.DIST(AND(P$6&gt;=$F95,P$6&lt;=$H95)*(P$6-$F95+1),$J95/2,$M95,TRUE)-_xlfn.NORM.DIST(AND(P$6&gt;=$F95,P$6&lt;=$H95)*(O$6-$F95+1),$J95/2,$M95,TRUE))/(1-2*_xlfn.NORM.DIST(0,$J95/2,$M95,TRUE))*$D95+($K95="Steady Growth")*(AND(P$6&gt;=$F95,P$6&lt;=$H95)*((P$6-$F95+1)/($J95*($J95+1)/2)*$D95))+($K95="custom")*CustCF!J95</f>
        <v>0</v>
      </c>
      <c r="Q95" s="95">
        <f>($K95="Bell Curve")*(_xlfn.NORM.DIST(AND(Q$6&gt;=$F95,Q$6&lt;=$H95)*(Q$6-$F95+1),$J95/2,$M95,TRUE)-_xlfn.NORM.DIST(AND(Q$6&gt;=$F95,Q$6&lt;=$H95)*(P$6-$F95+1),$J95/2,$M95,TRUE))/(1-2*_xlfn.NORM.DIST(0,$J95/2,$M95,TRUE))*$D95+($K95="Steady Growth")*(AND(Q$6&gt;=$F95,Q$6&lt;=$H95)*((Q$6-$F95+1)/($J95*($J95+1)/2)*$D95))+($K95="custom")*CustCF!K95</f>
        <v>0</v>
      </c>
      <c r="R95" s="95">
        <f>($K95="Bell Curve")*(_xlfn.NORM.DIST(AND(R$6&gt;=$F95,R$6&lt;=$H95)*(R$6-$F95+1),$J95/2,$M95,TRUE)-_xlfn.NORM.DIST(AND(R$6&gt;=$F95,R$6&lt;=$H95)*(Q$6-$F95+1),$J95/2,$M95,TRUE))/(1-2*_xlfn.NORM.DIST(0,$J95/2,$M95,TRUE))*$D95+($K95="Steady Growth")*(AND(R$6&gt;=$F95,R$6&lt;=$H95)*((R$6-$F95+1)/($J95*($J95+1)/2)*$D95))+($K95="custom")*CustCF!L95</f>
        <v>0</v>
      </c>
      <c r="S95" s="95">
        <f>($K95="Bell Curve")*(_xlfn.NORM.DIST(AND(S$6&gt;=$F95,S$6&lt;=$H95)*(S$6-$F95+1),$J95/2,$M95,TRUE)-_xlfn.NORM.DIST(AND(S$6&gt;=$F95,S$6&lt;=$H95)*(R$6-$F95+1),$J95/2,$M95,TRUE))/(1-2*_xlfn.NORM.DIST(0,$J95/2,$M95,TRUE))*$D95+($K95="Steady Growth")*(AND(S$6&gt;=$F95,S$6&lt;=$H95)*((S$6-$F95+1)/($J95*($J95+1)/2)*$D95))+($K95="custom")*CustCF!M95</f>
        <v>0</v>
      </c>
      <c r="T95" s="95">
        <f>($K95="Bell Curve")*(_xlfn.NORM.DIST(AND(T$6&gt;=$F95,T$6&lt;=$H95)*(T$6-$F95+1),$J95/2,$M95,TRUE)-_xlfn.NORM.DIST(AND(T$6&gt;=$F95,T$6&lt;=$H95)*(S$6-$F95+1),$J95/2,$M95,TRUE))/(1-2*_xlfn.NORM.DIST(0,$J95/2,$M95,TRUE))*$D95+($K95="Steady Growth")*(AND(T$6&gt;=$F95,T$6&lt;=$H95)*((T$6-$F95+1)/($J95*($J95+1)/2)*$D95))+($K95="custom")*CustCF!N95</f>
        <v>0</v>
      </c>
      <c r="U95" s="95">
        <f>($K95="Bell Curve")*(_xlfn.NORM.DIST(AND(U$6&gt;=$F95,U$6&lt;=$H95)*(U$6-$F95+1),$J95/2,$M95,TRUE)-_xlfn.NORM.DIST(AND(U$6&gt;=$F95,U$6&lt;=$H95)*(T$6-$F95+1),$J95/2,$M95,TRUE))/(1-2*_xlfn.NORM.DIST(0,$J95/2,$M95,TRUE))*$D95+($K95="Steady Growth")*(AND(U$6&gt;=$F95,U$6&lt;=$H95)*((U$6-$F95+1)/($J95*($J95+1)/2)*$D95))+($K95="custom")*CustCF!O95</f>
        <v>0</v>
      </c>
      <c r="V95" s="95">
        <f>($K95="Bell Curve")*(_xlfn.NORM.DIST(AND(V$6&gt;=$F95,V$6&lt;=$H95)*(V$6-$F95+1),$J95/2,$M95,TRUE)-_xlfn.NORM.DIST(AND(V$6&gt;=$F95,V$6&lt;=$H95)*(U$6-$F95+1),$J95/2,$M95,TRUE))/(1-2*_xlfn.NORM.DIST(0,$J95/2,$M95,TRUE))*$D95+($K95="Steady Growth")*(AND(V$6&gt;=$F95,V$6&lt;=$H95)*((V$6-$F95+1)/($J95*($J95+1)/2)*$D95))+($K95="custom")*CustCF!P95</f>
        <v>0</v>
      </c>
      <c r="W95" s="95">
        <f>($K95="Bell Curve")*(_xlfn.NORM.DIST(AND(W$6&gt;=$F95,W$6&lt;=$H95)*(W$6-$F95+1),$J95/2,$M95,TRUE)-_xlfn.NORM.DIST(AND(W$6&gt;=$F95,W$6&lt;=$H95)*(V$6-$F95+1),$J95/2,$M95,TRUE))/(1-2*_xlfn.NORM.DIST(0,$J95/2,$M95,TRUE))*$D95+($K95="Steady Growth")*(AND(W$6&gt;=$F95,W$6&lt;=$H95)*((W$6-$F95+1)/($J95*($J95+1)/2)*$D95))+($K95="custom")*CustCF!Q95</f>
        <v>0</v>
      </c>
      <c r="X95" s="95">
        <f>($K95="Bell Curve")*(_xlfn.NORM.DIST(AND(X$6&gt;=$F95,X$6&lt;=$H95)*(X$6-$F95+1),$J95/2,$M95,TRUE)-_xlfn.NORM.DIST(AND(X$6&gt;=$F95,X$6&lt;=$H95)*(W$6-$F95+1),$J95/2,$M95,TRUE))/(1-2*_xlfn.NORM.DIST(0,$J95/2,$M95,TRUE))*$D95+($K95="Steady Growth")*(AND(X$6&gt;=$F95,X$6&lt;=$H95)*((X$6-$F95+1)/($J95*($J95+1)/2)*$D95))+($K95="custom")*CustCF!R95</f>
        <v>0</v>
      </c>
      <c r="Y95" s="95">
        <f>($K95="Bell Curve")*(_xlfn.NORM.DIST(AND(Y$6&gt;=$F95,Y$6&lt;=$H95)*(Y$6-$F95+1),$J95/2,$M95,TRUE)-_xlfn.NORM.DIST(AND(Y$6&gt;=$F95,Y$6&lt;=$H95)*(X$6-$F95+1),$J95/2,$M95,TRUE))/(1-2*_xlfn.NORM.DIST(0,$J95/2,$M95,TRUE))*$D95+($K95="Steady Growth")*(AND(Y$6&gt;=$F95,Y$6&lt;=$H95)*((Y$6-$F95+1)/($J95*($J95+1)/2)*$D95))+($K95="custom")*CustCF!S95</f>
        <v>0</v>
      </c>
      <c r="Z95" s="95">
        <f>($K95="Bell Curve")*(_xlfn.NORM.DIST(AND(Z$6&gt;=$F95,Z$6&lt;=$H95)*(Z$6-$F95+1),$J95/2,$M95,TRUE)-_xlfn.NORM.DIST(AND(Z$6&gt;=$F95,Z$6&lt;=$H95)*(Y$6-$F95+1),$J95/2,$M95,TRUE))/(1-2*_xlfn.NORM.DIST(0,$J95/2,$M95,TRUE))*$D95+($K95="Steady Growth")*(AND(Z$6&gt;=$F95,Z$6&lt;=$H95)*((Z$6-$F95+1)/($J95*($J95+1)/2)*$D95))+($K95="custom")*CustCF!T95</f>
        <v>0</v>
      </c>
      <c r="AA95" s="95">
        <f>($K95="Bell Curve")*(_xlfn.NORM.DIST(AND(AA$6&gt;=$F95,AA$6&lt;=$H95)*(AA$6-$F95+1),$J95/2,$M95,TRUE)-_xlfn.NORM.DIST(AND(AA$6&gt;=$F95,AA$6&lt;=$H95)*(Z$6-$F95+1),$J95/2,$M95,TRUE))/(1-2*_xlfn.NORM.DIST(0,$J95/2,$M95,TRUE))*$D95+($K95="Steady Growth")*(AND(AA$6&gt;=$F95,AA$6&lt;=$H95)*((AA$6-$F95+1)/($J95*($J95+1)/2)*$D95))+($K95="custom")*CustCF!U95</f>
        <v>0</v>
      </c>
      <c r="AB95" s="95">
        <f>($K95="Bell Curve")*(_xlfn.NORM.DIST(AND(AB$6&gt;=$F95,AB$6&lt;=$H95)*(AB$6-$F95+1),$J95/2,$M95,TRUE)-_xlfn.NORM.DIST(AND(AB$6&gt;=$F95,AB$6&lt;=$H95)*(AA$6-$F95+1),$J95/2,$M95,TRUE))/(1-2*_xlfn.NORM.DIST(0,$J95/2,$M95,TRUE))*$D95+($K95="Steady Growth")*(AND(AB$6&gt;=$F95,AB$6&lt;=$H95)*((AB$6-$F95+1)/($J95*($J95+1)/2)*$D95))+($K95="custom")*CustCF!V95</f>
        <v>0</v>
      </c>
      <c r="AC95" s="95">
        <f>($K95="Bell Curve")*(_xlfn.NORM.DIST(AND(AC$6&gt;=$F95,AC$6&lt;=$H95)*(AC$6-$F95+1),$J95/2,$M95,TRUE)-_xlfn.NORM.DIST(AND(AC$6&gt;=$F95,AC$6&lt;=$H95)*(AB$6-$F95+1),$J95/2,$M95,TRUE))/(1-2*_xlfn.NORM.DIST(0,$J95/2,$M95,TRUE))*$D95+($K95="Steady Growth")*(AND(AC$6&gt;=$F95,AC$6&lt;=$H95)*((AC$6-$F95+1)/($J95*($J95+1)/2)*$D95))+($K95="custom")*CustCF!W95</f>
        <v>0</v>
      </c>
      <c r="AD95" s="95">
        <f>($K95="Bell Curve")*(_xlfn.NORM.DIST(AND(AD$6&gt;=$F95,AD$6&lt;=$H95)*(AD$6-$F95+1),$J95/2,$M95,TRUE)-_xlfn.NORM.DIST(AND(AD$6&gt;=$F95,AD$6&lt;=$H95)*(AC$6-$F95+1),$J95/2,$M95,TRUE))/(1-2*_xlfn.NORM.DIST(0,$J95/2,$M95,TRUE))*$D95+($K95="Steady Growth")*(AND(AD$6&gt;=$F95,AD$6&lt;=$H95)*((AD$6-$F95+1)/($J95*($J95+1)/2)*$D95))+($K95="custom")*CustCF!X95</f>
        <v>0</v>
      </c>
      <c r="AE95" s="95">
        <f>($K95="Bell Curve")*(_xlfn.NORM.DIST(AND(AE$6&gt;=$F95,AE$6&lt;=$H95)*(AE$6-$F95+1),$J95/2,$M95,TRUE)-_xlfn.NORM.DIST(AND(AE$6&gt;=$F95,AE$6&lt;=$H95)*(AD$6-$F95+1),$J95/2,$M95,TRUE))/(1-2*_xlfn.NORM.DIST(0,$J95/2,$M95,TRUE))*$D95+($K95="Steady Growth")*(AND(AE$6&gt;=$F95,AE$6&lt;=$H95)*((AE$6-$F95+1)/($J95*($J95+1)/2)*$D95))+($K95="custom")*CustCF!Y95</f>
        <v>0</v>
      </c>
      <c r="AF95" s="95">
        <f>($K95="Bell Curve")*(_xlfn.NORM.DIST(AND(AF$6&gt;=$F95,AF$6&lt;=$H95)*(AF$6-$F95+1),$J95/2,$M95,TRUE)-_xlfn.NORM.DIST(AND(AF$6&gt;=$F95,AF$6&lt;=$H95)*(AE$6-$F95+1),$J95/2,$M95,TRUE))/(1-2*_xlfn.NORM.DIST(0,$J95/2,$M95,TRUE))*$D95+($K95="Steady Growth")*(AND(AF$6&gt;=$F95,AF$6&lt;=$H95)*((AF$6-$F95+1)/($J95*($J95+1)/2)*$D95))+($K95="custom")*CustCF!Z95</f>
        <v>0</v>
      </c>
      <c r="AG95" s="95">
        <f>($K95="Bell Curve")*(_xlfn.NORM.DIST(AND(AG$6&gt;=$F95,AG$6&lt;=$H95)*(AG$6-$F95+1),$J95/2,$M95,TRUE)-_xlfn.NORM.DIST(AND(AG$6&gt;=$F95,AG$6&lt;=$H95)*(AF$6-$F95+1),$J95/2,$M95,TRUE))/(1-2*_xlfn.NORM.DIST(0,$J95/2,$M95,TRUE))*$D95+($K95="Steady Growth")*(AND(AG$6&gt;=$F95,AG$6&lt;=$H95)*((AG$6-$F95+1)/($J95*($J95+1)/2)*$D95))+($K95="custom")*CustCF!AA95</f>
        <v>0</v>
      </c>
      <c r="AH95" s="95">
        <f>($K95="Bell Curve")*(_xlfn.NORM.DIST(AND(AH$6&gt;=$F95,AH$6&lt;=$H95)*(AH$6-$F95+1),$J95/2,$M95,TRUE)-_xlfn.NORM.DIST(AND(AH$6&gt;=$F95,AH$6&lt;=$H95)*(AG$6-$F95+1),$J95/2,$M95,TRUE))/(1-2*_xlfn.NORM.DIST(0,$J95/2,$M95,TRUE))*$D95+($K95="Steady Growth")*(AND(AH$6&gt;=$F95,AH$6&lt;=$H95)*((AH$6-$F95+1)/($J95*($J95+1)/2)*$D95))+($K95="custom")*CustCF!AB95</f>
        <v>0</v>
      </c>
      <c r="AI95" s="95">
        <f>($K95="Bell Curve")*(_xlfn.NORM.DIST(AND(AI$6&gt;=$F95,AI$6&lt;=$H95)*(AI$6-$F95+1),$J95/2,$M95,TRUE)-_xlfn.NORM.DIST(AND(AI$6&gt;=$F95,AI$6&lt;=$H95)*(AH$6-$F95+1),$J95/2,$M95,TRUE))/(1-2*_xlfn.NORM.DIST(0,$J95/2,$M95,TRUE))*$D95+($K95="Steady Growth")*(AND(AI$6&gt;=$F95,AI$6&lt;=$H95)*((AI$6-$F95+1)/($J95*($J95+1)/2)*$D95))+($K95="custom")*CustCF!AC95</f>
        <v>0</v>
      </c>
      <c r="AJ95" s="95">
        <f>($K95="Bell Curve")*(_xlfn.NORM.DIST(AND(AJ$6&gt;=$F95,AJ$6&lt;=$H95)*(AJ$6-$F95+1),$J95/2,$M95,TRUE)-_xlfn.NORM.DIST(AND(AJ$6&gt;=$F95,AJ$6&lt;=$H95)*(AI$6-$F95+1),$J95/2,$M95,TRUE))/(1-2*_xlfn.NORM.DIST(0,$J95/2,$M95,TRUE))*$D95+($K95="Steady Growth")*(AND(AJ$6&gt;=$F95,AJ$6&lt;=$H95)*((AJ$6-$F95+1)/($J95*($J95+1)/2)*$D95))+($K95="custom")*CustCF!AD95</f>
        <v>0</v>
      </c>
      <c r="AK95" s="95">
        <f>($K95="Bell Curve")*(_xlfn.NORM.DIST(AND(AK$6&gt;=$F95,AK$6&lt;=$H95)*(AK$6-$F95+1),$J95/2,$M95,TRUE)-_xlfn.NORM.DIST(AND(AK$6&gt;=$F95,AK$6&lt;=$H95)*(AJ$6-$F95+1),$J95/2,$M95,TRUE))/(1-2*_xlfn.NORM.DIST(0,$J95/2,$M95,TRUE))*$D95+($K95="Steady Growth")*(AND(AK$6&gt;=$F95,AK$6&lt;=$H95)*((AK$6-$F95+1)/($J95*($J95+1)/2)*$D95))+($K95="custom")*CustCF!AE95</f>
        <v>0</v>
      </c>
      <c r="AL95" s="95">
        <f>($K95="Bell Curve")*(_xlfn.NORM.DIST(AND(AL$6&gt;=$F95,AL$6&lt;=$H95)*(AL$6-$F95+1),$J95/2,$M95,TRUE)-_xlfn.NORM.DIST(AND(AL$6&gt;=$F95,AL$6&lt;=$H95)*(AK$6-$F95+1),$J95/2,$M95,TRUE))/(1-2*_xlfn.NORM.DIST(0,$J95/2,$M95,TRUE))*$D95+($K95="Steady Growth")*(AND(AL$6&gt;=$F95,AL$6&lt;=$H95)*((AL$6-$F95+1)/($J95*($J95+1)/2)*$D95))+($K95="custom")*CustCF!AF95</f>
        <v>0</v>
      </c>
      <c r="AM95" s="95">
        <f>($K95="Bell Curve")*(_xlfn.NORM.DIST(AND(AM$6&gt;=$F95,AM$6&lt;=$H95)*(AM$6-$F95+1),$J95/2,$M95,TRUE)-_xlfn.NORM.DIST(AND(AM$6&gt;=$F95,AM$6&lt;=$H95)*(AL$6-$F95+1),$J95/2,$M95,TRUE))/(1-2*_xlfn.NORM.DIST(0,$J95/2,$M95,TRUE))*$D95+($K95="Steady Growth")*(AND(AM$6&gt;=$F95,AM$6&lt;=$H95)*((AM$6-$F95+1)/($J95*($J95+1)/2)*$D95))+($K95="custom")*CustCF!AG95</f>
        <v>0</v>
      </c>
      <c r="AN95" s="95">
        <f>($K95="Bell Curve")*(_xlfn.NORM.DIST(AND(AN$6&gt;=$F95,AN$6&lt;=$H95)*(AN$6-$F95+1),$J95/2,$M95,TRUE)-_xlfn.NORM.DIST(AND(AN$6&gt;=$F95,AN$6&lt;=$H95)*(AM$6-$F95+1),$J95/2,$M95,TRUE))/(1-2*_xlfn.NORM.DIST(0,$J95/2,$M95,TRUE))*$D95+($K95="Steady Growth")*(AND(AN$6&gt;=$F95,AN$6&lt;=$H95)*((AN$6-$F95+1)/($J95*($J95+1)/2)*$D95))+($K95="custom")*CustCF!AH95</f>
        <v>0</v>
      </c>
      <c r="AO95" s="95">
        <f>($K95="Bell Curve")*(_xlfn.NORM.DIST(AND(AO$6&gt;=$F95,AO$6&lt;=$H95)*(AO$6-$F95+1),$J95/2,$M95,TRUE)-_xlfn.NORM.DIST(AND(AO$6&gt;=$F95,AO$6&lt;=$H95)*(AN$6-$F95+1),$J95/2,$M95,TRUE))/(1-2*_xlfn.NORM.DIST(0,$J95/2,$M95,TRUE))*$D95+($K95="Steady Growth")*(AND(AO$6&gt;=$F95,AO$6&lt;=$H95)*((AO$6-$F95+1)/($J95*($J95+1)/2)*$D95))+($K95="custom")*CustCF!AI95</f>
        <v>0</v>
      </c>
      <c r="AP95" s="95">
        <f>($K95="Bell Curve")*(_xlfn.NORM.DIST(AND(AP$6&gt;=$F95,AP$6&lt;=$H95)*(AP$6-$F95+1),$J95/2,$M95,TRUE)-_xlfn.NORM.DIST(AND(AP$6&gt;=$F95,AP$6&lt;=$H95)*(AO$6-$F95+1),$J95/2,$M95,TRUE))/(1-2*_xlfn.NORM.DIST(0,$J95/2,$M95,TRUE))*$D95+($K95="Steady Growth")*(AND(AP$6&gt;=$F95,AP$6&lt;=$H95)*((AP$6-$F95+1)/($J95*($J95+1)/2)*$D95))+($K95="custom")*CustCF!AJ95</f>
        <v>0</v>
      </c>
      <c r="AQ95" s="95">
        <f>($K95="Bell Curve")*(_xlfn.NORM.DIST(AND(AQ$6&gt;=$F95,AQ$6&lt;=$H95)*(AQ$6-$F95+1),$J95/2,$M95,TRUE)-_xlfn.NORM.DIST(AND(AQ$6&gt;=$F95,AQ$6&lt;=$H95)*(AP$6-$F95+1),$J95/2,$M95,TRUE))/(1-2*_xlfn.NORM.DIST(0,$J95/2,$M95,TRUE))*$D95+($K95="Steady Growth")*(AND(AQ$6&gt;=$F95,AQ$6&lt;=$H95)*((AQ$6-$F95+1)/($J95*($J95+1)/2)*$D95))+($K95="custom")*CustCF!AK95</f>
        <v>0</v>
      </c>
      <c r="AR95" s="95">
        <f>($K95="Bell Curve")*(_xlfn.NORM.DIST(AND(AR$6&gt;=$F95,AR$6&lt;=$H95)*(AR$6-$F95+1),$J95/2,$M95,TRUE)-_xlfn.NORM.DIST(AND(AR$6&gt;=$F95,AR$6&lt;=$H95)*(AQ$6-$F95+1),$J95/2,$M95,TRUE))/(1-2*_xlfn.NORM.DIST(0,$J95/2,$M95,TRUE))*$D95+($K95="Steady Growth")*(AND(AR$6&gt;=$F95,AR$6&lt;=$H95)*((AR$6-$F95+1)/($J95*($J95+1)/2)*$D95))+($K95="custom")*CustCF!AL95</f>
        <v>0</v>
      </c>
      <c r="AS95" s="95">
        <f>($K95="Bell Curve")*(_xlfn.NORM.DIST(AND(AS$6&gt;=$F95,AS$6&lt;=$H95)*(AS$6-$F95+1),$J95/2,$M95,TRUE)-_xlfn.NORM.DIST(AND(AS$6&gt;=$F95,AS$6&lt;=$H95)*(AR$6-$F95+1),$J95/2,$M95,TRUE))/(1-2*_xlfn.NORM.DIST(0,$J95/2,$M95,TRUE))*$D95+($K95="Steady Growth")*(AND(AS$6&gt;=$F95,AS$6&lt;=$H95)*((AS$6-$F95+1)/($J95*($J95+1)/2)*$D95))+($K95="custom")*CustCF!AM95</f>
        <v>0</v>
      </c>
      <c r="AT95" s="95">
        <f>($K95="Bell Curve")*(_xlfn.NORM.DIST(AND(AT$6&gt;=$F95,AT$6&lt;=$H95)*(AT$6-$F95+1),$J95/2,$M95,TRUE)-_xlfn.NORM.DIST(AND(AT$6&gt;=$F95,AT$6&lt;=$H95)*(AS$6-$F95+1),$J95/2,$M95,TRUE))/(1-2*_xlfn.NORM.DIST(0,$J95/2,$M95,TRUE))*$D95+($K95="Steady Growth")*(AND(AT$6&gt;=$F95,AT$6&lt;=$H95)*((AT$6-$F95+1)/($J95*($J95+1)/2)*$D95))+($K95="custom")*CustCF!AN95</f>
        <v>0</v>
      </c>
      <c r="AU95" s="95">
        <f>($K95="Bell Curve")*(_xlfn.NORM.DIST(AND(AU$6&gt;=$F95,AU$6&lt;=$H95)*(AU$6-$F95+1),$J95/2,$M95,TRUE)-_xlfn.NORM.DIST(AND(AU$6&gt;=$F95,AU$6&lt;=$H95)*(AT$6-$F95+1),$J95/2,$M95,TRUE))/(1-2*_xlfn.NORM.DIST(0,$J95/2,$M95,TRUE))*$D95+($K95="Steady Growth")*(AND(AU$6&gt;=$F95,AU$6&lt;=$H95)*((AU$6-$F95+1)/($J95*($J95+1)/2)*$D95))+($K95="custom")*CustCF!AO95</f>
        <v>0</v>
      </c>
      <c r="AV95" s="95">
        <f>($K95="Bell Curve")*(_xlfn.NORM.DIST(AND(AV$6&gt;=$F95,AV$6&lt;=$H95)*(AV$6-$F95+1),$J95/2,$M95,TRUE)-_xlfn.NORM.DIST(AND(AV$6&gt;=$F95,AV$6&lt;=$H95)*(AU$6-$F95+1),$J95/2,$M95,TRUE))/(1-2*_xlfn.NORM.DIST(0,$J95/2,$M95,TRUE))*$D95+($K95="Steady Growth")*(AND(AV$6&gt;=$F95,AV$6&lt;=$H95)*((AV$6-$F95+1)/($J95*($J95+1)/2)*$D95))+($K95="custom")*CustCF!AP95</f>
        <v>0</v>
      </c>
      <c r="AW95" s="95">
        <f>($K95="Bell Curve")*(_xlfn.NORM.DIST(AND(AW$6&gt;=$F95,AW$6&lt;=$H95)*(AW$6-$F95+1),$J95/2,$M95,TRUE)-_xlfn.NORM.DIST(AND(AW$6&gt;=$F95,AW$6&lt;=$H95)*(AV$6-$F95+1),$J95/2,$M95,TRUE))/(1-2*_xlfn.NORM.DIST(0,$J95/2,$M95,TRUE))*$D95+($K95="Steady Growth")*(AND(AW$6&gt;=$F95,AW$6&lt;=$H95)*((AW$6-$F95+1)/($J95*($J95+1)/2)*$D95))+($K95="custom")*CustCF!AQ95</f>
        <v>0</v>
      </c>
      <c r="AX95" s="95">
        <f>($K95="Bell Curve")*(_xlfn.NORM.DIST(AND(AX$6&gt;=$F95,AX$6&lt;=$H95)*(AX$6-$F95+1),$J95/2,$M95,TRUE)-_xlfn.NORM.DIST(AND(AX$6&gt;=$F95,AX$6&lt;=$H95)*(AW$6-$F95+1),$J95/2,$M95,TRUE))/(1-2*_xlfn.NORM.DIST(0,$J95/2,$M95,TRUE))*$D95+($K95="Steady Growth")*(AND(AX$6&gt;=$F95,AX$6&lt;=$H95)*((AX$6-$F95+1)/($J95*($J95+1)/2)*$D95))+($K95="custom")*CustCF!AR95</f>
        <v>0</v>
      </c>
      <c r="AY95" s="95">
        <f>($K95="Bell Curve")*(_xlfn.NORM.DIST(AND(AY$6&gt;=$F95,AY$6&lt;=$H95)*(AY$6-$F95+1),$J95/2,$M95,TRUE)-_xlfn.NORM.DIST(AND(AY$6&gt;=$F95,AY$6&lt;=$H95)*(AX$6-$F95+1),$J95/2,$M95,TRUE))/(1-2*_xlfn.NORM.DIST(0,$J95/2,$M95,TRUE))*$D95+($K95="Steady Growth")*(AND(AY$6&gt;=$F95,AY$6&lt;=$H95)*((AY$6-$F95+1)/($J95*($J95+1)/2)*$D95))+($K95="custom")*CustCF!AS95</f>
        <v>0</v>
      </c>
      <c r="AZ95" s="95">
        <f>($K95="Bell Curve")*(_xlfn.NORM.DIST(AND(AZ$6&gt;=$F95,AZ$6&lt;=$H95)*(AZ$6-$F95+1),$J95/2,$M95,TRUE)-_xlfn.NORM.DIST(AND(AZ$6&gt;=$F95,AZ$6&lt;=$H95)*(AY$6-$F95+1),$J95/2,$M95,TRUE))/(1-2*_xlfn.NORM.DIST(0,$J95/2,$M95,TRUE))*$D95+($K95="Steady Growth")*(AND(AZ$6&gt;=$F95,AZ$6&lt;=$H95)*((AZ$6-$F95+1)/($J95*($J95+1)/2)*$D95))+($K95="custom")*CustCF!AT95</f>
        <v>0</v>
      </c>
      <c r="BA95" s="95">
        <f>($K95="Bell Curve")*(_xlfn.NORM.DIST(AND(BA$6&gt;=$F95,BA$6&lt;=$H95)*(BA$6-$F95+1),$J95/2,$M95,TRUE)-_xlfn.NORM.DIST(AND(BA$6&gt;=$F95,BA$6&lt;=$H95)*(AZ$6-$F95+1),$J95/2,$M95,TRUE))/(1-2*_xlfn.NORM.DIST(0,$J95/2,$M95,TRUE))*$D95+($K95="Steady Growth")*(AND(BA$6&gt;=$F95,BA$6&lt;=$H95)*((BA$6-$F95+1)/($J95*($J95+1)/2)*$D95))+($K95="custom")*CustCF!AU95</f>
        <v>0</v>
      </c>
      <c r="BB95" s="95">
        <f>($K95="Bell Curve")*(_xlfn.NORM.DIST(AND(BB$6&gt;=$F95,BB$6&lt;=$H95)*(BB$6-$F95+1),$J95/2,$M95,TRUE)-_xlfn.NORM.DIST(AND(BB$6&gt;=$F95,BB$6&lt;=$H95)*(BA$6-$F95+1),$J95/2,$M95,TRUE))/(1-2*_xlfn.NORM.DIST(0,$J95/2,$M95,TRUE))*$D95+($K95="Steady Growth")*(AND(BB$6&gt;=$F95,BB$6&lt;=$H95)*((BB$6-$F95+1)/($J95*($J95+1)/2)*$D95))+($K95="custom")*CustCF!AV95</f>
        <v>0</v>
      </c>
      <c r="BC95" s="95">
        <f>($K95="Bell Curve")*(_xlfn.NORM.DIST(AND(BC$6&gt;=$F95,BC$6&lt;=$H95)*(BC$6-$F95+1),$J95/2,$M95,TRUE)-_xlfn.NORM.DIST(AND(BC$6&gt;=$F95,BC$6&lt;=$H95)*(BB$6-$F95+1),$J95/2,$M95,TRUE))/(1-2*_xlfn.NORM.DIST(0,$J95/2,$M95,TRUE))*$D95+($K95="Steady Growth")*(AND(BC$6&gt;=$F95,BC$6&lt;=$H95)*((BC$6-$F95+1)/($J95*($J95+1)/2)*$D95))+($K95="custom")*CustCF!AW95</f>
        <v>0</v>
      </c>
      <c r="BD95" s="95">
        <f>($K95="Bell Curve")*(_xlfn.NORM.DIST(AND(BD$6&gt;=$F95,BD$6&lt;=$H95)*(BD$6-$F95+1),$J95/2,$M95,TRUE)-_xlfn.NORM.DIST(AND(BD$6&gt;=$F95,BD$6&lt;=$H95)*(BC$6-$F95+1),$J95/2,$M95,TRUE))/(1-2*_xlfn.NORM.DIST(0,$J95/2,$M95,TRUE))*$D95+($K95="Steady Growth")*(AND(BD$6&gt;=$F95,BD$6&lt;=$H95)*((BD$6-$F95+1)/($J95*($J95+1)/2)*$D95))+($K95="custom")*CustCF!AX95</f>
        <v>0</v>
      </c>
      <c r="BE95" s="95">
        <f>($K95="Bell Curve")*(_xlfn.NORM.DIST(AND(BE$6&gt;=$F95,BE$6&lt;=$H95)*(BE$6-$F95+1),$J95/2,$M95,TRUE)-_xlfn.NORM.DIST(AND(BE$6&gt;=$F95,BE$6&lt;=$H95)*(BD$6-$F95+1),$J95/2,$M95,TRUE))/(1-2*_xlfn.NORM.DIST(0,$J95/2,$M95,TRUE))*$D95+($K95="Steady Growth")*(AND(BE$6&gt;=$F95,BE$6&lt;=$H95)*((BE$6-$F95+1)/($J95*($J95+1)/2)*$D95))+($K95="custom")*CustCF!AY95</f>
        <v>0</v>
      </c>
      <c r="BF95" s="95">
        <f>($K95="Bell Curve")*(_xlfn.NORM.DIST(AND(BF$6&gt;=$F95,BF$6&lt;=$H95)*(BF$6-$F95+1),$J95/2,$M95,TRUE)-_xlfn.NORM.DIST(AND(BF$6&gt;=$F95,BF$6&lt;=$H95)*(BE$6-$F95+1),$J95/2,$M95,TRUE))/(1-2*_xlfn.NORM.DIST(0,$J95/2,$M95,TRUE))*$D95+($K95="Steady Growth")*(AND(BF$6&gt;=$F95,BF$6&lt;=$H95)*((BF$6-$F95+1)/($J95*($J95+1)/2)*$D95))+($K95="custom")*CustCF!AZ95</f>
        <v>0</v>
      </c>
      <c r="BG95" s="95">
        <f>($K95="Bell Curve")*(_xlfn.NORM.DIST(AND(BG$6&gt;=$F95,BG$6&lt;=$H95)*(BG$6-$F95+1),$J95/2,$M95,TRUE)-_xlfn.NORM.DIST(AND(BG$6&gt;=$F95,BG$6&lt;=$H95)*(BF$6-$F95+1),$J95/2,$M95,TRUE))/(1-2*_xlfn.NORM.DIST(0,$J95/2,$M95,TRUE))*$D95+($K95="Steady Growth")*(AND(BG$6&gt;=$F95,BG$6&lt;=$H95)*((BG$6-$F95+1)/($J95*($J95+1)/2)*$D95))+($K95="custom")*CustCF!BA95</f>
        <v>0</v>
      </c>
      <c r="BH95" s="95">
        <f>($K95="Bell Curve")*(_xlfn.NORM.DIST(AND(BH$6&gt;=$F95,BH$6&lt;=$H95)*(BH$6-$F95+1),$J95/2,$M95,TRUE)-_xlfn.NORM.DIST(AND(BH$6&gt;=$F95,BH$6&lt;=$H95)*(BG$6-$F95+1),$J95/2,$M95,TRUE))/(1-2*_xlfn.NORM.DIST(0,$J95/2,$M95,TRUE))*$D95+($K95="Steady Growth")*(AND(BH$6&gt;=$F95,BH$6&lt;=$H95)*((BH$6-$F95+1)/($J95*($J95+1)/2)*$D95))+($K95="custom")*CustCF!BB95</f>
        <v>0</v>
      </c>
      <c r="BI95" s="95">
        <f>($K95="Bell Curve")*(_xlfn.NORM.DIST(AND(BI$6&gt;=$F95,BI$6&lt;=$H95)*(BI$6-$F95+1),$J95/2,$M95,TRUE)-_xlfn.NORM.DIST(AND(BI$6&gt;=$F95,BI$6&lt;=$H95)*(BH$6-$F95+1),$J95/2,$M95,TRUE))/(1-2*_xlfn.NORM.DIST(0,$J95/2,$M95,TRUE))*$D95+($K95="Steady Growth")*(AND(BI$6&gt;=$F95,BI$6&lt;=$H95)*((BI$6-$F95+1)/($J95*($J95+1)/2)*$D95))+($K95="custom")*CustCF!BC95</f>
        <v>0</v>
      </c>
      <c r="BJ95" s="95">
        <f>($K95="Bell Curve")*(_xlfn.NORM.DIST(AND(BJ$6&gt;=$F95,BJ$6&lt;=$H95)*(BJ$6-$F95+1),$J95/2,$M95,TRUE)-_xlfn.NORM.DIST(AND(BJ$6&gt;=$F95,BJ$6&lt;=$H95)*(BI$6-$F95+1),$J95/2,$M95,TRUE))/(1-2*_xlfn.NORM.DIST(0,$J95/2,$M95,TRUE))*$D95+($K95="Steady Growth")*(AND(BJ$6&gt;=$F95,BJ$6&lt;=$H95)*((BJ$6-$F95+1)/($J95*($J95+1)/2)*$D95))+($K95="custom")*CustCF!BD95</f>
        <v>0</v>
      </c>
      <c r="BK95" s="95">
        <f>($K95="Bell Curve")*(_xlfn.NORM.DIST(AND(BK$6&gt;=$F95,BK$6&lt;=$H95)*(BK$6-$F95+1),$J95/2,$M95,TRUE)-_xlfn.NORM.DIST(AND(BK$6&gt;=$F95,BK$6&lt;=$H95)*(BJ$6-$F95+1),$J95/2,$M95,TRUE))/(1-2*_xlfn.NORM.DIST(0,$J95/2,$M95,TRUE))*$D95+($K95="Steady Growth")*(AND(BK$6&gt;=$F95,BK$6&lt;=$H95)*((BK$6-$F95+1)/($J95*($J95+1)/2)*$D95))+($K95="custom")*CustCF!BE95</f>
        <v>0</v>
      </c>
      <c r="BL95" s="95">
        <f>($K95="Bell Curve")*(_xlfn.NORM.DIST(AND(BL$6&gt;=$F95,BL$6&lt;=$H95)*(BL$6-$F95+1),$J95/2,$M95,TRUE)-_xlfn.NORM.DIST(AND(BL$6&gt;=$F95,BL$6&lt;=$H95)*(BK$6-$F95+1),$J95/2,$M95,TRUE))/(1-2*_xlfn.NORM.DIST(0,$J95/2,$M95,TRUE))*$D95+($K95="Steady Growth")*(AND(BL$6&gt;=$F95,BL$6&lt;=$H95)*((BL$6-$F95+1)/($J95*($J95+1)/2)*$D95))+($K95="custom")*CustCF!BF95</f>
        <v>0</v>
      </c>
      <c r="BM95" s="95">
        <f>($K95="Bell Curve")*(_xlfn.NORM.DIST(AND(BM$6&gt;=$F95,BM$6&lt;=$H95)*(BM$6-$F95+1),$J95/2,$M95,TRUE)-_xlfn.NORM.DIST(AND(BM$6&gt;=$F95,BM$6&lt;=$H95)*(BL$6-$F95+1),$J95/2,$M95,TRUE))/(1-2*_xlfn.NORM.DIST(0,$J95/2,$M95,TRUE))*$D95+($K95="Steady Growth")*(AND(BM$6&gt;=$F95,BM$6&lt;=$H95)*((BM$6-$F95+1)/($J95*($J95+1)/2)*$D95))+($K95="custom")*CustCF!BG95</f>
        <v>0</v>
      </c>
      <c r="BN95" s="95">
        <f>($K95="Bell Curve")*(_xlfn.NORM.DIST(AND(BN$6&gt;=$F95,BN$6&lt;=$H95)*(BN$6-$F95+1),$J95/2,$M95,TRUE)-_xlfn.NORM.DIST(AND(BN$6&gt;=$F95,BN$6&lt;=$H95)*(BM$6-$F95+1),$J95/2,$M95,TRUE))/(1-2*_xlfn.NORM.DIST(0,$J95/2,$M95,TRUE))*$D95+($K95="Steady Growth")*(AND(BN$6&gt;=$F95,BN$6&lt;=$H95)*((BN$6-$F95+1)/($J95*($J95+1)/2)*$D95))+($K95="custom")*CustCF!BH95</f>
        <v>0</v>
      </c>
      <c r="BO95" s="95">
        <f>($K95="Bell Curve")*(_xlfn.NORM.DIST(AND(BO$6&gt;=$F95,BO$6&lt;=$H95)*(BO$6-$F95+1),$J95/2,$M95,TRUE)-_xlfn.NORM.DIST(AND(BO$6&gt;=$F95,BO$6&lt;=$H95)*(BN$6-$F95+1),$J95/2,$M95,TRUE))/(1-2*_xlfn.NORM.DIST(0,$J95/2,$M95,TRUE))*$D95+($K95="Steady Growth")*(AND(BO$6&gt;=$F95,BO$6&lt;=$H95)*((BO$6-$F95+1)/($J95*($J95+1)/2)*$D95))+($K95="custom")*CustCF!BI95</f>
        <v>0</v>
      </c>
      <c r="BP95" s="95">
        <f>($K95="Bell Curve")*(_xlfn.NORM.DIST(AND(BP$6&gt;=$F95,BP$6&lt;=$H95)*(BP$6-$F95+1),$J95/2,$M95,TRUE)-_xlfn.NORM.DIST(AND(BP$6&gt;=$F95,BP$6&lt;=$H95)*(BO$6-$F95+1),$J95/2,$M95,TRUE))/(1-2*_xlfn.NORM.DIST(0,$J95/2,$M95,TRUE))*$D95+($K95="Steady Growth")*(AND(BP$6&gt;=$F95,BP$6&lt;=$H95)*((BP$6-$F95+1)/($J95*($J95+1)/2)*$D95))+($K95="custom")*CustCF!BJ95</f>
        <v>0</v>
      </c>
      <c r="BQ95" s="95">
        <f>($K95="Bell Curve")*(_xlfn.NORM.DIST(AND(BQ$6&gt;=$F95,BQ$6&lt;=$H95)*(BQ$6-$F95+1),$J95/2,$M95,TRUE)-_xlfn.NORM.DIST(AND(BQ$6&gt;=$F95,BQ$6&lt;=$H95)*(BP$6-$F95+1),$J95/2,$M95,TRUE))/(1-2*_xlfn.NORM.DIST(0,$J95/2,$M95,TRUE))*$D95+($K95="Steady Growth")*(AND(BQ$6&gt;=$F95,BQ$6&lt;=$H95)*((BQ$6-$F95+1)/($J95*($J95+1)/2)*$D95))+($K95="custom")*CustCF!BK95</f>
        <v>0</v>
      </c>
      <c r="BR95" s="95">
        <f>($K95="Bell Curve")*(_xlfn.NORM.DIST(AND(BR$6&gt;=$F95,BR$6&lt;=$H95)*(BR$6-$F95+1),$J95/2,$M95,TRUE)-_xlfn.NORM.DIST(AND(BR$6&gt;=$F95,BR$6&lt;=$H95)*(BQ$6-$F95+1),$J95/2,$M95,TRUE))/(1-2*_xlfn.NORM.DIST(0,$J95/2,$M95,TRUE))*$D95+($K95="Steady Growth")*(AND(BR$6&gt;=$F95,BR$6&lt;=$H95)*((BR$6-$F95+1)/($J95*($J95+1)/2)*$D95))+($K95="custom")*CustCF!BL95</f>
        <v>0</v>
      </c>
      <c r="BS95" s="95">
        <f>($K95="Bell Curve")*(_xlfn.NORM.DIST(AND(BS$6&gt;=$F95,BS$6&lt;=$H95)*(BS$6-$F95+1),$J95/2,$M95,TRUE)-_xlfn.NORM.DIST(AND(BS$6&gt;=$F95,BS$6&lt;=$H95)*(BR$6-$F95+1),$J95/2,$M95,TRUE))/(1-2*_xlfn.NORM.DIST(0,$J95/2,$M95,TRUE))*$D95+($K95="Steady Growth")*(AND(BS$6&gt;=$F95,BS$6&lt;=$H95)*((BS$6-$F95+1)/($J95*($J95+1)/2)*$D95))+($K95="custom")*CustCF!BM95</f>
        <v>0</v>
      </c>
      <c r="BT95" s="95">
        <f>($K95="Bell Curve")*(_xlfn.NORM.DIST(AND(BT$6&gt;=$F95,BT$6&lt;=$H95)*(BT$6-$F95+1),$J95/2,$M95,TRUE)-_xlfn.NORM.DIST(AND(BT$6&gt;=$F95,BT$6&lt;=$H95)*(BS$6-$F95+1),$J95/2,$M95,TRUE))/(1-2*_xlfn.NORM.DIST(0,$J95/2,$M95,TRUE))*$D95+($K95="Steady Growth")*(AND(BT$6&gt;=$F95,BT$6&lt;=$H95)*((BT$6-$F95+1)/($J95*($J95+1)/2)*$D95))+($K95="custom")*CustCF!BN95</f>
        <v>0</v>
      </c>
      <c r="BU95" s="95">
        <f>($K95="Bell Curve")*(_xlfn.NORM.DIST(AND(BU$6&gt;=$F95,BU$6&lt;=$H95)*(BU$6-$F95+1),$J95/2,$M95,TRUE)-_xlfn.NORM.DIST(AND(BU$6&gt;=$F95,BU$6&lt;=$H95)*(BT$6-$F95+1),$J95/2,$M95,TRUE))/(1-2*_xlfn.NORM.DIST(0,$J95/2,$M95,TRUE))*$D95+($K95="Steady Growth")*(AND(BU$6&gt;=$F95,BU$6&lt;=$H95)*((BU$6-$F95+1)/($J95*($J95+1)/2)*$D95))+($K95="custom")*CustCF!BO95</f>
        <v>0</v>
      </c>
      <c r="BV95" s="95">
        <f>($K95="Bell Curve")*(_xlfn.NORM.DIST(AND(BV$6&gt;=$F95,BV$6&lt;=$H95)*(BV$6-$F95+1),$J95/2,$M95,TRUE)-_xlfn.NORM.DIST(AND(BV$6&gt;=$F95,BV$6&lt;=$H95)*(BU$6-$F95+1),$J95/2,$M95,TRUE))/(1-2*_xlfn.NORM.DIST(0,$J95/2,$M95,TRUE))*$D95+($K95="Steady Growth")*(AND(BV$6&gt;=$F95,BV$6&lt;=$H95)*((BV$6-$F95+1)/($J95*($J95+1)/2)*$D95))+($K95="custom")*CustCF!BP95</f>
        <v>0</v>
      </c>
      <c r="BW95" s="95">
        <f>($K95="Bell Curve")*(_xlfn.NORM.DIST(AND(BW$6&gt;=$F95,BW$6&lt;=$H95)*(BW$6-$F95+1),$J95/2,$M95,TRUE)-_xlfn.NORM.DIST(AND(BW$6&gt;=$F95,BW$6&lt;=$H95)*(BV$6-$F95+1),$J95/2,$M95,TRUE))/(1-2*_xlfn.NORM.DIST(0,$J95/2,$M95,TRUE))*$D95+($K95="Steady Growth")*(AND(BW$6&gt;=$F95,BW$6&lt;=$H95)*((BW$6-$F95+1)/($J95*($J95+1)/2)*$D95))+($K95="custom")*CustCF!BQ95</f>
        <v>0</v>
      </c>
      <c r="BX95" s="95">
        <f>($K95="Bell Curve")*(_xlfn.NORM.DIST(AND(BX$6&gt;=$F95,BX$6&lt;=$H95)*(BX$6-$F95+1),$J95/2,$M95,TRUE)-_xlfn.NORM.DIST(AND(BX$6&gt;=$F95,BX$6&lt;=$H95)*(BW$6-$F95+1),$J95/2,$M95,TRUE))/(1-2*_xlfn.NORM.DIST(0,$J95/2,$M95,TRUE))*$D95+($K95="Steady Growth")*(AND(BX$6&gt;=$F95,BX$6&lt;=$H95)*((BX$6-$F95+1)/($J95*($J95+1)/2)*$D95))+($K95="custom")*CustCF!BR95</f>
        <v>0</v>
      </c>
      <c r="BY95" s="95">
        <f>($K95="Bell Curve")*(_xlfn.NORM.DIST(AND(BY$6&gt;=$F95,BY$6&lt;=$H95)*(BY$6-$F95+1),$J95/2,$M95,TRUE)-_xlfn.NORM.DIST(AND(BY$6&gt;=$F95,BY$6&lt;=$H95)*(BX$6-$F95+1),$J95/2,$M95,TRUE))/(1-2*_xlfn.NORM.DIST(0,$J95/2,$M95,TRUE))*$D95+($K95="Steady Growth")*(AND(BY$6&gt;=$F95,BY$6&lt;=$H95)*((BY$6-$F95+1)/($J95*($J95+1)/2)*$D95))+($K95="custom")*CustCF!BS95</f>
        <v>0</v>
      </c>
      <c r="BZ95" s="95">
        <f>($K95="Bell Curve")*(_xlfn.NORM.DIST(AND(BZ$6&gt;=$F95,BZ$6&lt;=$H95)*(BZ$6-$F95+1),$J95/2,$M95,TRUE)-_xlfn.NORM.DIST(AND(BZ$6&gt;=$F95,BZ$6&lt;=$H95)*(BY$6-$F95+1),$J95/2,$M95,TRUE))/(1-2*_xlfn.NORM.DIST(0,$J95/2,$M95,TRUE))*$D95+($K95="Steady Growth")*(AND(BZ$6&gt;=$F95,BZ$6&lt;=$H95)*((BZ$6-$F95+1)/($J95*($J95+1)/2)*$D95))+($K95="custom")*CustCF!BT95</f>
        <v>0</v>
      </c>
      <c r="CA95" s="95">
        <f>($K95="Bell Curve")*(_xlfn.NORM.DIST(AND(CA$6&gt;=$F95,CA$6&lt;=$H95)*(CA$6-$F95+1),$J95/2,$M95,TRUE)-_xlfn.NORM.DIST(AND(CA$6&gt;=$F95,CA$6&lt;=$H95)*(BZ$6-$F95+1),$J95/2,$M95,TRUE))/(1-2*_xlfn.NORM.DIST(0,$J95/2,$M95,TRUE))*$D95+($K95="Steady Growth")*(AND(CA$6&gt;=$F95,CA$6&lt;=$H95)*((CA$6-$F95+1)/($J95*($J95+1)/2)*$D95))+($K95="custom")*CustCF!BU95</f>
        <v>0</v>
      </c>
      <c r="CB95" s="95">
        <f>($K95="Bell Curve")*(_xlfn.NORM.DIST(AND(CB$6&gt;=$F95,CB$6&lt;=$H95)*(CB$6-$F95+1),$J95/2,$M95,TRUE)-_xlfn.NORM.DIST(AND(CB$6&gt;=$F95,CB$6&lt;=$H95)*(CA$6-$F95+1),$J95/2,$M95,TRUE))/(1-2*_xlfn.NORM.DIST(0,$J95/2,$M95,TRUE))*$D95+($K95="Steady Growth")*(AND(CB$6&gt;=$F95,CB$6&lt;=$H95)*((CB$6-$F95+1)/($J95*($J95+1)/2)*$D95))+($K95="custom")*CustCF!BV95</f>
        <v>0</v>
      </c>
      <c r="CC95" s="95">
        <f>($K95="Bell Curve")*(_xlfn.NORM.DIST(AND(CC$6&gt;=$F95,CC$6&lt;=$H95)*(CC$6-$F95+1),$J95/2,$M95,TRUE)-_xlfn.NORM.DIST(AND(CC$6&gt;=$F95,CC$6&lt;=$H95)*(CB$6-$F95+1),$J95/2,$M95,TRUE))/(1-2*_xlfn.NORM.DIST(0,$J95/2,$M95,TRUE))*$D95+($K95="Steady Growth")*(AND(CC$6&gt;=$F95,CC$6&lt;=$H95)*((CC$6-$F95+1)/($J95*($J95+1)/2)*$D95))+($K95="custom")*CustCF!BW95</f>
        <v>0</v>
      </c>
      <c r="CD95" s="95">
        <f>($K95="Bell Curve")*(_xlfn.NORM.DIST(AND(CD$6&gt;=$F95,CD$6&lt;=$H95)*(CD$6-$F95+1),$J95/2,$M95,TRUE)-_xlfn.NORM.DIST(AND(CD$6&gt;=$F95,CD$6&lt;=$H95)*(CC$6-$F95+1),$J95/2,$M95,TRUE))/(1-2*_xlfn.NORM.DIST(0,$J95/2,$M95,TRUE))*$D95+($K95="Steady Growth")*(AND(CD$6&gt;=$F95,CD$6&lt;=$H95)*((CD$6-$F95+1)/($J95*($J95+1)/2)*$D95))+($K95="custom")*CustCF!BX95</f>
        <v>0</v>
      </c>
      <c r="CE95" s="95">
        <f>($K95="Bell Curve")*(_xlfn.NORM.DIST(AND(CE$6&gt;=$F95,CE$6&lt;=$H95)*(CE$6-$F95+1),$J95/2,$M95,TRUE)-_xlfn.NORM.DIST(AND(CE$6&gt;=$F95,CE$6&lt;=$H95)*(CD$6-$F95+1),$J95/2,$M95,TRUE))/(1-2*_xlfn.NORM.DIST(0,$J95/2,$M95,TRUE))*$D95+($K95="Steady Growth")*(AND(CE$6&gt;=$F95,CE$6&lt;=$H95)*((CE$6-$F95+1)/($J95*($J95+1)/2)*$D95))+($K95="custom")*CustCF!BY95</f>
        <v>0</v>
      </c>
      <c r="CF95" s="95">
        <f>($K95="Bell Curve")*(_xlfn.NORM.DIST(AND(CF$6&gt;=$F95,CF$6&lt;=$H95)*(CF$6-$F95+1),$J95/2,$M95,TRUE)-_xlfn.NORM.DIST(AND(CF$6&gt;=$F95,CF$6&lt;=$H95)*(CE$6-$F95+1),$J95/2,$M95,TRUE))/(1-2*_xlfn.NORM.DIST(0,$J95/2,$M95,TRUE))*$D95+($K95="Steady Growth")*(AND(CF$6&gt;=$F95,CF$6&lt;=$H95)*((CF$6-$F95+1)/($J95*($J95+1)/2)*$D95))+($K95="custom")*CustCF!BZ95</f>
        <v>0</v>
      </c>
      <c r="CG95" s="95">
        <f>($K95="Bell Curve")*(_xlfn.NORM.DIST(AND(CG$6&gt;=$F95,CG$6&lt;=$H95)*(CG$6-$F95+1),$J95/2,$M95,TRUE)-_xlfn.NORM.DIST(AND(CG$6&gt;=$F95,CG$6&lt;=$H95)*(CF$6-$F95+1),$J95/2,$M95,TRUE))/(1-2*_xlfn.NORM.DIST(0,$J95/2,$M95,TRUE))*$D95+($K95="Steady Growth")*(AND(CG$6&gt;=$F95,CG$6&lt;=$H95)*((CG$6-$F95+1)/($J95*($J95+1)/2)*$D95))+($K95="custom")*CustCF!CA95</f>
        <v>0</v>
      </c>
      <c r="CH95" s="95">
        <f>($K95="Bell Curve")*(_xlfn.NORM.DIST(AND(CH$6&gt;=$F95,CH$6&lt;=$H95)*(CH$6-$F95+1),$J95/2,$M95,TRUE)-_xlfn.NORM.DIST(AND(CH$6&gt;=$F95,CH$6&lt;=$H95)*(CG$6-$F95+1),$J95/2,$M95,TRUE))/(1-2*_xlfn.NORM.DIST(0,$J95/2,$M95,TRUE))*$D95+($K95="Steady Growth")*(AND(CH$6&gt;=$F95,CH$6&lt;=$H95)*((CH$6-$F95+1)/($J95*($J95+1)/2)*$D95))+($K95="custom")*CustCF!CB95</f>
        <v>0</v>
      </c>
      <c r="CI95" s="95">
        <f>($K95="Bell Curve")*(_xlfn.NORM.DIST(AND(CI$6&gt;=$F95,CI$6&lt;=$H95)*(CI$6-$F95+1),$J95/2,$M95,TRUE)-_xlfn.NORM.DIST(AND(CI$6&gt;=$F95,CI$6&lt;=$H95)*(CH$6-$F95+1),$J95/2,$M95,TRUE))/(1-2*_xlfn.NORM.DIST(0,$J95/2,$M95,TRUE))*$D95+($K95="Steady Growth")*(AND(CI$6&gt;=$F95,CI$6&lt;=$H95)*((CI$6-$F95+1)/($J95*($J95+1)/2)*$D95))+($K95="custom")*CustCF!CC95</f>
        <v>0</v>
      </c>
      <c r="CJ95" s="95">
        <f>($K95="Bell Curve")*(_xlfn.NORM.DIST(AND(CJ$6&gt;=$F95,CJ$6&lt;=$H95)*(CJ$6-$F95+1),$J95/2,$M95,TRUE)-_xlfn.NORM.DIST(AND(CJ$6&gt;=$F95,CJ$6&lt;=$H95)*(CI$6-$F95+1),$J95/2,$M95,TRUE))/(1-2*_xlfn.NORM.DIST(0,$J95/2,$M95,TRUE))*$D95+($K95="Steady Growth")*(AND(CJ$6&gt;=$F95,CJ$6&lt;=$H95)*((CJ$6-$F95+1)/($J95*($J95+1)/2)*$D95))+($K95="custom")*CustCF!CD95</f>
        <v>0</v>
      </c>
      <c r="CK95" s="95">
        <f>($K95="Bell Curve")*(_xlfn.NORM.DIST(AND(CK$6&gt;=$F95,CK$6&lt;=$H95)*(CK$6-$F95+1),$J95/2,$M95,TRUE)-_xlfn.NORM.DIST(AND(CK$6&gt;=$F95,CK$6&lt;=$H95)*(CJ$6-$F95+1),$J95/2,$M95,TRUE))/(1-2*_xlfn.NORM.DIST(0,$J95/2,$M95,TRUE))*$D95+($K95="Steady Growth")*(AND(CK$6&gt;=$F95,CK$6&lt;=$H95)*((CK$6-$F95+1)/($J95*($J95+1)/2)*$D95))+($K95="custom")*CustCF!CE95</f>
        <v>0</v>
      </c>
      <c r="CL95" s="95">
        <f>($K95="Bell Curve")*(_xlfn.NORM.DIST(AND(CL$6&gt;=$F95,CL$6&lt;=$H95)*(CL$6-$F95+1),$J95/2,$M95,TRUE)-_xlfn.NORM.DIST(AND(CL$6&gt;=$F95,CL$6&lt;=$H95)*(CK$6-$F95+1),$J95/2,$M95,TRUE))/(1-2*_xlfn.NORM.DIST(0,$J95/2,$M95,TRUE))*$D95+($K95="Steady Growth")*(AND(CL$6&gt;=$F95,CL$6&lt;=$H95)*((CL$6-$F95+1)/($J95*($J95+1)/2)*$D95))+($K95="custom")*CustCF!CF95</f>
        <v>0</v>
      </c>
      <c r="CM95" s="95">
        <f>($K95="Bell Curve")*(_xlfn.NORM.DIST(AND(CM$6&gt;=$F95,CM$6&lt;=$H95)*(CM$6-$F95+1),$J95/2,$M95,TRUE)-_xlfn.NORM.DIST(AND(CM$6&gt;=$F95,CM$6&lt;=$H95)*(CL$6-$F95+1),$J95/2,$M95,TRUE))/(1-2*_xlfn.NORM.DIST(0,$J95/2,$M95,TRUE))*$D95+($K95="Steady Growth")*(AND(CM$6&gt;=$F95,CM$6&lt;=$H95)*((CM$6-$F95+1)/($J95*($J95+1)/2)*$D95))+($K95="custom")*CustCF!CG95</f>
        <v>0</v>
      </c>
      <c r="CN95" s="95">
        <f>($K95="Bell Curve")*(_xlfn.NORM.DIST(AND(CN$6&gt;=$F95,CN$6&lt;=$H95)*(CN$6-$F95+1),$J95/2,$M95,TRUE)-_xlfn.NORM.DIST(AND(CN$6&gt;=$F95,CN$6&lt;=$H95)*(CM$6-$F95+1),$J95/2,$M95,TRUE))/(1-2*_xlfn.NORM.DIST(0,$J95/2,$M95,TRUE))*$D95+($K95="Steady Growth")*(AND(CN$6&gt;=$F95,CN$6&lt;=$H95)*((CN$6-$F95+1)/($J95*($J95+1)/2)*$D95))+($K95="custom")*CustCF!CH95</f>
        <v>0</v>
      </c>
      <c r="CO95" s="95">
        <f>($K95="Bell Curve")*(_xlfn.NORM.DIST(AND(CO$6&gt;=$F95,CO$6&lt;=$H95)*(CO$6-$F95+1),$J95/2,$M95,TRUE)-_xlfn.NORM.DIST(AND(CO$6&gt;=$F95,CO$6&lt;=$H95)*(CN$6-$F95+1),$J95/2,$M95,TRUE))/(1-2*_xlfn.NORM.DIST(0,$J95/2,$M95,TRUE))*$D95+($K95="Steady Growth")*(AND(CO$6&gt;=$F95,CO$6&lt;=$H95)*((CO$6-$F95+1)/($J95*($J95+1)/2)*$D95))+($K95="custom")*CustCF!CI95</f>
        <v>0</v>
      </c>
      <c r="CP95" s="95">
        <f>($K95="Bell Curve")*(_xlfn.NORM.DIST(AND(CP$6&gt;=$F95,CP$6&lt;=$H95)*(CP$6-$F95+1),$J95/2,$M95,TRUE)-_xlfn.NORM.DIST(AND(CP$6&gt;=$F95,CP$6&lt;=$H95)*(CO$6-$F95+1),$J95/2,$M95,TRUE))/(1-2*_xlfn.NORM.DIST(0,$J95/2,$M95,TRUE))*$D95+($K95="Steady Growth")*(AND(CP$6&gt;=$F95,CP$6&lt;=$H95)*((CP$6-$F95+1)/($J95*($J95+1)/2)*$D95))+($K95="custom")*CustCF!CJ95</f>
        <v>0</v>
      </c>
      <c r="CQ95" s="95">
        <f>($K95="Bell Curve")*(_xlfn.NORM.DIST(AND(CQ$6&gt;=$F95,CQ$6&lt;=$H95)*(CQ$6-$F95+1),$J95/2,$M95,TRUE)-_xlfn.NORM.DIST(AND(CQ$6&gt;=$F95,CQ$6&lt;=$H95)*(CP$6-$F95+1),$J95/2,$M95,TRUE))/(1-2*_xlfn.NORM.DIST(0,$J95/2,$M95,TRUE))*$D95+($K95="Steady Growth")*(AND(CQ$6&gt;=$F95,CQ$6&lt;=$H95)*((CQ$6-$F95+1)/($J95*($J95+1)/2)*$D95))+($K95="custom")*CustCF!CK95</f>
        <v>0</v>
      </c>
      <c r="CR95" s="95">
        <f>($K95="Bell Curve")*(_xlfn.NORM.DIST(AND(CR$6&gt;=$F95,CR$6&lt;=$H95)*(CR$6-$F95+1),$J95/2,$M95,TRUE)-_xlfn.NORM.DIST(AND(CR$6&gt;=$F95,CR$6&lt;=$H95)*(CQ$6-$F95+1),$J95/2,$M95,TRUE))/(1-2*_xlfn.NORM.DIST(0,$J95/2,$M95,TRUE))*$D95+($K95="Steady Growth")*(AND(CR$6&gt;=$F95,CR$6&lt;=$H95)*((CR$6-$F95+1)/($J95*($J95+1)/2)*$D95))+($K95="custom")*CustCF!CL95</f>
        <v>0</v>
      </c>
      <c r="CS95" s="95">
        <f>($K95="Bell Curve")*(_xlfn.NORM.DIST(AND(CS$6&gt;=$F95,CS$6&lt;=$H95)*(CS$6-$F95+1),$J95/2,$M95,TRUE)-_xlfn.NORM.DIST(AND(CS$6&gt;=$F95,CS$6&lt;=$H95)*(CR$6-$F95+1),$J95/2,$M95,TRUE))/(1-2*_xlfn.NORM.DIST(0,$J95/2,$M95,TRUE))*$D95+($K95="Steady Growth")*(AND(CS$6&gt;=$F95,CS$6&lt;=$H95)*((CS$6-$F95+1)/($J95*($J95+1)/2)*$D95))+($K95="custom")*CustCF!CM95</f>
        <v>0</v>
      </c>
      <c r="CT95" s="95">
        <f>($K95="Bell Curve")*(_xlfn.NORM.DIST(AND(CT$6&gt;=$F95,CT$6&lt;=$H95)*(CT$6-$F95+1),$J95/2,$M95,TRUE)-_xlfn.NORM.DIST(AND(CT$6&gt;=$F95,CT$6&lt;=$H95)*(CS$6-$F95+1),$J95/2,$M95,TRUE))/(1-2*_xlfn.NORM.DIST(0,$J95/2,$M95,TRUE))*$D95+($K95="Steady Growth")*(AND(CT$6&gt;=$F95,CT$6&lt;=$H95)*((CT$6-$F95+1)/($J95*($J95+1)/2)*$D95))+($K95="custom")*CustCF!CN95</f>
        <v>0</v>
      </c>
      <c r="CU95" s="95">
        <f>($K95="Bell Curve")*(_xlfn.NORM.DIST(AND(CU$6&gt;=$F95,CU$6&lt;=$H95)*(CU$6-$F95+1),$J95/2,$M95,TRUE)-_xlfn.NORM.DIST(AND(CU$6&gt;=$F95,CU$6&lt;=$H95)*(CT$6-$F95+1),$J95/2,$M95,TRUE))/(1-2*_xlfn.NORM.DIST(0,$J95/2,$M95,TRUE))*$D95+($K95="Steady Growth")*(AND(CU$6&gt;=$F95,CU$6&lt;=$H95)*((CU$6-$F95+1)/($J95*($J95+1)/2)*$D95))+($K95="custom")*CustCF!CO95</f>
        <v>0</v>
      </c>
      <c r="CV95" s="95">
        <f>($K95="Bell Curve")*(_xlfn.NORM.DIST(AND(CV$6&gt;=$F95,CV$6&lt;=$H95)*(CV$6-$F95+1),$J95/2,$M95,TRUE)-_xlfn.NORM.DIST(AND(CV$6&gt;=$F95,CV$6&lt;=$H95)*(CU$6-$F95+1),$J95/2,$M95,TRUE))/(1-2*_xlfn.NORM.DIST(0,$J95/2,$M95,TRUE))*$D95+($K95="Steady Growth")*(AND(CV$6&gt;=$F95,CV$6&lt;=$H95)*((CV$6-$F95+1)/($J95*($J95+1)/2)*$D95))+($K95="custom")*CustCF!CP95</f>
        <v>0</v>
      </c>
      <c r="CW95" s="95">
        <f>($K95="Bell Curve")*(_xlfn.NORM.DIST(AND(CW$6&gt;=$F95,CW$6&lt;=$H95)*(CW$6-$F95+1),$J95/2,$M95,TRUE)-_xlfn.NORM.DIST(AND(CW$6&gt;=$F95,CW$6&lt;=$H95)*(CV$6-$F95+1),$J95/2,$M95,TRUE))/(1-2*_xlfn.NORM.DIST(0,$J95/2,$M95,TRUE))*$D95+($K95="Steady Growth")*(AND(CW$6&gt;=$F95,CW$6&lt;=$H95)*((CW$6-$F95+1)/($J95*($J95+1)/2)*$D95))+($K95="custom")*CustCF!CQ95</f>
        <v>0</v>
      </c>
      <c r="CX95" s="95">
        <f>($K95="Bell Curve")*(_xlfn.NORM.DIST(AND(CX$6&gt;=$F95,CX$6&lt;=$H95)*(CX$6-$F95+1),$J95/2,$M95,TRUE)-_xlfn.NORM.DIST(AND(CX$6&gt;=$F95,CX$6&lt;=$H95)*(CW$6-$F95+1),$J95/2,$M95,TRUE))/(1-2*_xlfn.NORM.DIST(0,$J95/2,$M95,TRUE))*$D95+($K95="Steady Growth")*(AND(CX$6&gt;=$F95,CX$6&lt;=$H95)*((CX$6-$F95+1)/($J95*($J95+1)/2)*$D95))+($K95="custom")*CustCF!CR95</f>
        <v>0</v>
      </c>
      <c r="CY95" s="95">
        <f>($K95="Bell Curve")*(_xlfn.NORM.DIST(AND(CY$6&gt;=$F95,CY$6&lt;=$H95)*(CY$6-$F95+1),$J95/2,$M95,TRUE)-_xlfn.NORM.DIST(AND(CY$6&gt;=$F95,CY$6&lt;=$H95)*(CX$6-$F95+1),$J95/2,$M95,TRUE))/(1-2*_xlfn.NORM.DIST(0,$J95/2,$M95,TRUE))*$D95+($K95="Steady Growth")*(AND(CY$6&gt;=$F95,CY$6&lt;=$H95)*((CY$6-$F95+1)/($J95*($J95+1)/2)*$D95))+($K95="custom")*CustCF!CS95</f>
        <v>0</v>
      </c>
      <c r="CZ95" s="95">
        <f>($K95="Bell Curve")*(_xlfn.NORM.DIST(AND(CZ$6&gt;=$F95,CZ$6&lt;=$H95)*(CZ$6-$F95+1),$J95/2,$M95,TRUE)-_xlfn.NORM.DIST(AND(CZ$6&gt;=$F95,CZ$6&lt;=$H95)*(CY$6-$F95+1),$J95/2,$M95,TRUE))/(1-2*_xlfn.NORM.DIST(0,$J95/2,$M95,TRUE))*$D95+($K95="Steady Growth")*(AND(CZ$6&gt;=$F95,CZ$6&lt;=$H95)*((CZ$6-$F95+1)/($J95*($J95+1)/2)*$D95))+($K95="custom")*CustCF!CT95</f>
        <v>0</v>
      </c>
      <c r="DA95" s="95">
        <f>($K95="Bell Curve")*(_xlfn.NORM.DIST(AND(DA$6&gt;=$F95,DA$6&lt;=$H95)*(DA$6-$F95+1),$J95/2,$M95,TRUE)-_xlfn.NORM.DIST(AND(DA$6&gt;=$F95,DA$6&lt;=$H95)*(CZ$6-$F95+1),$J95/2,$M95,TRUE))/(1-2*_xlfn.NORM.DIST(0,$J95/2,$M95,TRUE))*$D95+($K95="Steady Growth")*(AND(DA$6&gt;=$F95,DA$6&lt;=$H95)*((DA$6-$F95+1)/($J95*($J95+1)/2)*$D95))+($K95="custom")*CustCF!CU95</f>
        <v>0</v>
      </c>
      <c r="DB95" s="95">
        <f>($K95="Bell Curve")*(_xlfn.NORM.DIST(AND(DB$6&gt;=$F95,DB$6&lt;=$H95)*(DB$6-$F95+1),$J95/2,$M95,TRUE)-_xlfn.NORM.DIST(AND(DB$6&gt;=$F95,DB$6&lt;=$H95)*(DA$6-$F95+1),$J95/2,$M95,TRUE))/(1-2*_xlfn.NORM.DIST(0,$J95/2,$M95,TRUE))*$D95+($K95="Steady Growth")*(AND(DB$6&gt;=$F95,DB$6&lt;=$H95)*((DB$6-$F95+1)/($J95*($J95+1)/2)*$D95))+($K95="custom")*CustCF!CV95</f>
        <v>0</v>
      </c>
      <c r="DC95" s="95">
        <f>($K95="Bell Curve")*(_xlfn.NORM.DIST(AND(DC$6&gt;=$F95,DC$6&lt;=$H95)*(DC$6-$F95+1),$J95/2,$M95,TRUE)-_xlfn.NORM.DIST(AND(DC$6&gt;=$F95,DC$6&lt;=$H95)*(DB$6-$F95+1),$J95/2,$M95,TRUE))/(1-2*_xlfn.NORM.DIST(0,$J95/2,$M95,TRUE))*$D95+($K95="Steady Growth")*(AND(DC$6&gt;=$F95,DC$6&lt;=$H95)*((DC$6-$F95+1)/($J95*($J95+1)/2)*$D95))+($K95="custom")*CustCF!CW95</f>
        <v>0</v>
      </c>
      <c r="DD95" s="95">
        <f>($K95="Bell Curve")*(_xlfn.NORM.DIST(AND(DD$6&gt;=$F95,DD$6&lt;=$H95)*(DD$6-$F95+1),$J95/2,$M95,TRUE)-_xlfn.NORM.DIST(AND(DD$6&gt;=$F95,DD$6&lt;=$H95)*(DC$6-$F95+1),$J95/2,$M95,TRUE))/(1-2*_xlfn.NORM.DIST(0,$J95/2,$M95,TRUE))*$D95+($K95="Steady Growth")*(AND(DD$6&gt;=$F95,DD$6&lt;=$H95)*((DD$6-$F95+1)/($J95*($J95+1)/2)*$D95))+($K95="custom")*CustCF!CX95</f>
        <v>0</v>
      </c>
      <c r="DE95" s="95">
        <f>($K95="Bell Curve")*(_xlfn.NORM.DIST(AND(DE$6&gt;=$F95,DE$6&lt;=$H95)*(DE$6-$F95+1),$J95/2,$M95,TRUE)-_xlfn.NORM.DIST(AND(DE$6&gt;=$F95,DE$6&lt;=$H95)*(DD$6-$F95+1),$J95/2,$M95,TRUE))/(1-2*_xlfn.NORM.DIST(0,$J95/2,$M95,TRUE))*$D95+($K95="Steady Growth")*(AND(DE$6&gt;=$F95,DE$6&lt;=$H95)*((DE$6-$F95+1)/($J95*($J95+1)/2)*$D95))+($K95="custom")*CustCF!CY95</f>
        <v>0</v>
      </c>
      <c r="DF95" s="95">
        <f>($K95="Bell Curve")*(_xlfn.NORM.DIST(AND(DF$6&gt;=$F95,DF$6&lt;=$H95)*(DF$6-$F95+1),$J95/2,$M95,TRUE)-_xlfn.NORM.DIST(AND(DF$6&gt;=$F95,DF$6&lt;=$H95)*(DE$6-$F95+1),$J95/2,$M95,TRUE))/(1-2*_xlfn.NORM.DIST(0,$J95/2,$M95,TRUE))*$D95+($K95="Steady Growth")*(AND(DF$6&gt;=$F95,DF$6&lt;=$H95)*((DF$6-$F95+1)/($J95*($J95+1)/2)*$D95))+($K95="custom")*CustCF!CZ95</f>
        <v>0</v>
      </c>
      <c r="DG95" s="95">
        <f>($K95="Bell Curve")*(_xlfn.NORM.DIST(AND(DG$6&gt;=$F95,DG$6&lt;=$H95)*(DG$6-$F95+1),$J95/2,$M95,TRUE)-_xlfn.NORM.DIST(AND(DG$6&gt;=$F95,DG$6&lt;=$H95)*(DF$6-$F95+1),$J95/2,$M95,TRUE))/(1-2*_xlfn.NORM.DIST(0,$J95/2,$M95,TRUE))*$D95+($K95="Steady Growth")*(AND(DG$6&gt;=$F95,DG$6&lt;=$H95)*((DG$6-$F95+1)/($J95*($J95+1)/2)*$D95))+($K95="custom")*CustCF!DA95</f>
        <v>0</v>
      </c>
      <c r="DH95" s="95">
        <f>($K95="Bell Curve")*(_xlfn.NORM.DIST(AND(DH$6&gt;=$F95,DH$6&lt;=$H95)*(DH$6-$F95+1),$J95/2,$M95,TRUE)-_xlfn.NORM.DIST(AND(DH$6&gt;=$F95,DH$6&lt;=$H95)*(DG$6-$F95+1),$J95/2,$M95,TRUE))/(1-2*_xlfn.NORM.DIST(0,$J95/2,$M95,TRUE))*$D95+($K95="Steady Growth")*(AND(DH$6&gt;=$F95,DH$6&lt;=$H95)*((DH$6-$F95+1)/($J95*($J95+1)/2)*$D95))+($K95="custom")*CustCF!DB95</f>
        <v>0</v>
      </c>
      <c r="DI95" s="95">
        <f>($K95="Bell Curve")*(_xlfn.NORM.DIST(AND(DI$6&gt;=$F95,DI$6&lt;=$H95)*(DI$6-$F95+1),$J95/2,$M95,TRUE)-_xlfn.NORM.DIST(AND(DI$6&gt;=$F95,DI$6&lt;=$H95)*(DH$6-$F95+1),$J95/2,$M95,TRUE))/(1-2*_xlfn.NORM.DIST(0,$J95/2,$M95,TRUE))*$D95+($K95="Steady Growth")*(AND(DI$6&gt;=$F95,DI$6&lt;=$H95)*((DI$6-$F95+1)/($J95*($J95+1)/2)*$D95))+($K95="custom")*CustCF!DC95</f>
        <v>0</v>
      </c>
      <c r="DJ95" s="95">
        <f>($K95="Bell Curve")*(_xlfn.NORM.DIST(AND(DJ$6&gt;=$F95,DJ$6&lt;=$H95)*(DJ$6-$F95+1),$J95/2,$M95,TRUE)-_xlfn.NORM.DIST(AND(DJ$6&gt;=$F95,DJ$6&lt;=$H95)*(DI$6-$F95+1),$J95/2,$M95,TRUE))/(1-2*_xlfn.NORM.DIST(0,$J95/2,$M95,TRUE))*$D95+($K95="Steady Growth")*(AND(DJ$6&gt;=$F95,DJ$6&lt;=$H95)*((DJ$6-$F95+1)/($J95*($J95+1)/2)*$D95))+($K95="custom")*CustCF!DD95</f>
        <v>0</v>
      </c>
      <c r="DK95" s="95">
        <f>($K95="Bell Curve")*(_xlfn.NORM.DIST(AND(DK$6&gt;=$F95,DK$6&lt;=$H95)*(DK$6-$F95+1),$J95/2,$M95,TRUE)-_xlfn.NORM.DIST(AND(DK$6&gt;=$F95,DK$6&lt;=$H95)*(DJ$6-$F95+1),$J95/2,$M95,TRUE))/(1-2*_xlfn.NORM.DIST(0,$J95/2,$M95,TRUE))*$D95+($K95="Steady Growth")*(AND(DK$6&gt;=$F95,DK$6&lt;=$H95)*((DK$6-$F95+1)/($J95*($J95+1)/2)*$D95))+($K95="custom")*CustCF!DE95</f>
        <v>0</v>
      </c>
      <c r="DL95" s="95">
        <f>($K95="Bell Curve")*(_xlfn.NORM.DIST(AND(DL$6&gt;=$F95,DL$6&lt;=$H95)*(DL$6-$F95+1),$J95/2,$M95,TRUE)-_xlfn.NORM.DIST(AND(DL$6&gt;=$F95,DL$6&lt;=$H95)*(DK$6-$F95+1),$J95/2,$M95,TRUE))/(1-2*_xlfn.NORM.DIST(0,$J95/2,$M95,TRUE))*$D95+($K95="Steady Growth")*(AND(DL$6&gt;=$F95,DL$6&lt;=$H95)*((DL$6-$F95+1)/($J95*($J95+1)/2)*$D95))+($K95="custom")*CustCF!DF95</f>
        <v>0</v>
      </c>
      <c r="DM95" s="95">
        <f>($K95="Bell Curve")*(_xlfn.NORM.DIST(AND(DM$6&gt;=$F95,DM$6&lt;=$H95)*(DM$6-$F95+1),$J95/2,$M95,TRUE)-_xlfn.NORM.DIST(AND(DM$6&gt;=$F95,DM$6&lt;=$H95)*(DL$6-$F95+1),$J95/2,$M95,TRUE))/(1-2*_xlfn.NORM.DIST(0,$J95/2,$M95,TRUE))*$D95+($K95="Steady Growth")*(AND(DM$6&gt;=$F95,DM$6&lt;=$H95)*((DM$6-$F95+1)/($J95*($J95+1)/2)*$D95))+($K95="custom")*CustCF!DG95</f>
        <v>0</v>
      </c>
      <c r="DN95" s="95">
        <f>($K95="Bell Curve")*(_xlfn.NORM.DIST(AND(DN$6&gt;=$F95,DN$6&lt;=$H95)*(DN$6-$F95+1),$J95/2,$M95,TRUE)-_xlfn.NORM.DIST(AND(DN$6&gt;=$F95,DN$6&lt;=$H95)*(DM$6-$F95+1),$J95/2,$M95,TRUE))/(1-2*_xlfn.NORM.DIST(0,$J95/2,$M95,TRUE))*$D95+($K95="Steady Growth")*(AND(DN$6&gt;=$F95,DN$6&lt;=$H95)*((DN$6-$F95+1)/($J95*($J95+1)/2)*$D95))+($K95="custom")*CustCF!DH95</f>
        <v>0</v>
      </c>
      <c r="DO95" s="95">
        <f>($K95="Bell Curve")*(_xlfn.NORM.DIST(AND(DO$6&gt;=$F95,DO$6&lt;=$H95)*(DO$6-$F95+1),$J95/2,$M95,TRUE)-_xlfn.NORM.DIST(AND(DO$6&gt;=$F95,DO$6&lt;=$H95)*(DN$6-$F95+1),$J95/2,$M95,TRUE))/(1-2*_xlfn.NORM.DIST(0,$J95/2,$M95,TRUE))*$D95+($K95="Steady Growth")*(AND(DO$6&gt;=$F95,DO$6&lt;=$H95)*((DO$6-$F95+1)/($J95*($J95+1)/2)*$D95))+($K95="custom")*CustCF!DI95</f>
        <v>0</v>
      </c>
      <c r="DP95" s="95">
        <f>($K95="Bell Curve")*(_xlfn.NORM.DIST(AND(DP$6&gt;=$F95,DP$6&lt;=$H95)*(DP$6-$F95+1),$J95/2,$M95,TRUE)-_xlfn.NORM.DIST(AND(DP$6&gt;=$F95,DP$6&lt;=$H95)*(DO$6-$F95+1),$J95/2,$M95,TRUE))/(1-2*_xlfn.NORM.DIST(0,$J95/2,$M95,TRUE))*$D95+($K95="Steady Growth")*(AND(DP$6&gt;=$F95,DP$6&lt;=$H95)*((DP$6-$F95+1)/($J95*($J95+1)/2)*$D95))+($K95="custom")*CustCF!DJ95</f>
        <v>0</v>
      </c>
      <c r="DQ95" s="95">
        <f>($K95="Bell Curve")*(_xlfn.NORM.DIST(AND(DQ$6&gt;=$F95,DQ$6&lt;=$H95)*(DQ$6-$F95+1),$J95/2,$M95,TRUE)-_xlfn.NORM.DIST(AND(DQ$6&gt;=$F95,DQ$6&lt;=$H95)*(DP$6-$F95+1),$J95/2,$M95,TRUE))/(1-2*_xlfn.NORM.DIST(0,$J95/2,$M95,TRUE))*$D95+($K95="Steady Growth")*(AND(DQ$6&gt;=$F95,DQ$6&lt;=$H95)*((DQ$6-$F95+1)/($J95*($J95+1)/2)*$D95))+($K95="custom")*CustCF!DK95</f>
        <v>0</v>
      </c>
      <c r="DR95" s="95">
        <f>($K95="Bell Curve")*(_xlfn.NORM.DIST(AND(DR$6&gt;=$F95,DR$6&lt;=$H95)*(DR$6-$F95+1),$J95/2,$M95,TRUE)-_xlfn.NORM.DIST(AND(DR$6&gt;=$F95,DR$6&lt;=$H95)*(DQ$6-$F95+1),$J95/2,$M95,TRUE))/(1-2*_xlfn.NORM.DIST(0,$J95/2,$M95,TRUE))*$D95+($K95="Steady Growth")*(AND(DR$6&gt;=$F95,DR$6&lt;=$H95)*((DR$6-$F95+1)/($J95*($J95+1)/2)*$D95))+($K95="custom")*CustCF!DL95</f>
        <v>0</v>
      </c>
      <c r="DS95" s="95">
        <f>($K95="Bell Curve")*(_xlfn.NORM.DIST(AND(DS$6&gt;=$F95,DS$6&lt;=$H95)*(DS$6-$F95+1),$J95/2,$M95,TRUE)-_xlfn.NORM.DIST(AND(DS$6&gt;=$F95,DS$6&lt;=$H95)*(DR$6-$F95+1),$J95/2,$M95,TRUE))/(1-2*_xlfn.NORM.DIST(0,$J95/2,$M95,TRUE))*$D95+($K95="Steady Growth")*(AND(DS$6&gt;=$F95,DS$6&lt;=$H95)*((DS$6-$F95+1)/($J95*($J95+1)/2)*$D95))+($K95="custom")*CustCF!DM95</f>
        <v>0</v>
      </c>
      <c r="DT95" s="95">
        <f>($K95="Bell Curve")*(_xlfn.NORM.DIST(AND(DT$6&gt;=$F95,DT$6&lt;=$H95)*(DT$6-$F95+1),$J95/2,$M95,TRUE)-_xlfn.NORM.DIST(AND(DT$6&gt;=$F95,DT$6&lt;=$H95)*(DS$6-$F95+1),$J95/2,$M95,TRUE))/(1-2*_xlfn.NORM.DIST(0,$J95/2,$M95,TRUE))*$D95+($K95="Steady Growth")*(AND(DT$6&gt;=$F95,DT$6&lt;=$H95)*((DT$6-$F95+1)/($J95*($J95+1)/2)*$D95))+($K95="custom")*CustCF!DN95</f>
        <v>0</v>
      </c>
      <c r="DU95" s="95">
        <f>($K95="Bell Curve")*(_xlfn.NORM.DIST(AND(DU$6&gt;=$F95,DU$6&lt;=$H95)*(DU$6-$F95+1),$J95/2,$M95,TRUE)-_xlfn.NORM.DIST(AND(DU$6&gt;=$F95,DU$6&lt;=$H95)*(DT$6-$F95+1),$J95/2,$M95,TRUE))/(1-2*_xlfn.NORM.DIST(0,$J95/2,$M95,TRUE))*$D95+($K95="Steady Growth")*(AND(DU$6&gt;=$F95,DU$6&lt;=$H95)*((DU$6-$F95+1)/($J95*($J95+1)/2)*$D95))+($K95="custom")*CustCF!DO95</f>
        <v>0</v>
      </c>
      <c r="DV95" s="95">
        <f>($K95="Bell Curve")*(_xlfn.NORM.DIST(AND(DV$6&gt;=$F95,DV$6&lt;=$H95)*(DV$6-$F95+1),$J95/2,$M95,TRUE)-_xlfn.NORM.DIST(AND(DV$6&gt;=$F95,DV$6&lt;=$H95)*(DU$6-$F95+1),$J95/2,$M95,TRUE))/(1-2*_xlfn.NORM.DIST(0,$J95/2,$M95,TRUE))*$D95+($K95="Steady Growth")*(AND(DV$6&gt;=$F95,DV$6&lt;=$H95)*((DV$6-$F95+1)/($J95*($J95+1)/2)*$D95))+($K95="custom")*CustCF!DP95</f>
        <v>0</v>
      </c>
      <c r="DW95" s="95">
        <f>($K95="Bell Curve")*(_xlfn.NORM.DIST(AND(DW$6&gt;=$F95,DW$6&lt;=$H95)*(DW$6-$F95+1),$J95/2,$M95,TRUE)-_xlfn.NORM.DIST(AND(DW$6&gt;=$F95,DW$6&lt;=$H95)*(DV$6-$F95+1),$J95/2,$M95,TRUE))/(1-2*_xlfn.NORM.DIST(0,$J95/2,$M95,TRUE))*$D95+($K95="Steady Growth")*(AND(DW$6&gt;=$F95,DW$6&lt;=$H95)*((DW$6-$F95+1)/($J95*($J95+1)/2)*$D95))+($K95="custom")*CustCF!DQ95</f>
        <v>0</v>
      </c>
      <c r="DX95" s="95">
        <f>($K95="Bell Curve")*(_xlfn.NORM.DIST(AND(DX$6&gt;=$F95,DX$6&lt;=$H95)*(DX$6-$F95+1),$J95/2,$M95,TRUE)-_xlfn.NORM.DIST(AND(DX$6&gt;=$F95,DX$6&lt;=$H95)*(DW$6-$F95+1),$J95/2,$M95,TRUE))/(1-2*_xlfn.NORM.DIST(0,$J95/2,$M95,TRUE))*$D95+($K95="Steady Growth")*(AND(DX$6&gt;=$F95,DX$6&lt;=$H95)*((DX$6-$F95+1)/($J95*($J95+1)/2)*$D95))+($K95="custom")*CustCF!DR95</f>
        <v>0</v>
      </c>
      <c r="DY95" s="95">
        <f>($K95="Bell Curve")*(_xlfn.NORM.DIST(AND(DY$6&gt;=$F95,DY$6&lt;=$H95)*(DY$6-$F95+1),$J95/2,$M95,TRUE)-_xlfn.NORM.DIST(AND(DY$6&gt;=$F95,DY$6&lt;=$H95)*(DX$6-$F95+1),$J95/2,$M95,TRUE))/(1-2*_xlfn.NORM.DIST(0,$J95/2,$M95,TRUE))*$D95+($K95="Steady Growth")*(AND(DY$6&gt;=$F95,DY$6&lt;=$H95)*((DY$6-$F95+1)/($J95*($J95+1)/2)*$D95))+($K95="custom")*CustCF!DS95</f>
        <v>0</v>
      </c>
      <c r="DZ95" s="95">
        <f>($K95="Bell Curve")*(_xlfn.NORM.DIST(AND(DZ$6&gt;=$F95,DZ$6&lt;=$H95)*(DZ$6-$F95+1),$J95/2,$M95,TRUE)-_xlfn.NORM.DIST(AND(DZ$6&gt;=$F95,DZ$6&lt;=$H95)*(DY$6-$F95+1),$J95/2,$M95,TRUE))/(1-2*_xlfn.NORM.DIST(0,$J95/2,$M95,TRUE))*$D95+($K95="Steady Growth")*(AND(DZ$6&gt;=$F95,DZ$6&lt;=$H95)*((DZ$6-$F95+1)/($J95*($J95+1)/2)*$D95))+($K95="custom")*CustCF!DT95</f>
        <v>0</v>
      </c>
      <c r="EA95" s="95">
        <f>($K95="Bell Curve")*(_xlfn.NORM.DIST(AND(EA$6&gt;=$F95,EA$6&lt;=$H95)*(EA$6-$F95+1),$J95/2,$M95,TRUE)-_xlfn.NORM.DIST(AND(EA$6&gt;=$F95,EA$6&lt;=$H95)*(DZ$6-$F95+1),$J95/2,$M95,TRUE))/(1-2*_xlfn.NORM.DIST(0,$J95/2,$M95,TRUE))*$D95+($K95="Steady Growth")*(AND(EA$6&gt;=$F95,EA$6&lt;=$H95)*((EA$6-$F95+1)/($J95*($J95+1)/2)*$D95))+($K95="custom")*CustCF!DU95</f>
        <v>0</v>
      </c>
      <c r="EB95" s="95">
        <f>($K95="Bell Curve")*(_xlfn.NORM.DIST(AND(EB$6&gt;=$F95,EB$6&lt;=$H95)*(EB$6-$F95+1),$J95/2,$M95,TRUE)-_xlfn.NORM.DIST(AND(EB$6&gt;=$F95,EB$6&lt;=$H95)*(EA$6-$F95+1),$J95/2,$M95,TRUE))/(1-2*_xlfn.NORM.DIST(0,$J95/2,$M95,TRUE))*$D95+($K95="Steady Growth")*(AND(EB$6&gt;=$F95,EB$6&lt;=$H95)*((EB$6-$F95+1)/($J95*($J95+1)/2)*$D95))+($K95="custom")*CustCF!DV95</f>
        <v>0</v>
      </c>
      <c r="EC95" s="95">
        <f>($K95="Bell Curve")*(_xlfn.NORM.DIST(AND(EC$6&gt;=$F95,EC$6&lt;=$H95)*(EC$6-$F95+1),$J95/2,$M95,TRUE)-_xlfn.NORM.DIST(AND(EC$6&gt;=$F95,EC$6&lt;=$H95)*(EB$6-$F95+1),$J95/2,$M95,TRUE))/(1-2*_xlfn.NORM.DIST(0,$J95/2,$M95,TRUE))*$D95+($K95="Steady Growth")*(AND(EC$6&gt;=$F95,EC$6&lt;=$H95)*((EC$6-$F95+1)/($J95*($J95+1)/2)*$D95))+($K95="custom")*CustCF!DW95</f>
        <v>0</v>
      </c>
      <c r="ED95" s="95">
        <f>($K95="Bell Curve")*(_xlfn.NORM.DIST(AND(ED$6&gt;=$F95,ED$6&lt;=$H95)*(ED$6-$F95+1),$J95/2,$M95,TRUE)-_xlfn.NORM.DIST(AND(ED$6&gt;=$F95,ED$6&lt;=$H95)*(EC$6-$F95+1),$J95/2,$M95,TRUE))/(1-2*_xlfn.NORM.DIST(0,$J95/2,$M95,TRUE))*$D95+($K95="Steady Growth")*(AND(ED$6&gt;=$F95,ED$6&lt;=$H95)*((ED$6-$F95+1)/($J95*($J95+1)/2)*$D95))+($K95="custom")*CustCF!DX95</f>
        <v>0</v>
      </c>
      <c r="EE95" s="95">
        <f>($K95="Bell Curve")*(_xlfn.NORM.DIST(AND(EE$6&gt;=$F95,EE$6&lt;=$H95)*(EE$6-$F95+1),$J95/2,$M95,TRUE)-_xlfn.NORM.DIST(AND(EE$6&gt;=$F95,EE$6&lt;=$H95)*(ED$6-$F95+1),$J95/2,$M95,TRUE))/(1-2*_xlfn.NORM.DIST(0,$J95/2,$M95,TRUE))*$D95+($K95="Steady Growth")*(AND(EE$6&gt;=$F95,EE$6&lt;=$H95)*((EE$6-$F95+1)/($J95*($J95+1)/2)*$D95))+($K95="custom")*CustCF!DY95</f>
        <v>0</v>
      </c>
      <c r="EF95" s="95">
        <f>($K95="Bell Curve")*(_xlfn.NORM.DIST(AND(EF$6&gt;=$F95,EF$6&lt;=$H95)*(EF$6-$F95+1),$J95/2,$M95,TRUE)-_xlfn.NORM.DIST(AND(EF$6&gt;=$F95,EF$6&lt;=$H95)*(EE$6-$F95+1),$J95/2,$M95,TRUE))/(1-2*_xlfn.NORM.DIST(0,$J95/2,$M95,TRUE))*$D95+($K95="Steady Growth")*(AND(EF$6&gt;=$F95,EF$6&lt;=$H95)*((EF$6-$F95+1)/($J95*($J95+1)/2)*$D95))+($K95="custom")*CustCF!DZ95</f>
        <v>0</v>
      </c>
      <c r="EG95" s="95">
        <f>($K95="Bell Curve")*(_xlfn.NORM.DIST(AND(EG$6&gt;=$F95,EG$6&lt;=$H95)*(EG$6-$F95+1),$J95/2,$M95,TRUE)-_xlfn.NORM.DIST(AND(EG$6&gt;=$F95,EG$6&lt;=$H95)*(EF$6-$F95+1),$J95/2,$M95,TRUE))/(1-2*_xlfn.NORM.DIST(0,$J95/2,$M95,TRUE))*$D95+($K95="Steady Growth")*(AND(EG$6&gt;=$F95,EG$6&lt;=$H95)*((EG$6-$F95+1)/($J95*($J95+1)/2)*$D95))+($K95="custom")*CustCF!EA95</f>
        <v>0</v>
      </c>
      <c r="EH95" s="95">
        <f>($K95="Bell Curve")*(_xlfn.NORM.DIST(AND(EH$6&gt;=$F95,EH$6&lt;=$H95)*(EH$6-$F95+1),$J95/2,$M95,TRUE)-_xlfn.NORM.DIST(AND(EH$6&gt;=$F95,EH$6&lt;=$H95)*(EG$6-$F95+1),$J95/2,$M95,TRUE))/(1-2*_xlfn.NORM.DIST(0,$J95/2,$M95,TRUE))*$D95+($K95="Steady Growth")*(AND(EH$6&gt;=$F95,EH$6&lt;=$H95)*((EH$6-$F95+1)/($J95*($J95+1)/2)*$D95))+($K95="custom")*CustCF!EB95</f>
        <v>0</v>
      </c>
      <c r="EI95" s="95">
        <f>($K95="Bell Curve")*(_xlfn.NORM.DIST(AND(EI$6&gt;=$F95,EI$6&lt;=$H95)*(EI$6-$F95+1),$J95/2,$M95,TRUE)-_xlfn.NORM.DIST(AND(EI$6&gt;=$F95,EI$6&lt;=$H95)*(EH$6-$F95+1),$J95/2,$M95,TRUE))/(1-2*_xlfn.NORM.DIST(0,$J95/2,$M95,TRUE))*$D95+($K95="Steady Growth")*(AND(EI$6&gt;=$F95,EI$6&lt;=$H95)*((EI$6-$F95+1)/($J95*($J95+1)/2)*$D95))+($K95="custom")*CustCF!EC95</f>
        <v>0</v>
      </c>
      <c r="EJ95" s="95">
        <f>($K95="Bell Curve")*(_xlfn.NORM.DIST(AND(EJ$6&gt;=$F95,EJ$6&lt;=$H95)*(EJ$6-$F95+1),$J95/2,$M95,TRUE)-_xlfn.NORM.DIST(AND(EJ$6&gt;=$F95,EJ$6&lt;=$H95)*(EI$6-$F95+1),$J95/2,$M95,TRUE))/(1-2*_xlfn.NORM.DIST(0,$J95/2,$M95,TRUE))*$D95+($K95="Steady Growth")*(AND(EJ$6&gt;=$F95,EJ$6&lt;=$H95)*((EJ$6-$F95+1)/($J95*($J95+1)/2)*$D95))+($K95="custom")*CustCF!ED95</f>
        <v>0</v>
      </c>
      <c r="EK95" s="95">
        <f>($K95="Bell Curve")*(_xlfn.NORM.DIST(AND(EK$6&gt;=$F95,EK$6&lt;=$H95)*(EK$6-$F95+1),$J95/2,$M95,TRUE)-_xlfn.NORM.DIST(AND(EK$6&gt;=$F95,EK$6&lt;=$H95)*(EJ$6-$F95+1),$J95/2,$M95,TRUE))/(1-2*_xlfn.NORM.DIST(0,$J95/2,$M95,TRUE))*$D95+($K95="Steady Growth")*(AND(EK$6&gt;=$F95,EK$6&lt;=$H95)*((EK$6-$F95+1)/($J95*($J95+1)/2)*$D95))+($K95="custom")*CustCF!EE95</f>
        <v>0</v>
      </c>
      <c r="EL95" s="95">
        <f>($K95="Bell Curve")*(_xlfn.NORM.DIST(AND(EL$6&gt;=$F95,EL$6&lt;=$H95)*(EL$6-$F95+1),$J95/2,$M95,TRUE)-_xlfn.NORM.DIST(AND(EL$6&gt;=$F95,EL$6&lt;=$H95)*(EK$6-$F95+1),$J95/2,$M95,TRUE))/(1-2*_xlfn.NORM.DIST(0,$J95/2,$M95,TRUE))*$D95+($K95="Steady Growth")*(AND(EL$6&gt;=$F95,EL$6&lt;=$H95)*((EL$6-$F95+1)/($J95*($J95+1)/2)*$D95))+($K95="custom")*CustCF!EF95</f>
        <v>0</v>
      </c>
      <c r="EM95" s="95">
        <f>($K95="Bell Curve")*(_xlfn.NORM.DIST(AND(EM$6&gt;=$F95,EM$6&lt;=$H95)*(EM$6-$F95+1),$J95/2,$M95,TRUE)-_xlfn.NORM.DIST(AND(EM$6&gt;=$F95,EM$6&lt;=$H95)*(EL$6-$F95+1),$J95/2,$M95,TRUE))/(1-2*_xlfn.NORM.DIST(0,$J95/2,$M95,TRUE))*$D95+($K95="Steady Growth")*(AND(EM$6&gt;=$F95,EM$6&lt;=$H95)*((EM$6-$F95+1)/($J95*($J95+1)/2)*$D95))+($K95="custom")*CustCF!EG95</f>
        <v>0</v>
      </c>
      <c r="EN95" s="95">
        <f>($K95="Bell Curve")*(_xlfn.NORM.DIST(AND(EN$6&gt;=$F95,EN$6&lt;=$H95)*(EN$6-$F95+1),$J95/2,$M95,TRUE)-_xlfn.NORM.DIST(AND(EN$6&gt;=$F95,EN$6&lt;=$H95)*(EM$6-$F95+1),$J95/2,$M95,TRUE))/(1-2*_xlfn.NORM.DIST(0,$J95/2,$M95,TRUE))*$D95+($K95="Steady Growth")*(AND(EN$6&gt;=$F95,EN$6&lt;=$H95)*((EN$6-$F95+1)/($J95*($J95+1)/2)*$D95))+($K95="custom")*CustCF!EH95</f>
        <v>0</v>
      </c>
      <c r="EO95" s="95">
        <f>($K95="Bell Curve")*(_xlfn.NORM.DIST(AND(EO$6&gt;=$F95,EO$6&lt;=$H95)*(EO$6-$F95+1),$J95/2,$M95,TRUE)-_xlfn.NORM.DIST(AND(EO$6&gt;=$F95,EO$6&lt;=$H95)*(EN$6-$F95+1),$J95/2,$M95,TRUE))/(1-2*_xlfn.NORM.DIST(0,$J95/2,$M95,TRUE))*$D95+($K95="Steady Growth")*(AND(EO$6&gt;=$F95,EO$6&lt;=$H95)*((EO$6-$F95+1)/($J95*($J95+1)/2)*$D95))+($K95="custom")*CustCF!EI95</f>
        <v>0</v>
      </c>
      <c r="EP95" s="95">
        <f>($K95="Bell Curve")*(_xlfn.NORM.DIST(AND(EP$6&gt;=$F95,EP$6&lt;=$H95)*(EP$6-$F95+1),$J95/2,$M95,TRUE)-_xlfn.NORM.DIST(AND(EP$6&gt;=$F95,EP$6&lt;=$H95)*(EO$6-$F95+1),$J95/2,$M95,TRUE))/(1-2*_xlfn.NORM.DIST(0,$J95/2,$M95,TRUE))*$D95+($K95="Steady Growth")*(AND(EP$6&gt;=$F95,EP$6&lt;=$H95)*((EP$6-$F95+1)/($J95*($J95+1)/2)*$D95))+($K95="custom")*CustCF!EJ95</f>
        <v>0</v>
      </c>
      <c r="EQ95" s="95">
        <f>($K95="Bell Curve")*(_xlfn.NORM.DIST(AND(EQ$6&gt;=$F95,EQ$6&lt;=$H95)*(EQ$6-$F95+1),$J95/2,$M95,TRUE)-_xlfn.NORM.DIST(AND(EQ$6&gt;=$F95,EQ$6&lt;=$H95)*(EP$6-$F95+1),$J95/2,$M95,TRUE))/(1-2*_xlfn.NORM.DIST(0,$J95/2,$M95,TRUE))*$D95+($K95="Steady Growth")*(AND(EQ$6&gt;=$F95,EQ$6&lt;=$H95)*((EQ$6-$F95+1)/($J95*($J95+1)/2)*$D95))+($K95="custom")*CustCF!EK95</f>
        <v>0</v>
      </c>
      <c r="ER95" s="95">
        <f>($K95="Bell Curve")*(_xlfn.NORM.DIST(AND(ER$6&gt;=$F95,ER$6&lt;=$H95)*(ER$6-$F95+1),$J95/2,$M95,TRUE)-_xlfn.NORM.DIST(AND(ER$6&gt;=$F95,ER$6&lt;=$H95)*(EQ$6-$F95+1),$J95/2,$M95,TRUE))/(1-2*_xlfn.NORM.DIST(0,$J95/2,$M95,TRUE))*$D95+($K95="Steady Growth")*(AND(ER$6&gt;=$F95,ER$6&lt;=$H95)*((ER$6-$F95+1)/($J95*($J95+1)/2)*$D95))+($K95="custom")*CustCF!EL95</f>
        <v>0</v>
      </c>
      <c r="ES95" s="95">
        <f>($K95="Bell Curve")*(_xlfn.NORM.DIST(AND(ES$6&gt;=$F95,ES$6&lt;=$H95)*(ES$6-$F95+1),$J95/2,$M95,TRUE)-_xlfn.NORM.DIST(AND(ES$6&gt;=$F95,ES$6&lt;=$H95)*(ER$6-$F95+1),$J95/2,$M95,TRUE))/(1-2*_xlfn.NORM.DIST(0,$J95/2,$M95,TRUE))*$D95+($K95="Steady Growth")*(AND(ES$6&gt;=$F95,ES$6&lt;=$H95)*((ES$6-$F95+1)/($J95*($J95+1)/2)*$D95))+($K95="custom")*CustCF!EM95</f>
        <v>0</v>
      </c>
      <c r="ET95" s="95">
        <f>($K95="Bell Curve")*(_xlfn.NORM.DIST(AND(ET$6&gt;=$F95,ET$6&lt;=$H95)*(ET$6-$F95+1),$J95/2,$M95,TRUE)-_xlfn.NORM.DIST(AND(ET$6&gt;=$F95,ET$6&lt;=$H95)*(ES$6-$F95+1),$J95/2,$M95,TRUE))/(1-2*_xlfn.NORM.DIST(0,$J95/2,$M95,TRUE))*$D95+($K95="Steady Growth")*(AND(ET$6&gt;=$F95,ET$6&lt;=$H95)*((ET$6-$F95+1)/($J95*($J95+1)/2)*$D95))+($K95="custom")*CustCF!EN95</f>
        <v>0</v>
      </c>
      <c r="EU95" s="95">
        <f>($K95="Bell Curve")*(_xlfn.NORM.DIST(AND(EU$6&gt;=$F95,EU$6&lt;=$H95)*(EU$6-$F95+1),$J95/2,$M95,TRUE)-_xlfn.NORM.DIST(AND(EU$6&gt;=$F95,EU$6&lt;=$H95)*(ET$6-$F95+1),$J95/2,$M95,TRUE))/(1-2*_xlfn.NORM.DIST(0,$J95/2,$M95,TRUE))*$D95+($K95="Steady Growth")*(AND(EU$6&gt;=$F95,EU$6&lt;=$H95)*((EU$6-$F95+1)/($J95*($J95+1)/2)*$D95))+($K95="custom")*CustCF!EO95</f>
        <v>0</v>
      </c>
      <c r="EV95" s="95">
        <f>($K95="Bell Curve")*(_xlfn.NORM.DIST(AND(EV$6&gt;=$F95,EV$6&lt;=$H95)*(EV$6-$F95+1),$J95/2,$M95,TRUE)-_xlfn.NORM.DIST(AND(EV$6&gt;=$F95,EV$6&lt;=$H95)*(EU$6-$F95+1),$J95/2,$M95,TRUE))/(1-2*_xlfn.NORM.DIST(0,$J95/2,$M95,TRUE))*$D95+($K95="Steady Growth")*(AND(EV$6&gt;=$F95,EV$6&lt;=$H95)*((EV$6-$F95+1)/($J95*($J95+1)/2)*$D95))+($K95="custom")*CustCF!EP95</f>
        <v>0</v>
      </c>
      <c r="EW95" s="95">
        <f>($K95="Bell Curve")*(_xlfn.NORM.DIST(AND(EW$6&gt;=$F95,EW$6&lt;=$H95)*(EW$6-$F95+1),$J95/2,$M95,TRUE)-_xlfn.NORM.DIST(AND(EW$6&gt;=$F95,EW$6&lt;=$H95)*(EV$6-$F95+1),$J95/2,$M95,TRUE))/(1-2*_xlfn.NORM.DIST(0,$J95/2,$M95,TRUE))*$D95+($K95="Steady Growth")*(AND(EW$6&gt;=$F95,EW$6&lt;=$H95)*((EW$6-$F95+1)/($J95*($J95+1)/2)*$D95))+($K95="custom")*CustCF!EQ95</f>
        <v>0</v>
      </c>
      <c r="EX95" s="95">
        <f>($K95="Bell Curve")*(_xlfn.NORM.DIST(AND(EX$6&gt;=$F95,EX$6&lt;=$H95)*(EX$6-$F95+1),$J95/2,$M95,TRUE)-_xlfn.NORM.DIST(AND(EX$6&gt;=$F95,EX$6&lt;=$H95)*(EW$6-$F95+1),$J95/2,$M95,TRUE))/(1-2*_xlfn.NORM.DIST(0,$J95/2,$M95,TRUE))*$D95+($K95="Steady Growth")*(AND(EX$6&gt;=$F95,EX$6&lt;=$H95)*((EX$6-$F95+1)/($J95*($J95+1)/2)*$D95))+($K95="custom")*CustCF!ER95</f>
        <v>0</v>
      </c>
      <c r="EY95" s="95">
        <f>($K95="Bell Curve")*(_xlfn.NORM.DIST(AND(EY$6&gt;=$F95,EY$6&lt;=$H95)*(EY$6-$F95+1),$J95/2,$M95,TRUE)-_xlfn.NORM.DIST(AND(EY$6&gt;=$F95,EY$6&lt;=$H95)*(EX$6-$F95+1),$J95/2,$M95,TRUE))/(1-2*_xlfn.NORM.DIST(0,$J95/2,$M95,TRUE))*$D95+($K95="Steady Growth")*(AND(EY$6&gt;=$F95,EY$6&lt;=$H95)*((EY$6-$F95+1)/($J95*($J95+1)/2)*$D95))+($K95="custom")*CustCF!ES95</f>
        <v>0</v>
      </c>
      <c r="EZ95" s="95">
        <f>($K95="Bell Curve")*(_xlfn.NORM.DIST(AND(EZ$6&gt;=$F95,EZ$6&lt;=$H95)*(EZ$6-$F95+1),$J95/2,$M95,TRUE)-_xlfn.NORM.DIST(AND(EZ$6&gt;=$F95,EZ$6&lt;=$H95)*(EY$6-$F95+1),$J95/2,$M95,TRUE))/(1-2*_xlfn.NORM.DIST(0,$J95/2,$M95,TRUE))*$D95+($K95="Steady Growth")*(AND(EZ$6&gt;=$F95,EZ$6&lt;=$H95)*((EZ$6-$F95+1)/($J95*($J95+1)/2)*$D95))+($K95="custom")*CustCF!ET95</f>
        <v>0</v>
      </c>
      <c r="FA95" s="95">
        <f>($K95="Bell Curve")*(_xlfn.NORM.DIST(AND(FA$6&gt;=$F95,FA$6&lt;=$H95)*(FA$6-$F95+1),$J95/2,$M95,TRUE)-_xlfn.NORM.DIST(AND(FA$6&gt;=$F95,FA$6&lt;=$H95)*(EZ$6-$F95+1),$J95/2,$M95,TRUE))/(1-2*_xlfn.NORM.DIST(0,$J95/2,$M95,TRUE))*$D95+($K95="Steady Growth")*(AND(FA$6&gt;=$F95,FA$6&lt;=$H95)*((FA$6-$F95+1)/($J95*($J95+1)/2)*$D95))+($K95="custom")*CustCF!EU95</f>
        <v>0</v>
      </c>
      <c r="FB95" s="95">
        <f>($K95="Bell Curve")*(_xlfn.NORM.DIST(AND(FB$6&gt;=$F95,FB$6&lt;=$H95)*(FB$6-$F95+1),$J95/2,$M95,TRUE)-_xlfn.NORM.DIST(AND(FB$6&gt;=$F95,FB$6&lt;=$H95)*(FA$6-$F95+1),$J95/2,$M95,TRUE))/(1-2*_xlfn.NORM.DIST(0,$J95/2,$M95,TRUE))*$D95+($K95="Steady Growth")*(AND(FB$6&gt;=$F95,FB$6&lt;=$H95)*((FB$6-$F95+1)/($J95*($J95+1)/2)*$D95))+($K95="custom")*CustCF!EV95</f>
        <v>0</v>
      </c>
      <c r="FC95" s="95">
        <f>($K95="Bell Curve")*(_xlfn.NORM.DIST(AND(FC$6&gt;=$F95,FC$6&lt;=$H95)*(FC$6-$F95+1),$J95/2,$M95,TRUE)-_xlfn.NORM.DIST(AND(FC$6&gt;=$F95,FC$6&lt;=$H95)*(FB$6-$F95+1),$J95/2,$M95,TRUE))/(1-2*_xlfn.NORM.DIST(0,$J95/2,$M95,TRUE))*$D95+($K95="Steady Growth")*(AND(FC$6&gt;=$F95,FC$6&lt;=$H95)*((FC$6-$F95+1)/($J95*($J95+1)/2)*$D95))+($K95="custom")*CustCF!EW95</f>
        <v>0</v>
      </c>
      <c r="FD95" s="95">
        <f>($K95="Bell Curve")*(_xlfn.NORM.DIST(AND(FD$6&gt;=$F95,FD$6&lt;=$H95)*(FD$6-$F95+1),$J95/2,$M95,TRUE)-_xlfn.NORM.DIST(AND(FD$6&gt;=$F95,FD$6&lt;=$H95)*(FC$6-$F95+1),$J95/2,$M95,TRUE))/(1-2*_xlfn.NORM.DIST(0,$J95/2,$M95,TRUE))*$D95+($K95="Steady Growth")*(AND(FD$6&gt;=$F95,FD$6&lt;=$H95)*((FD$6-$F95+1)/($J95*($J95+1)/2)*$D95))+($K95="custom")*CustCF!EX95</f>
        <v>0</v>
      </c>
      <c r="FE95" s="95">
        <f>($K95="Bell Curve")*(_xlfn.NORM.DIST(AND(FE$6&gt;=$F95,FE$6&lt;=$H95)*(FE$6-$F95+1),$J95/2,$M95,TRUE)-_xlfn.NORM.DIST(AND(FE$6&gt;=$F95,FE$6&lt;=$H95)*(FD$6-$F95+1),$J95/2,$M95,TRUE))/(1-2*_xlfn.NORM.DIST(0,$J95/2,$M95,TRUE))*$D95+($K95="Steady Growth")*(AND(FE$6&gt;=$F95,FE$6&lt;=$H95)*((FE$6-$F95+1)/($J95*($J95+1)/2)*$D95))+($K95="custom")*CustCF!EY95</f>
        <v>0</v>
      </c>
      <c r="FF95" s="95">
        <f>($K95="Bell Curve")*(_xlfn.NORM.DIST(AND(FF$6&gt;=$F95,FF$6&lt;=$H95)*(FF$6-$F95+1),$J95/2,$M95,TRUE)-_xlfn.NORM.DIST(AND(FF$6&gt;=$F95,FF$6&lt;=$H95)*(FE$6-$F95+1),$J95/2,$M95,TRUE))/(1-2*_xlfn.NORM.DIST(0,$J95/2,$M95,TRUE))*$D95+($K95="Steady Growth")*(AND(FF$6&gt;=$F95,FF$6&lt;=$H95)*((FF$6-$F95+1)/($J95*($J95+1)/2)*$D95))+($K95="custom")*CustCF!EZ95</f>
        <v>0</v>
      </c>
      <c r="FG95" s="95">
        <f>($K95="Bell Curve")*(_xlfn.NORM.DIST(AND(FG$6&gt;=$F95,FG$6&lt;=$H95)*(FG$6-$F95+1),$J95/2,$M95,TRUE)-_xlfn.NORM.DIST(AND(FG$6&gt;=$F95,FG$6&lt;=$H95)*(FF$6-$F95+1),$J95/2,$M95,TRUE))/(1-2*_xlfn.NORM.DIST(0,$J95/2,$M95,TRUE))*$D95+($K95="Steady Growth")*(AND(FG$6&gt;=$F95,FG$6&lt;=$H95)*((FG$6-$F95+1)/($J95*($J95+1)/2)*$D95))+($K95="custom")*CustCF!FA95</f>
        <v>0</v>
      </c>
      <c r="FH95" s="95">
        <f>($K95="Bell Curve")*(_xlfn.NORM.DIST(AND(FH$6&gt;=$F95,FH$6&lt;=$H95)*(FH$6-$F95+1),$J95/2,$M95,TRUE)-_xlfn.NORM.DIST(AND(FH$6&gt;=$F95,FH$6&lt;=$H95)*(FG$6-$F95+1),$J95/2,$M95,TRUE))/(1-2*_xlfn.NORM.DIST(0,$J95/2,$M95,TRUE))*$D95+($K95="Steady Growth")*(AND(FH$6&gt;=$F95,FH$6&lt;=$H95)*((FH$6-$F95+1)/($J95*($J95+1)/2)*$D95))+($K95="custom")*CustCF!FB95</f>
        <v>0</v>
      </c>
      <c r="FI95" s="95">
        <f>($K95="Bell Curve")*(_xlfn.NORM.DIST(AND(FI$6&gt;=$F95,FI$6&lt;=$H95)*(FI$6-$F95+1),$J95/2,$M95,TRUE)-_xlfn.NORM.DIST(AND(FI$6&gt;=$F95,FI$6&lt;=$H95)*(FH$6-$F95+1),$J95/2,$M95,TRUE))/(1-2*_xlfn.NORM.DIST(0,$J95/2,$M95,TRUE))*$D95+($K95="Steady Growth")*(AND(FI$6&gt;=$F95,FI$6&lt;=$H95)*((FI$6-$F95+1)/($J95*($J95+1)/2)*$D95))+($K95="custom")*CustCF!FC95</f>
        <v>0</v>
      </c>
      <c r="FJ95" s="95">
        <f>($K95="Bell Curve")*(_xlfn.NORM.DIST(AND(FJ$6&gt;=$F95,FJ$6&lt;=$H95)*(FJ$6-$F95+1),$J95/2,$M95,TRUE)-_xlfn.NORM.DIST(AND(FJ$6&gt;=$F95,FJ$6&lt;=$H95)*(FI$6-$F95+1),$J95/2,$M95,TRUE))/(1-2*_xlfn.NORM.DIST(0,$J95/2,$M95,TRUE))*$D95+($K95="Steady Growth")*(AND(FJ$6&gt;=$F95,FJ$6&lt;=$H95)*((FJ$6-$F95+1)/($J95*($J95+1)/2)*$D95))+($K95="custom")*CustCF!FD95</f>
        <v>0</v>
      </c>
      <c r="FK95" s="95">
        <f>($K95="Bell Curve")*(_xlfn.NORM.DIST(AND(FK$6&gt;=$F95,FK$6&lt;=$H95)*(FK$6-$F95+1),$J95/2,$M95,TRUE)-_xlfn.NORM.DIST(AND(FK$6&gt;=$F95,FK$6&lt;=$H95)*(FJ$6-$F95+1),$J95/2,$M95,TRUE))/(1-2*_xlfn.NORM.DIST(0,$J95/2,$M95,TRUE))*$D95+($K95="Steady Growth")*(AND(FK$6&gt;=$F95,FK$6&lt;=$H95)*((FK$6-$F95+1)/($J95*($J95+1)/2)*$D95))+($K95="custom")*CustCF!FE95</f>
        <v>0</v>
      </c>
      <c r="FL95" s="95">
        <f>($K95="Bell Curve")*(_xlfn.NORM.DIST(AND(FL$6&gt;=$F95,FL$6&lt;=$H95)*(FL$6-$F95+1),$J95/2,$M95,TRUE)-_xlfn.NORM.DIST(AND(FL$6&gt;=$F95,FL$6&lt;=$H95)*(FK$6-$F95+1),$J95/2,$M95,TRUE))/(1-2*_xlfn.NORM.DIST(0,$J95/2,$M95,TRUE))*$D95+($K95="Steady Growth")*(AND(FL$6&gt;=$F95,FL$6&lt;=$H95)*((FL$6-$F95+1)/($J95*($J95+1)/2)*$D95))+($K95="custom")*CustCF!FF95</f>
        <v>0</v>
      </c>
      <c r="FM95" s="95">
        <f>($K95="Bell Curve")*(_xlfn.NORM.DIST(AND(FM$6&gt;=$F95,FM$6&lt;=$H95)*(FM$6-$F95+1),$J95/2,$M95,TRUE)-_xlfn.NORM.DIST(AND(FM$6&gt;=$F95,FM$6&lt;=$H95)*(FL$6-$F95+1),$J95/2,$M95,TRUE))/(1-2*_xlfn.NORM.DIST(0,$J95/2,$M95,TRUE))*$D95+($K95="Steady Growth")*(AND(FM$6&gt;=$F95,FM$6&lt;=$H95)*((FM$6-$F95+1)/($J95*($J95+1)/2)*$D95))+($K95="custom")*CustCF!FG95</f>
        <v>0</v>
      </c>
      <c r="FN95" s="95">
        <f>($K95="Bell Curve")*(_xlfn.NORM.DIST(AND(FN$6&gt;=$F95,FN$6&lt;=$H95)*(FN$6-$F95+1),$J95/2,$M95,TRUE)-_xlfn.NORM.DIST(AND(FN$6&gt;=$F95,FN$6&lt;=$H95)*(FM$6-$F95+1),$J95/2,$M95,TRUE))/(1-2*_xlfn.NORM.DIST(0,$J95/2,$M95,TRUE))*$D95+($K95="Steady Growth")*(AND(FN$6&gt;=$F95,FN$6&lt;=$H95)*((FN$6-$F95+1)/($J95*($J95+1)/2)*$D95))+($K95="custom")*CustCF!FH95</f>
        <v>0</v>
      </c>
      <c r="FO95" s="95">
        <f>($K95="Bell Curve")*(_xlfn.NORM.DIST(AND(FO$6&gt;=$F95,FO$6&lt;=$H95)*(FO$6-$F95+1),$J95/2,$M95,TRUE)-_xlfn.NORM.DIST(AND(FO$6&gt;=$F95,FO$6&lt;=$H95)*(FN$6-$F95+1),$J95/2,$M95,TRUE))/(1-2*_xlfn.NORM.DIST(0,$J95/2,$M95,TRUE))*$D95+($K95="Steady Growth")*(AND(FO$6&gt;=$F95,FO$6&lt;=$H95)*((FO$6-$F95+1)/($J95*($J95+1)/2)*$D95))+($K95="custom")*CustCF!FI95</f>
        <v>0</v>
      </c>
      <c r="FP95" s="95">
        <f>($K95="Bell Curve")*(_xlfn.NORM.DIST(AND(FP$6&gt;=$F95,FP$6&lt;=$H95)*(FP$6-$F95+1),$J95/2,$M95,TRUE)-_xlfn.NORM.DIST(AND(FP$6&gt;=$F95,FP$6&lt;=$H95)*(FO$6-$F95+1),$J95/2,$M95,TRUE))/(1-2*_xlfn.NORM.DIST(0,$J95/2,$M95,TRUE))*$D95+($K95="Steady Growth")*(AND(FP$6&gt;=$F95,FP$6&lt;=$H95)*((FP$6-$F95+1)/($J95*($J95+1)/2)*$D95))+($K95="custom")*CustCF!FJ95</f>
        <v>0</v>
      </c>
      <c r="FQ95" s="95">
        <f>($K95="Bell Curve")*(_xlfn.NORM.DIST(AND(FQ$6&gt;=$F95,FQ$6&lt;=$H95)*(FQ$6-$F95+1),$J95/2,$M95,TRUE)-_xlfn.NORM.DIST(AND(FQ$6&gt;=$F95,FQ$6&lt;=$H95)*(FP$6-$F95+1),$J95/2,$M95,TRUE))/(1-2*_xlfn.NORM.DIST(0,$J95/2,$M95,TRUE))*$D95+($K95="Steady Growth")*(AND(FQ$6&gt;=$F95,FQ$6&lt;=$H95)*((FQ$6-$F95+1)/($J95*($J95+1)/2)*$D95))+($K95="custom")*CustCF!FK95</f>
        <v>0</v>
      </c>
      <c r="FR95" s="95">
        <f>($K95="Bell Curve")*(_xlfn.NORM.DIST(AND(FR$6&gt;=$F95,FR$6&lt;=$H95)*(FR$6-$F95+1),$J95/2,$M95,TRUE)-_xlfn.NORM.DIST(AND(FR$6&gt;=$F95,FR$6&lt;=$H95)*(FQ$6-$F95+1),$J95/2,$M95,TRUE))/(1-2*_xlfn.NORM.DIST(0,$J95/2,$M95,TRUE))*$D95+($K95="Steady Growth")*(AND(FR$6&gt;=$F95,FR$6&lt;=$H95)*((FR$6-$F95+1)/($J95*($J95+1)/2)*$D95))+($K95="custom")*CustCF!FL95</f>
        <v>0</v>
      </c>
      <c r="FS95" s="95">
        <f>($K95="Bell Curve")*(_xlfn.NORM.DIST(AND(FS$6&gt;=$F95,FS$6&lt;=$H95)*(FS$6-$F95+1),$J95/2,$M95,TRUE)-_xlfn.NORM.DIST(AND(FS$6&gt;=$F95,FS$6&lt;=$H95)*(FR$6-$F95+1),$J95/2,$M95,TRUE))/(1-2*_xlfn.NORM.DIST(0,$J95/2,$M95,TRUE))*$D95+($K95="Steady Growth")*(AND(FS$6&gt;=$F95,FS$6&lt;=$H95)*((FS$6-$F95+1)/($J95*($J95+1)/2)*$D95))+($K95="custom")*CustCF!FM95</f>
        <v>0</v>
      </c>
      <c r="FT95" s="95">
        <f>($K95="Bell Curve")*(_xlfn.NORM.DIST(AND(FT$6&gt;=$F95,FT$6&lt;=$H95)*(FT$6-$F95+1),$J95/2,$M95,TRUE)-_xlfn.NORM.DIST(AND(FT$6&gt;=$F95,FT$6&lt;=$H95)*(FS$6-$F95+1),$J95/2,$M95,TRUE))/(1-2*_xlfn.NORM.DIST(0,$J95/2,$M95,TRUE))*$D95+($K95="Steady Growth")*(AND(FT$6&gt;=$F95,FT$6&lt;=$H95)*((FT$6-$F95+1)/($J95*($J95+1)/2)*$D95))+($K95="custom")*CustCF!FN95</f>
        <v>0</v>
      </c>
      <c r="FU95" s="95">
        <f>($K95="Bell Curve")*(_xlfn.NORM.DIST(AND(FU$6&gt;=$F95,FU$6&lt;=$H95)*(FU$6-$F95+1),$J95/2,$M95,TRUE)-_xlfn.NORM.DIST(AND(FU$6&gt;=$F95,FU$6&lt;=$H95)*(FT$6-$F95+1),$J95/2,$M95,TRUE))/(1-2*_xlfn.NORM.DIST(0,$J95/2,$M95,TRUE))*$D95+($K95="Steady Growth")*(AND(FU$6&gt;=$F95,FU$6&lt;=$H95)*((FU$6-$F95+1)/($J95*($J95+1)/2)*$D95))+($K95="custom")*CustCF!FO95</f>
        <v>0</v>
      </c>
      <c r="FV95" s="95">
        <f>($K95="Bell Curve")*(_xlfn.NORM.DIST(AND(FV$6&gt;=$F95,FV$6&lt;=$H95)*(FV$6-$F95+1),$J95/2,$M95,TRUE)-_xlfn.NORM.DIST(AND(FV$6&gt;=$F95,FV$6&lt;=$H95)*(FU$6-$F95+1),$J95/2,$M95,TRUE))/(1-2*_xlfn.NORM.DIST(0,$J95/2,$M95,TRUE))*$D95+($K95="Steady Growth")*(AND(FV$6&gt;=$F95,FV$6&lt;=$H95)*((FV$6-$F95+1)/($J95*($J95+1)/2)*$D95))+($K95="custom")*CustCF!FP95</f>
        <v>0</v>
      </c>
      <c r="FW95" s="95">
        <f>($K95="Bell Curve")*(_xlfn.NORM.DIST(AND(FW$6&gt;=$F95,FW$6&lt;=$H95)*(FW$6-$F95+1),$J95/2,$M95,TRUE)-_xlfn.NORM.DIST(AND(FW$6&gt;=$F95,FW$6&lt;=$H95)*(FV$6-$F95+1),$J95/2,$M95,TRUE))/(1-2*_xlfn.NORM.DIST(0,$J95/2,$M95,TRUE))*$D95+($K95="Steady Growth")*(AND(FW$6&gt;=$F95,FW$6&lt;=$H95)*((FW$6-$F95+1)/($J95*($J95+1)/2)*$D95))+($K95="custom")*CustCF!FQ95</f>
        <v>0</v>
      </c>
      <c r="FX95" s="95">
        <f>($K95="Bell Curve")*(_xlfn.NORM.DIST(AND(FX$6&gt;=$F95,FX$6&lt;=$H95)*(FX$6-$F95+1),$J95/2,$M95,TRUE)-_xlfn.NORM.DIST(AND(FX$6&gt;=$F95,FX$6&lt;=$H95)*(FW$6-$F95+1),$J95/2,$M95,TRUE))/(1-2*_xlfn.NORM.DIST(0,$J95/2,$M95,TRUE))*$D95+($K95="Steady Growth")*(AND(FX$6&gt;=$F95,FX$6&lt;=$H95)*((FX$6-$F95+1)/($J95*($J95+1)/2)*$D95))+($K95="custom")*CustCF!FR95</f>
        <v>0</v>
      </c>
      <c r="FY95" s="95">
        <f>($K95="Bell Curve")*(_xlfn.NORM.DIST(AND(FY$6&gt;=$F95,FY$6&lt;=$H95)*(FY$6-$F95+1),$J95/2,$M95,TRUE)-_xlfn.NORM.DIST(AND(FY$6&gt;=$F95,FY$6&lt;=$H95)*(FX$6-$F95+1),$J95/2,$M95,TRUE))/(1-2*_xlfn.NORM.DIST(0,$J95/2,$M95,TRUE))*$D95+($K95="Steady Growth")*(AND(FY$6&gt;=$F95,FY$6&lt;=$H95)*((FY$6-$F95+1)/($J95*($J95+1)/2)*$D95))+($K95="custom")*CustCF!FS95</f>
        <v>0</v>
      </c>
      <c r="FZ95" s="95">
        <f>($K95="Bell Curve")*(_xlfn.NORM.DIST(AND(FZ$6&gt;=$F95,FZ$6&lt;=$H95)*(FZ$6-$F95+1),$J95/2,$M95,TRUE)-_xlfn.NORM.DIST(AND(FZ$6&gt;=$F95,FZ$6&lt;=$H95)*(FY$6-$F95+1),$J95/2,$M95,TRUE))/(1-2*_xlfn.NORM.DIST(0,$J95/2,$M95,TRUE))*$D95+($K95="Steady Growth")*(AND(FZ$6&gt;=$F95,FZ$6&lt;=$H95)*((FZ$6-$F95+1)/($J95*($J95+1)/2)*$D95))+($K95="custom")*CustCF!FT95</f>
        <v>0</v>
      </c>
      <c r="GA95" s="95">
        <f>($K95="Bell Curve")*(_xlfn.NORM.DIST(AND(GA$6&gt;=$F95,GA$6&lt;=$H95)*(GA$6-$F95+1),$J95/2,$M95,TRUE)-_xlfn.NORM.DIST(AND(GA$6&gt;=$F95,GA$6&lt;=$H95)*(FZ$6-$F95+1),$J95/2,$M95,TRUE))/(1-2*_xlfn.NORM.DIST(0,$J95/2,$M95,TRUE))*$D95+($K95="Steady Growth")*(AND(GA$6&gt;=$F95,GA$6&lt;=$H95)*((GA$6-$F95+1)/($J95*($J95+1)/2)*$D95))+($K95="custom")*CustCF!FU95</f>
        <v>0</v>
      </c>
      <c r="GB95" s="95">
        <f>($K95="Bell Curve")*(_xlfn.NORM.DIST(AND(GB$6&gt;=$F95,GB$6&lt;=$H95)*(GB$6-$F95+1),$J95/2,$M95,TRUE)-_xlfn.NORM.DIST(AND(GB$6&gt;=$F95,GB$6&lt;=$H95)*(GA$6-$F95+1),$J95/2,$M95,TRUE))/(1-2*_xlfn.NORM.DIST(0,$J95/2,$M95,TRUE))*$D95+($K95="Steady Growth")*(AND(GB$6&gt;=$F95,GB$6&lt;=$H95)*((GB$6-$F95+1)/($J95*($J95+1)/2)*$D95))+($K95="custom")*CustCF!FV95</f>
        <v>0</v>
      </c>
      <c r="GC95" s="95">
        <f>($K95="Bell Curve")*(_xlfn.NORM.DIST(AND(GC$6&gt;=$F95,GC$6&lt;=$H95)*(GC$6-$F95+1),$J95/2,$M95,TRUE)-_xlfn.NORM.DIST(AND(GC$6&gt;=$F95,GC$6&lt;=$H95)*(GB$6-$F95+1),$J95/2,$M95,TRUE))/(1-2*_xlfn.NORM.DIST(0,$J95/2,$M95,TRUE))*$D95+($K95="Steady Growth")*(AND(GC$6&gt;=$F95,GC$6&lt;=$H95)*((GC$6-$F95+1)/($J95*($J95+1)/2)*$D95))+($K95="custom")*CustCF!FW95</f>
        <v>0</v>
      </c>
      <c r="GD95" s="95">
        <f>($K95="Bell Curve")*(_xlfn.NORM.DIST(AND(GD$6&gt;=$F95,GD$6&lt;=$H95)*(GD$6-$F95+1),$J95/2,$M95,TRUE)-_xlfn.NORM.DIST(AND(GD$6&gt;=$F95,GD$6&lt;=$H95)*(GC$6-$F95+1),$J95/2,$M95,TRUE))/(1-2*_xlfn.NORM.DIST(0,$J95/2,$M95,TRUE))*$D95+($K95="Steady Growth")*(AND(GD$6&gt;=$F95,GD$6&lt;=$H95)*((GD$6-$F95+1)/($J95*($J95+1)/2)*$D95))+($K95="custom")*CustCF!FX95</f>
        <v>0</v>
      </c>
      <c r="GE95" s="95">
        <f>($K95="Bell Curve")*(_xlfn.NORM.DIST(AND(GE$6&gt;=$F95,GE$6&lt;=$H95)*(GE$6-$F95+1),$J95/2,$M95,TRUE)-_xlfn.NORM.DIST(AND(GE$6&gt;=$F95,GE$6&lt;=$H95)*(GD$6-$F95+1),$J95/2,$M95,TRUE))/(1-2*_xlfn.NORM.DIST(0,$J95/2,$M95,TRUE))*$D95+($K95="Steady Growth")*(AND(GE$6&gt;=$F95,GE$6&lt;=$H95)*((GE$6-$F95+1)/($J95*($J95+1)/2)*$D95))+($K95="custom")*CustCF!FY95</f>
        <v>0</v>
      </c>
      <c r="GF95" s="95">
        <f>($K95="Bell Curve")*(_xlfn.NORM.DIST(AND(GF$6&gt;=$F95,GF$6&lt;=$H95)*(GF$6-$F95+1),$J95/2,$M95,TRUE)-_xlfn.NORM.DIST(AND(GF$6&gt;=$F95,GF$6&lt;=$H95)*(GE$6-$F95+1),$J95/2,$M95,TRUE))/(1-2*_xlfn.NORM.DIST(0,$J95/2,$M95,TRUE))*$D95+($K95="Steady Growth")*(AND(GF$6&gt;=$F95,GF$6&lt;=$H95)*((GF$6-$F95+1)/($J95*($J95+1)/2)*$D95))+($K95="custom")*CustCF!FZ95</f>
        <v>0</v>
      </c>
      <c r="GG95" s="95">
        <f>($K95="Bell Curve")*(_xlfn.NORM.DIST(AND(GG$6&gt;=$F95,GG$6&lt;=$H95)*(GG$6-$F95+1),$J95/2,$M95,TRUE)-_xlfn.NORM.DIST(AND(GG$6&gt;=$F95,GG$6&lt;=$H95)*(GF$6-$F95+1),$J95/2,$M95,TRUE))/(1-2*_xlfn.NORM.DIST(0,$J95/2,$M95,TRUE))*$D95+($K95="Steady Growth")*(AND(GG$6&gt;=$F95,GG$6&lt;=$H95)*((GG$6-$F95+1)/($J95*($J95+1)/2)*$D95))+($K95="custom")*CustCF!GA95</f>
        <v>0</v>
      </c>
      <c r="GH95" s="95">
        <f>($K95="Bell Curve")*(_xlfn.NORM.DIST(AND(GH$6&gt;=$F95,GH$6&lt;=$H95)*(GH$6-$F95+1),$J95/2,$M95,TRUE)-_xlfn.NORM.DIST(AND(GH$6&gt;=$F95,GH$6&lt;=$H95)*(GG$6-$F95+1),$J95/2,$M95,TRUE))/(1-2*_xlfn.NORM.DIST(0,$J95/2,$M95,TRUE))*$D95+($K95="Steady Growth")*(AND(GH$6&gt;=$F95,GH$6&lt;=$H95)*((GH$6-$F95+1)/($J95*($J95+1)/2)*$D95))+($K95="custom")*CustCF!GB95</f>
        <v>0</v>
      </c>
      <c r="GI95" s="95">
        <f>($K95="Bell Curve")*(_xlfn.NORM.DIST(AND(GI$6&gt;=$F95,GI$6&lt;=$H95)*(GI$6-$F95+1),$J95/2,$M95,TRUE)-_xlfn.NORM.DIST(AND(GI$6&gt;=$F95,GI$6&lt;=$H95)*(GH$6-$F95+1),$J95/2,$M95,TRUE))/(1-2*_xlfn.NORM.DIST(0,$J95/2,$M95,TRUE))*$D95+($K95="Steady Growth")*(AND(GI$6&gt;=$F95,GI$6&lt;=$H95)*((GI$6-$F95+1)/($J95*($J95+1)/2)*$D95))+($K95="custom")*CustCF!GC95</f>
        <v>0</v>
      </c>
      <c r="GJ95" s="95">
        <f>($K95="Bell Curve")*(_xlfn.NORM.DIST(AND(GJ$6&gt;=$F95,GJ$6&lt;=$H95)*(GJ$6-$F95+1),$J95/2,$M95,TRUE)-_xlfn.NORM.DIST(AND(GJ$6&gt;=$F95,GJ$6&lt;=$H95)*(GI$6-$F95+1),$J95/2,$M95,TRUE))/(1-2*_xlfn.NORM.DIST(0,$J95/2,$M95,TRUE))*$D95+($K95="Steady Growth")*(AND(GJ$6&gt;=$F95,GJ$6&lt;=$H95)*((GJ$6-$F95+1)/($J95*($J95+1)/2)*$D95))+($K95="custom")*CustCF!GD95</f>
        <v>0</v>
      </c>
      <c r="GK95" s="95">
        <f>($K95="Bell Curve")*(_xlfn.NORM.DIST(AND(GK$6&gt;=$F95,GK$6&lt;=$H95)*(GK$6-$F95+1),$J95/2,$M95,TRUE)-_xlfn.NORM.DIST(AND(GK$6&gt;=$F95,GK$6&lt;=$H95)*(GJ$6-$F95+1),$J95/2,$M95,TRUE))/(1-2*_xlfn.NORM.DIST(0,$J95/2,$M95,TRUE))*$D95+($K95="Steady Growth")*(AND(GK$6&gt;=$F95,GK$6&lt;=$H95)*((GK$6-$F95+1)/($J95*($J95+1)/2)*$D95))+($K95="custom")*CustCF!GE95</f>
        <v>0</v>
      </c>
      <c r="GL95" s="95">
        <f>($K95="Bell Curve")*(_xlfn.NORM.DIST(AND(GL$6&gt;=$F95,GL$6&lt;=$H95)*(GL$6-$F95+1),$J95/2,$M95,TRUE)-_xlfn.NORM.DIST(AND(GL$6&gt;=$F95,GL$6&lt;=$H95)*(GK$6-$F95+1),$J95/2,$M95,TRUE))/(1-2*_xlfn.NORM.DIST(0,$J95/2,$M95,TRUE))*$D95+($K95="Steady Growth")*(AND(GL$6&gt;=$F95,GL$6&lt;=$H95)*((GL$6-$F95+1)/($J95*($J95+1)/2)*$D95))+($K95="custom")*CustCF!GF95</f>
        <v>0</v>
      </c>
      <c r="GM95" s="95">
        <f>($K95="Bell Curve")*(_xlfn.NORM.DIST(AND(GM$6&gt;=$F95,GM$6&lt;=$H95)*(GM$6-$F95+1),$J95/2,$M95,TRUE)-_xlfn.NORM.DIST(AND(GM$6&gt;=$F95,GM$6&lt;=$H95)*(GL$6-$F95+1),$J95/2,$M95,TRUE))/(1-2*_xlfn.NORM.DIST(0,$J95/2,$M95,TRUE))*$D95+($K95="Steady Growth")*(AND(GM$6&gt;=$F95,GM$6&lt;=$H95)*((GM$6-$F95+1)/($J95*($J95+1)/2)*$D95))+($K95="custom")*CustCF!GG95</f>
        <v>0</v>
      </c>
      <c r="GN95" s="268">
        <f>($K95="Bell Curve")*(_xlfn.NORM.DIST(AND(GN$6&gt;=$F95,GN$6&lt;=$H95)*(GN$6-$F95+1),$J95/2,$M95,TRUE)-_xlfn.NORM.DIST(AND(GN$6&gt;=$F95,GN$6&lt;=$H95)*(GM$6-$F95+1),$J95/2,$M95,TRUE))/(1-2*_xlfn.NORM.DIST(0,$J95/2,$M95,TRUE))*$D95+($K95="Steady Growth")*(AND(GN$6&gt;=$F95,GN$6&lt;=$H95)*((GN$6-$F95+1)/($J95*($J95+1)/2)*$D95))+($K95="custom")*CustCF!GH95</f>
        <v>0</v>
      </c>
      <c r="GO95" s="1"/>
      <c r="GP95" s="67"/>
    </row>
    <row r="96" spans="1:198" customFormat="1" hidden="1" outlineLevel="1" x14ac:dyDescent="0.75">
      <c r="A96" s="1"/>
      <c r="B96" s="1"/>
      <c r="C96" s="262">
        <f>Budget!X41</f>
        <v>0</v>
      </c>
      <c r="D96" s="19">
        <f>Budget!Y41</f>
        <v>0</v>
      </c>
      <c r="E96" s="19" t="str">
        <f t="shared" si="43"/>
        <v/>
      </c>
      <c r="F96" s="263">
        <v>0</v>
      </c>
      <c r="G96" s="257">
        <f>IF(L96="custom",CustCF!F96,INDEX($P$8:$GN$8,MATCH(F96,$P$6:$GN$6,0)))</f>
        <v>46053</v>
      </c>
      <c r="H96" s="263">
        <v>0</v>
      </c>
      <c r="I96" s="257">
        <f>IF(L96="custom",CustCF!G96,INDEX($P$8:$GN$8,MATCH(H96,$P$6:$GN$6,0)))</f>
        <v>46053</v>
      </c>
      <c r="J96" s="260">
        <f t="shared" si="44"/>
        <v>1</v>
      </c>
      <c r="K96" s="265" t="s">
        <v>116</v>
      </c>
      <c r="L96" s="266" t="s">
        <v>141</v>
      </c>
      <c r="M96" s="267">
        <f t="shared" si="45"/>
        <v>9</v>
      </c>
      <c r="N96" s="18">
        <f t="shared" si="36"/>
        <v>0</v>
      </c>
      <c r="O96" s="1372">
        <f t="shared" si="46"/>
        <v>0</v>
      </c>
      <c r="P96" s="95">
        <f>($K96="Bell Curve")*(_xlfn.NORM.DIST(AND(P$6&gt;=$F96,P$6&lt;=$H96)*(P$6-$F96+1),$J96/2,$M96,TRUE)-_xlfn.NORM.DIST(AND(P$6&gt;=$F96,P$6&lt;=$H96)*(O$6-$F96+1),$J96/2,$M96,TRUE))/(1-2*_xlfn.NORM.DIST(0,$J96/2,$M96,TRUE))*$D96+($K96="Steady Growth")*(AND(P$6&gt;=$F96,P$6&lt;=$H96)*((P$6-$F96+1)/($J96*($J96+1)/2)*$D96))+($K96="custom")*CustCF!J96</f>
        <v>0</v>
      </c>
      <c r="Q96" s="95">
        <f>($K96="Bell Curve")*(_xlfn.NORM.DIST(AND(Q$6&gt;=$F96,Q$6&lt;=$H96)*(Q$6-$F96+1),$J96/2,$M96,TRUE)-_xlfn.NORM.DIST(AND(Q$6&gt;=$F96,Q$6&lt;=$H96)*(P$6-$F96+1),$J96/2,$M96,TRUE))/(1-2*_xlfn.NORM.DIST(0,$J96/2,$M96,TRUE))*$D96+($K96="Steady Growth")*(AND(Q$6&gt;=$F96,Q$6&lt;=$H96)*((Q$6-$F96+1)/($J96*($J96+1)/2)*$D96))+($K96="custom")*CustCF!K96</f>
        <v>0</v>
      </c>
      <c r="R96" s="95">
        <f>($K96="Bell Curve")*(_xlfn.NORM.DIST(AND(R$6&gt;=$F96,R$6&lt;=$H96)*(R$6-$F96+1),$J96/2,$M96,TRUE)-_xlfn.NORM.DIST(AND(R$6&gt;=$F96,R$6&lt;=$H96)*(Q$6-$F96+1),$J96/2,$M96,TRUE))/(1-2*_xlfn.NORM.DIST(0,$J96/2,$M96,TRUE))*$D96+($K96="Steady Growth")*(AND(R$6&gt;=$F96,R$6&lt;=$H96)*((R$6-$F96+1)/($J96*($J96+1)/2)*$D96))+($K96="custom")*CustCF!L96</f>
        <v>0</v>
      </c>
      <c r="S96" s="95">
        <f>($K96="Bell Curve")*(_xlfn.NORM.DIST(AND(S$6&gt;=$F96,S$6&lt;=$H96)*(S$6-$F96+1),$J96/2,$M96,TRUE)-_xlfn.NORM.DIST(AND(S$6&gt;=$F96,S$6&lt;=$H96)*(R$6-$F96+1),$J96/2,$M96,TRUE))/(1-2*_xlfn.NORM.DIST(0,$J96/2,$M96,TRUE))*$D96+($K96="Steady Growth")*(AND(S$6&gt;=$F96,S$6&lt;=$H96)*((S$6-$F96+1)/($J96*($J96+1)/2)*$D96))+($K96="custom")*CustCF!M96</f>
        <v>0</v>
      </c>
      <c r="T96" s="95">
        <f>($K96="Bell Curve")*(_xlfn.NORM.DIST(AND(T$6&gt;=$F96,T$6&lt;=$H96)*(T$6-$F96+1),$J96/2,$M96,TRUE)-_xlfn.NORM.DIST(AND(T$6&gt;=$F96,T$6&lt;=$H96)*(S$6-$F96+1),$J96/2,$M96,TRUE))/(1-2*_xlfn.NORM.DIST(0,$J96/2,$M96,TRUE))*$D96+($K96="Steady Growth")*(AND(T$6&gt;=$F96,T$6&lt;=$H96)*((T$6-$F96+1)/($J96*($J96+1)/2)*$D96))+($K96="custom")*CustCF!N96</f>
        <v>0</v>
      </c>
      <c r="U96" s="95">
        <f>($K96="Bell Curve")*(_xlfn.NORM.DIST(AND(U$6&gt;=$F96,U$6&lt;=$H96)*(U$6-$F96+1),$J96/2,$M96,TRUE)-_xlfn.NORM.DIST(AND(U$6&gt;=$F96,U$6&lt;=$H96)*(T$6-$F96+1),$J96/2,$M96,TRUE))/(1-2*_xlfn.NORM.DIST(0,$J96/2,$M96,TRUE))*$D96+($K96="Steady Growth")*(AND(U$6&gt;=$F96,U$6&lt;=$H96)*((U$6-$F96+1)/($J96*($J96+1)/2)*$D96))+($K96="custom")*CustCF!O96</f>
        <v>0</v>
      </c>
      <c r="V96" s="95">
        <f>($K96="Bell Curve")*(_xlfn.NORM.DIST(AND(V$6&gt;=$F96,V$6&lt;=$H96)*(V$6-$F96+1),$J96/2,$M96,TRUE)-_xlfn.NORM.DIST(AND(V$6&gt;=$F96,V$6&lt;=$H96)*(U$6-$F96+1),$J96/2,$M96,TRUE))/(1-2*_xlfn.NORM.DIST(0,$J96/2,$M96,TRUE))*$D96+($K96="Steady Growth")*(AND(V$6&gt;=$F96,V$6&lt;=$H96)*((V$6-$F96+1)/($J96*($J96+1)/2)*$D96))+($K96="custom")*CustCF!P96</f>
        <v>0</v>
      </c>
      <c r="W96" s="95">
        <f>($K96="Bell Curve")*(_xlfn.NORM.DIST(AND(W$6&gt;=$F96,W$6&lt;=$H96)*(W$6-$F96+1),$J96/2,$M96,TRUE)-_xlfn.NORM.DIST(AND(W$6&gt;=$F96,W$6&lt;=$H96)*(V$6-$F96+1),$J96/2,$M96,TRUE))/(1-2*_xlfn.NORM.DIST(0,$J96/2,$M96,TRUE))*$D96+($K96="Steady Growth")*(AND(W$6&gt;=$F96,W$6&lt;=$H96)*((W$6-$F96+1)/($J96*($J96+1)/2)*$D96))+($K96="custom")*CustCF!Q96</f>
        <v>0</v>
      </c>
      <c r="X96" s="95">
        <f>($K96="Bell Curve")*(_xlfn.NORM.DIST(AND(X$6&gt;=$F96,X$6&lt;=$H96)*(X$6-$F96+1),$J96/2,$M96,TRUE)-_xlfn.NORM.DIST(AND(X$6&gt;=$F96,X$6&lt;=$H96)*(W$6-$F96+1),$J96/2,$M96,TRUE))/(1-2*_xlfn.NORM.DIST(0,$J96/2,$M96,TRUE))*$D96+($K96="Steady Growth")*(AND(X$6&gt;=$F96,X$6&lt;=$H96)*((X$6-$F96+1)/($J96*($J96+1)/2)*$D96))+($K96="custom")*CustCF!R96</f>
        <v>0</v>
      </c>
      <c r="Y96" s="95">
        <f>($K96="Bell Curve")*(_xlfn.NORM.DIST(AND(Y$6&gt;=$F96,Y$6&lt;=$H96)*(Y$6-$F96+1),$J96/2,$M96,TRUE)-_xlfn.NORM.DIST(AND(Y$6&gt;=$F96,Y$6&lt;=$H96)*(X$6-$F96+1),$J96/2,$M96,TRUE))/(1-2*_xlfn.NORM.DIST(0,$J96/2,$M96,TRUE))*$D96+($K96="Steady Growth")*(AND(Y$6&gt;=$F96,Y$6&lt;=$H96)*((Y$6-$F96+1)/($J96*($J96+1)/2)*$D96))+($K96="custom")*CustCF!S96</f>
        <v>0</v>
      </c>
      <c r="Z96" s="95">
        <f>($K96="Bell Curve")*(_xlfn.NORM.DIST(AND(Z$6&gt;=$F96,Z$6&lt;=$H96)*(Z$6-$F96+1),$J96/2,$M96,TRUE)-_xlfn.NORM.DIST(AND(Z$6&gt;=$F96,Z$6&lt;=$H96)*(Y$6-$F96+1),$J96/2,$M96,TRUE))/(1-2*_xlfn.NORM.DIST(0,$J96/2,$M96,TRUE))*$D96+($K96="Steady Growth")*(AND(Z$6&gt;=$F96,Z$6&lt;=$H96)*((Z$6-$F96+1)/($J96*($J96+1)/2)*$D96))+($K96="custom")*CustCF!T96</f>
        <v>0</v>
      </c>
      <c r="AA96" s="95">
        <f>($K96="Bell Curve")*(_xlfn.NORM.DIST(AND(AA$6&gt;=$F96,AA$6&lt;=$H96)*(AA$6-$F96+1),$J96/2,$M96,TRUE)-_xlfn.NORM.DIST(AND(AA$6&gt;=$F96,AA$6&lt;=$H96)*(Z$6-$F96+1),$J96/2,$M96,TRUE))/(1-2*_xlfn.NORM.DIST(0,$J96/2,$M96,TRUE))*$D96+($K96="Steady Growth")*(AND(AA$6&gt;=$F96,AA$6&lt;=$H96)*((AA$6-$F96+1)/($J96*($J96+1)/2)*$D96))+($K96="custom")*CustCF!U96</f>
        <v>0</v>
      </c>
      <c r="AB96" s="95">
        <f>($K96="Bell Curve")*(_xlfn.NORM.DIST(AND(AB$6&gt;=$F96,AB$6&lt;=$H96)*(AB$6-$F96+1),$J96/2,$M96,TRUE)-_xlfn.NORM.DIST(AND(AB$6&gt;=$F96,AB$6&lt;=$H96)*(AA$6-$F96+1),$J96/2,$M96,TRUE))/(1-2*_xlfn.NORM.DIST(0,$J96/2,$M96,TRUE))*$D96+($K96="Steady Growth")*(AND(AB$6&gt;=$F96,AB$6&lt;=$H96)*((AB$6-$F96+1)/($J96*($J96+1)/2)*$D96))+($K96="custom")*CustCF!V96</f>
        <v>0</v>
      </c>
      <c r="AC96" s="95">
        <f>($K96="Bell Curve")*(_xlfn.NORM.DIST(AND(AC$6&gt;=$F96,AC$6&lt;=$H96)*(AC$6-$F96+1),$J96/2,$M96,TRUE)-_xlfn.NORM.DIST(AND(AC$6&gt;=$F96,AC$6&lt;=$H96)*(AB$6-$F96+1),$J96/2,$M96,TRUE))/(1-2*_xlfn.NORM.DIST(0,$J96/2,$M96,TRUE))*$D96+($K96="Steady Growth")*(AND(AC$6&gt;=$F96,AC$6&lt;=$H96)*((AC$6-$F96+1)/($J96*($J96+1)/2)*$D96))+($K96="custom")*CustCF!W96</f>
        <v>0</v>
      </c>
      <c r="AD96" s="95">
        <f>($K96="Bell Curve")*(_xlfn.NORM.DIST(AND(AD$6&gt;=$F96,AD$6&lt;=$H96)*(AD$6-$F96+1),$J96/2,$M96,TRUE)-_xlfn.NORM.DIST(AND(AD$6&gt;=$F96,AD$6&lt;=$H96)*(AC$6-$F96+1),$J96/2,$M96,TRUE))/(1-2*_xlfn.NORM.DIST(0,$J96/2,$M96,TRUE))*$D96+($K96="Steady Growth")*(AND(AD$6&gt;=$F96,AD$6&lt;=$H96)*((AD$6-$F96+1)/($J96*($J96+1)/2)*$D96))+($K96="custom")*CustCF!X96</f>
        <v>0</v>
      </c>
      <c r="AE96" s="95">
        <f>($K96="Bell Curve")*(_xlfn.NORM.DIST(AND(AE$6&gt;=$F96,AE$6&lt;=$H96)*(AE$6-$F96+1),$J96/2,$M96,TRUE)-_xlfn.NORM.DIST(AND(AE$6&gt;=$F96,AE$6&lt;=$H96)*(AD$6-$F96+1),$J96/2,$M96,TRUE))/(1-2*_xlfn.NORM.DIST(0,$J96/2,$M96,TRUE))*$D96+($K96="Steady Growth")*(AND(AE$6&gt;=$F96,AE$6&lt;=$H96)*((AE$6-$F96+1)/($J96*($J96+1)/2)*$D96))+($K96="custom")*CustCF!Y96</f>
        <v>0</v>
      </c>
      <c r="AF96" s="95">
        <f>($K96="Bell Curve")*(_xlfn.NORM.DIST(AND(AF$6&gt;=$F96,AF$6&lt;=$H96)*(AF$6-$F96+1),$J96/2,$M96,TRUE)-_xlfn.NORM.DIST(AND(AF$6&gt;=$F96,AF$6&lt;=$H96)*(AE$6-$F96+1),$J96/2,$M96,TRUE))/(1-2*_xlfn.NORM.DIST(0,$J96/2,$M96,TRUE))*$D96+($K96="Steady Growth")*(AND(AF$6&gt;=$F96,AF$6&lt;=$H96)*((AF$6-$F96+1)/($J96*($J96+1)/2)*$D96))+($K96="custom")*CustCF!Z96</f>
        <v>0</v>
      </c>
      <c r="AG96" s="95">
        <f>($K96="Bell Curve")*(_xlfn.NORM.DIST(AND(AG$6&gt;=$F96,AG$6&lt;=$H96)*(AG$6-$F96+1),$J96/2,$M96,TRUE)-_xlfn.NORM.DIST(AND(AG$6&gt;=$F96,AG$6&lt;=$H96)*(AF$6-$F96+1),$J96/2,$M96,TRUE))/(1-2*_xlfn.NORM.DIST(0,$J96/2,$M96,TRUE))*$D96+($K96="Steady Growth")*(AND(AG$6&gt;=$F96,AG$6&lt;=$H96)*((AG$6-$F96+1)/($J96*($J96+1)/2)*$D96))+($K96="custom")*CustCF!AA96</f>
        <v>0</v>
      </c>
      <c r="AH96" s="95">
        <f>($K96="Bell Curve")*(_xlfn.NORM.DIST(AND(AH$6&gt;=$F96,AH$6&lt;=$H96)*(AH$6-$F96+1),$J96/2,$M96,TRUE)-_xlfn.NORM.DIST(AND(AH$6&gt;=$F96,AH$6&lt;=$H96)*(AG$6-$F96+1),$J96/2,$M96,TRUE))/(1-2*_xlfn.NORM.DIST(0,$J96/2,$M96,TRUE))*$D96+($K96="Steady Growth")*(AND(AH$6&gt;=$F96,AH$6&lt;=$H96)*((AH$6-$F96+1)/($J96*($J96+1)/2)*$D96))+($K96="custom")*CustCF!AB96</f>
        <v>0</v>
      </c>
      <c r="AI96" s="95">
        <f>($K96="Bell Curve")*(_xlfn.NORM.DIST(AND(AI$6&gt;=$F96,AI$6&lt;=$H96)*(AI$6-$F96+1),$J96/2,$M96,TRUE)-_xlfn.NORM.DIST(AND(AI$6&gt;=$F96,AI$6&lt;=$H96)*(AH$6-$F96+1),$J96/2,$M96,TRUE))/(1-2*_xlfn.NORM.DIST(0,$J96/2,$M96,TRUE))*$D96+($K96="Steady Growth")*(AND(AI$6&gt;=$F96,AI$6&lt;=$H96)*((AI$6-$F96+1)/($J96*($J96+1)/2)*$D96))+($K96="custom")*CustCF!AC96</f>
        <v>0</v>
      </c>
      <c r="AJ96" s="95">
        <f>($K96="Bell Curve")*(_xlfn.NORM.DIST(AND(AJ$6&gt;=$F96,AJ$6&lt;=$H96)*(AJ$6-$F96+1),$J96/2,$M96,TRUE)-_xlfn.NORM.DIST(AND(AJ$6&gt;=$F96,AJ$6&lt;=$H96)*(AI$6-$F96+1),$J96/2,$M96,TRUE))/(1-2*_xlfn.NORM.DIST(0,$J96/2,$M96,TRUE))*$D96+($K96="Steady Growth")*(AND(AJ$6&gt;=$F96,AJ$6&lt;=$H96)*((AJ$6-$F96+1)/($J96*($J96+1)/2)*$D96))+($K96="custom")*CustCF!AD96</f>
        <v>0</v>
      </c>
      <c r="AK96" s="95">
        <f>($K96="Bell Curve")*(_xlfn.NORM.DIST(AND(AK$6&gt;=$F96,AK$6&lt;=$H96)*(AK$6-$F96+1),$J96/2,$M96,TRUE)-_xlfn.NORM.DIST(AND(AK$6&gt;=$F96,AK$6&lt;=$H96)*(AJ$6-$F96+1),$J96/2,$M96,TRUE))/(1-2*_xlfn.NORM.DIST(0,$J96/2,$M96,TRUE))*$D96+($K96="Steady Growth")*(AND(AK$6&gt;=$F96,AK$6&lt;=$H96)*((AK$6-$F96+1)/($J96*($J96+1)/2)*$D96))+($K96="custom")*CustCF!AE96</f>
        <v>0</v>
      </c>
      <c r="AL96" s="95">
        <f>($K96="Bell Curve")*(_xlfn.NORM.DIST(AND(AL$6&gt;=$F96,AL$6&lt;=$H96)*(AL$6-$F96+1),$J96/2,$M96,TRUE)-_xlfn.NORM.DIST(AND(AL$6&gt;=$F96,AL$6&lt;=$H96)*(AK$6-$F96+1),$J96/2,$M96,TRUE))/(1-2*_xlfn.NORM.DIST(0,$J96/2,$M96,TRUE))*$D96+($K96="Steady Growth")*(AND(AL$6&gt;=$F96,AL$6&lt;=$H96)*((AL$6-$F96+1)/($J96*($J96+1)/2)*$D96))+($K96="custom")*CustCF!AF96</f>
        <v>0</v>
      </c>
      <c r="AM96" s="95">
        <f>($K96="Bell Curve")*(_xlfn.NORM.DIST(AND(AM$6&gt;=$F96,AM$6&lt;=$H96)*(AM$6-$F96+1),$J96/2,$M96,TRUE)-_xlfn.NORM.DIST(AND(AM$6&gt;=$F96,AM$6&lt;=$H96)*(AL$6-$F96+1),$J96/2,$M96,TRUE))/(1-2*_xlfn.NORM.DIST(0,$J96/2,$M96,TRUE))*$D96+($K96="Steady Growth")*(AND(AM$6&gt;=$F96,AM$6&lt;=$H96)*((AM$6-$F96+1)/($J96*($J96+1)/2)*$D96))+($K96="custom")*CustCF!AG96</f>
        <v>0</v>
      </c>
      <c r="AN96" s="95">
        <f>($K96="Bell Curve")*(_xlfn.NORM.DIST(AND(AN$6&gt;=$F96,AN$6&lt;=$H96)*(AN$6-$F96+1),$J96/2,$M96,TRUE)-_xlfn.NORM.DIST(AND(AN$6&gt;=$F96,AN$6&lt;=$H96)*(AM$6-$F96+1),$J96/2,$M96,TRUE))/(1-2*_xlfn.NORM.DIST(0,$J96/2,$M96,TRUE))*$D96+($K96="Steady Growth")*(AND(AN$6&gt;=$F96,AN$6&lt;=$H96)*((AN$6-$F96+1)/($J96*($J96+1)/2)*$D96))+($K96="custom")*CustCF!AH96</f>
        <v>0</v>
      </c>
      <c r="AO96" s="95">
        <f>($K96="Bell Curve")*(_xlfn.NORM.DIST(AND(AO$6&gt;=$F96,AO$6&lt;=$H96)*(AO$6-$F96+1),$J96/2,$M96,TRUE)-_xlfn.NORM.DIST(AND(AO$6&gt;=$F96,AO$6&lt;=$H96)*(AN$6-$F96+1),$J96/2,$M96,TRUE))/(1-2*_xlfn.NORM.DIST(0,$J96/2,$M96,TRUE))*$D96+($K96="Steady Growth")*(AND(AO$6&gt;=$F96,AO$6&lt;=$H96)*((AO$6-$F96+1)/($J96*($J96+1)/2)*$D96))+($K96="custom")*CustCF!AI96</f>
        <v>0</v>
      </c>
      <c r="AP96" s="95">
        <f>($K96="Bell Curve")*(_xlfn.NORM.DIST(AND(AP$6&gt;=$F96,AP$6&lt;=$H96)*(AP$6-$F96+1),$J96/2,$M96,TRUE)-_xlfn.NORM.DIST(AND(AP$6&gt;=$F96,AP$6&lt;=$H96)*(AO$6-$F96+1),$J96/2,$M96,TRUE))/(1-2*_xlfn.NORM.DIST(0,$J96/2,$M96,TRUE))*$D96+($K96="Steady Growth")*(AND(AP$6&gt;=$F96,AP$6&lt;=$H96)*((AP$6-$F96+1)/($J96*($J96+1)/2)*$D96))+($K96="custom")*CustCF!AJ96</f>
        <v>0</v>
      </c>
      <c r="AQ96" s="95">
        <f>($K96="Bell Curve")*(_xlfn.NORM.DIST(AND(AQ$6&gt;=$F96,AQ$6&lt;=$H96)*(AQ$6-$F96+1),$J96/2,$M96,TRUE)-_xlfn.NORM.DIST(AND(AQ$6&gt;=$F96,AQ$6&lt;=$H96)*(AP$6-$F96+1),$J96/2,$M96,TRUE))/(1-2*_xlfn.NORM.DIST(0,$J96/2,$M96,TRUE))*$D96+($K96="Steady Growth")*(AND(AQ$6&gt;=$F96,AQ$6&lt;=$H96)*((AQ$6-$F96+1)/($J96*($J96+1)/2)*$D96))+($K96="custom")*CustCF!AK96</f>
        <v>0</v>
      </c>
      <c r="AR96" s="95">
        <f>($K96="Bell Curve")*(_xlfn.NORM.DIST(AND(AR$6&gt;=$F96,AR$6&lt;=$H96)*(AR$6-$F96+1),$J96/2,$M96,TRUE)-_xlfn.NORM.DIST(AND(AR$6&gt;=$F96,AR$6&lt;=$H96)*(AQ$6-$F96+1),$J96/2,$M96,TRUE))/(1-2*_xlfn.NORM.DIST(0,$J96/2,$M96,TRUE))*$D96+($K96="Steady Growth")*(AND(AR$6&gt;=$F96,AR$6&lt;=$H96)*((AR$6-$F96+1)/($J96*($J96+1)/2)*$D96))+($K96="custom")*CustCF!AL96</f>
        <v>0</v>
      </c>
      <c r="AS96" s="95">
        <f>($K96="Bell Curve")*(_xlfn.NORM.DIST(AND(AS$6&gt;=$F96,AS$6&lt;=$H96)*(AS$6-$F96+1),$J96/2,$M96,TRUE)-_xlfn.NORM.DIST(AND(AS$6&gt;=$F96,AS$6&lt;=$H96)*(AR$6-$F96+1),$J96/2,$M96,TRUE))/(1-2*_xlfn.NORM.DIST(0,$J96/2,$M96,TRUE))*$D96+($K96="Steady Growth")*(AND(AS$6&gt;=$F96,AS$6&lt;=$H96)*((AS$6-$F96+1)/($J96*($J96+1)/2)*$D96))+($K96="custom")*CustCF!AM96</f>
        <v>0</v>
      </c>
      <c r="AT96" s="95">
        <f>($K96="Bell Curve")*(_xlfn.NORM.DIST(AND(AT$6&gt;=$F96,AT$6&lt;=$H96)*(AT$6-$F96+1),$J96/2,$M96,TRUE)-_xlfn.NORM.DIST(AND(AT$6&gt;=$F96,AT$6&lt;=$H96)*(AS$6-$F96+1),$J96/2,$M96,TRUE))/(1-2*_xlfn.NORM.DIST(0,$J96/2,$M96,TRUE))*$D96+($K96="Steady Growth")*(AND(AT$6&gt;=$F96,AT$6&lt;=$H96)*((AT$6-$F96+1)/($J96*($J96+1)/2)*$D96))+($K96="custom")*CustCF!AN96</f>
        <v>0</v>
      </c>
      <c r="AU96" s="95">
        <f>($K96="Bell Curve")*(_xlfn.NORM.DIST(AND(AU$6&gt;=$F96,AU$6&lt;=$H96)*(AU$6-$F96+1),$J96/2,$M96,TRUE)-_xlfn.NORM.DIST(AND(AU$6&gt;=$F96,AU$6&lt;=$H96)*(AT$6-$F96+1),$J96/2,$M96,TRUE))/(1-2*_xlfn.NORM.DIST(0,$J96/2,$M96,TRUE))*$D96+($K96="Steady Growth")*(AND(AU$6&gt;=$F96,AU$6&lt;=$H96)*((AU$6-$F96+1)/($J96*($J96+1)/2)*$D96))+($K96="custom")*CustCF!AO96</f>
        <v>0</v>
      </c>
      <c r="AV96" s="95">
        <f>($K96="Bell Curve")*(_xlfn.NORM.DIST(AND(AV$6&gt;=$F96,AV$6&lt;=$H96)*(AV$6-$F96+1),$J96/2,$M96,TRUE)-_xlfn.NORM.DIST(AND(AV$6&gt;=$F96,AV$6&lt;=$H96)*(AU$6-$F96+1),$J96/2,$M96,TRUE))/(1-2*_xlfn.NORM.DIST(0,$J96/2,$M96,TRUE))*$D96+($K96="Steady Growth")*(AND(AV$6&gt;=$F96,AV$6&lt;=$H96)*((AV$6-$F96+1)/($J96*($J96+1)/2)*$D96))+($K96="custom")*CustCF!AP96</f>
        <v>0</v>
      </c>
      <c r="AW96" s="95">
        <f>($K96="Bell Curve")*(_xlfn.NORM.DIST(AND(AW$6&gt;=$F96,AW$6&lt;=$H96)*(AW$6-$F96+1),$J96/2,$M96,TRUE)-_xlfn.NORM.DIST(AND(AW$6&gt;=$F96,AW$6&lt;=$H96)*(AV$6-$F96+1),$J96/2,$M96,TRUE))/(1-2*_xlfn.NORM.DIST(0,$J96/2,$M96,TRUE))*$D96+($K96="Steady Growth")*(AND(AW$6&gt;=$F96,AW$6&lt;=$H96)*((AW$6-$F96+1)/($J96*($J96+1)/2)*$D96))+($K96="custom")*CustCF!AQ96</f>
        <v>0</v>
      </c>
      <c r="AX96" s="95">
        <f>($K96="Bell Curve")*(_xlfn.NORM.DIST(AND(AX$6&gt;=$F96,AX$6&lt;=$H96)*(AX$6-$F96+1),$J96/2,$M96,TRUE)-_xlfn.NORM.DIST(AND(AX$6&gt;=$F96,AX$6&lt;=$H96)*(AW$6-$F96+1),$J96/2,$M96,TRUE))/(1-2*_xlfn.NORM.DIST(0,$J96/2,$M96,TRUE))*$D96+($K96="Steady Growth")*(AND(AX$6&gt;=$F96,AX$6&lt;=$H96)*((AX$6-$F96+1)/($J96*($J96+1)/2)*$D96))+($K96="custom")*CustCF!AR96</f>
        <v>0</v>
      </c>
      <c r="AY96" s="95">
        <f>($K96="Bell Curve")*(_xlfn.NORM.DIST(AND(AY$6&gt;=$F96,AY$6&lt;=$H96)*(AY$6-$F96+1),$J96/2,$M96,TRUE)-_xlfn.NORM.DIST(AND(AY$6&gt;=$F96,AY$6&lt;=$H96)*(AX$6-$F96+1),$J96/2,$M96,TRUE))/(1-2*_xlfn.NORM.DIST(0,$J96/2,$M96,TRUE))*$D96+($K96="Steady Growth")*(AND(AY$6&gt;=$F96,AY$6&lt;=$H96)*((AY$6-$F96+1)/($J96*($J96+1)/2)*$D96))+($K96="custom")*CustCF!AS96</f>
        <v>0</v>
      </c>
      <c r="AZ96" s="95">
        <f>($K96="Bell Curve")*(_xlfn.NORM.DIST(AND(AZ$6&gt;=$F96,AZ$6&lt;=$H96)*(AZ$6-$F96+1),$J96/2,$M96,TRUE)-_xlfn.NORM.DIST(AND(AZ$6&gt;=$F96,AZ$6&lt;=$H96)*(AY$6-$F96+1),$J96/2,$M96,TRUE))/(1-2*_xlfn.NORM.DIST(0,$J96/2,$M96,TRUE))*$D96+($K96="Steady Growth")*(AND(AZ$6&gt;=$F96,AZ$6&lt;=$H96)*((AZ$6-$F96+1)/($J96*($J96+1)/2)*$D96))+($K96="custom")*CustCF!AT96</f>
        <v>0</v>
      </c>
      <c r="BA96" s="95">
        <f>($K96="Bell Curve")*(_xlfn.NORM.DIST(AND(BA$6&gt;=$F96,BA$6&lt;=$H96)*(BA$6-$F96+1),$J96/2,$M96,TRUE)-_xlfn.NORM.DIST(AND(BA$6&gt;=$F96,BA$6&lt;=$H96)*(AZ$6-$F96+1),$J96/2,$M96,TRUE))/(1-2*_xlfn.NORM.DIST(0,$J96/2,$M96,TRUE))*$D96+($K96="Steady Growth")*(AND(BA$6&gt;=$F96,BA$6&lt;=$H96)*((BA$6-$F96+1)/($J96*($J96+1)/2)*$D96))+($K96="custom")*CustCF!AU96</f>
        <v>0</v>
      </c>
      <c r="BB96" s="95">
        <f>($K96="Bell Curve")*(_xlfn.NORM.DIST(AND(BB$6&gt;=$F96,BB$6&lt;=$H96)*(BB$6-$F96+1),$J96/2,$M96,TRUE)-_xlfn.NORM.DIST(AND(BB$6&gt;=$F96,BB$6&lt;=$H96)*(BA$6-$F96+1),$J96/2,$M96,TRUE))/(1-2*_xlfn.NORM.DIST(0,$J96/2,$M96,TRUE))*$D96+($K96="Steady Growth")*(AND(BB$6&gt;=$F96,BB$6&lt;=$H96)*((BB$6-$F96+1)/($J96*($J96+1)/2)*$D96))+($K96="custom")*CustCF!AV96</f>
        <v>0</v>
      </c>
      <c r="BC96" s="95">
        <f>($K96="Bell Curve")*(_xlfn.NORM.DIST(AND(BC$6&gt;=$F96,BC$6&lt;=$H96)*(BC$6-$F96+1),$J96/2,$M96,TRUE)-_xlfn.NORM.DIST(AND(BC$6&gt;=$F96,BC$6&lt;=$H96)*(BB$6-$F96+1),$J96/2,$M96,TRUE))/(1-2*_xlfn.NORM.DIST(0,$J96/2,$M96,TRUE))*$D96+($K96="Steady Growth")*(AND(BC$6&gt;=$F96,BC$6&lt;=$H96)*((BC$6-$F96+1)/($J96*($J96+1)/2)*$D96))+($K96="custom")*CustCF!AW96</f>
        <v>0</v>
      </c>
      <c r="BD96" s="95">
        <f>($K96="Bell Curve")*(_xlfn.NORM.DIST(AND(BD$6&gt;=$F96,BD$6&lt;=$H96)*(BD$6-$F96+1),$J96/2,$M96,TRUE)-_xlfn.NORM.DIST(AND(BD$6&gt;=$F96,BD$6&lt;=$H96)*(BC$6-$F96+1),$J96/2,$M96,TRUE))/(1-2*_xlfn.NORM.DIST(0,$J96/2,$M96,TRUE))*$D96+($K96="Steady Growth")*(AND(BD$6&gt;=$F96,BD$6&lt;=$H96)*((BD$6-$F96+1)/($J96*($J96+1)/2)*$D96))+($K96="custom")*CustCF!AX96</f>
        <v>0</v>
      </c>
      <c r="BE96" s="95">
        <f>($K96="Bell Curve")*(_xlfn.NORM.DIST(AND(BE$6&gt;=$F96,BE$6&lt;=$H96)*(BE$6-$F96+1),$J96/2,$M96,TRUE)-_xlfn.NORM.DIST(AND(BE$6&gt;=$F96,BE$6&lt;=$H96)*(BD$6-$F96+1),$J96/2,$M96,TRUE))/(1-2*_xlfn.NORM.DIST(0,$J96/2,$M96,TRUE))*$D96+($K96="Steady Growth")*(AND(BE$6&gt;=$F96,BE$6&lt;=$H96)*((BE$6-$F96+1)/($J96*($J96+1)/2)*$D96))+($K96="custom")*CustCF!AY96</f>
        <v>0</v>
      </c>
      <c r="BF96" s="95">
        <f>($K96="Bell Curve")*(_xlfn.NORM.DIST(AND(BF$6&gt;=$F96,BF$6&lt;=$H96)*(BF$6-$F96+1),$J96/2,$M96,TRUE)-_xlfn.NORM.DIST(AND(BF$6&gt;=$F96,BF$6&lt;=$H96)*(BE$6-$F96+1),$J96/2,$M96,TRUE))/(1-2*_xlfn.NORM.DIST(0,$J96/2,$M96,TRUE))*$D96+($K96="Steady Growth")*(AND(BF$6&gt;=$F96,BF$6&lt;=$H96)*((BF$6-$F96+1)/($J96*($J96+1)/2)*$D96))+($K96="custom")*CustCF!AZ96</f>
        <v>0</v>
      </c>
      <c r="BG96" s="95">
        <f>($K96="Bell Curve")*(_xlfn.NORM.DIST(AND(BG$6&gt;=$F96,BG$6&lt;=$H96)*(BG$6-$F96+1),$J96/2,$M96,TRUE)-_xlfn.NORM.DIST(AND(BG$6&gt;=$F96,BG$6&lt;=$H96)*(BF$6-$F96+1),$J96/2,$M96,TRUE))/(1-2*_xlfn.NORM.DIST(0,$J96/2,$M96,TRUE))*$D96+($K96="Steady Growth")*(AND(BG$6&gt;=$F96,BG$6&lt;=$H96)*((BG$6-$F96+1)/($J96*($J96+1)/2)*$D96))+($K96="custom")*CustCF!BA96</f>
        <v>0</v>
      </c>
      <c r="BH96" s="95">
        <f>($K96="Bell Curve")*(_xlfn.NORM.DIST(AND(BH$6&gt;=$F96,BH$6&lt;=$H96)*(BH$6-$F96+1),$J96/2,$M96,TRUE)-_xlfn.NORM.DIST(AND(BH$6&gt;=$F96,BH$6&lt;=$H96)*(BG$6-$F96+1),$J96/2,$M96,TRUE))/(1-2*_xlfn.NORM.DIST(0,$J96/2,$M96,TRUE))*$D96+($K96="Steady Growth")*(AND(BH$6&gt;=$F96,BH$6&lt;=$H96)*((BH$6-$F96+1)/($J96*($J96+1)/2)*$D96))+($K96="custom")*CustCF!BB96</f>
        <v>0</v>
      </c>
      <c r="BI96" s="95">
        <f>($K96="Bell Curve")*(_xlfn.NORM.DIST(AND(BI$6&gt;=$F96,BI$6&lt;=$H96)*(BI$6-$F96+1),$J96/2,$M96,TRUE)-_xlfn.NORM.DIST(AND(BI$6&gt;=$F96,BI$6&lt;=$H96)*(BH$6-$F96+1),$J96/2,$M96,TRUE))/(1-2*_xlfn.NORM.DIST(0,$J96/2,$M96,TRUE))*$D96+($K96="Steady Growth")*(AND(BI$6&gt;=$F96,BI$6&lt;=$H96)*((BI$6-$F96+1)/($J96*($J96+1)/2)*$D96))+($K96="custom")*CustCF!BC96</f>
        <v>0</v>
      </c>
      <c r="BJ96" s="95">
        <f>($K96="Bell Curve")*(_xlfn.NORM.DIST(AND(BJ$6&gt;=$F96,BJ$6&lt;=$H96)*(BJ$6-$F96+1),$J96/2,$M96,TRUE)-_xlfn.NORM.DIST(AND(BJ$6&gt;=$F96,BJ$6&lt;=$H96)*(BI$6-$F96+1),$J96/2,$M96,TRUE))/(1-2*_xlfn.NORM.DIST(0,$J96/2,$M96,TRUE))*$D96+($K96="Steady Growth")*(AND(BJ$6&gt;=$F96,BJ$6&lt;=$H96)*((BJ$6-$F96+1)/($J96*($J96+1)/2)*$D96))+($K96="custom")*CustCF!BD96</f>
        <v>0</v>
      </c>
      <c r="BK96" s="95">
        <f>($K96="Bell Curve")*(_xlfn.NORM.DIST(AND(BK$6&gt;=$F96,BK$6&lt;=$H96)*(BK$6-$F96+1),$J96/2,$M96,TRUE)-_xlfn.NORM.DIST(AND(BK$6&gt;=$F96,BK$6&lt;=$H96)*(BJ$6-$F96+1),$J96/2,$M96,TRUE))/(1-2*_xlfn.NORM.DIST(0,$J96/2,$M96,TRUE))*$D96+($K96="Steady Growth")*(AND(BK$6&gt;=$F96,BK$6&lt;=$H96)*((BK$6-$F96+1)/($J96*($J96+1)/2)*$D96))+($K96="custom")*CustCF!BE96</f>
        <v>0</v>
      </c>
      <c r="BL96" s="95">
        <f>($K96="Bell Curve")*(_xlfn.NORM.DIST(AND(BL$6&gt;=$F96,BL$6&lt;=$H96)*(BL$6-$F96+1),$J96/2,$M96,TRUE)-_xlfn.NORM.DIST(AND(BL$6&gt;=$F96,BL$6&lt;=$H96)*(BK$6-$F96+1),$J96/2,$M96,TRUE))/(1-2*_xlfn.NORM.DIST(0,$J96/2,$M96,TRUE))*$D96+($K96="Steady Growth")*(AND(BL$6&gt;=$F96,BL$6&lt;=$H96)*((BL$6-$F96+1)/($J96*($J96+1)/2)*$D96))+($K96="custom")*CustCF!BF96</f>
        <v>0</v>
      </c>
      <c r="BM96" s="95">
        <f>($K96="Bell Curve")*(_xlfn.NORM.DIST(AND(BM$6&gt;=$F96,BM$6&lt;=$H96)*(BM$6-$F96+1),$J96/2,$M96,TRUE)-_xlfn.NORM.DIST(AND(BM$6&gt;=$F96,BM$6&lt;=$H96)*(BL$6-$F96+1),$J96/2,$M96,TRUE))/(1-2*_xlfn.NORM.DIST(0,$J96/2,$M96,TRUE))*$D96+($K96="Steady Growth")*(AND(BM$6&gt;=$F96,BM$6&lt;=$H96)*((BM$6-$F96+1)/($J96*($J96+1)/2)*$D96))+($K96="custom")*CustCF!BG96</f>
        <v>0</v>
      </c>
      <c r="BN96" s="95">
        <f>($K96="Bell Curve")*(_xlfn.NORM.DIST(AND(BN$6&gt;=$F96,BN$6&lt;=$H96)*(BN$6-$F96+1),$J96/2,$M96,TRUE)-_xlfn.NORM.DIST(AND(BN$6&gt;=$F96,BN$6&lt;=$H96)*(BM$6-$F96+1),$J96/2,$M96,TRUE))/(1-2*_xlfn.NORM.DIST(0,$J96/2,$M96,TRUE))*$D96+($K96="Steady Growth")*(AND(BN$6&gt;=$F96,BN$6&lt;=$H96)*((BN$6-$F96+1)/($J96*($J96+1)/2)*$D96))+($K96="custom")*CustCF!BH96</f>
        <v>0</v>
      </c>
      <c r="BO96" s="95">
        <f>($K96="Bell Curve")*(_xlfn.NORM.DIST(AND(BO$6&gt;=$F96,BO$6&lt;=$H96)*(BO$6-$F96+1),$J96/2,$M96,TRUE)-_xlfn.NORM.DIST(AND(BO$6&gt;=$F96,BO$6&lt;=$H96)*(BN$6-$F96+1),$J96/2,$M96,TRUE))/(1-2*_xlfn.NORM.DIST(0,$J96/2,$M96,TRUE))*$D96+($K96="Steady Growth")*(AND(BO$6&gt;=$F96,BO$6&lt;=$H96)*((BO$6-$F96+1)/($J96*($J96+1)/2)*$D96))+($K96="custom")*CustCF!BI96</f>
        <v>0</v>
      </c>
      <c r="BP96" s="95">
        <f>($K96="Bell Curve")*(_xlfn.NORM.DIST(AND(BP$6&gt;=$F96,BP$6&lt;=$H96)*(BP$6-$F96+1),$J96/2,$M96,TRUE)-_xlfn.NORM.DIST(AND(BP$6&gt;=$F96,BP$6&lt;=$H96)*(BO$6-$F96+1),$J96/2,$M96,TRUE))/(1-2*_xlfn.NORM.DIST(0,$J96/2,$M96,TRUE))*$D96+($K96="Steady Growth")*(AND(BP$6&gt;=$F96,BP$6&lt;=$H96)*((BP$6-$F96+1)/($J96*($J96+1)/2)*$D96))+($K96="custom")*CustCF!BJ96</f>
        <v>0</v>
      </c>
      <c r="BQ96" s="95">
        <f>($K96="Bell Curve")*(_xlfn.NORM.DIST(AND(BQ$6&gt;=$F96,BQ$6&lt;=$H96)*(BQ$6-$F96+1),$J96/2,$M96,TRUE)-_xlfn.NORM.DIST(AND(BQ$6&gt;=$F96,BQ$6&lt;=$H96)*(BP$6-$F96+1),$J96/2,$M96,TRUE))/(1-2*_xlfn.NORM.DIST(0,$J96/2,$M96,TRUE))*$D96+($K96="Steady Growth")*(AND(BQ$6&gt;=$F96,BQ$6&lt;=$H96)*((BQ$6-$F96+1)/($J96*($J96+1)/2)*$D96))+($K96="custom")*CustCF!BK96</f>
        <v>0</v>
      </c>
      <c r="BR96" s="95">
        <f>($K96="Bell Curve")*(_xlfn.NORM.DIST(AND(BR$6&gt;=$F96,BR$6&lt;=$H96)*(BR$6-$F96+1),$J96/2,$M96,TRUE)-_xlfn.NORM.DIST(AND(BR$6&gt;=$F96,BR$6&lt;=$H96)*(BQ$6-$F96+1),$J96/2,$M96,TRUE))/(1-2*_xlfn.NORM.DIST(0,$J96/2,$M96,TRUE))*$D96+($K96="Steady Growth")*(AND(BR$6&gt;=$F96,BR$6&lt;=$H96)*((BR$6-$F96+1)/($J96*($J96+1)/2)*$D96))+($K96="custom")*CustCF!BL96</f>
        <v>0</v>
      </c>
      <c r="BS96" s="95">
        <f>($K96="Bell Curve")*(_xlfn.NORM.DIST(AND(BS$6&gt;=$F96,BS$6&lt;=$H96)*(BS$6-$F96+1),$J96/2,$M96,TRUE)-_xlfn.NORM.DIST(AND(BS$6&gt;=$F96,BS$6&lt;=$H96)*(BR$6-$F96+1),$J96/2,$M96,TRUE))/(1-2*_xlfn.NORM.DIST(0,$J96/2,$M96,TRUE))*$D96+($K96="Steady Growth")*(AND(BS$6&gt;=$F96,BS$6&lt;=$H96)*((BS$6-$F96+1)/($J96*($J96+1)/2)*$D96))+($K96="custom")*CustCF!BM96</f>
        <v>0</v>
      </c>
      <c r="BT96" s="95">
        <f>($K96="Bell Curve")*(_xlfn.NORM.DIST(AND(BT$6&gt;=$F96,BT$6&lt;=$H96)*(BT$6-$F96+1),$J96/2,$M96,TRUE)-_xlfn.NORM.DIST(AND(BT$6&gt;=$F96,BT$6&lt;=$H96)*(BS$6-$F96+1),$J96/2,$M96,TRUE))/(1-2*_xlfn.NORM.DIST(0,$J96/2,$M96,TRUE))*$D96+($K96="Steady Growth")*(AND(BT$6&gt;=$F96,BT$6&lt;=$H96)*((BT$6-$F96+1)/($J96*($J96+1)/2)*$D96))+($K96="custom")*CustCF!BN96</f>
        <v>0</v>
      </c>
      <c r="BU96" s="95">
        <f>($K96="Bell Curve")*(_xlfn.NORM.DIST(AND(BU$6&gt;=$F96,BU$6&lt;=$H96)*(BU$6-$F96+1),$J96/2,$M96,TRUE)-_xlfn.NORM.DIST(AND(BU$6&gt;=$F96,BU$6&lt;=$H96)*(BT$6-$F96+1),$J96/2,$M96,TRUE))/(1-2*_xlfn.NORM.DIST(0,$J96/2,$M96,TRUE))*$D96+($K96="Steady Growth")*(AND(BU$6&gt;=$F96,BU$6&lt;=$H96)*((BU$6-$F96+1)/($J96*($J96+1)/2)*$D96))+($K96="custom")*CustCF!BO96</f>
        <v>0</v>
      </c>
      <c r="BV96" s="95">
        <f>($K96="Bell Curve")*(_xlfn.NORM.DIST(AND(BV$6&gt;=$F96,BV$6&lt;=$H96)*(BV$6-$F96+1),$J96/2,$M96,TRUE)-_xlfn.NORM.DIST(AND(BV$6&gt;=$F96,BV$6&lt;=$H96)*(BU$6-$F96+1),$J96/2,$M96,TRUE))/(1-2*_xlfn.NORM.DIST(0,$J96/2,$M96,TRUE))*$D96+($K96="Steady Growth")*(AND(BV$6&gt;=$F96,BV$6&lt;=$H96)*((BV$6-$F96+1)/($J96*($J96+1)/2)*$D96))+($K96="custom")*CustCF!BP96</f>
        <v>0</v>
      </c>
      <c r="BW96" s="95">
        <f>($K96="Bell Curve")*(_xlfn.NORM.DIST(AND(BW$6&gt;=$F96,BW$6&lt;=$H96)*(BW$6-$F96+1),$J96/2,$M96,TRUE)-_xlfn.NORM.DIST(AND(BW$6&gt;=$F96,BW$6&lt;=$H96)*(BV$6-$F96+1),$J96/2,$M96,TRUE))/(1-2*_xlfn.NORM.DIST(0,$J96/2,$M96,TRUE))*$D96+($K96="Steady Growth")*(AND(BW$6&gt;=$F96,BW$6&lt;=$H96)*((BW$6-$F96+1)/($J96*($J96+1)/2)*$D96))+($K96="custom")*CustCF!BQ96</f>
        <v>0</v>
      </c>
      <c r="BX96" s="95">
        <f>($K96="Bell Curve")*(_xlfn.NORM.DIST(AND(BX$6&gt;=$F96,BX$6&lt;=$H96)*(BX$6-$F96+1),$J96/2,$M96,TRUE)-_xlfn.NORM.DIST(AND(BX$6&gt;=$F96,BX$6&lt;=$H96)*(BW$6-$F96+1),$J96/2,$M96,TRUE))/(1-2*_xlfn.NORM.DIST(0,$J96/2,$M96,TRUE))*$D96+($K96="Steady Growth")*(AND(BX$6&gt;=$F96,BX$6&lt;=$H96)*((BX$6-$F96+1)/($J96*($J96+1)/2)*$D96))+($K96="custom")*CustCF!BR96</f>
        <v>0</v>
      </c>
      <c r="BY96" s="95">
        <f>($K96="Bell Curve")*(_xlfn.NORM.DIST(AND(BY$6&gt;=$F96,BY$6&lt;=$H96)*(BY$6-$F96+1),$J96/2,$M96,TRUE)-_xlfn.NORM.DIST(AND(BY$6&gt;=$F96,BY$6&lt;=$H96)*(BX$6-$F96+1),$J96/2,$M96,TRUE))/(1-2*_xlfn.NORM.DIST(0,$J96/2,$M96,TRUE))*$D96+($K96="Steady Growth")*(AND(BY$6&gt;=$F96,BY$6&lt;=$H96)*((BY$6-$F96+1)/($J96*($J96+1)/2)*$D96))+($K96="custom")*CustCF!BS96</f>
        <v>0</v>
      </c>
      <c r="BZ96" s="95">
        <f>($K96="Bell Curve")*(_xlfn.NORM.DIST(AND(BZ$6&gt;=$F96,BZ$6&lt;=$H96)*(BZ$6-$F96+1),$J96/2,$M96,TRUE)-_xlfn.NORM.DIST(AND(BZ$6&gt;=$F96,BZ$6&lt;=$H96)*(BY$6-$F96+1),$J96/2,$M96,TRUE))/(1-2*_xlfn.NORM.DIST(0,$J96/2,$M96,TRUE))*$D96+($K96="Steady Growth")*(AND(BZ$6&gt;=$F96,BZ$6&lt;=$H96)*((BZ$6-$F96+1)/($J96*($J96+1)/2)*$D96))+($K96="custom")*CustCF!BT96</f>
        <v>0</v>
      </c>
      <c r="CA96" s="95">
        <f>($K96="Bell Curve")*(_xlfn.NORM.DIST(AND(CA$6&gt;=$F96,CA$6&lt;=$H96)*(CA$6-$F96+1),$J96/2,$M96,TRUE)-_xlfn.NORM.DIST(AND(CA$6&gt;=$F96,CA$6&lt;=$H96)*(BZ$6-$F96+1),$J96/2,$M96,TRUE))/(1-2*_xlfn.NORM.DIST(0,$J96/2,$M96,TRUE))*$D96+($K96="Steady Growth")*(AND(CA$6&gt;=$F96,CA$6&lt;=$H96)*((CA$6-$F96+1)/($J96*($J96+1)/2)*$D96))+($K96="custom")*CustCF!BU96</f>
        <v>0</v>
      </c>
      <c r="CB96" s="95">
        <f>($K96="Bell Curve")*(_xlfn.NORM.DIST(AND(CB$6&gt;=$F96,CB$6&lt;=$H96)*(CB$6-$F96+1),$J96/2,$M96,TRUE)-_xlfn.NORM.DIST(AND(CB$6&gt;=$F96,CB$6&lt;=$H96)*(CA$6-$F96+1),$J96/2,$M96,TRUE))/(1-2*_xlfn.NORM.DIST(0,$J96/2,$M96,TRUE))*$D96+($K96="Steady Growth")*(AND(CB$6&gt;=$F96,CB$6&lt;=$H96)*((CB$6-$F96+1)/($J96*($J96+1)/2)*$D96))+($K96="custom")*CustCF!BV96</f>
        <v>0</v>
      </c>
      <c r="CC96" s="95">
        <f>($K96="Bell Curve")*(_xlfn.NORM.DIST(AND(CC$6&gt;=$F96,CC$6&lt;=$H96)*(CC$6-$F96+1),$J96/2,$M96,TRUE)-_xlfn.NORM.DIST(AND(CC$6&gt;=$F96,CC$6&lt;=$H96)*(CB$6-$F96+1),$J96/2,$M96,TRUE))/(1-2*_xlfn.NORM.DIST(0,$J96/2,$M96,TRUE))*$D96+($K96="Steady Growth")*(AND(CC$6&gt;=$F96,CC$6&lt;=$H96)*((CC$6-$F96+1)/($J96*($J96+1)/2)*$D96))+($K96="custom")*CustCF!BW96</f>
        <v>0</v>
      </c>
      <c r="CD96" s="95">
        <f>($K96="Bell Curve")*(_xlfn.NORM.DIST(AND(CD$6&gt;=$F96,CD$6&lt;=$H96)*(CD$6-$F96+1),$J96/2,$M96,TRUE)-_xlfn.NORM.DIST(AND(CD$6&gt;=$F96,CD$6&lt;=$H96)*(CC$6-$F96+1),$J96/2,$M96,TRUE))/(1-2*_xlfn.NORM.DIST(0,$J96/2,$M96,TRUE))*$D96+($K96="Steady Growth")*(AND(CD$6&gt;=$F96,CD$6&lt;=$H96)*((CD$6-$F96+1)/($J96*($J96+1)/2)*$D96))+($K96="custom")*CustCF!BX96</f>
        <v>0</v>
      </c>
      <c r="CE96" s="95">
        <f>($K96="Bell Curve")*(_xlfn.NORM.DIST(AND(CE$6&gt;=$F96,CE$6&lt;=$H96)*(CE$6-$F96+1),$J96/2,$M96,TRUE)-_xlfn.NORM.DIST(AND(CE$6&gt;=$F96,CE$6&lt;=$H96)*(CD$6-$F96+1),$J96/2,$M96,TRUE))/(1-2*_xlfn.NORM.DIST(0,$J96/2,$M96,TRUE))*$D96+($K96="Steady Growth")*(AND(CE$6&gt;=$F96,CE$6&lt;=$H96)*((CE$6-$F96+1)/($J96*($J96+1)/2)*$D96))+($K96="custom")*CustCF!BY96</f>
        <v>0</v>
      </c>
      <c r="CF96" s="95">
        <f>($K96="Bell Curve")*(_xlfn.NORM.DIST(AND(CF$6&gt;=$F96,CF$6&lt;=$H96)*(CF$6-$F96+1),$J96/2,$M96,TRUE)-_xlfn.NORM.DIST(AND(CF$6&gt;=$F96,CF$6&lt;=$H96)*(CE$6-$F96+1),$J96/2,$M96,TRUE))/(1-2*_xlfn.NORM.DIST(0,$J96/2,$M96,TRUE))*$D96+($K96="Steady Growth")*(AND(CF$6&gt;=$F96,CF$6&lt;=$H96)*((CF$6-$F96+1)/($J96*($J96+1)/2)*$D96))+($K96="custom")*CustCF!BZ96</f>
        <v>0</v>
      </c>
      <c r="CG96" s="95">
        <f>($K96="Bell Curve")*(_xlfn.NORM.DIST(AND(CG$6&gt;=$F96,CG$6&lt;=$H96)*(CG$6-$F96+1),$J96/2,$M96,TRUE)-_xlfn.NORM.DIST(AND(CG$6&gt;=$F96,CG$6&lt;=$H96)*(CF$6-$F96+1),$J96/2,$M96,TRUE))/(1-2*_xlfn.NORM.DIST(0,$J96/2,$M96,TRUE))*$D96+($K96="Steady Growth")*(AND(CG$6&gt;=$F96,CG$6&lt;=$H96)*((CG$6-$F96+1)/($J96*($J96+1)/2)*$D96))+($K96="custom")*CustCF!CA96</f>
        <v>0</v>
      </c>
      <c r="CH96" s="95">
        <f>($K96="Bell Curve")*(_xlfn.NORM.DIST(AND(CH$6&gt;=$F96,CH$6&lt;=$H96)*(CH$6-$F96+1),$J96/2,$M96,TRUE)-_xlfn.NORM.DIST(AND(CH$6&gt;=$F96,CH$6&lt;=$H96)*(CG$6-$F96+1),$J96/2,$M96,TRUE))/(1-2*_xlfn.NORM.DIST(0,$J96/2,$M96,TRUE))*$D96+($K96="Steady Growth")*(AND(CH$6&gt;=$F96,CH$6&lt;=$H96)*((CH$6-$F96+1)/($J96*($J96+1)/2)*$D96))+($K96="custom")*CustCF!CB96</f>
        <v>0</v>
      </c>
      <c r="CI96" s="95">
        <f>($K96="Bell Curve")*(_xlfn.NORM.DIST(AND(CI$6&gt;=$F96,CI$6&lt;=$H96)*(CI$6-$F96+1),$J96/2,$M96,TRUE)-_xlfn.NORM.DIST(AND(CI$6&gt;=$F96,CI$6&lt;=$H96)*(CH$6-$F96+1),$J96/2,$M96,TRUE))/(1-2*_xlfn.NORM.DIST(0,$J96/2,$M96,TRUE))*$D96+($K96="Steady Growth")*(AND(CI$6&gt;=$F96,CI$6&lt;=$H96)*((CI$6-$F96+1)/($J96*($J96+1)/2)*$D96))+($K96="custom")*CustCF!CC96</f>
        <v>0</v>
      </c>
      <c r="CJ96" s="95">
        <f>($K96="Bell Curve")*(_xlfn.NORM.DIST(AND(CJ$6&gt;=$F96,CJ$6&lt;=$H96)*(CJ$6-$F96+1),$J96/2,$M96,TRUE)-_xlfn.NORM.DIST(AND(CJ$6&gt;=$F96,CJ$6&lt;=$H96)*(CI$6-$F96+1),$J96/2,$M96,TRUE))/(1-2*_xlfn.NORM.DIST(0,$J96/2,$M96,TRUE))*$D96+($K96="Steady Growth")*(AND(CJ$6&gt;=$F96,CJ$6&lt;=$H96)*((CJ$6-$F96+1)/($J96*($J96+1)/2)*$D96))+($K96="custom")*CustCF!CD96</f>
        <v>0</v>
      </c>
      <c r="CK96" s="95">
        <f>($K96="Bell Curve")*(_xlfn.NORM.DIST(AND(CK$6&gt;=$F96,CK$6&lt;=$H96)*(CK$6-$F96+1),$J96/2,$M96,TRUE)-_xlfn.NORM.DIST(AND(CK$6&gt;=$F96,CK$6&lt;=$H96)*(CJ$6-$F96+1),$J96/2,$M96,TRUE))/(1-2*_xlfn.NORM.DIST(0,$J96/2,$M96,TRUE))*$D96+($K96="Steady Growth")*(AND(CK$6&gt;=$F96,CK$6&lt;=$H96)*((CK$6-$F96+1)/($J96*($J96+1)/2)*$D96))+($K96="custom")*CustCF!CE96</f>
        <v>0</v>
      </c>
      <c r="CL96" s="95">
        <f>($K96="Bell Curve")*(_xlfn.NORM.DIST(AND(CL$6&gt;=$F96,CL$6&lt;=$H96)*(CL$6-$F96+1),$J96/2,$M96,TRUE)-_xlfn.NORM.DIST(AND(CL$6&gt;=$F96,CL$6&lt;=$H96)*(CK$6-$F96+1),$J96/2,$M96,TRUE))/(1-2*_xlfn.NORM.DIST(0,$J96/2,$M96,TRUE))*$D96+($K96="Steady Growth")*(AND(CL$6&gt;=$F96,CL$6&lt;=$H96)*((CL$6-$F96+1)/($J96*($J96+1)/2)*$D96))+($K96="custom")*CustCF!CF96</f>
        <v>0</v>
      </c>
      <c r="CM96" s="95">
        <f>($K96="Bell Curve")*(_xlfn.NORM.DIST(AND(CM$6&gt;=$F96,CM$6&lt;=$H96)*(CM$6-$F96+1),$J96/2,$M96,TRUE)-_xlfn.NORM.DIST(AND(CM$6&gt;=$F96,CM$6&lt;=$H96)*(CL$6-$F96+1),$J96/2,$M96,TRUE))/(1-2*_xlfn.NORM.DIST(0,$J96/2,$M96,TRUE))*$D96+($K96="Steady Growth")*(AND(CM$6&gt;=$F96,CM$6&lt;=$H96)*((CM$6-$F96+1)/($J96*($J96+1)/2)*$D96))+($K96="custom")*CustCF!CG96</f>
        <v>0</v>
      </c>
      <c r="CN96" s="95">
        <f>($K96="Bell Curve")*(_xlfn.NORM.DIST(AND(CN$6&gt;=$F96,CN$6&lt;=$H96)*(CN$6-$F96+1),$J96/2,$M96,TRUE)-_xlfn.NORM.DIST(AND(CN$6&gt;=$F96,CN$6&lt;=$H96)*(CM$6-$F96+1),$J96/2,$M96,TRUE))/(1-2*_xlfn.NORM.DIST(0,$J96/2,$M96,TRUE))*$D96+($K96="Steady Growth")*(AND(CN$6&gt;=$F96,CN$6&lt;=$H96)*((CN$6-$F96+1)/($J96*($J96+1)/2)*$D96))+($K96="custom")*CustCF!CH96</f>
        <v>0</v>
      </c>
      <c r="CO96" s="95">
        <f>($K96="Bell Curve")*(_xlfn.NORM.DIST(AND(CO$6&gt;=$F96,CO$6&lt;=$H96)*(CO$6-$F96+1),$J96/2,$M96,TRUE)-_xlfn.NORM.DIST(AND(CO$6&gt;=$F96,CO$6&lt;=$H96)*(CN$6-$F96+1),$J96/2,$M96,TRUE))/(1-2*_xlfn.NORM.DIST(0,$J96/2,$M96,TRUE))*$D96+($K96="Steady Growth")*(AND(CO$6&gt;=$F96,CO$6&lt;=$H96)*((CO$6-$F96+1)/($J96*($J96+1)/2)*$D96))+($K96="custom")*CustCF!CI96</f>
        <v>0</v>
      </c>
      <c r="CP96" s="95">
        <f>($K96="Bell Curve")*(_xlfn.NORM.DIST(AND(CP$6&gt;=$F96,CP$6&lt;=$H96)*(CP$6-$F96+1),$J96/2,$M96,TRUE)-_xlfn.NORM.DIST(AND(CP$6&gt;=$F96,CP$6&lt;=$H96)*(CO$6-$F96+1),$J96/2,$M96,TRUE))/(1-2*_xlfn.NORM.DIST(0,$J96/2,$M96,TRUE))*$D96+($K96="Steady Growth")*(AND(CP$6&gt;=$F96,CP$6&lt;=$H96)*((CP$6-$F96+1)/($J96*($J96+1)/2)*$D96))+($K96="custom")*CustCF!CJ96</f>
        <v>0</v>
      </c>
      <c r="CQ96" s="95">
        <f>($K96="Bell Curve")*(_xlfn.NORM.DIST(AND(CQ$6&gt;=$F96,CQ$6&lt;=$H96)*(CQ$6-$F96+1),$J96/2,$M96,TRUE)-_xlfn.NORM.DIST(AND(CQ$6&gt;=$F96,CQ$6&lt;=$H96)*(CP$6-$F96+1),$J96/2,$M96,TRUE))/(1-2*_xlfn.NORM.DIST(0,$J96/2,$M96,TRUE))*$D96+($K96="Steady Growth")*(AND(CQ$6&gt;=$F96,CQ$6&lt;=$H96)*((CQ$6-$F96+1)/($J96*($J96+1)/2)*$D96))+($K96="custom")*CustCF!CK96</f>
        <v>0</v>
      </c>
      <c r="CR96" s="95">
        <f>($K96="Bell Curve")*(_xlfn.NORM.DIST(AND(CR$6&gt;=$F96,CR$6&lt;=$H96)*(CR$6-$F96+1),$J96/2,$M96,TRUE)-_xlfn.NORM.DIST(AND(CR$6&gt;=$F96,CR$6&lt;=$H96)*(CQ$6-$F96+1),$J96/2,$M96,TRUE))/(1-2*_xlfn.NORM.DIST(0,$J96/2,$M96,TRUE))*$D96+($K96="Steady Growth")*(AND(CR$6&gt;=$F96,CR$6&lt;=$H96)*((CR$6-$F96+1)/($J96*($J96+1)/2)*$D96))+($K96="custom")*CustCF!CL96</f>
        <v>0</v>
      </c>
      <c r="CS96" s="95">
        <f>($K96="Bell Curve")*(_xlfn.NORM.DIST(AND(CS$6&gt;=$F96,CS$6&lt;=$H96)*(CS$6-$F96+1),$J96/2,$M96,TRUE)-_xlfn.NORM.DIST(AND(CS$6&gt;=$F96,CS$6&lt;=$H96)*(CR$6-$F96+1),$J96/2,$M96,TRUE))/(1-2*_xlfn.NORM.DIST(0,$J96/2,$M96,TRUE))*$D96+($K96="Steady Growth")*(AND(CS$6&gt;=$F96,CS$6&lt;=$H96)*((CS$6-$F96+1)/($J96*($J96+1)/2)*$D96))+($K96="custom")*CustCF!CM96</f>
        <v>0</v>
      </c>
      <c r="CT96" s="95">
        <f>($K96="Bell Curve")*(_xlfn.NORM.DIST(AND(CT$6&gt;=$F96,CT$6&lt;=$H96)*(CT$6-$F96+1),$J96/2,$M96,TRUE)-_xlfn.NORM.DIST(AND(CT$6&gt;=$F96,CT$6&lt;=$H96)*(CS$6-$F96+1),$J96/2,$M96,TRUE))/(1-2*_xlfn.NORM.DIST(0,$J96/2,$M96,TRUE))*$D96+($K96="Steady Growth")*(AND(CT$6&gt;=$F96,CT$6&lt;=$H96)*((CT$6-$F96+1)/($J96*($J96+1)/2)*$D96))+($K96="custom")*CustCF!CN96</f>
        <v>0</v>
      </c>
      <c r="CU96" s="95">
        <f>($K96="Bell Curve")*(_xlfn.NORM.DIST(AND(CU$6&gt;=$F96,CU$6&lt;=$H96)*(CU$6-$F96+1),$J96/2,$M96,TRUE)-_xlfn.NORM.DIST(AND(CU$6&gt;=$F96,CU$6&lt;=$H96)*(CT$6-$F96+1),$J96/2,$M96,TRUE))/(1-2*_xlfn.NORM.DIST(0,$J96/2,$M96,TRUE))*$D96+($K96="Steady Growth")*(AND(CU$6&gt;=$F96,CU$6&lt;=$H96)*((CU$6-$F96+1)/($J96*($J96+1)/2)*$D96))+($K96="custom")*CustCF!CO96</f>
        <v>0</v>
      </c>
      <c r="CV96" s="95">
        <f>($K96="Bell Curve")*(_xlfn.NORM.DIST(AND(CV$6&gt;=$F96,CV$6&lt;=$H96)*(CV$6-$F96+1),$J96/2,$M96,TRUE)-_xlfn.NORM.DIST(AND(CV$6&gt;=$F96,CV$6&lt;=$H96)*(CU$6-$F96+1),$J96/2,$M96,TRUE))/(1-2*_xlfn.NORM.DIST(0,$J96/2,$M96,TRUE))*$D96+($K96="Steady Growth")*(AND(CV$6&gt;=$F96,CV$6&lt;=$H96)*((CV$6-$F96+1)/($J96*($J96+1)/2)*$D96))+($K96="custom")*CustCF!CP96</f>
        <v>0</v>
      </c>
      <c r="CW96" s="95">
        <f>($K96="Bell Curve")*(_xlfn.NORM.DIST(AND(CW$6&gt;=$F96,CW$6&lt;=$H96)*(CW$6-$F96+1),$J96/2,$M96,TRUE)-_xlfn.NORM.DIST(AND(CW$6&gt;=$F96,CW$6&lt;=$H96)*(CV$6-$F96+1),$J96/2,$M96,TRUE))/(1-2*_xlfn.NORM.DIST(0,$J96/2,$M96,TRUE))*$D96+($K96="Steady Growth")*(AND(CW$6&gt;=$F96,CW$6&lt;=$H96)*((CW$6-$F96+1)/($J96*($J96+1)/2)*$D96))+($K96="custom")*CustCF!CQ96</f>
        <v>0</v>
      </c>
      <c r="CX96" s="95">
        <f>($K96="Bell Curve")*(_xlfn.NORM.DIST(AND(CX$6&gt;=$F96,CX$6&lt;=$H96)*(CX$6-$F96+1),$J96/2,$M96,TRUE)-_xlfn.NORM.DIST(AND(CX$6&gt;=$F96,CX$6&lt;=$H96)*(CW$6-$F96+1),$J96/2,$M96,TRUE))/(1-2*_xlfn.NORM.DIST(0,$J96/2,$M96,TRUE))*$D96+($K96="Steady Growth")*(AND(CX$6&gt;=$F96,CX$6&lt;=$H96)*((CX$6-$F96+1)/($J96*($J96+1)/2)*$D96))+($K96="custom")*CustCF!CR96</f>
        <v>0</v>
      </c>
      <c r="CY96" s="95">
        <f>($K96="Bell Curve")*(_xlfn.NORM.DIST(AND(CY$6&gt;=$F96,CY$6&lt;=$H96)*(CY$6-$F96+1),$J96/2,$M96,TRUE)-_xlfn.NORM.DIST(AND(CY$6&gt;=$F96,CY$6&lt;=$H96)*(CX$6-$F96+1),$J96/2,$M96,TRUE))/(1-2*_xlfn.NORM.DIST(0,$J96/2,$M96,TRUE))*$D96+($K96="Steady Growth")*(AND(CY$6&gt;=$F96,CY$6&lt;=$H96)*((CY$6-$F96+1)/($J96*($J96+1)/2)*$D96))+($K96="custom")*CustCF!CS96</f>
        <v>0</v>
      </c>
      <c r="CZ96" s="95">
        <f>($K96="Bell Curve")*(_xlfn.NORM.DIST(AND(CZ$6&gt;=$F96,CZ$6&lt;=$H96)*(CZ$6-$F96+1),$J96/2,$M96,TRUE)-_xlfn.NORM.DIST(AND(CZ$6&gt;=$F96,CZ$6&lt;=$H96)*(CY$6-$F96+1),$J96/2,$M96,TRUE))/(1-2*_xlfn.NORM.DIST(0,$J96/2,$M96,TRUE))*$D96+($K96="Steady Growth")*(AND(CZ$6&gt;=$F96,CZ$6&lt;=$H96)*((CZ$6-$F96+1)/($J96*($J96+1)/2)*$D96))+($K96="custom")*CustCF!CT96</f>
        <v>0</v>
      </c>
      <c r="DA96" s="95">
        <f>($K96="Bell Curve")*(_xlfn.NORM.DIST(AND(DA$6&gt;=$F96,DA$6&lt;=$H96)*(DA$6-$F96+1),$J96/2,$M96,TRUE)-_xlfn.NORM.DIST(AND(DA$6&gt;=$F96,DA$6&lt;=$H96)*(CZ$6-$F96+1),$J96/2,$M96,TRUE))/(1-2*_xlfn.NORM.DIST(0,$J96/2,$M96,TRUE))*$D96+($K96="Steady Growth")*(AND(DA$6&gt;=$F96,DA$6&lt;=$H96)*((DA$6-$F96+1)/($J96*($J96+1)/2)*$D96))+($K96="custom")*CustCF!CU96</f>
        <v>0</v>
      </c>
      <c r="DB96" s="95">
        <f>($K96="Bell Curve")*(_xlfn.NORM.DIST(AND(DB$6&gt;=$F96,DB$6&lt;=$H96)*(DB$6-$F96+1),$J96/2,$M96,TRUE)-_xlfn.NORM.DIST(AND(DB$6&gt;=$F96,DB$6&lt;=$H96)*(DA$6-$F96+1),$J96/2,$M96,TRUE))/(1-2*_xlfn.NORM.DIST(0,$J96/2,$M96,TRUE))*$D96+($K96="Steady Growth")*(AND(DB$6&gt;=$F96,DB$6&lt;=$H96)*((DB$6-$F96+1)/($J96*($J96+1)/2)*$D96))+($K96="custom")*CustCF!CV96</f>
        <v>0</v>
      </c>
      <c r="DC96" s="95">
        <f>($K96="Bell Curve")*(_xlfn.NORM.DIST(AND(DC$6&gt;=$F96,DC$6&lt;=$H96)*(DC$6-$F96+1),$J96/2,$M96,TRUE)-_xlfn.NORM.DIST(AND(DC$6&gt;=$F96,DC$6&lt;=$H96)*(DB$6-$F96+1),$J96/2,$M96,TRUE))/(1-2*_xlfn.NORM.DIST(0,$J96/2,$M96,TRUE))*$D96+($K96="Steady Growth")*(AND(DC$6&gt;=$F96,DC$6&lt;=$H96)*((DC$6-$F96+1)/($J96*($J96+1)/2)*$D96))+($K96="custom")*CustCF!CW96</f>
        <v>0</v>
      </c>
      <c r="DD96" s="95">
        <f>($K96="Bell Curve")*(_xlfn.NORM.DIST(AND(DD$6&gt;=$F96,DD$6&lt;=$H96)*(DD$6-$F96+1),$J96/2,$M96,TRUE)-_xlfn.NORM.DIST(AND(DD$6&gt;=$F96,DD$6&lt;=$H96)*(DC$6-$F96+1),$J96/2,$M96,TRUE))/(1-2*_xlfn.NORM.DIST(0,$J96/2,$M96,TRUE))*$D96+($K96="Steady Growth")*(AND(DD$6&gt;=$F96,DD$6&lt;=$H96)*((DD$6-$F96+1)/($J96*($J96+1)/2)*$D96))+($K96="custom")*CustCF!CX96</f>
        <v>0</v>
      </c>
      <c r="DE96" s="95">
        <f>($K96="Bell Curve")*(_xlfn.NORM.DIST(AND(DE$6&gt;=$F96,DE$6&lt;=$H96)*(DE$6-$F96+1),$J96/2,$M96,TRUE)-_xlfn.NORM.DIST(AND(DE$6&gt;=$F96,DE$6&lt;=$H96)*(DD$6-$F96+1),$J96/2,$M96,TRUE))/(1-2*_xlfn.NORM.DIST(0,$J96/2,$M96,TRUE))*$D96+($K96="Steady Growth")*(AND(DE$6&gt;=$F96,DE$6&lt;=$H96)*((DE$6-$F96+1)/($J96*($J96+1)/2)*$D96))+($K96="custom")*CustCF!CY96</f>
        <v>0</v>
      </c>
      <c r="DF96" s="95">
        <f>($K96="Bell Curve")*(_xlfn.NORM.DIST(AND(DF$6&gt;=$F96,DF$6&lt;=$H96)*(DF$6-$F96+1),$J96/2,$M96,TRUE)-_xlfn.NORM.DIST(AND(DF$6&gt;=$F96,DF$6&lt;=$H96)*(DE$6-$F96+1),$J96/2,$M96,TRUE))/(1-2*_xlfn.NORM.DIST(0,$J96/2,$M96,TRUE))*$D96+($K96="Steady Growth")*(AND(DF$6&gt;=$F96,DF$6&lt;=$H96)*((DF$6-$F96+1)/($J96*($J96+1)/2)*$D96))+($K96="custom")*CustCF!CZ96</f>
        <v>0</v>
      </c>
      <c r="DG96" s="95">
        <f>($K96="Bell Curve")*(_xlfn.NORM.DIST(AND(DG$6&gt;=$F96,DG$6&lt;=$H96)*(DG$6-$F96+1),$J96/2,$M96,TRUE)-_xlfn.NORM.DIST(AND(DG$6&gt;=$F96,DG$6&lt;=$H96)*(DF$6-$F96+1),$J96/2,$M96,TRUE))/(1-2*_xlfn.NORM.DIST(0,$J96/2,$M96,TRUE))*$D96+($K96="Steady Growth")*(AND(DG$6&gt;=$F96,DG$6&lt;=$H96)*((DG$6-$F96+1)/($J96*($J96+1)/2)*$D96))+($K96="custom")*CustCF!DA96</f>
        <v>0</v>
      </c>
      <c r="DH96" s="95">
        <f>($K96="Bell Curve")*(_xlfn.NORM.DIST(AND(DH$6&gt;=$F96,DH$6&lt;=$H96)*(DH$6-$F96+1),$J96/2,$M96,TRUE)-_xlfn.NORM.DIST(AND(DH$6&gt;=$F96,DH$6&lt;=$H96)*(DG$6-$F96+1),$J96/2,$M96,TRUE))/(1-2*_xlfn.NORM.DIST(0,$J96/2,$M96,TRUE))*$D96+($K96="Steady Growth")*(AND(DH$6&gt;=$F96,DH$6&lt;=$H96)*((DH$6-$F96+1)/($J96*($J96+1)/2)*$D96))+($K96="custom")*CustCF!DB96</f>
        <v>0</v>
      </c>
      <c r="DI96" s="95">
        <f>($K96="Bell Curve")*(_xlfn.NORM.DIST(AND(DI$6&gt;=$F96,DI$6&lt;=$H96)*(DI$6-$F96+1),$J96/2,$M96,TRUE)-_xlfn.NORM.DIST(AND(DI$6&gt;=$F96,DI$6&lt;=$H96)*(DH$6-$F96+1),$J96/2,$M96,TRUE))/(1-2*_xlfn.NORM.DIST(0,$J96/2,$M96,TRUE))*$D96+($K96="Steady Growth")*(AND(DI$6&gt;=$F96,DI$6&lt;=$H96)*((DI$6-$F96+1)/($J96*($J96+1)/2)*$D96))+($K96="custom")*CustCF!DC96</f>
        <v>0</v>
      </c>
      <c r="DJ96" s="95">
        <f>($K96="Bell Curve")*(_xlfn.NORM.DIST(AND(DJ$6&gt;=$F96,DJ$6&lt;=$H96)*(DJ$6-$F96+1),$J96/2,$M96,TRUE)-_xlfn.NORM.DIST(AND(DJ$6&gt;=$F96,DJ$6&lt;=$H96)*(DI$6-$F96+1),$J96/2,$M96,TRUE))/(1-2*_xlfn.NORM.DIST(0,$J96/2,$M96,TRUE))*$D96+($K96="Steady Growth")*(AND(DJ$6&gt;=$F96,DJ$6&lt;=$H96)*((DJ$6-$F96+1)/($J96*($J96+1)/2)*$D96))+($K96="custom")*CustCF!DD96</f>
        <v>0</v>
      </c>
      <c r="DK96" s="95">
        <f>($K96="Bell Curve")*(_xlfn.NORM.DIST(AND(DK$6&gt;=$F96,DK$6&lt;=$H96)*(DK$6-$F96+1),$J96/2,$M96,TRUE)-_xlfn.NORM.DIST(AND(DK$6&gt;=$F96,DK$6&lt;=$H96)*(DJ$6-$F96+1),$J96/2,$M96,TRUE))/(1-2*_xlfn.NORM.DIST(0,$J96/2,$M96,TRUE))*$D96+($K96="Steady Growth")*(AND(DK$6&gt;=$F96,DK$6&lt;=$H96)*((DK$6-$F96+1)/($J96*($J96+1)/2)*$D96))+($K96="custom")*CustCF!DE96</f>
        <v>0</v>
      </c>
      <c r="DL96" s="95">
        <f>($K96="Bell Curve")*(_xlfn.NORM.DIST(AND(DL$6&gt;=$F96,DL$6&lt;=$H96)*(DL$6-$F96+1),$J96/2,$M96,TRUE)-_xlfn.NORM.DIST(AND(DL$6&gt;=$F96,DL$6&lt;=$H96)*(DK$6-$F96+1),$J96/2,$M96,TRUE))/(1-2*_xlfn.NORM.DIST(0,$J96/2,$M96,TRUE))*$D96+($K96="Steady Growth")*(AND(DL$6&gt;=$F96,DL$6&lt;=$H96)*((DL$6-$F96+1)/($J96*($J96+1)/2)*$D96))+($K96="custom")*CustCF!DF96</f>
        <v>0</v>
      </c>
      <c r="DM96" s="95">
        <f>($K96="Bell Curve")*(_xlfn.NORM.DIST(AND(DM$6&gt;=$F96,DM$6&lt;=$H96)*(DM$6-$F96+1),$J96/2,$M96,TRUE)-_xlfn.NORM.DIST(AND(DM$6&gt;=$F96,DM$6&lt;=$H96)*(DL$6-$F96+1),$J96/2,$M96,TRUE))/(1-2*_xlfn.NORM.DIST(0,$J96/2,$M96,TRUE))*$D96+($K96="Steady Growth")*(AND(DM$6&gt;=$F96,DM$6&lt;=$H96)*((DM$6-$F96+1)/($J96*($J96+1)/2)*$D96))+($K96="custom")*CustCF!DG96</f>
        <v>0</v>
      </c>
      <c r="DN96" s="95">
        <f>($K96="Bell Curve")*(_xlfn.NORM.DIST(AND(DN$6&gt;=$F96,DN$6&lt;=$H96)*(DN$6-$F96+1),$J96/2,$M96,TRUE)-_xlfn.NORM.DIST(AND(DN$6&gt;=$F96,DN$6&lt;=$H96)*(DM$6-$F96+1),$J96/2,$M96,TRUE))/(1-2*_xlfn.NORM.DIST(0,$J96/2,$M96,TRUE))*$D96+($K96="Steady Growth")*(AND(DN$6&gt;=$F96,DN$6&lt;=$H96)*((DN$6-$F96+1)/($J96*($J96+1)/2)*$D96))+($K96="custom")*CustCF!DH96</f>
        <v>0</v>
      </c>
      <c r="DO96" s="95">
        <f>($K96="Bell Curve")*(_xlfn.NORM.DIST(AND(DO$6&gt;=$F96,DO$6&lt;=$H96)*(DO$6-$F96+1),$J96/2,$M96,TRUE)-_xlfn.NORM.DIST(AND(DO$6&gt;=$F96,DO$6&lt;=$H96)*(DN$6-$F96+1),$J96/2,$M96,TRUE))/(1-2*_xlfn.NORM.DIST(0,$J96/2,$M96,TRUE))*$D96+($K96="Steady Growth")*(AND(DO$6&gt;=$F96,DO$6&lt;=$H96)*((DO$6-$F96+1)/($J96*($J96+1)/2)*$D96))+($K96="custom")*CustCF!DI96</f>
        <v>0</v>
      </c>
      <c r="DP96" s="95">
        <f>($K96="Bell Curve")*(_xlfn.NORM.DIST(AND(DP$6&gt;=$F96,DP$6&lt;=$H96)*(DP$6-$F96+1),$J96/2,$M96,TRUE)-_xlfn.NORM.DIST(AND(DP$6&gt;=$F96,DP$6&lt;=$H96)*(DO$6-$F96+1),$J96/2,$M96,TRUE))/(1-2*_xlfn.NORM.DIST(0,$J96/2,$M96,TRUE))*$D96+($K96="Steady Growth")*(AND(DP$6&gt;=$F96,DP$6&lt;=$H96)*((DP$6-$F96+1)/($J96*($J96+1)/2)*$D96))+($K96="custom")*CustCF!DJ96</f>
        <v>0</v>
      </c>
      <c r="DQ96" s="95">
        <f>($K96="Bell Curve")*(_xlfn.NORM.DIST(AND(DQ$6&gt;=$F96,DQ$6&lt;=$H96)*(DQ$6-$F96+1),$J96/2,$M96,TRUE)-_xlfn.NORM.DIST(AND(DQ$6&gt;=$F96,DQ$6&lt;=$H96)*(DP$6-$F96+1),$J96/2,$M96,TRUE))/(1-2*_xlfn.NORM.DIST(0,$J96/2,$M96,TRUE))*$D96+($K96="Steady Growth")*(AND(DQ$6&gt;=$F96,DQ$6&lt;=$H96)*((DQ$6-$F96+1)/($J96*($J96+1)/2)*$D96))+($K96="custom")*CustCF!DK96</f>
        <v>0</v>
      </c>
      <c r="DR96" s="95">
        <f>($K96="Bell Curve")*(_xlfn.NORM.DIST(AND(DR$6&gt;=$F96,DR$6&lt;=$H96)*(DR$6-$F96+1),$J96/2,$M96,TRUE)-_xlfn.NORM.DIST(AND(DR$6&gt;=$F96,DR$6&lt;=$H96)*(DQ$6-$F96+1),$J96/2,$M96,TRUE))/(1-2*_xlfn.NORM.DIST(0,$J96/2,$M96,TRUE))*$D96+($K96="Steady Growth")*(AND(DR$6&gt;=$F96,DR$6&lt;=$H96)*((DR$6-$F96+1)/($J96*($J96+1)/2)*$D96))+($K96="custom")*CustCF!DL96</f>
        <v>0</v>
      </c>
      <c r="DS96" s="95">
        <f>($K96="Bell Curve")*(_xlfn.NORM.DIST(AND(DS$6&gt;=$F96,DS$6&lt;=$H96)*(DS$6-$F96+1),$J96/2,$M96,TRUE)-_xlfn.NORM.DIST(AND(DS$6&gt;=$F96,DS$6&lt;=$H96)*(DR$6-$F96+1),$J96/2,$M96,TRUE))/(1-2*_xlfn.NORM.DIST(0,$J96/2,$M96,TRUE))*$D96+($K96="Steady Growth")*(AND(DS$6&gt;=$F96,DS$6&lt;=$H96)*((DS$6-$F96+1)/($J96*($J96+1)/2)*$D96))+($K96="custom")*CustCF!DM96</f>
        <v>0</v>
      </c>
      <c r="DT96" s="95">
        <f>($K96="Bell Curve")*(_xlfn.NORM.DIST(AND(DT$6&gt;=$F96,DT$6&lt;=$H96)*(DT$6-$F96+1),$J96/2,$M96,TRUE)-_xlfn.NORM.DIST(AND(DT$6&gt;=$F96,DT$6&lt;=$H96)*(DS$6-$F96+1),$J96/2,$M96,TRUE))/(1-2*_xlfn.NORM.DIST(0,$J96/2,$M96,TRUE))*$D96+($K96="Steady Growth")*(AND(DT$6&gt;=$F96,DT$6&lt;=$H96)*((DT$6-$F96+1)/($J96*($J96+1)/2)*$D96))+($K96="custom")*CustCF!DN96</f>
        <v>0</v>
      </c>
      <c r="DU96" s="95">
        <f>($K96="Bell Curve")*(_xlfn.NORM.DIST(AND(DU$6&gt;=$F96,DU$6&lt;=$H96)*(DU$6-$F96+1),$J96/2,$M96,TRUE)-_xlfn.NORM.DIST(AND(DU$6&gt;=$F96,DU$6&lt;=$H96)*(DT$6-$F96+1),$J96/2,$M96,TRUE))/(1-2*_xlfn.NORM.DIST(0,$J96/2,$M96,TRUE))*$D96+($K96="Steady Growth")*(AND(DU$6&gt;=$F96,DU$6&lt;=$H96)*((DU$6-$F96+1)/($J96*($J96+1)/2)*$D96))+($K96="custom")*CustCF!DO96</f>
        <v>0</v>
      </c>
      <c r="DV96" s="95">
        <f>($K96="Bell Curve")*(_xlfn.NORM.DIST(AND(DV$6&gt;=$F96,DV$6&lt;=$H96)*(DV$6-$F96+1),$J96/2,$M96,TRUE)-_xlfn.NORM.DIST(AND(DV$6&gt;=$F96,DV$6&lt;=$H96)*(DU$6-$F96+1),$J96/2,$M96,TRUE))/(1-2*_xlfn.NORM.DIST(0,$J96/2,$M96,TRUE))*$D96+($K96="Steady Growth")*(AND(DV$6&gt;=$F96,DV$6&lt;=$H96)*((DV$6-$F96+1)/($J96*($J96+1)/2)*$D96))+($K96="custom")*CustCF!DP96</f>
        <v>0</v>
      </c>
      <c r="DW96" s="95">
        <f>($K96="Bell Curve")*(_xlfn.NORM.DIST(AND(DW$6&gt;=$F96,DW$6&lt;=$H96)*(DW$6-$F96+1),$J96/2,$M96,TRUE)-_xlfn.NORM.DIST(AND(DW$6&gt;=$F96,DW$6&lt;=$H96)*(DV$6-$F96+1),$J96/2,$M96,TRUE))/(1-2*_xlfn.NORM.DIST(0,$J96/2,$M96,TRUE))*$D96+($K96="Steady Growth")*(AND(DW$6&gt;=$F96,DW$6&lt;=$H96)*((DW$6-$F96+1)/($J96*($J96+1)/2)*$D96))+($K96="custom")*CustCF!DQ96</f>
        <v>0</v>
      </c>
      <c r="DX96" s="95">
        <f>($K96="Bell Curve")*(_xlfn.NORM.DIST(AND(DX$6&gt;=$F96,DX$6&lt;=$H96)*(DX$6-$F96+1),$J96/2,$M96,TRUE)-_xlfn.NORM.DIST(AND(DX$6&gt;=$F96,DX$6&lt;=$H96)*(DW$6-$F96+1),$J96/2,$M96,TRUE))/(1-2*_xlfn.NORM.DIST(0,$J96/2,$M96,TRUE))*$D96+($K96="Steady Growth")*(AND(DX$6&gt;=$F96,DX$6&lt;=$H96)*((DX$6-$F96+1)/($J96*($J96+1)/2)*$D96))+($K96="custom")*CustCF!DR96</f>
        <v>0</v>
      </c>
      <c r="DY96" s="95">
        <f>($K96="Bell Curve")*(_xlfn.NORM.DIST(AND(DY$6&gt;=$F96,DY$6&lt;=$H96)*(DY$6-$F96+1),$J96/2,$M96,TRUE)-_xlfn.NORM.DIST(AND(DY$6&gt;=$F96,DY$6&lt;=$H96)*(DX$6-$F96+1),$J96/2,$M96,TRUE))/(1-2*_xlfn.NORM.DIST(0,$J96/2,$M96,TRUE))*$D96+($K96="Steady Growth")*(AND(DY$6&gt;=$F96,DY$6&lt;=$H96)*((DY$6-$F96+1)/($J96*($J96+1)/2)*$D96))+($K96="custom")*CustCF!DS96</f>
        <v>0</v>
      </c>
      <c r="DZ96" s="95">
        <f>($K96="Bell Curve")*(_xlfn.NORM.DIST(AND(DZ$6&gt;=$F96,DZ$6&lt;=$H96)*(DZ$6-$F96+1),$J96/2,$M96,TRUE)-_xlfn.NORM.DIST(AND(DZ$6&gt;=$F96,DZ$6&lt;=$H96)*(DY$6-$F96+1),$J96/2,$M96,TRUE))/(1-2*_xlfn.NORM.DIST(0,$J96/2,$M96,TRUE))*$D96+($K96="Steady Growth")*(AND(DZ$6&gt;=$F96,DZ$6&lt;=$H96)*((DZ$6-$F96+1)/($J96*($J96+1)/2)*$D96))+($K96="custom")*CustCF!DT96</f>
        <v>0</v>
      </c>
      <c r="EA96" s="95">
        <f>($K96="Bell Curve")*(_xlfn.NORM.DIST(AND(EA$6&gt;=$F96,EA$6&lt;=$H96)*(EA$6-$F96+1),$J96/2,$M96,TRUE)-_xlfn.NORM.DIST(AND(EA$6&gt;=$F96,EA$6&lt;=$H96)*(DZ$6-$F96+1),$J96/2,$M96,TRUE))/(1-2*_xlfn.NORM.DIST(0,$J96/2,$M96,TRUE))*$D96+($K96="Steady Growth")*(AND(EA$6&gt;=$F96,EA$6&lt;=$H96)*((EA$6-$F96+1)/($J96*($J96+1)/2)*$D96))+($K96="custom")*CustCF!DU96</f>
        <v>0</v>
      </c>
      <c r="EB96" s="95">
        <f>($K96="Bell Curve")*(_xlfn.NORM.DIST(AND(EB$6&gt;=$F96,EB$6&lt;=$H96)*(EB$6-$F96+1),$J96/2,$M96,TRUE)-_xlfn.NORM.DIST(AND(EB$6&gt;=$F96,EB$6&lt;=$H96)*(EA$6-$F96+1),$J96/2,$M96,TRUE))/(1-2*_xlfn.NORM.DIST(0,$J96/2,$M96,TRUE))*$D96+($K96="Steady Growth")*(AND(EB$6&gt;=$F96,EB$6&lt;=$H96)*((EB$6-$F96+1)/($J96*($J96+1)/2)*$D96))+($K96="custom")*CustCF!DV96</f>
        <v>0</v>
      </c>
      <c r="EC96" s="95">
        <f>($K96="Bell Curve")*(_xlfn.NORM.DIST(AND(EC$6&gt;=$F96,EC$6&lt;=$H96)*(EC$6-$F96+1),$J96/2,$M96,TRUE)-_xlfn.NORM.DIST(AND(EC$6&gt;=$F96,EC$6&lt;=$H96)*(EB$6-$F96+1),$J96/2,$M96,TRUE))/(1-2*_xlfn.NORM.DIST(0,$J96/2,$M96,TRUE))*$D96+($K96="Steady Growth")*(AND(EC$6&gt;=$F96,EC$6&lt;=$H96)*((EC$6-$F96+1)/($J96*($J96+1)/2)*$D96))+($K96="custom")*CustCF!DW96</f>
        <v>0</v>
      </c>
      <c r="ED96" s="95">
        <f>($K96="Bell Curve")*(_xlfn.NORM.DIST(AND(ED$6&gt;=$F96,ED$6&lt;=$H96)*(ED$6-$F96+1),$J96/2,$M96,TRUE)-_xlfn.NORM.DIST(AND(ED$6&gt;=$F96,ED$6&lt;=$H96)*(EC$6-$F96+1),$J96/2,$M96,TRUE))/(1-2*_xlfn.NORM.DIST(0,$J96/2,$M96,TRUE))*$D96+($K96="Steady Growth")*(AND(ED$6&gt;=$F96,ED$6&lt;=$H96)*((ED$6-$F96+1)/($J96*($J96+1)/2)*$D96))+($K96="custom")*CustCF!DX96</f>
        <v>0</v>
      </c>
      <c r="EE96" s="95">
        <f>($K96="Bell Curve")*(_xlfn.NORM.DIST(AND(EE$6&gt;=$F96,EE$6&lt;=$H96)*(EE$6-$F96+1),$J96/2,$M96,TRUE)-_xlfn.NORM.DIST(AND(EE$6&gt;=$F96,EE$6&lt;=$H96)*(ED$6-$F96+1),$J96/2,$M96,TRUE))/(1-2*_xlfn.NORM.DIST(0,$J96/2,$M96,TRUE))*$D96+($K96="Steady Growth")*(AND(EE$6&gt;=$F96,EE$6&lt;=$H96)*((EE$6-$F96+1)/($J96*($J96+1)/2)*$D96))+($K96="custom")*CustCF!DY96</f>
        <v>0</v>
      </c>
      <c r="EF96" s="95">
        <f>($K96="Bell Curve")*(_xlfn.NORM.DIST(AND(EF$6&gt;=$F96,EF$6&lt;=$H96)*(EF$6-$F96+1),$J96/2,$M96,TRUE)-_xlfn.NORM.DIST(AND(EF$6&gt;=$F96,EF$6&lt;=$H96)*(EE$6-$F96+1),$J96/2,$M96,TRUE))/(1-2*_xlfn.NORM.DIST(0,$J96/2,$M96,TRUE))*$D96+($K96="Steady Growth")*(AND(EF$6&gt;=$F96,EF$6&lt;=$H96)*((EF$6-$F96+1)/($J96*($J96+1)/2)*$D96))+($K96="custom")*CustCF!DZ96</f>
        <v>0</v>
      </c>
      <c r="EG96" s="95">
        <f>($K96="Bell Curve")*(_xlfn.NORM.DIST(AND(EG$6&gt;=$F96,EG$6&lt;=$H96)*(EG$6-$F96+1),$J96/2,$M96,TRUE)-_xlfn.NORM.DIST(AND(EG$6&gt;=$F96,EG$6&lt;=$H96)*(EF$6-$F96+1),$J96/2,$M96,TRUE))/(1-2*_xlfn.NORM.DIST(0,$J96/2,$M96,TRUE))*$D96+($K96="Steady Growth")*(AND(EG$6&gt;=$F96,EG$6&lt;=$H96)*((EG$6-$F96+1)/($J96*($J96+1)/2)*$D96))+($K96="custom")*CustCF!EA96</f>
        <v>0</v>
      </c>
      <c r="EH96" s="95">
        <f>($K96="Bell Curve")*(_xlfn.NORM.DIST(AND(EH$6&gt;=$F96,EH$6&lt;=$H96)*(EH$6-$F96+1),$J96/2,$M96,TRUE)-_xlfn.NORM.DIST(AND(EH$6&gt;=$F96,EH$6&lt;=$H96)*(EG$6-$F96+1),$J96/2,$M96,TRUE))/(1-2*_xlfn.NORM.DIST(0,$J96/2,$M96,TRUE))*$D96+($K96="Steady Growth")*(AND(EH$6&gt;=$F96,EH$6&lt;=$H96)*((EH$6-$F96+1)/($J96*($J96+1)/2)*$D96))+($K96="custom")*CustCF!EB96</f>
        <v>0</v>
      </c>
      <c r="EI96" s="95">
        <f>($K96="Bell Curve")*(_xlfn.NORM.DIST(AND(EI$6&gt;=$F96,EI$6&lt;=$H96)*(EI$6-$F96+1),$J96/2,$M96,TRUE)-_xlfn.NORM.DIST(AND(EI$6&gt;=$F96,EI$6&lt;=$H96)*(EH$6-$F96+1),$J96/2,$M96,TRUE))/(1-2*_xlfn.NORM.DIST(0,$J96/2,$M96,TRUE))*$D96+($K96="Steady Growth")*(AND(EI$6&gt;=$F96,EI$6&lt;=$H96)*((EI$6-$F96+1)/($J96*($J96+1)/2)*$D96))+($K96="custom")*CustCF!EC96</f>
        <v>0</v>
      </c>
      <c r="EJ96" s="95">
        <f>($K96="Bell Curve")*(_xlfn.NORM.DIST(AND(EJ$6&gt;=$F96,EJ$6&lt;=$H96)*(EJ$6-$F96+1),$J96/2,$M96,TRUE)-_xlfn.NORM.DIST(AND(EJ$6&gt;=$F96,EJ$6&lt;=$H96)*(EI$6-$F96+1),$J96/2,$M96,TRUE))/(1-2*_xlfn.NORM.DIST(0,$J96/2,$M96,TRUE))*$D96+($K96="Steady Growth")*(AND(EJ$6&gt;=$F96,EJ$6&lt;=$H96)*((EJ$6-$F96+1)/($J96*($J96+1)/2)*$D96))+($K96="custom")*CustCF!ED96</f>
        <v>0</v>
      </c>
      <c r="EK96" s="95">
        <f>($K96="Bell Curve")*(_xlfn.NORM.DIST(AND(EK$6&gt;=$F96,EK$6&lt;=$H96)*(EK$6-$F96+1),$J96/2,$M96,TRUE)-_xlfn.NORM.DIST(AND(EK$6&gt;=$F96,EK$6&lt;=$H96)*(EJ$6-$F96+1),$J96/2,$M96,TRUE))/(1-2*_xlfn.NORM.DIST(0,$J96/2,$M96,TRUE))*$D96+($K96="Steady Growth")*(AND(EK$6&gt;=$F96,EK$6&lt;=$H96)*((EK$6-$F96+1)/($J96*($J96+1)/2)*$D96))+($K96="custom")*CustCF!EE96</f>
        <v>0</v>
      </c>
      <c r="EL96" s="95">
        <f>($K96="Bell Curve")*(_xlfn.NORM.DIST(AND(EL$6&gt;=$F96,EL$6&lt;=$H96)*(EL$6-$F96+1),$J96/2,$M96,TRUE)-_xlfn.NORM.DIST(AND(EL$6&gt;=$F96,EL$6&lt;=$H96)*(EK$6-$F96+1),$J96/2,$M96,TRUE))/(1-2*_xlfn.NORM.DIST(0,$J96/2,$M96,TRUE))*$D96+($K96="Steady Growth")*(AND(EL$6&gt;=$F96,EL$6&lt;=$H96)*((EL$6-$F96+1)/($J96*($J96+1)/2)*$D96))+($K96="custom")*CustCF!EF96</f>
        <v>0</v>
      </c>
      <c r="EM96" s="95">
        <f>($K96="Bell Curve")*(_xlfn.NORM.DIST(AND(EM$6&gt;=$F96,EM$6&lt;=$H96)*(EM$6-$F96+1),$J96/2,$M96,TRUE)-_xlfn.NORM.DIST(AND(EM$6&gt;=$F96,EM$6&lt;=$H96)*(EL$6-$F96+1),$J96/2,$M96,TRUE))/(1-2*_xlfn.NORM.DIST(0,$J96/2,$M96,TRUE))*$D96+($K96="Steady Growth")*(AND(EM$6&gt;=$F96,EM$6&lt;=$H96)*((EM$6-$F96+1)/($J96*($J96+1)/2)*$D96))+($K96="custom")*CustCF!EG96</f>
        <v>0</v>
      </c>
      <c r="EN96" s="95">
        <f>($K96="Bell Curve")*(_xlfn.NORM.DIST(AND(EN$6&gt;=$F96,EN$6&lt;=$H96)*(EN$6-$F96+1),$J96/2,$M96,TRUE)-_xlfn.NORM.DIST(AND(EN$6&gt;=$F96,EN$6&lt;=$H96)*(EM$6-$F96+1),$J96/2,$M96,TRUE))/(1-2*_xlfn.NORM.DIST(0,$J96/2,$M96,TRUE))*$D96+($K96="Steady Growth")*(AND(EN$6&gt;=$F96,EN$6&lt;=$H96)*((EN$6-$F96+1)/($J96*($J96+1)/2)*$D96))+($K96="custom")*CustCF!EH96</f>
        <v>0</v>
      </c>
      <c r="EO96" s="95">
        <f>($K96="Bell Curve")*(_xlfn.NORM.DIST(AND(EO$6&gt;=$F96,EO$6&lt;=$H96)*(EO$6-$F96+1),$J96/2,$M96,TRUE)-_xlfn.NORM.DIST(AND(EO$6&gt;=$F96,EO$6&lt;=$H96)*(EN$6-$F96+1),$J96/2,$M96,TRUE))/(1-2*_xlfn.NORM.DIST(0,$J96/2,$M96,TRUE))*$D96+($K96="Steady Growth")*(AND(EO$6&gt;=$F96,EO$6&lt;=$H96)*((EO$6-$F96+1)/($J96*($J96+1)/2)*$D96))+($K96="custom")*CustCF!EI96</f>
        <v>0</v>
      </c>
      <c r="EP96" s="95">
        <f>($K96="Bell Curve")*(_xlfn.NORM.DIST(AND(EP$6&gt;=$F96,EP$6&lt;=$H96)*(EP$6-$F96+1),$J96/2,$M96,TRUE)-_xlfn.NORM.DIST(AND(EP$6&gt;=$F96,EP$6&lt;=$H96)*(EO$6-$F96+1),$J96/2,$M96,TRUE))/(1-2*_xlfn.NORM.DIST(0,$J96/2,$M96,TRUE))*$D96+($K96="Steady Growth")*(AND(EP$6&gt;=$F96,EP$6&lt;=$H96)*((EP$6-$F96+1)/($J96*($J96+1)/2)*$D96))+($K96="custom")*CustCF!EJ96</f>
        <v>0</v>
      </c>
      <c r="EQ96" s="95">
        <f>($K96="Bell Curve")*(_xlfn.NORM.DIST(AND(EQ$6&gt;=$F96,EQ$6&lt;=$H96)*(EQ$6-$F96+1),$J96/2,$M96,TRUE)-_xlfn.NORM.DIST(AND(EQ$6&gt;=$F96,EQ$6&lt;=$H96)*(EP$6-$F96+1),$J96/2,$M96,TRUE))/(1-2*_xlfn.NORM.DIST(0,$J96/2,$M96,TRUE))*$D96+($K96="Steady Growth")*(AND(EQ$6&gt;=$F96,EQ$6&lt;=$H96)*((EQ$6-$F96+1)/($J96*($J96+1)/2)*$D96))+($K96="custom")*CustCF!EK96</f>
        <v>0</v>
      </c>
      <c r="ER96" s="95">
        <f>($K96="Bell Curve")*(_xlfn.NORM.DIST(AND(ER$6&gt;=$F96,ER$6&lt;=$H96)*(ER$6-$F96+1),$J96/2,$M96,TRUE)-_xlfn.NORM.DIST(AND(ER$6&gt;=$F96,ER$6&lt;=$H96)*(EQ$6-$F96+1),$J96/2,$M96,TRUE))/(1-2*_xlfn.NORM.DIST(0,$J96/2,$M96,TRUE))*$D96+($K96="Steady Growth")*(AND(ER$6&gt;=$F96,ER$6&lt;=$H96)*((ER$6-$F96+1)/($J96*($J96+1)/2)*$D96))+($K96="custom")*CustCF!EL96</f>
        <v>0</v>
      </c>
      <c r="ES96" s="95">
        <f>($K96="Bell Curve")*(_xlfn.NORM.DIST(AND(ES$6&gt;=$F96,ES$6&lt;=$H96)*(ES$6-$F96+1),$J96/2,$M96,TRUE)-_xlfn.NORM.DIST(AND(ES$6&gt;=$F96,ES$6&lt;=$H96)*(ER$6-$F96+1),$J96/2,$M96,TRUE))/(1-2*_xlfn.NORM.DIST(0,$J96/2,$M96,TRUE))*$D96+($K96="Steady Growth")*(AND(ES$6&gt;=$F96,ES$6&lt;=$H96)*((ES$6-$F96+1)/($J96*($J96+1)/2)*$D96))+($K96="custom")*CustCF!EM96</f>
        <v>0</v>
      </c>
      <c r="ET96" s="95">
        <f>($K96="Bell Curve")*(_xlfn.NORM.DIST(AND(ET$6&gt;=$F96,ET$6&lt;=$H96)*(ET$6-$F96+1),$J96/2,$M96,TRUE)-_xlfn.NORM.DIST(AND(ET$6&gt;=$F96,ET$6&lt;=$H96)*(ES$6-$F96+1),$J96/2,$M96,TRUE))/(1-2*_xlfn.NORM.DIST(0,$J96/2,$M96,TRUE))*$D96+($K96="Steady Growth")*(AND(ET$6&gt;=$F96,ET$6&lt;=$H96)*((ET$6-$F96+1)/($J96*($J96+1)/2)*$D96))+($K96="custom")*CustCF!EN96</f>
        <v>0</v>
      </c>
      <c r="EU96" s="95">
        <f>($K96="Bell Curve")*(_xlfn.NORM.DIST(AND(EU$6&gt;=$F96,EU$6&lt;=$H96)*(EU$6-$F96+1),$J96/2,$M96,TRUE)-_xlfn.NORM.DIST(AND(EU$6&gt;=$F96,EU$6&lt;=$H96)*(ET$6-$F96+1),$J96/2,$M96,TRUE))/(1-2*_xlfn.NORM.DIST(0,$J96/2,$M96,TRUE))*$D96+($K96="Steady Growth")*(AND(EU$6&gt;=$F96,EU$6&lt;=$H96)*((EU$6-$F96+1)/($J96*($J96+1)/2)*$D96))+($K96="custom")*CustCF!EO96</f>
        <v>0</v>
      </c>
      <c r="EV96" s="95">
        <f>($K96="Bell Curve")*(_xlfn.NORM.DIST(AND(EV$6&gt;=$F96,EV$6&lt;=$H96)*(EV$6-$F96+1),$J96/2,$M96,TRUE)-_xlfn.NORM.DIST(AND(EV$6&gt;=$F96,EV$6&lt;=$H96)*(EU$6-$F96+1),$J96/2,$M96,TRUE))/(1-2*_xlfn.NORM.DIST(0,$J96/2,$M96,TRUE))*$D96+($K96="Steady Growth")*(AND(EV$6&gt;=$F96,EV$6&lt;=$H96)*((EV$6-$F96+1)/($J96*($J96+1)/2)*$D96))+($K96="custom")*CustCF!EP96</f>
        <v>0</v>
      </c>
      <c r="EW96" s="95">
        <f>($K96="Bell Curve")*(_xlfn.NORM.DIST(AND(EW$6&gt;=$F96,EW$6&lt;=$H96)*(EW$6-$F96+1),$J96/2,$M96,TRUE)-_xlfn.NORM.DIST(AND(EW$6&gt;=$F96,EW$6&lt;=$H96)*(EV$6-$F96+1),$J96/2,$M96,TRUE))/(1-2*_xlfn.NORM.DIST(0,$J96/2,$M96,TRUE))*$D96+($K96="Steady Growth")*(AND(EW$6&gt;=$F96,EW$6&lt;=$H96)*((EW$6-$F96+1)/($J96*($J96+1)/2)*$D96))+($K96="custom")*CustCF!EQ96</f>
        <v>0</v>
      </c>
      <c r="EX96" s="95">
        <f>($K96="Bell Curve")*(_xlfn.NORM.DIST(AND(EX$6&gt;=$F96,EX$6&lt;=$H96)*(EX$6-$F96+1),$J96/2,$M96,TRUE)-_xlfn.NORM.DIST(AND(EX$6&gt;=$F96,EX$6&lt;=$H96)*(EW$6-$F96+1),$J96/2,$M96,TRUE))/(1-2*_xlfn.NORM.DIST(0,$J96/2,$M96,TRUE))*$D96+($K96="Steady Growth")*(AND(EX$6&gt;=$F96,EX$6&lt;=$H96)*((EX$6-$F96+1)/($J96*($J96+1)/2)*$D96))+($K96="custom")*CustCF!ER96</f>
        <v>0</v>
      </c>
      <c r="EY96" s="95">
        <f>($K96="Bell Curve")*(_xlfn.NORM.DIST(AND(EY$6&gt;=$F96,EY$6&lt;=$H96)*(EY$6-$F96+1),$J96/2,$M96,TRUE)-_xlfn.NORM.DIST(AND(EY$6&gt;=$F96,EY$6&lt;=$H96)*(EX$6-$F96+1),$J96/2,$M96,TRUE))/(1-2*_xlfn.NORM.DIST(0,$J96/2,$M96,TRUE))*$D96+($K96="Steady Growth")*(AND(EY$6&gt;=$F96,EY$6&lt;=$H96)*((EY$6-$F96+1)/($J96*($J96+1)/2)*$D96))+($K96="custom")*CustCF!ES96</f>
        <v>0</v>
      </c>
      <c r="EZ96" s="95">
        <f>($K96="Bell Curve")*(_xlfn.NORM.DIST(AND(EZ$6&gt;=$F96,EZ$6&lt;=$H96)*(EZ$6-$F96+1),$J96/2,$M96,TRUE)-_xlfn.NORM.DIST(AND(EZ$6&gt;=$F96,EZ$6&lt;=$H96)*(EY$6-$F96+1),$J96/2,$M96,TRUE))/(1-2*_xlfn.NORM.DIST(0,$J96/2,$M96,TRUE))*$D96+($K96="Steady Growth")*(AND(EZ$6&gt;=$F96,EZ$6&lt;=$H96)*((EZ$6-$F96+1)/($J96*($J96+1)/2)*$D96))+($K96="custom")*CustCF!ET96</f>
        <v>0</v>
      </c>
      <c r="FA96" s="95">
        <f>($K96="Bell Curve")*(_xlfn.NORM.DIST(AND(FA$6&gt;=$F96,FA$6&lt;=$H96)*(FA$6-$F96+1),$J96/2,$M96,TRUE)-_xlfn.NORM.DIST(AND(FA$6&gt;=$F96,FA$6&lt;=$H96)*(EZ$6-$F96+1),$J96/2,$M96,TRUE))/(1-2*_xlfn.NORM.DIST(0,$J96/2,$M96,TRUE))*$D96+($K96="Steady Growth")*(AND(FA$6&gt;=$F96,FA$6&lt;=$H96)*((FA$6-$F96+1)/($J96*($J96+1)/2)*$D96))+($K96="custom")*CustCF!EU96</f>
        <v>0</v>
      </c>
      <c r="FB96" s="95">
        <f>($K96="Bell Curve")*(_xlfn.NORM.DIST(AND(FB$6&gt;=$F96,FB$6&lt;=$H96)*(FB$6-$F96+1),$J96/2,$M96,TRUE)-_xlfn.NORM.DIST(AND(FB$6&gt;=$F96,FB$6&lt;=$H96)*(FA$6-$F96+1),$J96/2,$M96,TRUE))/(1-2*_xlfn.NORM.DIST(0,$J96/2,$M96,TRUE))*$D96+($K96="Steady Growth")*(AND(FB$6&gt;=$F96,FB$6&lt;=$H96)*((FB$6-$F96+1)/($J96*($J96+1)/2)*$D96))+($K96="custom")*CustCF!EV96</f>
        <v>0</v>
      </c>
      <c r="FC96" s="95">
        <f>($K96="Bell Curve")*(_xlfn.NORM.DIST(AND(FC$6&gt;=$F96,FC$6&lt;=$H96)*(FC$6-$F96+1),$J96/2,$M96,TRUE)-_xlfn.NORM.DIST(AND(FC$6&gt;=$F96,FC$6&lt;=$H96)*(FB$6-$F96+1),$J96/2,$M96,TRUE))/(1-2*_xlfn.NORM.DIST(0,$J96/2,$M96,TRUE))*$D96+($K96="Steady Growth")*(AND(FC$6&gt;=$F96,FC$6&lt;=$H96)*((FC$6-$F96+1)/($J96*($J96+1)/2)*$D96))+($K96="custom")*CustCF!EW96</f>
        <v>0</v>
      </c>
      <c r="FD96" s="95">
        <f>($K96="Bell Curve")*(_xlfn.NORM.DIST(AND(FD$6&gt;=$F96,FD$6&lt;=$H96)*(FD$6-$F96+1),$J96/2,$M96,TRUE)-_xlfn.NORM.DIST(AND(FD$6&gt;=$F96,FD$6&lt;=$H96)*(FC$6-$F96+1),$J96/2,$M96,TRUE))/(1-2*_xlfn.NORM.DIST(0,$J96/2,$M96,TRUE))*$D96+($K96="Steady Growth")*(AND(FD$6&gt;=$F96,FD$6&lt;=$H96)*((FD$6-$F96+1)/($J96*($J96+1)/2)*$D96))+($K96="custom")*CustCF!EX96</f>
        <v>0</v>
      </c>
      <c r="FE96" s="95">
        <f>($K96="Bell Curve")*(_xlfn.NORM.DIST(AND(FE$6&gt;=$F96,FE$6&lt;=$H96)*(FE$6-$F96+1),$J96/2,$M96,TRUE)-_xlfn.NORM.DIST(AND(FE$6&gt;=$F96,FE$6&lt;=$H96)*(FD$6-$F96+1),$J96/2,$M96,TRUE))/(1-2*_xlfn.NORM.DIST(0,$J96/2,$M96,TRUE))*$D96+($K96="Steady Growth")*(AND(FE$6&gt;=$F96,FE$6&lt;=$H96)*((FE$6-$F96+1)/($J96*($J96+1)/2)*$D96))+($K96="custom")*CustCF!EY96</f>
        <v>0</v>
      </c>
      <c r="FF96" s="95">
        <f>($K96="Bell Curve")*(_xlfn.NORM.DIST(AND(FF$6&gt;=$F96,FF$6&lt;=$H96)*(FF$6-$F96+1),$J96/2,$M96,TRUE)-_xlfn.NORM.DIST(AND(FF$6&gt;=$F96,FF$6&lt;=$H96)*(FE$6-$F96+1),$J96/2,$M96,TRUE))/(1-2*_xlfn.NORM.DIST(0,$J96/2,$M96,TRUE))*$D96+($K96="Steady Growth")*(AND(FF$6&gt;=$F96,FF$6&lt;=$H96)*((FF$6-$F96+1)/($J96*($J96+1)/2)*$D96))+($K96="custom")*CustCF!EZ96</f>
        <v>0</v>
      </c>
      <c r="FG96" s="95">
        <f>($K96="Bell Curve")*(_xlfn.NORM.DIST(AND(FG$6&gt;=$F96,FG$6&lt;=$H96)*(FG$6-$F96+1),$J96/2,$M96,TRUE)-_xlfn.NORM.DIST(AND(FG$6&gt;=$F96,FG$6&lt;=$H96)*(FF$6-$F96+1),$J96/2,$M96,TRUE))/(1-2*_xlfn.NORM.DIST(0,$J96/2,$M96,TRUE))*$D96+($K96="Steady Growth")*(AND(FG$6&gt;=$F96,FG$6&lt;=$H96)*((FG$6-$F96+1)/($J96*($J96+1)/2)*$D96))+($K96="custom")*CustCF!FA96</f>
        <v>0</v>
      </c>
      <c r="FH96" s="95">
        <f>($K96="Bell Curve")*(_xlfn.NORM.DIST(AND(FH$6&gt;=$F96,FH$6&lt;=$H96)*(FH$6-$F96+1),$J96/2,$M96,TRUE)-_xlfn.NORM.DIST(AND(FH$6&gt;=$F96,FH$6&lt;=$H96)*(FG$6-$F96+1),$J96/2,$M96,TRUE))/(1-2*_xlfn.NORM.DIST(0,$J96/2,$M96,TRUE))*$D96+($K96="Steady Growth")*(AND(FH$6&gt;=$F96,FH$6&lt;=$H96)*((FH$6-$F96+1)/($J96*($J96+1)/2)*$D96))+($K96="custom")*CustCF!FB96</f>
        <v>0</v>
      </c>
      <c r="FI96" s="95">
        <f>($K96="Bell Curve")*(_xlfn.NORM.DIST(AND(FI$6&gt;=$F96,FI$6&lt;=$H96)*(FI$6-$F96+1),$J96/2,$M96,TRUE)-_xlfn.NORM.DIST(AND(FI$6&gt;=$F96,FI$6&lt;=$H96)*(FH$6-$F96+1),$J96/2,$M96,TRUE))/(1-2*_xlfn.NORM.DIST(0,$J96/2,$M96,TRUE))*$D96+($K96="Steady Growth")*(AND(FI$6&gt;=$F96,FI$6&lt;=$H96)*((FI$6-$F96+1)/($J96*($J96+1)/2)*$D96))+($K96="custom")*CustCF!FC96</f>
        <v>0</v>
      </c>
      <c r="FJ96" s="95">
        <f>($K96="Bell Curve")*(_xlfn.NORM.DIST(AND(FJ$6&gt;=$F96,FJ$6&lt;=$H96)*(FJ$6-$F96+1),$J96/2,$M96,TRUE)-_xlfn.NORM.DIST(AND(FJ$6&gt;=$F96,FJ$6&lt;=$H96)*(FI$6-$F96+1),$J96/2,$M96,TRUE))/(1-2*_xlfn.NORM.DIST(0,$J96/2,$M96,TRUE))*$D96+($K96="Steady Growth")*(AND(FJ$6&gt;=$F96,FJ$6&lt;=$H96)*((FJ$6-$F96+1)/($J96*($J96+1)/2)*$D96))+($K96="custom")*CustCF!FD96</f>
        <v>0</v>
      </c>
      <c r="FK96" s="95">
        <f>($K96="Bell Curve")*(_xlfn.NORM.DIST(AND(FK$6&gt;=$F96,FK$6&lt;=$H96)*(FK$6-$F96+1),$J96/2,$M96,TRUE)-_xlfn.NORM.DIST(AND(FK$6&gt;=$F96,FK$6&lt;=$H96)*(FJ$6-$F96+1),$J96/2,$M96,TRUE))/(1-2*_xlfn.NORM.DIST(0,$J96/2,$M96,TRUE))*$D96+($K96="Steady Growth")*(AND(FK$6&gt;=$F96,FK$6&lt;=$H96)*((FK$6-$F96+1)/($J96*($J96+1)/2)*$D96))+($K96="custom")*CustCF!FE96</f>
        <v>0</v>
      </c>
      <c r="FL96" s="95">
        <f>($K96="Bell Curve")*(_xlfn.NORM.DIST(AND(FL$6&gt;=$F96,FL$6&lt;=$H96)*(FL$6-$F96+1),$J96/2,$M96,TRUE)-_xlfn.NORM.DIST(AND(FL$6&gt;=$F96,FL$6&lt;=$H96)*(FK$6-$F96+1),$J96/2,$M96,TRUE))/(1-2*_xlfn.NORM.DIST(0,$J96/2,$M96,TRUE))*$D96+($K96="Steady Growth")*(AND(FL$6&gt;=$F96,FL$6&lt;=$H96)*((FL$6-$F96+1)/($J96*($J96+1)/2)*$D96))+($K96="custom")*CustCF!FF96</f>
        <v>0</v>
      </c>
      <c r="FM96" s="95">
        <f>($K96="Bell Curve")*(_xlfn.NORM.DIST(AND(FM$6&gt;=$F96,FM$6&lt;=$H96)*(FM$6-$F96+1),$J96/2,$M96,TRUE)-_xlfn.NORM.DIST(AND(FM$6&gt;=$F96,FM$6&lt;=$H96)*(FL$6-$F96+1),$J96/2,$M96,TRUE))/(1-2*_xlfn.NORM.DIST(0,$J96/2,$M96,TRUE))*$D96+($K96="Steady Growth")*(AND(FM$6&gt;=$F96,FM$6&lt;=$H96)*((FM$6-$F96+1)/($J96*($J96+1)/2)*$D96))+($K96="custom")*CustCF!FG96</f>
        <v>0</v>
      </c>
      <c r="FN96" s="95">
        <f>($K96="Bell Curve")*(_xlfn.NORM.DIST(AND(FN$6&gt;=$F96,FN$6&lt;=$H96)*(FN$6-$F96+1),$J96/2,$M96,TRUE)-_xlfn.NORM.DIST(AND(FN$6&gt;=$F96,FN$6&lt;=$H96)*(FM$6-$F96+1),$J96/2,$M96,TRUE))/(1-2*_xlfn.NORM.DIST(0,$J96/2,$M96,TRUE))*$D96+($K96="Steady Growth")*(AND(FN$6&gt;=$F96,FN$6&lt;=$H96)*((FN$6-$F96+1)/($J96*($J96+1)/2)*$D96))+($K96="custom")*CustCF!FH96</f>
        <v>0</v>
      </c>
      <c r="FO96" s="95">
        <f>($K96="Bell Curve")*(_xlfn.NORM.DIST(AND(FO$6&gt;=$F96,FO$6&lt;=$H96)*(FO$6-$F96+1),$J96/2,$M96,TRUE)-_xlfn.NORM.DIST(AND(FO$6&gt;=$F96,FO$6&lt;=$H96)*(FN$6-$F96+1),$J96/2,$M96,TRUE))/(1-2*_xlfn.NORM.DIST(0,$J96/2,$M96,TRUE))*$D96+($K96="Steady Growth")*(AND(FO$6&gt;=$F96,FO$6&lt;=$H96)*((FO$6-$F96+1)/($J96*($J96+1)/2)*$D96))+($K96="custom")*CustCF!FI96</f>
        <v>0</v>
      </c>
      <c r="FP96" s="95">
        <f>($K96="Bell Curve")*(_xlfn.NORM.DIST(AND(FP$6&gt;=$F96,FP$6&lt;=$H96)*(FP$6-$F96+1),$J96/2,$M96,TRUE)-_xlfn.NORM.DIST(AND(FP$6&gt;=$F96,FP$6&lt;=$H96)*(FO$6-$F96+1),$J96/2,$M96,TRUE))/(1-2*_xlfn.NORM.DIST(0,$J96/2,$M96,TRUE))*$D96+($K96="Steady Growth")*(AND(FP$6&gt;=$F96,FP$6&lt;=$H96)*((FP$6-$F96+1)/($J96*($J96+1)/2)*$D96))+($K96="custom")*CustCF!FJ96</f>
        <v>0</v>
      </c>
      <c r="FQ96" s="95">
        <f>($K96="Bell Curve")*(_xlfn.NORM.DIST(AND(FQ$6&gt;=$F96,FQ$6&lt;=$H96)*(FQ$6-$F96+1),$J96/2,$M96,TRUE)-_xlfn.NORM.DIST(AND(FQ$6&gt;=$F96,FQ$6&lt;=$H96)*(FP$6-$F96+1),$J96/2,$M96,TRUE))/(1-2*_xlfn.NORM.DIST(0,$J96/2,$M96,TRUE))*$D96+($K96="Steady Growth")*(AND(FQ$6&gt;=$F96,FQ$6&lt;=$H96)*((FQ$6-$F96+1)/($J96*($J96+1)/2)*$D96))+($K96="custom")*CustCF!FK96</f>
        <v>0</v>
      </c>
      <c r="FR96" s="95">
        <f>($K96="Bell Curve")*(_xlfn.NORM.DIST(AND(FR$6&gt;=$F96,FR$6&lt;=$H96)*(FR$6-$F96+1),$J96/2,$M96,TRUE)-_xlfn.NORM.DIST(AND(FR$6&gt;=$F96,FR$6&lt;=$H96)*(FQ$6-$F96+1),$J96/2,$M96,TRUE))/(1-2*_xlfn.NORM.DIST(0,$J96/2,$M96,TRUE))*$D96+($K96="Steady Growth")*(AND(FR$6&gt;=$F96,FR$6&lt;=$H96)*((FR$6-$F96+1)/($J96*($J96+1)/2)*$D96))+($K96="custom")*CustCF!FL96</f>
        <v>0</v>
      </c>
      <c r="FS96" s="95">
        <f>($K96="Bell Curve")*(_xlfn.NORM.DIST(AND(FS$6&gt;=$F96,FS$6&lt;=$H96)*(FS$6-$F96+1),$J96/2,$M96,TRUE)-_xlfn.NORM.DIST(AND(FS$6&gt;=$F96,FS$6&lt;=$H96)*(FR$6-$F96+1),$J96/2,$M96,TRUE))/(1-2*_xlfn.NORM.DIST(0,$J96/2,$M96,TRUE))*$D96+($K96="Steady Growth")*(AND(FS$6&gt;=$F96,FS$6&lt;=$H96)*((FS$6-$F96+1)/($J96*($J96+1)/2)*$D96))+($K96="custom")*CustCF!FM96</f>
        <v>0</v>
      </c>
      <c r="FT96" s="95">
        <f>($K96="Bell Curve")*(_xlfn.NORM.DIST(AND(FT$6&gt;=$F96,FT$6&lt;=$H96)*(FT$6-$F96+1),$J96/2,$M96,TRUE)-_xlfn.NORM.DIST(AND(FT$6&gt;=$F96,FT$6&lt;=$H96)*(FS$6-$F96+1),$J96/2,$M96,TRUE))/(1-2*_xlfn.NORM.DIST(0,$J96/2,$M96,TRUE))*$D96+($K96="Steady Growth")*(AND(FT$6&gt;=$F96,FT$6&lt;=$H96)*((FT$6-$F96+1)/($J96*($J96+1)/2)*$D96))+($K96="custom")*CustCF!FN96</f>
        <v>0</v>
      </c>
      <c r="FU96" s="95">
        <f>($K96="Bell Curve")*(_xlfn.NORM.DIST(AND(FU$6&gt;=$F96,FU$6&lt;=$H96)*(FU$6-$F96+1),$J96/2,$M96,TRUE)-_xlfn.NORM.DIST(AND(FU$6&gt;=$F96,FU$6&lt;=$H96)*(FT$6-$F96+1),$J96/2,$M96,TRUE))/(1-2*_xlfn.NORM.DIST(0,$J96/2,$M96,TRUE))*$D96+($K96="Steady Growth")*(AND(FU$6&gt;=$F96,FU$6&lt;=$H96)*((FU$6-$F96+1)/($J96*($J96+1)/2)*$D96))+($K96="custom")*CustCF!FO96</f>
        <v>0</v>
      </c>
      <c r="FV96" s="95">
        <f>($K96="Bell Curve")*(_xlfn.NORM.DIST(AND(FV$6&gt;=$F96,FV$6&lt;=$H96)*(FV$6-$F96+1),$J96/2,$M96,TRUE)-_xlfn.NORM.DIST(AND(FV$6&gt;=$F96,FV$6&lt;=$H96)*(FU$6-$F96+1),$J96/2,$M96,TRUE))/(1-2*_xlfn.NORM.DIST(0,$J96/2,$M96,TRUE))*$D96+($K96="Steady Growth")*(AND(FV$6&gt;=$F96,FV$6&lt;=$H96)*((FV$6-$F96+1)/($J96*($J96+1)/2)*$D96))+($K96="custom")*CustCF!FP96</f>
        <v>0</v>
      </c>
      <c r="FW96" s="95">
        <f>($K96="Bell Curve")*(_xlfn.NORM.DIST(AND(FW$6&gt;=$F96,FW$6&lt;=$H96)*(FW$6-$F96+1),$J96/2,$M96,TRUE)-_xlfn.NORM.DIST(AND(FW$6&gt;=$F96,FW$6&lt;=$H96)*(FV$6-$F96+1),$J96/2,$M96,TRUE))/(1-2*_xlfn.NORM.DIST(0,$J96/2,$M96,TRUE))*$D96+($K96="Steady Growth")*(AND(FW$6&gt;=$F96,FW$6&lt;=$H96)*((FW$6-$F96+1)/($J96*($J96+1)/2)*$D96))+($K96="custom")*CustCF!FQ96</f>
        <v>0</v>
      </c>
      <c r="FX96" s="95">
        <f>($K96="Bell Curve")*(_xlfn.NORM.DIST(AND(FX$6&gt;=$F96,FX$6&lt;=$H96)*(FX$6-$F96+1),$J96/2,$M96,TRUE)-_xlfn.NORM.DIST(AND(FX$6&gt;=$F96,FX$6&lt;=$H96)*(FW$6-$F96+1),$J96/2,$M96,TRUE))/(1-2*_xlfn.NORM.DIST(0,$J96/2,$M96,TRUE))*$D96+($K96="Steady Growth")*(AND(FX$6&gt;=$F96,FX$6&lt;=$H96)*((FX$6-$F96+1)/($J96*($J96+1)/2)*$D96))+($K96="custom")*CustCF!FR96</f>
        <v>0</v>
      </c>
      <c r="FY96" s="95">
        <f>($K96="Bell Curve")*(_xlfn.NORM.DIST(AND(FY$6&gt;=$F96,FY$6&lt;=$H96)*(FY$6-$F96+1),$J96/2,$M96,TRUE)-_xlfn.NORM.DIST(AND(FY$6&gt;=$F96,FY$6&lt;=$H96)*(FX$6-$F96+1),$J96/2,$M96,TRUE))/(1-2*_xlfn.NORM.DIST(0,$J96/2,$M96,TRUE))*$D96+($K96="Steady Growth")*(AND(FY$6&gt;=$F96,FY$6&lt;=$H96)*((FY$6-$F96+1)/($J96*($J96+1)/2)*$D96))+($K96="custom")*CustCF!FS96</f>
        <v>0</v>
      </c>
      <c r="FZ96" s="95">
        <f>($K96="Bell Curve")*(_xlfn.NORM.DIST(AND(FZ$6&gt;=$F96,FZ$6&lt;=$H96)*(FZ$6-$F96+1),$J96/2,$M96,TRUE)-_xlfn.NORM.DIST(AND(FZ$6&gt;=$F96,FZ$6&lt;=$H96)*(FY$6-$F96+1),$J96/2,$M96,TRUE))/(1-2*_xlfn.NORM.DIST(0,$J96/2,$M96,TRUE))*$D96+($K96="Steady Growth")*(AND(FZ$6&gt;=$F96,FZ$6&lt;=$H96)*((FZ$6-$F96+1)/($J96*($J96+1)/2)*$D96))+($K96="custom")*CustCF!FT96</f>
        <v>0</v>
      </c>
      <c r="GA96" s="95">
        <f>($K96="Bell Curve")*(_xlfn.NORM.DIST(AND(GA$6&gt;=$F96,GA$6&lt;=$H96)*(GA$6-$F96+1),$J96/2,$M96,TRUE)-_xlfn.NORM.DIST(AND(GA$6&gt;=$F96,GA$6&lt;=$H96)*(FZ$6-$F96+1),$J96/2,$M96,TRUE))/(1-2*_xlfn.NORM.DIST(0,$J96/2,$M96,TRUE))*$D96+($K96="Steady Growth")*(AND(GA$6&gt;=$F96,GA$6&lt;=$H96)*((GA$6-$F96+1)/($J96*($J96+1)/2)*$D96))+($K96="custom")*CustCF!FU96</f>
        <v>0</v>
      </c>
      <c r="GB96" s="95">
        <f>($K96="Bell Curve")*(_xlfn.NORM.DIST(AND(GB$6&gt;=$F96,GB$6&lt;=$H96)*(GB$6-$F96+1),$J96/2,$M96,TRUE)-_xlfn.NORM.DIST(AND(GB$6&gt;=$F96,GB$6&lt;=$H96)*(GA$6-$F96+1),$J96/2,$M96,TRUE))/(1-2*_xlfn.NORM.DIST(0,$J96/2,$M96,TRUE))*$D96+($K96="Steady Growth")*(AND(GB$6&gt;=$F96,GB$6&lt;=$H96)*((GB$6-$F96+1)/($J96*($J96+1)/2)*$D96))+($K96="custom")*CustCF!FV96</f>
        <v>0</v>
      </c>
      <c r="GC96" s="95">
        <f>($K96="Bell Curve")*(_xlfn.NORM.DIST(AND(GC$6&gt;=$F96,GC$6&lt;=$H96)*(GC$6-$F96+1),$J96/2,$M96,TRUE)-_xlfn.NORM.DIST(AND(GC$6&gt;=$F96,GC$6&lt;=$H96)*(GB$6-$F96+1),$J96/2,$M96,TRUE))/(1-2*_xlfn.NORM.DIST(0,$J96/2,$M96,TRUE))*$D96+($K96="Steady Growth")*(AND(GC$6&gt;=$F96,GC$6&lt;=$H96)*((GC$6-$F96+1)/($J96*($J96+1)/2)*$D96))+($K96="custom")*CustCF!FW96</f>
        <v>0</v>
      </c>
      <c r="GD96" s="95">
        <f>($K96="Bell Curve")*(_xlfn.NORM.DIST(AND(GD$6&gt;=$F96,GD$6&lt;=$H96)*(GD$6-$F96+1),$J96/2,$M96,TRUE)-_xlfn.NORM.DIST(AND(GD$6&gt;=$F96,GD$6&lt;=$H96)*(GC$6-$F96+1),$J96/2,$M96,TRUE))/(1-2*_xlfn.NORM.DIST(0,$J96/2,$M96,TRUE))*$D96+($K96="Steady Growth")*(AND(GD$6&gt;=$F96,GD$6&lt;=$H96)*((GD$6-$F96+1)/($J96*($J96+1)/2)*$D96))+($K96="custom")*CustCF!FX96</f>
        <v>0</v>
      </c>
      <c r="GE96" s="95">
        <f>($K96="Bell Curve")*(_xlfn.NORM.DIST(AND(GE$6&gt;=$F96,GE$6&lt;=$H96)*(GE$6-$F96+1),$J96/2,$M96,TRUE)-_xlfn.NORM.DIST(AND(GE$6&gt;=$F96,GE$6&lt;=$H96)*(GD$6-$F96+1),$J96/2,$M96,TRUE))/(1-2*_xlfn.NORM.DIST(0,$J96/2,$M96,TRUE))*$D96+($K96="Steady Growth")*(AND(GE$6&gt;=$F96,GE$6&lt;=$H96)*((GE$6-$F96+1)/($J96*($J96+1)/2)*$D96))+($K96="custom")*CustCF!FY96</f>
        <v>0</v>
      </c>
      <c r="GF96" s="95">
        <f>($K96="Bell Curve")*(_xlfn.NORM.DIST(AND(GF$6&gt;=$F96,GF$6&lt;=$H96)*(GF$6-$F96+1),$J96/2,$M96,TRUE)-_xlfn.NORM.DIST(AND(GF$6&gt;=$F96,GF$6&lt;=$H96)*(GE$6-$F96+1),$J96/2,$M96,TRUE))/(1-2*_xlfn.NORM.DIST(0,$J96/2,$M96,TRUE))*$D96+($K96="Steady Growth")*(AND(GF$6&gt;=$F96,GF$6&lt;=$H96)*((GF$6-$F96+1)/($J96*($J96+1)/2)*$D96))+($K96="custom")*CustCF!FZ96</f>
        <v>0</v>
      </c>
      <c r="GG96" s="95">
        <f>($K96="Bell Curve")*(_xlfn.NORM.DIST(AND(GG$6&gt;=$F96,GG$6&lt;=$H96)*(GG$6-$F96+1),$J96/2,$M96,TRUE)-_xlfn.NORM.DIST(AND(GG$6&gt;=$F96,GG$6&lt;=$H96)*(GF$6-$F96+1),$J96/2,$M96,TRUE))/(1-2*_xlfn.NORM.DIST(0,$J96/2,$M96,TRUE))*$D96+($K96="Steady Growth")*(AND(GG$6&gt;=$F96,GG$6&lt;=$H96)*((GG$6-$F96+1)/($J96*($J96+1)/2)*$D96))+($K96="custom")*CustCF!GA96</f>
        <v>0</v>
      </c>
      <c r="GH96" s="95">
        <f>($K96="Bell Curve")*(_xlfn.NORM.DIST(AND(GH$6&gt;=$F96,GH$6&lt;=$H96)*(GH$6-$F96+1),$J96/2,$M96,TRUE)-_xlfn.NORM.DIST(AND(GH$6&gt;=$F96,GH$6&lt;=$H96)*(GG$6-$F96+1),$J96/2,$M96,TRUE))/(1-2*_xlfn.NORM.DIST(0,$J96/2,$M96,TRUE))*$D96+($K96="Steady Growth")*(AND(GH$6&gt;=$F96,GH$6&lt;=$H96)*((GH$6-$F96+1)/($J96*($J96+1)/2)*$D96))+($K96="custom")*CustCF!GB96</f>
        <v>0</v>
      </c>
      <c r="GI96" s="95">
        <f>($K96="Bell Curve")*(_xlfn.NORM.DIST(AND(GI$6&gt;=$F96,GI$6&lt;=$H96)*(GI$6-$F96+1),$J96/2,$M96,TRUE)-_xlfn.NORM.DIST(AND(GI$6&gt;=$F96,GI$6&lt;=$H96)*(GH$6-$F96+1),$J96/2,$M96,TRUE))/(1-2*_xlfn.NORM.DIST(0,$J96/2,$M96,TRUE))*$D96+($K96="Steady Growth")*(AND(GI$6&gt;=$F96,GI$6&lt;=$H96)*((GI$6-$F96+1)/($J96*($J96+1)/2)*$D96))+($K96="custom")*CustCF!GC96</f>
        <v>0</v>
      </c>
      <c r="GJ96" s="95">
        <f>($K96="Bell Curve")*(_xlfn.NORM.DIST(AND(GJ$6&gt;=$F96,GJ$6&lt;=$H96)*(GJ$6-$F96+1),$J96/2,$M96,TRUE)-_xlfn.NORM.DIST(AND(GJ$6&gt;=$F96,GJ$6&lt;=$H96)*(GI$6-$F96+1),$J96/2,$M96,TRUE))/(1-2*_xlfn.NORM.DIST(0,$J96/2,$M96,TRUE))*$D96+($K96="Steady Growth")*(AND(GJ$6&gt;=$F96,GJ$6&lt;=$H96)*((GJ$6-$F96+1)/($J96*($J96+1)/2)*$D96))+($K96="custom")*CustCF!GD96</f>
        <v>0</v>
      </c>
      <c r="GK96" s="95">
        <f>($K96="Bell Curve")*(_xlfn.NORM.DIST(AND(GK$6&gt;=$F96,GK$6&lt;=$H96)*(GK$6-$F96+1),$J96/2,$M96,TRUE)-_xlfn.NORM.DIST(AND(GK$6&gt;=$F96,GK$6&lt;=$H96)*(GJ$6-$F96+1),$J96/2,$M96,TRUE))/(1-2*_xlfn.NORM.DIST(0,$J96/2,$M96,TRUE))*$D96+($K96="Steady Growth")*(AND(GK$6&gt;=$F96,GK$6&lt;=$H96)*((GK$6-$F96+1)/($J96*($J96+1)/2)*$D96))+($K96="custom")*CustCF!GE96</f>
        <v>0</v>
      </c>
      <c r="GL96" s="95">
        <f>($K96="Bell Curve")*(_xlfn.NORM.DIST(AND(GL$6&gt;=$F96,GL$6&lt;=$H96)*(GL$6-$F96+1),$J96/2,$M96,TRUE)-_xlfn.NORM.DIST(AND(GL$6&gt;=$F96,GL$6&lt;=$H96)*(GK$6-$F96+1),$J96/2,$M96,TRUE))/(1-2*_xlfn.NORM.DIST(0,$J96/2,$M96,TRUE))*$D96+($K96="Steady Growth")*(AND(GL$6&gt;=$F96,GL$6&lt;=$H96)*((GL$6-$F96+1)/($J96*($J96+1)/2)*$D96))+($K96="custom")*CustCF!GF96</f>
        <v>0</v>
      </c>
      <c r="GM96" s="95">
        <f>($K96="Bell Curve")*(_xlfn.NORM.DIST(AND(GM$6&gt;=$F96,GM$6&lt;=$H96)*(GM$6-$F96+1),$J96/2,$M96,TRUE)-_xlfn.NORM.DIST(AND(GM$6&gt;=$F96,GM$6&lt;=$H96)*(GL$6-$F96+1),$J96/2,$M96,TRUE))/(1-2*_xlfn.NORM.DIST(0,$J96/2,$M96,TRUE))*$D96+($K96="Steady Growth")*(AND(GM$6&gt;=$F96,GM$6&lt;=$H96)*((GM$6-$F96+1)/($J96*($J96+1)/2)*$D96))+($K96="custom")*CustCF!GG96</f>
        <v>0</v>
      </c>
      <c r="GN96" s="268">
        <f>($K96="Bell Curve")*(_xlfn.NORM.DIST(AND(GN$6&gt;=$F96,GN$6&lt;=$H96)*(GN$6-$F96+1),$J96/2,$M96,TRUE)-_xlfn.NORM.DIST(AND(GN$6&gt;=$F96,GN$6&lt;=$H96)*(GM$6-$F96+1),$J96/2,$M96,TRUE))/(1-2*_xlfn.NORM.DIST(0,$J96/2,$M96,TRUE))*$D96+($K96="Steady Growth")*(AND(GN$6&gt;=$F96,GN$6&lt;=$H96)*((GN$6-$F96+1)/($J96*($J96+1)/2)*$D96))+($K96="custom")*CustCF!GH96</f>
        <v>0</v>
      </c>
      <c r="GO96" s="1"/>
      <c r="GP96" s="67"/>
    </row>
    <row r="97" spans="1:198" customFormat="1" hidden="1" outlineLevel="1" x14ac:dyDescent="0.75">
      <c r="A97" s="1"/>
      <c r="B97" s="1"/>
      <c r="C97" s="262">
        <f>Budget!X42</f>
        <v>0</v>
      </c>
      <c r="D97" s="19">
        <f>Budget!Y42</f>
        <v>0</v>
      </c>
      <c r="E97" s="19" t="str">
        <f t="shared" si="43"/>
        <v/>
      </c>
      <c r="F97" s="263">
        <v>0</v>
      </c>
      <c r="G97" s="257">
        <f>IF(L97="custom",CustCF!F97,INDEX($P$8:$GN$8,MATCH(F97,$P$6:$GN$6,0)))</f>
        <v>46053</v>
      </c>
      <c r="H97" s="263">
        <v>0</v>
      </c>
      <c r="I97" s="257">
        <f>IF(L97="custom",CustCF!G97,INDEX($P$8:$GN$8,MATCH(H97,$P$6:$GN$6,0)))</f>
        <v>46053</v>
      </c>
      <c r="J97" s="260">
        <f t="shared" si="44"/>
        <v>1</v>
      </c>
      <c r="K97" s="265" t="s">
        <v>116</v>
      </c>
      <c r="L97" s="266" t="s">
        <v>141</v>
      </c>
      <c r="M97" s="267">
        <f t="shared" si="45"/>
        <v>9</v>
      </c>
      <c r="N97" s="18">
        <f t="shared" si="36"/>
        <v>0</v>
      </c>
      <c r="O97" s="1372">
        <f t="shared" si="46"/>
        <v>0</v>
      </c>
      <c r="P97" s="95">
        <f>($K97="Bell Curve")*(_xlfn.NORM.DIST(AND(P$6&gt;=$F97,P$6&lt;=$H97)*(P$6-$F97+1),$J97/2,$M97,TRUE)-_xlfn.NORM.DIST(AND(P$6&gt;=$F97,P$6&lt;=$H97)*(O$6-$F97+1),$J97/2,$M97,TRUE))/(1-2*_xlfn.NORM.DIST(0,$J97/2,$M97,TRUE))*$D97+($K97="Steady Growth")*(AND(P$6&gt;=$F97,P$6&lt;=$H97)*((P$6-$F97+1)/($J97*($J97+1)/2)*$D97))+($K97="custom")*CustCF!J97</f>
        <v>0</v>
      </c>
      <c r="Q97" s="95">
        <f>($K97="Bell Curve")*(_xlfn.NORM.DIST(AND(Q$6&gt;=$F97,Q$6&lt;=$H97)*(Q$6-$F97+1),$J97/2,$M97,TRUE)-_xlfn.NORM.DIST(AND(Q$6&gt;=$F97,Q$6&lt;=$H97)*(P$6-$F97+1),$J97/2,$M97,TRUE))/(1-2*_xlfn.NORM.DIST(0,$J97/2,$M97,TRUE))*$D97+($K97="Steady Growth")*(AND(Q$6&gt;=$F97,Q$6&lt;=$H97)*((Q$6-$F97+1)/($J97*($J97+1)/2)*$D97))+($K97="custom")*CustCF!K97</f>
        <v>0</v>
      </c>
      <c r="R97" s="95">
        <f>($K97="Bell Curve")*(_xlfn.NORM.DIST(AND(R$6&gt;=$F97,R$6&lt;=$H97)*(R$6-$F97+1),$J97/2,$M97,TRUE)-_xlfn.NORM.DIST(AND(R$6&gt;=$F97,R$6&lt;=$H97)*(Q$6-$F97+1),$J97/2,$M97,TRUE))/(1-2*_xlfn.NORM.DIST(0,$J97/2,$M97,TRUE))*$D97+($K97="Steady Growth")*(AND(R$6&gt;=$F97,R$6&lt;=$H97)*((R$6-$F97+1)/($J97*($J97+1)/2)*$D97))+($K97="custom")*CustCF!L97</f>
        <v>0</v>
      </c>
      <c r="S97" s="95">
        <f>($K97="Bell Curve")*(_xlfn.NORM.DIST(AND(S$6&gt;=$F97,S$6&lt;=$H97)*(S$6-$F97+1),$J97/2,$M97,TRUE)-_xlfn.NORM.DIST(AND(S$6&gt;=$F97,S$6&lt;=$H97)*(R$6-$F97+1),$J97/2,$M97,TRUE))/(1-2*_xlfn.NORM.DIST(0,$J97/2,$M97,TRUE))*$D97+($K97="Steady Growth")*(AND(S$6&gt;=$F97,S$6&lt;=$H97)*((S$6-$F97+1)/($J97*($J97+1)/2)*$D97))+($K97="custom")*CustCF!M97</f>
        <v>0</v>
      </c>
      <c r="T97" s="95">
        <f>($K97="Bell Curve")*(_xlfn.NORM.DIST(AND(T$6&gt;=$F97,T$6&lt;=$H97)*(T$6-$F97+1),$J97/2,$M97,TRUE)-_xlfn.NORM.DIST(AND(T$6&gt;=$F97,T$6&lt;=$H97)*(S$6-$F97+1),$J97/2,$M97,TRUE))/(1-2*_xlfn.NORM.DIST(0,$J97/2,$M97,TRUE))*$D97+($K97="Steady Growth")*(AND(T$6&gt;=$F97,T$6&lt;=$H97)*((T$6-$F97+1)/($J97*($J97+1)/2)*$D97))+($K97="custom")*CustCF!N97</f>
        <v>0</v>
      </c>
      <c r="U97" s="95">
        <f>($K97="Bell Curve")*(_xlfn.NORM.DIST(AND(U$6&gt;=$F97,U$6&lt;=$H97)*(U$6-$F97+1),$J97/2,$M97,TRUE)-_xlfn.NORM.DIST(AND(U$6&gt;=$F97,U$6&lt;=$H97)*(T$6-$F97+1),$J97/2,$M97,TRUE))/(1-2*_xlfn.NORM.DIST(0,$J97/2,$M97,TRUE))*$D97+($K97="Steady Growth")*(AND(U$6&gt;=$F97,U$6&lt;=$H97)*((U$6-$F97+1)/($J97*($J97+1)/2)*$D97))+($K97="custom")*CustCF!O97</f>
        <v>0</v>
      </c>
      <c r="V97" s="95">
        <f>($K97="Bell Curve")*(_xlfn.NORM.DIST(AND(V$6&gt;=$F97,V$6&lt;=$H97)*(V$6-$F97+1),$J97/2,$M97,TRUE)-_xlfn.NORM.DIST(AND(V$6&gt;=$F97,V$6&lt;=$H97)*(U$6-$F97+1),$J97/2,$M97,TRUE))/(1-2*_xlfn.NORM.DIST(0,$J97/2,$M97,TRUE))*$D97+($K97="Steady Growth")*(AND(V$6&gt;=$F97,V$6&lt;=$H97)*((V$6-$F97+1)/($J97*($J97+1)/2)*$D97))+($K97="custom")*CustCF!P97</f>
        <v>0</v>
      </c>
      <c r="W97" s="95">
        <f>($K97="Bell Curve")*(_xlfn.NORM.DIST(AND(W$6&gt;=$F97,W$6&lt;=$H97)*(W$6-$F97+1),$J97/2,$M97,TRUE)-_xlfn.NORM.DIST(AND(W$6&gt;=$F97,W$6&lt;=$H97)*(V$6-$F97+1),$J97/2,$M97,TRUE))/(1-2*_xlfn.NORM.DIST(0,$J97/2,$M97,TRUE))*$D97+($K97="Steady Growth")*(AND(W$6&gt;=$F97,W$6&lt;=$H97)*((W$6-$F97+1)/($J97*($J97+1)/2)*$D97))+($K97="custom")*CustCF!Q97</f>
        <v>0</v>
      </c>
      <c r="X97" s="95">
        <f>($K97="Bell Curve")*(_xlfn.NORM.DIST(AND(X$6&gt;=$F97,X$6&lt;=$H97)*(X$6-$F97+1),$J97/2,$M97,TRUE)-_xlfn.NORM.DIST(AND(X$6&gt;=$F97,X$6&lt;=$H97)*(W$6-$F97+1),$J97/2,$M97,TRUE))/(1-2*_xlfn.NORM.DIST(0,$J97/2,$M97,TRUE))*$D97+($K97="Steady Growth")*(AND(X$6&gt;=$F97,X$6&lt;=$H97)*((X$6-$F97+1)/($J97*($J97+1)/2)*$D97))+($K97="custom")*CustCF!R97</f>
        <v>0</v>
      </c>
      <c r="Y97" s="95">
        <f>($K97="Bell Curve")*(_xlfn.NORM.DIST(AND(Y$6&gt;=$F97,Y$6&lt;=$H97)*(Y$6-$F97+1),$J97/2,$M97,TRUE)-_xlfn.NORM.DIST(AND(Y$6&gt;=$F97,Y$6&lt;=$H97)*(X$6-$F97+1),$J97/2,$M97,TRUE))/(1-2*_xlfn.NORM.DIST(0,$J97/2,$M97,TRUE))*$D97+($K97="Steady Growth")*(AND(Y$6&gt;=$F97,Y$6&lt;=$H97)*((Y$6-$F97+1)/($J97*($J97+1)/2)*$D97))+($K97="custom")*CustCF!S97</f>
        <v>0</v>
      </c>
      <c r="Z97" s="95">
        <f>($K97="Bell Curve")*(_xlfn.NORM.DIST(AND(Z$6&gt;=$F97,Z$6&lt;=$H97)*(Z$6-$F97+1),$J97/2,$M97,TRUE)-_xlfn.NORM.DIST(AND(Z$6&gt;=$F97,Z$6&lt;=$H97)*(Y$6-$F97+1),$J97/2,$M97,TRUE))/(1-2*_xlfn.NORM.DIST(0,$J97/2,$M97,TRUE))*$D97+($K97="Steady Growth")*(AND(Z$6&gt;=$F97,Z$6&lt;=$H97)*((Z$6-$F97+1)/($J97*($J97+1)/2)*$D97))+($K97="custom")*CustCF!T97</f>
        <v>0</v>
      </c>
      <c r="AA97" s="95">
        <f>($K97="Bell Curve")*(_xlfn.NORM.DIST(AND(AA$6&gt;=$F97,AA$6&lt;=$H97)*(AA$6-$F97+1),$J97/2,$M97,TRUE)-_xlfn.NORM.DIST(AND(AA$6&gt;=$F97,AA$6&lt;=$H97)*(Z$6-$F97+1),$J97/2,$M97,TRUE))/(1-2*_xlfn.NORM.DIST(0,$J97/2,$M97,TRUE))*$D97+($K97="Steady Growth")*(AND(AA$6&gt;=$F97,AA$6&lt;=$H97)*((AA$6-$F97+1)/($J97*($J97+1)/2)*$D97))+($K97="custom")*CustCF!U97</f>
        <v>0</v>
      </c>
      <c r="AB97" s="95">
        <f>($K97="Bell Curve")*(_xlfn.NORM.DIST(AND(AB$6&gt;=$F97,AB$6&lt;=$H97)*(AB$6-$F97+1),$J97/2,$M97,TRUE)-_xlfn.NORM.DIST(AND(AB$6&gt;=$F97,AB$6&lt;=$H97)*(AA$6-$F97+1),$J97/2,$M97,TRUE))/(1-2*_xlfn.NORM.DIST(0,$J97/2,$M97,TRUE))*$D97+($K97="Steady Growth")*(AND(AB$6&gt;=$F97,AB$6&lt;=$H97)*((AB$6-$F97+1)/($J97*($J97+1)/2)*$D97))+($K97="custom")*CustCF!V97</f>
        <v>0</v>
      </c>
      <c r="AC97" s="95">
        <f>($K97="Bell Curve")*(_xlfn.NORM.DIST(AND(AC$6&gt;=$F97,AC$6&lt;=$H97)*(AC$6-$F97+1),$J97/2,$M97,TRUE)-_xlfn.NORM.DIST(AND(AC$6&gt;=$F97,AC$6&lt;=$H97)*(AB$6-$F97+1),$J97/2,$M97,TRUE))/(1-2*_xlfn.NORM.DIST(0,$J97/2,$M97,TRUE))*$D97+($K97="Steady Growth")*(AND(AC$6&gt;=$F97,AC$6&lt;=$H97)*((AC$6-$F97+1)/($J97*($J97+1)/2)*$D97))+($K97="custom")*CustCF!W97</f>
        <v>0</v>
      </c>
      <c r="AD97" s="95">
        <f>($K97="Bell Curve")*(_xlfn.NORM.DIST(AND(AD$6&gt;=$F97,AD$6&lt;=$H97)*(AD$6-$F97+1),$J97/2,$M97,TRUE)-_xlfn.NORM.DIST(AND(AD$6&gt;=$F97,AD$6&lt;=$H97)*(AC$6-$F97+1),$J97/2,$M97,TRUE))/(1-2*_xlfn.NORM.DIST(0,$J97/2,$M97,TRUE))*$D97+($K97="Steady Growth")*(AND(AD$6&gt;=$F97,AD$6&lt;=$H97)*((AD$6-$F97+1)/($J97*($J97+1)/2)*$D97))+($K97="custom")*CustCF!X97</f>
        <v>0</v>
      </c>
      <c r="AE97" s="95">
        <f>($K97="Bell Curve")*(_xlfn.NORM.DIST(AND(AE$6&gt;=$F97,AE$6&lt;=$H97)*(AE$6-$F97+1),$J97/2,$M97,TRUE)-_xlfn.NORM.DIST(AND(AE$6&gt;=$F97,AE$6&lt;=$H97)*(AD$6-$F97+1),$J97/2,$M97,TRUE))/(1-2*_xlfn.NORM.DIST(0,$J97/2,$M97,TRUE))*$D97+($K97="Steady Growth")*(AND(AE$6&gt;=$F97,AE$6&lt;=$H97)*((AE$6-$F97+1)/($J97*($J97+1)/2)*$D97))+($K97="custom")*CustCF!Y97</f>
        <v>0</v>
      </c>
      <c r="AF97" s="95">
        <f>($K97="Bell Curve")*(_xlfn.NORM.DIST(AND(AF$6&gt;=$F97,AF$6&lt;=$H97)*(AF$6-$F97+1),$J97/2,$M97,TRUE)-_xlfn.NORM.DIST(AND(AF$6&gt;=$F97,AF$6&lt;=$H97)*(AE$6-$F97+1),$J97/2,$M97,TRUE))/(1-2*_xlfn.NORM.DIST(0,$J97/2,$M97,TRUE))*$D97+($K97="Steady Growth")*(AND(AF$6&gt;=$F97,AF$6&lt;=$H97)*((AF$6-$F97+1)/($J97*($J97+1)/2)*$D97))+($K97="custom")*CustCF!Z97</f>
        <v>0</v>
      </c>
      <c r="AG97" s="95">
        <f>($K97="Bell Curve")*(_xlfn.NORM.DIST(AND(AG$6&gt;=$F97,AG$6&lt;=$H97)*(AG$6-$F97+1),$J97/2,$M97,TRUE)-_xlfn.NORM.DIST(AND(AG$6&gt;=$F97,AG$6&lt;=$H97)*(AF$6-$F97+1),$J97/2,$M97,TRUE))/(1-2*_xlfn.NORM.DIST(0,$J97/2,$M97,TRUE))*$D97+($K97="Steady Growth")*(AND(AG$6&gt;=$F97,AG$6&lt;=$H97)*((AG$6-$F97+1)/($J97*($J97+1)/2)*$D97))+($K97="custom")*CustCF!AA97</f>
        <v>0</v>
      </c>
      <c r="AH97" s="95">
        <f>($K97="Bell Curve")*(_xlfn.NORM.DIST(AND(AH$6&gt;=$F97,AH$6&lt;=$H97)*(AH$6-$F97+1),$J97/2,$M97,TRUE)-_xlfn.NORM.DIST(AND(AH$6&gt;=$F97,AH$6&lt;=$H97)*(AG$6-$F97+1),$J97/2,$M97,TRUE))/(1-2*_xlfn.NORM.DIST(0,$J97/2,$M97,TRUE))*$D97+($K97="Steady Growth")*(AND(AH$6&gt;=$F97,AH$6&lt;=$H97)*((AH$6-$F97+1)/($J97*($J97+1)/2)*$D97))+($K97="custom")*CustCF!AB97</f>
        <v>0</v>
      </c>
      <c r="AI97" s="95">
        <f>($K97="Bell Curve")*(_xlfn.NORM.DIST(AND(AI$6&gt;=$F97,AI$6&lt;=$H97)*(AI$6-$F97+1),$J97/2,$M97,TRUE)-_xlfn.NORM.DIST(AND(AI$6&gt;=$F97,AI$6&lt;=$H97)*(AH$6-$F97+1),$J97/2,$M97,TRUE))/(1-2*_xlfn.NORM.DIST(0,$J97/2,$M97,TRUE))*$D97+($K97="Steady Growth")*(AND(AI$6&gt;=$F97,AI$6&lt;=$H97)*((AI$6-$F97+1)/($J97*($J97+1)/2)*$D97))+($K97="custom")*CustCF!AC97</f>
        <v>0</v>
      </c>
      <c r="AJ97" s="95">
        <f>($K97="Bell Curve")*(_xlfn.NORM.DIST(AND(AJ$6&gt;=$F97,AJ$6&lt;=$H97)*(AJ$6-$F97+1),$J97/2,$M97,TRUE)-_xlfn.NORM.DIST(AND(AJ$6&gt;=$F97,AJ$6&lt;=$H97)*(AI$6-$F97+1),$J97/2,$M97,TRUE))/(1-2*_xlfn.NORM.DIST(0,$J97/2,$M97,TRUE))*$D97+($K97="Steady Growth")*(AND(AJ$6&gt;=$F97,AJ$6&lt;=$H97)*((AJ$6-$F97+1)/($J97*($J97+1)/2)*$D97))+($K97="custom")*CustCF!AD97</f>
        <v>0</v>
      </c>
      <c r="AK97" s="95">
        <f>($K97="Bell Curve")*(_xlfn.NORM.DIST(AND(AK$6&gt;=$F97,AK$6&lt;=$H97)*(AK$6-$F97+1),$J97/2,$M97,TRUE)-_xlfn.NORM.DIST(AND(AK$6&gt;=$F97,AK$6&lt;=$H97)*(AJ$6-$F97+1),$J97/2,$M97,TRUE))/(1-2*_xlfn.NORM.DIST(0,$J97/2,$M97,TRUE))*$D97+($K97="Steady Growth")*(AND(AK$6&gt;=$F97,AK$6&lt;=$H97)*((AK$6-$F97+1)/($J97*($J97+1)/2)*$D97))+($K97="custom")*CustCF!AE97</f>
        <v>0</v>
      </c>
      <c r="AL97" s="95">
        <f>($K97="Bell Curve")*(_xlfn.NORM.DIST(AND(AL$6&gt;=$F97,AL$6&lt;=$H97)*(AL$6-$F97+1),$J97/2,$M97,TRUE)-_xlfn.NORM.DIST(AND(AL$6&gt;=$F97,AL$6&lt;=$H97)*(AK$6-$F97+1),$J97/2,$M97,TRUE))/(1-2*_xlfn.NORM.DIST(0,$J97/2,$M97,TRUE))*$D97+($K97="Steady Growth")*(AND(AL$6&gt;=$F97,AL$6&lt;=$H97)*((AL$6-$F97+1)/($J97*($J97+1)/2)*$D97))+($K97="custom")*CustCF!AF97</f>
        <v>0</v>
      </c>
      <c r="AM97" s="95">
        <f>($K97="Bell Curve")*(_xlfn.NORM.DIST(AND(AM$6&gt;=$F97,AM$6&lt;=$H97)*(AM$6-$F97+1),$J97/2,$M97,TRUE)-_xlfn.NORM.DIST(AND(AM$6&gt;=$F97,AM$6&lt;=$H97)*(AL$6-$F97+1),$J97/2,$M97,TRUE))/(1-2*_xlfn.NORM.DIST(0,$J97/2,$M97,TRUE))*$D97+($K97="Steady Growth")*(AND(AM$6&gt;=$F97,AM$6&lt;=$H97)*((AM$6-$F97+1)/($J97*($J97+1)/2)*$D97))+($K97="custom")*CustCF!AG97</f>
        <v>0</v>
      </c>
      <c r="AN97" s="95">
        <f>($K97="Bell Curve")*(_xlfn.NORM.DIST(AND(AN$6&gt;=$F97,AN$6&lt;=$H97)*(AN$6-$F97+1),$J97/2,$M97,TRUE)-_xlfn.NORM.DIST(AND(AN$6&gt;=$F97,AN$6&lt;=$H97)*(AM$6-$F97+1),$J97/2,$M97,TRUE))/(1-2*_xlfn.NORM.DIST(0,$J97/2,$M97,TRUE))*$D97+($K97="Steady Growth")*(AND(AN$6&gt;=$F97,AN$6&lt;=$H97)*((AN$6-$F97+1)/($J97*($J97+1)/2)*$D97))+($K97="custom")*CustCF!AH97</f>
        <v>0</v>
      </c>
      <c r="AO97" s="95">
        <f>($K97="Bell Curve")*(_xlfn.NORM.DIST(AND(AO$6&gt;=$F97,AO$6&lt;=$H97)*(AO$6-$F97+1),$J97/2,$M97,TRUE)-_xlfn.NORM.DIST(AND(AO$6&gt;=$F97,AO$6&lt;=$H97)*(AN$6-$F97+1),$J97/2,$M97,TRUE))/(1-2*_xlfn.NORM.DIST(0,$J97/2,$M97,TRUE))*$D97+($K97="Steady Growth")*(AND(AO$6&gt;=$F97,AO$6&lt;=$H97)*((AO$6-$F97+1)/($J97*($J97+1)/2)*$D97))+($K97="custom")*CustCF!AI97</f>
        <v>0</v>
      </c>
      <c r="AP97" s="95">
        <f>($K97="Bell Curve")*(_xlfn.NORM.DIST(AND(AP$6&gt;=$F97,AP$6&lt;=$H97)*(AP$6-$F97+1),$J97/2,$M97,TRUE)-_xlfn.NORM.DIST(AND(AP$6&gt;=$F97,AP$6&lt;=$H97)*(AO$6-$F97+1),$J97/2,$M97,TRUE))/(1-2*_xlfn.NORM.DIST(0,$J97/2,$M97,TRUE))*$D97+($K97="Steady Growth")*(AND(AP$6&gt;=$F97,AP$6&lt;=$H97)*((AP$6-$F97+1)/($J97*($J97+1)/2)*$D97))+($K97="custom")*CustCF!AJ97</f>
        <v>0</v>
      </c>
      <c r="AQ97" s="95">
        <f>($K97="Bell Curve")*(_xlfn.NORM.DIST(AND(AQ$6&gt;=$F97,AQ$6&lt;=$H97)*(AQ$6-$F97+1),$J97/2,$M97,TRUE)-_xlfn.NORM.DIST(AND(AQ$6&gt;=$F97,AQ$6&lt;=$H97)*(AP$6-$F97+1),$J97/2,$M97,TRUE))/(1-2*_xlfn.NORM.DIST(0,$J97/2,$M97,TRUE))*$D97+($K97="Steady Growth")*(AND(AQ$6&gt;=$F97,AQ$6&lt;=$H97)*((AQ$6-$F97+1)/($J97*($J97+1)/2)*$D97))+($K97="custom")*CustCF!AK97</f>
        <v>0</v>
      </c>
      <c r="AR97" s="95">
        <f>($K97="Bell Curve")*(_xlfn.NORM.DIST(AND(AR$6&gt;=$F97,AR$6&lt;=$H97)*(AR$6-$F97+1),$J97/2,$M97,TRUE)-_xlfn.NORM.DIST(AND(AR$6&gt;=$F97,AR$6&lt;=$H97)*(AQ$6-$F97+1),$J97/2,$M97,TRUE))/(1-2*_xlfn.NORM.DIST(0,$J97/2,$M97,TRUE))*$D97+($K97="Steady Growth")*(AND(AR$6&gt;=$F97,AR$6&lt;=$H97)*((AR$6-$F97+1)/($J97*($J97+1)/2)*$D97))+($K97="custom")*CustCF!AL97</f>
        <v>0</v>
      </c>
      <c r="AS97" s="95">
        <f>($K97="Bell Curve")*(_xlfn.NORM.DIST(AND(AS$6&gt;=$F97,AS$6&lt;=$H97)*(AS$6-$F97+1),$J97/2,$M97,TRUE)-_xlfn.NORM.DIST(AND(AS$6&gt;=$F97,AS$6&lt;=$H97)*(AR$6-$F97+1),$J97/2,$M97,TRUE))/(1-2*_xlfn.NORM.DIST(0,$J97/2,$M97,TRUE))*$D97+($K97="Steady Growth")*(AND(AS$6&gt;=$F97,AS$6&lt;=$H97)*((AS$6-$F97+1)/($J97*($J97+1)/2)*$D97))+($K97="custom")*CustCF!AM97</f>
        <v>0</v>
      </c>
      <c r="AT97" s="95">
        <f>($K97="Bell Curve")*(_xlfn.NORM.DIST(AND(AT$6&gt;=$F97,AT$6&lt;=$H97)*(AT$6-$F97+1),$J97/2,$M97,TRUE)-_xlfn.NORM.DIST(AND(AT$6&gt;=$F97,AT$6&lt;=$H97)*(AS$6-$F97+1),$J97/2,$M97,TRUE))/(1-2*_xlfn.NORM.DIST(0,$J97/2,$M97,TRUE))*$D97+($K97="Steady Growth")*(AND(AT$6&gt;=$F97,AT$6&lt;=$H97)*((AT$6-$F97+1)/($J97*($J97+1)/2)*$D97))+($K97="custom")*CustCF!AN97</f>
        <v>0</v>
      </c>
      <c r="AU97" s="95">
        <f>($K97="Bell Curve")*(_xlfn.NORM.DIST(AND(AU$6&gt;=$F97,AU$6&lt;=$H97)*(AU$6-$F97+1),$J97/2,$M97,TRUE)-_xlfn.NORM.DIST(AND(AU$6&gt;=$F97,AU$6&lt;=$H97)*(AT$6-$F97+1),$J97/2,$M97,TRUE))/(1-2*_xlfn.NORM.DIST(0,$J97/2,$M97,TRUE))*$D97+($K97="Steady Growth")*(AND(AU$6&gt;=$F97,AU$6&lt;=$H97)*((AU$6-$F97+1)/($J97*($J97+1)/2)*$D97))+($K97="custom")*CustCF!AO97</f>
        <v>0</v>
      </c>
      <c r="AV97" s="95">
        <f>($K97="Bell Curve")*(_xlfn.NORM.DIST(AND(AV$6&gt;=$F97,AV$6&lt;=$H97)*(AV$6-$F97+1),$J97/2,$M97,TRUE)-_xlfn.NORM.DIST(AND(AV$6&gt;=$F97,AV$6&lt;=$H97)*(AU$6-$F97+1),$J97/2,$M97,TRUE))/(1-2*_xlfn.NORM.DIST(0,$J97/2,$M97,TRUE))*$D97+($K97="Steady Growth")*(AND(AV$6&gt;=$F97,AV$6&lt;=$H97)*((AV$6-$F97+1)/($J97*($J97+1)/2)*$D97))+($K97="custom")*CustCF!AP97</f>
        <v>0</v>
      </c>
      <c r="AW97" s="95">
        <f>($K97="Bell Curve")*(_xlfn.NORM.DIST(AND(AW$6&gt;=$F97,AW$6&lt;=$H97)*(AW$6-$F97+1),$J97/2,$M97,TRUE)-_xlfn.NORM.DIST(AND(AW$6&gt;=$F97,AW$6&lt;=$H97)*(AV$6-$F97+1),$J97/2,$M97,TRUE))/(1-2*_xlfn.NORM.DIST(0,$J97/2,$M97,TRUE))*$D97+($K97="Steady Growth")*(AND(AW$6&gt;=$F97,AW$6&lt;=$H97)*((AW$6-$F97+1)/($J97*($J97+1)/2)*$D97))+($K97="custom")*CustCF!AQ97</f>
        <v>0</v>
      </c>
      <c r="AX97" s="95">
        <f>($K97="Bell Curve")*(_xlfn.NORM.DIST(AND(AX$6&gt;=$F97,AX$6&lt;=$H97)*(AX$6-$F97+1),$J97/2,$M97,TRUE)-_xlfn.NORM.DIST(AND(AX$6&gt;=$F97,AX$6&lt;=$H97)*(AW$6-$F97+1),$J97/2,$M97,TRUE))/(1-2*_xlfn.NORM.DIST(0,$J97/2,$M97,TRUE))*$D97+($K97="Steady Growth")*(AND(AX$6&gt;=$F97,AX$6&lt;=$H97)*((AX$6-$F97+1)/($J97*($J97+1)/2)*$D97))+($K97="custom")*CustCF!AR97</f>
        <v>0</v>
      </c>
      <c r="AY97" s="95">
        <f>($K97="Bell Curve")*(_xlfn.NORM.DIST(AND(AY$6&gt;=$F97,AY$6&lt;=$H97)*(AY$6-$F97+1),$J97/2,$M97,TRUE)-_xlfn.NORM.DIST(AND(AY$6&gt;=$F97,AY$6&lt;=$H97)*(AX$6-$F97+1),$J97/2,$M97,TRUE))/(1-2*_xlfn.NORM.DIST(0,$J97/2,$M97,TRUE))*$D97+($K97="Steady Growth")*(AND(AY$6&gt;=$F97,AY$6&lt;=$H97)*((AY$6-$F97+1)/($J97*($J97+1)/2)*$D97))+($K97="custom")*CustCF!AS97</f>
        <v>0</v>
      </c>
      <c r="AZ97" s="95">
        <f>($K97="Bell Curve")*(_xlfn.NORM.DIST(AND(AZ$6&gt;=$F97,AZ$6&lt;=$H97)*(AZ$6-$F97+1),$J97/2,$M97,TRUE)-_xlfn.NORM.DIST(AND(AZ$6&gt;=$F97,AZ$6&lt;=$H97)*(AY$6-$F97+1),$J97/2,$M97,TRUE))/(1-2*_xlfn.NORM.DIST(0,$J97/2,$M97,TRUE))*$D97+($K97="Steady Growth")*(AND(AZ$6&gt;=$F97,AZ$6&lt;=$H97)*((AZ$6-$F97+1)/($J97*($J97+1)/2)*$D97))+($K97="custom")*CustCF!AT97</f>
        <v>0</v>
      </c>
      <c r="BA97" s="95">
        <f>($K97="Bell Curve")*(_xlfn.NORM.DIST(AND(BA$6&gt;=$F97,BA$6&lt;=$H97)*(BA$6-$F97+1),$J97/2,$M97,TRUE)-_xlfn.NORM.DIST(AND(BA$6&gt;=$F97,BA$6&lt;=$H97)*(AZ$6-$F97+1),$J97/2,$M97,TRUE))/(1-2*_xlfn.NORM.DIST(0,$J97/2,$M97,TRUE))*$D97+($K97="Steady Growth")*(AND(BA$6&gt;=$F97,BA$6&lt;=$H97)*((BA$6-$F97+1)/($J97*($J97+1)/2)*$D97))+($K97="custom")*CustCF!AU97</f>
        <v>0</v>
      </c>
      <c r="BB97" s="95">
        <f>($K97="Bell Curve")*(_xlfn.NORM.DIST(AND(BB$6&gt;=$F97,BB$6&lt;=$H97)*(BB$6-$F97+1),$J97/2,$M97,TRUE)-_xlfn.NORM.DIST(AND(BB$6&gt;=$F97,BB$6&lt;=$H97)*(BA$6-$F97+1),$J97/2,$M97,TRUE))/(1-2*_xlfn.NORM.DIST(0,$J97/2,$M97,TRUE))*$D97+($K97="Steady Growth")*(AND(BB$6&gt;=$F97,BB$6&lt;=$H97)*((BB$6-$F97+1)/($J97*($J97+1)/2)*$D97))+($K97="custom")*CustCF!AV97</f>
        <v>0</v>
      </c>
      <c r="BC97" s="95">
        <f>($K97="Bell Curve")*(_xlfn.NORM.DIST(AND(BC$6&gt;=$F97,BC$6&lt;=$H97)*(BC$6-$F97+1),$J97/2,$M97,TRUE)-_xlfn.NORM.DIST(AND(BC$6&gt;=$F97,BC$6&lt;=$H97)*(BB$6-$F97+1),$J97/2,$M97,TRUE))/(1-2*_xlfn.NORM.DIST(0,$J97/2,$M97,TRUE))*$D97+($K97="Steady Growth")*(AND(BC$6&gt;=$F97,BC$6&lt;=$H97)*((BC$6-$F97+1)/($J97*($J97+1)/2)*$D97))+($K97="custom")*CustCF!AW97</f>
        <v>0</v>
      </c>
      <c r="BD97" s="95">
        <f>($K97="Bell Curve")*(_xlfn.NORM.DIST(AND(BD$6&gt;=$F97,BD$6&lt;=$H97)*(BD$6-$F97+1),$J97/2,$M97,TRUE)-_xlfn.NORM.DIST(AND(BD$6&gt;=$F97,BD$6&lt;=$H97)*(BC$6-$F97+1),$J97/2,$M97,TRUE))/(1-2*_xlfn.NORM.DIST(0,$J97/2,$M97,TRUE))*$D97+($K97="Steady Growth")*(AND(BD$6&gt;=$F97,BD$6&lt;=$H97)*((BD$6-$F97+1)/($J97*($J97+1)/2)*$D97))+($K97="custom")*CustCF!AX97</f>
        <v>0</v>
      </c>
      <c r="BE97" s="95">
        <f>($K97="Bell Curve")*(_xlfn.NORM.DIST(AND(BE$6&gt;=$F97,BE$6&lt;=$H97)*(BE$6-$F97+1),$J97/2,$M97,TRUE)-_xlfn.NORM.DIST(AND(BE$6&gt;=$F97,BE$6&lt;=$H97)*(BD$6-$F97+1),$J97/2,$M97,TRUE))/(1-2*_xlfn.NORM.DIST(0,$J97/2,$M97,TRUE))*$D97+($K97="Steady Growth")*(AND(BE$6&gt;=$F97,BE$6&lt;=$H97)*((BE$6-$F97+1)/($J97*($J97+1)/2)*$D97))+($K97="custom")*CustCF!AY97</f>
        <v>0</v>
      </c>
      <c r="BF97" s="95">
        <f>($K97="Bell Curve")*(_xlfn.NORM.DIST(AND(BF$6&gt;=$F97,BF$6&lt;=$H97)*(BF$6-$F97+1),$J97/2,$M97,TRUE)-_xlfn.NORM.DIST(AND(BF$6&gt;=$F97,BF$6&lt;=$H97)*(BE$6-$F97+1),$J97/2,$M97,TRUE))/(1-2*_xlfn.NORM.DIST(0,$J97/2,$M97,TRUE))*$D97+($K97="Steady Growth")*(AND(BF$6&gt;=$F97,BF$6&lt;=$H97)*((BF$6-$F97+1)/($J97*($J97+1)/2)*$D97))+($K97="custom")*CustCF!AZ97</f>
        <v>0</v>
      </c>
      <c r="BG97" s="95">
        <f>($K97="Bell Curve")*(_xlfn.NORM.DIST(AND(BG$6&gt;=$F97,BG$6&lt;=$H97)*(BG$6-$F97+1),$J97/2,$M97,TRUE)-_xlfn.NORM.DIST(AND(BG$6&gt;=$F97,BG$6&lt;=$H97)*(BF$6-$F97+1),$J97/2,$M97,TRUE))/(1-2*_xlfn.NORM.DIST(0,$J97/2,$M97,TRUE))*$D97+($K97="Steady Growth")*(AND(BG$6&gt;=$F97,BG$6&lt;=$H97)*((BG$6-$F97+1)/($J97*($J97+1)/2)*$D97))+($K97="custom")*CustCF!BA97</f>
        <v>0</v>
      </c>
      <c r="BH97" s="95">
        <f>($K97="Bell Curve")*(_xlfn.NORM.DIST(AND(BH$6&gt;=$F97,BH$6&lt;=$H97)*(BH$6-$F97+1),$J97/2,$M97,TRUE)-_xlfn.NORM.DIST(AND(BH$6&gt;=$F97,BH$6&lt;=$H97)*(BG$6-$F97+1),$J97/2,$M97,TRUE))/(1-2*_xlfn.NORM.DIST(0,$J97/2,$M97,TRUE))*$D97+($K97="Steady Growth")*(AND(BH$6&gt;=$F97,BH$6&lt;=$H97)*((BH$6-$F97+1)/($J97*($J97+1)/2)*$D97))+($K97="custom")*CustCF!BB97</f>
        <v>0</v>
      </c>
      <c r="BI97" s="95">
        <f>($K97="Bell Curve")*(_xlfn.NORM.DIST(AND(BI$6&gt;=$F97,BI$6&lt;=$H97)*(BI$6-$F97+1),$J97/2,$M97,TRUE)-_xlfn.NORM.DIST(AND(BI$6&gt;=$F97,BI$6&lt;=$H97)*(BH$6-$F97+1),$J97/2,$M97,TRUE))/(1-2*_xlfn.NORM.DIST(0,$J97/2,$M97,TRUE))*$D97+($K97="Steady Growth")*(AND(BI$6&gt;=$F97,BI$6&lt;=$H97)*((BI$6-$F97+1)/($J97*($J97+1)/2)*$D97))+($K97="custom")*CustCF!BC97</f>
        <v>0</v>
      </c>
      <c r="BJ97" s="95">
        <f>($K97="Bell Curve")*(_xlfn.NORM.DIST(AND(BJ$6&gt;=$F97,BJ$6&lt;=$H97)*(BJ$6-$F97+1),$J97/2,$M97,TRUE)-_xlfn.NORM.DIST(AND(BJ$6&gt;=$F97,BJ$6&lt;=$H97)*(BI$6-$F97+1),$J97/2,$M97,TRUE))/(1-2*_xlfn.NORM.DIST(0,$J97/2,$M97,TRUE))*$D97+($K97="Steady Growth")*(AND(BJ$6&gt;=$F97,BJ$6&lt;=$H97)*((BJ$6-$F97+1)/($J97*($J97+1)/2)*$D97))+($K97="custom")*CustCF!BD97</f>
        <v>0</v>
      </c>
      <c r="BK97" s="95">
        <f>($K97="Bell Curve")*(_xlfn.NORM.DIST(AND(BK$6&gt;=$F97,BK$6&lt;=$H97)*(BK$6-$F97+1),$J97/2,$M97,TRUE)-_xlfn.NORM.DIST(AND(BK$6&gt;=$F97,BK$6&lt;=$H97)*(BJ$6-$F97+1),$J97/2,$M97,TRUE))/(1-2*_xlfn.NORM.DIST(0,$J97/2,$M97,TRUE))*$D97+($K97="Steady Growth")*(AND(BK$6&gt;=$F97,BK$6&lt;=$H97)*((BK$6-$F97+1)/($J97*($J97+1)/2)*$D97))+($K97="custom")*CustCF!BE97</f>
        <v>0</v>
      </c>
      <c r="BL97" s="95">
        <f>($K97="Bell Curve")*(_xlfn.NORM.DIST(AND(BL$6&gt;=$F97,BL$6&lt;=$H97)*(BL$6-$F97+1),$J97/2,$M97,TRUE)-_xlfn.NORM.DIST(AND(BL$6&gt;=$F97,BL$6&lt;=$H97)*(BK$6-$F97+1),$J97/2,$M97,TRUE))/(1-2*_xlfn.NORM.DIST(0,$J97/2,$M97,TRUE))*$D97+($K97="Steady Growth")*(AND(BL$6&gt;=$F97,BL$6&lt;=$H97)*((BL$6-$F97+1)/($J97*($J97+1)/2)*$D97))+($K97="custom")*CustCF!BF97</f>
        <v>0</v>
      </c>
      <c r="BM97" s="95">
        <f>($K97="Bell Curve")*(_xlfn.NORM.DIST(AND(BM$6&gt;=$F97,BM$6&lt;=$H97)*(BM$6-$F97+1),$J97/2,$M97,TRUE)-_xlfn.NORM.DIST(AND(BM$6&gt;=$F97,BM$6&lt;=$H97)*(BL$6-$F97+1),$J97/2,$M97,TRUE))/(1-2*_xlfn.NORM.DIST(0,$J97/2,$M97,TRUE))*$D97+($K97="Steady Growth")*(AND(BM$6&gt;=$F97,BM$6&lt;=$H97)*((BM$6-$F97+1)/($J97*($J97+1)/2)*$D97))+($K97="custom")*CustCF!BG97</f>
        <v>0</v>
      </c>
      <c r="BN97" s="95">
        <f>($K97="Bell Curve")*(_xlfn.NORM.DIST(AND(BN$6&gt;=$F97,BN$6&lt;=$H97)*(BN$6-$F97+1),$J97/2,$M97,TRUE)-_xlfn.NORM.DIST(AND(BN$6&gt;=$F97,BN$6&lt;=$H97)*(BM$6-$F97+1),$J97/2,$M97,TRUE))/(1-2*_xlfn.NORM.DIST(0,$J97/2,$M97,TRUE))*$D97+($K97="Steady Growth")*(AND(BN$6&gt;=$F97,BN$6&lt;=$H97)*((BN$6-$F97+1)/($J97*($J97+1)/2)*$D97))+($K97="custom")*CustCF!BH97</f>
        <v>0</v>
      </c>
      <c r="BO97" s="95">
        <f>($K97="Bell Curve")*(_xlfn.NORM.DIST(AND(BO$6&gt;=$F97,BO$6&lt;=$H97)*(BO$6-$F97+1),$J97/2,$M97,TRUE)-_xlfn.NORM.DIST(AND(BO$6&gt;=$F97,BO$6&lt;=$H97)*(BN$6-$F97+1),$J97/2,$M97,TRUE))/(1-2*_xlfn.NORM.DIST(0,$J97/2,$M97,TRUE))*$D97+($K97="Steady Growth")*(AND(BO$6&gt;=$F97,BO$6&lt;=$H97)*((BO$6-$F97+1)/($J97*($J97+1)/2)*$D97))+($K97="custom")*CustCF!BI97</f>
        <v>0</v>
      </c>
      <c r="BP97" s="95">
        <f>($K97="Bell Curve")*(_xlfn.NORM.DIST(AND(BP$6&gt;=$F97,BP$6&lt;=$H97)*(BP$6-$F97+1),$J97/2,$M97,TRUE)-_xlfn.NORM.DIST(AND(BP$6&gt;=$F97,BP$6&lt;=$H97)*(BO$6-$F97+1),$J97/2,$M97,TRUE))/(1-2*_xlfn.NORM.DIST(0,$J97/2,$M97,TRUE))*$D97+($K97="Steady Growth")*(AND(BP$6&gt;=$F97,BP$6&lt;=$H97)*((BP$6-$F97+1)/($J97*($J97+1)/2)*$D97))+($K97="custom")*CustCF!BJ97</f>
        <v>0</v>
      </c>
      <c r="BQ97" s="95">
        <f>($K97="Bell Curve")*(_xlfn.NORM.DIST(AND(BQ$6&gt;=$F97,BQ$6&lt;=$H97)*(BQ$6-$F97+1),$J97/2,$M97,TRUE)-_xlfn.NORM.DIST(AND(BQ$6&gt;=$F97,BQ$6&lt;=$H97)*(BP$6-$F97+1),$J97/2,$M97,TRUE))/(1-2*_xlfn.NORM.DIST(0,$J97/2,$M97,TRUE))*$D97+($K97="Steady Growth")*(AND(BQ$6&gt;=$F97,BQ$6&lt;=$H97)*((BQ$6-$F97+1)/($J97*($J97+1)/2)*$D97))+($K97="custom")*CustCF!BK97</f>
        <v>0</v>
      </c>
      <c r="BR97" s="95">
        <f>($K97="Bell Curve")*(_xlfn.NORM.DIST(AND(BR$6&gt;=$F97,BR$6&lt;=$H97)*(BR$6-$F97+1),$J97/2,$M97,TRUE)-_xlfn.NORM.DIST(AND(BR$6&gt;=$F97,BR$6&lt;=$H97)*(BQ$6-$F97+1),$J97/2,$M97,TRUE))/(1-2*_xlfn.NORM.DIST(0,$J97/2,$M97,TRUE))*$D97+($K97="Steady Growth")*(AND(BR$6&gt;=$F97,BR$6&lt;=$H97)*((BR$6-$F97+1)/($J97*($J97+1)/2)*$D97))+($K97="custom")*CustCF!BL97</f>
        <v>0</v>
      </c>
      <c r="BS97" s="95">
        <f>($K97="Bell Curve")*(_xlfn.NORM.DIST(AND(BS$6&gt;=$F97,BS$6&lt;=$H97)*(BS$6-$F97+1),$J97/2,$M97,TRUE)-_xlfn.NORM.DIST(AND(BS$6&gt;=$F97,BS$6&lt;=$H97)*(BR$6-$F97+1),$J97/2,$M97,TRUE))/(1-2*_xlfn.NORM.DIST(0,$J97/2,$M97,TRUE))*$D97+($K97="Steady Growth")*(AND(BS$6&gt;=$F97,BS$6&lt;=$H97)*((BS$6-$F97+1)/($J97*($J97+1)/2)*$D97))+($K97="custom")*CustCF!BM97</f>
        <v>0</v>
      </c>
      <c r="BT97" s="95">
        <f>($K97="Bell Curve")*(_xlfn.NORM.DIST(AND(BT$6&gt;=$F97,BT$6&lt;=$H97)*(BT$6-$F97+1),$J97/2,$M97,TRUE)-_xlfn.NORM.DIST(AND(BT$6&gt;=$F97,BT$6&lt;=$H97)*(BS$6-$F97+1),$J97/2,$M97,TRUE))/(1-2*_xlfn.NORM.DIST(0,$J97/2,$M97,TRUE))*$D97+($K97="Steady Growth")*(AND(BT$6&gt;=$F97,BT$6&lt;=$H97)*((BT$6-$F97+1)/($J97*($J97+1)/2)*$D97))+($K97="custom")*CustCF!BN97</f>
        <v>0</v>
      </c>
      <c r="BU97" s="95">
        <f>($K97="Bell Curve")*(_xlfn.NORM.DIST(AND(BU$6&gt;=$F97,BU$6&lt;=$H97)*(BU$6-$F97+1),$J97/2,$M97,TRUE)-_xlfn.NORM.DIST(AND(BU$6&gt;=$F97,BU$6&lt;=$H97)*(BT$6-$F97+1),$J97/2,$M97,TRUE))/(1-2*_xlfn.NORM.DIST(0,$J97/2,$M97,TRUE))*$D97+($K97="Steady Growth")*(AND(BU$6&gt;=$F97,BU$6&lt;=$H97)*((BU$6-$F97+1)/($J97*($J97+1)/2)*$D97))+($K97="custom")*CustCF!BO97</f>
        <v>0</v>
      </c>
      <c r="BV97" s="95">
        <f>($K97="Bell Curve")*(_xlfn.NORM.DIST(AND(BV$6&gt;=$F97,BV$6&lt;=$H97)*(BV$6-$F97+1),$J97/2,$M97,TRUE)-_xlfn.NORM.DIST(AND(BV$6&gt;=$F97,BV$6&lt;=$H97)*(BU$6-$F97+1),$J97/2,$M97,TRUE))/(1-2*_xlfn.NORM.DIST(0,$J97/2,$M97,TRUE))*$D97+($K97="Steady Growth")*(AND(BV$6&gt;=$F97,BV$6&lt;=$H97)*((BV$6-$F97+1)/($J97*($J97+1)/2)*$D97))+($K97="custom")*CustCF!BP97</f>
        <v>0</v>
      </c>
      <c r="BW97" s="95">
        <f>($K97="Bell Curve")*(_xlfn.NORM.DIST(AND(BW$6&gt;=$F97,BW$6&lt;=$H97)*(BW$6-$F97+1),$J97/2,$M97,TRUE)-_xlfn.NORM.DIST(AND(BW$6&gt;=$F97,BW$6&lt;=$H97)*(BV$6-$F97+1),$J97/2,$M97,TRUE))/(1-2*_xlfn.NORM.DIST(0,$J97/2,$M97,TRUE))*$D97+($K97="Steady Growth")*(AND(BW$6&gt;=$F97,BW$6&lt;=$H97)*((BW$6-$F97+1)/($J97*($J97+1)/2)*$D97))+($K97="custom")*CustCF!BQ97</f>
        <v>0</v>
      </c>
      <c r="BX97" s="95">
        <f>($K97="Bell Curve")*(_xlfn.NORM.DIST(AND(BX$6&gt;=$F97,BX$6&lt;=$H97)*(BX$6-$F97+1),$J97/2,$M97,TRUE)-_xlfn.NORM.DIST(AND(BX$6&gt;=$F97,BX$6&lt;=$H97)*(BW$6-$F97+1),$J97/2,$M97,TRUE))/(1-2*_xlfn.NORM.DIST(0,$J97/2,$M97,TRUE))*$D97+($K97="Steady Growth")*(AND(BX$6&gt;=$F97,BX$6&lt;=$H97)*((BX$6-$F97+1)/($J97*($J97+1)/2)*$D97))+($K97="custom")*CustCF!BR97</f>
        <v>0</v>
      </c>
      <c r="BY97" s="95">
        <f>($K97="Bell Curve")*(_xlfn.NORM.DIST(AND(BY$6&gt;=$F97,BY$6&lt;=$H97)*(BY$6-$F97+1),$J97/2,$M97,TRUE)-_xlfn.NORM.DIST(AND(BY$6&gt;=$F97,BY$6&lt;=$H97)*(BX$6-$F97+1),$J97/2,$M97,TRUE))/(1-2*_xlfn.NORM.DIST(0,$J97/2,$M97,TRUE))*$D97+($K97="Steady Growth")*(AND(BY$6&gt;=$F97,BY$6&lt;=$H97)*((BY$6-$F97+1)/($J97*($J97+1)/2)*$D97))+($K97="custom")*CustCF!BS97</f>
        <v>0</v>
      </c>
      <c r="BZ97" s="95">
        <f>($K97="Bell Curve")*(_xlfn.NORM.DIST(AND(BZ$6&gt;=$F97,BZ$6&lt;=$H97)*(BZ$6-$F97+1),$J97/2,$M97,TRUE)-_xlfn.NORM.DIST(AND(BZ$6&gt;=$F97,BZ$6&lt;=$H97)*(BY$6-$F97+1),$J97/2,$M97,TRUE))/(1-2*_xlfn.NORM.DIST(0,$J97/2,$M97,TRUE))*$D97+($K97="Steady Growth")*(AND(BZ$6&gt;=$F97,BZ$6&lt;=$H97)*((BZ$6-$F97+1)/($J97*($J97+1)/2)*$D97))+($K97="custom")*CustCF!BT97</f>
        <v>0</v>
      </c>
      <c r="CA97" s="95">
        <f>($K97="Bell Curve")*(_xlfn.NORM.DIST(AND(CA$6&gt;=$F97,CA$6&lt;=$H97)*(CA$6-$F97+1),$J97/2,$M97,TRUE)-_xlfn.NORM.DIST(AND(CA$6&gt;=$F97,CA$6&lt;=$H97)*(BZ$6-$F97+1),$J97/2,$M97,TRUE))/(1-2*_xlfn.NORM.DIST(0,$J97/2,$M97,TRUE))*$D97+($K97="Steady Growth")*(AND(CA$6&gt;=$F97,CA$6&lt;=$H97)*((CA$6-$F97+1)/($J97*($J97+1)/2)*$D97))+($K97="custom")*CustCF!BU97</f>
        <v>0</v>
      </c>
      <c r="CB97" s="95">
        <f>($K97="Bell Curve")*(_xlfn.NORM.DIST(AND(CB$6&gt;=$F97,CB$6&lt;=$H97)*(CB$6-$F97+1),$J97/2,$M97,TRUE)-_xlfn.NORM.DIST(AND(CB$6&gt;=$F97,CB$6&lt;=$H97)*(CA$6-$F97+1),$J97/2,$M97,TRUE))/(1-2*_xlfn.NORM.DIST(0,$J97/2,$M97,TRUE))*$D97+($K97="Steady Growth")*(AND(CB$6&gt;=$F97,CB$6&lt;=$H97)*((CB$6-$F97+1)/($J97*($J97+1)/2)*$D97))+($K97="custom")*CustCF!BV97</f>
        <v>0</v>
      </c>
      <c r="CC97" s="95">
        <f>($K97="Bell Curve")*(_xlfn.NORM.DIST(AND(CC$6&gt;=$F97,CC$6&lt;=$H97)*(CC$6-$F97+1),$J97/2,$M97,TRUE)-_xlfn.NORM.DIST(AND(CC$6&gt;=$F97,CC$6&lt;=$H97)*(CB$6-$F97+1),$J97/2,$M97,TRUE))/(1-2*_xlfn.NORM.DIST(0,$J97/2,$M97,TRUE))*$D97+($K97="Steady Growth")*(AND(CC$6&gt;=$F97,CC$6&lt;=$H97)*((CC$6-$F97+1)/($J97*($J97+1)/2)*$D97))+($K97="custom")*CustCF!BW97</f>
        <v>0</v>
      </c>
      <c r="CD97" s="95">
        <f>($K97="Bell Curve")*(_xlfn.NORM.DIST(AND(CD$6&gt;=$F97,CD$6&lt;=$H97)*(CD$6-$F97+1),$J97/2,$M97,TRUE)-_xlfn.NORM.DIST(AND(CD$6&gt;=$F97,CD$6&lt;=$H97)*(CC$6-$F97+1),$J97/2,$M97,TRUE))/(1-2*_xlfn.NORM.DIST(0,$J97/2,$M97,TRUE))*$D97+($K97="Steady Growth")*(AND(CD$6&gt;=$F97,CD$6&lt;=$H97)*((CD$6-$F97+1)/($J97*($J97+1)/2)*$D97))+($K97="custom")*CustCF!BX97</f>
        <v>0</v>
      </c>
      <c r="CE97" s="95">
        <f>($K97="Bell Curve")*(_xlfn.NORM.DIST(AND(CE$6&gt;=$F97,CE$6&lt;=$H97)*(CE$6-$F97+1),$J97/2,$M97,TRUE)-_xlfn.NORM.DIST(AND(CE$6&gt;=$F97,CE$6&lt;=$H97)*(CD$6-$F97+1),$J97/2,$M97,TRUE))/(1-2*_xlfn.NORM.DIST(0,$J97/2,$M97,TRUE))*$D97+($K97="Steady Growth")*(AND(CE$6&gt;=$F97,CE$6&lt;=$H97)*((CE$6-$F97+1)/($J97*($J97+1)/2)*$D97))+($K97="custom")*CustCF!BY97</f>
        <v>0</v>
      </c>
      <c r="CF97" s="95">
        <f>($K97="Bell Curve")*(_xlfn.NORM.DIST(AND(CF$6&gt;=$F97,CF$6&lt;=$H97)*(CF$6-$F97+1),$J97/2,$M97,TRUE)-_xlfn.NORM.DIST(AND(CF$6&gt;=$F97,CF$6&lt;=$H97)*(CE$6-$F97+1),$J97/2,$M97,TRUE))/(1-2*_xlfn.NORM.DIST(0,$J97/2,$M97,TRUE))*$D97+($K97="Steady Growth")*(AND(CF$6&gt;=$F97,CF$6&lt;=$H97)*((CF$6-$F97+1)/($J97*($J97+1)/2)*$D97))+($K97="custom")*CustCF!BZ97</f>
        <v>0</v>
      </c>
      <c r="CG97" s="95">
        <f>($K97="Bell Curve")*(_xlfn.NORM.DIST(AND(CG$6&gt;=$F97,CG$6&lt;=$H97)*(CG$6-$F97+1),$J97/2,$M97,TRUE)-_xlfn.NORM.DIST(AND(CG$6&gt;=$F97,CG$6&lt;=$H97)*(CF$6-$F97+1),$J97/2,$M97,TRUE))/(1-2*_xlfn.NORM.DIST(0,$J97/2,$M97,TRUE))*$D97+($K97="Steady Growth")*(AND(CG$6&gt;=$F97,CG$6&lt;=$H97)*((CG$6-$F97+1)/($J97*($J97+1)/2)*$D97))+($K97="custom")*CustCF!CA97</f>
        <v>0</v>
      </c>
      <c r="CH97" s="95">
        <f>($K97="Bell Curve")*(_xlfn.NORM.DIST(AND(CH$6&gt;=$F97,CH$6&lt;=$H97)*(CH$6-$F97+1),$J97/2,$M97,TRUE)-_xlfn.NORM.DIST(AND(CH$6&gt;=$F97,CH$6&lt;=$H97)*(CG$6-$F97+1),$J97/2,$M97,TRUE))/(1-2*_xlfn.NORM.DIST(0,$J97/2,$M97,TRUE))*$D97+($K97="Steady Growth")*(AND(CH$6&gt;=$F97,CH$6&lt;=$H97)*((CH$6-$F97+1)/($J97*($J97+1)/2)*$D97))+($K97="custom")*CustCF!CB97</f>
        <v>0</v>
      </c>
      <c r="CI97" s="95">
        <f>($K97="Bell Curve")*(_xlfn.NORM.DIST(AND(CI$6&gt;=$F97,CI$6&lt;=$H97)*(CI$6-$F97+1),$J97/2,$M97,TRUE)-_xlfn.NORM.DIST(AND(CI$6&gt;=$F97,CI$6&lt;=$H97)*(CH$6-$F97+1),$J97/2,$M97,TRUE))/(1-2*_xlfn.NORM.DIST(0,$J97/2,$M97,TRUE))*$D97+($K97="Steady Growth")*(AND(CI$6&gt;=$F97,CI$6&lt;=$H97)*((CI$6-$F97+1)/($J97*($J97+1)/2)*$D97))+($K97="custom")*CustCF!CC97</f>
        <v>0</v>
      </c>
      <c r="CJ97" s="95">
        <f>($K97="Bell Curve")*(_xlfn.NORM.DIST(AND(CJ$6&gt;=$F97,CJ$6&lt;=$H97)*(CJ$6-$F97+1),$J97/2,$M97,TRUE)-_xlfn.NORM.DIST(AND(CJ$6&gt;=$F97,CJ$6&lt;=$H97)*(CI$6-$F97+1),$J97/2,$M97,TRUE))/(1-2*_xlfn.NORM.DIST(0,$J97/2,$M97,TRUE))*$D97+($K97="Steady Growth")*(AND(CJ$6&gt;=$F97,CJ$6&lt;=$H97)*((CJ$6-$F97+1)/($J97*($J97+1)/2)*$D97))+($K97="custom")*CustCF!CD97</f>
        <v>0</v>
      </c>
      <c r="CK97" s="95">
        <f>($K97="Bell Curve")*(_xlfn.NORM.DIST(AND(CK$6&gt;=$F97,CK$6&lt;=$H97)*(CK$6-$F97+1),$J97/2,$M97,TRUE)-_xlfn.NORM.DIST(AND(CK$6&gt;=$F97,CK$6&lt;=$H97)*(CJ$6-$F97+1),$J97/2,$M97,TRUE))/(1-2*_xlfn.NORM.DIST(0,$J97/2,$M97,TRUE))*$D97+($K97="Steady Growth")*(AND(CK$6&gt;=$F97,CK$6&lt;=$H97)*((CK$6-$F97+1)/($J97*($J97+1)/2)*$D97))+($K97="custom")*CustCF!CE97</f>
        <v>0</v>
      </c>
      <c r="CL97" s="95">
        <f>($K97="Bell Curve")*(_xlfn.NORM.DIST(AND(CL$6&gt;=$F97,CL$6&lt;=$H97)*(CL$6-$F97+1),$J97/2,$M97,TRUE)-_xlfn.NORM.DIST(AND(CL$6&gt;=$F97,CL$6&lt;=$H97)*(CK$6-$F97+1),$J97/2,$M97,TRUE))/(1-2*_xlfn.NORM.DIST(0,$J97/2,$M97,TRUE))*$D97+($K97="Steady Growth")*(AND(CL$6&gt;=$F97,CL$6&lt;=$H97)*((CL$6-$F97+1)/($J97*($J97+1)/2)*$D97))+($K97="custom")*CustCF!CF97</f>
        <v>0</v>
      </c>
      <c r="CM97" s="95">
        <f>($K97="Bell Curve")*(_xlfn.NORM.DIST(AND(CM$6&gt;=$F97,CM$6&lt;=$H97)*(CM$6-$F97+1),$J97/2,$M97,TRUE)-_xlfn.NORM.DIST(AND(CM$6&gt;=$F97,CM$6&lt;=$H97)*(CL$6-$F97+1),$J97/2,$M97,TRUE))/(1-2*_xlfn.NORM.DIST(0,$J97/2,$M97,TRUE))*$D97+($K97="Steady Growth")*(AND(CM$6&gt;=$F97,CM$6&lt;=$H97)*((CM$6-$F97+1)/($J97*($J97+1)/2)*$D97))+($K97="custom")*CustCF!CG97</f>
        <v>0</v>
      </c>
      <c r="CN97" s="95">
        <f>($K97="Bell Curve")*(_xlfn.NORM.DIST(AND(CN$6&gt;=$F97,CN$6&lt;=$H97)*(CN$6-$F97+1),$J97/2,$M97,TRUE)-_xlfn.NORM.DIST(AND(CN$6&gt;=$F97,CN$6&lt;=$H97)*(CM$6-$F97+1),$J97/2,$M97,TRUE))/(1-2*_xlfn.NORM.DIST(0,$J97/2,$M97,TRUE))*$D97+($K97="Steady Growth")*(AND(CN$6&gt;=$F97,CN$6&lt;=$H97)*((CN$6-$F97+1)/($J97*($J97+1)/2)*$D97))+($K97="custom")*CustCF!CH97</f>
        <v>0</v>
      </c>
      <c r="CO97" s="95">
        <f>($K97="Bell Curve")*(_xlfn.NORM.DIST(AND(CO$6&gt;=$F97,CO$6&lt;=$H97)*(CO$6-$F97+1),$J97/2,$M97,TRUE)-_xlfn.NORM.DIST(AND(CO$6&gt;=$F97,CO$6&lt;=$H97)*(CN$6-$F97+1),$J97/2,$M97,TRUE))/(1-2*_xlfn.NORM.DIST(0,$J97/2,$M97,TRUE))*$D97+($K97="Steady Growth")*(AND(CO$6&gt;=$F97,CO$6&lt;=$H97)*((CO$6-$F97+1)/($J97*($J97+1)/2)*$D97))+($K97="custom")*CustCF!CI97</f>
        <v>0</v>
      </c>
      <c r="CP97" s="95">
        <f>($K97="Bell Curve")*(_xlfn.NORM.DIST(AND(CP$6&gt;=$F97,CP$6&lt;=$H97)*(CP$6-$F97+1),$J97/2,$M97,TRUE)-_xlfn.NORM.DIST(AND(CP$6&gt;=$F97,CP$6&lt;=$H97)*(CO$6-$F97+1),$J97/2,$M97,TRUE))/(1-2*_xlfn.NORM.DIST(0,$J97/2,$M97,TRUE))*$D97+($K97="Steady Growth")*(AND(CP$6&gt;=$F97,CP$6&lt;=$H97)*((CP$6-$F97+1)/($J97*($J97+1)/2)*$D97))+($K97="custom")*CustCF!CJ97</f>
        <v>0</v>
      </c>
      <c r="CQ97" s="95">
        <f>($K97="Bell Curve")*(_xlfn.NORM.DIST(AND(CQ$6&gt;=$F97,CQ$6&lt;=$H97)*(CQ$6-$F97+1),$J97/2,$M97,TRUE)-_xlfn.NORM.DIST(AND(CQ$6&gt;=$F97,CQ$6&lt;=$H97)*(CP$6-$F97+1),$J97/2,$M97,TRUE))/(1-2*_xlfn.NORM.DIST(0,$J97/2,$M97,TRUE))*$D97+($K97="Steady Growth")*(AND(CQ$6&gt;=$F97,CQ$6&lt;=$H97)*((CQ$6-$F97+1)/($J97*($J97+1)/2)*$D97))+($K97="custom")*CustCF!CK97</f>
        <v>0</v>
      </c>
      <c r="CR97" s="95">
        <f>($K97="Bell Curve")*(_xlfn.NORM.DIST(AND(CR$6&gt;=$F97,CR$6&lt;=$H97)*(CR$6-$F97+1),$J97/2,$M97,TRUE)-_xlfn.NORM.DIST(AND(CR$6&gt;=$F97,CR$6&lt;=$H97)*(CQ$6-$F97+1),$J97/2,$M97,TRUE))/(1-2*_xlfn.NORM.DIST(0,$J97/2,$M97,TRUE))*$D97+($K97="Steady Growth")*(AND(CR$6&gt;=$F97,CR$6&lt;=$H97)*((CR$6-$F97+1)/($J97*($J97+1)/2)*$D97))+($K97="custom")*CustCF!CL97</f>
        <v>0</v>
      </c>
      <c r="CS97" s="95">
        <f>($K97="Bell Curve")*(_xlfn.NORM.DIST(AND(CS$6&gt;=$F97,CS$6&lt;=$H97)*(CS$6-$F97+1),$J97/2,$M97,TRUE)-_xlfn.NORM.DIST(AND(CS$6&gt;=$F97,CS$6&lt;=$H97)*(CR$6-$F97+1),$J97/2,$M97,TRUE))/(1-2*_xlfn.NORM.DIST(0,$J97/2,$M97,TRUE))*$D97+($K97="Steady Growth")*(AND(CS$6&gt;=$F97,CS$6&lt;=$H97)*((CS$6-$F97+1)/($J97*($J97+1)/2)*$D97))+($K97="custom")*CustCF!CM97</f>
        <v>0</v>
      </c>
      <c r="CT97" s="95">
        <f>($K97="Bell Curve")*(_xlfn.NORM.DIST(AND(CT$6&gt;=$F97,CT$6&lt;=$H97)*(CT$6-$F97+1),$J97/2,$M97,TRUE)-_xlfn.NORM.DIST(AND(CT$6&gt;=$F97,CT$6&lt;=$H97)*(CS$6-$F97+1),$J97/2,$M97,TRUE))/(1-2*_xlfn.NORM.DIST(0,$J97/2,$M97,TRUE))*$D97+($K97="Steady Growth")*(AND(CT$6&gt;=$F97,CT$6&lt;=$H97)*((CT$6-$F97+1)/($J97*($J97+1)/2)*$D97))+($K97="custom")*CustCF!CN97</f>
        <v>0</v>
      </c>
      <c r="CU97" s="95">
        <f>($K97="Bell Curve")*(_xlfn.NORM.DIST(AND(CU$6&gt;=$F97,CU$6&lt;=$H97)*(CU$6-$F97+1),$J97/2,$M97,TRUE)-_xlfn.NORM.DIST(AND(CU$6&gt;=$F97,CU$6&lt;=$H97)*(CT$6-$F97+1),$J97/2,$M97,TRUE))/(1-2*_xlfn.NORM.DIST(0,$J97/2,$M97,TRUE))*$D97+($K97="Steady Growth")*(AND(CU$6&gt;=$F97,CU$6&lt;=$H97)*((CU$6-$F97+1)/($J97*($J97+1)/2)*$D97))+($K97="custom")*CustCF!CO97</f>
        <v>0</v>
      </c>
      <c r="CV97" s="95">
        <f>($K97="Bell Curve")*(_xlfn.NORM.DIST(AND(CV$6&gt;=$F97,CV$6&lt;=$H97)*(CV$6-$F97+1),$J97/2,$M97,TRUE)-_xlfn.NORM.DIST(AND(CV$6&gt;=$F97,CV$6&lt;=$H97)*(CU$6-$F97+1),$J97/2,$M97,TRUE))/(1-2*_xlfn.NORM.DIST(0,$J97/2,$M97,TRUE))*$D97+($K97="Steady Growth")*(AND(CV$6&gt;=$F97,CV$6&lt;=$H97)*((CV$6-$F97+1)/($J97*($J97+1)/2)*$D97))+($K97="custom")*CustCF!CP97</f>
        <v>0</v>
      </c>
      <c r="CW97" s="95">
        <f>($K97="Bell Curve")*(_xlfn.NORM.DIST(AND(CW$6&gt;=$F97,CW$6&lt;=$H97)*(CW$6-$F97+1),$J97/2,$M97,TRUE)-_xlfn.NORM.DIST(AND(CW$6&gt;=$F97,CW$6&lt;=$H97)*(CV$6-$F97+1),$J97/2,$M97,TRUE))/(1-2*_xlfn.NORM.DIST(0,$J97/2,$M97,TRUE))*$D97+($K97="Steady Growth")*(AND(CW$6&gt;=$F97,CW$6&lt;=$H97)*((CW$6-$F97+1)/($J97*($J97+1)/2)*$D97))+($K97="custom")*CustCF!CQ97</f>
        <v>0</v>
      </c>
      <c r="CX97" s="95">
        <f>($K97="Bell Curve")*(_xlfn.NORM.DIST(AND(CX$6&gt;=$F97,CX$6&lt;=$H97)*(CX$6-$F97+1),$J97/2,$M97,TRUE)-_xlfn.NORM.DIST(AND(CX$6&gt;=$F97,CX$6&lt;=$H97)*(CW$6-$F97+1),$J97/2,$M97,TRUE))/(1-2*_xlfn.NORM.DIST(0,$J97/2,$M97,TRUE))*$D97+($K97="Steady Growth")*(AND(CX$6&gt;=$F97,CX$6&lt;=$H97)*((CX$6-$F97+1)/($J97*($J97+1)/2)*$D97))+($K97="custom")*CustCF!CR97</f>
        <v>0</v>
      </c>
      <c r="CY97" s="95">
        <f>($K97="Bell Curve")*(_xlfn.NORM.DIST(AND(CY$6&gt;=$F97,CY$6&lt;=$H97)*(CY$6-$F97+1),$J97/2,$M97,TRUE)-_xlfn.NORM.DIST(AND(CY$6&gt;=$F97,CY$6&lt;=$H97)*(CX$6-$F97+1),$J97/2,$M97,TRUE))/(1-2*_xlfn.NORM.DIST(0,$J97/2,$M97,TRUE))*$D97+($K97="Steady Growth")*(AND(CY$6&gt;=$F97,CY$6&lt;=$H97)*((CY$6-$F97+1)/($J97*($J97+1)/2)*$D97))+($K97="custom")*CustCF!CS97</f>
        <v>0</v>
      </c>
      <c r="CZ97" s="95">
        <f>($K97="Bell Curve")*(_xlfn.NORM.DIST(AND(CZ$6&gt;=$F97,CZ$6&lt;=$H97)*(CZ$6-$F97+1),$J97/2,$M97,TRUE)-_xlfn.NORM.DIST(AND(CZ$6&gt;=$F97,CZ$6&lt;=$H97)*(CY$6-$F97+1),$J97/2,$M97,TRUE))/(1-2*_xlfn.NORM.DIST(0,$J97/2,$M97,TRUE))*$D97+($K97="Steady Growth")*(AND(CZ$6&gt;=$F97,CZ$6&lt;=$H97)*((CZ$6-$F97+1)/($J97*($J97+1)/2)*$D97))+($K97="custom")*CustCF!CT97</f>
        <v>0</v>
      </c>
      <c r="DA97" s="95">
        <f>($K97="Bell Curve")*(_xlfn.NORM.DIST(AND(DA$6&gt;=$F97,DA$6&lt;=$H97)*(DA$6-$F97+1),$J97/2,$M97,TRUE)-_xlfn.NORM.DIST(AND(DA$6&gt;=$F97,DA$6&lt;=$H97)*(CZ$6-$F97+1),$J97/2,$M97,TRUE))/(1-2*_xlfn.NORM.DIST(0,$J97/2,$M97,TRUE))*$D97+($K97="Steady Growth")*(AND(DA$6&gt;=$F97,DA$6&lt;=$H97)*((DA$6-$F97+1)/($J97*($J97+1)/2)*$D97))+($K97="custom")*CustCF!CU97</f>
        <v>0</v>
      </c>
      <c r="DB97" s="95">
        <f>($K97="Bell Curve")*(_xlfn.NORM.DIST(AND(DB$6&gt;=$F97,DB$6&lt;=$H97)*(DB$6-$F97+1),$J97/2,$M97,TRUE)-_xlfn.NORM.DIST(AND(DB$6&gt;=$F97,DB$6&lt;=$H97)*(DA$6-$F97+1),$J97/2,$M97,TRUE))/(1-2*_xlfn.NORM.DIST(0,$J97/2,$M97,TRUE))*$D97+($K97="Steady Growth")*(AND(DB$6&gt;=$F97,DB$6&lt;=$H97)*((DB$6-$F97+1)/($J97*($J97+1)/2)*$D97))+($K97="custom")*CustCF!CV97</f>
        <v>0</v>
      </c>
      <c r="DC97" s="95">
        <f>($K97="Bell Curve")*(_xlfn.NORM.DIST(AND(DC$6&gt;=$F97,DC$6&lt;=$H97)*(DC$6-$F97+1),$J97/2,$M97,TRUE)-_xlfn.NORM.DIST(AND(DC$6&gt;=$F97,DC$6&lt;=$H97)*(DB$6-$F97+1),$J97/2,$M97,TRUE))/(1-2*_xlfn.NORM.DIST(0,$J97/2,$M97,TRUE))*$D97+($K97="Steady Growth")*(AND(DC$6&gt;=$F97,DC$6&lt;=$H97)*((DC$6-$F97+1)/($J97*($J97+1)/2)*$D97))+($K97="custom")*CustCF!CW97</f>
        <v>0</v>
      </c>
      <c r="DD97" s="95">
        <f>($K97="Bell Curve")*(_xlfn.NORM.DIST(AND(DD$6&gt;=$F97,DD$6&lt;=$H97)*(DD$6-$F97+1),$J97/2,$M97,TRUE)-_xlfn.NORM.DIST(AND(DD$6&gt;=$F97,DD$6&lt;=$H97)*(DC$6-$F97+1),$J97/2,$M97,TRUE))/(1-2*_xlfn.NORM.DIST(0,$J97/2,$M97,TRUE))*$D97+($K97="Steady Growth")*(AND(DD$6&gt;=$F97,DD$6&lt;=$H97)*((DD$6-$F97+1)/($J97*($J97+1)/2)*$D97))+($K97="custom")*CustCF!CX97</f>
        <v>0</v>
      </c>
      <c r="DE97" s="95">
        <f>($K97="Bell Curve")*(_xlfn.NORM.DIST(AND(DE$6&gt;=$F97,DE$6&lt;=$H97)*(DE$6-$F97+1),$J97/2,$M97,TRUE)-_xlfn.NORM.DIST(AND(DE$6&gt;=$F97,DE$6&lt;=$H97)*(DD$6-$F97+1),$J97/2,$M97,TRUE))/(1-2*_xlfn.NORM.DIST(0,$J97/2,$M97,TRUE))*$D97+($K97="Steady Growth")*(AND(DE$6&gt;=$F97,DE$6&lt;=$H97)*((DE$6-$F97+1)/($J97*($J97+1)/2)*$D97))+($K97="custom")*CustCF!CY97</f>
        <v>0</v>
      </c>
      <c r="DF97" s="95">
        <f>($K97="Bell Curve")*(_xlfn.NORM.DIST(AND(DF$6&gt;=$F97,DF$6&lt;=$H97)*(DF$6-$F97+1),$J97/2,$M97,TRUE)-_xlfn.NORM.DIST(AND(DF$6&gt;=$F97,DF$6&lt;=$H97)*(DE$6-$F97+1),$J97/2,$M97,TRUE))/(1-2*_xlfn.NORM.DIST(0,$J97/2,$M97,TRUE))*$D97+($K97="Steady Growth")*(AND(DF$6&gt;=$F97,DF$6&lt;=$H97)*((DF$6-$F97+1)/($J97*($J97+1)/2)*$D97))+($K97="custom")*CustCF!CZ97</f>
        <v>0</v>
      </c>
      <c r="DG97" s="95">
        <f>($K97="Bell Curve")*(_xlfn.NORM.DIST(AND(DG$6&gt;=$F97,DG$6&lt;=$H97)*(DG$6-$F97+1),$J97/2,$M97,TRUE)-_xlfn.NORM.DIST(AND(DG$6&gt;=$F97,DG$6&lt;=$H97)*(DF$6-$F97+1),$J97/2,$M97,TRUE))/(1-2*_xlfn.NORM.DIST(0,$J97/2,$M97,TRUE))*$D97+($K97="Steady Growth")*(AND(DG$6&gt;=$F97,DG$6&lt;=$H97)*((DG$6-$F97+1)/($J97*($J97+1)/2)*$D97))+($K97="custom")*CustCF!DA97</f>
        <v>0</v>
      </c>
      <c r="DH97" s="95">
        <f>($K97="Bell Curve")*(_xlfn.NORM.DIST(AND(DH$6&gt;=$F97,DH$6&lt;=$H97)*(DH$6-$F97+1),$J97/2,$M97,TRUE)-_xlfn.NORM.DIST(AND(DH$6&gt;=$F97,DH$6&lt;=$H97)*(DG$6-$F97+1),$J97/2,$M97,TRUE))/(1-2*_xlfn.NORM.DIST(0,$J97/2,$M97,TRUE))*$D97+($K97="Steady Growth")*(AND(DH$6&gt;=$F97,DH$6&lt;=$H97)*((DH$6-$F97+1)/($J97*($J97+1)/2)*$D97))+($K97="custom")*CustCF!DB97</f>
        <v>0</v>
      </c>
      <c r="DI97" s="95">
        <f>($K97="Bell Curve")*(_xlfn.NORM.DIST(AND(DI$6&gt;=$F97,DI$6&lt;=$H97)*(DI$6-$F97+1),$J97/2,$M97,TRUE)-_xlfn.NORM.DIST(AND(DI$6&gt;=$F97,DI$6&lt;=$H97)*(DH$6-$F97+1),$J97/2,$M97,TRUE))/(1-2*_xlfn.NORM.DIST(0,$J97/2,$M97,TRUE))*$D97+($K97="Steady Growth")*(AND(DI$6&gt;=$F97,DI$6&lt;=$H97)*((DI$6-$F97+1)/($J97*($J97+1)/2)*$D97))+($K97="custom")*CustCF!DC97</f>
        <v>0</v>
      </c>
      <c r="DJ97" s="95">
        <f>($K97="Bell Curve")*(_xlfn.NORM.DIST(AND(DJ$6&gt;=$F97,DJ$6&lt;=$H97)*(DJ$6-$F97+1),$J97/2,$M97,TRUE)-_xlfn.NORM.DIST(AND(DJ$6&gt;=$F97,DJ$6&lt;=$H97)*(DI$6-$F97+1),$J97/2,$M97,TRUE))/(1-2*_xlfn.NORM.DIST(0,$J97/2,$M97,TRUE))*$D97+($K97="Steady Growth")*(AND(DJ$6&gt;=$F97,DJ$6&lt;=$H97)*((DJ$6-$F97+1)/($J97*($J97+1)/2)*$D97))+($K97="custom")*CustCF!DD97</f>
        <v>0</v>
      </c>
      <c r="DK97" s="95">
        <f>($K97="Bell Curve")*(_xlfn.NORM.DIST(AND(DK$6&gt;=$F97,DK$6&lt;=$H97)*(DK$6-$F97+1),$J97/2,$M97,TRUE)-_xlfn.NORM.DIST(AND(DK$6&gt;=$F97,DK$6&lt;=$H97)*(DJ$6-$F97+1),$J97/2,$M97,TRUE))/(1-2*_xlfn.NORM.DIST(0,$J97/2,$M97,TRUE))*$D97+($K97="Steady Growth")*(AND(DK$6&gt;=$F97,DK$6&lt;=$H97)*((DK$6-$F97+1)/($J97*($J97+1)/2)*$D97))+($K97="custom")*CustCF!DE97</f>
        <v>0</v>
      </c>
      <c r="DL97" s="95">
        <f>($K97="Bell Curve")*(_xlfn.NORM.DIST(AND(DL$6&gt;=$F97,DL$6&lt;=$H97)*(DL$6-$F97+1),$J97/2,$M97,TRUE)-_xlfn.NORM.DIST(AND(DL$6&gt;=$F97,DL$6&lt;=$H97)*(DK$6-$F97+1),$J97/2,$M97,TRUE))/(1-2*_xlfn.NORM.DIST(0,$J97/2,$M97,TRUE))*$D97+($K97="Steady Growth")*(AND(DL$6&gt;=$F97,DL$6&lt;=$H97)*((DL$6-$F97+1)/($J97*($J97+1)/2)*$D97))+($K97="custom")*CustCF!DF97</f>
        <v>0</v>
      </c>
      <c r="DM97" s="95">
        <f>($K97="Bell Curve")*(_xlfn.NORM.DIST(AND(DM$6&gt;=$F97,DM$6&lt;=$H97)*(DM$6-$F97+1),$J97/2,$M97,TRUE)-_xlfn.NORM.DIST(AND(DM$6&gt;=$F97,DM$6&lt;=$H97)*(DL$6-$F97+1),$J97/2,$M97,TRUE))/(1-2*_xlfn.NORM.DIST(0,$J97/2,$M97,TRUE))*$D97+($K97="Steady Growth")*(AND(DM$6&gt;=$F97,DM$6&lt;=$H97)*((DM$6-$F97+1)/($J97*($J97+1)/2)*$D97))+($K97="custom")*CustCF!DG97</f>
        <v>0</v>
      </c>
      <c r="DN97" s="95">
        <f>($K97="Bell Curve")*(_xlfn.NORM.DIST(AND(DN$6&gt;=$F97,DN$6&lt;=$H97)*(DN$6-$F97+1),$J97/2,$M97,TRUE)-_xlfn.NORM.DIST(AND(DN$6&gt;=$F97,DN$6&lt;=$H97)*(DM$6-$F97+1),$J97/2,$M97,TRUE))/(1-2*_xlfn.NORM.DIST(0,$J97/2,$M97,TRUE))*$D97+($K97="Steady Growth")*(AND(DN$6&gt;=$F97,DN$6&lt;=$H97)*((DN$6-$F97+1)/($J97*($J97+1)/2)*$D97))+($K97="custom")*CustCF!DH97</f>
        <v>0</v>
      </c>
      <c r="DO97" s="95">
        <f>($K97="Bell Curve")*(_xlfn.NORM.DIST(AND(DO$6&gt;=$F97,DO$6&lt;=$H97)*(DO$6-$F97+1),$J97/2,$M97,TRUE)-_xlfn.NORM.DIST(AND(DO$6&gt;=$F97,DO$6&lt;=$H97)*(DN$6-$F97+1),$J97/2,$M97,TRUE))/(1-2*_xlfn.NORM.DIST(0,$J97/2,$M97,TRUE))*$D97+($K97="Steady Growth")*(AND(DO$6&gt;=$F97,DO$6&lt;=$H97)*((DO$6-$F97+1)/($J97*($J97+1)/2)*$D97))+($K97="custom")*CustCF!DI97</f>
        <v>0</v>
      </c>
      <c r="DP97" s="95">
        <f>($K97="Bell Curve")*(_xlfn.NORM.DIST(AND(DP$6&gt;=$F97,DP$6&lt;=$H97)*(DP$6-$F97+1),$J97/2,$M97,TRUE)-_xlfn.NORM.DIST(AND(DP$6&gt;=$F97,DP$6&lt;=$H97)*(DO$6-$F97+1),$J97/2,$M97,TRUE))/(1-2*_xlfn.NORM.DIST(0,$J97/2,$M97,TRUE))*$D97+($K97="Steady Growth")*(AND(DP$6&gt;=$F97,DP$6&lt;=$H97)*((DP$6-$F97+1)/($J97*($J97+1)/2)*$D97))+($K97="custom")*CustCF!DJ97</f>
        <v>0</v>
      </c>
      <c r="DQ97" s="95">
        <f>($K97="Bell Curve")*(_xlfn.NORM.DIST(AND(DQ$6&gt;=$F97,DQ$6&lt;=$H97)*(DQ$6-$F97+1),$J97/2,$M97,TRUE)-_xlfn.NORM.DIST(AND(DQ$6&gt;=$F97,DQ$6&lt;=$H97)*(DP$6-$F97+1),$J97/2,$M97,TRUE))/(1-2*_xlfn.NORM.DIST(0,$J97/2,$M97,TRUE))*$D97+($K97="Steady Growth")*(AND(DQ$6&gt;=$F97,DQ$6&lt;=$H97)*((DQ$6-$F97+1)/($J97*($J97+1)/2)*$D97))+($K97="custom")*CustCF!DK97</f>
        <v>0</v>
      </c>
      <c r="DR97" s="95">
        <f>($K97="Bell Curve")*(_xlfn.NORM.DIST(AND(DR$6&gt;=$F97,DR$6&lt;=$H97)*(DR$6-$F97+1),$J97/2,$M97,TRUE)-_xlfn.NORM.DIST(AND(DR$6&gt;=$F97,DR$6&lt;=$H97)*(DQ$6-$F97+1),$J97/2,$M97,TRUE))/(1-2*_xlfn.NORM.DIST(0,$J97/2,$M97,TRUE))*$D97+($K97="Steady Growth")*(AND(DR$6&gt;=$F97,DR$6&lt;=$H97)*((DR$6-$F97+1)/($J97*($J97+1)/2)*$D97))+($K97="custom")*CustCF!DL97</f>
        <v>0</v>
      </c>
      <c r="DS97" s="95">
        <f>($K97="Bell Curve")*(_xlfn.NORM.DIST(AND(DS$6&gt;=$F97,DS$6&lt;=$H97)*(DS$6-$F97+1),$J97/2,$M97,TRUE)-_xlfn.NORM.DIST(AND(DS$6&gt;=$F97,DS$6&lt;=$H97)*(DR$6-$F97+1),$J97/2,$M97,TRUE))/(1-2*_xlfn.NORM.DIST(0,$J97/2,$M97,TRUE))*$D97+($K97="Steady Growth")*(AND(DS$6&gt;=$F97,DS$6&lt;=$H97)*((DS$6-$F97+1)/($J97*($J97+1)/2)*$D97))+($K97="custom")*CustCF!DM97</f>
        <v>0</v>
      </c>
      <c r="DT97" s="95">
        <f>($K97="Bell Curve")*(_xlfn.NORM.DIST(AND(DT$6&gt;=$F97,DT$6&lt;=$H97)*(DT$6-$F97+1),$J97/2,$M97,TRUE)-_xlfn.NORM.DIST(AND(DT$6&gt;=$F97,DT$6&lt;=$H97)*(DS$6-$F97+1),$J97/2,$M97,TRUE))/(1-2*_xlfn.NORM.DIST(0,$J97/2,$M97,TRUE))*$D97+($K97="Steady Growth")*(AND(DT$6&gt;=$F97,DT$6&lt;=$H97)*((DT$6-$F97+1)/($J97*($J97+1)/2)*$D97))+($K97="custom")*CustCF!DN97</f>
        <v>0</v>
      </c>
      <c r="DU97" s="95">
        <f>($K97="Bell Curve")*(_xlfn.NORM.DIST(AND(DU$6&gt;=$F97,DU$6&lt;=$H97)*(DU$6-$F97+1),$J97/2,$M97,TRUE)-_xlfn.NORM.DIST(AND(DU$6&gt;=$F97,DU$6&lt;=$H97)*(DT$6-$F97+1),$J97/2,$M97,TRUE))/(1-2*_xlfn.NORM.DIST(0,$J97/2,$M97,TRUE))*$D97+($K97="Steady Growth")*(AND(DU$6&gt;=$F97,DU$6&lt;=$H97)*((DU$6-$F97+1)/($J97*($J97+1)/2)*$D97))+($K97="custom")*CustCF!DO97</f>
        <v>0</v>
      </c>
      <c r="DV97" s="95">
        <f>($K97="Bell Curve")*(_xlfn.NORM.DIST(AND(DV$6&gt;=$F97,DV$6&lt;=$H97)*(DV$6-$F97+1),$J97/2,$M97,TRUE)-_xlfn.NORM.DIST(AND(DV$6&gt;=$F97,DV$6&lt;=$H97)*(DU$6-$F97+1),$J97/2,$M97,TRUE))/(1-2*_xlfn.NORM.DIST(0,$J97/2,$M97,TRUE))*$D97+($K97="Steady Growth")*(AND(DV$6&gt;=$F97,DV$6&lt;=$H97)*((DV$6-$F97+1)/($J97*($J97+1)/2)*$D97))+($K97="custom")*CustCF!DP97</f>
        <v>0</v>
      </c>
      <c r="DW97" s="95">
        <f>($K97="Bell Curve")*(_xlfn.NORM.DIST(AND(DW$6&gt;=$F97,DW$6&lt;=$H97)*(DW$6-$F97+1),$J97/2,$M97,TRUE)-_xlfn.NORM.DIST(AND(DW$6&gt;=$F97,DW$6&lt;=$H97)*(DV$6-$F97+1),$J97/2,$M97,TRUE))/(1-2*_xlfn.NORM.DIST(0,$J97/2,$M97,TRUE))*$D97+($K97="Steady Growth")*(AND(DW$6&gt;=$F97,DW$6&lt;=$H97)*((DW$6-$F97+1)/($J97*($J97+1)/2)*$D97))+($K97="custom")*CustCF!DQ97</f>
        <v>0</v>
      </c>
      <c r="DX97" s="95">
        <f>($K97="Bell Curve")*(_xlfn.NORM.DIST(AND(DX$6&gt;=$F97,DX$6&lt;=$H97)*(DX$6-$F97+1),$J97/2,$M97,TRUE)-_xlfn.NORM.DIST(AND(DX$6&gt;=$F97,DX$6&lt;=$H97)*(DW$6-$F97+1),$J97/2,$M97,TRUE))/(1-2*_xlfn.NORM.DIST(0,$J97/2,$M97,TRUE))*$D97+($K97="Steady Growth")*(AND(DX$6&gt;=$F97,DX$6&lt;=$H97)*((DX$6-$F97+1)/($J97*($J97+1)/2)*$D97))+($K97="custom")*CustCF!DR97</f>
        <v>0</v>
      </c>
      <c r="DY97" s="95">
        <f>($K97="Bell Curve")*(_xlfn.NORM.DIST(AND(DY$6&gt;=$F97,DY$6&lt;=$H97)*(DY$6-$F97+1),$J97/2,$M97,TRUE)-_xlfn.NORM.DIST(AND(DY$6&gt;=$F97,DY$6&lt;=$H97)*(DX$6-$F97+1),$J97/2,$M97,TRUE))/(1-2*_xlfn.NORM.DIST(0,$J97/2,$M97,TRUE))*$D97+($K97="Steady Growth")*(AND(DY$6&gt;=$F97,DY$6&lt;=$H97)*((DY$6-$F97+1)/($J97*($J97+1)/2)*$D97))+($K97="custom")*CustCF!DS97</f>
        <v>0</v>
      </c>
      <c r="DZ97" s="95">
        <f>($K97="Bell Curve")*(_xlfn.NORM.DIST(AND(DZ$6&gt;=$F97,DZ$6&lt;=$H97)*(DZ$6-$F97+1),$J97/2,$M97,TRUE)-_xlfn.NORM.DIST(AND(DZ$6&gt;=$F97,DZ$6&lt;=$H97)*(DY$6-$F97+1),$J97/2,$M97,TRUE))/(1-2*_xlfn.NORM.DIST(0,$J97/2,$M97,TRUE))*$D97+($K97="Steady Growth")*(AND(DZ$6&gt;=$F97,DZ$6&lt;=$H97)*((DZ$6-$F97+1)/($J97*($J97+1)/2)*$D97))+($K97="custom")*CustCF!DT97</f>
        <v>0</v>
      </c>
      <c r="EA97" s="95">
        <f>($K97="Bell Curve")*(_xlfn.NORM.DIST(AND(EA$6&gt;=$F97,EA$6&lt;=$H97)*(EA$6-$F97+1),$J97/2,$M97,TRUE)-_xlfn.NORM.DIST(AND(EA$6&gt;=$F97,EA$6&lt;=$H97)*(DZ$6-$F97+1),$J97/2,$M97,TRUE))/(1-2*_xlfn.NORM.DIST(0,$J97/2,$M97,TRUE))*$D97+($K97="Steady Growth")*(AND(EA$6&gt;=$F97,EA$6&lt;=$H97)*((EA$6-$F97+1)/($J97*($J97+1)/2)*$D97))+($K97="custom")*CustCF!DU97</f>
        <v>0</v>
      </c>
      <c r="EB97" s="95">
        <f>($K97="Bell Curve")*(_xlfn.NORM.DIST(AND(EB$6&gt;=$F97,EB$6&lt;=$H97)*(EB$6-$F97+1),$J97/2,$M97,TRUE)-_xlfn.NORM.DIST(AND(EB$6&gt;=$F97,EB$6&lt;=$H97)*(EA$6-$F97+1),$J97/2,$M97,TRUE))/(1-2*_xlfn.NORM.DIST(0,$J97/2,$M97,TRUE))*$D97+($K97="Steady Growth")*(AND(EB$6&gt;=$F97,EB$6&lt;=$H97)*((EB$6-$F97+1)/($J97*($J97+1)/2)*$D97))+($K97="custom")*CustCF!DV97</f>
        <v>0</v>
      </c>
      <c r="EC97" s="95">
        <f>($K97="Bell Curve")*(_xlfn.NORM.DIST(AND(EC$6&gt;=$F97,EC$6&lt;=$H97)*(EC$6-$F97+1),$J97/2,$M97,TRUE)-_xlfn.NORM.DIST(AND(EC$6&gt;=$F97,EC$6&lt;=$H97)*(EB$6-$F97+1),$J97/2,$M97,TRUE))/(1-2*_xlfn.NORM.DIST(0,$J97/2,$M97,TRUE))*$D97+($K97="Steady Growth")*(AND(EC$6&gt;=$F97,EC$6&lt;=$H97)*((EC$6-$F97+1)/($J97*($J97+1)/2)*$D97))+($K97="custom")*CustCF!DW97</f>
        <v>0</v>
      </c>
      <c r="ED97" s="95">
        <f>($K97="Bell Curve")*(_xlfn.NORM.DIST(AND(ED$6&gt;=$F97,ED$6&lt;=$H97)*(ED$6-$F97+1),$J97/2,$M97,TRUE)-_xlfn.NORM.DIST(AND(ED$6&gt;=$F97,ED$6&lt;=$H97)*(EC$6-$F97+1),$J97/2,$M97,TRUE))/(1-2*_xlfn.NORM.DIST(0,$J97/2,$M97,TRUE))*$D97+($K97="Steady Growth")*(AND(ED$6&gt;=$F97,ED$6&lt;=$H97)*((ED$6-$F97+1)/($J97*($J97+1)/2)*$D97))+($K97="custom")*CustCF!DX97</f>
        <v>0</v>
      </c>
      <c r="EE97" s="95">
        <f>($K97="Bell Curve")*(_xlfn.NORM.DIST(AND(EE$6&gt;=$F97,EE$6&lt;=$H97)*(EE$6-$F97+1),$J97/2,$M97,TRUE)-_xlfn.NORM.DIST(AND(EE$6&gt;=$F97,EE$6&lt;=$H97)*(ED$6-$F97+1),$J97/2,$M97,TRUE))/(1-2*_xlfn.NORM.DIST(0,$J97/2,$M97,TRUE))*$D97+($K97="Steady Growth")*(AND(EE$6&gt;=$F97,EE$6&lt;=$H97)*((EE$6-$F97+1)/($J97*($J97+1)/2)*$D97))+($K97="custom")*CustCF!DY97</f>
        <v>0</v>
      </c>
      <c r="EF97" s="95">
        <f>($K97="Bell Curve")*(_xlfn.NORM.DIST(AND(EF$6&gt;=$F97,EF$6&lt;=$H97)*(EF$6-$F97+1),$J97/2,$M97,TRUE)-_xlfn.NORM.DIST(AND(EF$6&gt;=$F97,EF$6&lt;=$H97)*(EE$6-$F97+1),$J97/2,$M97,TRUE))/(1-2*_xlfn.NORM.DIST(0,$J97/2,$M97,TRUE))*$D97+($K97="Steady Growth")*(AND(EF$6&gt;=$F97,EF$6&lt;=$H97)*((EF$6-$F97+1)/($J97*($J97+1)/2)*$D97))+($K97="custom")*CustCF!DZ97</f>
        <v>0</v>
      </c>
      <c r="EG97" s="95">
        <f>($K97="Bell Curve")*(_xlfn.NORM.DIST(AND(EG$6&gt;=$F97,EG$6&lt;=$H97)*(EG$6-$F97+1),$J97/2,$M97,TRUE)-_xlfn.NORM.DIST(AND(EG$6&gt;=$F97,EG$6&lt;=$H97)*(EF$6-$F97+1),$J97/2,$M97,TRUE))/(1-2*_xlfn.NORM.DIST(0,$J97/2,$M97,TRUE))*$D97+($K97="Steady Growth")*(AND(EG$6&gt;=$F97,EG$6&lt;=$H97)*((EG$6-$F97+1)/($J97*($J97+1)/2)*$D97))+($K97="custom")*CustCF!EA97</f>
        <v>0</v>
      </c>
      <c r="EH97" s="95">
        <f>($K97="Bell Curve")*(_xlfn.NORM.DIST(AND(EH$6&gt;=$F97,EH$6&lt;=$H97)*(EH$6-$F97+1),$J97/2,$M97,TRUE)-_xlfn.NORM.DIST(AND(EH$6&gt;=$F97,EH$6&lt;=$H97)*(EG$6-$F97+1),$J97/2,$M97,TRUE))/(1-2*_xlfn.NORM.DIST(0,$J97/2,$M97,TRUE))*$D97+($K97="Steady Growth")*(AND(EH$6&gt;=$F97,EH$6&lt;=$H97)*((EH$6-$F97+1)/($J97*($J97+1)/2)*$D97))+($K97="custom")*CustCF!EB97</f>
        <v>0</v>
      </c>
      <c r="EI97" s="95">
        <f>($K97="Bell Curve")*(_xlfn.NORM.DIST(AND(EI$6&gt;=$F97,EI$6&lt;=$H97)*(EI$6-$F97+1),$J97/2,$M97,TRUE)-_xlfn.NORM.DIST(AND(EI$6&gt;=$F97,EI$6&lt;=$H97)*(EH$6-$F97+1),$J97/2,$M97,TRUE))/(1-2*_xlfn.NORM.DIST(0,$J97/2,$M97,TRUE))*$D97+($K97="Steady Growth")*(AND(EI$6&gt;=$F97,EI$6&lt;=$H97)*((EI$6-$F97+1)/($J97*($J97+1)/2)*$D97))+($K97="custom")*CustCF!EC97</f>
        <v>0</v>
      </c>
      <c r="EJ97" s="95">
        <f>($K97="Bell Curve")*(_xlfn.NORM.DIST(AND(EJ$6&gt;=$F97,EJ$6&lt;=$H97)*(EJ$6-$F97+1),$J97/2,$M97,TRUE)-_xlfn.NORM.DIST(AND(EJ$6&gt;=$F97,EJ$6&lt;=$H97)*(EI$6-$F97+1),$J97/2,$M97,TRUE))/(1-2*_xlfn.NORM.DIST(0,$J97/2,$M97,TRUE))*$D97+($K97="Steady Growth")*(AND(EJ$6&gt;=$F97,EJ$6&lt;=$H97)*((EJ$6-$F97+1)/($J97*($J97+1)/2)*$D97))+($K97="custom")*CustCF!ED97</f>
        <v>0</v>
      </c>
      <c r="EK97" s="95">
        <f>($K97="Bell Curve")*(_xlfn.NORM.DIST(AND(EK$6&gt;=$F97,EK$6&lt;=$H97)*(EK$6-$F97+1),$J97/2,$M97,TRUE)-_xlfn.NORM.DIST(AND(EK$6&gt;=$F97,EK$6&lt;=$H97)*(EJ$6-$F97+1),$J97/2,$M97,TRUE))/(1-2*_xlfn.NORM.DIST(0,$J97/2,$M97,TRUE))*$D97+($K97="Steady Growth")*(AND(EK$6&gt;=$F97,EK$6&lt;=$H97)*((EK$6-$F97+1)/($J97*($J97+1)/2)*$D97))+($K97="custom")*CustCF!EE97</f>
        <v>0</v>
      </c>
      <c r="EL97" s="95">
        <f>($K97="Bell Curve")*(_xlfn.NORM.DIST(AND(EL$6&gt;=$F97,EL$6&lt;=$H97)*(EL$6-$F97+1),$J97/2,$M97,TRUE)-_xlfn.NORM.DIST(AND(EL$6&gt;=$F97,EL$6&lt;=$H97)*(EK$6-$F97+1),$J97/2,$M97,TRUE))/(1-2*_xlfn.NORM.DIST(0,$J97/2,$M97,TRUE))*$D97+($K97="Steady Growth")*(AND(EL$6&gt;=$F97,EL$6&lt;=$H97)*((EL$6-$F97+1)/($J97*($J97+1)/2)*$D97))+($K97="custom")*CustCF!EF97</f>
        <v>0</v>
      </c>
      <c r="EM97" s="95">
        <f>($K97="Bell Curve")*(_xlfn.NORM.DIST(AND(EM$6&gt;=$F97,EM$6&lt;=$H97)*(EM$6-$F97+1),$J97/2,$M97,TRUE)-_xlfn.NORM.DIST(AND(EM$6&gt;=$F97,EM$6&lt;=$H97)*(EL$6-$F97+1),$J97/2,$M97,TRUE))/(1-2*_xlfn.NORM.DIST(0,$J97/2,$M97,TRUE))*$D97+($K97="Steady Growth")*(AND(EM$6&gt;=$F97,EM$6&lt;=$H97)*((EM$6-$F97+1)/($J97*($J97+1)/2)*$D97))+($K97="custom")*CustCF!EG97</f>
        <v>0</v>
      </c>
      <c r="EN97" s="95">
        <f>($K97="Bell Curve")*(_xlfn.NORM.DIST(AND(EN$6&gt;=$F97,EN$6&lt;=$H97)*(EN$6-$F97+1),$J97/2,$M97,TRUE)-_xlfn.NORM.DIST(AND(EN$6&gt;=$F97,EN$6&lt;=$H97)*(EM$6-$F97+1),$J97/2,$M97,TRUE))/(1-2*_xlfn.NORM.DIST(0,$J97/2,$M97,TRUE))*$D97+($K97="Steady Growth")*(AND(EN$6&gt;=$F97,EN$6&lt;=$H97)*((EN$6-$F97+1)/($J97*($J97+1)/2)*$D97))+($K97="custom")*CustCF!EH97</f>
        <v>0</v>
      </c>
      <c r="EO97" s="95">
        <f>($K97="Bell Curve")*(_xlfn.NORM.DIST(AND(EO$6&gt;=$F97,EO$6&lt;=$H97)*(EO$6-$F97+1),$J97/2,$M97,TRUE)-_xlfn.NORM.DIST(AND(EO$6&gt;=$F97,EO$6&lt;=$H97)*(EN$6-$F97+1),$J97/2,$M97,TRUE))/(1-2*_xlfn.NORM.DIST(0,$J97/2,$M97,TRUE))*$D97+($K97="Steady Growth")*(AND(EO$6&gt;=$F97,EO$6&lt;=$H97)*((EO$6-$F97+1)/($J97*($J97+1)/2)*$D97))+($K97="custom")*CustCF!EI97</f>
        <v>0</v>
      </c>
      <c r="EP97" s="95">
        <f>($K97="Bell Curve")*(_xlfn.NORM.DIST(AND(EP$6&gt;=$F97,EP$6&lt;=$H97)*(EP$6-$F97+1),$J97/2,$M97,TRUE)-_xlfn.NORM.DIST(AND(EP$6&gt;=$F97,EP$6&lt;=$H97)*(EO$6-$F97+1),$J97/2,$M97,TRUE))/(1-2*_xlfn.NORM.DIST(0,$J97/2,$M97,TRUE))*$D97+($K97="Steady Growth")*(AND(EP$6&gt;=$F97,EP$6&lt;=$H97)*((EP$6-$F97+1)/($J97*($J97+1)/2)*$D97))+($K97="custom")*CustCF!EJ97</f>
        <v>0</v>
      </c>
      <c r="EQ97" s="95">
        <f>($K97="Bell Curve")*(_xlfn.NORM.DIST(AND(EQ$6&gt;=$F97,EQ$6&lt;=$H97)*(EQ$6-$F97+1),$J97/2,$M97,TRUE)-_xlfn.NORM.DIST(AND(EQ$6&gt;=$F97,EQ$6&lt;=$H97)*(EP$6-$F97+1),$J97/2,$M97,TRUE))/(1-2*_xlfn.NORM.DIST(0,$J97/2,$M97,TRUE))*$D97+($K97="Steady Growth")*(AND(EQ$6&gt;=$F97,EQ$6&lt;=$H97)*((EQ$6-$F97+1)/($J97*($J97+1)/2)*$D97))+($K97="custom")*CustCF!EK97</f>
        <v>0</v>
      </c>
      <c r="ER97" s="95">
        <f>($K97="Bell Curve")*(_xlfn.NORM.DIST(AND(ER$6&gt;=$F97,ER$6&lt;=$H97)*(ER$6-$F97+1),$J97/2,$M97,TRUE)-_xlfn.NORM.DIST(AND(ER$6&gt;=$F97,ER$6&lt;=$H97)*(EQ$6-$F97+1),$J97/2,$M97,TRUE))/(1-2*_xlfn.NORM.DIST(0,$J97/2,$M97,TRUE))*$D97+($K97="Steady Growth")*(AND(ER$6&gt;=$F97,ER$6&lt;=$H97)*((ER$6-$F97+1)/($J97*($J97+1)/2)*$D97))+($K97="custom")*CustCF!EL97</f>
        <v>0</v>
      </c>
      <c r="ES97" s="95">
        <f>($K97="Bell Curve")*(_xlfn.NORM.DIST(AND(ES$6&gt;=$F97,ES$6&lt;=$H97)*(ES$6-$F97+1),$J97/2,$M97,TRUE)-_xlfn.NORM.DIST(AND(ES$6&gt;=$F97,ES$6&lt;=$H97)*(ER$6-$F97+1),$J97/2,$M97,TRUE))/(1-2*_xlfn.NORM.DIST(0,$J97/2,$M97,TRUE))*$D97+($K97="Steady Growth")*(AND(ES$6&gt;=$F97,ES$6&lt;=$H97)*((ES$6-$F97+1)/($J97*($J97+1)/2)*$D97))+($K97="custom")*CustCF!EM97</f>
        <v>0</v>
      </c>
      <c r="ET97" s="95">
        <f>($K97="Bell Curve")*(_xlfn.NORM.DIST(AND(ET$6&gt;=$F97,ET$6&lt;=$H97)*(ET$6-$F97+1),$J97/2,$M97,TRUE)-_xlfn.NORM.DIST(AND(ET$6&gt;=$F97,ET$6&lt;=$H97)*(ES$6-$F97+1),$J97/2,$M97,TRUE))/(1-2*_xlfn.NORM.DIST(0,$J97/2,$M97,TRUE))*$D97+($K97="Steady Growth")*(AND(ET$6&gt;=$F97,ET$6&lt;=$H97)*((ET$6-$F97+1)/($J97*($J97+1)/2)*$D97))+($K97="custom")*CustCF!EN97</f>
        <v>0</v>
      </c>
      <c r="EU97" s="95">
        <f>($K97="Bell Curve")*(_xlfn.NORM.DIST(AND(EU$6&gt;=$F97,EU$6&lt;=$H97)*(EU$6-$F97+1),$J97/2,$M97,TRUE)-_xlfn.NORM.DIST(AND(EU$6&gt;=$F97,EU$6&lt;=$H97)*(ET$6-$F97+1),$J97/2,$M97,TRUE))/(1-2*_xlfn.NORM.DIST(0,$J97/2,$M97,TRUE))*$D97+($K97="Steady Growth")*(AND(EU$6&gt;=$F97,EU$6&lt;=$H97)*((EU$6-$F97+1)/($J97*($J97+1)/2)*$D97))+($K97="custom")*CustCF!EO97</f>
        <v>0</v>
      </c>
      <c r="EV97" s="95">
        <f>($K97="Bell Curve")*(_xlfn.NORM.DIST(AND(EV$6&gt;=$F97,EV$6&lt;=$H97)*(EV$6-$F97+1),$J97/2,$M97,TRUE)-_xlfn.NORM.DIST(AND(EV$6&gt;=$F97,EV$6&lt;=$H97)*(EU$6-$F97+1),$J97/2,$M97,TRUE))/(1-2*_xlfn.NORM.DIST(0,$J97/2,$M97,TRUE))*$D97+($K97="Steady Growth")*(AND(EV$6&gt;=$F97,EV$6&lt;=$H97)*((EV$6-$F97+1)/($J97*($J97+1)/2)*$D97))+($K97="custom")*CustCF!EP97</f>
        <v>0</v>
      </c>
      <c r="EW97" s="95">
        <f>($K97="Bell Curve")*(_xlfn.NORM.DIST(AND(EW$6&gt;=$F97,EW$6&lt;=$H97)*(EW$6-$F97+1),$J97/2,$M97,TRUE)-_xlfn.NORM.DIST(AND(EW$6&gt;=$F97,EW$6&lt;=$H97)*(EV$6-$F97+1),$J97/2,$M97,TRUE))/(1-2*_xlfn.NORM.DIST(0,$J97/2,$M97,TRUE))*$D97+($K97="Steady Growth")*(AND(EW$6&gt;=$F97,EW$6&lt;=$H97)*((EW$6-$F97+1)/($J97*($J97+1)/2)*$D97))+($K97="custom")*CustCF!EQ97</f>
        <v>0</v>
      </c>
      <c r="EX97" s="95">
        <f>($K97="Bell Curve")*(_xlfn.NORM.DIST(AND(EX$6&gt;=$F97,EX$6&lt;=$H97)*(EX$6-$F97+1),$J97/2,$M97,TRUE)-_xlfn.NORM.DIST(AND(EX$6&gt;=$F97,EX$6&lt;=$H97)*(EW$6-$F97+1),$J97/2,$M97,TRUE))/(1-2*_xlfn.NORM.DIST(0,$J97/2,$M97,TRUE))*$D97+($K97="Steady Growth")*(AND(EX$6&gt;=$F97,EX$6&lt;=$H97)*((EX$6-$F97+1)/($J97*($J97+1)/2)*$D97))+($K97="custom")*CustCF!ER97</f>
        <v>0</v>
      </c>
      <c r="EY97" s="95">
        <f>($K97="Bell Curve")*(_xlfn.NORM.DIST(AND(EY$6&gt;=$F97,EY$6&lt;=$H97)*(EY$6-$F97+1),$J97/2,$M97,TRUE)-_xlfn.NORM.DIST(AND(EY$6&gt;=$F97,EY$6&lt;=$H97)*(EX$6-$F97+1),$J97/2,$M97,TRUE))/(1-2*_xlfn.NORM.DIST(0,$J97/2,$M97,TRUE))*$D97+($K97="Steady Growth")*(AND(EY$6&gt;=$F97,EY$6&lt;=$H97)*((EY$6-$F97+1)/($J97*($J97+1)/2)*$D97))+($K97="custom")*CustCF!ES97</f>
        <v>0</v>
      </c>
      <c r="EZ97" s="95">
        <f>($K97="Bell Curve")*(_xlfn.NORM.DIST(AND(EZ$6&gt;=$F97,EZ$6&lt;=$H97)*(EZ$6-$F97+1),$J97/2,$M97,TRUE)-_xlfn.NORM.DIST(AND(EZ$6&gt;=$F97,EZ$6&lt;=$H97)*(EY$6-$F97+1),$J97/2,$M97,TRUE))/(1-2*_xlfn.NORM.DIST(0,$J97/2,$M97,TRUE))*$D97+($K97="Steady Growth")*(AND(EZ$6&gt;=$F97,EZ$6&lt;=$H97)*((EZ$6-$F97+1)/($J97*($J97+1)/2)*$D97))+($K97="custom")*CustCF!ET97</f>
        <v>0</v>
      </c>
      <c r="FA97" s="95">
        <f>($K97="Bell Curve")*(_xlfn.NORM.DIST(AND(FA$6&gt;=$F97,FA$6&lt;=$H97)*(FA$6-$F97+1),$J97/2,$M97,TRUE)-_xlfn.NORM.DIST(AND(FA$6&gt;=$F97,FA$6&lt;=$H97)*(EZ$6-$F97+1),$J97/2,$M97,TRUE))/(1-2*_xlfn.NORM.DIST(0,$J97/2,$M97,TRUE))*$D97+($K97="Steady Growth")*(AND(FA$6&gt;=$F97,FA$6&lt;=$H97)*((FA$6-$F97+1)/($J97*($J97+1)/2)*$D97))+($K97="custom")*CustCF!EU97</f>
        <v>0</v>
      </c>
      <c r="FB97" s="95">
        <f>($K97="Bell Curve")*(_xlfn.NORM.DIST(AND(FB$6&gt;=$F97,FB$6&lt;=$H97)*(FB$6-$F97+1),$J97/2,$M97,TRUE)-_xlfn.NORM.DIST(AND(FB$6&gt;=$F97,FB$6&lt;=$H97)*(FA$6-$F97+1),$J97/2,$M97,TRUE))/(1-2*_xlfn.NORM.DIST(0,$J97/2,$M97,TRUE))*$D97+($K97="Steady Growth")*(AND(FB$6&gt;=$F97,FB$6&lt;=$H97)*((FB$6-$F97+1)/($J97*($J97+1)/2)*$D97))+($K97="custom")*CustCF!EV97</f>
        <v>0</v>
      </c>
      <c r="FC97" s="95">
        <f>($K97="Bell Curve")*(_xlfn.NORM.DIST(AND(FC$6&gt;=$F97,FC$6&lt;=$H97)*(FC$6-$F97+1),$J97/2,$M97,TRUE)-_xlfn.NORM.DIST(AND(FC$6&gt;=$F97,FC$6&lt;=$H97)*(FB$6-$F97+1),$J97/2,$M97,TRUE))/(1-2*_xlfn.NORM.DIST(0,$J97/2,$M97,TRUE))*$D97+($K97="Steady Growth")*(AND(FC$6&gt;=$F97,FC$6&lt;=$H97)*((FC$6-$F97+1)/($J97*($J97+1)/2)*$D97))+($K97="custom")*CustCF!EW97</f>
        <v>0</v>
      </c>
      <c r="FD97" s="95">
        <f>($K97="Bell Curve")*(_xlfn.NORM.DIST(AND(FD$6&gt;=$F97,FD$6&lt;=$H97)*(FD$6-$F97+1),$J97/2,$M97,TRUE)-_xlfn.NORM.DIST(AND(FD$6&gt;=$F97,FD$6&lt;=$H97)*(FC$6-$F97+1),$J97/2,$M97,TRUE))/(1-2*_xlfn.NORM.DIST(0,$J97/2,$M97,TRUE))*$D97+($K97="Steady Growth")*(AND(FD$6&gt;=$F97,FD$6&lt;=$H97)*((FD$6-$F97+1)/($J97*($J97+1)/2)*$D97))+($K97="custom")*CustCF!EX97</f>
        <v>0</v>
      </c>
      <c r="FE97" s="95">
        <f>($K97="Bell Curve")*(_xlfn.NORM.DIST(AND(FE$6&gt;=$F97,FE$6&lt;=$H97)*(FE$6-$F97+1),$J97/2,$M97,TRUE)-_xlfn.NORM.DIST(AND(FE$6&gt;=$F97,FE$6&lt;=$H97)*(FD$6-$F97+1),$J97/2,$M97,TRUE))/(1-2*_xlfn.NORM.DIST(0,$J97/2,$M97,TRUE))*$D97+($K97="Steady Growth")*(AND(FE$6&gt;=$F97,FE$6&lt;=$H97)*((FE$6-$F97+1)/($J97*($J97+1)/2)*$D97))+($K97="custom")*CustCF!EY97</f>
        <v>0</v>
      </c>
      <c r="FF97" s="95">
        <f>($K97="Bell Curve")*(_xlfn.NORM.DIST(AND(FF$6&gt;=$F97,FF$6&lt;=$H97)*(FF$6-$F97+1),$J97/2,$M97,TRUE)-_xlfn.NORM.DIST(AND(FF$6&gt;=$F97,FF$6&lt;=$H97)*(FE$6-$F97+1),$J97/2,$M97,TRUE))/(1-2*_xlfn.NORM.DIST(0,$J97/2,$M97,TRUE))*$D97+($K97="Steady Growth")*(AND(FF$6&gt;=$F97,FF$6&lt;=$H97)*((FF$6-$F97+1)/($J97*($J97+1)/2)*$D97))+($K97="custom")*CustCF!EZ97</f>
        <v>0</v>
      </c>
      <c r="FG97" s="95">
        <f>($K97="Bell Curve")*(_xlfn.NORM.DIST(AND(FG$6&gt;=$F97,FG$6&lt;=$H97)*(FG$6-$F97+1),$J97/2,$M97,TRUE)-_xlfn.NORM.DIST(AND(FG$6&gt;=$F97,FG$6&lt;=$H97)*(FF$6-$F97+1),$J97/2,$M97,TRUE))/(1-2*_xlfn.NORM.DIST(0,$J97/2,$M97,TRUE))*$D97+($K97="Steady Growth")*(AND(FG$6&gt;=$F97,FG$6&lt;=$H97)*((FG$6-$F97+1)/($J97*($J97+1)/2)*$D97))+($K97="custom")*CustCF!FA97</f>
        <v>0</v>
      </c>
      <c r="FH97" s="95">
        <f>($K97="Bell Curve")*(_xlfn.NORM.DIST(AND(FH$6&gt;=$F97,FH$6&lt;=$H97)*(FH$6-$F97+1),$J97/2,$M97,TRUE)-_xlfn.NORM.DIST(AND(FH$6&gt;=$F97,FH$6&lt;=$H97)*(FG$6-$F97+1),$J97/2,$M97,TRUE))/(1-2*_xlfn.NORM.DIST(0,$J97/2,$M97,TRUE))*$D97+($K97="Steady Growth")*(AND(FH$6&gt;=$F97,FH$6&lt;=$H97)*((FH$6-$F97+1)/($J97*($J97+1)/2)*$D97))+($K97="custom")*CustCF!FB97</f>
        <v>0</v>
      </c>
      <c r="FI97" s="95">
        <f>($K97="Bell Curve")*(_xlfn.NORM.DIST(AND(FI$6&gt;=$F97,FI$6&lt;=$H97)*(FI$6-$F97+1),$J97/2,$M97,TRUE)-_xlfn.NORM.DIST(AND(FI$6&gt;=$F97,FI$6&lt;=$H97)*(FH$6-$F97+1),$J97/2,$M97,TRUE))/(1-2*_xlfn.NORM.DIST(0,$J97/2,$M97,TRUE))*$D97+($K97="Steady Growth")*(AND(FI$6&gt;=$F97,FI$6&lt;=$H97)*((FI$6-$F97+1)/($J97*($J97+1)/2)*$D97))+($K97="custom")*CustCF!FC97</f>
        <v>0</v>
      </c>
      <c r="FJ97" s="95">
        <f>($K97="Bell Curve")*(_xlfn.NORM.DIST(AND(FJ$6&gt;=$F97,FJ$6&lt;=$H97)*(FJ$6-$F97+1),$J97/2,$M97,TRUE)-_xlfn.NORM.DIST(AND(FJ$6&gt;=$F97,FJ$6&lt;=$H97)*(FI$6-$F97+1),$J97/2,$M97,TRUE))/(1-2*_xlfn.NORM.DIST(0,$J97/2,$M97,TRUE))*$D97+($K97="Steady Growth")*(AND(FJ$6&gt;=$F97,FJ$6&lt;=$H97)*((FJ$6-$F97+1)/($J97*($J97+1)/2)*$D97))+($K97="custom")*CustCF!FD97</f>
        <v>0</v>
      </c>
      <c r="FK97" s="95">
        <f>($K97="Bell Curve")*(_xlfn.NORM.DIST(AND(FK$6&gt;=$F97,FK$6&lt;=$H97)*(FK$6-$F97+1),$J97/2,$M97,TRUE)-_xlfn.NORM.DIST(AND(FK$6&gt;=$F97,FK$6&lt;=$H97)*(FJ$6-$F97+1),$J97/2,$M97,TRUE))/(1-2*_xlfn.NORM.DIST(0,$J97/2,$M97,TRUE))*$D97+($K97="Steady Growth")*(AND(FK$6&gt;=$F97,FK$6&lt;=$H97)*((FK$6-$F97+1)/($J97*($J97+1)/2)*$D97))+($K97="custom")*CustCF!FE97</f>
        <v>0</v>
      </c>
      <c r="FL97" s="95">
        <f>($K97="Bell Curve")*(_xlfn.NORM.DIST(AND(FL$6&gt;=$F97,FL$6&lt;=$H97)*(FL$6-$F97+1),$J97/2,$M97,TRUE)-_xlfn.NORM.DIST(AND(FL$6&gt;=$F97,FL$6&lt;=$H97)*(FK$6-$F97+1),$J97/2,$M97,TRUE))/(1-2*_xlfn.NORM.DIST(0,$J97/2,$M97,TRUE))*$D97+($K97="Steady Growth")*(AND(FL$6&gt;=$F97,FL$6&lt;=$H97)*((FL$6-$F97+1)/($J97*($J97+1)/2)*$D97))+($K97="custom")*CustCF!FF97</f>
        <v>0</v>
      </c>
      <c r="FM97" s="95">
        <f>($K97="Bell Curve")*(_xlfn.NORM.DIST(AND(FM$6&gt;=$F97,FM$6&lt;=$H97)*(FM$6-$F97+1),$J97/2,$M97,TRUE)-_xlfn.NORM.DIST(AND(FM$6&gt;=$F97,FM$6&lt;=$H97)*(FL$6-$F97+1),$J97/2,$M97,TRUE))/(1-2*_xlfn.NORM.DIST(0,$J97/2,$M97,TRUE))*$D97+($K97="Steady Growth")*(AND(FM$6&gt;=$F97,FM$6&lt;=$H97)*((FM$6-$F97+1)/($J97*($J97+1)/2)*$D97))+($K97="custom")*CustCF!FG97</f>
        <v>0</v>
      </c>
      <c r="FN97" s="95">
        <f>($K97="Bell Curve")*(_xlfn.NORM.DIST(AND(FN$6&gt;=$F97,FN$6&lt;=$H97)*(FN$6-$F97+1),$J97/2,$M97,TRUE)-_xlfn.NORM.DIST(AND(FN$6&gt;=$F97,FN$6&lt;=$H97)*(FM$6-$F97+1),$J97/2,$M97,TRUE))/(1-2*_xlfn.NORM.DIST(0,$J97/2,$M97,TRUE))*$D97+($K97="Steady Growth")*(AND(FN$6&gt;=$F97,FN$6&lt;=$H97)*((FN$6-$F97+1)/($J97*($J97+1)/2)*$D97))+($K97="custom")*CustCF!FH97</f>
        <v>0</v>
      </c>
      <c r="FO97" s="95">
        <f>($K97="Bell Curve")*(_xlfn.NORM.DIST(AND(FO$6&gt;=$F97,FO$6&lt;=$H97)*(FO$6-$F97+1),$J97/2,$M97,TRUE)-_xlfn.NORM.DIST(AND(FO$6&gt;=$F97,FO$6&lt;=$H97)*(FN$6-$F97+1),$J97/2,$M97,TRUE))/(1-2*_xlfn.NORM.DIST(0,$J97/2,$M97,TRUE))*$D97+($K97="Steady Growth")*(AND(FO$6&gt;=$F97,FO$6&lt;=$H97)*((FO$6-$F97+1)/($J97*($J97+1)/2)*$D97))+($K97="custom")*CustCF!FI97</f>
        <v>0</v>
      </c>
      <c r="FP97" s="95">
        <f>($K97="Bell Curve")*(_xlfn.NORM.DIST(AND(FP$6&gt;=$F97,FP$6&lt;=$H97)*(FP$6-$F97+1),$J97/2,$M97,TRUE)-_xlfn.NORM.DIST(AND(FP$6&gt;=$F97,FP$6&lt;=$H97)*(FO$6-$F97+1),$J97/2,$M97,TRUE))/(1-2*_xlfn.NORM.DIST(0,$J97/2,$M97,TRUE))*$D97+($K97="Steady Growth")*(AND(FP$6&gt;=$F97,FP$6&lt;=$H97)*((FP$6-$F97+1)/($J97*($J97+1)/2)*$D97))+($K97="custom")*CustCF!FJ97</f>
        <v>0</v>
      </c>
      <c r="FQ97" s="95">
        <f>($K97="Bell Curve")*(_xlfn.NORM.DIST(AND(FQ$6&gt;=$F97,FQ$6&lt;=$H97)*(FQ$6-$F97+1),$J97/2,$M97,TRUE)-_xlfn.NORM.DIST(AND(FQ$6&gt;=$F97,FQ$6&lt;=$H97)*(FP$6-$F97+1),$J97/2,$M97,TRUE))/(1-2*_xlfn.NORM.DIST(0,$J97/2,$M97,TRUE))*$D97+($K97="Steady Growth")*(AND(FQ$6&gt;=$F97,FQ$6&lt;=$H97)*((FQ$6-$F97+1)/($J97*($J97+1)/2)*$D97))+($K97="custom")*CustCF!FK97</f>
        <v>0</v>
      </c>
      <c r="FR97" s="95">
        <f>($K97="Bell Curve")*(_xlfn.NORM.DIST(AND(FR$6&gt;=$F97,FR$6&lt;=$H97)*(FR$6-$F97+1),$J97/2,$M97,TRUE)-_xlfn.NORM.DIST(AND(FR$6&gt;=$F97,FR$6&lt;=$H97)*(FQ$6-$F97+1),$J97/2,$M97,TRUE))/(1-2*_xlfn.NORM.DIST(0,$J97/2,$M97,TRUE))*$D97+($K97="Steady Growth")*(AND(FR$6&gt;=$F97,FR$6&lt;=$H97)*((FR$6-$F97+1)/($J97*($J97+1)/2)*$D97))+($K97="custom")*CustCF!FL97</f>
        <v>0</v>
      </c>
      <c r="FS97" s="95">
        <f>($K97="Bell Curve")*(_xlfn.NORM.DIST(AND(FS$6&gt;=$F97,FS$6&lt;=$H97)*(FS$6-$F97+1),$J97/2,$M97,TRUE)-_xlfn.NORM.DIST(AND(FS$6&gt;=$F97,FS$6&lt;=$H97)*(FR$6-$F97+1),$J97/2,$M97,TRUE))/(1-2*_xlfn.NORM.DIST(0,$J97/2,$M97,TRUE))*$D97+($K97="Steady Growth")*(AND(FS$6&gt;=$F97,FS$6&lt;=$H97)*((FS$6-$F97+1)/($J97*($J97+1)/2)*$D97))+($K97="custom")*CustCF!FM97</f>
        <v>0</v>
      </c>
      <c r="FT97" s="95">
        <f>($K97="Bell Curve")*(_xlfn.NORM.DIST(AND(FT$6&gt;=$F97,FT$6&lt;=$H97)*(FT$6-$F97+1),$J97/2,$M97,TRUE)-_xlfn.NORM.DIST(AND(FT$6&gt;=$F97,FT$6&lt;=$H97)*(FS$6-$F97+1),$J97/2,$M97,TRUE))/(1-2*_xlfn.NORM.DIST(0,$J97/2,$M97,TRUE))*$D97+($K97="Steady Growth")*(AND(FT$6&gt;=$F97,FT$6&lt;=$H97)*((FT$6-$F97+1)/($J97*($J97+1)/2)*$D97))+($K97="custom")*CustCF!FN97</f>
        <v>0</v>
      </c>
      <c r="FU97" s="95">
        <f>($K97="Bell Curve")*(_xlfn.NORM.DIST(AND(FU$6&gt;=$F97,FU$6&lt;=$H97)*(FU$6-$F97+1),$J97/2,$M97,TRUE)-_xlfn.NORM.DIST(AND(FU$6&gt;=$F97,FU$6&lt;=$H97)*(FT$6-$F97+1),$J97/2,$M97,TRUE))/(1-2*_xlfn.NORM.DIST(0,$J97/2,$M97,TRUE))*$D97+($K97="Steady Growth")*(AND(FU$6&gt;=$F97,FU$6&lt;=$H97)*((FU$6-$F97+1)/($J97*($J97+1)/2)*$D97))+($K97="custom")*CustCF!FO97</f>
        <v>0</v>
      </c>
      <c r="FV97" s="95">
        <f>($K97="Bell Curve")*(_xlfn.NORM.DIST(AND(FV$6&gt;=$F97,FV$6&lt;=$H97)*(FV$6-$F97+1),$J97/2,$M97,TRUE)-_xlfn.NORM.DIST(AND(FV$6&gt;=$F97,FV$6&lt;=$H97)*(FU$6-$F97+1),$J97/2,$M97,TRUE))/(1-2*_xlfn.NORM.DIST(0,$J97/2,$M97,TRUE))*$D97+($K97="Steady Growth")*(AND(FV$6&gt;=$F97,FV$6&lt;=$H97)*((FV$6-$F97+1)/($J97*($J97+1)/2)*$D97))+($K97="custom")*CustCF!FP97</f>
        <v>0</v>
      </c>
      <c r="FW97" s="95">
        <f>($K97="Bell Curve")*(_xlfn.NORM.DIST(AND(FW$6&gt;=$F97,FW$6&lt;=$H97)*(FW$6-$F97+1),$J97/2,$M97,TRUE)-_xlfn.NORM.DIST(AND(FW$6&gt;=$F97,FW$6&lt;=$H97)*(FV$6-$F97+1),$J97/2,$M97,TRUE))/(1-2*_xlfn.NORM.DIST(0,$J97/2,$M97,TRUE))*$D97+($K97="Steady Growth")*(AND(FW$6&gt;=$F97,FW$6&lt;=$H97)*((FW$6-$F97+1)/($J97*($J97+1)/2)*$D97))+($K97="custom")*CustCF!FQ97</f>
        <v>0</v>
      </c>
      <c r="FX97" s="95">
        <f>($K97="Bell Curve")*(_xlfn.NORM.DIST(AND(FX$6&gt;=$F97,FX$6&lt;=$H97)*(FX$6-$F97+1),$J97/2,$M97,TRUE)-_xlfn.NORM.DIST(AND(FX$6&gt;=$F97,FX$6&lt;=$H97)*(FW$6-$F97+1),$J97/2,$M97,TRUE))/(1-2*_xlfn.NORM.DIST(0,$J97/2,$M97,TRUE))*$D97+($K97="Steady Growth")*(AND(FX$6&gt;=$F97,FX$6&lt;=$H97)*((FX$6-$F97+1)/($J97*($J97+1)/2)*$D97))+($K97="custom")*CustCF!FR97</f>
        <v>0</v>
      </c>
      <c r="FY97" s="95">
        <f>($K97="Bell Curve")*(_xlfn.NORM.DIST(AND(FY$6&gt;=$F97,FY$6&lt;=$H97)*(FY$6-$F97+1),$J97/2,$M97,TRUE)-_xlfn.NORM.DIST(AND(FY$6&gt;=$F97,FY$6&lt;=$H97)*(FX$6-$F97+1),$J97/2,$M97,TRUE))/(1-2*_xlfn.NORM.DIST(0,$J97/2,$M97,TRUE))*$D97+($K97="Steady Growth")*(AND(FY$6&gt;=$F97,FY$6&lt;=$H97)*((FY$6-$F97+1)/($J97*($J97+1)/2)*$D97))+($K97="custom")*CustCF!FS97</f>
        <v>0</v>
      </c>
      <c r="FZ97" s="95">
        <f>($K97="Bell Curve")*(_xlfn.NORM.DIST(AND(FZ$6&gt;=$F97,FZ$6&lt;=$H97)*(FZ$6-$F97+1),$J97/2,$M97,TRUE)-_xlfn.NORM.DIST(AND(FZ$6&gt;=$F97,FZ$6&lt;=$H97)*(FY$6-$F97+1),$J97/2,$M97,TRUE))/(1-2*_xlfn.NORM.DIST(0,$J97/2,$M97,TRUE))*$D97+($K97="Steady Growth")*(AND(FZ$6&gt;=$F97,FZ$6&lt;=$H97)*((FZ$6-$F97+1)/($J97*($J97+1)/2)*$D97))+($K97="custom")*CustCF!FT97</f>
        <v>0</v>
      </c>
      <c r="GA97" s="95">
        <f>($K97="Bell Curve")*(_xlfn.NORM.DIST(AND(GA$6&gt;=$F97,GA$6&lt;=$H97)*(GA$6-$F97+1),$J97/2,$M97,TRUE)-_xlfn.NORM.DIST(AND(GA$6&gt;=$F97,GA$6&lt;=$H97)*(FZ$6-$F97+1),$J97/2,$M97,TRUE))/(1-2*_xlfn.NORM.DIST(0,$J97/2,$M97,TRUE))*$D97+($K97="Steady Growth")*(AND(GA$6&gt;=$F97,GA$6&lt;=$H97)*((GA$6-$F97+1)/($J97*($J97+1)/2)*$D97))+($K97="custom")*CustCF!FU97</f>
        <v>0</v>
      </c>
      <c r="GB97" s="95">
        <f>($K97="Bell Curve")*(_xlfn.NORM.DIST(AND(GB$6&gt;=$F97,GB$6&lt;=$H97)*(GB$6-$F97+1),$J97/2,$M97,TRUE)-_xlfn.NORM.DIST(AND(GB$6&gt;=$F97,GB$6&lt;=$H97)*(GA$6-$F97+1),$J97/2,$M97,TRUE))/(1-2*_xlfn.NORM.DIST(0,$J97/2,$M97,TRUE))*$D97+($K97="Steady Growth")*(AND(GB$6&gt;=$F97,GB$6&lt;=$H97)*((GB$6-$F97+1)/($J97*($J97+1)/2)*$D97))+($K97="custom")*CustCF!FV97</f>
        <v>0</v>
      </c>
      <c r="GC97" s="95">
        <f>($K97="Bell Curve")*(_xlfn.NORM.DIST(AND(GC$6&gt;=$F97,GC$6&lt;=$H97)*(GC$6-$F97+1),$J97/2,$M97,TRUE)-_xlfn.NORM.DIST(AND(GC$6&gt;=$F97,GC$6&lt;=$H97)*(GB$6-$F97+1),$J97/2,$M97,TRUE))/(1-2*_xlfn.NORM.DIST(0,$J97/2,$M97,TRUE))*$D97+($K97="Steady Growth")*(AND(GC$6&gt;=$F97,GC$6&lt;=$H97)*((GC$6-$F97+1)/($J97*($J97+1)/2)*$D97))+($K97="custom")*CustCF!FW97</f>
        <v>0</v>
      </c>
      <c r="GD97" s="95">
        <f>($K97="Bell Curve")*(_xlfn.NORM.DIST(AND(GD$6&gt;=$F97,GD$6&lt;=$H97)*(GD$6-$F97+1),$J97/2,$M97,TRUE)-_xlfn.NORM.DIST(AND(GD$6&gt;=$F97,GD$6&lt;=$H97)*(GC$6-$F97+1),$J97/2,$M97,TRUE))/(1-2*_xlfn.NORM.DIST(0,$J97/2,$M97,TRUE))*$D97+($K97="Steady Growth")*(AND(GD$6&gt;=$F97,GD$6&lt;=$H97)*((GD$6-$F97+1)/($J97*($J97+1)/2)*$D97))+($K97="custom")*CustCF!FX97</f>
        <v>0</v>
      </c>
      <c r="GE97" s="95">
        <f>($K97="Bell Curve")*(_xlfn.NORM.DIST(AND(GE$6&gt;=$F97,GE$6&lt;=$H97)*(GE$6-$F97+1),$J97/2,$M97,TRUE)-_xlfn.NORM.DIST(AND(GE$6&gt;=$F97,GE$6&lt;=$H97)*(GD$6-$F97+1),$J97/2,$M97,TRUE))/(1-2*_xlfn.NORM.DIST(0,$J97/2,$M97,TRUE))*$D97+($K97="Steady Growth")*(AND(GE$6&gt;=$F97,GE$6&lt;=$H97)*((GE$6-$F97+1)/($J97*($J97+1)/2)*$D97))+($K97="custom")*CustCF!FY97</f>
        <v>0</v>
      </c>
      <c r="GF97" s="95">
        <f>($K97="Bell Curve")*(_xlfn.NORM.DIST(AND(GF$6&gt;=$F97,GF$6&lt;=$H97)*(GF$6-$F97+1),$J97/2,$M97,TRUE)-_xlfn.NORM.DIST(AND(GF$6&gt;=$F97,GF$6&lt;=$H97)*(GE$6-$F97+1),$J97/2,$M97,TRUE))/(1-2*_xlfn.NORM.DIST(0,$J97/2,$M97,TRUE))*$D97+($K97="Steady Growth")*(AND(GF$6&gt;=$F97,GF$6&lt;=$H97)*((GF$6-$F97+1)/($J97*($J97+1)/2)*$D97))+($K97="custom")*CustCF!FZ97</f>
        <v>0</v>
      </c>
      <c r="GG97" s="95">
        <f>($K97="Bell Curve")*(_xlfn.NORM.DIST(AND(GG$6&gt;=$F97,GG$6&lt;=$H97)*(GG$6-$F97+1),$J97/2,$M97,TRUE)-_xlfn.NORM.DIST(AND(GG$6&gt;=$F97,GG$6&lt;=$H97)*(GF$6-$F97+1),$J97/2,$M97,TRUE))/(1-2*_xlfn.NORM.DIST(0,$J97/2,$M97,TRUE))*$D97+($K97="Steady Growth")*(AND(GG$6&gt;=$F97,GG$6&lt;=$H97)*((GG$6-$F97+1)/($J97*($J97+1)/2)*$D97))+($K97="custom")*CustCF!GA97</f>
        <v>0</v>
      </c>
      <c r="GH97" s="95">
        <f>($K97="Bell Curve")*(_xlfn.NORM.DIST(AND(GH$6&gt;=$F97,GH$6&lt;=$H97)*(GH$6-$F97+1),$J97/2,$M97,TRUE)-_xlfn.NORM.DIST(AND(GH$6&gt;=$F97,GH$6&lt;=$H97)*(GG$6-$F97+1),$J97/2,$M97,TRUE))/(1-2*_xlfn.NORM.DIST(0,$J97/2,$M97,TRUE))*$D97+($K97="Steady Growth")*(AND(GH$6&gt;=$F97,GH$6&lt;=$H97)*((GH$6-$F97+1)/($J97*($J97+1)/2)*$D97))+($K97="custom")*CustCF!GB97</f>
        <v>0</v>
      </c>
      <c r="GI97" s="95">
        <f>($K97="Bell Curve")*(_xlfn.NORM.DIST(AND(GI$6&gt;=$F97,GI$6&lt;=$H97)*(GI$6-$F97+1),$J97/2,$M97,TRUE)-_xlfn.NORM.DIST(AND(GI$6&gt;=$F97,GI$6&lt;=$H97)*(GH$6-$F97+1),$J97/2,$M97,TRUE))/(1-2*_xlfn.NORM.DIST(0,$J97/2,$M97,TRUE))*$D97+($K97="Steady Growth")*(AND(GI$6&gt;=$F97,GI$6&lt;=$H97)*((GI$6-$F97+1)/($J97*($J97+1)/2)*$D97))+($K97="custom")*CustCF!GC97</f>
        <v>0</v>
      </c>
      <c r="GJ97" s="95">
        <f>($K97="Bell Curve")*(_xlfn.NORM.DIST(AND(GJ$6&gt;=$F97,GJ$6&lt;=$H97)*(GJ$6-$F97+1),$J97/2,$M97,TRUE)-_xlfn.NORM.DIST(AND(GJ$6&gt;=$F97,GJ$6&lt;=$H97)*(GI$6-$F97+1),$J97/2,$M97,TRUE))/(1-2*_xlfn.NORM.DIST(0,$J97/2,$M97,TRUE))*$D97+($K97="Steady Growth")*(AND(GJ$6&gt;=$F97,GJ$6&lt;=$H97)*((GJ$6-$F97+1)/($J97*($J97+1)/2)*$D97))+($K97="custom")*CustCF!GD97</f>
        <v>0</v>
      </c>
      <c r="GK97" s="95">
        <f>($K97="Bell Curve")*(_xlfn.NORM.DIST(AND(GK$6&gt;=$F97,GK$6&lt;=$H97)*(GK$6-$F97+1),$J97/2,$M97,TRUE)-_xlfn.NORM.DIST(AND(GK$6&gt;=$F97,GK$6&lt;=$H97)*(GJ$6-$F97+1),$J97/2,$M97,TRUE))/(1-2*_xlfn.NORM.DIST(0,$J97/2,$M97,TRUE))*$D97+($K97="Steady Growth")*(AND(GK$6&gt;=$F97,GK$6&lt;=$H97)*((GK$6-$F97+1)/($J97*($J97+1)/2)*$D97))+($K97="custom")*CustCF!GE97</f>
        <v>0</v>
      </c>
      <c r="GL97" s="95">
        <f>($K97="Bell Curve")*(_xlfn.NORM.DIST(AND(GL$6&gt;=$F97,GL$6&lt;=$H97)*(GL$6-$F97+1),$J97/2,$M97,TRUE)-_xlfn.NORM.DIST(AND(GL$6&gt;=$F97,GL$6&lt;=$H97)*(GK$6-$F97+1),$J97/2,$M97,TRUE))/(1-2*_xlfn.NORM.DIST(0,$J97/2,$M97,TRUE))*$D97+($K97="Steady Growth")*(AND(GL$6&gt;=$F97,GL$6&lt;=$H97)*((GL$6-$F97+1)/($J97*($J97+1)/2)*$D97))+($K97="custom")*CustCF!GF97</f>
        <v>0</v>
      </c>
      <c r="GM97" s="95">
        <f>($K97="Bell Curve")*(_xlfn.NORM.DIST(AND(GM$6&gt;=$F97,GM$6&lt;=$H97)*(GM$6-$F97+1),$J97/2,$M97,TRUE)-_xlfn.NORM.DIST(AND(GM$6&gt;=$F97,GM$6&lt;=$H97)*(GL$6-$F97+1),$J97/2,$M97,TRUE))/(1-2*_xlfn.NORM.DIST(0,$J97/2,$M97,TRUE))*$D97+($K97="Steady Growth")*(AND(GM$6&gt;=$F97,GM$6&lt;=$H97)*((GM$6-$F97+1)/($J97*($J97+1)/2)*$D97))+($K97="custom")*CustCF!GG97</f>
        <v>0</v>
      </c>
      <c r="GN97" s="268">
        <f>($K97="Bell Curve")*(_xlfn.NORM.DIST(AND(GN$6&gt;=$F97,GN$6&lt;=$H97)*(GN$6-$F97+1),$J97/2,$M97,TRUE)-_xlfn.NORM.DIST(AND(GN$6&gt;=$F97,GN$6&lt;=$H97)*(GM$6-$F97+1),$J97/2,$M97,TRUE))/(1-2*_xlfn.NORM.DIST(0,$J97/2,$M97,TRUE))*$D97+($K97="Steady Growth")*(AND(GN$6&gt;=$F97,GN$6&lt;=$H97)*((GN$6-$F97+1)/($J97*($J97+1)/2)*$D97))+($K97="custom")*CustCF!GH97</f>
        <v>0</v>
      </c>
      <c r="GO97" s="1"/>
      <c r="GP97" s="67"/>
    </row>
    <row r="98" spans="1:198" customFormat="1" hidden="1" outlineLevel="1" x14ac:dyDescent="0.75">
      <c r="A98" s="1"/>
      <c r="B98" s="1"/>
      <c r="C98" s="262"/>
      <c r="D98" s="19"/>
      <c r="E98" s="19"/>
      <c r="F98" s="269"/>
      <c r="G98" s="257"/>
      <c r="H98" s="269"/>
      <c r="I98" s="259"/>
      <c r="J98" s="260"/>
      <c r="K98" s="102"/>
      <c r="L98" s="270"/>
      <c r="M98" s="267"/>
      <c r="N98" s="18"/>
      <c r="O98" s="1372">
        <f t="shared" si="46"/>
        <v>0</v>
      </c>
      <c r="P98" s="95"/>
      <c r="Q98" s="95"/>
      <c r="R98" s="95"/>
      <c r="S98" s="95"/>
      <c r="T98" s="95"/>
      <c r="U98" s="95"/>
      <c r="V98" s="95"/>
      <c r="W98" s="95"/>
      <c r="X98" s="95"/>
      <c r="Y98" s="95"/>
      <c r="Z98" s="95"/>
      <c r="AA98" s="95"/>
      <c r="AB98" s="95"/>
      <c r="AC98" s="95"/>
      <c r="AD98" s="95"/>
      <c r="AE98" s="95"/>
      <c r="AF98" s="95"/>
      <c r="AG98" s="95"/>
      <c r="AH98" s="95"/>
      <c r="AI98" s="95"/>
      <c r="AJ98" s="95"/>
      <c r="AK98" s="95"/>
      <c r="AL98" s="95"/>
      <c r="AM98" s="95"/>
      <c r="AN98" s="95"/>
      <c r="AO98" s="95"/>
      <c r="AP98" s="95"/>
      <c r="AQ98" s="95"/>
      <c r="AR98" s="95"/>
      <c r="AS98" s="95"/>
      <c r="AT98" s="95"/>
      <c r="AU98" s="95"/>
      <c r="AV98" s="95"/>
      <c r="AW98" s="95"/>
      <c r="AX98" s="95"/>
      <c r="AY98" s="95"/>
      <c r="AZ98" s="95"/>
      <c r="BA98" s="95"/>
      <c r="BB98" s="95"/>
      <c r="BC98" s="95"/>
      <c r="BD98" s="95"/>
      <c r="BE98" s="95"/>
      <c r="BF98" s="95"/>
      <c r="BG98" s="95"/>
      <c r="BH98" s="95"/>
      <c r="BI98" s="95"/>
      <c r="BJ98" s="95"/>
      <c r="BK98" s="95"/>
      <c r="BL98" s="95"/>
      <c r="BM98" s="95"/>
      <c r="BN98" s="95"/>
      <c r="BO98" s="95"/>
      <c r="BP98" s="95"/>
      <c r="BQ98" s="95"/>
      <c r="BR98" s="95"/>
      <c r="BS98" s="95"/>
      <c r="BT98" s="95"/>
      <c r="BU98" s="95"/>
      <c r="BV98" s="95"/>
      <c r="BW98" s="95"/>
      <c r="BX98" s="95"/>
      <c r="BY98" s="95"/>
      <c r="BZ98" s="95"/>
      <c r="CA98" s="95"/>
      <c r="CB98" s="95"/>
      <c r="CC98" s="95"/>
      <c r="CD98" s="95"/>
      <c r="CE98" s="95"/>
      <c r="CF98" s="95"/>
      <c r="CG98" s="95"/>
      <c r="CH98" s="95"/>
      <c r="CI98" s="95"/>
      <c r="CJ98" s="95"/>
      <c r="CK98" s="95"/>
      <c r="CL98" s="95"/>
      <c r="CM98" s="95"/>
      <c r="CN98" s="95"/>
      <c r="CO98" s="95"/>
      <c r="CP98" s="95"/>
      <c r="CQ98" s="95"/>
      <c r="CR98" s="95"/>
      <c r="CS98" s="95"/>
      <c r="CT98" s="95"/>
      <c r="CU98" s="95"/>
      <c r="CV98" s="95"/>
      <c r="CW98" s="95"/>
      <c r="CX98" s="95"/>
      <c r="CY98" s="95"/>
      <c r="CZ98" s="95"/>
      <c r="DA98" s="95"/>
      <c r="DB98" s="95"/>
      <c r="DC98" s="95"/>
      <c r="DD98" s="95"/>
      <c r="DE98" s="95"/>
      <c r="DF98" s="95"/>
      <c r="DG98" s="95"/>
      <c r="DH98" s="95"/>
      <c r="DI98" s="95"/>
      <c r="DJ98" s="95"/>
      <c r="DK98" s="95"/>
      <c r="DL98" s="95"/>
      <c r="DM98" s="95"/>
      <c r="DN98" s="95"/>
      <c r="DO98" s="95"/>
      <c r="DP98" s="95"/>
      <c r="DQ98" s="95"/>
      <c r="DR98" s="95"/>
      <c r="DS98" s="95"/>
      <c r="DT98" s="95"/>
      <c r="DU98" s="95"/>
      <c r="DV98" s="95"/>
      <c r="DW98" s="95"/>
      <c r="DX98" s="95"/>
      <c r="DY98" s="95"/>
      <c r="DZ98" s="95"/>
      <c r="EA98" s="95"/>
      <c r="EB98" s="95"/>
      <c r="EC98" s="95"/>
      <c r="ED98" s="95"/>
      <c r="EE98" s="95"/>
      <c r="EF98" s="95"/>
      <c r="EG98" s="95"/>
      <c r="EH98" s="95"/>
      <c r="EI98" s="95"/>
      <c r="EJ98" s="95"/>
      <c r="EK98" s="95"/>
      <c r="EL98" s="95"/>
      <c r="EM98" s="95"/>
      <c r="EN98" s="95"/>
      <c r="EO98" s="95"/>
      <c r="EP98" s="95"/>
      <c r="EQ98" s="95"/>
      <c r="ER98" s="95"/>
      <c r="ES98" s="95"/>
      <c r="ET98" s="95"/>
      <c r="EU98" s="95"/>
      <c r="EV98" s="95"/>
      <c r="EW98" s="95"/>
      <c r="EX98" s="95"/>
      <c r="EY98" s="95"/>
      <c r="EZ98" s="95"/>
      <c r="FA98" s="95"/>
      <c r="FB98" s="95"/>
      <c r="FC98" s="95"/>
      <c r="FD98" s="95"/>
      <c r="FE98" s="95"/>
      <c r="FF98" s="95"/>
      <c r="FG98" s="95"/>
      <c r="FH98" s="95"/>
      <c r="FI98" s="95"/>
      <c r="FJ98" s="95"/>
      <c r="FK98" s="95"/>
      <c r="FL98" s="95"/>
      <c r="FM98" s="95"/>
      <c r="FN98" s="95"/>
      <c r="FO98" s="95"/>
      <c r="FP98" s="95"/>
      <c r="FQ98" s="95"/>
      <c r="FR98" s="95"/>
      <c r="FS98" s="95"/>
      <c r="FT98" s="95"/>
      <c r="FU98" s="95"/>
      <c r="FV98" s="95"/>
      <c r="FW98" s="95"/>
      <c r="FX98" s="95"/>
      <c r="FY98" s="95"/>
      <c r="FZ98" s="95"/>
      <c r="GA98" s="95"/>
      <c r="GB98" s="95"/>
      <c r="GC98" s="95"/>
      <c r="GD98" s="95"/>
      <c r="GE98" s="95"/>
      <c r="GF98" s="95"/>
      <c r="GG98" s="95"/>
      <c r="GH98" s="95"/>
      <c r="GI98" s="95"/>
      <c r="GJ98" s="95"/>
      <c r="GK98" s="95"/>
      <c r="GL98" s="95"/>
      <c r="GM98" s="95"/>
      <c r="GN98" s="268"/>
      <c r="GO98" s="1"/>
      <c r="GP98" s="67"/>
    </row>
    <row r="99" spans="1:198" customFormat="1" collapsed="1" x14ac:dyDescent="0.75">
      <c r="A99" s="1"/>
      <c r="B99" s="1"/>
      <c r="C99" s="271" t="str">
        <f>Budget!AB10</f>
        <v>FF&amp;E &amp; OS&amp;E</v>
      </c>
      <c r="D99" s="21">
        <f>Budget!AC10</f>
        <v>0</v>
      </c>
      <c r="E99" s="21"/>
      <c r="F99" s="272">
        <v>22</v>
      </c>
      <c r="G99" s="257">
        <f>IFERROR(INDEX($P$8:$GN$8,MATCH(F99,$P$6:$GN$6,0)),"")</f>
        <v>46721</v>
      </c>
      <c r="H99" s="258">
        <f>IF(F99="","",MAX(H100:H127))</f>
        <v>24</v>
      </c>
      <c r="I99" s="259">
        <f>IFERROR(INDEX($P$8:$GN$8,MATCH(H99,$P$6:$GN$6,0)),"")</f>
        <v>46783</v>
      </c>
      <c r="J99" s="260">
        <f>IFERROR(H99-F99+1,"")</f>
        <v>3</v>
      </c>
      <c r="K99" s="102"/>
      <c r="L99" s="61"/>
      <c r="M99" s="61"/>
      <c r="N99" s="20">
        <f t="shared" ref="N99:N127" si="47">SUM(P99:GN99)</f>
        <v>0</v>
      </c>
      <c r="O99" s="1372">
        <f t="shared" si="46"/>
        <v>0</v>
      </c>
      <c r="P99" s="21">
        <f t="shared" ref="P99:AU99" si="48">SUM(P100:P127)</f>
        <v>0</v>
      </c>
      <c r="Q99" s="21">
        <f t="shared" si="48"/>
        <v>0</v>
      </c>
      <c r="R99" s="21">
        <f t="shared" si="48"/>
        <v>0</v>
      </c>
      <c r="S99" s="21">
        <f t="shared" si="48"/>
        <v>0</v>
      </c>
      <c r="T99" s="21">
        <f t="shared" si="48"/>
        <v>0</v>
      </c>
      <c r="U99" s="21">
        <f t="shared" si="48"/>
        <v>0</v>
      </c>
      <c r="V99" s="21">
        <f t="shared" si="48"/>
        <v>0</v>
      </c>
      <c r="W99" s="21">
        <f t="shared" si="48"/>
        <v>0</v>
      </c>
      <c r="X99" s="21">
        <f t="shared" si="48"/>
        <v>0</v>
      </c>
      <c r="Y99" s="21">
        <f t="shared" si="48"/>
        <v>0</v>
      </c>
      <c r="Z99" s="21">
        <f t="shared" si="48"/>
        <v>0</v>
      </c>
      <c r="AA99" s="21">
        <f t="shared" si="48"/>
        <v>0</v>
      </c>
      <c r="AB99" s="21">
        <f t="shared" si="48"/>
        <v>0</v>
      </c>
      <c r="AC99" s="21">
        <f t="shared" si="48"/>
        <v>0</v>
      </c>
      <c r="AD99" s="21">
        <f t="shared" si="48"/>
        <v>0</v>
      </c>
      <c r="AE99" s="21">
        <f t="shared" si="48"/>
        <v>0</v>
      </c>
      <c r="AF99" s="21">
        <f t="shared" si="48"/>
        <v>0</v>
      </c>
      <c r="AG99" s="21">
        <f t="shared" si="48"/>
        <v>0</v>
      </c>
      <c r="AH99" s="21">
        <f t="shared" si="48"/>
        <v>0</v>
      </c>
      <c r="AI99" s="21">
        <f t="shared" si="48"/>
        <v>0</v>
      </c>
      <c r="AJ99" s="21">
        <f t="shared" si="48"/>
        <v>0</v>
      </c>
      <c r="AK99" s="21">
        <f t="shared" si="48"/>
        <v>0</v>
      </c>
      <c r="AL99" s="21">
        <f t="shared" si="48"/>
        <v>0</v>
      </c>
      <c r="AM99" s="21">
        <f t="shared" si="48"/>
        <v>0</v>
      </c>
      <c r="AN99" s="21">
        <f t="shared" si="48"/>
        <v>0</v>
      </c>
      <c r="AO99" s="21">
        <f t="shared" si="48"/>
        <v>0</v>
      </c>
      <c r="AP99" s="21">
        <f t="shared" si="48"/>
        <v>0</v>
      </c>
      <c r="AQ99" s="21">
        <f t="shared" si="48"/>
        <v>0</v>
      </c>
      <c r="AR99" s="21">
        <f t="shared" si="48"/>
        <v>0</v>
      </c>
      <c r="AS99" s="21">
        <f t="shared" si="48"/>
        <v>0</v>
      </c>
      <c r="AT99" s="21">
        <f t="shared" si="48"/>
        <v>0</v>
      </c>
      <c r="AU99" s="21">
        <f t="shared" si="48"/>
        <v>0</v>
      </c>
      <c r="AV99" s="21">
        <f t="shared" ref="AV99:CA99" si="49">SUM(AV100:AV127)</f>
        <v>0</v>
      </c>
      <c r="AW99" s="21">
        <f t="shared" si="49"/>
        <v>0</v>
      </c>
      <c r="AX99" s="21">
        <f t="shared" si="49"/>
        <v>0</v>
      </c>
      <c r="AY99" s="21">
        <f t="shared" si="49"/>
        <v>0</v>
      </c>
      <c r="AZ99" s="21">
        <f t="shared" si="49"/>
        <v>0</v>
      </c>
      <c r="BA99" s="21">
        <f t="shared" si="49"/>
        <v>0</v>
      </c>
      <c r="BB99" s="21">
        <f t="shared" si="49"/>
        <v>0</v>
      </c>
      <c r="BC99" s="21">
        <f t="shared" si="49"/>
        <v>0</v>
      </c>
      <c r="BD99" s="21">
        <f t="shared" si="49"/>
        <v>0</v>
      </c>
      <c r="BE99" s="21">
        <f t="shared" si="49"/>
        <v>0</v>
      </c>
      <c r="BF99" s="21">
        <f t="shared" si="49"/>
        <v>0</v>
      </c>
      <c r="BG99" s="21">
        <f t="shared" si="49"/>
        <v>0</v>
      </c>
      <c r="BH99" s="21">
        <f t="shared" si="49"/>
        <v>0</v>
      </c>
      <c r="BI99" s="21">
        <f t="shared" si="49"/>
        <v>0</v>
      </c>
      <c r="BJ99" s="21">
        <f t="shared" si="49"/>
        <v>0</v>
      </c>
      <c r="BK99" s="21">
        <f t="shared" si="49"/>
        <v>0</v>
      </c>
      <c r="BL99" s="21">
        <f t="shared" si="49"/>
        <v>0</v>
      </c>
      <c r="BM99" s="21">
        <f t="shared" si="49"/>
        <v>0</v>
      </c>
      <c r="BN99" s="21">
        <f t="shared" si="49"/>
        <v>0</v>
      </c>
      <c r="BO99" s="21">
        <f t="shared" si="49"/>
        <v>0</v>
      </c>
      <c r="BP99" s="21">
        <f t="shared" si="49"/>
        <v>0</v>
      </c>
      <c r="BQ99" s="21">
        <f t="shared" si="49"/>
        <v>0</v>
      </c>
      <c r="BR99" s="21">
        <f t="shared" si="49"/>
        <v>0</v>
      </c>
      <c r="BS99" s="21">
        <f t="shared" si="49"/>
        <v>0</v>
      </c>
      <c r="BT99" s="21">
        <f t="shared" si="49"/>
        <v>0</v>
      </c>
      <c r="BU99" s="21">
        <f t="shared" si="49"/>
        <v>0</v>
      </c>
      <c r="BV99" s="21">
        <f t="shared" si="49"/>
        <v>0</v>
      </c>
      <c r="BW99" s="21">
        <f t="shared" si="49"/>
        <v>0</v>
      </c>
      <c r="BX99" s="21">
        <f t="shared" si="49"/>
        <v>0</v>
      </c>
      <c r="BY99" s="21">
        <f t="shared" si="49"/>
        <v>0</v>
      </c>
      <c r="BZ99" s="21">
        <f t="shared" si="49"/>
        <v>0</v>
      </c>
      <c r="CA99" s="21">
        <f t="shared" si="49"/>
        <v>0</v>
      </c>
      <c r="CB99" s="21">
        <f t="shared" ref="CB99:DG99" si="50">SUM(CB100:CB127)</f>
        <v>0</v>
      </c>
      <c r="CC99" s="21">
        <f t="shared" si="50"/>
        <v>0</v>
      </c>
      <c r="CD99" s="21">
        <f t="shared" si="50"/>
        <v>0</v>
      </c>
      <c r="CE99" s="21">
        <f t="shared" si="50"/>
        <v>0</v>
      </c>
      <c r="CF99" s="21">
        <f t="shared" si="50"/>
        <v>0</v>
      </c>
      <c r="CG99" s="21">
        <f t="shared" si="50"/>
        <v>0</v>
      </c>
      <c r="CH99" s="21">
        <f t="shared" si="50"/>
        <v>0</v>
      </c>
      <c r="CI99" s="21">
        <f t="shared" si="50"/>
        <v>0</v>
      </c>
      <c r="CJ99" s="21">
        <f t="shared" si="50"/>
        <v>0</v>
      </c>
      <c r="CK99" s="21">
        <f t="shared" si="50"/>
        <v>0</v>
      </c>
      <c r="CL99" s="21">
        <f t="shared" si="50"/>
        <v>0</v>
      </c>
      <c r="CM99" s="21">
        <f t="shared" si="50"/>
        <v>0</v>
      </c>
      <c r="CN99" s="21">
        <f t="shared" si="50"/>
        <v>0</v>
      </c>
      <c r="CO99" s="21">
        <f t="shared" si="50"/>
        <v>0</v>
      </c>
      <c r="CP99" s="21">
        <f t="shared" si="50"/>
        <v>0</v>
      </c>
      <c r="CQ99" s="21">
        <f t="shared" si="50"/>
        <v>0</v>
      </c>
      <c r="CR99" s="21">
        <f t="shared" si="50"/>
        <v>0</v>
      </c>
      <c r="CS99" s="21">
        <f t="shared" si="50"/>
        <v>0</v>
      </c>
      <c r="CT99" s="21">
        <f t="shared" si="50"/>
        <v>0</v>
      </c>
      <c r="CU99" s="21">
        <f t="shared" si="50"/>
        <v>0</v>
      </c>
      <c r="CV99" s="21">
        <f t="shared" si="50"/>
        <v>0</v>
      </c>
      <c r="CW99" s="21">
        <f t="shared" si="50"/>
        <v>0</v>
      </c>
      <c r="CX99" s="21">
        <f t="shared" si="50"/>
        <v>0</v>
      </c>
      <c r="CY99" s="21">
        <f t="shared" si="50"/>
        <v>0</v>
      </c>
      <c r="CZ99" s="21">
        <f t="shared" si="50"/>
        <v>0</v>
      </c>
      <c r="DA99" s="21">
        <f t="shared" si="50"/>
        <v>0</v>
      </c>
      <c r="DB99" s="21">
        <f t="shared" si="50"/>
        <v>0</v>
      </c>
      <c r="DC99" s="21">
        <f t="shared" si="50"/>
        <v>0</v>
      </c>
      <c r="DD99" s="21">
        <f t="shared" si="50"/>
        <v>0</v>
      </c>
      <c r="DE99" s="21">
        <f t="shared" si="50"/>
        <v>0</v>
      </c>
      <c r="DF99" s="21">
        <f t="shared" si="50"/>
        <v>0</v>
      </c>
      <c r="DG99" s="21">
        <f t="shared" si="50"/>
        <v>0</v>
      </c>
      <c r="DH99" s="21">
        <f t="shared" ref="DH99:EM99" si="51">SUM(DH100:DH127)</f>
        <v>0</v>
      </c>
      <c r="DI99" s="21">
        <f t="shared" si="51"/>
        <v>0</v>
      </c>
      <c r="DJ99" s="21">
        <f t="shared" si="51"/>
        <v>0</v>
      </c>
      <c r="DK99" s="21">
        <f t="shared" si="51"/>
        <v>0</v>
      </c>
      <c r="DL99" s="21">
        <f t="shared" si="51"/>
        <v>0</v>
      </c>
      <c r="DM99" s="21">
        <f t="shared" si="51"/>
        <v>0</v>
      </c>
      <c r="DN99" s="21">
        <f t="shared" si="51"/>
        <v>0</v>
      </c>
      <c r="DO99" s="21">
        <f t="shared" si="51"/>
        <v>0</v>
      </c>
      <c r="DP99" s="21">
        <f t="shared" si="51"/>
        <v>0</v>
      </c>
      <c r="DQ99" s="21">
        <f t="shared" si="51"/>
        <v>0</v>
      </c>
      <c r="DR99" s="21">
        <f t="shared" si="51"/>
        <v>0</v>
      </c>
      <c r="DS99" s="21">
        <f t="shared" si="51"/>
        <v>0</v>
      </c>
      <c r="DT99" s="21">
        <f t="shared" si="51"/>
        <v>0</v>
      </c>
      <c r="DU99" s="21">
        <f t="shared" si="51"/>
        <v>0</v>
      </c>
      <c r="DV99" s="21">
        <f t="shared" si="51"/>
        <v>0</v>
      </c>
      <c r="DW99" s="21">
        <f t="shared" si="51"/>
        <v>0</v>
      </c>
      <c r="DX99" s="21">
        <f t="shared" si="51"/>
        <v>0</v>
      </c>
      <c r="DY99" s="21">
        <f t="shared" si="51"/>
        <v>0</v>
      </c>
      <c r="DZ99" s="21">
        <f t="shared" si="51"/>
        <v>0</v>
      </c>
      <c r="EA99" s="21">
        <f t="shared" si="51"/>
        <v>0</v>
      </c>
      <c r="EB99" s="21">
        <f t="shared" si="51"/>
        <v>0</v>
      </c>
      <c r="EC99" s="21">
        <f t="shared" si="51"/>
        <v>0</v>
      </c>
      <c r="ED99" s="21">
        <f t="shared" si="51"/>
        <v>0</v>
      </c>
      <c r="EE99" s="21">
        <f t="shared" si="51"/>
        <v>0</v>
      </c>
      <c r="EF99" s="21">
        <f t="shared" si="51"/>
        <v>0</v>
      </c>
      <c r="EG99" s="21">
        <f t="shared" si="51"/>
        <v>0</v>
      </c>
      <c r="EH99" s="21">
        <f t="shared" si="51"/>
        <v>0</v>
      </c>
      <c r="EI99" s="21">
        <f t="shared" si="51"/>
        <v>0</v>
      </c>
      <c r="EJ99" s="21">
        <f t="shared" si="51"/>
        <v>0</v>
      </c>
      <c r="EK99" s="21">
        <f t="shared" si="51"/>
        <v>0</v>
      </c>
      <c r="EL99" s="21">
        <f t="shared" si="51"/>
        <v>0</v>
      </c>
      <c r="EM99" s="21">
        <f t="shared" si="51"/>
        <v>0</v>
      </c>
      <c r="EN99" s="21">
        <f t="shared" ref="EN99:FS99" si="52">SUM(EN100:EN127)</f>
        <v>0</v>
      </c>
      <c r="EO99" s="21">
        <f t="shared" si="52"/>
        <v>0</v>
      </c>
      <c r="EP99" s="21">
        <f t="shared" si="52"/>
        <v>0</v>
      </c>
      <c r="EQ99" s="21">
        <f t="shared" si="52"/>
        <v>0</v>
      </c>
      <c r="ER99" s="21">
        <f t="shared" si="52"/>
        <v>0</v>
      </c>
      <c r="ES99" s="21">
        <f t="shared" si="52"/>
        <v>0</v>
      </c>
      <c r="ET99" s="21">
        <f t="shared" si="52"/>
        <v>0</v>
      </c>
      <c r="EU99" s="21">
        <f t="shared" si="52"/>
        <v>0</v>
      </c>
      <c r="EV99" s="21">
        <f t="shared" si="52"/>
        <v>0</v>
      </c>
      <c r="EW99" s="21">
        <f t="shared" si="52"/>
        <v>0</v>
      </c>
      <c r="EX99" s="21">
        <f t="shared" si="52"/>
        <v>0</v>
      </c>
      <c r="EY99" s="21">
        <f t="shared" si="52"/>
        <v>0</v>
      </c>
      <c r="EZ99" s="21">
        <f t="shared" si="52"/>
        <v>0</v>
      </c>
      <c r="FA99" s="21">
        <f t="shared" si="52"/>
        <v>0</v>
      </c>
      <c r="FB99" s="21">
        <f t="shared" si="52"/>
        <v>0</v>
      </c>
      <c r="FC99" s="21">
        <f t="shared" si="52"/>
        <v>0</v>
      </c>
      <c r="FD99" s="21">
        <f t="shared" si="52"/>
        <v>0</v>
      </c>
      <c r="FE99" s="21">
        <f t="shared" si="52"/>
        <v>0</v>
      </c>
      <c r="FF99" s="21">
        <f t="shared" si="52"/>
        <v>0</v>
      </c>
      <c r="FG99" s="21">
        <f t="shared" si="52"/>
        <v>0</v>
      </c>
      <c r="FH99" s="21">
        <f t="shared" si="52"/>
        <v>0</v>
      </c>
      <c r="FI99" s="21">
        <f t="shared" si="52"/>
        <v>0</v>
      </c>
      <c r="FJ99" s="21">
        <f t="shared" si="52"/>
        <v>0</v>
      </c>
      <c r="FK99" s="21">
        <f t="shared" si="52"/>
        <v>0</v>
      </c>
      <c r="FL99" s="21">
        <f t="shared" si="52"/>
        <v>0</v>
      </c>
      <c r="FM99" s="21">
        <f t="shared" si="52"/>
        <v>0</v>
      </c>
      <c r="FN99" s="21">
        <f t="shared" si="52"/>
        <v>0</v>
      </c>
      <c r="FO99" s="21">
        <f t="shared" si="52"/>
        <v>0</v>
      </c>
      <c r="FP99" s="21">
        <f t="shared" si="52"/>
        <v>0</v>
      </c>
      <c r="FQ99" s="21">
        <f t="shared" si="52"/>
        <v>0</v>
      </c>
      <c r="FR99" s="21">
        <f t="shared" si="52"/>
        <v>0</v>
      </c>
      <c r="FS99" s="21">
        <f t="shared" si="52"/>
        <v>0</v>
      </c>
      <c r="FT99" s="21">
        <f t="shared" ref="FT99:GN99" si="53">SUM(FT100:FT127)</f>
        <v>0</v>
      </c>
      <c r="FU99" s="21">
        <f t="shared" si="53"/>
        <v>0</v>
      </c>
      <c r="FV99" s="21">
        <f t="shared" si="53"/>
        <v>0</v>
      </c>
      <c r="FW99" s="21">
        <f t="shared" si="53"/>
        <v>0</v>
      </c>
      <c r="FX99" s="21">
        <f t="shared" si="53"/>
        <v>0</v>
      </c>
      <c r="FY99" s="21">
        <f t="shared" si="53"/>
        <v>0</v>
      </c>
      <c r="FZ99" s="21">
        <f t="shared" si="53"/>
        <v>0</v>
      </c>
      <c r="GA99" s="21">
        <f t="shared" si="53"/>
        <v>0</v>
      </c>
      <c r="GB99" s="21">
        <f t="shared" si="53"/>
        <v>0</v>
      </c>
      <c r="GC99" s="21">
        <f t="shared" si="53"/>
        <v>0</v>
      </c>
      <c r="GD99" s="21">
        <f t="shared" si="53"/>
        <v>0</v>
      </c>
      <c r="GE99" s="21">
        <f t="shared" si="53"/>
        <v>0</v>
      </c>
      <c r="GF99" s="21">
        <f t="shared" si="53"/>
        <v>0</v>
      </c>
      <c r="GG99" s="21">
        <f t="shared" si="53"/>
        <v>0</v>
      </c>
      <c r="GH99" s="21">
        <f t="shared" si="53"/>
        <v>0</v>
      </c>
      <c r="GI99" s="21">
        <f t="shared" si="53"/>
        <v>0</v>
      </c>
      <c r="GJ99" s="21">
        <f t="shared" si="53"/>
        <v>0</v>
      </c>
      <c r="GK99" s="21">
        <f t="shared" si="53"/>
        <v>0</v>
      </c>
      <c r="GL99" s="21">
        <f t="shared" si="53"/>
        <v>0</v>
      </c>
      <c r="GM99" s="21">
        <f t="shared" si="53"/>
        <v>0</v>
      </c>
      <c r="GN99" s="273">
        <f t="shared" si="53"/>
        <v>0</v>
      </c>
      <c r="GO99" s="1"/>
      <c r="GP99" s="67"/>
    </row>
    <row r="100" spans="1:198" customFormat="1" hidden="1" outlineLevel="1" x14ac:dyDescent="0.75">
      <c r="A100" s="1"/>
      <c r="B100" s="1"/>
      <c r="C100" s="262">
        <f>Budget!AB11</f>
        <v>0</v>
      </c>
      <c r="D100" s="19">
        <f>Budget!AC11</f>
        <v>0</v>
      </c>
      <c r="E100" s="19" t="str">
        <f t="shared" ref="E100:E127" si="54">IF(D100&lt;&gt;0,F100,"")</f>
        <v/>
      </c>
      <c r="F100" s="263">
        <f>+H100-3</f>
        <v>21</v>
      </c>
      <c r="G100" s="257">
        <f>IF(L100="custom",CustCF!F100,INDEX($P$8:$GN$8,MATCH(F100,$P$6:$GN$6,0)))</f>
        <v>46691</v>
      </c>
      <c r="H100" s="264">
        <v>24</v>
      </c>
      <c r="I100" s="257">
        <f>IF(L100="custom",CustCF!G100,INDEX($P$8:$GN$8,MATCH(H100,$P$6:$GN$6,0)))</f>
        <v>46783</v>
      </c>
      <c r="J100" s="260">
        <f t="shared" ref="J100:J127" si="55">H100-F100+1</f>
        <v>4</v>
      </c>
      <c r="K100" s="265" t="s">
        <v>116</v>
      </c>
      <c r="L100" s="266" t="s">
        <v>141</v>
      </c>
      <c r="M100" s="267">
        <f t="shared" ref="M100:M127" si="56">INDEX($D$291:$D$296,MATCH(L100,$C$291:$C$296,0))</f>
        <v>9</v>
      </c>
      <c r="N100" s="18">
        <f t="shared" si="47"/>
        <v>0</v>
      </c>
      <c r="O100" s="1372">
        <f t="shared" si="46"/>
        <v>0</v>
      </c>
      <c r="P100" s="95">
        <f>($K100="Bell Curve")*(_xlfn.NORM.DIST(AND(P$6&gt;=$F100,P$6&lt;=$H100)*(P$6-$F100+1),$J100/2,$M100,TRUE)-_xlfn.NORM.DIST(AND(P$6&gt;=$F100,P$6&lt;=$H100)*(O$6-$F100+1),$J100/2,$M100,TRUE))/(1-2*_xlfn.NORM.DIST(0,$J100/2,$M100,TRUE))*$D100+($K100="Steady Growth")*(AND(P$6&gt;=$F100,P$6&lt;=$H100)*((P$6-$F100+1)/($J100*($J100+1)/2)*$D100))+($K100="custom")*CustCF!J100</f>
        <v>0</v>
      </c>
      <c r="Q100" s="95">
        <f>($K100="Bell Curve")*(_xlfn.NORM.DIST(AND(Q$6&gt;=$F100,Q$6&lt;=$H100)*(Q$6-$F100+1),$J100/2,$M100,TRUE)-_xlfn.NORM.DIST(AND(Q$6&gt;=$F100,Q$6&lt;=$H100)*(P$6-$F100+1),$J100/2,$M100,TRUE))/(1-2*_xlfn.NORM.DIST(0,$J100/2,$M100,TRUE))*$D100+($K100="Steady Growth")*(AND(Q$6&gt;=$F100,Q$6&lt;=$H100)*((Q$6-$F100+1)/($J100*($J100+1)/2)*$D100))+($K100="custom")*CustCF!K100</f>
        <v>0</v>
      </c>
      <c r="R100" s="95">
        <f>($K100="Bell Curve")*(_xlfn.NORM.DIST(AND(R$6&gt;=$F100,R$6&lt;=$H100)*(R$6-$F100+1),$J100/2,$M100,TRUE)-_xlfn.NORM.DIST(AND(R$6&gt;=$F100,R$6&lt;=$H100)*(Q$6-$F100+1),$J100/2,$M100,TRUE))/(1-2*_xlfn.NORM.DIST(0,$J100/2,$M100,TRUE))*$D100+($K100="Steady Growth")*(AND(R$6&gt;=$F100,R$6&lt;=$H100)*((R$6-$F100+1)/($J100*($J100+1)/2)*$D100))+($K100="custom")*CustCF!L100</f>
        <v>0</v>
      </c>
      <c r="S100" s="95">
        <f>($K100="Bell Curve")*(_xlfn.NORM.DIST(AND(S$6&gt;=$F100,S$6&lt;=$H100)*(S$6-$F100+1),$J100/2,$M100,TRUE)-_xlfn.NORM.DIST(AND(S$6&gt;=$F100,S$6&lt;=$H100)*(R$6-$F100+1),$J100/2,$M100,TRUE))/(1-2*_xlfn.NORM.DIST(0,$J100/2,$M100,TRUE))*$D100+($K100="Steady Growth")*(AND(S$6&gt;=$F100,S$6&lt;=$H100)*((S$6-$F100+1)/($J100*($J100+1)/2)*$D100))+($K100="custom")*CustCF!M100</f>
        <v>0</v>
      </c>
      <c r="T100" s="95">
        <f>($K100="Bell Curve")*(_xlfn.NORM.DIST(AND(T$6&gt;=$F100,T$6&lt;=$H100)*(T$6-$F100+1),$J100/2,$M100,TRUE)-_xlfn.NORM.DIST(AND(T$6&gt;=$F100,T$6&lt;=$H100)*(S$6-$F100+1),$J100/2,$M100,TRUE))/(1-2*_xlfn.NORM.DIST(0,$J100/2,$M100,TRUE))*$D100+($K100="Steady Growth")*(AND(T$6&gt;=$F100,T$6&lt;=$H100)*((T$6-$F100+1)/($J100*($J100+1)/2)*$D100))+($K100="custom")*CustCF!N100</f>
        <v>0</v>
      </c>
      <c r="U100" s="95">
        <f>($K100="Bell Curve")*(_xlfn.NORM.DIST(AND(U$6&gt;=$F100,U$6&lt;=$H100)*(U$6-$F100+1),$J100/2,$M100,TRUE)-_xlfn.NORM.DIST(AND(U$6&gt;=$F100,U$6&lt;=$H100)*(T$6-$F100+1),$J100/2,$M100,TRUE))/(1-2*_xlfn.NORM.DIST(0,$J100/2,$M100,TRUE))*$D100+($K100="Steady Growth")*(AND(U$6&gt;=$F100,U$6&lt;=$H100)*((U$6-$F100+1)/($J100*($J100+1)/2)*$D100))+($K100="custom")*CustCF!O100</f>
        <v>0</v>
      </c>
      <c r="V100" s="95">
        <f>($K100="Bell Curve")*(_xlfn.NORM.DIST(AND(V$6&gt;=$F100,V$6&lt;=$H100)*(V$6-$F100+1),$J100/2,$M100,TRUE)-_xlfn.NORM.DIST(AND(V$6&gt;=$F100,V$6&lt;=$H100)*(U$6-$F100+1),$J100/2,$M100,TRUE))/(1-2*_xlfn.NORM.DIST(0,$J100/2,$M100,TRUE))*$D100+($K100="Steady Growth")*(AND(V$6&gt;=$F100,V$6&lt;=$H100)*((V$6-$F100+1)/($J100*($J100+1)/2)*$D100))+($K100="custom")*CustCF!P100</f>
        <v>0</v>
      </c>
      <c r="W100" s="95">
        <f>($K100="Bell Curve")*(_xlfn.NORM.DIST(AND(W$6&gt;=$F100,W$6&lt;=$H100)*(W$6-$F100+1),$J100/2,$M100,TRUE)-_xlfn.NORM.DIST(AND(W$6&gt;=$F100,W$6&lt;=$H100)*(V$6-$F100+1),$J100/2,$M100,TRUE))/(1-2*_xlfn.NORM.DIST(0,$J100/2,$M100,TRUE))*$D100+($K100="Steady Growth")*(AND(W$6&gt;=$F100,W$6&lt;=$H100)*((W$6-$F100+1)/($J100*($J100+1)/2)*$D100))+($K100="custom")*CustCF!Q100</f>
        <v>0</v>
      </c>
      <c r="X100" s="95">
        <f>($K100="Bell Curve")*(_xlfn.NORM.DIST(AND(X$6&gt;=$F100,X$6&lt;=$H100)*(X$6-$F100+1),$J100/2,$M100,TRUE)-_xlfn.NORM.DIST(AND(X$6&gt;=$F100,X$6&lt;=$H100)*(W$6-$F100+1),$J100/2,$M100,TRUE))/(1-2*_xlfn.NORM.DIST(0,$J100/2,$M100,TRUE))*$D100+($K100="Steady Growth")*(AND(X$6&gt;=$F100,X$6&lt;=$H100)*((X$6-$F100+1)/($J100*($J100+1)/2)*$D100))+($K100="custom")*CustCF!R100</f>
        <v>0</v>
      </c>
      <c r="Y100" s="95">
        <f>($K100="Bell Curve")*(_xlfn.NORM.DIST(AND(Y$6&gt;=$F100,Y$6&lt;=$H100)*(Y$6-$F100+1),$J100/2,$M100,TRUE)-_xlfn.NORM.DIST(AND(Y$6&gt;=$F100,Y$6&lt;=$H100)*(X$6-$F100+1),$J100/2,$M100,TRUE))/(1-2*_xlfn.NORM.DIST(0,$J100/2,$M100,TRUE))*$D100+($K100="Steady Growth")*(AND(Y$6&gt;=$F100,Y$6&lt;=$H100)*((Y$6-$F100+1)/($J100*($J100+1)/2)*$D100))+($K100="custom")*CustCF!S100</f>
        <v>0</v>
      </c>
      <c r="Z100" s="95">
        <f>($K100="Bell Curve")*(_xlfn.NORM.DIST(AND(Z$6&gt;=$F100,Z$6&lt;=$H100)*(Z$6-$F100+1),$J100/2,$M100,TRUE)-_xlfn.NORM.DIST(AND(Z$6&gt;=$F100,Z$6&lt;=$H100)*(Y$6-$F100+1),$J100/2,$M100,TRUE))/(1-2*_xlfn.NORM.DIST(0,$J100/2,$M100,TRUE))*$D100+($K100="Steady Growth")*(AND(Z$6&gt;=$F100,Z$6&lt;=$H100)*((Z$6-$F100+1)/($J100*($J100+1)/2)*$D100))+($K100="custom")*CustCF!T100</f>
        <v>0</v>
      </c>
      <c r="AA100" s="95">
        <f>($K100="Bell Curve")*(_xlfn.NORM.DIST(AND(AA$6&gt;=$F100,AA$6&lt;=$H100)*(AA$6-$F100+1),$J100/2,$M100,TRUE)-_xlfn.NORM.DIST(AND(AA$6&gt;=$F100,AA$6&lt;=$H100)*(Z$6-$F100+1),$J100/2,$M100,TRUE))/(1-2*_xlfn.NORM.DIST(0,$J100/2,$M100,TRUE))*$D100+($K100="Steady Growth")*(AND(AA$6&gt;=$F100,AA$6&lt;=$H100)*((AA$6-$F100+1)/($J100*($J100+1)/2)*$D100))+($K100="custom")*CustCF!U100</f>
        <v>0</v>
      </c>
      <c r="AB100" s="95">
        <f>($K100="Bell Curve")*(_xlfn.NORM.DIST(AND(AB$6&gt;=$F100,AB$6&lt;=$H100)*(AB$6-$F100+1),$J100/2,$M100,TRUE)-_xlfn.NORM.DIST(AND(AB$6&gt;=$F100,AB$6&lt;=$H100)*(AA$6-$F100+1),$J100/2,$M100,TRUE))/(1-2*_xlfn.NORM.DIST(0,$J100/2,$M100,TRUE))*$D100+($K100="Steady Growth")*(AND(AB$6&gt;=$F100,AB$6&lt;=$H100)*((AB$6-$F100+1)/($J100*($J100+1)/2)*$D100))+($K100="custom")*CustCF!V100</f>
        <v>0</v>
      </c>
      <c r="AC100" s="95">
        <f>($K100="Bell Curve")*(_xlfn.NORM.DIST(AND(AC$6&gt;=$F100,AC$6&lt;=$H100)*(AC$6-$F100+1),$J100/2,$M100,TRUE)-_xlfn.NORM.DIST(AND(AC$6&gt;=$F100,AC$6&lt;=$H100)*(AB$6-$F100+1),$J100/2,$M100,TRUE))/(1-2*_xlfn.NORM.DIST(0,$J100/2,$M100,TRUE))*$D100+($K100="Steady Growth")*(AND(AC$6&gt;=$F100,AC$6&lt;=$H100)*((AC$6-$F100+1)/($J100*($J100+1)/2)*$D100))+($K100="custom")*CustCF!W100</f>
        <v>0</v>
      </c>
      <c r="AD100" s="95">
        <f>($K100="Bell Curve")*(_xlfn.NORM.DIST(AND(AD$6&gt;=$F100,AD$6&lt;=$H100)*(AD$6-$F100+1),$J100/2,$M100,TRUE)-_xlfn.NORM.DIST(AND(AD$6&gt;=$F100,AD$6&lt;=$H100)*(AC$6-$F100+1),$J100/2,$M100,TRUE))/(1-2*_xlfn.NORM.DIST(0,$J100/2,$M100,TRUE))*$D100+($K100="Steady Growth")*(AND(AD$6&gt;=$F100,AD$6&lt;=$H100)*((AD$6-$F100+1)/($J100*($J100+1)/2)*$D100))+($K100="custom")*CustCF!X100</f>
        <v>0</v>
      </c>
      <c r="AE100" s="95">
        <f>($K100="Bell Curve")*(_xlfn.NORM.DIST(AND(AE$6&gt;=$F100,AE$6&lt;=$H100)*(AE$6-$F100+1),$J100/2,$M100,TRUE)-_xlfn.NORM.DIST(AND(AE$6&gt;=$F100,AE$6&lt;=$H100)*(AD$6-$F100+1),$J100/2,$M100,TRUE))/(1-2*_xlfn.NORM.DIST(0,$J100/2,$M100,TRUE))*$D100+($K100="Steady Growth")*(AND(AE$6&gt;=$F100,AE$6&lt;=$H100)*((AE$6-$F100+1)/($J100*($J100+1)/2)*$D100))+($K100="custom")*CustCF!Y100</f>
        <v>0</v>
      </c>
      <c r="AF100" s="95">
        <f>($K100="Bell Curve")*(_xlfn.NORM.DIST(AND(AF$6&gt;=$F100,AF$6&lt;=$H100)*(AF$6-$F100+1),$J100/2,$M100,TRUE)-_xlfn.NORM.DIST(AND(AF$6&gt;=$F100,AF$6&lt;=$H100)*(AE$6-$F100+1),$J100/2,$M100,TRUE))/(1-2*_xlfn.NORM.DIST(0,$J100/2,$M100,TRUE))*$D100+($K100="Steady Growth")*(AND(AF$6&gt;=$F100,AF$6&lt;=$H100)*((AF$6-$F100+1)/($J100*($J100+1)/2)*$D100))+($K100="custom")*CustCF!Z100</f>
        <v>0</v>
      </c>
      <c r="AG100" s="95">
        <f>($K100="Bell Curve")*(_xlfn.NORM.DIST(AND(AG$6&gt;=$F100,AG$6&lt;=$H100)*(AG$6-$F100+1),$J100/2,$M100,TRUE)-_xlfn.NORM.DIST(AND(AG$6&gt;=$F100,AG$6&lt;=$H100)*(AF$6-$F100+1),$J100/2,$M100,TRUE))/(1-2*_xlfn.NORM.DIST(0,$J100/2,$M100,TRUE))*$D100+($K100="Steady Growth")*(AND(AG$6&gt;=$F100,AG$6&lt;=$H100)*((AG$6-$F100+1)/($J100*($J100+1)/2)*$D100))+($K100="custom")*CustCF!AA100</f>
        <v>0</v>
      </c>
      <c r="AH100" s="95">
        <f>($K100="Bell Curve")*(_xlfn.NORM.DIST(AND(AH$6&gt;=$F100,AH$6&lt;=$H100)*(AH$6-$F100+1),$J100/2,$M100,TRUE)-_xlfn.NORM.DIST(AND(AH$6&gt;=$F100,AH$6&lt;=$H100)*(AG$6-$F100+1),$J100/2,$M100,TRUE))/(1-2*_xlfn.NORM.DIST(0,$J100/2,$M100,TRUE))*$D100+($K100="Steady Growth")*(AND(AH$6&gt;=$F100,AH$6&lt;=$H100)*((AH$6-$F100+1)/($J100*($J100+1)/2)*$D100))+($K100="custom")*CustCF!AB100</f>
        <v>0</v>
      </c>
      <c r="AI100" s="95">
        <f>($K100="Bell Curve")*(_xlfn.NORM.DIST(AND(AI$6&gt;=$F100,AI$6&lt;=$H100)*(AI$6-$F100+1),$J100/2,$M100,TRUE)-_xlfn.NORM.DIST(AND(AI$6&gt;=$F100,AI$6&lt;=$H100)*(AH$6-$F100+1),$J100/2,$M100,TRUE))/(1-2*_xlfn.NORM.DIST(0,$J100/2,$M100,TRUE))*$D100+($K100="Steady Growth")*(AND(AI$6&gt;=$F100,AI$6&lt;=$H100)*((AI$6-$F100+1)/($J100*($J100+1)/2)*$D100))+($K100="custom")*CustCF!AC100</f>
        <v>0</v>
      </c>
      <c r="AJ100" s="95">
        <f>($K100="Bell Curve")*(_xlfn.NORM.DIST(AND(AJ$6&gt;=$F100,AJ$6&lt;=$H100)*(AJ$6-$F100+1),$J100/2,$M100,TRUE)-_xlfn.NORM.DIST(AND(AJ$6&gt;=$F100,AJ$6&lt;=$H100)*(AI$6-$F100+1),$J100/2,$M100,TRUE))/(1-2*_xlfn.NORM.DIST(0,$J100/2,$M100,TRUE))*$D100+($K100="Steady Growth")*(AND(AJ$6&gt;=$F100,AJ$6&lt;=$H100)*((AJ$6-$F100+1)/($J100*($J100+1)/2)*$D100))+($K100="custom")*CustCF!AD100</f>
        <v>0</v>
      </c>
      <c r="AK100" s="95">
        <f>($K100="Bell Curve")*(_xlfn.NORM.DIST(AND(AK$6&gt;=$F100,AK$6&lt;=$H100)*(AK$6-$F100+1),$J100/2,$M100,TRUE)-_xlfn.NORM.DIST(AND(AK$6&gt;=$F100,AK$6&lt;=$H100)*(AJ$6-$F100+1),$J100/2,$M100,TRUE))/(1-2*_xlfn.NORM.DIST(0,$J100/2,$M100,TRUE))*$D100+($K100="Steady Growth")*(AND(AK$6&gt;=$F100,AK$6&lt;=$H100)*((AK$6-$F100+1)/($J100*($J100+1)/2)*$D100))+($K100="custom")*CustCF!AE100</f>
        <v>0</v>
      </c>
      <c r="AL100" s="95">
        <f>($K100="Bell Curve")*(_xlfn.NORM.DIST(AND(AL$6&gt;=$F100,AL$6&lt;=$H100)*(AL$6-$F100+1),$J100/2,$M100,TRUE)-_xlfn.NORM.DIST(AND(AL$6&gt;=$F100,AL$6&lt;=$H100)*(AK$6-$F100+1),$J100/2,$M100,TRUE))/(1-2*_xlfn.NORM.DIST(0,$J100/2,$M100,TRUE))*$D100+($K100="Steady Growth")*(AND(AL$6&gt;=$F100,AL$6&lt;=$H100)*((AL$6-$F100+1)/($J100*($J100+1)/2)*$D100))+($K100="custom")*CustCF!AF100</f>
        <v>0</v>
      </c>
      <c r="AM100" s="95">
        <f>($K100="Bell Curve")*(_xlfn.NORM.DIST(AND(AM$6&gt;=$F100,AM$6&lt;=$H100)*(AM$6-$F100+1),$J100/2,$M100,TRUE)-_xlfn.NORM.DIST(AND(AM$6&gt;=$F100,AM$6&lt;=$H100)*(AL$6-$F100+1),$J100/2,$M100,TRUE))/(1-2*_xlfn.NORM.DIST(0,$J100/2,$M100,TRUE))*$D100+($K100="Steady Growth")*(AND(AM$6&gt;=$F100,AM$6&lt;=$H100)*((AM$6-$F100+1)/($J100*($J100+1)/2)*$D100))+($K100="custom")*CustCF!AG100</f>
        <v>0</v>
      </c>
      <c r="AN100" s="95">
        <f>($K100="Bell Curve")*(_xlfn.NORM.DIST(AND(AN$6&gt;=$F100,AN$6&lt;=$H100)*(AN$6-$F100+1),$J100/2,$M100,TRUE)-_xlfn.NORM.DIST(AND(AN$6&gt;=$F100,AN$6&lt;=$H100)*(AM$6-$F100+1),$J100/2,$M100,TRUE))/(1-2*_xlfn.NORM.DIST(0,$J100/2,$M100,TRUE))*$D100+($K100="Steady Growth")*(AND(AN$6&gt;=$F100,AN$6&lt;=$H100)*((AN$6-$F100+1)/($J100*($J100+1)/2)*$D100))+($K100="custom")*CustCF!AH100</f>
        <v>0</v>
      </c>
      <c r="AO100" s="95">
        <f>($K100="Bell Curve")*(_xlfn.NORM.DIST(AND(AO$6&gt;=$F100,AO$6&lt;=$H100)*(AO$6-$F100+1),$J100/2,$M100,TRUE)-_xlfn.NORM.DIST(AND(AO$6&gt;=$F100,AO$6&lt;=$H100)*(AN$6-$F100+1),$J100/2,$M100,TRUE))/(1-2*_xlfn.NORM.DIST(0,$J100/2,$M100,TRUE))*$D100+($K100="Steady Growth")*(AND(AO$6&gt;=$F100,AO$6&lt;=$H100)*((AO$6-$F100+1)/($J100*($J100+1)/2)*$D100))+($K100="custom")*CustCF!AI100</f>
        <v>0</v>
      </c>
      <c r="AP100" s="95">
        <f>($K100="Bell Curve")*(_xlfn.NORM.DIST(AND(AP$6&gt;=$F100,AP$6&lt;=$H100)*(AP$6-$F100+1),$J100/2,$M100,TRUE)-_xlfn.NORM.DIST(AND(AP$6&gt;=$F100,AP$6&lt;=$H100)*(AO$6-$F100+1),$J100/2,$M100,TRUE))/(1-2*_xlfn.NORM.DIST(0,$J100/2,$M100,TRUE))*$D100+($K100="Steady Growth")*(AND(AP$6&gt;=$F100,AP$6&lt;=$H100)*((AP$6-$F100+1)/($J100*($J100+1)/2)*$D100))+($K100="custom")*CustCF!AJ100</f>
        <v>0</v>
      </c>
      <c r="AQ100" s="95">
        <f>($K100="Bell Curve")*(_xlfn.NORM.DIST(AND(AQ$6&gt;=$F100,AQ$6&lt;=$H100)*(AQ$6-$F100+1),$J100/2,$M100,TRUE)-_xlfn.NORM.DIST(AND(AQ$6&gt;=$F100,AQ$6&lt;=$H100)*(AP$6-$F100+1),$J100/2,$M100,TRUE))/(1-2*_xlfn.NORM.DIST(0,$J100/2,$M100,TRUE))*$D100+($K100="Steady Growth")*(AND(AQ$6&gt;=$F100,AQ$6&lt;=$H100)*((AQ$6-$F100+1)/($J100*($J100+1)/2)*$D100))+($K100="custom")*CustCF!AK100</f>
        <v>0</v>
      </c>
      <c r="AR100" s="95">
        <f>($K100="Bell Curve")*(_xlfn.NORM.DIST(AND(AR$6&gt;=$F100,AR$6&lt;=$H100)*(AR$6-$F100+1),$J100/2,$M100,TRUE)-_xlfn.NORM.DIST(AND(AR$6&gt;=$F100,AR$6&lt;=$H100)*(AQ$6-$F100+1),$J100/2,$M100,TRUE))/(1-2*_xlfn.NORM.DIST(0,$J100/2,$M100,TRUE))*$D100+($K100="Steady Growth")*(AND(AR$6&gt;=$F100,AR$6&lt;=$H100)*((AR$6-$F100+1)/($J100*($J100+1)/2)*$D100))+($K100="custom")*CustCF!AL100</f>
        <v>0</v>
      </c>
      <c r="AS100" s="95">
        <f>($K100="Bell Curve")*(_xlfn.NORM.DIST(AND(AS$6&gt;=$F100,AS$6&lt;=$H100)*(AS$6-$F100+1),$J100/2,$M100,TRUE)-_xlfn.NORM.DIST(AND(AS$6&gt;=$F100,AS$6&lt;=$H100)*(AR$6-$F100+1),$J100/2,$M100,TRUE))/(1-2*_xlfn.NORM.DIST(0,$J100/2,$M100,TRUE))*$D100+($K100="Steady Growth")*(AND(AS$6&gt;=$F100,AS$6&lt;=$H100)*((AS$6-$F100+1)/($J100*($J100+1)/2)*$D100))+($K100="custom")*CustCF!AM100</f>
        <v>0</v>
      </c>
      <c r="AT100" s="95">
        <f>($K100="Bell Curve")*(_xlfn.NORM.DIST(AND(AT$6&gt;=$F100,AT$6&lt;=$H100)*(AT$6-$F100+1),$J100/2,$M100,TRUE)-_xlfn.NORM.DIST(AND(AT$6&gt;=$F100,AT$6&lt;=$H100)*(AS$6-$F100+1),$J100/2,$M100,TRUE))/(1-2*_xlfn.NORM.DIST(0,$J100/2,$M100,TRUE))*$D100+($K100="Steady Growth")*(AND(AT$6&gt;=$F100,AT$6&lt;=$H100)*((AT$6-$F100+1)/($J100*($J100+1)/2)*$D100))+($K100="custom")*CustCF!AN100</f>
        <v>0</v>
      </c>
      <c r="AU100" s="95">
        <f>($K100="Bell Curve")*(_xlfn.NORM.DIST(AND(AU$6&gt;=$F100,AU$6&lt;=$H100)*(AU$6-$F100+1),$J100/2,$M100,TRUE)-_xlfn.NORM.DIST(AND(AU$6&gt;=$F100,AU$6&lt;=$H100)*(AT$6-$F100+1),$J100/2,$M100,TRUE))/(1-2*_xlfn.NORM.DIST(0,$J100/2,$M100,TRUE))*$D100+($K100="Steady Growth")*(AND(AU$6&gt;=$F100,AU$6&lt;=$H100)*((AU$6-$F100+1)/($J100*($J100+1)/2)*$D100))+($K100="custom")*CustCF!AO100</f>
        <v>0</v>
      </c>
      <c r="AV100" s="95">
        <f>($K100="Bell Curve")*(_xlfn.NORM.DIST(AND(AV$6&gt;=$F100,AV$6&lt;=$H100)*(AV$6-$F100+1),$J100/2,$M100,TRUE)-_xlfn.NORM.DIST(AND(AV$6&gt;=$F100,AV$6&lt;=$H100)*(AU$6-$F100+1),$J100/2,$M100,TRUE))/(1-2*_xlfn.NORM.DIST(0,$J100/2,$M100,TRUE))*$D100+($K100="Steady Growth")*(AND(AV$6&gt;=$F100,AV$6&lt;=$H100)*((AV$6-$F100+1)/($J100*($J100+1)/2)*$D100))+($K100="custom")*CustCF!AP100</f>
        <v>0</v>
      </c>
      <c r="AW100" s="95">
        <f>($K100="Bell Curve")*(_xlfn.NORM.DIST(AND(AW$6&gt;=$F100,AW$6&lt;=$H100)*(AW$6-$F100+1),$J100/2,$M100,TRUE)-_xlfn.NORM.DIST(AND(AW$6&gt;=$F100,AW$6&lt;=$H100)*(AV$6-$F100+1),$J100/2,$M100,TRUE))/(1-2*_xlfn.NORM.DIST(0,$J100/2,$M100,TRUE))*$D100+($K100="Steady Growth")*(AND(AW$6&gt;=$F100,AW$6&lt;=$H100)*((AW$6-$F100+1)/($J100*($J100+1)/2)*$D100))+($K100="custom")*CustCF!AQ100</f>
        <v>0</v>
      </c>
      <c r="AX100" s="95">
        <f>($K100="Bell Curve")*(_xlfn.NORM.DIST(AND(AX$6&gt;=$F100,AX$6&lt;=$H100)*(AX$6-$F100+1),$J100/2,$M100,TRUE)-_xlfn.NORM.DIST(AND(AX$6&gt;=$F100,AX$6&lt;=$H100)*(AW$6-$F100+1),$J100/2,$M100,TRUE))/(1-2*_xlfn.NORM.DIST(0,$J100/2,$M100,TRUE))*$D100+($K100="Steady Growth")*(AND(AX$6&gt;=$F100,AX$6&lt;=$H100)*((AX$6-$F100+1)/($J100*($J100+1)/2)*$D100))+($K100="custom")*CustCF!AR100</f>
        <v>0</v>
      </c>
      <c r="AY100" s="95">
        <f>($K100="Bell Curve")*(_xlfn.NORM.DIST(AND(AY$6&gt;=$F100,AY$6&lt;=$H100)*(AY$6-$F100+1),$J100/2,$M100,TRUE)-_xlfn.NORM.DIST(AND(AY$6&gt;=$F100,AY$6&lt;=$H100)*(AX$6-$F100+1),$J100/2,$M100,TRUE))/(1-2*_xlfn.NORM.DIST(0,$J100/2,$M100,TRUE))*$D100+($K100="Steady Growth")*(AND(AY$6&gt;=$F100,AY$6&lt;=$H100)*((AY$6-$F100+1)/($J100*($J100+1)/2)*$D100))+($K100="custom")*CustCF!AS100</f>
        <v>0</v>
      </c>
      <c r="AZ100" s="95">
        <f>($K100="Bell Curve")*(_xlfn.NORM.DIST(AND(AZ$6&gt;=$F100,AZ$6&lt;=$H100)*(AZ$6-$F100+1),$J100/2,$M100,TRUE)-_xlfn.NORM.DIST(AND(AZ$6&gt;=$F100,AZ$6&lt;=$H100)*(AY$6-$F100+1),$J100/2,$M100,TRUE))/(1-2*_xlfn.NORM.DIST(0,$J100/2,$M100,TRUE))*$D100+($K100="Steady Growth")*(AND(AZ$6&gt;=$F100,AZ$6&lt;=$H100)*((AZ$6-$F100+1)/($J100*($J100+1)/2)*$D100))+($K100="custom")*CustCF!AT100</f>
        <v>0</v>
      </c>
      <c r="BA100" s="95">
        <f>($K100="Bell Curve")*(_xlfn.NORM.DIST(AND(BA$6&gt;=$F100,BA$6&lt;=$H100)*(BA$6-$F100+1),$J100/2,$M100,TRUE)-_xlfn.NORM.DIST(AND(BA$6&gt;=$F100,BA$6&lt;=$H100)*(AZ$6-$F100+1),$J100/2,$M100,TRUE))/(1-2*_xlfn.NORM.DIST(0,$J100/2,$M100,TRUE))*$D100+($K100="Steady Growth")*(AND(BA$6&gt;=$F100,BA$6&lt;=$H100)*((BA$6-$F100+1)/($J100*($J100+1)/2)*$D100))+($K100="custom")*CustCF!AU100</f>
        <v>0</v>
      </c>
      <c r="BB100" s="95">
        <f>($K100="Bell Curve")*(_xlfn.NORM.DIST(AND(BB$6&gt;=$F100,BB$6&lt;=$H100)*(BB$6-$F100+1),$J100/2,$M100,TRUE)-_xlfn.NORM.DIST(AND(BB$6&gt;=$F100,BB$6&lt;=$H100)*(BA$6-$F100+1),$J100/2,$M100,TRUE))/(1-2*_xlfn.NORM.DIST(0,$J100/2,$M100,TRUE))*$D100+($K100="Steady Growth")*(AND(BB$6&gt;=$F100,BB$6&lt;=$H100)*((BB$6-$F100+1)/($J100*($J100+1)/2)*$D100))+($K100="custom")*CustCF!AV100</f>
        <v>0</v>
      </c>
      <c r="BC100" s="95">
        <f>($K100="Bell Curve")*(_xlfn.NORM.DIST(AND(BC$6&gt;=$F100,BC$6&lt;=$H100)*(BC$6-$F100+1),$J100/2,$M100,TRUE)-_xlfn.NORM.DIST(AND(BC$6&gt;=$F100,BC$6&lt;=$H100)*(BB$6-$F100+1),$J100/2,$M100,TRUE))/(1-2*_xlfn.NORM.DIST(0,$J100/2,$M100,TRUE))*$D100+($K100="Steady Growth")*(AND(BC$6&gt;=$F100,BC$6&lt;=$H100)*((BC$6-$F100+1)/($J100*($J100+1)/2)*$D100))+($K100="custom")*CustCF!AW100</f>
        <v>0</v>
      </c>
      <c r="BD100" s="95">
        <f>($K100="Bell Curve")*(_xlfn.NORM.DIST(AND(BD$6&gt;=$F100,BD$6&lt;=$H100)*(BD$6-$F100+1),$J100/2,$M100,TRUE)-_xlfn.NORM.DIST(AND(BD$6&gt;=$F100,BD$6&lt;=$H100)*(BC$6-$F100+1),$J100/2,$M100,TRUE))/(1-2*_xlfn.NORM.DIST(0,$J100/2,$M100,TRUE))*$D100+($K100="Steady Growth")*(AND(BD$6&gt;=$F100,BD$6&lt;=$H100)*((BD$6-$F100+1)/($J100*($J100+1)/2)*$D100))+($K100="custom")*CustCF!AX100</f>
        <v>0</v>
      </c>
      <c r="BE100" s="95">
        <f>($K100="Bell Curve")*(_xlfn.NORM.DIST(AND(BE$6&gt;=$F100,BE$6&lt;=$H100)*(BE$6-$F100+1),$J100/2,$M100,TRUE)-_xlfn.NORM.DIST(AND(BE$6&gt;=$F100,BE$6&lt;=$H100)*(BD$6-$F100+1),$J100/2,$M100,TRUE))/(1-2*_xlfn.NORM.DIST(0,$J100/2,$M100,TRUE))*$D100+($K100="Steady Growth")*(AND(BE$6&gt;=$F100,BE$6&lt;=$H100)*((BE$6-$F100+1)/($J100*($J100+1)/2)*$D100))+($K100="custom")*CustCF!AY100</f>
        <v>0</v>
      </c>
      <c r="BF100" s="95">
        <f>($K100="Bell Curve")*(_xlfn.NORM.DIST(AND(BF$6&gt;=$F100,BF$6&lt;=$H100)*(BF$6-$F100+1),$J100/2,$M100,TRUE)-_xlfn.NORM.DIST(AND(BF$6&gt;=$F100,BF$6&lt;=$H100)*(BE$6-$F100+1),$J100/2,$M100,TRUE))/(1-2*_xlfn.NORM.DIST(0,$J100/2,$M100,TRUE))*$D100+($K100="Steady Growth")*(AND(BF$6&gt;=$F100,BF$6&lt;=$H100)*((BF$6-$F100+1)/($J100*($J100+1)/2)*$D100))+($K100="custom")*CustCF!AZ100</f>
        <v>0</v>
      </c>
      <c r="BG100" s="95">
        <f>($K100="Bell Curve")*(_xlfn.NORM.DIST(AND(BG$6&gt;=$F100,BG$6&lt;=$H100)*(BG$6-$F100+1),$J100/2,$M100,TRUE)-_xlfn.NORM.DIST(AND(BG$6&gt;=$F100,BG$6&lt;=$H100)*(BF$6-$F100+1),$J100/2,$M100,TRUE))/(1-2*_xlfn.NORM.DIST(0,$J100/2,$M100,TRUE))*$D100+($K100="Steady Growth")*(AND(BG$6&gt;=$F100,BG$6&lt;=$H100)*((BG$6-$F100+1)/($J100*($J100+1)/2)*$D100))+($K100="custom")*CustCF!BA100</f>
        <v>0</v>
      </c>
      <c r="BH100" s="95">
        <f>($K100="Bell Curve")*(_xlfn.NORM.DIST(AND(BH$6&gt;=$F100,BH$6&lt;=$H100)*(BH$6-$F100+1),$J100/2,$M100,TRUE)-_xlfn.NORM.DIST(AND(BH$6&gt;=$F100,BH$6&lt;=$H100)*(BG$6-$F100+1),$J100/2,$M100,TRUE))/(1-2*_xlfn.NORM.DIST(0,$J100/2,$M100,TRUE))*$D100+($K100="Steady Growth")*(AND(BH$6&gt;=$F100,BH$6&lt;=$H100)*((BH$6-$F100+1)/($J100*($J100+1)/2)*$D100))+($K100="custom")*CustCF!BB100</f>
        <v>0</v>
      </c>
      <c r="BI100" s="95">
        <f>($K100="Bell Curve")*(_xlfn.NORM.DIST(AND(BI$6&gt;=$F100,BI$6&lt;=$H100)*(BI$6-$F100+1),$J100/2,$M100,TRUE)-_xlfn.NORM.DIST(AND(BI$6&gt;=$F100,BI$6&lt;=$H100)*(BH$6-$F100+1),$J100/2,$M100,TRUE))/(1-2*_xlfn.NORM.DIST(0,$J100/2,$M100,TRUE))*$D100+($K100="Steady Growth")*(AND(BI$6&gt;=$F100,BI$6&lt;=$H100)*((BI$6-$F100+1)/($J100*($J100+1)/2)*$D100))+($K100="custom")*CustCF!BC100</f>
        <v>0</v>
      </c>
      <c r="BJ100" s="95">
        <f>($K100="Bell Curve")*(_xlfn.NORM.DIST(AND(BJ$6&gt;=$F100,BJ$6&lt;=$H100)*(BJ$6-$F100+1),$J100/2,$M100,TRUE)-_xlfn.NORM.DIST(AND(BJ$6&gt;=$F100,BJ$6&lt;=$H100)*(BI$6-$F100+1),$J100/2,$M100,TRUE))/(1-2*_xlfn.NORM.DIST(0,$J100/2,$M100,TRUE))*$D100+($K100="Steady Growth")*(AND(BJ$6&gt;=$F100,BJ$6&lt;=$H100)*((BJ$6-$F100+1)/($J100*($J100+1)/2)*$D100))+($K100="custom")*CustCF!BD100</f>
        <v>0</v>
      </c>
      <c r="BK100" s="95">
        <f>($K100="Bell Curve")*(_xlfn.NORM.DIST(AND(BK$6&gt;=$F100,BK$6&lt;=$H100)*(BK$6-$F100+1),$J100/2,$M100,TRUE)-_xlfn.NORM.DIST(AND(BK$6&gt;=$F100,BK$6&lt;=$H100)*(BJ$6-$F100+1),$J100/2,$M100,TRUE))/(1-2*_xlfn.NORM.DIST(0,$J100/2,$M100,TRUE))*$D100+($K100="Steady Growth")*(AND(BK$6&gt;=$F100,BK$6&lt;=$H100)*((BK$6-$F100+1)/($J100*($J100+1)/2)*$D100))+($K100="custom")*CustCF!BE100</f>
        <v>0</v>
      </c>
      <c r="BL100" s="95">
        <f>($K100="Bell Curve")*(_xlfn.NORM.DIST(AND(BL$6&gt;=$F100,BL$6&lt;=$H100)*(BL$6-$F100+1),$J100/2,$M100,TRUE)-_xlfn.NORM.DIST(AND(BL$6&gt;=$F100,BL$6&lt;=$H100)*(BK$6-$F100+1),$J100/2,$M100,TRUE))/(1-2*_xlfn.NORM.DIST(0,$J100/2,$M100,TRUE))*$D100+($K100="Steady Growth")*(AND(BL$6&gt;=$F100,BL$6&lt;=$H100)*((BL$6-$F100+1)/($J100*($J100+1)/2)*$D100))+($K100="custom")*CustCF!BF100</f>
        <v>0</v>
      </c>
      <c r="BM100" s="95">
        <f>($K100="Bell Curve")*(_xlfn.NORM.DIST(AND(BM$6&gt;=$F100,BM$6&lt;=$H100)*(BM$6-$F100+1),$J100/2,$M100,TRUE)-_xlfn.NORM.DIST(AND(BM$6&gt;=$F100,BM$6&lt;=$H100)*(BL$6-$F100+1),$J100/2,$M100,TRUE))/(1-2*_xlfn.NORM.DIST(0,$J100/2,$M100,TRUE))*$D100+($K100="Steady Growth")*(AND(BM$6&gt;=$F100,BM$6&lt;=$H100)*((BM$6-$F100+1)/($J100*($J100+1)/2)*$D100))+($K100="custom")*CustCF!BG100</f>
        <v>0</v>
      </c>
      <c r="BN100" s="95">
        <f>($K100="Bell Curve")*(_xlfn.NORM.DIST(AND(BN$6&gt;=$F100,BN$6&lt;=$H100)*(BN$6-$F100+1),$J100/2,$M100,TRUE)-_xlfn.NORM.DIST(AND(BN$6&gt;=$F100,BN$6&lt;=$H100)*(BM$6-$F100+1),$J100/2,$M100,TRUE))/(1-2*_xlfn.NORM.DIST(0,$J100/2,$M100,TRUE))*$D100+($K100="Steady Growth")*(AND(BN$6&gt;=$F100,BN$6&lt;=$H100)*((BN$6-$F100+1)/($J100*($J100+1)/2)*$D100))+($K100="custom")*CustCF!BH100</f>
        <v>0</v>
      </c>
      <c r="BO100" s="95">
        <f>($K100="Bell Curve")*(_xlfn.NORM.DIST(AND(BO$6&gt;=$F100,BO$6&lt;=$H100)*(BO$6-$F100+1),$J100/2,$M100,TRUE)-_xlfn.NORM.DIST(AND(BO$6&gt;=$F100,BO$6&lt;=$H100)*(BN$6-$F100+1),$J100/2,$M100,TRUE))/(1-2*_xlfn.NORM.DIST(0,$J100/2,$M100,TRUE))*$D100+($K100="Steady Growth")*(AND(BO$6&gt;=$F100,BO$6&lt;=$H100)*((BO$6-$F100+1)/($J100*($J100+1)/2)*$D100))+($K100="custom")*CustCF!BI100</f>
        <v>0</v>
      </c>
      <c r="BP100" s="95">
        <f>($K100="Bell Curve")*(_xlfn.NORM.DIST(AND(BP$6&gt;=$F100,BP$6&lt;=$H100)*(BP$6-$F100+1),$J100/2,$M100,TRUE)-_xlfn.NORM.DIST(AND(BP$6&gt;=$F100,BP$6&lt;=$H100)*(BO$6-$F100+1),$J100/2,$M100,TRUE))/(1-2*_xlfn.NORM.DIST(0,$J100/2,$M100,TRUE))*$D100+($K100="Steady Growth")*(AND(BP$6&gt;=$F100,BP$6&lt;=$H100)*((BP$6-$F100+1)/($J100*($J100+1)/2)*$D100))+($K100="custom")*CustCF!BJ100</f>
        <v>0</v>
      </c>
      <c r="BQ100" s="95">
        <f>($K100="Bell Curve")*(_xlfn.NORM.DIST(AND(BQ$6&gt;=$F100,BQ$6&lt;=$H100)*(BQ$6-$F100+1),$J100/2,$M100,TRUE)-_xlfn.NORM.DIST(AND(BQ$6&gt;=$F100,BQ$6&lt;=$H100)*(BP$6-$F100+1),$J100/2,$M100,TRUE))/(1-2*_xlfn.NORM.DIST(0,$J100/2,$M100,TRUE))*$D100+($K100="Steady Growth")*(AND(BQ$6&gt;=$F100,BQ$6&lt;=$H100)*((BQ$6-$F100+1)/($J100*($J100+1)/2)*$D100))+($K100="custom")*CustCF!BK100</f>
        <v>0</v>
      </c>
      <c r="BR100" s="95">
        <f>($K100="Bell Curve")*(_xlfn.NORM.DIST(AND(BR$6&gt;=$F100,BR$6&lt;=$H100)*(BR$6-$F100+1),$J100/2,$M100,TRUE)-_xlfn.NORM.DIST(AND(BR$6&gt;=$F100,BR$6&lt;=$H100)*(BQ$6-$F100+1),$J100/2,$M100,TRUE))/(1-2*_xlfn.NORM.DIST(0,$J100/2,$M100,TRUE))*$D100+($K100="Steady Growth")*(AND(BR$6&gt;=$F100,BR$6&lt;=$H100)*((BR$6-$F100+1)/($J100*($J100+1)/2)*$D100))+($K100="custom")*CustCF!BL100</f>
        <v>0</v>
      </c>
      <c r="BS100" s="95">
        <f>($K100="Bell Curve")*(_xlfn.NORM.DIST(AND(BS$6&gt;=$F100,BS$6&lt;=$H100)*(BS$6-$F100+1),$J100/2,$M100,TRUE)-_xlfn.NORM.DIST(AND(BS$6&gt;=$F100,BS$6&lt;=$H100)*(BR$6-$F100+1),$J100/2,$M100,TRUE))/(1-2*_xlfn.NORM.DIST(0,$J100/2,$M100,TRUE))*$D100+($K100="Steady Growth")*(AND(BS$6&gt;=$F100,BS$6&lt;=$H100)*((BS$6-$F100+1)/($J100*($J100+1)/2)*$D100))+($K100="custom")*CustCF!BM100</f>
        <v>0</v>
      </c>
      <c r="BT100" s="95">
        <f>($K100="Bell Curve")*(_xlfn.NORM.DIST(AND(BT$6&gt;=$F100,BT$6&lt;=$H100)*(BT$6-$F100+1),$J100/2,$M100,TRUE)-_xlfn.NORM.DIST(AND(BT$6&gt;=$F100,BT$6&lt;=$H100)*(BS$6-$F100+1),$J100/2,$M100,TRUE))/(1-2*_xlfn.NORM.DIST(0,$J100/2,$M100,TRUE))*$D100+($K100="Steady Growth")*(AND(BT$6&gt;=$F100,BT$6&lt;=$H100)*((BT$6-$F100+1)/($J100*($J100+1)/2)*$D100))+($K100="custom")*CustCF!BN100</f>
        <v>0</v>
      </c>
      <c r="BU100" s="95">
        <f>($K100="Bell Curve")*(_xlfn.NORM.DIST(AND(BU$6&gt;=$F100,BU$6&lt;=$H100)*(BU$6-$F100+1),$J100/2,$M100,TRUE)-_xlfn.NORM.DIST(AND(BU$6&gt;=$F100,BU$6&lt;=$H100)*(BT$6-$F100+1),$J100/2,$M100,TRUE))/(1-2*_xlfn.NORM.DIST(0,$J100/2,$M100,TRUE))*$D100+($K100="Steady Growth")*(AND(BU$6&gt;=$F100,BU$6&lt;=$H100)*((BU$6-$F100+1)/($J100*($J100+1)/2)*$D100))+($K100="custom")*CustCF!BO100</f>
        <v>0</v>
      </c>
      <c r="BV100" s="95">
        <f>($K100="Bell Curve")*(_xlfn.NORM.DIST(AND(BV$6&gt;=$F100,BV$6&lt;=$H100)*(BV$6-$F100+1),$J100/2,$M100,TRUE)-_xlfn.NORM.DIST(AND(BV$6&gt;=$F100,BV$6&lt;=$H100)*(BU$6-$F100+1),$J100/2,$M100,TRUE))/(1-2*_xlfn.NORM.DIST(0,$J100/2,$M100,TRUE))*$D100+($K100="Steady Growth")*(AND(BV$6&gt;=$F100,BV$6&lt;=$H100)*((BV$6-$F100+1)/($J100*($J100+1)/2)*$D100))+($K100="custom")*CustCF!BP100</f>
        <v>0</v>
      </c>
      <c r="BW100" s="95">
        <f>($K100="Bell Curve")*(_xlfn.NORM.DIST(AND(BW$6&gt;=$F100,BW$6&lt;=$H100)*(BW$6-$F100+1),$J100/2,$M100,TRUE)-_xlfn.NORM.DIST(AND(BW$6&gt;=$F100,BW$6&lt;=$H100)*(BV$6-$F100+1),$J100/2,$M100,TRUE))/(1-2*_xlfn.NORM.DIST(0,$J100/2,$M100,TRUE))*$D100+($K100="Steady Growth")*(AND(BW$6&gt;=$F100,BW$6&lt;=$H100)*((BW$6-$F100+1)/($J100*($J100+1)/2)*$D100))+($K100="custom")*CustCF!BQ100</f>
        <v>0</v>
      </c>
      <c r="BX100" s="95">
        <f>($K100="Bell Curve")*(_xlfn.NORM.DIST(AND(BX$6&gt;=$F100,BX$6&lt;=$H100)*(BX$6-$F100+1),$J100/2,$M100,TRUE)-_xlfn.NORM.DIST(AND(BX$6&gt;=$F100,BX$6&lt;=$H100)*(BW$6-$F100+1),$J100/2,$M100,TRUE))/(1-2*_xlfn.NORM.DIST(0,$J100/2,$M100,TRUE))*$D100+($K100="Steady Growth")*(AND(BX$6&gt;=$F100,BX$6&lt;=$H100)*((BX$6-$F100+1)/($J100*($J100+1)/2)*$D100))+($K100="custom")*CustCF!BR100</f>
        <v>0</v>
      </c>
      <c r="BY100" s="95">
        <f>($K100="Bell Curve")*(_xlfn.NORM.DIST(AND(BY$6&gt;=$F100,BY$6&lt;=$H100)*(BY$6-$F100+1),$J100/2,$M100,TRUE)-_xlfn.NORM.DIST(AND(BY$6&gt;=$F100,BY$6&lt;=$H100)*(BX$6-$F100+1),$J100/2,$M100,TRUE))/(1-2*_xlfn.NORM.DIST(0,$J100/2,$M100,TRUE))*$D100+($K100="Steady Growth")*(AND(BY$6&gt;=$F100,BY$6&lt;=$H100)*((BY$6-$F100+1)/($J100*($J100+1)/2)*$D100))+($K100="custom")*CustCF!BS100</f>
        <v>0</v>
      </c>
      <c r="BZ100" s="95">
        <f>($K100="Bell Curve")*(_xlfn.NORM.DIST(AND(BZ$6&gt;=$F100,BZ$6&lt;=$H100)*(BZ$6-$F100+1),$J100/2,$M100,TRUE)-_xlfn.NORM.DIST(AND(BZ$6&gt;=$F100,BZ$6&lt;=$H100)*(BY$6-$F100+1),$J100/2,$M100,TRUE))/(1-2*_xlfn.NORM.DIST(0,$J100/2,$M100,TRUE))*$D100+($K100="Steady Growth")*(AND(BZ$6&gt;=$F100,BZ$6&lt;=$H100)*((BZ$6-$F100+1)/($J100*($J100+1)/2)*$D100))+($K100="custom")*CustCF!BT100</f>
        <v>0</v>
      </c>
      <c r="CA100" s="95">
        <f>($K100="Bell Curve")*(_xlfn.NORM.DIST(AND(CA$6&gt;=$F100,CA$6&lt;=$H100)*(CA$6-$F100+1),$J100/2,$M100,TRUE)-_xlfn.NORM.DIST(AND(CA$6&gt;=$F100,CA$6&lt;=$H100)*(BZ$6-$F100+1),$J100/2,$M100,TRUE))/(1-2*_xlfn.NORM.DIST(0,$J100/2,$M100,TRUE))*$D100+($K100="Steady Growth")*(AND(CA$6&gt;=$F100,CA$6&lt;=$H100)*((CA$6-$F100+1)/($J100*($J100+1)/2)*$D100))+($K100="custom")*CustCF!BU100</f>
        <v>0</v>
      </c>
      <c r="CB100" s="95">
        <f>($K100="Bell Curve")*(_xlfn.NORM.DIST(AND(CB$6&gt;=$F100,CB$6&lt;=$H100)*(CB$6-$F100+1),$J100/2,$M100,TRUE)-_xlfn.NORM.DIST(AND(CB$6&gt;=$F100,CB$6&lt;=$H100)*(CA$6-$F100+1),$J100/2,$M100,TRUE))/(1-2*_xlfn.NORM.DIST(0,$J100/2,$M100,TRUE))*$D100+($K100="Steady Growth")*(AND(CB$6&gt;=$F100,CB$6&lt;=$H100)*((CB$6-$F100+1)/($J100*($J100+1)/2)*$D100))+($K100="custom")*CustCF!BV100</f>
        <v>0</v>
      </c>
      <c r="CC100" s="95">
        <f>($K100="Bell Curve")*(_xlfn.NORM.DIST(AND(CC$6&gt;=$F100,CC$6&lt;=$H100)*(CC$6-$F100+1),$J100/2,$M100,TRUE)-_xlfn.NORM.DIST(AND(CC$6&gt;=$F100,CC$6&lt;=$H100)*(CB$6-$F100+1),$J100/2,$M100,TRUE))/(1-2*_xlfn.NORM.DIST(0,$J100/2,$M100,TRUE))*$D100+($K100="Steady Growth")*(AND(CC$6&gt;=$F100,CC$6&lt;=$H100)*((CC$6-$F100+1)/($J100*($J100+1)/2)*$D100))+($K100="custom")*CustCF!BW100</f>
        <v>0</v>
      </c>
      <c r="CD100" s="95">
        <f>($K100="Bell Curve")*(_xlfn.NORM.DIST(AND(CD$6&gt;=$F100,CD$6&lt;=$H100)*(CD$6-$F100+1),$J100/2,$M100,TRUE)-_xlfn.NORM.DIST(AND(CD$6&gt;=$F100,CD$6&lt;=$H100)*(CC$6-$F100+1),$J100/2,$M100,TRUE))/(1-2*_xlfn.NORM.DIST(0,$J100/2,$M100,TRUE))*$D100+($K100="Steady Growth")*(AND(CD$6&gt;=$F100,CD$6&lt;=$H100)*((CD$6-$F100+1)/($J100*($J100+1)/2)*$D100))+($K100="custom")*CustCF!BX100</f>
        <v>0</v>
      </c>
      <c r="CE100" s="95">
        <f>($K100="Bell Curve")*(_xlfn.NORM.DIST(AND(CE$6&gt;=$F100,CE$6&lt;=$H100)*(CE$6-$F100+1),$J100/2,$M100,TRUE)-_xlfn.NORM.DIST(AND(CE$6&gt;=$F100,CE$6&lt;=$H100)*(CD$6-$F100+1),$J100/2,$M100,TRUE))/(1-2*_xlfn.NORM.DIST(0,$J100/2,$M100,TRUE))*$D100+($K100="Steady Growth")*(AND(CE$6&gt;=$F100,CE$6&lt;=$H100)*((CE$6-$F100+1)/($J100*($J100+1)/2)*$D100))+($K100="custom")*CustCF!BY100</f>
        <v>0</v>
      </c>
      <c r="CF100" s="95">
        <f>($K100="Bell Curve")*(_xlfn.NORM.DIST(AND(CF$6&gt;=$F100,CF$6&lt;=$H100)*(CF$6-$F100+1),$J100/2,$M100,TRUE)-_xlfn.NORM.DIST(AND(CF$6&gt;=$F100,CF$6&lt;=$H100)*(CE$6-$F100+1),$J100/2,$M100,TRUE))/(1-2*_xlfn.NORM.DIST(0,$J100/2,$M100,TRUE))*$D100+($K100="Steady Growth")*(AND(CF$6&gt;=$F100,CF$6&lt;=$H100)*((CF$6-$F100+1)/($J100*($J100+1)/2)*$D100))+($K100="custom")*CustCF!BZ100</f>
        <v>0</v>
      </c>
      <c r="CG100" s="95">
        <f>($K100="Bell Curve")*(_xlfn.NORM.DIST(AND(CG$6&gt;=$F100,CG$6&lt;=$H100)*(CG$6-$F100+1),$J100/2,$M100,TRUE)-_xlfn.NORM.DIST(AND(CG$6&gt;=$F100,CG$6&lt;=$H100)*(CF$6-$F100+1),$J100/2,$M100,TRUE))/(1-2*_xlfn.NORM.DIST(0,$J100/2,$M100,TRUE))*$D100+($K100="Steady Growth")*(AND(CG$6&gt;=$F100,CG$6&lt;=$H100)*((CG$6-$F100+1)/($J100*($J100+1)/2)*$D100))+($K100="custom")*CustCF!CA100</f>
        <v>0</v>
      </c>
      <c r="CH100" s="95">
        <f>($K100="Bell Curve")*(_xlfn.NORM.DIST(AND(CH$6&gt;=$F100,CH$6&lt;=$H100)*(CH$6-$F100+1),$J100/2,$M100,TRUE)-_xlfn.NORM.DIST(AND(CH$6&gt;=$F100,CH$6&lt;=$H100)*(CG$6-$F100+1),$J100/2,$M100,TRUE))/(1-2*_xlfn.NORM.DIST(0,$J100/2,$M100,TRUE))*$D100+($K100="Steady Growth")*(AND(CH$6&gt;=$F100,CH$6&lt;=$H100)*((CH$6-$F100+1)/($J100*($J100+1)/2)*$D100))+($K100="custom")*CustCF!CB100</f>
        <v>0</v>
      </c>
      <c r="CI100" s="95">
        <f>($K100="Bell Curve")*(_xlfn.NORM.DIST(AND(CI$6&gt;=$F100,CI$6&lt;=$H100)*(CI$6-$F100+1),$J100/2,$M100,TRUE)-_xlfn.NORM.DIST(AND(CI$6&gt;=$F100,CI$6&lt;=$H100)*(CH$6-$F100+1),$J100/2,$M100,TRUE))/(1-2*_xlfn.NORM.DIST(0,$J100/2,$M100,TRUE))*$D100+($K100="Steady Growth")*(AND(CI$6&gt;=$F100,CI$6&lt;=$H100)*((CI$6-$F100+1)/($J100*($J100+1)/2)*$D100))+($K100="custom")*CustCF!CC100</f>
        <v>0</v>
      </c>
      <c r="CJ100" s="95">
        <f>($K100="Bell Curve")*(_xlfn.NORM.DIST(AND(CJ$6&gt;=$F100,CJ$6&lt;=$H100)*(CJ$6-$F100+1),$J100/2,$M100,TRUE)-_xlfn.NORM.DIST(AND(CJ$6&gt;=$F100,CJ$6&lt;=$H100)*(CI$6-$F100+1),$J100/2,$M100,TRUE))/(1-2*_xlfn.NORM.DIST(0,$J100/2,$M100,TRUE))*$D100+($K100="Steady Growth")*(AND(CJ$6&gt;=$F100,CJ$6&lt;=$H100)*((CJ$6-$F100+1)/($J100*($J100+1)/2)*$D100))+($K100="custom")*CustCF!CD100</f>
        <v>0</v>
      </c>
      <c r="CK100" s="95">
        <f>($K100="Bell Curve")*(_xlfn.NORM.DIST(AND(CK$6&gt;=$F100,CK$6&lt;=$H100)*(CK$6-$F100+1),$J100/2,$M100,TRUE)-_xlfn.NORM.DIST(AND(CK$6&gt;=$F100,CK$6&lt;=$H100)*(CJ$6-$F100+1),$J100/2,$M100,TRUE))/(1-2*_xlfn.NORM.DIST(0,$J100/2,$M100,TRUE))*$D100+($K100="Steady Growth")*(AND(CK$6&gt;=$F100,CK$6&lt;=$H100)*((CK$6-$F100+1)/($J100*($J100+1)/2)*$D100))+($K100="custom")*CustCF!CE100</f>
        <v>0</v>
      </c>
      <c r="CL100" s="95">
        <f>($K100="Bell Curve")*(_xlfn.NORM.DIST(AND(CL$6&gt;=$F100,CL$6&lt;=$H100)*(CL$6-$F100+1),$J100/2,$M100,TRUE)-_xlfn.NORM.DIST(AND(CL$6&gt;=$F100,CL$6&lt;=$H100)*(CK$6-$F100+1),$J100/2,$M100,TRUE))/(1-2*_xlfn.NORM.DIST(0,$J100/2,$M100,TRUE))*$D100+($K100="Steady Growth")*(AND(CL$6&gt;=$F100,CL$6&lt;=$H100)*((CL$6-$F100+1)/($J100*($J100+1)/2)*$D100))+($K100="custom")*CustCF!CF100</f>
        <v>0</v>
      </c>
      <c r="CM100" s="95">
        <f>($K100="Bell Curve")*(_xlfn.NORM.DIST(AND(CM$6&gt;=$F100,CM$6&lt;=$H100)*(CM$6-$F100+1),$J100/2,$M100,TRUE)-_xlfn.NORM.DIST(AND(CM$6&gt;=$F100,CM$6&lt;=$H100)*(CL$6-$F100+1),$J100/2,$M100,TRUE))/(1-2*_xlfn.NORM.DIST(0,$J100/2,$M100,TRUE))*$D100+($K100="Steady Growth")*(AND(CM$6&gt;=$F100,CM$6&lt;=$H100)*((CM$6-$F100+1)/($J100*($J100+1)/2)*$D100))+($K100="custom")*CustCF!CG100</f>
        <v>0</v>
      </c>
      <c r="CN100" s="95">
        <f>($K100="Bell Curve")*(_xlfn.NORM.DIST(AND(CN$6&gt;=$F100,CN$6&lt;=$H100)*(CN$6-$F100+1),$J100/2,$M100,TRUE)-_xlfn.NORM.DIST(AND(CN$6&gt;=$F100,CN$6&lt;=$H100)*(CM$6-$F100+1),$J100/2,$M100,TRUE))/(1-2*_xlfn.NORM.DIST(0,$J100/2,$M100,TRUE))*$D100+($K100="Steady Growth")*(AND(CN$6&gt;=$F100,CN$6&lt;=$H100)*((CN$6-$F100+1)/($J100*($J100+1)/2)*$D100))+($K100="custom")*CustCF!CH100</f>
        <v>0</v>
      </c>
      <c r="CO100" s="95">
        <f>($K100="Bell Curve")*(_xlfn.NORM.DIST(AND(CO$6&gt;=$F100,CO$6&lt;=$H100)*(CO$6-$F100+1),$J100/2,$M100,TRUE)-_xlfn.NORM.DIST(AND(CO$6&gt;=$F100,CO$6&lt;=$H100)*(CN$6-$F100+1),$J100/2,$M100,TRUE))/(1-2*_xlfn.NORM.DIST(0,$J100/2,$M100,TRUE))*$D100+($K100="Steady Growth")*(AND(CO$6&gt;=$F100,CO$6&lt;=$H100)*((CO$6-$F100+1)/($J100*($J100+1)/2)*$D100))+($K100="custom")*CustCF!CI100</f>
        <v>0</v>
      </c>
      <c r="CP100" s="95">
        <f>($K100="Bell Curve")*(_xlfn.NORM.DIST(AND(CP$6&gt;=$F100,CP$6&lt;=$H100)*(CP$6-$F100+1),$J100/2,$M100,TRUE)-_xlfn.NORM.DIST(AND(CP$6&gt;=$F100,CP$6&lt;=$H100)*(CO$6-$F100+1),$J100/2,$M100,TRUE))/(1-2*_xlfn.NORM.DIST(0,$J100/2,$M100,TRUE))*$D100+($K100="Steady Growth")*(AND(CP$6&gt;=$F100,CP$6&lt;=$H100)*((CP$6-$F100+1)/($J100*($J100+1)/2)*$D100))+($K100="custom")*CustCF!CJ100</f>
        <v>0</v>
      </c>
      <c r="CQ100" s="95">
        <f>($K100="Bell Curve")*(_xlfn.NORM.DIST(AND(CQ$6&gt;=$F100,CQ$6&lt;=$H100)*(CQ$6-$F100+1),$J100/2,$M100,TRUE)-_xlfn.NORM.DIST(AND(CQ$6&gt;=$F100,CQ$6&lt;=$H100)*(CP$6-$F100+1),$J100/2,$M100,TRUE))/(1-2*_xlfn.NORM.DIST(0,$J100/2,$M100,TRUE))*$D100+($K100="Steady Growth")*(AND(CQ$6&gt;=$F100,CQ$6&lt;=$H100)*((CQ$6-$F100+1)/($J100*($J100+1)/2)*$D100))+($K100="custom")*CustCF!CK100</f>
        <v>0</v>
      </c>
      <c r="CR100" s="95">
        <f>($K100="Bell Curve")*(_xlfn.NORM.DIST(AND(CR$6&gt;=$F100,CR$6&lt;=$H100)*(CR$6-$F100+1),$J100/2,$M100,TRUE)-_xlfn.NORM.DIST(AND(CR$6&gt;=$F100,CR$6&lt;=$H100)*(CQ$6-$F100+1),$J100/2,$M100,TRUE))/(1-2*_xlfn.NORM.DIST(0,$J100/2,$M100,TRUE))*$D100+($K100="Steady Growth")*(AND(CR$6&gt;=$F100,CR$6&lt;=$H100)*((CR$6-$F100+1)/($J100*($J100+1)/2)*$D100))+($K100="custom")*CustCF!CL100</f>
        <v>0</v>
      </c>
      <c r="CS100" s="95">
        <f>($K100="Bell Curve")*(_xlfn.NORM.DIST(AND(CS$6&gt;=$F100,CS$6&lt;=$H100)*(CS$6-$F100+1),$J100/2,$M100,TRUE)-_xlfn.NORM.DIST(AND(CS$6&gt;=$F100,CS$6&lt;=$H100)*(CR$6-$F100+1),$J100/2,$M100,TRUE))/(1-2*_xlfn.NORM.DIST(0,$J100/2,$M100,TRUE))*$D100+($K100="Steady Growth")*(AND(CS$6&gt;=$F100,CS$6&lt;=$H100)*((CS$6-$F100+1)/($J100*($J100+1)/2)*$D100))+($K100="custom")*CustCF!CM100</f>
        <v>0</v>
      </c>
      <c r="CT100" s="95">
        <f>($K100="Bell Curve")*(_xlfn.NORM.DIST(AND(CT$6&gt;=$F100,CT$6&lt;=$H100)*(CT$6-$F100+1),$J100/2,$M100,TRUE)-_xlfn.NORM.DIST(AND(CT$6&gt;=$F100,CT$6&lt;=$H100)*(CS$6-$F100+1),$J100/2,$M100,TRUE))/(1-2*_xlfn.NORM.DIST(0,$J100/2,$M100,TRUE))*$D100+($K100="Steady Growth")*(AND(CT$6&gt;=$F100,CT$6&lt;=$H100)*((CT$6-$F100+1)/($J100*($J100+1)/2)*$D100))+($K100="custom")*CustCF!CN100</f>
        <v>0</v>
      </c>
      <c r="CU100" s="95">
        <f>($K100="Bell Curve")*(_xlfn.NORM.DIST(AND(CU$6&gt;=$F100,CU$6&lt;=$H100)*(CU$6-$F100+1),$J100/2,$M100,TRUE)-_xlfn.NORM.DIST(AND(CU$6&gt;=$F100,CU$6&lt;=$H100)*(CT$6-$F100+1),$J100/2,$M100,TRUE))/(1-2*_xlfn.NORM.DIST(0,$J100/2,$M100,TRUE))*$D100+($K100="Steady Growth")*(AND(CU$6&gt;=$F100,CU$6&lt;=$H100)*((CU$6-$F100+1)/($J100*($J100+1)/2)*$D100))+($K100="custom")*CustCF!CO100</f>
        <v>0</v>
      </c>
      <c r="CV100" s="95">
        <f>($K100="Bell Curve")*(_xlfn.NORM.DIST(AND(CV$6&gt;=$F100,CV$6&lt;=$H100)*(CV$6-$F100+1),$J100/2,$M100,TRUE)-_xlfn.NORM.DIST(AND(CV$6&gt;=$F100,CV$6&lt;=$H100)*(CU$6-$F100+1),$J100/2,$M100,TRUE))/(1-2*_xlfn.NORM.DIST(0,$J100/2,$M100,TRUE))*$D100+($K100="Steady Growth")*(AND(CV$6&gt;=$F100,CV$6&lt;=$H100)*((CV$6-$F100+1)/($J100*($J100+1)/2)*$D100))+($K100="custom")*CustCF!CP100</f>
        <v>0</v>
      </c>
      <c r="CW100" s="95">
        <f>($K100="Bell Curve")*(_xlfn.NORM.DIST(AND(CW$6&gt;=$F100,CW$6&lt;=$H100)*(CW$6-$F100+1),$J100/2,$M100,TRUE)-_xlfn.NORM.DIST(AND(CW$6&gt;=$F100,CW$6&lt;=$H100)*(CV$6-$F100+1),$J100/2,$M100,TRUE))/(1-2*_xlfn.NORM.DIST(0,$J100/2,$M100,TRUE))*$D100+($K100="Steady Growth")*(AND(CW$6&gt;=$F100,CW$6&lt;=$H100)*((CW$6-$F100+1)/($J100*($J100+1)/2)*$D100))+($K100="custom")*CustCF!CQ100</f>
        <v>0</v>
      </c>
      <c r="CX100" s="95">
        <f>($K100="Bell Curve")*(_xlfn.NORM.DIST(AND(CX$6&gt;=$F100,CX$6&lt;=$H100)*(CX$6-$F100+1),$J100/2,$M100,TRUE)-_xlfn.NORM.DIST(AND(CX$6&gt;=$F100,CX$6&lt;=$H100)*(CW$6-$F100+1),$J100/2,$M100,TRUE))/(1-2*_xlfn.NORM.DIST(0,$J100/2,$M100,TRUE))*$D100+($K100="Steady Growth")*(AND(CX$6&gt;=$F100,CX$6&lt;=$H100)*((CX$6-$F100+1)/($J100*($J100+1)/2)*$D100))+($K100="custom")*CustCF!CR100</f>
        <v>0</v>
      </c>
      <c r="CY100" s="95">
        <f>($K100="Bell Curve")*(_xlfn.NORM.DIST(AND(CY$6&gt;=$F100,CY$6&lt;=$H100)*(CY$6-$F100+1),$J100/2,$M100,TRUE)-_xlfn.NORM.DIST(AND(CY$6&gt;=$F100,CY$6&lt;=$H100)*(CX$6-$F100+1),$J100/2,$M100,TRUE))/(1-2*_xlfn.NORM.DIST(0,$J100/2,$M100,TRUE))*$D100+($K100="Steady Growth")*(AND(CY$6&gt;=$F100,CY$6&lt;=$H100)*((CY$6-$F100+1)/($J100*($J100+1)/2)*$D100))+($K100="custom")*CustCF!CS100</f>
        <v>0</v>
      </c>
      <c r="CZ100" s="95">
        <f>($K100="Bell Curve")*(_xlfn.NORM.DIST(AND(CZ$6&gt;=$F100,CZ$6&lt;=$H100)*(CZ$6-$F100+1),$J100/2,$M100,TRUE)-_xlfn.NORM.DIST(AND(CZ$6&gt;=$F100,CZ$6&lt;=$H100)*(CY$6-$F100+1),$J100/2,$M100,TRUE))/(1-2*_xlfn.NORM.DIST(0,$J100/2,$M100,TRUE))*$D100+($K100="Steady Growth")*(AND(CZ$6&gt;=$F100,CZ$6&lt;=$H100)*((CZ$6-$F100+1)/($J100*($J100+1)/2)*$D100))+($K100="custom")*CustCF!CT100</f>
        <v>0</v>
      </c>
      <c r="DA100" s="95">
        <f>($K100="Bell Curve")*(_xlfn.NORM.DIST(AND(DA$6&gt;=$F100,DA$6&lt;=$H100)*(DA$6-$F100+1),$J100/2,$M100,TRUE)-_xlfn.NORM.DIST(AND(DA$6&gt;=$F100,DA$6&lt;=$H100)*(CZ$6-$F100+1),$J100/2,$M100,TRUE))/(1-2*_xlfn.NORM.DIST(0,$J100/2,$M100,TRUE))*$D100+($K100="Steady Growth")*(AND(DA$6&gt;=$F100,DA$6&lt;=$H100)*((DA$6-$F100+1)/($J100*($J100+1)/2)*$D100))+($K100="custom")*CustCF!CU100</f>
        <v>0</v>
      </c>
      <c r="DB100" s="95">
        <f>($K100="Bell Curve")*(_xlfn.NORM.DIST(AND(DB$6&gt;=$F100,DB$6&lt;=$H100)*(DB$6-$F100+1),$J100/2,$M100,TRUE)-_xlfn.NORM.DIST(AND(DB$6&gt;=$F100,DB$6&lt;=$H100)*(DA$6-$F100+1),$J100/2,$M100,TRUE))/(1-2*_xlfn.NORM.DIST(0,$J100/2,$M100,TRUE))*$D100+($K100="Steady Growth")*(AND(DB$6&gt;=$F100,DB$6&lt;=$H100)*((DB$6-$F100+1)/($J100*($J100+1)/2)*$D100))+($K100="custom")*CustCF!CV100</f>
        <v>0</v>
      </c>
      <c r="DC100" s="95">
        <f>($K100="Bell Curve")*(_xlfn.NORM.DIST(AND(DC$6&gt;=$F100,DC$6&lt;=$H100)*(DC$6-$F100+1),$J100/2,$M100,TRUE)-_xlfn.NORM.DIST(AND(DC$6&gt;=$F100,DC$6&lt;=$H100)*(DB$6-$F100+1),$J100/2,$M100,TRUE))/(1-2*_xlfn.NORM.DIST(0,$J100/2,$M100,TRUE))*$D100+($K100="Steady Growth")*(AND(DC$6&gt;=$F100,DC$6&lt;=$H100)*((DC$6-$F100+1)/($J100*($J100+1)/2)*$D100))+($K100="custom")*CustCF!CW100</f>
        <v>0</v>
      </c>
      <c r="DD100" s="95">
        <f>($K100="Bell Curve")*(_xlfn.NORM.DIST(AND(DD$6&gt;=$F100,DD$6&lt;=$H100)*(DD$6-$F100+1),$J100/2,$M100,TRUE)-_xlfn.NORM.DIST(AND(DD$6&gt;=$F100,DD$6&lt;=$H100)*(DC$6-$F100+1),$J100/2,$M100,TRUE))/(1-2*_xlfn.NORM.DIST(0,$J100/2,$M100,TRUE))*$D100+($K100="Steady Growth")*(AND(DD$6&gt;=$F100,DD$6&lt;=$H100)*((DD$6-$F100+1)/($J100*($J100+1)/2)*$D100))+($K100="custom")*CustCF!CX100</f>
        <v>0</v>
      </c>
      <c r="DE100" s="95">
        <f>($K100="Bell Curve")*(_xlfn.NORM.DIST(AND(DE$6&gt;=$F100,DE$6&lt;=$H100)*(DE$6-$F100+1),$J100/2,$M100,TRUE)-_xlfn.NORM.DIST(AND(DE$6&gt;=$F100,DE$6&lt;=$H100)*(DD$6-$F100+1),$J100/2,$M100,TRUE))/(1-2*_xlfn.NORM.DIST(0,$J100/2,$M100,TRUE))*$D100+($K100="Steady Growth")*(AND(DE$6&gt;=$F100,DE$6&lt;=$H100)*((DE$6-$F100+1)/($J100*($J100+1)/2)*$D100))+($K100="custom")*CustCF!CY100</f>
        <v>0</v>
      </c>
      <c r="DF100" s="95">
        <f>($K100="Bell Curve")*(_xlfn.NORM.DIST(AND(DF$6&gt;=$F100,DF$6&lt;=$H100)*(DF$6-$F100+1),$J100/2,$M100,TRUE)-_xlfn.NORM.DIST(AND(DF$6&gt;=$F100,DF$6&lt;=$H100)*(DE$6-$F100+1),$J100/2,$M100,TRUE))/(1-2*_xlfn.NORM.DIST(0,$J100/2,$M100,TRUE))*$D100+($K100="Steady Growth")*(AND(DF$6&gt;=$F100,DF$6&lt;=$H100)*((DF$6-$F100+1)/($J100*($J100+1)/2)*$D100))+($K100="custom")*CustCF!CZ100</f>
        <v>0</v>
      </c>
      <c r="DG100" s="95">
        <f>($K100="Bell Curve")*(_xlfn.NORM.DIST(AND(DG$6&gt;=$F100,DG$6&lt;=$H100)*(DG$6-$F100+1),$J100/2,$M100,TRUE)-_xlfn.NORM.DIST(AND(DG$6&gt;=$F100,DG$6&lt;=$H100)*(DF$6-$F100+1),$J100/2,$M100,TRUE))/(1-2*_xlfn.NORM.DIST(0,$J100/2,$M100,TRUE))*$D100+($K100="Steady Growth")*(AND(DG$6&gt;=$F100,DG$6&lt;=$H100)*((DG$6-$F100+1)/($J100*($J100+1)/2)*$D100))+($K100="custom")*CustCF!DA100</f>
        <v>0</v>
      </c>
      <c r="DH100" s="95">
        <f>($K100="Bell Curve")*(_xlfn.NORM.DIST(AND(DH$6&gt;=$F100,DH$6&lt;=$H100)*(DH$6-$F100+1),$J100/2,$M100,TRUE)-_xlfn.NORM.DIST(AND(DH$6&gt;=$F100,DH$6&lt;=$H100)*(DG$6-$F100+1),$J100/2,$M100,TRUE))/(1-2*_xlfn.NORM.DIST(0,$J100/2,$M100,TRUE))*$D100+($K100="Steady Growth")*(AND(DH$6&gt;=$F100,DH$6&lt;=$H100)*((DH$6-$F100+1)/($J100*($J100+1)/2)*$D100))+($K100="custom")*CustCF!DB100</f>
        <v>0</v>
      </c>
      <c r="DI100" s="95">
        <f>($K100="Bell Curve")*(_xlfn.NORM.DIST(AND(DI$6&gt;=$F100,DI$6&lt;=$H100)*(DI$6-$F100+1),$J100/2,$M100,TRUE)-_xlfn.NORM.DIST(AND(DI$6&gt;=$F100,DI$6&lt;=$H100)*(DH$6-$F100+1),$J100/2,$M100,TRUE))/(1-2*_xlfn.NORM.DIST(0,$J100/2,$M100,TRUE))*$D100+($K100="Steady Growth")*(AND(DI$6&gt;=$F100,DI$6&lt;=$H100)*((DI$6-$F100+1)/($J100*($J100+1)/2)*$D100))+($K100="custom")*CustCF!DC100</f>
        <v>0</v>
      </c>
      <c r="DJ100" s="95">
        <f>($K100="Bell Curve")*(_xlfn.NORM.DIST(AND(DJ$6&gt;=$F100,DJ$6&lt;=$H100)*(DJ$6-$F100+1),$J100/2,$M100,TRUE)-_xlfn.NORM.DIST(AND(DJ$6&gt;=$F100,DJ$6&lt;=$H100)*(DI$6-$F100+1),$J100/2,$M100,TRUE))/(1-2*_xlfn.NORM.DIST(0,$J100/2,$M100,TRUE))*$D100+($K100="Steady Growth")*(AND(DJ$6&gt;=$F100,DJ$6&lt;=$H100)*((DJ$6-$F100+1)/($J100*($J100+1)/2)*$D100))+($K100="custom")*CustCF!DD100</f>
        <v>0</v>
      </c>
      <c r="DK100" s="95">
        <f>($K100="Bell Curve")*(_xlfn.NORM.DIST(AND(DK$6&gt;=$F100,DK$6&lt;=$H100)*(DK$6-$F100+1),$J100/2,$M100,TRUE)-_xlfn.NORM.DIST(AND(DK$6&gt;=$F100,DK$6&lt;=$H100)*(DJ$6-$F100+1),$J100/2,$M100,TRUE))/(1-2*_xlfn.NORM.DIST(0,$J100/2,$M100,TRUE))*$D100+($K100="Steady Growth")*(AND(DK$6&gt;=$F100,DK$6&lt;=$H100)*((DK$6-$F100+1)/($J100*($J100+1)/2)*$D100))+($K100="custom")*CustCF!DE100</f>
        <v>0</v>
      </c>
      <c r="DL100" s="95">
        <f>($K100="Bell Curve")*(_xlfn.NORM.DIST(AND(DL$6&gt;=$F100,DL$6&lt;=$H100)*(DL$6-$F100+1),$J100/2,$M100,TRUE)-_xlfn.NORM.DIST(AND(DL$6&gt;=$F100,DL$6&lt;=$H100)*(DK$6-$F100+1),$J100/2,$M100,TRUE))/(1-2*_xlfn.NORM.DIST(0,$J100/2,$M100,TRUE))*$D100+($K100="Steady Growth")*(AND(DL$6&gt;=$F100,DL$6&lt;=$H100)*((DL$6-$F100+1)/($J100*($J100+1)/2)*$D100))+($K100="custom")*CustCF!DF100</f>
        <v>0</v>
      </c>
      <c r="DM100" s="95">
        <f>($K100="Bell Curve")*(_xlfn.NORM.DIST(AND(DM$6&gt;=$F100,DM$6&lt;=$H100)*(DM$6-$F100+1),$J100/2,$M100,TRUE)-_xlfn.NORM.DIST(AND(DM$6&gt;=$F100,DM$6&lt;=$H100)*(DL$6-$F100+1),$J100/2,$M100,TRUE))/(1-2*_xlfn.NORM.DIST(0,$J100/2,$M100,TRUE))*$D100+($K100="Steady Growth")*(AND(DM$6&gt;=$F100,DM$6&lt;=$H100)*((DM$6-$F100+1)/($J100*($J100+1)/2)*$D100))+($K100="custom")*CustCF!DG100</f>
        <v>0</v>
      </c>
      <c r="DN100" s="95">
        <f>($K100="Bell Curve")*(_xlfn.NORM.DIST(AND(DN$6&gt;=$F100,DN$6&lt;=$H100)*(DN$6-$F100+1),$J100/2,$M100,TRUE)-_xlfn.NORM.DIST(AND(DN$6&gt;=$F100,DN$6&lt;=$H100)*(DM$6-$F100+1),$J100/2,$M100,TRUE))/(1-2*_xlfn.NORM.DIST(0,$J100/2,$M100,TRUE))*$D100+($K100="Steady Growth")*(AND(DN$6&gt;=$F100,DN$6&lt;=$H100)*((DN$6-$F100+1)/($J100*($J100+1)/2)*$D100))+($K100="custom")*CustCF!DH100</f>
        <v>0</v>
      </c>
      <c r="DO100" s="95">
        <f>($K100="Bell Curve")*(_xlfn.NORM.DIST(AND(DO$6&gt;=$F100,DO$6&lt;=$H100)*(DO$6-$F100+1),$J100/2,$M100,TRUE)-_xlfn.NORM.DIST(AND(DO$6&gt;=$F100,DO$6&lt;=$H100)*(DN$6-$F100+1),$J100/2,$M100,TRUE))/(1-2*_xlfn.NORM.DIST(0,$J100/2,$M100,TRUE))*$D100+($K100="Steady Growth")*(AND(DO$6&gt;=$F100,DO$6&lt;=$H100)*((DO$6-$F100+1)/($J100*($J100+1)/2)*$D100))+($K100="custom")*CustCF!DI100</f>
        <v>0</v>
      </c>
      <c r="DP100" s="95">
        <f>($K100="Bell Curve")*(_xlfn.NORM.DIST(AND(DP$6&gt;=$F100,DP$6&lt;=$H100)*(DP$6-$F100+1),$J100/2,$M100,TRUE)-_xlfn.NORM.DIST(AND(DP$6&gt;=$F100,DP$6&lt;=$H100)*(DO$6-$F100+1),$J100/2,$M100,TRUE))/(1-2*_xlfn.NORM.DIST(0,$J100/2,$M100,TRUE))*$D100+($K100="Steady Growth")*(AND(DP$6&gt;=$F100,DP$6&lt;=$H100)*((DP$6-$F100+1)/($J100*($J100+1)/2)*$D100))+($K100="custom")*CustCF!DJ100</f>
        <v>0</v>
      </c>
      <c r="DQ100" s="95">
        <f>($K100="Bell Curve")*(_xlfn.NORM.DIST(AND(DQ$6&gt;=$F100,DQ$6&lt;=$H100)*(DQ$6-$F100+1),$J100/2,$M100,TRUE)-_xlfn.NORM.DIST(AND(DQ$6&gt;=$F100,DQ$6&lt;=$H100)*(DP$6-$F100+1),$J100/2,$M100,TRUE))/(1-2*_xlfn.NORM.DIST(0,$J100/2,$M100,TRUE))*$D100+($K100="Steady Growth")*(AND(DQ$6&gt;=$F100,DQ$6&lt;=$H100)*((DQ$6-$F100+1)/($J100*($J100+1)/2)*$D100))+($K100="custom")*CustCF!DK100</f>
        <v>0</v>
      </c>
      <c r="DR100" s="95">
        <f>($K100="Bell Curve")*(_xlfn.NORM.DIST(AND(DR$6&gt;=$F100,DR$6&lt;=$H100)*(DR$6-$F100+1),$J100/2,$M100,TRUE)-_xlfn.NORM.DIST(AND(DR$6&gt;=$F100,DR$6&lt;=$H100)*(DQ$6-$F100+1),$J100/2,$M100,TRUE))/(1-2*_xlfn.NORM.DIST(0,$J100/2,$M100,TRUE))*$D100+($K100="Steady Growth")*(AND(DR$6&gt;=$F100,DR$6&lt;=$H100)*((DR$6-$F100+1)/($J100*($J100+1)/2)*$D100))+($K100="custom")*CustCF!DL100</f>
        <v>0</v>
      </c>
      <c r="DS100" s="95">
        <f>($K100="Bell Curve")*(_xlfn.NORM.DIST(AND(DS$6&gt;=$F100,DS$6&lt;=$H100)*(DS$6-$F100+1),$J100/2,$M100,TRUE)-_xlfn.NORM.DIST(AND(DS$6&gt;=$F100,DS$6&lt;=$H100)*(DR$6-$F100+1),$J100/2,$M100,TRUE))/(1-2*_xlfn.NORM.DIST(0,$J100/2,$M100,TRUE))*$D100+($K100="Steady Growth")*(AND(DS$6&gt;=$F100,DS$6&lt;=$H100)*((DS$6-$F100+1)/($J100*($J100+1)/2)*$D100))+($K100="custom")*CustCF!DM100</f>
        <v>0</v>
      </c>
      <c r="DT100" s="95">
        <f>($K100="Bell Curve")*(_xlfn.NORM.DIST(AND(DT$6&gt;=$F100,DT$6&lt;=$H100)*(DT$6-$F100+1),$J100/2,$M100,TRUE)-_xlfn.NORM.DIST(AND(DT$6&gt;=$F100,DT$6&lt;=$H100)*(DS$6-$F100+1),$J100/2,$M100,TRUE))/(1-2*_xlfn.NORM.DIST(0,$J100/2,$M100,TRUE))*$D100+($K100="Steady Growth")*(AND(DT$6&gt;=$F100,DT$6&lt;=$H100)*((DT$6-$F100+1)/($J100*($J100+1)/2)*$D100))+($K100="custom")*CustCF!DN100</f>
        <v>0</v>
      </c>
      <c r="DU100" s="95">
        <f>($K100="Bell Curve")*(_xlfn.NORM.DIST(AND(DU$6&gt;=$F100,DU$6&lt;=$H100)*(DU$6-$F100+1),$J100/2,$M100,TRUE)-_xlfn.NORM.DIST(AND(DU$6&gt;=$F100,DU$6&lt;=$H100)*(DT$6-$F100+1),$J100/2,$M100,TRUE))/(1-2*_xlfn.NORM.DIST(0,$J100/2,$M100,TRUE))*$D100+($K100="Steady Growth")*(AND(DU$6&gt;=$F100,DU$6&lt;=$H100)*((DU$6-$F100+1)/($J100*($J100+1)/2)*$D100))+($K100="custom")*CustCF!DO100</f>
        <v>0</v>
      </c>
      <c r="DV100" s="95">
        <f>($K100="Bell Curve")*(_xlfn.NORM.DIST(AND(DV$6&gt;=$F100,DV$6&lt;=$H100)*(DV$6-$F100+1),$J100/2,$M100,TRUE)-_xlfn.NORM.DIST(AND(DV$6&gt;=$F100,DV$6&lt;=$H100)*(DU$6-$F100+1),$J100/2,$M100,TRUE))/(1-2*_xlfn.NORM.DIST(0,$J100/2,$M100,TRUE))*$D100+($K100="Steady Growth")*(AND(DV$6&gt;=$F100,DV$6&lt;=$H100)*((DV$6-$F100+1)/($J100*($J100+1)/2)*$D100))+($K100="custom")*CustCF!DP100</f>
        <v>0</v>
      </c>
      <c r="DW100" s="95">
        <f>($K100="Bell Curve")*(_xlfn.NORM.DIST(AND(DW$6&gt;=$F100,DW$6&lt;=$H100)*(DW$6-$F100+1),$J100/2,$M100,TRUE)-_xlfn.NORM.DIST(AND(DW$6&gt;=$F100,DW$6&lt;=$H100)*(DV$6-$F100+1),$J100/2,$M100,TRUE))/(1-2*_xlfn.NORM.DIST(0,$J100/2,$M100,TRUE))*$D100+($K100="Steady Growth")*(AND(DW$6&gt;=$F100,DW$6&lt;=$H100)*((DW$6-$F100+1)/($J100*($J100+1)/2)*$D100))+($K100="custom")*CustCF!DQ100</f>
        <v>0</v>
      </c>
      <c r="DX100" s="95">
        <f>($K100="Bell Curve")*(_xlfn.NORM.DIST(AND(DX$6&gt;=$F100,DX$6&lt;=$H100)*(DX$6-$F100+1),$J100/2,$M100,TRUE)-_xlfn.NORM.DIST(AND(DX$6&gt;=$F100,DX$6&lt;=$H100)*(DW$6-$F100+1),$J100/2,$M100,TRUE))/(1-2*_xlfn.NORM.DIST(0,$J100/2,$M100,TRUE))*$D100+($K100="Steady Growth")*(AND(DX$6&gt;=$F100,DX$6&lt;=$H100)*((DX$6-$F100+1)/($J100*($J100+1)/2)*$D100))+($K100="custom")*CustCF!DR100</f>
        <v>0</v>
      </c>
      <c r="DY100" s="95">
        <f>($K100="Bell Curve")*(_xlfn.NORM.DIST(AND(DY$6&gt;=$F100,DY$6&lt;=$H100)*(DY$6-$F100+1),$J100/2,$M100,TRUE)-_xlfn.NORM.DIST(AND(DY$6&gt;=$F100,DY$6&lt;=$H100)*(DX$6-$F100+1),$J100/2,$M100,TRUE))/(1-2*_xlfn.NORM.DIST(0,$J100/2,$M100,TRUE))*$D100+($K100="Steady Growth")*(AND(DY$6&gt;=$F100,DY$6&lt;=$H100)*((DY$6-$F100+1)/($J100*($J100+1)/2)*$D100))+($K100="custom")*CustCF!DS100</f>
        <v>0</v>
      </c>
      <c r="DZ100" s="95">
        <f>($K100="Bell Curve")*(_xlfn.NORM.DIST(AND(DZ$6&gt;=$F100,DZ$6&lt;=$H100)*(DZ$6-$F100+1),$J100/2,$M100,TRUE)-_xlfn.NORM.DIST(AND(DZ$6&gt;=$F100,DZ$6&lt;=$H100)*(DY$6-$F100+1),$J100/2,$M100,TRUE))/(1-2*_xlfn.NORM.DIST(0,$J100/2,$M100,TRUE))*$D100+($K100="Steady Growth")*(AND(DZ$6&gt;=$F100,DZ$6&lt;=$H100)*((DZ$6-$F100+1)/($J100*($J100+1)/2)*$D100))+($K100="custom")*CustCF!DT100</f>
        <v>0</v>
      </c>
      <c r="EA100" s="95">
        <f>($K100="Bell Curve")*(_xlfn.NORM.DIST(AND(EA$6&gt;=$F100,EA$6&lt;=$H100)*(EA$6-$F100+1),$J100/2,$M100,TRUE)-_xlfn.NORM.DIST(AND(EA$6&gt;=$F100,EA$6&lt;=$H100)*(DZ$6-$F100+1),$J100/2,$M100,TRUE))/(1-2*_xlfn.NORM.DIST(0,$J100/2,$M100,TRUE))*$D100+($K100="Steady Growth")*(AND(EA$6&gt;=$F100,EA$6&lt;=$H100)*((EA$6-$F100+1)/($J100*($J100+1)/2)*$D100))+($K100="custom")*CustCF!DU100</f>
        <v>0</v>
      </c>
      <c r="EB100" s="95">
        <f>($K100="Bell Curve")*(_xlfn.NORM.DIST(AND(EB$6&gt;=$F100,EB$6&lt;=$H100)*(EB$6-$F100+1),$J100/2,$M100,TRUE)-_xlfn.NORM.DIST(AND(EB$6&gt;=$F100,EB$6&lt;=$H100)*(EA$6-$F100+1),$J100/2,$M100,TRUE))/(1-2*_xlfn.NORM.DIST(0,$J100/2,$M100,TRUE))*$D100+($K100="Steady Growth")*(AND(EB$6&gt;=$F100,EB$6&lt;=$H100)*((EB$6-$F100+1)/($J100*($J100+1)/2)*$D100))+($K100="custom")*CustCF!DV100</f>
        <v>0</v>
      </c>
      <c r="EC100" s="95">
        <f>($K100="Bell Curve")*(_xlfn.NORM.DIST(AND(EC$6&gt;=$F100,EC$6&lt;=$H100)*(EC$6-$F100+1),$J100/2,$M100,TRUE)-_xlfn.NORM.DIST(AND(EC$6&gt;=$F100,EC$6&lt;=$H100)*(EB$6-$F100+1),$J100/2,$M100,TRUE))/(1-2*_xlfn.NORM.DIST(0,$J100/2,$M100,TRUE))*$D100+($K100="Steady Growth")*(AND(EC$6&gt;=$F100,EC$6&lt;=$H100)*((EC$6-$F100+1)/($J100*($J100+1)/2)*$D100))+($K100="custom")*CustCF!DW100</f>
        <v>0</v>
      </c>
      <c r="ED100" s="95">
        <f>($K100="Bell Curve")*(_xlfn.NORM.DIST(AND(ED$6&gt;=$F100,ED$6&lt;=$H100)*(ED$6-$F100+1),$J100/2,$M100,TRUE)-_xlfn.NORM.DIST(AND(ED$6&gt;=$F100,ED$6&lt;=$H100)*(EC$6-$F100+1),$J100/2,$M100,TRUE))/(1-2*_xlfn.NORM.DIST(0,$J100/2,$M100,TRUE))*$D100+($K100="Steady Growth")*(AND(ED$6&gt;=$F100,ED$6&lt;=$H100)*((ED$6-$F100+1)/($J100*($J100+1)/2)*$D100))+($K100="custom")*CustCF!DX100</f>
        <v>0</v>
      </c>
      <c r="EE100" s="95">
        <f>($K100="Bell Curve")*(_xlfn.NORM.DIST(AND(EE$6&gt;=$F100,EE$6&lt;=$H100)*(EE$6-$F100+1),$J100/2,$M100,TRUE)-_xlfn.NORM.DIST(AND(EE$6&gt;=$F100,EE$6&lt;=$H100)*(ED$6-$F100+1),$J100/2,$M100,TRUE))/(1-2*_xlfn.NORM.DIST(0,$J100/2,$M100,TRUE))*$D100+($K100="Steady Growth")*(AND(EE$6&gt;=$F100,EE$6&lt;=$H100)*((EE$6-$F100+1)/($J100*($J100+1)/2)*$D100))+($K100="custom")*CustCF!DY100</f>
        <v>0</v>
      </c>
      <c r="EF100" s="95">
        <f>($K100="Bell Curve")*(_xlfn.NORM.DIST(AND(EF$6&gt;=$F100,EF$6&lt;=$H100)*(EF$6-$F100+1),$J100/2,$M100,TRUE)-_xlfn.NORM.DIST(AND(EF$6&gt;=$F100,EF$6&lt;=$H100)*(EE$6-$F100+1),$J100/2,$M100,TRUE))/(1-2*_xlfn.NORM.DIST(0,$J100/2,$M100,TRUE))*$D100+($K100="Steady Growth")*(AND(EF$6&gt;=$F100,EF$6&lt;=$H100)*((EF$6-$F100+1)/($J100*($J100+1)/2)*$D100))+($K100="custom")*CustCF!DZ100</f>
        <v>0</v>
      </c>
      <c r="EG100" s="95">
        <f>($K100="Bell Curve")*(_xlfn.NORM.DIST(AND(EG$6&gt;=$F100,EG$6&lt;=$H100)*(EG$6-$F100+1),$J100/2,$M100,TRUE)-_xlfn.NORM.DIST(AND(EG$6&gt;=$F100,EG$6&lt;=$H100)*(EF$6-$F100+1),$J100/2,$M100,TRUE))/(1-2*_xlfn.NORM.DIST(0,$J100/2,$M100,TRUE))*$D100+($K100="Steady Growth")*(AND(EG$6&gt;=$F100,EG$6&lt;=$H100)*((EG$6-$F100+1)/($J100*($J100+1)/2)*$D100))+($K100="custom")*CustCF!EA100</f>
        <v>0</v>
      </c>
      <c r="EH100" s="95">
        <f>($K100="Bell Curve")*(_xlfn.NORM.DIST(AND(EH$6&gt;=$F100,EH$6&lt;=$H100)*(EH$6-$F100+1),$J100/2,$M100,TRUE)-_xlfn.NORM.DIST(AND(EH$6&gt;=$F100,EH$6&lt;=$H100)*(EG$6-$F100+1),$J100/2,$M100,TRUE))/(1-2*_xlfn.NORM.DIST(0,$J100/2,$M100,TRUE))*$D100+($K100="Steady Growth")*(AND(EH$6&gt;=$F100,EH$6&lt;=$H100)*((EH$6-$F100+1)/($J100*($J100+1)/2)*$D100))+($K100="custom")*CustCF!EB100</f>
        <v>0</v>
      </c>
      <c r="EI100" s="95">
        <f>($K100="Bell Curve")*(_xlfn.NORM.DIST(AND(EI$6&gt;=$F100,EI$6&lt;=$H100)*(EI$6-$F100+1),$J100/2,$M100,TRUE)-_xlfn.NORM.DIST(AND(EI$6&gt;=$F100,EI$6&lt;=$H100)*(EH$6-$F100+1),$J100/2,$M100,TRUE))/(1-2*_xlfn.NORM.DIST(0,$J100/2,$M100,TRUE))*$D100+($K100="Steady Growth")*(AND(EI$6&gt;=$F100,EI$6&lt;=$H100)*((EI$6-$F100+1)/($J100*($J100+1)/2)*$D100))+($K100="custom")*CustCF!EC100</f>
        <v>0</v>
      </c>
      <c r="EJ100" s="95">
        <f>($K100="Bell Curve")*(_xlfn.NORM.DIST(AND(EJ$6&gt;=$F100,EJ$6&lt;=$H100)*(EJ$6-$F100+1),$J100/2,$M100,TRUE)-_xlfn.NORM.DIST(AND(EJ$6&gt;=$F100,EJ$6&lt;=$H100)*(EI$6-$F100+1),$J100/2,$M100,TRUE))/(1-2*_xlfn.NORM.DIST(0,$J100/2,$M100,TRUE))*$D100+($K100="Steady Growth")*(AND(EJ$6&gt;=$F100,EJ$6&lt;=$H100)*((EJ$6-$F100+1)/($J100*($J100+1)/2)*$D100))+($K100="custom")*CustCF!ED100</f>
        <v>0</v>
      </c>
      <c r="EK100" s="95">
        <f>($K100="Bell Curve")*(_xlfn.NORM.DIST(AND(EK$6&gt;=$F100,EK$6&lt;=$H100)*(EK$6-$F100+1),$J100/2,$M100,TRUE)-_xlfn.NORM.DIST(AND(EK$6&gt;=$F100,EK$6&lt;=$H100)*(EJ$6-$F100+1),$J100/2,$M100,TRUE))/(1-2*_xlfn.NORM.DIST(0,$J100/2,$M100,TRUE))*$D100+($K100="Steady Growth")*(AND(EK$6&gt;=$F100,EK$6&lt;=$H100)*((EK$6-$F100+1)/($J100*($J100+1)/2)*$D100))+($K100="custom")*CustCF!EE100</f>
        <v>0</v>
      </c>
      <c r="EL100" s="95">
        <f>($K100="Bell Curve")*(_xlfn.NORM.DIST(AND(EL$6&gt;=$F100,EL$6&lt;=$H100)*(EL$6-$F100+1),$J100/2,$M100,TRUE)-_xlfn.NORM.DIST(AND(EL$6&gt;=$F100,EL$6&lt;=$H100)*(EK$6-$F100+1),$J100/2,$M100,TRUE))/(1-2*_xlfn.NORM.DIST(0,$J100/2,$M100,TRUE))*$D100+($K100="Steady Growth")*(AND(EL$6&gt;=$F100,EL$6&lt;=$H100)*((EL$6-$F100+1)/($J100*($J100+1)/2)*$D100))+($K100="custom")*CustCF!EF100</f>
        <v>0</v>
      </c>
      <c r="EM100" s="95">
        <f>($K100="Bell Curve")*(_xlfn.NORM.DIST(AND(EM$6&gt;=$F100,EM$6&lt;=$H100)*(EM$6-$F100+1),$J100/2,$M100,TRUE)-_xlfn.NORM.DIST(AND(EM$6&gt;=$F100,EM$6&lt;=$H100)*(EL$6-$F100+1),$J100/2,$M100,TRUE))/(1-2*_xlfn.NORM.DIST(0,$J100/2,$M100,TRUE))*$D100+($K100="Steady Growth")*(AND(EM$6&gt;=$F100,EM$6&lt;=$H100)*((EM$6-$F100+1)/($J100*($J100+1)/2)*$D100))+($K100="custom")*CustCF!EG100</f>
        <v>0</v>
      </c>
      <c r="EN100" s="95">
        <f>($K100="Bell Curve")*(_xlfn.NORM.DIST(AND(EN$6&gt;=$F100,EN$6&lt;=$H100)*(EN$6-$F100+1),$J100/2,$M100,TRUE)-_xlfn.NORM.DIST(AND(EN$6&gt;=$F100,EN$6&lt;=$H100)*(EM$6-$F100+1),$J100/2,$M100,TRUE))/(1-2*_xlfn.NORM.DIST(0,$J100/2,$M100,TRUE))*$D100+($K100="Steady Growth")*(AND(EN$6&gt;=$F100,EN$6&lt;=$H100)*((EN$6-$F100+1)/($J100*($J100+1)/2)*$D100))+($K100="custom")*CustCF!EH100</f>
        <v>0</v>
      </c>
      <c r="EO100" s="95">
        <f>($K100="Bell Curve")*(_xlfn.NORM.DIST(AND(EO$6&gt;=$F100,EO$6&lt;=$H100)*(EO$6-$F100+1),$J100/2,$M100,TRUE)-_xlfn.NORM.DIST(AND(EO$6&gt;=$F100,EO$6&lt;=$H100)*(EN$6-$F100+1),$J100/2,$M100,TRUE))/(1-2*_xlfn.NORM.DIST(0,$J100/2,$M100,TRUE))*$D100+($K100="Steady Growth")*(AND(EO$6&gt;=$F100,EO$6&lt;=$H100)*((EO$6-$F100+1)/($J100*($J100+1)/2)*$D100))+($K100="custom")*CustCF!EI100</f>
        <v>0</v>
      </c>
      <c r="EP100" s="95">
        <f>($K100="Bell Curve")*(_xlfn.NORM.DIST(AND(EP$6&gt;=$F100,EP$6&lt;=$H100)*(EP$6-$F100+1),$J100/2,$M100,TRUE)-_xlfn.NORM.DIST(AND(EP$6&gt;=$F100,EP$6&lt;=$H100)*(EO$6-$F100+1),$J100/2,$M100,TRUE))/(1-2*_xlfn.NORM.DIST(0,$J100/2,$M100,TRUE))*$D100+($K100="Steady Growth")*(AND(EP$6&gt;=$F100,EP$6&lt;=$H100)*((EP$6-$F100+1)/($J100*($J100+1)/2)*$D100))+($K100="custom")*CustCF!EJ100</f>
        <v>0</v>
      </c>
      <c r="EQ100" s="95">
        <f>($K100="Bell Curve")*(_xlfn.NORM.DIST(AND(EQ$6&gt;=$F100,EQ$6&lt;=$H100)*(EQ$6-$F100+1),$J100/2,$M100,TRUE)-_xlfn.NORM.DIST(AND(EQ$6&gt;=$F100,EQ$6&lt;=$H100)*(EP$6-$F100+1),$J100/2,$M100,TRUE))/(1-2*_xlfn.NORM.DIST(0,$J100/2,$M100,TRUE))*$D100+($K100="Steady Growth")*(AND(EQ$6&gt;=$F100,EQ$6&lt;=$H100)*((EQ$6-$F100+1)/($J100*($J100+1)/2)*$D100))+($K100="custom")*CustCF!EK100</f>
        <v>0</v>
      </c>
      <c r="ER100" s="95">
        <f>($K100="Bell Curve")*(_xlfn.NORM.DIST(AND(ER$6&gt;=$F100,ER$6&lt;=$H100)*(ER$6-$F100+1),$J100/2,$M100,TRUE)-_xlfn.NORM.DIST(AND(ER$6&gt;=$F100,ER$6&lt;=$H100)*(EQ$6-$F100+1),$J100/2,$M100,TRUE))/(1-2*_xlfn.NORM.DIST(0,$J100/2,$M100,TRUE))*$D100+($K100="Steady Growth")*(AND(ER$6&gt;=$F100,ER$6&lt;=$H100)*((ER$6-$F100+1)/($J100*($J100+1)/2)*$D100))+($K100="custom")*CustCF!EL100</f>
        <v>0</v>
      </c>
      <c r="ES100" s="95">
        <f>($K100="Bell Curve")*(_xlfn.NORM.DIST(AND(ES$6&gt;=$F100,ES$6&lt;=$H100)*(ES$6-$F100+1),$J100/2,$M100,TRUE)-_xlfn.NORM.DIST(AND(ES$6&gt;=$F100,ES$6&lt;=$H100)*(ER$6-$F100+1),$J100/2,$M100,TRUE))/(1-2*_xlfn.NORM.DIST(0,$J100/2,$M100,TRUE))*$D100+($K100="Steady Growth")*(AND(ES$6&gt;=$F100,ES$6&lt;=$H100)*((ES$6-$F100+1)/($J100*($J100+1)/2)*$D100))+($K100="custom")*CustCF!EM100</f>
        <v>0</v>
      </c>
      <c r="ET100" s="95">
        <f>($K100="Bell Curve")*(_xlfn.NORM.DIST(AND(ET$6&gt;=$F100,ET$6&lt;=$H100)*(ET$6-$F100+1),$J100/2,$M100,TRUE)-_xlfn.NORM.DIST(AND(ET$6&gt;=$F100,ET$6&lt;=$H100)*(ES$6-$F100+1),$J100/2,$M100,TRUE))/(1-2*_xlfn.NORM.DIST(0,$J100/2,$M100,TRUE))*$D100+($K100="Steady Growth")*(AND(ET$6&gt;=$F100,ET$6&lt;=$H100)*((ET$6-$F100+1)/($J100*($J100+1)/2)*$D100))+($K100="custom")*CustCF!EN100</f>
        <v>0</v>
      </c>
      <c r="EU100" s="95">
        <f>($K100="Bell Curve")*(_xlfn.NORM.DIST(AND(EU$6&gt;=$F100,EU$6&lt;=$H100)*(EU$6-$F100+1),$J100/2,$M100,TRUE)-_xlfn.NORM.DIST(AND(EU$6&gt;=$F100,EU$6&lt;=$H100)*(ET$6-$F100+1),$J100/2,$M100,TRUE))/(1-2*_xlfn.NORM.DIST(0,$J100/2,$M100,TRUE))*$D100+($K100="Steady Growth")*(AND(EU$6&gt;=$F100,EU$6&lt;=$H100)*((EU$6-$F100+1)/($J100*($J100+1)/2)*$D100))+($K100="custom")*CustCF!EO100</f>
        <v>0</v>
      </c>
      <c r="EV100" s="95">
        <f>($K100="Bell Curve")*(_xlfn.NORM.DIST(AND(EV$6&gt;=$F100,EV$6&lt;=$H100)*(EV$6-$F100+1),$J100/2,$M100,TRUE)-_xlfn.NORM.DIST(AND(EV$6&gt;=$F100,EV$6&lt;=$H100)*(EU$6-$F100+1),$J100/2,$M100,TRUE))/(1-2*_xlfn.NORM.DIST(0,$J100/2,$M100,TRUE))*$D100+($K100="Steady Growth")*(AND(EV$6&gt;=$F100,EV$6&lt;=$H100)*((EV$6-$F100+1)/($J100*($J100+1)/2)*$D100))+($K100="custom")*CustCF!EP100</f>
        <v>0</v>
      </c>
      <c r="EW100" s="95">
        <f>($K100="Bell Curve")*(_xlfn.NORM.DIST(AND(EW$6&gt;=$F100,EW$6&lt;=$H100)*(EW$6-$F100+1),$J100/2,$M100,TRUE)-_xlfn.NORM.DIST(AND(EW$6&gt;=$F100,EW$6&lt;=$H100)*(EV$6-$F100+1),$J100/2,$M100,TRUE))/(1-2*_xlfn.NORM.DIST(0,$J100/2,$M100,TRUE))*$D100+($K100="Steady Growth")*(AND(EW$6&gt;=$F100,EW$6&lt;=$H100)*((EW$6-$F100+1)/($J100*($J100+1)/2)*$D100))+($K100="custom")*CustCF!EQ100</f>
        <v>0</v>
      </c>
      <c r="EX100" s="95">
        <f>($K100="Bell Curve")*(_xlfn.NORM.DIST(AND(EX$6&gt;=$F100,EX$6&lt;=$H100)*(EX$6-$F100+1),$J100/2,$M100,TRUE)-_xlfn.NORM.DIST(AND(EX$6&gt;=$F100,EX$6&lt;=$H100)*(EW$6-$F100+1),$J100/2,$M100,TRUE))/(1-2*_xlfn.NORM.DIST(0,$J100/2,$M100,TRUE))*$D100+($K100="Steady Growth")*(AND(EX$6&gt;=$F100,EX$6&lt;=$H100)*((EX$6-$F100+1)/($J100*($J100+1)/2)*$D100))+($K100="custom")*CustCF!ER100</f>
        <v>0</v>
      </c>
      <c r="EY100" s="95">
        <f>($K100="Bell Curve")*(_xlfn.NORM.DIST(AND(EY$6&gt;=$F100,EY$6&lt;=$H100)*(EY$6-$F100+1),$J100/2,$M100,TRUE)-_xlfn.NORM.DIST(AND(EY$6&gt;=$F100,EY$6&lt;=$H100)*(EX$6-$F100+1),$J100/2,$M100,TRUE))/(1-2*_xlfn.NORM.DIST(0,$J100/2,$M100,TRUE))*$D100+($K100="Steady Growth")*(AND(EY$6&gt;=$F100,EY$6&lt;=$H100)*((EY$6-$F100+1)/($J100*($J100+1)/2)*$D100))+($K100="custom")*CustCF!ES100</f>
        <v>0</v>
      </c>
      <c r="EZ100" s="95">
        <f>($K100="Bell Curve")*(_xlfn.NORM.DIST(AND(EZ$6&gt;=$F100,EZ$6&lt;=$H100)*(EZ$6-$F100+1),$J100/2,$M100,TRUE)-_xlfn.NORM.DIST(AND(EZ$6&gt;=$F100,EZ$6&lt;=$H100)*(EY$6-$F100+1),$J100/2,$M100,TRUE))/(1-2*_xlfn.NORM.DIST(0,$J100/2,$M100,TRUE))*$D100+($K100="Steady Growth")*(AND(EZ$6&gt;=$F100,EZ$6&lt;=$H100)*((EZ$6-$F100+1)/($J100*($J100+1)/2)*$D100))+($K100="custom")*CustCF!ET100</f>
        <v>0</v>
      </c>
      <c r="FA100" s="95">
        <f>($K100="Bell Curve")*(_xlfn.NORM.DIST(AND(FA$6&gt;=$F100,FA$6&lt;=$H100)*(FA$6-$F100+1),$J100/2,$M100,TRUE)-_xlfn.NORM.DIST(AND(FA$6&gt;=$F100,FA$6&lt;=$H100)*(EZ$6-$F100+1),$J100/2,$M100,TRUE))/(1-2*_xlfn.NORM.DIST(0,$J100/2,$M100,TRUE))*$D100+($K100="Steady Growth")*(AND(FA$6&gt;=$F100,FA$6&lt;=$H100)*((FA$6-$F100+1)/($J100*($J100+1)/2)*$D100))+($K100="custom")*CustCF!EU100</f>
        <v>0</v>
      </c>
      <c r="FB100" s="95">
        <f>($K100="Bell Curve")*(_xlfn.NORM.DIST(AND(FB$6&gt;=$F100,FB$6&lt;=$H100)*(FB$6-$F100+1),$J100/2,$M100,TRUE)-_xlfn.NORM.DIST(AND(FB$6&gt;=$F100,FB$6&lt;=$H100)*(FA$6-$F100+1),$J100/2,$M100,TRUE))/(1-2*_xlfn.NORM.DIST(0,$J100/2,$M100,TRUE))*$D100+($K100="Steady Growth")*(AND(FB$6&gt;=$F100,FB$6&lt;=$H100)*((FB$6-$F100+1)/($J100*($J100+1)/2)*$D100))+($K100="custom")*CustCF!EV100</f>
        <v>0</v>
      </c>
      <c r="FC100" s="95">
        <f>($K100="Bell Curve")*(_xlfn.NORM.DIST(AND(FC$6&gt;=$F100,FC$6&lt;=$H100)*(FC$6-$F100+1),$J100/2,$M100,TRUE)-_xlfn.NORM.DIST(AND(FC$6&gt;=$F100,FC$6&lt;=$H100)*(FB$6-$F100+1),$J100/2,$M100,TRUE))/(1-2*_xlfn.NORM.DIST(0,$J100/2,$M100,TRUE))*$D100+($K100="Steady Growth")*(AND(FC$6&gt;=$F100,FC$6&lt;=$H100)*((FC$6-$F100+1)/($J100*($J100+1)/2)*$D100))+($K100="custom")*CustCF!EW100</f>
        <v>0</v>
      </c>
      <c r="FD100" s="95">
        <f>($K100="Bell Curve")*(_xlfn.NORM.DIST(AND(FD$6&gt;=$F100,FD$6&lt;=$H100)*(FD$6-$F100+1),$J100/2,$M100,TRUE)-_xlfn.NORM.DIST(AND(FD$6&gt;=$F100,FD$6&lt;=$H100)*(FC$6-$F100+1),$J100/2,$M100,TRUE))/(1-2*_xlfn.NORM.DIST(0,$J100/2,$M100,TRUE))*$D100+($K100="Steady Growth")*(AND(FD$6&gt;=$F100,FD$6&lt;=$H100)*((FD$6-$F100+1)/($J100*($J100+1)/2)*$D100))+($K100="custom")*CustCF!EX100</f>
        <v>0</v>
      </c>
      <c r="FE100" s="95">
        <f>($K100="Bell Curve")*(_xlfn.NORM.DIST(AND(FE$6&gt;=$F100,FE$6&lt;=$H100)*(FE$6-$F100+1),$J100/2,$M100,TRUE)-_xlfn.NORM.DIST(AND(FE$6&gt;=$F100,FE$6&lt;=$H100)*(FD$6-$F100+1),$J100/2,$M100,TRUE))/(1-2*_xlfn.NORM.DIST(0,$J100/2,$M100,TRUE))*$D100+($K100="Steady Growth")*(AND(FE$6&gt;=$F100,FE$6&lt;=$H100)*((FE$6-$F100+1)/($J100*($J100+1)/2)*$D100))+($K100="custom")*CustCF!EY100</f>
        <v>0</v>
      </c>
      <c r="FF100" s="95">
        <f>($K100="Bell Curve")*(_xlfn.NORM.DIST(AND(FF$6&gt;=$F100,FF$6&lt;=$H100)*(FF$6-$F100+1),$J100/2,$M100,TRUE)-_xlfn.NORM.DIST(AND(FF$6&gt;=$F100,FF$6&lt;=$H100)*(FE$6-$F100+1),$J100/2,$M100,TRUE))/(1-2*_xlfn.NORM.DIST(0,$J100/2,$M100,TRUE))*$D100+($K100="Steady Growth")*(AND(FF$6&gt;=$F100,FF$6&lt;=$H100)*((FF$6-$F100+1)/($J100*($J100+1)/2)*$D100))+($K100="custom")*CustCF!EZ100</f>
        <v>0</v>
      </c>
      <c r="FG100" s="95">
        <f>($K100="Bell Curve")*(_xlfn.NORM.DIST(AND(FG$6&gt;=$F100,FG$6&lt;=$H100)*(FG$6-$F100+1),$J100/2,$M100,TRUE)-_xlfn.NORM.DIST(AND(FG$6&gt;=$F100,FG$6&lt;=$H100)*(FF$6-$F100+1),$J100/2,$M100,TRUE))/(1-2*_xlfn.NORM.DIST(0,$J100/2,$M100,TRUE))*$D100+($K100="Steady Growth")*(AND(FG$6&gt;=$F100,FG$6&lt;=$H100)*((FG$6-$F100+1)/($J100*($J100+1)/2)*$D100))+($K100="custom")*CustCF!FA100</f>
        <v>0</v>
      </c>
      <c r="FH100" s="95">
        <f>($K100="Bell Curve")*(_xlfn.NORM.DIST(AND(FH$6&gt;=$F100,FH$6&lt;=$H100)*(FH$6-$F100+1),$J100/2,$M100,TRUE)-_xlfn.NORM.DIST(AND(FH$6&gt;=$F100,FH$6&lt;=$H100)*(FG$6-$F100+1),$J100/2,$M100,TRUE))/(1-2*_xlfn.NORM.DIST(0,$J100/2,$M100,TRUE))*$D100+($K100="Steady Growth")*(AND(FH$6&gt;=$F100,FH$6&lt;=$H100)*((FH$6-$F100+1)/($J100*($J100+1)/2)*$D100))+($K100="custom")*CustCF!FB100</f>
        <v>0</v>
      </c>
      <c r="FI100" s="95">
        <f>($K100="Bell Curve")*(_xlfn.NORM.DIST(AND(FI$6&gt;=$F100,FI$6&lt;=$H100)*(FI$6-$F100+1),$J100/2,$M100,TRUE)-_xlfn.NORM.DIST(AND(FI$6&gt;=$F100,FI$6&lt;=$H100)*(FH$6-$F100+1),$J100/2,$M100,TRUE))/(1-2*_xlfn.NORM.DIST(0,$J100/2,$M100,TRUE))*$D100+($K100="Steady Growth")*(AND(FI$6&gt;=$F100,FI$6&lt;=$H100)*((FI$6-$F100+1)/($J100*($J100+1)/2)*$D100))+($K100="custom")*CustCF!FC100</f>
        <v>0</v>
      </c>
      <c r="FJ100" s="95">
        <f>($K100="Bell Curve")*(_xlfn.NORM.DIST(AND(FJ$6&gt;=$F100,FJ$6&lt;=$H100)*(FJ$6-$F100+1),$J100/2,$M100,TRUE)-_xlfn.NORM.DIST(AND(FJ$6&gt;=$F100,FJ$6&lt;=$H100)*(FI$6-$F100+1),$J100/2,$M100,TRUE))/(1-2*_xlfn.NORM.DIST(0,$J100/2,$M100,TRUE))*$D100+($K100="Steady Growth")*(AND(FJ$6&gt;=$F100,FJ$6&lt;=$H100)*((FJ$6-$F100+1)/($J100*($J100+1)/2)*$D100))+($K100="custom")*CustCF!FD100</f>
        <v>0</v>
      </c>
      <c r="FK100" s="95">
        <f>($K100="Bell Curve")*(_xlfn.NORM.DIST(AND(FK$6&gt;=$F100,FK$6&lt;=$H100)*(FK$6-$F100+1),$J100/2,$M100,TRUE)-_xlfn.NORM.DIST(AND(FK$6&gt;=$F100,FK$6&lt;=$H100)*(FJ$6-$F100+1),$J100/2,$M100,TRUE))/(1-2*_xlfn.NORM.DIST(0,$J100/2,$M100,TRUE))*$D100+($K100="Steady Growth")*(AND(FK$6&gt;=$F100,FK$6&lt;=$H100)*((FK$6-$F100+1)/($J100*($J100+1)/2)*$D100))+($K100="custom")*CustCF!FE100</f>
        <v>0</v>
      </c>
      <c r="FL100" s="95">
        <f>($K100="Bell Curve")*(_xlfn.NORM.DIST(AND(FL$6&gt;=$F100,FL$6&lt;=$H100)*(FL$6-$F100+1),$J100/2,$M100,TRUE)-_xlfn.NORM.DIST(AND(FL$6&gt;=$F100,FL$6&lt;=$H100)*(FK$6-$F100+1),$J100/2,$M100,TRUE))/(1-2*_xlfn.NORM.DIST(0,$J100/2,$M100,TRUE))*$D100+($K100="Steady Growth")*(AND(FL$6&gt;=$F100,FL$6&lt;=$H100)*((FL$6-$F100+1)/($J100*($J100+1)/2)*$D100))+($K100="custom")*CustCF!FF100</f>
        <v>0</v>
      </c>
      <c r="FM100" s="95">
        <f>($K100="Bell Curve")*(_xlfn.NORM.DIST(AND(FM$6&gt;=$F100,FM$6&lt;=$H100)*(FM$6-$F100+1),$J100/2,$M100,TRUE)-_xlfn.NORM.DIST(AND(FM$6&gt;=$F100,FM$6&lt;=$H100)*(FL$6-$F100+1),$J100/2,$M100,TRUE))/(1-2*_xlfn.NORM.DIST(0,$J100/2,$M100,TRUE))*$D100+($K100="Steady Growth")*(AND(FM$6&gt;=$F100,FM$6&lt;=$H100)*((FM$6-$F100+1)/($J100*($J100+1)/2)*$D100))+($K100="custom")*CustCF!FG100</f>
        <v>0</v>
      </c>
      <c r="FN100" s="95">
        <f>($K100="Bell Curve")*(_xlfn.NORM.DIST(AND(FN$6&gt;=$F100,FN$6&lt;=$H100)*(FN$6-$F100+1),$J100/2,$M100,TRUE)-_xlfn.NORM.DIST(AND(FN$6&gt;=$F100,FN$6&lt;=$H100)*(FM$6-$F100+1),$J100/2,$M100,TRUE))/(1-2*_xlfn.NORM.DIST(0,$J100/2,$M100,TRUE))*$D100+($K100="Steady Growth")*(AND(FN$6&gt;=$F100,FN$6&lt;=$H100)*((FN$6-$F100+1)/($J100*($J100+1)/2)*$D100))+($K100="custom")*CustCF!FH100</f>
        <v>0</v>
      </c>
      <c r="FO100" s="95">
        <f>($K100="Bell Curve")*(_xlfn.NORM.DIST(AND(FO$6&gt;=$F100,FO$6&lt;=$H100)*(FO$6-$F100+1),$J100/2,$M100,TRUE)-_xlfn.NORM.DIST(AND(FO$6&gt;=$F100,FO$6&lt;=$H100)*(FN$6-$F100+1),$J100/2,$M100,TRUE))/(1-2*_xlfn.NORM.DIST(0,$J100/2,$M100,TRUE))*$D100+($K100="Steady Growth")*(AND(FO$6&gt;=$F100,FO$6&lt;=$H100)*((FO$6-$F100+1)/($J100*($J100+1)/2)*$D100))+($K100="custom")*CustCF!FI100</f>
        <v>0</v>
      </c>
      <c r="FP100" s="95">
        <f>($K100="Bell Curve")*(_xlfn.NORM.DIST(AND(FP$6&gt;=$F100,FP$6&lt;=$H100)*(FP$6-$F100+1),$J100/2,$M100,TRUE)-_xlfn.NORM.DIST(AND(FP$6&gt;=$F100,FP$6&lt;=$H100)*(FO$6-$F100+1),$J100/2,$M100,TRUE))/(1-2*_xlfn.NORM.DIST(0,$J100/2,$M100,TRUE))*$D100+($K100="Steady Growth")*(AND(FP$6&gt;=$F100,FP$6&lt;=$H100)*((FP$6-$F100+1)/($J100*($J100+1)/2)*$D100))+($K100="custom")*CustCF!FJ100</f>
        <v>0</v>
      </c>
      <c r="FQ100" s="95">
        <f>($K100="Bell Curve")*(_xlfn.NORM.DIST(AND(FQ$6&gt;=$F100,FQ$6&lt;=$H100)*(FQ$6-$F100+1),$J100/2,$M100,TRUE)-_xlfn.NORM.DIST(AND(FQ$6&gt;=$F100,FQ$6&lt;=$H100)*(FP$6-$F100+1),$J100/2,$M100,TRUE))/(1-2*_xlfn.NORM.DIST(0,$J100/2,$M100,TRUE))*$D100+($K100="Steady Growth")*(AND(FQ$6&gt;=$F100,FQ$6&lt;=$H100)*((FQ$6-$F100+1)/($J100*($J100+1)/2)*$D100))+($K100="custom")*CustCF!FK100</f>
        <v>0</v>
      </c>
      <c r="FR100" s="95">
        <f>($K100="Bell Curve")*(_xlfn.NORM.DIST(AND(FR$6&gt;=$F100,FR$6&lt;=$H100)*(FR$6-$F100+1),$J100/2,$M100,TRUE)-_xlfn.NORM.DIST(AND(FR$6&gt;=$F100,FR$6&lt;=$H100)*(FQ$6-$F100+1),$J100/2,$M100,TRUE))/(1-2*_xlfn.NORM.DIST(0,$J100/2,$M100,TRUE))*$D100+($K100="Steady Growth")*(AND(FR$6&gt;=$F100,FR$6&lt;=$H100)*((FR$6-$F100+1)/($J100*($J100+1)/2)*$D100))+($K100="custom")*CustCF!FL100</f>
        <v>0</v>
      </c>
      <c r="FS100" s="95">
        <f>($K100="Bell Curve")*(_xlfn.NORM.DIST(AND(FS$6&gt;=$F100,FS$6&lt;=$H100)*(FS$6-$F100+1),$J100/2,$M100,TRUE)-_xlfn.NORM.DIST(AND(FS$6&gt;=$F100,FS$6&lt;=$H100)*(FR$6-$F100+1),$J100/2,$M100,TRUE))/(1-2*_xlfn.NORM.DIST(0,$J100/2,$M100,TRUE))*$D100+($K100="Steady Growth")*(AND(FS$6&gt;=$F100,FS$6&lt;=$H100)*((FS$6-$F100+1)/($J100*($J100+1)/2)*$D100))+($K100="custom")*CustCF!FM100</f>
        <v>0</v>
      </c>
      <c r="FT100" s="95">
        <f>($K100="Bell Curve")*(_xlfn.NORM.DIST(AND(FT$6&gt;=$F100,FT$6&lt;=$H100)*(FT$6-$F100+1),$J100/2,$M100,TRUE)-_xlfn.NORM.DIST(AND(FT$6&gt;=$F100,FT$6&lt;=$H100)*(FS$6-$F100+1),$J100/2,$M100,TRUE))/(1-2*_xlfn.NORM.DIST(0,$J100/2,$M100,TRUE))*$D100+($K100="Steady Growth")*(AND(FT$6&gt;=$F100,FT$6&lt;=$H100)*((FT$6-$F100+1)/($J100*($J100+1)/2)*$D100))+($K100="custom")*CustCF!FN100</f>
        <v>0</v>
      </c>
      <c r="FU100" s="95">
        <f>($K100="Bell Curve")*(_xlfn.NORM.DIST(AND(FU$6&gt;=$F100,FU$6&lt;=$H100)*(FU$6-$F100+1),$J100/2,$M100,TRUE)-_xlfn.NORM.DIST(AND(FU$6&gt;=$F100,FU$6&lt;=$H100)*(FT$6-$F100+1),$J100/2,$M100,TRUE))/(1-2*_xlfn.NORM.DIST(0,$J100/2,$M100,TRUE))*$D100+($K100="Steady Growth")*(AND(FU$6&gt;=$F100,FU$6&lt;=$H100)*((FU$6-$F100+1)/($J100*($J100+1)/2)*$D100))+($K100="custom")*CustCF!FO100</f>
        <v>0</v>
      </c>
      <c r="FV100" s="95">
        <f>($K100="Bell Curve")*(_xlfn.NORM.DIST(AND(FV$6&gt;=$F100,FV$6&lt;=$H100)*(FV$6-$F100+1),$J100/2,$M100,TRUE)-_xlfn.NORM.DIST(AND(FV$6&gt;=$F100,FV$6&lt;=$H100)*(FU$6-$F100+1),$J100/2,$M100,TRUE))/(1-2*_xlfn.NORM.DIST(0,$J100/2,$M100,TRUE))*$D100+($K100="Steady Growth")*(AND(FV$6&gt;=$F100,FV$6&lt;=$H100)*((FV$6-$F100+1)/($J100*($J100+1)/2)*$D100))+($K100="custom")*CustCF!FP100</f>
        <v>0</v>
      </c>
      <c r="FW100" s="95">
        <f>($K100="Bell Curve")*(_xlfn.NORM.DIST(AND(FW$6&gt;=$F100,FW$6&lt;=$H100)*(FW$6-$F100+1),$J100/2,$M100,TRUE)-_xlfn.NORM.DIST(AND(FW$6&gt;=$F100,FW$6&lt;=$H100)*(FV$6-$F100+1),$J100/2,$M100,TRUE))/(1-2*_xlfn.NORM.DIST(0,$J100/2,$M100,TRUE))*$D100+($K100="Steady Growth")*(AND(FW$6&gt;=$F100,FW$6&lt;=$H100)*((FW$6-$F100+1)/($J100*($J100+1)/2)*$D100))+($K100="custom")*CustCF!FQ100</f>
        <v>0</v>
      </c>
      <c r="FX100" s="95">
        <f>($K100="Bell Curve")*(_xlfn.NORM.DIST(AND(FX$6&gt;=$F100,FX$6&lt;=$H100)*(FX$6-$F100+1),$J100/2,$M100,TRUE)-_xlfn.NORM.DIST(AND(FX$6&gt;=$F100,FX$6&lt;=$H100)*(FW$6-$F100+1),$J100/2,$M100,TRUE))/(1-2*_xlfn.NORM.DIST(0,$J100/2,$M100,TRUE))*$D100+($K100="Steady Growth")*(AND(FX$6&gt;=$F100,FX$6&lt;=$H100)*((FX$6-$F100+1)/($J100*($J100+1)/2)*$D100))+($K100="custom")*CustCF!FR100</f>
        <v>0</v>
      </c>
      <c r="FY100" s="95">
        <f>($K100="Bell Curve")*(_xlfn.NORM.DIST(AND(FY$6&gt;=$F100,FY$6&lt;=$H100)*(FY$6-$F100+1),$J100/2,$M100,TRUE)-_xlfn.NORM.DIST(AND(FY$6&gt;=$F100,FY$6&lt;=$H100)*(FX$6-$F100+1),$J100/2,$M100,TRUE))/(1-2*_xlfn.NORM.DIST(0,$J100/2,$M100,TRUE))*$D100+($K100="Steady Growth")*(AND(FY$6&gt;=$F100,FY$6&lt;=$H100)*((FY$6-$F100+1)/($J100*($J100+1)/2)*$D100))+($K100="custom")*CustCF!FS100</f>
        <v>0</v>
      </c>
      <c r="FZ100" s="95">
        <f>($K100="Bell Curve")*(_xlfn.NORM.DIST(AND(FZ$6&gt;=$F100,FZ$6&lt;=$H100)*(FZ$6-$F100+1),$J100/2,$M100,TRUE)-_xlfn.NORM.DIST(AND(FZ$6&gt;=$F100,FZ$6&lt;=$H100)*(FY$6-$F100+1),$J100/2,$M100,TRUE))/(1-2*_xlfn.NORM.DIST(0,$J100/2,$M100,TRUE))*$D100+($K100="Steady Growth")*(AND(FZ$6&gt;=$F100,FZ$6&lt;=$H100)*((FZ$6-$F100+1)/($J100*($J100+1)/2)*$D100))+($K100="custom")*CustCF!FT100</f>
        <v>0</v>
      </c>
      <c r="GA100" s="95">
        <f>($K100="Bell Curve")*(_xlfn.NORM.DIST(AND(GA$6&gt;=$F100,GA$6&lt;=$H100)*(GA$6-$F100+1),$J100/2,$M100,TRUE)-_xlfn.NORM.DIST(AND(GA$6&gt;=$F100,GA$6&lt;=$H100)*(FZ$6-$F100+1),$J100/2,$M100,TRUE))/(1-2*_xlfn.NORM.DIST(0,$J100/2,$M100,TRUE))*$D100+($K100="Steady Growth")*(AND(GA$6&gt;=$F100,GA$6&lt;=$H100)*((GA$6-$F100+1)/($J100*($J100+1)/2)*$D100))+($K100="custom")*CustCF!FU100</f>
        <v>0</v>
      </c>
      <c r="GB100" s="95">
        <f>($K100="Bell Curve")*(_xlfn.NORM.DIST(AND(GB$6&gt;=$F100,GB$6&lt;=$H100)*(GB$6-$F100+1),$J100/2,$M100,TRUE)-_xlfn.NORM.DIST(AND(GB$6&gt;=$F100,GB$6&lt;=$H100)*(GA$6-$F100+1),$J100/2,$M100,TRUE))/(1-2*_xlfn.NORM.DIST(0,$J100/2,$M100,TRUE))*$D100+($K100="Steady Growth")*(AND(GB$6&gt;=$F100,GB$6&lt;=$H100)*((GB$6-$F100+1)/($J100*($J100+1)/2)*$D100))+($K100="custom")*CustCF!FV100</f>
        <v>0</v>
      </c>
      <c r="GC100" s="95">
        <f>($K100="Bell Curve")*(_xlfn.NORM.DIST(AND(GC$6&gt;=$F100,GC$6&lt;=$H100)*(GC$6-$F100+1),$J100/2,$M100,TRUE)-_xlfn.NORM.DIST(AND(GC$6&gt;=$F100,GC$6&lt;=$H100)*(GB$6-$F100+1),$J100/2,$M100,TRUE))/(1-2*_xlfn.NORM.DIST(0,$J100/2,$M100,TRUE))*$D100+($K100="Steady Growth")*(AND(GC$6&gt;=$F100,GC$6&lt;=$H100)*((GC$6-$F100+1)/($J100*($J100+1)/2)*$D100))+($K100="custom")*CustCF!FW100</f>
        <v>0</v>
      </c>
      <c r="GD100" s="95">
        <f>($K100="Bell Curve")*(_xlfn.NORM.DIST(AND(GD$6&gt;=$F100,GD$6&lt;=$H100)*(GD$6-$F100+1),$J100/2,$M100,TRUE)-_xlfn.NORM.DIST(AND(GD$6&gt;=$F100,GD$6&lt;=$H100)*(GC$6-$F100+1),$J100/2,$M100,TRUE))/(1-2*_xlfn.NORM.DIST(0,$J100/2,$M100,TRUE))*$D100+($K100="Steady Growth")*(AND(GD$6&gt;=$F100,GD$6&lt;=$H100)*((GD$6-$F100+1)/($J100*($J100+1)/2)*$D100))+($K100="custom")*CustCF!FX100</f>
        <v>0</v>
      </c>
      <c r="GE100" s="95">
        <f>($K100="Bell Curve")*(_xlfn.NORM.DIST(AND(GE$6&gt;=$F100,GE$6&lt;=$H100)*(GE$6-$F100+1),$J100/2,$M100,TRUE)-_xlfn.NORM.DIST(AND(GE$6&gt;=$F100,GE$6&lt;=$H100)*(GD$6-$F100+1),$J100/2,$M100,TRUE))/(1-2*_xlfn.NORM.DIST(0,$J100/2,$M100,TRUE))*$D100+($K100="Steady Growth")*(AND(GE$6&gt;=$F100,GE$6&lt;=$H100)*((GE$6-$F100+1)/($J100*($J100+1)/2)*$D100))+($K100="custom")*CustCF!FY100</f>
        <v>0</v>
      </c>
      <c r="GF100" s="95">
        <f>($K100="Bell Curve")*(_xlfn.NORM.DIST(AND(GF$6&gt;=$F100,GF$6&lt;=$H100)*(GF$6-$F100+1),$J100/2,$M100,TRUE)-_xlfn.NORM.DIST(AND(GF$6&gt;=$F100,GF$6&lt;=$H100)*(GE$6-$F100+1),$J100/2,$M100,TRUE))/(1-2*_xlfn.NORM.DIST(0,$J100/2,$M100,TRUE))*$D100+($K100="Steady Growth")*(AND(GF$6&gt;=$F100,GF$6&lt;=$H100)*((GF$6-$F100+1)/($J100*($J100+1)/2)*$D100))+($K100="custom")*CustCF!FZ100</f>
        <v>0</v>
      </c>
      <c r="GG100" s="95">
        <f>($K100="Bell Curve")*(_xlfn.NORM.DIST(AND(GG$6&gt;=$F100,GG$6&lt;=$H100)*(GG$6-$F100+1),$J100/2,$M100,TRUE)-_xlfn.NORM.DIST(AND(GG$6&gt;=$F100,GG$6&lt;=$H100)*(GF$6-$F100+1),$J100/2,$M100,TRUE))/(1-2*_xlfn.NORM.DIST(0,$J100/2,$M100,TRUE))*$D100+($K100="Steady Growth")*(AND(GG$6&gt;=$F100,GG$6&lt;=$H100)*((GG$6-$F100+1)/($J100*($J100+1)/2)*$D100))+($K100="custom")*CustCF!GA100</f>
        <v>0</v>
      </c>
      <c r="GH100" s="95">
        <f>($K100="Bell Curve")*(_xlfn.NORM.DIST(AND(GH$6&gt;=$F100,GH$6&lt;=$H100)*(GH$6-$F100+1),$J100/2,$M100,TRUE)-_xlfn.NORM.DIST(AND(GH$6&gt;=$F100,GH$6&lt;=$H100)*(GG$6-$F100+1),$J100/2,$M100,TRUE))/(1-2*_xlfn.NORM.DIST(0,$J100/2,$M100,TRUE))*$D100+($K100="Steady Growth")*(AND(GH$6&gt;=$F100,GH$6&lt;=$H100)*((GH$6-$F100+1)/($J100*($J100+1)/2)*$D100))+($K100="custom")*CustCF!GB100</f>
        <v>0</v>
      </c>
      <c r="GI100" s="95">
        <f>($K100="Bell Curve")*(_xlfn.NORM.DIST(AND(GI$6&gt;=$F100,GI$6&lt;=$H100)*(GI$6-$F100+1),$J100/2,$M100,TRUE)-_xlfn.NORM.DIST(AND(GI$6&gt;=$F100,GI$6&lt;=$H100)*(GH$6-$F100+1),$J100/2,$M100,TRUE))/(1-2*_xlfn.NORM.DIST(0,$J100/2,$M100,TRUE))*$D100+($K100="Steady Growth")*(AND(GI$6&gt;=$F100,GI$6&lt;=$H100)*((GI$6-$F100+1)/($J100*($J100+1)/2)*$D100))+($K100="custom")*CustCF!GC100</f>
        <v>0</v>
      </c>
      <c r="GJ100" s="95">
        <f>($K100="Bell Curve")*(_xlfn.NORM.DIST(AND(GJ$6&gt;=$F100,GJ$6&lt;=$H100)*(GJ$6-$F100+1),$J100/2,$M100,TRUE)-_xlfn.NORM.DIST(AND(GJ$6&gt;=$F100,GJ$6&lt;=$H100)*(GI$6-$F100+1),$J100/2,$M100,TRUE))/(1-2*_xlfn.NORM.DIST(0,$J100/2,$M100,TRUE))*$D100+($K100="Steady Growth")*(AND(GJ$6&gt;=$F100,GJ$6&lt;=$H100)*((GJ$6-$F100+1)/($J100*($J100+1)/2)*$D100))+($K100="custom")*CustCF!GD100</f>
        <v>0</v>
      </c>
      <c r="GK100" s="95">
        <f>($K100="Bell Curve")*(_xlfn.NORM.DIST(AND(GK$6&gt;=$F100,GK$6&lt;=$H100)*(GK$6-$F100+1),$J100/2,$M100,TRUE)-_xlfn.NORM.DIST(AND(GK$6&gt;=$F100,GK$6&lt;=$H100)*(GJ$6-$F100+1),$J100/2,$M100,TRUE))/(1-2*_xlfn.NORM.DIST(0,$J100/2,$M100,TRUE))*$D100+($K100="Steady Growth")*(AND(GK$6&gt;=$F100,GK$6&lt;=$H100)*((GK$6-$F100+1)/($J100*($J100+1)/2)*$D100))+($K100="custom")*CustCF!GE100</f>
        <v>0</v>
      </c>
      <c r="GL100" s="95">
        <f>($K100="Bell Curve")*(_xlfn.NORM.DIST(AND(GL$6&gt;=$F100,GL$6&lt;=$H100)*(GL$6-$F100+1),$J100/2,$M100,TRUE)-_xlfn.NORM.DIST(AND(GL$6&gt;=$F100,GL$6&lt;=$H100)*(GK$6-$F100+1),$J100/2,$M100,TRUE))/(1-2*_xlfn.NORM.DIST(0,$J100/2,$M100,TRUE))*$D100+($K100="Steady Growth")*(AND(GL$6&gt;=$F100,GL$6&lt;=$H100)*((GL$6-$F100+1)/($J100*($J100+1)/2)*$D100))+($K100="custom")*CustCF!GF100</f>
        <v>0</v>
      </c>
      <c r="GM100" s="95">
        <f>($K100="Bell Curve")*(_xlfn.NORM.DIST(AND(GM$6&gt;=$F100,GM$6&lt;=$H100)*(GM$6-$F100+1),$J100/2,$M100,TRUE)-_xlfn.NORM.DIST(AND(GM$6&gt;=$F100,GM$6&lt;=$H100)*(GL$6-$F100+1),$J100/2,$M100,TRUE))/(1-2*_xlfn.NORM.DIST(0,$J100/2,$M100,TRUE))*$D100+($K100="Steady Growth")*(AND(GM$6&gt;=$F100,GM$6&lt;=$H100)*((GM$6-$F100+1)/($J100*($J100+1)/2)*$D100))+($K100="custom")*CustCF!GG100</f>
        <v>0</v>
      </c>
      <c r="GN100" s="268">
        <f>($K100="Bell Curve")*(_xlfn.NORM.DIST(AND(GN$6&gt;=$F100,GN$6&lt;=$H100)*(GN$6-$F100+1),$J100/2,$M100,TRUE)-_xlfn.NORM.DIST(AND(GN$6&gt;=$F100,GN$6&lt;=$H100)*(GM$6-$F100+1),$J100/2,$M100,TRUE))/(1-2*_xlfn.NORM.DIST(0,$J100/2,$M100,TRUE))*$D100+($K100="Steady Growth")*(AND(GN$6&gt;=$F100,GN$6&lt;=$H100)*((GN$6-$F100+1)/($J100*($J100+1)/2)*$D100))+($K100="custom")*CustCF!GH100</f>
        <v>0</v>
      </c>
      <c r="GO100" s="1"/>
      <c r="GP100" s="67"/>
    </row>
    <row r="101" spans="1:198" customFormat="1" hidden="1" outlineLevel="1" x14ac:dyDescent="0.75">
      <c r="A101" s="1"/>
      <c r="B101" s="1"/>
      <c r="C101" s="262">
        <f>Budget!AB12</f>
        <v>0</v>
      </c>
      <c r="D101" s="19">
        <f>Budget!AC12</f>
        <v>0</v>
      </c>
      <c r="E101" s="19" t="str">
        <f t="shared" si="54"/>
        <v/>
      </c>
      <c r="F101" s="263">
        <f>+H101-3</f>
        <v>21</v>
      </c>
      <c r="G101" s="257">
        <f>IF(L101="custom",CustCF!F101,INDEX($P$8:$GN$8,MATCH(F101,$P$6:$GN$6,0)))</f>
        <v>46691</v>
      </c>
      <c r="H101" s="264">
        <v>24</v>
      </c>
      <c r="I101" s="257">
        <f>IF(L101="custom",CustCF!G101,INDEX($P$8:$GN$8,MATCH(H101,$P$6:$GN$6,0)))</f>
        <v>46783</v>
      </c>
      <c r="J101" s="260">
        <f t="shared" si="55"/>
        <v>4</v>
      </c>
      <c r="K101" s="265" t="s">
        <v>116</v>
      </c>
      <c r="L101" s="266" t="s">
        <v>141</v>
      </c>
      <c r="M101" s="267">
        <f t="shared" si="56"/>
        <v>9</v>
      </c>
      <c r="N101" s="18">
        <f t="shared" si="47"/>
        <v>0</v>
      </c>
      <c r="O101" s="1372">
        <f t="shared" si="46"/>
        <v>0</v>
      </c>
      <c r="P101" s="95">
        <f>($K101="Bell Curve")*(_xlfn.NORM.DIST(AND(P$6&gt;=$F101,P$6&lt;=$H101)*(P$6-$F101+1),$J101/2,$M101,TRUE)-_xlfn.NORM.DIST(AND(P$6&gt;=$F101,P$6&lt;=$H101)*(O$6-$F101+1),$J101/2,$M101,TRUE))/(1-2*_xlfn.NORM.DIST(0,$J101/2,$M101,TRUE))*$D101+($K101="Steady Growth")*(AND(P$6&gt;=$F101,P$6&lt;=$H101)*((P$6-$F101+1)/($J101*($J101+1)/2)*$D101))+($K101="custom")*CustCF!J101</f>
        <v>0</v>
      </c>
      <c r="Q101" s="95">
        <f>($K101="Bell Curve")*(_xlfn.NORM.DIST(AND(Q$6&gt;=$F101,Q$6&lt;=$H101)*(Q$6-$F101+1),$J101/2,$M101,TRUE)-_xlfn.NORM.DIST(AND(Q$6&gt;=$F101,Q$6&lt;=$H101)*(P$6-$F101+1),$J101/2,$M101,TRUE))/(1-2*_xlfn.NORM.DIST(0,$J101/2,$M101,TRUE))*$D101+($K101="Steady Growth")*(AND(Q$6&gt;=$F101,Q$6&lt;=$H101)*((Q$6-$F101+1)/($J101*($J101+1)/2)*$D101))+($K101="custom")*CustCF!K101</f>
        <v>0</v>
      </c>
      <c r="R101" s="95">
        <f>($K101="Bell Curve")*(_xlfn.NORM.DIST(AND(R$6&gt;=$F101,R$6&lt;=$H101)*(R$6-$F101+1),$J101/2,$M101,TRUE)-_xlfn.NORM.DIST(AND(R$6&gt;=$F101,R$6&lt;=$H101)*(Q$6-$F101+1),$J101/2,$M101,TRUE))/(1-2*_xlfn.NORM.DIST(0,$J101/2,$M101,TRUE))*$D101+($K101="Steady Growth")*(AND(R$6&gt;=$F101,R$6&lt;=$H101)*((R$6-$F101+1)/($J101*($J101+1)/2)*$D101))+($K101="custom")*CustCF!L101</f>
        <v>0</v>
      </c>
      <c r="S101" s="95">
        <f>($K101="Bell Curve")*(_xlfn.NORM.DIST(AND(S$6&gt;=$F101,S$6&lt;=$H101)*(S$6-$F101+1),$J101/2,$M101,TRUE)-_xlfn.NORM.DIST(AND(S$6&gt;=$F101,S$6&lt;=$H101)*(R$6-$F101+1),$J101/2,$M101,TRUE))/(1-2*_xlfn.NORM.DIST(0,$J101/2,$M101,TRUE))*$D101+($K101="Steady Growth")*(AND(S$6&gt;=$F101,S$6&lt;=$H101)*((S$6-$F101+1)/($J101*($J101+1)/2)*$D101))+($K101="custom")*CustCF!M101</f>
        <v>0</v>
      </c>
      <c r="T101" s="95">
        <f>($K101="Bell Curve")*(_xlfn.NORM.DIST(AND(T$6&gt;=$F101,T$6&lt;=$H101)*(T$6-$F101+1),$J101/2,$M101,TRUE)-_xlfn.NORM.DIST(AND(T$6&gt;=$F101,T$6&lt;=$H101)*(S$6-$F101+1),$J101/2,$M101,TRUE))/(1-2*_xlfn.NORM.DIST(0,$J101/2,$M101,TRUE))*$D101+($K101="Steady Growth")*(AND(T$6&gt;=$F101,T$6&lt;=$H101)*((T$6-$F101+1)/($J101*($J101+1)/2)*$D101))+($K101="custom")*CustCF!N101</f>
        <v>0</v>
      </c>
      <c r="U101" s="95">
        <f>($K101="Bell Curve")*(_xlfn.NORM.DIST(AND(U$6&gt;=$F101,U$6&lt;=$H101)*(U$6-$F101+1),$J101/2,$M101,TRUE)-_xlfn.NORM.DIST(AND(U$6&gt;=$F101,U$6&lt;=$H101)*(T$6-$F101+1),$J101/2,$M101,TRUE))/(1-2*_xlfn.NORM.DIST(0,$J101/2,$M101,TRUE))*$D101+($K101="Steady Growth")*(AND(U$6&gt;=$F101,U$6&lt;=$H101)*((U$6-$F101+1)/($J101*($J101+1)/2)*$D101))+($K101="custom")*CustCF!O101</f>
        <v>0</v>
      </c>
      <c r="V101" s="95">
        <f>($K101="Bell Curve")*(_xlfn.NORM.DIST(AND(V$6&gt;=$F101,V$6&lt;=$H101)*(V$6-$F101+1),$J101/2,$M101,TRUE)-_xlfn.NORM.DIST(AND(V$6&gt;=$F101,V$6&lt;=$H101)*(U$6-$F101+1),$J101/2,$M101,TRUE))/(1-2*_xlfn.NORM.DIST(0,$J101/2,$M101,TRUE))*$D101+($K101="Steady Growth")*(AND(V$6&gt;=$F101,V$6&lt;=$H101)*((V$6-$F101+1)/($J101*($J101+1)/2)*$D101))+($K101="custom")*CustCF!P101</f>
        <v>0</v>
      </c>
      <c r="W101" s="95">
        <f>($K101="Bell Curve")*(_xlfn.NORM.DIST(AND(W$6&gt;=$F101,W$6&lt;=$H101)*(W$6-$F101+1),$J101/2,$M101,TRUE)-_xlfn.NORM.DIST(AND(W$6&gt;=$F101,W$6&lt;=$H101)*(V$6-$F101+1),$J101/2,$M101,TRUE))/(1-2*_xlfn.NORM.DIST(0,$J101/2,$M101,TRUE))*$D101+($K101="Steady Growth")*(AND(W$6&gt;=$F101,W$6&lt;=$H101)*((W$6-$F101+1)/($J101*($J101+1)/2)*$D101))+($K101="custom")*CustCF!Q101</f>
        <v>0</v>
      </c>
      <c r="X101" s="95">
        <f>($K101="Bell Curve")*(_xlfn.NORM.DIST(AND(X$6&gt;=$F101,X$6&lt;=$H101)*(X$6-$F101+1),$J101/2,$M101,TRUE)-_xlfn.NORM.DIST(AND(X$6&gt;=$F101,X$6&lt;=$H101)*(W$6-$F101+1),$J101/2,$M101,TRUE))/(1-2*_xlfn.NORM.DIST(0,$J101/2,$M101,TRUE))*$D101+($K101="Steady Growth")*(AND(X$6&gt;=$F101,X$6&lt;=$H101)*((X$6-$F101+1)/($J101*($J101+1)/2)*$D101))+($K101="custom")*CustCF!R101</f>
        <v>0</v>
      </c>
      <c r="Y101" s="95">
        <f>($K101="Bell Curve")*(_xlfn.NORM.DIST(AND(Y$6&gt;=$F101,Y$6&lt;=$H101)*(Y$6-$F101+1),$J101/2,$M101,TRUE)-_xlfn.NORM.DIST(AND(Y$6&gt;=$F101,Y$6&lt;=$H101)*(X$6-$F101+1),$J101/2,$M101,TRUE))/(1-2*_xlfn.NORM.DIST(0,$J101/2,$M101,TRUE))*$D101+($K101="Steady Growth")*(AND(Y$6&gt;=$F101,Y$6&lt;=$H101)*((Y$6-$F101+1)/($J101*($J101+1)/2)*$D101))+($K101="custom")*CustCF!S101</f>
        <v>0</v>
      </c>
      <c r="Z101" s="95">
        <f>($K101="Bell Curve")*(_xlfn.NORM.DIST(AND(Z$6&gt;=$F101,Z$6&lt;=$H101)*(Z$6-$F101+1),$J101/2,$M101,TRUE)-_xlfn.NORM.DIST(AND(Z$6&gt;=$F101,Z$6&lt;=$H101)*(Y$6-$F101+1),$J101/2,$M101,TRUE))/(1-2*_xlfn.NORM.DIST(0,$J101/2,$M101,TRUE))*$D101+($K101="Steady Growth")*(AND(Z$6&gt;=$F101,Z$6&lt;=$H101)*((Z$6-$F101+1)/($J101*($J101+1)/2)*$D101))+($K101="custom")*CustCF!T101</f>
        <v>0</v>
      </c>
      <c r="AA101" s="95">
        <f>($K101="Bell Curve")*(_xlfn.NORM.DIST(AND(AA$6&gt;=$F101,AA$6&lt;=$H101)*(AA$6-$F101+1),$J101/2,$M101,TRUE)-_xlfn.NORM.DIST(AND(AA$6&gt;=$F101,AA$6&lt;=$H101)*(Z$6-$F101+1),$J101/2,$M101,TRUE))/(1-2*_xlfn.NORM.DIST(0,$J101/2,$M101,TRUE))*$D101+($K101="Steady Growth")*(AND(AA$6&gt;=$F101,AA$6&lt;=$H101)*((AA$6-$F101+1)/($J101*($J101+1)/2)*$D101))+($K101="custom")*CustCF!U101</f>
        <v>0</v>
      </c>
      <c r="AB101" s="95">
        <f>($K101="Bell Curve")*(_xlfn.NORM.DIST(AND(AB$6&gt;=$F101,AB$6&lt;=$H101)*(AB$6-$F101+1),$J101/2,$M101,TRUE)-_xlfn.NORM.DIST(AND(AB$6&gt;=$F101,AB$6&lt;=$H101)*(AA$6-$F101+1),$J101/2,$M101,TRUE))/(1-2*_xlfn.NORM.DIST(0,$J101/2,$M101,TRUE))*$D101+($K101="Steady Growth")*(AND(AB$6&gt;=$F101,AB$6&lt;=$H101)*((AB$6-$F101+1)/($J101*($J101+1)/2)*$D101))+($K101="custom")*CustCF!V101</f>
        <v>0</v>
      </c>
      <c r="AC101" s="95">
        <f>($K101="Bell Curve")*(_xlfn.NORM.DIST(AND(AC$6&gt;=$F101,AC$6&lt;=$H101)*(AC$6-$F101+1),$J101/2,$M101,TRUE)-_xlfn.NORM.DIST(AND(AC$6&gt;=$F101,AC$6&lt;=$H101)*(AB$6-$F101+1),$J101/2,$M101,TRUE))/(1-2*_xlfn.NORM.DIST(0,$J101/2,$M101,TRUE))*$D101+($K101="Steady Growth")*(AND(AC$6&gt;=$F101,AC$6&lt;=$H101)*((AC$6-$F101+1)/($J101*($J101+1)/2)*$D101))+($K101="custom")*CustCF!W101</f>
        <v>0</v>
      </c>
      <c r="AD101" s="95">
        <f>($K101="Bell Curve")*(_xlfn.NORM.DIST(AND(AD$6&gt;=$F101,AD$6&lt;=$H101)*(AD$6-$F101+1),$J101/2,$M101,TRUE)-_xlfn.NORM.DIST(AND(AD$6&gt;=$F101,AD$6&lt;=$H101)*(AC$6-$F101+1),$J101/2,$M101,TRUE))/(1-2*_xlfn.NORM.DIST(0,$J101/2,$M101,TRUE))*$D101+($K101="Steady Growth")*(AND(AD$6&gt;=$F101,AD$6&lt;=$H101)*((AD$6-$F101+1)/($J101*($J101+1)/2)*$D101))+($K101="custom")*CustCF!X101</f>
        <v>0</v>
      </c>
      <c r="AE101" s="95">
        <f>($K101="Bell Curve")*(_xlfn.NORM.DIST(AND(AE$6&gt;=$F101,AE$6&lt;=$H101)*(AE$6-$F101+1),$J101/2,$M101,TRUE)-_xlfn.NORM.DIST(AND(AE$6&gt;=$F101,AE$6&lt;=$H101)*(AD$6-$F101+1),$J101/2,$M101,TRUE))/(1-2*_xlfn.NORM.DIST(0,$J101/2,$M101,TRUE))*$D101+($K101="Steady Growth")*(AND(AE$6&gt;=$F101,AE$6&lt;=$H101)*((AE$6-$F101+1)/($J101*($J101+1)/2)*$D101))+($K101="custom")*CustCF!Y101</f>
        <v>0</v>
      </c>
      <c r="AF101" s="95">
        <f>($K101="Bell Curve")*(_xlfn.NORM.DIST(AND(AF$6&gt;=$F101,AF$6&lt;=$H101)*(AF$6-$F101+1),$J101/2,$M101,TRUE)-_xlfn.NORM.DIST(AND(AF$6&gt;=$F101,AF$6&lt;=$H101)*(AE$6-$F101+1),$J101/2,$M101,TRUE))/(1-2*_xlfn.NORM.DIST(0,$J101/2,$M101,TRUE))*$D101+($K101="Steady Growth")*(AND(AF$6&gt;=$F101,AF$6&lt;=$H101)*((AF$6-$F101+1)/($J101*($J101+1)/2)*$D101))+($K101="custom")*CustCF!Z101</f>
        <v>0</v>
      </c>
      <c r="AG101" s="95">
        <f>($K101="Bell Curve")*(_xlfn.NORM.DIST(AND(AG$6&gt;=$F101,AG$6&lt;=$H101)*(AG$6-$F101+1),$J101/2,$M101,TRUE)-_xlfn.NORM.DIST(AND(AG$6&gt;=$F101,AG$6&lt;=$H101)*(AF$6-$F101+1),$J101/2,$M101,TRUE))/(1-2*_xlfn.NORM.DIST(0,$J101/2,$M101,TRUE))*$D101+($K101="Steady Growth")*(AND(AG$6&gt;=$F101,AG$6&lt;=$H101)*((AG$6-$F101+1)/($J101*($J101+1)/2)*$D101))+($K101="custom")*CustCF!AA101</f>
        <v>0</v>
      </c>
      <c r="AH101" s="95">
        <f>($K101="Bell Curve")*(_xlfn.NORM.DIST(AND(AH$6&gt;=$F101,AH$6&lt;=$H101)*(AH$6-$F101+1),$J101/2,$M101,TRUE)-_xlfn.NORM.DIST(AND(AH$6&gt;=$F101,AH$6&lt;=$H101)*(AG$6-$F101+1),$J101/2,$M101,TRUE))/(1-2*_xlfn.NORM.DIST(0,$J101/2,$M101,TRUE))*$D101+($K101="Steady Growth")*(AND(AH$6&gt;=$F101,AH$6&lt;=$H101)*((AH$6-$F101+1)/($J101*($J101+1)/2)*$D101))+($K101="custom")*CustCF!AB101</f>
        <v>0</v>
      </c>
      <c r="AI101" s="95">
        <f>($K101="Bell Curve")*(_xlfn.NORM.DIST(AND(AI$6&gt;=$F101,AI$6&lt;=$H101)*(AI$6-$F101+1),$J101/2,$M101,TRUE)-_xlfn.NORM.DIST(AND(AI$6&gt;=$F101,AI$6&lt;=$H101)*(AH$6-$F101+1),$J101/2,$M101,TRUE))/(1-2*_xlfn.NORM.DIST(0,$J101/2,$M101,TRUE))*$D101+($K101="Steady Growth")*(AND(AI$6&gt;=$F101,AI$6&lt;=$H101)*((AI$6-$F101+1)/($J101*($J101+1)/2)*$D101))+($K101="custom")*CustCF!AC101</f>
        <v>0</v>
      </c>
      <c r="AJ101" s="95">
        <f>($K101="Bell Curve")*(_xlfn.NORM.DIST(AND(AJ$6&gt;=$F101,AJ$6&lt;=$H101)*(AJ$6-$F101+1),$J101/2,$M101,TRUE)-_xlfn.NORM.DIST(AND(AJ$6&gt;=$F101,AJ$6&lt;=$H101)*(AI$6-$F101+1),$J101/2,$M101,TRUE))/(1-2*_xlfn.NORM.DIST(0,$J101/2,$M101,TRUE))*$D101+($K101="Steady Growth")*(AND(AJ$6&gt;=$F101,AJ$6&lt;=$H101)*((AJ$6-$F101+1)/($J101*($J101+1)/2)*$D101))+($K101="custom")*CustCF!AD101</f>
        <v>0</v>
      </c>
      <c r="AK101" s="95">
        <f>($K101="Bell Curve")*(_xlfn.NORM.DIST(AND(AK$6&gt;=$F101,AK$6&lt;=$H101)*(AK$6-$F101+1),$J101/2,$M101,TRUE)-_xlfn.NORM.DIST(AND(AK$6&gt;=$F101,AK$6&lt;=$H101)*(AJ$6-$F101+1),$J101/2,$M101,TRUE))/(1-2*_xlfn.NORM.DIST(0,$J101/2,$M101,TRUE))*$D101+($K101="Steady Growth")*(AND(AK$6&gt;=$F101,AK$6&lt;=$H101)*((AK$6-$F101+1)/($J101*($J101+1)/2)*$D101))+($K101="custom")*CustCF!AE101</f>
        <v>0</v>
      </c>
      <c r="AL101" s="95">
        <f>($K101="Bell Curve")*(_xlfn.NORM.DIST(AND(AL$6&gt;=$F101,AL$6&lt;=$H101)*(AL$6-$F101+1),$J101/2,$M101,TRUE)-_xlfn.NORM.DIST(AND(AL$6&gt;=$F101,AL$6&lt;=$H101)*(AK$6-$F101+1),$J101/2,$M101,TRUE))/(1-2*_xlfn.NORM.DIST(0,$J101/2,$M101,TRUE))*$D101+($K101="Steady Growth")*(AND(AL$6&gt;=$F101,AL$6&lt;=$H101)*((AL$6-$F101+1)/($J101*($J101+1)/2)*$D101))+($K101="custom")*CustCF!AF101</f>
        <v>0</v>
      </c>
      <c r="AM101" s="95">
        <f>($K101="Bell Curve")*(_xlfn.NORM.DIST(AND(AM$6&gt;=$F101,AM$6&lt;=$H101)*(AM$6-$F101+1),$J101/2,$M101,TRUE)-_xlfn.NORM.DIST(AND(AM$6&gt;=$F101,AM$6&lt;=$H101)*(AL$6-$F101+1),$J101/2,$M101,TRUE))/(1-2*_xlfn.NORM.DIST(0,$J101/2,$M101,TRUE))*$D101+($K101="Steady Growth")*(AND(AM$6&gt;=$F101,AM$6&lt;=$H101)*((AM$6-$F101+1)/($J101*($J101+1)/2)*$D101))+($K101="custom")*CustCF!AG101</f>
        <v>0</v>
      </c>
      <c r="AN101" s="95">
        <f>($K101="Bell Curve")*(_xlfn.NORM.DIST(AND(AN$6&gt;=$F101,AN$6&lt;=$H101)*(AN$6-$F101+1),$J101/2,$M101,TRUE)-_xlfn.NORM.DIST(AND(AN$6&gt;=$F101,AN$6&lt;=$H101)*(AM$6-$F101+1),$J101/2,$M101,TRUE))/(1-2*_xlfn.NORM.DIST(0,$J101/2,$M101,TRUE))*$D101+($K101="Steady Growth")*(AND(AN$6&gt;=$F101,AN$6&lt;=$H101)*((AN$6-$F101+1)/($J101*($J101+1)/2)*$D101))+($K101="custom")*CustCF!AH101</f>
        <v>0</v>
      </c>
      <c r="AO101" s="95">
        <f>($K101="Bell Curve")*(_xlfn.NORM.DIST(AND(AO$6&gt;=$F101,AO$6&lt;=$H101)*(AO$6-$F101+1),$J101/2,$M101,TRUE)-_xlfn.NORM.DIST(AND(AO$6&gt;=$F101,AO$6&lt;=$H101)*(AN$6-$F101+1),$J101/2,$M101,TRUE))/(1-2*_xlfn.NORM.DIST(0,$J101/2,$M101,TRUE))*$D101+($K101="Steady Growth")*(AND(AO$6&gt;=$F101,AO$6&lt;=$H101)*((AO$6-$F101+1)/($J101*($J101+1)/2)*$D101))+($K101="custom")*CustCF!AI101</f>
        <v>0</v>
      </c>
      <c r="AP101" s="95">
        <f>($K101="Bell Curve")*(_xlfn.NORM.DIST(AND(AP$6&gt;=$F101,AP$6&lt;=$H101)*(AP$6-$F101+1),$J101/2,$M101,TRUE)-_xlfn.NORM.DIST(AND(AP$6&gt;=$F101,AP$6&lt;=$H101)*(AO$6-$F101+1),$J101/2,$M101,TRUE))/(1-2*_xlfn.NORM.DIST(0,$J101/2,$M101,TRUE))*$D101+($K101="Steady Growth")*(AND(AP$6&gt;=$F101,AP$6&lt;=$H101)*((AP$6-$F101+1)/($J101*($J101+1)/2)*$D101))+($K101="custom")*CustCF!AJ101</f>
        <v>0</v>
      </c>
      <c r="AQ101" s="95">
        <f>($K101="Bell Curve")*(_xlfn.NORM.DIST(AND(AQ$6&gt;=$F101,AQ$6&lt;=$H101)*(AQ$6-$F101+1),$J101/2,$M101,TRUE)-_xlfn.NORM.DIST(AND(AQ$6&gt;=$F101,AQ$6&lt;=$H101)*(AP$6-$F101+1),$J101/2,$M101,TRUE))/(1-2*_xlfn.NORM.DIST(0,$J101/2,$M101,TRUE))*$D101+($K101="Steady Growth")*(AND(AQ$6&gt;=$F101,AQ$6&lt;=$H101)*((AQ$6-$F101+1)/($J101*($J101+1)/2)*$D101))+($K101="custom")*CustCF!AK101</f>
        <v>0</v>
      </c>
      <c r="AR101" s="95">
        <f>($K101="Bell Curve")*(_xlfn.NORM.DIST(AND(AR$6&gt;=$F101,AR$6&lt;=$H101)*(AR$6-$F101+1),$J101/2,$M101,TRUE)-_xlfn.NORM.DIST(AND(AR$6&gt;=$F101,AR$6&lt;=$H101)*(AQ$6-$F101+1),$J101/2,$M101,TRUE))/(1-2*_xlfn.NORM.DIST(0,$J101/2,$M101,TRUE))*$D101+($K101="Steady Growth")*(AND(AR$6&gt;=$F101,AR$6&lt;=$H101)*((AR$6-$F101+1)/($J101*($J101+1)/2)*$D101))+($K101="custom")*CustCF!AL101</f>
        <v>0</v>
      </c>
      <c r="AS101" s="95">
        <f>($K101="Bell Curve")*(_xlfn.NORM.DIST(AND(AS$6&gt;=$F101,AS$6&lt;=$H101)*(AS$6-$F101+1),$J101/2,$M101,TRUE)-_xlfn.NORM.DIST(AND(AS$6&gt;=$F101,AS$6&lt;=$H101)*(AR$6-$F101+1),$J101/2,$M101,TRUE))/(1-2*_xlfn.NORM.DIST(0,$J101/2,$M101,TRUE))*$D101+($K101="Steady Growth")*(AND(AS$6&gt;=$F101,AS$6&lt;=$H101)*((AS$6-$F101+1)/($J101*($J101+1)/2)*$D101))+($K101="custom")*CustCF!AM101</f>
        <v>0</v>
      </c>
      <c r="AT101" s="95">
        <f>($K101="Bell Curve")*(_xlfn.NORM.DIST(AND(AT$6&gt;=$F101,AT$6&lt;=$H101)*(AT$6-$F101+1),$J101/2,$M101,TRUE)-_xlfn.NORM.DIST(AND(AT$6&gt;=$F101,AT$6&lt;=$H101)*(AS$6-$F101+1),$J101/2,$M101,TRUE))/(1-2*_xlfn.NORM.DIST(0,$J101/2,$M101,TRUE))*$D101+($K101="Steady Growth")*(AND(AT$6&gt;=$F101,AT$6&lt;=$H101)*((AT$6-$F101+1)/($J101*($J101+1)/2)*$D101))+($K101="custom")*CustCF!AN101</f>
        <v>0</v>
      </c>
      <c r="AU101" s="95">
        <f>($K101="Bell Curve")*(_xlfn.NORM.DIST(AND(AU$6&gt;=$F101,AU$6&lt;=$H101)*(AU$6-$F101+1),$J101/2,$M101,TRUE)-_xlfn.NORM.DIST(AND(AU$6&gt;=$F101,AU$6&lt;=$H101)*(AT$6-$F101+1),$J101/2,$M101,TRUE))/(1-2*_xlfn.NORM.DIST(0,$J101/2,$M101,TRUE))*$D101+($K101="Steady Growth")*(AND(AU$6&gt;=$F101,AU$6&lt;=$H101)*((AU$6-$F101+1)/($J101*($J101+1)/2)*$D101))+($K101="custom")*CustCF!AO101</f>
        <v>0</v>
      </c>
      <c r="AV101" s="95">
        <f>($K101="Bell Curve")*(_xlfn.NORM.DIST(AND(AV$6&gt;=$F101,AV$6&lt;=$H101)*(AV$6-$F101+1),$J101/2,$M101,TRUE)-_xlfn.NORM.DIST(AND(AV$6&gt;=$F101,AV$6&lt;=$H101)*(AU$6-$F101+1),$J101/2,$M101,TRUE))/(1-2*_xlfn.NORM.DIST(0,$J101/2,$M101,TRUE))*$D101+($K101="Steady Growth")*(AND(AV$6&gt;=$F101,AV$6&lt;=$H101)*((AV$6-$F101+1)/($J101*($J101+1)/2)*$D101))+($K101="custom")*CustCF!AP101</f>
        <v>0</v>
      </c>
      <c r="AW101" s="95">
        <f>($K101="Bell Curve")*(_xlfn.NORM.DIST(AND(AW$6&gt;=$F101,AW$6&lt;=$H101)*(AW$6-$F101+1),$J101/2,$M101,TRUE)-_xlfn.NORM.DIST(AND(AW$6&gt;=$F101,AW$6&lt;=$H101)*(AV$6-$F101+1),$J101/2,$M101,TRUE))/(1-2*_xlfn.NORM.DIST(0,$J101/2,$M101,TRUE))*$D101+($K101="Steady Growth")*(AND(AW$6&gt;=$F101,AW$6&lt;=$H101)*((AW$6-$F101+1)/($J101*($J101+1)/2)*$D101))+($K101="custom")*CustCF!AQ101</f>
        <v>0</v>
      </c>
      <c r="AX101" s="95">
        <f>($K101="Bell Curve")*(_xlfn.NORM.DIST(AND(AX$6&gt;=$F101,AX$6&lt;=$H101)*(AX$6-$F101+1),$J101/2,$M101,TRUE)-_xlfn.NORM.DIST(AND(AX$6&gt;=$F101,AX$6&lt;=$H101)*(AW$6-$F101+1),$J101/2,$M101,TRUE))/(1-2*_xlfn.NORM.DIST(0,$J101/2,$M101,TRUE))*$D101+($K101="Steady Growth")*(AND(AX$6&gt;=$F101,AX$6&lt;=$H101)*((AX$6-$F101+1)/($J101*($J101+1)/2)*$D101))+($K101="custom")*CustCF!AR101</f>
        <v>0</v>
      </c>
      <c r="AY101" s="95">
        <f>($K101="Bell Curve")*(_xlfn.NORM.DIST(AND(AY$6&gt;=$F101,AY$6&lt;=$H101)*(AY$6-$F101+1),$J101/2,$M101,TRUE)-_xlfn.NORM.DIST(AND(AY$6&gt;=$F101,AY$6&lt;=$H101)*(AX$6-$F101+1),$J101/2,$M101,TRUE))/(1-2*_xlfn.NORM.DIST(0,$J101/2,$M101,TRUE))*$D101+($K101="Steady Growth")*(AND(AY$6&gt;=$F101,AY$6&lt;=$H101)*((AY$6-$F101+1)/($J101*($J101+1)/2)*$D101))+($K101="custom")*CustCF!AS101</f>
        <v>0</v>
      </c>
      <c r="AZ101" s="95">
        <f>($K101="Bell Curve")*(_xlfn.NORM.DIST(AND(AZ$6&gt;=$F101,AZ$6&lt;=$H101)*(AZ$6-$F101+1),$J101/2,$M101,TRUE)-_xlfn.NORM.DIST(AND(AZ$6&gt;=$F101,AZ$6&lt;=$H101)*(AY$6-$F101+1),$J101/2,$M101,TRUE))/(1-2*_xlfn.NORM.DIST(0,$J101/2,$M101,TRUE))*$D101+($K101="Steady Growth")*(AND(AZ$6&gt;=$F101,AZ$6&lt;=$H101)*((AZ$6-$F101+1)/($J101*($J101+1)/2)*$D101))+($K101="custom")*CustCF!AT101</f>
        <v>0</v>
      </c>
      <c r="BA101" s="95">
        <f>($K101="Bell Curve")*(_xlfn.NORM.DIST(AND(BA$6&gt;=$F101,BA$6&lt;=$H101)*(BA$6-$F101+1),$J101/2,$M101,TRUE)-_xlfn.NORM.DIST(AND(BA$6&gt;=$F101,BA$6&lt;=$H101)*(AZ$6-$F101+1),$J101/2,$M101,TRUE))/(1-2*_xlfn.NORM.DIST(0,$J101/2,$M101,TRUE))*$D101+($K101="Steady Growth")*(AND(BA$6&gt;=$F101,BA$6&lt;=$H101)*((BA$6-$F101+1)/($J101*($J101+1)/2)*$D101))+($K101="custom")*CustCF!AU101</f>
        <v>0</v>
      </c>
      <c r="BB101" s="95">
        <f>($K101="Bell Curve")*(_xlfn.NORM.DIST(AND(BB$6&gt;=$F101,BB$6&lt;=$H101)*(BB$6-$F101+1),$J101/2,$M101,TRUE)-_xlfn.NORM.DIST(AND(BB$6&gt;=$F101,BB$6&lt;=$H101)*(BA$6-$F101+1),$J101/2,$M101,TRUE))/(1-2*_xlfn.NORM.DIST(0,$J101/2,$M101,TRUE))*$D101+($K101="Steady Growth")*(AND(BB$6&gt;=$F101,BB$6&lt;=$H101)*((BB$6-$F101+1)/($J101*($J101+1)/2)*$D101))+($K101="custom")*CustCF!AV101</f>
        <v>0</v>
      </c>
      <c r="BC101" s="95">
        <f>($K101="Bell Curve")*(_xlfn.NORM.DIST(AND(BC$6&gt;=$F101,BC$6&lt;=$H101)*(BC$6-$F101+1),$J101/2,$M101,TRUE)-_xlfn.NORM.DIST(AND(BC$6&gt;=$F101,BC$6&lt;=$H101)*(BB$6-$F101+1),$J101/2,$M101,TRUE))/(1-2*_xlfn.NORM.DIST(0,$J101/2,$M101,TRUE))*$D101+($K101="Steady Growth")*(AND(BC$6&gt;=$F101,BC$6&lt;=$H101)*((BC$6-$F101+1)/($J101*($J101+1)/2)*$D101))+($K101="custom")*CustCF!AW101</f>
        <v>0</v>
      </c>
      <c r="BD101" s="95">
        <f>($K101="Bell Curve")*(_xlfn.NORM.DIST(AND(BD$6&gt;=$F101,BD$6&lt;=$H101)*(BD$6-$F101+1),$J101/2,$M101,TRUE)-_xlfn.NORM.DIST(AND(BD$6&gt;=$F101,BD$6&lt;=$H101)*(BC$6-$F101+1),$J101/2,$M101,TRUE))/(1-2*_xlfn.NORM.DIST(0,$J101/2,$M101,TRUE))*$D101+($K101="Steady Growth")*(AND(BD$6&gt;=$F101,BD$6&lt;=$H101)*((BD$6-$F101+1)/($J101*($J101+1)/2)*$D101))+($K101="custom")*CustCF!AX101</f>
        <v>0</v>
      </c>
      <c r="BE101" s="95">
        <f>($K101="Bell Curve")*(_xlfn.NORM.DIST(AND(BE$6&gt;=$F101,BE$6&lt;=$H101)*(BE$6-$F101+1),$J101/2,$M101,TRUE)-_xlfn.NORM.DIST(AND(BE$6&gt;=$F101,BE$6&lt;=$H101)*(BD$6-$F101+1),$J101/2,$M101,TRUE))/(1-2*_xlfn.NORM.DIST(0,$J101/2,$M101,TRUE))*$D101+($K101="Steady Growth")*(AND(BE$6&gt;=$F101,BE$6&lt;=$H101)*((BE$6-$F101+1)/($J101*($J101+1)/2)*$D101))+($K101="custom")*CustCF!AY101</f>
        <v>0</v>
      </c>
      <c r="BF101" s="95">
        <f>($K101="Bell Curve")*(_xlfn.NORM.DIST(AND(BF$6&gt;=$F101,BF$6&lt;=$H101)*(BF$6-$F101+1),$J101/2,$M101,TRUE)-_xlfn.NORM.DIST(AND(BF$6&gt;=$F101,BF$6&lt;=$H101)*(BE$6-$F101+1),$J101/2,$M101,TRUE))/(1-2*_xlfn.NORM.DIST(0,$J101/2,$M101,TRUE))*$D101+($K101="Steady Growth")*(AND(BF$6&gt;=$F101,BF$6&lt;=$H101)*((BF$6-$F101+1)/($J101*($J101+1)/2)*$D101))+($K101="custom")*CustCF!AZ101</f>
        <v>0</v>
      </c>
      <c r="BG101" s="95">
        <f>($K101="Bell Curve")*(_xlfn.NORM.DIST(AND(BG$6&gt;=$F101,BG$6&lt;=$H101)*(BG$6-$F101+1),$J101/2,$M101,TRUE)-_xlfn.NORM.DIST(AND(BG$6&gt;=$F101,BG$6&lt;=$H101)*(BF$6-$F101+1),$J101/2,$M101,TRUE))/(1-2*_xlfn.NORM.DIST(0,$J101/2,$M101,TRUE))*$D101+($K101="Steady Growth")*(AND(BG$6&gt;=$F101,BG$6&lt;=$H101)*((BG$6-$F101+1)/($J101*($J101+1)/2)*$D101))+($K101="custom")*CustCF!BA101</f>
        <v>0</v>
      </c>
      <c r="BH101" s="95">
        <f>($K101="Bell Curve")*(_xlfn.NORM.DIST(AND(BH$6&gt;=$F101,BH$6&lt;=$H101)*(BH$6-$F101+1),$J101/2,$M101,TRUE)-_xlfn.NORM.DIST(AND(BH$6&gt;=$F101,BH$6&lt;=$H101)*(BG$6-$F101+1),$J101/2,$M101,TRUE))/(1-2*_xlfn.NORM.DIST(0,$J101/2,$M101,TRUE))*$D101+($K101="Steady Growth")*(AND(BH$6&gt;=$F101,BH$6&lt;=$H101)*((BH$6-$F101+1)/($J101*($J101+1)/2)*$D101))+($K101="custom")*CustCF!BB101</f>
        <v>0</v>
      </c>
      <c r="BI101" s="95">
        <f>($K101="Bell Curve")*(_xlfn.NORM.DIST(AND(BI$6&gt;=$F101,BI$6&lt;=$H101)*(BI$6-$F101+1),$J101/2,$M101,TRUE)-_xlfn.NORM.DIST(AND(BI$6&gt;=$F101,BI$6&lt;=$H101)*(BH$6-$F101+1),$J101/2,$M101,TRUE))/(1-2*_xlfn.NORM.DIST(0,$J101/2,$M101,TRUE))*$D101+($K101="Steady Growth")*(AND(BI$6&gt;=$F101,BI$6&lt;=$H101)*((BI$6-$F101+1)/($J101*($J101+1)/2)*$D101))+($K101="custom")*CustCF!BC101</f>
        <v>0</v>
      </c>
      <c r="BJ101" s="95">
        <f>($K101="Bell Curve")*(_xlfn.NORM.DIST(AND(BJ$6&gt;=$F101,BJ$6&lt;=$H101)*(BJ$6-$F101+1),$J101/2,$M101,TRUE)-_xlfn.NORM.DIST(AND(BJ$6&gt;=$F101,BJ$6&lt;=$H101)*(BI$6-$F101+1),$J101/2,$M101,TRUE))/(1-2*_xlfn.NORM.DIST(0,$J101/2,$M101,TRUE))*$D101+($K101="Steady Growth")*(AND(BJ$6&gt;=$F101,BJ$6&lt;=$H101)*((BJ$6-$F101+1)/($J101*($J101+1)/2)*$D101))+($K101="custom")*CustCF!BD101</f>
        <v>0</v>
      </c>
      <c r="BK101" s="95">
        <f>($K101="Bell Curve")*(_xlfn.NORM.DIST(AND(BK$6&gt;=$F101,BK$6&lt;=$H101)*(BK$6-$F101+1),$J101/2,$M101,TRUE)-_xlfn.NORM.DIST(AND(BK$6&gt;=$F101,BK$6&lt;=$H101)*(BJ$6-$F101+1),$J101/2,$M101,TRUE))/(1-2*_xlfn.NORM.DIST(0,$J101/2,$M101,TRUE))*$D101+($K101="Steady Growth")*(AND(BK$6&gt;=$F101,BK$6&lt;=$H101)*((BK$6-$F101+1)/($J101*($J101+1)/2)*$D101))+($K101="custom")*CustCF!BE101</f>
        <v>0</v>
      </c>
      <c r="BL101" s="95">
        <f>($K101="Bell Curve")*(_xlfn.NORM.DIST(AND(BL$6&gt;=$F101,BL$6&lt;=$H101)*(BL$6-$F101+1),$J101/2,$M101,TRUE)-_xlfn.NORM.DIST(AND(BL$6&gt;=$F101,BL$6&lt;=$H101)*(BK$6-$F101+1),$J101/2,$M101,TRUE))/(1-2*_xlfn.NORM.DIST(0,$J101/2,$M101,TRUE))*$D101+($K101="Steady Growth")*(AND(BL$6&gt;=$F101,BL$6&lt;=$H101)*((BL$6-$F101+1)/($J101*($J101+1)/2)*$D101))+($K101="custom")*CustCF!BF101</f>
        <v>0</v>
      </c>
      <c r="BM101" s="95">
        <f>($K101="Bell Curve")*(_xlfn.NORM.DIST(AND(BM$6&gt;=$F101,BM$6&lt;=$H101)*(BM$6-$F101+1),$J101/2,$M101,TRUE)-_xlfn.NORM.DIST(AND(BM$6&gt;=$F101,BM$6&lt;=$H101)*(BL$6-$F101+1),$J101/2,$M101,TRUE))/(1-2*_xlfn.NORM.DIST(0,$J101/2,$M101,TRUE))*$D101+($K101="Steady Growth")*(AND(BM$6&gt;=$F101,BM$6&lt;=$H101)*((BM$6-$F101+1)/($J101*($J101+1)/2)*$D101))+($K101="custom")*CustCF!BG101</f>
        <v>0</v>
      </c>
      <c r="BN101" s="95">
        <f>($K101="Bell Curve")*(_xlfn.NORM.DIST(AND(BN$6&gt;=$F101,BN$6&lt;=$H101)*(BN$6-$F101+1),$J101/2,$M101,TRUE)-_xlfn.NORM.DIST(AND(BN$6&gt;=$F101,BN$6&lt;=$H101)*(BM$6-$F101+1),$J101/2,$M101,TRUE))/(1-2*_xlfn.NORM.DIST(0,$J101/2,$M101,TRUE))*$D101+($K101="Steady Growth")*(AND(BN$6&gt;=$F101,BN$6&lt;=$H101)*((BN$6-$F101+1)/($J101*($J101+1)/2)*$D101))+($K101="custom")*CustCF!BH101</f>
        <v>0</v>
      </c>
      <c r="BO101" s="95">
        <f>($K101="Bell Curve")*(_xlfn.NORM.DIST(AND(BO$6&gt;=$F101,BO$6&lt;=$H101)*(BO$6-$F101+1),$J101/2,$M101,TRUE)-_xlfn.NORM.DIST(AND(BO$6&gt;=$F101,BO$6&lt;=$H101)*(BN$6-$F101+1),$J101/2,$M101,TRUE))/(1-2*_xlfn.NORM.DIST(0,$J101/2,$M101,TRUE))*$D101+($K101="Steady Growth")*(AND(BO$6&gt;=$F101,BO$6&lt;=$H101)*((BO$6-$F101+1)/($J101*($J101+1)/2)*$D101))+($K101="custom")*CustCF!BI101</f>
        <v>0</v>
      </c>
      <c r="BP101" s="95">
        <f>($K101="Bell Curve")*(_xlfn.NORM.DIST(AND(BP$6&gt;=$F101,BP$6&lt;=$H101)*(BP$6-$F101+1),$J101/2,$M101,TRUE)-_xlfn.NORM.DIST(AND(BP$6&gt;=$F101,BP$6&lt;=$H101)*(BO$6-$F101+1),$J101/2,$M101,TRUE))/(1-2*_xlfn.NORM.DIST(0,$J101/2,$M101,TRUE))*$D101+($K101="Steady Growth")*(AND(BP$6&gt;=$F101,BP$6&lt;=$H101)*((BP$6-$F101+1)/($J101*($J101+1)/2)*$D101))+($K101="custom")*CustCF!BJ101</f>
        <v>0</v>
      </c>
      <c r="BQ101" s="95">
        <f>($K101="Bell Curve")*(_xlfn.NORM.DIST(AND(BQ$6&gt;=$F101,BQ$6&lt;=$H101)*(BQ$6-$F101+1),$J101/2,$M101,TRUE)-_xlfn.NORM.DIST(AND(BQ$6&gt;=$F101,BQ$6&lt;=$H101)*(BP$6-$F101+1),$J101/2,$M101,TRUE))/(1-2*_xlfn.NORM.DIST(0,$J101/2,$M101,TRUE))*$D101+($K101="Steady Growth")*(AND(BQ$6&gt;=$F101,BQ$6&lt;=$H101)*((BQ$6-$F101+1)/($J101*($J101+1)/2)*$D101))+($K101="custom")*CustCF!BK101</f>
        <v>0</v>
      </c>
      <c r="BR101" s="95">
        <f>($K101="Bell Curve")*(_xlfn.NORM.DIST(AND(BR$6&gt;=$F101,BR$6&lt;=$H101)*(BR$6-$F101+1),$J101/2,$M101,TRUE)-_xlfn.NORM.DIST(AND(BR$6&gt;=$F101,BR$6&lt;=$H101)*(BQ$6-$F101+1),$J101/2,$M101,TRUE))/(1-2*_xlfn.NORM.DIST(0,$J101/2,$M101,TRUE))*$D101+($K101="Steady Growth")*(AND(BR$6&gt;=$F101,BR$6&lt;=$H101)*((BR$6-$F101+1)/($J101*($J101+1)/2)*$D101))+($K101="custom")*CustCF!BL101</f>
        <v>0</v>
      </c>
      <c r="BS101" s="95">
        <f>($K101="Bell Curve")*(_xlfn.NORM.DIST(AND(BS$6&gt;=$F101,BS$6&lt;=$H101)*(BS$6-$F101+1),$J101/2,$M101,TRUE)-_xlfn.NORM.DIST(AND(BS$6&gt;=$F101,BS$6&lt;=$H101)*(BR$6-$F101+1),$J101/2,$M101,TRUE))/(1-2*_xlfn.NORM.DIST(0,$J101/2,$M101,TRUE))*$D101+($K101="Steady Growth")*(AND(BS$6&gt;=$F101,BS$6&lt;=$H101)*((BS$6-$F101+1)/($J101*($J101+1)/2)*$D101))+($K101="custom")*CustCF!BM101</f>
        <v>0</v>
      </c>
      <c r="BT101" s="95">
        <f>($K101="Bell Curve")*(_xlfn.NORM.DIST(AND(BT$6&gt;=$F101,BT$6&lt;=$H101)*(BT$6-$F101+1),$J101/2,$M101,TRUE)-_xlfn.NORM.DIST(AND(BT$6&gt;=$F101,BT$6&lt;=$H101)*(BS$6-$F101+1),$J101/2,$M101,TRUE))/(1-2*_xlfn.NORM.DIST(0,$J101/2,$M101,TRUE))*$D101+($K101="Steady Growth")*(AND(BT$6&gt;=$F101,BT$6&lt;=$H101)*((BT$6-$F101+1)/($J101*($J101+1)/2)*$D101))+($K101="custom")*CustCF!BN101</f>
        <v>0</v>
      </c>
      <c r="BU101" s="95">
        <f>($K101="Bell Curve")*(_xlfn.NORM.DIST(AND(BU$6&gt;=$F101,BU$6&lt;=$H101)*(BU$6-$F101+1),$J101/2,$M101,TRUE)-_xlfn.NORM.DIST(AND(BU$6&gt;=$F101,BU$6&lt;=$H101)*(BT$6-$F101+1),$J101/2,$M101,TRUE))/(1-2*_xlfn.NORM.DIST(0,$J101/2,$M101,TRUE))*$D101+($K101="Steady Growth")*(AND(BU$6&gt;=$F101,BU$6&lt;=$H101)*((BU$6-$F101+1)/($J101*($J101+1)/2)*$D101))+($K101="custom")*CustCF!BO101</f>
        <v>0</v>
      </c>
      <c r="BV101" s="95">
        <f>($K101="Bell Curve")*(_xlfn.NORM.DIST(AND(BV$6&gt;=$F101,BV$6&lt;=$H101)*(BV$6-$F101+1),$J101/2,$M101,TRUE)-_xlfn.NORM.DIST(AND(BV$6&gt;=$F101,BV$6&lt;=$H101)*(BU$6-$F101+1),$J101/2,$M101,TRUE))/(1-2*_xlfn.NORM.DIST(0,$J101/2,$M101,TRUE))*$D101+($K101="Steady Growth")*(AND(BV$6&gt;=$F101,BV$6&lt;=$H101)*((BV$6-$F101+1)/($J101*($J101+1)/2)*$D101))+($K101="custom")*CustCF!BP101</f>
        <v>0</v>
      </c>
      <c r="BW101" s="95">
        <f>($K101="Bell Curve")*(_xlfn.NORM.DIST(AND(BW$6&gt;=$F101,BW$6&lt;=$H101)*(BW$6-$F101+1),$J101/2,$M101,TRUE)-_xlfn.NORM.DIST(AND(BW$6&gt;=$F101,BW$6&lt;=$H101)*(BV$6-$F101+1),$J101/2,$M101,TRUE))/(1-2*_xlfn.NORM.DIST(0,$J101/2,$M101,TRUE))*$D101+($K101="Steady Growth")*(AND(BW$6&gt;=$F101,BW$6&lt;=$H101)*((BW$6-$F101+1)/($J101*($J101+1)/2)*$D101))+($K101="custom")*CustCF!BQ101</f>
        <v>0</v>
      </c>
      <c r="BX101" s="95">
        <f>($K101="Bell Curve")*(_xlfn.NORM.DIST(AND(BX$6&gt;=$F101,BX$6&lt;=$H101)*(BX$6-$F101+1),$J101/2,$M101,TRUE)-_xlfn.NORM.DIST(AND(BX$6&gt;=$F101,BX$6&lt;=$H101)*(BW$6-$F101+1),$J101/2,$M101,TRUE))/(1-2*_xlfn.NORM.DIST(0,$J101/2,$M101,TRUE))*$D101+($K101="Steady Growth")*(AND(BX$6&gt;=$F101,BX$6&lt;=$H101)*((BX$6-$F101+1)/($J101*($J101+1)/2)*$D101))+($K101="custom")*CustCF!BR101</f>
        <v>0</v>
      </c>
      <c r="BY101" s="95">
        <f>($K101="Bell Curve")*(_xlfn.NORM.DIST(AND(BY$6&gt;=$F101,BY$6&lt;=$H101)*(BY$6-$F101+1),$J101/2,$M101,TRUE)-_xlfn.NORM.DIST(AND(BY$6&gt;=$F101,BY$6&lt;=$H101)*(BX$6-$F101+1),$J101/2,$M101,TRUE))/(1-2*_xlfn.NORM.DIST(0,$J101/2,$M101,TRUE))*$D101+($K101="Steady Growth")*(AND(BY$6&gt;=$F101,BY$6&lt;=$H101)*((BY$6-$F101+1)/($J101*($J101+1)/2)*$D101))+($K101="custom")*CustCF!BS101</f>
        <v>0</v>
      </c>
      <c r="BZ101" s="95">
        <f>($K101="Bell Curve")*(_xlfn.NORM.DIST(AND(BZ$6&gt;=$F101,BZ$6&lt;=$H101)*(BZ$6-$F101+1),$J101/2,$M101,TRUE)-_xlfn.NORM.DIST(AND(BZ$6&gt;=$F101,BZ$6&lt;=$H101)*(BY$6-$F101+1),$J101/2,$M101,TRUE))/(1-2*_xlfn.NORM.DIST(0,$J101/2,$M101,TRUE))*$D101+($K101="Steady Growth")*(AND(BZ$6&gt;=$F101,BZ$6&lt;=$H101)*((BZ$6-$F101+1)/($J101*($J101+1)/2)*$D101))+($K101="custom")*CustCF!BT101</f>
        <v>0</v>
      </c>
      <c r="CA101" s="95">
        <f>($K101="Bell Curve")*(_xlfn.NORM.DIST(AND(CA$6&gt;=$F101,CA$6&lt;=$H101)*(CA$6-$F101+1),$J101/2,$M101,TRUE)-_xlfn.NORM.DIST(AND(CA$6&gt;=$F101,CA$6&lt;=$H101)*(BZ$6-$F101+1),$J101/2,$M101,TRUE))/(1-2*_xlfn.NORM.DIST(0,$J101/2,$M101,TRUE))*$D101+($K101="Steady Growth")*(AND(CA$6&gt;=$F101,CA$6&lt;=$H101)*((CA$6-$F101+1)/($J101*($J101+1)/2)*$D101))+($K101="custom")*CustCF!BU101</f>
        <v>0</v>
      </c>
      <c r="CB101" s="95">
        <f>($K101="Bell Curve")*(_xlfn.NORM.DIST(AND(CB$6&gt;=$F101,CB$6&lt;=$H101)*(CB$6-$F101+1),$J101/2,$M101,TRUE)-_xlfn.NORM.DIST(AND(CB$6&gt;=$F101,CB$6&lt;=$H101)*(CA$6-$F101+1),$J101/2,$M101,TRUE))/(1-2*_xlfn.NORM.DIST(0,$J101/2,$M101,TRUE))*$D101+($K101="Steady Growth")*(AND(CB$6&gt;=$F101,CB$6&lt;=$H101)*((CB$6-$F101+1)/($J101*($J101+1)/2)*$D101))+($K101="custom")*CustCF!BV101</f>
        <v>0</v>
      </c>
      <c r="CC101" s="95">
        <f>($K101="Bell Curve")*(_xlfn.NORM.DIST(AND(CC$6&gt;=$F101,CC$6&lt;=$H101)*(CC$6-$F101+1),$J101/2,$M101,TRUE)-_xlfn.NORM.DIST(AND(CC$6&gt;=$F101,CC$6&lt;=$H101)*(CB$6-$F101+1),$J101/2,$M101,TRUE))/(1-2*_xlfn.NORM.DIST(0,$J101/2,$M101,TRUE))*$D101+($K101="Steady Growth")*(AND(CC$6&gt;=$F101,CC$6&lt;=$H101)*((CC$6-$F101+1)/($J101*($J101+1)/2)*$D101))+($K101="custom")*CustCF!BW101</f>
        <v>0</v>
      </c>
      <c r="CD101" s="95">
        <f>($K101="Bell Curve")*(_xlfn.NORM.DIST(AND(CD$6&gt;=$F101,CD$6&lt;=$H101)*(CD$6-$F101+1),$J101/2,$M101,TRUE)-_xlfn.NORM.DIST(AND(CD$6&gt;=$F101,CD$6&lt;=$H101)*(CC$6-$F101+1),$J101/2,$M101,TRUE))/(1-2*_xlfn.NORM.DIST(0,$J101/2,$M101,TRUE))*$D101+($K101="Steady Growth")*(AND(CD$6&gt;=$F101,CD$6&lt;=$H101)*((CD$6-$F101+1)/($J101*($J101+1)/2)*$D101))+($K101="custom")*CustCF!BX101</f>
        <v>0</v>
      </c>
      <c r="CE101" s="95">
        <f>($K101="Bell Curve")*(_xlfn.NORM.DIST(AND(CE$6&gt;=$F101,CE$6&lt;=$H101)*(CE$6-$F101+1),$J101/2,$M101,TRUE)-_xlfn.NORM.DIST(AND(CE$6&gt;=$F101,CE$6&lt;=$H101)*(CD$6-$F101+1),$J101/2,$M101,TRUE))/(1-2*_xlfn.NORM.DIST(0,$J101/2,$M101,TRUE))*$D101+($K101="Steady Growth")*(AND(CE$6&gt;=$F101,CE$6&lt;=$H101)*((CE$6-$F101+1)/($J101*($J101+1)/2)*$D101))+($K101="custom")*CustCF!BY101</f>
        <v>0</v>
      </c>
      <c r="CF101" s="95">
        <f>($K101="Bell Curve")*(_xlfn.NORM.DIST(AND(CF$6&gt;=$F101,CF$6&lt;=$H101)*(CF$6-$F101+1),$J101/2,$M101,TRUE)-_xlfn.NORM.DIST(AND(CF$6&gt;=$F101,CF$6&lt;=$H101)*(CE$6-$F101+1),$J101/2,$M101,TRUE))/(1-2*_xlfn.NORM.DIST(0,$J101/2,$M101,TRUE))*$D101+($K101="Steady Growth")*(AND(CF$6&gt;=$F101,CF$6&lt;=$H101)*((CF$6-$F101+1)/($J101*($J101+1)/2)*$D101))+($K101="custom")*CustCF!BZ101</f>
        <v>0</v>
      </c>
      <c r="CG101" s="95">
        <f>($K101="Bell Curve")*(_xlfn.NORM.DIST(AND(CG$6&gt;=$F101,CG$6&lt;=$H101)*(CG$6-$F101+1),$J101/2,$M101,TRUE)-_xlfn.NORM.DIST(AND(CG$6&gt;=$F101,CG$6&lt;=$H101)*(CF$6-$F101+1),$J101/2,$M101,TRUE))/(1-2*_xlfn.NORM.DIST(0,$J101/2,$M101,TRUE))*$D101+($K101="Steady Growth")*(AND(CG$6&gt;=$F101,CG$6&lt;=$H101)*((CG$6-$F101+1)/($J101*($J101+1)/2)*$D101))+($K101="custom")*CustCF!CA101</f>
        <v>0</v>
      </c>
      <c r="CH101" s="95">
        <f>($K101="Bell Curve")*(_xlfn.NORM.DIST(AND(CH$6&gt;=$F101,CH$6&lt;=$H101)*(CH$6-$F101+1),$J101/2,$M101,TRUE)-_xlfn.NORM.DIST(AND(CH$6&gt;=$F101,CH$6&lt;=$H101)*(CG$6-$F101+1),$J101/2,$M101,TRUE))/(1-2*_xlfn.NORM.DIST(0,$J101/2,$M101,TRUE))*$D101+($K101="Steady Growth")*(AND(CH$6&gt;=$F101,CH$6&lt;=$H101)*((CH$6-$F101+1)/($J101*($J101+1)/2)*$D101))+($K101="custom")*CustCF!CB101</f>
        <v>0</v>
      </c>
      <c r="CI101" s="95">
        <f>($K101="Bell Curve")*(_xlfn.NORM.DIST(AND(CI$6&gt;=$F101,CI$6&lt;=$H101)*(CI$6-$F101+1),$J101/2,$M101,TRUE)-_xlfn.NORM.DIST(AND(CI$6&gt;=$F101,CI$6&lt;=$H101)*(CH$6-$F101+1),$J101/2,$M101,TRUE))/(1-2*_xlfn.NORM.DIST(0,$J101/2,$M101,TRUE))*$D101+($K101="Steady Growth")*(AND(CI$6&gt;=$F101,CI$6&lt;=$H101)*((CI$6-$F101+1)/($J101*($J101+1)/2)*$D101))+($K101="custom")*CustCF!CC101</f>
        <v>0</v>
      </c>
      <c r="CJ101" s="95">
        <f>($K101="Bell Curve")*(_xlfn.NORM.DIST(AND(CJ$6&gt;=$F101,CJ$6&lt;=$H101)*(CJ$6-$F101+1),$J101/2,$M101,TRUE)-_xlfn.NORM.DIST(AND(CJ$6&gt;=$F101,CJ$6&lt;=$H101)*(CI$6-$F101+1),$J101/2,$M101,TRUE))/(1-2*_xlfn.NORM.DIST(0,$J101/2,$M101,TRUE))*$D101+($K101="Steady Growth")*(AND(CJ$6&gt;=$F101,CJ$6&lt;=$H101)*((CJ$6-$F101+1)/($J101*($J101+1)/2)*$D101))+($K101="custom")*CustCF!CD101</f>
        <v>0</v>
      </c>
      <c r="CK101" s="95">
        <f>($K101="Bell Curve")*(_xlfn.NORM.DIST(AND(CK$6&gt;=$F101,CK$6&lt;=$H101)*(CK$6-$F101+1),$J101/2,$M101,TRUE)-_xlfn.NORM.DIST(AND(CK$6&gt;=$F101,CK$6&lt;=$H101)*(CJ$6-$F101+1),$J101/2,$M101,TRUE))/(1-2*_xlfn.NORM.DIST(0,$J101/2,$M101,TRUE))*$D101+($K101="Steady Growth")*(AND(CK$6&gt;=$F101,CK$6&lt;=$H101)*((CK$6-$F101+1)/($J101*($J101+1)/2)*$D101))+($K101="custom")*CustCF!CE101</f>
        <v>0</v>
      </c>
      <c r="CL101" s="95">
        <f>($K101="Bell Curve")*(_xlfn.NORM.DIST(AND(CL$6&gt;=$F101,CL$6&lt;=$H101)*(CL$6-$F101+1),$J101/2,$M101,TRUE)-_xlfn.NORM.DIST(AND(CL$6&gt;=$F101,CL$6&lt;=$H101)*(CK$6-$F101+1),$J101/2,$M101,TRUE))/(1-2*_xlfn.NORM.DIST(0,$J101/2,$M101,TRUE))*$D101+($K101="Steady Growth")*(AND(CL$6&gt;=$F101,CL$6&lt;=$H101)*((CL$6-$F101+1)/($J101*($J101+1)/2)*$D101))+($K101="custom")*CustCF!CF101</f>
        <v>0</v>
      </c>
      <c r="CM101" s="95">
        <f>($K101="Bell Curve")*(_xlfn.NORM.DIST(AND(CM$6&gt;=$F101,CM$6&lt;=$H101)*(CM$6-$F101+1),$J101/2,$M101,TRUE)-_xlfn.NORM.DIST(AND(CM$6&gt;=$F101,CM$6&lt;=$H101)*(CL$6-$F101+1),$J101/2,$M101,TRUE))/(1-2*_xlfn.NORM.DIST(0,$J101/2,$M101,TRUE))*$D101+($K101="Steady Growth")*(AND(CM$6&gt;=$F101,CM$6&lt;=$H101)*((CM$6-$F101+1)/($J101*($J101+1)/2)*$D101))+($K101="custom")*CustCF!CG101</f>
        <v>0</v>
      </c>
      <c r="CN101" s="95">
        <f>($K101="Bell Curve")*(_xlfn.NORM.DIST(AND(CN$6&gt;=$F101,CN$6&lt;=$H101)*(CN$6-$F101+1),$J101/2,$M101,TRUE)-_xlfn.NORM.DIST(AND(CN$6&gt;=$F101,CN$6&lt;=$H101)*(CM$6-$F101+1),$J101/2,$M101,TRUE))/(1-2*_xlfn.NORM.DIST(0,$J101/2,$M101,TRUE))*$D101+($K101="Steady Growth")*(AND(CN$6&gt;=$F101,CN$6&lt;=$H101)*((CN$6-$F101+1)/($J101*($J101+1)/2)*$D101))+($K101="custom")*CustCF!CH101</f>
        <v>0</v>
      </c>
      <c r="CO101" s="95">
        <f>($K101="Bell Curve")*(_xlfn.NORM.DIST(AND(CO$6&gt;=$F101,CO$6&lt;=$H101)*(CO$6-$F101+1),$J101/2,$M101,TRUE)-_xlfn.NORM.DIST(AND(CO$6&gt;=$F101,CO$6&lt;=$H101)*(CN$6-$F101+1),$J101/2,$M101,TRUE))/(1-2*_xlfn.NORM.DIST(0,$J101/2,$M101,TRUE))*$D101+($K101="Steady Growth")*(AND(CO$6&gt;=$F101,CO$6&lt;=$H101)*((CO$6-$F101+1)/($J101*($J101+1)/2)*$D101))+($K101="custom")*CustCF!CI101</f>
        <v>0</v>
      </c>
      <c r="CP101" s="95">
        <f>($K101="Bell Curve")*(_xlfn.NORM.DIST(AND(CP$6&gt;=$F101,CP$6&lt;=$H101)*(CP$6-$F101+1),$J101/2,$M101,TRUE)-_xlfn.NORM.DIST(AND(CP$6&gt;=$F101,CP$6&lt;=$H101)*(CO$6-$F101+1),$J101/2,$M101,TRUE))/(1-2*_xlfn.NORM.DIST(0,$J101/2,$M101,TRUE))*$D101+($K101="Steady Growth")*(AND(CP$6&gt;=$F101,CP$6&lt;=$H101)*((CP$6-$F101+1)/($J101*($J101+1)/2)*$D101))+($K101="custom")*CustCF!CJ101</f>
        <v>0</v>
      </c>
      <c r="CQ101" s="95">
        <f>($K101="Bell Curve")*(_xlfn.NORM.DIST(AND(CQ$6&gt;=$F101,CQ$6&lt;=$H101)*(CQ$6-$F101+1),$J101/2,$M101,TRUE)-_xlfn.NORM.DIST(AND(CQ$6&gt;=$F101,CQ$6&lt;=$H101)*(CP$6-$F101+1),$J101/2,$M101,TRUE))/(1-2*_xlfn.NORM.DIST(0,$J101/2,$M101,TRUE))*$D101+($K101="Steady Growth")*(AND(CQ$6&gt;=$F101,CQ$6&lt;=$H101)*((CQ$6-$F101+1)/($J101*($J101+1)/2)*$D101))+($K101="custom")*CustCF!CK101</f>
        <v>0</v>
      </c>
      <c r="CR101" s="95">
        <f>($K101="Bell Curve")*(_xlfn.NORM.DIST(AND(CR$6&gt;=$F101,CR$6&lt;=$H101)*(CR$6-$F101+1),$J101/2,$M101,TRUE)-_xlfn.NORM.DIST(AND(CR$6&gt;=$F101,CR$6&lt;=$H101)*(CQ$6-$F101+1),$J101/2,$M101,TRUE))/(1-2*_xlfn.NORM.DIST(0,$J101/2,$M101,TRUE))*$D101+($K101="Steady Growth")*(AND(CR$6&gt;=$F101,CR$6&lt;=$H101)*((CR$6-$F101+1)/($J101*($J101+1)/2)*$D101))+($K101="custom")*CustCF!CL101</f>
        <v>0</v>
      </c>
      <c r="CS101" s="95">
        <f>($K101="Bell Curve")*(_xlfn.NORM.DIST(AND(CS$6&gt;=$F101,CS$6&lt;=$H101)*(CS$6-$F101+1),$J101/2,$M101,TRUE)-_xlfn.NORM.DIST(AND(CS$6&gt;=$F101,CS$6&lt;=$H101)*(CR$6-$F101+1),$J101/2,$M101,TRUE))/(1-2*_xlfn.NORM.DIST(0,$J101/2,$M101,TRUE))*$D101+($K101="Steady Growth")*(AND(CS$6&gt;=$F101,CS$6&lt;=$H101)*((CS$6-$F101+1)/($J101*($J101+1)/2)*$D101))+($K101="custom")*CustCF!CM101</f>
        <v>0</v>
      </c>
      <c r="CT101" s="95">
        <f>($K101="Bell Curve")*(_xlfn.NORM.DIST(AND(CT$6&gt;=$F101,CT$6&lt;=$H101)*(CT$6-$F101+1),$J101/2,$M101,TRUE)-_xlfn.NORM.DIST(AND(CT$6&gt;=$F101,CT$6&lt;=$H101)*(CS$6-$F101+1),$J101/2,$M101,TRUE))/(1-2*_xlfn.NORM.DIST(0,$J101/2,$M101,TRUE))*$D101+($K101="Steady Growth")*(AND(CT$6&gt;=$F101,CT$6&lt;=$H101)*((CT$6-$F101+1)/($J101*($J101+1)/2)*$D101))+($K101="custom")*CustCF!CN101</f>
        <v>0</v>
      </c>
      <c r="CU101" s="95">
        <f>($K101="Bell Curve")*(_xlfn.NORM.DIST(AND(CU$6&gt;=$F101,CU$6&lt;=$H101)*(CU$6-$F101+1),$J101/2,$M101,TRUE)-_xlfn.NORM.DIST(AND(CU$6&gt;=$F101,CU$6&lt;=$H101)*(CT$6-$F101+1),$J101/2,$M101,TRUE))/(1-2*_xlfn.NORM.DIST(0,$J101/2,$M101,TRUE))*$D101+($K101="Steady Growth")*(AND(CU$6&gt;=$F101,CU$6&lt;=$H101)*((CU$6-$F101+1)/($J101*($J101+1)/2)*$D101))+($K101="custom")*CustCF!CO101</f>
        <v>0</v>
      </c>
      <c r="CV101" s="95">
        <f>($K101="Bell Curve")*(_xlfn.NORM.DIST(AND(CV$6&gt;=$F101,CV$6&lt;=$H101)*(CV$6-$F101+1),$J101/2,$M101,TRUE)-_xlfn.NORM.DIST(AND(CV$6&gt;=$F101,CV$6&lt;=$H101)*(CU$6-$F101+1),$J101/2,$M101,TRUE))/(1-2*_xlfn.NORM.DIST(0,$J101/2,$M101,TRUE))*$D101+($K101="Steady Growth")*(AND(CV$6&gt;=$F101,CV$6&lt;=$H101)*((CV$6-$F101+1)/($J101*($J101+1)/2)*$D101))+($K101="custom")*CustCF!CP101</f>
        <v>0</v>
      </c>
      <c r="CW101" s="95">
        <f>($K101="Bell Curve")*(_xlfn.NORM.DIST(AND(CW$6&gt;=$F101,CW$6&lt;=$H101)*(CW$6-$F101+1),$J101/2,$M101,TRUE)-_xlfn.NORM.DIST(AND(CW$6&gt;=$F101,CW$6&lt;=$H101)*(CV$6-$F101+1),$J101/2,$M101,TRUE))/(1-2*_xlfn.NORM.DIST(0,$J101/2,$M101,TRUE))*$D101+($K101="Steady Growth")*(AND(CW$6&gt;=$F101,CW$6&lt;=$H101)*((CW$6-$F101+1)/($J101*($J101+1)/2)*$D101))+($K101="custom")*CustCF!CQ101</f>
        <v>0</v>
      </c>
      <c r="CX101" s="95">
        <f>($K101="Bell Curve")*(_xlfn.NORM.DIST(AND(CX$6&gt;=$F101,CX$6&lt;=$H101)*(CX$6-$F101+1),$J101/2,$M101,TRUE)-_xlfn.NORM.DIST(AND(CX$6&gt;=$F101,CX$6&lt;=$H101)*(CW$6-$F101+1),$J101/2,$M101,TRUE))/(1-2*_xlfn.NORM.DIST(0,$J101/2,$M101,TRUE))*$D101+($K101="Steady Growth")*(AND(CX$6&gt;=$F101,CX$6&lt;=$H101)*((CX$6-$F101+1)/($J101*($J101+1)/2)*$D101))+($K101="custom")*CustCF!CR101</f>
        <v>0</v>
      </c>
      <c r="CY101" s="95">
        <f>($K101="Bell Curve")*(_xlfn.NORM.DIST(AND(CY$6&gt;=$F101,CY$6&lt;=$H101)*(CY$6-$F101+1),$J101/2,$M101,TRUE)-_xlfn.NORM.DIST(AND(CY$6&gt;=$F101,CY$6&lt;=$H101)*(CX$6-$F101+1),$J101/2,$M101,TRUE))/(1-2*_xlfn.NORM.DIST(0,$J101/2,$M101,TRUE))*$D101+($K101="Steady Growth")*(AND(CY$6&gt;=$F101,CY$6&lt;=$H101)*((CY$6-$F101+1)/($J101*($J101+1)/2)*$D101))+($K101="custom")*CustCF!CS101</f>
        <v>0</v>
      </c>
      <c r="CZ101" s="95">
        <f>($K101="Bell Curve")*(_xlfn.NORM.DIST(AND(CZ$6&gt;=$F101,CZ$6&lt;=$H101)*(CZ$6-$F101+1),$J101/2,$M101,TRUE)-_xlfn.NORM.DIST(AND(CZ$6&gt;=$F101,CZ$6&lt;=$H101)*(CY$6-$F101+1),$J101/2,$M101,TRUE))/(1-2*_xlfn.NORM.DIST(0,$J101/2,$M101,TRUE))*$D101+($K101="Steady Growth")*(AND(CZ$6&gt;=$F101,CZ$6&lt;=$H101)*((CZ$6-$F101+1)/($J101*($J101+1)/2)*$D101))+($K101="custom")*CustCF!CT101</f>
        <v>0</v>
      </c>
      <c r="DA101" s="95">
        <f>($K101="Bell Curve")*(_xlfn.NORM.DIST(AND(DA$6&gt;=$F101,DA$6&lt;=$H101)*(DA$6-$F101+1),$J101/2,$M101,TRUE)-_xlfn.NORM.DIST(AND(DA$6&gt;=$F101,DA$6&lt;=$H101)*(CZ$6-$F101+1),$J101/2,$M101,TRUE))/(1-2*_xlfn.NORM.DIST(0,$J101/2,$M101,TRUE))*$D101+($K101="Steady Growth")*(AND(DA$6&gt;=$F101,DA$6&lt;=$H101)*((DA$6-$F101+1)/($J101*($J101+1)/2)*$D101))+($K101="custom")*CustCF!CU101</f>
        <v>0</v>
      </c>
      <c r="DB101" s="95">
        <f>($K101="Bell Curve")*(_xlfn.NORM.DIST(AND(DB$6&gt;=$F101,DB$6&lt;=$H101)*(DB$6-$F101+1),$J101/2,$M101,TRUE)-_xlfn.NORM.DIST(AND(DB$6&gt;=$F101,DB$6&lt;=$H101)*(DA$6-$F101+1),$J101/2,$M101,TRUE))/(1-2*_xlfn.NORM.DIST(0,$J101/2,$M101,TRUE))*$D101+($K101="Steady Growth")*(AND(DB$6&gt;=$F101,DB$6&lt;=$H101)*((DB$6-$F101+1)/($J101*($J101+1)/2)*$D101))+($K101="custom")*CustCF!CV101</f>
        <v>0</v>
      </c>
      <c r="DC101" s="95">
        <f>($K101="Bell Curve")*(_xlfn.NORM.DIST(AND(DC$6&gt;=$F101,DC$6&lt;=$H101)*(DC$6-$F101+1),$J101/2,$M101,TRUE)-_xlfn.NORM.DIST(AND(DC$6&gt;=$F101,DC$6&lt;=$H101)*(DB$6-$F101+1),$J101/2,$M101,TRUE))/(1-2*_xlfn.NORM.DIST(0,$J101/2,$M101,TRUE))*$D101+($K101="Steady Growth")*(AND(DC$6&gt;=$F101,DC$6&lt;=$H101)*((DC$6-$F101+1)/($J101*($J101+1)/2)*$D101))+($K101="custom")*CustCF!CW101</f>
        <v>0</v>
      </c>
      <c r="DD101" s="95">
        <f>($K101="Bell Curve")*(_xlfn.NORM.DIST(AND(DD$6&gt;=$F101,DD$6&lt;=$H101)*(DD$6-$F101+1),$J101/2,$M101,TRUE)-_xlfn.NORM.DIST(AND(DD$6&gt;=$F101,DD$6&lt;=$H101)*(DC$6-$F101+1),$J101/2,$M101,TRUE))/(1-2*_xlfn.NORM.DIST(0,$J101/2,$M101,TRUE))*$D101+($K101="Steady Growth")*(AND(DD$6&gt;=$F101,DD$6&lt;=$H101)*((DD$6-$F101+1)/($J101*($J101+1)/2)*$D101))+($K101="custom")*CustCF!CX101</f>
        <v>0</v>
      </c>
      <c r="DE101" s="95">
        <f>($K101="Bell Curve")*(_xlfn.NORM.DIST(AND(DE$6&gt;=$F101,DE$6&lt;=$H101)*(DE$6-$F101+1),$J101/2,$M101,TRUE)-_xlfn.NORM.DIST(AND(DE$6&gt;=$F101,DE$6&lt;=$H101)*(DD$6-$F101+1),$J101/2,$M101,TRUE))/(1-2*_xlfn.NORM.DIST(0,$J101/2,$M101,TRUE))*$D101+($K101="Steady Growth")*(AND(DE$6&gt;=$F101,DE$6&lt;=$H101)*((DE$6-$F101+1)/($J101*($J101+1)/2)*$D101))+($K101="custom")*CustCF!CY101</f>
        <v>0</v>
      </c>
      <c r="DF101" s="95">
        <f>($K101="Bell Curve")*(_xlfn.NORM.DIST(AND(DF$6&gt;=$F101,DF$6&lt;=$H101)*(DF$6-$F101+1),$J101/2,$M101,TRUE)-_xlfn.NORM.DIST(AND(DF$6&gt;=$F101,DF$6&lt;=$H101)*(DE$6-$F101+1),$J101/2,$M101,TRUE))/(1-2*_xlfn.NORM.DIST(0,$J101/2,$M101,TRUE))*$D101+($K101="Steady Growth")*(AND(DF$6&gt;=$F101,DF$6&lt;=$H101)*((DF$6-$F101+1)/($J101*($J101+1)/2)*$D101))+($K101="custom")*CustCF!CZ101</f>
        <v>0</v>
      </c>
      <c r="DG101" s="95">
        <f>($K101="Bell Curve")*(_xlfn.NORM.DIST(AND(DG$6&gt;=$F101,DG$6&lt;=$H101)*(DG$6-$F101+1),$J101/2,$M101,TRUE)-_xlfn.NORM.DIST(AND(DG$6&gt;=$F101,DG$6&lt;=$H101)*(DF$6-$F101+1),$J101/2,$M101,TRUE))/(1-2*_xlfn.NORM.DIST(0,$J101/2,$M101,TRUE))*$D101+($K101="Steady Growth")*(AND(DG$6&gt;=$F101,DG$6&lt;=$H101)*((DG$6-$F101+1)/($J101*($J101+1)/2)*$D101))+($K101="custom")*CustCF!DA101</f>
        <v>0</v>
      </c>
      <c r="DH101" s="95">
        <f>($K101="Bell Curve")*(_xlfn.NORM.DIST(AND(DH$6&gt;=$F101,DH$6&lt;=$H101)*(DH$6-$F101+1),$J101/2,$M101,TRUE)-_xlfn.NORM.DIST(AND(DH$6&gt;=$F101,DH$6&lt;=$H101)*(DG$6-$F101+1),$J101/2,$M101,TRUE))/(1-2*_xlfn.NORM.DIST(0,$J101/2,$M101,TRUE))*$D101+($K101="Steady Growth")*(AND(DH$6&gt;=$F101,DH$6&lt;=$H101)*((DH$6-$F101+1)/($J101*($J101+1)/2)*$D101))+($K101="custom")*CustCF!DB101</f>
        <v>0</v>
      </c>
      <c r="DI101" s="95">
        <f>($K101="Bell Curve")*(_xlfn.NORM.DIST(AND(DI$6&gt;=$F101,DI$6&lt;=$H101)*(DI$6-$F101+1),$J101/2,$M101,TRUE)-_xlfn.NORM.DIST(AND(DI$6&gt;=$F101,DI$6&lt;=$H101)*(DH$6-$F101+1),$J101/2,$M101,TRUE))/(1-2*_xlfn.NORM.DIST(0,$J101/2,$M101,TRUE))*$D101+($K101="Steady Growth")*(AND(DI$6&gt;=$F101,DI$6&lt;=$H101)*((DI$6-$F101+1)/($J101*($J101+1)/2)*$D101))+($K101="custom")*CustCF!DC101</f>
        <v>0</v>
      </c>
      <c r="DJ101" s="95">
        <f>($K101="Bell Curve")*(_xlfn.NORM.DIST(AND(DJ$6&gt;=$F101,DJ$6&lt;=$H101)*(DJ$6-$F101+1),$J101/2,$M101,TRUE)-_xlfn.NORM.DIST(AND(DJ$6&gt;=$F101,DJ$6&lt;=$H101)*(DI$6-$F101+1),$J101/2,$M101,TRUE))/(1-2*_xlfn.NORM.DIST(0,$J101/2,$M101,TRUE))*$D101+($K101="Steady Growth")*(AND(DJ$6&gt;=$F101,DJ$6&lt;=$H101)*((DJ$6-$F101+1)/($J101*($J101+1)/2)*$D101))+($K101="custom")*CustCF!DD101</f>
        <v>0</v>
      </c>
      <c r="DK101" s="95">
        <f>($K101="Bell Curve")*(_xlfn.NORM.DIST(AND(DK$6&gt;=$F101,DK$6&lt;=$H101)*(DK$6-$F101+1),$J101/2,$M101,TRUE)-_xlfn.NORM.DIST(AND(DK$6&gt;=$F101,DK$6&lt;=$H101)*(DJ$6-$F101+1),$J101/2,$M101,TRUE))/(1-2*_xlfn.NORM.DIST(0,$J101/2,$M101,TRUE))*$D101+($K101="Steady Growth")*(AND(DK$6&gt;=$F101,DK$6&lt;=$H101)*((DK$6-$F101+1)/($J101*($J101+1)/2)*$D101))+($K101="custom")*CustCF!DE101</f>
        <v>0</v>
      </c>
      <c r="DL101" s="95">
        <f>($K101="Bell Curve")*(_xlfn.NORM.DIST(AND(DL$6&gt;=$F101,DL$6&lt;=$H101)*(DL$6-$F101+1),$J101/2,$M101,TRUE)-_xlfn.NORM.DIST(AND(DL$6&gt;=$F101,DL$6&lt;=$H101)*(DK$6-$F101+1),$J101/2,$M101,TRUE))/(1-2*_xlfn.NORM.DIST(0,$J101/2,$M101,TRUE))*$D101+($K101="Steady Growth")*(AND(DL$6&gt;=$F101,DL$6&lt;=$H101)*((DL$6-$F101+1)/($J101*($J101+1)/2)*$D101))+($K101="custom")*CustCF!DF101</f>
        <v>0</v>
      </c>
      <c r="DM101" s="95">
        <f>($K101="Bell Curve")*(_xlfn.NORM.DIST(AND(DM$6&gt;=$F101,DM$6&lt;=$H101)*(DM$6-$F101+1),$J101/2,$M101,TRUE)-_xlfn.NORM.DIST(AND(DM$6&gt;=$F101,DM$6&lt;=$H101)*(DL$6-$F101+1),$J101/2,$M101,TRUE))/(1-2*_xlfn.NORM.DIST(0,$J101/2,$M101,TRUE))*$D101+($K101="Steady Growth")*(AND(DM$6&gt;=$F101,DM$6&lt;=$H101)*((DM$6-$F101+1)/($J101*($J101+1)/2)*$D101))+($K101="custom")*CustCF!DG101</f>
        <v>0</v>
      </c>
      <c r="DN101" s="95">
        <f>($K101="Bell Curve")*(_xlfn.NORM.DIST(AND(DN$6&gt;=$F101,DN$6&lt;=$H101)*(DN$6-$F101+1),$J101/2,$M101,TRUE)-_xlfn.NORM.DIST(AND(DN$6&gt;=$F101,DN$6&lt;=$H101)*(DM$6-$F101+1),$J101/2,$M101,TRUE))/(1-2*_xlfn.NORM.DIST(0,$J101/2,$M101,TRUE))*$D101+($K101="Steady Growth")*(AND(DN$6&gt;=$F101,DN$6&lt;=$H101)*((DN$6-$F101+1)/($J101*($J101+1)/2)*$D101))+($K101="custom")*CustCF!DH101</f>
        <v>0</v>
      </c>
      <c r="DO101" s="95">
        <f>($K101="Bell Curve")*(_xlfn.NORM.DIST(AND(DO$6&gt;=$F101,DO$6&lt;=$H101)*(DO$6-$F101+1),$J101/2,$M101,TRUE)-_xlfn.NORM.DIST(AND(DO$6&gt;=$F101,DO$6&lt;=$H101)*(DN$6-$F101+1),$J101/2,$M101,TRUE))/(1-2*_xlfn.NORM.DIST(0,$J101/2,$M101,TRUE))*$D101+($K101="Steady Growth")*(AND(DO$6&gt;=$F101,DO$6&lt;=$H101)*((DO$6-$F101+1)/($J101*($J101+1)/2)*$D101))+($K101="custom")*CustCF!DI101</f>
        <v>0</v>
      </c>
      <c r="DP101" s="95">
        <f>($K101="Bell Curve")*(_xlfn.NORM.DIST(AND(DP$6&gt;=$F101,DP$6&lt;=$H101)*(DP$6-$F101+1),$J101/2,$M101,TRUE)-_xlfn.NORM.DIST(AND(DP$6&gt;=$F101,DP$6&lt;=$H101)*(DO$6-$F101+1),$J101/2,$M101,TRUE))/(1-2*_xlfn.NORM.DIST(0,$J101/2,$M101,TRUE))*$D101+($K101="Steady Growth")*(AND(DP$6&gt;=$F101,DP$6&lt;=$H101)*((DP$6-$F101+1)/($J101*($J101+1)/2)*$D101))+($K101="custom")*CustCF!DJ101</f>
        <v>0</v>
      </c>
      <c r="DQ101" s="95">
        <f>($K101="Bell Curve")*(_xlfn.NORM.DIST(AND(DQ$6&gt;=$F101,DQ$6&lt;=$H101)*(DQ$6-$F101+1),$J101/2,$M101,TRUE)-_xlfn.NORM.DIST(AND(DQ$6&gt;=$F101,DQ$6&lt;=$H101)*(DP$6-$F101+1),$J101/2,$M101,TRUE))/(1-2*_xlfn.NORM.DIST(0,$J101/2,$M101,TRUE))*$D101+($K101="Steady Growth")*(AND(DQ$6&gt;=$F101,DQ$6&lt;=$H101)*((DQ$6-$F101+1)/($J101*($J101+1)/2)*$D101))+($K101="custom")*CustCF!DK101</f>
        <v>0</v>
      </c>
      <c r="DR101" s="95">
        <f>($K101="Bell Curve")*(_xlfn.NORM.DIST(AND(DR$6&gt;=$F101,DR$6&lt;=$H101)*(DR$6-$F101+1),$J101/2,$M101,TRUE)-_xlfn.NORM.DIST(AND(DR$6&gt;=$F101,DR$6&lt;=$H101)*(DQ$6-$F101+1),$J101/2,$M101,TRUE))/(1-2*_xlfn.NORM.DIST(0,$J101/2,$M101,TRUE))*$D101+($K101="Steady Growth")*(AND(DR$6&gt;=$F101,DR$6&lt;=$H101)*((DR$6-$F101+1)/($J101*($J101+1)/2)*$D101))+($K101="custom")*CustCF!DL101</f>
        <v>0</v>
      </c>
      <c r="DS101" s="95">
        <f>($K101="Bell Curve")*(_xlfn.NORM.DIST(AND(DS$6&gt;=$F101,DS$6&lt;=$H101)*(DS$6-$F101+1),$J101/2,$M101,TRUE)-_xlfn.NORM.DIST(AND(DS$6&gt;=$F101,DS$6&lt;=$H101)*(DR$6-$F101+1),$J101/2,$M101,TRUE))/(1-2*_xlfn.NORM.DIST(0,$J101/2,$M101,TRUE))*$D101+($K101="Steady Growth")*(AND(DS$6&gt;=$F101,DS$6&lt;=$H101)*((DS$6-$F101+1)/($J101*($J101+1)/2)*$D101))+($K101="custom")*CustCF!DM101</f>
        <v>0</v>
      </c>
      <c r="DT101" s="95">
        <f>($K101="Bell Curve")*(_xlfn.NORM.DIST(AND(DT$6&gt;=$F101,DT$6&lt;=$H101)*(DT$6-$F101+1),$J101/2,$M101,TRUE)-_xlfn.NORM.DIST(AND(DT$6&gt;=$F101,DT$6&lt;=$H101)*(DS$6-$F101+1),$J101/2,$M101,TRUE))/(1-2*_xlfn.NORM.DIST(0,$J101/2,$M101,TRUE))*$D101+($K101="Steady Growth")*(AND(DT$6&gt;=$F101,DT$6&lt;=$H101)*((DT$6-$F101+1)/($J101*($J101+1)/2)*$D101))+($K101="custom")*CustCF!DN101</f>
        <v>0</v>
      </c>
      <c r="DU101" s="95">
        <f>($K101="Bell Curve")*(_xlfn.NORM.DIST(AND(DU$6&gt;=$F101,DU$6&lt;=$H101)*(DU$6-$F101+1),$J101/2,$M101,TRUE)-_xlfn.NORM.DIST(AND(DU$6&gt;=$F101,DU$6&lt;=$H101)*(DT$6-$F101+1),$J101/2,$M101,TRUE))/(1-2*_xlfn.NORM.DIST(0,$J101/2,$M101,TRUE))*$D101+($K101="Steady Growth")*(AND(DU$6&gt;=$F101,DU$6&lt;=$H101)*((DU$6-$F101+1)/($J101*($J101+1)/2)*$D101))+($K101="custom")*CustCF!DO101</f>
        <v>0</v>
      </c>
      <c r="DV101" s="95">
        <f>($K101="Bell Curve")*(_xlfn.NORM.DIST(AND(DV$6&gt;=$F101,DV$6&lt;=$H101)*(DV$6-$F101+1),$J101/2,$M101,TRUE)-_xlfn.NORM.DIST(AND(DV$6&gt;=$F101,DV$6&lt;=$H101)*(DU$6-$F101+1),$J101/2,$M101,TRUE))/(1-2*_xlfn.NORM.DIST(0,$J101/2,$M101,TRUE))*$D101+($K101="Steady Growth")*(AND(DV$6&gt;=$F101,DV$6&lt;=$H101)*((DV$6-$F101+1)/($J101*($J101+1)/2)*$D101))+($K101="custom")*CustCF!DP101</f>
        <v>0</v>
      </c>
      <c r="DW101" s="95">
        <f>($K101="Bell Curve")*(_xlfn.NORM.DIST(AND(DW$6&gt;=$F101,DW$6&lt;=$H101)*(DW$6-$F101+1),$J101/2,$M101,TRUE)-_xlfn.NORM.DIST(AND(DW$6&gt;=$F101,DW$6&lt;=$H101)*(DV$6-$F101+1),$J101/2,$M101,TRUE))/(1-2*_xlfn.NORM.DIST(0,$J101/2,$M101,TRUE))*$D101+($K101="Steady Growth")*(AND(DW$6&gt;=$F101,DW$6&lt;=$H101)*((DW$6-$F101+1)/($J101*($J101+1)/2)*$D101))+($K101="custom")*CustCF!DQ101</f>
        <v>0</v>
      </c>
      <c r="DX101" s="95">
        <f>($K101="Bell Curve")*(_xlfn.NORM.DIST(AND(DX$6&gt;=$F101,DX$6&lt;=$H101)*(DX$6-$F101+1),$J101/2,$M101,TRUE)-_xlfn.NORM.DIST(AND(DX$6&gt;=$F101,DX$6&lt;=$H101)*(DW$6-$F101+1),$J101/2,$M101,TRUE))/(1-2*_xlfn.NORM.DIST(0,$J101/2,$M101,TRUE))*$D101+($K101="Steady Growth")*(AND(DX$6&gt;=$F101,DX$6&lt;=$H101)*((DX$6-$F101+1)/($J101*($J101+1)/2)*$D101))+($K101="custom")*CustCF!DR101</f>
        <v>0</v>
      </c>
      <c r="DY101" s="95">
        <f>($K101="Bell Curve")*(_xlfn.NORM.DIST(AND(DY$6&gt;=$F101,DY$6&lt;=$H101)*(DY$6-$F101+1),$J101/2,$M101,TRUE)-_xlfn.NORM.DIST(AND(DY$6&gt;=$F101,DY$6&lt;=$H101)*(DX$6-$F101+1),$J101/2,$M101,TRUE))/(1-2*_xlfn.NORM.DIST(0,$J101/2,$M101,TRUE))*$D101+($K101="Steady Growth")*(AND(DY$6&gt;=$F101,DY$6&lt;=$H101)*((DY$6-$F101+1)/($J101*($J101+1)/2)*$D101))+($K101="custom")*CustCF!DS101</f>
        <v>0</v>
      </c>
      <c r="DZ101" s="95">
        <f>($K101="Bell Curve")*(_xlfn.NORM.DIST(AND(DZ$6&gt;=$F101,DZ$6&lt;=$H101)*(DZ$6-$F101+1),$J101/2,$M101,TRUE)-_xlfn.NORM.DIST(AND(DZ$6&gt;=$F101,DZ$6&lt;=$H101)*(DY$6-$F101+1),$J101/2,$M101,TRUE))/(1-2*_xlfn.NORM.DIST(0,$J101/2,$M101,TRUE))*$D101+($K101="Steady Growth")*(AND(DZ$6&gt;=$F101,DZ$6&lt;=$H101)*((DZ$6-$F101+1)/($J101*($J101+1)/2)*$D101))+($K101="custom")*CustCF!DT101</f>
        <v>0</v>
      </c>
      <c r="EA101" s="95">
        <f>($K101="Bell Curve")*(_xlfn.NORM.DIST(AND(EA$6&gt;=$F101,EA$6&lt;=$H101)*(EA$6-$F101+1),$J101/2,$M101,TRUE)-_xlfn.NORM.DIST(AND(EA$6&gt;=$F101,EA$6&lt;=$H101)*(DZ$6-$F101+1),$J101/2,$M101,TRUE))/(1-2*_xlfn.NORM.DIST(0,$J101/2,$M101,TRUE))*$D101+($K101="Steady Growth")*(AND(EA$6&gt;=$F101,EA$6&lt;=$H101)*((EA$6-$F101+1)/($J101*($J101+1)/2)*$D101))+($K101="custom")*CustCF!DU101</f>
        <v>0</v>
      </c>
      <c r="EB101" s="95">
        <f>($K101="Bell Curve")*(_xlfn.NORM.DIST(AND(EB$6&gt;=$F101,EB$6&lt;=$H101)*(EB$6-$F101+1),$J101/2,$M101,TRUE)-_xlfn.NORM.DIST(AND(EB$6&gt;=$F101,EB$6&lt;=$H101)*(EA$6-$F101+1),$J101/2,$M101,TRUE))/(1-2*_xlfn.NORM.DIST(0,$J101/2,$M101,TRUE))*$D101+($K101="Steady Growth")*(AND(EB$6&gt;=$F101,EB$6&lt;=$H101)*((EB$6-$F101+1)/($J101*($J101+1)/2)*$D101))+($K101="custom")*CustCF!DV101</f>
        <v>0</v>
      </c>
      <c r="EC101" s="95">
        <f>($K101="Bell Curve")*(_xlfn.NORM.DIST(AND(EC$6&gt;=$F101,EC$6&lt;=$H101)*(EC$6-$F101+1),$J101/2,$M101,TRUE)-_xlfn.NORM.DIST(AND(EC$6&gt;=$F101,EC$6&lt;=$H101)*(EB$6-$F101+1),$J101/2,$M101,TRUE))/(1-2*_xlfn.NORM.DIST(0,$J101/2,$M101,TRUE))*$D101+($K101="Steady Growth")*(AND(EC$6&gt;=$F101,EC$6&lt;=$H101)*((EC$6-$F101+1)/($J101*($J101+1)/2)*$D101))+($K101="custom")*CustCF!DW101</f>
        <v>0</v>
      </c>
      <c r="ED101" s="95">
        <f>($K101="Bell Curve")*(_xlfn.NORM.DIST(AND(ED$6&gt;=$F101,ED$6&lt;=$H101)*(ED$6-$F101+1),$J101/2,$M101,TRUE)-_xlfn.NORM.DIST(AND(ED$6&gt;=$F101,ED$6&lt;=$H101)*(EC$6-$F101+1),$J101/2,$M101,TRUE))/(1-2*_xlfn.NORM.DIST(0,$J101/2,$M101,TRUE))*$D101+($K101="Steady Growth")*(AND(ED$6&gt;=$F101,ED$6&lt;=$H101)*((ED$6-$F101+1)/($J101*($J101+1)/2)*$D101))+($K101="custom")*CustCF!DX101</f>
        <v>0</v>
      </c>
      <c r="EE101" s="95">
        <f>($K101="Bell Curve")*(_xlfn.NORM.DIST(AND(EE$6&gt;=$F101,EE$6&lt;=$H101)*(EE$6-$F101+1),$J101/2,$M101,TRUE)-_xlfn.NORM.DIST(AND(EE$6&gt;=$F101,EE$6&lt;=$H101)*(ED$6-$F101+1),$J101/2,$M101,TRUE))/(1-2*_xlfn.NORM.DIST(0,$J101/2,$M101,TRUE))*$D101+($K101="Steady Growth")*(AND(EE$6&gt;=$F101,EE$6&lt;=$H101)*((EE$6-$F101+1)/($J101*($J101+1)/2)*$D101))+($K101="custom")*CustCF!DY101</f>
        <v>0</v>
      </c>
      <c r="EF101" s="95">
        <f>($K101="Bell Curve")*(_xlfn.NORM.DIST(AND(EF$6&gt;=$F101,EF$6&lt;=$H101)*(EF$6-$F101+1),$J101/2,$M101,TRUE)-_xlfn.NORM.DIST(AND(EF$6&gt;=$F101,EF$6&lt;=$H101)*(EE$6-$F101+1),$J101/2,$M101,TRUE))/(1-2*_xlfn.NORM.DIST(0,$J101/2,$M101,TRUE))*$D101+($K101="Steady Growth")*(AND(EF$6&gt;=$F101,EF$6&lt;=$H101)*((EF$6-$F101+1)/($J101*($J101+1)/2)*$D101))+($K101="custom")*CustCF!DZ101</f>
        <v>0</v>
      </c>
      <c r="EG101" s="95">
        <f>($K101="Bell Curve")*(_xlfn.NORM.DIST(AND(EG$6&gt;=$F101,EG$6&lt;=$H101)*(EG$6-$F101+1),$J101/2,$M101,TRUE)-_xlfn.NORM.DIST(AND(EG$6&gt;=$F101,EG$6&lt;=$H101)*(EF$6-$F101+1),$J101/2,$M101,TRUE))/(1-2*_xlfn.NORM.DIST(0,$J101/2,$M101,TRUE))*$D101+($K101="Steady Growth")*(AND(EG$6&gt;=$F101,EG$6&lt;=$H101)*((EG$6-$F101+1)/($J101*($J101+1)/2)*$D101))+($K101="custom")*CustCF!EA101</f>
        <v>0</v>
      </c>
      <c r="EH101" s="95">
        <f>($K101="Bell Curve")*(_xlfn.NORM.DIST(AND(EH$6&gt;=$F101,EH$6&lt;=$H101)*(EH$6-$F101+1),$J101/2,$M101,TRUE)-_xlfn.NORM.DIST(AND(EH$6&gt;=$F101,EH$6&lt;=$H101)*(EG$6-$F101+1),$J101/2,$M101,TRUE))/(1-2*_xlfn.NORM.DIST(0,$J101/2,$M101,TRUE))*$D101+($K101="Steady Growth")*(AND(EH$6&gt;=$F101,EH$6&lt;=$H101)*((EH$6-$F101+1)/($J101*($J101+1)/2)*$D101))+($K101="custom")*CustCF!EB101</f>
        <v>0</v>
      </c>
      <c r="EI101" s="95">
        <f>($K101="Bell Curve")*(_xlfn.NORM.DIST(AND(EI$6&gt;=$F101,EI$6&lt;=$H101)*(EI$6-$F101+1),$J101/2,$M101,TRUE)-_xlfn.NORM.DIST(AND(EI$6&gt;=$F101,EI$6&lt;=$H101)*(EH$6-$F101+1),$J101/2,$M101,TRUE))/(1-2*_xlfn.NORM.DIST(0,$J101/2,$M101,TRUE))*$D101+($K101="Steady Growth")*(AND(EI$6&gt;=$F101,EI$6&lt;=$H101)*((EI$6-$F101+1)/($J101*($J101+1)/2)*$D101))+($K101="custom")*CustCF!EC101</f>
        <v>0</v>
      </c>
      <c r="EJ101" s="95">
        <f>($K101="Bell Curve")*(_xlfn.NORM.DIST(AND(EJ$6&gt;=$F101,EJ$6&lt;=$H101)*(EJ$6-$F101+1),$J101/2,$M101,TRUE)-_xlfn.NORM.DIST(AND(EJ$6&gt;=$F101,EJ$6&lt;=$H101)*(EI$6-$F101+1),$J101/2,$M101,TRUE))/(1-2*_xlfn.NORM.DIST(0,$J101/2,$M101,TRUE))*$D101+($K101="Steady Growth")*(AND(EJ$6&gt;=$F101,EJ$6&lt;=$H101)*((EJ$6-$F101+1)/($J101*($J101+1)/2)*$D101))+($K101="custom")*CustCF!ED101</f>
        <v>0</v>
      </c>
      <c r="EK101" s="95">
        <f>($K101="Bell Curve")*(_xlfn.NORM.DIST(AND(EK$6&gt;=$F101,EK$6&lt;=$H101)*(EK$6-$F101+1),$J101/2,$M101,TRUE)-_xlfn.NORM.DIST(AND(EK$6&gt;=$F101,EK$6&lt;=$H101)*(EJ$6-$F101+1),$J101/2,$M101,TRUE))/(1-2*_xlfn.NORM.DIST(0,$J101/2,$M101,TRUE))*$D101+($K101="Steady Growth")*(AND(EK$6&gt;=$F101,EK$6&lt;=$H101)*((EK$6-$F101+1)/($J101*($J101+1)/2)*$D101))+($K101="custom")*CustCF!EE101</f>
        <v>0</v>
      </c>
      <c r="EL101" s="95">
        <f>($K101="Bell Curve")*(_xlfn.NORM.DIST(AND(EL$6&gt;=$F101,EL$6&lt;=$H101)*(EL$6-$F101+1),$J101/2,$M101,TRUE)-_xlfn.NORM.DIST(AND(EL$6&gt;=$F101,EL$6&lt;=$H101)*(EK$6-$F101+1),$J101/2,$M101,TRUE))/(1-2*_xlfn.NORM.DIST(0,$J101/2,$M101,TRUE))*$D101+($K101="Steady Growth")*(AND(EL$6&gt;=$F101,EL$6&lt;=$H101)*((EL$6-$F101+1)/($J101*($J101+1)/2)*$D101))+($K101="custom")*CustCF!EF101</f>
        <v>0</v>
      </c>
      <c r="EM101" s="95">
        <f>($K101="Bell Curve")*(_xlfn.NORM.DIST(AND(EM$6&gt;=$F101,EM$6&lt;=$H101)*(EM$6-$F101+1),$J101/2,$M101,TRUE)-_xlfn.NORM.DIST(AND(EM$6&gt;=$F101,EM$6&lt;=$H101)*(EL$6-$F101+1),$J101/2,$M101,TRUE))/(1-2*_xlfn.NORM.DIST(0,$J101/2,$M101,TRUE))*$D101+($K101="Steady Growth")*(AND(EM$6&gt;=$F101,EM$6&lt;=$H101)*((EM$6-$F101+1)/($J101*($J101+1)/2)*$D101))+($K101="custom")*CustCF!EG101</f>
        <v>0</v>
      </c>
      <c r="EN101" s="95">
        <f>($K101="Bell Curve")*(_xlfn.NORM.DIST(AND(EN$6&gt;=$F101,EN$6&lt;=$H101)*(EN$6-$F101+1),$J101/2,$M101,TRUE)-_xlfn.NORM.DIST(AND(EN$6&gt;=$F101,EN$6&lt;=$H101)*(EM$6-$F101+1),$J101/2,$M101,TRUE))/(1-2*_xlfn.NORM.DIST(0,$J101/2,$M101,TRUE))*$D101+($K101="Steady Growth")*(AND(EN$6&gt;=$F101,EN$6&lt;=$H101)*((EN$6-$F101+1)/($J101*($J101+1)/2)*$D101))+($K101="custom")*CustCF!EH101</f>
        <v>0</v>
      </c>
      <c r="EO101" s="95">
        <f>($K101="Bell Curve")*(_xlfn.NORM.DIST(AND(EO$6&gt;=$F101,EO$6&lt;=$H101)*(EO$6-$F101+1),$J101/2,$M101,TRUE)-_xlfn.NORM.DIST(AND(EO$6&gt;=$F101,EO$6&lt;=$H101)*(EN$6-$F101+1),$J101/2,$M101,TRUE))/(1-2*_xlfn.NORM.DIST(0,$J101/2,$M101,TRUE))*$D101+($K101="Steady Growth")*(AND(EO$6&gt;=$F101,EO$6&lt;=$H101)*((EO$6-$F101+1)/($J101*($J101+1)/2)*$D101))+($K101="custom")*CustCF!EI101</f>
        <v>0</v>
      </c>
      <c r="EP101" s="95">
        <f>($K101="Bell Curve")*(_xlfn.NORM.DIST(AND(EP$6&gt;=$F101,EP$6&lt;=$H101)*(EP$6-$F101+1),$J101/2,$M101,TRUE)-_xlfn.NORM.DIST(AND(EP$6&gt;=$F101,EP$6&lt;=$H101)*(EO$6-$F101+1),$J101/2,$M101,TRUE))/(1-2*_xlfn.NORM.DIST(0,$J101/2,$M101,TRUE))*$D101+($K101="Steady Growth")*(AND(EP$6&gt;=$F101,EP$6&lt;=$H101)*((EP$6-$F101+1)/($J101*($J101+1)/2)*$D101))+($K101="custom")*CustCF!EJ101</f>
        <v>0</v>
      </c>
      <c r="EQ101" s="95">
        <f>($K101="Bell Curve")*(_xlfn.NORM.DIST(AND(EQ$6&gt;=$F101,EQ$6&lt;=$H101)*(EQ$6-$F101+1),$J101/2,$M101,TRUE)-_xlfn.NORM.DIST(AND(EQ$6&gt;=$F101,EQ$6&lt;=$H101)*(EP$6-$F101+1),$J101/2,$M101,TRUE))/(1-2*_xlfn.NORM.DIST(0,$J101/2,$M101,TRUE))*$D101+($K101="Steady Growth")*(AND(EQ$6&gt;=$F101,EQ$6&lt;=$H101)*((EQ$6-$F101+1)/($J101*($J101+1)/2)*$D101))+($K101="custom")*CustCF!EK101</f>
        <v>0</v>
      </c>
      <c r="ER101" s="95">
        <f>($K101="Bell Curve")*(_xlfn.NORM.DIST(AND(ER$6&gt;=$F101,ER$6&lt;=$H101)*(ER$6-$F101+1),$J101/2,$M101,TRUE)-_xlfn.NORM.DIST(AND(ER$6&gt;=$F101,ER$6&lt;=$H101)*(EQ$6-$F101+1),$J101/2,$M101,TRUE))/(1-2*_xlfn.NORM.DIST(0,$J101/2,$M101,TRUE))*$D101+($K101="Steady Growth")*(AND(ER$6&gt;=$F101,ER$6&lt;=$H101)*((ER$6-$F101+1)/($J101*($J101+1)/2)*$D101))+($K101="custom")*CustCF!EL101</f>
        <v>0</v>
      </c>
      <c r="ES101" s="95">
        <f>($K101="Bell Curve")*(_xlfn.NORM.DIST(AND(ES$6&gt;=$F101,ES$6&lt;=$H101)*(ES$6-$F101+1),$J101/2,$M101,TRUE)-_xlfn.NORM.DIST(AND(ES$6&gt;=$F101,ES$6&lt;=$H101)*(ER$6-$F101+1),$J101/2,$M101,TRUE))/(1-2*_xlfn.NORM.DIST(0,$J101/2,$M101,TRUE))*$D101+($K101="Steady Growth")*(AND(ES$6&gt;=$F101,ES$6&lt;=$H101)*((ES$6-$F101+1)/($J101*($J101+1)/2)*$D101))+($K101="custom")*CustCF!EM101</f>
        <v>0</v>
      </c>
      <c r="ET101" s="95">
        <f>($K101="Bell Curve")*(_xlfn.NORM.DIST(AND(ET$6&gt;=$F101,ET$6&lt;=$H101)*(ET$6-$F101+1),$J101/2,$M101,TRUE)-_xlfn.NORM.DIST(AND(ET$6&gt;=$F101,ET$6&lt;=$H101)*(ES$6-$F101+1),$J101/2,$M101,TRUE))/(1-2*_xlfn.NORM.DIST(0,$J101/2,$M101,TRUE))*$D101+($K101="Steady Growth")*(AND(ET$6&gt;=$F101,ET$6&lt;=$H101)*((ET$6-$F101+1)/($J101*($J101+1)/2)*$D101))+($K101="custom")*CustCF!EN101</f>
        <v>0</v>
      </c>
      <c r="EU101" s="95">
        <f>($K101="Bell Curve")*(_xlfn.NORM.DIST(AND(EU$6&gt;=$F101,EU$6&lt;=$H101)*(EU$6-$F101+1),$J101/2,$M101,TRUE)-_xlfn.NORM.DIST(AND(EU$6&gt;=$F101,EU$6&lt;=$H101)*(ET$6-$F101+1),$J101/2,$M101,TRUE))/(1-2*_xlfn.NORM.DIST(0,$J101/2,$M101,TRUE))*$D101+($K101="Steady Growth")*(AND(EU$6&gt;=$F101,EU$6&lt;=$H101)*((EU$6-$F101+1)/($J101*($J101+1)/2)*$D101))+($K101="custom")*CustCF!EO101</f>
        <v>0</v>
      </c>
      <c r="EV101" s="95">
        <f>($K101="Bell Curve")*(_xlfn.NORM.DIST(AND(EV$6&gt;=$F101,EV$6&lt;=$H101)*(EV$6-$F101+1),$J101/2,$M101,TRUE)-_xlfn.NORM.DIST(AND(EV$6&gt;=$F101,EV$6&lt;=$H101)*(EU$6-$F101+1),$J101/2,$M101,TRUE))/(1-2*_xlfn.NORM.DIST(0,$J101/2,$M101,TRUE))*$D101+($K101="Steady Growth")*(AND(EV$6&gt;=$F101,EV$6&lt;=$H101)*((EV$6-$F101+1)/($J101*($J101+1)/2)*$D101))+($K101="custom")*CustCF!EP101</f>
        <v>0</v>
      </c>
      <c r="EW101" s="95">
        <f>($K101="Bell Curve")*(_xlfn.NORM.DIST(AND(EW$6&gt;=$F101,EW$6&lt;=$H101)*(EW$6-$F101+1),$J101/2,$M101,TRUE)-_xlfn.NORM.DIST(AND(EW$6&gt;=$F101,EW$6&lt;=$H101)*(EV$6-$F101+1),$J101/2,$M101,TRUE))/(1-2*_xlfn.NORM.DIST(0,$J101/2,$M101,TRUE))*$D101+($K101="Steady Growth")*(AND(EW$6&gt;=$F101,EW$6&lt;=$H101)*((EW$6-$F101+1)/($J101*($J101+1)/2)*$D101))+($K101="custom")*CustCF!EQ101</f>
        <v>0</v>
      </c>
      <c r="EX101" s="95">
        <f>($K101="Bell Curve")*(_xlfn.NORM.DIST(AND(EX$6&gt;=$F101,EX$6&lt;=$H101)*(EX$6-$F101+1),$J101/2,$M101,TRUE)-_xlfn.NORM.DIST(AND(EX$6&gt;=$F101,EX$6&lt;=$H101)*(EW$6-$F101+1),$J101/2,$M101,TRUE))/(1-2*_xlfn.NORM.DIST(0,$J101/2,$M101,TRUE))*$D101+($K101="Steady Growth")*(AND(EX$6&gt;=$F101,EX$6&lt;=$H101)*((EX$6-$F101+1)/($J101*($J101+1)/2)*$D101))+($K101="custom")*CustCF!ER101</f>
        <v>0</v>
      </c>
      <c r="EY101" s="95">
        <f>($K101="Bell Curve")*(_xlfn.NORM.DIST(AND(EY$6&gt;=$F101,EY$6&lt;=$H101)*(EY$6-$F101+1),$J101/2,$M101,TRUE)-_xlfn.NORM.DIST(AND(EY$6&gt;=$F101,EY$6&lt;=$H101)*(EX$6-$F101+1),$J101/2,$M101,TRUE))/(1-2*_xlfn.NORM.DIST(0,$J101/2,$M101,TRUE))*$D101+($K101="Steady Growth")*(AND(EY$6&gt;=$F101,EY$6&lt;=$H101)*((EY$6-$F101+1)/($J101*($J101+1)/2)*$D101))+($K101="custom")*CustCF!ES101</f>
        <v>0</v>
      </c>
      <c r="EZ101" s="95">
        <f>($K101="Bell Curve")*(_xlfn.NORM.DIST(AND(EZ$6&gt;=$F101,EZ$6&lt;=$H101)*(EZ$6-$F101+1),$J101/2,$M101,TRUE)-_xlfn.NORM.DIST(AND(EZ$6&gt;=$F101,EZ$6&lt;=$H101)*(EY$6-$F101+1),$J101/2,$M101,TRUE))/(1-2*_xlfn.NORM.DIST(0,$J101/2,$M101,TRUE))*$D101+($K101="Steady Growth")*(AND(EZ$6&gt;=$F101,EZ$6&lt;=$H101)*((EZ$6-$F101+1)/($J101*($J101+1)/2)*$D101))+($K101="custom")*CustCF!ET101</f>
        <v>0</v>
      </c>
      <c r="FA101" s="95">
        <f>($K101="Bell Curve")*(_xlfn.NORM.DIST(AND(FA$6&gt;=$F101,FA$6&lt;=$H101)*(FA$6-$F101+1),$J101/2,$M101,TRUE)-_xlfn.NORM.DIST(AND(FA$6&gt;=$F101,FA$6&lt;=$H101)*(EZ$6-$F101+1),$J101/2,$M101,TRUE))/(1-2*_xlfn.NORM.DIST(0,$J101/2,$M101,TRUE))*$D101+($K101="Steady Growth")*(AND(FA$6&gt;=$F101,FA$6&lt;=$H101)*((FA$6-$F101+1)/($J101*($J101+1)/2)*$D101))+($K101="custom")*CustCF!EU101</f>
        <v>0</v>
      </c>
      <c r="FB101" s="95">
        <f>($K101="Bell Curve")*(_xlfn.NORM.DIST(AND(FB$6&gt;=$F101,FB$6&lt;=$H101)*(FB$6-$F101+1),$J101/2,$M101,TRUE)-_xlfn.NORM.DIST(AND(FB$6&gt;=$F101,FB$6&lt;=$H101)*(FA$6-$F101+1),$J101/2,$M101,TRUE))/(1-2*_xlfn.NORM.DIST(0,$J101/2,$M101,TRUE))*$D101+($K101="Steady Growth")*(AND(FB$6&gt;=$F101,FB$6&lt;=$H101)*((FB$6-$F101+1)/($J101*($J101+1)/2)*$D101))+($K101="custom")*CustCF!EV101</f>
        <v>0</v>
      </c>
      <c r="FC101" s="95">
        <f>($K101="Bell Curve")*(_xlfn.NORM.DIST(AND(FC$6&gt;=$F101,FC$6&lt;=$H101)*(FC$6-$F101+1),$J101/2,$M101,TRUE)-_xlfn.NORM.DIST(AND(FC$6&gt;=$F101,FC$6&lt;=$H101)*(FB$6-$F101+1),$J101/2,$M101,TRUE))/(1-2*_xlfn.NORM.DIST(0,$J101/2,$M101,TRUE))*$D101+($K101="Steady Growth")*(AND(FC$6&gt;=$F101,FC$6&lt;=$H101)*((FC$6-$F101+1)/($J101*($J101+1)/2)*$D101))+($K101="custom")*CustCF!EW101</f>
        <v>0</v>
      </c>
      <c r="FD101" s="95">
        <f>($K101="Bell Curve")*(_xlfn.NORM.DIST(AND(FD$6&gt;=$F101,FD$6&lt;=$H101)*(FD$6-$F101+1),$J101/2,$M101,TRUE)-_xlfn.NORM.DIST(AND(FD$6&gt;=$F101,FD$6&lt;=$H101)*(FC$6-$F101+1),$J101/2,$M101,TRUE))/(1-2*_xlfn.NORM.DIST(0,$J101/2,$M101,TRUE))*$D101+($K101="Steady Growth")*(AND(FD$6&gt;=$F101,FD$6&lt;=$H101)*((FD$6-$F101+1)/($J101*($J101+1)/2)*$D101))+($K101="custom")*CustCF!EX101</f>
        <v>0</v>
      </c>
      <c r="FE101" s="95">
        <f>($K101="Bell Curve")*(_xlfn.NORM.DIST(AND(FE$6&gt;=$F101,FE$6&lt;=$H101)*(FE$6-$F101+1),$J101/2,$M101,TRUE)-_xlfn.NORM.DIST(AND(FE$6&gt;=$F101,FE$6&lt;=$H101)*(FD$6-$F101+1),$J101/2,$M101,TRUE))/(1-2*_xlfn.NORM.DIST(0,$J101/2,$M101,TRUE))*$D101+($K101="Steady Growth")*(AND(FE$6&gt;=$F101,FE$6&lt;=$H101)*((FE$6-$F101+1)/($J101*($J101+1)/2)*$D101))+($K101="custom")*CustCF!EY101</f>
        <v>0</v>
      </c>
      <c r="FF101" s="95">
        <f>($K101="Bell Curve")*(_xlfn.NORM.DIST(AND(FF$6&gt;=$F101,FF$6&lt;=$H101)*(FF$6-$F101+1),$J101/2,$M101,TRUE)-_xlfn.NORM.DIST(AND(FF$6&gt;=$F101,FF$6&lt;=$H101)*(FE$6-$F101+1),$J101/2,$M101,TRUE))/(1-2*_xlfn.NORM.DIST(0,$J101/2,$M101,TRUE))*$D101+($K101="Steady Growth")*(AND(FF$6&gt;=$F101,FF$6&lt;=$H101)*((FF$6-$F101+1)/($J101*($J101+1)/2)*$D101))+($K101="custom")*CustCF!EZ101</f>
        <v>0</v>
      </c>
      <c r="FG101" s="95">
        <f>($K101="Bell Curve")*(_xlfn.NORM.DIST(AND(FG$6&gt;=$F101,FG$6&lt;=$H101)*(FG$6-$F101+1),$J101/2,$M101,TRUE)-_xlfn.NORM.DIST(AND(FG$6&gt;=$F101,FG$6&lt;=$H101)*(FF$6-$F101+1),$J101/2,$M101,TRUE))/(1-2*_xlfn.NORM.DIST(0,$J101/2,$M101,TRUE))*$D101+($K101="Steady Growth")*(AND(FG$6&gt;=$F101,FG$6&lt;=$H101)*((FG$6-$F101+1)/($J101*($J101+1)/2)*$D101))+($K101="custom")*CustCF!FA101</f>
        <v>0</v>
      </c>
      <c r="FH101" s="95">
        <f>($K101="Bell Curve")*(_xlfn.NORM.DIST(AND(FH$6&gt;=$F101,FH$6&lt;=$H101)*(FH$6-$F101+1),$J101/2,$M101,TRUE)-_xlfn.NORM.DIST(AND(FH$6&gt;=$F101,FH$6&lt;=$H101)*(FG$6-$F101+1),$J101/2,$M101,TRUE))/(1-2*_xlfn.NORM.DIST(0,$J101/2,$M101,TRUE))*$D101+($K101="Steady Growth")*(AND(FH$6&gt;=$F101,FH$6&lt;=$H101)*((FH$6-$F101+1)/($J101*($J101+1)/2)*$D101))+($K101="custom")*CustCF!FB101</f>
        <v>0</v>
      </c>
      <c r="FI101" s="95">
        <f>($K101="Bell Curve")*(_xlfn.NORM.DIST(AND(FI$6&gt;=$F101,FI$6&lt;=$H101)*(FI$6-$F101+1),$J101/2,$M101,TRUE)-_xlfn.NORM.DIST(AND(FI$6&gt;=$F101,FI$6&lt;=$H101)*(FH$6-$F101+1),$J101/2,$M101,TRUE))/(1-2*_xlfn.NORM.DIST(0,$J101/2,$M101,TRUE))*$D101+($K101="Steady Growth")*(AND(FI$6&gt;=$F101,FI$6&lt;=$H101)*((FI$6-$F101+1)/($J101*($J101+1)/2)*$D101))+($K101="custom")*CustCF!FC101</f>
        <v>0</v>
      </c>
      <c r="FJ101" s="95">
        <f>($K101="Bell Curve")*(_xlfn.NORM.DIST(AND(FJ$6&gt;=$F101,FJ$6&lt;=$H101)*(FJ$6-$F101+1),$J101/2,$M101,TRUE)-_xlfn.NORM.DIST(AND(FJ$6&gt;=$F101,FJ$6&lt;=$H101)*(FI$6-$F101+1),$J101/2,$M101,TRUE))/(1-2*_xlfn.NORM.DIST(0,$J101/2,$M101,TRUE))*$D101+($K101="Steady Growth")*(AND(FJ$6&gt;=$F101,FJ$6&lt;=$H101)*((FJ$6-$F101+1)/($J101*($J101+1)/2)*$D101))+($K101="custom")*CustCF!FD101</f>
        <v>0</v>
      </c>
      <c r="FK101" s="95">
        <f>($K101="Bell Curve")*(_xlfn.NORM.DIST(AND(FK$6&gt;=$F101,FK$6&lt;=$H101)*(FK$6-$F101+1),$J101/2,$M101,TRUE)-_xlfn.NORM.DIST(AND(FK$6&gt;=$F101,FK$6&lt;=$H101)*(FJ$6-$F101+1),$J101/2,$M101,TRUE))/(1-2*_xlfn.NORM.DIST(0,$J101/2,$M101,TRUE))*$D101+($K101="Steady Growth")*(AND(FK$6&gt;=$F101,FK$6&lt;=$H101)*((FK$6-$F101+1)/($J101*($J101+1)/2)*$D101))+($K101="custom")*CustCF!FE101</f>
        <v>0</v>
      </c>
      <c r="FL101" s="95">
        <f>($K101="Bell Curve")*(_xlfn.NORM.DIST(AND(FL$6&gt;=$F101,FL$6&lt;=$H101)*(FL$6-$F101+1),$J101/2,$M101,TRUE)-_xlfn.NORM.DIST(AND(FL$6&gt;=$F101,FL$6&lt;=$H101)*(FK$6-$F101+1),$J101/2,$M101,TRUE))/(1-2*_xlfn.NORM.DIST(0,$J101/2,$M101,TRUE))*$D101+($K101="Steady Growth")*(AND(FL$6&gt;=$F101,FL$6&lt;=$H101)*((FL$6-$F101+1)/($J101*($J101+1)/2)*$D101))+($K101="custom")*CustCF!FF101</f>
        <v>0</v>
      </c>
      <c r="FM101" s="95">
        <f>($K101="Bell Curve")*(_xlfn.NORM.DIST(AND(FM$6&gt;=$F101,FM$6&lt;=$H101)*(FM$6-$F101+1),$J101/2,$M101,TRUE)-_xlfn.NORM.DIST(AND(FM$6&gt;=$F101,FM$6&lt;=$H101)*(FL$6-$F101+1),$J101/2,$M101,TRUE))/(1-2*_xlfn.NORM.DIST(0,$J101/2,$M101,TRUE))*$D101+($K101="Steady Growth")*(AND(FM$6&gt;=$F101,FM$6&lt;=$H101)*((FM$6-$F101+1)/($J101*($J101+1)/2)*$D101))+($K101="custom")*CustCF!FG101</f>
        <v>0</v>
      </c>
      <c r="FN101" s="95">
        <f>($K101="Bell Curve")*(_xlfn.NORM.DIST(AND(FN$6&gt;=$F101,FN$6&lt;=$H101)*(FN$6-$F101+1),$J101/2,$M101,TRUE)-_xlfn.NORM.DIST(AND(FN$6&gt;=$F101,FN$6&lt;=$H101)*(FM$6-$F101+1),$J101/2,$M101,TRUE))/(1-2*_xlfn.NORM.DIST(0,$J101/2,$M101,TRUE))*$D101+($K101="Steady Growth")*(AND(FN$6&gt;=$F101,FN$6&lt;=$H101)*((FN$6-$F101+1)/($J101*($J101+1)/2)*$D101))+($K101="custom")*CustCF!FH101</f>
        <v>0</v>
      </c>
      <c r="FO101" s="95">
        <f>($K101="Bell Curve")*(_xlfn.NORM.DIST(AND(FO$6&gt;=$F101,FO$6&lt;=$H101)*(FO$6-$F101+1),$J101/2,$M101,TRUE)-_xlfn.NORM.DIST(AND(FO$6&gt;=$F101,FO$6&lt;=$H101)*(FN$6-$F101+1),$J101/2,$M101,TRUE))/(1-2*_xlfn.NORM.DIST(0,$J101/2,$M101,TRUE))*$D101+($K101="Steady Growth")*(AND(FO$6&gt;=$F101,FO$6&lt;=$H101)*((FO$6-$F101+1)/($J101*($J101+1)/2)*$D101))+($K101="custom")*CustCF!FI101</f>
        <v>0</v>
      </c>
      <c r="FP101" s="95">
        <f>($K101="Bell Curve")*(_xlfn.NORM.DIST(AND(FP$6&gt;=$F101,FP$6&lt;=$H101)*(FP$6-$F101+1),$J101/2,$M101,TRUE)-_xlfn.NORM.DIST(AND(FP$6&gt;=$F101,FP$6&lt;=$H101)*(FO$6-$F101+1),$J101/2,$M101,TRUE))/(1-2*_xlfn.NORM.DIST(0,$J101/2,$M101,TRUE))*$D101+($K101="Steady Growth")*(AND(FP$6&gt;=$F101,FP$6&lt;=$H101)*((FP$6-$F101+1)/($J101*($J101+1)/2)*$D101))+($K101="custom")*CustCF!FJ101</f>
        <v>0</v>
      </c>
      <c r="FQ101" s="95">
        <f>($K101="Bell Curve")*(_xlfn.NORM.DIST(AND(FQ$6&gt;=$F101,FQ$6&lt;=$H101)*(FQ$6-$F101+1),$J101/2,$M101,TRUE)-_xlfn.NORM.DIST(AND(FQ$6&gt;=$F101,FQ$6&lt;=$H101)*(FP$6-$F101+1),$J101/2,$M101,TRUE))/(1-2*_xlfn.NORM.DIST(0,$J101/2,$M101,TRUE))*$D101+($K101="Steady Growth")*(AND(FQ$6&gt;=$F101,FQ$6&lt;=$H101)*((FQ$6-$F101+1)/($J101*($J101+1)/2)*$D101))+($K101="custom")*CustCF!FK101</f>
        <v>0</v>
      </c>
      <c r="FR101" s="95">
        <f>($K101="Bell Curve")*(_xlfn.NORM.DIST(AND(FR$6&gt;=$F101,FR$6&lt;=$H101)*(FR$6-$F101+1),$J101/2,$M101,TRUE)-_xlfn.NORM.DIST(AND(FR$6&gt;=$F101,FR$6&lt;=$H101)*(FQ$6-$F101+1),$J101/2,$M101,TRUE))/(1-2*_xlfn.NORM.DIST(0,$J101/2,$M101,TRUE))*$D101+($K101="Steady Growth")*(AND(FR$6&gt;=$F101,FR$6&lt;=$H101)*((FR$6-$F101+1)/($J101*($J101+1)/2)*$D101))+($K101="custom")*CustCF!FL101</f>
        <v>0</v>
      </c>
      <c r="FS101" s="95">
        <f>($K101="Bell Curve")*(_xlfn.NORM.DIST(AND(FS$6&gt;=$F101,FS$6&lt;=$H101)*(FS$6-$F101+1),$J101/2,$M101,TRUE)-_xlfn.NORM.DIST(AND(FS$6&gt;=$F101,FS$6&lt;=$H101)*(FR$6-$F101+1),$J101/2,$M101,TRUE))/(1-2*_xlfn.NORM.DIST(0,$J101/2,$M101,TRUE))*$D101+($K101="Steady Growth")*(AND(FS$6&gt;=$F101,FS$6&lt;=$H101)*((FS$6-$F101+1)/($J101*($J101+1)/2)*$D101))+($K101="custom")*CustCF!FM101</f>
        <v>0</v>
      </c>
      <c r="FT101" s="95">
        <f>($K101="Bell Curve")*(_xlfn.NORM.DIST(AND(FT$6&gt;=$F101,FT$6&lt;=$H101)*(FT$6-$F101+1),$J101/2,$M101,TRUE)-_xlfn.NORM.DIST(AND(FT$6&gt;=$F101,FT$6&lt;=$H101)*(FS$6-$F101+1),$J101/2,$M101,TRUE))/(1-2*_xlfn.NORM.DIST(0,$J101/2,$M101,TRUE))*$D101+($K101="Steady Growth")*(AND(FT$6&gt;=$F101,FT$6&lt;=$H101)*((FT$6-$F101+1)/($J101*($J101+1)/2)*$D101))+($K101="custom")*CustCF!FN101</f>
        <v>0</v>
      </c>
      <c r="FU101" s="95">
        <f>($K101="Bell Curve")*(_xlfn.NORM.DIST(AND(FU$6&gt;=$F101,FU$6&lt;=$H101)*(FU$6-$F101+1),$J101/2,$M101,TRUE)-_xlfn.NORM.DIST(AND(FU$6&gt;=$F101,FU$6&lt;=$H101)*(FT$6-$F101+1),$J101/2,$M101,TRUE))/(1-2*_xlfn.NORM.DIST(0,$J101/2,$M101,TRUE))*$D101+($K101="Steady Growth")*(AND(FU$6&gt;=$F101,FU$6&lt;=$H101)*((FU$6-$F101+1)/($J101*($J101+1)/2)*$D101))+($K101="custom")*CustCF!FO101</f>
        <v>0</v>
      </c>
      <c r="FV101" s="95">
        <f>($K101="Bell Curve")*(_xlfn.NORM.DIST(AND(FV$6&gt;=$F101,FV$6&lt;=$H101)*(FV$6-$F101+1),$J101/2,$M101,TRUE)-_xlfn.NORM.DIST(AND(FV$6&gt;=$F101,FV$6&lt;=$H101)*(FU$6-$F101+1),$J101/2,$M101,TRUE))/(1-2*_xlfn.NORM.DIST(0,$J101/2,$M101,TRUE))*$D101+($K101="Steady Growth")*(AND(FV$6&gt;=$F101,FV$6&lt;=$H101)*((FV$6-$F101+1)/($J101*($J101+1)/2)*$D101))+($K101="custom")*CustCF!FP101</f>
        <v>0</v>
      </c>
      <c r="FW101" s="95">
        <f>($K101="Bell Curve")*(_xlfn.NORM.DIST(AND(FW$6&gt;=$F101,FW$6&lt;=$H101)*(FW$6-$F101+1),$J101/2,$M101,TRUE)-_xlfn.NORM.DIST(AND(FW$6&gt;=$F101,FW$6&lt;=$H101)*(FV$6-$F101+1),$J101/2,$M101,TRUE))/(1-2*_xlfn.NORM.DIST(0,$J101/2,$M101,TRUE))*$D101+($K101="Steady Growth")*(AND(FW$6&gt;=$F101,FW$6&lt;=$H101)*((FW$6-$F101+1)/($J101*($J101+1)/2)*$D101))+($K101="custom")*CustCF!FQ101</f>
        <v>0</v>
      </c>
      <c r="FX101" s="95">
        <f>($K101="Bell Curve")*(_xlfn.NORM.DIST(AND(FX$6&gt;=$F101,FX$6&lt;=$H101)*(FX$6-$F101+1),$J101/2,$M101,TRUE)-_xlfn.NORM.DIST(AND(FX$6&gt;=$F101,FX$6&lt;=$H101)*(FW$6-$F101+1),$J101/2,$M101,TRUE))/(1-2*_xlfn.NORM.DIST(0,$J101/2,$M101,TRUE))*$D101+($K101="Steady Growth")*(AND(FX$6&gt;=$F101,FX$6&lt;=$H101)*((FX$6-$F101+1)/($J101*($J101+1)/2)*$D101))+($K101="custom")*CustCF!FR101</f>
        <v>0</v>
      </c>
      <c r="FY101" s="95">
        <f>($K101="Bell Curve")*(_xlfn.NORM.DIST(AND(FY$6&gt;=$F101,FY$6&lt;=$H101)*(FY$6-$F101+1),$J101/2,$M101,TRUE)-_xlfn.NORM.DIST(AND(FY$6&gt;=$F101,FY$6&lt;=$H101)*(FX$6-$F101+1),$J101/2,$M101,TRUE))/(1-2*_xlfn.NORM.DIST(0,$J101/2,$M101,TRUE))*$D101+($K101="Steady Growth")*(AND(FY$6&gt;=$F101,FY$6&lt;=$H101)*((FY$6-$F101+1)/($J101*($J101+1)/2)*$D101))+($K101="custom")*CustCF!FS101</f>
        <v>0</v>
      </c>
      <c r="FZ101" s="95">
        <f>($K101="Bell Curve")*(_xlfn.NORM.DIST(AND(FZ$6&gt;=$F101,FZ$6&lt;=$H101)*(FZ$6-$F101+1),$J101/2,$M101,TRUE)-_xlfn.NORM.DIST(AND(FZ$6&gt;=$F101,FZ$6&lt;=$H101)*(FY$6-$F101+1),$J101/2,$M101,TRUE))/(1-2*_xlfn.NORM.DIST(0,$J101/2,$M101,TRUE))*$D101+($K101="Steady Growth")*(AND(FZ$6&gt;=$F101,FZ$6&lt;=$H101)*((FZ$6-$F101+1)/($J101*($J101+1)/2)*$D101))+($K101="custom")*CustCF!FT101</f>
        <v>0</v>
      </c>
      <c r="GA101" s="95">
        <f>($K101="Bell Curve")*(_xlfn.NORM.DIST(AND(GA$6&gt;=$F101,GA$6&lt;=$H101)*(GA$6-$F101+1),$J101/2,$M101,TRUE)-_xlfn.NORM.DIST(AND(GA$6&gt;=$F101,GA$6&lt;=$H101)*(FZ$6-$F101+1),$J101/2,$M101,TRUE))/(1-2*_xlfn.NORM.DIST(0,$J101/2,$M101,TRUE))*$D101+($K101="Steady Growth")*(AND(GA$6&gt;=$F101,GA$6&lt;=$H101)*((GA$6-$F101+1)/($J101*($J101+1)/2)*$D101))+($K101="custom")*CustCF!FU101</f>
        <v>0</v>
      </c>
      <c r="GB101" s="95">
        <f>($K101="Bell Curve")*(_xlfn.NORM.DIST(AND(GB$6&gt;=$F101,GB$6&lt;=$H101)*(GB$6-$F101+1),$J101/2,$M101,TRUE)-_xlfn.NORM.DIST(AND(GB$6&gt;=$F101,GB$6&lt;=$H101)*(GA$6-$F101+1),$J101/2,$M101,TRUE))/(1-2*_xlfn.NORM.DIST(0,$J101/2,$M101,TRUE))*$D101+($K101="Steady Growth")*(AND(GB$6&gt;=$F101,GB$6&lt;=$H101)*((GB$6-$F101+1)/($J101*($J101+1)/2)*$D101))+($K101="custom")*CustCF!FV101</f>
        <v>0</v>
      </c>
      <c r="GC101" s="95">
        <f>($K101="Bell Curve")*(_xlfn.NORM.DIST(AND(GC$6&gt;=$F101,GC$6&lt;=$H101)*(GC$6-$F101+1),$J101/2,$M101,TRUE)-_xlfn.NORM.DIST(AND(GC$6&gt;=$F101,GC$6&lt;=$H101)*(GB$6-$F101+1),$J101/2,$M101,TRUE))/(1-2*_xlfn.NORM.DIST(0,$J101/2,$M101,TRUE))*$D101+($K101="Steady Growth")*(AND(GC$6&gt;=$F101,GC$6&lt;=$H101)*((GC$6-$F101+1)/($J101*($J101+1)/2)*$D101))+($K101="custom")*CustCF!FW101</f>
        <v>0</v>
      </c>
      <c r="GD101" s="95">
        <f>($K101="Bell Curve")*(_xlfn.NORM.DIST(AND(GD$6&gt;=$F101,GD$6&lt;=$H101)*(GD$6-$F101+1),$J101/2,$M101,TRUE)-_xlfn.NORM.DIST(AND(GD$6&gt;=$F101,GD$6&lt;=$H101)*(GC$6-$F101+1),$J101/2,$M101,TRUE))/(1-2*_xlfn.NORM.DIST(0,$J101/2,$M101,TRUE))*$D101+($K101="Steady Growth")*(AND(GD$6&gt;=$F101,GD$6&lt;=$H101)*((GD$6-$F101+1)/($J101*($J101+1)/2)*$D101))+($K101="custom")*CustCF!FX101</f>
        <v>0</v>
      </c>
      <c r="GE101" s="95">
        <f>($K101="Bell Curve")*(_xlfn.NORM.DIST(AND(GE$6&gt;=$F101,GE$6&lt;=$H101)*(GE$6-$F101+1),$J101/2,$M101,TRUE)-_xlfn.NORM.DIST(AND(GE$6&gt;=$F101,GE$6&lt;=$H101)*(GD$6-$F101+1),$J101/2,$M101,TRUE))/(1-2*_xlfn.NORM.DIST(0,$J101/2,$M101,TRUE))*$D101+($K101="Steady Growth")*(AND(GE$6&gt;=$F101,GE$6&lt;=$H101)*((GE$6-$F101+1)/($J101*($J101+1)/2)*$D101))+($K101="custom")*CustCF!FY101</f>
        <v>0</v>
      </c>
      <c r="GF101" s="95">
        <f>($K101="Bell Curve")*(_xlfn.NORM.DIST(AND(GF$6&gt;=$F101,GF$6&lt;=$H101)*(GF$6-$F101+1),$J101/2,$M101,TRUE)-_xlfn.NORM.DIST(AND(GF$6&gt;=$F101,GF$6&lt;=$H101)*(GE$6-$F101+1),$J101/2,$M101,TRUE))/(1-2*_xlfn.NORM.DIST(0,$J101/2,$M101,TRUE))*$D101+($K101="Steady Growth")*(AND(GF$6&gt;=$F101,GF$6&lt;=$H101)*((GF$6-$F101+1)/($J101*($J101+1)/2)*$D101))+($K101="custom")*CustCF!FZ101</f>
        <v>0</v>
      </c>
      <c r="GG101" s="95">
        <f>($K101="Bell Curve")*(_xlfn.NORM.DIST(AND(GG$6&gt;=$F101,GG$6&lt;=$H101)*(GG$6-$F101+1),$J101/2,$M101,TRUE)-_xlfn.NORM.DIST(AND(GG$6&gt;=$F101,GG$6&lt;=$H101)*(GF$6-$F101+1),$J101/2,$M101,TRUE))/(1-2*_xlfn.NORM.DIST(0,$J101/2,$M101,TRUE))*$D101+($K101="Steady Growth")*(AND(GG$6&gt;=$F101,GG$6&lt;=$H101)*((GG$6-$F101+1)/($J101*($J101+1)/2)*$D101))+($K101="custom")*CustCF!GA101</f>
        <v>0</v>
      </c>
      <c r="GH101" s="95">
        <f>($K101="Bell Curve")*(_xlfn.NORM.DIST(AND(GH$6&gt;=$F101,GH$6&lt;=$H101)*(GH$6-$F101+1),$J101/2,$M101,TRUE)-_xlfn.NORM.DIST(AND(GH$6&gt;=$F101,GH$6&lt;=$H101)*(GG$6-$F101+1),$J101/2,$M101,TRUE))/(1-2*_xlfn.NORM.DIST(0,$J101/2,$M101,TRUE))*$D101+($K101="Steady Growth")*(AND(GH$6&gt;=$F101,GH$6&lt;=$H101)*((GH$6-$F101+1)/($J101*($J101+1)/2)*$D101))+($K101="custom")*CustCF!GB101</f>
        <v>0</v>
      </c>
      <c r="GI101" s="95">
        <f>($K101="Bell Curve")*(_xlfn.NORM.DIST(AND(GI$6&gt;=$F101,GI$6&lt;=$H101)*(GI$6-$F101+1),$J101/2,$M101,TRUE)-_xlfn.NORM.DIST(AND(GI$6&gt;=$F101,GI$6&lt;=$H101)*(GH$6-$F101+1),$J101/2,$M101,TRUE))/(1-2*_xlfn.NORM.DIST(0,$J101/2,$M101,TRUE))*$D101+($K101="Steady Growth")*(AND(GI$6&gt;=$F101,GI$6&lt;=$H101)*((GI$6-$F101+1)/($J101*($J101+1)/2)*$D101))+($K101="custom")*CustCF!GC101</f>
        <v>0</v>
      </c>
      <c r="GJ101" s="95">
        <f>($K101="Bell Curve")*(_xlfn.NORM.DIST(AND(GJ$6&gt;=$F101,GJ$6&lt;=$H101)*(GJ$6-$F101+1),$J101/2,$M101,TRUE)-_xlfn.NORM.DIST(AND(GJ$6&gt;=$F101,GJ$6&lt;=$H101)*(GI$6-$F101+1),$J101/2,$M101,TRUE))/(1-2*_xlfn.NORM.DIST(0,$J101/2,$M101,TRUE))*$D101+($K101="Steady Growth")*(AND(GJ$6&gt;=$F101,GJ$6&lt;=$H101)*((GJ$6-$F101+1)/($J101*($J101+1)/2)*$D101))+($K101="custom")*CustCF!GD101</f>
        <v>0</v>
      </c>
      <c r="GK101" s="95">
        <f>($K101="Bell Curve")*(_xlfn.NORM.DIST(AND(GK$6&gt;=$F101,GK$6&lt;=$H101)*(GK$6-$F101+1),$J101/2,$M101,TRUE)-_xlfn.NORM.DIST(AND(GK$6&gt;=$F101,GK$6&lt;=$H101)*(GJ$6-$F101+1),$J101/2,$M101,TRUE))/(1-2*_xlfn.NORM.DIST(0,$J101/2,$M101,TRUE))*$D101+($K101="Steady Growth")*(AND(GK$6&gt;=$F101,GK$6&lt;=$H101)*((GK$6-$F101+1)/($J101*($J101+1)/2)*$D101))+($K101="custom")*CustCF!GE101</f>
        <v>0</v>
      </c>
      <c r="GL101" s="95">
        <f>($K101="Bell Curve")*(_xlfn.NORM.DIST(AND(GL$6&gt;=$F101,GL$6&lt;=$H101)*(GL$6-$F101+1),$J101/2,$M101,TRUE)-_xlfn.NORM.DIST(AND(GL$6&gt;=$F101,GL$6&lt;=$H101)*(GK$6-$F101+1),$J101/2,$M101,TRUE))/(1-2*_xlfn.NORM.DIST(0,$J101/2,$M101,TRUE))*$D101+($K101="Steady Growth")*(AND(GL$6&gt;=$F101,GL$6&lt;=$H101)*((GL$6-$F101+1)/($J101*($J101+1)/2)*$D101))+($K101="custom")*CustCF!GF101</f>
        <v>0</v>
      </c>
      <c r="GM101" s="95">
        <f>($K101="Bell Curve")*(_xlfn.NORM.DIST(AND(GM$6&gt;=$F101,GM$6&lt;=$H101)*(GM$6-$F101+1),$J101/2,$M101,TRUE)-_xlfn.NORM.DIST(AND(GM$6&gt;=$F101,GM$6&lt;=$H101)*(GL$6-$F101+1),$J101/2,$M101,TRUE))/(1-2*_xlfn.NORM.DIST(0,$J101/2,$M101,TRUE))*$D101+($K101="Steady Growth")*(AND(GM$6&gt;=$F101,GM$6&lt;=$H101)*((GM$6-$F101+1)/($J101*($J101+1)/2)*$D101))+($K101="custom")*CustCF!GG101</f>
        <v>0</v>
      </c>
      <c r="GN101" s="268">
        <f>($K101="Bell Curve")*(_xlfn.NORM.DIST(AND(GN$6&gt;=$F101,GN$6&lt;=$H101)*(GN$6-$F101+1),$J101/2,$M101,TRUE)-_xlfn.NORM.DIST(AND(GN$6&gt;=$F101,GN$6&lt;=$H101)*(GM$6-$F101+1),$J101/2,$M101,TRUE))/(1-2*_xlfn.NORM.DIST(0,$J101/2,$M101,TRUE))*$D101+($K101="Steady Growth")*(AND(GN$6&gt;=$F101,GN$6&lt;=$H101)*((GN$6-$F101+1)/($J101*($J101+1)/2)*$D101))+($K101="custom")*CustCF!GH101</f>
        <v>0</v>
      </c>
      <c r="GO101" s="1"/>
      <c r="GP101" s="67"/>
    </row>
    <row r="102" spans="1:198" customFormat="1" hidden="1" outlineLevel="1" x14ac:dyDescent="0.75">
      <c r="A102" s="1"/>
      <c r="B102" s="1"/>
      <c r="C102" s="262">
        <f>Budget!AB13</f>
        <v>0</v>
      </c>
      <c r="D102" s="19">
        <f>Budget!AC13</f>
        <v>0</v>
      </c>
      <c r="E102" s="19" t="str">
        <f t="shared" si="54"/>
        <v/>
      </c>
      <c r="F102" s="263">
        <v>0</v>
      </c>
      <c r="G102" s="257">
        <f>IF(L102="custom",CustCF!F102,INDEX($P$8:$GN$8,MATCH(F102,$P$6:$GN$6,0)))</f>
        <v>46053</v>
      </c>
      <c r="H102" s="264">
        <v>0</v>
      </c>
      <c r="I102" s="257">
        <f>IF(L102="custom",CustCF!G102,INDEX($P$8:$GN$8,MATCH(H102,$P$6:$GN$6,0)))</f>
        <v>46053</v>
      </c>
      <c r="J102" s="260">
        <f t="shared" si="55"/>
        <v>1</v>
      </c>
      <c r="K102" s="265" t="s">
        <v>116</v>
      </c>
      <c r="L102" s="266" t="s">
        <v>141</v>
      </c>
      <c r="M102" s="267">
        <f t="shared" si="56"/>
        <v>9</v>
      </c>
      <c r="N102" s="18">
        <f t="shared" si="47"/>
        <v>0</v>
      </c>
      <c r="O102" s="1372">
        <f t="shared" si="46"/>
        <v>0</v>
      </c>
      <c r="P102" s="95">
        <f>($K102="Bell Curve")*(_xlfn.NORM.DIST(AND(P$6&gt;=$F102,P$6&lt;=$H102)*(P$6-$F102+1),$J102/2,$M102,TRUE)-_xlfn.NORM.DIST(AND(P$6&gt;=$F102,P$6&lt;=$H102)*(O$6-$F102+1),$J102/2,$M102,TRUE))/(1-2*_xlfn.NORM.DIST(0,$J102/2,$M102,TRUE))*$D102+($K102="Steady Growth")*(AND(P$6&gt;=$F102,P$6&lt;=$H102)*((P$6-$F102+1)/($J102*($J102+1)/2)*$D102))+($K102="custom")*CustCF!J102</f>
        <v>0</v>
      </c>
      <c r="Q102" s="95">
        <f>($K102="Bell Curve")*(_xlfn.NORM.DIST(AND(Q$6&gt;=$F102,Q$6&lt;=$H102)*(Q$6-$F102+1),$J102/2,$M102,TRUE)-_xlfn.NORM.DIST(AND(Q$6&gt;=$F102,Q$6&lt;=$H102)*(P$6-$F102+1),$J102/2,$M102,TRUE))/(1-2*_xlfn.NORM.DIST(0,$J102/2,$M102,TRUE))*$D102+($K102="Steady Growth")*(AND(Q$6&gt;=$F102,Q$6&lt;=$H102)*((Q$6-$F102+1)/($J102*($J102+1)/2)*$D102))+($K102="custom")*CustCF!K102</f>
        <v>0</v>
      </c>
      <c r="R102" s="95">
        <f>($K102="Bell Curve")*(_xlfn.NORM.DIST(AND(R$6&gt;=$F102,R$6&lt;=$H102)*(R$6-$F102+1),$J102/2,$M102,TRUE)-_xlfn.NORM.DIST(AND(R$6&gt;=$F102,R$6&lt;=$H102)*(Q$6-$F102+1),$J102/2,$M102,TRUE))/(1-2*_xlfn.NORM.DIST(0,$J102/2,$M102,TRUE))*$D102+($K102="Steady Growth")*(AND(R$6&gt;=$F102,R$6&lt;=$H102)*((R$6-$F102+1)/($J102*($J102+1)/2)*$D102))+($K102="custom")*CustCF!L102</f>
        <v>0</v>
      </c>
      <c r="S102" s="95">
        <f>($K102="Bell Curve")*(_xlfn.NORM.DIST(AND(S$6&gt;=$F102,S$6&lt;=$H102)*(S$6-$F102+1),$J102/2,$M102,TRUE)-_xlfn.NORM.DIST(AND(S$6&gt;=$F102,S$6&lt;=$H102)*(R$6-$F102+1),$J102/2,$M102,TRUE))/(1-2*_xlfn.NORM.DIST(0,$J102/2,$M102,TRUE))*$D102+($K102="Steady Growth")*(AND(S$6&gt;=$F102,S$6&lt;=$H102)*((S$6-$F102+1)/($J102*($J102+1)/2)*$D102))+($K102="custom")*CustCF!M102</f>
        <v>0</v>
      </c>
      <c r="T102" s="95">
        <f>($K102="Bell Curve")*(_xlfn.NORM.DIST(AND(T$6&gt;=$F102,T$6&lt;=$H102)*(T$6-$F102+1),$J102/2,$M102,TRUE)-_xlfn.NORM.DIST(AND(T$6&gt;=$F102,T$6&lt;=$H102)*(S$6-$F102+1),$J102/2,$M102,TRUE))/(1-2*_xlfn.NORM.DIST(0,$J102/2,$M102,TRUE))*$D102+($K102="Steady Growth")*(AND(T$6&gt;=$F102,T$6&lt;=$H102)*((T$6-$F102+1)/($J102*($J102+1)/2)*$D102))+($K102="custom")*CustCF!N102</f>
        <v>0</v>
      </c>
      <c r="U102" s="95">
        <f>($K102="Bell Curve")*(_xlfn.NORM.DIST(AND(U$6&gt;=$F102,U$6&lt;=$H102)*(U$6-$F102+1),$J102/2,$M102,TRUE)-_xlfn.NORM.DIST(AND(U$6&gt;=$F102,U$6&lt;=$H102)*(T$6-$F102+1),$J102/2,$M102,TRUE))/(1-2*_xlfn.NORM.DIST(0,$J102/2,$M102,TRUE))*$D102+($K102="Steady Growth")*(AND(U$6&gt;=$F102,U$6&lt;=$H102)*((U$6-$F102+1)/($J102*($J102+1)/2)*$D102))+($K102="custom")*CustCF!O102</f>
        <v>0</v>
      </c>
      <c r="V102" s="95">
        <f>($K102="Bell Curve")*(_xlfn.NORM.DIST(AND(V$6&gt;=$F102,V$6&lt;=$H102)*(V$6-$F102+1),$J102/2,$M102,TRUE)-_xlfn.NORM.DIST(AND(V$6&gt;=$F102,V$6&lt;=$H102)*(U$6-$F102+1),$J102/2,$M102,TRUE))/(1-2*_xlfn.NORM.DIST(0,$J102/2,$M102,TRUE))*$D102+($K102="Steady Growth")*(AND(V$6&gt;=$F102,V$6&lt;=$H102)*((V$6-$F102+1)/($J102*($J102+1)/2)*$D102))+($K102="custom")*CustCF!P102</f>
        <v>0</v>
      </c>
      <c r="W102" s="95">
        <f>($K102="Bell Curve")*(_xlfn.NORM.DIST(AND(W$6&gt;=$F102,W$6&lt;=$H102)*(W$6-$F102+1),$J102/2,$M102,TRUE)-_xlfn.NORM.DIST(AND(W$6&gt;=$F102,W$6&lt;=$H102)*(V$6-$F102+1),$J102/2,$M102,TRUE))/(1-2*_xlfn.NORM.DIST(0,$J102/2,$M102,TRUE))*$D102+($K102="Steady Growth")*(AND(W$6&gt;=$F102,W$6&lt;=$H102)*((W$6-$F102+1)/($J102*($J102+1)/2)*$D102))+($K102="custom")*CustCF!Q102</f>
        <v>0</v>
      </c>
      <c r="X102" s="95">
        <f>($K102="Bell Curve")*(_xlfn.NORM.DIST(AND(X$6&gt;=$F102,X$6&lt;=$H102)*(X$6-$F102+1),$J102/2,$M102,TRUE)-_xlfn.NORM.DIST(AND(X$6&gt;=$F102,X$6&lt;=$H102)*(W$6-$F102+1),$J102/2,$M102,TRUE))/(1-2*_xlfn.NORM.DIST(0,$J102/2,$M102,TRUE))*$D102+($K102="Steady Growth")*(AND(X$6&gt;=$F102,X$6&lt;=$H102)*((X$6-$F102+1)/($J102*($J102+1)/2)*$D102))+($K102="custom")*CustCF!R102</f>
        <v>0</v>
      </c>
      <c r="Y102" s="95">
        <f>($K102="Bell Curve")*(_xlfn.NORM.DIST(AND(Y$6&gt;=$F102,Y$6&lt;=$H102)*(Y$6-$F102+1),$J102/2,$M102,TRUE)-_xlfn.NORM.DIST(AND(Y$6&gt;=$F102,Y$6&lt;=$H102)*(X$6-$F102+1),$J102/2,$M102,TRUE))/(1-2*_xlfn.NORM.DIST(0,$J102/2,$M102,TRUE))*$D102+($K102="Steady Growth")*(AND(Y$6&gt;=$F102,Y$6&lt;=$H102)*((Y$6-$F102+1)/($J102*($J102+1)/2)*$D102))+($K102="custom")*CustCF!S102</f>
        <v>0</v>
      </c>
      <c r="Z102" s="95">
        <f>($K102="Bell Curve")*(_xlfn.NORM.DIST(AND(Z$6&gt;=$F102,Z$6&lt;=$H102)*(Z$6-$F102+1),$J102/2,$M102,TRUE)-_xlfn.NORM.DIST(AND(Z$6&gt;=$F102,Z$6&lt;=$H102)*(Y$6-$F102+1),$J102/2,$M102,TRUE))/(1-2*_xlfn.NORM.DIST(0,$J102/2,$M102,TRUE))*$D102+($K102="Steady Growth")*(AND(Z$6&gt;=$F102,Z$6&lt;=$H102)*((Z$6-$F102+1)/($J102*($J102+1)/2)*$D102))+($K102="custom")*CustCF!T102</f>
        <v>0</v>
      </c>
      <c r="AA102" s="95">
        <f>($K102="Bell Curve")*(_xlfn.NORM.DIST(AND(AA$6&gt;=$F102,AA$6&lt;=$H102)*(AA$6-$F102+1),$J102/2,$M102,TRUE)-_xlfn.NORM.DIST(AND(AA$6&gt;=$F102,AA$6&lt;=$H102)*(Z$6-$F102+1),$J102/2,$M102,TRUE))/(1-2*_xlfn.NORM.DIST(0,$J102/2,$M102,TRUE))*$D102+($K102="Steady Growth")*(AND(AA$6&gt;=$F102,AA$6&lt;=$H102)*((AA$6-$F102+1)/($J102*($J102+1)/2)*$D102))+($K102="custom")*CustCF!U102</f>
        <v>0</v>
      </c>
      <c r="AB102" s="95">
        <f>($K102="Bell Curve")*(_xlfn.NORM.DIST(AND(AB$6&gt;=$F102,AB$6&lt;=$H102)*(AB$6-$F102+1),$J102/2,$M102,TRUE)-_xlfn.NORM.DIST(AND(AB$6&gt;=$F102,AB$6&lt;=$H102)*(AA$6-$F102+1),$J102/2,$M102,TRUE))/(1-2*_xlfn.NORM.DIST(0,$J102/2,$M102,TRUE))*$D102+($K102="Steady Growth")*(AND(AB$6&gt;=$F102,AB$6&lt;=$H102)*((AB$6-$F102+1)/($J102*($J102+1)/2)*$D102))+($K102="custom")*CustCF!V102</f>
        <v>0</v>
      </c>
      <c r="AC102" s="95">
        <f>($K102="Bell Curve")*(_xlfn.NORM.DIST(AND(AC$6&gt;=$F102,AC$6&lt;=$H102)*(AC$6-$F102+1),$J102/2,$M102,TRUE)-_xlfn.NORM.DIST(AND(AC$6&gt;=$F102,AC$6&lt;=$H102)*(AB$6-$F102+1),$J102/2,$M102,TRUE))/(1-2*_xlfn.NORM.DIST(0,$J102/2,$M102,TRUE))*$D102+($K102="Steady Growth")*(AND(AC$6&gt;=$F102,AC$6&lt;=$H102)*((AC$6-$F102+1)/($J102*($J102+1)/2)*$D102))+($K102="custom")*CustCF!W102</f>
        <v>0</v>
      </c>
      <c r="AD102" s="95">
        <f>($K102="Bell Curve")*(_xlfn.NORM.DIST(AND(AD$6&gt;=$F102,AD$6&lt;=$H102)*(AD$6-$F102+1),$J102/2,$M102,TRUE)-_xlfn.NORM.DIST(AND(AD$6&gt;=$F102,AD$6&lt;=$H102)*(AC$6-$F102+1),$J102/2,$M102,TRUE))/(1-2*_xlfn.NORM.DIST(0,$J102/2,$M102,TRUE))*$D102+($K102="Steady Growth")*(AND(AD$6&gt;=$F102,AD$6&lt;=$H102)*((AD$6-$F102+1)/($J102*($J102+1)/2)*$D102))+($K102="custom")*CustCF!X102</f>
        <v>0</v>
      </c>
      <c r="AE102" s="95">
        <f>($K102="Bell Curve")*(_xlfn.NORM.DIST(AND(AE$6&gt;=$F102,AE$6&lt;=$H102)*(AE$6-$F102+1),$J102/2,$M102,TRUE)-_xlfn.NORM.DIST(AND(AE$6&gt;=$F102,AE$6&lt;=$H102)*(AD$6-$F102+1),$J102/2,$M102,TRUE))/(1-2*_xlfn.NORM.DIST(0,$J102/2,$M102,TRUE))*$D102+($K102="Steady Growth")*(AND(AE$6&gt;=$F102,AE$6&lt;=$H102)*((AE$6-$F102+1)/($J102*($J102+1)/2)*$D102))+($K102="custom")*CustCF!Y102</f>
        <v>0</v>
      </c>
      <c r="AF102" s="95">
        <f>($K102="Bell Curve")*(_xlfn.NORM.DIST(AND(AF$6&gt;=$F102,AF$6&lt;=$H102)*(AF$6-$F102+1),$J102/2,$M102,TRUE)-_xlfn.NORM.DIST(AND(AF$6&gt;=$F102,AF$6&lt;=$H102)*(AE$6-$F102+1),$J102/2,$M102,TRUE))/(1-2*_xlfn.NORM.DIST(0,$J102/2,$M102,TRUE))*$D102+($K102="Steady Growth")*(AND(AF$6&gt;=$F102,AF$6&lt;=$H102)*((AF$6-$F102+1)/($J102*($J102+1)/2)*$D102))+($K102="custom")*CustCF!Z102</f>
        <v>0</v>
      </c>
      <c r="AG102" s="95">
        <f>($K102="Bell Curve")*(_xlfn.NORM.DIST(AND(AG$6&gt;=$F102,AG$6&lt;=$H102)*(AG$6-$F102+1),$J102/2,$M102,TRUE)-_xlfn.NORM.DIST(AND(AG$6&gt;=$F102,AG$6&lt;=$H102)*(AF$6-$F102+1),$J102/2,$M102,TRUE))/(1-2*_xlfn.NORM.DIST(0,$J102/2,$M102,TRUE))*$D102+($K102="Steady Growth")*(AND(AG$6&gt;=$F102,AG$6&lt;=$H102)*((AG$6-$F102+1)/($J102*($J102+1)/2)*$D102))+($K102="custom")*CustCF!AA102</f>
        <v>0</v>
      </c>
      <c r="AH102" s="95">
        <f>($K102="Bell Curve")*(_xlfn.NORM.DIST(AND(AH$6&gt;=$F102,AH$6&lt;=$H102)*(AH$6-$F102+1),$J102/2,$M102,TRUE)-_xlfn.NORM.DIST(AND(AH$6&gt;=$F102,AH$6&lt;=$H102)*(AG$6-$F102+1),$J102/2,$M102,TRUE))/(1-2*_xlfn.NORM.DIST(0,$J102/2,$M102,TRUE))*$D102+($K102="Steady Growth")*(AND(AH$6&gt;=$F102,AH$6&lt;=$H102)*((AH$6-$F102+1)/($J102*($J102+1)/2)*$D102))+($K102="custom")*CustCF!AB102</f>
        <v>0</v>
      </c>
      <c r="AI102" s="95">
        <f>($K102="Bell Curve")*(_xlfn.NORM.DIST(AND(AI$6&gt;=$F102,AI$6&lt;=$H102)*(AI$6-$F102+1),$J102/2,$M102,TRUE)-_xlfn.NORM.DIST(AND(AI$6&gt;=$F102,AI$6&lt;=$H102)*(AH$6-$F102+1),$J102/2,$M102,TRUE))/(1-2*_xlfn.NORM.DIST(0,$J102/2,$M102,TRUE))*$D102+($K102="Steady Growth")*(AND(AI$6&gt;=$F102,AI$6&lt;=$H102)*((AI$6-$F102+1)/($J102*($J102+1)/2)*$D102))+($K102="custom")*CustCF!AC102</f>
        <v>0</v>
      </c>
      <c r="AJ102" s="95">
        <f>($K102="Bell Curve")*(_xlfn.NORM.DIST(AND(AJ$6&gt;=$F102,AJ$6&lt;=$H102)*(AJ$6-$F102+1),$J102/2,$M102,TRUE)-_xlfn.NORM.DIST(AND(AJ$6&gt;=$F102,AJ$6&lt;=$H102)*(AI$6-$F102+1),$J102/2,$M102,TRUE))/(1-2*_xlfn.NORM.DIST(0,$J102/2,$M102,TRUE))*$D102+($K102="Steady Growth")*(AND(AJ$6&gt;=$F102,AJ$6&lt;=$H102)*((AJ$6-$F102+1)/($J102*($J102+1)/2)*$D102))+($K102="custom")*CustCF!AD102</f>
        <v>0</v>
      </c>
      <c r="AK102" s="95">
        <f>($K102="Bell Curve")*(_xlfn.NORM.DIST(AND(AK$6&gt;=$F102,AK$6&lt;=$H102)*(AK$6-$F102+1),$J102/2,$M102,TRUE)-_xlfn.NORM.DIST(AND(AK$6&gt;=$F102,AK$6&lt;=$H102)*(AJ$6-$F102+1),$J102/2,$M102,TRUE))/(1-2*_xlfn.NORM.DIST(0,$J102/2,$M102,TRUE))*$D102+($K102="Steady Growth")*(AND(AK$6&gt;=$F102,AK$6&lt;=$H102)*((AK$6-$F102+1)/($J102*($J102+1)/2)*$D102))+($K102="custom")*CustCF!AE102</f>
        <v>0</v>
      </c>
      <c r="AL102" s="95">
        <f>($K102="Bell Curve")*(_xlfn.NORM.DIST(AND(AL$6&gt;=$F102,AL$6&lt;=$H102)*(AL$6-$F102+1),$J102/2,$M102,TRUE)-_xlfn.NORM.DIST(AND(AL$6&gt;=$F102,AL$6&lt;=$H102)*(AK$6-$F102+1),$J102/2,$M102,TRUE))/(1-2*_xlfn.NORM.DIST(0,$J102/2,$M102,TRUE))*$D102+($K102="Steady Growth")*(AND(AL$6&gt;=$F102,AL$6&lt;=$H102)*((AL$6-$F102+1)/($J102*($J102+1)/2)*$D102))+($K102="custom")*CustCF!AF102</f>
        <v>0</v>
      </c>
      <c r="AM102" s="95">
        <f>($K102="Bell Curve")*(_xlfn.NORM.DIST(AND(AM$6&gt;=$F102,AM$6&lt;=$H102)*(AM$6-$F102+1),$J102/2,$M102,TRUE)-_xlfn.NORM.DIST(AND(AM$6&gt;=$F102,AM$6&lt;=$H102)*(AL$6-$F102+1),$J102/2,$M102,TRUE))/(1-2*_xlfn.NORM.DIST(0,$J102/2,$M102,TRUE))*$D102+($K102="Steady Growth")*(AND(AM$6&gt;=$F102,AM$6&lt;=$H102)*((AM$6-$F102+1)/($J102*($J102+1)/2)*$D102))+($K102="custom")*CustCF!AG102</f>
        <v>0</v>
      </c>
      <c r="AN102" s="95">
        <f>($K102="Bell Curve")*(_xlfn.NORM.DIST(AND(AN$6&gt;=$F102,AN$6&lt;=$H102)*(AN$6-$F102+1),$J102/2,$M102,TRUE)-_xlfn.NORM.DIST(AND(AN$6&gt;=$F102,AN$6&lt;=$H102)*(AM$6-$F102+1),$J102/2,$M102,TRUE))/(1-2*_xlfn.NORM.DIST(0,$J102/2,$M102,TRUE))*$D102+($K102="Steady Growth")*(AND(AN$6&gt;=$F102,AN$6&lt;=$H102)*((AN$6-$F102+1)/($J102*($J102+1)/2)*$D102))+($K102="custom")*CustCF!AH102</f>
        <v>0</v>
      </c>
      <c r="AO102" s="95">
        <f>($K102="Bell Curve")*(_xlfn.NORM.DIST(AND(AO$6&gt;=$F102,AO$6&lt;=$H102)*(AO$6-$F102+1),$J102/2,$M102,TRUE)-_xlfn.NORM.DIST(AND(AO$6&gt;=$F102,AO$6&lt;=$H102)*(AN$6-$F102+1),$J102/2,$M102,TRUE))/(1-2*_xlfn.NORM.DIST(0,$J102/2,$M102,TRUE))*$D102+($K102="Steady Growth")*(AND(AO$6&gt;=$F102,AO$6&lt;=$H102)*((AO$6-$F102+1)/($J102*($J102+1)/2)*$D102))+($K102="custom")*CustCF!AI102</f>
        <v>0</v>
      </c>
      <c r="AP102" s="95">
        <f>($K102="Bell Curve")*(_xlfn.NORM.DIST(AND(AP$6&gt;=$F102,AP$6&lt;=$H102)*(AP$6-$F102+1),$J102/2,$M102,TRUE)-_xlfn.NORM.DIST(AND(AP$6&gt;=$F102,AP$6&lt;=$H102)*(AO$6-$F102+1),$J102/2,$M102,TRUE))/(1-2*_xlfn.NORM.DIST(0,$J102/2,$M102,TRUE))*$D102+($K102="Steady Growth")*(AND(AP$6&gt;=$F102,AP$6&lt;=$H102)*((AP$6-$F102+1)/($J102*($J102+1)/2)*$D102))+($K102="custom")*CustCF!AJ102</f>
        <v>0</v>
      </c>
      <c r="AQ102" s="95">
        <f>($K102="Bell Curve")*(_xlfn.NORM.DIST(AND(AQ$6&gt;=$F102,AQ$6&lt;=$H102)*(AQ$6-$F102+1),$J102/2,$M102,TRUE)-_xlfn.NORM.DIST(AND(AQ$6&gt;=$F102,AQ$6&lt;=$H102)*(AP$6-$F102+1),$J102/2,$M102,TRUE))/(1-2*_xlfn.NORM.DIST(0,$J102/2,$M102,TRUE))*$D102+($K102="Steady Growth")*(AND(AQ$6&gt;=$F102,AQ$6&lt;=$H102)*((AQ$6-$F102+1)/($J102*($J102+1)/2)*$D102))+($K102="custom")*CustCF!AK102</f>
        <v>0</v>
      </c>
      <c r="AR102" s="95">
        <f>($K102="Bell Curve")*(_xlfn.NORM.DIST(AND(AR$6&gt;=$F102,AR$6&lt;=$H102)*(AR$6-$F102+1),$J102/2,$M102,TRUE)-_xlfn.NORM.DIST(AND(AR$6&gt;=$F102,AR$6&lt;=$H102)*(AQ$6-$F102+1),$J102/2,$M102,TRUE))/(1-2*_xlfn.NORM.DIST(0,$J102/2,$M102,TRUE))*$D102+($K102="Steady Growth")*(AND(AR$6&gt;=$F102,AR$6&lt;=$H102)*((AR$6-$F102+1)/($J102*($J102+1)/2)*$D102))+($K102="custom")*CustCF!AL102</f>
        <v>0</v>
      </c>
      <c r="AS102" s="95">
        <f>($K102="Bell Curve")*(_xlfn.NORM.DIST(AND(AS$6&gt;=$F102,AS$6&lt;=$H102)*(AS$6-$F102+1),$J102/2,$M102,TRUE)-_xlfn.NORM.DIST(AND(AS$6&gt;=$F102,AS$6&lt;=$H102)*(AR$6-$F102+1),$J102/2,$M102,TRUE))/(1-2*_xlfn.NORM.DIST(0,$J102/2,$M102,TRUE))*$D102+($K102="Steady Growth")*(AND(AS$6&gt;=$F102,AS$6&lt;=$H102)*((AS$6-$F102+1)/($J102*($J102+1)/2)*$D102))+($K102="custom")*CustCF!AM102</f>
        <v>0</v>
      </c>
      <c r="AT102" s="95">
        <f>($K102="Bell Curve")*(_xlfn.NORM.DIST(AND(AT$6&gt;=$F102,AT$6&lt;=$H102)*(AT$6-$F102+1),$J102/2,$M102,TRUE)-_xlfn.NORM.DIST(AND(AT$6&gt;=$F102,AT$6&lt;=$H102)*(AS$6-$F102+1),$J102/2,$M102,TRUE))/(1-2*_xlfn.NORM.DIST(0,$J102/2,$M102,TRUE))*$D102+($K102="Steady Growth")*(AND(AT$6&gt;=$F102,AT$6&lt;=$H102)*((AT$6-$F102+1)/($J102*($J102+1)/2)*$D102))+($K102="custom")*CustCF!AN102</f>
        <v>0</v>
      </c>
      <c r="AU102" s="95">
        <f>($K102="Bell Curve")*(_xlfn.NORM.DIST(AND(AU$6&gt;=$F102,AU$6&lt;=$H102)*(AU$6-$F102+1),$J102/2,$M102,TRUE)-_xlfn.NORM.DIST(AND(AU$6&gt;=$F102,AU$6&lt;=$H102)*(AT$6-$F102+1),$J102/2,$M102,TRUE))/(1-2*_xlfn.NORM.DIST(0,$J102/2,$M102,TRUE))*$D102+($K102="Steady Growth")*(AND(AU$6&gt;=$F102,AU$6&lt;=$H102)*((AU$6-$F102+1)/($J102*($J102+1)/2)*$D102))+($K102="custom")*CustCF!AO102</f>
        <v>0</v>
      </c>
      <c r="AV102" s="95">
        <f>($K102="Bell Curve")*(_xlfn.NORM.DIST(AND(AV$6&gt;=$F102,AV$6&lt;=$H102)*(AV$6-$F102+1),$J102/2,$M102,TRUE)-_xlfn.NORM.DIST(AND(AV$6&gt;=$F102,AV$6&lt;=$H102)*(AU$6-$F102+1),$J102/2,$M102,TRUE))/(1-2*_xlfn.NORM.DIST(0,$J102/2,$M102,TRUE))*$D102+($K102="Steady Growth")*(AND(AV$6&gt;=$F102,AV$6&lt;=$H102)*((AV$6-$F102+1)/($J102*($J102+1)/2)*$D102))+($K102="custom")*CustCF!AP102</f>
        <v>0</v>
      </c>
      <c r="AW102" s="95">
        <f>($K102="Bell Curve")*(_xlfn.NORM.DIST(AND(AW$6&gt;=$F102,AW$6&lt;=$H102)*(AW$6-$F102+1),$J102/2,$M102,TRUE)-_xlfn.NORM.DIST(AND(AW$6&gt;=$F102,AW$6&lt;=$H102)*(AV$6-$F102+1),$J102/2,$M102,TRUE))/(1-2*_xlfn.NORM.DIST(0,$J102/2,$M102,TRUE))*$D102+($K102="Steady Growth")*(AND(AW$6&gt;=$F102,AW$6&lt;=$H102)*((AW$6-$F102+1)/($J102*($J102+1)/2)*$D102))+($K102="custom")*CustCF!AQ102</f>
        <v>0</v>
      </c>
      <c r="AX102" s="95">
        <f>($K102="Bell Curve")*(_xlfn.NORM.DIST(AND(AX$6&gt;=$F102,AX$6&lt;=$H102)*(AX$6-$F102+1),$J102/2,$M102,TRUE)-_xlfn.NORM.DIST(AND(AX$6&gt;=$F102,AX$6&lt;=$H102)*(AW$6-$F102+1),$J102/2,$M102,TRUE))/(1-2*_xlfn.NORM.DIST(0,$J102/2,$M102,TRUE))*$D102+($K102="Steady Growth")*(AND(AX$6&gt;=$F102,AX$6&lt;=$H102)*((AX$6-$F102+1)/($J102*($J102+1)/2)*$D102))+($K102="custom")*CustCF!AR102</f>
        <v>0</v>
      </c>
      <c r="AY102" s="95">
        <f>($K102="Bell Curve")*(_xlfn.NORM.DIST(AND(AY$6&gt;=$F102,AY$6&lt;=$H102)*(AY$6-$F102+1),$J102/2,$M102,TRUE)-_xlfn.NORM.DIST(AND(AY$6&gt;=$F102,AY$6&lt;=$H102)*(AX$6-$F102+1),$J102/2,$M102,TRUE))/(1-2*_xlfn.NORM.DIST(0,$J102/2,$M102,TRUE))*$D102+($K102="Steady Growth")*(AND(AY$6&gt;=$F102,AY$6&lt;=$H102)*((AY$6-$F102+1)/($J102*($J102+1)/2)*$D102))+($K102="custom")*CustCF!AS102</f>
        <v>0</v>
      </c>
      <c r="AZ102" s="95">
        <f>($K102="Bell Curve")*(_xlfn.NORM.DIST(AND(AZ$6&gt;=$F102,AZ$6&lt;=$H102)*(AZ$6-$F102+1),$J102/2,$M102,TRUE)-_xlfn.NORM.DIST(AND(AZ$6&gt;=$F102,AZ$6&lt;=$H102)*(AY$6-$F102+1),$J102/2,$M102,TRUE))/(1-2*_xlfn.NORM.DIST(0,$J102/2,$M102,TRUE))*$D102+($K102="Steady Growth")*(AND(AZ$6&gt;=$F102,AZ$6&lt;=$H102)*((AZ$6-$F102+1)/($J102*($J102+1)/2)*$D102))+($K102="custom")*CustCF!AT102</f>
        <v>0</v>
      </c>
      <c r="BA102" s="95">
        <f>($K102="Bell Curve")*(_xlfn.NORM.DIST(AND(BA$6&gt;=$F102,BA$6&lt;=$H102)*(BA$6-$F102+1),$J102/2,$M102,TRUE)-_xlfn.NORM.DIST(AND(BA$6&gt;=$F102,BA$6&lt;=$H102)*(AZ$6-$F102+1),$J102/2,$M102,TRUE))/(1-2*_xlfn.NORM.DIST(0,$J102/2,$M102,TRUE))*$D102+($K102="Steady Growth")*(AND(BA$6&gt;=$F102,BA$6&lt;=$H102)*((BA$6-$F102+1)/($J102*($J102+1)/2)*$D102))+($K102="custom")*CustCF!AU102</f>
        <v>0</v>
      </c>
      <c r="BB102" s="95">
        <f>($K102="Bell Curve")*(_xlfn.NORM.DIST(AND(BB$6&gt;=$F102,BB$6&lt;=$H102)*(BB$6-$F102+1),$J102/2,$M102,TRUE)-_xlfn.NORM.DIST(AND(BB$6&gt;=$F102,BB$6&lt;=$H102)*(BA$6-$F102+1),$J102/2,$M102,TRUE))/(1-2*_xlfn.NORM.DIST(0,$J102/2,$M102,TRUE))*$D102+($K102="Steady Growth")*(AND(BB$6&gt;=$F102,BB$6&lt;=$H102)*((BB$6-$F102+1)/($J102*($J102+1)/2)*$D102))+($K102="custom")*CustCF!AV102</f>
        <v>0</v>
      </c>
      <c r="BC102" s="95">
        <f>($K102="Bell Curve")*(_xlfn.NORM.DIST(AND(BC$6&gt;=$F102,BC$6&lt;=$H102)*(BC$6-$F102+1),$J102/2,$M102,TRUE)-_xlfn.NORM.DIST(AND(BC$6&gt;=$F102,BC$6&lt;=$H102)*(BB$6-$F102+1),$J102/2,$M102,TRUE))/(1-2*_xlfn.NORM.DIST(0,$J102/2,$M102,TRUE))*$D102+($K102="Steady Growth")*(AND(BC$6&gt;=$F102,BC$6&lt;=$H102)*((BC$6-$F102+1)/($J102*($J102+1)/2)*$D102))+($K102="custom")*CustCF!AW102</f>
        <v>0</v>
      </c>
      <c r="BD102" s="95">
        <f>($K102="Bell Curve")*(_xlfn.NORM.DIST(AND(BD$6&gt;=$F102,BD$6&lt;=$H102)*(BD$6-$F102+1),$J102/2,$M102,TRUE)-_xlfn.NORM.DIST(AND(BD$6&gt;=$F102,BD$6&lt;=$H102)*(BC$6-$F102+1),$J102/2,$M102,TRUE))/(1-2*_xlfn.NORM.DIST(0,$J102/2,$M102,TRUE))*$D102+($K102="Steady Growth")*(AND(BD$6&gt;=$F102,BD$6&lt;=$H102)*((BD$6-$F102+1)/($J102*($J102+1)/2)*$D102))+($K102="custom")*CustCF!AX102</f>
        <v>0</v>
      </c>
      <c r="BE102" s="95">
        <f>($K102="Bell Curve")*(_xlfn.NORM.DIST(AND(BE$6&gt;=$F102,BE$6&lt;=$H102)*(BE$6-$F102+1),$J102/2,$M102,TRUE)-_xlfn.NORM.DIST(AND(BE$6&gt;=$F102,BE$6&lt;=$H102)*(BD$6-$F102+1),$J102/2,$M102,TRUE))/(1-2*_xlfn.NORM.DIST(0,$J102/2,$M102,TRUE))*$D102+($K102="Steady Growth")*(AND(BE$6&gt;=$F102,BE$6&lt;=$H102)*((BE$6-$F102+1)/($J102*($J102+1)/2)*$D102))+($K102="custom")*CustCF!AY102</f>
        <v>0</v>
      </c>
      <c r="BF102" s="95">
        <f>($K102="Bell Curve")*(_xlfn.NORM.DIST(AND(BF$6&gt;=$F102,BF$6&lt;=$H102)*(BF$6-$F102+1),$J102/2,$M102,TRUE)-_xlfn.NORM.DIST(AND(BF$6&gt;=$F102,BF$6&lt;=$H102)*(BE$6-$F102+1),$J102/2,$M102,TRUE))/(1-2*_xlfn.NORM.DIST(0,$J102/2,$M102,TRUE))*$D102+($K102="Steady Growth")*(AND(BF$6&gt;=$F102,BF$6&lt;=$H102)*((BF$6-$F102+1)/($J102*($J102+1)/2)*$D102))+($K102="custom")*CustCF!AZ102</f>
        <v>0</v>
      </c>
      <c r="BG102" s="95">
        <f>($K102="Bell Curve")*(_xlfn.NORM.DIST(AND(BG$6&gt;=$F102,BG$6&lt;=$H102)*(BG$6-$F102+1),$J102/2,$M102,TRUE)-_xlfn.NORM.DIST(AND(BG$6&gt;=$F102,BG$6&lt;=$H102)*(BF$6-$F102+1),$J102/2,$M102,TRUE))/(1-2*_xlfn.NORM.DIST(0,$J102/2,$M102,TRUE))*$D102+($K102="Steady Growth")*(AND(BG$6&gt;=$F102,BG$6&lt;=$H102)*((BG$6-$F102+1)/($J102*($J102+1)/2)*$D102))+($K102="custom")*CustCF!BA102</f>
        <v>0</v>
      </c>
      <c r="BH102" s="95">
        <f>($K102="Bell Curve")*(_xlfn.NORM.DIST(AND(BH$6&gt;=$F102,BH$6&lt;=$H102)*(BH$6-$F102+1),$J102/2,$M102,TRUE)-_xlfn.NORM.DIST(AND(BH$6&gt;=$F102,BH$6&lt;=$H102)*(BG$6-$F102+1),$J102/2,$M102,TRUE))/(1-2*_xlfn.NORM.DIST(0,$J102/2,$M102,TRUE))*$D102+($K102="Steady Growth")*(AND(BH$6&gt;=$F102,BH$6&lt;=$H102)*((BH$6-$F102+1)/($J102*($J102+1)/2)*$D102))+($K102="custom")*CustCF!BB102</f>
        <v>0</v>
      </c>
      <c r="BI102" s="95">
        <f>($K102="Bell Curve")*(_xlfn.NORM.DIST(AND(BI$6&gt;=$F102,BI$6&lt;=$H102)*(BI$6-$F102+1),$J102/2,$M102,TRUE)-_xlfn.NORM.DIST(AND(BI$6&gt;=$F102,BI$6&lt;=$H102)*(BH$6-$F102+1),$J102/2,$M102,TRUE))/(1-2*_xlfn.NORM.DIST(0,$J102/2,$M102,TRUE))*$D102+($K102="Steady Growth")*(AND(BI$6&gt;=$F102,BI$6&lt;=$H102)*((BI$6-$F102+1)/($J102*($J102+1)/2)*$D102))+($K102="custom")*CustCF!BC102</f>
        <v>0</v>
      </c>
      <c r="BJ102" s="95">
        <f>($K102="Bell Curve")*(_xlfn.NORM.DIST(AND(BJ$6&gt;=$F102,BJ$6&lt;=$H102)*(BJ$6-$F102+1),$J102/2,$M102,TRUE)-_xlfn.NORM.DIST(AND(BJ$6&gt;=$F102,BJ$6&lt;=$H102)*(BI$6-$F102+1),$J102/2,$M102,TRUE))/(1-2*_xlfn.NORM.DIST(0,$J102/2,$M102,TRUE))*$D102+($K102="Steady Growth")*(AND(BJ$6&gt;=$F102,BJ$6&lt;=$H102)*((BJ$6-$F102+1)/($J102*($J102+1)/2)*$D102))+($K102="custom")*CustCF!BD102</f>
        <v>0</v>
      </c>
      <c r="BK102" s="95">
        <f>($K102="Bell Curve")*(_xlfn.NORM.DIST(AND(BK$6&gt;=$F102,BK$6&lt;=$H102)*(BK$6-$F102+1),$J102/2,$M102,TRUE)-_xlfn.NORM.DIST(AND(BK$6&gt;=$F102,BK$6&lt;=$H102)*(BJ$6-$F102+1),$J102/2,$M102,TRUE))/(1-2*_xlfn.NORM.DIST(0,$J102/2,$M102,TRUE))*$D102+($K102="Steady Growth")*(AND(BK$6&gt;=$F102,BK$6&lt;=$H102)*((BK$6-$F102+1)/($J102*($J102+1)/2)*$D102))+($K102="custom")*CustCF!BE102</f>
        <v>0</v>
      </c>
      <c r="BL102" s="95">
        <f>($K102="Bell Curve")*(_xlfn.NORM.DIST(AND(BL$6&gt;=$F102,BL$6&lt;=$H102)*(BL$6-$F102+1),$J102/2,$M102,TRUE)-_xlfn.NORM.DIST(AND(BL$6&gt;=$F102,BL$6&lt;=$H102)*(BK$6-$F102+1),$J102/2,$M102,TRUE))/(1-2*_xlfn.NORM.DIST(0,$J102/2,$M102,TRUE))*$D102+($K102="Steady Growth")*(AND(BL$6&gt;=$F102,BL$6&lt;=$H102)*((BL$6-$F102+1)/($J102*($J102+1)/2)*$D102))+($K102="custom")*CustCF!BF102</f>
        <v>0</v>
      </c>
      <c r="BM102" s="95">
        <f>($K102="Bell Curve")*(_xlfn.NORM.DIST(AND(BM$6&gt;=$F102,BM$6&lt;=$H102)*(BM$6-$F102+1),$J102/2,$M102,TRUE)-_xlfn.NORM.DIST(AND(BM$6&gt;=$F102,BM$6&lt;=$H102)*(BL$6-$F102+1),$J102/2,$M102,TRUE))/(1-2*_xlfn.NORM.DIST(0,$J102/2,$M102,TRUE))*$D102+($K102="Steady Growth")*(AND(BM$6&gt;=$F102,BM$6&lt;=$H102)*((BM$6-$F102+1)/($J102*($J102+1)/2)*$D102))+($K102="custom")*CustCF!BG102</f>
        <v>0</v>
      </c>
      <c r="BN102" s="95">
        <f>($K102="Bell Curve")*(_xlfn.NORM.DIST(AND(BN$6&gt;=$F102,BN$6&lt;=$H102)*(BN$6-$F102+1),$J102/2,$M102,TRUE)-_xlfn.NORM.DIST(AND(BN$6&gt;=$F102,BN$6&lt;=$H102)*(BM$6-$F102+1),$J102/2,$M102,TRUE))/(1-2*_xlfn.NORM.DIST(0,$J102/2,$M102,TRUE))*$D102+($K102="Steady Growth")*(AND(BN$6&gt;=$F102,BN$6&lt;=$H102)*((BN$6-$F102+1)/($J102*($J102+1)/2)*$D102))+($K102="custom")*CustCF!BH102</f>
        <v>0</v>
      </c>
      <c r="BO102" s="95">
        <f>($K102="Bell Curve")*(_xlfn.NORM.DIST(AND(BO$6&gt;=$F102,BO$6&lt;=$H102)*(BO$6-$F102+1),$J102/2,$M102,TRUE)-_xlfn.NORM.DIST(AND(BO$6&gt;=$F102,BO$6&lt;=$H102)*(BN$6-$F102+1),$J102/2,$M102,TRUE))/(1-2*_xlfn.NORM.DIST(0,$J102/2,$M102,TRUE))*$D102+($K102="Steady Growth")*(AND(BO$6&gt;=$F102,BO$6&lt;=$H102)*((BO$6-$F102+1)/($J102*($J102+1)/2)*$D102))+($K102="custom")*CustCF!BI102</f>
        <v>0</v>
      </c>
      <c r="BP102" s="95">
        <f>($K102="Bell Curve")*(_xlfn.NORM.DIST(AND(BP$6&gt;=$F102,BP$6&lt;=$H102)*(BP$6-$F102+1),$J102/2,$M102,TRUE)-_xlfn.NORM.DIST(AND(BP$6&gt;=$F102,BP$6&lt;=$H102)*(BO$6-$F102+1),$J102/2,$M102,TRUE))/(1-2*_xlfn.NORM.DIST(0,$J102/2,$M102,TRUE))*$D102+($K102="Steady Growth")*(AND(BP$6&gt;=$F102,BP$6&lt;=$H102)*((BP$6-$F102+1)/($J102*($J102+1)/2)*$D102))+($K102="custom")*CustCF!BJ102</f>
        <v>0</v>
      </c>
      <c r="BQ102" s="95">
        <f>($K102="Bell Curve")*(_xlfn.NORM.DIST(AND(BQ$6&gt;=$F102,BQ$6&lt;=$H102)*(BQ$6-$F102+1),$J102/2,$M102,TRUE)-_xlfn.NORM.DIST(AND(BQ$6&gt;=$F102,BQ$6&lt;=$H102)*(BP$6-$F102+1),$J102/2,$M102,TRUE))/(1-2*_xlfn.NORM.DIST(0,$J102/2,$M102,TRUE))*$D102+($K102="Steady Growth")*(AND(BQ$6&gt;=$F102,BQ$6&lt;=$H102)*((BQ$6-$F102+1)/($J102*($J102+1)/2)*$D102))+($K102="custom")*CustCF!BK102</f>
        <v>0</v>
      </c>
      <c r="BR102" s="95">
        <f>($K102="Bell Curve")*(_xlfn.NORM.DIST(AND(BR$6&gt;=$F102,BR$6&lt;=$H102)*(BR$6-$F102+1),$J102/2,$M102,TRUE)-_xlfn.NORM.DIST(AND(BR$6&gt;=$F102,BR$6&lt;=$H102)*(BQ$6-$F102+1),$J102/2,$M102,TRUE))/(1-2*_xlfn.NORM.DIST(0,$J102/2,$M102,TRUE))*$D102+($K102="Steady Growth")*(AND(BR$6&gt;=$F102,BR$6&lt;=$H102)*((BR$6-$F102+1)/($J102*($J102+1)/2)*$D102))+($K102="custom")*CustCF!BL102</f>
        <v>0</v>
      </c>
      <c r="BS102" s="95">
        <f>($K102="Bell Curve")*(_xlfn.NORM.DIST(AND(BS$6&gt;=$F102,BS$6&lt;=$H102)*(BS$6-$F102+1),$J102/2,$M102,TRUE)-_xlfn.NORM.DIST(AND(BS$6&gt;=$F102,BS$6&lt;=$H102)*(BR$6-$F102+1),$J102/2,$M102,TRUE))/(1-2*_xlfn.NORM.DIST(0,$J102/2,$M102,TRUE))*$D102+($K102="Steady Growth")*(AND(BS$6&gt;=$F102,BS$6&lt;=$H102)*((BS$6-$F102+1)/($J102*($J102+1)/2)*$D102))+($K102="custom")*CustCF!BM102</f>
        <v>0</v>
      </c>
      <c r="BT102" s="95">
        <f>($K102="Bell Curve")*(_xlfn.NORM.DIST(AND(BT$6&gt;=$F102,BT$6&lt;=$H102)*(BT$6-$F102+1),$J102/2,$M102,TRUE)-_xlfn.NORM.DIST(AND(BT$6&gt;=$F102,BT$6&lt;=$H102)*(BS$6-$F102+1),$J102/2,$M102,TRUE))/(1-2*_xlfn.NORM.DIST(0,$J102/2,$M102,TRUE))*$D102+($K102="Steady Growth")*(AND(BT$6&gt;=$F102,BT$6&lt;=$H102)*((BT$6-$F102+1)/($J102*($J102+1)/2)*$D102))+($K102="custom")*CustCF!BN102</f>
        <v>0</v>
      </c>
      <c r="BU102" s="95">
        <f>($K102="Bell Curve")*(_xlfn.NORM.DIST(AND(BU$6&gt;=$F102,BU$6&lt;=$H102)*(BU$6-$F102+1),$J102/2,$M102,TRUE)-_xlfn.NORM.DIST(AND(BU$6&gt;=$F102,BU$6&lt;=$H102)*(BT$6-$F102+1),$J102/2,$M102,TRUE))/(1-2*_xlfn.NORM.DIST(0,$J102/2,$M102,TRUE))*$D102+($K102="Steady Growth")*(AND(BU$6&gt;=$F102,BU$6&lt;=$H102)*((BU$6-$F102+1)/($J102*($J102+1)/2)*$D102))+($K102="custom")*CustCF!BO102</f>
        <v>0</v>
      </c>
      <c r="BV102" s="95">
        <f>($K102="Bell Curve")*(_xlfn.NORM.DIST(AND(BV$6&gt;=$F102,BV$6&lt;=$H102)*(BV$6-$F102+1),$J102/2,$M102,TRUE)-_xlfn.NORM.DIST(AND(BV$6&gt;=$F102,BV$6&lt;=$H102)*(BU$6-$F102+1),$J102/2,$M102,TRUE))/(1-2*_xlfn.NORM.DIST(0,$J102/2,$M102,TRUE))*$D102+($K102="Steady Growth")*(AND(BV$6&gt;=$F102,BV$6&lt;=$H102)*((BV$6-$F102+1)/($J102*($J102+1)/2)*$D102))+($K102="custom")*CustCF!BP102</f>
        <v>0</v>
      </c>
      <c r="BW102" s="95">
        <f>($K102="Bell Curve")*(_xlfn.NORM.DIST(AND(BW$6&gt;=$F102,BW$6&lt;=$H102)*(BW$6-$F102+1),$J102/2,$M102,TRUE)-_xlfn.NORM.DIST(AND(BW$6&gt;=$F102,BW$6&lt;=$H102)*(BV$6-$F102+1),$J102/2,$M102,TRUE))/(1-2*_xlfn.NORM.DIST(0,$J102/2,$M102,TRUE))*$D102+($K102="Steady Growth")*(AND(BW$6&gt;=$F102,BW$6&lt;=$H102)*((BW$6-$F102+1)/($J102*($J102+1)/2)*$D102))+($K102="custom")*CustCF!BQ102</f>
        <v>0</v>
      </c>
      <c r="BX102" s="95">
        <f>($K102="Bell Curve")*(_xlfn.NORM.DIST(AND(BX$6&gt;=$F102,BX$6&lt;=$H102)*(BX$6-$F102+1),$J102/2,$M102,TRUE)-_xlfn.NORM.DIST(AND(BX$6&gt;=$F102,BX$6&lt;=$H102)*(BW$6-$F102+1),$J102/2,$M102,TRUE))/(1-2*_xlfn.NORM.DIST(0,$J102/2,$M102,TRUE))*$D102+($K102="Steady Growth")*(AND(BX$6&gt;=$F102,BX$6&lt;=$H102)*((BX$6-$F102+1)/($J102*($J102+1)/2)*$D102))+($K102="custom")*CustCF!BR102</f>
        <v>0</v>
      </c>
      <c r="BY102" s="95">
        <f>($K102="Bell Curve")*(_xlfn.NORM.DIST(AND(BY$6&gt;=$F102,BY$6&lt;=$H102)*(BY$6-$F102+1),$J102/2,$M102,TRUE)-_xlfn.NORM.DIST(AND(BY$6&gt;=$F102,BY$6&lt;=$H102)*(BX$6-$F102+1),$J102/2,$M102,TRUE))/(1-2*_xlfn.NORM.DIST(0,$J102/2,$M102,TRUE))*$D102+($K102="Steady Growth")*(AND(BY$6&gt;=$F102,BY$6&lt;=$H102)*((BY$6-$F102+1)/($J102*($J102+1)/2)*$D102))+($K102="custom")*CustCF!BS102</f>
        <v>0</v>
      </c>
      <c r="BZ102" s="95">
        <f>($K102="Bell Curve")*(_xlfn.NORM.DIST(AND(BZ$6&gt;=$F102,BZ$6&lt;=$H102)*(BZ$6-$F102+1),$J102/2,$M102,TRUE)-_xlfn.NORM.DIST(AND(BZ$6&gt;=$F102,BZ$6&lt;=$H102)*(BY$6-$F102+1),$J102/2,$M102,TRUE))/(1-2*_xlfn.NORM.DIST(0,$J102/2,$M102,TRUE))*$D102+($K102="Steady Growth")*(AND(BZ$6&gt;=$F102,BZ$6&lt;=$H102)*((BZ$6-$F102+1)/($J102*($J102+1)/2)*$D102))+($K102="custom")*CustCF!BT102</f>
        <v>0</v>
      </c>
      <c r="CA102" s="95">
        <f>($K102="Bell Curve")*(_xlfn.NORM.DIST(AND(CA$6&gt;=$F102,CA$6&lt;=$H102)*(CA$6-$F102+1),$J102/2,$M102,TRUE)-_xlfn.NORM.DIST(AND(CA$6&gt;=$F102,CA$6&lt;=$H102)*(BZ$6-$F102+1),$J102/2,$M102,TRUE))/(1-2*_xlfn.NORM.DIST(0,$J102/2,$M102,TRUE))*$D102+($K102="Steady Growth")*(AND(CA$6&gt;=$F102,CA$6&lt;=$H102)*((CA$6-$F102+1)/($J102*($J102+1)/2)*$D102))+($K102="custom")*CustCF!BU102</f>
        <v>0</v>
      </c>
      <c r="CB102" s="95">
        <f>($K102="Bell Curve")*(_xlfn.NORM.DIST(AND(CB$6&gt;=$F102,CB$6&lt;=$H102)*(CB$6-$F102+1),$J102/2,$M102,TRUE)-_xlfn.NORM.DIST(AND(CB$6&gt;=$F102,CB$6&lt;=$H102)*(CA$6-$F102+1),$J102/2,$M102,TRUE))/(1-2*_xlfn.NORM.DIST(0,$J102/2,$M102,TRUE))*$D102+($K102="Steady Growth")*(AND(CB$6&gt;=$F102,CB$6&lt;=$H102)*((CB$6-$F102+1)/($J102*($J102+1)/2)*$D102))+($K102="custom")*CustCF!BV102</f>
        <v>0</v>
      </c>
      <c r="CC102" s="95">
        <f>($K102="Bell Curve")*(_xlfn.NORM.DIST(AND(CC$6&gt;=$F102,CC$6&lt;=$H102)*(CC$6-$F102+1),$J102/2,$M102,TRUE)-_xlfn.NORM.DIST(AND(CC$6&gt;=$F102,CC$6&lt;=$H102)*(CB$6-$F102+1),$J102/2,$M102,TRUE))/(1-2*_xlfn.NORM.DIST(0,$J102/2,$M102,TRUE))*$D102+($K102="Steady Growth")*(AND(CC$6&gt;=$F102,CC$6&lt;=$H102)*((CC$6-$F102+1)/($J102*($J102+1)/2)*$D102))+($K102="custom")*CustCF!BW102</f>
        <v>0</v>
      </c>
      <c r="CD102" s="95">
        <f>($K102="Bell Curve")*(_xlfn.NORM.DIST(AND(CD$6&gt;=$F102,CD$6&lt;=$H102)*(CD$6-$F102+1),$J102/2,$M102,TRUE)-_xlfn.NORM.DIST(AND(CD$6&gt;=$F102,CD$6&lt;=$H102)*(CC$6-$F102+1),$J102/2,$M102,TRUE))/(1-2*_xlfn.NORM.DIST(0,$J102/2,$M102,TRUE))*$D102+($K102="Steady Growth")*(AND(CD$6&gt;=$F102,CD$6&lt;=$H102)*((CD$6-$F102+1)/($J102*($J102+1)/2)*$D102))+($K102="custom")*CustCF!BX102</f>
        <v>0</v>
      </c>
      <c r="CE102" s="95">
        <f>($K102="Bell Curve")*(_xlfn.NORM.DIST(AND(CE$6&gt;=$F102,CE$6&lt;=$H102)*(CE$6-$F102+1),$J102/2,$M102,TRUE)-_xlfn.NORM.DIST(AND(CE$6&gt;=$F102,CE$6&lt;=$H102)*(CD$6-$F102+1),$J102/2,$M102,TRUE))/(1-2*_xlfn.NORM.DIST(0,$J102/2,$M102,TRUE))*$D102+($K102="Steady Growth")*(AND(CE$6&gt;=$F102,CE$6&lt;=$H102)*((CE$6-$F102+1)/($J102*($J102+1)/2)*$D102))+($K102="custom")*CustCF!BY102</f>
        <v>0</v>
      </c>
      <c r="CF102" s="95">
        <f>($K102="Bell Curve")*(_xlfn.NORM.DIST(AND(CF$6&gt;=$F102,CF$6&lt;=$H102)*(CF$6-$F102+1),$J102/2,$M102,TRUE)-_xlfn.NORM.DIST(AND(CF$6&gt;=$F102,CF$6&lt;=$H102)*(CE$6-$F102+1),$J102/2,$M102,TRUE))/(1-2*_xlfn.NORM.DIST(0,$J102/2,$M102,TRUE))*$D102+($K102="Steady Growth")*(AND(CF$6&gt;=$F102,CF$6&lt;=$H102)*((CF$6-$F102+1)/($J102*($J102+1)/2)*$D102))+($K102="custom")*CustCF!BZ102</f>
        <v>0</v>
      </c>
      <c r="CG102" s="95">
        <f>($K102="Bell Curve")*(_xlfn.NORM.DIST(AND(CG$6&gt;=$F102,CG$6&lt;=$H102)*(CG$6-$F102+1),$J102/2,$M102,TRUE)-_xlfn.NORM.DIST(AND(CG$6&gt;=$F102,CG$6&lt;=$H102)*(CF$6-$F102+1),$J102/2,$M102,TRUE))/(1-2*_xlfn.NORM.DIST(0,$J102/2,$M102,TRUE))*$D102+($K102="Steady Growth")*(AND(CG$6&gt;=$F102,CG$6&lt;=$H102)*((CG$6-$F102+1)/($J102*($J102+1)/2)*$D102))+($K102="custom")*CustCF!CA102</f>
        <v>0</v>
      </c>
      <c r="CH102" s="95">
        <f>($K102="Bell Curve")*(_xlfn.NORM.DIST(AND(CH$6&gt;=$F102,CH$6&lt;=$H102)*(CH$6-$F102+1),$J102/2,$M102,TRUE)-_xlfn.NORM.DIST(AND(CH$6&gt;=$F102,CH$6&lt;=$H102)*(CG$6-$F102+1),$J102/2,$M102,TRUE))/(1-2*_xlfn.NORM.DIST(0,$J102/2,$M102,TRUE))*$D102+($K102="Steady Growth")*(AND(CH$6&gt;=$F102,CH$6&lt;=$H102)*((CH$6-$F102+1)/($J102*($J102+1)/2)*$D102))+($K102="custom")*CustCF!CB102</f>
        <v>0</v>
      </c>
      <c r="CI102" s="95">
        <f>($K102="Bell Curve")*(_xlfn.NORM.DIST(AND(CI$6&gt;=$F102,CI$6&lt;=$H102)*(CI$6-$F102+1),$J102/2,$M102,TRUE)-_xlfn.NORM.DIST(AND(CI$6&gt;=$F102,CI$6&lt;=$H102)*(CH$6-$F102+1),$J102/2,$M102,TRUE))/(1-2*_xlfn.NORM.DIST(0,$J102/2,$M102,TRUE))*$D102+($K102="Steady Growth")*(AND(CI$6&gt;=$F102,CI$6&lt;=$H102)*((CI$6-$F102+1)/($J102*($J102+1)/2)*$D102))+($K102="custom")*CustCF!CC102</f>
        <v>0</v>
      </c>
      <c r="CJ102" s="95">
        <f>($K102="Bell Curve")*(_xlfn.NORM.DIST(AND(CJ$6&gt;=$F102,CJ$6&lt;=$H102)*(CJ$6-$F102+1),$J102/2,$M102,TRUE)-_xlfn.NORM.DIST(AND(CJ$6&gt;=$F102,CJ$6&lt;=$H102)*(CI$6-$F102+1),$J102/2,$M102,TRUE))/(1-2*_xlfn.NORM.DIST(0,$J102/2,$M102,TRUE))*$D102+($K102="Steady Growth")*(AND(CJ$6&gt;=$F102,CJ$6&lt;=$H102)*((CJ$6-$F102+1)/($J102*($J102+1)/2)*$D102))+($K102="custom")*CustCF!CD102</f>
        <v>0</v>
      </c>
      <c r="CK102" s="95">
        <f>($K102="Bell Curve")*(_xlfn.NORM.DIST(AND(CK$6&gt;=$F102,CK$6&lt;=$H102)*(CK$6-$F102+1),$J102/2,$M102,TRUE)-_xlfn.NORM.DIST(AND(CK$6&gt;=$F102,CK$6&lt;=$H102)*(CJ$6-$F102+1),$J102/2,$M102,TRUE))/(1-2*_xlfn.NORM.DIST(0,$J102/2,$M102,TRUE))*$D102+($K102="Steady Growth")*(AND(CK$6&gt;=$F102,CK$6&lt;=$H102)*((CK$6-$F102+1)/($J102*($J102+1)/2)*$D102))+($K102="custom")*CustCF!CE102</f>
        <v>0</v>
      </c>
      <c r="CL102" s="95">
        <f>($K102="Bell Curve")*(_xlfn.NORM.DIST(AND(CL$6&gt;=$F102,CL$6&lt;=$H102)*(CL$6-$F102+1),$J102/2,$M102,TRUE)-_xlfn.NORM.DIST(AND(CL$6&gt;=$F102,CL$6&lt;=$H102)*(CK$6-$F102+1),$J102/2,$M102,TRUE))/(1-2*_xlfn.NORM.DIST(0,$J102/2,$M102,TRUE))*$D102+($K102="Steady Growth")*(AND(CL$6&gt;=$F102,CL$6&lt;=$H102)*((CL$6-$F102+1)/($J102*($J102+1)/2)*$D102))+($K102="custom")*CustCF!CF102</f>
        <v>0</v>
      </c>
      <c r="CM102" s="95">
        <f>($K102="Bell Curve")*(_xlfn.NORM.DIST(AND(CM$6&gt;=$F102,CM$6&lt;=$H102)*(CM$6-$F102+1),$J102/2,$M102,TRUE)-_xlfn.NORM.DIST(AND(CM$6&gt;=$F102,CM$6&lt;=$H102)*(CL$6-$F102+1),$J102/2,$M102,TRUE))/(1-2*_xlfn.NORM.DIST(0,$J102/2,$M102,TRUE))*$D102+($K102="Steady Growth")*(AND(CM$6&gt;=$F102,CM$6&lt;=$H102)*((CM$6-$F102+1)/($J102*($J102+1)/2)*$D102))+($K102="custom")*CustCF!CG102</f>
        <v>0</v>
      </c>
      <c r="CN102" s="95">
        <f>($K102="Bell Curve")*(_xlfn.NORM.DIST(AND(CN$6&gt;=$F102,CN$6&lt;=$H102)*(CN$6-$F102+1),$J102/2,$M102,TRUE)-_xlfn.NORM.DIST(AND(CN$6&gt;=$F102,CN$6&lt;=$H102)*(CM$6-$F102+1),$J102/2,$M102,TRUE))/(1-2*_xlfn.NORM.DIST(0,$J102/2,$M102,TRUE))*$D102+($K102="Steady Growth")*(AND(CN$6&gt;=$F102,CN$6&lt;=$H102)*((CN$6-$F102+1)/($J102*($J102+1)/2)*$D102))+($K102="custom")*CustCF!CH102</f>
        <v>0</v>
      </c>
      <c r="CO102" s="95">
        <f>($K102="Bell Curve")*(_xlfn.NORM.DIST(AND(CO$6&gt;=$F102,CO$6&lt;=$H102)*(CO$6-$F102+1),$J102/2,$M102,TRUE)-_xlfn.NORM.DIST(AND(CO$6&gt;=$F102,CO$6&lt;=$H102)*(CN$6-$F102+1),$J102/2,$M102,TRUE))/(1-2*_xlfn.NORM.DIST(0,$J102/2,$M102,TRUE))*$D102+($K102="Steady Growth")*(AND(CO$6&gt;=$F102,CO$6&lt;=$H102)*((CO$6-$F102+1)/($J102*($J102+1)/2)*$D102))+($K102="custom")*CustCF!CI102</f>
        <v>0</v>
      </c>
      <c r="CP102" s="95">
        <f>($K102="Bell Curve")*(_xlfn.NORM.DIST(AND(CP$6&gt;=$F102,CP$6&lt;=$H102)*(CP$6-$F102+1),$J102/2,$M102,TRUE)-_xlfn.NORM.DIST(AND(CP$6&gt;=$F102,CP$6&lt;=$H102)*(CO$6-$F102+1),$J102/2,$M102,TRUE))/(1-2*_xlfn.NORM.DIST(0,$J102/2,$M102,TRUE))*$D102+($K102="Steady Growth")*(AND(CP$6&gt;=$F102,CP$6&lt;=$H102)*((CP$6-$F102+1)/($J102*($J102+1)/2)*$D102))+($K102="custom")*CustCF!CJ102</f>
        <v>0</v>
      </c>
      <c r="CQ102" s="95">
        <f>($K102="Bell Curve")*(_xlfn.NORM.DIST(AND(CQ$6&gt;=$F102,CQ$6&lt;=$H102)*(CQ$6-$F102+1),$J102/2,$M102,TRUE)-_xlfn.NORM.DIST(AND(CQ$6&gt;=$F102,CQ$6&lt;=$H102)*(CP$6-$F102+1),$J102/2,$M102,TRUE))/(1-2*_xlfn.NORM.DIST(0,$J102/2,$M102,TRUE))*$D102+($K102="Steady Growth")*(AND(CQ$6&gt;=$F102,CQ$6&lt;=$H102)*((CQ$6-$F102+1)/($J102*($J102+1)/2)*$D102))+($K102="custom")*CustCF!CK102</f>
        <v>0</v>
      </c>
      <c r="CR102" s="95">
        <f>($K102="Bell Curve")*(_xlfn.NORM.DIST(AND(CR$6&gt;=$F102,CR$6&lt;=$H102)*(CR$6-$F102+1),$J102/2,$M102,TRUE)-_xlfn.NORM.DIST(AND(CR$6&gt;=$F102,CR$6&lt;=$H102)*(CQ$6-$F102+1),$J102/2,$M102,TRUE))/(1-2*_xlfn.NORM.DIST(0,$J102/2,$M102,TRUE))*$D102+($K102="Steady Growth")*(AND(CR$6&gt;=$F102,CR$6&lt;=$H102)*((CR$6-$F102+1)/($J102*($J102+1)/2)*$D102))+($K102="custom")*CustCF!CL102</f>
        <v>0</v>
      </c>
      <c r="CS102" s="95">
        <f>($K102="Bell Curve")*(_xlfn.NORM.DIST(AND(CS$6&gt;=$F102,CS$6&lt;=$H102)*(CS$6-$F102+1),$J102/2,$M102,TRUE)-_xlfn.NORM.DIST(AND(CS$6&gt;=$F102,CS$6&lt;=$H102)*(CR$6-$F102+1),$J102/2,$M102,TRUE))/(1-2*_xlfn.NORM.DIST(0,$J102/2,$M102,TRUE))*$D102+($K102="Steady Growth")*(AND(CS$6&gt;=$F102,CS$6&lt;=$H102)*((CS$6-$F102+1)/($J102*($J102+1)/2)*$D102))+($K102="custom")*CustCF!CM102</f>
        <v>0</v>
      </c>
      <c r="CT102" s="95">
        <f>($K102="Bell Curve")*(_xlfn.NORM.DIST(AND(CT$6&gt;=$F102,CT$6&lt;=$H102)*(CT$6-$F102+1),$J102/2,$M102,TRUE)-_xlfn.NORM.DIST(AND(CT$6&gt;=$F102,CT$6&lt;=$H102)*(CS$6-$F102+1),$J102/2,$M102,TRUE))/(1-2*_xlfn.NORM.DIST(0,$J102/2,$M102,TRUE))*$D102+($K102="Steady Growth")*(AND(CT$6&gt;=$F102,CT$6&lt;=$H102)*((CT$6-$F102+1)/($J102*($J102+1)/2)*$D102))+($K102="custom")*CustCF!CN102</f>
        <v>0</v>
      </c>
      <c r="CU102" s="95">
        <f>($K102="Bell Curve")*(_xlfn.NORM.DIST(AND(CU$6&gt;=$F102,CU$6&lt;=$H102)*(CU$6-$F102+1),$J102/2,$M102,TRUE)-_xlfn.NORM.DIST(AND(CU$6&gt;=$F102,CU$6&lt;=$H102)*(CT$6-$F102+1),$J102/2,$M102,TRUE))/(1-2*_xlfn.NORM.DIST(0,$J102/2,$M102,TRUE))*$D102+($K102="Steady Growth")*(AND(CU$6&gt;=$F102,CU$6&lt;=$H102)*((CU$6-$F102+1)/($J102*($J102+1)/2)*$D102))+($K102="custom")*CustCF!CO102</f>
        <v>0</v>
      </c>
      <c r="CV102" s="95">
        <f>($K102="Bell Curve")*(_xlfn.NORM.DIST(AND(CV$6&gt;=$F102,CV$6&lt;=$H102)*(CV$6-$F102+1),$J102/2,$M102,TRUE)-_xlfn.NORM.DIST(AND(CV$6&gt;=$F102,CV$6&lt;=$H102)*(CU$6-$F102+1),$J102/2,$M102,TRUE))/(1-2*_xlfn.NORM.DIST(0,$J102/2,$M102,TRUE))*$D102+($K102="Steady Growth")*(AND(CV$6&gt;=$F102,CV$6&lt;=$H102)*((CV$6-$F102+1)/($J102*($J102+1)/2)*$D102))+($K102="custom")*CustCF!CP102</f>
        <v>0</v>
      </c>
      <c r="CW102" s="95">
        <f>($K102="Bell Curve")*(_xlfn.NORM.DIST(AND(CW$6&gt;=$F102,CW$6&lt;=$H102)*(CW$6-$F102+1),$J102/2,$M102,TRUE)-_xlfn.NORM.DIST(AND(CW$6&gt;=$F102,CW$6&lt;=$H102)*(CV$6-$F102+1),$J102/2,$M102,TRUE))/(1-2*_xlfn.NORM.DIST(0,$J102/2,$M102,TRUE))*$D102+($K102="Steady Growth")*(AND(CW$6&gt;=$F102,CW$6&lt;=$H102)*((CW$6-$F102+1)/($J102*($J102+1)/2)*$D102))+($K102="custom")*CustCF!CQ102</f>
        <v>0</v>
      </c>
      <c r="CX102" s="95">
        <f>($K102="Bell Curve")*(_xlfn.NORM.DIST(AND(CX$6&gt;=$F102,CX$6&lt;=$H102)*(CX$6-$F102+1),$J102/2,$M102,TRUE)-_xlfn.NORM.DIST(AND(CX$6&gt;=$F102,CX$6&lt;=$H102)*(CW$6-$F102+1),$J102/2,$M102,TRUE))/(1-2*_xlfn.NORM.DIST(0,$J102/2,$M102,TRUE))*$D102+($K102="Steady Growth")*(AND(CX$6&gt;=$F102,CX$6&lt;=$H102)*((CX$6-$F102+1)/($J102*($J102+1)/2)*$D102))+($K102="custom")*CustCF!CR102</f>
        <v>0</v>
      </c>
      <c r="CY102" s="95">
        <f>($K102="Bell Curve")*(_xlfn.NORM.DIST(AND(CY$6&gt;=$F102,CY$6&lt;=$H102)*(CY$6-$F102+1),$J102/2,$M102,TRUE)-_xlfn.NORM.DIST(AND(CY$6&gt;=$F102,CY$6&lt;=$H102)*(CX$6-$F102+1),$J102/2,$M102,TRUE))/(1-2*_xlfn.NORM.DIST(0,$J102/2,$M102,TRUE))*$D102+($K102="Steady Growth")*(AND(CY$6&gt;=$F102,CY$6&lt;=$H102)*((CY$6-$F102+1)/($J102*($J102+1)/2)*$D102))+($K102="custom")*CustCF!CS102</f>
        <v>0</v>
      </c>
      <c r="CZ102" s="95">
        <f>($K102="Bell Curve")*(_xlfn.NORM.DIST(AND(CZ$6&gt;=$F102,CZ$6&lt;=$H102)*(CZ$6-$F102+1),$J102/2,$M102,TRUE)-_xlfn.NORM.DIST(AND(CZ$6&gt;=$F102,CZ$6&lt;=$H102)*(CY$6-$F102+1),$J102/2,$M102,TRUE))/(1-2*_xlfn.NORM.DIST(0,$J102/2,$M102,TRUE))*$D102+($K102="Steady Growth")*(AND(CZ$6&gt;=$F102,CZ$6&lt;=$H102)*((CZ$6-$F102+1)/($J102*($J102+1)/2)*$D102))+($K102="custom")*CustCF!CT102</f>
        <v>0</v>
      </c>
      <c r="DA102" s="95">
        <f>($K102="Bell Curve")*(_xlfn.NORM.DIST(AND(DA$6&gt;=$F102,DA$6&lt;=$H102)*(DA$6-$F102+1),$J102/2,$M102,TRUE)-_xlfn.NORM.DIST(AND(DA$6&gt;=$F102,DA$6&lt;=$H102)*(CZ$6-$F102+1),$J102/2,$M102,TRUE))/(1-2*_xlfn.NORM.DIST(0,$J102/2,$M102,TRUE))*$D102+($K102="Steady Growth")*(AND(DA$6&gt;=$F102,DA$6&lt;=$H102)*((DA$6-$F102+1)/($J102*($J102+1)/2)*$D102))+($K102="custom")*CustCF!CU102</f>
        <v>0</v>
      </c>
      <c r="DB102" s="95">
        <f>($K102="Bell Curve")*(_xlfn.NORM.DIST(AND(DB$6&gt;=$F102,DB$6&lt;=$H102)*(DB$6-$F102+1),$J102/2,$M102,TRUE)-_xlfn.NORM.DIST(AND(DB$6&gt;=$F102,DB$6&lt;=$H102)*(DA$6-$F102+1),$J102/2,$M102,TRUE))/(1-2*_xlfn.NORM.DIST(0,$J102/2,$M102,TRUE))*$D102+($K102="Steady Growth")*(AND(DB$6&gt;=$F102,DB$6&lt;=$H102)*((DB$6-$F102+1)/($J102*($J102+1)/2)*$D102))+($K102="custom")*CustCF!CV102</f>
        <v>0</v>
      </c>
      <c r="DC102" s="95">
        <f>($K102="Bell Curve")*(_xlfn.NORM.DIST(AND(DC$6&gt;=$F102,DC$6&lt;=$H102)*(DC$6-$F102+1),$J102/2,$M102,TRUE)-_xlfn.NORM.DIST(AND(DC$6&gt;=$F102,DC$6&lt;=$H102)*(DB$6-$F102+1),$J102/2,$M102,TRUE))/(1-2*_xlfn.NORM.DIST(0,$J102/2,$M102,TRUE))*$D102+($K102="Steady Growth")*(AND(DC$6&gt;=$F102,DC$6&lt;=$H102)*((DC$6-$F102+1)/($J102*($J102+1)/2)*$D102))+($K102="custom")*CustCF!CW102</f>
        <v>0</v>
      </c>
      <c r="DD102" s="95">
        <f>($K102="Bell Curve")*(_xlfn.NORM.DIST(AND(DD$6&gt;=$F102,DD$6&lt;=$H102)*(DD$6-$F102+1),$J102/2,$M102,TRUE)-_xlfn.NORM.DIST(AND(DD$6&gt;=$F102,DD$6&lt;=$H102)*(DC$6-$F102+1),$J102/2,$M102,TRUE))/(1-2*_xlfn.NORM.DIST(0,$J102/2,$M102,TRUE))*$D102+($K102="Steady Growth")*(AND(DD$6&gt;=$F102,DD$6&lt;=$H102)*((DD$6-$F102+1)/($J102*($J102+1)/2)*$D102))+($K102="custom")*CustCF!CX102</f>
        <v>0</v>
      </c>
      <c r="DE102" s="95">
        <f>($K102="Bell Curve")*(_xlfn.NORM.DIST(AND(DE$6&gt;=$F102,DE$6&lt;=$H102)*(DE$6-$F102+1),$J102/2,$M102,TRUE)-_xlfn.NORM.DIST(AND(DE$6&gt;=$F102,DE$6&lt;=$H102)*(DD$6-$F102+1),$J102/2,$M102,TRUE))/(1-2*_xlfn.NORM.DIST(0,$J102/2,$M102,TRUE))*$D102+($K102="Steady Growth")*(AND(DE$6&gt;=$F102,DE$6&lt;=$H102)*((DE$6-$F102+1)/($J102*($J102+1)/2)*$D102))+($K102="custom")*CustCF!CY102</f>
        <v>0</v>
      </c>
      <c r="DF102" s="95">
        <f>($K102="Bell Curve")*(_xlfn.NORM.DIST(AND(DF$6&gt;=$F102,DF$6&lt;=$H102)*(DF$6-$F102+1),$J102/2,$M102,TRUE)-_xlfn.NORM.DIST(AND(DF$6&gt;=$F102,DF$6&lt;=$H102)*(DE$6-$F102+1),$J102/2,$M102,TRUE))/(1-2*_xlfn.NORM.DIST(0,$J102/2,$M102,TRUE))*$D102+($K102="Steady Growth")*(AND(DF$6&gt;=$F102,DF$6&lt;=$H102)*((DF$6-$F102+1)/($J102*($J102+1)/2)*$D102))+($K102="custom")*CustCF!CZ102</f>
        <v>0</v>
      </c>
      <c r="DG102" s="95">
        <f>($K102="Bell Curve")*(_xlfn.NORM.DIST(AND(DG$6&gt;=$F102,DG$6&lt;=$H102)*(DG$6-$F102+1),$J102/2,$M102,TRUE)-_xlfn.NORM.DIST(AND(DG$6&gt;=$F102,DG$6&lt;=$H102)*(DF$6-$F102+1),$J102/2,$M102,TRUE))/(1-2*_xlfn.NORM.DIST(0,$J102/2,$M102,TRUE))*$D102+($K102="Steady Growth")*(AND(DG$6&gt;=$F102,DG$6&lt;=$H102)*((DG$6-$F102+1)/($J102*($J102+1)/2)*$D102))+($K102="custom")*CustCF!DA102</f>
        <v>0</v>
      </c>
      <c r="DH102" s="95">
        <f>($K102="Bell Curve")*(_xlfn.NORM.DIST(AND(DH$6&gt;=$F102,DH$6&lt;=$H102)*(DH$6-$F102+1),$J102/2,$M102,TRUE)-_xlfn.NORM.DIST(AND(DH$6&gt;=$F102,DH$6&lt;=$H102)*(DG$6-$F102+1),$J102/2,$M102,TRUE))/(1-2*_xlfn.NORM.DIST(0,$J102/2,$M102,TRUE))*$D102+($K102="Steady Growth")*(AND(DH$6&gt;=$F102,DH$6&lt;=$H102)*((DH$6-$F102+1)/($J102*($J102+1)/2)*$D102))+($K102="custom")*CustCF!DB102</f>
        <v>0</v>
      </c>
      <c r="DI102" s="95">
        <f>($K102="Bell Curve")*(_xlfn.NORM.DIST(AND(DI$6&gt;=$F102,DI$6&lt;=$H102)*(DI$6-$F102+1),$J102/2,$M102,TRUE)-_xlfn.NORM.DIST(AND(DI$6&gt;=$F102,DI$6&lt;=$H102)*(DH$6-$F102+1),$J102/2,$M102,TRUE))/(1-2*_xlfn.NORM.DIST(0,$J102/2,$M102,TRUE))*$D102+($K102="Steady Growth")*(AND(DI$6&gt;=$F102,DI$6&lt;=$H102)*((DI$6-$F102+1)/($J102*($J102+1)/2)*$D102))+($K102="custom")*CustCF!DC102</f>
        <v>0</v>
      </c>
      <c r="DJ102" s="95">
        <f>($K102="Bell Curve")*(_xlfn.NORM.DIST(AND(DJ$6&gt;=$F102,DJ$6&lt;=$H102)*(DJ$6-$F102+1),$J102/2,$M102,TRUE)-_xlfn.NORM.DIST(AND(DJ$6&gt;=$F102,DJ$6&lt;=$H102)*(DI$6-$F102+1),$J102/2,$M102,TRUE))/(1-2*_xlfn.NORM.DIST(0,$J102/2,$M102,TRUE))*$D102+($K102="Steady Growth")*(AND(DJ$6&gt;=$F102,DJ$6&lt;=$H102)*((DJ$6-$F102+1)/($J102*($J102+1)/2)*$D102))+($K102="custom")*CustCF!DD102</f>
        <v>0</v>
      </c>
      <c r="DK102" s="95">
        <f>($K102="Bell Curve")*(_xlfn.NORM.DIST(AND(DK$6&gt;=$F102,DK$6&lt;=$H102)*(DK$6-$F102+1),$J102/2,$M102,TRUE)-_xlfn.NORM.DIST(AND(DK$6&gt;=$F102,DK$6&lt;=$H102)*(DJ$6-$F102+1),$J102/2,$M102,TRUE))/(1-2*_xlfn.NORM.DIST(0,$J102/2,$M102,TRUE))*$D102+($K102="Steady Growth")*(AND(DK$6&gt;=$F102,DK$6&lt;=$H102)*((DK$6-$F102+1)/($J102*($J102+1)/2)*$D102))+($K102="custom")*CustCF!DE102</f>
        <v>0</v>
      </c>
      <c r="DL102" s="95">
        <f>($K102="Bell Curve")*(_xlfn.NORM.DIST(AND(DL$6&gt;=$F102,DL$6&lt;=$H102)*(DL$6-$F102+1),$J102/2,$M102,TRUE)-_xlfn.NORM.DIST(AND(DL$6&gt;=$F102,DL$6&lt;=$H102)*(DK$6-$F102+1),$J102/2,$M102,TRUE))/(1-2*_xlfn.NORM.DIST(0,$J102/2,$M102,TRUE))*$D102+($K102="Steady Growth")*(AND(DL$6&gt;=$F102,DL$6&lt;=$H102)*((DL$6-$F102+1)/($J102*($J102+1)/2)*$D102))+($K102="custom")*CustCF!DF102</f>
        <v>0</v>
      </c>
      <c r="DM102" s="95">
        <f>($K102="Bell Curve")*(_xlfn.NORM.DIST(AND(DM$6&gt;=$F102,DM$6&lt;=$H102)*(DM$6-$F102+1),$J102/2,$M102,TRUE)-_xlfn.NORM.DIST(AND(DM$6&gt;=$F102,DM$6&lt;=$H102)*(DL$6-$F102+1),$J102/2,$M102,TRUE))/(1-2*_xlfn.NORM.DIST(0,$J102/2,$M102,TRUE))*$D102+($K102="Steady Growth")*(AND(DM$6&gt;=$F102,DM$6&lt;=$H102)*((DM$6-$F102+1)/($J102*($J102+1)/2)*$D102))+($K102="custom")*CustCF!DG102</f>
        <v>0</v>
      </c>
      <c r="DN102" s="95">
        <f>($K102="Bell Curve")*(_xlfn.NORM.DIST(AND(DN$6&gt;=$F102,DN$6&lt;=$H102)*(DN$6-$F102+1),$J102/2,$M102,TRUE)-_xlfn.NORM.DIST(AND(DN$6&gt;=$F102,DN$6&lt;=$H102)*(DM$6-$F102+1),$J102/2,$M102,TRUE))/(1-2*_xlfn.NORM.DIST(0,$J102/2,$M102,TRUE))*$D102+($K102="Steady Growth")*(AND(DN$6&gt;=$F102,DN$6&lt;=$H102)*((DN$6-$F102+1)/($J102*($J102+1)/2)*$D102))+($K102="custom")*CustCF!DH102</f>
        <v>0</v>
      </c>
      <c r="DO102" s="95">
        <f>($K102="Bell Curve")*(_xlfn.NORM.DIST(AND(DO$6&gt;=$F102,DO$6&lt;=$H102)*(DO$6-$F102+1),$J102/2,$M102,TRUE)-_xlfn.NORM.DIST(AND(DO$6&gt;=$F102,DO$6&lt;=$H102)*(DN$6-$F102+1),$J102/2,$M102,TRUE))/(1-2*_xlfn.NORM.DIST(0,$J102/2,$M102,TRUE))*$D102+($K102="Steady Growth")*(AND(DO$6&gt;=$F102,DO$6&lt;=$H102)*((DO$6-$F102+1)/($J102*($J102+1)/2)*$D102))+($K102="custom")*CustCF!DI102</f>
        <v>0</v>
      </c>
      <c r="DP102" s="95">
        <f>($K102="Bell Curve")*(_xlfn.NORM.DIST(AND(DP$6&gt;=$F102,DP$6&lt;=$H102)*(DP$6-$F102+1),$J102/2,$M102,TRUE)-_xlfn.NORM.DIST(AND(DP$6&gt;=$F102,DP$6&lt;=$H102)*(DO$6-$F102+1),$J102/2,$M102,TRUE))/(1-2*_xlfn.NORM.DIST(0,$J102/2,$M102,TRUE))*$D102+($K102="Steady Growth")*(AND(DP$6&gt;=$F102,DP$6&lt;=$H102)*((DP$6-$F102+1)/($J102*($J102+1)/2)*$D102))+($K102="custom")*CustCF!DJ102</f>
        <v>0</v>
      </c>
      <c r="DQ102" s="95">
        <f>($K102="Bell Curve")*(_xlfn.NORM.DIST(AND(DQ$6&gt;=$F102,DQ$6&lt;=$H102)*(DQ$6-$F102+1),$J102/2,$M102,TRUE)-_xlfn.NORM.DIST(AND(DQ$6&gt;=$F102,DQ$6&lt;=$H102)*(DP$6-$F102+1),$J102/2,$M102,TRUE))/(1-2*_xlfn.NORM.DIST(0,$J102/2,$M102,TRUE))*$D102+($K102="Steady Growth")*(AND(DQ$6&gt;=$F102,DQ$6&lt;=$H102)*((DQ$6-$F102+1)/($J102*($J102+1)/2)*$D102))+($K102="custom")*CustCF!DK102</f>
        <v>0</v>
      </c>
      <c r="DR102" s="95">
        <f>($K102="Bell Curve")*(_xlfn.NORM.DIST(AND(DR$6&gt;=$F102,DR$6&lt;=$H102)*(DR$6-$F102+1),$J102/2,$M102,TRUE)-_xlfn.NORM.DIST(AND(DR$6&gt;=$F102,DR$6&lt;=$H102)*(DQ$6-$F102+1),$J102/2,$M102,TRUE))/(1-2*_xlfn.NORM.DIST(0,$J102/2,$M102,TRUE))*$D102+($K102="Steady Growth")*(AND(DR$6&gt;=$F102,DR$6&lt;=$H102)*((DR$6-$F102+1)/($J102*($J102+1)/2)*$D102))+($K102="custom")*CustCF!DL102</f>
        <v>0</v>
      </c>
      <c r="DS102" s="95">
        <f>($K102="Bell Curve")*(_xlfn.NORM.DIST(AND(DS$6&gt;=$F102,DS$6&lt;=$H102)*(DS$6-$F102+1),$J102/2,$M102,TRUE)-_xlfn.NORM.DIST(AND(DS$6&gt;=$F102,DS$6&lt;=$H102)*(DR$6-$F102+1),$J102/2,$M102,TRUE))/(1-2*_xlfn.NORM.DIST(0,$J102/2,$M102,TRUE))*$D102+($K102="Steady Growth")*(AND(DS$6&gt;=$F102,DS$6&lt;=$H102)*((DS$6-$F102+1)/($J102*($J102+1)/2)*$D102))+($K102="custom")*CustCF!DM102</f>
        <v>0</v>
      </c>
      <c r="DT102" s="95">
        <f>($K102="Bell Curve")*(_xlfn.NORM.DIST(AND(DT$6&gt;=$F102,DT$6&lt;=$H102)*(DT$6-$F102+1),$J102/2,$M102,TRUE)-_xlfn.NORM.DIST(AND(DT$6&gt;=$F102,DT$6&lt;=$H102)*(DS$6-$F102+1),$J102/2,$M102,TRUE))/(1-2*_xlfn.NORM.DIST(0,$J102/2,$M102,TRUE))*$D102+($K102="Steady Growth")*(AND(DT$6&gt;=$F102,DT$6&lt;=$H102)*((DT$6-$F102+1)/($J102*($J102+1)/2)*$D102))+($K102="custom")*CustCF!DN102</f>
        <v>0</v>
      </c>
      <c r="DU102" s="95">
        <f>($K102="Bell Curve")*(_xlfn.NORM.DIST(AND(DU$6&gt;=$F102,DU$6&lt;=$H102)*(DU$6-$F102+1),$J102/2,$M102,TRUE)-_xlfn.NORM.DIST(AND(DU$6&gt;=$F102,DU$6&lt;=$H102)*(DT$6-$F102+1),$J102/2,$M102,TRUE))/(1-2*_xlfn.NORM.DIST(0,$J102/2,$M102,TRUE))*$D102+($K102="Steady Growth")*(AND(DU$6&gt;=$F102,DU$6&lt;=$H102)*((DU$6-$F102+1)/($J102*($J102+1)/2)*$D102))+($K102="custom")*CustCF!DO102</f>
        <v>0</v>
      </c>
      <c r="DV102" s="95">
        <f>($K102="Bell Curve")*(_xlfn.NORM.DIST(AND(DV$6&gt;=$F102,DV$6&lt;=$H102)*(DV$6-$F102+1),$J102/2,$M102,TRUE)-_xlfn.NORM.DIST(AND(DV$6&gt;=$F102,DV$6&lt;=$H102)*(DU$6-$F102+1),$J102/2,$M102,TRUE))/(1-2*_xlfn.NORM.DIST(0,$J102/2,$M102,TRUE))*$D102+($K102="Steady Growth")*(AND(DV$6&gt;=$F102,DV$6&lt;=$H102)*((DV$6-$F102+1)/($J102*($J102+1)/2)*$D102))+($K102="custom")*CustCF!DP102</f>
        <v>0</v>
      </c>
      <c r="DW102" s="95">
        <f>($K102="Bell Curve")*(_xlfn.NORM.DIST(AND(DW$6&gt;=$F102,DW$6&lt;=$H102)*(DW$6-$F102+1),$J102/2,$M102,TRUE)-_xlfn.NORM.DIST(AND(DW$6&gt;=$F102,DW$6&lt;=$H102)*(DV$6-$F102+1),$J102/2,$M102,TRUE))/(1-2*_xlfn.NORM.DIST(0,$J102/2,$M102,TRUE))*$D102+($K102="Steady Growth")*(AND(DW$6&gt;=$F102,DW$6&lt;=$H102)*((DW$6-$F102+1)/($J102*($J102+1)/2)*$D102))+($K102="custom")*CustCF!DQ102</f>
        <v>0</v>
      </c>
      <c r="DX102" s="95">
        <f>($K102="Bell Curve")*(_xlfn.NORM.DIST(AND(DX$6&gt;=$F102,DX$6&lt;=$H102)*(DX$6-$F102+1),$J102/2,$M102,TRUE)-_xlfn.NORM.DIST(AND(DX$6&gt;=$F102,DX$6&lt;=$H102)*(DW$6-$F102+1),$J102/2,$M102,TRUE))/(1-2*_xlfn.NORM.DIST(0,$J102/2,$M102,TRUE))*$D102+($K102="Steady Growth")*(AND(DX$6&gt;=$F102,DX$6&lt;=$H102)*((DX$6-$F102+1)/($J102*($J102+1)/2)*$D102))+($K102="custom")*CustCF!DR102</f>
        <v>0</v>
      </c>
      <c r="DY102" s="95">
        <f>($K102="Bell Curve")*(_xlfn.NORM.DIST(AND(DY$6&gt;=$F102,DY$6&lt;=$H102)*(DY$6-$F102+1),$J102/2,$M102,TRUE)-_xlfn.NORM.DIST(AND(DY$6&gt;=$F102,DY$6&lt;=$H102)*(DX$6-$F102+1),$J102/2,$M102,TRUE))/(1-2*_xlfn.NORM.DIST(0,$J102/2,$M102,TRUE))*$D102+($K102="Steady Growth")*(AND(DY$6&gt;=$F102,DY$6&lt;=$H102)*((DY$6-$F102+1)/($J102*($J102+1)/2)*$D102))+($K102="custom")*CustCF!DS102</f>
        <v>0</v>
      </c>
      <c r="DZ102" s="95">
        <f>($K102="Bell Curve")*(_xlfn.NORM.DIST(AND(DZ$6&gt;=$F102,DZ$6&lt;=$H102)*(DZ$6-$F102+1),$J102/2,$M102,TRUE)-_xlfn.NORM.DIST(AND(DZ$6&gt;=$F102,DZ$6&lt;=$H102)*(DY$6-$F102+1),$J102/2,$M102,TRUE))/(1-2*_xlfn.NORM.DIST(0,$J102/2,$M102,TRUE))*$D102+($K102="Steady Growth")*(AND(DZ$6&gt;=$F102,DZ$6&lt;=$H102)*((DZ$6-$F102+1)/($J102*($J102+1)/2)*$D102))+($K102="custom")*CustCF!DT102</f>
        <v>0</v>
      </c>
      <c r="EA102" s="95">
        <f>($K102="Bell Curve")*(_xlfn.NORM.DIST(AND(EA$6&gt;=$F102,EA$6&lt;=$H102)*(EA$6-$F102+1),$J102/2,$M102,TRUE)-_xlfn.NORM.DIST(AND(EA$6&gt;=$F102,EA$6&lt;=$H102)*(DZ$6-$F102+1),$J102/2,$M102,TRUE))/(1-2*_xlfn.NORM.DIST(0,$J102/2,$M102,TRUE))*$D102+($K102="Steady Growth")*(AND(EA$6&gt;=$F102,EA$6&lt;=$H102)*((EA$6-$F102+1)/($J102*($J102+1)/2)*$D102))+($K102="custom")*CustCF!DU102</f>
        <v>0</v>
      </c>
      <c r="EB102" s="95">
        <f>($K102="Bell Curve")*(_xlfn.NORM.DIST(AND(EB$6&gt;=$F102,EB$6&lt;=$H102)*(EB$6-$F102+1),$J102/2,$M102,TRUE)-_xlfn.NORM.DIST(AND(EB$6&gt;=$F102,EB$6&lt;=$H102)*(EA$6-$F102+1),$J102/2,$M102,TRUE))/(1-2*_xlfn.NORM.DIST(0,$J102/2,$M102,TRUE))*$D102+($K102="Steady Growth")*(AND(EB$6&gt;=$F102,EB$6&lt;=$H102)*((EB$6-$F102+1)/($J102*($J102+1)/2)*$D102))+($K102="custom")*CustCF!DV102</f>
        <v>0</v>
      </c>
      <c r="EC102" s="95">
        <f>($K102="Bell Curve")*(_xlfn.NORM.DIST(AND(EC$6&gt;=$F102,EC$6&lt;=$H102)*(EC$6-$F102+1),$J102/2,$M102,TRUE)-_xlfn.NORM.DIST(AND(EC$6&gt;=$F102,EC$6&lt;=$H102)*(EB$6-$F102+1),$J102/2,$M102,TRUE))/(1-2*_xlfn.NORM.DIST(0,$J102/2,$M102,TRUE))*$D102+($K102="Steady Growth")*(AND(EC$6&gt;=$F102,EC$6&lt;=$H102)*((EC$6-$F102+1)/($J102*($J102+1)/2)*$D102))+($K102="custom")*CustCF!DW102</f>
        <v>0</v>
      </c>
      <c r="ED102" s="95">
        <f>($K102="Bell Curve")*(_xlfn.NORM.DIST(AND(ED$6&gt;=$F102,ED$6&lt;=$H102)*(ED$6-$F102+1),$J102/2,$M102,TRUE)-_xlfn.NORM.DIST(AND(ED$6&gt;=$F102,ED$6&lt;=$H102)*(EC$6-$F102+1),$J102/2,$M102,TRUE))/(1-2*_xlfn.NORM.DIST(0,$J102/2,$M102,TRUE))*$D102+($K102="Steady Growth")*(AND(ED$6&gt;=$F102,ED$6&lt;=$H102)*((ED$6-$F102+1)/($J102*($J102+1)/2)*$D102))+($K102="custom")*CustCF!DX102</f>
        <v>0</v>
      </c>
      <c r="EE102" s="95">
        <f>($K102="Bell Curve")*(_xlfn.NORM.DIST(AND(EE$6&gt;=$F102,EE$6&lt;=$H102)*(EE$6-$F102+1),$J102/2,$M102,TRUE)-_xlfn.NORM.DIST(AND(EE$6&gt;=$F102,EE$6&lt;=$H102)*(ED$6-$F102+1),$J102/2,$M102,TRUE))/(1-2*_xlfn.NORM.DIST(0,$J102/2,$M102,TRUE))*$D102+($K102="Steady Growth")*(AND(EE$6&gt;=$F102,EE$6&lt;=$H102)*((EE$6-$F102+1)/($J102*($J102+1)/2)*$D102))+($K102="custom")*CustCF!DY102</f>
        <v>0</v>
      </c>
      <c r="EF102" s="95">
        <f>($K102="Bell Curve")*(_xlfn.NORM.DIST(AND(EF$6&gt;=$F102,EF$6&lt;=$H102)*(EF$6-$F102+1),$J102/2,$M102,TRUE)-_xlfn.NORM.DIST(AND(EF$6&gt;=$F102,EF$6&lt;=$H102)*(EE$6-$F102+1),$J102/2,$M102,TRUE))/(1-2*_xlfn.NORM.DIST(0,$J102/2,$M102,TRUE))*$D102+($K102="Steady Growth")*(AND(EF$6&gt;=$F102,EF$6&lt;=$H102)*((EF$6-$F102+1)/($J102*($J102+1)/2)*$D102))+($K102="custom")*CustCF!DZ102</f>
        <v>0</v>
      </c>
      <c r="EG102" s="95">
        <f>($K102="Bell Curve")*(_xlfn.NORM.DIST(AND(EG$6&gt;=$F102,EG$6&lt;=$H102)*(EG$6-$F102+1),$J102/2,$M102,TRUE)-_xlfn.NORM.DIST(AND(EG$6&gt;=$F102,EG$6&lt;=$H102)*(EF$6-$F102+1),$J102/2,$M102,TRUE))/(1-2*_xlfn.NORM.DIST(0,$J102/2,$M102,TRUE))*$D102+($K102="Steady Growth")*(AND(EG$6&gt;=$F102,EG$6&lt;=$H102)*((EG$6-$F102+1)/($J102*($J102+1)/2)*$D102))+($K102="custom")*CustCF!EA102</f>
        <v>0</v>
      </c>
      <c r="EH102" s="95">
        <f>($K102="Bell Curve")*(_xlfn.NORM.DIST(AND(EH$6&gt;=$F102,EH$6&lt;=$H102)*(EH$6-$F102+1),$J102/2,$M102,TRUE)-_xlfn.NORM.DIST(AND(EH$6&gt;=$F102,EH$6&lt;=$H102)*(EG$6-$F102+1),$J102/2,$M102,TRUE))/(1-2*_xlfn.NORM.DIST(0,$J102/2,$M102,TRUE))*$D102+($K102="Steady Growth")*(AND(EH$6&gt;=$F102,EH$6&lt;=$H102)*((EH$6-$F102+1)/($J102*($J102+1)/2)*$D102))+($K102="custom")*CustCF!EB102</f>
        <v>0</v>
      </c>
      <c r="EI102" s="95">
        <f>($K102="Bell Curve")*(_xlfn.NORM.DIST(AND(EI$6&gt;=$F102,EI$6&lt;=$H102)*(EI$6-$F102+1),$J102/2,$M102,TRUE)-_xlfn.NORM.DIST(AND(EI$6&gt;=$F102,EI$6&lt;=$H102)*(EH$6-$F102+1),$J102/2,$M102,TRUE))/(1-2*_xlfn.NORM.DIST(0,$J102/2,$M102,TRUE))*$D102+($K102="Steady Growth")*(AND(EI$6&gt;=$F102,EI$6&lt;=$H102)*((EI$6-$F102+1)/($J102*($J102+1)/2)*$D102))+($K102="custom")*CustCF!EC102</f>
        <v>0</v>
      </c>
      <c r="EJ102" s="95">
        <f>($K102="Bell Curve")*(_xlfn.NORM.DIST(AND(EJ$6&gt;=$F102,EJ$6&lt;=$H102)*(EJ$6-$F102+1),$J102/2,$M102,TRUE)-_xlfn.NORM.DIST(AND(EJ$6&gt;=$F102,EJ$6&lt;=$H102)*(EI$6-$F102+1),$J102/2,$M102,TRUE))/(1-2*_xlfn.NORM.DIST(0,$J102/2,$M102,TRUE))*$D102+($K102="Steady Growth")*(AND(EJ$6&gt;=$F102,EJ$6&lt;=$H102)*((EJ$6-$F102+1)/($J102*($J102+1)/2)*$D102))+($K102="custom")*CustCF!ED102</f>
        <v>0</v>
      </c>
      <c r="EK102" s="95">
        <f>($K102="Bell Curve")*(_xlfn.NORM.DIST(AND(EK$6&gt;=$F102,EK$6&lt;=$H102)*(EK$6-$F102+1),$J102/2,$M102,TRUE)-_xlfn.NORM.DIST(AND(EK$6&gt;=$F102,EK$6&lt;=$H102)*(EJ$6-$F102+1),$J102/2,$M102,TRUE))/(1-2*_xlfn.NORM.DIST(0,$J102/2,$M102,TRUE))*$D102+($K102="Steady Growth")*(AND(EK$6&gt;=$F102,EK$6&lt;=$H102)*((EK$6-$F102+1)/($J102*($J102+1)/2)*$D102))+($K102="custom")*CustCF!EE102</f>
        <v>0</v>
      </c>
      <c r="EL102" s="95">
        <f>($K102="Bell Curve")*(_xlfn.NORM.DIST(AND(EL$6&gt;=$F102,EL$6&lt;=$H102)*(EL$6-$F102+1),$J102/2,$M102,TRUE)-_xlfn.NORM.DIST(AND(EL$6&gt;=$F102,EL$6&lt;=$H102)*(EK$6-$F102+1),$J102/2,$M102,TRUE))/(1-2*_xlfn.NORM.DIST(0,$J102/2,$M102,TRUE))*$D102+($K102="Steady Growth")*(AND(EL$6&gt;=$F102,EL$6&lt;=$H102)*((EL$6-$F102+1)/($J102*($J102+1)/2)*$D102))+($K102="custom")*CustCF!EF102</f>
        <v>0</v>
      </c>
      <c r="EM102" s="95">
        <f>($K102="Bell Curve")*(_xlfn.NORM.DIST(AND(EM$6&gt;=$F102,EM$6&lt;=$H102)*(EM$6-$F102+1),$J102/2,$M102,TRUE)-_xlfn.NORM.DIST(AND(EM$6&gt;=$F102,EM$6&lt;=$H102)*(EL$6-$F102+1),$J102/2,$M102,TRUE))/(1-2*_xlfn.NORM.DIST(0,$J102/2,$M102,TRUE))*$D102+($K102="Steady Growth")*(AND(EM$6&gt;=$F102,EM$6&lt;=$H102)*((EM$6-$F102+1)/($J102*($J102+1)/2)*$D102))+($K102="custom")*CustCF!EG102</f>
        <v>0</v>
      </c>
      <c r="EN102" s="95">
        <f>($K102="Bell Curve")*(_xlfn.NORM.DIST(AND(EN$6&gt;=$F102,EN$6&lt;=$H102)*(EN$6-$F102+1),$J102/2,$M102,TRUE)-_xlfn.NORM.DIST(AND(EN$6&gt;=$F102,EN$6&lt;=$H102)*(EM$6-$F102+1),$J102/2,$M102,TRUE))/(1-2*_xlfn.NORM.DIST(0,$J102/2,$M102,TRUE))*$D102+($K102="Steady Growth")*(AND(EN$6&gt;=$F102,EN$6&lt;=$H102)*((EN$6-$F102+1)/($J102*($J102+1)/2)*$D102))+($K102="custom")*CustCF!EH102</f>
        <v>0</v>
      </c>
      <c r="EO102" s="95">
        <f>($K102="Bell Curve")*(_xlfn.NORM.DIST(AND(EO$6&gt;=$F102,EO$6&lt;=$H102)*(EO$6-$F102+1),$J102/2,$M102,TRUE)-_xlfn.NORM.DIST(AND(EO$6&gt;=$F102,EO$6&lt;=$H102)*(EN$6-$F102+1),$J102/2,$M102,TRUE))/(1-2*_xlfn.NORM.DIST(0,$J102/2,$M102,TRUE))*$D102+($K102="Steady Growth")*(AND(EO$6&gt;=$F102,EO$6&lt;=$H102)*((EO$6-$F102+1)/($J102*($J102+1)/2)*$D102))+($K102="custom")*CustCF!EI102</f>
        <v>0</v>
      </c>
      <c r="EP102" s="95">
        <f>($K102="Bell Curve")*(_xlfn.NORM.DIST(AND(EP$6&gt;=$F102,EP$6&lt;=$H102)*(EP$6-$F102+1),$J102/2,$M102,TRUE)-_xlfn.NORM.DIST(AND(EP$6&gt;=$F102,EP$6&lt;=$H102)*(EO$6-$F102+1),$J102/2,$M102,TRUE))/(1-2*_xlfn.NORM.DIST(0,$J102/2,$M102,TRUE))*$D102+($K102="Steady Growth")*(AND(EP$6&gt;=$F102,EP$6&lt;=$H102)*((EP$6-$F102+1)/($J102*($J102+1)/2)*$D102))+($K102="custom")*CustCF!EJ102</f>
        <v>0</v>
      </c>
      <c r="EQ102" s="95">
        <f>($K102="Bell Curve")*(_xlfn.NORM.DIST(AND(EQ$6&gt;=$F102,EQ$6&lt;=$H102)*(EQ$6-$F102+1),$J102/2,$M102,TRUE)-_xlfn.NORM.DIST(AND(EQ$6&gt;=$F102,EQ$6&lt;=$H102)*(EP$6-$F102+1),$J102/2,$M102,TRUE))/(1-2*_xlfn.NORM.DIST(0,$J102/2,$M102,TRUE))*$D102+($K102="Steady Growth")*(AND(EQ$6&gt;=$F102,EQ$6&lt;=$H102)*((EQ$6-$F102+1)/($J102*($J102+1)/2)*$D102))+($K102="custom")*CustCF!EK102</f>
        <v>0</v>
      </c>
      <c r="ER102" s="95">
        <f>($K102="Bell Curve")*(_xlfn.NORM.DIST(AND(ER$6&gt;=$F102,ER$6&lt;=$H102)*(ER$6-$F102+1),$J102/2,$M102,TRUE)-_xlfn.NORM.DIST(AND(ER$6&gt;=$F102,ER$6&lt;=$H102)*(EQ$6-$F102+1),$J102/2,$M102,TRUE))/(1-2*_xlfn.NORM.DIST(0,$J102/2,$M102,TRUE))*$D102+($K102="Steady Growth")*(AND(ER$6&gt;=$F102,ER$6&lt;=$H102)*((ER$6-$F102+1)/($J102*($J102+1)/2)*$D102))+($K102="custom")*CustCF!EL102</f>
        <v>0</v>
      </c>
      <c r="ES102" s="95">
        <f>($K102="Bell Curve")*(_xlfn.NORM.DIST(AND(ES$6&gt;=$F102,ES$6&lt;=$H102)*(ES$6-$F102+1),$J102/2,$M102,TRUE)-_xlfn.NORM.DIST(AND(ES$6&gt;=$F102,ES$6&lt;=$H102)*(ER$6-$F102+1),$J102/2,$M102,TRUE))/(1-2*_xlfn.NORM.DIST(0,$J102/2,$M102,TRUE))*$D102+($K102="Steady Growth")*(AND(ES$6&gt;=$F102,ES$6&lt;=$H102)*((ES$6-$F102+1)/($J102*($J102+1)/2)*$D102))+($K102="custom")*CustCF!EM102</f>
        <v>0</v>
      </c>
      <c r="ET102" s="95">
        <f>($K102="Bell Curve")*(_xlfn.NORM.DIST(AND(ET$6&gt;=$F102,ET$6&lt;=$H102)*(ET$6-$F102+1),$J102/2,$M102,TRUE)-_xlfn.NORM.DIST(AND(ET$6&gt;=$F102,ET$6&lt;=$H102)*(ES$6-$F102+1),$J102/2,$M102,TRUE))/(1-2*_xlfn.NORM.DIST(0,$J102/2,$M102,TRUE))*$D102+($K102="Steady Growth")*(AND(ET$6&gt;=$F102,ET$6&lt;=$H102)*((ET$6-$F102+1)/($J102*($J102+1)/2)*$D102))+($K102="custom")*CustCF!EN102</f>
        <v>0</v>
      </c>
      <c r="EU102" s="95">
        <f>($K102="Bell Curve")*(_xlfn.NORM.DIST(AND(EU$6&gt;=$F102,EU$6&lt;=$H102)*(EU$6-$F102+1),$J102/2,$M102,TRUE)-_xlfn.NORM.DIST(AND(EU$6&gt;=$F102,EU$6&lt;=$H102)*(ET$6-$F102+1),$J102/2,$M102,TRUE))/(1-2*_xlfn.NORM.DIST(0,$J102/2,$M102,TRUE))*$D102+($K102="Steady Growth")*(AND(EU$6&gt;=$F102,EU$6&lt;=$H102)*((EU$6-$F102+1)/($J102*($J102+1)/2)*$D102))+($K102="custom")*CustCF!EO102</f>
        <v>0</v>
      </c>
      <c r="EV102" s="95">
        <f>($K102="Bell Curve")*(_xlfn.NORM.DIST(AND(EV$6&gt;=$F102,EV$6&lt;=$H102)*(EV$6-$F102+1),$J102/2,$M102,TRUE)-_xlfn.NORM.DIST(AND(EV$6&gt;=$F102,EV$6&lt;=$H102)*(EU$6-$F102+1),$J102/2,$M102,TRUE))/(1-2*_xlfn.NORM.DIST(0,$J102/2,$M102,TRUE))*$D102+($K102="Steady Growth")*(AND(EV$6&gt;=$F102,EV$6&lt;=$H102)*((EV$6-$F102+1)/($J102*($J102+1)/2)*$D102))+($K102="custom")*CustCF!EP102</f>
        <v>0</v>
      </c>
      <c r="EW102" s="95">
        <f>($K102="Bell Curve")*(_xlfn.NORM.DIST(AND(EW$6&gt;=$F102,EW$6&lt;=$H102)*(EW$6-$F102+1),$J102/2,$M102,TRUE)-_xlfn.NORM.DIST(AND(EW$6&gt;=$F102,EW$6&lt;=$H102)*(EV$6-$F102+1),$J102/2,$M102,TRUE))/(1-2*_xlfn.NORM.DIST(0,$J102/2,$M102,TRUE))*$D102+($K102="Steady Growth")*(AND(EW$6&gt;=$F102,EW$6&lt;=$H102)*((EW$6-$F102+1)/($J102*($J102+1)/2)*$D102))+($K102="custom")*CustCF!EQ102</f>
        <v>0</v>
      </c>
      <c r="EX102" s="95">
        <f>($K102="Bell Curve")*(_xlfn.NORM.DIST(AND(EX$6&gt;=$F102,EX$6&lt;=$H102)*(EX$6-$F102+1),$J102/2,$M102,TRUE)-_xlfn.NORM.DIST(AND(EX$6&gt;=$F102,EX$6&lt;=$H102)*(EW$6-$F102+1),$J102/2,$M102,TRUE))/(1-2*_xlfn.NORM.DIST(0,$J102/2,$M102,TRUE))*$D102+($K102="Steady Growth")*(AND(EX$6&gt;=$F102,EX$6&lt;=$H102)*((EX$6-$F102+1)/($J102*($J102+1)/2)*$D102))+($K102="custom")*CustCF!ER102</f>
        <v>0</v>
      </c>
      <c r="EY102" s="95">
        <f>($K102="Bell Curve")*(_xlfn.NORM.DIST(AND(EY$6&gt;=$F102,EY$6&lt;=$H102)*(EY$6-$F102+1),$J102/2,$M102,TRUE)-_xlfn.NORM.DIST(AND(EY$6&gt;=$F102,EY$6&lt;=$H102)*(EX$6-$F102+1),$J102/2,$M102,TRUE))/(1-2*_xlfn.NORM.DIST(0,$J102/2,$M102,TRUE))*$D102+($K102="Steady Growth")*(AND(EY$6&gt;=$F102,EY$6&lt;=$H102)*((EY$6-$F102+1)/($J102*($J102+1)/2)*$D102))+($K102="custom")*CustCF!ES102</f>
        <v>0</v>
      </c>
      <c r="EZ102" s="95">
        <f>($K102="Bell Curve")*(_xlfn.NORM.DIST(AND(EZ$6&gt;=$F102,EZ$6&lt;=$H102)*(EZ$6-$F102+1),$J102/2,$M102,TRUE)-_xlfn.NORM.DIST(AND(EZ$6&gt;=$F102,EZ$6&lt;=$H102)*(EY$6-$F102+1),$J102/2,$M102,TRUE))/(1-2*_xlfn.NORM.DIST(0,$J102/2,$M102,TRUE))*$D102+($K102="Steady Growth")*(AND(EZ$6&gt;=$F102,EZ$6&lt;=$H102)*((EZ$6-$F102+1)/($J102*($J102+1)/2)*$D102))+($K102="custom")*CustCF!ET102</f>
        <v>0</v>
      </c>
      <c r="FA102" s="95">
        <f>($K102="Bell Curve")*(_xlfn.NORM.DIST(AND(FA$6&gt;=$F102,FA$6&lt;=$H102)*(FA$6-$F102+1),$J102/2,$M102,TRUE)-_xlfn.NORM.DIST(AND(FA$6&gt;=$F102,FA$6&lt;=$H102)*(EZ$6-$F102+1),$J102/2,$M102,TRUE))/(1-2*_xlfn.NORM.DIST(0,$J102/2,$M102,TRUE))*$D102+($K102="Steady Growth")*(AND(FA$6&gt;=$F102,FA$6&lt;=$H102)*((FA$6-$F102+1)/($J102*($J102+1)/2)*$D102))+($K102="custom")*CustCF!EU102</f>
        <v>0</v>
      </c>
      <c r="FB102" s="95">
        <f>($K102="Bell Curve")*(_xlfn.NORM.DIST(AND(FB$6&gt;=$F102,FB$6&lt;=$H102)*(FB$6-$F102+1),$J102/2,$M102,TRUE)-_xlfn.NORM.DIST(AND(FB$6&gt;=$F102,FB$6&lt;=$H102)*(FA$6-$F102+1),$J102/2,$M102,TRUE))/(1-2*_xlfn.NORM.DIST(0,$J102/2,$M102,TRUE))*$D102+($K102="Steady Growth")*(AND(FB$6&gt;=$F102,FB$6&lt;=$H102)*((FB$6-$F102+1)/($J102*($J102+1)/2)*$D102))+($K102="custom")*CustCF!EV102</f>
        <v>0</v>
      </c>
      <c r="FC102" s="95">
        <f>($K102="Bell Curve")*(_xlfn.NORM.DIST(AND(FC$6&gt;=$F102,FC$6&lt;=$H102)*(FC$6-$F102+1),$J102/2,$M102,TRUE)-_xlfn.NORM.DIST(AND(FC$6&gt;=$F102,FC$6&lt;=$H102)*(FB$6-$F102+1),$J102/2,$M102,TRUE))/(1-2*_xlfn.NORM.DIST(0,$J102/2,$M102,TRUE))*$D102+($K102="Steady Growth")*(AND(FC$6&gt;=$F102,FC$6&lt;=$H102)*((FC$6-$F102+1)/($J102*($J102+1)/2)*$D102))+($K102="custom")*CustCF!EW102</f>
        <v>0</v>
      </c>
      <c r="FD102" s="95">
        <f>($K102="Bell Curve")*(_xlfn.NORM.DIST(AND(FD$6&gt;=$F102,FD$6&lt;=$H102)*(FD$6-$F102+1),$J102/2,$M102,TRUE)-_xlfn.NORM.DIST(AND(FD$6&gt;=$F102,FD$6&lt;=$H102)*(FC$6-$F102+1),$J102/2,$M102,TRUE))/(1-2*_xlfn.NORM.DIST(0,$J102/2,$M102,TRUE))*$D102+($K102="Steady Growth")*(AND(FD$6&gt;=$F102,FD$6&lt;=$H102)*((FD$6-$F102+1)/($J102*($J102+1)/2)*$D102))+($K102="custom")*CustCF!EX102</f>
        <v>0</v>
      </c>
      <c r="FE102" s="95">
        <f>($K102="Bell Curve")*(_xlfn.NORM.DIST(AND(FE$6&gt;=$F102,FE$6&lt;=$H102)*(FE$6-$F102+1),$J102/2,$M102,TRUE)-_xlfn.NORM.DIST(AND(FE$6&gt;=$F102,FE$6&lt;=$H102)*(FD$6-$F102+1),$J102/2,$M102,TRUE))/(1-2*_xlfn.NORM.DIST(0,$J102/2,$M102,TRUE))*$D102+($K102="Steady Growth")*(AND(FE$6&gt;=$F102,FE$6&lt;=$H102)*((FE$6-$F102+1)/($J102*($J102+1)/2)*$D102))+($K102="custom")*CustCF!EY102</f>
        <v>0</v>
      </c>
      <c r="FF102" s="95">
        <f>($K102="Bell Curve")*(_xlfn.NORM.DIST(AND(FF$6&gt;=$F102,FF$6&lt;=$H102)*(FF$6-$F102+1),$J102/2,$M102,TRUE)-_xlfn.NORM.DIST(AND(FF$6&gt;=$F102,FF$6&lt;=$H102)*(FE$6-$F102+1),$J102/2,$M102,TRUE))/(1-2*_xlfn.NORM.DIST(0,$J102/2,$M102,TRUE))*$D102+($K102="Steady Growth")*(AND(FF$6&gt;=$F102,FF$6&lt;=$H102)*((FF$6-$F102+1)/($J102*($J102+1)/2)*$D102))+($K102="custom")*CustCF!EZ102</f>
        <v>0</v>
      </c>
      <c r="FG102" s="95">
        <f>($K102="Bell Curve")*(_xlfn.NORM.DIST(AND(FG$6&gt;=$F102,FG$6&lt;=$H102)*(FG$6-$F102+1),$J102/2,$M102,TRUE)-_xlfn.NORM.DIST(AND(FG$6&gt;=$F102,FG$6&lt;=$H102)*(FF$6-$F102+1),$J102/2,$M102,TRUE))/(1-2*_xlfn.NORM.DIST(0,$J102/2,$M102,TRUE))*$D102+($K102="Steady Growth")*(AND(FG$6&gt;=$F102,FG$6&lt;=$H102)*((FG$6-$F102+1)/($J102*($J102+1)/2)*$D102))+($K102="custom")*CustCF!FA102</f>
        <v>0</v>
      </c>
      <c r="FH102" s="95">
        <f>($K102="Bell Curve")*(_xlfn.NORM.DIST(AND(FH$6&gt;=$F102,FH$6&lt;=$H102)*(FH$6-$F102+1),$J102/2,$M102,TRUE)-_xlfn.NORM.DIST(AND(FH$6&gt;=$F102,FH$6&lt;=$H102)*(FG$6-$F102+1),$J102/2,$M102,TRUE))/(1-2*_xlfn.NORM.DIST(0,$J102/2,$M102,TRUE))*$D102+($K102="Steady Growth")*(AND(FH$6&gt;=$F102,FH$6&lt;=$H102)*((FH$6-$F102+1)/($J102*($J102+1)/2)*$D102))+($K102="custom")*CustCF!FB102</f>
        <v>0</v>
      </c>
      <c r="FI102" s="95">
        <f>($K102="Bell Curve")*(_xlfn.NORM.DIST(AND(FI$6&gt;=$F102,FI$6&lt;=$H102)*(FI$6-$F102+1),$J102/2,$M102,TRUE)-_xlfn.NORM.DIST(AND(FI$6&gt;=$F102,FI$6&lt;=$H102)*(FH$6-$F102+1),$J102/2,$M102,TRUE))/(1-2*_xlfn.NORM.DIST(0,$J102/2,$M102,TRUE))*$D102+($K102="Steady Growth")*(AND(FI$6&gt;=$F102,FI$6&lt;=$H102)*((FI$6-$F102+1)/($J102*($J102+1)/2)*$D102))+($K102="custom")*CustCF!FC102</f>
        <v>0</v>
      </c>
      <c r="FJ102" s="95">
        <f>($K102="Bell Curve")*(_xlfn.NORM.DIST(AND(FJ$6&gt;=$F102,FJ$6&lt;=$H102)*(FJ$6-$F102+1),$J102/2,$M102,TRUE)-_xlfn.NORM.DIST(AND(FJ$6&gt;=$F102,FJ$6&lt;=$H102)*(FI$6-$F102+1),$J102/2,$M102,TRUE))/(1-2*_xlfn.NORM.DIST(0,$J102/2,$M102,TRUE))*$D102+($K102="Steady Growth")*(AND(FJ$6&gt;=$F102,FJ$6&lt;=$H102)*((FJ$6-$F102+1)/($J102*($J102+1)/2)*$D102))+($K102="custom")*CustCF!FD102</f>
        <v>0</v>
      </c>
      <c r="FK102" s="95">
        <f>($K102="Bell Curve")*(_xlfn.NORM.DIST(AND(FK$6&gt;=$F102,FK$6&lt;=$H102)*(FK$6-$F102+1),$J102/2,$M102,TRUE)-_xlfn.NORM.DIST(AND(FK$6&gt;=$F102,FK$6&lt;=$H102)*(FJ$6-$F102+1),$J102/2,$M102,TRUE))/(1-2*_xlfn.NORM.DIST(0,$J102/2,$M102,TRUE))*$D102+($K102="Steady Growth")*(AND(FK$6&gt;=$F102,FK$6&lt;=$H102)*((FK$6-$F102+1)/($J102*($J102+1)/2)*$D102))+($K102="custom")*CustCF!FE102</f>
        <v>0</v>
      </c>
      <c r="FL102" s="95">
        <f>($K102="Bell Curve")*(_xlfn.NORM.DIST(AND(FL$6&gt;=$F102,FL$6&lt;=$H102)*(FL$6-$F102+1),$J102/2,$M102,TRUE)-_xlfn.NORM.DIST(AND(FL$6&gt;=$F102,FL$6&lt;=$H102)*(FK$6-$F102+1),$J102/2,$M102,TRUE))/(1-2*_xlfn.NORM.DIST(0,$J102/2,$M102,TRUE))*$D102+($K102="Steady Growth")*(AND(FL$6&gt;=$F102,FL$6&lt;=$H102)*((FL$6-$F102+1)/($J102*($J102+1)/2)*$D102))+($K102="custom")*CustCF!FF102</f>
        <v>0</v>
      </c>
      <c r="FM102" s="95">
        <f>($K102="Bell Curve")*(_xlfn.NORM.DIST(AND(FM$6&gt;=$F102,FM$6&lt;=$H102)*(FM$6-$F102+1),$J102/2,$M102,TRUE)-_xlfn.NORM.DIST(AND(FM$6&gt;=$F102,FM$6&lt;=$H102)*(FL$6-$F102+1),$J102/2,$M102,TRUE))/(1-2*_xlfn.NORM.DIST(0,$J102/2,$M102,TRUE))*$D102+($K102="Steady Growth")*(AND(FM$6&gt;=$F102,FM$6&lt;=$H102)*((FM$6-$F102+1)/($J102*($J102+1)/2)*$D102))+($K102="custom")*CustCF!FG102</f>
        <v>0</v>
      </c>
      <c r="FN102" s="95">
        <f>($K102="Bell Curve")*(_xlfn.NORM.DIST(AND(FN$6&gt;=$F102,FN$6&lt;=$H102)*(FN$6-$F102+1),$J102/2,$M102,TRUE)-_xlfn.NORM.DIST(AND(FN$6&gt;=$F102,FN$6&lt;=$H102)*(FM$6-$F102+1),$J102/2,$M102,TRUE))/(1-2*_xlfn.NORM.DIST(0,$J102/2,$M102,TRUE))*$D102+($K102="Steady Growth")*(AND(FN$6&gt;=$F102,FN$6&lt;=$H102)*((FN$6-$F102+1)/($J102*($J102+1)/2)*$D102))+($K102="custom")*CustCF!FH102</f>
        <v>0</v>
      </c>
      <c r="FO102" s="95">
        <f>($K102="Bell Curve")*(_xlfn.NORM.DIST(AND(FO$6&gt;=$F102,FO$6&lt;=$H102)*(FO$6-$F102+1),$J102/2,$M102,TRUE)-_xlfn.NORM.DIST(AND(FO$6&gt;=$F102,FO$6&lt;=$H102)*(FN$6-$F102+1),$J102/2,$M102,TRUE))/(1-2*_xlfn.NORM.DIST(0,$J102/2,$M102,TRUE))*$D102+($K102="Steady Growth")*(AND(FO$6&gt;=$F102,FO$6&lt;=$H102)*((FO$6-$F102+1)/($J102*($J102+1)/2)*$D102))+($K102="custom")*CustCF!FI102</f>
        <v>0</v>
      </c>
      <c r="FP102" s="95">
        <f>($K102="Bell Curve")*(_xlfn.NORM.DIST(AND(FP$6&gt;=$F102,FP$6&lt;=$H102)*(FP$6-$F102+1),$J102/2,$M102,TRUE)-_xlfn.NORM.DIST(AND(FP$6&gt;=$F102,FP$6&lt;=$H102)*(FO$6-$F102+1),$J102/2,$M102,TRUE))/(1-2*_xlfn.NORM.DIST(0,$J102/2,$M102,TRUE))*$D102+($K102="Steady Growth")*(AND(FP$6&gt;=$F102,FP$6&lt;=$H102)*((FP$6-$F102+1)/($J102*($J102+1)/2)*$D102))+($K102="custom")*CustCF!FJ102</f>
        <v>0</v>
      </c>
      <c r="FQ102" s="95">
        <f>($K102="Bell Curve")*(_xlfn.NORM.DIST(AND(FQ$6&gt;=$F102,FQ$6&lt;=$H102)*(FQ$6-$F102+1),$J102/2,$M102,TRUE)-_xlfn.NORM.DIST(AND(FQ$6&gt;=$F102,FQ$6&lt;=$H102)*(FP$6-$F102+1),$J102/2,$M102,TRUE))/(1-2*_xlfn.NORM.DIST(0,$J102/2,$M102,TRUE))*$D102+($K102="Steady Growth")*(AND(FQ$6&gt;=$F102,FQ$6&lt;=$H102)*((FQ$6-$F102+1)/($J102*($J102+1)/2)*$D102))+($K102="custom")*CustCF!FK102</f>
        <v>0</v>
      </c>
      <c r="FR102" s="95">
        <f>($K102="Bell Curve")*(_xlfn.NORM.DIST(AND(FR$6&gt;=$F102,FR$6&lt;=$H102)*(FR$6-$F102+1),$J102/2,$M102,TRUE)-_xlfn.NORM.DIST(AND(FR$6&gt;=$F102,FR$6&lt;=$H102)*(FQ$6-$F102+1),$J102/2,$M102,TRUE))/(1-2*_xlfn.NORM.DIST(0,$J102/2,$M102,TRUE))*$D102+($K102="Steady Growth")*(AND(FR$6&gt;=$F102,FR$6&lt;=$H102)*((FR$6-$F102+1)/($J102*($J102+1)/2)*$D102))+($K102="custom")*CustCF!FL102</f>
        <v>0</v>
      </c>
      <c r="FS102" s="95">
        <f>($K102="Bell Curve")*(_xlfn.NORM.DIST(AND(FS$6&gt;=$F102,FS$6&lt;=$H102)*(FS$6-$F102+1),$J102/2,$M102,TRUE)-_xlfn.NORM.DIST(AND(FS$6&gt;=$F102,FS$6&lt;=$H102)*(FR$6-$F102+1),$J102/2,$M102,TRUE))/(1-2*_xlfn.NORM.DIST(0,$J102/2,$M102,TRUE))*$D102+($K102="Steady Growth")*(AND(FS$6&gt;=$F102,FS$6&lt;=$H102)*((FS$6-$F102+1)/($J102*($J102+1)/2)*$D102))+($K102="custom")*CustCF!FM102</f>
        <v>0</v>
      </c>
      <c r="FT102" s="95">
        <f>($K102="Bell Curve")*(_xlfn.NORM.DIST(AND(FT$6&gt;=$F102,FT$6&lt;=$H102)*(FT$6-$F102+1),$J102/2,$M102,TRUE)-_xlfn.NORM.DIST(AND(FT$6&gt;=$F102,FT$6&lt;=$H102)*(FS$6-$F102+1),$J102/2,$M102,TRUE))/(1-2*_xlfn.NORM.DIST(0,$J102/2,$M102,TRUE))*$D102+($K102="Steady Growth")*(AND(FT$6&gt;=$F102,FT$6&lt;=$H102)*((FT$6-$F102+1)/($J102*($J102+1)/2)*$D102))+($K102="custom")*CustCF!FN102</f>
        <v>0</v>
      </c>
      <c r="FU102" s="95">
        <f>($K102="Bell Curve")*(_xlfn.NORM.DIST(AND(FU$6&gt;=$F102,FU$6&lt;=$H102)*(FU$6-$F102+1),$J102/2,$M102,TRUE)-_xlfn.NORM.DIST(AND(FU$6&gt;=$F102,FU$6&lt;=$H102)*(FT$6-$F102+1),$J102/2,$M102,TRUE))/(1-2*_xlfn.NORM.DIST(0,$J102/2,$M102,TRUE))*$D102+($K102="Steady Growth")*(AND(FU$6&gt;=$F102,FU$6&lt;=$H102)*((FU$6-$F102+1)/($J102*($J102+1)/2)*$D102))+($K102="custom")*CustCF!FO102</f>
        <v>0</v>
      </c>
      <c r="FV102" s="95">
        <f>($K102="Bell Curve")*(_xlfn.NORM.DIST(AND(FV$6&gt;=$F102,FV$6&lt;=$H102)*(FV$6-$F102+1),$J102/2,$M102,TRUE)-_xlfn.NORM.DIST(AND(FV$6&gt;=$F102,FV$6&lt;=$H102)*(FU$6-$F102+1),$J102/2,$M102,TRUE))/(1-2*_xlfn.NORM.DIST(0,$J102/2,$M102,TRUE))*$D102+($K102="Steady Growth")*(AND(FV$6&gt;=$F102,FV$6&lt;=$H102)*((FV$6-$F102+1)/($J102*($J102+1)/2)*$D102))+($K102="custom")*CustCF!FP102</f>
        <v>0</v>
      </c>
      <c r="FW102" s="95">
        <f>($K102="Bell Curve")*(_xlfn.NORM.DIST(AND(FW$6&gt;=$F102,FW$6&lt;=$H102)*(FW$6-$F102+1),$J102/2,$M102,TRUE)-_xlfn.NORM.DIST(AND(FW$6&gt;=$F102,FW$6&lt;=$H102)*(FV$6-$F102+1),$J102/2,$M102,TRUE))/(1-2*_xlfn.NORM.DIST(0,$J102/2,$M102,TRUE))*$D102+($K102="Steady Growth")*(AND(FW$6&gt;=$F102,FW$6&lt;=$H102)*((FW$6-$F102+1)/($J102*($J102+1)/2)*$D102))+($K102="custom")*CustCF!FQ102</f>
        <v>0</v>
      </c>
      <c r="FX102" s="95">
        <f>($K102="Bell Curve")*(_xlfn.NORM.DIST(AND(FX$6&gt;=$F102,FX$6&lt;=$H102)*(FX$6-$F102+1),$J102/2,$M102,TRUE)-_xlfn.NORM.DIST(AND(FX$6&gt;=$F102,FX$6&lt;=$H102)*(FW$6-$F102+1),$J102/2,$M102,TRUE))/(1-2*_xlfn.NORM.DIST(0,$J102/2,$M102,TRUE))*$D102+($K102="Steady Growth")*(AND(FX$6&gt;=$F102,FX$6&lt;=$H102)*((FX$6-$F102+1)/($J102*($J102+1)/2)*$D102))+($K102="custom")*CustCF!FR102</f>
        <v>0</v>
      </c>
      <c r="FY102" s="95">
        <f>($K102="Bell Curve")*(_xlfn.NORM.DIST(AND(FY$6&gt;=$F102,FY$6&lt;=$H102)*(FY$6-$F102+1),$J102/2,$M102,TRUE)-_xlfn.NORM.DIST(AND(FY$6&gt;=$F102,FY$6&lt;=$H102)*(FX$6-$F102+1),$J102/2,$M102,TRUE))/(1-2*_xlfn.NORM.DIST(0,$J102/2,$M102,TRUE))*$D102+($K102="Steady Growth")*(AND(FY$6&gt;=$F102,FY$6&lt;=$H102)*((FY$6-$F102+1)/($J102*($J102+1)/2)*$D102))+($K102="custom")*CustCF!FS102</f>
        <v>0</v>
      </c>
      <c r="FZ102" s="95">
        <f>($K102="Bell Curve")*(_xlfn.NORM.DIST(AND(FZ$6&gt;=$F102,FZ$6&lt;=$H102)*(FZ$6-$F102+1),$J102/2,$M102,TRUE)-_xlfn.NORM.DIST(AND(FZ$6&gt;=$F102,FZ$6&lt;=$H102)*(FY$6-$F102+1),$J102/2,$M102,TRUE))/(1-2*_xlfn.NORM.DIST(0,$J102/2,$M102,TRUE))*$D102+($K102="Steady Growth")*(AND(FZ$6&gt;=$F102,FZ$6&lt;=$H102)*((FZ$6-$F102+1)/($J102*($J102+1)/2)*$D102))+($K102="custom")*CustCF!FT102</f>
        <v>0</v>
      </c>
      <c r="GA102" s="95">
        <f>($K102="Bell Curve")*(_xlfn.NORM.DIST(AND(GA$6&gt;=$F102,GA$6&lt;=$H102)*(GA$6-$F102+1),$J102/2,$M102,TRUE)-_xlfn.NORM.DIST(AND(GA$6&gt;=$F102,GA$6&lt;=$H102)*(FZ$6-$F102+1),$J102/2,$M102,TRUE))/(1-2*_xlfn.NORM.DIST(0,$J102/2,$M102,TRUE))*$D102+($K102="Steady Growth")*(AND(GA$6&gt;=$F102,GA$6&lt;=$H102)*((GA$6-$F102+1)/($J102*($J102+1)/2)*$D102))+($K102="custom")*CustCF!FU102</f>
        <v>0</v>
      </c>
      <c r="GB102" s="95">
        <f>($K102="Bell Curve")*(_xlfn.NORM.DIST(AND(GB$6&gt;=$F102,GB$6&lt;=$H102)*(GB$6-$F102+1),$J102/2,$M102,TRUE)-_xlfn.NORM.DIST(AND(GB$6&gt;=$F102,GB$6&lt;=$H102)*(GA$6-$F102+1),$J102/2,$M102,TRUE))/(1-2*_xlfn.NORM.DIST(0,$J102/2,$M102,TRUE))*$D102+($K102="Steady Growth")*(AND(GB$6&gt;=$F102,GB$6&lt;=$H102)*((GB$6-$F102+1)/($J102*($J102+1)/2)*$D102))+($K102="custom")*CustCF!FV102</f>
        <v>0</v>
      </c>
      <c r="GC102" s="95">
        <f>($K102="Bell Curve")*(_xlfn.NORM.DIST(AND(GC$6&gt;=$F102,GC$6&lt;=$H102)*(GC$6-$F102+1),$J102/2,$M102,TRUE)-_xlfn.NORM.DIST(AND(GC$6&gt;=$F102,GC$6&lt;=$H102)*(GB$6-$F102+1),$J102/2,$M102,TRUE))/(1-2*_xlfn.NORM.DIST(0,$J102/2,$M102,TRUE))*$D102+($K102="Steady Growth")*(AND(GC$6&gt;=$F102,GC$6&lt;=$H102)*((GC$6-$F102+1)/($J102*($J102+1)/2)*$D102))+($K102="custom")*CustCF!FW102</f>
        <v>0</v>
      </c>
      <c r="GD102" s="95">
        <f>($K102="Bell Curve")*(_xlfn.NORM.DIST(AND(GD$6&gt;=$F102,GD$6&lt;=$H102)*(GD$6-$F102+1),$J102/2,$M102,TRUE)-_xlfn.NORM.DIST(AND(GD$6&gt;=$F102,GD$6&lt;=$H102)*(GC$6-$F102+1),$J102/2,$M102,TRUE))/(1-2*_xlfn.NORM.DIST(0,$J102/2,$M102,TRUE))*$D102+($K102="Steady Growth")*(AND(GD$6&gt;=$F102,GD$6&lt;=$H102)*((GD$6-$F102+1)/($J102*($J102+1)/2)*$D102))+($K102="custom")*CustCF!FX102</f>
        <v>0</v>
      </c>
      <c r="GE102" s="95">
        <f>($K102="Bell Curve")*(_xlfn.NORM.DIST(AND(GE$6&gt;=$F102,GE$6&lt;=$H102)*(GE$6-$F102+1),$J102/2,$M102,TRUE)-_xlfn.NORM.DIST(AND(GE$6&gt;=$F102,GE$6&lt;=$H102)*(GD$6-$F102+1),$J102/2,$M102,TRUE))/(1-2*_xlfn.NORM.DIST(0,$J102/2,$M102,TRUE))*$D102+($K102="Steady Growth")*(AND(GE$6&gt;=$F102,GE$6&lt;=$H102)*((GE$6-$F102+1)/($J102*($J102+1)/2)*$D102))+($K102="custom")*CustCF!FY102</f>
        <v>0</v>
      </c>
      <c r="GF102" s="95">
        <f>($K102="Bell Curve")*(_xlfn.NORM.DIST(AND(GF$6&gt;=$F102,GF$6&lt;=$H102)*(GF$6-$F102+1),$J102/2,$M102,TRUE)-_xlfn.NORM.DIST(AND(GF$6&gt;=$F102,GF$6&lt;=$H102)*(GE$6-$F102+1),$J102/2,$M102,TRUE))/(1-2*_xlfn.NORM.DIST(0,$J102/2,$M102,TRUE))*$D102+($K102="Steady Growth")*(AND(GF$6&gt;=$F102,GF$6&lt;=$H102)*((GF$6-$F102+1)/($J102*($J102+1)/2)*$D102))+($K102="custom")*CustCF!FZ102</f>
        <v>0</v>
      </c>
      <c r="GG102" s="95">
        <f>($K102="Bell Curve")*(_xlfn.NORM.DIST(AND(GG$6&gt;=$F102,GG$6&lt;=$H102)*(GG$6-$F102+1),$J102/2,$M102,TRUE)-_xlfn.NORM.DIST(AND(GG$6&gt;=$F102,GG$6&lt;=$H102)*(GF$6-$F102+1),$J102/2,$M102,TRUE))/(1-2*_xlfn.NORM.DIST(0,$J102/2,$M102,TRUE))*$D102+($K102="Steady Growth")*(AND(GG$6&gt;=$F102,GG$6&lt;=$H102)*((GG$6-$F102+1)/($J102*($J102+1)/2)*$D102))+($K102="custom")*CustCF!GA102</f>
        <v>0</v>
      </c>
      <c r="GH102" s="95">
        <f>($K102="Bell Curve")*(_xlfn.NORM.DIST(AND(GH$6&gt;=$F102,GH$6&lt;=$H102)*(GH$6-$F102+1),$J102/2,$M102,TRUE)-_xlfn.NORM.DIST(AND(GH$6&gt;=$F102,GH$6&lt;=$H102)*(GG$6-$F102+1),$J102/2,$M102,TRUE))/(1-2*_xlfn.NORM.DIST(0,$J102/2,$M102,TRUE))*$D102+($K102="Steady Growth")*(AND(GH$6&gt;=$F102,GH$6&lt;=$H102)*((GH$6-$F102+1)/($J102*($J102+1)/2)*$D102))+($K102="custom")*CustCF!GB102</f>
        <v>0</v>
      </c>
      <c r="GI102" s="95">
        <f>($K102="Bell Curve")*(_xlfn.NORM.DIST(AND(GI$6&gt;=$F102,GI$6&lt;=$H102)*(GI$6-$F102+1),$J102/2,$M102,TRUE)-_xlfn.NORM.DIST(AND(GI$6&gt;=$F102,GI$6&lt;=$H102)*(GH$6-$F102+1),$J102/2,$M102,TRUE))/(1-2*_xlfn.NORM.DIST(0,$J102/2,$M102,TRUE))*$D102+($K102="Steady Growth")*(AND(GI$6&gt;=$F102,GI$6&lt;=$H102)*((GI$6-$F102+1)/($J102*($J102+1)/2)*$D102))+($K102="custom")*CustCF!GC102</f>
        <v>0</v>
      </c>
      <c r="GJ102" s="95">
        <f>($K102="Bell Curve")*(_xlfn.NORM.DIST(AND(GJ$6&gt;=$F102,GJ$6&lt;=$H102)*(GJ$6-$F102+1),$J102/2,$M102,TRUE)-_xlfn.NORM.DIST(AND(GJ$6&gt;=$F102,GJ$6&lt;=$H102)*(GI$6-$F102+1),$J102/2,$M102,TRUE))/(1-2*_xlfn.NORM.DIST(0,$J102/2,$M102,TRUE))*$D102+($K102="Steady Growth")*(AND(GJ$6&gt;=$F102,GJ$6&lt;=$H102)*((GJ$6-$F102+1)/($J102*($J102+1)/2)*$D102))+($K102="custom")*CustCF!GD102</f>
        <v>0</v>
      </c>
      <c r="GK102" s="95">
        <f>($K102="Bell Curve")*(_xlfn.NORM.DIST(AND(GK$6&gt;=$F102,GK$6&lt;=$H102)*(GK$6-$F102+1),$J102/2,$M102,TRUE)-_xlfn.NORM.DIST(AND(GK$6&gt;=$F102,GK$6&lt;=$H102)*(GJ$6-$F102+1),$J102/2,$M102,TRUE))/(1-2*_xlfn.NORM.DIST(0,$J102/2,$M102,TRUE))*$D102+($K102="Steady Growth")*(AND(GK$6&gt;=$F102,GK$6&lt;=$H102)*((GK$6-$F102+1)/($J102*($J102+1)/2)*$D102))+($K102="custom")*CustCF!GE102</f>
        <v>0</v>
      </c>
      <c r="GL102" s="95">
        <f>($K102="Bell Curve")*(_xlfn.NORM.DIST(AND(GL$6&gt;=$F102,GL$6&lt;=$H102)*(GL$6-$F102+1),$J102/2,$M102,TRUE)-_xlfn.NORM.DIST(AND(GL$6&gt;=$F102,GL$6&lt;=$H102)*(GK$6-$F102+1),$J102/2,$M102,TRUE))/(1-2*_xlfn.NORM.DIST(0,$J102/2,$M102,TRUE))*$D102+($K102="Steady Growth")*(AND(GL$6&gt;=$F102,GL$6&lt;=$H102)*((GL$6-$F102+1)/($J102*($J102+1)/2)*$D102))+($K102="custom")*CustCF!GF102</f>
        <v>0</v>
      </c>
      <c r="GM102" s="95">
        <f>($K102="Bell Curve")*(_xlfn.NORM.DIST(AND(GM$6&gt;=$F102,GM$6&lt;=$H102)*(GM$6-$F102+1),$J102/2,$M102,TRUE)-_xlfn.NORM.DIST(AND(GM$6&gt;=$F102,GM$6&lt;=$H102)*(GL$6-$F102+1),$J102/2,$M102,TRUE))/(1-2*_xlfn.NORM.DIST(0,$J102/2,$M102,TRUE))*$D102+($K102="Steady Growth")*(AND(GM$6&gt;=$F102,GM$6&lt;=$H102)*((GM$6-$F102+1)/($J102*($J102+1)/2)*$D102))+($K102="custom")*CustCF!GG102</f>
        <v>0</v>
      </c>
      <c r="GN102" s="268">
        <f>($K102="Bell Curve")*(_xlfn.NORM.DIST(AND(GN$6&gt;=$F102,GN$6&lt;=$H102)*(GN$6-$F102+1),$J102/2,$M102,TRUE)-_xlfn.NORM.DIST(AND(GN$6&gt;=$F102,GN$6&lt;=$H102)*(GM$6-$F102+1),$J102/2,$M102,TRUE))/(1-2*_xlfn.NORM.DIST(0,$J102/2,$M102,TRUE))*$D102+($K102="Steady Growth")*(AND(GN$6&gt;=$F102,GN$6&lt;=$H102)*((GN$6-$F102+1)/($J102*($J102+1)/2)*$D102))+($K102="custom")*CustCF!GH102</f>
        <v>0</v>
      </c>
      <c r="GO102" s="1"/>
      <c r="GP102" s="67"/>
    </row>
    <row r="103" spans="1:198" customFormat="1" hidden="1" outlineLevel="1" x14ac:dyDescent="0.75">
      <c r="A103" s="1"/>
      <c r="B103" s="1"/>
      <c r="C103" s="262">
        <f>Budget!AB14</f>
        <v>0</v>
      </c>
      <c r="D103" s="19">
        <f>Budget!AC14</f>
        <v>0</v>
      </c>
      <c r="E103" s="19" t="str">
        <f t="shared" si="54"/>
        <v/>
      </c>
      <c r="F103" s="263">
        <v>0</v>
      </c>
      <c r="G103" s="257">
        <f>IF(L103="custom",CustCF!F103,INDEX($P$8:$GN$8,MATCH(F103,$P$6:$GN$6,0)))</f>
        <v>46053</v>
      </c>
      <c r="H103" s="264">
        <v>0</v>
      </c>
      <c r="I103" s="257">
        <f>IF(L103="custom",CustCF!G103,INDEX($P$8:$GN$8,MATCH(H103,$P$6:$GN$6,0)))</f>
        <v>46053</v>
      </c>
      <c r="J103" s="260">
        <f t="shared" si="55"/>
        <v>1</v>
      </c>
      <c r="K103" s="265" t="s">
        <v>116</v>
      </c>
      <c r="L103" s="266" t="s">
        <v>141</v>
      </c>
      <c r="M103" s="267">
        <f t="shared" si="56"/>
        <v>9</v>
      </c>
      <c r="N103" s="18">
        <f t="shared" si="47"/>
        <v>0</v>
      </c>
      <c r="O103" s="1372">
        <f t="shared" si="46"/>
        <v>0</v>
      </c>
      <c r="P103" s="95">
        <f>($K103="Bell Curve")*(_xlfn.NORM.DIST(AND(P$6&gt;=$F103,P$6&lt;=$H103)*(P$6-$F103+1),$J103/2,$M103,TRUE)-_xlfn.NORM.DIST(AND(P$6&gt;=$F103,P$6&lt;=$H103)*(O$6-$F103+1),$J103/2,$M103,TRUE))/(1-2*_xlfn.NORM.DIST(0,$J103/2,$M103,TRUE))*$D103+($K103="Steady Growth")*(AND(P$6&gt;=$F103,P$6&lt;=$H103)*((P$6-$F103+1)/($J103*($J103+1)/2)*$D103))+($K103="custom")*CustCF!J103</f>
        <v>0</v>
      </c>
      <c r="Q103" s="95">
        <f>($K103="Bell Curve")*(_xlfn.NORM.DIST(AND(Q$6&gt;=$F103,Q$6&lt;=$H103)*(Q$6-$F103+1),$J103/2,$M103,TRUE)-_xlfn.NORM.DIST(AND(Q$6&gt;=$F103,Q$6&lt;=$H103)*(P$6-$F103+1),$J103/2,$M103,TRUE))/(1-2*_xlfn.NORM.DIST(0,$J103/2,$M103,TRUE))*$D103+($K103="Steady Growth")*(AND(Q$6&gt;=$F103,Q$6&lt;=$H103)*((Q$6-$F103+1)/($J103*($J103+1)/2)*$D103))+($K103="custom")*CustCF!K103</f>
        <v>0</v>
      </c>
      <c r="R103" s="95">
        <f>($K103="Bell Curve")*(_xlfn.NORM.DIST(AND(R$6&gt;=$F103,R$6&lt;=$H103)*(R$6-$F103+1),$J103/2,$M103,TRUE)-_xlfn.NORM.DIST(AND(R$6&gt;=$F103,R$6&lt;=$H103)*(Q$6-$F103+1),$J103/2,$M103,TRUE))/(1-2*_xlfn.NORM.DIST(0,$J103/2,$M103,TRUE))*$D103+($K103="Steady Growth")*(AND(R$6&gt;=$F103,R$6&lt;=$H103)*((R$6-$F103+1)/($J103*($J103+1)/2)*$D103))+($K103="custom")*CustCF!L103</f>
        <v>0</v>
      </c>
      <c r="S103" s="95">
        <f>($K103="Bell Curve")*(_xlfn.NORM.DIST(AND(S$6&gt;=$F103,S$6&lt;=$H103)*(S$6-$F103+1),$J103/2,$M103,TRUE)-_xlfn.NORM.DIST(AND(S$6&gt;=$F103,S$6&lt;=$H103)*(R$6-$F103+1),$J103/2,$M103,TRUE))/(1-2*_xlfn.NORM.DIST(0,$J103/2,$M103,TRUE))*$D103+($K103="Steady Growth")*(AND(S$6&gt;=$F103,S$6&lt;=$H103)*((S$6-$F103+1)/($J103*($J103+1)/2)*$D103))+($K103="custom")*CustCF!M103</f>
        <v>0</v>
      </c>
      <c r="T103" s="95">
        <f>($K103="Bell Curve")*(_xlfn.NORM.DIST(AND(T$6&gt;=$F103,T$6&lt;=$H103)*(T$6-$F103+1),$J103/2,$M103,TRUE)-_xlfn.NORM.DIST(AND(T$6&gt;=$F103,T$6&lt;=$H103)*(S$6-$F103+1),$J103/2,$M103,TRUE))/(1-2*_xlfn.NORM.DIST(0,$J103/2,$M103,TRUE))*$D103+($K103="Steady Growth")*(AND(T$6&gt;=$F103,T$6&lt;=$H103)*((T$6-$F103+1)/($J103*($J103+1)/2)*$D103))+($K103="custom")*CustCF!N103</f>
        <v>0</v>
      </c>
      <c r="U103" s="95">
        <f>($K103="Bell Curve")*(_xlfn.NORM.DIST(AND(U$6&gt;=$F103,U$6&lt;=$H103)*(U$6-$F103+1),$J103/2,$M103,TRUE)-_xlfn.NORM.DIST(AND(U$6&gt;=$F103,U$6&lt;=$H103)*(T$6-$F103+1),$J103/2,$M103,TRUE))/(1-2*_xlfn.NORM.DIST(0,$J103/2,$M103,TRUE))*$D103+($K103="Steady Growth")*(AND(U$6&gt;=$F103,U$6&lt;=$H103)*((U$6-$F103+1)/($J103*($J103+1)/2)*$D103))+($K103="custom")*CustCF!O103</f>
        <v>0</v>
      </c>
      <c r="V103" s="95">
        <f>($K103="Bell Curve")*(_xlfn.NORM.DIST(AND(V$6&gt;=$F103,V$6&lt;=$H103)*(V$6-$F103+1),$J103/2,$M103,TRUE)-_xlfn.NORM.DIST(AND(V$6&gt;=$F103,V$6&lt;=$H103)*(U$6-$F103+1),$J103/2,$M103,TRUE))/(1-2*_xlfn.NORM.DIST(0,$J103/2,$M103,TRUE))*$D103+($K103="Steady Growth")*(AND(V$6&gt;=$F103,V$6&lt;=$H103)*((V$6-$F103+1)/($J103*($J103+1)/2)*$D103))+($K103="custom")*CustCF!P103</f>
        <v>0</v>
      </c>
      <c r="W103" s="95">
        <f>($K103="Bell Curve")*(_xlfn.NORM.DIST(AND(W$6&gt;=$F103,W$6&lt;=$H103)*(W$6-$F103+1),$J103/2,$M103,TRUE)-_xlfn.NORM.DIST(AND(W$6&gt;=$F103,W$6&lt;=$H103)*(V$6-$F103+1),$J103/2,$M103,TRUE))/(1-2*_xlfn.NORM.DIST(0,$J103/2,$M103,TRUE))*$D103+($K103="Steady Growth")*(AND(W$6&gt;=$F103,W$6&lt;=$H103)*((W$6-$F103+1)/($J103*($J103+1)/2)*$D103))+($K103="custom")*CustCF!Q103</f>
        <v>0</v>
      </c>
      <c r="X103" s="95">
        <f>($K103="Bell Curve")*(_xlfn.NORM.DIST(AND(X$6&gt;=$F103,X$6&lt;=$H103)*(X$6-$F103+1),$J103/2,$M103,TRUE)-_xlfn.NORM.DIST(AND(X$6&gt;=$F103,X$6&lt;=$H103)*(W$6-$F103+1),$J103/2,$M103,TRUE))/(1-2*_xlfn.NORM.DIST(0,$J103/2,$M103,TRUE))*$D103+($K103="Steady Growth")*(AND(X$6&gt;=$F103,X$6&lt;=$H103)*((X$6-$F103+1)/($J103*($J103+1)/2)*$D103))+($K103="custom")*CustCF!R103</f>
        <v>0</v>
      </c>
      <c r="Y103" s="95">
        <f>($K103="Bell Curve")*(_xlfn.NORM.DIST(AND(Y$6&gt;=$F103,Y$6&lt;=$H103)*(Y$6-$F103+1),$J103/2,$M103,TRUE)-_xlfn.NORM.DIST(AND(Y$6&gt;=$F103,Y$6&lt;=$H103)*(X$6-$F103+1),$J103/2,$M103,TRUE))/(1-2*_xlfn.NORM.DIST(0,$J103/2,$M103,TRUE))*$D103+($K103="Steady Growth")*(AND(Y$6&gt;=$F103,Y$6&lt;=$H103)*((Y$6-$F103+1)/($J103*($J103+1)/2)*$D103))+($K103="custom")*CustCF!S103</f>
        <v>0</v>
      </c>
      <c r="Z103" s="95">
        <f>($K103="Bell Curve")*(_xlfn.NORM.DIST(AND(Z$6&gt;=$F103,Z$6&lt;=$H103)*(Z$6-$F103+1),$J103/2,$M103,TRUE)-_xlfn.NORM.DIST(AND(Z$6&gt;=$F103,Z$6&lt;=$H103)*(Y$6-$F103+1),$J103/2,$M103,TRUE))/(1-2*_xlfn.NORM.DIST(0,$J103/2,$M103,TRUE))*$D103+($K103="Steady Growth")*(AND(Z$6&gt;=$F103,Z$6&lt;=$H103)*((Z$6-$F103+1)/($J103*($J103+1)/2)*$D103))+($K103="custom")*CustCF!T103</f>
        <v>0</v>
      </c>
      <c r="AA103" s="95">
        <f>($K103="Bell Curve")*(_xlfn.NORM.DIST(AND(AA$6&gt;=$F103,AA$6&lt;=$H103)*(AA$6-$F103+1),$J103/2,$M103,TRUE)-_xlfn.NORM.DIST(AND(AA$6&gt;=$F103,AA$6&lt;=$H103)*(Z$6-$F103+1),$J103/2,$M103,TRUE))/(1-2*_xlfn.NORM.DIST(0,$J103/2,$M103,TRUE))*$D103+($K103="Steady Growth")*(AND(AA$6&gt;=$F103,AA$6&lt;=$H103)*((AA$6-$F103+1)/($J103*($J103+1)/2)*$D103))+($K103="custom")*CustCF!U103</f>
        <v>0</v>
      </c>
      <c r="AB103" s="95">
        <f>($K103="Bell Curve")*(_xlfn.NORM.DIST(AND(AB$6&gt;=$F103,AB$6&lt;=$H103)*(AB$6-$F103+1),$J103/2,$M103,TRUE)-_xlfn.NORM.DIST(AND(AB$6&gt;=$F103,AB$6&lt;=$H103)*(AA$6-$F103+1),$J103/2,$M103,TRUE))/(1-2*_xlfn.NORM.DIST(0,$J103/2,$M103,TRUE))*$D103+($K103="Steady Growth")*(AND(AB$6&gt;=$F103,AB$6&lt;=$H103)*((AB$6-$F103+1)/($J103*($J103+1)/2)*$D103))+($K103="custom")*CustCF!V103</f>
        <v>0</v>
      </c>
      <c r="AC103" s="95">
        <f>($K103="Bell Curve")*(_xlfn.NORM.DIST(AND(AC$6&gt;=$F103,AC$6&lt;=$H103)*(AC$6-$F103+1),$J103/2,$M103,TRUE)-_xlfn.NORM.DIST(AND(AC$6&gt;=$F103,AC$6&lt;=$H103)*(AB$6-$F103+1),$J103/2,$M103,TRUE))/(1-2*_xlfn.NORM.DIST(0,$J103/2,$M103,TRUE))*$D103+($K103="Steady Growth")*(AND(AC$6&gt;=$F103,AC$6&lt;=$H103)*((AC$6-$F103+1)/($J103*($J103+1)/2)*$D103))+($K103="custom")*CustCF!W103</f>
        <v>0</v>
      </c>
      <c r="AD103" s="95">
        <f>($K103="Bell Curve")*(_xlfn.NORM.DIST(AND(AD$6&gt;=$F103,AD$6&lt;=$H103)*(AD$6-$F103+1),$J103/2,$M103,TRUE)-_xlfn.NORM.DIST(AND(AD$6&gt;=$F103,AD$6&lt;=$H103)*(AC$6-$F103+1),$J103/2,$M103,TRUE))/(1-2*_xlfn.NORM.DIST(0,$J103/2,$M103,TRUE))*$D103+($K103="Steady Growth")*(AND(AD$6&gt;=$F103,AD$6&lt;=$H103)*((AD$6-$F103+1)/($J103*($J103+1)/2)*$D103))+($K103="custom")*CustCF!X103</f>
        <v>0</v>
      </c>
      <c r="AE103" s="95">
        <f>($K103="Bell Curve")*(_xlfn.NORM.DIST(AND(AE$6&gt;=$F103,AE$6&lt;=$H103)*(AE$6-$F103+1),$J103/2,$M103,TRUE)-_xlfn.NORM.DIST(AND(AE$6&gt;=$F103,AE$6&lt;=$H103)*(AD$6-$F103+1),$J103/2,$M103,TRUE))/(1-2*_xlfn.NORM.DIST(0,$J103/2,$M103,TRUE))*$D103+($K103="Steady Growth")*(AND(AE$6&gt;=$F103,AE$6&lt;=$H103)*((AE$6-$F103+1)/($J103*($J103+1)/2)*$D103))+($K103="custom")*CustCF!Y103</f>
        <v>0</v>
      </c>
      <c r="AF103" s="95">
        <f>($K103="Bell Curve")*(_xlfn.NORM.DIST(AND(AF$6&gt;=$F103,AF$6&lt;=$H103)*(AF$6-$F103+1),$J103/2,$M103,TRUE)-_xlfn.NORM.DIST(AND(AF$6&gt;=$F103,AF$6&lt;=$H103)*(AE$6-$F103+1),$J103/2,$M103,TRUE))/(1-2*_xlfn.NORM.DIST(0,$J103/2,$M103,TRUE))*$D103+($K103="Steady Growth")*(AND(AF$6&gt;=$F103,AF$6&lt;=$H103)*((AF$6-$F103+1)/($J103*($J103+1)/2)*$D103))+($K103="custom")*CustCF!Z103</f>
        <v>0</v>
      </c>
      <c r="AG103" s="95">
        <f>($K103="Bell Curve")*(_xlfn.NORM.DIST(AND(AG$6&gt;=$F103,AG$6&lt;=$H103)*(AG$6-$F103+1),$J103/2,$M103,TRUE)-_xlfn.NORM.DIST(AND(AG$6&gt;=$F103,AG$6&lt;=$H103)*(AF$6-$F103+1),$J103/2,$M103,TRUE))/(1-2*_xlfn.NORM.DIST(0,$J103/2,$M103,TRUE))*$D103+($K103="Steady Growth")*(AND(AG$6&gt;=$F103,AG$6&lt;=$H103)*((AG$6-$F103+1)/($J103*($J103+1)/2)*$D103))+($K103="custom")*CustCF!AA103</f>
        <v>0</v>
      </c>
      <c r="AH103" s="95">
        <f>($K103="Bell Curve")*(_xlfn.NORM.DIST(AND(AH$6&gt;=$F103,AH$6&lt;=$H103)*(AH$6-$F103+1),$J103/2,$M103,TRUE)-_xlfn.NORM.DIST(AND(AH$6&gt;=$F103,AH$6&lt;=$H103)*(AG$6-$F103+1),$J103/2,$M103,TRUE))/(1-2*_xlfn.NORM.DIST(0,$J103/2,$M103,TRUE))*$D103+($K103="Steady Growth")*(AND(AH$6&gt;=$F103,AH$6&lt;=$H103)*((AH$6-$F103+1)/($J103*($J103+1)/2)*$D103))+($K103="custom")*CustCF!AB103</f>
        <v>0</v>
      </c>
      <c r="AI103" s="95">
        <f>($K103="Bell Curve")*(_xlfn.NORM.DIST(AND(AI$6&gt;=$F103,AI$6&lt;=$H103)*(AI$6-$F103+1),$J103/2,$M103,TRUE)-_xlfn.NORM.DIST(AND(AI$6&gt;=$F103,AI$6&lt;=$H103)*(AH$6-$F103+1),$J103/2,$M103,TRUE))/(1-2*_xlfn.NORM.DIST(0,$J103/2,$M103,TRUE))*$D103+($K103="Steady Growth")*(AND(AI$6&gt;=$F103,AI$6&lt;=$H103)*((AI$6-$F103+1)/($J103*($J103+1)/2)*$D103))+($K103="custom")*CustCF!AC103</f>
        <v>0</v>
      </c>
      <c r="AJ103" s="95">
        <f>($K103="Bell Curve")*(_xlfn.NORM.DIST(AND(AJ$6&gt;=$F103,AJ$6&lt;=$H103)*(AJ$6-$F103+1),$J103/2,$M103,TRUE)-_xlfn.NORM.DIST(AND(AJ$6&gt;=$F103,AJ$6&lt;=$H103)*(AI$6-$F103+1),$J103/2,$M103,TRUE))/(1-2*_xlfn.NORM.DIST(0,$J103/2,$M103,TRUE))*$D103+($K103="Steady Growth")*(AND(AJ$6&gt;=$F103,AJ$6&lt;=$H103)*((AJ$6-$F103+1)/($J103*($J103+1)/2)*$D103))+($K103="custom")*CustCF!AD103</f>
        <v>0</v>
      </c>
      <c r="AK103" s="95">
        <f>($K103="Bell Curve")*(_xlfn.NORM.DIST(AND(AK$6&gt;=$F103,AK$6&lt;=$H103)*(AK$6-$F103+1),$J103/2,$M103,TRUE)-_xlfn.NORM.DIST(AND(AK$6&gt;=$F103,AK$6&lt;=$H103)*(AJ$6-$F103+1),$J103/2,$M103,TRUE))/(1-2*_xlfn.NORM.DIST(0,$J103/2,$M103,TRUE))*$D103+($K103="Steady Growth")*(AND(AK$6&gt;=$F103,AK$6&lt;=$H103)*((AK$6-$F103+1)/($J103*($J103+1)/2)*$D103))+($K103="custom")*CustCF!AE103</f>
        <v>0</v>
      </c>
      <c r="AL103" s="95">
        <f>($K103="Bell Curve")*(_xlfn.NORM.DIST(AND(AL$6&gt;=$F103,AL$6&lt;=$H103)*(AL$6-$F103+1),$J103/2,$M103,TRUE)-_xlfn.NORM.DIST(AND(AL$6&gt;=$F103,AL$6&lt;=$H103)*(AK$6-$F103+1),$J103/2,$M103,TRUE))/(1-2*_xlfn.NORM.DIST(0,$J103/2,$M103,TRUE))*$D103+($K103="Steady Growth")*(AND(AL$6&gt;=$F103,AL$6&lt;=$H103)*((AL$6-$F103+1)/($J103*($J103+1)/2)*$D103))+($K103="custom")*CustCF!AF103</f>
        <v>0</v>
      </c>
      <c r="AM103" s="95">
        <f>($K103="Bell Curve")*(_xlfn.NORM.DIST(AND(AM$6&gt;=$F103,AM$6&lt;=$H103)*(AM$6-$F103+1),$J103/2,$M103,TRUE)-_xlfn.NORM.DIST(AND(AM$6&gt;=$F103,AM$6&lt;=$H103)*(AL$6-$F103+1),$J103/2,$M103,TRUE))/(1-2*_xlfn.NORM.DIST(0,$J103/2,$M103,TRUE))*$D103+($K103="Steady Growth")*(AND(AM$6&gt;=$F103,AM$6&lt;=$H103)*((AM$6-$F103+1)/($J103*($J103+1)/2)*$D103))+($K103="custom")*CustCF!AG103</f>
        <v>0</v>
      </c>
      <c r="AN103" s="95">
        <f>($K103="Bell Curve")*(_xlfn.NORM.DIST(AND(AN$6&gt;=$F103,AN$6&lt;=$H103)*(AN$6-$F103+1),$J103/2,$M103,TRUE)-_xlfn.NORM.DIST(AND(AN$6&gt;=$F103,AN$6&lt;=$H103)*(AM$6-$F103+1),$J103/2,$M103,TRUE))/(1-2*_xlfn.NORM.DIST(0,$J103/2,$M103,TRUE))*$D103+($K103="Steady Growth")*(AND(AN$6&gt;=$F103,AN$6&lt;=$H103)*((AN$6-$F103+1)/($J103*($J103+1)/2)*$D103))+($K103="custom")*CustCF!AH103</f>
        <v>0</v>
      </c>
      <c r="AO103" s="95">
        <f>($K103="Bell Curve")*(_xlfn.NORM.DIST(AND(AO$6&gt;=$F103,AO$6&lt;=$H103)*(AO$6-$F103+1),$J103/2,$M103,TRUE)-_xlfn.NORM.DIST(AND(AO$6&gt;=$F103,AO$6&lt;=$H103)*(AN$6-$F103+1),$J103/2,$M103,TRUE))/(1-2*_xlfn.NORM.DIST(0,$J103/2,$M103,TRUE))*$D103+($K103="Steady Growth")*(AND(AO$6&gt;=$F103,AO$6&lt;=$H103)*((AO$6-$F103+1)/($J103*($J103+1)/2)*$D103))+($K103="custom")*CustCF!AI103</f>
        <v>0</v>
      </c>
      <c r="AP103" s="95">
        <f>($K103="Bell Curve")*(_xlfn.NORM.DIST(AND(AP$6&gt;=$F103,AP$6&lt;=$H103)*(AP$6-$F103+1),$J103/2,$M103,TRUE)-_xlfn.NORM.DIST(AND(AP$6&gt;=$F103,AP$6&lt;=$H103)*(AO$6-$F103+1),$J103/2,$M103,TRUE))/(1-2*_xlfn.NORM.DIST(0,$J103/2,$M103,TRUE))*$D103+($K103="Steady Growth")*(AND(AP$6&gt;=$F103,AP$6&lt;=$H103)*((AP$6-$F103+1)/($J103*($J103+1)/2)*$D103))+($K103="custom")*CustCF!AJ103</f>
        <v>0</v>
      </c>
      <c r="AQ103" s="95">
        <f>($K103="Bell Curve")*(_xlfn.NORM.DIST(AND(AQ$6&gt;=$F103,AQ$6&lt;=$H103)*(AQ$6-$F103+1),$J103/2,$M103,TRUE)-_xlfn.NORM.DIST(AND(AQ$6&gt;=$F103,AQ$6&lt;=$H103)*(AP$6-$F103+1),$J103/2,$M103,TRUE))/(1-2*_xlfn.NORM.DIST(0,$J103/2,$M103,TRUE))*$D103+($K103="Steady Growth")*(AND(AQ$6&gt;=$F103,AQ$6&lt;=$H103)*((AQ$6-$F103+1)/($J103*($J103+1)/2)*$D103))+($K103="custom")*CustCF!AK103</f>
        <v>0</v>
      </c>
      <c r="AR103" s="95">
        <f>($K103="Bell Curve")*(_xlfn.NORM.DIST(AND(AR$6&gt;=$F103,AR$6&lt;=$H103)*(AR$6-$F103+1),$J103/2,$M103,TRUE)-_xlfn.NORM.DIST(AND(AR$6&gt;=$F103,AR$6&lt;=$H103)*(AQ$6-$F103+1),$J103/2,$M103,TRUE))/(1-2*_xlfn.NORM.DIST(0,$J103/2,$M103,TRUE))*$D103+($K103="Steady Growth")*(AND(AR$6&gt;=$F103,AR$6&lt;=$H103)*((AR$6-$F103+1)/($J103*($J103+1)/2)*$D103))+($K103="custom")*CustCF!AL103</f>
        <v>0</v>
      </c>
      <c r="AS103" s="95">
        <f>($K103="Bell Curve")*(_xlfn.NORM.DIST(AND(AS$6&gt;=$F103,AS$6&lt;=$H103)*(AS$6-$F103+1),$J103/2,$M103,TRUE)-_xlfn.NORM.DIST(AND(AS$6&gt;=$F103,AS$6&lt;=$H103)*(AR$6-$F103+1),$J103/2,$M103,TRUE))/(1-2*_xlfn.NORM.DIST(0,$J103/2,$M103,TRUE))*$D103+($K103="Steady Growth")*(AND(AS$6&gt;=$F103,AS$6&lt;=$H103)*((AS$6-$F103+1)/($J103*($J103+1)/2)*$D103))+($K103="custom")*CustCF!AM103</f>
        <v>0</v>
      </c>
      <c r="AT103" s="95">
        <f>($K103="Bell Curve")*(_xlfn.NORM.DIST(AND(AT$6&gt;=$F103,AT$6&lt;=$H103)*(AT$6-$F103+1),$J103/2,$M103,TRUE)-_xlfn.NORM.DIST(AND(AT$6&gt;=$F103,AT$6&lt;=$H103)*(AS$6-$F103+1),$J103/2,$M103,TRUE))/(1-2*_xlfn.NORM.DIST(0,$J103/2,$M103,TRUE))*$D103+($K103="Steady Growth")*(AND(AT$6&gt;=$F103,AT$6&lt;=$H103)*((AT$6-$F103+1)/($J103*($J103+1)/2)*$D103))+($K103="custom")*CustCF!AN103</f>
        <v>0</v>
      </c>
      <c r="AU103" s="95">
        <f>($K103="Bell Curve")*(_xlfn.NORM.DIST(AND(AU$6&gt;=$F103,AU$6&lt;=$H103)*(AU$6-$F103+1),$J103/2,$M103,TRUE)-_xlfn.NORM.DIST(AND(AU$6&gt;=$F103,AU$6&lt;=$H103)*(AT$6-$F103+1),$J103/2,$M103,TRUE))/(1-2*_xlfn.NORM.DIST(0,$J103/2,$M103,TRUE))*$D103+($K103="Steady Growth")*(AND(AU$6&gt;=$F103,AU$6&lt;=$H103)*((AU$6-$F103+1)/($J103*($J103+1)/2)*$D103))+($K103="custom")*CustCF!AO103</f>
        <v>0</v>
      </c>
      <c r="AV103" s="95">
        <f>($K103="Bell Curve")*(_xlfn.NORM.DIST(AND(AV$6&gt;=$F103,AV$6&lt;=$H103)*(AV$6-$F103+1),$J103/2,$M103,TRUE)-_xlfn.NORM.DIST(AND(AV$6&gt;=$F103,AV$6&lt;=$H103)*(AU$6-$F103+1),$J103/2,$M103,TRUE))/(1-2*_xlfn.NORM.DIST(0,$J103/2,$M103,TRUE))*$D103+($K103="Steady Growth")*(AND(AV$6&gt;=$F103,AV$6&lt;=$H103)*((AV$6-$F103+1)/($J103*($J103+1)/2)*$D103))+($K103="custom")*CustCF!AP103</f>
        <v>0</v>
      </c>
      <c r="AW103" s="95">
        <f>($K103="Bell Curve")*(_xlfn.NORM.DIST(AND(AW$6&gt;=$F103,AW$6&lt;=$H103)*(AW$6-$F103+1),$J103/2,$M103,TRUE)-_xlfn.NORM.DIST(AND(AW$6&gt;=$F103,AW$6&lt;=$H103)*(AV$6-$F103+1),$J103/2,$M103,TRUE))/(1-2*_xlfn.NORM.DIST(0,$J103/2,$M103,TRUE))*$D103+($K103="Steady Growth")*(AND(AW$6&gt;=$F103,AW$6&lt;=$H103)*((AW$6-$F103+1)/($J103*($J103+1)/2)*$D103))+($K103="custom")*CustCF!AQ103</f>
        <v>0</v>
      </c>
      <c r="AX103" s="95">
        <f>($K103="Bell Curve")*(_xlfn.NORM.DIST(AND(AX$6&gt;=$F103,AX$6&lt;=$H103)*(AX$6-$F103+1),$J103/2,$M103,TRUE)-_xlfn.NORM.DIST(AND(AX$6&gt;=$F103,AX$6&lt;=$H103)*(AW$6-$F103+1),$J103/2,$M103,TRUE))/(1-2*_xlfn.NORM.DIST(0,$J103/2,$M103,TRUE))*$D103+($K103="Steady Growth")*(AND(AX$6&gt;=$F103,AX$6&lt;=$H103)*((AX$6-$F103+1)/($J103*($J103+1)/2)*$D103))+($K103="custom")*CustCF!AR103</f>
        <v>0</v>
      </c>
      <c r="AY103" s="95">
        <f>($K103="Bell Curve")*(_xlfn.NORM.DIST(AND(AY$6&gt;=$F103,AY$6&lt;=$H103)*(AY$6-$F103+1),$J103/2,$M103,TRUE)-_xlfn.NORM.DIST(AND(AY$6&gt;=$F103,AY$6&lt;=$H103)*(AX$6-$F103+1),$J103/2,$M103,TRUE))/(1-2*_xlfn.NORM.DIST(0,$J103/2,$M103,TRUE))*$D103+($K103="Steady Growth")*(AND(AY$6&gt;=$F103,AY$6&lt;=$H103)*((AY$6-$F103+1)/($J103*($J103+1)/2)*$D103))+($K103="custom")*CustCF!AS103</f>
        <v>0</v>
      </c>
      <c r="AZ103" s="95">
        <f>($K103="Bell Curve")*(_xlfn.NORM.DIST(AND(AZ$6&gt;=$F103,AZ$6&lt;=$H103)*(AZ$6-$F103+1),$J103/2,$M103,TRUE)-_xlfn.NORM.DIST(AND(AZ$6&gt;=$F103,AZ$6&lt;=$H103)*(AY$6-$F103+1),$J103/2,$M103,TRUE))/(1-2*_xlfn.NORM.DIST(0,$J103/2,$M103,TRUE))*$D103+($K103="Steady Growth")*(AND(AZ$6&gt;=$F103,AZ$6&lt;=$H103)*((AZ$6-$F103+1)/($J103*($J103+1)/2)*$D103))+($K103="custom")*CustCF!AT103</f>
        <v>0</v>
      </c>
      <c r="BA103" s="95">
        <f>($K103="Bell Curve")*(_xlfn.NORM.DIST(AND(BA$6&gt;=$F103,BA$6&lt;=$H103)*(BA$6-$F103+1),$J103/2,$M103,TRUE)-_xlfn.NORM.DIST(AND(BA$6&gt;=$F103,BA$6&lt;=$H103)*(AZ$6-$F103+1),$J103/2,$M103,TRUE))/(1-2*_xlfn.NORM.DIST(0,$J103/2,$M103,TRUE))*$D103+($K103="Steady Growth")*(AND(BA$6&gt;=$F103,BA$6&lt;=$H103)*((BA$6-$F103+1)/($J103*($J103+1)/2)*$D103))+($K103="custom")*CustCF!AU103</f>
        <v>0</v>
      </c>
      <c r="BB103" s="95">
        <f>($K103="Bell Curve")*(_xlfn.NORM.DIST(AND(BB$6&gt;=$F103,BB$6&lt;=$H103)*(BB$6-$F103+1),$J103/2,$M103,TRUE)-_xlfn.NORM.DIST(AND(BB$6&gt;=$F103,BB$6&lt;=$H103)*(BA$6-$F103+1),$J103/2,$M103,TRUE))/(1-2*_xlfn.NORM.DIST(0,$J103/2,$M103,TRUE))*$D103+($K103="Steady Growth")*(AND(BB$6&gt;=$F103,BB$6&lt;=$H103)*((BB$6-$F103+1)/($J103*($J103+1)/2)*$D103))+($K103="custom")*CustCF!AV103</f>
        <v>0</v>
      </c>
      <c r="BC103" s="95">
        <f>($K103="Bell Curve")*(_xlfn.NORM.DIST(AND(BC$6&gt;=$F103,BC$6&lt;=$H103)*(BC$6-$F103+1),$J103/2,$M103,TRUE)-_xlfn.NORM.DIST(AND(BC$6&gt;=$F103,BC$6&lt;=$H103)*(BB$6-$F103+1),$J103/2,$M103,TRUE))/(1-2*_xlfn.NORM.DIST(0,$J103/2,$M103,TRUE))*$D103+($K103="Steady Growth")*(AND(BC$6&gt;=$F103,BC$6&lt;=$H103)*((BC$6-$F103+1)/($J103*($J103+1)/2)*$D103))+($K103="custom")*CustCF!AW103</f>
        <v>0</v>
      </c>
      <c r="BD103" s="95">
        <f>($K103="Bell Curve")*(_xlfn.NORM.DIST(AND(BD$6&gt;=$F103,BD$6&lt;=$H103)*(BD$6-$F103+1),$J103/2,$M103,TRUE)-_xlfn.NORM.DIST(AND(BD$6&gt;=$F103,BD$6&lt;=$H103)*(BC$6-$F103+1),$J103/2,$M103,TRUE))/(1-2*_xlfn.NORM.DIST(0,$J103/2,$M103,TRUE))*$D103+($K103="Steady Growth")*(AND(BD$6&gt;=$F103,BD$6&lt;=$H103)*((BD$6-$F103+1)/($J103*($J103+1)/2)*$D103))+($K103="custom")*CustCF!AX103</f>
        <v>0</v>
      </c>
      <c r="BE103" s="95">
        <f>($K103="Bell Curve")*(_xlfn.NORM.DIST(AND(BE$6&gt;=$F103,BE$6&lt;=$H103)*(BE$6-$F103+1),$J103/2,$M103,TRUE)-_xlfn.NORM.DIST(AND(BE$6&gt;=$F103,BE$6&lt;=$H103)*(BD$6-$F103+1),$J103/2,$M103,TRUE))/(1-2*_xlfn.NORM.DIST(0,$J103/2,$M103,TRUE))*$D103+($K103="Steady Growth")*(AND(BE$6&gt;=$F103,BE$6&lt;=$H103)*((BE$6-$F103+1)/($J103*($J103+1)/2)*$D103))+($K103="custom")*CustCF!AY103</f>
        <v>0</v>
      </c>
      <c r="BF103" s="95">
        <f>($K103="Bell Curve")*(_xlfn.NORM.DIST(AND(BF$6&gt;=$F103,BF$6&lt;=$H103)*(BF$6-$F103+1),$J103/2,$M103,TRUE)-_xlfn.NORM.DIST(AND(BF$6&gt;=$F103,BF$6&lt;=$H103)*(BE$6-$F103+1),$J103/2,$M103,TRUE))/(1-2*_xlfn.NORM.DIST(0,$J103/2,$M103,TRUE))*$D103+($K103="Steady Growth")*(AND(BF$6&gt;=$F103,BF$6&lt;=$H103)*((BF$6-$F103+1)/($J103*($J103+1)/2)*$D103))+($K103="custom")*CustCF!AZ103</f>
        <v>0</v>
      </c>
      <c r="BG103" s="95">
        <f>($K103="Bell Curve")*(_xlfn.NORM.DIST(AND(BG$6&gt;=$F103,BG$6&lt;=$H103)*(BG$6-$F103+1),$J103/2,$M103,TRUE)-_xlfn.NORM.DIST(AND(BG$6&gt;=$F103,BG$6&lt;=$H103)*(BF$6-$F103+1),$J103/2,$M103,TRUE))/(1-2*_xlfn.NORM.DIST(0,$J103/2,$M103,TRUE))*$D103+($K103="Steady Growth")*(AND(BG$6&gt;=$F103,BG$6&lt;=$H103)*((BG$6-$F103+1)/($J103*($J103+1)/2)*$D103))+($K103="custom")*CustCF!BA103</f>
        <v>0</v>
      </c>
      <c r="BH103" s="95">
        <f>($K103="Bell Curve")*(_xlfn.NORM.DIST(AND(BH$6&gt;=$F103,BH$6&lt;=$H103)*(BH$6-$F103+1),$J103/2,$M103,TRUE)-_xlfn.NORM.DIST(AND(BH$6&gt;=$F103,BH$6&lt;=$H103)*(BG$6-$F103+1),$J103/2,$M103,TRUE))/(1-2*_xlfn.NORM.DIST(0,$J103/2,$M103,TRUE))*$D103+($K103="Steady Growth")*(AND(BH$6&gt;=$F103,BH$6&lt;=$H103)*((BH$6-$F103+1)/($J103*($J103+1)/2)*$D103))+($K103="custom")*CustCF!BB103</f>
        <v>0</v>
      </c>
      <c r="BI103" s="95">
        <f>($K103="Bell Curve")*(_xlfn.NORM.DIST(AND(BI$6&gt;=$F103,BI$6&lt;=$H103)*(BI$6-$F103+1),$J103/2,$M103,TRUE)-_xlfn.NORM.DIST(AND(BI$6&gt;=$F103,BI$6&lt;=$H103)*(BH$6-$F103+1),$J103/2,$M103,TRUE))/(1-2*_xlfn.NORM.DIST(0,$J103/2,$M103,TRUE))*$D103+($K103="Steady Growth")*(AND(BI$6&gt;=$F103,BI$6&lt;=$H103)*((BI$6-$F103+1)/($J103*($J103+1)/2)*$D103))+($K103="custom")*CustCF!BC103</f>
        <v>0</v>
      </c>
      <c r="BJ103" s="95">
        <f>($K103="Bell Curve")*(_xlfn.NORM.DIST(AND(BJ$6&gt;=$F103,BJ$6&lt;=$H103)*(BJ$6-$F103+1),$J103/2,$M103,TRUE)-_xlfn.NORM.DIST(AND(BJ$6&gt;=$F103,BJ$6&lt;=$H103)*(BI$6-$F103+1),$J103/2,$M103,TRUE))/(1-2*_xlfn.NORM.DIST(0,$J103/2,$M103,TRUE))*$D103+($K103="Steady Growth")*(AND(BJ$6&gt;=$F103,BJ$6&lt;=$H103)*((BJ$6-$F103+1)/($J103*($J103+1)/2)*$D103))+($K103="custom")*CustCF!BD103</f>
        <v>0</v>
      </c>
      <c r="BK103" s="95">
        <f>($K103="Bell Curve")*(_xlfn.NORM.DIST(AND(BK$6&gt;=$F103,BK$6&lt;=$H103)*(BK$6-$F103+1),$J103/2,$M103,TRUE)-_xlfn.NORM.DIST(AND(BK$6&gt;=$F103,BK$6&lt;=$H103)*(BJ$6-$F103+1),$J103/2,$M103,TRUE))/(1-2*_xlfn.NORM.DIST(0,$J103/2,$M103,TRUE))*$D103+($K103="Steady Growth")*(AND(BK$6&gt;=$F103,BK$6&lt;=$H103)*((BK$6-$F103+1)/($J103*($J103+1)/2)*$D103))+($K103="custom")*CustCF!BE103</f>
        <v>0</v>
      </c>
      <c r="BL103" s="95">
        <f>($K103="Bell Curve")*(_xlfn.NORM.DIST(AND(BL$6&gt;=$F103,BL$6&lt;=$H103)*(BL$6-$F103+1),$J103/2,$M103,TRUE)-_xlfn.NORM.DIST(AND(BL$6&gt;=$F103,BL$6&lt;=$H103)*(BK$6-$F103+1),$J103/2,$M103,TRUE))/(1-2*_xlfn.NORM.DIST(0,$J103/2,$M103,TRUE))*$D103+($K103="Steady Growth")*(AND(BL$6&gt;=$F103,BL$6&lt;=$H103)*((BL$6-$F103+1)/($J103*($J103+1)/2)*$D103))+($K103="custom")*CustCF!BF103</f>
        <v>0</v>
      </c>
      <c r="BM103" s="95">
        <f>($K103="Bell Curve")*(_xlfn.NORM.DIST(AND(BM$6&gt;=$F103,BM$6&lt;=$H103)*(BM$6-$F103+1),$J103/2,$M103,TRUE)-_xlfn.NORM.DIST(AND(BM$6&gt;=$F103,BM$6&lt;=$H103)*(BL$6-$F103+1),$J103/2,$M103,TRUE))/(1-2*_xlfn.NORM.DIST(0,$J103/2,$M103,TRUE))*$D103+($K103="Steady Growth")*(AND(BM$6&gt;=$F103,BM$6&lt;=$H103)*((BM$6-$F103+1)/($J103*($J103+1)/2)*$D103))+($K103="custom")*CustCF!BG103</f>
        <v>0</v>
      </c>
      <c r="BN103" s="95">
        <f>($K103="Bell Curve")*(_xlfn.NORM.DIST(AND(BN$6&gt;=$F103,BN$6&lt;=$H103)*(BN$6-$F103+1),$J103/2,$M103,TRUE)-_xlfn.NORM.DIST(AND(BN$6&gt;=$F103,BN$6&lt;=$H103)*(BM$6-$F103+1),$J103/2,$M103,TRUE))/(1-2*_xlfn.NORM.DIST(0,$J103/2,$M103,TRUE))*$D103+($K103="Steady Growth")*(AND(BN$6&gt;=$F103,BN$6&lt;=$H103)*((BN$6-$F103+1)/($J103*($J103+1)/2)*$D103))+($K103="custom")*CustCF!BH103</f>
        <v>0</v>
      </c>
      <c r="BO103" s="95">
        <f>($K103="Bell Curve")*(_xlfn.NORM.DIST(AND(BO$6&gt;=$F103,BO$6&lt;=$H103)*(BO$6-$F103+1),$J103/2,$M103,TRUE)-_xlfn.NORM.DIST(AND(BO$6&gt;=$F103,BO$6&lt;=$H103)*(BN$6-$F103+1),$J103/2,$M103,TRUE))/(1-2*_xlfn.NORM.DIST(0,$J103/2,$M103,TRUE))*$D103+($K103="Steady Growth")*(AND(BO$6&gt;=$F103,BO$6&lt;=$H103)*((BO$6-$F103+1)/($J103*($J103+1)/2)*$D103))+($K103="custom")*CustCF!BI103</f>
        <v>0</v>
      </c>
      <c r="BP103" s="95">
        <f>($K103="Bell Curve")*(_xlfn.NORM.DIST(AND(BP$6&gt;=$F103,BP$6&lt;=$H103)*(BP$6-$F103+1),$J103/2,$M103,TRUE)-_xlfn.NORM.DIST(AND(BP$6&gt;=$F103,BP$6&lt;=$H103)*(BO$6-$F103+1),$J103/2,$M103,TRUE))/(1-2*_xlfn.NORM.DIST(0,$J103/2,$M103,TRUE))*$D103+($K103="Steady Growth")*(AND(BP$6&gt;=$F103,BP$6&lt;=$H103)*((BP$6-$F103+1)/($J103*($J103+1)/2)*$D103))+($K103="custom")*CustCF!BJ103</f>
        <v>0</v>
      </c>
      <c r="BQ103" s="95">
        <f>($K103="Bell Curve")*(_xlfn.NORM.DIST(AND(BQ$6&gt;=$F103,BQ$6&lt;=$H103)*(BQ$6-$F103+1),$J103/2,$M103,TRUE)-_xlfn.NORM.DIST(AND(BQ$6&gt;=$F103,BQ$6&lt;=$H103)*(BP$6-$F103+1),$J103/2,$M103,TRUE))/(1-2*_xlfn.NORM.DIST(0,$J103/2,$M103,TRUE))*$D103+($K103="Steady Growth")*(AND(BQ$6&gt;=$F103,BQ$6&lt;=$H103)*((BQ$6-$F103+1)/($J103*($J103+1)/2)*$D103))+($K103="custom")*CustCF!BK103</f>
        <v>0</v>
      </c>
      <c r="BR103" s="95">
        <f>($K103="Bell Curve")*(_xlfn.NORM.DIST(AND(BR$6&gt;=$F103,BR$6&lt;=$H103)*(BR$6-$F103+1),$J103/2,$M103,TRUE)-_xlfn.NORM.DIST(AND(BR$6&gt;=$F103,BR$6&lt;=$H103)*(BQ$6-$F103+1),$J103/2,$M103,TRUE))/(1-2*_xlfn.NORM.DIST(0,$J103/2,$M103,TRUE))*$D103+($K103="Steady Growth")*(AND(BR$6&gt;=$F103,BR$6&lt;=$H103)*((BR$6-$F103+1)/($J103*($J103+1)/2)*$D103))+($K103="custom")*CustCF!BL103</f>
        <v>0</v>
      </c>
      <c r="BS103" s="95">
        <f>($K103="Bell Curve")*(_xlfn.NORM.DIST(AND(BS$6&gt;=$F103,BS$6&lt;=$H103)*(BS$6-$F103+1),$J103/2,$M103,TRUE)-_xlfn.NORM.DIST(AND(BS$6&gt;=$F103,BS$6&lt;=$H103)*(BR$6-$F103+1),$J103/2,$M103,TRUE))/(1-2*_xlfn.NORM.DIST(0,$J103/2,$M103,TRUE))*$D103+($K103="Steady Growth")*(AND(BS$6&gt;=$F103,BS$6&lt;=$H103)*((BS$6-$F103+1)/($J103*($J103+1)/2)*$D103))+($K103="custom")*CustCF!BM103</f>
        <v>0</v>
      </c>
      <c r="BT103" s="95">
        <f>($K103="Bell Curve")*(_xlfn.NORM.DIST(AND(BT$6&gt;=$F103,BT$6&lt;=$H103)*(BT$6-$F103+1),$J103/2,$M103,TRUE)-_xlfn.NORM.DIST(AND(BT$6&gt;=$F103,BT$6&lt;=$H103)*(BS$6-$F103+1),$J103/2,$M103,TRUE))/(1-2*_xlfn.NORM.DIST(0,$J103/2,$M103,TRUE))*$D103+($K103="Steady Growth")*(AND(BT$6&gt;=$F103,BT$6&lt;=$H103)*((BT$6-$F103+1)/($J103*($J103+1)/2)*$D103))+($K103="custom")*CustCF!BN103</f>
        <v>0</v>
      </c>
      <c r="BU103" s="95">
        <f>($K103="Bell Curve")*(_xlfn.NORM.DIST(AND(BU$6&gt;=$F103,BU$6&lt;=$H103)*(BU$6-$F103+1),$J103/2,$M103,TRUE)-_xlfn.NORM.DIST(AND(BU$6&gt;=$F103,BU$6&lt;=$H103)*(BT$6-$F103+1),$J103/2,$M103,TRUE))/(1-2*_xlfn.NORM.DIST(0,$J103/2,$M103,TRUE))*$D103+($K103="Steady Growth")*(AND(BU$6&gt;=$F103,BU$6&lt;=$H103)*((BU$6-$F103+1)/($J103*($J103+1)/2)*$D103))+($K103="custom")*CustCF!BO103</f>
        <v>0</v>
      </c>
      <c r="BV103" s="95">
        <f>($K103="Bell Curve")*(_xlfn.NORM.DIST(AND(BV$6&gt;=$F103,BV$6&lt;=$H103)*(BV$6-$F103+1),$J103/2,$M103,TRUE)-_xlfn.NORM.DIST(AND(BV$6&gt;=$F103,BV$6&lt;=$H103)*(BU$6-$F103+1),$J103/2,$M103,TRUE))/(1-2*_xlfn.NORM.DIST(0,$J103/2,$M103,TRUE))*$D103+($K103="Steady Growth")*(AND(BV$6&gt;=$F103,BV$6&lt;=$H103)*((BV$6-$F103+1)/($J103*($J103+1)/2)*$D103))+($K103="custom")*CustCF!BP103</f>
        <v>0</v>
      </c>
      <c r="BW103" s="95">
        <f>($K103="Bell Curve")*(_xlfn.NORM.DIST(AND(BW$6&gt;=$F103,BW$6&lt;=$H103)*(BW$6-$F103+1),$J103/2,$M103,TRUE)-_xlfn.NORM.DIST(AND(BW$6&gt;=$F103,BW$6&lt;=$H103)*(BV$6-$F103+1),$J103/2,$M103,TRUE))/(1-2*_xlfn.NORM.DIST(0,$J103/2,$M103,TRUE))*$D103+($K103="Steady Growth")*(AND(BW$6&gt;=$F103,BW$6&lt;=$H103)*((BW$6-$F103+1)/($J103*($J103+1)/2)*$D103))+($K103="custom")*CustCF!BQ103</f>
        <v>0</v>
      </c>
      <c r="BX103" s="95">
        <f>($K103="Bell Curve")*(_xlfn.NORM.DIST(AND(BX$6&gt;=$F103,BX$6&lt;=$H103)*(BX$6-$F103+1),$J103/2,$M103,TRUE)-_xlfn.NORM.DIST(AND(BX$6&gt;=$F103,BX$6&lt;=$H103)*(BW$6-$F103+1),$J103/2,$M103,TRUE))/(1-2*_xlfn.NORM.DIST(0,$J103/2,$M103,TRUE))*$D103+($K103="Steady Growth")*(AND(BX$6&gt;=$F103,BX$6&lt;=$H103)*((BX$6-$F103+1)/($J103*($J103+1)/2)*$D103))+($K103="custom")*CustCF!BR103</f>
        <v>0</v>
      </c>
      <c r="BY103" s="95">
        <f>($K103="Bell Curve")*(_xlfn.NORM.DIST(AND(BY$6&gt;=$F103,BY$6&lt;=$H103)*(BY$6-$F103+1),$J103/2,$M103,TRUE)-_xlfn.NORM.DIST(AND(BY$6&gt;=$F103,BY$6&lt;=$H103)*(BX$6-$F103+1),$J103/2,$M103,TRUE))/(1-2*_xlfn.NORM.DIST(0,$J103/2,$M103,TRUE))*$D103+($K103="Steady Growth")*(AND(BY$6&gt;=$F103,BY$6&lt;=$H103)*((BY$6-$F103+1)/($J103*($J103+1)/2)*$D103))+($K103="custom")*CustCF!BS103</f>
        <v>0</v>
      </c>
      <c r="BZ103" s="95">
        <f>($K103="Bell Curve")*(_xlfn.NORM.DIST(AND(BZ$6&gt;=$F103,BZ$6&lt;=$H103)*(BZ$6-$F103+1),$J103/2,$M103,TRUE)-_xlfn.NORM.DIST(AND(BZ$6&gt;=$F103,BZ$6&lt;=$H103)*(BY$6-$F103+1),$J103/2,$M103,TRUE))/(1-2*_xlfn.NORM.DIST(0,$J103/2,$M103,TRUE))*$D103+($K103="Steady Growth")*(AND(BZ$6&gt;=$F103,BZ$6&lt;=$H103)*((BZ$6-$F103+1)/($J103*($J103+1)/2)*$D103))+($K103="custom")*CustCF!BT103</f>
        <v>0</v>
      </c>
      <c r="CA103" s="95">
        <f>($K103="Bell Curve")*(_xlfn.NORM.DIST(AND(CA$6&gt;=$F103,CA$6&lt;=$H103)*(CA$6-$F103+1),$J103/2,$M103,TRUE)-_xlfn.NORM.DIST(AND(CA$6&gt;=$F103,CA$6&lt;=$H103)*(BZ$6-$F103+1),$J103/2,$M103,TRUE))/(1-2*_xlfn.NORM.DIST(0,$J103/2,$M103,TRUE))*$D103+($K103="Steady Growth")*(AND(CA$6&gt;=$F103,CA$6&lt;=$H103)*((CA$6-$F103+1)/($J103*($J103+1)/2)*$D103))+($K103="custom")*CustCF!BU103</f>
        <v>0</v>
      </c>
      <c r="CB103" s="95">
        <f>($K103="Bell Curve")*(_xlfn.NORM.DIST(AND(CB$6&gt;=$F103,CB$6&lt;=$H103)*(CB$6-$F103+1),$J103/2,$M103,TRUE)-_xlfn.NORM.DIST(AND(CB$6&gt;=$F103,CB$6&lt;=$H103)*(CA$6-$F103+1),$J103/2,$M103,TRUE))/(1-2*_xlfn.NORM.DIST(0,$J103/2,$M103,TRUE))*$D103+($K103="Steady Growth")*(AND(CB$6&gt;=$F103,CB$6&lt;=$H103)*((CB$6-$F103+1)/($J103*($J103+1)/2)*$D103))+($K103="custom")*CustCF!BV103</f>
        <v>0</v>
      </c>
      <c r="CC103" s="95">
        <f>($K103="Bell Curve")*(_xlfn.NORM.DIST(AND(CC$6&gt;=$F103,CC$6&lt;=$H103)*(CC$6-$F103+1),$J103/2,$M103,TRUE)-_xlfn.NORM.DIST(AND(CC$6&gt;=$F103,CC$6&lt;=$H103)*(CB$6-$F103+1),$J103/2,$M103,TRUE))/(1-2*_xlfn.NORM.DIST(0,$J103/2,$M103,TRUE))*$D103+($K103="Steady Growth")*(AND(CC$6&gt;=$F103,CC$6&lt;=$H103)*((CC$6-$F103+1)/($J103*($J103+1)/2)*$D103))+($K103="custom")*CustCF!BW103</f>
        <v>0</v>
      </c>
      <c r="CD103" s="95">
        <f>($K103="Bell Curve")*(_xlfn.NORM.DIST(AND(CD$6&gt;=$F103,CD$6&lt;=$H103)*(CD$6-$F103+1),$J103/2,$M103,TRUE)-_xlfn.NORM.DIST(AND(CD$6&gt;=$F103,CD$6&lt;=$H103)*(CC$6-$F103+1),$J103/2,$M103,TRUE))/(1-2*_xlfn.NORM.DIST(0,$J103/2,$M103,TRUE))*$D103+($K103="Steady Growth")*(AND(CD$6&gt;=$F103,CD$6&lt;=$H103)*((CD$6-$F103+1)/($J103*($J103+1)/2)*$D103))+($K103="custom")*CustCF!BX103</f>
        <v>0</v>
      </c>
      <c r="CE103" s="95">
        <f>($K103="Bell Curve")*(_xlfn.NORM.DIST(AND(CE$6&gt;=$F103,CE$6&lt;=$H103)*(CE$6-$F103+1),$J103/2,$M103,TRUE)-_xlfn.NORM.DIST(AND(CE$6&gt;=$F103,CE$6&lt;=$H103)*(CD$6-$F103+1),$J103/2,$M103,TRUE))/(1-2*_xlfn.NORM.DIST(0,$J103/2,$M103,TRUE))*$D103+($K103="Steady Growth")*(AND(CE$6&gt;=$F103,CE$6&lt;=$H103)*((CE$6-$F103+1)/($J103*($J103+1)/2)*$D103))+($K103="custom")*CustCF!BY103</f>
        <v>0</v>
      </c>
      <c r="CF103" s="95">
        <f>($K103="Bell Curve")*(_xlfn.NORM.DIST(AND(CF$6&gt;=$F103,CF$6&lt;=$H103)*(CF$6-$F103+1),$J103/2,$M103,TRUE)-_xlfn.NORM.DIST(AND(CF$6&gt;=$F103,CF$6&lt;=$H103)*(CE$6-$F103+1),$J103/2,$M103,TRUE))/(1-2*_xlfn.NORM.DIST(0,$J103/2,$M103,TRUE))*$D103+($K103="Steady Growth")*(AND(CF$6&gt;=$F103,CF$6&lt;=$H103)*((CF$6-$F103+1)/($J103*($J103+1)/2)*$D103))+($K103="custom")*CustCF!BZ103</f>
        <v>0</v>
      </c>
      <c r="CG103" s="95">
        <f>($K103="Bell Curve")*(_xlfn.NORM.DIST(AND(CG$6&gt;=$F103,CG$6&lt;=$H103)*(CG$6-$F103+1),$J103/2,$M103,TRUE)-_xlfn.NORM.DIST(AND(CG$6&gt;=$F103,CG$6&lt;=$H103)*(CF$6-$F103+1),$J103/2,$M103,TRUE))/(1-2*_xlfn.NORM.DIST(0,$J103/2,$M103,TRUE))*$D103+($K103="Steady Growth")*(AND(CG$6&gt;=$F103,CG$6&lt;=$H103)*((CG$6-$F103+1)/($J103*($J103+1)/2)*$D103))+($K103="custom")*CustCF!CA103</f>
        <v>0</v>
      </c>
      <c r="CH103" s="95">
        <f>($K103="Bell Curve")*(_xlfn.NORM.DIST(AND(CH$6&gt;=$F103,CH$6&lt;=$H103)*(CH$6-$F103+1),$J103/2,$M103,TRUE)-_xlfn.NORM.DIST(AND(CH$6&gt;=$F103,CH$6&lt;=$H103)*(CG$6-$F103+1),$J103/2,$M103,TRUE))/(1-2*_xlfn.NORM.DIST(0,$J103/2,$M103,TRUE))*$D103+($K103="Steady Growth")*(AND(CH$6&gt;=$F103,CH$6&lt;=$H103)*((CH$6-$F103+1)/($J103*($J103+1)/2)*$D103))+($K103="custom")*CustCF!CB103</f>
        <v>0</v>
      </c>
      <c r="CI103" s="95">
        <f>($K103="Bell Curve")*(_xlfn.NORM.DIST(AND(CI$6&gt;=$F103,CI$6&lt;=$H103)*(CI$6-$F103+1),$J103/2,$M103,TRUE)-_xlfn.NORM.DIST(AND(CI$6&gt;=$F103,CI$6&lt;=$H103)*(CH$6-$F103+1),$J103/2,$M103,TRUE))/(1-2*_xlfn.NORM.DIST(0,$J103/2,$M103,TRUE))*$D103+($K103="Steady Growth")*(AND(CI$6&gt;=$F103,CI$6&lt;=$H103)*((CI$6-$F103+1)/($J103*($J103+1)/2)*$D103))+($K103="custom")*CustCF!CC103</f>
        <v>0</v>
      </c>
      <c r="CJ103" s="95">
        <f>($K103="Bell Curve")*(_xlfn.NORM.DIST(AND(CJ$6&gt;=$F103,CJ$6&lt;=$H103)*(CJ$6-$F103+1),$J103/2,$M103,TRUE)-_xlfn.NORM.DIST(AND(CJ$6&gt;=$F103,CJ$6&lt;=$H103)*(CI$6-$F103+1),$J103/2,$M103,TRUE))/(1-2*_xlfn.NORM.DIST(0,$J103/2,$M103,TRUE))*$D103+($K103="Steady Growth")*(AND(CJ$6&gt;=$F103,CJ$6&lt;=$H103)*((CJ$6-$F103+1)/($J103*($J103+1)/2)*$D103))+($K103="custom")*CustCF!CD103</f>
        <v>0</v>
      </c>
      <c r="CK103" s="95">
        <f>($K103="Bell Curve")*(_xlfn.NORM.DIST(AND(CK$6&gt;=$F103,CK$6&lt;=$H103)*(CK$6-$F103+1),$J103/2,$M103,TRUE)-_xlfn.NORM.DIST(AND(CK$6&gt;=$F103,CK$6&lt;=$H103)*(CJ$6-$F103+1),$J103/2,$M103,TRUE))/(1-2*_xlfn.NORM.DIST(0,$J103/2,$M103,TRUE))*$D103+($K103="Steady Growth")*(AND(CK$6&gt;=$F103,CK$6&lt;=$H103)*((CK$6-$F103+1)/($J103*($J103+1)/2)*$D103))+($K103="custom")*CustCF!CE103</f>
        <v>0</v>
      </c>
      <c r="CL103" s="95">
        <f>($K103="Bell Curve")*(_xlfn.NORM.DIST(AND(CL$6&gt;=$F103,CL$6&lt;=$H103)*(CL$6-$F103+1),$J103/2,$M103,TRUE)-_xlfn.NORM.DIST(AND(CL$6&gt;=$F103,CL$6&lt;=$H103)*(CK$6-$F103+1),$J103/2,$M103,TRUE))/(1-2*_xlfn.NORM.DIST(0,$J103/2,$M103,TRUE))*$D103+($K103="Steady Growth")*(AND(CL$6&gt;=$F103,CL$6&lt;=$H103)*((CL$6-$F103+1)/($J103*($J103+1)/2)*$D103))+($K103="custom")*CustCF!CF103</f>
        <v>0</v>
      </c>
      <c r="CM103" s="95">
        <f>($K103="Bell Curve")*(_xlfn.NORM.DIST(AND(CM$6&gt;=$F103,CM$6&lt;=$H103)*(CM$6-$F103+1),$J103/2,$M103,TRUE)-_xlfn.NORM.DIST(AND(CM$6&gt;=$F103,CM$6&lt;=$H103)*(CL$6-$F103+1),$J103/2,$M103,TRUE))/(1-2*_xlfn.NORM.DIST(0,$J103/2,$M103,TRUE))*$D103+($K103="Steady Growth")*(AND(CM$6&gt;=$F103,CM$6&lt;=$H103)*((CM$6-$F103+1)/($J103*($J103+1)/2)*$D103))+($K103="custom")*CustCF!CG103</f>
        <v>0</v>
      </c>
      <c r="CN103" s="95">
        <f>($K103="Bell Curve")*(_xlfn.NORM.DIST(AND(CN$6&gt;=$F103,CN$6&lt;=$H103)*(CN$6-$F103+1),$J103/2,$M103,TRUE)-_xlfn.NORM.DIST(AND(CN$6&gt;=$F103,CN$6&lt;=$H103)*(CM$6-$F103+1),$J103/2,$M103,TRUE))/(1-2*_xlfn.NORM.DIST(0,$J103/2,$M103,TRUE))*$D103+($K103="Steady Growth")*(AND(CN$6&gt;=$F103,CN$6&lt;=$H103)*((CN$6-$F103+1)/($J103*($J103+1)/2)*$D103))+($K103="custom")*CustCF!CH103</f>
        <v>0</v>
      </c>
      <c r="CO103" s="95">
        <f>($K103="Bell Curve")*(_xlfn.NORM.DIST(AND(CO$6&gt;=$F103,CO$6&lt;=$H103)*(CO$6-$F103+1),$J103/2,$M103,TRUE)-_xlfn.NORM.DIST(AND(CO$6&gt;=$F103,CO$6&lt;=$H103)*(CN$6-$F103+1),$J103/2,$M103,TRUE))/(1-2*_xlfn.NORM.DIST(0,$J103/2,$M103,TRUE))*$D103+($K103="Steady Growth")*(AND(CO$6&gt;=$F103,CO$6&lt;=$H103)*((CO$6-$F103+1)/($J103*($J103+1)/2)*$D103))+($K103="custom")*CustCF!CI103</f>
        <v>0</v>
      </c>
      <c r="CP103" s="95">
        <f>($K103="Bell Curve")*(_xlfn.NORM.DIST(AND(CP$6&gt;=$F103,CP$6&lt;=$H103)*(CP$6-$F103+1),$J103/2,$M103,TRUE)-_xlfn.NORM.DIST(AND(CP$6&gt;=$F103,CP$6&lt;=$H103)*(CO$6-$F103+1),$J103/2,$M103,TRUE))/(1-2*_xlfn.NORM.DIST(0,$J103/2,$M103,TRUE))*$D103+($K103="Steady Growth")*(AND(CP$6&gt;=$F103,CP$6&lt;=$H103)*((CP$6-$F103+1)/($J103*($J103+1)/2)*$D103))+($K103="custom")*CustCF!CJ103</f>
        <v>0</v>
      </c>
      <c r="CQ103" s="95">
        <f>($K103="Bell Curve")*(_xlfn.NORM.DIST(AND(CQ$6&gt;=$F103,CQ$6&lt;=$H103)*(CQ$6-$F103+1),$J103/2,$M103,TRUE)-_xlfn.NORM.DIST(AND(CQ$6&gt;=$F103,CQ$6&lt;=$H103)*(CP$6-$F103+1),$J103/2,$M103,TRUE))/(1-2*_xlfn.NORM.DIST(0,$J103/2,$M103,TRUE))*$D103+($K103="Steady Growth")*(AND(CQ$6&gt;=$F103,CQ$6&lt;=$H103)*((CQ$6-$F103+1)/($J103*($J103+1)/2)*$D103))+($K103="custom")*CustCF!CK103</f>
        <v>0</v>
      </c>
      <c r="CR103" s="95">
        <f>($K103="Bell Curve")*(_xlfn.NORM.DIST(AND(CR$6&gt;=$F103,CR$6&lt;=$H103)*(CR$6-$F103+1),$J103/2,$M103,TRUE)-_xlfn.NORM.DIST(AND(CR$6&gt;=$F103,CR$6&lt;=$H103)*(CQ$6-$F103+1),$J103/2,$M103,TRUE))/(1-2*_xlfn.NORM.DIST(0,$J103/2,$M103,TRUE))*$D103+($K103="Steady Growth")*(AND(CR$6&gt;=$F103,CR$6&lt;=$H103)*((CR$6-$F103+1)/($J103*($J103+1)/2)*$D103))+($K103="custom")*CustCF!CL103</f>
        <v>0</v>
      </c>
      <c r="CS103" s="95">
        <f>($K103="Bell Curve")*(_xlfn.NORM.DIST(AND(CS$6&gt;=$F103,CS$6&lt;=$H103)*(CS$6-$F103+1),$J103/2,$M103,TRUE)-_xlfn.NORM.DIST(AND(CS$6&gt;=$F103,CS$6&lt;=$H103)*(CR$6-$F103+1),$J103/2,$M103,TRUE))/(1-2*_xlfn.NORM.DIST(0,$J103/2,$M103,TRUE))*$D103+($K103="Steady Growth")*(AND(CS$6&gt;=$F103,CS$6&lt;=$H103)*((CS$6-$F103+1)/($J103*($J103+1)/2)*$D103))+($K103="custom")*CustCF!CM103</f>
        <v>0</v>
      </c>
      <c r="CT103" s="95">
        <f>($K103="Bell Curve")*(_xlfn.NORM.DIST(AND(CT$6&gt;=$F103,CT$6&lt;=$H103)*(CT$6-$F103+1),$J103/2,$M103,TRUE)-_xlfn.NORM.DIST(AND(CT$6&gt;=$F103,CT$6&lt;=$H103)*(CS$6-$F103+1),$J103/2,$M103,TRUE))/(1-2*_xlfn.NORM.DIST(0,$J103/2,$M103,TRUE))*$D103+($K103="Steady Growth")*(AND(CT$6&gt;=$F103,CT$6&lt;=$H103)*((CT$6-$F103+1)/($J103*($J103+1)/2)*$D103))+($K103="custom")*CustCF!CN103</f>
        <v>0</v>
      </c>
      <c r="CU103" s="95">
        <f>($K103="Bell Curve")*(_xlfn.NORM.DIST(AND(CU$6&gt;=$F103,CU$6&lt;=$H103)*(CU$6-$F103+1),$J103/2,$M103,TRUE)-_xlfn.NORM.DIST(AND(CU$6&gt;=$F103,CU$6&lt;=$H103)*(CT$6-$F103+1),$J103/2,$M103,TRUE))/(1-2*_xlfn.NORM.DIST(0,$J103/2,$M103,TRUE))*$D103+($K103="Steady Growth")*(AND(CU$6&gt;=$F103,CU$6&lt;=$H103)*((CU$6-$F103+1)/($J103*($J103+1)/2)*$D103))+($K103="custom")*CustCF!CO103</f>
        <v>0</v>
      </c>
      <c r="CV103" s="95">
        <f>($K103="Bell Curve")*(_xlfn.NORM.DIST(AND(CV$6&gt;=$F103,CV$6&lt;=$H103)*(CV$6-$F103+1),$J103/2,$M103,TRUE)-_xlfn.NORM.DIST(AND(CV$6&gt;=$F103,CV$6&lt;=$H103)*(CU$6-$F103+1),$J103/2,$M103,TRUE))/(1-2*_xlfn.NORM.DIST(0,$J103/2,$M103,TRUE))*$D103+($K103="Steady Growth")*(AND(CV$6&gt;=$F103,CV$6&lt;=$H103)*((CV$6-$F103+1)/($J103*($J103+1)/2)*$D103))+($K103="custom")*CustCF!CP103</f>
        <v>0</v>
      </c>
      <c r="CW103" s="95">
        <f>($K103="Bell Curve")*(_xlfn.NORM.DIST(AND(CW$6&gt;=$F103,CW$6&lt;=$H103)*(CW$6-$F103+1),$J103/2,$M103,TRUE)-_xlfn.NORM.DIST(AND(CW$6&gt;=$F103,CW$6&lt;=$H103)*(CV$6-$F103+1),$J103/2,$M103,TRUE))/(1-2*_xlfn.NORM.DIST(0,$J103/2,$M103,TRUE))*$D103+($K103="Steady Growth")*(AND(CW$6&gt;=$F103,CW$6&lt;=$H103)*((CW$6-$F103+1)/($J103*($J103+1)/2)*$D103))+($K103="custom")*CustCF!CQ103</f>
        <v>0</v>
      </c>
      <c r="CX103" s="95">
        <f>($K103="Bell Curve")*(_xlfn.NORM.DIST(AND(CX$6&gt;=$F103,CX$6&lt;=$H103)*(CX$6-$F103+1),$J103/2,$M103,TRUE)-_xlfn.NORM.DIST(AND(CX$6&gt;=$F103,CX$6&lt;=$H103)*(CW$6-$F103+1),$J103/2,$M103,TRUE))/(1-2*_xlfn.NORM.DIST(0,$J103/2,$M103,TRUE))*$D103+($K103="Steady Growth")*(AND(CX$6&gt;=$F103,CX$6&lt;=$H103)*((CX$6-$F103+1)/($J103*($J103+1)/2)*$D103))+($K103="custom")*CustCF!CR103</f>
        <v>0</v>
      </c>
      <c r="CY103" s="95">
        <f>($K103="Bell Curve")*(_xlfn.NORM.DIST(AND(CY$6&gt;=$F103,CY$6&lt;=$H103)*(CY$6-$F103+1),$J103/2,$M103,TRUE)-_xlfn.NORM.DIST(AND(CY$6&gt;=$F103,CY$6&lt;=$H103)*(CX$6-$F103+1),$J103/2,$M103,TRUE))/(1-2*_xlfn.NORM.DIST(0,$J103/2,$M103,TRUE))*$D103+($K103="Steady Growth")*(AND(CY$6&gt;=$F103,CY$6&lt;=$H103)*((CY$6-$F103+1)/($J103*($J103+1)/2)*$D103))+($K103="custom")*CustCF!CS103</f>
        <v>0</v>
      </c>
      <c r="CZ103" s="95">
        <f>($K103="Bell Curve")*(_xlfn.NORM.DIST(AND(CZ$6&gt;=$F103,CZ$6&lt;=$H103)*(CZ$6-$F103+1),$J103/2,$M103,TRUE)-_xlfn.NORM.DIST(AND(CZ$6&gt;=$F103,CZ$6&lt;=$H103)*(CY$6-$F103+1),$J103/2,$M103,TRUE))/(1-2*_xlfn.NORM.DIST(0,$J103/2,$M103,TRUE))*$D103+($K103="Steady Growth")*(AND(CZ$6&gt;=$F103,CZ$6&lt;=$H103)*((CZ$6-$F103+1)/($J103*($J103+1)/2)*$D103))+($K103="custom")*CustCF!CT103</f>
        <v>0</v>
      </c>
      <c r="DA103" s="95">
        <f>($K103="Bell Curve")*(_xlfn.NORM.DIST(AND(DA$6&gt;=$F103,DA$6&lt;=$H103)*(DA$6-$F103+1),$J103/2,$M103,TRUE)-_xlfn.NORM.DIST(AND(DA$6&gt;=$F103,DA$6&lt;=$H103)*(CZ$6-$F103+1),$J103/2,$M103,TRUE))/(1-2*_xlfn.NORM.DIST(0,$J103/2,$M103,TRUE))*$D103+($K103="Steady Growth")*(AND(DA$6&gt;=$F103,DA$6&lt;=$H103)*((DA$6-$F103+1)/($J103*($J103+1)/2)*$D103))+($K103="custom")*CustCF!CU103</f>
        <v>0</v>
      </c>
      <c r="DB103" s="95">
        <f>($K103="Bell Curve")*(_xlfn.NORM.DIST(AND(DB$6&gt;=$F103,DB$6&lt;=$H103)*(DB$6-$F103+1),$J103/2,$M103,TRUE)-_xlfn.NORM.DIST(AND(DB$6&gt;=$F103,DB$6&lt;=$H103)*(DA$6-$F103+1),$J103/2,$M103,TRUE))/(1-2*_xlfn.NORM.DIST(0,$J103/2,$M103,TRUE))*$D103+($K103="Steady Growth")*(AND(DB$6&gt;=$F103,DB$6&lt;=$H103)*((DB$6-$F103+1)/($J103*($J103+1)/2)*$D103))+($K103="custom")*CustCF!CV103</f>
        <v>0</v>
      </c>
      <c r="DC103" s="95">
        <f>($K103="Bell Curve")*(_xlfn.NORM.DIST(AND(DC$6&gt;=$F103,DC$6&lt;=$H103)*(DC$6-$F103+1),$J103/2,$M103,TRUE)-_xlfn.NORM.DIST(AND(DC$6&gt;=$F103,DC$6&lt;=$H103)*(DB$6-$F103+1),$J103/2,$M103,TRUE))/(1-2*_xlfn.NORM.DIST(0,$J103/2,$M103,TRUE))*$D103+($K103="Steady Growth")*(AND(DC$6&gt;=$F103,DC$6&lt;=$H103)*((DC$6-$F103+1)/($J103*($J103+1)/2)*$D103))+($K103="custom")*CustCF!CW103</f>
        <v>0</v>
      </c>
      <c r="DD103" s="95">
        <f>($K103="Bell Curve")*(_xlfn.NORM.DIST(AND(DD$6&gt;=$F103,DD$6&lt;=$H103)*(DD$6-$F103+1),$J103/2,$M103,TRUE)-_xlfn.NORM.DIST(AND(DD$6&gt;=$F103,DD$6&lt;=$H103)*(DC$6-$F103+1),$J103/2,$M103,TRUE))/(1-2*_xlfn.NORM.DIST(0,$J103/2,$M103,TRUE))*$D103+($K103="Steady Growth")*(AND(DD$6&gt;=$F103,DD$6&lt;=$H103)*((DD$6-$F103+1)/($J103*($J103+1)/2)*$D103))+($K103="custom")*CustCF!CX103</f>
        <v>0</v>
      </c>
      <c r="DE103" s="95">
        <f>($K103="Bell Curve")*(_xlfn.NORM.DIST(AND(DE$6&gt;=$F103,DE$6&lt;=$H103)*(DE$6-$F103+1),$J103/2,$M103,TRUE)-_xlfn.NORM.DIST(AND(DE$6&gt;=$F103,DE$6&lt;=$H103)*(DD$6-$F103+1),$J103/2,$M103,TRUE))/(1-2*_xlfn.NORM.DIST(0,$J103/2,$M103,TRUE))*$D103+($K103="Steady Growth")*(AND(DE$6&gt;=$F103,DE$6&lt;=$H103)*((DE$6-$F103+1)/($J103*($J103+1)/2)*$D103))+($K103="custom")*CustCF!CY103</f>
        <v>0</v>
      </c>
      <c r="DF103" s="95">
        <f>($K103="Bell Curve")*(_xlfn.NORM.DIST(AND(DF$6&gt;=$F103,DF$6&lt;=$H103)*(DF$6-$F103+1),$J103/2,$M103,TRUE)-_xlfn.NORM.DIST(AND(DF$6&gt;=$F103,DF$6&lt;=$H103)*(DE$6-$F103+1),$J103/2,$M103,TRUE))/(1-2*_xlfn.NORM.DIST(0,$J103/2,$M103,TRUE))*$D103+($K103="Steady Growth")*(AND(DF$6&gt;=$F103,DF$6&lt;=$H103)*((DF$6-$F103+1)/($J103*($J103+1)/2)*$D103))+($K103="custom")*CustCF!CZ103</f>
        <v>0</v>
      </c>
      <c r="DG103" s="95">
        <f>($K103="Bell Curve")*(_xlfn.NORM.DIST(AND(DG$6&gt;=$F103,DG$6&lt;=$H103)*(DG$6-$F103+1),$J103/2,$M103,TRUE)-_xlfn.NORM.DIST(AND(DG$6&gt;=$F103,DG$6&lt;=$H103)*(DF$6-$F103+1),$J103/2,$M103,TRUE))/(1-2*_xlfn.NORM.DIST(0,$J103/2,$M103,TRUE))*$D103+($K103="Steady Growth")*(AND(DG$6&gt;=$F103,DG$6&lt;=$H103)*((DG$6-$F103+1)/($J103*($J103+1)/2)*$D103))+($K103="custom")*CustCF!DA103</f>
        <v>0</v>
      </c>
      <c r="DH103" s="95">
        <f>($K103="Bell Curve")*(_xlfn.NORM.DIST(AND(DH$6&gt;=$F103,DH$6&lt;=$H103)*(DH$6-$F103+1),$J103/2,$M103,TRUE)-_xlfn.NORM.DIST(AND(DH$6&gt;=$F103,DH$6&lt;=$H103)*(DG$6-$F103+1),$J103/2,$M103,TRUE))/(1-2*_xlfn.NORM.DIST(0,$J103/2,$M103,TRUE))*$D103+($K103="Steady Growth")*(AND(DH$6&gt;=$F103,DH$6&lt;=$H103)*((DH$6-$F103+1)/($J103*($J103+1)/2)*$D103))+($K103="custom")*CustCF!DB103</f>
        <v>0</v>
      </c>
      <c r="DI103" s="95">
        <f>($K103="Bell Curve")*(_xlfn.NORM.DIST(AND(DI$6&gt;=$F103,DI$6&lt;=$H103)*(DI$6-$F103+1),$J103/2,$M103,TRUE)-_xlfn.NORM.DIST(AND(DI$6&gt;=$F103,DI$6&lt;=$H103)*(DH$6-$F103+1),$J103/2,$M103,TRUE))/(1-2*_xlfn.NORM.DIST(0,$J103/2,$M103,TRUE))*$D103+($K103="Steady Growth")*(AND(DI$6&gt;=$F103,DI$6&lt;=$H103)*((DI$6-$F103+1)/($J103*($J103+1)/2)*$D103))+($K103="custom")*CustCF!DC103</f>
        <v>0</v>
      </c>
      <c r="DJ103" s="95">
        <f>($K103="Bell Curve")*(_xlfn.NORM.DIST(AND(DJ$6&gt;=$F103,DJ$6&lt;=$H103)*(DJ$6-$F103+1),$J103/2,$M103,TRUE)-_xlfn.NORM.DIST(AND(DJ$6&gt;=$F103,DJ$6&lt;=$H103)*(DI$6-$F103+1),$J103/2,$M103,TRUE))/(1-2*_xlfn.NORM.DIST(0,$J103/2,$M103,TRUE))*$D103+($K103="Steady Growth")*(AND(DJ$6&gt;=$F103,DJ$6&lt;=$H103)*((DJ$6-$F103+1)/($J103*($J103+1)/2)*$D103))+($K103="custom")*CustCF!DD103</f>
        <v>0</v>
      </c>
      <c r="DK103" s="95">
        <f>($K103="Bell Curve")*(_xlfn.NORM.DIST(AND(DK$6&gt;=$F103,DK$6&lt;=$H103)*(DK$6-$F103+1),$J103/2,$M103,TRUE)-_xlfn.NORM.DIST(AND(DK$6&gt;=$F103,DK$6&lt;=$H103)*(DJ$6-$F103+1),$J103/2,$M103,TRUE))/(1-2*_xlfn.NORM.DIST(0,$J103/2,$M103,TRUE))*$D103+($K103="Steady Growth")*(AND(DK$6&gt;=$F103,DK$6&lt;=$H103)*((DK$6-$F103+1)/($J103*($J103+1)/2)*$D103))+($K103="custom")*CustCF!DE103</f>
        <v>0</v>
      </c>
      <c r="DL103" s="95">
        <f>($K103="Bell Curve")*(_xlfn.NORM.DIST(AND(DL$6&gt;=$F103,DL$6&lt;=$H103)*(DL$6-$F103+1),$J103/2,$M103,TRUE)-_xlfn.NORM.DIST(AND(DL$6&gt;=$F103,DL$6&lt;=$H103)*(DK$6-$F103+1),$J103/2,$M103,TRUE))/(1-2*_xlfn.NORM.DIST(0,$J103/2,$M103,TRUE))*$D103+($K103="Steady Growth")*(AND(DL$6&gt;=$F103,DL$6&lt;=$H103)*((DL$6-$F103+1)/($J103*($J103+1)/2)*$D103))+($K103="custom")*CustCF!DF103</f>
        <v>0</v>
      </c>
      <c r="DM103" s="95">
        <f>($K103="Bell Curve")*(_xlfn.NORM.DIST(AND(DM$6&gt;=$F103,DM$6&lt;=$H103)*(DM$6-$F103+1),$J103/2,$M103,TRUE)-_xlfn.NORM.DIST(AND(DM$6&gt;=$F103,DM$6&lt;=$H103)*(DL$6-$F103+1),$J103/2,$M103,TRUE))/(1-2*_xlfn.NORM.DIST(0,$J103/2,$M103,TRUE))*$D103+($K103="Steady Growth")*(AND(DM$6&gt;=$F103,DM$6&lt;=$H103)*((DM$6-$F103+1)/($J103*($J103+1)/2)*$D103))+($K103="custom")*CustCF!DG103</f>
        <v>0</v>
      </c>
      <c r="DN103" s="95">
        <f>($K103="Bell Curve")*(_xlfn.NORM.DIST(AND(DN$6&gt;=$F103,DN$6&lt;=$H103)*(DN$6-$F103+1),$J103/2,$M103,TRUE)-_xlfn.NORM.DIST(AND(DN$6&gt;=$F103,DN$6&lt;=$H103)*(DM$6-$F103+1),$J103/2,$M103,TRUE))/(1-2*_xlfn.NORM.DIST(0,$J103/2,$M103,TRUE))*$D103+($K103="Steady Growth")*(AND(DN$6&gt;=$F103,DN$6&lt;=$H103)*((DN$6-$F103+1)/($J103*($J103+1)/2)*$D103))+($K103="custom")*CustCF!DH103</f>
        <v>0</v>
      </c>
      <c r="DO103" s="95">
        <f>($K103="Bell Curve")*(_xlfn.NORM.DIST(AND(DO$6&gt;=$F103,DO$6&lt;=$H103)*(DO$6-$F103+1),$J103/2,$M103,TRUE)-_xlfn.NORM.DIST(AND(DO$6&gt;=$F103,DO$6&lt;=$H103)*(DN$6-$F103+1),$J103/2,$M103,TRUE))/(1-2*_xlfn.NORM.DIST(0,$J103/2,$M103,TRUE))*$D103+($K103="Steady Growth")*(AND(DO$6&gt;=$F103,DO$6&lt;=$H103)*((DO$6-$F103+1)/($J103*($J103+1)/2)*$D103))+($K103="custom")*CustCF!DI103</f>
        <v>0</v>
      </c>
      <c r="DP103" s="95">
        <f>($K103="Bell Curve")*(_xlfn.NORM.DIST(AND(DP$6&gt;=$F103,DP$6&lt;=$H103)*(DP$6-$F103+1),$J103/2,$M103,TRUE)-_xlfn.NORM.DIST(AND(DP$6&gt;=$F103,DP$6&lt;=$H103)*(DO$6-$F103+1),$J103/2,$M103,TRUE))/(1-2*_xlfn.NORM.DIST(0,$J103/2,$M103,TRUE))*$D103+($K103="Steady Growth")*(AND(DP$6&gt;=$F103,DP$6&lt;=$H103)*((DP$6-$F103+1)/($J103*($J103+1)/2)*$D103))+($K103="custom")*CustCF!DJ103</f>
        <v>0</v>
      </c>
      <c r="DQ103" s="95">
        <f>($K103="Bell Curve")*(_xlfn.NORM.DIST(AND(DQ$6&gt;=$F103,DQ$6&lt;=$H103)*(DQ$6-$F103+1),$J103/2,$M103,TRUE)-_xlfn.NORM.DIST(AND(DQ$6&gt;=$F103,DQ$6&lt;=$H103)*(DP$6-$F103+1),$J103/2,$M103,TRUE))/(1-2*_xlfn.NORM.DIST(0,$J103/2,$M103,TRUE))*$D103+($K103="Steady Growth")*(AND(DQ$6&gt;=$F103,DQ$6&lt;=$H103)*((DQ$6-$F103+1)/($J103*($J103+1)/2)*$D103))+($K103="custom")*CustCF!DK103</f>
        <v>0</v>
      </c>
      <c r="DR103" s="95">
        <f>($K103="Bell Curve")*(_xlfn.NORM.DIST(AND(DR$6&gt;=$F103,DR$6&lt;=$H103)*(DR$6-$F103+1),$J103/2,$M103,TRUE)-_xlfn.NORM.DIST(AND(DR$6&gt;=$F103,DR$6&lt;=$H103)*(DQ$6-$F103+1),$J103/2,$M103,TRUE))/(1-2*_xlfn.NORM.DIST(0,$J103/2,$M103,TRUE))*$D103+($K103="Steady Growth")*(AND(DR$6&gt;=$F103,DR$6&lt;=$H103)*((DR$6-$F103+1)/($J103*($J103+1)/2)*$D103))+($K103="custom")*CustCF!DL103</f>
        <v>0</v>
      </c>
      <c r="DS103" s="95">
        <f>($K103="Bell Curve")*(_xlfn.NORM.DIST(AND(DS$6&gt;=$F103,DS$6&lt;=$H103)*(DS$6-$F103+1),$J103/2,$M103,TRUE)-_xlfn.NORM.DIST(AND(DS$6&gt;=$F103,DS$6&lt;=$H103)*(DR$6-$F103+1),$J103/2,$M103,TRUE))/(1-2*_xlfn.NORM.DIST(0,$J103/2,$M103,TRUE))*$D103+($K103="Steady Growth")*(AND(DS$6&gt;=$F103,DS$6&lt;=$H103)*((DS$6-$F103+1)/($J103*($J103+1)/2)*$D103))+($K103="custom")*CustCF!DM103</f>
        <v>0</v>
      </c>
      <c r="DT103" s="95">
        <f>($K103="Bell Curve")*(_xlfn.NORM.DIST(AND(DT$6&gt;=$F103,DT$6&lt;=$H103)*(DT$6-$F103+1),$J103/2,$M103,TRUE)-_xlfn.NORM.DIST(AND(DT$6&gt;=$F103,DT$6&lt;=$H103)*(DS$6-$F103+1),$J103/2,$M103,TRUE))/(1-2*_xlfn.NORM.DIST(0,$J103/2,$M103,TRUE))*$D103+($K103="Steady Growth")*(AND(DT$6&gt;=$F103,DT$6&lt;=$H103)*((DT$6-$F103+1)/($J103*($J103+1)/2)*$D103))+($K103="custom")*CustCF!DN103</f>
        <v>0</v>
      </c>
      <c r="DU103" s="95">
        <f>($K103="Bell Curve")*(_xlfn.NORM.DIST(AND(DU$6&gt;=$F103,DU$6&lt;=$H103)*(DU$6-$F103+1),$J103/2,$M103,TRUE)-_xlfn.NORM.DIST(AND(DU$6&gt;=$F103,DU$6&lt;=$H103)*(DT$6-$F103+1),$J103/2,$M103,TRUE))/(1-2*_xlfn.NORM.DIST(0,$J103/2,$M103,TRUE))*$D103+($K103="Steady Growth")*(AND(DU$6&gt;=$F103,DU$6&lt;=$H103)*((DU$6-$F103+1)/($J103*($J103+1)/2)*$D103))+($K103="custom")*CustCF!DO103</f>
        <v>0</v>
      </c>
      <c r="DV103" s="95">
        <f>($K103="Bell Curve")*(_xlfn.NORM.DIST(AND(DV$6&gt;=$F103,DV$6&lt;=$H103)*(DV$6-$F103+1),$J103/2,$M103,TRUE)-_xlfn.NORM.DIST(AND(DV$6&gt;=$F103,DV$6&lt;=$H103)*(DU$6-$F103+1),$J103/2,$M103,TRUE))/(1-2*_xlfn.NORM.DIST(0,$J103/2,$M103,TRUE))*$D103+($K103="Steady Growth")*(AND(DV$6&gt;=$F103,DV$6&lt;=$H103)*((DV$6-$F103+1)/($J103*($J103+1)/2)*$D103))+($K103="custom")*CustCF!DP103</f>
        <v>0</v>
      </c>
      <c r="DW103" s="95">
        <f>($K103="Bell Curve")*(_xlfn.NORM.DIST(AND(DW$6&gt;=$F103,DW$6&lt;=$H103)*(DW$6-$F103+1),$J103/2,$M103,TRUE)-_xlfn.NORM.DIST(AND(DW$6&gt;=$F103,DW$6&lt;=$H103)*(DV$6-$F103+1),$J103/2,$M103,TRUE))/(1-2*_xlfn.NORM.DIST(0,$J103/2,$M103,TRUE))*$D103+($K103="Steady Growth")*(AND(DW$6&gt;=$F103,DW$6&lt;=$H103)*((DW$6-$F103+1)/($J103*($J103+1)/2)*$D103))+($K103="custom")*CustCF!DQ103</f>
        <v>0</v>
      </c>
      <c r="DX103" s="95">
        <f>($K103="Bell Curve")*(_xlfn.NORM.DIST(AND(DX$6&gt;=$F103,DX$6&lt;=$H103)*(DX$6-$F103+1),$J103/2,$M103,TRUE)-_xlfn.NORM.DIST(AND(DX$6&gt;=$F103,DX$6&lt;=$H103)*(DW$6-$F103+1),$J103/2,$M103,TRUE))/(1-2*_xlfn.NORM.DIST(0,$J103/2,$M103,TRUE))*$D103+($K103="Steady Growth")*(AND(DX$6&gt;=$F103,DX$6&lt;=$H103)*((DX$6-$F103+1)/($J103*($J103+1)/2)*$D103))+($K103="custom")*CustCF!DR103</f>
        <v>0</v>
      </c>
      <c r="DY103" s="95">
        <f>($K103="Bell Curve")*(_xlfn.NORM.DIST(AND(DY$6&gt;=$F103,DY$6&lt;=$H103)*(DY$6-$F103+1),$J103/2,$M103,TRUE)-_xlfn.NORM.DIST(AND(DY$6&gt;=$F103,DY$6&lt;=$H103)*(DX$6-$F103+1),$J103/2,$M103,TRUE))/(1-2*_xlfn.NORM.DIST(0,$J103/2,$M103,TRUE))*$D103+($K103="Steady Growth")*(AND(DY$6&gt;=$F103,DY$6&lt;=$H103)*((DY$6-$F103+1)/($J103*($J103+1)/2)*$D103))+($K103="custom")*CustCF!DS103</f>
        <v>0</v>
      </c>
      <c r="DZ103" s="95">
        <f>($K103="Bell Curve")*(_xlfn.NORM.DIST(AND(DZ$6&gt;=$F103,DZ$6&lt;=$H103)*(DZ$6-$F103+1),$J103/2,$M103,TRUE)-_xlfn.NORM.DIST(AND(DZ$6&gt;=$F103,DZ$6&lt;=$H103)*(DY$6-$F103+1),$J103/2,$M103,TRUE))/(1-2*_xlfn.NORM.DIST(0,$J103/2,$M103,TRUE))*$D103+($K103="Steady Growth")*(AND(DZ$6&gt;=$F103,DZ$6&lt;=$H103)*((DZ$6-$F103+1)/($J103*($J103+1)/2)*$D103))+($K103="custom")*CustCF!DT103</f>
        <v>0</v>
      </c>
      <c r="EA103" s="95">
        <f>($K103="Bell Curve")*(_xlfn.NORM.DIST(AND(EA$6&gt;=$F103,EA$6&lt;=$H103)*(EA$6-$F103+1),$J103/2,$M103,TRUE)-_xlfn.NORM.DIST(AND(EA$6&gt;=$F103,EA$6&lt;=$H103)*(DZ$6-$F103+1),$J103/2,$M103,TRUE))/(1-2*_xlfn.NORM.DIST(0,$J103/2,$M103,TRUE))*$D103+($K103="Steady Growth")*(AND(EA$6&gt;=$F103,EA$6&lt;=$H103)*((EA$6-$F103+1)/($J103*($J103+1)/2)*$D103))+($K103="custom")*CustCF!DU103</f>
        <v>0</v>
      </c>
      <c r="EB103" s="95">
        <f>($K103="Bell Curve")*(_xlfn.NORM.DIST(AND(EB$6&gt;=$F103,EB$6&lt;=$H103)*(EB$6-$F103+1),$J103/2,$M103,TRUE)-_xlfn.NORM.DIST(AND(EB$6&gt;=$F103,EB$6&lt;=$H103)*(EA$6-$F103+1),$J103/2,$M103,TRUE))/(1-2*_xlfn.NORM.DIST(0,$J103/2,$M103,TRUE))*$D103+($K103="Steady Growth")*(AND(EB$6&gt;=$F103,EB$6&lt;=$H103)*((EB$6-$F103+1)/($J103*($J103+1)/2)*$D103))+($K103="custom")*CustCF!DV103</f>
        <v>0</v>
      </c>
      <c r="EC103" s="95">
        <f>($K103="Bell Curve")*(_xlfn.NORM.DIST(AND(EC$6&gt;=$F103,EC$6&lt;=$H103)*(EC$6-$F103+1),$J103/2,$M103,TRUE)-_xlfn.NORM.DIST(AND(EC$6&gt;=$F103,EC$6&lt;=$H103)*(EB$6-$F103+1),$J103/2,$M103,TRUE))/(1-2*_xlfn.NORM.DIST(0,$J103/2,$M103,TRUE))*$D103+($K103="Steady Growth")*(AND(EC$6&gt;=$F103,EC$6&lt;=$H103)*((EC$6-$F103+1)/($J103*($J103+1)/2)*$D103))+($K103="custom")*CustCF!DW103</f>
        <v>0</v>
      </c>
      <c r="ED103" s="95">
        <f>($K103="Bell Curve")*(_xlfn.NORM.DIST(AND(ED$6&gt;=$F103,ED$6&lt;=$H103)*(ED$6-$F103+1),$J103/2,$M103,TRUE)-_xlfn.NORM.DIST(AND(ED$6&gt;=$F103,ED$6&lt;=$H103)*(EC$6-$F103+1),$J103/2,$M103,TRUE))/(1-2*_xlfn.NORM.DIST(0,$J103/2,$M103,TRUE))*$D103+($K103="Steady Growth")*(AND(ED$6&gt;=$F103,ED$6&lt;=$H103)*((ED$6-$F103+1)/($J103*($J103+1)/2)*$D103))+($K103="custom")*CustCF!DX103</f>
        <v>0</v>
      </c>
      <c r="EE103" s="95">
        <f>($K103="Bell Curve")*(_xlfn.NORM.DIST(AND(EE$6&gt;=$F103,EE$6&lt;=$H103)*(EE$6-$F103+1),$J103/2,$M103,TRUE)-_xlfn.NORM.DIST(AND(EE$6&gt;=$F103,EE$6&lt;=$H103)*(ED$6-$F103+1),$J103/2,$M103,TRUE))/(1-2*_xlfn.NORM.DIST(0,$J103/2,$M103,TRUE))*$D103+($K103="Steady Growth")*(AND(EE$6&gt;=$F103,EE$6&lt;=$H103)*((EE$6-$F103+1)/($J103*($J103+1)/2)*$D103))+($K103="custom")*CustCF!DY103</f>
        <v>0</v>
      </c>
      <c r="EF103" s="95">
        <f>($K103="Bell Curve")*(_xlfn.NORM.DIST(AND(EF$6&gt;=$F103,EF$6&lt;=$H103)*(EF$6-$F103+1),$J103/2,$M103,TRUE)-_xlfn.NORM.DIST(AND(EF$6&gt;=$F103,EF$6&lt;=$H103)*(EE$6-$F103+1),$J103/2,$M103,TRUE))/(1-2*_xlfn.NORM.DIST(0,$J103/2,$M103,TRUE))*$D103+($K103="Steady Growth")*(AND(EF$6&gt;=$F103,EF$6&lt;=$H103)*((EF$6-$F103+1)/($J103*($J103+1)/2)*$D103))+($K103="custom")*CustCF!DZ103</f>
        <v>0</v>
      </c>
      <c r="EG103" s="95">
        <f>($K103="Bell Curve")*(_xlfn.NORM.DIST(AND(EG$6&gt;=$F103,EG$6&lt;=$H103)*(EG$6-$F103+1),$J103/2,$M103,TRUE)-_xlfn.NORM.DIST(AND(EG$6&gt;=$F103,EG$6&lt;=$H103)*(EF$6-$F103+1),$J103/2,$M103,TRUE))/(1-2*_xlfn.NORM.DIST(0,$J103/2,$M103,TRUE))*$D103+($K103="Steady Growth")*(AND(EG$6&gt;=$F103,EG$6&lt;=$H103)*((EG$6-$F103+1)/($J103*($J103+1)/2)*$D103))+($K103="custom")*CustCF!EA103</f>
        <v>0</v>
      </c>
      <c r="EH103" s="95">
        <f>($K103="Bell Curve")*(_xlfn.NORM.DIST(AND(EH$6&gt;=$F103,EH$6&lt;=$H103)*(EH$6-$F103+1),$J103/2,$M103,TRUE)-_xlfn.NORM.DIST(AND(EH$6&gt;=$F103,EH$6&lt;=$H103)*(EG$6-$F103+1),$J103/2,$M103,TRUE))/(1-2*_xlfn.NORM.DIST(0,$J103/2,$M103,TRUE))*$D103+($K103="Steady Growth")*(AND(EH$6&gt;=$F103,EH$6&lt;=$H103)*((EH$6-$F103+1)/($J103*($J103+1)/2)*$D103))+($K103="custom")*CustCF!EB103</f>
        <v>0</v>
      </c>
      <c r="EI103" s="95">
        <f>($K103="Bell Curve")*(_xlfn.NORM.DIST(AND(EI$6&gt;=$F103,EI$6&lt;=$H103)*(EI$6-$F103+1),$J103/2,$M103,TRUE)-_xlfn.NORM.DIST(AND(EI$6&gt;=$F103,EI$6&lt;=$H103)*(EH$6-$F103+1),$J103/2,$M103,TRUE))/(1-2*_xlfn.NORM.DIST(0,$J103/2,$M103,TRUE))*$D103+($K103="Steady Growth")*(AND(EI$6&gt;=$F103,EI$6&lt;=$H103)*((EI$6-$F103+1)/($J103*($J103+1)/2)*$D103))+($K103="custom")*CustCF!EC103</f>
        <v>0</v>
      </c>
      <c r="EJ103" s="95">
        <f>($K103="Bell Curve")*(_xlfn.NORM.DIST(AND(EJ$6&gt;=$F103,EJ$6&lt;=$H103)*(EJ$6-$F103+1),$J103/2,$M103,TRUE)-_xlfn.NORM.DIST(AND(EJ$6&gt;=$F103,EJ$6&lt;=$H103)*(EI$6-$F103+1),$J103/2,$M103,TRUE))/(1-2*_xlfn.NORM.DIST(0,$J103/2,$M103,TRUE))*$D103+($K103="Steady Growth")*(AND(EJ$6&gt;=$F103,EJ$6&lt;=$H103)*((EJ$6-$F103+1)/($J103*($J103+1)/2)*$D103))+($K103="custom")*CustCF!ED103</f>
        <v>0</v>
      </c>
      <c r="EK103" s="95">
        <f>($K103="Bell Curve")*(_xlfn.NORM.DIST(AND(EK$6&gt;=$F103,EK$6&lt;=$H103)*(EK$6-$F103+1),$J103/2,$M103,TRUE)-_xlfn.NORM.DIST(AND(EK$6&gt;=$F103,EK$6&lt;=$H103)*(EJ$6-$F103+1),$J103/2,$M103,TRUE))/(1-2*_xlfn.NORM.DIST(0,$J103/2,$M103,TRUE))*$D103+($K103="Steady Growth")*(AND(EK$6&gt;=$F103,EK$6&lt;=$H103)*((EK$6-$F103+1)/($J103*($J103+1)/2)*$D103))+($K103="custom")*CustCF!EE103</f>
        <v>0</v>
      </c>
      <c r="EL103" s="95">
        <f>($K103="Bell Curve")*(_xlfn.NORM.DIST(AND(EL$6&gt;=$F103,EL$6&lt;=$H103)*(EL$6-$F103+1),$J103/2,$M103,TRUE)-_xlfn.NORM.DIST(AND(EL$6&gt;=$F103,EL$6&lt;=$H103)*(EK$6-$F103+1),$J103/2,$M103,TRUE))/(1-2*_xlfn.NORM.DIST(0,$J103/2,$M103,TRUE))*$D103+($K103="Steady Growth")*(AND(EL$6&gt;=$F103,EL$6&lt;=$H103)*((EL$6-$F103+1)/($J103*($J103+1)/2)*$D103))+($K103="custom")*CustCF!EF103</f>
        <v>0</v>
      </c>
      <c r="EM103" s="95">
        <f>($K103="Bell Curve")*(_xlfn.NORM.DIST(AND(EM$6&gt;=$F103,EM$6&lt;=$H103)*(EM$6-$F103+1),$J103/2,$M103,TRUE)-_xlfn.NORM.DIST(AND(EM$6&gt;=$F103,EM$6&lt;=$H103)*(EL$6-$F103+1),$J103/2,$M103,TRUE))/(1-2*_xlfn.NORM.DIST(0,$J103/2,$M103,TRUE))*$D103+($K103="Steady Growth")*(AND(EM$6&gt;=$F103,EM$6&lt;=$H103)*((EM$6-$F103+1)/($J103*($J103+1)/2)*$D103))+($K103="custom")*CustCF!EG103</f>
        <v>0</v>
      </c>
      <c r="EN103" s="95">
        <f>($K103="Bell Curve")*(_xlfn.NORM.DIST(AND(EN$6&gt;=$F103,EN$6&lt;=$H103)*(EN$6-$F103+1),$J103/2,$M103,TRUE)-_xlfn.NORM.DIST(AND(EN$6&gt;=$F103,EN$6&lt;=$H103)*(EM$6-$F103+1),$J103/2,$M103,TRUE))/(1-2*_xlfn.NORM.DIST(0,$J103/2,$M103,TRUE))*$D103+($K103="Steady Growth")*(AND(EN$6&gt;=$F103,EN$6&lt;=$H103)*((EN$6-$F103+1)/($J103*($J103+1)/2)*$D103))+($K103="custom")*CustCF!EH103</f>
        <v>0</v>
      </c>
      <c r="EO103" s="95">
        <f>($K103="Bell Curve")*(_xlfn.NORM.DIST(AND(EO$6&gt;=$F103,EO$6&lt;=$H103)*(EO$6-$F103+1),$J103/2,$M103,TRUE)-_xlfn.NORM.DIST(AND(EO$6&gt;=$F103,EO$6&lt;=$H103)*(EN$6-$F103+1),$J103/2,$M103,TRUE))/(1-2*_xlfn.NORM.DIST(0,$J103/2,$M103,TRUE))*$D103+($K103="Steady Growth")*(AND(EO$6&gt;=$F103,EO$6&lt;=$H103)*((EO$6-$F103+1)/($J103*($J103+1)/2)*$D103))+($K103="custom")*CustCF!EI103</f>
        <v>0</v>
      </c>
      <c r="EP103" s="95">
        <f>($K103="Bell Curve")*(_xlfn.NORM.DIST(AND(EP$6&gt;=$F103,EP$6&lt;=$H103)*(EP$6-$F103+1),$J103/2,$M103,TRUE)-_xlfn.NORM.DIST(AND(EP$6&gt;=$F103,EP$6&lt;=$H103)*(EO$6-$F103+1),$J103/2,$M103,TRUE))/(1-2*_xlfn.NORM.DIST(0,$J103/2,$M103,TRUE))*$D103+($K103="Steady Growth")*(AND(EP$6&gt;=$F103,EP$6&lt;=$H103)*((EP$6-$F103+1)/($J103*($J103+1)/2)*$D103))+($K103="custom")*CustCF!EJ103</f>
        <v>0</v>
      </c>
      <c r="EQ103" s="95">
        <f>($K103="Bell Curve")*(_xlfn.NORM.DIST(AND(EQ$6&gt;=$F103,EQ$6&lt;=$H103)*(EQ$6-$F103+1),$J103/2,$M103,TRUE)-_xlfn.NORM.DIST(AND(EQ$6&gt;=$F103,EQ$6&lt;=$H103)*(EP$6-$F103+1),$J103/2,$M103,TRUE))/(1-2*_xlfn.NORM.DIST(0,$J103/2,$M103,TRUE))*$D103+($K103="Steady Growth")*(AND(EQ$6&gt;=$F103,EQ$6&lt;=$H103)*((EQ$6-$F103+1)/($J103*($J103+1)/2)*$D103))+($K103="custom")*CustCF!EK103</f>
        <v>0</v>
      </c>
      <c r="ER103" s="95">
        <f>($K103="Bell Curve")*(_xlfn.NORM.DIST(AND(ER$6&gt;=$F103,ER$6&lt;=$H103)*(ER$6-$F103+1),$J103/2,$M103,TRUE)-_xlfn.NORM.DIST(AND(ER$6&gt;=$F103,ER$6&lt;=$H103)*(EQ$6-$F103+1),$J103/2,$M103,TRUE))/(1-2*_xlfn.NORM.DIST(0,$J103/2,$M103,TRUE))*$D103+($K103="Steady Growth")*(AND(ER$6&gt;=$F103,ER$6&lt;=$H103)*((ER$6-$F103+1)/($J103*($J103+1)/2)*$D103))+($K103="custom")*CustCF!EL103</f>
        <v>0</v>
      </c>
      <c r="ES103" s="95">
        <f>($K103="Bell Curve")*(_xlfn.NORM.DIST(AND(ES$6&gt;=$F103,ES$6&lt;=$H103)*(ES$6-$F103+1),$J103/2,$M103,TRUE)-_xlfn.NORM.DIST(AND(ES$6&gt;=$F103,ES$6&lt;=$H103)*(ER$6-$F103+1),$J103/2,$M103,TRUE))/(1-2*_xlfn.NORM.DIST(0,$J103/2,$M103,TRUE))*$D103+($K103="Steady Growth")*(AND(ES$6&gt;=$F103,ES$6&lt;=$H103)*((ES$6-$F103+1)/($J103*($J103+1)/2)*$D103))+($K103="custom")*CustCF!EM103</f>
        <v>0</v>
      </c>
      <c r="ET103" s="95">
        <f>($K103="Bell Curve")*(_xlfn.NORM.DIST(AND(ET$6&gt;=$F103,ET$6&lt;=$H103)*(ET$6-$F103+1),$J103/2,$M103,TRUE)-_xlfn.NORM.DIST(AND(ET$6&gt;=$F103,ET$6&lt;=$H103)*(ES$6-$F103+1),$J103/2,$M103,TRUE))/(1-2*_xlfn.NORM.DIST(0,$J103/2,$M103,TRUE))*$D103+($K103="Steady Growth")*(AND(ET$6&gt;=$F103,ET$6&lt;=$H103)*((ET$6-$F103+1)/($J103*($J103+1)/2)*$D103))+($K103="custom")*CustCF!EN103</f>
        <v>0</v>
      </c>
      <c r="EU103" s="95">
        <f>($K103="Bell Curve")*(_xlfn.NORM.DIST(AND(EU$6&gt;=$F103,EU$6&lt;=$H103)*(EU$6-$F103+1),$J103/2,$M103,TRUE)-_xlfn.NORM.DIST(AND(EU$6&gt;=$F103,EU$6&lt;=$H103)*(ET$6-$F103+1),$J103/2,$M103,TRUE))/(1-2*_xlfn.NORM.DIST(0,$J103/2,$M103,TRUE))*$D103+($K103="Steady Growth")*(AND(EU$6&gt;=$F103,EU$6&lt;=$H103)*((EU$6-$F103+1)/($J103*($J103+1)/2)*$D103))+($K103="custom")*CustCF!EO103</f>
        <v>0</v>
      </c>
      <c r="EV103" s="95">
        <f>($K103="Bell Curve")*(_xlfn.NORM.DIST(AND(EV$6&gt;=$F103,EV$6&lt;=$H103)*(EV$6-$F103+1),$J103/2,$M103,TRUE)-_xlfn.NORM.DIST(AND(EV$6&gt;=$F103,EV$6&lt;=$H103)*(EU$6-$F103+1),$J103/2,$M103,TRUE))/(1-2*_xlfn.NORM.DIST(0,$J103/2,$M103,TRUE))*$D103+($K103="Steady Growth")*(AND(EV$6&gt;=$F103,EV$6&lt;=$H103)*((EV$6-$F103+1)/($J103*($J103+1)/2)*$D103))+($K103="custom")*CustCF!EP103</f>
        <v>0</v>
      </c>
      <c r="EW103" s="95">
        <f>($K103="Bell Curve")*(_xlfn.NORM.DIST(AND(EW$6&gt;=$F103,EW$6&lt;=$H103)*(EW$6-$F103+1),$J103/2,$M103,TRUE)-_xlfn.NORM.DIST(AND(EW$6&gt;=$F103,EW$6&lt;=$H103)*(EV$6-$F103+1),$J103/2,$M103,TRUE))/(1-2*_xlfn.NORM.DIST(0,$J103/2,$M103,TRUE))*$D103+($K103="Steady Growth")*(AND(EW$6&gt;=$F103,EW$6&lt;=$H103)*((EW$6-$F103+1)/($J103*($J103+1)/2)*$D103))+($K103="custom")*CustCF!EQ103</f>
        <v>0</v>
      </c>
      <c r="EX103" s="95">
        <f>($K103="Bell Curve")*(_xlfn.NORM.DIST(AND(EX$6&gt;=$F103,EX$6&lt;=$H103)*(EX$6-$F103+1),$J103/2,$M103,TRUE)-_xlfn.NORM.DIST(AND(EX$6&gt;=$F103,EX$6&lt;=$H103)*(EW$6-$F103+1),$J103/2,$M103,TRUE))/(1-2*_xlfn.NORM.DIST(0,$J103/2,$M103,TRUE))*$D103+($K103="Steady Growth")*(AND(EX$6&gt;=$F103,EX$6&lt;=$H103)*((EX$6-$F103+1)/($J103*($J103+1)/2)*$D103))+($K103="custom")*CustCF!ER103</f>
        <v>0</v>
      </c>
      <c r="EY103" s="95">
        <f>($K103="Bell Curve")*(_xlfn.NORM.DIST(AND(EY$6&gt;=$F103,EY$6&lt;=$H103)*(EY$6-$F103+1),$J103/2,$M103,TRUE)-_xlfn.NORM.DIST(AND(EY$6&gt;=$F103,EY$6&lt;=$H103)*(EX$6-$F103+1),$J103/2,$M103,TRUE))/(1-2*_xlfn.NORM.DIST(0,$J103/2,$M103,TRUE))*$D103+($K103="Steady Growth")*(AND(EY$6&gt;=$F103,EY$6&lt;=$H103)*((EY$6-$F103+1)/($J103*($J103+1)/2)*$D103))+($K103="custom")*CustCF!ES103</f>
        <v>0</v>
      </c>
      <c r="EZ103" s="95">
        <f>($K103="Bell Curve")*(_xlfn.NORM.DIST(AND(EZ$6&gt;=$F103,EZ$6&lt;=$H103)*(EZ$6-$F103+1),$J103/2,$M103,TRUE)-_xlfn.NORM.DIST(AND(EZ$6&gt;=$F103,EZ$6&lt;=$H103)*(EY$6-$F103+1),$J103/2,$M103,TRUE))/(1-2*_xlfn.NORM.DIST(0,$J103/2,$M103,TRUE))*$D103+($K103="Steady Growth")*(AND(EZ$6&gt;=$F103,EZ$6&lt;=$H103)*((EZ$6-$F103+1)/($J103*($J103+1)/2)*$D103))+($K103="custom")*CustCF!ET103</f>
        <v>0</v>
      </c>
      <c r="FA103" s="95">
        <f>($K103="Bell Curve")*(_xlfn.NORM.DIST(AND(FA$6&gt;=$F103,FA$6&lt;=$H103)*(FA$6-$F103+1),$J103/2,$M103,TRUE)-_xlfn.NORM.DIST(AND(FA$6&gt;=$F103,FA$6&lt;=$H103)*(EZ$6-$F103+1),$J103/2,$M103,TRUE))/(1-2*_xlfn.NORM.DIST(0,$J103/2,$M103,TRUE))*$D103+($K103="Steady Growth")*(AND(FA$6&gt;=$F103,FA$6&lt;=$H103)*((FA$6-$F103+1)/($J103*($J103+1)/2)*$D103))+($K103="custom")*CustCF!EU103</f>
        <v>0</v>
      </c>
      <c r="FB103" s="95">
        <f>($K103="Bell Curve")*(_xlfn.NORM.DIST(AND(FB$6&gt;=$F103,FB$6&lt;=$H103)*(FB$6-$F103+1),$J103/2,$M103,TRUE)-_xlfn.NORM.DIST(AND(FB$6&gt;=$F103,FB$6&lt;=$H103)*(FA$6-$F103+1),$J103/2,$M103,TRUE))/(1-2*_xlfn.NORM.DIST(0,$J103/2,$M103,TRUE))*$D103+($K103="Steady Growth")*(AND(FB$6&gt;=$F103,FB$6&lt;=$H103)*((FB$6-$F103+1)/($J103*($J103+1)/2)*$D103))+($K103="custom")*CustCF!EV103</f>
        <v>0</v>
      </c>
      <c r="FC103" s="95">
        <f>($K103="Bell Curve")*(_xlfn.NORM.DIST(AND(FC$6&gt;=$F103,FC$6&lt;=$H103)*(FC$6-$F103+1),$J103/2,$M103,TRUE)-_xlfn.NORM.DIST(AND(FC$6&gt;=$F103,FC$6&lt;=$H103)*(FB$6-$F103+1),$J103/2,$M103,TRUE))/(1-2*_xlfn.NORM.DIST(0,$J103/2,$M103,TRUE))*$D103+($K103="Steady Growth")*(AND(FC$6&gt;=$F103,FC$6&lt;=$H103)*((FC$6-$F103+1)/($J103*($J103+1)/2)*$D103))+($K103="custom")*CustCF!EW103</f>
        <v>0</v>
      </c>
      <c r="FD103" s="95">
        <f>($K103="Bell Curve")*(_xlfn.NORM.DIST(AND(FD$6&gt;=$F103,FD$6&lt;=$H103)*(FD$6-$F103+1),$J103/2,$M103,TRUE)-_xlfn.NORM.DIST(AND(FD$6&gt;=$F103,FD$6&lt;=$H103)*(FC$6-$F103+1),$J103/2,$M103,TRUE))/(1-2*_xlfn.NORM.DIST(0,$J103/2,$M103,TRUE))*$D103+($K103="Steady Growth")*(AND(FD$6&gt;=$F103,FD$6&lt;=$H103)*((FD$6-$F103+1)/($J103*($J103+1)/2)*$D103))+($K103="custom")*CustCF!EX103</f>
        <v>0</v>
      </c>
      <c r="FE103" s="95">
        <f>($K103="Bell Curve")*(_xlfn.NORM.DIST(AND(FE$6&gt;=$F103,FE$6&lt;=$H103)*(FE$6-$F103+1),$J103/2,$M103,TRUE)-_xlfn.NORM.DIST(AND(FE$6&gt;=$F103,FE$6&lt;=$H103)*(FD$6-$F103+1),$J103/2,$M103,TRUE))/(1-2*_xlfn.NORM.DIST(0,$J103/2,$M103,TRUE))*$D103+($K103="Steady Growth")*(AND(FE$6&gt;=$F103,FE$6&lt;=$H103)*((FE$6-$F103+1)/($J103*($J103+1)/2)*$D103))+($K103="custom")*CustCF!EY103</f>
        <v>0</v>
      </c>
      <c r="FF103" s="95">
        <f>($K103="Bell Curve")*(_xlfn.NORM.DIST(AND(FF$6&gt;=$F103,FF$6&lt;=$H103)*(FF$6-$F103+1),$J103/2,$M103,TRUE)-_xlfn.NORM.DIST(AND(FF$6&gt;=$F103,FF$6&lt;=$H103)*(FE$6-$F103+1),$J103/2,$M103,TRUE))/(1-2*_xlfn.NORM.DIST(0,$J103/2,$M103,TRUE))*$D103+($K103="Steady Growth")*(AND(FF$6&gt;=$F103,FF$6&lt;=$H103)*((FF$6-$F103+1)/($J103*($J103+1)/2)*$D103))+($K103="custom")*CustCF!EZ103</f>
        <v>0</v>
      </c>
      <c r="FG103" s="95">
        <f>($K103="Bell Curve")*(_xlfn.NORM.DIST(AND(FG$6&gt;=$F103,FG$6&lt;=$H103)*(FG$6-$F103+1),$J103/2,$M103,TRUE)-_xlfn.NORM.DIST(AND(FG$6&gt;=$F103,FG$6&lt;=$H103)*(FF$6-$F103+1),$J103/2,$M103,TRUE))/(1-2*_xlfn.NORM.DIST(0,$J103/2,$M103,TRUE))*$D103+($K103="Steady Growth")*(AND(FG$6&gt;=$F103,FG$6&lt;=$H103)*((FG$6-$F103+1)/($J103*($J103+1)/2)*$D103))+($K103="custom")*CustCF!FA103</f>
        <v>0</v>
      </c>
      <c r="FH103" s="95">
        <f>($K103="Bell Curve")*(_xlfn.NORM.DIST(AND(FH$6&gt;=$F103,FH$6&lt;=$H103)*(FH$6-$F103+1),$J103/2,$M103,TRUE)-_xlfn.NORM.DIST(AND(FH$6&gt;=$F103,FH$6&lt;=$H103)*(FG$6-$F103+1),$J103/2,$M103,TRUE))/(1-2*_xlfn.NORM.DIST(0,$J103/2,$M103,TRUE))*$D103+($K103="Steady Growth")*(AND(FH$6&gt;=$F103,FH$6&lt;=$H103)*((FH$6-$F103+1)/($J103*($J103+1)/2)*$D103))+($K103="custom")*CustCF!FB103</f>
        <v>0</v>
      </c>
      <c r="FI103" s="95">
        <f>($K103="Bell Curve")*(_xlfn.NORM.DIST(AND(FI$6&gt;=$F103,FI$6&lt;=$H103)*(FI$6-$F103+1),$J103/2,$M103,TRUE)-_xlfn.NORM.DIST(AND(FI$6&gt;=$F103,FI$6&lt;=$H103)*(FH$6-$F103+1),$J103/2,$M103,TRUE))/(1-2*_xlfn.NORM.DIST(0,$J103/2,$M103,TRUE))*$D103+($K103="Steady Growth")*(AND(FI$6&gt;=$F103,FI$6&lt;=$H103)*((FI$6-$F103+1)/($J103*($J103+1)/2)*$D103))+($K103="custom")*CustCF!FC103</f>
        <v>0</v>
      </c>
      <c r="FJ103" s="95">
        <f>($K103="Bell Curve")*(_xlfn.NORM.DIST(AND(FJ$6&gt;=$F103,FJ$6&lt;=$H103)*(FJ$6-$F103+1),$J103/2,$M103,TRUE)-_xlfn.NORM.DIST(AND(FJ$6&gt;=$F103,FJ$6&lt;=$H103)*(FI$6-$F103+1),$J103/2,$M103,TRUE))/(1-2*_xlfn.NORM.DIST(0,$J103/2,$M103,TRUE))*$D103+($K103="Steady Growth")*(AND(FJ$6&gt;=$F103,FJ$6&lt;=$H103)*((FJ$6-$F103+1)/($J103*($J103+1)/2)*$D103))+($K103="custom")*CustCF!FD103</f>
        <v>0</v>
      </c>
      <c r="FK103" s="95">
        <f>($K103="Bell Curve")*(_xlfn.NORM.DIST(AND(FK$6&gt;=$F103,FK$6&lt;=$H103)*(FK$6-$F103+1),$J103/2,$M103,TRUE)-_xlfn.NORM.DIST(AND(FK$6&gt;=$F103,FK$6&lt;=$H103)*(FJ$6-$F103+1),$J103/2,$M103,TRUE))/(1-2*_xlfn.NORM.DIST(0,$J103/2,$M103,TRUE))*$D103+($K103="Steady Growth")*(AND(FK$6&gt;=$F103,FK$6&lt;=$H103)*((FK$6-$F103+1)/($J103*($J103+1)/2)*$D103))+($K103="custom")*CustCF!FE103</f>
        <v>0</v>
      </c>
      <c r="FL103" s="95">
        <f>($K103="Bell Curve")*(_xlfn.NORM.DIST(AND(FL$6&gt;=$F103,FL$6&lt;=$H103)*(FL$6-$F103+1),$J103/2,$M103,TRUE)-_xlfn.NORM.DIST(AND(FL$6&gt;=$F103,FL$6&lt;=$H103)*(FK$6-$F103+1),$J103/2,$M103,TRUE))/(1-2*_xlfn.NORM.DIST(0,$J103/2,$M103,TRUE))*$D103+($K103="Steady Growth")*(AND(FL$6&gt;=$F103,FL$6&lt;=$H103)*((FL$6-$F103+1)/($J103*($J103+1)/2)*$D103))+($K103="custom")*CustCF!FF103</f>
        <v>0</v>
      </c>
      <c r="FM103" s="95">
        <f>($K103="Bell Curve")*(_xlfn.NORM.DIST(AND(FM$6&gt;=$F103,FM$6&lt;=$H103)*(FM$6-$F103+1),$J103/2,$M103,TRUE)-_xlfn.NORM.DIST(AND(FM$6&gt;=$F103,FM$6&lt;=$H103)*(FL$6-$F103+1),$J103/2,$M103,TRUE))/(1-2*_xlfn.NORM.DIST(0,$J103/2,$M103,TRUE))*$D103+($K103="Steady Growth")*(AND(FM$6&gt;=$F103,FM$6&lt;=$H103)*((FM$6-$F103+1)/($J103*($J103+1)/2)*$D103))+($K103="custom")*CustCF!FG103</f>
        <v>0</v>
      </c>
      <c r="FN103" s="95">
        <f>($K103="Bell Curve")*(_xlfn.NORM.DIST(AND(FN$6&gt;=$F103,FN$6&lt;=$H103)*(FN$6-$F103+1),$J103/2,$M103,TRUE)-_xlfn.NORM.DIST(AND(FN$6&gt;=$F103,FN$6&lt;=$H103)*(FM$6-$F103+1),$J103/2,$M103,TRUE))/(1-2*_xlfn.NORM.DIST(0,$J103/2,$M103,TRUE))*$D103+($K103="Steady Growth")*(AND(FN$6&gt;=$F103,FN$6&lt;=$H103)*((FN$6-$F103+1)/($J103*($J103+1)/2)*$D103))+($K103="custom")*CustCF!FH103</f>
        <v>0</v>
      </c>
      <c r="FO103" s="95">
        <f>($K103="Bell Curve")*(_xlfn.NORM.DIST(AND(FO$6&gt;=$F103,FO$6&lt;=$H103)*(FO$6-$F103+1),$J103/2,$M103,TRUE)-_xlfn.NORM.DIST(AND(FO$6&gt;=$F103,FO$6&lt;=$H103)*(FN$6-$F103+1),$J103/2,$M103,TRUE))/(1-2*_xlfn.NORM.DIST(0,$J103/2,$M103,TRUE))*$D103+($K103="Steady Growth")*(AND(FO$6&gt;=$F103,FO$6&lt;=$H103)*((FO$6-$F103+1)/($J103*($J103+1)/2)*$D103))+($K103="custom")*CustCF!FI103</f>
        <v>0</v>
      </c>
      <c r="FP103" s="95">
        <f>($K103="Bell Curve")*(_xlfn.NORM.DIST(AND(FP$6&gt;=$F103,FP$6&lt;=$H103)*(FP$6-$F103+1),$J103/2,$M103,TRUE)-_xlfn.NORM.DIST(AND(FP$6&gt;=$F103,FP$6&lt;=$H103)*(FO$6-$F103+1),$J103/2,$M103,TRUE))/(1-2*_xlfn.NORM.DIST(0,$J103/2,$M103,TRUE))*$D103+($K103="Steady Growth")*(AND(FP$6&gt;=$F103,FP$6&lt;=$H103)*((FP$6-$F103+1)/($J103*($J103+1)/2)*$D103))+($K103="custom")*CustCF!FJ103</f>
        <v>0</v>
      </c>
      <c r="FQ103" s="95">
        <f>($K103="Bell Curve")*(_xlfn.NORM.DIST(AND(FQ$6&gt;=$F103,FQ$6&lt;=$H103)*(FQ$6-$F103+1),$J103/2,$M103,TRUE)-_xlfn.NORM.DIST(AND(FQ$6&gt;=$F103,FQ$6&lt;=$H103)*(FP$6-$F103+1),$J103/2,$M103,TRUE))/(1-2*_xlfn.NORM.DIST(0,$J103/2,$M103,TRUE))*$D103+($K103="Steady Growth")*(AND(FQ$6&gt;=$F103,FQ$6&lt;=$H103)*((FQ$6-$F103+1)/($J103*($J103+1)/2)*$D103))+($K103="custom")*CustCF!FK103</f>
        <v>0</v>
      </c>
      <c r="FR103" s="95">
        <f>($K103="Bell Curve")*(_xlfn.NORM.DIST(AND(FR$6&gt;=$F103,FR$6&lt;=$H103)*(FR$6-$F103+1),$J103/2,$M103,TRUE)-_xlfn.NORM.DIST(AND(FR$6&gt;=$F103,FR$6&lt;=$H103)*(FQ$6-$F103+1),$J103/2,$M103,TRUE))/(1-2*_xlfn.NORM.DIST(0,$J103/2,$M103,TRUE))*$D103+($K103="Steady Growth")*(AND(FR$6&gt;=$F103,FR$6&lt;=$H103)*((FR$6-$F103+1)/($J103*($J103+1)/2)*$D103))+($K103="custom")*CustCF!FL103</f>
        <v>0</v>
      </c>
      <c r="FS103" s="95">
        <f>($K103="Bell Curve")*(_xlfn.NORM.DIST(AND(FS$6&gt;=$F103,FS$6&lt;=$H103)*(FS$6-$F103+1),$J103/2,$M103,TRUE)-_xlfn.NORM.DIST(AND(FS$6&gt;=$F103,FS$6&lt;=$H103)*(FR$6-$F103+1),$J103/2,$M103,TRUE))/(1-2*_xlfn.NORM.DIST(0,$J103/2,$M103,TRUE))*$D103+($K103="Steady Growth")*(AND(FS$6&gt;=$F103,FS$6&lt;=$H103)*((FS$6-$F103+1)/($J103*($J103+1)/2)*$D103))+($K103="custom")*CustCF!FM103</f>
        <v>0</v>
      </c>
      <c r="FT103" s="95">
        <f>($K103="Bell Curve")*(_xlfn.NORM.DIST(AND(FT$6&gt;=$F103,FT$6&lt;=$H103)*(FT$6-$F103+1),$J103/2,$M103,TRUE)-_xlfn.NORM.DIST(AND(FT$6&gt;=$F103,FT$6&lt;=$H103)*(FS$6-$F103+1),$J103/2,$M103,TRUE))/(1-2*_xlfn.NORM.DIST(0,$J103/2,$M103,TRUE))*$D103+($K103="Steady Growth")*(AND(FT$6&gt;=$F103,FT$6&lt;=$H103)*((FT$6-$F103+1)/($J103*($J103+1)/2)*$D103))+($K103="custom")*CustCF!FN103</f>
        <v>0</v>
      </c>
      <c r="FU103" s="95">
        <f>($K103="Bell Curve")*(_xlfn.NORM.DIST(AND(FU$6&gt;=$F103,FU$6&lt;=$H103)*(FU$6-$F103+1),$J103/2,$M103,TRUE)-_xlfn.NORM.DIST(AND(FU$6&gt;=$F103,FU$6&lt;=$H103)*(FT$6-$F103+1),$J103/2,$M103,TRUE))/(1-2*_xlfn.NORM.DIST(0,$J103/2,$M103,TRUE))*$D103+($K103="Steady Growth")*(AND(FU$6&gt;=$F103,FU$6&lt;=$H103)*((FU$6-$F103+1)/($J103*($J103+1)/2)*$D103))+($K103="custom")*CustCF!FO103</f>
        <v>0</v>
      </c>
      <c r="FV103" s="95">
        <f>($K103="Bell Curve")*(_xlfn.NORM.DIST(AND(FV$6&gt;=$F103,FV$6&lt;=$H103)*(FV$6-$F103+1),$J103/2,$M103,TRUE)-_xlfn.NORM.DIST(AND(FV$6&gt;=$F103,FV$6&lt;=$H103)*(FU$6-$F103+1),$J103/2,$M103,TRUE))/(1-2*_xlfn.NORM.DIST(0,$J103/2,$M103,TRUE))*$D103+($K103="Steady Growth")*(AND(FV$6&gt;=$F103,FV$6&lt;=$H103)*((FV$6-$F103+1)/($J103*($J103+1)/2)*$D103))+($K103="custom")*CustCF!FP103</f>
        <v>0</v>
      </c>
      <c r="FW103" s="95">
        <f>($K103="Bell Curve")*(_xlfn.NORM.DIST(AND(FW$6&gt;=$F103,FW$6&lt;=$H103)*(FW$6-$F103+1),$J103/2,$M103,TRUE)-_xlfn.NORM.DIST(AND(FW$6&gt;=$F103,FW$6&lt;=$H103)*(FV$6-$F103+1),$J103/2,$M103,TRUE))/(1-2*_xlfn.NORM.DIST(0,$J103/2,$M103,TRUE))*$D103+($K103="Steady Growth")*(AND(FW$6&gt;=$F103,FW$6&lt;=$H103)*((FW$6-$F103+1)/($J103*($J103+1)/2)*$D103))+($K103="custom")*CustCF!FQ103</f>
        <v>0</v>
      </c>
      <c r="FX103" s="95">
        <f>($K103="Bell Curve")*(_xlfn.NORM.DIST(AND(FX$6&gt;=$F103,FX$6&lt;=$H103)*(FX$6-$F103+1),$J103/2,$M103,TRUE)-_xlfn.NORM.DIST(AND(FX$6&gt;=$F103,FX$6&lt;=$H103)*(FW$6-$F103+1),$J103/2,$M103,TRUE))/(1-2*_xlfn.NORM.DIST(0,$J103/2,$M103,TRUE))*$D103+($K103="Steady Growth")*(AND(FX$6&gt;=$F103,FX$6&lt;=$H103)*((FX$6-$F103+1)/($J103*($J103+1)/2)*$D103))+($K103="custom")*CustCF!FR103</f>
        <v>0</v>
      </c>
      <c r="FY103" s="95">
        <f>($K103="Bell Curve")*(_xlfn.NORM.DIST(AND(FY$6&gt;=$F103,FY$6&lt;=$H103)*(FY$6-$F103+1),$J103/2,$M103,TRUE)-_xlfn.NORM.DIST(AND(FY$6&gt;=$F103,FY$6&lt;=$H103)*(FX$6-$F103+1),$J103/2,$M103,TRUE))/(1-2*_xlfn.NORM.DIST(0,$J103/2,$M103,TRUE))*$D103+($K103="Steady Growth")*(AND(FY$6&gt;=$F103,FY$6&lt;=$H103)*((FY$6-$F103+1)/($J103*($J103+1)/2)*$D103))+($K103="custom")*CustCF!FS103</f>
        <v>0</v>
      </c>
      <c r="FZ103" s="95">
        <f>($K103="Bell Curve")*(_xlfn.NORM.DIST(AND(FZ$6&gt;=$F103,FZ$6&lt;=$H103)*(FZ$6-$F103+1),$J103/2,$M103,TRUE)-_xlfn.NORM.DIST(AND(FZ$6&gt;=$F103,FZ$6&lt;=$H103)*(FY$6-$F103+1),$J103/2,$M103,TRUE))/(1-2*_xlfn.NORM.DIST(0,$J103/2,$M103,TRUE))*$D103+($K103="Steady Growth")*(AND(FZ$6&gt;=$F103,FZ$6&lt;=$H103)*((FZ$6-$F103+1)/($J103*($J103+1)/2)*$D103))+($K103="custom")*CustCF!FT103</f>
        <v>0</v>
      </c>
      <c r="GA103" s="95">
        <f>($K103="Bell Curve")*(_xlfn.NORM.DIST(AND(GA$6&gt;=$F103,GA$6&lt;=$H103)*(GA$6-$F103+1),$J103/2,$M103,TRUE)-_xlfn.NORM.DIST(AND(GA$6&gt;=$F103,GA$6&lt;=$H103)*(FZ$6-$F103+1),$J103/2,$M103,TRUE))/(1-2*_xlfn.NORM.DIST(0,$J103/2,$M103,TRUE))*$D103+($K103="Steady Growth")*(AND(GA$6&gt;=$F103,GA$6&lt;=$H103)*((GA$6-$F103+1)/($J103*($J103+1)/2)*$D103))+($K103="custom")*CustCF!FU103</f>
        <v>0</v>
      </c>
      <c r="GB103" s="95">
        <f>($K103="Bell Curve")*(_xlfn.NORM.DIST(AND(GB$6&gt;=$F103,GB$6&lt;=$H103)*(GB$6-$F103+1),$J103/2,$M103,TRUE)-_xlfn.NORM.DIST(AND(GB$6&gt;=$F103,GB$6&lt;=$H103)*(GA$6-$F103+1),$J103/2,$M103,TRUE))/(1-2*_xlfn.NORM.DIST(0,$J103/2,$M103,TRUE))*$D103+($K103="Steady Growth")*(AND(GB$6&gt;=$F103,GB$6&lt;=$H103)*((GB$6-$F103+1)/($J103*($J103+1)/2)*$D103))+($K103="custom")*CustCF!FV103</f>
        <v>0</v>
      </c>
      <c r="GC103" s="95">
        <f>($K103="Bell Curve")*(_xlfn.NORM.DIST(AND(GC$6&gt;=$F103,GC$6&lt;=$H103)*(GC$6-$F103+1),$J103/2,$M103,TRUE)-_xlfn.NORM.DIST(AND(GC$6&gt;=$F103,GC$6&lt;=$H103)*(GB$6-$F103+1),$J103/2,$M103,TRUE))/(1-2*_xlfn.NORM.DIST(0,$J103/2,$M103,TRUE))*$D103+($K103="Steady Growth")*(AND(GC$6&gt;=$F103,GC$6&lt;=$H103)*((GC$6-$F103+1)/($J103*($J103+1)/2)*$D103))+($K103="custom")*CustCF!FW103</f>
        <v>0</v>
      </c>
      <c r="GD103" s="95">
        <f>($K103="Bell Curve")*(_xlfn.NORM.DIST(AND(GD$6&gt;=$F103,GD$6&lt;=$H103)*(GD$6-$F103+1),$J103/2,$M103,TRUE)-_xlfn.NORM.DIST(AND(GD$6&gt;=$F103,GD$6&lt;=$H103)*(GC$6-$F103+1),$J103/2,$M103,TRUE))/(1-2*_xlfn.NORM.DIST(0,$J103/2,$M103,TRUE))*$D103+($K103="Steady Growth")*(AND(GD$6&gt;=$F103,GD$6&lt;=$H103)*((GD$6-$F103+1)/($J103*($J103+1)/2)*$D103))+($K103="custom")*CustCF!FX103</f>
        <v>0</v>
      </c>
      <c r="GE103" s="95">
        <f>($K103="Bell Curve")*(_xlfn.NORM.DIST(AND(GE$6&gt;=$F103,GE$6&lt;=$H103)*(GE$6-$F103+1),$J103/2,$M103,TRUE)-_xlfn.NORM.DIST(AND(GE$6&gt;=$F103,GE$6&lt;=$H103)*(GD$6-$F103+1),$J103/2,$M103,TRUE))/(1-2*_xlfn.NORM.DIST(0,$J103/2,$M103,TRUE))*$D103+($K103="Steady Growth")*(AND(GE$6&gt;=$F103,GE$6&lt;=$H103)*((GE$6-$F103+1)/($J103*($J103+1)/2)*$D103))+($K103="custom")*CustCF!FY103</f>
        <v>0</v>
      </c>
      <c r="GF103" s="95">
        <f>($K103="Bell Curve")*(_xlfn.NORM.DIST(AND(GF$6&gt;=$F103,GF$6&lt;=$H103)*(GF$6-$F103+1),$J103/2,$M103,TRUE)-_xlfn.NORM.DIST(AND(GF$6&gt;=$F103,GF$6&lt;=$H103)*(GE$6-$F103+1),$J103/2,$M103,TRUE))/(1-2*_xlfn.NORM.DIST(0,$J103/2,$M103,TRUE))*$D103+($K103="Steady Growth")*(AND(GF$6&gt;=$F103,GF$6&lt;=$H103)*((GF$6-$F103+1)/($J103*($J103+1)/2)*$D103))+($K103="custom")*CustCF!FZ103</f>
        <v>0</v>
      </c>
      <c r="GG103" s="95">
        <f>($K103="Bell Curve")*(_xlfn.NORM.DIST(AND(GG$6&gt;=$F103,GG$6&lt;=$H103)*(GG$6-$F103+1),$J103/2,$M103,TRUE)-_xlfn.NORM.DIST(AND(GG$6&gt;=$F103,GG$6&lt;=$H103)*(GF$6-$F103+1),$J103/2,$M103,TRUE))/(1-2*_xlfn.NORM.DIST(0,$J103/2,$M103,TRUE))*$D103+($K103="Steady Growth")*(AND(GG$6&gt;=$F103,GG$6&lt;=$H103)*((GG$6-$F103+1)/($J103*($J103+1)/2)*$D103))+($K103="custom")*CustCF!GA103</f>
        <v>0</v>
      </c>
      <c r="GH103" s="95">
        <f>($K103="Bell Curve")*(_xlfn.NORM.DIST(AND(GH$6&gt;=$F103,GH$6&lt;=$H103)*(GH$6-$F103+1),$J103/2,$M103,TRUE)-_xlfn.NORM.DIST(AND(GH$6&gt;=$F103,GH$6&lt;=$H103)*(GG$6-$F103+1),$J103/2,$M103,TRUE))/(1-2*_xlfn.NORM.DIST(0,$J103/2,$M103,TRUE))*$D103+($K103="Steady Growth")*(AND(GH$6&gt;=$F103,GH$6&lt;=$H103)*((GH$6-$F103+1)/($J103*($J103+1)/2)*$D103))+($K103="custom")*CustCF!GB103</f>
        <v>0</v>
      </c>
      <c r="GI103" s="95">
        <f>($K103="Bell Curve")*(_xlfn.NORM.DIST(AND(GI$6&gt;=$F103,GI$6&lt;=$H103)*(GI$6-$F103+1),$J103/2,$M103,TRUE)-_xlfn.NORM.DIST(AND(GI$6&gt;=$F103,GI$6&lt;=$H103)*(GH$6-$F103+1),$J103/2,$M103,TRUE))/(1-2*_xlfn.NORM.DIST(0,$J103/2,$M103,TRUE))*$D103+($K103="Steady Growth")*(AND(GI$6&gt;=$F103,GI$6&lt;=$H103)*((GI$6-$F103+1)/($J103*($J103+1)/2)*$D103))+($K103="custom")*CustCF!GC103</f>
        <v>0</v>
      </c>
      <c r="GJ103" s="95">
        <f>($K103="Bell Curve")*(_xlfn.NORM.DIST(AND(GJ$6&gt;=$F103,GJ$6&lt;=$H103)*(GJ$6-$F103+1),$J103/2,$M103,TRUE)-_xlfn.NORM.DIST(AND(GJ$6&gt;=$F103,GJ$6&lt;=$H103)*(GI$6-$F103+1),$J103/2,$M103,TRUE))/(1-2*_xlfn.NORM.DIST(0,$J103/2,$M103,TRUE))*$D103+($K103="Steady Growth")*(AND(GJ$6&gt;=$F103,GJ$6&lt;=$H103)*((GJ$6-$F103+1)/($J103*($J103+1)/2)*$D103))+($K103="custom")*CustCF!GD103</f>
        <v>0</v>
      </c>
      <c r="GK103" s="95">
        <f>($K103="Bell Curve")*(_xlfn.NORM.DIST(AND(GK$6&gt;=$F103,GK$6&lt;=$H103)*(GK$6-$F103+1),$J103/2,$M103,TRUE)-_xlfn.NORM.DIST(AND(GK$6&gt;=$F103,GK$6&lt;=$H103)*(GJ$6-$F103+1),$J103/2,$M103,TRUE))/(1-2*_xlfn.NORM.DIST(0,$J103/2,$M103,TRUE))*$D103+($K103="Steady Growth")*(AND(GK$6&gt;=$F103,GK$6&lt;=$H103)*((GK$6-$F103+1)/($J103*($J103+1)/2)*$D103))+($K103="custom")*CustCF!GE103</f>
        <v>0</v>
      </c>
      <c r="GL103" s="95">
        <f>($K103="Bell Curve")*(_xlfn.NORM.DIST(AND(GL$6&gt;=$F103,GL$6&lt;=$H103)*(GL$6-$F103+1),$J103/2,$M103,TRUE)-_xlfn.NORM.DIST(AND(GL$6&gt;=$F103,GL$6&lt;=$H103)*(GK$6-$F103+1),$J103/2,$M103,TRUE))/(1-2*_xlfn.NORM.DIST(0,$J103/2,$M103,TRUE))*$D103+($K103="Steady Growth")*(AND(GL$6&gt;=$F103,GL$6&lt;=$H103)*((GL$6-$F103+1)/($J103*($J103+1)/2)*$D103))+($K103="custom")*CustCF!GF103</f>
        <v>0</v>
      </c>
      <c r="GM103" s="95">
        <f>($K103="Bell Curve")*(_xlfn.NORM.DIST(AND(GM$6&gt;=$F103,GM$6&lt;=$H103)*(GM$6-$F103+1),$J103/2,$M103,TRUE)-_xlfn.NORM.DIST(AND(GM$6&gt;=$F103,GM$6&lt;=$H103)*(GL$6-$F103+1),$J103/2,$M103,TRUE))/(1-2*_xlfn.NORM.DIST(0,$J103/2,$M103,TRUE))*$D103+($K103="Steady Growth")*(AND(GM$6&gt;=$F103,GM$6&lt;=$H103)*((GM$6-$F103+1)/($J103*($J103+1)/2)*$D103))+($K103="custom")*CustCF!GG103</f>
        <v>0</v>
      </c>
      <c r="GN103" s="268">
        <f>($K103="Bell Curve")*(_xlfn.NORM.DIST(AND(GN$6&gt;=$F103,GN$6&lt;=$H103)*(GN$6-$F103+1),$J103/2,$M103,TRUE)-_xlfn.NORM.DIST(AND(GN$6&gt;=$F103,GN$6&lt;=$H103)*(GM$6-$F103+1),$J103/2,$M103,TRUE))/(1-2*_xlfn.NORM.DIST(0,$J103/2,$M103,TRUE))*$D103+($K103="Steady Growth")*(AND(GN$6&gt;=$F103,GN$6&lt;=$H103)*((GN$6-$F103+1)/($J103*($J103+1)/2)*$D103))+($K103="custom")*CustCF!GH103</f>
        <v>0</v>
      </c>
      <c r="GO103" s="1"/>
      <c r="GP103" s="67"/>
    </row>
    <row r="104" spans="1:198" customFormat="1" hidden="1" outlineLevel="1" x14ac:dyDescent="0.75">
      <c r="A104" s="1"/>
      <c r="B104" s="1"/>
      <c r="C104" s="262">
        <f>Budget!AB16</f>
        <v>0</v>
      </c>
      <c r="D104" s="19">
        <f>Budget!AC16</f>
        <v>0</v>
      </c>
      <c r="E104" s="19" t="str">
        <f t="shared" si="54"/>
        <v/>
      </c>
      <c r="F104" s="263">
        <v>0</v>
      </c>
      <c r="G104" s="257">
        <f>IF(L104="custom",CustCF!F104,INDEX($P$8:$GN$8,MATCH(F104,$P$6:$GN$6,0)))</f>
        <v>46053</v>
      </c>
      <c r="H104" s="263">
        <v>0</v>
      </c>
      <c r="I104" s="257">
        <f>IF(L104="custom",CustCF!G104,INDEX($P$8:$GN$8,MATCH(H104,$P$6:$GN$6,0)))</f>
        <v>46053</v>
      </c>
      <c r="J104" s="260">
        <f t="shared" si="55"/>
        <v>1</v>
      </c>
      <c r="K104" s="265" t="s">
        <v>116</v>
      </c>
      <c r="L104" s="266" t="s">
        <v>141</v>
      </c>
      <c r="M104" s="267">
        <f t="shared" si="56"/>
        <v>9</v>
      </c>
      <c r="N104" s="18">
        <f t="shared" si="47"/>
        <v>0</v>
      </c>
      <c r="O104" s="1372">
        <f t="shared" si="46"/>
        <v>0</v>
      </c>
      <c r="P104" s="95">
        <f>($K104="Bell Curve")*(_xlfn.NORM.DIST(AND(P$6&gt;=$F104,P$6&lt;=$H104)*(P$6-$F104+1),$J104/2,$M104,TRUE)-_xlfn.NORM.DIST(AND(P$6&gt;=$F104,P$6&lt;=$H104)*(O$6-$F104+1),$J104/2,$M104,TRUE))/(1-2*_xlfn.NORM.DIST(0,$J104/2,$M104,TRUE))*$D104+($K104="Steady Growth")*(AND(P$6&gt;=$F104,P$6&lt;=$H104)*((P$6-$F104+1)/($J104*($J104+1)/2)*$D104))+($K104="custom")*CustCF!J104</f>
        <v>0</v>
      </c>
      <c r="Q104" s="95">
        <f>($K104="Bell Curve")*(_xlfn.NORM.DIST(AND(Q$6&gt;=$F104,Q$6&lt;=$H104)*(Q$6-$F104+1),$J104/2,$M104,TRUE)-_xlfn.NORM.DIST(AND(Q$6&gt;=$F104,Q$6&lt;=$H104)*(P$6-$F104+1),$J104/2,$M104,TRUE))/(1-2*_xlfn.NORM.DIST(0,$J104/2,$M104,TRUE))*$D104+($K104="Steady Growth")*(AND(Q$6&gt;=$F104,Q$6&lt;=$H104)*((Q$6-$F104+1)/($J104*($J104+1)/2)*$D104))+($K104="custom")*CustCF!K104</f>
        <v>0</v>
      </c>
      <c r="R104" s="95">
        <f>($K104="Bell Curve")*(_xlfn.NORM.DIST(AND(R$6&gt;=$F104,R$6&lt;=$H104)*(R$6-$F104+1),$J104/2,$M104,TRUE)-_xlfn.NORM.DIST(AND(R$6&gt;=$F104,R$6&lt;=$H104)*(Q$6-$F104+1),$J104/2,$M104,TRUE))/(1-2*_xlfn.NORM.DIST(0,$J104/2,$M104,TRUE))*$D104+($K104="Steady Growth")*(AND(R$6&gt;=$F104,R$6&lt;=$H104)*((R$6-$F104+1)/($J104*($J104+1)/2)*$D104))+($K104="custom")*CustCF!L104</f>
        <v>0</v>
      </c>
      <c r="S104" s="95">
        <f>($K104="Bell Curve")*(_xlfn.NORM.DIST(AND(S$6&gt;=$F104,S$6&lt;=$H104)*(S$6-$F104+1),$J104/2,$M104,TRUE)-_xlfn.NORM.DIST(AND(S$6&gt;=$F104,S$6&lt;=$H104)*(R$6-$F104+1),$J104/2,$M104,TRUE))/(1-2*_xlfn.NORM.DIST(0,$J104/2,$M104,TRUE))*$D104+($K104="Steady Growth")*(AND(S$6&gt;=$F104,S$6&lt;=$H104)*((S$6-$F104+1)/($J104*($J104+1)/2)*$D104))+($K104="custom")*CustCF!M104</f>
        <v>0</v>
      </c>
      <c r="T104" s="95">
        <f>($K104="Bell Curve")*(_xlfn.NORM.DIST(AND(T$6&gt;=$F104,T$6&lt;=$H104)*(T$6-$F104+1),$J104/2,$M104,TRUE)-_xlfn.NORM.DIST(AND(T$6&gt;=$F104,T$6&lt;=$H104)*(S$6-$F104+1),$J104/2,$M104,TRUE))/(1-2*_xlfn.NORM.DIST(0,$J104/2,$M104,TRUE))*$D104+($K104="Steady Growth")*(AND(T$6&gt;=$F104,T$6&lt;=$H104)*((T$6-$F104+1)/($J104*($J104+1)/2)*$D104))+($K104="custom")*CustCF!N104</f>
        <v>0</v>
      </c>
      <c r="U104" s="95">
        <f>($K104="Bell Curve")*(_xlfn.NORM.DIST(AND(U$6&gt;=$F104,U$6&lt;=$H104)*(U$6-$F104+1),$J104/2,$M104,TRUE)-_xlfn.NORM.DIST(AND(U$6&gt;=$F104,U$6&lt;=$H104)*(T$6-$F104+1),$J104/2,$M104,TRUE))/(1-2*_xlfn.NORM.DIST(0,$J104/2,$M104,TRUE))*$D104+($K104="Steady Growth")*(AND(U$6&gt;=$F104,U$6&lt;=$H104)*((U$6-$F104+1)/($J104*($J104+1)/2)*$D104))+($K104="custom")*CustCF!O104</f>
        <v>0</v>
      </c>
      <c r="V104" s="95">
        <f>($K104="Bell Curve")*(_xlfn.NORM.DIST(AND(V$6&gt;=$F104,V$6&lt;=$H104)*(V$6-$F104+1),$J104/2,$M104,TRUE)-_xlfn.NORM.DIST(AND(V$6&gt;=$F104,V$6&lt;=$H104)*(U$6-$F104+1),$J104/2,$M104,TRUE))/(1-2*_xlfn.NORM.DIST(0,$J104/2,$M104,TRUE))*$D104+($K104="Steady Growth")*(AND(V$6&gt;=$F104,V$6&lt;=$H104)*((V$6-$F104+1)/($J104*($J104+1)/2)*$D104))+($K104="custom")*CustCF!P104</f>
        <v>0</v>
      </c>
      <c r="W104" s="95">
        <f>($K104="Bell Curve")*(_xlfn.NORM.DIST(AND(W$6&gt;=$F104,W$6&lt;=$H104)*(W$6-$F104+1),$J104/2,$M104,TRUE)-_xlfn.NORM.DIST(AND(W$6&gt;=$F104,W$6&lt;=$H104)*(V$6-$F104+1),$J104/2,$M104,TRUE))/(1-2*_xlfn.NORM.DIST(0,$J104/2,$M104,TRUE))*$D104+($K104="Steady Growth")*(AND(W$6&gt;=$F104,W$6&lt;=$H104)*((W$6-$F104+1)/($J104*($J104+1)/2)*$D104))+($K104="custom")*CustCF!Q104</f>
        <v>0</v>
      </c>
      <c r="X104" s="95">
        <f>($K104="Bell Curve")*(_xlfn.NORM.DIST(AND(X$6&gt;=$F104,X$6&lt;=$H104)*(X$6-$F104+1),$J104/2,$M104,TRUE)-_xlfn.NORM.DIST(AND(X$6&gt;=$F104,X$6&lt;=$H104)*(W$6-$F104+1),$J104/2,$M104,TRUE))/(1-2*_xlfn.NORM.DIST(0,$J104/2,$M104,TRUE))*$D104+($K104="Steady Growth")*(AND(X$6&gt;=$F104,X$6&lt;=$H104)*((X$6-$F104+1)/($J104*($J104+1)/2)*$D104))+($K104="custom")*CustCF!R104</f>
        <v>0</v>
      </c>
      <c r="Y104" s="95">
        <f>($K104="Bell Curve")*(_xlfn.NORM.DIST(AND(Y$6&gt;=$F104,Y$6&lt;=$H104)*(Y$6-$F104+1),$J104/2,$M104,TRUE)-_xlfn.NORM.DIST(AND(Y$6&gt;=$F104,Y$6&lt;=$H104)*(X$6-$F104+1),$J104/2,$M104,TRUE))/(1-2*_xlfn.NORM.DIST(0,$J104/2,$M104,TRUE))*$D104+($K104="Steady Growth")*(AND(Y$6&gt;=$F104,Y$6&lt;=$H104)*((Y$6-$F104+1)/($J104*($J104+1)/2)*$D104))+($K104="custom")*CustCF!S104</f>
        <v>0</v>
      </c>
      <c r="Z104" s="95">
        <f>($K104="Bell Curve")*(_xlfn.NORM.DIST(AND(Z$6&gt;=$F104,Z$6&lt;=$H104)*(Z$6-$F104+1),$J104/2,$M104,TRUE)-_xlfn.NORM.DIST(AND(Z$6&gt;=$F104,Z$6&lt;=$H104)*(Y$6-$F104+1),$J104/2,$M104,TRUE))/(1-2*_xlfn.NORM.DIST(0,$J104/2,$M104,TRUE))*$D104+($K104="Steady Growth")*(AND(Z$6&gt;=$F104,Z$6&lt;=$H104)*((Z$6-$F104+1)/($J104*($J104+1)/2)*$D104))+($K104="custom")*CustCF!T104</f>
        <v>0</v>
      </c>
      <c r="AA104" s="95">
        <f>($K104="Bell Curve")*(_xlfn.NORM.DIST(AND(AA$6&gt;=$F104,AA$6&lt;=$H104)*(AA$6-$F104+1),$J104/2,$M104,TRUE)-_xlfn.NORM.DIST(AND(AA$6&gt;=$F104,AA$6&lt;=$H104)*(Z$6-$F104+1),$J104/2,$M104,TRUE))/(1-2*_xlfn.NORM.DIST(0,$J104/2,$M104,TRUE))*$D104+($K104="Steady Growth")*(AND(AA$6&gt;=$F104,AA$6&lt;=$H104)*((AA$6-$F104+1)/($J104*($J104+1)/2)*$D104))+($K104="custom")*CustCF!U104</f>
        <v>0</v>
      </c>
      <c r="AB104" s="95">
        <f>($K104="Bell Curve")*(_xlfn.NORM.DIST(AND(AB$6&gt;=$F104,AB$6&lt;=$H104)*(AB$6-$F104+1),$J104/2,$M104,TRUE)-_xlfn.NORM.DIST(AND(AB$6&gt;=$F104,AB$6&lt;=$H104)*(AA$6-$F104+1),$J104/2,$M104,TRUE))/(1-2*_xlfn.NORM.DIST(0,$J104/2,$M104,TRUE))*$D104+($K104="Steady Growth")*(AND(AB$6&gt;=$F104,AB$6&lt;=$H104)*((AB$6-$F104+1)/($J104*($J104+1)/2)*$D104))+($K104="custom")*CustCF!V104</f>
        <v>0</v>
      </c>
      <c r="AC104" s="95">
        <f>($K104="Bell Curve")*(_xlfn.NORM.DIST(AND(AC$6&gt;=$F104,AC$6&lt;=$H104)*(AC$6-$F104+1),$J104/2,$M104,TRUE)-_xlfn.NORM.DIST(AND(AC$6&gt;=$F104,AC$6&lt;=$H104)*(AB$6-$F104+1),$J104/2,$M104,TRUE))/(1-2*_xlfn.NORM.DIST(0,$J104/2,$M104,TRUE))*$D104+($K104="Steady Growth")*(AND(AC$6&gt;=$F104,AC$6&lt;=$H104)*((AC$6-$F104+1)/($J104*($J104+1)/2)*$D104))+($K104="custom")*CustCF!W104</f>
        <v>0</v>
      </c>
      <c r="AD104" s="95">
        <f>($K104="Bell Curve")*(_xlfn.NORM.DIST(AND(AD$6&gt;=$F104,AD$6&lt;=$H104)*(AD$6-$F104+1),$J104/2,$M104,TRUE)-_xlfn.NORM.DIST(AND(AD$6&gt;=$F104,AD$6&lt;=$H104)*(AC$6-$F104+1),$J104/2,$M104,TRUE))/(1-2*_xlfn.NORM.DIST(0,$J104/2,$M104,TRUE))*$D104+($K104="Steady Growth")*(AND(AD$6&gt;=$F104,AD$6&lt;=$H104)*((AD$6-$F104+1)/($J104*($J104+1)/2)*$D104))+($K104="custom")*CustCF!X104</f>
        <v>0</v>
      </c>
      <c r="AE104" s="95">
        <f>($K104="Bell Curve")*(_xlfn.NORM.DIST(AND(AE$6&gt;=$F104,AE$6&lt;=$H104)*(AE$6-$F104+1),$J104/2,$M104,TRUE)-_xlfn.NORM.DIST(AND(AE$6&gt;=$F104,AE$6&lt;=$H104)*(AD$6-$F104+1),$J104/2,$M104,TRUE))/(1-2*_xlfn.NORM.DIST(0,$J104/2,$M104,TRUE))*$D104+($K104="Steady Growth")*(AND(AE$6&gt;=$F104,AE$6&lt;=$H104)*((AE$6-$F104+1)/($J104*($J104+1)/2)*$D104))+($K104="custom")*CustCF!Y104</f>
        <v>0</v>
      </c>
      <c r="AF104" s="95">
        <f>($K104="Bell Curve")*(_xlfn.NORM.DIST(AND(AF$6&gt;=$F104,AF$6&lt;=$H104)*(AF$6-$F104+1),$J104/2,$M104,TRUE)-_xlfn.NORM.DIST(AND(AF$6&gt;=$F104,AF$6&lt;=$H104)*(AE$6-$F104+1),$J104/2,$M104,TRUE))/(1-2*_xlfn.NORM.DIST(0,$J104/2,$M104,TRUE))*$D104+($K104="Steady Growth")*(AND(AF$6&gt;=$F104,AF$6&lt;=$H104)*((AF$6-$F104+1)/($J104*($J104+1)/2)*$D104))+($K104="custom")*CustCF!Z104</f>
        <v>0</v>
      </c>
      <c r="AG104" s="95">
        <f>($K104="Bell Curve")*(_xlfn.NORM.DIST(AND(AG$6&gt;=$F104,AG$6&lt;=$H104)*(AG$6-$F104+1),$J104/2,$M104,TRUE)-_xlfn.NORM.DIST(AND(AG$6&gt;=$F104,AG$6&lt;=$H104)*(AF$6-$F104+1),$J104/2,$M104,TRUE))/(1-2*_xlfn.NORM.DIST(0,$J104/2,$M104,TRUE))*$D104+($K104="Steady Growth")*(AND(AG$6&gt;=$F104,AG$6&lt;=$H104)*((AG$6-$F104+1)/($J104*($J104+1)/2)*$D104))+($K104="custom")*CustCF!AA104</f>
        <v>0</v>
      </c>
      <c r="AH104" s="95">
        <f>($K104="Bell Curve")*(_xlfn.NORM.DIST(AND(AH$6&gt;=$F104,AH$6&lt;=$H104)*(AH$6-$F104+1),$J104/2,$M104,TRUE)-_xlfn.NORM.DIST(AND(AH$6&gt;=$F104,AH$6&lt;=$H104)*(AG$6-$F104+1),$J104/2,$M104,TRUE))/(1-2*_xlfn.NORM.DIST(0,$J104/2,$M104,TRUE))*$D104+($K104="Steady Growth")*(AND(AH$6&gt;=$F104,AH$6&lt;=$H104)*((AH$6-$F104+1)/($J104*($J104+1)/2)*$D104))+($K104="custom")*CustCF!AB104</f>
        <v>0</v>
      </c>
      <c r="AI104" s="95">
        <f>($K104="Bell Curve")*(_xlfn.NORM.DIST(AND(AI$6&gt;=$F104,AI$6&lt;=$H104)*(AI$6-$F104+1),$J104/2,$M104,TRUE)-_xlfn.NORM.DIST(AND(AI$6&gt;=$F104,AI$6&lt;=$H104)*(AH$6-$F104+1),$J104/2,$M104,TRUE))/(1-2*_xlfn.NORM.DIST(0,$J104/2,$M104,TRUE))*$D104+($K104="Steady Growth")*(AND(AI$6&gt;=$F104,AI$6&lt;=$H104)*((AI$6-$F104+1)/($J104*($J104+1)/2)*$D104))+($K104="custom")*CustCF!AC104</f>
        <v>0</v>
      </c>
      <c r="AJ104" s="95">
        <f>($K104="Bell Curve")*(_xlfn.NORM.DIST(AND(AJ$6&gt;=$F104,AJ$6&lt;=$H104)*(AJ$6-$F104+1),$J104/2,$M104,TRUE)-_xlfn.NORM.DIST(AND(AJ$6&gt;=$F104,AJ$6&lt;=$H104)*(AI$6-$F104+1),$J104/2,$M104,TRUE))/(1-2*_xlfn.NORM.DIST(0,$J104/2,$M104,TRUE))*$D104+($K104="Steady Growth")*(AND(AJ$6&gt;=$F104,AJ$6&lt;=$H104)*((AJ$6-$F104+1)/($J104*($J104+1)/2)*$D104))+($K104="custom")*CustCF!AD104</f>
        <v>0</v>
      </c>
      <c r="AK104" s="95">
        <f>($K104="Bell Curve")*(_xlfn.NORM.DIST(AND(AK$6&gt;=$F104,AK$6&lt;=$H104)*(AK$6-$F104+1),$J104/2,$M104,TRUE)-_xlfn.NORM.DIST(AND(AK$6&gt;=$F104,AK$6&lt;=$H104)*(AJ$6-$F104+1),$J104/2,$M104,TRUE))/(1-2*_xlfn.NORM.DIST(0,$J104/2,$M104,TRUE))*$D104+($K104="Steady Growth")*(AND(AK$6&gt;=$F104,AK$6&lt;=$H104)*((AK$6-$F104+1)/($J104*($J104+1)/2)*$D104))+($K104="custom")*CustCF!AE104</f>
        <v>0</v>
      </c>
      <c r="AL104" s="95">
        <f>($K104="Bell Curve")*(_xlfn.NORM.DIST(AND(AL$6&gt;=$F104,AL$6&lt;=$H104)*(AL$6-$F104+1),$J104/2,$M104,TRUE)-_xlfn.NORM.DIST(AND(AL$6&gt;=$F104,AL$6&lt;=$H104)*(AK$6-$F104+1),$J104/2,$M104,TRUE))/(1-2*_xlfn.NORM.DIST(0,$J104/2,$M104,TRUE))*$D104+($K104="Steady Growth")*(AND(AL$6&gt;=$F104,AL$6&lt;=$H104)*((AL$6-$F104+1)/($J104*($J104+1)/2)*$D104))+($K104="custom")*CustCF!AF104</f>
        <v>0</v>
      </c>
      <c r="AM104" s="95">
        <f>($K104="Bell Curve")*(_xlfn.NORM.DIST(AND(AM$6&gt;=$F104,AM$6&lt;=$H104)*(AM$6-$F104+1),$J104/2,$M104,TRUE)-_xlfn.NORM.DIST(AND(AM$6&gt;=$F104,AM$6&lt;=$H104)*(AL$6-$F104+1),$J104/2,$M104,TRUE))/(1-2*_xlfn.NORM.DIST(0,$J104/2,$M104,TRUE))*$D104+($K104="Steady Growth")*(AND(AM$6&gt;=$F104,AM$6&lt;=$H104)*((AM$6-$F104+1)/($J104*($J104+1)/2)*$D104))+($K104="custom")*CustCF!AG104</f>
        <v>0</v>
      </c>
      <c r="AN104" s="95">
        <f>($K104="Bell Curve")*(_xlfn.NORM.DIST(AND(AN$6&gt;=$F104,AN$6&lt;=$H104)*(AN$6-$F104+1),$J104/2,$M104,TRUE)-_xlfn.NORM.DIST(AND(AN$6&gt;=$F104,AN$6&lt;=$H104)*(AM$6-$F104+1),$J104/2,$M104,TRUE))/(1-2*_xlfn.NORM.DIST(0,$J104/2,$M104,TRUE))*$D104+($K104="Steady Growth")*(AND(AN$6&gt;=$F104,AN$6&lt;=$H104)*((AN$6-$F104+1)/($J104*($J104+1)/2)*$D104))+($K104="custom")*CustCF!AH104</f>
        <v>0</v>
      </c>
      <c r="AO104" s="95">
        <f>($K104="Bell Curve")*(_xlfn.NORM.DIST(AND(AO$6&gt;=$F104,AO$6&lt;=$H104)*(AO$6-$F104+1),$J104/2,$M104,TRUE)-_xlfn.NORM.DIST(AND(AO$6&gt;=$F104,AO$6&lt;=$H104)*(AN$6-$F104+1),$J104/2,$M104,TRUE))/(1-2*_xlfn.NORM.DIST(0,$J104/2,$M104,TRUE))*$D104+($K104="Steady Growth")*(AND(AO$6&gt;=$F104,AO$6&lt;=$H104)*((AO$6-$F104+1)/($J104*($J104+1)/2)*$D104))+($K104="custom")*CustCF!AI104</f>
        <v>0</v>
      </c>
      <c r="AP104" s="95">
        <f>($K104="Bell Curve")*(_xlfn.NORM.DIST(AND(AP$6&gt;=$F104,AP$6&lt;=$H104)*(AP$6-$F104+1),$J104/2,$M104,TRUE)-_xlfn.NORM.DIST(AND(AP$6&gt;=$F104,AP$6&lt;=$H104)*(AO$6-$F104+1),$J104/2,$M104,TRUE))/(1-2*_xlfn.NORM.DIST(0,$J104/2,$M104,TRUE))*$D104+($K104="Steady Growth")*(AND(AP$6&gt;=$F104,AP$6&lt;=$H104)*((AP$6-$F104+1)/($J104*($J104+1)/2)*$D104))+($K104="custom")*CustCF!AJ104</f>
        <v>0</v>
      </c>
      <c r="AQ104" s="95">
        <f>($K104="Bell Curve")*(_xlfn.NORM.DIST(AND(AQ$6&gt;=$F104,AQ$6&lt;=$H104)*(AQ$6-$F104+1),$J104/2,$M104,TRUE)-_xlfn.NORM.DIST(AND(AQ$6&gt;=$F104,AQ$6&lt;=$H104)*(AP$6-$F104+1),$J104/2,$M104,TRUE))/(1-2*_xlfn.NORM.DIST(0,$J104/2,$M104,TRUE))*$D104+($K104="Steady Growth")*(AND(AQ$6&gt;=$F104,AQ$6&lt;=$H104)*((AQ$6-$F104+1)/($J104*($J104+1)/2)*$D104))+($K104="custom")*CustCF!AK104</f>
        <v>0</v>
      </c>
      <c r="AR104" s="95">
        <f>($K104="Bell Curve")*(_xlfn.NORM.DIST(AND(AR$6&gt;=$F104,AR$6&lt;=$H104)*(AR$6-$F104+1),$J104/2,$M104,TRUE)-_xlfn.NORM.DIST(AND(AR$6&gt;=$F104,AR$6&lt;=$H104)*(AQ$6-$F104+1),$J104/2,$M104,TRUE))/(1-2*_xlfn.NORM.DIST(0,$J104/2,$M104,TRUE))*$D104+($K104="Steady Growth")*(AND(AR$6&gt;=$F104,AR$6&lt;=$H104)*((AR$6-$F104+1)/($J104*($J104+1)/2)*$D104))+($K104="custom")*CustCF!AL104</f>
        <v>0</v>
      </c>
      <c r="AS104" s="95">
        <f>($K104="Bell Curve")*(_xlfn.NORM.DIST(AND(AS$6&gt;=$F104,AS$6&lt;=$H104)*(AS$6-$F104+1),$J104/2,$M104,TRUE)-_xlfn.NORM.DIST(AND(AS$6&gt;=$F104,AS$6&lt;=$H104)*(AR$6-$F104+1),$J104/2,$M104,TRUE))/(1-2*_xlfn.NORM.DIST(0,$J104/2,$M104,TRUE))*$D104+($K104="Steady Growth")*(AND(AS$6&gt;=$F104,AS$6&lt;=$H104)*((AS$6-$F104+1)/($J104*($J104+1)/2)*$D104))+($K104="custom")*CustCF!AM104</f>
        <v>0</v>
      </c>
      <c r="AT104" s="95">
        <f>($K104="Bell Curve")*(_xlfn.NORM.DIST(AND(AT$6&gt;=$F104,AT$6&lt;=$H104)*(AT$6-$F104+1),$J104/2,$M104,TRUE)-_xlfn.NORM.DIST(AND(AT$6&gt;=$F104,AT$6&lt;=$H104)*(AS$6-$F104+1),$J104/2,$M104,TRUE))/(1-2*_xlfn.NORM.DIST(0,$J104/2,$M104,TRUE))*$D104+($K104="Steady Growth")*(AND(AT$6&gt;=$F104,AT$6&lt;=$H104)*((AT$6-$F104+1)/($J104*($J104+1)/2)*$D104))+($K104="custom")*CustCF!AN104</f>
        <v>0</v>
      </c>
      <c r="AU104" s="95">
        <f>($K104="Bell Curve")*(_xlfn.NORM.DIST(AND(AU$6&gt;=$F104,AU$6&lt;=$H104)*(AU$6-$F104+1),$J104/2,$M104,TRUE)-_xlfn.NORM.DIST(AND(AU$6&gt;=$F104,AU$6&lt;=$H104)*(AT$6-$F104+1),$J104/2,$M104,TRUE))/(1-2*_xlfn.NORM.DIST(0,$J104/2,$M104,TRUE))*$D104+($K104="Steady Growth")*(AND(AU$6&gt;=$F104,AU$6&lt;=$H104)*((AU$6-$F104+1)/($J104*($J104+1)/2)*$D104))+($K104="custom")*CustCF!AO104</f>
        <v>0</v>
      </c>
      <c r="AV104" s="95">
        <f>($K104="Bell Curve")*(_xlfn.NORM.DIST(AND(AV$6&gt;=$F104,AV$6&lt;=$H104)*(AV$6-$F104+1),$J104/2,$M104,TRUE)-_xlfn.NORM.DIST(AND(AV$6&gt;=$F104,AV$6&lt;=$H104)*(AU$6-$F104+1),$J104/2,$M104,TRUE))/(1-2*_xlfn.NORM.DIST(0,$J104/2,$M104,TRUE))*$D104+($K104="Steady Growth")*(AND(AV$6&gt;=$F104,AV$6&lt;=$H104)*((AV$6-$F104+1)/($J104*($J104+1)/2)*$D104))+($K104="custom")*CustCF!AP104</f>
        <v>0</v>
      </c>
      <c r="AW104" s="95">
        <f>($K104="Bell Curve")*(_xlfn.NORM.DIST(AND(AW$6&gt;=$F104,AW$6&lt;=$H104)*(AW$6-$F104+1),$J104/2,$M104,TRUE)-_xlfn.NORM.DIST(AND(AW$6&gt;=$F104,AW$6&lt;=$H104)*(AV$6-$F104+1),$J104/2,$M104,TRUE))/(1-2*_xlfn.NORM.DIST(0,$J104/2,$M104,TRUE))*$D104+($K104="Steady Growth")*(AND(AW$6&gt;=$F104,AW$6&lt;=$H104)*((AW$6-$F104+1)/($J104*($J104+1)/2)*$D104))+($K104="custom")*CustCF!AQ104</f>
        <v>0</v>
      </c>
      <c r="AX104" s="95">
        <f>($K104="Bell Curve")*(_xlfn.NORM.DIST(AND(AX$6&gt;=$F104,AX$6&lt;=$H104)*(AX$6-$F104+1),$J104/2,$M104,TRUE)-_xlfn.NORM.DIST(AND(AX$6&gt;=$F104,AX$6&lt;=$H104)*(AW$6-$F104+1),$J104/2,$M104,TRUE))/(1-2*_xlfn.NORM.DIST(0,$J104/2,$M104,TRUE))*$D104+($K104="Steady Growth")*(AND(AX$6&gt;=$F104,AX$6&lt;=$H104)*((AX$6-$F104+1)/($J104*($J104+1)/2)*$D104))+($K104="custom")*CustCF!AR104</f>
        <v>0</v>
      </c>
      <c r="AY104" s="95">
        <f>($K104="Bell Curve")*(_xlfn.NORM.DIST(AND(AY$6&gt;=$F104,AY$6&lt;=$H104)*(AY$6-$F104+1),$J104/2,$M104,TRUE)-_xlfn.NORM.DIST(AND(AY$6&gt;=$F104,AY$6&lt;=$H104)*(AX$6-$F104+1),$J104/2,$M104,TRUE))/(1-2*_xlfn.NORM.DIST(0,$J104/2,$M104,TRUE))*$D104+($K104="Steady Growth")*(AND(AY$6&gt;=$F104,AY$6&lt;=$H104)*((AY$6-$F104+1)/($J104*($J104+1)/2)*$D104))+($K104="custom")*CustCF!AS104</f>
        <v>0</v>
      </c>
      <c r="AZ104" s="95">
        <f>($K104="Bell Curve")*(_xlfn.NORM.DIST(AND(AZ$6&gt;=$F104,AZ$6&lt;=$H104)*(AZ$6-$F104+1),$J104/2,$M104,TRUE)-_xlfn.NORM.DIST(AND(AZ$6&gt;=$F104,AZ$6&lt;=$H104)*(AY$6-$F104+1),$J104/2,$M104,TRUE))/(1-2*_xlfn.NORM.DIST(0,$J104/2,$M104,TRUE))*$D104+($K104="Steady Growth")*(AND(AZ$6&gt;=$F104,AZ$6&lt;=$H104)*((AZ$6-$F104+1)/($J104*($J104+1)/2)*$D104))+($K104="custom")*CustCF!AT104</f>
        <v>0</v>
      </c>
      <c r="BA104" s="95">
        <f>($K104="Bell Curve")*(_xlfn.NORM.DIST(AND(BA$6&gt;=$F104,BA$6&lt;=$H104)*(BA$6-$F104+1),$J104/2,$M104,TRUE)-_xlfn.NORM.DIST(AND(BA$6&gt;=$F104,BA$6&lt;=$H104)*(AZ$6-$F104+1),$J104/2,$M104,TRUE))/(1-2*_xlfn.NORM.DIST(0,$J104/2,$M104,TRUE))*$D104+($K104="Steady Growth")*(AND(BA$6&gt;=$F104,BA$6&lt;=$H104)*((BA$6-$F104+1)/($J104*($J104+1)/2)*$D104))+($K104="custom")*CustCF!AU104</f>
        <v>0</v>
      </c>
      <c r="BB104" s="95">
        <f>($K104="Bell Curve")*(_xlfn.NORM.DIST(AND(BB$6&gt;=$F104,BB$6&lt;=$H104)*(BB$6-$F104+1),$J104/2,$M104,TRUE)-_xlfn.NORM.DIST(AND(BB$6&gt;=$F104,BB$6&lt;=$H104)*(BA$6-$F104+1),$J104/2,$M104,TRUE))/(1-2*_xlfn.NORM.DIST(0,$J104/2,$M104,TRUE))*$D104+($K104="Steady Growth")*(AND(BB$6&gt;=$F104,BB$6&lt;=$H104)*((BB$6-$F104+1)/($J104*($J104+1)/2)*$D104))+($K104="custom")*CustCF!AV104</f>
        <v>0</v>
      </c>
      <c r="BC104" s="95">
        <f>($K104="Bell Curve")*(_xlfn.NORM.DIST(AND(BC$6&gt;=$F104,BC$6&lt;=$H104)*(BC$6-$F104+1),$J104/2,$M104,TRUE)-_xlfn.NORM.DIST(AND(BC$6&gt;=$F104,BC$6&lt;=$H104)*(BB$6-$F104+1),$J104/2,$M104,TRUE))/(1-2*_xlfn.NORM.DIST(0,$J104/2,$M104,TRUE))*$D104+($K104="Steady Growth")*(AND(BC$6&gt;=$F104,BC$6&lt;=$H104)*((BC$6-$F104+1)/($J104*($J104+1)/2)*$D104))+($K104="custom")*CustCF!AW104</f>
        <v>0</v>
      </c>
      <c r="BD104" s="95">
        <f>($K104="Bell Curve")*(_xlfn.NORM.DIST(AND(BD$6&gt;=$F104,BD$6&lt;=$H104)*(BD$6-$F104+1),$J104/2,$M104,TRUE)-_xlfn.NORM.DIST(AND(BD$6&gt;=$F104,BD$6&lt;=$H104)*(BC$6-$F104+1),$J104/2,$M104,TRUE))/(1-2*_xlfn.NORM.DIST(0,$J104/2,$M104,TRUE))*$D104+($K104="Steady Growth")*(AND(BD$6&gt;=$F104,BD$6&lt;=$H104)*((BD$6-$F104+1)/($J104*($J104+1)/2)*$D104))+($K104="custom")*CustCF!AX104</f>
        <v>0</v>
      </c>
      <c r="BE104" s="95">
        <f>($K104="Bell Curve")*(_xlfn.NORM.DIST(AND(BE$6&gt;=$F104,BE$6&lt;=$H104)*(BE$6-$F104+1),$J104/2,$M104,TRUE)-_xlfn.NORM.DIST(AND(BE$6&gt;=$F104,BE$6&lt;=$H104)*(BD$6-$F104+1),$J104/2,$M104,TRUE))/(1-2*_xlfn.NORM.DIST(0,$J104/2,$M104,TRUE))*$D104+($K104="Steady Growth")*(AND(BE$6&gt;=$F104,BE$6&lt;=$H104)*((BE$6-$F104+1)/($J104*($J104+1)/2)*$D104))+($K104="custom")*CustCF!AY104</f>
        <v>0</v>
      </c>
      <c r="BF104" s="95">
        <f>($K104="Bell Curve")*(_xlfn.NORM.DIST(AND(BF$6&gt;=$F104,BF$6&lt;=$H104)*(BF$6-$F104+1),$J104/2,$M104,TRUE)-_xlfn.NORM.DIST(AND(BF$6&gt;=$F104,BF$6&lt;=$H104)*(BE$6-$F104+1),$J104/2,$M104,TRUE))/(1-2*_xlfn.NORM.DIST(0,$J104/2,$M104,TRUE))*$D104+($K104="Steady Growth")*(AND(BF$6&gt;=$F104,BF$6&lt;=$H104)*((BF$6-$F104+1)/($J104*($J104+1)/2)*$D104))+($K104="custom")*CustCF!AZ104</f>
        <v>0</v>
      </c>
      <c r="BG104" s="95">
        <f>($K104="Bell Curve")*(_xlfn.NORM.DIST(AND(BG$6&gt;=$F104,BG$6&lt;=$H104)*(BG$6-$F104+1),$J104/2,$M104,TRUE)-_xlfn.NORM.DIST(AND(BG$6&gt;=$F104,BG$6&lt;=$H104)*(BF$6-$F104+1),$J104/2,$M104,TRUE))/(1-2*_xlfn.NORM.DIST(0,$J104/2,$M104,TRUE))*$D104+($K104="Steady Growth")*(AND(BG$6&gt;=$F104,BG$6&lt;=$H104)*((BG$6-$F104+1)/($J104*($J104+1)/2)*$D104))+($K104="custom")*CustCF!BA104</f>
        <v>0</v>
      </c>
      <c r="BH104" s="95">
        <f>($K104="Bell Curve")*(_xlfn.NORM.DIST(AND(BH$6&gt;=$F104,BH$6&lt;=$H104)*(BH$6-$F104+1),$J104/2,$M104,TRUE)-_xlfn.NORM.DIST(AND(BH$6&gt;=$F104,BH$6&lt;=$H104)*(BG$6-$F104+1),$J104/2,$M104,TRUE))/(1-2*_xlfn.NORM.DIST(0,$J104/2,$M104,TRUE))*$D104+($K104="Steady Growth")*(AND(BH$6&gt;=$F104,BH$6&lt;=$H104)*((BH$6-$F104+1)/($J104*($J104+1)/2)*$D104))+($K104="custom")*CustCF!BB104</f>
        <v>0</v>
      </c>
      <c r="BI104" s="95">
        <f>($K104="Bell Curve")*(_xlfn.NORM.DIST(AND(BI$6&gt;=$F104,BI$6&lt;=$H104)*(BI$6-$F104+1),$J104/2,$M104,TRUE)-_xlfn.NORM.DIST(AND(BI$6&gt;=$F104,BI$6&lt;=$H104)*(BH$6-$F104+1),$J104/2,$M104,TRUE))/(1-2*_xlfn.NORM.DIST(0,$J104/2,$M104,TRUE))*$D104+($K104="Steady Growth")*(AND(BI$6&gt;=$F104,BI$6&lt;=$H104)*((BI$6-$F104+1)/($J104*($J104+1)/2)*$D104))+($K104="custom")*CustCF!BC104</f>
        <v>0</v>
      </c>
      <c r="BJ104" s="95">
        <f>($K104="Bell Curve")*(_xlfn.NORM.DIST(AND(BJ$6&gt;=$F104,BJ$6&lt;=$H104)*(BJ$6-$F104+1),$J104/2,$M104,TRUE)-_xlfn.NORM.DIST(AND(BJ$6&gt;=$F104,BJ$6&lt;=$H104)*(BI$6-$F104+1),$J104/2,$M104,TRUE))/(1-2*_xlfn.NORM.DIST(0,$J104/2,$M104,TRUE))*$D104+($K104="Steady Growth")*(AND(BJ$6&gt;=$F104,BJ$6&lt;=$H104)*((BJ$6-$F104+1)/($J104*($J104+1)/2)*$D104))+($K104="custom")*CustCF!BD104</f>
        <v>0</v>
      </c>
      <c r="BK104" s="95">
        <f>($K104="Bell Curve")*(_xlfn.NORM.DIST(AND(BK$6&gt;=$F104,BK$6&lt;=$H104)*(BK$6-$F104+1),$J104/2,$M104,TRUE)-_xlfn.NORM.DIST(AND(BK$6&gt;=$F104,BK$6&lt;=$H104)*(BJ$6-$F104+1),$J104/2,$M104,TRUE))/(1-2*_xlfn.NORM.DIST(0,$J104/2,$M104,TRUE))*$D104+($K104="Steady Growth")*(AND(BK$6&gt;=$F104,BK$6&lt;=$H104)*((BK$6-$F104+1)/($J104*($J104+1)/2)*$D104))+($K104="custom")*CustCF!BE104</f>
        <v>0</v>
      </c>
      <c r="BL104" s="95">
        <f>($K104="Bell Curve")*(_xlfn.NORM.DIST(AND(BL$6&gt;=$F104,BL$6&lt;=$H104)*(BL$6-$F104+1),$J104/2,$M104,TRUE)-_xlfn.NORM.DIST(AND(BL$6&gt;=$F104,BL$6&lt;=$H104)*(BK$6-$F104+1),$J104/2,$M104,TRUE))/(1-2*_xlfn.NORM.DIST(0,$J104/2,$M104,TRUE))*$D104+($K104="Steady Growth")*(AND(BL$6&gt;=$F104,BL$6&lt;=$H104)*((BL$6-$F104+1)/($J104*($J104+1)/2)*$D104))+($K104="custom")*CustCF!BF104</f>
        <v>0</v>
      </c>
      <c r="BM104" s="95">
        <f>($K104="Bell Curve")*(_xlfn.NORM.DIST(AND(BM$6&gt;=$F104,BM$6&lt;=$H104)*(BM$6-$F104+1),$J104/2,$M104,TRUE)-_xlfn.NORM.DIST(AND(BM$6&gt;=$F104,BM$6&lt;=$H104)*(BL$6-$F104+1),$J104/2,$M104,TRUE))/(1-2*_xlfn.NORM.DIST(0,$J104/2,$M104,TRUE))*$D104+($K104="Steady Growth")*(AND(BM$6&gt;=$F104,BM$6&lt;=$H104)*((BM$6-$F104+1)/($J104*($J104+1)/2)*$D104))+($K104="custom")*CustCF!BG104</f>
        <v>0</v>
      </c>
      <c r="BN104" s="95">
        <f>($K104="Bell Curve")*(_xlfn.NORM.DIST(AND(BN$6&gt;=$F104,BN$6&lt;=$H104)*(BN$6-$F104+1),$J104/2,$M104,TRUE)-_xlfn.NORM.DIST(AND(BN$6&gt;=$F104,BN$6&lt;=$H104)*(BM$6-$F104+1),$J104/2,$M104,TRUE))/(1-2*_xlfn.NORM.DIST(0,$J104/2,$M104,TRUE))*$D104+($K104="Steady Growth")*(AND(BN$6&gt;=$F104,BN$6&lt;=$H104)*((BN$6-$F104+1)/($J104*($J104+1)/2)*$D104))+($K104="custom")*CustCF!BH104</f>
        <v>0</v>
      </c>
      <c r="BO104" s="95">
        <f>($K104="Bell Curve")*(_xlfn.NORM.DIST(AND(BO$6&gt;=$F104,BO$6&lt;=$H104)*(BO$6-$F104+1),$J104/2,$M104,TRUE)-_xlfn.NORM.DIST(AND(BO$6&gt;=$F104,BO$6&lt;=$H104)*(BN$6-$F104+1),$J104/2,$M104,TRUE))/(1-2*_xlfn.NORM.DIST(0,$J104/2,$M104,TRUE))*$D104+($K104="Steady Growth")*(AND(BO$6&gt;=$F104,BO$6&lt;=$H104)*((BO$6-$F104+1)/($J104*($J104+1)/2)*$D104))+($K104="custom")*CustCF!BI104</f>
        <v>0</v>
      </c>
      <c r="BP104" s="95">
        <f>($K104="Bell Curve")*(_xlfn.NORM.DIST(AND(BP$6&gt;=$F104,BP$6&lt;=$H104)*(BP$6-$F104+1),$J104/2,$M104,TRUE)-_xlfn.NORM.DIST(AND(BP$6&gt;=$F104,BP$6&lt;=$H104)*(BO$6-$F104+1),$J104/2,$M104,TRUE))/(1-2*_xlfn.NORM.DIST(0,$J104/2,$M104,TRUE))*$D104+($K104="Steady Growth")*(AND(BP$6&gt;=$F104,BP$6&lt;=$H104)*((BP$6-$F104+1)/($J104*($J104+1)/2)*$D104))+($K104="custom")*CustCF!BJ104</f>
        <v>0</v>
      </c>
      <c r="BQ104" s="95">
        <f>($K104="Bell Curve")*(_xlfn.NORM.DIST(AND(BQ$6&gt;=$F104,BQ$6&lt;=$H104)*(BQ$6-$F104+1),$J104/2,$M104,TRUE)-_xlfn.NORM.DIST(AND(BQ$6&gt;=$F104,BQ$6&lt;=$H104)*(BP$6-$F104+1),$J104/2,$M104,TRUE))/(1-2*_xlfn.NORM.DIST(0,$J104/2,$M104,TRUE))*$D104+($K104="Steady Growth")*(AND(BQ$6&gt;=$F104,BQ$6&lt;=$H104)*((BQ$6-$F104+1)/($J104*($J104+1)/2)*$D104))+($K104="custom")*CustCF!BK104</f>
        <v>0</v>
      </c>
      <c r="BR104" s="95">
        <f>($K104="Bell Curve")*(_xlfn.NORM.DIST(AND(BR$6&gt;=$F104,BR$6&lt;=$H104)*(BR$6-$F104+1),$J104/2,$M104,TRUE)-_xlfn.NORM.DIST(AND(BR$6&gt;=$F104,BR$6&lt;=$H104)*(BQ$6-$F104+1),$J104/2,$M104,TRUE))/(1-2*_xlfn.NORM.DIST(0,$J104/2,$M104,TRUE))*$D104+($K104="Steady Growth")*(AND(BR$6&gt;=$F104,BR$6&lt;=$H104)*((BR$6-$F104+1)/($J104*($J104+1)/2)*$D104))+($K104="custom")*CustCF!BL104</f>
        <v>0</v>
      </c>
      <c r="BS104" s="95">
        <f>($K104="Bell Curve")*(_xlfn.NORM.DIST(AND(BS$6&gt;=$F104,BS$6&lt;=$H104)*(BS$6-$F104+1),$J104/2,$M104,TRUE)-_xlfn.NORM.DIST(AND(BS$6&gt;=$F104,BS$6&lt;=$H104)*(BR$6-$F104+1),$J104/2,$M104,TRUE))/(1-2*_xlfn.NORM.DIST(0,$J104/2,$M104,TRUE))*$D104+($K104="Steady Growth")*(AND(BS$6&gt;=$F104,BS$6&lt;=$H104)*((BS$6-$F104+1)/($J104*($J104+1)/2)*$D104))+($K104="custom")*CustCF!BM104</f>
        <v>0</v>
      </c>
      <c r="BT104" s="95">
        <f>($K104="Bell Curve")*(_xlfn.NORM.DIST(AND(BT$6&gt;=$F104,BT$6&lt;=$H104)*(BT$6-$F104+1),$J104/2,$M104,TRUE)-_xlfn.NORM.DIST(AND(BT$6&gt;=$F104,BT$6&lt;=$H104)*(BS$6-$F104+1),$J104/2,$M104,TRUE))/(1-2*_xlfn.NORM.DIST(0,$J104/2,$M104,TRUE))*$D104+($K104="Steady Growth")*(AND(BT$6&gt;=$F104,BT$6&lt;=$H104)*((BT$6-$F104+1)/($J104*($J104+1)/2)*$D104))+($K104="custom")*CustCF!BN104</f>
        <v>0</v>
      </c>
      <c r="BU104" s="95">
        <f>($K104="Bell Curve")*(_xlfn.NORM.DIST(AND(BU$6&gt;=$F104,BU$6&lt;=$H104)*(BU$6-$F104+1),$J104/2,$M104,TRUE)-_xlfn.NORM.DIST(AND(BU$6&gt;=$F104,BU$6&lt;=$H104)*(BT$6-$F104+1),$J104/2,$M104,TRUE))/(1-2*_xlfn.NORM.DIST(0,$J104/2,$M104,TRUE))*$D104+($K104="Steady Growth")*(AND(BU$6&gt;=$F104,BU$6&lt;=$H104)*((BU$6-$F104+1)/($J104*($J104+1)/2)*$D104))+($K104="custom")*CustCF!BO104</f>
        <v>0</v>
      </c>
      <c r="BV104" s="95">
        <f>($K104="Bell Curve")*(_xlfn.NORM.DIST(AND(BV$6&gt;=$F104,BV$6&lt;=$H104)*(BV$6-$F104+1),$J104/2,$M104,TRUE)-_xlfn.NORM.DIST(AND(BV$6&gt;=$F104,BV$6&lt;=$H104)*(BU$6-$F104+1),$J104/2,$M104,TRUE))/(1-2*_xlfn.NORM.DIST(0,$J104/2,$M104,TRUE))*$D104+($K104="Steady Growth")*(AND(BV$6&gt;=$F104,BV$6&lt;=$H104)*((BV$6-$F104+1)/($J104*($J104+1)/2)*$D104))+($K104="custom")*CustCF!BP104</f>
        <v>0</v>
      </c>
      <c r="BW104" s="95">
        <f>($K104="Bell Curve")*(_xlfn.NORM.DIST(AND(BW$6&gt;=$F104,BW$6&lt;=$H104)*(BW$6-$F104+1),$J104/2,$M104,TRUE)-_xlfn.NORM.DIST(AND(BW$6&gt;=$F104,BW$6&lt;=$H104)*(BV$6-$F104+1),$J104/2,$M104,TRUE))/(1-2*_xlfn.NORM.DIST(0,$J104/2,$M104,TRUE))*$D104+($K104="Steady Growth")*(AND(BW$6&gt;=$F104,BW$6&lt;=$H104)*((BW$6-$F104+1)/($J104*($J104+1)/2)*$D104))+($K104="custom")*CustCF!BQ104</f>
        <v>0</v>
      </c>
      <c r="BX104" s="95">
        <f>($K104="Bell Curve")*(_xlfn.NORM.DIST(AND(BX$6&gt;=$F104,BX$6&lt;=$H104)*(BX$6-$F104+1),$J104/2,$M104,TRUE)-_xlfn.NORM.DIST(AND(BX$6&gt;=$F104,BX$6&lt;=$H104)*(BW$6-$F104+1),$J104/2,$M104,TRUE))/(1-2*_xlfn.NORM.DIST(0,$J104/2,$M104,TRUE))*$D104+($K104="Steady Growth")*(AND(BX$6&gt;=$F104,BX$6&lt;=$H104)*((BX$6-$F104+1)/($J104*($J104+1)/2)*$D104))+($K104="custom")*CustCF!BR104</f>
        <v>0</v>
      </c>
      <c r="BY104" s="95">
        <f>($K104="Bell Curve")*(_xlfn.NORM.DIST(AND(BY$6&gt;=$F104,BY$6&lt;=$H104)*(BY$6-$F104+1),$J104/2,$M104,TRUE)-_xlfn.NORM.DIST(AND(BY$6&gt;=$F104,BY$6&lt;=$H104)*(BX$6-$F104+1),$J104/2,$M104,TRUE))/(1-2*_xlfn.NORM.DIST(0,$J104/2,$M104,TRUE))*$D104+($K104="Steady Growth")*(AND(BY$6&gt;=$F104,BY$6&lt;=$H104)*((BY$6-$F104+1)/($J104*($J104+1)/2)*$D104))+($K104="custom")*CustCF!BS104</f>
        <v>0</v>
      </c>
      <c r="BZ104" s="95">
        <f>($K104="Bell Curve")*(_xlfn.NORM.DIST(AND(BZ$6&gt;=$F104,BZ$6&lt;=$H104)*(BZ$6-$F104+1),$J104/2,$M104,TRUE)-_xlfn.NORM.DIST(AND(BZ$6&gt;=$F104,BZ$6&lt;=$H104)*(BY$6-$F104+1),$J104/2,$M104,TRUE))/(1-2*_xlfn.NORM.DIST(0,$J104/2,$M104,TRUE))*$D104+($K104="Steady Growth")*(AND(BZ$6&gt;=$F104,BZ$6&lt;=$H104)*((BZ$6-$F104+1)/($J104*($J104+1)/2)*$D104))+($K104="custom")*CustCF!BT104</f>
        <v>0</v>
      </c>
      <c r="CA104" s="95">
        <f>($K104="Bell Curve")*(_xlfn.NORM.DIST(AND(CA$6&gt;=$F104,CA$6&lt;=$H104)*(CA$6-$F104+1),$J104/2,$M104,TRUE)-_xlfn.NORM.DIST(AND(CA$6&gt;=$F104,CA$6&lt;=$H104)*(BZ$6-$F104+1),$J104/2,$M104,TRUE))/(1-2*_xlfn.NORM.DIST(0,$J104/2,$M104,TRUE))*$D104+($K104="Steady Growth")*(AND(CA$6&gt;=$F104,CA$6&lt;=$H104)*((CA$6-$F104+1)/($J104*($J104+1)/2)*$D104))+($K104="custom")*CustCF!BU104</f>
        <v>0</v>
      </c>
      <c r="CB104" s="95">
        <f>($K104="Bell Curve")*(_xlfn.NORM.DIST(AND(CB$6&gt;=$F104,CB$6&lt;=$H104)*(CB$6-$F104+1),$J104/2,$M104,TRUE)-_xlfn.NORM.DIST(AND(CB$6&gt;=$F104,CB$6&lt;=$H104)*(CA$6-$F104+1),$J104/2,$M104,TRUE))/(1-2*_xlfn.NORM.DIST(0,$J104/2,$M104,TRUE))*$D104+($K104="Steady Growth")*(AND(CB$6&gt;=$F104,CB$6&lt;=$H104)*((CB$6-$F104+1)/($J104*($J104+1)/2)*$D104))+($K104="custom")*CustCF!BV104</f>
        <v>0</v>
      </c>
      <c r="CC104" s="95">
        <f>($K104="Bell Curve")*(_xlfn.NORM.DIST(AND(CC$6&gt;=$F104,CC$6&lt;=$H104)*(CC$6-$F104+1),$J104/2,$M104,TRUE)-_xlfn.NORM.DIST(AND(CC$6&gt;=$F104,CC$6&lt;=$H104)*(CB$6-$F104+1),$J104/2,$M104,TRUE))/(1-2*_xlfn.NORM.DIST(0,$J104/2,$M104,TRUE))*$D104+($K104="Steady Growth")*(AND(CC$6&gt;=$F104,CC$6&lt;=$H104)*((CC$6-$F104+1)/($J104*($J104+1)/2)*$D104))+($K104="custom")*CustCF!BW104</f>
        <v>0</v>
      </c>
      <c r="CD104" s="95">
        <f>($K104="Bell Curve")*(_xlfn.NORM.DIST(AND(CD$6&gt;=$F104,CD$6&lt;=$H104)*(CD$6-$F104+1),$J104/2,$M104,TRUE)-_xlfn.NORM.DIST(AND(CD$6&gt;=$F104,CD$6&lt;=$H104)*(CC$6-$F104+1),$J104/2,$M104,TRUE))/(1-2*_xlfn.NORM.DIST(0,$J104/2,$M104,TRUE))*$D104+($K104="Steady Growth")*(AND(CD$6&gt;=$F104,CD$6&lt;=$H104)*((CD$6-$F104+1)/($J104*($J104+1)/2)*$D104))+($K104="custom")*CustCF!BX104</f>
        <v>0</v>
      </c>
      <c r="CE104" s="95">
        <f>($K104="Bell Curve")*(_xlfn.NORM.DIST(AND(CE$6&gt;=$F104,CE$6&lt;=$H104)*(CE$6-$F104+1),$J104/2,$M104,TRUE)-_xlfn.NORM.DIST(AND(CE$6&gt;=$F104,CE$6&lt;=$H104)*(CD$6-$F104+1),$J104/2,$M104,TRUE))/(1-2*_xlfn.NORM.DIST(0,$J104/2,$M104,TRUE))*$D104+($K104="Steady Growth")*(AND(CE$6&gt;=$F104,CE$6&lt;=$H104)*((CE$6-$F104+1)/($J104*($J104+1)/2)*$D104))+($K104="custom")*CustCF!BY104</f>
        <v>0</v>
      </c>
      <c r="CF104" s="95">
        <f>($K104="Bell Curve")*(_xlfn.NORM.DIST(AND(CF$6&gt;=$F104,CF$6&lt;=$H104)*(CF$6-$F104+1),$J104/2,$M104,TRUE)-_xlfn.NORM.DIST(AND(CF$6&gt;=$F104,CF$6&lt;=$H104)*(CE$6-$F104+1),$J104/2,$M104,TRUE))/(1-2*_xlfn.NORM.DIST(0,$J104/2,$M104,TRUE))*$D104+($K104="Steady Growth")*(AND(CF$6&gt;=$F104,CF$6&lt;=$H104)*((CF$6-$F104+1)/($J104*($J104+1)/2)*$D104))+($K104="custom")*CustCF!BZ104</f>
        <v>0</v>
      </c>
      <c r="CG104" s="95">
        <f>($K104="Bell Curve")*(_xlfn.NORM.DIST(AND(CG$6&gt;=$F104,CG$6&lt;=$H104)*(CG$6-$F104+1),$J104/2,$M104,TRUE)-_xlfn.NORM.DIST(AND(CG$6&gt;=$F104,CG$6&lt;=$H104)*(CF$6-$F104+1),$J104/2,$M104,TRUE))/(1-2*_xlfn.NORM.DIST(0,$J104/2,$M104,TRUE))*$D104+($K104="Steady Growth")*(AND(CG$6&gt;=$F104,CG$6&lt;=$H104)*((CG$6-$F104+1)/($J104*($J104+1)/2)*$D104))+($K104="custom")*CustCF!CA104</f>
        <v>0</v>
      </c>
      <c r="CH104" s="95">
        <f>($K104="Bell Curve")*(_xlfn.NORM.DIST(AND(CH$6&gt;=$F104,CH$6&lt;=$H104)*(CH$6-$F104+1),$J104/2,$M104,TRUE)-_xlfn.NORM.DIST(AND(CH$6&gt;=$F104,CH$6&lt;=$H104)*(CG$6-$F104+1),$J104/2,$M104,TRUE))/(1-2*_xlfn.NORM.DIST(0,$J104/2,$M104,TRUE))*$D104+($K104="Steady Growth")*(AND(CH$6&gt;=$F104,CH$6&lt;=$H104)*((CH$6-$F104+1)/($J104*($J104+1)/2)*$D104))+($K104="custom")*CustCF!CB104</f>
        <v>0</v>
      </c>
      <c r="CI104" s="95">
        <f>($K104="Bell Curve")*(_xlfn.NORM.DIST(AND(CI$6&gt;=$F104,CI$6&lt;=$H104)*(CI$6-$F104+1),$J104/2,$M104,TRUE)-_xlfn.NORM.DIST(AND(CI$6&gt;=$F104,CI$6&lt;=$H104)*(CH$6-$F104+1),$J104/2,$M104,TRUE))/(1-2*_xlfn.NORM.DIST(0,$J104/2,$M104,TRUE))*$D104+($K104="Steady Growth")*(AND(CI$6&gt;=$F104,CI$6&lt;=$H104)*((CI$6-$F104+1)/($J104*($J104+1)/2)*$D104))+($K104="custom")*CustCF!CC104</f>
        <v>0</v>
      </c>
      <c r="CJ104" s="95">
        <f>($K104="Bell Curve")*(_xlfn.NORM.DIST(AND(CJ$6&gt;=$F104,CJ$6&lt;=$H104)*(CJ$6-$F104+1),$J104/2,$M104,TRUE)-_xlfn.NORM.DIST(AND(CJ$6&gt;=$F104,CJ$6&lt;=$H104)*(CI$6-$F104+1),$J104/2,$M104,TRUE))/(1-2*_xlfn.NORM.DIST(0,$J104/2,$M104,TRUE))*$D104+($K104="Steady Growth")*(AND(CJ$6&gt;=$F104,CJ$6&lt;=$H104)*((CJ$6-$F104+1)/($J104*($J104+1)/2)*$D104))+($K104="custom")*CustCF!CD104</f>
        <v>0</v>
      </c>
      <c r="CK104" s="95">
        <f>($K104="Bell Curve")*(_xlfn.NORM.DIST(AND(CK$6&gt;=$F104,CK$6&lt;=$H104)*(CK$6-$F104+1),$J104/2,$M104,TRUE)-_xlfn.NORM.DIST(AND(CK$6&gt;=$F104,CK$6&lt;=$H104)*(CJ$6-$F104+1),$J104/2,$M104,TRUE))/(1-2*_xlfn.NORM.DIST(0,$J104/2,$M104,TRUE))*$D104+($K104="Steady Growth")*(AND(CK$6&gt;=$F104,CK$6&lt;=$H104)*((CK$6-$F104+1)/($J104*($J104+1)/2)*$D104))+($K104="custom")*CustCF!CE104</f>
        <v>0</v>
      </c>
      <c r="CL104" s="95">
        <f>($K104="Bell Curve")*(_xlfn.NORM.DIST(AND(CL$6&gt;=$F104,CL$6&lt;=$H104)*(CL$6-$F104+1),$J104/2,$M104,TRUE)-_xlfn.NORM.DIST(AND(CL$6&gt;=$F104,CL$6&lt;=$H104)*(CK$6-$F104+1),$J104/2,$M104,TRUE))/(1-2*_xlfn.NORM.DIST(0,$J104/2,$M104,TRUE))*$D104+($K104="Steady Growth")*(AND(CL$6&gt;=$F104,CL$6&lt;=$H104)*((CL$6-$F104+1)/($J104*($J104+1)/2)*$D104))+($K104="custom")*CustCF!CF104</f>
        <v>0</v>
      </c>
      <c r="CM104" s="95">
        <f>($K104="Bell Curve")*(_xlfn.NORM.DIST(AND(CM$6&gt;=$F104,CM$6&lt;=$H104)*(CM$6-$F104+1),$J104/2,$M104,TRUE)-_xlfn.NORM.DIST(AND(CM$6&gt;=$F104,CM$6&lt;=$H104)*(CL$6-$F104+1),$J104/2,$M104,TRUE))/(1-2*_xlfn.NORM.DIST(0,$J104/2,$M104,TRUE))*$D104+($K104="Steady Growth")*(AND(CM$6&gt;=$F104,CM$6&lt;=$H104)*((CM$6-$F104+1)/($J104*($J104+1)/2)*$D104))+($K104="custom")*CustCF!CG104</f>
        <v>0</v>
      </c>
      <c r="CN104" s="95">
        <f>($K104="Bell Curve")*(_xlfn.NORM.DIST(AND(CN$6&gt;=$F104,CN$6&lt;=$H104)*(CN$6-$F104+1),$J104/2,$M104,TRUE)-_xlfn.NORM.DIST(AND(CN$6&gt;=$F104,CN$6&lt;=$H104)*(CM$6-$F104+1),$J104/2,$M104,TRUE))/(1-2*_xlfn.NORM.DIST(0,$J104/2,$M104,TRUE))*$D104+($K104="Steady Growth")*(AND(CN$6&gt;=$F104,CN$6&lt;=$H104)*((CN$6-$F104+1)/($J104*($J104+1)/2)*$D104))+($K104="custom")*CustCF!CH104</f>
        <v>0</v>
      </c>
      <c r="CO104" s="95">
        <f>($K104="Bell Curve")*(_xlfn.NORM.DIST(AND(CO$6&gt;=$F104,CO$6&lt;=$H104)*(CO$6-$F104+1),$J104/2,$M104,TRUE)-_xlfn.NORM.DIST(AND(CO$6&gt;=$F104,CO$6&lt;=$H104)*(CN$6-$F104+1),$J104/2,$M104,TRUE))/(1-2*_xlfn.NORM.DIST(0,$J104/2,$M104,TRUE))*$D104+($K104="Steady Growth")*(AND(CO$6&gt;=$F104,CO$6&lt;=$H104)*((CO$6-$F104+1)/($J104*($J104+1)/2)*$D104))+($K104="custom")*CustCF!CI104</f>
        <v>0</v>
      </c>
      <c r="CP104" s="95">
        <f>($K104="Bell Curve")*(_xlfn.NORM.DIST(AND(CP$6&gt;=$F104,CP$6&lt;=$H104)*(CP$6-$F104+1),$J104/2,$M104,TRUE)-_xlfn.NORM.DIST(AND(CP$6&gt;=$F104,CP$6&lt;=$H104)*(CO$6-$F104+1),$J104/2,$M104,TRUE))/(1-2*_xlfn.NORM.DIST(0,$J104/2,$M104,TRUE))*$D104+($K104="Steady Growth")*(AND(CP$6&gt;=$F104,CP$6&lt;=$H104)*((CP$6-$F104+1)/($J104*($J104+1)/2)*$D104))+($K104="custom")*CustCF!CJ104</f>
        <v>0</v>
      </c>
      <c r="CQ104" s="95">
        <f>($K104="Bell Curve")*(_xlfn.NORM.DIST(AND(CQ$6&gt;=$F104,CQ$6&lt;=$H104)*(CQ$6-$F104+1),$J104/2,$M104,TRUE)-_xlfn.NORM.DIST(AND(CQ$6&gt;=$F104,CQ$6&lt;=$H104)*(CP$6-$F104+1),$J104/2,$M104,TRUE))/(1-2*_xlfn.NORM.DIST(0,$J104/2,$M104,TRUE))*$D104+($K104="Steady Growth")*(AND(CQ$6&gt;=$F104,CQ$6&lt;=$H104)*((CQ$6-$F104+1)/($J104*($J104+1)/2)*$D104))+($K104="custom")*CustCF!CK104</f>
        <v>0</v>
      </c>
      <c r="CR104" s="95">
        <f>($K104="Bell Curve")*(_xlfn.NORM.DIST(AND(CR$6&gt;=$F104,CR$6&lt;=$H104)*(CR$6-$F104+1),$J104/2,$M104,TRUE)-_xlfn.NORM.DIST(AND(CR$6&gt;=$F104,CR$6&lt;=$H104)*(CQ$6-$F104+1),$J104/2,$M104,TRUE))/(1-2*_xlfn.NORM.DIST(0,$J104/2,$M104,TRUE))*$D104+($K104="Steady Growth")*(AND(CR$6&gt;=$F104,CR$6&lt;=$H104)*((CR$6-$F104+1)/($J104*($J104+1)/2)*$D104))+($K104="custom")*CustCF!CL104</f>
        <v>0</v>
      </c>
      <c r="CS104" s="95">
        <f>($K104="Bell Curve")*(_xlfn.NORM.DIST(AND(CS$6&gt;=$F104,CS$6&lt;=$H104)*(CS$6-$F104+1),$J104/2,$M104,TRUE)-_xlfn.NORM.DIST(AND(CS$6&gt;=$F104,CS$6&lt;=$H104)*(CR$6-$F104+1),$J104/2,$M104,TRUE))/(1-2*_xlfn.NORM.DIST(0,$J104/2,$M104,TRUE))*$D104+($K104="Steady Growth")*(AND(CS$6&gt;=$F104,CS$6&lt;=$H104)*((CS$6-$F104+1)/($J104*($J104+1)/2)*$D104))+($K104="custom")*CustCF!CM104</f>
        <v>0</v>
      </c>
      <c r="CT104" s="95">
        <f>($K104="Bell Curve")*(_xlfn.NORM.DIST(AND(CT$6&gt;=$F104,CT$6&lt;=$H104)*(CT$6-$F104+1),$J104/2,$M104,TRUE)-_xlfn.NORM.DIST(AND(CT$6&gt;=$F104,CT$6&lt;=$H104)*(CS$6-$F104+1),$J104/2,$M104,TRUE))/(1-2*_xlfn.NORM.DIST(0,$J104/2,$M104,TRUE))*$D104+($K104="Steady Growth")*(AND(CT$6&gt;=$F104,CT$6&lt;=$H104)*((CT$6-$F104+1)/($J104*($J104+1)/2)*$D104))+($K104="custom")*CustCF!CN104</f>
        <v>0</v>
      </c>
      <c r="CU104" s="95">
        <f>($K104="Bell Curve")*(_xlfn.NORM.DIST(AND(CU$6&gt;=$F104,CU$6&lt;=$H104)*(CU$6-$F104+1),$J104/2,$M104,TRUE)-_xlfn.NORM.DIST(AND(CU$6&gt;=$F104,CU$6&lt;=$H104)*(CT$6-$F104+1),$J104/2,$M104,TRUE))/(1-2*_xlfn.NORM.DIST(0,$J104/2,$M104,TRUE))*$D104+($K104="Steady Growth")*(AND(CU$6&gt;=$F104,CU$6&lt;=$H104)*((CU$6-$F104+1)/($J104*($J104+1)/2)*$D104))+($K104="custom")*CustCF!CO104</f>
        <v>0</v>
      </c>
      <c r="CV104" s="95">
        <f>($K104="Bell Curve")*(_xlfn.NORM.DIST(AND(CV$6&gt;=$F104,CV$6&lt;=$H104)*(CV$6-$F104+1),$J104/2,$M104,TRUE)-_xlfn.NORM.DIST(AND(CV$6&gt;=$F104,CV$6&lt;=$H104)*(CU$6-$F104+1),$J104/2,$M104,TRUE))/(1-2*_xlfn.NORM.DIST(0,$J104/2,$M104,TRUE))*$D104+($K104="Steady Growth")*(AND(CV$6&gt;=$F104,CV$6&lt;=$H104)*((CV$6-$F104+1)/($J104*($J104+1)/2)*$D104))+($K104="custom")*CustCF!CP104</f>
        <v>0</v>
      </c>
      <c r="CW104" s="95">
        <f>($K104="Bell Curve")*(_xlfn.NORM.DIST(AND(CW$6&gt;=$F104,CW$6&lt;=$H104)*(CW$6-$F104+1),$J104/2,$M104,TRUE)-_xlfn.NORM.DIST(AND(CW$6&gt;=$F104,CW$6&lt;=$H104)*(CV$6-$F104+1),$J104/2,$M104,TRUE))/(1-2*_xlfn.NORM.DIST(0,$J104/2,$M104,TRUE))*$D104+($K104="Steady Growth")*(AND(CW$6&gt;=$F104,CW$6&lt;=$H104)*((CW$6-$F104+1)/($J104*($J104+1)/2)*$D104))+($K104="custom")*CustCF!CQ104</f>
        <v>0</v>
      </c>
      <c r="CX104" s="95">
        <f>($K104="Bell Curve")*(_xlfn.NORM.DIST(AND(CX$6&gt;=$F104,CX$6&lt;=$H104)*(CX$6-$F104+1),$J104/2,$M104,TRUE)-_xlfn.NORM.DIST(AND(CX$6&gt;=$F104,CX$6&lt;=$H104)*(CW$6-$F104+1),$J104/2,$M104,TRUE))/(1-2*_xlfn.NORM.DIST(0,$J104/2,$M104,TRUE))*$D104+($K104="Steady Growth")*(AND(CX$6&gt;=$F104,CX$6&lt;=$H104)*((CX$6-$F104+1)/($J104*($J104+1)/2)*$D104))+($K104="custom")*CustCF!CR104</f>
        <v>0</v>
      </c>
      <c r="CY104" s="95">
        <f>($K104="Bell Curve")*(_xlfn.NORM.DIST(AND(CY$6&gt;=$F104,CY$6&lt;=$H104)*(CY$6-$F104+1),$J104/2,$M104,TRUE)-_xlfn.NORM.DIST(AND(CY$6&gt;=$F104,CY$6&lt;=$H104)*(CX$6-$F104+1),$J104/2,$M104,TRUE))/(1-2*_xlfn.NORM.DIST(0,$J104/2,$M104,TRUE))*$D104+($K104="Steady Growth")*(AND(CY$6&gt;=$F104,CY$6&lt;=$H104)*((CY$6-$F104+1)/($J104*($J104+1)/2)*$D104))+($K104="custom")*CustCF!CS104</f>
        <v>0</v>
      </c>
      <c r="CZ104" s="95">
        <f>($K104="Bell Curve")*(_xlfn.NORM.DIST(AND(CZ$6&gt;=$F104,CZ$6&lt;=$H104)*(CZ$6-$F104+1),$J104/2,$M104,TRUE)-_xlfn.NORM.DIST(AND(CZ$6&gt;=$F104,CZ$6&lt;=$H104)*(CY$6-$F104+1),$J104/2,$M104,TRUE))/(1-2*_xlfn.NORM.DIST(0,$J104/2,$M104,TRUE))*$D104+($K104="Steady Growth")*(AND(CZ$6&gt;=$F104,CZ$6&lt;=$H104)*((CZ$6-$F104+1)/($J104*($J104+1)/2)*$D104))+($K104="custom")*CustCF!CT104</f>
        <v>0</v>
      </c>
      <c r="DA104" s="95">
        <f>($K104="Bell Curve")*(_xlfn.NORM.DIST(AND(DA$6&gt;=$F104,DA$6&lt;=$H104)*(DA$6-$F104+1),$J104/2,$M104,TRUE)-_xlfn.NORM.DIST(AND(DA$6&gt;=$F104,DA$6&lt;=$H104)*(CZ$6-$F104+1),$J104/2,$M104,TRUE))/(1-2*_xlfn.NORM.DIST(0,$J104/2,$M104,TRUE))*$D104+($K104="Steady Growth")*(AND(DA$6&gt;=$F104,DA$6&lt;=$H104)*((DA$6-$F104+1)/($J104*($J104+1)/2)*$D104))+($K104="custom")*CustCF!CU104</f>
        <v>0</v>
      </c>
      <c r="DB104" s="95">
        <f>($K104="Bell Curve")*(_xlfn.NORM.DIST(AND(DB$6&gt;=$F104,DB$6&lt;=$H104)*(DB$6-$F104+1),$J104/2,$M104,TRUE)-_xlfn.NORM.DIST(AND(DB$6&gt;=$F104,DB$6&lt;=$H104)*(DA$6-$F104+1),$J104/2,$M104,TRUE))/(1-2*_xlfn.NORM.DIST(0,$J104/2,$M104,TRUE))*$D104+($K104="Steady Growth")*(AND(DB$6&gt;=$F104,DB$6&lt;=$H104)*((DB$6-$F104+1)/($J104*($J104+1)/2)*$D104))+($K104="custom")*CustCF!CV104</f>
        <v>0</v>
      </c>
      <c r="DC104" s="95">
        <f>($K104="Bell Curve")*(_xlfn.NORM.DIST(AND(DC$6&gt;=$F104,DC$6&lt;=$H104)*(DC$6-$F104+1),$J104/2,$M104,TRUE)-_xlfn.NORM.DIST(AND(DC$6&gt;=$F104,DC$6&lt;=$H104)*(DB$6-$F104+1),$J104/2,$M104,TRUE))/(1-2*_xlfn.NORM.DIST(0,$J104/2,$M104,TRUE))*$D104+($K104="Steady Growth")*(AND(DC$6&gt;=$F104,DC$6&lt;=$H104)*((DC$6-$F104+1)/($J104*($J104+1)/2)*$D104))+($K104="custom")*CustCF!CW104</f>
        <v>0</v>
      </c>
      <c r="DD104" s="95">
        <f>($K104="Bell Curve")*(_xlfn.NORM.DIST(AND(DD$6&gt;=$F104,DD$6&lt;=$H104)*(DD$6-$F104+1),$J104/2,$M104,TRUE)-_xlfn.NORM.DIST(AND(DD$6&gt;=$F104,DD$6&lt;=$H104)*(DC$6-$F104+1),$J104/2,$M104,TRUE))/(1-2*_xlfn.NORM.DIST(0,$J104/2,$M104,TRUE))*$D104+($K104="Steady Growth")*(AND(DD$6&gt;=$F104,DD$6&lt;=$H104)*((DD$6-$F104+1)/($J104*($J104+1)/2)*$D104))+($K104="custom")*CustCF!CX104</f>
        <v>0</v>
      </c>
      <c r="DE104" s="95">
        <f>($K104="Bell Curve")*(_xlfn.NORM.DIST(AND(DE$6&gt;=$F104,DE$6&lt;=$H104)*(DE$6-$F104+1),$J104/2,$M104,TRUE)-_xlfn.NORM.DIST(AND(DE$6&gt;=$F104,DE$6&lt;=$H104)*(DD$6-$F104+1),$J104/2,$M104,TRUE))/(1-2*_xlfn.NORM.DIST(0,$J104/2,$M104,TRUE))*$D104+($K104="Steady Growth")*(AND(DE$6&gt;=$F104,DE$6&lt;=$H104)*((DE$6-$F104+1)/($J104*($J104+1)/2)*$D104))+($K104="custom")*CustCF!CY104</f>
        <v>0</v>
      </c>
      <c r="DF104" s="95">
        <f>($K104="Bell Curve")*(_xlfn.NORM.DIST(AND(DF$6&gt;=$F104,DF$6&lt;=$H104)*(DF$6-$F104+1),$J104/2,$M104,TRUE)-_xlfn.NORM.DIST(AND(DF$6&gt;=$F104,DF$6&lt;=$H104)*(DE$6-$F104+1),$J104/2,$M104,TRUE))/(1-2*_xlfn.NORM.DIST(0,$J104/2,$M104,TRUE))*$D104+($K104="Steady Growth")*(AND(DF$6&gt;=$F104,DF$6&lt;=$H104)*((DF$6-$F104+1)/($J104*($J104+1)/2)*$D104))+($K104="custom")*CustCF!CZ104</f>
        <v>0</v>
      </c>
      <c r="DG104" s="95">
        <f>($K104="Bell Curve")*(_xlfn.NORM.DIST(AND(DG$6&gt;=$F104,DG$6&lt;=$H104)*(DG$6-$F104+1),$J104/2,$M104,TRUE)-_xlfn.NORM.DIST(AND(DG$6&gt;=$F104,DG$6&lt;=$H104)*(DF$6-$F104+1),$J104/2,$M104,TRUE))/(1-2*_xlfn.NORM.DIST(0,$J104/2,$M104,TRUE))*$D104+($K104="Steady Growth")*(AND(DG$6&gt;=$F104,DG$6&lt;=$H104)*((DG$6-$F104+1)/($J104*($J104+1)/2)*$D104))+($K104="custom")*CustCF!DA104</f>
        <v>0</v>
      </c>
      <c r="DH104" s="95">
        <f>($K104="Bell Curve")*(_xlfn.NORM.DIST(AND(DH$6&gt;=$F104,DH$6&lt;=$H104)*(DH$6-$F104+1),$J104/2,$M104,TRUE)-_xlfn.NORM.DIST(AND(DH$6&gt;=$F104,DH$6&lt;=$H104)*(DG$6-$F104+1),$J104/2,$M104,TRUE))/(1-2*_xlfn.NORM.DIST(0,$J104/2,$M104,TRUE))*$D104+($K104="Steady Growth")*(AND(DH$6&gt;=$F104,DH$6&lt;=$H104)*((DH$6-$F104+1)/($J104*($J104+1)/2)*$D104))+($K104="custom")*CustCF!DB104</f>
        <v>0</v>
      </c>
      <c r="DI104" s="95">
        <f>($K104="Bell Curve")*(_xlfn.NORM.DIST(AND(DI$6&gt;=$F104,DI$6&lt;=$H104)*(DI$6-$F104+1),$J104/2,$M104,TRUE)-_xlfn.NORM.DIST(AND(DI$6&gt;=$F104,DI$6&lt;=$H104)*(DH$6-$F104+1),$J104/2,$M104,TRUE))/(1-2*_xlfn.NORM.DIST(0,$J104/2,$M104,TRUE))*$D104+($K104="Steady Growth")*(AND(DI$6&gt;=$F104,DI$6&lt;=$H104)*((DI$6-$F104+1)/($J104*($J104+1)/2)*$D104))+($K104="custom")*CustCF!DC104</f>
        <v>0</v>
      </c>
      <c r="DJ104" s="95">
        <f>($K104="Bell Curve")*(_xlfn.NORM.DIST(AND(DJ$6&gt;=$F104,DJ$6&lt;=$H104)*(DJ$6-$F104+1),$J104/2,$M104,TRUE)-_xlfn.NORM.DIST(AND(DJ$6&gt;=$F104,DJ$6&lt;=$H104)*(DI$6-$F104+1),$J104/2,$M104,TRUE))/(1-2*_xlfn.NORM.DIST(0,$J104/2,$M104,TRUE))*$D104+($K104="Steady Growth")*(AND(DJ$6&gt;=$F104,DJ$6&lt;=$H104)*((DJ$6-$F104+1)/($J104*($J104+1)/2)*$D104))+($K104="custom")*CustCF!DD104</f>
        <v>0</v>
      </c>
      <c r="DK104" s="95">
        <f>($K104="Bell Curve")*(_xlfn.NORM.DIST(AND(DK$6&gt;=$F104,DK$6&lt;=$H104)*(DK$6-$F104+1),$J104/2,$M104,TRUE)-_xlfn.NORM.DIST(AND(DK$6&gt;=$F104,DK$6&lt;=$H104)*(DJ$6-$F104+1),$J104/2,$M104,TRUE))/(1-2*_xlfn.NORM.DIST(0,$J104/2,$M104,TRUE))*$D104+($K104="Steady Growth")*(AND(DK$6&gt;=$F104,DK$6&lt;=$H104)*((DK$6-$F104+1)/($J104*($J104+1)/2)*$D104))+($K104="custom")*CustCF!DE104</f>
        <v>0</v>
      </c>
      <c r="DL104" s="95">
        <f>($K104="Bell Curve")*(_xlfn.NORM.DIST(AND(DL$6&gt;=$F104,DL$6&lt;=$H104)*(DL$6-$F104+1),$J104/2,$M104,TRUE)-_xlfn.NORM.DIST(AND(DL$6&gt;=$F104,DL$6&lt;=$H104)*(DK$6-$F104+1),$J104/2,$M104,TRUE))/(1-2*_xlfn.NORM.DIST(0,$J104/2,$M104,TRUE))*$D104+($K104="Steady Growth")*(AND(DL$6&gt;=$F104,DL$6&lt;=$H104)*((DL$6-$F104+1)/($J104*($J104+1)/2)*$D104))+($K104="custom")*CustCF!DF104</f>
        <v>0</v>
      </c>
      <c r="DM104" s="95">
        <f>($K104="Bell Curve")*(_xlfn.NORM.DIST(AND(DM$6&gt;=$F104,DM$6&lt;=$H104)*(DM$6-$F104+1),$J104/2,$M104,TRUE)-_xlfn.NORM.DIST(AND(DM$6&gt;=$F104,DM$6&lt;=$H104)*(DL$6-$F104+1),$J104/2,$M104,TRUE))/(1-2*_xlfn.NORM.DIST(0,$J104/2,$M104,TRUE))*$D104+($K104="Steady Growth")*(AND(DM$6&gt;=$F104,DM$6&lt;=$H104)*((DM$6-$F104+1)/($J104*($J104+1)/2)*$D104))+($K104="custom")*CustCF!DG104</f>
        <v>0</v>
      </c>
      <c r="DN104" s="95">
        <f>($K104="Bell Curve")*(_xlfn.NORM.DIST(AND(DN$6&gt;=$F104,DN$6&lt;=$H104)*(DN$6-$F104+1),$J104/2,$M104,TRUE)-_xlfn.NORM.DIST(AND(DN$6&gt;=$F104,DN$6&lt;=$H104)*(DM$6-$F104+1),$J104/2,$M104,TRUE))/(1-2*_xlfn.NORM.DIST(0,$J104/2,$M104,TRUE))*$D104+($K104="Steady Growth")*(AND(DN$6&gt;=$F104,DN$6&lt;=$H104)*((DN$6-$F104+1)/($J104*($J104+1)/2)*$D104))+($K104="custom")*CustCF!DH104</f>
        <v>0</v>
      </c>
      <c r="DO104" s="95">
        <f>($K104="Bell Curve")*(_xlfn.NORM.DIST(AND(DO$6&gt;=$F104,DO$6&lt;=$H104)*(DO$6-$F104+1),$J104/2,$M104,TRUE)-_xlfn.NORM.DIST(AND(DO$6&gt;=$F104,DO$6&lt;=$H104)*(DN$6-$F104+1),$J104/2,$M104,TRUE))/(1-2*_xlfn.NORM.DIST(0,$J104/2,$M104,TRUE))*$D104+($K104="Steady Growth")*(AND(DO$6&gt;=$F104,DO$6&lt;=$H104)*((DO$6-$F104+1)/($J104*($J104+1)/2)*$D104))+($K104="custom")*CustCF!DI104</f>
        <v>0</v>
      </c>
      <c r="DP104" s="95">
        <f>($K104="Bell Curve")*(_xlfn.NORM.DIST(AND(DP$6&gt;=$F104,DP$6&lt;=$H104)*(DP$6-$F104+1),$J104/2,$M104,TRUE)-_xlfn.NORM.DIST(AND(DP$6&gt;=$F104,DP$6&lt;=$H104)*(DO$6-$F104+1),$J104/2,$M104,TRUE))/(1-2*_xlfn.NORM.DIST(0,$J104/2,$M104,TRUE))*$D104+($K104="Steady Growth")*(AND(DP$6&gt;=$F104,DP$6&lt;=$H104)*((DP$6-$F104+1)/($J104*($J104+1)/2)*$D104))+($K104="custom")*CustCF!DJ104</f>
        <v>0</v>
      </c>
      <c r="DQ104" s="95">
        <f>($K104="Bell Curve")*(_xlfn.NORM.DIST(AND(DQ$6&gt;=$F104,DQ$6&lt;=$H104)*(DQ$6-$F104+1),$J104/2,$M104,TRUE)-_xlfn.NORM.DIST(AND(DQ$6&gt;=$F104,DQ$6&lt;=$H104)*(DP$6-$F104+1),$J104/2,$M104,TRUE))/(1-2*_xlfn.NORM.DIST(0,$J104/2,$M104,TRUE))*$D104+($K104="Steady Growth")*(AND(DQ$6&gt;=$F104,DQ$6&lt;=$H104)*((DQ$6-$F104+1)/($J104*($J104+1)/2)*$D104))+($K104="custom")*CustCF!DK104</f>
        <v>0</v>
      </c>
      <c r="DR104" s="95">
        <f>($K104="Bell Curve")*(_xlfn.NORM.DIST(AND(DR$6&gt;=$F104,DR$6&lt;=$H104)*(DR$6-$F104+1),$J104/2,$M104,TRUE)-_xlfn.NORM.DIST(AND(DR$6&gt;=$F104,DR$6&lt;=$H104)*(DQ$6-$F104+1),$J104/2,$M104,TRUE))/(1-2*_xlfn.NORM.DIST(0,$J104/2,$M104,TRUE))*$D104+($K104="Steady Growth")*(AND(DR$6&gt;=$F104,DR$6&lt;=$H104)*((DR$6-$F104+1)/($J104*($J104+1)/2)*$D104))+($K104="custom")*CustCF!DL104</f>
        <v>0</v>
      </c>
      <c r="DS104" s="95">
        <f>($K104="Bell Curve")*(_xlfn.NORM.DIST(AND(DS$6&gt;=$F104,DS$6&lt;=$H104)*(DS$6-$F104+1),$J104/2,$M104,TRUE)-_xlfn.NORM.DIST(AND(DS$6&gt;=$F104,DS$6&lt;=$H104)*(DR$6-$F104+1),$J104/2,$M104,TRUE))/(1-2*_xlfn.NORM.DIST(0,$J104/2,$M104,TRUE))*$D104+($K104="Steady Growth")*(AND(DS$6&gt;=$F104,DS$6&lt;=$H104)*((DS$6-$F104+1)/($J104*($J104+1)/2)*$D104))+($K104="custom")*CustCF!DM104</f>
        <v>0</v>
      </c>
      <c r="DT104" s="95">
        <f>($K104="Bell Curve")*(_xlfn.NORM.DIST(AND(DT$6&gt;=$F104,DT$6&lt;=$H104)*(DT$6-$F104+1),$J104/2,$M104,TRUE)-_xlfn.NORM.DIST(AND(DT$6&gt;=$F104,DT$6&lt;=$H104)*(DS$6-$F104+1),$J104/2,$M104,TRUE))/(1-2*_xlfn.NORM.DIST(0,$J104/2,$M104,TRUE))*$D104+($K104="Steady Growth")*(AND(DT$6&gt;=$F104,DT$6&lt;=$H104)*((DT$6-$F104+1)/($J104*($J104+1)/2)*$D104))+($K104="custom")*CustCF!DN104</f>
        <v>0</v>
      </c>
      <c r="DU104" s="95">
        <f>($K104="Bell Curve")*(_xlfn.NORM.DIST(AND(DU$6&gt;=$F104,DU$6&lt;=$H104)*(DU$6-$F104+1),$J104/2,$M104,TRUE)-_xlfn.NORM.DIST(AND(DU$6&gt;=$F104,DU$6&lt;=$H104)*(DT$6-$F104+1),$J104/2,$M104,TRUE))/(1-2*_xlfn.NORM.DIST(0,$J104/2,$M104,TRUE))*$D104+($K104="Steady Growth")*(AND(DU$6&gt;=$F104,DU$6&lt;=$H104)*((DU$6-$F104+1)/($J104*($J104+1)/2)*$D104))+($K104="custom")*CustCF!DO104</f>
        <v>0</v>
      </c>
      <c r="DV104" s="95">
        <f>($K104="Bell Curve")*(_xlfn.NORM.DIST(AND(DV$6&gt;=$F104,DV$6&lt;=$H104)*(DV$6-$F104+1),$J104/2,$M104,TRUE)-_xlfn.NORM.DIST(AND(DV$6&gt;=$F104,DV$6&lt;=$H104)*(DU$6-$F104+1),$J104/2,$M104,TRUE))/(1-2*_xlfn.NORM.DIST(0,$J104/2,$M104,TRUE))*$D104+($K104="Steady Growth")*(AND(DV$6&gt;=$F104,DV$6&lt;=$H104)*((DV$6-$F104+1)/($J104*($J104+1)/2)*$D104))+($K104="custom")*CustCF!DP104</f>
        <v>0</v>
      </c>
      <c r="DW104" s="95">
        <f>($K104="Bell Curve")*(_xlfn.NORM.DIST(AND(DW$6&gt;=$F104,DW$6&lt;=$H104)*(DW$6-$F104+1),$J104/2,$M104,TRUE)-_xlfn.NORM.DIST(AND(DW$6&gt;=$F104,DW$6&lt;=$H104)*(DV$6-$F104+1),$J104/2,$M104,TRUE))/(1-2*_xlfn.NORM.DIST(0,$J104/2,$M104,TRUE))*$D104+($K104="Steady Growth")*(AND(DW$6&gt;=$F104,DW$6&lt;=$H104)*((DW$6-$F104+1)/($J104*($J104+1)/2)*$D104))+($K104="custom")*CustCF!DQ104</f>
        <v>0</v>
      </c>
      <c r="DX104" s="95">
        <f>($K104="Bell Curve")*(_xlfn.NORM.DIST(AND(DX$6&gt;=$F104,DX$6&lt;=$H104)*(DX$6-$F104+1),$J104/2,$M104,TRUE)-_xlfn.NORM.DIST(AND(DX$6&gt;=$F104,DX$6&lt;=$H104)*(DW$6-$F104+1),$J104/2,$M104,TRUE))/(1-2*_xlfn.NORM.DIST(0,$J104/2,$M104,TRUE))*$D104+($K104="Steady Growth")*(AND(DX$6&gt;=$F104,DX$6&lt;=$H104)*((DX$6-$F104+1)/($J104*($J104+1)/2)*$D104))+($K104="custom")*CustCF!DR104</f>
        <v>0</v>
      </c>
      <c r="DY104" s="95">
        <f>($K104="Bell Curve")*(_xlfn.NORM.DIST(AND(DY$6&gt;=$F104,DY$6&lt;=$H104)*(DY$6-$F104+1),$J104/2,$M104,TRUE)-_xlfn.NORM.DIST(AND(DY$6&gt;=$F104,DY$6&lt;=$H104)*(DX$6-$F104+1),$J104/2,$M104,TRUE))/(1-2*_xlfn.NORM.DIST(0,$J104/2,$M104,TRUE))*$D104+($K104="Steady Growth")*(AND(DY$6&gt;=$F104,DY$6&lt;=$H104)*((DY$6-$F104+1)/($J104*($J104+1)/2)*$D104))+($K104="custom")*CustCF!DS104</f>
        <v>0</v>
      </c>
      <c r="DZ104" s="95">
        <f>($K104="Bell Curve")*(_xlfn.NORM.DIST(AND(DZ$6&gt;=$F104,DZ$6&lt;=$H104)*(DZ$6-$F104+1),$J104/2,$M104,TRUE)-_xlfn.NORM.DIST(AND(DZ$6&gt;=$F104,DZ$6&lt;=$H104)*(DY$6-$F104+1),$J104/2,$M104,TRUE))/(1-2*_xlfn.NORM.DIST(0,$J104/2,$M104,TRUE))*$D104+($K104="Steady Growth")*(AND(DZ$6&gt;=$F104,DZ$6&lt;=$H104)*((DZ$6-$F104+1)/($J104*($J104+1)/2)*$D104))+($K104="custom")*CustCF!DT104</f>
        <v>0</v>
      </c>
      <c r="EA104" s="95">
        <f>($K104="Bell Curve")*(_xlfn.NORM.DIST(AND(EA$6&gt;=$F104,EA$6&lt;=$H104)*(EA$6-$F104+1),$J104/2,$M104,TRUE)-_xlfn.NORM.DIST(AND(EA$6&gt;=$F104,EA$6&lt;=$H104)*(DZ$6-$F104+1),$J104/2,$M104,TRUE))/(1-2*_xlfn.NORM.DIST(0,$J104/2,$M104,TRUE))*$D104+($K104="Steady Growth")*(AND(EA$6&gt;=$F104,EA$6&lt;=$H104)*((EA$6-$F104+1)/($J104*($J104+1)/2)*$D104))+($K104="custom")*CustCF!DU104</f>
        <v>0</v>
      </c>
      <c r="EB104" s="95">
        <f>($K104="Bell Curve")*(_xlfn.NORM.DIST(AND(EB$6&gt;=$F104,EB$6&lt;=$H104)*(EB$6-$F104+1),$J104/2,$M104,TRUE)-_xlfn.NORM.DIST(AND(EB$6&gt;=$F104,EB$6&lt;=$H104)*(EA$6-$F104+1),$J104/2,$M104,TRUE))/(1-2*_xlfn.NORM.DIST(0,$J104/2,$M104,TRUE))*$D104+($K104="Steady Growth")*(AND(EB$6&gt;=$F104,EB$6&lt;=$H104)*((EB$6-$F104+1)/($J104*($J104+1)/2)*$D104))+($K104="custom")*CustCF!DV104</f>
        <v>0</v>
      </c>
      <c r="EC104" s="95">
        <f>($K104="Bell Curve")*(_xlfn.NORM.DIST(AND(EC$6&gt;=$F104,EC$6&lt;=$H104)*(EC$6-$F104+1),$J104/2,$M104,TRUE)-_xlfn.NORM.DIST(AND(EC$6&gt;=$F104,EC$6&lt;=$H104)*(EB$6-$F104+1),$J104/2,$M104,TRUE))/(1-2*_xlfn.NORM.DIST(0,$J104/2,$M104,TRUE))*$D104+($K104="Steady Growth")*(AND(EC$6&gt;=$F104,EC$6&lt;=$H104)*((EC$6-$F104+1)/($J104*($J104+1)/2)*$D104))+($K104="custom")*CustCF!DW104</f>
        <v>0</v>
      </c>
      <c r="ED104" s="95">
        <f>($K104="Bell Curve")*(_xlfn.NORM.DIST(AND(ED$6&gt;=$F104,ED$6&lt;=$H104)*(ED$6-$F104+1),$J104/2,$M104,TRUE)-_xlfn.NORM.DIST(AND(ED$6&gt;=$F104,ED$6&lt;=$H104)*(EC$6-$F104+1),$J104/2,$M104,TRUE))/(1-2*_xlfn.NORM.DIST(0,$J104/2,$M104,TRUE))*$D104+($K104="Steady Growth")*(AND(ED$6&gt;=$F104,ED$6&lt;=$H104)*((ED$6-$F104+1)/($J104*($J104+1)/2)*$D104))+($K104="custom")*CustCF!DX104</f>
        <v>0</v>
      </c>
      <c r="EE104" s="95">
        <f>($K104="Bell Curve")*(_xlfn.NORM.DIST(AND(EE$6&gt;=$F104,EE$6&lt;=$H104)*(EE$6-$F104+1),$J104/2,$M104,TRUE)-_xlfn.NORM.DIST(AND(EE$6&gt;=$F104,EE$6&lt;=$H104)*(ED$6-$F104+1),$J104/2,$M104,TRUE))/(1-2*_xlfn.NORM.DIST(0,$J104/2,$M104,TRUE))*$D104+($K104="Steady Growth")*(AND(EE$6&gt;=$F104,EE$6&lt;=$H104)*((EE$6-$F104+1)/($J104*($J104+1)/2)*$D104))+($K104="custom")*CustCF!DY104</f>
        <v>0</v>
      </c>
      <c r="EF104" s="95">
        <f>($K104="Bell Curve")*(_xlfn.NORM.DIST(AND(EF$6&gt;=$F104,EF$6&lt;=$H104)*(EF$6-$F104+1),$J104/2,$M104,TRUE)-_xlfn.NORM.DIST(AND(EF$6&gt;=$F104,EF$6&lt;=$H104)*(EE$6-$F104+1),$J104/2,$M104,TRUE))/(1-2*_xlfn.NORM.DIST(0,$J104/2,$M104,TRUE))*$D104+($K104="Steady Growth")*(AND(EF$6&gt;=$F104,EF$6&lt;=$H104)*((EF$6-$F104+1)/($J104*($J104+1)/2)*$D104))+($K104="custom")*CustCF!DZ104</f>
        <v>0</v>
      </c>
      <c r="EG104" s="95">
        <f>($K104="Bell Curve")*(_xlfn.NORM.DIST(AND(EG$6&gt;=$F104,EG$6&lt;=$H104)*(EG$6-$F104+1),$J104/2,$M104,TRUE)-_xlfn.NORM.DIST(AND(EG$6&gt;=$F104,EG$6&lt;=$H104)*(EF$6-$F104+1),$J104/2,$M104,TRUE))/(1-2*_xlfn.NORM.DIST(0,$J104/2,$M104,TRUE))*$D104+($K104="Steady Growth")*(AND(EG$6&gt;=$F104,EG$6&lt;=$H104)*((EG$6-$F104+1)/($J104*($J104+1)/2)*$D104))+($K104="custom")*CustCF!EA104</f>
        <v>0</v>
      </c>
      <c r="EH104" s="95">
        <f>($K104="Bell Curve")*(_xlfn.NORM.DIST(AND(EH$6&gt;=$F104,EH$6&lt;=$H104)*(EH$6-$F104+1),$J104/2,$M104,TRUE)-_xlfn.NORM.DIST(AND(EH$6&gt;=$F104,EH$6&lt;=$H104)*(EG$6-$F104+1),$J104/2,$M104,TRUE))/(1-2*_xlfn.NORM.DIST(0,$J104/2,$M104,TRUE))*$D104+($K104="Steady Growth")*(AND(EH$6&gt;=$F104,EH$6&lt;=$H104)*((EH$6-$F104+1)/($J104*($J104+1)/2)*$D104))+($K104="custom")*CustCF!EB104</f>
        <v>0</v>
      </c>
      <c r="EI104" s="95">
        <f>($K104="Bell Curve")*(_xlfn.NORM.DIST(AND(EI$6&gt;=$F104,EI$6&lt;=$H104)*(EI$6-$F104+1),$J104/2,$M104,TRUE)-_xlfn.NORM.DIST(AND(EI$6&gt;=$F104,EI$6&lt;=$H104)*(EH$6-$F104+1),$J104/2,$M104,TRUE))/(1-2*_xlfn.NORM.DIST(0,$J104/2,$M104,TRUE))*$D104+($K104="Steady Growth")*(AND(EI$6&gt;=$F104,EI$6&lt;=$H104)*((EI$6-$F104+1)/($J104*($J104+1)/2)*$D104))+($K104="custom")*CustCF!EC104</f>
        <v>0</v>
      </c>
      <c r="EJ104" s="95">
        <f>($K104="Bell Curve")*(_xlfn.NORM.DIST(AND(EJ$6&gt;=$F104,EJ$6&lt;=$H104)*(EJ$6-$F104+1),$J104/2,$M104,TRUE)-_xlfn.NORM.DIST(AND(EJ$6&gt;=$F104,EJ$6&lt;=$H104)*(EI$6-$F104+1),$J104/2,$M104,TRUE))/(1-2*_xlfn.NORM.DIST(0,$J104/2,$M104,TRUE))*$D104+($K104="Steady Growth")*(AND(EJ$6&gt;=$F104,EJ$6&lt;=$H104)*((EJ$6-$F104+1)/($J104*($J104+1)/2)*$D104))+($K104="custom")*CustCF!ED104</f>
        <v>0</v>
      </c>
      <c r="EK104" s="95">
        <f>($K104="Bell Curve")*(_xlfn.NORM.DIST(AND(EK$6&gt;=$F104,EK$6&lt;=$H104)*(EK$6-$F104+1),$J104/2,$M104,TRUE)-_xlfn.NORM.DIST(AND(EK$6&gt;=$F104,EK$6&lt;=$H104)*(EJ$6-$F104+1),$J104/2,$M104,TRUE))/(1-2*_xlfn.NORM.DIST(0,$J104/2,$M104,TRUE))*$D104+($K104="Steady Growth")*(AND(EK$6&gt;=$F104,EK$6&lt;=$H104)*((EK$6-$F104+1)/($J104*($J104+1)/2)*$D104))+($K104="custom")*CustCF!EE104</f>
        <v>0</v>
      </c>
      <c r="EL104" s="95">
        <f>($K104="Bell Curve")*(_xlfn.NORM.DIST(AND(EL$6&gt;=$F104,EL$6&lt;=$H104)*(EL$6-$F104+1),$J104/2,$M104,TRUE)-_xlfn.NORM.DIST(AND(EL$6&gt;=$F104,EL$6&lt;=$H104)*(EK$6-$F104+1),$J104/2,$M104,TRUE))/(1-2*_xlfn.NORM.DIST(0,$J104/2,$M104,TRUE))*$D104+($K104="Steady Growth")*(AND(EL$6&gt;=$F104,EL$6&lt;=$H104)*((EL$6-$F104+1)/($J104*($J104+1)/2)*$D104))+($K104="custom")*CustCF!EF104</f>
        <v>0</v>
      </c>
      <c r="EM104" s="95">
        <f>($K104="Bell Curve")*(_xlfn.NORM.DIST(AND(EM$6&gt;=$F104,EM$6&lt;=$H104)*(EM$6-$F104+1),$J104/2,$M104,TRUE)-_xlfn.NORM.DIST(AND(EM$6&gt;=$F104,EM$6&lt;=$H104)*(EL$6-$F104+1),$J104/2,$M104,TRUE))/(1-2*_xlfn.NORM.DIST(0,$J104/2,$M104,TRUE))*$D104+($K104="Steady Growth")*(AND(EM$6&gt;=$F104,EM$6&lt;=$H104)*((EM$6-$F104+1)/($J104*($J104+1)/2)*$D104))+($K104="custom")*CustCF!EG104</f>
        <v>0</v>
      </c>
      <c r="EN104" s="95">
        <f>($K104="Bell Curve")*(_xlfn.NORM.DIST(AND(EN$6&gt;=$F104,EN$6&lt;=$H104)*(EN$6-$F104+1),$J104/2,$M104,TRUE)-_xlfn.NORM.DIST(AND(EN$6&gt;=$F104,EN$6&lt;=$H104)*(EM$6-$F104+1),$J104/2,$M104,TRUE))/(1-2*_xlfn.NORM.DIST(0,$J104/2,$M104,TRUE))*$D104+($K104="Steady Growth")*(AND(EN$6&gt;=$F104,EN$6&lt;=$H104)*((EN$6-$F104+1)/($J104*($J104+1)/2)*$D104))+($K104="custom")*CustCF!EH104</f>
        <v>0</v>
      </c>
      <c r="EO104" s="95">
        <f>($K104="Bell Curve")*(_xlfn.NORM.DIST(AND(EO$6&gt;=$F104,EO$6&lt;=$H104)*(EO$6-$F104+1),$J104/2,$M104,TRUE)-_xlfn.NORM.DIST(AND(EO$6&gt;=$F104,EO$6&lt;=$H104)*(EN$6-$F104+1),$J104/2,$M104,TRUE))/(1-2*_xlfn.NORM.DIST(0,$J104/2,$M104,TRUE))*$D104+($K104="Steady Growth")*(AND(EO$6&gt;=$F104,EO$6&lt;=$H104)*((EO$6-$F104+1)/($J104*($J104+1)/2)*$D104))+($K104="custom")*CustCF!EI104</f>
        <v>0</v>
      </c>
      <c r="EP104" s="95">
        <f>($K104="Bell Curve")*(_xlfn.NORM.DIST(AND(EP$6&gt;=$F104,EP$6&lt;=$H104)*(EP$6-$F104+1),$J104/2,$M104,TRUE)-_xlfn.NORM.DIST(AND(EP$6&gt;=$F104,EP$6&lt;=$H104)*(EO$6-$F104+1),$J104/2,$M104,TRUE))/(1-2*_xlfn.NORM.DIST(0,$J104/2,$M104,TRUE))*$D104+($K104="Steady Growth")*(AND(EP$6&gt;=$F104,EP$6&lt;=$H104)*((EP$6-$F104+1)/($J104*($J104+1)/2)*$D104))+($K104="custom")*CustCF!EJ104</f>
        <v>0</v>
      </c>
      <c r="EQ104" s="95">
        <f>($K104="Bell Curve")*(_xlfn.NORM.DIST(AND(EQ$6&gt;=$F104,EQ$6&lt;=$H104)*(EQ$6-$F104+1),$J104/2,$M104,TRUE)-_xlfn.NORM.DIST(AND(EQ$6&gt;=$F104,EQ$6&lt;=$H104)*(EP$6-$F104+1),$J104/2,$M104,TRUE))/(1-2*_xlfn.NORM.DIST(0,$J104/2,$M104,TRUE))*$D104+($K104="Steady Growth")*(AND(EQ$6&gt;=$F104,EQ$6&lt;=$H104)*((EQ$6-$F104+1)/($J104*($J104+1)/2)*$D104))+($K104="custom")*CustCF!EK104</f>
        <v>0</v>
      </c>
      <c r="ER104" s="95">
        <f>($K104="Bell Curve")*(_xlfn.NORM.DIST(AND(ER$6&gt;=$F104,ER$6&lt;=$H104)*(ER$6-$F104+1),$J104/2,$M104,TRUE)-_xlfn.NORM.DIST(AND(ER$6&gt;=$F104,ER$6&lt;=$H104)*(EQ$6-$F104+1),$J104/2,$M104,TRUE))/(1-2*_xlfn.NORM.DIST(0,$J104/2,$M104,TRUE))*$D104+($K104="Steady Growth")*(AND(ER$6&gt;=$F104,ER$6&lt;=$H104)*((ER$6-$F104+1)/($J104*($J104+1)/2)*$D104))+($K104="custom")*CustCF!EL104</f>
        <v>0</v>
      </c>
      <c r="ES104" s="95">
        <f>($K104="Bell Curve")*(_xlfn.NORM.DIST(AND(ES$6&gt;=$F104,ES$6&lt;=$H104)*(ES$6-$F104+1),$J104/2,$M104,TRUE)-_xlfn.NORM.DIST(AND(ES$6&gt;=$F104,ES$6&lt;=$H104)*(ER$6-$F104+1),$J104/2,$M104,TRUE))/(1-2*_xlfn.NORM.DIST(0,$J104/2,$M104,TRUE))*$D104+($K104="Steady Growth")*(AND(ES$6&gt;=$F104,ES$6&lt;=$H104)*((ES$6-$F104+1)/($J104*($J104+1)/2)*$D104))+($K104="custom")*CustCF!EM104</f>
        <v>0</v>
      </c>
      <c r="ET104" s="95">
        <f>($K104="Bell Curve")*(_xlfn.NORM.DIST(AND(ET$6&gt;=$F104,ET$6&lt;=$H104)*(ET$6-$F104+1),$J104/2,$M104,TRUE)-_xlfn.NORM.DIST(AND(ET$6&gt;=$F104,ET$6&lt;=$H104)*(ES$6-$F104+1),$J104/2,$M104,TRUE))/(1-2*_xlfn.NORM.DIST(0,$J104/2,$M104,TRUE))*$D104+($K104="Steady Growth")*(AND(ET$6&gt;=$F104,ET$6&lt;=$H104)*((ET$6-$F104+1)/($J104*($J104+1)/2)*$D104))+($K104="custom")*CustCF!EN104</f>
        <v>0</v>
      </c>
      <c r="EU104" s="95">
        <f>($K104="Bell Curve")*(_xlfn.NORM.DIST(AND(EU$6&gt;=$F104,EU$6&lt;=$H104)*(EU$6-$F104+1),$J104/2,$M104,TRUE)-_xlfn.NORM.DIST(AND(EU$6&gt;=$F104,EU$6&lt;=$H104)*(ET$6-$F104+1),$J104/2,$M104,TRUE))/(1-2*_xlfn.NORM.DIST(0,$J104/2,$M104,TRUE))*$D104+($K104="Steady Growth")*(AND(EU$6&gt;=$F104,EU$6&lt;=$H104)*((EU$6-$F104+1)/($J104*($J104+1)/2)*$D104))+($K104="custom")*CustCF!EO104</f>
        <v>0</v>
      </c>
      <c r="EV104" s="95">
        <f>($K104="Bell Curve")*(_xlfn.NORM.DIST(AND(EV$6&gt;=$F104,EV$6&lt;=$H104)*(EV$6-$F104+1),$J104/2,$M104,TRUE)-_xlfn.NORM.DIST(AND(EV$6&gt;=$F104,EV$6&lt;=$H104)*(EU$6-$F104+1),$J104/2,$M104,TRUE))/(1-2*_xlfn.NORM.DIST(0,$J104/2,$M104,TRUE))*$D104+($K104="Steady Growth")*(AND(EV$6&gt;=$F104,EV$6&lt;=$H104)*((EV$6-$F104+1)/($J104*($J104+1)/2)*$D104))+($K104="custom")*CustCF!EP104</f>
        <v>0</v>
      </c>
      <c r="EW104" s="95">
        <f>($K104="Bell Curve")*(_xlfn.NORM.DIST(AND(EW$6&gt;=$F104,EW$6&lt;=$H104)*(EW$6-$F104+1),$J104/2,$M104,TRUE)-_xlfn.NORM.DIST(AND(EW$6&gt;=$F104,EW$6&lt;=$H104)*(EV$6-$F104+1),$J104/2,$M104,TRUE))/(1-2*_xlfn.NORM.DIST(0,$J104/2,$M104,TRUE))*$D104+($K104="Steady Growth")*(AND(EW$6&gt;=$F104,EW$6&lt;=$H104)*((EW$6-$F104+1)/($J104*($J104+1)/2)*$D104))+($K104="custom")*CustCF!EQ104</f>
        <v>0</v>
      </c>
      <c r="EX104" s="95">
        <f>($K104="Bell Curve")*(_xlfn.NORM.DIST(AND(EX$6&gt;=$F104,EX$6&lt;=$H104)*(EX$6-$F104+1),$J104/2,$M104,TRUE)-_xlfn.NORM.DIST(AND(EX$6&gt;=$F104,EX$6&lt;=$H104)*(EW$6-$F104+1),$J104/2,$M104,TRUE))/(1-2*_xlfn.NORM.DIST(0,$J104/2,$M104,TRUE))*$D104+($K104="Steady Growth")*(AND(EX$6&gt;=$F104,EX$6&lt;=$H104)*((EX$6-$F104+1)/($J104*($J104+1)/2)*$D104))+($K104="custom")*CustCF!ER104</f>
        <v>0</v>
      </c>
      <c r="EY104" s="95">
        <f>($K104="Bell Curve")*(_xlfn.NORM.DIST(AND(EY$6&gt;=$F104,EY$6&lt;=$H104)*(EY$6-$F104+1),$J104/2,$M104,TRUE)-_xlfn.NORM.DIST(AND(EY$6&gt;=$F104,EY$6&lt;=$H104)*(EX$6-$F104+1),$J104/2,$M104,TRUE))/(1-2*_xlfn.NORM.DIST(0,$J104/2,$M104,TRUE))*$D104+($K104="Steady Growth")*(AND(EY$6&gt;=$F104,EY$6&lt;=$H104)*((EY$6-$F104+1)/($J104*($J104+1)/2)*$D104))+($K104="custom")*CustCF!ES104</f>
        <v>0</v>
      </c>
      <c r="EZ104" s="95">
        <f>($K104="Bell Curve")*(_xlfn.NORM.DIST(AND(EZ$6&gt;=$F104,EZ$6&lt;=$H104)*(EZ$6-$F104+1),$J104/2,$M104,TRUE)-_xlfn.NORM.DIST(AND(EZ$6&gt;=$F104,EZ$6&lt;=$H104)*(EY$6-$F104+1),$J104/2,$M104,TRUE))/(1-2*_xlfn.NORM.DIST(0,$J104/2,$M104,TRUE))*$D104+($K104="Steady Growth")*(AND(EZ$6&gt;=$F104,EZ$6&lt;=$H104)*((EZ$6-$F104+1)/($J104*($J104+1)/2)*$D104))+($K104="custom")*CustCF!ET104</f>
        <v>0</v>
      </c>
      <c r="FA104" s="95">
        <f>($K104="Bell Curve")*(_xlfn.NORM.DIST(AND(FA$6&gt;=$F104,FA$6&lt;=$H104)*(FA$6-$F104+1),$J104/2,$M104,TRUE)-_xlfn.NORM.DIST(AND(FA$6&gt;=$F104,FA$6&lt;=$H104)*(EZ$6-$F104+1),$J104/2,$M104,TRUE))/(1-2*_xlfn.NORM.DIST(0,$J104/2,$M104,TRUE))*$D104+($K104="Steady Growth")*(AND(FA$6&gt;=$F104,FA$6&lt;=$H104)*((FA$6-$F104+1)/($J104*($J104+1)/2)*$D104))+($K104="custom")*CustCF!EU104</f>
        <v>0</v>
      </c>
      <c r="FB104" s="95">
        <f>($K104="Bell Curve")*(_xlfn.NORM.DIST(AND(FB$6&gt;=$F104,FB$6&lt;=$H104)*(FB$6-$F104+1),$J104/2,$M104,TRUE)-_xlfn.NORM.DIST(AND(FB$6&gt;=$F104,FB$6&lt;=$H104)*(FA$6-$F104+1),$J104/2,$M104,TRUE))/(1-2*_xlfn.NORM.DIST(0,$J104/2,$M104,TRUE))*$D104+($K104="Steady Growth")*(AND(FB$6&gt;=$F104,FB$6&lt;=$H104)*((FB$6-$F104+1)/($J104*($J104+1)/2)*$D104))+($K104="custom")*CustCF!EV104</f>
        <v>0</v>
      </c>
      <c r="FC104" s="95">
        <f>($K104="Bell Curve")*(_xlfn.NORM.DIST(AND(FC$6&gt;=$F104,FC$6&lt;=$H104)*(FC$6-$F104+1),$J104/2,$M104,TRUE)-_xlfn.NORM.DIST(AND(FC$6&gt;=$F104,FC$6&lt;=$H104)*(FB$6-$F104+1),$J104/2,$M104,TRUE))/(1-2*_xlfn.NORM.DIST(0,$J104/2,$M104,TRUE))*$D104+($K104="Steady Growth")*(AND(FC$6&gt;=$F104,FC$6&lt;=$H104)*((FC$6-$F104+1)/($J104*($J104+1)/2)*$D104))+($K104="custom")*CustCF!EW104</f>
        <v>0</v>
      </c>
      <c r="FD104" s="95">
        <f>($K104="Bell Curve")*(_xlfn.NORM.DIST(AND(FD$6&gt;=$F104,FD$6&lt;=$H104)*(FD$6-$F104+1),$J104/2,$M104,TRUE)-_xlfn.NORM.DIST(AND(FD$6&gt;=$F104,FD$6&lt;=$H104)*(FC$6-$F104+1),$J104/2,$M104,TRUE))/(1-2*_xlfn.NORM.DIST(0,$J104/2,$M104,TRUE))*$D104+($K104="Steady Growth")*(AND(FD$6&gt;=$F104,FD$6&lt;=$H104)*((FD$6-$F104+1)/($J104*($J104+1)/2)*$D104))+($K104="custom")*CustCF!EX104</f>
        <v>0</v>
      </c>
      <c r="FE104" s="95">
        <f>($K104="Bell Curve")*(_xlfn.NORM.DIST(AND(FE$6&gt;=$F104,FE$6&lt;=$H104)*(FE$6-$F104+1),$J104/2,$M104,TRUE)-_xlfn.NORM.DIST(AND(FE$6&gt;=$F104,FE$6&lt;=$H104)*(FD$6-$F104+1),$J104/2,$M104,TRUE))/(1-2*_xlfn.NORM.DIST(0,$J104/2,$M104,TRUE))*$D104+($K104="Steady Growth")*(AND(FE$6&gt;=$F104,FE$6&lt;=$H104)*((FE$6-$F104+1)/($J104*($J104+1)/2)*$D104))+($K104="custom")*CustCF!EY104</f>
        <v>0</v>
      </c>
      <c r="FF104" s="95">
        <f>($K104="Bell Curve")*(_xlfn.NORM.DIST(AND(FF$6&gt;=$F104,FF$6&lt;=$H104)*(FF$6-$F104+1),$J104/2,$M104,TRUE)-_xlfn.NORM.DIST(AND(FF$6&gt;=$F104,FF$6&lt;=$H104)*(FE$6-$F104+1),$J104/2,$M104,TRUE))/(1-2*_xlfn.NORM.DIST(0,$J104/2,$M104,TRUE))*$D104+($K104="Steady Growth")*(AND(FF$6&gt;=$F104,FF$6&lt;=$H104)*((FF$6-$F104+1)/($J104*($J104+1)/2)*$D104))+($K104="custom")*CustCF!EZ104</f>
        <v>0</v>
      </c>
      <c r="FG104" s="95">
        <f>($K104="Bell Curve")*(_xlfn.NORM.DIST(AND(FG$6&gt;=$F104,FG$6&lt;=$H104)*(FG$6-$F104+1),$J104/2,$M104,TRUE)-_xlfn.NORM.DIST(AND(FG$6&gt;=$F104,FG$6&lt;=$H104)*(FF$6-$F104+1),$J104/2,$M104,TRUE))/(1-2*_xlfn.NORM.DIST(0,$J104/2,$M104,TRUE))*$D104+($K104="Steady Growth")*(AND(FG$6&gt;=$F104,FG$6&lt;=$H104)*((FG$6-$F104+1)/($J104*($J104+1)/2)*$D104))+($K104="custom")*CustCF!FA104</f>
        <v>0</v>
      </c>
      <c r="FH104" s="95">
        <f>($K104="Bell Curve")*(_xlfn.NORM.DIST(AND(FH$6&gt;=$F104,FH$6&lt;=$H104)*(FH$6-$F104+1),$J104/2,$M104,TRUE)-_xlfn.NORM.DIST(AND(FH$6&gt;=$F104,FH$6&lt;=$H104)*(FG$6-$F104+1),$J104/2,$M104,TRUE))/(1-2*_xlfn.NORM.DIST(0,$J104/2,$M104,TRUE))*$D104+($K104="Steady Growth")*(AND(FH$6&gt;=$F104,FH$6&lt;=$H104)*((FH$6-$F104+1)/($J104*($J104+1)/2)*$D104))+($K104="custom")*CustCF!FB104</f>
        <v>0</v>
      </c>
      <c r="FI104" s="95">
        <f>($K104="Bell Curve")*(_xlfn.NORM.DIST(AND(FI$6&gt;=$F104,FI$6&lt;=$H104)*(FI$6-$F104+1),$J104/2,$M104,TRUE)-_xlfn.NORM.DIST(AND(FI$6&gt;=$F104,FI$6&lt;=$H104)*(FH$6-$F104+1),$J104/2,$M104,TRUE))/(1-2*_xlfn.NORM.DIST(0,$J104/2,$M104,TRUE))*$D104+($K104="Steady Growth")*(AND(FI$6&gt;=$F104,FI$6&lt;=$H104)*((FI$6-$F104+1)/($J104*($J104+1)/2)*$D104))+($K104="custom")*CustCF!FC104</f>
        <v>0</v>
      </c>
      <c r="FJ104" s="95">
        <f>($K104="Bell Curve")*(_xlfn.NORM.DIST(AND(FJ$6&gt;=$F104,FJ$6&lt;=$H104)*(FJ$6-$F104+1),$J104/2,$M104,TRUE)-_xlfn.NORM.DIST(AND(FJ$6&gt;=$F104,FJ$6&lt;=$H104)*(FI$6-$F104+1),$J104/2,$M104,TRUE))/(1-2*_xlfn.NORM.DIST(0,$J104/2,$M104,TRUE))*$D104+($K104="Steady Growth")*(AND(FJ$6&gt;=$F104,FJ$6&lt;=$H104)*((FJ$6-$F104+1)/($J104*($J104+1)/2)*$D104))+($K104="custom")*CustCF!FD104</f>
        <v>0</v>
      </c>
      <c r="FK104" s="95">
        <f>($K104="Bell Curve")*(_xlfn.NORM.DIST(AND(FK$6&gt;=$F104,FK$6&lt;=$H104)*(FK$6-$F104+1),$J104/2,$M104,TRUE)-_xlfn.NORM.DIST(AND(FK$6&gt;=$F104,FK$6&lt;=$H104)*(FJ$6-$F104+1),$J104/2,$M104,TRUE))/(1-2*_xlfn.NORM.DIST(0,$J104/2,$M104,TRUE))*$D104+($K104="Steady Growth")*(AND(FK$6&gt;=$F104,FK$6&lt;=$H104)*((FK$6-$F104+1)/($J104*($J104+1)/2)*$D104))+($K104="custom")*CustCF!FE104</f>
        <v>0</v>
      </c>
      <c r="FL104" s="95">
        <f>($K104="Bell Curve")*(_xlfn.NORM.DIST(AND(FL$6&gt;=$F104,FL$6&lt;=$H104)*(FL$6-$F104+1),$J104/2,$M104,TRUE)-_xlfn.NORM.DIST(AND(FL$6&gt;=$F104,FL$6&lt;=$H104)*(FK$6-$F104+1),$J104/2,$M104,TRUE))/(1-2*_xlfn.NORM.DIST(0,$J104/2,$M104,TRUE))*$D104+($K104="Steady Growth")*(AND(FL$6&gt;=$F104,FL$6&lt;=$H104)*((FL$6-$F104+1)/($J104*($J104+1)/2)*$D104))+($K104="custom")*CustCF!FF104</f>
        <v>0</v>
      </c>
      <c r="FM104" s="95">
        <f>($K104="Bell Curve")*(_xlfn.NORM.DIST(AND(FM$6&gt;=$F104,FM$6&lt;=$H104)*(FM$6-$F104+1),$J104/2,$M104,TRUE)-_xlfn.NORM.DIST(AND(FM$6&gt;=$F104,FM$6&lt;=$H104)*(FL$6-$F104+1),$J104/2,$M104,TRUE))/(1-2*_xlfn.NORM.DIST(0,$J104/2,$M104,TRUE))*$D104+($K104="Steady Growth")*(AND(FM$6&gt;=$F104,FM$6&lt;=$H104)*((FM$6-$F104+1)/($J104*($J104+1)/2)*$D104))+($K104="custom")*CustCF!FG104</f>
        <v>0</v>
      </c>
      <c r="FN104" s="95">
        <f>($K104="Bell Curve")*(_xlfn.NORM.DIST(AND(FN$6&gt;=$F104,FN$6&lt;=$H104)*(FN$6-$F104+1),$J104/2,$M104,TRUE)-_xlfn.NORM.DIST(AND(FN$6&gt;=$F104,FN$6&lt;=$H104)*(FM$6-$F104+1),$J104/2,$M104,TRUE))/(1-2*_xlfn.NORM.DIST(0,$J104/2,$M104,TRUE))*$D104+($K104="Steady Growth")*(AND(FN$6&gt;=$F104,FN$6&lt;=$H104)*((FN$6-$F104+1)/($J104*($J104+1)/2)*$D104))+($K104="custom")*CustCF!FH104</f>
        <v>0</v>
      </c>
      <c r="FO104" s="95">
        <f>($K104="Bell Curve")*(_xlfn.NORM.DIST(AND(FO$6&gt;=$F104,FO$6&lt;=$H104)*(FO$6-$F104+1),$J104/2,$M104,TRUE)-_xlfn.NORM.DIST(AND(FO$6&gt;=$F104,FO$6&lt;=$H104)*(FN$6-$F104+1),$J104/2,$M104,TRUE))/(1-2*_xlfn.NORM.DIST(0,$J104/2,$M104,TRUE))*$D104+($K104="Steady Growth")*(AND(FO$6&gt;=$F104,FO$6&lt;=$H104)*((FO$6-$F104+1)/($J104*($J104+1)/2)*$D104))+($K104="custom")*CustCF!FI104</f>
        <v>0</v>
      </c>
      <c r="FP104" s="95">
        <f>($K104="Bell Curve")*(_xlfn.NORM.DIST(AND(FP$6&gt;=$F104,FP$6&lt;=$H104)*(FP$6-$F104+1),$J104/2,$M104,TRUE)-_xlfn.NORM.DIST(AND(FP$6&gt;=$F104,FP$6&lt;=$H104)*(FO$6-$F104+1),$J104/2,$M104,TRUE))/(1-2*_xlfn.NORM.DIST(0,$J104/2,$M104,TRUE))*$D104+($K104="Steady Growth")*(AND(FP$6&gt;=$F104,FP$6&lt;=$H104)*((FP$6-$F104+1)/($J104*($J104+1)/2)*$D104))+($K104="custom")*CustCF!FJ104</f>
        <v>0</v>
      </c>
      <c r="FQ104" s="95">
        <f>($K104="Bell Curve")*(_xlfn.NORM.DIST(AND(FQ$6&gt;=$F104,FQ$6&lt;=$H104)*(FQ$6-$F104+1),$J104/2,$M104,TRUE)-_xlfn.NORM.DIST(AND(FQ$6&gt;=$F104,FQ$6&lt;=$H104)*(FP$6-$F104+1),$J104/2,$M104,TRUE))/(1-2*_xlfn.NORM.DIST(0,$J104/2,$M104,TRUE))*$D104+($K104="Steady Growth")*(AND(FQ$6&gt;=$F104,FQ$6&lt;=$H104)*((FQ$6-$F104+1)/($J104*($J104+1)/2)*$D104))+($K104="custom")*CustCF!FK104</f>
        <v>0</v>
      </c>
      <c r="FR104" s="95">
        <f>($K104="Bell Curve")*(_xlfn.NORM.DIST(AND(FR$6&gt;=$F104,FR$6&lt;=$H104)*(FR$6-$F104+1),$J104/2,$M104,TRUE)-_xlfn.NORM.DIST(AND(FR$6&gt;=$F104,FR$6&lt;=$H104)*(FQ$6-$F104+1),$J104/2,$M104,TRUE))/(1-2*_xlfn.NORM.DIST(0,$J104/2,$M104,TRUE))*$D104+($K104="Steady Growth")*(AND(FR$6&gt;=$F104,FR$6&lt;=$H104)*((FR$6-$F104+1)/($J104*($J104+1)/2)*$D104))+($K104="custom")*CustCF!FL104</f>
        <v>0</v>
      </c>
      <c r="FS104" s="95">
        <f>($K104="Bell Curve")*(_xlfn.NORM.DIST(AND(FS$6&gt;=$F104,FS$6&lt;=$H104)*(FS$6-$F104+1),$J104/2,$M104,TRUE)-_xlfn.NORM.DIST(AND(FS$6&gt;=$F104,FS$6&lt;=$H104)*(FR$6-$F104+1),$J104/2,$M104,TRUE))/(1-2*_xlfn.NORM.DIST(0,$J104/2,$M104,TRUE))*$D104+($K104="Steady Growth")*(AND(FS$6&gt;=$F104,FS$6&lt;=$H104)*((FS$6-$F104+1)/($J104*($J104+1)/2)*$D104))+($K104="custom")*CustCF!FM104</f>
        <v>0</v>
      </c>
      <c r="FT104" s="95">
        <f>($K104="Bell Curve")*(_xlfn.NORM.DIST(AND(FT$6&gt;=$F104,FT$6&lt;=$H104)*(FT$6-$F104+1),$J104/2,$M104,TRUE)-_xlfn.NORM.DIST(AND(FT$6&gt;=$F104,FT$6&lt;=$H104)*(FS$6-$F104+1),$J104/2,$M104,TRUE))/(1-2*_xlfn.NORM.DIST(0,$J104/2,$M104,TRUE))*$D104+($K104="Steady Growth")*(AND(FT$6&gt;=$F104,FT$6&lt;=$H104)*((FT$6-$F104+1)/($J104*($J104+1)/2)*$D104))+($K104="custom")*CustCF!FN104</f>
        <v>0</v>
      </c>
      <c r="FU104" s="95">
        <f>($K104="Bell Curve")*(_xlfn.NORM.DIST(AND(FU$6&gt;=$F104,FU$6&lt;=$H104)*(FU$6-$F104+1),$J104/2,$M104,TRUE)-_xlfn.NORM.DIST(AND(FU$6&gt;=$F104,FU$6&lt;=$H104)*(FT$6-$F104+1),$J104/2,$M104,TRUE))/(1-2*_xlfn.NORM.DIST(0,$J104/2,$M104,TRUE))*$D104+($K104="Steady Growth")*(AND(FU$6&gt;=$F104,FU$6&lt;=$H104)*((FU$6-$F104+1)/($J104*($J104+1)/2)*$D104))+($K104="custom")*CustCF!FO104</f>
        <v>0</v>
      </c>
      <c r="FV104" s="95">
        <f>($K104="Bell Curve")*(_xlfn.NORM.DIST(AND(FV$6&gt;=$F104,FV$6&lt;=$H104)*(FV$6-$F104+1),$J104/2,$M104,TRUE)-_xlfn.NORM.DIST(AND(FV$6&gt;=$F104,FV$6&lt;=$H104)*(FU$6-$F104+1),$J104/2,$M104,TRUE))/(1-2*_xlfn.NORM.DIST(0,$J104/2,$M104,TRUE))*$D104+($K104="Steady Growth")*(AND(FV$6&gt;=$F104,FV$6&lt;=$H104)*((FV$6-$F104+1)/($J104*($J104+1)/2)*$D104))+($K104="custom")*CustCF!FP104</f>
        <v>0</v>
      </c>
      <c r="FW104" s="95">
        <f>($K104="Bell Curve")*(_xlfn.NORM.DIST(AND(FW$6&gt;=$F104,FW$6&lt;=$H104)*(FW$6-$F104+1),$J104/2,$M104,TRUE)-_xlfn.NORM.DIST(AND(FW$6&gt;=$F104,FW$6&lt;=$H104)*(FV$6-$F104+1),$J104/2,$M104,TRUE))/(1-2*_xlfn.NORM.DIST(0,$J104/2,$M104,TRUE))*$D104+($K104="Steady Growth")*(AND(FW$6&gt;=$F104,FW$6&lt;=$H104)*((FW$6-$F104+1)/($J104*($J104+1)/2)*$D104))+($K104="custom")*CustCF!FQ104</f>
        <v>0</v>
      </c>
      <c r="FX104" s="95">
        <f>($K104="Bell Curve")*(_xlfn.NORM.DIST(AND(FX$6&gt;=$F104,FX$6&lt;=$H104)*(FX$6-$F104+1),$J104/2,$M104,TRUE)-_xlfn.NORM.DIST(AND(FX$6&gt;=$F104,FX$6&lt;=$H104)*(FW$6-$F104+1),$J104/2,$M104,TRUE))/(1-2*_xlfn.NORM.DIST(0,$J104/2,$M104,TRUE))*$D104+($K104="Steady Growth")*(AND(FX$6&gt;=$F104,FX$6&lt;=$H104)*((FX$6-$F104+1)/($J104*($J104+1)/2)*$D104))+($K104="custom")*CustCF!FR104</f>
        <v>0</v>
      </c>
      <c r="FY104" s="95">
        <f>($K104="Bell Curve")*(_xlfn.NORM.DIST(AND(FY$6&gt;=$F104,FY$6&lt;=$H104)*(FY$6-$F104+1),$J104/2,$M104,TRUE)-_xlfn.NORM.DIST(AND(FY$6&gt;=$F104,FY$6&lt;=$H104)*(FX$6-$F104+1),$J104/2,$M104,TRUE))/(1-2*_xlfn.NORM.DIST(0,$J104/2,$M104,TRUE))*$D104+($K104="Steady Growth")*(AND(FY$6&gt;=$F104,FY$6&lt;=$H104)*((FY$6-$F104+1)/($J104*($J104+1)/2)*$D104))+($K104="custom")*CustCF!FS104</f>
        <v>0</v>
      </c>
      <c r="FZ104" s="95">
        <f>($K104="Bell Curve")*(_xlfn.NORM.DIST(AND(FZ$6&gt;=$F104,FZ$6&lt;=$H104)*(FZ$6-$F104+1),$J104/2,$M104,TRUE)-_xlfn.NORM.DIST(AND(FZ$6&gt;=$F104,FZ$6&lt;=$H104)*(FY$6-$F104+1),$J104/2,$M104,TRUE))/(1-2*_xlfn.NORM.DIST(0,$J104/2,$M104,TRUE))*$D104+($K104="Steady Growth")*(AND(FZ$6&gt;=$F104,FZ$6&lt;=$H104)*((FZ$6-$F104+1)/($J104*($J104+1)/2)*$D104))+($K104="custom")*CustCF!FT104</f>
        <v>0</v>
      </c>
      <c r="GA104" s="95">
        <f>($K104="Bell Curve")*(_xlfn.NORM.DIST(AND(GA$6&gt;=$F104,GA$6&lt;=$H104)*(GA$6-$F104+1),$J104/2,$M104,TRUE)-_xlfn.NORM.DIST(AND(GA$6&gt;=$F104,GA$6&lt;=$H104)*(FZ$6-$F104+1),$J104/2,$M104,TRUE))/(1-2*_xlfn.NORM.DIST(0,$J104/2,$M104,TRUE))*$D104+($K104="Steady Growth")*(AND(GA$6&gt;=$F104,GA$6&lt;=$H104)*((GA$6-$F104+1)/($J104*($J104+1)/2)*$D104))+($K104="custom")*CustCF!FU104</f>
        <v>0</v>
      </c>
      <c r="GB104" s="95">
        <f>($K104="Bell Curve")*(_xlfn.NORM.DIST(AND(GB$6&gt;=$F104,GB$6&lt;=$H104)*(GB$6-$F104+1),$J104/2,$M104,TRUE)-_xlfn.NORM.DIST(AND(GB$6&gt;=$F104,GB$6&lt;=$H104)*(GA$6-$F104+1),$J104/2,$M104,TRUE))/(1-2*_xlfn.NORM.DIST(0,$J104/2,$M104,TRUE))*$D104+($K104="Steady Growth")*(AND(GB$6&gt;=$F104,GB$6&lt;=$H104)*((GB$6-$F104+1)/($J104*($J104+1)/2)*$D104))+($K104="custom")*CustCF!FV104</f>
        <v>0</v>
      </c>
      <c r="GC104" s="95">
        <f>($K104="Bell Curve")*(_xlfn.NORM.DIST(AND(GC$6&gt;=$F104,GC$6&lt;=$H104)*(GC$6-$F104+1),$J104/2,$M104,TRUE)-_xlfn.NORM.DIST(AND(GC$6&gt;=$F104,GC$6&lt;=$H104)*(GB$6-$F104+1),$J104/2,$M104,TRUE))/(1-2*_xlfn.NORM.DIST(0,$J104/2,$M104,TRUE))*$D104+($K104="Steady Growth")*(AND(GC$6&gt;=$F104,GC$6&lt;=$H104)*((GC$6-$F104+1)/($J104*($J104+1)/2)*$D104))+($K104="custom")*CustCF!FW104</f>
        <v>0</v>
      </c>
      <c r="GD104" s="95">
        <f>($K104="Bell Curve")*(_xlfn.NORM.DIST(AND(GD$6&gt;=$F104,GD$6&lt;=$H104)*(GD$6-$F104+1),$J104/2,$M104,TRUE)-_xlfn.NORM.DIST(AND(GD$6&gt;=$F104,GD$6&lt;=$H104)*(GC$6-$F104+1),$J104/2,$M104,TRUE))/(1-2*_xlfn.NORM.DIST(0,$J104/2,$M104,TRUE))*$D104+($K104="Steady Growth")*(AND(GD$6&gt;=$F104,GD$6&lt;=$H104)*((GD$6-$F104+1)/($J104*($J104+1)/2)*$D104))+($K104="custom")*CustCF!FX104</f>
        <v>0</v>
      </c>
      <c r="GE104" s="95">
        <f>($K104="Bell Curve")*(_xlfn.NORM.DIST(AND(GE$6&gt;=$F104,GE$6&lt;=$H104)*(GE$6-$F104+1),$J104/2,$M104,TRUE)-_xlfn.NORM.DIST(AND(GE$6&gt;=$F104,GE$6&lt;=$H104)*(GD$6-$F104+1),$J104/2,$M104,TRUE))/(1-2*_xlfn.NORM.DIST(0,$J104/2,$M104,TRUE))*$D104+($K104="Steady Growth")*(AND(GE$6&gt;=$F104,GE$6&lt;=$H104)*((GE$6-$F104+1)/($J104*($J104+1)/2)*$D104))+($K104="custom")*CustCF!FY104</f>
        <v>0</v>
      </c>
      <c r="GF104" s="95">
        <f>($K104="Bell Curve")*(_xlfn.NORM.DIST(AND(GF$6&gt;=$F104,GF$6&lt;=$H104)*(GF$6-$F104+1),$J104/2,$M104,TRUE)-_xlfn.NORM.DIST(AND(GF$6&gt;=$F104,GF$6&lt;=$H104)*(GE$6-$F104+1),$J104/2,$M104,TRUE))/(1-2*_xlfn.NORM.DIST(0,$J104/2,$M104,TRUE))*$D104+($K104="Steady Growth")*(AND(GF$6&gt;=$F104,GF$6&lt;=$H104)*((GF$6-$F104+1)/($J104*($J104+1)/2)*$D104))+($K104="custom")*CustCF!FZ104</f>
        <v>0</v>
      </c>
      <c r="GG104" s="95">
        <f>($K104="Bell Curve")*(_xlfn.NORM.DIST(AND(GG$6&gt;=$F104,GG$6&lt;=$H104)*(GG$6-$F104+1),$J104/2,$M104,TRUE)-_xlfn.NORM.DIST(AND(GG$6&gt;=$F104,GG$6&lt;=$H104)*(GF$6-$F104+1),$J104/2,$M104,TRUE))/(1-2*_xlfn.NORM.DIST(0,$J104/2,$M104,TRUE))*$D104+($K104="Steady Growth")*(AND(GG$6&gt;=$F104,GG$6&lt;=$H104)*((GG$6-$F104+1)/($J104*($J104+1)/2)*$D104))+($K104="custom")*CustCF!GA104</f>
        <v>0</v>
      </c>
      <c r="GH104" s="95">
        <f>($K104="Bell Curve")*(_xlfn.NORM.DIST(AND(GH$6&gt;=$F104,GH$6&lt;=$H104)*(GH$6-$F104+1),$J104/2,$M104,TRUE)-_xlfn.NORM.DIST(AND(GH$6&gt;=$F104,GH$6&lt;=$H104)*(GG$6-$F104+1),$J104/2,$M104,TRUE))/(1-2*_xlfn.NORM.DIST(0,$J104/2,$M104,TRUE))*$D104+($K104="Steady Growth")*(AND(GH$6&gt;=$F104,GH$6&lt;=$H104)*((GH$6-$F104+1)/($J104*($J104+1)/2)*$D104))+($K104="custom")*CustCF!GB104</f>
        <v>0</v>
      </c>
      <c r="GI104" s="95">
        <f>($K104="Bell Curve")*(_xlfn.NORM.DIST(AND(GI$6&gt;=$F104,GI$6&lt;=$H104)*(GI$6-$F104+1),$J104/2,$M104,TRUE)-_xlfn.NORM.DIST(AND(GI$6&gt;=$F104,GI$6&lt;=$H104)*(GH$6-$F104+1),$J104/2,$M104,TRUE))/(1-2*_xlfn.NORM.DIST(0,$J104/2,$M104,TRUE))*$D104+($K104="Steady Growth")*(AND(GI$6&gt;=$F104,GI$6&lt;=$H104)*((GI$6-$F104+1)/($J104*($J104+1)/2)*$D104))+($K104="custom")*CustCF!GC104</f>
        <v>0</v>
      </c>
      <c r="GJ104" s="95">
        <f>($K104="Bell Curve")*(_xlfn.NORM.DIST(AND(GJ$6&gt;=$F104,GJ$6&lt;=$H104)*(GJ$6-$F104+1),$J104/2,$M104,TRUE)-_xlfn.NORM.DIST(AND(GJ$6&gt;=$F104,GJ$6&lt;=$H104)*(GI$6-$F104+1),$J104/2,$M104,TRUE))/(1-2*_xlfn.NORM.DIST(0,$J104/2,$M104,TRUE))*$D104+($K104="Steady Growth")*(AND(GJ$6&gt;=$F104,GJ$6&lt;=$H104)*((GJ$6-$F104+1)/($J104*($J104+1)/2)*$D104))+($K104="custom")*CustCF!GD104</f>
        <v>0</v>
      </c>
      <c r="GK104" s="95">
        <f>($K104="Bell Curve")*(_xlfn.NORM.DIST(AND(GK$6&gt;=$F104,GK$6&lt;=$H104)*(GK$6-$F104+1),$J104/2,$M104,TRUE)-_xlfn.NORM.DIST(AND(GK$6&gt;=$F104,GK$6&lt;=$H104)*(GJ$6-$F104+1),$J104/2,$M104,TRUE))/(1-2*_xlfn.NORM.DIST(0,$J104/2,$M104,TRUE))*$D104+($K104="Steady Growth")*(AND(GK$6&gt;=$F104,GK$6&lt;=$H104)*((GK$6-$F104+1)/($J104*($J104+1)/2)*$D104))+($K104="custom")*CustCF!GE104</f>
        <v>0</v>
      </c>
      <c r="GL104" s="95">
        <f>($K104="Bell Curve")*(_xlfn.NORM.DIST(AND(GL$6&gt;=$F104,GL$6&lt;=$H104)*(GL$6-$F104+1),$J104/2,$M104,TRUE)-_xlfn.NORM.DIST(AND(GL$6&gt;=$F104,GL$6&lt;=$H104)*(GK$6-$F104+1),$J104/2,$M104,TRUE))/(1-2*_xlfn.NORM.DIST(0,$J104/2,$M104,TRUE))*$D104+($K104="Steady Growth")*(AND(GL$6&gt;=$F104,GL$6&lt;=$H104)*((GL$6-$F104+1)/($J104*($J104+1)/2)*$D104))+($K104="custom")*CustCF!GF104</f>
        <v>0</v>
      </c>
      <c r="GM104" s="95">
        <f>($K104="Bell Curve")*(_xlfn.NORM.DIST(AND(GM$6&gt;=$F104,GM$6&lt;=$H104)*(GM$6-$F104+1),$J104/2,$M104,TRUE)-_xlfn.NORM.DIST(AND(GM$6&gt;=$F104,GM$6&lt;=$H104)*(GL$6-$F104+1),$J104/2,$M104,TRUE))/(1-2*_xlfn.NORM.DIST(0,$J104/2,$M104,TRUE))*$D104+($K104="Steady Growth")*(AND(GM$6&gt;=$F104,GM$6&lt;=$H104)*((GM$6-$F104+1)/($J104*($J104+1)/2)*$D104))+($K104="custom")*CustCF!GG104</f>
        <v>0</v>
      </c>
      <c r="GN104" s="268">
        <f>($K104="Bell Curve")*(_xlfn.NORM.DIST(AND(GN$6&gt;=$F104,GN$6&lt;=$H104)*(GN$6-$F104+1),$J104/2,$M104,TRUE)-_xlfn.NORM.DIST(AND(GN$6&gt;=$F104,GN$6&lt;=$H104)*(GM$6-$F104+1),$J104/2,$M104,TRUE))/(1-2*_xlfn.NORM.DIST(0,$J104/2,$M104,TRUE))*$D104+($K104="Steady Growth")*(AND(GN$6&gt;=$F104,GN$6&lt;=$H104)*((GN$6-$F104+1)/($J104*($J104+1)/2)*$D104))+($K104="custom")*CustCF!GH104</f>
        <v>0</v>
      </c>
      <c r="GO104" s="1"/>
      <c r="GP104" s="67"/>
    </row>
    <row r="105" spans="1:198" customFormat="1" hidden="1" outlineLevel="1" x14ac:dyDescent="0.75">
      <c r="A105" s="1"/>
      <c r="B105" s="1"/>
      <c r="C105" s="262">
        <f>Budget!AB17</f>
        <v>0</v>
      </c>
      <c r="D105" s="19">
        <f>Budget!AC17</f>
        <v>0</v>
      </c>
      <c r="E105" s="19" t="str">
        <f t="shared" si="54"/>
        <v/>
      </c>
      <c r="F105" s="263">
        <v>0</v>
      </c>
      <c r="G105" s="257">
        <f>IF(L105="custom",CustCF!F105,INDEX($P$8:$GN$8,MATCH(F105,$P$6:$GN$6,0)))</f>
        <v>46053</v>
      </c>
      <c r="H105" s="263">
        <v>0</v>
      </c>
      <c r="I105" s="257">
        <f>IF(L105="custom",CustCF!G105,INDEX($P$8:$GN$8,MATCH(H105,$P$6:$GN$6,0)))</f>
        <v>46053</v>
      </c>
      <c r="J105" s="260">
        <f t="shared" si="55"/>
        <v>1</v>
      </c>
      <c r="K105" s="265" t="s">
        <v>116</v>
      </c>
      <c r="L105" s="266" t="s">
        <v>141</v>
      </c>
      <c r="M105" s="267">
        <f t="shared" si="56"/>
        <v>9</v>
      </c>
      <c r="N105" s="18">
        <f t="shared" si="47"/>
        <v>0</v>
      </c>
      <c r="O105" s="1372">
        <f t="shared" si="46"/>
        <v>0</v>
      </c>
      <c r="P105" s="95">
        <f>($K105="Bell Curve")*(_xlfn.NORM.DIST(AND(P$6&gt;=$F105,P$6&lt;=$H105)*(P$6-$F105+1),$J105/2,$M105,TRUE)-_xlfn.NORM.DIST(AND(P$6&gt;=$F105,P$6&lt;=$H105)*(O$6-$F105+1),$J105/2,$M105,TRUE))/(1-2*_xlfn.NORM.DIST(0,$J105/2,$M105,TRUE))*$D105+($K105="Steady Growth")*(AND(P$6&gt;=$F105,P$6&lt;=$H105)*((P$6-$F105+1)/($J105*($J105+1)/2)*$D105))+($K105="custom")*CustCF!J105</f>
        <v>0</v>
      </c>
      <c r="Q105" s="95">
        <f>($K105="Bell Curve")*(_xlfn.NORM.DIST(AND(Q$6&gt;=$F105,Q$6&lt;=$H105)*(Q$6-$F105+1),$J105/2,$M105,TRUE)-_xlfn.NORM.DIST(AND(Q$6&gt;=$F105,Q$6&lt;=$H105)*(P$6-$F105+1),$J105/2,$M105,TRUE))/(1-2*_xlfn.NORM.DIST(0,$J105/2,$M105,TRUE))*$D105+($K105="Steady Growth")*(AND(Q$6&gt;=$F105,Q$6&lt;=$H105)*((Q$6-$F105+1)/($J105*($J105+1)/2)*$D105))+($K105="custom")*CustCF!K105</f>
        <v>0</v>
      </c>
      <c r="R105" s="95">
        <f>($K105="Bell Curve")*(_xlfn.NORM.DIST(AND(R$6&gt;=$F105,R$6&lt;=$H105)*(R$6-$F105+1),$J105/2,$M105,TRUE)-_xlfn.NORM.DIST(AND(R$6&gt;=$F105,R$6&lt;=$H105)*(Q$6-$F105+1),$J105/2,$M105,TRUE))/(1-2*_xlfn.NORM.DIST(0,$J105/2,$M105,TRUE))*$D105+($K105="Steady Growth")*(AND(R$6&gt;=$F105,R$6&lt;=$H105)*((R$6-$F105+1)/($J105*($J105+1)/2)*$D105))+($K105="custom")*CustCF!L105</f>
        <v>0</v>
      </c>
      <c r="S105" s="95">
        <f>($K105="Bell Curve")*(_xlfn.NORM.DIST(AND(S$6&gt;=$F105,S$6&lt;=$H105)*(S$6-$F105+1),$J105/2,$M105,TRUE)-_xlfn.NORM.DIST(AND(S$6&gt;=$F105,S$6&lt;=$H105)*(R$6-$F105+1),$J105/2,$M105,TRUE))/(1-2*_xlfn.NORM.DIST(0,$J105/2,$M105,TRUE))*$D105+($K105="Steady Growth")*(AND(S$6&gt;=$F105,S$6&lt;=$H105)*((S$6-$F105+1)/($J105*($J105+1)/2)*$D105))+($K105="custom")*CustCF!M105</f>
        <v>0</v>
      </c>
      <c r="T105" s="95">
        <f>($K105="Bell Curve")*(_xlfn.NORM.DIST(AND(T$6&gt;=$F105,T$6&lt;=$H105)*(T$6-$F105+1),$J105/2,$M105,TRUE)-_xlfn.NORM.DIST(AND(T$6&gt;=$F105,T$6&lt;=$H105)*(S$6-$F105+1),$J105/2,$M105,TRUE))/(1-2*_xlfn.NORM.DIST(0,$J105/2,$M105,TRUE))*$D105+($K105="Steady Growth")*(AND(T$6&gt;=$F105,T$6&lt;=$H105)*((T$6-$F105+1)/($J105*($J105+1)/2)*$D105))+($K105="custom")*CustCF!N105</f>
        <v>0</v>
      </c>
      <c r="U105" s="95">
        <f>($K105="Bell Curve")*(_xlfn.NORM.DIST(AND(U$6&gt;=$F105,U$6&lt;=$H105)*(U$6-$F105+1),$J105/2,$M105,TRUE)-_xlfn.NORM.DIST(AND(U$6&gt;=$F105,U$6&lt;=$H105)*(T$6-$F105+1),$J105/2,$M105,TRUE))/(1-2*_xlfn.NORM.DIST(0,$J105/2,$M105,TRUE))*$D105+($K105="Steady Growth")*(AND(U$6&gt;=$F105,U$6&lt;=$H105)*((U$6-$F105+1)/($J105*($J105+1)/2)*$D105))+($K105="custom")*CustCF!O105</f>
        <v>0</v>
      </c>
      <c r="V105" s="95">
        <f>($K105="Bell Curve")*(_xlfn.NORM.DIST(AND(V$6&gt;=$F105,V$6&lt;=$H105)*(V$6-$F105+1),$J105/2,$M105,TRUE)-_xlfn.NORM.DIST(AND(V$6&gt;=$F105,V$6&lt;=$H105)*(U$6-$F105+1),$J105/2,$M105,TRUE))/(1-2*_xlfn.NORM.DIST(0,$J105/2,$M105,TRUE))*$D105+($K105="Steady Growth")*(AND(V$6&gt;=$F105,V$6&lt;=$H105)*((V$6-$F105+1)/($J105*($J105+1)/2)*$D105))+($K105="custom")*CustCF!P105</f>
        <v>0</v>
      </c>
      <c r="W105" s="95">
        <f>($K105="Bell Curve")*(_xlfn.NORM.DIST(AND(W$6&gt;=$F105,W$6&lt;=$H105)*(W$6-$F105+1),$J105/2,$M105,TRUE)-_xlfn.NORM.DIST(AND(W$6&gt;=$F105,W$6&lt;=$H105)*(V$6-$F105+1),$J105/2,$M105,TRUE))/(1-2*_xlfn.NORM.DIST(0,$J105/2,$M105,TRUE))*$D105+($K105="Steady Growth")*(AND(W$6&gt;=$F105,W$6&lt;=$H105)*((W$6-$F105+1)/($J105*($J105+1)/2)*$D105))+($K105="custom")*CustCF!Q105</f>
        <v>0</v>
      </c>
      <c r="X105" s="95">
        <f>($K105="Bell Curve")*(_xlfn.NORM.DIST(AND(X$6&gt;=$F105,X$6&lt;=$H105)*(X$6-$F105+1),$J105/2,$M105,TRUE)-_xlfn.NORM.DIST(AND(X$6&gt;=$F105,X$6&lt;=$H105)*(W$6-$F105+1),$J105/2,$M105,TRUE))/(1-2*_xlfn.NORM.DIST(0,$J105/2,$M105,TRUE))*$D105+($K105="Steady Growth")*(AND(X$6&gt;=$F105,X$6&lt;=$H105)*((X$6-$F105+1)/($J105*($J105+1)/2)*$D105))+($K105="custom")*CustCF!R105</f>
        <v>0</v>
      </c>
      <c r="Y105" s="95">
        <f>($K105="Bell Curve")*(_xlfn.NORM.DIST(AND(Y$6&gt;=$F105,Y$6&lt;=$H105)*(Y$6-$F105+1),$J105/2,$M105,TRUE)-_xlfn.NORM.DIST(AND(Y$6&gt;=$F105,Y$6&lt;=$H105)*(X$6-$F105+1),$J105/2,$M105,TRUE))/(1-2*_xlfn.NORM.DIST(0,$J105/2,$M105,TRUE))*$D105+($K105="Steady Growth")*(AND(Y$6&gt;=$F105,Y$6&lt;=$H105)*((Y$6-$F105+1)/($J105*($J105+1)/2)*$D105))+($K105="custom")*CustCF!S105</f>
        <v>0</v>
      </c>
      <c r="Z105" s="95">
        <f>($K105="Bell Curve")*(_xlfn.NORM.DIST(AND(Z$6&gt;=$F105,Z$6&lt;=$H105)*(Z$6-$F105+1),$J105/2,$M105,TRUE)-_xlfn.NORM.DIST(AND(Z$6&gt;=$F105,Z$6&lt;=$H105)*(Y$6-$F105+1),$J105/2,$M105,TRUE))/(1-2*_xlfn.NORM.DIST(0,$J105/2,$M105,TRUE))*$D105+($K105="Steady Growth")*(AND(Z$6&gt;=$F105,Z$6&lt;=$H105)*((Z$6-$F105+1)/($J105*($J105+1)/2)*$D105))+($K105="custom")*CustCF!T105</f>
        <v>0</v>
      </c>
      <c r="AA105" s="95">
        <f>($K105="Bell Curve")*(_xlfn.NORM.DIST(AND(AA$6&gt;=$F105,AA$6&lt;=$H105)*(AA$6-$F105+1),$J105/2,$M105,TRUE)-_xlfn.NORM.DIST(AND(AA$6&gt;=$F105,AA$6&lt;=$H105)*(Z$6-$F105+1),$J105/2,$M105,TRUE))/(1-2*_xlfn.NORM.DIST(0,$J105/2,$M105,TRUE))*$D105+($K105="Steady Growth")*(AND(AA$6&gt;=$F105,AA$6&lt;=$H105)*((AA$6-$F105+1)/($J105*($J105+1)/2)*$D105))+($K105="custom")*CustCF!U105</f>
        <v>0</v>
      </c>
      <c r="AB105" s="95">
        <f>($K105="Bell Curve")*(_xlfn.NORM.DIST(AND(AB$6&gt;=$F105,AB$6&lt;=$H105)*(AB$6-$F105+1),$J105/2,$M105,TRUE)-_xlfn.NORM.DIST(AND(AB$6&gt;=$F105,AB$6&lt;=$H105)*(AA$6-$F105+1),$J105/2,$M105,TRUE))/(1-2*_xlfn.NORM.DIST(0,$J105/2,$M105,TRUE))*$D105+($K105="Steady Growth")*(AND(AB$6&gt;=$F105,AB$6&lt;=$H105)*((AB$6-$F105+1)/($J105*($J105+1)/2)*$D105))+($K105="custom")*CustCF!V105</f>
        <v>0</v>
      </c>
      <c r="AC105" s="95">
        <f>($K105="Bell Curve")*(_xlfn.NORM.DIST(AND(AC$6&gt;=$F105,AC$6&lt;=$H105)*(AC$6-$F105+1),$J105/2,$M105,TRUE)-_xlfn.NORM.DIST(AND(AC$6&gt;=$F105,AC$6&lt;=$H105)*(AB$6-$F105+1),$J105/2,$M105,TRUE))/(1-2*_xlfn.NORM.DIST(0,$J105/2,$M105,TRUE))*$D105+($K105="Steady Growth")*(AND(AC$6&gt;=$F105,AC$6&lt;=$H105)*((AC$6-$F105+1)/($J105*($J105+1)/2)*$D105))+($K105="custom")*CustCF!W105</f>
        <v>0</v>
      </c>
      <c r="AD105" s="95">
        <f>($K105="Bell Curve")*(_xlfn.NORM.DIST(AND(AD$6&gt;=$F105,AD$6&lt;=$H105)*(AD$6-$F105+1),$J105/2,$M105,TRUE)-_xlfn.NORM.DIST(AND(AD$6&gt;=$F105,AD$6&lt;=$H105)*(AC$6-$F105+1),$J105/2,$M105,TRUE))/(1-2*_xlfn.NORM.DIST(0,$J105/2,$M105,TRUE))*$D105+($K105="Steady Growth")*(AND(AD$6&gt;=$F105,AD$6&lt;=$H105)*((AD$6-$F105+1)/($J105*($J105+1)/2)*$D105))+($K105="custom")*CustCF!X105</f>
        <v>0</v>
      </c>
      <c r="AE105" s="95">
        <f>($K105="Bell Curve")*(_xlfn.NORM.DIST(AND(AE$6&gt;=$F105,AE$6&lt;=$H105)*(AE$6-$F105+1),$J105/2,$M105,TRUE)-_xlfn.NORM.DIST(AND(AE$6&gt;=$F105,AE$6&lt;=$H105)*(AD$6-$F105+1),$J105/2,$M105,TRUE))/(1-2*_xlfn.NORM.DIST(0,$J105/2,$M105,TRUE))*$D105+($K105="Steady Growth")*(AND(AE$6&gt;=$F105,AE$6&lt;=$H105)*((AE$6-$F105+1)/($J105*($J105+1)/2)*$D105))+($K105="custom")*CustCF!Y105</f>
        <v>0</v>
      </c>
      <c r="AF105" s="95">
        <f>($K105="Bell Curve")*(_xlfn.NORM.DIST(AND(AF$6&gt;=$F105,AF$6&lt;=$H105)*(AF$6-$F105+1),$J105/2,$M105,TRUE)-_xlfn.NORM.DIST(AND(AF$6&gt;=$F105,AF$6&lt;=$H105)*(AE$6-$F105+1),$J105/2,$M105,TRUE))/(1-2*_xlfn.NORM.DIST(0,$J105/2,$M105,TRUE))*$D105+($K105="Steady Growth")*(AND(AF$6&gt;=$F105,AF$6&lt;=$H105)*((AF$6-$F105+1)/($J105*($J105+1)/2)*$D105))+($K105="custom")*CustCF!Z105</f>
        <v>0</v>
      </c>
      <c r="AG105" s="95">
        <f>($K105="Bell Curve")*(_xlfn.NORM.DIST(AND(AG$6&gt;=$F105,AG$6&lt;=$H105)*(AG$6-$F105+1),$J105/2,$M105,TRUE)-_xlfn.NORM.DIST(AND(AG$6&gt;=$F105,AG$6&lt;=$H105)*(AF$6-$F105+1),$J105/2,$M105,TRUE))/(1-2*_xlfn.NORM.DIST(0,$J105/2,$M105,TRUE))*$D105+($K105="Steady Growth")*(AND(AG$6&gt;=$F105,AG$6&lt;=$H105)*((AG$6-$F105+1)/($J105*($J105+1)/2)*$D105))+($K105="custom")*CustCF!AA105</f>
        <v>0</v>
      </c>
      <c r="AH105" s="95">
        <f>($K105="Bell Curve")*(_xlfn.NORM.DIST(AND(AH$6&gt;=$F105,AH$6&lt;=$H105)*(AH$6-$F105+1),$J105/2,$M105,TRUE)-_xlfn.NORM.DIST(AND(AH$6&gt;=$F105,AH$6&lt;=$H105)*(AG$6-$F105+1),$J105/2,$M105,TRUE))/(1-2*_xlfn.NORM.DIST(0,$J105/2,$M105,TRUE))*$D105+($K105="Steady Growth")*(AND(AH$6&gt;=$F105,AH$6&lt;=$H105)*((AH$6-$F105+1)/($J105*($J105+1)/2)*$D105))+($K105="custom")*CustCF!AB105</f>
        <v>0</v>
      </c>
      <c r="AI105" s="95">
        <f>($K105="Bell Curve")*(_xlfn.NORM.DIST(AND(AI$6&gt;=$F105,AI$6&lt;=$H105)*(AI$6-$F105+1),$J105/2,$M105,TRUE)-_xlfn.NORM.DIST(AND(AI$6&gt;=$F105,AI$6&lt;=$H105)*(AH$6-$F105+1),$J105/2,$M105,TRUE))/(1-2*_xlfn.NORM.DIST(0,$J105/2,$M105,TRUE))*$D105+($K105="Steady Growth")*(AND(AI$6&gt;=$F105,AI$6&lt;=$H105)*((AI$6-$F105+1)/($J105*($J105+1)/2)*$D105))+($K105="custom")*CustCF!AC105</f>
        <v>0</v>
      </c>
      <c r="AJ105" s="95">
        <f>($K105="Bell Curve")*(_xlfn.NORM.DIST(AND(AJ$6&gt;=$F105,AJ$6&lt;=$H105)*(AJ$6-$F105+1),$J105/2,$M105,TRUE)-_xlfn.NORM.DIST(AND(AJ$6&gt;=$F105,AJ$6&lt;=$H105)*(AI$6-$F105+1),$J105/2,$M105,TRUE))/(1-2*_xlfn.NORM.DIST(0,$J105/2,$M105,TRUE))*$D105+($K105="Steady Growth")*(AND(AJ$6&gt;=$F105,AJ$6&lt;=$H105)*((AJ$6-$F105+1)/($J105*($J105+1)/2)*$D105))+($K105="custom")*CustCF!AD105</f>
        <v>0</v>
      </c>
      <c r="AK105" s="95">
        <f>($K105="Bell Curve")*(_xlfn.NORM.DIST(AND(AK$6&gt;=$F105,AK$6&lt;=$H105)*(AK$6-$F105+1),$J105/2,$M105,TRUE)-_xlfn.NORM.DIST(AND(AK$6&gt;=$F105,AK$6&lt;=$H105)*(AJ$6-$F105+1),$J105/2,$M105,TRUE))/(1-2*_xlfn.NORM.DIST(0,$J105/2,$M105,TRUE))*$D105+($K105="Steady Growth")*(AND(AK$6&gt;=$F105,AK$6&lt;=$H105)*((AK$6-$F105+1)/($J105*($J105+1)/2)*$D105))+($K105="custom")*CustCF!AE105</f>
        <v>0</v>
      </c>
      <c r="AL105" s="95">
        <f>($K105="Bell Curve")*(_xlfn.NORM.DIST(AND(AL$6&gt;=$F105,AL$6&lt;=$H105)*(AL$6-$F105+1),$J105/2,$M105,TRUE)-_xlfn.NORM.DIST(AND(AL$6&gt;=$F105,AL$6&lt;=$H105)*(AK$6-$F105+1),$J105/2,$M105,TRUE))/(1-2*_xlfn.NORM.DIST(0,$J105/2,$M105,TRUE))*$D105+($K105="Steady Growth")*(AND(AL$6&gt;=$F105,AL$6&lt;=$H105)*((AL$6-$F105+1)/($J105*($J105+1)/2)*$D105))+($K105="custom")*CustCF!AF105</f>
        <v>0</v>
      </c>
      <c r="AM105" s="95">
        <f>($K105="Bell Curve")*(_xlfn.NORM.DIST(AND(AM$6&gt;=$F105,AM$6&lt;=$H105)*(AM$6-$F105+1),$J105/2,$M105,TRUE)-_xlfn.NORM.DIST(AND(AM$6&gt;=$F105,AM$6&lt;=$H105)*(AL$6-$F105+1),$J105/2,$M105,TRUE))/(1-2*_xlfn.NORM.DIST(0,$J105/2,$M105,TRUE))*$D105+($K105="Steady Growth")*(AND(AM$6&gt;=$F105,AM$6&lt;=$H105)*((AM$6-$F105+1)/($J105*($J105+1)/2)*$D105))+($K105="custom")*CustCF!AG105</f>
        <v>0</v>
      </c>
      <c r="AN105" s="95">
        <f>($K105="Bell Curve")*(_xlfn.NORM.DIST(AND(AN$6&gt;=$F105,AN$6&lt;=$H105)*(AN$6-$F105+1),$J105/2,$M105,TRUE)-_xlfn.NORM.DIST(AND(AN$6&gt;=$F105,AN$6&lt;=$H105)*(AM$6-$F105+1),$J105/2,$M105,TRUE))/(1-2*_xlfn.NORM.DIST(0,$J105/2,$M105,TRUE))*$D105+($K105="Steady Growth")*(AND(AN$6&gt;=$F105,AN$6&lt;=$H105)*((AN$6-$F105+1)/($J105*($J105+1)/2)*$D105))+($K105="custom")*CustCF!AH105</f>
        <v>0</v>
      </c>
      <c r="AO105" s="95">
        <f>($K105="Bell Curve")*(_xlfn.NORM.DIST(AND(AO$6&gt;=$F105,AO$6&lt;=$H105)*(AO$6-$F105+1),$J105/2,$M105,TRUE)-_xlfn.NORM.DIST(AND(AO$6&gt;=$F105,AO$6&lt;=$H105)*(AN$6-$F105+1),$J105/2,$M105,TRUE))/(1-2*_xlfn.NORM.DIST(0,$J105/2,$M105,TRUE))*$D105+($K105="Steady Growth")*(AND(AO$6&gt;=$F105,AO$6&lt;=$H105)*((AO$6-$F105+1)/($J105*($J105+1)/2)*$D105))+($K105="custom")*CustCF!AI105</f>
        <v>0</v>
      </c>
      <c r="AP105" s="95">
        <f>($K105="Bell Curve")*(_xlfn.NORM.DIST(AND(AP$6&gt;=$F105,AP$6&lt;=$H105)*(AP$6-$F105+1),$J105/2,$M105,TRUE)-_xlfn.NORM.DIST(AND(AP$6&gt;=$F105,AP$6&lt;=$H105)*(AO$6-$F105+1),$J105/2,$M105,TRUE))/(1-2*_xlfn.NORM.DIST(0,$J105/2,$M105,TRUE))*$D105+($K105="Steady Growth")*(AND(AP$6&gt;=$F105,AP$6&lt;=$H105)*((AP$6-$F105+1)/($J105*($J105+1)/2)*$D105))+($K105="custom")*CustCF!AJ105</f>
        <v>0</v>
      </c>
      <c r="AQ105" s="95">
        <f>($K105="Bell Curve")*(_xlfn.NORM.DIST(AND(AQ$6&gt;=$F105,AQ$6&lt;=$H105)*(AQ$6-$F105+1),$J105/2,$M105,TRUE)-_xlfn.NORM.DIST(AND(AQ$6&gt;=$F105,AQ$6&lt;=$H105)*(AP$6-$F105+1),$J105/2,$M105,TRUE))/(1-2*_xlfn.NORM.DIST(0,$J105/2,$M105,TRUE))*$D105+($K105="Steady Growth")*(AND(AQ$6&gt;=$F105,AQ$6&lt;=$H105)*((AQ$6-$F105+1)/($J105*($J105+1)/2)*$D105))+($K105="custom")*CustCF!AK105</f>
        <v>0</v>
      </c>
      <c r="AR105" s="95">
        <f>($K105="Bell Curve")*(_xlfn.NORM.DIST(AND(AR$6&gt;=$F105,AR$6&lt;=$H105)*(AR$6-$F105+1),$J105/2,$M105,TRUE)-_xlfn.NORM.DIST(AND(AR$6&gt;=$F105,AR$6&lt;=$H105)*(AQ$6-$F105+1),$J105/2,$M105,TRUE))/(1-2*_xlfn.NORM.DIST(0,$J105/2,$M105,TRUE))*$D105+($K105="Steady Growth")*(AND(AR$6&gt;=$F105,AR$6&lt;=$H105)*((AR$6-$F105+1)/($J105*($J105+1)/2)*$D105))+($K105="custom")*CustCF!AL105</f>
        <v>0</v>
      </c>
      <c r="AS105" s="95">
        <f>($K105="Bell Curve")*(_xlfn.NORM.DIST(AND(AS$6&gt;=$F105,AS$6&lt;=$H105)*(AS$6-$F105+1),$J105/2,$M105,TRUE)-_xlfn.NORM.DIST(AND(AS$6&gt;=$F105,AS$6&lt;=$H105)*(AR$6-$F105+1),$J105/2,$M105,TRUE))/(1-2*_xlfn.NORM.DIST(0,$J105/2,$M105,TRUE))*$D105+($K105="Steady Growth")*(AND(AS$6&gt;=$F105,AS$6&lt;=$H105)*((AS$6-$F105+1)/($J105*($J105+1)/2)*$D105))+($K105="custom")*CustCF!AM105</f>
        <v>0</v>
      </c>
      <c r="AT105" s="95">
        <f>($K105="Bell Curve")*(_xlfn.NORM.DIST(AND(AT$6&gt;=$F105,AT$6&lt;=$H105)*(AT$6-$F105+1),$J105/2,$M105,TRUE)-_xlfn.NORM.DIST(AND(AT$6&gt;=$F105,AT$6&lt;=$H105)*(AS$6-$F105+1),$J105/2,$M105,TRUE))/(1-2*_xlfn.NORM.DIST(0,$J105/2,$M105,TRUE))*$D105+($K105="Steady Growth")*(AND(AT$6&gt;=$F105,AT$6&lt;=$H105)*((AT$6-$F105+1)/($J105*($J105+1)/2)*$D105))+($K105="custom")*CustCF!AN105</f>
        <v>0</v>
      </c>
      <c r="AU105" s="95">
        <f>($K105="Bell Curve")*(_xlfn.NORM.DIST(AND(AU$6&gt;=$F105,AU$6&lt;=$H105)*(AU$6-$F105+1),$J105/2,$M105,TRUE)-_xlfn.NORM.DIST(AND(AU$6&gt;=$F105,AU$6&lt;=$H105)*(AT$6-$F105+1),$J105/2,$M105,TRUE))/(1-2*_xlfn.NORM.DIST(0,$J105/2,$M105,TRUE))*$D105+($K105="Steady Growth")*(AND(AU$6&gt;=$F105,AU$6&lt;=$H105)*((AU$6-$F105+1)/($J105*($J105+1)/2)*$D105))+($K105="custom")*CustCF!AO105</f>
        <v>0</v>
      </c>
      <c r="AV105" s="95">
        <f>($K105="Bell Curve")*(_xlfn.NORM.DIST(AND(AV$6&gt;=$F105,AV$6&lt;=$H105)*(AV$6-$F105+1),$J105/2,$M105,TRUE)-_xlfn.NORM.DIST(AND(AV$6&gt;=$F105,AV$6&lt;=$H105)*(AU$6-$F105+1),$J105/2,$M105,TRUE))/(1-2*_xlfn.NORM.DIST(0,$J105/2,$M105,TRUE))*$D105+($K105="Steady Growth")*(AND(AV$6&gt;=$F105,AV$6&lt;=$H105)*((AV$6-$F105+1)/($J105*($J105+1)/2)*$D105))+($K105="custom")*CustCF!AP105</f>
        <v>0</v>
      </c>
      <c r="AW105" s="95">
        <f>($K105="Bell Curve")*(_xlfn.NORM.DIST(AND(AW$6&gt;=$F105,AW$6&lt;=$H105)*(AW$6-$F105+1),$J105/2,$M105,TRUE)-_xlfn.NORM.DIST(AND(AW$6&gt;=$F105,AW$6&lt;=$H105)*(AV$6-$F105+1),$J105/2,$M105,TRUE))/(1-2*_xlfn.NORM.DIST(0,$J105/2,$M105,TRUE))*$D105+($K105="Steady Growth")*(AND(AW$6&gt;=$F105,AW$6&lt;=$H105)*((AW$6-$F105+1)/($J105*($J105+1)/2)*$D105))+($K105="custom")*CustCF!AQ105</f>
        <v>0</v>
      </c>
      <c r="AX105" s="95">
        <f>($K105="Bell Curve")*(_xlfn.NORM.DIST(AND(AX$6&gt;=$F105,AX$6&lt;=$H105)*(AX$6-$F105+1),$J105/2,$M105,TRUE)-_xlfn.NORM.DIST(AND(AX$6&gt;=$F105,AX$6&lt;=$H105)*(AW$6-$F105+1),$J105/2,$M105,TRUE))/(1-2*_xlfn.NORM.DIST(0,$J105/2,$M105,TRUE))*$D105+($K105="Steady Growth")*(AND(AX$6&gt;=$F105,AX$6&lt;=$H105)*((AX$6-$F105+1)/($J105*($J105+1)/2)*$D105))+($K105="custom")*CustCF!AR105</f>
        <v>0</v>
      </c>
      <c r="AY105" s="95">
        <f>($K105="Bell Curve")*(_xlfn.NORM.DIST(AND(AY$6&gt;=$F105,AY$6&lt;=$H105)*(AY$6-$F105+1),$J105/2,$M105,TRUE)-_xlfn.NORM.DIST(AND(AY$6&gt;=$F105,AY$6&lt;=$H105)*(AX$6-$F105+1),$J105/2,$M105,TRUE))/(1-2*_xlfn.NORM.DIST(0,$J105/2,$M105,TRUE))*$D105+($K105="Steady Growth")*(AND(AY$6&gt;=$F105,AY$6&lt;=$H105)*((AY$6-$F105+1)/($J105*($J105+1)/2)*$D105))+($K105="custom")*CustCF!AS105</f>
        <v>0</v>
      </c>
      <c r="AZ105" s="95">
        <f>($K105="Bell Curve")*(_xlfn.NORM.DIST(AND(AZ$6&gt;=$F105,AZ$6&lt;=$H105)*(AZ$6-$F105+1),$J105/2,$M105,TRUE)-_xlfn.NORM.DIST(AND(AZ$6&gt;=$F105,AZ$6&lt;=$H105)*(AY$6-$F105+1),$J105/2,$M105,TRUE))/(1-2*_xlfn.NORM.DIST(0,$J105/2,$M105,TRUE))*$D105+($K105="Steady Growth")*(AND(AZ$6&gt;=$F105,AZ$6&lt;=$H105)*((AZ$6-$F105+1)/($J105*($J105+1)/2)*$D105))+($K105="custom")*CustCF!AT105</f>
        <v>0</v>
      </c>
      <c r="BA105" s="95">
        <f>($K105="Bell Curve")*(_xlfn.NORM.DIST(AND(BA$6&gt;=$F105,BA$6&lt;=$H105)*(BA$6-$F105+1),$J105/2,$M105,TRUE)-_xlfn.NORM.DIST(AND(BA$6&gt;=$F105,BA$6&lt;=$H105)*(AZ$6-$F105+1),$J105/2,$M105,TRUE))/(1-2*_xlfn.NORM.DIST(0,$J105/2,$M105,TRUE))*$D105+($K105="Steady Growth")*(AND(BA$6&gt;=$F105,BA$6&lt;=$H105)*((BA$6-$F105+1)/($J105*($J105+1)/2)*$D105))+($K105="custom")*CustCF!AU105</f>
        <v>0</v>
      </c>
      <c r="BB105" s="95">
        <f>($K105="Bell Curve")*(_xlfn.NORM.DIST(AND(BB$6&gt;=$F105,BB$6&lt;=$H105)*(BB$6-$F105+1),$J105/2,$M105,TRUE)-_xlfn.NORM.DIST(AND(BB$6&gt;=$F105,BB$6&lt;=$H105)*(BA$6-$F105+1),$J105/2,$M105,TRUE))/(1-2*_xlfn.NORM.DIST(0,$J105/2,$M105,TRUE))*$D105+($K105="Steady Growth")*(AND(BB$6&gt;=$F105,BB$6&lt;=$H105)*((BB$6-$F105+1)/($J105*($J105+1)/2)*$D105))+($K105="custom")*CustCF!AV105</f>
        <v>0</v>
      </c>
      <c r="BC105" s="95">
        <f>($K105="Bell Curve")*(_xlfn.NORM.DIST(AND(BC$6&gt;=$F105,BC$6&lt;=$H105)*(BC$6-$F105+1),$J105/2,$M105,TRUE)-_xlfn.NORM.DIST(AND(BC$6&gt;=$F105,BC$6&lt;=$H105)*(BB$6-$F105+1),$J105/2,$M105,TRUE))/(1-2*_xlfn.NORM.DIST(0,$J105/2,$M105,TRUE))*$D105+($K105="Steady Growth")*(AND(BC$6&gt;=$F105,BC$6&lt;=$H105)*((BC$6-$F105+1)/($J105*($J105+1)/2)*$D105))+($K105="custom")*CustCF!AW105</f>
        <v>0</v>
      </c>
      <c r="BD105" s="95">
        <f>($K105="Bell Curve")*(_xlfn.NORM.DIST(AND(BD$6&gt;=$F105,BD$6&lt;=$H105)*(BD$6-$F105+1),$J105/2,$M105,TRUE)-_xlfn.NORM.DIST(AND(BD$6&gt;=$F105,BD$6&lt;=$H105)*(BC$6-$F105+1),$J105/2,$M105,TRUE))/(1-2*_xlfn.NORM.DIST(0,$J105/2,$M105,TRUE))*$D105+($K105="Steady Growth")*(AND(BD$6&gt;=$F105,BD$6&lt;=$H105)*((BD$6-$F105+1)/($J105*($J105+1)/2)*$D105))+($K105="custom")*CustCF!AX105</f>
        <v>0</v>
      </c>
      <c r="BE105" s="95">
        <f>($K105="Bell Curve")*(_xlfn.NORM.DIST(AND(BE$6&gt;=$F105,BE$6&lt;=$H105)*(BE$6-$F105+1),$J105/2,$M105,TRUE)-_xlfn.NORM.DIST(AND(BE$6&gt;=$F105,BE$6&lt;=$H105)*(BD$6-$F105+1),$J105/2,$M105,TRUE))/(1-2*_xlfn.NORM.DIST(0,$J105/2,$M105,TRUE))*$D105+($K105="Steady Growth")*(AND(BE$6&gt;=$F105,BE$6&lt;=$H105)*((BE$6-$F105+1)/($J105*($J105+1)/2)*$D105))+($K105="custom")*CustCF!AY105</f>
        <v>0</v>
      </c>
      <c r="BF105" s="95">
        <f>($K105="Bell Curve")*(_xlfn.NORM.DIST(AND(BF$6&gt;=$F105,BF$6&lt;=$H105)*(BF$6-$F105+1),$J105/2,$M105,TRUE)-_xlfn.NORM.DIST(AND(BF$6&gt;=$F105,BF$6&lt;=$H105)*(BE$6-$F105+1),$J105/2,$M105,TRUE))/(1-2*_xlfn.NORM.DIST(0,$J105/2,$M105,TRUE))*$D105+($K105="Steady Growth")*(AND(BF$6&gt;=$F105,BF$6&lt;=$H105)*((BF$6-$F105+1)/($J105*($J105+1)/2)*$D105))+($K105="custom")*CustCF!AZ105</f>
        <v>0</v>
      </c>
      <c r="BG105" s="95">
        <f>($K105="Bell Curve")*(_xlfn.NORM.DIST(AND(BG$6&gt;=$F105,BG$6&lt;=$H105)*(BG$6-$F105+1),$J105/2,$M105,TRUE)-_xlfn.NORM.DIST(AND(BG$6&gt;=$F105,BG$6&lt;=$H105)*(BF$6-$F105+1),$J105/2,$M105,TRUE))/(1-2*_xlfn.NORM.DIST(0,$J105/2,$M105,TRUE))*$D105+($K105="Steady Growth")*(AND(BG$6&gt;=$F105,BG$6&lt;=$H105)*((BG$6-$F105+1)/($J105*($J105+1)/2)*$D105))+($K105="custom")*CustCF!BA105</f>
        <v>0</v>
      </c>
      <c r="BH105" s="95">
        <f>($K105="Bell Curve")*(_xlfn.NORM.DIST(AND(BH$6&gt;=$F105,BH$6&lt;=$H105)*(BH$6-$F105+1),$J105/2,$M105,TRUE)-_xlfn.NORM.DIST(AND(BH$6&gt;=$F105,BH$6&lt;=$H105)*(BG$6-$F105+1),$J105/2,$M105,TRUE))/(1-2*_xlfn.NORM.DIST(0,$J105/2,$M105,TRUE))*$D105+($K105="Steady Growth")*(AND(BH$6&gt;=$F105,BH$6&lt;=$H105)*((BH$6-$F105+1)/($J105*($J105+1)/2)*$D105))+($K105="custom")*CustCF!BB105</f>
        <v>0</v>
      </c>
      <c r="BI105" s="95">
        <f>($K105="Bell Curve")*(_xlfn.NORM.DIST(AND(BI$6&gt;=$F105,BI$6&lt;=$H105)*(BI$6-$F105+1),$J105/2,$M105,TRUE)-_xlfn.NORM.DIST(AND(BI$6&gt;=$F105,BI$6&lt;=$H105)*(BH$6-$F105+1),$J105/2,$M105,TRUE))/(1-2*_xlfn.NORM.DIST(0,$J105/2,$M105,TRUE))*$D105+($K105="Steady Growth")*(AND(BI$6&gt;=$F105,BI$6&lt;=$H105)*((BI$6-$F105+1)/($J105*($J105+1)/2)*$D105))+($K105="custom")*CustCF!BC105</f>
        <v>0</v>
      </c>
      <c r="BJ105" s="95">
        <f>($K105="Bell Curve")*(_xlfn.NORM.DIST(AND(BJ$6&gt;=$F105,BJ$6&lt;=$H105)*(BJ$6-$F105+1),$J105/2,$M105,TRUE)-_xlfn.NORM.DIST(AND(BJ$6&gt;=$F105,BJ$6&lt;=$H105)*(BI$6-$F105+1),$J105/2,$M105,TRUE))/(1-2*_xlfn.NORM.DIST(0,$J105/2,$M105,TRUE))*$D105+($K105="Steady Growth")*(AND(BJ$6&gt;=$F105,BJ$6&lt;=$H105)*((BJ$6-$F105+1)/($J105*($J105+1)/2)*$D105))+($K105="custom")*CustCF!BD105</f>
        <v>0</v>
      </c>
      <c r="BK105" s="95">
        <f>($K105="Bell Curve")*(_xlfn.NORM.DIST(AND(BK$6&gt;=$F105,BK$6&lt;=$H105)*(BK$6-$F105+1),$J105/2,$M105,TRUE)-_xlfn.NORM.DIST(AND(BK$6&gt;=$F105,BK$6&lt;=$H105)*(BJ$6-$F105+1),$J105/2,$M105,TRUE))/(1-2*_xlfn.NORM.DIST(0,$J105/2,$M105,TRUE))*$D105+($K105="Steady Growth")*(AND(BK$6&gt;=$F105,BK$6&lt;=$H105)*((BK$6-$F105+1)/($J105*($J105+1)/2)*$D105))+($K105="custom")*CustCF!BE105</f>
        <v>0</v>
      </c>
      <c r="BL105" s="95">
        <f>($K105="Bell Curve")*(_xlfn.NORM.DIST(AND(BL$6&gt;=$F105,BL$6&lt;=$H105)*(BL$6-$F105+1),$J105/2,$M105,TRUE)-_xlfn.NORM.DIST(AND(BL$6&gt;=$F105,BL$6&lt;=$H105)*(BK$6-$F105+1),$J105/2,$M105,TRUE))/(1-2*_xlfn.NORM.DIST(0,$J105/2,$M105,TRUE))*$D105+($K105="Steady Growth")*(AND(BL$6&gt;=$F105,BL$6&lt;=$H105)*((BL$6-$F105+1)/($J105*($J105+1)/2)*$D105))+($K105="custom")*CustCF!BF105</f>
        <v>0</v>
      </c>
      <c r="BM105" s="95">
        <f>($K105="Bell Curve")*(_xlfn.NORM.DIST(AND(BM$6&gt;=$F105,BM$6&lt;=$H105)*(BM$6-$F105+1),$J105/2,$M105,TRUE)-_xlfn.NORM.DIST(AND(BM$6&gt;=$F105,BM$6&lt;=$H105)*(BL$6-$F105+1),$J105/2,$M105,TRUE))/(1-2*_xlfn.NORM.DIST(0,$J105/2,$M105,TRUE))*$D105+($K105="Steady Growth")*(AND(BM$6&gt;=$F105,BM$6&lt;=$H105)*((BM$6-$F105+1)/($J105*($J105+1)/2)*$D105))+($K105="custom")*CustCF!BG105</f>
        <v>0</v>
      </c>
      <c r="BN105" s="95">
        <f>($K105="Bell Curve")*(_xlfn.NORM.DIST(AND(BN$6&gt;=$F105,BN$6&lt;=$H105)*(BN$6-$F105+1),$J105/2,$M105,TRUE)-_xlfn.NORM.DIST(AND(BN$6&gt;=$F105,BN$6&lt;=$H105)*(BM$6-$F105+1),$J105/2,$M105,TRUE))/(1-2*_xlfn.NORM.DIST(0,$J105/2,$M105,TRUE))*$D105+($K105="Steady Growth")*(AND(BN$6&gt;=$F105,BN$6&lt;=$H105)*((BN$6-$F105+1)/($J105*($J105+1)/2)*$D105))+($K105="custom")*CustCF!BH105</f>
        <v>0</v>
      </c>
      <c r="BO105" s="95">
        <f>($K105="Bell Curve")*(_xlfn.NORM.DIST(AND(BO$6&gt;=$F105,BO$6&lt;=$H105)*(BO$6-$F105+1),$J105/2,$M105,TRUE)-_xlfn.NORM.DIST(AND(BO$6&gt;=$F105,BO$6&lt;=$H105)*(BN$6-$F105+1),$J105/2,$M105,TRUE))/(1-2*_xlfn.NORM.DIST(0,$J105/2,$M105,TRUE))*$D105+($K105="Steady Growth")*(AND(BO$6&gt;=$F105,BO$6&lt;=$H105)*((BO$6-$F105+1)/($J105*($J105+1)/2)*$D105))+($K105="custom")*CustCF!BI105</f>
        <v>0</v>
      </c>
      <c r="BP105" s="95">
        <f>($K105="Bell Curve")*(_xlfn.NORM.DIST(AND(BP$6&gt;=$F105,BP$6&lt;=$H105)*(BP$6-$F105+1),$J105/2,$M105,TRUE)-_xlfn.NORM.DIST(AND(BP$6&gt;=$F105,BP$6&lt;=$H105)*(BO$6-$F105+1),$J105/2,$M105,TRUE))/(1-2*_xlfn.NORM.DIST(0,$J105/2,$M105,TRUE))*$D105+($K105="Steady Growth")*(AND(BP$6&gt;=$F105,BP$6&lt;=$H105)*((BP$6-$F105+1)/($J105*($J105+1)/2)*$D105))+($K105="custom")*CustCF!BJ105</f>
        <v>0</v>
      </c>
      <c r="BQ105" s="95">
        <f>($K105="Bell Curve")*(_xlfn.NORM.DIST(AND(BQ$6&gt;=$F105,BQ$6&lt;=$H105)*(BQ$6-$F105+1),$J105/2,$M105,TRUE)-_xlfn.NORM.DIST(AND(BQ$6&gt;=$F105,BQ$6&lt;=$H105)*(BP$6-$F105+1),$J105/2,$M105,TRUE))/(1-2*_xlfn.NORM.DIST(0,$J105/2,$M105,TRUE))*$D105+($K105="Steady Growth")*(AND(BQ$6&gt;=$F105,BQ$6&lt;=$H105)*((BQ$6-$F105+1)/($J105*($J105+1)/2)*$D105))+($K105="custom")*CustCF!BK105</f>
        <v>0</v>
      </c>
      <c r="BR105" s="95">
        <f>($K105="Bell Curve")*(_xlfn.NORM.DIST(AND(BR$6&gt;=$F105,BR$6&lt;=$H105)*(BR$6-$F105+1),$J105/2,$M105,TRUE)-_xlfn.NORM.DIST(AND(BR$6&gt;=$F105,BR$6&lt;=$H105)*(BQ$6-$F105+1),$J105/2,$M105,TRUE))/(1-2*_xlfn.NORM.DIST(0,$J105/2,$M105,TRUE))*$D105+($K105="Steady Growth")*(AND(BR$6&gt;=$F105,BR$6&lt;=$H105)*((BR$6-$F105+1)/($J105*($J105+1)/2)*$D105))+($K105="custom")*CustCF!BL105</f>
        <v>0</v>
      </c>
      <c r="BS105" s="95">
        <f>($K105="Bell Curve")*(_xlfn.NORM.DIST(AND(BS$6&gt;=$F105,BS$6&lt;=$H105)*(BS$6-$F105+1),$J105/2,$M105,TRUE)-_xlfn.NORM.DIST(AND(BS$6&gt;=$F105,BS$6&lt;=$H105)*(BR$6-$F105+1),$J105/2,$M105,TRUE))/(1-2*_xlfn.NORM.DIST(0,$J105/2,$M105,TRUE))*$D105+($K105="Steady Growth")*(AND(BS$6&gt;=$F105,BS$6&lt;=$H105)*((BS$6-$F105+1)/($J105*($J105+1)/2)*$D105))+($K105="custom")*CustCF!BM105</f>
        <v>0</v>
      </c>
      <c r="BT105" s="95">
        <f>($K105="Bell Curve")*(_xlfn.NORM.DIST(AND(BT$6&gt;=$F105,BT$6&lt;=$H105)*(BT$6-$F105+1),$J105/2,$M105,TRUE)-_xlfn.NORM.DIST(AND(BT$6&gt;=$F105,BT$6&lt;=$H105)*(BS$6-$F105+1),$J105/2,$M105,TRUE))/(1-2*_xlfn.NORM.DIST(0,$J105/2,$M105,TRUE))*$D105+($K105="Steady Growth")*(AND(BT$6&gt;=$F105,BT$6&lt;=$H105)*((BT$6-$F105+1)/($J105*($J105+1)/2)*$D105))+($K105="custom")*CustCF!BN105</f>
        <v>0</v>
      </c>
      <c r="BU105" s="95">
        <f>($K105="Bell Curve")*(_xlfn.NORM.DIST(AND(BU$6&gt;=$F105,BU$6&lt;=$H105)*(BU$6-$F105+1),$J105/2,$M105,TRUE)-_xlfn.NORM.DIST(AND(BU$6&gt;=$F105,BU$6&lt;=$H105)*(BT$6-$F105+1),$J105/2,$M105,TRUE))/(1-2*_xlfn.NORM.DIST(0,$J105/2,$M105,TRUE))*$D105+($K105="Steady Growth")*(AND(BU$6&gt;=$F105,BU$6&lt;=$H105)*((BU$6-$F105+1)/($J105*($J105+1)/2)*$D105))+($K105="custom")*CustCF!BO105</f>
        <v>0</v>
      </c>
      <c r="BV105" s="95">
        <f>($K105="Bell Curve")*(_xlfn.NORM.DIST(AND(BV$6&gt;=$F105,BV$6&lt;=$H105)*(BV$6-$F105+1),$J105/2,$M105,TRUE)-_xlfn.NORM.DIST(AND(BV$6&gt;=$F105,BV$6&lt;=$H105)*(BU$6-$F105+1),$J105/2,$M105,TRUE))/(1-2*_xlfn.NORM.DIST(0,$J105/2,$M105,TRUE))*$D105+($K105="Steady Growth")*(AND(BV$6&gt;=$F105,BV$6&lt;=$H105)*((BV$6-$F105+1)/($J105*($J105+1)/2)*$D105))+($K105="custom")*CustCF!BP105</f>
        <v>0</v>
      </c>
      <c r="BW105" s="95">
        <f>($K105="Bell Curve")*(_xlfn.NORM.DIST(AND(BW$6&gt;=$F105,BW$6&lt;=$H105)*(BW$6-$F105+1),$J105/2,$M105,TRUE)-_xlfn.NORM.DIST(AND(BW$6&gt;=$F105,BW$6&lt;=$H105)*(BV$6-$F105+1),$J105/2,$M105,TRUE))/(1-2*_xlfn.NORM.DIST(0,$J105/2,$M105,TRUE))*$D105+($K105="Steady Growth")*(AND(BW$6&gt;=$F105,BW$6&lt;=$H105)*((BW$6-$F105+1)/($J105*($J105+1)/2)*$D105))+($K105="custom")*CustCF!BQ105</f>
        <v>0</v>
      </c>
      <c r="BX105" s="95">
        <f>($K105="Bell Curve")*(_xlfn.NORM.DIST(AND(BX$6&gt;=$F105,BX$6&lt;=$H105)*(BX$6-$F105+1),$J105/2,$M105,TRUE)-_xlfn.NORM.DIST(AND(BX$6&gt;=$F105,BX$6&lt;=$H105)*(BW$6-$F105+1),$J105/2,$M105,TRUE))/(1-2*_xlfn.NORM.DIST(0,$J105/2,$M105,TRUE))*$D105+($K105="Steady Growth")*(AND(BX$6&gt;=$F105,BX$6&lt;=$H105)*((BX$6-$F105+1)/($J105*($J105+1)/2)*$D105))+($K105="custom")*CustCF!BR105</f>
        <v>0</v>
      </c>
      <c r="BY105" s="95">
        <f>($K105="Bell Curve")*(_xlfn.NORM.DIST(AND(BY$6&gt;=$F105,BY$6&lt;=$H105)*(BY$6-$F105+1),$J105/2,$M105,TRUE)-_xlfn.NORM.DIST(AND(BY$6&gt;=$F105,BY$6&lt;=$H105)*(BX$6-$F105+1),$J105/2,$M105,TRUE))/(1-2*_xlfn.NORM.DIST(0,$J105/2,$M105,TRUE))*$D105+($K105="Steady Growth")*(AND(BY$6&gt;=$F105,BY$6&lt;=$H105)*((BY$6-$F105+1)/($J105*($J105+1)/2)*$D105))+($K105="custom")*CustCF!BS105</f>
        <v>0</v>
      </c>
      <c r="BZ105" s="95">
        <f>($K105="Bell Curve")*(_xlfn.NORM.DIST(AND(BZ$6&gt;=$F105,BZ$6&lt;=$H105)*(BZ$6-$F105+1),$J105/2,$M105,TRUE)-_xlfn.NORM.DIST(AND(BZ$6&gt;=$F105,BZ$6&lt;=$H105)*(BY$6-$F105+1),$J105/2,$M105,TRUE))/(1-2*_xlfn.NORM.DIST(0,$J105/2,$M105,TRUE))*$D105+($K105="Steady Growth")*(AND(BZ$6&gt;=$F105,BZ$6&lt;=$H105)*((BZ$6-$F105+1)/($J105*($J105+1)/2)*$D105))+($K105="custom")*CustCF!BT105</f>
        <v>0</v>
      </c>
      <c r="CA105" s="95">
        <f>($K105="Bell Curve")*(_xlfn.NORM.DIST(AND(CA$6&gt;=$F105,CA$6&lt;=$H105)*(CA$6-$F105+1),$J105/2,$M105,TRUE)-_xlfn.NORM.DIST(AND(CA$6&gt;=$F105,CA$6&lt;=$H105)*(BZ$6-$F105+1),$J105/2,$M105,TRUE))/(1-2*_xlfn.NORM.DIST(0,$J105/2,$M105,TRUE))*$D105+($K105="Steady Growth")*(AND(CA$6&gt;=$F105,CA$6&lt;=$H105)*((CA$6-$F105+1)/($J105*($J105+1)/2)*$D105))+($K105="custom")*CustCF!BU105</f>
        <v>0</v>
      </c>
      <c r="CB105" s="95">
        <f>($K105="Bell Curve")*(_xlfn.NORM.DIST(AND(CB$6&gt;=$F105,CB$6&lt;=$H105)*(CB$6-$F105+1),$J105/2,$M105,TRUE)-_xlfn.NORM.DIST(AND(CB$6&gt;=$F105,CB$6&lt;=$H105)*(CA$6-$F105+1),$J105/2,$M105,TRUE))/(1-2*_xlfn.NORM.DIST(0,$J105/2,$M105,TRUE))*$D105+($K105="Steady Growth")*(AND(CB$6&gt;=$F105,CB$6&lt;=$H105)*((CB$6-$F105+1)/($J105*($J105+1)/2)*$D105))+($K105="custom")*CustCF!BV105</f>
        <v>0</v>
      </c>
      <c r="CC105" s="95">
        <f>($K105="Bell Curve")*(_xlfn.NORM.DIST(AND(CC$6&gt;=$F105,CC$6&lt;=$H105)*(CC$6-$F105+1),$J105/2,$M105,TRUE)-_xlfn.NORM.DIST(AND(CC$6&gt;=$F105,CC$6&lt;=$H105)*(CB$6-$F105+1),$J105/2,$M105,TRUE))/(1-2*_xlfn.NORM.DIST(0,$J105/2,$M105,TRUE))*$D105+($K105="Steady Growth")*(AND(CC$6&gt;=$F105,CC$6&lt;=$H105)*((CC$6-$F105+1)/($J105*($J105+1)/2)*$D105))+($K105="custom")*CustCF!BW105</f>
        <v>0</v>
      </c>
      <c r="CD105" s="95">
        <f>($K105="Bell Curve")*(_xlfn.NORM.DIST(AND(CD$6&gt;=$F105,CD$6&lt;=$H105)*(CD$6-$F105+1),$J105/2,$M105,TRUE)-_xlfn.NORM.DIST(AND(CD$6&gt;=$F105,CD$6&lt;=$H105)*(CC$6-$F105+1),$J105/2,$M105,TRUE))/(1-2*_xlfn.NORM.DIST(0,$J105/2,$M105,TRUE))*$D105+($K105="Steady Growth")*(AND(CD$6&gt;=$F105,CD$6&lt;=$H105)*((CD$6-$F105+1)/($J105*($J105+1)/2)*$D105))+($K105="custom")*CustCF!BX105</f>
        <v>0</v>
      </c>
      <c r="CE105" s="95">
        <f>($K105="Bell Curve")*(_xlfn.NORM.DIST(AND(CE$6&gt;=$F105,CE$6&lt;=$H105)*(CE$6-$F105+1),$J105/2,$M105,TRUE)-_xlfn.NORM.DIST(AND(CE$6&gt;=$F105,CE$6&lt;=$H105)*(CD$6-$F105+1),$J105/2,$M105,TRUE))/(1-2*_xlfn.NORM.DIST(0,$J105/2,$M105,TRUE))*$D105+($K105="Steady Growth")*(AND(CE$6&gt;=$F105,CE$6&lt;=$H105)*((CE$6-$F105+1)/($J105*($J105+1)/2)*$D105))+($K105="custom")*CustCF!BY105</f>
        <v>0</v>
      </c>
      <c r="CF105" s="95">
        <f>($K105="Bell Curve")*(_xlfn.NORM.DIST(AND(CF$6&gt;=$F105,CF$6&lt;=$H105)*(CF$6-$F105+1),$J105/2,$M105,TRUE)-_xlfn.NORM.DIST(AND(CF$6&gt;=$F105,CF$6&lt;=$H105)*(CE$6-$F105+1),$J105/2,$M105,TRUE))/(1-2*_xlfn.NORM.DIST(0,$J105/2,$M105,TRUE))*$D105+($K105="Steady Growth")*(AND(CF$6&gt;=$F105,CF$6&lt;=$H105)*((CF$6-$F105+1)/($J105*($J105+1)/2)*$D105))+($K105="custom")*CustCF!BZ105</f>
        <v>0</v>
      </c>
      <c r="CG105" s="95">
        <f>($K105="Bell Curve")*(_xlfn.NORM.DIST(AND(CG$6&gt;=$F105,CG$6&lt;=$H105)*(CG$6-$F105+1),$J105/2,$M105,TRUE)-_xlfn.NORM.DIST(AND(CG$6&gt;=$F105,CG$6&lt;=$H105)*(CF$6-$F105+1),$J105/2,$M105,TRUE))/(1-2*_xlfn.NORM.DIST(0,$J105/2,$M105,TRUE))*$D105+($K105="Steady Growth")*(AND(CG$6&gt;=$F105,CG$6&lt;=$H105)*((CG$6-$F105+1)/($J105*($J105+1)/2)*$D105))+($K105="custom")*CustCF!CA105</f>
        <v>0</v>
      </c>
      <c r="CH105" s="95">
        <f>($K105="Bell Curve")*(_xlfn.NORM.DIST(AND(CH$6&gt;=$F105,CH$6&lt;=$H105)*(CH$6-$F105+1),$J105/2,$M105,TRUE)-_xlfn.NORM.DIST(AND(CH$6&gt;=$F105,CH$6&lt;=$H105)*(CG$6-$F105+1),$J105/2,$M105,TRUE))/(1-2*_xlfn.NORM.DIST(0,$J105/2,$M105,TRUE))*$D105+($K105="Steady Growth")*(AND(CH$6&gt;=$F105,CH$6&lt;=$H105)*((CH$6-$F105+1)/($J105*($J105+1)/2)*$D105))+($K105="custom")*CustCF!CB105</f>
        <v>0</v>
      </c>
      <c r="CI105" s="95">
        <f>($K105="Bell Curve")*(_xlfn.NORM.DIST(AND(CI$6&gt;=$F105,CI$6&lt;=$H105)*(CI$6-$F105+1),$J105/2,$M105,TRUE)-_xlfn.NORM.DIST(AND(CI$6&gt;=$F105,CI$6&lt;=$H105)*(CH$6-$F105+1),$J105/2,$M105,TRUE))/(1-2*_xlfn.NORM.DIST(0,$J105/2,$M105,TRUE))*$D105+($K105="Steady Growth")*(AND(CI$6&gt;=$F105,CI$6&lt;=$H105)*((CI$6-$F105+1)/($J105*($J105+1)/2)*$D105))+($K105="custom")*CustCF!CC105</f>
        <v>0</v>
      </c>
      <c r="CJ105" s="95">
        <f>($K105="Bell Curve")*(_xlfn.NORM.DIST(AND(CJ$6&gt;=$F105,CJ$6&lt;=$H105)*(CJ$6-$F105+1),$J105/2,$M105,TRUE)-_xlfn.NORM.DIST(AND(CJ$6&gt;=$F105,CJ$6&lt;=$H105)*(CI$6-$F105+1),$J105/2,$M105,TRUE))/(1-2*_xlfn.NORM.DIST(0,$J105/2,$M105,TRUE))*$D105+($K105="Steady Growth")*(AND(CJ$6&gt;=$F105,CJ$6&lt;=$H105)*((CJ$6-$F105+1)/($J105*($J105+1)/2)*$D105))+($K105="custom")*CustCF!CD105</f>
        <v>0</v>
      </c>
      <c r="CK105" s="95">
        <f>($K105="Bell Curve")*(_xlfn.NORM.DIST(AND(CK$6&gt;=$F105,CK$6&lt;=$H105)*(CK$6-$F105+1),$J105/2,$M105,TRUE)-_xlfn.NORM.DIST(AND(CK$6&gt;=$F105,CK$6&lt;=$H105)*(CJ$6-$F105+1),$J105/2,$M105,TRUE))/(1-2*_xlfn.NORM.DIST(0,$J105/2,$M105,TRUE))*$D105+($K105="Steady Growth")*(AND(CK$6&gt;=$F105,CK$6&lt;=$H105)*((CK$6-$F105+1)/($J105*($J105+1)/2)*$D105))+($K105="custom")*CustCF!CE105</f>
        <v>0</v>
      </c>
      <c r="CL105" s="95">
        <f>($K105="Bell Curve")*(_xlfn.NORM.DIST(AND(CL$6&gt;=$F105,CL$6&lt;=$H105)*(CL$6-$F105+1),$J105/2,$M105,TRUE)-_xlfn.NORM.DIST(AND(CL$6&gt;=$F105,CL$6&lt;=$H105)*(CK$6-$F105+1),$J105/2,$M105,TRUE))/(1-2*_xlfn.NORM.DIST(0,$J105/2,$M105,TRUE))*$D105+($K105="Steady Growth")*(AND(CL$6&gt;=$F105,CL$6&lt;=$H105)*((CL$6-$F105+1)/($J105*($J105+1)/2)*$D105))+($K105="custom")*CustCF!CF105</f>
        <v>0</v>
      </c>
      <c r="CM105" s="95">
        <f>($K105="Bell Curve")*(_xlfn.NORM.DIST(AND(CM$6&gt;=$F105,CM$6&lt;=$H105)*(CM$6-$F105+1),$J105/2,$M105,TRUE)-_xlfn.NORM.DIST(AND(CM$6&gt;=$F105,CM$6&lt;=$H105)*(CL$6-$F105+1),$J105/2,$M105,TRUE))/(1-2*_xlfn.NORM.DIST(0,$J105/2,$M105,TRUE))*$D105+($K105="Steady Growth")*(AND(CM$6&gt;=$F105,CM$6&lt;=$H105)*((CM$6-$F105+1)/($J105*($J105+1)/2)*$D105))+($K105="custom")*CustCF!CG105</f>
        <v>0</v>
      </c>
      <c r="CN105" s="95">
        <f>($K105="Bell Curve")*(_xlfn.NORM.DIST(AND(CN$6&gt;=$F105,CN$6&lt;=$H105)*(CN$6-$F105+1),$J105/2,$M105,TRUE)-_xlfn.NORM.DIST(AND(CN$6&gt;=$F105,CN$6&lt;=$H105)*(CM$6-$F105+1),$J105/2,$M105,TRUE))/(1-2*_xlfn.NORM.DIST(0,$J105/2,$M105,TRUE))*$D105+($K105="Steady Growth")*(AND(CN$6&gt;=$F105,CN$6&lt;=$H105)*((CN$6-$F105+1)/($J105*($J105+1)/2)*$D105))+($K105="custom")*CustCF!CH105</f>
        <v>0</v>
      </c>
      <c r="CO105" s="95">
        <f>($K105="Bell Curve")*(_xlfn.NORM.DIST(AND(CO$6&gt;=$F105,CO$6&lt;=$H105)*(CO$6-$F105+1),$J105/2,$M105,TRUE)-_xlfn.NORM.DIST(AND(CO$6&gt;=$F105,CO$6&lt;=$H105)*(CN$6-$F105+1),$J105/2,$M105,TRUE))/(1-2*_xlfn.NORM.DIST(0,$J105/2,$M105,TRUE))*$D105+($K105="Steady Growth")*(AND(CO$6&gt;=$F105,CO$6&lt;=$H105)*((CO$6-$F105+1)/($J105*($J105+1)/2)*$D105))+($K105="custom")*CustCF!CI105</f>
        <v>0</v>
      </c>
      <c r="CP105" s="95">
        <f>($K105="Bell Curve")*(_xlfn.NORM.DIST(AND(CP$6&gt;=$F105,CP$6&lt;=$H105)*(CP$6-$F105+1),$J105/2,$M105,TRUE)-_xlfn.NORM.DIST(AND(CP$6&gt;=$F105,CP$6&lt;=$H105)*(CO$6-$F105+1),$J105/2,$M105,TRUE))/(1-2*_xlfn.NORM.DIST(0,$J105/2,$M105,TRUE))*$D105+($K105="Steady Growth")*(AND(CP$6&gt;=$F105,CP$6&lt;=$H105)*((CP$6-$F105+1)/($J105*($J105+1)/2)*$D105))+($K105="custom")*CustCF!CJ105</f>
        <v>0</v>
      </c>
      <c r="CQ105" s="95">
        <f>($K105="Bell Curve")*(_xlfn.NORM.DIST(AND(CQ$6&gt;=$F105,CQ$6&lt;=$H105)*(CQ$6-$F105+1),$J105/2,$M105,TRUE)-_xlfn.NORM.DIST(AND(CQ$6&gt;=$F105,CQ$6&lt;=$H105)*(CP$6-$F105+1),$J105/2,$M105,TRUE))/(1-2*_xlfn.NORM.DIST(0,$J105/2,$M105,TRUE))*$D105+($K105="Steady Growth")*(AND(CQ$6&gt;=$F105,CQ$6&lt;=$H105)*((CQ$6-$F105+1)/($J105*($J105+1)/2)*$D105))+($K105="custom")*CustCF!CK105</f>
        <v>0</v>
      </c>
      <c r="CR105" s="95">
        <f>($K105="Bell Curve")*(_xlfn.NORM.DIST(AND(CR$6&gt;=$F105,CR$6&lt;=$H105)*(CR$6-$F105+1),$J105/2,$M105,TRUE)-_xlfn.NORM.DIST(AND(CR$6&gt;=$F105,CR$6&lt;=$H105)*(CQ$6-$F105+1),$J105/2,$M105,TRUE))/(1-2*_xlfn.NORM.DIST(0,$J105/2,$M105,TRUE))*$D105+($K105="Steady Growth")*(AND(CR$6&gt;=$F105,CR$6&lt;=$H105)*((CR$6-$F105+1)/($J105*($J105+1)/2)*$D105))+($K105="custom")*CustCF!CL105</f>
        <v>0</v>
      </c>
      <c r="CS105" s="95">
        <f>($K105="Bell Curve")*(_xlfn.NORM.DIST(AND(CS$6&gt;=$F105,CS$6&lt;=$H105)*(CS$6-$F105+1),$J105/2,$M105,TRUE)-_xlfn.NORM.DIST(AND(CS$6&gt;=$F105,CS$6&lt;=$H105)*(CR$6-$F105+1),$J105/2,$M105,TRUE))/(1-2*_xlfn.NORM.DIST(0,$J105/2,$M105,TRUE))*$D105+($K105="Steady Growth")*(AND(CS$6&gt;=$F105,CS$6&lt;=$H105)*((CS$6-$F105+1)/($J105*($J105+1)/2)*$D105))+($K105="custom")*CustCF!CM105</f>
        <v>0</v>
      </c>
      <c r="CT105" s="95">
        <f>($K105="Bell Curve")*(_xlfn.NORM.DIST(AND(CT$6&gt;=$F105,CT$6&lt;=$H105)*(CT$6-$F105+1),$J105/2,$M105,TRUE)-_xlfn.NORM.DIST(AND(CT$6&gt;=$F105,CT$6&lt;=$H105)*(CS$6-$F105+1),$J105/2,$M105,TRUE))/(1-2*_xlfn.NORM.DIST(0,$J105/2,$M105,TRUE))*$D105+($K105="Steady Growth")*(AND(CT$6&gt;=$F105,CT$6&lt;=$H105)*((CT$6-$F105+1)/($J105*($J105+1)/2)*$D105))+($K105="custom")*CustCF!CN105</f>
        <v>0</v>
      </c>
      <c r="CU105" s="95">
        <f>($K105="Bell Curve")*(_xlfn.NORM.DIST(AND(CU$6&gt;=$F105,CU$6&lt;=$H105)*(CU$6-$F105+1),$J105/2,$M105,TRUE)-_xlfn.NORM.DIST(AND(CU$6&gt;=$F105,CU$6&lt;=$H105)*(CT$6-$F105+1),$J105/2,$M105,TRUE))/(1-2*_xlfn.NORM.DIST(0,$J105/2,$M105,TRUE))*$D105+($K105="Steady Growth")*(AND(CU$6&gt;=$F105,CU$6&lt;=$H105)*((CU$6-$F105+1)/($J105*($J105+1)/2)*$D105))+($K105="custom")*CustCF!CO105</f>
        <v>0</v>
      </c>
      <c r="CV105" s="95">
        <f>($K105="Bell Curve")*(_xlfn.NORM.DIST(AND(CV$6&gt;=$F105,CV$6&lt;=$H105)*(CV$6-$F105+1),$J105/2,$M105,TRUE)-_xlfn.NORM.DIST(AND(CV$6&gt;=$F105,CV$6&lt;=$H105)*(CU$6-$F105+1),$J105/2,$M105,TRUE))/(1-2*_xlfn.NORM.DIST(0,$J105/2,$M105,TRUE))*$D105+($K105="Steady Growth")*(AND(CV$6&gt;=$F105,CV$6&lt;=$H105)*((CV$6-$F105+1)/($J105*($J105+1)/2)*$D105))+($K105="custom")*CustCF!CP105</f>
        <v>0</v>
      </c>
      <c r="CW105" s="95">
        <f>($K105="Bell Curve")*(_xlfn.NORM.DIST(AND(CW$6&gt;=$F105,CW$6&lt;=$H105)*(CW$6-$F105+1),$J105/2,$M105,TRUE)-_xlfn.NORM.DIST(AND(CW$6&gt;=$F105,CW$6&lt;=$H105)*(CV$6-$F105+1),$J105/2,$M105,TRUE))/(1-2*_xlfn.NORM.DIST(0,$J105/2,$M105,TRUE))*$D105+($K105="Steady Growth")*(AND(CW$6&gt;=$F105,CW$6&lt;=$H105)*((CW$6-$F105+1)/($J105*($J105+1)/2)*$D105))+($K105="custom")*CustCF!CQ105</f>
        <v>0</v>
      </c>
      <c r="CX105" s="95">
        <f>($K105="Bell Curve")*(_xlfn.NORM.DIST(AND(CX$6&gt;=$F105,CX$6&lt;=$H105)*(CX$6-$F105+1),$J105/2,$M105,TRUE)-_xlfn.NORM.DIST(AND(CX$6&gt;=$F105,CX$6&lt;=$H105)*(CW$6-$F105+1),$J105/2,$M105,TRUE))/(1-2*_xlfn.NORM.DIST(0,$J105/2,$M105,TRUE))*$D105+($K105="Steady Growth")*(AND(CX$6&gt;=$F105,CX$6&lt;=$H105)*((CX$6-$F105+1)/($J105*($J105+1)/2)*$D105))+($K105="custom")*CustCF!CR105</f>
        <v>0</v>
      </c>
      <c r="CY105" s="95">
        <f>($K105="Bell Curve")*(_xlfn.NORM.DIST(AND(CY$6&gt;=$F105,CY$6&lt;=$H105)*(CY$6-$F105+1),$J105/2,$M105,TRUE)-_xlfn.NORM.DIST(AND(CY$6&gt;=$F105,CY$6&lt;=$H105)*(CX$6-$F105+1),$J105/2,$M105,TRUE))/(1-2*_xlfn.NORM.DIST(0,$J105/2,$M105,TRUE))*$D105+($K105="Steady Growth")*(AND(CY$6&gt;=$F105,CY$6&lt;=$H105)*((CY$6-$F105+1)/($J105*($J105+1)/2)*$D105))+($K105="custom")*CustCF!CS105</f>
        <v>0</v>
      </c>
      <c r="CZ105" s="95">
        <f>($K105="Bell Curve")*(_xlfn.NORM.DIST(AND(CZ$6&gt;=$F105,CZ$6&lt;=$H105)*(CZ$6-$F105+1),$J105/2,$M105,TRUE)-_xlfn.NORM.DIST(AND(CZ$6&gt;=$F105,CZ$6&lt;=$H105)*(CY$6-$F105+1),$J105/2,$M105,TRUE))/(1-2*_xlfn.NORM.DIST(0,$J105/2,$M105,TRUE))*$D105+($K105="Steady Growth")*(AND(CZ$6&gt;=$F105,CZ$6&lt;=$H105)*((CZ$6-$F105+1)/($J105*($J105+1)/2)*$D105))+($K105="custom")*CustCF!CT105</f>
        <v>0</v>
      </c>
      <c r="DA105" s="95">
        <f>($K105="Bell Curve")*(_xlfn.NORM.DIST(AND(DA$6&gt;=$F105,DA$6&lt;=$H105)*(DA$6-$F105+1),$J105/2,$M105,TRUE)-_xlfn.NORM.DIST(AND(DA$6&gt;=$F105,DA$6&lt;=$H105)*(CZ$6-$F105+1),$J105/2,$M105,TRUE))/(1-2*_xlfn.NORM.DIST(0,$J105/2,$M105,TRUE))*$D105+($K105="Steady Growth")*(AND(DA$6&gt;=$F105,DA$6&lt;=$H105)*((DA$6-$F105+1)/($J105*($J105+1)/2)*$D105))+($K105="custom")*CustCF!CU105</f>
        <v>0</v>
      </c>
      <c r="DB105" s="95">
        <f>($K105="Bell Curve")*(_xlfn.NORM.DIST(AND(DB$6&gt;=$F105,DB$6&lt;=$H105)*(DB$6-$F105+1),$J105/2,$M105,TRUE)-_xlfn.NORM.DIST(AND(DB$6&gt;=$F105,DB$6&lt;=$H105)*(DA$6-$F105+1),$J105/2,$M105,TRUE))/(1-2*_xlfn.NORM.DIST(0,$J105/2,$M105,TRUE))*$D105+($K105="Steady Growth")*(AND(DB$6&gt;=$F105,DB$6&lt;=$H105)*((DB$6-$F105+1)/($J105*($J105+1)/2)*$D105))+($K105="custom")*CustCF!CV105</f>
        <v>0</v>
      </c>
      <c r="DC105" s="95">
        <f>($K105="Bell Curve")*(_xlfn.NORM.DIST(AND(DC$6&gt;=$F105,DC$6&lt;=$H105)*(DC$6-$F105+1),$J105/2,$M105,TRUE)-_xlfn.NORM.DIST(AND(DC$6&gt;=$F105,DC$6&lt;=$H105)*(DB$6-$F105+1),$J105/2,$M105,TRUE))/(1-2*_xlfn.NORM.DIST(0,$J105/2,$M105,TRUE))*$D105+($K105="Steady Growth")*(AND(DC$6&gt;=$F105,DC$6&lt;=$H105)*((DC$6-$F105+1)/($J105*($J105+1)/2)*$D105))+($K105="custom")*CustCF!CW105</f>
        <v>0</v>
      </c>
      <c r="DD105" s="95">
        <f>($K105="Bell Curve")*(_xlfn.NORM.DIST(AND(DD$6&gt;=$F105,DD$6&lt;=$H105)*(DD$6-$F105+1),$J105/2,$M105,TRUE)-_xlfn.NORM.DIST(AND(DD$6&gt;=$F105,DD$6&lt;=$H105)*(DC$6-$F105+1),$J105/2,$M105,TRUE))/(1-2*_xlfn.NORM.DIST(0,$J105/2,$M105,TRUE))*$D105+($K105="Steady Growth")*(AND(DD$6&gt;=$F105,DD$6&lt;=$H105)*((DD$6-$F105+1)/($J105*($J105+1)/2)*$D105))+($K105="custom")*CustCF!CX105</f>
        <v>0</v>
      </c>
      <c r="DE105" s="95">
        <f>($K105="Bell Curve")*(_xlfn.NORM.DIST(AND(DE$6&gt;=$F105,DE$6&lt;=$H105)*(DE$6-$F105+1),$J105/2,$M105,TRUE)-_xlfn.NORM.DIST(AND(DE$6&gt;=$F105,DE$6&lt;=$H105)*(DD$6-$F105+1),$J105/2,$M105,TRUE))/(1-2*_xlfn.NORM.DIST(0,$J105/2,$M105,TRUE))*$D105+($K105="Steady Growth")*(AND(DE$6&gt;=$F105,DE$6&lt;=$H105)*((DE$6-$F105+1)/($J105*($J105+1)/2)*$D105))+($K105="custom")*CustCF!CY105</f>
        <v>0</v>
      </c>
      <c r="DF105" s="95">
        <f>($K105="Bell Curve")*(_xlfn.NORM.DIST(AND(DF$6&gt;=$F105,DF$6&lt;=$H105)*(DF$6-$F105+1),$J105/2,$M105,TRUE)-_xlfn.NORM.DIST(AND(DF$6&gt;=$F105,DF$6&lt;=$H105)*(DE$6-$F105+1),$J105/2,$M105,TRUE))/(1-2*_xlfn.NORM.DIST(0,$J105/2,$M105,TRUE))*$D105+($K105="Steady Growth")*(AND(DF$6&gt;=$F105,DF$6&lt;=$H105)*((DF$6-$F105+1)/($J105*($J105+1)/2)*$D105))+($K105="custom")*CustCF!CZ105</f>
        <v>0</v>
      </c>
      <c r="DG105" s="95">
        <f>($K105="Bell Curve")*(_xlfn.NORM.DIST(AND(DG$6&gt;=$F105,DG$6&lt;=$H105)*(DG$6-$F105+1),$J105/2,$M105,TRUE)-_xlfn.NORM.DIST(AND(DG$6&gt;=$F105,DG$6&lt;=$H105)*(DF$6-$F105+1),$J105/2,$M105,TRUE))/(1-2*_xlfn.NORM.DIST(0,$J105/2,$M105,TRUE))*$D105+($K105="Steady Growth")*(AND(DG$6&gt;=$F105,DG$6&lt;=$H105)*((DG$6-$F105+1)/($J105*($J105+1)/2)*$D105))+($K105="custom")*CustCF!DA105</f>
        <v>0</v>
      </c>
      <c r="DH105" s="95">
        <f>($K105="Bell Curve")*(_xlfn.NORM.DIST(AND(DH$6&gt;=$F105,DH$6&lt;=$H105)*(DH$6-$F105+1),$J105/2,$M105,TRUE)-_xlfn.NORM.DIST(AND(DH$6&gt;=$F105,DH$6&lt;=$H105)*(DG$6-$F105+1),$J105/2,$M105,TRUE))/(1-2*_xlfn.NORM.DIST(0,$J105/2,$M105,TRUE))*$D105+($K105="Steady Growth")*(AND(DH$6&gt;=$F105,DH$6&lt;=$H105)*((DH$6-$F105+1)/($J105*($J105+1)/2)*$D105))+($K105="custom")*CustCF!DB105</f>
        <v>0</v>
      </c>
      <c r="DI105" s="95">
        <f>($K105="Bell Curve")*(_xlfn.NORM.DIST(AND(DI$6&gt;=$F105,DI$6&lt;=$H105)*(DI$6-$F105+1),$J105/2,$M105,TRUE)-_xlfn.NORM.DIST(AND(DI$6&gt;=$F105,DI$6&lt;=$H105)*(DH$6-$F105+1),$J105/2,$M105,TRUE))/(1-2*_xlfn.NORM.DIST(0,$J105/2,$M105,TRUE))*$D105+($K105="Steady Growth")*(AND(DI$6&gt;=$F105,DI$6&lt;=$H105)*((DI$6-$F105+1)/($J105*($J105+1)/2)*$D105))+($K105="custom")*CustCF!DC105</f>
        <v>0</v>
      </c>
      <c r="DJ105" s="95">
        <f>($K105="Bell Curve")*(_xlfn.NORM.DIST(AND(DJ$6&gt;=$F105,DJ$6&lt;=$H105)*(DJ$6-$F105+1),$J105/2,$M105,TRUE)-_xlfn.NORM.DIST(AND(DJ$6&gt;=$F105,DJ$6&lt;=$H105)*(DI$6-$F105+1),$J105/2,$M105,TRUE))/(1-2*_xlfn.NORM.DIST(0,$J105/2,$M105,TRUE))*$D105+($K105="Steady Growth")*(AND(DJ$6&gt;=$F105,DJ$6&lt;=$H105)*((DJ$6-$F105+1)/($J105*($J105+1)/2)*$D105))+($K105="custom")*CustCF!DD105</f>
        <v>0</v>
      </c>
      <c r="DK105" s="95">
        <f>($K105="Bell Curve")*(_xlfn.NORM.DIST(AND(DK$6&gt;=$F105,DK$6&lt;=$H105)*(DK$6-$F105+1),$J105/2,$M105,TRUE)-_xlfn.NORM.DIST(AND(DK$6&gt;=$F105,DK$6&lt;=$H105)*(DJ$6-$F105+1),$J105/2,$M105,TRUE))/(1-2*_xlfn.NORM.DIST(0,$J105/2,$M105,TRUE))*$D105+($K105="Steady Growth")*(AND(DK$6&gt;=$F105,DK$6&lt;=$H105)*((DK$6-$F105+1)/($J105*($J105+1)/2)*$D105))+($K105="custom")*CustCF!DE105</f>
        <v>0</v>
      </c>
      <c r="DL105" s="95">
        <f>($K105="Bell Curve")*(_xlfn.NORM.DIST(AND(DL$6&gt;=$F105,DL$6&lt;=$H105)*(DL$6-$F105+1),$J105/2,$M105,TRUE)-_xlfn.NORM.DIST(AND(DL$6&gt;=$F105,DL$6&lt;=$H105)*(DK$6-$F105+1),$J105/2,$M105,TRUE))/(1-2*_xlfn.NORM.DIST(0,$J105/2,$M105,TRUE))*$D105+($K105="Steady Growth")*(AND(DL$6&gt;=$F105,DL$6&lt;=$H105)*((DL$6-$F105+1)/($J105*($J105+1)/2)*$D105))+($K105="custom")*CustCF!DF105</f>
        <v>0</v>
      </c>
      <c r="DM105" s="95">
        <f>($K105="Bell Curve")*(_xlfn.NORM.DIST(AND(DM$6&gt;=$F105,DM$6&lt;=$H105)*(DM$6-$F105+1),$J105/2,$M105,TRUE)-_xlfn.NORM.DIST(AND(DM$6&gt;=$F105,DM$6&lt;=$H105)*(DL$6-$F105+1),$J105/2,$M105,TRUE))/(1-2*_xlfn.NORM.DIST(0,$J105/2,$M105,TRUE))*$D105+($K105="Steady Growth")*(AND(DM$6&gt;=$F105,DM$6&lt;=$H105)*((DM$6-$F105+1)/($J105*($J105+1)/2)*$D105))+($K105="custom")*CustCF!DG105</f>
        <v>0</v>
      </c>
      <c r="DN105" s="95">
        <f>($K105="Bell Curve")*(_xlfn.NORM.DIST(AND(DN$6&gt;=$F105,DN$6&lt;=$H105)*(DN$6-$F105+1),$J105/2,$M105,TRUE)-_xlfn.NORM.DIST(AND(DN$6&gt;=$F105,DN$6&lt;=$H105)*(DM$6-$F105+1),$J105/2,$M105,TRUE))/(1-2*_xlfn.NORM.DIST(0,$J105/2,$M105,TRUE))*$D105+($K105="Steady Growth")*(AND(DN$6&gt;=$F105,DN$6&lt;=$H105)*((DN$6-$F105+1)/($J105*($J105+1)/2)*$D105))+($K105="custom")*CustCF!DH105</f>
        <v>0</v>
      </c>
      <c r="DO105" s="95">
        <f>($K105="Bell Curve")*(_xlfn.NORM.DIST(AND(DO$6&gt;=$F105,DO$6&lt;=$H105)*(DO$6-$F105+1),$J105/2,$M105,TRUE)-_xlfn.NORM.DIST(AND(DO$6&gt;=$F105,DO$6&lt;=$H105)*(DN$6-$F105+1),$J105/2,$M105,TRUE))/(1-2*_xlfn.NORM.DIST(0,$J105/2,$M105,TRUE))*$D105+($K105="Steady Growth")*(AND(DO$6&gt;=$F105,DO$6&lt;=$H105)*((DO$6-$F105+1)/($J105*($J105+1)/2)*$D105))+($K105="custom")*CustCF!DI105</f>
        <v>0</v>
      </c>
      <c r="DP105" s="95">
        <f>($K105="Bell Curve")*(_xlfn.NORM.DIST(AND(DP$6&gt;=$F105,DP$6&lt;=$H105)*(DP$6-$F105+1),$J105/2,$M105,TRUE)-_xlfn.NORM.DIST(AND(DP$6&gt;=$F105,DP$6&lt;=$H105)*(DO$6-$F105+1),$J105/2,$M105,TRUE))/(1-2*_xlfn.NORM.DIST(0,$J105/2,$M105,TRUE))*$D105+($K105="Steady Growth")*(AND(DP$6&gt;=$F105,DP$6&lt;=$H105)*((DP$6-$F105+1)/($J105*($J105+1)/2)*$D105))+($K105="custom")*CustCF!DJ105</f>
        <v>0</v>
      </c>
      <c r="DQ105" s="95">
        <f>($K105="Bell Curve")*(_xlfn.NORM.DIST(AND(DQ$6&gt;=$F105,DQ$6&lt;=$H105)*(DQ$6-$F105+1),$J105/2,$M105,TRUE)-_xlfn.NORM.DIST(AND(DQ$6&gt;=$F105,DQ$6&lt;=$H105)*(DP$6-$F105+1),$J105/2,$M105,TRUE))/(1-2*_xlfn.NORM.DIST(0,$J105/2,$M105,TRUE))*$D105+($K105="Steady Growth")*(AND(DQ$6&gt;=$F105,DQ$6&lt;=$H105)*((DQ$6-$F105+1)/($J105*($J105+1)/2)*$D105))+($K105="custom")*CustCF!DK105</f>
        <v>0</v>
      </c>
      <c r="DR105" s="95">
        <f>($K105="Bell Curve")*(_xlfn.NORM.DIST(AND(DR$6&gt;=$F105,DR$6&lt;=$H105)*(DR$6-$F105+1),$J105/2,$M105,TRUE)-_xlfn.NORM.DIST(AND(DR$6&gt;=$F105,DR$6&lt;=$H105)*(DQ$6-$F105+1),$J105/2,$M105,TRUE))/(1-2*_xlfn.NORM.DIST(0,$J105/2,$M105,TRUE))*$D105+($K105="Steady Growth")*(AND(DR$6&gt;=$F105,DR$6&lt;=$H105)*((DR$6-$F105+1)/($J105*($J105+1)/2)*$D105))+($K105="custom")*CustCF!DL105</f>
        <v>0</v>
      </c>
      <c r="DS105" s="95">
        <f>($K105="Bell Curve")*(_xlfn.NORM.DIST(AND(DS$6&gt;=$F105,DS$6&lt;=$H105)*(DS$6-$F105+1),$J105/2,$M105,TRUE)-_xlfn.NORM.DIST(AND(DS$6&gt;=$F105,DS$6&lt;=$H105)*(DR$6-$F105+1),$J105/2,$M105,TRUE))/(1-2*_xlfn.NORM.DIST(0,$J105/2,$M105,TRUE))*$D105+($K105="Steady Growth")*(AND(DS$6&gt;=$F105,DS$6&lt;=$H105)*((DS$6-$F105+1)/($J105*($J105+1)/2)*$D105))+($K105="custom")*CustCF!DM105</f>
        <v>0</v>
      </c>
      <c r="DT105" s="95">
        <f>($K105="Bell Curve")*(_xlfn.NORM.DIST(AND(DT$6&gt;=$F105,DT$6&lt;=$H105)*(DT$6-$F105+1),$J105/2,$M105,TRUE)-_xlfn.NORM.DIST(AND(DT$6&gt;=$F105,DT$6&lt;=$H105)*(DS$6-$F105+1),$J105/2,$M105,TRUE))/(1-2*_xlfn.NORM.DIST(0,$J105/2,$M105,TRUE))*$D105+($K105="Steady Growth")*(AND(DT$6&gt;=$F105,DT$6&lt;=$H105)*((DT$6-$F105+1)/($J105*($J105+1)/2)*$D105))+($K105="custom")*CustCF!DN105</f>
        <v>0</v>
      </c>
      <c r="DU105" s="95">
        <f>($K105="Bell Curve")*(_xlfn.NORM.DIST(AND(DU$6&gt;=$F105,DU$6&lt;=$H105)*(DU$6-$F105+1),$J105/2,$M105,TRUE)-_xlfn.NORM.DIST(AND(DU$6&gt;=$F105,DU$6&lt;=$H105)*(DT$6-$F105+1),$J105/2,$M105,TRUE))/(1-2*_xlfn.NORM.DIST(0,$J105/2,$M105,TRUE))*$D105+($K105="Steady Growth")*(AND(DU$6&gt;=$F105,DU$6&lt;=$H105)*((DU$6-$F105+1)/($J105*($J105+1)/2)*$D105))+($K105="custom")*CustCF!DO105</f>
        <v>0</v>
      </c>
      <c r="DV105" s="95">
        <f>($K105="Bell Curve")*(_xlfn.NORM.DIST(AND(DV$6&gt;=$F105,DV$6&lt;=$H105)*(DV$6-$F105+1),$J105/2,$M105,TRUE)-_xlfn.NORM.DIST(AND(DV$6&gt;=$F105,DV$6&lt;=$H105)*(DU$6-$F105+1),$J105/2,$M105,TRUE))/(1-2*_xlfn.NORM.DIST(0,$J105/2,$M105,TRUE))*$D105+($K105="Steady Growth")*(AND(DV$6&gt;=$F105,DV$6&lt;=$H105)*((DV$6-$F105+1)/($J105*($J105+1)/2)*$D105))+($K105="custom")*CustCF!DP105</f>
        <v>0</v>
      </c>
      <c r="DW105" s="95">
        <f>($K105="Bell Curve")*(_xlfn.NORM.DIST(AND(DW$6&gt;=$F105,DW$6&lt;=$H105)*(DW$6-$F105+1),$J105/2,$M105,TRUE)-_xlfn.NORM.DIST(AND(DW$6&gt;=$F105,DW$6&lt;=$H105)*(DV$6-$F105+1),$J105/2,$M105,TRUE))/(1-2*_xlfn.NORM.DIST(0,$J105/2,$M105,TRUE))*$D105+($K105="Steady Growth")*(AND(DW$6&gt;=$F105,DW$6&lt;=$H105)*((DW$6-$F105+1)/($J105*($J105+1)/2)*$D105))+($K105="custom")*CustCF!DQ105</f>
        <v>0</v>
      </c>
      <c r="DX105" s="95">
        <f>($K105="Bell Curve")*(_xlfn.NORM.DIST(AND(DX$6&gt;=$F105,DX$6&lt;=$H105)*(DX$6-$F105+1),$J105/2,$M105,TRUE)-_xlfn.NORM.DIST(AND(DX$6&gt;=$F105,DX$6&lt;=$H105)*(DW$6-$F105+1),$J105/2,$M105,TRUE))/(1-2*_xlfn.NORM.DIST(0,$J105/2,$M105,TRUE))*$D105+($K105="Steady Growth")*(AND(DX$6&gt;=$F105,DX$6&lt;=$H105)*((DX$6-$F105+1)/($J105*($J105+1)/2)*$D105))+($K105="custom")*CustCF!DR105</f>
        <v>0</v>
      </c>
      <c r="DY105" s="95">
        <f>($K105="Bell Curve")*(_xlfn.NORM.DIST(AND(DY$6&gt;=$F105,DY$6&lt;=$H105)*(DY$6-$F105+1),$J105/2,$M105,TRUE)-_xlfn.NORM.DIST(AND(DY$6&gt;=$F105,DY$6&lt;=$H105)*(DX$6-$F105+1),$J105/2,$M105,TRUE))/(1-2*_xlfn.NORM.DIST(0,$J105/2,$M105,TRUE))*$D105+($K105="Steady Growth")*(AND(DY$6&gt;=$F105,DY$6&lt;=$H105)*((DY$6-$F105+1)/($J105*($J105+1)/2)*$D105))+($K105="custom")*CustCF!DS105</f>
        <v>0</v>
      </c>
      <c r="DZ105" s="95">
        <f>($K105="Bell Curve")*(_xlfn.NORM.DIST(AND(DZ$6&gt;=$F105,DZ$6&lt;=$H105)*(DZ$6-$F105+1),$J105/2,$M105,TRUE)-_xlfn.NORM.DIST(AND(DZ$6&gt;=$F105,DZ$6&lt;=$H105)*(DY$6-$F105+1),$J105/2,$M105,TRUE))/(1-2*_xlfn.NORM.DIST(0,$J105/2,$M105,TRUE))*$D105+($K105="Steady Growth")*(AND(DZ$6&gt;=$F105,DZ$6&lt;=$H105)*((DZ$6-$F105+1)/($J105*($J105+1)/2)*$D105))+($K105="custom")*CustCF!DT105</f>
        <v>0</v>
      </c>
      <c r="EA105" s="95">
        <f>($K105="Bell Curve")*(_xlfn.NORM.DIST(AND(EA$6&gt;=$F105,EA$6&lt;=$H105)*(EA$6-$F105+1),$J105/2,$M105,TRUE)-_xlfn.NORM.DIST(AND(EA$6&gt;=$F105,EA$6&lt;=$H105)*(DZ$6-$F105+1),$J105/2,$M105,TRUE))/(1-2*_xlfn.NORM.DIST(0,$J105/2,$M105,TRUE))*$D105+($K105="Steady Growth")*(AND(EA$6&gt;=$F105,EA$6&lt;=$H105)*((EA$6-$F105+1)/($J105*($J105+1)/2)*$D105))+($K105="custom")*CustCF!DU105</f>
        <v>0</v>
      </c>
      <c r="EB105" s="95">
        <f>($K105="Bell Curve")*(_xlfn.NORM.DIST(AND(EB$6&gt;=$F105,EB$6&lt;=$H105)*(EB$6-$F105+1),$J105/2,$M105,TRUE)-_xlfn.NORM.DIST(AND(EB$6&gt;=$F105,EB$6&lt;=$H105)*(EA$6-$F105+1),$J105/2,$M105,TRUE))/(1-2*_xlfn.NORM.DIST(0,$J105/2,$M105,TRUE))*$D105+($K105="Steady Growth")*(AND(EB$6&gt;=$F105,EB$6&lt;=$H105)*((EB$6-$F105+1)/($J105*($J105+1)/2)*$D105))+($K105="custom")*CustCF!DV105</f>
        <v>0</v>
      </c>
      <c r="EC105" s="95">
        <f>($K105="Bell Curve")*(_xlfn.NORM.DIST(AND(EC$6&gt;=$F105,EC$6&lt;=$H105)*(EC$6-$F105+1),$J105/2,$M105,TRUE)-_xlfn.NORM.DIST(AND(EC$6&gt;=$F105,EC$6&lt;=$H105)*(EB$6-$F105+1),$J105/2,$M105,TRUE))/(1-2*_xlfn.NORM.DIST(0,$J105/2,$M105,TRUE))*$D105+($K105="Steady Growth")*(AND(EC$6&gt;=$F105,EC$6&lt;=$H105)*((EC$6-$F105+1)/($J105*($J105+1)/2)*$D105))+($K105="custom")*CustCF!DW105</f>
        <v>0</v>
      </c>
      <c r="ED105" s="95">
        <f>($K105="Bell Curve")*(_xlfn.NORM.DIST(AND(ED$6&gt;=$F105,ED$6&lt;=$H105)*(ED$6-$F105+1),$J105/2,$M105,TRUE)-_xlfn.NORM.DIST(AND(ED$6&gt;=$F105,ED$6&lt;=$H105)*(EC$6-$F105+1),$J105/2,$M105,TRUE))/(1-2*_xlfn.NORM.DIST(0,$J105/2,$M105,TRUE))*$D105+($K105="Steady Growth")*(AND(ED$6&gt;=$F105,ED$6&lt;=$H105)*((ED$6-$F105+1)/($J105*($J105+1)/2)*$D105))+($K105="custom")*CustCF!DX105</f>
        <v>0</v>
      </c>
      <c r="EE105" s="95">
        <f>($K105="Bell Curve")*(_xlfn.NORM.DIST(AND(EE$6&gt;=$F105,EE$6&lt;=$H105)*(EE$6-$F105+1),$J105/2,$M105,TRUE)-_xlfn.NORM.DIST(AND(EE$6&gt;=$F105,EE$6&lt;=$H105)*(ED$6-$F105+1),$J105/2,$M105,TRUE))/(1-2*_xlfn.NORM.DIST(0,$J105/2,$M105,TRUE))*$D105+($K105="Steady Growth")*(AND(EE$6&gt;=$F105,EE$6&lt;=$H105)*((EE$6-$F105+1)/($J105*($J105+1)/2)*$D105))+($K105="custom")*CustCF!DY105</f>
        <v>0</v>
      </c>
      <c r="EF105" s="95">
        <f>($K105="Bell Curve")*(_xlfn.NORM.DIST(AND(EF$6&gt;=$F105,EF$6&lt;=$H105)*(EF$6-$F105+1),$J105/2,$M105,TRUE)-_xlfn.NORM.DIST(AND(EF$6&gt;=$F105,EF$6&lt;=$H105)*(EE$6-$F105+1),$J105/2,$M105,TRUE))/(1-2*_xlfn.NORM.DIST(0,$J105/2,$M105,TRUE))*$D105+($K105="Steady Growth")*(AND(EF$6&gt;=$F105,EF$6&lt;=$H105)*((EF$6-$F105+1)/($J105*($J105+1)/2)*$D105))+($K105="custom")*CustCF!DZ105</f>
        <v>0</v>
      </c>
      <c r="EG105" s="95">
        <f>($K105="Bell Curve")*(_xlfn.NORM.DIST(AND(EG$6&gt;=$F105,EG$6&lt;=$H105)*(EG$6-$F105+1),$J105/2,$M105,TRUE)-_xlfn.NORM.DIST(AND(EG$6&gt;=$F105,EG$6&lt;=$H105)*(EF$6-$F105+1),$J105/2,$M105,TRUE))/(1-2*_xlfn.NORM.DIST(0,$J105/2,$M105,TRUE))*$D105+($K105="Steady Growth")*(AND(EG$6&gt;=$F105,EG$6&lt;=$H105)*((EG$6-$F105+1)/($J105*($J105+1)/2)*$D105))+($K105="custom")*CustCF!EA105</f>
        <v>0</v>
      </c>
      <c r="EH105" s="95">
        <f>($K105="Bell Curve")*(_xlfn.NORM.DIST(AND(EH$6&gt;=$F105,EH$6&lt;=$H105)*(EH$6-$F105+1),$J105/2,$M105,TRUE)-_xlfn.NORM.DIST(AND(EH$6&gt;=$F105,EH$6&lt;=$H105)*(EG$6-$F105+1),$J105/2,$M105,TRUE))/(1-2*_xlfn.NORM.DIST(0,$J105/2,$M105,TRUE))*$D105+($K105="Steady Growth")*(AND(EH$6&gt;=$F105,EH$6&lt;=$H105)*((EH$6-$F105+1)/($J105*($J105+1)/2)*$D105))+($K105="custom")*CustCF!EB105</f>
        <v>0</v>
      </c>
      <c r="EI105" s="95">
        <f>($K105="Bell Curve")*(_xlfn.NORM.DIST(AND(EI$6&gt;=$F105,EI$6&lt;=$H105)*(EI$6-$F105+1),$J105/2,$M105,TRUE)-_xlfn.NORM.DIST(AND(EI$6&gt;=$F105,EI$6&lt;=$H105)*(EH$6-$F105+1),$J105/2,$M105,TRUE))/(1-2*_xlfn.NORM.DIST(0,$J105/2,$M105,TRUE))*$D105+($K105="Steady Growth")*(AND(EI$6&gt;=$F105,EI$6&lt;=$H105)*((EI$6-$F105+1)/($J105*($J105+1)/2)*$D105))+($K105="custom")*CustCF!EC105</f>
        <v>0</v>
      </c>
      <c r="EJ105" s="95">
        <f>($K105="Bell Curve")*(_xlfn.NORM.DIST(AND(EJ$6&gt;=$F105,EJ$6&lt;=$H105)*(EJ$6-$F105+1),$J105/2,$M105,TRUE)-_xlfn.NORM.DIST(AND(EJ$6&gt;=$F105,EJ$6&lt;=$H105)*(EI$6-$F105+1),$J105/2,$M105,TRUE))/(1-2*_xlfn.NORM.DIST(0,$J105/2,$M105,TRUE))*$D105+($K105="Steady Growth")*(AND(EJ$6&gt;=$F105,EJ$6&lt;=$H105)*((EJ$6-$F105+1)/($J105*($J105+1)/2)*$D105))+($K105="custom")*CustCF!ED105</f>
        <v>0</v>
      </c>
      <c r="EK105" s="95">
        <f>($K105="Bell Curve")*(_xlfn.NORM.DIST(AND(EK$6&gt;=$F105,EK$6&lt;=$H105)*(EK$6-$F105+1),$J105/2,$M105,TRUE)-_xlfn.NORM.DIST(AND(EK$6&gt;=$F105,EK$6&lt;=$H105)*(EJ$6-$F105+1),$J105/2,$M105,TRUE))/(1-2*_xlfn.NORM.DIST(0,$J105/2,$M105,TRUE))*$D105+($K105="Steady Growth")*(AND(EK$6&gt;=$F105,EK$6&lt;=$H105)*((EK$6-$F105+1)/($J105*($J105+1)/2)*$D105))+($K105="custom")*CustCF!EE105</f>
        <v>0</v>
      </c>
      <c r="EL105" s="95">
        <f>($K105="Bell Curve")*(_xlfn.NORM.DIST(AND(EL$6&gt;=$F105,EL$6&lt;=$H105)*(EL$6-$F105+1),$J105/2,$M105,TRUE)-_xlfn.NORM.DIST(AND(EL$6&gt;=$F105,EL$6&lt;=$H105)*(EK$6-$F105+1),$J105/2,$M105,TRUE))/(1-2*_xlfn.NORM.DIST(0,$J105/2,$M105,TRUE))*$D105+($K105="Steady Growth")*(AND(EL$6&gt;=$F105,EL$6&lt;=$H105)*((EL$6-$F105+1)/($J105*($J105+1)/2)*$D105))+($K105="custom")*CustCF!EF105</f>
        <v>0</v>
      </c>
      <c r="EM105" s="95">
        <f>($K105="Bell Curve")*(_xlfn.NORM.DIST(AND(EM$6&gt;=$F105,EM$6&lt;=$H105)*(EM$6-$F105+1),$J105/2,$M105,TRUE)-_xlfn.NORM.DIST(AND(EM$6&gt;=$F105,EM$6&lt;=$H105)*(EL$6-$F105+1),$J105/2,$M105,TRUE))/(1-2*_xlfn.NORM.DIST(0,$J105/2,$M105,TRUE))*$D105+($K105="Steady Growth")*(AND(EM$6&gt;=$F105,EM$6&lt;=$H105)*((EM$6-$F105+1)/($J105*($J105+1)/2)*$D105))+($K105="custom")*CustCF!EG105</f>
        <v>0</v>
      </c>
      <c r="EN105" s="95">
        <f>($K105="Bell Curve")*(_xlfn.NORM.DIST(AND(EN$6&gt;=$F105,EN$6&lt;=$H105)*(EN$6-$F105+1),$J105/2,$M105,TRUE)-_xlfn.NORM.DIST(AND(EN$6&gt;=$F105,EN$6&lt;=$H105)*(EM$6-$F105+1),$J105/2,$M105,TRUE))/(1-2*_xlfn.NORM.DIST(0,$J105/2,$M105,TRUE))*$D105+($K105="Steady Growth")*(AND(EN$6&gt;=$F105,EN$6&lt;=$H105)*((EN$6-$F105+1)/($J105*($J105+1)/2)*$D105))+($K105="custom")*CustCF!EH105</f>
        <v>0</v>
      </c>
      <c r="EO105" s="95">
        <f>($K105="Bell Curve")*(_xlfn.NORM.DIST(AND(EO$6&gt;=$F105,EO$6&lt;=$H105)*(EO$6-$F105+1),$J105/2,$M105,TRUE)-_xlfn.NORM.DIST(AND(EO$6&gt;=$F105,EO$6&lt;=$H105)*(EN$6-$F105+1),$J105/2,$M105,TRUE))/(1-2*_xlfn.NORM.DIST(0,$J105/2,$M105,TRUE))*$D105+($K105="Steady Growth")*(AND(EO$6&gt;=$F105,EO$6&lt;=$H105)*((EO$6-$F105+1)/($J105*($J105+1)/2)*$D105))+($K105="custom")*CustCF!EI105</f>
        <v>0</v>
      </c>
      <c r="EP105" s="95">
        <f>($K105="Bell Curve")*(_xlfn.NORM.DIST(AND(EP$6&gt;=$F105,EP$6&lt;=$H105)*(EP$6-$F105+1),$J105/2,$M105,TRUE)-_xlfn.NORM.DIST(AND(EP$6&gt;=$F105,EP$6&lt;=$H105)*(EO$6-$F105+1),$J105/2,$M105,TRUE))/(1-2*_xlfn.NORM.DIST(0,$J105/2,$M105,TRUE))*$D105+($K105="Steady Growth")*(AND(EP$6&gt;=$F105,EP$6&lt;=$H105)*((EP$6-$F105+1)/($J105*($J105+1)/2)*$D105))+($K105="custom")*CustCF!EJ105</f>
        <v>0</v>
      </c>
      <c r="EQ105" s="95">
        <f>($K105="Bell Curve")*(_xlfn.NORM.DIST(AND(EQ$6&gt;=$F105,EQ$6&lt;=$H105)*(EQ$6-$F105+1),$J105/2,$M105,TRUE)-_xlfn.NORM.DIST(AND(EQ$6&gt;=$F105,EQ$6&lt;=$H105)*(EP$6-$F105+1),$J105/2,$M105,TRUE))/(1-2*_xlfn.NORM.DIST(0,$J105/2,$M105,TRUE))*$D105+($K105="Steady Growth")*(AND(EQ$6&gt;=$F105,EQ$6&lt;=$H105)*((EQ$6-$F105+1)/($J105*($J105+1)/2)*$D105))+($K105="custom")*CustCF!EK105</f>
        <v>0</v>
      </c>
      <c r="ER105" s="95">
        <f>($K105="Bell Curve")*(_xlfn.NORM.DIST(AND(ER$6&gt;=$F105,ER$6&lt;=$H105)*(ER$6-$F105+1),$J105/2,$M105,TRUE)-_xlfn.NORM.DIST(AND(ER$6&gt;=$F105,ER$6&lt;=$H105)*(EQ$6-$F105+1),$J105/2,$M105,TRUE))/(1-2*_xlfn.NORM.DIST(0,$J105/2,$M105,TRUE))*$D105+($K105="Steady Growth")*(AND(ER$6&gt;=$F105,ER$6&lt;=$H105)*((ER$6-$F105+1)/($J105*($J105+1)/2)*$D105))+($K105="custom")*CustCF!EL105</f>
        <v>0</v>
      </c>
      <c r="ES105" s="95">
        <f>($K105="Bell Curve")*(_xlfn.NORM.DIST(AND(ES$6&gt;=$F105,ES$6&lt;=$H105)*(ES$6-$F105+1),$J105/2,$M105,TRUE)-_xlfn.NORM.DIST(AND(ES$6&gt;=$F105,ES$6&lt;=$H105)*(ER$6-$F105+1),$J105/2,$M105,TRUE))/(1-2*_xlfn.NORM.DIST(0,$J105/2,$M105,TRUE))*$D105+($K105="Steady Growth")*(AND(ES$6&gt;=$F105,ES$6&lt;=$H105)*((ES$6-$F105+1)/($J105*($J105+1)/2)*$D105))+($K105="custom")*CustCF!EM105</f>
        <v>0</v>
      </c>
      <c r="ET105" s="95">
        <f>($K105="Bell Curve")*(_xlfn.NORM.DIST(AND(ET$6&gt;=$F105,ET$6&lt;=$H105)*(ET$6-$F105+1),$J105/2,$M105,TRUE)-_xlfn.NORM.DIST(AND(ET$6&gt;=$F105,ET$6&lt;=$H105)*(ES$6-$F105+1),$J105/2,$M105,TRUE))/(1-2*_xlfn.NORM.DIST(0,$J105/2,$M105,TRUE))*$D105+($K105="Steady Growth")*(AND(ET$6&gt;=$F105,ET$6&lt;=$H105)*((ET$6-$F105+1)/($J105*($J105+1)/2)*$D105))+($K105="custom")*CustCF!EN105</f>
        <v>0</v>
      </c>
      <c r="EU105" s="95">
        <f>($K105="Bell Curve")*(_xlfn.NORM.DIST(AND(EU$6&gt;=$F105,EU$6&lt;=$H105)*(EU$6-$F105+1),$J105/2,$M105,TRUE)-_xlfn.NORM.DIST(AND(EU$6&gt;=$F105,EU$6&lt;=$H105)*(ET$6-$F105+1),$J105/2,$M105,TRUE))/(1-2*_xlfn.NORM.DIST(0,$J105/2,$M105,TRUE))*$D105+($K105="Steady Growth")*(AND(EU$6&gt;=$F105,EU$6&lt;=$H105)*((EU$6-$F105+1)/($J105*($J105+1)/2)*$D105))+($K105="custom")*CustCF!EO105</f>
        <v>0</v>
      </c>
      <c r="EV105" s="95">
        <f>($K105="Bell Curve")*(_xlfn.NORM.DIST(AND(EV$6&gt;=$F105,EV$6&lt;=$H105)*(EV$6-$F105+1),$J105/2,$M105,TRUE)-_xlfn.NORM.DIST(AND(EV$6&gt;=$F105,EV$6&lt;=$H105)*(EU$6-$F105+1),$J105/2,$M105,TRUE))/(1-2*_xlfn.NORM.DIST(0,$J105/2,$M105,TRUE))*$D105+($K105="Steady Growth")*(AND(EV$6&gt;=$F105,EV$6&lt;=$H105)*((EV$6-$F105+1)/($J105*($J105+1)/2)*$D105))+($K105="custom")*CustCF!EP105</f>
        <v>0</v>
      </c>
      <c r="EW105" s="95">
        <f>($K105="Bell Curve")*(_xlfn.NORM.DIST(AND(EW$6&gt;=$F105,EW$6&lt;=$H105)*(EW$6-$F105+1),$J105/2,$M105,TRUE)-_xlfn.NORM.DIST(AND(EW$6&gt;=$F105,EW$6&lt;=$H105)*(EV$6-$F105+1),$J105/2,$M105,TRUE))/(1-2*_xlfn.NORM.DIST(0,$J105/2,$M105,TRUE))*$D105+($K105="Steady Growth")*(AND(EW$6&gt;=$F105,EW$6&lt;=$H105)*((EW$6-$F105+1)/($J105*($J105+1)/2)*$D105))+($K105="custom")*CustCF!EQ105</f>
        <v>0</v>
      </c>
      <c r="EX105" s="95">
        <f>($K105="Bell Curve")*(_xlfn.NORM.DIST(AND(EX$6&gt;=$F105,EX$6&lt;=$H105)*(EX$6-$F105+1),$J105/2,$M105,TRUE)-_xlfn.NORM.DIST(AND(EX$6&gt;=$F105,EX$6&lt;=$H105)*(EW$6-$F105+1),$J105/2,$M105,TRUE))/(1-2*_xlfn.NORM.DIST(0,$J105/2,$M105,TRUE))*$D105+($K105="Steady Growth")*(AND(EX$6&gt;=$F105,EX$6&lt;=$H105)*((EX$6-$F105+1)/($J105*($J105+1)/2)*$D105))+($K105="custom")*CustCF!ER105</f>
        <v>0</v>
      </c>
      <c r="EY105" s="95">
        <f>($K105="Bell Curve")*(_xlfn.NORM.DIST(AND(EY$6&gt;=$F105,EY$6&lt;=$H105)*(EY$6-$F105+1),$J105/2,$M105,TRUE)-_xlfn.NORM.DIST(AND(EY$6&gt;=$F105,EY$6&lt;=$H105)*(EX$6-$F105+1),$J105/2,$M105,TRUE))/(1-2*_xlfn.NORM.DIST(0,$J105/2,$M105,TRUE))*$D105+($K105="Steady Growth")*(AND(EY$6&gt;=$F105,EY$6&lt;=$H105)*((EY$6-$F105+1)/($J105*($J105+1)/2)*$D105))+($K105="custom")*CustCF!ES105</f>
        <v>0</v>
      </c>
      <c r="EZ105" s="95">
        <f>($K105="Bell Curve")*(_xlfn.NORM.DIST(AND(EZ$6&gt;=$F105,EZ$6&lt;=$H105)*(EZ$6-$F105+1),$J105/2,$M105,TRUE)-_xlfn.NORM.DIST(AND(EZ$6&gt;=$F105,EZ$6&lt;=$H105)*(EY$6-$F105+1),$J105/2,$M105,TRUE))/(1-2*_xlfn.NORM.DIST(0,$J105/2,$M105,TRUE))*$D105+($K105="Steady Growth")*(AND(EZ$6&gt;=$F105,EZ$6&lt;=$H105)*((EZ$6-$F105+1)/($J105*($J105+1)/2)*$D105))+($K105="custom")*CustCF!ET105</f>
        <v>0</v>
      </c>
      <c r="FA105" s="95">
        <f>($K105="Bell Curve")*(_xlfn.NORM.DIST(AND(FA$6&gt;=$F105,FA$6&lt;=$H105)*(FA$6-$F105+1),$J105/2,$M105,TRUE)-_xlfn.NORM.DIST(AND(FA$6&gt;=$F105,FA$6&lt;=$H105)*(EZ$6-$F105+1),$J105/2,$M105,TRUE))/(1-2*_xlfn.NORM.DIST(0,$J105/2,$M105,TRUE))*$D105+($K105="Steady Growth")*(AND(FA$6&gt;=$F105,FA$6&lt;=$H105)*((FA$6-$F105+1)/($J105*($J105+1)/2)*$D105))+($K105="custom")*CustCF!EU105</f>
        <v>0</v>
      </c>
      <c r="FB105" s="95">
        <f>($K105="Bell Curve")*(_xlfn.NORM.DIST(AND(FB$6&gt;=$F105,FB$6&lt;=$H105)*(FB$6-$F105+1),$J105/2,$M105,TRUE)-_xlfn.NORM.DIST(AND(FB$6&gt;=$F105,FB$6&lt;=$H105)*(FA$6-$F105+1),$J105/2,$M105,TRUE))/(1-2*_xlfn.NORM.DIST(0,$J105/2,$M105,TRUE))*$D105+($K105="Steady Growth")*(AND(FB$6&gt;=$F105,FB$6&lt;=$H105)*((FB$6-$F105+1)/($J105*($J105+1)/2)*$D105))+($K105="custom")*CustCF!EV105</f>
        <v>0</v>
      </c>
      <c r="FC105" s="95">
        <f>($K105="Bell Curve")*(_xlfn.NORM.DIST(AND(FC$6&gt;=$F105,FC$6&lt;=$H105)*(FC$6-$F105+1),$J105/2,$M105,TRUE)-_xlfn.NORM.DIST(AND(FC$6&gt;=$F105,FC$6&lt;=$H105)*(FB$6-$F105+1),$J105/2,$M105,TRUE))/(1-2*_xlfn.NORM.DIST(0,$J105/2,$M105,TRUE))*$D105+($K105="Steady Growth")*(AND(FC$6&gt;=$F105,FC$6&lt;=$H105)*((FC$6-$F105+1)/($J105*($J105+1)/2)*$D105))+($K105="custom")*CustCF!EW105</f>
        <v>0</v>
      </c>
      <c r="FD105" s="95">
        <f>($K105="Bell Curve")*(_xlfn.NORM.DIST(AND(FD$6&gt;=$F105,FD$6&lt;=$H105)*(FD$6-$F105+1),$J105/2,$M105,TRUE)-_xlfn.NORM.DIST(AND(FD$6&gt;=$F105,FD$6&lt;=$H105)*(FC$6-$F105+1),$J105/2,$M105,TRUE))/(1-2*_xlfn.NORM.DIST(0,$J105/2,$M105,TRUE))*$D105+($K105="Steady Growth")*(AND(FD$6&gt;=$F105,FD$6&lt;=$H105)*((FD$6-$F105+1)/($J105*($J105+1)/2)*$D105))+($K105="custom")*CustCF!EX105</f>
        <v>0</v>
      </c>
      <c r="FE105" s="95">
        <f>($K105="Bell Curve")*(_xlfn.NORM.DIST(AND(FE$6&gt;=$F105,FE$6&lt;=$H105)*(FE$6-$F105+1),$J105/2,$M105,TRUE)-_xlfn.NORM.DIST(AND(FE$6&gt;=$F105,FE$6&lt;=$H105)*(FD$6-$F105+1),$J105/2,$M105,TRUE))/(1-2*_xlfn.NORM.DIST(0,$J105/2,$M105,TRUE))*$D105+($K105="Steady Growth")*(AND(FE$6&gt;=$F105,FE$6&lt;=$H105)*((FE$6-$F105+1)/($J105*($J105+1)/2)*$D105))+($K105="custom")*CustCF!EY105</f>
        <v>0</v>
      </c>
      <c r="FF105" s="95">
        <f>($K105="Bell Curve")*(_xlfn.NORM.DIST(AND(FF$6&gt;=$F105,FF$6&lt;=$H105)*(FF$6-$F105+1),$J105/2,$M105,TRUE)-_xlfn.NORM.DIST(AND(FF$6&gt;=$F105,FF$6&lt;=$H105)*(FE$6-$F105+1),$J105/2,$M105,TRUE))/(1-2*_xlfn.NORM.DIST(0,$J105/2,$M105,TRUE))*$D105+($K105="Steady Growth")*(AND(FF$6&gt;=$F105,FF$6&lt;=$H105)*((FF$6-$F105+1)/($J105*($J105+1)/2)*$D105))+($K105="custom")*CustCF!EZ105</f>
        <v>0</v>
      </c>
      <c r="FG105" s="95">
        <f>($K105="Bell Curve")*(_xlfn.NORM.DIST(AND(FG$6&gt;=$F105,FG$6&lt;=$H105)*(FG$6-$F105+1),$J105/2,$M105,TRUE)-_xlfn.NORM.DIST(AND(FG$6&gt;=$F105,FG$6&lt;=$H105)*(FF$6-$F105+1),$J105/2,$M105,TRUE))/(1-2*_xlfn.NORM.DIST(0,$J105/2,$M105,TRUE))*$D105+($K105="Steady Growth")*(AND(FG$6&gt;=$F105,FG$6&lt;=$H105)*((FG$6-$F105+1)/($J105*($J105+1)/2)*$D105))+($K105="custom")*CustCF!FA105</f>
        <v>0</v>
      </c>
      <c r="FH105" s="95">
        <f>($K105="Bell Curve")*(_xlfn.NORM.DIST(AND(FH$6&gt;=$F105,FH$6&lt;=$H105)*(FH$6-$F105+1),$J105/2,$M105,TRUE)-_xlfn.NORM.DIST(AND(FH$6&gt;=$F105,FH$6&lt;=$H105)*(FG$6-$F105+1),$J105/2,$M105,TRUE))/(1-2*_xlfn.NORM.DIST(0,$J105/2,$M105,TRUE))*$D105+($K105="Steady Growth")*(AND(FH$6&gt;=$F105,FH$6&lt;=$H105)*((FH$6-$F105+1)/($J105*($J105+1)/2)*$D105))+($K105="custom")*CustCF!FB105</f>
        <v>0</v>
      </c>
      <c r="FI105" s="95">
        <f>($K105="Bell Curve")*(_xlfn.NORM.DIST(AND(FI$6&gt;=$F105,FI$6&lt;=$H105)*(FI$6-$F105+1),$J105/2,$M105,TRUE)-_xlfn.NORM.DIST(AND(FI$6&gt;=$F105,FI$6&lt;=$H105)*(FH$6-$F105+1),$J105/2,$M105,TRUE))/(1-2*_xlfn.NORM.DIST(0,$J105/2,$M105,TRUE))*$D105+($K105="Steady Growth")*(AND(FI$6&gt;=$F105,FI$6&lt;=$H105)*((FI$6-$F105+1)/($J105*($J105+1)/2)*$D105))+($K105="custom")*CustCF!FC105</f>
        <v>0</v>
      </c>
      <c r="FJ105" s="95">
        <f>($K105="Bell Curve")*(_xlfn.NORM.DIST(AND(FJ$6&gt;=$F105,FJ$6&lt;=$H105)*(FJ$6-$F105+1),$J105/2,$M105,TRUE)-_xlfn.NORM.DIST(AND(FJ$6&gt;=$F105,FJ$6&lt;=$H105)*(FI$6-$F105+1),$J105/2,$M105,TRUE))/(1-2*_xlfn.NORM.DIST(0,$J105/2,$M105,TRUE))*$D105+($K105="Steady Growth")*(AND(FJ$6&gt;=$F105,FJ$6&lt;=$H105)*((FJ$6-$F105+1)/($J105*($J105+1)/2)*$D105))+($K105="custom")*CustCF!FD105</f>
        <v>0</v>
      </c>
      <c r="FK105" s="95">
        <f>($K105="Bell Curve")*(_xlfn.NORM.DIST(AND(FK$6&gt;=$F105,FK$6&lt;=$H105)*(FK$6-$F105+1),$J105/2,$M105,TRUE)-_xlfn.NORM.DIST(AND(FK$6&gt;=$F105,FK$6&lt;=$H105)*(FJ$6-$F105+1),$J105/2,$M105,TRUE))/(1-2*_xlfn.NORM.DIST(0,$J105/2,$M105,TRUE))*$D105+($K105="Steady Growth")*(AND(FK$6&gt;=$F105,FK$6&lt;=$H105)*((FK$6-$F105+1)/($J105*($J105+1)/2)*$D105))+($K105="custom")*CustCF!FE105</f>
        <v>0</v>
      </c>
      <c r="FL105" s="95">
        <f>($K105="Bell Curve")*(_xlfn.NORM.DIST(AND(FL$6&gt;=$F105,FL$6&lt;=$H105)*(FL$6-$F105+1),$J105/2,$M105,TRUE)-_xlfn.NORM.DIST(AND(FL$6&gt;=$F105,FL$6&lt;=$H105)*(FK$6-$F105+1),$J105/2,$M105,TRUE))/(1-2*_xlfn.NORM.DIST(0,$J105/2,$M105,TRUE))*$D105+($K105="Steady Growth")*(AND(FL$6&gt;=$F105,FL$6&lt;=$H105)*((FL$6-$F105+1)/($J105*($J105+1)/2)*$D105))+($K105="custom")*CustCF!FF105</f>
        <v>0</v>
      </c>
      <c r="FM105" s="95">
        <f>($K105="Bell Curve")*(_xlfn.NORM.DIST(AND(FM$6&gt;=$F105,FM$6&lt;=$H105)*(FM$6-$F105+1),$J105/2,$M105,TRUE)-_xlfn.NORM.DIST(AND(FM$6&gt;=$F105,FM$6&lt;=$H105)*(FL$6-$F105+1),$J105/2,$M105,TRUE))/(1-2*_xlfn.NORM.DIST(0,$J105/2,$M105,TRUE))*$D105+($K105="Steady Growth")*(AND(FM$6&gt;=$F105,FM$6&lt;=$H105)*((FM$6-$F105+1)/($J105*($J105+1)/2)*$D105))+($K105="custom")*CustCF!FG105</f>
        <v>0</v>
      </c>
      <c r="FN105" s="95">
        <f>($K105="Bell Curve")*(_xlfn.NORM.DIST(AND(FN$6&gt;=$F105,FN$6&lt;=$H105)*(FN$6-$F105+1),$J105/2,$M105,TRUE)-_xlfn.NORM.DIST(AND(FN$6&gt;=$F105,FN$6&lt;=$H105)*(FM$6-$F105+1),$J105/2,$M105,TRUE))/(1-2*_xlfn.NORM.DIST(0,$J105/2,$M105,TRUE))*$D105+($K105="Steady Growth")*(AND(FN$6&gt;=$F105,FN$6&lt;=$H105)*((FN$6-$F105+1)/($J105*($J105+1)/2)*$D105))+($K105="custom")*CustCF!FH105</f>
        <v>0</v>
      </c>
      <c r="FO105" s="95">
        <f>($K105="Bell Curve")*(_xlfn.NORM.DIST(AND(FO$6&gt;=$F105,FO$6&lt;=$H105)*(FO$6-$F105+1),$J105/2,$M105,TRUE)-_xlfn.NORM.DIST(AND(FO$6&gt;=$F105,FO$6&lt;=$H105)*(FN$6-$F105+1),$J105/2,$M105,TRUE))/(1-2*_xlfn.NORM.DIST(0,$J105/2,$M105,TRUE))*$D105+($K105="Steady Growth")*(AND(FO$6&gt;=$F105,FO$6&lt;=$H105)*((FO$6-$F105+1)/($J105*($J105+1)/2)*$D105))+($K105="custom")*CustCF!FI105</f>
        <v>0</v>
      </c>
      <c r="FP105" s="95">
        <f>($K105="Bell Curve")*(_xlfn.NORM.DIST(AND(FP$6&gt;=$F105,FP$6&lt;=$H105)*(FP$6-$F105+1),$J105/2,$M105,TRUE)-_xlfn.NORM.DIST(AND(FP$6&gt;=$F105,FP$6&lt;=$H105)*(FO$6-$F105+1),$J105/2,$M105,TRUE))/(1-2*_xlfn.NORM.DIST(0,$J105/2,$M105,TRUE))*$D105+($K105="Steady Growth")*(AND(FP$6&gt;=$F105,FP$6&lt;=$H105)*((FP$6-$F105+1)/($J105*($J105+1)/2)*$D105))+($K105="custom")*CustCF!FJ105</f>
        <v>0</v>
      </c>
      <c r="FQ105" s="95">
        <f>($K105="Bell Curve")*(_xlfn.NORM.DIST(AND(FQ$6&gt;=$F105,FQ$6&lt;=$H105)*(FQ$6-$F105+1),$J105/2,$M105,TRUE)-_xlfn.NORM.DIST(AND(FQ$6&gt;=$F105,FQ$6&lt;=$H105)*(FP$6-$F105+1),$J105/2,$M105,TRUE))/(1-2*_xlfn.NORM.DIST(0,$J105/2,$M105,TRUE))*$D105+($K105="Steady Growth")*(AND(FQ$6&gt;=$F105,FQ$6&lt;=$H105)*((FQ$6-$F105+1)/($J105*($J105+1)/2)*$D105))+($K105="custom")*CustCF!FK105</f>
        <v>0</v>
      </c>
      <c r="FR105" s="95">
        <f>($K105="Bell Curve")*(_xlfn.NORM.DIST(AND(FR$6&gt;=$F105,FR$6&lt;=$H105)*(FR$6-$F105+1),$J105/2,$M105,TRUE)-_xlfn.NORM.DIST(AND(FR$6&gt;=$F105,FR$6&lt;=$H105)*(FQ$6-$F105+1),$J105/2,$M105,TRUE))/(1-2*_xlfn.NORM.DIST(0,$J105/2,$M105,TRUE))*$D105+($K105="Steady Growth")*(AND(FR$6&gt;=$F105,FR$6&lt;=$H105)*((FR$6-$F105+1)/($J105*($J105+1)/2)*$D105))+($K105="custom")*CustCF!FL105</f>
        <v>0</v>
      </c>
      <c r="FS105" s="95">
        <f>($K105="Bell Curve")*(_xlfn.NORM.DIST(AND(FS$6&gt;=$F105,FS$6&lt;=$H105)*(FS$6-$F105+1),$J105/2,$M105,TRUE)-_xlfn.NORM.DIST(AND(FS$6&gt;=$F105,FS$6&lt;=$H105)*(FR$6-$F105+1),$J105/2,$M105,TRUE))/(1-2*_xlfn.NORM.DIST(0,$J105/2,$M105,TRUE))*$D105+($K105="Steady Growth")*(AND(FS$6&gt;=$F105,FS$6&lt;=$H105)*((FS$6-$F105+1)/($J105*($J105+1)/2)*$D105))+($K105="custom")*CustCF!FM105</f>
        <v>0</v>
      </c>
      <c r="FT105" s="95">
        <f>($K105="Bell Curve")*(_xlfn.NORM.DIST(AND(FT$6&gt;=$F105,FT$6&lt;=$H105)*(FT$6-$F105+1),$J105/2,$M105,TRUE)-_xlfn.NORM.DIST(AND(FT$6&gt;=$F105,FT$6&lt;=$H105)*(FS$6-$F105+1),$J105/2,$M105,TRUE))/(1-2*_xlfn.NORM.DIST(0,$J105/2,$M105,TRUE))*$D105+($K105="Steady Growth")*(AND(FT$6&gt;=$F105,FT$6&lt;=$H105)*((FT$6-$F105+1)/($J105*($J105+1)/2)*$D105))+($K105="custom")*CustCF!FN105</f>
        <v>0</v>
      </c>
      <c r="FU105" s="95">
        <f>($K105="Bell Curve")*(_xlfn.NORM.DIST(AND(FU$6&gt;=$F105,FU$6&lt;=$H105)*(FU$6-$F105+1),$J105/2,$M105,TRUE)-_xlfn.NORM.DIST(AND(FU$6&gt;=$F105,FU$6&lt;=$H105)*(FT$6-$F105+1),$J105/2,$M105,TRUE))/(1-2*_xlfn.NORM.DIST(0,$J105/2,$M105,TRUE))*$D105+($K105="Steady Growth")*(AND(FU$6&gt;=$F105,FU$6&lt;=$H105)*((FU$6-$F105+1)/($J105*($J105+1)/2)*$D105))+($K105="custom")*CustCF!FO105</f>
        <v>0</v>
      </c>
      <c r="FV105" s="95">
        <f>($K105="Bell Curve")*(_xlfn.NORM.DIST(AND(FV$6&gt;=$F105,FV$6&lt;=$H105)*(FV$6-$F105+1),$J105/2,$M105,TRUE)-_xlfn.NORM.DIST(AND(FV$6&gt;=$F105,FV$6&lt;=$H105)*(FU$6-$F105+1),$J105/2,$M105,TRUE))/(1-2*_xlfn.NORM.DIST(0,$J105/2,$M105,TRUE))*$D105+($K105="Steady Growth")*(AND(FV$6&gt;=$F105,FV$6&lt;=$H105)*((FV$6-$F105+1)/($J105*($J105+1)/2)*$D105))+($K105="custom")*CustCF!FP105</f>
        <v>0</v>
      </c>
      <c r="FW105" s="95">
        <f>($K105="Bell Curve")*(_xlfn.NORM.DIST(AND(FW$6&gt;=$F105,FW$6&lt;=$H105)*(FW$6-$F105+1),$J105/2,$M105,TRUE)-_xlfn.NORM.DIST(AND(FW$6&gt;=$F105,FW$6&lt;=$H105)*(FV$6-$F105+1),$J105/2,$M105,TRUE))/(1-2*_xlfn.NORM.DIST(0,$J105/2,$M105,TRUE))*$D105+($K105="Steady Growth")*(AND(FW$6&gt;=$F105,FW$6&lt;=$H105)*((FW$6-$F105+1)/($J105*($J105+1)/2)*$D105))+($K105="custom")*CustCF!FQ105</f>
        <v>0</v>
      </c>
      <c r="FX105" s="95">
        <f>($K105="Bell Curve")*(_xlfn.NORM.DIST(AND(FX$6&gt;=$F105,FX$6&lt;=$H105)*(FX$6-$F105+1),$J105/2,$M105,TRUE)-_xlfn.NORM.DIST(AND(FX$6&gt;=$F105,FX$6&lt;=$H105)*(FW$6-$F105+1),$J105/2,$M105,TRUE))/(1-2*_xlfn.NORM.DIST(0,$J105/2,$M105,TRUE))*$D105+($K105="Steady Growth")*(AND(FX$6&gt;=$F105,FX$6&lt;=$H105)*((FX$6-$F105+1)/($J105*($J105+1)/2)*$D105))+($K105="custom")*CustCF!FR105</f>
        <v>0</v>
      </c>
      <c r="FY105" s="95">
        <f>($K105="Bell Curve")*(_xlfn.NORM.DIST(AND(FY$6&gt;=$F105,FY$6&lt;=$H105)*(FY$6-$F105+1),$J105/2,$M105,TRUE)-_xlfn.NORM.DIST(AND(FY$6&gt;=$F105,FY$6&lt;=$H105)*(FX$6-$F105+1),$J105/2,$M105,TRUE))/(1-2*_xlfn.NORM.DIST(0,$J105/2,$M105,TRUE))*$D105+($K105="Steady Growth")*(AND(FY$6&gt;=$F105,FY$6&lt;=$H105)*((FY$6-$F105+1)/($J105*($J105+1)/2)*$D105))+($K105="custom")*CustCF!FS105</f>
        <v>0</v>
      </c>
      <c r="FZ105" s="95">
        <f>($K105="Bell Curve")*(_xlfn.NORM.DIST(AND(FZ$6&gt;=$F105,FZ$6&lt;=$H105)*(FZ$6-$F105+1),$J105/2,$M105,TRUE)-_xlfn.NORM.DIST(AND(FZ$6&gt;=$F105,FZ$6&lt;=$H105)*(FY$6-$F105+1),$J105/2,$M105,TRUE))/(1-2*_xlfn.NORM.DIST(0,$J105/2,$M105,TRUE))*$D105+($K105="Steady Growth")*(AND(FZ$6&gt;=$F105,FZ$6&lt;=$H105)*((FZ$6-$F105+1)/($J105*($J105+1)/2)*$D105))+($K105="custom")*CustCF!FT105</f>
        <v>0</v>
      </c>
      <c r="GA105" s="95">
        <f>($K105="Bell Curve")*(_xlfn.NORM.DIST(AND(GA$6&gt;=$F105,GA$6&lt;=$H105)*(GA$6-$F105+1),$J105/2,$M105,TRUE)-_xlfn.NORM.DIST(AND(GA$6&gt;=$F105,GA$6&lt;=$H105)*(FZ$6-$F105+1),$J105/2,$M105,TRUE))/(1-2*_xlfn.NORM.DIST(0,$J105/2,$M105,TRUE))*$D105+($K105="Steady Growth")*(AND(GA$6&gt;=$F105,GA$6&lt;=$H105)*((GA$6-$F105+1)/($J105*($J105+1)/2)*$D105))+($K105="custom")*CustCF!FU105</f>
        <v>0</v>
      </c>
      <c r="GB105" s="95">
        <f>($K105="Bell Curve")*(_xlfn.NORM.DIST(AND(GB$6&gt;=$F105,GB$6&lt;=$H105)*(GB$6-$F105+1),$J105/2,$M105,TRUE)-_xlfn.NORM.DIST(AND(GB$6&gt;=$F105,GB$6&lt;=$H105)*(GA$6-$F105+1),$J105/2,$M105,TRUE))/(1-2*_xlfn.NORM.DIST(0,$J105/2,$M105,TRUE))*$D105+($K105="Steady Growth")*(AND(GB$6&gt;=$F105,GB$6&lt;=$H105)*((GB$6-$F105+1)/($J105*($J105+1)/2)*$D105))+($K105="custom")*CustCF!FV105</f>
        <v>0</v>
      </c>
      <c r="GC105" s="95">
        <f>($K105="Bell Curve")*(_xlfn.NORM.DIST(AND(GC$6&gt;=$F105,GC$6&lt;=$H105)*(GC$6-$F105+1),$J105/2,$M105,TRUE)-_xlfn.NORM.DIST(AND(GC$6&gt;=$F105,GC$6&lt;=$H105)*(GB$6-$F105+1),$J105/2,$M105,TRUE))/(1-2*_xlfn.NORM.DIST(0,$J105/2,$M105,TRUE))*$D105+($K105="Steady Growth")*(AND(GC$6&gt;=$F105,GC$6&lt;=$H105)*((GC$6-$F105+1)/($J105*($J105+1)/2)*$D105))+($K105="custom")*CustCF!FW105</f>
        <v>0</v>
      </c>
      <c r="GD105" s="95">
        <f>($K105="Bell Curve")*(_xlfn.NORM.DIST(AND(GD$6&gt;=$F105,GD$6&lt;=$H105)*(GD$6-$F105+1),$J105/2,$M105,TRUE)-_xlfn.NORM.DIST(AND(GD$6&gt;=$F105,GD$6&lt;=$H105)*(GC$6-$F105+1),$J105/2,$M105,TRUE))/(1-2*_xlfn.NORM.DIST(0,$J105/2,$M105,TRUE))*$D105+($K105="Steady Growth")*(AND(GD$6&gt;=$F105,GD$6&lt;=$H105)*((GD$6-$F105+1)/($J105*($J105+1)/2)*$D105))+($K105="custom")*CustCF!FX105</f>
        <v>0</v>
      </c>
      <c r="GE105" s="95">
        <f>($K105="Bell Curve")*(_xlfn.NORM.DIST(AND(GE$6&gt;=$F105,GE$6&lt;=$H105)*(GE$6-$F105+1),$J105/2,$M105,TRUE)-_xlfn.NORM.DIST(AND(GE$6&gt;=$F105,GE$6&lt;=$H105)*(GD$6-$F105+1),$J105/2,$M105,TRUE))/(1-2*_xlfn.NORM.DIST(0,$J105/2,$M105,TRUE))*$D105+($K105="Steady Growth")*(AND(GE$6&gt;=$F105,GE$6&lt;=$H105)*((GE$6-$F105+1)/($J105*($J105+1)/2)*$D105))+($K105="custom")*CustCF!FY105</f>
        <v>0</v>
      </c>
      <c r="GF105" s="95">
        <f>($K105="Bell Curve")*(_xlfn.NORM.DIST(AND(GF$6&gt;=$F105,GF$6&lt;=$H105)*(GF$6-$F105+1),$J105/2,$M105,TRUE)-_xlfn.NORM.DIST(AND(GF$6&gt;=$F105,GF$6&lt;=$H105)*(GE$6-$F105+1),$J105/2,$M105,TRUE))/(1-2*_xlfn.NORM.DIST(0,$J105/2,$M105,TRUE))*$D105+($K105="Steady Growth")*(AND(GF$6&gt;=$F105,GF$6&lt;=$H105)*((GF$6-$F105+1)/($J105*($J105+1)/2)*$D105))+($K105="custom")*CustCF!FZ105</f>
        <v>0</v>
      </c>
      <c r="GG105" s="95">
        <f>($K105="Bell Curve")*(_xlfn.NORM.DIST(AND(GG$6&gt;=$F105,GG$6&lt;=$H105)*(GG$6-$F105+1),$J105/2,$M105,TRUE)-_xlfn.NORM.DIST(AND(GG$6&gt;=$F105,GG$6&lt;=$H105)*(GF$6-$F105+1),$J105/2,$M105,TRUE))/(1-2*_xlfn.NORM.DIST(0,$J105/2,$M105,TRUE))*$D105+($K105="Steady Growth")*(AND(GG$6&gt;=$F105,GG$6&lt;=$H105)*((GG$6-$F105+1)/($J105*($J105+1)/2)*$D105))+($K105="custom")*CustCF!GA105</f>
        <v>0</v>
      </c>
      <c r="GH105" s="95">
        <f>($K105="Bell Curve")*(_xlfn.NORM.DIST(AND(GH$6&gt;=$F105,GH$6&lt;=$H105)*(GH$6-$F105+1),$J105/2,$M105,TRUE)-_xlfn.NORM.DIST(AND(GH$6&gt;=$F105,GH$6&lt;=$H105)*(GG$6-$F105+1),$J105/2,$M105,TRUE))/(1-2*_xlfn.NORM.DIST(0,$J105/2,$M105,TRUE))*$D105+($K105="Steady Growth")*(AND(GH$6&gt;=$F105,GH$6&lt;=$H105)*((GH$6-$F105+1)/($J105*($J105+1)/2)*$D105))+($K105="custom")*CustCF!GB105</f>
        <v>0</v>
      </c>
      <c r="GI105" s="95">
        <f>($K105="Bell Curve")*(_xlfn.NORM.DIST(AND(GI$6&gt;=$F105,GI$6&lt;=$H105)*(GI$6-$F105+1),$J105/2,$M105,TRUE)-_xlfn.NORM.DIST(AND(GI$6&gt;=$F105,GI$6&lt;=$H105)*(GH$6-$F105+1),$J105/2,$M105,TRUE))/(1-2*_xlfn.NORM.DIST(0,$J105/2,$M105,TRUE))*$D105+($K105="Steady Growth")*(AND(GI$6&gt;=$F105,GI$6&lt;=$H105)*((GI$6-$F105+1)/($J105*($J105+1)/2)*$D105))+($K105="custom")*CustCF!GC105</f>
        <v>0</v>
      </c>
      <c r="GJ105" s="95">
        <f>($K105="Bell Curve")*(_xlfn.NORM.DIST(AND(GJ$6&gt;=$F105,GJ$6&lt;=$H105)*(GJ$6-$F105+1),$J105/2,$M105,TRUE)-_xlfn.NORM.DIST(AND(GJ$6&gt;=$F105,GJ$6&lt;=$H105)*(GI$6-$F105+1),$J105/2,$M105,TRUE))/(1-2*_xlfn.NORM.DIST(0,$J105/2,$M105,TRUE))*$D105+($K105="Steady Growth")*(AND(GJ$6&gt;=$F105,GJ$6&lt;=$H105)*((GJ$6-$F105+1)/($J105*($J105+1)/2)*$D105))+($K105="custom")*CustCF!GD105</f>
        <v>0</v>
      </c>
      <c r="GK105" s="95">
        <f>($K105="Bell Curve")*(_xlfn.NORM.DIST(AND(GK$6&gt;=$F105,GK$6&lt;=$H105)*(GK$6-$F105+1),$J105/2,$M105,TRUE)-_xlfn.NORM.DIST(AND(GK$6&gt;=$F105,GK$6&lt;=$H105)*(GJ$6-$F105+1),$J105/2,$M105,TRUE))/(1-2*_xlfn.NORM.DIST(0,$J105/2,$M105,TRUE))*$D105+($K105="Steady Growth")*(AND(GK$6&gt;=$F105,GK$6&lt;=$H105)*((GK$6-$F105+1)/($J105*($J105+1)/2)*$D105))+($K105="custom")*CustCF!GE105</f>
        <v>0</v>
      </c>
      <c r="GL105" s="95">
        <f>($K105="Bell Curve")*(_xlfn.NORM.DIST(AND(GL$6&gt;=$F105,GL$6&lt;=$H105)*(GL$6-$F105+1),$J105/2,$M105,TRUE)-_xlfn.NORM.DIST(AND(GL$6&gt;=$F105,GL$6&lt;=$H105)*(GK$6-$F105+1),$J105/2,$M105,TRUE))/(1-2*_xlfn.NORM.DIST(0,$J105/2,$M105,TRUE))*$D105+($K105="Steady Growth")*(AND(GL$6&gt;=$F105,GL$6&lt;=$H105)*((GL$6-$F105+1)/($J105*($J105+1)/2)*$D105))+($K105="custom")*CustCF!GF105</f>
        <v>0</v>
      </c>
      <c r="GM105" s="95">
        <f>($K105="Bell Curve")*(_xlfn.NORM.DIST(AND(GM$6&gt;=$F105,GM$6&lt;=$H105)*(GM$6-$F105+1),$J105/2,$M105,TRUE)-_xlfn.NORM.DIST(AND(GM$6&gt;=$F105,GM$6&lt;=$H105)*(GL$6-$F105+1),$J105/2,$M105,TRUE))/(1-2*_xlfn.NORM.DIST(0,$J105/2,$M105,TRUE))*$D105+($K105="Steady Growth")*(AND(GM$6&gt;=$F105,GM$6&lt;=$H105)*((GM$6-$F105+1)/($J105*($J105+1)/2)*$D105))+($K105="custom")*CustCF!GG105</f>
        <v>0</v>
      </c>
      <c r="GN105" s="268">
        <f>($K105="Bell Curve")*(_xlfn.NORM.DIST(AND(GN$6&gt;=$F105,GN$6&lt;=$H105)*(GN$6-$F105+1),$J105/2,$M105,TRUE)-_xlfn.NORM.DIST(AND(GN$6&gt;=$F105,GN$6&lt;=$H105)*(GM$6-$F105+1),$J105/2,$M105,TRUE))/(1-2*_xlfn.NORM.DIST(0,$J105/2,$M105,TRUE))*$D105+($K105="Steady Growth")*(AND(GN$6&gt;=$F105,GN$6&lt;=$H105)*((GN$6-$F105+1)/($J105*($J105+1)/2)*$D105))+($K105="custom")*CustCF!GH105</f>
        <v>0</v>
      </c>
      <c r="GO105" s="1"/>
      <c r="GP105" s="67"/>
    </row>
    <row r="106" spans="1:198" customFormat="1" hidden="1" outlineLevel="1" x14ac:dyDescent="0.75">
      <c r="A106" s="1"/>
      <c r="B106" s="1"/>
      <c r="C106" s="262">
        <f>Budget!AB18</f>
        <v>0</v>
      </c>
      <c r="D106" s="19">
        <f>Budget!AC18</f>
        <v>0</v>
      </c>
      <c r="E106" s="19" t="str">
        <f t="shared" si="54"/>
        <v/>
      </c>
      <c r="F106" s="263">
        <v>0</v>
      </c>
      <c r="G106" s="257">
        <f>IF(L106="custom",CustCF!F106,INDEX($P$8:$GN$8,MATCH(F106,$P$6:$GN$6,0)))</f>
        <v>46053</v>
      </c>
      <c r="H106" s="263">
        <v>0</v>
      </c>
      <c r="I106" s="257">
        <f>IF(L106="custom",CustCF!G106,INDEX($P$8:$GN$8,MATCH(H106,$P$6:$GN$6,0)))</f>
        <v>46053</v>
      </c>
      <c r="J106" s="260">
        <f t="shared" si="55"/>
        <v>1</v>
      </c>
      <c r="K106" s="265" t="s">
        <v>116</v>
      </c>
      <c r="L106" s="266" t="s">
        <v>141</v>
      </c>
      <c r="M106" s="267">
        <f t="shared" si="56"/>
        <v>9</v>
      </c>
      <c r="N106" s="18">
        <f t="shared" si="47"/>
        <v>0</v>
      </c>
      <c r="O106" s="1372">
        <f t="shared" si="46"/>
        <v>0</v>
      </c>
      <c r="P106" s="95">
        <f>($K106="Bell Curve")*(_xlfn.NORM.DIST(AND(P$6&gt;=$F106,P$6&lt;=$H106)*(P$6-$F106+1),$J106/2,$M106,TRUE)-_xlfn.NORM.DIST(AND(P$6&gt;=$F106,P$6&lt;=$H106)*(O$6-$F106+1),$J106/2,$M106,TRUE))/(1-2*_xlfn.NORM.DIST(0,$J106/2,$M106,TRUE))*$D106+($K106="Steady Growth")*(AND(P$6&gt;=$F106,P$6&lt;=$H106)*((P$6-$F106+1)/($J106*($J106+1)/2)*$D106))+($K106="custom")*CustCF!J106</f>
        <v>0</v>
      </c>
      <c r="Q106" s="95">
        <f>($K106="Bell Curve")*(_xlfn.NORM.DIST(AND(Q$6&gt;=$F106,Q$6&lt;=$H106)*(Q$6-$F106+1),$J106/2,$M106,TRUE)-_xlfn.NORM.DIST(AND(Q$6&gt;=$F106,Q$6&lt;=$H106)*(P$6-$F106+1),$J106/2,$M106,TRUE))/(1-2*_xlfn.NORM.DIST(0,$J106/2,$M106,TRUE))*$D106+($K106="Steady Growth")*(AND(Q$6&gt;=$F106,Q$6&lt;=$H106)*((Q$6-$F106+1)/($J106*($J106+1)/2)*$D106))+($K106="custom")*CustCF!K106</f>
        <v>0</v>
      </c>
      <c r="R106" s="95">
        <f>($K106="Bell Curve")*(_xlfn.NORM.DIST(AND(R$6&gt;=$F106,R$6&lt;=$H106)*(R$6-$F106+1),$J106/2,$M106,TRUE)-_xlfn.NORM.DIST(AND(R$6&gt;=$F106,R$6&lt;=$H106)*(Q$6-$F106+1),$J106/2,$M106,TRUE))/(1-2*_xlfn.NORM.DIST(0,$J106/2,$M106,TRUE))*$D106+($K106="Steady Growth")*(AND(R$6&gt;=$F106,R$6&lt;=$H106)*((R$6-$F106+1)/($J106*($J106+1)/2)*$D106))+($K106="custom")*CustCF!L106</f>
        <v>0</v>
      </c>
      <c r="S106" s="95">
        <f>($K106="Bell Curve")*(_xlfn.NORM.DIST(AND(S$6&gt;=$F106,S$6&lt;=$H106)*(S$6-$F106+1),$J106/2,$M106,TRUE)-_xlfn.NORM.DIST(AND(S$6&gt;=$F106,S$6&lt;=$H106)*(R$6-$F106+1),$J106/2,$M106,TRUE))/(1-2*_xlfn.NORM.DIST(0,$J106/2,$M106,TRUE))*$D106+($K106="Steady Growth")*(AND(S$6&gt;=$F106,S$6&lt;=$H106)*((S$6-$F106+1)/($J106*($J106+1)/2)*$D106))+($K106="custom")*CustCF!M106</f>
        <v>0</v>
      </c>
      <c r="T106" s="95">
        <f>($K106="Bell Curve")*(_xlfn.NORM.DIST(AND(T$6&gt;=$F106,T$6&lt;=$H106)*(T$6-$F106+1),$J106/2,$M106,TRUE)-_xlfn.NORM.DIST(AND(T$6&gt;=$F106,T$6&lt;=$H106)*(S$6-$F106+1),$J106/2,$M106,TRUE))/(1-2*_xlfn.NORM.DIST(0,$J106/2,$M106,TRUE))*$D106+($K106="Steady Growth")*(AND(T$6&gt;=$F106,T$6&lt;=$H106)*((T$6-$F106+1)/($J106*($J106+1)/2)*$D106))+($K106="custom")*CustCF!N106</f>
        <v>0</v>
      </c>
      <c r="U106" s="95">
        <f>($K106="Bell Curve")*(_xlfn.NORM.DIST(AND(U$6&gt;=$F106,U$6&lt;=$H106)*(U$6-$F106+1),$J106/2,$M106,TRUE)-_xlfn.NORM.DIST(AND(U$6&gt;=$F106,U$6&lt;=$H106)*(T$6-$F106+1),$J106/2,$M106,TRUE))/(1-2*_xlfn.NORM.DIST(0,$J106/2,$M106,TRUE))*$D106+($K106="Steady Growth")*(AND(U$6&gt;=$F106,U$6&lt;=$H106)*((U$6-$F106+1)/($J106*($J106+1)/2)*$D106))+($K106="custom")*CustCF!O106</f>
        <v>0</v>
      </c>
      <c r="V106" s="95">
        <f>($K106="Bell Curve")*(_xlfn.NORM.DIST(AND(V$6&gt;=$F106,V$6&lt;=$H106)*(V$6-$F106+1),$J106/2,$M106,TRUE)-_xlfn.NORM.DIST(AND(V$6&gt;=$F106,V$6&lt;=$H106)*(U$6-$F106+1),$J106/2,$M106,TRUE))/(1-2*_xlfn.NORM.DIST(0,$J106/2,$M106,TRUE))*$D106+($K106="Steady Growth")*(AND(V$6&gt;=$F106,V$6&lt;=$H106)*((V$6-$F106+1)/($J106*($J106+1)/2)*$D106))+($K106="custom")*CustCF!P106</f>
        <v>0</v>
      </c>
      <c r="W106" s="95">
        <f>($K106="Bell Curve")*(_xlfn.NORM.DIST(AND(W$6&gt;=$F106,W$6&lt;=$H106)*(W$6-$F106+1),$J106/2,$M106,TRUE)-_xlfn.NORM.DIST(AND(W$6&gt;=$F106,W$6&lt;=$H106)*(V$6-$F106+1),$J106/2,$M106,TRUE))/(1-2*_xlfn.NORM.DIST(0,$J106/2,$M106,TRUE))*$D106+($K106="Steady Growth")*(AND(W$6&gt;=$F106,W$6&lt;=$H106)*((W$6-$F106+1)/($J106*($J106+1)/2)*$D106))+($K106="custom")*CustCF!Q106</f>
        <v>0</v>
      </c>
      <c r="X106" s="95">
        <f>($K106="Bell Curve")*(_xlfn.NORM.DIST(AND(X$6&gt;=$F106,X$6&lt;=$H106)*(X$6-$F106+1),$J106/2,$M106,TRUE)-_xlfn.NORM.DIST(AND(X$6&gt;=$F106,X$6&lt;=$H106)*(W$6-$F106+1),$J106/2,$M106,TRUE))/(1-2*_xlfn.NORM.DIST(0,$J106/2,$M106,TRUE))*$D106+($K106="Steady Growth")*(AND(X$6&gt;=$F106,X$6&lt;=$H106)*((X$6-$F106+1)/($J106*($J106+1)/2)*$D106))+($K106="custom")*CustCF!R106</f>
        <v>0</v>
      </c>
      <c r="Y106" s="95">
        <f>($K106="Bell Curve")*(_xlfn.NORM.DIST(AND(Y$6&gt;=$F106,Y$6&lt;=$H106)*(Y$6-$F106+1),$J106/2,$M106,TRUE)-_xlfn.NORM.DIST(AND(Y$6&gt;=$F106,Y$6&lt;=$H106)*(X$6-$F106+1),$J106/2,$M106,TRUE))/(1-2*_xlfn.NORM.DIST(0,$J106/2,$M106,TRUE))*$D106+($K106="Steady Growth")*(AND(Y$6&gt;=$F106,Y$6&lt;=$H106)*((Y$6-$F106+1)/($J106*($J106+1)/2)*$D106))+($K106="custom")*CustCF!S106</f>
        <v>0</v>
      </c>
      <c r="Z106" s="95">
        <f>($K106="Bell Curve")*(_xlfn.NORM.DIST(AND(Z$6&gt;=$F106,Z$6&lt;=$H106)*(Z$6-$F106+1),$J106/2,$M106,TRUE)-_xlfn.NORM.DIST(AND(Z$6&gt;=$F106,Z$6&lt;=$H106)*(Y$6-$F106+1),$J106/2,$M106,TRUE))/(1-2*_xlfn.NORM.DIST(0,$J106/2,$M106,TRUE))*$D106+($K106="Steady Growth")*(AND(Z$6&gt;=$F106,Z$6&lt;=$H106)*((Z$6-$F106+1)/($J106*($J106+1)/2)*$D106))+($K106="custom")*CustCF!T106</f>
        <v>0</v>
      </c>
      <c r="AA106" s="95">
        <f>($K106="Bell Curve")*(_xlfn.NORM.DIST(AND(AA$6&gt;=$F106,AA$6&lt;=$H106)*(AA$6-$F106+1),$J106/2,$M106,TRUE)-_xlfn.NORM.DIST(AND(AA$6&gt;=$F106,AA$6&lt;=$H106)*(Z$6-$F106+1),$J106/2,$M106,TRUE))/(1-2*_xlfn.NORM.DIST(0,$J106/2,$M106,TRUE))*$D106+($K106="Steady Growth")*(AND(AA$6&gt;=$F106,AA$6&lt;=$H106)*((AA$6-$F106+1)/($J106*($J106+1)/2)*$D106))+($K106="custom")*CustCF!U106</f>
        <v>0</v>
      </c>
      <c r="AB106" s="95">
        <f>($K106="Bell Curve")*(_xlfn.NORM.DIST(AND(AB$6&gt;=$F106,AB$6&lt;=$H106)*(AB$6-$F106+1),$J106/2,$M106,TRUE)-_xlfn.NORM.DIST(AND(AB$6&gt;=$F106,AB$6&lt;=$H106)*(AA$6-$F106+1),$J106/2,$M106,TRUE))/(1-2*_xlfn.NORM.DIST(0,$J106/2,$M106,TRUE))*$D106+($K106="Steady Growth")*(AND(AB$6&gt;=$F106,AB$6&lt;=$H106)*((AB$6-$F106+1)/($J106*($J106+1)/2)*$D106))+($K106="custom")*CustCF!V106</f>
        <v>0</v>
      </c>
      <c r="AC106" s="95">
        <f>($K106="Bell Curve")*(_xlfn.NORM.DIST(AND(AC$6&gt;=$F106,AC$6&lt;=$H106)*(AC$6-$F106+1),$J106/2,$M106,TRUE)-_xlfn.NORM.DIST(AND(AC$6&gt;=$F106,AC$6&lt;=$H106)*(AB$6-$F106+1),$J106/2,$M106,TRUE))/(1-2*_xlfn.NORM.DIST(0,$J106/2,$M106,TRUE))*$D106+($K106="Steady Growth")*(AND(AC$6&gt;=$F106,AC$6&lt;=$H106)*((AC$6-$F106+1)/($J106*($J106+1)/2)*$D106))+($K106="custom")*CustCF!W106</f>
        <v>0</v>
      </c>
      <c r="AD106" s="95">
        <f>($K106="Bell Curve")*(_xlfn.NORM.DIST(AND(AD$6&gt;=$F106,AD$6&lt;=$H106)*(AD$6-$F106+1),$J106/2,$M106,TRUE)-_xlfn.NORM.DIST(AND(AD$6&gt;=$F106,AD$6&lt;=$H106)*(AC$6-$F106+1),$J106/2,$M106,TRUE))/(1-2*_xlfn.NORM.DIST(0,$J106/2,$M106,TRUE))*$D106+($K106="Steady Growth")*(AND(AD$6&gt;=$F106,AD$6&lt;=$H106)*((AD$6-$F106+1)/($J106*($J106+1)/2)*$D106))+($K106="custom")*CustCF!X106</f>
        <v>0</v>
      </c>
      <c r="AE106" s="95">
        <f>($K106="Bell Curve")*(_xlfn.NORM.DIST(AND(AE$6&gt;=$F106,AE$6&lt;=$H106)*(AE$6-$F106+1),$J106/2,$M106,TRUE)-_xlfn.NORM.DIST(AND(AE$6&gt;=$F106,AE$6&lt;=$H106)*(AD$6-$F106+1),$J106/2,$M106,TRUE))/(1-2*_xlfn.NORM.DIST(0,$J106/2,$M106,TRUE))*$D106+($K106="Steady Growth")*(AND(AE$6&gt;=$F106,AE$6&lt;=$H106)*((AE$6-$F106+1)/($J106*($J106+1)/2)*$D106))+($K106="custom")*CustCF!Y106</f>
        <v>0</v>
      </c>
      <c r="AF106" s="95">
        <f>($K106="Bell Curve")*(_xlfn.NORM.DIST(AND(AF$6&gt;=$F106,AF$6&lt;=$H106)*(AF$6-$F106+1),$J106/2,$M106,TRUE)-_xlfn.NORM.DIST(AND(AF$6&gt;=$F106,AF$6&lt;=$H106)*(AE$6-$F106+1),$J106/2,$M106,TRUE))/(1-2*_xlfn.NORM.DIST(0,$J106/2,$M106,TRUE))*$D106+($K106="Steady Growth")*(AND(AF$6&gt;=$F106,AF$6&lt;=$H106)*((AF$6-$F106+1)/($J106*($J106+1)/2)*$D106))+($K106="custom")*CustCF!Z106</f>
        <v>0</v>
      </c>
      <c r="AG106" s="95">
        <f>($K106="Bell Curve")*(_xlfn.NORM.DIST(AND(AG$6&gt;=$F106,AG$6&lt;=$H106)*(AG$6-$F106+1),$J106/2,$M106,TRUE)-_xlfn.NORM.DIST(AND(AG$6&gt;=$F106,AG$6&lt;=$H106)*(AF$6-$F106+1),$J106/2,$M106,TRUE))/(1-2*_xlfn.NORM.DIST(0,$J106/2,$M106,TRUE))*$D106+($K106="Steady Growth")*(AND(AG$6&gt;=$F106,AG$6&lt;=$H106)*((AG$6-$F106+1)/($J106*($J106+1)/2)*$D106))+($K106="custom")*CustCF!AA106</f>
        <v>0</v>
      </c>
      <c r="AH106" s="95">
        <f>($K106="Bell Curve")*(_xlfn.NORM.DIST(AND(AH$6&gt;=$F106,AH$6&lt;=$H106)*(AH$6-$F106+1),$J106/2,$M106,TRUE)-_xlfn.NORM.DIST(AND(AH$6&gt;=$F106,AH$6&lt;=$H106)*(AG$6-$F106+1),$J106/2,$M106,TRUE))/(1-2*_xlfn.NORM.DIST(0,$J106/2,$M106,TRUE))*$D106+($K106="Steady Growth")*(AND(AH$6&gt;=$F106,AH$6&lt;=$H106)*((AH$6-$F106+1)/($J106*($J106+1)/2)*$D106))+($K106="custom")*CustCF!AB106</f>
        <v>0</v>
      </c>
      <c r="AI106" s="95">
        <f>($K106="Bell Curve")*(_xlfn.NORM.DIST(AND(AI$6&gt;=$F106,AI$6&lt;=$H106)*(AI$6-$F106+1),$J106/2,$M106,TRUE)-_xlfn.NORM.DIST(AND(AI$6&gt;=$F106,AI$6&lt;=$H106)*(AH$6-$F106+1),$J106/2,$M106,TRUE))/(1-2*_xlfn.NORM.DIST(0,$J106/2,$M106,TRUE))*$D106+($K106="Steady Growth")*(AND(AI$6&gt;=$F106,AI$6&lt;=$H106)*((AI$6-$F106+1)/($J106*($J106+1)/2)*$D106))+($K106="custom")*CustCF!AC106</f>
        <v>0</v>
      </c>
      <c r="AJ106" s="95">
        <f>($K106="Bell Curve")*(_xlfn.NORM.DIST(AND(AJ$6&gt;=$F106,AJ$6&lt;=$H106)*(AJ$6-$F106+1),$J106/2,$M106,TRUE)-_xlfn.NORM.DIST(AND(AJ$6&gt;=$F106,AJ$6&lt;=$H106)*(AI$6-$F106+1),$J106/2,$M106,TRUE))/(1-2*_xlfn.NORM.DIST(0,$J106/2,$M106,TRUE))*$D106+($K106="Steady Growth")*(AND(AJ$6&gt;=$F106,AJ$6&lt;=$H106)*((AJ$6-$F106+1)/($J106*($J106+1)/2)*$D106))+($K106="custom")*CustCF!AD106</f>
        <v>0</v>
      </c>
      <c r="AK106" s="95">
        <f>($K106="Bell Curve")*(_xlfn.NORM.DIST(AND(AK$6&gt;=$F106,AK$6&lt;=$H106)*(AK$6-$F106+1),$J106/2,$M106,TRUE)-_xlfn.NORM.DIST(AND(AK$6&gt;=$F106,AK$6&lt;=$H106)*(AJ$6-$F106+1),$J106/2,$M106,TRUE))/(1-2*_xlfn.NORM.DIST(0,$J106/2,$M106,TRUE))*$D106+($K106="Steady Growth")*(AND(AK$6&gt;=$F106,AK$6&lt;=$H106)*((AK$6-$F106+1)/($J106*($J106+1)/2)*$D106))+($K106="custom")*CustCF!AE106</f>
        <v>0</v>
      </c>
      <c r="AL106" s="95">
        <f>($K106="Bell Curve")*(_xlfn.NORM.DIST(AND(AL$6&gt;=$F106,AL$6&lt;=$H106)*(AL$6-$F106+1),$J106/2,$M106,TRUE)-_xlfn.NORM.DIST(AND(AL$6&gt;=$F106,AL$6&lt;=$H106)*(AK$6-$F106+1),$J106/2,$M106,TRUE))/(1-2*_xlfn.NORM.DIST(0,$J106/2,$M106,TRUE))*$D106+($K106="Steady Growth")*(AND(AL$6&gt;=$F106,AL$6&lt;=$H106)*((AL$6-$F106+1)/($J106*($J106+1)/2)*$D106))+($K106="custom")*CustCF!AF106</f>
        <v>0</v>
      </c>
      <c r="AM106" s="95">
        <f>($K106="Bell Curve")*(_xlfn.NORM.DIST(AND(AM$6&gt;=$F106,AM$6&lt;=$H106)*(AM$6-$F106+1),$J106/2,$M106,TRUE)-_xlfn.NORM.DIST(AND(AM$6&gt;=$F106,AM$6&lt;=$H106)*(AL$6-$F106+1),$J106/2,$M106,TRUE))/(1-2*_xlfn.NORM.DIST(0,$J106/2,$M106,TRUE))*$D106+($K106="Steady Growth")*(AND(AM$6&gt;=$F106,AM$6&lt;=$H106)*((AM$6-$F106+1)/($J106*($J106+1)/2)*$D106))+($K106="custom")*CustCF!AG106</f>
        <v>0</v>
      </c>
      <c r="AN106" s="95">
        <f>($K106="Bell Curve")*(_xlfn.NORM.DIST(AND(AN$6&gt;=$F106,AN$6&lt;=$H106)*(AN$6-$F106+1),$J106/2,$M106,TRUE)-_xlfn.NORM.DIST(AND(AN$6&gt;=$F106,AN$6&lt;=$H106)*(AM$6-$F106+1),$J106/2,$M106,TRUE))/(1-2*_xlfn.NORM.DIST(0,$J106/2,$M106,TRUE))*$D106+($K106="Steady Growth")*(AND(AN$6&gt;=$F106,AN$6&lt;=$H106)*((AN$6-$F106+1)/($J106*($J106+1)/2)*$D106))+($K106="custom")*CustCF!AH106</f>
        <v>0</v>
      </c>
      <c r="AO106" s="95">
        <f>($K106="Bell Curve")*(_xlfn.NORM.DIST(AND(AO$6&gt;=$F106,AO$6&lt;=$H106)*(AO$6-$F106+1),$J106/2,$M106,TRUE)-_xlfn.NORM.DIST(AND(AO$6&gt;=$F106,AO$6&lt;=$H106)*(AN$6-$F106+1),$J106/2,$M106,TRUE))/(1-2*_xlfn.NORM.DIST(0,$J106/2,$M106,TRUE))*$D106+($K106="Steady Growth")*(AND(AO$6&gt;=$F106,AO$6&lt;=$H106)*((AO$6-$F106+1)/($J106*($J106+1)/2)*$D106))+($K106="custom")*CustCF!AI106</f>
        <v>0</v>
      </c>
      <c r="AP106" s="95">
        <f>($K106="Bell Curve")*(_xlfn.NORM.DIST(AND(AP$6&gt;=$F106,AP$6&lt;=$H106)*(AP$6-$F106+1),$J106/2,$M106,TRUE)-_xlfn.NORM.DIST(AND(AP$6&gt;=$F106,AP$6&lt;=$H106)*(AO$6-$F106+1),$J106/2,$M106,TRUE))/(1-2*_xlfn.NORM.DIST(0,$J106/2,$M106,TRUE))*$D106+($K106="Steady Growth")*(AND(AP$6&gt;=$F106,AP$6&lt;=$H106)*((AP$6-$F106+1)/($J106*($J106+1)/2)*$D106))+($K106="custom")*CustCF!AJ106</f>
        <v>0</v>
      </c>
      <c r="AQ106" s="95">
        <f>($K106="Bell Curve")*(_xlfn.NORM.DIST(AND(AQ$6&gt;=$F106,AQ$6&lt;=$H106)*(AQ$6-$F106+1),$J106/2,$M106,TRUE)-_xlfn.NORM.DIST(AND(AQ$6&gt;=$F106,AQ$6&lt;=$H106)*(AP$6-$F106+1),$J106/2,$M106,TRUE))/(1-2*_xlfn.NORM.DIST(0,$J106/2,$M106,TRUE))*$D106+($K106="Steady Growth")*(AND(AQ$6&gt;=$F106,AQ$6&lt;=$H106)*((AQ$6-$F106+1)/($J106*($J106+1)/2)*$D106))+($K106="custom")*CustCF!AK106</f>
        <v>0</v>
      </c>
      <c r="AR106" s="95">
        <f>($K106="Bell Curve")*(_xlfn.NORM.DIST(AND(AR$6&gt;=$F106,AR$6&lt;=$H106)*(AR$6-$F106+1),$J106/2,$M106,TRUE)-_xlfn.NORM.DIST(AND(AR$6&gt;=$F106,AR$6&lt;=$H106)*(AQ$6-$F106+1),$J106/2,$M106,TRUE))/(1-2*_xlfn.NORM.DIST(0,$J106/2,$M106,TRUE))*$D106+($K106="Steady Growth")*(AND(AR$6&gt;=$F106,AR$6&lt;=$H106)*((AR$6-$F106+1)/($J106*($J106+1)/2)*$D106))+($K106="custom")*CustCF!AL106</f>
        <v>0</v>
      </c>
      <c r="AS106" s="95">
        <f>($K106="Bell Curve")*(_xlfn.NORM.DIST(AND(AS$6&gt;=$F106,AS$6&lt;=$H106)*(AS$6-$F106+1),$J106/2,$M106,TRUE)-_xlfn.NORM.DIST(AND(AS$6&gt;=$F106,AS$6&lt;=$H106)*(AR$6-$F106+1),$J106/2,$M106,TRUE))/(1-2*_xlfn.NORM.DIST(0,$J106/2,$M106,TRUE))*$D106+($K106="Steady Growth")*(AND(AS$6&gt;=$F106,AS$6&lt;=$H106)*((AS$6-$F106+1)/($J106*($J106+1)/2)*$D106))+($K106="custom")*CustCF!AM106</f>
        <v>0</v>
      </c>
      <c r="AT106" s="95">
        <f>($K106="Bell Curve")*(_xlfn.NORM.DIST(AND(AT$6&gt;=$F106,AT$6&lt;=$H106)*(AT$6-$F106+1),$J106/2,$M106,TRUE)-_xlfn.NORM.DIST(AND(AT$6&gt;=$F106,AT$6&lt;=$H106)*(AS$6-$F106+1),$J106/2,$M106,TRUE))/(1-2*_xlfn.NORM.DIST(0,$J106/2,$M106,TRUE))*$D106+($K106="Steady Growth")*(AND(AT$6&gt;=$F106,AT$6&lt;=$H106)*((AT$6-$F106+1)/($J106*($J106+1)/2)*$D106))+($K106="custom")*CustCF!AN106</f>
        <v>0</v>
      </c>
      <c r="AU106" s="95">
        <f>($K106="Bell Curve")*(_xlfn.NORM.DIST(AND(AU$6&gt;=$F106,AU$6&lt;=$H106)*(AU$6-$F106+1),$J106/2,$M106,TRUE)-_xlfn.NORM.DIST(AND(AU$6&gt;=$F106,AU$6&lt;=$H106)*(AT$6-$F106+1),$J106/2,$M106,TRUE))/(1-2*_xlfn.NORM.DIST(0,$J106/2,$M106,TRUE))*$D106+($K106="Steady Growth")*(AND(AU$6&gt;=$F106,AU$6&lt;=$H106)*((AU$6-$F106+1)/($J106*($J106+1)/2)*$D106))+($K106="custom")*CustCF!AO106</f>
        <v>0</v>
      </c>
      <c r="AV106" s="95">
        <f>($K106="Bell Curve")*(_xlfn.NORM.DIST(AND(AV$6&gt;=$F106,AV$6&lt;=$H106)*(AV$6-$F106+1),$J106/2,$M106,TRUE)-_xlfn.NORM.DIST(AND(AV$6&gt;=$F106,AV$6&lt;=$H106)*(AU$6-$F106+1),$J106/2,$M106,TRUE))/(1-2*_xlfn.NORM.DIST(0,$J106/2,$M106,TRUE))*$D106+($K106="Steady Growth")*(AND(AV$6&gt;=$F106,AV$6&lt;=$H106)*((AV$6-$F106+1)/($J106*($J106+1)/2)*$D106))+($K106="custom")*CustCF!AP106</f>
        <v>0</v>
      </c>
      <c r="AW106" s="95">
        <f>($K106="Bell Curve")*(_xlfn.NORM.DIST(AND(AW$6&gt;=$F106,AW$6&lt;=$H106)*(AW$6-$F106+1),$J106/2,$M106,TRUE)-_xlfn.NORM.DIST(AND(AW$6&gt;=$F106,AW$6&lt;=$H106)*(AV$6-$F106+1),$J106/2,$M106,TRUE))/(1-2*_xlfn.NORM.DIST(0,$J106/2,$M106,TRUE))*$D106+($K106="Steady Growth")*(AND(AW$6&gt;=$F106,AW$6&lt;=$H106)*((AW$6-$F106+1)/($J106*($J106+1)/2)*$D106))+($K106="custom")*CustCF!AQ106</f>
        <v>0</v>
      </c>
      <c r="AX106" s="95">
        <f>($K106="Bell Curve")*(_xlfn.NORM.DIST(AND(AX$6&gt;=$F106,AX$6&lt;=$H106)*(AX$6-$F106+1),$J106/2,$M106,TRUE)-_xlfn.NORM.DIST(AND(AX$6&gt;=$F106,AX$6&lt;=$H106)*(AW$6-$F106+1),$J106/2,$M106,TRUE))/(1-2*_xlfn.NORM.DIST(0,$J106/2,$M106,TRUE))*$D106+($K106="Steady Growth")*(AND(AX$6&gt;=$F106,AX$6&lt;=$H106)*((AX$6-$F106+1)/($J106*($J106+1)/2)*$D106))+($K106="custom")*CustCF!AR106</f>
        <v>0</v>
      </c>
      <c r="AY106" s="95">
        <f>($K106="Bell Curve")*(_xlfn.NORM.DIST(AND(AY$6&gt;=$F106,AY$6&lt;=$H106)*(AY$6-$F106+1),$J106/2,$M106,TRUE)-_xlfn.NORM.DIST(AND(AY$6&gt;=$F106,AY$6&lt;=$H106)*(AX$6-$F106+1),$J106/2,$M106,TRUE))/(1-2*_xlfn.NORM.DIST(0,$J106/2,$M106,TRUE))*$D106+($K106="Steady Growth")*(AND(AY$6&gt;=$F106,AY$6&lt;=$H106)*((AY$6-$F106+1)/($J106*($J106+1)/2)*$D106))+($K106="custom")*CustCF!AS106</f>
        <v>0</v>
      </c>
      <c r="AZ106" s="95">
        <f>($K106="Bell Curve")*(_xlfn.NORM.DIST(AND(AZ$6&gt;=$F106,AZ$6&lt;=$H106)*(AZ$6-$F106+1),$J106/2,$M106,TRUE)-_xlfn.NORM.DIST(AND(AZ$6&gt;=$F106,AZ$6&lt;=$H106)*(AY$6-$F106+1),$J106/2,$M106,TRUE))/(1-2*_xlfn.NORM.DIST(0,$J106/2,$M106,TRUE))*$D106+($K106="Steady Growth")*(AND(AZ$6&gt;=$F106,AZ$6&lt;=$H106)*((AZ$6-$F106+1)/($J106*($J106+1)/2)*$D106))+($K106="custom")*CustCF!AT106</f>
        <v>0</v>
      </c>
      <c r="BA106" s="95">
        <f>($K106="Bell Curve")*(_xlfn.NORM.DIST(AND(BA$6&gt;=$F106,BA$6&lt;=$H106)*(BA$6-$F106+1),$J106/2,$M106,TRUE)-_xlfn.NORM.DIST(AND(BA$6&gt;=$F106,BA$6&lt;=$H106)*(AZ$6-$F106+1),$J106/2,$M106,TRUE))/(1-2*_xlfn.NORM.DIST(0,$J106/2,$M106,TRUE))*$D106+($K106="Steady Growth")*(AND(BA$6&gt;=$F106,BA$6&lt;=$H106)*((BA$6-$F106+1)/($J106*($J106+1)/2)*$D106))+($K106="custom")*CustCF!AU106</f>
        <v>0</v>
      </c>
      <c r="BB106" s="95">
        <f>($K106="Bell Curve")*(_xlfn.NORM.DIST(AND(BB$6&gt;=$F106,BB$6&lt;=$H106)*(BB$6-$F106+1),$J106/2,$M106,TRUE)-_xlfn.NORM.DIST(AND(BB$6&gt;=$F106,BB$6&lt;=$H106)*(BA$6-$F106+1),$J106/2,$M106,TRUE))/(1-2*_xlfn.NORM.DIST(0,$J106/2,$M106,TRUE))*$D106+($K106="Steady Growth")*(AND(BB$6&gt;=$F106,BB$6&lt;=$H106)*((BB$6-$F106+1)/($J106*($J106+1)/2)*$D106))+($K106="custom")*CustCF!AV106</f>
        <v>0</v>
      </c>
      <c r="BC106" s="95">
        <f>($K106="Bell Curve")*(_xlfn.NORM.DIST(AND(BC$6&gt;=$F106,BC$6&lt;=$H106)*(BC$6-$F106+1),$J106/2,$M106,TRUE)-_xlfn.NORM.DIST(AND(BC$6&gt;=$F106,BC$6&lt;=$H106)*(BB$6-$F106+1),$J106/2,$M106,TRUE))/(1-2*_xlfn.NORM.DIST(0,$J106/2,$M106,TRUE))*$D106+($K106="Steady Growth")*(AND(BC$6&gt;=$F106,BC$6&lt;=$H106)*((BC$6-$F106+1)/($J106*($J106+1)/2)*$D106))+($K106="custom")*CustCF!AW106</f>
        <v>0</v>
      </c>
      <c r="BD106" s="95">
        <f>($K106="Bell Curve")*(_xlfn.NORM.DIST(AND(BD$6&gt;=$F106,BD$6&lt;=$H106)*(BD$6-$F106+1),$J106/2,$M106,TRUE)-_xlfn.NORM.DIST(AND(BD$6&gt;=$F106,BD$6&lt;=$H106)*(BC$6-$F106+1),$J106/2,$M106,TRUE))/(1-2*_xlfn.NORM.DIST(0,$J106/2,$M106,TRUE))*$D106+($K106="Steady Growth")*(AND(BD$6&gt;=$F106,BD$6&lt;=$H106)*((BD$6-$F106+1)/($J106*($J106+1)/2)*$D106))+($K106="custom")*CustCF!AX106</f>
        <v>0</v>
      </c>
      <c r="BE106" s="95">
        <f>($K106="Bell Curve")*(_xlfn.NORM.DIST(AND(BE$6&gt;=$F106,BE$6&lt;=$H106)*(BE$6-$F106+1),$J106/2,$M106,TRUE)-_xlfn.NORM.DIST(AND(BE$6&gt;=$F106,BE$6&lt;=$H106)*(BD$6-$F106+1),$J106/2,$M106,TRUE))/(1-2*_xlfn.NORM.DIST(0,$J106/2,$M106,TRUE))*$D106+($K106="Steady Growth")*(AND(BE$6&gt;=$F106,BE$6&lt;=$H106)*((BE$6-$F106+1)/($J106*($J106+1)/2)*$D106))+($K106="custom")*CustCF!AY106</f>
        <v>0</v>
      </c>
      <c r="BF106" s="95">
        <f>($K106="Bell Curve")*(_xlfn.NORM.DIST(AND(BF$6&gt;=$F106,BF$6&lt;=$H106)*(BF$6-$F106+1),$J106/2,$M106,TRUE)-_xlfn.NORM.DIST(AND(BF$6&gt;=$F106,BF$6&lt;=$H106)*(BE$6-$F106+1),$J106/2,$M106,TRUE))/(1-2*_xlfn.NORM.DIST(0,$J106/2,$M106,TRUE))*$D106+($K106="Steady Growth")*(AND(BF$6&gt;=$F106,BF$6&lt;=$H106)*((BF$6-$F106+1)/($J106*($J106+1)/2)*$D106))+($K106="custom")*CustCF!AZ106</f>
        <v>0</v>
      </c>
      <c r="BG106" s="95">
        <f>($K106="Bell Curve")*(_xlfn.NORM.DIST(AND(BG$6&gt;=$F106,BG$6&lt;=$H106)*(BG$6-$F106+1),$J106/2,$M106,TRUE)-_xlfn.NORM.DIST(AND(BG$6&gt;=$F106,BG$6&lt;=$H106)*(BF$6-$F106+1),$J106/2,$M106,TRUE))/(1-2*_xlfn.NORM.DIST(0,$J106/2,$M106,TRUE))*$D106+($K106="Steady Growth")*(AND(BG$6&gt;=$F106,BG$6&lt;=$H106)*((BG$6-$F106+1)/($J106*($J106+1)/2)*$D106))+($K106="custom")*CustCF!BA106</f>
        <v>0</v>
      </c>
      <c r="BH106" s="95">
        <f>($K106="Bell Curve")*(_xlfn.NORM.DIST(AND(BH$6&gt;=$F106,BH$6&lt;=$H106)*(BH$6-$F106+1),$J106/2,$M106,TRUE)-_xlfn.NORM.DIST(AND(BH$6&gt;=$F106,BH$6&lt;=$H106)*(BG$6-$F106+1),$J106/2,$M106,TRUE))/(1-2*_xlfn.NORM.DIST(0,$J106/2,$M106,TRUE))*$D106+($K106="Steady Growth")*(AND(BH$6&gt;=$F106,BH$6&lt;=$H106)*((BH$6-$F106+1)/($J106*($J106+1)/2)*$D106))+($K106="custom")*CustCF!BB106</f>
        <v>0</v>
      </c>
      <c r="BI106" s="95">
        <f>($K106="Bell Curve")*(_xlfn.NORM.DIST(AND(BI$6&gt;=$F106,BI$6&lt;=$H106)*(BI$6-$F106+1),$J106/2,$M106,TRUE)-_xlfn.NORM.DIST(AND(BI$6&gt;=$F106,BI$6&lt;=$H106)*(BH$6-$F106+1),$J106/2,$M106,TRUE))/(1-2*_xlfn.NORM.DIST(0,$J106/2,$M106,TRUE))*$D106+($K106="Steady Growth")*(AND(BI$6&gt;=$F106,BI$6&lt;=$H106)*((BI$6-$F106+1)/($J106*($J106+1)/2)*$D106))+($K106="custom")*CustCF!BC106</f>
        <v>0</v>
      </c>
      <c r="BJ106" s="95">
        <f>($K106="Bell Curve")*(_xlfn.NORM.DIST(AND(BJ$6&gt;=$F106,BJ$6&lt;=$H106)*(BJ$6-$F106+1),$J106/2,$M106,TRUE)-_xlfn.NORM.DIST(AND(BJ$6&gt;=$F106,BJ$6&lt;=$H106)*(BI$6-$F106+1),$J106/2,$M106,TRUE))/(1-2*_xlfn.NORM.DIST(0,$J106/2,$M106,TRUE))*$D106+($K106="Steady Growth")*(AND(BJ$6&gt;=$F106,BJ$6&lt;=$H106)*((BJ$6-$F106+1)/($J106*($J106+1)/2)*$D106))+($K106="custom")*CustCF!BD106</f>
        <v>0</v>
      </c>
      <c r="BK106" s="95">
        <f>($K106="Bell Curve")*(_xlfn.NORM.DIST(AND(BK$6&gt;=$F106,BK$6&lt;=$H106)*(BK$6-$F106+1),$J106/2,$M106,TRUE)-_xlfn.NORM.DIST(AND(BK$6&gt;=$F106,BK$6&lt;=$H106)*(BJ$6-$F106+1),$J106/2,$M106,TRUE))/(1-2*_xlfn.NORM.DIST(0,$J106/2,$M106,TRUE))*$D106+($K106="Steady Growth")*(AND(BK$6&gt;=$F106,BK$6&lt;=$H106)*((BK$6-$F106+1)/($J106*($J106+1)/2)*$D106))+($K106="custom")*CustCF!BE106</f>
        <v>0</v>
      </c>
      <c r="BL106" s="95">
        <f>($K106="Bell Curve")*(_xlfn.NORM.DIST(AND(BL$6&gt;=$F106,BL$6&lt;=$H106)*(BL$6-$F106+1),$J106/2,$M106,TRUE)-_xlfn.NORM.DIST(AND(BL$6&gt;=$F106,BL$6&lt;=$H106)*(BK$6-$F106+1),$J106/2,$M106,TRUE))/(1-2*_xlfn.NORM.DIST(0,$J106/2,$M106,TRUE))*$D106+($K106="Steady Growth")*(AND(BL$6&gt;=$F106,BL$6&lt;=$H106)*((BL$6-$F106+1)/($J106*($J106+1)/2)*$D106))+($K106="custom")*CustCF!BF106</f>
        <v>0</v>
      </c>
      <c r="BM106" s="95">
        <f>($K106="Bell Curve")*(_xlfn.NORM.DIST(AND(BM$6&gt;=$F106,BM$6&lt;=$H106)*(BM$6-$F106+1),$J106/2,$M106,TRUE)-_xlfn.NORM.DIST(AND(BM$6&gt;=$F106,BM$6&lt;=$H106)*(BL$6-$F106+1),$J106/2,$M106,TRUE))/(1-2*_xlfn.NORM.DIST(0,$J106/2,$M106,TRUE))*$D106+($K106="Steady Growth")*(AND(BM$6&gt;=$F106,BM$6&lt;=$H106)*((BM$6-$F106+1)/($J106*($J106+1)/2)*$D106))+($K106="custom")*CustCF!BG106</f>
        <v>0</v>
      </c>
      <c r="BN106" s="95">
        <f>($K106="Bell Curve")*(_xlfn.NORM.DIST(AND(BN$6&gt;=$F106,BN$6&lt;=$H106)*(BN$6-$F106+1),$J106/2,$M106,TRUE)-_xlfn.NORM.DIST(AND(BN$6&gt;=$F106,BN$6&lt;=$H106)*(BM$6-$F106+1),$J106/2,$M106,TRUE))/(1-2*_xlfn.NORM.DIST(0,$J106/2,$M106,TRUE))*$D106+($K106="Steady Growth")*(AND(BN$6&gt;=$F106,BN$6&lt;=$H106)*((BN$6-$F106+1)/($J106*($J106+1)/2)*$D106))+($K106="custom")*CustCF!BH106</f>
        <v>0</v>
      </c>
      <c r="BO106" s="95">
        <f>($K106="Bell Curve")*(_xlfn.NORM.DIST(AND(BO$6&gt;=$F106,BO$6&lt;=$H106)*(BO$6-$F106+1),$J106/2,$M106,TRUE)-_xlfn.NORM.DIST(AND(BO$6&gt;=$F106,BO$6&lt;=$H106)*(BN$6-$F106+1),$J106/2,$M106,TRUE))/(1-2*_xlfn.NORM.DIST(0,$J106/2,$M106,TRUE))*$D106+($K106="Steady Growth")*(AND(BO$6&gt;=$F106,BO$6&lt;=$H106)*((BO$6-$F106+1)/($J106*($J106+1)/2)*$D106))+($K106="custom")*CustCF!BI106</f>
        <v>0</v>
      </c>
      <c r="BP106" s="95">
        <f>($K106="Bell Curve")*(_xlfn.NORM.DIST(AND(BP$6&gt;=$F106,BP$6&lt;=$H106)*(BP$6-$F106+1),$J106/2,$M106,TRUE)-_xlfn.NORM.DIST(AND(BP$6&gt;=$F106,BP$6&lt;=$H106)*(BO$6-$F106+1),$J106/2,$M106,TRUE))/(1-2*_xlfn.NORM.DIST(0,$J106/2,$M106,TRUE))*$D106+($K106="Steady Growth")*(AND(BP$6&gt;=$F106,BP$6&lt;=$H106)*((BP$6-$F106+1)/($J106*($J106+1)/2)*$D106))+($K106="custom")*CustCF!BJ106</f>
        <v>0</v>
      </c>
      <c r="BQ106" s="95">
        <f>($K106="Bell Curve")*(_xlfn.NORM.DIST(AND(BQ$6&gt;=$F106,BQ$6&lt;=$H106)*(BQ$6-$F106+1),$J106/2,$M106,TRUE)-_xlfn.NORM.DIST(AND(BQ$6&gt;=$F106,BQ$6&lt;=$H106)*(BP$6-$F106+1),$J106/2,$M106,TRUE))/(1-2*_xlfn.NORM.DIST(0,$J106/2,$M106,TRUE))*$D106+($K106="Steady Growth")*(AND(BQ$6&gt;=$F106,BQ$6&lt;=$H106)*((BQ$6-$F106+1)/($J106*($J106+1)/2)*$D106))+($K106="custom")*CustCF!BK106</f>
        <v>0</v>
      </c>
      <c r="BR106" s="95">
        <f>($K106="Bell Curve")*(_xlfn.NORM.DIST(AND(BR$6&gt;=$F106,BR$6&lt;=$H106)*(BR$6-$F106+1),$J106/2,$M106,TRUE)-_xlfn.NORM.DIST(AND(BR$6&gt;=$F106,BR$6&lt;=$H106)*(BQ$6-$F106+1),$J106/2,$M106,TRUE))/(1-2*_xlfn.NORM.DIST(0,$J106/2,$M106,TRUE))*$D106+($K106="Steady Growth")*(AND(BR$6&gt;=$F106,BR$6&lt;=$H106)*((BR$6-$F106+1)/($J106*($J106+1)/2)*$D106))+($K106="custom")*CustCF!BL106</f>
        <v>0</v>
      </c>
      <c r="BS106" s="95">
        <f>($K106="Bell Curve")*(_xlfn.NORM.DIST(AND(BS$6&gt;=$F106,BS$6&lt;=$H106)*(BS$6-$F106+1),$J106/2,$M106,TRUE)-_xlfn.NORM.DIST(AND(BS$6&gt;=$F106,BS$6&lt;=$H106)*(BR$6-$F106+1),$J106/2,$M106,TRUE))/(1-2*_xlfn.NORM.DIST(0,$J106/2,$M106,TRUE))*$D106+($K106="Steady Growth")*(AND(BS$6&gt;=$F106,BS$6&lt;=$H106)*((BS$6-$F106+1)/($J106*($J106+1)/2)*$D106))+($K106="custom")*CustCF!BM106</f>
        <v>0</v>
      </c>
      <c r="BT106" s="95">
        <f>($K106="Bell Curve")*(_xlfn.NORM.DIST(AND(BT$6&gt;=$F106,BT$6&lt;=$H106)*(BT$6-$F106+1),$J106/2,$M106,TRUE)-_xlfn.NORM.DIST(AND(BT$6&gt;=$F106,BT$6&lt;=$H106)*(BS$6-$F106+1),$J106/2,$M106,TRUE))/(1-2*_xlfn.NORM.DIST(0,$J106/2,$M106,TRUE))*$D106+($K106="Steady Growth")*(AND(BT$6&gt;=$F106,BT$6&lt;=$H106)*((BT$6-$F106+1)/($J106*($J106+1)/2)*$D106))+($K106="custom")*CustCF!BN106</f>
        <v>0</v>
      </c>
      <c r="BU106" s="95">
        <f>($K106="Bell Curve")*(_xlfn.NORM.DIST(AND(BU$6&gt;=$F106,BU$6&lt;=$H106)*(BU$6-$F106+1),$J106/2,$M106,TRUE)-_xlfn.NORM.DIST(AND(BU$6&gt;=$F106,BU$6&lt;=$H106)*(BT$6-$F106+1),$J106/2,$M106,TRUE))/(1-2*_xlfn.NORM.DIST(0,$J106/2,$M106,TRUE))*$D106+($K106="Steady Growth")*(AND(BU$6&gt;=$F106,BU$6&lt;=$H106)*((BU$6-$F106+1)/($J106*($J106+1)/2)*$D106))+($K106="custom")*CustCF!BO106</f>
        <v>0</v>
      </c>
      <c r="BV106" s="95">
        <f>($K106="Bell Curve")*(_xlfn.NORM.DIST(AND(BV$6&gt;=$F106,BV$6&lt;=$H106)*(BV$6-$F106+1),$J106/2,$M106,TRUE)-_xlfn.NORM.DIST(AND(BV$6&gt;=$F106,BV$6&lt;=$H106)*(BU$6-$F106+1),$J106/2,$M106,TRUE))/(1-2*_xlfn.NORM.DIST(0,$J106/2,$M106,TRUE))*$D106+($K106="Steady Growth")*(AND(BV$6&gt;=$F106,BV$6&lt;=$H106)*((BV$6-$F106+1)/($J106*($J106+1)/2)*$D106))+($K106="custom")*CustCF!BP106</f>
        <v>0</v>
      </c>
      <c r="BW106" s="95">
        <f>($K106="Bell Curve")*(_xlfn.NORM.DIST(AND(BW$6&gt;=$F106,BW$6&lt;=$H106)*(BW$6-$F106+1),$J106/2,$M106,TRUE)-_xlfn.NORM.DIST(AND(BW$6&gt;=$F106,BW$6&lt;=$H106)*(BV$6-$F106+1),$J106/2,$M106,TRUE))/(1-2*_xlfn.NORM.DIST(0,$J106/2,$M106,TRUE))*$D106+($K106="Steady Growth")*(AND(BW$6&gt;=$F106,BW$6&lt;=$H106)*((BW$6-$F106+1)/($J106*($J106+1)/2)*$D106))+($K106="custom")*CustCF!BQ106</f>
        <v>0</v>
      </c>
      <c r="BX106" s="95">
        <f>($K106="Bell Curve")*(_xlfn.NORM.DIST(AND(BX$6&gt;=$F106,BX$6&lt;=$H106)*(BX$6-$F106+1),$J106/2,$M106,TRUE)-_xlfn.NORM.DIST(AND(BX$6&gt;=$F106,BX$6&lt;=$H106)*(BW$6-$F106+1),$J106/2,$M106,TRUE))/(1-2*_xlfn.NORM.DIST(0,$J106/2,$M106,TRUE))*$D106+($K106="Steady Growth")*(AND(BX$6&gt;=$F106,BX$6&lt;=$H106)*((BX$6-$F106+1)/($J106*($J106+1)/2)*$D106))+($K106="custom")*CustCF!BR106</f>
        <v>0</v>
      </c>
      <c r="BY106" s="95">
        <f>($K106="Bell Curve")*(_xlfn.NORM.DIST(AND(BY$6&gt;=$F106,BY$6&lt;=$H106)*(BY$6-$F106+1),$J106/2,$M106,TRUE)-_xlfn.NORM.DIST(AND(BY$6&gt;=$F106,BY$6&lt;=$H106)*(BX$6-$F106+1),$J106/2,$M106,TRUE))/(1-2*_xlfn.NORM.DIST(0,$J106/2,$M106,TRUE))*$D106+($K106="Steady Growth")*(AND(BY$6&gt;=$F106,BY$6&lt;=$H106)*((BY$6-$F106+1)/($J106*($J106+1)/2)*$D106))+($K106="custom")*CustCF!BS106</f>
        <v>0</v>
      </c>
      <c r="BZ106" s="95">
        <f>($K106="Bell Curve")*(_xlfn.NORM.DIST(AND(BZ$6&gt;=$F106,BZ$6&lt;=$H106)*(BZ$6-$F106+1),$J106/2,$M106,TRUE)-_xlfn.NORM.DIST(AND(BZ$6&gt;=$F106,BZ$6&lt;=$H106)*(BY$6-$F106+1),$J106/2,$M106,TRUE))/(1-2*_xlfn.NORM.DIST(0,$J106/2,$M106,TRUE))*$D106+($K106="Steady Growth")*(AND(BZ$6&gt;=$F106,BZ$6&lt;=$H106)*((BZ$6-$F106+1)/($J106*($J106+1)/2)*$D106))+($K106="custom")*CustCF!BT106</f>
        <v>0</v>
      </c>
      <c r="CA106" s="95">
        <f>($K106="Bell Curve")*(_xlfn.NORM.DIST(AND(CA$6&gt;=$F106,CA$6&lt;=$H106)*(CA$6-$F106+1),$J106/2,$M106,TRUE)-_xlfn.NORM.DIST(AND(CA$6&gt;=$F106,CA$6&lt;=$H106)*(BZ$6-$F106+1),$J106/2,$M106,TRUE))/(1-2*_xlfn.NORM.DIST(0,$J106/2,$M106,TRUE))*$D106+($K106="Steady Growth")*(AND(CA$6&gt;=$F106,CA$6&lt;=$H106)*((CA$6-$F106+1)/($J106*($J106+1)/2)*$D106))+($K106="custom")*CustCF!BU106</f>
        <v>0</v>
      </c>
      <c r="CB106" s="95">
        <f>($K106="Bell Curve")*(_xlfn.NORM.DIST(AND(CB$6&gt;=$F106,CB$6&lt;=$H106)*(CB$6-$F106+1),$J106/2,$M106,TRUE)-_xlfn.NORM.DIST(AND(CB$6&gt;=$F106,CB$6&lt;=$H106)*(CA$6-$F106+1),$J106/2,$M106,TRUE))/(1-2*_xlfn.NORM.DIST(0,$J106/2,$M106,TRUE))*$D106+($K106="Steady Growth")*(AND(CB$6&gt;=$F106,CB$6&lt;=$H106)*((CB$6-$F106+1)/($J106*($J106+1)/2)*$D106))+($K106="custom")*CustCF!BV106</f>
        <v>0</v>
      </c>
      <c r="CC106" s="95">
        <f>($K106="Bell Curve")*(_xlfn.NORM.DIST(AND(CC$6&gt;=$F106,CC$6&lt;=$H106)*(CC$6-$F106+1),$J106/2,$M106,TRUE)-_xlfn.NORM.DIST(AND(CC$6&gt;=$F106,CC$6&lt;=$H106)*(CB$6-$F106+1),$J106/2,$M106,TRUE))/(1-2*_xlfn.NORM.DIST(0,$J106/2,$M106,TRUE))*$D106+($K106="Steady Growth")*(AND(CC$6&gt;=$F106,CC$6&lt;=$H106)*((CC$6-$F106+1)/($J106*($J106+1)/2)*$D106))+($K106="custom")*CustCF!BW106</f>
        <v>0</v>
      </c>
      <c r="CD106" s="95">
        <f>($K106="Bell Curve")*(_xlfn.NORM.DIST(AND(CD$6&gt;=$F106,CD$6&lt;=$H106)*(CD$6-$F106+1),$J106/2,$M106,TRUE)-_xlfn.NORM.DIST(AND(CD$6&gt;=$F106,CD$6&lt;=$H106)*(CC$6-$F106+1),$J106/2,$M106,TRUE))/(1-2*_xlfn.NORM.DIST(0,$J106/2,$M106,TRUE))*$D106+($K106="Steady Growth")*(AND(CD$6&gt;=$F106,CD$6&lt;=$H106)*((CD$6-$F106+1)/($J106*($J106+1)/2)*$D106))+($K106="custom")*CustCF!BX106</f>
        <v>0</v>
      </c>
      <c r="CE106" s="95">
        <f>($K106="Bell Curve")*(_xlfn.NORM.DIST(AND(CE$6&gt;=$F106,CE$6&lt;=$H106)*(CE$6-$F106+1),$J106/2,$M106,TRUE)-_xlfn.NORM.DIST(AND(CE$6&gt;=$F106,CE$6&lt;=$H106)*(CD$6-$F106+1),$J106/2,$M106,TRUE))/(1-2*_xlfn.NORM.DIST(0,$J106/2,$M106,TRUE))*$D106+($K106="Steady Growth")*(AND(CE$6&gt;=$F106,CE$6&lt;=$H106)*((CE$6-$F106+1)/($J106*($J106+1)/2)*$D106))+($K106="custom")*CustCF!BY106</f>
        <v>0</v>
      </c>
      <c r="CF106" s="95">
        <f>($K106="Bell Curve")*(_xlfn.NORM.DIST(AND(CF$6&gt;=$F106,CF$6&lt;=$H106)*(CF$6-$F106+1),$J106/2,$M106,TRUE)-_xlfn.NORM.DIST(AND(CF$6&gt;=$F106,CF$6&lt;=$H106)*(CE$6-$F106+1),$J106/2,$M106,TRUE))/(1-2*_xlfn.NORM.DIST(0,$J106/2,$M106,TRUE))*$D106+($K106="Steady Growth")*(AND(CF$6&gt;=$F106,CF$6&lt;=$H106)*((CF$6-$F106+1)/($J106*($J106+1)/2)*$D106))+($K106="custom")*CustCF!BZ106</f>
        <v>0</v>
      </c>
      <c r="CG106" s="95">
        <f>($K106="Bell Curve")*(_xlfn.NORM.DIST(AND(CG$6&gt;=$F106,CG$6&lt;=$H106)*(CG$6-$F106+1),$J106/2,$M106,TRUE)-_xlfn.NORM.DIST(AND(CG$6&gt;=$F106,CG$6&lt;=$H106)*(CF$6-$F106+1),$J106/2,$M106,TRUE))/(1-2*_xlfn.NORM.DIST(0,$J106/2,$M106,TRUE))*$D106+($K106="Steady Growth")*(AND(CG$6&gt;=$F106,CG$6&lt;=$H106)*((CG$6-$F106+1)/($J106*($J106+1)/2)*$D106))+($K106="custom")*CustCF!CA106</f>
        <v>0</v>
      </c>
      <c r="CH106" s="95">
        <f>($K106="Bell Curve")*(_xlfn.NORM.DIST(AND(CH$6&gt;=$F106,CH$6&lt;=$H106)*(CH$6-$F106+1),$J106/2,$M106,TRUE)-_xlfn.NORM.DIST(AND(CH$6&gt;=$F106,CH$6&lt;=$H106)*(CG$6-$F106+1),$J106/2,$M106,TRUE))/(1-2*_xlfn.NORM.DIST(0,$J106/2,$M106,TRUE))*$D106+($K106="Steady Growth")*(AND(CH$6&gt;=$F106,CH$6&lt;=$H106)*((CH$6-$F106+1)/($J106*($J106+1)/2)*$D106))+($K106="custom")*CustCF!CB106</f>
        <v>0</v>
      </c>
      <c r="CI106" s="95">
        <f>($K106="Bell Curve")*(_xlfn.NORM.DIST(AND(CI$6&gt;=$F106,CI$6&lt;=$H106)*(CI$6-$F106+1),$J106/2,$M106,TRUE)-_xlfn.NORM.DIST(AND(CI$6&gt;=$F106,CI$6&lt;=$H106)*(CH$6-$F106+1),$J106/2,$M106,TRUE))/(1-2*_xlfn.NORM.DIST(0,$J106/2,$M106,TRUE))*$D106+($K106="Steady Growth")*(AND(CI$6&gt;=$F106,CI$6&lt;=$H106)*((CI$6-$F106+1)/($J106*($J106+1)/2)*$D106))+($K106="custom")*CustCF!CC106</f>
        <v>0</v>
      </c>
      <c r="CJ106" s="95">
        <f>($K106="Bell Curve")*(_xlfn.NORM.DIST(AND(CJ$6&gt;=$F106,CJ$6&lt;=$H106)*(CJ$6-$F106+1),$J106/2,$M106,TRUE)-_xlfn.NORM.DIST(AND(CJ$6&gt;=$F106,CJ$6&lt;=$H106)*(CI$6-$F106+1),$J106/2,$M106,TRUE))/(1-2*_xlfn.NORM.DIST(0,$J106/2,$M106,TRUE))*$D106+($K106="Steady Growth")*(AND(CJ$6&gt;=$F106,CJ$6&lt;=$H106)*((CJ$6-$F106+1)/($J106*($J106+1)/2)*$D106))+($K106="custom")*CustCF!CD106</f>
        <v>0</v>
      </c>
      <c r="CK106" s="95">
        <f>($K106="Bell Curve")*(_xlfn.NORM.DIST(AND(CK$6&gt;=$F106,CK$6&lt;=$H106)*(CK$6-$F106+1),$J106/2,$M106,TRUE)-_xlfn.NORM.DIST(AND(CK$6&gt;=$F106,CK$6&lt;=$H106)*(CJ$6-$F106+1),$J106/2,$M106,TRUE))/(1-2*_xlfn.NORM.DIST(0,$J106/2,$M106,TRUE))*$D106+($K106="Steady Growth")*(AND(CK$6&gt;=$F106,CK$6&lt;=$H106)*((CK$6-$F106+1)/($J106*($J106+1)/2)*$D106))+($K106="custom")*CustCF!CE106</f>
        <v>0</v>
      </c>
      <c r="CL106" s="95">
        <f>($K106="Bell Curve")*(_xlfn.NORM.DIST(AND(CL$6&gt;=$F106,CL$6&lt;=$H106)*(CL$6-$F106+1),$J106/2,$M106,TRUE)-_xlfn.NORM.DIST(AND(CL$6&gt;=$F106,CL$6&lt;=$H106)*(CK$6-$F106+1),$J106/2,$M106,TRUE))/(1-2*_xlfn.NORM.DIST(0,$J106/2,$M106,TRUE))*$D106+($K106="Steady Growth")*(AND(CL$6&gt;=$F106,CL$6&lt;=$H106)*((CL$6-$F106+1)/($J106*($J106+1)/2)*$D106))+($K106="custom")*CustCF!CF106</f>
        <v>0</v>
      </c>
      <c r="CM106" s="95">
        <f>($K106="Bell Curve")*(_xlfn.NORM.DIST(AND(CM$6&gt;=$F106,CM$6&lt;=$H106)*(CM$6-$F106+1),$J106/2,$M106,TRUE)-_xlfn.NORM.DIST(AND(CM$6&gt;=$F106,CM$6&lt;=$H106)*(CL$6-$F106+1),$J106/2,$M106,TRUE))/(1-2*_xlfn.NORM.DIST(0,$J106/2,$M106,TRUE))*$D106+($K106="Steady Growth")*(AND(CM$6&gt;=$F106,CM$6&lt;=$H106)*((CM$6-$F106+1)/($J106*($J106+1)/2)*$D106))+($K106="custom")*CustCF!CG106</f>
        <v>0</v>
      </c>
      <c r="CN106" s="95">
        <f>($K106="Bell Curve")*(_xlfn.NORM.DIST(AND(CN$6&gt;=$F106,CN$6&lt;=$H106)*(CN$6-$F106+1),$J106/2,$M106,TRUE)-_xlfn.NORM.DIST(AND(CN$6&gt;=$F106,CN$6&lt;=$H106)*(CM$6-$F106+1),$J106/2,$M106,TRUE))/(1-2*_xlfn.NORM.DIST(0,$J106/2,$M106,TRUE))*$D106+($K106="Steady Growth")*(AND(CN$6&gt;=$F106,CN$6&lt;=$H106)*((CN$6-$F106+1)/($J106*($J106+1)/2)*$D106))+($K106="custom")*CustCF!CH106</f>
        <v>0</v>
      </c>
      <c r="CO106" s="95">
        <f>($K106="Bell Curve")*(_xlfn.NORM.DIST(AND(CO$6&gt;=$F106,CO$6&lt;=$H106)*(CO$6-$F106+1),$J106/2,$M106,TRUE)-_xlfn.NORM.DIST(AND(CO$6&gt;=$F106,CO$6&lt;=$H106)*(CN$6-$F106+1),$J106/2,$M106,TRUE))/(1-2*_xlfn.NORM.DIST(0,$J106/2,$M106,TRUE))*$D106+($K106="Steady Growth")*(AND(CO$6&gt;=$F106,CO$6&lt;=$H106)*((CO$6-$F106+1)/($J106*($J106+1)/2)*$D106))+($K106="custom")*CustCF!CI106</f>
        <v>0</v>
      </c>
      <c r="CP106" s="95">
        <f>($K106="Bell Curve")*(_xlfn.NORM.DIST(AND(CP$6&gt;=$F106,CP$6&lt;=$H106)*(CP$6-$F106+1),$J106/2,$M106,TRUE)-_xlfn.NORM.DIST(AND(CP$6&gt;=$F106,CP$6&lt;=$H106)*(CO$6-$F106+1),$J106/2,$M106,TRUE))/(1-2*_xlfn.NORM.DIST(0,$J106/2,$M106,TRUE))*$D106+($K106="Steady Growth")*(AND(CP$6&gt;=$F106,CP$6&lt;=$H106)*((CP$6-$F106+1)/($J106*($J106+1)/2)*$D106))+($K106="custom")*CustCF!CJ106</f>
        <v>0</v>
      </c>
      <c r="CQ106" s="95">
        <f>($K106="Bell Curve")*(_xlfn.NORM.DIST(AND(CQ$6&gt;=$F106,CQ$6&lt;=$H106)*(CQ$6-$F106+1),$J106/2,$M106,TRUE)-_xlfn.NORM.DIST(AND(CQ$6&gt;=$F106,CQ$6&lt;=$H106)*(CP$6-$F106+1),$J106/2,$M106,TRUE))/(1-2*_xlfn.NORM.DIST(0,$J106/2,$M106,TRUE))*$D106+($K106="Steady Growth")*(AND(CQ$6&gt;=$F106,CQ$6&lt;=$H106)*((CQ$6-$F106+1)/($J106*($J106+1)/2)*$D106))+($K106="custom")*CustCF!CK106</f>
        <v>0</v>
      </c>
      <c r="CR106" s="95">
        <f>($K106="Bell Curve")*(_xlfn.NORM.DIST(AND(CR$6&gt;=$F106,CR$6&lt;=$H106)*(CR$6-$F106+1),$J106/2,$M106,TRUE)-_xlfn.NORM.DIST(AND(CR$6&gt;=$F106,CR$6&lt;=$H106)*(CQ$6-$F106+1),$J106/2,$M106,TRUE))/(1-2*_xlfn.NORM.DIST(0,$J106/2,$M106,TRUE))*$D106+($K106="Steady Growth")*(AND(CR$6&gt;=$F106,CR$6&lt;=$H106)*((CR$6-$F106+1)/($J106*($J106+1)/2)*$D106))+($K106="custom")*CustCF!CL106</f>
        <v>0</v>
      </c>
      <c r="CS106" s="95">
        <f>($K106="Bell Curve")*(_xlfn.NORM.DIST(AND(CS$6&gt;=$F106,CS$6&lt;=$H106)*(CS$6-$F106+1),$J106/2,$M106,TRUE)-_xlfn.NORM.DIST(AND(CS$6&gt;=$F106,CS$6&lt;=$H106)*(CR$6-$F106+1),$J106/2,$M106,TRUE))/(1-2*_xlfn.NORM.DIST(0,$J106/2,$M106,TRUE))*$D106+($K106="Steady Growth")*(AND(CS$6&gt;=$F106,CS$6&lt;=$H106)*((CS$6-$F106+1)/($J106*($J106+1)/2)*$D106))+($K106="custom")*CustCF!CM106</f>
        <v>0</v>
      </c>
      <c r="CT106" s="95">
        <f>($K106="Bell Curve")*(_xlfn.NORM.DIST(AND(CT$6&gt;=$F106,CT$6&lt;=$H106)*(CT$6-$F106+1),$J106/2,$M106,TRUE)-_xlfn.NORM.DIST(AND(CT$6&gt;=$F106,CT$6&lt;=$H106)*(CS$6-$F106+1),$J106/2,$M106,TRUE))/(1-2*_xlfn.NORM.DIST(0,$J106/2,$M106,TRUE))*$D106+($K106="Steady Growth")*(AND(CT$6&gt;=$F106,CT$6&lt;=$H106)*((CT$6-$F106+1)/($J106*($J106+1)/2)*$D106))+($K106="custom")*CustCF!CN106</f>
        <v>0</v>
      </c>
      <c r="CU106" s="95">
        <f>($K106="Bell Curve")*(_xlfn.NORM.DIST(AND(CU$6&gt;=$F106,CU$6&lt;=$H106)*(CU$6-$F106+1),$J106/2,$M106,TRUE)-_xlfn.NORM.DIST(AND(CU$6&gt;=$F106,CU$6&lt;=$H106)*(CT$6-$F106+1),$J106/2,$M106,TRUE))/(1-2*_xlfn.NORM.DIST(0,$J106/2,$M106,TRUE))*$D106+($K106="Steady Growth")*(AND(CU$6&gt;=$F106,CU$6&lt;=$H106)*((CU$6-$F106+1)/($J106*($J106+1)/2)*$D106))+($K106="custom")*CustCF!CO106</f>
        <v>0</v>
      </c>
      <c r="CV106" s="95">
        <f>($K106="Bell Curve")*(_xlfn.NORM.DIST(AND(CV$6&gt;=$F106,CV$6&lt;=$H106)*(CV$6-$F106+1),$J106/2,$M106,TRUE)-_xlfn.NORM.DIST(AND(CV$6&gt;=$F106,CV$6&lt;=$H106)*(CU$6-$F106+1),$J106/2,$M106,TRUE))/(1-2*_xlfn.NORM.DIST(0,$J106/2,$M106,TRUE))*$D106+($K106="Steady Growth")*(AND(CV$6&gt;=$F106,CV$6&lt;=$H106)*((CV$6-$F106+1)/($J106*($J106+1)/2)*$D106))+($K106="custom")*CustCF!CP106</f>
        <v>0</v>
      </c>
      <c r="CW106" s="95">
        <f>($K106="Bell Curve")*(_xlfn.NORM.DIST(AND(CW$6&gt;=$F106,CW$6&lt;=$H106)*(CW$6-$F106+1),$J106/2,$M106,TRUE)-_xlfn.NORM.DIST(AND(CW$6&gt;=$F106,CW$6&lt;=$H106)*(CV$6-$F106+1),$J106/2,$M106,TRUE))/(1-2*_xlfn.NORM.DIST(0,$J106/2,$M106,TRUE))*$D106+($K106="Steady Growth")*(AND(CW$6&gt;=$F106,CW$6&lt;=$H106)*((CW$6-$F106+1)/($J106*($J106+1)/2)*$D106))+($K106="custom")*CustCF!CQ106</f>
        <v>0</v>
      </c>
      <c r="CX106" s="95">
        <f>($K106="Bell Curve")*(_xlfn.NORM.DIST(AND(CX$6&gt;=$F106,CX$6&lt;=$H106)*(CX$6-$F106+1),$J106/2,$M106,TRUE)-_xlfn.NORM.DIST(AND(CX$6&gt;=$F106,CX$6&lt;=$H106)*(CW$6-$F106+1),$J106/2,$M106,TRUE))/(1-2*_xlfn.NORM.DIST(0,$J106/2,$M106,TRUE))*$D106+($K106="Steady Growth")*(AND(CX$6&gt;=$F106,CX$6&lt;=$H106)*((CX$6-$F106+1)/($J106*($J106+1)/2)*$D106))+($K106="custom")*CustCF!CR106</f>
        <v>0</v>
      </c>
      <c r="CY106" s="95">
        <f>($K106="Bell Curve")*(_xlfn.NORM.DIST(AND(CY$6&gt;=$F106,CY$6&lt;=$H106)*(CY$6-$F106+1),$J106/2,$M106,TRUE)-_xlfn.NORM.DIST(AND(CY$6&gt;=$F106,CY$6&lt;=$H106)*(CX$6-$F106+1),$J106/2,$M106,TRUE))/(1-2*_xlfn.NORM.DIST(0,$J106/2,$M106,TRUE))*$D106+($K106="Steady Growth")*(AND(CY$6&gt;=$F106,CY$6&lt;=$H106)*((CY$6-$F106+1)/($J106*($J106+1)/2)*$D106))+($K106="custom")*CustCF!CS106</f>
        <v>0</v>
      </c>
      <c r="CZ106" s="95">
        <f>($K106="Bell Curve")*(_xlfn.NORM.DIST(AND(CZ$6&gt;=$F106,CZ$6&lt;=$H106)*(CZ$6-$F106+1),$J106/2,$M106,TRUE)-_xlfn.NORM.DIST(AND(CZ$6&gt;=$F106,CZ$6&lt;=$H106)*(CY$6-$F106+1),$J106/2,$M106,TRUE))/(1-2*_xlfn.NORM.DIST(0,$J106/2,$M106,TRUE))*$D106+($K106="Steady Growth")*(AND(CZ$6&gt;=$F106,CZ$6&lt;=$H106)*((CZ$6-$F106+1)/($J106*($J106+1)/2)*$D106))+($K106="custom")*CustCF!CT106</f>
        <v>0</v>
      </c>
      <c r="DA106" s="95">
        <f>($K106="Bell Curve")*(_xlfn.NORM.DIST(AND(DA$6&gt;=$F106,DA$6&lt;=$H106)*(DA$6-$F106+1),$J106/2,$M106,TRUE)-_xlfn.NORM.DIST(AND(DA$6&gt;=$F106,DA$6&lt;=$H106)*(CZ$6-$F106+1),$J106/2,$M106,TRUE))/(1-2*_xlfn.NORM.DIST(0,$J106/2,$M106,TRUE))*$D106+($K106="Steady Growth")*(AND(DA$6&gt;=$F106,DA$6&lt;=$H106)*((DA$6-$F106+1)/($J106*($J106+1)/2)*$D106))+($K106="custom")*CustCF!CU106</f>
        <v>0</v>
      </c>
      <c r="DB106" s="95">
        <f>($K106="Bell Curve")*(_xlfn.NORM.DIST(AND(DB$6&gt;=$F106,DB$6&lt;=$H106)*(DB$6-$F106+1),$J106/2,$M106,TRUE)-_xlfn.NORM.DIST(AND(DB$6&gt;=$F106,DB$6&lt;=$H106)*(DA$6-$F106+1),$J106/2,$M106,TRUE))/(1-2*_xlfn.NORM.DIST(0,$J106/2,$M106,TRUE))*$D106+($K106="Steady Growth")*(AND(DB$6&gt;=$F106,DB$6&lt;=$H106)*((DB$6-$F106+1)/($J106*($J106+1)/2)*$D106))+($K106="custom")*CustCF!CV106</f>
        <v>0</v>
      </c>
      <c r="DC106" s="95">
        <f>($K106="Bell Curve")*(_xlfn.NORM.DIST(AND(DC$6&gt;=$F106,DC$6&lt;=$H106)*(DC$6-$F106+1),$J106/2,$M106,TRUE)-_xlfn.NORM.DIST(AND(DC$6&gt;=$F106,DC$6&lt;=$H106)*(DB$6-$F106+1),$J106/2,$M106,TRUE))/(1-2*_xlfn.NORM.DIST(0,$J106/2,$M106,TRUE))*$D106+($K106="Steady Growth")*(AND(DC$6&gt;=$F106,DC$6&lt;=$H106)*((DC$6-$F106+1)/($J106*($J106+1)/2)*$D106))+($K106="custom")*CustCF!CW106</f>
        <v>0</v>
      </c>
      <c r="DD106" s="95">
        <f>($K106="Bell Curve")*(_xlfn.NORM.DIST(AND(DD$6&gt;=$F106,DD$6&lt;=$H106)*(DD$6-$F106+1),$J106/2,$M106,TRUE)-_xlfn.NORM.DIST(AND(DD$6&gt;=$F106,DD$6&lt;=$H106)*(DC$6-$F106+1),$J106/2,$M106,TRUE))/(1-2*_xlfn.NORM.DIST(0,$J106/2,$M106,TRUE))*$D106+($K106="Steady Growth")*(AND(DD$6&gt;=$F106,DD$6&lt;=$H106)*((DD$6-$F106+1)/($J106*($J106+1)/2)*$D106))+($K106="custom")*CustCF!CX106</f>
        <v>0</v>
      </c>
      <c r="DE106" s="95">
        <f>($K106="Bell Curve")*(_xlfn.NORM.DIST(AND(DE$6&gt;=$F106,DE$6&lt;=$H106)*(DE$6-$F106+1),$J106/2,$M106,TRUE)-_xlfn.NORM.DIST(AND(DE$6&gt;=$F106,DE$6&lt;=$H106)*(DD$6-$F106+1),$J106/2,$M106,TRUE))/(1-2*_xlfn.NORM.DIST(0,$J106/2,$M106,TRUE))*$D106+($K106="Steady Growth")*(AND(DE$6&gt;=$F106,DE$6&lt;=$H106)*((DE$6-$F106+1)/($J106*($J106+1)/2)*$D106))+($K106="custom")*CustCF!CY106</f>
        <v>0</v>
      </c>
      <c r="DF106" s="95">
        <f>($K106="Bell Curve")*(_xlfn.NORM.DIST(AND(DF$6&gt;=$F106,DF$6&lt;=$H106)*(DF$6-$F106+1),$J106/2,$M106,TRUE)-_xlfn.NORM.DIST(AND(DF$6&gt;=$F106,DF$6&lt;=$H106)*(DE$6-$F106+1),$J106/2,$M106,TRUE))/(1-2*_xlfn.NORM.DIST(0,$J106/2,$M106,TRUE))*$D106+($K106="Steady Growth")*(AND(DF$6&gt;=$F106,DF$6&lt;=$H106)*((DF$6-$F106+1)/($J106*($J106+1)/2)*$D106))+($K106="custom")*CustCF!CZ106</f>
        <v>0</v>
      </c>
      <c r="DG106" s="95">
        <f>($K106="Bell Curve")*(_xlfn.NORM.DIST(AND(DG$6&gt;=$F106,DG$6&lt;=$H106)*(DG$6-$F106+1),$J106/2,$M106,TRUE)-_xlfn.NORM.DIST(AND(DG$6&gt;=$F106,DG$6&lt;=$H106)*(DF$6-$F106+1),$J106/2,$M106,TRUE))/(1-2*_xlfn.NORM.DIST(0,$J106/2,$M106,TRUE))*$D106+($K106="Steady Growth")*(AND(DG$6&gt;=$F106,DG$6&lt;=$H106)*((DG$6-$F106+1)/($J106*($J106+1)/2)*$D106))+($K106="custom")*CustCF!DA106</f>
        <v>0</v>
      </c>
      <c r="DH106" s="95">
        <f>($K106="Bell Curve")*(_xlfn.NORM.DIST(AND(DH$6&gt;=$F106,DH$6&lt;=$H106)*(DH$6-$F106+1),$J106/2,$M106,TRUE)-_xlfn.NORM.DIST(AND(DH$6&gt;=$F106,DH$6&lt;=$H106)*(DG$6-$F106+1),$J106/2,$M106,TRUE))/(1-2*_xlfn.NORM.DIST(0,$J106/2,$M106,TRUE))*$D106+($K106="Steady Growth")*(AND(DH$6&gt;=$F106,DH$6&lt;=$H106)*((DH$6-$F106+1)/($J106*($J106+1)/2)*$D106))+($K106="custom")*CustCF!DB106</f>
        <v>0</v>
      </c>
      <c r="DI106" s="95">
        <f>($K106="Bell Curve")*(_xlfn.NORM.DIST(AND(DI$6&gt;=$F106,DI$6&lt;=$H106)*(DI$6-$F106+1),$J106/2,$M106,TRUE)-_xlfn.NORM.DIST(AND(DI$6&gt;=$F106,DI$6&lt;=$H106)*(DH$6-$F106+1),$J106/2,$M106,TRUE))/(1-2*_xlfn.NORM.DIST(0,$J106/2,$M106,TRUE))*$D106+($K106="Steady Growth")*(AND(DI$6&gt;=$F106,DI$6&lt;=$H106)*((DI$6-$F106+1)/($J106*($J106+1)/2)*$D106))+($K106="custom")*CustCF!DC106</f>
        <v>0</v>
      </c>
      <c r="DJ106" s="95">
        <f>($K106="Bell Curve")*(_xlfn.NORM.DIST(AND(DJ$6&gt;=$F106,DJ$6&lt;=$H106)*(DJ$6-$F106+1),$J106/2,$M106,TRUE)-_xlfn.NORM.DIST(AND(DJ$6&gt;=$F106,DJ$6&lt;=$H106)*(DI$6-$F106+1),$J106/2,$M106,TRUE))/(1-2*_xlfn.NORM.DIST(0,$J106/2,$M106,TRUE))*$D106+($K106="Steady Growth")*(AND(DJ$6&gt;=$F106,DJ$6&lt;=$H106)*((DJ$6-$F106+1)/($J106*($J106+1)/2)*$D106))+($K106="custom")*CustCF!DD106</f>
        <v>0</v>
      </c>
      <c r="DK106" s="95">
        <f>($K106="Bell Curve")*(_xlfn.NORM.DIST(AND(DK$6&gt;=$F106,DK$6&lt;=$H106)*(DK$6-$F106+1),$J106/2,$M106,TRUE)-_xlfn.NORM.DIST(AND(DK$6&gt;=$F106,DK$6&lt;=$H106)*(DJ$6-$F106+1),$J106/2,$M106,TRUE))/(1-2*_xlfn.NORM.DIST(0,$J106/2,$M106,TRUE))*$D106+($K106="Steady Growth")*(AND(DK$6&gt;=$F106,DK$6&lt;=$H106)*((DK$6-$F106+1)/($J106*($J106+1)/2)*$D106))+($K106="custom")*CustCF!DE106</f>
        <v>0</v>
      </c>
      <c r="DL106" s="95">
        <f>($K106="Bell Curve")*(_xlfn.NORM.DIST(AND(DL$6&gt;=$F106,DL$6&lt;=$H106)*(DL$6-$F106+1),$J106/2,$M106,TRUE)-_xlfn.NORM.DIST(AND(DL$6&gt;=$F106,DL$6&lt;=$H106)*(DK$6-$F106+1),$J106/2,$M106,TRUE))/(1-2*_xlfn.NORM.DIST(0,$J106/2,$M106,TRUE))*$D106+($K106="Steady Growth")*(AND(DL$6&gt;=$F106,DL$6&lt;=$H106)*((DL$6-$F106+1)/($J106*($J106+1)/2)*$D106))+($K106="custom")*CustCF!DF106</f>
        <v>0</v>
      </c>
      <c r="DM106" s="95">
        <f>($K106="Bell Curve")*(_xlfn.NORM.DIST(AND(DM$6&gt;=$F106,DM$6&lt;=$H106)*(DM$6-$F106+1),$J106/2,$M106,TRUE)-_xlfn.NORM.DIST(AND(DM$6&gt;=$F106,DM$6&lt;=$H106)*(DL$6-$F106+1),$J106/2,$M106,TRUE))/(1-2*_xlfn.NORM.DIST(0,$J106/2,$M106,TRUE))*$D106+($K106="Steady Growth")*(AND(DM$6&gt;=$F106,DM$6&lt;=$H106)*((DM$6-$F106+1)/($J106*($J106+1)/2)*$D106))+($K106="custom")*CustCF!DG106</f>
        <v>0</v>
      </c>
      <c r="DN106" s="95">
        <f>($K106="Bell Curve")*(_xlfn.NORM.DIST(AND(DN$6&gt;=$F106,DN$6&lt;=$H106)*(DN$6-$F106+1),$J106/2,$M106,TRUE)-_xlfn.NORM.DIST(AND(DN$6&gt;=$F106,DN$6&lt;=$H106)*(DM$6-$F106+1),$J106/2,$M106,TRUE))/(1-2*_xlfn.NORM.DIST(0,$J106/2,$M106,TRUE))*$D106+($K106="Steady Growth")*(AND(DN$6&gt;=$F106,DN$6&lt;=$H106)*((DN$6-$F106+1)/($J106*($J106+1)/2)*$D106))+($K106="custom")*CustCF!DH106</f>
        <v>0</v>
      </c>
      <c r="DO106" s="95">
        <f>($K106="Bell Curve")*(_xlfn.NORM.DIST(AND(DO$6&gt;=$F106,DO$6&lt;=$H106)*(DO$6-$F106+1),$J106/2,$M106,TRUE)-_xlfn.NORM.DIST(AND(DO$6&gt;=$F106,DO$6&lt;=$H106)*(DN$6-$F106+1),$J106/2,$M106,TRUE))/(1-2*_xlfn.NORM.DIST(0,$J106/2,$M106,TRUE))*$D106+($K106="Steady Growth")*(AND(DO$6&gt;=$F106,DO$6&lt;=$H106)*((DO$6-$F106+1)/($J106*($J106+1)/2)*$D106))+($K106="custom")*CustCF!DI106</f>
        <v>0</v>
      </c>
      <c r="DP106" s="95">
        <f>($K106="Bell Curve")*(_xlfn.NORM.DIST(AND(DP$6&gt;=$F106,DP$6&lt;=$H106)*(DP$6-$F106+1),$J106/2,$M106,TRUE)-_xlfn.NORM.DIST(AND(DP$6&gt;=$F106,DP$6&lt;=$H106)*(DO$6-$F106+1),$J106/2,$M106,TRUE))/(1-2*_xlfn.NORM.DIST(0,$J106/2,$M106,TRUE))*$D106+($K106="Steady Growth")*(AND(DP$6&gt;=$F106,DP$6&lt;=$H106)*((DP$6-$F106+1)/($J106*($J106+1)/2)*$D106))+($K106="custom")*CustCF!DJ106</f>
        <v>0</v>
      </c>
      <c r="DQ106" s="95">
        <f>($K106="Bell Curve")*(_xlfn.NORM.DIST(AND(DQ$6&gt;=$F106,DQ$6&lt;=$H106)*(DQ$6-$F106+1),$J106/2,$M106,TRUE)-_xlfn.NORM.DIST(AND(DQ$6&gt;=$F106,DQ$6&lt;=$H106)*(DP$6-$F106+1),$J106/2,$M106,TRUE))/(1-2*_xlfn.NORM.DIST(0,$J106/2,$M106,TRUE))*$D106+($K106="Steady Growth")*(AND(DQ$6&gt;=$F106,DQ$6&lt;=$H106)*((DQ$6-$F106+1)/($J106*($J106+1)/2)*$D106))+($K106="custom")*CustCF!DK106</f>
        <v>0</v>
      </c>
      <c r="DR106" s="95">
        <f>($K106="Bell Curve")*(_xlfn.NORM.DIST(AND(DR$6&gt;=$F106,DR$6&lt;=$H106)*(DR$6-$F106+1),$J106/2,$M106,TRUE)-_xlfn.NORM.DIST(AND(DR$6&gt;=$F106,DR$6&lt;=$H106)*(DQ$6-$F106+1),$J106/2,$M106,TRUE))/(1-2*_xlfn.NORM.DIST(0,$J106/2,$M106,TRUE))*$D106+($K106="Steady Growth")*(AND(DR$6&gt;=$F106,DR$6&lt;=$H106)*((DR$6-$F106+1)/($J106*($J106+1)/2)*$D106))+($K106="custom")*CustCF!DL106</f>
        <v>0</v>
      </c>
      <c r="DS106" s="95">
        <f>($K106="Bell Curve")*(_xlfn.NORM.DIST(AND(DS$6&gt;=$F106,DS$6&lt;=$H106)*(DS$6-$F106+1),$J106/2,$M106,TRUE)-_xlfn.NORM.DIST(AND(DS$6&gt;=$F106,DS$6&lt;=$H106)*(DR$6-$F106+1),$J106/2,$M106,TRUE))/(1-2*_xlfn.NORM.DIST(0,$J106/2,$M106,TRUE))*$D106+($K106="Steady Growth")*(AND(DS$6&gt;=$F106,DS$6&lt;=$H106)*((DS$6-$F106+1)/($J106*($J106+1)/2)*$D106))+($K106="custom")*CustCF!DM106</f>
        <v>0</v>
      </c>
      <c r="DT106" s="95">
        <f>($K106="Bell Curve")*(_xlfn.NORM.DIST(AND(DT$6&gt;=$F106,DT$6&lt;=$H106)*(DT$6-$F106+1),$J106/2,$M106,TRUE)-_xlfn.NORM.DIST(AND(DT$6&gt;=$F106,DT$6&lt;=$H106)*(DS$6-$F106+1),$J106/2,$M106,TRUE))/(1-2*_xlfn.NORM.DIST(0,$J106/2,$M106,TRUE))*$D106+($K106="Steady Growth")*(AND(DT$6&gt;=$F106,DT$6&lt;=$H106)*((DT$6-$F106+1)/($J106*($J106+1)/2)*$D106))+($K106="custom")*CustCF!DN106</f>
        <v>0</v>
      </c>
      <c r="DU106" s="95">
        <f>($K106="Bell Curve")*(_xlfn.NORM.DIST(AND(DU$6&gt;=$F106,DU$6&lt;=$H106)*(DU$6-$F106+1),$J106/2,$M106,TRUE)-_xlfn.NORM.DIST(AND(DU$6&gt;=$F106,DU$6&lt;=$H106)*(DT$6-$F106+1),$J106/2,$M106,TRUE))/(1-2*_xlfn.NORM.DIST(0,$J106/2,$M106,TRUE))*$D106+($K106="Steady Growth")*(AND(DU$6&gt;=$F106,DU$6&lt;=$H106)*((DU$6-$F106+1)/($J106*($J106+1)/2)*$D106))+($K106="custom")*CustCF!DO106</f>
        <v>0</v>
      </c>
      <c r="DV106" s="95">
        <f>($K106="Bell Curve")*(_xlfn.NORM.DIST(AND(DV$6&gt;=$F106,DV$6&lt;=$H106)*(DV$6-$F106+1),$J106/2,$M106,TRUE)-_xlfn.NORM.DIST(AND(DV$6&gt;=$F106,DV$6&lt;=$H106)*(DU$6-$F106+1),$J106/2,$M106,TRUE))/(1-2*_xlfn.NORM.DIST(0,$J106/2,$M106,TRUE))*$D106+($K106="Steady Growth")*(AND(DV$6&gt;=$F106,DV$6&lt;=$H106)*((DV$6-$F106+1)/($J106*($J106+1)/2)*$D106))+($K106="custom")*CustCF!DP106</f>
        <v>0</v>
      </c>
      <c r="DW106" s="95">
        <f>($K106="Bell Curve")*(_xlfn.NORM.DIST(AND(DW$6&gt;=$F106,DW$6&lt;=$H106)*(DW$6-$F106+1),$J106/2,$M106,TRUE)-_xlfn.NORM.DIST(AND(DW$6&gt;=$F106,DW$6&lt;=$H106)*(DV$6-$F106+1),$J106/2,$M106,TRUE))/(1-2*_xlfn.NORM.DIST(0,$J106/2,$M106,TRUE))*$D106+($K106="Steady Growth")*(AND(DW$6&gt;=$F106,DW$6&lt;=$H106)*((DW$6-$F106+1)/($J106*($J106+1)/2)*$D106))+($K106="custom")*CustCF!DQ106</f>
        <v>0</v>
      </c>
      <c r="DX106" s="95">
        <f>($K106="Bell Curve")*(_xlfn.NORM.DIST(AND(DX$6&gt;=$F106,DX$6&lt;=$H106)*(DX$6-$F106+1),$J106/2,$M106,TRUE)-_xlfn.NORM.DIST(AND(DX$6&gt;=$F106,DX$6&lt;=$H106)*(DW$6-$F106+1),$J106/2,$M106,TRUE))/(1-2*_xlfn.NORM.DIST(0,$J106/2,$M106,TRUE))*$D106+($K106="Steady Growth")*(AND(DX$6&gt;=$F106,DX$6&lt;=$H106)*((DX$6-$F106+1)/($J106*($J106+1)/2)*$D106))+($K106="custom")*CustCF!DR106</f>
        <v>0</v>
      </c>
      <c r="DY106" s="95">
        <f>($K106="Bell Curve")*(_xlfn.NORM.DIST(AND(DY$6&gt;=$F106,DY$6&lt;=$H106)*(DY$6-$F106+1),$J106/2,$M106,TRUE)-_xlfn.NORM.DIST(AND(DY$6&gt;=$F106,DY$6&lt;=$H106)*(DX$6-$F106+1),$J106/2,$M106,TRUE))/(1-2*_xlfn.NORM.DIST(0,$J106/2,$M106,TRUE))*$D106+($K106="Steady Growth")*(AND(DY$6&gt;=$F106,DY$6&lt;=$H106)*((DY$6-$F106+1)/($J106*($J106+1)/2)*$D106))+($K106="custom")*CustCF!DS106</f>
        <v>0</v>
      </c>
      <c r="DZ106" s="95">
        <f>($K106="Bell Curve")*(_xlfn.NORM.DIST(AND(DZ$6&gt;=$F106,DZ$6&lt;=$H106)*(DZ$6-$F106+1),$J106/2,$M106,TRUE)-_xlfn.NORM.DIST(AND(DZ$6&gt;=$F106,DZ$6&lt;=$H106)*(DY$6-$F106+1),$J106/2,$M106,TRUE))/(1-2*_xlfn.NORM.DIST(0,$J106/2,$M106,TRUE))*$D106+($K106="Steady Growth")*(AND(DZ$6&gt;=$F106,DZ$6&lt;=$H106)*((DZ$6-$F106+1)/($J106*($J106+1)/2)*$D106))+($K106="custom")*CustCF!DT106</f>
        <v>0</v>
      </c>
      <c r="EA106" s="95">
        <f>($K106="Bell Curve")*(_xlfn.NORM.DIST(AND(EA$6&gt;=$F106,EA$6&lt;=$H106)*(EA$6-$F106+1),$J106/2,$M106,TRUE)-_xlfn.NORM.DIST(AND(EA$6&gt;=$F106,EA$6&lt;=$H106)*(DZ$6-$F106+1),$J106/2,$M106,TRUE))/(1-2*_xlfn.NORM.DIST(0,$J106/2,$M106,TRUE))*$D106+($K106="Steady Growth")*(AND(EA$6&gt;=$F106,EA$6&lt;=$H106)*((EA$6-$F106+1)/($J106*($J106+1)/2)*$D106))+($K106="custom")*CustCF!DU106</f>
        <v>0</v>
      </c>
      <c r="EB106" s="95">
        <f>($K106="Bell Curve")*(_xlfn.NORM.DIST(AND(EB$6&gt;=$F106,EB$6&lt;=$H106)*(EB$6-$F106+1),$J106/2,$M106,TRUE)-_xlfn.NORM.DIST(AND(EB$6&gt;=$F106,EB$6&lt;=$H106)*(EA$6-$F106+1),$J106/2,$M106,TRUE))/(1-2*_xlfn.NORM.DIST(0,$J106/2,$M106,TRUE))*$D106+($K106="Steady Growth")*(AND(EB$6&gt;=$F106,EB$6&lt;=$H106)*((EB$6-$F106+1)/($J106*($J106+1)/2)*$D106))+($K106="custom")*CustCF!DV106</f>
        <v>0</v>
      </c>
      <c r="EC106" s="95">
        <f>($K106="Bell Curve")*(_xlfn.NORM.DIST(AND(EC$6&gt;=$F106,EC$6&lt;=$H106)*(EC$6-$F106+1),$J106/2,$M106,TRUE)-_xlfn.NORM.DIST(AND(EC$6&gt;=$F106,EC$6&lt;=$H106)*(EB$6-$F106+1),$J106/2,$M106,TRUE))/(1-2*_xlfn.NORM.DIST(0,$J106/2,$M106,TRUE))*$D106+($K106="Steady Growth")*(AND(EC$6&gt;=$F106,EC$6&lt;=$H106)*((EC$6-$F106+1)/($J106*($J106+1)/2)*$D106))+($K106="custom")*CustCF!DW106</f>
        <v>0</v>
      </c>
      <c r="ED106" s="95">
        <f>($K106="Bell Curve")*(_xlfn.NORM.DIST(AND(ED$6&gt;=$F106,ED$6&lt;=$H106)*(ED$6-$F106+1),$J106/2,$M106,TRUE)-_xlfn.NORM.DIST(AND(ED$6&gt;=$F106,ED$6&lt;=$H106)*(EC$6-$F106+1),$J106/2,$M106,TRUE))/(1-2*_xlfn.NORM.DIST(0,$J106/2,$M106,TRUE))*$D106+($K106="Steady Growth")*(AND(ED$6&gt;=$F106,ED$6&lt;=$H106)*((ED$6-$F106+1)/($J106*($J106+1)/2)*$D106))+($K106="custom")*CustCF!DX106</f>
        <v>0</v>
      </c>
      <c r="EE106" s="95">
        <f>($K106="Bell Curve")*(_xlfn.NORM.DIST(AND(EE$6&gt;=$F106,EE$6&lt;=$H106)*(EE$6-$F106+1),$J106/2,$M106,TRUE)-_xlfn.NORM.DIST(AND(EE$6&gt;=$F106,EE$6&lt;=$H106)*(ED$6-$F106+1),$J106/2,$M106,TRUE))/(1-2*_xlfn.NORM.DIST(0,$J106/2,$M106,TRUE))*$D106+($K106="Steady Growth")*(AND(EE$6&gt;=$F106,EE$6&lt;=$H106)*((EE$6-$F106+1)/($J106*($J106+1)/2)*$D106))+($K106="custom")*CustCF!DY106</f>
        <v>0</v>
      </c>
      <c r="EF106" s="95">
        <f>($K106="Bell Curve")*(_xlfn.NORM.DIST(AND(EF$6&gt;=$F106,EF$6&lt;=$H106)*(EF$6-$F106+1),$J106/2,$M106,TRUE)-_xlfn.NORM.DIST(AND(EF$6&gt;=$F106,EF$6&lt;=$H106)*(EE$6-$F106+1),$J106/2,$M106,TRUE))/(1-2*_xlfn.NORM.DIST(0,$J106/2,$M106,TRUE))*$D106+($K106="Steady Growth")*(AND(EF$6&gt;=$F106,EF$6&lt;=$H106)*((EF$6-$F106+1)/($J106*($J106+1)/2)*$D106))+($K106="custom")*CustCF!DZ106</f>
        <v>0</v>
      </c>
      <c r="EG106" s="95">
        <f>($K106="Bell Curve")*(_xlfn.NORM.DIST(AND(EG$6&gt;=$F106,EG$6&lt;=$H106)*(EG$6-$F106+1),$J106/2,$M106,TRUE)-_xlfn.NORM.DIST(AND(EG$6&gt;=$F106,EG$6&lt;=$H106)*(EF$6-$F106+1),$J106/2,$M106,TRUE))/(1-2*_xlfn.NORM.DIST(0,$J106/2,$M106,TRUE))*$D106+($K106="Steady Growth")*(AND(EG$6&gt;=$F106,EG$6&lt;=$H106)*((EG$6-$F106+1)/($J106*($J106+1)/2)*$D106))+($K106="custom")*CustCF!EA106</f>
        <v>0</v>
      </c>
      <c r="EH106" s="95">
        <f>($K106="Bell Curve")*(_xlfn.NORM.DIST(AND(EH$6&gt;=$F106,EH$6&lt;=$H106)*(EH$6-$F106+1),$J106/2,$M106,TRUE)-_xlfn.NORM.DIST(AND(EH$6&gt;=$F106,EH$6&lt;=$H106)*(EG$6-$F106+1),$J106/2,$M106,TRUE))/(1-2*_xlfn.NORM.DIST(0,$J106/2,$M106,TRUE))*$D106+($K106="Steady Growth")*(AND(EH$6&gt;=$F106,EH$6&lt;=$H106)*((EH$6-$F106+1)/($J106*($J106+1)/2)*$D106))+($K106="custom")*CustCF!EB106</f>
        <v>0</v>
      </c>
      <c r="EI106" s="95">
        <f>($K106="Bell Curve")*(_xlfn.NORM.DIST(AND(EI$6&gt;=$F106,EI$6&lt;=$H106)*(EI$6-$F106+1),$J106/2,$M106,TRUE)-_xlfn.NORM.DIST(AND(EI$6&gt;=$F106,EI$6&lt;=$H106)*(EH$6-$F106+1),$J106/2,$M106,TRUE))/(1-2*_xlfn.NORM.DIST(0,$J106/2,$M106,TRUE))*$D106+($K106="Steady Growth")*(AND(EI$6&gt;=$F106,EI$6&lt;=$H106)*((EI$6-$F106+1)/($J106*($J106+1)/2)*$D106))+($K106="custom")*CustCF!EC106</f>
        <v>0</v>
      </c>
      <c r="EJ106" s="95">
        <f>($K106="Bell Curve")*(_xlfn.NORM.DIST(AND(EJ$6&gt;=$F106,EJ$6&lt;=$H106)*(EJ$6-$F106+1),$J106/2,$M106,TRUE)-_xlfn.NORM.DIST(AND(EJ$6&gt;=$F106,EJ$6&lt;=$H106)*(EI$6-$F106+1),$J106/2,$M106,TRUE))/(1-2*_xlfn.NORM.DIST(0,$J106/2,$M106,TRUE))*$D106+($K106="Steady Growth")*(AND(EJ$6&gt;=$F106,EJ$6&lt;=$H106)*((EJ$6-$F106+1)/($J106*($J106+1)/2)*$D106))+($K106="custom")*CustCF!ED106</f>
        <v>0</v>
      </c>
      <c r="EK106" s="95">
        <f>($K106="Bell Curve")*(_xlfn.NORM.DIST(AND(EK$6&gt;=$F106,EK$6&lt;=$H106)*(EK$6-$F106+1),$J106/2,$M106,TRUE)-_xlfn.NORM.DIST(AND(EK$6&gt;=$F106,EK$6&lt;=$H106)*(EJ$6-$F106+1),$J106/2,$M106,TRUE))/(1-2*_xlfn.NORM.DIST(0,$J106/2,$M106,TRUE))*$D106+($K106="Steady Growth")*(AND(EK$6&gt;=$F106,EK$6&lt;=$H106)*((EK$6-$F106+1)/($J106*($J106+1)/2)*$D106))+($K106="custom")*CustCF!EE106</f>
        <v>0</v>
      </c>
      <c r="EL106" s="95">
        <f>($K106="Bell Curve")*(_xlfn.NORM.DIST(AND(EL$6&gt;=$F106,EL$6&lt;=$H106)*(EL$6-$F106+1),$J106/2,$M106,TRUE)-_xlfn.NORM.DIST(AND(EL$6&gt;=$F106,EL$6&lt;=$H106)*(EK$6-$F106+1),$J106/2,$M106,TRUE))/(1-2*_xlfn.NORM.DIST(0,$J106/2,$M106,TRUE))*$D106+($K106="Steady Growth")*(AND(EL$6&gt;=$F106,EL$6&lt;=$H106)*((EL$6-$F106+1)/($J106*($J106+1)/2)*$D106))+($K106="custom")*CustCF!EF106</f>
        <v>0</v>
      </c>
      <c r="EM106" s="95">
        <f>($K106="Bell Curve")*(_xlfn.NORM.DIST(AND(EM$6&gt;=$F106,EM$6&lt;=$H106)*(EM$6-$F106+1),$J106/2,$M106,TRUE)-_xlfn.NORM.DIST(AND(EM$6&gt;=$F106,EM$6&lt;=$H106)*(EL$6-$F106+1),$J106/2,$M106,TRUE))/(1-2*_xlfn.NORM.DIST(0,$J106/2,$M106,TRUE))*$D106+($K106="Steady Growth")*(AND(EM$6&gt;=$F106,EM$6&lt;=$H106)*((EM$6-$F106+1)/($J106*($J106+1)/2)*$D106))+($K106="custom")*CustCF!EG106</f>
        <v>0</v>
      </c>
      <c r="EN106" s="95">
        <f>($K106="Bell Curve")*(_xlfn.NORM.DIST(AND(EN$6&gt;=$F106,EN$6&lt;=$H106)*(EN$6-$F106+1),$J106/2,$M106,TRUE)-_xlfn.NORM.DIST(AND(EN$6&gt;=$F106,EN$6&lt;=$H106)*(EM$6-$F106+1),$J106/2,$M106,TRUE))/(1-2*_xlfn.NORM.DIST(0,$J106/2,$M106,TRUE))*$D106+($K106="Steady Growth")*(AND(EN$6&gt;=$F106,EN$6&lt;=$H106)*((EN$6-$F106+1)/($J106*($J106+1)/2)*$D106))+($K106="custom")*CustCF!EH106</f>
        <v>0</v>
      </c>
      <c r="EO106" s="95">
        <f>($K106="Bell Curve")*(_xlfn.NORM.DIST(AND(EO$6&gt;=$F106,EO$6&lt;=$H106)*(EO$6-$F106+1),$J106/2,$M106,TRUE)-_xlfn.NORM.DIST(AND(EO$6&gt;=$F106,EO$6&lt;=$H106)*(EN$6-$F106+1),$J106/2,$M106,TRUE))/(1-2*_xlfn.NORM.DIST(0,$J106/2,$M106,TRUE))*$D106+($K106="Steady Growth")*(AND(EO$6&gt;=$F106,EO$6&lt;=$H106)*((EO$6-$F106+1)/($J106*($J106+1)/2)*$D106))+($K106="custom")*CustCF!EI106</f>
        <v>0</v>
      </c>
      <c r="EP106" s="95">
        <f>($K106="Bell Curve")*(_xlfn.NORM.DIST(AND(EP$6&gt;=$F106,EP$6&lt;=$H106)*(EP$6-$F106+1),$J106/2,$M106,TRUE)-_xlfn.NORM.DIST(AND(EP$6&gt;=$F106,EP$6&lt;=$H106)*(EO$6-$F106+1),$J106/2,$M106,TRUE))/(1-2*_xlfn.NORM.DIST(0,$J106/2,$M106,TRUE))*$D106+($K106="Steady Growth")*(AND(EP$6&gt;=$F106,EP$6&lt;=$H106)*((EP$6-$F106+1)/($J106*($J106+1)/2)*$D106))+($K106="custom")*CustCF!EJ106</f>
        <v>0</v>
      </c>
      <c r="EQ106" s="95">
        <f>($K106="Bell Curve")*(_xlfn.NORM.DIST(AND(EQ$6&gt;=$F106,EQ$6&lt;=$H106)*(EQ$6-$F106+1),$J106/2,$M106,TRUE)-_xlfn.NORM.DIST(AND(EQ$6&gt;=$F106,EQ$6&lt;=$H106)*(EP$6-$F106+1),$J106/2,$M106,TRUE))/(1-2*_xlfn.NORM.DIST(0,$J106/2,$M106,TRUE))*$D106+($K106="Steady Growth")*(AND(EQ$6&gt;=$F106,EQ$6&lt;=$H106)*((EQ$6-$F106+1)/($J106*($J106+1)/2)*$D106))+($K106="custom")*CustCF!EK106</f>
        <v>0</v>
      </c>
      <c r="ER106" s="95">
        <f>($K106="Bell Curve")*(_xlfn.NORM.DIST(AND(ER$6&gt;=$F106,ER$6&lt;=$H106)*(ER$6-$F106+1),$J106/2,$M106,TRUE)-_xlfn.NORM.DIST(AND(ER$6&gt;=$F106,ER$6&lt;=$H106)*(EQ$6-$F106+1),$J106/2,$M106,TRUE))/(1-2*_xlfn.NORM.DIST(0,$J106/2,$M106,TRUE))*$D106+($K106="Steady Growth")*(AND(ER$6&gt;=$F106,ER$6&lt;=$H106)*((ER$6-$F106+1)/($J106*($J106+1)/2)*$D106))+($K106="custom")*CustCF!EL106</f>
        <v>0</v>
      </c>
      <c r="ES106" s="95">
        <f>($K106="Bell Curve")*(_xlfn.NORM.DIST(AND(ES$6&gt;=$F106,ES$6&lt;=$H106)*(ES$6-$F106+1),$J106/2,$M106,TRUE)-_xlfn.NORM.DIST(AND(ES$6&gt;=$F106,ES$6&lt;=$H106)*(ER$6-$F106+1),$J106/2,$M106,TRUE))/(1-2*_xlfn.NORM.DIST(0,$J106/2,$M106,TRUE))*$D106+($K106="Steady Growth")*(AND(ES$6&gt;=$F106,ES$6&lt;=$H106)*((ES$6-$F106+1)/($J106*($J106+1)/2)*$D106))+($K106="custom")*CustCF!EM106</f>
        <v>0</v>
      </c>
      <c r="ET106" s="95">
        <f>($K106="Bell Curve")*(_xlfn.NORM.DIST(AND(ET$6&gt;=$F106,ET$6&lt;=$H106)*(ET$6-$F106+1),$J106/2,$M106,TRUE)-_xlfn.NORM.DIST(AND(ET$6&gt;=$F106,ET$6&lt;=$H106)*(ES$6-$F106+1),$J106/2,$M106,TRUE))/(1-2*_xlfn.NORM.DIST(0,$J106/2,$M106,TRUE))*$D106+($K106="Steady Growth")*(AND(ET$6&gt;=$F106,ET$6&lt;=$H106)*((ET$6-$F106+1)/($J106*($J106+1)/2)*$D106))+($K106="custom")*CustCF!EN106</f>
        <v>0</v>
      </c>
      <c r="EU106" s="95">
        <f>($K106="Bell Curve")*(_xlfn.NORM.DIST(AND(EU$6&gt;=$F106,EU$6&lt;=$H106)*(EU$6-$F106+1),$J106/2,$M106,TRUE)-_xlfn.NORM.DIST(AND(EU$6&gt;=$F106,EU$6&lt;=$H106)*(ET$6-$F106+1),$J106/2,$M106,TRUE))/(1-2*_xlfn.NORM.DIST(0,$J106/2,$M106,TRUE))*$D106+($K106="Steady Growth")*(AND(EU$6&gt;=$F106,EU$6&lt;=$H106)*((EU$6-$F106+1)/($J106*($J106+1)/2)*$D106))+($K106="custom")*CustCF!EO106</f>
        <v>0</v>
      </c>
      <c r="EV106" s="95">
        <f>($K106="Bell Curve")*(_xlfn.NORM.DIST(AND(EV$6&gt;=$F106,EV$6&lt;=$H106)*(EV$6-$F106+1),$J106/2,$M106,TRUE)-_xlfn.NORM.DIST(AND(EV$6&gt;=$F106,EV$6&lt;=$H106)*(EU$6-$F106+1),$J106/2,$M106,TRUE))/(1-2*_xlfn.NORM.DIST(0,$J106/2,$M106,TRUE))*$D106+($K106="Steady Growth")*(AND(EV$6&gt;=$F106,EV$6&lt;=$H106)*((EV$6-$F106+1)/($J106*($J106+1)/2)*$D106))+($K106="custom")*CustCF!EP106</f>
        <v>0</v>
      </c>
      <c r="EW106" s="95">
        <f>($K106="Bell Curve")*(_xlfn.NORM.DIST(AND(EW$6&gt;=$F106,EW$6&lt;=$H106)*(EW$6-$F106+1),$J106/2,$M106,TRUE)-_xlfn.NORM.DIST(AND(EW$6&gt;=$F106,EW$6&lt;=$H106)*(EV$6-$F106+1),$J106/2,$M106,TRUE))/(1-2*_xlfn.NORM.DIST(0,$J106/2,$M106,TRUE))*$D106+($K106="Steady Growth")*(AND(EW$6&gt;=$F106,EW$6&lt;=$H106)*((EW$6-$F106+1)/($J106*($J106+1)/2)*$D106))+($K106="custom")*CustCF!EQ106</f>
        <v>0</v>
      </c>
      <c r="EX106" s="95">
        <f>($K106="Bell Curve")*(_xlfn.NORM.DIST(AND(EX$6&gt;=$F106,EX$6&lt;=$H106)*(EX$6-$F106+1),$J106/2,$M106,TRUE)-_xlfn.NORM.DIST(AND(EX$6&gt;=$F106,EX$6&lt;=$H106)*(EW$6-$F106+1),$J106/2,$M106,TRUE))/(1-2*_xlfn.NORM.DIST(0,$J106/2,$M106,TRUE))*$D106+($K106="Steady Growth")*(AND(EX$6&gt;=$F106,EX$6&lt;=$H106)*((EX$6-$F106+1)/($J106*($J106+1)/2)*$D106))+($K106="custom")*CustCF!ER106</f>
        <v>0</v>
      </c>
      <c r="EY106" s="95">
        <f>($K106="Bell Curve")*(_xlfn.NORM.DIST(AND(EY$6&gt;=$F106,EY$6&lt;=$H106)*(EY$6-$F106+1),$J106/2,$M106,TRUE)-_xlfn.NORM.DIST(AND(EY$6&gt;=$F106,EY$6&lt;=$H106)*(EX$6-$F106+1),$J106/2,$M106,TRUE))/(1-2*_xlfn.NORM.DIST(0,$J106/2,$M106,TRUE))*$D106+($K106="Steady Growth")*(AND(EY$6&gt;=$F106,EY$6&lt;=$H106)*((EY$6-$F106+1)/($J106*($J106+1)/2)*$D106))+($K106="custom")*CustCF!ES106</f>
        <v>0</v>
      </c>
      <c r="EZ106" s="95">
        <f>($K106="Bell Curve")*(_xlfn.NORM.DIST(AND(EZ$6&gt;=$F106,EZ$6&lt;=$H106)*(EZ$6-$F106+1),$J106/2,$M106,TRUE)-_xlfn.NORM.DIST(AND(EZ$6&gt;=$F106,EZ$6&lt;=$H106)*(EY$6-$F106+1),$J106/2,$M106,TRUE))/(1-2*_xlfn.NORM.DIST(0,$J106/2,$M106,TRUE))*$D106+($K106="Steady Growth")*(AND(EZ$6&gt;=$F106,EZ$6&lt;=$H106)*((EZ$6-$F106+1)/($J106*($J106+1)/2)*$D106))+($K106="custom")*CustCF!ET106</f>
        <v>0</v>
      </c>
      <c r="FA106" s="95">
        <f>($K106="Bell Curve")*(_xlfn.NORM.DIST(AND(FA$6&gt;=$F106,FA$6&lt;=$H106)*(FA$6-$F106+1),$J106/2,$M106,TRUE)-_xlfn.NORM.DIST(AND(FA$6&gt;=$F106,FA$6&lt;=$H106)*(EZ$6-$F106+1),$J106/2,$M106,TRUE))/(1-2*_xlfn.NORM.DIST(0,$J106/2,$M106,TRUE))*$D106+($K106="Steady Growth")*(AND(FA$6&gt;=$F106,FA$6&lt;=$H106)*((FA$6-$F106+1)/($J106*($J106+1)/2)*$D106))+($K106="custom")*CustCF!EU106</f>
        <v>0</v>
      </c>
      <c r="FB106" s="95">
        <f>($K106="Bell Curve")*(_xlfn.NORM.DIST(AND(FB$6&gt;=$F106,FB$6&lt;=$H106)*(FB$6-$F106+1),$J106/2,$M106,TRUE)-_xlfn.NORM.DIST(AND(FB$6&gt;=$F106,FB$6&lt;=$H106)*(FA$6-$F106+1),$J106/2,$M106,TRUE))/(1-2*_xlfn.NORM.DIST(0,$J106/2,$M106,TRUE))*$D106+($K106="Steady Growth")*(AND(FB$6&gt;=$F106,FB$6&lt;=$H106)*((FB$6-$F106+1)/($J106*($J106+1)/2)*$D106))+($K106="custom")*CustCF!EV106</f>
        <v>0</v>
      </c>
      <c r="FC106" s="95">
        <f>($K106="Bell Curve")*(_xlfn.NORM.DIST(AND(FC$6&gt;=$F106,FC$6&lt;=$H106)*(FC$6-$F106+1),$J106/2,$M106,TRUE)-_xlfn.NORM.DIST(AND(FC$6&gt;=$F106,FC$6&lt;=$H106)*(FB$6-$F106+1),$J106/2,$M106,TRUE))/(1-2*_xlfn.NORM.DIST(0,$J106/2,$M106,TRUE))*$D106+($K106="Steady Growth")*(AND(FC$6&gt;=$F106,FC$6&lt;=$H106)*((FC$6-$F106+1)/($J106*($J106+1)/2)*$D106))+($K106="custom")*CustCF!EW106</f>
        <v>0</v>
      </c>
      <c r="FD106" s="95">
        <f>($K106="Bell Curve")*(_xlfn.NORM.DIST(AND(FD$6&gt;=$F106,FD$6&lt;=$H106)*(FD$6-$F106+1),$J106/2,$M106,TRUE)-_xlfn.NORM.DIST(AND(FD$6&gt;=$F106,FD$6&lt;=$H106)*(FC$6-$F106+1),$J106/2,$M106,TRUE))/(1-2*_xlfn.NORM.DIST(0,$J106/2,$M106,TRUE))*$D106+($K106="Steady Growth")*(AND(FD$6&gt;=$F106,FD$6&lt;=$H106)*((FD$6-$F106+1)/($J106*($J106+1)/2)*$D106))+($K106="custom")*CustCF!EX106</f>
        <v>0</v>
      </c>
      <c r="FE106" s="95">
        <f>($K106="Bell Curve")*(_xlfn.NORM.DIST(AND(FE$6&gt;=$F106,FE$6&lt;=$H106)*(FE$6-$F106+1),$J106/2,$M106,TRUE)-_xlfn.NORM.DIST(AND(FE$6&gt;=$F106,FE$6&lt;=$H106)*(FD$6-$F106+1),$J106/2,$M106,TRUE))/(1-2*_xlfn.NORM.DIST(0,$J106/2,$M106,TRUE))*$D106+($K106="Steady Growth")*(AND(FE$6&gt;=$F106,FE$6&lt;=$H106)*((FE$6-$F106+1)/($J106*($J106+1)/2)*$D106))+($K106="custom")*CustCF!EY106</f>
        <v>0</v>
      </c>
      <c r="FF106" s="95">
        <f>($K106="Bell Curve")*(_xlfn.NORM.DIST(AND(FF$6&gt;=$F106,FF$6&lt;=$H106)*(FF$6-$F106+1),$J106/2,$M106,TRUE)-_xlfn.NORM.DIST(AND(FF$6&gt;=$F106,FF$6&lt;=$H106)*(FE$6-$F106+1),$J106/2,$M106,TRUE))/(1-2*_xlfn.NORM.DIST(0,$J106/2,$M106,TRUE))*$D106+($K106="Steady Growth")*(AND(FF$6&gt;=$F106,FF$6&lt;=$H106)*((FF$6-$F106+1)/($J106*($J106+1)/2)*$D106))+($K106="custom")*CustCF!EZ106</f>
        <v>0</v>
      </c>
      <c r="FG106" s="95">
        <f>($K106="Bell Curve")*(_xlfn.NORM.DIST(AND(FG$6&gt;=$F106,FG$6&lt;=$H106)*(FG$6-$F106+1),$J106/2,$M106,TRUE)-_xlfn.NORM.DIST(AND(FG$6&gt;=$F106,FG$6&lt;=$H106)*(FF$6-$F106+1),$J106/2,$M106,TRUE))/(1-2*_xlfn.NORM.DIST(0,$J106/2,$M106,TRUE))*$D106+($K106="Steady Growth")*(AND(FG$6&gt;=$F106,FG$6&lt;=$H106)*((FG$6-$F106+1)/($J106*($J106+1)/2)*$D106))+($K106="custom")*CustCF!FA106</f>
        <v>0</v>
      </c>
      <c r="FH106" s="95">
        <f>($K106="Bell Curve")*(_xlfn.NORM.DIST(AND(FH$6&gt;=$F106,FH$6&lt;=$H106)*(FH$6-$F106+1),$J106/2,$M106,TRUE)-_xlfn.NORM.DIST(AND(FH$6&gt;=$F106,FH$6&lt;=$H106)*(FG$6-$F106+1),$J106/2,$M106,TRUE))/(1-2*_xlfn.NORM.DIST(0,$J106/2,$M106,TRUE))*$D106+($K106="Steady Growth")*(AND(FH$6&gt;=$F106,FH$6&lt;=$H106)*((FH$6-$F106+1)/($J106*($J106+1)/2)*$D106))+($K106="custom")*CustCF!FB106</f>
        <v>0</v>
      </c>
      <c r="FI106" s="95">
        <f>($K106="Bell Curve")*(_xlfn.NORM.DIST(AND(FI$6&gt;=$F106,FI$6&lt;=$H106)*(FI$6-$F106+1),$J106/2,$M106,TRUE)-_xlfn.NORM.DIST(AND(FI$6&gt;=$F106,FI$6&lt;=$H106)*(FH$6-$F106+1),$J106/2,$M106,TRUE))/(1-2*_xlfn.NORM.DIST(0,$J106/2,$M106,TRUE))*$D106+($K106="Steady Growth")*(AND(FI$6&gt;=$F106,FI$6&lt;=$H106)*((FI$6-$F106+1)/($J106*($J106+1)/2)*$D106))+($K106="custom")*CustCF!FC106</f>
        <v>0</v>
      </c>
      <c r="FJ106" s="95">
        <f>($K106="Bell Curve")*(_xlfn.NORM.DIST(AND(FJ$6&gt;=$F106,FJ$6&lt;=$H106)*(FJ$6-$F106+1),$J106/2,$M106,TRUE)-_xlfn.NORM.DIST(AND(FJ$6&gt;=$F106,FJ$6&lt;=$H106)*(FI$6-$F106+1),$J106/2,$M106,TRUE))/(1-2*_xlfn.NORM.DIST(0,$J106/2,$M106,TRUE))*$D106+($K106="Steady Growth")*(AND(FJ$6&gt;=$F106,FJ$6&lt;=$H106)*((FJ$6-$F106+1)/($J106*($J106+1)/2)*$D106))+($K106="custom")*CustCF!FD106</f>
        <v>0</v>
      </c>
      <c r="FK106" s="95">
        <f>($K106="Bell Curve")*(_xlfn.NORM.DIST(AND(FK$6&gt;=$F106,FK$6&lt;=$H106)*(FK$6-$F106+1),$J106/2,$M106,TRUE)-_xlfn.NORM.DIST(AND(FK$6&gt;=$F106,FK$6&lt;=$H106)*(FJ$6-$F106+1),$J106/2,$M106,TRUE))/(1-2*_xlfn.NORM.DIST(0,$J106/2,$M106,TRUE))*$D106+($K106="Steady Growth")*(AND(FK$6&gt;=$F106,FK$6&lt;=$H106)*((FK$6-$F106+1)/($J106*($J106+1)/2)*$D106))+($K106="custom")*CustCF!FE106</f>
        <v>0</v>
      </c>
      <c r="FL106" s="95">
        <f>($K106="Bell Curve")*(_xlfn.NORM.DIST(AND(FL$6&gt;=$F106,FL$6&lt;=$H106)*(FL$6-$F106+1),$J106/2,$M106,TRUE)-_xlfn.NORM.DIST(AND(FL$6&gt;=$F106,FL$6&lt;=$H106)*(FK$6-$F106+1),$J106/2,$M106,TRUE))/(1-2*_xlfn.NORM.DIST(0,$J106/2,$M106,TRUE))*$D106+($K106="Steady Growth")*(AND(FL$6&gt;=$F106,FL$6&lt;=$H106)*((FL$6-$F106+1)/($J106*($J106+1)/2)*$D106))+($K106="custom")*CustCF!FF106</f>
        <v>0</v>
      </c>
      <c r="FM106" s="95">
        <f>($K106="Bell Curve")*(_xlfn.NORM.DIST(AND(FM$6&gt;=$F106,FM$6&lt;=$H106)*(FM$6-$F106+1),$J106/2,$M106,TRUE)-_xlfn.NORM.DIST(AND(FM$6&gt;=$F106,FM$6&lt;=$H106)*(FL$6-$F106+1),$J106/2,$M106,TRUE))/(1-2*_xlfn.NORM.DIST(0,$J106/2,$M106,TRUE))*$D106+($K106="Steady Growth")*(AND(FM$6&gt;=$F106,FM$6&lt;=$H106)*((FM$6-$F106+1)/($J106*($J106+1)/2)*$D106))+($K106="custom")*CustCF!FG106</f>
        <v>0</v>
      </c>
      <c r="FN106" s="95">
        <f>($K106="Bell Curve")*(_xlfn.NORM.DIST(AND(FN$6&gt;=$F106,FN$6&lt;=$H106)*(FN$6-$F106+1),$J106/2,$M106,TRUE)-_xlfn.NORM.DIST(AND(FN$6&gt;=$F106,FN$6&lt;=$H106)*(FM$6-$F106+1),$J106/2,$M106,TRUE))/(1-2*_xlfn.NORM.DIST(0,$J106/2,$M106,TRUE))*$D106+($K106="Steady Growth")*(AND(FN$6&gt;=$F106,FN$6&lt;=$H106)*((FN$6-$F106+1)/($J106*($J106+1)/2)*$D106))+($K106="custom")*CustCF!FH106</f>
        <v>0</v>
      </c>
      <c r="FO106" s="95">
        <f>($K106="Bell Curve")*(_xlfn.NORM.DIST(AND(FO$6&gt;=$F106,FO$6&lt;=$H106)*(FO$6-$F106+1),$J106/2,$M106,TRUE)-_xlfn.NORM.DIST(AND(FO$6&gt;=$F106,FO$6&lt;=$H106)*(FN$6-$F106+1),$J106/2,$M106,TRUE))/(1-2*_xlfn.NORM.DIST(0,$J106/2,$M106,TRUE))*$D106+($K106="Steady Growth")*(AND(FO$6&gt;=$F106,FO$6&lt;=$H106)*((FO$6-$F106+1)/($J106*($J106+1)/2)*$D106))+($K106="custom")*CustCF!FI106</f>
        <v>0</v>
      </c>
      <c r="FP106" s="95">
        <f>($K106="Bell Curve")*(_xlfn.NORM.DIST(AND(FP$6&gt;=$F106,FP$6&lt;=$H106)*(FP$6-$F106+1),$J106/2,$M106,TRUE)-_xlfn.NORM.DIST(AND(FP$6&gt;=$F106,FP$6&lt;=$H106)*(FO$6-$F106+1),$J106/2,$M106,TRUE))/(1-2*_xlfn.NORM.DIST(0,$J106/2,$M106,TRUE))*$D106+($K106="Steady Growth")*(AND(FP$6&gt;=$F106,FP$6&lt;=$H106)*((FP$6-$F106+1)/($J106*($J106+1)/2)*$D106))+($K106="custom")*CustCF!FJ106</f>
        <v>0</v>
      </c>
      <c r="FQ106" s="95">
        <f>($K106="Bell Curve")*(_xlfn.NORM.DIST(AND(FQ$6&gt;=$F106,FQ$6&lt;=$H106)*(FQ$6-$F106+1),$J106/2,$M106,TRUE)-_xlfn.NORM.DIST(AND(FQ$6&gt;=$F106,FQ$6&lt;=$H106)*(FP$6-$F106+1),$J106/2,$M106,TRUE))/(1-2*_xlfn.NORM.DIST(0,$J106/2,$M106,TRUE))*$D106+($K106="Steady Growth")*(AND(FQ$6&gt;=$F106,FQ$6&lt;=$H106)*((FQ$6-$F106+1)/($J106*($J106+1)/2)*$D106))+($K106="custom")*CustCF!FK106</f>
        <v>0</v>
      </c>
      <c r="FR106" s="95">
        <f>($K106="Bell Curve")*(_xlfn.NORM.DIST(AND(FR$6&gt;=$F106,FR$6&lt;=$H106)*(FR$6-$F106+1),$J106/2,$M106,TRUE)-_xlfn.NORM.DIST(AND(FR$6&gt;=$F106,FR$6&lt;=$H106)*(FQ$6-$F106+1),$J106/2,$M106,TRUE))/(1-2*_xlfn.NORM.DIST(0,$J106/2,$M106,TRUE))*$D106+($K106="Steady Growth")*(AND(FR$6&gt;=$F106,FR$6&lt;=$H106)*((FR$6-$F106+1)/($J106*($J106+1)/2)*$D106))+($K106="custom")*CustCF!FL106</f>
        <v>0</v>
      </c>
      <c r="FS106" s="95">
        <f>($K106="Bell Curve")*(_xlfn.NORM.DIST(AND(FS$6&gt;=$F106,FS$6&lt;=$H106)*(FS$6-$F106+1),$J106/2,$M106,TRUE)-_xlfn.NORM.DIST(AND(FS$6&gt;=$F106,FS$6&lt;=$H106)*(FR$6-$F106+1),$J106/2,$M106,TRUE))/(1-2*_xlfn.NORM.DIST(0,$J106/2,$M106,TRUE))*$D106+($K106="Steady Growth")*(AND(FS$6&gt;=$F106,FS$6&lt;=$H106)*((FS$6-$F106+1)/($J106*($J106+1)/2)*$D106))+($K106="custom")*CustCF!FM106</f>
        <v>0</v>
      </c>
      <c r="FT106" s="95">
        <f>($K106="Bell Curve")*(_xlfn.NORM.DIST(AND(FT$6&gt;=$F106,FT$6&lt;=$H106)*(FT$6-$F106+1),$J106/2,$M106,TRUE)-_xlfn.NORM.DIST(AND(FT$6&gt;=$F106,FT$6&lt;=$H106)*(FS$6-$F106+1),$J106/2,$M106,TRUE))/(1-2*_xlfn.NORM.DIST(0,$J106/2,$M106,TRUE))*$D106+($K106="Steady Growth")*(AND(FT$6&gt;=$F106,FT$6&lt;=$H106)*((FT$6-$F106+1)/($J106*($J106+1)/2)*$D106))+($K106="custom")*CustCF!FN106</f>
        <v>0</v>
      </c>
      <c r="FU106" s="95">
        <f>($K106="Bell Curve")*(_xlfn.NORM.DIST(AND(FU$6&gt;=$F106,FU$6&lt;=$H106)*(FU$6-$F106+1),$J106/2,$M106,TRUE)-_xlfn.NORM.DIST(AND(FU$6&gt;=$F106,FU$6&lt;=$H106)*(FT$6-$F106+1),$J106/2,$M106,TRUE))/(1-2*_xlfn.NORM.DIST(0,$J106/2,$M106,TRUE))*$D106+($K106="Steady Growth")*(AND(FU$6&gt;=$F106,FU$6&lt;=$H106)*((FU$6-$F106+1)/($J106*($J106+1)/2)*$D106))+($K106="custom")*CustCF!FO106</f>
        <v>0</v>
      </c>
      <c r="FV106" s="95">
        <f>($K106="Bell Curve")*(_xlfn.NORM.DIST(AND(FV$6&gt;=$F106,FV$6&lt;=$H106)*(FV$6-$F106+1),$J106/2,$M106,TRUE)-_xlfn.NORM.DIST(AND(FV$6&gt;=$F106,FV$6&lt;=$H106)*(FU$6-$F106+1),$J106/2,$M106,TRUE))/(1-2*_xlfn.NORM.DIST(0,$J106/2,$M106,TRUE))*$D106+($K106="Steady Growth")*(AND(FV$6&gt;=$F106,FV$6&lt;=$H106)*((FV$6-$F106+1)/($J106*($J106+1)/2)*$D106))+($K106="custom")*CustCF!FP106</f>
        <v>0</v>
      </c>
      <c r="FW106" s="95">
        <f>($K106="Bell Curve")*(_xlfn.NORM.DIST(AND(FW$6&gt;=$F106,FW$6&lt;=$H106)*(FW$6-$F106+1),$J106/2,$M106,TRUE)-_xlfn.NORM.DIST(AND(FW$6&gt;=$F106,FW$6&lt;=$H106)*(FV$6-$F106+1),$J106/2,$M106,TRUE))/(1-2*_xlfn.NORM.DIST(0,$J106/2,$M106,TRUE))*$D106+($K106="Steady Growth")*(AND(FW$6&gt;=$F106,FW$6&lt;=$H106)*((FW$6-$F106+1)/($J106*($J106+1)/2)*$D106))+($K106="custom")*CustCF!FQ106</f>
        <v>0</v>
      </c>
      <c r="FX106" s="95">
        <f>($K106="Bell Curve")*(_xlfn.NORM.DIST(AND(FX$6&gt;=$F106,FX$6&lt;=$H106)*(FX$6-$F106+1),$J106/2,$M106,TRUE)-_xlfn.NORM.DIST(AND(FX$6&gt;=$F106,FX$6&lt;=$H106)*(FW$6-$F106+1),$J106/2,$M106,TRUE))/(1-2*_xlfn.NORM.DIST(0,$J106/2,$M106,TRUE))*$D106+($K106="Steady Growth")*(AND(FX$6&gt;=$F106,FX$6&lt;=$H106)*((FX$6-$F106+1)/($J106*($J106+1)/2)*$D106))+($K106="custom")*CustCF!FR106</f>
        <v>0</v>
      </c>
      <c r="FY106" s="95">
        <f>($K106="Bell Curve")*(_xlfn.NORM.DIST(AND(FY$6&gt;=$F106,FY$6&lt;=$H106)*(FY$6-$F106+1),$J106/2,$M106,TRUE)-_xlfn.NORM.DIST(AND(FY$6&gt;=$F106,FY$6&lt;=$H106)*(FX$6-$F106+1),$J106/2,$M106,TRUE))/(1-2*_xlfn.NORM.DIST(0,$J106/2,$M106,TRUE))*$D106+($K106="Steady Growth")*(AND(FY$6&gt;=$F106,FY$6&lt;=$H106)*((FY$6-$F106+1)/($J106*($J106+1)/2)*$D106))+($K106="custom")*CustCF!FS106</f>
        <v>0</v>
      </c>
      <c r="FZ106" s="95">
        <f>($K106="Bell Curve")*(_xlfn.NORM.DIST(AND(FZ$6&gt;=$F106,FZ$6&lt;=$H106)*(FZ$6-$F106+1),$J106/2,$M106,TRUE)-_xlfn.NORM.DIST(AND(FZ$6&gt;=$F106,FZ$6&lt;=$H106)*(FY$6-$F106+1),$J106/2,$M106,TRUE))/(1-2*_xlfn.NORM.DIST(0,$J106/2,$M106,TRUE))*$D106+($K106="Steady Growth")*(AND(FZ$6&gt;=$F106,FZ$6&lt;=$H106)*((FZ$6-$F106+1)/($J106*($J106+1)/2)*$D106))+($K106="custom")*CustCF!FT106</f>
        <v>0</v>
      </c>
      <c r="GA106" s="95">
        <f>($K106="Bell Curve")*(_xlfn.NORM.DIST(AND(GA$6&gt;=$F106,GA$6&lt;=$H106)*(GA$6-$F106+1),$J106/2,$M106,TRUE)-_xlfn.NORM.DIST(AND(GA$6&gt;=$F106,GA$6&lt;=$H106)*(FZ$6-$F106+1),$J106/2,$M106,TRUE))/(1-2*_xlfn.NORM.DIST(0,$J106/2,$M106,TRUE))*$D106+($K106="Steady Growth")*(AND(GA$6&gt;=$F106,GA$6&lt;=$H106)*((GA$6-$F106+1)/($J106*($J106+1)/2)*$D106))+($K106="custom")*CustCF!FU106</f>
        <v>0</v>
      </c>
      <c r="GB106" s="95">
        <f>($K106="Bell Curve")*(_xlfn.NORM.DIST(AND(GB$6&gt;=$F106,GB$6&lt;=$H106)*(GB$6-$F106+1),$J106/2,$M106,TRUE)-_xlfn.NORM.DIST(AND(GB$6&gt;=$F106,GB$6&lt;=$H106)*(GA$6-$F106+1),$J106/2,$M106,TRUE))/(1-2*_xlfn.NORM.DIST(0,$J106/2,$M106,TRUE))*$D106+($K106="Steady Growth")*(AND(GB$6&gt;=$F106,GB$6&lt;=$H106)*((GB$6-$F106+1)/($J106*($J106+1)/2)*$D106))+($K106="custom")*CustCF!FV106</f>
        <v>0</v>
      </c>
      <c r="GC106" s="95">
        <f>($K106="Bell Curve")*(_xlfn.NORM.DIST(AND(GC$6&gt;=$F106,GC$6&lt;=$H106)*(GC$6-$F106+1),$J106/2,$M106,TRUE)-_xlfn.NORM.DIST(AND(GC$6&gt;=$F106,GC$6&lt;=$H106)*(GB$6-$F106+1),$J106/2,$M106,TRUE))/(1-2*_xlfn.NORM.DIST(0,$J106/2,$M106,TRUE))*$D106+($K106="Steady Growth")*(AND(GC$6&gt;=$F106,GC$6&lt;=$H106)*((GC$6-$F106+1)/($J106*($J106+1)/2)*$D106))+($K106="custom")*CustCF!FW106</f>
        <v>0</v>
      </c>
      <c r="GD106" s="95">
        <f>($K106="Bell Curve")*(_xlfn.NORM.DIST(AND(GD$6&gt;=$F106,GD$6&lt;=$H106)*(GD$6-$F106+1),$J106/2,$M106,TRUE)-_xlfn.NORM.DIST(AND(GD$6&gt;=$F106,GD$6&lt;=$H106)*(GC$6-$F106+1),$J106/2,$M106,TRUE))/(1-2*_xlfn.NORM.DIST(0,$J106/2,$M106,TRUE))*$D106+($K106="Steady Growth")*(AND(GD$6&gt;=$F106,GD$6&lt;=$H106)*((GD$6-$F106+1)/($J106*($J106+1)/2)*$D106))+($K106="custom")*CustCF!FX106</f>
        <v>0</v>
      </c>
      <c r="GE106" s="95">
        <f>($K106="Bell Curve")*(_xlfn.NORM.DIST(AND(GE$6&gt;=$F106,GE$6&lt;=$H106)*(GE$6-$F106+1),$J106/2,$M106,TRUE)-_xlfn.NORM.DIST(AND(GE$6&gt;=$F106,GE$6&lt;=$H106)*(GD$6-$F106+1),$J106/2,$M106,TRUE))/(1-2*_xlfn.NORM.DIST(0,$J106/2,$M106,TRUE))*$D106+($K106="Steady Growth")*(AND(GE$6&gt;=$F106,GE$6&lt;=$H106)*((GE$6-$F106+1)/($J106*($J106+1)/2)*$D106))+($K106="custom")*CustCF!FY106</f>
        <v>0</v>
      </c>
      <c r="GF106" s="95">
        <f>($K106="Bell Curve")*(_xlfn.NORM.DIST(AND(GF$6&gt;=$F106,GF$6&lt;=$H106)*(GF$6-$F106+1),$J106/2,$M106,TRUE)-_xlfn.NORM.DIST(AND(GF$6&gt;=$F106,GF$6&lt;=$H106)*(GE$6-$F106+1),$J106/2,$M106,TRUE))/(1-2*_xlfn.NORM.DIST(0,$J106/2,$M106,TRUE))*$D106+($K106="Steady Growth")*(AND(GF$6&gt;=$F106,GF$6&lt;=$H106)*((GF$6-$F106+1)/($J106*($J106+1)/2)*$D106))+($K106="custom")*CustCF!FZ106</f>
        <v>0</v>
      </c>
      <c r="GG106" s="95">
        <f>($K106="Bell Curve")*(_xlfn.NORM.DIST(AND(GG$6&gt;=$F106,GG$6&lt;=$H106)*(GG$6-$F106+1),$J106/2,$M106,TRUE)-_xlfn.NORM.DIST(AND(GG$6&gt;=$F106,GG$6&lt;=$H106)*(GF$6-$F106+1),$J106/2,$M106,TRUE))/(1-2*_xlfn.NORM.DIST(0,$J106/2,$M106,TRUE))*$D106+($K106="Steady Growth")*(AND(GG$6&gt;=$F106,GG$6&lt;=$H106)*((GG$6-$F106+1)/($J106*($J106+1)/2)*$D106))+($K106="custom")*CustCF!GA106</f>
        <v>0</v>
      </c>
      <c r="GH106" s="95">
        <f>($K106="Bell Curve")*(_xlfn.NORM.DIST(AND(GH$6&gt;=$F106,GH$6&lt;=$H106)*(GH$6-$F106+1),$J106/2,$M106,TRUE)-_xlfn.NORM.DIST(AND(GH$6&gt;=$F106,GH$6&lt;=$H106)*(GG$6-$F106+1),$J106/2,$M106,TRUE))/(1-2*_xlfn.NORM.DIST(0,$J106/2,$M106,TRUE))*$D106+($K106="Steady Growth")*(AND(GH$6&gt;=$F106,GH$6&lt;=$H106)*((GH$6-$F106+1)/($J106*($J106+1)/2)*$D106))+($K106="custom")*CustCF!GB106</f>
        <v>0</v>
      </c>
      <c r="GI106" s="95">
        <f>($K106="Bell Curve")*(_xlfn.NORM.DIST(AND(GI$6&gt;=$F106,GI$6&lt;=$H106)*(GI$6-$F106+1),$J106/2,$M106,TRUE)-_xlfn.NORM.DIST(AND(GI$6&gt;=$F106,GI$6&lt;=$H106)*(GH$6-$F106+1),$J106/2,$M106,TRUE))/(1-2*_xlfn.NORM.DIST(0,$J106/2,$M106,TRUE))*$D106+($K106="Steady Growth")*(AND(GI$6&gt;=$F106,GI$6&lt;=$H106)*((GI$6-$F106+1)/($J106*($J106+1)/2)*$D106))+($K106="custom")*CustCF!GC106</f>
        <v>0</v>
      </c>
      <c r="GJ106" s="95">
        <f>($K106="Bell Curve")*(_xlfn.NORM.DIST(AND(GJ$6&gt;=$F106,GJ$6&lt;=$H106)*(GJ$6-$F106+1),$J106/2,$M106,TRUE)-_xlfn.NORM.DIST(AND(GJ$6&gt;=$F106,GJ$6&lt;=$H106)*(GI$6-$F106+1),$J106/2,$M106,TRUE))/(1-2*_xlfn.NORM.DIST(0,$J106/2,$M106,TRUE))*$D106+($K106="Steady Growth")*(AND(GJ$6&gt;=$F106,GJ$6&lt;=$H106)*((GJ$6-$F106+1)/($J106*($J106+1)/2)*$D106))+($K106="custom")*CustCF!GD106</f>
        <v>0</v>
      </c>
      <c r="GK106" s="95">
        <f>($K106="Bell Curve")*(_xlfn.NORM.DIST(AND(GK$6&gt;=$F106,GK$6&lt;=$H106)*(GK$6-$F106+1),$J106/2,$M106,TRUE)-_xlfn.NORM.DIST(AND(GK$6&gt;=$F106,GK$6&lt;=$H106)*(GJ$6-$F106+1),$J106/2,$M106,TRUE))/(1-2*_xlfn.NORM.DIST(0,$J106/2,$M106,TRUE))*$D106+($K106="Steady Growth")*(AND(GK$6&gt;=$F106,GK$6&lt;=$H106)*((GK$6-$F106+1)/($J106*($J106+1)/2)*$D106))+($K106="custom")*CustCF!GE106</f>
        <v>0</v>
      </c>
      <c r="GL106" s="95">
        <f>($K106="Bell Curve")*(_xlfn.NORM.DIST(AND(GL$6&gt;=$F106,GL$6&lt;=$H106)*(GL$6-$F106+1),$J106/2,$M106,TRUE)-_xlfn.NORM.DIST(AND(GL$6&gt;=$F106,GL$6&lt;=$H106)*(GK$6-$F106+1),$J106/2,$M106,TRUE))/(1-2*_xlfn.NORM.DIST(0,$J106/2,$M106,TRUE))*$D106+($K106="Steady Growth")*(AND(GL$6&gt;=$F106,GL$6&lt;=$H106)*((GL$6-$F106+1)/($J106*($J106+1)/2)*$D106))+($K106="custom")*CustCF!GF106</f>
        <v>0</v>
      </c>
      <c r="GM106" s="95">
        <f>($K106="Bell Curve")*(_xlfn.NORM.DIST(AND(GM$6&gt;=$F106,GM$6&lt;=$H106)*(GM$6-$F106+1),$J106/2,$M106,TRUE)-_xlfn.NORM.DIST(AND(GM$6&gt;=$F106,GM$6&lt;=$H106)*(GL$6-$F106+1),$J106/2,$M106,TRUE))/(1-2*_xlfn.NORM.DIST(0,$J106/2,$M106,TRUE))*$D106+($K106="Steady Growth")*(AND(GM$6&gt;=$F106,GM$6&lt;=$H106)*((GM$6-$F106+1)/($J106*($J106+1)/2)*$D106))+($K106="custom")*CustCF!GG106</f>
        <v>0</v>
      </c>
      <c r="GN106" s="268">
        <f>($K106="Bell Curve")*(_xlfn.NORM.DIST(AND(GN$6&gt;=$F106,GN$6&lt;=$H106)*(GN$6-$F106+1),$J106/2,$M106,TRUE)-_xlfn.NORM.DIST(AND(GN$6&gt;=$F106,GN$6&lt;=$H106)*(GM$6-$F106+1),$J106/2,$M106,TRUE))/(1-2*_xlfn.NORM.DIST(0,$J106/2,$M106,TRUE))*$D106+($K106="Steady Growth")*(AND(GN$6&gt;=$F106,GN$6&lt;=$H106)*((GN$6-$F106+1)/($J106*($J106+1)/2)*$D106))+($K106="custom")*CustCF!GH106</f>
        <v>0</v>
      </c>
      <c r="GO106" s="1"/>
      <c r="GP106" s="67"/>
    </row>
    <row r="107" spans="1:198" customFormat="1" hidden="1" outlineLevel="1" x14ac:dyDescent="0.75">
      <c r="A107" s="1"/>
      <c r="B107" s="1"/>
      <c r="C107" s="262">
        <f>Budget!AB19</f>
        <v>0</v>
      </c>
      <c r="D107" s="19">
        <f>Budget!AC19</f>
        <v>0</v>
      </c>
      <c r="E107" s="19" t="str">
        <f t="shared" si="54"/>
        <v/>
      </c>
      <c r="F107" s="263">
        <v>0</v>
      </c>
      <c r="G107" s="257">
        <f>IF(L107="custom",CustCF!F107,INDEX($P$8:$GN$8,MATCH(F107,$P$6:$GN$6,0)))</f>
        <v>46053</v>
      </c>
      <c r="H107" s="263">
        <v>0</v>
      </c>
      <c r="I107" s="257">
        <f>IF(L107="custom",CustCF!G107,INDEX($P$8:$GN$8,MATCH(H107,$P$6:$GN$6,0)))</f>
        <v>46053</v>
      </c>
      <c r="J107" s="260">
        <f t="shared" si="55"/>
        <v>1</v>
      </c>
      <c r="K107" s="265" t="s">
        <v>116</v>
      </c>
      <c r="L107" s="266" t="s">
        <v>141</v>
      </c>
      <c r="M107" s="267">
        <f t="shared" si="56"/>
        <v>9</v>
      </c>
      <c r="N107" s="18">
        <f t="shared" si="47"/>
        <v>0</v>
      </c>
      <c r="O107" s="1372">
        <f t="shared" si="46"/>
        <v>0</v>
      </c>
      <c r="P107" s="95">
        <f>($K107="Bell Curve")*(_xlfn.NORM.DIST(AND(P$6&gt;=$F107,P$6&lt;=$H107)*(P$6-$F107+1),$J107/2,$M107,TRUE)-_xlfn.NORM.DIST(AND(P$6&gt;=$F107,P$6&lt;=$H107)*(O$6-$F107+1),$J107/2,$M107,TRUE))/(1-2*_xlfn.NORM.DIST(0,$J107/2,$M107,TRUE))*$D107+($K107="Steady Growth")*(AND(P$6&gt;=$F107,P$6&lt;=$H107)*((P$6-$F107+1)/($J107*($J107+1)/2)*$D107))+($K107="custom")*CustCF!J107</f>
        <v>0</v>
      </c>
      <c r="Q107" s="95">
        <f>($K107="Bell Curve")*(_xlfn.NORM.DIST(AND(Q$6&gt;=$F107,Q$6&lt;=$H107)*(Q$6-$F107+1),$J107/2,$M107,TRUE)-_xlfn.NORM.DIST(AND(Q$6&gt;=$F107,Q$6&lt;=$H107)*(P$6-$F107+1),$J107/2,$M107,TRUE))/(1-2*_xlfn.NORM.DIST(0,$J107/2,$M107,TRUE))*$D107+($K107="Steady Growth")*(AND(Q$6&gt;=$F107,Q$6&lt;=$H107)*((Q$6-$F107+1)/($J107*($J107+1)/2)*$D107))+($K107="custom")*CustCF!K107</f>
        <v>0</v>
      </c>
      <c r="R107" s="95">
        <f>($K107="Bell Curve")*(_xlfn.NORM.DIST(AND(R$6&gt;=$F107,R$6&lt;=$H107)*(R$6-$F107+1),$J107/2,$M107,TRUE)-_xlfn.NORM.DIST(AND(R$6&gt;=$F107,R$6&lt;=$H107)*(Q$6-$F107+1),$J107/2,$M107,TRUE))/(1-2*_xlfn.NORM.DIST(0,$J107/2,$M107,TRUE))*$D107+($K107="Steady Growth")*(AND(R$6&gt;=$F107,R$6&lt;=$H107)*((R$6-$F107+1)/($J107*($J107+1)/2)*$D107))+($K107="custom")*CustCF!L107</f>
        <v>0</v>
      </c>
      <c r="S107" s="95">
        <f>($K107="Bell Curve")*(_xlfn.NORM.DIST(AND(S$6&gt;=$F107,S$6&lt;=$H107)*(S$6-$F107+1),$J107/2,$M107,TRUE)-_xlfn.NORM.DIST(AND(S$6&gt;=$F107,S$6&lt;=$H107)*(R$6-$F107+1),$J107/2,$M107,TRUE))/(1-2*_xlfn.NORM.DIST(0,$J107/2,$M107,TRUE))*$D107+($K107="Steady Growth")*(AND(S$6&gt;=$F107,S$6&lt;=$H107)*((S$6-$F107+1)/($J107*($J107+1)/2)*$D107))+($K107="custom")*CustCF!M107</f>
        <v>0</v>
      </c>
      <c r="T107" s="95">
        <f>($K107="Bell Curve")*(_xlfn.NORM.DIST(AND(T$6&gt;=$F107,T$6&lt;=$H107)*(T$6-$F107+1),$J107/2,$M107,TRUE)-_xlfn.NORM.DIST(AND(T$6&gt;=$F107,T$6&lt;=$H107)*(S$6-$F107+1),$J107/2,$M107,TRUE))/(1-2*_xlfn.NORM.DIST(0,$J107/2,$M107,TRUE))*$D107+($K107="Steady Growth")*(AND(T$6&gt;=$F107,T$6&lt;=$H107)*((T$6-$F107+1)/($J107*($J107+1)/2)*$D107))+($K107="custom")*CustCF!N107</f>
        <v>0</v>
      </c>
      <c r="U107" s="95">
        <f>($K107="Bell Curve")*(_xlfn.NORM.DIST(AND(U$6&gt;=$F107,U$6&lt;=$H107)*(U$6-$F107+1),$J107/2,$M107,TRUE)-_xlfn.NORM.DIST(AND(U$6&gt;=$F107,U$6&lt;=$H107)*(T$6-$F107+1),$J107/2,$M107,TRUE))/(1-2*_xlfn.NORM.DIST(0,$J107/2,$M107,TRUE))*$D107+($K107="Steady Growth")*(AND(U$6&gt;=$F107,U$6&lt;=$H107)*((U$6-$F107+1)/($J107*($J107+1)/2)*$D107))+($K107="custom")*CustCF!O107</f>
        <v>0</v>
      </c>
      <c r="V107" s="95">
        <f>($K107="Bell Curve")*(_xlfn.NORM.DIST(AND(V$6&gt;=$F107,V$6&lt;=$H107)*(V$6-$F107+1),$J107/2,$M107,TRUE)-_xlfn.NORM.DIST(AND(V$6&gt;=$F107,V$6&lt;=$H107)*(U$6-$F107+1),$J107/2,$M107,TRUE))/(1-2*_xlfn.NORM.DIST(0,$J107/2,$M107,TRUE))*$D107+($K107="Steady Growth")*(AND(V$6&gt;=$F107,V$6&lt;=$H107)*((V$6-$F107+1)/($J107*($J107+1)/2)*$D107))+($K107="custom")*CustCF!P107</f>
        <v>0</v>
      </c>
      <c r="W107" s="95">
        <f>($K107="Bell Curve")*(_xlfn.NORM.DIST(AND(W$6&gt;=$F107,W$6&lt;=$H107)*(W$6-$F107+1),$J107/2,$M107,TRUE)-_xlfn.NORM.DIST(AND(W$6&gt;=$F107,W$6&lt;=$H107)*(V$6-$F107+1),$J107/2,$M107,TRUE))/(1-2*_xlfn.NORM.DIST(0,$J107/2,$M107,TRUE))*$D107+($K107="Steady Growth")*(AND(W$6&gt;=$F107,W$6&lt;=$H107)*((W$6-$F107+1)/($J107*($J107+1)/2)*$D107))+($K107="custom")*CustCF!Q107</f>
        <v>0</v>
      </c>
      <c r="X107" s="95">
        <f>($K107="Bell Curve")*(_xlfn.NORM.DIST(AND(X$6&gt;=$F107,X$6&lt;=$H107)*(X$6-$F107+1),$J107/2,$M107,TRUE)-_xlfn.NORM.DIST(AND(X$6&gt;=$F107,X$6&lt;=$H107)*(W$6-$F107+1),$J107/2,$M107,TRUE))/(1-2*_xlfn.NORM.DIST(0,$J107/2,$M107,TRUE))*$D107+($K107="Steady Growth")*(AND(X$6&gt;=$F107,X$6&lt;=$H107)*((X$6-$F107+1)/($J107*($J107+1)/2)*$D107))+($K107="custom")*CustCF!R107</f>
        <v>0</v>
      </c>
      <c r="Y107" s="95">
        <f>($K107="Bell Curve")*(_xlfn.NORM.DIST(AND(Y$6&gt;=$F107,Y$6&lt;=$H107)*(Y$6-$F107+1),$J107/2,$M107,TRUE)-_xlfn.NORM.DIST(AND(Y$6&gt;=$F107,Y$6&lt;=$H107)*(X$6-$F107+1),$J107/2,$M107,TRUE))/(1-2*_xlfn.NORM.DIST(0,$J107/2,$M107,TRUE))*$D107+($K107="Steady Growth")*(AND(Y$6&gt;=$F107,Y$6&lt;=$H107)*((Y$6-$F107+1)/($J107*($J107+1)/2)*$D107))+($K107="custom")*CustCF!S107</f>
        <v>0</v>
      </c>
      <c r="Z107" s="95">
        <f>($K107="Bell Curve")*(_xlfn.NORM.DIST(AND(Z$6&gt;=$F107,Z$6&lt;=$H107)*(Z$6-$F107+1),$J107/2,$M107,TRUE)-_xlfn.NORM.DIST(AND(Z$6&gt;=$F107,Z$6&lt;=$H107)*(Y$6-$F107+1),$J107/2,$M107,TRUE))/(1-2*_xlfn.NORM.DIST(0,$J107/2,$M107,TRUE))*$D107+($K107="Steady Growth")*(AND(Z$6&gt;=$F107,Z$6&lt;=$H107)*((Z$6-$F107+1)/($J107*($J107+1)/2)*$D107))+($K107="custom")*CustCF!T107</f>
        <v>0</v>
      </c>
      <c r="AA107" s="95">
        <f>($K107="Bell Curve")*(_xlfn.NORM.DIST(AND(AA$6&gt;=$F107,AA$6&lt;=$H107)*(AA$6-$F107+1),$J107/2,$M107,TRUE)-_xlfn.NORM.DIST(AND(AA$6&gt;=$F107,AA$6&lt;=$H107)*(Z$6-$F107+1),$J107/2,$M107,TRUE))/(1-2*_xlfn.NORM.DIST(0,$J107/2,$M107,TRUE))*$D107+($K107="Steady Growth")*(AND(AA$6&gt;=$F107,AA$6&lt;=$H107)*((AA$6-$F107+1)/($J107*($J107+1)/2)*$D107))+($K107="custom")*CustCF!U107</f>
        <v>0</v>
      </c>
      <c r="AB107" s="95">
        <f>($K107="Bell Curve")*(_xlfn.NORM.DIST(AND(AB$6&gt;=$F107,AB$6&lt;=$H107)*(AB$6-$F107+1),$J107/2,$M107,TRUE)-_xlfn.NORM.DIST(AND(AB$6&gt;=$F107,AB$6&lt;=$H107)*(AA$6-$F107+1),$J107/2,$M107,TRUE))/(1-2*_xlfn.NORM.DIST(0,$J107/2,$M107,TRUE))*$D107+($K107="Steady Growth")*(AND(AB$6&gt;=$F107,AB$6&lt;=$H107)*((AB$6-$F107+1)/($J107*($J107+1)/2)*$D107))+($K107="custom")*CustCF!V107</f>
        <v>0</v>
      </c>
      <c r="AC107" s="95">
        <f>($K107="Bell Curve")*(_xlfn.NORM.DIST(AND(AC$6&gt;=$F107,AC$6&lt;=$H107)*(AC$6-$F107+1),$J107/2,$M107,TRUE)-_xlfn.NORM.DIST(AND(AC$6&gt;=$F107,AC$6&lt;=$H107)*(AB$6-$F107+1),$J107/2,$M107,TRUE))/(1-2*_xlfn.NORM.DIST(0,$J107/2,$M107,TRUE))*$D107+($K107="Steady Growth")*(AND(AC$6&gt;=$F107,AC$6&lt;=$H107)*((AC$6-$F107+1)/($J107*($J107+1)/2)*$D107))+($K107="custom")*CustCF!W107</f>
        <v>0</v>
      </c>
      <c r="AD107" s="95">
        <f>($K107="Bell Curve")*(_xlfn.NORM.DIST(AND(AD$6&gt;=$F107,AD$6&lt;=$H107)*(AD$6-$F107+1),$J107/2,$M107,TRUE)-_xlfn.NORM.DIST(AND(AD$6&gt;=$F107,AD$6&lt;=$H107)*(AC$6-$F107+1),$J107/2,$M107,TRUE))/(1-2*_xlfn.NORM.DIST(0,$J107/2,$M107,TRUE))*$D107+($K107="Steady Growth")*(AND(AD$6&gt;=$F107,AD$6&lt;=$H107)*((AD$6-$F107+1)/($J107*($J107+1)/2)*$D107))+($K107="custom")*CustCF!X107</f>
        <v>0</v>
      </c>
      <c r="AE107" s="95">
        <f>($K107="Bell Curve")*(_xlfn.NORM.DIST(AND(AE$6&gt;=$F107,AE$6&lt;=$H107)*(AE$6-$F107+1),$J107/2,$M107,TRUE)-_xlfn.NORM.DIST(AND(AE$6&gt;=$F107,AE$6&lt;=$H107)*(AD$6-$F107+1),$J107/2,$M107,TRUE))/(1-2*_xlfn.NORM.DIST(0,$J107/2,$M107,TRUE))*$D107+($K107="Steady Growth")*(AND(AE$6&gt;=$F107,AE$6&lt;=$H107)*((AE$6-$F107+1)/($J107*($J107+1)/2)*$D107))+($K107="custom")*CustCF!Y107</f>
        <v>0</v>
      </c>
      <c r="AF107" s="95">
        <f>($K107="Bell Curve")*(_xlfn.NORM.DIST(AND(AF$6&gt;=$F107,AF$6&lt;=$H107)*(AF$6-$F107+1),$J107/2,$M107,TRUE)-_xlfn.NORM.DIST(AND(AF$6&gt;=$F107,AF$6&lt;=$H107)*(AE$6-$F107+1),$J107/2,$M107,TRUE))/(1-2*_xlfn.NORM.DIST(0,$J107/2,$M107,TRUE))*$D107+($K107="Steady Growth")*(AND(AF$6&gt;=$F107,AF$6&lt;=$H107)*((AF$6-$F107+1)/($J107*($J107+1)/2)*$D107))+($K107="custom")*CustCF!Z107</f>
        <v>0</v>
      </c>
      <c r="AG107" s="95">
        <f>($K107="Bell Curve")*(_xlfn.NORM.DIST(AND(AG$6&gt;=$F107,AG$6&lt;=$H107)*(AG$6-$F107+1),$J107/2,$M107,TRUE)-_xlfn.NORM.DIST(AND(AG$6&gt;=$F107,AG$6&lt;=$H107)*(AF$6-$F107+1),$J107/2,$M107,TRUE))/(1-2*_xlfn.NORM.DIST(0,$J107/2,$M107,TRUE))*$D107+($K107="Steady Growth")*(AND(AG$6&gt;=$F107,AG$6&lt;=$H107)*((AG$6-$F107+1)/($J107*($J107+1)/2)*$D107))+($K107="custom")*CustCF!AA107</f>
        <v>0</v>
      </c>
      <c r="AH107" s="95">
        <f>($K107="Bell Curve")*(_xlfn.NORM.DIST(AND(AH$6&gt;=$F107,AH$6&lt;=$H107)*(AH$6-$F107+1),$J107/2,$M107,TRUE)-_xlfn.NORM.DIST(AND(AH$6&gt;=$F107,AH$6&lt;=$H107)*(AG$6-$F107+1),$J107/2,$M107,TRUE))/(1-2*_xlfn.NORM.DIST(0,$J107/2,$M107,TRUE))*$D107+($K107="Steady Growth")*(AND(AH$6&gt;=$F107,AH$6&lt;=$H107)*((AH$6-$F107+1)/($J107*($J107+1)/2)*$D107))+($K107="custom")*CustCF!AB107</f>
        <v>0</v>
      </c>
      <c r="AI107" s="95">
        <f>($K107="Bell Curve")*(_xlfn.NORM.DIST(AND(AI$6&gt;=$F107,AI$6&lt;=$H107)*(AI$6-$F107+1),$J107/2,$M107,TRUE)-_xlfn.NORM.DIST(AND(AI$6&gt;=$F107,AI$6&lt;=$H107)*(AH$6-$F107+1),$J107/2,$M107,TRUE))/(1-2*_xlfn.NORM.DIST(0,$J107/2,$M107,TRUE))*$D107+($K107="Steady Growth")*(AND(AI$6&gt;=$F107,AI$6&lt;=$H107)*((AI$6-$F107+1)/($J107*($J107+1)/2)*$D107))+($K107="custom")*CustCF!AC107</f>
        <v>0</v>
      </c>
      <c r="AJ107" s="95">
        <f>($K107="Bell Curve")*(_xlfn.NORM.DIST(AND(AJ$6&gt;=$F107,AJ$6&lt;=$H107)*(AJ$6-$F107+1),$J107/2,$M107,TRUE)-_xlfn.NORM.DIST(AND(AJ$6&gt;=$F107,AJ$6&lt;=$H107)*(AI$6-$F107+1),$J107/2,$M107,TRUE))/(1-2*_xlfn.NORM.DIST(0,$J107/2,$M107,TRUE))*$D107+($K107="Steady Growth")*(AND(AJ$6&gt;=$F107,AJ$6&lt;=$H107)*((AJ$6-$F107+1)/($J107*($J107+1)/2)*$D107))+($K107="custom")*CustCF!AD107</f>
        <v>0</v>
      </c>
      <c r="AK107" s="95">
        <f>($K107="Bell Curve")*(_xlfn.NORM.DIST(AND(AK$6&gt;=$F107,AK$6&lt;=$H107)*(AK$6-$F107+1),$J107/2,$M107,TRUE)-_xlfn.NORM.DIST(AND(AK$6&gt;=$F107,AK$6&lt;=$H107)*(AJ$6-$F107+1),$J107/2,$M107,TRUE))/(1-2*_xlfn.NORM.DIST(0,$J107/2,$M107,TRUE))*$D107+($K107="Steady Growth")*(AND(AK$6&gt;=$F107,AK$6&lt;=$H107)*((AK$6-$F107+1)/($J107*($J107+1)/2)*$D107))+($K107="custom")*CustCF!AE107</f>
        <v>0</v>
      </c>
      <c r="AL107" s="95">
        <f>($K107="Bell Curve")*(_xlfn.NORM.DIST(AND(AL$6&gt;=$F107,AL$6&lt;=$H107)*(AL$6-$F107+1),$J107/2,$M107,TRUE)-_xlfn.NORM.DIST(AND(AL$6&gt;=$F107,AL$6&lt;=$H107)*(AK$6-$F107+1),$J107/2,$M107,TRUE))/(1-2*_xlfn.NORM.DIST(0,$J107/2,$M107,TRUE))*$D107+($K107="Steady Growth")*(AND(AL$6&gt;=$F107,AL$6&lt;=$H107)*((AL$6-$F107+1)/($J107*($J107+1)/2)*$D107))+($K107="custom")*CustCF!AF107</f>
        <v>0</v>
      </c>
      <c r="AM107" s="95">
        <f>($K107="Bell Curve")*(_xlfn.NORM.DIST(AND(AM$6&gt;=$F107,AM$6&lt;=$H107)*(AM$6-$F107+1),$J107/2,$M107,TRUE)-_xlfn.NORM.DIST(AND(AM$6&gt;=$F107,AM$6&lt;=$H107)*(AL$6-$F107+1),$J107/2,$M107,TRUE))/(1-2*_xlfn.NORM.DIST(0,$J107/2,$M107,TRUE))*$D107+($K107="Steady Growth")*(AND(AM$6&gt;=$F107,AM$6&lt;=$H107)*((AM$6-$F107+1)/($J107*($J107+1)/2)*$D107))+($K107="custom")*CustCF!AG107</f>
        <v>0</v>
      </c>
      <c r="AN107" s="95">
        <f>($K107="Bell Curve")*(_xlfn.NORM.DIST(AND(AN$6&gt;=$F107,AN$6&lt;=$H107)*(AN$6-$F107+1),$J107/2,$M107,TRUE)-_xlfn.NORM.DIST(AND(AN$6&gt;=$F107,AN$6&lt;=$H107)*(AM$6-$F107+1),$J107/2,$M107,TRUE))/(1-2*_xlfn.NORM.DIST(0,$J107/2,$M107,TRUE))*$D107+($K107="Steady Growth")*(AND(AN$6&gt;=$F107,AN$6&lt;=$H107)*((AN$6-$F107+1)/($J107*($J107+1)/2)*$D107))+($K107="custom")*CustCF!AH107</f>
        <v>0</v>
      </c>
      <c r="AO107" s="95">
        <f>($K107="Bell Curve")*(_xlfn.NORM.DIST(AND(AO$6&gt;=$F107,AO$6&lt;=$H107)*(AO$6-$F107+1),$J107/2,$M107,TRUE)-_xlfn.NORM.DIST(AND(AO$6&gt;=$F107,AO$6&lt;=$H107)*(AN$6-$F107+1),$J107/2,$M107,TRUE))/(1-2*_xlfn.NORM.DIST(0,$J107/2,$M107,TRUE))*$D107+($K107="Steady Growth")*(AND(AO$6&gt;=$F107,AO$6&lt;=$H107)*((AO$6-$F107+1)/($J107*($J107+1)/2)*$D107))+($K107="custom")*CustCF!AI107</f>
        <v>0</v>
      </c>
      <c r="AP107" s="95">
        <f>($K107="Bell Curve")*(_xlfn.NORM.DIST(AND(AP$6&gt;=$F107,AP$6&lt;=$H107)*(AP$6-$F107+1),$J107/2,$M107,TRUE)-_xlfn.NORM.DIST(AND(AP$6&gt;=$F107,AP$6&lt;=$H107)*(AO$6-$F107+1),$J107/2,$M107,TRUE))/(1-2*_xlfn.NORM.DIST(0,$J107/2,$M107,TRUE))*$D107+($K107="Steady Growth")*(AND(AP$6&gt;=$F107,AP$6&lt;=$H107)*((AP$6-$F107+1)/($J107*($J107+1)/2)*$D107))+($K107="custom")*CustCF!AJ107</f>
        <v>0</v>
      </c>
      <c r="AQ107" s="95">
        <f>($K107="Bell Curve")*(_xlfn.NORM.DIST(AND(AQ$6&gt;=$F107,AQ$6&lt;=$H107)*(AQ$6-$F107+1),$J107/2,$M107,TRUE)-_xlfn.NORM.DIST(AND(AQ$6&gt;=$F107,AQ$6&lt;=$H107)*(AP$6-$F107+1),$J107/2,$M107,TRUE))/(1-2*_xlfn.NORM.DIST(0,$J107/2,$M107,TRUE))*$D107+($K107="Steady Growth")*(AND(AQ$6&gt;=$F107,AQ$6&lt;=$H107)*((AQ$6-$F107+1)/($J107*($J107+1)/2)*$D107))+($K107="custom")*CustCF!AK107</f>
        <v>0</v>
      </c>
      <c r="AR107" s="95">
        <f>($K107="Bell Curve")*(_xlfn.NORM.DIST(AND(AR$6&gt;=$F107,AR$6&lt;=$H107)*(AR$6-$F107+1),$J107/2,$M107,TRUE)-_xlfn.NORM.DIST(AND(AR$6&gt;=$F107,AR$6&lt;=$H107)*(AQ$6-$F107+1),$J107/2,$M107,TRUE))/(1-2*_xlfn.NORM.DIST(0,$J107/2,$M107,TRUE))*$D107+($K107="Steady Growth")*(AND(AR$6&gt;=$F107,AR$6&lt;=$H107)*((AR$6-$F107+1)/($J107*($J107+1)/2)*$D107))+($K107="custom")*CustCF!AL107</f>
        <v>0</v>
      </c>
      <c r="AS107" s="95">
        <f>($K107="Bell Curve")*(_xlfn.NORM.DIST(AND(AS$6&gt;=$F107,AS$6&lt;=$H107)*(AS$6-$F107+1),$J107/2,$M107,TRUE)-_xlfn.NORM.DIST(AND(AS$6&gt;=$F107,AS$6&lt;=$H107)*(AR$6-$F107+1),$J107/2,$M107,TRUE))/(1-2*_xlfn.NORM.DIST(0,$J107/2,$M107,TRUE))*$D107+($K107="Steady Growth")*(AND(AS$6&gt;=$F107,AS$6&lt;=$H107)*((AS$6-$F107+1)/($J107*($J107+1)/2)*$D107))+($K107="custom")*CustCF!AM107</f>
        <v>0</v>
      </c>
      <c r="AT107" s="95">
        <f>($K107="Bell Curve")*(_xlfn.NORM.DIST(AND(AT$6&gt;=$F107,AT$6&lt;=$H107)*(AT$6-$F107+1),$J107/2,$M107,TRUE)-_xlfn.NORM.DIST(AND(AT$6&gt;=$F107,AT$6&lt;=$H107)*(AS$6-$F107+1),$J107/2,$M107,TRUE))/(1-2*_xlfn.NORM.DIST(0,$J107/2,$M107,TRUE))*$D107+($K107="Steady Growth")*(AND(AT$6&gt;=$F107,AT$6&lt;=$H107)*((AT$6-$F107+1)/($J107*($J107+1)/2)*$D107))+($K107="custom")*CustCF!AN107</f>
        <v>0</v>
      </c>
      <c r="AU107" s="95">
        <f>($K107="Bell Curve")*(_xlfn.NORM.DIST(AND(AU$6&gt;=$F107,AU$6&lt;=$H107)*(AU$6-$F107+1),$J107/2,$M107,TRUE)-_xlfn.NORM.DIST(AND(AU$6&gt;=$F107,AU$6&lt;=$H107)*(AT$6-$F107+1),$J107/2,$M107,TRUE))/(1-2*_xlfn.NORM.DIST(0,$J107/2,$M107,TRUE))*$D107+($K107="Steady Growth")*(AND(AU$6&gt;=$F107,AU$6&lt;=$H107)*((AU$6-$F107+1)/($J107*($J107+1)/2)*$D107))+($K107="custom")*CustCF!AO107</f>
        <v>0</v>
      </c>
      <c r="AV107" s="95">
        <f>($K107="Bell Curve")*(_xlfn.NORM.DIST(AND(AV$6&gt;=$F107,AV$6&lt;=$H107)*(AV$6-$F107+1),$J107/2,$M107,TRUE)-_xlfn.NORM.DIST(AND(AV$6&gt;=$F107,AV$6&lt;=$H107)*(AU$6-$F107+1),$J107/2,$M107,TRUE))/(1-2*_xlfn.NORM.DIST(0,$J107/2,$M107,TRUE))*$D107+($K107="Steady Growth")*(AND(AV$6&gt;=$F107,AV$6&lt;=$H107)*((AV$6-$F107+1)/($J107*($J107+1)/2)*$D107))+($K107="custom")*CustCF!AP107</f>
        <v>0</v>
      </c>
      <c r="AW107" s="95">
        <f>($K107="Bell Curve")*(_xlfn.NORM.DIST(AND(AW$6&gt;=$F107,AW$6&lt;=$H107)*(AW$6-$F107+1),$J107/2,$M107,TRUE)-_xlfn.NORM.DIST(AND(AW$6&gt;=$F107,AW$6&lt;=$H107)*(AV$6-$F107+1),$J107/2,$M107,TRUE))/(1-2*_xlfn.NORM.DIST(0,$J107/2,$M107,TRUE))*$D107+($K107="Steady Growth")*(AND(AW$6&gt;=$F107,AW$6&lt;=$H107)*((AW$6-$F107+1)/($J107*($J107+1)/2)*$D107))+($K107="custom")*CustCF!AQ107</f>
        <v>0</v>
      </c>
      <c r="AX107" s="95">
        <f>($K107="Bell Curve")*(_xlfn.NORM.DIST(AND(AX$6&gt;=$F107,AX$6&lt;=$H107)*(AX$6-$F107+1),$J107/2,$M107,TRUE)-_xlfn.NORM.DIST(AND(AX$6&gt;=$F107,AX$6&lt;=$H107)*(AW$6-$F107+1),$J107/2,$M107,TRUE))/(1-2*_xlfn.NORM.DIST(0,$J107/2,$M107,TRUE))*$D107+($K107="Steady Growth")*(AND(AX$6&gt;=$F107,AX$6&lt;=$H107)*((AX$6-$F107+1)/($J107*($J107+1)/2)*$D107))+($K107="custom")*CustCF!AR107</f>
        <v>0</v>
      </c>
      <c r="AY107" s="95">
        <f>($K107="Bell Curve")*(_xlfn.NORM.DIST(AND(AY$6&gt;=$F107,AY$6&lt;=$H107)*(AY$6-$F107+1),$J107/2,$M107,TRUE)-_xlfn.NORM.DIST(AND(AY$6&gt;=$F107,AY$6&lt;=$H107)*(AX$6-$F107+1),$J107/2,$M107,TRUE))/(1-2*_xlfn.NORM.DIST(0,$J107/2,$M107,TRUE))*$D107+($K107="Steady Growth")*(AND(AY$6&gt;=$F107,AY$6&lt;=$H107)*((AY$6-$F107+1)/($J107*($J107+1)/2)*$D107))+($K107="custom")*CustCF!AS107</f>
        <v>0</v>
      </c>
      <c r="AZ107" s="95">
        <f>($K107="Bell Curve")*(_xlfn.NORM.DIST(AND(AZ$6&gt;=$F107,AZ$6&lt;=$H107)*(AZ$6-$F107+1),$J107/2,$M107,TRUE)-_xlfn.NORM.DIST(AND(AZ$6&gt;=$F107,AZ$6&lt;=$H107)*(AY$6-$F107+1),$J107/2,$M107,TRUE))/(1-2*_xlfn.NORM.DIST(0,$J107/2,$M107,TRUE))*$D107+($K107="Steady Growth")*(AND(AZ$6&gt;=$F107,AZ$6&lt;=$H107)*((AZ$6-$F107+1)/($J107*($J107+1)/2)*$D107))+($K107="custom")*CustCF!AT107</f>
        <v>0</v>
      </c>
      <c r="BA107" s="95">
        <f>($K107="Bell Curve")*(_xlfn.NORM.DIST(AND(BA$6&gt;=$F107,BA$6&lt;=$H107)*(BA$6-$F107+1),$J107/2,$M107,TRUE)-_xlfn.NORM.DIST(AND(BA$6&gt;=$F107,BA$6&lt;=$H107)*(AZ$6-$F107+1),$J107/2,$M107,TRUE))/(1-2*_xlfn.NORM.DIST(0,$J107/2,$M107,TRUE))*$D107+($K107="Steady Growth")*(AND(BA$6&gt;=$F107,BA$6&lt;=$H107)*((BA$6-$F107+1)/($J107*($J107+1)/2)*$D107))+($K107="custom")*CustCF!AU107</f>
        <v>0</v>
      </c>
      <c r="BB107" s="95">
        <f>($K107="Bell Curve")*(_xlfn.NORM.DIST(AND(BB$6&gt;=$F107,BB$6&lt;=$H107)*(BB$6-$F107+1),$J107/2,$M107,TRUE)-_xlfn.NORM.DIST(AND(BB$6&gt;=$F107,BB$6&lt;=$H107)*(BA$6-$F107+1),$J107/2,$M107,TRUE))/(1-2*_xlfn.NORM.DIST(0,$J107/2,$M107,TRUE))*$D107+($K107="Steady Growth")*(AND(BB$6&gt;=$F107,BB$6&lt;=$H107)*((BB$6-$F107+1)/($J107*($J107+1)/2)*$D107))+($K107="custom")*CustCF!AV107</f>
        <v>0</v>
      </c>
      <c r="BC107" s="95">
        <f>($K107="Bell Curve")*(_xlfn.NORM.DIST(AND(BC$6&gt;=$F107,BC$6&lt;=$H107)*(BC$6-$F107+1),$J107/2,$M107,TRUE)-_xlfn.NORM.DIST(AND(BC$6&gt;=$F107,BC$6&lt;=$H107)*(BB$6-$F107+1),$J107/2,$M107,TRUE))/(1-2*_xlfn.NORM.DIST(0,$J107/2,$M107,TRUE))*$D107+($K107="Steady Growth")*(AND(BC$6&gt;=$F107,BC$6&lt;=$H107)*((BC$6-$F107+1)/($J107*($J107+1)/2)*$D107))+($K107="custom")*CustCF!AW107</f>
        <v>0</v>
      </c>
      <c r="BD107" s="95">
        <f>($K107="Bell Curve")*(_xlfn.NORM.DIST(AND(BD$6&gt;=$F107,BD$6&lt;=$H107)*(BD$6-$F107+1),$J107/2,$M107,TRUE)-_xlfn.NORM.DIST(AND(BD$6&gt;=$F107,BD$6&lt;=$H107)*(BC$6-$F107+1),$J107/2,$M107,TRUE))/(1-2*_xlfn.NORM.DIST(0,$J107/2,$M107,TRUE))*$D107+($K107="Steady Growth")*(AND(BD$6&gt;=$F107,BD$6&lt;=$H107)*((BD$6-$F107+1)/($J107*($J107+1)/2)*$D107))+($K107="custom")*CustCF!AX107</f>
        <v>0</v>
      </c>
      <c r="BE107" s="95">
        <f>($K107="Bell Curve")*(_xlfn.NORM.DIST(AND(BE$6&gt;=$F107,BE$6&lt;=$H107)*(BE$6-$F107+1),$J107/2,$M107,TRUE)-_xlfn.NORM.DIST(AND(BE$6&gt;=$F107,BE$6&lt;=$H107)*(BD$6-$F107+1),$J107/2,$M107,TRUE))/(1-2*_xlfn.NORM.DIST(0,$J107/2,$M107,TRUE))*$D107+($K107="Steady Growth")*(AND(BE$6&gt;=$F107,BE$6&lt;=$H107)*((BE$6-$F107+1)/($J107*($J107+1)/2)*$D107))+($K107="custom")*CustCF!AY107</f>
        <v>0</v>
      </c>
      <c r="BF107" s="95">
        <f>($K107="Bell Curve")*(_xlfn.NORM.DIST(AND(BF$6&gt;=$F107,BF$6&lt;=$H107)*(BF$6-$F107+1),$J107/2,$M107,TRUE)-_xlfn.NORM.DIST(AND(BF$6&gt;=$F107,BF$6&lt;=$H107)*(BE$6-$F107+1),$J107/2,$M107,TRUE))/(1-2*_xlfn.NORM.DIST(0,$J107/2,$M107,TRUE))*$D107+($K107="Steady Growth")*(AND(BF$6&gt;=$F107,BF$6&lt;=$H107)*((BF$6-$F107+1)/($J107*($J107+1)/2)*$D107))+($K107="custom")*CustCF!AZ107</f>
        <v>0</v>
      </c>
      <c r="BG107" s="95">
        <f>($K107="Bell Curve")*(_xlfn.NORM.DIST(AND(BG$6&gt;=$F107,BG$6&lt;=$H107)*(BG$6-$F107+1),$J107/2,$M107,TRUE)-_xlfn.NORM.DIST(AND(BG$6&gt;=$F107,BG$6&lt;=$H107)*(BF$6-$F107+1),$J107/2,$M107,TRUE))/(1-2*_xlfn.NORM.DIST(0,$J107/2,$M107,TRUE))*$D107+($K107="Steady Growth")*(AND(BG$6&gt;=$F107,BG$6&lt;=$H107)*((BG$6-$F107+1)/($J107*($J107+1)/2)*$D107))+($K107="custom")*CustCF!BA107</f>
        <v>0</v>
      </c>
      <c r="BH107" s="95">
        <f>($K107="Bell Curve")*(_xlfn.NORM.DIST(AND(BH$6&gt;=$F107,BH$6&lt;=$H107)*(BH$6-$F107+1),$J107/2,$M107,TRUE)-_xlfn.NORM.DIST(AND(BH$6&gt;=$F107,BH$6&lt;=$H107)*(BG$6-$F107+1),$J107/2,$M107,TRUE))/(1-2*_xlfn.NORM.DIST(0,$J107/2,$M107,TRUE))*$D107+($K107="Steady Growth")*(AND(BH$6&gt;=$F107,BH$6&lt;=$H107)*((BH$6-$F107+1)/($J107*($J107+1)/2)*$D107))+($K107="custom")*CustCF!BB107</f>
        <v>0</v>
      </c>
      <c r="BI107" s="95">
        <f>($K107="Bell Curve")*(_xlfn.NORM.DIST(AND(BI$6&gt;=$F107,BI$6&lt;=$H107)*(BI$6-$F107+1),$J107/2,$M107,TRUE)-_xlfn.NORM.DIST(AND(BI$6&gt;=$F107,BI$6&lt;=$H107)*(BH$6-$F107+1),$J107/2,$M107,TRUE))/(1-2*_xlfn.NORM.DIST(0,$J107/2,$M107,TRUE))*$D107+($K107="Steady Growth")*(AND(BI$6&gt;=$F107,BI$6&lt;=$H107)*((BI$6-$F107+1)/($J107*($J107+1)/2)*$D107))+($K107="custom")*CustCF!BC107</f>
        <v>0</v>
      </c>
      <c r="BJ107" s="95">
        <f>($K107="Bell Curve")*(_xlfn.NORM.DIST(AND(BJ$6&gt;=$F107,BJ$6&lt;=$H107)*(BJ$6-$F107+1),$J107/2,$M107,TRUE)-_xlfn.NORM.DIST(AND(BJ$6&gt;=$F107,BJ$6&lt;=$H107)*(BI$6-$F107+1),$J107/2,$M107,TRUE))/(1-2*_xlfn.NORM.DIST(0,$J107/2,$M107,TRUE))*$D107+($K107="Steady Growth")*(AND(BJ$6&gt;=$F107,BJ$6&lt;=$H107)*((BJ$6-$F107+1)/($J107*($J107+1)/2)*$D107))+($K107="custom")*CustCF!BD107</f>
        <v>0</v>
      </c>
      <c r="BK107" s="95">
        <f>($K107="Bell Curve")*(_xlfn.NORM.DIST(AND(BK$6&gt;=$F107,BK$6&lt;=$H107)*(BK$6-$F107+1),$J107/2,$M107,TRUE)-_xlfn.NORM.DIST(AND(BK$6&gt;=$F107,BK$6&lt;=$H107)*(BJ$6-$F107+1),$J107/2,$M107,TRUE))/(1-2*_xlfn.NORM.DIST(0,$J107/2,$M107,TRUE))*$D107+($K107="Steady Growth")*(AND(BK$6&gt;=$F107,BK$6&lt;=$H107)*((BK$6-$F107+1)/($J107*($J107+1)/2)*$D107))+($K107="custom")*CustCF!BE107</f>
        <v>0</v>
      </c>
      <c r="BL107" s="95">
        <f>($K107="Bell Curve")*(_xlfn.NORM.DIST(AND(BL$6&gt;=$F107,BL$6&lt;=$H107)*(BL$6-$F107+1),$J107/2,$M107,TRUE)-_xlfn.NORM.DIST(AND(BL$6&gt;=$F107,BL$6&lt;=$H107)*(BK$6-$F107+1),$J107/2,$M107,TRUE))/(1-2*_xlfn.NORM.DIST(0,$J107/2,$M107,TRUE))*$D107+($K107="Steady Growth")*(AND(BL$6&gt;=$F107,BL$6&lt;=$H107)*((BL$6-$F107+1)/($J107*($J107+1)/2)*$D107))+($K107="custom")*CustCF!BF107</f>
        <v>0</v>
      </c>
      <c r="BM107" s="95">
        <f>($K107="Bell Curve")*(_xlfn.NORM.DIST(AND(BM$6&gt;=$F107,BM$6&lt;=$H107)*(BM$6-$F107+1),$J107/2,$M107,TRUE)-_xlfn.NORM.DIST(AND(BM$6&gt;=$F107,BM$6&lt;=$H107)*(BL$6-$F107+1),$J107/2,$M107,TRUE))/(1-2*_xlfn.NORM.DIST(0,$J107/2,$M107,TRUE))*$D107+($K107="Steady Growth")*(AND(BM$6&gt;=$F107,BM$6&lt;=$H107)*((BM$6-$F107+1)/($J107*($J107+1)/2)*$D107))+($K107="custom")*CustCF!BG107</f>
        <v>0</v>
      </c>
      <c r="BN107" s="95">
        <f>($K107="Bell Curve")*(_xlfn.NORM.DIST(AND(BN$6&gt;=$F107,BN$6&lt;=$H107)*(BN$6-$F107+1),$J107/2,$M107,TRUE)-_xlfn.NORM.DIST(AND(BN$6&gt;=$F107,BN$6&lt;=$H107)*(BM$6-$F107+1),$J107/2,$M107,TRUE))/(1-2*_xlfn.NORM.DIST(0,$J107/2,$M107,TRUE))*$D107+($K107="Steady Growth")*(AND(BN$6&gt;=$F107,BN$6&lt;=$H107)*((BN$6-$F107+1)/($J107*($J107+1)/2)*$D107))+($K107="custom")*CustCF!BH107</f>
        <v>0</v>
      </c>
      <c r="BO107" s="95">
        <f>($K107="Bell Curve")*(_xlfn.NORM.DIST(AND(BO$6&gt;=$F107,BO$6&lt;=$H107)*(BO$6-$F107+1),$J107/2,$M107,TRUE)-_xlfn.NORM.DIST(AND(BO$6&gt;=$F107,BO$6&lt;=$H107)*(BN$6-$F107+1),$J107/2,$M107,TRUE))/(1-2*_xlfn.NORM.DIST(0,$J107/2,$M107,TRUE))*$D107+($K107="Steady Growth")*(AND(BO$6&gt;=$F107,BO$6&lt;=$H107)*((BO$6-$F107+1)/($J107*($J107+1)/2)*$D107))+($K107="custom")*CustCF!BI107</f>
        <v>0</v>
      </c>
      <c r="BP107" s="95">
        <f>($K107="Bell Curve")*(_xlfn.NORM.DIST(AND(BP$6&gt;=$F107,BP$6&lt;=$H107)*(BP$6-$F107+1),$J107/2,$M107,TRUE)-_xlfn.NORM.DIST(AND(BP$6&gt;=$F107,BP$6&lt;=$H107)*(BO$6-$F107+1),$J107/2,$M107,TRUE))/(1-2*_xlfn.NORM.DIST(0,$J107/2,$M107,TRUE))*$D107+($K107="Steady Growth")*(AND(BP$6&gt;=$F107,BP$6&lt;=$H107)*((BP$6-$F107+1)/($J107*($J107+1)/2)*$D107))+($K107="custom")*CustCF!BJ107</f>
        <v>0</v>
      </c>
      <c r="BQ107" s="95">
        <f>($K107="Bell Curve")*(_xlfn.NORM.DIST(AND(BQ$6&gt;=$F107,BQ$6&lt;=$H107)*(BQ$6-$F107+1),$J107/2,$M107,TRUE)-_xlfn.NORM.DIST(AND(BQ$6&gt;=$F107,BQ$6&lt;=$H107)*(BP$6-$F107+1),$J107/2,$M107,TRUE))/(1-2*_xlfn.NORM.DIST(0,$J107/2,$M107,TRUE))*$D107+($K107="Steady Growth")*(AND(BQ$6&gt;=$F107,BQ$6&lt;=$H107)*((BQ$6-$F107+1)/($J107*($J107+1)/2)*$D107))+($K107="custom")*CustCF!BK107</f>
        <v>0</v>
      </c>
      <c r="BR107" s="95">
        <f>($K107="Bell Curve")*(_xlfn.NORM.DIST(AND(BR$6&gt;=$F107,BR$6&lt;=$H107)*(BR$6-$F107+1),$J107/2,$M107,TRUE)-_xlfn.NORM.DIST(AND(BR$6&gt;=$F107,BR$6&lt;=$H107)*(BQ$6-$F107+1),$J107/2,$M107,TRUE))/(1-2*_xlfn.NORM.DIST(0,$J107/2,$M107,TRUE))*$D107+($K107="Steady Growth")*(AND(BR$6&gt;=$F107,BR$6&lt;=$H107)*((BR$6-$F107+1)/($J107*($J107+1)/2)*$D107))+($K107="custom")*CustCF!BL107</f>
        <v>0</v>
      </c>
      <c r="BS107" s="95">
        <f>($K107="Bell Curve")*(_xlfn.NORM.DIST(AND(BS$6&gt;=$F107,BS$6&lt;=$H107)*(BS$6-$F107+1),$J107/2,$M107,TRUE)-_xlfn.NORM.DIST(AND(BS$6&gt;=$F107,BS$6&lt;=$H107)*(BR$6-$F107+1),$J107/2,$M107,TRUE))/(1-2*_xlfn.NORM.DIST(0,$J107/2,$M107,TRUE))*$D107+($K107="Steady Growth")*(AND(BS$6&gt;=$F107,BS$6&lt;=$H107)*((BS$6-$F107+1)/($J107*($J107+1)/2)*$D107))+($K107="custom")*CustCF!BM107</f>
        <v>0</v>
      </c>
      <c r="BT107" s="95">
        <f>($K107="Bell Curve")*(_xlfn.NORM.DIST(AND(BT$6&gt;=$F107,BT$6&lt;=$H107)*(BT$6-$F107+1),$J107/2,$M107,TRUE)-_xlfn.NORM.DIST(AND(BT$6&gt;=$F107,BT$6&lt;=$H107)*(BS$6-$F107+1),$J107/2,$M107,TRUE))/(1-2*_xlfn.NORM.DIST(0,$J107/2,$M107,TRUE))*$D107+($K107="Steady Growth")*(AND(BT$6&gt;=$F107,BT$6&lt;=$H107)*((BT$6-$F107+1)/($J107*($J107+1)/2)*$D107))+($K107="custom")*CustCF!BN107</f>
        <v>0</v>
      </c>
      <c r="BU107" s="95">
        <f>($K107="Bell Curve")*(_xlfn.NORM.DIST(AND(BU$6&gt;=$F107,BU$6&lt;=$H107)*(BU$6-$F107+1),$J107/2,$M107,TRUE)-_xlfn.NORM.DIST(AND(BU$6&gt;=$F107,BU$6&lt;=$H107)*(BT$6-$F107+1),$J107/2,$M107,TRUE))/(1-2*_xlfn.NORM.DIST(0,$J107/2,$M107,TRUE))*$D107+($K107="Steady Growth")*(AND(BU$6&gt;=$F107,BU$6&lt;=$H107)*((BU$6-$F107+1)/($J107*($J107+1)/2)*$D107))+($K107="custom")*CustCF!BO107</f>
        <v>0</v>
      </c>
      <c r="BV107" s="95">
        <f>($K107="Bell Curve")*(_xlfn.NORM.DIST(AND(BV$6&gt;=$F107,BV$6&lt;=$H107)*(BV$6-$F107+1),$J107/2,$M107,TRUE)-_xlfn.NORM.DIST(AND(BV$6&gt;=$F107,BV$6&lt;=$H107)*(BU$6-$F107+1),$J107/2,$M107,TRUE))/(1-2*_xlfn.NORM.DIST(0,$J107/2,$M107,TRUE))*$D107+($K107="Steady Growth")*(AND(BV$6&gt;=$F107,BV$6&lt;=$H107)*((BV$6-$F107+1)/($J107*($J107+1)/2)*$D107))+($K107="custom")*CustCF!BP107</f>
        <v>0</v>
      </c>
      <c r="BW107" s="95">
        <f>($K107="Bell Curve")*(_xlfn.NORM.DIST(AND(BW$6&gt;=$F107,BW$6&lt;=$H107)*(BW$6-$F107+1),$J107/2,$M107,TRUE)-_xlfn.NORM.DIST(AND(BW$6&gt;=$F107,BW$6&lt;=$H107)*(BV$6-$F107+1),$J107/2,$M107,TRUE))/(1-2*_xlfn.NORM.DIST(0,$J107/2,$M107,TRUE))*$D107+($K107="Steady Growth")*(AND(BW$6&gt;=$F107,BW$6&lt;=$H107)*((BW$6-$F107+1)/($J107*($J107+1)/2)*$D107))+($K107="custom")*CustCF!BQ107</f>
        <v>0</v>
      </c>
      <c r="BX107" s="95">
        <f>($K107="Bell Curve")*(_xlfn.NORM.DIST(AND(BX$6&gt;=$F107,BX$6&lt;=$H107)*(BX$6-$F107+1),$J107/2,$M107,TRUE)-_xlfn.NORM.DIST(AND(BX$6&gt;=$F107,BX$6&lt;=$H107)*(BW$6-$F107+1),$J107/2,$M107,TRUE))/(1-2*_xlfn.NORM.DIST(0,$J107/2,$M107,TRUE))*$D107+($K107="Steady Growth")*(AND(BX$6&gt;=$F107,BX$6&lt;=$H107)*((BX$6-$F107+1)/($J107*($J107+1)/2)*$D107))+($K107="custom")*CustCF!BR107</f>
        <v>0</v>
      </c>
      <c r="BY107" s="95">
        <f>($K107="Bell Curve")*(_xlfn.NORM.DIST(AND(BY$6&gt;=$F107,BY$6&lt;=$H107)*(BY$6-$F107+1),$J107/2,$M107,TRUE)-_xlfn.NORM.DIST(AND(BY$6&gt;=$F107,BY$6&lt;=$H107)*(BX$6-$F107+1),$J107/2,$M107,TRUE))/(1-2*_xlfn.NORM.DIST(0,$J107/2,$M107,TRUE))*$D107+($K107="Steady Growth")*(AND(BY$6&gt;=$F107,BY$6&lt;=$H107)*((BY$6-$F107+1)/($J107*($J107+1)/2)*$D107))+($K107="custom")*CustCF!BS107</f>
        <v>0</v>
      </c>
      <c r="BZ107" s="95">
        <f>($K107="Bell Curve")*(_xlfn.NORM.DIST(AND(BZ$6&gt;=$F107,BZ$6&lt;=$H107)*(BZ$6-$F107+1),$J107/2,$M107,TRUE)-_xlfn.NORM.DIST(AND(BZ$6&gt;=$F107,BZ$6&lt;=$H107)*(BY$6-$F107+1),$J107/2,$M107,TRUE))/(1-2*_xlfn.NORM.DIST(0,$J107/2,$M107,TRUE))*$D107+($K107="Steady Growth")*(AND(BZ$6&gt;=$F107,BZ$6&lt;=$H107)*((BZ$6-$F107+1)/($J107*($J107+1)/2)*$D107))+($K107="custom")*CustCF!BT107</f>
        <v>0</v>
      </c>
      <c r="CA107" s="95">
        <f>($K107="Bell Curve")*(_xlfn.NORM.DIST(AND(CA$6&gt;=$F107,CA$6&lt;=$H107)*(CA$6-$F107+1),$J107/2,$M107,TRUE)-_xlfn.NORM.DIST(AND(CA$6&gt;=$F107,CA$6&lt;=$H107)*(BZ$6-$F107+1),$J107/2,$M107,TRUE))/(1-2*_xlfn.NORM.DIST(0,$J107/2,$M107,TRUE))*$D107+($K107="Steady Growth")*(AND(CA$6&gt;=$F107,CA$6&lt;=$H107)*((CA$6-$F107+1)/($J107*($J107+1)/2)*$D107))+($K107="custom")*CustCF!BU107</f>
        <v>0</v>
      </c>
      <c r="CB107" s="95">
        <f>($K107="Bell Curve")*(_xlfn.NORM.DIST(AND(CB$6&gt;=$F107,CB$6&lt;=$H107)*(CB$6-$F107+1),$J107/2,$M107,TRUE)-_xlfn.NORM.DIST(AND(CB$6&gt;=$F107,CB$6&lt;=$H107)*(CA$6-$F107+1),$J107/2,$M107,TRUE))/(1-2*_xlfn.NORM.DIST(0,$J107/2,$M107,TRUE))*$D107+($K107="Steady Growth")*(AND(CB$6&gt;=$F107,CB$6&lt;=$H107)*((CB$6-$F107+1)/($J107*($J107+1)/2)*$D107))+($K107="custom")*CustCF!BV107</f>
        <v>0</v>
      </c>
      <c r="CC107" s="95">
        <f>($K107="Bell Curve")*(_xlfn.NORM.DIST(AND(CC$6&gt;=$F107,CC$6&lt;=$H107)*(CC$6-$F107+1),$J107/2,$M107,TRUE)-_xlfn.NORM.DIST(AND(CC$6&gt;=$F107,CC$6&lt;=$H107)*(CB$6-$F107+1),$J107/2,$M107,TRUE))/(1-2*_xlfn.NORM.DIST(0,$J107/2,$M107,TRUE))*$D107+($K107="Steady Growth")*(AND(CC$6&gt;=$F107,CC$6&lt;=$H107)*((CC$6-$F107+1)/($J107*($J107+1)/2)*$D107))+($K107="custom")*CustCF!BW107</f>
        <v>0</v>
      </c>
      <c r="CD107" s="95">
        <f>($K107="Bell Curve")*(_xlfn.NORM.DIST(AND(CD$6&gt;=$F107,CD$6&lt;=$H107)*(CD$6-$F107+1),$J107/2,$M107,TRUE)-_xlfn.NORM.DIST(AND(CD$6&gt;=$F107,CD$6&lt;=$H107)*(CC$6-$F107+1),$J107/2,$M107,TRUE))/(1-2*_xlfn.NORM.DIST(0,$J107/2,$M107,TRUE))*$D107+($K107="Steady Growth")*(AND(CD$6&gt;=$F107,CD$6&lt;=$H107)*((CD$6-$F107+1)/($J107*($J107+1)/2)*$D107))+($K107="custom")*CustCF!BX107</f>
        <v>0</v>
      </c>
      <c r="CE107" s="95">
        <f>($K107="Bell Curve")*(_xlfn.NORM.DIST(AND(CE$6&gt;=$F107,CE$6&lt;=$H107)*(CE$6-$F107+1),$J107/2,$M107,TRUE)-_xlfn.NORM.DIST(AND(CE$6&gt;=$F107,CE$6&lt;=$H107)*(CD$6-$F107+1),$J107/2,$M107,TRUE))/(1-2*_xlfn.NORM.DIST(0,$J107/2,$M107,TRUE))*$D107+($K107="Steady Growth")*(AND(CE$6&gt;=$F107,CE$6&lt;=$H107)*((CE$6-$F107+1)/($J107*($J107+1)/2)*$D107))+($K107="custom")*CustCF!BY107</f>
        <v>0</v>
      </c>
      <c r="CF107" s="95">
        <f>($K107="Bell Curve")*(_xlfn.NORM.DIST(AND(CF$6&gt;=$F107,CF$6&lt;=$H107)*(CF$6-$F107+1),$J107/2,$M107,TRUE)-_xlfn.NORM.DIST(AND(CF$6&gt;=$F107,CF$6&lt;=$H107)*(CE$6-$F107+1),$J107/2,$M107,TRUE))/(1-2*_xlfn.NORM.DIST(0,$J107/2,$M107,TRUE))*$D107+($K107="Steady Growth")*(AND(CF$6&gt;=$F107,CF$6&lt;=$H107)*((CF$6-$F107+1)/($J107*($J107+1)/2)*$D107))+($K107="custom")*CustCF!BZ107</f>
        <v>0</v>
      </c>
      <c r="CG107" s="95">
        <f>($K107="Bell Curve")*(_xlfn.NORM.DIST(AND(CG$6&gt;=$F107,CG$6&lt;=$H107)*(CG$6-$F107+1),$J107/2,$M107,TRUE)-_xlfn.NORM.DIST(AND(CG$6&gt;=$F107,CG$6&lt;=$H107)*(CF$6-$F107+1),$J107/2,$M107,TRUE))/(1-2*_xlfn.NORM.DIST(0,$J107/2,$M107,TRUE))*$D107+($K107="Steady Growth")*(AND(CG$6&gt;=$F107,CG$6&lt;=$H107)*((CG$6-$F107+1)/($J107*($J107+1)/2)*$D107))+($K107="custom")*CustCF!CA107</f>
        <v>0</v>
      </c>
      <c r="CH107" s="95">
        <f>($K107="Bell Curve")*(_xlfn.NORM.DIST(AND(CH$6&gt;=$F107,CH$6&lt;=$H107)*(CH$6-$F107+1),$J107/2,$M107,TRUE)-_xlfn.NORM.DIST(AND(CH$6&gt;=$F107,CH$6&lt;=$H107)*(CG$6-$F107+1),$J107/2,$M107,TRUE))/(1-2*_xlfn.NORM.DIST(0,$J107/2,$M107,TRUE))*$D107+($K107="Steady Growth")*(AND(CH$6&gt;=$F107,CH$6&lt;=$H107)*((CH$6-$F107+1)/($J107*($J107+1)/2)*$D107))+($K107="custom")*CustCF!CB107</f>
        <v>0</v>
      </c>
      <c r="CI107" s="95">
        <f>($K107="Bell Curve")*(_xlfn.NORM.DIST(AND(CI$6&gt;=$F107,CI$6&lt;=$H107)*(CI$6-$F107+1),$J107/2,$M107,TRUE)-_xlfn.NORM.DIST(AND(CI$6&gt;=$F107,CI$6&lt;=$H107)*(CH$6-$F107+1),$J107/2,$M107,TRUE))/(1-2*_xlfn.NORM.DIST(0,$J107/2,$M107,TRUE))*$D107+($K107="Steady Growth")*(AND(CI$6&gt;=$F107,CI$6&lt;=$H107)*((CI$6-$F107+1)/($J107*($J107+1)/2)*$D107))+($K107="custom")*CustCF!CC107</f>
        <v>0</v>
      </c>
      <c r="CJ107" s="95">
        <f>($K107="Bell Curve")*(_xlfn.NORM.DIST(AND(CJ$6&gt;=$F107,CJ$6&lt;=$H107)*(CJ$6-$F107+1),$J107/2,$M107,TRUE)-_xlfn.NORM.DIST(AND(CJ$6&gt;=$F107,CJ$6&lt;=$H107)*(CI$6-$F107+1),$J107/2,$M107,TRUE))/(1-2*_xlfn.NORM.DIST(0,$J107/2,$M107,TRUE))*$D107+($K107="Steady Growth")*(AND(CJ$6&gt;=$F107,CJ$6&lt;=$H107)*((CJ$6-$F107+1)/($J107*($J107+1)/2)*$D107))+($K107="custom")*CustCF!CD107</f>
        <v>0</v>
      </c>
      <c r="CK107" s="95">
        <f>($K107="Bell Curve")*(_xlfn.NORM.DIST(AND(CK$6&gt;=$F107,CK$6&lt;=$H107)*(CK$6-$F107+1),$J107/2,$M107,TRUE)-_xlfn.NORM.DIST(AND(CK$6&gt;=$F107,CK$6&lt;=$H107)*(CJ$6-$F107+1),$J107/2,$M107,TRUE))/(1-2*_xlfn.NORM.DIST(0,$J107/2,$M107,TRUE))*$D107+($K107="Steady Growth")*(AND(CK$6&gt;=$F107,CK$6&lt;=$H107)*((CK$6-$F107+1)/($J107*($J107+1)/2)*$D107))+($K107="custom")*CustCF!CE107</f>
        <v>0</v>
      </c>
      <c r="CL107" s="95">
        <f>($K107="Bell Curve")*(_xlfn.NORM.DIST(AND(CL$6&gt;=$F107,CL$6&lt;=$H107)*(CL$6-$F107+1),$J107/2,$M107,TRUE)-_xlfn.NORM.DIST(AND(CL$6&gt;=$F107,CL$6&lt;=$H107)*(CK$6-$F107+1),$J107/2,$M107,TRUE))/(1-2*_xlfn.NORM.DIST(0,$J107/2,$M107,TRUE))*$D107+($K107="Steady Growth")*(AND(CL$6&gt;=$F107,CL$6&lt;=$H107)*((CL$6-$F107+1)/($J107*($J107+1)/2)*$D107))+($K107="custom")*CustCF!CF107</f>
        <v>0</v>
      </c>
      <c r="CM107" s="95">
        <f>($K107="Bell Curve")*(_xlfn.NORM.DIST(AND(CM$6&gt;=$F107,CM$6&lt;=$H107)*(CM$6-$F107+1),$J107/2,$M107,TRUE)-_xlfn.NORM.DIST(AND(CM$6&gt;=$F107,CM$6&lt;=$H107)*(CL$6-$F107+1),$J107/2,$M107,TRUE))/(1-2*_xlfn.NORM.DIST(0,$J107/2,$M107,TRUE))*$D107+($K107="Steady Growth")*(AND(CM$6&gt;=$F107,CM$6&lt;=$H107)*((CM$6-$F107+1)/($J107*($J107+1)/2)*$D107))+($K107="custom")*CustCF!CG107</f>
        <v>0</v>
      </c>
      <c r="CN107" s="95">
        <f>($K107="Bell Curve")*(_xlfn.NORM.DIST(AND(CN$6&gt;=$F107,CN$6&lt;=$H107)*(CN$6-$F107+1),$J107/2,$M107,TRUE)-_xlfn.NORM.DIST(AND(CN$6&gt;=$F107,CN$6&lt;=$H107)*(CM$6-$F107+1),$J107/2,$M107,TRUE))/(1-2*_xlfn.NORM.DIST(0,$J107/2,$M107,TRUE))*$D107+($K107="Steady Growth")*(AND(CN$6&gt;=$F107,CN$6&lt;=$H107)*((CN$6-$F107+1)/($J107*($J107+1)/2)*$D107))+($K107="custom")*CustCF!CH107</f>
        <v>0</v>
      </c>
      <c r="CO107" s="95">
        <f>($K107="Bell Curve")*(_xlfn.NORM.DIST(AND(CO$6&gt;=$F107,CO$6&lt;=$H107)*(CO$6-$F107+1),$J107/2,$M107,TRUE)-_xlfn.NORM.DIST(AND(CO$6&gt;=$F107,CO$6&lt;=$H107)*(CN$6-$F107+1),$J107/2,$M107,TRUE))/(1-2*_xlfn.NORM.DIST(0,$J107/2,$M107,TRUE))*$D107+($K107="Steady Growth")*(AND(CO$6&gt;=$F107,CO$6&lt;=$H107)*((CO$6-$F107+1)/($J107*($J107+1)/2)*$D107))+($K107="custom")*CustCF!CI107</f>
        <v>0</v>
      </c>
      <c r="CP107" s="95">
        <f>($K107="Bell Curve")*(_xlfn.NORM.DIST(AND(CP$6&gt;=$F107,CP$6&lt;=$H107)*(CP$6-$F107+1),$J107/2,$M107,TRUE)-_xlfn.NORM.DIST(AND(CP$6&gt;=$F107,CP$6&lt;=$H107)*(CO$6-$F107+1),$J107/2,$M107,TRUE))/(1-2*_xlfn.NORM.DIST(0,$J107/2,$M107,TRUE))*$D107+($K107="Steady Growth")*(AND(CP$6&gt;=$F107,CP$6&lt;=$H107)*((CP$6-$F107+1)/($J107*($J107+1)/2)*$D107))+($K107="custom")*CustCF!CJ107</f>
        <v>0</v>
      </c>
      <c r="CQ107" s="95">
        <f>($K107="Bell Curve")*(_xlfn.NORM.DIST(AND(CQ$6&gt;=$F107,CQ$6&lt;=$H107)*(CQ$6-$F107+1),$J107/2,$M107,TRUE)-_xlfn.NORM.DIST(AND(CQ$6&gt;=$F107,CQ$6&lt;=$H107)*(CP$6-$F107+1),$J107/2,$M107,TRUE))/(1-2*_xlfn.NORM.DIST(0,$J107/2,$M107,TRUE))*$D107+($K107="Steady Growth")*(AND(CQ$6&gt;=$F107,CQ$6&lt;=$H107)*((CQ$6-$F107+1)/($J107*($J107+1)/2)*$D107))+($K107="custom")*CustCF!CK107</f>
        <v>0</v>
      </c>
      <c r="CR107" s="95">
        <f>($K107="Bell Curve")*(_xlfn.NORM.DIST(AND(CR$6&gt;=$F107,CR$6&lt;=$H107)*(CR$6-$F107+1),$J107/2,$M107,TRUE)-_xlfn.NORM.DIST(AND(CR$6&gt;=$F107,CR$6&lt;=$H107)*(CQ$6-$F107+1),$J107/2,$M107,TRUE))/(1-2*_xlfn.NORM.DIST(0,$J107/2,$M107,TRUE))*$D107+($K107="Steady Growth")*(AND(CR$6&gt;=$F107,CR$6&lt;=$H107)*((CR$6-$F107+1)/($J107*($J107+1)/2)*$D107))+($K107="custom")*CustCF!CL107</f>
        <v>0</v>
      </c>
      <c r="CS107" s="95">
        <f>($K107="Bell Curve")*(_xlfn.NORM.DIST(AND(CS$6&gt;=$F107,CS$6&lt;=$H107)*(CS$6-$F107+1),$J107/2,$M107,TRUE)-_xlfn.NORM.DIST(AND(CS$6&gt;=$F107,CS$6&lt;=$H107)*(CR$6-$F107+1),$J107/2,$M107,TRUE))/(1-2*_xlfn.NORM.DIST(0,$J107/2,$M107,TRUE))*$D107+($K107="Steady Growth")*(AND(CS$6&gt;=$F107,CS$6&lt;=$H107)*((CS$6-$F107+1)/($J107*($J107+1)/2)*$D107))+($K107="custom")*CustCF!CM107</f>
        <v>0</v>
      </c>
      <c r="CT107" s="95">
        <f>($K107="Bell Curve")*(_xlfn.NORM.DIST(AND(CT$6&gt;=$F107,CT$6&lt;=$H107)*(CT$6-$F107+1),$J107/2,$M107,TRUE)-_xlfn.NORM.DIST(AND(CT$6&gt;=$F107,CT$6&lt;=$H107)*(CS$6-$F107+1),$J107/2,$M107,TRUE))/(1-2*_xlfn.NORM.DIST(0,$J107/2,$M107,TRUE))*$D107+($K107="Steady Growth")*(AND(CT$6&gt;=$F107,CT$6&lt;=$H107)*((CT$6-$F107+1)/($J107*($J107+1)/2)*$D107))+($K107="custom")*CustCF!CN107</f>
        <v>0</v>
      </c>
      <c r="CU107" s="95">
        <f>($K107="Bell Curve")*(_xlfn.NORM.DIST(AND(CU$6&gt;=$F107,CU$6&lt;=$H107)*(CU$6-$F107+1),$J107/2,$M107,TRUE)-_xlfn.NORM.DIST(AND(CU$6&gt;=$F107,CU$6&lt;=$H107)*(CT$6-$F107+1),$J107/2,$M107,TRUE))/(1-2*_xlfn.NORM.DIST(0,$J107/2,$M107,TRUE))*$D107+($K107="Steady Growth")*(AND(CU$6&gt;=$F107,CU$6&lt;=$H107)*((CU$6-$F107+1)/($J107*($J107+1)/2)*$D107))+($K107="custom")*CustCF!CO107</f>
        <v>0</v>
      </c>
      <c r="CV107" s="95">
        <f>($K107="Bell Curve")*(_xlfn.NORM.DIST(AND(CV$6&gt;=$F107,CV$6&lt;=$H107)*(CV$6-$F107+1),$J107/2,$M107,TRUE)-_xlfn.NORM.DIST(AND(CV$6&gt;=$F107,CV$6&lt;=$H107)*(CU$6-$F107+1),$J107/2,$M107,TRUE))/(1-2*_xlfn.NORM.DIST(0,$J107/2,$M107,TRUE))*$D107+($K107="Steady Growth")*(AND(CV$6&gt;=$F107,CV$6&lt;=$H107)*((CV$6-$F107+1)/($J107*($J107+1)/2)*$D107))+($K107="custom")*CustCF!CP107</f>
        <v>0</v>
      </c>
      <c r="CW107" s="95">
        <f>($K107="Bell Curve")*(_xlfn.NORM.DIST(AND(CW$6&gt;=$F107,CW$6&lt;=$H107)*(CW$6-$F107+1),$J107/2,$M107,TRUE)-_xlfn.NORM.DIST(AND(CW$6&gt;=$F107,CW$6&lt;=$H107)*(CV$6-$F107+1),$J107/2,$M107,TRUE))/(1-2*_xlfn.NORM.DIST(0,$J107/2,$M107,TRUE))*$D107+($K107="Steady Growth")*(AND(CW$6&gt;=$F107,CW$6&lt;=$H107)*((CW$6-$F107+1)/($J107*($J107+1)/2)*$D107))+($K107="custom")*CustCF!CQ107</f>
        <v>0</v>
      </c>
      <c r="CX107" s="95">
        <f>($K107="Bell Curve")*(_xlfn.NORM.DIST(AND(CX$6&gt;=$F107,CX$6&lt;=$H107)*(CX$6-$F107+1),$J107/2,$M107,TRUE)-_xlfn.NORM.DIST(AND(CX$6&gt;=$F107,CX$6&lt;=$H107)*(CW$6-$F107+1),$J107/2,$M107,TRUE))/(1-2*_xlfn.NORM.DIST(0,$J107/2,$M107,TRUE))*$D107+($K107="Steady Growth")*(AND(CX$6&gt;=$F107,CX$6&lt;=$H107)*((CX$6-$F107+1)/($J107*($J107+1)/2)*$D107))+($K107="custom")*CustCF!CR107</f>
        <v>0</v>
      </c>
      <c r="CY107" s="95">
        <f>($K107="Bell Curve")*(_xlfn.NORM.DIST(AND(CY$6&gt;=$F107,CY$6&lt;=$H107)*(CY$6-$F107+1),$J107/2,$M107,TRUE)-_xlfn.NORM.DIST(AND(CY$6&gt;=$F107,CY$6&lt;=$H107)*(CX$6-$F107+1),$J107/2,$M107,TRUE))/(1-2*_xlfn.NORM.DIST(0,$J107/2,$M107,TRUE))*$D107+($K107="Steady Growth")*(AND(CY$6&gt;=$F107,CY$6&lt;=$H107)*((CY$6-$F107+1)/($J107*($J107+1)/2)*$D107))+($K107="custom")*CustCF!CS107</f>
        <v>0</v>
      </c>
      <c r="CZ107" s="95">
        <f>($K107="Bell Curve")*(_xlfn.NORM.DIST(AND(CZ$6&gt;=$F107,CZ$6&lt;=$H107)*(CZ$6-$F107+1),$J107/2,$M107,TRUE)-_xlfn.NORM.DIST(AND(CZ$6&gt;=$F107,CZ$6&lt;=$H107)*(CY$6-$F107+1),$J107/2,$M107,TRUE))/(1-2*_xlfn.NORM.DIST(0,$J107/2,$M107,TRUE))*$D107+($K107="Steady Growth")*(AND(CZ$6&gt;=$F107,CZ$6&lt;=$H107)*((CZ$6-$F107+1)/($J107*($J107+1)/2)*$D107))+($K107="custom")*CustCF!CT107</f>
        <v>0</v>
      </c>
      <c r="DA107" s="95">
        <f>($K107="Bell Curve")*(_xlfn.NORM.DIST(AND(DA$6&gt;=$F107,DA$6&lt;=$H107)*(DA$6-$F107+1),$J107/2,$M107,TRUE)-_xlfn.NORM.DIST(AND(DA$6&gt;=$F107,DA$6&lt;=$H107)*(CZ$6-$F107+1),$J107/2,$M107,TRUE))/(1-2*_xlfn.NORM.DIST(0,$J107/2,$M107,TRUE))*$D107+($K107="Steady Growth")*(AND(DA$6&gt;=$F107,DA$6&lt;=$H107)*((DA$6-$F107+1)/($J107*($J107+1)/2)*$D107))+($K107="custom")*CustCF!CU107</f>
        <v>0</v>
      </c>
      <c r="DB107" s="95">
        <f>($K107="Bell Curve")*(_xlfn.NORM.DIST(AND(DB$6&gt;=$F107,DB$6&lt;=$H107)*(DB$6-$F107+1),$J107/2,$M107,TRUE)-_xlfn.NORM.DIST(AND(DB$6&gt;=$F107,DB$6&lt;=$H107)*(DA$6-$F107+1),$J107/2,$M107,TRUE))/(1-2*_xlfn.NORM.DIST(0,$J107/2,$M107,TRUE))*$D107+($K107="Steady Growth")*(AND(DB$6&gt;=$F107,DB$6&lt;=$H107)*((DB$6-$F107+1)/($J107*($J107+1)/2)*$D107))+($K107="custom")*CustCF!CV107</f>
        <v>0</v>
      </c>
      <c r="DC107" s="95">
        <f>($K107="Bell Curve")*(_xlfn.NORM.DIST(AND(DC$6&gt;=$F107,DC$6&lt;=$H107)*(DC$6-$F107+1),$J107/2,$M107,TRUE)-_xlfn.NORM.DIST(AND(DC$6&gt;=$F107,DC$6&lt;=$H107)*(DB$6-$F107+1),$J107/2,$M107,TRUE))/(1-2*_xlfn.NORM.DIST(0,$J107/2,$M107,TRUE))*$D107+($K107="Steady Growth")*(AND(DC$6&gt;=$F107,DC$6&lt;=$H107)*((DC$6-$F107+1)/($J107*($J107+1)/2)*$D107))+($K107="custom")*CustCF!CW107</f>
        <v>0</v>
      </c>
      <c r="DD107" s="95">
        <f>($K107="Bell Curve")*(_xlfn.NORM.DIST(AND(DD$6&gt;=$F107,DD$6&lt;=$H107)*(DD$6-$F107+1),$J107/2,$M107,TRUE)-_xlfn.NORM.DIST(AND(DD$6&gt;=$F107,DD$6&lt;=$H107)*(DC$6-$F107+1),$J107/2,$M107,TRUE))/(1-2*_xlfn.NORM.DIST(0,$J107/2,$M107,TRUE))*$D107+($K107="Steady Growth")*(AND(DD$6&gt;=$F107,DD$6&lt;=$H107)*((DD$6-$F107+1)/($J107*($J107+1)/2)*$D107))+($K107="custom")*CustCF!CX107</f>
        <v>0</v>
      </c>
      <c r="DE107" s="95">
        <f>($K107="Bell Curve")*(_xlfn.NORM.DIST(AND(DE$6&gt;=$F107,DE$6&lt;=$H107)*(DE$6-$F107+1),$J107/2,$M107,TRUE)-_xlfn.NORM.DIST(AND(DE$6&gt;=$F107,DE$6&lt;=$H107)*(DD$6-$F107+1),$J107/2,$M107,TRUE))/(1-2*_xlfn.NORM.DIST(0,$J107/2,$M107,TRUE))*$D107+($K107="Steady Growth")*(AND(DE$6&gt;=$F107,DE$6&lt;=$H107)*((DE$6-$F107+1)/($J107*($J107+1)/2)*$D107))+($K107="custom")*CustCF!CY107</f>
        <v>0</v>
      </c>
      <c r="DF107" s="95">
        <f>($K107="Bell Curve")*(_xlfn.NORM.DIST(AND(DF$6&gt;=$F107,DF$6&lt;=$H107)*(DF$6-$F107+1),$J107/2,$M107,TRUE)-_xlfn.NORM.DIST(AND(DF$6&gt;=$F107,DF$6&lt;=$H107)*(DE$6-$F107+1),$J107/2,$M107,TRUE))/(1-2*_xlfn.NORM.DIST(0,$J107/2,$M107,TRUE))*$D107+($K107="Steady Growth")*(AND(DF$6&gt;=$F107,DF$6&lt;=$H107)*((DF$6-$F107+1)/($J107*($J107+1)/2)*$D107))+($K107="custom")*CustCF!CZ107</f>
        <v>0</v>
      </c>
      <c r="DG107" s="95">
        <f>($K107="Bell Curve")*(_xlfn.NORM.DIST(AND(DG$6&gt;=$F107,DG$6&lt;=$H107)*(DG$6-$F107+1),$J107/2,$M107,TRUE)-_xlfn.NORM.DIST(AND(DG$6&gt;=$F107,DG$6&lt;=$H107)*(DF$6-$F107+1),$J107/2,$M107,TRUE))/(1-2*_xlfn.NORM.DIST(0,$J107/2,$M107,TRUE))*$D107+($K107="Steady Growth")*(AND(DG$6&gt;=$F107,DG$6&lt;=$H107)*((DG$6-$F107+1)/($J107*($J107+1)/2)*$D107))+($K107="custom")*CustCF!DA107</f>
        <v>0</v>
      </c>
      <c r="DH107" s="95">
        <f>($K107="Bell Curve")*(_xlfn.NORM.DIST(AND(DH$6&gt;=$F107,DH$6&lt;=$H107)*(DH$6-$F107+1),$J107/2,$M107,TRUE)-_xlfn.NORM.DIST(AND(DH$6&gt;=$F107,DH$6&lt;=$H107)*(DG$6-$F107+1),$J107/2,$M107,TRUE))/(1-2*_xlfn.NORM.DIST(0,$J107/2,$M107,TRUE))*$D107+($K107="Steady Growth")*(AND(DH$6&gt;=$F107,DH$6&lt;=$H107)*((DH$6-$F107+1)/($J107*($J107+1)/2)*$D107))+($K107="custom")*CustCF!DB107</f>
        <v>0</v>
      </c>
      <c r="DI107" s="95">
        <f>($K107="Bell Curve")*(_xlfn.NORM.DIST(AND(DI$6&gt;=$F107,DI$6&lt;=$H107)*(DI$6-$F107+1),$J107/2,$M107,TRUE)-_xlfn.NORM.DIST(AND(DI$6&gt;=$F107,DI$6&lt;=$H107)*(DH$6-$F107+1),$J107/2,$M107,TRUE))/(1-2*_xlfn.NORM.DIST(0,$J107/2,$M107,TRUE))*$D107+($K107="Steady Growth")*(AND(DI$6&gt;=$F107,DI$6&lt;=$H107)*((DI$6-$F107+1)/($J107*($J107+1)/2)*$D107))+($K107="custom")*CustCF!DC107</f>
        <v>0</v>
      </c>
      <c r="DJ107" s="95">
        <f>($K107="Bell Curve")*(_xlfn.NORM.DIST(AND(DJ$6&gt;=$F107,DJ$6&lt;=$H107)*(DJ$6-$F107+1),$J107/2,$M107,TRUE)-_xlfn.NORM.DIST(AND(DJ$6&gt;=$F107,DJ$6&lt;=$H107)*(DI$6-$F107+1),$J107/2,$M107,TRUE))/(1-2*_xlfn.NORM.DIST(0,$J107/2,$M107,TRUE))*$D107+($K107="Steady Growth")*(AND(DJ$6&gt;=$F107,DJ$6&lt;=$H107)*((DJ$6-$F107+1)/($J107*($J107+1)/2)*$D107))+($K107="custom")*CustCF!DD107</f>
        <v>0</v>
      </c>
      <c r="DK107" s="95">
        <f>($K107="Bell Curve")*(_xlfn.NORM.DIST(AND(DK$6&gt;=$F107,DK$6&lt;=$H107)*(DK$6-$F107+1),$J107/2,$M107,TRUE)-_xlfn.NORM.DIST(AND(DK$6&gt;=$F107,DK$6&lt;=$H107)*(DJ$6-$F107+1),$J107/2,$M107,TRUE))/(1-2*_xlfn.NORM.DIST(0,$J107/2,$M107,TRUE))*$D107+($K107="Steady Growth")*(AND(DK$6&gt;=$F107,DK$6&lt;=$H107)*((DK$6-$F107+1)/($J107*($J107+1)/2)*$D107))+($K107="custom")*CustCF!DE107</f>
        <v>0</v>
      </c>
      <c r="DL107" s="95">
        <f>($K107="Bell Curve")*(_xlfn.NORM.DIST(AND(DL$6&gt;=$F107,DL$6&lt;=$H107)*(DL$6-$F107+1),$J107/2,$M107,TRUE)-_xlfn.NORM.DIST(AND(DL$6&gt;=$F107,DL$6&lt;=$H107)*(DK$6-$F107+1),$J107/2,$M107,TRUE))/(1-2*_xlfn.NORM.DIST(0,$J107/2,$M107,TRUE))*$D107+($K107="Steady Growth")*(AND(DL$6&gt;=$F107,DL$6&lt;=$H107)*((DL$6-$F107+1)/($J107*($J107+1)/2)*$D107))+($K107="custom")*CustCF!DF107</f>
        <v>0</v>
      </c>
      <c r="DM107" s="95">
        <f>($K107="Bell Curve")*(_xlfn.NORM.DIST(AND(DM$6&gt;=$F107,DM$6&lt;=$H107)*(DM$6-$F107+1),$J107/2,$M107,TRUE)-_xlfn.NORM.DIST(AND(DM$6&gt;=$F107,DM$6&lt;=$H107)*(DL$6-$F107+1),$J107/2,$M107,TRUE))/(1-2*_xlfn.NORM.DIST(0,$J107/2,$M107,TRUE))*$D107+($K107="Steady Growth")*(AND(DM$6&gt;=$F107,DM$6&lt;=$H107)*((DM$6-$F107+1)/($J107*($J107+1)/2)*$D107))+($K107="custom")*CustCF!DG107</f>
        <v>0</v>
      </c>
      <c r="DN107" s="95">
        <f>($K107="Bell Curve")*(_xlfn.NORM.DIST(AND(DN$6&gt;=$F107,DN$6&lt;=$H107)*(DN$6-$F107+1),$J107/2,$M107,TRUE)-_xlfn.NORM.DIST(AND(DN$6&gt;=$F107,DN$6&lt;=$H107)*(DM$6-$F107+1),$J107/2,$M107,TRUE))/(1-2*_xlfn.NORM.DIST(0,$J107/2,$M107,TRUE))*$D107+($K107="Steady Growth")*(AND(DN$6&gt;=$F107,DN$6&lt;=$H107)*((DN$6-$F107+1)/($J107*($J107+1)/2)*$D107))+($K107="custom")*CustCF!DH107</f>
        <v>0</v>
      </c>
      <c r="DO107" s="95">
        <f>($K107="Bell Curve")*(_xlfn.NORM.DIST(AND(DO$6&gt;=$F107,DO$6&lt;=$H107)*(DO$6-$F107+1),$J107/2,$M107,TRUE)-_xlfn.NORM.DIST(AND(DO$6&gt;=$F107,DO$6&lt;=$H107)*(DN$6-$F107+1),$J107/2,$M107,TRUE))/(1-2*_xlfn.NORM.DIST(0,$J107/2,$M107,TRUE))*$D107+($K107="Steady Growth")*(AND(DO$6&gt;=$F107,DO$6&lt;=$H107)*((DO$6-$F107+1)/($J107*($J107+1)/2)*$D107))+($K107="custom")*CustCF!DI107</f>
        <v>0</v>
      </c>
      <c r="DP107" s="95">
        <f>($K107="Bell Curve")*(_xlfn.NORM.DIST(AND(DP$6&gt;=$F107,DP$6&lt;=$H107)*(DP$6-$F107+1),$J107/2,$M107,TRUE)-_xlfn.NORM.DIST(AND(DP$6&gt;=$F107,DP$6&lt;=$H107)*(DO$6-$F107+1),$J107/2,$M107,TRUE))/(1-2*_xlfn.NORM.DIST(0,$J107/2,$M107,TRUE))*$D107+($K107="Steady Growth")*(AND(DP$6&gt;=$F107,DP$6&lt;=$H107)*((DP$6-$F107+1)/($J107*($J107+1)/2)*$D107))+($K107="custom")*CustCF!DJ107</f>
        <v>0</v>
      </c>
      <c r="DQ107" s="95">
        <f>($K107="Bell Curve")*(_xlfn.NORM.DIST(AND(DQ$6&gt;=$F107,DQ$6&lt;=$H107)*(DQ$6-$F107+1),$J107/2,$M107,TRUE)-_xlfn.NORM.DIST(AND(DQ$6&gt;=$F107,DQ$6&lt;=$H107)*(DP$6-$F107+1),$J107/2,$M107,TRUE))/(1-2*_xlfn.NORM.DIST(0,$J107/2,$M107,TRUE))*$D107+($K107="Steady Growth")*(AND(DQ$6&gt;=$F107,DQ$6&lt;=$H107)*((DQ$6-$F107+1)/($J107*($J107+1)/2)*$D107))+($K107="custom")*CustCF!DK107</f>
        <v>0</v>
      </c>
      <c r="DR107" s="95">
        <f>($K107="Bell Curve")*(_xlfn.NORM.DIST(AND(DR$6&gt;=$F107,DR$6&lt;=$H107)*(DR$6-$F107+1),$J107/2,$M107,TRUE)-_xlfn.NORM.DIST(AND(DR$6&gt;=$F107,DR$6&lt;=$H107)*(DQ$6-$F107+1),$J107/2,$M107,TRUE))/(1-2*_xlfn.NORM.DIST(0,$J107/2,$M107,TRUE))*$D107+($K107="Steady Growth")*(AND(DR$6&gt;=$F107,DR$6&lt;=$H107)*((DR$6-$F107+1)/($J107*($J107+1)/2)*$D107))+($K107="custom")*CustCF!DL107</f>
        <v>0</v>
      </c>
      <c r="DS107" s="95">
        <f>($K107="Bell Curve")*(_xlfn.NORM.DIST(AND(DS$6&gt;=$F107,DS$6&lt;=$H107)*(DS$6-$F107+1),$J107/2,$M107,TRUE)-_xlfn.NORM.DIST(AND(DS$6&gt;=$F107,DS$6&lt;=$H107)*(DR$6-$F107+1),$J107/2,$M107,TRUE))/(1-2*_xlfn.NORM.DIST(0,$J107/2,$M107,TRUE))*$D107+($K107="Steady Growth")*(AND(DS$6&gt;=$F107,DS$6&lt;=$H107)*((DS$6-$F107+1)/($J107*($J107+1)/2)*$D107))+($K107="custom")*CustCF!DM107</f>
        <v>0</v>
      </c>
      <c r="DT107" s="95">
        <f>($K107="Bell Curve")*(_xlfn.NORM.DIST(AND(DT$6&gt;=$F107,DT$6&lt;=$H107)*(DT$6-$F107+1),$J107/2,$M107,TRUE)-_xlfn.NORM.DIST(AND(DT$6&gt;=$F107,DT$6&lt;=$H107)*(DS$6-$F107+1),$J107/2,$M107,TRUE))/(1-2*_xlfn.NORM.DIST(0,$J107/2,$M107,TRUE))*$D107+($K107="Steady Growth")*(AND(DT$6&gt;=$F107,DT$6&lt;=$H107)*((DT$6-$F107+1)/($J107*($J107+1)/2)*$D107))+($K107="custom")*CustCF!DN107</f>
        <v>0</v>
      </c>
      <c r="DU107" s="95">
        <f>($K107="Bell Curve")*(_xlfn.NORM.DIST(AND(DU$6&gt;=$F107,DU$6&lt;=$H107)*(DU$6-$F107+1),$J107/2,$M107,TRUE)-_xlfn.NORM.DIST(AND(DU$6&gt;=$F107,DU$6&lt;=$H107)*(DT$6-$F107+1),$J107/2,$M107,TRUE))/(1-2*_xlfn.NORM.DIST(0,$J107/2,$M107,TRUE))*$D107+($K107="Steady Growth")*(AND(DU$6&gt;=$F107,DU$6&lt;=$H107)*((DU$6-$F107+1)/($J107*($J107+1)/2)*$D107))+($K107="custom")*CustCF!DO107</f>
        <v>0</v>
      </c>
      <c r="DV107" s="95">
        <f>($K107="Bell Curve")*(_xlfn.NORM.DIST(AND(DV$6&gt;=$F107,DV$6&lt;=$H107)*(DV$6-$F107+1),$J107/2,$M107,TRUE)-_xlfn.NORM.DIST(AND(DV$6&gt;=$F107,DV$6&lt;=$H107)*(DU$6-$F107+1),$J107/2,$M107,TRUE))/(1-2*_xlfn.NORM.DIST(0,$J107/2,$M107,TRUE))*$D107+($K107="Steady Growth")*(AND(DV$6&gt;=$F107,DV$6&lt;=$H107)*((DV$6-$F107+1)/($J107*($J107+1)/2)*$D107))+($K107="custom")*CustCF!DP107</f>
        <v>0</v>
      </c>
      <c r="DW107" s="95">
        <f>($K107="Bell Curve")*(_xlfn.NORM.DIST(AND(DW$6&gt;=$F107,DW$6&lt;=$H107)*(DW$6-$F107+1),$J107/2,$M107,TRUE)-_xlfn.NORM.DIST(AND(DW$6&gt;=$F107,DW$6&lt;=$H107)*(DV$6-$F107+1),$J107/2,$M107,TRUE))/(1-2*_xlfn.NORM.DIST(0,$J107/2,$M107,TRUE))*$D107+($K107="Steady Growth")*(AND(DW$6&gt;=$F107,DW$6&lt;=$H107)*((DW$6-$F107+1)/($J107*($J107+1)/2)*$D107))+($K107="custom")*CustCF!DQ107</f>
        <v>0</v>
      </c>
      <c r="DX107" s="95">
        <f>($K107="Bell Curve")*(_xlfn.NORM.DIST(AND(DX$6&gt;=$F107,DX$6&lt;=$H107)*(DX$6-$F107+1),$J107/2,$M107,TRUE)-_xlfn.NORM.DIST(AND(DX$6&gt;=$F107,DX$6&lt;=$H107)*(DW$6-$F107+1),$J107/2,$M107,TRUE))/(1-2*_xlfn.NORM.DIST(0,$J107/2,$M107,TRUE))*$D107+($K107="Steady Growth")*(AND(DX$6&gt;=$F107,DX$6&lt;=$H107)*((DX$6-$F107+1)/($J107*($J107+1)/2)*$D107))+($K107="custom")*CustCF!DR107</f>
        <v>0</v>
      </c>
      <c r="DY107" s="95">
        <f>($K107="Bell Curve")*(_xlfn.NORM.DIST(AND(DY$6&gt;=$F107,DY$6&lt;=$H107)*(DY$6-$F107+1),$J107/2,$M107,TRUE)-_xlfn.NORM.DIST(AND(DY$6&gt;=$F107,DY$6&lt;=$H107)*(DX$6-$F107+1),$J107/2,$M107,TRUE))/(1-2*_xlfn.NORM.DIST(0,$J107/2,$M107,TRUE))*$D107+($K107="Steady Growth")*(AND(DY$6&gt;=$F107,DY$6&lt;=$H107)*((DY$6-$F107+1)/($J107*($J107+1)/2)*$D107))+($K107="custom")*CustCF!DS107</f>
        <v>0</v>
      </c>
      <c r="DZ107" s="95">
        <f>($K107="Bell Curve")*(_xlfn.NORM.DIST(AND(DZ$6&gt;=$F107,DZ$6&lt;=$H107)*(DZ$6-$F107+1),$J107/2,$M107,TRUE)-_xlfn.NORM.DIST(AND(DZ$6&gt;=$F107,DZ$6&lt;=$H107)*(DY$6-$F107+1),$J107/2,$M107,TRUE))/(1-2*_xlfn.NORM.DIST(0,$J107/2,$M107,TRUE))*$D107+($K107="Steady Growth")*(AND(DZ$6&gt;=$F107,DZ$6&lt;=$H107)*((DZ$6-$F107+1)/($J107*($J107+1)/2)*$D107))+($K107="custom")*CustCF!DT107</f>
        <v>0</v>
      </c>
      <c r="EA107" s="95">
        <f>($K107="Bell Curve")*(_xlfn.NORM.DIST(AND(EA$6&gt;=$F107,EA$6&lt;=$H107)*(EA$6-$F107+1),$J107/2,$M107,TRUE)-_xlfn.NORM.DIST(AND(EA$6&gt;=$F107,EA$6&lt;=$H107)*(DZ$6-$F107+1),$J107/2,$M107,TRUE))/(1-2*_xlfn.NORM.DIST(0,$J107/2,$M107,TRUE))*$D107+($K107="Steady Growth")*(AND(EA$6&gt;=$F107,EA$6&lt;=$H107)*((EA$6-$F107+1)/($J107*($J107+1)/2)*$D107))+($K107="custom")*CustCF!DU107</f>
        <v>0</v>
      </c>
      <c r="EB107" s="95">
        <f>($K107="Bell Curve")*(_xlfn.NORM.DIST(AND(EB$6&gt;=$F107,EB$6&lt;=$H107)*(EB$6-$F107+1),$J107/2,$M107,TRUE)-_xlfn.NORM.DIST(AND(EB$6&gt;=$F107,EB$6&lt;=$H107)*(EA$6-$F107+1),$J107/2,$M107,TRUE))/(1-2*_xlfn.NORM.DIST(0,$J107/2,$M107,TRUE))*$D107+($K107="Steady Growth")*(AND(EB$6&gt;=$F107,EB$6&lt;=$H107)*((EB$6-$F107+1)/($J107*($J107+1)/2)*$D107))+($K107="custom")*CustCF!DV107</f>
        <v>0</v>
      </c>
      <c r="EC107" s="95">
        <f>($K107="Bell Curve")*(_xlfn.NORM.DIST(AND(EC$6&gt;=$F107,EC$6&lt;=$H107)*(EC$6-$F107+1),$J107/2,$M107,TRUE)-_xlfn.NORM.DIST(AND(EC$6&gt;=$F107,EC$6&lt;=$H107)*(EB$6-$F107+1),$J107/2,$M107,TRUE))/(1-2*_xlfn.NORM.DIST(0,$J107/2,$M107,TRUE))*$D107+($K107="Steady Growth")*(AND(EC$6&gt;=$F107,EC$6&lt;=$H107)*((EC$6-$F107+1)/($J107*($J107+1)/2)*$D107))+($K107="custom")*CustCF!DW107</f>
        <v>0</v>
      </c>
      <c r="ED107" s="95">
        <f>($K107="Bell Curve")*(_xlfn.NORM.DIST(AND(ED$6&gt;=$F107,ED$6&lt;=$H107)*(ED$6-$F107+1),$J107/2,$M107,TRUE)-_xlfn.NORM.DIST(AND(ED$6&gt;=$F107,ED$6&lt;=$H107)*(EC$6-$F107+1),$J107/2,$M107,TRUE))/(1-2*_xlfn.NORM.DIST(0,$J107/2,$M107,TRUE))*$D107+($K107="Steady Growth")*(AND(ED$6&gt;=$F107,ED$6&lt;=$H107)*((ED$6-$F107+1)/($J107*($J107+1)/2)*$D107))+($K107="custom")*CustCF!DX107</f>
        <v>0</v>
      </c>
      <c r="EE107" s="95">
        <f>($K107="Bell Curve")*(_xlfn.NORM.DIST(AND(EE$6&gt;=$F107,EE$6&lt;=$H107)*(EE$6-$F107+1),$J107/2,$M107,TRUE)-_xlfn.NORM.DIST(AND(EE$6&gt;=$F107,EE$6&lt;=$H107)*(ED$6-$F107+1),$J107/2,$M107,TRUE))/(1-2*_xlfn.NORM.DIST(0,$J107/2,$M107,TRUE))*$D107+($K107="Steady Growth")*(AND(EE$6&gt;=$F107,EE$6&lt;=$H107)*((EE$6-$F107+1)/($J107*($J107+1)/2)*$D107))+($K107="custom")*CustCF!DY107</f>
        <v>0</v>
      </c>
      <c r="EF107" s="95">
        <f>($K107="Bell Curve")*(_xlfn.NORM.DIST(AND(EF$6&gt;=$F107,EF$6&lt;=$H107)*(EF$6-$F107+1),$J107/2,$M107,TRUE)-_xlfn.NORM.DIST(AND(EF$6&gt;=$F107,EF$6&lt;=$H107)*(EE$6-$F107+1),$J107/2,$M107,TRUE))/(1-2*_xlfn.NORM.DIST(0,$J107/2,$M107,TRUE))*$D107+($K107="Steady Growth")*(AND(EF$6&gt;=$F107,EF$6&lt;=$H107)*((EF$6-$F107+1)/($J107*($J107+1)/2)*$D107))+($K107="custom")*CustCF!DZ107</f>
        <v>0</v>
      </c>
      <c r="EG107" s="95">
        <f>($K107="Bell Curve")*(_xlfn.NORM.DIST(AND(EG$6&gt;=$F107,EG$6&lt;=$H107)*(EG$6-$F107+1),$J107/2,$M107,TRUE)-_xlfn.NORM.DIST(AND(EG$6&gt;=$F107,EG$6&lt;=$H107)*(EF$6-$F107+1),$J107/2,$M107,TRUE))/(1-2*_xlfn.NORM.DIST(0,$J107/2,$M107,TRUE))*$D107+($K107="Steady Growth")*(AND(EG$6&gt;=$F107,EG$6&lt;=$H107)*((EG$6-$F107+1)/($J107*($J107+1)/2)*$D107))+($K107="custom")*CustCF!EA107</f>
        <v>0</v>
      </c>
      <c r="EH107" s="95">
        <f>($K107="Bell Curve")*(_xlfn.NORM.DIST(AND(EH$6&gt;=$F107,EH$6&lt;=$H107)*(EH$6-$F107+1),$J107/2,$M107,TRUE)-_xlfn.NORM.DIST(AND(EH$6&gt;=$F107,EH$6&lt;=$H107)*(EG$6-$F107+1),$J107/2,$M107,TRUE))/(1-2*_xlfn.NORM.DIST(0,$J107/2,$M107,TRUE))*$D107+($K107="Steady Growth")*(AND(EH$6&gt;=$F107,EH$6&lt;=$H107)*((EH$6-$F107+1)/($J107*($J107+1)/2)*$D107))+($K107="custom")*CustCF!EB107</f>
        <v>0</v>
      </c>
      <c r="EI107" s="95">
        <f>($K107="Bell Curve")*(_xlfn.NORM.DIST(AND(EI$6&gt;=$F107,EI$6&lt;=$H107)*(EI$6-$F107+1),$J107/2,$M107,TRUE)-_xlfn.NORM.DIST(AND(EI$6&gt;=$F107,EI$6&lt;=$H107)*(EH$6-$F107+1),$J107/2,$M107,TRUE))/(1-2*_xlfn.NORM.DIST(0,$J107/2,$M107,TRUE))*$D107+($K107="Steady Growth")*(AND(EI$6&gt;=$F107,EI$6&lt;=$H107)*((EI$6-$F107+1)/($J107*($J107+1)/2)*$D107))+($K107="custom")*CustCF!EC107</f>
        <v>0</v>
      </c>
      <c r="EJ107" s="95">
        <f>($K107="Bell Curve")*(_xlfn.NORM.DIST(AND(EJ$6&gt;=$F107,EJ$6&lt;=$H107)*(EJ$6-$F107+1),$J107/2,$M107,TRUE)-_xlfn.NORM.DIST(AND(EJ$6&gt;=$F107,EJ$6&lt;=$H107)*(EI$6-$F107+1),$J107/2,$M107,TRUE))/(1-2*_xlfn.NORM.DIST(0,$J107/2,$M107,TRUE))*$D107+($K107="Steady Growth")*(AND(EJ$6&gt;=$F107,EJ$6&lt;=$H107)*((EJ$6-$F107+1)/($J107*($J107+1)/2)*$D107))+($K107="custom")*CustCF!ED107</f>
        <v>0</v>
      </c>
      <c r="EK107" s="95">
        <f>($K107="Bell Curve")*(_xlfn.NORM.DIST(AND(EK$6&gt;=$F107,EK$6&lt;=$H107)*(EK$6-$F107+1),$J107/2,$M107,TRUE)-_xlfn.NORM.DIST(AND(EK$6&gt;=$F107,EK$6&lt;=$H107)*(EJ$6-$F107+1),$J107/2,$M107,TRUE))/(1-2*_xlfn.NORM.DIST(0,$J107/2,$M107,TRUE))*$D107+($K107="Steady Growth")*(AND(EK$6&gt;=$F107,EK$6&lt;=$H107)*((EK$6-$F107+1)/($J107*($J107+1)/2)*$D107))+($K107="custom")*CustCF!EE107</f>
        <v>0</v>
      </c>
      <c r="EL107" s="95">
        <f>($K107="Bell Curve")*(_xlfn.NORM.DIST(AND(EL$6&gt;=$F107,EL$6&lt;=$H107)*(EL$6-$F107+1),$J107/2,$M107,TRUE)-_xlfn.NORM.DIST(AND(EL$6&gt;=$F107,EL$6&lt;=$H107)*(EK$6-$F107+1),$J107/2,$M107,TRUE))/(1-2*_xlfn.NORM.DIST(0,$J107/2,$M107,TRUE))*$D107+($K107="Steady Growth")*(AND(EL$6&gt;=$F107,EL$6&lt;=$H107)*((EL$6-$F107+1)/($J107*($J107+1)/2)*$D107))+($K107="custom")*CustCF!EF107</f>
        <v>0</v>
      </c>
      <c r="EM107" s="95">
        <f>($K107="Bell Curve")*(_xlfn.NORM.DIST(AND(EM$6&gt;=$F107,EM$6&lt;=$H107)*(EM$6-$F107+1),$J107/2,$M107,TRUE)-_xlfn.NORM.DIST(AND(EM$6&gt;=$F107,EM$6&lt;=$H107)*(EL$6-$F107+1),$J107/2,$M107,TRUE))/(1-2*_xlfn.NORM.DIST(0,$J107/2,$M107,TRUE))*$D107+($K107="Steady Growth")*(AND(EM$6&gt;=$F107,EM$6&lt;=$H107)*((EM$6-$F107+1)/($J107*($J107+1)/2)*$D107))+($K107="custom")*CustCF!EG107</f>
        <v>0</v>
      </c>
      <c r="EN107" s="95">
        <f>($K107="Bell Curve")*(_xlfn.NORM.DIST(AND(EN$6&gt;=$F107,EN$6&lt;=$H107)*(EN$6-$F107+1),$J107/2,$M107,TRUE)-_xlfn.NORM.DIST(AND(EN$6&gt;=$F107,EN$6&lt;=$H107)*(EM$6-$F107+1),$J107/2,$M107,TRUE))/(1-2*_xlfn.NORM.DIST(0,$J107/2,$M107,TRUE))*$D107+($K107="Steady Growth")*(AND(EN$6&gt;=$F107,EN$6&lt;=$H107)*((EN$6-$F107+1)/($J107*($J107+1)/2)*$D107))+($K107="custom")*CustCF!EH107</f>
        <v>0</v>
      </c>
      <c r="EO107" s="95">
        <f>($K107="Bell Curve")*(_xlfn.NORM.DIST(AND(EO$6&gt;=$F107,EO$6&lt;=$H107)*(EO$6-$F107+1),$J107/2,$M107,TRUE)-_xlfn.NORM.DIST(AND(EO$6&gt;=$F107,EO$6&lt;=$H107)*(EN$6-$F107+1),$J107/2,$M107,TRUE))/(1-2*_xlfn.NORM.DIST(0,$J107/2,$M107,TRUE))*$D107+($K107="Steady Growth")*(AND(EO$6&gt;=$F107,EO$6&lt;=$H107)*((EO$6-$F107+1)/($J107*($J107+1)/2)*$D107))+($K107="custom")*CustCF!EI107</f>
        <v>0</v>
      </c>
      <c r="EP107" s="95">
        <f>($K107="Bell Curve")*(_xlfn.NORM.DIST(AND(EP$6&gt;=$F107,EP$6&lt;=$H107)*(EP$6-$F107+1),$J107/2,$M107,TRUE)-_xlfn.NORM.DIST(AND(EP$6&gt;=$F107,EP$6&lt;=$H107)*(EO$6-$F107+1),$J107/2,$M107,TRUE))/(1-2*_xlfn.NORM.DIST(0,$J107/2,$M107,TRUE))*$D107+($K107="Steady Growth")*(AND(EP$6&gt;=$F107,EP$6&lt;=$H107)*((EP$6-$F107+1)/($J107*($J107+1)/2)*$D107))+($K107="custom")*CustCF!EJ107</f>
        <v>0</v>
      </c>
      <c r="EQ107" s="95">
        <f>($K107="Bell Curve")*(_xlfn.NORM.DIST(AND(EQ$6&gt;=$F107,EQ$6&lt;=$H107)*(EQ$6-$F107+1),$J107/2,$M107,TRUE)-_xlfn.NORM.DIST(AND(EQ$6&gt;=$F107,EQ$6&lt;=$H107)*(EP$6-$F107+1),$J107/2,$M107,TRUE))/(1-2*_xlfn.NORM.DIST(0,$J107/2,$M107,TRUE))*$D107+($K107="Steady Growth")*(AND(EQ$6&gt;=$F107,EQ$6&lt;=$H107)*((EQ$6-$F107+1)/($J107*($J107+1)/2)*$D107))+($K107="custom")*CustCF!EK107</f>
        <v>0</v>
      </c>
      <c r="ER107" s="95">
        <f>($K107="Bell Curve")*(_xlfn.NORM.DIST(AND(ER$6&gt;=$F107,ER$6&lt;=$H107)*(ER$6-$F107+1),$J107/2,$M107,TRUE)-_xlfn.NORM.DIST(AND(ER$6&gt;=$F107,ER$6&lt;=$H107)*(EQ$6-$F107+1),$J107/2,$M107,TRUE))/(1-2*_xlfn.NORM.DIST(0,$J107/2,$M107,TRUE))*$D107+($K107="Steady Growth")*(AND(ER$6&gt;=$F107,ER$6&lt;=$H107)*((ER$6-$F107+1)/($J107*($J107+1)/2)*$D107))+($K107="custom")*CustCF!EL107</f>
        <v>0</v>
      </c>
      <c r="ES107" s="95">
        <f>($K107="Bell Curve")*(_xlfn.NORM.DIST(AND(ES$6&gt;=$F107,ES$6&lt;=$H107)*(ES$6-$F107+1),$J107/2,$M107,TRUE)-_xlfn.NORM.DIST(AND(ES$6&gt;=$F107,ES$6&lt;=$H107)*(ER$6-$F107+1),$J107/2,$M107,TRUE))/(1-2*_xlfn.NORM.DIST(0,$J107/2,$M107,TRUE))*$D107+($K107="Steady Growth")*(AND(ES$6&gt;=$F107,ES$6&lt;=$H107)*((ES$6-$F107+1)/($J107*($J107+1)/2)*$D107))+($K107="custom")*CustCF!EM107</f>
        <v>0</v>
      </c>
      <c r="ET107" s="95">
        <f>($K107="Bell Curve")*(_xlfn.NORM.DIST(AND(ET$6&gt;=$F107,ET$6&lt;=$H107)*(ET$6-$F107+1),$J107/2,$M107,TRUE)-_xlfn.NORM.DIST(AND(ET$6&gt;=$F107,ET$6&lt;=$H107)*(ES$6-$F107+1),$J107/2,$M107,TRUE))/(1-2*_xlfn.NORM.DIST(0,$J107/2,$M107,TRUE))*$D107+($K107="Steady Growth")*(AND(ET$6&gt;=$F107,ET$6&lt;=$H107)*((ET$6-$F107+1)/($J107*($J107+1)/2)*$D107))+($K107="custom")*CustCF!EN107</f>
        <v>0</v>
      </c>
      <c r="EU107" s="95">
        <f>($K107="Bell Curve")*(_xlfn.NORM.DIST(AND(EU$6&gt;=$F107,EU$6&lt;=$H107)*(EU$6-$F107+1),$J107/2,$M107,TRUE)-_xlfn.NORM.DIST(AND(EU$6&gt;=$F107,EU$6&lt;=$H107)*(ET$6-$F107+1),$J107/2,$M107,TRUE))/(1-2*_xlfn.NORM.DIST(0,$J107/2,$M107,TRUE))*$D107+($K107="Steady Growth")*(AND(EU$6&gt;=$F107,EU$6&lt;=$H107)*((EU$6-$F107+1)/($J107*($J107+1)/2)*$D107))+($K107="custom")*CustCF!EO107</f>
        <v>0</v>
      </c>
      <c r="EV107" s="95">
        <f>($K107="Bell Curve")*(_xlfn.NORM.DIST(AND(EV$6&gt;=$F107,EV$6&lt;=$H107)*(EV$6-$F107+1),$J107/2,$M107,TRUE)-_xlfn.NORM.DIST(AND(EV$6&gt;=$F107,EV$6&lt;=$H107)*(EU$6-$F107+1),$J107/2,$M107,TRUE))/(1-2*_xlfn.NORM.DIST(0,$J107/2,$M107,TRUE))*$D107+($K107="Steady Growth")*(AND(EV$6&gt;=$F107,EV$6&lt;=$H107)*((EV$6-$F107+1)/($J107*($J107+1)/2)*$D107))+($K107="custom")*CustCF!EP107</f>
        <v>0</v>
      </c>
      <c r="EW107" s="95">
        <f>($K107="Bell Curve")*(_xlfn.NORM.DIST(AND(EW$6&gt;=$F107,EW$6&lt;=$H107)*(EW$6-$F107+1),$J107/2,$M107,TRUE)-_xlfn.NORM.DIST(AND(EW$6&gt;=$F107,EW$6&lt;=$H107)*(EV$6-$F107+1),$J107/2,$M107,TRUE))/(1-2*_xlfn.NORM.DIST(0,$J107/2,$M107,TRUE))*$D107+($K107="Steady Growth")*(AND(EW$6&gt;=$F107,EW$6&lt;=$H107)*((EW$6-$F107+1)/($J107*($J107+1)/2)*$D107))+($K107="custom")*CustCF!EQ107</f>
        <v>0</v>
      </c>
      <c r="EX107" s="95">
        <f>($K107="Bell Curve")*(_xlfn.NORM.DIST(AND(EX$6&gt;=$F107,EX$6&lt;=$H107)*(EX$6-$F107+1),$J107/2,$M107,TRUE)-_xlfn.NORM.DIST(AND(EX$6&gt;=$F107,EX$6&lt;=$H107)*(EW$6-$F107+1),$J107/2,$M107,TRUE))/(1-2*_xlfn.NORM.DIST(0,$J107/2,$M107,TRUE))*$D107+($K107="Steady Growth")*(AND(EX$6&gt;=$F107,EX$6&lt;=$H107)*((EX$6-$F107+1)/($J107*($J107+1)/2)*$D107))+($K107="custom")*CustCF!ER107</f>
        <v>0</v>
      </c>
      <c r="EY107" s="95">
        <f>($K107="Bell Curve")*(_xlfn.NORM.DIST(AND(EY$6&gt;=$F107,EY$6&lt;=$H107)*(EY$6-$F107+1),$J107/2,$M107,TRUE)-_xlfn.NORM.DIST(AND(EY$6&gt;=$F107,EY$6&lt;=$H107)*(EX$6-$F107+1),$J107/2,$M107,TRUE))/(1-2*_xlfn.NORM.DIST(0,$J107/2,$M107,TRUE))*$D107+($K107="Steady Growth")*(AND(EY$6&gt;=$F107,EY$6&lt;=$H107)*((EY$6-$F107+1)/($J107*($J107+1)/2)*$D107))+($K107="custom")*CustCF!ES107</f>
        <v>0</v>
      </c>
      <c r="EZ107" s="95">
        <f>($K107="Bell Curve")*(_xlfn.NORM.DIST(AND(EZ$6&gt;=$F107,EZ$6&lt;=$H107)*(EZ$6-$F107+1),$J107/2,$M107,TRUE)-_xlfn.NORM.DIST(AND(EZ$6&gt;=$F107,EZ$6&lt;=$H107)*(EY$6-$F107+1),$J107/2,$M107,TRUE))/(1-2*_xlfn.NORM.DIST(0,$J107/2,$M107,TRUE))*$D107+($K107="Steady Growth")*(AND(EZ$6&gt;=$F107,EZ$6&lt;=$H107)*((EZ$6-$F107+1)/($J107*($J107+1)/2)*$D107))+($K107="custom")*CustCF!ET107</f>
        <v>0</v>
      </c>
      <c r="FA107" s="95">
        <f>($K107="Bell Curve")*(_xlfn.NORM.DIST(AND(FA$6&gt;=$F107,FA$6&lt;=$H107)*(FA$6-$F107+1),$J107/2,$M107,TRUE)-_xlfn.NORM.DIST(AND(FA$6&gt;=$F107,FA$6&lt;=$H107)*(EZ$6-$F107+1),$J107/2,$M107,TRUE))/(1-2*_xlfn.NORM.DIST(0,$J107/2,$M107,TRUE))*$D107+($K107="Steady Growth")*(AND(FA$6&gt;=$F107,FA$6&lt;=$H107)*((FA$6-$F107+1)/($J107*($J107+1)/2)*$D107))+($K107="custom")*CustCF!EU107</f>
        <v>0</v>
      </c>
      <c r="FB107" s="95">
        <f>($K107="Bell Curve")*(_xlfn.NORM.DIST(AND(FB$6&gt;=$F107,FB$6&lt;=$H107)*(FB$6-$F107+1),$J107/2,$M107,TRUE)-_xlfn.NORM.DIST(AND(FB$6&gt;=$F107,FB$6&lt;=$H107)*(FA$6-$F107+1),$J107/2,$M107,TRUE))/(1-2*_xlfn.NORM.DIST(0,$J107/2,$M107,TRUE))*$D107+($K107="Steady Growth")*(AND(FB$6&gt;=$F107,FB$6&lt;=$H107)*((FB$6-$F107+1)/($J107*($J107+1)/2)*$D107))+($K107="custom")*CustCF!EV107</f>
        <v>0</v>
      </c>
      <c r="FC107" s="95">
        <f>($K107="Bell Curve")*(_xlfn.NORM.DIST(AND(FC$6&gt;=$F107,FC$6&lt;=$H107)*(FC$6-$F107+1),$J107/2,$M107,TRUE)-_xlfn.NORM.DIST(AND(FC$6&gt;=$F107,FC$6&lt;=$H107)*(FB$6-$F107+1),$J107/2,$M107,TRUE))/(1-2*_xlfn.NORM.DIST(0,$J107/2,$M107,TRUE))*$D107+($K107="Steady Growth")*(AND(FC$6&gt;=$F107,FC$6&lt;=$H107)*((FC$6-$F107+1)/($J107*($J107+1)/2)*$D107))+($K107="custom")*CustCF!EW107</f>
        <v>0</v>
      </c>
      <c r="FD107" s="95">
        <f>($K107="Bell Curve")*(_xlfn.NORM.DIST(AND(FD$6&gt;=$F107,FD$6&lt;=$H107)*(FD$6-$F107+1),$J107/2,$M107,TRUE)-_xlfn.NORM.DIST(AND(FD$6&gt;=$F107,FD$6&lt;=$H107)*(FC$6-$F107+1),$J107/2,$M107,TRUE))/(1-2*_xlfn.NORM.DIST(0,$J107/2,$M107,TRUE))*$D107+($K107="Steady Growth")*(AND(FD$6&gt;=$F107,FD$6&lt;=$H107)*((FD$6-$F107+1)/($J107*($J107+1)/2)*$D107))+($K107="custom")*CustCF!EX107</f>
        <v>0</v>
      </c>
      <c r="FE107" s="95">
        <f>($K107="Bell Curve")*(_xlfn.NORM.DIST(AND(FE$6&gt;=$F107,FE$6&lt;=$H107)*(FE$6-$F107+1),$J107/2,$M107,TRUE)-_xlfn.NORM.DIST(AND(FE$6&gt;=$F107,FE$6&lt;=$H107)*(FD$6-$F107+1),$J107/2,$M107,TRUE))/(1-2*_xlfn.NORM.DIST(0,$J107/2,$M107,TRUE))*$D107+($K107="Steady Growth")*(AND(FE$6&gt;=$F107,FE$6&lt;=$H107)*((FE$6-$F107+1)/($J107*($J107+1)/2)*$D107))+($K107="custom")*CustCF!EY107</f>
        <v>0</v>
      </c>
      <c r="FF107" s="95">
        <f>($K107="Bell Curve")*(_xlfn.NORM.DIST(AND(FF$6&gt;=$F107,FF$6&lt;=$H107)*(FF$6-$F107+1),$J107/2,$M107,TRUE)-_xlfn.NORM.DIST(AND(FF$6&gt;=$F107,FF$6&lt;=$H107)*(FE$6-$F107+1),$J107/2,$M107,TRUE))/(1-2*_xlfn.NORM.DIST(0,$J107/2,$M107,TRUE))*$D107+($K107="Steady Growth")*(AND(FF$6&gt;=$F107,FF$6&lt;=$H107)*((FF$6-$F107+1)/($J107*($J107+1)/2)*$D107))+($K107="custom")*CustCF!EZ107</f>
        <v>0</v>
      </c>
      <c r="FG107" s="95">
        <f>($K107="Bell Curve")*(_xlfn.NORM.DIST(AND(FG$6&gt;=$F107,FG$6&lt;=$H107)*(FG$6-$F107+1),$J107/2,$M107,TRUE)-_xlfn.NORM.DIST(AND(FG$6&gt;=$F107,FG$6&lt;=$H107)*(FF$6-$F107+1),$J107/2,$M107,TRUE))/(1-2*_xlfn.NORM.DIST(0,$J107/2,$M107,TRUE))*$D107+($K107="Steady Growth")*(AND(FG$6&gt;=$F107,FG$6&lt;=$H107)*((FG$6-$F107+1)/($J107*($J107+1)/2)*$D107))+($K107="custom")*CustCF!FA107</f>
        <v>0</v>
      </c>
      <c r="FH107" s="95">
        <f>($K107="Bell Curve")*(_xlfn.NORM.DIST(AND(FH$6&gt;=$F107,FH$6&lt;=$H107)*(FH$6-$F107+1),$J107/2,$M107,TRUE)-_xlfn.NORM.DIST(AND(FH$6&gt;=$F107,FH$6&lt;=$H107)*(FG$6-$F107+1),$J107/2,$M107,TRUE))/(1-2*_xlfn.NORM.DIST(0,$J107/2,$M107,TRUE))*$D107+($K107="Steady Growth")*(AND(FH$6&gt;=$F107,FH$6&lt;=$H107)*((FH$6-$F107+1)/($J107*($J107+1)/2)*$D107))+($K107="custom")*CustCF!FB107</f>
        <v>0</v>
      </c>
      <c r="FI107" s="95">
        <f>($K107="Bell Curve")*(_xlfn.NORM.DIST(AND(FI$6&gt;=$F107,FI$6&lt;=$H107)*(FI$6-$F107+1),$J107/2,$M107,TRUE)-_xlfn.NORM.DIST(AND(FI$6&gt;=$F107,FI$6&lt;=$H107)*(FH$6-$F107+1),$J107/2,$M107,TRUE))/(1-2*_xlfn.NORM.DIST(0,$J107/2,$M107,TRUE))*$D107+($K107="Steady Growth")*(AND(FI$6&gt;=$F107,FI$6&lt;=$H107)*((FI$6-$F107+1)/($J107*($J107+1)/2)*$D107))+($K107="custom")*CustCF!FC107</f>
        <v>0</v>
      </c>
      <c r="FJ107" s="95">
        <f>($K107="Bell Curve")*(_xlfn.NORM.DIST(AND(FJ$6&gt;=$F107,FJ$6&lt;=$H107)*(FJ$6-$F107+1),$J107/2,$M107,TRUE)-_xlfn.NORM.DIST(AND(FJ$6&gt;=$F107,FJ$6&lt;=$H107)*(FI$6-$F107+1),$J107/2,$M107,TRUE))/(1-2*_xlfn.NORM.DIST(0,$J107/2,$M107,TRUE))*$D107+($K107="Steady Growth")*(AND(FJ$6&gt;=$F107,FJ$6&lt;=$H107)*((FJ$6-$F107+1)/($J107*($J107+1)/2)*$D107))+($K107="custom")*CustCF!FD107</f>
        <v>0</v>
      </c>
      <c r="FK107" s="95">
        <f>($K107="Bell Curve")*(_xlfn.NORM.DIST(AND(FK$6&gt;=$F107,FK$6&lt;=$H107)*(FK$6-$F107+1),$J107/2,$M107,TRUE)-_xlfn.NORM.DIST(AND(FK$6&gt;=$F107,FK$6&lt;=$H107)*(FJ$6-$F107+1),$J107/2,$M107,TRUE))/(1-2*_xlfn.NORM.DIST(0,$J107/2,$M107,TRUE))*$D107+($K107="Steady Growth")*(AND(FK$6&gt;=$F107,FK$6&lt;=$H107)*((FK$6-$F107+1)/($J107*($J107+1)/2)*$D107))+($K107="custom")*CustCF!FE107</f>
        <v>0</v>
      </c>
      <c r="FL107" s="95">
        <f>($K107="Bell Curve")*(_xlfn.NORM.DIST(AND(FL$6&gt;=$F107,FL$6&lt;=$H107)*(FL$6-$F107+1),$J107/2,$M107,TRUE)-_xlfn.NORM.DIST(AND(FL$6&gt;=$F107,FL$6&lt;=$H107)*(FK$6-$F107+1),$J107/2,$M107,TRUE))/(1-2*_xlfn.NORM.DIST(0,$J107/2,$M107,TRUE))*$D107+($K107="Steady Growth")*(AND(FL$6&gt;=$F107,FL$6&lt;=$H107)*((FL$6-$F107+1)/($J107*($J107+1)/2)*$D107))+($K107="custom")*CustCF!FF107</f>
        <v>0</v>
      </c>
      <c r="FM107" s="95">
        <f>($K107="Bell Curve")*(_xlfn.NORM.DIST(AND(FM$6&gt;=$F107,FM$6&lt;=$H107)*(FM$6-$F107+1),$J107/2,$M107,TRUE)-_xlfn.NORM.DIST(AND(FM$6&gt;=$F107,FM$6&lt;=$H107)*(FL$6-$F107+1),$J107/2,$M107,TRUE))/(1-2*_xlfn.NORM.DIST(0,$J107/2,$M107,TRUE))*$D107+($K107="Steady Growth")*(AND(FM$6&gt;=$F107,FM$6&lt;=$H107)*((FM$6-$F107+1)/($J107*($J107+1)/2)*$D107))+($K107="custom")*CustCF!FG107</f>
        <v>0</v>
      </c>
      <c r="FN107" s="95">
        <f>($K107="Bell Curve")*(_xlfn.NORM.DIST(AND(FN$6&gt;=$F107,FN$6&lt;=$H107)*(FN$6-$F107+1),$J107/2,$M107,TRUE)-_xlfn.NORM.DIST(AND(FN$6&gt;=$F107,FN$6&lt;=$H107)*(FM$6-$F107+1),$J107/2,$M107,TRUE))/(1-2*_xlfn.NORM.DIST(0,$J107/2,$M107,TRUE))*$D107+($K107="Steady Growth")*(AND(FN$6&gt;=$F107,FN$6&lt;=$H107)*((FN$6-$F107+1)/($J107*($J107+1)/2)*$D107))+($K107="custom")*CustCF!FH107</f>
        <v>0</v>
      </c>
      <c r="FO107" s="95">
        <f>($K107="Bell Curve")*(_xlfn.NORM.DIST(AND(FO$6&gt;=$F107,FO$6&lt;=$H107)*(FO$6-$F107+1),$J107/2,$M107,TRUE)-_xlfn.NORM.DIST(AND(FO$6&gt;=$F107,FO$6&lt;=$H107)*(FN$6-$F107+1),$J107/2,$M107,TRUE))/(1-2*_xlfn.NORM.DIST(0,$J107/2,$M107,TRUE))*$D107+($K107="Steady Growth")*(AND(FO$6&gt;=$F107,FO$6&lt;=$H107)*((FO$6-$F107+1)/($J107*($J107+1)/2)*$D107))+($K107="custom")*CustCF!FI107</f>
        <v>0</v>
      </c>
      <c r="FP107" s="95">
        <f>($K107="Bell Curve")*(_xlfn.NORM.DIST(AND(FP$6&gt;=$F107,FP$6&lt;=$H107)*(FP$6-$F107+1),$J107/2,$M107,TRUE)-_xlfn.NORM.DIST(AND(FP$6&gt;=$F107,FP$6&lt;=$H107)*(FO$6-$F107+1),$J107/2,$M107,TRUE))/(1-2*_xlfn.NORM.DIST(0,$J107/2,$M107,TRUE))*$D107+($K107="Steady Growth")*(AND(FP$6&gt;=$F107,FP$6&lt;=$H107)*((FP$6-$F107+1)/($J107*($J107+1)/2)*$D107))+($K107="custom")*CustCF!FJ107</f>
        <v>0</v>
      </c>
      <c r="FQ107" s="95">
        <f>($K107="Bell Curve")*(_xlfn.NORM.DIST(AND(FQ$6&gt;=$F107,FQ$6&lt;=$H107)*(FQ$6-$F107+1),$J107/2,$M107,TRUE)-_xlfn.NORM.DIST(AND(FQ$6&gt;=$F107,FQ$6&lt;=$H107)*(FP$6-$F107+1),$J107/2,$M107,TRUE))/(1-2*_xlfn.NORM.DIST(0,$J107/2,$M107,TRUE))*$D107+($K107="Steady Growth")*(AND(FQ$6&gt;=$F107,FQ$6&lt;=$H107)*((FQ$6-$F107+1)/($J107*($J107+1)/2)*$D107))+($K107="custom")*CustCF!FK107</f>
        <v>0</v>
      </c>
      <c r="FR107" s="95">
        <f>($K107="Bell Curve")*(_xlfn.NORM.DIST(AND(FR$6&gt;=$F107,FR$6&lt;=$H107)*(FR$6-$F107+1),$J107/2,$M107,TRUE)-_xlfn.NORM.DIST(AND(FR$6&gt;=$F107,FR$6&lt;=$H107)*(FQ$6-$F107+1),$J107/2,$M107,TRUE))/(1-2*_xlfn.NORM.DIST(0,$J107/2,$M107,TRUE))*$D107+($K107="Steady Growth")*(AND(FR$6&gt;=$F107,FR$6&lt;=$H107)*((FR$6-$F107+1)/($J107*($J107+1)/2)*$D107))+($K107="custom")*CustCF!FL107</f>
        <v>0</v>
      </c>
      <c r="FS107" s="95">
        <f>($K107="Bell Curve")*(_xlfn.NORM.DIST(AND(FS$6&gt;=$F107,FS$6&lt;=$H107)*(FS$6-$F107+1),$J107/2,$M107,TRUE)-_xlfn.NORM.DIST(AND(FS$6&gt;=$F107,FS$6&lt;=$H107)*(FR$6-$F107+1),$J107/2,$M107,TRUE))/(1-2*_xlfn.NORM.DIST(0,$J107/2,$M107,TRUE))*$D107+($K107="Steady Growth")*(AND(FS$6&gt;=$F107,FS$6&lt;=$H107)*((FS$6-$F107+1)/($J107*($J107+1)/2)*$D107))+($K107="custom")*CustCF!FM107</f>
        <v>0</v>
      </c>
      <c r="FT107" s="95">
        <f>($K107="Bell Curve")*(_xlfn.NORM.DIST(AND(FT$6&gt;=$F107,FT$6&lt;=$H107)*(FT$6-$F107+1),$J107/2,$M107,TRUE)-_xlfn.NORM.DIST(AND(FT$6&gt;=$F107,FT$6&lt;=$H107)*(FS$6-$F107+1),$J107/2,$M107,TRUE))/(1-2*_xlfn.NORM.DIST(0,$J107/2,$M107,TRUE))*$D107+($K107="Steady Growth")*(AND(FT$6&gt;=$F107,FT$6&lt;=$H107)*((FT$6-$F107+1)/($J107*($J107+1)/2)*$D107))+($K107="custom")*CustCF!FN107</f>
        <v>0</v>
      </c>
      <c r="FU107" s="95">
        <f>($K107="Bell Curve")*(_xlfn.NORM.DIST(AND(FU$6&gt;=$F107,FU$6&lt;=$H107)*(FU$6-$F107+1),$J107/2,$M107,TRUE)-_xlfn.NORM.DIST(AND(FU$6&gt;=$F107,FU$6&lt;=$H107)*(FT$6-$F107+1),$J107/2,$M107,TRUE))/(1-2*_xlfn.NORM.DIST(0,$J107/2,$M107,TRUE))*$D107+($K107="Steady Growth")*(AND(FU$6&gt;=$F107,FU$6&lt;=$H107)*((FU$6-$F107+1)/($J107*($J107+1)/2)*$D107))+($K107="custom")*CustCF!FO107</f>
        <v>0</v>
      </c>
      <c r="FV107" s="95">
        <f>($K107="Bell Curve")*(_xlfn.NORM.DIST(AND(FV$6&gt;=$F107,FV$6&lt;=$H107)*(FV$6-$F107+1),$J107/2,$M107,TRUE)-_xlfn.NORM.DIST(AND(FV$6&gt;=$F107,FV$6&lt;=$H107)*(FU$6-$F107+1),$J107/2,$M107,TRUE))/(1-2*_xlfn.NORM.DIST(0,$J107/2,$M107,TRUE))*$D107+($K107="Steady Growth")*(AND(FV$6&gt;=$F107,FV$6&lt;=$H107)*((FV$6-$F107+1)/($J107*($J107+1)/2)*$D107))+($K107="custom")*CustCF!FP107</f>
        <v>0</v>
      </c>
      <c r="FW107" s="95">
        <f>($K107="Bell Curve")*(_xlfn.NORM.DIST(AND(FW$6&gt;=$F107,FW$6&lt;=$H107)*(FW$6-$F107+1),$J107/2,$M107,TRUE)-_xlfn.NORM.DIST(AND(FW$6&gt;=$F107,FW$6&lt;=$H107)*(FV$6-$F107+1),$J107/2,$M107,TRUE))/(1-2*_xlfn.NORM.DIST(0,$J107/2,$M107,TRUE))*$D107+($K107="Steady Growth")*(AND(FW$6&gt;=$F107,FW$6&lt;=$H107)*((FW$6-$F107+1)/($J107*($J107+1)/2)*$D107))+($K107="custom")*CustCF!FQ107</f>
        <v>0</v>
      </c>
      <c r="FX107" s="95">
        <f>($K107="Bell Curve")*(_xlfn.NORM.DIST(AND(FX$6&gt;=$F107,FX$6&lt;=$H107)*(FX$6-$F107+1),$J107/2,$M107,TRUE)-_xlfn.NORM.DIST(AND(FX$6&gt;=$F107,FX$6&lt;=$H107)*(FW$6-$F107+1),$J107/2,$M107,TRUE))/(1-2*_xlfn.NORM.DIST(0,$J107/2,$M107,TRUE))*$D107+($K107="Steady Growth")*(AND(FX$6&gt;=$F107,FX$6&lt;=$H107)*((FX$6-$F107+1)/($J107*($J107+1)/2)*$D107))+($K107="custom")*CustCF!FR107</f>
        <v>0</v>
      </c>
      <c r="FY107" s="95">
        <f>($K107="Bell Curve")*(_xlfn.NORM.DIST(AND(FY$6&gt;=$F107,FY$6&lt;=$H107)*(FY$6-$F107+1),$J107/2,$M107,TRUE)-_xlfn.NORM.DIST(AND(FY$6&gt;=$F107,FY$6&lt;=$H107)*(FX$6-$F107+1),$J107/2,$M107,TRUE))/(1-2*_xlfn.NORM.DIST(0,$J107/2,$M107,TRUE))*$D107+($K107="Steady Growth")*(AND(FY$6&gt;=$F107,FY$6&lt;=$H107)*((FY$6-$F107+1)/($J107*($J107+1)/2)*$D107))+($K107="custom")*CustCF!FS107</f>
        <v>0</v>
      </c>
      <c r="FZ107" s="95">
        <f>($K107="Bell Curve")*(_xlfn.NORM.DIST(AND(FZ$6&gt;=$F107,FZ$6&lt;=$H107)*(FZ$6-$F107+1),$J107/2,$M107,TRUE)-_xlfn.NORM.DIST(AND(FZ$6&gt;=$F107,FZ$6&lt;=$H107)*(FY$6-$F107+1),$J107/2,$M107,TRUE))/(1-2*_xlfn.NORM.DIST(0,$J107/2,$M107,TRUE))*$D107+($K107="Steady Growth")*(AND(FZ$6&gt;=$F107,FZ$6&lt;=$H107)*((FZ$6-$F107+1)/($J107*($J107+1)/2)*$D107))+($K107="custom")*CustCF!FT107</f>
        <v>0</v>
      </c>
      <c r="GA107" s="95">
        <f>($K107="Bell Curve")*(_xlfn.NORM.DIST(AND(GA$6&gt;=$F107,GA$6&lt;=$H107)*(GA$6-$F107+1),$J107/2,$M107,TRUE)-_xlfn.NORM.DIST(AND(GA$6&gt;=$F107,GA$6&lt;=$H107)*(FZ$6-$F107+1),$J107/2,$M107,TRUE))/(1-2*_xlfn.NORM.DIST(0,$J107/2,$M107,TRUE))*$D107+($K107="Steady Growth")*(AND(GA$6&gt;=$F107,GA$6&lt;=$H107)*((GA$6-$F107+1)/($J107*($J107+1)/2)*$D107))+($K107="custom")*CustCF!FU107</f>
        <v>0</v>
      </c>
      <c r="GB107" s="95">
        <f>($K107="Bell Curve")*(_xlfn.NORM.DIST(AND(GB$6&gt;=$F107,GB$6&lt;=$H107)*(GB$6-$F107+1),$J107/2,$M107,TRUE)-_xlfn.NORM.DIST(AND(GB$6&gt;=$F107,GB$6&lt;=$H107)*(GA$6-$F107+1),$J107/2,$M107,TRUE))/(1-2*_xlfn.NORM.DIST(0,$J107/2,$M107,TRUE))*$D107+($K107="Steady Growth")*(AND(GB$6&gt;=$F107,GB$6&lt;=$H107)*((GB$6-$F107+1)/($J107*($J107+1)/2)*$D107))+($K107="custom")*CustCF!FV107</f>
        <v>0</v>
      </c>
      <c r="GC107" s="95">
        <f>($K107="Bell Curve")*(_xlfn.NORM.DIST(AND(GC$6&gt;=$F107,GC$6&lt;=$H107)*(GC$6-$F107+1),$J107/2,$M107,TRUE)-_xlfn.NORM.DIST(AND(GC$6&gt;=$F107,GC$6&lt;=$H107)*(GB$6-$F107+1),$J107/2,$M107,TRUE))/(1-2*_xlfn.NORM.DIST(0,$J107/2,$M107,TRUE))*$D107+($K107="Steady Growth")*(AND(GC$6&gt;=$F107,GC$6&lt;=$H107)*((GC$6-$F107+1)/($J107*($J107+1)/2)*$D107))+($K107="custom")*CustCF!FW107</f>
        <v>0</v>
      </c>
      <c r="GD107" s="95">
        <f>($K107="Bell Curve")*(_xlfn.NORM.DIST(AND(GD$6&gt;=$F107,GD$6&lt;=$H107)*(GD$6-$F107+1),$J107/2,$M107,TRUE)-_xlfn.NORM.DIST(AND(GD$6&gt;=$F107,GD$6&lt;=$H107)*(GC$6-$F107+1),$J107/2,$M107,TRUE))/(1-2*_xlfn.NORM.DIST(0,$J107/2,$M107,TRUE))*$D107+($K107="Steady Growth")*(AND(GD$6&gt;=$F107,GD$6&lt;=$H107)*((GD$6-$F107+1)/($J107*($J107+1)/2)*$D107))+($K107="custom")*CustCF!FX107</f>
        <v>0</v>
      </c>
      <c r="GE107" s="95">
        <f>($K107="Bell Curve")*(_xlfn.NORM.DIST(AND(GE$6&gt;=$F107,GE$6&lt;=$H107)*(GE$6-$F107+1),$J107/2,$M107,TRUE)-_xlfn.NORM.DIST(AND(GE$6&gt;=$F107,GE$6&lt;=$H107)*(GD$6-$F107+1),$J107/2,$M107,TRUE))/(1-2*_xlfn.NORM.DIST(0,$J107/2,$M107,TRUE))*$D107+($K107="Steady Growth")*(AND(GE$6&gt;=$F107,GE$6&lt;=$H107)*((GE$6-$F107+1)/($J107*($J107+1)/2)*$D107))+($K107="custom")*CustCF!FY107</f>
        <v>0</v>
      </c>
      <c r="GF107" s="95">
        <f>($K107="Bell Curve")*(_xlfn.NORM.DIST(AND(GF$6&gt;=$F107,GF$6&lt;=$H107)*(GF$6-$F107+1),$J107/2,$M107,TRUE)-_xlfn.NORM.DIST(AND(GF$6&gt;=$F107,GF$6&lt;=$H107)*(GE$6-$F107+1),$J107/2,$M107,TRUE))/(1-2*_xlfn.NORM.DIST(0,$J107/2,$M107,TRUE))*$D107+($K107="Steady Growth")*(AND(GF$6&gt;=$F107,GF$6&lt;=$H107)*((GF$6-$F107+1)/($J107*($J107+1)/2)*$D107))+($K107="custom")*CustCF!FZ107</f>
        <v>0</v>
      </c>
      <c r="GG107" s="95">
        <f>($K107="Bell Curve")*(_xlfn.NORM.DIST(AND(GG$6&gt;=$F107,GG$6&lt;=$H107)*(GG$6-$F107+1),$J107/2,$M107,TRUE)-_xlfn.NORM.DIST(AND(GG$6&gt;=$F107,GG$6&lt;=$H107)*(GF$6-$F107+1),$J107/2,$M107,TRUE))/(1-2*_xlfn.NORM.DIST(0,$J107/2,$M107,TRUE))*$D107+($K107="Steady Growth")*(AND(GG$6&gt;=$F107,GG$6&lt;=$H107)*((GG$6-$F107+1)/($J107*($J107+1)/2)*$D107))+($K107="custom")*CustCF!GA107</f>
        <v>0</v>
      </c>
      <c r="GH107" s="95">
        <f>($K107="Bell Curve")*(_xlfn.NORM.DIST(AND(GH$6&gt;=$F107,GH$6&lt;=$H107)*(GH$6-$F107+1),$J107/2,$M107,TRUE)-_xlfn.NORM.DIST(AND(GH$6&gt;=$F107,GH$6&lt;=$H107)*(GG$6-$F107+1),$J107/2,$M107,TRUE))/(1-2*_xlfn.NORM.DIST(0,$J107/2,$M107,TRUE))*$D107+($K107="Steady Growth")*(AND(GH$6&gt;=$F107,GH$6&lt;=$H107)*((GH$6-$F107+1)/($J107*($J107+1)/2)*$D107))+($K107="custom")*CustCF!GB107</f>
        <v>0</v>
      </c>
      <c r="GI107" s="95">
        <f>($K107="Bell Curve")*(_xlfn.NORM.DIST(AND(GI$6&gt;=$F107,GI$6&lt;=$H107)*(GI$6-$F107+1),$J107/2,$M107,TRUE)-_xlfn.NORM.DIST(AND(GI$6&gt;=$F107,GI$6&lt;=$H107)*(GH$6-$F107+1),$J107/2,$M107,TRUE))/(1-2*_xlfn.NORM.DIST(0,$J107/2,$M107,TRUE))*$D107+($K107="Steady Growth")*(AND(GI$6&gt;=$F107,GI$6&lt;=$H107)*((GI$6-$F107+1)/($J107*($J107+1)/2)*$D107))+($K107="custom")*CustCF!GC107</f>
        <v>0</v>
      </c>
      <c r="GJ107" s="95">
        <f>($K107="Bell Curve")*(_xlfn.NORM.DIST(AND(GJ$6&gt;=$F107,GJ$6&lt;=$H107)*(GJ$6-$F107+1),$J107/2,$M107,TRUE)-_xlfn.NORM.DIST(AND(GJ$6&gt;=$F107,GJ$6&lt;=$H107)*(GI$6-$F107+1),$J107/2,$M107,TRUE))/(1-2*_xlfn.NORM.DIST(0,$J107/2,$M107,TRUE))*$D107+($K107="Steady Growth")*(AND(GJ$6&gt;=$F107,GJ$6&lt;=$H107)*((GJ$6-$F107+1)/($J107*($J107+1)/2)*$D107))+($K107="custom")*CustCF!GD107</f>
        <v>0</v>
      </c>
      <c r="GK107" s="95">
        <f>($K107="Bell Curve")*(_xlfn.NORM.DIST(AND(GK$6&gt;=$F107,GK$6&lt;=$H107)*(GK$6-$F107+1),$J107/2,$M107,TRUE)-_xlfn.NORM.DIST(AND(GK$6&gt;=$F107,GK$6&lt;=$H107)*(GJ$6-$F107+1),$J107/2,$M107,TRUE))/(1-2*_xlfn.NORM.DIST(0,$J107/2,$M107,TRUE))*$D107+($K107="Steady Growth")*(AND(GK$6&gt;=$F107,GK$6&lt;=$H107)*((GK$6-$F107+1)/($J107*($J107+1)/2)*$D107))+($K107="custom")*CustCF!GE107</f>
        <v>0</v>
      </c>
      <c r="GL107" s="95">
        <f>($K107="Bell Curve")*(_xlfn.NORM.DIST(AND(GL$6&gt;=$F107,GL$6&lt;=$H107)*(GL$6-$F107+1),$J107/2,$M107,TRUE)-_xlfn.NORM.DIST(AND(GL$6&gt;=$F107,GL$6&lt;=$H107)*(GK$6-$F107+1),$J107/2,$M107,TRUE))/(1-2*_xlfn.NORM.DIST(0,$J107/2,$M107,TRUE))*$D107+($K107="Steady Growth")*(AND(GL$6&gt;=$F107,GL$6&lt;=$H107)*((GL$6-$F107+1)/($J107*($J107+1)/2)*$D107))+($K107="custom")*CustCF!GF107</f>
        <v>0</v>
      </c>
      <c r="GM107" s="95">
        <f>($K107="Bell Curve")*(_xlfn.NORM.DIST(AND(GM$6&gt;=$F107,GM$6&lt;=$H107)*(GM$6-$F107+1),$J107/2,$M107,TRUE)-_xlfn.NORM.DIST(AND(GM$6&gt;=$F107,GM$6&lt;=$H107)*(GL$6-$F107+1),$J107/2,$M107,TRUE))/(1-2*_xlfn.NORM.DIST(0,$J107/2,$M107,TRUE))*$D107+($K107="Steady Growth")*(AND(GM$6&gt;=$F107,GM$6&lt;=$H107)*((GM$6-$F107+1)/($J107*($J107+1)/2)*$D107))+($K107="custom")*CustCF!GG107</f>
        <v>0</v>
      </c>
      <c r="GN107" s="268">
        <f>($K107="Bell Curve")*(_xlfn.NORM.DIST(AND(GN$6&gt;=$F107,GN$6&lt;=$H107)*(GN$6-$F107+1),$J107/2,$M107,TRUE)-_xlfn.NORM.DIST(AND(GN$6&gt;=$F107,GN$6&lt;=$H107)*(GM$6-$F107+1),$J107/2,$M107,TRUE))/(1-2*_xlfn.NORM.DIST(0,$J107/2,$M107,TRUE))*$D107+($K107="Steady Growth")*(AND(GN$6&gt;=$F107,GN$6&lt;=$H107)*((GN$6-$F107+1)/($J107*($J107+1)/2)*$D107))+($K107="custom")*CustCF!GH107</f>
        <v>0</v>
      </c>
      <c r="GO107" s="1"/>
      <c r="GP107" s="67"/>
    </row>
    <row r="108" spans="1:198" customFormat="1" hidden="1" outlineLevel="1" x14ac:dyDescent="0.75">
      <c r="A108" s="1"/>
      <c r="B108" s="1"/>
      <c r="C108" s="262">
        <f>Budget!AB20</f>
        <v>0</v>
      </c>
      <c r="D108" s="19">
        <f>Budget!AC20</f>
        <v>0</v>
      </c>
      <c r="E108" s="19" t="str">
        <f t="shared" si="54"/>
        <v/>
      </c>
      <c r="F108" s="263">
        <v>0</v>
      </c>
      <c r="G108" s="257">
        <f>IF(L108="custom",CustCF!F108,INDEX($P$8:$GN$8,MATCH(F108,$P$6:$GN$6,0)))</f>
        <v>46053</v>
      </c>
      <c r="H108" s="263">
        <v>0</v>
      </c>
      <c r="I108" s="257">
        <f>IF(L108="custom",CustCF!G108,INDEX($P$8:$GN$8,MATCH(H108,$P$6:$GN$6,0)))</f>
        <v>46053</v>
      </c>
      <c r="J108" s="260">
        <f t="shared" si="55"/>
        <v>1</v>
      </c>
      <c r="K108" s="265" t="s">
        <v>116</v>
      </c>
      <c r="L108" s="266" t="s">
        <v>141</v>
      </c>
      <c r="M108" s="267">
        <f t="shared" si="56"/>
        <v>9</v>
      </c>
      <c r="N108" s="18">
        <f t="shared" si="47"/>
        <v>0</v>
      </c>
      <c r="O108" s="1372">
        <f t="shared" si="46"/>
        <v>0</v>
      </c>
      <c r="P108" s="95">
        <f>($K108="Bell Curve")*(_xlfn.NORM.DIST(AND(P$6&gt;=$F108,P$6&lt;=$H108)*(P$6-$F108+1),$J108/2,$M108,TRUE)-_xlfn.NORM.DIST(AND(P$6&gt;=$F108,P$6&lt;=$H108)*(O$6-$F108+1),$J108/2,$M108,TRUE))/(1-2*_xlfn.NORM.DIST(0,$J108/2,$M108,TRUE))*$D108+($K108="Steady Growth")*(AND(P$6&gt;=$F108,P$6&lt;=$H108)*((P$6-$F108+1)/($J108*($J108+1)/2)*$D108))+($K108="custom")*CustCF!J108</f>
        <v>0</v>
      </c>
      <c r="Q108" s="95">
        <f>($K108="Bell Curve")*(_xlfn.NORM.DIST(AND(Q$6&gt;=$F108,Q$6&lt;=$H108)*(Q$6-$F108+1),$J108/2,$M108,TRUE)-_xlfn.NORM.DIST(AND(Q$6&gt;=$F108,Q$6&lt;=$H108)*(P$6-$F108+1),$J108/2,$M108,TRUE))/(1-2*_xlfn.NORM.DIST(0,$J108/2,$M108,TRUE))*$D108+($K108="Steady Growth")*(AND(Q$6&gt;=$F108,Q$6&lt;=$H108)*((Q$6-$F108+1)/($J108*($J108+1)/2)*$D108))+($K108="custom")*CustCF!K108</f>
        <v>0</v>
      </c>
      <c r="R108" s="95">
        <f>($K108="Bell Curve")*(_xlfn.NORM.DIST(AND(R$6&gt;=$F108,R$6&lt;=$H108)*(R$6-$F108+1),$J108/2,$M108,TRUE)-_xlfn.NORM.DIST(AND(R$6&gt;=$F108,R$6&lt;=$H108)*(Q$6-$F108+1),$J108/2,$M108,TRUE))/(1-2*_xlfn.NORM.DIST(0,$J108/2,$M108,TRUE))*$D108+($K108="Steady Growth")*(AND(R$6&gt;=$F108,R$6&lt;=$H108)*((R$6-$F108+1)/($J108*($J108+1)/2)*$D108))+($K108="custom")*CustCF!L108</f>
        <v>0</v>
      </c>
      <c r="S108" s="95">
        <f>($K108="Bell Curve")*(_xlfn.NORM.DIST(AND(S$6&gt;=$F108,S$6&lt;=$H108)*(S$6-$F108+1),$J108/2,$M108,TRUE)-_xlfn.NORM.DIST(AND(S$6&gt;=$F108,S$6&lt;=$H108)*(R$6-$F108+1),$J108/2,$M108,TRUE))/(1-2*_xlfn.NORM.DIST(0,$J108/2,$M108,TRUE))*$D108+($K108="Steady Growth")*(AND(S$6&gt;=$F108,S$6&lt;=$H108)*((S$6-$F108+1)/($J108*($J108+1)/2)*$D108))+($K108="custom")*CustCF!M108</f>
        <v>0</v>
      </c>
      <c r="T108" s="95">
        <f>($K108="Bell Curve")*(_xlfn.NORM.DIST(AND(T$6&gt;=$F108,T$6&lt;=$H108)*(T$6-$F108+1),$J108/2,$M108,TRUE)-_xlfn.NORM.DIST(AND(T$6&gt;=$F108,T$6&lt;=$H108)*(S$6-$F108+1),$J108/2,$M108,TRUE))/(1-2*_xlfn.NORM.DIST(0,$J108/2,$M108,TRUE))*$D108+($K108="Steady Growth")*(AND(T$6&gt;=$F108,T$6&lt;=$H108)*((T$6-$F108+1)/($J108*($J108+1)/2)*$D108))+($K108="custom")*CustCF!N108</f>
        <v>0</v>
      </c>
      <c r="U108" s="95">
        <f>($K108="Bell Curve")*(_xlfn.NORM.DIST(AND(U$6&gt;=$F108,U$6&lt;=$H108)*(U$6-$F108+1),$J108/2,$M108,TRUE)-_xlfn.NORM.DIST(AND(U$6&gt;=$F108,U$6&lt;=$H108)*(T$6-$F108+1),$J108/2,$M108,TRUE))/(1-2*_xlfn.NORM.DIST(0,$J108/2,$M108,TRUE))*$D108+($K108="Steady Growth")*(AND(U$6&gt;=$F108,U$6&lt;=$H108)*((U$6-$F108+1)/($J108*($J108+1)/2)*$D108))+($K108="custom")*CustCF!O108</f>
        <v>0</v>
      </c>
      <c r="V108" s="95">
        <f>($K108="Bell Curve")*(_xlfn.NORM.DIST(AND(V$6&gt;=$F108,V$6&lt;=$H108)*(V$6-$F108+1),$J108/2,$M108,TRUE)-_xlfn.NORM.DIST(AND(V$6&gt;=$F108,V$6&lt;=$H108)*(U$6-$F108+1),$J108/2,$M108,TRUE))/(1-2*_xlfn.NORM.DIST(0,$J108/2,$M108,TRUE))*$D108+($K108="Steady Growth")*(AND(V$6&gt;=$F108,V$6&lt;=$H108)*((V$6-$F108+1)/($J108*($J108+1)/2)*$D108))+($K108="custom")*CustCF!P108</f>
        <v>0</v>
      </c>
      <c r="W108" s="95">
        <f>($K108="Bell Curve")*(_xlfn.NORM.DIST(AND(W$6&gt;=$F108,W$6&lt;=$H108)*(W$6-$F108+1),$J108/2,$M108,TRUE)-_xlfn.NORM.DIST(AND(W$6&gt;=$F108,W$6&lt;=$H108)*(V$6-$F108+1),$J108/2,$M108,TRUE))/(1-2*_xlfn.NORM.DIST(0,$J108/2,$M108,TRUE))*$D108+($K108="Steady Growth")*(AND(W$6&gt;=$F108,W$6&lt;=$H108)*((W$6-$F108+1)/($J108*($J108+1)/2)*$D108))+($K108="custom")*CustCF!Q108</f>
        <v>0</v>
      </c>
      <c r="X108" s="95">
        <f>($K108="Bell Curve")*(_xlfn.NORM.DIST(AND(X$6&gt;=$F108,X$6&lt;=$H108)*(X$6-$F108+1),$J108/2,$M108,TRUE)-_xlfn.NORM.DIST(AND(X$6&gt;=$F108,X$6&lt;=$H108)*(W$6-$F108+1),$J108/2,$M108,TRUE))/(1-2*_xlfn.NORM.DIST(0,$J108/2,$M108,TRUE))*$D108+($K108="Steady Growth")*(AND(X$6&gt;=$F108,X$6&lt;=$H108)*((X$6-$F108+1)/($J108*($J108+1)/2)*$D108))+($K108="custom")*CustCF!R108</f>
        <v>0</v>
      </c>
      <c r="Y108" s="95">
        <f>($K108="Bell Curve")*(_xlfn.NORM.DIST(AND(Y$6&gt;=$F108,Y$6&lt;=$H108)*(Y$6-$F108+1),$J108/2,$M108,TRUE)-_xlfn.NORM.DIST(AND(Y$6&gt;=$F108,Y$6&lt;=$H108)*(X$6-$F108+1),$J108/2,$M108,TRUE))/(1-2*_xlfn.NORM.DIST(0,$J108/2,$M108,TRUE))*$D108+($K108="Steady Growth")*(AND(Y$6&gt;=$F108,Y$6&lt;=$H108)*((Y$6-$F108+1)/($J108*($J108+1)/2)*$D108))+($K108="custom")*CustCF!S108</f>
        <v>0</v>
      </c>
      <c r="Z108" s="95">
        <f>($K108="Bell Curve")*(_xlfn.NORM.DIST(AND(Z$6&gt;=$F108,Z$6&lt;=$H108)*(Z$6-$F108+1),$J108/2,$M108,TRUE)-_xlfn.NORM.DIST(AND(Z$6&gt;=$F108,Z$6&lt;=$H108)*(Y$6-$F108+1),$J108/2,$M108,TRUE))/(1-2*_xlfn.NORM.DIST(0,$J108/2,$M108,TRUE))*$D108+($K108="Steady Growth")*(AND(Z$6&gt;=$F108,Z$6&lt;=$H108)*((Z$6-$F108+1)/($J108*($J108+1)/2)*$D108))+($K108="custom")*CustCF!T108</f>
        <v>0</v>
      </c>
      <c r="AA108" s="95">
        <f>($K108="Bell Curve")*(_xlfn.NORM.DIST(AND(AA$6&gt;=$F108,AA$6&lt;=$H108)*(AA$6-$F108+1),$J108/2,$M108,TRUE)-_xlfn.NORM.DIST(AND(AA$6&gt;=$F108,AA$6&lt;=$H108)*(Z$6-$F108+1),$J108/2,$M108,TRUE))/(1-2*_xlfn.NORM.DIST(0,$J108/2,$M108,TRUE))*$D108+($K108="Steady Growth")*(AND(AA$6&gt;=$F108,AA$6&lt;=$H108)*((AA$6-$F108+1)/($J108*($J108+1)/2)*$D108))+($K108="custom")*CustCF!U108</f>
        <v>0</v>
      </c>
      <c r="AB108" s="95">
        <f>($K108="Bell Curve")*(_xlfn.NORM.DIST(AND(AB$6&gt;=$F108,AB$6&lt;=$H108)*(AB$6-$F108+1),$J108/2,$M108,TRUE)-_xlfn.NORM.DIST(AND(AB$6&gt;=$F108,AB$6&lt;=$H108)*(AA$6-$F108+1),$J108/2,$M108,TRUE))/(1-2*_xlfn.NORM.DIST(0,$J108/2,$M108,TRUE))*$D108+($K108="Steady Growth")*(AND(AB$6&gt;=$F108,AB$6&lt;=$H108)*((AB$6-$F108+1)/($J108*($J108+1)/2)*$D108))+($K108="custom")*CustCF!V108</f>
        <v>0</v>
      </c>
      <c r="AC108" s="95">
        <f>($K108="Bell Curve")*(_xlfn.NORM.DIST(AND(AC$6&gt;=$F108,AC$6&lt;=$H108)*(AC$6-$F108+1),$J108/2,$M108,TRUE)-_xlfn.NORM.DIST(AND(AC$6&gt;=$F108,AC$6&lt;=$H108)*(AB$6-$F108+1),$J108/2,$M108,TRUE))/(1-2*_xlfn.NORM.DIST(0,$J108/2,$M108,TRUE))*$D108+($K108="Steady Growth")*(AND(AC$6&gt;=$F108,AC$6&lt;=$H108)*((AC$6-$F108+1)/($J108*($J108+1)/2)*$D108))+($K108="custom")*CustCF!W108</f>
        <v>0</v>
      </c>
      <c r="AD108" s="95">
        <f>($K108="Bell Curve")*(_xlfn.NORM.DIST(AND(AD$6&gt;=$F108,AD$6&lt;=$H108)*(AD$6-$F108+1),$J108/2,$M108,TRUE)-_xlfn.NORM.DIST(AND(AD$6&gt;=$F108,AD$6&lt;=$H108)*(AC$6-$F108+1),$J108/2,$M108,TRUE))/(1-2*_xlfn.NORM.DIST(0,$J108/2,$M108,TRUE))*$D108+($K108="Steady Growth")*(AND(AD$6&gt;=$F108,AD$6&lt;=$H108)*((AD$6-$F108+1)/($J108*($J108+1)/2)*$D108))+($K108="custom")*CustCF!X108</f>
        <v>0</v>
      </c>
      <c r="AE108" s="95">
        <f>($K108="Bell Curve")*(_xlfn.NORM.DIST(AND(AE$6&gt;=$F108,AE$6&lt;=$H108)*(AE$6-$F108+1),$J108/2,$M108,TRUE)-_xlfn.NORM.DIST(AND(AE$6&gt;=$F108,AE$6&lt;=$H108)*(AD$6-$F108+1),$J108/2,$M108,TRUE))/(1-2*_xlfn.NORM.DIST(0,$J108/2,$M108,TRUE))*$D108+($K108="Steady Growth")*(AND(AE$6&gt;=$F108,AE$6&lt;=$H108)*((AE$6-$F108+1)/($J108*($J108+1)/2)*$D108))+($K108="custom")*CustCF!Y108</f>
        <v>0</v>
      </c>
      <c r="AF108" s="95">
        <f>($K108="Bell Curve")*(_xlfn.NORM.DIST(AND(AF$6&gt;=$F108,AF$6&lt;=$H108)*(AF$6-$F108+1),$J108/2,$M108,TRUE)-_xlfn.NORM.DIST(AND(AF$6&gt;=$F108,AF$6&lt;=$H108)*(AE$6-$F108+1),$J108/2,$M108,TRUE))/(1-2*_xlfn.NORM.DIST(0,$J108/2,$M108,TRUE))*$D108+($K108="Steady Growth")*(AND(AF$6&gt;=$F108,AF$6&lt;=$H108)*((AF$6-$F108+1)/($J108*($J108+1)/2)*$D108))+($K108="custom")*CustCF!Z108</f>
        <v>0</v>
      </c>
      <c r="AG108" s="95">
        <f>($K108="Bell Curve")*(_xlfn.NORM.DIST(AND(AG$6&gt;=$F108,AG$6&lt;=$H108)*(AG$6-$F108+1),$J108/2,$M108,TRUE)-_xlfn.NORM.DIST(AND(AG$6&gt;=$F108,AG$6&lt;=$H108)*(AF$6-$F108+1),$J108/2,$M108,TRUE))/(1-2*_xlfn.NORM.DIST(0,$J108/2,$M108,TRUE))*$D108+($K108="Steady Growth")*(AND(AG$6&gt;=$F108,AG$6&lt;=$H108)*((AG$6-$F108+1)/($J108*($J108+1)/2)*$D108))+($K108="custom")*CustCF!AA108</f>
        <v>0</v>
      </c>
      <c r="AH108" s="95">
        <f>($K108="Bell Curve")*(_xlfn.NORM.DIST(AND(AH$6&gt;=$F108,AH$6&lt;=$H108)*(AH$6-$F108+1),$J108/2,$M108,TRUE)-_xlfn.NORM.DIST(AND(AH$6&gt;=$F108,AH$6&lt;=$H108)*(AG$6-$F108+1),$J108/2,$M108,TRUE))/(1-2*_xlfn.NORM.DIST(0,$J108/2,$M108,TRUE))*$D108+($K108="Steady Growth")*(AND(AH$6&gt;=$F108,AH$6&lt;=$H108)*((AH$6-$F108+1)/($J108*($J108+1)/2)*$D108))+($K108="custom")*CustCF!AB108</f>
        <v>0</v>
      </c>
      <c r="AI108" s="95">
        <f>($K108="Bell Curve")*(_xlfn.NORM.DIST(AND(AI$6&gt;=$F108,AI$6&lt;=$H108)*(AI$6-$F108+1),$J108/2,$M108,TRUE)-_xlfn.NORM.DIST(AND(AI$6&gt;=$F108,AI$6&lt;=$H108)*(AH$6-$F108+1),$J108/2,$M108,TRUE))/(1-2*_xlfn.NORM.DIST(0,$J108/2,$M108,TRUE))*$D108+($K108="Steady Growth")*(AND(AI$6&gt;=$F108,AI$6&lt;=$H108)*((AI$6-$F108+1)/($J108*($J108+1)/2)*$D108))+($K108="custom")*CustCF!AC108</f>
        <v>0</v>
      </c>
      <c r="AJ108" s="95">
        <f>($K108="Bell Curve")*(_xlfn.NORM.DIST(AND(AJ$6&gt;=$F108,AJ$6&lt;=$H108)*(AJ$6-$F108+1),$J108/2,$M108,TRUE)-_xlfn.NORM.DIST(AND(AJ$6&gt;=$F108,AJ$6&lt;=$H108)*(AI$6-$F108+1),$J108/2,$M108,TRUE))/(1-2*_xlfn.NORM.DIST(0,$J108/2,$M108,TRUE))*$D108+($K108="Steady Growth")*(AND(AJ$6&gt;=$F108,AJ$6&lt;=$H108)*((AJ$6-$F108+1)/($J108*($J108+1)/2)*$D108))+($K108="custom")*CustCF!AD108</f>
        <v>0</v>
      </c>
      <c r="AK108" s="95">
        <f>($K108="Bell Curve")*(_xlfn.NORM.DIST(AND(AK$6&gt;=$F108,AK$6&lt;=$H108)*(AK$6-$F108+1),$J108/2,$M108,TRUE)-_xlfn.NORM.DIST(AND(AK$6&gt;=$F108,AK$6&lt;=$H108)*(AJ$6-$F108+1),$J108/2,$M108,TRUE))/(1-2*_xlfn.NORM.DIST(0,$J108/2,$M108,TRUE))*$D108+($K108="Steady Growth")*(AND(AK$6&gt;=$F108,AK$6&lt;=$H108)*((AK$6-$F108+1)/($J108*($J108+1)/2)*$D108))+($K108="custom")*CustCF!AE108</f>
        <v>0</v>
      </c>
      <c r="AL108" s="95">
        <f>($K108="Bell Curve")*(_xlfn.NORM.DIST(AND(AL$6&gt;=$F108,AL$6&lt;=$H108)*(AL$6-$F108+1),$J108/2,$M108,TRUE)-_xlfn.NORM.DIST(AND(AL$6&gt;=$F108,AL$6&lt;=$H108)*(AK$6-$F108+1),$J108/2,$M108,TRUE))/(1-2*_xlfn.NORM.DIST(0,$J108/2,$M108,TRUE))*$D108+($K108="Steady Growth")*(AND(AL$6&gt;=$F108,AL$6&lt;=$H108)*((AL$6-$F108+1)/($J108*($J108+1)/2)*$D108))+($K108="custom")*CustCF!AF108</f>
        <v>0</v>
      </c>
      <c r="AM108" s="95">
        <f>($K108="Bell Curve")*(_xlfn.NORM.DIST(AND(AM$6&gt;=$F108,AM$6&lt;=$H108)*(AM$6-$F108+1),$J108/2,$M108,TRUE)-_xlfn.NORM.DIST(AND(AM$6&gt;=$F108,AM$6&lt;=$H108)*(AL$6-$F108+1),$J108/2,$M108,TRUE))/(1-2*_xlfn.NORM.DIST(0,$J108/2,$M108,TRUE))*$D108+($K108="Steady Growth")*(AND(AM$6&gt;=$F108,AM$6&lt;=$H108)*((AM$6-$F108+1)/($J108*($J108+1)/2)*$D108))+($K108="custom")*CustCF!AG108</f>
        <v>0</v>
      </c>
      <c r="AN108" s="95">
        <f>($K108="Bell Curve")*(_xlfn.NORM.DIST(AND(AN$6&gt;=$F108,AN$6&lt;=$H108)*(AN$6-$F108+1),$J108/2,$M108,TRUE)-_xlfn.NORM.DIST(AND(AN$6&gt;=$F108,AN$6&lt;=$H108)*(AM$6-$F108+1),$J108/2,$M108,TRUE))/(1-2*_xlfn.NORM.DIST(0,$J108/2,$M108,TRUE))*$D108+($K108="Steady Growth")*(AND(AN$6&gt;=$F108,AN$6&lt;=$H108)*((AN$6-$F108+1)/($J108*($J108+1)/2)*$D108))+($K108="custom")*CustCF!AH108</f>
        <v>0</v>
      </c>
      <c r="AO108" s="95">
        <f>($K108="Bell Curve")*(_xlfn.NORM.DIST(AND(AO$6&gt;=$F108,AO$6&lt;=$H108)*(AO$6-$F108+1),$J108/2,$M108,TRUE)-_xlfn.NORM.DIST(AND(AO$6&gt;=$F108,AO$6&lt;=$H108)*(AN$6-$F108+1),$J108/2,$M108,TRUE))/(1-2*_xlfn.NORM.DIST(0,$J108/2,$M108,TRUE))*$D108+($K108="Steady Growth")*(AND(AO$6&gt;=$F108,AO$6&lt;=$H108)*((AO$6-$F108+1)/($J108*($J108+1)/2)*$D108))+($K108="custom")*CustCF!AI108</f>
        <v>0</v>
      </c>
      <c r="AP108" s="95">
        <f>($K108="Bell Curve")*(_xlfn.NORM.DIST(AND(AP$6&gt;=$F108,AP$6&lt;=$H108)*(AP$6-$F108+1),$J108/2,$M108,TRUE)-_xlfn.NORM.DIST(AND(AP$6&gt;=$F108,AP$6&lt;=$H108)*(AO$6-$F108+1),$J108/2,$M108,TRUE))/(1-2*_xlfn.NORM.DIST(0,$J108/2,$M108,TRUE))*$D108+($K108="Steady Growth")*(AND(AP$6&gt;=$F108,AP$6&lt;=$H108)*((AP$6-$F108+1)/($J108*($J108+1)/2)*$D108))+($K108="custom")*CustCF!AJ108</f>
        <v>0</v>
      </c>
      <c r="AQ108" s="95">
        <f>($K108="Bell Curve")*(_xlfn.NORM.DIST(AND(AQ$6&gt;=$F108,AQ$6&lt;=$H108)*(AQ$6-$F108+1),$J108/2,$M108,TRUE)-_xlfn.NORM.DIST(AND(AQ$6&gt;=$F108,AQ$6&lt;=$H108)*(AP$6-$F108+1),$J108/2,$M108,TRUE))/(1-2*_xlfn.NORM.DIST(0,$J108/2,$M108,TRUE))*$D108+($K108="Steady Growth")*(AND(AQ$6&gt;=$F108,AQ$6&lt;=$H108)*((AQ$6-$F108+1)/($J108*($J108+1)/2)*$D108))+($K108="custom")*CustCF!AK108</f>
        <v>0</v>
      </c>
      <c r="AR108" s="95">
        <f>($K108="Bell Curve")*(_xlfn.NORM.DIST(AND(AR$6&gt;=$F108,AR$6&lt;=$H108)*(AR$6-$F108+1),$J108/2,$M108,TRUE)-_xlfn.NORM.DIST(AND(AR$6&gt;=$F108,AR$6&lt;=$H108)*(AQ$6-$F108+1),$J108/2,$M108,TRUE))/(1-2*_xlfn.NORM.DIST(0,$J108/2,$M108,TRUE))*$D108+($K108="Steady Growth")*(AND(AR$6&gt;=$F108,AR$6&lt;=$H108)*((AR$6-$F108+1)/($J108*($J108+1)/2)*$D108))+($K108="custom")*CustCF!AL108</f>
        <v>0</v>
      </c>
      <c r="AS108" s="95">
        <f>($K108="Bell Curve")*(_xlfn.NORM.DIST(AND(AS$6&gt;=$F108,AS$6&lt;=$H108)*(AS$6-$F108+1),$J108/2,$M108,TRUE)-_xlfn.NORM.DIST(AND(AS$6&gt;=$F108,AS$6&lt;=$H108)*(AR$6-$F108+1),$J108/2,$M108,TRUE))/(1-2*_xlfn.NORM.DIST(0,$J108/2,$M108,TRUE))*$D108+($K108="Steady Growth")*(AND(AS$6&gt;=$F108,AS$6&lt;=$H108)*((AS$6-$F108+1)/($J108*($J108+1)/2)*$D108))+($K108="custom")*CustCF!AM108</f>
        <v>0</v>
      </c>
      <c r="AT108" s="95">
        <f>($K108="Bell Curve")*(_xlfn.NORM.DIST(AND(AT$6&gt;=$F108,AT$6&lt;=$H108)*(AT$6-$F108+1),$J108/2,$M108,TRUE)-_xlfn.NORM.DIST(AND(AT$6&gt;=$F108,AT$6&lt;=$H108)*(AS$6-$F108+1),$J108/2,$M108,TRUE))/(1-2*_xlfn.NORM.DIST(0,$J108/2,$M108,TRUE))*$D108+($K108="Steady Growth")*(AND(AT$6&gt;=$F108,AT$6&lt;=$H108)*((AT$6-$F108+1)/($J108*($J108+1)/2)*$D108))+($K108="custom")*CustCF!AN108</f>
        <v>0</v>
      </c>
      <c r="AU108" s="95">
        <f>($K108="Bell Curve")*(_xlfn.NORM.DIST(AND(AU$6&gt;=$F108,AU$6&lt;=$H108)*(AU$6-$F108+1),$J108/2,$M108,TRUE)-_xlfn.NORM.DIST(AND(AU$6&gt;=$F108,AU$6&lt;=$H108)*(AT$6-$F108+1),$J108/2,$M108,TRUE))/(1-2*_xlfn.NORM.DIST(0,$J108/2,$M108,TRUE))*$D108+($K108="Steady Growth")*(AND(AU$6&gt;=$F108,AU$6&lt;=$H108)*((AU$6-$F108+1)/($J108*($J108+1)/2)*$D108))+($K108="custom")*CustCF!AO108</f>
        <v>0</v>
      </c>
      <c r="AV108" s="95">
        <f>($K108="Bell Curve")*(_xlfn.NORM.DIST(AND(AV$6&gt;=$F108,AV$6&lt;=$H108)*(AV$6-$F108+1),$J108/2,$M108,TRUE)-_xlfn.NORM.DIST(AND(AV$6&gt;=$F108,AV$6&lt;=$H108)*(AU$6-$F108+1),$J108/2,$M108,TRUE))/(1-2*_xlfn.NORM.DIST(0,$J108/2,$M108,TRUE))*$D108+($K108="Steady Growth")*(AND(AV$6&gt;=$F108,AV$6&lt;=$H108)*((AV$6-$F108+1)/($J108*($J108+1)/2)*$D108))+($K108="custom")*CustCF!AP108</f>
        <v>0</v>
      </c>
      <c r="AW108" s="95">
        <f>($K108="Bell Curve")*(_xlfn.NORM.DIST(AND(AW$6&gt;=$F108,AW$6&lt;=$H108)*(AW$6-$F108+1),$J108/2,$M108,TRUE)-_xlfn.NORM.DIST(AND(AW$6&gt;=$F108,AW$6&lt;=$H108)*(AV$6-$F108+1),$J108/2,$M108,TRUE))/(1-2*_xlfn.NORM.DIST(0,$J108/2,$M108,TRUE))*$D108+($K108="Steady Growth")*(AND(AW$6&gt;=$F108,AW$6&lt;=$H108)*((AW$6-$F108+1)/($J108*($J108+1)/2)*$D108))+($K108="custom")*CustCF!AQ108</f>
        <v>0</v>
      </c>
      <c r="AX108" s="95">
        <f>($K108="Bell Curve")*(_xlfn.NORM.DIST(AND(AX$6&gt;=$F108,AX$6&lt;=$H108)*(AX$6-$F108+1),$J108/2,$M108,TRUE)-_xlfn.NORM.DIST(AND(AX$6&gt;=$F108,AX$6&lt;=$H108)*(AW$6-$F108+1),$J108/2,$M108,TRUE))/(1-2*_xlfn.NORM.DIST(0,$J108/2,$M108,TRUE))*$D108+($K108="Steady Growth")*(AND(AX$6&gt;=$F108,AX$6&lt;=$H108)*((AX$6-$F108+1)/($J108*($J108+1)/2)*$D108))+($K108="custom")*CustCF!AR108</f>
        <v>0</v>
      </c>
      <c r="AY108" s="95">
        <f>($K108="Bell Curve")*(_xlfn.NORM.DIST(AND(AY$6&gt;=$F108,AY$6&lt;=$H108)*(AY$6-$F108+1),$J108/2,$M108,TRUE)-_xlfn.NORM.DIST(AND(AY$6&gt;=$F108,AY$6&lt;=$H108)*(AX$6-$F108+1),$J108/2,$M108,TRUE))/(1-2*_xlfn.NORM.DIST(0,$J108/2,$M108,TRUE))*$D108+($K108="Steady Growth")*(AND(AY$6&gt;=$F108,AY$6&lt;=$H108)*((AY$6-$F108+1)/($J108*($J108+1)/2)*$D108))+($K108="custom")*CustCF!AS108</f>
        <v>0</v>
      </c>
      <c r="AZ108" s="95">
        <f>($K108="Bell Curve")*(_xlfn.NORM.DIST(AND(AZ$6&gt;=$F108,AZ$6&lt;=$H108)*(AZ$6-$F108+1),$J108/2,$M108,TRUE)-_xlfn.NORM.DIST(AND(AZ$6&gt;=$F108,AZ$6&lt;=$H108)*(AY$6-$F108+1),$J108/2,$M108,TRUE))/(1-2*_xlfn.NORM.DIST(0,$J108/2,$M108,TRUE))*$D108+($K108="Steady Growth")*(AND(AZ$6&gt;=$F108,AZ$6&lt;=$H108)*((AZ$6-$F108+1)/($J108*($J108+1)/2)*$D108))+($K108="custom")*CustCF!AT108</f>
        <v>0</v>
      </c>
      <c r="BA108" s="95">
        <f>($K108="Bell Curve")*(_xlfn.NORM.DIST(AND(BA$6&gt;=$F108,BA$6&lt;=$H108)*(BA$6-$F108+1),$J108/2,$M108,TRUE)-_xlfn.NORM.DIST(AND(BA$6&gt;=$F108,BA$6&lt;=$H108)*(AZ$6-$F108+1),$J108/2,$M108,TRUE))/(1-2*_xlfn.NORM.DIST(0,$J108/2,$M108,TRUE))*$D108+($K108="Steady Growth")*(AND(BA$6&gt;=$F108,BA$6&lt;=$H108)*((BA$6-$F108+1)/($J108*($J108+1)/2)*$D108))+($K108="custom")*CustCF!AU108</f>
        <v>0</v>
      </c>
      <c r="BB108" s="95">
        <f>($K108="Bell Curve")*(_xlfn.NORM.DIST(AND(BB$6&gt;=$F108,BB$6&lt;=$H108)*(BB$6-$F108+1),$J108/2,$M108,TRUE)-_xlfn.NORM.DIST(AND(BB$6&gt;=$F108,BB$6&lt;=$H108)*(BA$6-$F108+1),$J108/2,$M108,TRUE))/(1-2*_xlfn.NORM.DIST(0,$J108/2,$M108,TRUE))*$D108+($K108="Steady Growth")*(AND(BB$6&gt;=$F108,BB$6&lt;=$H108)*((BB$6-$F108+1)/($J108*($J108+1)/2)*$D108))+($K108="custom")*CustCF!AV108</f>
        <v>0</v>
      </c>
      <c r="BC108" s="95">
        <f>($K108="Bell Curve")*(_xlfn.NORM.DIST(AND(BC$6&gt;=$F108,BC$6&lt;=$H108)*(BC$6-$F108+1),$J108/2,$M108,TRUE)-_xlfn.NORM.DIST(AND(BC$6&gt;=$F108,BC$6&lt;=$H108)*(BB$6-$F108+1),$J108/2,$M108,TRUE))/(1-2*_xlfn.NORM.DIST(0,$J108/2,$M108,TRUE))*$D108+($K108="Steady Growth")*(AND(BC$6&gt;=$F108,BC$6&lt;=$H108)*((BC$6-$F108+1)/($J108*($J108+1)/2)*$D108))+($K108="custom")*CustCF!AW108</f>
        <v>0</v>
      </c>
      <c r="BD108" s="95">
        <f>($K108="Bell Curve")*(_xlfn.NORM.DIST(AND(BD$6&gt;=$F108,BD$6&lt;=$H108)*(BD$6-$F108+1),$J108/2,$M108,TRUE)-_xlfn.NORM.DIST(AND(BD$6&gt;=$F108,BD$6&lt;=$H108)*(BC$6-$F108+1),$J108/2,$M108,TRUE))/(1-2*_xlfn.NORM.DIST(0,$J108/2,$M108,TRUE))*$D108+($K108="Steady Growth")*(AND(BD$6&gt;=$F108,BD$6&lt;=$H108)*((BD$6-$F108+1)/($J108*($J108+1)/2)*$D108))+($K108="custom")*CustCF!AX108</f>
        <v>0</v>
      </c>
      <c r="BE108" s="95">
        <f>($K108="Bell Curve")*(_xlfn.NORM.DIST(AND(BE$6&gt;=$F108,BE$6&lt;=$H108)*(BE$6-$F108+1),$J108/2,$M108,TRUE)-_xlfn.NORM.DIST(AND(BE$6&gt;=$F108,BE$6&lt;=$H108)*(BD$6-$F108+1),$J108/2,$M108,TRUE))/(1-2*_xlfn.NORM.DIST(0,$J108/2,$M108,TRUE))*$D108+($K108="Steady Growth")*(AND(BE$6&gt;=$F108,BE$6&lt;=$H108)*((BE$6-$F108+1)/($J108*($J108+1)/2)*$D108))+($K108="custom")*CustCF!AY108</f>
        <v>0</v>
      </c>
      <c r="BF108" s="95">
        <f>($K108="Bell Curve")*(_xlfn.NORM.DIST(AND(BF$6&gt;=$F108,BF$6&lt;=$H108)*(BF$6-$F108+1),$J108/2,$M108,TRUE)-_xlfn.NORM.DIST(AND(BF$6&gt;=$F108,BF$6&lt;=$H108)*(BE$6-$F108+1),$J108/2,$M108,TRUE))/(1-2*_xlfn.NORM.DIST(0,$J108/2,$M108,TRUE))*$D108+($K108="Steady Growth")*(AND(BF$6&gt;=$F108,BF$6&lt;=$H108)*((BF$6-$F108+1)/($J108*($J108+1)/2)*$D108))+($K108="custom")*CustCF!AZ108</f>
        <v>0</v>
      </c>
      <c r="BG108" s="95">
        <f>($K108="Bell Curve")*(_xlfn.NORM.DIST(AND(BG$6&gt;=$F108,BG$6&lt;=$H108)*(BG$6-$F108+1),$J108/2,$M108,TRUE)-_xlfn.NORM.DIST(AND(BG$6&gt;=$F108,BG$6&lt;=$H108)*(BF$6-$F108+1),$J108/2,$M108,TRUE))/(1-2*_xlfn.NORM.DIST(0,$J108/2,$M108,TRUE))*$D108+($K108="Steady Growth")*(AND(BG$6&gt;=$F108,BG$6&lt;=$H108)*((BG$6-$F108+1)/($J108*($J108+1)/2)*$D108))+($K108="custom")*CustCF!BA108</f>
        <v>0</v>
      </c>
      <c r="BH108" s="95">
        <f>($K108="Bell Curve")*(_xlfn.NORM.DIST(AND(BH$6&gt;=$F108,BH$6&lt;=$H108)*(BH$6-$F108+1),$J108/2,$M108,TRUE)-_xlfn.NORM.DIST(AND(BH$6&gt;=$F108,BH$6&lt;=$H108)*(BG$6-$F108+1),$J108/2,$M108,TRUE))/(1-2*_xlfn.NORM.DIST(0,$J108/2,$M108,TRUE))*$D108+($K108="Steady Growth")*(AND(BH$6&gt;=$F108,BH$6&lt;=$H108)*((BH$6-$F108+1)/($J108*($J108+1)/2)*$D108))+($K108="custom")*CustCF!BB108</f>
        <v>0</v>
      </c>
      <c r="BI108" s="95">
        <f>($K108="Bell Curve")*(_xlfn.NORM.DIST(AND(BI$6&gt;=$F108,BI$6&lt;=$H108)*(BI$6-$F108+1),$J108/2,$M108,TRUE)-_xlfn.NORM.DIST(AND(BI$6&gt;=$F108,BI$6&lt;=$H108)*(BH$6-$F108+1),$J108/2,$M108,TRUE))/(1-2*_xlfn.NORM.DIST(0,$J108/2,$M108,TRUE))*$D108+($K108="Steady Growth")*(AND(BI$6&gt;=$F108,BI$6&lt;=$H108)*((BI$6-$F108+1)/($J108*($J108+1)/2)*$D108))+($K108="custom")*CustCF!BC108</f>
        <v>0</v>
      </c>
      <c r="BJ108" s="95">
        <f>($K108="Bell Curve")*(_xlfn.NORM.DIST(AND(BJ$6&gt;=$F108,BJ$6&lt;=$H108)*(BJ$6-$F108+1),$J108/2,$M108,TRUE)-_xlfn.NORM.DIST(AND(BJ$6&gt;=$F108,BJ$6&lt;=$H108)*(BI$6-$F108+1),$J108/2,$M108,TRUE))/(1-2*_xlfn.NORM.DIST(0,$J108/2,$M108,TRUE))*$D108+($K108="Steady Growth")*(AND(BJ$6&gt;=$F108,BJ$6&lt;=$H108)*((BJ$6-$F108+1)/($J108*($J108+1)/2)*$D108))+($K108="custom")*CustCF!BD108</f>
        <v>0</v>
      </c>
      <c r="BK108" s="95">
        <f>($K108="Bell Curve")*(_xlfn.NORM.DIST(AND(BK$6&gt;=$F108,BK$6&lt;=$H108)*(BK$6-$F108+1),$J108/2,$M108,TRUE)-_xlfn.NORM.DIST(AND(BK$6&gt;=$F108,BK$6&lt;=$H108)*(BJ$6-$F108+1),$J108/2,$M108,TRUE))/(1-2*_xlfn.NORM.DIST(0,$J108/2,$M108,TRUE))*$D108+($K108="Steady Growth")*(AND(BK$6&gt;=$F108,BK$6&lt;=$H108)*((BK$6-$F108+1)/($J108*($J108+1)/2)*$D108))+($K108="custom")*CustCF!BE108</f>
        <v>0</v>
      </c>
      <c r="BL108" s="95">
        <f>($K108="Bell Curve")*(_xlfn.NORM.DIST(AND(BL$6&gt;=$F108,BL$6&lt;=$H108)*(BL$6-$F108+1),$J108/2,$M108,TRUE)-_xlfn.NORM.DIST(AND(BL$6&gt;=$F108,BL$6&lt;=$H108)*(BK$6-$F108+1),$J108/2,$M108,TRUE))/(1-2*_xlfn.NORM.DIST(0,$J108/2,$M108,TRUE))*$D108+($K108="Steady Growth")*(AND(BL$6&gt;=$F108,BL$6&lt;=$H108)*((BL$6-$F108+1)/($J108*($J108+1)/2)*$D108))+($K108="custom")*CustCF!BF108</f>
        <v>0</v>
      </c>
      <c r="BM108" s="95">
        <f>($K108="Bell Curve")*(_xlfn.NORM.DIST(AND(BM$6&gt;=$F108,BM$6&lt;=$H108)*(BM$6-$F108+1),$J108/2,$M108,TRUE)-_xlfn.NORM.DIST(AND(BM$6&gt;=$F108,BM$6&lt;=$H108)*(BL$6-$F108+1),$J108/2,$M108,TRUE))/(1-2*_xlfn.NORM.DIST(0,$J108/2,$M108,TRUE))*$D108+($K108="Steady Growth")*(AND(BM$6&gt;=$F108,BM$6&lt;=$H108)*((BM$6-$F108+1)/($J108*($J108+1)/2)*$D108))+($K108="custom")*CustCF!BG108</f>
        <v>0</v>
      </c>
      <c r="BN108" s="95">
        <f>($K108="Bell Curve")*(_xlfn.NORM.DIST(AND(BN$6&gt;=$F108,BN$6&lt;=$H108)*(BN$6-$F108+1),$J108/2,$M108,TRUE)-_xlfn.NORM.DIST(AND(BN$6&gt;=$F108,BN$6&lt;=$H108)*(BM$6-$F108+1),$J108/2,$M108,TRUE))/(1-2*_xlfn.NORM.DIST(0,$J108/2,$M108,TRUE))*$D108+($K108="Steady Growth")*(AND(BN$6&gt;=$F108,BN$6&lt;=$H108)*((BN$6-$F108+1)/($J108*($J108+1)/2)*$D108))+($K108="custom")*CustCF!BH108</f>
        <v>0</v>
      </c>
      <c r="BO108" s="95">
        <f>($K108="Bell Curve")*(_xlfn.NORM.DIST(AND(BO$6&gt;=$F108,BO$6&lt;=$H108)*(BO$6-$F108+1),$J108/2,$M108,TRUE)-_xlfn.NORM.DIST(AND(BO$6&gt;=$F108,BO$6&lt;=$H108)*(BN$6-$F108+1),$J108/2,$M108,TRUE))/(1-2*_xlfn.NORM.DIST(0,$J108/2,$M108,TRUE))*$D108+($K108="Steady Growth")*(AND(BO$6&gt;=$F108,BO$6&lt;=$H108)*((BO$6-$F108+1)/($J108*($J108+1)/2)*$D108))+($K108="custom")*CustCF!BI108</f>
        <v>0</v>
      </c>
      <c r="BP108" s="95">
        <f>($K108="Bell Curve")*(_xlfn.NORM.DIST(AND(BP$6&gt;=$F108,BP$6&lt;=$H108)*(BP$6-$F108+1),$J108/2,$M108,TRUE)-_xlfn.NORM.DIST(AND(BP$6&gt;=$F108,BP$6&lt;=$H108)*(BO$6-$F108+1),$J108/2,$M108,TRUE))/(1-2*_xlfn.NORM.DIST(0,$J108/2,$M108,TRUE))*$D108+($K108="Steady Growth")*(AND(BP$6&gt;=$F108,BP$6&lt;=$H108)*((BP$6-$F108+1)/($J108*($J108+1)/2)*$D108))+($K108="custom")*CustCF!BJ108</f>
        <v>0</v>
      </c>
      <c r="BQ108" s="95">
        <f>($K108="Bell Curve")*(_xlfn.NORM.DIST(AND(BQ$6&gt;=$F108,BQ$6&lt;=$H108)*(BQ$6-$F108+1),$J108/2,$M108,TRUE)-_xlfn.NORM.DIST(AND(BQ$6&gt;=$F108,BQ$6&lt;=$H108)*(BP$6-$F108+1),$J108/2,$M108,TRUE))/(1-2*_xlfn.NORM.DIST(0,$J108/2,$M108,TRUE))*$D108+($K108="Steady Growth")*(AND(BQ$6&gt;=$F108,BQ$6&lt;=$H108)*((BQ$6-$F108+1)/($J108*($J108+1)/2)*$D108))+($K108="custom")*CustCF!BK108</f>
        <v>0</v>
      </c>
      <c r="BR108" s="95">
        <f>($K108="Bell Curve")*(_xlfn.NORM.DIST(AND(BR$6&gt;=$F108,BR$6&lt;=$H108)*(BR$6-$F108+1),$J108/2,$M108,TRUE)-_xlfn.NORM.DIST(AND(BR$6&gt;=$F108,BR$6&lt;=$H108)*(BQ$6-$F108+1),$J108/2,$M108,TRUE))/(1-2*_xlfn.NORM.DIST(0,$J108/2,$M108,TRUE))*$D108+($K108="Steady Growth")*(AND(BR$6&gt;=$F108,BR$6&lt;=$H108)*((BR$6-$F108+1)/($J108*($J108+1)/2)*$D108))+($K108="custom")*CustCF!BL108</f>
        <v>0</v>
      </c>
      <c r="BS108" s="95">
        <f>($K108="Bell Curve")*(_xlfn.NORM.DIST(AND(BS$6&gt;=$F108,BS$6&lt;=$H108)*(BS$6-$F108+1),$J108/2,$M108,TRUE)-_xlfn.NORM.DIST(AND(BS$6&gt;=$F108,BS$6&lt;=$H108)*(BR$6-$F108+1),$J108/2,$M108,TRUE))/(1-2*_xlfn.NORM.DIST(0,$J108/2,$M108,TRUE))*$D108+($K108="Steady Growth")*(AND(BS$6&gt;=$F108,BS$6&lt;=$H108)*((BS$6-$F108+1)/($J108*($J108+1)/2)*$D108))+($K108="custom")*CustCF!BM108</f>
        <v>0</v>
      </c>
      <c r="BT108" s="95">
        <f>($K108="Bell Curve")*(_xlfn.NORM.DIST(AND(BT$6&gt;=$F108,BT$6&lt;=$H108)*(BT$6-$F108+1),$J108/2,$M108,TRUE)-_xlfn.NORM.DIST(AND(BT$6&gt;=$F108,BT$6&lt;=$H108)*(BS$6-$F108+1),$J108/2,$M108,TRUE))/(1-2*_xlfn.NORM.DIST(0,$J108/2,$M108,TRUE))*$D108+($K108="Steady Growth")*(AND(BT$6&gt;=$F108,BT$6&lt;=$H108)*((BT$6-$F108+1)/($J108*($J108+1)/2)*$D108))+($K108="custom")*CustCF!BN108</f>
        <v>0</v>
      </c>
      <c r="BU108" s="95">
        <f>($K108="Bell Curve")*(_xlfn.NORM.DIST(AND(BU$6&gt;=$F108,BU$6&lt;=$H108)*(BU$6-$F108+1),$J108/2,$M108,TRUE)-_xlfn.NORM.DIST(AND(BU$6&gt;=$F108,BU$6&lt;=$H108)*(BT$6-$F108+1),$J108/2,$M108,TRUE))/(1-2*_xlfn.NORM.DIST(0,$J108/2,$M108,TRUE))*$D108+($K108="Steady Growth")*(AND(BU$6&gt;=$F108,BU$6&lt;=$H108)*((BU$6-$F108+1)/($J108*($J108+1)/2)*$D108))+($K108="custom")*CustCF!BO108</f>
        <v>0</v>
      </c>
      <c r="BV108" s="95">
        <f>($K108="Bell Curve")*(_xlfn.NORM.DIST(AND(BV$6&gt;=$F108,BV$6&lt;=$H108)*(BV$6-$F108+1),$J108/2,$M108,TRUE)-_xlfn.NORM.DIST(AND(BV$6&gt;=$F108,BV$6&lt;=$H108)*(BU$6-$F108+1),$J108/2,$M108,TRUE))/(1-2*_xlfn.NORM.DIST(0,$J108/2,$M108,TRUE))*$D108+($K108="Steady Growth")*(AND(BV$6&gt;=$F108,BV$6&lt;=$H108)*((BV$6-$F108+1)/($J108*($J108+1)/2)*$D108))+($K108="custom")*CustCF!BP108</f>
        <v>0</v>
      </c>
      <c r="BW108" s="95">
        <f>($K108="Bell Curve")*(_xlfn.NORM.DIST(AND(BW$6&gt;=$F108,BW$6&lt;=$H108)*(BW$6-$F108+1),$J108/2,$M108,TRUE)-_xlfn.NORM.DIST(AND(BW$6&gt;=$F108,BW$6&lt;=$H108)*(BV$6-$F108+1),$J108/2,$M108,TRUE))/(1-2*_xlfn.NORM.DIST(0,$J108/2,$M108,TRUE))*$D108+($K108="Steady Growth")*(AND(BW$6&gt;=$F108,BW$6&lt;=$H108)*((BW$6-$F108+1)/($J108*($J108+1)/2)*$D108))+($K108="custom")*CustCF!BQ108</f>
        <v>0</v>
      </c>
      <c r="BX108" s="95">
        <f>($K108="Bell Curve")*(_xlfn.NORM.DIST(AND(BX$6&gt;=$F108,BX$6&lt;=$H108)*(BX$6-$F108+1),$J108/2,$M108,TRUE)-_xlfn.NORM.DIST(AND(BX$6&gt;=$F108,BX$6&lt;=$H108)*(BW$6-$F108+1),$J108/2,$M108,TRUE))/(1-2*_xlfn.NORM.DIST(0,$J108/2,$M108,TRUE))*$D108+($K108="Steady Growth")*(AND(BX$6&gt;=$F108,BX$6&lt;=$H108)*((BX$6-$F108+1)/($J108*($J108+1)/2)*$D108))+($K108="custom")*CustCF!BR108</f>
        <v>0</v>
      </c>
      <c r="BY108" s="95">
        <f>($K108="Bell Curve")*(_xlfn.NORM.DIST(AND(BY$6&gt;=$F108,BY$6&lt;=$H108)*(BY$6-$F108+1),$J108/2,$M108,TRUE)-_xlfn.NORM.DIST(AND(BY$6&gt;=$F108,BY$6&lt;=$H108)*(BX$6-$F108+1),$J108/2,$M108,TRUE))/(1-2*_xlfn.NORM.DIST(0,$J108/2,$M108,TRUE))*$D108+($K108="Steady Growth")*(AND(BY$6&gt;=$F108,BY$6&lt;=$H108)*((BY$6-$F108+1)/($J108*($J108+1)/2)*$D108))+($K108="custom")*CustCF!BS108</f>
        <v>0</v>
      </c>
      <c r="BZ108" s="95">
        <f>($K108="Bell Curve")*(_xlfn.NORM.DIST(AND(BZ$6&gt;=$F108,BZ$6&lt;=$H108)*(BZ$6-$F108+1),$J108/2,$M108,TRUE)-_xlfn.NORM.DIST(AND(BZ$6&gt;=$F108,BZ$6&lt;=$H108)*(BY$6-$F108+1),$J108/2,$M108,TRUE))/(1-2*_xlfn.NORM.DIST(0,$J108/2,$M108,TRUE))*$D108+($K108="Steady Growth")*(AND(BZ$6&gt;=$F108,BZ$6&lt;=$H108)*((BZ$6-$F108+1)/($J108*($J108+1)/2)*$D108))+($K108="custom")*CustCF!BT108</f>
        <v>0</v>
      </c>
      <c r="CA108" s="95">
        <f>($K108="Bell Curve")*(_xlfn.NORM.DIST(AND(CA$6&gt;=$F108,CA$6&lt;=$H108)*(CA$6-$F108+1),$J108/2,$M108,TRUE)-_xlfn.NORM.DIST(AND(CA$6&gt;=$F108,CA$6&lt;=$H108)*(BZ$6-$F108+1),$J108/2,$M108,TRUE))/(1-2*_xlfn.NORM.DIST(0,$J108/2,$M108,TRUE))*$D108+($K108="Steady Growth")*(AND(CA$6&gt;=$F108,CA$6&lt;=$H108)*((CA$6-$F108+1)/($J108*($J108+1)/2)*$D108))+($K108="custom")*CustCF!BU108</f>
        <v>0</v>
      </c>
      <c r="CB108" s="95">
        <f>($K108="Bell Curve")*(_xlfn.NORM.DIST(AND(CB$6&gt;=$F108,CB$6&lt;=$H108)*(CB$6-$F108+1),$J108/2,$M108,TRUE)-_xlfn.NORM.DIST(AND(CB$6&gt;=$F108,CB$6&lt;=$H108)*(CA$6-$F108+1),$J108/2,$M108,TRUE))/(1-2*_xlfn.NORM.DIST(0,$J108/2,$M108,TRUE))*$D108+($K108="Steady Growth")*(AND(CB$6&gt;=$F108,CB$6&lt;=$H108)*((CB$6-$F108+1)/($J108*($J108+1)/2)*$D108))+($K108="custom")*CustCF!BV108</f>
        <v>0</v>
      </c>
      <c r="CC108" s="95">
        <f>($K108="Bell Curve")*(_xlfn.NORM.DIST(AND(CC$6&gt;=$F108,CC$6&lt;=$H108)*(CC$6-$F108+1),$J108/2,$M108,TRUE)-_xlfn.NORM.DIST(AND(CC$6&gt;=$F108,CC$6&lt;=$H108)*(CB$6-$F108+1),$J108/2,$M108,TRUE))/(1-2*_xlfn.NORM.DIST(0,$J108/2,$M108,TRUE))*$D108+($K108="Steady Growth")*(AND(CC$6&gt;=$F108,CC$6&lt;=$H108)*((CC$6-$F108+1)/($J108*($J108+1)/2)*$D108))+($K108="custom")*CustCF!BW108</f>
        <v>0</v>
      </c>
      <c r="CD108" s="95">
        <f>($K108="Bell Curve")*(_xlfn.NORM.DIST(AND(CD$6&gt;=$F108,CD$6&lt;=$H108)*(CD$6-$F108+1),$J108/2,$M108,TRUE)-_xlfn.NORM.DIST(AND(CD$6&gt;=$F108,CD$6&lt;=$H108)*(CC$6-$F108+1),$J108/2,$M108,TRUE))/(1-2*_xlfn.NORM.DIST(0,$J108/2,$M108,TRUE))*$D108+($K108="Steady Growth")*(AND(CD$6&gt;=$F108,CD$6&lt;=$H108)*((CD$6-$F108+1)/($J108*($J108+1)/2)*$D108))+($K108="custom")*CustCF!BX108</f>
        <v>0</v>
      </c>
      <c r="CE108" s="95">
        <f>($K108="Bell Curve")*(_xlfn.NORM.DIST(AND(CE$6&gt;=$F108,CE$6&lt;=$H108)*(CE$6-$F108+1),$J108/2,$M108,TRUE)-_xlfn.NORM.DIST(AND(CE$6&gt;=$F108,CE$6&lt;=$H108)*(CD$6-$F108+1),$J108/2,$M108,TRUE))/(1-2*_xlfn.NORM.DIST(0,$J108/2,$M108,TRUE))*$D108+($K108="Steady Growth")*(AND(CE$6&gt;=$F108,CE$6&lt;=$H108)*((CE$6-$F108+1)/($J108*($J108+1)/2)*$D108))+($K108="custom")*CustCF!BY108</f>
        <v>0</v>
      </c>
      <c r="CF108" s="95">
        <f>($K108="Bell Curve")*(_xlfn.NORM.DIST(AND(CF$6&gt;=$F108,CF$6&lt;=$H108)*(CF$6-$F108+1),$J108/2,$M108,TRUE)-_xlfn.NORM.DIST(AND(CF$6&gt;=$F108,CF$6&lt;=$H108)*(CE$6-$F108+1),$J108/2,$M108,TRUE))/(1-2*_xlfn.NORM.DIST(0,$J108/2,$M108,TRUE))*$D108+($K108="Steady Growth")*(AND(CF$6&gt;=$F108,CF$6&lt;=$H108)*((CF$6-$F108+1)/($J108*($J108+1)/2)*$D108))+($K108="custom")*CustCF!BZ108</f>
        <v>0</v>
      </c>
      <c r="CG108" s="95">
        <f>($K108="Bell Curve")*(_xlfn.NORM.DIST(AND(CG$6&gt;=$F108,CG$6&lt;=$H108)*(CG$6-$F108+1),$J108/2,$M108,TRUE)-_xlfn.NORM.DIST(AND(CG$6&gt;=$F108,CG$6&lt;=$H108)*(CF$6-$F108+1),$J108/2,$M108,TRUE))/(1-2*_xlfn.NORM.DIST(0,$J108/2,$M108,TRUE))*$D108+($K108="Steady Growth")*(AND(CG$6&gt;=$F108,CG$6&lt;=$H108)*((CG$6-$F108+1)/($J108*($J108+1)/2)*$D108))+($K108="custom")*CustCF!CA108</f>
        <v>0</v>
      </c>
      <c r="CH108" s="95">
        <f>($K108="Bell Curve")*(_xlfn.NORM.DIST(AND(CH$6&gt;=$F108,CH$6&lt;=$H108)*(CH$6-$F108+1),$J108/2,$M108,TRUE)-_xlfn.NORM.DIST(AND(CH$6&gt;=$F108,CH$6&lt;=$H108)*(CG$6-$F108+1),$J108/2,$M108,TRUE))/(1-2*_xlfn.NORM.DIST(0,$J108/2,$M108,TRUE))*$D108+($K108="Steady Growth")*(AND(CH$6&gt;=$F108,CH$6&lt;=$H108)*((CH$6-$F108+1)/($J108*($J108+1)/2)*$D108))+($K108="custom")*CustCF!CB108</f>
        <v>0</v>
      </c>
      <c r="CI108" s="95">
        <f>($K108="Bell Curve")*(_xlfn.NORM.DIST(AND(CI$6&gt;=$F108,CI$6&lt;=$H108)*(CI$6-$F108+1),$J108/2,$M108,TRUE)-_xlfn.NORM.DIST(AND(CI$6&gt;=$F108,CI$6&lt;=$H108)*(CH$6-$F108+1),$J108/2,$M108,TRUE))/(1-2*_xlfn.NORM.DIST(0,$J108/2,$M108,TRUE))*$D108+($K108="Steady Growth")*(AND(CI$6&gt;=$F108,CI$6&lt;=$H108)*((CI$6-$F108+1)/($J108*($J108+1)/2)*$D108))+($K108="custom")*CustCF!CC108</f>
        <v>0</v>
      </c>
      <c r="CJ108" s="95">
        <f>($K108="Bell Curve")*(_xlfn.NORM.DIST(AND(CJ$6&gt;=$F108,CJ$6&lt;=$H108)*(CJ$6-$F108+1),$J108/2,$M108,TRUE)-_xlfn.NORM.DIST(AND(CJ$6&gt;=$F108,CJ$6&lt;=$H108)*(CI$6-$F108+1),$J108/2,$M108,TRUE))/(1-2*_xlfn.NORM.DIST(0,$J108/2,$M108,TRUE))*$D108+($K108="Steady Growth")*(AND(CJ$6&gt;=$F108,CJ$6&lt;=$H108)*((CJ$6-$F108+1)/($J108*($J108+1)/2)*$D108))+($K108="custom")*CustCF!CD108</f>
        <v>0</v>
      </c>
      <c r="CK108" s="95">
        <f>($K108="Bell Curve")*(_xlfn.NORM.DIST(AND(CK$6&gt;=$F108,CK$6&lt;=$H108)*(CK$6-$F108+1),$J108/2,$M108,TRUE)-_xlfn.NORM.DIST(AND(CK$6&gt;=$F108,CK$6&lt;=$H108)*(CJ$6-$F108+1),$J108/2,$M108,TRUE))/(1-2*_xlfn.NORM.DIST(0,$J108/2,$M108,TRUE))*$D108+($K108="Steady Growth")*(AND(CK$6&gt;=$F108,CK$6&lt;=$H108)*((CK$6-$F108+1)/($J108*($J108+1)/2)*$D108))+($K108="custom")*CustCF!CE108</f>
        <v>0</v>
      </c>
      <c r="CL108" s="95">
        <f>($K108="Bell Curve")*(_xlfn.NORM.DIST(AND(CL$6&gt;=$F108,CL$6&lt;=$H108)*(CL$6-$F108+1),$J108/2,$M108,TRUE)-_xlfn.NORM.DIST(AND(CL$6&gt;=$F108,CL$6&lt;=$H108)*(CK$6-$F108+1),$J108/2,$M108,TRUE))/(1-2*_xlfn.NORM.DIST(0,$J108/2,$M108,TRUE))*$D108+($K108="Steady Growth")*(AND(CL$6&gt;=$F108,CL$6&lt;=$H108)*((CL$6-$F108+1)/($J108*($J108+1)/2)*$D108))+($K108="custom")*CustCF!CF108</f>
        <v>0</v>
      </c>
      <c r="CM108" s="95">
        <f>($K108="Bell Curve")*(_xlfn.NORM.DIST(AND(CM$6&gt;=$F108,CM$6&lt;=$H108)*(CM$6-$F108+1),$J108/2,$M108,TRUE)-_xlfn.NORM.DIST(AND(CM$6&gt;=$F108,CM$6&lt;=$H108)*(CL$6-$F108+1),$J108/2,$M108,TRUE))/(1-2*_xlfn.NORM.DIST(0,$J108/2,$M108,TRUE))*$D108+($K108="Steady Growth")*(AND(CM$6&gt;=$F108,CM$6&lt;=$H108)*((CM$6-$F108+1)/($J108*($J108+1)/2)*$D108))+($K108="custom")*CustCF!CG108</f>
        <v>0</v>
      </c>
      <c r="CN108" s="95">
        <f>($K108="Bell Curve")*(_xlfn.NORM.DIST(AND(CN$6&gt;=$F108,CN$6&lt;=$H108)*(CN$6-$F108+1),$J108/2,$M108,TRUE)-_xlfn.NORM.DIST(AND(CN$6&gt;=$F108,CN$6&lt;=$H108)*(CM$6-$F108+1),$J108/2,$M108,TRUE))/(1-2*_xlfn.NORM.DIST(0,$J108/2,$M108,TRUE))*$D108+($K108="Steady Growth")*(AND(CN$6&gt;=$F108,CN$6&lt;=$H108)*((CN$6-$F108+1)/($J108*($J108+1)/2)*$D108))+($K108="custom")*CustCF!CH108</f>
        <v>0</v>
      </c>
      <c r="CO108" s="95">
        <f>($K108="Bell Curve")*(_xlfn.NORM.DIST(AND(CO$6&gt;=$F108,CO$6&lt;=$H108)*(CO$6-$F108+1),$J108/2,$M108,TRUE)-_xlfn.NORM.DIST(AND(CO$6&gt;=$F108,CO$6&lt;=$H108)*(CN$6-$F108+1),$J108/2,$M108,TRUE))/(1-2*_xlfn.NORM.DIST(0,$J108/2,$M108,TRUE))*$D108+($K108="Steady Growth")*(AND(CO$6&gt;=$F108,CO$6&lt;=$H108)*((CO$6-$F108+1)/($J108*($J108+1)/2)*$D108))+($K108="custom")*CustCF!CI108</f>
        <v>0</v>
      </c>
      <c r="CP108" s="95">
        <f>($K108="Bell Curve")*(_xlfn.NORM.DIST(AND(CP$6&gt;=$F108,CP$6&lt;=$H108)*(CP$6-$F108+1),$J108/2,$M108,TRUE)-_xlfn.NORM.DIST(AND(CP$6&gt;=$F108,CP$6&lt;=$H108)*(CO$6-$F108+1),$J108/2,$M108,TRUE))/(1-2*_xlfn.NORM.DIST(0,$J108/2,$M108,TRUE))*$D108+($K108="Steady Growth")*(AND(CP$6&gt;=$F108,CP$6&lt;=$H108)*((CP$6-$F108+1)/($J108*($J108+1)/2)*$D108))+($K108="custom")*CustCF!CJ108</f>
        <v>0</v>
      </c>
      <c r="CQ108" s="95">
        <f>($K108="Bell Curve")*(_xlfn.NORM.DIST(AND(CQ$6&gt;=$F108,CQ$6&lt;=$H108)*(CQ$6-$F108+1),$J108/2,$M108,TRUE)-_xlfn.NORM.DIST(AND(CQ$6&gt;=$F108,CQ$6&lt;=$H108)*(CP$6-$F108+1),$J108/2,$M108,TRUE))/(1-2*_xlfn.NORM.DIST(0,$J108/2,$M108,TRUE))*$D108+($K108="Steady Growth")*(AND(CQ$6&gt;=$F108,CQ$6&lt;=$H108)*((CQ$6-$F108+1)/($J108*($J108+1)/2)*$D108))+($K108="custom")*CustCF!CK108</f>
        <v>0</v>
      </c>
      <c r="CR108" s="95">
        <f>($K108="Bell Curve")*(_xlfn.NORM.DIST(AND(CR$6&gt;=$F108,CR$6&lt;=$H108)*(CR$6-$F108+1),$J108/2,$M108,TRUE)-_xlfn.NORM.DIST(AND(CR$6&gt;=$F108,CR$6&lt;=$H108)*(CQ$6-$F108+1),$J108/2,$M108,TRUE))/(1-2*_xlfn.NORM.DIST(0,$J108/2,$M108,TRUE))*$D108+($K108="Steady Growth")*(AND(CR$6&gt;=$F108,CR$6&lt;=$H108)*((CR$6-$F108+1)/($J108*($J108+1)/2)*$D108))+($K108="custom")*CustCF!CL108</f>
        <v>0</v>
      </c>
      <c r="CS108" s="95">
        <f>($K108="Bell Curve")*(_xlfn.NORM.DIST(AND(CS$6&gt;=$F108,CS$6&lt;=$H108)*(CS$6-$F108+1),$J108/2,$M108,TRUE)-_xlfn.NORM.DIST(AND(CS$6&gt;=$F108,CS$6&lt;=$H108)*(CR$6-$F108+1),$J108/2,$M108,TRUE))/(1-2*_xlfn.NORM.DIST(0,$J108/2,$M108,TRUE))*$D108+($K108="Steady Growth")*(AND(CS$6&gt;=$F108,CS$6&lt;=$H108)*((CS$6-$F108+1)/($J108*($J108+1)/2)*$D108))+($K108="custom")*CustCF!CM108</f>
        <v>0</v>
      </c>
      <c r="CT108" s="95">
        <f>($K108="Bell Curve")*(_xlfn.NORM.DIST(AND(CT$6&gt;=$F108,CT$6&lt;=$H108)*(CT$6-$F108+1),$J108/2,$M108,TRUE)-_xlfn.NORM.DIST(AND(CT$6&gt;=$F108,CT$6&lt;=$H108)*(CS$6-$F108+1),$J108/2,$M108,TRUE))/(1-2*_xlfn.NORM.DIST(0,$J108/2,$M108,TRUE))*$D108+($K108="Steady Growth")*(AND(CT$6&gt;=$F108,CT$6&lt;=$H108)*((CT$6-$F108+1)/($J108*($J108+1)/2)*$D108))+($K108="custom")*CustCF!CN108</f>
        <v>0</v>
      </c>
      <c r="CU108" s="95">
        <f>($K108="Bell Curve")*(_xlfn.NORM.DIST(AND(CU$6&gt;=$F108,CU$6&lt;=$H108)*(CU$6-$F108+1),$J108/2,$M108,TRUE)-_xlfn.NORM.DIST(AND(CU$6&gt;=$F108,CU$6&lt;=$H108)*(CT$6-$F108+1),$J108/2,$M108,TRUE))/(1-2*_xlfn.NORM.DIST(0,$J108/2,$M108,TRUE))*$D108+($K108="Steady Growth")*(AND(CU$6&gt;=$F108,CU$6&lt;=$H108)*((CU$6-$F108+1)/($J108*($J108+1)/2)*$D108))+($K108="custom")*CustCF!CO108</f>
        <v>0</v>
      </c>
      <c r="CV108" s="95">
        <f>($K108="Bell Curve")*(_xlfn.NORM.DIST(AND(CV$6&gt;=$F108,CV$6&lt;=$H108)*(CV$6-$F108+1),$J108/2,$M108,TRUE)-_xlfn.NORM.DIST(AND(CV$6&gt;=$F108,CV$6&lt;=$H108)*(CU$6-$F108+1),$J108/2,$M108,TRUE))/(1-2*_xlfn.NORM.DIST(0,$J108/2,$M108,TRUE))*$D108+($K108="Steady Growth")*(AND(CV$6&gt;=$F108,CV$6&lt;=$H108)*((CV$6-$F108+1)/($J108*($J108+1)/2)*$D108))+($K108="custom")*CustCF!CP108</f>
        <v>0</v>
      </c>
      <c r="CW108" s="95">
        <f>($K108="Bell Curve")*(_xlfn.NORM.DIST(AND(CW$6&gt;=$F108,CW$6&lt;=$H108)*(CW$6-$F108+1),$J108/2,$M108,TRUE)-_xlfn.NORM.DIST(AND(CW$6&gt;=$F108,CW$6&lt;=$H108)*(CV$6-$F108+1),$J108/2,$M108,TRUE))/(1-2*_xlfn.NORM.DIST(0,$J108/2,$M108,TRUE))*$D108+($K108="Steady Growth")*(AND(CW$6&gt;=$F108,CW$6&lt;=$H108)*((CW$6-$F108+1)/($J108*($J108+1)/2)*$D108))+($K108="custom")*CustCF!CQ108</f>
        <v>0</v>
      </c>
      <c r="CX108" s="95">
        <f>($K108="Bell Curve")*(_xlfn.NORM.DIST(AND(CX$6&gt;=$F108,CX$6&lt;=$H108)*(CX$6-$F108+1),$J108/2,$M108,TRUE)-_xlfn.NORM.DIST(AND(CX$6&gt;=$F108,CX$6&lt;=$H108)*(CW$6-$F108+1),$J108/2,$M108,TRUE))/(1-2*_xlfn.NORM.DIST(0,$J108/2,$M108,TRUE))*$D108+($K108="Steady Growth")*(AND(CX$6&gt;=$F108,CX$6&lt;=$H108)*((CX$6-$F108+1)/($J108*($J108+1)/2)*$D108))+($K108="custom")*CustCF!CR108</f>
        <v>0</v>
      </c>
      <c r="CY108" s="95">
        <f>($K108="Bell Curve")*(_xlfn.NORM.DIST(AND(CY$6&gt;=$F108,CY$6&lt;=$H108)*(CY$6-$F108+1),$J108/2,$M108,TRUE)-_xlfn.NORM.DIST(AND(CY$6&gt;=$F108,CY$6&lt;=$H108)*(CX$6-$F108+1),$J108/2,$M108,TRUE))/(1-2*_xlfn.NORM.DIST(0,$J108/2,$M108,TRUE))*$D108+($K108="Steady Growth")*(AND(CY$6&gt;=$F108,CY$6&lt;=$H108)*((CY$6-$F108+1)/($J108*($J108+1)/2)*$D108))+($K108="custom")*CustCF!CS108</f>
        <v>0</v>
      </c>
      <c r="CZ108" s="95">
        <f>($K108="Bell Curve")*(_xlfn.NORM.DIST(AND(CZ$6&gt;=$F108,CZ$6&lt;=$H108)*(CZ$6-$F108+1),$J108/2,$M108,TRUE)-_xlfn.NORM.DIST(AND(CZ$6&gt;=$F108,CZ$6&lt;=$H108)*(CY$6-$F108+1),$J108/2,$M108,TRUE))/(1-2*_xlfn.NORM.DIST(0,$J108/2,$M108,TRUE))*$D108+($K108="Steady Growth")*(AND(CZ$6&gt;=$F108,CZ$6&lt;=$H108)*((CZ$6-$F108+1)/($J108*($J108+1)/2)*$D108))+($K108="custom")*CustCF!CT108</f>
        <v>0</v>
      </c>
      <c r="DA108" s="95">
        <f>($K108="Bell Curve")*(_xlfn.NORM.DIST(AND(DA$6&gt;=$F108,DA$6&lt;=$H108)*(DA$6-$F108+1),$J108/2,$M108,TRUE)-_xlfn.NORM.DIST(AND(DA$6&gt;=$F108,DA$6&lt;=$H108)*(CZ$6-$F108+1),$J108/2,$M108,TRUE))/(1-2*_xlfn.NORM.DIST(0,$J108/2,$M108,TRUE))*$D108+($K108="Steady Growth")*(AND(DA$6&gt;=$F108,DA$6&lt;=$H108)*((DA$6-$F108+1)/($J108*($J108+1)/2)*$D108))+($K108="custom")*CustCF!CU108</f>
        <v>0</v>
      </c>
      <c r="DB108" s="95">
        <f>($K108="Bell Curve")*(_xlfn.NORM.DIST(AND(DB$6&gt;=$F108,DB$6&lt;=$H108)*(DB$6-$F108+1),$J108/2,$M108,TRUE)-_xlfn.NORM.DIST(AND(DB$6&gt;=$F108,DB$6&lt;=$H108)*(DA$6-$F108+1),$J108/2,$M108,TRUE))/(1-2*_xlfn.NORM.DIST(0,$J108/2,$M108,TRUE))*$D108+($K108="Steady Growth")*(AND(DB$6&gt;=$F108,DB$6&lt;=$H108)*((DB$6-$F108+1)/($J108*($J108+1)/2)*$D108))+($K108="custom")*CustCF!CV108</f>
        <v>0</v>
      </c>
      <c r="DC108" s="95">
        <f>($K108="Bell Curve")*(_xlfn.NORM.DIST(AND(DC$6&gt;=$F108,DC$6&lt;=$H108)*(DC$6-$F108+1),$J108/2,$M108,TRUE)-_xlfn.NORM.DIST(AND(DC$6&gt;=$F108,DC$6&lt;=$H108)*(DB$6-$F108+1),$J108/2,$M108,TRUE))/(1-2*_xlfn.NORM.DIST(0,$J108/2,$M108,TRUE))*$D108+($K108="Steady Growth")*(AND(DC$6&gt;=$F108,DC$6&lt;=$H108)*((DC$6-$F108+1)/($J108*($J108+1)/2)*$D108))+($K108="custom")*CustCF!CW108</f>
        <v>0</v>
      </c>
      <c r="DD108" s="95">
        <f>($K108="Bell Curve")*(_xlfn.NORM.DIST(AND(DD$6&gt;=$F108,DD$6&lt;=$H108)*(DD$6-$F108+1),$J108/2,$M108,TRUE)-_xlfn.NORM.DIST(AND(DD$6&gt;=$F108,DD$6&lt;=$H108)*(DC$6-$F108+1),$J108/2,$M108,TRUE))/(1-2*_xlfn.NORM.DIST(0,$J108/2,$M108,TRUE))*$D108+($K108="Steady Growth")*(AND(DD$6&gt;=$F108,DD$6&lt;=$H108)*((DD$6-$F108+1)/($J108*($J108+1)/2)*$D108))+($K108="custom")*CustCF!CX108</f>
        <v>0</v>
      </c>
      <c r="DE108" s="95">
        <f>($K108="Bell Curve")*(_xlfn.NORM.DIST(AND(DE$6&gt;=$F108,DE$6&lt;=$H108)*(DE$6-$F108+1),$J108/2,$M108,TRUE)-_xlfn.NORM.DIST(AND(DE$6&gt;=$F108,DE$6&lt;=$H108)*(DD$6-$F108+1),$J108/2,$M108,TRUE))/(1-2*_xlfn.NORM.DIST(0,$J108/2,$M108,TRUE))*$D108+($K108="Steady Growth")*(AND(DE$6&gt;=$F108,DE$6&lt;=$H108)*((DE$6-$F108+1)/($J108*($J108+1)/2)*$D108))+($K108="custom")*CustCF!CY108</f>
        <v>0</v>
      </c>
      <c r="DF108" s="95">
        <f>($K108="Bell Curve")*(_xlfn.NORM.DIST(AND(DF$6&gt;=$F108,DF$6&lt;=$H108)*(DF$6-$F108+1),$J108/2,$M108,TRUE)-_xlfn.NORM.DIST(AND(DF$6&gt;=$F108,DF$6&lt;=$H108)*(DE$6-$F108+1),$J108/2,$M108,TRUE))/(1-2*_xlfn.NORM.DIST(0,$J108/2,$M108,TRUE))*$D108+($K108="Steady Growth")*(AND(DF$6&gt;=$F108,DF$6&lt;=$H108)*((DF$6-$F108+1)/($J108*($J108+1)/2)*$D108))+($K108="custom")*CustCF!CZ108</f>
        <v>0</v>
      </c>
      <c r="DG108" s="95">
        <f>($K108="Bell Curve")*(_xlfn.NORM.DIST(AND(DG$6&gt;=$F108,DG$6&lt;=$H108)*(DG$6-$F108+1),$J108/2,$M108,TRUE)-_xlfn.NORM.DIST(AND(DG$6&gt;=$F108,DG$6&lt;=$H108)*(DF$6-$F108+1),$J108/2,$M108,TRUE))/(1-2*_xlfn.NORM.DIST(0,$J108/2,$M108,TRUE))*$D108+($K108="Steady Growth")*(AND(DG$6&gt;=$F108,DG$6&lt;=$H108)*((DG$6-$F108+1)/($J108*($J108+1)/2)*$D108))+($K108="custom")*CustCF!DA108</f>
        <v>0</v>
      </c>
      <c r="DH108" s="95">
        <f>($K108="Bell Curve")*(_xlfn.NORM.DIST(AND(DH$6&gt;=$F108,DH$6&lt;=$H108)*(DH$6-$F108+1),$J108/2,$M108,TRUE)-_xlfn.NORM.DIST(AND(DH$6&gt;=$F108,DH$6&lt;=$H108)*(DG$6-$F108+1),$J108/2,$M108,TRUE))/(1-2*_xlfn.NORM.DIST(0,$J108/2,$M108,TRUE))*$D108+($K108="Steady Growth")*(AND(DH$6&gt;=$F108,DH$6&lt;=$H108)*((DH$6-$F108+1)/($J108*($J108+1)/2)*$D108))+($K108="custom")*CustCF!DB108</f>
        <v>0</v>
      </c>
      <c r="DI108" s="95">
        <f>($K108="Bell Curve")*(_xlfn.NORM.DIST(AND(DI$6&gt;=$F108,DI$6&lt;=$H108)*(DI$6-$F108+1),$J108/2,$M108,TRUE)-_xlfn.NORM.DIST(AND(DI$6&gt;=$F108,DI$6&lt;=$H108)*(DH$6-$F108+1),$J108/2,$M108,TRUE))/(1-2*_xlfn.NORM.DIST(0,$J108/2,$M108,TRUE))*$D108+($K108="Steady Growth")*(AND(DI$6&gt;=$F108,DI$6&lt;=$H108)*((DI$6-$F108+1)/($J108*($J108+1)/2)*$D108))+($K108="custom")*CustCF!DC108</f>
        <v>0</v>
      </c>
      <c r="DJ108" s="95">
        <f>($K108="Bell Curve")*(_xlfn.NORM.DIST(AND(DJ$6&gt;=$F108,DJ$6&lt;=$H108)*(DJ$6-$F108+1),$J108/2,$M108,TRUE)-_xlfn.NORM.DIST(AND(DJ$6&gt;=$F108,DJ$6&lt;=$H108)*(DI$6-$F108+1),$J108/2,$M108,TRUE))/(1-2*_xlfn.NORM.DIST(0,$J108/2,$M108,TRUE))*$D108+($K108="Steady Growth")*(AND(DJ$6&gt;=$F108,DJ$6&lt;=$H108)*((DJ$6-$F108+1)/($J108*($J108+1)/2)*$D108))+($K108="custom")*CustCF!DD108</f>
        <v>0</v>
      </c>
      <c r="DK108" s="95">
        <f>($K108="Bell Curve")*(_xlfn.NORM.DIST(AND(DK$6&gt;=$F108,DK$6&lt;=$H108)*(DK$6-$F108+1),$J108/2,$M108,TRUE)-_xlfn.NORM.DIST(AND(DK$6&gt;=$F108,DK$6&lt;=$H108)*(DJ$6-$F108+1),$J108/2,$M108,TRUE))/(1-2*_xlfn.NORM.DIST(0,$J108/2,$M108,TRUE))*$D108+($K108="Steady Growth")*(AND(DK$6&gt;=$F108,DK$6&lt;=$H108)*((DK$6-$F108+1)/($J108*($J108+1)/2)*$D108))+($K108="custom")*CustCF!DE108</f>
        <v>0</v>
      </c>
      <c r="DL108" s="95">
        <f>($K108="Bell Curve")*(_xlfn.NORM.DIST(AND(DL$6&gt;=$F108,DL$6&lt;=$H108)*(DL$6-$F108+1),$J108/2,$M108,TRUE)-_xlfn.NORM.DIST(AND(DL$6&gt;=$F108,DL$6&lt;=$H108)*(DK$6-$F108+1),$J108/2,$M108,TRUE))/(1-2*_xlfn.NORM.DIST(0,$J108/2,$M108,TRUE))*$D108+($K108="Steady Growth")*(AND(DL$6&gt;=$F108,DL$6&lt;=$H108)*((DL$6-$F108+1)/($J108*($J108+1)/2)*$D108))+($K108="custom")*CustCF!DF108</f>
        <v>0</v>
      </c>
      <c r="DM108" s="95">
        <f>($K108="Bell Curve")*(_xlfn.NORM.DIST(AND(DM$6&gt;=$F108,DM$6&lt;=$H108)*(DM$6-$F108+1),$J108/2,$M108,TRUE)-_xlfn.NORM.DIST(AND(DM$6&gt;=$F108,DM$6&lt;=$H108)*(DL$6-$F108+1),$J108/2,$M108,TRUE))/(1-2*_xlfn.NORM.DIST(0,$J108/2,$M108,TRUE))*$D108+($K108="Steady Growth")*(AND(DM$6&gt;=$F108,DM$6&lt;=$H108)*((DM$6-$F108+1)/($J108*($J108+1)/2)*$D108))+($K108="custom")*CustCF!DG108</f>
        <v>0</v>
      </c>
      <c r="DN108" s="95">
        <f>($K108="Bell Curve")*(_xlfn.NORM.DIST(AND(DN$6&gt;=$F108,DN$6&lt;=$H108)*(DN$6-$F108+1),$J108/2,$M108,TRUE)-_xlfn.NORM.DIST(AND(DN$6&gt;=$F108,DN$6&lt;=$H108)*(DM$6-$F108+1),$J108/2,$M108,TRUE))/(1-2*_xlfn.NORM.DIST(0,$J108/2,$M108,TRUE))*$D108+($K108="Steady Growth")*(AND(DN$6&gt;=$F108,DN$6&lt;=$H108)*((DN$6-$F108+1)/($J108*($J108+1)/2)*$D108))+($K108="custom")*CustCF!DH108</f>
        <v>0</v>
      </c>
      <c r="DO108" s="95">
        <f>($K108="Bell Curve")*(_xlfn.NORM.DIST(AND(DO$6&gt;=$F108,DO$6&lt;=$H108)*(DO$6-$F108+1),$J108/2,$M108,TRUE)-_xlfn.NORM.DIST(AND(DO$6&gt;=$F108,DO$6&lt;=$H108)*(DN$6-$F108+1),$J108/2,$M108,TRUE))/(1-2*_xlfn.NORM.DIST(0,$J108/2,$M108,TRUE))*$D108+($K108="Steady Growth")*(AND(DO$6&gt;=$F108,DO$6&lt;=$H108)*((DO$6-$F108+1)/($J108*($J108+1)/2)*$D108))+($K108="custom")*CustCF!DI108</f>
        <v>0</v>
      </c>
      <c r="DP108" s="95">
        <f>($K108="Bell Curve")*(_xlfn.NORM.DIST(AND(DP$6&gt;=$F108,DP$6&lt;=$H108)*(DP$6-$F108+1),$J108/2,$M108,TRUE)-_xlfn.NORM.DIST(AND(DP$6&gt;=$F108,DP$6&lt;=$H108)*(DO$6-$F108+1),$J108/2,$M108,TRUE))/(1-2*_xlfn.NORM.DIST(0,$J108/2,$M108,TRUE))*$D108+($K108="Steady Growth")*(AND(DP$6&gt;=$F108,DP$6&lt;=$H108)*((DP$6-$F108+1)/($J108*($J108+1)/2)*$D108))+($K108="custom")*CustCF!DJ108</f>
        <v>0</v>
      </c>
      <c r="DQ108" s="95">
        <f>($K108="Bell Curve")*(_xlfn.NORM.DIST(AND(DQ$6&gt;=$F108,DQ$6&lt;=$H108)*(DQ$6-$F108+1),$J108/2,$M108,TRUE)-_xlfn.NORM.DIST(AND(DQ$6&gt;=$F108,DQ$6&lt;=$H108)*(DP$6-$F108+1),$J108/2,$M108,TRUE))/(1-2*_xlfn.NORM.DIST(0,$J108/2,$M108,TRUE))*$D108+($K108="Steady Growth")*(AND(DQ$6&gt;=$F108,DQ$6&lt;=$H108)*((DQ$6-$F108+1)/($J108*($J108+1)/2)*$D108))+($K108="custom")*CustCF!DK108</f>
        <v>0</v>
      </c>
      <c r="DR108" s="95">
        <f>($K108="Bell Curve")*(_xlfn.NORM.DIST(AND(DR$6&gt;=$F108,DR$6&lt;=$H108)*(DR$6-$F108+1),$J108/2,$M108,TRUE)-_xlfn.NORM.DIST(AND(DR$6&gt;=$F108,DR$6&lt;=$H108)*(DQ$6-$F108+1),$J108/2,$M108,TRUE))/(1-2*_xlfn.NORM.DIST(0,$J108/2,$M108,TRUE))*$D108+($K108="Steady Growth")*(AND(DR$6&gt;=$F108,DR$6&lt;=$H108)*((DR$6-$F108+1)/($J108*($J108+1)/2)*$D108))+($K108="custom")*CustCF!DL108</f>
        <v>0</v>
      </c>
      <c r="DS108" s="95">
        <f>($K108="Bell Curve")*(_xlfn.NORM.DIST(AND(DS$6&gt;=$F108,DS$6&lt;=$H108)*(DS$6-$F108+1),$J108/2,$M108,TRUE)-_xlfn.NORM.DIST(AND(DS$6&gt;=$F108,DS$6&lt;=$H108)*(DR$6-$F108+1),$J108/2,$M108,TRUE))/(1-2*_xlfn.NORM.DIST(0,$J108/2,$M108,TRUE))*$D108+($K108="Steady Growth")*(AND(DS$6&gt;=$F108,DS$6&lt;=$H108)*((DS$6-$F108+1)/($J108*($J108+1)/2)*$D108))+($K108="custom")*CustCF!DM108</f>
        <v>0</v>
      </c>
      <c r="DT108" s="95">
        <f>($K108="Bell Curve")*(_xlfn.NORM.DIST(AND(DT$6&gt;=$F108,DT$6&lt;=$H108)*(DT$6-$F108+1),$J108/2,$M108,TRUE)-_xlfn.NORM.DIST(AND(DT$6&gt;=$F108,DT$6&lt;=$H108)*(DS$6-$F108+1),$J108/2,$M108,TRUE))/(1-2*_xlfn.NORM.DIST(0,$J108/2,$M108,TRUE))*$D108+($K108="Steady Growth")*(AND(DT$6&gt;=$F108,DT$6&lt;=$H108)*((DT$6-$F108+1)/($J108*($J108+1)/2)*$D108))+($K108="custom")*CustCF!DN108</f>
        <v>0</v>
      </c>
      <c r="DU108" s="95">
        <f>($K108="Bell Curve")*(_xlfn.NORM.DIST(AND(DU$6&gt;=$F108,DU$6&lt;=$H108)*(DU$6-$F108+1),$J108/2,$M108,TRUE)-_xlfn.NORM.DIST(AND(DU$6&gt;=$F108,DU$6&lt;=$H108)*(DT$6-$F108+1),$J108/2,$M108,TRUE))/(1-2*_xlfn.NORM.DIST(0,$J108/2,$M108,TRUE))*$D108+($K108="Steady Growth")*(AND(DU$6&gt;=$F108,DU$6&lt;=$H108)*((DU$6-$F108+1)/($J108*($J108+1)/2)*$D108))+($K108="custom")*CustCF!DO108</f>
        <v>0</v>
      </c>
      <c r="DV108" s="95">
        <f>($K108="Bell Curve")*(_xlfn.NORM.DIST(AND(DV$6&gt;=$F108,DV$6&lt;=$H108)*(DV$6-$F108+1),$J108/2,$M108,TRUE)-_xlfn.NORM.DIST(AND(DV$6&gt;=$F108,DV$6&lt;=$H108)*(DU$6-$F108+1),$J108/2,$M108,TRUE))/(1-2*_xlfn.NORM.DIST(0,$J108/2,$M108,TRUE))*$D108+($K108="Steady Growth")*(AND(DV$6&gt;=$F108,DV$6&lt;=$H108)*((DV$6-$F108+1)/($J108*($J108+1)/2)*$D108))+($K108="custom")*CustCF!DP108</f>
        <v>0</v>
      </c>
      <c r="DW108" s="95">
        <f>($K108="Bell Curve")*(_xlfn.NORM.DIST(AND(DW$6&gt;=$F108,DW$6&lt;=$H108)*(DW$6-$F108+1),$J108/2,$M108,TRUE)-_xlfn.NORM.DIST(AND(DW$6&gt;=$F108,DW$6&lt;=$H108)*(DV$6-$F108+1),$J108/2,$M108,TRUE))/(1-2*_xlfn.NORM.DIST(0,$J108/2,$M108,TRUE))*$D108+($K108="Steady Growth")*(AND(DW$6&gt;=$F108,DW$6&lt;=$H108)*((DW$6-$F108+1)/($J108*($J108+1)/2)*$D108))+($K108="custom")*CustCF!DQ108</f>
        <v>0</v>
      </c>
      <c r="DX108" s="95">
        <f>($K108="Bell Curve")*(_xlfn.NORM.DIST(AND(DX$6&gt;=$F108,DX$6&lt;=$H108)*(DX$6-$F108+1),$J108/2,$M108,TRUE)-_xlfn.NORM.DIST(AND(DX$6&gt;=$F108,DX$6&lt;=$H108)*(DW$6-$F108+1),$J108/2,$M108,TRUE))/(1-2*_xlfn.NORM.DIST(0,$J108/2,$M108,TRUE))*$D108+($K108="Steady Growth")*(AND(DX$6&gt;=$F108,DX$6&lt;=$H108)*((DX$6-$F108+1)/($J108*($J108+1)/2)*$D108))+($K108="custom")*CustCF!DR108</f>
        <v>0</v>
      </c>
      <c r="DY108" s="95">
        <f>($K108="Bell Curve")*(_xlfn.NORM.DIST(AND(DY$6&gt;=$F108,DY$6&lt;=$H108)*(DY$6-$F108+1),$J108/2,$M108,TRUE)-_xlfn.NORM.DIST(AND(DY$6&gt;=$F108,DY$6&lt;=$H108)*(DX$6-$F108+1),$J108/2,$M108,TRUE))/(1-2*_xlfn.NORM.DIST(0,$J108/2,$M108,TRUE))*$D108+($K108="Steady Growth")*(AND(DY$6&gt;=$F108,DY$6&lt;=$H108)*((DY$6-$F108+1)/($J108*($J108+1)/2)*$D108))+($K108="custom")*CustCF!DS108</f>
        <v>0</v>
      </c>
      <c r="DZ108" s="95">
        <f>($K108="Bell Curve")*(_xlfn.NORM.DIST(AND(DZ$6&gt;=$F108,DZ$6&lt;=$H108)*(DZ$6-$F108+1),$J108/2,$M108,TRUE)-_xlfn.NORM.DIST(AND(DZ$6&gt;=$F108,DZ$6&lt;=$H108)*(DY$6-$F108+1),$J108/2,$M108,TRUE))/(1-2*_xlfn.NORM.DIST(0,$J108/2,$M108,TRUE))*$D108+($K108="Steady Growth")*(AND(DZ$6&gt;=$F108,DZ$6&lt;=$H108)*((DZ$6-$F108+1)/($J108*($J108+1)/2)*$D108))+($K108="custom")*CustCF!DT108</f>
        <v>0</v>
      </c>
      <c r="EA108" s="95">
        <f>($K108="Bell Curve")*(_xlfn.NORM.DIST(AND(EA$6&gt;=$F108,EA$6&lt;=$H108)*(EA$6-$F108+1),$J108/2,$M108,TRUE)-_xlfn.NORM.DIST(AND(EA$6&gt;=$F108,EA$6&lt;=$H108)*(DZ$6-$F108+1),$J108/2,$M108,TRUE))/(1-2*_xlfn.NORM.DIST(0,$J108/2,$M108,TRUE))*$D108+($K108="Steady Growth")*(AND(EA$6&gt;=$F108,EA$6&lt;=$H108)*((EA$6-$F108+1)/($J108*($J108+1)/2)*$D108))+($K108="custom")*CustCF!DU108</f>
        <v>0</v>
      </c>
      <c r="EB108" s="95">
        <f>($K108="Bell Curve")*(_xlfn.NORM.DIST(AND(EB$6&gt;=$F108,EB$6&lt;=$H108)*(EB$6-$F108+1),$J108/2,$M108,TRUE)-_xlfn.NORM.DIST(AND(EB$6&gt;=$F108,EB$6&lt;=$H108)*(EA$6-$F108+1),$J108/2,$M108,TRUE))/(1-2*_xlfn.NORM.DIST(0,$J108/2,$M108,TRUE))*$D108+($K108="Steady Growth")*(AND(EB$6&gt;=$F108,EB$6&lt;=$H108)*((EB$6-$F108+1)/($J108*($J108+1)/2)*$D108))+($K108="custom")*CustCF!DV108</f>
        <v>0</v>
      </c>
      <c r="EC108" s="95">
        <f>($K108="Bell Curve")*(_xlfn.NORM.DIST(AND(EC$6&gt;=$F108,EC$6&lt;=$H108)*(EC$6-$F108+1),$J108/2,$M108,TRUE)-_xlfn.NORM.DIST(AND(EC$6&gt;=$F108,EC$6&lt;=$H108)*(EB$6-$F108+1),$J108/2,$M108,TRUE))/(1-2*_xlfn.NORM.DIST(0,$J108/2,$M108,TRUE))*$D108+($K108="Steady Growth")*(AND(EC$6&gt;=$F108,EC$6&lt;=$H108)*((EC$6-$F108+1)/($J108*($J108+1)/2)*$D108))+($K108="custom")*CustCF!DW108</f>
        <v>0</v>
      </c>
      <c r="ED108" s="95">
        <f>($K108="Bell Curve")*(_xlfn.NORM.DIST(AND(ED$6&gt;=$F108,ED$6&lt;=$H108)*(ED$6-$F108+1),$J108/2,$M108,TRUE)-_xlfn.NORM.DIST(AND(ED$6&gt;=$F108,ED$6&lt;=$H108)*(EC$6-$F108+1),$J108/2,$M108,TRUE))/(1-2*_xlfn.NORM.DIST(0,$J108/2,$M108,TRUE))*$D108+($K108="Steady Growth")*(AND(ED$6&gt;=$F108,ED$6&lt;=$H108)*((ED$6-$F108+1)/($J108*($J108+1)/2)*$D108))+($K108="custom")*CustCF!DX108</f>
        <v>0</v>
      </c>
      <c r="EE108" s="95">
        <f>($K108="Bell Curve")*(_xlfn.NORM.DIST(AND(EE$6&gt;=$F108,EE$6&lt;=$H108)*(EE$6-$F108+1),$J108/2,$M108,TRUE)-_xlfn.NORM.DIST(AND(EE$6&gt;=$F108,EE$6&lt;=$H108)*(ED$6-$F108+1),$J108/2,$M108,TRUE))/(1-2*_xlfn.NORM.DIST(0,$J108/2,$M108,TRUE))*$D108+($K108="Steady Growth")*(AND(EE$6&gt;=$F108,EE$6&lt;=$H108)*((EE$6-$F108+1)/($J108*($J108+1)/2)*$D108))+($K108="custom")*CustCF!DY108</f>
        <v>0</v>
      </c>
      <c r="EF108" s="95">
        <f>($K108="Bell Curve")*(_xlfn.NORM.DIST(AND(EF$6&gt;=$F108,EF$6&lt;=$H108)*(EF$6-$F108+1),$J108/2,$M108,TRUE)-_xlfn.NORM.DIST(AND(EF$6&gt;=$F108,EF$6&lt;=$H108)*(EE$6-$F108+1),$J108/2,$M108,TRUE))/(1-2*_xlfn.NORM.DIST(0,$J108/2,$M108,TRUE))*$D108+($K108="Steady Growth")*(AND(EF$6&gt;=$F108,EF$6&lt;=$H108)*((EF$6-$F108+1)/($J108*($J108+1)/2)*$D108))+($K108="custom")*CustCF!DZ108</f>
        <v>0</v>
      </c>
      <c r="EG108" s="95">
        <f>($K108="Bell Curve")*(_xlfn.NORM.DIST(AND(EG$6&gt;=$F108,EG$6&lt;=$H108)*(EG$6-$F108+1),$J108/2,$M108,TRUE)-_xlfn.NORM.DIST(AND(EG$6&gt;=$F108,EG$6&lt;=$H108)*(EF$6-$F108+1),$J108/2,$M108,TRUE))/(1-2*_xlfn.NORM.DIST(0,$J108/2,$M108,TRUE))*$D108+($K108="Steady Growth")*(AND(EG$6&gt;=$F108,EG$6&lt;=$H108)*((EG$6-$F108+1)/($J108*($J108+1)/2)*$D108))+($K108="custom")*CustCF!EA108</f>
        <v>0</v>
      </c>
      <c r="EH108" s="95">
        <f>($K108="Bell Curve")*(_xlfn.NORM.DIST(AND(EH$6&gt;=$F108,EH$6&lt;=$H108)*(EH$6-$F108+1),$J108/2,$M108,TRUE)-_xlfn.NORM.DIST(AND(EH$6&gt;=$F108,EH$6&lt;=$H108)*(EG$6-$F108+1),$J108/2,$M108,TRUE))/(1-2*_xlfn.NORM.DIST(0,$J108/2,$M108,TRUE))*$D108+($K108="Steady Growth")*(AND(EH$6&gt;=$F108,EH$6&lt;=$H108)*((EH$6-$F108+1)/($J108*($J108+1)/2)*$D108))+($K108="custom")*CustCF!EB108</f>
        <v>0</v>
      </c>
      <c r="EI108" s="95">
        <f>($K108="Bell Curve")*(_xlfn.NORM.DIST(AND(EI$6&gt;=$F108,EI$6&lt;=$H108)*(EI$6-$F108+1),$J108/2,$M108,TRUE)-_xlfn.NORM.DIST(AND(EI$6&gt;=$F108,EI$6&lt;=$H108)*(EH$6-$F108+1),$J108/2,$M108,TRUE))/(1-2*_xlfn.NORM.DIST(0,$J108/2,$M108,TRUE))*$D108+($K108="Steady Growth")*(AND(EI$6&gt;=$F108,EI$6&lt;=$H108)*((EI$6-$F108+1)/($J108*($J108+1)/2)*$D108))+($K108="custom")*CustCF!EC108</f>
        <v>0</v>
      </c>
      <c r="EJ108" s="95">
        <f>($K108="Bell Curve")*(_xlfn.NORM.DIST(AND(EJ$6&gt;=$F108,EJ$6&lt;=$H108)*(EJ$6-$F108+1),$J108/2,$M108,TRUE)-_xlfn.NORM.DIST(AND(EJ$6&gt;=$F108,EJ$6&lt;=$H108)*(EI$6-$F108+1),$J108/2,$M108,TRUE))/(1-2*_xlfn.NORM.DIST(0,$J108/2,$M108,TRUE))*$D108+($K108="Steady Growth")*(AND(EJ$6&gt;=$F108,EJ$6&lt;=$H108)*((EJ$6-$F108+1)/($J108*($J108+1)/2)*$D108))+($K108="custom")*CustCF!ED108</f>
        <v>0</v>
      </c>
      <c r="EK108" s="95">
        <f>($K108="Bell Curve")*(_xlfn.NORM.DIST(AND(EK$6&gt;=$F108,EK$6&lt;=$H108)*(EK$6-$F108+1),$J108/2,$M108,TRUE)-_xlfn.NORM.DIST(AND(EK$6&gt;=$F108,EK$6&lt;=$H108)*(EJ$6-$F108+1),$J108/2,$M108,TRUE))/(1-2*_xlfn.NORM.DIST(0,$J108/2,$M108,TRUE))*$D108+($K108="Steady Growth")*(AND(EK$6&gt;=$F108,EK$6&lt;=$H108)*((EK$6-$F108+1)/($J108*($J108+1)/2)*$D108))+($K108="custom")*CustCF!EE108</f>
        <v>0</v>
      </c>
      <c r="EL108" s="95">
        <f>($K108="Bell Curve")*(_xlfn.NORM.DIST(AND(EL$6&gt;=$F108,EL$6&lt;=$H108)*(EL$6-$F108+1),$J108/2,$M108,TRUE)-_xlfn.NORM.DIST(AND(EL$6&gt;=$F108,EL$6&lt;=$H108)*(EK$6-$F108+1),$J108/2,$M108,TRUE))/(1-2*_xlfn.NORM.DIST(0,$J108/2,$M108,TRUE))*$D108+($K108="Steady Growth")*(AND(EL$6&gt;=$F108,EL$6&lt;=$H108)*((EL$6-$F108+1)/($J108*($J108+1)/2)*$D108))+($K108="custom")*CustCF!EF108</f>
        <v>0</v>
      </c>
      <c r="EM108" s="95">
        <f>($K108="Bell Curve")*(_xlfn.NORM.DIST(AND(EM$6&gt;=$F108,EM$6&lt;=$H108)*(EM$6-$F108+1),$J108/2,$M108,TRUE)-_xlfn.NORM.DIST(AND(EM$6&gt;=$F108,EM$6&lt;=$H108)*(EL$6-$F108+1),$J108/2,$M108,TRUE))/(1-2*_xlfn.NORM.DIST(0,$J108/2,$M108,TRUE))*$D108+($K108="Steady Growth")*(AND(EM$6&gt;=$F108,EM$6&lt;=$H108)*((EM$6-$F108+1)/($J108*($J108+1)/2)*$D108))+($K108="custom")*CustCF!EG108</f>
        <v>0</v>
      </c>
      <c r="EN108" s="95">
        <f>($K108="Bell Curve")*(_xlfn.NORM.DIST(AND(EN$6&gt;=$F108,EN$6&lt;=$H108)*(EN$6-$F108+1),$J108/2,$M108,TRUE)-_xlfn.NORM.DIST(AND(EN$6&gt;=$F108,EN$6&lt;=$H108)*(EM$6-$F108+1),$J108/2,$M108,TRUE))/(1-2*_xlfn.NORM.DIST(0,$J108/2,$M108,TRUE))*$D108+($K108="Steady Growth")*(AND(EN$6&gt;=$F108,EN$6&lt;=$H108)*((EN$6-$F108+1)/($J108*($J108+1)/2)*$D108))+($K108="custom")*CustCF!EH108</f>
        <v>0</v>
      </c>
      <c r="EO108" s="95">
        <f>($K108="Bell Curve")*(_xlfn.NORM.DIST(AND(EO$6&gt;=$F108,EO$6&lt;=$H108)*(EO$6-$F108+1),$J108/2,$M108,TRUE)-_xlfn.NORM.DIST(AND(EO$6&gt;=$F108,EO$6&lt;=$H108)*(EN$6-$F108+1),$J108/2,$M108,TRUE))/(1-2*_xlfn.NORM.DIST(0,$J108/2,$M108,TRUE))*$D108+($K108="Steady Growth")*(AND(EO$6&gt;=$F108,EO$6&lt;=$H108)*((EO$6-$F108+1)/($J108*($J108+1)/2)*$D108))+($K108="custom")*CustCF!EI108</f>
        <v>0</v>
      </c>
      <c r="EP108" s="95">
        <f>($K108="Bell Curve")*(_xlfn.NORM.DIST(AND(EP$6&gt;=$F108,EP$6&lt;=$H108)*(EP$6-$F108+1),$J108/2,$M108,TRUE)-_xlfn.NORM.DIST(AND(EP$6&gt;=$F108,EP$6&lt;=$H108)*(EO$6-$F108+1),$J108/2,$M108,TRUE))/(1-2*_xlfn.NORM.DIST(0,$J108/2,$M108,TRUE))*$D108+($K108="Steady Growth")*(AND(EP$6&gt;=$F108,EP$6&lt;=$H108)*((EP$6-$F108+1)/($J108*($J108+1)/2)*$D108))+($K108="custom")*CustCF!EJ108</f>
        <v>0</v>
      </c>
      <c r="EQ108" s="95">
        <f>($K108="Bell Curve")*(_xlfn.NORM.DIST(AND(EQ$6&gt;=$F108,EQ$6&lt;=$H108)*(EQ$6-$F108+1),$J108/2,$M108,TRUE)-_xlfn.NORM.DIST(AND(EQ$6&gt;=$F108,EQ$6&lt;=$H108)*(EP$6-$F108+1),$J108/2,$M108,TRUE))/(1-2*_xlfn.NORM.DIST(0,$J108/2,$M108,TRUE))*$D108+($K108="Steady Growth")*(AND(EQ$6&gt;=$F108,EQ$6&lt;=$H108)*((EQ$6-$F108+1)/($J108*($J108+1)/2)*$D108))+($K108="custom")*CustCF!EK108</f>
        <v>0</v>
      </c>
      <c r="ER108" s="95">
        <f>($K108="Bell Curve")*(_xlfn.NORM.DIST(AND(ER$6&gt;=$F108,ER$6&lt;=$H108)*(ER$6-$F108+1),$J108/2,$M108,TRUE)-_xlfn.NORM.DIST(AND(ER$6&gt;=$F108,ER$6&lt;=$H108)*(EQ$6-$F108+1),$J108/2,$M108,TRUE))/(1-2*_xlfn.NORM.DIST(0,$J108/2,$M108,TRUE))*$D108+($K108="Steady Growth")*(AND(ER$6&gt;=$F108,ER$6&lt;=$H108)*((ER$6-$F108+1)/($J108*($J108+1)/2)*$D108))+($K108="custom")*CustCF!EL108</f>
        <v>0</v>
      </c>
      <c r="ES108" s="95">
        <f>($K108="Bell Curve")*(_xlfn.NORM.DIST(AND(ES$6&gt;=$F108,ES$6&lt;=$H108)*(ES$6-$F108+1),$J108/2,$M108,TRUE)-_xlfn.NORM.DIST(AND(ES$6&gt;=$F108,ES$6&lt;=$H108)*(ER$6-$F108+1),$J108/2,$M108,TRUE))/(1-2*_xlfn.NORM.DIST(0,$J108/2,$M108,TRUE))*$D108+($K108="Steady Growth")*(AND(ES$6&gt;=$F108,ES$6&lt;=$H108)*((ES$6-$F108+1)/($J108*($J108+1)/2)*$D108))+($K108="custom")*CustCF!EM108</f>
        <v>0</v>
      </c>
      <c r="ET108" s="95">
        <f>($K108="Bell Curve")*(_xlfn.NORM.DIST(AND(ET$6&gt;=$F108,ET$6&lt;=$H108)*(ET$6-$F108+1),$J108/2,$M108,TRUE)-_xlfn.NORM.DIST(AND(ET$6&gt;=$F108,ET$6&lt;=$H108)*(ES$6-$F108+1),$J108/2,$M108,TRUE))/(1-2*_xlfn.NORM.DIST(0,$J108/2,$M108,TRUE))*$D108+($K108="Steady Growth")*(AND(ET$6&gt;=$F108,ET$6&lt;=$H108)*((ET$6-$F108+1)/($J108*($J108+1)/2)*$D108))+($K108="custom")*CustCF!EN108</f>
        <v>0</v>
      </c>
      <c r="EU108" s="95">
        <f>($K108="Bell Curve")*(_xlfn.NORM.DIST(AND(EU$6&gt;=$F108,EU$6&lt;=$H108)*(EU$6-$F108+1),$J108/2,$M108,TRUE)-_xlfn.NORM.DIST(AND(EU$6&gt;=$F108,EU$6&lt;=$H108)*(ET$6-$F108+1),$J108/2,$M108,TRUE))/(1-2*_xlfn.NORM.DIST(0,$J108/2,$M108,TRUE))*$D108+($K108="Steady Growth")*(AND(EU$6&gt;=$F108,EU$6&lt;=$H108)*((EU$6-$F108+1)/($J108*($J108+1)/2)*$D108))+($K108="custom")*CustCF!EO108</f>
        <v>0</v>
      </c>
      <c r="EV108" s="95">
        <f>($K108="Bell Curve")*(_xlfn.NORM.DIST(AND(EV$6&gt;=$F108,EV$6&lt;=$H108)*(EV$6-$F108+1),$J108/2,$M108,TRUE)-_xlfn.NORM.DIST(AND(EV$6&gt;=$F108,EV$6&lt;=$H108)*(EU$6-$F108+1),$J108/2,$M108,TRUE))/(1-2*_xlfn.NORM.DIST(0,$J108/2,$M108,TRUE))*$D108+($K108="Steady Growth")*(AND(EV$6&gt;=$F108,EV$6&lt;=$H108)*((EV$6-$F108+1)/($J108*($J108+1)/2)*$D108))+($K108="custom")*CustCF!EP108</f>
        <v>0</v>
      </c>
      <c r="EW108" s="95">
        <f>($K108="Bell Curve")*(_xlfn.NORM.DIST(AND(EW$6&gt;=$F108,EW$6&lt;=$H108)*(EW$6-$F108+1),$J108/2,$M108,TRUE)-_xlfn.NORM.DIST(AND(EW$6&gt;=$F108,EW$6&lt;=$H108)*(EV$6-$F108+1),$J108/2,$M108,TRUE))/(1-2*_xlfn.NORM.DIST(0,$J108/2,$M108,TRUE))*$D108+($K108="Steady Growth")*(AND(EW$6&gt;=$F108,EW$6&lt;=$H108)*((EW$6-$F108+1)/($J108*($J108+1)/2)*$D108))+($K108="custom")*CustCF!EQ108</f>
        <v>0</v>
      </c>
      <c r="EX108" s="95">
        <f>($K108="Bell Curve")*(_xlfn.NORM.DIST(AND(EX$6&gt;=$F108,EX$6&lt;=$H108)*(EX$6-$F108+1),$J108/2,$M108,TRUE)-_xlfn.NORM.DIST(AND(EX$6&gt;=$F108,EX$6&lt;=$H108)*(EW$6-$F108+1),$J108/2,$M108,TRUE))/(1-2*_xlfn.NORM.DIST(0,$J108/2,$M108,TRUE))*$D108+($K108="Steady Growth")*(AND(EX$6&gt;=$F108,EX$6&lt;=$H108)*((EX$6-$F108+1)/($J108*($J108+1)/2)*$D108))+($K108="custom")*CustCF!ER108</f>
        <v>0</v>
      </c>
      <c r="EY108" s="95">
        <f>($K108="Bell Curve")*(_xlfn.NORM.DIST(AND(EY$6&gt;=$F108,EY$6&lt;=$H108)*(EY$6-$F108+1),$J108/2,$M108,TRUE)-_xlfn.NORM.DIST(AND(EY$6&gt;=$F108,EY$6&lt;=$H108)*(EX$6-$F108+1),$J108/2,$M108,TRUE))/(1-2*_xlfn.NORM.DIST(0,$J108/2,$M108,TRUE))*$D108+($K108="Steady Growth")*(AND(EY$6&gt;=$F108,EY$6&lt;=$H108)*((EY$6-$F108+1)/($J108*($J108+1)/2)*$D108))+($K108="custom")*CustCF!ES108</f>
        <v>0</v>
      </c>
      <c r="EZ108" s="95">
        <f>($K108="Bell Curve")*(_xlfn.NORM.DIST(AND(EZ$6&gt;=$F108,EZ$6&lt;=$H108)*(EZ$6-$F108+1),$J108/2,$M108,TRUE)-_xlfn.NORM.DIST(AND(EZ$6&gt;=$F108,EZ$6&lt;=$H108)*(EY$6-$F108+1),$J108/2,$M108,TRUE))/(1-2*_xlfn.NORM.DIST(0,$J108/2,$M108,TRUE))*$D108+($K108="Steady Growth")*(AND(EZ$6&gt;=$F108,EZ$6&lt;=$H108)*((EZ$6-$F108+1)/($J108*($J108+1)/2)*$D108))+($K108="custom")*CustCF!ET108</f>
        <v>0</v>
      </c>
      <c r="FA108" s="95">
        <f>($K108="Bell Curve")*(_xlfn.NORM.DIST(AND(FA$6&gt;=$F108,FA$6&lt;=$H108)*(FA$6-$F108+1),$J108/2,$M108,TRUE)-_xlfn.NORM.DIST(AND(FA$6&gt;=$F108,FA$6&lt;=$H108)*(EZ$6-$F108+1),$J108/2,$M108,TRUE))/(1-2*_xlfn.NORM.DIST(0,$J108/2,$M108,TRUE))*$D108+($K108="Steady Growth")*(AND(FA$6&gt;=$F108,FA$6&lt;=$H108)*((FA$6-$F108+1)/($J108*($J108+1)/2)*$D108))+($K108="custom")*CustCF!EU108</f>
        <v>0</v>
      </c>
      <c r="FB108" s="95">
        <f>($K108="Bell Curve")*(_xlfn.NORM.DIST(AND(FB$6&gt;=$F108,FB$6&lt;=$H108)*(FB$6-$F108+1),$J108/2,$M108,TRUE)-_xlfn.NORM.DIST(AND(FB$6&gt;=$F108,FB$6&lt;=$H108)*(FA$6-$F108+1),$J108/2,$M108,TRUE))/(1-2*_xlfn.NORM.DIST(0,$J108/2,$M108,TRUE))*$D108+($K108="Steady Growth")*(AND(FB$6&gt;=$F108,FB$6&lt;=$H108)*((FB$6-$F108+1)/($J108*($J108+1)/2)*$D108))+($K108="custom")*CustCF!EV108</f>
        <v>0</v>
      </c>
      <c r="FC108" s="95">
        <f>($K108="Bell Curve")*(_xlfn.NORM.DIST(AND(FC$6&gt;=$F108,FC$6&lt;=$H108)*(FC$6-$F108+1),$J108/2,$M108,TRUE)-_xlfn.NORM.DIST(AND(FC$6&gt;=$F108,FC$6&lt;=$H108)*(FB$6-$F108+1),$J108/2,$M108,TRUE))/(1-2*_xlfn.NORM.DIST(0,$J108/2,$M108,TRUE))*$D108+($K108="Steady Growth")*(AND(FC$6&gt;=$F108,FC$6&lt;=$H108)*((FC$6-$F108+1)/($J108*($J108+1)/2)*$D108))+($K108="custom")*CustCF!EW108</f>
        <v>0</v>
      </c>
      <c r="FD108" s="95">
        <f>($K108="Bell Curve")*(_xlfn.NORM.DIST(AND(FD$6&gt;=$F108,FD$6&lt;=$H108)*(FD$6-$F108+1),$J108/2,$M108,TRUE)-_xlfn.NORM.DIST(AND(FD$6&gt;=$F108,FD$6&lt;=$H108)*(FC$6-$F108+1),$J108/2,$M108,TRUE))/(1-2*_xlfn.NORM.DIST(0,$J108/2,$M108,TRUE))*$D108+($K108="Steady Growth")*(AND(FD$6&gt;=$F108,FD$6&lt;=$H108)*((FD$6-$F108+1)/($J108*($J108+1)/2)*$D108))+($K108="custom")*CustCF!EX108</f>
        <v>0</v>
      </c>
      <c r="FE108" s="95">
        <f>($K108="Bell Curve")*(_xlfn.NORM.DIST(AND(FE$6&gt;=$F108,FE$6&lt;=$H108)*(FE$6-$F108+1),$J108/2,$M108,TRUE)-_xlfn.NORM.DIST(AND(FE$6&gt;=$F108,FE$6&lt;=$H108)*(FD$6-$F108+1),$J108/2,$M108,TRUE))/(1-2*_xlfn.NORM.DIST(0,$J108/2,$M108,TRUE))*$D108+($K108="Steady Growth")*(AND(FE$6&gt;=$F108,FE$6&lt;=$H108)*((FE$6-$F108+1)/($J108*($J108+1)/2)*$D108))+($K108="custom")*CustCF!EY108</f>
        <v>0</v>
      </c>
      <c r="FF108" s="95">
        <f>($K108="Bell Curve")*(_xlfn.NORM.DIST(AND(FF$6&gt;=$F108,FF$6&lt;=$H108)*(FF$6-$F108+1),$J108/2,$M108,TRUE)-_xlfn.NORM.DIST(AND(FF$6&gt;=$F108,FF$6&lt;=$H108)*(FE$6-$F108+1),$J108/2,$M108,TRUE))/(1-2*_xlfn.NORM.DIST(0,$J108/2,$M108,TRUE))*$D108+($K108="Steady Growth")*(AND(FF$6&gt;=$F108,FF$6&lt;=$H108)*((FF$6-$F108+1)/($J108*($J108+1)/2)*$D108))+($K108="custom")*CustCF!EZ108</f>
        <v>0</v>
      </c>
      <c r="FG108" s="95">
        <f>($K108="Bell Curve")*(_xlfn.NORM.DIST(AND(FG$6&gt;=$F108,FG$6&lt;=$H108)*(FG$6-$F108+1),$J108/2,$M108,TRUE)-_xlfn.NORM.DIST(AND(FG$6&gt;=$F108,FG$6&lt;=$H108)*(FF$6-$F108+1),$J108/2,$M108,TRUE))/(1-2*_xlfn.NORM.DIST(0,$J108/2,$M108,TRUE))*$D108+($K108="Steady Growth")*(AND(FG$6&gt;=$F108,FG$6&lt;=$H108)*((FG$6-$F108+1)/($J108*($J108+1)/2)*$D108))+($K108="custom")*CustCF!FA108</f>
        <v>0</v>
      </c>
      <c r="FH108" s="95">
        <f>($K108="Bell Curve")*(_xlfn.NORM.DIST(AND(FH$6&gt;=$F108,FH$6&lt;=$H108)*(FH$6-$F108+1),$J108/2,$M108,TRUE)-_xlfn.NORM.DIST(AND(FH$6&gt;=$F108,FH$6&lt;=$H108)*(FG$6-$F108+1),$J108/2,$M108,TRUE))/(1-2*_xlfn.NORM.DIST(0,$J108/2,$M108,TRUE))*$D108+($K108="Steady Growth")*(AND(FH$6&gt;=$F108,FH$6&lt;=$H108)*((FH$6-$F108+1)/($J108*($J108+1)/2)*$D108))+($K108="custom")*CustCF!FB108</f>
        <v>0</v>
      </c>
      <c r="FI108" s="95">
        <f>($K108="Bell Curve")*(_xlfn.NORM.DIST(AND(FI$6&gt;=$F108,FI$6&lt;=$H108)*(FI$6-$F108+1),$J108/2,$M108,TRUE)-_xlfn.NORM.DIST(AND(FI$6&gt;=$F108,FI$6&lt;=$H108)*(FH$6-$F108+1),$J108/2,$M108,TRUE))/(1-2*_xlfn.NORM.DIST(0,$J108/2,$M108,TRUE))*$D108+($K108="Steady Growth")*(AND(FI$6&gt;=$F108,FI$6&lt;=$H108)*((FI$6-$F108+1)/($J108*($J108+1)/2)*$D108))+($K108="custom")*CustCF!FC108</f>
        <v>0</v>
      </c>
      <c r="FJ108" s="95">
        <f>($K108="Bell Curve")*(_xlfn.NORM.DIST(AND(FJ$6&gt;=$F108,FJ$6&lt;=$H108)*(FJ$6-$F108+1),$J108/2,$M108,TRUE)-_xlfn.NORM.DIST(AND(FJ$6&gt;=$F108,FJ$6&lt;=$H108)*(FI$6-$F108+1),$J108/2,$M108,TRUE))/(1-2*_xlfn.NORM.DIST(0,$J108/2,$M108,TRUE))*$D108+($K108="Steady Growth")*(AND(FJ$6&gt;=$F108,FJ$6&lt;=$H108)*((FJ$6-$F108+1)/($J108*($J108+1)/2)*$D108))+($K108="custom")*CustCF!FD108</f>
        <v>0</v>
      </c>
      <c r="FK108" s="95">
        <f>($K108="Bell Curve")*(_xlfn.NORM.DIST(AND(FK$6&gt;=$F108,FK$6&lt;=$H108)*(FK$6-$F108+1),$J108/2,$M108,TRUE)-_xlfn.NORM.DIST(AND(FK$6&gt;=$F108,FK$6&lt;=$H108)*(FJ$6-$F108+1),$J108/2,$M108,TRUE))/(1-2*_xlfn.NORM.DIST(0,$J108/2,$M108,TRUE))*$D108+($K108="Steady Growth")*(AND(FK$6&gt;=$F108,FK$6&lt;=$H108)*((FK$6-$F108+1)/($J108*($J108+1)/2)*$D108))+($K108="custom")*CustCF!FE108</f>
        <v>0</v>
      </c>
      <c r="FL108" s="95">
        <f>($K108="Bell Curve")*(_xlfn.NORM.DIST(AND(FL$6&gt;=$F108,FL$6&lt;=$H108)*(FL$6-$F108+1),$J108/2,$M108,TRUE)-_xlfn.NORM.DIST(AND(FL$6&gt;=$F108,FL$6&lt;=$H108)*(FK$6-$F108+1),$J108/2,$M108,TRUE))/(1-2*_xlfn.NORM.DIST(0,$J108/2,$M108,TRUE))*$D108+($K108="Steady Growth")*(AND(FL$6&gt;=$F108,FL$6&lt;=$H108)*((FL$6-$F108+1)/($J108*($J108+1)/2)*$D108))+($K108="custom")*CustCF!FF108</f>
        <v>0</v>
      </c>
      <c r="FM108" s="95">
        <f>($K108="Bell Curve")*(_xlfn.NORM.DIST(AND(FM$6&gt;=$F108,FM$6&lt;=$H108)*(FM$6-$F108+1),$J108/2,$M108,TRUE)-_xlfn.NORM.DIST(AND(FM$6&gt;=$F108,FM$6&lt;=$H108)*(FL$6-$F108+1),$J108/2,$M108,TRUE))/(1-2*_xlfn.NORM.DIST(0,$J108/2,$M108,TRUE))*$D108+($K108="Steady Growth")*(AND(FM$6&gt;=$F108,FM$6&lt;=$H108)*((FM$6-$F108+1)/($J108*($J108+1)/2)*$D108))+($K108="custom")*CustCF!FG108</f>
        <v>0</v>
      </c>
      <c r="FN108" s="95">
        <f>($K108="Bell Curve")*(_xlfn.NORM.DIST(AND(FN$6&gt;=$F108,FN$6&lt;=$H108)*(FN$6-$F108+1),$J108/2,$M108,TRUE)-_xlfn.NORM.DIST(AND(FN$6&gt;=$F108,FN$6&lt;=$H108)*(FM$6-$F108+1),$J108/2,$M108,TRUE))/(1-2*_xlfn.NORM.DIST(0,$J108/2,$M108,TRUE))*$D108+($K108="Steady Growth")*(AND(FN$6&gt;=$F108,FN$6&lt;=$H108)*((FN$6-$F108+1)/($J108*($J108+1)/2)*$D108))+($K108="custom")*CustCF!FH108</f>
        <v>0</v>
      </c>
      <c r="FO108" s="95">
        <f>($K108="Bell Curve")*(_xlfn.NORM.DIST(AND(FO$6&gt;=$F108,FO$6&lt;=$H108)*(FO$6-$F108+1),$J108/2,$M108,TRUE)-_xlfn.NORM.DIST(AND(FO$6&gt;=$F108,FO$6&lt;=$H108)*(FN$6-$F108+1),$J108/2,$M108,TRUE))/(1-2*_xlfn.NORM.DIST(0,$J108/2,$M108,TRUE))*$D108+($K108="Steady Growth")*(AND(FO$6&gt;=$F108,FO$6&lt;=$H108)*((FO$6-$F108+1)/($J108*($J108+1)/2)*$D108))+($K108="custom")*CustCF!FI108</f>
        <v>0</v>
      </c>
      <c r="FP108" s="95">
        <f>($K108="Bell Curve")*(_xlfn.NORM.DIST(AND(FP$6&gt;=$F108,FP$6&lt;=$H108)*(FP$6-$F108+1),$J108/2,$M108,TRUE)-_xlfn.NORM.DIST(AND(FP$6&gt;=$F108,FP$6&lt;=$H108)*(FO$6-$F108+1),$J108/2,$M108,TRUE))/(1-2*_xlfn.NORM.DIST(0,$J108/2,$M108,TRUE))*$D108+($K108="Steady Growth")*(AND(FP$6&gt;=$F108,FP$6&lt;=$H108)*((FP$6-$F108+1)/($J108*($J108+1)/2)*$D108))+($K108="custom")*CustCF!FJ108</f>
        <v>0</v>
      </c>
      <c r="FQ108" s="95">
        <f>($K108="Bell Curve")*(_xlfn.NORM.DIST(AND(FQ$6&gt;=$F108,FQ$6&lt;=$H108)*(FQ$6-$F108+1),$J108/2,$M108,TRUE)-_xlfn.NORM.DIST(AND(FQ$6&gt;=$F108,FQ$6&lt;=$H108)*(FP$6-$F108+1),$J108/2,$M108,TRUE))/(1-2*_xlfn.NORM.DIST(0,$J108/2,$M108,TRUE))*$D108+($K108="Steady Growth")*(AND(FQ$6&gt;=$F108,FQ$6&lt;=$H108)*((FQ$6-$F108+1)/($J108*($J108+1)/2)*$D108))+($K108="custom")*CustCF!FK108</f>
        <v>0</v>
      </c>
      <c r="FR108" s="95">
        <f>($K108="Bell Curve")*(_xlfn.NORM.DIST(AND(FR$6&gt;=$F108,FR$6&lt;=$H108)*(FR$6-$F108+1),$J108/2,$M108,TRUE)-_xlfn.NORM.DIST(AND(FR$6&gt;=$F108,FR$6&lt;=$H108)*(FQ$6-$F108+1),$J108/2,$M108,TRUE))/(1-2*_xlfn.NORM.DIST(0,$J108/2,$M108,TRUE))*$D108+($K108="Steady Growth")*(AND(FR$6&gt;=$F108,FR$6&lt;=$H108)*((FR$6-$F108+1)/($J108*($J108+1)/2)*$D108))+($K108="custom")*CustCF!FL108</f>
        <v>0</v>
      </c>
      <c r="FS108" s="95">
        <f>($K108="Bell Curve")*(_xlfn.NORM.DIST(AND(FS$6&gt;=$F108,FS$6&lt;=$H108)*(FS$6-$F108+1),$J108/2,$M108,TRUE)-_xlfn.NORM.DIST(AND(FS$6&gt;=$F108,FS$6&lt;=$H108)*(FR$6-$F108+1),$J108/2,$M108,TRUE))/(1-2*_xlfn.NORM.DIST(0,$J108/2,$M108,TRUE))*$D108+($K108="Steady Growth")*(AND(FS$6&gt;=$F108,FS$6&lt;=$H108)*((FS$6-$F108+1)/($J108*($J108+1)/2)*$D108))+($K108="custom")*CustCF!FM108</f>
        <v>0</v>
      </c>
      <c r="FT108" s="95">
        <f>($K108="Bell Curve")*(_xlfn.NORM.DIST(AND(FT$6&gt;=$F108,FT$6&lt;=$H108)*(FT$6-$F108+1),$J108/2,$M108,TRUE)-_xlfn.NORM.DIST(AND(FT$6&gt;=$F108,FT$6&lt;=$H108)*(FS$6-$F108+1),$J108/2,$M108,TRUE))/(1-2*_xlfn.NORM.DIST(0,$J108/2,$M108,TRUE))*$D108+($K108="Steady Growth")*(AND(FT$6&gt;=$F108,FT$6&lt;=$H108)*((FT$6-$F108+1)/($J108*($J108+1)/2)*$D108))+($K108="custom")*CustCF!FN108</f>
        <v>0</v>
      </c>
      <c r="FU108" s="95">
        <f>($K108="Bell Curve")*(_xlfn.NORM.DIST(AND(FU$6&gt;=$F108,FU$6&lt;=$H108)*(FU$6-$F108+1),$J108/2,$M108,TRUE)-_xlfn.NORM.DIST(AND(FU$6&gt;=$F108,FU$6&lt;=$H108)*(FT$6-$F108+1),$J108/2,$M108,TRUE))/(1-2*_xlfn.NORM.DIST(0,$J108/2,$M108,TRUE))*$D108+($K108="Steady Growth")*(AND(FU$6&gt;=$F108,FU$6&lt;=$H108)*((FU$6-$F108+1)/($J108*($J108+1)/2)*$D108))+($K108="custom")*CustCF!FO108</f>
        <v>0</v>
      </c>
      <c r="FV108" s="95">
        <f>($K108="Bell Curve")*(_xlfn.NORM.DIST(AND(FV$6&gt;=$F108,FV$6&lt;=$H108)*(FV$6-$F108+1),$J108/2,$M108,TRUE)-_xlfn.NORM.DIST(AND(FV$6&gt;=$F108,FV$6&lt;=$H108)*(FU$6-$F108+1),$J108/2,$M108,TRUE))/(1-2*_xlfn.NORM.DIST(0,$J108/2,$M108,TRUE))*$D108+($K108="Steady Growth")*(AND(FV$6&gt;=$F108,FV$6&lt;=$H108)*((FV$6-$F108+1)/($J108*($J108+1)/2)*$D108))+($K108="custom")*CustCF!FP108</f>
        <v>0</v>
      </c>
      <c r="FW108" s="95">
        <f>($K108="Bell Curve")*(_xlfn.NORM.DIST(AND(FW$6&gt;=$F108,FW$6&lt;=$H108)*(FW$6-$F108+1),$J108/2,$M108,TRUE)-_xlfn.NORM.DIST(AND(FW$6&gt;=$F108,FW$6&lt;=$H108)*(FV$6-$F108+1),$J108/2,$M108,TRUE))/(1-2*_xlfn.NORM.DIST(0,$J108/2,$M108,TRUE))*$D108+($K108="Steady Growth")*(AND(FW$6&gt;=$F108,FW$6&lt;=$H108)*((FW$6-$F108+1)/($J108*($J108+1)/2)*$D108))+($K108="custom")*CustCF!FQ108</f>
        <v>0</v>
      </c>
      <c r="FX108" s="95">
        <f>($K108="Bell Curve")*(_xlfn.NORM.DIST(AND(FX$6&gt;=$F108,FX$6&lt;=$H108)*(FX$6-$F108+1),$J108/2,$M108,TRUE)-_xlfn.NORM.DIST(AND(FX$6&gt;=$F108,FX$6&lt;=$H108)*(FW$6-$F108+1),$J108/2,$M108,TRUE))/(1-2*_xlfn.NORM.DIST(0,$J108/2,$M108,TRUE))*$D108+($K108="Steady Growth")*(AND(FX$6&gt;=$F108,FX$6&lt;=$H108)*((FX$6-$F108+1)/($J108*($J108+1)/2)*$D108))+($K108="custom")*CustCF!FR108</f>
        <v>0</v>
      </c>
      <c r="FY108" s="95">
        <f>($K108="Bell Curve")*(_xlfn.NORM.DIST(AND(FY$6&gt;=$F108,FY$6&lt;=$H108)*(FY$6-$F108+1),$J108/2,$M108,TRUE)-_xlfn.NORM.DIST(AND(FY$6&gt;=$F108,FY$6&lt;=$H108)*(FX$6-$F108+1),$J108/2,$M108,TRUE))/(1-2*_xlfn.NORM.DIST(0,$J108/2,$M108,TRUE))*$D108+($K108="Steady Growth")*(AND(FY$6&gt;=$F108,FY$6&lt;=$H108)*((FY$6-$F108+1)/($J108*($J108+1)/2)*$D108))+($K108="custom")*CustCF!FS108</f>
        <v>0</v>
      </c>
      <c r="FZ108" s="95">
        <f>($K108="Bell Curve")*(_xlfn.NORM.DIST(AND(FZ$6&gt;=$F108,FZ$6&lt;=$H108)*(FZ$6-$F108+1),$J108/2,$M108,TRUE)-_xlfn.NORM.DIST(AND(FZ$6&gt;=$F108,FZ$6&lt;=$H108)*(FY$6-$F108+1),$J108/2,$M108,TRUE))/(1-2*_xlfn.NORM.DIST(0,$J108/2,$M108,TRUE))*$D108+($K108="Steady Growth")*(AND(FZ$6&gt;=$F108,FZ$6&lt;=$H108)*((FZ$6-$F108+1)/($J108*($J108+1)/2)*$D108))+($K108="custom")*CustCF!FT108</f>
        <v>0</v>
      </c>
      <c r="GA108" s="95">
        <f>($K108="Bell Curve")*(_xlfn.NORM.DIST(AND(GA$6&gt;=$F108,GA$6&lt;=$H108)*(GA$6-$F108+1),$J108/2,$M108,TRUE)-_xlfn.NORM.DIST(AND(GA$6&gt;=$F108,GA$6&lt;=$H108)*(FZ$6-$F108+1),$J108/2,$M108,TRUE))/(1-2*_xlfn.NORM.DIST(0,$J108/2,$M108,TRUE))*$D108+($K108="Steady Growth")*(AND(GA$6&gt;=$F108,GA$6&lt;=$H108)*((GA$6-$F108+1)/($J108*($J108+1)/2)*$D108))+($K108="custom")*CustCF!FU108</f>
        <v>0</v>
      </c>
      <c r="GB108" s="95">
        <f>($K108="Bell Curve")*(_xlfn.NORM.DIST(AND(GB$6&gt;=$F108,GB$6&lt;=$H108)*(GB$6-$F108+1),$J108/2,$M108,TRUE)-_xlfn.NORM.DIST(AND(GB$6&gt;=$F108,GB$6&lt;=$H108)*(GA$6-$F108+1),$J108/2,$M108,TRUE))/(1-2*_xlfn.NORM.DIST(0,$J108/2,$M108,TRUE))*$D108+($K108="Steady Growth")*(AND(GB$6&gt;=$F108,GB$6&lt;=$H108)*((GB$6-$F108+1)/($J108*($J108+1)/2)*$D108))+($K108="custom")*CustCF!FV108</f>
        <v>0</v>
      </c>
      <c r="GC108" s="95">
        <f>($K108="Bell Curve")*(_xlfn.NORM.DIST(AND(GC$6&gt;=$F108,GC$6&lt;=$H108)*(GC$6-$F108+1),$J108/2,$M108,TRUE)-_xlfn.NORM.DIST(AND(GC$6&gt;=$F108,GC$6&lt;=$H108)*(GB$6-$F108+1),$J108/2,$M108,TRUE))/(1-2*_xlfn.NORM.DIST(0,$J108/2,$M108,TRUE))*$D108+($K108="Steady Growth")*(AND(GC$6&gt;=$F108,GC$6&lt;=$H108)*((GC$6-$F108+1)/($J108*($J108+1)/2)*$D108))+($K108="custom")*CustCF!FW108</f>
        <v>0</v>
      </c>
      <c r="GD108" s="95">
        <f>($K108="Bell Curve")*(_xlfn.NORM.DIST(AND(GD$6&gt;=$F108,GD$6&lt;=$H108)*(GD$6-$F108+1),$J108/2,$M108,TRUE)-_xlfn.NORM.DIST(AND(GD$6&gt;=$F108,GD$6&lt;=$H108)*(GC$6-$F108+1),$J108/2,$M108,TRUE))/(1-2*_xlfn.NORM.DIST(0,$J108/2,$M108,TRUE))*$D108+($K108="Steady Growth")*(AND(GD$6&gt;=$F108,GD$6&lt;=$H108)*((GD$6-$F108+1)/($J108*($J108+1)/2)*$D108))+($K108="custom")*CustCF!FX108</f>
        <v>0</v>
      </c>
      <c r="GE108" s="95">
        <f>($K108="Bell Curve")*(_xlfn.NORM.DIST(AND(GE$6&gt;=$F108,GE$6&lt;=$H108)*(GE$6-$F108+1),$J108/2,$M108,TRUE)-_xlfn.NORM.DIST(AND(GE$6&gt;=$F108,GE$6&lt;=$H108)*(GD$6-$F108+1),$J108/2,$M108,TRUE))/(1-2*_xlfn.NORM.DIST(0,$J108/2,$M108,TRUE))*$D108+($K108="Steady Growth")*(AND(GE$6&gt;=$F108,GE$6&lt;=$H108)*((GE$6-$F108+1)/($J108*($J108+1)/2)*$D108))+($K108="custom")*CustCF!FY108</f>
        <v>0</v>
      </c>
      <c r="GF108" s="95">
        <f>($K108="Bell Curve")*(_xlfn.NORM.DIST(AND(GF$6&gt;=$F108,GF$6&lt;=$H108)*(GF$6-$F108+1),$J108/2,$M108,TRUE)-_xlfn.NORM.DIST(AND(GF$6&gt;=$F108,GF$6&lt;=$H108)*(GE$6-$F108+1),$J108/2,$M108,TRUE))/(1-2*_xlfn.NORM.DIST(0,$J108/2,$M108,TRUE))*$D108+($K108="Steady Growth")*(AND(GF$6&gt;=$F108,GF$6&lt;=$H108)*((GF$6-$F108+1)/($J108*($J108+1)/2)*$D108))+($K108="custom")*CustCF!FZ108</f>
        <v>0</v>
      </c>
      <c r="GG108" s="95">
        <f>($K108="Bell Curve")*(_xlfn.NORM.DIST(AND(GG$6&gt;=$F108,GG$6&lt;=$H108)*(GG$6-$F108+1),$J108/2,$M108,TRUE)-_xlfn.NORM.DIST(AND(GG$6&gt;=$F108,GG$6&lt;=$H108)*(GF$6-$F108+1),$J108/2,$M108,TRUE))/(1-2*_xlfn.NORM.DIST(0,$J108/2,$M108,TRUE))*$D108+($K108="Steady Growth")*(AND(GG$6&gt;=$F108,GG$6&lt;=$H108)*((GG$6-$F108+1)/($J108*($J108+1)/2)*$D108))+($K108="custom")*CustCF!GA108</f>
        <v>0</v>
      </c>
      <c r="GH108" s="95">
        <f>($K108="Bell Curve")*(_xlfn.NORM.DIST(AND(GH$6&gt;=$F108,GH$6&lt;=$H108)*(GH$6-$F108+1),$J108/2,$M108,TRUE)-_xlfn.NORM.DIST(AND(GH$6&gt;=$F108,GH$6&lt;=$H108)*(GG$6-$F108+1),$J108/2,$M108,TRUE))/(1-2*_xlfn.NORM.DIST(0,$J108/2,$M108,TRUE))*$D108+($K108="Steady Growth")*(AND(GH$6&gt;=$F108,GH$6&lt;=$H108)*((GH$6-$F108+1)/($J108*($J108+1)/2)*$D108))+($K108="custom")*CustCF!GB108</f>
        <v>0</v>
      </c>
      <c r="GI108" s="95">
        <f>($K108="Bell Curve")*(_xlfn.NORM.DIST(AND(GI$6&gt;=$F108,GI$6&lt;=$H108)*(GI$6-$F108+1),$J108/2,$M108,TRUE)-_xlfn.NORM.DIST(AND(GI$6&gt;=$F108,GI$6&lt;=$H108)*(GH$6-$F108+1),$J108/2,$M108,TRUE))/(1-2*_xlfn.NORM.DIST(0,$J108/2,$M108,TRUE))*$D108+($K108="Steady Growth")*(AND(GI$6&gt;=$F108,GI$6&lt;=$H108)*((GI$6-$F108+1)/($J108*($J108+1)/2)*$D108))+($K108="custom")*CustCF!GC108</f>
        <v>0</v>
      </c>
      <c r="GJ108" s="95">
        <f>($K108="Bell Curve")*(_xlfn.NORM.DIST(AND(GJ$6&gt;=$F108,GJ$6&lt;=$H108)*(GJ$6-$F108+1),$J108/2,$M108,TRUE)-_xlfn.NORM.DIST(AND(GJ$6&gt;=$F108,GJ$6&lt;=$H108)*(GI$6-$F108+1),$J108/2,$M108,TRUE))/(1-2*_xlfn.NORM.DIST(0,$J108/2,$M108,TRUE))*$D108+($K108="Steady Growth")*(AND(GJ$6&gt;=$F108,GJ$6&lt;=$H108)*((GJ$6-$F108+1)/($J108*($J108+1)/2)*$D108))+($K108="custom")*CustCF!GD108</f>
        <v>0</v>
      </c>
      <c r="GK108" s="95">
        <f>($K108="Bell Curve")*(_xlfn.NORM.DIST(AND(GK$6&gt;=$F108,GK$6&lt;=$H108)*(GK$6-$F108+1),$J108/2,$M108,TRUE)-_xlfn.NORM.DIST(AND(GK$6&gt;=$F108,GK$6&lt;=$H108)*(GJ$6-$F108+1),$J108/2,$M108,TRUE))/(1-2*_xlfn.NORM.DIST(0,$J108/2,$M108,TRUE))*$D108+($K108="Steady Growth")*(AND(GK$6&gt;=$F108,GK$6&lt;=$H108)*((GK$6-$F108+1)/($J108*($J108+1)/2)*$D108))+($K108="custom")*CustCF!GE108</f>
        <v>0</v>
      </c>
      <c r="GL108" s="95">
        <f>($K108="Bell Curve")*(_xlfn.NORM.DIST(AND(GL$6&gt;=$F108,GL$6&lt;=$H108)*(GL$6-$F108+1),$J108/2,$M108,TRUE)-_xlfn.NORM.DIST(AND(GL$6&gt;=$F108,GL$6&lt;=$H108)*(GK$6-$F108+1),$J108/2,$M108,TRUE))/(1-2*_xlfn.NORM.DIST(0,$J108/2,$M108,TRUE))*$D108+($K108="Steady Growth")*(AND(GL$6&gt;=$F108,GL$6&lt;=$H108)*((GL$6-$F108+1)/($J108*($J108+1)/2)*$D108))+($K108="custom")*CustCF!GF108</f>
        <v>0</v>
      </c>
      <c r="GM108" s="95">
        <f>($K108="Bell Curve")*(_xlfn.NORM.DIST(AND(GM$6&gt;=$F108,GM$6&lt;=$H108)*(GM$6-$F108+1),$J108/2,$M108,TRUE)-_xlfn.NORM.DIST(AND(GM$6&gt;=$F108,GM$6&lt;=$H108)*(GL$6-$F108+1),$J108/2,$M108,TRUE))/(1-2*_xlfn.NORM.DIST(0,$J108/2,$M108,TRUE))*$D108+($K108="Steady Growth")*(AND(GM$6&gt;=$F108,GM$6&lt;=$H108)*((GM$6-$F108+1)/($J108*($J108+1)/2)*$D108))+($K108="custom")*CustCF!GG108</f>
        <v>0</v>
      </c>
      <c r="GN108" s="268">
        <f>($K108="Bell Curve")*(_xlfn.NORM.DIST(AND(GN$6&gt;=$F108,GN$6&lt;=$H108)*(GN$6-$F108+1),$J108/2,$M108,TRUE)-_xlfn.NORM.DIST(AND(GN$6&gt;=$F108,GN$6&lt;=$H108)*(GM$6-$F108+1),$J108/2,$M108,TRUE))/(1-2*_xlfn.NORM.DIST(0,$J108/2,$M108,TRUE))*$D108+($K108="Steady Growth")*(AND(GN$6&gt;=$F108,GN$6&lt;=$H108)*((GN$6-$F108+1)/($J108*($J108+1)/2)*$D108))+($K108="custom")*CustCF!GH108</f>
        <v>0</v>
      </c>
      <c r="GO108" s="1"/>
      <c r="GP108" s="67"/>
    </row>
    <row r="109" spans="1:198" customFormat="1" hidden="1" outlineLevel="1" x14ac:dyDescent="0.75">
      <c r="A109" s="1"/>
      <c r="B109" s="1"/>
      <c r="C109" s="262">
        <f>Budget!AB21</f>
        <v>0</v>
      </c>
      <c r="D109" s="19">
        <f>Budget!AC21</f>
        <v>0</v>
      </c>
      <c r="E109" s="19" t="str">
        <f t="shared" si="54"/>
        <v/>
      </c>
      <c r="F109" s="263">
        <v>0</v>
      </c>
      <c r="G109" s="257">
        <f>IF(L109="custom",CustCF!F109,INDEX($P$8:$GN$8,MATCH(F109,$P$6:$GN$6,0)))</f>
        <v>46053</v>
      </c>
      <c r="H109" s="263">
        <v>0</v>
      </c>
      <c r="I109" s="257">
        <f>IF(L109="custom",CustCF!G109,INDEX($P$8:$GN$8,MATCH(H109,$P$6:$GN$6,0)))</f>
        <v>46053</v>
      </c>
      <c r="J109" s="260">
        <f t="shared" si="55"/>
        <v>1</v>
      </c>
      <c r="K109" s="265" t="s">
        <v>116</v>
      </c>
      <c r="L109" s="266" t="s">
        <v>141</v>
      </c>
      <c r="M109" s="267">
        <f t="shared" si="56"/>
        <v>9</v>
      </c>
      <c r="N109" s="18">
        <f t="shared" si="47"/>
        <v>0</v>
      </c>
      <c r="O109" s="1372">
        <f t="shared" si="46"/>
        <v>0</v>
      </c>
      <c r="P109" s="95">
        <f>($K109="Bell Curve")*(_xlfn.NORM.DIST(AND(P$6&gt;=$F109,P$6&lt;=$H109)*(P$6-$F109+1),$J109/2,$M109,TRUE)-_xlfn.NORM.DIST(AND(P$6&gt;=$F109,P$6&lt;=$H109)*(O$6-$F109+1),$J109/2,$M109,TRUE))/(1-2*_xlfn.NORM.DIST(0,$J109/2,$M109,TRUE))*$D109+($K109="Steady Growth")*(AND(P$6&gt;=$F109,P$6&lt;=$H109)*((P$6-$F109+1)/($J109*($J109+1)/2)*$D109))+($K109="custom")*CustCF!J109</f>
        <v>0</v>
      </c>
      <c r="Q109" s="95">
        <f>($K109="Bell Curve")*(_xlfn.NORM.DIST(AND(Q$6&gt;=$F109,Q$6&lt;=$H109)*(Q$6-$F109+1),$J109/2,$M109,TRUE)-_xlfn.NORM.DIST(AND(Q$6&gt;=$F109,Q$6&lt;=$H109)*(P$6-$F109+1),$J109/2,$M109,TRUE))/(1-2*_xlfn.NORM.DIST(0,$J109/2,$M109,TRUE))*$D109+($K109="Steady Growth")*(AND(Q$6&gt;=$F109,Q$6&lt;=$H109)*((Q$6-$F109+1)/($J109*($J109+1)/2)*$D109))+($K109="custom")*CustCF!K109</f>
        <v>0</v>
      </c>
      <c r="R109" s="95">
        <f>($K109="Bell Curve")*(_xlfn.NORM.DIST(AND(R$6&gt;=$F109,R$6&lt;=$H109)*(R$6-$F109+1),$J109/2,$M109,TRUE)-_xlfn.NORM.DIST(AND(R$6&gt;=$F109,R$6&lt;=$H109)*(Q$6-$F109+1),$J109/2,$M109,TRUE))/(1-2*_xlfn.NORM.DIST(0,$J109/2,$M109,TRUE))*$D109+($K109="Steady Growth")*(AND(R$6&gt;=$F109,R$6&lt;=$H109)*((R$6-$F109+1)/($J109*($J109+1)/2)*$D109))+($K109="custom")*CustCF!L109</f>
        <v>0</v>
      </c>
      <c r="S109" s="95">
        <f>($K109="Bell Curve")*(_xlfn.NORM.DIST(AND(S$6&gt;=$F109,S$6&lt;=$H109)*(S$6-$F109+1),$J109/2,$M109,TRUE)-_xlfn.NORM.DIST(AND(S$6&gt;=$F109,S$6&lt;=$H109)*(R$6-$F109+1),$J109/2,$M109,TRUE))/(1-2*_xlfn.NORM.DIST(0,$J109/2,$M109,TRUE))*$D109+($K109="Steady Growth")*(AND(S$6&gt;=$F109,S$6&lt;=$H109)*((S$6-$F109+1)/($J109*($J109+1)/2)*$D109))+($K109="custom")*CustCF!M109</f>
        <v>0</v>
      </c>
      <c r="T109" s="95">
        <f>($K109="Bell Curve")*(_xlfn.NORM.DIST(AND(T$6&gt;=$F109,T$6&lt;=$H109)*(T$6-$F109+1),$J109/2,$M109,TRUE)-_xlfn.NORM.DIST(AND(T$6&gt;=$F109,T$6&lt;=$H109)*(S$6-$F109+1),$J109/2,$M109,TRUE))/(1-2*_xlfn.NORM.DIST(0,$J109/2,$M109,TRUE))*$D109+($K109="Steady Growth")*(AND(T$6&gt;=$F109,T$6&lt;=$H109)*((T$6-$F109+1)/($J109*($J109+1)/2)*$D109))+($K109="custom")*CustCF!N109</f>
        <v>0</v>
      </c>
      <c r="U109" s="95">
        <f>($K109="Bell Curve")*(_xlfn.NORM.DIST(AND(U$6&gt;=$F109,U$6&lt;=$H109)*(U$6-$F109+1),$J109/2,$M109,TRUE)-_xlfn.NORM.DIST(AND(U$6&gt;=$F109,U$6&lt;=$H109)*(T$6-$F109+1),$J109/2,$M109,TRUE))/(1-2*_xlfn.NORM.DIST(0,$J109/2,$M109,TRUE))*$D109+($K109="Steady Growth")*(AND(U$6&gt;=$F109,U$6&lt;=$H109)*((U$6-$F109+1)/($J109*($J109+1)/2)*$D109))+($K109="custom")*CustCF!O109</f>
        <v>0</v>
      </c>
      <c r="V109" s="95">
        <f>($K109="Bell Curve")*(_xlfn.NORM.DIST(AND(V$6&gt;=$F109,V$6&lt;=$H109)*(V$6-$F109+1),$J109/2,$M109,TRUE)-_xlfn.NORM.DIST(AND(V$6&gt;=$F109,V$6&lt;=$H109)*(U$6-$F109+1),$J109/2,$M109,TRUE))/(1-2*_xlfn.NORM.DIST(0,$J109/2,$M109,TRUE))*$D109+($K109="Steady Growth")*(AND(V$6&gt;=$F109,V$6&lt;=$H109)*((V$6-$F109+1)/($J109*($J109+1)/2)*$D109))+($K109="custom")*CustCF!P109</f>
        <v>0</v>
      </c>
      <c r="W109" s="95">
        <f>($K109="Bell Curve")*(_xlfn.NORM.DIST(AND(W$6&gt;=$F109,W$6&lt;=$H109)*(W$6-$F109+1),$J109/2,$M109,TRUE)-_xlfn.NORM.DIST(AND(W$6&gt;=$F109,W$6&lt;=$H109)*(V$6-$F109+1),$J109/2,$M109,TRUE))/(1-2*_xlfn.NORM.DIST(0,$J109/2,$M109,TRUE))*$D109+($K109="Steady Growth")*(AND(W$6&gt;=$F109,W$6&lt;=$H109)*((W$6-$F109+1)/($J109*($J109+1)/2)*$D109))+($K109="custom")*CustCF!Q109</f>
        <v>0</v>
      </c>
      <c r="X109" s="95">
        <f>($K109="Bell Curve")*(_xlfn.NORM.DIST(AND(X$6&gt;=$F109,X$6&lt;=$H109)*(X$6-$F109+1),$J109/2,$M109,TRUE)-_xlfn.NORM.DIST(AND(X$6&gt;=$F109,X$6&lt;=$H109)*(W$6-$F109+1),$J109/2,$M109,TRUE))/(1-2*_xlfn.NORM.DIST(0,$J109/2,$M109,TRUE))*$D109+($K109="Steady Growth")*(AND(X$6&gt;=$F109,X$6&lt;=$H109)*((X$6-$F109+1)/($J109*($J109+1)/2)*$D109))+($K109="custom")*CustCF!R109</f>
        <v>0</v>
      </c>
      <c r="Y109" s="95">
        <f>($K109="Bell Curve")*(_xlfn.NORM.DIST(AND(Y$6&gt;=$F109,Y$6&lt;=$H109)*(Y$6-$F109+1),$J109/2,$M109,TRUE)-_xlfn.NORM.DIST(AND(Y$6&gt;=$F109,Y$6&lt;=$H109)*(X$6-$F109+1),$J109/2,$M109,TRUE))/(1-2*_xlfn.NORM.DIST(0,$J109/2,$M109,TRUE))*$D109+($K109="Steady Growth")*(AND(Y$6&gt;=$F109,Y$6&lt;=$H109)*((Y$6-$F109+1)/($J109*($J109+1)/2)*$D109))+($K109="custom")*CustCF!S109</f>
        <v>0</v>
      </c>
      <c r="Z109" s="95">
        <f>($K109="Bell Curve")*(_xlfn.NORM.DIST(AND(Z$6&gt;=$F109,Z$6&lt;=$H109)*(Z$6-$F109+1),$J109/2,$M109,TRUE)-_xlfn.NORM.DIST(AND(Z$6&gt;=$F109,Z$6&lt;=$H109)*(Y$6-$F109+1),$J109/2,$M109,TRUE))/(1-2*_xlfn.NORM.DIST(0,$J109/2,$M109,TRUE))*$D109+($K109="Steady Growth")*(AND(Z$6&gt;=$F109,Z$6&lt;=$H109)*((Z$6-$F109+1)/($J109*($J109+1)/2)*$D109))+($K109="custom")*CustCF!T109</f>
        <v>0</v>
      </c>
      <c r="AA109" s="95">
        <f>($K109="Bell Curve")*(_xlfn.NORM.DIST(AND(AA$6&gt;=$F109,AA$6&lt;=$H109)*(AA$6-$F109+1),$J109/2,$M109,TRUE)-_xlfn.NORM.DIST(AND(AA$6&gt;=$F109,AA$6&lt;=$H109)*(Z$6-$F109+1),$J109/2,$M109,TRUE))/(1-2*_xlfn.NORM.DIST(0,$J109/2,$M109,TRUE))*$D109+($K109="Steady Growth")*(AND(AA$6&gt;=$F109,AA$6&lt;=$H109)*((AA$6-$F109+1)/($J109*($J109+1)/2)*$D109))+($K109="custom")*CustCF!U109</f>
        <v>0</v>
      </c>
      <c r="AB109" s="95">
        <f>($K109="Bell Curve")*(_xlfn.NORM.DIST(AND(AB$6&gt;=$F109,AB$6&lt;=$H109)*(AB$6-$F109+1),$J109/2,$M109,TRUE)-_xlfn.NORM.DIST(AND(AB$6&gt;=$F109,AB$6&lt;=$H109)*(AA$6-$F109+1),$J109/2,$M109,TRUE))/(1-2*_xlfn.NORM.DIST(0,$J109/2,$M109,TRUE))*$D109+($K109="Steady Growth")*(AND(AB$6&gt;=$F109,AB$6&lt;=$H109)*((AB$6-$F109+1)/($J109*($J109+1)/2)*$D109))+($K109="custom")*CustCF!V109</f>
        <v>0</v>
      </c>
      <c r="AC109" s="95">
        <f>($K109="Bell Curve")*(_xlfn.NORM.DIST(AND(AC$6&gt;=$F109,AC$6&lt;=$H109)*(AC$6-$F109+1),$J109/2,$M109,TRUE)-_xlfn.NORM.DIST(AND(AC$6&gt;=$F109,AC$6&lt;=$H109)*(AB$6-$F109+1),$J109/2,$M109,TRUE))/(1-2*_xlfn.NORM.DIST(0,$J109/2,$M109,TRUE))*$D109+($K109="Steady Growth")*(AND(AC$6&gt;=$F109,AC$6&lt;=$H109)*((AC$6-$F109+1)/($J109*($J109+1)/2)*$D109))+($K109="custom")*CustCF!W109</f>
        <v>0</v>
      </c>
      <c r="AD109" s="95">
        <f>($K109="Bell Curve")*(_xlfn.NORM.DIST(AND(AD$6&gt;=$F109,AD$6&lt;=$H109)*(AD$6-$F109+1),$J109/2,$M109,TRUE)-_xlfn.NORM.DIST(AND(AD$6&gt;=$F109,AD$6&lt;=$H109)*(AC$6-$F109+1),$J109/2,$M109,TRUE))/(1-2*_xlfn.NORM.DIST(0,$J109/2,$M109,TRUE))*$D109+($K109="Steady Growth")*(AND(AD$6&gt;=$F109,AD$6&lt;=$H109)*((AD$6-$F109+1)/($J109*($J109+1)/2)*$D109))+($K109="custom")*CustCF!X109</f>
        <v>0</v>
      </c>
      <c r="AE109" s="95">
        <f>($K109="Bell Curve")*(_xlfn.NORM.DIST(AND(AE$6&gt;=$F109,AE$6&lt;=$H109)*(AE$6-$F109+1),$J109/2,$M109,TRUE)-_xlfn.NORM.DIST(AND(AE$6&gt;=$F109,AE$6&lt;=$H109)*(AD$6-$F109+1),$J109/2,$M109,TRUE))/(1-2*_xlfn.NORM.DIST(0,$J109/2,$M109,TRUE))*$D109+($K109="Steady Growth")*(AND(AE$6&gt;=$F109,AE$6&lt;=$H109)*((AE$6-$F109+1)/($J109*($J109+1)/2)*$D109))+($K109="custom")*CustCF!Y109</f>
        <v>0</v>
      </c>
      <c r="AF109" s="95">
        <f>($K109="Bell Curve")*(_xlfn.NORM.DIST(AND(AF$6&gt;=$F109,AF$6&lt;=$H109)*(AF$6-$F109+1),$J109/2,$M109,TRUE)-_xlfn.NORM.DIST(AND(AF$6&gt;=$F109,AF$6&lt;=$H109)*(AE$6-$F109+1),$J109/2,$M109,TRUE))/(1-2*_xlfn.NORM.DIST(0,$J109/2,$M109,TRUE))*$D109+($K109="Steady Growth")*(AND(AF$6&gt;=$F109,AF$6&lt;=$H109)*((AF$6-$F109+1)/($J109*($J109+1)/2)*$D109))+($K109="custom")*CustCF!Z109</f>
        <v>0</v>
      </c>
      <c r="AG109" s="95">
        <f>($K109="Bell Curve")*(_xlfn.NORM.DIST(AND(AG$6&gt;=$F109,AG$6&lt;=$H109)*(AG$6-$F109+1),$J109/2,$M109,TRUE)-_xlfn.NORM.DIST(AND(AG$6&gt;=$F109,AG$6&lt;=$H109)*(AF$6-$F109+1),$J109/2,$M109,TRUE))/(1-2*_xlfn.NORM.DIST(0,$J109/2,$M109,TRUE))*$D109+($K109="Steady Growth")*(AND(AG$6&gt;=$F109,AG$6&lt;=$H109)*((AG$6-$F109+1)/($J109*($J109+1)/2)*$D109))+($K109="custom")*CustCF!AA109</f>
        <v>0</v>
      </c>
      <c r="AH109" s="95">
        <f>($K109="Bell Curve")*(_xlfn.NORM.DIST(AND(AH$6&gt;=$F109,AH$6&lt;=$H109)*(AH$6-$F109+1),$J109/2,$M109,TRUE)-_xlfn.NORM.DIST(AND(AH$6&gt;=$F109,AH$6&lt;=$H109)*(AG$6-$F109+1),$J109/2,$M109,TRUE))/(1-2*_xlfn.NORM.DIST(0,$J109/2,$M109,TRUE))*$D109+($K109="Steady Growth")*(AND(AH$6&gt;=$F109,AH$6&lt;=$H109)*((AH$6-$F109+1)/($J109*($J109+1)/2)*$D109))+($K109="custom")*CustCF!AB109</f>
        <v>0</v>
      </c>
      <c r="AI109" s="95">
        <f>($K109="Bell Curve")*(_xlfn.NORM.DIST(AND(AI$6&gt;=$F109,AI$6&lt;=$H109)*(AI$6-$F109+1),$J109/2,$M109,TRUE)-_xlfn.NORM.DIST(AND(AI$6&gt;=$F109,AI$6&lt;=$H109)*(AH$6-$F109+1),$J109/2,$M109,TRUE))/(1-2*_xlfn.NORM.DIST(0,$J109/2,$M109,TRUE))*$D109+($K109="Steady Growth")*(AND(AI$6&gt;=$F109,AI$6&lt;=$H109)*((AI$6-$F109+1)/($J109*($J109+1)/2)*$D109))+($K109="custom")*CustCF!AC109</f>
        <v>0</v>
      </c>
      <c r="AJ109" s="95">
        <f>($K109="Bell Curve")*(_xlfn.NORM.DIST(AND(AJ$6&gt;=$F109,AJ$6&lt;=$H109)*(AJ$6-$F109+1),$J109/2,$M109,TRUE)-_xlfn.NORM.DIST(AND(AJ$6&gt;=$F109,AJ$6&lt;=$H109)*(AI$6-$F109+1),$J109/2,$M109,TRUE))/(1-2*_xlfn.NORM.DIST(0,$J109/2,$M109,TRUE))*$D109+($K109="Steady Growth")*(AND(AJ$6&gt;=$F109,AJ$6&lt;=$H109)*((AJ$6-$F109+1)/($J109*($J109+1)/2)*$D109))+($K109="custom")*CustCF!AD109</f>
        <v>0</v>
      </c>
      <c r="AK109" s="95">
        <f>($K109="Bell Curve")*(_xlfn.NORM.DIST(AND(AK$6&gt;=$F109,AK$6&lt;=$H109)*(AK$6-$F109+1),$J109/2,$M109,TRUE)-_xlfn.NORM.DIST(AND(AK$6&gt;=$F109,AK$6&lt;=$H109)*(AJ$6-$F109+1),$J109/2,$M109,TRUE))/(1-2*_xlfn.NORM.DIST(0,$J109/2,$M109,TRUE))*$D109+($K109="Steady Growth")*(AND(AK$6&gt;=$F109,AK$6&lt;=$H109)*((AK$6-$F109+1)/($J109*($J109+1)/2)*$D109))+($K109="custom")*CustCF!AE109</f>
        <v>0</v>
      </c>
      <c r="AL109" s="95">
        <f>($K109="Bell Curve")*(_xlfn.NORM.DIST(AND(AL$6&gt;=$F109,AL$6&lt;=$H109)*(AL$6-$F109+1),$J109/2,$M109,TRUE)-_xlfn.NORM.DIST(AND(AL$6&gt;=$F109,AL$6&lt;=$H109)*(AK$6-$F109+1),$J109/2,$M109,TRUE))/(1-2*_xlfn.NORM.DIST(0,$J109/2,$M109,TRUE))*$D109+($K109="Steady Growth")*(AND(AL$6&gt;=$F109,AL$6&lt;=$H109)*((AL$6-$F109+1)/($J109*($J109+1)/2)*$D109))+($K109="custom")*CustCF!AF109</f>
        <v>0</v>
      </c>
      <c r="AM109" s="95">
        <f>($K109="Bell Curve")*(_xlfn.NORM.DIST(AND(AM$6&gt;=$F109,AM$6&lt;=$H109)*(AM$6-$F109+1),$J109/2,$M109,TRUE)-_xlfn.NORM.DIST(AND(AM$6&gt;=$F109,AM$6&lt;=$H109)*(AL$6-$F109+1),$J109/2,$M109,TRUE))/(1-2*_xlfn.NORM.DIST(0,$J109/2,$M109,TRUE))*$D109+($K109="Steady Growth")*(AND(AM$6&gt;=$F109,AM$6&lt;=$H109)*((AM$6-$F109+1)/($J109*($J109+1)/2)*$D109))+($K109="custom")*CustCF!AG109</f>
        <v>0</v>
      </c>
      <c r="AN109" s="95">
        <f>($K109="Bell Curve")*(_xlfn.NORM.DIST(AND(AN$6&gt;=$F109,AN$6&lt;=$H109)*(AN$6-$F109+1),$J109/2,$M109,TRUE)-_xlfn.NORM.DIST(AND(AN$6&gt;=$F109,AN$6&lt;=$H109)*(AM$6-$F109+1),$J109/2,$M109,TRUE))/(1-2*_xlfn.NORM.DIST(0,$J109/2,$M109,TRUE))*$D109+($K109="Steady Growth")*(AND(AN$6&gt;=$F109,AN$6&lt;=$H109)*((AN$6-$F109+1)/($J109*($J109+1)/2)*$D109))+($K109="custom")*CustCF!AH109</f>
        <v>0</v>
      </c>
      <c r="AO109" s="95">
        <f>($K109="Bell Curve")*(_xlfn.NORM.DIST(AND(AO$6&gt;=$F109,AO$6&lt;=$H109)*(AO$6-$F109+1),$J109/2,$M109,TRUE)-_xlfn.NORM.DIST(AND(AO$6&gt;=$F109,AO$6&lt;=$H109)*(AN$6-$F109+1),$J109/2,$M109,TRUE))/(1-2*_xlfn.NORM.DIST(0,$J109/2,$M109,TRUE))*$D109+($K109="Steady Growth")*(AND(AO$6&gt;=$F109,AO$6&lt;=$H109)*((AO$6-$F109+1)/($J109*($J109+1)/2)*$D109))+($K109="custom")*CustCF!AI109</f>
        <v>0</v>
      </c>
      <c r="AP109" s="95">
        <f>($K109="Bell Curve")*(_xlfn.NORM.DIST(AND(AP$6&gt;=$F109,AP$6&lt;=$H109)*(AP$6-$F109+1),$J109/2,$M109,TRUE)-_xlfn.NORM.DIST(AND(AP$6&gt;=$F109,AP$6&lt;=$H109)*(AO$6-$F109+1),$J109/2,$M109,TRUE))/(1-2*_xlfn.NORM.DIST(0,$J109/2,$M109,TRUE))*$D109+($K109="Steady Growth")*(AND(AP$6&gt;=$F109,AP$6&lt;=$H109)*((AP$6-$F109+1)/($J109*($J109+1)/2)*$D109))+($K109="custom")*CustCF!AJ109</f>
        <v>0</v>
      </c>
      <c r="AQ109" s="95">
        <f>($K109="Bell Curve")*(_xlfn.NORM.DIST(AND(AQ$6&gt;=$F109,AQ$6&lt;=$H109)*(AQ$6-$F109+1),$J109/2,$M109,TRUE)-_xlfn.NORM.DIST(AND(AQ$6&gt;=$F109,AQ$6&lt;=$H109)*(AP$6-$F109+1),$J109/2,$M109,TRUE))/(1-2*_xlfn.NORM.DIST(0,$J109/2,$M109,TRUE))*$D109+($K109="Steady Growth")*(AND(AQ$6&gt;=$F109,AQ$6&lt;=$H109)*((AQ$6-$F109+1)/($J109*($J109+1)/2)*$D109))+($K109="custom")*CustCF!AK109</f>
        <v>0</v>
      </c>
      <c r="AR109" s="95">
        <f>($K109="Bell Curve")*(_xlfn.NORM.DIST(AND(AR$6&gt;=$F109,AR$6&lt;=$H109)*(AR$6-$F109+1),$J109/2,$M109,TRUE)-_xlfn.NORM.DIST(AND(AR$6&gt;=$F109,AR$6&lt;=$H109)*(AQ$6-$F109+1),$J109/2,$M109,TRUE))/(1-2*_xlfn.NORM.DIST(0,$J109/2,$M109,TRUE))*$D109+($K109="Steady Growth")*(AND(AR$6&gt;=$F109,AR$6&lt;=$H109)*((AR$6-$F109+1)/($J109*($J109+1)/2)*$D109))+($K109="custom")*CustCF!AL109</f>
        <v>0</v>
      </c>
      <c r="AS109" s="95">
        <f>($K109="Bell Curve")*(_xlfn.NORM.DIST(AND(AS$6&gt;=$F109,AS$6&lt;=$H109)*(AS$6-$F109+1),$J109/2,$M109,TRUE)-_xlfn.NORM.DIST(AND(AS$6&gt;=$F109,AS$6&lt;=$H109)*(AR$6-$F109+1),$J109/2,$M109,TRUE))/(1-2*_xlfn.NORM.DIST(0,$J109/2,$M109,TRUE))*$D109+($K109="Steady Growth")*(AND(AS$6&gt;=$F109,AS$6&lt;=$H109)*((AS$6-$F109+1)/($J109*($J109+1)/2)*$D109))+($K109="custom")*CustCF!AM109</f>
        <v>0</v>
      </c>
      <c r="AT109" s="95">
        <f>($K109="Bell Curve")*(_xlfn.NORM.DIST(AND(AT$6&gt;=$F109,AT$6&lt;=$H109)*(AT$6-$F109+1),$J109/2,$M109,TRUE)-_xlfn.NORM.DIST(AND(AT$6&gt;=$F109,AT$6&lt;=$H109)*(AS$6-$F109+1),$J109/2,$M109,TRUE))/(1-2*_xlfn.NORM.DIST(0,$J109/2,$M109,TRUE))*$D109+($K109="Steady Growth")*(AND(AT$6&gt;=$F109,AT$6&lt;=$H109)*((AT$6-$F109+1)/($J109*($J109+1)/2)*$D109))+($K109="custom")*CustCF!AN109</f>
        <v>0</v>
      </c>
      <c r="AU109" s="95">
        <f>($K109="Bell Curve")*(_xlfn.NORM.DIST(AND(AU$6&gt;=$F109,AU$6&lt;=$H109)*(AU$6-$F109+1),$J109/2,$M109,TRUE)-_xlfn.NORM.DIST(AND(AU$6&gt;=$F109,AU$6&lt;=$H109)*(AT$6-$F109+1),$J109/2,$M109,TRUE))/(1-2*_xlfn.NORM.DIST(0,$J109/2,$M109,TRUE))*$D109+($K109="Steady Growth")*(AND(AU$6&gt;=$F109,AU$6&lt;=$H109)*((AU$6-$F109+1)/($J109*($J109+1)/2)*$D109))+($K109="custom")*CustCF!AO109</f>
        <v>0</v>
      </c>
      <c r="AV109" s="95">
        <f>($K109="Bell Curve")*(_xlfn.NORM.DIST(AND(AV$6&gt;=$F109,AV$6&lt;=$H109)*(AV$6-$F109+1),$J109/2,$M109,TRUE)-_xlfn.NORM.DIST(AND(AV$6&gt;=$F109,AV$6&lt;=$H109)*(AU$6-$F109+1),$J109/2,$M109,TRUE))/(1-2*_xlfn.NORM.DIST(0,$J109/2,$M109,TRUE))*$D109+($K109="Steady Growth")*(AND(AV$6&gt;=$F109,AV$6&lt;=$H109)*((AV$6-$F109+1)/($J109*($J109+1)/2)*$D109))+($K109="custom")*CustCF!AP109</f>
        <v>0</v>
      </c>
      <c r="AW109" s="95">
        <f>($K109="Bell Curve")*(_xlfn.NORM.DIST(AND(AW$6&gt;=$F109,AW$6&lt;=$H109)*(AW$6-$F109+1),$J109/2,$M109,TRUE)-_xlfn.NORM.DIST(AND(AW$6&gt;=$F109,AW$6&lt;=$H109)*(AV$6-$F109+1),$J109/2,$M109,TRUE))/(1-2*_xlfn.NORM.DIST(0,$J109/2,$M109,TRUE))*$D109+($K109="Steady Growth")*(AND(AW$6&gt;=$F109,AW$6&lt;=$H109)*((AW$6-$F109+1)/($J109*($J109+1)/2)*$D109))+($K109="custom")*CustCF!AQ109</f>
        <v>0</v>
      </c>
      <c r="AX109" s="95">
        <f>($K109="Bell Curve")*(_xlfn.NORM.DIST(AND(AX$6&gt;=$F109,AX$6&lt;=$H109)*(AX$6-$F109+1),$J109/2,$M109,TRUE)-_xlfn.NORM.DIST(AND(AX$6&gt;=$F109,AX$6&lt;=$H109)*(AW$6-$F109+1),$J109/2,$M109,TRUE))/(1-2*_xlfn.NORM.DIST(0,$J109/2,$M109,TRUE))*$D109+($K109="Steady Growth")*(AND(AX$6&gt;=$F109,AX$6&lt;=$H109)*((AX$6-$F109+1)/($J109*($J109+1)/2)*$D109))+($K109="custom")*CustCF!AR109</f>
        <v>0</v>
      </c>
      <c r="AY109" s="95">
        <f>($K109="Bell Curve")*(_xlfn.NORM.DIST(AND(AY$6&gt;=$F109,AY$6&lt;=$H109)*(AY$6-$F109+1),$J109/2,$M109,TRUE)-_xlfn.NORM.DIST(AND(AY$6&gt;=$F109,AY$6&lt;=$H109)*(AX$6-$F109+1),$J109/2,$M109,TRUE))/(1-2*_xlfn.NORM.DIST(0,$J109/2,$M109,TRUE))*$D109+($K109="Steady Growth")*(AND(AY$6&gt;=$F109,AY$6&lt;=$H109)*((AY$6-$F109+1)/($J109*($J109+1)/2)*$D109))+($K109="custom")*CustCF!AS109</f>
        <v>0</v>
      </c>
      <c r="AZ109" s="95">
        <f>($K109="Bell Curve")*(_xlfn.NORM.DIST(AND(AZ$6&gt;=$F109,AZ$6&lt;=$H109)*(AZ$6-$F109+1),$J109/2,$M109,TRUE)-_xlfn.NORM.DIST(AND(AZ$6&gt;=$F109,AZ$6&lt;=$H109)*(AY$6-$F109+1),$J109/2,$M109,TRUE))/(1-2*_xlfn.NORM.DIST(0,$J109/2,$M109,TRUE))*$D109+($K109="Steady Growth")*(AND(AZ$6&gt;=$F109,AZ$6&lt;=$H109)*((AZ$6-$F109+1)/($J109*($J109+1)/2)*$D109))+($K109="custom")*CustCF!AT109</f>
        <v>0</v>
      </c>
      <c r="BA109" s="95">
        <f>($K109="Bell Curve")*(_xlfn.NORM.DIST(AND(BA$6&gt;=$F109,BA$6&lt;=$H109)*(BA$6-$F109+1),$J109/2,$M109,TRUE)-_xlfn.NORM.DIST(AND(BA$6&gt;=$F109,BA$6&lt;=$H109)*(AZ$6-$F109+1),$J109/2,$M109,TRUE))/(1-2*_xlfn.NORM.DIST(0,$J109/2,$M109,TRUE))*$D109+($K109="Steady Growth")*(AND(BA$6&gt;=$F109,BA$6&lt;=$H109)*((BA$6-$F109+1)/($J109*($J109+1)/2)*$D109))+($K109="custom")*CustCF!AU109</f>
        <v>0</v>
      </c>
      <c r="BB109" s="95">
        <f>($K109="Bell Curve")*(_xlfn.NORM.DIST(AND(BB$6&gt;=$F109,BB$6&lt;=$H109)*(BB$6-$F109+1),$J109/2,$M109,TRUE)-_xlfn.NORM.DIST(AND(BB$6&gt;=$F109,BB$6&lt;=$H109)*(BA$6-$F109+1),$J109/2,$M109,TRUE))/(1-2*_xlfn.NORM.DIST(0,$J109/2,$M109,TRUE))*$D109+($K109="Steady Growth")*(AND(BB$6&gt;=$F109,BB$6&lt;=$H109)*((BB$6-$F109+1)/($J109*($J109+1)/2)*$D109))+($K109="custom")*CustCF!AV109</f>
        <v>0</v>
      </c>
      <c r="BC109" s="95">
        <f>($K109="Bell Curve")*(_xlfn.NORM.DIST(AND(BC$6&gt;=$F109,BC$6&lt;=$H109)*(BC$6-$F109+1),$J109/2,$M109,TRUE)-_xlfn.NORM.DIST(AND(BC$6&gt;=$F109,BC$6&lt;=$H109)*(BB$6-$F109+1),$J109/2,$M109,TRUE))/(1-2*_xlfn.NORM.DIST(0,$J109/2,$M109,TRUE))*$D109+($K109="Steady Growth")*(AND(BC$6&gt;=$F109,BC$6&lt;=$H109)*((BC$6-$F109+1)/($J109*($J109+1)/2)*$D109))+($K109="custom")*CustCF!AW109</f>
        <v>0</v>
      </c>
      <c r="BD109" s="95">
        <f>($K109="Bell Curve")*(_xlfn.NORM.DIST(AND(BD$6&gt;=$F109,BD$6&lt;=$H109)*(BD$6-$F109+1),$J109/2,$M109,TRUE)-_xlfn.NORM.DIST(AND(BD$6&gt;=$F109,BD$6&lt;=$H109)*(BC$6-$F109+1),$J109/2,$M109,TRUE))/(1-2*_xlfn.NORM.DIST(0,$J109/2,$M109,TRUE))*$D109+($K109="Steady Growth")*(AND(BD$6&gt;=$F109,BD$6&lt;=$H109)*((BD$6-$F109+1)/($J109*($J109+1)/2)*$D109))+($K109="custom")*CustCF!AX109</f>
        <v>0</v>
      </c>
      <c r="BE109" s="95">
        <f>($K109="Bell Curve")*(_xlfn.NORM.DIST(AND(BE$6&gt;=$F109,BE$6&lt;=$H109)*(BE$6-$F109+1),$J109/2,$M109,TRUE)-_xlfn.NORM.DIST(AND(BE$6&gt;=$F109,BE$6&lt;=$H109)*(BD$6-$F109+1),$J109/2,$M109,TRUE))/(1-2*_xlfn.NORM.DIST(0,$J109/2,$M109,TRUE))*$D109+($K109="Steady Growth")*(AND(BE$6&gt;=$F109,BE$6&lt;=$H109)*((BE$6-$F109+1)/($J109*($J109+1)/2)*$D109))+($K109="custom")*CustCF!AY109</f>
        <v>0</v>
      </c>
      <c r="BF109" s="95">
        <f>($K109="Bell Curve")*(_xlfn.NORM.DIST(AND(BF$6&gt;=$F109,BF$6&lt;=$H109)*(BF$6-$F109+1),$J109/2,$M109,TRUE)-_xlfn.NORM.DIST(AND(BF$6&gt;=$F109,BF$6&lt;=$H109)*(BE$6-$F109+1),$J109/2,$M109,TRUE))/(1-2*_xlfn.NORM.DIST(0,$J109/2,$M109,TRUE))*$D109+($K109="Steady Growth")*(AND(BF$6&gt;=$F109,BF$6&lt;=$H109)*((BF$6-$F109+1)/($J109*($J109+1)/2)*$D109))+($K109="custom")*CustCF!AZ109</f>
        <v>0</v>
      </c>
      <c r="BG109" s="95">
        <f>($K109="Bell Curve")*(_xlfn.NORM.DIST(AND(BG$6&gt;=$F109,BG$6&lt;=$H109)*(BG$6-$F109+1),$J109/2,$M109,TRUE)-_xlfn.NORM.DIST(AND(BG$6&gt;=$F109,BG$6&lt;=$H109)*(BF$6-$F109+1),$J109/2,$M109,TRUE))/(1-2*_xlfn.NORM.DIST(0,$J109/2,$M109,TRUE))*$D109+($K109="Steady Growth")*(AND(BG$6&gt;=$F109,BG$6&lt;=$H109)*((BG$6-$F109+1)/($J109*($J109+1)/2)*$D109))+($K109="custom")*CustCF!BA109</f>
        <v>0</v>
      </c>
      <c r="BH109" s="95">
        <f>($K109="Bell Curve")*(_xlfn.NORM.DIST(AND(BH$6&gt;=$F109,BH$6&lt;=$H109)*(BH$6-$F109+1),$J109/2,$M109,TRUE)-_xlfn.NORM.DIST(AND(BH$6&gt;=$F109,BH$6&lt;=$H109)*(BG$6-$F109+1),$J109/2,$M109,TRUE))/(1-2*_xlfn.NORM.DIST(0,$J109/2,$M109,TRUE))*$D109+($K109="Steady Growth")*(AND(BH$6&gt;=$F109,BH$6&lt;=$H109)*((BH$6-$F109+1)/($J109*($J109+1)/2)*$D109))+($K109="custom")*CustCF!BB109</f>
        <v>0</v>
      </c>
      <c r="BI109" s="95">
        <f>($K109="Bell Curve")*(_xlfn.NORM.DIST(AND(BI$6&gt;=$F109,BI$6&lt;=$H109)*(BI$6-$F109+1),$J109/2,$M109,TRUE)-_xlfn.NORM.DIST(AND(BI$6&gt;=$F109,BI$6&lt;=$H109)*(BH$6-$F109+1),$J109/2,$M109,TRUE))/(1-2*_xlfn.NORM.DIST(0,$J109/2,$M109,TRUE))*$D109+($K109="Steady Growth")*(AND(BI$6&gt;=$F109,BI$6&lt;=$H109)*((BI$6-$F109+1)/($J109*($J109+1)/2)*$D109))+($K109="custom")*CustCF!BC109</f>
        <v>0</v>
      </c>
      <c r="BJ109" s="95">
        <f>($K109="Bell Curve")*(_xlfn.NORM.DIST(AND(BJ$6&gt;=$F109,BJ$6&lt;=$H109)*(BJ$6-$F109+1),$J109/2,$M109,TRUE)-_xlfn.NORM.DIST(AND(BJ$6&gt;=$F109,BJ$6&lt;=$H109)*(BI$6-$F109+1),$J109/2,$M109,TRUE))/(1-2*_xlfn.NORM.DIST(0,$J109/2,$M109,TRUE))*$D109+($K109="Steady Growth")*(AND(BJ$6&gt;=$F109,BJ$6&lt;=$H109)*((BJ$6-$F109+1)/($J109*($J109+1)/2)*$D109))+($K109="custom")*CustCF!BD109</f>
        <v>0</v>
      </c>
      <c r="BK109" s="95">
        <f>($K109="Bell Curve")*(_xlfn.NORM.DIST(AND(BK$6&gt;=$F109,BK$6&lt;=$H109)*(BK$6-$F109+1),$J109/2,$M109,TRUE)-_xlfn.NORM.DIST(AND(BK$6&gt;=$F109,BK$6&lt;=$H109)*(BJ$6-$F109+1),$J109/2,$M109,TRUE))/(1-2*_xlfn.NORM.DIST(0,$J109/2,$M109,TRUE))*$D109+($K109="Steady Growth")*(AND(BK$6&gt;=$F109,BK$6&lt;=$H109)*((BK$6-$F109+1)/($J109*($J109+1)/2)*$D109))+($K109="custom")*CustCF!BE109</f>
        <v>0</v>
      </c>
      <c r="BL109" s="95">
        <f>($K109="Bell Curve")*(_xlfn.NORM.DIST(AND(BL$6&gt;=$F109,BL$6&lt;=$H109)*(BL$6-$F109+1),$J109/2,$M109,TRUE)-_xlfn.NORM.DIST(AND(BL$6&gt;=$F109,BL$6&lt;=$H109)*(BK$6-$F109+1),$J109/2,$M109,TRUE))/(1-2*_xlfn.NORM.DIST(0,$J109/2,$M109,TRUE))*$D109+($K109="Steady Growth")*(AND(BL$6&gt;=$F109,BL$6&lt;=$H109)*((BL$6-$F109+1)/($J109*($J109+1)/2)*$D109))+($K109="custom")*CustCF!BF109</f>
        <v>0</v>
      </c>
      <c r="BM109" s="95">
        <f>($K109="Bell Curve")*(_xlfn.NORM.DIST(AND(BM$6&gt;=$F109,BM$6&lt;=$H109)*(BM$6-$F109+1),$J109/2,$M109,TRUE)-_xlfn.NORM.DIST(AND(BM$6&gt;=$F109,BM$6&lt;=$H109)*(BL$6-$F109+1),$J109/2,$M109,TRUE))/(1-2*_xlfn.NORM.DIST(0,$J109/2,$M109,TRUE))*$D109+($K109="Steady Growth")*(AND(BM$6&gt;=$F109,BM$6&lt;=$H109)*((BM$6-$F109+1)/($J109*($J109+1)/2)*$D109))+($K109="custom")*CustCF!BG109</f>
        <v>0</v>
      </c>
      <c r="BN109" s="95">
        <f>($K109="Bell Curve")*(_xlfn.NORM.DIST(AND(BN$6&gt;=$F109,BN$6&lt;=$H109)*(BN$6-$F109+1),$J109/2,$M109,TRUE)-_xlfn.NORM.DIST(AND(BN$6&gt;=$F109,BN$6&lt;=$H109)*(BM$6-$F109+1),$J109/2,$M109,TRUE))/(1-2*_xlfn.NORM.DIST(0,$J109/2,$M109,TRUE))*$D109+($K109="Steady Growth")*(AND(BN$6&gt;=$F109,BN$6&lt;=$H109)*((BN$6-$F109+1)/($J109*($J109+1)/2)*$D109))+($K109="custom")*CustCF!BH109</f>
        <v>0</v>
      </c>
      <c r="BO109" s="95">
        <f>($K109="Bell Curve")*(_xlfn.NORM.DIST(AND(BO$6&gt;=$F109,BO$6&lt;=$H109)*(BO$6-$F109+1),$J109/2,$M109,TRUE)-_xlfn.NORM.DIST(AND(BO$6&gt;=$F109,BO$6&lt;=$H109)*(BN$6-$F109+1),$J109/2,$M109,TRUE))/(1-2*_xlfn.NORM.DIST(0,$J109/2,$M109,TRUE))*$D109+($K109="Steady Growth")*(AND(BO$6&gt;=$F109,BO$6&lt;=$H109)*((BO$6-$F109+1)/($J109*($J109+1)/2)*$D109))+($K109="custom")*CustCF!BI109</f>
        <v>0</v>
      </c>
      <c r="BP109" s="95">
        <f>($K109="Bell Curve")*(_xlfn.NORM.DIST(AND(BP$6&gt;=$F109,BP$6&lt;=$H109)*(BP$6-$F109+1),$J109/2,$M109,TRUE)-_xlfn.NORM.DIST(AND(BP$6&gt;=$F109,BP$6&lt;=$H109)*(BO$6-$F109+1),$J109/2,$M109,TRUE))/(1-2*_xlfn.NORM.DIST(0,$J109/2,$M109,TRUE))*$D109+($K109="Steady Growth")*(AND(BP$6&gt;=$F109,BP$6&lt;=$H109)*((BP$6-$F109+1)/($J109*($J109+1)/2)*$D109))+($K109="custom")*CustCF!BJ109</f>
        <v>0</v>
      </c>
      <c r="BQ109" s="95">
        <f>($K109="Bell Curve")*(_xlfn.NORM.DIST(AND(BQ$6&gt;=$F109,BQ$6&lt;=$H109)*(BQ$6-$F109+1),$J109/2,$M109,TRUE)-_xlfn.NORM.DIST(AND(BQ$6&gt;=$F109,BQ$6&lt;=$H109)*(BP$6-$F109+1),$J109/2,$M109,TRUE))/(1-2*_xlfn.NORM.DIST(0,$J109/2,$M109,TRUE))*$D109+($K109="Steady Growth")*(AND(BQ$6&gt;=$F109,BQ$6&lt;=$H109)*((BQ$6-$F109+1)/($J109*($J109+1)/2)*$D109))+($K109="custom")*CustCF!BK109</f>
        <v>0</v>
      </c>
      <c r="BR109" s="95">
        <f>($K109="Bell Curve")*(_xlfn.NORM.DIST(AND(BR$6&gt;=$F109,BR$6&lt;=$H109)*(BR$6-$F109+1),$J109/2,$M109,TRUE)-_xlfn.NORM.DIST(AND(BR$6&gt;=$F109,BR$6&lt;=$H109)*(BQ$6-$F109+1),$J109/2,$M109,TRUE))/(1-2*_xlfn.NORM.DIST(0,$J109/2,$M109,TRUE))*$D109+($K109="Steady Growth")*(AND(BR$6&gt;=$F109,BR$6&lt;=$H109)*((BR$6-$F109+1)/($J109*($J109+1)/2)*$D109))+($K109="custom")*CustCF!BL109</f>
        <v>0</v>
      </c>
      <c r="BS109" s="95">
        <f>($K109="Bell Curve")*(_xlfn.NORM.DIST(AND(BS$6&gt;=$F109,BS$6&lt;=$H109)*(BS$6-$F109+1),$J109/2,$M109,TRUE)-_xlfn.NORM.DIST(AND(BS$6&gt;=$F109,BS$6&lt;=$H109)*(BR$6-$F109+1),$J109/2,$M109,TRUE))/(1-2*_xlfn.NORM.DIST(0,$J109/2,$M109,TRUE))*$D109+($K109="Steady Growth")*(AND(BS$6&gt;=$F109,BS$6&lt;=$H109)*((BS$6-$F109+1)/($J109*($J109+1)/2)*$D109))+($K109="custom")*CustCF!BM109</f>
        <v>0</v>
      </c>
      <c r="BT109" s="95">
        <f>($K109="Bell Curve")*(_xlfn.NORM.DIST(AND(BT$6&gt;=$F109,BT$6&lt;=$H109)*(BT$6-$F109+1),$J109/2,$M109,TRUE)-_xlfn.NORM.DIST(AND(BT$6&gt;=$F109,BT$6&lt;=$H109)*(BS$6-$F109+1),$J109/2,$M109,TRUE))/(1-2*_xlfn.NORM.DIST(0,$J109/2,$M109,TRUE))*$D109+($K109="Steady Growth")*(AND(BT$6&gt;=$F109,BT$6&lt;=$H109)*((BT$6-$F109+1)/($J109*($J109+1)/2)*$D109))+($K109="custom")*CustCF!BN109</f>
        <v>0</v>
      </c>
      <c r="BU109" s="95">
        <f>($K109="Bell Curve")*(_xlfn.NORM.DIST(AND(BU$6&gt;=$F109,BU$6&lt;=$H109)*(BU$6-$F109+1),$J109/2,$M109,TRUE)-_xlfn.NORM.DIST(AND(BU$6&gt;=$F109,BU$6&lt;=$H109)*(BT$6-$F109+1),$J109/2,$M109,TRUE))/(1-2*_xlfn.NORM.DIST(0,$J109/2,$M109,TRUE))*$D109+($K109="Steady Growth")*(AND(BU$6&gt;=$F109,BU$6&lt;=$H109)*((BU$6-$F109+1)/($J109*($J109+1)/2)*$D109))+($K109="custom")*CustCF!BO109</f>
        <v>0</v>
      </c>
      <c r="BV109" s="95">
        <f>($K109="Bell Curve")*(_xlfn.NORM.DIST(AND(BV$6&gt;=$F109,BV$6&lt;=$H109)*(BV$6-$F109+1),$J109/2,$M109,TRUE)-_xlfn.NORM.DIST(AND(BV$6&gt;=$F109,BV$6&lt;=$H109)*(BU$6-$F109+1),$J109/2,$M109,TRUE))/(1-2*_xlfn.NORM.DIST(0,$J109/2,$M109,TRUE))*$D109+($K109="Steady Growth")*(AND(BV$6&gt;=$F109,BV$6&lt;=$H109)*((BV$6-$F109+1)/($J109*($J109+1)/2)*$D109))+($K109="custom")*CustCF!BP109</f>
        <v>0</v>
      </c>
      <c r="BW109" s="95">
        <f>($K109="Bell Curve")*(_xlfn.NORM.DIST(AND(BW$6&gt;=$F109,BW$6&lt;=$H109)*(BW$6-$F109+1),$J109/2,$M109,TRUE)-_xlfn.NORM.DIST(AND(BW$6&gt;=$F109,BW$6&lt;=$H109)*(BV$6-$F109+1),$J109/2,$M109,TRUE))/(1-2*_xlfn.NORM.DIST(0,$J109/2,$M109,TRUE))*$D109+($K109="Steady Growth")*(AND(BW$6&gt;=$F109,BW$6&lt;=$H109)*((BW$6-$F109+1)/($J109*($J109+1)/2)*$D109))+($K109="custom")*CustCF!BQ109</f>
        <v>0</v>
      </c>
      <c r="BX109" s="95">
        <f>($K109="Bell Curve")*(_xlfn.NORM.DIST(AND(BX$6&gt;=$F109,BX$6&lt;=$H109)*(BX$6-$F109+1),$J109/2,$M109,TRUE)-_xlfn.NORM.DIST(AND(BX$6&gt;=$F109,BX$6&lt;=$H109)*(BW$6-$F109+1),$J109/2,$M109,TRUE))/(1-2*_xlfn.NORM.DIST(0,$J109/2,$M109,TRUE))*$D109+($K109="Steady Growth")*(AND(BX$6&gt;=$F109,BX$6&lt;=$H109)*((BX$6-$F109+1)/($J109*($J109+1)/2)*$D109))+($K109="custom")*CustCF!BR109</f>
        <v>0</v>
      </c>
      <c r="BY109" s="95">
        <f>($K109="Bell Curve")*(_xlfn.NORM.DIST(AND(BY$6&gt;=$F109,BY$6&lt;=$H109)*(BY$6-$F109+1),$J109/2,$M109,TRUE)-_xlfn.NORM.DIST(AND(BY$6&gt;=$F109,BY$6&lt;=$H109)*(BX$6-$F109+1),$J109/2,$M109,TRUE))/(1-2*_xlfn.NORM.DIST(0,$J109/2,$M109,TRUE))*$D109+($K109="Steady Growth")*(AND(BY$6&gt;=$F109,BY$6&lt;=$H109)*((BY$6-$F109+1)/($J109*($J109+1)/2)*$D109))+($K109="custom")*CustCF!BS109</f>
        <v>0</v>
      </c>
      <c r="BZ109" s="95">
        <f>($K109="Bell Curve")*(_xlfn.NORM.DIST(AND(BZ$6&gt;=$F109,BZ$6&lt;=$H109)*(BZ$6-$F109+1),$J109/2,$M109,TRUE)-_xlfn.NORM.DIST(AND(BZ$6&gt;=$F109,BZ$6&lt;=$H109)*(BY$6-$F109+1),$J109/2,$M109,TRUE))/(1-2*_xlfn.NORM.DIST(0,$J109/2,$M109,TRUE))*$D109+($K109="Steady Growth")*(AND(BZ$6&gt;=$F109,BZ$6&lt;=$H109)*((BZ$6-$F109+1)/($J109*($J109+1)/2)*$D109))+($K109="custom")*CustCF!BT109</f>
        <v>0</v>
      </c>
      <c r="CA109" s="95">
        <f>($K109="Bell Curve")*(_xlfn.NORM.DIST(AND(CA$6&gt;=$F109,CA$6&lt;=$H109)*(CA$6-$F109+1),$J109/2,$M109,TRUE)-_xlfn.NORM.DIST(AND(CA$6&gt;=$F109,CA$6&lt;=$H109)*(BZ$6-$F109+1),$J109/2,$M109,TRUE))/(1-2*_xlfn.NORM.DIST(0,$J109/2,$M109,TRUE))*$D109+($K109="Steady Growth")*(AND(CA$6&gt;=$F109,CA$6&lt;=$H109)*((CA$6-$F109+1)/($J109*($J109+1)/2)*$D109))+($K109="custom")*CustCF!BU109</f>
        <v>0</v>
      </c>
      <c r="CB109" s="95">
        <f>($K109="Bell Curve")*(_xlfn.NORM.DIST(AND(CB$6&gt;=$F109,CB$6&lt;=$H109)*(CB$6-$F109+1),$J109/2,$M109,TRUE)-_xlfn.NORM.DIST(AND(CB$6&gt;=$F109,CB$6&lt;=$H109)*(CA$6-$F109+1),$J109/2,$M109,TRUE))/(1-2*_xlfn.NORM.DIST(0,$J109/2,$M109,TRUE))*$D109+($K109="Steady Growth")*(AND(CB$6&gt;=$F109,CB$6&lt;=$H109)*((CB$6-$F109+1)/($J109*($J109+1)/2)*$D109))+($K109="custom")*CustCF!BV109</f>
        <v>0</v>
      </c>
      <c r="CC109" s="95">
        <f>($K109="Bell Curve")*(_xlfn.NORM.DIST(AND(CC$6&gt;=$F109,CC$6&lt;=$H109)*(CC$6-$F109+1),$J109/2,$M109,TRUE)-_xlfn.NORM.DIST(AND(CC$6&gt;=$F109,CC$6&lt;=$H109)*(CB$6-$F109+1),$J109/2,$M109,TRUE))/(1-2*_xlfn.NORM.DIST(0,$J109/2,$M109,TRUE))*$D109+($K109="Steady Growth")*(AND(CC$6&gt;=$F109,CC$6&lt;=$H109)*((CC$6-$F109+1)/($J109*($J109+1)/2)*$D109))+($K109="custom")*CustCF!BW109</f>
        <v>0</v>
      </c>
      <c r="CD109" s="95">
        <f>($K109="Bell Curve")*(_xlfn.NORM.DIST(AND(CD$6&gt;=$F109,CD$6&lt;=$H109)*(CD$6-$F109+1),$J109/2,$M109,TRUE)-_xlfn.NORM.DIST(AND(CD$6&gt;=$F109,CD$6&lt;=$H109)*(CC$6-$F109+1),$J109/2,$M109,TRUE))/(1-2*_xlfn.NORM.DIST(0,$J109/2,$M109,TRUE))*$D109+($K109="Steady Growth")*(AND(CD$6&gt;=$F109,CD$6&lt;=$H109)*((CD$6-$F109+1)/($J109*($J109+1)/2)*$D109))+($K109="custom")*CustCF!BX109</f>
        <v>0</v>
      </c>
      <c r="CE109" s="95">
        <f>($K109="Bell Curve")*(_xlfn.NORM.DIST(AND(CE$6&gt;=$F109,CE$6&lt;=$H109)*(CE$6-$F109+1),$J109/2,$M109,TRUE)-_xlfn.NORM.DIST(AND(CE$6&gt;=$F109,CE$6&lt;=$H109)*(CD$6-$F109+1),$J109/2,$M109,TRUE))/(1-2*_xlfn.NORM.DIST(0,$J109/2,$M109,TRUE))*$D109+($K109="Steady Growth")*(AND(CE$6&gt;=$F109,CE$6&lt;=$H109)*((CE$6-$F109+1)/($J109*($J109+1)/2)*$D109))+($K109="custom")*CustCF!BY109</f>
        <v>0</v>
      </c>
      <c r="CF109" s="95">
        <f>($K109="Bell Curve")*(_xlfn.NORM.DIST(AND(CF$6&gt;=$F109,CF$6&lt;=$H109)*(CF$6-$F109+1),$J109/2,$M109,TRUE)-_xlfn.NORM.DIST(AND(CF$6&gt;=$F109,CF$6&lt;=$H109)*(CE$6-$F109+1),$J109/2,$M109,TRUE))/(1-2*_xlfn.NORM.DIST(0,$J109/2,$M109,TRUE))*$D109+($K109="Steady Growth")*(AND(CF$6&gt;=$F109,CF$6&lt;=$H109)*((CF$6-$F109+1)/($J109*($J109+1)/2)*$D109))+($K109="custom")*CustCF!BZ109</f>
        <v>0</v>
      </c>
      <c r="CG109" s="95">
        <f>($K109="Bell Curve")*(_xlfn.NORM.DIST(AND(CG$6&gt;=$F109,CG$6&lt;=$H109)*(CG$6-$F109+1),$J109/2,$M109,TRUE)-_xlfn.NORM.DIST(AND(CG$6&gt;=$F109,CG$6&lt;=$H109)*(CF$6-$F109+1),$J109/2,$M109,TRUE))/(1-2*_xlfn.NORM.DIST(0,$J109/2,$M109,TRUE))*$D109+($K109="Steady Growth")*(AND(CG$6&gt;=$F109,CG$6&lt;=$H109)*((CG$6-$F109+1)/($J109*($J109+1)/2)*$D109))+($K109="custom")*CustCF!CA109</f>
        <v>0</v>
      </c>
      <c r="CH109" s="95">
        <f>($K109="Bell Curve")*(_xlfn.NORM.DIST(AND(CH$6&gt;=$F109,CH$6&lt;=$H109)*(CH$6-$F109+1),$J109/2,$M109,TRUE)-_xlfn.NORM.DIST(AND(CH$6&gt;=$F109,CH$6&lt;=$H109)*(CG$6-$F109+1),$J109/2,$M109,TRUE))/(1-2*_xlfn.NORM.DIST(0,$J109/2,$M109,TRUE))*$D109+($K109="Steady Growth")*(AND(CH$6&gt;=$F109,CH$6&lt;=$H109)*((CH$6-$F109+1)/($J109*($J109+1)/2)*$D109))+($K109="custom")*CustCF!CB109</f>
        <v>0</v>
      </c>
      <c r="CI109" s="95">
        <f>($K109="Bell Curve")*(_xlfn.NORM.DIST(AND(CI$6&gt;=$F109,CI$6&lt;=$H109)*(CI$6-$F109+1),$J109/2,$M109,TRUE)-_xlfn.NORM.DIST(AND(CI$6&gt;=$F109,CI$6&lt;=$H109)*(CH$6-$F109+1),$J109/2,$M109,TRUE))/(1-2*_xlfn.NORM.DIST(0,$J109/2,$M109,TRUE))*$D109+($K109="Steady Growth")*(AND(CI$6&gt;=$F109,CI$6&lt;=$H109)*((CI$6-$F109+1)/($J109*($J109+1)/2)*$D109))+($K109="custom")*CustCF!CC109</f>
        <v>0</v>
      </c>
      <c r="CJ109" s="95">
        <f>($K109="Bell Curve")*(_xlfn.NORM.DIST(AND(CJ$6&gt;=$F109,CJ$6&lt;=$H109)*(CJ$6-$F109+1),$J109/2,$M109,TRUE)-_xlfn.NORM.DIST(AND(CJ$6&gt;=$F109,CJ$6&lt;=$H109)*(CI$6-$F109+1),$J109/2,$M109,TRUE))/(1-2*_xlfn.NORM.DIST(0,$J109/2,$M109,TRUE))*$D109+($K109="Steady Growth")*(AND(CJ$6&gt;=$F109,CJ$6&lt;=$H109)*((CJ$6-$F109+1)/($J109*($J109+1)/2)*$D109))+($K109="custom")*CustCF!CD109</f>
        <v>0</v>
      </c>
      <c r="CK109" s="95">
        <f>($K109="Bell Curve")*(_xlfn.NORM.DIST(AND(CK$6&gt;=$F109,CK$6&lt;=$H109)*(CK$6-$F109+1),$J109/2,$M109,TRUE)-_xlfn.NORM.DIST(AND(CK$6&gt;=$F109,CK$6&lt;=$H109)*(CJ$6-$F109+1),$J109/2,$M109,TRUE))/(1-2*_xlfn.NORM.DIST(0,$J109/2,$M109,TRUE))*$D109+($K109="Steady Growth")*(AND(CK$6&gt;=$F109,CK$6&lt;=$H109)*((CK$6-$F109+1)/($J109*($J109+1)/2)*$D109))+($K109="custom")*CustCF!CE109</f>
        <v>0</v>
      </c>
      <c r="CL109" s="95">
        <f>($K109="Bell Curve")*(_xlfn.NORM.DIST(AND(CL$6&gt;=$F109,CL$6&lt;=$H109)*(CL$6-$F109+1),$J109/2,$M109,TRUE)-_xlfn.NORM.DIST(AND(CL$6&gt;=$F109,CL$6&lt;=$H109)*(CK$6-$F109+1),$J109/2,$M109,TRUE))/(1-2*_xlfn.NORM.DIST(0,$J109/2,$M109,TRUE))*$D109+($K109="Steady Growth")*(AND(CL$6&gt;=$F109,CL$6&lt;=$H109)*((CL$6-$F109+1)/($J109*($J109+1)/2)*$D109))+($K109="custom")*CustCF!CF109</f>
        <v>0</v>
      </c>
      <c r="CM109" s="95">
        <f>($K109="Bell Curve")*(_xlfn.NORM.DIST(AND(CM$6&gt;=$F109,CM$6&lt;=$H109)*(CM$6-$F109+1),$J109/2,$M109,TRUE)-_xlfn.NORM.DIST(AND(CM$6&gt;=$F109,CM$6&lt;=$H109)*(CL$6-$F109+1),$J109/2,$M109,TRUE))/(1-2*_xlfn.NORM.DIST(0,$J109/2,$M109,TRUE))*$D109+($K109="Steady Growth")*(AND(CM$6&gt;=$F109,CM$6&lt;=$H109)*((CM$6-$F109+1)/($J109*($J109+1)/2)*$D109))+($K109="custom")*CustCF!CG109</f>
        <v>0</v>
      </c>
      <c r="CN109" s="95">
        <f>($K109="Bell Curve")*(_xlfn.NORM.DIST(AND(CN$6&gt;=$F109,CN$6&lt;=$H109)*(CN$6-$F109+1),$J109/2,$M109,TRUE)-_xlfn.NORM.DIST(AND(CN$6&gt;=$F109,CN$6&lt;=$H109)*(CM$6-$F109+1),$J109/2,$M109,TRUE))/(1-2*_xlfn.NORM.DIST(0,$J109/2,$M109,TRUE))*$D109+($K109="Steady Growth")*(AND(CN$6&gt;=$F109,CN$6&lt;=$H109)*((CN$6-$F109+1)/($J109*($J109+1)/2)*$D109))+($K109="custom")*CustCF!CH109</f>
        <v>0</v>
      </c>
      <c r="CO109" s="95">
        <f>($K109="Bell Curve")*(_xlfn.NORM.DIST(AND(CO$6&gt;=$F109,CO$6&lt;=$H109)*(CO$6-$F109+1),$J109/2,$M109,TRUE)-_xlfn.NORM.DIST(AND(CO$6&gt;=$F109,CO$6&lt;=$H109)*(CN$6-$F109+1),$J109/2,$M109,TRUE))/(1-2*_xlfn.NORM.DIST(0,$J109/2,$M109,TRUE))*$D109+($K109="Steady Growth")*(AND(CO$6&gt;=$F109,CO$6&lt;=$H109)*((CO$6-$F109+1)/($J109*($J109+1)/2)*$D109))+($K109="custom")*CustCF!CI109</f>
        <v>0</v>
      </c>
      <c r="CP109" s="95">
        <f>($K109="Bell Curve")*(_xlfn.NORM.DIST(AND(CP$6&gt;=$F109,CP$6&lt;=$H109)*(CP$6-$F109+1),$J109/2,$M109,TRUE)-_xlfn.NORM.DIST(AND(CP$6&gt;=$F109,CP$6&lt;=$H109)*(CO$6-$F109+1),$J109/2,$M109,TRUE))/(1-2*_xlfn.NORM.DIST(0,$J109/2,$M109,TRUE))*$D109+($K109="Steady Growth")*(AND(CP$6&gt;=$F109,CP$6&lt;=$H109)*((CP$6-$F109+1)/($J109*($J109+1)/2)*$D109))+($K109="custom")*CustCF!CJ109</f>
        <v>0</v>
      </c>
      <c r="CQ109" s="95">
        <f>($K109="Bell Curve")*(_xlfn.NORM.DIST(AND(CQ$6&gt;=$F109,CQ$6&lt;=$H109)*(CQ$6-$F109+1),$J109/2,$M109,TRUE)-_xlfn.NORM.DIST(AND(CQ$6&gt;=$F109,CQ$6&lt;=$H109)*(CP$6-$F109+1),$J109/2,$M109,TRUE))/(1-2*_xlfn.NORM.DIST(0,$J109/2,$M109,TRUE))*$D109+($K109="Steady Growth")*(AND(CQ$6&gt;=$F109,CQ$6&lt;=$H109)*((CQ$6-$F109+1)/($J109*($J109+1)/2)*$D109))+($K109="custom")*CustCF!CK109</f>
        <v>0</v>
      </c>
      <c r="CR109" s="95">
        <f>($K109="Bell Curve")*(_xlfn.NORM.DIST(AND(CR$6&gt;=$F109,CR$6&lt;=$H109)*(CR$6-$F109+1),$J109/2,$M109,TRUE)-_xlfn.NORM.DIST(AND(CR$6&gt;=$F109,CR$6&lt;=$H109)*(CQ$6-$F109+1),$J109/2,$M109,TRUE))/(1-2*_xlfn.NORM.DIST(0,$J109/2,$M109,TRUE))*$D109+($K109="Steady Growth")*(AND(CR$6&gt;=$F109,CR$6&lt;=$H109)*((CR$6-$F109+1)/($J109*($J109+1)/2)*$D109))+($K109="custom")*CustCF!CL109</f>
        <v>0</v>
      </c>
      <c r="CS109" s="95">
        <f>($K109="Bell Curve")*(_xlfn.NORM.DIST(AND(CS$6&gt;=$F109,CS$6&lt;=$H109)*(CS$6-$F109+1),$J109/2,$M109,TRUE)-_xlfn.NORM.DIST(AND(CS$6&gt;=$F109,CS$6&lt;=$H109)*(CR$6-$F109+1),$J109/2,$M109,TRUE))/(1-2*_xlfn.NORM.DIST(0,$J109/2,$M109,TRUE))*$D109+($K109="Steady Growth")*(AND(CS$6&gt;=$F109,CS$6&lt;=$H109)*((CS$6-$F109+1)/($J109*($J109+1)/2)*$D109))+($K109="custom")*CustCF!CM109</f>
        <v>0</v>
      </c>
      <c r="CT109" s="95">
        <f>($K109="Bell Curve")*(_xlfn.NORM.DIST(AND(CT$6&gt;=$F109,CT$6&lt;=$H109)*(CT$6-$F109+1),$J109/2,$M109,TRUE)-_xlfn.NORM.DIST(AND(CT$6&gt;=$F109,CT$6&lt;=$H109)*(CS$6-$F109+1),$J109/2,$M109,TRUE))/(1-2*_xlfn.NORM.DIST(0,$J109/2,$M109,TRUE))*$D109+($K109="Steady Growth")*(AND(CT$6&gt;=$F109,CT$6&lt;=$H109)*((CT$6-$F109+1)/($J109*($J109+1)/2)*$D109))+($K109="custom")*CustCF!CN109</f>
        <v>0</v>
      </c>
      <c r="CU109" s="95">
        <f>($K109="Bell Curve")*(_xlfn.NORM.DIST(AND(CU$6&gt;=$F109,CU$6&lt;=$H109)*(CU$6-$F109+1),$J109/2,$M109,TRUE)-_xlfn.NORM.DIST(AND(CU$6&gt;=$F109,CU$6&lt;=$H109)*(CT$6-$F109+1),$J109/2,$M109,TRUE))/(1-2*_xlfn.NORM.DIST(0,$J109/2,$M109,TRUE))*$D109+($K109="Steady Growth")*(AND(CU$6&gt;=$F109,CU$6&lt;=$H109)*((CU$6-$F109+1)/($J109*($J109+1)/2)*$D109))+($K109="custom")*CustCF!CO109</f>
        <v>0</v>
      </c>
      <c r="CV109" s="95">
        <f>($K109="Bell Curve")*(_xlfn.NORM.DIST(AND(CV$6&gt;=$F109,CV$6&lt;=$H109)*(CV$6-$F109+1),$J109/2,$M109,TRUE)-_xlfn.NORM.DIST(AND(CV$6&gt;=$F109,CV$6&lt;=$H109)*(CU$6-$F109+1),$J109/2,$M109,TRUE))/(1-2*_xlfn.NORM.DIST(0,$J109/2,$M109,TRUE))*$D109+($K109="Steady Growth")*(AND(CV$6&gt;=$F109,CV$6&lt;=$H109)*((CV$6-$F109+1)/($J109*($J109+1)/2)*$D109))+($K109="custom")*CustCF!CP109</f>
        <v>0</v>
      </c>
      <c r="CW109" s="95">
        <f>($K109="Bell Curve")*(_xlfn.NORM.DIST(AND(CW$6&gt;=$F109,CW$6&lt;=$H109)*(CW$6-$F109+1),$J109/2,$M109,TRUE)-_xlfn.NORM.DIST(AND(CW$6&gt;=$F109,CW$6&lt;=$H109)*(CV$6-$F109+1),$J109/2,$M109,TRUE))/(1-2*_xlfn.NORM.DIST(0,$J109/2,$M109,TRUE))*$D109+($K109="Steady Growth")*(AND(CW$6&gt;=$F109,CW$6&lt;=$H109)*((CW$6-$F109+1)/($J109*($J109+1)/2)*$D109))+($K109="custom")*CustCF!CQ109</f>
        <v>0</v>
      </c>
      <c r="CX109" s="95">
        <f>($K109="Bell Curve")*(_xlfn.NORM.DIST(AND(CX$6&gt;=$F109,CX$6&lt;=$H109)*(CX$6-$F109+1),$J109/2,$M109,TRUE)-_xlfn.NORM.DIST(AND(CX$6&gt;=$F109,CX$6&lt;=$H109)*(CW$6-$F109+1),$J109/2,$M109,TRUE))/(1-2*_xlfn.NORM.DIST(0,$J109/2,$M109,TRUE))*$D109+($K109="Steady Growth")*(AND(CX$6&gt;=$F109,CX$6&lt;=$H109)*((CX$6-$F109+1)/($J109*($J109+1)/2)*$D109))+($K109="custom")*CustCF!CR109</f>
        <v>0</v>
      </c>
      <c r="CY109" s="95">
        <f>($K109="Bell Curve")*(_xlfn.NORM.DIST(AND(CY$6&gt;=$F109,CY$6&lt;=$H109)*(CY$6-$F109+1),$J109/2,$M109,TRUE)-_xlfn.NORM.DIST(AND(CY$6&gt;=$F109,CY$6&lt;=$H109)*(CX$6-$F109+1),$J109/2,$M109,TRUE))/(1-2*_xlfn.NORM.DIST(0,$J109/2,$M109,TRUE))*$D109+($K109="Steady Growth")*(AND(CY$6&gt;=$F109,CY$6&lt;=$H109)*((CY$6-$F109+1)/($J109*($J109+1)/2)*$D109))+($K109="custom")*CustCF!CS109</f>
        <v>0</v>
      </c>
      <c r="CZ109" s="95">
        <f>($K109="Bell Curve")*(_xlfn.NORM.DIST(AND(CZ$6&gt;=$F109,CZ$6&lt;=$H109)*(CZ$6-$F109+1),$J109/2,$M109,TRUE)-_xlfn.NORM.DIST(AND(CZ$6&gt;=$F109,CZ$6&lt;=$H109)*(CY$6-$F109+1),$J109/2,$M109,TRUE))/(1-2*_xlfn.NORM.DIST(0,$J109/2,$M109,TRUE))*$D109+($K109="Steady Growth")*(AND(CZ$6&gt;=$F109,CZ$6&lt;=$H109)*((CZ$6-$F109+1)/($J109*($J109+1)/2)*$D109))+($K109="custom")*CustCF!CT109</f>
        <v>0</v>
      </c>
      <c r="DA109" s="95">
        <f>($K109="Bell Curve")*(_xlfn.NORM.DIST(AND(DA$6&gt;=$F109,DA$6&lt;=$H109)*(DA$6-$F109+1),$J109/2,$M109,TRUE)-_xlfn.NORM.DIST(AND(DA$6&gt;=$F109,DA$6&lt;=$H109)*(CZ$6-$F109+1),$J109/2,$M109,TRUE))/(1-2*_xlfn.NORM.DIST(0,$J109/2,$M109,TRUE))*$D109+($K109="Steady Growth")*(AND(DA$6&gt;=$F109,DA$6&lt;=$H109)*((DA$6-$F109+1)/($J109*($J109+1)/2)*$D109))+($K109="custom")*CustCF!CU109</f>
        <v>0</v>
      </c>
      <c r="DB109" s="95">
        <f>($K109="Bell Curve")*(_xlfn.NORM.DIST(AND(DB$6&gt;=$F109,DB$6&lt;=$H109)*(DB$6-$F109+1),$J109/2,$M109,TRUE)-_xlfn.NORM.DIST(AND(DB$6&gt;=$F109,DB$6&lt;=$H109)*(DA$6-$F109+1),$J109/2,$M109,TRUE))/(1-2*_xlfn.NORM.DIST(0,$J109/2,$M109,TRUE))*$D109+($K109="Steady Growth")*(AND(DB$6&gt;=$F109,DB$6&lt;=$H109)*((DB$6-$F109+1)/($J109*($J109+1)/2)*$D109))+($K109="custom")*CustCF!CV109</f>
        <v>0</v>
      </c>
      <c r="DC109" s="95">
        <f>($K109="Bell Curve")*(_xlfn.NORM.DIST(AND(DC$6&gt;=$F109,DC$6&lt;=$H109)*(DC$6-$F109+1),$J109/2,$M109,TRUE)-_xlfn.NORM.DIST(AND(DC$6&gt;=$F109,DC$6&lt;=$H109)*(DB$6-$F109+1),$J109/2,$M109,TRUE))/(1-2*_xlfn.NORM.DIST(0,$J109/2,$M109,TRUE))*$D109+($K109="Steady Growth")*(AND(DC$6&gt;=$F109,DC$6&lt;=$H109)*((DC$6-$F109+1)/($J109*($J109+1)/2)*$D109))+($K109="custom")*CustCF!CW109</f>
        <v>0</v>
      </c>
      <c r="DD109" s="95">
        <f>($K109="Bell Curve")*(_xlfn.NORM.DIST(AND(DD$6&gt;=$F109,DD$6&lt;=$H109)*(DD$6-$F109+1),$J109/2,$M109,TRUE)-_xlfn.NORM.DIST(AND(DD$6&gt;=$F109,DD$6&lt;=$H109)*(DC$6-$F109+1),$J109/2,$M109,TRUE))/(1-2*_xlfn.NORM.DIST(0,$J109/2,$M109,TRUE))*$D109+($K109="Steady Growth")*(AND(DD$6&gt;=$F109,DD$6&lt;=$H109)*((DD$6-$F109+1)/($J109*($J109+1)/2)*$D109))+($K109="custom")*CustCF!CX109</f>
        <v>0</v>
      </c>
      <c r="DE109" s="95">
        <f>($K109="Bell Curve")*(_xlfn.NORM.DIST(AND(DE$6&gt;=$F109,DE$6&lt;=$H109)*(DE$6-$F109+1),$J109/2,$M109,TRUE)-_xlfn.NORM.DIST(AND(DE$6&gt;=$F109,DE$6&lt;=$H109)*(DD$6-$F109+1),$J109/2,$M109,TRUE))/(1-2*_xlfn.NORM.DIST(0,$J109/2,$M109,TRUE))*$D109+($K109="Steady Growth")*(AND(DE$6&gt;=$F109,DE$6&lt;=$H109)*((DE$6-$F109+1)/($J109*($J109+1)/2)*$D109))+($K109="custom")*CustCF!CY109</f>
        <v>0</v>
      </c>
      <c r="DF109" s="95">
        <f>($K109="Bell Curve")*(_xlfn.NORM.DIST(AND(DF$6&gt;=$F109,DF$6&lt;=$H109)*(DF$6-$F109+1),$J109/2,$M109,TRUE)-_xlfn.NORM.DIST(AND(DF$6&gt;=$F109,DF$6&lt;=$H109)*(DE$6-$F109+1),$J109/2,$M109,TRUE))/(1-2*_xlfn.NORM.DIST(0,$J109/2,$M109,TRUE))*$D109+($K109="Steady Growth")*(AND(DF$6&gt;=$F109,DF$6&lt;=$H109)*((DF$6-$F109+1)/($J109*($J109+1)/2)*$D109))+($K109="custom")*CustCF!CZ109</f>
        <v>0</v>
      </c>
      <c r="DG109" s="95">
        <f>($K109="Bell Curve")*(_xlfn.NORM.DIST(AND(DG$6&gt;=$F109,DG$6&lt;=$H109)*(DG$6-$F109+1),$J109/2,$M109,TRUE)-_xlfn.NORM.DIST(AND(DG$6&gt;=$F109,DG$6&lt;=$H109)*(DF$6-$F109+1),$J109/2,$M109,TRUE))/(1-2*_xlfn.NORM.DIST(0,$J109/2,$M109,TRUE))*$D109+($K109="Steady Growth")*(AND(DG$6&gt;=$F109,DG$6&lt;=$H109)*((DG$6-$F109+1)/($J109*($J109+1)/2)*$D109))+($K109="custom")*CustCF!DA109</f>
        <v>0</v>
      </c>
      <c r="DH109" s="95">
        <f>($K109="Bell Curve")*(_xlfn.NORM.DIST(AND(DH$6&gt;=$F109,DH$6&lt;=$H109)*(DH$6-$F109+1),$J109/2,$M109,TRUE)-_xlfn.NORM.DIST(AND(DH$6&gt;=$F109,DH$6&lt;=$H109)*(DG$6-$F109+1),$J109/2,$M109,TRUE))/(1-2*_xlfn.NORM.DIST(0,$J109/2,$M109,TRUE))*$D109+($K109="Steady Growth")*(AND(DH$6&gt;=$F109,DH$6&lt;=$H109)*((DH$6-$F109+1)/($J109*($J109+1)/2)*$D109))+($K109="custom")*CustCF!DB109</f>
        <v>0</v>
      </c>
      <c r="DI109" s="95">
        <f>($K109="Bell Curve")*(_xlfn.NORM.DIST(AND(DI$6&gt;=$F109,DI$6&lt;=$H109)*(DI$6-$F109+1),$J109/2,$M109,TRUE)-_xlfn.NORM.DIST(AND(DI$6&gt;=$F109,DI$6&lt;=$H109)*(DH$6-$F109+1),$J109/2,$M109,TRUE))/(1-2*_xlfn.NORM.DIST(0,$J109/2,$M109,TRUE))*$D109+($K109="Steady Growth")*(AND(DI$6&gt;=$F109,DI$6&lt;=$H109)*((DI$6-$F109+1)/($J109*($J109+1)/2)*$D109))+($K109="custom")*CustCF!DC109</f>
        <v>0</v>
      </c>
      <c r="DJ109" s="95">
        <f>($K109="Bell Curve")*(_xlfn.NORM.DIST(AND(DJ$6&gt;=$F109,DJ$6&lt;=$H109)*(DJ$6-$F109+1),$J109/2,$M109,TRUE)-_xlfn.NORM.DIST(AND(DJ$6&gt;=$F109,DJ$6&lt;=$H109)*(DI$6-$F109+1),$J109/2,$M109,TRUE))/(1-2*_xlfn.NORM.DIST(0,$J109/2,$M109,TRUE))*$D109+($K109="Steady Growth")*(AND(DJ$6&gt;=$F109,DJ$6&lt;=$H109)*((DJ$6-$F109+1)/($J109*($J109+1)/2)*$D109))+($K109="custom")*CustCF!DD109</f>
        <v>0</v>
      </c>
      <c r="DK109" s="95">
        <f>($K109="Bell Curve")*(_xlfn.NORM.DIST(AND(DK$6&gt;=$F109,DK$6&lt;=$H109)*(DK$6-$F109+1),$J109/2,$M109,TRUE)-_xlfn.NORM.DIST(AND(DK$6&gt;=$F109,DK$6&lt;=$H109)*(DJ$6-$F109+1),$J109/2,$M109,TRUE))/(1-2*_xlfn.NORM.DIST(0,$J109/2,$M109,TRUE))*$D109+($K109="Steady Growth")*(AND(DK$6&gt;=$F109,DK$6&lt;=$H109)*((DK$6-$F109+1)/($J109*($J109+1)/2)*$D109))+($K109="custom")*CustCF!DE109</f>
        <v>0</v>
      </c>
      <c r="DL109" s="95">
        <f>($K109="Bell Curve")*(_xlfn.NORM.DIST(AND(DL$6&gt;=$F109,DL$6&lt;=$H109)*(DL$6-$F109+1),$J109/2,$M109,TRUE)-_xlfn.NORM.DIST(AND(DL$6&gt;=$F109,DL$6&lt;=$H109)*(DK$6-$F109+1),$J109/2,$M109,TRUE))/(1-2*_xlfn.NORM.DIST(0,$J109/2,$M109,TRUE))*$D109+($K109="Steady Growth")*(AND(DL$6&gt;=$F109,DL$6&lt;=$H109)*((DL$6-$F109+1)/($J109*($J109+1)/2)*$D109))+($K109="custom")*CustCF!DF109</f>
        <v>0</v>
      </c>
      <c r="DM109" s="95">
        <f>($K109="Bell Curve")*(_xlfn.NORM.DIST(AND(DM$6&gt;=$F109,DM$6&lt;=$H109)*(DM$6-$F109+1),$J109/2,$M109,TRUE)-_xlfn.NORM.DIST(AND(DM$6&gt;=$F109,DM$6&lt;=$H109)*(DL$6-$F109+1),$J109/2,$M109,TRUE))/(1-2*_xlfn.NORM.DIST(0,$J109/2,$M109,TRUE))*$D109+($K109="Steady Growth")*(AND(DM$6&gt;=$F109,DM$6&lt;=$H109)*((DM$6-$F109+1)/($J109*($J109+1)/2)*$D109))+($K109="custom")*CustCF!DG109</f>
        <v>0</v>
      </c>
      <c r="DN109" s="95">
        <f>($K109="Bell Curve")*(_xlfn.NORM.DIST(AND(DN$6&gt;=$F109,DN$6&lt;=$H109)*(DN$6-$F109+1),$J109/2,$M109,TRUE)-_xlfn.NORM.DIST(AND(DN$6&gt;=$F109,DN$6&lt;=$H109)*(DM$6-$F109+1),$J109/2,$M109,TRUE))/(1-2*_xlfn.NORM.DIST(0,$J109/2,$M109,TRUE))*$D109+($K109="Steady Growth")*(AND(DN$6&gt;=$F109,DN$6&lt;=$H109)*((DN$6-$F109+1)/($J109*($J109+1)/2)*$D109))+($K109="custom")*CustCF!DH109</f>
        <v>0</v>
      </c>
      <c r="DO109" s="95">
        <f>($K109="Bell Curve")*(_xlfn.NORM.DIST(AND(DO$6&gt;=$F109,DO$6&lt;=$H109)*(DO$6-$F109+1),$J109/2,$M109,TRUE)-_xlfn.NORM.DIST(AND(DO$6&gt;=$F109,DO$6&lt;=$H109)*(DN$6-$F109+1),$J109/2,$M109,TRUE))/(1-2*_xlfn.NORM.DIST(0,$J109/2,$M109,TRUE))*$D109+($K109="Steady Growth")*(AND(DO$6&gt;=$F109,DO$6&lt;=$H109)*((DO$6-$F109+1)/($J109*($J109+1)/2)*$D109))+($K109="custom")*CustCF!DI109</f>
        <v>0</v>
      </c>
      <c r="DP109" s="95">
        <f>($K109="Bell Curve")*(_xlfn.NORM.DIST(AND(DP$6&gt;=$F109,DP$6&lt;=$H109)*(DP$6-$F109+1),$J109/2,$M109,TRUE)-_xlfn.NORM.DIST(AND(DP$6&gt;=$F109,DP$6&lt;=$H109)*(DO$6-$F109+1),$J109/2,$M109,TRUE))/(1-2*_xlfn.NORM.DIST(0,$J109/2,$M109,TRUE))*$D109+($K109="Steady Growth")*(AND(DP$6&gt;=$F109,DP$6&lt;=$H109)*((DP$6-$F109+1)/($J109*($J109+1)/2)*$D109))+($K109="custom")*CustCF!DJ109</f>
        <v>0</v>
      </c>
      <c r="DQ109" s="95">
        <f>($K109="Bell Curve")*(_xlfn.NORM.DIST(AND(DQ$6&gt;=$F109,DQ$6&lt;=$H109)*(DQ$6-$F109+1),$J109/2,$M109,TRUE)-_xlfn.NORM.DIST(AND(DQ$6&gt;=$F109,DQ$6&lt;=$H109)*(DP$6-$F109+1),$J109/2,$M109,TRUE))/(1-2*_xlfn.NORM.DIST(0,$J109/2,$M109,TRUE))*$D109+($K109="Steady Growth")*(AND(DQ$6&gt;=$F109,DQ$6&lt;=$H109)*((DQ$6-$F109+1)/($J109*($J109+1)/2)*$D109))+($K109="custom")*CustCF!DK109</f>
        <v>0</v>
      </c>
      <c r="DR109" s="95">
        <f>($K109="Bell Curve")*(_xlfn.NORM.DIST(AND(DR$6&gt;=$F109,DR$6&lt;=$H109)*(DR$6-$F109+1),$J109/2,$M109,TRUE)-_xlfn.NORM.DIST(AND(DR$6&gt;=$F109,DR$6&lt;=$H109)*(DQ$6-$F109+1),$J109/2,$M109,TRUE))/(1-2*_xlfn.NORM.DIST(0,$J109/2,$M109,TRUE))*$D109+($K109="Steady Growth")*(AND(DR$6&gt;=$F109,DR$6&lt;=$H109)*((DR$6-$F109+1)/($J109*($J109+1)/2)*$D109))+($K109="custom")*CustCF!DL109</f>
        <v>0</v>
      </c>
      <c r="DS109" s="95">
        <f>($K109="Bell Curve")*(_xlfn.NORM.DIST(AND(DS$6&gt;=$F109,DS$6&lt;=$H109)*(DS$6-$F109+1),$J109/2,$M109,TRUE)-_xlfn.NORM.DIST(AND(DS$6&gt;=$F109,DS$6&lt;=$H109)*(DR$6-$F109+1),$J109/2,$M109,TRUE))/(1-2*_xlfn.NORM.DIST(0,$J109/2,$M109,TRUE))*$D109+($K109="Steady Growth")*(AND(DS$6&gt;=$F109,DS$6&lt;=$H109)*((DS$6-$F109+1)/($J109*($J109+1)/2)*$D109))+($K109="custom")*CustCF!DM109</f>
        <v>0</v>
      </c>
      <c r="DT109" s="95">
        <f>($K109="Bell Curve")*(_xlfn.NORM.DIST(AND(DT$6&gt;=$F109,DT$6&lt;=$H109)*(DT$6-$F109+1),$J109/2,$M109,TRUE)-_xlfn.NORM.DIST(AND(DT$6&gt;=$F109,DT$6&lt;=$H109)*(DS$6-$F109+1),$J109/2,$M109,TRUE))/(1-2*_xlfn.NORM.DIST(0,$J109/2,$M109,TRUE))*$D109+($K109="Steady Growth")*(AND(DT$6&gt;=$F109,DT$6&lt;=$H109)*((DT$6-$F109+1)/($J109*($J109+1)/2)*$D109))+($K109="custom")*CustCF!DN109</f>
        <v>0</v>
      </c>
      <c r="DU109" s="95">
        <f>($K109="Bell Curve")*(_xlfn.NORM.DIST(AND(DU$6&gt;=$F109,DU$6&lt;=$H109)*(DU$6-$F109+1),$J109/2,$M109,TRUE)-_xlfn.NORM.DIST(AND(DU$6&gt;=$F109,DU$6&lt;=$H109)*(DT$6-$F109+1),$J109/2,$M109,TRUE))/(1-2*_xlfn.NORM.DIST(0,$J109/2,$M109,TRUE))*$D109+($K109="Steady Growth")*(AND(DU$6&gt;=$F109,DU$6&lt;=$H109)*((DU$6-$F109+1)/($J109*($J109+1)/2)*$D109))+($K109="custom")*CustCF!DO109</f>
        <v>0</v>
      </c>
      <c r="DV109" s="95">
        <f>($K109="Bell Curve")*(_xlfn.NORM.DIST(AND(DV$6&gt;=$F109,DV$6&lt;=$H109)*(DV$6-$F109+1),$J109/2,$M109,TRUE)-_xlfn.NORM.DIST(AND(DV$6&gt;=$F109,DV$6&lt;=$H109)*(DU$6-$F109+1),$J109/2,$M109,TRUE))/(1-2*_xlfn.NORM.DIST(0,$J109/2,$M109,TRUE))*$D109+($K109="Steady Growth")*(AND(DV$6&gt;=$F109,DV$6&lt;=$H109)*((DV$6-$F109+1)/($J109*($J109+1)/2)*$D109))+($K109="custom")*CustCF!DP109</f>
        <v>0</v>
      </c>
      <c r="DW109" s="95">
        <f>($K109="Bell Curve")*(_xlfn.NORM.DIST(AND(DW$6&gt;=$F109,DW$6&lt;=$H109)*(DW$6-$F109+1),$J109/2,$M109,TRUE)-_xlfn.NORM.DIST(AND(DW$6&gt;=$F109,DW$6&lt;=$H109)*(DV$6-$F109+1),$J109/2,$M109,TRUE))/(1-2*_xlfn.NORM.DIST(0,$J109/2,$M109,TRUE))*$D109+($K109="Steady Growth")*(AND(DW$6&gt;=$F109,DW$6&lt;=$H109)*((DW$6-$F109+1)/($J109*($J109+1)/2)*$D109))+($K109="custom")*CustCF!DQ109</f>
        <v>0</v>
      </c>
      <c r="DX109" s="95">
        <f>($K109="Bell Curve")*(_xlfn.NORM.DIST(AND(DX$6&gt;=$F109,DX$6&lt;=$H109)*(DX$6-$F109+1),$J109/2,$M109,TRUE)-_xlfn.NORM.DIST(AND(DX$6&gt;=$F109,DX$6&lt;=$H109)*(DW$6-$F109+1),$J109/2,$M109,TRUE))/(1-2*_xlfn.NORM.DIST(0,$J109/2,$M109,TRUE))*$D109+($K109="Steady Growth")*(AND(DX$6&gt;=$F109,DX$6&lt;=$H109)*((DX$6-$F109+1)/($J109*($J109+1)/2)*$D109))+($K109="custom")*CustCF!DR109</f>
        <v>0</v>
      </c>
      <c r="DY109" s="95">
        <f>($K109="Bell Curve")*(_xlfn.NORM.DIST(AND(DY$6&gt;=$F109,DY$6&lt;=$H109)*(DY$6-$F109+1),$J109/2,$M109,TRUE)-_xlfn.NORM.DIST(AND(DY$6&gt;=$F109,DY$6&lt;=$H109)*(DX$6-$F109+1),$J109/2,$M109,TRUE))/(1-2*_xlfn.NORM.DIST(0,$J109/2,$M109,TRUE))*$D109+($K109="Steady Growth")*(AND(DY$6&gt;=$F109,DY$6&lt;=$H109)*((DY$6-$F109+1)/($J109*($J109+1)/2)*$D109))+($K109="custom")*CustCF!DS109</f>
        <v>0</v>
      </c>
      <c r="DZ109" s="95">
        <f>($K109="Bell Curve")*(_xlfn.NORM.DIST(AND(DZ$6&gt;=$F109,DZ$6&lt;=$H109)*(DZ$6-$F109+1),$J109/2,$M109,TRUE)-_xlfn.NORM.DIST(AND(DZ$6&gt;=$F109,DZ$6&lt;=$H109)*(DY$6-$F109+1),$J109/2,$M109,TRUE))/(1-2*_xlfn.NORM.DIST(0,$J109/2,$M109,TRUE))*$D109+($K109="Steady Growth")*(AND(DZ$6&gt;=$F109,DZ$6&lt;=$H109)*((DZ$6-$F109+1)/($J109*($J109+1)/2)*$D109))+($K109="custom")*CustCF!DT109</f>
        <v>0</v>
      </c>
      <c r="EA109" s="95">
        <f>($K109="Bell Curve")*(_xlfn.NORM.DIST(AND(EA$6&gt;=$F109,EA$6&lt;=$H109)*(EA$6-$F109+1),$J109/2,$M109,TRUE)-_xlfn.NORM.DIST(AND(EA$6&gt;=$F109,EA$6&lt;=$H109)*(DZ$6-$F109+1),$J109/2,$M109,TRUE))/(1-2*_xlfn.NORM.DIST(0,$J109/2,$M109,TRUE))*$D109+($K109="Steady Growth")*(AND(EA$6&gt;=$F109,EA$6&lt;=$H109)*((EA$6-$F109+1)/($J109*($J109+1)/2)*$D109))+($K109="custom")*CustCF!DU109</f>
        <v>0</v>
      </c>
      <c r="EB109" s="95">
        <f>($K109="Bell Curve")*(_xlfn.NORM.DIST(AND(EB$6&gt;=$F109,EB$6&lt;=$H109)*(EB$6-$F109+1),$J109/2,$M109,TRUE)-_xlfn.NORM.DIST(AND(EB$6&gt;=$F109,EB$6&lt;=$H109)*(EA$6-$F109+1),$J109/2,$M109,TRUE))/(1-2*_xlfn.NORM.DIST(0,$J109/2,$M109,TRUE))*$D109+($K109="Steady Growth")*(AND(EB$6&gt;=$F109,EB$6&lt;=$H109)*((EB$6-$F109+1)/($J109*($J109+1)/2)*$D109))+($K109="custom")*CustCF!DV109</f>
        <v>0</v>
      </c>
      <c r="EC109" s="95">
        <f>($K109="Bell Curve")*(_xlfn.NORM.DIST(AND(EC$6&gt;=$F109,EC$6&lt;=$H109)*(EC$6-$F109+1),$J109/2,$M109,TRUE)-_xlfn.NORM.DIST(AND(EC$6&gt;=$F109,EC$6&lt;=$H109)*(EB$6-$F109+1),$J109/2,$M109,TRUE))/(1-2*_xlfn.NORM.DIST(0,$J109/2,$M109,TRUE))*$D109+($K109="Steady Growth")*(AND(EC$6&gt;=$F109,EC$6&lt;=$H109)*((EC$6-$F109+1)/($J109*($J109+1)/2)*$D109))+($K109="custom")*CustCF!DW109</f>
        <v>0</v>
      </c>
      <c r="ED109" s="95">
        <f>($K109="Bell Curve")*(_xlfn.NORM.DIST(AND(ED$6&gt;=$F109,ED$6&lt;=$H109)*(ED$6-$F109+1),$J109/2,$M109,TRUE)-_xlfn.NORM.DIST(AND(ED$6&gt;=$F109,ED$6&lt;=$H109)*(EC$6-$F109+1),$J109/2,$M109,TRUE))/(1-2*_xlfn.NORM.DIST(0,$J109/2,$M109,TRUE))*$D109+($K109="Steady Growth")*(AND(ED$6&gt;=$F109,ED$6&lt;=$H109)*((ED$6-$F109+1)/($J109*($J109+1)/2)*$D109))+($K109="custom")*CustCF!DX109</f>
        <v>0</v>
      </c>
      <c r="EE109" s="95">
        <f>($K109="Bell Curve")*(_xlfn.NORM.DIST(AND(EE$6&gt;=$F109,EE$6&lt;=$H109)*(EE$6-$F109+1),$J109/2,$M109,TRUE)-_xlfn.NORM.DIST(AND(EE$6&gt;=$F109,EE$6&lt;=$H109)*(ED$6-$F109+1),$J109/2,$M109,TRUE))/(1-2*_xlfn.NORM.DIST(0,$J109/2,$M109,TRUE))*$D109+($K109="Steady Growth")*(AND(EE$6&gt;=$F109,EE$6&lt;=$H109)*((EE$6-$F109+1)/($J109*($J109+1)/2)*$D109))+($K109="custom")*CustCF!DY109</f>
        <v>0</v>
      </c>
      <c r="EF109" s="95">
        <f>($K109="Bell Curve")*(_xlfn.NORM.DIST(AND(EF$6&gt;=$F109,EF$6&lt;=$H109)*(EF$6-$F109+1),$J109/2,$M109,TRUE)-_xlfn.NORM.DIST(AND(EF$6&gt;=$F109,EF$6&lt;=$H109)*(EE$6-$F109+1),$J109/2,$M109,TRUE))/(1-2*_xlfn.NORM.DIST(0,$J109/2,$M109,TRUE))*$D109+($K109="Steady Growth")*(AND(EF$6&gt;=$F109,EF$6&lt;=$H109)*((EF$6-$F109+1)/($J109*($J109+1)/2)*$D109))+($K109="custom")*CustCF!DZ109</f>
        <v>0</v>
      </c>
      <c r="EG109" s="95">
        <f>($K109="Bell Curve")*(_xlfn.NORM.DIST(AND(EG$6&gt;=$F109,EG$6&lt;=$H109)*(EG$6-$F109+1),$J109/2,$M109,TRUE)-_xlfn.NORM.DIST(AND(EG$6&gt;=$F109,EG$6&lt;=$H109)*(EF$6-$F109+1),$J109/2,$M109,TRUE))/(1-2*_xlfn.NORM.DIST(0,$J109/2,$M109,TRUE))*$D109+($K109="Steady Growth")*(AND(EG$6&gt;=$F109,EG$6&lt;=$H109)*((EG$6-$F109+1)/($J109*($J109+1)/2)*$D109))+($K109="custom")*CustCF!EA109</f>
        <v>0</v>
      </c>
      <c r="EH109" s="95">
        <f>($K109="Bell Curve")*(_xlfn.NORM.DIST(AND(EH$6&gt;=$F109,EH$6&lt;=$H109)*(EH$6-$F109+1),$J109/2,$M109,TRUE)-_xlfn.NORM.DIST(AND(EH$6&gt;=$F109,EH$6&lt;=$H109)*(EG$6-$F109+1),$J109/2,$M109,TRUE))/(1-2*_xlfn.NORM.DIST(0,$J109/2,$M109,TRUE))*$D109+($K109="Steady Growth")*(AND(EH$6&gt;=$F109,EH$6&lt;=$H109)*((EH$6-$F109+1)/($J109*($J109+1)/2)*$D109))+($K109="custom")*CustCF!EB109</f>
        <v>0</v>
      </c>
      <c r="EI109" s="95">
        <f>($K109="Bell Curve")*(_xlfn.NORM.DIST(AND(EI$6&gt;=$F109,EI$6&lt;=$H109)*(EI$6-$F109+1),$J109/2,$M109,TRUE)-_xlfn.NORM.DIST(AND(EI$6&gt;=$F109,EI$6&lt;=$H109)*(EH$6-$F109+1),$J109/2,$M109,TRUE))/(1-2*_xlfn.NORM.DIST(0,$J109/2,$M109,TRUE))*$D109+($K109="Steady Growth")*(AND(EI$6&gt;=$F109,EI$6&lt;=$H109)*((EI$6-$F109+1)/($J109*($J109+1)/2)*$D109))+($K109="custom")*CustCF!EC109</f>
        <v>0</v>
      </c>
      <c r="EJ109" s="95">
        <f>($K109="Bell Curve")*(_xlfn.NORM.DIST(AND(EJ$6&gt;=$F109,EJ$6&lt;=$H109)*(EJ$6-$F109+1),$J109/2,$M109,TRUE)-_xlfn.NORM.DIST(AND(EJ$6&gt;=$F109,EJ$6&lt;=$H109)*(EI$6-$F109+1),$J109/2,$M109,TRUE))/(1-2*_xlfn.NORM.DIST(0,$J109/2,$M109,TRUE))*$D109+($K109="Steady Growth")*(AND(EJ$6&gt;=$F109,EJ$6&lt;=$H109)*((EJ$6-$F109+1)/($J109*($J109+1)/2)*$D109))+($K109="custom")*CustCF!ED109</f>
        <v>0</v>
      </c>
      <c r="EK109" s="95">
        <f>($K109="Bell Curve")*(_xlfn.NORM.DIST(AND(EK$6&gt;=$F109,EK$6&lt;=$H109)*(EK$6-$F109+1),$J109/2,$M109,TRUE)-_xlfn.NORM.DIST(AND(EK$6&gt;=$F109,EK$6&lt;=$H109)*(EJ$6-$F109+1),$J109/2,$M109,TRUE))/(1-2*_xlfn.NORM.DIST(0,$J109/2,$M109,TRUE))*$D109+($K109="Steady Growth")*(AND(EK$6&gt;=$F109,EK$6&lt;=$H109)*((EK$6-$F109+1)/($J109*($J109+1)/2)*$D109))+($K109="custom")*CustCF!EE109</f>
        <v>0</v>
      </c>
      <c r="EL109" s="95">
        <f>($K109="Bell Curve")*(_xlfn.NORM.DIST(AND(EL$6&gt;=$F109,EL$6&lt;=$H109)*(EL$6-$F109+1),$J109/2,$M109,TRUE)-_xlfn.NORM.DIST(AND(EL$6&gt;=$F109,EL$6&lt;=$H109)*(EK$6-$F109+1),$J109/2,$M109,TRUE))/(1-2*_xlfn.NORM.DIST(0,$J109/2,$M109,TRUE))*$D109+($K109="Steady Growth")*(AND(EL$6&gt;=$F109,EL$6&lt;=$H109)*((EL$6-$F109+1)/($J109*($J109+1)/2)*$D109))+($K109="custom")*CustCF!EF109</f>
        <v>0</v>
      </c>
      <c r="EM109" s="95">
        <f>($K109="Bell Curve")*(_xlfn.NORM.DIST(AND(EM$6&gt;=$F109,EM$6&lt;=$H109)*(EM$6-$F109+1),$J109/2,$M109,TRUE)-_xlfn.NORM.DIST(AND(EM$6&gt;=$F109,EM$6&lt;=$H109)*(EL$6-$F109+1),$J109/2,$M109,TRUE))/(1-2*_xlfn.NORM.DIST(0,$J109/2,$M109,TRUE))*$D109+($K109="Steady Growth")*(AND(EM$6&gt;=$F109,EM$6&lt;=$H109)*((EM$6-$F109+1)/($J109*($J109+1)/2)*$D109))+($K109="custom")*CustCF!EG109</f>
        <v>0</v>
      </c>
      <c r="EN109" s="95">
        <f>($K109="Bell Curve")*(_xlfn.NORM.DIST(AND(EN$6&gt;=$F109,EN$6&lt;=$H109)*(EN$6-$F109+1),$J109/2,$M109,TRUE)-_xlfn.NORM.DIST(AND(EN$6&gt;=$F109,EN$6&lt;=$H109)*(EM$6-$F109+1),$J109/2,$M109,TRUE))/(1-2*_xlfn.NORM.DIST(0,$J109/2,$M109,TRUE))*$D109+($K109="Steady Growth")*(AND(EN$6&gt;=$F109,EN$6&lt;=$H109)*((EN$6-$F109+1)/($J109*($J109+1)/2)*$D109))+($K109="custom")*CustCF!EH109</f>
        <v>0</v>
      </c>
      <c r="EO109" s="95">
        <f>($K109="Bell Curve")*(_xlfn.NORM.DIST(AND(EO$6&gt;=$F109,EO$6&lt;=$H109)*(EO$6-$F109+1),$J109/2,$M109,TRUE)-_xlfn.NORM.DIST(AND(EO$6&gt;=$F109,EO$6&lt;=$H109)*(EN$6-$F109+1),$J109/2,$M109,TRUE))/(1-2*_xlfn.NORM.DIST(0,$J109/2,$M109,TRUE))*$D109+($K109="Steady Growth")*(AND(EO$6&gt;=$F109,EO$6&lt;=$H109)*((EO$6-$F109+1)/($J109*($J109+1)/2)*$D109))+($K109="custom")*CustCF!EI109</f>
        <v>0</v>
      </c>
      <c r="EP109" s="95">
        <f>($K109="Bell Curve")*(_xlfn.NORM.DIST(AND(EP$6&gt;=$F109,EP$6&lt;=$H109)*(EP$6-$F109+1),$J109/2,$M109,TRUE)-_xlfn.NORM.DIST(AND(EP$6&gt;=$F109,EP$6&lt;=$H109)*(EO$6-$F109+1),$J109/2,$M109,TRUE))/(1-2*_xlfn.NORM.DIST(0,$J109/2,$M109,TRUE))*$D109+($K109="Steady Growth")*(AND(EP$6&gt;=$F109,EP$6&lt;=$H109)*((EP$6-$F109+1)/($J109*($J109+1)/2)*$D109))+($K109="custom")*CustCF!EJ109</f>
        <v>0</v>
      </c>
      <c r="EQ109" s="95">
        <f>($K109="Bell Curve")*(_xlfn.NORM.DIST(AND(EQ$6&gt;=$F109,EQ$6&lt;=$H109)*(EQ$6-$F109+1),$J109/2,$M109,TRUE)-_xlfn.NORM.DIST(AND(EQ$6&gt;=$F109,EQ$6&lt;=$H109)*(EP$6-$F109+1),$J109/2,$M109,TRUE))/(1-2*_xlfn.NORM.DIST(0,$J109/2,$M109,TRUE))*$D109+($K109="Steady Growth")*(AND(EQ$6&gt;=$F109,EQ$6&lt;=$H109)*((EQ$6-$F109+1)/($J109*($J109+1)/2)*$D109))+($K109="custom")*CustCF!EK109</f>
        <v>0</v>
      </c>
      <c r="ER109" s="95">
        <f>($K109="Bell Curve")*(_xlfn.NORM.DIST(AND(ER$6&gt;=$F109,ER$6&lt;=$H109)*(ER$6-$F109+1),$J109/2,$M109,TRUE)-_xlfn.NORM.DIST(AND(ER$6&gt;=$F109,ER$6&lt;=$H109)*(EQ$6-$F109+1),$J109/2,$M109,TRUE))/(1-2*_xlfn.NORM.DIST(0,$J109/2,$M109,TRUE))*$D109+($K109="Steady Growth")*(AND(ER$6&gt;=$F109,ER$6&lt;=$H109)*((ER$6-$F109+1)/($J109*($J109+1)/2)*$D109))+($K109="custom")*CustCF!EL109</f>
        <v>0</v>
      </c>
      <c r="ES109" s="95">
        <f>($K109="Bell Curve")*(_xlfn.NORM.DIST(AND(ES$6&gt;=$F109,ES$6&lt;=$H109)*(ES$6-$F109+1),$J109/2,$M109,TRUE)-_xlfn.NORM.DIST(AND(ES$6&gt;=$F109,ES$6&lt;=$H109)*(ER$6-$F109+1),$J109/2,$M109,TRUE))/(1-2*_xlfn.NORM.DIST(0,$J109/2,$M109,TRUE))*$D109+($K109="Steady Growth")*(AND(ES$6&gt;=$F109,ES$6&lt;=$H109)*((ES$6-$F109+1)/($J109*($J109+1)/2)*$D109))+($K109="custom")*CustCF!EM109</f>
        <v>0</v>
      </c>
      <c r="ET109" s="95">
        <f>($K109="Bell Curve")*(_xlfn.NORM.DIST(AND(ET$6&gt;=$F109,ET$6&lt;=$H109)*(ET$6-$F109+1),$J109/2,$M109,TRUE)-_xlfn.NORM.DIST(AND(ET$6&gt;=$F109,ET$6&lt;=$H109)*(ES$6-$F109+1),$J109/2,$M109,TRUE))/(1-2*_xlfn.NORM.DIST(0,$J109/2,$M109,TRUE))*$D109+($K109="Steady Growth")*(AND(ET$6&gt;=$F109,ET$6&lt;=$H109)*((ET$6-$F109+1)/($J109*($J109+1)/2)*$D109))+($K109="custom")*CustCF!EN109</f>
        <v>0</v>
      </c>
      <c r="EU109" s="95">
        <f>($K109="Bell Curve")*(_xlfn.NORM.DIST(AND(EU$6&gt;=$F109,EU$6&lt;=$H109)*(EU$6-$F109+1),$J109/2,$M109,TRUE)-_xlfn.NORM.DIST(AND(EU$6&gt;=$F109,EU$6&lt;=$H109)*(ET$6-$F109+1),$J109/2,$M109,TRUE))/(1-2*_xlfn.NORM.DIST(0,$J109/2,$M109,TRUE))*$D109+($K109="Steady Growth")*(AND(EU$6&gt;=$F109,EU$6&lt;=$H109)*((EU$6-$F109+1)/($J109*($J109+1)/2)*$D109))+($K109="custom")*CustCF!EO109</f>
        <v>0</v>
      </c>
      <c r="EV109" s="95">
        <f>($K109="Bell Curve")*(_xlfn.NORM.DIST(AND(EV$6&gt;=$F109,EV$6&lt;=$H109)*(EV$6-$F109+1),$J109/2,$M109,TRUE)-_xlfn.NORM.DIST(AND(EV$6&gt;=$F109,EV$6&lt;=$H109)*(EU$6-$F109+1),$J109/2,$M109,TRUE))/(1-2*_xlfn.NORM.DIST(0,$J109/2,$M109,TRUE))*$D109+($K109="Steady Growth")*(AND(EV$6&gt;=$F109,EV$6&lt;=$H109)*((EV$6-$F109+1)/($J109*($J109+1)/2)*$D109))+($K109="custom")*CustCF!EP109</f>
        <v>0</v>
      </c>
      <c r="EW109" s="95">
        <f>($K109="Bell Curve")*(_xlfn.NORM.DIST(AND(EW$6&gt;=$F109,EW$6&lt;=$H109)*(EW$6-$F109+1),$J109/2,$M109,TRUE)-_xlfn.NORM.DIST(AND(EW$6&gt;=$F109,EW$6&lt;=$H109)*(EV$6-$F109+1),$J109/2,$M109,TRUE))/(1-2*_xlfn.NORM.DIST(0,$J109/2,$M109,TRUE))*$D109+($K109="Steady Growth")*(AND(EW$6&gt;=$F109,EW$6&lt;=$H109)*((EW$6-$F109+1)/($J109*($J109+1)/2)*$D109))+($K109="custom")*CustCF!EQ109</f>
        <v>0</v>
      </c>
      <c r="EX109" s="95">
        <f>($K109="Bell Curve")*(_xlfn.NORM.DIST(AND(EX$6&gt;=$F109,EX$6&lt;=$H109)*(EX$6-$F109+1),$J109/2,$M109,TRUE)-_xlfn.NORM.DIST(AND(EX$6&gt;=$F109,EX$6&lt;=$H109)*(EW$6-$F109+1),$J109/2,$M109,TRUE))/(1-2*_xlfn.NORM.DIST(0,$J109/2,$M109,TRUE))*$D109+($K109="Steady Growth")*(AND(EX$6&gt;=$F109,EX$6&lt;=$H109)*((EX$6-$F109+1)/($J109*($J109+1)/2)*$D109))+($K109="custom")*CustCF!ER109</f>
        <v>0</v>
      </c>
      <c r="EY109" s="95">
        <f>($K109="Bell Curve")*(_xlfn.NORM.DIST(AND(EY$6&gt;=$F109,EY$6&lt;=$H109)*(EY$6-$F109+1),$J109/2,$M109,TRUE)-_xlfn.NORM.DIST(AND(EY$6&gt;=$F109,EY$6&lt;=$H109)*(EX$6-$F109+1),$J109/2,$M109,TRUE))/(1-2*_xlfn.NORM.DIST(0,$J109/2,$M109,TRUE))*$D109+($K109="Steady Growth")*(AND(EY$6&gt;=$F109,EY$6&lt;=$H109)*((EY$6-$F109+1)/($J109*($J109+1)/2)*$D109))+($K109="custom")*CustCF!ES109</f>
        <v>0</v>
      </c>
      <c r="EZ109" s="95">
        <f>($K109="Bell Curve")*(_xlfn.NORM.DIST(AND(EZ$6&gt;=$F109,EZ$6&lt;=$H109)*(EZ$6-$F109+1),$J109/2,$M109,TRUE)-_xlfn.NORM.DIST(AND(EZ$6&gt;=$F109,EZ$6&lt;=$H109)*(EY$6-$F109+1),$J109/2,$M109,TRUE))/(1-2*_xlfn.NORM.DIST(0,$J109/2,$M109,TRUE))*$D109+($K109="Steady Growth")*(AND(EZ$6&gt;=$F109,EZ$6&lt;=$H109)*((EZ$6-$F109+1)/($J109*($J109+1)/2)*$D109))+($K109="custom")*CustCF!ET109</f>
        <v>0</v>
      </c>
      <c r="FA109" s="95">
        <f>($K109="Bell Curve")*(_xlfn.NORM.DIST(AND(FA$6&gt;=$F109,FA$6&lt;=$H109)*(FA$6-$F109+1),$J109/2,$M109,TRUE)-_xlfn.NORM.DIST(AND(FA$6&gt;=$F109,FA$6&lt;=$H109)*(EZ$6-$F109+1),$J109/2,$M109,TRUE))/(1-2*_xlfn.NORM.DIST(0,$J109/2,$M109,TRUE))*$D109+($K109="Steady Growth")*(AND(FA$6&gt;=$F109,FA$6&lt;=$H109)*((FA$6-$F109+1)/($J109*($J109+1)/2)*$D109))+($K109="custom")*CustCF!EU109</f>
        <v>0</v>
      </c>
      <c r="FB109" s="95">
        <f>($K109="Bell Curve")*(_xlfn.NORM.DIST(AND(FB$6&gt;=$F109,FB$6&lt;=$H109)*(FB$6-$F109+1),$J109/2,$M109,TRUE)-_xlfn.NORM.DIST(AND(FB$6&gt;=$F109,FB$6&lt;=$H109)*(FA$6-$F109+1),$J109/2,$M109,TRUE))/(1-2*_xlfn.NORM.DIST(0,$J109/2,$M109,TRUE))*$D109+($K109="Steady Growth")*(AND(FB$6&gt;=$F109,FB$6&lt;=$H109)*((FB$6-$F109+1)/($J109*($J109+1)/2)*$D109))+($K109="custom")*CustCF!EV109</f>
        <v>0</v>
      </c>
      <c r="FC109" s="95">
        <f>($K109="Bell Curve")*(_xlfn.NORM.DIST(AND(FC$6&gt;=$F109,FC$6&lt;=$H109)*(FC$6-$F109+1),$J109/2,$M109,TRUE)-_xlfn.NORM.DIST(AND(FC$6&gt;=$F109,FC$6&lt;=$H109)*(FB$6-$F109+1),$J109/2,$M109,TRUE))/(1-2*_xlfn.NORM.DIST(0,$J109/2,$M109,TRUE))*$D109+($K109="Steady Growth")*(AND(FC$6&gt;=$F109,FC$6&lt;=$H109)*((FC$6-$F109+1)/($J109*($J109+1)/2)*$D109))+($K109="custom")*CustCF!EW109</f>
        <v>0</v>
      </c>
      <c r="FD109" s="95">
        <f>($K109="Bell Curve")*(_xlfn.NORM.DIST(AND(FD$6&gt;=$F109,FD$6&lt;=$H109)*(FD$6-$F109+1),$J109/2,$M109,TRUE)-_xlfn.NORM.DIST(AND(FD$6&gt;=$F109,FD$6&lt;=$H109)*(FC$6-$F109+1),$J109/2,$M109,TRUE))/(1-2*_xlfn.NORM.DIST(0,$J109/2,$M109,TRUE))*$D109+($K109="Steady Growth")*(AND(FD$6&gt;=$F109,FD$6&lt;=$H109)*((FD$6-$F109+1)/($J109*($J109+1)/2)*$D109))+($K109="custom")*CustCF!EX109</f>
        <v>0</v>
      </c>
      <c r="FE109" s="95">
        <f>($K109="Bell Curve")*(_xlfn.NORM.DIST(AND(FE$6&gt;=$F109,FE$6&lt;=$H109)*(FE$6-$F109+1),$J109/2,$M109,TRUE)-_xlfn.NORM.DIST(AND(FE$6&gt;=$F109,FE$6&lt;=$H109)*(FD$6-$F109+1),$J109/2,$M109,TRUE))/(1-2*_xlfn.NORM.DIST(0,$J109/2,$M109,TRUE))*$D109+($K109="Steady Growth")*(AND(FE$6&gt;=$F109,FE$6&lt;=$H109)*((FE$6-$F109+1)/($J109*($J109+1)/2)*$D109))+($K109="custom")*CustCF!EY109</f>
        <v>0</v>
      </c>
      <c r="FF109" s="95">
        <f>($K109="Bell Curve")*(_xlfn.NORM.DIST(AND(FF$6&gt;=$F109,FF$6&lt;=$H109)*(FF$6-$F109+1),$J109/2,$M109,TRUE)-_xlfn.NORM.DIST(AND(FF$6&gt;=$F109,FF$6&lt;=$H109)*(FE$6-$F109+1),$J109/2,$M109,TRUE))/(1-2*_xlfn.NORM.DIST(0,$J109/2,$M109,TRUE))*$D109+($K109="Steady Growth")*(AND(FF$6&gt;=$F109,FF$6&lt;=$H109)*((FF$6-$F109+1)/($J109*($J109+1)/2)*$D109))+($K109="custom")*CustCF!EZ109</f>
        <v>0</v>
      </c>
      <c r="FG109" s="95">
        <f>($K109="Bell Curve")*(_xlfn.NORM.DIST(AND(FG$6&gt;=$F109,FG$6&lt;=$H109)*(FG$6-$F109+1),$J109/2,$M109,TRUE)-_xlfn.NORM.DIST(AND(FG$6&gt;=$F109,FG$6&lt;=$H109)*(FF$6-$F109+1),$J109/2,$M109,TRUE))/(1-2*_xlfn.NORM.DIST(0,$J109/2,$M109,TRUE))*$D109+($K109="Steady Growth")*(AND(FG$6&gt;=$F109,FG$6&lt;=$H109)*((FG$6-$F109+1)/($J109*($J109+1)/2)*$D109))+($K109="custom")*CustCF!FA109</f>
        <v>0</v>
      </c>
      <c r="FH109" s="95">
        <f>($K109="Bell Curve")*(_xlfn.NORM.DIST(AND(FH$6&gt;=$F109,FH$6&lt;=$H109)*(FH$6-$F109+1),$J109/2,$M109,TRUE)-_xlfn.NORM.DIST(AND(FH$6&gt;=$F109,FH$6&lt;=$H109)*(FG$6-$F109+1),$J109/2,$M109,TRUE))/(1-2*_xlfn.NORM.DIST(0,$J109/2,$M109,TRUE))*$D109+($K109="Steady Growth")*(AND(FH$6&gt;=$F109,FH$6&lt;=$H109)*((FH$6-$F109+1)/($J109*($J109+1)/2)*$D109))+($K109="custom")*CustCF!FB109</f>
        <v>0</v>
      </c>
      <c r="FI109" s="95">
        <f>($K109="Bell Curve")*(_xlfn.NORM.DIST(AND(FI$6&gt;=$F109,FI$6&lt;=$H109)*(FI$6-$F109+1),$J109/2,$M109,TRUE)-_xlfn.NORM.DIST(AND(FI$6&gt;=$F109,FI$6&lt;=$H109)*(FH$6-$F109+1),$J109/2,$M109,TRUE))/(1-2*_xlfn.NORM.DIST(0,$J109/2,$M109,TRUE))*$D109+($K109="Steady Growth")*(AND(FI$6&gt;=$F109,FI$6&lt;=$H109)*((FI$6-$F109+1)/($J109*($J109+1)/2)*$D109))+($K109="custom")*CustCF!FC109</f>
        <v>0</v>
      </c>
      <c r="FJ109" s="95">
        <f>($K109="Bell Curve")*(_xlfn.NORM.DIST(AND(FJ$6&gt;=$F109,FJ$6&lt;=$H109)*(FJ$6-$F109+1),$J109/2,$M109,TRUE)-_xlfn.NORM.DIST(AND(FJ$6&gt;=$F109,FJ$6&lt;=$H109)*(FI$6-$F109+1),$J109/2,$M109,TRUE))/(1-2*_xlfn.NORM.DIST(0,$J109/2,$M109,TRUE))*$D109+($K109="Steady Growth")*(AND(FJ$6&gt;=$F109,FJ$6&lt;=$H109)*((FJ$6-$F109+1)/($J109*($J109+1)/2)*$D109))+($K109="custom")*CustCF!FD109</f>
        <v>0</v>
      </c>
      <c r="FK109" s="95">
        <f>($K109="Bell Curve")*(_xlfn.NORM.DIST(AND(FK$6&gt;=$F109,FK$6&lt;=$H109)*(FK$6-$F109+1),$J109/2,$M109,TRUE)-_xlfn.NORM.DIST(AND(FK$6&gt;=$F109,FK$6&lt;=$H109)*(FJ$6-$F109+1),$J109/2,$M109,TRUE))/(1-2*_xlfn.NORM.DIST(0,$J109/2,$M109,TRUE))*$D109+($K109="Steady Growth")*(AND(FK$6&gt;=$F109,FK$6&lt;=$H109)*((FK$6-$F109+1)/($J109*($J109+1)/2)*$D109))+($K109="custom")*CustCF!FE109</f>
        <v>0</v>
      </c>
      <c r="FL109" s="95">
        <f>($K109="Bell Curve")*(_xlfn.NORM.DIST(AND(FL$6&gt;=$F109,FL$6&lt;=$H109)*(FL$6-$F109+1),$J109/2,$M109,TRUE)-_xlfn.NORM.DIST(AND(FL$6&gt;=$F109,FL$6&lt;=$H109)*(FK$6-$F109+1),$J109/2,$M109,TRUE))/(1-2*_xlfn.NORM.DIST(0,$J109/2,$M109,TRUE))*$D109+($K109="Steady Growth")*(AND(FL$6&gt;=$F109,FL$6&lt;=$H109)*((FL$6-$F109+1)/($J109*($J109+1)/2)*$D109))+($K109="custom")*CustCF!FF109</f>
        <v>0</v>
      </c>
      <c r="FM109" s="95">
        <f>($K109="Bell Curve")*(_xlfn.NORM.DIST(AND(FM$6&gt;=$F109,FM$6&lt;=$H109)*(FM$6-$F109+1),$J109/2,$M109,TRUE)-_xlfn.NORM.DIST(AND(FM$6&gt;=$F109,FM$6&lt;=$H109)*(FL$6-$F109+1),$J109/2,$M109,TRUE))/(1-2*_xlfn.NORM.DIST(0,$J109/2,$M109,TRUE))*$D109+($K109="Steady Growth")*(AND(FM$6&gt;=$F109,FM$6&lt;=$H109)*((FM$6-$F109+1)/($J109*($J109+1)/2)*$D109))+($K109="custom")*CustCF!FG109</f>
        <v>0</v>
      </c>
      <c r="FN109" s="95">
        <f>($K109="Bell Curve")*(_xlfn.NORM.DIST(AND(FN$6&gt;=$F109,FN$6&lt;=$H109)*(FN$6-$F109+1),$J109/2,$M109,TRUE)-_xlfn.NORM.DIST(AND(FN$6&gt;=$F109,FN$6&lt;=$H109)*(FM$6-$F109+1),$J109/2,$M109,TRUE))/(1-2*_xlfn.NORM.DIST(0,$J109/2,$M109,TRUE))*$D109+($K109="Steady Growth")*(AND(FN$6&gt;=$F109,FN$6&lt;=$H109)*((FN$6-$F109+1)/($J109*($J109+1)/2)*$D109))+($K109="custom")*CustCF!FH109</f>
        <v>0</v>
      </c>
      <c r="FO109" s="95">
        <f>($K109="Bell Curve")*(_xlfn.NORM.DIST(AND(FO$6&gt;=$F109,FO$6&lt;=$H109)*(FO$6-$F109+1),$J109/2,$M109,TRUE)-_xlfn.NORM.DIST(AND(FO$6&gt;=$F109,FO$6&lt;=$H109)*(FN$6-$F109+1),$J109/2,$M109,TRUE))/(1-2*_xlfn.NORM.DIST(0,$J109/2,$M109,TRUE))*$D109+($K109="Steady Growth")*(AND(FO$6&gt;=$F109,FO$6&lt;=$H109)*((FO$6-$F109+1)/($J109*($J109+1)/2)*$D109))+($K109="custom")*CustCF!FI109</f>
        <v>0</v>
      </c>
      <c r="FP109" s="95">
        <f>($K109="Bell Curve")*(_xlfn.NORM.DIST(AND(FP$6&gt;=$F109,FP$6&lt;=$H109)*(FP$6-$F109+1),$J109/2,$M109,TRUE)-_xlfn.NORM.DIST(AND(FP$6&gt;=$F109,FP$6&lt;=$H109)*(FO$6-$F109+1),$J109/2,$M109,TRUE))/(1-2*_xlfn.NORM.DIST(0,$J109/2,$M109,TRUE))*$D109+($K109="Steady Growth")*(AND(FP$6&gt;=$F109,FP$6&lt;=$H109)*((FP$6-$F109+1)/($J109*($J109+1)/2)*$D109))+($K109="custom")*CustCF!FJ109</f>
        <v>0</v>
      </c>
      <c r="FQ109" s="95">
        <f>($K109="Bell Curve")*(_xlfn.NORM.DIST(AND(FQ$6&gt;=$F109,FQ$6&lt;=$H109)*(FQ$6-$F109+1),$J109/2,$M109,TRUE)-_xlfn.NORM.DIST(AND(FQ$6&gt;=$F109,FQ$6&lt;=$H109)*(FP$6-$F109+1),$J109/2,$M109,TRUE))/(1-2*_xlfn.NORM.DIST(0,$J109/2,$M109,TRUE))*$D109+($K109="Steady Growth")*(AND(FQ$6&gt;=$F109,FQ$6&lt;=$H109)*((FQ$6-$F109+1)/($J109*($J109+1)/2)*$D109))+($K109="custom")*CustCF!FK109</f>
        <v>0</v>
      </c>
      <c r="FR109" s="95">
        <f>($K109="Bell Curve")*(_xlfn.NORM.DIST(AND(FR$6&gt;=$F109,FR$6&lt;=$H109)*(FR$6-$F109+1),$J109/2,$M109,TRUE)-_xlfn.NORM.DIST(AND(FR$6&gt;=$F109,FR$6&lt;=$H109)*(FQ$6-$F109+1),$J109/2,$M109,TRUE))/(1-2*_xlfn.NORM.DIST(0,$J109/2,$M109,TRUE))*$D109+($K109="Steady Growth")*(AND(FR$6&gt;=$F109,FR$6&lt;=$H109)*((FR$6-$F109+1)/($J109*($J109+1)/2)*$D109))+($K109="custom")*CustCF!FL109</f>
        <v>0</v>
      </c>
      <c r="FS109" s="95">
        <f>($K109="Bell Curve")*(_xlfn.NORM.DIST(AND(FS$6&gt;=$F109,FS$6&lt;=$H109)*(FS$6-$F109+1),$J109/2,$M109,TRUE)-_xlfn.NORM.DIST(AND(FS$6&gt;=$F109,FS$6&lt;=$H109)*(FR$6-$F109+1),$J109/2,$M109,TRUE))/(1-2*_xlfn.NORM.DIST(0,$J109/2,$M109,TRUE))*$D109+($K109="Steady Growth")*(AND(FS$6&gt;=$F109,FS$6&lt;=$H109)*((FS$6-$F109+1)/($J109*($J109+1)/2)*$D109))+($K109="custom")*CustCF!FM109</f>
        <v>0</v>
      </c>
      <c r="FT109" s="95">
        <f>($K109="Bell Curve")*(_xlfn.NORM.DIST(AND(FT$6&gt;=$F109,FT$6&lt;=$H109)*(FT$6-$F109+1),$J109/2,$M109,TRUE)-_xlfn.NORM.DIST(AND(FT$6&gt;=$F109,FT$6&lt;=$H109)*(FS$6-$F109+1),$J109/2,$M109,TRUE))/(1-2*_xlfn.NORM.DIST(0,$J109/2,$M109,TRUE))*$D109+($K109="Steady Growth")*(AND(FT$6&gt;=$F109,FT$6&lt;=$H109)*((FT$6-$F109+1)/($J109*($J109+1)/2)*$D109))+($K109="custom")*CustCF!FN109</f>
        <v>0</v>
      </c>
      <c r="FU109" s="95">
        <f>($K109="Bell Curve")*(_xlfn.NORM.DIST(AND(FU$6&gt;=$F109,FU$6&lt;=$H109)*(FU$6-$F109+1),$J109/2,$M109,TRUE)-_xlfn.NORM.DIST(AND(FU$6&gt;=$F109,FU$6&lt;=$H109)*(FT$6-$F109+1),$J109/2,$M109,TRUE))/(1-2*_xlfn.NORM.DIST(0,$J109/2,$M109,TRUE))*$D109+($K109="Steady Growth")*(AND(FU$6&gt;=$F109,FU$6&lt;=$H109)*((FU$6-$F109+1)/($J109*($J109+1)/2)*$D109))+($K109="custom")*CustCF!FO109</f>
        <v>0</v>
      </c>
      <c r="FV109" s="95">
        <f>($K109="Bell Curve")*(_xlfn.NORM.DIST(AND(FV$6&gt;=$F109,FV$6&lt;=$H109)*(FV$6-$F109+1),$J109/2,$M109,TRUE)-_xlfn.NORM.DIST(AND(FV$6&gt;=$F109,FV$6&lt;=$H109)*(FU$6-$F109+1),$J109/2,$M109,TRUE))/(1-2*_xlfn.NORM.DIST(0,$J109/2,$M109,TRUE))*$D109+($K109="Steady Growth")*(AND(FV$6&gt;=$F109,FV$6&lt;=$H109)*((FV$6-$F109+1)/($J109*($J109+1)/2)*$D109))+($K109="custom")*CustCF!FP109</f>
        <v>0</v>
      </c>
      <c r="FW109" s="95">
        <f>($K109="Bell Curve")*(_xlfn.NORM.DIST(AND(FW$6&gt;=$F109,FW$6&lt;=$H109)*(FW$6-$F109+1),$J109/2,$M109,TRUE)-_xlfn.NORM.DIST(AND(FW$6&gt;=$F109,FW$6&lt;=$H109)*(FV$6-$F109+1),$J109/2,$M109,TRUE))/(1-2*_xlfn.NORM.DIST(0,$J109/2,$M109,TRUE))*$D109+($K109="Steady Growth")*(AND(FW$6&gt;=$F109,FW$6&lt;=$H109)*((FW$6-$F109+1)/($J109*($J109+1)/2)*$D109))+($K109="custom")*CustCF!FQ109</f>
        <v>0</v>
      </c>
      <c r="FX109" s="95">
        <f>($K109="Bell Curve")*(_xlfn.NORM.DIST(AND(FX$6&gt;=$F109,FX$6&lt;=$H109)*(FX$6-$F109+1),$J109/2,$M109,TRUE)-_xlfn.NORM.DIST(AND(FX$6&gt;=$F109,FX$6&lt;=$H109)*(FW$6-$F109+1),$J109/2,$M109,TRUE))/(1-2*_xlfn.NORM.DIST(0,$J109/2,$M109,TRUE))*$D109+($K109="Steady Growth")*(AND(FX$6&gt;=$F109,FX$6&lt;=$H109)*((FX$6-$F109+1)/($J109*($J109+1)/2)*$D109))+($K109="custom")*CustCF!FR109</f>
        <v>0</v>
      </c>
      <c r="FY109" s="95">
        <f>($K109="Bell Curve")*(_xlfn.NORM.DIST(AND(FY$6&gt;=$F109,FY$6&lt;=$H109)*(FY$6-$F109+1),$J109/2,$M109,TRUE)-_xlfn.NORM.DIST(AND(FY$6&gt;=$F109,FY$6&lt;=$H109)*(FX$6-$F109+1),$J109/2,$M109,TRUE))/(1-2*_xlfn.NORM.DIST(0,$J109/2,$M109,TRUE))*$D109+($K109="Steady Growth")*(AND(FY$6&gt;=$F109,FY$6&lt;=$H109)*((FY$6-$F109+1)/($J109*($J109+1)/2)*$D109))+($K109="custom")*CustCF!FS109</f>
        <v>0</v>
      </c>
      <c r="FZ109" s="95">
        <f>($K109="Bell Curve")*(_xlfn.NORM.DIST(AND(FZ$6&gt;=$F109,FZ$6&lt;=$H109)*(FZ$6-$F109+1),$J109/2,$M109,TRUE)-_xlfn.NORM.DIST(AND(FZ$6&gt;=$F109,FZ$6&lt;=$H109)*(FY$6-$F109+1),$J109/2,$M109,TRUE))/(1-2*_xlfn.NORM.DIST(0,$J109/2,$M109,TRUE))*$D109+($K109="Steady Growth")*(AND(FZ$6&gt;=$F109,FZ$6&lt;=$H109)*((FZ$6-$F109+1)/($J109*($J109+1)/2)*$D109))+($K109="custom")*CustCF!FT109</f>
        <v>0</v>
      </c>
      <c r="GA109" s="95">
        <f>($K109="Bell Curve")*(_xlfn.NORM.DIST(AND(GA$6&gt;=$F109,GA$6&lt;=$H109)*(GA$6-$F109+1),$J109/2,$M109,TRUE)-_xlfn.NORM.DIST(AND(GA$6&gt;=$F109,GA$6&lt;=$H109)*(FZ$6-$F109+1),$J109/2,$M109,TRUE))/(1-2*_xlfn.NORM.DIST(0,$J109/2,$M109,TRUE))*$D109+($K109="Steady Growth")*(AND(GA$6&gt;=$F109,GA$6&lt;=$H109)*((GA$6-$F109+1)/($J109*($J109+1)/2)*$D109))+($K109="custom")*CustCF!FU109</f>
        <v>0</v>
      </c>
      <c r="GB109" s="95">
        <f>($K109="Bell Curve")*(_xlfn.NORM.DIST(AND(GB$6&gt;=$F109,GB$6&lt;=$H109)*(GB$6-$F109+1),$J109/2,$M109,TRUE)-_xlfn.NORM.DIST(AND(GB$6&gt;=$F109,GB$6&lt;=$H109)*(GA$6-$F109+1),$J109/2,$M109,TRUE))/(1-2*_xlfn.NORM.DIST(0,$J109/2,$M109,TRUE))*$D109+($K109="Steady Growth")*(AND(GB$6&gt;=$F109,GB$6&lt;=$H109)*((GB$6-$F109+1)/($J109*($J109+1)/2)*$D109))+($K109="custom")*CustCF!FV109</f>
        <v>0</v>
      </c>
      <c r="GC109" s="95">
        <f>($K109="Bell Curve")*(_xlfn.NORM.DIST(AND(GC$6&gt;=$F109,GC$6&lt;=$H109)*(GC$6-$F109+1),$J109/2,$M109,TRUE)-_xlfn.NORM.DIST(AND(GC$6&gt;=$F109,GC$6&lt;=$H109)*(GB$6-$F109+1),$J109/2,$M109,TRUE))/(1-2*_xlfn.NORM.DIST(0,$J109/2,$M109,TRUE))*$D109+($K109="Steady Growth")*(AND(GC$6&gt;=$F109,GC$6&lt;=$H109)*((GC$6-$F109+1)/($J109*($J109+1)/2)*$D109))+($K109="custom")*CustCF!FW109</f>
        <v>0</v>
      </c>
      <c r="GD109" s="95">
        <f>($K109="Bell Curve")*(_xlfn.NORM.DIST(AND(GD$6&gt;=$F109,GD$6&lt;=$H109)*(GD$6-$F109+1),$J109/2,$M109,TRUE)-_xlfn.NORM.DIST(AND(GD$6&gt;=$F109,GD$6&lt;=$H109)*(GC$6-$F109+1),$J109/2,$M109,TRUE))/(1-2*_xlfn.NORM.DIST(0,$J109/2,$M109,TRUE))*$D109+($K109="Steady Growth")*(AND(GD$6&gt;=$F109,GD$6&lt;=$H109)*((GD$6-$F109+1)/($J109*($J109+1)/2)*$D109))+($K109="custom")*CustCF!FX109</f>
        <v>0</v>
      </c>
      <c r="GE109" s="95">
        <f>($K109="Bell Curve")*(_xlfn.NORM.DIST(AND(GE$6&gt;=$F109,GE$6&lt;=$H109)*(GE$6-$F109+1),$J109/2,$M109,TRUE)-_xlfn.NORM.DIST(AND(GE$6&gt;=$F109,GE$6&lt;=$H109)*(GD$6-$F109+1),$J109/2,$M109,TRUE))/(1-2*_xlfn.NORM.DIST(0,$J109/2,$M109,TRUE))*$D109+($K109="Steady Growth")*(AND(GE$6&gt;=$F109,GE$6&lt;=$H109)*((GE$6-$F109+1)/($J109*($J109+1)/2)*$D109))+($K109="custom")*CustCF!FY109</f>
        <v>0</v>
      </c>
      <c r="GF109" s="95">
        <f>($K109="Bell Curve")*(_xlfn.NORM.DIST(AND(GF$6&gt;=$F109,GF$6&lt;=$H109)*(GF$6-$F109+1),$J109/2,$M109,TRUE)-_xlfn.NORM.DIST(AND(GF$6&gt;=$F109,GF$6&lt;=$H109)*(GE$6-$F109+1),$J109/2,$M109,TRUE))/(1-2*_xlfn.NORM.DIST(0,$J109/2,$M109,TRUE))*$D109+($K109="Steady Growth")*(AND(GF$6&gt;=$F109,GF$6&lt;=$H109)*((GF$6-$F109+1)/($J109*($J109+1)/2)*$D109))+($K109="custom")*CustCF!FZ109</f>
        <v>0</v>
      </c>
      <c r="GG109" s="95">
        <f>($K109="Bell Curve")*(_xlfn.NORM.DIST(AND(GG$6&gt;=$F109,GG$6&lt;=$H109)*(GG$6-$F109+1),$J109/2,$M109,TRUE)-_xlfn.NORM.DIST(AND(GG$6&gt;=$F109,GG$6&lt;=$H109)*(GF$6-$F109+1),$J109/2,$M109,TRUE))/(1-2*_xlfn.NORM.DIST(0,$J109/2,$M109,TRUE))*$D109+($K109="Steady Growth")*(AND(GG$6&gt;=$F109,GG$6&lt;=$H109)*((GG$6-$F109+1)/($J109*($J109+1)/2)*$D109))+($K109="custom")*CustCF!GA109</f>
        <v>0</v>
      </c>
      <c r="GH109" s="95">
        <f>($K109="Bell Curve")*(_xlfn.NORM.DIST(AND(GH$6&gt;=$F109,GH$6&lt;=$H109)*(GH$6-$F109+1),$J109/2,$M109,TRUE)-_xlfn.NORM.DIST(AND(GH$6&gt;=$F109,GH$6&lt;=$H109)*(GG$6-$F109+1),$J109/2,$M109,TRUE))/(1-2*_xlfn.NORM.DIST(0,$J109/2,$M109,TRUE))*$D109+($K109="Steady Growth")*(AND(GH$6&gt;=$F109,GH$6&lt;=$H109)*((GH$6-$F109+1)/($J109*($J109+1)/2)*$D109))+($K109="custom")*CustCF!GB109</f>
        <v>0</v>
      </c>
      <c r="GI109" s="95">
        <f>($K109="Bell Curve")*(_xlfn.NORM.DIST(AND(GI$6&gt;=$F109,GI$6&lt;=$H109)*(GI$6-$F109+1),$J109/2,$M109,TRUE)-_xlfn.NORM.DIST(AND(GI$6&gt;=$F109,GI$6&lt;=$H109)*(GH$6-$F109+1),$J109/2,$M109,TRUE))/(1-2*_xlfn.NORM.DIST(0,$J109/2,$M109,TRUE))*$D109+($K109="Steady Growth")*(AND(GI$6&gt;=$F109,GI$6&lt;=$H109)*((GI$6-$F109+1)/($J109*($J109+1)/2)*$D109))+($K109="custom")*CustCF!GC109</f>
        <v>0</v>
      </c>
      <c r="GJ109" s="95">
        <f>($K109="Bell Curve")*(_xlfn.NORM.DIST(AND(GJ$6&gt;=$F109,GJ$6&lt;=$H109)*(GJ$6-$F109+1),$J109/2,$M109,TRUE)-_xlfn.NORM.DIST(AND(GJ$6&gt;=$F109,GJ$6&lt;=$H109)*(GI$6-$F109+1),$J109/2,$M109,TRUE))/(1-2*_xlfn.NORM.DIST(0,$J109/2,$M109,TRUE))*$D109+($K109="Steady Growth")*(AND(GJ$6&gt;=$F109,GJ$6&lt;=$H109)*((GJ$6-$F109+1)/($J109*($J109+1)/2)*$D109))+($K109="custom")*CustCF!GD109</f>
        <v>0</v>
      </c>
      <c r="GK109" s="95">
        <f>($K109="Bell Curve")*(_xlfn.NORM.DIST(AND(GK$6&gt;=$F109,GK$6&lt;=$H109)*(GK$6-$F109+1),$J109/2,$M109,TRUE)-_xlfn.NORM.DIST(AND(GK$6&gt;=$F109,GK$6&lt;=$H109)*(GJ$6-$F109+1),$J109/2,$M109,TRUE))/(1-2*_xlfn.NORM.DIST(0,$J109/2,$M109,TRUE))*$D109+($K109="Steady Growth")*(AND(GK$6&gt;=$F109,GK$6&lt;=$H109)*((GK$6-$F109+1)/($J109*($J109+1)/2)*$D109))+($K109="custom")*CustCF!GE109</f>
        <v>0</v>
      </c>
      <c r="GL109" s="95">
        <f>($K109="Bell Curve")*(_xlfn.NORM.DIST(AND(GL$6&gt;=$F109,GL$6&lt;=$H109)*(GL$6-$F109+1),$J109/2,$M109,TRUE)-_xlfn.NORM.DIST(AND(GL$6&gt;=$F109,GL$6&lt;=$H109)*(GK$6-$F109+1),$J109/2,$M109,TRUE))/(1-2*_xlfn.NORM.DIST(0,$J109/2,$M109,TRUE))*$D109+($K109="Steady Growth")*(AND(GL$6&gt;=$F109,GL$6&lt;=$H109)*((GL$6-$F109+1)/($J109*($J109+1)/2)*$D109))+($K109="custom")*CustCF!GF109</f>
        <v>0</v>
      </c>
      <c r="GM109" s="95">
        <f>($K109="Bell Curve")*(_xlfn.NORM.DIST(AND(GM$6&gt;=$F109,GM$6&lt;=$H109)*(GM$6-$F109+1),$J109/2,$M109,TRUE)-_xlfn.NORM.DIST(AND(GM$6&gt;=$F109,GM$6&lt;=$H109)*(GL$6-$F109+1),$J109/2,$M109,TRUE))/(1-2*_xlfn.NORM.DIST(0,$J109/2,$M109,TRUE))*$D109+($K109="Steady Growth")*(AND(GM$6&gt;=$F109,GM$6&lt;=$H109)*((GM$6-$F109+1)/($J109*($J109+1)/2)*$D109))+($K109="custom")*CustCF!GG109</f>
        <v>0</v>
      </c>
      <c r="GN109" s="268">
        <f>($K109="Bell Curve")*(_xlfn.NORM.DIST(AND(GN$6&gt;=$F109,GN$6&lt;=$H109)*(GN$6-$F109+1),$J109/2,$M109,TRUE)-_xlfn.NORM.DIST(AND(GN$6&gt;=$F109,GN$6&lt;=$H109)*(GM$6-$F109+1),$J109/2,$M109,TRUE))/(1-2*_xlfn.NORM.DIST(0,$J109/2,$M109,TRUE))*$D109+($K109="Steady Growth")*(AND(GN$6&gt;=$F109,GN$6&lt;=$H109)*((GN$6-$F109+1)/($J109*($J109+1)/2)*$D109))+($K109="custom")*CustCF!GH109</f>
        <v>0</v>
      </c>
      <c r="GO109" s="1"/>
      <c r="GP109" s="67"/>
    </row>
    <row r="110" spans="1:198" customFormat="1" hidden="1" outlineLevel="1" x14ac:dyDescent="0.75">
      <c r="A110" s="1"/>
      <c r="B110" s="1"/>
      <c r="C110" s="262">
        <f>Budget!AB22</f>
        <v>0</v>
      </c>
      <c r="D110" s="19">
        <f>Budget!AC22</f>
        <v>0</v>
      </c>
      <c r="E110" s="19" t="str">
        <f t="shared" si="54"/>
        <v/>
      </c>
      <c r="F110" s="263">
        <v>0</v>
      </c>
      <c r="G110" s="257">
        <f>IF(L110="custom",CustCF!F110,INDEX($P$8:$GN$8,MATCH(F110,$P$6:$GN$6,0)))</f>
        <v>46053</v>
      </c>
      <c r="H110" s="263">
        <v>0</v>
      </c>
      <c r="I110" s="257">
        <f>IF(L110="custom",CustCF!G110,INDEX($P$8:$GN$8,MATCH(H110,$P$6:$GN$6,0)))</f>
        <v>46053</v>
      </c>
      <c r="J110" s="260">
        <f t="shared" si="55"/>
        <v>1</v>
      </c>
      <c r="K110" s="265" t="s">
        <v>116</v>
      </c>
      <c r="L110" s="266" t="s">
        <v>141</v>
      </c>
      <c r="M110" s="267">
        <f t="shared" si="56"/>
        <v>9</v>
      </c>
      <c r="N110" s="18">
        <f t="shared" si="47"/>
        <v>0</v>
      </c>
      <c r="O110" s="1372">
        <f t="shared" si="46"/>
        <v>0</v>
      </c>
      <c r="P110" s="95">
        <f>($K110="Bell Curve")*(_xlfn.NORM.DIST(AND(P$6&gt;=$F110,P$6&lt;=$H110)*(P$6-$F110+1),$J110/2,$M110,TRUE)-_xlfn.NORM.DIST(AND(P$6&gt;=$F110,P$6&lt;=$H110)*(O$6-$F110+1),$J110/2,$M110,TRUE))/(1-2*_xlfn.NORM.DIST(0,$J110/2,$M110,TRUE))*$D110+($K110="Steady Growth")*(AND(P$6&gt;=$F110,P$6&lt;=$H110)*((P$6-$F110+1)/($J110*($J110+1)/2)*$D110))+($K110="custom")*CustCF!J110</f>
        <v>0</v>
      </c>
      <c r="Q110" s="95">
        <f>($K110="Bell Curve")*(_xlfn.NORM.DIST(AND(Q$6&gt;=$F110,Q$6&lt;=$H110)*(Q$6-$F110+1),$J110/2,$M110,TRUE)-_xlfn.NORM.DIST(AND(Q$6&gt;=$F110,Q$6&lt;=$H110)*(P$6-$F110+1),$J110/2,$M110,TRUE))/(1-2*_xlfn.NORM.DIST(0,$J110/2,$M110,TRUE))*$D110+($K110="Steady Growth")*(AND(Q$6&gt;=$F110,Q$6&lt;=$H110)*((Q$6-$F110+1)/($J110*($J110+1)/2)*$D110))+($K110="custom")*CustCF!K110</f>
        <v>0</v>
      </c>
      <c r="R110" s="95">
        <f>($K110="Bell Curve")*(_xlfn.NORM.DIST(AND(R$6&gt;=$F110,R$6&lt;=$H110)*(R$6-$F110+1),$J110/2,$M110,TRUE)-_xlfn.NORM.DIST(AND(R$6&gt;=$F110,R$6&lt;=$H110)*(Q$6-$F110+1),$J110/2,$M110,TRUE))/(1-2*_xlfn.NORM.DIST(0,$J110/2,$M110,TRUE))*$D110+($K110="Steady Growth")*(AND(R$6&gt;=$F110,R$6&lt;=$H110)*((R$6-$F110+1)/($J110*($J110+1)/2)*$D110))+($K110="custom")*CustCF!L110</f>
        <v>0</v>
      </c>
      <c r="S110" s="95">
        <f>($K110="Bell Curve")*(_xlfn.NORM.DIST(AND(S$6&gt;=$F110,S$6&lt;=$H110)*(S$6-$F110+1),$J110/2,$M110,TRUE)-_xlfn.NORM.DIST(AND(S$6&gt;=$F110,S$6&lt;=$H110)*(R$6-$F110+1),$J110/2,$M110,TRUE))/(1-2*_xlfn.NORM.DIST(0,$J110/2,$M110,TRUE))*$D110+($K110="Steady Growth")*(AND(S$6&gt;=$F110,S$6&lt;=$H110)*((S$6-$F110+1)/($J110*($J110+1)/2)*$D110))+($K110="custom")*CustCF!M110</f>
        <v>0</v>
      </c>
      <c r="T110" s="95">
        <f>($K110="Bell Curve")*(_xlfn.NORM.DIST(AND(T$6&gt;=$F110,T$6&lt;=$H110)*(T$6-$F110+1),$J110/2,$M110,TRUE)-_xlfn.NORM.DIST(AND(T$6&gt;=$F110,T$6&lt;=$H110)*(S$6-$F110+1),$J110/2,$M110,TRUE))/(1-2*_xlfn.NORM.DIST(0,$J110/2,$M110,TRUE))*$D110+($K110="Steady Growth")*(AND(T$6&gt;=$F110,T$6&lt;=$H110)*((T$6-$F110+1)/($J110*($J110+1)/2)*$D110))+($K110="custom")*CustCF!N110</f>
        <v>0</v>
      </c>
      <c r="U110" s="95">
        <f>($K110="Bell Curve")*(_xlfn.NORM.DIST(AND(U$6&gt;=$F110,U$6&lt;=$H110)*(U$6-$F110+1),$J110/2,$M110,TRUE)-_xlfn.NORM.DIST(AND(U$6&gt;=$F110,U$6&lt;=$H110)*(T$6-$F110+1),$J110/2,$M110,TRUE))/(1-2*_xlfn.NORM.DIST(0,$J110/2,$M110,TRUE))*$D110+($K110="Steady Growth")*(AND(U$6&gt;=$F110,U$6&lt;=$H110)*((U$6-$F110+1)/($J110*($J110+1)/2)*$D110))+($K110="custom")*CustCF!O110</f>
        <v>0</v>
      </c>
      <c r="V110" s="95">
        <f>($K110="Bell Curve")*(_xlfn.NORM.DIST(AND(V$6&gt;=$F110,V$6&lt;=$H110)*(V$6-$F110+1),$J110/2,$M110,TRUE)-_xlfn.NORM.DIST(AND(V$6&gt;=$F110,V$6&lt;=$H110)*(U$6-$F110+1),$J110/2,$M110,TRUE))/(1-2*_xlfn.NORM.DIST(0,$J110/2,$M110,TRUE))*$D110+($K110="Steady Growth")*(AND(V$6&gt;=$F110,V$6&lt;=$H110)*((V$6-$F110+1)/($J110*($J110+1)/2)*$D110))+($K110="custom")*CustCF!P110</f>
        <v>0</v>
      </c>
      <c r="W110" s="95">
        <f>($K110="Bell Curve")*(_xlfn.NORM.DIST(AND(W$6&gt;=$F110,W$6&lt;=$H110)*(W$6-$F110+1),$J110/2,$M110,TRUE)-_xlfn.NORM.DIST(AND(W$6&gt;=$F110,W$6&lt;=$H110)*(V$6-$F110+1),$J110/2,$M110,TRUE))/(1-2*_xlfn.NORM.DIST(0,$J110/2,$M110,TRUE))*$D110+($K110="Steady Growth")*(AND(W$6&gt;=$F110,W$6&lt;=$H110)*((W$6-$F110+1)/($J110*($J110+1)/2)*$D110))+($K110="custom")*CustCF!Q110</f>
        <v>0</v>
      </c>
      <c r="X110" s="95">
        <f>($K110="Bell Curve")*(_xlfn.NORM.DIST(AND(X$6&gt;=$F110,X$6&lt;=$H110)*(X$6-$F110+1),$J110/2,$M110,TRUE)-_xlfn.NORM.DIST(AND(X$6&gt;=$F110,X$6&lt;=$H110)*(W$6-$F110+1),$J110/2,$M110,TRUE))/(1-2*_xlfn.NORM.DIST(0,$J110/2,$M110,TRUE))*$D110+($K110="Steady Growth")*(AND(X$6&gt;=$F110,X$6&lt;=$H110)*((X$6-$F110+1)/($J110*($J110+1)/2)*$D110))+($K110="custom")*CustCF!R110</f>
        <v>0</v>
      </c>
      <c r="Y110" s="95">
        <f>($K110="Bell Curve")*(_xlfn.NORM.DIST(AND(Y$6&gt;=$F110,Y$6&lt;=$H110)*(Y$6-$F110+1),$J110/2,$M110,TRUE)-_xlfn.NORM.DIST(AND(Y$6&gt;=$F110,Y$6&lt;=$H110)*(X$6-$F110+1),$J110/2,$M110,TRUE))/(1-2*_xlfn.NORM.DIST(0,$J110/2,$M110,TRUE))*$D110+($K110="Steady Growth")*(AND(Y$6&gt;=$F110,Y$6&lt;=$H110)*((Y$6-$F110+1)/($J110*($J110+1)/2)*$D110))+($K110="custom")*CustCF!S110</f>
        <v>0</v>
      </c>
      <c r="Z110" s="95">
        <f>($K110="Bell Curve")*(_xlfn.NORM.DIST(AND(Z$6&gt;=$F110,Z$6&lt;=$H110)*(Z$6-$F110+1),$J110/2,$M110,TRUE)-_xlfn.NORM.DIST(AND(Z$6&gt;=$F110,Z$6&lt;=$H110)*(Y$6-$F110+1),$J110/2,$M110,TRUE))/(1-2*_xlfn.NORM.DIST(0,$J110/2,$M110,TRUE))*$D110+($K110="Steady Growth")*(AND(Z$6&gt;=$F110,Z$6&lt;=$H110)*((Z$6-$F110+1)/($J110*($J110+1)/2)*$D110))+($K110="custom")*CustCF!T110</f>
        <v>0</v>
      </c>
      <c r="AA110" s="95">
        <f>($K110="Bell Curve")*(_xlfn.NORM.DIST(AND(AA$6&gt;=$F110,AA$6&lt;=$H110)*(AA$6-$F110+1),$J110/2,$M110,TRUE)-_xlfn.NORM.DIST(AND(AA$6&gt;=$F110,AA$6&lt;=$H110)*(Z$6-$F110+1),$J110/2,$M110,TRUE))/(1-2*_xlfn.NORM.DIST(0,$J110/2,$M110,TRUE))*$D110+($K110="Steady Growth")*(AND(AA$6&gt;=$F110,AA$6&lt;=$H110)*((AA$6-$F110+1)/($J110*($J110+1)/2)*$D110))+($K110="custom")*CustCF!U110</f>
        <v>0</v>
      </c>
      <c r="AB110" s="95">
        <f>($K110="Bell Curve")*(_xlfn.NORM.DIST(AND(AB$6&gt;=$F110,AB$6&lt;=$H110)*(AB$6-$F110+1),$J110/2,$M110,TRUE)-_xlfn.NORM.DIST(AND(AB$6&gt;=$F110,AB$6&lt;=$H110)*(AA$6-$F110+1),$J110/2,$M110,TRUE))/(1-2*_xlfn.NORM.DIST(0,$J110/2,$M110,TRUE))*$D110+($K110="Steady Growth")*(AND(AB$6&gt;=$F110,AB$6&lt;=$H110)*((AB$6-$F110+1)/($J110*($J110+1)/2)*$D110))+($K110="custom")*CustCF!V110</f>
        <v>0</v>
      </c>
      <c r="AC110" s="95">
        <f>($K110="Bell Curve")*(_xlfn.NORM.DIST(AND(AC$6&gt;=$F110,AC$6&lt;=$H110)*(AC$6-$F110+1),$J110/2,$M110,TRUE)-_xlfn.NORM.DIST(AND(AC$6&gt;=$F110,AC$6&lt;=$H110)*(AB$6-$F110+1),$J110/2,$M110,TRUE))/(1-2*_xlfn.NORM.DIST(0,$J110/2,$M110,TRUE))*$D110+($K110="Steady Growth")*(AND(AC$6&gt;=$F110,AC$6&lt;=$H110)*((AC$6-$F110+1)/($J110*($J110+1)/2)*$D110))+($K110="custom")*CustCF!W110</f>
        <v>0</v>
      </c>
      <c r="AD110" s="95">
        <f>($K110="Bell Curve")*(_xlfn.NORM.DIST(AND(AD$6&gt;=$F110,AD$6&lt;=$H110)*(AD$6-$F110+1),$J110/2,$M110,TRUE)-_xlfn.NORM.DIST(AND(AD$6&gt;=$F110,AD$6&lt;=$H110)*(AC$6-$F110+1),$J110/2,$M110,TRUE))/(1-2*_xlfn.NORM.DIST(0,$J110/2,$M110,TRUE))*$D110+($K110="Steady Growth")*(AND(AD$6&gt;=$F110,AD$6&lt;=$H110)*((AD$6-$F110+1)/($J110*($J110+1)/2)*$D110))+($K110="custom")*CustCF!X110</f>
        <v>0</v>
      </c>
      <c r="AE110" s="95">
        <f>($K110="Bell Curve")*(_xlfn.NORM.DIST(AND(AE$6&gt;=$F110,AE$6&lt;=$H110)*(AE$6-$F110+1),$J110/2,$M110,TRUE)-_xlfn.NORM.DIST(AND(AE$6&gt;=$F110,AE$6&lt;=$H110)*(AD$6-$F110+1),$J110/2,$M110,TRUE))/(1-2*_xlfn.NORM.DIST(0,$J110/2,$M110,TRUE))*$D110+($K110="Steady Growth")*(AND(AE$6&gt;=$F110,AE$6&lt;=$H110)*((AE$6-$F110+1)/($J110*($J110+1)/2)*$D110))+($K110="custom")*CustCF!Y110</f>
        <v>0</v>
      </c>
      <c r="AF110" s="95">
        <f>($K110="Bell Curve")*(_xlfn.NORM.DIST(AND(AF$6&gt;=$F110,AF$6&lt;=$H110)*(AF$6-$F110+1),$J110/2,$M110,TRUE)-_xlfn.NORM.DIST(AND(AF$6&gt;=$F110,AF$6&lt;=$H110)*(AE$6-$F110+1),$J110/2,$M110,TRUE))/(1-2*_xlfn.NORM.DIST(0,$J110/2,$M110,TRUE))*$D110+($K110="Steady Growth")*(AND(AF$6&gt;=$F110,AF$6&lt;=$H110)*((AF$6-$F110+1)/($J110*($J110+1)/2)*$D110))+($K110="custom")*CustCF!Z110</f>
        <v>0</v>
      </c>
      <c r="AG110" s="95">
        <f>($K110="Bell Curve")*(_xlfn.NORM.DIST(AND(AG$6&gt;=$F110,AG$6&lt;=$H110)*(AG$6-$F110+1),$J110/2,$M110,TRUE)-_xlfn.NORM.DIST(AND(AG$6&gt;=$F110,AG$6&lt;=$H110)*(AF$6-$F110+1),$J110/2,$M110,TRUE))/(1-2*_xlfn.NORM.DIST(0,$J110/2,$M110,TRUE))*$D110+($K110="Steady Growth")*(AND(AG$6&gt;=$F110,AG$6&lt;=$H110)*((AG$6-$F110+1)/($J110*($J110+1)/2)*$D110))+($K110="custom")*CustCF!AA110</f>
        <v>0</v>
      </c>
      <c r="AH110" s="95">
        <f>($K110="Bell Curve")*(_xlfn.NORM.DIST(AND(AH$6&gt;=$F110,AH$6&lt;=$H110)*(AH$6-$F110+1),$J110/2,$M110,TRUE)-_xlfn.NORM.DIST(AND(AH$6&gt;=$F110,AH$6&lt;=$H110)*(AG$6-$F110+1),$J110/2,$M110,TRUE))/(1-2*_xlfn.NORM.DIST(0,$J110/2,$M110,TRUE))*$D110+($K110="Steady Growth")*(AND(AH$6&gt;=$F110,AH$6&lt;=$H110)*((AH$6-$F110+1)/($J110*($J110+1)/2)*$D110))+($K110="custom")*CustCF!AB110</f>
        <v>0</v>
      </c>
      <c r="AI110" s="95">
        <f>($K110="Bell Curve")*(_xlfn.NORM.DIST(AND(AI$6&gt;=$F110,AI$6&lt;=$H110)*(AI$6-$F110+1),$J110/2,$M110,TRUE)-_xlfn.NORM.DIST(AND(AI$6&gt;=$F110,AI$6&lt;=$H110)*(AH$6-$F110+1),$J110/2,$M110,TRUE))/(1-2*_xlfn.NORM.DIST(0,$J110/2,$M110,TRUE))*$D110+($K110="Steady Growth")*(AND(AI$6&gt;=$F110,AI$6&lt;=$H110)*((AI$6-$F110+1)/($J110*($J110+1)/2)*$D110))+($K110="custom")*CustCF!AC110</f>
        <v>0</v>
      </c>
      <c r="AJ110" s="95">
        <f>($K110="Bell Curve")*(_xlfn.NORM.DIST(AND(AJ$6&gt;=$F110,AJ$6&lt;=$H110)*(AJ$6-$F110+1),$J110/2,$M110,TRUE)-_xlfn.NORM.DIST(AND(AJ$6&gt;=$F110,AJ$6&lt;=$H110)*(AI$6-$F110+1),$J110/2,$M110,TRUE))/(1-2*_xlfn.NORM.DIST(0,$J110/2,$M110,TRUE))*$D110+($K110="Steady Growth")*(AND(AJ$6&gt;=$F110,AJ$6&lt;=$H110)*((AJ$6-$F110+1)/($J110*($J110+1)/2)*$D110))+($K110="custom")*CustCF!AD110</f>
        <v>0</v>
      </c>
      <c r="AK110" s="95">
        <f>($K110="Bell Curve")*(_xlfn.NORM.DIST(AND(AK$6&gt;=$F110,AK$6&lt;=$H110)*(AK$6-$F110+1),$J110/2,$M110,TRUE)-_xlfn.NORM.DIST(AND(AK$6&gt;=$F110,AK$6&lt;=$H110)*(AJ$6-$F110+1),$J110/2,$M110,TRUE))/(1-2*_xlfn.NORM.DIST(0,$J110/2,$M110,TRUE))*$D110+($K110="Steady Growth")*(AND(AK$6&gt;=$F110,AK$6&lt;=$H110)*((AK$6-$F110+1)/($J110*($J110+1)/2)*$D110))+($K110="custom")*CustCF!AE110</f>
        <v>0</v>
      </c>
      <c r="AL110" s="95">
        <f>($K110="Bell Curve")*(_xlfn.NORM.DIST(AND(AL$6&gt;=$F110,AL$6&lt;=$H110)*(AL$6-$F110+1),$J110/2,$M110,TRUE)-_xlfn.NORM.DIST(AND(AL$6&gt;=$F110,AL$6&lt;=$H110)*(AK$6-$F110+1),$J110/2,$M110,TRUE))/(1-2*_xlfn.NORM.DIST(0,$J110/2,$M110,TRUE))*$D110+($K110="Steady Growth")*(AND(AL$6&gt;=$F110,AL$6&lt;=$H110)*((AL$6-$F110+1)/($J110*($J110+1)/2)*$D110))+($K110="custom")*CustCF!AF110</f>
        <v>0</v>
      </c>
      <c r="AM110" s="95">
        <f>($K110="Bell Curve")*(_xlfn.NORM.DIST(AND(AM$6&gt;=$F110,AM$6&lt;=$H110)*(AM$6-$F110+1),$J110/2,$M110,TRUE)-_xlfn.NORM.DIST(AND(AM$6&gt;=$F110,AM$6&lt;=$H110)*(AL$6-$F110+1),$J110/2,$M110,TRUE))/(1-2*_xlfn.NORM.DIST(0,$J110/2,$M110,TRUE))*$D110+($K110="Steady Growth")*(AND(AM$6&gt;=$F110,AM$6&lt;=$H110)*((AM$6-$F110+1)/($J110*($J110+1)/2)*$D110))+($K110="custom")*CustCF!AG110</f>
        <v>0</v>
      </c>
      <c r="AN110" s="95">
        <f>($K110="Bell Curve")*(_xlfn.NORM.DIST(AND(AN$6&gt;=$F110,AN$6&lt;=$H110)*(AN$6-$F110+1),$J110/2,$M110,TRUE)-_xlfn.NORM.DIST(AND(AN$6&gt;=$F110,AN$6&lt;=$H110)*(AM$6-$F110+1),$J110/2,$M110,TRUE))/(1-2*_xlfn.NORM.DIST(0,$J110/2,$M110,TRUE))*$D110+($K110="Steady Growth")*(AND(AN$6&gt;=$F110,AN$6&lt;=$H110)*((AN$6-$F110+1)/($J110*($J110+1)/2)*$D110))+($K110="custom")*CustCF!AH110</f>
        <v>0</v>
      </c>
      <c r="AO110" s="95">
        <f>($K110="Bell Curve")*(_xlfn.NORM.DIST(AND(AO$6&gt;=$F110,AO$6&lt;=$H110)*(AO$6-$F110+1),$J110/2,$M110,TRUE)-_xlfn.NORM.DIST(AND(AO$6&gt;=$F110,AO$6&lt;=$H110)*(AN$6-$F110+1),$J110/2,$M110,TRUE))/(1-2*_xlfn.NORM.DIST(0,$J110/2,$M110,TRUE))*$D110+($K110="Steady Growth")*(AND(AO$6&gt;=$F110,AO$6&lt;=$H110)*((AO$6-$F110+1)/($J110*($J110+1)/2)*$D110))+($K110="custom")*CustCF!AI110</f>
        <v>0</v>
      </c>
      <c r="AP110" s="95">
        <f>($K110="Bell Curve")*(_xlfn.NORM.DIST(AND(AP$6&gt;=$F110,AP$6&lt;=$H110)*(AP$6-$F110+1),$J110/2,$M110,TRUE)-_xlfn.NORM.DIST(AND(AP$6&gt;=$F110,AP$6&lt;=$H110)*(AO$6-$F110+1),$J110/2,$M110,TRUE))/(1-2*_xlfn.NORM.DIST(0,$J110/2,$M110,TRUE))*$D110+($K110="Steady Growth")*(AND(AP$6&gt;=$F110,AP$6&lt;=$H110)*((AP$6-$F110+1)/($J110*($J110+1)/2)*$D110))+($K110="custom")*CustCF!AJ110</f>
        <v>0</v>
      </c>
      <c r="AQ110" s="95">
        <f>($K110="Bell Curve")*(_xlfn.NORM.DIST(AND(AQ$6&gt;=$F110,AQ$6&lt;=$H110)*(AQ$6-$F110+1),$J110/2,$M110,TRUE)-_xlfn.NORM.DIST(AND(AQ$6&gt;=$F110,AQ$6&lt;=$H110)*(AP$6-$F110+1),$J110/2,$M110,TRUE))/(1-2*_xlfn.NORM.DIST(0,$J110/2,$M110,TRUE))*$D110+($K110="Steady Growth")*(AND(AQ$6&gt;=$F110,AQ$6&lt;=$H110)*((AQ$6-$F110+1)/($J110*($J110+1)/2)*$D110))+($K110="custom")*CustCF!AK110</f>
        <v>0</v>
      </c>
      <c r="AR110" s="95">
        <f>($K110="Bell Curve")*(_xlfn.NORM.DIST(AND(AR$6&gt;=$F110,AR$6&lt;=$H110)*(AR$6-$F110+1),$J110/2,$M110,TRUE)-_xlfn.NORM.DIST(AND(AR$6&gt;=$F110,AR$6&lt;=$H110)*(AQ$6-$F110+1),$J110/2,$M110,TRUE))/(1-2*_xlfn.NORM.DIST(0,$J110/2,$M110,TRUE))*$D110+($K110="Steady Growth")*(AND(AR$6&gt;=$F110,AR$6&lt;=$H110)*((AR$6-$F110+1)/($J110*($J110+1)/2)*$D110))+($K110="custom")*CustCF!AL110</f>
        <v>0</v>
      </c>
      <c r="AS110" s="95">
        <f>($K110="Bell Curve")*(_xlfn.NORM.DIST(AND(AS$6&gt;=$F110,AS$6&lt;=$H110)*(AS$6-$F110+1),$J110/2,$M110,TRUE)-_xlfn.NORM.DIST(AND(AS$6&gt;=$F110,AS$6&lt;=$H110)*(AR$6-$F110+1),$J110/2,$M110,TRUE))/(1-2*_xlfn.NORM.DIST(0,$J110/2,$M110,TRUE))*$D110+($K110="Steady Growth")*(AND(AS$6&gt;=$F110,AS$6&lt;=$H110)*((AS$6-$F110+1)/($J110*($J110+1)/2)*$D110))+($K110="custom")*CustCF!AM110</f>
        <v>0</v>
      </c>
      <c r="AT110" s="95">
        <f>($K110="Bell Curve")*(_xlfn.NORM.DIST(AND(AT$6&gt;=$F110,AT$6&lt;=$H110)*(AT$6-$F110+1),$J110/2,$M110,TRUE)-_xlfn.NORM.DIST(AND(AT$6&gt;=$F110,AT$6&lt;=$H110)*(AS$6-$F110+1),$J110/2,$M110,TRUE))/(1-2*_xlfn.NORM.DIST(0,$J110/2,$M110,TRUE))*$D110+($K110="Steady Growth")*(AND(AT$6&gt;=$F110,AT$6&lt;=$H110)*((AT$6-$F110+1)/($J110*($J110+1)/2)*$D110))+($K110="custom")*CustCF!AN110</f>
        <v>0</v>
      </c>
      <c r="AU110" s="95">
        <f>($K110="Bell Curve")*(_xlfn.NORM.DIST(AND(AU$6&gt;=$F110,AU$6&lt;=$H110)*(AU$6-$F110+1),$J110/2,$M110,TRUE)-_xlfn.NORM.DIST(AND(AU$6&gt;=$F110,AU$6&lt;=$H110)*(AT$6-$F110+1),$J110/2,$M110,TRUE))/(1-2*_xlfn.NORM.DIST(0,$J110/2,$M110,TRUE))*$D110+($K110="Steady Growth")*(AND(AU$6&gt;=$F110,AU$6&lt;=$H110)*((AU$6-$F110+1)/($J110*($J110+1)/2)*$D110))+($K110="custom")*CustCF!AO110</f>
        <v>0</v>
      </c>
      <c r="AV110" s="95">
        <f>($K110="Bell Curve")*(_xlfn.NORM.DIST(AND(AV$6&gt;=$F110,AV$6&lt;=$H110)*(AV$6-$F110+1),$J110/2,$M110,TRUE)-_xlfn.NORM.DIST(AND(AV$6&gt;=$F110,AV$6&lt;=$H110)*(AU$6-$F110+1),$J110/2,$M110,TRUE))/(1-2*_xlfn.NORM.DIST(0,$J110/2,$M110,TRUE))*$D110+($K110="Steady Growth")*(AND(AV$6&gt;=$F110,AV$6&lt;=$H110)*((AV$6-$F110+1)/($J110*($J110+1)/2)*$D110))+($K110="custom")*CustCF!AP110</f>
        <v>0</v>
      </c>
      <c r="AW110" s="95">
        <f>($K110="Bell Curve")*(_xlfn.NORM.DIST(AND(AW$6&gt;=$F110,AW$6&lt;=$H110)*(AW$6-$F110+1),$J110/2,$M110,TRUE)-_xlfn.NORM.DIST(AND(AW$6&gt;=$F110,AW$6&lt;=$H110)*(AV$6-$F110+1),$J110/2,$M110,TRUE))/(1-2*_xlfn.NORM.DIST(0,$J110/2,$M110,TRUE))*$D110+($K110="Steady Growth")*(AND(AW$6&gt;=$F110,AW$6&lt;=$H110)*((AW$6-$F110+1)/($J110*($J110+1)/2)*$D110))+($K110="custom")*CustCF!AQ110</f>
        <v>0</v>
      </c>
      <c r="AX110" s="95">
        <f>($K110="Bell Curve")*(_xlfn.NORM.DIST(AND(AX$6&gt;=$F110,AX$6&lt;=$H110)*(AX$6-$F110+1),$J110/2,$M110,TRUE)-_xlfn.NORM.DIST(AND(AX$6&gt;=$F110,AX$6&lt;=$H110)*(AW$6-$F110+1),$J110/2,$M110,TRUE))/(1-2*_xlfn.NORM.DIST(0,$J110/2,$M110,TRUE))*$D110+($K110="Steady Growth")*(AND(AX$6&gt;=$F110,AX$6&lt;=$H110)*((AX$6-$F110+1)/($J110*($J110+1)/2)*$D110))+($K110="custom")*CustCF!AR110</f>
        <v>0</v>
      </c>
      <c r="AY110" s="95">
        <f>($K110="Bell Curve")*(_xlfn.NORM.DIST(AND(AY$6&gt;=$F110,AY$6&lt;=$H110)*(AY$6-$F110+1),$J110/2,$M110,TRUE)-_xlfn.NORM.DIST(AND(AY$6&gt;=$F110,AY$6&lt;=$H110)*(AX$6-$F110+1),$J110/2,$M110,TRUE))/(1-2*_xlfn.NORM.DIST(0,$J110/2,$M110,TRUE))*$D110+($K110="Steady Growth")*(AND(AY$6&gt;=$F110,AY$6&lt;=$H110)*((AY$6-$F110+1)/($J110*($J110+1)/2)*$D110))+($K110="custom")*CustCF!AS110</f>
        <v>0</v>
      </c>
      <c r="AZ110" s="95">
        <f>($K110="Bell Curve")*(_xlfn.NORM.DIST(AND(AZ$6&gt;=$F110,AZ$6&lt;=$H110)*(AZ$6-$F110+1),$J110/2,$M110,TRUE)-_xlfn.NORM.DIST(AND(AZ$6&gt;=$F110,AZ$6&lt;=$H110)*(AY$6-$F110+1),$J110/2,$M110,TRUE))/(1-2*_xlfn.NORM.DIST(0,$J110/2,$M110,TRUE))*$D110+($K110="Steady Growth")*(AND(AZ$6&gt;=$F110,AZ$6&lt;=$H110)*((AZ$6-$F110+1)/($J110*($J110+1)/2)*$D110))+($K110="custom")*CustCF!AT110</f>
        <v>0</v>
      </c>
      <c r="BA110" s="95">
        <f>($K110="Bell Curve")*(_xlfn.NORM.DIST(AND(BA$6&gt;=$F110,BA$6&lt;=$H110)*(BA$6-$F110+1),$J110/2,$M110,TRUE)-_xlfn.NORM.DIST(AND(BA$6&gt;=$F110,BA$6&lt;=$H110)*(AZ$6-$F110+1),$J110/2,$M110,TRUE))/(1-2*_xlfn.NORM.DIST(0,$J110/2,$M110,TRUE))*$D110+($K110="Steady Growth")*(AND(BA$6&gt;=$F110,BA$6&lt;=$H110)*((BA$6-$F110+1)/($J110*($J110+1)/2)*$D110))+($K110="custom")*CustCF!AU110</f>
        <v>0</v>
      </c>
      <c r="BB110" s="95">
        <f>($K110="Bell Curve")*(_xlfn.NORM.DIST(AND(BB$6&gt;=$F110,BB$6&lt;=$H110)*(BB$6-$F110+1),$J110/2,$M110,TRUE)-_xlfn.NORM.DIST(AND(BB$6&gt;=$F110,BB$6&lt;=$H110)*(BA$6-$F110+1),$J110/2,$M110,TRUE))/(1-2*_xlfn.NORM.DIST(0,$J110/2,$M110,TRUE))*$D110+($K110="Steady Growth")*(AND(BB$6&gt;=$F110,BB$6&lt;=$H110)*((BB$6-$F110+1)/($J110*($J110+1)/2)*$D110))+($K110="custom")*CustCF!AV110</f>
        <v>0</v>
      </c>
      <c r="BC110" s="95">
        <f>($K110="Bell Curve")*(_xlfn.NORM.DIST(AND(BC$6&gt;=$F110,BC$6&lt;=$H110)*(BC$6-$F110+1),$J110/2,$M110,TRUE)-_xlfn.NORM.DIST(AND(BC$6&gt;=$F110,BC$6&lt;=$H110)*(BB$6-$F110+1),$J110/2,$M110,TRUE))/(1-2*_xlfn.NORM.DIST(0,$J110/2,$M110,TRUE))*$D110+($K110="Steady Growth")*(AND(BC$6&gt;=$F110,BC$6&lt;=$H110)*((BC$6-$F110+1)/($J110*($J110+1)/2)*$D110))+($K110="custom")*CustCF!AW110</f>
        <v>0</v>
      </c>
      <c r="BD110" s="95">
        <f>($K110="Bell Curve")*(_xlfn.NORM.DIST(AND(BD$6&gt;=$F110,BD$6&lt;=$H110)*(BD$6-$F110+1),$J110/2,$M110,TRUE)-_xlfn.NORM.DIST(AND(BD$6&gt;=$F110,BD$6&lt;=$H110)*(BC$6-$F110+1),$J110/2,$M110,TRUE))/(1-2*_xlfn.NORM.DIST(0,$J110/2,$M110,TRUE))*$D110+($K110="Steady Growth")*(AND(BD$6&gt;=$F110,BD$6&lt;=$H110)*((BD$6-$F110+1)/($J110*($J110+1)/2)*$D110))+($K110="custom")*CustCF!AX110</f>
        <v>0</v>
      </c>
      <c r="BE110" s="95">
        <f>($K110="Bell Curve")*(_xlfn.NORM.DIST(AND(BE$6&gt;=$F110,BE$6&lt;=$H110)*(BE$6-$F110+1),$J110/2,$M110,TRUE)-_xlfn.NORM.DIST(AND(BE$6&gt;=$F110,BE$6&lt;=$H110)*(BD$6-$F110+1),$J110/2,$M110,TRUE))/(1-2*_xlfn.NORM.DIST(0,$J110/2,$M110,TRUE))*$D110+($K110="Steady Growth")*(AND(BE$6&gt;=$F110,BE$6&lt;=$H110)*((BE$6-$F110+1)/($J110*($J110+1)/2)*$D110))+($K110="custom")*CustCF!AY110</f>
        <v>0</v>
      </c>
      <c r="BF110" s="95">
        <f>($K110="Bell Curve")*(_xlfn.NORM.DIST(AND(BF$6&gt;=$F110,BF$6&lt;=$H110)*(BF$6-$F110+1),$J110/2,$M110,TRUE)-_xlfn.NORM.DIST(AND(BF$6&gt;=$F110,BF$6&lt;=$H110)*(BE$6-$F110+1),$J110/2,$M110,TRUE))/(1-2*_xlfn.NORM.DIST(0,$J110/2,$M110,TRUE))*$D110+($K110="Steady Growth")*(AND(BF$6&gt;=$F110,BF$6&lt;=$H110)*((BF$6-$F110+1)/($J110*($J110+1)/2)*$D110))+($K110="custom")*CustCF!AZ110</f>
        <v>0</v>
      </c>
      <c r="BG110" s="95">
        <f>($K110="Bell Curve")*(_xlfn.NORM.DIST(AND(BG$6&gt;=$F110,BG$6&lt;=$H110)*(BG$6-$F110+1),$J110/2,$M110,TRUE)-_xlfn.NORM.DIST(AND(BG$6&gt;=$F110,BG$6&lt;=$H110)*(BF$6-$F110+1),$J110/2,$M110,TRUE))/(1-2*_xlfn.NORM.DIST(0,$J110/2,$M110,TRUE))*$D110+($K110="Steady Growth")*(AND(BG$6&gt;=$F110,BG$6&lt;=$H110)*((BG$6-$F110+1)/($J110*($J110+1)/2)*$D110))+($K110="custom")*CustCF!BA110</f>
        <v>0</v>
      </c>
      <c r="BH110" s="95">
        <f>($K110="Bell Curve")*(_xlfn.NORM.DIST(AND(BH$6&gt;=$F110,BH$6&lt;=$H110)*(BH$6-$F110+1),$J110/2,$M110,TRUE)-_xlfn.NORM.DIST(AND(BH$6&gt;=$F110,BH$6&lt;=$H110)*(BG$6-$F110+1),$J110/2,$M110,TRUE))/(1-2*_xlfn.NORM.DIST(0,$J110/2,$M110,TRUE))*$D110+($K110="Steady Growth")*(AND(BH$6&gt;=$F110,BH$6&lt;=$H110)*((BH$6-$F110+1)/($J110*($J110+1)/2)*$D110))+($K110="custom")*CustCF!BB110</f>
        <v>0</v>
      </c>
      <c r="BI110" s="95">
        <f>($K110="Bell Curve")*(_xlfn.NORM.DIST(AND(BI$6&gt;=$F110,BI$6&lt;=$H110)*(BI$6-$F110+1),$J110/2,$M110,TRUE)-_xlfn.NORM.DIST(AND(BI$6&gt;=$F110,BI$6&lt;=$H110)*(BH$6-$F110+1),$J110/2,$M110,TRUE))/(1-2*_xlfn.NORM.DIST(0,$J110/2,$M110,TRUE))*$D110+($K110="Steady Growth")*(AND(BI$6&gt;=$F110,BI$6&lt;=$H110)*((BI$6-$F110+1)/($J110*($J110+1)/2)*$D110))+($K110="custom")*CustCF!BC110</f>
        <v>0</v>
      </c>
      <c r="BJ110" s="95">
        <f>($K110="Bell Curve")*(_xlfn.NORM.DIST(AND(BJ$6&gt;=$F110,BJ$6&lt;=$H110)*(BJ$6-$F110+1),$J110/2,$M110,TRUE)-_xlfn.NORM.DIST(AND(BJ$6&gt;=$F110,BJ$6&lt;=$H110)*(BI$6-$F110+1),$J110/2,$M110,TRUE))/(1-2*_xlfn.NORM.DIST(0,$J110/2,$M110,TRUE))*$D110+($K110="Steady Growth")*(AND(BJ$6&gt;=$F110,BJ$6&lt;=$H110)*((BJ$6-$F110+1)/($J110*($J110+1)/2)*$D110))+($K110="custom")*CustCF!BD110</f>
        <v>0</v>
      </c>
      <c r="BK110" s="95">
        <f>($K110="Bell Curve")*(_xlfn.NORM.DIST(AND(BK$6&gt;=$F110,BK$6&lt;=$H110)*(BK$6-$F110+1),$J110/2,$M110,TRUE)-_xlfn.NORM.DIST(AND(BK$6&gt;=$F110,BK$6&lt;=$H110)*(BJ$6-$F110+1),$J110/2,$M110,TRUE))/(1-2*_xlfn.NORM.DIST(0,$J110/2,$M110,TRUE))*$D110+($K110="Steady Growth")*(AND(BK$6&gt;=$F110,BK$6&lt;=$H110)*((BK$6-$F110+1)/($J110*($J110+1)/2)*$D110))+($K110="custom")*CustCF!BE110</f>
        <v>0</v>
      </c>
      <c r="BL110" s="95">
        <f>($K110="Bell Curve")*(_xlfn.NORM.DIST(AND(BL$6&gt;=$F110,BL$6&lt;=$H110)*(BL$6-$F110+1),$J110/2,$M110,TRUE)-_xlfn.NORM.DIST(AND(BL$6&gt;=$F110,BL$6&lt;=$H110)*(BK$6-$F110+1),$J110/2,$M110,TRUE))/(1-2*_xlfn.NORM.DIST(0,$J110/2,$M110,TRUE))*$D110+($K110="Steady Growth")*(AND(BL$6&gt;=$F110,BL$6&lt;=$H110)*((BL$6-$F110+1)/($J110*($J110+1)/2)*$D110))+($K110="custom")*CustCF!BF110</f>
        <v>0</v>
      </c>
      <c r="BM110" s="95">
        <f>($K110="Bell Curve")*(_xlfn.NORM.DIST(AND(BM$6&gt;=$F110,BM$6&lt;=$H110)*(BM$6-$F110+1),$J110/2,$M110,TRUE)-_xlfn.NORM.DIST(AND(BM$6&gt;=$F110,BM$6&lt;=$H110)*(BL$6-$F110+1),$J110/2,$M110,TRUE))/(1-2*_xlfn.NORM.DIST(0,$J110/2,$M110,TRUE))*$D110+($K110="Steady Growth")*(AND(BM$6&gt;=$F110,BM$6&lt;=$H110)*((BM$6-$F110+1)/($J110*($J110+1)/2)*$D110))+($K110="custom")*CustCF!BG110</f>
        <v>0</v>
      </c>
      <c r="BN110" s="95">
        <f>($K110="Bell Curve")*(_xlfn.NORM.DIST(AND(BN$6&gt;=$F110,BN$6&lt;=$H110)*(BN$6-$F110+1),$J110/2,$M110,TRUE)-_xlfn.NORM.DIST(AND(BN$6&gt;=$F110,BN$6&lt;=$H110)*(BM$6-$F110+1),$J110/2,$M110,TRUE))/(1-2*_xlfn.NORM.DIST(0,$J110/2,$M110,TRUE))*$D110+($K110="Steady Growth")*(AND(BN$6&gt;=$F110,BN$6&lt;=$H110)*((BN$6-$F110+1)/($J110*($J110+1)/2)*$D110))+($K110="custom")*CustCF!BH110</f>
        <v>0</v>
      </c>
      <c r="BO110" s="95">
        <f>($K110="Bell Curve")*(_xlfn.NORM.DIST(AND(BO$6&gt;=$F110,BO$6&lt;=$H110)*(BO$6-$F110+1),$J110/2,$M110,TRUE)-_xlfn.NORM.DIST(AND(BO$6&gt;=$F110,BO$6&lt;=$H110)*(BN$6-$F110+1),$J110/2,$M110,TRUE))/(1-2*_xlfn.NORM.DIST(0,$J110/2,$M110,TRUE))*$D110+($K110="Steady Growth")*(AND(BO$6&gt;=$F110,BO$6&lt;=$H110)*((BO$6-$F110+1)/($J110*($J110+1)/2)*$D110))+($K110="custom")*CustCF!BI110</f>
        <v>0</v>
      </c>
      <c r="BP110" s="95">
        <f>($K110="Bell Curve")*(_xlfn.NORM.DIST(AND(BP$6&gt;=$F110,BP$6&lt;=$H110)*(BP$6-$F110+1),$J110/2,$M110,TRUE)-_xlfn.NORM.DIST(AND(BP$6&gt;=$F110,BP$6&lt;=$H110)*(BO$6-$F110+1),$J110/2,$M110,TRUE))/(1-2*_xlfn.NORM.DIST(0,$J110/2,$M110,TRUE))*$D110+($K110="Steady Growth")*(AND(BP$6&gt;=$F110,BP$6&lt;=$H110)*((BP$6-$F110+1)/($J110*($J110+1)/2)*$D110))+($K110="custom")*CustCF!BJ110</f>
        <v>0</v>
      </c>
      <c r="BQ110" s="95">
        <f>($K110="Bell Curve")*(_xlfn.NORM.DIST(AND(BQ$6&gt;=$F110,BQ$6&lt;=$H110)*(BQ$6-$F110+1),$J110/2,$M110,TRUE)-_xlfn.NORM.DIST(AND(BQ$6&gt;=$F110,BQ$6&lt;=$H110)*(BP$6-$F110+1),$J110/2,$M110,TRUE))/(1-2*_xlfn.NORM.DIST(0,$J110/2,$M110,TRUE))*$D110+($K110="Steady Growth")*(AND(BQ$6&gt;=$F110,BQ$6&lt;=$H110)*((BQ$6-$F110+1)/($J110*($J110+1)/2)*$D110))+($K110="custom")*CustCF!BK110</f>
        <v>0</v>
      </c>
      <c r="BR110" s="95">
        <f>($K110="Bell Curve")*(_xlfn.NORM.DIST(AND(BR$6&gt;=$F110,BR$6&lt;=$H110)*(BR$6-$F110+1),$J110/2,$M110,TRUE)-_xlfn.NORM.DIST(AND(BR$6&gt;=$F110,BR$6&lt;=$H110)*(BQ$6-$F110+1),$J110/2,$M110,TRUE))/(1-2*_xlfn.NORM.DIST(0,$J110/2,$M110,TRUE))*$D110+($K110="Steady Growth")*(AND(BR$6&gt;=$F110,BR$6&lt;=$H110)*((BR$6-$F110+1)/($J110*($J110+1)/2)*$D110))+($K110="custom")*CustCF!BL110</f>
        <v>0</v>
      </c>
      <c r="BS110" s="95">
        <f>($K110="Bell Curve")*(_xlfn.NORM.DIST(AND(BS$6&gt;=$F110,BS$6&lt;=$H110)*(BS$6-$F110+1),$J110/2,$M110,TRUE)-_xlfn.NORM.DIST(AND(BS$6&gt;=$F110,BS$6&lt;=$H110)*(BR$6-$F110+1),$J110/2,$M110,TRUE))/(1-2*_xlfn.NORM.DIST(0,$J110/2,$M110,TRUE))*$D110+($K110="Steady Growth")*(AND(BS$6&gt;=$F110,BS$6&lt;=$H110)*((BS$6-$F110+1)/($J110*($J110+1)/2)*$D110))+($K110="custom")*CustCF!BM110</f>
        <v>0</v>
      </c>
      <c r="BT110" s="95">
        <f>($K110="Bell Curve")*(_xlfn.NORM.DIST(AND(BT$6&gt;=$F110,BT$6&lt;=$H110)*(BT$6-$F110+1),$J110/2,$M110,TRUE)-_xlfn.NORM.DIST(AND(BT$6&gt;=$F110,BT$6&lt;=$H110)*(BS$6-$F110+1),$J110/2,$M110,TRUE))/(1-2*_xlfn.NORM.DIST(0,$J110/2,$M110,TRUE))*$D110+($K110="Steady Growth")*(AND(BT$6&gt;=$F110,BT$6&lt;=$H110)*((BT$6-$F110+1)/($J110*($J110+1)/2)*$D110))+($K110="custom")*CustCF!BN110</f>
        <v>0</v>
      </c>
      <c r="BU110" s="95">
        <f>($K110="Bell Curve")*(_xlfn.NORM.DIST(AND(BU$6&gt;=$F110,BU$6&lt;=$H110)*(BU$6-$F110+1),$J110/2,$M110,TRUE)-_xlfn.NORM.DIST(AND(BU$6&gt;=$F110,BU$6&lt;=$H110)*(BT$6-$F110+1),$J110/2,$M110,TRUE))/(1-2*_xlfn.NORM.DIST(0,$J110/2,$M110,TRUE))*$D110+($K110="Steady Growth")*(AND(BU$6&gt;=$F110,BU$6&lt;=$H110)*((BU$6-$F110+1)/($J110*($J110+1)/2)*$D110))+($K110="custom")*CustCF!BO110</f>
        <v>0</v>
      </c>
      <c r="BV110" s="95">
        <f>($K110="Bell Curve")*(_xlfn.NORM.DIST(AND(BV$6&gt;=$F110,BV$6&lt;=$H110)*(BV$6-$F110+1),$J110/2,$M110,TRUE)-_xlfn.NORM.DIST(AND(BV$6&gt;=$F110,BV$6&lt;=$H110)*(BU$6-$F110+1),$J110/2,$M110,TRUE))/(1-2*_xlfn.NORM.DIST(0,$J110/2,$M110,TRUE))*$D110+($K110="Steady Growth")*(AND(BV$6&gt;=$F110,BV$6&lt;=$H110)*((BV$6-$F110+1)/($J110*($J110+1)/2)*$D110))+($K110="custom")*CustCF!BP110</f>
        <v>0</v>
      </c>
      <c r="BW110" s="95">
        <f>($K110="Bell Curve")*(_xlfn.NORM.DIST(AND(BW$6&gt;=$F110,BW$6&lt;=$H110)*(BW$6-$F110+1),$J110/2,$M110,TRUE)-_xlfn.NORM.DIST(AND(BW$6&gt;=$F110,BW$6&lt;=$H110)*(BV$6-$F110+1),$J110/2,$M110,TRUE))/(1-2*_xlfn.NORM.DIST(0,$J110/2,$M110,TRUE))*$D110+($K110="Steady Growth")*(AND(BW$6&gt;=$F110,BW$6&lt;=$H110)*((BW$6-$F110+1)/($J110*($J110+1)/2)*$D110))+($K110="custom")*CustCF!BQ110</f>
        <v>0</v>
      </c>
      <c r="BX110" s="95">
        <f>($K110="Bell Curve")*(_xlfn.NORM.DIST(AND(BX$6&gt;=$F110,BX$6&lt;=$H110)*(BX$6-$F110+1),$J110/2,$M110,TRUE)-_xlfn.NORM.DIST(AND(BX$6&gt;=$F110,BX$6&lt;=$H110)*(BW$6-$F110+1),$J110/2,$M110,TRUE))/(1-2*_xlfn.NORM.DIST(0,$J110/2,$M110,TRUE))*$D110+($K110="Steady Growth")*(AND(BX$6&gt;=$F110,BX$6&lt;=$H110)*((BX$6-$F110+1)/($J110*($J110+1)/2)*$D110))+($K110="custom")*CustCF!BR110</f>
        <v>0</v>
      </c>
      <c r="BY110" s="95">
        <f>($K110="Bell Curve")*(_xlfn.NORM.DIST(AND(BY$6&gt;=$F110,BY$6&lt;=$H110)*(BY$6-$F110+1),$J110/2,$M110,TRUE)-_xlfn.NORM.DIST(AND(BY$6&gt;=$F110,BY$6&lt;=$H110)*(BX$6-$F110+1),$J110/2,$M110,TRUE))/(1-2*_xlfn.NORM.DIST(0,$J110/2,$M110,TRUE))*$D110+($K110="Steady Growth")*(AND(BY$6&gt;=$F110,BY$6&lt;=$H110)*((BY$6-$F110+1)/($J110*($J110+1)/2)*$D110))+($K110="custom")*CustCF!BS110</f>
        <v>0</v>
      </c>
      <c r="BZ110" s="95">
        <f>($K110="Bell Curve")*(_xlfn.NORM.DIST(AND(BZ$6&gt;=$F110,BZ$6&lt;=$H110)*(BZ$6-$F110+1),$J110/2,$M110,TRUE)-_xlfn.NORM.DIST(AND(BZ$6&gt;=$F110,BZ$6&lt;=$H110)*(BY$6-$F110+1),$J110/2,$M110,TRUE))/(1-2*_xlfn.NORM.DIST(0,$J110/2,$M110,TRUE))*$D110+($K110="Steady Growth")*(AND(BZ$6&gt;=$F110,BZ$6&lt;=$H110)*((BZ$6-$F110+1)/($J110*($J110+1)/2)*$D110))+($K110="custom")*CustCF!BT110</f>
        <v>0</v>
      </c>
      <c r="CA110" s="95">
        <f>($K110="Bell Curve")*(_xlfn.NORM.DIST(AND(CA$6&gt;=$F110,CA$6&lt;=$H110)*(CA$6-$F110+1),$J110/2,$M110,TRUE)-_xlfn.NORM.DIST(AND(CA$6&gt;=$F110,CA$6&lt;=$H110)*(BZ$6-$F110+1),$J110/2,$M110,TRUE))/(1-2*_xlfn.NORM.DIST(0,$J110/2,$M110,TRUE))*$D110+($K110="Steady Growth")*(AND(CA$6&gt;=$F110,CA$6&lt;=$H110)*((CA$6-$F110+1)/($J110*($J110+1)/2)*$D110))+($K110="custom")*CustCF!BU110</f>
        <v>0</v>
      </c>
      <c r="CB110" s="95">
        <f>($K110="Bell Curve")*(_xlfn.NORM.DIST(AND(CB$6&gt;=$F110,CB$6&lt;=$H110)*(CB$6-$F110+1),$J110/2,$M110,TRUE)-_xlfn.NORM.DIST(AND(CB$6&gt;=$F110,CB$6&lt;=$H110)*(CA$6-$F110+1),$J110/2,$M110,TRUE))/(1-2*_xlfn.NORM.DIST(0,$J110/2,$M110,TRUE))*$D110+($K110="Steady Growth")*(AND(CB$6&gt;=$F110,CB$6&lt;=$H110)*((CB$6-$F110+1)/($J110*($J110+1)/2)*$D110))+($K110="custom")*CustCF!BV110</f>
        <v>0</v>
      </c>
      <c r="CC110" s="95">
        <f>($K110="Bell Curve")*(_xlfn.NORM.DIST(AND(CC$6&gt;=$F110,CC$6&lt;=$H110)*(CC$6-$F110+1),$J110/2,$M110,TRUE)-_xlfn.NORM.DIST(AND(CC$6&gt;=$F110,CC$6&lt;=$H110)*(CB$6-$F110+1),$J110/2,$M110,TRUE))/(1-2*_xlfn.NORM.DIST(0,$J110/2,$M110,TRUE))*$D110+($K110="Steady Growth")*(AND(CC$6&gt;=$F110,CC$6&lt;=$H110)*((CC$6-$F110+1)/($J110*($J110+1)/2)*$D110))+($K110="custom")*CustCF!BW110</f>
        <v>0</v>
      </c>
      <c r="CD110" s="95">
        <f>($K110="Bell Curve")*(_xlfn.NORM.DIST(AND(CD$6&gt;=$F110,CD$6&lt;=$H110)*(CD$6-$F110+1),$J110/2,$M110,TRUE)-_xlfn.NORM.DIST(AND(CD$6&gt;=$F110,CD$6&lt;=$H110)*(CC$6-$F110+1),$J110/2,$M110,TRUE))/(1-2*_xlfn.NORM.DIST(0,$J110/2,$M110,TRUE))*$D110+($K110="Steady Growth")*(AND(CD$6&gt;=$F110,CD$6&lt;=$H110)*((CD$6-$F110+1)/($J110*($J110+1)/2)*$D110))+($K110="custom")*CustCF!BX110</f>
        <v>0</v>
      </c>
      <c r="CE110" s="95">
        <f>($K110="Bell Curve")*(_xlfn.NORM.DIST(AND(CE$6&gt;=$F110,CE$6&lt;=$H110)*(CE$6-$F110+1),$J110/2,$M110,TRUE)-_xlfn.NORM.DIST(AND(CE$6&gt;=$F110,CE$6&lt;=$H110)*(CD$6-$F110+1),$J110/2,$M110,TRUE))/(1-2*_xlfn.NORM.DIST(0,$J110/2,$M110,TRUE))*$D110+($K110="Steady Growth")*(AND(CE$6&gt;=$F110,CE$6&lt;=$H110)*((CE$6-$F110+1)/($J110*($J110+1)/2)*$D110))+($K110="custom")*CustCF!BY110</f>
        <v>0</v>
      </c>
      <c r="CF110" s="95">
        <f>($K110="Bell Curve")*(_xlfn.NORM.DIST(AND(CF$6&gt;=$F110,CF$6&lt;=$H110)*(CF$6-$F110+1),$J110/2,$M110,TRUE)-_xlfn.NORM.DIST(AND(CF$6&gt;=$F110,CF$6&lt;=$H110)*(CE$6-$F110+1),$J110/2,$M110,TRUE))/(1-2*_xlfn.NORM.DIST(0,$J110/2,$M110,TRUE))*$D110+($K110="Steady Growth")*(AND(CF$6&gt;=$F110,CF$6&lt;=$H110)*((CF$6-$F110+1)/($J110*($J110+1)/2)*$D110))+($K110="custom")*CustCF!BZ110</f>
        <v>0</v>
      </c>
      <c r="CG110" s="95">
        <f>($K110="Bell Curve")*(_xlfn.NORM.DIST(AND(CG$6&gt;=$F110,CG$6&lt;=$H110)*(CG$6-$F110+1),$J110/2,$M110,TRUE)-_xlfn.NORM.DIST(AND(CG$6&gt;=$F110,CG$6&lt;=$H110)*(CF$6-$F110+1),$J110/2,$M110,TRUE))/(1-2*_xlfn.NORM.DIST(0,$J110/2,$M110,TRUE))*$D110+($K110="Steady Growth")*(AND(CG$6&gt;=$F110,CG$6&lt;=$H110)*((CG$6-$F110+1)/($J110*($J110+1)/2)*$D110))+($K110="custom")*CustCF!CA110</f>
        <v>0</v>
      </c>
      <c r="CH110" s="95">
        <f>($K110="Bell Curve")*(_xlfn.NORM.DIST(AND(CH$6&gt;=$F110,CH$6&lt;=$H110)*(CH$6-$F110+1),$J110/2,$M110,TRUE)-_xlfn.NORM.DIST(AND(CH$6&gt;=$F110,CH$6&lt;=$H110)*(CG$6-$F110+1),$J110/2,$M110,TRUE))/(1-2*_xlfn.NORM.DIST(0,$J110/2,$M110,TRUE))*$D110+($K110="Steady Growth")*(AND(CH$6&gt;=$F110,CH$6&lt;=$H110)*((CH$6-$F110+1)/($J110*($J110+1)/2)*$D110))+($K110="custom")*CustCF!CB110</f>
        <v>0</v>
      </c>
      <c r="CI110" s="95">
        <f>($K110="Bell Curve")*(_xlfn.NORM.DIST(AND(CI$6&gt;=$F110,CI$6&lt;=$H110)*(CI$6-$F110+1),$J110/2,$M110,TRUE)-_xlfn.NORM.DIST(AND(CI$6&gt;=$F110,CI$6&lt;=$H110)*(CH$6-$F110+1),$J110/2,$M110,TRUE))/(1-2*_xlfn.NORM.DIST(0,$J110/2,$M110,TRUE))*$D110+($K110="Steady Growth")*(AND(CI$6&gt;=$F110,CI$6&lt;=$H110)*((CI$6-$F110+1)/($J110*($J110+1)/2)*$D110))+($K110="custom")*CustCF!CC110</f>
        <v>0</v>
      </c>
      <c r="CJ110" s="95">
        <f>($K110="Bell Curve")*(_xlfn.NORM.DIST(AND(CJ$6&gt;=$F110,CJ$6&lt;=$H110)*(CJ$6-$F110+1),$J110/2,$M110,TRUE)-_xlfn.NORM.DIST(AND(CJ$6&gt;=$F110,CJ$6&lt;=$H110)*(CI$6-$F110+1),$J110/2,$M110,TRUE))/(1-2*_xlfn.NORM.DIST(0,$J110/2,$M110,TRUE))*$D110+($K110="Steady Growth")*(AND(CJ$6&gt;=$F110,CJ$6&lt;=$H110)*((CJ$6-$F110+1)/($J110*($J110+1)/2)*$D110))+($K110="custom")*CustCF!CD110</f>
        <v>0</v>
      </c>
      <c r="CK110" s="95">
        <f>($K110="Bell Curve")*(_xlfn.NORM.DIST(AND(CK$6&gt;=$F110,CK$6&lt;=$H110)*(CK$6-$F110+1),$J110/2,$M110,TRUE)-_xlfn.NORM.DIST(AND(CK$6&gt;=$F110,CK$6&lt;=$H110)*(CJ$6-$F110+1),$J110/2,$M110,TRUE))/(1-2*_xlfn.NORM.DIST(0,$J110/2,$M110,TRUE))*$D110+($K110="Steady Growth")*(AND(CK$6&gt;=$F110,CK$6&lt;=$H110)*((CK$6-$F110+1)/($J110*($J110+1)/2)*$D110))+($K110="custom")*CustCF!CE110</f>
        <v>0</v>
      </c>
      <c r="CL110" s="95">
        <f>($K110="Bell Curve")*(_xlfn.NORM.DIST(AND(CL$6&gt;=$F110,CL$6&lt;=$H110)*(CL$6-$F110+1),$J110/2,$M110,TRUE)-_xlfn.NORM.DIST(AND(CL$6&gt;=$F110,CL$6&lt;=$H110)*(CK$6-$F110+1),$J110/2,$M110,TRUE))/(1-2*_xlfn.NORM.DIST(0,$J110/2,$M110,TRUE))*$D110+($K110="Steady Growth")*(AND(CL$6&gt;=$F110,CL$6&lt;=$H110)*((CL$6-$F110+1)/($J110*($J110+1)/2)*$D110))+($K110="custom")*CustCF!CF110</f>
        <v>0</v>
      </c>
      <c r="CM110" s="95">
        <f>($K110="Bell Curve")*(_xlfn.NORM.DIST(AND(CM$6&gt;=$F110,CM$6&lt;=$H110)*(CM$6-$F110+1),$J110/2,$M110,TRUE)-_xlfn.NORM.DIST(AND(CM$6&gt;=$F110,CM$6&lt;=$H110)*(CL$6-$F110+1),$J110/2,$M110,TRUE))/(1-2*_xlfn.NORM.DIST(0,$J110/2,$M110,TRUE))*$D110+($K110="Steady Growth")*(AND(CM$6&gt;=$F110,CM$6&lt;=$H110)*((CM$6-$F110+1)/($J110*($J110+1)/2)*$D110))+($K110="custom")*CustCF!CG110</f>
        <v>0</v>
      </c>
      <c r="CN110" s="95">
        <f>($K110="Bell Curve")*(_xlfn.NORM.DIST(AND(CN$6&gt;=$F110,CN$6&lt;=$H110)*(CN$6-$F110+1),$J110/2,$M110,TRUE)-_xlfn.NORM.DIST(AND(CN$6&gt;=$F110,CN$6&lt;=$H110)*(CM$6-$F110+1),$J110/2,$M110,TRUE))/(1-2*_xlfn.NORM.DIST(0,$J110/2,$M110,TRUE))*$D110+($K110="Steady Growth")*(AND(CN$6&gt;=$F110,CN$6&lt;=$H110)*((CN$6-$F110+1)/($J110*($J110+1)/2)*$D110))+($K110="custom")*CustCF!CH110</f>
        <v>0</v>
      </c>
      <c r="CO110" s="95">
        <f>($K110="Bell Curve")*(_xlfn.NORM.DIST(AND(CO$6&gt;=$F110,CO$6&lt;=$H110)*(CO$6-$F110+1),$J110/2,$M110,TRUE)-_xlfn.NORM.DIST(AND(CO$6&gt;=$F110,CO$6&lt;=$H110)*(CN$6-$F110+1),$J110/2,$M110,TRUE))/(1-2*_xlfn.NORM.DIST(0,$J110/2,$M110,TRUE))*$D110+($K110="Steady Growth")*(AND(CO$6&gt;=$F110,CO$6&lt;=$H110)*((CO$6-$F110+1)/($J110*($J110+1)/2)*$D110))+($K110="custom")*CustCF!CI110</f>
        <v>0</v>
      </c>
      <c r="CP110" s="95">
        <f>($K110="Bell Curve")*(_xlfn.NORM.DIST(AND(CP$6&gt;=$F110,CP$6&lt;=$H110)*(CP$6-$F110+1),$J110/2,$M110,TRUE)-_xlfn.NORM.DIST(AND(CP$6&gt;=$F110,CP$6&lt;=$H110)*(CO$6-$F110+1),$J110/2,$M110,TRUE))/(1-2*_xlfn.NORM.DIST(0,$J110/2,$M110,TRUE))*$D110+($K110="Steady Growth")*(AND(CP$6&gt;=$F110,CP$6&lt;=$H110)*((CP$6-$F110+1)/($J110*($J110+1)/2)*$D110))+($K110="custom")*CustCF!CJ110</f>
        <v>0</v>
      </c>
      <c r="CQ110" s="95">
        <f>($K110="Bell Curve")*(_xlfn.NORM.DIST(AND(CQ$6&gt;=$F110,CQ$6&lt;=$H110)*(CQ$6-$F110+1),$J110/2,$M110,TRUE)-_xlfn.NORM.DIST(AND(CQ$6&gt;=$F110,CQ$6&lt;=$H110)*(CP$6-$F110+1),$J110/2,$M110,TRUE))/(1-2*_xlfn.NORM.DIST(0,$J110/2,$M110,TRUE))*$D110+($K110="Steady Growth")*(AND(CQ$6&gt;=$F110,CQ$6&lt;=$H110)*((CQ$6-$F110+1)/($J110*($J110+1)/2)*$D110))+($K110="custom")*CustCF!CK110</f>
        <v>0</v>
      </c>
      <c r="CR110" s="95">
        <f>($K110="Bell Curve")*(_xlfn.NORM.DIST(AND(CR$6&gt;=$F110,CR$6&lt;=$H110)*(CR$6-$F110+1),$J110/2,$M110,TRUE)-_xlfn.NORM.DIST(AND(CR$6&gt;=$F110,CR$6&lt;=$H110)*(CQ$6-$F110+1),$J110/2,$M110,TRUE))/(1-2*_xlfn.NORM.DIST(0,$J110/2,$M110,TRUE))*$D110+($K110="Steady Growth")*(AND(CR$6&gt;=$F110,CR$6&lt;=$H110)*((CR$6-$F110+1)/($J110*($J110+1)/2)*$D110))+($K110="custom")*CustCF!CL110</f>
        <v>0</v>
      </c>
      <c r="CS110" s="95">
        <f>($K110="Bell Curve")*(_xlfn.NORM.DIST(AND(CS$6&gt;=$F110,CS$6&lt;=$H110)*(CS$6-$F110+1),$J110/2,$M110,TRUE)-_xlfn.NORM.DIST(AND(CS$6&gt;=$F110,CS$6&lt;=$H110)*(CR$6-$F110+1),$J110/2,$M110,TRUE))/(1-2*_xlfn.NORM.DIST(0,$J110/2,$M110,TRUE))*$D110+($K110="Steady Growth")*(AND(CS$6&gt;=$F110,CS$6&lt;=$H110)*((CS$6-$F110+1)/($J110*($J110+1)/2)*$D110))+($K110="custom")*CustCF!CM110</f>
        <v>0</v>
      </c>
      <c r="CT110" s="95">
        <f>($K110="Bell Curve")*(_xlfn.NORM.DIST(AND(CT$6&gt;=$F110,CT$6&lt;=$H110)*(CT$6-$F110+1),$J110/2,$M110,TRUE)-_xlfn.NORM.DIST(AND(CT$6&gt;=$F110,CT$6&lt;=$H110)*(CS$6-$F110+1),$J110/2,$M110,TRUE))/(1-2*_xlfn.NORM.DIST(0,$J110/2,$M110,TRUE))*$D110+($K110="Steady Growth")*(AND(CT$6&gt;=$F110,CT$6&lt;=$H110)*((CT$6-$F110+1)/($J110*($J110+1)/2)*$D110))+($K110="custom")*CustCF!CN110</f>
        <v>0</v>
      </c>
      <c r="CU110" s="95">
        <f>($K110="Bell Curve")*(_xlfn.NORM.DIST(AND(CU$6&gt;=$F110,CU$6&lt;=$H110)*(CU$6-$F110+1),$J110/2,$M110,TRUE)-_xlfn.NORM.DIST(AND(CU$6&gt;=$F110,CU$6&lt;=$H110)*(CT$6-$F110+1),$J110/2,$M110,TRUE))/(1-2*_xlfn.NORM.DIST(0,$J110/2,$M110,TRUE))*$D110+($K110="Steady Growth")*(AND(CU$6&gt;=$F110,CU$6&lt;=$H110)*((CU$6-$F110+1)/($J110*($J110+1)/2)*$D110))+($K110="custom")*CustCF!CO110</f>
        <v>0</v>
      </c>
      <c r="CV110" s="95">
        <f>($K110="Bell Curve")*(_xlfn.NORM.DIST(AND(CV$6&gt;=$F110,CV$6&lt;=$H110)*(CV$6-$F110+1),$J110/2,$M110,TRUE)-_xlfn.NORM.DIST(AND(CV$6&gt;=$F110,CV$6&lt;=$H110)*(CU$6-$F110+1),$J110/2,$M110,TRUE))/(1-2*_xlfn.NORM.DIST(0,$J110/2,$M110,TRUE))*$D110+($K110="Steady Growth")*(AND(CV$6&gt;=$F110,CV$6&lt;=$H110)*((CV$6-$F110+1)/($J110*($J110+1)/2)*$D110))+($K110="custom")*CustCF!CP110</f>
        <v>0</v>
      </c>
      <c r="CW110" s="95">
        <f>($K110="Bell Curve")*(_xlfn.NORM.DIST(AND(CW$6&gt;=$F110,CW$6&lt;=$H110)*(CW$6-$F110+1),$J110/2,$M110,TRUE)-_xlfn.NORM.DIST(AND(CW$6&gt;=$F110,CW$6&lt;=$H110)*(CV$6-$F110+1),$J110/2,$M110,TRUE))/(1-2*_xlfn.NORM.DIST(0,$J110/2,$M110,TRUE))*$D110+($K110="Steady Growth")*(AND(CW$6&gt;=$F110,CW$6&lt;=$H110)*((CW$6-$F110+1)/($J110*($J110+1)/2)*$D110))+($K110="custom")*CustCF!CQ110</f>
        <v>0</v>
      </c>
      <c r="CX110" s="95">
        <f>($K110="Bell Curve")*(_xlfn.NORM.DIST(AND(CX$6&gt;=$F110,CX$6&lt;=$H110)*(CX$6-$F110+1),$J110/2,$M110,TRUE)-_xlfn.NORM.DIST(AND(CX$6&gt;=$F110,CX$6&lt;=$H110)*(CW$6-$F110+1),$J110/2,$M110,TRUE))/(1-2*_xlfn.NORM.DIST(0,$J110/2,$M110,TRUE))*$D110+($K110="Steady Growth")*(AND(CX$6&gt;=$F110,CX$6&lt;=$H110)*((CX$6-$F110+1)/($J110*($J110+1)/2)*$D110))+($K110="custom")*CustCF!CR110</f>
        <v>0</v>
      </c>
      <c r="CY110" s="95">
        <f>($K110="Bell Curve")*(_xlfn.NORM.DIST(AND(CY$6&gt;=$F110,CY$6&lt;=$H110)*(CY$6-$F110+1),$J110/2,$M110,TRUE)-_xlfn.NORM.DIST(AND(CY$6&gt;=$F110,CY$6&lt;=$H110)*(CX$6-$F110+1),$J110/2,$M110,TRUE))/(1-2*_xlfn.NORM.DIST(0,$J110/2,$M110,TRUE))*$D110+($K110="Steady Growth")*(AND(CY$6&gt;=$F110,CY$6&lt;=$H110)*((CY$6-$F110+1)/($J110*($J110+1)/2)*$D110))+($K110="custom")*CustCF!CS110</f>
        <v>0</v>
      </c>
      <c r="CZ110" s="95">
        <f>($K110="Bell Curve")*(_xlfn.NORM.DIST(AND(CZ$6&gt;=$F110,CZ$6&lt;=$H110)*(CZ$6-$F110+1),$J110/2,$M110,TRUE)-_xlfn.NORM.DIST(AND(CZ$6&gt;=$F110,CZ$6&lt;=$H110)*(CY$6-$F110+1),$J110/2,$M110,TRUE))/(1-2*_xlfn.NORM.DIST(0,$J110/2,$M110,TRUE))*$D110+($K110="Steady Growth")*(AND(CZ$6&gt;=$F110,CZ$6&lt;=$H110)*((CZ$6-$F110+1)/($J110*($J110+1)/2)*$D110))+($K110="custom")*CustCF!CT110</f>
        <v>0</v>
      </c>
      <c r="DA110" s="95">
        <f>($K110="Bell Curve")*(_xlfn.NORM.DIST(AND(DA$6&gt;=$F110,DA$6&lt;=$H110)*(DA$6-$F110+1),$J110/2,$M110,TRUE)-_xlfn.NORM.DIST(AND(DA$6&gt;=$F110,DA$6&lt;=$H110)*(CZ$6-$F110+1),$J110/2,$M110,TRUE))/(1-2*_xlfn.NORM.DIST(0,$J110/2,$M110,TRUE))*$D110+($K110="Steady Growth")*(AND(DA$6&gt;=$F110,DA$6&lt;=$H110)*((DA$6-$F110+1)/($J110*($J110+1)/2)*$D110))+($K110="custom")*CustCF!CU110</f>
        <v>0</v>
      </c>
      <c r="DB110" s="95">
        <f>($K110="Bell Curve")*(_xlfn.NORM.DIST(AND(DB$6&gt;=$F110,DB$6&lt;=$H110)*(DB$6-$F110+1),$J110/2,$M110,TRUE)-_xlfn.NORM.DIST(AND(DB$6&gt;=$F110,DB$6&lt;=$H110)*(DA$6-$F110+1),$J110/2,$M110,TRUE))/(1-2*_xlfn.NORM.DIST(0,$J110/2,$M110,TRUE))*$D110+($K110="Steady Growth")*(AND(DB$6&gt;=$F110,DB$6&lt;=$H110)*((DB$6-$F110+1)/($J110*($J110+1)/2)*$D110))+($K110="custom")*CustCF!CV110</f>
        <v>0</v>
      </c>
      <c r="DC110" s="95">
        <f>($K110="Bell Curve")*(_xlfn.NORM.DIST(AND(DC$6&gt;=$F110,DC$6&lt;=$H110)*(DC$6-$F110+1),$J110/2,$M110,TRUE)-_xlfn.NORM.DIST(AND(DC$6&gt;=$F110,DC$6&lt;=$H110)*(DB$6-$F110+1),$J110/2,$M110,TRUE))/(1-2*_xlfn.NORM.DIST(0,$J110/2,$M110,TRUE))*$D110+($K110="Steady Growth")*(AND(DC$6&gt;=$F110,DC$6&lt;=$H110)*((DC$6-$F110+1)/($J110*($J110+1)/2)*$D110))+($K110="custom")*CustCF!CW110</f>
        <v>0</v>
      </c>
      <c r="DD110" s="95">
        <f>($K110="Bell Curve")*(_xlfn.NORM.DIST(AND(DD$6&gt;=$F110,DD$6&lt;=$H110)*(DD$6-$F110+1),$J110/2,$M110,TRUE)-_xlfn.NORM.DIST(AND(DD$6&gt;=$F110,DD$6&lt;=$H110)*(DC$6-$F110+1),$J110/2,$M110,TRUE))/(1-2*_xlfn.NORM.DIST(0,$J110/2,$M110,TRUE))*$D110+($K110="Steady Growth")*(AND(DD$6&gt;=$F110,DD$6&lt;=$H110)*((DD$6-$F110+1)/($J110*($J110+1)/2)*$D110))+($K110="custom")*CustCF!CX110</f>
        <v>0</v>
      </c>
      <c r="DE110" s="95">
        <f>($K110="Bell Curve")*(_xlfn.NORM.DIST(AND(DE$6&gt;=$F110,DE$6&lt;=$H110)*(DE$6-$F110+1),$J110/2,$M110,TRUE)-_xlfn.NORM.DIST(AND(DE$6&gt;=$F110,DE$6&lt;=$H110)*(DD$6-$F110+1),$J110/2,$M110,TRUE))/(1-2*_xlfn.NORM.DIST(0,$J110/2,$M110,TRUE))*$D110+($K110="Steady Growth")*(AND(DE$6&gt;=$F110,DE$6&lt;=$H110)*((DE$6-$F110+1)/($J110*($J110+1)/2)*$D110))+($K110="custom")*CustCF!CY110</f>
        <v>0</v>
      </c>
      <c r="DF110" s="95">
        <f>($K110="Bell Curve")*(_xlfn.NORM.DIST(AND(DF$6&gt;=$F110,DF$6&lt;=$H110)*(DF$6-$F110+1),$J110/2,$M110,TRUE)-_xlfn.NORM.DIST(AND(DF$6&gt;=$F110,DF$6&lt;=$H110)*(DE$6-$F110+1),$J110/2,$M110,TRUE))/(1-2*_xlfn.NORM.DIST(0,$J110/2,$M110,TRUE))*$D110+($K110="Steady Growth")*(AND(DF$6&gt;=$F110,DF$6&lt;=$H110)*((DF$6-$F110+1)/($J110*($J110+1)/2)*$D110))+($K110="custom")*CustCF!CZ110</f>
        <v>0</v>
      </c>
      <c r="DG110" s="95">
        <f>($K110="Bell Curve")*(_xlfn.NORM.DIST(AND(DG$6&gt;=$F110,DG$6&lt;=$H110)*(DG$6-$F110+1),$J110/2,$M110,TRUE)-_xlfn.NORM.DIST(AND(DG$6&gt;=$F110,DG$6&lt;=$H110)*(DF$6-$F110+1),$J110/2,$M110,TRUE))/(1-2*_xlfn.NORM.DIST(0,$J110/2,$M110,TRUE))*$D110+($K110="Steady Growth")*(AND(DG$6&gt;=$F110,DG$6&lt;=$H110)*((DG$6-$F110+1)/($J110*($J110+1)/2)*$D110))+($K110="custom")*CustCF!DA110</f>
        <v>0</v>
      </c>
      <c r="DH110" s="95">
        <f>($K110="Bell Curve")*(_xlfn.NORM.DIST(AND(DH$6&gt;=$F110,DH$6&lt;=$H110)*(DH$6-$F110+1),$J110/2,$M110,TRUE)-_xlfn.NORM.DIST(AND(DH$6&gt;=$F110,DH$6&lt;=$H110)*(DG$6-$F110+1),$J110/2,$M110,TRUE))/(1-2*_xlfn.NORM.DIST(0,$J110/2,$M110,TRUE))*$D110+($K110="Steady Growth")*(AND(DH$6&gt;=$F110,DH$6&lt;=$H110)*((DH$6-$F110+1)/($J110*($J110+1)/2)*$D110))+($K110="custom")*CustCF!DB110</f>
        <v>0</v>
      </c>
      <c r="DI110" s="95">
        <f>($K110="Bell Curve")*(_xlfn.NORM.DIST(AND(DI$6&gt;=$F110,DI$6&lt;=$H110)*(DI$6-$F110+1),$J110/2,$M110,TRUE)-_xlfn.NORM.DIST(AND(DI$6&gt;=$F110,DI$6&lt;=$H110)*(DH$6-$F110+1),$J110/2,$M110,TRUE))/(1-2*_xlfn.NORM.DIST(0,$J110/2,$M110,TRUE))*$D110+($K110="Steady Growth")*(AND(DI$6&gt;=$F110,DI$6&lt;=$H110)*((DI$6-$F110+1)/($J110*($J110+1)/2)*$D110))+($K110="custom")*CustCF!DC110</f>
        <v>0</v>
      </c>
      <c r="DJ110" s="95">
        <f>($K110="Bell Curve")*(_xlfn.NORM.DIST(AND(DJ$6&gt;=$F110,DJ$6&lt;=$H110)*(DJ$6-$F110+1),$J110/2,$M110,TRUE)-_xlfn.NORM.DIST(AND(DJ$6&gt;=$F110,DJ$6&lt;=$H110)*(DI$6-$F110+1),$J110/2,$M110,TRUE))/(1-2*_xlfn.NORM.DIST(0,$J110/2,$M110,TRUE))*$D110+($K110="Steady Growth")*(AND(DJ$6&gt;=$F110,DJ$6&lt;=$H110)*((DJ$6-$F110+1)/($J110*($J110+1)/2)*$D110))+($K110="custom")*CustCF!DD110</f>
        <v>0</v>
      </c>
      <c r="DK110" s="95">
        <f>($K110="Bell Curve")*(_xlfn.NORM.DIST(AND(DK$6&gt;=$F110,DK$6&lt;=$H110)*(DK$6-$F110+1),$J110/2,$M110,TRUE)-_xlfn.NORM.DIST(AND(DK$6&gt;=$F110,DK$6&lt;=$H110)*(DJ$6-$F110+1),$J110/2,$M110,TRUE))/(1-2*_xlfn.NORM.DIST(0,$J110/2,$M110,TRUE))*$D110+($K110="Steady Growth")*(AND(DK$6&gt;=$F110,DK$6&lt;=$H110)*((DK$6-$F110+1)/($J110*($J110+1)/2)*$D110))+($K110="custom")*CustCF!DE110</f>
        <v>0</v>
      </c>
      <c r="DL110" s="95">
        <f>($K110="Bell Curve")*(_xlfn.NORM.DIST(AND(DL$6&gt;=$F110,DL$6&lt;=$H110)*(DL$6-$F110+1),$J110/2,$M110,TRUE)-_xlfn.NORM.DIST(AND(DL$6&gt;=$F110,DL$6&lt;=$H110)*(DK$6-$F110+1),$J110/2,$M110,TRUE))/(1-2*_xlfn.NORM.DIST(0,$J110/2,$M110,TRUE))*$D110+($K110="Steady Growth")*(AND(DL$6&gt;=$F110,DL$6&lt;=$H110)*((DL$6-$F110+1)/($J110*($J110+1)/2)*$D110))+($K110="custom")*CustCF!DF110</f>
        <v>0</v>
      </c>
      <c r="DM110" s="95">
        <f>($K110="Bell Curve")*(_xlfn.NORM.DIST(AND(DM$6&gt;=$F110,DM$6&lt;=$H110)*(DM$6-$F110+1),$J110/2,$M110,TRUE)-_xlfn.NORM.DIST(AND(DM$6&gt;=$F110,DM$6&lt;=$H110)*(DL$6-$F110+1),$J110/2,$M110,TRUE))/(1-2*_xlfn.NORM.DIST(0,$J110/2,$M110,TRUE))*$D110+($K110="Steady Growth")*(AND(DM$6&gt;=$F110,DM$6&lt;=$H110)*((DM$6-$F110+1)/($J110*($J110+1)/2)*$D110))+($K110="custom")*CustCF!DG110</f>
        <v>0</v>
      </c>
      <c r="DN110" s="95">
        <f>($K110="Bell Curve")*(_xlfn.NORM.DIST(AND(DN$6&gt;=$F110,DN$6&lt;=$H110)*(DN$6-$F110+1),$J110/2,$M110,TRUE)-_xlfn.NORM.DIST(AND(DN$6&gt;=$F110,DN$6&lt;=$H110)*(DM$6-$F110+1),$J110/2,$M110,TRUE))/(1-2*_xlfn.NORM.DIST(0,$J110/2,$M110,TRUE))*$D110+($K110="Steady Growth")*(AND(DN$6&gt;=$F110,DN$6&lt;=$H110)*((DN$6-$F110+1)/($J110*($J110+1)/2)*$D110))+($K110="custom")*CustCF!DH110</f>
        <v>0</v>
      </c>
      <c r="DO110" s="95">
        <f>($K110="Bell Curve")*(_xlfn.NORM.DIST(AND(DO$6&gt;=$F110,DO$6&lt;=$H110)*(DO$6-$F110+1),$J110/2,$M110,TRUE)-_xlfn.NORM.DIST(AND(DO$6&gt;=$F110,DO$6&lt;=$H110)*(DN$6-$F110+1),$J110/2,$M110,TRUE))/(1-2*_xlfn.NORM.DIST(0,$J110/2,$M110,TRUE))*$D110+($K110="Steady Growth")*(AND(DO$6&gt;=$F110,DO$6&lt;=$H110)*((DO$6-$F110+1)/($J110*($J110+1)/2)*$D110))+($K110="custom")*CustCF!DI110</f>
        <v>0</v>
      </c>
      <c r="DP110" s="95">
        <f>($K110="Bell Curve")*(_xlfn.NORM.DIST(AND(DP$6&gt;=$F110,DP$6&lt;=$H110)*(DP$6-$F110+1),$J110/2,$M110,TRUE)-_xlfn.NORM.DIST(AND(DP$6&gt;=$F110,DP$6&lt;=$H110)*(DO$6-$F110+1),$J110/2,$M110,TRUE))/(1-2*_xlfn.NORM.DIST(0,$J110/2,$M110,TRUE))*$D110+($K110="Steady Growth")*(AND(DP$6&gt;=$F110,DP$6&lt;=$H110)*((DP$6-$F110+1)/($J110*($J110+1)/2)*$D110))+($K110="custom")*CustCF!DJ110</f>
        <v>0</v>
      </c>
      <c r="DQ110" s="95">
        <f>($K110="Bell Curve")*(_xlfn.NORM.DIST(AND(DQ$6&gt;=$F110,DQ$6&lt;=$H110)*(DQ$6-$F110+1),$J110/2,$M110,TRUE)-_xlfn.NORM.DIST(AND(DQ$6&gt;=$F110,DQ$6&lt;=$H110)*(DP$6-$F110+1),$J110/2,$M110,TRUE))/(1-2*_xlfn.NORM.DIST(0,$J110/2,$M110,TRUE))*$D110+($K110="Steady Growth")*(AND(DQ$6&gt;=$F110,DQ$6&lt;=$H110)*((DQ$6-$F110+1)/($J110*($J110+1)/2)*$D110))+($K110="custom")*CustCF!DK110</f>
        <v>0</v>
      </c>
      <c r="DR110" s="95">
        <f>($K110="Bell Curve")*(_xlfn.NORM.DIST(AND(DR$6&gt;=$F110,DR$6&lt;=$H110)*(DR$6-$F110+1),$J110/2,$M110,TRUE)-_xlfn.NORM.DIST(AND(DR$6&gt;=$F110,DR$6&lt;=$H110)*(DQ$6-$F110+1),$J110/2,$M110,TRUE))/(1-2*_xlfn.NORM.DIST(0,$J110/2,$M110,TRUE))*$D110+($K110="Steady Growth")*(AND(DR$6&gt;=$F110,DR$6&lt;=$H110)*((DR$6-$F110+1)/($J110*($J110+1)/2)*$D110))+($K110="custom")*CustCF!DL110</f>
        <v>0</v>
      </c>
      <c r="DS110" s="95">
        <f>($K110="Bell Curve")*(_xlfn.NORM.DIST(AND(DS$6&gt;=$F110,DS$6&lt;=$H110)*(DS$6-$F110+1),$J110/2,$M110,TRUE)-_xlfn.NORM.DIST(AND(DS$6&gt;=$F110,DS$6&lt;=$H110)*(DR$6-$F110+1),$J110/2,$M110,TRUE))/(1-2*_xlfn.NORM.DIST(0,$J110/2,$M110,TRUE))*$D110+($K110="Steady Growth")*(AND(DS$6&gt;=$F110,DS$6&lt;=$H110)*((DS$6-$F110+1)/($J110*($J110+1)/2)*$D110))+($K110="custom")*CustCF!DM110</f>
        <v>0</v>
      </c>
      <c r="DT110" s="95">
        <f>($K110="Bell Curve")*(_xlfn.NORM.DIST(AND(DT$6&gt;=$F110,DT$6&lt;=$H110)*(DT$6-$F110+1),$J110/2,$M110,TRUE)-_xlfn.NORM.DIST(AND(DT$6&gt;=$F110,DT$6&lt;=$H110)*(DS$6-$F110+1),$J110/2,$M110,TRUE))/(1-2*_xlfn.NORM.DIST(0,$J110/2,$M110,TRUE))*$D110+($K110="Steady Growth")*(AND(DT$6&gt;=$F110,DT$6&lt;=$H110)*((DT$6-$F110+1)/($J110*($J110+1)/2)*$D110))+($K110="custom")*CustCF!DN110</f>
        <v>0</v>
      </c>
      <c r="DU110" s="95">
        <f>($K110="Bell Curve")*(_xlfn.NORM.DIST(AND(DU$6&gt;=$F110,DU$6&lt;=$H110)*(DU$6-$F110+1),$J110/2,$M110,TRUE)-_xlfn.NORM.DIST(AND(DU$6&gt;=$F110,DU$6&lt;=$H110)*(DT$6-$F110+1),$J110/2,$M110,TRUE))/(1-2*_xlfn.NORM.DIST(0,$J110/2,$M110,TRUE))*$D110+($K110="Steady Growth")*(AND(DU$6&gt;=$F110,DU$6&lt;=$H110)*((DU$6-$F110+1)/($J110*($J110+1)/2)*$D110))+($K110="custom")*CustCF!DO110</f>
        <v>0</v>
      </c>
      <c r="DV110" s="95">
        <f>($K110="Bell Curve")*(_xlfn.NORM.DIST(AND(DV$6&gt;=$F110,DV$6&lt;=$H110)*(DV$6-$F110+1),$J110/2,$M110,TRUE)-_xlfn.NORM.DIST(AND(DV$6&gt;=$F110,DV$6&lt;=$H110)*(DU$6-$F110+1),$J110/2,$M110,TRUE))/(1-2*_xlfn.NORM.DIST(0,$J110/2,$M110,TRUE))*$D110+($K110="Steady Growth")*(AND(DV$6&gt;=$F110,DV$6&lt;=$H110)*((DV$6-$F110+1)/($J110*($J110+1)/2)*$D110))+($K110="custom")*CustCF!DP110</f>
        <v>0</v>
      </c>
      <c r="DW110" s="95">
        <f>($K110="Bell Curve")*(_xlfn.NORM.DIST(AND(DW$6&gt;=$F110,DW$6&lt;=$H110)*(DW$6-$F110+1),$J110/2,$M110,TRUE)-_xlfn.NORM.DIST(AND(DW$6&gt;=$F110,DW$6&lt;=$H110)*(DV$6-$F110+1),$J110/2,$M110,TRUE))/(1-2*_xlfn.NORM.DIST(0,$J110/2,$M110,TRUE))*$D110+($K110="Steady Growth")*(AND(DW$6&gt;=$F110,DW$6&lt;=$H110)*((DW$6-$F110+1)/($J110*($J110+1)/2)*$D110))+($K110="custom")*CustCF!DQ110</f>
        <v>0</v>
      </c>
      <c r="DX110" s="95">
        <f>($K110="Bell Curve")*(_xlfn.NORM.DIST(AND(DX$6&gt;=$F110,DX$6&lt;=$H110)*(DX$6-$F110+1),$J110/2,$M110,TRUE)-_xlfn.NORM.DIST(AND(DX$6&gt;=$F110,DX$6&lt;=$H110)*(DW$6-$F110+1),$J110/2,$M110,TRUE))/(1-2*_xlfn.NORM.DIST(0,$J110/2,$M110,TRUE))*$D110+($K110="Steady Growth")*(AND(DX$6&gt;=$F110,DX$6&lt;=$H110)*((DX$6-$F110+1)/($J110*($J110+1)/2)*$D110))+($K110="custom")*CustCF!DR110</f>
        <v>0</v>
      </c>
      <c r="DY110" s="95">
        <f>($K110="Bell Curve")*(_xlfn.NORM.DIST(AND(DY$6&gt;=$F110,DY$6&lt;=$H110)*(DY$6-$F110+1),$J110/2,$M110,TRUE)-_xlfn.NORM.DIST(AND(DY$6&gt;=$F110,DY$6&lt;=$H110)*(DX$6-$F110+1),$J110/2,$M110,TRUE))/(1-2*_xlfn.NORM.DIST(0,$J110/2,$M110,TRUE))*$D110+($K110="Steady Growth")*(AND(DY$6&gt;=$F110,DY$6&lt;=$H110)*((DY$6-$F110+1)/($J110*($J110+1)/2)*$D110))+($K110="custom")*CustCF!DS110</f>
        <v>0</v>
      </c>
      <c r="DZ110" s="95">
        <f>($K110="Bell Curve")*(_xlfn.NORM.DIST(AND(DZ$6&gt;=$F110,DZ$6&lt;=$H110)*(DZ$6-$F110+1),$J110/2,$M110,TRUE)-_xlfn.NORM.DIST(AND(DZ$6&gt;=$F110,DZ$6&lt;=$H110)*(DY$6-$F110+1),$J110/2,$M110,TRUE))/(1-2*_xlfn.NORM.DIST(0,$J110/2,$M110,TRUE))*$D110+($K110="Steady Growth")*(AND(DZ$6&gt;=$F110,DZ$6&lt;=$H110)*((DZ$6-$F110+1)/($J110*($J110+1)/2)*$D110))+($K110="custom")*CustCF!DT110</f>
        <v>0</v>
      </c>
      <c r="EA110" s="95">
        <f>($K110="Bell Curve")*(_xlfn.NORM.DIST(AND(EA$6&gt;=$F110,EA$6&lt;=$H110)*(EA$6-$F110+1),$J110/2,$M110,TRUE)-_xlfn.NORM.DIST(AND(EA$6&gt;=$F110,EA$6&lt;=$H110)*(DZ$6-$F110+1),$J110/2,$M110,TRUE))/(1-2*_xlfn.NORM.DIST(0,$J110/2,$M110,TRUE))*$D110+($K110="Steady Growth")*(AND(EA$6&gt;=$F110,EA$6&lt;=$H110)*((EA$6-$F110+1)/($J110*($J110+1)/2)*$D110))+($K110="custom")*CustCF!DU110</f>
        <v>0</v>
      </c>
      <c r="EB110" s="95">
        <f>($K110="Bell Curve")*(_xlfn.NORM.DIST(AND(EB$6&gt;=$F110,EB$6&lt;=$H110)*(EB$6-$F110+1),$J110/2,$M110,TRUE)-_xlfn.NORM.DIST(AND(EB$6&gt;=$F110,EB$6&lt;=$H110)*(EA$6-$F110+1),$J110/2,$M110,TRUE))/(1-2*_xlfn.NORM.DIST(0,$J110/2,$M110,TRUE))*$D110+($K110="Steady Growth")*(AND(EB$6&gt;=$F110,EB$6&lt;=$H110)*((EB$6-$F110+1)/($J110*($J110+1)/2)*$D110))+($K110="custom")*CustCF!DV110</f>
        <v>0</v>
      </c>
      <c r="EC110" s="95">
        <f>($K110="Bell Curve")*(_xlfn.NORM.DIST(AND(EC$6&gt;=$F110,EC$6&lt;=$H110)*(EC$6-$F110+1),$J110/2,$M110,TRUE)-_xlfn.NORM.DIST(AND(EC$6&gt;=$F110,EC$6&lt;=$H110)*(EB$6-$F110+1),$J110/2,$M110,TRUE))/(1-2*_xlfn.NORM.DIST(0,$J110/2,$M110,TRUE))*$D110+($K110="Steady Growth")*(AND(EC$6&gt;=$F110,EC$6&lt;=$H110)*((EC$6-$F110+1)/($J110*($J110+1)/2)*$D110))+($K110="custom")*CustCF!DW110</f>
        <v>0</v>
      </c>
      <c r="ED110" s="95">
        <f>($K110="Bell Curve")*(_xlfn.NORM.DIST(AND(ED$6&gt;=$F110,ED$6&lt;=$H110)*(ED$6-$F110+1),$J110/2,$M110,TRUE)-_xlfn.NORM.DIST(AND(ED$6&gt;=$F110,ED$6&lt;=$H110)*(EC$6-$F110+1),$J110/2,$M110,TRUE))/(1-2*_xlfn.NORM.DIST(0,$J110/2,$M110,TRUE))*$D110+($K110="Steady Growth")*(AND(ED$6&gt;=$F110,ED$6&lt;=$H110)*((ED$6-$F110+1)/($J110*($J110+1)/2)*$D110))+($K110="custom")*CustCF!DX110</f>
        <v>0</v>
      </c>
      <c r="EE110" s="95">
        <f>($K110="Bell Curve")*(_xlfn.NORM.DIST(AND(EE$6&gt;=$F110,EE$6&lt;=$H110)*(EE$6-$F110+1),$J110/2,$M110,TRUE)-_xlfn.NORM.DIST(AND(EE$6&gt;=$F110,EE$6&lt;=$H110)*(ED$6-$F110+1),$J110/2,$M110,TRUE))/(1-2*_xlfn.NORM.DIST(0,$J110/2,$M110,TRUE))*$D110+($K110="Steady Growth")*(AND(EE$6&gt;=$F110,EE$6&lt;=$H110)*((EE$6-$F110+1)/($J110*($J110+1)/2)*$D110))+($K110="custom")*CustCF!DY110</f>
        <v>0</v>
      </c>
      <c r="EF110" s="95">
        <f>($K110="Bell Curve")*(_xlfn.NORM.DIST(AND(EF$6&gt;=$F110,EF$6&lt;=$H110)*(EF$6-$F110+1),$J110/2,$M110,TRUE)-_xlfn.NORM.DIST(AND(EF$6&gt;=$F110,EF$6&lt;=$H110)*(EE$6-$F110+1),$J110/2,$M110,TRUE))/(1-2*_xlfn.NORM.DIST(0,$J110/2,$M110,TRUE))*$D110+($K110="Steady Growth")*(AND(EF$6&gt;=$F110,EF$6&lt;=$H110)*((EF$6-$F110+1)/($J110*($J110+1)/2)*$D110))+($K110="custom")*CustCF!DZ110</f>
        <v>0</v>
      </c>
      <c r="EG110" s="95">
        <f>($K110="Bell Curve")*(_xlfn.NORM.DIST(AND(EG$6&gt;=$F110,EG$6&lt;=$H110)*(EG$6-$F110+1),$J110/2,$M110,TRUE)-_xlfn.NORM.DIST(AND(EG$6&gt;=$F110,EG$6&lt;=$H110)*(EF$6-$F110+1),$J110/2,$M110,TRUE))/(1-2*_xlfn.NORM.DIST(0,$J110/2,$M110,TRUE))*$D110+($K110="Steady Growth")*(AND(EG$6&gt;=$F110,EG$6&lt;=$H110)*((EG$6-$F110+1)/($J110*($J110+1)/2)*$D110))+($K110="custom")*CustCF!EA110</f>
        <v>0</v>
      </c>
      <c r="EH110" s="95">
        <f>($K110="Bell Curve")*(_xlfn.NORM.DIST(AND(EH$6&gt;=$F110,EH$6&lt;=$H110)*(EH$6-$F110+1),$J110/2,$M110,TRUE)-_xlfn.NORM.DIST(AND(EH$6&gt;=$F110,EH$6&lt;=$H110)*(EG$6-$F110+1),$J110/2,$M110,TRUE))/(1-2*_xlfn.NORM.DIST(0,$J110/2,$M110,TRUE))*$D110+($K110="Steady Growth")*(AND(EH$6&gt;=$F110,EH$6&lt;=$H110)*((EH$6-$F110+1)/($J110*($J110+1)/2)*$D110))+($K110="custom")*CustCF!EB110</f>
        <v>0</v>
      </c>
      <c r="EI110" s="95">
        <f>($K110="Bell Curve")*(_xlfn.NORM.DIST(AND(EI$6&gt;=$F110,EI$6&lt;=$H110)*(EI$6-$F110+1),$J110/2,$M110,TRUE)-_xlfn.NORM.DIST(AND(EI$6&gt;=$F110,EI$6&lt;=$H110)*(EH$6-$F110+1),$J110/2,$M110,TRUE))/(1-2*_xlfn.NORM.DIST(0,$J110/2,$M110,TRUE))*$D110+($K110="Steady Growth")*(AND(EI$6&gt;=$F110,EI$6&lt;=$H110)*((EI$6-$F110+1)/($J110*($J110+1)/2)*$D110))+($K110="custom")*CustCF!EC110</f>
        <v>0</v>
      </c>
      <c r="EJ110" s="95">
        <f>($K110="Bell Curve")*(_xlfn.NORM.DIST(AND(EJ$6&gt;=$F110,EJ$6&lt;=$H110)*(EJ$6-$F110+1),$J110/2,$M110,TRUE)-_xlfn.NORM.DIST(AND(EJ$6&gt;=$F110,EJ$6&lt;=$H110)*(EI$6-$F110+1),$J110/2,$M110,TRUE))/(1-2*_xlfn.NORM.DIST(0,$J110/2,$M110,TRUE))*$D110+($K110="Steady Growth")*(AND(EJ$6&gt;=$F110,EJ$6&lt;=$H110)*((EJ$6-$F110+1)/($J110*($J110+1)/2)*$D110))+($K110="custom")*CustCF!ED110</f>
        <v>0</v>
      </c>
      <c r="EK110" s="95">
        <f>($K110="Bell Curve")*(_xlfn.NORM.DIST(AND(EK$6&gt;=$F110,EK$6&lt;=$H110)*(EK$6-$F110+1),$J110/2,$M110,TRUE)-_xlfn.NORM.DIST(AND(EK$6&gt;=$F110,EK$6&lt;=$H110)*(EJ$6-$F110+1),$J110/2,$M110,TRUE))/(1-2*_xlfn.NORM.DIST(0,$J110/2,$M110,TRUE))*$D110+($K110="Steady Growth")*(AND(EK$6&gt;=$F110,EK$6&lt;=$H110)*((EK$6-$F110+1)/($J110*($J110+1)/2)*$D110))+($K110="custom")*CustCF!EE110</f>
        <v>0</v>
      </c>
      <c r="EL110" s="95">
        <f>($K110="Bell Curve")*(_xlfn.NORM.DIST(AND(EL$6&gt;=$F110,EL$6&lt;=$H110)*(EL$6-$F110+1),$J110/2,$M110,TRUE)-_xlfn.NORM.DIST(AND(EL$6&gt;=$F110,EL$6&lt;=$H110)*(EK$6-$F110+1),$J110/2,$M110,TRUE))/(1-2*_xlfn.NORM.DIST(0,$J110/2,$M110,TRUE))*$D110+($K110="Steady Growth")*(AND(EL$6&gt;=$F110,EL$6&lt;=$H110)*((EL$6-$F110+1)/($J110*($J110+1)/2)*$D110))+($K110="custom")*CustCF!EF110</f>
        <v>0</v>
      </c>
      <c r="EM110" s="95">
        <f>($K110="Bell Curve")*(_xlfn.NORM.DIST(AND(EM$6&gt;=$F110,EM$6&lt;=$H110)*(EM$6-$F110+1),$J110/2,$M110,TRUE)-_xlfn.NORM.DIST(AND(EM$6&gt;=$F110,EM$6&lt;=$H110)*(EL$6-$F110+1),$J110/2,$M110,TRUE))/(1-2*_xlfn.NORM.DIST(0,$J110/2,$M110,TRUE))*$D110+($K110="Steady Growth")*(AND(EM$6&gt;=$F110,EM$6&lt;=$H110)*((EM$6-$F110+1)/($J110*($J110+1)/2)*$D110))+($K110="custom")*CustCF!EG110</f>
        <v>0</v>
      </c>
      <c r="EN110" s="95">
        <f>($K110="Bell Curve")*(_xlfn.NORM.DIST(AND(EN$6&gt;=$F110,EN$6&lt;=$H110)*(EN$6-$F110+1),$J110/2,$M110,TRUE)-_xlfn.NORM.DIST(AND(EN$6&gt;=$F110,EN$6&lt;=$H110)*(EM$6-$F110+1),$J110/2,$M110,TRUE))/(1-2*_xlfn.NORM.DIST(0,$J110/2,$M110,TRUE))*$D110+($K110="Steady Growth")*(AND(EN$6&gt;=$F110,EN$6&lt;=$H110)*((EN$6-$F110+1)/($J110*($J110+1)/2)*$D110))+($K110="custom")*CustCF!EH110</f>
        <v>0</v>
      </c>
      <c r="EO110" s="95">
        <f>($K110="Bell Curve")*(_xlfn.NORM.DIST(AND(EO$6&gt;=$F110,EO$6&lt;=$H110)*(EO$6-$F110+1),$J110/2,$M110,TRUE)-_xlfn.NORM.DIST(AND(EO$6&gt;=$F110,EO$6&lt;=$H110)*(EN$6-$F110+1),$J110/2,$M110,TRUE))/(1-2*_xlfn.NORM.DIST(0,$J110/2,$M110,TRUE))*$D110+($K110="Steady Growth")*(AND(EO$6&gt;=$F110,EO$6&lt;=$H110)*((EO$6-$F110+1)/($J110*($J110+1)/2)*$D110))+($K110="custom")*CustCF!EI110</f>
        <v>0</v>
      </c>
      <c r="EP110" s="95">
        <f>($K110="Bell Curve")*(_xlfn.NORM.DIST(AND(EP$6&gt;=$F110,EP$6&lt;=$H110)*(EP$6-$F110+1),$J110/2,$M110,TRUE)-_xlfn.NORM.DIST(AND(EP$6&gt;=$F110,EP$6&lt;=$H110)*(EO$6-$F110+1),$J110/2,$M110,TRUE))/(1-2*_xlfn.NORM.DIST(0,$J110/2,$M110,TRUE))*$D110+($K110="Steady Growth")*(AND(EP$6&gt;=$F110,EP$6&lt;=$H110)*((EP$6-$F110+1)/($J110*($J110+1)/2)*$D110))+($K110="custom")*CustCF!EJ110</f>
        <v>0</v>
      </c>
      <c r="EQ110" s="95">
        <f>($K110="Bell Curve")*(_xlfn.NORM.DIST(AND(EQ$6&gt;=$F110,EQ$6&lt;=$H110)*(EQ$6-$F110+1),$J110/2,$M110,TRUE)-_xlfn.NORM.DIST(AND(EQ$6&gt;=$F110,EQ$6&lt;=$H110)*(EP$6-$F110+1),$J110/2,$M110,TRUE))/(1-2*_xlfn.NORM.DIST(0,$J110/2,$M110,TRUE))*$D110+($K110="Steady Growth")*(AND(EQ$6&gt;=$F110,EQ$6&lt;=$H110)*((EQ$6-$F110+1)/($J110*($J110+1)/2)*$D110))+($K110="custom")*CustCF!EK110</f>
        <v>0</v>
      </c>
      <c r="ER110" s="95">
        <f>($K110="Bell Curve")*(_xlfn.NORM.DIST(AND(ER$6&gt;=$F110,ER$6&lt;=$H110)*(ER$6-$F110+1),$J110/2,$M110,TRUE)-_xlfn.NORM.DIST(AND(ER$6&gt;=$F110,ER$6&lt;=$H110)*(EQ$6-$F110+1),$J110/2,$M110,TRUE))/(1-2*_xlfn.NORM.DIST(0,$J110/2,$M110,TRUE))*$D110+($K110="Steady Growth")*(AND(ER$6&gt;=$F110,ER$6&lt;=$H110)*((ER$6-$F110+1)/($J110*($J110+1)/2)*$D110))+($K110="custom")*CustCF!EL110</f>
        <v>0</v>
      </c>
      <c r="ES110" s="95">
        <f>($K110="Bell Curve")*(_xlfn.NORM.DIST(AND(ES$6&gt;=$F110,ES$6&lt;=$H110)*(ES$6-$F110+1),$J110/2,$M110,TRUE)-_xlfn.NORM.DIST(AND(ES$6&gt;=$F110,ES$6&lt;=$H110)*(ER$6-$F110+1),$J110/2,$M110,TRUE))/(1-2*_xlfn.NORM.DIST(0,$J110/2,$M110,TRUE))*$D110+($K110="Steady Growth")*(AND(ES$6&gt;=$F110,ES$6&lt;=$H110)*((ES$6-$F110+1)/($J110*($J110+1)/2)*$D110))+($K110="custom")*CustCF!EM110</f>
        <v>0</v>
      </c>
      <c r="ET110" s="95">
        <f>($K110="Bell Curve")*(_xlfn.NORM.DIST(AND(ET$6&gt;=$F110,ET$6&lt;=$H110)*(ET$6-$F110+1),$J110/2,$M110,TRUE)-_xlfn.NORM.DIST(AND(ET$6&gt;=$F110,ET$6&lt;=$H110)*(ES$6-$F110+1),$J110/2,$M110,TRUE))/(1-2*_xlfn.NORM.DIST(0,$J110/2,$M110,TRUE))*$D110+($K110="Steady Growth")*(AND(ET$6&gt;=$F110,ET$6&lt;=$H110)*((ET$6-$F110+1)/($J110*($J110+1)/2)*$D110))+($K110="custom")*CustCF!EN110</f>
        <v>0</v>
      </c>
      <c r="EU110" s="95">
        <f>($K110="Bell Curve")*(_xlfn.NORM.DIST(AND(EU$6&gt;=$F110,EU$6&lt;=$H110)*(EU$6-$F110+1),$J110/2,$M110,TRUE)-_xlfn.NORM.DIST(AND(EU$6&gt;=$F110,EU$6&lt;=$H110)*(ET$6-$F110+1),$J110/2,$M110,TRUE))/(1-2*_xlfn.NORM.DIST(0,$J110/2,$M110,TRUE))*$D110+($K110="Steady Growth")*(AND(EU$6&gt;=$F110,EU$6&lt;=$H110)*((EU$6-$F110+1)/($J110*($J110+1)/2)*$D110))+($K110="custom")*CustCF!EO110</f>
        <v>0</v>
      </c>
      <c r="EV110" s="95">
        <f>($K110="Bell Curve")*(_xlfn.NORM.DIST(AND(EV$6&gt;=$F110,EV$6&lt;=$H110)*(EV$6-$F110+1),$J110/2,$M110,TRUE)-_xlfn.NORM.DIST(AND(EV$6&gt;=$F110,EV$6&lt;=$H110)*(EU$6-$F110+1),$J110/2,$M110,TRUE))/(1-2*_xlfn.NORM.DIST(0,$J110/2,$M110,TRUE))*$D110+($K110="Steady Growth")*(AND(EV$6&gt;=$F110,EV$6&lt;=$H110)*((EV$6-$F110+1)/($J110*($J110+1)/2)*$D110))+($K110="custom")*CustCF!EP110</f>
        <v>0</v>
      </c>
      <c r="EW110" s="95">
        <f>($K110="Bell Curve")*(_xlfn.NORM.DIST(AND(EW$6&gt;=$F110,EW$6&lt;=$H110)*(EW$6-$F110+1),$J110/2,$M110,TRUE)-_xlfn.NORM.DIST(AND(EW$6&gt;=$F110,EW$6&lt;=$H110)*(EV$6-$F110+1),$J110/2,$M110,TRUE))/(1-2*_xlfn.NORM.DIST(0,$J110/2,$M110,TRUE))*$D110+($K110="Steady Growth")*(AND(EW$6&gt;=$F110,EW$6&lt;=$H110)*((EW$6-$F110+1)/($J110*($J110+1)/2)*$D110))+($K110="custom")*CustCF!EQ110</f>
        <v>0</v>
      </c>
      <c r="EX110" s="95">
        <f>($K110="Bell Curve")*(_xlfn.NORM.DIST(AND(EX$6&gt;=$F110,EX$6&lt;=$H110)*(EX$6-$F110+1),$J110/2,$M110,TRUE)-_xlfn.NORM.DIST(AND(EX$6&gt;=$F110,EX$6&lt;=$H110)*(EW$6-$F110+1),$J110/2,$M110,TRUE))/(1-2*_xlfn.NORM.DIST(0,$J110/2,$M110,TRUE))*$D110+($K110="Steady Growth")*(AND(EX$6&gt;=$F110,EX$6&lt;=$H110)*((EX$6-$F110+1)/($J110*($J110+1)/2)*$D110))+($K110="custom")*CustCF!ER110</f>
        <v>0</v>
      </c>
      <c r="EY110" s="95">
        <f>($K110="Bell Curve")*(_xlfn.NORM.DIST(AND(EY$6&gt;=$F110,EY$6&lt;=$H110)*(EY$6-$F110+1),$J110/2,$M110,TRUE)-_xlfn.NORM.DIST(AND(EY$6&gt;=$F110,EY$6&lt;=$H110)*(EX$6-$F110+1),$J110/2,$M110,TRUE))/(1-2*_xlfn.NORM.DIST(0,$J110/2,$M110,TRUE))*$D110+($K110="Steady Growth")*(AND(EY$6&gt;=$F110,EY$6&lt;=$H110)*((EY$6-$F110+1)/($J110*($J110+1)/2)*$D110))+($K110="custom")*CustCF!ES110</f>
        <v>0</v>
      </c>
      <c r="EZ110" s="95">
        <f>($K110="Bell Curve")*(_xlfn.NORM.DIST(AND(EZ$6&gt;=$F110,EZ$6&lt;=$H110)*(EZ$6-$F110+1),$J110/2,$M110,TRUE)-_xlfn.NORM.DIST(AND(EZ$6&gt;=$F110,EZ$6&lt;=$H110)*(EY$6-$F110+1),$J110/2,$M110,TRUE))/(1-2*_xlfn.NORM.DIST(0,$J110/2,$M110,TRUE))*$D110+($K110="Steady Growth")*(AND(EZ$6&gt;=$F110,EZ$6&lt;=$H110)*((EZ$6-$F110+1)/($J110*($J110+1)/2)*$D110))+($K110="custom")*CustCF!ET110</f>
        <v>0</v>
      </c>
      <c r="FA110" s="95">
        <f>($K110="Bell Curve")*(_xlfn.NORM.DIST(AND(FA$6&gt;=$F110,FA$6&lt;=$H110)*(FA$6-$F110+1),$J110/2,$M110,TRUE)-_xlfn.NORM.DIST(AND(FA$6&gt;=$F110,FA$6&lt;=$H110)*(EZ$6-$F110+1),$J110/2,$M110,TRUE))/(1-2*_xlfn.NORM.DIST(0,$J110/2,$M110,TRUE))*$D110+($K110="Steady Growth")*(AND(FA$6&gt;=$F110,FA$6&lt;=$H110)*((FA$6-$F110+1)/($J110*($J110+1)/2)*$D110))+($K110="custom")*CustCF!EU110</f>
        <v>0</v>
      </c>
      <c r="FB110" s="95">
        <f>($K110="Bell Curve")*(_xlfn.NORM.DIST(AND(FB$6&gt;=$F110,FB$6&lt;=$H110)*(FB$6-$F110+1),$J110/2,$M110,TRUE)-_xlfn.NORM.DIST(AND(FB$6&gt;=$F110,FB$6&lt;=$H110)*(FA$6-$F110+1),$J110/2,$M110,TRUE))/(1-2*_xlfn.NORM.DIST(0,$J110/2,$M110,TRUE))*$D110+($K110="Steady Growth")*(AND(FB$6&gt;=$F110,FB$6&lt;=$H110)*((FB$6-$F110+1)/($J110*($J110+1)/2)*$D110))+($K110="custom")*CustCF!EV110</f>
        <v>0</v>
      </c>
      <c r="FC110" s="95">
        <f>($K110="Bell Curve")*(_xlfn.NORM.DIST(AND(FC$6&gt;=$F110,FC$6&lt;=$H110)*(FC$6-$F110+1),$J110/2,$M110,TRUE)-_xlfn.NORM.DIST(AND(FC$6&gt;=$F110,FC$6&lt;=$H110)*(FB$6-$F110+1),$J110/2,$M110,TRUE))/(1-2*_xlfn.NORM.DIST(0,$J110/2,$M110,TRUE))*$D110+($K110="Steady Growth")*(AND(FC$6&gt;=$F110,FC$6&lt;=$H110)*((FC$6-$F110+1)/($J110*($J110+1)/2)*$D110))+($K110="custom")*CustCF!EW110</f>
        <v>0</v>
      </c>
      <c r="FD110" s="95">
        <f>($K110="Bell Curve")*(_xlfn.NORM.DIST(AND(FD$6&gt;=$F110,FD$6&lt;=$H110)*(FD$6-$F110+1),$J110/2,$M110,TRUE)-_xlfn.NORM.DIST(AND(FD$6&gt;=$F110,FD$6&lt;=$H110)*(FC$6-$F110+1),$J110/2,$M110,TRUE))/(1-2*_xlfn.NORM.DIST(0,$J110/2,$M110,TRUE))*$D110+($K110="Steady Growth")*(AND(FD$6&gt;=$F110,FD$6&lt;=$H110)*((FD$6-$F110+1)/($J110*($J110+1)/2)*$D110))+($K110="custom")*CustCF!EX110</f>
        <v>0</v>
      </c>
      <c r="FE110" s="95">
        <f>($K110="Bell Curve")*(_xlfn.NORM.DIST(AND(FE$6&gt;=$F110,FE$6&lt;=$H110)*(FE$6-$F110+1),$J110/2,$M110,TRUE)-_xlfn.NORM.DIST(AND(FE$6&gt;=$F110,FE$6&lt;=$H110)*(FD$6-$F110+1),$J110/2,$M110,TRUE))/(1-2*_xlfn.NORM.DIST(0,$J110/2,$M110,TRUE))*$D110+($K110="Steady Growth")*(AND(FE$6&gt;=$F110,FE$6&lt;=$H110)*((FE$6-$F110+1)/($J110*($J110+1)/2)*$D110))+($K110="custom")*CustCF!EY110</f>
        <v>0</v>
      </c>
      <c r="FF110" s="95">
        <f>($K110="Bell Curve")*(_xlfn.NORM.DIST(AND(FF$6&gt;=$F110,FF$6&lt;=$H110)*(FF$6-$F110+1),$J110/2,$M110,TRUE)-_xlfn.NORM.DIST(AND(FF$6&gt;=$F110,FF$6&lt;=$H110)*(FE$6-$F110+1),$J110/2,$M110,TRUE))/(1-2*_xlfn.NORM.DIST(0,$J110/2,$M110,TRUE))*$D110+($K110="Steady Growth")*(AND(FF$6&gt;=$F110,FF$6&lt;=$H110)*((FF$6-$F110+1)/($J110*($J110+1)/2)*$D110))+($K110="custom")*CustCF!EZ110</f>
        <v>0</v>
      </c>
      <c r="FG110" s="95">
        <f>($K110="Bell Curve")*(_xlfn.NORM.DIST(AND(FG$6&gt;=$F110,FG$6&lt;=$H110)*(FG$6-$F110+1),$J110/2,$M110,TRUE)-_xlfn.NORM.DIST(AND(FG$6&gt;=$F110,FG$6&lt;=$H110)*(FF$6-$F110+1),$J110/2,$M110,TRUE))/(1-2*_xlfn.NORM.DIST(0,$J110/2,$M110,TRUE))*$D110+($K110="Steady Growth")*(AND(FG$6&gt;=$F110,FG$6&lt;=$H110)*((FG$6-$F110+1)/($J110*($J110+1)/2)*$D110))+($K110="custom")*CustCF!FA110</f>
        <v>0</v>
      </c>
      <c r="FH110" s="95">
        <f>($K110="Bell Curve")*(_xlfn.NORM.DIST(AND(FH$6&gt;=$F110,FH$6&lt;=$H110)*(FH$6-$F110+1),$J110/2,$M110,TRUE)-_xlfn.NORM.DIST(AND(FH$6&gt;=$F110,FH$6&lt;=$H110)*(FG$6-$F110+1),$J110/2,$M110,TRUE))/(1-2*_xlfn.NORM.DIST(0,$J110/2,$M110,TRUE))*$D110+($K110="Steady Growth")*(AND(FH$6&gt;=$F110,FH$6&lt;=$H110)*((FH$6-$F110+1)/($J110*($J110+1)/2)*$D110))+($K110="custom")*CustCF!FB110</f>
        <v>0</v>
      </c>
      <c r="FI110" s="95">
        <f>($K110="Bell Curve")*(_xlfn.NORM.DIST(AND(FI$6&gt;=$F110,FI$6&lt;=$H110)*(FI$6-$F110+1),$J110/2,$M110,TRUE)-_xlfn.NORM.DIST(AND(FI$6&gt;=$F110,FI$6&lt;=$H110)*(FH$6-$F110+1),$J110/2,$M110,TRUE))/(1-2*_xlfn.NORM.DIST(0,$J110/2,$M110,TRUE))*$D110+($K110="Steady Growth")*(AND(FI$6&gt;=$F110,FI$6&lt;=$H110)*((FI$6-$F110+1)/($J110*($J110+1)/2)*$D110))+($K110="custom")*CustCF!FC110</f>
        <v>0</v>
      </c>
      <c r="FJ110" s="95">
        <f>($K110="Bell Curve")*(_xlfn.NORM.DIST(AND(FJ$6&gt;=$F110,FJ$6&lt;=$H110)*(FJ$6-$F110+1),$J110/2,$M110,TRUE)-_xlfn.NORM.DIST(AND(FJ$6&gt;=$F110,FJ$6&lt;=$H110)*(FI$6-$F110+1),$J110/2,$M110,TRUE))/(1-2*_xlfn.NORM.DIST(0,$J110/2,$M110,TRUE))*$D110+($K110="Steady Growth")*(AND(FJ$6&gt;=$F110,FJ$6&lt;=$H110)*((FJ$6-$F110+1)/($J110*($J110+1)/2)*$D110))+($K110="custom")*CustCF!FD110</f>
        <v>0</v>
      </c>
      <c r="FK110" s="95">
        <f>($K110="Bell Curve")*(_xlfn.NORM.DIST(AND(FK$6&gt;=$F110,FK$6&lt;=$H110)*(FK$6-$F110+1),$J110/2,$M110,TRUE)-_xlfn.NORM.DIST(AND(FK$6&gt;=$F110,FK$6&lt;=$H110)*(FJ$6-$F110+1),$J110/2,$M110,TRUE))/(1-2*_xlfn.NORM.DIST(0,$J110/2,$M110,TRUE))*$D110+($K110="Steady Growth")*(AND(FK$6&gt;=$F110,FK$6&lt;=$H110)*((FK$6-$F110+1)/($J110*($J110+1)/2)*$D110))+($K110="custom")*CustCF!FE110</f>
        <v>0</v>
      </c>
      <c r="FL110" s="95">
        <f>($K110="Bell Curve")*(_xlfn.NORM.DIST(AND(FL$6&gt;=$F110,FL$6&lt;=$H110)*(FL$6-$F110+1),$J110/2,$M110,TRUE)-_xlfn.NORM.DIST(AND(FL$6&gt;=$F110,FL$6&lt;=$H110)*(FK$6-$F110+1),$J110/2,$M110,TRUE))/(1-2*_xlfn.NORM.DIST(0,$J110/2,$M110,TRUE))*$D110+($K110="Steady Growth")*(AND(FL$6&gt;=$F110,FL$6&lt;=$H110)*((FL$6-$F110+1)/($J110*($J110+1)/2)*$D110))+($K110="custom")*CustCF!FF110</f>
        <v>0</v>
      </c>
      <c r="FM110" s="95">
        <f>($K110="Bell Curve")*(_xlfn.NORM.DIST(AND(FM$6&gt;=$F110,FM$6&lt;=$H110)*(FM$6-$F110+1),$J110/2,$M110,TRUE)-_xlfn.NORM.DIST(AND(FM$6&gt;=$F110,FM$6&lt;=$H110)*(FL$6-$F110+1),$J110/2,$M110,TRUE))/(1-2*_xlfn.NORM.DIST(0,$J110/2,$M110,TRUE))*$D110+($K110="Steady Growth")*(AND(FM$6&gt;=$F110,FM$6&lt;=$H110)*((FM$6-$F110+1)/($J110*($J110+1)/2)*$D110))+($K110="custom")*CustCF!FG110</f>
        <v>0</v>
      </c>
      <c r="FN110" s="95">
        <f>($K110="Bell Curve")*(_xlfn.NORM.DIST(AND(FN$6&gt;=$F110,FN$6&lt;=$H110)*(FN$6-$F110+1),$J110/2,$M110,TRUE)-_xlfn.NORM.DIST(AND(FN$6&gt;=$F110,FN$6&lt;=$H110)*(FM$6-$F110+1),$J110/2,$M110,TRUE))/(1-2*_xlfn.NORM.DIST(0,$J110/2,$M110,TRUE))*$D110+($K110="Steady Growth")*(AND(FN$6&gt;=$F110,FN$6&lt;=$H110)*((FN$6-$F110+1)/($J110*($J110+1)/2)*$D110))+($K110="custom")*CustCF!FH110</f>
        <v>0</v>
      </c>
      <c r="FO110" s="95">
        <f>($K110="Bell Curve")*(_xlfn.NORM.DIST(AND(FO$6&gt;=$F110,FO$6&lt;=$H110)*(FO$6-$F110+1),$J110/2,$M110,TRUE)-_xlfn.NORM.DIST(AND(FO$6&gt;=$F110,FO$6&lt;=$H110)*(FN$6-$F110+1),$J110/2,$M110,TRUE))/(1-2*_xlfn.NORM.DIST(0,$J110/2,$M110,TRUE))*$D110+($K110="Steady Growth")*(AND(FO$6&gt;=$F110,FO$6&lt;=$H110)*((FO$6-$F110+1)/($J110*($J110+1)/2)*$D110))+($K110="custom")*CustCF!FI110</f>
        <v>0</v>
      </c>
      <c r="FP110" s="95">
        <f>($K110="Bell Curve")*(_xlfn.NORM.DIST(AND(FP$6&gt;=$F110,FP$6&lt;=$H110)*(FP$6-$F110+1),$J110/2,$M110,TRUE)-_xlfn.NORM.DIST(AND(FP$6&gt;=$F110,FP$6&lt;=$H110)*(FO$6-$F110+1),$J110/2,$M110,TRUE))/(1-2*_xlfn.NORM.DIST(0,$J110/2,$M110,TRUE))*$D110+($K110="Steady Growth")*(AND(FP$6&gt;=$F110,FP$6&lt;=$H110)*((FP$6-$F110+1)/($J110*($J110+1)/2)*$D110))+($K110="custom")*CustCF!FJ110</f>
        <v>0</v>
      </c>
      <c r="FQ110" s="95">
        <f>($K110="Bell Curve")*(_xlfn.NORM.DIST(AND(FQ$6&gt;=$F110,FQ$6&lt;=$H110)*(FQ$6-$F110+1),$J110/2,$M110,TRUE)-_xlfn.NORM.DIST(AND(FQ$6&gt;=$F110,FQ$6&lt;=$H110)*(FP$6-$F110+1),$J110/2,$M110,TRUE))/(1-2*_xlfn.NORM.DIST(0,$J110/2,$M110,TRUE))*$D110+($K110="Steady Growth")*(AND(FQ$6&gt;=$F110,FQ$6&lt;=$H110)*((FQ$6-$F110+1)/($J110*($J110+1)/2)*$D110))+($K110="custom")*CustCF!FK110</f>
        <v>0</v>
      </c>
      <c r="FR110" s="95">
        <f>($K110="Bell Curve")*(_xlfn.NORM.DIST(AND(FR$6&gt;=$F110,FR$6&lt;=$H110)*(FR$6-$F110+1),$J110/2,$M110,TRUE)-_xlfn.NORM.DIST(AND(FR$6&gt;=$F110,FR$6&lt;=$H110)*(FQ$6-$F110+1),$J110/2,$M110,TRUE))/(1-2*_xlfn.NORM.DIST(0,$J110/2,$M110,TRUE))*$D110+($K110="Steady Growth")*(AND(FR$6&gt;=$F110,FR$6&lt;=$H110)*((FR$6-$F110+1)/($J110*($J110+1)/2)*$D110))+($K110="custom")*CustCF!FL110</f>
        <v>0</v>
      </c>
      <c r="FS110" s="95">
        <f>($K110="Bell Curve")*(_xlfn.NORM.DIST(AND(FS$6&gt;=$F110,FS$6&lt;=$H110)*(FS$6-$F110+1),$J110/2,$M110,TRUE)-_xlfn.NORM.DIST(AND(FS$6&gt;=$F110,FS$6&lt;=$H110)*(FR$6-$F110+1),$J110/2,$M110,TRUE))/(1-2*_xlfn.NORM.DIST(0,$J110/2,$M110,TRUE))*$D110+($K110="Steady Growth")*(AND(FS$6&gt;=$F110,FS$6&lt;=$H110)*((FS$6-$F110+1)/($J110*($J110+1)/2)*$D110))+($K110="custom")*CustCF!FM110</f>
        <v>0</v>
      </c>
      <c r="FT110" s="95">
        <f>($K110="Bell Curve")*(_xlfn.NORM.DIST(AND(FT$6&gt;=$F110,FT$6&lt;=$H110)*(FT$6-$F110+1),$J110/2,$M110,TRUE)-_xlfn.NORM.DIST(AND(FT$6&gt;=$F110,FT$6&lt;=$H110)*(FS$6-$F110+1),$J110/2,$M110,TRUE))/(1-2*_xlfn.NORM.DIST(0,$J110/2,$M110,TRUE))*$D110+($K110="Steady Growth")*(AND(FT$6&gt;=$F110,FT$6&lt;=$H110)*((FT$6-$F110+1)/($J110*($J110+1)/2)*$D110))+($K110="custom")*CustCF!FN110</f>
        <v>0</v>
      </c>
      <c r="FU110" s="95">
        <f>($K110="Bell Curve")*(_xlfn.NORM.DIST(AND(FU$6&gt;=$F110,FU$6&lt;=$H110)*(FU$6-$F110+1),$J110/2,$M110,TRUE)-_xlfn.NORM.DIST(AND(FU$6&gt;=$F110,FU$6&lt;=$H110)*(FT$6-$F110+1),$J110/2,$M110,TRUE))/(1-2*_xlfn.NORM.DIST(0,$J110/2,$M110,TRUE))*$D110+($K110="Steady Growth")*(AND(FU$6&gt;=$F110,FU$6&lt;=$H110)*((FU$6-$F110+1)/($J110*($J110+1)/2)*$D110))+($K110="custom")*CustCF!FO110</f>
        <v>0</v>
      </c>
      <c r="FV110" s="95">
        <f>($K110="Bell Curve")*(_xlfn.NORM.DIST(AND(FV$6&gt;=$F110,FV$6&lt;=$H110)*(FV$6-$F110+1),$J110/2,$M110,TRUE)-_xlfn.NORM.DIST(AND(FV$6&gt;=$F110,FV$6&lt;=$H110)*(FU$6-$F110+1),$J110/2,$M110,TRUE))/(1-2*_xlfn.NORM.DIST(0,$J110/2,$M110,TRUE))*$D110+($K110="Steady Growth")*(AND(FV$6&gt;=$F110,FV$6&lt;=$H110)*((FV$6-$F110+1)/($J110*($J110+1)/2)*$D110))+($K110="custom")*CustCF!FP110</f>
        <v>0</v>
      </c>
      <c r="FW110" s="95">
        <f>($K110="Bell Curve")*(_xlfn.NORM.DIST(AND(FW$6&gt;=$F110,FW$6&lt;=$H110)*(FW$6-$F110+1),$J110/2,$M110,TRUE)-_xlfn.NORM.DIST(AND(FW$6&gt;=$F110,FW$6&lt;=$H110)*(FV$6-$F110+1),$J110/2,$M110,TRUE))/(1-2*_xlfn.NORM.DIST(0,$J110/2,$M110,TRUE))*$D110+($K110="Steady Growth")*(AND(FW$6&gt;=$F110,FW$6&lt;=$H110)*((FW$6-$F110+1)/($J110*($J110+1)/2)*$D110))+($K110="custom")*CustCF!FQ110</f>
        <v>0</v>
      </c>
      <c r="FX110" s="95">
        <f>($K110="Bell Curve")*(_xlfn.NORM.DIST(AND(FX$6&gt;=$F110,FX$6&lt;=$H110)*(FX$6-$F110+1),$J110/2,$M110,TRUE)-_xlfn.NORM.DIST(AND(FX$6&gt;=$F110,FX$6&lt;=$H110)*(FW$6-$F110+1),$J110/2,$M110,TRUE))/(1-2*_xlfn.NORM.DIST(0,$J110/2,$M110,TRUE))*$D110+($K110="Steady Growth")*(AND(FX$6&gt;=$F110,FX$6&lt;=$H110)*((FX$6-$F110+1)/($J110*($J110+1)/2)*$D110))+($K110="custom")*CustCF!FR110</f>
        <v>0</v>
      </c>
      <c r="FY110" s="95">
        <f>($K110="Bell Curve")*(_xlfn.NORM.DIST(AND(FY$6&gt;=$F110,FY$6&lt;=$H110)*(FY$6-$F110+1),$J110/2,$M110,TRUE)-_xlfn.NORM.DIST(AND(FY$6&gt;=$F110,FY$6&lt;=$H110)*(FX$6-$F110+1),$J110/2,$M110,TRUE))/(1-2*_xlfn.NORM.DIST(0,$J110/2,$M110,TRUE))*$D110+($K110="Steady Growth")*(AND(FY$6&gt;=$F110,FY$6&lt;=$H110)*((FY$6-$F110+1)/($J110*($J110+1)/2)*$D110))+($K110="custom")*CustCF!FS110</f>
        <v>0</v>
      </c>
      <c r="FZ110" s="95">
        <f>($K110="Bell Curve")*(_xlfn.NORM.DIST(AND(FZ$6&gt;=$F110,FZ$6&lt;=$H110)*(FZ$6-$F110+1),$J110/2,$M110,TRUE)-_xlfn.NORM.DIST(AND(FZ$6&gt;=$F110,FZ$6&lt;=$H110)*(FY$6-$F110+1),$J110/2,$M110,TRUE))/(1-2*_xlfn.NORM.DIST(0,$J110/2,$M110,TRUE))*$D110+($K110="Steady Growth")*(AND(FZ$6&gt;=$F110,FZ$6&lt;=$H110)*((FZ$6-$F110+1)/($J110*($J110+1)/2)*$D110))+($K110="custom")*CustCF!FT110</f>
        <v>0</v>
      </c>
      <c r="GA110" s="95">
        <f>($K110="Bell Curve")*(_xlfn.NORM.DIST(AND(GA$6&gt;=$F110,GA$6&lt;=$H110)*(GA$6-$F110+1),$J110/2,$M110,TRUE)-_xlfn.NORM.DIST(AND(GA$6&gt;=$F110,GA$6&lt;=$H110)*(FZ$6-$F110+1),$J110/2,$M110,TRUE))/(1-2*_xlfn.NORM.DIST(0,$J110/2,$M110,TRUE))*$D110+($K110="Steady Growth")*(AND(GA$6&gt;=$F110,GA$6&lt;=$H110)*((GA$6-$F110+1)/($J110*($J110+1)/2)*$D110))+($K110="custom")*CustCF!FU110</f>
        <v>0</v>
      </c>
      <c r="GB110" s="95">
        <f>($K110="Bell Curve")*(_xlfn.NORM.DIST(AND(GB$6&gt;=$F110,GB$6&lt;=$H110)*(GB$6-$F110+1),$J110/2,$M110,TRUE)-_xlfn.NORM.DIST(AND(GB$6&gt;=$F110,GB$6&lt;=$H110)*(GA$6-$F110+1),$J110/2,$M110,TRUE))/(1-2*_xlfn.NORM.DIST(0,$J110/2,$M110,TRUE))*$D110+($K110="Steady Growth")*(AND(GB$6&gt;=$F110,GB$6&lt;=$H110)*((GB$6-$F110+1)/($J110*($J110+1)/2)*$D110))+($K110="custom")*CustCF!FV110</f>
        <v>0</v>
      </c>
      <c r="GC110" s="95">
        <f>($K110="Bell Curve")*(_xlfn.NORM.DIST(AND(GC$6&gt;=$F110,GC$6&lt;=$H110)*(GC$6-$F110+1),$J110/2,$M110,TRUE)-_xlfn.NORM.DIST(AND(GC$6&gt;=$F110,GC$6&lt;=$H110)*(GB$6-$F110+1),$J110/2,$M110,TRUE))/(1-2*_xlfn.NORM.DIST(0,$J110/2,$M110,TRUE))*$D110+($K110="Steady Growth")*(AND(GC$6&gt;=$F110,GC$6&lt;=$H110)*((GC$6-$F110+1)/($J110*($J110+1)/2)*$D110))+($K110="custom")*CustCF!FW110</f>
        <v>0</v>
      </c>
      <c r="GD110" s="95">
        <f>($K110="Bell Curve")*(_xlfn.NORM.DIST(AND(GD$6&gt;=$F110,GD$6&lt;=$H110)*(GD$6-$F110+1),$J110/2,$M110,TRUE)-_xlfn.NORM.DIST(AND(GD$6&gt;=$F110,GD$6&lt;=$H110)*(GC$6-$F110+1),$J110/2,$M110,TRUE))/(1-2*_xlfn.NORM.DIST(0,$J110/2,$M110,TRUE))*$D110+($K110="Steady Growth")*(AND(GD$6&gt;=$F110,GD$6&lt;=$H110)*((GD$6-$F110+1)/($J110*($J110+1)/2)*$D110))+($K110="custom")*CustCF!FX110</f>
        <v>0</v>
      </c>
      <c r="GE110" s="95">
        <f>($K110="Bell Curve")*(_xlfn.NORM.DIST(AND(GE$6&gt;=$F110,GE$6&lt;=$H110)*(GE$6-$F110+1),$J110/2,$M110,TRUE)-_xlfn.NORM.DIST(AND(GE$6&gt;=$F110,GE$6&lt;=$H110)*(GD$6-$F110+1),$J110/2,$M110,TRUE))/(1-2*_xlfn.NORM.DIST(0,$J110/2,$M110,TRUE))*$D110+($K110="Steady Growth")*(AND(GE$6&gt;=$F110,GE$6&lt;=$H110)*((GE$6-$F110+1)/($J110*($J110+1)/2)*$D110))+($K110="custom")*CustCF!FY110</f>
        <v>0</v>
      </c>
      <c r="GF110" s="95">
        <f>($K110="Bell Curve")*(_xlfn.NORM.DIST(AND(GF$6&gt;=$F110,GF$6&lt;=$H110)*(GF$6-$F110+1),$J110/2,$M110,TRUE)-_xlfn.NORM.DIST(AND(GF$6&gt;=$F110,GF$6&lt;=$H110)*(GE$6-$F110+1),$J110/2,$M110,TRUE))/(1-2*_xlfn.NORM.DIST(0,$J110/2,$M110,TRUE))*$D110+($K110="Steady Growth")*(AND(GF$6&gt;=$F110,GF$6&lt;=$H110)*((GF$6-$F110+1)/($J110*($J110+1)/2)*$D110))+($K110="custom")*CustCF!FZ110</f>
        <v>0</v>
      </c>
      <c r="GG110" s="95">
        <f>($K110="Bell Curve")*(_xlfn.NORM.DIST(AND(GG$6&gt;=$F110,GG$6&lt;=$H110)*(GG$6-$F110+1),$J110/2,$M110,TRUE)-_xlfn.NORM.DIST(AND(GG$6&gt;=$F110,GG$6&lt;=$H110)*(GF$6-$F110+1),$J110/2,$M110,TRUE))/(1-2*_xlfn.NORM.DIST(0,$J110/2,$M110,TRUE))*$D110+($K110="Steady Growth")*(AND(GG$6&gt;=$F110,GG$6&lt;=$H110)*((GG$6-$F110+1)/($J110*($J110+1)/2)*$D110))+($K110="custom")*CustCF!GA110</f>
        <v>0</v>
      </c>
      <c r="GH110" s="95">
        <f>($K110="Bell Curve")*(_xlfn.NORM.DIST(AND(GH$6&gt;=$F110,GH$6&lt;=$H110)*(GH$6-$F110+1),$J110/2,$M110,TRUE)-_xlfn.NORM.DIST(AND(GH$6&gt;=$F110,GH$6&lt;=$H110)*(GG$6-$F110+1),$J110/2,$M110,TRUE))/(1-2*_xlfn.NORM.DIST(0,$J110/2,$M110,TRUE))*$D110+($K110="Steady Growth")*(AND(GH$6&gt;=$F110,GH$6&lt;=$H110)*((GH$6-$F110+1)/($J110*($J110+1)/2)*$D110))+($K110="custom")*CustCF!GB110</f>
        <v>0</v>
      </c>
      <c r="GI110" s="95">
        <f>($K110="Bell Curve")*(_xlfn.NORM.DIST(AND(GI$6&gt;=$F110,GI$6&lt;=$H110)*(GI$6-$F110+1),$J110/2,$M110,TRUE)-_xlfn.NORM.DIST(AND(GI$6&gt;=$F110,GI$6&lt;=$H110)*(GH$6-$F110+1),$J110/2,$M110,TRUE))/(1-2*_xlfn.NORM.DIST(0,$J110/2,$M110,TRUE))*$D110+($K110="Steady Growth")*(AND(GI$6&gt;=$F110,GI$6&lt;=$H110)*((GI$6-$F110+1)/($J110*($J110+1)/2)*$D110))+($K110="custom")*CustCF!GC110</f>
        <v>0</v>
      </c>
      <c r="GJ110" s="95">
        <f>($K110="Bell Curve")*(_xlfn.NORM.DIST(AND(GJ$6&gt;=$F110,GJ$6&lt;=$H110)*(GJ$6-$F110+1),$J110/2,$M110,TRUE)-_xlfn.NORM.DIST(AND(GJ$6&gt;=$F110,GJ$6&lt;=$H110)*(GI$6-$F110+1),$J110/2,$M110,TRUE))/(1-2*_xlfn.NORM.DIST(0,$J110/2,$M110,TRUE))*$D110+($K110="Steady Growth")*(AND(GJ$6&gt;=$F110,GJ$6&lt;=$H110)*((GJ$6-$F110+1)/($J110*($J110+1)/2)*$D110))+($K110="custom")*CustCF!GD110</f>
        <v>0</v>
      </c>
      <c r="GK110" s="95">
        <f>($K110="Bell Curve")*(_xlfn.NORM.DIST(AND(GK$6&gt;=$F110,GK$6&lt;=$H110)*(GK$6-$F110+1),$J110/2,$M110,TRUE)-_xlfn.NORM.DIST(AND(GK$6&gt;=$F110,GK$6&lt;=$H110)*(GJ$6-$F110+1),$J110/2,$M110,TRUE))/(1-2*_xlfn.NORM.DIST(0,$J110/2,$M110,TRUE))*$D110+($K110="Steady Growth")*(AND(GK$6&gt;=$F110,GK$6&lt;=$H110)*((GK$6-$F110+1)/($J110*($J110+1)/2)*$D110))+($K110="custom")*CustCF!GE110</f>
        <v>0</v>
      </c>
      <c r="GL110" s="95">
        <f>($K110="Bell Curve")*(_xlfn.NORM.DIST(AND(GL$6&gt;=$F110,GL$6&lt;=$H110)*(GL$6-$F110+1),$J110/2,$M110,TRUE)-_xlfn.NORM.DIST(AND(GL$6&gt;=$F110,GL$6&lt;=$H110)*(GK$6-$F110+1),$J110/2,$M110,TRUE))/(1-2*_xlfn.NORM.DIST(0,$J110/2,$M110,TRUE))*$D110+($K110="Steady Growth")*(AND(GL$6&gt;=$F110,GL$6&lt;=$H110)*((GL$6-$F110+1)/($J110*($J110+1)/2)*$D110))+($K110="custom")*CustCF!GF110</f>
        <v>0</v>
      </c>
      <c r="GM110" s="95">
        <f>($K110="Bell Curve")*(_xlfn.NORM.DIST(AND(GM$6&gt;=$F110,GM$6&lt;=$H110)*(GM$6-$F110+1),$J110/2,$M110,TRUE)-_xlfn.NORM.DIST(AND(GM$6&gt;=$F110,GM$6&lt;=$H110)*(GL$6-$F110+1),$J110/2,$M110,TRUE))/(1-2*_xlfn.NORM.DIST(0,$J110/2,$M110,TRUE))*$D110+($K110="Steady Growth")*(AND(GM$6&gt;=$F110,GM$6&lt;=$H110)*((GM$6-$F110+1)/($J110*($J110+1)/2)*$D110))+($K110="custom")*CustCF!GG110</f>
        <v>0</v>
      </c>
      <c r="GN110" s="268">
        <f>($K110="Bell Curve")*(_xlfn.NORM.DIST(AND(GN$6&gt;=$F110,GN$6&lt;=$H110)*(GN$6-$F110+1),$J110/2,$M110,TRUE)-_xlfn.NORM.DIST(AND(GN$6&gt;=$F110,GN$6&lt;=$H110)*(GM$6-$F110+1),$J110/2,$M110,TRUE))/(1-2*_xlfn.NORM.DIST(0,$J110/2,$M110,TRUE))*$D110+($K110="Steady Growth")*(AND(GN$6&gt;=$F110,GN$6&lt;=$H110)*((GN$6-$F110+1)/($J110*($J110+1)/2)*$D110))+($K110="custom")*CustCF!GH110</f>
        <v>0</v>
      </c>
      <c r="GO110" s="1"/>
      <c r="GP110" s="67"/>
    </row>
    <row r="111" spans="1:198" customFormat="1" hidden="1" outlineLevel="1" x14ac:dyDescent="0.75">
      <c r="A111" s="1"/>
      <c r="B111" s="1"/>
      <c r="C111" s="262">
        <f>Budget!AB23</f>
        <v>0</v>
      </c>
      <c r="D111" s="19">
        <f>Budget!AC23</f>
        <v>0</v>
      </c>
      <c r="E111" s="19" t="str">
        <f t="shared" si="54"/>
        <v/>
      </c>
      <c r="F111" s="263">
        <v>0</v>
      </c>
      <c r="G111" s="257">
        <f>IF(L111="custom",CustCF!F111,INDEX($P$8:$GN$8,MATCH(F111,$P$6:$GN$6,0)))</f>
        <v>46053</v>
      </c>
      <c r="H111" s="263">
        <v>0</v>
      </c>
      <c r="I111" s="257">
        <f>IF(L111="custom",CustCF!G111,INDEX($P$8:$GN$8,MATCH(H111,$P$6:$GN$6,0)))</f>
        <v>46053</v>
      </c>
      <c r="J111" s="260">
        <f t="shared" si="55"/>
        <v>1</v>
      </c>
      <c r="K111" s="265" t="s">
        <v>116</v>
      </c>
      <c r="L111" s="266" t="s">
        <v>141</v>
      </c>
      <c r="M111" s="267">
        <f t="shared" si="56"/>
        <v>9</v>
      </c>
      <c r="N111" s="18">
        <f t="shared" si="47"/>
        <v>0</v>
      </c>
      <c r="O111" s="1372">
        <f t="shared" si="46"/>
        <v>0</v>
      </c>
      <c r="P111" s="95">
        <f>($K111="Bell Curve")*(_xlfn.NORM.DIST(AND(P$6&gt;=$F111,P$6&lt;=$H111)*(P$6-$F111+1),$J111/2,$M111,TRUE)-_xlfn.NORM.DIST(AND(P$6&gt;=$F111,P$6&lt;=$H111)*(O$6-$F111+1),$J111/2,$M111,TRUE))/(1-2*_xlfn.NORM.DIST(0,$J111/2,$M111,TRUE))*$D111+($K111="Steady Growth")*(AND(P$6&gt;=$F111,P$6&lt;=$H111)*((P$6-$F111+1)/($J111*($J111+1)/2)*$D111))+($K111="custom")*CustCF!J111</f>
        <v>0</v>
      </c>
      <c r="Q111" s="95">
        <f>($K111="Bell Curve")*(_xlfn.NORM.DIST(AND(Q$6&gt;=$F111,Q$6&lt;=$H111)*(Q$6-$F111+1),$J111/2,$M111,TRUE)-_xlfn.NORM.DIST(AND(Q$6&gt;=$F111,Q$6&lt;=$H111)*(P$6-$F111+1),$J111/2,$M111,TRUE))/(1-2*_xlfn.NORM.DIST(0,$J111/2,$M111,TRUE))*$D111+($K111="Steady Growth")*(AND(Q$6&gt;=$F111,Q$6&lt;=$H111)*((Q$6-$F111+1)/($J111*($J111+1)/2)*$D111))+($K111="custom")*CustCF!K111</f>
        <v>0</v>
      </c>
      <c r="R111" s="95">
        <f>($K111="Bell Curve")*(_xlfn.NORM.DIST(AND(R$6&gt;=$F111,R$6&lt;=$H111)*(R$6-$F111+1),$J111/2,$M111,TRUE)-_xlfn.NORM.DIST(AND(R$6&gt;=$F111,R$6&lt;=$H111)*(Q$6-$F111+1),$J111/2,$M111,TRUE))/(1-2*_xlfn.NORM.DIST(0,$J111/2,$M111,TRUE))*$D111+($K111="Steady Growth")*(AND(R$6&gt;=$F111,R$6&lt;=$H111)*((R$6-$F111+1)/($J111*($J111+1)/2)*$D111))+($K111="custom")*CustCF!L111</f>
        <v>0</v>
      </c>
      <c r="S111" s="95">
        <f>($K111="Bell Curve")*(_xlfn.NORM.DIST(AND(S$6&gt;=$F111,S$6&lt;=$H111)*(S$6-$F111+1),$J111/2,$M111,TRUE)-_xlfn.NORM.DIST(AND(S$6&gt;=$F111,S$6&lt;=$H111)*(R$6-$F111+1),$J111/2,$M111,TRUE))/(1-2*_xlfn.NORM.DIST(0,$J111/2,$M111,TRUE))*$D111+($K111="Steady Growth")*(AND(S$6&gt;=$F111,S$6&lt;=$H111)*((S$6-$F111+1)/($J111*($J111+1)/2)*$D111))+($K111="custom")*CustCF!M111</f>
        <v>0</v>
      </c>
      <c r="T111" s="95">
        <f>($K111="Bell Curve")*(_xlfn.NORM.DIST(AND(T$6&gt;=$F111,T$6&lt;=$H111)*(T$6-$F111+1),$J111/2,$M111,TRUE)-_xlfn.NORM.DIST(AND(T$6&gt;=$F111,T$6&lt;=$H111)*(S$6-$F111+1),$J111/2,$M111,TRUE))/(1-2*_xlfn.NORM.DIST(0,$J111/2,$M111,TRUE))*$D111+($K111="Steady Growth")*(AND(T$6&gt;=$F111,T$6&lt;=$H111)*((T$6-$F111+1)/($J111*($J111+1)/2)*$D111))+($K111="custom")*CustCF!N111</f>
        <v>0</v>
      </c>
      <c r="U111" s="95">
        <f>($K111="Bell Curve")*(_xlfn.NORM.DIST(AND(U$6&gt;=$F111,U$6&lt;=$H111)*(U$6-$F111+1),$J111/2,$M111,TRUE)-_xlfn.NORM.DIST(AND(U$6&gt;=$F111,U$6&lt;=$H111)*(T$6-$F111+1),$J111/2,$M111,TRUE))/(1-2*_xlfn.NORM.DIST(0,$J111/2,$M111,TRUE))*$D111+($K111="Steady Growth")*(AND(U$6&gt;=$F111,U$6&lt;=$H111)*((U$6-$F111+1)/($J111*($J111+1)/2)*$D111))+($K111="custom")*CustCF!O111</f>
        <v>0</v>
      </c>
      <c r="V111" s="95">
        <f>($K111="Bell Curve")*(_xlfn.NORM.DIST(AND(V$6&gt;=$F111,V$6&lt;=$H111)*(V$6-$F111+1),$J111/2,$M111,TRUE)-_xlfn.NORM.DIST(AND(V$6&gt;=$F111,V$6&lt;=$H111)*(U$6-$F111+1),$J111/2,$M111,TRUE))/(1-2*_xlfn.NORM.DIST(0,$J111/2,$M111,TRUE))*$D111+($K111="Steady Growth")*(AND(V$6&gt;=$F111,V$6&lt;=$H111)*((V$6-$F111+1)/($J111*($J111+1)/2)*$D111))+($K111="custom")*CustCF!P111</f>
        <v>0</v>
      </c>
      <c r="W111" s="95">
        <f>($K111="Bell Curve")*(_xlfn.NORM.DIST(AND(W$6&gt;=$F111,W$6&lt;=$H111)*(W$6-$F111+1),$J111/2,$M111,TRUE)-_xlfn.NORM.DIST(AND(W$6&gt;=$F111,W$6&lt;=$H111)*(V$6-$F111+1),$J111/2,$M111,TRUE))/(1-2*_xlfn.NORM.DIST(0,$J111/2,$M111,TRUE))*$D111+($K111="Steady Growth")*(AND(W$6&gt;=$F111,W$6&lt;=$H111)*((W$6-$F111+1)/($J111*($J111+1)/2)*$D111))+($K111="custom")*CustCF!Q111</f>
        <v>0</v>
      </c>
      <c r="X111" s="95">
        <f>($K111="Bell Curve")*(_xlfn.NORM.DIST(AND(X$6&gt;=$F111,X$6&lt;=$H111)*(X$6-$F111+1),$J111/2,$M111,TRUE)-_xlfn.NORM.DIST(AND(X$6&gt;=$F111,X$6&lt;=$H111)*(W$6-$F111+1),$J111/2,$M111,TRUE))/(1-2*_xlfn.NORM.DIST(0,$J111/2,$M111,TRUE))*$D111+($K111="Steady Growth")*(AND(X$6&gt;=$F111,X$6&lt;=$H111)*((X$6-$F111+1)/($J111*($J111+1)/2)*$D111))+($K111="custom")*CustCF!R111</f>
        <v>0</v>
      </c>
      <c r="Y111" s="95">
        <f>($K111="Bell Curve")*(_xlfn.NORM.DIST(AND(Y$6&gt;=$F111,Y$6&lt;=$H111)*(Y$6-$F111+1),$J111/2,$M111,TRUE)-_xlfn.NORM.DIST(AND(Y$6&gt;=$F111,Y$6&lt;=$H111)*(X$6-$F111+1),$J111/2,$M111,TRUE))/(1-2*_xlfn.NORM.DIST(0,$J111/2,$M111,TRUE))*$D111+($K111="Steady Growth")*(AND(Y$6&gt;=$F111,Y$6&lt;=$H111)*((Y$6-$F111+1)/($J111*($J111+1)/2)*$D111))+($K111="custom")*CustCF!S111</f>
        <v>0</v>
      </c>
      <c r="Z111" s="95">
        <f>($K111="Bell Curve")*(_xlfn.NORM.DIST(AND(Z$6&gt;=$F111,Z$6&lt;=$H111)*(Z$6-$F111+1),$J111/2,$M111,TRUE)-_xlfn.NORM.DIST(AND(Z$6&gt;=$F111,Z$6&lt;=$H111)*(Y$6-$F111+1),$J111/2,$M111,TRUE))/(1-2*_xlfn.NORM.DIST(0,$J111/2,$M111,TRUE))*$D111+($K111="Steady Growth")*(AND(Z$6&gt;=$F111,Z$6&lt;=$H111)*((Z$6-$F111+1)/($J111*($J111+1)/2)*$D111))+($K111="custom")*CustCF!T111</f>
        <v>0</v>
      </c>
      <c r="AA111" s="95">
        <f>($K111="Bell Curve")*(_xlfn.NORM.DIST(AND(AA$6&gt;=$F111,AA$6&lt;=$H111)*(AA$6-$F111+1),$J111/2,$M111,TRUE)-_xlfn.NORM.DIST(AND(AA$6&gt;=$F111,AA$6&lt;=$H111)*(Z$6-$F111+1),$J111/2,$M111,TRUE))/(1-2*_xlfn.NORM.DIST(0,$J111/2,$M111,TRUE))*$D111+($K111="Steady Growth")*(AND(AA$6&gt;=$F111,AA$6&lt;=$H111)*((AA$6-$F111+1)/($J111*($J111+1)/2)*$D111))+($K111="custom")*CustCF!U111</f>
        <v>0</v>
      </c>
      <c r="AB111" s="95">
        <f>($K111="Bell Curve")*(_xlfn.NORM.DIST(AND(AB$6&gt;=$F111,AB$6&lt;=$H111)*(AB$6-$F111+1),$J111/2,$M111,TRUE)-_xlfn.NORM.DIST(AND(AB$6&gt;=$F111,AB$6&lt;=$H111)*(AA$6-$F111+1),$J111/2,$M111,TRUE))/(1-2*_xlfn.NORM.DIST(0,$J111/2,$M111,TRUE))*$D111+($K111="Steady Growth")*(AND(AB$6&gt;=$F111,AB$6&lt;=$H111)*((AB$6-$F111+1)/($J111*($J111+1)/2)*$D111))+($K111="custom")*CustCF!V111</f>
        <v>0</v>
      </c>
      <c r="AC111" s="95">
        <f>($K111="Bell Curve")*(_xlfn.NORM.DIST(AND(AC$6&gt;=$F111,AC$6&lt;=$H111)*(AC$6-$F111+1),$J111/2,$M111,TRUE)-_xlfn.NORM.DIST(AND(AC$6&gt;=$F111,AC$6&lt;=$H111)*(AB$6-$F111+1),$J111/2,$M111,TRUE))/(1-2*_xlfn.NORM.DIST(0,$J111/2,$M111,TRUE))*$D111+($K111="Steady Growth")*(AND(AC$6&gt;=$F111,AC$6&lt;=$H111)*((AC$6-$F111+1)/($J111*($J111+1)/2)*$D111))+($K111="custom")*CustCF!W111</f>
        <v>0</v>
      </c>
      <c r="AD111" s="95">
        <f>($K111="Bell Curve")*(_xlfn.NORM.DIST(AND(AD$6&gt;=$F111,AD$6&lt;=$H111)*(AD$6-$F111+1),$J111/2,$M111,TRUE)-_xlfn.NORM.DIST(AND(AD$6&gt;=$F111,AD$6&lt;=$H111)*(AC$6-$F111+1),$J111/2,$M111,TRUE))/(1-2*_xlfn.NORM.DIST(0,$J111/2,$M111,TRUE))*$D111+($K111="Steady Growth")*(AND(AD$6&gt;=$F111,AD$6&lt;=$H111)*((AD$6-$F111+1)/($J111*($J111+1)/2)*$D111))+($K111="custom")*CustCF!X111</f>
        <v>0</v>
      </c>
      <c r="AE111" s="95">
        <f>($K111="Bell Curve")*(_xlfn.NORM.DIST(AND(AE$6&gt;=$F111,AE$6&lt;=$H111)*(AE$6-$F111+1),$J111/2,$M111,TRUE)-_xlfn.NORM.DIST(AND(AE$6&gt;=$F111,AE$6&lt;=$H111)*(AD$6-$F111+1),$J111/2,$M111,TRUE))/(1-2*_xlfn.NORM.DIST(0,$J111/2,$M111,TRUE))*$D111+($K111="Steady Growth")*(AND(AE$6&gt;=$F111,AE$6&lt;=$H111)*((AE$6-$F111+1)/($J111*($J111+1)/2)*$D111))+($K111="custom")*CustCF!Y111</f>
        <v>0</v>
      </c>
      <c r="AF111" s="95">
        <f>($K111="Bell Curve")*(_xlfn.NORM.DIST(AND(AF$6&gt;=$F111,AF$6&lt;=$H111)*(AF$6-$F111+1),$J111/2,$M111,TRUE)-_xlfn.NORM.DIST(AND(AF$6&gt;=$F111,AF$6&lt;=$H111)*(AE$6-$F111+1),$J111/2,$M111,TRUE))/(1-2*_xlfn.NORM.DIST(0,$J111/2,$M111,TRUE))*$D111+($K111="Steady Growth")*(AND(AF$6&gt;=$F111,AF$6&lt;=$H111)*((AF$6-$F111+1)/($J111*($J111+1)/2)*$D111))+($K111="custom")*CustCF!Z111</f>
        <v>0</v>
      </c>
      <c r="AG111" s="95">
        <f>($K111="Bell Curve")*(_xlfn.NORM.DIST(AND(AG$6&gt;=$F111,AG$6&lt;=$H111)*(AG$6-$F111+1),$J111/2,$M111,TRUE)-_xlfn.NORM.DIST(AND(AG$6&gt;=$F111,AG$6&lt;=$H111)*(AF$6-$F111+1),$J111/2,$M111,TRUE))/(1-2*_xlfn.NORM.DIST(0,$J111/2,$M111,TRUE))*$D111+($K111="Steady Growth")*(AND(AG$6&gt;=$F111,AG$6&lt;=$H111)*((AG$6-$F111+1)/($J111*($J111+1)/2)*$D111))+($K111="custom")*CustCF!AA111</f>
        <v>0</v>
      </c>
      <c r="AH111" s="95">
        <f>($K111="Bell Curve")*(_xlfn.NORM.DIST(AND(AH$6&gt;=$F111,AH$6&lt;=$H111)*(AH$6-$F111+1),$J111/2,$M111,TRUE)-_xlfn.NORM.DIST(AND(AH$6&gt;=$F111,AH$6&lt;=$H111)*(AG$6-$F111+1),$J111/2,$M111,TRUE))/(1-2*_xlfn.NORM.DIST(0,$J111/2,$M111,TRUE))*$D111+($K111="Steady Growth")*(AND(AH$6&gt;=$F111,AH$6&lt;=$H111)*((AH$6-$F111+1)/($J111*($J111+1)/2)*$D111))+($K111="custom")*CustCF!AB111</f>
        <v>0</v>
      </c>
      <c r="AI111" s="95">
        <f>($K111="Bell Curve")*(_xlfn.NORM.DIST(AND(AI$6&gt;=$F111,AI$6&lt;=$H111)*(AI$6-$F111+1),$J111/2,$M111,TRUE)-_xlfn.NORM.DIST(AND(AI$6&gt;=$F111,AI$6&lt;=$H111)*(AH$6-$F111+1),$J111/2,$M111,TRUE))/(1-2*_xlfn.NORM.DIST(0,$J111/2,$M111,TRUE))*$D111+($K111="Steady Growth")*(AND(AI$6&gt;=$F111,AI$6&lt;=$H111)*((AI$6-$F111+1)/($J111*($J111+1)/2)*$D111))+($K111="custom")*CustCF!AC111</f>
        <v>0</v>
      </c>
      <c r="AJ111" s="95">
        <f>($K111="Bell Curve")*(_xlfn.NORM.DIST(AND(AJ$6&gt;=$F111,AJ$6&lt;=$H111)*(AJ$6-$F111+1),$J111/2,$M111,TRUE)-_xlfn.NORM.DIST(AND(AJ$6&gt;=$F111,AJ$6&lt;=$H111)*(AI$6-$F111+1),$J111/2,$M111,TRUE))/(1-2*_xlfn.NORM.DIST(0,$J111/2,$M111,TRUE))*$D111+($K111="Steady Growth")*(AND(AJ$6&gt;=$F111,AJ$6&lt;=$H111)*((AJ$6-$F111+1)/($J111*($J111+1)/2)*$D111))+($K111="custom")*CustCF!AD111</f>
        <v>0</v>
      </c>
      <c r="AK111" s="95">
        <f>($K111="Bell Curve")*(_xlfn.NORM.DIST(AND(AK$6&gt;=$F111,AK$6&lt;=$H111)*(AK$6-$F111+1),$J111/2,$M111,TRUE)-_xlfn.NORM.DIST(AND(AK$6&gt;=$F111,AK$6&lt;=$H111)*(AJ$6-$F111+1),$J111/2,$M111,TRUE))/(1-2*_xlfn.NORM.DIST(0,$J111/2,$M111,TRUE))*$D111+($K111="Steady Growth")*(AND(AK$6&gt;=$F111,AK$6&lt;=$H111)*((AK$6-$F111+1)/($J111*($J111+1)/2)*$D111))+($K111="custom")*CustCF!AE111</f>
        <v>0</v>
      </c>
      <c r="AL111" s="95">
        <f>($K111="Bell Curve")*(_xlfn.NORM.DIST(AND(AL$6&gt;=$F111,AL$6&lt;=$H111)*(AL$6-$F111+1),$J111/2,$M111,TRUE)-_xlfn.NORM.DIST(AND(AL$6&gt;=$F111,AL$6&lt;=$H111)*(AK$6-$F111+1),$J111/2,$M111,TRUE))/(1-2*_xlfn.NORM.DIST(0,$J111/2,$M111,TRUE))*$D111+($K111="Steady Growth")*(AND(AL$6&gt;=$F111,AL$6&lt;=$H111)*((AL$6-$F111+1)/($J111*($J111+1)/2)*$D111))+($K111="custom")*CustCF!AF111</f>
        <v>0</v>
      </c>
      <c r="AM111" s="95">
        <f>($K111="Bell Curve")*(_xlfn.NORM.DIST(AND(AM$6&gt;=$F111,AM$6&lt;=$H111)*(AM$6-$F111+1),$J111/2,$M111,TRUE)-_xlfn.NORM.DIST(AND(AM$6&gt;=$F111,AM$6&lt;=$H111)*(AL$6-$F111+1),$J111/2,$M111,TRUE))/(1-2*_xlfn.NORM.DIST(0,$J111/2,$M111,TRUE))*$D111+($K111="Steady Growth")*(AND(AM$6&gt;=$F111,AM$6&lt;=$H111)*((AM$6-$F111+1)/($J111*($J111+1)/2)*$D111))+($K111="custom")*CustCF!AG111</f>
        <v>0</v>
      </c>
      <c r="AN111" s="95">
        <f>($K111="Bell Curve")*(_xlfn.NORM.DIST(AND(AN$6&gt;=$F111,AN$6&lt;=$H111)*(AN$6-$F111+1),$J111/2,$M111,TRUE)-_xlfn.NORM.DIST(AND(AN$6&gt;=$F111,AN$6&lt;=$H111)*(AM$6-$F111+1),$J111/2,$M111,TRUE))/(1-2*_xlfn.NORM.DIST(0,$J111/2,$M111,TRUE))*$D111+($K111="Steady Growth")*(AND(AN$6&gt;=$F111,AN$6&lt;=$H111)*((AN$6-$F111+1)/($J111*($J111+1)/2)*$D111))+($K111="custom")*CustCF!AH111</f>
        <v>0</v>
      </c>
      <c r="AO111" s="95">
        <f>($K111="Bell Curve")*(_xlfn.NORM.DIST(AND(AO$6&gt;=$F111,AO$6&lt;=$H111)*(AO$6-$F111+1),$J111/2,$M111,TRUE)-_xlfn.NORM.DIST(AND(AO$6&gt;=$F111,AO$6&lt;=$H111)*(AN$6-$F111+1),$J111/2,$M111,TRUE))/(1-2*_xlfn.NORM.DIST(0,$J111/2,$M111,TRUE))*$D111+($K111="Steady Growth")*(AND(AO$6&gt;=$F111,AO$6&lt;=$H111)*((AO$6-$F111+1)/($J111*($J111+1)/2)*$D111))+($K111="custom")*CustCF!AI111</f>
        <v>0</v>
      </c>
      <c r="AP111" s="95">
        <f>($K111="Bell Curve")*(_xlfn.NORM.DIST(AND(AP$6&gt;=$F111,AP$6&lt;=$H111)*(AP$6-$F111+1),$J111/2,$M111,TRUE)-_xlfn.NORM.DIST(AND(AP$6&gt;=$F111,AP$6&lt;=$H111)*(AO$6-$F111+1),$J111/2,$M111,TRUE))/(1-2*_xlfn.NORM.DIST(0,$J111/2,$M111,TRUE))*$D111+($K111="Steady Growth")*(AND(AP$6&gt;=$F111,AP$6&lt;=$H111)*((AP$6-$F111+1)/($J111*($J111+1)/2)*$D111))+($K111="custom")*CustCF!AJ111</f>
        <v>0</v>
      </c>
      <c r="AQ111" s="95">
        <f>($K111="Bell Curve")*(_xlfn.NORM.DIST(AND(AQ$6&gt;=$F111,AQ$6&lt;=$H111)*(AQ$6-$F111+1),$J111/2,$M111,TRUE)-_xlfn.NORM.DIST(AND(AQ$6&gt;=$F111,AQ$6&lt;=$H111)*(AP$6-$F111+1),$J111/2,$M111,TRUE))/(1-2*_xlfn.NORM.DIST(0,$J111/2,$M111,TRUE))*$D111+($K111="Steady Growth")*(AND(AQ$6&gt;=$F111,AQ$6&lt;=$H111)*((AQ$6-$F111+1)/($J111*($J111+1)/2)*$D111))+($K111="custom")*CustCF!AK111</f>
        <v>0</v>
      </c>
      <c r="AR111" s="95">
        <f>($K111="Bell Curve")*(_xlfn.NORM.DIST(AND(AR$6&gt;=$F111,AR$6&lt;=$H111)*(AR$6-$F111+1),$J111/2,$M111,TRUE)-_xlfn.NORM.DIST(AND(AR$6&gt;=$F111,AR$6&lt;=$H111)*(AQ$6-$F111+1),$J111/2,$M111,TRUE))/(1-2*_xlfn.NORM.DIST(0,$J111/2,$M111,TRUE))*$D111+($K111="Steady Growth")*(AND(AR$6&gt;=$F111,AR$6&lt;=$H111)*((AR$6-$F111+1)/($J111*($J111+1)/2)*$D111))+($K111="custom")*CustCF!AL111</f>
        <v>0</v>
      </c>
      <c r="AS111" s="95">
        <f>($K111="Bell Curve")*(_xlfn.NORM.DIST(AND(AS$6&gt;=$F111,AS$6&lt;=$H111)*(AS$6-$F111+1),$J111/2,$M111,TRUE)-_xlfn.NORM.DIST(AND(AS$6&gt;=$F111,AS$6&lt;=$H111)*(AR$6-$F111+1),$J111/2,$M111,TRUE))/(1-2*_xlfn.NORM.DIST(0,$J111/2,$M111,TRUE))*$D111+($K111="Steady Growth")*(AND(AS$6&gt;=$F111,AS$6&lt;=$H111)*((AS$6-$F111+1)/($J111*($J111+1)/2)*$D111))+($K111="custom")*CustCF!AM111</f>
        <v>0</v>
      </c>
      <c r="AT111" s="95">
        <f>($K111="Bell Curve")*(_xlfn.NORM.DIST(AND(AT$6&gt;=$F111,AT$6&lt;=$H111)*(AT$6-$F111+1),$J111/2,$M111,TRUE)-_xlfn.NORM.DIST(AND(AT$6&gt;=$F111,AT$6&lt;=$H111)*(AS$6-$F111+1),$J111/2,$M111,TRUE))/(1-2*_xlfn.NORM.DIST(0,$J111/2,$M111,TRUE))*$D111+($K111="Steady Growth")*(AND(AT$6&gt;=$F111,AT$6&lt;=$H111)*((AT$6-$F111+1)/($J111*($J111+1)/2)*$D111))+($K111="custom")*CustCF!AN111</f>
        <v>0</v>
      </c>
      <c r="AU111" s="95">
        <f>($K111="Bell Curve")*(_xlfn.NORM.DIST(AND(AU$6&gt;=$F111,AU$6&lt;=$H111)*(AU$6-$F111+1),$J111/2,$M111,TRUE)-_xlfn.NORM.DIST(AND(AU$6&gt;=$F111,AU$6&lt;=$H111)*(AT$6-$F111+1),$J111/2,$M111,TRUE))/(1-2*_xlfn.NORM.DIST(0,$J111/2,$M111,TRUE))*$D111+($K111="Steady Growth")*(AND(AU$6&gt;=$F111,AU$6&lt;=$H111)*((AU$6-$F111+1)/($J111*($J111+1)/2)*$D111))+($K111="custom")*CustCF!AO111</f>
        <v>0</v>
      </c>
      <c r="AV111" s="95">
        <f>($K111="Bell Curve")*(_xlfn.NORM.DIST(AND(AV$6&gt;=$F111,AV$6&lt;=$H111)*(AV$6-$F111+1),$J111/2,$M111,TRUE)-_xlfn.NORM.DIST(AND(AV$6&gt;=$F111,AV$6&lt;=$H111)*(AU$6-$F111+1),$J111/2,$M111,TRUE))/(1-2*_xlfn.NORM.DIST(0,$J111/2,$M111,TRUE))*$D111+($K111="Steady Growth")*(AND(AV$6&gt;=$F111,AV$6&lt;=$H111)*((AV$6-$F111+1)/($J111*($J111+1)/2)*$D111))+($K111="custom")*CustCF!AP111</f>
        <v>0</v>
      </c>
      <c r="AW111" s="95">
        <f>($K111="Bell Curve")*(_xlfn.NORM.DIST(AND(AW$6&gt;=$F111,AW$6&lt;=$H111)*(AW$6-$F111+1),$J111/2,$M111,TRUE)-_xlfn.NORM.DIST(AND(AW$6&gt;=$F111,AW$6&lt;=$H111)*(AV$6-$F111+1),$J111/2,$M111,TRUE))/(1-2*_xlfn.NORM.DIST(0,$J111/2,$M111,TRUE))*$D111+($K111="Steady Growth")*(AND(AW$6&gt;=$F111,AW$6&lt;=$H111)*((AW$6-$F111+1)/($J111*($J111+1)/2)*$D111))+($K111="custom")*CustCF!AQ111</f>
        <v>0</v>
      </c>
      <c r="AX111" s="95">
        <f>($K111="Bell Curve")*(_xlfn.NORM.DIST(AND(AX$6&gt;=$F111,AX$6&lt;=$H111)*(AX$6-$F111+1),$J111/2,$M111,TRUE)-_xlfn.NORM.DIST(AND(AX$6&gt;=$F111,AX$6&lt;=$H111)*(AW$6-$F111+1),$J111/2,$M111,TRUE))/(1-2*_xlfn.NORM.DIST(0,$J111/2,$M111,TRUE))*$D111+($K111="Steady Growth")*(AND(AX$6&gt;=$F111,AX$6&lt;=$H111)*((AX$6-$F111+1)/($J111*($J111+1)/2)*$D111))+($K111="custom")*CustCF!AR111</f>
        <v>0</v>
      </c>
      <c r="AY111" s="95">
        <f>($K111="Bell Curve")*(_xlfn.NORM.DIST(AND(AY$6&gt;=$F111,AY$6&lt;=$H111)*(AY$6-$F111+1),$J111/2,$M111,TRUE)-_xlfn.NORM.DIST(AND(AY$6&gt;=$F111,AY$6&lt;=$H111)*(AX$6-$F111+1),$J111/2,$M111,TRUE))/(1-2*_xlfn.NORM.DIST(0,$J111/2,$M111,TRUE))*$D111+($K111="Steady Growth")*(AND(AY$6&gt;=$F111,AY$6&lt;=$H111)*((AY$6-$F111+1)/($J111*($J111+1)/2)*$D111))+($K111="custom")*CustCF!AS111</f>
        <v>0</v>
      </c>
      <c r="AZ111" s="95">
        <f>($K111="Bell Curve")*(_xlfn.NORM.DIST(AND(AZ$6&gt;=$F111,AZ$6&lt;=$H111)*(AZ$6-$F111+1),$J111/2,$M111,TRUE)-_xlfn.NORM.DIST(AND(AZ$6&gt;=$F111,AZ$6&lt;=$H111)*(AY$6-$F111+1),$J111/2,$M111,TRUE))/(1-2*_xlfn.NORM.DIST(0,$J111/2,$M111,TRUE))*$D111+($K111="Steady Growth")*(AND(AZ$6&gt;=$F111,AZ$6&lt;=$H111)*((AZ$6-$F111+1)/($J111*($J111+1)/2)*$D111))+($K111="custom")*CustCF!AT111</f>
        <v>0</v>
      </c>
      <c r="BA111" s="95">
        <f>($K111="Bell Curve")*(_xlfn.NORM.DIST(AND(BA$6&gt;=$F111,BA$6&lt;=$H111)*(BA$6-$F111+1),$J111/2,$M111,TRUE)-_xlfn.NORM.DIST(AND(BA$6&gt;=$F111,BA$6&lt;=$H111)*(AZ$6-$F111+1),$J111/2,$M111,TRUE))/(1-2*_xlfn.NORM.DIST(0,$J111/2,$M111,TRUE))*$D111+($K111="Steady Growth")*(AND(BA$6&gt;=$F111,BA$6&lt;=$H111)*((BA$6-$F111+1)/($J111*($J111+1)/2)*$D111))+($K111="custom")*CustCF!AU111</f>
        <v>0</v>
      </c>
      <c r="BB111" s="95">
        <f>($K111="Bell Curve")*(_xlfn.NORM.DIST(AND(BB$6&gt;=$F111,BB$6&lt;=$H111)*(BB$6-$F111+1),$J111/2,$M111,TRUE)-_xlfn.NORM.DIST(AND(BB$6&gt;=$F111,BB$6&lt;=$H111)*(BA$6-$F111+1),$J111/2,$M111,TRUE))/(1-2*_xlfn.NORM.DIST(0,$J111/2,$M111,TRUE))*$D111+($K111="Steady Growth")*(AND(BB$6&gt;=$F111,BB$6&lt;=$H111)*((BB$6-$F111+1)/($J111*($J111+1)/2)*$D111))+($K111="custom")*CustCF!AV111</f>
        <v>0</v>
      </c>
      <c r="BC111" s="95">
        <f>($K111="Bell Curve")*(_xlfn.NORM.DIST(AND(BC$6&gt;=$F111,BC$6&lt;=$H111)*(BC$6-$F111+1),$J111/2,$M111,TRUE)-_xlfn.NORM.DIST(AND(BC$6&gt;=$F111,BC$6&lt;=$H111)*(BB$6-$F111+1),$J111/2,$M111,TRUE))/(1-2*_xlfn.NORM.DIST(0,$J111/2,$M111,TRUE))*$D111+($K111="Steady Growth")*(AND(BC$6&gt;=$F111,BC$6&lt;=$H111)*((BC$6-$F111+1)/($J111*($J111+1)/2)*$D111))+($K111="custom")*CustCF!AW111</f>
        <v>0</v>
      </c>
      <c r="BD111" s="95">
        <f>($K111="Bell Curve")*(_xlfn.NORM.DIST(AND(BD$6&gt;=$F111,BD$6&lt;=$H111)*(BD$6-$F111+1),$J111/2,$M111,TRUE)-_xlfn.NORM.DIST(AND(BD$6&gt;=$F111,BD$6&lt;=$H111)*(BC$6-$F111+1),$J111/2,$M111,TRUE))/(1-2*_xlfn.NORM.DIST(0,$J111/2,$M111,TRUE))*$D111+($K111="Steady Growth")*(AND(BD$6&gt;=$F111,BD$6&lt;=$H111)*((BD$6-$F111+1)/($J111*($J111+1)/2)*$D111))+($K111="custom")*CustCF!AX111</f>
        <v>0</v>
      </c>
      <c r="BE111" s="95">
        <f>($K111="Bell Curve")*(_xlfn.NORM.DIST(AND(BE$6&gt;=$F111,BE$6&lt;=$H111)*(BE$6-$F111+1),$J111/2,$M111,TRUE)-_xlfn.NORM.DIST(AND(BE$6&gt;=$F111,BE$6&lt;=$H111)*(BD$6-$F111+1),$J111/2,$M111,TRUE))/(1-2*_xlfn.NORM.DIST(0,$J111/2,$M111,TRUE))*$D111+($K111="Steady Growth")*(AND(BE$6&gt;=$F111,BE$6&lt;=$H111)*((BE$6-$F111+1)/($J111*($J111+1)/2)*$D111))+($K111="custom")*CustCF!AY111</f>
        <v>0</v>
      </c>
      <c r="BF111" s="95">
        <f>($K111="Bell Curve")*(_xlfn.NORM.DIST(AND(BF$6&gt;=$F111,BF$6&lt;=$H111)*(BF$6-$F111+1),$J111/2,$M111,TRUE)-_xlfn.NORM.DIST(AND(BF$6&gt;=$F111,BF$6&lt;=$H111)*(BE$6-$F111+1),$J111/2,$M111,TRUE))/(1-2*_xlfn.NORM.DIST(0,$J111/2,$M111,TRUE))*$D111+($K111="Steady Growth")*(AND(BF$6&gt;=$F111,BF$6&lt;=$H111)*((BF$6-$F111+1)/($J111*($J111+1)/2)*$D111))+($K111="custom")*CustCF!AZ111</f>
        <v>0</v>
      </c>
      <c r="BG111" s="95">
        <f>($K111="Bell Curve")*(_xlfn.NORM.DIST(AND(BG$6&gt;=$F111,BG$6&lt;=$H111)*(BG$6-$F111+1),$J111/2,$M111,TRUE)-_xlfn.NORM.DIST(AND(BG$6&gt;=$F111,BG$6&lt;=$H111)*(BF$6-$F111+1),$J111/2,$M111,TRUE))/(1-2*_xlfn.NORM.DIST(0,$J111/2,$M111,TRUE))*$D111+($K111="Steady Growth")*(AND(BG$6&gt;=$F111,BG$6&lt;=$H111)*((BG$6-$F111+1)/($J111*($J111+1)/2)*$D111))+($K111="custom")*CustCF!BA111</f>
        <v>0</v>
      </c>
      <c r="BH111" s="95">
        <f>($K111="Bell Curve")*(_xlfn.NORM.DIST(AND(BH$6&gt;=$F111,BH$6&lt;=$H111)*(BH$6-$F111+1),$J111/2,$M111,TRUE)-_xlfn.NORM.DIST(AND(BH$6&gt;=$F111,BH$6&lt;=$H111)*(BG$6-$F111+1),$J111/2,$M111,TRUE))/(1-2*_xlfn.NORM.DIST(0,$J111/2,$M111,TRUE))*$D111+($K111="Steady Growth")*(AND(BH$6&gt;=$F111,BH$6&lt;=$H111)*((BH$6-$F111+1)/($J111*($J111+1)/2)*$D111))+($K111="custom")*CustCF!BB111</f>
        <v>0</v>
      </c>
      <c r="BI111" s="95">
        <f>($K111="Bell Curve")*(_xlfn.NORM.DIST(AND(BI$6&gt;=$F111,BI$6&lt;=$H111)*(BI$6-$F111+1),$J111/2,$M111,TRUE)-_xlfn.NORM.DIST(AND(BI$6&gt;=$F111,BI$6&lt;=$H111)*(BH$6-$F111+1),$J111/2,$M111,TRUE))/(1-2*_xlfn.NORM.DIST(0,$J111/2,$M111,TRUE))*$D111+($K111="Steady Growth")*(AND(BI$6&gt;=$F111,BI$6&lt;=$H111)*((BI$6-$F111+1)/($J111*($J111+1)/2)*$D111))+($K111="custom")*CustCF!BC111</f>
        <v>0</v>
      </c>
      <c r="BJ111" s="95">
        <f>($K111="Bell Curve")*(_xlfn.NORM.DIST(AND(BJ$6&gt;=$F111,BJ$6&lt;=$H111)*(BJ$6-$F111+1),$J111/2,$M111,TRUE)-_xlfn.NORM.DIST(AND(BJ$6&gt;=$F111,BJ$6&lt;=$H111)*(BI$6-$F111+1),$J111/2,$M111,TRUE))/(1-2*_xlfn.NORM.DIST(0,$J111/2,$M111,TRUE))*$D111+($K111="Steady Growth")*(AND(BJ$6&gt;=$F111,BJ$6&lt;=$H111)*((BJ$6-$F111+1)/($J111*($J111+1)/2)*$D111))+($K111="custom")*CustCF!BD111</f>
        <v>0</v>
      </c>
      <c r="BK111" s="95">
        <f>($K111="Bell Curve")*(_xlfn.NORM.DIST(AND(BK$6&gt;=$F111,BK$6&lt;=$H111)*(BK$6-$F111+1),$J111/2,$M111,TRUE)-_xlfn.NORM.DIST(AND(BK$6&gt;=$F111,BK$6&lt;=$H111)*(BJ$6-$F111+1),$J111/2,$M111,TRUE))/(1-2*_xlfn.NORM.DIST(0,$J111/2,$M111,TRUE))*$D111+($K111="Steady Growth")*(AND(BK$6&gt;=$F111,BK$6&lt;=$H111)*((BK$6-$F111+1)/($J111*($J111+1)/2)*$D111))+($K111="custom")*CustCF!BE111</f>
        <v>0</v>
      </c>
      <c r="BL111" s="95">
        <f>($K111="Bell Curve")*(_xlfn.NORM.DIST(AND(BL$6&gt;=$F111,BL$6&lt;=$H111)*(BL$6-$F111+1),$J111/2,$M111,TRUE)-_xlfn.NORM.DIST(AND(BL$6&gt;=$F111,BL$6&lt;=$H111)*(BK$6-$F111+1),$J111/2,$M111,TRUE))/(1-2*_xlfn.NORM.DIST(0,$J111/2,$M111,TRUE))*$D111+($K111="Steady Growth")*(AND(BL$6&gt;=$F111,BL$6&lt;=$H111)*((BL$6-$F111+1)/($J111*($J111+1)/2)*$D111))+($K111="custom")*CustCF!BF111</f>
        <v>0</v>
      </c>
      <c r="BM111" s="95">
        <f>($K111="Bell Curve")*(_xlfn.NORM.DIST(AND(BM$6&gt;=$F111,BM$6&lt;=$H111)*(BM$6-$F111+1),$J111/2,$M111,TRUE)-_xlfn.NORM.DIST(AND(BM$6&gt;=$F111,BM$6&lt;=$H111)*(BL$6-$F111+1),$J111/2,$M111,TRUE))/(1-2*_xlfn.NORM.DIST(0,$J111/2,$M111,TRUE))*$D111+($K111="Steady Growth")*(AND(BM$6&gt;=$F111,BM$6&lt;=$H111)*((BM$6-$F111+1)/($J111*($J111+1)/2)*$D111))+($K111="custom")*CustCF!BG111</f>
        <v>0</v>
      </c>
      <c r="BN111" s="95">
        <f>($K111="Bell Curve")*(_xlfn.NORM.DIST(AND(BN$6&gt;=$F111,BN$6&lt;=$H111)*(BN$6-$F111+1),$J111/2,$M111,TRUE)-_xlfn.NORM.DIST(AND(BN$6&gt;=$F111,BN$6&lt;=$H111)*(BM$6-$F111+1),$J111/2,$M111,TRUE))/(1-2*_xlfn.NORM.DIST(0,$J111/2,$M111,TRUE))*$D111+($K111="Steady Growth")*(AND(BN$6&gt;=$F111,BN$6&lt;=$H111)*((BN$6-$F111+1)/($J111*($J111+1)/2)*$D111))+($K111="custom")*CustCF!BH111</f>
        <v>0</v>
      </c>
      <c r="BO111" s="95">
        <f>($K111="Bell Curve")*(_xlfn.NORM.DIST(AND(BO$6&gt;=$F111,BO$6&lt;=$H111)*(BO$6-$F111+1),$J111/2,$M111,TRUE)-_xlfn.NORM.DIST(AND(BO$6&gt;=$F111,BO$6&lt;=$H111)*(BN$6-$F111+1),$J111/2,$M111,TRUE))/(1-2*_xlfn.NORM.DIST(0,$J111/2,$M111,TRUE))*$D111+($K111="Steady Growth")*(AND(BO$6&gt;=$F111,BO$6&lt;=$H111)*((BO$6-$F111+1)/($J111*($J111+1)/2)*$D111))+($K111="custom")*CustCF!BI111</f>
        <v>0</v>
      </c>
      <c r="BP111" s="95">
        <f>($K111="Bell Curve")*(_xlfn.NORM.DIST(AND(BP$6&gt;=$F111,BP$6&lt;=$H111)*(BP$6-$F111+1),$J111/2,$M111,TRUE)-_xlfn.NORM.DIST(AND(BP$6&gt;=$F111,BP$6&lt;=$H111)*(BO$6-$F111+1),$J111/2,$M111,TRUE))/(1-2*_xlfn.NORM.DIST(0,$J111/2,$M111,TRUE))*$D111+($K111="Steady Growth")*(AND(BP$6&gt;=$F111,BP$6&lt;=$H111)*((BP$6-$F111+1)/($J111*($J111+1)/2)*$D111))+($K111="custom")*CustCF!BJ111</f>
        <v>0</v>
      </c>
      <c r="BQ111" s="95">
        <f>($K111="Bell Curve")*(_xlfn.NORM.DIST(AND(BQ$6&gt;=$F111,BQ$6&lt;=$H111)*(BQ$6-$F111+1),$J111/2,$M111,TRUE)-_xlfn.NORM.DIST(AND(BQ$6&gt;=$F111,BQ$6&lt;=$H111)*(BP$6-$F111+1),$J111/2,$M111,TRUE))/(1-2*_xlfn.NORM.DIST(0,$J111/2,$M111,TRUE))*$D111+($K111="Steady Growth")*(AND(BQ$6&gt;=$F111,BQ$6&lt;=$H111)*((BQ$6-$F111+1)/($J111*($J111+1)/2)*$D111))+($K111="custom")*CustCF!BK111</f>
        <v>0</v>
      </c>
      <c r="BR111" s="95">
        <f>($K111="Bell Curve")*(_xlfn.NORM.DIST(AND(BR$6&gt;=$F111,BR$6&lt;=$H111)*(BR$6-$F111+1),$J111/2,$M111,TRUE)-_xlfn.NORM.DIST(AND(BR$6&gt;=$F111,BR$6&lt;=$H111)*(BQ$6-$F111+1),$J111/2,$M111,TRUE))/(1-2*_xlfn.NORM.DIST(0,$J111/2,$M111,TRUE))*$D111+($K111="Steady Growth")*(AND(BR$6&gt;=$F111,BR$6&lt;=$H111)*((BR$6-$F111+1)/($J111*($J111+1)/2)*$D111))+($K111="custom")*CustCF!BL111</f>
        <v>0</v>
      </c>
      <c r="BS111" s="95">
        <f>($K111="Bell Curve")*(_xlfn.NORM.DIST(AND(BS$6&gt;=$F111,BS$6&lt;=$H111)*(BS$6-$F111+1),$J111/2,$M111,TRUE)-_xlfn.NORM.DIST(AND(BS$6&gt;=$F111,BS$6&lt;=$H111)*(BR$6-$F111+1),$J111/2,$M111,TRUE))/(1-2*_xlfn.NORM.DIST(0,$J111/2,$M111,TRUE))*$D111+($K111="Steady Growth")*(AND(BS$6&gt;=$F111,BS$6&lt;=$H111)*((BS$6-$F111+1)/($J111*($J111+1)/2)*$D111))+($K111="custom")*CustCF!BM111</f>
        <v>0</v>
      </c>
      <c r="BT111" s="95">
        <f>($K111="Bell Curve")*(_xlfn.NORM.DIST(AND(BT$6&gt;=$F111,BT$6&lt;=$H111)*(BT$6-$F111+1),$J111/2,$M111,TRUE)-_xlfn.NORM.DIST(AND(BT$6&gt;=$F111,BT$6&lt;=$H111)*(BS$6-$F111+1),$J111/2,$M111,TRUE))/(1-2*_xlfn.NORM.DIST(0,$J111/2,$M111,TRUE))*$D111+($K111="Steady Growth")*(AND(BT$6&gt;=$F111,BT$6&lt;=$H111)*((BT$6-$F111+1)/($J111*($J111+1)/2)*$D111))+($K111="custom")*CustCF!BN111</f>
        <v>0</v>
      </c>
      <c r="BU111" s="95">
        <f>($K111="Bell Curve")*(_xlfn.NORM.DIST(AND(BU$6&gt;=$F111,BU$6&lt;=$H111)*(BU$6-$F111+1),$J111/2,$M111,TRUE)-_xlfn.NORM.DIST(AND(BU$6&gt;=$F111,BU$6&lt;=$H111)*(BT$6-$F111+1),$J111/2,$M111,TRUE))/(1-2*_xlfn.NORM.DIST(0,$J111/2,$M111,TRUE))*$D111+($K111="Steady Growth")*(AND(BU$6&gt;=$F111,BU$6&lt;=$H111)*((BU$6-$F111+1)/($J111*($J111+1)/2)*$D111))+($K111="custom")*CustCF!BO111</f>
        <v>0</v>
      </c>
      <c r="BV111" s="95">
        <f>($K111="Bell Curve")*(_xlfn.NORM.DIST(AND(BV$6&gt;=$F111,BV$6&lt;=$H111)*(BV$6-$F111+1),$J111/2,$M111,TRUE)-_xlfn.NORM.DIST(AND(BV$6&gt;=$F111,BV$6&lt;=$H111)*(BU$6-$F111+1),$J111/2,$M111,TRUE))/(1-2*_xlfn.NORM.DIST(0,$J111/2,$M111,TRUE))*$D111+($K111="Steady Growth")*(AND(BV$6&gt;=$F111,BV$6&lt;=$H111)*((BV$6-$F111+1)/($J111*($J111+1)/2)*$D111))+($K111="custom")*CustCF!BP111</f>
        <v>0</v>
      </c>
      <c r="BW111" s="95">
        <f>($K111="Bell Curve")*(_xlfn.NORM.DIST(AND(BW$6&gt;=$F111,BW$6&lt;=$H111)*(BW$6-$F111+1),$J111/2,$M111,TRUE)-_xlfn.NORM.DIST(AND(BW$6&gt;=$F111,BW$6&lt;=$H111)*(BV$6-$F111+1),$J111/2,$M111,TRUE))/(1-2*_xlfn.NORM.DIST(0,$J111/2,$M111,TRUE))*$D111+($K111="Steady Growth")*(AND(BW$6&gt;=$F111,BW$6&lt;=$H111)*((BW$6-$F111+1)/($J111*($J111+1)/2)*$D111))+($K111="custom")*CustCF!BQ111</f>
        <v>0</v>
      </c>
      <c r="BX111" s="95">
        <f>($K111="Bell Curve")*(_xlfn.NORM.DIST(AND(BX$6&gt;=$F111,BX$6&lt;=$H111)*(BX$6-$F111+1),$J111/2,$M111,TRUE)-_xlfn.NORM.DIST(AND(BX$6&gt;=$F111,BX$6&lt;=$H111)*(BW$6-$F111+1),$J111/2,$M111,TRUE))/(1-2*_xlfn.NORM.DIST(0,$J111/2,$M111,TRUE))*$D111+($K111="Steady Growth")*(AND(BX$6&gt;=$F111,BX$6&lt;=$H111)*((BX$6-$F111+1)/($J111*($J111+1)/2)*$D111))+($K111="custom")*CustCF!BR111</f>
        <v>0</v>
      </c>
      <c r="BY111" s="95">
        <f>($K111="Bell Curve")*(_xlfn.NORM.DIST(AND(BY$6&gt;=$F111,BY$6&lt;=$H111)*(BY$6-$F111+1),$J111/2,$M111,TRUE)-_xlfn.NORM.DIST(AND(BY$6&gt;=$F111,BY$6&lt;=$H111)*(BX$6-$F111+1),$J111/2,$M111,TRUE))/(1-2*_xlfn.NORM.DIST(0,$J111/2,$M111,TRUE))*$D111+($K111="Steady Growth")*(AND(BY$6&gt;=$F111,BY$6&lt;=$H111)*((BY$6-$F111+1)/($J111*($J111+1)/2)*$D111))+($K111="custom")*CustCF!BS111</f>
        <v>0</v>
      </c>
      <c r="BZ111" s="95">
        <f>($K111="Bell Curve")*(_xlfn.NORM.DIST(AND(BZ$6&gt;=$F111,BZ$6&lt;=$H111)*(BZ$6-$F111+1),$J111/2,$M111,TRUE)-_xlfn.NORM.DIST(AND(BZ$6&gt;=$F111,BZ$6&lt;=$H111)*(BY$6-$F111+1),$J111/2,$M111,TRUE))/(1-2*_xlfn.NORM.DIST(0,$J111/2,$M111,TRUE))*$D111+($K111="Steady Growth")*(AND(BZ$6&gt;=$F111,BZ$6&lt;=$H111)*((BZ$6-$F111+1)/($J111*($J111+1)/2)*$D111))+($K111="custom")*CustCF!BT111</f>
        <v>0</v>
      </c>
      <c r="CA111" s="95">
        <f>($K111="Bell Curve")*(_xlfn.NORM.DIST(AND(CA$6&gt;=$F111,CA$6&lt;=$H111)*(CA$6-$F111+1),$J111/2,$M111,TRUE)-_xlfn.NORM.DIST(AND(CA$6&gt;=$F111,CA$6&lt;=$H111)*(BZ$6-$F111+1),$J111/2,$M111,TRUE))/(1-2*_xlfn.NORM.DIST(0,$J111/2,$M111,TRUE))*$D111+($K111="Steady Growth")*(AND(CA$6&gt;=$F111,CA$6&lt;=$H111)*((CA$6-$F111+1)/($J111*($J111+1)/2)*$D111))+($K111="custom")*CustCF!BU111</f>
        <v>0</v>
      </c>
      <c r="CB111" s="95">
        <f>($K111="Bell Curve")*(_xlfn.NORM.DIST(AND(CB$6&gt;=$F111,CB$6&lt;=$H111)*(CB$6-$F111+1),$J111/2,$M111,TRUE)-_xlfn.NORM.DIST(AND(CB$6&gt;=$F111,CB$6&lt;=$H111)*(CA$6-$F111+1),$J111/2,$M111,TRUE))/(1-2*_xlfn.NORM.DIST(0,$J111/2,$M111,TRUE))*$D111+($K111="Steady Growth")*(AND(CB$6&gt;=$F111,CB$6&lt;=$H111)*((CB$6-$F111+1)/($J111*($J111+1)/2)*$D111))+($K111="custom")*CustCF!BV111</f>
        <v>0</v>
      </c>
      <c r="CC111" s="95">
        <f>($K111="Bell Curve")*(_xlfn.NORM.DIST(AND(CC$6&gt;=$F111,CC$6&lt;=$H111)*(CC$6-$F111+1),$J111/2,$M111,TRUE)-_xlfn.NORM.DIST(AND(CC$6&gt;=$F111,CC$6&lt;=$H111)*(CB$6-$F111+1),$J111/2,$M111,TRUE))/(1-2*_xlfn.NORM.DIST(0,$J111/2,$M111,TRUE))*$D111+($K111="Steady Growth")*(AND(CC$6&gt;=$F111,CC$6&lt;=$H111)*((CC$6-$F111+1)/($J111*($J111+1)/2)*$D111))+($K111="custom")*CustCF!BW111</f>
        <v>0</v>
      </c>
      <c r="CD111" s="95">
        <f>($K111="Bell Curve")*(_xlfn.NORM.DIST(AND(CD$6&gt;=$F111,CD$6&lt;=$H111)*(CD$6-$F111+1),$J111/2,$M111,TRUE)-_xlfn.NORM.DIST(AND(CD$6&gt;=$F111,CD$6&lt;=$H111)*(CC$6-$F111+1),$J111/2,$M111,TRUE))/(1-2*_xlfn.NORM.DIST(0,$J111/2,$M111,TRUE))*$D111+($K111="Steady Growth")*(AND(CD$6&gt;=$F111,CD$6&lt;=$H111)*((CD$6-$F111+1)/($J111*($J111+1)/2)*$D111))+($K111="custom")*CustCF!BX111</f>
        <v>0</v>
      </c>
      <c r="CE111" s="95">
        <f>($K111="Bell Curve")*(_xlfn.NORM.DIST(AND(CE$6&gt;=$F111,CE$6&lt;=$H111)*(CE$6-$F111+1),$J111/2,$M111,TRUE)-_xlfn.NORM.DIST(AND(CE$6&gt;=$F111,CE$6&lt;=$H111)*(CD$6-$F111+1),$J111/2,$M111,TRUE))/(1-2*_xlfn.NORM.DIST(0,$J111/2,$M111,TRUE))*$D111+($K111="Steady Growth")*(AND(CE$6&gt;=$F111,CE$6&lt;=$H111)*((CE$6-$F111+1)/($J111*($J111+1)/2)*$D111))+($K111="custom")*CustCF!BY111</f>
        <v>0</v>
      </c>
      <c r="CF111" s="95">
        <f>($K111="Bell Curve")*(_xlfn.NORM.DIST(AND(CF$6&gt;=$F111,CF$6&lt;=$H111)*(CF$6-$F111+1),$J111/2,$M111,TRUE)-_xlfn.NORM.DIST(AND(CF$6&gt;=$F111,CF$6&lt;=$H111)*(CE$6-$F111+1),$J111/2,$M111,TRUE))/(1-2*_xlfn.NORM.DIST(0,$J111/2,$M111,TRUE))*$D111+($K111="Steady Growth")*(AND(CF$6&gt;=$F111,CF$6&lt;=$H111)*((CF$6-$F111+1)/($J111*($J111+1)/2)*$D111))+($K111="custom")*CustCF!BZ111</f>
        <v>0</v>
      </c>
      <c r="CG111" s="95">
        <f>($K111="Bell Curve")*(_xlfn.NORM.DIST(AND(CG$6&gt;=$F111,CG$6&lt;=$H111)*(CG$6-$F111+1),$J111/2,$M111,TRUE)-_xlfn.NORM.DIST(AND(CG$6&gt;=$F111,CG$6&lt;=$H111)*(CF$6-$F111+1),$J111/2,$M111,TRUE))/(1-2*_xlfn.NORM.DIST(0,$J111/2,$M111,TRUE))*$D111+($K111="Steady Growth")*(AND(CG$6&gt;=$F111,CG$6&lt;=$H111)*((CG$6-$F111+1)/($J111*($J111+1)/2)*$D111))+($K111="custom")*CustCF!CA111</f>
        <v>0</v>
      </c>
      <c r="CH111" s="95">
        <f>($K111="Bell Curve")*(_xlfn.NORM.DIST(AND(CH$6&gt;=$F111,CH$6&lt;=$H111)*(CH$6-$F111+1),$J111/2,$M111,TRUE)-_xlfn.NORM.DIST(AND(CH$6&gt;=$F111,CH$6&lt;=$H111)*(CG$6-$F111+1),$J111/2,$M111,TRUE))/(1-2*_xlfn.NORM.DIST(0,$J111/2,$M111,TRUE))*$D111+($K111="Steady Growth")*(AND(CH$6&gt;=$F111,CH$6&lt;=$H111)*((CH$6-$F111+1)/($J111*($J111+1)/2)*$D111))+($K111="custom")*CustCF!CB111</f>
        <v>0</v>
      </c>
      <c r="CI111" s="95">
        <f>($K111="Bell Curve")*(_xlfn.NORM.DIST(AND(CI$6&gt;=$F111,CI$6&lt;=$H111)*(CI$6-$F111+1),$J111/2,$M111,TRUE)-_xlfn.NORM.DIST(AND(CI$6&gt;=$F111,CI$6&lt;=$H111)*(CH$6-$F111+1),$J111/2,$M111,TRUE))/(1-2*_xlfn.NORM.DIST(0,$J111/2,$M111,TRUE))*$D111+($K111="Steady Growth")*(AND(CI$6&gt;=$F111,CI$6&lt;=$H111)*((CI$6-$F111+1)/($J111*($J111+1)/2)*$D111))+($K111="custom")*CustCF!CC111</f>
        <v>0</v>
      </c>
      <c r="CJ111" s="95">
        <f>($K111="Bell Curve")*(_xlfn.NORM.DIST(AND(CJ$6&gt;=$F111,CJ$6&lt;=$H111)*(CJ$6-$F111+1),$J111/2,$M111,TRUE)-_xlfn.NORM.DIST(AND(CJ$6&gt;=$F111,CJ$6&lt;=$H111)*(CI$6-$F111+1),$J111/2,$M111,TRUE))/(1-2*_xlfn.NORM.DIST(0,$J111/2,$M111,TRUE))*$D111+($K111="Steady Growth")*(AND(CJ$6&gt;=$F111,CJ$6&lt;=$H111)*((CJ$6-$F111+1)/($J111*($J111+1)/2)*$D111))+($K111="custom")*CustCF!CD111</f>
        <v>0</v>
      </c>
      <c r="CK111" s="95">
        <f>($K111="Bell Curve")*(_xlfn.NORM.DIST(AND(CK$6&gt;=$F111,CK$6&lt;=$H111)*(CK$6-$F111+1),$J111/2,$M111,TRUE)-_xlfn.NORM.DIST(AND(CK$6&gt;=$F111,CK$6&lt;=$H111)*(CJ$6-$F111+1),$J111/2,$M111,TRUE))/(1-2*_xlfn.NORM.DIST(0,$J111/2,$M111,TRUE))*$D111+($K111="Steady Growth")*(AND(CK$6&gt;=$F111,CK$6&lt;=$H111)*((CK$6-$F111+1)/($J111*($J111+1)/2)*$D111))+($K111="custom")*CustCF!CE111</f>
        <v>0</v>
      </c>
      <c r="CL111" s="95">
        <f>($K111="Bell Curve")*(_xlfn.NORM.DIST(AND(CL$6&gt;=$F111,CL$6&lt;=$H111)*(CL$6-$F111+1),$J111/2,$M111,TRUE)-_xlfn.NORM.DIST(AND(CL$6&gt;=$F111,CL$6&lt;=$H111)*(CK$6-$F111+1),$J111/2,$M111,TRUE))/(1-2*_xlfn.NORM.DIST(0,$J111/2,$M111,TRUE))*$D111+($K111="Steady Growth")*(AND(CL$6&gt;=$F111,CL$6&lt;=$H111)*((CL$6-$F111+1)/($J111*($J111+1)/2)*$D111))+($K111="custom")*CustCF!CF111</f>
        <v>0</v>
      </c>
      <c r="CM111" s="95">
        <f>($K111="Bell Curve")*(_xlfn.NORM.DIST(AND(CM$6&gt;=$F111,CM$6&lt;=$H111)*(CM$6-$F111+1),$J111/2,$M111,TRUE)-_xlfn.NORM.DIST(AND(CM$6&gt;=$F111,CM$6&lt;=$H111)*(CL$6-$F111+1),$J111/2,$M111,TRUE))/(1-2*_xlfn.NORM.DIST(0,$J111/2,$M111,TRUE))*$D111+($K111="Steady Growth")*(AND(CM$6&gt;=$F111,CM$6&lt;=$H111)*((CM$6-$F111+1)/($J111*($J111+1)/2)*$D111))+($K111="custom")*CustCF!CG111</f>
        <v>0</v>
      </c>
      <c r="CN111" s="95">
        <f>($K111="Bell Curve")*(_xlfn.NORM.DIST(AND(CN$6&gt;=$F111,CN$6&lt;=$H111)*(CN$6-$F111+1),$J111/2,$M111,TRUE)-_xlfn.NORM.DIST(AND(CN$6&gt;=$F111,CN$6&lt;=$H111)*(CM$6-$F111+1),$J111/2,$M111,TRUE))/(1-2*_xlfn.NORM.DIST(0,$J111/2,$M111,TRUE))*$D111+($K111="Steady Growth")*(AND(CN$6&gt;=$F111,CN$6&lt;=$H111)*((CN$6-$F111+1)/($J111*($J111+1)/2)*$D111))+($K111="custom")*CustCF!CH111</f>
        <v>0</v>
      </c>
      <c r="CO111" s="95">
        <f>($K111="Bell Curve")*(_xlfn.NORM.DIST(AND(CO$6&gt;=$F111,CO$6&lt;=$H111)*(CO$6-$F111+1),$J111/2,$M111,TRUE)-_xlfn.NORM.DIST(AND(CO$6&gt;=$F111,CO$6&lt;=$H111)*(CN$6-$F111+1),$J111/2,$M111,TRUE))/(1-2*_xlfn.NORM.DIST(0,$J111/2,$M111,TRUE))*$D111+($K111="Steady Growth")*(AND(CO$6&gt;=$F111,CO$6&lt;=$H111)*((CO$6-$F111+1)/($J111*($J111+1)/2)*$D111))+($K111="custom")*CustCF!CI111</f>
        <v>0</v>
      </c>
      <c r="CP111" s="95">
        <f>($K111="Bell Curve")*(_xlfn.NORM.DIST(AND(CP$6&gt;=$F111,CP$6&lt;=$H111)*(CP$6-$F111+1),$J111/2,$M111,TRUE)-_xlfn.NORM.DIST(AND(CP$6&gt;=$F111,CP$6&lt;=$H111)*(CO$6-$F111+1),$J111/2,$M111,TRUE))/(1-2*_xlfn.NORM.DIST(0,$J111/2,$M111,TRUE))*$D111+($K111="Steady Growth")*(AND(CP$6&gt;=$F111,CP$6&lt;=$H111)*((CP$6-$F111+1)/($J111*($J111+1)/2)*$D111))+($K111="custom")*CustCF!CJ111</f>
        <v>0</v>
      </c>
      <c r="CQ111" s="95">
        <f>($K111="Bell Curve")*(_xlfn.NORM.DIST(AND(CQ$6&gt;=$F111,CQ$6&lt;=$H111)*(CQ$6-$F111+1),$J111/2,$M111,TRUE)-_xlfn.NORM.DIST(AND(CQ$6&gt;=$F111,CQ$6&lt;=$H111)*(CP$6-$F111+1),$J111/2,$M111,TRUE))/(1-2*_xlfn.NORM.DIST(0,$J111/2,$M111,TRUE))*$D111+($K111="Steady Growth")*(AND(CQ$6&gt;=$F111,CQ$6&lt;=$H111)*((CQ$6-$F111+1)/($J111*($J111+1)/2)*$D111))+($K111="custom")*CustCF!CK111</f>
        <v>0</v>
      </c>
      <c r="CR111" s="95">
        <f>($K111="Bell Curve")*(_xlfn.NORM.DIST(AND(CR$6&gt;=$F111,CR$6&lt;=$H111)*(CR$6-$F111+1),$J111/2,$M111,TRUE)-_xlfn.NORM.DIST(AND(CR$6&gt;=$F111,CR$6&lt;=$H111)*(CQ$6-$F111+1),$J111/2,$M111,TRUE))/(1-2*_xlfn.NORM.DIST(0,$J111/2,$M111,TRUE))*$D111+($K111="Steady Growth")*(AND(CR$6&gt;=$F111,CR$6&lt;=$H111)*((CR$6-$F111+1)/($J111*($J111+1)/2)*$D111))+($K111="custom")*CustCF!CL111</f>
        <v>0</v>
      </c>
      <c r="CS111" s="95">
        <f>($K111="Bell Curve")*(_xlfn.NORM.DIST(AND(CS$6&gt;=$F111,CS$6&lt;=$H111)*(CS$6-$F111+1),$J111/2,$M111,TRUE)-_xlfn.NORM.DIST(AND(CS$6&gt;=$F111,CS$6&lt;=$H111)*(CR$6-$F111+1),$J111/2,$M111,TRUE))/(1-2*_xlfn.NORM.DIST(0,$J111/2,$M111,TRUE))*$D111+($K111="Steady Growth")*(AND(CS$6&gt;=$F111,CS$6&lt;=$H111)*((CS$6-$F111+1)/($J111*($J111+1)/2)*$D111))+($K111="custom")*CustCF!CM111</f>
        <v>0</v>
      </c>
      <c r="CT111" s="95">
        <f>($K111="Bell Curve")*(_xlfn.NORM.DIST(AND(CT$6&gt;=$F111,CT$6&lt;=$H111)*(CT$6-$F111+1),$J111/2,$M111,TRUE)-_xlfn.NORM.DIST(AND(CT$6&gt;=$F111,CT$6&lt;=$H111)*(CS$6-$F111+1),$J111/2,$M111,TRUE))/(1-2*_xlfn.NORM.DIST(0,$J111/2,$M111,TRUE))*$D111+($K111="Steady Growth")*(AND(CT$6&gt;=$F111,CT$6&lt;=$H111)*((CT$6-$F111+1)/($J111*($J111+1)/2)*$D111))+($K111="custom")*CustCF!CN111</f>
        <v>0</v>
      </c>
      <c r="CU111" s="95">
        <f>($K111="Bell Curve")*(_xlfn.NORM.DIST(AND(CU$6&gt;=$F111,CU$6&lt;=$H111)*(CU$6-$F111+1),$J111/2,$M111,TRUE)-_xlfn.NORM.DIST(AND(CU$6&gt;=$F111,CU$6&lt;=$H111)*(CT$6-$F111+1),$J111/2,$M111,TRUE))/(1-2*_xlfn.NORM.DIST(0,$J111/2,$M111,TRUE))*$D111+($K111="Steady Growth")*(AND(CU$6&gt;=$F111,CU$6&lt;=$H111)*((CU$6-$F111+1)/($J111*($J111+1)/2)*$D111))+($K111="custom")*CustCF!CO111</f>
        <v>0</v>
      </c>
      <c r="CV111" s="95">
        <f>($K111="Bell Curve")*(_xlfn.NORM.DIST(AND(CV$6&gt;=$F111,CV$6&lt;=$H111)*(CV$6-$F111+1),$J111/2,$M111,TRUE)-_xlfn.NORM.DIST(AND(CV$6&gt;=$F111,CV$6&lt;=$H111)*(CU$6-$F111+1),$J111/2,$M111,TRUE))/(1-2*_xlfn.NORM.DIST(0,$J111/2,$M111,TRUE))*$D111+($K111="Steady Growth")*(AND(CV$6&gt;=$F111,CV$6&lt;=$H111)*((CV$6-$F111+1)/($J111*($J111+1)/2)*$D111))+($K111="custom")*CustCF!CP111</f>
        <v>0</v>
      </c>
      <c r="CW111" s="95">
        <f>($K111="Bell Curve")*(_xlfn.NORM.DIST(AND(CW$6&gt;=$F111,CW$6&lt;=$H111)*(CW$6-$F111+1),$J111/2,$M111,TRUE)-_xlfn.NORM.DIST(AND(CW$6&gt;=$F111,CW$6&lt;=$H111)*(CV$6-$F111+1),$J111/2,$M111,TRUE))/(1-2*_xlfn.NORM.DIST(0,$J111/2,$M111,TRUE))*$D111+($K111="Steady Growth")*(AND(CW$6&gt;=$F111,CW$6&lt;=$H111)*((CW$6-$F111+1)/($J111*($J111+1)/2)*$D111))+($K111="custom")*CustCF!CQ111</f>
        <v>0</v>
      </c>
      <c r="CX111" s="95">
        <f>($K111="Bell Curve")*(_xlfn.NORM.DIST(AND(CX$6&gt;=$F111,CX$6&lt;=$H111)*(CX$6-$F111+1),$J111/2,$M111,TRUE)-_xlfn.NORM.DIST(AND(CX$6&gt;=$F111,CX$6&lt;=$H111)*(CW$6-$F111+1),$J111/2,$M111,TRUE))/(1-2*_xlfn.NORM.DIST(0,$J111/2,$M111,TRUE))*$D111+($K111="Steady Growth")*(AND(CX$6&gt;=$F111,CX$6&lt;=$H111)*((CX$6-$F111+1)/($J111*($J111+1)/2)*$D111))+($K111="custom")*CustCF!CR111</f>
        <v>0</v>
      </c>
      <c r="CY111" s="95">
        <f>($K111="Bell Curve")*(_xlfn.NORM.DIST(AND(CY$6&gt;=$F111,CY$6&lt;=$H111)*(CY$6-$F111+1),$J111/2,$M111,TRUE)-_xlfn.NORM.DIST(AND(CY$6&gt;=$F111,CY$6&lt;=$H111)*(CX$6-$F111+1),$J111/2,$M111,TRUE))/(1-2*_xlfn.NORM.DIST(0,$J111/2,$M111,TRUE))*$D111+($K111="Steady Growth")*(AND(CY$6&gt;=$F111,CY$6&lt;=$H111)*((CY$6-$F111+1)/($J111*($J111+1)/2)*$D111))+($K111="custom")*CustCF!CS111</f>
        <v>0</v>
      </c>
      <c r="CZ111" s="95">
        <f>($K111="Bell Curve")*(_xlfn.NORM.DIST(AND(CZ$6&gt;=$F111,CZ$6&lt;=$H111)*(CZ$6-$F111+1),$J111/2,$M111,TRUE)-_xlfn.NORM.DIST(AND(CZ$6&gt;=$F111,CZ$6&lt;=$H111)*(CY$6-$F111+1),$J111/2,$M111,TRUE))/(1-2*_xlfn.NORM.DIST(0,$J111/2,$M111,TRUE))*$D111+($K111="Steady Growth")*(AND(CZ$6&gt;=$F111,CZ$6&lt;=$H111)*((CZ$6-$F111+1)/($J111*($J111+1)/2)*$D111))+($K111="custom")*CustCF!CT111</f>
        <v>0</v>
      </c>
      <c r="DA111" s="95">
        <f>($K111="Bell Curve")*(_xlfn.NORM.DIST(AND(DA$6&gt;=$F111,DA$6&lt;=$H111)*(DA$6-$F111+1),$J111/2,$M111,TRUE)-_xlfn.NORM.DIST(AND(DA$6&gt;=$F111,DA$6&lt;=$H111)*(CZ$6-$F111+1),$J111/2,$M111,TRUE))/(1-2*_xlfn.NORM.DIST(0,$J111/2,$M111,TRUE))*$D111+($K111="Steady Growth")*(AND(DA$6&gt;=$F111,DA$6&lt;=$H111)*((DA$6-$F111+1)/($J111*($J111+1)/2)*$D111))+($K111="custom")*CustCF!CU111</f>
        <v>0</v>
      </c>
      <c r="DB111" s="95">
        <f>($K111="Bell Curve")*(_xlfn.NORM.DIST(AND(DB$6&gt;=$F111,DB$6&lt;=$H111)*(DB$6-$F111+1),$J111/2,$M111,TRUE)-_xlfn.NORM.DIST(AND(DB$6&gt;=$F111,DB$6&lt;=$H111)*(DA$6-$F111+1),$J111/2,$M111,TRUE))/(1-2*_xlfn.NORM.DIST(0,$J111/2,$M111,TRUE))*$D111+($K111="Steady Growth")*(AND(DB$6&gt;=$F111,DB$6&lt;=$H111)*((DB$6-$F111+1)/($J111*($J111+1)/2)*$D111))+($K111="custom")*CustCF!CV111</f>
        <v>0</v>
      </c>
      <c r="DC111" s="95">
        <f>($K111="Bell Curve")*(_xlfn.NORM.DIST(AND(DC$6&gt;=$F111,DC$6&lt;=$H111)*(DC$6-$F111+1),$J111/2,$M111,TRUE)-_xlfn.NORM.DIST(AND(DC$6&gt;=$F111,DC$6&lt;=$H111)*(DB$6-$F111+1),$J111/2,$M111,TRUE))/(1-2*_xlfn.NORM.DIST(0,$J111/2,$M111,TRUE))*$D111+($K111="Steady Growth")*(AND(DC$6&gt;=$F111,DC$6&lt;=$H111)*((DC$6-$F111+1)/($J111*($J111+1)/2)*$D111))+($K111="custom")*CustCF!CW111</f>
        <v>0</v>
      </c>
      <c r="DD111" s="95">
        <f>($K111="Bell Curve")*(_xlfn.NORM.DIST(AND(DD$6&gt;=$F111,DD$6&lt;=$H111)*(DD$6-$F111+1),$J111/2,$M111,TRUE)-_xlfn.NORM.DIST(AND(DD$6&gt;=$F111,DD$6&lt;=$H111)*(DC$6-$F111+1),$J111/2,$M111,TRUE))/(1-2*_xlfn.NORM.DIST(0,$J111/2,$M111,TRUE))*$D111+($K111="Steady Growth")*(AND(DD$6&gt;=$F111,DD$6&lt;=$H111)*((DD$6-$F111+1)/($J111*($J111+1)/2)*$D111))+($K111="custom")*CustCF!CX111</f>
        <v>0</v>
      </c>
      <c r="DE111" s="95">
        <f>($K111="Bell Curve")*(_xlfn.NORM.DIST(AND(DE$6&gt;=$F111,DE$6&lt;=$H111)*(DE$6-$F111+1),$J111/2,$M111,TRUE)-_xlfn.NORM.DIST(AND(DE$6&gt;=$F111,DE$6&lt;=$H111)*(DD$6-$F111+1),$J111/2,$M111,TRUE))/(1-2*_xlfn.NORM.DIST(0,$J111/2,$M111,TRUE))*$D111+($K111="Steady Growth")*(AND(DE$6&gt;=$F111,DE$6&lt;=$H111)*((DE$6-$F111+1)/($J111*($J111+1)/2)*$D111))+($K111="custom")*CustCF!CY111</f>
        <v>0</v>
      </c>
      <c r="DF111" s="95">
        <f>($K111="Bell Curve")*(_xlfn.NORM.DIST(AND(DF$6&gt;=$F111,DF$6&lt;=$H111)*(DF$6-$F111+1),$J111/2,$M111,TRUE)-_xlfn.NORM.DIST(AND(DF$6&gt;=$F111,DF$6&lt;=$H111)*(DE$6-$F111+1),$J111/2,$M111,TRUE))/(1-2*_xlfn.NORM.DIST(0,$J111/2,$M111,TRUE))*$D111+($K111="Steady Growth")*(AND(DF$6&gt;=$F111,DF$6&lt;=$H111)*((DF$6-$F111+1)/($J111*($J111+1)/2)*$D111))+($K111="custom")*CustCF!CZ111</f>
        <v>0</v>
      </c>
      <c r="DG111" s="95">
        <f>($K111="Bell Curve")*(_xlfn.NORM.DIST(AND(DG$6&gt;=$F111,DG$6&lt;=$H111)*(DG$6-$F111+1),$J111/2,$M111,TRUE)-_xlfn.NORM.DIST(AND(DG$6&gt;=$F111,DG$6&lt;=$H111)*(DF$6-$F111+1),$J111/2,$M111,TRUE))/(1-2*_xlfn.NORM.DIST(0,$J111/2,$M111,TRUE))*$D111+($K111="Steady Growth")*(AND(DG$6&gt;=$F111,DG$6&lt;=$H111)*((DG$6-$F111+1)/($J111*($J111+1)/2)*$D111))+($K111="custom")*CustCF!DA111</f>
        <v>0</v>
      </c>
      <c r="DH111" s="95">
        <f>($K111="Bell Curve")*(_xlfn.NORM.DIST(AND(DH$6&gt;=$F111,DH$6&lt;=$H111)*(DH$6-$F111+1),$J111/2,$M111,TRUE)-_xlfn.NORM.DIST(AND(DH$6&gt;=$F111,DH$6&lt;=$H111)*(DG$6-$F111+1),$J111/2,$M111,TRUE))/(1-2*_xlfn.NORM.DIST(0,$J111/2,$M111,TRUE))*$D111+($K111="Steady Growth")*(AND(DH$6&gt;=$F111,DH$6&lt;=$H111)*((DH$6-$F111+1)/($J111*($J111+1)/2)*$D111))+($K111="custom")*CustCF!DB111</f>
        <v>0</v>
      </c>
      <c r="DI111" s="95">
        <f>($K111="Bell Curve")*(_xlfn.NORM.DIST(AND(DI$6&gt;=$F111,DI$6&lt;=$H111)*(DI$6-$F111+1),$J111/2,$M111,TRUE)-_xlfn.NORM.DIST(AND(DI$6&gt;=$F111,DI$6&lt;=$H111)*(DH$6-$F111+1),$J111/2,$M111,TRUE))/(1-2*_xlfn.NORM.DIST(0,$J111/2,$M111,TRUE))*$D111+($K111="Steady Growth")*(AND(DI$6&gt;=$F111,DI$6&lt;=$H111)*((DI$6-$F111+1)/($J111*($J111+1)/2)*$D111))+($K111="custom")*CustCF!DC111</f>
        <v>0</v>
      </c>
      <c r="DJ111" s="95">
        <f>($K111="Bell Curve")*(_xlfn.NORM.DIST(AND(DJ$6&gt;=$F111,DJ$6&lt;=$H111)*(DJ$6-$F111+1),$J111/2,$M111,TRUE)-_xlfn.NORM.DIST(AND(DJ$6&gt;=$F111,DJ$6&lt;=$H111)*(DI$6-$F111+1),$J111/2,$M111,TRUE))/(1-2*_xlfn.NORM.DIST(0,$J111/2,$M111,TRUE))*$D111+($K111="Steady Growth")*(AND(DJ$6&gt;=$F111,DJ$6&lt;=$H111)*((DJ$6-$F111+1)/($J111*($J111+1)/2)*$D111))+($K111="custom")*CustCF!DD111</f>
        <v>0</v>
      </c>
      <c r="DK111" s="95">
        <f>($K111="Bell Curve")*(_xlfn.NORM.DIST(AND(DK$6&gt;=$F111,DK$6&lt;=$H111)*(DK$6-$F111+1),$J111/2,$M111,TRUE)-_xlfn.NORM.DIST(AND(DK$6&gt;=$F111,DK$6&lt;=$H111)*(DJ$6-$F111+1),$J111/2,$M111,TRUE))/(1-2*_xlfn.NORM.DIST(0,$J111/2,$M111,TRUE))*$D111+($K111="Steady Growth")*(AND(DK$6&gt;=$F111,DK$6&lt;=$H111)*((DK$6-$F111+1)/($J111*($J111+1)/2)*$D111))+($K111="custom")*CustCF!DE111</f>
        <v>0</v>
      </c>
      <c r="DL111" s="95">
        <f>($K111="Bell Curve")*(_xlfn.NORM.DIST(AND(DL$6&gt;=$F111,DL$6&lt;=$H111)*(DL$6-$F111+1),$J111/2,$M111,TRUE)-_xlfn.NORM.DIST(AND(DL$6&gt;=$F111,DL$6&lt;=$H111)*(DK$6-$F111+1),$J111/2,$M111,TRUE))/(1-2*_xlfn.NORM.DIST(0,$J111/2,$M111,TRUE))*$D111+($K111="Steady Growth")*(AND(DL$6&gt;=$F111,DL$6&lt;=$H111)*((DL$6-$F111+1)/($J111*($J111+1)/2)*$D111))+($K111="custom")*CustCF!DF111</f>
        <v>0</v>
      </c>
      <c r="DM111" s="95">
        <f>($K111="Bell Curve")*(_xlfn.NORM.DIST(AND(DM$6&gt;=$F111,DM$6&lt;=$H111)*(DM$6-$F111+1),$J111/2,$M111,TRUE)-_xlfn.NORM.DIST(AND(DM$6&gt;=$F111,DM$6&lt;=$H111)*(DL$6-$F111+1),$J111/2,$M111,TRUE))/(1-2*_xlfn.NORM.DIST(0,$J111/2,$M111,TRUE))*$D111+($K111="Steady Growth")*(AND(DM$6&gt;=$F111,DM$6&lt;=$H111)*((DM$6-$F111+1)/($J111*($J111+1)/2)*$D111))+($K111="custom")*CustCF!DG111</f>
        <v>0</v>
      </c>
      <c r="DN111" s="95">
        <f>($K111="Bell Curve")*(_xlfn.NORM.DIST(AND(DN$6&gt;=$F111,DN$6&lt;=$H111)*(DN$6-$F111+1),$J111/2,$M111,TRUE)-_xlfn.NORM.DIST(AND(DN$6&gt;=$F111,DN$6&lt;=$H111)*(DM$6-$F111+1),$J111/2,$M111,TRUE))/(1-2*_xlfn.NORM.DIST(0,$J111/2,$M111,TRUE))*$D111+($K111="Steady Growth")*(AND(DN$6&gt;=$F111,DN$6&lt;=$H111)*((DN$6-$F111+1)/($J111*($J111+1)/2)*$D111))+($K111="custom")*CustCF!DH111</f>
        <v>0</v>
      </c>
      <c r="DO111" s="95">
        <f>($K111="Bell Curve")*(_xlfn.NORM.DIST(AND(DO$6&gt;=$F111,DO$6&lt;=$H111)*(DO$6-$F111+1),$J111/2,$M111,TRUE)-_xlfn.NORM.DIST(AND(DO$6&gt;=$F111,DO$6&lt;=$H111)*(DN$6-$F111+1),$J111/2,$M111,TRUE))/(1-2*_xlfn.NORM.DIST(0,$J111/2,$M111,TRUE))*$D111+($K111="Steady Growth")*(AND(DO$6&gt;=$F111,DO$6&lt;=$H111)*((DO$6-$F111+1)/($J111*($J111+1)/2)*$D111))+($K111="custom")*CustCF!DI111</f>
        <v>0</v>
      </c>
      <c r="DP111" s="95">
        <f>($K111="Bell Curve")*(_xlfn.NORM.DIST(AND(DP$6&gt;=$F111,DP$6&lt;=$H111)*(DP$6-$F111+1),$J111/2,$M111,TRUE)-_xlfn.NORM.DIST(AND(DP$6&gt;=$F111,DP$6&lt;=$H111)*(DO$6-$F111+1),$J111/2,$M111,TRUE))/(1-2*_xlfn.NORM.DIST(0,$J111/2,$M111,TRUE))*$D111+($K111="Steady Growth")*(AND(DP$6&gt;=$F111,DP$6&lt;=$H111)*((DP$6-$F111+1)/($J111*($J111+1)/2)*$D111))+($K111="custom")*CustCF!DJ111</f>
        <v>0</v>
      </c>
      <c r="DQ111" s="95">
        <f>($K111="Bell Curve")*(_xlfn.NORM.DIST(AND(DQ$6&gt;=$F111,DQ$6&lt;=$H111)*(DQ$6-$F111+1),$J111/2,$M111,TRUE)-_xlfn.NORM.DIST(AND(DQ$6&gt;=$F111,DQ$6&lt;=$H111)*(DP$6-$F111+1),$J111/2,$M111,TRUE))/(1-2*_xlfn.NORM.DIST(0,$J111/2,$M111,TRUE))*$D111+($K111="Steady Growth")*(AND(DQ$6&gt;=$F111,DQ$6&lt;=$H111)*((DQ$6-$F111+1)/($J111*($J111+1)/2)*$D111))+($K111="custom")*CustCF!DK111</f>
        <v>0</v>
      </c>
      <c r="DR111" s="95">
        <f>($K111="Bell Curve")*(_xlfn.NORM.DIST(AND(DR$6&gt;=$F111,DR$6&lt;=$H111)*(DR$6-$F111+1),$J111/2,$M111,TRUE)-_xlfn.NORM.DIST(AND(DR$6&gt;=$F111,DR$6&lt;=$H111)*(DQ$6-$F111+1),$J111/2,$M111,TRUE))/(1-2*_xlfn.NORM.DIST(0,$J111/2,$M111,TRUE))*$D111+($K111="Steady Growth")*(AND(DR$6&gt;=$F111,DR$6&lt;=$H111)*((DR$6-$F111+1)/($J111*($J111+1)/2)*$D111))+($K111="custom")*CustCF!DL111</f>
        <v>0</v>
      </c>
      <c r="DS111" s="95">
        <f>($K111="Bell Curve")*(_xlfn.NORM.DIST(AND(DS$6&gt;=$F111,DS$6&lt;=$H111)*(DS$6-$F111+1),$J111/2,$M111,TRUE)-_xlfn.NORM.DIST(AND(DS$6&gt;=$F111,DS$6&lt;=$H111)*(DR$6-$F111+1),$J111/2,$M111,TRUE))/(1-2*_xlfn.NORM.DIST(0,$J111/2,$M111,TRUE))*$D111+($K111="Steady Growth")*(AND(DS$6&gt;=$F111,DS$6&lt;=$H111)*((DS$6-$F111+1)/($J111*($J111+1)/2)*$D111))+($K111="custom")*CustCF!DM111</f>
        <v>0</v>
      </c>
      <c r="DT111" s="95">
        <f>($K111="Bell Curve")*(_xlfn.NORM.DIST(AND(DT$6&gt;=$F111,DT$6&lt;=$H111)*(DT$6-$F111+1),$J111/2,$M111,TRUE)-_xlfn.NORM.DIST(AND(DT$6&gt;=$F111,DT$6&lt;=$H111)*(DS$6-$F111+1),$J111/2,$M111,TRUE))/(1-2*_xlfn.NORM.DIST(0,$J111/2,$M111,TRUE))*$D111+($K111="Steady Growth")*(AND(DT$6&gt;=$F111,DT$6&lt;=$H111)*((DT$6-$F111+1)/($J111*($J111+1)/2)*$D111))+($K111="custom")*CustCF!DN111</f>
        <v>0</v>
      </c>
      <c r="DU111" s="95">
        <f>($K111="Bell Curve")*(_xlfn.NORM.DIST(AND(DU$6&gt;=$F111,DU$6&lt;=$H111)*(DU$6-$F111+1),$J111/2,$M111,TRUE)-_xlfn.NORM.DIST(AND(DU$6&gt;=$F111,DU$6&lt;=$H111)*(DT$6-$F111+1),$J111/2,$M111,TRUE))/(1-2*_xlfn.NORM.DIST(0,$J111/2,$M111,TRUE))*$D111+($K111="Steady Growth")*(AND(DU$6&gt;=$F111,DU$6&lt;=$H111)*((DU$6-$F111+1)/($J111*($J111+1)/2)*$D111))+($K111="custom")*CustCF!DO111</f>
        <v>0</v>
      </c>
      <c r="DV111" s="95">
        <f>($K111="Bell Curve")*(_xlfn.NORM.DIST(AND(DV$6&gt;=$F111,DV$6&lt;=$H111)*(DV$6-$F111+1),$J111/2,$M111,TRUE)-_xlfn.NORM.DIST(AND(DV$6&gt;=$F111,DV$6&lt;=$H111)*(DU$6-$F111+1),$J111/2,$M111,TRUE))/(1-2*_xlfn.NORM.DIST(0,$J111/2,$M111,TRUE))*$D111+($K111="Steady Growth")*(AND(DV$6&gt;=$F111,DV$6&lt;=$H111)*((DV$6-$F111+1)/($J111*($J111+1)/2)*$D111))+($K111="custom")*CustCF!DP111</f>
        <v>0</v>
      </c>
      <c r="DW111" s="95">
        <f>($K111="Bell Curve")*(_xlfn.NORM.DIST(AND(DW$6&gt;=$F111,DW$6&lt;=$H111)*(DW$6-$F111+1),$J111/2,$M111,TRUE)-_xlfn.NORM.DIST(AND(DW$6&gt;=$F111,DW$6&lt;=$H111)*(DV$6-$F111+1),$J111/2,$M111,TRUE))/(1-2*_xlfn.NORM.DIST(0,$J111/2,$M111,TRUE))*$D111+($K111="Steady Growth")*(AND(DW$6&gt;=$F111,DW$6&lt;=$H111)*((DW$6-$F111+1)/($J111*($J111+1)/2)*$D111))+($K111="custom")*CustCF!DQ111</f>
        <v>0</v>
      </c>
      <c r="DX111" s="95">
        <f>($K111="Bell Curve")*(_xlfn.NORM.DIST(AND(DX$6&gt;=$F111,DX$6&lt;=$H111)*(DX$6-$F111+1),$J111/2,$M111,TRUE)-_xlfn.NORM.DIST(AND(DX$6&gt;=$F111,DX$6&lt;=$H111)*(DW$6-$F111+1),$J111/2,$M111,TRUE))/(1-2*_xlfn.NORM.DIST(0,$J111/2,$M111,TRUE))*$D111+($K111="Steady Growth")*(AND(DX$6&gt;=$F111,DX$6&lt;=$H111)*((DX$6-$F111+1)/($J111*($J111+1)/2)*$D111))+($K111="custom")*CustCF!DR111</f>
        <v>0</v>
      </c>
      <c r="DY111" s="95">
        <f>($K111="Bell Curve")*(_xlfn.NORM.DIST(AND(DY$6&gt;=$F111,DY$6&lt;=$H111)*(DY$6-$F111+1),$J111/2,$M111,TRUE)-_xlfn.NORM.DIST(AND(DY$6&gt;=$F111,DY$6&lt;=$H111)*(DX$6-$F111+1),$J111/2,$M111,TRUE))/(1-2*_xlfn.NORM.DIST(0,$J111/2,$M111,TRUE))*$D111+($K111="Steady Growth")*(AND(DY$6&gt;=$F111,DY$6&lt;=$H111)*((DY$6-$F111+1)/($J111*($J111+1)/2)*$D111))+($K111="custom")*CustCF!DS111</f>
        <v>0</v>
      </c>
      <c r="DZ111" s="95">
        <f>($K111="Bell Curve")*(_xlfn.NORM.DIST(AND(DZ$6&gt;=$F111,DZ$6&lt;=$H111)*(DZ$6-$F111+1),$J111/2,$M111,TRUE)-_xlfn.NORM.DIST(AND(DZ$6&gt;=$F111,DZ$6&lt;=$H111)*(DY$6-$F111+1),$J111/2,$M111,TRUE))/(1-2*_xlfn.NORM.DIST(0,$J111/2,$M111,TRUE))*$D111+($K111="Steady Growth")*(AND(DZ$6&gt;=$F111,DZ$6&lt;=$H111)*((DZ$6-$F111+1)/($J111*($J111+1)/2)*$D111))+($K111="custom")*CustCF!DT111</f>
        <v>0</v>
      </c>
      <c r="EA111" s="95">
        <f>($K111="Bell Curve")*(_xlfn.NORM.DIST(AND(EA$6&gt;=$F111,EA$6&lt;=$H111)*(EA$6-$F111+1),$J111/2,$M111,TRUE)-_xlfn.NORM.DIST(AND(EA$6&gt;=$F111,EA$6&lt;=$H111)*(DZ$6-$F111+1),$J111/2,$M111,TRUE))/(1-2*_xlfn.NORM.DIST(0,$J111/2,$M111,TRUE))*$D111+($K111="Steady Growth")*(AND(EA$6&gt;=$F111,EA$6&lt;=$H111)*((EA$6-$F111+1)/($J111*($J111+1)/2)*$D111))+($K111="custom")*CustCF!DU111</f>
        <v>0</v>
      </c>
      <c r="EB111" s="95">
        <f>($K111="Bell Curve")*(_xlfn.NORM.DIST(AND(EB$6&gt;=$F111,EB$6&lt;=$H111)*(EB$6-$F111+1),$J111/2,$M111,TRUE)-_xlfn.NORM.DIST(AND(EB$6&gt;=$F111,EB$6&lt;=$H111)*(EA$6-$F111+1),$J111/2,$M111,TRUE))/(1-2*_xlfn.NORM.DIST(0,$J111/2,$M111,TRUE))*$D111+($K111="Steady Growth")*(AND(EB$6&gt;=$F111,EB$6&lt;=$H111)*((EB$6-$F111+1)/($J111*($J111+1)/2)*$D111))+($K111="custom")*CustCF!DV111</f>
        <v>0</v>
      </c>
      <c r="EC111" s="95">
        <f>($K111="Bell Curve")*(_xlfn.NORM.DIST(AND(EC$6&gt;=$F111,EC$6&lt;=$H111)*(EC$6-$F111+1),$J111/2,$M111,TRUE)-_xlfn.NORM.DIST(AND(EC$6&gt;=$F111,EC$6&lt;=$H111)*(EB$6-$F111+1),$J111/2,$M111,TRUE))/(1-2*_xlfn.NORM.DIST(0,$J111/2,$M111,TRUE))*$D111+($K111="Steady Growth")*(AND(EC$6&gt;=$F111,EC$6&lt;=$H111)*((EC$6-$F111+1)/($J111*($J111+1)/2)*$D111))+($K111="custom")*CustCF!DW111</f>
        <v>0</v>
      </c>
      <c r="ED111" s="95">
        <f>($K111="Bell Curve")*(_xlfn.NORM.DIST(AND(ED$6&gt;=$F111,ED$6&lt;=$H111)*(ED$6-$F111+1),$J111/2,$M111,TRUE)-_xlfn.NORM.DIST(AND(ED$6&gt;=$F111,ED$6&lt;=$H111)*(EC$6-$F111+1),$J111/2,$M111,TRUE))/(1-2*_xlfn.NORM.DIST(0,$J111/2,$M111,TRUE))*$D111+($K111="Steady Growth")*(AND(ED$6&gt;=$F111,ED$6&lt;=$H111)*((ED$6-$F111+1)/($J111*($J111+1)/2)*$D111))+($K111="custom")*CustCF!DX111</f>
        <v>0</v>
      </c>
      <c r="EE111" s="95">
        <f>($K111="Bell Curve")*(_xlfn.NORM.DIST(AND(EE$6&gt;=$F111,EE$6&lt;=$H111)*(EE$6-$F111+1),$J111/2,$M111,TRUE)-_xlfn.NORM.DIST(AND(EE$6&gt;=$F111,EE$6&lt;=$H111)*(ED$6-$F111+1),$J111/2,$M111,TRUE))/(1-2*_xlfn.NORM.DIST(0,$J111/2,$M111,TRUE))*$D111+($K111="Steady Growth")*(AND(EE$6&gt;=$F111,EE$6&lt;=$H111)*((EE$6-$F111+1)/($J111*($J111+1)/2)*$D111))+($K111="custom")*CustCF!DY111</f>
        <v>0</v>
      </c>
      <c r="EF111" s="95">
        <f>($K111="Bell Curve")*(_xlfn.NORM.DIST(AND(EF$6&gt;=$F111,EF$6&lt;=$H111)*(EF$6-$F111+1),$J111/2,$M111,TRUE)-_xlfn.NORM.DIST(AND(EF$6&gt;=$F111,EF$6&lt;=$H111)*(EE$6-$F111+1),$J111/2,$M111,TRUE))/(1-2*_xlfn.NORM.DIST(0,$J111/2,$M111,TRUE))*$D111+($K111="Steady Growth")*(AND(EF$6&gt;=$F111,EF$6&lt;=$H111)*((EF$6-$F111+1)/($J111*($J111+1)/2)*$D111))+($K111="custom")*CustCF!DZ111</f>
        <v>0</v>
      </c>
      <c r="EG111" s="95">
        <f>($K111="Bell Curve")*(_xlfn.NORM.DIST(AND(EG$6&gt;=$F111,EG$6&lt;=$H111)*(EG$6-$F111+1),$J111/2,$M111,TRUE)-_xlfn.NORM.DIST(AND(EG$6&gt;=$F111,EG$6&lt;=$H111)*(EF$6-$F111+1),$J111/2,$M111,TRUE))/(1-2*_xlfn.NORM.DIST(0,$J111/2,$M111,TRUE))*$D111+($K111="Steady Growth")*(AND(EG$6&gt;=$F111,EG$6&lt;=$H111)*((EG$6-$F111+1)/($J111*($J111+1)/2)*$D111))+($K111="custom")*CustCF!EA111</f>
        <v>0</v>
      </c>
      <c r="EH111" s="95">
        <f>($K111="Bell Curve")*(_xlfn.NORM.DIST(AND(EH$6&gt;=$F111,EH$6&lt;=$H111)*(EH$6-$F111+1),$J111/2,$M111,TRUE)-_xlfn.NORM.DIST(AND(EH$6&gt;=$F111,EH$6&lt;=$H111)*(EG$6-$F111+1),$J111/2,$M111,TRUE))/(1-2*_xlfn.NORM.DIST(0,$J111/2,$M111,TRUE))*$D111+($K111="Steady Growth")*(AND(EH$6&gt;=$F111,EH$6&lt;=$H111)*((EH$6-$F111+1)/($J111*($J111+1)/2)*$D111))+($K111="custom")*CustCF!EB111</f>
        <v>0</v>
      </c>
      <c r="EI111" s="95">
        <f>($K111="Bell Curve")*(_xlfn.NORM.DIST(AND(EI$6&gt;=$F111,EI$6&lt;=$H111)*(EI$6-$F111+1),$J111/2,$M111,TRUE)-_xlfn.NORM.DIST(AND(EI$6&gt;=$F111,EI$6&lt;=$H111)*(EH$6-$F111+1),$J111/2,$M111,TRUE))/(1-2*_xlfn.NORM.DIST(0,$J111/2,$M111,TRUE))*$D111+($K111="Steady Growth")*(AND(EI$6&gt;=$F111,EI$6&lt;=$H111)*((EI$6-$F111+1)/($J111*($J111+1)/2)*$D111))+($K111="custom")*CustCF!EC111</f>
        <v>0</v>
      </c>
      <c r="EJ111" s="95">
        <f>($K111="Bell Curve")*(_xlfn.NORM.DIST(AND(EJ$6&gt;=$F111,EJ$6&lt;=$H111)*(EJ$6-$F111+1),$J111/2,$M111,TRUE)-_xlfn.NORM.DIST(AND(EJ$6&gt;=$F111,EJ$6&lt;=$H111)*(EI$6-$F111+1),$J111/2,$M111,TRUE))/(1-2*_xlfn.NORM.DIST(0,$J111/2,$M111,TRUE))*$D111+($K111="Steady Growth")*(AND(EJ$6&gt;=$F111,EJ$6&lt;=$H111)*((EJ$6-$F111+1)/($J111*($J111+1)/2)*$D111))+($K111="custom")*CustCF!ED111</f>
        <v>0</v>
      </c>
      <c r="EK111" s="95">
        <f>($K111="Bell Curve")*(_xlfn.NORM.DIST(AND(EK$6&gt;=$F111,EK$6&lt;=$H111)*(EK$6-$F111+1),$J111/2,$M111,TRUE)-_xlfn.NORM.DIST(AND(EK$6&gt;=$F111,EK$6&lt;=$H111)*(EJ$6-$F111+1),$J111/2,$M111,TRUE))/(1-2*_xlfn.NORM.DIST(0,$J111/2,$M111,TRUE))*$D111+($K111="Steady Growth")*(AND(EK$6&gt;=$F111,EK$6&lt;=$H111)*((EK$6-$F111+1)/($J111*($J111+1)/2)*$D111))+($K111="custom")*CustCF!EE111</f>
        <v>0</v>
      </c>
      <c r="EL111" s="95">
        <f>($K111="Bell Curve")*(_xlfn.NORM.DIST(AND(EL$6&gt;=$F111,EL$6&lt;=$H111)*(EL$6-$F111+1),$J111/2,$M111,TRUE)-_xlfn.NORM.DIST(AND(EL$6&gt;=$F111,EL$6&lt;=$H111)*(EK$6-$F111+1),$J111/2,$M111,TRUE))/(1-2*_xlfn.NORM.DIST(0,$J111/2,$M111,TRUE))*$D111+($K111="Steady Growth")*(AND(EL$6&gt;=$F111,EL$6&lt;=$H111)*((EL$6-$F111+1)/($J111*($J111+1)/2)*$D111))+($K111="custom")*CustCF!EF111</f>
        <v>0</v>
      </c>
      <c r="EM111" s="95">
        <f>($K111="Bell Curve")*(_xlfn.NORM.DIST(AND(EM$6&gt;=$F111,EM$6&lt;=$H111)*(EM$6-$F111+1),$J111/2,$M111,TRUE)-_xlfn.NORM.DIST(AND(EM$6&gt;=$F111,EM$6&lt;=$H111)*(EL$6-$F111+1),$J111/2,$M111,TRUE))/(1-2*_xlfn.NORM.DIST(0,$J111/2,$M111,TRUE))*$D111+($K111="Steady Growth")*(AND(EM$6&gt;=$F111,EM$6&lt;=$H111)*((EM$6-$F111+1)/($J111*($J111+1)/2)*$D111))+($K111="custom")*CustCF!EG111</f>
        <v>0</v>
      </c>
      <c r="EN111" s="95">
        <f>($K111="Bell Curve")*(_xlfn.NORM.DIST(AND(EN$6&gt;=$F111,EN$6&lt;=$H111)*(EN$6-$F111+1),$J111/2,$M111,TRUE)-_xlfn.NORM.DIST(AND(EN$6&gt;=$F111,EN$6&lt;=$H111)*(EM$6-$F111+1),$J111/2,$M111,TRUE))/(1-2*_xlfn.NORM.DIST(0,$J111/2,$M111,TRUE))*$D111+($K111="Steady Growth")*(AND(EN$6&gt;=$F111,EN$6&lt;=$H111)*((EN$6-$F111+1)/($J111*($J111+1)/2)*$D111))+($K111="custom")*CustCF!EH111</f>
        <v>0</v>
      </c>
      <c r="EO111" s="95">
        <f>($K111="Bell Curve")*(_xlfn.NORM.DIST(AND(EO$6&gt;=$F111,EO$6&lt;=$H111)*(EO$6-$F111+1),$J111/2,$M111,TRUE)-_xlfn.NORM.DIST(AND(EO$6&gt;=$F111,EO$6&lt;=$H111)*(EN$6-$F111+1),$J111/2,$M111,TRUE))/(1-2*_xlfn.NORM.DIST(0,$J111/2,$M111,TRUE))*$D111+($K111="Steady Growth")*(AND(EO$6&gt;=$F111,EO$6&lt;=$H111)*((EO$6-$F111+1)/($J111*($J111+1)/2)*$D111))+($K111="custom")*CustCF!EI111</f>
        <v>0</v>
      </c>
      <c r="EP111" s="95">
        <f>($K111="Bell Curve")*(_xlfn.NORM.DIST(AND(EP$6&gt;=$F111,EP$6&lt;=$H111)*(EP$6-$F111+1),$J111/2,$M111,TRUE)-_xlfn.NORM.DIST(AND(EP$6&gt;=$F111,EP$6&lt;=$H111)*(EO$6-$F111+1),$J111/2,$M111,TRUE))/(1-2*_xlfn.NORM.DIST(0,$J111/2,$M111,TRUE))*$D111+($K111="Steady Growth")*(AND(EP$6&gt;=$F111,EP$6&lt;=$H111)*((EP$6-$F111+1)/($J111*($J111+1)/2)*$D111))+($K111="custom")*CustCF!EJ111</f>
        <v>0</v>
      </c>
      <c r="EQ111" s="95">
        <f>($K111="Bell Curve")*(_xlfn.NORM.DIST(AND(EQ$6&gt;=$F111,EQ$6&lt;=$H111)*(EQ$6-$F111+1),$J111/2,$M111,TRUE)-_xlfn.NORM.DIST(AND(EQ$6&gt;=$F111,EQ$6&lt;=$H111)*(EP$6-$F111+1),$J111/2,$M111,TRUE))/(1-2*_xlfn.NORM.DIST(0,$J111/2,$M111,TRUE))*$D111+($K111="Steady Growth")*(AND(EQ$6&gt;=$F111,EQ$6&lt;=$H111)*((EQ$6-$F111+1)/($J111*($J111+1)/2)*$D111))+($K111="custom")*CustCF!EK111</f>
        <v>0</v>
      </c>
      <c r="ER111" s="95">
        <f>($K111="Bell Curve")*(_xlfn.NORM.DIST(AND(ER$6&gt;=$F111,ER$6&lt;=$H111)*(ER$6-$F111+1),$J111/2,$M111,TRUE)-_xlfn.NORM.DIST(AND(ER$6&gt;=$F111,ER$6&lt;=$H111)*(EQ$6-$F111+1),$J111/2,$M111,TRUE))/(1-2*_xlfn.NORM.DIST(0,$J111/2,$M111,TRUE))*$D111+($K111="Steady Growth")*(AND(ER$6&gt;=$F111,ER$6&lt;=$H111)*((ER$6-$F111+1)/($J111*($J111+1)/2)*$D111))+($K111="custom")*CustCF!EL111</f>
        <v>0</v>
      </c>
      <c r="ES111" s="95">
        <f>($K111="Bell Curve")*(_xlfn.NORM.DIST(AND(ES$6&gt;=$F111,ES$6&lt;=$H111)*(ES$6-$F111+1),$J111/2,$M111,TRUE)-_xlfn.NORM.DIST(AND(ES$6&gt;=$F111,ES$6&lt;=$H111)*(ER$6-$F111+1),$J111/2,$M111,TRUE))/(1-2*_xlfn.NORM.DIST(0,$J111/2,$M111,TRUE))*$D111+($K111="Steady Growth")*(AND(ES$6&gt;=$F111,ES$6&lt;=$H111)*((ES$6-$F111+1)/($J111*($J111+1)/2)*$D111))+($K111="custom")*CustCF!EM111</f>
        <v>0</v>
      </c>
      <c r="ET111" s="95">
        <f>($K111="Bell Curve")*(_xlfn.NORM.DIST(AND(ET$6&gt;=$F111,ET$6&lt;=$H111)*(ET$6-$F111+1),$J111/2,$M111,TRUE)-_xlfn.NORM.DIST(AND(ET$6&gt;=$F111,ET$6&lt;=$H111)*(ES$6-$F111+1),$J111/2,$M111,TRUE))/(1-2*_xlfn.NORM.DIST(0,$J111/2,$M111,TRUE))*$D111+($K111="Steady Growth")*(AND(ET$6&gt;=$F111,ET$6&lt;=$H111)*((ET$6-$F111+1)/($J111*($J111+1)/2)*$D111))+($K111="custom")*CustCF!EN111</f>
        <v>0</v>
      </c>
      <c r="EU111" s="95">
        <f>($K111="Bell Curve")*(_xlfn.NORM.DIST(AND(EU$6&gt;=$F111,EU$6&lt;=$H111)*(EU$6-$F111+1),$J111/2,$M111,TRUE)-_xlfn.NORM.DIST(AND(EU$6&gt;=$F111,EU$6&lt;=$H111)*(ET$6-$F111+1),$J111/2,$M111,TRUE))/(1-2*_xlfn.NORM.DIST(0,$J111/2,$M111,TRUE))*$D111+($K111="Steady Growth")*(AND(EU$6&gt;=$F111,EU$6&lt;=$H111)*((EU$6-$F111+1)/($J111*($J111+1)/2)*$D111))+($K111="custom")*CustCF!EO111</f>
        <v>0</v>
      </c>
      <c r="EV111" s="95">
        <f>($K111="Bell Curve")*(_xlfn.NORM.DIST(AND(EV$6&gt;=$F111,EV$6&lt;=$H111)*(EV$6-$F111+1),$J111/2,$M111,TRUE)-_xlfn.NORM.DIST(AND(EV$6&gt;=$F111,EV$6&lt;=$H111)*(EU$6-$F111+1),$J111/2,$M111,TRUE))/(1-2*_xlfn.NORM.DIST(0,$J111/2,$M111,TRUE))*$D111+($K111="Steady Growth")*(AND(EV$6&gt;=$F111,EV$6&lt;=$H111)*((EV$6-$F111+1)/($J111*($J111+1)/2)*$D111))+($K111="custom")*CustCF!EP111</f>
        <v>0</v>
      </c>
      <c r="EW111" s="95">
        <f>($K111="Bell Curve")*(_xlfn.NORM.DIST(AND(EW$6&gt;=$F111,EW$6&lt;=$H111)*(EW$6-$F111+1),$J111/2,$M111,TRUE)-_xlfn.NORM.DIST(AND(EW$6&gt;=$F111,EW$6&lt;=$H111)*(EV$6-$F111+1),$J111/2,$M111,TRUE))/(1-2*_xlfn.NORM.DIST(0,$J111/2,$M111,TRUE))*$D111+($K111="Steady Growth")*(AND(EW$6&gt;=$F111,EW$6&lt;=$H111)*((EW$6-$F111+1)/($J111*($J111+1)/2)*$D111))+($K111="custom")*CustCF!EQ111</f>
        <v>0</v>
      </c>
      <c r="EX111" s="95">
        <f>($K111="Bell Curve")*(_xlfn.NORM.DIST(AND(EX$6&gt;=$F111,EX$6&lt;=$H111)*(EX$6-$F111+1),$J111/2,$M111,TRUE)-_xlfn.NORM.DIST(AND(EX$6&gt;=$F111,EX$6&lt;=$H111)*(EW$6-$F111+1),$J111/2,$M111,TRUE))/(1-2*_xlfn.NORM.DIST(0,$J111/2,$M111,TRUE))*$D111+($K111="Steady Growth")*(AND(EX$6&gt;=$F111,EX$6&lt;=$H111)*((EX$6-$F111+1)/($J111*($J111+1)/2)*$D111))+($K111="custom")*CustCF!ER111</f>
        <v>0</v>
      </c>
      <c r="EY111" s="95">
        <f>($K111="Bell Curve")*(_xlfn.NORM.DIST(AND(EY$6&gt;=$F111,EY$6&lt;=$H111)*(EY$6-$F111+1),$J111/2,$M111,TRUE)-_xlfn.NORM.DIST(AND(EY$6&gt;=$F111,EY$6&lt;=$H111)*(EX$6-$F111+1),$J111/2,$M111,TRUE))/(1-2*_xlfn.NORM.DIST(0,$J111/2,$M111,TRUE))*$D111+($K111="Steady Growth")*(AND(EY$6&gt;=$F111,EY$6&lt;=$H111)*((EY$6-$F111+1)/($J111*($J111+1)/2)*$D111))+($K111="custom")*CustCF!ES111</f>
        <v>0</v>
      </c>
      <c r="EZ111" s="95">
        <f>($K111="Bell Curve")*(_xlfn.NORM.DIST(AND(EZ$6&gt;=$F111,EZ$6&lt;=$H111)*(EZ$6-$F111+1),$J111/2,$M111,TRUE)-_xlfn.NORM.DIST(AND(EZ$6&gt;=$F111,EZ$6&lt;=$H111)*(EY$6-$F111+1),$J111/2,$M111,TRUE))/(1-2*_xlfn.NORM.DIST(0,$J111/2,$M111,TRUE))*$D111+($K111="Steady Growth")*(AND(EZ$6&gt;=$F111,EZ$6&lt;=$H111)*((EZ$6-$F111+1)/($J111*($J111+1)/2)*$D111))+($K111="custom")*CustCF!ET111</f>
        <v>0</v>
      </c>
      <c r="FA111" s="95">
        <f>($K111="Bell Curve")*(_xlfn.NORM.DIST(AND(FA$6&gt;=$F111,FA$6&lt;=$H111)*(FA$6-$F111+1),$J111/2,$M111,TRUE)-_xlfn.NORM.DIST(AND(FA$6&gt;=$F111,FA$6&lt;=$H111)*(EZ$6-$F111+1),$J111/2,$M111,TRUE))/(1-2*_xlfn.NORM.DIST(0,$J111/2,$M111,TRUE))*$D111+($K111="Steady Growth")*(AND(FA$6&gt;=$F111,FA$6&lt;=$H111)*((FA$6-$F111+1)/($J111*($J111+1)/2)*$D111))+($K111="custom")*CustCF!EU111</f>
        <v>0</v>
      </c>
      <c r="FB111" s="95">
        <f>($K111="Bell Curve")*(_xlfn.NORM.DIST(AND(FB$6&gt;=$F111,FB$6&lt;=$H111)*(FB$6-$F111+1),$J111/2,$M111,TRUE)-_xlfn.NORM.DIST(AND(FB$6&gt;=$F111,FB$6&lt;=$H111)*(FA$6-$F111+1),$J111/2,$M111,TRUE))/(1-2*_xlfn.NORM.DIST(0,$J111/2,$M111,TRUE))*$D111+($K111="Steady Growth")*(AND(FB$6&gt;=$F111,FB$6&lt;=$H111)*((FB$6-$F111+1)/($J111*($J111+1)/2)*$D111))+($K111="custom")*CustCF!EV111</f>
        <v>0</v>
      </c>
      <c r="FC111" s="95">
        <f>($K111="Bell Curve")*(_xlfn.NORM.DIST(AND(FC$6&gt;=$F111,FC$6&lt;=$H111)*(FC$6-$F111+1),$J111/2,$M111,TRUE)-_xlfn.NORM.DIST(AND(FC$6&gt;=$F111,FC$6&lt;=$H111)*(FB$6-$F111+1),$J111/2,$M111,TRUE))/(1-2*_xlfn.NORM.DIST(0,$J111/2,$M111,TRUE))*$D111+($K111="Steady Growth")*(AND(FC$6&gt;=$F111,FC$6&lt;=$H111)*((FC$6-$F111+1)/($J111*($J111+1)/2)*$D111))+($K111="custom")*CustCF!EW111</f>
        <v>0</v>
      </c>
      <c r="FD111" s="95">
        <f>($K111="Bell Curve")*(_xlfn.NORM.DIST(AND(FD$6&gt;=$F111,FD$6&lt;=$H111)*(FD$6-$F111+1),$J111/2,$M111,TRUE)-_xlfn.NORM.DIST(AND(FD$6&gt;=$F111,FD$6&lt;=$H111)*(FC$6-$F111+1),$J111/2,$M111,TRUE))/(1-2*_xlfn.NORM.DIST(0,$J111/2,$M111,TRUE))*$D111+($K111="Steady Growth")*(AND(FD$6&gt;=$F111,FD$6&lt;=$H111)*((FD$6-$F111+1)/($J111*($J111+1)/2)*$D111))+($K111="custom")*CustCF!EX111</f>
        <v>0</v>
      </c>
      <c r="FE111" s="95">
        <f>($K111="Bell Curve")*(_xlfn.NORM.DIST(AND(FE$6&gt;=$F111,FE$6&lt;=$H111)*(FE$6-$F111+1),$J111/2,$M111,TRUE)-_xlfn.NORM.DIST(AND(FE$6&gt;=$F111,FE$6&lt;=$H111)*(FD$6-$F111+1),$J111/2,$M111,TRUE))/(1-2*_xlfn.NORM.DIST(0,$J111/2,$M111,TRUE))*$D111+($K111="Steady Growth")*(AND(FE$6&gt;=$F111,FE$6&lt;=$H111)*((FE$6-$F111+1)/($J111*($J111+1)/2)*$D111))+($K111="custom")*CustCF!EY111</f>
        <v>0</v>
      </c>
      <c r="FF111" s="95">
        <f>($K111="Bell Curve")*(_xlfn.NORM.DIST(AND(FF$6&gt;=$F111,FF$6&lt;=$H111)*(FF$6-$F111+1),$J111/2,$M111,TRUE)-_xlfn.NORM.DIST(AND(FF$6&gt;=$F111,FF$6&lt;=$H111)*(FE$6-$F111+1),$J111/2,$M111,TRUE))/(1-2*_xlfn.NORM.DIST(0,$J111/2,$M111,TRUE))*$D111+($K111="Steady Growth")*(AND(FF$6&gt;=$F111,FF$6&lt;=$H111)*((FF$6-$F111+1)/($J111*($J111+1)/2)*$D111))+($K111="custom")*CustCF!EZ111</f>
        <v>0</v>
      </c>
      <c r="FG111" s="95">
        <f>($K111="Bell Curve")*(_xlfn.NORM.DIST(AND(FG$6&gt;=$F111,FG$6&lt;=$H111)*(FG$6-$F111+1),$J111/2,$M111,TRUE)-_xlfn.NORM.DIST(AND(FG$6&gt;=$F111,FG$6&lt;=$H111)*(FF$6-$F111+1),$J111/2,$M111,TRUE))/(1-2*_xlfn.NORM.DIST(0,$J111/2,$M111,TRUE))*$D111+($K111="Steady Growth")*(AND(FG$6&gt;=$F111,FG$6&lt;=$H111)*((FG$6-$F111+1)/($J111*($J111+1)/2)*$D111))+($K111="custom")*CustCF!FA111</f>
        <v>0</v>
      </c>
      <c r="FH111" s="95">
        <f>($K111="Bell Curve")*(_xlfn.NORM.DIST(AND(FH$6&gt;=$F111,FH$6&lt;=$H111)*(FH$6-$F111+1),$J111/2,$M111,TRUE)-_xlfn.NORM.DIST(AND(FH$6&gt;=$F111,FH$6&lt;=$H111)*(FG$6-$F111+1),$J111/2,$M111,TRUE))/(1-2*_xlfn.NORM.DIST(0,$J111/2,$M111,TRUE))*$D111+($K111="Steady Growth")*(AND(FH$6&gt;=$F111,FH$6&lt;=$H111)*((FH$6-$F111+1)/($J111*($J111+1)/2)*$D111))+($K111="custom")*CustCF!FB111</f>
        <v>0</v>
      </c>
      <c r="FI111" s="95">
        <f>($K111="Bell Curve")*(_xlfn.NORM.DIST(AND(FI$6&gt;=$F111,FI$6&lt;=$H111)*(FI$6-$F111+1),$J111/2,$M111,TRUE)-_xlfn.NORM.DIST(AND(FI$6&gt;=$F111,FI$6&lt;=$H111)*(FH$6-$F111+1),$J111/2,$M111,TRUE))/(1-2*_xlfn.NORM.DIST(0,$J111/2,$M111,TRUE))*$D111+($K111="Steady Growth")*(AND(FI$6&gt;=$F111,FI$6&lt;=$H111)*((FI$6-$F111+1)/($J111*($J111+1)/2)*$D111))+($K111="custom")*CustCF!FC111</f>
        <v>0</v>
      </c>
      <c r="FJ111" s="95">
        <f>($K111="Bell Curve")*(_xlfn.NORM.DIST(AND(FJ$6&gt;=$F111,FJ$6&lt;=$H111)*(FJ$6-$F111+1),$J111/2,$M111,TRUE)-_xlfn.NORM.DIST(AND(FJ$6&gt;=$F111,FJ$6&lt;=$H111)*(FI$6-$F111+1),$J111/2,$M111,TRUE))/(1-2*_xlfn.NORM.DIST(0,$J111/2,$M111,TRUE))*$D111+($K111="Steady Growth")*(AND(FJ$6&gt;=$F111,FJ$6&lt;=$H111)*((FJ$6-$F111+1)/($J111*($J111+1)/2)*$D111))+($K111="custom")*CustCF!FD111</f>
        <v>0</v>
      </c>
      <c r="FK111" s="95">
        <f>($K111="Bell Curve")*(_xlfn.NORM.DIST(AND(FK$6&gt;=$F111,FK$6&lt;=$H111)*(FK$6-$F111+1),$J111/2,$M111,TRUE)-_xlfn.NORM.DIST(AND(FK$6&gt;=$F111,FK$6&lt;=$H111)*(FJ$6-$F111+1),$J111/2,$M111,TRUE))/(1-2*_xlfn.NORM.DIST(0,$J111/2,$M111,TRUE))*$D111+($K111="Steady Growth")*(AND(FK$6&gt;=$F111,FK$6&lt;=$H111)*((FK$6-$F111+1)/($J111*($J111+1)/2)*$D111))+($K111="custom")*CustCF!FE111</f>
        <v>0</v>
      </c>
      <c r="FL111" s="95">
        <f>($K111="Bell Curve")*(_xlfn.NORM.DIST(AND(FL$6&gt;=$F111,FL$6&lt;=$H111)*(FL$6-$F111+1),$J111/2,$M111,TRUE)-_xlfn.NORM.DIST(AND(FL$6&gt;=$F111,FL$6&lt;=$H111)*(FK$6-$F111+1),$J111/2,$M111,TRUE))/(1-2*_xlfn.NORM.DIST(0,$J111/2,$M111,TRUE))*$D111+($K111="Steady Growth")*(AND(FL$6&gt;=$F111,FL$6&lt;=$H111)*((FL$6-$F111+1)/($J111*($J111+1)/2)*$D111))+($K111="custom")*CustCF!FF111</f>
        <v>0</v>
      </c>
      <c r="FM111" s="95">
        <f>($K111="Bell Curve")*(_xlfn.NORM.DIST(AND(FM$6&gt;=$F111,FM$6&lt;=$H111)*(FM$6-$F111+1),$J111/2,$M111,TRUE)-_xlfn.NORM.DIST(AND(FM$6&gt;=$F111,FM$6&lt;=$H111)*(FL$6-$F111+1),$J111/2,$M111,TRUE))/(1-2*_xlfn.NORM.DIST(0,$J111/2,$M111,TRUE))*$D111+($K111="Steady Growth")*(AND(FM$6&gt;=$F111,FM$6&lt;=$H111)*((FM$6-$F111+1)/($J111*($J111+1)/2)*$D111))+($K111="custom")*CustCF!FG111</f>
        <v>0</v>
      </c>
      <c r="FN111" s="95">
        <f>($K111="Bell Curve")*(_xlfn.NORM.DIST(AND(FN$6&gt;=$F111,FN$6&lt;=$H111)*(FN$6-$F111+1),$J111/2,$M111,TRUE)-_xlfn.NORM.DIST(AND(FN$6&gt;=$F111,FN$6&lt;=$H111)*(FM$6-$F111+1),$J111/2,$M111,TRUE))/(1-2*_xlfn.NORM.DIST(0,$J111/2,$M111,TRUE))*$D111+($K111="Steady Growth")*(AND(FN$6&gt;=$F111,FN$6&lt;=$H111)*((FN$6-$F111+1)/($J111*($J111+1)/2)*$D111))+($K111="custom")*CustCF!FH111</f>
        <v>0</v>
      </c>
      <c r="FO111" s="95">
        <f>($K111="Bell Curve")*(_xlfn.NORM.DIST(AND(FO$6&gt;=$F111,FO$6&lt;=$H111)*(FO$6-$F111+1),$J111/2,$M111,TRUE)-_xlfn.NORM.DIST(AND(FO$6&gt;=$F111,FO$6&lt;=$H111)*(FN$6-$F111+1),$J111/2,$M111,TRUE))/(1-2*_xlfn.NORM.DIST(0,$J111/2,$M111,TRUE))*$D111+($K111="Steady Growth")*(AND(FO$6&gt;=$F111,FO$6&lt;=$H111)*((FO$6-$F111+1)/($J111*($J111+1)/2)*$D111))+($K111="custom")*CustCF!FI111</f>
        <v>0</v>
      </c>
      <c r="FP111" s="95">
        <f>($K111="Bell Curve")*(_xlfn.NORM.DIST(AND(FP$6&gt;=$F111,FP$6&lt;=$H111)*(FP$6-$F111+1),$J111/2,$M111,TRUE)-_xlfn.NORM.DIST(AND(FP$6&gt;=$F111,FP$6&lt;=$H111)*(FO$6-$F111+1),$J111/2,$M111,TRUE))/(1-2*_xlfn.NORM.DIST(0,$J111/2,$M111,TRUE))*$D111+($K111="Steady Growth")*(AND(FP$6&gt;=$F111,FP$6&lt;=$H111)*((FP$6-$F111+1)/($J111*($J111+1)/2)*$D111))+($K111="custom")*CustCF!FJ111</f>
        <v>0</v>
      </c>
      <c r="FQ111" s="95">
        <f>($K111="Bell Curve")*(_xlfn.NORM.DIST(AND(FQ$6&gt;=$F111,FQ$6&lt;=$H111)*(FQ$6-$F111+1),$J111/2,$M111,TRUE)-_xlfn.NORM.DIST(AND(FQ$6&gt;=$F111,FQ$6&lt;=$H111)*(FP$6-$F111+1),$J111/2,$M111,TRUE))/(1-2*_xlfn.NORM.DIST(0,$J111/2,$M111,TRUE))*$D111+($K111="Steady Growth")*(AND(FQ$6&gt;=$F111,FQ$6&lt;=$H111)*((FQ$6-$F111+1)/($J111*($J111+1)/2)*$D111))+($K111="custom")*CustCF!FK111</f>
        <v>0</v>
      </c>
      <c r="FR111" s="95">
        <f>($K111="Bell Curve")*(_xlfn.NORM.DIST(AND(FR$6&gt;=$F111,FR$6&lt;=$H111)*(FR$6-$F111+1),$J111/2,$M111,TRUE)-_xlfn.NORM.DIST(AND(FR$6&gt;=$F111,FR$6&lt;=$H111)*(FQ$6-$F111+1),$J111/2,$M111,TRUE))/(1-2*_xlfn.NORM.DIST(0,$J111/2,$M111,TRUE))*$D111+($K111="Steady Growth")*(AND(FR$6&gt;=$F111,FR$6&lt;=$H111)*((FR$6-$F111+1)/($J111*($J111+1)/2)*$D111))+($K111="custom")*CustCF!FL111</f>
        <v>0</v>
      </c>
      <c r="FS111" s="95">
        <f>($K111="Bell Curve")*(_xlfn.NORM.DIST(AND(FS$6&gt;=$F111,FS$6&lt;=$H111)*(FS$6-$F111+1),$J111/2,$M111,TRUE)-_xlfn.NORM.DIST(AND(FS$6&gt;=$F111,FS$6&lt;=$H111)*(FR$6-$F111+1),$J111/2,$M111,TRUE))/(1-2*_xlfn.NORM.DIST(0,$J111/2,$M111,TRUE))*$D111+($K111="Steady Growth")*(AND(FS$6&gt;=$F111,FS$6&lt;=$H111)*((FS$6-$F111+1)/($J111*($J111+1)/2)*$D111))+($K111="custom")*CustCF!FM111</f>
        <v>0</v>
      </c>
      <c r="FT111" s="95">
        <f>($K111="Bell Curve")*(_xlfn.NORM.DIST(AND(FT$6&gt;=$F111,FT$6&lt;=$H111)*(FT$6-$F111+1),$J111/2,$M111,TRUE)-_xlfn.NORM.DIST(AND(FT$6&gt;=$F111,FT$6&lt;=$H111)*(FS$6-$F111+1),$J111/2,$M111,TRUE))/(1-2*_xlfn.NORM.DIST(0,$J111/2,$M111,TRUE))*$D111+($K111="Steady Growth")*(AND(FT$6&gt;=$F111,FT$6&lt;=$H111)*((FT$6-$F111+1)/($J111*($J111+1)/2)*$D111))+($K111="custom")*CustCF!FN111</f>
        <v>0</v>
      </c>
      <c r="FU111" s="95">
        <f>($K111="Bell Curve")*(_xlfn.NORM.DIST(AND(FU$6&gt;=$F111,FU$6&lt;=$H111)*(FU$6-$F111+1),$J111/2,$M111,TRUE)-_xlfn.NORM.DIST(AND(FU$6&gt;=$F111,FU$6&lt;=$H111)*(FT$6-$F111+1),$J111/2,$M111,TRUE))/(1-2*_xlfn.NORM.DIST(0,$J111/2,$M111,TRUE))*$D111+($K111="Steady Growth")*(AND(FU$6&gt;=$F111,FU$6&lt;=$H111)*((FU$6-$F111+1)/($J111*($J111+1)/2)*$D111))+($K111="custom")*CustCF!FO111</f>
        <v>0</v>
      </c>
      <c r="FV111" s="95">
        <f>($K111="Bell Curve")*(_xlfn.NORM.DIST(AND(FV$6&gt;=$F111,FV$6&lt;=$H111)*(FV$6-$F111+1),$J111/2,$M111,TRUE)-_xlfn.NORM.DIST(AND(FV$6&gt;=$F111,FV$6&lt;=$H111)*(FU$6-$F111+1),$J111/2,$M111,TRUE))/(1-2*_xlfn.NORM.DIST(0,$J111/2,$M111,TRUE))*$D111+($K111="Steady Growth")*(AND(FV$6&gt;=$F111,FV$6&lt;=$H111)*((FV$6-$F111+1)/($J111*($J111+1)/2)*$D111))+($K111="custom")*CustCF!FP111</f>
        <v>0</v>
      </c>
      <c r="FW111" s="95">
        <f>($K111="Bell Curve")*(_xlfn.NORM.DIST(AND(FW$6&gt;=$F111,FW$6&lt;=$H111)*(FW$6-$F111+1),$J111/2,$M111,TRUE)-_xlfn.NORM.DIST(AND(FW$6&gt;=$F111,FW$6&lt;=$H111)*(FV$6-$F111+1),$J111/2,$M111,TRUE))/(1-2*_xlfn.NORM.DIST(0,$J111/2,$M111,TRUE))*$D111+($K111="Steady Growth")*(AND(FW$6&gt;=$F111,FW$6&lt;=$H111)*((FW$6-$F111+1)/($J111*($J111+1)/2)*$D111))+($K111="custom")*CustCF!FQ111</f>
        <v>0</v>
      </c>
      <c r="FX111" s="95">
        <f>($K111="Bell Curve")*(_xlfn.NORM.DIST(AND(FX$6&gt;=$F111,FX$6&lt;=$H111)*(FX$6-$F111+1),$J111/2,$M111,TRUE)-_xlfn.NORM.DIST(AND(FX$6&gt;=$F111,FX$6&lt;=$H111)*(FW$6-$F111+1),$J111/2,$M111,TRUE))/(1-2*_xlfn.NORM.DIST(0,$J111/2,$M111,TRUE))*$D111+($K111="Steady Growth")*(AND(FX$6&gt;=$F111,FX$6&lt;=$H111)*((FX$6-$F111+1)/($J111*($J111+1)/2)*$D111))+($K111="custom")*CustCF!FR111</f>
        <v>0</v>
      </c>
      <c r="FY111" s="95">
        <f>($K111="Bell Curve")*(_xlfn.NORM.DIST(AND(FY$6&gt;=$F111,FY$6&lt;=$H111)*(FY$6-$F111+1),$J111/2,$M111,TRUE)-_xlfn.NORM.DIST(AND(FY$6&gt;=$F111,FY$6&lt;=$H111)*(FX$6-$F111+1),$J111/2,$M111,TRUE))/(1-2*_xlfn.NORM.DIST(0,$J111/2,$M111,TRUE))*$D111+($K111="Steady Growth")*(AND(FY$6&gt;=$F111,FY$6&lt;=$H111)*((FY$6-$F111+1)/($J111*($J111+1)/2)*$D111))+($K111="custom")*CustCF!FS111</f>
        <v>0</v>
      </c>
      <c r="FZ111" s="95">
        <f>($K111="Bell Curve")*(_xlfn.NORM.DIST(AND(FZ$6&gt;=$F111,FZ$6&lt;=$H111)*(FZ$6-$F111+1),$J111/2,$M111,TRUE)-_xlfn.NORM.DIST(AND(FZ$6&gt;=$F111,FZ$6&lt;=$H111)*(FY$6-$F111+1),$J111/2,$M111,TRUE))/(1-2*_xlfn.NORM.DIST(0,$J111/2,$M111,TRUE))*$D111+($K111="Steady Growth")*(AND(FZ$6&gt;=$F111,FZ$6&lt;=$H111)*((FZ$6-$F111+1)/($J111*($J111+1)/2)*$D111))+($K111="custom")*CustCF!FT111</f>
        <v>0</v>
      </c>
      <c r="GA111" s="95">
        <f>($K111="Bell Curve")*(_xlfn.NORM.DIST(AND(GA$6&gt;=$F111,GA$6&lt;=$H111)*(GA$6-$F111+1),$J111/2,$M111,TRUE)-_xlfn.NORM.DIST(AND(GA$6&gt;=$F111,GA$6&lt;=$H111)*(FZ$6-$F111+1),$J111/2,$M111,TRUE))/(1-2*_xlfn.NORM.DIST(0,$J111/2,$M111,TRUE))*$D111+($K111="Steady Growth")*(AND(GA$6&gt;=$F111,GA$6&lt;=$H111)*((GA$6-$F111+1)/($J111*($J111+1)/2)*$D111))+($K111="custom")*CustCF!FU111</f>
        <v>0</v>
      </c>
      <c r="GB111" s="95">
        <f>($K111="Bell Curve")*(_xlfn.NORM.DIST(AND(GB$6&gt;=$F111,GB$6&lt;=$H111)*(GB$6-$F111+1),$J111/2,$M111,TRUE)-_xlfn.NORM.DIST(AND(GB$6&gt;=$F111,GB$6&lt;=$H111)*(GA$6-$F111+1),$J111/2,$M111,TRUE))/(1-2*_xlfn.NORM.DIST(0,$J111/2,$M111,TRUE))*$D111+($K111="Steady Growth")*(AND(GB$6&gt;=$F111,GB$6&lt;=$H111)*((GB$6-$F111+1)/($J111*($J111+1)/2)*$D111))+($K111="custom")*CustCF!FV111</f>
        <v>0</v>
      </c>
      <c r="GC111" s="95">
        <f>($K111="Bell Curve")*(_xlfn.NORM.DIST(AND(GC$6&gt;=$F111,GC$6&lt;=$H111)*(GC$6-$F111+1),$J111/2,$M111,TRUE)-_xlfn.NORM.DIST(AND(GC$6&gt;=$F111,GC$6&lt;=$H111)*(GB$6-$F111+1),$J111/2,$M111,TRUE))/(1-2*_xlfn.NORM.DIST(0,$J111/2,$M111,TRUE))*$D111+($K111="Steady Growth")*(AND(GC$6&gt;=$F111,GC$6&lt;=$H111)*((GC$6-$F111+1)/($J111*($J111+1)/2)*$D111))+($K111="custom")*CustCF!FW111</f>
        <v>0</v>
      </c>
      <c r="GD111" s="95">
        <f>($K111="Bell Curve")*(_xlfn.NORM.DIST(AND(GD$6&gt;=$F111,GD$6&lt;=$H111)*(GD$6-$F111+1),$J111/2,$M111,TRUE)-_xlfn.NORM.DIST(AND(GD$6&gt;=$F111,GD$6&lt;=$H111)*(GC$6-$F111+1),$J111/2,$M111,TRUE))/(1-2*_xlfn.NORM.DIST(0,$J111/2,$M111,TRUE))*$D111+($K111="Steady Growth")*(AND(GD$6&gt;=$F111,GD$6&lt;=$H111)*((GD$6-$F111+1)/($J111*($J111+1)/2)*$D111))+($K111="custom")*CustCF!FX111</f>
        <v>0</v>
      </c>
      <c r="GE111" s="95">
        <f>($K111="Bell Curve")*(_xlfn.NORM.DIST(AND(GE$6&gt;=$F111,GE$6&lt;=$H111)*(GE$6-$F111+1),$J111/2,$M111,TRUE)-_xlfn.NORM.DIST(AND(GE$6&gt;=$F111,GE$6&lt;=$H111)*(GD$6-$F111+1),$J111/2,$M111,TRUE))/(1-2*_xlfn.NORM.DIST(0,$J111/2,$M111,TRUE))*$D111+($K111="Steady Growth")*(AND(GE$6&gt;=$F111,GE$6&lt;=$H111)*((GE$6-$F111+1)/($J111*($J111+1)/2)*$D111))+($K111="custom")*CustCF!FY111</f>
        <v>0</v>
      </c>
      <c r="GF111" s="95">
        <f>($K111="Bell Curve")*(_xlfn.NORM.DIST(AND(GF$6&gt;=$F111,GF$6&lt;=$H111)*(GF$6-$F111+1),$J111/2,$M111,TRUE)-_xlfn.NORM.DIST(AND(GF$6&gt;=$F111,GF$6&lt;=$H111)*(GE$6-$F111+1),$J111/2,$M111,TRUE))/(1-2*_xlfn.NORM.DIST(0,$J111/2,$M111,TRUE))*$D111+($K111="Steady Growth")*(AND(GF$6&gt;=$F111,GF$6&lt;=$H111)*((GF$6-$F111+1)/($J111*($J111+1)/2)*$D111))+($K111="custom")*CustCF!FZ111</f>
        <v>0</v>
      </c>
      <c r="GG111" s="95">
        <f>($K111="Bell Curve")*(_xlfn.NORM.DIST(AND(GG$6&gt;=$F111,GG$6&lt;=$H111)*(GG$6-$F111+1),$J111/2,$M111,TRUE)-_xlfn.NORM.DIST(AND(GG$6&gt;=$F111,GG$6&lt;=$H111)*(GF$6-$F111+1),$J111/2,$M111,TRUE))/(1-2*_xlfn.NORM.DIST(0,$J111/2,$M111,TRUE))*$D111+($K111="Steady Growth")*(AND(GG$6&gt;=$F111,GG$6&lt;=$H111)*((GG$6-$F111+1)/($J111*($J111+1)/2)*$D111))+($K111="custom")*CustCF!GA111</f>
        <v>0</v>
      </c>
      <c r="GH111" s="95">
        <f>($K111="Bell Curve")*(_xlfn.NORM.DIST(AND(GH$6&gt;=$F111,GH$6&lt;=$H111)*(GH$6-$F111+1),$J111/2,$M111,TRUE)-_xlfn.NORM.DIST(AND(GH$6&gt;=$F111,GH$6&lt;=$H111)*(GG$6-$F111+1),$J111/2,$M111,TRUE))/(1-2*_xlfn.NORM.DIST(0,$J111/2,$M111,TRUE))*$D111+($K111="Steady Growth")*(AND(GH$6&gt;=$F111,GH$6&lt;=$H111)*((GH$6-$F111+1)/($J111*($J111+1)/2)*$D111))+($K111="custom")*CustCF!GB111</f>
        <v>0</v>
      </c>
      <c r="GI111" s="95">
        <f>($K111="Bell Curve")*(_xlfn.NORM.DIST(AND(GI$6&gt;=$F111,GI$6&lt;=$H111)*(GI$6-$F111+1),$J111/2,$M111,TRUE)-_xlfn.NORM.DIST(AND(GI$6&gt;=$F111,GI$6&lt;=$H111)*(GH$6-$F111+1),$J111/2,$M111,TRUE))/(1-2*_xlfn.NORM.DIST(0,$J111/2,$M111,TRUE))*$D111+($K111="Steady Growth")*(AND(GI$6&gt;=$F111,GI$6&lt;=$H111)*((GI$6-$F111+1)/($J111*($J111+1)/2)*$D111))+($K111="custom")*CustCF!GC111</f>
        <v>0</v>
      </c>
      <c r="GJ111" s="95">
        <f>($K111="Bell Curve")*(_xlfn.NORM.DIST(AND(GJ$6&gt;=$F111,GJ$6&lt;=$H111)*(GJ$6-$F111+1),$J111/2,$M111,TRUE)-_xlfn.NORM.DIST(AND(GJ$6&gt;=$F111,GJ$6&lt;=$H111)*(GI$6-$F111+1),$J111/2,$M111,TRUE))/(1-2*_xlfn.NORM.DIST(0,$J111/2,$M111,TRUE))*$D111+($K111="Steady Growth")*(AND(GJ$6&gt;=$F111,GJ$6&lt;=$H111)*((GJ$6-$F111+1)/($J111*($J111+1)/2)*$D111))+($K111="custom")*CustCF!GD111</f>
        <v>0</v>
      </c>
      <c r="GK111" s="95">
        <f>($K111="Bell Curve")*(_xlfn.NORM.DIST(AND(GK$6&gt;=$F111,GK$6&lt;=$H111)*(GK$6-$F111+1),$J111/2,$M111,TRUE)-_xlfn.NORM.DIST(AND(GK$6&gt;=$F111,GK$6&lt;=$H111)*(GJ$6-$F111+1),$J111/2,$M111,TRUE))/(1-2*_xlfn.NORM.DIST(0,$J111/2,$M111,TRUE))*$D111+($K111="Steady Growth")*(AND(GK$6&gt;=$F111,GK$6&lt;=$H111)*((GK$6-$F111+1)/($J111*($J111+1)/2)*$D111))+($K111="custom")*CustCF!GE111</f>
        <v>0</v>
      </c>
      <c r="GL111" s="95">
        <f>($K111="Bell Curve")*(_xlfn.NORM.DIST(AND(GL$6&gt;=$F111,GL$6&lt;=$H111)*(GL$6-$F111+1),$J111/2,$M111,TRUE)-_xlfn.NORM.DIST(AND(GL$6&gt;=$F111,GL$6&lt;=$H111)*(GK$6-$F111+1),$J111/2,$M111,TRUE))/(1-2*_xlfn.NORM.DIST(0,$J111/2,$M111,TRUE))*$D111+($K111="Steady Growth")*(AND(GL$6&gt;=$F111,GL$6&lt;=$H111)*((GL$6-$F111+1)/($J111*($J111+1)/2)*$D111))+($K111="custom")*CustCF!GF111</f>
        <v>0</v>
      </c>
      <c r="GM111" s="95">
        <f>($K111="Bell Curve")*(_xlfn.NORM.DIST(AND(GM$6&gt;=$F111,GM$6&lt;=$H111)*(GM$6-$F111+1),$J111/2,$M111,TRUE)-_xlfn.NORM.DIST(AND(GM$6&gt;=$F111,GM$6&lt;=$H111)*(GL$6-$F111+1),$J111/2,$M111,TRUE))/(1-2*_xlfn.NORM.DIST(0,$J111/2,$M111,TRUE))*$D111+($K111="Steady Growth")*(AND(GM$6&gt;=$F111,GM$6&lt;=$H111)*((GM$6-$F111+1)/($J111*($J111+1)/2)*$D111))+($K111="custom")*CustCF!GG111</f>
        <v>0</v>
      </c>
      <c r="GN111" s="268">
        <f>($K111="Bell Curve")*(_xlfn.NORM.DIST(AND(GN$6&gt;=$F111,GN$6&lt;=$H111)*(GN$6-$F111+1),$J111/2,$M111,TRUE)-_xlfn.NORM.DIST(AND(GN$6&gt;=$F111,GN$6&lt;=$H111)*(GM$6-$F111+1),$J111/2,$M111,TRUE))/(1-2*_xlfn.NORM.DIST(0,$J111/2,$M111,TRUE))*$D111+($K111="Steady Growth")*(AND(GN$6&gt;=$F111,GN$6&lt;=$H111)*((GN$6-$F111+1)/($J111*($J111+1)/2)*$D111))+($K111="custom")*CustCF!GH111</f>
        <v>0</v>
      </c>
      <c r="GO111" s="1"/>
      <c r="GP111" s="67"/>
    </row>
    <row r="112" spans="1:198" customFormat="1" hidden="1" outlineLevel="1" x14ac:dyDescent="0.75">
      <c r="A112" s="1"/>
      <c r="B112" s="1"/>
      <c r="C112" s="262">
        <f>Budget!AB27</f>
        <v>0</v>
      </c>
      <c r="D112" s="19">
        <f>Budget!AC27</f>
        <v>0</v>
      </c>
      <c r="E112" s="19" t="str">
        <f t="shared" si="54"/>
        <v/>
      </c>
      <c r="F112" s="263">
        <v>0</v>
      </c>
      <c r="G112" s="257">
        <f>IF(L112="custom",CustCF!F112,INDEX($P$8:$GN$8,MATCH(F112,$P$6:$GN$6,0)))</f>
        <v>46053</v>
      </c>
      <c r="H112" s="263">
        <v>0</v>
      </c>
      <c r="I112" s="257">
        <f>IF(L112="custom",CustCF!G112,INDEX($P$8:$GN$8,MATCH(H112,$P$6:$GN$6,0)))</f>
        <v>46053</v>
      </c>
      <c r="J112" s="260">
        <f t="shared" si="55"/>
        <v>1</v>
      </c>
      <c r="K112" s="265" t="s">
        <v>116</v>
      </c>
      <c r="L112" s="266" t="s">
        <v>141</v>
      </c>
      <c r="M112" s="267">
        <f t="shared" si="56"/>
        <v>9</v>
      </c>
      <c r="N112" s="18">
        <f t="shared" si="47"/>
        <v>0</v>
      </c>
      <c r="O112" s="1372">
        <f t="shared" si="46"/>
        <v>0</v>
      </c>
      <c r="P112" s="95">
        <f>($K112="Bell Curve")*(_xlfn.NORM.DIST(AND(P$6&gt;=$F112,P$6&lt;=$H112)*(P$6-$F112+1),$J112/2,$M112,TRUE)-_xlfn.NORM.DIST(AND(P$6&gt;=$F112,P$6&lt;=$H112)*(O$6-$F112+1),$J112/2,$M112,TRUE))/(1-2*_xlfn.NORM.DIST(0,$J112/2,$M112,TRUE))*$D112+($K112="Steady Growth")*(AND(P$6&gt;=$F112,P$6&lt;=$H112)*((P$6-$F112+1)/($J112*($J112+1)/2)*$D112))+($K112="custom")*CustCF!J112</f>
        <v>0</v>
      </c>
      <c r="Q112" s="95">
        <f>($K112="Bell Curve")*(_xlfn.NORM.DIST(AND(Q$6&gt;=$F112,Q$6&lt;=$H112)*(Q$6-$F112+1),$J112/2,$M112,TRUE)-_xlfn.NORM.DIST(AND(Q$6&gt;=$F112,Q$6&lt;=$H112)*(P$6-$F112+1),$J112/2,$M112,TRUE))/(1-2*_xlfn.NORM.DIST(0,$J112/2,$M112,TRUE))*$D112+($K112="Steady Growth")*(AND(Q$6&gt;=$F112,Q$6&lt;=$H112)*((Q$6-$F112+1)/($J112*($J112+1)/2)*$D112))+($K112="custom")*CustCF!K112</f>
        <v>0</v>
      </c>
      <c r="R112" s="95">
        <f>($K112="Bell Curve")*(_xlfn.NORM.DIST(AND(R$6&gt;=$F112,R$6&lt;=$H112)*(R$6-$F112+1),$J112/2,$M112,TRUE)-_xlfn.NORM.DIST(AND(R$6&gt;=$F112,R$6&lt;=$H112)*(Q$6-$F112+1),$J112/2,$M112,TRUE))/(1-2*_xlfn.NORM.DIST(0,$J112/2,$M112,TRUE))*$D112+($K112="Steady Growth")*(AND(R$6&gt;=$F112,R$6&lt;=$H112)*((R$6-$F112+1)/($J112*($J112+1)/2)*$D112))+($K112="custom")*CustCF!L112</f>
        <v>0</v>
      </c>
      <c r="S112" s="95">
        <f>($K112="Bell Curve")*(_xlfn.NORM.DIST(AND(S$6&gt;=$F112,S$6&lt;=$H112)*(S$6-$F112+1),$J112/2,$M112,TRUE)-_xlfn.NORM.DIST(AND(S$6&gt;=$F112,S$6&lt;=$H112)*(R$6-$F112+1),$J112/2,$M112,TRUE))/(1-2*_xlfn.NORM.DIST(0,$J112/2,$M112,TRUE))*$D112+($K112="Steady Growth")*(AND(S$6&gt;=$F112,S$6&lt;=$H112)*((S$6-$F112+1)/($J112*($J112+1)/2)*$D112))+($K112="custom")*CustCF!M112</f>
        <v>0</v>
      </c>
      <c r="T112" s="95">
        <f>($K112="Bell Curve")*(_xlfn.NORM.DIST(AND(T$6&gt;=$F112,T$6&lt;=$H112)*(T$6-$F112+1),$J112/2,$M112,TRUE)-_xlfn.NORM.DIST(AND(T$6&gt;=$F112,T$6&lt;=$H112)*(S$6-$F112+1),$J112/2,$M112,TRUE))/(1-2*_xlfn.NORM.DIST(0,$J112/2,$M112,TRUE))*$D112+($K112="Steady Growth")*(AND(T$6&gt;=$F112,T$6&lt;=$H112)*((T$6-$F112+1)/($J112*($J112+1)/2)*$D112))+($K112="custom")*CustCF!N112</f>
        <v>0</v>
      </c>
      <c r="U112" s="95">
        <f>($K112="Bell Curve")*(_xlfn.NORM.DIST(AND(U$6&gt;=$F112,U$6&lt;=$H112)*(U$6-$F112+1),$J112/2,$M112,TRUE)-_xlfn.NORM.DIST(AND(U$6&gt;=$F112,U$6&lt;=$H112)*(T$6-$F112+1),$J112/2,$M112,TRUE))/(1-2*_xlfn.NORM.DIST(0,$J112/2,$M112,TRUE))*$D112+($K112="Steady Growth")*(AND(U$6&gt;=$F112,U$6&lt;=$H112)*((U$6-$F112+1)/($J112*($J112+1)/2)*$D112))+($K112="custom")*CustCF!O112</f>
        <v>0</v>
      </c>
      <c r="V112" s="95">
        <f>($K112="Bell Curve")*(_xlfn.NORM.DIST(AND(V$6&gt;=$F112,V$6&lt;=$H112)*(V$6-$F112+1),$J112/2,$M112,TRUE)-_xlfn.NORM.DIST(AND(V$6&gt;=$F112,V$6&lt;=$H112)*(U$6-$F112+1),$J112/2,$M112,TRUE))/(1-2*_xlfn.NORM.DIST(0,$J112/2,$M112,TRUE))*$D112+($K112="Steady Growth")*(AND(V$6&gt;=$F112,V$6&lt;=$H112)*((V$6-$F112+1)/($J112*($J112+1)/2)*$D112))+($K112="custom")*CustCF!P112</f>
        <v>0</v>
      </c>
      <c r="W112" s="95">
        <f>($K112="Bell Curve")*(_xlfn.NORM.DIST(AND(W$6&gt;=$F112,W$6&lt;=$H112)*(W$6-$F112+1),$J112/2,$M112,TRUE)-_xlfn.NORM.DIST(AND(W$6&gt;=$F112,W$6&lt;=$H112)*(V$6-$F112+1),$J112/2,$M112,TRUE))/(1-2*_xlfn.NORM.DIST(0,$J112/2,$M112,TRUE))*$D112+($K112="Steady Growth")*(AND(W$6&gt;=$F112,W$6&lt;=$H112)*((W$6-$F112+1)/($J112*($J112+1)/2)*$D112))+($K112="custom")*CustCF!Q112</f>
        <v>0</v>
      </c>
      <c r="X112" s="95">
        <f>($K112="Bell Curve")*(_xlfn.NORM.DIST(AND(X$6&gt;=$F112,X$6&lt;=$H112)*(X$6-$F112+1),$J112/2,$M112,TRUE)-_xlfn.NORM.DIST(AND(X$6&gt;=$F112,X$6&lt;=$H112)*(W$6-$F112+1),$J112/2,$M112,TRUE))/(1-2*_xlfn.NORM.DIST(0,$J112/2,$M112,TRUE))*$D112+($K112="Steady Growth")*(AND(X$6&gt;=$F112,X$6&lt;=$H112)*((X$6-$F112+1)/($J112*($J112+1)/2)*$D112))+($K112="custom")*CustCF!R112</f>
        <v>0</v>
      </c>
      <c r="Y112" s="95">
        <f>($K112="Bell Curve")*(_xlfn.NORM.DIST(AND(Y$6&gt;=$F112,Y$6&lt;=$H112)*(Y$6-$F112+1),$J112/2,$M112,TRUE)-_xlfn.NORM.DIST(AND(Y$6&gt;=$F112,Y$6&lt;=$H112)*(X$6-$F112+1),$J112/2,$M112,TRUE))/(1-2*_xlfn.NORM.DIST(0,$J112/2,$M112,TRUE))*$D112+($K112="Steady Growth")*(AND(Y$6&gt;=$F112,Y$6&lt;=$H112)*((Y$6-$F112+1)/($J112*($J112+1)/2)*$D112))+($K112="custom")*CustCF!S112</f>
        <v>0</v>
      </c>
      <c r="Z112" s="95">
        <f>($K112="Bell Curve")*(_xlfn.NORM.DIST(AND(Z$6&gt;=$F112,Z$6&lt;=$H112)*(Z$6-$F112+1),$J112/2,$M112,TRUE)-_xlfn.NORM.DIST(AND(Z$6&gt;=$F112,Z$6&lt;=$H112)*(Y$6-$F112+1),$J112/2,$M112,TRUE))/(1-2*_xlfn.NORM.DIST(0,$J112/2,$M112,TRUE))*$D112+($K112="Steady Growth")*(AND(Z$6&gt;=$F112,Z$6&lt;=$H112)*((Z$6-$F112+1)/($J112*($J112+1)/2)*$D112))+($K112="custom")*CustCF!T112</f>
        <v>0</v>
      </c>
      <c r="AA112" s="95">
        <f>($K112="Bell Curve")*(_xlfn.NORM.DIST(AND(AA$6&gt;=$F112,AA$6&lt;=$H112)*(AA$6-$F112+1),$J112/2,$M112,TRUE)-_xlfn.NORM.DIST(AND(AA$6&gt;=$F112,AA$6&lt;=$H112)*(Z$6-$F112+1),$J112/2,$M112,TRUE))/(1-2*_xlfn.NORM.DIST(0,$J112/2,$M112,TRUE))*$D112+($K112="Steady Growth")*(AND(AA$6&gt;=$F112,AA$6&lt;=$H112)*((AA$6-$F112+1)/($J112*($J112+1)/2)*$D112))+($K112="custom")*CustCF!U112</f>
        <v>0</v>
      </c>
      <c r="AB112" s="95">
        <f>($K112="Bell Curve")*(_xlfn.NORM.DIST(AND(AB$6&gt;=$F112,AB$6&lt;=$H112)*(AB$6-$F112+1),$J112/2,$M112,TRUE)-_xlfn.NORM.DIST(AND(AB$6&gt;=$F112,AB$6&lt;=$H112)*(AA$6-$F112+1),$J112/2,$M112,TRUE))/(1-2*_xlfn.NORM.DIST(0,$J112/2,$M112,TRUE))*$D112+($K112="Steady Growth")*(AND(AB$6&gt;=$F112,AB$6&lt;=$H112)*((AB$6-$F112+1)/($J112*($J112+1)/2)*$D112))+($K112="custom")*CustCF!V112</f>
        <v>0</v>
      </c>
      <c r="AC112" s="95">
        <f>($K112="Bell Curve")*(_xlfn.NORM.DIST(AND(AC$6&gt;=$F112,AC$6&lt;=$H112)*(AC$6-$F112+1),$J112/2,$M112,TRUE)-_xlfn.NORM.DIST(AND(AC$6&gt;=$F112,AC$6&lt;=$H112)*(AB$6-$F112+1),$J112/2,$M112,TRUE))/(1-2*_xlfn.NORM.DIST(0,$J112/2,$M112,TRUE))*$D112+($K112="Steady Growth")*(AND(AC$6&gt;=$F112,AC$6&lt;=$H112)*((AC$6-$F112+1)/($J112*($J112+1)/2)*$D112))+($K112="custom")*CustCF!W112</f>
        <v>0</v>
      </c>
      <c r="AD112" s="95">
        <f>($K112="Bell Curve")*(_xlfn.NORM.DIST(AND(AD$6&gt;=$F112,AD$6&lt;=$H112)*(AD$6-$F112+1),$J112/2,$M112,TRUE)-_xlfn.NORM.DIST(AND(AD$6&gt;=$F112,AD$6&lt;=$H112)*(AC$6-$F112+1),$J112/2,$M112,TRUE))/(1-2*_xlfn.NORM.DIST(0,$J112/2,$M112,TRUE))*$D112+($K112="Steady Growth")*(AND(AD$6&gt;=$F112,AD$6&lt;=$H112)*((AD$6-$F112+1)/($J112*($J112+1)/2)*$D112))+($K112="custom")*CustCF!X112</f>
        <v>0</v>
      </c>
      <c r="AE112" s="95">
        <f>($K112="Bell Curve")*(_xlfn.NORM.DIST(AND(AE$6&gt;=$F112,AE$6&lt;=$H112)*(AE$6-$F112+1),$J112/2,$M112,TRUE)-_xlfn.NORM.DIST(AND(AE$6&gt;=$F112,AE$6&lt;=$H112)*(AD$6-$F112+1),$J112/2,$M112,TRUE))/(1-2*_xlfn.NORM.DIST(0,$J112/2,$M112,TRUE))*$D112+($K112="Steady Growth")*(AND(AE$6&gt;=$F112,AE$6&lt;=$H112)*((AE$6-$F112+1)/($J112*($J112+1)/2)*$D112))+($K112="custom")*CustCF!Y112</f>
        <v>0</v>
      </c>
      <c r="AF112" s="95">
        <f>($K112="Bell Curve")*(_xlfn.NORM.DIST(AND(AF$6&gt;=$F112,AF$6&lt;=$H112)*(AF$6-$F112+1),$J112/2,$M112,TRUE)-_xlfn.NORM.DIST(AND(AF$6&gt;=$F112,AF$6&lt;=$H112)*(AE$6-$F112+1),$J112/2,$M112,TRUE))/(1-2*_xlfn.NORM.DIST(0,$J112/2,$M112,TRUE))*$D112+($K112="Steady Growth")*(AND(AF$6&gt;=$F112,AF$6&lt;=$H112)*((AF$6-$F112+1)/($J112*($J112+1)/2)*$D112))+($K112="custom")*CustCF!Z112</f>
        <v>0</v>
      </c>
      <c r="AG112" s="95">
        <f>($K112="Bell Curve")*(_xlfn.NORM.DIST(AND(AG$6&gt;=$F112,AG$6&lt;=$H112)*(AG$6-$F112+1),$J112/2,$M112,TRUE)-_xlfn.NORM.DIST(AND(AG$6&gt;=$F112,AG$6&lt;=$H112)*(AF$6-$F112+1),$J112/2,$M112,TRUE))/(1-2*_xlfn.NORM.DIST(0,$J112/2,$M112,TRUE))*$D112+($K112="Steady Growth")*(AND(AG$6&gt;=$F112,AG$6&lt;=$H112)*((AG$6-$F112+1)/($J112*($J112+1)/2)*$D112))+($K112="custom")*CustCF!AA112</f>
        <v>0</v>
      </c>
      <c r="AH112" s="95">
        <f>($K112="Bell Curve")*(_xlfn.NORM.DIST(AND(AH$6&gt;=$F112,AH$6&lt;=$H112)*(AH$6-$F112+1),$J112/2,$M112,TRUE)-_xlfn.NORM.DIST(AND(AH$6&gt;=$F112,AH$6&lt;=$H112)*(AG$6-$F112+1),$J112/2,$M112,TRUE))/(1-2*_xlfn.NORM.DIST(0,$J112/2,$M112,TRUE))*$D112+($K112="Steady Growth")*(AND(AH$6&gt;=$F112,AH$6&lt;=$H112)*((AH$6-$F112+1)/($J112*($J112+1)/2)*$D112))+($K112="custom")*CustCF!AB112</f>
        <v>0</v>
      </c>
      <c r="AI112" s="95">
        <f>($K112="Bell Curve")*(_xlfn.NORM.DIST(AND(AI$6&gt;=$F112,AI$6&lt;=$H112)*(AI$6-$F112+1),$J112/2,$M112,TRUE)-_xlfn.NORM.DIST(AND(AI$6&gt;=$F112,AI$6&lt;=$H112)*(AH$6-$F112+1),$J112/2,$M112,TRUE))/(1-2*_xlfn.NORM.DIST(0,$J112/2,$M112,TRUE))*$D112+($K112="Steady Growth")*(AND(AI$6&gt;=$F112,AI$6&lt;=$H112)*((AI$6-$F112+1)/($J112*($J112+1)/2)*$D112))+($K112="custom")*CustCF!AC112</f>
        <v>0</v>
      </c>
      <c r="AJ112" s="95">
        <f>($K112="Bell Curve")*(_xlfn.NORM.DIST(AND(AJ$6&gt;=$F112,AJ$6&lt;=$H112)*(AJ$6-$F112+1),$J112/2,$M112,TRUE)-_xlfn.NORM.DIST(AND(AJ$6&gt;=$F112,AJ$6&lt;=$H112)*(AI$6-$F112+1),$J112/2,$M112,TRUE))/(1-2*_xlfn.NORM.DIST(0,$J112/2,$M112,TRUE))*$D112+($K112="Steady Growth")*(AND(AJ$6&gt;=$F112,AJ$6&lt;=$H112)*((AJ$6-$F112+1)/($J112*($J112+1)/2)*$D112))+($K112="custom")*CustCF!AD112</f>
        <v>0</v>
      </c>
      <c r="AK112" s="95">
        <f>($K112="Bell Curve")*(_xlfn.NORM.DIST(AND(AK$6&gt;=$F112,AK$6&lt;=$H112)*(AK$6-$F112+1),$J112/2,$M112,TRUE)-_xlfn.NORM.DIST(AND(AK$6&gt;=$F112,AK$6&lt;=$H112)*(AJ$6-$F112+1),$J112/2,$M112,TRUE))/(1-2*_xlfn.NORM.DIST(0,$J112/2,$M112,TRUE))*$D112+($K112="Steady Growth")*(AND(AK$6&gt;=$F112,AK$6&lt;=$H112)*((AK$6-$F112+1)/($J112*($J112+1)/2)*$D112))+($K112="custom")*CustCF!AE112</f>
        <v>0</v>
      </c>
      <c r="AL112" s="95">
        <f>($K112="Bell Curve")*(_xlfn.NORM.DIST(AND(AL$6&gt;=$F112,AL$6&lt;=$H112)*(AL$6-$F112+1),$J112/2,$M112,TRUE)-_xlfn.NORM.DIST(AND(AL$6&gt;=$F112,AL$6&lt;=$H112)*(AK$6-$F112+1),$J112/2,$M112,TRUE))/(1-2*_xlfn.NORM.DIST(0,$J112/2,$M112,TRUE))*$D112+($K112="Steady Growth")*(AND(AL$6&gt;=$F112,AL$6&lt;=$H112)*((AL$6-$F112+1)/($J112*($J112+1)/2)*$D112))+($K112="custom")*CustCF!AF112</f>
        <v>0</v>
      </c>
      <c r="AM112" s="95">
        <f>($K112="Bell Curve")*(_xlfn.NORM.DIST(AND(AM$6&gt;=$F112,AM$6&lt;=$H112)*(AM$6-$F112+1),$J112/2,$M112,TRUE)-_xlfn.NORM.DIST(AND(AM$6&gt;=$F112,AM$6&lt;=$H112)*(AL$6-$F112+1),$J112/2,$M112,TRUE))/(1-2*_xlfn.NORM.DIST(0,$J112/2,$M112,TRUE))*$D112+($K112="Steady Growth")*(AND(AM$6&gt;=$F112,AM$6&lt;=$H112)*((AM$6-$F112+1)/($J112*($J112+1)/2)*$D112))+($K112="custom")*CustCF!AG112</f>
        <v>0</v>
      </c>
      <c r="AN112" s="95">
        <f>($K112="Bell Curve")*(_xlfn.NORM.DIST(AND(AN$6&gt;=$F112,AN$6&lt;=$H112)*(AN$6-$F112+1),$J112/2,$M112,TRUE)-_xlfn.NORM.DIST(AND(AN$6&gt;=$F112,AN$6&lt;=$H112)*(AM$6-$F112+1),$J112/2,$M112,TRUE))/(1-2*_xlfn.NORM.DIST(0,$J112/2,$M112,TRUE))*$D112+($K112="Steady Growth")*(AND(AN$6&gt;=$F112,AN$6&lt;=$H112)*((AN$6-$F112+1)/($J112*($J112+1)/2)*$D112))+($K112="custom")*CustCF!AH112</f>
        <v>0</v>
      </c>
      <c r="AO112" s="95">
        <f>($K112="Bell Curve")*(_xlfn.NORM.DIST(AND(AO$6&gt;=$F112,AO$6&lt;=$H112)*(AO$6-$F112+1),$J112/2,$M112,TRUE)-_xlfn.NORM.DIST(AND(AO$6&gt;=$F112,AO$6&lt;=$H112)*(AN$6-$F112+1),$J112/2,$M112,TRUE))/(1-2*_xlfn.NORM.DIST(0,$J112/2,$M112,TRUE))*$D112+($K112="Steady Growth")*(AND(AO$6&gt;=$F112,AO$6&lt;=$H112)*((AO$6-$F112+1)/($J112*($J112+1)/2)*$D112))+($K112="custom")*CustCF!AI112</f>
        <v>0</v>
      </c>
      <c r="AP112" s="95">
        <f>($K112="Bell Curve")*(_xlfn.NORM.DIST(AND(AP$6&gt;=$F112,AP$6&lt;=$H112)*(AP$6-$F112+1),$J112/2,$M112,TRUE)-_xlfn.NORM.DIST(AND(AP$6&gt;=$F112,AP$6&lt;=$H112)*(AO$6-$F112+1),$J112/2,$M112,TRUE))/(1-2*_xlfn.NORM.DIST(0,$J112/2,$M112,TRUE))*$D112+($K112="Steady Growth")*(AND(AP$6&gt;=$F112,AP$6&lt;=$H112)*((AP$6-$F112+1)/($J112*($J112+1)/2)*$D112))+($K112="custom")*CustCF!AJ112</f>
        <v>0</v>
      </c>
      <c r="AQ112" s="95">
        <f>($K112="Bell Curve")*(_xlfn.NORM.DIST(AND(AQ$6&gt;=$F112,AQ$6&lt;=$H112)*(AQ$6-$F112+1),$J112/2,$M112,TRUE)-_xlfn.NORM.DIST(AND(AQ$6&gt;=$F112,AQ$6&lt;=$H112)*(AP$6-$F112+1),$J112/2,$M112,TRUE))/(1-2*_xlfn.NORM.DIST(0,$J112/2,$M112,TRUE))*$D112+($K112="Steady Growth")*(AND(AQ$6&gt;=$F112,AQ$6&lt;=$H112)*((AQ$6-$F112+1)/($J112*($J112+1)/2)*$D112))+($K112="custom")*CustCF!AK112</f>
        <v>0</v>
      </c>
      <c r="AR112" s="95">
        <f>($K112="Bell Curve")*(_xlfn.NORM.DIST(AND(AR$6&gt;=$F112,AR$6&lt;=$H112)*(AR$6-$F112+1),$J112/2,$M112,TRUE)-_xlfn.NORM.DIST(AND(AR$6&gt;=$F112,AR$6&lt;=$H112)*(AQ$6-$F112+1),$J112/2,$M112,TRUE))/(1-2*_xlfn.NORM.DIST(0,$J112/2,$M112,TRUE))*$D112+($K112="Steady Growth")*(AND(AR$6&gt;=$F112,AR$6&lt;=$H112)*((AR$6-$F112+1)/($J112*($J112+1)/2)*$D112))+($K112="custom")*CustCF!AL112</f>
        <v>0</v>
      </c>
      <c r="AS112" s="95">
        <f>($K112="Bell Curve")*(_xlfn.NORM.DIST(AND(AS$6&gt;=$F112,AS$6&lt;=$H112)*(AS$6-$F112+1),$J112/2,$M112,TRUE)-_xlfn.NORM.DIST(AND(AS$6&gt;=$F112,AS$6&lt;=$H112)*(AR$6-$F112+1),$J112/2,$M112,TRUE))/(1-2*_xlfn.NORM.DIST(0,$J112/2,$M112,TRUE))*$D112+($K112="Steady Growth")*(AND(AS$6&gt;=$F112,AS$6&lt;=$H112)*((AS$6-$F112+1)/($J112*($J112+1)/2)*$D112))+($K112="custom")*CustCF!AM112</f>
        <v>0</v>
      </c>
      <c r="AT112" s="95">
        <f>($K112="Bell Curve")*(_xlfn.NORM.DIST(AND(AT$6&gt;=$F112,AT$6&lt;=$H112)*(AT$6-$F112+1),$J112/2,$M112,TRUE)-_xlfn.NORM.DIST(AND(AT$6&gt;=$F112,AT$6&lt;=$H112)*(AS$6-$F112+1),$J112/2,$M112,TRUE))/(1-2*_xlfn.NORM.DIST(0,$J112/2,$M112,TRUE))*$D112+($K112="Steady Growth")*(AND(AT$6&gt;=$F112,AT$6&lt;=$H112)*((AT$6-$F112+1)/($J112*($J112+1)/2)*$D112))+($K112="custom")*CustCF!AN112</f>
        <v>0</v>
      </c>
      <c r="AU112" s="95">
        <f>($K112="Bell Curve")*(_xlfn.NORM.DIST(AND(AU$6&gt;=$F112,AU$6&lt;=$H112)*(AU$6-$F112+1),$J112/2,$M112,TRUE)-_xlfn.NORM.DIST(AND(AU$6&gt;=$F112,AU$6&lt;=$H112)*(AT$6-$F112+1),$J112/2,$M112,TRUE))/(1-2*_xlfn.NORM.DIST(0,$J112/2,$M112,TRUE))*$D112+($K112="Steady Growth")*(AND(AU$6&gt;=$F112,AU$6&lt;=$H112)*((AU$6-$F112+1)/($J112*($J112+1)/2)*$D112))+($K112="custom")*CustCF!AO112</f>
        <v>0</v>
      </c>
      <c r="AV112" s="95">
        <f>($K112="Bell Curve")*(_xlfn.NORM.DIST(AND(AV$6&gt;=$F112,AV$6&lt;=$H112)*(AV$6-$F112+1),$J112/2,$M112,TRUE)-_xlfn.NORM.DIST(AND(AV$6&gt;=$F112,AV$6&lt;=$H112)*(AU$6-$F112+1),$J112/2,$M112,TRUE))/(1-2*_xlfn.NORM.DIST(0,$J112/2,$M112,TRUE))*$D112+($K112="Steady Growth")*(AND(AV$6&gt;=$F112,AV$6&lt;=$H112)*((AV$6-$F112+1)/($J112*($J112+1)/2)*$D112))+($K112="custom")*CustCF!AP112</f>
        <v>0</v>
      </c>
      <c r="AW112" s="95">
        <f>($K112="Bell Curve")*(_xlfn.NORM.DIST(AND(AW$6&gt;=$F112,AW$6&lt;=$H112)*(AW$6-$F112+1),$J112/2,$M112,TRUE)-_xlfn.NORM.DIST(AND(AW$6&gt;=$F112,AW$6&lt;=$H112)*(AV$6-$F112+1),$J112/2,$M112,TRUE))/(1-2*_xlfn.NORM.DIST(0,$J112/2,$M112,TRUE))*$D112+($K112="Steady Growth")*(AND(AW$6&gt;=$F112,AW$6&lt;=$H112)*((AW$6-$F112+1)/($J112*($J112+1)/2)*$D112))+($K112="custom")*CustCF!AQ112</f>
        <v>0</v>
      </c>
      <c r="AX112" s="95">
        <f>($K112="Bell Curve")*(_xlfn.NORM.DIST(AND(AX$6&gt;=$F112,AX$6&lt;=$H112)*(AX$6-$F112+1),$J112/2,$M112,TRUE)-_xlfn.NORM.DIST(AND(AX$6&gt;=$F112,AX$6&lt;=$H112)*(AW$6-$F112+1),$J112/2,$M112,TRUE))/(1-2*_xlfn.NORM.DIST(0,$J112/2,$M112,TRUE))*$D112+($K112="Steady Growth")*(AND(AX$6&gt;=$F112,AX$6&lt;=$H112)*((AX$6-$F112+1)/($J112*($J112+1)/2)*$D112))+($K112="custom")*CustCF!AR112</f>
        <v>0</v>
      </c>
      <c r="AY112" s="95">
        <f>($K112="Bell Curve")*(_xlfn.NORM.DIST(AND(AY$6&gt;=$F112,AY$6&lt;=$H112)*(AY$6-$F112+1),$J112/2,$M112,TRUE)-_xlfn.NORM.DIST(AND(AY$6&gt;=$F112,AY$6&lt;=$H112)*(AX$6-$F112+1),$J112/2,$M112,TRUE))/(1-2*_xlfn.NORM.DIST(0,$J112/2,$M112,TRUE))*$D112+($K112="Steady Growth")*(AND(AY$6&gt;=$F112,AY$6&lt;=$H112)*((AY$6-$F112+1)/($J112*($J112+1)/2)*$D112))+($K112="custom")*CustCF!AS112</f>
        <v>0</v>
      </c>
      <c r="AZ112" s="95">
        <f>($K112="Bell Curve")*(_xlfn.NORM.DIST(AND(AZ$6&gt;=$F112,AZ$6&lt;=$H112)*(AZ$6-$F112+1),$J112/2,$M112,TRUE)-_xlfn.NORM.DIST(AND(AZ$6&gt;=$F112,AZ$6&lt;=$H112)*(AY$6-$F112+1),$J112/2,$M112,TRUE))/(1-2*_xlfn.NORM.DIST(0,$J112/2,$M112,TRUE))*$D112+($K112="Steady Growth")*(AND(AZ$6&gt;=$F112,AZ$6&lt;=$H112)*((AZ$6-$F112+1)/($J112*($J112+1)/2)*$D112))+($K112="custom")*CustCF!AT112</f>
        <v>0</v>
      </c>
      <c r="BA112" s="95">
        <f>($K112="Bell Curve")*(_xlfn.NORM.DIST(AND(BA$6&gt;=$F112,BA$6&lt;=$H112)*(BA$6-$F112+1),$J112/2,$M112,TRUE)-_xlfn.NORM.DIST(AND(BA$6&gt;=$F112,BA$6&lt;=$H112)*(AZ$6-$F112+1),$J112/2,$M112,TRUE))/(1-2*_xlfn.NORM.DIST(0,$J112/2,$M112,TRUE))*$D112+($K112="Steady Growth")*(AND(BA$6&gt;=$F112,BA$6&lt;=$H112)*((BA$6-$F112+1)/($J112*($J112+1)/2)*$D112))+($K112="custom")*CustCF!AU112</f>
        <v>0</v>
      </c>
      <c r="BB112" s="95">
        <f>($K112="Bell Curve")*(_xlfn.NORM.DIST(AND(BB$6&gt;=$F112,BB$6&lt;=$H112)*(BB$6-$F112+1),$J112/2,$M112,TRUE)-_xlfn.NORM.DIST(AND(BB$6&gt;=$F112,BB$6&lt;=$H112)*(BA$6-$F112+1),$J112/2,$M112,TRUE))/(1-2*_xlfn.NORM.DIST(0,$J112/2,$M112,TRUE))*$D112+($K112="Steady Growth")*(AND(BB$6&gt;=$F112,BB$6&lt;=$H112)*((BB$6-$F112+1)/($J112*($J112+1)/2)*$D112))+($K112="custom")*CustCF!AV112</f>
        <v>0</v>
      </c>
      <c r="BC112" s="95">
        <f>($K112="Bell Curve")*(_xlfn.NORM.DIST(AND(BC$6&gt;=$F112,BC$6&lt;=$H112)*(BC$6-$F112+1),$J112/2,$M112,TRUE)-_xlfn.NORM.DIST(AND(BC$6&gt;=$F112,BC$6&lt;=$H112)*(BB$6-$F112+1),$J112/2,$M112,TRUE))/(1-2*_xlfn.NORM.DIST(0,$J112/2,$M112,TRUE))*$D112+($K112="Steady Growth")*(AND(BC$6&gt;=$F112,BC$6&lt;=$H112)*((BC$6-$F112+1)/($J112*($J112+1)/2)*$D112))+($K112="custom")*CustCF!AW112</f>
        <v>0</v>
      </c>
      <c r="BD112" s="95">
        <f>($K112="Bell Curve")*(_xlfn.NORM.DIST(AND(BD$6&gt;=$F112,BD$6&lt;=$H112)*(BD$6-$F112+1),$J112/2,$M112,TRUE)-_xlfn.NORM.DIST(AND(BD$6&gt;=$F112,BD$6&lt;=$H112)*(BC$6-$F112+1),$J112/2,$M112,TRUE))/(1-2*_xlfn.NORM.DIST(0,$J112/2,$M112,TRUE))*$D112+($K112="Steady Growth")*(AND(BD$6&gt;=$F112,BD$6&lt;=$H112)*((BD$6-$F112+1)/($J112*($J112+1)/2)*$D112))+($K112="custom")*CustCF!AX112</f>
        <v>0</v>
      </c>
      <c r="BE112" s="95">
        <f>($K112="Bell Curve")*(_xlfn.NORM.DIST(AND(BE$6&gt;=$F112,BE$6&lt;=$H112)*(BE$6-$F112+1),$J112/2,$M112,TRUE)-_xlfn.NORM.DIST(AND(BE$6&gt;=$F112,BE$6&lt;=$H112)*(BD$6-$F112+1),$J112/2,$M112,TRUE))/(1-2*_xlfn.NORM.DIST(0,$J112/2,$M112,TRUE))*$D112+($K112="Steady Growth")*(AND(BE$6&gt;=$F112,BE$6&lt;=$H112)*((BE$6-$F112+1)/($J112*($J112+1)/2)*$D112))+($K112="custom")*CustCF!AY112</f>
        <v>0</v>
      </c>
      <c r="BF112" s="95">
        <f>($K112="Bell Curve")*(_xlfn.NORM.DIST(AND(BF$6&gt;=$F112,BF$6&lt;=$H112)*(BF$6-$F112+1),$J112/2,$M112,TRUE)-_xlfn.NORM.DIST(AND(BF$6&gt;=$F112,BF$6&lt;=$H112)*(BE$6-$F112+1),$J112/2,$M112,TRUE))/(1-2*_xlfn.NORM.DIST(0,$J112/2,$M112,TRUE))*$D112+($K112="Steady Growth")*(AND(BF$6&gt;=$F112,BF$6&lt;=$H112)*((BF$6-$F112+1)/($J112*($J112+1)/2)*$D112))+($K112="custom")*CustCF!AZ112</f>
        <v>0</v>
      </c>
      <c r="BG112" s="95">
        <f>($K112="Bell Curve")*(_xlfn.NORM.DIST(AND(BG$6&gt;=$F112,BG$6&lt;=$H112)*(BG$6-$F112+1),$J112/2,$M112,TRUE)-_xlfn.NORM.DIST(AND(BG$6&gt;=$F112,BG$6&lt;=$H112)*(BF$6-$F112+1),$J112/2,$M112,TRUE))/(1-2*_xlfn.NORM.DIST(0,$J112/2,$M112,TRUE))*$D112+($K112="Steady Growth")*(AND(BG$6&gt;=$F112,BG$6&lt;=$H112)*((BG$6-$F112+1)/($J112*($J112+1)/2)*$D112))+($K112="custom")*CustCF!BA112</f>
        <v>0</v>
      </c>
      <c r="BH112" s="95">
        <f>($K112="Bell Curve")*(_xlfn.NORM.DIST(AND(BH$6&gt;=$F112,BH$6&lt;=$H112)*(BH$6-$F112+1),$J112/2,$M112,TRUE)-_xlfn.NORM.DIST(AND(BH$6&gt;=$F112,BH$6&lt;=$H112)*(BG$6-$F112+1),$J112/2,$M112,TRUE))/(1-2*_xlfn.NORM.DIST(0,$J112/2,$M112,TRUE))*$D112+($K112="Steady Growth")*(AND(BH$6&gt;=$F112,BH$6&lt;=$H112)*((BH$6-$F112+1)/($J112*($J112+1)/2)*$D112))+($K112="custom")*CustCF!BB112</f>
        <v>0</v>
      </c>
      <c r="BI112" s="95">
        <f>($K112="Bell Curve")*(_xlfn.NORM.DIST(AND(BI$6&gt;=$F112,BI$6&lt;=$H112)*(BI$6-$F112+1),$J112/2,$M112,TRUE)-_xlfn.NORM.DIST(AND(BI$6&gt;=$F112,BI$6&lt;=$H112)*(BH$6-$F112+1),$J112/2,$M112,TRUE))/(1-2*_xlfn.NORM.DIST(0,$J112/2,$M112,TRUE))*$D112+($K112="Steady Growth")*(AND(BI$6&gt;=$F112,BI$6&lt;=$H112)*((BI$6-$F112+1)/($J112*($J112+1)/2)*$D112))+($K112="custom")*CustCF!BC112</f>
        <v>0</v>
      </c>
      <c r="BJ112" s="95">
        <f>($K112="Bell Curve")*(_xlfn.NORM.DIST(AND(BJ$6&gt;=$F112,BJ$6&lt;=$H112)*(BJ$6-$F112+1),$J112/2,$M112,TRUE)-_xlfn.NORM.DIST(AND(BJ$6&gt;=$F112,BJ$6&lt;=$H112)*(BI$6-$F112+1),$J112/2,$M112,TRUE))/(1-2*_xlfn.NORM.DIST(0,$J112/2,$M112,TRUE))*$D112+($K112="Steady Growth")*(AND(BJ$6&gt;=$F112,BJ$6&lt;=$H112)*((BJ$6-$F112+1)/($J112*($J112+1)/2)*$D112))+($K112="custom")*CustCF!BD112</f>
        <v>0</v>
      </c>
      <c r="BK112" s="95">
        <f>($K112="Bell Curve")*(_xlfn.NORM.DIST(AND(BK$6&gt;=$F112,BK$6&lt;=$H112)*(BK$6-$F112+1),$J112/2,$M112,TRUE)-_xlfn.NORM.DIST(AND(BK$6&gt;=$F112,BK$6&lt;=$H112)*(BJ$6-$F112+1),$J112/2,$M112,TRUE))/(1-2*_xlfn.NORM.DIST(0,$J112/2,$M112,TRUE))*$D112+($K112="Steady Growth")*(AND(BK$6&gt;=$F112,BK$6&lt;=$H112)*((BK$6-$F112+1)/($J112*($J112+1)/2)*$D112))+($K112="custom")*CustCF!BE112</f>
        <v>0</v>
      </c>
      <c r="BL112" s="95">
        <f>($K112="Bell Curve")*(_xlfn.NORM.DIST(AND(BL$6&gt;=$F112,BL$6&lt;=$H112)*(BL$6-$F112+1),$J112/2,$M112,TRUE)-_xlfn.NORM.DIST(AND(BL$6&gt;=$F112,BL$6&lt;=$H112)*(BK$6-$F112+1),$J112/2,$M112,TRUE))/(1-2*_xlfn.NORM.DIST(0,$J112/2,$M112,TRUE))*$D112+($K112="Steady Growth")*(AND(BL$6&gt;=$F112,BL$6&lt;=$H112)*((BL$6-$F112+1)/($J112*($J112+1)/2)*$D112))+($K112="custom")*CustCF!BF112</f>
        <v>0</v>
      </c>
      <c r="BM112" s="95">
        <f>($K112="Bell Curve")*(_xlfn.NORM.DIST(AND(BM$6&gt;=$F112,BM$6&lt;=$H112)*(BM$6-$F112+1),$J112/2,$M112,TRUE)-_xlfn.NORM.DIST(AND(BM$6&gt;=$F112,BM$6&lt;=$H112)*(BL$6-$F112+1),$J112/2,$M112,TRUE))/(1-2*_xlfn.NORM.DIST(0,$J112/2,$M112,TRUE))*$D112+($K112="Steady Growth")*(AND(BM$6&gt;=$F112,BM$6&lt;=$H112)*((BM$6-$F112+1)/($J112*($J112+1)/2)*$D112))+($K112="custom")*CustCF!BG112</f>
        <v>0</v>
      </c>
      <c r="BN112" s="95">
        <f>($K112="Bell Curve")*(_xlfn.NORM.DIST(AND(BN$6&gt;=$F112,BN$6&lt;=$H112)*(BN$6-$F112+1),$J112/2,$M112,TRUE)-_xlfn.NORM.DIST(AND(BN$6&gt;=$F112,BN$6&lt;=$H112)*(BM$6-$F112+1),$J112/2,$M112,TRUE))/(1-2*_xlfn.NORM.DIST(0,$J112/2,$M112,TRUE))*$D112+($K112="Steady Growth")*(AND(BN$6&gt;=$F112,BN$6&lt;=$H112)*((BN$6-$F112+1)/($J112*($J112+1)/2)*$D112))+($K112="custom")*CustCF!BH112</f>
        <v>0</v>
      </c>
      <c r="BO112" s="95">
        <f>($K112="Bell Curve")*(_xlfn.NORM.DIST(AND(BO$6&gt;=$F112,BO$6&lt;=$H112)*(BO$6-$F112+1),$J112/2,$M112,TRUE)-_xlfn.NORM.DIST(AND(BO$6&gt;=$F112,BO$6&lt;=$H112)*(BN$6-$F112+1),$J112/2,$M112,TRUE))/(1-2*_xlfn.NORM.DIST(0,$J112/2,$M112,TRUE))*$D112+($K112="Steady Growth")*(AND(BO$6&gt;=$F112,BO$6&lt;=$H112)*((BO$6-$F112+1)/($J112*($J112+1)/2)*$D112))+($K112="custom")*CustCF!BI112</f>
        <v>0</v>
      </c>
      <c r="BP112" s="95">
        <f>($K112="Bell Curve")*(_xlfn.NORM.DIST(AND(BP$6&gt;=$F112,BP$6&lt;=$H112)*(BP$6-$F112+1),$J112/2,$M112,TRUE)-_xlfn.NORM.DIST(AND(BP$6&gt;=$F112,BP$6&lt;=$H112)*(BO$6-$F112+1),$J112/2,$M112,TRUE))/(1-2*_xlfn.NORM.DIST(0,$J112/2,$M112,TRUE))*$D112+($K112="Steady Growth")*(AND(BP$6&gt;=$F112,BP$6&lt;=$H112)*((BP$6-$F112+1)/($J112*($J112+1)/2)*$D112))+($K112="custom")*CustCF!BJ112</f>
        <v>0</v>
      </c>
      <c r="BQ112" s="95">
        <f>($K112="Bell Curve")*(_xlfn.NORM.DIST(AND(BQ$6&gt;=$F112,BQ$6&lt;=$H112)*(BQ$6-$F112+1),$J112/2,$M112,TRUE)-_xlfn.NORM.DIST(AND(BQ$6&gt;=$F112,BQ$6&lt;=$H112)*(BP$6-$F112+1),$J112/2,$M112,TRUE))/(1-2*_xlfn.NORM.DIST(0,$J112/2,$M112,TRUE))*$D112+($K112="Steady Growth")*(AND(BQ$6&gt;=$F112,BQ$6&lt;=$H112)*((BQ$6-$F112+1)/($J112*($J112+1)/2)*$D112))+($K112="custom")*CustCF!BK112</f>
        <v>0</v>
      </c>
      <c r="BR112" s="95">
        <f>($K112="Bell Curve")*(_xlfn.NORM.DIST(AND(BR$6&gt;=$F112,BR$6&lt;=$H112)*(BR$6-$F112+1),$J112/2,$M112,TRUE)-_xlfn.NORM.DIST(AND(BR$6&gt;=$F112,BR$6&lt;=$H112)*(BQ$6-$F112+1),$J112/2,$M112,TRUE))/(1-2*_xlfn.NORM.DIST(0,$J112/2,$M112,TRUE))*$D112+($K112="Steady Growth")*(AND(BR$6&gt;=$F112,BR$6&lt;=$H112)*((BR$6-$F112+1)/($J112*($J112+1)/2)*$D112))+($K112="custom")*CustCF!BL112</f>
        <v>0</v>
      </c>
      <c r="BS112" s="95">
        <f>($K112="Bell Curve")*(_xlfn.NORM.DIST(AND(BS$6&gt;=$F112,BS$6&lt;=$H112)*(BS$6-$F112+1),$J112/2,$M112,TRUE)-_xlfn.NORM.DIST(AND(BS$6&gt;=$F112,BS$6&lt;=$H112)*(BR$6-$F112+1),$J112/2,$M112,TRUE))/(1-2*_xlfn.NORM.DIST(0,$J112/2,$M112,TRUE))*$D112+($K112="Steady Growth")*(AND(BS$6&gt;=$F112,BS$6&lt;=$H112)*((BS$6-$F112+1)/($J112*($J112+1)/2)*$D112))+($K112="custom")*CustCF!BM112</f>
        <v>0</v>
      </c>
      <c r="BT112" s="95">
        <f>($K112="Bell Curve")*(_xlfn.NORM.DIST(AND(BT$6&gt;=$F112,BT$6&lt;=$H112)*(BT$6-$F112+1),$J112/2,$M112,TRUE)-_xlfn.NORM.DIST(AND(BT$6&gt;=$F112,BT$6&lt;=$H112)*(BS$6-$F112+1),$J112/2,$M112,TRUE))/(1-2*_xlfn.NORM.DIST(0,$J112/2,$M112,TRUE))*$D112+($K112="Steady Growth")*(AND(BT$6&gt;=$F112,BT$6&lt;=$H112)*((BT$6-$F112+1)/($J112*($J112+1)/2)*$D112))+($K112="custom")*CustCF!BN112</f>
        <v>0</v>
      </c>
      <c r="BU112" s="95">
        <f>($K112="Bell Curve")*(_xlfn.NORM.DIST(AND(BU$6&gt;=$F112,BU$6&lt;=$H112)*(BU$6-$F112+1),$J112/2,$M112,TRUE)-_xlfn.NORM.DIST(AND(BU$6&gt;=$F112,BU$6&lt;=$H112)*(BT$6-$F112+1),$J112/2,$M112,TRUE))/(1-2*_xlfn.NORM.DIST(0,$J112/2,$M112,TRUE))*$D112+($K112="Steady Growth")*(AND(BU$6&gt;=$F112,BU$6&lt;=$H112)*((BU$6-$F112+1)/($J112*($J112+1)/2)*$D112))+($K112="custom")*CustCF!BO112</f>
        <v>0</v>
      </c>
      <c r="BV112" s="95">
        <f>($K112="Bell Curve")*(_xlfn.NORM.DIST(AND(BV$6&gt;=$F112,BV$6&lt;=$H112)*(BV$6-$F112+1),$J112/2,$M112,TRUE)-_xlfn.NORM.DIST(AND(BV$6&gt;=$F112,BV$6&lt;=$H112)*(BU$6-$F112+1),$J112/2,$M112,TRUE))/(1-2*_xlfn.NORM.DIST(0,$J112/2,$M112,TRUE))*$D112+($K112="Steady Growth")*(AND(BV$6&gt;=$F112,BV$6&lt;=$H112)*((BV$6-$F112+1)/($J112*($J112+1)/2)*$D112))+($K112="custom")*CustCF!BP112</f>
        <v>0</v>
      </c>
      <c r="BW112" s="95">
        <f>($K112="Bell Curve")*(_xlfn.NORM.DIST(AND(BW$6&gt;=$F112,BW$6&lt;=$H112)*(BW$6-$F112+1),$J112/2,$M112,TRUE)-_xlfn.NORM.DIST(AND(BW$6&gt;=$F112,BW$6&lt;=$H112)*(BV$6-$F112+1),$J112/2,$M112,TRUE))/(1-2*_xlfn.NORM.DIST(0,$J112/2,$M112,TRUE))*$D112+($K112="Steady Growth")*(AND(BW$6&gt;=$F112,BW$6&lt;=$H112)*((BW$6-$F112+1)/($J112*($J112+1)/2)*$D112))+($K112="custom")*CustCF!BQ112</f>
        <v>0</v>
      </c>
      <c r="BX112" s="95">
        <f>($K112="Bell Curve")*(_xlfn.NORM.DIST(AND(BX$6&gt;=$F112,BX$6&lt;=$H112)*(BX$6-$F112+1),$J112/2,$M112,TRUE)-_xlfn.NORM.DIST(AND(BX$6&gt;=$F112,BX$6&lt;=$H112)*(BW$6-$F112+1),$J112/2,$M112,TRUE))/(1-2*_xlfn.NORM.DIST(0,$J112/2,$M112,TRUE))*$D112+($K112="Steady Growth")*(AND(BX$6&gt;=$F112,BX$6&lt;=$H112)*((BX$6-$F112+1)/($J112*($J112+1)/2)*$D112))+($K112="custom")*CustCF!BR112</f>
        <v>0</v>
      </c>
      <c r="BY112" s="95">
        <f>($K112="Bell Curve")*(_xlfn.NORM.DIST(AND(BY$6&gt;=$F112,BY$6&lt;=$H112)*(BY$6-$F112+1),$J112/2,$M112,TRUE)-_xlfn.NORM.DIST(AND(BY$6&gt;=$F112,BY$6&lt;=$H112)*(BX$6-$F112+1),$J112/2,$M112,TRUE))/(1-2*_xlfn.NORM.DIST(0,$J112/2,$M112,TRUE))*$D112+($K112="Steady Growth")*(AND(BY$6&gt;=$F112,BY$6&lt;=$H112)*((BY$6-$F112+1)/($J112*($J112+1)/2)*$D112))+($K112="custom")*CustCF!BS112</f>
        <v>0</v>
      </c>
      <c r="BZ112" s="95">
        <f>($K112="Bell Curve")*(_xlfn.NORM.DIST(AND(BZ$6&gt;=$F112,BZ$6&lt;=$H112)*(BZ$6-$F112+1),$J112/2,$M112,TRUE)-_xlfn.NORM.DIST(AND(BZ$6&gt;=$F112,BZ$6&lt;=$H112)*(BY$6-$F112+1),$J112/2,$M112,TRUE))/(1-2*_xlfn.NORM.DIST(0,$J112/2,$M112,TRUE))*$D112+($K112="Steady Growth")*(AND(BZ$6&gt;=$F112,BZ$6&lt;=$H112)*((BZ$6-$F112+1)/($J112*($J112+1)/2)*$D112))+($K112="custom")*CustCF!BT112</f>
        <v>0</v>
      </c>
      <c r="CA112" s="95">
        <f>($K112="Bell Curve")*(_xlfn.NORM.DIST(AND(CA$6&gt;=$F112,CA$6&lt;=$H112)*(CA$6-$F112+1),$J112/2,$M112,TRUE)-_xlfn.NORM.DIST(AND(CA$6&gt;=$F112,CA$6&lt;=$H112)*(BZ$6-$F112+1),$J112/2,$M112,TRUE))/(1-2*_xlfn.NORM.DIST(0,$J112/2,$M112,TRUE))*$D112+($K112="Steady Growth")*(AND(CA$6&gt;=$F112,CA$6&lt;=$H112)*((CA$6-$F112+1)/($J112*($J112+1)/2)*$D112))+($K112="custom")*CustCF!BU112</f>
        <v>0</v>
      </c>
      <c r="CB112" s="95">
        <f>($K112="Bell Curve")*(_xlfn.NORM.DIST(AND(CB$6&gt;=$F112,CB$6&lt;=$H112)*(CB$6-$F112+1),$J112/2,$M112,TRUE)-_xlfn.NORM.DIST(AND(CB$6&gt;=$F112,CB$6&lt;=$H112)*(CA$6-$F112+1),$J112/2,$M112,TRUE))/(1-2*_xlfn.NORM.DIST(0,$J112/2,$M112,TRUE))*$D112+($K112="Steady Growth")*(AND(CB$6&gt;=$F112,CB$6&lt;=$H112)*((CB$6-$F112+1)/($J112*($J112+1)/2)*$D112))+($K112="custom")*CustCF!BV112</f>
        <v>0</v>
      </c>
      <c r="CC112" s="95">
        <f>($K112="Bell Curve")*(_xlfn.NORM.DIST(AND(CC$6&gt;=$F112,CC$6&lt;=$H112)*(CC$6-$F112+1),$J112/2,$M112,TRUE)-_xlfn.NORM.DIST(AND(CC$6&gt;=$F112,CC$6&lt;=$H112)*(CB$6-$F112+1),$J112/2,$M112,TRUE))/(1-2*_xlfn.NORM.DIST(0,$J112/2,$M112,TRUE))*$D112+($K112="Steady Growth")*(AND(CC$6&gt;=$F112,CC$6&lt;=$H112)*((CC$6-$F112+1)/($J112*($J112+1)/2)*$D112))+($K112="custom")*CustCF!BW112</f>
        <v>0</v>
      </c>
      <c r="CD112" s="95">
        <f>($K112="Bell Curve")*(_xlfn.NORM.DIST(AND(CD$6&gt;=$F112,CD$6&lt;=$H112)*(CD$6-$F112+1),$J112/2,$M112,TRUE)-_xlfn.NORM.DIST(AND(CD$6&gt;=$F112,CD$6&lt;=$H112)*(CC$6-$F112+1),$J112/2,$M112,TRUE))/(1-2*_xlfn.NORM.DIST(0,$J112/2,$M112,TRUE))*$D112+($K112="Steady Growth")*(AND(CD$6&gt;=$F112,CD$6&lt;=$H112)*((CD$6-$F112+1)/($J112*($J112+1)/2)*$D112))+($K112="custom")*CustCF!BX112</f>
        <v>0</v>
      </c>
      <c r="CE112" s="95">
        <f>($K112="Bell Curve")*(_xlfn.NORM.DIST(AND(CE$6&gt;=$F112,CE$6&lt;=$H112)*(CE$6-$F112+1),$J112/2,$M112,TRUE)-_xlfn.NORM.DIST(AND(CE$6&gt;=$F112,CE$6&lt;=$H112)*(CD$6-$F112+1),$J112/2,$M112,TRUE))/(1-2*_xlfn.NORM.DIST(0,$J112/2,$M112,TRUE))*$D112+($K112="Steady Growth")*(AND(CE$6&gt;=$F112,CE$6&lt;=$H112)*((CE$6-$F112+1)/($J112*($J112+1)/2)*$D112))+($K112="custom")*CustCF!BY112</f>
        <v>0</v>
      </c>
      <c r="CF112" s="95">
        <f>($K112="Bell Curve")*(_xlfn.NORM.DIST(AND(CF$6&gt;=$F112,CF$6&lt;=$H112)*(CF$6-$F112+1),$J112/2,$M112,TRUE)-_xlfn.NORM.DIST(AND(CF$6&gt;=$F112,CF$6&lt;=$H112)*(CE$6-$F112+1),$J112/2,$M112,TRUE))/(1-2*_xlfn.NORM.DIST(0,$J112/2,$M112,TRUE))*$D112+($K112="Steady Growth")*(AND(CF$6&gt;=$F112,CF$6&lt;=$H112)*((CF$6-$F112+1)/($J112*($J112+1)/2)*$D112))+($K112="custom")*CustCF!BZ112</f>
        <v>0</v>
      </c>
      <c r="CG112" s="95">
        <f>($K112="Bell Curve")*(_xlfn.NORM.DIST(AND(CG$6&gt;=$F112,CG$6&lt;=$H112)*(CG$6-$F112+1),$J112/2,$M112,TRUE)-_xlfn.NORM.DIST(AND(CG$6&gt;=$F112,CG$6&lt;=$H112)*(CF$6-$F112+1),$J112/2,$M112,TRUE))/(1-2*_xlfn.NORM.DIST(0,$J112/2,$M112,TRUE))*$D112+($K112="Steady Growth")*(AND(CG$6&gt;=$F112,CG$6&lt;=$H112)*((CG$6-$F112+1)/($J112*($J112+1)/2)*$D112))+($K112="custom")*CustCF!CA112</f>
        <v>0</v>
      </c>
      <c r="CH112" s="95">
        <f>($K112="Bell Curve")*(_xlfn.NORM.DIST(AND(CH$6&gt;=$F112,CH$6&lt;=$H112)*(CH$6-$F112+1),$J112/2,$M112,TRUE)-_xlfn.NORM.DIST(AND(CH$6&gt;=$F112,CH$6&lt;=$H112)*(CG$6-$F112+1),$J112/2,$M112,TRUE))/(1-2*_xlfn.NORM.DIST(0,$J112/2,$M112,TRUE))*$D112+($K112="Steady Growth")*(AND(CH$6&gt;=$F112,CH$6&lt;=$H112)*((CH$6-$F112+1)/($J112*($J112+1)/2)*$D112))+($K112="custom")*CustCF!CB112</f>
        <v>0</v>
      </c>
      <c r="CI112" s="95">
        <f>($K112="Bell Curve")*(_xlfn.NORM.DIST(AND(CI$6&gt;=$F112,CI$6&lt;=$H112)*(CI$6-$F112+1),$J112/2,$M112,TRUE)-_xlfn.NORM.DIST(AND(CI$6&gt;=$F112,CI$6&lt;=$H112)*(CH$6-$F112+1),$J112/2,$M112,TRUE))/(1-2*_xlfn.NORM.DIST(0,$J112/2,$M112,TRUE))*$D112+($K112="Steady Growth")*(AND(CI$6&gt;=$F112,CI$6&lt;=$H112)*((CI$6-$F112+1)/($J112*($J112+1)/2)*$D112))+($K112="custom")*CustCF!CC112</f>
        <v>0</v>
      </c>
      <c r="CJ112" s="95">
        <f>($K112="Bell Curve")*(_xlfn.NORM.DIST(AND(CJ$6&gt;=$F112,CJ$6&lt;=$H112)*(CJ$6-$F112+1),$J112/2,$M112,TRUE)-_xlfn.NORM.DIST(AND(CJ$6&gt;=$F112,CJ$6&lt;=$H112)*(CI$6-$F112+1),$J112/2,$M112,TRUE))/(1-2*_xlfn.NORM.DIST(0,$J112/2,$M112,TRUE))*$D112+($K112="Steady Growth")*(AND(CJ$6&gt;=$F112,CJ$6&lt;=$H112)*((CJ$6-$F112+1)/($J112*($J112+1)/2)*$D112))+($K112="custom")*CustCF!CD112</f>
        <v>0</v>
      </c>
      <c r="CK112" s="95">
        <f>($K112="Bell Curve")*(_xlfn.NORM.DIST(AND(CK$6&gt;=$F112,CK$6&lt;=$H112)*(CK$6-$F112+1),$J112/2,$M112,TRUE)-_xlfn.NORM.DIST(AND(CK$6&gt;=$F112,CK$6&lt;=$H112)*(CJ$6-$F112+1),$J112/2,$M112,TRUE))/(1-2*_xlfn.NORM.DIST(0,$J112/2,$M112,TRUE))*$D112+($K112="Steady Growth")*(AND(CK$6&gt;=$F112,CK$6&lt;=$H112)*((CK$6-$F112+1)/($J112*($J112+1)/2)*$D112))+($K112="custom")*CustCF!CE112</f>
        <v>0</v>
      </c>
      <c r="CL112" s="95">
        <f>($K112="Bell Curve")*(_xlfn.NORM.DIST(AND(CL$6&gt;=$F112,CL$6&lt;=$H112)*(CL$6-$F112+1),$J112/2,$M112,TRUE)-_xlfn.NORM.DIST(AND(CL$6&gt;=$F112,CL$6&lt;=$H112)*(CK$6-$F112+1),$J112/2,$M112,TRUE))/(1-2*_xlfn.NORM.DIST(0,$J112/2,$M112,TRUE))*$D112+($K112="Steady Growth")*(AND(CL$6&gt;=$F112,CL$6&lt;=$H112)*((CL$6-$F112+1)/($J112*($J112+1)/2)*$D112))+($K112="custom")*CustCF!CF112</f>
        <v>0</v>
      </c>
      <c r="CM112" s="95">
        <f>($K112="Bell Curve")*(_xlfn.NORM.DIST(AND(CM$6&gt;=$F112,CM$6&lt;=$H112)*(CM$6-$F112+1),$J112/2,$M112,TRUE)-_xlfn.NORM.DIST(AND(CM$6&gt;=$F112,CM$6&lt;=$H112)*(CL$6-$F112+1),$J112/2,$M112,TRUE))/(1-2*_xlfn.NORM.DIST(0,$J112/2,$M112,TRUE))*$D112+($K112="Steady Growth")*(AND(CM$6&gt;=$F112,CM$6&lt;=$H112)*((CM$6-$F112+1)/($J112*($J112+1)/2)*$D112))+($K112="custom")*CustCF!CG112</f>
        <v>0</v>
      </c>
      <c r="CN112" s="95">
        <f>($K112="Bell Curve")*(_xlfn.NORM.DIST(AND(CN$6&gt;=$F112,CN$6&lt;=$H112)*(CN$6-$F112+1),$J112/2,$M112,TRUE)-_xlfn.NORM.DIST(AND(CN$6&gt;=$F112,CN$6&lt;=$H112)*(CM$6-$F112+1),$J112/2,$M112,TRUE))/(1-2*_xlfn.NORM.DIST(0,$J112/2,$M112,TRUE))*$D112+($K112="Steady Growth")*(AND(CN$6&gt;=$F112,CN$6&lt;=$H112)*((CN$6-$F112+1)/($J112*($J112+1)/2)*$D112))+($K112="custom")*CustCF!CH112</f>
        <v>0</v>
      </c>
      <c r="CO112" s="95">
        <f>($K112="Bell Curve")*(_xlfn.NORM.DIST(AND(CO$6&gt;=$F112,CO$6&lt;=$H112)*(CO$6-$F112+1),$J112/2,$M112,TRUE)-_xlfn.NORM.DIST(AND(CO$6&gt;=$F112,CO$6&lt;=$H112)*(CN$6-$F112+1),$J112/2,$M112,TRUE))/(1-2*_xlfn.NORM.DIST(0,$J112/2,$M112,TRUE))*$D112+($K112="Steady Growth")*(AND(CO$6&gt;=$F112,CO$6&lt;=$H112)*((CO$6-$F112+1)/($J112*($J112+1)/2)*$D112))+($K112="custom")*CustCF!CI112</f>
        <v>0</v>
      </c>
      <c r="CP112" s="95">
        <f>($K112="Bell Curve")*(_xlfn.NORM.DIST(AND(CP$6&gt;=$F112,CP$6&lt;=$H112)*(CP$6-$F112+1),$J112/2,$M112,TRUE)-_xlfn.NORM.DIST(AND(CP$6&gt;=$F112,CP$6&lt;=$H112)*(CO$6-$F112+1),$J112/2,$M112,TRUE))/(1-2*_xlfn.NORM.DIST(0,$J112/2,$M112,TRUE))*$D112+($K112="Steady Growth")*(AND(CP$6&gt;=$F112,CP$6&lt;=$H112)*((CP$6-$F112+1)/($J112*($J112+1)/2)*$D112))+($K112="custom")*CustCF!CJ112</f>
        <v>0</v>
      </c>
      <c r="CQ112" s="95">
        <f>($K112="Bell Curve")*(_xlfn.NORM.DIST(AND(CQ$6&gt;=$F112,CQ$6&lt;=$H112)*(CQ$6-$F112+1),$J112/2,$M112,TRUE)-_xlfn.NORM.DIST(AND(CQ$6&gt;=$F112,CQ$6&lt;=$H112)*(CP$6-$F112+1),$J112/2,$M112,TRUE))/(1-2*_xlfn.NORM.DIST(0,$J112/2,$M112,TRUE))*$D112+($K112="Steady Growth")*(AND(CQ$6&gt;=$F112,CQ$6&lt;=$H112)*((CQ$6-$F112+1)/($J112*($J112+1)/2)*$D112))+($K112="custom")*CustCF!CK112</f>
        <v>0</v>
      </c>
      <c r="CR112" s="95">
        <f>($K112="Bell Curve")*(_xlfn.NORM.DIST(AND(CR$6&gt;=$F112,CR$6&lt;=$H112)*(CR$6-$F112+1),$J112/2,$M112,TRUE)-_xlfn.NORM.DIST(AND(CR$6&gt;=$F112,CR$6&lt;=$H112)*(CQ$6-$F112+1),$J112/2,$M112,TRUE))/(1-2*_xlfn.NORM.DIST(0,$J112/2,$M112,TRUE))*$D112+($K112="Steady Growth")*(AND(CR$6&gt;=$F112,CR$6&lt;=$H112)*((CR$6-$F112+1)/($J112*($J112+1)/2)*$D112))+($K112="custom")*CustCF!CL112</f>
        <v>0</v>
      </c>
      <c r="CS112" s="95">
        <f>($K112="Bell Curve")*(_xlfn.NORM.DIST(AND(CS$6&gt;=$F112,CS$6&lt;=$H112)*(CS$6-$F112+1),$J112/2,$M112,TRUE)-_xlfn.NORM.DIST(AND(CS$6&gt;=$F112,CS$6&lt;=$H112)*(CR$6-$F112+1),$J112/2,$M112,TRUE))/(1-2*_xlfn.NORM.DIST(0,$J112/2,$M112,TRUE))*$D112+($K112="Steady Growth")*(AND(CS$6&gt;=$F112,CS$6&lt;=$H112)*((CS$6-$F112+1)/($J112*($J112+1)/2)*$D112))+($K112="custom")*CustCF!CM112</f>
        <v>0</v>
      </c>
      <c r="CT112" s="95">
        <f>($K112="Bell Curve")*(_xlfn.NORM.DIST(AND(CT$6&gt;=$F112,CT$6&lt;=$H112)*(CT$6-$F112+1),$J112/2,$M112,TRUE)-_xlfn.NORM.DIST(AND(CT$6&gt;=$F112,CT$6&lt;=$H112)*(CS$6-$F112+1),$J112/2,$M112,TRUE))/(1-2*_xlfn.NORM.DIST(0,$J112/2,$M112,TRUE))*$D112+($K112="Steady Growth")*(AND(CT$6&gt;=$F112,CT$6&lt;=$H112)*((CT$6-$F112+1)/($J112*($J112+1)/2)*$D112))+($K112="custom")*CustCF!CN112</f>
        <v>0</v>
      </c>
      <c r="CU112" s="95">
        <f>($K112="Bell Curve")*(_xlfn.NORM.DIST(AND(CU$6&gt;=$F112,CU$6&lt;=$H112)*(CU$6-$F112+1),$J112/2,$M112,TRUE)-_xlfn.NORM.DIST(AND(CU$6&gt;=$F112,CU$6&lt;=$H112)*(CT$6-$F112+1),$J112/2,$M112,TRUE))/(1-2*_xlfn.NORM.DIST(0,$J112/2,$M112,TRUE))*$D112+($K112="Steady Growth")*(AND(CU$6&gt;=$F112,CU$6&lt;=$H112)*((CU$6-$F112+1)/($J112*($J112+1)/2)*$D112))+($K112="custom")*CustCF!CO112</f>
        <v>0</v>
      </c>
      <c r="CV112" s="95">
        <f>($K112="Bell Curve")*(_xlfn.NORM.DIST(AND(CV$6&gt;=$F112,CV$6&lt;=$H112)*(CV$6-$F112+1),$J112/2,$M112,TRUE)-_xlfn.NORM.DIST(AND(CV$6&gt;=$F112,CV$6&lt;=$H112)*(CU$6-$F112+1),$J112/2,$M112,TRUE))/(1-2*_xlfn.NORM.DIST(0,$J112/2,$M112,TRUE))*$D112+($K112="Steady Growth")*(AND(CV$6&gt;=$F112,CV$6&lt;=$H112)*((CV$6-$F112+1)/($J112*($J112+1)/2)*$D112))+($K112="custom")*CustCF!CP112</f>
        <v>0</v>
      </c>
      <c r="CW112" s="95">
        <f>($K112="Bell Curve")*(_xlfn.NORM.DIST(AND(CW$6&gt;=$F112,CW$6&lt;=$H112)*(CW$6-$F112+1),$J112/2,$M112,TRUE)-_xlfn.NORM.DIST(AND(CW$6&gt;=$F112,CW$6&lt;=$H112)*(CV$6-$F112+1),$J112/2,$M112,TRUE))/(1-2*_xlfn.NORM.DIST(0,$J112/2,$M112,TRUE))*$D112+($K112="Steady Growth")*(AND(CW$6&gt;=$F112,CW$6&lt;=$H112)*((CW$6-$F112+1)/($J112*($J112+1)/2)*$D112))+($K112="custom")*CustCF!CQ112</f>
        <v>0</v>
      </c>
      <c r="CX112" s="95">
        <f>($K112="Bell Curve")*(_xlfn.NORM.DIST(AND(CX$6&gt;=$F112,CX$6&lt;=$H112)*(CX$6-$F112+1),$J112/2,$M112,TRUE)-_xlfn.NORM.DIST(AND(CX$6&gt;=$F112,CX$6&lt;=$H112)*(CW$6-$F112+1),$J112/2,$M112,TRUE))/(1-2*_xlfn.NORM.DIST(0,$J112/2,$M112,TRUE))*$D112+($K112="Steady Growth")*(AND(CX$6&gt;=$F112,CX$6&lt;=$H112)*((CX$6-$F112+1)/($J112*($J112+1)/2)*$D112))+($K112="custom")*CustCF!CR112</f>
        <v>0</v>
      </c>
      <c r="CY112" s="95">
        <f>($K112="Bell Curve")*(_xlfn.NORM.DIST(AND(CY$6&gt;=$F112,CY$6&lt;=$H112)*(CY$6-$F112+1),$J112/2,$M112,TRUE)-_xlfn.NORM.DIST(AND(CY$6&gt;=$F112,CY$6&lt;=$H112)*(CX$6-$F112+1),$J112/2,$M112,TRUE))/(1-2*_xlfn.NORM.DIST(0,$J112/2,$M112,TRUE))*$D112+($K112="Steady Growth")*(AND(CY$6&gt;=$F112,CY$6&lt;=$H112)*((CY$6-$F112+1)/($J112*($J112+1)/2)*$D112))+($K112="custom")*CustCF!CS112</f>
        <v>0</v>
      </c>
      <c r="CZ112" s="95">
        <f>($K112="Bell Curve")*(_xlfn.NORM.DIST(AND(CZ$6&gt;=$F112,CZ$6&lt;=$H112)*(CZ$6-$F112+1),$J112/2,$M112,TRUE)-_xlfn.NORM.DIST(AND(CZ$6&gt;=$F112,CZ$6&lt;=$H112)*(CY$6-$F112+1),$J112/2,$M112,TRUE))/(1-2*_xlfn.NORM.DIST(0,$J112/2,$M112,TRUE))*$D112+($K112="Steady Growth")*(AND(CZ$6&gt;=$F112,CZ$6&lt;=$H112)*((CZ$6-$F112+1)/($J112*($J112+1)/2)*$D112))+($K112="custom")*CustCF!CT112</f>
        <v>0</v>
      </c>
      <c r="DA112" s="95">
        <f>($K112="Bell Curve")*(_xlfn.NORM.DIST(AND(DA$6&gt;=$F112,DA$6&lt;=$H112)*(DA$6-$F112+1),$J112/2,$M112,TRUE)-_xlfn.NORM.DIST(AND(DA$6&gt;=$F112,DA$6&lt;=$H112)*(CZ$6-$F112+1),$J112/2,$M112,TRUE))/(1-2*_xlfn.NORM.DIST(0,$J112/2,$M112,TRUE))*$D112+($K112="Steady Growth")*(AND(DA$6&gt;=$F112,DA$6&lt;=$H112)*((DA$6-$F112+1)/($J112*($J112+1)/2)*$D112))+($K112="custom")*CustCF!CU112</f>
        <v>0</v>
      </c>
      <c r="DB112" s="95">
        <f>($K112="Bell Curve")*(_xlfn.NORM.DIST(AND(DB$6&gt;=$F112,DB$6&lt;=$H112)*(DB$6-$F112+1),$J112/2,$M112,TRUE)-_xlfn.NORM.DIST(AND(DB$6&gt;=$F112,DB$6&lt;=$H112)*(DA$6-$F112+1),$J112/2,$M112,TRUE))/(1-2*_xlfn.NORM.DIST(0,$J112/2,$M112,TRUE))*$D112+($K112="Steady Growth")*(AND(DB$6&gt;=$F112,DB$6&lt;=$H112)*((DB$6-$F112+1)/($J112*($J112+1)/2)*$D112))+($K112="custom")*CustCF!CV112</f>
        <v>0</v>
      </c>
      <c r="DC112" s="95">
        <f>($K112="Bell Curve")*(_xlfn.NORM.DIST(AND(DC$6&gt;=$F112,DC$6&lt;=$H112)*(DC$6-$F112+1),$J112/2,$M112,TRUE)-_xlfn.NORM.DIST(AND(DC$6&gt;=$F112,DC$6&lt;=$H112)*(DB$6-$F112+1),$J112/2,$M112,TRUE))/(1-2*_xlfn.NORM.DIST(0,$J112/2,$M112,TRUE))*$D112+($K112="Steady Growth")*(AND(DC$6&gt;=$F112,DC$6&lt;=$H112)*((DC$6-$F112+1)/($J112*($J112+1)/2)*$D112))+($K112="custom")*CustCF!CW112</f>
        <v>0</v>
      </c>
      <c r="DD112" s="95">
        <f>($K112="Bell Curve")*(_xlfn.NORM.DIST(AND(DD$6&gt;=$F112,DD$6&lt;=$H112)*(DD$6-$F112+1),$J112/2,$M112,TRUE)-_xlfn.NORM.DIST(AND(DD$6&gt;=$F112,DD$6&lt;=$H112)*(DC$6-$F112+1),$J112/2,$M112,TRUE))/(1-2*_xlfn.NORM.DIST(0,$J112/2,$M112,TRUE))*$D112+($K112="Steady Growth")*(AND(DD$6&gt;=$F112,DD$6&lt;=$H112)*((DD$6-$F112+1)/($J112*($J112+1)/2)*$D112))+($K112="custom")*CustCF!CX112</f>
        <v>0</v>
      </c>
      <c r="DE112" s="95">
        <f>($K112="Bell Curve")*(_xlfn.NORM.DIST(AND(DE$6&gt;=$F112,DE$6&lt;=$H112)*(DE$6-$F112+1),$J112/2,$M112,TRUE)-_xlfn.NORM.DIST(AND(DE$6&gt;=$F112,DE$6&lt;=$H112)*(DD$6-$F112+1),$J112/2,$M112,TRUE))/(1-2*_xlfn.NORM.DIST(0,$J112/2,$M112,TRUE))*$D112+($K112="Steady Growth")*(AND(DE$6&gt;=$F112,DE$6&lt;=$H112)*((DE$6-$F112+1)/($J112*($J112+1)/2)*$D112))+($K112="custom")*CustCF!CY112</f>
        <v>0</v>
      </c>
      <c r="DF112" s="95">
        <f>($K112="Bell Curve")*(_xlfn.NORM.DIST(AND(DF$6&gt;=$F112,DF$6&lt;=$H112)*(DF$6-$F112+1),$J112/2,$M112,TRUE)-_xlfn.NORM.DIST(AND(DF$6&gt;=$F112,DF$6&lt;=$H112)*(DE$6-$F112+1),$J112/2,$M112,TRUE))/(1-2*_xlfn.NORM.DIST(0,$J112/2,$M112,TRUE))*$D112+($K112="Steady Growth")*(AND(DF$6&gt;=$F112,DF$6&lt;=$H112)*((DF$6-$F112+1)/($J112*($J112+1)/2)*$D112))+($K112="custom")*CustCF!CZ112</f>
        <v>0</v>
      </c>
      <c r="DG112" s="95">
        <f>($K112="Bell Curve")*(_xlfn.NORM.DIST(AND(DG$6&gt;=$F112,DG$6&lt;=$H112)*(DG$6-$F112+1),$J112/2,$M112,TRUE)-_xlfn.NORM.DIST(AND(DG$6&gt;=$F112,DG$6&lt;=$H112)*(DF$6-$F112+1),$J112/2,$M112,TRUE))/(1-2*_xlfn.NORM.DIST(0,$J112/2,$M112,TRUE))*$D112+($K112="Steady Growth")*(AND(DG$6&gt;=$F112,DG$6&lt;=$H112)*((DG$6-$F112+1)/($J112*($J112+1)/2)*$D112))+($K112="custom")*CustCF!DA112</f>
        <v>0</v>
      </c>
      <c r="DH112" s="95">
        <f>($K112="Bell Curve")*(_xlfn.NORM.DIST(AND(DH$6&gt;=$F112,DH$6&lt;=$H112)*(DH$6-$F112+1),$J112/2,$M112,TRUE)-_xlfn.NORM.DIST(AND(DH$6&gt;=$F112,DH$6&lt;=$H112)*(DG$6-$F112+1),$J112/2,$M112,TRUE))/(1-2*_xlfn.NORM.DIST(0,$J112/2,$M112,TRUE))*$D112+($K112="Steady Growth")*(AND(DH$6&gt;=$F112,DH$6&lt;=$H112)*((DH$6-$F112+1)/($J112*($J112+1)/2)*$D112))+($K112="custom")*CustCF!DB112</f>
        <v>0</v>
      </c>
      <c r="DI112" s="95">
        <f>($K112="Bell Curve")*(_xlfn.NORM.DIST(AND(DI$6&gt;=$F112,DI$6&lt;=$H112)*(DI$6-$F112+1),$J112/2,$M112,TRUE)-_xlfn.NORM.DIST(AND(DI$6&gt;=$F112,DI$6&lt;=$H112)*(DH$6-$F112+1),$J112/2,$M112,TRUE))/(1-2*_xlfn.NORM.DIST(0,$J112/2,$M112,TRUE))*$D112+($K112="Steady Growth")*(AND(DI$6&gt;=$F112,DI$6&lt;=$H112)*((DI$6-$F112+1)/($J112*($J112+1)/2)*$D112))+($K112="custom")*CustCF!DC112</f>
        <v>0</v>
      </c>
      <c r="DJ112" s="95">
        <f>($K112="Bell Curve")*(_xlfn.NORM.DIST(AND(DJ$6&gt;=$F112,DJ$6&lt;=$H112)*(DJ$6-$F112+1),$J112/2,$M112,TRUE)-_xlfn.NORM.DIST(AND(DJ$6&gt;=$F112,DJ$6&lt;=$H112)*(DI$6-$F112+1),$J112/2,$M112,TRUE))/(1-2*_xlfn.NORM.DIST(0,$J112/2,$M112,TRUE))*$D112+($K112="Steady Growth")*(AND(DJ$6&gt;=$F112,DJ$6&lt;=$H112)*((DJ$6-$F112+1)/($J112*($J112+1)/2)*$D112))+($K112="custom")*CustCF!DD112</f>
        <v>0</v>
      </c>
      <c r="DK112" s="95">
        <f>($K112="Bell Curve")*(_xlfn.NORM.DIST(AND(DK$6&gt;=$F112,DK$6&lt;=$H112)*(DK$6-$F112+1),$J112/2,$M112,TRUE)-_xlfn.NORM.DIST(AND(DK$6&gt;=$F112,DK$6&lt;=$H112)*(DJ$6-$F112+1),$J112/2,$M112,TRUE))/(1-2*_xlfn.NORM.DIST(0,$J112/2,$M112,TRUE))*$D112+($K112="Steady Growth")*(AND(DK$6&gt;=$F112,DK$6&lt;=$H112)*((DK$6-$F112+1)/($J112*($J112+1)/2)*$D112))+($K112="custom")*CustCF!DE112</f>
        <v>0</v>
      </c>
      <c r="DL112" s="95">
        <f>($K112="Bell Curve")*(_xlfn.NORM.DIST(AND(DL$6&gt;=$F112,DL$6&lt;=$H112)*(DL$6-$F112+1),$J112/2,$M112,TRUE)-_xlfn.NORM.DIST(AND(DL$6&gt;=$F112,DL$6&lt;=$H112)*(DK$6-$F112+1),$J112/2,$M112,TRUE))/(1-2*_xlfn.NORM.DIST(0,$J112/2,$M112,TRUE))*$D112+($K112="Steady Growth")*(AND(DL$6&gt;=$F112,DL$6&lt;=$H112)*((DL$6-$F112+1)/($J112*($J112+1)/2)*$D112))+($K112="custom")*CustCF!DF112</f>
        <v>0</v>
      </c>
      <c r="DM112" s="95">
        <f>($K112="Bell Curve")*(_xlfn.NORM.DIST(AND(DM$6&gt;=$F112,DM$6&lt;=$H112)*(DM$6-$F112+1),$J112/2,$M112,TRUE)-_xlfn.NORM.DIST(AND(DM$6&gt;=$F112,DM$6&lt;=$H112)*(DL$6-$F112+1),$J112/2,$M112,TRUE))/(1-2*_xlfn.NORM.DIST(0,$J112/2,$M112,TRUE))*$D112+($K112="Steady Growth")*(AND(DM$6&gt;=$F112,DM$6&lt;=$H112)*((DM$6-$F112+1)/($J112*($J112+1)/2)*$D112))+($K112="custom")*CustCF!DG112</f>
        <v>0</v>
      </c>
      <c r="DN112" s="95">
        <f>($K112="Bell Curve")*(_xlfn.NORM.DIST(AND(DN$6&gt;=$F112,DN$6&lt;=$H112)*(DN$6-$F112+1),$J112/2,$M112,TRUE)-_xlfn.NORM.DIST(AND(DN$6&gt;=$F112,DN$6&lt;=$H112)*(DM$6-$F112+1),$J112/2,$M112,TRUE))/(1-2*_xlfn.NORM.DIST(0,$J112/2,$M112,TRUE))*$D112+($K112="Steady Growth")*(AND(DN$6&gt;=$F112,DN$6&lt;=$H112)*((DN$6-$F112+1)/($J112*($J112+1)/2)*$D112))+($K112="custom")*CustCF!DH112</f>
        <v>0</v>
      </c>
      <c r="DO112" s="95">
        <f>($K112="Bell Curve")*(_xlfn.NORM.DIST(AND(DO$6&gt;=$F112,DO$6&lt;=$H112)*(DO$6-$F112+1),$J112/2,$M112,TRUE)-_xlfn.NORM.DIST(AND(DO$6&gt;=$F112,DO$6&lt;=$H112)*(DN$6-$F112+1),$J112/2,$M112,TRUE))/(1-2*_xlfn.NORM.DIST(0,$J112/2,$M112,TRUE))*$D112+($K112="Steady Growth")*(AND(DO$6&gt;=$F112,DO$6&lt;=$H112)*((DO$6-$F112+1)/($J112*($J112+1)/2)*$D112))+($K112="custom")*CustCF!DI112</f>
        <v>0</v>
      </c>
      <c r="DP112" s="95">
        <f>($K112="Bell Curve")*(_xlfn.NORM.DIST(AND(DP$6&gt;=$F112,DP$6&lt;=$H112)*(DP$6-$F112+1),$J112/2,$M112,TRUE)-_xlfn.NORM.DIST(AND(DP$6&gt;=$F112,DP$6&lt;=$H112)*(DO$6-$F112+1),$J112/2,$M112,TRUE))/(1-2*_xlfn.NORM.DIST(0,$J112/2,$M112,TRUE))*$D112+($K112="Steady Growth")*(AND(DP$6&gt;=$F112,DP$6&lt;=$H112)*((DP$6-$F112+1)/($J112*($J112+1)/2)*$D112))+($K112="custom")*CustCF!DJ112</f>
        <v>0</v>
      </c>
      <c r="DQ112" s="95">
        <f>($K112="Bell Curve")*(_xlfn.NORM.DIST(AND(DQ$6&gt;=$F112,DQ$6&lt;=$H112)*(DQ$6-$F112+1),$J112/2,$M112,TRUE)-_xlfn.NORM.DIST(AND(DQ$6&gt;=$F112,DQ$6&lt;=$H112)*(DP$6-$F112+1),$J112/2,$M112,TRUE))/(1-2*_xlfn.NORM.DIST(0,$J112/2,$M112,TRUE))*$D112+($K112="Steady Growth")*(AND(DQ$6&gt;=$F112,DQ$6&lt;=$H112)*((DQ$6-$F112+1)/($J112*($J112+1)/2)*$D112))+($K112="custom")*CustCF!DK112</f>
        <v>0</v>
      </c>
      <c r="DR112" s="95">
        <f>($K112="Bell Curve")*(_xlfn.NORM.DIST(AND(DR$6&gt;=$F112,DR$6&lt;=$H112)*(DR$6-$F112+1),$J112/2,$M112,TRUE)-_xlfn.NORM.DIST(AND(DR$6&gt;=$F112,DR$6&lt;=$H112)*(DQ$6-$F112+1),$J112/2,$M112,TRUE))/(1-2*_xlfn.NORM.DIST(0,$J112/2,$M112,TRUE))*$D112+($K112="Steady Growth")*(AND(DR$6&gt;=$F112,DR$6&lt;=$H112)*((DR$6-$F112+1)/($J112*($J112+1)/2)*$D112))+($K112="custom")*CustCF!DL112</f>
        <v>0</v>
      </c>
      <c r="DS112" s="95">
        <f>($K112="Bell Curve")*(_xlfn.NORM.DIST(AND(DS$6&gt;=$F112,DS$6&lt;=$H112)*(DS$6-$F112+1),$J112/2,$M112,TRUE)-_xlfn.NORM.DIST(AND(DS$6&gt;=$F112,DS$6&lt;=$H112)*(DR$6-$F112+1),$J112/2,$M112,TRUE))/(1-2*_xlfn.NORM.DIST(0,$J112/2,$M112,TRUE))*$D112+($K112="Steady Growth")*(AND(DS$6&gt;=$F112,DS$6&lt;=$H112)*((DS$6-$F112+1)/($J112*($J112+1)/2)*$D112))+($K112="custom")*CustCF!DM112</f>
        <v>0</v>
      </c>
      <c r="DT112" s="95">
        <f>($K112="Bell Curve")*(_xlfn.NORM.DIST(AND(DT$6&gt;=$F112,DT$6&lt;=$H112)*(DT$6-$F112+1),$J112/2,$M112,TRUE)-_xlfn.NORM.DIST(AND(DT$6&gt;=$F112,DT$6&lt;=$H112)*(DS$6-$F112+1),$J112/2,$M112,TRUE))/(1-2*_xlfn.NORM.DIST(0,$J112/2,$M112,TRUE))*$D112+($K112="Steady Growth")*(AND(DT$6&gt;=$F112,DT$6&lt;=$H112)*((DT$6-$F112+1)/($J112*($J112+1)/2)*$D112))+($K112="custom")*CustCF!DN112</f>
        <v>0</v>
      </c>
      <c r="DU112" s="95">
        <f>($K112="Bell Curve")*(_xlfn.NORM.DIST(AND(DU$6&gt;=$F112,DU$6&lt;=$H112)*(DU$6-$F112+1),$J112/2,$M112,TRUE)-_xlfn.NORM.DIST(AND(DU$6&gt;=$F112,DU$6&lt;=$H112)*(DT$6-$F112+1),$J112/2,$M112,TRUE))/(1-2*_xlfn.NORM.DIST(0,$J112/2,$M112,TRUE))*$D112+($K112="Steady Growth")*(AND(DU$6&gt;=$F112,DU$6&lt;=$H112)*((DU$6-$F112+1)/($J112*($J112+1)/2)*$D112))+($K112="custom")*CustCF!DO112</f>
        <v>0</v>
      </c>
      <c r="DV112" s="95">
        <f>($K112="Bell Curve")*(_xlfn.NORM.DIST(AND(DV$6&gt;=$F112,DV$6&lt;=$H112)*(DV$6-$F112+1),$J112/2,$M112,TRUE)-_xlfn.NORM.DIST(AND(DV$6&gt;=$F112,DV$6&lt;=$H112)*(DU$6-$F112+1),$J112/2,$M112,TRUE))/(1-2*_xlfn.NORM.DIST(0,$J112/2,$M112,TRUE))*$D112+($K112="Steady Growth")*(AND(DV$6&gt;=$F112,DV$6&lt;=$H112)*((DV$6-$F112+1)/($J112*($J112+1)/2)*$D112))+($K112="custom")*CustCF!DP112</f>
        <v>0</v>
      </c>
      <c r="DW112" s="95">
        <f>($K112="Bell Curve")*(_xlfn.NORM.DIST(AND(DW$6&gt;=$F112,DW$6&lt;=$H112)*(DW$6-$F112+1),$J112/2,$M112,TRUE)-_xlfn.NORM.DIST(AND(DW$6&gt;=$F112,DW$6&lt;=$H112)*(DV$6-$F112+1),$J112/2,$M112,TRUE))/(1-2*_xlfn.NORM.DIST(0,$J112/2,$M112,TRUE))*$D112+($K112="Steady Growth")*(AND(DW$6&gt;=$F112,DW$6&lt;=$H112)*((DW$6-$F112+1)/($J112*($J112+1)/2)*$D112))+($K112="custom")*CustCF!DQ112</f>
        <v>0</v>
      </c>
      <c r="DX112" s="95">
        <f>($K112="Bell Curve")*(_xlfn.NORM.DIST(AND(DX$6&gt;=$F112,DX$6&lt;=$H112)*(DX$6-$F112+1),$J112/2,$M112,TRUE)-_xlfn.NORM.DIST(AND(DX$6&gt;=$F112,DX$6&lt;=$H112)*(DW$6-$F112+1),$J112/2,$M112,TRUE))/(1-2*_xlfn.NORM.DIST(0,$J112/2,$M112,TRUE))*$D112+($K112="Steady Growth")*(AND(DX$6&gt;=$F112,DX$6&lt;=$H112)*((DX$6-$F112+1)/($J112*($J112+1)/2)*$D112))+($K112="custom")*CustCF!DR112</f>
        <v>0</v>
      </c>
      <c r="DY112" s="95">
        <f>($K112="Bell Curve")*(_xlfn.NORM.DIST(AND(DY$6&gt;=$F112,DY$6&lt;=$H112)*(DY$6-$F112+1),$J112/2,$M112,TRUE)-_xlfn.NORM.DIST(AND(DY$6&gt;=$F112,DY$6&lt;=$H112)*(DX$6-$F112+1),$J112/2,$M112,TRUE))/(1-2*_xlfn.NORM.DIST(0,$J112/2,$M112,TRUE))*$D112+($K112="Steady Growth")*(AND(DY$6&gt;=$F112,DY$6&lt;=$H112)*((DY$6-$F112+1)/($J112*($J112+1)/2)*$D112))+($K112="custom")*CustCF!DS112</f>
        <v>0</v>
      </c>
      <c r="DZ112" s="95">
        <f>($K112="Bell Curve")*(_xlfn.NORM.DIST(AND(DZ$6&gt;=$F112,DZ$6&lt;=$H112)*(DZ$6-$F112+1),$J112/2,$M112,TRUE)-_xlfn.NORM.DIST(AND(DZ$6&gt;=$F112,DZ$6&lt;=$H112)*(DY$6-$F112+1),$J112/2,$M112,TRUE))/(1-2*_xlfn.NORM.DIST(0,$J112/2,$M112,TRUE))*$D112+($K112="Steady Growth")*(AND(DZ$6&gt;=$F112,DZ$6&lt;=$H112)*((DZ$6-$F112+1)/($J112*($J112+1)/2)*$D112))+($K112="custom")*CustCF!DT112</f>
        <v>0</v>
      </c>
      <c r="EA112" s="95">
        <f>($K112="Bell Curve")*(_xlfn.NORM.DIST(AND(EA$6&gt;=$F112,EA$6&lt;=$H112)*(EA$6-$F112+1),$J112/2,$M112,TRUE)-_xlfn.NORM.DIST(AND(EA$6&gt;=$F112,EA$6&lt;=$H112)*(DZ$6-$F112+1),$J112/2,$M112,TRUE))/(1-2*_xlfn.NORM.DIST(0,$J112/2,$M112,TRUE))*$D112+($K112="Steady Growth")*(AND(EA$6&gt;=$F112,EA$6&lt;=$H112)*((EA$6-$F112+1)/($J112*($J112+1)/2)*$D112))+($K112="custom")*CustCF!DU112</f>
        <v>0</v>
      </c>
      <c r="EB112" s="95">
        <f>($K112="Bell Curve")*(_xlfn.NORM.DIST(AND(EB$6&gt;=$F112,EB$6&lt;=$H112)*(EB$6-$F112+1),$J112/2,$M112,TRUE)-_xlfn.NORM.DIST(AND(EB$6&gt;=$F112,EB$6&lt;=$H112)*(EA$6-$F112+1),$J112/2,$M112,TRUE))/(1-2*_xlfn.NORM.DIST(0,$J112/2,$M112,TRUE))*$D112+($K112="Steady Growth")*(AND(EB$6&gt;=$F112,EB$6&lt;=$H112)*((EB$6-$F112+1)/($J112*($J112+1)/2)*$D112))+($K112="custom")*CustCF!DV112</f>
        <v>0</v>
      </c>
      <c r="EC112" s="95">
        <f>($K112="Bell Curve")*(_xlfn.NORM.DIST(AND(EC$6&gt;=$F112,EC$6&lt;=$H112)*(EC$6-$F112+1),$J112/2,$M112,TRUE)-_xlfn.NORM.DIST(AND(EC$6&gt;=$F112,EC$6&lt;=$H112)*(EB$6-$F112+1),$J112/2,$M112,TRUE))/(1-2*_xlfn.NORM.DIST(0,$J112/2,$M112,TRUE))*$D112+($K112="Steady Growth")*(AND(EC$6&gt;=$F112,EC$6&lt;=$H112)*((EC$6-$F112+1)/($J112*($J112+1)/2)*$D112))+($K112="custom")*CustCF!DW112</f>
        <v>0</v>
      </c>
      <c r="ED112" s="95">
        <f>($K112="Bell Curve")*(_xlfn.NORM.DIST(AND(ED$6&gt;=$F112,ED$6&lt;=$H112)*(ED$6-$F112+1),$J112/2,$M112,TRUE)-_xlfn.NORM.DIST(AND(ED$6&gt;=$F112,ED$6&lt;=$H112)*(EC$6-$F112+1),$J112/2,$M112,TRUE))/(1-2*_xlfn.NORM.DIST(0,$J112/2,$M112,TRUE))*$D112+($K112="Steady Growth")*(AND(ED$6&gt;=$F112,ED$6&lt;=$H112)*((ED$6-$F112+1)/($J112*($J112+1)/2)*$D112))+($K112="custom")*CustCF!DX112</f>
        <v>0</v>
      </c>
      <c r="EE112" s="95">
        <f>($K112="Bell Curve")*(_xlfn.NORM.DIST(AND(EE$6&gt;=$F112,EE$6&lt;=$H112)*(EE$6-$F112+1),$J112/2,$M112,TRUE)-_xlfn.NORM.DIST(AND(EE$6&gt;=$F112,EE$6&lt;=$H112)*(ED$6-$F112+1),$J112/2,$M112,TRUE))/(1-2*_xlfn.NORM.DIST(0,$J112/2,$M112,TRUE))*$D112+($K112="Steady Growth")*(AND(EE$6&gt;=$F112,EE$6&lt;=$H112)*((EE$6-$F112+1)/($J112*($J112+1)/2)*$D112))+($K112="custom")*CustCF!DY112</f>
        <v>0</v>
      </c>
      <c r="EF112" s="95">
        <f>($K112="Bell Curve")*(_xlfn.NORM.DIST(AND(EF$6&gt;=$F112,EF$6&lt;=$H112)*(EF$6-$F112+1),$J112/2,$M112,TRUE)-_xlfn.NORM.DIST(AND(EF$6&gt;=$F112,EF$6&lt;=$H112)*(EE$6-$F112+1),$J112/2,$M112,TRUE))/(1-2*_xlfn.NORM.DIST(0,$J112/2,$M112,TRUE))*$D112+($K112="Steady Growth")*(AND(EF$6&gt;=$F112,EF$6&lt;=$H112)*((EF$6-$F112+1)/($J112*($J112+1)/2)*$D112))+($K112="custom")*CustCF!DZ112</f>
        <v>0</v>
      </c>
      <c r="EG112" s="95">
        <f>($K112="Bell Curve")*(_xlfn.NORM.DIST(AND(EG$6&gt;=$F112,EG$6&lt;=$H112)*(EG$6-$F112+1),$J112/2,$M112,TRUE)-_xlfn.NORM.DIST(AND(EG$6&gt;=$F112,EG$6&lt;=$H112)*(EF$6-$F112+1),$J112/2,$M112,TRUE))/(1-2*_xlfn.NORM.DIST(0,$J112/2,$M112,TRUE))*$D112+($K112="Steady Growth")*(AND(EG$6&gt;=$F112,EG$6&lt;=$H112)*((EG$6-$F112+1)/($J112*($J112+1)/2)*$D112))+($K112="custom")*CustCF!EA112</f>
        <v>0</v>
      </c>
      <c r="EH112" s="95">
        <f>($K112="Bell Curve")*(_xlfn.NORM.DIST(AND(EH$6&gt;=$F112,EH$6&lt;=$H112)*(EH$6-$F112+1),$J112/2,$M112,TRUE)-_xlfn.NORM.DIST(AND(EH$6&gt;=$F112,EH$6&lt;=$H112)*(EG$6-$F112+1),$J112/2,$M112,TRUE))/(1-2*_xlfn.NORM.DIST(0,$J112/2,$M112,TRUE))*$D112+($K112="Steady Growth")*(AND(EH$6&gt;=$F112,EH$6&lt;=$H112)*((EH$6-$F112+1)/($J112*($J112+1)/2)*$D112))+($K112="custom")*CustCF!EB112</f>
        <v>0</v>
      </c>
      <c r="EI112" s="95">
        <f>($K112="Bell Curve")*(_xlfn.NORM.DIST(AND(EI$6&gt;=$F112,EI$6&lt;=$H112)*(EI$6-$F112+1),$J112/2,$M112,TRUE)-_xlfn.NORM.DIST(AND(EI$6&gt;=$F112,EI$6&lt;=$H112)*(EH$6-$F112+1),$J112/2,$M112,TRUE))/(1-2*_xlfn.NORM.DIST(0,$J112/2,$M112,TRUE))*$D112+($K112="Steady Growth")*(AND(EI$6&gt;=$F112,EI$6&lt;=$H112)*((EI$6-$F112+1)/($J112*($J112+1)/2)*$D112))+($K112="custom")*CustCF!EC112</f>
        <v>0</v>
      </c>
      <c r="EJ112" s="95">
        <f>($K112="Bell Curve")*(_xlfn.NORM.DIST(AND(EJ$6&gt;=$F112,EJ$6&lt;=$H112)*(EJ$6-$F112+1),$J112/2,$M112,TRUE)-_xlfn.NORM.DIST(AND(EJ$6&gt;=$F112,EJ$6&lt;=$H112)*(EI$6-$F112+1),$J112/2,$M112,TRUE))/(1-2*_xlfn.NORM.DIST(0,$J112/2,$M112,TRUE))*$D112+($K112="Steady Growth")*(AND(EJ$6&gt;=$F112,EJ$6&lt;=$H112)*((EJ$6-$F112+1)/($J112*($J112+1)/2)*$D112))+($K112="custom")*CustCF!ED112</f>
        <v>0</v>
      </c>
      <c r="EK112" s="95">
        <f>($K112="Bell Curve")*(_xlfn.NORM.DIST(AND(EK$6&gt;=$F112,EK$6&lt;=$H112)*(EK$6-$F112+1),$J112/2,$M112,TRUE)-_xlfn.NORM.DIST(AND(EK$6&gt;=$F112,EK$6&lt;=$H112)*(EJ$6-$F112+1),$J112/2,$M112,TRUE))/(1-2*_xlfn.NORM.DIST(0,$J112/2,$M112,TRUE))*$D112+($K112="Steady Growth")*(AND(EK$6&gt;=$F112,EK$6&lt;=$H112)*((EK$6-$F112+1)/($J112*($J112+1)/2)*$D112))+($K112="custom")*CustCF!EE112</f>
        <v>0</v>
      </c>
      <c r="EL112" s="95">
        <f>($K112="Bell Curve")*(_xlfn.NORM.DIST(AND(EL$6&gt;=$F112,EL$6&lt;=$H112)*(EL$6-$F112+1),$J112/2,$M112,TRUE)-_xlfn.NORM.DIST(AND(EL$6&gt;=$F112,EL$6&lt;=$H112)*(EK$6-$F112+1),$J112/2,$M112,TRUE))/(1-2*_xlfn.NORM.DIST(0,$J112/2,$M112,TRUE))*$D112+($K112="Steady Growth")*(AND(EL$6&gt;=$F112,EL$6&lt;=$H112)*((EL$6-$F112+1)/($J112*($J112+1)/2)*$D112))+($K112="custom")*CustCF!EF112</f>
        <v>0</v>
      </c>
      <c r="EM112" s="95">
        <f>($K112="Bell Curve")*(_xlfn.NORM.DIST(AND(EM$6&gt;=$F112,EM$6&lt;=$H112)*(EM$6-$F112+1),$J112/2,$M112,TRUE)-_xlfn.NORM.DIST(AND(EM$6&gt;=$F112,EM$6&lt;=$H112)*(EL$6-$F112+1),$J112/2,$M112,TRUE))/(1-2*_xlfn.NORM.DIST(0,$J112/2,$M112,TRUE))*$D112+($K112="Steady Growth")*(AND(EM$6&gt;=$F112,EM$6&lt;=$H112)*((EM$6-$F112+1)/($J112*($J112+1)/2)*$D112))+($K112="custom")*CustCF!EG112</f>
        <v>0</v>
      </c>
      <c r="EN112" s="95">
        <f>($K112="Bell Curve")*(_xlfn.NORM.DIST(AND(EN$6&gt;=$F112,EN$6&lt;=$H112)*(EN$6-$F112+1),$J112/2,$M112,TRUE)-_xlfn.NORM.DIST(AND(EN$6&gt;=$F112,EN$6&lt;=$H112)*(EM$6-$F112+1),$J112/2,$M112,TRUE))/(1-2*_xlfn.NORM.DIST(0,$J112/2,$M112,TRUE))*$D112+($K112="Steady Growth")*(AND(EN$6&gt;=$F112,EN$6&lt;=$H112)*((EN$6-$F112+1)/($J112*($J112+1)/2)*$D112))+($K112="custom")*CustCF!EH112</f>
        <v>0</v>
      </c>
      <c r="EO112" s="95">
        <f>($K112="Bell Curve")*(_xlfn.NORM.DIST(AND(EO$6&gt;=$F112,EO$6&lt;=$H112)*(EO$6-$F112+1),$J112/2,$M112,TRUE)-_xlfn.NORM.DIST(AND(EO$6&gt;=$F112,EO$6&lt;=$H112)*(EN$6-$F112+1),$J112/2,$M112,TRUE))/(1-2*_xlfn.NORM.DIST(0,$J112/2,$M112,TRUE))*$D112+($K112="Steady Growth")*(AND(EO$6&gt;=$F112,EO$6&lt;=$H112)*((EO$6-$F112+1)/($J112*($J112+1)/2)*$D112))+($K112="custom")*CustCF!EI112</f>
        <v>0</v>
      </c>
      <c r="EP112" s="95">
        <f>($K112="Bell Curve")*(_xlfn.NORM.DIST(AND(EP$6&gt;=$F112,EP$6&lt;=$H112)*(EP$6-$F112+1),$J112/2,$M112,TRUE)-_xlfn.NORM.DIST(AND(EP$6&gt;=$F112,EP$6&lt;=$H112)*(EO$6-$F112+1),$J112/2,$M112,TRUE))/(1-2*_xlfn.NORM.DIST(0,$J112/2,$M112,TRUE))*$D112+($K112="Steady Growth")*(AND(EP$6&gt;=$F112,EP$6&lt;=$H112)*((EP$6-$F112+1)/($J112*($J112+1)/2)*$D112))+($K112="custom")*CustCF!EJ112</f>
        <v>0</v>
      </c>
      <c r="EQ112" s="95">
        <f>($K112="Bell Curve")*(_xlfn.NORM.DIST(AND(EQ$6&gt;=$F112,EQ$6&lt;=$H112)*(EQ$6-$F112+1),$J112/2,$M112,TRUE)-_xlfn.NORM.DIST(AND(EQ$6&gt;=$F112,EQ$6&lt;=$H112)*(EP$6-$F112+1),$J112/2,$M112,TRUE))/(1-2*_xlfn.NORM.DIST(0,$J112/2,$M112,TRUE))*$D112+($K112="Steady Growth")*(AND(EQ$6&gt;=$F112,EQ$6&lt;=$H112)*((EQ$6-$F112+1)/($J112*($J112+1)/2)*$D112))+($K112="custom")*CustCF!EK112</f>
        <v>0</v>
      </c>
      <c r="ER112" s="95">
        <f>($K112="Bell Curve")*(_xlfn.NORM.DIST(AND(ER$6&gt;=$F112,ER$6&lt;=$H112)*(ER$6-$F112+1),$J112/2,$M112,TRUE)-_xlfn.NORM.DIST(AND(ER$6&gt;=$F112,ER$6&lt;=$H112)*(EQ$6-$F112+1),$J112/2,$M112,TRUE))/(1-2*_xlfn.NORM.DIST(0,$J112/2,$M112,TRUE))*$D112+($K112="Steady Growth")*(AND(ER$6&gt;=$F112,ER$6&lt;=$H112)*((ER$6-$F112+1)/($J112*($J112+1)/2)*$D112))+($K112="custom")*CustCF!EL112</f>
        <v>0</v>
      </c>
      <c r="ES112" s="95">
        <f>($K112="Bell Curve")*(_xlfn.NORM.DIST(AND(ES$6&gt;=$F112,ES$6&lt;=$H112)*(ES$6-$F112+1),$J112/2,$M112,TRUE)-_xlfn.NORM.DIST(AND(ES$6&gt;=$F112,ES$6&lt;=$H112)*(ER$6-$F112+1),$J112/2,$M112,TRUE))/(1-2*_xlfn.NORM.DIST(0,$J112/2,$M112,TRUE))*$D112+($K112="Steady Growth")*(AND(ES$6&gt;=$F112,ES$6&lt;=$H112)*((ES$6-$F112+1)/($J112*($J112+1)/2)*$D112))+($K112="custom")*CustCF!EM112</f>
        <v>0</v>
      </c>
      <c r="ET112" s="95">
        <f>($K112="Bell Curve")*(_xlfn.NORM.DIST(AND(ET$6&gt;=$F112,ET$6&lt;=$H112)*(ET$6-$F112+1),$J112/2,$M112,TRUE)-_xlfn.NORM.DIST(AND(ET$6&gt;=$F112,ET$6&lt;=$H112)*(ES$6-$F112+1),$J112/2,$M112,TRUE))/(1-2*_xlfn.NORM.DIST(0,$J112/2,$M112,TRUE))*$D112+($K112="Steady Growth")*(AND(ET$6&gt;=$F112,ET$6&lt;=$H112)*((ET$6-$F112+1)/($J112*($J112+1)/2)*$D112))+($K112="custom")*CustCF!EN112</f>
        <v>0</v>
      </c>
      <c r="EU112" s="95">
        <f>($K112="Bell Curve")*(_xlfn.NORM.DIST(AND(EU$6&gt;=$F112,EU$6&lt;=$H112)*(EU$6-$F112+1),$J112/2,$M112,TRUE)-_xlfn.NORM.DIST(AND(EU$6&gt;=$F112,EU$6&lt;=$H112)*(ET$6-$F112+1),$J112/2,$M112,TRUE))/(1-2*_xlfn.NORM.DIST(0,$J112/2,$M112,TRUE))*$D112+($K112="Steady Growth")*(AND(EU$6&gt;=$F112,EU$6&lt;=$H112)*((EU$6-$F112+1)/($J112*($J112+1)/2)*$D112))+($K112="custom")*CustCF!EO112</f>
        <v>0</v>
      </c>
      <c r="EV112" s="95">
        <f>($K112="Bell Curve")*(_xlfn.NORM.DIST(AND(EV$6&gt;=$F112,EV$6&lt;=$H112)*(EV$6-$F112+1),$J112/2,$M112,TRUE)-_xlfn.NORM.DIST(AND(EV$6&gt;=$F112,EV$6&lt;=$H112)*(EU$6-$F112+1),$J112/2,$M112,TRUE))/(1-2*_xlfn.NORM.DIST(0,$J112/2,$M112,TRUE))*$D112+($K112="Steady Growth")*(AND(EV$6&gt;=$F112,EV$6&lt;=$H112)*((EV$6-$F112+1)/($J112*($J112+1)/2)*$D112))+($K112="custom")*CustCF!EP112</f>
        <v>0</v>
      </c>
      <c r="EW112" s="95">
        <f>($K112="Bell Curve")*(_xlfn.NORM.DIST(AND(EW$6&gt;=$F112,EW$6&lt;=$H112)*(EW$6-$F112+1),$J112/2,$M112,TRUE)-_xlfn.NORM.DIST(AND(EW$6&gt;=$F112,EW$6&lt;=$H112)*(EV$6-$F112+1),$J112/2,$M112,TRUE))/(1-2*_xlfn.NORM.DIST(0,$J112/2,$M112,TRUE))*$D112+($K112="Steady Growth")*(AND(EW$6&gt;=$F112,EW$6&lt;=$H112)*((EW$6-$F112+1)/($J112*($J112+1)/2)*$D112))+($K112="custom")*CustCF!EQ112</f>
        <v>0</v>
      </c>
      <c r="EX112" s="95">
        <f>($K112="Bell Curve")*(_xlfn.NORM.DIST(AND(EX$6&gt;=$F112,EX$6&lt;=$H112)*(EX$6-$F112+1),$J112/2,$M112,TRUE)-_xlfn.NORM.DIST(AND(EX$6&gt;=$F112,EX$6&lt;=$H112)*(EW$6-$F112+1),$J112/2,$M112,TRUE))/(1-2*_xlfn.NORM.DIST(0,$J112/2,$M112,TRUE))*$D112+($K112="Steady Growth")*(AND(EX$6&gt;=$F112,EX$6&lt;=$H112)*((EX$6-$F112+1)/($J112*($J112+1)/2)*$D112))+($K112="custom")*CustCF!ER112</f>
        <v>0</v>
      </c>
      <c r="EY112" s="95">
        <f>($K112="Bell Curve")*(_xlfn.NORM.DIST(AND(EY$6&gt;=$F112,EY$6&lt;=$H112)*(EY$6-$F112+1),$J112/2,$M112,TRUE)-_xlfn.NORM.DIST(AND(EY$6&gt;=$F112,EY$6&lt;=$H112)*(EX$6-$F112+1),$J112/2,$M112,TRUE))/(1-2*_xlfn.NORM.DIST(0,$J112/2,$M112,TRUE))*$D112+($K112="Steady Growth")*(AND(EY$6&gt;=$F112,EY$6&lt;=$H112)*((EY$6-$F112+1)/($J112*($J112+1)/2)*$D112))+($K112="custom")*CustCF!ES112</f>
        <v>0</v>
      </c>
      <c r="EZ112" s="95">
        <f>($K112="Bell Curve")*(_xlfn.NORM.DIST(AND(EZ$6&gt;=$F112,EZ$6&lt;=$H112)*(EZ$6-$F112+1),$J112/2,$M112,TRUE)-_xlfn.NORM.DIST(AND(EZ$6&gt;=$F112,EZ$6&lt;=$H112)*(EY$6-$F112+1),$J112/2,$M112,TRUE))/(1-2*_xlfn.NORM.DIST(0,$J112/2,$M112,TRUE))*$D112+($K112="Steady Growth")*(AND(EZ$6&gt;=$F112,EZ$6&lt;=$H112)*((EZ$6-$F112+1)/($J112*($J112+1)/2)*$D112))+($K112="custom")*CustCF!ET112</f>
        <v>0</v>
      </c>
      <c r="FA112" s="95">
        <f>($K112="Bell Curve")*(_xlfn.NORM.DIST(AND(FA$6&gt;=$F112,FA$6&lt;=$H112)*(FA$6-$F112+1),$J112/2,$M112,TRUE)-_xlfn.NORM.DIST(AND(FA$6&gt;=$F112,FA$6&lt;=$H112)*(EZ$6-$F112+1),$J112/2,$M112,TRUE))/(1-2*_xlfn.NORM.DIST(0,$J112/2,$M112,TRUE))*$D112+($K112="Steady Growth")*(AND(FA$6&gt;=$F112,FA$6&lt;=$H112)*((FA$6-$F112+1)/($J112*($J112+1)/2)*$D112))+($K112="custom")*CustCF!EU112</f>
        <v>0</v>
      </c>
      <c r="FB112" s="95">
        <f>($K112="Bell Curve")*(_xlfn.NORM.DIST(AND(FB$6&gt;=$F112,FB$6&lt;=$H112)*(FB$6-$F112+1),$J112/2,$M112,TRUE)-_xlfn.NORM.DIST(AND(FB$6&gt;=$F112,FB$6&lt;=$H112)*(FA$6-$F112+1),$J112/2,$M112,TRUE))/(1-2*_xlfn.NORM.DIST(0,$J112/2,$M112,TRUE))*$D112+($K112="Steady Growth")*(AND(FB$6&gt;=$F112,FB$6&lt;=$H112)*((FB$6-$F112+1)/($J112*($J112+1)/2)*$D112))+($K112="custom")*CustCF!EV112</f>
        <v>0</v>
      </c>
      <c r="FC112" s="95">
        <f>($K112="Bell Curve")*(_xlfn.NORM.DIST(AND(FC$6&gt;=$F112,FC$6&lt;=$H112)*(FC$6-$F112+1),$J112/2,$M112,TRUE)-_xlfn.NORM.DIST(AND(FC$6&gt;=$F112,FC$6&lt;=$H112)*(FB$6-$F112+1),$J112/2,$M112,TRUE))/(1-2*_xlfn.NORM.DIST(0,$J112/2,$M112,TRUE))*$D112+($K112="Steady Growth")*(AND(FC$6&gt;=$F112,FC$6&lt;=$H112)*((FC$6-$F112+1)/($J112*($J112+1)/2)*$D112))+($K112="custom")*CustCF!EW112</f>
        <v>0</v>
      </c>
      <c r="FD112" s="95">
        <f>($K112="Bell Curve")*(_xlfn.NORM.DIST(AND(FD$6&gt;=$F112,FD$6&lt;=$H112)*(FD$6-$F112+1),$J112/2,$M112,TRUE)-_xlfn.NORM.DIST(AND(FD$6&gt;=$F112,FD$6&lt;=$H112)*(FC$6-$F112+1),$J112/2,$M112,TRUE))/(1-2*_xlfn.NORM.DIST(0,$J112/2,$M112,TRUE))*$D112+($K112="Steady Growth")*(AND(FD$6&gt;=$F112,FD$6&lt;=$H112)*((FD$6-$F112+1)/($J112*($J112+1)/2)*$D112))+($K112="custom")*CustCF!EX112</f>
        <v>0</v>
      </c>
      <c r="FE112" s="95">
        <f>($K112="Bell Curve")*(_xlfn.NORM.DIST(AND(FE$6&gt;=$F112,FE$6&lt;=$H112)*(FE$6-$F112+1),$J112/2,$M112,TRUE)-_xlfn.NORM.DIST(AND(FE$6&gt;=$F112,FE$6&lt;=$H112)*(FD$6-$F112+1),$J112/2,$M112,TRUE))/(1-2*_xlfn.NORM.DIST(0,$J112/2,$M112,TRUE))*$D112+($K112="Steady Growth")*(AND(FE$6&gt;=$F112,FE$6&lt;=$H112)*((FE$6-$F112+1)/($J112*($J112+1)/2)*$D112))+($K112="custom")*CustCF!EY112</f>
        <v>0</v>
      </c>
      <c r="FF112" s="95">
        <f>($K112="Bell Curve")*(_xlfn.NORM.DIST(AND(FF$6&gt;=$F112,FF$6&lt;=$H112)*(FF$6-$F112+1),$J112/2,$M112,TRUE)-_xlfn.NORM.DIST(AND(FF$6&gt;=$F112,FF$6&lt;=$H112)*(FE$6-$F112+1),$J112/2,$M112,TRUE))/(1-2*_xlfn.NORM.DIST(0,$J112/2,$M112,TRUE))*$D112+($K112="Steady Growth")*(AND(FF$6&gt;=$F112,FF$6&lt;=$H112)*((FF$6-$F112+1)/($J112*($J112+1)/2)*$D112))+($K112="custom")*CustCF!EZ112</f>
        <v>0</v>
      </c>
      <c r="FG112" s="95">
        <f>($K112="Bell Curve")*(_xlfn.NORM.DIST(AND(FG$6&gt;=$F112,FG$6&lt;=$H112)*(FG$6-$F112+1),$J112/2,$M112,TRUE)-_xlfn.NORM.DIST(AND(FG$6&gt;=$F112,FG$6&lt;=$H112)*(FF$6-$F112+1),$J112/2,$M112,TRUE))/(1-2*_xlfn.NORM.DIST(0,$J112/2,$M112,TRUE))*$D112+($K112="Steady Growth")*(AND(FG$6&gt;=$F112,FG$6&lt;=$H112)*((FG$6-$F112+1)/($J112*($J112+1)/2)*$D112))+($K112="custom")*CustCF!FA112</f>
        <v>0</v>
      </c>
      <c r="FH112" s="95">
        <f>($K112="Bell Curve")*(_xlfn.NORM.DIST(AND(FH$6&gt;=$F112,FH$6&lt;=$H112)*(FH$6-$F112+1),$J112/2,$M112,TRUE)-_xlfn.NORM.DIST(AND(FH$6&gt;=$F112,FH$6&lt;=$H112)*(FG$6-$F112+1),$J112/2,$M112,TRUE))/(1-2*_xlfn.NORM.DIST(0,$J112/2,$M112,TRUE))*$D112+($K112="Steady Growth")*(AND(FH$6&gt;=$F112,FH$6&lt;=$H112)*((FH$6-$F112+1)/($J112*($J112+1)/2)*$D112))+($K112="custom")*CustCF!FB112</f>
        <v>0</v>
      </c>
      <c r="FI112" s="95">
        <f>($K112="Bell Curve")*(_xlfn.NORM.DIST(AND(FI$6&gt;=$F112,FI$6&lt;=$H112)*(FI$6-$F112+1),$J112/2,$M112,TRUE)-_xlfn.NORM.DIST(AND(FI$6&gt;=$F112,FI$6&lt;=$H112)*(FH$6-$F112+1),$J112/2,$M112,TRUE))/(1-2*_xlfn.NORM.DIST(0,$J112/2,$M112,TRUE))*$D112+($K112="Steady Growth")*(AND(FI$6&gt;=$F112,FI$6&lt;=$H112)*((FI$6-$F112+1)/($J112*($J112+1)/2)*$D112))+($K112="custom")*CustCF!FC112</f>
        <v>0</v>
      </c>
      <c r="FJ112" s="95">
        <f>($K112="Bell Curve")*(_xlfn.NORM.DIST(AND(FJ$6&gt;=$F112,FJ$6&lt;=$H112)*(FJ$6-$F112+1),$J112/2,$M112,TRUE)-_xlfn.NORM.DIST(AND(FJ$6&gt;=$F112,FJ$6&lt;=$H112)*(FI$6-$F112+1),$J112/2,$M112,TRUE))/(1-2*_xlfn.NORM.DIST(0,$J112/2,$M112,TRUE))*$D112+($K112="Steady Growth")*(AND(FJ$6&gt;=$F112,FJ$6&lt;=$H112)*((FJ$6-$F112+1)/($J112*($J112+1)/2)*$D112))+($K112="custom")*CustCF!FD112</f>
        <v>0</v>
      </c>
      <c r="FK112" s="95">
        <f>($K112="Bell Curve")*(_xlfn.NORM.DIST(AND(FK$6&gt;=$F112,FK$6&lt;=$H112)*(FK$6-$F112+1),$J112/2,$M112,TRUE)-_xlfn.NORM.DIST(AND(FK$6&gt;=$F112,FK$6&lt;=$H112)*(FJ$6-$F112+1),$J112/2,$M112,TRUE))/(1-2*_xlfn.NORM.DIST(0,$J112/2,$M112,TRUE))*$D112+($K112="Steady Growth")*(AND(FK$6&gt;=$F112,FK$6&lt;=$H112)*((FK$6-$F112+1)/($J112*($J112+1)/2)*$D112))+($K112="custom")*CustCF!FE112</f>
        <v>0</v>
      </c>
      <c r="FL112" s="95">
        <f>($K112="Bell Curve")*(_xlfn.NORM.DIST(AND(FL$6&gt;=$F112,FL$6&lt;=$H112)*(FL$6-$F112+1),$J112/2,$M112,TRUE)-_xlfn.NORM.DIST(AND(FL$6&gt;=$F112,FL$6&lt;=$H112)*(FK$6-$F112+1),$J112/2,$M112,TRUE))/(1-2*_xlfn.NORM.DIST(0,$J112/2,$M112,TRUE))*$D112+($K112="Steady Growth")*(AND(FL$6&gt;=$F112,FL$6&lt;=$H112)*((FL$6-$F112+1)/($J112*($J112+1)/2)*$D112))+($K112="custom")*CustCF!FF112</f>
        <v>0</v>
      </c>
      <c r="FM112" s="95">
        <f>($K112="Bell Curve")*(_xlfn.NORM.DIST(AND(FM$6&gt;=$F112,FM$6&lt;=$H112)*(FM$6-$F112+1),$J112/2,$M112,TRUE)-_xlfn.NORM.DIST(AND(FM$6&gt;=$F112,FM$6&lt;=$H112)*(FL$6-$F112+1),$J112/2,$M112,TRUE))/(1-2*_xlfn.NORM.DIST(0,$J112/2,$M112,TRUE))*$D112+($K112="Steady Growth")*(AND(FM$6&gt;=$F112,FM$6&lt;=$H112)*((FM$6-$F112+1)/($J112*($J112+1)/2)*$D112))+($K112="custom")*CustCF!FG112</f>
        <v>0</v>
      </c>
      <c r="FN112" s="95">
        <f>($K112="Bell Curve")*(_xlfn.NORM.DIST(AND(FN$6&gt;=$F112,FN$6&lt;=$H112)*(FN$6-$F112+1),$J112/2,$M112,TRUE)-_xlfn.NORM.DIST(AND(FN$6&gt;=$F112,FN$6&lt;=$H112)*(FM$6-$F112+1),$J112/2,$M112,TRUE))/(1-2*_xlfn.NORM.DIST(0,$J112/2,$M112,TRUE))*$D112+($K112="Steady Growth")*(AND(FN$6&gt;=$F112,FN$6&lt;=$H112)*((FN$6-$F112+1)/($J112*($J112+1)/2)*$D112))+($K112="custom")*CustCF!FH112</f>
        <v>0</v>
      </c>
      <c r="FO112" s="95">
        <f>($K112="Bell Curve")*(_xlfn.NORM.DIST(AND(FO$6&gt;=$F112,FO$6&lt;=$H112)*(FO$6-$F112+1),$J112/2,$M112,TRUE)-_xlfn.NORM.DIST(AND(FO$6&gt;=$F112,FO$6&lt;=$H112)*(FN$6-$F112+1),$J112/2,$M112,TRUE))/(1-2*_xlfn.NORM.DIST(0,$J112/2,$M112,TRUE))*$D112+($K112="Steady Growth")*(AND(FO$6&gt;=$F112,FO$6&lt;=$H112)*((FO$6-$F112+1)/($J112*($J112+1)/2)*$D112))+($K112="custom")*CustCF!FI112</f>
        <v>0</v>
      </c>
      <c r="FP112" s="95">
        <f>($K112="Bell Curve")*(_xlfn.NORM.DIST(AND(FP$6&gt;=$F112,FP$6&lt;=$H112)*(FP$6-$F112+1),$J112/2,$M112,TRUE)-_xlfn.NORM.DIST(AND(FP$6&gt;=$F112,FP$6&lt;=$H112)*(FO$6-$F112+1),$J112/2,$M112,TRUE))/(1-2*_xlfn.NORM.DIST(0,$J112/2,$M112,TRUE))*$D112+($K112="Steady Growth")*(AND(FP$6&gt;=$F112,FP$6&lt;=$H112)*((FP$6-$F112+1)/($J112*($J112+1)/2)*$D112))+($K112="custom")*CustCF!FJ112</f>
        <v>0</v>
      </c>
      <c r="FQ112" s="95">
        <f>($K112="Bell Curve")*(_xlfn.NORM.DIST(AND(FQ$6&gt;=$F112,FQ$6&lt;=$H112)*(FQ$6-$F112+1),$J112/2,$M112,TRUE)-_xlfn.NORM.DIST(AND(FQ$6&gt;=$F112,FQ$6&lt;=$H112)*(FP$6-$F112+1),$J112/2,$M112,TRUE))/(1-2*_xlfn.NORM.DIST(0,$J112/2,$M112,TRUE))*$D112+($K112="Steady Growth")*(AND(FQ$6&gt;=$F112,FQ$6&lt;=$H112)*((FQ$6-$F112+1)/($J112*($J112+1)/2)*$D112))+($K112="custom")*CustCF!FK112</f>
        <v>0</v>
      </c>
      <c r="FR112" s="95">
        <f>($K112="Bell Curve")*(_xlfn.NORM.DIST(AND(FR$6&gt;=$F112,FR$6&lt;=$H112)*(FR$6-$F112+1),$J112/2,$M112,TRUE)-_xlfn.NORM.DIST(AND(FR$6&gt;=$F112,FR$6&lt;=$H112)*(FQ$6-$F112+1),$J112/2,$M112,TRUE))/(1-2*_xlfn.NORM.DIST(0,$J112/2,$M112,TRUE))*$D112+($K112="Steady Growth")*(AND(FR$6&gt;=$F112,FR$6&lt;=$H112)*((FR$6-$F112+1)/($J112*($J112+1)/2)*$D112))+($K112="custom")*CustCF!FL112</f>
        <v>0</v>
      </c>
      <c r="FS112" s="95">
        <f>($K112="Bell Curve")*(_xlfn.NORM.DIST(AND(FS$6&gt;=$F112,FS$6&lt;=$H112)*(FS$6-$F112+1),$J112/2,$M112,TRUE)-_xlfn.NORM.DIST(AND(FS$6&gt;=$F112,FS$6&lt;=$H112)*(FR$6-$F112+1),$J112/2,$M112,TRUE))/(1-2*_xlfn.NORM.DIST(0,$J112/2,$M112,TRUE))*$D112+($K112="Steady Growth")*(AND(FS$6&gt;=$F112,FS$6&lt;=$H112)*((FS$6-$F112+1)/($J112*($J112+1)/2)*$D112))+($K112="custom")*CustCF!FM112</f>
        <v>0</v>
      </c>
      <c r="FT112" s="95">
        <f>($K112="Bell Curve")*(_xlfn.NORM.DIST(AND(FT$6&gt;=$F112,FT$6&lt;=$H112)*(FT$6-$F112+1),$J112/2,$M112,TRUE)-_xlfn.NORM.DIST(AND(FT$6&gt;=$F112,FT$6&lt;=$H112)*(FS$6-$F112+1),$J112/2,$M112,TRUE))/(1-2*_xlfn.NORM.DIST(0,$J112/2,$M112,TRUE))*$D112+($K112="Steady Growth")*(AND(FT$6&gt;=$F112,FT$6&lt;=$H112)*((FT$6-$F112+1)/($J112*($J112+1)/2)*$D112))+($K112="custom")*CustCF!FN112</f>
        <v>0</v>
      </c>
      <c r="FU112" s="95">
        <f>($K112="Bell Curve")*(_xlfn.NORM.DIST(AND(FU$6&gt;=$F112,FU$6&lt;=$H112)*(FU$6-$F112+1),$J112/2,$M112,TRUE)-_xlfn.NORM.DIST(AND(FU$6&gt;=$F112,FU$6&lt;=$H112)*(FT$6-$F112+1),$J112/2,$M112,TRUE))/(1-2*_xlfn.NORM.DIST(0,$J112/2,$M112,TRUE))*$D112+($K112="Steady Growth")*(AND(FU$6&gt;=$F112,FU$6&lt;=$H112)*((FU$6-$F112+1)/($J112*($J112+1)/2)*$D112))+($K112="custom")*CustCF!FO112</f>
        <v>0</v>
      </c>
      <c r="FV112" s="95">
        <f>($K112="Bell Curve")*(_xlfn.NORM.DIST(AND(FV$6&gt;=$F112,FV$6&lt;=$H112)*(FV$6-$F112+1),$J112/2,$M112,TRUE)-_xlfn.NORM.DIST(AND(FV$6&gt;=$F112,FV$6&lt;=$H112)*(FU$6-$F112+1),$J112/2,$M112,TRUE))/(1-2*_xlfn.NORM.DIST(0,$J112/2,$M112,TRUE))*$D112+($K112="Steady Growth")*(AND(FV$6&gt;=$F112,FV$6&lt;=$H112)*((FV$6-$F112+1)/($J112*($J112+1)/2)*$D112))+($K112="custom")*CustCF!FP112</f>
        <v>0</v>
      </c>
      <c r="FW112" s="95">
        <f>($K112="Bell Curve")*(_xlfn.NORM.DIST(AND(FW$6&gt;=$F112,FW$6&lt;=$H112)*(FW$6-$F112+1),$J112/2,$M112,TRUE)-_xlfn.NORM.DIST(AND(FW$6&gt;=$F112,FW$6&lt;=$H112)*(FV$6-$F112+1),$J112/2,$M112,TRUE))/(1-2*_xlfn.NORM.DIST(0,$J112/2,$M112,TRUE))*$D112+($K112="Steady Growth")*(AND(FW$6&gt;=$F112,FW$6&lt;=$H112)*((FW$6-$F112+1)/($J112*($J112+1)/2)*$D112))+($K112="custom")*CustCF!FQ112</f>
        <v>0</v>
      </c>
      <c r="FX112" s="95">
        <f>($K112="Bell Curve")*(_xlfn.NORM.DIST(AND(FX$6&gt;=$F112,FX$6&lt;=$H112)*(FX$6-$F112+1),$J112/2,$M112,TRUE)-_xlfn.NORM.DIST(AND(FX$6&gt;=$F112,FX$6&lt;=$H112)*(FW$6-$F112+1),$J112/2,$M112,TRUE))/(1-2*_xlfn.NORM.DIST(0,$J112/2,$M112,TRUE))*$D112+($K112="Steady Growth")*(AND(FX$6&gt;=$F112,FX$6&lt;=$H112)*((FX$6-$F112+1)/($J112*($J112+1)/2)*$D112))+($K112="custom")*CustCF!FR112</f>
        <v>0</v>
      </c>
      <c r="FY112" s="95">
        <f>($K112="Bell Curve")*(_xlfn.NORM.DIST(AND(FY$6&gt;=$F112,FY$6&lt;=$H112)*(FY$6-$F112+1),$J112/2,$M112,TRUE)-_xlfn.NORM.DIST(AND(FY$6&gt;=$F112,FY$6&lt;=$H112)*(FX$6-$F112+1),$J112/2,$M112,TRUE))/(1-2*_xlfn.NORM.DIST(0,$J112/2,$M112,TRUE))*$D112+($K112="Steady Growth")*(AND(FY$6&gt;=$F112,FY$6&lt;=$H112)*((FY$6-$F112+1)/($J112*($J112+1)/2)*$D112))+($K112="custom")*CustCF!FS112</f>
        <v>0</v>
      </c>
      <c r="FZ112" s="95">
        <f>($K112="Bell Curve")*(_xlfn.NORM.DIST(AND(FZ$6&gt;=$F112,FZ$6&lt;=$H112)*(FZ$6-$F112+1),$J112/2,$M112,TRUE)-_xlfn.NORM.DIST(AND(FZ$6&gt;=$F112,FZ$6&lt;=$H112)*(FY$6-$F112+1),$J112/2,$M112,TRUE))/(1-2*_xlfn.NORM.DIST(0,$J112/2,$M112,TRUE))*$D112+($K112="Steady Growth")*(AND(FZ$6&gt;=$F112,FZ$6&lt;=$H112)*((FZ$6-$F112+1)/($J112*($J112+1)/2)*$D112))+($K112="custom")*CustCF!FT112</f>
        <v>0</v>
      </c>
      <c r="GA112" s="95">
        <f>($K112="Bell Curve")*(_xlfn.NORM.DIST(AND(GA$6&gt;=$F112,GA$6&lt;=$H112)*(GA$6-$F112+1),$J112/2,$M112,TRUE)-_xlfn.NORM.DIST(AND(GA$6&gt;=$F112,GA$6&lt;=$H112)*(FZ$6-$F112+1),$J112/2,$M112,TRUE))/(1-2*_xlfn.NORM.DIST(0,$J112/2,$M112,TRUE))*$D112+($K112="Steady Growth")*(AND(GA$6&gt;=$F112,GA$6&lt;=$H112)*((GA$6-$F112+1)/($J112*($J112+1)/2)*$D112))+($K112="custom")*CustCF!FU112</f>
        <v>0</v>
      </c>
      <c r="GB112" s="95">
        <f>($K112="Bell Curve")*(_xlfn.NORM.DIST(AND(GB$6&gt;=$F112,GB$6&lt;=$H112)*(GB$6-$F112+1),$J112/2,$M112,TRUE)-_xlfn.NORM.DIST(AND(GB$6&gt;=$F112,GB$6&lt;=$H112)*(GA$6-$F112+1),$J112/2,$M112,TRUE))/(1-2*_xlfn.NORM.DIST(0,$J112/2,$M112,TRUE))*$D112+($K112="Steady Growth")*(AND(GB$6&gt;=$F112,GB$6&lt;=$H112)*((GB$6-$F112+1)/($J112*($J112+1)/2)*$D112))+($K112="custom")*CustCF!FV112</f>
        <v>0</v>
      </c>
      <c r="GC112" s="95">
        <f>($K112="Bell Curve")*(_xlfn.NORM.DIST(AND(GC$6&gt;=$F112,GC$6&lt;=$H112)*(GC$6-$F112+1),$J112/2,$M112,TRUE)-_xlfn.NORM.DIST(AND(GC$6&gt;=$F112,GC$6&lt;=$H112)*(GB$6-$F112+1),$J112/2,$M112,TRUE))/(1-2*_xlfn.NORM.DIST(0,$J112/2,$M112,TRUE))*$D112+($K112="Steady Growth")*(AND(GC$6&gt;=$F112,GC$6&lt;=$H112)*((GC$6-$F112+1)/($J112*($J112+1)/2)*$D112))+($K112="custom")*CustCF!FW112</f>
        <v>0</v>
      </c>
      <c r="GD112" s="95">
        <f>($K112="Bell Curve")*(_xlfn.NORM.DIST(AND(GD$6&gt;=$F112,GD$6&lt;=$H112)*(GD$6-$F112+1),$J112/2,$M112,TRUE)-_xlfn.NORM.DIST(AND(GD$6&gt;=$F112,GD$6&lt;=$H112)*(GC$6-$F112+1),$J112/2,$M112,TRUE))/(1-2*_xlfn.NORM.DIST(0,$J112/2,$M112,TRUE))*$D112+($K112="Steady Growth")*(AND(GD$6&gt;=$F112,GD$6&lt;=$H112)*((GD$6-$F112+1)/($J112*($J112+1)/2)*$D112))+($K112="custom")*CustCF!FX112</f>
        <v>0</v>
      </c>
      <c r="GE112" s="95">
        <f>($K112="Bell Curve")*(_xlfn.NORM.DIST(AND(GE$6&gt;=$F112,GE$6&lt;=$H112)*(GE$6-$F112+1),$J112/2,$M112,TRUE)-_xlfn.NORM.DIST(AND(GE$6&gt;=$F112,GE$6&lt;=$H112)*(GD$6-$F112+1),$J112/2,$M112,TRUE))/(1-2*_xlfn.NORM.DIST(0,$J112/2,$M112,TRUE))*$D112+($K112="Steady Growth")*(AND(GE$6&gt;=$F112,GE$6&lt;=$H112)*((GE$6-$F112+1)/($J112*($J112+1)/2)*$D112))+($K112="custom")*CustCF!FY112</f>
        <v>0</v>
      </c>
      <c r="GF112" s="95">
        <f>($K112="Bell Curve")*(_xlfn.NORM.DIST(AND(GF$6&gt;=$F112,GF$6&lt;=$H112)*(GF$6-$F112+1),$J112/2,$M112,TRUE)-_xlfn.NORM.DIST(AND(GF$6&gt;=$F112,GF$6&lt;=$H112)*(GE$6-$F112+1),$J112/2,$M112,TRUE))/(1-2*_xlfn.NORM.DIST(0,$J112/2,$M112,TRUE))*$D112+($K112="Steady Growth")*(AND(GF$6&gt;=$F112,GF$6&lt;=$H112)*((GF$6-$F112+1)/($J112*($J112+1)/2)*$D112))+($K112="custom")*CustCF!FZ112</f>
        <v>0</v>
      </c>
      <c r="GG112" s="95">
        <f>($K112="Bell Curve")*(_xlfn.NORM.DIST(AND(GG$6&gt;=$F112,GG$6&lt;=$H112)*(GG$6-$F112+1),$J112/2,$M112,TRUE)-_xlfn.NORM.DIST(AND(GG$6&gt;=$F112,GG$6&lt;=$H112)*(GF$6-$F112+1),$J112/2,$M112,TRUE))/(1-2*_xlfn.NORM.DIST(0,$J112/2,$M112,TRUE))*$D112+($K112="Steady Growth")*(AND(GG$6&gt;=$F112,GG$6&lt;=$H112)*((GG$6-$F112+1)/($J112*($J112+1)/2)*$D112))+($K112="custom")*CustCF!GA112</f>
        <v>0</v>
      </c>
      <c r="GH112" s="95">
        <f>($K112="Bell Curve")*(_xlfn.NORM.DIST(AND(GH$6&gt;=$F112,GH$6&lt;=$H112)*(GH$6-$F112+1),$J112/2,$M112,TRUE)-_xlfn.NORM.DIST(AND(GH$6&gt;=$F112,GH$6&lt;=$H112)*(GG$6-$F112+1),$J112/2,$M112,TRUE))/(1-2*_xlfn.NORM.DIST(0,$J112/2,$M112,TRUE))*$D112+($K112="Steady Growth")*(AND(GH$6&gt;=$F112,GH$6&lt;=$H112)*((GH$6-$F112+1)/($J112*($J112+1)/2)*$D112))+($K112="custom")*CustCF!GB112</f>
        <v>0</v>
      </c>
      <c r="GI112" s="95">
        <f>($K112="Bell Curve")*(_xlfn.NORM.DIST(AND(GI$6&gt;=$F112,GI$6&lt;=$H112)*(GI$6-$F112+1),$J112/2,$M112,TRUE)-_xlfn.NORM.DIST(AND(GI$6&gt;=$F112,GI$6&lt;=$H112)*(GH$6-$F112+1),$J112/2,$M112,TRUE))/(1-2*_xlfn.NORM.DIST(0,$J112/2,$M112,TRUE))*$D112+($K112="Steady Growth")*(AND(GI$6&gt;=$F112,GI$6&lt;=$H112)*((GI$6-$F112+1)/($J112*($J112+1)/2)*$D112))+($K112="custom")*CustCF!GC112</f>
        <v>0</v>
      </c>
      <c r="GJ112" s="95">
        <f>($K112="Bell Curve")*(_xlfn.NORM.DIST(AND(GJ$6&gt;=$F112,GJ$6&lt;=$H112)*(GJ$6-$F112+1),$J112/2,$M112,TRUE)-_xlfn.NORM.DIST(AND(GJ$6&gt;=$F112,GJ$6&lt;=$H112)*(GI$6-$F112+1),$J112/2,$M112,TRUE))/(1-2*_xlfn.NORM.DIST(0,$J112/2,$M112,TRUE))*$D112+($K112="Steady Growth")*(AND(GJ$6&gt;=$F112,GJ$6&lt;=$H112)*((GJ$6-$F112+1)/($J112*($J112+1)/2)*$D112))+($K112="custom")*CustCF!GD112</f>
        <v>0</v>
      </c>
      <c r="GK112" s="95">
        <f>($K112="Bell Curve")*(_xlfn.NORM.DIST(AND(GK$6&gt;=$F112,GK$6&lt;=$H112)*(GK$6-$F112+1),$J112/2,$M112,TRUE)-_xlfn.NORM.DIST(AND(GK$6&gt;=$F112,GK$6&lt;=$H112)*(GJ$6-$F112+1),$J112/2,$M112,TRUE))/(1-2*_xlfn.NORM.DIST(0,$J112/2,$M112,TRUE))*$D112+($K112="Steady Growth")*(AND(GK$6&gt;=$F112,GK$6&lt;=$H112)*((GK$6-$F112+1)/($J112*($J112+1)/2)*$D112))+($K112="custom")*CustCF!GE112</f>
        <v>0</v>
      </c>
      <c r="GL112" s="95">
        <f>($K112="Bell Curve")*(_xlfn.NORM.DIST(AND(GL$6&gt;=$F112,GL$6&lt;=$H112)*(GL$6-$F112+1),$J112/2,$M112,TRUE)-_xlfn.NORM.DIST(AND(GL$6&gt;=$F112,GL$6&lt;=$H112)*(GK$6-$F112+1),$J112/2,$M112,TRUE))/(1-2*_xlfn.NORM.DIST(0,$J112/2,$M112,TRUE))*$D112+($K112="Steady Growth")*(AND(GL$6&gt;=$F112,GL$6&lt;=$H112)*((GL$6-$F112+1)/($J112*($J112+1)/2)*$D112))+($K112="custom")*CustCF!GF112</f>
        <v>0</v>
      </c>
      <c r="GM112" s="95">
        <f>($K112="Bell Curve")*(_xlfn.NORM.DIST(AND(GM$6&gt;=$F112,GM$6&lt;=$H112)*(GM$6-$F112+1),$J112/2,$M112,TRUE)-_xlfn.NORM.DIST(AND(GM$6&gt;=$F112,GM$6&lt;=$H112)*(GL$6-$F112+1),$J112/2,$M112,TRUE))/(1-2*_xlfn.NORM.DIST(0,$J112/2,$M112,TRUE))*$D112+($K112="Steady Growth")*(AND(GM$6&gt;=$F112,GM$6&lt;=$H112)*((GM$6-$F112+1)/($J112*($J112+1)/2)*$D112))+($K112="custom")*CustCF!GG112</f>
        <v>0</v>
      </c>
      <c r="GN112" s="268">
        <f>($K112="Bell Curve")*(_xlfn.NORM.DIST(AND(GN$6&gt;=$F112,GN$6&lt;=$H112)*(GN$6-$F112+1),$J112/2,$M112,TRUE)-_xlfn.NORM.DIST(AND(GN$6&gt;=$F112,GN$6&lt;=$H112)*(GM$6-$F112+1),$J112/2,$M112,TRUE))/(1-2*_xlfn.NORM.DIST(0,$J112/2,$M112,TRUE))*$D112+($K112="Steady Growth")*(AND(GN$6&gt;=$F112,GN$6&lt;=$H112)*((GN$6-$F112+1)/($J112*($J112+1)/2)*$D112))+($K112="custom")*CustCF!GH112</f>
        <v>0</v>
      </c>
      <c r="GO112" s="1"/>
      <c r="GP112" s="67"/>
    </row>
    <row r="113" spans="1:198" customFormat="1" hidden="1" outlineLevel="1" x14ac:dyDescent="0.75">
      <c r="A113" s="1"/>
      <c r="B113" s="1"/>
      <c r="C113" s="262">
        <f>Budget!AB28</f>
        <v>0</v>
      </c>
      <c r="D113" s="19">
        <f>Budget!AC28</f>
        <v>0</v>
      </c>
      <c r="E113" s="19" t="str">
        <f t="shared" si="54"/>
        <v/>
      </c>
      <c r="F113" s="263">
        <v>0</v>
      </c>
      <c r="G113" s="257">
        <f>IF(L113="custom",CustCF!F113,INDEX($P$8:$GN$8,MATCH(F113,$P$6:$GN$6,0)))</f>
        <v>46053</v>
      </c>
      <c r="H113" s="263">
        <v>0</v>
      </c>
      <c r="I113" s="257">
        <f>IF(L113="custom",CustCF!G113,INDEX($P$8:$GN$8,MATCH(H113,$P$6:$GN$6,0)))</f>
        <v>46053</v>
      </c>
      <c r="J113" s="260">
        <f t="shared" si="55"/>
        <v>1</v>
      </c>
      <c r="K113" s="265" t="s">
        <v>116</v>
      </c>
      <c r="L113" s="266" t="s">
        <v>141</v>
      </c>
      <c r="M113" s="267">
        <f t="shared" si="56"/>
        <v>9</v>
      </c>
      <c r="N113" s="18">
        <f t="shared" si="47"/>
        <v>0</v>
      </c>
      <c r="O113" s="1372">
        <f t="shared" si="46"/>
        <v>0</v>
      </c>
      <c r="P113" s="95">
        <f>($K113="Bell Curve")*(_xlfn.NORM.DIST(AND(P$6&gt;=$F113,P$6&lt;=$H113)*(P$6-$F113+1),$J113/2,$M113,TRUE)-_xlfn.NORM.DIST(AND(P$6&gt;=$F113,P$6&lt;=$H113)*(O$6-$F113+1),$J113/2,$M113,TRUE))/(1-2*_xlfn.NORM.DIST(0,$J113/2,$M113,TRUE))*$D113+($K113="Steady Growth")*(AND(P$6&gt;=$F113,P$6&lt;=$H113)*((P$6-$F113+1)/($J113*($J113+1)/2)*$D113))+($K113="custom")*CustCF!J113</f>
        <v>0</v>
      </c>
      <c r="Q113" s="95">
        <f>($K113="Bell Curve")*(_xlfn.NORM.DIST(AND(Q$6&gt;=$F113,Q$6&lt;=$H113)*(Q$6-$F113+1),$J113/2,$M113,TRUE)-_xlfn.NORM.DIST(AND(Q$6&gt;=$F113,Q$6&lt;=$H113)*(P$6-$F113+1),$J113/2,$M113,TRUE))/(1-2*_xlfn.NORM.DIST(0,$J113/2,$M113,TRUE))*$D113+($K113="Steady Growth")*(AND(Q$6&gt;=$F113,Q$6&lt;=$H113)*((Q$6-$F113+1)/($J113*($J113+1)/2)*$D113))+($K113="custom")*CustCF!K113</f>
        <v>0</v>
      </c>
      <c r="R113" s="95">
        <f>($K113="Bell Curve")*(_xlfn.NORM.DIST(AND(R$6&gt;=$F113,R$6&lt;=$H113)*(R$6-$F113+1),$J113/2,$M113,TRUE)-_xlfn.NORM.DIST(AND(R$6&gt;=$F113,R$6&lt;=$H113)*(Q$6-$F113+1),$J113/2,$M113,TRUE))/(1-2*_xlfn.NORM.DIST(0,$J113/2,$M113,TRUE))*$D113+($K113="Steady Growth")*(AND(R$6&gt;=$F113,R$6&lt;=$H113)*((R$6-$F113+1)/($J113*($J113+1)/2)*$D113))+($K113="custom")*CustCF!L113</f>
        <v>0</v>
      </c>
      <c r="S113" s="95">
        <f>($K113="Bell Curve")*(_xlfn.NORM.DIST(AND(S$6&gt;=$F113,S$6&lt;=$H113)*(S$6-$F113+1),$J113/2,$M113,TRUE)-_xlfn.NORM.DIST(AND(S$6&gt;=$F113,S$6&lt;=$H113)*(R$6-$F113+1),$J113/2,$M113,TRUE))/(1-2*_xlfn.NORM.DIST(0,$J113/2,$M113,TRUE))*$D113+($K113="Steady Growth")*(AND(S$6&gt;=$F113,S$6&lt;=$H113)*((S$6-$F113+1)/($J113*($J113+1)/2)*$D113))+($K113="custom")*CustCF!M113</f>
        <v>0</v>
      </c>
      <c r="T113" s="95">
        <f>($K113="Bell Curve")*(_xlfn.NORM.DIST(AND(T$6&gt;=$F113,T$6&lt;=$H113)*(T$6-$F113+1),$J113/2,$M113,TRUE)-_xlfn.NORM.DIST(AND(T$6&gt;=$F113,T$6&lt;=$H113)*(S$6-$F113+1),$J113/2,$M113,TRUE))/(1-2*_xlfn.NORM.DIST(0,$J113/2,$M113,TRUE))*$D113+($K113="Steady Growth")*(AND(T$6&gt;=$F113,T$6&lt;=$H113)*((T$6-$F113+1)/($J113*($J113+1)/2)*$D113))+($K113="custom")*CustCF!N113</f>
        <v>0</v>
      </c>
      <c r="U113" s="95">
        <f>($K113="Bell Curve")*(_xlfn.NORM.DIST(AND(U$6&gt;=$F113,U$6&lt;=$H113)*(U$6-$F113+1),$J113/2,$M113,TRUE)-_xlfn.NORM.DIST(AND(U$6&gt;=$F113,U$6&lt;=$H113)*(T$6-$F113+1),$J113/2,$M113,TRUE))/(1-2*_xlfn.NORM.DIST(0,$J113/2,$M113,TRUE))*$D113+($K113="Steady Growth")*(AND(U$6&gt;=$F113,U$6&lt;=$H113)*((U$6-$F113+1)/($J113*($J113+1)/2)*$D113))+($K113="custom")*CustCF!O113</f>
        <v>0</v>
      </c>
      <c r="V113" s="95">
        <f>($K113="Bell Curve")*(_xlfn.NORM.DIST(AND(V$6&gt;=$F113,V$6&lt;=$H113)*(V$6-$F113+1),$J113/2,$M113,TRUE)-_xlfn.NORM.DIST(AND(V$6&gt;=$F113,V$6&lt;=$H113)*(U$6-$F113+1),$J113/2,$M113,TRUE))/(1-2*_xlfn.NORM.DIST(0,$J113/2,$M113,TRUE))*$D113+($K113="Steady Growth")*(AND(V$6&gt;=$F113,V$6&lt;=$H113)*((V$6-$F113+1)/($J113*($J113+1)/2)*$D113))+($K113="custom")*CustCF!P113</f>
        <v>0</v>
      </c>
      <c r="W113" s="95">
        <f>($K113="Bell Curve")*(_xlfn.NORM.DIST(AND(W$6&gt;=$F113,W$6&lt;=$H113)*(W$6-$F113+1),$J113/2,$M113,TRUE)-_xlfn.NORM.DIST(AND(W$6&gt;=$F113,W$6&lt;=$H113)*(V$6-$F113+1),$J113/2,$M113,TRUE))/(1-2*_xlfn.NORM.DIST(0,$J113/2,$M113,TRUE))*$D113+($K113="Steady Growth")*(AND(W$6&gt;=$F113,W$6&lt;=$H113)*((W$6-$F113+1)/($J113*($J113+1)/2)*$D113))+($K113="custom")*CustCF!Q113</f>
        <v>0</v>
      </c>
      <c r="X113" s="95">
        <f>($K113="Bell Curve")*(_xlfn.NORM.DIST(AND(X$6&gt;=$F113,X$6&lt;=$H113)*(X$6-$F113+1),$J113/2,$M113,TRUE)-_xlfn.NORM.DIST(AND(X$6&gt;=$F113,X$6&lt;=$H113)*(W$6-$F113+1),$J113/2,$M113,TRUE))/(1-2*_xlfn.NORM.DIST(0,$J113/2,$M113,TRUE))*$D113+($K113="Steady Growth")*(AND(X$6&gt;=$F113,X$6&lt;=$H113)*((X$6-$F113+1)/($J113*($J113+1)/2)*$D113))+($K113="custom")*CustCF!R113</f>
        <v>0</v>
      </c>
      <c r="Y113" s="95">
        <f>($K113="Bell Curve")*(_xlfn.NORM.DIST(AND(Y$6&gt;=$F113,Y$6&lt;=$H113)*(Y$6-$F113+1),$J113/2,$M113,TRUE)-_xlfn.NORM.DIST(AND(Y$6&gt;=$F113,Y$6&lt;=$H113)*(X$6-$F113+1),$J113/2,$M113,TRUE))/(1-2*_xlfn.NORM.DIST(0,$J113/2,$M113,TRUE))*$D113+($K113="Steady Growth")*(AND(Y$6&gt;=$F113,Y$6&lt;=$H113)*((Y$6-$F113+1)/($J113*($J113+1)/2)*$D113))+($K113="custom")*CustCF!S113</f>
        <v>0</v>
      </c>
      <c r="Z113" s="95">
        <f>($K113="Bell Curve")*(_xlfn.NORM.DIST(AND(Z$6&gt;=$F113,Z$6&lt;=$H113)*(Z$6-$F113+1),$J113/2,$M113,TRUE)-_xlfn.NORM.DIST(AND(Z$6&gt;=$F113,Z$6&lt;=$H113)*(Y$6-$F113+1),$J113/2,$M113,TRUE))/(1-2*_xlfn.NORM.DIST(0,$J113/2,$M113,TRUE))*$D113+($K113="Steady Growth")*(AND(Z$6&gt;=$F113,Z$6&lt;=$H113)*((Z$6-$F113+1)/($J113*($J113+1)/2)*$D113))+($K113="custom")*CustCF!T113</f>
        <v>0</v>
      </c>
      <c r="AA113" s="95">
        <f>($K113="Bell Curve")*(_xlfn.NORM.DIST(AND(AA$6&gt;=$F113,AA$6&lt;=$H113)*(AA$6-$F113+1),$J113/2,$M113,TRUE)-_xlfn.NORM.DIST(AND(AA$6&gt;=$F113,AA$6&lt;=$H113)*(Z$6-$F113+1),$J113/2,$M113,TRUE))/(1-2*_xlfn.NORM.DIST(0,$J113/2,$M113,TRUE))*$D113+($K113="Steady Growth")*(AND(AA$6&gt;=$F113,AA$6&lt;=$H113)*((AA$6-$F113+1)/($J113*($J113+1)/2)*$D113))+($K113="custom")*CustCF!U113</f>
        <v>0</v>
      </c>
      <c r="AB113" s="95">
        <f>($K113="Bell Curve")*(_xlfn.NORM.DIST(AND(AB$6&gt;=$F113,AB$6&lt;=$H113)*(AB$6-$F113+1),$J113/2,$M113,TRUE)-_xlfn.NORM.DIST(AND(AB$6&gt;=$F113,AB$6&lt;=$H113)*(AA$6-$F113+1),$J113/2,$M113,TRUE))/(1-2*_xlfn.NORM.DIST(0,$J113/2,$M113,TRUE))*$D113+($K113="Steady Growth")*(AND(AB$6&gt;=$F113,AB$6&lt;=$H113)*((AB$6-$F113+1)/($J113*($J113+1)/2)*$D113))+($K113="custom")*CustCF!V113</f>
        <v>0</v>
      </c>
      <c r="AC113" s="95">
        <f>($K113="Bell Curve")*(_xlfn.NORM.DIST(AND(AC$6&gt;=$F113,AC$6&lt;=$H113)*(AC$6-$F113+1),$J113/2,$M113,TRUE)-_xlfn.NORM.DIST(AND(AC$6&gt;=$F113,AC$6&lt;=$H113)*(AB$6-$F113+1),$J113/2,$M113,TRUE))/(1-2*_xlfn.NORM.DIST(0,$J113/2,$M113,TRUE))*$D113+($K113="Steady Growth")*(AND(AC$6&gt;=$F113,AC$6&lt;=$H113)*((AC$6-$F113+1)/($J113*($J113+1)/2)*$D113))+($K113="custom")*CustCF!W113</f>
        <v>0</v>
      </c>
      <c r="AD113" s="95">
        <f>($K113="Bell Curve")*(_xlfn.NORM.DIST(AND(AD$6&gt;=$F113,AD$6&lt;=$H113)*(AD$6-$F113+1),$J113/2,$M113,TRUE)-_xlfn.NORM.DIST(AND(AD$6&gt;=$F113,AD$6&lt;=$H113)*(AC$6-$F113+1),$J113/2,$M113,TRUE))/(1-2*_xlfn.NORM.DIST(0,$J113/2,$M113,TRUE))*$D113+($K113="Steady Growth")*(AND(AD$6&gt;=$F113,AD$6&lt;=$H113)*((AD$6-$F113+1)/($J113*($J113+1)/2)*$D113))+($K113="custom")*CustCF!X113</f>
        <v>0</v>
      </c>
      <c r="AE113" s="95">
        <f>($K113="Bell Curve")*(_xlfn.NORM.DIST(AND(AE$6&gt;=$F113,AE$6&lt;=$H113)*(AE$6-$F113+1),$J113/2,$M113,TRUE)-_xlfn.NORM.DIST(AND(AE$6&gt;=$F113,AE$6&lt;=$H113)*(AD$6-$F113+1),$J113/2,$M113,TRUE))/(1-2*_xlfn.NORM.DIST(0,$J113/2,$M113,TRUE))*$D113+($K113="Steady Growth")*(AND(AE$6&gt;=$F113,AE$6&lt;=$H113)*((AE$6-$F113+1)/($J113*($J113+1)/2)*$D113))+($K113="custom")*CustCF!Y113</f>
        <v>0</v>
      </c>
      <c r="AF113" s="95">
        <f>($K113="Bell Curve")*(_xlfn.NORM.DIST(AND(AF$6&gt;=$F113,AF$6&lt;=$H113)*(AF$6-$F113+1),$J113/2,$M113,TRUE)-_xlfn.NORM.DIST(AND(AF$6&gt;=$F113,AF$6&lt;=$H113)*(AE$6-$F113+1),$J113/2,$M113,TRUE))/(1-2*_xlfn.NORM.DIST(0,$J113/2,$M113,TRUE))*$D113+($K113="Steady Growth")*(AND(AF$6&gt;=$F113,AF$6&lt;=$H113)*((AF$6-$F113+1)/($J113*($J113+1)/2)*$D113))+($K113="custom")*CustCF!Z113</f>
        <v>0</v>
      </c>
      <c r="AG113" s="95">
        <f>($K113="Bell Curve")*(_xlfn.NORM.DIST(AND(AG$6&gt;=$F113,AG$6&lt;=$H113)*(AG$6-$F113+1),$J113/2,$M113,TRUE)-_xlfn.NORM.DIST(AND(AG$6&gt;=$F113,AG$6&lt;=$H113)*(AF$6-$F113+1),$J113/2,$M113,TRUE))/(1-2*_xlfn.NORM.DIST(0,$J113/2,$M113,TRUE))*$D113+($K113="Steady Growth")*(AND(AG$6&gt;=$F113,AG$6&lt;=$H113)*((AG$6-$F113+1)/($J113*($J113+1)/2)*$D113))+($K113="custom")*CustCF!AA113</f>
        <v>0</v>
      </c>
      <c r="AH113" s="95">
        <f>($K113="Bell Curve")*(_xlfn.NORM.DIST(AND(AH$6&gt;=$F113,AH$6&lt;=$H113)*(AH$6-$F113+1),$J113/2,$M113,TRUE)-_xlfn.NORM.DIST(AND(AH$6&gt;=$F113,AH$6&lt;=$H113)*(AG$6-$F113+1),$J113/2,$M113,TRUE))/(1-2*_xlfn.NORM.DIST(0,$J113/2,$M113,TRUE))*$D113+($K113="Steady Growth")*(AND(AH$6&gt;=$F113,AH$6&lt;=$H113)*((AH$6-$F113+1)/($J113*($J113+1)/2)*$D113))+($K113="custom")*CustCF!AB113</f>
        <v>0</v>
      </c>
      <c r="AI113" s="95">
        <f>($K113="Bell Curve")*(_xlfn.NORM.DIST(AND(AI$6&gt;=$F113,AI$6&lt;=$H113)*(AI$6-$F113+1),$J113/2,$M113,TRUE)-_xlfn.NORM.DIST(AND(AI$6&gt;=$F113,AI$6&lt;=$H113)*(AH$6-$F113+1),$J113/2,$M113,TRUE))/(1-2*_xlfn.NORM.DIST(0,$J113/2,$M113,TRUE))*$D113+($K113="Steady Growth")*(AND(AI$6&gt;=$F113,AI$6&lt;=$H113)*((AI$6-$F113+1)/($J113*($J113+1)/2)*$D113))+($K113="custom")*CustCF!AC113</f>
        <v>0</v>
      </c>
      <c r="AJ113" s="95">
        <f>($K113="Bell Curve")*(_xlfn.NORM.DIST(AND(AJ$6&gt;=$F113,AJ$6&lt;=$H113)*(AJ$6-$F113+1),$J113/2,$M113,TRUE)-_xlfn.NORM.DIST(AND(AJ$6&gt;=$F113,AJ$6&lt;=$H113)*(AI$6-$F113+1),$J113/2,$M113,TRUE))/(1-2*_xlfn.NORM.DIST(0,$J113/2,$M113,TRUE))*$D113+($K113="Steady Growth")*(AND(AJ$6&gt;=$F113,AJ$6&lt;=$H113)*((AJ$6-$F113+1)/($J113*($J113+1)/2)*$D113))+($K113="custom")*CustCF!AD113</f>
        <v>0</v>
      </c>
      <c r="AK113" s="95">
        <f>($K113="Bell Curve")*(_xlfn.NORM.DIST(AND(AK$6&gt;=$F113,AK$6&lt;=$H113)*(AK$6-$F113+1),$J113/2,$M113,TRUE)-_xlfn.NORM.DIST(AND(AK$6&gt;=$F113,AK$6&lt;=$H113)*(AJ$6-$F113+1),$J113/2,$M113,TRUE))/(1-2*_xlfn.NORM.DIST(0,$J113/2,$M113,TRUE))*$D113+($K113="Steady Growth")*(AND(AK$6&gt;=$F113,AK$6&lt;=$H113)*((AK$6-$F113+1)/($J113*($J113+1)/2)*$D113))+($K113="custom")*CustCF!AE113</f>
        <v>0</v>
      </c>
      <c r="AL113" s="95">
        <f>($K113="Bell Curve")*(_xlfn.NORM.DIST(AND(AL$6&gt;=$F113,AL$6&lt;=$H113)*(AL$6-$F113+1),$J113/2,$M113,TRUE)-_xlfn.NORM.DIST(AND(AL$6&gt;=$F113,AL$6&lt;=$H113)*(AK$6-$F113+1),$J113/2,$M113,TRUE))/(1-2*_xlfn.NORM.DIST(0,$J113/2,$M113,TRUE))*$D113+($K113="Steady Growth")*(AND(AL$6&gt;=$F113,AL$6&lt;=$H113)*((AL$6-$F113+1)/($J113*($J113+1)/2)*$D113))+($K113="custom")*CustCF!AF113</f>
        <v>0</v>
      </c>
      <c r="AM113" s="95">
        <f>($K113="Bell Curve")*(_xlfn.NORM.DIST(AND(AM$6&gt;=$F113,AM$6&lt;=$H113)*(AM$6-$F113+1),$J113/2,$M113,TRUE)-_xlfn.NORM.DIST(AND(AM$6&gt;=$F113,AM$6&lt;=$H113)*(AL$6-$F113+1),$J113/2,$M113,TRUE))/(1-2*_xlfn.NORM.DIST(0,$J113/2,$M113,TRUE))*$D113+($K113="Steady Growth")*(AND(AM$6&gt;=$F113,AM$6&lt;=$H113)*((AM$6-$F113+1)/($J113*($J113+1)/2)*$D113))+($K113="custom")*CustCF!AG113</f>
        <v>0</v>
      </c>
      <c r="AN113" s="95">
        <f>($K113="Bell Curve")*(_xlfn.NORM.DIST(AND(AN$6&gt;=$F113,AN$6&lt;=$H113)*(AN$6-$F113+1),$J113/2,$M113,TRUE)-_xlfn.NORM.DIST(AND(AN$6&gt;=$F113,AN$6&lt;=$H113)*(AM$6-$F113+1),$J113/2,$M113,TRUE))/(1-2*_xlfn.NORM.DIST(0,$J113/2,$M113,TRUE))*$D113+($K113="Steady Growth")*(AND(AN$6&gt;=$F113,AN$6&lt;=$H113)*((AN$6-$F113+1)/($J113*($J113+1)/2)*$D113))+($K113="custom")*CustCF!AH113</f>
        <v>0</v>
      </c>
      <c r="AO113" s="95">
        <f>($K113="Bell Curve")*(_xlfn.NORM.DIST(AND(AO$6&gt;=$F113,AO$6&lt;=$H113)*(AO$6-$F113+1),$J113/2,$M113,TRUE)-_xlfn.NORM.DIST(AND(AO$6&gt;=$F113,AO$6&lt;=$H113)*(AN$6-$F113+1),$J113/2,$M113,TRUE))/(1-2*_xlfn.NORM.DIST(0,$J113/2,$M113,TRUE))*$D113+($K113="Steady Growth")*(AND(AO$6&gt;=$F113,AO$6&lt;=$H113)*((AO$6-$F113+1)/($J113*($J113+1)/2)*$D113))+($K113="custom")*CustCF!AI113</f>
        <v>0</v>
      </c>
      <c r="AP113" s="95">
        <f>($K113="Bell Curve")*(_xlfn.NORM.DIST(AND(AP$6&gt;=$F113,AP$6&lt;=$H113)*(AP$6-$F113+1),$J113/2,$M113,TRUE)-_xlfn.NORM.DIST(AND(AP$6&gt;=$F113,AP$6&lt;=$H113)*(AO$6-$F113+1),$J113/2,$M113,TRUE))/(1-2*_xlfn.NORM.DIST(0,$J113/2,$M113,TRUE))*$D113+($K113="Steady Growth")*(AND(AP$6&gt;=$F113,AP$6&lt;=$H113)*((AP$6-$F113+1)/($J113*($J113+1)/2)*$D113))+($K113="custom")*CustCF!AJ113</f>
        <v>0</v>
      </c>
      <c r="AQ113" s="95">
        <f>($K113="Bell Curve")*(_xlfn.NORM.DIST(AND(AQ$6&gt;=$F113,AQ$6&lt;=$H113)*(AQ$6-$F113+1),$J113/2,$M113,TRUE)-_xlfn.NORM.DIST(AND(AQ$6&gt;=$F113,AQ$6&lt;=$H113)*(AP$6-$F113+1),$J113/2,$M113,TRUE))/(1-2*_xlfn.NORM.DIST(0,$J113/2,$M113,TRUE))*$D113+($K113="Steady Growth")*(AND(AQ$6&gt;=$F113,AQ$6&lt;=$H113)*((AQ$6-$F113+1)/($J113*($J113+1)/2)*$D113))+($K113="custom")*CustCF!AK113</f>
        <v>0</v>
      </c>
      <c r="AR113" s="95">
        <f>($K113="Bell Curve")*(_xlfn.NORM.DIST(AND(AR$6&gt;=$F113,AR$6&lt;=$H113)*(AR$6-$F113+1),$J113/2,$M113,TRUE)-_xlfn.NORM.DIST(AND(AR$6&gt;=$F113,AR$6&lt;=$H113)*(AQ$6-$F113+1),$J113/2,$M113,TRUE))/(1-2*_xlfn.NORM.DIST(0,$J113/2,$M113,TRUE))*$D113+($K113="Steady Growth")*(AND(AR$6&gt;=$F113,AR$6&lt;=$H113)*((AR$6-$F113+1)/($J113*($J113+1)/2)*$D113))+($K113="custom")*CustCF!AL113</f>
        <v>0</v>
      </c>
      <c r="AS113" s="95">
        <f>($K113="Bell Curve")*(_xlfn.NORM.DIST(AND(AS$6&gt;=$F113,AS$6&lt;=$H113)*(AS$6-$F113+1),$J113/2,$M113,TRUE)-_xlfn.NORM.DIST(AND(AS$6&gt;=$F113,AS$6&lt;=$H113)*(AR$6-$F113+1),$J113/2,$M113,TRUE))/(1-2*_xlfn.NORM.DIST(0,$J113/2,$M113,TRUE))*$D113+($K113="Steady Growth")*(AND(AS$6&gt;=$F113,AS$6&lt;=$H113)*((AS$6-$F113+1)/($J113*($J113+1)/2)*$D113))+($K113="custom")*CustCF!AM113</f>
        <v>0</v>
      </c>
      <c r="AT113" s="95">
        <f>($K113="Bell Curve")*(_xlfn.NORM.DIST(AND(AT$6&gt;=$F113,AT$6&lt;=$H113)*(AT$6-$F113+1),$J113/2,$M113,TRUE)-_xlfn.NORM.DIST(AND(AT$6&gt;=$F113,AT$6&lt;=$H113)*(AS$6-$F113+1),$J113/2,$M113,TRUE))/(1-2*_xlfn.NORM.DIST(0,$J113/2,$M113,TRUE))*$D113+($K113="Steady Growth")*(AND(AT$6&gt;=$F113,AT$6&lt;=$H113)*((AT$6-$F113+1)/($J113*($J113+1)/2)*$D113))+($K113="custom")*CustCF!AN113</f>
        <v>0</v>
      </c>
      <c r="AU113" s="95">
        <f>($K113="Bell Curve")*(_xlfn.NORM.DIST(AND(AU$6&gt;=$F113,AU$6&lt;=$H113)*(AU$6-$F113+1),$J113/2,$M113,TRUE)-_xlfn.NORM.DIST(AND(AU$6&gt;=$F113,AU$6&lt;=$H113)*(AT$6-$F113+1),$J113/2,$M113,TRUE))/(1-2*_xlfn.NORM.DIST(0,$J113/2,$M113,TRUE))*$D113+($K113="Steady Growth")*(AND(AU$6&gt;=$F113,AU$6&lt;=$H113)*((AU$6-$F113+1)/($J113*($J113+1)/2)*$D113))+($K113="custom")*CustCF!AO113</f>
        <v>0</v>
      </c>
      <c r="AV113" s="95">
        <f>($K113="Bell Curve")*(_xlfn.NORM.DIST(AND(AV$6&gt;=$F113,AV$6&lt;=$H113)*(AV$6-$F113+1),$J113/2,$M113,TRUE)-_xlfn.NORM.DIST(AND(AV$6&gt;=$F113,AV$6&lt;=$H113)*(AU$6-$F113+1),$J113/2,$M113,TRUE))/(1-2*_xlfn.NORM.DIST(0,$J113/2,$M113,TRUE))*$D113+($K113="Steady Growth")*(AND(AV$6&gt;=$F113,AV$6&lt;=$H113)*((AV$6-$F113+1)/($J113*($J113+1)/2)*$D113))+($K113="custom")*CustCF!AP113</f>
        <v>0</v>
      </c>
      <c r="AW113" s="95">
        <f>($K113="Bell Curve")*(_xlfn.NORM.DIST(AND(AW$6&gt;=$F113,AW$6&lt;=$H113)*(AW$6-$F113+1),$J113/2,$M113,TRUE)-_xlfn.NORM.DIST(AND(AW$6&gt;=$F113,AW$6&lt;=$H113)*(AV$6-$F113+1),$J113/2,$M113,TRUE))/(1-2*_xlfn.NORM.DIST(0,$J113/2,$M113,TRUE))*$D113+($K113="Steady Growth")*(AND(AW$6&gt;=$F113,AW$6&lt;=$H113)*((AW$6-$F113+1)/($J113*($J113+1)/2)*$D113))+($K113="custom")*CustCF!AQ113</f>
        <v>0</v>
      </c>
      <c r="AX113" s="95">
        <f>($K113="Bell Curve")*(_xlfn.NORM.DIST(AND(AX$6&gt;=$F113,AX$6&lt;=$H113)*(AX$6-$F113+1),$J113/2,$M113,TRUE)-_xlfn.NORM.DIST(AND(AX$6&gt;=$F113,AX$6&lt;=$H113)*(AW$6-$F113+1),$J113/2,$M113,TRUE))/(1-2*_xlfn.NORM.DIST(0,$J113/2,$M113,TRUE))*$D113+($K113="Steady Growth")*(AND(AX$6&gt;=$F113,AX$6&lt;=$H113)*((AX$6-$F113+1)/($J113*($J113+1)/2)*$D113))+($K113="custom")*CustCF!AR113</f>
        <v>0</v>
      </c>
      <c r="AY113" s="95">
        <f>($K113="Bell Curve")*(_xlfn.NORM.DIST(AND(AY$6&gt;=$F113,AY$6&lt;=$H113)*(AY$6-$F113+1),$J113/2,$M113,TRUE)-_xlfn.NORM.DIST(AND(AY$6&gt;=$F113,AY$6&lt;=$H113)*(AX$6-$F113+1),$J113/2,$M113,TRUE))/(1-2*_xlfn.NORM.DIST(0,$J113/2,$M113,TRUE))*$D113+($K113="Steady Growth")*(AND(AY$6&gt;=$F113,AY$6&lt;=$H113)*((AY$6-$F113+1)/($J113*($J113+1)/2)*$D113))+($K113="custom")*CustCF!AS113</f>
        <v>0</v>
      </c>
      <c r="AZ113" s="95">
        <f>($K113="Bell Curve")*(_xlfn.NORM.DIST(AND(AZ$6&gt;=$F113,AZ$6&lt;=$H113)*(AZ$6-$F113+1),$J113/2,$M113,TRUE)-_xlfn.NORM.DIST(AND(AZ$6&gt;=$F113,AZ$6&lt;=$H113)*(AY$6-$F113+1),$J113/2,$M113,TRUE))/(1-2*_xlfn.NORM.DIST(0,$J113/2,$M113,TRUE))*$D113+($K113="Steady Growth")*(AND(AZ$6&gt;=$F113,AZ$6&lt;=$H113)*((AZ$6-$F113+1)/($J113*($J113+1)/2)*$D113))+($K113="custom")*CustCF!AT113</f>
        <v>0</v>
      </c>
      <c r="BA113" s="95">
        <f>($K113="Bell Curve")*(_xlfn.NORM.DIST(AND(BA$6&gt;=$F113,BA$6&lt;=$H113)*(BA$6-$F113+1),$J113/2,$M113,TRUE)-_xlfn.NORM.DIST(AND(BA$6&gt;=$F113,BA$6&lt;=$H113)*(AZ$6-$F113+1),$J113/2,$M113,TRUE))/(1-2*_xlfn.NORM.DIST(0,$J113/2,$M113,TRUE))*$D113+($K113="Steady Growth")*(AND(BA$6&gt;=$F113,BA$6&lt;=$H113)*((BA$6-$F113+1)/($J113*($J113+1)/2)*$D113))+($K113="custom")*CustCF!AU113</f>
        <v>0</v>
      </c>
      <c r="BB113" s="95">
        <f>($K113="Bell Curve")*(_xlfn.NORM.DIST(AND(BB$6&gt;=$F113,BB$6&lt;=$H113)*(BB$6-$F113+1),$J113/2,$M113,TRUE)-_xlfn.NORM.DIST(AND(BB$6&gt;=$F113,BB$6&lt;=$H113)*(BA$6-$F113+1),$J113/2,$M113,TRUE))/(1-2*_xlfn.NORM.DIST(0,$J113/2,$M113,TRUE))*$D113+($K113="Steady Growth")*(AND(BB$6&gt;=$F113,BB$6&lt;=$H113)*((BB$6-$F113+1)/($J113*($J113+1)/2)*$D113))+($K113="custom")*CustCF!AV113</f>
        <v>0</v>
      </c>
      <c r="BC113" s="95">
        <f>($K113="Bell Curve")*(_xlfn.NORM.DIST(AND(BC$6&gt;=$F113,BC$6&lt;=$H113)*(BC$6-$F113+1),$J113/2,$M113,TRUE)-_xlfn.NORM.DIST(AND(BC$6&gt;=$F113,BC$6&lt;=$H113)*(BB$6-$F113+1),$J113/2,$M113,TRUE))/(1-2*_xlfn.NORM.DIST(0,$J113/2,$M113,TRUE))*$D113+($K113="Steady Growth")*(AND(BC$6&gt;=$F113,BC$6&lt;=$H113)*((BC$6-$F113+1)/($J113*($J113+1)/2)*$D113))+($K113="custom")*CustCF!AW113</f>
        <v>0</v>
      </c>
      <c r="BD113" s="95">
        <f>($K113="Bell Curve")*(_xlfn.NORM.DIST(AND(BD$6&gt;=$F113,BD$6&lt;=$H113)*(BD$6-$F113+1),$J113/2,$M113,TRUE)-_xlfn.NORM.DIST(AND(BD$6&gt;=$F113,BD$6&lt;=$H113)*(BC$6-$F113+1),$J113/2,$M113,TRUE))/(1-2*_xlfn.NORM.DIST(0,$J113/2,$M113,TRUE))*$D113+($K113="Steady Growth")*(AND(BD$6&gt;=$F113,BD$6&lt;=$H113)*((BD$6-$F113+1)/($J113*($J113+1)/2)*$D113))+($K113="custom")*CustCF!AX113</f>
        <v>0</v>
      </c>
      <c r="BE113" s="95">
        <f>($K113="Bell Curve")*(_xlfn.NORM.DIST(AND(BE$6&gt;=$F113,BE$6&lt;=$H113)*(BE$6-$F113+1),$J113/2,$M113,TRUE)-_xlfn.NORM.DIST(AND(BE$6&gt;=$F113,BE$6&lt;=$H113)*(BD$6-$F113+1),$J113/2,$M113,TRUE))/(1-2*_xlfn.NORM.DIST(0,$J113/2,$M113,TRUE))*$D113+($K113="Steady Growth")*(AND(BE$6&gt;=$F113,BE$6&lt;=$H113)*((BE$6-$F113+1)/($J113*($J113+1)/2)*$D113))+($K113="custom")*CustCF!AY113</f>
        <v>0</v>
      </c>
      <c r="BF113" s="95">
        <f>($K113="Bell Curve")*(_xlfn.NORM.DIST(AND(BF$6&gt;=$F113,BF$6&lt;=$H113)*(BF$6-$F113+1),$J113/2,$M113,TRUE)-_xlfn.NORM.DIST(AND(BF$6&gt;=$F113,BF$6&lt;=$H113)*(BE$6-$F113+1),$J113/2,$M113,TRUE))/(1-2*_xlfn.NORM.DIST(0,$J113/2,$M113,TRUE))*$D113+($K113="Steady Growth")*(AND(BF$6&gt;=$F113,BF$6&lt;=$H113)*((BF$6-$F113+1)/($J113*($J113+1)/2)*$D113))+($K113="custom")*CustCF!AZ113</f>
        <v>0</v>
      </c>
      <c r="BG113" s="95">
        <f>($K113="Bell Curve")*(_xlfn.NORM.DIST(AND(BG$6&gt;=$F113,BG$6&lt;=$H113)*(BG$6-$F113+1),$J113/2,$M113,TRUE)-_xlfn.NORM.DIST(AND(BG$6&gt;=$F113,BG$6&lt;=$H113)*(BF$6-$F113+1),$J113/2,$M113,TRUE))/(1-2*_xlfn.NORM.DIST(0,$J113/2,$M113,TRUE))*$D113+($K113="Steady Growth")*(AND(BG$6&gt;=$F113,BG$6&lt;=$H113)*((BG$6-$F113+1)/($J113*($J113+1)/2)*$D113))+($K113="custom")*CustCF!BA113</f>
        <v>0</v>
      </c>
      <c r="BH113" s="95">
        <f>($K113="Bell Curve")*(_xlfn.NORM.DIST(AND(BH$6&gt;=$F113,BH$6&lt;=$H113)*(BH$6-$F113+1),$J113/2,$M113,TRUE)-_xlfn.NORM.DIST(AND(BH$6&gt;=$F113,BH$6&lt;=$H113)*(BG$6-$F113+1),$J113/2,$M113,TRUE))/(1-2*_xlfn.NORM.DIST(0,$J113/2,$M113,TRUE))*$D113+($K113="Steady Growth")*(AND(BH$6&gt;=$F113,BH$6&lt;=$H113)*((BH$6-$F113+1)/($J113*($J113+1)/2)*$D113))+($K113="custom")*CustCF!BB113</f>
        <v>0</v>
      </c>
      <c r="BI113" s="95">
        <f>($K113="Bell Curve")*(_xlfn.NORM.DIST(AND(BI$6&gt;=$F113,BI$6&lt;=$H113)*(BI$6-$F113+1),$J113/2,$M113,TRUE)-_xlfn.NORM.DIST(AND(BI$6&gt;=$F113,BI$6&lt;=$H113)*(BH$6-$F113+1),$J113/2,$M113,TRUE))/(1-2*_xlfn.NORM.DIST(0,$J113/2,$M113,TRUE))*$D113+($K113="Steady Growth")*(AND(BI$6&gt;=$F113,BI$6&lt;=$H113)*((BI$6-$F113+1)/($J113*($J113+1)/2)*$D113))+($K113="custom")*CustCF!BC113</f>
        <v>0</v>
      </c>
      <c r="BJ113" s="95">
        <f>($K113="Bell Curve")*(_xlfn.NORM.DIST(AND(BJ$6&gt;=$F113,BJ$6&lt;=$H113)*(BJ$6-$F113+1),$J113/2,$M113,TRUE)-_xlfn.NORM.DIST(AND(BJ$6&gt;=$F113,BJ$6&lt;=$H113)*(BI$6-$F113+1),$J113/2,$M113,TRUE))/(1-2*_xlfn.NORM.DIST(0,$J113/2,$M113,TRUE))*$D113+($K113="Steady Growth")*(AND(BJ$6&gt;=$F113,BJ$6&lt;=$H113)*((BJ$6-$F113+1)/($J113*($J113+1)/2)*$D113))+($K113="custom")*CustCF!BD113</f>
        <v>0</v>
      </c>
      <c r="BK113" s="95">
        <f>($K113="Bell Curve")*(_xlfn.NORM.DIST(AND(BK$6&gt;=$F113,BK$6&lt;=$H113)*(BK$6-$F113+1),$J113/2,$M113,TRUE)-_xlfn.NORM.DIST(AND(BK$6&gt;=$F113,BK$6&lt;=$H113)*(BJ$6-$F113+1),$J113/2,$M113,TRUE))/(1-2*_xlfn.NORM.DIST(0,$J113/2,$M113,TRUE))*$D113+($K113="Steady Growth")*(AND(BK$6&gt;=$F113,BK$6&lt;=$H113)*((BK$6-$F113+1)/($J113*($J113+1)/2)*$D113))+($K113="custom")*CustCF!BE113</f>
        <v>0</v>
      </c>
      <c r="BL113" s="95">
        <f>($K113="Bell Curve")*(_xlfn.NORM.DIST(AND(BL$6&gt;=$F113,BL$6&lt;=$H113)*(BL$6-$F113+1),$J113/2,$M113,TRUE)-_xlfn.NORM.DIST(AND(BL$6&gt;=$F113,BL$6&lt;=$H113)*(BK$6-$F113+1),$J113/2,$M113,TRUE))/(1-2*_xlfn.NORM.DIST(0,$J113/2,$M113,TRUE))*$D113+($K113="Steady Growth")*(AND(BL$6&gt;=$F113,BL$6&lt;=$H113)*((BL$6-$F113+1)/($J113*($J113+1)/2)*$D113))+($K113="custom")*CustCF!BF113</f>
        <v>0</v>
      </c>
      <c r="BM113" s="95">
        <f>($K113="Bell Curve")*(_xlfn.NORM.DIST(AND(BM$6&gt;=$F113,BM$6&lt;=$H113)*(BM$6-$F113+1),$J113/2,$M113,TRUE)-_xlfn.NORM.DIST(AND(BM$6&gt;=$F113,BM$6&lt;=$H113)*(BL$6-$F113+1),$J113/2,$M113,TRUE))/(1-2*_xlfn.NORM.DIST(0,$J113/2,$M113,TRUE))*$D113+($K113="Steady Growth")*(AND(BM$6&gt;=$F113,BM$6&lt;=$H113)*((BM$6-$F113+1)/($J113*($J113+1)/2)*$D113))+($K113="custom")*CustCF!BG113</f>
        <v>0</v>
      </c>
      <c r="BN113" s="95">
        <f>($K113="Bell Curve")*(_xlfn.NORM.DIST(AND(BN$6&gt;=$F113,BN$6&lt;=$H113)*(BN$6-$F113+1),$J113/2,$M113,TRUE)-_xlfn.NORM.DIST(AND(BN$6&gt;=$F113,BN$6&lt;=$H113)*(BM$6-$F113+1),$J113/2,$M113,TRUE))/(1-2*_xlfn.NORM.DIST(0,$J113/2,$M113,TRUE))*$D113+($K113="Steady Growth")*(AND(BN$6&gt;=$F113,BN$6&lt;=$H113)*((BN$6-$F113+1)/($J113*($J113+1)/2)*$D113))+($K113="custom")*CustCF!BH113</f>
        <v>0</v>
      </c>
      <c r="BO113" s="95">
        <f>($K113="Bell Curve")*(_xlfn.NORM.DIST(AND(BO$6&gt;=$F113,BO$6&lt;=$H113)*(BO$6-$F113+1),$J113/2,$M113,TRUE)-_xlfn.NORM.DIST(AND(BO$6&gt;=$F113,BO$6&lt;=$H113)*(BN$6-$F113+1),$J113/2,$M113,TRUE))/(1-2*_xlfn.NORM.DIST(0,$J113/2,$M113,TRUE))*$D113+($K113="Steady Growth")*(AND(BO$6&gt;=$F113,BO$6&lt;=$H113)*((BO$6-$F113+1)/($J113*($J113+1)/2)*$D113))+($K113="custom")*CustCF!BI113</f>
        <v>0</v>
      </c>
      <c r="BP113" s="95">
        <f>($K113="Bell Curve")*(_xlfn.NORM.DIST(AND(BP$6&gt;=$F113,BP$6&lt;=$H113)*(BP$6-$F113+1),$J113/2,$M113,TRUE)-_xlfn.NORM.DIST(AND(BP$6&gt;=$F113,BP$6&lt;=$H113)*(BO$6-$F113+1),$J113/2,$M113,TRUE))/(1-2*_xlfn.NORM.DIST(0,$J113/2,$M113,TRUE))*$D113+($K113="Steady Growth")*(AND(BP$6&gt;=$F113,BP$6&lt;=$H113)*((BP$6-$F113+1)/($J113*($J113+1)/2)*$D113))+($K113="custom")*CustCF!BJ113</f>
        <v>0</v>
      </c>
      <c r="BQ113" s="95">
        <f>($K113="Bell Curve")*(_xlfn.NORM.DIST(AND(BQ$6&gt;=$F113,BQ$6&lt;=$H113)*(BQ$6-$F113+1),$J113/2,$M113,TRUE)-_xlfn.NORM.DIST(AND(BQ$6&gt;=$F113,BQ$6&lt;=$H113)*(BP$6-$F113+1),$J113/2,$M113,TRUE))/(1-2*_xlfn.NORM.DIST(0,$J113/2,$M113,TRUE))*$D113+($K113="Steady Growth")*(AND(BQ$6&gt;=$F113,BQ$6&lt;=$H113)*((BQ$6-$F113+1)/($J113*($J113+1)/2)*$D113))+($K113="custom")*CustCF!BK113</f>
        <v>0</v>
      </c>
      <c r="BR113" s="95">
        <f>($K113="Bell Curve")*(_xlfn.NORM.DIST(AND(BR$6&gt;=$F113,BR$6&lt;=$H113)*(BR$6-$F113+1),$J113/2,$M113,TRUE)-_xlfn.NORM.DIST(AND(BR$6&gt;=$F113,BR$6&lt;=$H113)*(BQ$6-$F113+1),$J113/2,$M113,TRUE))/(1-2*_xlfn.NORM.DIST(0,$J113/2,$M113,TRUE))*$D113+($K113="Steady Growth")*(AND(BR$6&gt;=$F113,BR$6&lt;=$H113)*((BR$6-$F113+1)/($J113*($J113+1)/2)*$D113))+($K113="custom")*CustCF!BL113</f>
        <v>0</v>
      </c>
      <c r="BS113" s="95">
        <f>($K113="Bell Curve")*(_xlfn.NORM.DIST(AND(BS$6&gt;=$F113,BS$6&lt;=$H113)*(BS$6-$F113+1),$J113/2,$M113,TRUE)-_xlfn.NORM.DIST(AND(BS$6&gt;=$F113,BS$6&lt;=$H113)*(BR$6-$F113+1),$J113/2,$M113,TRUE))/(1-2*_xlfn.NORM.DIST(0,$J113/2,$M113,TRUE))*$D113+($K113="Steady Growth")*(AND(BS$6&gt;=$F113,BS$6&lt;=$H113)*((BS$6-$F113+1)/($J113*($J113+1)/2)*$D113))+($K113="custom")*CustCF!BM113</f>
        <v>0</v>
      </c>
      <c r="BT113" s="95">
        <f>($K113="Bell Curve")*(_xlfn.NORM.DIST(AND(BT$6&gt;=$F113,BT$6&lt;=$H113)*(BT$6-$F113+1),$J113/2,$M113,TRUE)-_xlfn.NORM.DIST(AND(BT$6&gt;=$F113,BT$6&lt;=$H113)*(BS$6-$F113+1),$J113/2,$M113,TRUE))/(1-2*_xlfn.NORM.DIST(0,$J113/2,$M113,TRUE))*$D113+($K113="Steady Growth")*(AND(BT$6&gt;=$F113,BT$6&lt;=$H113)*((BT$6-$F113+1)/($J113*($J113+1)/2)*$D113))+($K113="custom")*CustCF!BN113</f>
        <v>0</v>
      </c>
      <c r="BU113" s="95">
        <f>($K113="Bell Curve")*(_xlfn.NORM.DIST(AND(BU$6&gt;=$F113,BU$6&lt;=$H113)*(BU$6-$F113+1),$J113/2,$M113,TRUE)-_xlfn.NORM.DIST(AND(BU$6&gt;=$F113,BU$6&lt;=$H113)*(BT$6-$F113+1),$J113/2,$M113,TRUE))/(1-2*_xlfn.NORM.DIST(0,$J113/2,$M113,TRUE))*$D113+($K113="Steady Growth")*(AND(BU$6&gt;=$F113,BU$6&lt;=$H113)*((BU$6-$F113+1)/($J113*($J113+1)/2)*$D113))+($K113="custom")*CustCF!BO113</f>
        <v>0</v>
      </c>
      <c r="BV113" s="95">
        <f>($K113="Bell Curve")*(_xlfn.NORM.DIST(AND(BV$6&gt;=$F113,BV$6&lt;=$H113)*(BV$6-$F113+1),$J113/2,$M113,TRUE)-_xlfn.NORM.DIST(AND(BV$6&gt;=$F113,BV$6&lt;=$H113)*(BU$6-$F113+1),$J113/2,$M113,TRUE))/(1-2*_xlfn.NORM.DIST(0,$J113/2,$M113,TRUE))*$D113+($K113="Steady Growth")*(AND(BV$6&gt;=$F113,BV$6&lt;=$H113)*((BV$6-$F113+1)/($J113*($J113+1)/2)*$D113))+($K113="custom")*CustCF!BP113</f>
        <v>0</v>
      </c>
      <c r="BW113" s="95">
        <f>($K113="Bell Curve")*(_xlfn.NORM.DIST(AND(BW$6&gt;=$F113,BW$6&lt;=$H113)*(BW$6-$F113+1),$J113/2,$M113,TRUE)-_xlfn.NORM.DIST(AND(BW$6&gt;=$F113,BW$6&lt;=$H113)*(BV$6-$F113+1),$J113/2,$M113,TRUE))/(1-2*_xlfn.NORM.DIST(0,$J113/2,$M113,TRUE))*$D113+($K113="Steady Growth")*(AND(BW$6&gt;=$F113,BW$6&lt;=$H113)*((BW$6-$F113+1)/($J113*($J113+1)/2)*$D113))+($K113="custom")*CustCF!BQ113</f>
        <v>0</v>
      </c>
      <c r="BX113" s="95">
        <f>($K113="Bell Curve")*(_xlfn.NORM.DIST(AND(BX$6&gt;=$F113,BX$6&lt;=$H113)*(BX$6-$F113+1),$J113/2,$M113,TRUE)-_xlfn.NORM.DIST(AND(BX$6&gt;=$F113,BX$6&lt;=$H113)*(BW$6-$F113+1),$J113/2,$M113,TRUE))/(1-2*_xlfn.NORM.DIST(0,$J113/2,$M113,TRUE))*$D113+($K113="Steady Growth")*(AND(BX$6&gt;=$F113,BX$6&lt;=$H113)*((BX$6-$F113+1)/($J113*($J113+1)/2)*$D113))+($K113="custom")*CustCF!BR113</f>
        <v>0</v>
      </c>
      <c r="BY113" s="95">
        <f>($K113="Bell Curve")*(_xlfn.NORM.DIST(AND(BY$6&gt;=$F113,BY$6&lt;=$H113)*(BY$6-$F113+1),$J113/2,$M113,TRUE)-_xlfn.NORM.DIST(AND(BY$6&gt;=$F113,BY$6&lt;=$H113)*(BX$6-$F113+1),$J113/2,$M113,TRUE))/(1-2*_xlfn.NORM.DIST(0,$J113/2,$M113,TRUE))*$D113+($K113="Steady Growth")*(AND(BY$6&gt;=$F113,BY$6&lt;=$H113)*((BY$6-$F113+1)/($J113*($J113+1)/2)*$D113))+($K113="custom")*CustCF!BS113</f>
        <v>0</v>
      </c>
      <c r="BZ113" s="95">
        <f>($K113="Bell Curve")*(_xlfn.NORM.DIST(AND(BZ$6&gt;=$F113,BZ$6&lt;=$H113)*(BZ$6-$F113+1),$J113/2,$M113,TRUE)-_xlfn.NORM.DIST(AND(BZ$6&gt;=$F113,BZ$6&lt;=$H113)*(BY$6-$F113+1),$J113/2,$M113,TRUE))/(1-2*_xlfn.NORM.DIST(0,$J113/2,$M113,TRUE))*$D113+($K113="Steady Growth")*(AND(BZ$6&gt;=$F113,BZ$6&lt;=$H113)*((BZ$6-$F113+1)/($J113*($J113+1)/2)*$D113))+($K113="custom")*CustCF!BT113</f>
        <v>0</v>
      </c>
      <c r="CA113" s="95">
        <f>($K113="Bell Curve")*(_xlfn.NORM.DIST(AND(CA$6&gt;=$F113,CA$6&lt;=$H113)*(CA$6-$F113+1),$J113/2,$M113,TRUE)-_xlfn.NORM.DIST(AND(CA$6&gt;=$F113,CA$6&lt;=$H113)*(BZ$6-$F113+1),$J113/2,$M113,TRUE))/(1-2*_xlfn.NORM.DIST(0,$J113/2,$M113,TRUE))*$D113+($K113="Steady Growth")*(AND(CA$6&gt;=$F113,CA$6&lt;=$H113)*((CA$6-$F113+1)/($J113*($J113+1)/2)*$D113))+($K113="custom")*CustCF!BU113</f>
        <v>0</v>
      </c>
      <c r="CB113" s="95">
        <f>($K113="Bell Curve")*(_xlfn.NORM.DIST(AND(CB$6&gt;=$F113,CB$6&lt;=$H113)*(CB$6-$F113+1),$J113/2,$M113,TRUE)-_xlfn.NORM.DIST(AND(CB$6&gt;=$F113,CB$6&lt;=$H113)*(CA$6-$F113+1),$J113/2,$M113,TRUE))/(1-2*_xlfn.NORM.DIST(0,$J113/2,$M113,TRUE))*$D113+($K113="Steady Growth")*(AND(CB$6&gt;=$F113,CB$6&lt;=$H113)*((CB$6-$F113+1)/($J113*($J113+1)/2)*$D113))+($K113="custom")*CustCF!BV113</f>
        <v>0</v>
      </c>
      <c r="CC113" s="95">
        <f>($K113="Bell Curve")*(_xlfn.NORM.DIST(AND(CC$6&gt;=$F113,CC$6&lt;=$H113)*(CC$6-$F113+1),$J113/2,$M113,TRUE)-_xlfn.NORM.DIST(AND(CC$6&gt;=$F113,CC$6&lt;=$H113)*(CB$6-$F113+1),$J113/2,$M113,TRUE))/(1-2*_xlfn.NORM.DIST(0,$J113/2,$M113,TRUE))*$D113+($K113="Steady Growth")*(AND(CC$6&gt;=$F113,CC$6&lt;=$H113)*((CC$6-$F113+1)/($J113*($J113+1)/2)*$D113))+($K113="custom")*CustCF!BW113</f>
        <v>0</v>
      </c>
      <c r="CD113" s="95">
        <f>($K113="Bell Curve")*(_xlfn.NORM.DIST(AND(CD$6&gt;=$F113,CD$6&lt;=$H113)*(CD$6-$F113+1),$J113/2,$M113,TRUE)-_xlfn.NORM.DIST(AND(CD$6&gt;=$F113,CD$6&lt;=$H113)*(CC$6-$F113+1),$J113/2,$M113,TRUE))/(1-2*_xlfn.NORM.DIST(0,$J113/2,$M113,TRUE))*$D113+($K113="Steady Growth")*(AND(CD$6&gt;=$F113,CD$6&lt;=$H113)*((CD$6-$F113+1)/($J113*($J113+1)/2)*$D113))+($K113="custom")*CustCF!BX113</f>
        <v>0</v>
      </c>
      <c r="CE113" s="95">
        <f>($K113="Bell Curve")*(_xlfn.NORM.DIST(AND(CE$6&gt;=$F113,CE$6&lt;=$H113)*(CE$6-$F113+1),$J113/2,$M113,TRUE)-_xlfn.NORM.DIST(AND(CE$6&gt;=$F113,CE$6&lt;=$H113)*(CD$6-$F113+1),$J113/2,$M113,TRUE))/(1-2*_xlfn.NORM.DIST(0,$J113/2,$M113,TRUE))*$D113+($K113="Steady Growth")*(AND(CE$6&gt;=$F113,CE$6&lt;=$H113)*((CE$6-$F113+1)/($J113*($J113+1)/2)*$D113))+($K113="custom")*CustCF!BY113</f>
        <v>0</v>
      </c>
      <c r="CF113" s="95">
        <f>($K113="Bell Curve")*(_xlfn.NORM.DIST(AND(CF$6&gt;=$F113,CF$6&lt;=$H113)*(CF$6-$F113+1),$J113/2,$M113,TRUE)-_xlfn.NORM.DIST(AND(CF$6&gt;=$F113,CF$6&lt;=$H113)*(CE$6-$F113+1),$J113/2,$M113,TRUE))/(1-2*_xlfn.NORM.DIST(0,$J113/2,$M113,TRUE))*$D113+($K113="Steady Growth")*(AND(CF$6&gt;=$F113,CF$6&lt;=$H113)*((CF$6-$F113+1)/($J113*($J113+1)/2)*$D113))+($K113="custom")*CustCF!BZ113</f>
        <v>0</v>
      </c>
      <c r="CG113" s="95">
        <f>($K113="Bell Curve")*(_xlfn.NORM.DIST(AND(CG$6&gt;=$F113,CG$6&lt;=$H113)*(CG$6-$F113+1),$J113/2,$M113,TRUE)-_xlfn.NORM.DIST(AND(CG$6&gt;=$F113,CG$6&lt;=$H113)*(CF$6-$F113+1),$J113/2,$M113,TRUE))/(1-2*_xlfn.NORM.DIST(0,$J113/2,$M113,TRUE))*$D113+($K113="Steady Growth")*(AND(CG$6&gt;=$F113,CG$6&lt;=$H113)*((CG$6-$F113+1)/($J113*($J113+1)/2)*$D113))+($K113="custom")*CustCF!CA113</f>
        <v>0</v>
      </c>
      <c r="CH113" s="95">
        <f>($K113="Bell Curve")*(_xlfn.NORM.DIST(AND(CH$6&gt;=$F113,CH$6&lt;=$H113)*(CH$6-$F113+1),$J113/2,$M113,TRUE)-_xlfn.NORM.DIST(AND(CH$6&gt;=$F113,CH$6&lt;=$H113)*(CG$6-$F113+1),$J113/2,$M113,TRUE))/(1-2*_xlfn.NORM.DIST(0,$J113/2,$M113,TRUE))*$D113+($K113="Steady Growth")*(AND(CH$6&gt;=$F113,CH$6&lt;=$H113)*((CH$6-$F113+1)/($J113*($J113+1)/2)*$D113))+($K113="custom")*CustCF!CB113</f>
        <v>0</v>
      </c>
      <c r="CI113" s="95">
        <f>($K113="Bell Curve")*(_xlfn.NORM.DIST(AND(CI$6&gt;=$F113,CI$6&lt;=$H113)*(CI$6-$F113+1),$J113/2,$M113,TRUE)-_xlfn.NORM.DIST(AND(CI$6&gt;=$F113,CI$6&lt;=$H113)*(CH$6-$F113+1),$J113/2,$M113,TRUE))/(1-2*_xlfn.NORM.DIST(0,$J113/2,$M113,TRUE))*$D113+($K113="Steady Growth")*(AND(CI$6&gt;=$F113,CI$6&lt;=$H113)*((CI$6-$F113+1)/($J113*($J113+1)/2)*$D113))+($K113="custom")*CustCF!CC113</f>
        <v>0</v>
      </c>
      <c r="CJ113" s="95">
        <f>($K113="Bell Curve")*(_xlfn.NORM.DIST(AND(CJ$6&gt;=$F113,CJ$6&lt;=$H113)*(CJ$6-$F113+1),$J113/2,$M113,TRUE)-_xlfn.NORM.DIST(AND(CJ$6&gt;=$F113,CJ$6&lt;=$H113)*(CI$6-$F113+1),$J113/2,$M113,TRUE))/(1-2*_xlfn.NORM.DIST(0,$J113/2,$M113,TRUE))*$D113+($K113="Steady Growth")*(AND(CJ$6&gt;=$F113,CJ$6&lt;=$H113)*((CJ$6-$F113+1)/($J113*($J113+1)/2)*$D113))+($K113="custom")*CustCF!CD113</f>
        <v>0</v>
      </c>
      <c r="CK113" s="95">
        <f>($K113="Bell Curve")*(_xlfn.NORM.DIST(AND(CK$6&gt;=$F113,CK$6&lt;=$H113)*(CK$6-$F113+1),$J113/2,$M113,TRUE)-_xlfn.NORM.DIST(AND(CK$6&gt;=$F113,CK$6&lt;=$H113)*(CJ$6-$F113+1),$J113/2,$M113,TRUE))/(1-2*_xlfn.NORM.DIST(0,$J113/2,$M113,TRUE))*$D113+($K113="Steady Growth")*(AND(CK$6&gt;=$F113,CK$6&lt;=$H113)*((CK$6-$F113+1)/($J113*($J113+1)/2)*$D113))+($K113="custom")*CustCF!CE113</f>
        <v>0</v>
      </c>
      <c r="CL113" s="95">
        <f>($K113="Bell Curve")*(_xlfn.NORM.DIST(AND(CL$6&gt;=$F113,CL$6&lt;=$H113)*(CL$6-$F113+1),$J113/2,$M113,TRUE)-_xlfn.NORM.DIST(AND(CL$6&gt;=$F113,CL$6&lt;=$H113)*(CK$6-$F113+1),$J113/2,$M113,TRUE))/(1-2*_xlfn.NORM.DIST(0,$J113/2,$M113,TRUE))*$D113+($K113="Steady Growth")*(AND(CL$6&gt;=$F113,CL$6&lt;=$H113)*((CL$6-$F113+1)/($J113*($J113+1)/2)*$D113))+($K113="custom")*CustCF!CF113</f>
        <v>0</v>
      </c>
      <c r="CM113" s="95">
        <f>($K113="Bell Curve")*(_xlfn.NORM.DIST(AND(CM$6&gt;=$F113,CM$6&lt;=$H113)*(CM$6-$F113+1),$J113/2,$M113,TRUE)-_xlfn.NORM.DIST(AND(CM$6&gt;=$F113,CM$6&lt;=$H113)*(CL$6-$F113+1),$J113/2,$M113,TRUE))/(1-2*_xlfn.NORM.DIST(0,$J113/2,$M113,TRUE))*$D113+($K113="Steady Growth")*(AND(CM$6&gt;=$F113,CM$6&lt;=$H113)*((CM$6-$F113+1)/($J113*($J113+1)/2)*$D113))+($K113="custom")*CustCF!CG113</f>
        <v>0</v>
      </c>
      <c r="CN113" s="95">
        <f>($K113="Bell Curve")*(_xlfn.NORM.DIST(AND(CN$6&gt;=$F113,CN$6&lt;=$H113)*(CN$6-$F113+1),$J113/2,$M113,TRUE)-_xlfn.NORM.DIST(AND(CN$6&gt;=$F113,CN$6&lt;=$H113)*(CM$6-$F113+1),$J113/2,$M113,TRUE))/(1-2*_xlfn.NORM.DIST(0,$J113/2,$M113,TRUE))*$D113+($K113="Steady Growth")*(AND(CN$6&gt;=$F113,CN$6&lt;=$H113)*((CN$6-$F113+1)/($J113*($J113+1)/2)*$D113))+($K113="custom")*CustCF!CH113</f>
        <v>0</v>
      </c>
      <c r="CO113" s="95">
        <f>($K113="Bell Curve")*(_xlfn.NORM.DIST(AND(CO$6&gt;=$F113,CO$6&lt;=$H113)*(CO$6-$F113+1),$J113/2,$M113,TRUE)-_xlfn.NORM.DIST(AND(CO$6&gt;=$F113,CO$6&lt;=$H113)*(CN$6-$F113+1),$J113/2,$M113,TRUE))/(1-2*_xlfn.NORM.DIST(0,$J113/2,$M113,TRUE))*$D113+($K113="Steady Growth")*(AND(CO$6&gt;=$F113,CO$6&lt;=$H113)*((CO$6-$F113+1)/($J113*($J113+1)/2)*$D113))+($K113="custom")*CustCF!CI113</f>
        <v>0</v>
      </c>
      <c r="CP113" s="95">
        <f>($K113="Bell Curve")*(_xlfn.NORM.DIST(AND(CP$6&gt;=$F113,CP$6&lt;=$H113)*(CP$6-$F113+1),$J113/2,$M113,TRUE)-_xlfn.NORM.DIST(AND(CP$6&gt;=$F113,CP$6&lt;=$H113)*(CO$6-$F113+1),$J113/2,$M113,TRUE))/(1-2*_xlfn.NORM.DIST(0,$J113/2,$M113,TRUE))*$D113+($K113="Steady Growth")*(AND(CP$6&gt;=$F113,CP$6&lt;=$H113)*((CP$6-$F113+1)/($J113*($J113+1)/2)*$D113))+($K113="custom")*CustCF!CJ113</f>
        <v>0</v>
      </c>
      <c r="CQ113" s="95">
        <f>($K113="Bell Curve")*(_xlfn.NORM.DIST(AND(CQ$6&gt;=$F113,CQ$6&lt;=$H113)*(CQ$6-$F113+1),$J113/2,$M113,TRUE)-_xlfn.NORM.DIST(AND(CQ$6&gt;=$F113,CQ$6&lt;=$H113)*(CP$6-$F113+1),$J113/2,$M113,TRUE))/(1-2*_xlfn.NORM.DIST(0,$J113/2,$M113,TRUE))*$D113+($K113="Steady Growth")*(AND(CQ$6&gt;=$F113,CQ$6&lt;=$H113)*((CQ$6-$F113+1)/($J113*($J113+1)/2)*$D113))+($K113="custom")*CustCF!CK113</f>
        <v>0</v>
      </c>
      <c r="CR113" s="95">
        <f>($K113="Bell Curve")*(_xlfn.NORM.DIST(AND(CR$6&gt;=$F113,CR$6&lt;=$H113)*(CR$6-$F113+1),$J113/2,$M113,TRUE)-_xlfn.NORM.DIST(AND(CR$6&gt;=$F113,CR$6&lt;=$H113)*(CQ$6-$F113+1),$J113/2,$M113,TRUE))/(1-2*_xlfn.NORM.DIST(0,$J113/2,$M113,TRUE))*$D113+($K113="Steady Growth")*(AND(CR$6&gt;=$F113,CR$6&lt;=$H113)*((CR$6-$F113+1)/($J113*($J113+1)/2)*$D113))+($K113="custom")*CustCF!CL113</f>
        <v>0</v>
      </c>
      <c r="CS113" s="95">
        <f>($K113="Bell Curve")*(_xlfn.NORM.DIST(AND(CS$6&gt;=$F113,CS$6&lt;=$H113)*(CS$6-$F113+1),$J113/2,$M113,TRUE)-_xlfn.NORM.DIST(AND(CS$6&gt;=$F113,CS$6&lt;=$H113)*(CR$6-$F113+1),$J113/2,$M113,TRUE))/(1-2*_xlfn.NORM.DIST(0,$J113/2,$M113,TRUE))*$D113+($K113="Steady Growth")*(AND(CS$6&gt;=$F113,CS$6&lt;=$H113)*((CS$6-$F113+1)/($J113*($J113+1)/2)*$D113))+($K113="custom")*CustCF!CM113</f>
        <v>0</v>
      </c>
      <c r="CT113" s="95">
        <f>($K113="Bell Curve")*(_xlfn.NORM.DIST(AND(CT$6&gt;=$F113,CT$6&lt;=$H113)*(CT$6-$F113+1),$J113/2,$M113,TRUE)-_xlfn.NORM.DIST(AND(CT$6&gt;=$F113,CT$6&lt;=$H113)*(CS$6-$F113+1),$J113/2,$M113,TRUE))/(1-2*_xlfn.NORM.DIST(0,$J113/2,$M113,TRUE))*$D113+($K113="Steady Growth")*(AND(CT$6&gt;=$F113,CT$6&lt;=$H113)*((CT$6-$F113+1)/($J113*($J113+1)/2)*$D113))+($K113="custom")*CustCF!CN113</f>
        <v>0</v>
      </c>
      <c r="CU113" s="95">
        <f>($K113="Bell Curve")*(_xlfn.NORM.DIST(AND(CU$6&gt;=$F113,CU$6&lt;=$H113)*(CU$6-$F113+1),$J113/2,$M113,TRUE)-_xlfn.NORM.DIST(AND(CU$6&gt;=$F113,CU$6&lt;=$H113)*(CT$6-$F113+1),$J113/2,$M113,TRUE))/(1-2*_xlfn.NORM.DIST(0,$J113/2,$M113,TRUE))*$D113+($K113="Steady Growth")*(AND(CU$6&gt;=$F113,CU$6&lt;=$H113)*((CU$6-$F113+1)/($J113*($J113+1)/2)*$D113))+($K113="custom")*CustCF!CO113</f>
        <v>0</v>
      </c>
      <c r="CV113" s="95">
        <f>($K113="Bell Curve")*(_xlfn.NORM.DIST(AND(CV$6&gt;=$F113,CV$6&lt;=$H113)*(CV$6-$F113+1),$J113/2,$M113,TRUE)-_xlfn.NORM.DIST(AND(CV$6&gt;=$F113,CV$6&lt;=$H113)*(CU$6-$F113+1),$J113/2,$M113,TRUE))/(1-2*_xlfn.NORM.DIST(0,$J113/2,$M113,TRUE))*$D113+($K113="Steady Growth")*(AND(CV$6&gt;=$F113,CV$6&lt;=$H113)*((CV$6-$F113+1)/($J113*($J113+1)/2)*$D113))+($K113="custom")*CustCF!CP113</f>
        <v>0</v>
      </c>
      <c r="CW113" s="95">
        <f>($K113="Bell Curve")*(_xlfn.NORM.DIST(AND(CW$6&gt;=$F113,CW$6&lt;=$H113)*(CW$6-$F113+1),$J113/2,$M113,TRUE)-_xlfn.NORM.DIST(AND(CW$6&gt;=$F113,CW$6&lt;=$H113)*(CV$6-$F113+1),$J113/2,$M113,TRUE))/(1-2*_xlfn.NORM.DIST(0,$J113/2,$M113,TRUE))*$D113+($K113="Steady Growth")*(AND(CW$6&gt;=$F113,CW$6&lt;=$H113)*((CW$6-$F113+1)/($J113*($J113+1)/2)*$D113))+($K113="custom")*CustCF!CQ113</f>
        <v>0</v>
      </c>
      <c r="CX113" s="95">
        <f>($K113="Bell Curve")*(_xlfn.NORM.DIST(AND(CX$6&gt;=$F113,CX$6&lt;=$H113)*(CX$6-$F113+1),$J113/2,$M113,TRUE)-_xlfn.NORM.DIST(AND(CX$6&gt;=$F113,CX$6&lt;=$H113)*(CW$6-$F113+1),$J113/2,$M113,TRUE))/(1-2*_xlfn.NORM.DIST(0,$J113/2,$M113,TRUE))*$D113+($K113="Steady Growth")*(AND(CX$6&gt;=$F113,CX$6&lt;=$H113)*((CX$6-$F113+1)/($J113*($J113+1)/2)*$D113))+($K113="custom")*CustCF!CR113</f>
        <v>0</v>
      </c>
      <c r="CY113" s="95">
        <f>($K113="Bell Curve")*(_xlfn.NORM.DIST(AND(CY$6&gt;=$F113,CY$6&lt;=$H113)*(CY$6-$F113+1),$J113/2,$M113,TRUE)-_xlfn.NORM.DIST(AND(CY$6&gt;=$F113,CY$6&lt;=$H113)*(CX$6-$F113+1),$J113/2,$M113,TRUE))/(1-2*_xlfn.NORM.DIST(0,$J113/2,$M113,TRUE))*$D113+($K113="Steady Growth")*(AND(CY$6&gt;=$F113,CY$6&lt;=$H113)*((CY$6-$F113+1)/($J113*($J113+1)/2)*$D113))+($K113="custom")*CustCF!CS113</f>
        <v>0</v>
      </c>
      <c r="CZ113" s="95">
        <f>($K113="Bell Curve")*(_xlfn.NORM.DIST(AND(CZ$6&gt;=$F113,CZ$6&lt;=$H113)*(CZ$6-$F113+1),$J113/2,$M113,TRUE)-_xlfn.NORM.DIST(AND(CZ$6&gt;=$F113,CZ$6&lt;=$H113)*(CY$6-$F113+1),$J113/2,$M113,TRUE))/(1-2*_xlfn.NORM.DIST(0,$J113/2,$M113,TRUE))*$D113+($K113="Steady Growth")*(AND(CZ$6&gt;=$F113,CZ$6&lt;=$H113)*((CZ$6-$F113+1)/($J113*($J113+1)/2)*$D113))+($K113="custom")*CustCF!CT113</f>
        <v>0</v>
      </c>
      <c r="DA113" s="95">
        <f>($K113="Bell Curve")*(_xlfn.NORM.DIST(AND(DA$6&gt;=$F113,DA$6&lt;=$H113)*(DA$6-$F113+1),$J113/2,$M113,TRUE)-_xlfn.NORM.DIST(AND(DA$6&gt;=$F113,DA$6&lt;=$H113)*(CZ$6-$F113+1),$J113/2,$M113,TRUE))/(1-2*_xlfn.NORM.DIST(0,$J113/2,$M113,TRUE))*$D113+($K113="Steady Growth")*(AND(DA$6&gt;=$F113,DA$6&lt;=$H113)*((DA$6-$F113+1)/($J113*($J113+1)/2)*$D113))+($K113="custom")*CustCF!CU113</f>
        <v>0</v>
      </c>
      <c r="DB113" s="95">
        <f>($K113="Bell Curve")*(_xlfn.NORM.DIST(AND(DB$6&gt;=$F113,DB$6&lt;=$H113)*(DB$6-$F113+1),$J113/2,$M113,TRUE)-_xlfn.NORM.DIST(AND(DB$6&gt;=$F113,DB$6&lt;=$H113)*(DA$6-$F113+1),$J113/2,$M113,TRUE))/(1-2*_xlfn.NORM.DIST(0,$J113/2,$M113,TRUE))*$D113+($K113="Steady Growth")*(AND(DB$6&gt;=$F113,DB$6&lt;=$H113)*((DB$6-$F113+1)/($J113*($J113+1)/2)*$D113))+($K113="custom")*CustCF!CV113</f>
        <v>0</v>
      </c>
      <c r="DC113" s="95">
        <f>($K113="Bell Curve")*(_xlfn.NORM.DIST(AND(DC$6&gt;=$F113,DC$6&lt;=$H113)*(DC$6-$F113+1),$J113/2,$M113,TRUE)-_xlfn.NORM.DIST(AND(DC$6&gt;=$F113,DC$6&lt;=$H113)*(DB$6-$F113+1),$J113/2,$M113,TRUE))/(1-2*_xlfn.NORM.DIST(0,$J113/2,$M113,TRUE))*$D113+($K113="Steady Growth")*(AND(DC$6&gt;=$F113,DC$6&lt;=$H113)*((DC$6-$F113+1)/($J113*($J113+1)/2)*$D113))+($K113="custom")*CustCF!CW113</f>
        <v>0</v>
      </c>
      <c r="DD113" s="95">
        <f>($K113="Bell Curve")*(_xlfn.NORM.DIST(AND(DD$6&gt;=$F113,DD$6&lt;=$H113)*(DD$6-$F113+1),$J113/2,$M113,TRUE)-_xlfn.NORM.DIST(AND(DD$6&gt;=$F113,DD$6&lt;=$H113)*(DC$6-$F113+1),$J113/2,$M113,TRUE))/(1-2*_xlfn.NORM.DIST(0,$J113/2,$M113,TRUE))*$D113+($K113="Steady Growth")*(AND(DD$6&gt;=$F113,DD$6&lt;=$H113)*((DD$6-$F113+1)/($J113*($J113+1)/2)*$D113))+($K113="custom")*CustCF!CX113</f>
        <v>0</v>
      </c>
      <c r="DE113" s="95">
        <f>($K113="Bell Curve")*(_xlfn.NORM.DIST(AND(DE$6&gt;=$F113,DE$6&lt;=$H113)*(DE$6-$F113+1),$J113/2,$M113,TRUE)-_xlfn.NORM.DIST(AND(DE$6&gt;=$F113,DE$6&lt;=$H113)*(DD$6-$F113+1),$J113/2,$M113,TRUE))/(1-2*_xlfn.NORM.DIST(0,$J113/2,$M113,TRUE))*$D113+($K113="Steady Growth")*(AND(DE$6&gt;=$F113,DE$6&lt;=$H113)*((DE$6-$F113+1)/($J113*($J113+1)/2)*$D113))+($K113="custom")*CustCF!CY113</f>
        <v>0</v>
      </c>
      <c r="DF113" s="95">
        <f>($K113="Bell Curve")*(_xlfn.NORM.DIST(AND(DF$6&gt;=$F113,DF$6&lt;=$H113)*(DF$6-$F113+1),$J113/2,$M113,TRUE)-_xlfn.NORM.DIST(AND(DF$6&gt;=$F113,DF$6&lt;=$H113)*(DE$6-$F113+1),$J113/2,$M113,TRUE))/(1-2*_xlfn.NORM.DIST(0,$J113/2,$M113,TRUE))*$D113+($K113="Steady Growth")*(AND(DF$6&gt;=$F113,DF$6&lt;=$H113)*((DF$6-$F113+1)/($J113*($J113+1)/2)*$D113))+($K113="custom")*CustCF!CZ113</f>
        <v>0</v>
      </c>
      <c r="DG113" s="95">
        <f>($K113="Bell Curve")*(_xlfn.NORM.DIST(AND(DG$6&gt;=$F113,DG$6&lt;=$H113)*(DG$6-$F113+1),$J113/2,$M113,TRUE)-_xlfn.NORM.DIST(AND(DG$6&gt;=$F113,DG$6&lt;=$H113)*(DF$6-$F113+1),$J113/2,$M113,TRUE))/(1-2*_xlfn.NORM.DIST(0,$J113/2,$M113,TRUE))*$D113+($K113="Steady Growth")*(AND(DG$6&gt;=$F113,DG$6&lt;=$H113)*((DG$6-$F113+1)/($J113*($J113+1)/2)*$D113))+($K113="custom")*CustCF!DA113</f>
        <v>0</v>
      </c>
      <c r="DH113" s="95">
        <f>($K113="Bell Curve")*(_xlfn.NORM.DIST(AND(DH$6&gt;=$F113,DH$6&lt;=$H113)*(DH$6-$F113+1),$J113/2,$M113,TRUE)-_xlfn.NORM.DIST(AND(DH$6&gt;=$F113,DH$6&lt;=$H113)*(DG$6-$F113+1),$J113/2,$M113,TRUE))/(1-2*_xlfn.NORM.DIST(0,$J113/2,$M113,TRUE))*$D113+($K113="Steady Growth")*(AND(DH$6&gt;=$F113,DH$6&lt;=$H113)*((DH$6-$F113+1)/($J113*($J113+1)/2)*$D113))+($K113="custom")*CustCF!DB113</f>
        <v>0</v>
      </c>
      <c r="DI113" s="95">
        <f>($K113="Bell Curve")*(_xlfn.NORM.DIST(AND(DI$6&gt;=$F113,DI$6&lt;=$H113)*(DI$6-$F113+1),$J113/2,$M113,TRUE)-_xlfn.NORM.DIST(AND(DI$6&gt;=$F113,DI$6&lt;=$H113)*(DH$6-$F113+1),$J113/2,$M113,TRUE))/(1-2*_xlfn.NORM.DIST(0,$J113/2,$M113,TRUE))*$D113+($K113="Steady Growth")*(AND(DI$6&gt;=$F113,DI$6&lt;=$H113)*((DI$6-$F113+1)/($J113*($J113+1)/2)*$D113))+($K113="custom")*CustCF!DC113</f>
        <v>0</v>
      </c>
      <c r="DJ113" s="95">
        <f>($K113="Bell Curve")*(_xlfn.NORM.DIST(AND(DJ$6&gt;=$F113,DJ$6&lt;=$H113)*(DJ$6-$F113+1),$J113/2,$M113,TRUE)-_xlfn.NORM.DIST(AND(DJ$6&gt;=$F113,DJ$6&lt;=$H113)*(DI$6-$F113+1),$J113/2,$M113,TRUE))/(1-2*_xlfn.NORM.DIST(0,$J113/2,$M113,TRUE))*$D113+($K113="Steady Growth")*(AND(DJ$6&gt;=$F113,DJ$6&lt;=$H113)*((DJ$6-$F113+1)/($J113*($J113+1)/2)*$D113))+($K113="custom")*CustCF!DD113</f>
        <v>0</v>
      </c>
      <c r="DK113" s="95">
        <f>($K113="Bell Curve")*(_xlfn.NORM.DIST(AND(DK$6&gt;=$F113,DK$6&lt;=$H113)*(DK$6-$F113+1),$J113/2,$M113,TRUE)-_xlfn.NORM.DIST(AND(DK$6&gt;=$F113,DK$6&lt;=$H113)*(DJ$6-$F113+1),$J113/2,$M113,TRUE))/(1-2*_xlfn.NORM.DIST(0,$J113/2,$M113,TRUE))*$D113+($K113="Steady Growth")*(AND(DK$6&gt;=$F113,DK$6&lt;=$H113)*((DK$6-$F113+1)/($J113*($J113+1)/2)*$D113))+($K113="custom")*CustCF!DE113</f>
        <v>0</v>
      </c>
      <c r="DL113" s="95">
        <f>($K113="Bell Curve")*(_xlfn.NORM.DIST(AND(DL$6&gt;=$F113,DL$6&lt;=$H113)*(DL$6-$F113+1),$J113/2,$M113,TRUE)-_xlfn.NORM.DIST(AND(DL$6&gt;=$F113,DL$6&lt;=$H113)*(DK$6-$F113+1),$J113/2,$M113,TRUE))/(1-2*_xlfn.NORM.DIST(0,$J113/2,$M113,TRUE))*$D113+($K113="Steady Growth")*(AND(DL$6&gt;=$F113,DL$6&lt;=$H113)*((DL$6-$F113+1)/($J113*($J113+1)/2)*$D113))+($K113="custom")*CustCF!DF113</f>
        <v>0</v>
      </c>
      <c r="DM113" s="95">
        <f>($K113="Bell Curve")*(_xlfn.NORM.DIST(AND(DM$6&gt;=$F113,DM$6&lt;=$H113)*(DM$6-$F113+1),$J113/2,$M113,TRUE)-_xlfn.NORM.DIST(AND(DM$6&gt;=$F113,DM$6&lt;=$H113)*(DL$6-$F113+1),$J113/2,$M113,TRUE))/(1-2*_xlfn.NORM.DIST(0,$J113/2,$M113,TRUE))*$D113+($K113="Steady Growth")*(AND(DM$6&gt;=$F113,DM$6&lt;=$H113)*((DM$6-$F113+1)/($J113*($J113+1)/2)*$D113))+($K113="custom")*CustCF!DG113</f>
        <v>0</v>
      </c>
      <c r="DN113" s="95">
        <f>($K113="Bell Curve")*(_xlfn.NORM.DIST(AND(DN$6&gt;=$F113,DN$6&lt;=$H113)*(DN$6-$F113+1),$J113/2,$M113,TRUE)-_xlfn.NORM.DIST(AND(DN$6&gt;=$F113,DN$6&lt;=$H113)*(DM$6-$F113+1),$J113/2,$M113,TRUE))/(1-2*_xlfn.NORM.DIST(0,$J113/2,$M113,TRUE))*$D113+($K113="Steady Growth")*(AND(DN$6&gt;=$F113,DN$6&lt;=$H113)*((DN$6-$F113+1)/($J113*($J113+1)/2)*$D113))+($K113="custom")*CustCF!DH113</f>
        <v>0</v>
      </c>
      <c r="DO113" s="95">
        <f>($K113="Bell Curve")*(_xlfn.NORM.DIST(AND(DO$6&gt;=$F113,DO$6&lt;=$H113)*(DO$6-$F113+1),$J113/2,$M113,TRUE)-_xlfn.NORM.DIST(AND(DO$6&gt;=$F113,DO$6&lt;=$H113)*(DN$6-$F113+1),$J113/2,$M113,TRUE))/(1-2*_xlfn.NORM.DIST(0,$J113/2,$M113,TRUE))*$D113+($K113="Steady Growth")*(AND(DO$6&gt;=$F113,DO$6&lt;=$H113)*((DO$6-$F113+1)/($J113*($J113+1)/2)*$D113))+($K113="custom")*CustCF!DI113</f>
        <v>0</v>
      </c>
      <c r="DP113" s="95">
        <f>($K113="Bell Curve")*(_xlfn.NORM.DIST(AND(DP$6&gt;=$F113,DP$6&lt;=$H113)*(DP$6-$F113+1),$J113/2,$M113,TRUE)-_xlfn.NORM.DIST(AND(DP$6&gt;=$F113,DP$6&lt;=$H113)*(DO$6-$F113+1),$J113/2,$M113,TRUE))/(1-2*_xlfn.NORM.DIST(0,$J113/2,$M113,TRUE))*$D113+($K113="Steady Growth")*(AND(DP$6&gt;=$F113,DP$6&lt;=$H113)*((DP$6-$F113+1)/($J113*($J113+1)/2)*$D113))+($K113="custom")*CustCF!DJ113</f>
        <v>0</v>
      </c>
      <c r="DQ113" s="95">
        <f>($K113="Bell Curve")*(_xlfn.NORM.DIST(AND(DQ$6&gt;=$F113,DQ$6&lt;=$H113)*(DQ$6-$F113+1),$J113/2,$M113,TRUE)-_xlfn.NORM.DIST(AND(DQ$6&gt;=$F113,DQ$6&lt;=$H113)*(DP$6-$F113+1),$J113/2,$M113,TRUE))/(1-2*_xlfn.NORM.DIST(0,$J113/2,$M113,TRUE))*$D113+($K113="Steady Growth")*(AND(DQ$6&gt;=$F113,DQ$6&lt;=$H113)*((DQ$6-$F113+1)/($J113*($J113+1)/2)*$D113))+($K113="custom")*CustCF!DK113</f>
        <v>0</v>
      </c>
      <c r="DR113" s="95">
        <f>($K113="Bell Curve")*(_xlfn.NORM.DIST(AND(DR$6&gt;=$F113,DR$6&lt;=$H113)*(DR$6-$F113+1),$J113/2,$M113,TRUE)-_xlfn.NORM.DIST(AND(DR$6&gt;=$F113,DR$6&lt;=$H113)*(DQ$6-$F113+1),$J113/2,$M113,TRUE))/(1-2*_xlfn.NORM.DIST(0,$J113/2,$M113,TRUE))*$D113+($K113="Steady Growth")*(AND(DR$6&gt;=$F113,DR$6&lt;=$H113)*((DR$6-$F113+1)/($J113*($J113+1)/2)*$D113))+($K113="custom")*CustCF!DL113</f>
        <v>0</v>
      </c>
      <c r="DS113" s="95">
        <f>($K113="Bell Curve")*(_xlfn.NORM.DIST(AND(DS$6&gt;=$F113,DS$6&lt;=$H113)*(DS$6-$F113+1),$J113/2,$M113,TRUE)-_xlfn.NORM.DIST(AND(DS$6&gt;=$F113,DS$6&lt;=$H113)*(DR$6-$F113+1),$J113/2,$M113,TRUE))/(1-2*_xlfn.NORM.DIST(0,$J113/2,$M113,TRUE))*$D113+($K113="Steady Growth")*(AND(DS$6&gt;=$F113,DS$6&lt;=$H113)*((DS$6-$F113+1)/($J113*($J113+1)/2)*$D113))+($K113="custom")*CustCF!DM113</f>
        <v>0</v>
      </c>
      <c r="DT113" s="95">
        <f>($K113="Bell Curve")*(_xlfn.NORM.DIST(AND(DT$6&gt;=$F113,DT$6&lt;=$H113)*(DT$6-$F113+1),$J113/2,$M113,TRUE)-_xlfn.NORM.DIST(AND(DT$6&gt;=$F113,DT$6&lt;=$H113)*(DS$6-$F113+1),$J113/2,$M113,TRUE))/(1-2*_xlfn.NORM.DIST(0,$J113/2,$M113,TRUE))*$D113+($K113="Steady Growth")*(AND(DT$6&gt;=$F113,DT$6&lt;=$H113)*((DT$6-$F113+1)/($J113*($J113+1)/2)*$D113))+($K113="custom")*CustCF!DN113</f>
        <v>0</v>
      </c>
      <c r="DU113" s="95">
        <f>($K113="Bell Curve")*(_xlfn.NORM.DIST(AND(DU$6&gt;=$F113,DU$6&lt;=$H113)*(DU$6-$F113+1),$J113/2,$M113,TRUE)-_xlfn.NORM.DIST(AND(DU$6&gt;=$F113,DU$6&lt;=$H113)*(DT$6-$F113+1),$J113/2,$M113,TRUE))/(1-2*_xlfn.NORM.DIST(0,$J113/2,$M113,TRUE))*$D113+($K113="Steady Growth")*(AND(DU$6&gt;=$F113,DU$6&lt;=$H113)*((DU$6-$F113+1)/($J113*($J113+1)/2)*$D113))+($K113="custom")*CustCF!DO113</f>
        <v>0</v>
      </c>
      <c r="DV113" s="95">
        <f>($K113="Bell Curve")*(_xlfn.NORM.DIST(AND(DV$6&gt;=$F113,DV$6&lt;=$H113)*(DV$6-$F113+1),$J113/2,$M113,TRUE)-_xlfn.NORM.DIST(AND(DV$6&gt;=$F113,DV$6&lt;=$H113)*(DU$6-$F113+1),$J113/2,$M113,TRUE))/(1-2*_xlfn.NORM.DIST(0,$J113/2,$M113,TRUE))*$D113+($K113="Steady Growth")*(AND(DV$6&gt;=$F113,DV$6&lt;=$H113)*((DV$6-$F113+1)/($J113*($J113+1)/2)*$D113))+($K113="custom")*CustCF!DP113</f>
        <v>0</v>
      </c>
      <c r="DW113" s="95">
        <f>($K113="Bell Curve")*(_xlfn.NORM.DIST(AND(DW$6&gt;=$F113,DW$6&lt;=$H113)*(DW$6-$F113+1),$J113/2,$M113,TRUE)-_xlfn.NORM.DIST(AND(DW$6&gt;=$F113,DW$6&lt;=$H113)*(DV$6-$F113+1),$J113/2,$M113,TRUE))/(1-2*_xlfn.NORM.DIST(0,$J113/2,$M113,TRUE))*$D113+($K113="Steady Growth")*(AND(DW$6&gt;=$F113,DW$6&lt;=$H113)*((DW$6-$F113+1)/($J113*($J113+1)/2)*$D113))+($K113="custom")*CustCF!DQ113</f>
        <v>0</v>
      </c>
      <c r="DX113" s="95">
        <f>($K113="Bell Curve")*(_xlfn.NORM.DIST(AND(DX$6&gt;=$F113,DX$6&lt;=$H113)*(DX$6-$F113+1),$J113/2,$M113,TRUE)-_xlfn.NORM.DIST(AND(DX$6&gt;=$F113,DX$6&lt;=$H113)*(DW$6-$F113+1),$J113/2,$M113,TRUE))/(1-2*_xlfn.NORM.DIST(0,$J113/2,$M113,TRUE))*$D113+($K113="Steady Growth")*(AND(DX$6&gt;=$F113,DX$6&lt;=$H113)*((DX$6-$F113+1)/($J113*($J113+1)/2)*$D113))+($K113="custom")*CustCF!DR113</f>
        <v>0</v>
      </c>
      <c r="DY113" s="95">
        <f>($K113="Bell Curve")*(_xlfn.NORM.DIST(AND(DY$6&gt;=$F113,DY$6&lt;=$H113)*(DY$6-$F113+1),$J113/2,$M113,TRUE)-_xlfn.NORM.DIST(AND(DY$6&gt;=$F113,DY$6&lt;=$H113)*(DX$6-$F113+1),$J113/2,$M113,TRUE))/(1-2*_xlfn.NORM.DIST(0,$J113/2,$M113,TRUE))*$D113+($K113="Steady Growth")*(AND(DY$6&gt;=$F113,DY$6&lt;=$H113)*((DY$6-$F113+1)/($J113*($J113+1)/2)*$D113))+($K113="custom")*CustCF!DS113</f>
        <v>0</v>
      </c>
      <c r="DZ113" s="95">
        <f>($K113="Bell Curve")*(_xlfn.NORM.DIST(AND(DZ$6&gt;=$F113,DZ$6&lt;=$H113)*(DZ$6-$F113+1),$J113/2,$M113,TRUE)-_xlfn.NORM.DIST(AND(DZ$6&gt;=$F113,DZ$6&lt;=$H113)*(DY$6-$F113+1),$J113/2,$M113,TRUE))/(1-2*_xlfn.NORM.DIST(0,$J113/2,$M113,TRUE))*$D113+($K113="Steady Growth")*(AND(DZ$6&gt;=$F113,DZ$6&lt;=$H113)*((DZ$6-$F113+1)/($J113*($J113+1)/2)*$D113))+($K113="custom")*CustCF!DT113</f>
        <v>0</v>
      </c>
      <c r="EA113" s="95">
        <f>($K113="Bell Curve")*(_xlfn.NORM.DIST(AND(EA$6&gt;=$F113,EA$6&lt;=$H113)*(EA$6-$F113+1),$J113/2,$M113,TRUE)-_xlfn.NORM.DIST(AND(EA$6&gt;=$F113,EA$6&lt;=$H113)*(DZ$6-$F113+1),$J113/2,$M113,TRUE))/(1-2*_xlfn.NORM.DIST(0,$J113/2,$M113,TRUE))*$D113+($K113="Steady Growth")*(AND(EA$6&gt;=$F113,EA$6&lt;=$H113)*((EA$6-$F113+1)/($J113*($J113+1)/2)*$D113))+($K113="custom")*CustCF!DU113</f>
        <v>0</v>
      </c>
      <c r="EB113" s="95">
        <f>($K113="Bell Curve")*(_xlfn.NORM.DIST(AND(EB$6&gt;=$F113,EB$6&lt;=$H113)*(EB$6-$F113+1),$J113/2,$M113,TRUE)-_xlfn.NORM.DIST(AND(EB$6&gt;=$F113,EB$6&lt;=$H113)*(EA$6-$F113+1),$J113/2,$M113,TRUE))/(1-2*_xlfn.NORM.DIST(0,$J113/2,$M113,TRUE))*$D113+($K113="Steady Growth")*(AND(EB$6&gt;=$F113,EB$6&lt;=$H113)*((EB$6-$F113+1)/($J113*($J113+1)/2)*$D113))+($K113="custom")*CustCF!DV113</f>
        <v>0</v>
      </c>
      <c r="EC113" s="95">
        <f>($K113="Bell Curve")*(_xlfn.NORM.DIST(AND(EC$6&gt;=$F113,EC$6&lt;=$H113)*(EC$6-$F113+1),$J113/2,$M113,TRUE)-_xlfn.NORM.DIST(AND(EC$6&gt;=$F113,EC$6&lt;=$H113)*(EB$6-$F113+1),$J113/2,$M113,TRUE))/(1-2*_xlfn.NORM.DIST(0,$J113/2,$M113,TRUE))*$D113+($K113="Steady Growth")*(AND(EC$6&gt;=$F113,EC$6&lt;=$H113)*((EC$6-$F113+1)/($J113*($J113+1)/2)*$D113))+($K113="custom")*CustCF!DW113</f>
        <v>0</v>
      </c>
      <c r="ED113" s="95">
        <f>($K113="Bell Curve")*(_xlfn.NORM.DIST(AND(ED$6&gt;=$F113,ED$6&lt;=$H113)*(ED$6-$F113+1),$J113/2,$M113,TRUE)-_xlfn.NORM.DIST(AND(ED$6&gt;=$F113,ED$6&lt;=$H113)*(EC$6-$F113+1),$J113/2,$M113,TRUE))/(1-2*_xlfn.NORM.DIST(0,$J113/2,$M113,TRUE))*$D113+($K113="Steady Growth")*(AND(ED$6&gt;=$F113,ED$6&lt;=$H113)*((ED$6-$F113+1)/($J113*($J113+1)/2)*$D113))+($K113="custom")*CustCF!DX113</f>
        <v>0</v>
      </c>
      <c r="EE113" s="95">
        <f>($K113="Bell Curve")*(_xlfn.NORM.DIST(AND(EE$6&gt;=$F113,EE$6&lt;=$H113)*(EE$6-$F113+1),$J113/2,$M113,TRUE)-_xlfn.NORM.DIST(AND(EE$6&gt;=$F113,EE$6&lt;=$H113)*(ED$6-$F113+1),$J113/2,$M113,TRUE))/(1-2*_xlfn.NORM.DIST(0,$J113/2,$M113,TRUE))*$D113+($K113="Steady Growth")*(AND(EE$6&gt;=$F113,EE$6&lt;=$H113)*((EE$6-$F113+1)/($J113*($J113+1)/2)*$D113))+($K113="custom")*CustCF!DY113</f>
        <v>0</v>
      </c>
      <c r="EF113" s="95">
        <f>($K113="Bell Curve")*(_xlfn.NORM.DIST(AND(EF$6&gt;=$F113,EF$6&lt;=$H113)*(EF$6-$F113+1),$J113/2,$M113,TRUE)-_xlfn.NORM.DIST(AND(EF$6&gt;=$F113,EF$6&lt;=$H113)*(EE$6-$F113+1),$J113/2,$M113,TRUE))/(1-2*_xlfn.NORM.DIST(0,$J113/2,$M113,TRUE))*$D113+($K113="Steady Growth")*(AND(EF$6&gt;=$F113,EF$6&lt;=$H113)*((EF$6-$F113+1)/($J113*($J113+1)/2)*$D113))+($K113="custom")*CustCF!DZ113</f>
        <v>0</v>
      </c>
      <c r="EG113" s="95">
        <f>($K113="Bell Curve")*(_xlfn.NORM.DIST(AND(EG$6&gt;=$F113,EG$6&lt;=$H113)*(EG$6-$F113+1),$J113/2,$M113,TRUE)-_xlfn.NORM.DIST(AND(EG$6&gt;=$F113,EG$6&lt;=$H113)*(EF$6-$F113+1),$J113/2,$M113,TRUE))/(1-2*_xlfn.NORM.DIST(0,$J113/2,$M113,TRUE))*$D113+($K113="Steady Growth")*(AND(EG$6&gt;=$F113,EG$6&lt;=$H113)*((EG$6-$F113+1)/($J113*($J113+1)/2)*$D113))+($K113="custom")*CustCF!EA113</f>
        <v>0</v>
      </c>
      <c r="EH113" s="95">
        <f>($K113="Bell Curve")*(_xlfn.NORM.DIST(AND(EH$6&gt;=$F113,EH$6&lt;=$H113)*(EH$6-$F113+1),$J113/2,$M113,TRUE)-_xlfn.NORM.DIST(AND(EH$6&gt;=$F113,EH$6&lt;=$H113)*(EG$6-$F113+1),$J113/2,$M113,TRUE))/(1-2*_xlfn.NORM.DIST(0,$J113/2,$M113,TRUE))*$D113+($K113="Steady Growth")*(AND(EH$6&gt;=$F113,EH$6&lt;=$H113)*((EH$6-$F113+1)/($J113*($J113+1)/2)*$D113))+($K113="custom")*CustCF!EB113</f>
        <v>0</v>
      </c>
      <c r="EI113" s="95">
        <f>($K113="Bell Curve")*(_xlfn.NORM.DIST(AND(EI$6&gt;=$F113,EI$6&lt;=$H113)*(EI$6-$F113+1),$J113/2,$M113,TRUE)-_xlfn.NORM.DIST(AND(EI$6&gt;=$F113,EI$6&lt;=$H113)*(EH$6-$F113+1),$J113/2,$M113,TRUE))/(1-2*_xlfn.NORM.DIST(0,$J113/2,$M113,TRUE))*$D113+($K113="Steady Growth")*(AND(EI$6&gt;=$F113,EI$6&lt;=$H113)*((EI$6-$F113+1)/($J113*($J113+1)/2)*$D113))+($K113="custom")*CustCF!EC113</f>
        <v>0</v>
      </c>
      <c r="EJ113" s="95">
        <f>($K113="Bell Curve")*(_xlfn.NORM.DIST(AND(EJ$6&gt;=$F113,EJ$6&lt;=$H113)*(EJ$6-$F113+1),$J113/2,$M113,TRUE)-_xlfn.NORM.DIST(AND(EJ$6&gt;=$F113,EJ$6&lt;=$H113)*(EI$6-$F113+1),$J113/2,$M113,TRUE))/(1-2*_xlfn.NORM.DIST(0,$J113/2,$M113,TRUE))*$D113+($K113="Steady Growth")*(AND(EJ$6&gt;=$F113,EJ$6&lt;=$H113)*((EJ$6-$F113+1)/($J113*($J113+1)/2)*$D113))+($K113="custom")*CustCF!ED113</f>
        <v>0</v>
      </c>
      <c r="EK113" s="95">
        <f>($K113="Bell Curve")*(_xlfn.NORM.DIST(AND(EK$6&gt;=$F113,EK$6&lt;=$H113)*(EK$6-$F113+1),$J113/2,$M113,TRUE)-_xlfn.NORM.DIST(AND(EK$6&gt;=$F113,EK$6&lt;=$H113)*(EJ$6-$F113+1),$J113/2,$M113,TRUE))/(1-2*_xlfn.NORM.DIST(0,$J113/2,$M113,TRUE))*$D113+($K113="Steady Growth")*(AND(EK$6&gt;=$F113,EK$6&lt;=$H113)*((EK$6-$F113+1)/($J113*($J113+1)/2)*$D113))+($K113="custom")*CustCF!EE113</f>
        <v>0</v>
      </c>
      <c r="EL113" s="95">
        <f>($K113="Bell Curve")*(_xlfn.NORM.DIST(AND(EL$6&gt;=$F113,EL$6&lt;=$H113)*(EL$6-$F113+1),$J113/2,$M113,TRUE)-_xlfn.NORM.DIST(AND(EL$6&gt;=$F113,EL$6&lt;=$H113)*(EK$6-$F113+1),$J113/2,$M113,TRUE))/(1-2*_xlfn.NORM.DIST(0,$J113/2,$M113,TRUE))*$D113+($K113="Steady Growth")*(AND(EL$6&gt;=$F113,EL$6&lt;=$H113)*((EL$6-$F113+1)/($J113*($J113+1)/2)*$D113))+($K113="custom")*CustCF!EF113</f>
        <v>0</v>
      </c>
      <c r="EM113" s="95">
        <f>($K113="Bell Curve")*(_xlfn.NORM.DIST(AND(EM$6&gt;=$F113,EM$6&lt;=$H113)*(EM$6-$F113+1),$J113/2,$M113,TRUE)-_xlfn.NORM.DIST(AND(EM$6&gt;=$F113,EM$6&lt;=$H113)*(EL$6-$F113+1),$J113/2,$M113,TRUE))/(1-2*_xlfn.NORM.DIST(0,$J113/2,$M113,TRUE))*$D113+($K113="Steady Growth")*(AND(EM$6&gt;=$F113,EM$6&lt;=$H113)*((EM$6-$F113+1)/($J113*($J113+1)/2)*$D113))+($K113="custom")*CustCF!EG113</f>
        <v>0</v>
      </c>
      <c r="EN113" s="95">
        <f>($K113="Bell Curve")*(_xlfn.NORM.DIST(AND(EN$6&gt;=$F113,EN$6&lt;=$H113)*(EN$6-$F113+1),$J113/2,$M113,TRUE)-_xlfn.NORM.DIST(AND(EN$6&gt;=$F113,EN$6&lt;=$H113)*(EM$6-$F113+1),$J113/2,$M113,TRUE))/(1-2*_xlfn.NORM.DIST(0,$J113/2,$M113,TRUE))*$D113+($K113="Steady Growth")*(AND(EN$6&gt;=$F113,EN$6&lt;=$H113)*((EN$6-$F113+1)/($J113*($J113+1)/2)*$D113))+($K113="custom")*CustCF!EH113</f>
        <v>0</v>
      </c>
      <c r="EO113" s="95">
        <f>($K113="Bell Curve")*(_xlfn.NORM.DIST(AND(EO$6&gt;=$F113,EO$6&lt;=$H113)*(EO$6-$F113+1),$J113/2,$M113,TRUE)-_xlfn.NORM.DIST(AND(EO$6&gt;=$F113,EO$6&lt;=$H113)*(EN$6-$F113+1),$J113/2,$M113,TRUE))/(1-2*_xlfn.NORM.DIST(0,$J113/2,$M113,TRUE))*$D113+($K113="Steady Growth")*(AND(EO$6&gt;=$F113,EO$6&lt;=$H113)*((EO$6-$F113+1)/($J113*($J113+1)/2)*$D113))+($K113="custom")*CustCF!EI113</f>
        <v>0</v>
      </c>
      <c r="EP113" s="95">
        <f>($K113="Bell Curve")*(_xlfn.NORM.DIST(AND(EP$6&gt;=$F113,EP$6&lt;=$H113)*(EP$6-$F113+1),$J113/2,$M113,TRUE)-_xlfn.NORM.DIST(AND(EP$6&gt;=$F113,EP$6&lt;=$H113)*(EO$6-$F113+1),$J113/2,$M113,TRUE))/(1-2*_xlfn.NORM.DIST(0,$J113/2,$M113,TRUE))*$D113+($K113="Steady Growth")*(AND(EP$6&gt;=$F113,EP$6&lt;=$H113)*((EP$6-$F113+1)/($J113*($J113+1)/2)*$D113))+($K113="custom")*CustCF!EJ113</f>
        <v>0</v>
      </c>
      <c r="EQ113" s="95">
        <f>($K113="Bell Curve")*(_xlfn.NORM.DIST(AND(EQ$6&gt;=$F113,EQ$6&lt;=$H113)*(EQ$6-$F113+1),$J113/2,$M113,TRUE)-_xlfn.NORM.DIST(AND(EQ$6&gt;=$F113,EQ$6&lt;=$H113)*(EP$6-$F113+1),$J113/2,$M113,TRUE))/(1-2*_xlfn.NORM.DIST(0,$J113/2,$M113,TRUE))*$D113+($K113="Steady Growth")*(AND(EQ$6&gt;=$F113,EQ$6&lt;=$H113)*((EQ$6-$F113+1)/($J113*($J113+1)/2)*$D113))+($K113="custom")*CustCF!EK113</f>
        <v>0</v>
      </c>
      <c r="ER113" s="95">
        <f>($K113="Bell Curve")*(_xlfn.NORM.DIST(AND(ER$6&gt;=$F113,ER$6&lt;=$H113)*(ER$6-$F113+1),$J113/2,$M113,TRUE)-_xlfn.NORM.DIST(AND(ER$6&gt;=$F113,ER$6&lt;=$H113)*(EQ$6-$F113+1),$J113/2,$M113,TRUE))/(1-2*_xlfn.NORM.DIST(0,$J113/2,$M113,TRUE))*$D113+($K113="Steady Growth")*(AND(ER$6&gt;=$F113,ER$6&lt;=$H113)*((ER$6-$F113+1)/($J113*($J113+1)/2)*$D113))+($K113="custom")*CustCF!EL113</f>
        <v>0</v>
      </c>
      <c r="ES113" s="95">
        <f>($K113="Bell Curve")*(_xlfn.NORM.DIST(AND(ES$6&gt;=$F113,ES$6&lt;=$H113)*(ES$6-$F113+1),$J113/2,$M113,TRUE)-_xlfn.NORM.DIST(AND(ES$6&gt;=$F113,ES$6&lt;=$H113)*(ER$6-$F113+1),$J113/2,$M113,TRUE))/(1-2*_xlfn.NORM.DIST(0,$J113/2,$M113,TRUE))*$D113+($K113="Steady Growth")*(AND(ES$6&gt;=$F113,ES$6&lt;=$H113)*((ES$6-$F113+1)/($J113*($J113+1)/2)*$D113))+($K113="custom")*CustCF!EM113</f>
        <v>0</v>
      </c>
      <c r="ET113" s="95">
        <f>($K113="Bell Curve")*(_xlfn.NORM.DIST(AND(ET$6&gt;=$F113,ET$6&lt;=$H113)*(ET$6-$F113+1),$J113/2,$M113,TRUE)-_xlfn.NORM.DIST(AND(ET$6&gt;=$F113,ET$6&lt;=$H113)*(ES$6-$F113+1),$J113/2,$M113,TRUE))/(1-2*_xlfn.NORM.DIST(0,$J113/2,$M113,TRUE))*$D113+($K113="Steady Growth")*(AND(ET$6&gt;=$F113,ET$6&lt;=$H113)*((ET$6-$F113+1)/($J113*($J113+1)/2)*$D113))+($K113="custom")*CustCF!EN113</f>
        <v>0</v>
      </c>
      <c r="EU113" s="95">
        <f>($K113="Bell Curve")*(_xlfn.NORM.DIST(AND(EU$6&gt;=$F113,EU$6&lt;=$H113)*(EU$6-$F113+1),$J113/2,$M113,TRUE)-_xlfn.NORM.DIST(AND(EU$6&gt;=$F113,EU$6&lt;=$H113)*(ET$6-$F113+1),$J113/2,$M113,TRUE))/(1-2*_xlfn.NORM.DIST(0,$J113/2,$M113,TRUE))*$D113+($K113="Steady Growth")*(AND(EU$6&gt;=$F113,EU$6&lt;=$H113)*((EU$6-$F113+1)/($J113*($J113+1)/2)*$D113))+($K113="custom")*CustCF!EO113</f>
        <v>0</v>
      </c>
      <c r="EV113" s="95">
        <f>($K113="Bell Curve")*(_xlfn.NORM.DIST(AND(EV$6&gt;=$F113,EV$6&lt;=$H113)*(EV$6-$F113+1),$J113/2,$M113,TRUE)-_xlfn.NORM.DIST(AND(EV$6&gt;=$F113,EV$6&lt;=$H113)*(EU$6-$F113+1),$J113/2,$M113,TRUE))/(1-2*_xlfn.NORM.DIST(0,$J113/2,$M113,TRUE))*$D113+($K113="Steady Growth")*(AND(EV$6&gt;=$F113,EV$6&lt;=$H113)*((EV$6-$F113+1)/($J113*($J113+1)/2)*$D113))+($K113="custom")*CustCF!EP113</f>
        <v>0</v>
      </c>
      <c r="EW113" s="95">
        <f>($K113="Bell Curve")*(_xlfn.NORM.DIST(AND(EW$6&gt;=$F113,EW$6&lt;=$H113)*(EW$6-$F113+1),$J113/2,$M113,TRUE)-_xlfn.NORM.DIST(AND(EW$6&gt;=$F113,EW$6&lt;=$H113)*(EV$6-$F113+1),$J113/2,$M113,TRUE))/(1-2*_xlfn.NORM.DIST(0,$J113/2,$M113,TRUE))*$D113+($K113="Steady Growth")*(AND(EW$6&gt;=$F113,EW$6&lt;=$H113)*((EW$6-$F113+1)/($J113*($J113+1)/2)*$D113))+($K113="custom")*CustCF!EQ113</f>
        <v>0</v>
      </c>
      <c r="EX113" s="95">
        <f>($K113="Bell Curve")*(_xlfn.NORM.DIST(AND(EX$6&gt;=$F113,EX$6&lt;=$H113)*(EX$6-$F113+1),$J113/2,$M113,TRUE)-_xlfn.NORM.DIST(AND(EX$6&gt;=$F113,EX$6&lt;=$H113)*(EW$6-$F113+1),$J113/2,$M113,TRUE))/(1-2*_xlfn.NORM.DIST(0,$J113/2,$M113,TRUE))*$D113+($K113="Steady Growth")*(AND(EX$6&gt;=$F113,EX$6&lt;=$H113)*((EX$6-$F113+1)/($J113*($J113+1)/2)*$D113))+($K113="custom")*CustCF!ER113</f>
        <v>0</v>
      </c>
      <c r="EY113" s="95">
        <f>($K113="Bell Curve")*(_xlfn.NORM.DIST(AND(EY$6&gt;=$F113,EY$6&lt;=$H113)*(EY$6-$F113+1),$J113/2,$M113,TRUE)-_xlfn.NORM.DIST(AND(EY$6&gt;=$F113,EY$6&lt;=$H113)*(EX$6-$F113+1),$J113/2,$M113,TRUE))/(1-2*_xlfn.NORM.DIST(0,$J113/2,$M113,TRUE))*$D113+($K113="Steady Growth")*(AND(EY$6&gt;=$F113,EY$6&lt;=$H113)*((EY$6-$F113+1)/($J113*($J113+1)/2)*$D113))+($K113="custom")*CustCF!ES113</f>
        <v>0</v>
      </c>
      <c r="EZ113" s="95">
        <f>($K113="Bell Curve")*(_xlfn.NORM.DIST(AND(EZ$6&gt;=$F113,EZ$6&lt;=$H113)*(EZ$6-$F113+1),$J113/2,$M113,TRUE)-_xlfn.NORM.DIST(AND(EZ$6&gt;=$F113,EZ$6&lt;=$H113)*(EY$6-$F113+1),$J113/2,$M113,TRUE))/(1-2*_xlfn.NORM.DIST(0,$J113/2,$M113,TRUE))*$D113+($K113="Steady Growth")*(AND(EZ$6&gt;=$F113,EZ$6&lt;=$H113)*((EZ$6-$F113+1)/($J113*($J113+1)/2)*$D113))+($K113="custom")*CustCF!ET113</f>
        <v>0</v>
      </c>
      <c r="FA113" s="95">
        <f>($K113="Bell Curve")*(_xlfn.NORM.DIST(AND(FA$6&gt;=$F113,FA$6&lt;=$H113)*(FA$6-$F113+1),$J113/2,$M113,TRUE)-_xlfn.NORM.DIST(AND(FA$6&gt;=$F113,FA$6&lt;=$H113)*(EZ$6-$F113+1),$J113/2,$M113,TRUE))/(1-2*_xlfn.NORM.DIST(0,$J113/2,$M113,TRUE))*$D113+($K113="Steady Growth")*(AND(FA$6&gt;=$F113,FA$6&lt;=$H113)*((FA$6-$F113+1)/($J113*($J113+1)/2)*$D113))+($K113="custom")*CustCF!EU113</f>
        <v>0</v>
      </c>
      <c r="FB113" s="95">
        <f>($K113="Bell Curve")*(_xlfn.NORM.DIST(AND(FB$6&gt;=$F113,FB$6&lt;=$H113)*(FB$6-$F113+1),$J113/2,$M113,TRUE)-_xlfn.NORM.DIST(AND(FB$6&gt;=$F113,FB$6&lt;=$H113)*(FA$6-$F113+1),$J113/2,$M113,TRUE))/(1-2*_xlfn.NORM.DIST(0,$J113/2,$M113,TRUE))*$D113+($K113="Steady Growth")*(AND(FB$6&gt;=$F113,FB$6&lt;=$H113)*((FB$6-$F113+1)/($J113*($J113+1)/2)*$D113))+($K113="custom")*CustCF!EV113</f>
        <v>0</v>
      </c>
      <c r="FC113" s="95">
        <f>($K113="Bell Curve")*(_xlfn.NORM.DIST(AND(FC$6&gt;=$F113,FC$6&lt;=$H113)*(FC$6-$F113+1),$J113/2,$M113,TRUE)-_xlfn.NORM.DIST(AND(FC$6&gt;=$F113,FC$6&lt;=$H113)*(FB$6-$F113+1),$J113/2,$M113,TRUE))/(1-2*_xlfn.NORM.DIST(0,$J113/2,$M113,TRUE))*$D113+($K113="Steady Growth")*(AND(FC$6&gt;=$F113,FC$6&lt;=$H113)*((FC$6-$F113+1)/($J113*($J113+1)/2)*$D113))+($K113="custom")*CustCF!EW113</f>
        <v>0</v>
      </c>
      <c r="FD113" s="95">
        <f>($K113="Bell Curve")*(_xlfn.NORM.DIST(AND(FD$6&gt;=$F113,FD$6&lt;=$H113)*(FD$6-$F113+1),$J113/2,$M113,TRUE)-_xlfn.NORM.DIST(AND(FD$6&gt;=$F113,FD$6&lt;=$H113)*(FC$6-$F113+1),$J113/2,$M113,TRUE))/(1-2*_xlfn.NORM.DIST(0,$J113/2,$M113,TRUE))*$D113+($K113="Steady Growth")*(AND(FD$6&gt;=$F113,FD$6&lt;=$H113)*((FD$6-$F113+1)/($J113*($J113+1)/2)*$D113))+($K113="custom")*CustCF!EX113</f>
        <v>0</v>
      </c>
      <c r="FE113" s="95">
        <f>($K113="Bell Curve")*(_xlfn.NORM.DIST(AND(FE$6&gt;=$F113,FE$6&lt;=$H113)*(FE$6-$F113+1),$J113/2,$M113,TRUE)-_xlfn.NORM.DIST(AND(FE$6&gt;=$F113,FE$6&lt;=$H113)*(FD$6-$F113+1),$J113/2,$M113,TRUE))/(1-2*_xlfn.NORM.DIST(0,$J113/2,$M113,TRUE))*$D113+($K113="Steady Growth")*(AND(FE$6&gt;=$F113,FE$6&lt;=$H113)*((FE$6-$F113+1)/($J113*($J113+1)/2)*$D113))+($K113="custom")*CustCF!EY113</f>
        <v>0</v>
      </c>
      <c r="FF113" s="95">
        <f>($K113="Bell Curve")*(_xlfn.NORM.DIST(AND(FF$6&gt;=$F113,FF$6&lt;=$H113)*(FF$6-$F113+1),$J113/2,$M113,TRUE)-_xlfn.NORM.DIST(AND(FF$6&gt;=$F113,FF$6&lt;=$H113)*(FE$6-$F113+1),$J113/2,$M113,TRUE))/(1-2*_xlfn.NORM.DIST(0,$J113/2,$M113,TRUE))*$D113+($K113="Steady Growth")*(AND(FF$6&gt;=$F113,FF$6&lt;=$H113)*((FF$6-$F113+1)/($J113*($J113+1)/2)*$D113))+($K113="custom")*CustCF!EZ113</f>
        <v>0</v>
      </c>
      <c r="FG113" s="95">
        <f>($K113="Bell Curve")*(_xlfn.NORM.DIST(AND(FG$6&gt;=$F113,FG$6&lt;=$H113)*(FG$6-$F113+1),$J113/2,$M113,TRUE)-_xlfn.NORM.DIST(AND(FG$6&gt;=$F113,FG$6&lt;=$H113)*(FF$6-$F113+1),$J113/2,$M113,TRUE))/(1-2*_xlfn.NORM.DIST(0,$J113/2,$M113,TRUE))*$D113+($K113="Steady Growth")*(AND(FG$6&gt;=$F113,FG$6&lt;=$H113)*((FG$6-$F113+1)/($J113*($J113+1)/2)*$D113))+($K113="custom")*CustCF!FA113</f>
        <v>0</v>
      </c>
      <c r="FH113" s="95">
        <f>($K113="Bell Curve")*(_xlfn.NORM.DIST(AND(FH$6&gt;=$F113,FH$6&lt;=$H113)*(FH$6-$F113+1),$J113/2,$M113,TRUE)-_xlfn.NORM.DIST(AND(FH$6&gt;=$F113,FH$6&lt;=$H113)*(FG$6-$F113+1),$J113/2,$M113,TRUE))/(1-2*_xlfn.NORM.DIST(0,$J113/2,$M113,TRUE))*$D113+($K113="Steady Growth")*(AND(FH$6&gt;=$F113,FH$6&lt;=$H113)*((FH$6-$F113+1)/($J113*($J113+1)/2)*$D113))+($K113="custom")*CustCF!FB113</f>
        <v>0</v>
      </c>
      <c r="FI113" s="95">
        <f>($K113="Bell Curve")*(_xlfn.NORM.DIST(AND(FI$6&gt;=$F113,FI$6&lt;=$H113)*(FI$6-$F113+1),$J113/2,$M113,TRUE)-_xlfn.NORM.DIST(AND(FI$6&gt;=$F113,FI$6&lt;=$H113)*(FH$6-$F113+1),$J113/2,$M113,TRUE))/(1-2*_xlfn.NORM.DIST(0,$J113/2,$M113,TRUE))*$D113+($K113="Steady Growth")*(AND(FI$6&gt;=$F113,FI$6&lt;=$H113)*((FI$6-$F113+1)/($J113*($J113+1)/2)*$D113))+($K113="custom")*CustCF!FC113</f>
        <v>0</v>
      </c>
      <c r="FJ113" s="95">
        <f>($K113="Bell Curve")*(_xlfn.NORM.DIST(AND(FJ$6&gt;=$F113,FJ$6&lt;=$H113)*(FJ$6-$F113+1),$J113/2,$M113,TRUE)-_xlfn.NORM.DIST(AND(FJ$6&gt;=$F113,FJ$6&lt;=$H113)*(FI$6-$F113+1),$J113/2,$M113,TRUE))/(1-2*_xlfn.NORM.DIST(0,$J113/2,$M113,TRUE))*$D113+($K113="Steady Growth")*(AND(FJ$6&gt;=$F113,FJ$6&lt;=$H113)*((FJ$6-$F113+1)/($J113*($J113+1)/2)*$D113))+($K113="custom")*CustCF!FD113</f>
        <v>0</v>
      </c>
      <c r="FK113" s="95">
        <f>($K113="Bell Curve")*(_xlfn.NORM.DIST(AND(FK$6&gt;=$F113,FK$6&lt;=$H113)*(FK$6-$F113+1),$J113/2,$M113,TRUE)-_xlfn.NORM.DIST(AND(FK$6&gt;=$F113,FK$6&lt;=$H113)*(FJ$6-$F113+1),$J113/2,$M113,TRUE))/(1-2*_xlfn.NORM.DIST(0,$J113/2,$M113,TRUE))*$D113+($K113="Steady Growth")*(AND(FK$6&gt;=$F113,FK$6&lt;=$H113)*((FK$6-$F113+1)/($J113*($J113+1)/2)*$D113))+($K113="custom")*CustCF!FE113</f>
        <v>0</v>
      </c>
      <c r="FL113" s="95">
        <f>($K113="Bell Curve")*(_xlfn.NORM.DIST(AND(FL$6&gt;=$F113,FL$6&lt;=$H113)*(FL$6-$F113+1),$J113/2,$M113,TRUE)-_xlfn.NORM.DIST(AND(FL$6&gt;=$F113,FL$6&lt;=$H113)*(FK$6-$F113+1),$J113/2,$M113,TRUE))/(1-2*_xlfn.NORM.DIST(0,$J113/2,$M113,TRUE))*$D113+($K113="Steady Growth")*(AND(FL$6&gt;=$F113,FL$6&lt;=$H113)*((FL$6-$F113+1)/($J113*($J113+1)/2)*$D113))+($K113="custom")*CustCF!FF113</f>
        <v>0</v>
      </c>
      <c r="FM113" s="95">
        <f>($K113="Bell Curve")*(_xlfn.NORM.DIST(AND(FM$6&gt;=$F113,FM$6&lt;=$H113)*(FM$6-$F113+1),$J113/2,$M113,TRUE)-_xlfn.NORM.DIST(AND(FM$6&gt;=$F113,FM$6&lt;=$H113)*(FL$6-$F113+1),$J113/2,$M113,TRUE))/(1-2*_xlfn.NORM.DIST(0,$J113/2,$M113,TRUE))*$D113+($K113="Steady Growth")*(AND(FM$6&gt;=$F113,FM$6&lt;=$H113)*((FM$6-$F113+1)/($J113*($J113+1)/2)*$D113))+($K113="custom")*CustCF!FG113</f>
        <v>0</v>
      </c>
      <c r="FN113" s="95">
        <f>($K113="Bell Curve")*(_xlfn.NORM.DIST(AND(FN$6&gt;=$F113,FN$6&lt;=$H113)*(FN$6-$F113+1),$J113/2,$M113,TRUE)-_xlfn.NORM.DIST(AND(FN$6&gt;=$F113,FN$6&lt;=$H113)*(FM$6-$F113+1),$J113/2,$M113,TRUE))/(1-2*_xlfn.NORM.DIST(0,$J113/2,$M113,TRUE))*$D113+($K113="Steady Growth")*(AND(FN$6&gt;=$F113,FN$6&lt;=$H113)*((FN$6-$F113+1)/($J113*($J113+1)/2)*$D113))+($K113="custom")*CustCF!FH113</f>
        <v>0</v>
      </c>
      <c r="FO113" s="95">
        <f>($K113="Bell Curve")*(_xlfn.NORM.DIST(AND(FO$6&gt;=$F113,FO$6&lt;=$H113)*(FO$6-$F113+1),$J113/2,$M113,TRUE)-_xlfn.NORM.DIST(AND(FO$6&gt;=$F113,FO$6&lt;=$H113)*(FN$6-$F113+1),$J113/2,$M113,TRUE))/(1-2*_xlfn.NORM.DIST(0,$J113/2,$M113,TRUE))*$D113+($K113="Steady Growth")*(AND(FO$6&gt;=$F113,FO$6&lt;=$H113)*((FO$6-$F113+1)/($J113*($J113+1)/2)*$D113))+($K113="custom")*CustCF!FI113</f>
        <v>0</v>
      </c>
      <c r="FP113" s="95">
        <f>($K113="Bell Curve")*(_xlfn.NORM.DIST(AND(FP$6&gt;=$F113,FP$6&lt;=$H113)*(FP$6-$F113+1),$J113/2,$M113,TRUE)-_xlfn.NORM.DIST(AND(FP$6&gt;=$F113,FP$6&lt;=$H113)*(FO$6-$F113+1),$J113/2,$M113,TRUE))/(1-2*_xlfn.NORM.DIST(0,$J113/2,$M113,TRUE))*$D113+($K113="Steady Growth")*(AND(FP$6&gt;=$F113,FP$6&lt;=$H113)*((FP$6-$F113+1)/($J113*($J113+1)/2)*$D113))+($K113="custom")*CustCF!FJ113</f>
        <v>0</v>
      </c>
      <c r="FQ113" s="95">
        <f>($K113="Bell Curve")*(_xlfn.NORM.DIST(AND(FQ$6&gt;=$F113,FQ$6&lt;=$H113)*(FQ$6-$F113+1),$J113/2,$M113,TRUE)-_xlfn.NORM.DIST(AND(FQ$6&gt;=$F113,FQ$6&lt;=$H113)*(FP$6-$F113+1),$J113/2,$M113,TRUE))/(1-2*_xlfn.NORM.DIST(0,$J113/2,$M113,TRUE))*$D113+($K113="Steady Growth")*(AND(FQ$6&gt;=$F113,FQ$6&lt;=$H113)*((FQ$6-$F113+1)/($J113*($J113+1)/2)*$D113))+($K113="custom")*CustCF!FK113</f>
        <v>0</v>
      </c>
      <c r="FR113" s="95">
        <f>($K113="Bell Curve")*(_xlfn.NORM.DIST(AND(FR$6&gt;=$F113,FR$6&lt;=$H113)*(FR$6-$F113+1),$J113/2,$M113,TRUE)-_xlfn.NORM.DIST(AND(FR$6&gt;=$F113,FR$6&lt;=$H113)*(FQ$6-$F113+1),$J113/2,$M113,TRUE))/(1-2*_xlfn.NORM.DIST(0,$J113/2,$M113,TRUE))*$D113+($K113="Steady Growth")*(AND(FR$6&gt;=$F113,FR$6&lt;=$H113)*((FR$6-$F113+1)/($J113*($J113+1)/2)*$D113))+($K113="custom")*CustCF!FL113</f>
        <v>0</v>
      </c>
      <c r="FS113" s="95">
        <f>($K113="Bell Curve")*(_xlfn.NORM.DIST(AND(FS$6&gt;=$F113,FS$6&lt;=$H113)*(FS$6-$F113+1),$J113/2,$M113,TRUE)-_xlfn.NORM.DIST(AND(FS$6&gt;=$F113,FS$6&lt;=$H113)*(FR$6-$F113+1),$J113/2,$M113,TRUE))/(1-2*_xlfn.NORM.DIST(0,$J113/2,$M113,TRUE))*$D113+($K113="Steady Growth")*(AND(FS$6&gt;=$F113,FS$6&lt;=$H113)*((FS$6-$F113+1)/($J113*($J113+1)/2)*$D113))+($K113="custom")*CustCF!FM113</f>
        <v>0</v>
      </c>
      <c r="FT113" s="95">
        <f>($K113="Bell Curve")*(_xlfn.NORM.DIST(AND(FT$6&gt;=$F113,FT$6&lt;=$H113)*(FT$6-$F113+1),$J113/2,$M113,TRUE)-_xlfn.NORM.DIST(AND(FT$6&gt;=$F113,FT$6&lt;=$H113)*(FS$6-$F113+1),$J113/2,$M113,TRUE))/(1-2*_xlfn.NORM.DIST(0,$J113/2,$M113,TRUE))*$D113+($K113="Steady Growth")*(AND(FT$6&gt;=$F113,FT$6&lt;=$H113)*((FT$6-$F113+1)/($J113*($J113+1)/2)*$D113))+($K113="custom")*CustCF!FN113</f>
        <v>0</v>
      </c>
      <c r="FU113" s="95">
        <f>($K113="Bell Curve")*(_xlfn.NORM.DIST(AND(FU$6&gt;=$F113,FU$6&lt;=$H113)*(FU$6-$F113+1),$J113/2,$M113,TRUE)-_xlfn.NORM.DIST(AND(FU$6&gt;=$F113,FU$6&lt;=$H113)*(FT$6-$F113+1),$J113/2,$M113,TRUE))/(1-2*_xlfn.NORM.DIST(0,$J113/2,$M113,TRUE))*$D113+($K113="Steady Growth")*(AND(FU$6&gt;=$F113,FU$6&lt;=$H113)*((FU$6-$F113+1)/($J113*($J113+1)/2)*$D113))+($K113="custom")*CustCF!FO113</f>
        <v>0</v>
      </c>
      <c r="FV113" s="95">
        <f>($K113="Bell Curve")*(_xlfn.NORM.DIST(AND(FV$6&gt;=$F113,FV$6&lt;=$H113)*(FV$6-$F113+1),$J113/2,$M113,TRUE)-_xlfn.NORM.DIST(AND(FV$6&gt;=$F113,FV$6&lt;=$H113)*(FU$6-$F113+1),$J113/2,$M113,TRUE))/(1-2*_xlfn.NORM.DIST(0,$J113/2,$M113,TRUE))*$D113+($K113="Steady Growth")*(AND(FV$6&gt;=$F113,FV$6&lt;=$H113)*((FV$6-$F113+1)/($J113*($J113+1)/2)*$D113))+($K113="custom")*CustCF!FP113</f>
        <v>0</v>
      </c>
      <c r="FW113" s="95">
        <f>($K113="Bell Curve")*(_xlfn.NORM.DIST(AND(FW$6&gt;=$F113,FW$6&lt;=$H113)*(FW$6-$F113+1),$J113/2,$M113,TRUE)-_xlfn.NORM.DIST(AND(FW$6&gt;=$F113,FW$6&lt;=$H113)*(FV$6-$F113+1),$J113/2,$M113,TRUE))/(1-2*_xlfn.NORM.DIST(0,$J113/2,$M113,TRUE))*$D113+($K113="Steady Growth")*(AND(FW$6&gt;=$F113,FW$6&lt;=$H113)*((FW$6-$F113+1)/($J113*($J113+1)/2)*$D113))+($K113="custom")*CustCF!FQ113</f>
        <v>0</v>
      </c>
      <c r="FX113" s="95">
        <f>($K113="Bell Curve")*(_xlfn.NORM.DIST(AND(FX$6&gt;=$F113,FX$6&lt;=$H113)*(FX$6-$F113+1),$J113/2,$M113,TRUE)-_xlfn.NORM.DIST(AND(FX$6&gt;=$F113,FX$6&lt;=$H113)*(FW$6-$F113+1),$J113/2,$M113,TRUE))/(1-2*_xlfn.NORM.DIST(0,$J113/2,$M113,TRUE))*$D113+($K113="Steady Growth")*(AND(FX$6&gt;=$F113,FX$6&lt;=$H113)*((FX$6-$F113+1)/($J113*($J113+1)/2)*$D113))+($K113="custom")*CustCF!FR113</f>
        <v>0</v>
      </c>
      <c r="FY113" s="95">
        <f>($K113="Bell Curve")*(_xlfn.NORM.DIST(AND(FY$6&gt;=$F113,FY$6&lt;=$H113)*(FY$6-$F113+1),$J113/2,$M113,TRUE)-_xlfn.NORM.DIST(AND(FY$6&gt;=$F113,FY$6&lt;=$H113)*(FX$6-$F113+1),$J113/2,$M113,TRUE))/(1-2*_xlfn.NORM.DIST(0,$J113/2,$M113,TRUE))*$D113+($K113="Steady Growth")*(AND(FY$6&gt;=$F113,FY$6&lt;=$H113)*((FY$6-$F113+1)/($J113*($J113+1)/2)*$D113))+($K113="custom")*CustCF!FS113</f>
        <v>0</v>
      </c>
      <c r="FZ113" s="95">
        <f>($K113="Bell Curve")*(_xlfn.NORM.DIST(AND(FZ$6&gt;=$F113,FZ$6&lt;=$H113)*(FZ$6-$F113+1),$J113/2,$M113,TRUE)-_xlfn.NORM.DIST(AND(FZ$6&gt;=$F113,FZ$6&lt;=$H113)*(FY$6-$F113+1),$J113/2,$M113,TRUE))/(1-2*_xlfn.NORM.DIST(0,$J113/2,$M113,TRUE))*$D113+($K113="Steady Growth")*(AND(FZ$6&gt;=$F113,FZ$6&lt;=$H113)*((FZ$6-$F113+1)/($J113*($J113+1)/2)*$D113))+($K113="custom")*CustCF!FT113</f>
        <v>0</v>
      </c>
      <c r="GA113" s="95">
        <f>($K113="Bell Curve")*(_xlfn.NORM.DIST(AND(GA$6&gt;=$F113,GA$6&lt;=$H113)*(GA$6-$F113+1),$J113/2,$M113,TRUE)-_xlfn.NORM.DIST(AND(GA$6&gt;=$F113,GA$6&lt;=$H113)*(FZ$6-$F113+1),$J113/2,$M113,TRUE))/(1-2*_xlfn.NORM.DIST(0,$J113/2,$M113,TRUE))*$D113+($K113="Steady Growth")*(AND(GA$6&gt;=$F113,GA$6&lt;=$H113)*((GA$6-$F113+1)/($J113*($J113+1)/2)*$D113))+($K113="custom")*CustCF!FU113</f>
        <v>0</v>
      </c>
      <c r="GB113" s="95">
        <f>($K113="Bell Curve")*(_xlfn.NORM.DIST(AND(GB$6&gt;=$F113,GB$6&lt;=$H113)*(GB$6-$F113+1),$J113/2,$M113,TRUE)-_xlfn.NORM.DIST(AND(GB$6&gt;=$F113,GB$6&lt;=$H113)*(GA$6-$F113+1),$J113/2,$M113,TRUE))/(1-2*_xlfn.NORM.DIST(0,$J113/2,$M113,TRUE))*$D113+($K113="Steady Growth")*(AND(GB$6&gt;=$F113,GB$6&lt;=$H113)*((GB$6-$F113+1)/($J113*($J113+1)/2)*$D113))+($K113="custom")*CustCF!FV113</f>
        <v>0</v>
      </c>
      <c r="GC113" s="95">
        <f>($K113="Bell Curve")*(_xlfn.NORM.DIST(AND(GC$6&gt;=$F113,GC$6&lt;=$H113)*(GC$6-$F113+1),$J113/2,$M113,TRUE)-_xlfn.NORM.DIST(AND(GC$6&gt;=$F113,GC$6&lt;=$H113)*(GB$6-$F113+1),$J113/2,$M113,TRUE))/(1-2*_xlfn.NORM.DIST(0,$J113/2,$M113,TRUE))*$D113+($K113="Steady Growth")*(AND(GC$6&gt;=$F113,GC$6&lt;=$H113)*((GC$6-$F113+1)/($J113*($J113+1)/2)*$D113))+($K113="custom")*CustCF!FW113</f>
        <v>0</v>
      </c>
      <c r="GD113" s="95">
        <f>($K113="Bell Curve")*(_xlfn.NORM.DIST(AND(GD$6&gt;=$F113,GD$6&lt;=$H113)*(GD$6-$F113+1),$J113/2,$M113,TRUE)-_xlfn.NORM.DIST(AND(GD$6&gt;=$F113,GD$6&lt;=$H113)*(GC$6-$F113+1),$J113/2,$M113,TRUE))/(1-2*_xlfn.NORM.DIST(0,$J113/2,$M113,TRUE))*$D113+($K113="Steady Growth")*(AND(GD$6&gt;=$F113,GD$6&lt;=$H113)*((GD$6-$F113+1)/($J113*($J113+1)/2)*$D113))+($K113="custom")*CustCF!FX113</f>
        <v>0</v>
      </c>
      <c r="GE113" s="95">
        <f>($K113="Bell Curve")*(_xlfn.NORM.DIST(AND(GE$6&gt;=$F113,GE$6&lt;=$H113)*(GE$6-$F113+1),$J113/2,$M113,TRUE)-_xlfn.NORM.DIST(AND(GE$6&gt;=$F113,GE$6&lt;=$H113)*(GD$6-$F113+1),$J113/2,$M113,TRUE))/(1-2*_xlfn.NORM.DIST(0,$J113/2,$M113,TRUE))*$D113+($K113="Steady Growth")*(AND(GE$6&gt;=$F113,GE$6&lt;=$H113)*((GE$6-$F113+1)/($J113*($J113+1)/2)*$D113))+($K113="custom")*CustCF!FY113</f>
        <v>0</v>
      </c>
      <c r="GF113" s="95">
        <f>($K113="Bell Curve")*(_xlfn.NORM.DIST(AND(GF$6&gt;=$F113,GF$6&lt;=$H113)*(GF$6-$F113+1),$J113/2,$M113,TRUE)-_xlfn.NORM.DIST(AND(GF$6&gt;=$F113,GF$6&lt;=$H113)*(GE$6-$F113+1),$J113/2,$M113,TRUE))/(1-2*_xlfn.NORM.DIST(0,$J113/2,$M113,TRUE))*$D113+($K113="Steady Growth")*(AND(GF$6&gt;=$F113,GF$6&lt;=$H113)*((GF$6-$F113+1)/($J113*($J113+1)/2)*$D113))+($K113="custom")*CustCF!FZ113</f>
        <v>0</v>
      </c>
      <c r="GG113" s="95">
        <f>($K113="Bell Curve")*(_xlfn.NORM.DIST(AND(GG$6&gt;=$F113,GG$6&lt;=$H113)*(GG$6-$F113+1),$J113/2,$M113,TRUE)-_xlfn.NORM.DIST(AND(GG$6&gt;=$F113,GG$6&lt;=$H113)*(GF$6-$F113+1),$J113/2,$M113,TRUE))/(1-2*_xlfn.NORM.DIST(0,$J113/2,$M113,TRUE))*$D113+($K113="Steady Growth")*(AND(GG$6&gt;=$F113,GG$6&lt;=$H113)*((GG$6-$F113+1)/($J113*($J113+1)/2)*$D113))+($K113="custom")*CustCF!GA113</f>
        <v>0</v>
      </c>
      <c r="GH113" s="95">
        <f>($K113="Bell Curve")*(_xlfn.NORM.DIST(AND(GH$6&gt;=$F113,GH$6&lt;=$H113)*(GH$6-$F113+1),$J113/2,$M113,TRUE)-_xlfn.NORM.DIST(AND(GH$6&gt;=$F113,GH$6&lt;=$H113)*(GG$6-$F113+1),$J113/2,$M113,TRUE))/(1-2*_xlfn.NORM.DIST(0,$J113/2,$M113,TRUE))*$D113+($K113="Steady Growth")*(AND(GH$6&gt;=$F113,GH$6&lt;=$H113)*((GH$6-$F113+1)/($J113*($J113+1)/2)*$D113))+($K113="custom")*CustCF!GB113</f>
        <v>0</v>
      </c>
      <c r="GI113" s="95">
        <f>($K113="Bell Curve")*(_xlfn.NORM.DIST(AND(GI$6&gt;=$F113,GI$6&lt;=$H113)*(GI$6-$F113+1),$J113/2,$M113,TRUE)-_xlfn.NORM.DIST(AND(GI$6&gt;=$F113,GI$6&lt;=$H113)*(GH$6-$F113+1),$J113/2,$M113,TRUE))/(1-2*_xlfn.NORM.DIST(0,$J113/2,$M113,TRUE))*$D113+($K113="Steady Growth")*(AND(GI$6&gt;=$F113,GI$6&lt;=$H113)*((GI$6-$F113+1)/($J113*($J113+1)/2)*$D113))+($K113="custom")*CustCF!GC113</f>
        <v>0</v>
      </c>
      <c r="GJ113" s="95">
        <f>($K113="Bell Curve")*(_xlfn.NORM.DIST(AND(GJ$6&gt;=$F113,GJ$6&lt;=$H113)*(GJ$6-$F113+1),$J113/2,$M113,TRUE)-_xlfn.NORM.DIST(AND(GJ$6&gt;=$F113,GJ$6&lt;=$H113)*(GI$6-$F113+1),$J113/2,$M113,TRUE))/(1-2*_xlfn.NORM.DIST(0,$J113/2,$M113,TRUE))*$D113+($K113="Steady Growth")*(AND(GJ$6&gt;=$F113,GJ$6&lt;=$H113)*((GJ$6-$F113+1)/($J113*($J113+1)/2)*$D113))+($K113="custom")*CustCF!GD113</f>
        <v>0</v>
      </c>
      <c r="GK113" s="95">
        <f>($K113="Bell Curve")*(_xlfn.NORM.DIST(AND(GK$6&gt;=$F113,GK$6&lt;=$H113)*(GK$6-$F113+1),$J113/2,$M113,TRUE)-_xlfn.NORM.DIST(AND(GK$6&gt;=$F113,GK$6&lt;=$H113)*(GJ$6-$F113+1),$J113/2,$M113,TRUE))/(1-2*_xlfn.NORM.DIST(0,$J113/2,$M113,TRUE))*$D113+($K113="Steady Growth")*(AND(GK$6&gt;=$F113,GK$6&lt;=$H113)*((GK$6-$F113+1)/($J113*($J113+1)/2)*$D113))+($K113="custom")*CustCF!GE113</f>
        <v>0</v>
      </c>
      <c r="GL113" s="95">
        <f>($K113="Bell Curve")*(_xlfn.NORM.DIST(AND(GL$6&gt;=$F113,GL$6&lt;=$H113)*(GL$6-$F113+1),$J113/2,$M113,TRUE)-_xlfn.NORM.DIST(AND(GL$6&gt;=$F113,GL$6&lt;=$H113)*(GK$6-$F113+1),$J113/2,$M113,TRUE))/(1-2*_xlfn.NORM.DIST(0,$J113/2,$M113,TRUE))*$D113+($K113="Steady Growth")*(AND(GL$6&gt;=$F113,GL$6&lt;=$H113)*((GL$6-$F113+1)/($J113*($J113+1)/2)*$D113))+($K113="custom")*CustCF!GF113</f>
        <v>0</v>
      </c>
      <c r="GM113" s="95">
        <f>($K113="Bell Curve")*(_xlfn.NORM.DIST(AND(GM$6&gt;=$F113,GM$6&lt;=$H113)*(GM$6-$F113+1),$J113/2,$M113,TRUE)-_xlfn.NORM.DIST(AND(GM$6&gt;=$F113,GM$6&lt;=$H113)*(GL$6-$F113+1),$J113/2,$M113,TRUE))/(1-2*_xlfn.NORM.DIST(0,$J113/2,$M113,TRUE))*$D113+($K113="Steady Growth")*(AND(GM$6&gt;=$F113,GM$6&lt;=$H113)*((GM$6-$F113+1)/($J113*($J113+1)/2)*$D113))+($K113="custom")*CustCF!GG113</f>
        <v>0</v>
      </c>
      <c r="GN113" s="268">
        <f>($K113="Bell Curve")*(_xlfn.NORM.DIST(AND(GN$6&gt;=$F113,GN$6&lt;=$H113)*(GN$6-$F113+1),$J113/2,$M113,TRUE)-_xlfn.NORM.DIST(AND(GN$6&gt;=$F113,GN$6&lt;=$H113)*(GM$6-$F113+1),$J113/2,$M113,TRUE))/(1-2*_xlfn.NORM.DIST(0,$J113/2,$M113,TRUE))*$D113+($K113="Steady Growth")*(AND(GN$6&gt;=$F113,GN$6&lt;=$H113)*((GN$6-$F113+1)/($J113*($J113+1)/2)*$D113))+($K113="custom")*CustCF!GH113</f>
        <v>0</v>
      </c>
      <c r="GO113" s="1"/>
      <c r="GP113" s="67"/>
    </row>
    <row r="114" spans="1:198" customFormat="1" hidden="1" outlineLevel="1" x14ac:dyDescent="0.75">
      <c r="A114" s="1"/>
      <c r="B114" s="1"/>
      <c r="C114" s="262">
        <f>Budget!AB29</f>
        <v>0</v>
      </c>
      <c r="D114" s="19">
        <f>Budget!AC29</f>
        <v>0</v>
      </c>
      <c r="E114" s="19" t="str">
        <f t="shared" si="54"/>
        <v/>
      </c>
      <c r="F114" s="263">
        <v>0</v>
      </c>
      <c r="G114" s="257">
        <f>IF(L114="custom",CustCF!F114,INDEX($P$8:$GN$8,MATCH(F114,$P$6:$GN$6,0)))</f>
        <v>46053</v>
      </c>
      <c r="H114" s="263">
        <v>0</v>
      </c>
      <c r="I114" s="257">
        <f>IF(L114="custom",CustCF!G114,INDEX($P$8:$GN$8,MATCH(H114,$P$6:$GN$6,0)))</f>
        <v>46053</v>
      </c>
      <c r="J114" s="260">
        <f t="shared" si="55"/>
        <v>1</v>
      </c>
      <c r="K114" s="265" t="s">
        <v>116</v>
      </c>
      <c r="L114" s="266" t="s">
        <v>141</v>
      </c>
      <c r="M114" s="267">
        <f t="shared" si="56"/>
        <v>9</v>
      </c>
      <c r="N114" s="18">
        <f t="shared" si="47"/>
        <v>0</v>
      </c>
      <c r="O114" s="1372">
        <f t="shared" si="46"/>
        <v>0</v>
      </c>
      <c r="P114" s="95">
        <f>($K114="Bell Curve")*(_xlfn.NORM.DIST(AND(P$6&gt;=$F114,P$6&lt;=$H114)*(P$6-$F114+1),$J114/2,$M114,TRUE)-_xlfn.NORM.DIST(AND(P$6&gt;=$F114,P$6&lt;=$H114)*(O$6-$F114+1),$J114/2,$M114,TRUE))/(1-2*_xlfn.NORM.DIST(0,$J114/2,$M114,TRUE))*$D114+($K114="Steady Growth")*(AND(P$6&gt;=$F114,P$6&lt;=$H114)*((P$6-$F114+1)/($J114*($J114+1)/2)*$D114))+($K114="custom")*CustCF!J114</f>
        <v>0</v>
      </c>
      <c r="Q114" s="95">
        <f>($K114="Bell Curve")*(_xlfn.NORM.DIST(AND(Q$6&gt;=$F114,Q$6&lt;=$H114)*(Q$6-$F114+1),$J114/2,$M114,TRUE)-_xlfn.NORM.DIST(AND(Q$6&gt;=$F114,Q$6&lt;=$H114)*(P$6-$F114+1),$J114/2,$M114,TRUE))/(1-2*_xlfn.NORM.DIST(0,$J114/2,$M114,TRUE))*$D114+($K114="Steady Growth")*(AND(Q$6&gt;=$F114,Q$6&lt;=$H114)*((Q$6-$F114+1)/($J114*($J114+1)/2)*$D114))+($K114="custom")*CustCF!K114</f>
        <v>0</v>
      </c>
      <c r="R114" s="95">
        <f>($K114="Bell Curve")*(_xlfn.NORM.DIST(AND(R$6&gt;=$F114,R$6&lt;=$H114)*(R$6-$F114+1),$J114/2,$M114,TRUE)-_xlfn.NORM.DIST(AND(R$6&gt;=$F114,R$6&lt;=$H114)*(Q$6-$F114+1),$J114/2,$M114,TRUE))/(1-2*_xlfn.NORM.DIST(0,$J114/2,$M114,TRUE))*$D114+($K114="Steady Growth")*(AND(R$6&gt;=$F114,R$6&lt;=$H114)*((R$6-$F114+1)/($J114*($J114+1)/2)*$D114))+($K114="custom")*CustCF!L114</f>
        <v>0</v>
      </c>
      <c r="S114" s="95">
        <f>($K114="Bell Curve")*(_xlfn.NORM.DIST(AND(S$6&gt;=$F114,S$6&lt;=$H114)*(S$6-$F114+1),$J114/2,$M114,TRUE)-_xlfn.NORM.DIST(AND(S$6&gt;=$F114,S$6&lt;=$H114)*(R$6-$F114+1),$J114/2,$M114,TRUE))/(1-2*_xlfn.NORM.DIST(0,$J114/2,$M114,TRUE))*$D114+($K114="Steady Growth")*(AND(S$6&gt;=$F114,S$6&lt;=$H114)*((S$6-$F114+1)/($J114*($J114+1)/2)*$D114))+($K114="custom")*CustCF!M114</f>
        <v>0</v>
      </c>
      <c r="T114" s="95">
        <f>($K114="Bell Curve")*(_xlfn.NORM.DIST(AND(T$6&gt;=$F114,T$6&lt;=$H114)*(T$6-$F114+1),$J114/2,$M114,TRUE)-_xlfn.NORM.DIST(AND(T$6&gt;=$F114,T$6&lt;=$H114)*(S$6-$F114+1),$J114/2,$M114,TRUE))/(1-2*_xlfn.NORM.DIST(0,$J114/2,$M114,TRUE))*$D114+($K114="Steady Growth")*(AND(T$6&gt;=$F114,T$6&lt;=$H114)*((T$6-$F114+1)/($J114*($J114+1)/2)*$D114))+($K114="custom")*CustCF!N114</f>
        <v>0</v>
      </c>
      <c r="U114" s="95">
        <f>($K114="Bell Curve")*(_xlfn.NORM.DIST(AND(U$6&gt;=$F114,U$6&lt;=$H114)*(U$6-$F114+1),$J114/2,$M114,TRUE)-_xlfn.NORM.DIST(AND(U$6&gt;=$F114,U$6&lt;=$H114)*(T$6-$F114+1),$J114/2,$M114,TRUE))/(1-2*_xlfn.NORM.DIST(0,$J114/2,$M114,TRUE))*$D114+($K114="Steady Growth")*(AND(U$6&gt;=$F114,U$6&lt;=$H114)*((U$6-$F114+1)/($J114*($J114+1)/2)*$D114))+($K114="custom")*CustCF!O114</f>
        <v>0</v>
      </c>
      <c r="V114" s="95">
        <f>($K114="Bell Curve")*(_xlfn.NORM.DIST(AND(V$6&gt;=$F114,V$6&lt;=$H114)*(V$6-$F114+1),$J114/2,$M114,TRUE)-_xlfn.NORM.DIST(AND(V$6&gt;=$F114,V$6&lt;=$H114)*(U$6-$F114+1),$J114/2,$M114,TRUE))/(1-2*_xlfn.NORM.DIST(0,$J114/2,$M114,TRUE))*$D114+($K114="Steady Growth")*(AND(V$6&gt;=$F114,V$6&lt;=$H114)*((V$6-$F114+1)/($J114*($J114+1)/2)*$D114))+($K114="custom")*CustCF!P114</f>
        <v>0</v>
      </c>
      <c r="W114" s="95">
        <f>($K114="Bell Curve")*(_xlfn.NORM.DIST(AND(W$6&gt;=$F114,W$6&lt;=$H114)*(W$6-$F114+1),$J114/2,$M114,TRUE)-_xlfn.NORM.DIST(AND(W$6&gt;=$F114,W$6&lt;=$H114)*(V$6-$F114+1),$J114/2,$M114,TRUE))/(1-2*_xlfn.NORM.DIST(0,$J114/2,$M114,TRUE))*$D114+($K114="Steady Growth")*(AND(W$6&gt;=$F114,W$6&lt;=$H114)*((W$6-$F114+1)/($J114*($J114+1)/2)*$D114))+($K114="custom")*CustCF!Q114</f>
        <v>0</v>
      </c>
      <c r="X114" s="95">
        <f>($K114="Bell Curve")*(_xlfn.NORM.DIST(AND(X$6&gt;=$F114,X$6&lt;=$H114)*(X$6-$F114+1),$J114/2,$M114,TRUE)-_xlfn.NORM.DIST(AND(X$6&gt;=$F114,X$6&lt;=$H114)*(W$6-$F114+1),$J114/2,$M114,TRUE))/(1-2*_xlfn.NORM.DIST(0,$J114/2,$M114,TRUE))*$D114+($K114="Steady Growth")*(AND(X$6&gt;=$F114,X$6&lt;=$H114)*((X$6-$F114+1)/($J114*($J114+1)/2)*$D114))+($K114="custom")*CustCF!R114</f>
        <v>0</v>
      </c>
      <c r="Y114" s="95">
        <f>($K114="Bell Curve")*(_xlfn.NORM.DIST(AND(Y$6&gt;=$F114,Y$6&lt;=$H114)*(Y$6-$F114+1),$J114/2,$M114,TRUE)-_xlfn.NORM.DIST(AND(Y$6&gt;=$F114,Y$6&lt;=$H114)*(X$6-$F114+1),$J114/2,$M114,TRUE))/(1-2*_xlfn.NORM.DIST(0,$J114/2,$M114,TRUE))*$D114+($K114="Steady Growth")*(AND(Y$6&gt;=$F114,Y$6&lt;=$H114)*((Y$6-$F114+1)/($J114*($J114+1)/2)*$D114))+($K114="custom")*CustCF!S114</f>
        <v>0</v>
      </c>
      <c r="Z114" s="95">
        <f>($K114="Bell Curve")*(_xlfn.NORM.DIST(AND(Z$6&gt;=$F114,Z$6&lt;=$H114)*(Z$6-$F114+1),$J114/2,$M114,TRUE)-_xlfn.NORM.DIST(AND(Z$6&gt;=$F114,Z$6&lt;=$H114)*(Y$6-$F114+1),$J114/2,$M114,TRUE))/(1-2*_xlfn.NORM.DIST(0,$J114/2,$M114,TRUE))*$D114+($K114="Steady Growth")*(AND(Z$6&gt;=$F114,Z$6&lt;=$H114)*((Z$6-$F114+1)/($J114*($J114+1)/2)*$D114))+($K114="custom")*CustCF!T114</f>
        <v>0</v>
      </c>
      <c r="AA114" s="95">
        <f>($K114="Bell Curve")*(_xlfn.NORM.DIST(AND(AA$6&gt;=$F114,AA$6&lt;=$H114)*(AA$6-$F114+1),$J114/2,$M114,TRUE)-_xlfn.NORM.DIST(AND(AA$6&gt;=$F114,AA$6&lt;=$H114)*(Z$6-$F114+1),$J114/2,$M114,TRUE))/(1-2*_xlfn.NORM.DIST(0,$J114/2,$M114,TRUE))*$D114+($K114="Steady Growth")*(AND(AA$6&gt;=$F114,AA$6&lt;=$H114)*((AA$6-$F114+1)/($J114*($J114+1)/2)*$D114))+($K114="custom")*CustCF!U114</f>
        <v>0</v>
      </c>
      <c r="AB114" s="95">
        <f>($K114="Bell Curve")*(_xlfn.NORM.DIST(AND(AB$6&gt;=$F114,AB$6&lt;=$H114)*(AB$6-$F114+1),$J114/2,$M114,TRUE)-_xlfn.NORM.DIST(AND(AB$6&gt;=$F114,AB$6&lt;=$H114)*(AA$6-$F114+1),$J114/2,$M114,TRUE))/(1-2*_xlfn.NORM.DIST(0,$J114/2,$M114,TRUE))*$D114+($K114="Steady Growth")*(AND(AB$6&gt;=$F114,AB$6&lt;=$H114)*((AB$6-$F114+1)/($J114*($J114+1)/2)*$D114))+($K114="custom")*CustCF!V114</f>
        <v>0</v>
      </c>
      <c r="AC114" s="95">
        <f>($K114="Bell Curve")*(_xlfn.NORM.DIST(AND(AC$6&gt;=$F114,AC$6&lt;=$H114)*(AC$6-$F114+1),$J114/2,$M114,TRUE)-_xlfn.NORM.DIST(AND(AC$6&gt;=$F114,AC$6&lt;=$H114)*(AB$6-$F114+1),$J114/2,$M114,TRUE))/(1-2*_xlfn.NORM.DIST(0,$J114/2,$M114,TRUE))*$D114+($K114="Steady Growth")*(AND(AC$6&gt;=$F114,AC$6&lt;=$H114)*((AC$6-$F114+1)/($J114*($J114+1)/2)*$D114))+($K114="custom")*CustCF!W114</f>
        <v>0</v>
      </c>
      <c r="AD114" s="95">
        <f>($K114="Bell Curve")*(_xlfn.NORM.DIST(AND(AD$6&gt;=$F114,AD$6&lt;=$H114)*(AD$6-$F114+1),$J114/2,$M114,TRUE)-_xlfn.NORM.DIST(AND(AD$6&gt;=$F114,AD$6&lt;=$H114)*(AC$6-$F114+1),$J114/2,$M114,TRUE))/(1-2*_xlfn.NORM.DIST(0,$J114/2,$M114,TRUE))*$D114+($K114="Steady Growth")*(AND(AD$6&gt;=$F114,AD$6&lt;=$H114)*((AD$6-$F114+1)/($J114*($J114+1)/2)*$D114))+($K114="custom")*CustCF!X114</f>
        <v>0</v>
      </c>
      <c r="AE114" s="95">
        <f>($K114="Bell Curve")*(_xlfn.NORM.DIST(AND(AE$6&gt;=$F114,AE$6&lt;=$H114)*(AE$6-$F114+1),$J114/2,$M114,TRUE)-_xlfn.NORM.DIST(AND(AE$6&gt;=$F114,AE$6&lt;=$H114)*(AD$6-$F114+1),$J114/2,$M114,TRUE))/(1-2*_xlfn.NORM.DIST(0,$J114/2,$M114,TRUE))*$D114+($K114="Steady Growth")*(AND(AE$6&gt;=$F114,AE$6&lt;=$H114)*((AE$6-$F114+1)/($J114*($J114+1)/2)*$D114))+($K114="custom")*CustCF!Y114</f>
        <v>0</v>
      </c>
      <c r="AF114" s="95">
        <f>($K114="Bell Curve")*(_xlfn.NORM.DIST(AND(AF$6&gt;=$F114,AF$6&lt;=$H114)*(AF$6-$F114+1),$J114/2,$M114,TRUE)-_xlfn.NORM.DIST(AND(AF$6&gt;=$F114,AF$6&lt;=$H114)*(AE$6-$F114+1),$J114/2,$M114,TRUE))/(1-2*_xlfn.NORM.DIST(0,$J114/2,$M114,TRUE))*$D114+($K114="Steady Growth")*(AND(AF$6&gt;=$F114,AF$6&lt;=$H114)*((AF$6-$F114+1)/($J114*($J114+1)/2)*$D114))+($K114="custom")*CustCF!Z114</f>
        <v>0</v>
      </c>
      <c r="AG114" s="95">
        <f>($K114="Bell Curve")*(_xlfn.NORM.DIST(AND(AG$6&gt;=$F114,AG$6&lt;=$H114)*(AG$6-$F114+1),$J114/2,$M114,TRUE)-_xlfn.NORM.DIST(AND(AG$6&gt;=$F114,AG$6&lt;=$H114)*(AF$6-$F114+1),$J114/2,$M114,TRUE))/(1-2*_xlfn.NORM.DIST(0,$J114/2,$M114,TRUE))*$D114+($K114="Steady Growth")*(AND(AG$6&gt;=$F114,AG$6&lt;=$H114)*((AG$6-$F114+1)/($J114*($J114+1)/2)*$D114))+($K114="custom")*CustCF!AA114</f>
        <v>0</v>
      </c>
      <c r="AH114" s="95">
        <f>($K114="Bell Curve")*(_xlfn.NORM.DIST(AND(AH$6&gt;=$F114,AH$6&lt;=$H114)*(AH$6-$F114+1),$J114/2,$M114,TRUE)-_xlfn.NORM.DIST(AND(AH$6&gt;=$F114,AH$6&lt;=$H114)*(AG$6-$F114+1),$J114/2,$M114,TRUE))/(1-2*_xlfn.NORM.DIST(0,$J114/2,$M114,TRUE))*$D114+($K114="Steady Growth")*(AND(AH$6&gt;=$F114,AH$6&lt;=$H114)*((AH$6-$F114+1)/($J114*($J114+1)/2)*$D114))+($K114="custom")*CustCF!AB114</f>
        <v>0</v>
      </c>
      <c r="AI114" s="95">
        <f>($K114="Bell Curve")*(_xlfn.NORM.DIST(AND(AI$6&gt;=$F114,AI$6&lt;=$H114)*(AI$6-$F114+1),$J114/2,$M114,TRUE)-_xlfn.NORM.DIST(AND(AI$6&gt;=$F114,AI$6&lt;=$H114)*(AH$6-$F114+1),$J114/2,$M114,TRUE))/(1-2*_xlfn.NORM.DIST(0,$J114/2,$M114,TRUE))*$D114+($K114="Steady Growth")*(AND(AI$6&gt;=$F114,AI$6&lt;=$H114)*((AI$6-$F114+1)/($J114*($J114+1)/2)*$D114))+($K114="custom")*CustCF!AC114</f>
        <v>0</v>
      </c>
      <c r="AJ114" s="95">
        <f>($K114="Bell Curve")*(_xlfn.NORM.DIST(AND(AJ$6&gt;=$F114,AJ$6&lt;=$H114)*(AJ$6-$F114+1),$J114/2,$M114,TRUE)-_xlfn.NORM.DIST(AND(AJ$6&gt;=$F114,AJ$6&lt;=$H114)*(AI$6-$F114+1),$J114/2,$M114,TRUE))/(1-2*_xlfn.NORM.DIST(0,$J114/2,$M114,TRUE))*$D114+($K114="Steady Growth")*(AND(AJ$6&gt;=$F114,AJ$6&lt;=$H114)*((AJ$6-$F114+1)/($J114*($J114+1)/2)*$D114))+($K114="custom")*CustCF!AD114</f>
        <v>0</v>
      </c>
      <c r="AK114" s="95">
        <f>($K114="Bell Curve")*(_xlfn.NORM.DIST(AND(AK$6&gt;=$F114,AK$6&lt;=$H114)*(AK$6-$F114+1),$J114/2,$M114,TRUE)-_xlfn.NORM.DIST(AND(AK$6&gt;=$F114,AK$6&lt;=$H114)*(AJ$6-$F114+1),$J114/2,$M114,TRUE))/(1-2*_xlfn.NORM.DIST(0,$J114/2,$M114,TRUE))*$D114+($K114="Steady Growth")*(AND(AK$6&gt;=$F114,AK$6&lt;=$H114)*((AK$6-$F114+1)/($J114*($J114+1)/2)*$D114))+($K114="custom")*CustCF!AE114</f>
        <v>0</v>
      </c>
      <c r="AL114" s="95">
        <f>($K114="Bell Curve")*(_xlfn.NORM.DIST(AND(AL$6&gt;=$F114,AL$6&lt;=$H114)*(AL$6-$F114+1),$J114/2,$M114,TRUE)-_xlfn.NORM.DIST(AND(AL$6&gt;=$F114,AL$6&lt;=$H114)*(AK$6-$F114+1),$J114/2,$M114,TRUE))/(1-2*_xlfn.NORM.DIST(0,$J114/2,$M114,TRUE))*$D114+($K114="Steady Growth")*(AND(AL$6&gt;=$F114,AL$6&lt;=$H114)*((AL$6-$F114+1)/($J114*($J114+1)/2)*$D114))+($K114="custom")*CustCF!AF114</f>
        <v>0</v>
      </c>
      <c r="AM114" s="95">
        <f>($K114="Bell Curve")*(_xlfn.NORM.DIST(AND(AM$6&gt;=$F114,AM$6&lt;=$H114)*(AM$6-$F114+1),$J114/2,$M114,TRUE)-_xlfn.NORM.DIST(AND(AM$6&gt;=$F114,AM$6&lt;=$H114)*(AL$6-$F114+1),$J114/2,$M114,TRUE))/(1-2*_xlfn.NORM.DIST(0,$J114/2,$M114,TRUE))*$D114+($K114="Steady Growth")*(AND(AM$6&gt;=$F114,AM$6&lt;=$H114)*((AM$6-$F114+1)/($J114*($J114+1)/2)*$D114))+($K114="custom")*CustCF!AG114</f>
        <v>0</v>
      </c>
      <c r="AN114" s="95">
        <f>($K114="Bell Curve")*(_xlfn.NORM.DIST(AND(AN$6&gt;=$F114,AN$6&lt;=$H114)*(AN$6-$F114+1),$J114/2,$M114,TRUE)-_xlfn.NORM.DIST(AND(AN$6&gt;=$F114,AN$6&lt;=$H114)*(AM$6-$F114+1),$J114/2,$M114,TRUE))/(1-2*_xlfn.NORM.DIST(0,$J114/2,$M114,TRUE))*$D114+($K114="Steady Growth")*(AND(AN$6&gt;=$F114,AN$6&lt;=$H114)*((AN$6-$F114+1)/($J114*($J114+1)/2)*$D114))+($K114="custom")*CustCF!AH114</f>
        <v>0</v>
      </c>
      <c r="AO114" s="95">
        <f>($K114="Bell Curve")*(_xlfn.NORM.DIST(AND(AO$6&gt;=$F114,AO$6&lt;=$H114)*(AO$6-$F114+1),$J114/2,$M114,TRUE)-_xlfn.NORM.DIST(AND(AO$6&gt;=$F114,AO$6&lt;=$H114)*(AN$6-$F114+1),$J114/2,$M114,TRUE))/(1-2*_xlfn.NORM.DIST(0,$J114/2,$M114,TRUE))*$D114+($K114="Steady Growth")*(AND(AO$6&gt;=$F114,AO$6&lt;=$H114)*((AO$6-$F114+1)/($J114*($J114+1)/2)*$D114))+($K114="custom")*CustCF!AI114</f>
        <v>0</v>
      </c>
      <c r="AP114" s="95">
        <f>($K114="Bell Curve")*(_xlfn.NORM.DIST(AND(AP$6&gt;=$F114,AP$6&lt;=$H114)*(AP$6-$F114+1),$J114/2,$M114,TRUE)-_xlfn.NORM.DIST(AND(AP$6&gt;=$F114,AP$6&lt;=$H114)*(AO$6-$F114+1),$J114/2,$M114,TRUE))/(1-2*_xlfn.NORM.DIST(0,$J114/2,$M114,TRUE))*$D114+($K114="Steady Growth")*(AND(AP$6&gt;=$F114,AP$6&lt;=$H114)*((AP$6-$F114+1)/($J114*($J114+1)/2)*$D114))+($K114="custom")*CustCF!AJ114</f>
        <v>0</v>
      </c>
      <c r="AQ114" s="95">
        <f>($K114="Bell Curve")*(_xlfn.NORM.DIST(AND(AQ$6&gt;=$F114,AQ$6&lt;=$H114)*(AQ$6-$F114+1),$J114/2,$M114,TRUE)-_xlfn.NORM.DIST(AND(AQ$6&gt;=$F114,AQ$6&lt;=$H114)*(AP$6-$F114+1),$J114/2,$M114,TRUE))/(1-2*_xlfn.NORM.DIST(0,$J114/2,$M114,TRUE))*$D114+($K114="Steady Growth")*(AND(AQ$6&gt;=$F114,AQ$6&lt;=$H114)*((AQ$6-$F114+1)/($J114*($J114+1)/2)*$D114))+($K114="custom")*CustCF!AK114</f>
        <v>0</v>
      </c>
      <c r="AR114" s="95">
        <f>($K114="Bell Curve")*(_xlfn.NORM.DIST(AND(AR$6&gt;=$F114,AR$6&lt;=$H114)*(AR$6-$F114+1),$J114/2,$M114,TRUE)-_xlfn.NORM.DIST(AND(AR$6&gt;=$F114,AR$6&lt;=$H114)*(AQ$6-$F114+1),$J114/2,$M114,TRUE))/(1-2*_xlfn.NORM.DIST(0,$J114/2,$M114,TRUE))*$D114+($K114="Steady Growth")*(AND(AR$6&gt;=$F114,AR$6&lt;=$H114)*((AR$6-$F114+1)/($J114*($J114+1)/2)*$D114))+($K114="custom")*CustCF!AL114</f>
        <v>0</v>
      </c>
      <c r="AS114" s="95">
        <f>($K114="Bell Curve")*(_xlfn.NORM.DIST(AND(AS$6&gt;=$F114,AS$6&lt;=$H114)*(AS$6-$F114+1),$J114/2,$M114,TRUE)-_xlfn.NORM.DIST(AND(AS$6&gt;=$F114,AS$6&lt;=$H114)*(AR$6-$F114+1),$J114/2,$M114,TRUE))/(1-2*_xlfn.NORM.DIST(0,$J114/2,$M114,TRUE))*$D114+($K114="Steady Growth")*(AND(AS$6&gt;=$F114,AS$6&lt;=$H114)*((AS$6-$F114+1)/($J114*($J114+1)/2)*$D114))+($K114="custom")*CustCF!AM114</f>
        <v>0</v>
      </c>
      <c r="AT114" s="95">
        <f>($K114="Bell Curve")*(_xlfn.NORM.DIST(AND(AT$6&gt;=$F114,AT$6&lt;=$H114)*(AT$6-$F114+1),$J114/2,$M114,TRUE)-_xlfn.NORM.DIST(AND(AT$6&gt;=$F114,AT$6&lt;=$H114)*(AS$6-$F114+1),$J114/2,$M114,TRUE))/(1-2*_xlfn.NORM.DIST(0,$J114/2,$M114,TRUE))*$D114+($K114="Steady Growth")*(AND(AT$6&gt;=$F114,AT$6&lt;=$H114)*((AT$6-$F114+1)/($J114*($J114+1)/2)*$D114))+($K114="custom")*CustCF!AN114</f>
        <v>0</v>
      </c>
      <c r="AU114" s="95">
        <f>($K114="Bell Curve")*(_xlfn.NORM.DIST(AND(AU$6&gt;=$F114,AU$6&lt;=$H114)*(AU$6-$F114+1),$J114/2,$M114,TRUE)-_xlfn.NORM.DIST(AND(AU$6&gt;=$F114,AU$6&lt;=$H114)*(AT$6-$F114+1),$J114/2,$M114,TRUE))/(1-2*_xlfn.NORM.DIST(0,$J114/2,$M114,TRUE))*$D114+($K114="Steady Growth")*(AND(AU$6&gt;=$F114,AU$6&lt;=$H114)*((AU$6-$F114+1)/($J114*($J114+1)/2)*$D114))+($K114="custom")*CustCF!AO114</f>
        <v>0</v>
      </c>
      <c r="AV114" s="95">
        <f>($K114="Bell Curve")*(_xlfn.NORM.DIST(AND(AV$6&gt;=$F114,AV$6&lt;=$H114)*(AV$6-$F114+1),$J114/2,$M114,TRUE)-_xlfn.NORM.DIST(AND(AV$6&gt;=$F114,AV$6&lt;=$H114)*(AU$6-$F114+1),$J114/2,$M114,TRUE))/(1-2*_xlfn.NORM.DIST(0,$J114/2,$M114,TRUE))*$D114+($K114="Steady Growth")*(AND(AV$6&gt;=$F114,AV$6&lt;=$H114)*((AV$6-$F114+1)/($J114*($J114+1)/2)*$D114))+($K114="custom")*CustCF!AP114</f>
        <v>0</v>
      </c>
      <c r="AW114" s="95">
        <f>($K114="Bell Curve")*(_xlfn.NORM.DIST(AND(AW$6&gt;=$F114,AW$6&lt;=$H114)*(AW$6-$F114+1),$J114/2,$M114,TRUE)-_xlfn.NORM.DIST(AND(AW$6&gt;=$F114,AW$6&lt;=$H114)*(AV$6-$F114+1),$J114/2,$M114,TRUE))/(1-2*_xlfn.NORM.DIST(0,$J114/2,$M114,TRUE))*$D114+($K114="Steady Growth")*(AND(AW$6&gt;=$F114,AW$6&lt;=$H114)*((AW$6-$F114+1)/($J114*($J114+1)/2)*$D114))+($K114="custom")*CustCF!AQ114</f>
        <v>0</v>
      </c>
      <c r="AX114" s="95">
        <f>($K114="Bell Curve")*(_xlfn.NORM.DIST(AND(AX$6&gt;=$F114,AX$6&lt;=$H114)*(AX$6-$F114+1),$J114/2,$M114,TRUE)-_xlfn.NORM.DIST(AND(AX$6&gt;=$F114,AX$6&lt;=$H114)*(AW$6-$F114+1),$J114/2,$M114,TRUE))/(1-2*_xlfn.NORM.DIST(0,$J114/2,$M114,TRUE))*$D114+($K114="Steady Growth")*(AND(AX$6&gt;=$F114,AX$6&lt;=$H114)*((AX$6-$F114+1)/($J114*($J114+1)/2)*$D114))+($K114="custom")*CustCF!AR114</f>
        <v>0</v>
      </c>
      <c r="AY114" s="95">
        <f>($K114="Bell Curve")*(_xlfn.NORM.DIST(AND(AY$6&gt;=$F114,AY$6&lt;=$H114)*(AY$6-$F114+1),$J114/2,$M114,TRUE)-_xlfn.NORM.DIST(AND(AY$6&gt;=$F114,AY$6&lt;=$H114)*(AX$6-$F114+1),$J114/2,$M114,TRUE))/(1-2*_xlfn.NORM.DIST(0,$J114/2,$M114,TRUE))*$D114+($K114="Steady Growth")*(AND(AY$6&gt;=$F114,AY$6&lt;=$H114)*((AY$6-$F114+1)/($J114*($J114+1)/2)*$D114))+($K114="custom")*CustCF!AS114</f>
        <v>0</v>
      </c>
      <c r="AZ114" s="95">
        <f>($K114="Bell Curve")*(_xlfn.NORM.DIST(AND(AZ$6&gt;=$F114,AZ$6&lt;=$H114)*(AZ$6-$F114+1),$J114/2,$M114,TRUE)-_xlfn.NORM.DIST(AND(AZ$6&gt;=$F114,AZ$6&lt;=$H114)*(AY$6-$F114+1),$J114/2,$M114,TRUE))/(1-2*_xlfn.NORM.DIST(0,$J114/2,$M114,TRUE))*$D114+($K114="Steady Growth")*(AND(AZ$6&gt;=$F114,AZ$6&lt;=$H114)*((AZ$6-$F114+1)/($J114*($J114+1)/2)*$D114))+($K114="custom")*CustCF!AT114</f>
        <v>0</v>
      </c>
      <c r="BA114" s="95">
        <f>($K114="Bell Curve")*(_xlfn.NORM.DIST(AND(BA$6&gt;=$F114,BA$6&lt;=$H114)*(BA$6-$F114+1),$J114/2,$M114,TRUE)-_xlfn.NORM.DIST(AND(BA$6&gt;=$F114,BA$6&lt;=$H114)*(AZ$6-$F114+1),$J114/2,$M114,TRUE))/(1-2*_xlfn.NORM.DIST(0,$J114/2,$M114,TRUE))*$D114+($K114="Steady Growth")*(AND(BA$6&gt;=$F114,BA$6&lt;=$H114)*((BA$6-$F114+1)/($J114*($J114+1)/2)*$D114))+($K114="custom")*CustCF!AU114</f>
        <v>0</v>
      </c>
      <c r="BB114" s="95">
        <f>($K114="Bell Curve")*(_xlfn.NORM.DIST(AND(BB$6&gt;=$F114,BB$6&lt;=$H114)*(BB$6-$F114+1),$J114/2,$M114,TRUE)-_xlfn.NORM.DIST(AND(BB$6&gt;=$F114,BB$6&lt;=$H114)*(BA$6-$F114+1),$J114/2,$M114,TRUE))/(1-2*_xlfn.NORM.DIST(0,$J114/2,$M114,TRUE))*$D114+($K114="Steady Growth")*(AND(BB$6&gt;=$F114,BB$6&lt;=$H114)*((BB$6-$F114+1)/($J114*($J114+1)/2)*$D114))+($K114="custom")*CustCF!AV114</f>
        <v>0</v>
      </c>
      <c r="BC114" s="95">
        <f>($K114="Bell Curve")*(_xlfn.NORM.DIST(AND(BC$6&gt;=$F114,BC$6&lt;=$H114)*(BC$6-$F114+1),$J114/2,$M114,TRUE)-_xlfn.NORM.DIST(AND(BC$6&gt;=$F114,BC$6&lt;=$H114)*(BB$6-$F114+1),$J114/2,$M114,TRUE))/(1-2*_xlfn.NORM.DIST(0,$J114/2,$M114,TRUE))*$D114+($K114="Steady Growth")*(AND(BC$6&gt;=$F114,BC$6&lt;=$H114)*((BC$6-$F114+1)/($J114*($J114+1)/2)*$D114))+($K114="custom")*CustCF!AW114</f>
        <v>0</v>
      </c>
      <c r="BD114" s="95">
        <f>($K114="Bell Curve")*(_xlfn.NORM.DIST(AND(BD$6&gt;=$F114,BD$6&lt;=$H114)*(BD$6-$F114+1),$J114/2,$M114,TRUE)-_xlfn.NORM.DIST(AND(BD$6&gt;=$F114,BD$6&lt;=$H114)*(BC$6-$F114+1),$J114/2,$M114,TRUE))/(1-2*_xlfn.NORM.DIST(0,$J114/2,$M114,TRUE))*$D114+($K114="Steady Growth")*(AND(BD$6&gt;=$F114,BD$6&lt;=$H114)*((BD$6-$F114+1)/($J114*($J114+1)/2)*$D114))+($K114="custom")*CustCF!AX114</f>
        <v>0</v>
      </c>
      <c r="BE114" s="95">
        <f>($K114="Bell Curve")*(_xlfn.NORM.DIST(AND(BE$6&gt;=$F114,BE$6&lt;=$H114)*(BE$6-$F114+1),$J114/2,$M114,TRUE)-_xlfn.NORM.DIST(AND(BE$6&gt;=$F114,BE$6&lt;=$H114)*(BD$6-$F114+1),$J114/2,$M114,TRUE))/(1-2*_xlfn.NORM.DIST(0,$J114/2,$M114,TRUE))*$D114+($K114="Steady Growth")*(AND(BE$6&gt;=$F114,BE$6&lt;=$H114)*((BE$6-$F114+1)/($J114*($J114+1)/2)*$D114))+($K114="custom")*CustCF!AY114</f>
        <v>0</v>
      </c>
      <c r="BF114" s="95">
        <f>($K114="Bell Curve")*(_xlfn.NORM.DIST(AND(BF$6&gt;=$F114,BF$6&lt;=$H114)*(BF$6-$F114+1),$J114/2,$M114,TRUE)-_xlfn.NORM.DIST(AND(BF$6&gt;=$F114,BF$6&lt;=$H114)*(BE$6-$F114+1),$J114/2,$M114,TRUE))/(1-2*_xlfn.NORM.DIST(0,$J114/2,$M114,TRUE))*$D114+($K114="Steady Growth")*(AND(BF$6&gt;=$F114,BF$6&lt;=$H114)*((BF$6-$F114+1)/($J114*($J114+1)/2)*$D114))+($K114="custom")*CustCF!AZ114</f>
        <v>0</v>
      </c>
      <c r="BG114" s="95">
        <f>($K114="Bell Curve")*(_xlfn.NORM.DIST(AND(BG$6&gt;=$F114,BG$6&lt;=$H114)*(BG$6-$F114+1),$J114/2,$M114,TRUE)-_xlfn.NORM.DIST(AND(BG$6&gt;=$F114,BG$6&lt;=$H114)*(BF$6-$F114+1),$J114/2,$M114,TRUE))/(1-2*_xlfn.NORM.DIST(0,$J114/2,$M114,TRUE))*$D114+($K114="Steady Growth")*(AND(BG$6&gt;=$F114,BG$6&lt;=$H114)*((BG$6-$F114+1)/($J114*($J114+1)/2)*$D114))+($K114="custom")*CustCF!BA114</f>
        <v>0</v>
      </c>
      <c r="BH114" s="95">
        <f>($K114="Bell Curve")*(_xlfn.NORM.DIST(AND(BH$6&gt;=$F114,BH$6&lt;=$H114)*(BH$6-$F114+1),$J114/2,$M114,TRUE)-_xlfn.NORM.DIST(AND(BH$6&gt;=$F114,BH$6&lt;=$H114)*(BG$6-$F114+1),$J114/2,$M114,TRUE))/(1-2*_xlfn.NORM.DIST(0,$J114/2,$M114,TRUE))*$D114+($K114="Steady Growth")*(AND(BH$6&gt;=$F114,BH$6&lt;=$H114)*((BH$6-$F114+1)/($J114*($J114+1)/2)*$D114))+($K114="custom")*CustCF!BB114</f>
        <v>0</v>
      </c>
      <c r="BI114" s="95">
        <f>($K114="Bell Curve")*(_xlfn.NORM.DIST(AND(BI$6&gt;=$F114,BI$6&lt;=$H114)*(BI$6-$F114+1),$J114/2,$M114,TRUE)-_xlfn.NORM.DIST(AND(BI$6&gt;=$F114,BI$6&lt;=$H114)*(BH$6-$F114+1),$J114/2,$M114,TRUE))/(1-2*_xlfn.NORM.DIST(0,$J114/2,$M114,TRUE))*$D114+($K114="Steady Growth")*(AND(BI$6&gt;=$F114,BI$6&lt;=$H114)*((BI$6-$F114+1)/($J114*($J114+1)/2)*$D114))+($K114="custom")*CustCF!BC114</f>
        <v>0</v>
      </c>
      <c r="BJ114" s="95">
        <f>($K114="Bell Curve")*(_xlfn.NORM.DIST(AND(BJ$6&gt;=$F114,BJ$6&lt;=$H114)*(BJ$6-$F114+1),$J114/2,$M114,TRUE)-_xlfn.NORM.DIST(AND(BJ$6&gt;=$F114,BJ$6&lt;=$H114)*(BI$6-$F114+1),$J114/2,$M114,TRUE))/(1-2*_xlfn.NORM.DIST(0,$J114/2,$M114,TRUE))*$D114+($K114="Steady Growth")*(AND(BJ$6&gt;=$F114,BJ$6&lt;=$H114)*((BJ$6-$F114+1)/($J114*($J114+1)/2)*$D114))+($K114="custom")*CustCF!BD114</f>
        <v>0</v>
      </c>
      <c r="BK114" s="95">
        <f>($K114="Bell Curve")*(_xlfn.NORM.DIST(AND(BK$6&gt;=$F114,BK$6&lt;=$H114)*(BK$6-$F114+1),$J114/2,$M114,TRUE)-_xlfn.NORM.DIST(AND(BK$6&gt;=$F114,BK$6&lt;=$H114)*(BJ$6-$F114+1),$J114/2,$M114,TRUE))/(1-2*_xlfn.NORM.DIST(0,$J114/2,$M114,TRUE))*$D114+($K114="Steady Growth")*(AND(BK$6&gt;=$F114,BK$6&lt;=$H114)*((BK$6-$F114+1)/($J114*($J114+1)/2)*$D114))+($K114="custom")*CustCF!BE114</f>
        <v>0</v>
      </c>
      <c r="BL114" s="95">
        <f>($K114="Bell Curve")*(_xlfn.NORM.DIST(AND(BL$6&gt;=$F114,BL$6&lt;=$H114)*(BL$6-$F114+1),$J114/2,$M114,TRUE)-_xlfn.NORM.DIST(AND(BL$6&gt;=$F114,BL$6&lt;=$H114)*(BK$6-$F114+1),$J114/2,$M114,TRUE))/(1-2*_xlfn.NORM.DIST(0,$J114/2,$M114,TRUE))*$D114+($K114="Steady Growth")*(AND(BL$6&gt;=$F114,BL$6&lt;=$H114)*((BL$6-$F114+1)/($J114*($J114+1)/2)*$D114))+($K114="custom")*CustCF!BF114</f>
        <v>0</v>
      </c>
      <c r="BM114" s="95">
        <f>($K114="Bell Curve")*(_xlfn.NORM.DIST(AND(BM$6&gt;=$F114,BM$6&lt;=$H114)*(BM$6-$F114+1),$J114/2,$M114,TRUE)-_xlfn.NORM.DIST(AND(BM$6&gt;=$F114,BM$6&lt;=$H114)*(BL$6-$F114+1),$J114/2,$M114,TRUE))/(1-2*_xlfn.NORM.DIST(0,$J114/2,$M114,TRUE))*$D114+($K114="Steady Growth")*(AND(BM$6&gt;=$F114,BM$6&lt;=$H114)*((BM$6-$F114+1)/($J114*($J114+1)/2)*$D114))+($K114="custom")*CustCF!BG114</f>
        <v>0</v>
      </c>
      <c r="BN114" s="95">
        <f>($K114="Bell Curve")*(_xlfn.NORM.DIST(AND(BN$6&gt;=$F114,BN$6&lt;=$H114)*(BN$6-$F114+1),$J114/2,$M114,TRUE)-_xlfn.NORM.DIST(AND(BN$6&gt;=$F114,BN$6&lt;=$H114)*(BM$6-$F114+1),$J114/2,$M114,TRUE))/(1-2*_xlfn.NORM.DIST(0,$J114/2,$M114,TRUE))*$D114+($K114="Steady Growth")*(AND(BN$6&gt;=$F114,BN$6&lt;=$H114)*((BN$6-$F114+1)/($J114*($J114+1)/2)*$D114))+($K114="custom")*CustCF!BH114</f>
        <v>0</v>
      </c>
      <c r="BO114" s="95">
        <f>($K114="Bell Curve")*(_xlfn.NORM.DIST(AND(BO$6&gt;=$F114,BO$6&lt;=$H114)*(BO$6-$F114+1),$J114/2,$M114,TRUE)-_xlfn.NORM.DIST(AND(BO$6&gt;=$F114,BO$6&lt;=$H114)*(BN$6-$F114+1),$J114/2,$M114,TRUE))/(1-2*_xlfn.NORM.DIST(0,$J114/2,$M114,TRUE))*$D114+($K114="Steady Growth")*(AND(BO$6&gt;=$F114,BO$6&lt;=$H114)*((BO$6-$F114+1)/($J114*($J114+1)/2)*$D114))+($K114="custom")*CustCF!BI114</f>
        <v>0</v>
      </c>
      <c r="BP114" s="95">
        <f>($K114="Bell Curve")*(_xlfn.NORM.DIST(AND(BP$6&gt;=$F114,BP$6&lt;=$H114)*(BP$6-$F114+1),$J114/2,$M114,TRUE)-_xlfn.NORM.DIST(AND(BP$6&gt;=$F114,BP$6&lt;=$H114)*(BO$6-$F114+1),$J114/2,$M114,TRUE))/(1-2*_xlfn.NORM.DIST(0,$J114/2,$M114,TRUE))*$D114+($K114="Steady Growth")*(AND(BP$6&gt;=$F114,BP$6&lt;=$H114)*((BP$6-$F114+1)/($J114*($J114+1)/2)*$D114))+($K114="custom")*CustCF!BJ114</f>
        <v>0</v>
      </c>
      <c r="BQ114" s="95">
        <f>($K114="Bell Curve")*(_xlfn.NORM.DIST(AND(BQ$6&gt;=$F114,BQ$6&lt;=$H114)*(BQ$6-$F114+1),$J114/2,$M114,TRUE)-_xlfn.NORM.DIST(AND(BQ$6&gt;=$F114,BQ$6&lt;=$H114)*(BP$6-$F114+1),$J114/2,$M114,TRUE))/(1-2*_xlfn.NORM.DIST(0,$J114/2,$M114,TRUE))*$D114+($K114="Steady Growth")*(AND(BQ$6&gt;=$F114,BQ$6&lt;=$H114)*((BQ$6-$F114+1)/($J114*($J114+1)/2)*$D114))+($K114="custom")*CustCF!BK114</f>
        <v>0</v>
      </c>
      <c r="BR114" s="95">
        <f>($K114="Bell Curve")*(_xlfn.NORM.DIST(AND(BR$6&gt;=$F114,BR$6&lt;=$H114)*(BR$6-$F114+1),$J114/2,$M114,TRUE)-_xlfn.NORM.DIST(AND(BR$6&gt;=$F114,BR$6&lt;=$H114)*(BQ$6-$F114+1),$J114/2,$M114,TRUE))/(1-2*_xlfn.NORM.DIST(0,$J114/2,$M114,TRUE))*$D114+($K114="Steady Growth")*(AND(BR$6&gt;=$F114,BR$6&lt;=$H114)*((BR$6-$F114+1)/($J114*($J114+1)/2)*$D114))+($K114="custom")*CustCF!BL114</f>
        <v>0</v>
      </c>
      <c r="BS114" s="95">
        <f>($K114="Bell Curve")*(_xlfn.NORM.DIST(AND(BS$6&gt;=$F114,BS$6&lt;=$H114)*(BS$6-$F114+1),$J114/2,$M114,TRUE)-_xlfn.NORM.DIST(AND(BS$6&gt;=$F114,BS$6&lt;=$H114)*(BR$6-$F114+1),$J114/2,$M114,TRUE))/(1-2*_xlfn.NORM.DIST(0,$J114/2,$M114,TRUE))*$D114+($K114="Steady Growth")*(AND(BS$6&gt;=$F114,BS$6&lt;=$H114)*((BS$6-$F114+1)/($J114*($J114+1)/2)*$D114))+($K114="custom")*CustCF!BM114</f>
        <v>0</v>
      </c>
      <c r="BT114" s="95">
        <f>($K114="Bell Curve")*(_xlfn.NORM.DIST(AND(BT$6&gt;=$F114,BT$6&lt;=$H114)*(BT$6-$F114+1),$J114/2,$M114,TRUE)-_xlfn.NORM.DIST(AND(BT$6&gt;=$F114,BT$6&lt;=$H114)*(BS$6-$F114+1),$J114/2,$M114,TRUE))/(1-2*_xlfn.NORM.DIST(0,$J114/2,$M114,TRUE))*$D114+($K114="Steady Growth")*(AND(BT$6&gt;=$F114,BT$6&lt;=$H114)*((BT$6-$F114+1)/($J114*($J114+1)/2)*$D114))+($K114="custom")*CustCF!BN114</f>
        <v>0</v>
      </c>
      <c r="BU114" s="95">
        <f>($K114="Bell Curve")*(_xlfn.NORM.DIST(AND(BU$6&gt;=$F114,BU$6&lt;=$H114)*(BU$6-$F114+1),$J114/2,$M114,TRUE)-_xlfn.NORM.DIST(AND(BU$6&gt;=$F114,BU$6&lt;=$H114)*(BT$6-$F114+1),$J114/2,$M114,TRUE))/(1-2*_xlfn.NORM.DIST(0,$J114/2,$M114,TRUE))*$D114+($K114="Steady Growth")*(AND(BU$6&gt;=$F114,BU$6&lt;=$H114)*((BU$6-$F114+1)/($J114*($J114+1)/2)*$D114))+($K114="custom")*CustCF!BO114</f>
        <v>0</v>
      </c>
      <c r="BV114" s="95">
        <f>($K114="Bell Curve")*(_xlfn.NORM.DIST(AND(BV$6&gt;=$F114,BV$6&lt;=$H114)*(BV$6-$F114+1),$J114/2,$M114,TRUE)-_xlfn.NORM.DIST(AND(BV$6&gt;=$F114,BV$6&lt;=$H114)*(BU$6-$F114+1),$J114/2,$M114,TRUE))/(1-2*_xlfn.NORM.DIST(0,$J114/2,$M114,TRUE))*$D114+($K114="Steady Growth")*(AND(BV$6&gt;=$F114,BV$6&lt;=$H114)*((BV$6-$F114+1)/($J114*($J114+1)/2)*$D114))+($K114="custom")*CustCF!BP114</f>
        <v>0</v>
      </c>
      <c r="BW114" s="95">
        <f>($K114="Bell Curve")*(_xlfn.NORM.DIST(AND(BW$6&gt;=$F114,BW$6&lt;=$H114)*(BW$6-$F114+1),$J114/2,$M114,TRUE)-_xlfn.NORM.DIST(AND(BW$6&gt;=$F114,BW$6&lt;=$H114)*(BV$6-$F114+1),$J114/2,$M114,TRUE))/(1-2*_xlfn.NORM.DIST(0,$J114/2,$M114,TRUE))*$D114+($K114="Steady Growth")*(AND(BW$6&gt;=$F114,BW$6&lt;=$H114)*((BW$6-$F114+1)/($J114*($J114+1)/2)*$D114))+($K114="custom")*CustCF!BQ114</f>
        <v>0</v>
      </c>
      <c r="BX114" s="95">
        <f>($K114="Bell Curve")*(_xlfn.NORM.DIST(AND(BX$6&gt;=$F114,BX$6&lt;=$H114)*(BX$6-$F114+1),$J114/2,$M114,TRUE)-_xlfn.NORM.DIST(AND(BX$6&gt;=$F114,BX$6&lt;=$H114)*(BW$6-$F114+1),$J114/2,$M114,TRUE))/(1-2*_xlfn.NORM.DIST(0,$J114/2,$M114,TRUE))*$D114+($K114="Steady Growth")*(AND(BX$6&gt;=$F114,BX$6&lt;=$H114)*((BX$6-$F114+1)/($J114*($J114+1)/2)*$D114))+($K114="custom")*CustCF!BR114</f>
        <v>0</v>
      </c>
      <c r="BY114" s="95">
        <f>($K114="Bell Curve")*(_xlfn.NORM.DIST(AND(BY$6&gt;=$F114,BY$6&lt;=$H114)*(BY$6-$F114+1),$J114/2,$M114,TRUE)-_xlfn.NORM.DIST(AND(BY$6&gt;=$F114,BY$6&lt;=$H114)*(BX$6-$F114+1),$J114/2,$M114,TRUE))/(1-2*_xlfn.NORM.DIST(0,$J114/2,$M114,TRUE))*$D114+($K114="Steady Growth")*(AND(BY$6&gt;=$F114,BY$6&lt;=$H114)*((BY$6-$F114+1)/($J114*($J114+1)/2)*$D114))+($K114="custom")*CustCF!BS114</f>
        <v>0</v>
      </c>
      <c r="BZ114" s="95">
        <f>($K114="Bell Curve")*(_xlfn.NORM.DIST(AND(BZ$6&gt;=$F114,BZ$6&lt;=$H114)*(BZ$6-$F114+1),$J114/2,$M114,TRUE)-_xlfn.NORM.DIST(AND(BZ$6&gt;=$F114,BZ$6&lt;=$H114)*(BY$6-$F114+1),$J114/2,$M114,TRUE))/(1-2*_xlfn.NORM.DIST(0,$J114/2,$M114,TRUE))*$D114+($K114="Steady Growth")*(AND(BZ$6&gt;=$F114,BZ$6&lt;=$H114)*((BZ$6-$F114+1)/($J114*($J114+1)/2)*$D114))+($K114="custom")*CustCF!BT114</f>
        <v>0</v>
      </c>
      <c r="CA114" s="95">
        <f>($K114="Bell Curve")*(_xlfn.NORM.DIST(AND(CA$6&gt;=$F114,CA$6&lt;=$H114)*(CA$6-$F114+1),$J114/2,$M114,TRUE)-_xlfn.NORM.DIST(AND(CA$6&gt;=$F114,CA$6&lt;=$H114)*(BZ$6-$F114+1),$J114/2,$M114,TRUE))/(1-2*_xlfn.NORM.DIST(0,$J114/2,$M114,TRUE))*$D114+($K114="Steady Growth")*(AND(CA$6&gt;=$F114,CA$6&lt;=$H114)*((CA$6-$F114+1)/($J114*($J114+1)/2)*$D114))+($K114="custom")*CustCF!BU114</f>
        <v>0</v>
      </c>
      <c r="CB114" s="95">
        <f>($K114="Bell Curve")*(_xlfn.NORM.DIST(AND(CB$6&gt;=$F114,CB$6&lt;=$H114)*(CB$6-$F114+1),$J114/2,$M114,TRUE)-_xlfn.NORM.DIST(AND(CB$6&gt;=$F114,CB$6&lt;=$H114)*(CA$6-$F114+1),$J114/2,$M114,TRUE))/(1-2*_xlfn.NORM.DIST(0,$J114/2,$M114,TRUE))*$D114+($K114="Steady Growth")*(AND(CB$6&gt;=$F114,CB$6&lt;=$H114)*((CB$6-$F114+1)/($J114*($J114+1)/2)*$D114))+($K114="custom")*CustCF!BV114</f>
        <v>0</v>
      </c>
      <c r="CC114" s="95">
        <f>($K114="Bell Curve")*(_xlfn.NORM.DIST(AND(CC$6&gt;=$F114,CC$6&lt;=$H114)*(CC$6-$F114+1),$J114/2,$M114,TRUE)-_xlfn.NORM.DIST(AND(CC$6&gt;=$F114,CC$6&lt;=$H114)*(CB$6-$F114+1),$J114/2,$M114,TRUE))/(1-2*_xlfn.NORM.DIST(0,$J114/2,$M114,TRUE))*$D114+($K114="Steady Growth")*(AND(CC$6&gt;=$F114,CC$6&lt;=$H114)*((CC$6-$F114+1)/($J114*($J114+1)/2)*$D114))+($K114="custom")*CustCF!BW114</f>
        <v>0</v>
      </c>
      <c r="CD114" s="95">
        <f>($K114="Bell Curve")*(_xlfn.NORM.DIST(AND(CD$6&gt;=$F114,CD$6&lt;=$H114)*(CD$6-$F114+1),$J114/2,$M114,TRUE)-_xlfn.NORM.DIST(AND(CD$6&gt;=$F114,CD$6&lt;=$H114)*(CC$6-$F114+1),$J114/2,$M114,TRUE))/(1-2*_xlfn.NORM.DIST(0,$J114/2,$M114,TRUE))*$D114+($K114="Steady Growth")*(AND(CD$6&gt;=$F114,CD$6&lt;=$H114)*((CD$6-$F114+1)/($J114*($J114+1)/2)*$D114))+($K114="custom")*CustCF!BX114</f>
        <v>0</v>
      </c>
      <c r="CE114" s="95">
        <f>($K114="Bell Curve")*(_xlfn.NORM.DIST(AND(CE$6&gt;=$F114,CE$6&lt;=$H114)*(CE$6-$F114+1),$J114/2,$M114,TRUE)-_xlfn.NORM.DIST(AND(CE$6&gt;=$F114,CE$6&lt;=$H114)*(CD$6-$F114+1),$J114/2,$M114,TRUE))/(1-2*_xlfn.NORM.DIST(0,$J114/2,$M114,TRUE))*$D114+($K114="Steady Growth")*(AND(CE$6&gt;=$F114,CE$6&lt;=$H114)*((CE$6-$F114+1)/($J114*($J114+1)/2)*$D114))+($K114="custom")*CustCF!BY114</f>
        <v>0</v>
      </c>
      <c r="CF114" s="95">
        <f>($K114="Bell Curve")*(_xlfn.NORM.DIST(AND(CF$6&gt;=$F114,CF$6&lt;=$H114)*(CF$6-$F114+1),$J114/2,$M114,TRUE)-_xlfn.NORM.DIST(AND(CF$6&gt;=$F114,CF$6&lt;=$H114)*(CE$6-$F114+1),$J114/2,$M114,TRUE))/(1-2*_xlfn.NORM.DIST(0,$J114/2,$M114,TRUE))*$D114+($K114="Steady Growth")*(AND(CF$6&gt;=$F114,CF$6&lt;=$H114)*((CF$6-$F114+1)/($J114*($J114+1)/2)*$D114))+($K114="custom")*CustCF!BZ114</f>
        <v>0</v>
      </c>
      <c r="CG114" s="95">
        <f>($K114="Bell Curve")*(_xlfn.NORM.DIST(AND(CG$6&gt;=$F114,CG$6&lt;=$H114)*(CG$6-$F114+1),$J114/2,$M114,TRUE)-_xlfn.NORM.DIST(AND(CG$6&gt;=$F114,CG$6&lt;=$H114)*(CF$6-$F114+1),$J114/2,$M114,TRUE))/(1-2*_xlfn.NORM.DIST(0,$J114/2,$M114,TRUE))*$D114+($K114="Steady Growth")*(AND(CG$6&gt;=$F114,CG$6&lt;=$H114)*((CG$6-$F114+1)/($J114*($J114+1)/2)*$D114))+($K114="custom")*CustCF!CA114</f>
        <v>0</v>
      </c>
      <c r="CH114" s="95">
        <f>($K114="Bell Curve")*(_xlfn.NORM.DIST(AND(CH$6&gt;=$F114,CH$6&lt;=$H114)*(CH$6-$F114+1),$J114/2,$M114,TRUE)-_xlfn.NORM.DIST(AND(CH$6&gt;=$F114,CH$6&lt;=$H114)*(CG$6-$F114+1),$J114/2,$M114,TRUE))/(1-2*_xlfn.NORM.DIST(0,$J114/2,$M114,TRUE))*$D114+($K114="Steady Growth")*(AND(CH$6&gt;=$F114,CH$6&lt;=$H114)*((CH$6-$F114+1)/($J114*($J114+1)/2)*$D114))+($K114="custom")*CustCF!CB114</f>
        <v>0</v>
      </c>
      <c r="CI114" s="95">
        <f>($K114="Bell Curve")*(_xlfn.NORM.DIST(AND(CI$6&gt;=$F114,CI$6&lt;=$H114)*(CI$6-$F114+1),$J114/2,$M114,TRUE)-_xlfn.NORM.DIST(AND(CI$6&gt;=$F114,CI$6&lt;=$H114)*(CH$6-$F114+1),$J114/2,$M114,TRUE))/(1-2*_xlfn.NORM.DIST(0,$J114/2,$M114,TRUE))*$D114+($K114="Steady Growth")*(AND(CI$6&gt;=$F114,CI$6&lt;=$H114)*((CI$6-$F114+1)/($J114*($J114+1)/2)*$D114))+($K114="custom")*CustCF!CC114</f>
        <v>0</v>
      </c>
      <c r="CJ114" s="95">
        <f>($K114="Bell Curve")*(_xlfn.NORM.DIST(AND(CJ$6&gt;=$F114,CJ$6&lt;=$H114)*(CJ$6-$F114+1),$J114/2,$M114,TRUE)-_xlfn.NORM.DIST(AND(CJ$6&gt;=$F114,CJ$6&lt;=$H114)*(CI$6-$F114+1),$J114/2,$M114,TRUE))/(1-2*_xlfn.NORM.DIST(0,$J114/2,$M114,TRUE))*$D114+($K114="Steady Growth")*(AND(CJ$6&gt;=$F114,CJ$6&lt;=$H114)*((CJ$6-$F114+1)/($J114*($J114+1)/2)*$D114))+($K114="custom")*CustCF!CD114</f>
        <v>0</v>
      </c>
      <c r="CK114" s="95">
        <f>($K114="Bell Curve")*(_xlfn.NORM.DIST(AND(CK$6&gt;=$F114,CK$6&lt;=$H114)*(CK$6-$F114+1),$J114/2,$M114,TRUE)-_xlfn.NORM.DIST(AND(CK$6&gt;=$F114,CK$6&lt;=$H114)*(CJ$6-$F114+1),$J114/2,$M114,TRUE))/(1-2*_xlfn.NORM.DIST(0,$J114/2,$M114,TRUE))*$D114+($K114="Steady Growth")*(AND(CK$6&gt;=$F114,CK$6&lt;=$H114)*((CK$6-$F114+1)/($J114*($J114+1)/2)*$D114))+($K114="custom")*CustCF!CE114</f>
        <v>0</v>
      </c>
      <c r="CL114" s="95">
        <f>($K114="Bell Curve")*(_xlfn.NORM.DIST(AND(CL$6&gt;=$F114,CL$6&lt;=$H114)*(CL$6-$F114+1),$J114/2,$M114,TRUE)-_xlfn.NORM.DIST(AND(CL$6&gt;=$F114,CL$6&lt;=$H114)*(CK$6-$F114+1),$J114/2,$M114,TRUE))/(1-2*_xlfn.NORM.DIST(0,$J114/2,$M114,TRUE))*$D114+($K114="Steady Growth")*(AND(CL$6&gt;=$F114,CL$6&lt;=$H114)*((CL$6-$F114+1)/($J114*($J114+1)/2)*$D114))+($K114="custom")*CustCF!CF114</f>
        <v>0</v>
      </c>
      <c r="CM114" s="95">
        <f>($K114="Bell Curve")*(_xlfn.NORM.DIST(AND(CM$6&gt;=$F114,CM$6&lt;=$H114)*(CM$6-$F114+1),$J114/2,$M114,TRUE)-_xlfn.NORM.DIST(AND(CM$6&gt;=$F114,CM$6&lt;=$H114)*(CL$6-$F114+1),$J114/2,$M114,TRUE))/(1-2*_xlfn.NORM.DIST(0,$J114/2,$M114,TRUE))*$D114+($K114="Steady Growth")*(AND(CM$6&gt;=$F114,CM$6&lt;=$H114)*((CM$6-$F114+1)/($J114*($J114+1)/2)*$D114))+($K114="custom")*CustCF!CG114</f>
        <v>0</v>
      </c>
      <c r="CN114" s="95">
        <f>($K114="Bell Curve")*(_xlfn.NORM.DIST(AND(CN$6&gt;=$F114,CN$6&lt;=$H114)*(CN$6-$F114+1),$J114/2,$M114,TRUE)-_xlfn.NORM.DIST(AND(CN$6&gt;=$F114,CN$6&lt;=$H114)*(CM$6-$F114+1),$J114/2,$M114,TRUE))/(1-2*_xlfn.NORM.DIST(0,$J114/2,$M114,TRUE))*$D114+($K114="Steady Growth")*(AND(CN$6&gt;=$F114,CN$6&lt;=$H114)*((CN$6-$F114+1)/($J114*($J114+1)/2)*$D114))+($K114="custom")*CustCF!CH114</f>
        <v>0</v>
      </c>
      <c r="CO114" s="95">
        <f>($K114="Bell Curve")*(_xlfn.NORM.DIST(AND(CO$6&gt;=$F114,CO$6&lt;=$H114)*(CO$6-$F114+1),$J114/2,$M114,TRUE)-_xlfn.NORM.DIST(AND(CO$6&gt;=$F114,CO$6&lt;=$H114)*(CN$6-$F114+1),$J114/2,$M114,TRUE))/(1-2*_xlfn.NORM.DIST(0,$J114/2,$M114,TRUE))*$D114+($K114="Steady Growth")*(AND(CO$6&gt;=$F114,CO$6&lt;=$H114)*((CO$6-$F114+1)/($J114*($J114+1)/2)*$D114))+($K114="custom")*CustCF!CI114</f>
        <v>0</v>
      </c>
      <c r="CP114" s="95">
        <f>($K114="Bell Curve")*(_xlfn.NORM.DIST(AND(CP$6&gt;=$F114,CP$6&lt;=$H114)*(CP$6-$F114+1),$J114/2,$M114,TRUE)-_xlfn.NORM.DIST(AND(CP$6&gt;=$F114,CP$6&lt;=$H114)*(CO$6-$F114+1),$J114/2,$M114,TRUE))/(1-2*_xlfn.NORM.DIST(0,$J114/2,$M114,TRUE))*$D114+($K114="Steady Growth")*(AND(CP$6&gt;=$F114,CP$6&lt;=$H114)*((CP$6-$F114+1)/($J114*($J114+1)/2)*$D114))+($K114="custom")*CustCF!CJ114</f>
        <v>0</v>
      </c>
      <c r="CQ114" s="95">
        <f>($K114="Bell Curve")*(_xlfn.NORM.DIST(AND(CQ$6&gt;=$F114,CQ$6&lt;=$H114)*(CQ$6-$F114+1),$J114/2,$M114,TRUE)-_xlfn.NORM.DIST(AND(CQ$6&gt;=$F114,CQ$6&lt;=$H114)*(CP$6-$F114+1),$J114/2,$M114,TRUE))/(1-2*_xlfn.NORM.DIST(0,$J114/2,$M114,TRUE))*$D114+($K114="Steady Growth")*(AND(CQ$6&gt;=$F114,CQ$6&lt;=$H114)*((CQ$6-$F114+1)/($J114*($J114+1)/2)*$D114))+($K114="custom")*CustCF!CK114</f>
        <v>0</v>
      </c>
      <c r="CR114" s="95">
        <f>($K114="Bell Curve")*(_xlfn.NORM.DIST(AND(CR$6&gt;=$F114,CR$6&lt;=$H114)*(CR$6-$F114+1),$J114/2,$M114,TRUE)-_xlfn.NORM.DIST(AND(CR$6&gt;=$F114,CR$6&lt;=$H114)*(CQ$6-$F114+1),$J114/2,$M114,TRUE))/(1-2*_xlfn.NORM.DIST(0,$J114/2,$M114,TRUE))*$D114+($K114="Steady Growth")*(AND(CR$6&gt;=$F114,CR$6&lt;=$H114)*((CR$6-$F114+1)/($J114*($J114+1)/2)*$D114))+($K114="custom")*CustCF!CL114</f>
        <v>0</v>
      </c>
      <c r="CS114" s="95">
        <f>($K114="Bell Curve")*(_xlfn.NORM.DIST(AND(CS$6&gt;=$F114,CS$6&lt;=$H114)*(CS$6-$F114+1),$J114/2,$M114,TRUE)-_xlfn.NORM.DIST(AND(CS$6&gt;=$F114,CS$6&lt;=$H114)*(CR$6-$F114+1),$J114/2,$M114,TRUE))/(1-2*_xlfn.NORM.DIST(0,$J114/2,$M114,TRUE))*$D114+($K114="Steady Growth")*(AND(CS$6&gt;=$F114,CS$6&lt;=$H114)*((CS$6-$F114+1)/($J114*($J114+1)/2)*$D114))+($K114="custom")*CustCF!CM114</f>
        <v>0</v>
      </c>
      <c r="CT114" s="95">
        <f>($K114="Bell Curve")*(_xlfn.NORM.DIST(AND(CT$6&gt;=$F114,CT$6&lt;=$H114)*(CT$6-$F114+1),$J114/2,$M114,TRUE)-_xlfn.NORM.DIST(AND(CT$6&gt;=$F114,CT$6&lt;=$H114)*(CS$6-$F114+1),$J114/2,$M114,TRUE))/(1-2*_xlfn.NORM.DIST(0,$J114/2,$M114,TRUE))*$D114+($K114="Steady Growth")*(AND(CT$6&gt;=$F114,CT$6&lt;=$H114)*((CT$6-$F114+1)/($J114*($J114+1)/2)*$D114))+($K114="custom")*CustCF!CN114</f>
        <v>0</v>
      </c>
      <c r="CU114" s="95">
        <f>($K114="Bell Curve")*(_xlfn.NORM.DIST(AND(CU$6&gt;=$F114,CU$6&lt;=$H114)*(CU$6-$F114+1),$J114/2,$M114,TRUE)-_xlfn.NORM.DIST(AND(CU$6&gt;=$F114,CU$6&lt;=$H114)*(CT$6-$F114+1),$J114/2,$M114,TRUE))/(1-2*_xlfn.NORM.DIST(0,$J114/2,$M114,TRUE))*$D114+($K114="Steady Growth")*(AND(CU$6&gt;=$F114,CU$6&lt;=$H114)*((CU$6-$F114+1)/($J114*($J114+1)/2)*$D114))+($K114="custom")*CustCF!CO114</f>
        <v>0</v>
      </c>
      <c r="CV114" s="95">
        <f>($K114="Bell Curve")*(_xlfn.NORM.DIST(AND(CV$6&gt;=$F114,CV$6&lt;=$H114)*(CV$6-$F114+1),$J114/2,$M114,TRUE)-_xlfn.NORM.DIST(AND(CV$6&gt;=$F114,CV$6&lt;=$H114)*(CU$6-$F114+1),$J114/2,$M114,TRUE))/(1-2*_xlfn.NORM.DIST(0,$J114/2,$M114,TRUE))*$D114+($K114="Steady Growth")*(AND(CV$6&gt;=$F114,CV$6&lt;=$H114)*((CV$6-$F114+1)/($J114*($J114+1)/2)*$D114))+($K114="custom")*CustCF!CP114</f>
        <v>0</v>
      </c>
      <c r="CW114" s="95">
        <f>($K114="Bell Curve")*(_xlfn.NORM.DIST(AND(CW$6&gt;=$F114,CW$6&lt;=$H114)*(CW$6-$F114+1),$J114/2,$M114,TRUE)-_xlfn.NORM.DIST(AND(CW$6&gt;=$F114,CW$6&lt;=$H114)*(CV$6-$F114+1),$J114/2,$M114,TRUE))/(1-2*_xlfn.NORM.DIST(0,$J114/2,$M114,TRUE))*$D114+($K114="Steady Growth")*(AND(CW$6&gt;=$F114,CW$6&lt;=$H114)*((CW$6-$F114+1)/($J114*($J114+1)/2)*$D114))+($K114="custom")*CustCF!CQ114</f>
        <v>0</v>
      </c>
      <c r="CX114" s="95">
        <f>($K114="Bell Curve")*(_xlfn.NORM.DIST(AND(CX$6&gt;=$F114,CX$6&lt;=$H114)*(CX$6-$F114+1),$J114/2,$M114,TRUE)-_xlfn.NORM.DIST(AND(CX$6&gt;=$F114,CX$6&lt;=$H114)*(CW$6-$F114+1),$J114/2,$M114,TRUE))/(1-2*_xlfn.NORM.DIST(0,$J114/2,$M114,TRUE))*$D114+($K114="Steady Growth")*(AND(CX$6&gt;=$F114,CX$6&lt;=$H114)*((CX$6-$F114+1)/($J114*($J114+1)/2)*$D114))+($K114="custom")*CustCF!CR114</f>
        <v>0</v>
      </c>
      <c r="CY114" s="95">
        <f>($K114="Bell Curve")*(_xlfn.NORM.DIST(AND(CY$6&gt;=$F114,CY$6&lt;=$H114)*(CY$6-$F114+1),$J114/2,$M114,TRUE)-_xlfn.NORM.DIST(AND(CY$6&gt;=$F114,CY$6&lt;=$H114)*(CX$6-$F114+1),$J114/2,$M114,TRUE))/(1-2*_xlfn.NORM.DIST(0,$J114/2,$M114,TRUE))*$D114+($K114="Steady Growth")*(AND(CY$6&gt;=$F114,CY$6&lt;=$H114)*((CY$6-$F114+1)/($J114*($J114+1)/2)*$D114))+($K114="custom")*CustCF!CS114</f>
        <v>0</v>
      </c>
      <c r="CZ114" s="95">
        <f>($K114="Bell Curve")*(_xlfn.NORM.DIST(AND(CZ$6&gt;=$F114,CZ$6&lt;=$H114)*(CZ$6-$F114+1),$J114/2,$M114,TRUE)-_xlfn.NORM.DIST(AND(CZ$6&gt;=$F114,CZ$6&lt;=$H114)*(CY$6-$F114+1),$J114/2,$M114,TRUE))/(1-2*_xlfn.NORM.DIST(0,$J114/2,$M114,TRUE))*$D114+($K114="Steady Growth")*(AND(CZ$6&gt;=$F114,CZ$6&lt;=$H114)*((CZ$6-$F114+1)/($J114*($J114+1)/2)*$D114))+($K114="custom")*CustCF!CT114</f>
        <v>0</v>
      </c>
      <c r="DA114" s="95">
        <f>($K114="Bell Curve")*(_xlfn.NORM.DIST(AND(DA$6&gt;=$F114,DA$6&lt;=$H114)*(DA$6-$F114+1),$J114/2,$M114,TRUE)-_xlfn.NORM.DIST(AND(DA$6&gt;=$F114,DA$6&lt;=$H114)*(CZ$6-$F114+1),$J114/2,$M114,TRUE))/(1-2*_xlfn.NORM.DIST(0,$J114/2,$M114,TRUE))*$D114+($K114="Steady Growth")*(AND(DA$6&gt;=$F114,DA$6&lt;=$H114)*((DA$6-$F114+1)/($J114*($J114+1)/2)*$D114))+($K114="custom")*CustCF!CU114</f>
        <v>0</v>
      </c>
      <c r="DB114" s="95">
        <f>($K114="Bell Curve")*(_xlfn.NORM.DIST(AND(DB$6&gt;=$F114,DB$6&lt;=$H114)*(DB$6-$F114+1),$J114/2,$M114,TRUE)-_xlfn.NORM.DIST(AND(DB$6&gt;=$F114,DB$6&lt;=$H114)*(DA$6-$F114+1),$J114/2,$M114,TRUE))/(1-2*_xlfn.NORM.DIST(0,$J114/2,$M114,TRUE))*$D114+($K114="Steady Growth")*(AND(DB$6&gt;=$F114,DB$6&lt;=$H114)*((DB$6-$F114+1)/($J114*($J114+1)/2)*$D114))+($K114="custom")*CustCF!CV114</f>
        <v>0</v>
      </c>
      <c r="DC114" s="95">
        <f>($K114="Bell Curve")*(_xlfn.NORM.DIST(AND(DC$6&gt;=$F114,DC$6&lt;=$H114)*(DC$6-$F114+1),$J114/2,$M114,TRUE)-_xlfn.NORM.DIST(AND(DC$6&gt;=$F114,DC$6&lt;=$H114)*(DB$6-$F114+1),$J114/2,$M114,TRUE))/(1-2*_xlfn.NORM.DIST(0,$J114/2,$M114,TRUE))*$D114+($K114="Steady Growth")*(AND(DC$6&gt;=$F114,DC$6&lt;=$H114)*((DC$6-$F114+1)/($J114*($J114+1)/2)*$D114))+($K114="custom")*CustCF!CW114</f>
        <v>0</v>
      </c>
      <c r="DD114" s="95">
        <f>($K114="Bell Curve")*(_xlfn.NORM.DIST(AND(DD$6&gt;=$F114,DD$6&lt;=$H114)*(DD$6-$F114+1),$J114/2,$M114,TRUE)-_xlfn.NORM.DIST(AND(DD$6&gt;=$F114,DD$6&lt;=$H114)*(DC$6-$F114+1),$J114/2,$M114,TRUE))/(1-2*_xlfn.NORM.DIST(0,$J114/2,$M114,TRUE))*$D114+($K114="Steady Growth")*(AND(DD$6&gt;=$F114,DD$6&lt;=$H114)*((DD$6-$F114+1)/($J114*($J114+1)/2)*$D114))+($K114="custom")*CustCF!CX114</f>
        <v>0</v>
      </c>
      <c r="DE114" s="95">
        <f>($K114="Bell Curve")*(_xlfn.NORM.DIST(AND(DE$6&gt;=$F114,DE$6&lt;=$H114)*(DE$6-$F114+1),$J114/2,$M114,TRUE)-_xlfn.NORM.DIST(AND(DE$6&gt;=$F114,DE$6&lt;=$H114)*(DD$6-$F114+1),$J114/2,$M114,TRUE))/(1-2*_xlfn.NORM.DIST(0,$J114/2,$M114,TRUE))*$D114+($K114="Steady Growth")*(AND(DE$6&gt;=$F114,DE$6&lt;=$H114)*((DE$6-$F114+1)/($J114*($J114+1)/2)*$D114))+($K114="custom")*CustCF!CY114</f>
        <v>0</v>
      </c>
      <c r="DF114" s="95">
        <f>($K114="Bell Curve")*(_xlfn.NORM.DIST(AND(DF$6&gt;=$F114,DF$6&lt;=$H114)*(DF$6-$F114+1),$J114/2,$M114,TRUE)-_xlfn.NORM.DIST(AND(DF$6&gt;=$F114,DF$6&lt;=$H114)*(DE$6-$F114+1),$J114/2,$M114,TRUE))/(1-2*_xlfn.NORM.DIST(0,$J114/2,$M114,TRUE))*$D114+($K114="Steady Growth")*(AND(DF$6&gt;=$F114,DF$6&lt;=$H114)*((DF$6-$F114+1)/($J114*($J114+1)/2)*$D114))+($K114="custom")*CustCF!CZ114</f>
        <v>0</v>
      </c>
      <c r="DG114" s="95">
        <f>($K114="Bell Curve")*(_xlfn.NORM.DIST(AND(DG$6&gt;=$F114,DG$6&lt;=$H114)*(DG$6-$F114+1),$J114/2,$M114,TRUE)-_xlfn.NORM.DIST(AND(DG$6&gt;=$F114,DG$6&lt;=$H114)*(DF$6-$F114+1),$J114/2,$M114,TRUE))/(1-2*_xlfn.NORM.DIST(0,$J114/2,$M114,TRUE))*$D114+($K114="Steady Growth")*(AND(DG$6&gt;=$F114,DG$6&lt;=$H114)*((DG$6-$F114+1)/($J114*($J114+1)/2)*$D114))+($K114="custom")*CustCF!DA114</f>
        <v>0</v>
      </c>
      <c r="DH114" s="95">
        <f>($K114="Bell Curve")*(_xlfn.NORM.DIST(AND(DH$6&gt;=$F114,DH$6&lt;=$H114)*(DH$6-$F114+1),$J114/2,$M114,TRUE)-_xlfn.NORM.DIST(AND(DH$6&gt;=$F114,DH$6&lt;=$H114)*(DG$6-$F114+1),$J114/2,$M114,TRUE))/(1-2*_xlfn.NORM.DIST(0,$J114/2,$M114,TRUE))*$D114+($K114="Steady Growth")*(AND(DH$6&gt;=$F114,DH$6&lt;=$H114)*((DH$6-$F114+1)/($J114*($J114+1)/2)*$D114))+($K114="custom")*CustCF!DB114</f>
        <v>0</v>
      </c>
      <c r="DI114" s="95">
        <f>($K114="Bell Curve")*(_xlfn.NORM.DIST(AND(DI$6&gt;=$F114,DI$6&lt;=$H114)*(DI$6-$F114+1),$J114/2,$M114,TRUE)-_xlfn.NORM.DIST(AND(DI$6&gt;=$F114,DI$6&lt;=$H114)*(DH$6-$F114+1),$J114/2,$M114,TRUE))/(1-2*_xlfn.NORM.DIST(0,$J114/2,$M114,TRUE))*$D114+($K114="Steady Growth")*(AND(DI$6&gt;=$F114,DI$6&lt;=$H114)*((DI$6-$F114+1)/($J114*($J114+1)/2)*$D114))+($K114="custom")*CustCF!DC114</f>
        <v>0</v>
      </c>
      <c r="DJ114" s="95">
        <f>($K114="Bell Curve")*(_xlfn.NORM.DIST(AND(DJ$6&gt;=$F114,DJ$6&lt;=$H114)*(DJ$6-$F114+1),$J114/2,$M114,TRUE)-_xlfn.NORM.DIST(AND(DJ$6&gt;=$F114,DJ$6&lt;=$H114)*(DI$6-$F114+1),$J114/2,$M114,TRUE))/(1-2*_xlfn.NORM.DIST(0,$J114/2,$M114,TRUE))*$D114+($K114="Steady Growth")*(AND(DJ$6&gt;=$F114,DJ$6&lt;=$H114)*((DJ$6-$F114+1)/($J114*($J114+1)/2)*$D114))+($K114="custom")*CustCF!DD114</f>
        <v>0</v>
      </c>
      <c r="DK114" s="95">
        <f>($K114="Bell Curve")*(_xlfn.NORM.DIST(AND(DK$6&gt;=$F114,DK$6&lt;=$H114)*(DK$6-$F114+1),$J114/2,$M114,TRUE)-_xlfn.NORM.DIST(AND(DK$6&gt;=$F114,DK$6&lt;=$H114)*(DJ$6-$F114+1),$J114/2,$M114,TRUE))/(1-2*_xlfn.NORM.DIST(0,$J114/2,$M114,TRUE))*$D114+($K114="Steady Growth")*(AND(DK$6&gt;=$F114,DK$6&lt;=$H114)*((DK$6-$F114+1)/($J114*($J114+1)/2)*$D114))+($K114="custom")*CustCF!DE114</f>
        <v>0</v>
      </c>
      <c r="DL114" s="95">
        <f>($K114="Bell Curve")*(_xlfn.NORM.DIST(AND(DL$6&gt;=$F114,DL$6&lt;=$H114)*(DL$6-$F114+1),$J114/2,$M114,TRUE)-_xlfn.NORM.DIST(AND(DL$6&gt;=$F114,DL$6&lt;=$H114)*(DK$6-$F114+1),$J114/2,$M114,TRUE))/(1-2*_xlfn.NORM.DIST(0,$J114/2,$M114,TRUE))*$D114+($K114="Steady Growth")*(AND(DL$6&gt;=$F114,DL$6&lt;=$H114)*((DL$6-$F114+1)/($J114*($J114+1)/2)*$D114))+($K114="custom")*CustCF!DF114</f>
        <v>0</v>
      </c>
      <c r="DM114" s="95">
        <f>($K114="Bell Curve")*(_xlfn.NORM.DIST(AND(DM$6&gt;=$F114,DM$6&lt;=$H114)*(DM$6-$F114+1),$J114/2,$M114,TRUE)-_xlfn.NORM.DIST(AND(DM$6&gt;=$F114,DM$6&lt;=$H114)*(DL$6-$F114+1),$J114/2,$M114,TRUE))/(1-2*_xlfn.NORM.DIST(0,$J114/2,$M114,TRUE))*$D114+($K114="Steady Growth")*(AND(DM$6&gt;=$F114,DM$6&lt;=$H114)*((DM$6-$F114+1)/($J114*($J114+1)/2)*$D114))+($K114="custom")*CustCF!DG114</f>
        <v>0</v>
      </c>
      <c r="DN114" s="95">
        <f>($K114="Bell Curve")*(_xlfn.NORM.DIST(AND(DN$6&gt;=$F114,DN$6&lt;=$H114)*(DN$6-$F114+1),$J114/2,$M114,TRUE)-_xlfn.NORM.DIST(AND(DN$6&gt;=$F114,DN$6&lt;=$H114)*(DM$6-$F114+1),$J114/2,$M114,TRUE))/(1-2*_xlfn.NORM.DIST(0,$J114/2,$M114,TRUE))*$D114+($K114="Steady Growth")*(AND(DN$6&gt;=$F114,DN$6&lt;=$H114)*((DN$6-$F114+1)/($J114*($J114+1)/2)*$D114))+($K114="custom")*CustCF!DH114</f>
        <v>0</v>
      </c>
      <c r="DO114" s="95">
        <f>($K114="Bell Curve")*(_xlfn.NORM.DIST(AND(DO$6&gt;=$F114,DO$6&lt;=$H114)*(DO$6-$F114+1),$J114/2,$M114,TRUE)-_xlfn.NORM.DIST(AND(DO$6&gt;=$F114,DO$6&lt;=$H114)*(DN$6-$F114+1),$J114/2,$M114,TRUE))/(1-2*_xlfn.NORM.DIST(0,$J114/2,$M114,TRUE))*$D114+($K114="Steady Growth")*(AND(DO$6&gt;=$F114,DO$6&lt;=$H114)*((DO$6-$F114+1)/($J114*($J114+1)/2)*$D114))+($K114="custom")*CustCF!DI114</f>
        <v>0</v>
      </c>
      <c r="DP114" s="95">
        <f>($K114="Bell Curve")*(_xlfn.NORM.DIST(AND(DP$6&gt;=$F114,DP$6&lt;=$H114)*(DP$6-$F114+1),$J114/2,$M114,TRUE)-_xlfn.NORM.DIST(AND(DP$6&gt;=$F114,DP$6&lt;=$H114)*(DO$6-$F114+1),$J114/2,$M114,TRUE))/(1-2*_xlfn.NORM.DIST(0,$J114/2,$M114,TRUE))*$D114+($K114="Steady Growth")*(AND(DP$6&gt;=$F114,DP$6&lt;=$H114)*((DP$6-$F114+1)/($J114*($J114+1)/2)*$D114))+($K114="custom")*CustCF!DJ114</f>
        <v>0</v>
      </c>
      <c r="DQ114" s="95">
        <f>($K114="Bell Curve")*(_xlfn.NORM.DIST(AND(DQ$6&gt;=$F114,DQ$6&lt;=$H114)*(DQ$6-$F114+1),$J114/2,$M114,TRUE)-_xlfn.NORM.DIST(AND(DQ$6&gt;=$F114,DQ$6&lt;=$H114)*(DP$6-$F114+1),$J114/2,$M114,TRUE))/(1-2*_xlfn.NORM.DIST(0,$J114/2,$M114,TRUE))*$D114+($K114="Steady Growth")*(AND(DQ$6&gt;=$F114,DQ$6&lt;=$H114)*((DQ$6-$F114+1)/($J114*($J114+1)/2)*$D114))+($K114="custom")*CustCF!DK114</f>
        <v>0</v>
      </c>
      <c r="DR114" s="95">
        <f>($K114="Bell Curve")*(_xlfn.NORM.DIST(AND(DR$6&gt;=$F114,DR$6&lt;=$H114)*(DR$6-$F114+1),$J114/2,$M114,TRUE)-_xlfn.NORM.DIST(AND(DR$6&gt;=$F114,DR$6&lt;=$H114)*(DQ$6-$F114+1),$J114/2,$M114,TRUE))/(1-2*_xlfn.NORM.DIST(0,$J114/2,$M114,TRUE))*$D114+($K114="Steady Growth")*(AND(DR$6&gt;=$F114,DR$6&lt;=$H114)*((DR$6-$F114+1)/($J114*($J114+1)/2)*$D114))+($K114="custom")*CustCF!DL114</f>
        <v>0</v>
      </c>
      <c r="DS114" s="95">
        <f>($K114="Bell Curve")*(_xlfn.NORM.DIST(AND(DS$6&gt;=$F114,DS$6&lt;=$H114)*(DS$6-$F114+1),$J114/2,$M114,TRUE)-_xlfn.NORM.DIST(AND(DS$6&gt;=$F114,DS$6&lt;=$H114)*(DR$6-$F114+1),$J114/2,$M114,TRUE))/(1-2*_xlfn.NORM.DIST(0,$J114/2,$M114,TRUE))*$D114+($K114="Steady Growth")*(AND(DS$6&gt;=$F114,DS$6&lt;=$H114)*((DS$6-$F114+1)/($J114*($J114+1)/2)*$D114))+($K114="custom")*CustCF!DM114</f>
        <v>0</v>
      </c>
      <c r="DT114" s="95">
        <f>($K114="Bell Curve")*(_xlfn.NORM.DIST(AND(DT$6&gt;=$F114,DT$6&lt;=$H114)*(DT$6-$F114+1),$J114/2,$M114,TRUE)-_xlfn.NORM.DIST(AND(DT$6&gt;=$F114,DT$6&lt;=$H114)*(DS$6-$F114+1),$J114/2,$M114,TRUE))/(1-2*_xlfn.NORM.DIST(0,$J114/2,$M114,TRUE))*$D114+($K114="Steady Growth")*(AND(DT$6&gt;=$F114,DT$6&lt;=$H114)*((DT$6-$F114+1)/($J114*($J114+1)/2)*$D114))+($K114="custom")*CustCF!DN114</f>
        <v>0</v>
      </c>
      <c r="DU114" s="95">
        <f>($K114="Bell Curve")*(_xlfn.NORM.DIST(AND(DU$6&gt;=$F114,DU$6&lt;=$H114)*(DU$6-$F114+1),$J114/2,$M114,TRUE)-_xlfn.NORM.DIST(AND(DU$6&gt;=$F114,DU$6&lt;=$H114)*(DT$6-$F114+1),$J114/2,$M114,TRUE))/(1-2*_xlfn.NORM.DIST(0,$J114/2,$M114,TRUE))*$D114+($K114="Steady Growth")*(AND(DU$6&gt;=$F114,DU$6&lt;=$H114)*((DU$6-$F114+1)/($J114*($J114+1)/2)*$D114))+($K114="custom")*CustCF!DO114</f>
        <v>0</v>
      </c>
      <c r="DV114" s="95">
        <f>($K114="Bell Curve")*(_xlfn.NORM.DIST(AND(DV$6&gt;=$F114,DV$6&lt;=$H114)*(DV$6-$F114+1),$J114/2,$M114,TRUE)-_xlfn.NORM.DIST(AND(DV$6&gt;=$F114,DV$6&lt;=$H114)*(DU$6-$F114+1),$J114/2,$M114,TRUE))/(1-2*_xlfn.NORM.DIST(0,$J114/2,$M114,TRUE))*$D114+($K114="Steady Growth")*(AND(DV$6&gt;=$F114,DV$6&lt;=$H114)*((DV$6-$F114+1)/($J114*($J114+1)/2)*$D114))+($K114="custom")*CustCF!DP114</f>
        <v>0</v>
      </c>
      <c r="DW114" s="95">
        <f>($K114="Bell Curve")*(_xlfn.NORM.DIST(AND(DW$6&gt;=$F114,DW$6&lt;=$H114)*(DW$6-$F114+1),$J114/2,$M114,TRUE)-_xlfn.NORM.DIST(AND(DW$6&gt;=$F114,DW$6&lt;=$H114)*(DV$6-$F114+1),$J114/2,$M114,TRUE))/(1-2*_xlfn.NORM.DIST(0,$J114/2,$M114,TRUE))*$D114+($K114="Steady Growth")*(AND(DW$6&gt;=$F114,DW$6&lt;=$H114)*((DW$6-$F114+1)/($J114*($J114+1)/2)*$D114))+($K114="custom")*CustCF!DQ114</f>
        <v>0</v>
      </c>
      <c r="DX114" s="95">
        <f>($K114="Bell Curve")*(_xlfn.NORM.DIST(AND(DX$6&gt;=$F114,DX$6&lt;=$H114)*(DX$6-$F114+1),$J114/2,$M114,TRUE)-_xlfn.NORM.DIST(AND(DX$6&gt;=$F114,DX$6&lt;=$H114)*(DW$6-$F114+1),$J114/2,$M114,TRUE))/(1-2*_xlfn.NORM.DIST(0,$J114/2,$M114,TRUE))*$D114+($K114="Steady Growth")*(AND(DX$6&gt;=$F114,DX$6&lt;=$H114)*((DX$6-$F114+1)/($J114*($J114+1)/2)*$D114))+($K114="custom")*CustCF!DR114</f>
        <v>0</v>
      </c>
      <c r="DY114" s="95">
        <f>($K114="Bell Curve")*(_xlfn.NORM.DIST(AND(DY$6&gt;=$F114,DY$6&lt;=$H114)*(DY$6-$F114+1),$J114/2,$M114,TRUE)-_xlfn.NORM.DIST(AND(DY$6&gt;=$F114,DY$6&lt;=$H114)*(DX$6-$F114+1),$J114/2,$M114,TRUE))/(1-2*_xlfn.NORM.DIST(0,$J114/2,$M114,TRUE))*$D114+($K114="Steady Growth")*(AND(DY$6&gt;=$F114,DY$6&lt;=$H114)*((DY$6-$F114+1)/($J114*($J114+1)/2)*$D114))+($K114="custom")*CustCF!DS114</f>
        <v>0</v>
      </c>
      <c r="DZ114" s="95">
        <f>($K114="Bell Curve")*(_xlfn.NORM.DIST(AND(DZ$6&gt;=$F114,DZ$6&lt;=$H114)*(DZ$6-$F114+1),$J114/2,$M114,TRUE)-_xlfn.NORM.DIST(AND(DZ$6&gt;=$F114,DZ$6&lt;=$H114)*(DY$6-$F114+1),$J114/2,$M114,TRUE))/(1-2*_xlfn.NORM.DIST(0,$J114/2,$M114,TRUE))*$D114+($K114="Steady Growth")*(AND(DZ$6&gt;=$F114,DZ$6&lt;=$H114)*((DZ$6-$F114+1)/($J114*($J114+1)/2)*$D114))+($K114="custom")*CustCF!DT114</f>
        <v>0</v>
      </c>
      <c r="EA114" s="95">
        <f>($K114="Bell Curve")*(_xlfn.NORM.DIST(AND(EA$6&gt;=$F114,EA$6&lt;=$H114)*(EA$6-$F114+1),$J114/2,$M114,TRUE)-_xlfn.NORM.DIST(AND(EA$6&gt;=$F114,EA$6&lt;=$H114)*(DZ$6-$F114+1),$J114/2,$M114,TRUE))/(1-2*_xlfn.NORM.DIST(0,$J114/2,$M114,TRUE))*$D114+($K114="Steady Growth")*(AND(EA$6&gt;=$F114,EA$6&lt;=$H114)*((EA$6-$F114+1)/($J114*($J114+1)/2)*$D114))+($K114="custom")*CustCF!DU114</f>
        <v>0</v>
      </c>
      <c r="EB114" s="95">
        <f>($K114="Bell Curve")*(_xlfn.NORM.DIST(AND(EB$6&gt;=$F114,EB$6&lt;=$H114)*(EB$6-$F114+1),$J114/2,$M114,TRUE)-_xlfn.NORM.DIST(AND(EB$6&gt;=$F114,EB$6&lt;=$H114)*(EA$6-$F114+1),$J114/2,$M114,TRUE))/(1-2*_xlfn.NORM.DIST(0,$J114/2,$M114,TRUE))*$D114+($K114="Steady Growth")*(AND(EB$6&gt;=$F114,EB$6&lt;=$H114)*((EB$6-$F114+1)/($J114*($J114+1)/2)*$D114))+($K114="custom")*CustCF!DV114</f>
        <v>0</v>
      </c>
      <c r="EC114" s="95">
        <f>($K114="Bell Curve")*(_xlfn.NORM.DIST(AND(EC$6&gt;=$F114,EC$6&lt;=$H114)*(EC$6-$F114+1),$J114/2,$M114,TRUE)-_xlfn.NORM.DIST(AND(EC$6&gt;=$F114,EC$6&lt;=$H114)*(EB$6-$F114+1),$J114/2,$M114,TRUE))/(1-2*_xlfn.NORM.DIST(0,$J114/2,$M114,TRUE))*$D114+($K114="Steady Growth")*(AND(EC$6&gt;=$F114,EC$6&lt;=$H114)*((EC$6-$F114+1)/($J114*($J114+1)/2)*$D114))+($K114="custom")*CustCF!DW114</f>
        <v>0</v>
      </c>
      <c r="ED114" s="95">
        <f>($K114="Bell Curve")*(_xlfn.NORM.DIST(AND(ED$6&gt;=$F114,ED$6&lt;=$H114)*(ED$6-$F114+1),$J114/2,$M114,TRUE)-_xlfn.NORM.DIST(AND(ED$6&gt;=$F114,ED$6&lt;=$H114)*(EC$6-$F114+1),$J114/2,$M114,TRUE))/(1-2*_xlfn.NORM.DIST(0,$J114/2,$M114,TRUE))*$D114+($K114="Steady Growth")*(AND(ED$6&gt;=$F114,ED$6&lt;=$H114)*((ED$6-$F114+1)/($J114*($J114+1)/2)*$D114))+($K114="custom")*CustCF!DX114</f>
        <v>0</v>
      </c>
      <c r="EE114" s="95">
        <f>($K114="Bell Curve")*(_xlfn.NORM.DIST(AND(EE$6&gt;=$F114,EE$6&lt;=$H114)*(EE$6-$F114+1),$J114/2,$M114,TRUE)-_xlfn.NORM.DIST(AND(EE$6&gt;=$F114,EE$6&lt;=$H114)*(ED$6-$F114+1),$J114/2,$M114,TRUE))/(1-2*_xlfn.NORM.DIST(0,$J114/2,$M114,TRUE))*$D114+($K114="Steady Growth")*(AND(EE$6&gt;=$F114,EE$6&lt;=$H114)*((EE$6-$F114+1)/($J114*($J114+1)/2)*$D114))+($K114="custom")*CustCF!DY114</f>
        <v>0</v>
      </c>
      <c r="EF114" s="95">
        <f>($K114="Bell Curve")*(_xlfn.NORM.DIST(AND(EF$6&gt;=$F114,EF$6&lt;=$H114)*(EF$6-$F114+1),$J114/2,$M114,TRUE)-_xlfn.NORM.DIST(AND(EF$6&gt;=$F114,EF$6&lt;=$H114)*(EE$6-$F114+1),$J114/2,$M114,TRUE))/(1-2*_xlfn.NORM.DIST(0,$J114/2,$M114,TRUE))*$D114+($K114="Steady Growth")*(AND(EF$6&gt;=$F114,EF$6&lt;=$H114)*((EF$6-$F114+1)/($J114*($J114+1)/2)*$D114))+($K114="custom")*CustCF!DZ114</f>
        <v>0</v>
      </c>
      <c r="EG114" s="95">
        <f>($K114="Bell Curve")*(_xlfn.NORM.DIST(AND(EG$6&gt;=$F114,EG$6&lt;=$H114)*(EG$6-$F114+1),$J114/2,$M114,TRUE)-_xlfn.NORM.DIST(AND(EG$6&gt;=$F114,EG$6&lt;=$H114)*(EF$6-$F114+1),$J114/2,$M114,TRUE))/(1-2*_xlfn.NORM.DIST(0,$J114/2,$M114,TRUE))*$D114+($K114="Steady Growth")*(AND(EG$6&gt;=$F114,EG$6&lt;=$H114)*((EG$6-$F114+1)/($J114*($J114+1)/2)*$D114))+($K114="custom")*CustCF!EA114</f>
        <v>0</v>
      </c>
      <c r="EH114" s="95">
        <f>($K114="Bell Curve")*(_xlfn.NORM.DIST(AND(EH$6&gt;=$F114,EH$6&lt;=$H114)*(EH$6-$F114+1),$J114/2,$M114,TRUE)-_xlfn.NORM.DIST(AND(EH$6&gt;=$F114,EH$6&lt;=$H114)*(EG$6-$F114+1),$J114/2,$M114,TRUE))/(1-2*_xlfn.NORM.DIST(0,$J114/2,$M114,TRUE))*$D114+($K114="Steady Growth")*(AND(EH$6&gt;=$F114,EH$6&lt;=$H114)*((EH$6-$F114+1)/($J114*($J114+1)/2)*$D114))+($K114="custom")*CustCF!EB114</f>
        <v>0</v>
      </c>
      <c r="EI114" s="95">
        <f>($K114="Bell Curve")*(_xlfn.NORM.DIST(AND(EI$6&gt;=$F114,EI$6&lt;=$H114)*(EI$6-$F114+1),$J114/2,$M114,TRUE)-_xlfn.NORM.DIST(AND(EI$6&gt;=$F114,EI$6&lt;=$H114)*(EH$6-$F114+1),$J114/2,$M114,TRUE))/(1-2*_xlfn.NORM.DIST(0,$J114/2,$M114,TRUE))*$D114+($K114="Steady Growth")*(AND(EI$6&gt;=$F114,EI$6&lt;=$H114)*((EI$6-$F114+1)/($J114*($J114+1)/2)*$D114))+($K114="custom")*CustCF!EC114</f>
        <v>0</v>
      </c>
      <c r="EJ114" s="95">
        <f>($K114="Bell Curve")*(_xlfn.NORM.DIST(AND(EJ$6&gt;=$F114,EJ$6&lt;=$H114)*(EJ$6-$F114+1),$J114/2,$M114,TRUE)-_xlfn.NORM.DIST(AND(EJ$6&gt;=$F114,EJ$6&lt;=$H114)*(EI$6-$F114+1),$J114/2,$M114,TRUE))/(1-2*_xlfn.NORM.DIST(0,$J114/2,$M114,TRUE))*$D114+($K114="Steady Growth")*(AND(EJ$6&gt;=$F114,EJ$6&lt;=$H114)*((EJ$6-$F114+1)/($J114*($J114+1)/2)*$D114))+($K114="custom")*CustCF!ED114</f>
        <v>0</v>
      </c>
      <c r="EK114" s="95">
        <f>($K114="Bell Curve")*(_xlfn.NORM.DIST(AND(EK$6&gt;=$F114,EK$6&lt;=$H114)*(EK$6-$F114+1),$J114/2,$M114,TRUE)-_xlfn.NORM.DIST(AND(EK$6&gt;=$F114,EK$6&lt;=$H114)*(EJ$6-$F114+1),$J114/2,$M114,TRUE))/(1-2*_xlfn.NORM.DIST(0,$J114/2,$M114,TRUE))*$D114+($K114="Steady Growth")*(AND(EK$6&gt;=$F114,EK$6&lt;=$H114)*((EK$6-$F114+1)/($J114*($J114+1)/2)*$D114))+($K114="custom")*CustCF!EE114</f>
        <v>0</v>
      </c>
      <c r="EL114" s="95">
        <f>($K114="Bell Curve")*(_xlfn.NORM.DIST(AND(EL$6&gt;=$F114,EL$6&lt;=$H114)*(EL$6-$F114+1),$J114/2,$M114,TRUE)-_xlfn.NORM.DIST(AND(EL$6&gt;=$F114,EL$6&lt;=$H114)*(EK$6-$F114+1),$J114/2,$M114,TRUE))/(1-2*_xlfn.NORM.DIST(0,$J114/2,$M114,TRUE))*$D114+($K114="Steady Growth")*(AND(EL$6&gt;=$F114,EL$6&lt;=$H114)*((EL$6-$F114+1)/($J114*($J114+1)/2)*$D114))+($K114="custom")*CustCF!EF114</f>
        <v>0</v>
      </c>
      <c r="EM114" s="95">
        <f>($K114="Bell Curve")*(_xlfn.NORM.DIST(AND(EM$6&gt;=$F114,EM$6&lt;=$H114)*(EM$6-$F114+1),$J114/2,$M114,TRUE)-_xlfn.NORM.DIST(AND(EM$6&gt;=$F114,EM$6&lt;=$H114)*(EL$6-$F114+1),$J114/2,$M114,TRUE))/(1-2*_xlfn.NORM.DIST(0,$J114/2,$M114,TRUE))*$D114+($K114="Steady Growth")*(AND(EM$6&gt;=$F114,EM$6&lt;=$H114)*((EM$6-$F114+1)/($J114*($J114+1)/2)*$D114))+($K114="custom")*CustCF!EG114</f>
        <v>0</v>
      </c>
      <c r="EN114" s="95">
        <f>($K114="Bell Curve")*(_xlfn.NORM.DIST(AND(EN$6&gt;=$F114,EN$6&lt;=$H114)*(EN$6-$F114+1),$J114/2,$M114,TRUE)-_xlfn.NORM.DIST(AND(EN$6&gt;=$F114,EN$6&lt;=$H114)*(EM$6-$F114+1),$J114/2,$M114,TRUE))/(1-2*_xlfn.NORM.DIST(0,$J114/2,$M114,TRUE))*$D114+($K114="Steady Growth")*(AND(EN$6&gt;=$F114,EN$6&lt;=$H114)*((EN$6-$F114+1)/($J114*($J114+1)/2)*$D114))+($K114="custom")*CustCF!EH114</f>
        <v>0</v>
      </c>
      <c r="EO114" s="95">
        <f>($K114="Bell Curve")*(_xlfn.NORM.DIST(AND(EO$6&gt;=$F114,EO$6&lt;=$H114)*(EO$6-$F114+1),$J114/2,$M114,TRUE)-_xlfn.NORM.DIST(AND(EO$6&gt;=$F114,EO$6&lt;=$H114)*(EN$6-$F114+1),$J114/2,$M114,TRUE))/(1-2*_xlfn.NORM.DIST(0,$J114/2,$M114,TRUE))*$D114+($K114="Steady Growth")*(AND(EO$6&gt;=$F114,EO$6&lt;=$H114)*((EO$6-$F114+1)/($J114*($J114+1)/2)*$D114))+($K114="custom")*CustCF!EI114</f>
        <v>0</v>
      </c>
      <c r="EP114" s="95">
        <f>($K114="Bell Curve")*(_xlfn.NORM.DIST(AND(EP$6&gt;=$F114,EP$6&lt;=$H114)*(EP$6-$F114+1),$J114/2,$M114,TRUE)-_xlfn.NORM.DIST(AND(EP$6&gt;=$F114,EP$6&lt;=$H114)*(EO$6-$F114+1),$J114/2,$M114,TRUE))/(1-2*_xlfn.NORM.DIST(0,$J114/2,$M114,TRUE))*$D114+($K114="Steady Growth")*(AND(EP$6&gt;=$F114,EP$6&lt;=$H114)*((EP$6-$F114+1)/($J114*($J114+1)/2)*$D114))+($K114="custom")*CustCF!EJ114</f>
        <v>0</v>
      </c>
      <c r="EQ114" s="95">
        <f>($K114="Bell Curve")*(_xlfn.NORM.DIST(AND(EQ$6&gt;=$F114,EQ$6&lt;=$H114)*(EQ$6-$F114+1),$J114/2,$M114,TRUE)-_xlfn.NORM.DIST(AND(EQ$6&gt;=$F114,EQ$6&lt;=$H114)*(EP$6-$F114+1),$J114/2,$M114,TRUE))/(1-2*_xlfn.NORM.DIST(0,$J114/2,$M114,TRUE))*$D114+($K114="Steady Growth")*(AND(EQ$6&gt;=$F114,EQ$6&lt;=$H114)*((EQ$6-$F114+1)/($J114*($J114+1)/2)*$D114))+($K114="custom")*CustCF!EK114</f>
        <v>0</v>
      </c>
      <c r="ER114" s="95">
        <f>($K114="Bell Curve")*(_xlfn.NORM.DIST(AND(ER$6&gt;=$F114,ER$6&lt;=$H114)*(ER$6-$F114+1),$J114/2,$M114,TRUE)-_xlfn.NORM.DIST(AND(ER$6&gt;=$F114,ER$6&lt;=$H114)*(EQ$6-$F114+1),$J114/2,$M114,TRUE))/(1-2*_xlfn.NORM.DIST(0,$J114/2,$M114,TRUE))*$D114+($K114="Steady Growth")*(AND(ER$6&gt;=$F114,ER$6&lt;=$H114)*((ER$6-$F114+1)/($J114*($J114+1)/2)*$D114))+($K114="custom")*CustCF!EL114</f>
        <v>0</v>
      </c>
      <c r="ES114" s="95">
        <f>($K114="Bell Curve")*(_xlfn.NORM.DIST(AND(ES$6&gt;=$F114,ES$6&lt;=$H114)*(ES$6-$F114+1),$J114/2,$M114,TRUE)-_xlfn.NORM.DIST(AND(ES$6&gt;=$F114,ES$6&lt;=$H114)*(ER$6-$F114+1),$J114/2,$M114,TRUE))/(1-2*_xlfn.NORM.DIST(0,$J114/2,$M114,TRUE))*$D114+($K114="Steady Growth")*(AND(ES$6&gt;=$F114,ES$6&lt;=$H114)*((ES$6-$F114+1)/($J114*($J114+1)/2)*$D114))+($K114="custom")*CustCF!EM114</f>
        <v>0</v>
      </c>
      <c r="ET114" s="95">
        <f>($K114="Bell Curve")*(_xlfn.NORM.DIST(AND(ET$6&gt;=$F114,ET$6&lt;=$H114)*(ET$6-$F114+1),$J114/2,$M114,TRUE)-_xlfn.NORM.DIST(AND(ET$6&gt;=$F114,ET$6&lt;=$H114)*(ES$6-$F114+1),$J114/2,$M114,TRUE))/(1-2*_xlfn.NORM.DIST(0,$J114/2,$M114,TRUE))*$D114+($K114="Steady Growth")*(AND(ET$6&gt;=$F114,ET$6&lt;=$H114)*((ET$6-$F114+1)/($J114*($J114+1)/2)*$D114))+($K114="custom")*CustCF!EN114</f>
        <v>0</v>
      </c>
      <c r="EU114" s="95">
        <f>($K114="Bell Curve")*(_xlfn.NORM.DIST(AND(EU$6&gt;=$F114,EU$6&lt;=$H114)*(EU$6-$F114+1),$J114/2,$M114,TRUE)-_xlfn.NORM.DIST(AND(EU$6&gt;=$F114,EU$6&lt;=$H114)*(ET$6-$F114+1),$J114/2,$M114,TRUE))/(1-2*_xlfn.NORM.DIST(0,$J114/2,$M114,TRUE))*$D114+($K114="Steady Growth")*(AND(EU$6&gt;=$F114,EU$6&lt;=$H114)*((EU$6-$F114+1)/($J114*($J114+1)/2)*$D114))+($K114="custom")*CustCF!EO114</f>
        <v>0</v>
      </c>
      <c r="EV114" s="95">
        <f>($K114="Bell Curve")*(_xlfn.NORM.DIST(AND(EV$6&gt;=$F114,EV$6&lt;=$H114)*(EV$6-$F114+1),$J114/2,$M114,TRUE)-_xlfn.NORM.DIST(AND(EV$6&gt;=$F114,EV$6&lt;=$H114)*(EU$6-$F114+1),$J114/2,$M114,TRUE))/(1-2*_xlfn.NORM.DIST(0,$J114/2,$M114,TRUE))*$D114+($K114="Steady Growth")*(AND(EV$6&gt;=$F114,EV$6&lt;=$H114)*((EV$6-$F114+1)/($J114*($J114+1)/2)*$D114))+($K114="custom")*CustCF!EP114</f>
        <v>0</v>
      </c>
      <c r="EW114" s="95">
        <f>($K114="Bell Curve")*(_xlfn.NORM.DIST(AND(EW$6&gt;=$F114,EW$6&lt;=$H114)*(EW$6-$F114+1),$J114/2,$M114,TRUE)-_xlfn.NORM.DIST(AND(EW$6&gt;=$F114,EW$6&lt;=$H114)*(EV$6-$F114+1),$J114/2,$M114,TRUE))/(1-2*_xlfn.NORM.DIST(0,$J114/2,$M114,TRUE))*$D114+($K114="Steady Growth")*(AND(EW$6&gt;=$F114,EW$6&lt;=$H114)*((EW$6-$F114+1)/($J114*($J114+1)/2)*$D114))+($K114="custom")*CustCF!EQ114</f>
        <v>0</v>
      </c>
      <c r="EX114" s="95">
        <f>($K114="Bell Curve")*(_xlfn.NORM.DIST(AND(EX$6&gt;=$F114,EX$6&lt;=$H114)*(EX$6-$F114+1),$J114/2,$M114,TRUE)-_xlfn.NORM.DIST(AND(EX$6&gt;=$F114,EX$6&lt;=$H114)*(EW$6-$F114+1),$J114/2,$M114,TRUE))/(1-2*_xlfn.NORM.DIST(0,$J114/2,$M114,TRUE))*$D114+($K114="Steady Growth")*(AND(EX$6&gt;=$F114,EX$6&lt;=$H114)*((EX$6-$F114+1)/($J114*($J114+1)/2)*$D114))+($K114="custom")*CustCF!ER114</f>
        <v>0</v>
      </c>
      <c r="EY114" s="95">
        <f>($K114="Bell Curve")*(_xlfn.NORM.DIST(AND(EY$6&gt;=$F114,EY$6&lt;=$H114)*(EY$6-$F114+1),$J114/2,$M114,TRUE)-_xlfn.NORM.DIST(AND(EY$6&gt;=$F114,EY$6&lt;=$H114)*(EX$6-$F114+1),$J114/2,$M114,TRUE))/(1-2*_xlfn.NORM.DIST(0,$J114/2,$M114,TRUE))*$D114+($K114="Steady Growth")*(AND(EY$6&gt;=$F114,EY$6&lt;=$H114)*((EY$6-$F114+1)/($J114*($J114+1)/2)*$D114))+($K114="custom")*CustCF!ES114</f>
        <v>0</v>
      </c>
      <c r="EZ114" s="95">
        <f>($K114="Bell Curve")*(_xlfn.NORM.DIST(AND(EZ$6&gt;=$F114,EZ$6&lt;=$H114)*(EZ$6-$F114+1),$J114/2,$M114,TRUE)-_xlfn.NORM.DIST(AND(EZ$6&gt;=$F114,EZ$6&lt;=$H114)*(EY$6-$F114+1),$J114/2,$M114,TRUE))/(1-2*_xlfn.NORM.DIST(0,$J114/2,$M114,TRUE))*$D114+($K114="Steady Growth")*(AND(EZ$6&gt;=$F114,EZ$6&lt;=$H114)*((EZ$6-$F114+1)/($J114*($J114+1)/2)*$D114))+($K114="custom")*CustCF!ET114</f>
        <v>0</v>
      </c>
      <c r="FA114" s="95">
        <f>($K114="Bell Curve")*(_xlfn.NORM.DIST(AND(FA$6&gt;=$F114,FA$6&lt;=$H114)*(FA$6-$F114+1),$J114/2,$M114,TRUE)-_xlfn.NORM.DIST(AND(FA$6&gt;=$F114,FA$6&lt;=$H114)*(EZ$6-$F114+1),$J114/2,$M114,TRUE))/(1-2*_xlfn.NORM.DIST(0,$J114/2,$M114,TRUE))*$D114+($K114="Steady Growth")*(AND(FA$6&gt;=$F114,FA$6&lt;=$H114)*((FA$6-$F114+1)/($J114*($J114+1)/2)*$D114))+($K114="custom")*CustCF!EU114</f>
        <v>0</v>
      </c>
      <c r="FB114" s="95">
        <f>($K114="Bell Curve")*(_xlfn.NORM.DIST(AND(FB$6&gt;=$F114,FB$6&lt;=$H114)*(FB$6-$F114+1),$J114/2,$M114,TRUE)-_xlfn.NORM.DIST(AND(FB$6&gt;=$F114,FB$6&lt;=$H114)*(FA$6-$F114+1),$J114/2,$M114,TRUE))/(1-2*_xlfn.NORM.DIST(0,$J114/2,$M114,TRUE))*$D114+($K114="Steady Growth")*(AND(FB$6&gt;=$F114,FB$6&lt;=$H114)*((FB$6-$F114+1)/($J114*($J114+1)/2)*$D114))+($K114="custom")*CustCF!EV114</f>
        <v>0</v>
      </c>
      <c r="FC114" s="95">
        <f>($K114="Bell Curve")*(_xlfn.NORM.DIST(AND(FC$6&gt;=$F114,FC$6&lt;=$H114)*(FC$6-$F114+1),$J114/2,$M114,TRUE)-_xlfn.NORM.DIST(AND(FC$6&gt;=$F114,FC$6&lt;=$H114)*(FB$6-$F114+1),$J114/2,$M114,TRUE))/(1-2*_xlfn.NORM.DIST(0,$J114/2,$M114,TRUE))*$D114+($K114="Steady Growth")*(AND(FC$6&gt;=$F114,FC$6&lt;=$H114)*((FC$6-$F114+1)/($J114*($J114+1)/2)*$D114))+($K114="custom")*CustCF!EW114</f>
        <v>0</v>
      </c>
      <c r="FD114" s="95">
        <f>($K114="Bell Curve")*(_xlfn.NORM.DIST(AND(FD$6&gt;=$F114,FD$6&lt;=$H114)*(FD$6-$F114+1),$J114/2,$M114,TRUE)-_xlfn.NORM.DIST(AND(FD$6&gt;=$F114,FD$6&lt;=$H114)*(FC$6-$F114+1),$J114/2,$M114,TRUE))/(1-2*_xlfn.NORM.DIST(0,$J114/2,$M114,TRUE))*$D114+($K114="Steady Growth")*(AND(FD$6&gt;=$F114,FD$6&lt;=$H114)*((FD$6-$F114+1)/($J114*($J114+1)/2)*$D114))+($K114="custom")*CustCF!EX114</f>
        <v>0</v>
      </c>
      <c r="FE114" s="95">
        <f>($K114="Bell Curve")*(_xlfn.NORM.DIST(AND(FE$6&gt;=$F114,FE$6&lt;=$H114)*(FE$6-$F114+1),$J114/2,$M114,TRUE)-_xlfn.NORM.DIST(AND(FE$6&gt;=$F114,FE$6&lt;=$H114)*(FD$6-$F114+1),$J114/2,$M114,TRUE))/(1-2*_xlfn.NORM.DIST(0,$J114/2,$M114,TRUE))*$D114+($K114="Steady Growth")*(AND(FE$6&gt;=$F114,FE$6&lt;=$H114)*((FE$6-$F114+1)/($J114*($J114+1)/2)*$D114))+($K114="custom")*CustCF!EY114</f>
        <v>0</v>
      </c>
      <c r="FF114" s="95">
        <f>($K114="Bell Curve")*(_xlfn.NORM.DIST(AND(FF$6&gt;=$F114,FF$6&lt;=$H114)*(FF$6-$F114+1),$J114/2,$M114,TRUE)-_xlfn.NORM.DIST(AND(FF$6&gt;=$F114,FF$6&lt;=$H114)*(FE$6-$F114+1),$J114/2,$M114,TRUE))/(1-2*_xlfn.NORM.DIST(0,$J114/2,$M114,TRUE))*$D114+($K114="Steady Growth")*(AND(FF$6&gt;=$F114,FF$6&lt;=$H114)*((FF$6-$F114+1)/($J114*($J114+1)/2)*$D114))+($K114="custom")*CustCF!EZ114</f>
        <v>0</v>
      </c>
      <c r="FG114" s="95">
        <f>($K114="Bell Curve")*(_xlfn.NORM.DIST(AND(FG$6&gt;=$F114,FG$6&lt;=$H114)*(FG$6-$F114+1),$J114/2,$M114,TRUE)-_xlfn.NORM.DIST(AND(FG$6&gt;=$F114,FG$6&lt;=$H114)*(FF$6-$F114+1),$J114/2,$M114,TRUE))/(1-2*_xlfn.NORM.DIST(0,$J114/2,$M114,TRUE))*$D114+($K114="Steady Growth")*(AND(FG$6&gt;=$F114,FG$6&lt;=$H114)*((FG$6-$F114+1)/($J114*($J114+1)/2)*$D114))+($K114="custom")*CustCF!FA114</f>
        <v>0</v>
      </c>
      <c r="FH114" s="95">
        <f>($K114="Bell Curve")*(_xlfn.NORM.DIST(AND(FH$6&gt;=$F114,FH$6&lt;=$H114)*(FH$6-$F114+1),$J114/2,$M114,TRUE)-_xlfn.NORM.DIST(AND(FH$6&gt;=$F114,FH$6&lt;=$H114)*(FG$6-$F114+1),$J114/2,$M114,TRUE))/(1-2*_xlfn.NORM.DIST(0,$J114/2,$M114,TRUE))*$D114+($K114="Steady Growth")*(AND(FH$6&gt;=$F114,FH$6&lt;=$H114)*((FH$6-$F114+1)/($J114*($J114+1)/2)*$D114))+($K114="custom")*CustCF!FB114</f>
        <v>0</v>
      </c>
      <c r="FI114" s="95">
        <f>($K114="Bell Curve")*(_xlfn.NORM.DIST(AND(FI$6&gt;=$F114,FI$6&lt;=$H114)*(FI$6-$F114+1),$J114/2,$M114,TRUE)-_xlfn.NORM.DIST(AND(FI$6&gt;=$F114,FI$6&lt;=$H114)*(FH$6-$F114+1),$J114/2,$M114,TRUE))/(1-2*_xlfn.NORM.DIST(0,$J114/2,$M114,TRUE))*$D114+($K114="Steady Growth")*(AND(FI$6&gt;=$F114,FI$6&lt;=$H114)*((FI$6-$F114+1)/($J114*($J114+1)/2)*$D114))+($K114="custom")*CustCF!FC114</f>
        <v>0</v>
      </c>
      <c r="FJ114" s="95">
        <f>($K114="Bell Curve")*(_xlfn.NORM.DIST(AND(FJ$6&gt;=$F114,FJ$6&lt;=$H114)*(FJ$6-$F114+1),$J114/2,$M114,TRUE)-_xlfn.NORM.DIST(AND(FJ$6&gt;=$F114,FJ$6&lt;=$H114)*(FI$6-$F114+1),$J114/2,$M114,TRUE))/(1-2*_xlfn.NORM.DIST(0,$J114/2,$M114,TRUE))*$D114+($K114="Steady Growth")*(AND(FJ$6&gt;=$F114,FJ$6&lt;=$H114)*((FJ$6-$F114+1)/($J114*($J114+1)/2)*$D114))+($K114="custom")*CustCF!FD114</f>
        <v>0</v>
      </c>
      <c r="FK114" s="95">
        <f>($K114="Bell Curve")*(_xlfn.NORM.DIST(AND(FK$6&gt;=$F114,FK$6&lt;=$H114)*(FK$6-$F114+1),$J114/2,$M114,TRUE)-_xlfn.NORM.DIST(AND(FK$6&gt;=$F114,FK$6&lt;=$H114)*(FJ$6-$F114+1),$J114/2,$M114,TRUE))/(1-2*_xlfn.NORM.DIST(0,$J114/2,$M114,TRUE))*$D114+($K114="Steady Growth")*(AND(FK$6&gt;=$F114,FK$6&lt;=$H114)*((FK$6-$F114+1)/($J114*($J114+1)/2)*$D114))+($K114="custom")*CustCF!FE114</f>
        <v>0</v>
      </c>
      <c r="FL114" s="95">
        <f>($K114="Bell Curve")*(_xlfn.NORM.DIST(AND(FL$6&gt;=$F114,FL$6&lt;=$H114)*(FL$6-$F114+1),$J114/2,$M114,TRUE)-_xlfn.NORM.DIST(AND(FL$6&gt;=$F114,FL$6&lt;=$H114)*(FK$6-$F114+1),$J114/2,$M114,TRUE))/(1-2*_xlfn.NORM.DIST(0,$J114/2,$M114,TRUE))*$D114+($K114="Steady Growth")*(AND(FL$6&gt;=$F114,FL$6&lt;=$H114)*((FL$6-$F114+1)/($J114*($J114+1)/2)*$D114))+($K114="custom")*CustCF!FF114</f>
        <v>0</v>
      </c>
      <c r="FM114" s="95">
        <f>($K114="Bell Curve")*(_xlfn.NORM.DIST(AND(FM$6&gt;=$F114,FM$6&lt;=$H114)*(FM$6-$F114+1),$J114/2,$M114,TRUE)-_xlfn.NORM.DIST(AND(FM$6&gt;=$F114,FM$6&lt;=$H114)*(FL$6-$F114+1),$J114/2,$M114,TRUE))/(1-2*_xlfn.NORM.DIST(0,$J114/2,$M114,TRUE))*$D114+($K114="Steady Growth")*(AND(FM$6&gt;=$F114,FM$6&lt;=$H114)*((FM$6-$F114+1)/($J114*($J114+1)/2)*$D114))+($K114="custom")*CustCF!FG114</f>
        <v>0</v>
      </c>
      <c r="FN114" s="95">
        <f>($K114="Bell Curve")*(_xlfn.NORM.DIST(AND(FN$6&gt;=$F114,FN$6&lt;=$H114)*(FN$6-$F114+1),$J114/2,$M114,TRUE)-_xlfn.NORM.DIST(AND(FN$6&gt;=$F114,FN$6&lt;=$H114)*(FM$6-$F114+1),$J114/2,$M114,TRUE))/(1-2*_xlfn.NORM.DIST(0,$J114/2,$M114,TRUE))*$D114+($K114="Steady Growth")*(AND(FN$6&gt;=$F114,FN$6&lt;=$H114)*((FN$6-$F114+1)/($J114*($J114+1)/2)*$D114))+($K114="custom")*CustCF!FH114</f>
        <v>0</v>
      </c>
      <c r="FO114" s="95">
        <f>($K114="Bell Curve")*(_xlfn.NORM.DIST(AND(FO$6&gt;=$F114,FO$6&lt;=$H114)*(FO$6-$F114+1),$J114/2,$M114,TRUE)-_xlfn.NORM.DIST(AND(FO$6&gt;=$F114,FO$6&lt;=$H114)*(FN$6-$F114+1),$J114/2,$M114,TRUE))/(1-2*_xlfn.NORM.DIST(0,$J114/2,$M114,TRUE))*$D114+($K114="Steady Growth")*(AND(FO$6&gt;=$F114,FO$6&lt;=$H114)*((FO$6-$F114+1)/($J114*($J114+1)/2)*$D114))+($K114="custom")*CustCF!FI114</f>
        <v>0</v>
      </c>
      <c r="FP114" s="95">
        <f>($K114="Bell Curve")*(_xlfn.NORM.DIST(AND(FP$6&gt;=$F114,FP$6&lt;=$H114)*(FP$6-$F114+1),$J114/2,$M114,TRUE)-_xlfn.NORM.DIST(AND(FP$6&gt;=$F114,FP$6&lt;=$H114)*(FO$6-$F114+1),$J114/2,$M114,TRUE))/(1-2*_xlfn.NORM.DIST(0,$J114/2,$M114,TRUE))*$D114+($K114="Steady Growth")*(AND(FP$6&gt;=$F114,FP$6&lt;=$H114)*((FP$6-$F114+1)/($J114*($J114+1)/2)*$D114))+($K114="custom")*CustCF!FJ114</f>
        <v>0</v>
      </c>
      <c r="FQ114" s="95">
        <f>($K114="Bell Curve")*(_xlfn.NORM.DIST(AND(FQ$6&gt;=$F114,FQ$6&lt;=$H114)*(FQ$6-$F114+1),$J114/2,$M114,TRUE)-_xlfn.NORM.DIST(AND(FQ$6&gt;=$F114,FQ$6&lt;=$H114)*(FP$6-$F114+1),$J114/2,$M114,TRUE))/(1-2*_xlfn.NORM.DIST(0,$J114/2,$M114,TRUE))*$D114+($K114="Steady Growth")*(AND(FQ$6&gt;=$F114,FQ$6&lt;=$H114)*((FQ$6-$F114+1)/($J114*($J114+1)/2)*$D114))+($K114="custom")*CustCF!FK114</f>
        <v>0</v>
      </c>
      <c r="FR114" s="95">
        <f>($K114="Bell Curve")*(_xlfn.NORM.DIST(AND(FR$6&gt;=$F114,FR$6&lt;=$H114)*(FR$6-$F114+1),$J114/2,$M114,TRUE)-_xlfn.NORM.DIST(AND(FR$6&gt;=$F114,FR$6&lt;=$H114)*(FQ$6-$F114+1),$J114/2,$M114,TRUE))/(1-2*_xlfn.NORM.DIST(0,$J114/2,$M114,TRUE))*$D114+($K114="Steady Growth")*(AND(FR$6&gt;=$F114,FR$6&lt;=$H114)*((FR$6-$F114+1)/($J114*($J114+1)/2)*$D114))+($K114="custom")*CustCF!FL114</f>
        <v>0</v>
      </c>
      <c r="FS114" s="95">
        <f>($K114="Bell Curve")*(_xlfn.NORM.DIST(AND(FS$6&gt;=$F114,FS$6&lt;=$H114)*(FS$6-$F114+1),$J114/2,$M114,TRUE)-_xlfn.NORM.DIST(AND(FS$6&gt;=$F114,FS$6&lt;=$H114)*(FR$6-$F114+1),$J114/2,$M114,TRUE))/(1-2*_xlfn.NORM.DIST(0,$J114/2,$M114,TRUE))*$D114+($K114="Steady Growth")*(AND(FS$6&gt;=$F114,FS$6&lt;=$H114)*((FS$6-$F114+1)/($J114*($J114+1)/2)*$D114))+($K114="custom")*CustCF!FM114</f>
        <v>0</v>
      </c>
      <c r="FT114" s="95">
        <f>($K114="Bell Curve")*(_xlfn.NORM.DIST(AND(FT$6&gt;=$F114,FT$6&lt;=$H114)*(FT$6-$F114+1),$J114/2,$M114,TRUE)-_xlfn.NORM.DIST(AND(FT$6&gt;=$F114,FT$6&lt;=$H114)*(FS$6-$F114+1),$J114/2,$M114,TRUE))/(1-2*_xlfn.NORM.DIST(0,$J114/2,$M114,TRUE))*$D114+($K114="Steady Growth")*(AND(FT$6&gt;=$F114,FT$6&lt;=$H114)*((FT$6-$F114+1)/($J114*($J114+1)/2)*$D114))+($K114="custom")*CustCF!FN114</f>
        <v>0</v>
      </c>
      <c r="FU114" s="95">
        <f>($K114="Bell Curve")*(_xlfn.NORM.DIST(AND(FU$6&gt;=$F114,FU$6&lt;=$H114)*(FU$6-$F114+1),$J114/2,$M114,TRUE)-_xlfn.NORM.DIST(AND(FU$6&gt;=$F114,FU$6&lt;=$H114)*(FT$6-$F114+1),$J114/2,$M114,TRUE))/(1-2*_xlfn.NORM.DIST(0,$J114/2,$M114,TRUE))*$D114+($K114="Steady Growth")*(AND(FU$6&gt;=$F114,FU$6&lt;=$H114)*((FU$6-$F114+1)/($J114*($J114+1)/2)*$D114))+($K114="custom")*CustCF!FO114</f>
        <v>0</v>
      </c>
      <c r="FV114" s="95">
        <f>($K114="Bell Curve")*(_xlfn.NORM.DIST(AND(FV$6&gt;=$F114,FV$6&lt;=$H114)*(FV$6-$F114+1),$J114/2,$M114,TRUE)-_xlfn.NORM.DIST(AND(FV$6&gt;=$F114,FV$6&lt;=$H114)*(FU$6-$F114+1),$J114/2,$M114,TRUE))/(1-2*_xlfn.NORM.DIST(0,$J114/2,$M114,TRUE))*$D114+($K114="Steady Growth")*(AND(FV$6&gt;=$F114,FV$6&lt;=$H114)*((FV$6-$F114+1)/($J114*($J114+1)/2)*$D114))+($K114="custom")*CustCF!FP114</f>
        <v>0</v>
      </c>
      <c r="FW114" s="95">
        <f>($K114="Bell Curve")*(_xlfn.NORM.DIST(AND(FW$6&gt;=$F114,FW$6&lt;=$H114)*(FW$6-$F114+1),$J114/2,$M114,TRUE)-_xlfn.NORM.DIST(AND(FW$6&gt;=$F114,FW$6&lt;=$H114)*(FV$6-$F114+1),$J114/2,$M114,TRUE))/(1-2*_xlfn.NORM.DIST(0,$J114/2,$M114,TRUE))*$D114+($K114="Steady Growth")*(AND(FW$6&gt;=$F114,FW$6&lt;=$H114)*((FW$6-$F114+1)/($J114*($J114+1)/2)*$D114))+($K114="custom")*CustCF!FQ114</f>
        <v>0</v>
      </c>
      <c r="FX114" s="95">
        <f>($K114="Bell Curve")*(_xlfn.NORM.DIST(AND(FX$6&gt;=$F114,FX$6&lt;=$H114)*(FX$6-$F114+1),$J114/2,$M114,TRUE)-_xlfn.NORM.DIST(AND(FX$6&gt;=$F114,FX$6&lt;=$H114)*(FW$6-$F114+1),$J114/2,$M114,TRUE))/(1-2*_xlfn.NORM.DIST(0,$J114/2,$M114,TRUE))*$D114+($K114="Steady Growth")*(AND(FX$6&gt;=$F114,FX$6&lt;=$H114)*((FX$6-$F114+1)/($J114*($J114+1)/2)*$D114))+($K114="custom")*CustCF!FR114</f>
        <v>0</v>
      </c>
      <c r="FY114" s="95">
        <f>($K114="Bell Curve")*(_xlfn.NORM.DIST(AND(FY$6&gt;=$F114,FY$6&lt;=$H114)*(FY$6-$F114+1),$J114/2,$M114,TRUE)-_xlfn.NORM.DIST(AND(FY$6&gt;=$F114,FY$6&lt;=$H114)*(FX$6-$F114+1),$J114/2,$M114,TRUE))/(1-2*_xlfn.NORM.DIST(0,$J114/2,$M114,TRUE))*$D114+($K114="Steady Growth")*(AND(FY$6&gt;=$F114,FY$6&lt;=$H114)*((FY$6-$F114+1)/($J114*($J114+1)/2)*$D114))+($K114="custom")*CustCF!FS114</f>
        <v>0</v>
      </c>
      <c r="FZ114" s="95">
        <f>($K114="Bell Curve")*(_xlfn.NORM.DIST(AND(FZ$6&gt;=$F114,FZ$6&lt;=$H114)*(FZ$6-$F114+1),$J114/2,$M114,TRUE)-_xlfn.NORM.DIST(AND(FZ$6&gt;=$F114,FZ$6&lt;=$H114)*(FY$6-$F114+1),$J114/2,$M114,TRUE))/(1-2*_xlfn.NORM.DIST(0,$J114/2,$M114,TRUE))*$D114+($K114="Steady Growth")*(AND(FZ$6&gt;=$F114,FZ$6&lt;=$H114)*((FZ$6-$F114+1)/($J114*($J114+1)/2)*$D114))+($K114="custom")*CustCF!FT114</f>
        <v>0</v>
      </c>
      <c r="GA114" s="95">
        <f>($K114="Bell Curve")*(_xlfn.NORM.DIST(AND(GA$6&gt;=$F114,GA$6&lt;=$H114)*(GA$6-$F114+1),$J114/2,$M114,TRUE)-_xlfn.NORM.DIST(AND(GA$6&gt;=$F114,GA$6&lt;=$H114)*(FZ$6-$F114+1),$J114/2,$M114,TRUE))/(1-2*_xlfn.NORM.DIST(0,$J114/2,$M114,TRUE))*$D114+($K114="Steady Growth")*(AND(GA$6&gt;=$F114,GA$6&lt;=$H114)*((GA$6-$F114+1)/($J114*($J114+1)/2)*$D114))+($K114="custom")*CustCF!FU114</f>
        <v>0</v>
      </c>
      <c r="GB114" s="95">
        <f>($K114="Bell Curve")*(_xlfn.NORM.DIST(AND(GB$6&gt;=$F114,GB$6&lt;=$H114)*(GB$6-$F114+1),$J114/2,$M114,TRUE)-_xlfn.NORM.DIST(AND(GB$6&gt;=$F114,GB$6&lt;=$H114)*(GA$6-$F114+1),$J114/2,$M114,TRUE))/(1-2*_xlfn.NORM.DIST(0,$J114/2,$M114,TRUE))*$D114+($K114="Steady Growth")*(AND(GB$6&gt;=$F114,GB$6&lt;=$H114)*((GB$6-$F114+1)/($J114*($J114+1)/2)*$D114))+($K114="custom")*CustCF!FV114</f>
        <v>0</v>
      </c>
      <c r="GC114" s="95">
        <f>($K114="Bell Curve")*(_xlfn.NORM.DIST(AND(GC$6&gt;=$F114,GC$6&lt;=$H114)*(GC$6-$F114+1),$J114/2,$M114,TRUE)-_xlfn.NORM.DIST(AND(GC$6&gt;=$F114,GC$6&lt;=$H114)*(GB$6-$F114+1),$J114/2,$M114,TRUE))/(1-2*_xlfn.NORM.DIST(0,$J114/2,$M114,TRUE))*$D114+($K114="Steady Growth")*(AND(GC$6&gt;=$F114,GC$6&lt;=$H114)*((GC$6-$F114+1)/($J114*($J114+1)/2)*$D114))+($K114="custom")*CustCF!FW114</f>
        <v>0</v>
      </c>
      <c r="GD114" s="95">
        <f>($K114="Bell Curve")*(_xlfn.NORM.DIST(AND(GD$6&gt;=$F114,GD$6&lt;=$H114)*(GD$6-$F114+1),$J114/2,$M114,TRUE)-_xlfn.NORM.DIST(AND(GD$6&gt;=$F114,GD$6&lt;=$H114)*(GC$6-$F114+1),$J114/2,$M114,TRUE))/(1-2*_xlfn.NORM.DIST(0,$J114/2,$M114,TRUE))*$D114+($K114="Steady Growth")*(AND(GD$6&gt;=$F114,GD$6&lt;=$H114)*((GD$6-$F114+1)/($J114*($J114+1)/2)*$D114))+($K114="custom")*CustCF!FX114</f>
        <v>0</v>
      </c>
      <c r="GE114" s="95">
        <f>($K114="Bell Curve")*(_xlfn.NORM.DIST(AND(GE$6&gt;=$F114,GE$6&lt;=$H114)*(GE$6-$F114+1),$J114/2,$M114,TRUE)-_xlfn.NORM.DIST(AND(GE$6&gt;=$F114,GE$6&lt;=$H114)*(GD$6-$F114+1),$J114/2,$M114,TRUE))/(1-2*_xlfn.NORM.DIST(0,$J114/2,$M114,TRUE))*$D114+($K114="Steady Growth")*(AND(GE$6&gt;=$F114,GE$6&lt;=$H114)*((GE$6-$F114+1)/($J114*($J114+1)/2)*$D114))+($K114="custom")*CustCF!FY114</f>
        <v>0</v>
      </c>
      <c r="GF114" s="95">
        <f>($K114="Bell Curve")*(_xlfn.NORM.DIST(AND(GF$6&gt;=$F114,GF$6&lt;=$H114)*(GF$6-$F114+1),$J114/2,$M114,TRUE)-_xlfn.NORM.DIST(AND(GF$6&gt;=$F114,GF$6&lt;=$H114)*(GE$6-$F114+1),$J114/2,$M114,TRUE))/(1-2*_xlfn.NORM.DIST(0,$J114/2,$M114,TRUE))*$D114+($K114="Steady Growth")*(AND(GF$6&gt;=$F114,GF$6&lt;=$H114)*((GF$6-$F114+1)/($J114*($J114+1)/2)*$D114))+($K114="custom")*CustCF!FZ114</f>
        <v>0</v>
      </c>
      <c r="GG114" s="95">
        <f>($K114="Bell Curve")*(_xlfn.NORM.DIST(AND(GG$6&gt;=$F114,GG$6&lt;=$H114)*(GG$6-$F114+1),$J114/2,$M114,TRUE)-_xlfn.NORM.DIST(AND(GG$6&gt;=$F114,GG$6&lt;=$H114)*(GF$6-$F114+1),$J114/2,$M114,TRUE))/(1-2*_xlfn.NORM.DIST(0,$J114/2,$M114,TRUE))*$D114+($K114="Steady Growth")*(AND(GG$6&gt;=$F114,GG$6&lt;=$H114)*((GG$6-$F114+1)/($J114*($J114+1)/2)*$D114))+($K114="custom")*CustCF!GA114</f>
        <v>0</v>
      </c>
      <c r="GH114" s="95">
        <f>($K114="Bell Curve")*(_xlfn.NORM.DIST(AND(GH$6&gt;=$F114,GH$6&lt;=$H114)*(GH$6-$F114+1),$J114/2,$M114,TRUE)-_xlfn.NORM.DIST(AND(GH$6&gt;=$F114,GH$6&lt;=$H114)*(GG$6-$F114+1),$J114/2,$M114,TRUE))/(1-2*_xlfn.NORM.DIST(0,$J114/2,$M114,TRUE))*$D114+($K114="Steady Growth")*(AND(GH$6&gt;=$F114,GH$6&lt;=$H114)*((GH$6-$F114+1)/($J114*($J114+1)/2)*$D114))+($K114="custom")*CustCF!GB114</f>
        <v>0</v>
      </c>
      <c r="GI114" s="95">
        <f>($K114="Bell Curve")*(_xlfn.NORM.DIST(AND(GI$6&gt;=$F114,GI$6&lt;=$H114)*(GI$6-$F114+1),$J114/2,$M114,TRUE)-_xlfn.NORM.DIST(AND(GI$6&gt;=$F114,GI$6&lt;=$H114)*(GH$6-$F114+1),$J114/2,$M114,TRUE))/(1-2*_xlfn.NORM.DIST(0,$J114/2,$M114,TRUE))*$D114+($K114="Steady Growth")*(AND(GI$6&gt;=$F114,GI$6&lt;=$H114)*((GI$6-$F114+1)/($J114*($J114+1)/2)*$D114))+($K114="custom")*CustCF!GC114</f>
        <v>0</v>
      </c>
      <c r="GJ114" s="95">
        <f>($K114="Bell Curve")*(_xlfn.NORM.DIST(AND(GJ$6&gt;=$F114,GJ$6&lt;=$H114)*(GJ$6-$F114+1),$J114/2,$M114,TRUE)-_xlfn.NORM.DIST(AND(GJ$6&gt;=$F114,GJ$6&lt;=$H114)*(GI$6-$F114+1),$J114/2,$M114,TRUE))/(1-2*_xlfn.NORM.DIST(0,$J114/2,$M114,TRUE))*$D114+($K114="Steady Growth")*(AND(GJ$6&gt;=$F114,GJ$6&lt;=$H114)*((GJ$6-$F114+1)/($J114*($J114+1)/2)*$D114))+($K114="custom")*CustCF!GD114</f>
        <v>0</v>
      </c>
      <c r="GK114" s="95">
        <f>($K114="Bell Curve")*(_xlfn.NORM.DIST(AND(GK$6&gt;=$F114,GK$6&lt;=$H114)*(GK$6-$F114+1),$J114/2,$M114,TRUE)-_xlfn.NORM.DIST(AND(GK$6&gt;=$F114,GK$6&lt;=$H114)*(GJ$6-$F114+1),$J114/2,$M114,TRUE))/(1-2*_xlfn.NORM.DIST(0,$J114/2,$M114,TRUE))*$D114+($K114="Steady Growth")*(AND(GK$6&gt;=$F114,GK$6&lt;=$H114)*((GK$6-$F114+1)/($J114*($J114+1)/2)*$D114))+($K114="custom")*CustCF!GE114</f>
        <v>0</v>
      </c>
      <c r="GL114" s="95">
        <f>($K114="Bell Curve")*(_xlfn.NORM.DIST(AND(GL$6&gt;=$F114,GL$6&lt;=$H114)*(GL$6-$F114+1),$J114/2,$M114,TRUE)-_xlfn.NORM.DIST(AND(GL$6&gt;=$F114,GL$6&lt;=$H114)*(GK$6-$F114+1),$J114/2,$M114,TRUE))/(1-2*_xlfn.NORM.DIST(0,$J114/2,$M114,TRUE))*$D114+($K114="Steady Growth")*(AND(GL$6&gt;=$F114,GL$6&lt;=$H114)*((GL$6-$F114+1)/($J114*($J114+1)/2)*$D114))+($K114="custom")*CustCF!GF114</f>
        <v>0</v>
      </c>
      <c r="GM114" s="95">
        <f>($K114="Bell Curve")*(_xlfn.NORM.DIST(AND(GM$6&gt;=$F114,GM$6&lt;=$H114)*(GM$6-$F114+1),$J114/2,$M114,TRUE)-_xlfn.NORM.DIST(AND(GM$6&gt;=$F114,GM$6&lt;=$H114)*(GL$6-$F114+1),$J114/2,$M114,TRUE))/(1-2*_xlfn.NORM.DIST(0,$J114/2,$M114,TRUE))*$D114+($K114="Steady Growth")*(AND(GM$6&gt;=$F114,GM$6&lt;=$H114)*((GM$6-$F114+1)/($J114*($J114+1)/2)*$D114))+($K114="custom")*CustCF!GG114</f>
        <v>0</v>
      </c>
      <c r="GN114" s="268">
        <f>($K114="Bell Curve")*(_xlfn.NORM.DIST(AND(GN$6&gt;=$F114,GN$6&lt;=$H114)*(GN$6-$F114+1),$J114/2,$M114,TRUE)-_xlfn.NORM.DIST(AND(GN$6&gt;=$F114,GN$6&lt;=$H114)*(GM$6-$F114+1),$J114/2,$M114,TRUE))/(1-2*_xlfn.NORM.DIST(0,$J114/2,$M114,TRUE))*$D114+($K114="Steady Growth")*(AND(GN$6&gt;=$F114,GN$6&lt;=$H114)*((GN$6-$F114+1)/($J114*($J114+1)/2)*$D114))+($K114="custom")*CustCF!GH114</f>
        <v>0</v>
      </c>
      <c r="GO114" s="1"/>
      <c r="GP114" s="67"/>
    </row>
    <row r="115" spans="1:198" customFormat="1" hidden="1" outlineLevel="1" x14ac:dyDescent="0.75">
      <c r="A115" s="1"/>
      <c r="B115" s="1"/>
      <c r="C115" s="262">
        <f>Budget!AB30</f>
        <v>0</v>
      </c>
      <c r="D115" s="19">
        <f>Budget!AC30</f>
        <v>0</v>
      </c>
      <c r="E115" s="19" t="str">
        <f t="shared" si="54"/>
        <v/>
      </c>
      <c r="F115" s="263">
        <v>0</v>
      </c>
      <c r="G115" s="257">
        <f>IF(L115="custom",CustCF!F115,INDEX($P$8:$GN$8,MATCH(F115,$P$6:$GN$6,0)))</f>
        <v>46053</v>
      </c>
      <c r="H115" s="263">
        <v>0</v>
      </c>
      <c r="I115" s="257">
        <f>IF(L115="custom",CustCF!G115,INDEX($P$8:$GN$8,MATCH(H115,$P$6:$GN$6,0)))</f>
        <v>46053</v>
      </c>
      <c r="J115" s="260">
        <f t="shared" si="55"/>
        <v>1</v>
      </c>
      <c r="K115" s="265" t="s">
        <v>116</v>
      </c>
      <c r="L115" s="266" t="s">
        <v>141</v>
      </c>
      <c r="M115" s="267">
        <f t="shared" si="56"/>
        <v>9</v>
      </c>
      <c r="N115" s="18">
        <f t="shared" si="47"/>
        <v>0</v>
      </c>
      <c r="O115" s="1372">
        <f t="shared" si="46"/>
        <v>0</v>
      </c>
      <c r="P115" s="95">
        <f>($K115="Bell Curve")*(_xlfn.NORM.DIST(AND(P$6&gt;=$F115,P$6&lt;=$H115)*(P$6-$F115+1),$J115/2,$M115,TRUE)-_xlfn.NORM.DIST(AND(P$6&gt;=$F115,P$6&lt;=$H115)*(O$6-$F115+1),$J115/2,$M115,TRUE))/(1-2*_xlfn.NORM.DIST(0,$J115/2,$M115,TRUE))*$D115+($K115="Steady Growth")*(AND(P$6&gt;=$F115,P$6&lt;=$H115)*((P$6-$F115+1)/($J115*($J115+1)/2)*$D115))+($K115="custom")*CustCF!J115</f>
        <v>0</v>
      </c>
      <c r="Q115" s="95">
        <f>($K115="Bell Curve")*(_xlfn.NORM.DIST(AND(Q$6&gt;=$F115,Q$6&lt;=$H115)*(Q$6-$F115+1),$J115/2,$M115,TRUE)-_xlfn.NORM.DIST(AND(Q$6&gt;=$F115,Q$6&lt;=$H115)*(P$6-$F115+1),$J115/2,$M115,TRUE))/(1-2*_xlfn.NORM.DIST(0,$J115/2,$M115,TRUE))*$D115+($K115="Steady Growth")*(AND(Q$6&gt;=$F115,Q$6&lt;=$H115)*((Q$6-$F115+1)/($J115*($J115+1)/2)*$D115))+($K115="custom")*CustCF!K115</f>
        <v>0</v>
      </c>
      <c r="R115" s="95">
        <f>($K115="Bell Curve")*(_xlfn.NORM.DIST(AND(R$6&gt;=$F115,R$6&lt;=$H115)*(R$6-$F115+1),$J115/2,$M115,TRUE)-_xlfn.NORM.DIST(AND(R$6&gt;=$F115,R$6&lt;=$H115)*(Q$6-$F115+1),$J115/2,$M115,TRUE))/(1-2*_xlfn.NORM.DIST(0,$J115/2,$M115,TRUE))*$D115+($K115="Steady Growth")*(AND(R$6&gt;=$F115,R$6&lt;=$H115)*((R$6-$F115+1)/($J115*($J115+1)/2)*$D115))+($K115="custom")*CustCF!L115</f>
        <v>0</v>
      </c>
      <c r="S115" s="95">
        <f>($K115="Bell Curve")*(_xlfn.NORM.DIST(AND(S$6&gt;=$F115,S$6&lt;=$H115)*(S$6-$F115+1),$J115/2,$M115,TRUE)-_xlfn.NORM.DIST(AND(S$6&gt;=$F115,S$6&lt;=$H115)*(R$6-$F115+1),$J115/2,$M115,TRUE))/(1-2*_xlfn.NORM.DIST(0,$J115/2,$M115,TRUE))*$D115+($K115="Steady Growth")*(AND(S$6&gt;=$F115,S$6&lt;=$H115)*((S$6-$F115+1)/($J115*($J115+1)/2)*$D115))+($K115="custom")*CustCF!M115</f>
        <v>0</v>
      </c>
      <c r="T115" s="95">
        <f>($K115="Bell Curve")*(_xlfn.NORM.DIST(AND(T$6&gt;=$F115,T$6&lt;=$H115)*(T$6-$F115+1),$J115/2,$M115,TRUE)-_xlfn.NORM.DIST(AND(T$6&gt;=$F115,T$6&lt;=$H115)*(S$6-$F115+1),$J115/2,$M115,TRUE))/(1-2*_xlfn.NORM.DIST(0,$J115/2,$M115,TRUE))*$D115+($K115="Steady Growth")*(AND(T$6&gt;=$F115,T$6&lt;=$H115)*((T$6-$F115+1)/($J115*($J115+1)/2)*$D115))+($K115="custom")*CustCF!N115</f>
        <v>0</v>
      </c>
      <c r="U115" s="95">
        <f>($K115="Bell Curve")*(_xlfn.NORM.DIST(AND(U$6&gt;=$F115,U$6&lt;=$H115)*(U$6-$F115+1),$J115/2,$M115,TRUE)-_xlfn.NORM.DIST(AND(U$6&gt;=$F115,U$6&lt;=$H115)*(T$6-$F115+1),$J115/2,$M115,TRUE))/(1-2*_xlfn.NORM.DIST(0,$J115/2,$M115,TRUE))*$D115+($K115="Steady Growth")*(AND(U$6&gt;=$F115,U$6&lt;=$H115)*((U$6-$F115+1)/($J115*($J115+1)/2)*$D115))+($K115="custom")*CustCF!O115</f>
        <v>0</v>
      </c>
      <c r="V115" s="95">
        <f>($K115="Bell Curve")*(_xlfn.NORM.DIST(AND(V$6&gt;=$F115,V$6&lt;=$H115)*(V$6-$F115+1),$J115/2,$M115,TRUE)-_xlfn.NORM.DIST(AND(V$6&gt;=$F115,V$6&lt;=$H115)*(U$6-$F115+1),$J115/2,$M115,TRUE))/(1-2*_xlfn.NORM.DIST(0,$J115/2,$M115,TRUE))*$D115+($K115="Steady Growth")*(AND(V$6&gt;=$F115,V$6&lt;=$H115)*((V$6-$F115+1)/($J115*($J115+1)/2)*$D115))+($K115="custom")*CustCF!P115</f>
        <v>0</v>
      </c>
      <c r="W115" s="95">
        <f>($K115="Bell Curve")*(_xlfn.NORM.DIST(AND(W$6&gt;=$F115,W$6&lt;=$H115)*(W$6-$F115+1),$J115/2,$M115,TRUE)-_xlfn.NORM.DIST(AND(W$6&gt;=$F115,W$6&lt;=$H115)*(V$6-$F115+1),$J115/2,$M115,TRUE))/(1-2*_xlfn.NORM.DIST(0,$J115/2,$M115,TRUE))*$D115+($K115="Steady Growth")*(AND(W$6&gt;=$F115,W$6&lt;=$H115)*((W$6-$F115+1)/($J115*($J115+1)/2)*$D115))+($K115="custom")*CustCF!Q115</f>
        <v>0</v>
      </c>
      <c r="X115" s="95">
        <f>($K115="Bell Curve")*(_xlfn.NORM.DIST(AND(X$6&gt;=$F115,X$6&lt;=$H115)*(X$6-$F115+1),$J115/2,$M115,TRUE)-_xlfn.NORM.DIST(AND(X$6&gt;=$F115,X$6&lt;=$H115)*(W$6-$F115+1),$J115/2,$M115,TRUE))/(1-2*_xlfn.NORM.DIST(0,$J115/2,$M115,TRUE))*$D115+($K115="Steady Growth")*(AND(X$6&gt;=$F115,X$6&lt;=$H115)*((X$6-$F115+1)/($J115*($J115+1)/2)*$D115))+($K115="custom")*CustCF!R115</f>
        <v>0</v>
      </c>
      <c r="Y115" s="95">
        <f>($K115="Bell Curve")*(_xlfn.NORM.DIST(AND(Y$6&gt;=$F115,Y$6&lt;=$H115)*(Y$6-$F115+1),$J115/2,$M115,TRUE)-_xlfn.NORM.DIST(AND(Y$6&gt;=$F115,Y$6&lt;=$H115)*(X$6-$F115+1),$J115/2,$M115,TRUE))/(1-2*_xlfn.NORM.DIST(0,$J115/2,$M115,TRUE))*$D115+($K115="Steady Growth")*(AND(Y$6&gt;=$F115,Y$6&lt;=$H115)*((Y$6-$F115+1)/($J115*($J115+1)/2)*$D115))+($K115="custom")*CustCF!S115</f>
        <v>0</v>
      </c>
      <c r="Z115" s="95">
        <f>($K115="Bell Curve")*(_xlfn.NORM.DIST(AND(Z$6&gt;=$F115,Z$6&lt;=$H115)*(Z$6-$F115+1),$J115/2,$M115,TRUE)-_xlfn.NORM.DIST(AND(Z$6&gt;=$F115,Z$6&lt;=$H115)*(Y$6-$F115+1),$J115/2,$M115,TRUE))/(1-2*_xlfn.NORM.DIST(0,$J115/2,$M115,TRUE))*$D115+($K115="Steady Growth")*(AND(Z$6&gt;=$F115,Z$6&lt;=$H115)*((Z$6-$F115+1)/($J115*($J115+1)/2)*$D115))+($K115="custom")*CustCF!T115</f>
        <v>0</v>
      </c>
      <c r="AA115" s="95">
        <f>($K115="Bell Curve")*(_xlfn.NORM.DIST(AND(AA$6&gt;=$F115,AA$6&lt;=$H115)*(AA$6-$F115+1),$J115/2,$M115,TRUE)-_xlfn.NORM.DIST(AND(AA$6&gt;=$F115,AA$6&lt;=$H115)*(Z$6-$F115+1),$J115/2,$M115,TRUE))/(1-2*_xlfn.NORM.DIST(0,$J115/2,$M115,TRUE))*$D115+($K115="Steady Growth")*(AND(AA$6&gt;=$F115,AA$6&lt;=$H115)*((AA$6-$F115+1)/($J115*($J115+1)/2)*$D115))+($K115="custom")*CustCF!U115</f>
        <v>0</v>
      </c>
      <c r="AB115" s="95">
        <f>($K115="Bell Curve")*(_xlfn.NORM.DIST(AND(AB$6&gt;=$F115,AB$6&lt;=$H115)*(AB$6-$F115+1),$J115/2,$M115,TRUE)-_xlfn.NORM.DIST(AND(AB$6&gt;=$F115,AB$6&lt;=$H115)*(AA$6-$F115+1),$J115/2,$M115,TRUE))/(1-2*_xlfn.NORM.DIST(0,$J115/2,$M115,TRUE))*$D115+($K115="Steady Growth")*(AND(AB$6&gt;=$F115,AB$6&lt;=$H115)*((AB$6-$F115+1)/($J115*($J115+1)/2)*$D115))+($K115="custom")*CustCF!V115</f>
        <v>0</v>
      </c>
      <c r="AC115" s="95">
        <f>($K115="Bell Curve")*(_xlfn.NORM.DIST(AND(AC$6&gt;=$F115,AC$6&lt;=$H115)*(AC$6-$F115+1),$J115/2,$M115,TRUE)-_xlfn.NORM.DIST(AND(AC$6&gt;=$F115,AC$6&lt;=$H115)*(AB$6-$F115+1),$J115/2,$M115,TRUE))/(1-2*_xlfn.NORM.DIST(0,$J115/2,$M115,TRUE))*$D115+($K115="Steady Growth")*(AND(AC$6&gt;=$F115,AC$6&lt;=$H115)*((AC$6-$F115+1)/($J115*($J115+1)/2)*$D115))+($K115="custom")*CustCF!W115</f>
        <v>0</v>
      </c>
      <c r="AD115" s="95">
        <f>($K115="Bell Curve")*(_xlfn.NORM.DIST(AND(AD$6&gt;=$F115,AD$6&lt;=$H115)*(AD$6-$F115+1),$J115/2,$M115,TRUE)-_xlfn.NORM.DIST(AND(AD$6&gt;=$F115,AD$6&lt;=$H115)*(AC$6-$F115+1),$J115/2,$M115,TRUE))/(1-2*_xlfn.NORM.DIST(0,$J115/2,$M115,TRUE))*$D115+($K115="Steady Growth")*(AND(AD$6&gt;=$F115,AD$6&lt;=$H115)*((AD$6-$F115+1)/($J115*($J115+1)/2)*$D115))+($K115="custom")*CustCF!X115</f>
        <v>0</v>
      </c>
      <c r="AE115" s="95">
        <f>($K115="Bell Curve")*(_xlfn.NORM.DIST(AND(AE$6&gt;=$F115,AE$6&lt;=$H115)*(AE$6-$F115+1),$J115/2,$M115,TRUE)-_xlfn.NORM.DIST(AND(AE$6&gt;=$F115,AE$6&lt;=$H115)*(AD$6-$F115+1),$J115/2,$M115,TRUE))/(1-2*_xlfn.NORM.DIST(0,$J115/2,$M115,TRUE))*$D115+($K115="Steady Growth")*(AND(AE$6&gt;=$F115,AE$6&lt;=$H115)*((AE$6-$F115+1)/($J115*($J115+1)/2)*$D115))+($K115="custom")*CustCF!Y115</f>
        <v>0</v>
      </c>
      <c r="AF115" s="95">
        <f>($K115="Bell Curve")*(_xlfn.NORM.DIST(AND(AF$6&gt;=$F115,AF$6&lt;=$H115)*(AF$6-$F115+1),$J115/2,$M115,TRUE)-_xlfn.NORM.DIST(AND(AF$6&gt;=$F115,AF$6&lt;=$H115)*(AE$6-$F115+1),$J115/2,$M115,TRUE))/(1-2*_xlfn.NORM.DIST(0,$J115/2,$M115,TRUE))*$D115+($K115="Steady Growth")*(AND(AF$6&gt;=$F115,AF$6&lt;=$H115)*((AF$6-$F115+1)/($J115*($J115+1)/2)*$D115))+($K115="custom")*CustCF!Z115</f>
        <v>0</v>
      </c>
      <c r="AG115" s="95">
        <f>($K115="Bell Curve")*(_xlfn.NORM.DIST(AND(AG$6&gt;=$F115,AG$6&lt;=$H115)*(AG$6-$F115+1),$J115/2,$M115,TRUE)-_xlfn.NORM.DIST(AND(AG$6&gt;=$F115,AG$6&lt;=$H115)*(AF$6-$F115+1),$J115/2,$M115,TRUE))/(1-2*_xlfn.NORM.DIST(0,$J115/2,$M115,TRUE))*$D115+($K115="Steady Growth")*(AND(AG$6&gt;=$F115,AG$6&lt;=$H115)*((AG$6-$F115+1)/($J115*($J115+1)/2)*$D115))+($K115="custom")*CustCF!AA115</f>
        <v>0</v>
      </c>
      <c r="AH115" s="95">
        <f>($K115="Bell Curve")*(_xlfn.NORM.DIST(AND(AH$6&gt;=$F115,AH$6&lt;=$H115)*(AH$6-$F115+1),$J115/2,$M115,TRUE)-_xlfn.NORM.DIST(AND(AH$6&gt;=$F115,AH$6&lt;=$H115)*(AG$6-$F115+1),$J115/2,$M115,TRUE))/(1-2*_xlfn.NORM.DIST(0,$J115/2,$M115,TRUE))*$D115+($K115="Steady Growth")*(AND(AH$6&gt;=$F115,AH$6&lt;=$H115)*((AH$6-$F115+1)/($J115*($J115+1)/2)*$D115))+($K115="custom")*CustCF!AB115</f>
        <v>0</v>
      </c>
      <c r="AI115" s="95">
        <f>($K115="Bell Curve")*(_xlfn.NORM.DIST(AND(AI$6&gt;=$F115,AI$6&lt;=$H115)*(AI$6-$F115+1),$J115/2,$M115,TRUE)-_xlfn.NORM.DIST(AND(AI$6&gt;=$F115,AI$6&lt;=$H115)*(AH$6-$F115+1),$J115/2,$M115,TRUE))/(1-2*_xlfn.NORM.DIST(0,$J115/2,$M115,TRUE))*$D115+($K115="Steady Growth")*(AND(AI$6&gt;=$F115,AI$6&lt;=$H115)*((AI$6-$F115+1)/($J115*($J115+1)/2)*$D115))+($K115="custom")*CustCF!AC115</f>
        <v>0</v>
      </c>
      <c r="AJ115" s="95">
        <f>($K115="Bell Curve")*(_xlfn.NORM.DIST(AND(AJ$6&gt;=$F115,AJ$6&lt;=$H115)*(AJ$6-$F115+1),$J115/2,$M115,TRUE)-_xlfn.NORM.DIST(AND(AJ$6&gt;=$F115,AJ$6&lt;=$H115)*(AI$6-$F115+1),$J115/2,$M115,TRUE))/(1-2*_xlfn.NORM.DIST(0,$J115/2,$M115,TRUE))*$D115+($K115="Steady Growth")*(AND(AJ$6&gt;=$F115,AJ$6&lt;=$H115)*((AJ$6-$F115+1)/($J115*($J115+1)/2)*$D115))+($K115="custom")*CustCF!AD115</f>
        <v>0</v>
      </c>
      <c r="AK115" s="95">
        <f>($K115="Bell Curve")*(_xlfn.NORM.DIST(AND(AK$6&gt;=$F115,AK$6&lt;=$H115)*(AK$6-$F115+1),$J115/2,$M115,TRUE)-_xlfn.NORM.DIST(AND(AK$6&gt;=$F115,AK$6&lt;=$H115)*(AJ$6-$F115+1),$J115/2,$M115,TRUE))/(1-2*_xlfn.NORM.DIST(0,$J115/2,$M115,TRUE))*$D115+($K115="Steady Growth")*(AND(AK$6&gt;=$F115,AK$6&lt;=$H115)*((AK$6-$F115+1)/($J115*($J115+1)/2)*$D115))+($K115="custom")*CustCF!AE115</f>
        <v>0</v>
      </c>
      <c r="AL115" s="95">
        <f>($K115="Bell Curve")*(_xlfn.NORM.DIST(AND(AL$6&gt;=$F115,AL$6&lt;=$H115)*(AL$6-$F115+1),$J115/2,$M115,TRUE)-_xlfn.NORM.DIST(AND(AL$6&gt;=$F115,AL$6&lt;=$H115)*(AK$6-$F115+1),$J115/2,$M115,TRUE))/(1-2*_xlfn.NORM.DIST(0,$J115/2,$M115,TRUE))*$D115+($K115="Steady Growth")*(AND(AL$6&gt;=$F115,AL$6&lt;=$H115)*((AL$6-$F115+1)/($J115*($J115+1)/2)*$D115))+($K115="custom")*CustCF!AF115</f>
        <v>0</v>
      </c>
      <c r="AM115" s="95">
        <f>($K115="Bell Curve")*(_xlfn.NORM.DIST(AND(AM$6&gt;=$F115,AM$6&lt;=$H115)*(AM$6-$F115+1),$J115/2,$M115,TRUE)-_xlfn.NORM.DIST(AND(AM$6&gt;=$F115,AM$6&lt;=$H115)*(AL$6-$F115+1),$J115/2,$M115,TRUE))/(1-2*_xlfn.NORM.DIST(0,$J115/2,$M115,TRUE))*$D115+($K115="Steady Growth")*(AND(AM$6&gt;=$F115,AM$6&lt;=$H115)*((AM$6-$F115+1)/($J115*($J115+1)/2)*$D115))+($K115="custom")*CustCF!AG115</f>
        <v>0</v>
      </c>
      <c r="AN115" s="95">
        <f>($K115="Bell Curve")*(_xlfn.NORM.DIST(AND(AN$6&gt;=$F115,AN$6&lt;=$H115)*(AN$6-$F115+1),$J115/2,$M115,TRUE)-_xlfn.NORM.DIST(AND(AN$6&gt;=$F115,AN$6&lt;=$H115)*(AM$6-$F115+1),$J115/2,$M115,TRUE))/(1-2*_xlfn.NORM.DIST(0,$J115/2,$M115,TRUE))*$D115+($K115="Steady Growth")*(AND(AN$6&gt;=$F115,AN$6&lt;=$H115)*((AN$6-$F115+1)/($J115*($J115+1)/2)*$D115))+($K115="custom")*CustCF!AH115</f>
        <v>0</v>
      </c>
      <c r="AO115" s="95">
        <f>($K115="Bell Curve")*(_xlfn.NORM.DIST(AND(AO$6&gt;=$F115,AO$6&lt;=$H115)*(AO$6-$F115+1),$J115/2,$M115,TRUE)-_xlfn.NORM.DIST(AND(AO$6&gt;=$F115,AO$6&lt;=$H115)*(AN$6-$F115+1),$J115/2,$M115,TRUE))/(1-2*_xlfn.NORM.DIST(0,$J115/2,$M115,TRUE))*$D115+($K115="Steady Growth")*(AND(AO$6&gt;=$F115,AO$6&lt;=$H115)*((AO$6-$F115+1)/($J115*($J115+1)/2)*$D115))+($K115="custom")*CustCF!AI115</f>
        <v>0</v>
      </c>
      <c r="AP115" s="95">
        <f>($K115="Bell Curve")*(_xlfn.NORM.DIST(AND(AP$6&gt;=$F115,AP$6&lt;=$H115)*(AP$6-$F115+1),$J115/2,$M115,TRUE)-_xlfn.NORM.DIST(AND(AP$6&gt;=$F115,AP$6&lt;=$H115)*(AO$6-$F115+1),$J115/2,$M115,TRUE))/(1-2*_xlfn.NORM.DIST(0,$J115/2,$M115,TRUE))*$D115+($K115="Steady Growth")*(AND(AP$6&gt;=$F115,AP$6&lt;=$H115)*((AP$6-$F115+1)/($J115*($J115+1)/2)*$D115))+($K115="custom")*CustCF!AJ115</f>
        <v>0</v>
      </c>
      <c r="AQ115" s="95">
        <f>($K115="Bell Curve")*(_xlfn.NORM.DIST(AND(AQ$6&gt;=$F115,AQ$6&lt;=$H115)*(AQ$6-$F115+1),$J115/2,$M115,TRUE)-_xlfn.NORM.DIST(AND(AQ$6&gt;=$F115,AQ$6&lt;=$H115)*(AP$6-$F115+1),$J115/2,$M115,TRUE))/(1-2*_xlfn.NORM.DIST(0,$J115/2,$M115,TRUE))*$D115+($K115="Steady Growth")*(AND(AQ$6&gt;=$F115,AQ$6&lt;=$H115)*((AQ$6-$F115+1)/($J115*($J115+1)/2)*$D115))+($K115="custom")*CustCF!AK115</f>
        <v>0</v>
      </c>
      <c r="AR115" s="95">
        <f>($K115="Bell Curve")*(_xlfn.NORM.DIST(AND(AR$6&gt;=$F115,AR$6&lt;=$H115)*(AR$6-$F115+1),$J115/2,$M115,TRUE)-_xlfn.NORM.DIST(AND(AR$6&gt;=$F115,AR$6&lt;=$H115)*(AQ$6-$F115+1),$J115/2,$M115,TRUE))/(1-2*_xlfn.NORM.DIST(0,$J115/2,$M115,TRUE))*$D115+($K115="Steady Growth")*(AND(AR$6&gt;=$F115,AR$6&lt;=$H115)*((AR$6-$F115+1)/($J115*($J115+1)/2)*$D115))+($K115="custom")*CustCF!AL115</f>
        <v>0</v>
      </c>
      <c r="AS115" s="95">
        <f>($K115="Bell Curve")*(_xlfn.NORM.DIST(AND(AS$6&gt;=$F115,AS$6&lt;=$H115)*(AS$6-$F115+1),$J115/2,$M115,TRUE)-_xlfn.NORM.DIST(AND(AS$6&gt;=$F115,AS$6&lt;=$H115)*(AR$6-$F115+1),$J115/2,$M115,TRUE))/(1-2*_xlfn.NORM.DIST(0,$J115/2,$M115,TRUE))*$D115+($K115="Steady Growth")*(AND(AS$6&gt;=$F115,AS$6&lt;=$H115)*((AS$6-$F115+1)/($J115*($J115+1)/2)*$D115))+($K115="custom")*CustCF!AM115</f>
        <v>0</v>
      </c>
      <c r="AT115" s="95">
        <f>($K115="Bell Curve")*(_xlfn.NORM.DIST(AND(AT$6&gt;=$F115,AT$6&lt;=$H115)*(AT$6-$F115+1),$J115/2,$M115,TRUE)-_xlfn.NORM.DIST(AND(AT$6&gt;=$F115,AT$6&lt;=$H115)*(AS$6-$F115+1),$J115/2,$M115,TRUE))/(1-2*_xlfn.NORM.DIST(0,$J115/2,$M115,TRUE))*$D115+($K115="Steady Growth")*(AND(AT$6&gt;=$F115,AT$6&lt;=$H115)*((AT$6-$F115+1)/($J115*($J115+1)/2)*$D115))+($K115="custom")*CustCF!AN115</f>
        <v>0</v>
      </c>
      <c r="AU115" s="95">
        <f>($K115="Bell Curve")*(_xlfn.NORM.DIST(AND(AU$6&gt;=$F115,AU$6&lt;=$H115)*(AU$6-$F115+1),$J115/2,$M115,TRUE)-_xlfn.NORM.DIST(AND(AU$6&gt;=$F115,AU$6&lt;=$H115)*(AT$6-$F115+1),$J115/2,$M115,TRUE))/(1-2*_xlfn.NORM.DIST(0,$J115/2,$M115,TRUE))*$D115+($K115="Steady Growth")*(AND(AU$6&gt;=$F115,AU$6&lt;=$H115)*((AU$6-$F115+1)/($J115*($J115+1)/2)*$D115))+($K115="custom")*CustCF!AO115</f>
        <v>0</v>
      </c>
      <c r="AV115" s="95">
        <f>($K115="Bell Curve")*(_xlfn.NORM.DIST(AND(AV$6&gt;=$F115,AV$6&lt;=$H115)*(AV$6-$F115+1),$J115/2,$M115,TRUE)-_xlfn.NORM.DIST(AND(AV$6&gt;=$F115,AV$6&lt;=$H115)*(AU$6-$F115+1),$J115/2,$M115,TRUE))/(1-2*_xlfn.NORM.DIST(0,$J115/2,$M115,TRUE))*$D115+($K115="Steady Growth")*(AND(AV$6&gt;=$F115,AV$6&lt;=$H115)*((AV$6-$F115+1)/($J115*($J115+1)/2)*$D115))+($K115="custom")*CustCF!AP115</f>
        <v>0</v>
      </c>
      <c r="AW115" s="95">
        <f>($K115="Bell Curve")*(_xlfn.NORM.DIST(AND(AW$6&gt;=$F115,AW$6&lt;=$H115)*(AW$6-$F115+1),$J115/2,$M115,TRUE)-_xlfn.NORM.DIST(AND(AW$6&gt;=$F115,AW$6&lt;=$H115)*(AV$6-$F115+1),$J115/2,$M115,TRUE))/(1-2*_xlfn.NORM.DIST(0,$J115/2,$M115,TRUE))*$D115+($K115="Steady Growth")*(AND(AW$6&gt;=$F115,AW$6&lt;=$H115)*((AW$6-$F115+1)/($J115*($J115+1)/2)*$D115))+($K115="custom")*CustCF!AQ115</f>
        <v>0</v>
      </c>
      <c r="AX115" s="95">
        <f>($K115="Bell Curve")*(_xlfn.NORM.DIST(AND(AX$6&gt;=$F115,AX$6&lt;=$H115)*(AX$6-$F115+1),$J115/2,$M115,TRUE)-_xlfn.NORM.DIST(AND(AX$6&gt;=$F115,AX$6&lt;=$H115)*(AW$6-$F115+1),$J115/2,$M115,TRUE))/(1-2*_xlfn.NORM.DIST(0,$J115/2,$M115,TRUE))*$D115+($K115="Steady Growth")*(AND(AX$6&gt;=$F115,AX$6&lt;=$H115)*((AX$6-$F115+1)/($J115*($J115+1)/2)*$D115))+($K115="custom")*CustCF!AR115</f>
        <v>0</v>
      </c>
      <c r="AY115" s="95">
        <f>($K115="Bell Curve")*(_xlfn.NORM.DIST(AND(AY$6&gt;=$F115,AY$6&lt;=$H115)*(AY$6-$F115+1),$J115/2,$M115,TRUE)-_xlfn.NORM.DIST(AND(AY$6&gt;=$F115,AY$6&lt;=$H115)*(AX$6-$F115+1),$J115/2,$M115,TRUE))/(1-2*_xlfn.NORM.DIST(0,$J115/2,$M115,TRUE))*$D115+($K115="Steady Growth")*(AND(AY$6&gt;=$F115,AY$6&lt;=$H115)*((AY$6-$F115+1)/($J115*($J115+1)/2)*$D115))+($K115="custom")*CustCF!AS115</f>
        <v>0</v>
      </c>
      <c r="AZ115" s="95">
        <f>($K115="Bell Curve")*(_xlfn.NORM.DIST(AND(AZ$6&gt;=$F115,AZ$6&lt;=$H115)*(AZ$6-$F115+1),$J115/2,$M115,TRUE)-_xlfn.NORM.DIST(AND(AZ$6&gt;=$F115,AZ$6&lt;=$H115)*(AY$6-$F115+1),$J115/2,$M115,TRUE))/(1-2*_xlfn.NORM.DIST(0,$J115/2,$M115,TRUE))*$D115+($K115="Steady Growth")*(AND(AZ$6&gt;=$F115,AZ$6&lt;=$H115)*((AZ$6-$F115+1)/($J115*($J115+1)/2)*$D115))+($K115="custom")*CustCF!AT115</f>
        <v>0</v>
      </c>
      <c r="BA115" s="95">
        <f>($K115="Bell Curve")*(_xlfn.NORM.DIST(AND(BA$6&gt;=$F115,BA$6&lt;=$H115)*(BA$6-$F115+1),$J115/2,$M115,TRUE)-_xlfn.NORM.DIST(AND(BA$6&gt;=$F115,BA$6&lt;=$H115)*(AZ$6-$F115+1),$J115/2,$M115,TRUE))/(1-2*_xlfn.NORM.DIST(0,$J115/2,$M115,TRUE))*$D115+($K115="Steady Growth")*(AND(BA$6&gt;=$F115,BA$6&lt;=$H115)*((BA$6-$F115+1)/($J115*($J115+1)/2)*$D115))+($K115="custom")*CustCF!AU115</f>
        <v>0</v>
      </c>
      <c r="BB115" s="95">
        <f>($K115="Bell Curve")*(_xlfn.NORM.DIST(AND(BB$6&gt;=$F115,BB$6&lt;=$H115)*(BB$6-$F115+1),$J115/2,$M115,TRUE)-_xlfn.NORM.DIST(AND(BB$6&gt;=$F115,BB$6&lt;=$H115)*(BA$6-$F115+1),$J115/2,$M115,TRUE))/(1-2*_xlfn.NORM.DIST(0,$J115/2,$M115,TRUE))*$D115+($K115="Steady Growth")*(AND(BB$6&gt;=$F115,BB$6&lt;=$H115)*((BB$6-$F115+1)/($J115*($J115+1)/2)*$D115))+($K115="custom")*CustCF!AV115</f>
        <v>0</v>
      </c>
      <c r="BC115" s="95">
        <f>($K115="Bell Curve")*(_xlfn.NORM.DIST(AND(BC$6&gt;=$F115,BC$6&lt;=$H115)*(BC$6-$F115+1),$J115/2,$M115,TRUE)-_xlfn.NORM.DIST(AND(BC$6&gt;=$F115,BC$6&lt;=$H115)*(BB$6-$F115+1),$J115/2,$M115,TRUE))/(1-2*_xlfn.NORM.DIST(0,$J115/2,$M115,TRUE))*$D115+($K115="Steady Growth")*(AND(BC$6&gt;=$F115,BC$6&lt;=$H115)*((BC$6-$F115+1)/($J115*($J115+1)/2)*$D115))+($K115="custom")*CustCF!AW115</f>
        <v>0</v>
      </c>
      <c r="BD115" s="95">
        <f>($K115="Bell Curve")*(_xlfn.NORM.DIST(AND(BD$6&gt;=$F115,BD$6&lt;=$H115)*(BD$6-$F115+1),$J115/2,$M115,TRUE)-_xlfn.NORM.DIST(AND(BD$6&gt;=$F115,BD$6&lt;=$H115)*(BC$6-$F115+1),$J115/2,$M115,TRUE))/(1-2*_xlfn.NORM.DIST(0,$J115/2,$M115,TRUE))*$D115+($K115="Steady Growth")*(AND(BD$6&gt;=$F115,BD$6&lt;=$H115)*((BD$6-$F115+1)/($J115*($J115+1)/2)*$D115))+($K115="custom")*CustCF!AX115</f>
        <v>0</v>
      </c>
      <c r="BE115" s="95">
        <f>($K115="Bell Curve")*(_xlfn.NORM.DIST(AND(BE$6&gt;=$F115,BE$6&lt;=$H115)*(BE$6-$F115+1),$J115/2,$M115,TRUE)-_xlfn.NORM.DIST(AND(BE$6&gt;=$F115,BE$6&lt;=$H115)*(BD$6-$F115+1),$J115/2,$M115,TRUE))/(1-2*_xlfn.NORM.DIST(0,$J115/2,$M115,TRUE))*$D115+($K115="Steady Growth")*(AND(BE$6&gt;=$F115,BE$6&lt;=$H115)*((BE$6-$F115+1)/($J115*($J115+1)/2)*$D115))+($K115="custom")*CustCF!AY115</f>
        <v>0</v>
      </c>
      <c r="BF115" s="95">
        <f>($K115="Bell Curve")*(_xlfn.NORM.DIST(AND(BF$6&gt;=$F115,BF$6&lt;=$H115)*(BF$6-$F115+1),$J115/2,$M115,TRUE)-_xlfn.NORM.DIST(AND(BF$6&gt;=$F115,BF$6&lt;=$H115)*(BE$6-$F115+1),$J115/2,$M115,TRUE))/(1-2*_xlfn.NORM.DIST(0,$J115/2,$M115,TRUE))*$D115+($K115="Steady Growth")*(AND(BF$6&gt;=$F115,BF$6&lt;=$H115)*((BF$6-$F115+1)/($J115*($J115+1)/2)*$D115))+($K115="custom")*CustCF!AZ115</f>
        <v>0</v>
      </c>
      <c r="BG115" s="95">
        <f>($K115="Bell Curve")*(_xlfn.NORM.DIST(AND(BG$6&gt;=$F115,BG$6&lt;=$H115)*(BG$6-$F115+1),$J115/2,$M115,TRUE)-_xlfn.NORM.DIST(AND(BG$6&gt;=$F115,BG$6&lt;=$H115)*(BF$6-$F115+1),$J115/2,$M115,TRUE))/(1-2*_xlfn.NORM.DIST(0,$J115/2,$M115,TRUE))*$D115+($K115="Steady Growth")*(AND(BG$6&gt;=$F115,BG$6&lt;=$H115)*((BG$6-$F115+1)/($J115*($J115+1)/2)*$D115))+($K115="custom")*CustCF!BA115</f>
        <v>0</v>
      </c>
      <c r="BH115" s="95">
        <f>($K115="Bell Curve")*(_xlfn.NORM.DIST(AND(BH$6&gt;=$F115,BH$6&lt;=$H115)*(BH$6-$F115+1),$J115/2,$M115,TRUE)-_xlfn.NORM.DIST(AND(BH$6&gt;=$F115,BH$6&lt;=$H115)*(BG$6-$F115+1),$J115/2,$M115,TRUE))/(1-2*_xlfn.NORM.DIST(0,$J115/2,$M115,TRUE))*$D115+($K115="Steady Growth")*(AND(BH$6&gt;=$F115,BH$6&lt;=$H115)*((BH$6-$F115+1)/($J115*($J115+1)/2)*$D115))+($K115="custom")*CustCF!BB115</f>
        <v>0</v>
      </c>
      <c r="BI115" s="95">
        <f>($K115="Bell Curve")*(_xlfn.NORM.DIST(AND(BI$6&gt;=$F115,BI$6&lt;=$H115)*(BI$6-$F115+1),$J115/2,$M115,TRUE)-_xlfn.NORM.DIST(AND(BI$6&gt;=$F115,BI$6&lt;=$H115)*(BH$6-$F115+1),$J115/2,$M115,TRUE))/(1-2*_xlfn.NORM.DIST(0,$J115/2,$M115,TRUE))*$D115+($K115="Steady Growth")*(AND(BI$6&gt;=$F115,BI$6&lt;=$H115)*((BI$6-$F115+1)/($J115*($J115+1)/2)*$D115))+($K115="custom")*CustCF!BC115</f>
        <v>0</v>
      </c>
      <c r="BJ115" s="95">
        <f>($K115="Bell Curve")*(_xlfn.NORM.DIST(AND(BJ$6&gt;=$F115,BJ$6&lt;=$H115)*(BJ$6-$F115+1),$J115/2,$M115,TRUE)-_xlfn.NORM.DIST(AND(BJ$6&gt;=$F115,BJ$6&lt;=$H115)*(BI$6-$F115+1),$J115/2,$M115,TRUE))/(1-2*_xlfn.NORM.DIST(0,$J115/2,$M115,TRUE))*$D115+($K115="Steady Growth")*(AND(BJ$6&gt;=$F115,BJ$6&lt;=$H115)*((BJ$6-$F115+1)/($J115*($J115+1)/2)*$D115))+($K115="custom")*CustCF!BD115</f>
        <v>0</v>
      </c>
      <c r="BK115" s="95">
        <f>($K115="Bell Curve")*(_xlfn.NORM.DIST(AND(BK$6&gt;=$F115,BK$6&lt;=$H115)*(BK$6-$F115+1),$J115/2,$M115,TRUE)-_xlfn.NORM.DIST(AND(BK$6&gt;=$F115,BK$6&lt;=$H115)*(BJ$6-$F115+1),$J115/2,$M115,TRUE))/(1-2*_xlfn.NORM.DIST(0,$J115/2,$M115,TRUE))*$D115+($K115="Steady Growth")*(AND(BK$6&gt;=$F115,BK$6&lt;=$H115)*((BK$6-$F115+1)/($J115*($J115+1)/2)*$D115))+($K115="custom")*CustCF!BE115</f>
        <v>0</v>
      </c>
      <c r="BL115" s="95">
        <f>($K115="Bell Curve")*(_xlfn.NORM.DIST(AND(BL$6&gt;=$F115,BL$6&lt;=$H115)*(BL$6-$F115+1),$J115/2,$M115,TRUE)-_xlfn.NORM.DIST(AND(BL$6&gt;=$F115,BL$6&lt;=$H115)*(BK$6-$F115+1),$J115/2,$M115,TRUE))/(1-2*_xlfn.NORM.DIST(0,$J115/2,$M115,TRUE))*$D115+($K115="Steady Growth")*(AND(BL$6&gt;=$F115,BL$6&lt;=$H115)*((BL$6-$F115+1)/($J115*($J115+1)/2)*$D115))+($K115="custom")*CustCF!BF115</f>
        <v>0</v>
      </c>
      <c r="BM115" s="95">
        <f>($K115="Bell Curve")*(_xlfn.NORM.DIST(AND(BM$6&gt;=$F115,BM$6&lt;=$H115)*(BM$6-$F115+1),$J115/2,$M115,TRUE)-_xlfn.NORM.DIST(AND(BM$6&gt;=$F115,BM$6&lt;=$H115)*(BL$6-$F115+1),$J115/2,$M115,TRUE))/(1-2*_xlfn.NORM.DIST(0,$J115/2,$M115,TRUE))*$D115+($K115="Steady Growth")*(AND(BM$6&gt;=$F115,BM$6&lt;=$H115)*((BM$6-$F115+1)/($J115*($J115+1)/2)*$D115))+($K115="custom")*CustCF!BG115</f>
        <v>0</v>
      </c>
      <c r="BN115" s="95">
        <f>($K115="Bell Curve")*(_xlfn.NORM.DIST(AND(BN$6&gt;=$F115,BN$6&lt;=$H115)*(BN$6-$F115+1),$J115/2,$M115,TRUE)-_xlfn.NORM.DIST(AND(BN$6&gt;=$F115,BN$6&lt;=$H115)*(BM$6-$F115+1),$J115/2,$M115,TRUE))/(1-2*_xlfn.NORM.DIST(0,$J115/2,$M115,TRUE))*$D115+($K115="Steady Growth")*(AND(BN$6&gt;=$F115,BN$6&lt;=$H115)*((BN$6-$F115+1)/($J115*($J115+1)/2)*$D115))+($K115="custom")*CustCF!BH115</f>
        <v>0</v>
      </c>
      <c r="BO115" s="95">
        <f>($K115="Bell Curve")*(_xlfn.NORM.DIST(AND(BO$6&gt;=$F115,BO$6&lt;=$H115)*(BO$6-$F115+1),$J115/2,$M115,TRUE)-_xlfn.NORM.DIST(AND(BO$6&gt;=$F115,BO$6&lt;=$H115)*(BN$6-$F115+1),$J115/2,$M115,TRUE))/(1-2*_xlfn.NORM.DIST(0,$J115/2,$M115,TRUE))*$D115+($K115="Steady Growth")*(AND(BO$6&gt;=$F115,BO$6&lt;=$H115)*((BO$6-$F115+1)/($J115*($J115+1)/2)*$D115))+($K115="custom")*CustCF!BI115</f>
        <v>0</v>
      </c>
      <c r="BP115" s="95">
        <f>($K115="Bell Curve")*(_xlfn.NORM.DIST(AND(BP$6&gt;=$F115,BP$6&lt;=$H115)*(BP$6-$F115+1),$J115/2,$M115,TRUE)-_xlfn.NORM.DIST(AND(BP$6&gt;=$F115,BP$6&lt;=$H115)*(BO$6-$F115+1),$J115/2,$M115,TRUE))/(1-2*_xlfn.NORM.DIST(0,$J115/2,$M115,TRUE))*$D115+($K115="Steady Growth")*(AND(BP$6&gt;=$F115,BP$6&lt;=$H115)*((BP$6-$F115+1)/($J115*($J115+1)/2)*$D115))+($K115="custom")*CustCF!BJ115</f>
        <v>0</v>
      </c>
      <c r="BQ115" s="95">
        <f>($K115="Bell Curve")*(_xlfn.NORM.DIST(AND(BQ$6&gt;=$F115,BQ$6&lt;=$H115)*(BQ$6-$F115+1),$J115/2,$M115,TRUE)-_xlfn.NORM.DIST(AND(BQ$6&gt;=$F115,BQ$6&lt;=$H115)*(BP$6-$F115+1),$J115/2,$M115,TRUE))/(1-2*_xlfn.NORM.DIST(0,$J115/2,$M115,TRUE))*$D115+($K115="Steady Growth")*(AND(BQ$6&gt;=$F115,BQ$6&lt;=$H115)*((BQ$6-$F115+1)/($J115*($J115+1)/2)*$D115))+($K115="custom")*CustCF!BK115</f>
        <v>0</v>
      </c>
      <c r="BR115" s="95">
        <f>($K115="Bell Curve")*(_xlfn.NORM.DIST(AND(BR$6&gt;=$F115,BR$6&lt;=$H115)*(BR$6-$F115+1),$J115/2,$M115,TRUE)-_xlfn.NORM.DIST(AND(BR$6&gt;=$F115,BR$6&lt;=$H115)*(BQ$6-$F115+1),$J115/2,$M115,TRUE))/(1-2*_xlfn.NORM.DIST(0,$J115/2,$M115,TRUE))*$D115+($K115="Steady Growth")*(AND(BR$6&gt;=$F115,BR$6&lt;=$H115)*((BR$6-$F115+1)/($J115*($J115+1)/2)*$D115))+($K115="custom")*CustCF!BL115</f>
        <v>0</v>
      </c>
      <c r="BS115" s="95">
        <f>($K115="Bell Curve")*(_xlfn.NORM.DIST(AND(BS$6&gt;=$F115,BS$6&lt;=$H115)*(BS$6-$F115+1),$J115/2,$M115,TRUE)-_xlfn.NORM.DIST(AND(BS$6&gt;=$F115,BS$6&lt;=$H115)*(BR$6-$F115+1),$J115/2,$M115,TRUE))/(1-2*_xlfn.NORM.DIST(0,$J115/2,$M115,TRUE))*$D115+($K115="Steady Growth")*(AND(BS$6&gt;=$F115,BS$6&lt;=$H115)*((BS$6-$F115+1)/($J115*($J115+1)/2)*$D115))+($K115="custom")*CustCF!BM115</f>
        <v>0</v>
      </c>
      <c r="BT115" s="95">
        <f>($K115="Bell Curve")*(_xlfn.NORM.DIST(AND(BT$6&gt;=$F115,BT$6&lt;=$H115)*(BT$6-$F115+1),$J115/2,$M115,TRUE)-_xlfn.NORM.DIST(AND(BT$6&gt;=$F115,BT$6&lt;=$H115)*(BS$6-$F115+1),$J115/2,$M115,TRUE))/(1-2*_xlfn.NORM.DIST(0,$J115/2,$M115,TRUE))*$D115+($K115="Steady Growth")*(AND(BT$6&gt;=$F115,BT$6&lt;=$H115)*((BT$6-$F115+1)/($J115*($J115+1)/2)*$D115))+($K115="custom")*CustCF!BN115</f>
        <v>0</v>
      </c>
      <c r="BU115" s="95">
        <f>($K115="Bell Curve")*(_xlfn.NORM.DIST(AND(BU$6&gt;=$F115,BU$6&lt;=$H115)*(BU$6-$F115+1),$J115/2,$M115,TRUE)-_xlfn.NORM.DIST(AND(BU$6&gt;=$F115,BU$6&lt;=$H115)*(BT$6-$F115+1),$J115/2,$M115,TRUE))/(1-2*_xlfn.NORM.DIST(0,$J115/2,$M115,TRUE))*$D115+($K115="Steady Growth")*(AND(BU$6&gt;=$F115,BU$6&lt;=$H115)*((BU$6-$F115+1)/($J115*($J115+1)/2)*$D115))+($K115="custom")*CustCF!BO115</f>
        <v>0</v>
      </c>
      <c r="BV115" s="95">
        <f>($K115="Bell Curve")*(_xlfn.NORM.DIST(AND(BV$6&gt;=$F115,BV$6&lt;=$H115)*(BV$6-$F115+1),$J115/2,$M115,TRUE)-_xlfn.NORM.DIST(AND(BV$6&gt;=$F115,BV$6&lt;=$H115)*(BU$6-$F115+1),$J115/2,$M115,TRUE))/(1-2*_xlfn.NORM.DIST(0,$J115/2,$M115,TRUE))*$D115+($K115="Steady Growth")*(AND(BV$6&gt;=$F115,BV$6&lt;=$H115)*((BV$6-$F115+1)/($J115*($J115+1)/2)*$D115))+($K115="custom")*CustCF!BP115</f>
        <v>0</v>
      </c>
      <c r="BW115" s="95">
        <f>($K115="Bell Curve")*(_xlfn.NORM.DIST(AND(BW$6&gt;=$F115,BW$6&lt;=$H115)*(BW$6-$F115+1),$J115/2,$M115,TRUE)-_xlfn.NORM.DIST(AND(BW$6&gt;=$F115,BW$6&lt;=$H115)*(BV$6-$F115+1),$J115/2,$M115,TRUE))/(1-2*_xlfn.NORM.DIST(0,$J115/2,$M115,TRUE))*$D115+($K115="Steady Growth")*(AND(BW$6&gt;=$F115,BW$6&lt;=$H115)*((BW$6-$F115+1)/($J115*($J115+1)/2)*$D115))+($K115="custom")*CustCF!BQ115</f>
        <v>0</v>
      </c>
      <c r="BX115" s="95">
        <f>($K115="Bell Curve")*(_xlfn.NORM.DIST(AND(BX$6&gt;=$F115,BX$6&lt;=$H115)*(BX$6-$F115+1),$J115/2,$M115,TRUE)-_xlfn.NORM.DIST(AND(BX$6&gt;=$F115,BX$6&lt;=$H115)*(BW$6-$F115+1),$J115/2,$M115,TRUE))/(1-2*_xlfn.NORM.DIST(0,$J115/2,$M115,TRUE))*$D115+($K115="Steady Growth")*(AND(BX$6&gt;=$F115,BX$6&lt;=$H115)*((BX$6-$F115+1)/($J115*($J115+1)/2)*$D115))+($K115="custom")*CustCF!BR115</f>
        <v>0</v>
      </c>
      <c r="BY115" s="95">
        <f>($K115="Bell Curve")*(_xlfn.NORM.DIST(AND(BY$6&gt;=$F115,BY$6&lt;=$H115)*(BY$6-$F115+1),$J115/2,$M115,TRUE)-_xlfn.NORM.DIST(AND(BY$6&gt;=$F115,BY$6&lt;=$H115)*(BX$6-$F115+1),$J115/2,$M115,TRUE))/(1-2*_xlfn.NORM.DIST(0,$J115/2,$M115,TRUE))*$D115+($K115="Steady Growth")*(AND(BY$6&gt;=$F115,BY$6&lt;=$H115)*((BY$6-$F115+1)/($J115*($J115+1)/2)*$D115))+($K115="custom")*CustCF!BS115</f>
        <v>0</v>
      </c>
      <c r="BZ115" s="95">
        <f>($K115="Bell Curve")*(_xlfn.NORM.DIST(AND(BZ$6&gt;=$F115,BZ$6&lt;=$H115)*(BZ$6-$F115+1),$J115/2,$M115,TRUE)-_xlfn.NORM.DIST(AND(BZ$6&gt;=$F115,BZ$6&lt;=$H115)*(BY$6-$F115+1),$J115/2,$M115,TRUE))/(1-2*_xlfn.NORM.DIST(0,$J115/2,$M115,TRUE))*$D115+($K115="Steady Growth")*(AND(BZ$6&gt;=$F115,BZ$6&lt;=$H115)*((BZ$6-$F115+1)/($J115*($J115+1)/2)*$D115))+($K115="custom")*CustCF!BT115</f>
        <v>0</v>
      </c>
      <c r="CA115" s="95">
        <f>($K115="Bell Curve")*(_xlfn.NORM.DIST(AND(CA$6&gt;=$F115,CA$6&lt;=$H115)*(CA$6-$F115+1),$J115/2,$M115,TRUE)-_xlfn.NORM.DIST(AND(CA$6&gt;=$F115,CA$6&lt;=$H115)*(BZ$6-$F115+1),$J115/2,$M115,TRUE))/(1-2*_xlfn.NORM.DIST(0,$J115/2,$M115,TRUE))*$D115+($K115="Steady Growth")*(AND(CA$6&gt;=$F115,CA$6&lt;=$H115)*((CA$6-$F115+1)/($J115*($J115+1)/2)*$D115))+($K115="custom")*CustCF!BU115</f>
        <v>0</v>
      </c>
      <c r="CB115" s="95">
        <f>($K115="Bell Curve")*(_xlfn.NORM.DIST(AND(CB$6&gt;=$F115,CB$6&lt;=$H115)*(CB$6-$F115+1),$J115/2,$M115,TRUE)-_xlfn.NORM.DIST(AND(CB$6&gt;=$F115,CB$6&lt;=$H115)*(CA$6-$F115+1),$J115/2,$M115,TRUE))/(1-2*_xlfn.NORM.DIST(0,$J115/2,$M115,TRUE))*$D115+($K115="Steady Growth")*(AND(CB$6&gt;=$F115,CB$6&lt;=$H115)*((CB$6-$F115+1)/($J115*($J115+1)/2)*$D115))+($K115="custom")*CustCF!BV115</f>
        <v>0</v>
      </c>
      <c r="CC115" s="95">
        <f>($K115="Bell Curve")*(_xlfn.NORM.DIST(AND(CC$6&gt;=$F115,CC$6&lt;=$H115)*(CC$6-$F115+1),$J115/2,$M115,TRUE)-_xlfn.NORM.DIST(AND(CC$6&gt;=$F115,CC$6&lt;=$H115)*(CB$6-$F115+1),$J115/2,$M115,TRUE))/(1-2*_xlfn.NORM.DIST(0,$J115/2,$M115,TRUE))*$D115+($K115="Steady Growth")*(AND(CC$6&gt;=$F115,CC$6&lt;=$H115)*((CC$6-$F115+1)/($J115*($J115+1)/2)*$D115))+($K115="custom")*CustCF!BW115</f>
        <v>0</v>
      </c>
      <c r="CD115" s="95">
        <f>($K115="Bell Curve")*(_xlfn.NORM.DIST(AND(CD$6&gt;=$F115,CD$6&lt;=$H115)*(CD$6-$F115+1),$J115/2,$M115,TRUE)-_xlfn.NORM.DIST(AND(CD$6&gt;=$F115,CD$6&lt;=$H115)*(CC$6-$F115+1),$J115/2,$M115,TRUE))/(1-2*_xlfn.NORM.DIST(0,$J115/2,$M115,TRUE))*$D115+($K115="Steady Growth")*(AND(CD$6&gt;=$F115,CD$6&lt;=$H115)*((CD$6-$F115+1)/($J115*($J115+1)/2)*$D115))+($K115="custom")*CustCF!BX115</f>
        <v>0</v>
      </c>
      <c r="CE115" s="95">
        <f>($K115="Bell Curve")*(_xlfn.NORM.DIST(AND(CE$6&gt;=$F115,CE$6&lt;=$H115)*(CE$6-$F115+1),$J115/2,$M115,TRUE)-_xlfn.NORM.DIST(AND(CE$6&gt;=$F115,CE$6&lt;=$H115)*(CD$6-$F115+1),$J115/2,$M115,TRUE))/(1-2*_xlfn.NORM.DIST(0,$J115/2,$M115,TRUE))*$D115+($K115="Steady Growth")*(AND(CE$6&gt;=$F115,CE$6&lt;=$H115)*((CE$6-$F115+1)/($J115*($J115+1)/2)*$D115))+($K115="custom")*CustCF!BY115</f>
        <v>0</v>
      </c>
      <c r="CF115" s="95">
        <f>($K115="Bell Curve")*(_xlfn.NORM.DIST(AND(CF$6&gt;=$F115,CF$6&lt;=$H115)*(CF$6-$F115+1),$J115/2,$M115,TRUE)-_xlfn.NORM.DIST(AND(CF$6&gt;=$F115,CF$6&lt;=$H115)*(CE$6-$F115+1),$J115/2,$M115,TRUE))/(1-2*_xlfn.NORM.DIST(0,$J115/2,$M115,TRUE))*$D115+($K115="Steady Growth")*(AND(CF$6&gt;=$F115,CF$6&lt;=$H115)*((CF$6-$F115+1)/($J115*($J115+1)/2)*$D115))+($K115="custom")*CustCF!BZ115</f>
        <v>0</v>
      </c>
      <c r="CG115" s="95">
        <f>($K115="Bell Curve")*(_xlfn.NORM.DIST(AND(CG$6&gt;=$F115,CG$6&lt;=$H115)*(CG$6-$F115+1),$J115/2,$M115,TRUE)-_xlfn.NORM.DIST(AND(CG$6&gt;=$F115,CG$6&lt;=$H115)*(CF$6-$F115+1),$J115/2,$M115,TRUE))/(1-2*_xlfn.NORM.DIST(0,$J115/2,$M115,TRUE))*$D115+($K115="Steady Growth")*(AND(CG$6&gt;=$F115,CG$6&lt;=$H115)*((CG$6-$F115+1)/($J115*($J115+1)/2)*$D115))+($K115="custom")*CustCF!CA115</f>
        <v>0</v>
      </c>
      <c r="CH115" s="95">
        <f>($K115="Bell Curve")*(_xlfn.NORM.DIST(AND(CH$6&gt;=$F115,CH$6&lt;=$H115)*(CH$6-$F115+1),$J115/2,$M115,TRUE)-_xlfn.NORM.DIST(AND(CH$6&gt;=$F115,CH$6&lt;=$H115)*(CG$6-$F115+1),$J115/2,$M115,TRUE))/(1-2*_xlfn.NORM.DIST(0,$J115/2,$M115,TRUE))*$D115+($K115="Steady Growth")*(AND(CH$6&gt;=$F115,CH$6&lt;=$H115)*((CH$6-$F115+1)/($J115*($J115+1)/2)*$D115))+($K115="custom")*CustCF!CB115</f>
        <v>0</v>
      </c>
      <c r="CI115" s="95">
        <f>($K115="Bell Curve")*(_xlfn.NORM.DIST(AND(CI$6&gt;=$F115,CI$6&lt;=$H115)*(CI$6-$F115+1),$J115/2,$M115,TRUE)-_xlfn.NORM.DIST(AND(CI$6&gt;=$F115,CI$6&lt;=$H115)*(CH$6-$F115+1),$J115/2,$M115,TRUE))/(1-2*_xlfn.NORM.DIST(0,$J115/2,$M115,TRUE))*$D115+($K115="Steady Growth")*(AND(CI$6&gt;=$F115,CI$6&lt;=$H115)*((CI$6-$F115+1)/($J115*($J115+1)/2)*$D115))+($K115="custom")*CustCF!CC115</f>
        <v>0</v>
      </c>
      <c r="CJ115" s="95">
        <f>($K115="Bell Curve")*(_xlfn.NORM.DIST(AND(CJ$6&gt;=$F115,CJ$6&lt;=$H115)*(CJ$6-$F115+1),$J115/2,$M115,TRUE)-_xlfn.NORM.DIST(AND(CJ$6&gt;=$F115,CJ$6&lt;=$H115)*(CI$6-$F115+1),$J115/2,$M115,TRUE))/(1-2*_xlfn.NORM.DIST(0,$J115/2,$M115,TRUE))*$D115+($K115="Steady Growth")*(AND(CJ$6&gt;=$F115,CJ$6&lt;=$H115)*((CJ$6-$F115+1)/($J115*($J115+1)/2)*$D115))+($K115="custom")*CustCF!CD115</f>
        <v>0</v>
      </c>
      <c r="CK115" s="95">
        <f>($K115="Bell Curve")*(_xlfn.NORM.DIST(AND(CK$6&gt;=$F115,CK$6&lt;=$H115)*(CK$6-$F115+1),$J115/2,$M115,TRUE)-_xlfn.NORM.DIST(AND(CK$6&gt;=$F115,CK$6&lt;=$H115)*(CJ$6-$F115+1),$J115/2,$M115,TRUE))/(1-2*_xlfn.NORM.DIST(0,$J115/2,$M115,TRUE))*$D115+($K115="Steady Growth")*(AND(CK$6&gt;=$F115,CK$6&lt;=$H115)*((CK$6-$F115+1)/($J115*($J115+1)/2)*$D115))+($K115="custom")*CustCF!CE115</f>
        <v>0</v>
      </c>
      <c r="CL115" s="95">
        <f>($K115="Bell Curve")*(_xlfn.NORM.DIST(AND(CL$6&gt;=$F115,CL$6&lt;=$H115)*(CL$6-$F115+1),$J115/2,$M115,TRUE)-_xlfn.NORM.DIST(AND(CL$6&gt;=$F115,CL$6&lt;=$H115)*(CK$6-$F115+1),$J115/2,$M115,TRUE))/(1-2*_xlfn.NORM.DIST(0,$J115/2,$M115,TRUE))*$D115+($K115="Steady Growth")*(AND(CL$6&gt;=$F115,CL$6&lt;=$H115)*((CL$6-$F115+1)/($J115*($J115+1)/2)*$D115))+($K115="custom")*CustCF!CF115</f>
        <v>0</v>
      </c>
      <c r="CM115" s="95">
        <f>($K115="Bell Curve")*(_xlfn.NORM.DIST(AND(CM$6&gt;=$F115,CM$6&lt;=$H115)*(CM$6-$F115+1),$J115/2,$M115,TRUE)-_xlfn.NORM.DIST(AND(CM$6&gt;=$F115,CM$6&lt;=$H115)*(CL$6-$F115+1),$J115/2,$M115,TRUE))/(1-2*_xlfn.NORM.DIST(0,$J115/2,$M115,TRUE))*$D115+($K115="Steady Growth")*(AND(CM$6&gt;=$F115,CM$6&lt;=$H115)*((CM$6-$F115+1)/($J115*($J115+1)/2)*$D115))+($K115="custom")*CustCF!CG115</f>
        <v>0</v>
      </c>
      <c r="CN115" s="95">
        <f>($K115="Bell Curve")*(_xlfn.NORM.DIST(AND(CN$6&gt;=$F115,CN$6&lt;=$H115)*(CN$6-$F115+1),$J115/2,$M115,TRUE)-_xlfn.NORM.DIST(AND(CN$6&gt;=$F115,CN$6&lt;=$H115)*(CM$6-$F115+1),$J115/2,$M115,TRUE))/(1-2*_xlfn.NORM.DIST(0,$J115/2,$M115,TRUE))*$D115+($K115="Steady Growth")*(AND(CN$6&gt;=$F115,CN$6&lt;=$H115)*((CN$6-$F115+1)/($J115*($J115+1)/2)*$D115))+($K115="custom")*CustCF!CH115</f>
        <v>0</v>
      </c>
      <c r="CO115" s="95">
        <f>($K115="Bell Curve")*(_xlfn.NORM.DIST(AND(CO$6&gt;=$F115,CO$6&lt;=$H115)*(CO$6-$F115+1),$J115/2,$M115,TRUE)-_xlfn.NORM.DIST(AND(CO$6&gt;=$F115,CO$6&lt;=$H115)*(CN$6-$F115+1),$J115/2,$M115,TRUE))/(1-2*_xlfn.NORM.DIST(0,$J115/2,$M115,TRUE))*$D115+($K115="Steady Growth")*(AND(CO$6&gt;=$F115,CO$6&lt;=$H115)*((CO$6-$F115+1)/($J115*($J115+1)/2)*$D115))+($K115="custom")*CustCF!CI115</f>
        <v>0</v>
      </c>
      <c r="CP115" s="95">
        <f>($K115="Bell Curve")*(_xlfn.NORM.DIST(AND(CP$6&gt;=$F115,CP$6&lt;=$H115)*(CP$6-$F115+1),$J115/2,$M115,TRUE)-_xlfn.NORM.DIST(AND(CP$6&gt;=$F115,CP$6&lt;=$H115)*(CO$6-$F115+1),$J115/2,$M115,TRUE))/(1-2*_xlfn.NORM.DIST(0,$J115/2,$M115,TRUE))*$D115+($K115="Steady Growth")*(AND(CP$6&gt;=$F115,CP$6&lt;=$H115)*((CP$6-$F115+1)/($J115*($J115+1)/2)*$D115))+($K115="custom")*CustCF!CJ115</f>
        <v>0</v>
      </c>
      <c r="CQ115" s="95">
        <f>($K115="Bell Curve")*(_xlfn.NORM.DIST(AND(CQ$6&gt;=$F115,CQ$6&lt;=$H115)*(CQ$6-$F115+1),$J115/2,$M115,TRUE)-_xlfn.NORM.DIST(AND(CQ$6&gt;=$F115,CQ$6&lt;=$H115)*(CP$6-$F115+1),$J115/2,$M115,TRUE))/(1-2*_xlfn.NORM.DIST(0,$J115/2,$M115,TRUE))*$D115+($K115="Steady Growth")*(AND(CQ$6&gt;=$F115,CQ$6&lt;=$H115)*((CQ$6-$F115+1)/($J115*($J115+1)/2)*$D115))+($K115="custom")*CustCF!CK115</f>
        <v>0</v>
      </c>
      <c r="CR115" s="95">
        <f>($K115="Bell Curve")*(_xlfn.NORM.DIST(AND(CR$6&gt;=$F115,CR$6&lt;=$H115)*(CR$6-$F115+1),$J115/2,$M115,TRUE)-_xlfn.NORM.DIST(AND(CR$6&gt;=$F115,CR$6&lt;=$H115)*(CQ$6-$F115+1),$J115/2,$M115,TRUE))/(1-2*_xlfn.NORM.DIST(0,$J115/2,$M115,TRUE))*$D115+($K115="Steady Growth")*(AND(CR$6&gt;=$F115,CR$6&lt;=$H115)*((CR$6-$F115+1)/($J115*($J115+1)/2)*$D115))+($K115="custom")*CustCF!CL115</f>
        <v>0</v>
      </c>
      <c r="CS115" s="95">
        <f>($K115="Bell Curve")*(_xlfn.NORM.DIST(AND(CS$6&gt;=$F115,CS$6&lt;=$H115)*(CS$6-$F115+1),$J115/2,$M115,TRUE)-_xlfn.NORM.DIST(AND(CS$6&gt;=$F115,CS$6&lt;=$H115)*(CR$6-$F115+1),$J115/2,$M115,TRUE))/(1-2*_xlfn.NORM.DIST(0,$J115/2,$M115,TRUE))*$D115+($K115="Steady Growth")*(AND(CS$6&gt;=$F115,CS$6&lt;=$H115)*((CS$6-$F115+1)/($J115*($J115+1)/2)*$D115))+($K115="custom")*CustCF!CM115</f>
        <v>0</v>
      </c>
      <c r="CT115" s="95">
        <f>($K115="Bell Curve")*(_xlfn.NORM.DIST(AND(CT$6&gt;=$F115,CT$6&lt;=$H115)*(CT$6-$F115+1),$J115/2,$M115,TRUE)-_xlfn.NORM.DIST(AND(CT$6&gt;=$F115,CT$6&lt;=$H115)*(CS$6-$F115+1),$J115/2,$M115,TRUE))/(1-2*_xlfn.NORM.DIST(0,$J115/2,$M115,TRUE))*$D115+($K115="Steady Growth")*(AND(CT$6&gt;=$F115,CT$6&lt;=$H115)*((CT$6-$F115+1)/($J115*($J115+1)/2)*$D115))+($K115="custom")*CustCF!CN115</f>
        <v>0</v>
      </c>
      <c r="CU115" s="95">
        <f>($K115="Bell Curve")*(_xlfn.NORM.DIST(AND(CU$6&gt;=$F115,CU$6&lt;=$H115)*(CU$6-$F115+1),$J115/2,$M115,TRUE)-_xlfn.NORM.DIST(AND(CU$6&gt;=$F115,CU$6&lt;=$H115)*(CT$6-$F115+1),$J115/2,$M115,TRUE))/(1-2*_xlfn.NORM.DIST(0,$J115/2,$M115,TRUE))*$D115+($K115="Steady Growth")*(AND(CU$6&gt;=$F115,CU$6&lt;=$H115)*((CU$6-$F115+1)/($J115*($J115+1)/2)*$D115))+($K115="custom")*CustCF!CO115</f>
        <v>0</v>
      </c>
      <c r="CV115" s="95">
        <f>($K115="Bell Curve")*(_xlfn.NORM.DIST(AND(CV$6&gt;=$F115,CV$6&lt;=$H115)*(CV$6-$F115+1),$J115/2,$M115,TRUE)-_xlfn.NORM.DIST(AND(CV$6&gt;=$F115,CV$6&lt;=$H115)*(CU$6-$F115+1),$J115/2,$M115,TRUE))/(1-2*_xlfn.NORM.DIST(0,$J115/2,$M115,TRUE))*$D115+($K115="Steady Growth")*(AND(CV$6&gt;=$F115,CV$6&lt;=$H115)*((CV$6-$F115+1)/($J115*($J115+1)/2)*$D115))+($K115="custom")*CustCF!CP115</f>
        <v>0</v>
      </c>
      <c r="CW115" s="95">
        <f>($K115="Bell Curve")*(_xlfn.NORM.DIST(AND(CW$6&gt;=$F115,CW$6&lt;=$H115)*(CW$6-$F115+1),$J115/2,$M115,TRUE)-_xlfn.NORM.DIST(AND(CW$6&gt;=$F115,CW$6&lt;=$H115)*(CV$6-$F115+1),$J115/2,$M115,TRUE))/(1-2*_xlfn.NORM.DIST(0,$J115/2,$M115,TRUE))*$D115+($K115="Steady Growth")*(AND(CW$6&gt;=$F115,CW$6&lt;=$H115)*((CW$6-$F115+1)/($J115*($J115+1)/2)*$D115))+($K115="custom")*CustCF!CQ115</f>
        <v>0</v>
      </c>
      <c r="CX115" s="95">
        <f>($K115="Bell Curve")*(_xlfn.NORM.DIST(AND(CX$6&gt;=$F115,CX$6&lt;=$H115)*(CX$6-$F115+1),$J115/2,$M115,TRUE)-_xlfn.NORM.DIST(AND(CX$6&gt;=$F115,CX$6&lt;=$H115)*(CW$6-$F115+1),$J115/2,$M115,TRUE))/(1-2*_xlfn.NORM.DIST(0,$J115/2,$M115,TRUE))*$D115+($K115="Steady Growth")*(AND(CX$6&gt;=$F115,CX$6&lt;=$H115)*((CX$6-$F115+1)/($J115*($J115+1)/2)*$D115))+($K115="custom")*CustCF!CR115</f>
        <v>0</v>
      </c>
      <c r="CY115" s="95">
        <f>($K115="Bell Curve")*(_xlfn.NORM.DIST(AND(CY$6&gt;=$F115,CY$6&lt;=$H115)*(CY$6-$F115+1),$J115/2,$M115,TRUE)-_xlfn.NORM.DIST(AND(CY$6&gt;=$F115,CY$6&lt;=$H115)*(CX$6-$F115+1),$J115/2,$M115,TRUE))/(1-2*_xlfn.NORM.DIST(0,$J115/2,$M115,TRUE))*$D115+($K115="Steady Growth")*(AND(CY$6&gt;=$F115,CY$6&lt;=$H115)*((CY$6-$F115+1)/($J115*($J115+1)/2)*$D115))+($K115="custom")*CustCF!CS115</f>
        <v>0</v>
      </c>
      <c r="CZ115" s="95">
        <f>($K115="Bell Curve")*(_xlfn.NORM.DIST(AND(CZ$6&gt;=$F115,CZ$6&lt;=$H115)*(CZ$6-$F115+1),$J115/2,$M115,TRUE)-_xlfn.NORM.DIST(AND(CZ$6&gt;=$F115,CZ$6&lt;=$H115)*(CY$6-$F115+1),$J115/2,$M115,TRUE))/(1-2*_xlfn.NORM.DIST(0,$J115/2,$M115,TRUE))*$D115+($K115="Steady Growth")*(AND(CZ$6&gt;=$F115,CZ$6&lt;=$H115)*((CZ$6-$F115+1)/($J115*($J115+1)/2)*$D115))+($K115="custom")*CustCF!CT115</f>
        <v>0</v>
      </c>
      <c r="DA115" s="95">
        <f>($K115="Bell Curve")*(_xlfn.NORM.DIST(AND(DA$6&gt;=$F115,DA$6&lt;=$H115)*(DA$6-$F115+1),$J115/2,$M115,TRUE)-_xlfn.NORM.DIST(AND(DA$6&gt;=$F115,DA$6&lt;=$H115)*(CZ$6-$F115+1),$J115/2,$M115,TRUE))/(1-2*_xlfn.NORM.DIST(0,$J115/2,$M115,TRUE))*$D115+($K115="Steady Growth")*(AND(DA$6&gt;=$F115,DA$6&lt;=$H115)*((DA$6-$F115+1)/($J115*($J115+1)/2)*$D115))+($K115="custom")*CustCF!CU115</f>
        <v>0</v>
      </c>
      <c r="DB115" s="95">
        <f>($K115="Bell Curve")*(_xlfn.NORM.DIST(AND(DB$6&gt;=$F115,DB$6&lt;=$H115)*(DB$6-$F115+1),$J115/2,$M115,TRUE)-_xlfn.NORM.DIST(AND(DB$6&gt;=$F115,DB$6&lt;=$H115)*(DA$6-$F115+1),$J115/2,$M115,TRUE))/(1-2*_xlfn.NORM.DIST(0,$J115/2,$M115,TRUE))*$D115+($K115="Steady Growth")*(AND(DB$6&gt;=$F115,DB$6&lt;=$H115)*((DB$6-$F115+1)/($J115*($J115+1)/2)*$D115))+($K115="custom")*CustCF!CV115</f>
        <v>0</v>
      </c>
      <c r="DC115" s="95">
        <f>($K115="Bell Curve")*(_xlfn.NORM.DIST(AND(DC$6&gt;=$F115,DC$6&lt;=$H115)*(DC$6-$F115+1),$J115/2,$M115,TRUE)-_xlfn.NORM.DIST(AND(DC$6&gt;=$F115,DC$6&lt;=$H115)*(DB$6-$F115+1),$J115/2,$M115,TRUE))/(1-2*_xlfn.NORM.DIST(0,$J115/2,$M115,TRUE))*$D115+($K115="Steady Growth")*(AND(DC$6&gt;=$F115,DC$6&lt;=$H115)*((DC$6-$F115+1)/($J115*($J115+1)/2)*$D115))+($K115="custom")*CustCF!CW115</f>
        <v>0</v>
      </c>
      <c r="DD115" s="95">
        <f>($K115="Bell Curve")*(_xlfn.NORM.DIST(AND(DD$6&gt;=$F115,DD$6&lt;=$H115)*(DD$6-$F115+1),$J115/2,$M115,TRUE)-_xlfn.NORM.DIST(AND(DD$6&gt;=$F115,DD$6&lt;=$H115)*(DC$6-$F115+1),$J115/2,$M115,TRUE))/(1-2*_xlfn.NORM.DIST(0,$J115/2,$M115,TRUE))*$D115+($K115="Steady Growth")*(AND(DD$6&gt;=$F115,DD$6&lt;=$H115)*((DD$6-$F115+1)/($J115*($J115+1)/2)*$D115))+($K115="custom")*CustCF!CX115</f>
        <v>0</v>
      </c>
      <c r="DE115" s="95">
        <f>($K115="Bell Curve")*(_xlfn.NORM.DIST(AND(DE$6&gt;=$F115,DE$6&lt;=$H115)*(DE$6-$F115+1),$J115/2,$M115,TRUE)-_xlfn.NORM.DIST(AND(DE$6&gt;=$F115,DE$6&lt;=$H115)*(DD$6-$F115+1),$J115/2,$M115,TRUE))/(1-2*_xlfn.NORM.DIST(0,$J115/2,$M115,TRUE))*$D115+($K115="Steady Growth")*(AND(DE$6&gt;=$F115,DE$6&lt;=$H115)*((DE$6-$F115+1)/($J115*($J115+1)/2)*$D115))+($K115="custom")*CustCF!CY115</f>
        <v>0</v>
      </c>
      <c r="DF115" s="95">
        <f>($K115="Bell Curve")*(_xlfn.NORM.DIST(AND(DF$6&gt;=$F115,DF$6&lt;=$H115)*(DF$6-$F115+1),$J115/2,$M115,TRUE)-_xlfn.NORM.DIST(AND(DF$6&gt;=$F115,DF$6&lt;=$H115)*(DE$6-$F115+1),$J115/2,$M115,TRUE))/(1-2*_xlfn.NORM.DIST(0,$J115/2,$M115,TRUE))*$D115+($K115="Steady Growth")*(AND(DF$6&gt;=$F115,DF$6&lt;=$H115)*((DF$6-$F115+1)/($J115*($J115+1)/2)*$D115))+($K115="custom")*CustCF!CZ115</f>
        <v>0</v>
      </c>
      <c r="DG115" s="95">
        <f>($K115="Bell Curve")*(_xlfn.NORM.DIST(AND(DG$6&gt;=$F115,DG$6&lt;=$H115)*(DG$6-$F115+1),$J115/2,$M115,TRUE)-_xlfn.NORM.DIST(AND(DG$6&gt;=$F115,DG$6&lt;=$H115)*(DF$6-$F115+1),$J115/2,$M115,TRUE))/(1-2*_xlfn.NORM.DIST(0,$J115/2,$M115,TRUE))*$D115+($K115="Steady Growth")*(AND(DG$6&gt;=$F115,DG$6&lt;=$H115)*((DG$6-$F115+1)/($J115*($J115+1)/2)*$D115))+($K115="custom")*CustCF!DA115</f>
        <v>0</v>
      </c>
      <c r="DH115" s="95">
        <f>($K115="Bell Curve")*(_xlfn.NORM.DIST(AND(DH$6&gt;=$F115,DH$6&lt;=$H115)*(DH$6-$F115+1),$J115/2,$M115,TRUE)-_xlfn.NORM.DIST(AND(DH$6&gt;=$F115,DH$6&lt;=$H115)*(DG$6-$F115+1),$J115/2,$M115,TRUE))/(1-2*_xlfn.NORM.DIST(0,$J115/2,$M115,TRUE))*$D115+($K115="Steady Growth")*(AND(DH$6&gt;=$F115,DH$6&lt;=$H115)*((DH$6-$F115+1)/($J115*($J115+1)/2)*$D115))+($K115="custom")*CustCF!DB115</f>
        <v>0</v>
      </c>
      <c r="DI115" s="95">
        <f>($K115="Bell Curve")*(_xlfn.NORM.DIST(AND(DI$6&gt;=$F115,DI$6&lt;=$H115)*(DI$6-$F115+1),$J115/2,$M115,TRUE)-_xlfn.NORM.DIST(AND(DI$6&gt;=$F115,DI$6&lt;=$H115)*(DH$6-$F115+1),$J115/2,$M115,TRUE))/(1-2*_xlfn.NORM.DIST(0,$J115/2,$M115,TRUE))*$D115+($K115="Steady Growth")*(AND(DI$6&gt;=$F115,DI$6&lt;=$H115)*((DI$6-$F115+1)/($J115*($J115+1)/2)*$D115))+($K115="custom")*CustCF!DC115</f>
        <v>0</v>
      </c>
      <c r="DJ115" s="95">
        <f>($K115="Bell Curve")*(_xlfn.NORM.DIST(AND(DJ$6&gt;=$F115,DJ$6&lt;=$H115)*(DJ$6-$F115+1),$J115/2,$M115,TRUE)-_xlfn.NORM.DIST(AND(DJ$6&gt;=$F115,DJ$6&lt;=$H115)*(DI$6-$F115+1),$J115/2,$M115,TRUE))/(1-2*_xlfn.NORM.DIST(0,$J115/2,$M115,TRUE))*$D115+($K115="Steady Growth")*(AND(DJ$6&gt;=$F115,DJ$6&lt;=$H115)*((DJ$6-$F115+1)/($J115*($J115+1)/2)*$D115))+($K115="custom")*CustCF!DD115</f>
        <v>0</v>
      </c>
      <c r="DK115" s="95">
        <f>($K115="Bell Curve")*(_xlfn.NORM.DIST(AND(DK$6&gt;=$F115,DK$6&lt;=$H115)*(DK$6-$F115+1),$J115/2,$M115,TRUE)-_xlfn.NORM.DIST(AND(DK$6&gt;=$F115,DK$6&lt;=$H115)*(DJ$6-$F115+1),$J115/2,$M115,TRUE))/(1-2*_xlfn.NORM.DIST(0,$J115/2,$M115,TRUE))*$D115+($K115="Steady Growth")*(AND(DK$6&gt;=$F115,DK$6&lt;=$H115)*((DK$6-$F115+1)/($J115*($J115+1)/2)*$D115))+($K115="custom")*CustCF!DE115</f>
        <v>0</v>
      </c>
      <c r="DL115" s="95">
        <f>($K115="Bell Curve")*(_xlfn.NORM.DIST(AND(DL$6&gt;=$F115,DL$6&lt;=$H115)*(DL$6-$F115+1),$J115/2,$M115,TRUE)-_xlfn.NORM.DIST(AND(DL$6&gt;=$F115,DL$6&lt;=$H115)*(DK$6-$F115+1),$J115/2,$M115,TRUE))/(1-2*_xlfn.NORM.DIST(0,$J115/2,$M115,TRUE))*$D115+($K115="Steady Growth")*(AND(DL$6&gt;=$F115,DL$6&lt;=$H115)*((DL$6-$F115+1)/($J115*($J115+1)/2)*$D115))+($K115="custom")*CustCF!DF115</f>
        <v>0</v>
      </c>
      <c r="DM115" s="95">
        <f>($K115="Bell Curve")*(_xlfn.NORM.DIST(AND(DM$6&gt;=$F115,DM$6&lt;=$H115)*(DM$6-$F115+1),$J115/2,$M115,TRUE)-_xlfn.NORM.DIST(AND(DM$6&gt;=$F115,DM$6&lt;=$H115)*(DL$6-$F115+1),$J115/2,$M115,TRUE))/(1-2*_xlfn.NORM.DIST(0,$J115/2,$M115,TRUE))*$D115+($K115="Steady Growth")*(AND(DM$6&gt;=$F115,DM$6&lt;=$H115)*((DM$6-$F115+1)/($J115*($J115+1)/2)*$D115))+($K115="custom")*CustCF!DG115</f>
        <v>0</v>
      </c>
      <c r="DN115" s="95">
        <f>($K115="Bell Curve")*(_xlfn.NORM.DIST(AND(DN$6&gt;=$F115,DN$6&lt;=$H115)*(DN$6-$F115+1),$J115/2,$M115,TRUE)-_xlfn.NORM.DIST(AND(DN$6&gt;=$F115,DN$6&lt;=$H115)*(DM$6-$F115+1),$J115/2,$M115,TRUE))/(1-2*_xlfn.NORM.DIST(0,$J115/2,$M115,TRUE))*$D115+($K115="Steady Growth")*(AND(DN$6&gt;=$F115,DN$6&lt;=$H115)*((DN$6-$F115+1)/($J115*($J115+1)/2)*$D115))+($K115="custom")*CustCF!DH115</f>
        <v>0</v>
      </c>
      <c r="DO115" s="95">
        <f>($K115="Bell Curve")*(_xlfn.NORM.DIST(AND(DO$6&gt;=$F115,DO$6&lt;=$H115)*(DO$6-$F115+1),$J115/2,$M115,TRUE)-_xlfn.NORM.DIST(AND(DO$6&gt;=$F115,DO$6&lt;=$H115)*(DN$6-$F115+1),$J115/2,$M115,TRUE))/(1-2*_xlfn.NORM.DIST(0,$J115/2,$M115,TRUE))*$D115+($K115="Steady Growth")*(AND(DO$6&gt;=$F115,DO$6&lt;=$H115)*((DO$6-$F115+1)/($J115*($J115+1)/2)*$D115))+($K115="custom")*CustCF!DI115</f>
        <v>0</v>
      </c>
      <c r="DP115" s="95">
        <f>($K115="Bell Curve")*(_xlfn.NORM.DIST(AND(DP$6&gt;=$F115,DP$6&lt;=$H115)*(DP$6-$F115+1),$J115/2,$M115,TRUE)-_xlfn.NORM.DIST(AND(DP$6&gt;=$F115,DP$6&lt;=$H115)*(DO$6-$F115+1),$J115/2,$M115,TRUE))/(1-2*_xlfn.NORM.DIST(0,$J115/2,$M115,TRUE))*$D115+($K115="Steady Growth")*(AND(DP$6&gt;=$F115,DP$6&lt;=$H115)*((DP$6-$F115+1)/($J115*($J115+1)/2)*$D115))+($K115="custom")*CustCF!DJ115</f>
        <v>0</v>
      </c>
      <c r="DQ115" s="95">
        <f>($K115="Bell Curve")*(_xlfn.NORM.DIST(AND(DQ$6&gt;=$F115,DQ$6&lt;=$H115)*(DQ$6-$F115+1),$J115/2,$M115,TRUE)-_xlfn.NORM.DIST(AND(DQ$6&gt;=$F115,DQ$6&lt;=$H115)*(DP$6-$F115+1),$J115/2,$M115,TRUE))/(1-2*_xlfn.NORM.DIST(0,$J115/2,$M115,TRUE))*$D115+($K115="Steady Growth")*(AND(DQ$6&gt;=$F115,DQ$6&lt;=$H115)*((DQ$6-$F115+1)/($J115*($J115+1)/2)*$D115))+($K115="custom")*CustCF!DK115</f>
        <v>0</v>
      </c>
      <c r="DR115" s="95">
        <f>($K115="Bell Curve")*(_xlfn.NORM.DIST(AND(DR$6&gt;=$F115,DR$6&lt;=$H115)*(DR$6-$F115+1),$J115/2,$M115,TRUE)-_xlfn.NORM.DIST(AND(DR$6&gt;=$F115,DR$6&lt;=$H115)*(DQ$6-$F115+1),$J115/2,$M115,TRUE))/(1-2*_xlfn.NORM.DIST(0,$J115/2,$M115,TRUE))*$D115+($K115="Steady Growth")*(AND(DR$6&gt;=$F115,DR$6&lt;=$H115)*((DR$6-$F115+1)/($J115*($J115+1)/2)*$D115))+($K115="custom")*CustCF!DL115</f>
        <v>0</v>
      </c>
      <c r="DS115" s="95">
        <f>($K115="Bell Curve")*(_xlfn.NORM.DIST(AND(DS$6&gt;=$F115,DS$6&lt;=$H115)*(DS$6-$F115+1),$J115/2,$M115,TRUE)-_xlfn.NORM.DIST(AND(DS$6&gt;=$F115,DS$6&lt;=$H115)*(DR$6-$F115+1),$J115/2,$M115,TRUE))/(1-2*_xlfn.NORM.DIST(0,$J115/2,$M115,TRUE))*$D115+($K115="Steady Growth")*(AND(DS$6&gt;=$F115,DS$6&lt;=$H115)*((DS$6-$F115+1)/($J115*($J115+1)/2)*$D115))+($K115="custom")*CustCF!DM115</f>
        <v>0</v>
      </c>
      <c r="DT115" s="95">
        <f>($K115="Bell Curve")*(_xlfn.NORM.DIST(AND(DT$6&gt;=$F115,DT$6&lt;=$H115)*(DT$6-$F115+1),$J115/2,$M115,TRUE)-_xlfn.NORM.DIST(AND(DT$6&gt;=$F115,DT$6&lt;=$H115)*(DS$6-$F115+1),$J115/2,$M115,TRUE))/(1-2*_xlfn.NORM.DIST(0,$J115/2,$M115,TRUE))*$D115+($K115="Steady Growth")*(AND(DT$6&gt;=$F115,DT$6&lt;=$H115)*((DT$6-$F115+1)/($J115*($J115+1)/2)*$D115))+($K115="custom")*CustCF!DN115</f>
        <v>0</v>
      </c>
      <c r="DU115" s="95">
        <f>($K115="Bell Curve")*(_xlfn.NORM.DIST(AND(DU$6&gt;=$F115,DU$6&lt;=$H115)*(DU$6-$F115+1),$J115/2,$M115,TRUE)-_xlfn.NORM.DIST(AND(DU$6&gt;=$F115,DU$6&lt;=$H115)*(DT$6-$F115+1),$J115/2,$M115,TRUE))/(1-2*_xlfn.NORM.DIST(0,$J115/2,$M115,TRUE))*$D115+($K115="Steady Growth")*(AND(DU$6&gt;=$F115,DU$6&lt;=$H115)*((DU$6-$F115+1)/($J115*($J115+1)/2)*$D115))+($K115="custom")*CustCF!DO115</f>
        <v>0</v>
      </c>
      <c r="DV115" s="95">
        <f>($K115="Bell Curve")*(_xlfn.NORM.DIST(AND(DV$6&gt;=$F115,DV$6&lt;=$H115)*(DV$6-$F115+1),$J115/2,$M115,TRUE)-_xlfn.NORM.DIST(AND(DV$6&gt;=$F115,DV$6&lt;=$H115)*(DU$6-$F115+1),$J115/2,$M115,TRUE))/(1-2*_xlfn.NORM.DIST(0,$J115/2,$M115,TRUE))*$D115+($K115="Steady Growth")*(AND(DV$6&gt;=$F115,DV$6&lt;=$H115)*((DV$6-$F115+1)/($J115*($J115+1)/2)*$D115))+($K115="custom")*CustCF!DP115</f>
        <v>0</v>
      </c>
      <c r="DW115" s="95">
        <f>($K115="Bell Curve")*(_xlfn.NORM.DIST(AND(DW$6&gt;=$F115,DW$6&lt;=$H115)*(DW$6-$F115+1),$J115/2,$M115,TRUE)-_xlfn.NORM.DIST(AND(DW$6&gt;=$F115,DW$6&lt;=$H115)*(DV$6-$F115+1),$J115/2,$M115,TRUE))/(1-2*_xlfn.NORM.DIST(0,$J115/2,$M115,TRUE))*$D115+($K115="Steady Growth")*(AND(DW$6&gt;=$F115,DW$6&lt;=$H115)*((DW$6-$F115+1)/($J115*($J115+1)/2)*$D115))+($K115="custom")*CustCF!DQ115</f>
        <v>0</v>
      </c>
      <c r="DX115" s="95">
        <f>($K115="Bell Curve")*(_xlfn.NORM.DIST(AND(DX$6&gt;=$F115,DX$6&lt;=$H115)*(DX$6-$F115+1),$J115/2,$M115,TRUE)-_xlfn.NORM.DIST(AND(DX$6&gt;=$F115,DX$6&lt;=$H115)*(DW$6-$F115+1),$J115/2,$M115,TRUE))/(1-2*_xlfn.NORM.DIST(0,$J115/2,$M115,TRUE))*$D115+($K115="Steady Growth")*(AND(DX$6&gt;=$F115,DX$6&lt;=$H115)*((DX$6-$F115+1)/($J115*($J115+1)/2)*$D115))+($K115="custom")*CustCF!DR115</f>
        <v>0</v>
      </c>
      <c r="DY115" s="95">
        <f>($K115="Bell Curve")*(_xlfn.NORM.DIST(AND(DY$6&gt;=$F115,DY$6&lt;=$H115)*(DY$6-$F115+1),$J115/2,$M115,TRUE)-_xlfn.NORM.DIST(AND(DY$6&gt;=$F115,DY$6&lt;=$H115)*(DX$6-$F115+1),$J115/2,$M115,TRUE))/(1-2*_xlfn.NORM.DIST(0,$J115/2,$M115,TRUE))*$D115+($K115="Steady Growth")*(AND(DY$6&gt;=$F115,DY$6&lt;=$H115)*((DY$6-$F115+1)/($J115*($J115+1)/2)*$D115))+($K115="custom")*CustCF!DS115</f>
        <v>0</v>
      </c>
      <c r="DZ115" s="95">
        <f>($K115="Bell Curve")*(_xlfn.NORM.DIST(AND(DZ$6&gt;=$F115,DZ$6&lt;=$H115)*(DZ$6-$F115+1),$J115/2,$M115,TRUE)-_xlfn.NORM.DIST(AND(DZ$6&gt;=$F115,DZ$6&lt;=$H115)*(DY$6-$F115+1),$J115/2,$M115,TRUE))/(1-2*_xlfn.NORM.DIST(0,$J115/2,$M115,TRUE))*$D115+($K115="Steady Growth")*(AND(DZ$6&gt;=$F115,DZ$6&lt;=$H115)*((DZ$6-$F115+1)/($J115*($J115+1)/2)*$D115))+($K115="custom")*CustCF!DT115</f>
        <v>0</v>
      </c>
      <c r="EA115" s="95">
        <f>($K115="Bell Curve")*(_xlfn.NORM.DIST(AND(EA$6&gt;=$F115,EA$6&lt;=$H115)*(EA$6-$F115+1),$J115/2,$M115,TRUE)-_xlfn.NORM.DIST(AND(EA$6&gt;=$F115,EA$6&lt;=$H115)*(DZ$6-$F115+1),$J115/2,$M115,TRUE))/(1-2*_xlfn.NORM.DIST(0,$J115/2,$M115,TRUE))*$D115+($K115="Steady Growth")*(AND(EA$6&gt;=$F115,EA$6&lt;=$H115)*((EA$6-$F115+1)/($J115*($J115+1)/2)*$D115))+($K115="custom")*CustCF!DU115</f>
        <v>0</v>
      </c>
      <c r="EB115" s="95">
        <f>($K115="Bell Curve")*(_xlfn.NORM.DIST(AND(EB$6&gt;=$F115,EB$6&lt;=$H115)*(EB$6-$F115+1),$J115/2,$M115,TRUE)-_xlfn.NORM.DIST(AND(EB$6&gt;=$F115,EB$6&lt;=$H115)*(EA$6-$F115+1),$J115/2,$M115,TRUE))/(1-2*_xlfn.NORM.DIST(0,$J115/2,$M115,TRUE))*$D115+($K115="Steady Growth")*(AND(EB$6&gt;=$F115,EB$6&lt;=$H115)*((EB$6-$F115+1)/($J115*($J115+1)/2)*$D115))+($K115="custom")*CustCF!DV115</f>
        <v>0</v>
      </c>
      <c r="EC115" s="95">
        <f>($K115="Bell Curve")*(_xlfn.NORM.DIST(AND(EC$6&gt;=$F115,EC$6&lt;=$H115)*(EC$6-$F115+1),$J115/2,$M115,TRUE)-_xlfn.NORM.DIST(AND(EC$6&gt;=$F115,EC$6&lt;=$H115)*(EB$6-$F115+1),$J115/2,$M115,TRUE))/(1-2*_xlfn.NORM.DIST(0,$J115/2,$M115,TRUE))*$D115+($K115="Steady Growth")*(AND(EC$6&gt;=$F115,EC$6&lt;=$H115)*((EC$6-$F115+1)/($J115*($J115+1)/2)*$D115))+($K115="custom")*CustCF!DW115</f>
        <v>0</v>
      </c>
      <c r="ED115" s="95">
        <f>($K115="Bell Curve")*(_xlfn.NORM.DIST(AND(ED$6&gt;=$F115,ED$6&lt;=$H115)*(ED$6-$F115+1),$J115/2,$M115,TRUE)-_xlfn.NORM.DIST(AND(ED$6&gt;=$F115,ED$6&lt;=$H115)*(EC$6-$F115+1),$J115/2,$M115,TRUE))/(1-2*_xlfn.NORM.DIST(0,$J115/2,$M115,TRUE))*$D115+($K115="Steady Growth")*(AND(ED$6&gt;=$F115,ED$6&lt;=$H115)*((ED$6-$F115+1)/($J115*($J115+1)/2)*$D115))+($K115="custom")*CustCF!DX115</f>
        <v>0</v>
      </c>
      <c r="EE115" s="95">
        <f>($K115="Bell Curve")*(_xlfn.NORM.DIST(AND(EE$6&gt;=$F115,EE$6&lt;=$H115)*(EE$6-$F115+1),$J115/2,$M115,TRUE)-_xlfn.NORM.DIST(AND(EE$6&gt;=$F115,EE$6&lt;=$H115)*(ED$6-$F115+1),$J115/2,$M115,TRUE))/(1-2*_xlfn.NORM.DIST(0,$J115/2,$M115,TRUE))*$D115+($K115="Steady Growth")*(AND(EE$6&gt;=$F115,EE$6&lt;=$H115)*((EE$6-$F115+1)/($J115*($J115+1)/2)*$D115))+($K115="custom")*CustCF!DY115</f>
        <v>0</v>
      </c>
      <c r="EF115" s="95">
        <f>($K115="Bell Curve")*(_xlfn.NORM.DIST(AND(EF$6&gt;=$F115,EF$6&lt;=$H115)*(EF$6-$F115+1),$J115/2,$M115,TRUE)-_xlfn.NORM.DIST(AND(EF$6&gt;=$F115,EF$6&lt;=$H115)*(EE$6-$F115+1),$J115/2,$M115,TRUE))/(1-2*_xlfn.NORM.DIST(0,$J115/2,$M115,TRUE))*$D115+($K115="Steady Growth")*(AND(EF$6&gt;=$F115,EF$6&lt;=$H115)*((EF$6-$F115+1)/($J115*($J115+1)/2)*$D115))+($K115="custom")*CustCF!DZ115</f>
        <v>0</v>
      </c>
      <c r="EG115" s="95">
        <f>($K115="Bell Curve")*(_xlfn.NORM.DIST(AND(EG$6&gt;=$F115,EG$6&lt;=$H115)*(EG$6-$F115+1),$J115/2,$M115,TRUE)-_xlfn.NORM.DIST(AND(EG$6&gt;=$F115,EG$6&lt;=$H115)*(EF$6-$F115+1),$J115/2,$M115,TRUE))/(1-2*_xlfn.NORM.DIST(0,$J115/2,$M115,TRUE))*$D115+($K115="Steady Growth")*(AND(EG$6&gt;=$F115,EG$6&lt;=$H115)*((EG$6-$F115+1)/($J115*($J115+1)/2)*$D115))+($K115="custom")*CustCF!EA115</f>
        <v>0</v>
      </c>
      <c r="EH115" s="95">
        <f>($K115="Bell Curve")*(_xlfn.NORM.DIST(AND(EH$6&gt;=$F115,EH$6&lt;=$H115)*(EH$6-$F115+1),$J115/2,$M115,TRUE)-_xlfn.NORM.DIST(AND(EH$6&gt;=$F115,EH$6&lt;=$H115)*(EG$6-$F115+1),$J115/2,$M115,TRUE))/(1-2*_xlfn.NORM.DIST(0,$J115/2,$M115,TRUE))*$D115+($K115="Steady Growth")*(AND(EH$6&gt;=$F115,EH$6&lt;=$H115)*((EH$6-$F115+1)/($J115*($J115+1)/2)*$D115))+($K115="custom")*CustCF!EB115</f>
        <v>0</v>
      </c>
      <c r="EI115" s="95">
        <f>($K115="Bell Curve")*(_xlfn.NORM.DIST(AND(EI$6&gt;=$F115,EI$6&lt;=$H115)*(EI$6-$F115+1),$J115/2,$M115,TRUE)-_xlfn.NORM.DIST(AND(EI$6&gt;=$F115,EI$6&lt;=$H115)*(EH$6-$F115+1),$J115/2,$M115,TRUE))/(1-2*_xlfn.NORM.DIST(0,$J115/2,$M115,TRUE))*$D115+($K115="Steady Growth")*(AND(EI$6&gt;=$F115,EI$6&lt;=$H115)*((EI$6-$F115+1)/($J115*($J115+1)/2)*$D115))+($K115="custom")*CustCF!EC115</f>
        <v>0</v>
      </c>
      <c r="EJ115" s="95">
        <f>($K115="Bell Curve")*(_xlfn.NORM.DIST(AND(EJ$6&gt;=$F115,EJ$6&lt;=$H115)*(EJ$6-$F115+1),$J115/2,$M115,TRUE)-_xlfn.NORM.DIST(AND(EJ$6&gt;=$F115,EJ$6&lt;=$H115)*(EI$6-$F115+1),$J115/2,$M115,TRUE))/(1-2*_xlfn.NORM.DIST(0,$J115/2,$M115,TRUE))*$D115+($K115="Steady Growth")*(AND(EJ$6&gt;=$F115,EJ$6&lt;=$H115)*((EJ$6-$F115+1)/($J115*($J115+1)/2)*$D115))+($K115="custom")*CustCF!ED115</f>
        <v>0</v>
      </c>
      <c r="EK115" s="95">
        <f>($K115="Bell Curve")*(_xlfn.NORM.DIST(AND(EK$6&gt;=$F115,EK$6&lt;=$H115)*(EK$6-$F115+1),$J115/2,$M115,TRUE)-_xlfn.NORM.DIST(AND(EK$6&gt;=$F115,EK$6&lt;=$H115)*(EJ$6-$F115+1),$J115/2,$M115,TRUE))/(1-2*_xlfn.NORM.DIST(0,$J115/2,$M115,TRUE))*$D115+($K115="Steady Growth")*(AND(EK$6&gt;=$F115,EK$6&lt;=$H115)*((EK$6-$F115+1)/($J115*($J115+1)/2)*$D115))+($K115="custom")*CustCF!EE115</f>
        <v>0</v>
      </c>
      <c r="EL115" s="95">
        <f>($K115="Bell Curve")*(_xlfn.NORM.DIST(AND(EL$6&gt;=$F115,EL$6&lt;=$H115)*(EL$6-$F115+1),$J115/2,$M115,TRUE)-_xlfn.NORM.DIST(AND(EL$6&gt;=$F115,EL$6&lt;=$H115)*(EK$6-$F115+1),$J115/2,$M115,TRUE))/(1-2*_xlfn.NORM.DIST(0,$J115/2,$M115,TRUE))*$D115+($K115="Steady Growth")*(AND(EL$6&gt;=$F115,EL$6&lt;=$H115)*((EL$6-$F115+1)/($J115*($J115+1)/2)*$D115))+($K115="custom")*CustCF!EF115</f>
        <v>0</v>
      </c>
      <c r="EM115" s="95">
        <f>($K115="Bell Curve")*(_xlfn.NORM.DIST(AND(EM$6&gt;=$F115,EM$6&lt;=$H115)*(EM$6-$F115+1),$J115/2,$M115,TRUE)-_xlfn.NORM.DIST(AND(EM$6&gt;=$F115,EM$6&lt;=$H115)*(EL$6-$F115+1),$J115/2,$M115,TRUE))/(1-2*_xlfn.NORM.DIST(0,$J115/2,$M115,TRUE))*$D115+($K115="Steady Growth")*(AND(EM$6&gt;=$F115,EM$6&lt;=$H115)*((EM$6-$F115+1)/($J115*($J115+1)/2)*$D115))+($K115="custom")*CustCF!EG115</f>
        <v>0</v>
      </c>
      <c r="EN115" s="95">
        <f>($K115="Bell Curve")*(_xlfn.NORM.DIST(AND(EN$6&gt;=$F115,EN$6&lt;=$H115)*(EN$6-$F115+1),$J115/2,$M115,TRUE)-_xlfn.NORM.DIST(AND(EN$6&gt;=$F115,EN$6&lt;=$H115)*(EM$6-$F115+1),$J115/2,$M115,TRUE))/(1-2*_xlfn.NORM.DIST(0,$J115/2,$M115,TRUE))*$D115+($K115="Steady Growth")*(AND(EN$6&gt;=$F115,EN$6&lt;=$H115)*((EN$6-$F115+1)/($J115*($J115+1)/2)*$D115))+($K115="custom")*CustCF!EH115</f>
        <v>0</v>
      </c>
      <c r="EO115" s="95">
        <f>($K115="Bell Curve")*(_xlfn.NORM.DIST(AND(EO$6&gt;=$F115,EO$6&lt;=$H115)*(EO$6-$F115+1),$J115/2,$M115,TRUE)-_xlfn.NORM.DIST(AND(EO$6&gt;=$F115,EO$6&lt;=$H115)*(EN$6-$F115+1),$J115/2,$M115,TRUE))/(1-2*_xlfn.NORM.DIST(0,$J115/2,$M115,TRUE))*$D115+($K115="Steady Growth")*(AND(EO$6&gt;=$F115,EO$6&lt;=$H115)*((EO$6-$F115+1)/($J115*($J115+1)/2)*$D115))+($K115="custom")*CustCF!EI115</f>
        <v>0</v>
      </c>
      <c r="EP115" s="95">
        <f>($K115="Bell Curve")*(_xlfn.NORM.DIST(AND(EP$6&gt;=$F115,EP$6&lt;=$H115)*(EP$6-$F115+1),$J115/2,$M115,TRUE)-_xlfn.NORM.DIST(AND(EP$6&gt;=$F115,EP$6&lt;=$H115)*(EO$6-$F115+1),$J115/2,$M115,TRUE))/(1-2*_xlfn.NORM.DIST(0,$J115/2,$M115,TRUE))*$D115+($K115="Steady Growth")*(AND(EP$6&gt;=$F115,EP$6&lt;=$H115)*((EP$6-$F115+1)/($J115*($J115+1)/2)*$D115))+($K115="custom")*CustCF!EJ115</f>
        <v>0</v>
      </c>
      <c r="EQ115" s="95">
        <f>($K115="Bell Curve")*(_xlfn.NORM.DIST(AND(EQ$6&gt;=$F115,EQ$6&lt;=$H115)*(EQ$6-$F115+1),$J115/2,$M115,TRUE)-_xlfn.NORM.DIST(AND(EQ$6&gt;=$F115,EQ$6&lt;=$H115)*(EP$6-$F115+1),$J115/2,$M115,TRUE))/(1-2*_xlfn.NORM.DIST(0,$J115/2,$M115,TRUE))*$D115+($K115="Steady Growth")*(AND(EQ$6&gt;=$F115,EQ$6&lt;=$H115)*((EQ$6-$F115+1)/($J115*($J115+1)/2)*$D115))+($K115="custom")*CustCF!EK115</f>
        <v>0</v>
      </c>
      <c r="ER115" s="95">
        <f>($K115="Bell Curve")*(_xlfn.NORM.DIST(AND(ER$6&gt;=$F115,ER$6&lt;=$H115)*(ER$6-$F115+1),$J115/2,$M115,TRUE)-_xlfn.NORM.DIST(AND(ER$6&gt;=$F115,ER$6&lt;=$H115)*(EQ$6-$F115+1),$J115/2,$M115,TRUE))/(1-2*_xlfn.NORM.DIST(0,$J115/2,$M115,TRUE))*$D115+($K115="Steady Growth")*(AND(ER$6&gt;=$F115,ER$6&lt;=$H115)*((ER$6-$F115+1)/($J115*($J115+1)/2)*$D115))+($K115="custom")*CustCF!EL115</f>
        <v>0</v>
      </c>
      <c r="ES115" s="95">
        <f>($K115="Bell Curve")*(_xlfn.NORM.DIST(AND(ES$6&gt;=$F115,ES$6&lt;=$H115)*(ES$6-$F115+1),$J115/2,$M115,TRUE)-_xlfn.NORM.DIST(AND(ES$6&gt;=$F115,ES$6&lt;=$H115)*(ER$6-$F115+1),$J115/2,$M115,TRUE))/(1-2*_xlfn.NORM.DIST(0,$J115/2,$M115,TRUE))*$D115+($K115="Steady Growth")*(AND(ES$6&gt;=$F115,ES$6&lt;=$H115)*((ES$6-$F115+1)/($J115*($J115+1)/2)*$D115))+($K115="custom")*CustCF!EM115</f>
        <v>0</v>
      </c>
      <c r="ET115" s="95">
        <f>($K115="Bell Curve")*(_xlfn.NORM.DIST(AND(ET$6&gt;=$F115,ET$6&lt;=$H115)*(ET$6-$F115+1),$J115/2,$M115,TRUE)-_xlfn.NORM.DIST(AND(ET$6&gt;=$F115,ET$6&lt;=$H115)*(ES$6-$F115+1),$J115/2,$M115,TRUE))/(1-2*_xlfn.NORM.DIST(0,$J115/2,$M115,TRUE))*$D115+($K115="Steady Growth")*(AND(ET$6&gt;=$F115,ET$6&lt;=$H115)*((ET$6-$F115+1)/($J115*($J115+1)/2)*$D115))+($K115="custom")*CustCF!EN115</f>
        <v>0</v>
      </c>
      <c r="EU115" s="95">
        <f>($K115="Bell Curve")*(_xlfn.NORM.DIST(AND(EU$6&gt;=$F115,EU$6&lt;=$H115)*(EU$6-$F115+1),$J115/2,$M115,TRUE)-_xlfn.NORM.DIST(AND(EU$6&gt;=$F115,EU$6&lt;=$H115)*(ET$6-$F115+1),$J115/2,$M115,TRUE))/(1-2*_xlfn.NORM.DIST(0,$J115/2,$M115,TRUE))*$D115+($K115="Steady Growth")*(AND(EU$6&gt;=$F115,EU$6&lt;=$H115)*((EU$6-$F115+1)/($J115*($J115+1)/2)*$D115))+($K115="custom")*CustCF!EO115</f>
        <v>0</v>
      </c>
      <c r="EV115" s="95">
        <f>($K115="Bell Curve")*(_xlfn.NORM.DIST(AND(EV$6&gt;=$F115,EV$6&lt;=$H115)*(EV$6-$F115+1),$J115/2,$M115,TRUE)-_xlfn.NORM.DIST(AND(EV$6&gt;=$F115,EV$6&lt;=$H115)*(EU$6-$F115+1),$J115/2,$M115,TRUE))/(1-2*_xlfn.NORM.DIST(0,$J115/2,$M115,TRUE))*$D115+($K115="Steady Growth")*(AND(EV$6&gt;=$F115,EV$6&lt;=$H115)*((EV$6-$F115+1)/($J115*($J115+1)/2)*$D115))+($K115="custom")*CustCF!EP115</f>
        <v>0</v>
      </c>
      <c r="EW115" s="95">
        <f>($K115="Bell Curve")*(_xlfn.NORM.DIST(AND(EW$6&gt;=$F115,EW$6&lt;=$H115)*(EW$6-$F115+1),$J115/2,$M115,TRUE)-_xlfn.NORM.DIST(AND(EW$6&gt;=$F115,EW$6&lt;=$H115)*(EV$6-$F115+1),$J115/2,$M115,TRUE))/(1-2*_xlfn.NORM.DIST(0,$J115/2,$M115,TRUE))*$D115+($K115="Steady Growth")*(AND(EW$6&gt;=$F115,EW$6&lt;=$H115)*((EW$6-$F115+1)/($J115*($J115+1)/2)*$D115))+($K115="custom")*CustCF!EQ115</f>
        <v>0</v>
      </c>
      <c r="EX115" s="95">
        <f>($K115="Bell Curve")*(_xlfn.NORM.DIST(AND(EX$6&gt;=$F115,EX$6&lt;=$H115)*(EX$6-$F115+1),$J115/2,$M115,TRUE)-_xlfn.NORM.DIST(AND(EX$6&gt;=$F115,EX$6&lt;=$H115)*(EW$6-$F115+1),$J115/2,$M115,TRUE))/(1-2*_xlfn.NORM.DIST(0,$J115/2,$M115,TRUE))*$D115+($K115="Steady Growth")*(AND(EX$6&gt;=$F115,EX$6&lt;=$H115)*((EX$6-$F115+1)/($J115*($J115+1)/2)*$D115))+($K115="custom")*CustCF!ER115</f>
        <v>0</v>
      </c>
      <c r="EY115" s="95">
        <f>($K115="Bell Curve")*(_xlfn.NORM.DIST(AND(EY$6&gt;=$F115,EY$6&lt;=$H115)*(EY$6-$F115+1),$J115/2,$M115,TRUE)-_xlfn.NORM.DIST(AND(EY$6&gt;=$F115,EY$6&lt;=$H115)*(EX$6-$F115+1),$J115/2,$M115,TRUE))/(1-2*_xlfn.NORM.DIST(0,$J115/2,$M115,TRUE))*$D115+($K115="Steady Growth")*(AND(EY$6&gt;=$F115,EY$6&lt;=$H115)*((EY$6-$F115+1)/($J115*($J115+1)/2)*$D115))+($K115="custom")*CustCF!ES115</f>
        <v>0</v>
      </c>
      <c r="EZ115" s="95">
        <f>($K115="Bell Curve")*(_xlfn.NORM.DIST(AND(EZ$6&gt;=$F115,EZ$6&lt;=$H115)*(EZ$6-$F115+1),$J115/2,$M115,TRUE)-_xlfn.NORM.DIST(AND(EZ$6&gt;=$F115,EZ$6&lt;=$H115)*(EY$6-$F115+1),$J115/2,$M115,TRUE))/(1-2*_xlfn.NORM.DIST(0,$J115/2,$M115,TRUE))*$D115+($K115="Steady Growth")*(AND(EZ$6&gt;=$F115,EZ$6&lt;=$H115)*((EZ$6-$F115+1)/($J115*($J115+1)/2)*$D115))+($K115="custom")*CustCF!ET115</f>
        <v>0</v>
      </c>
      <c r="FA115" s="95">
        <f>($K115="Bell Curve")*(_xlfn.NORM.DIST(AND(FA$6&gt;=$F115,FA$6&lt;=$H115)*(FA$6-$F115+1),$J115/2,$M115,TRUE)-_xlfn.NORM.DIST(AND(FA$6&gt;=$F115,FA$6&lt;=$H115)*(EZ$6-$F115+1),$J115/2,$M115,TRUE))/(1-2*_xlfn.NORM.DIST(0,$J115/2,$M115,TRUE))*$D115+($K115="Steady Growth")*(AND(FA$6&gt;=$F115,FA$6&lt;=$H115)*((FA$6-$F115+1)/($J115*($J115+1)/2)*$D115))+($K115="custom")*CustCF!EU115</f>
        <v>0</v>
      </c>
      <c r="FB115" s="95">
        <f>($K115="Bell Curve")*(_xlfn.NORM.DIST(AND(FB$6&gt;=$F115,FB$6&lt;=$H115)*(FB$6-$F115+1),$J115/2,$M115,TRUE)-_xlfn.NORM.DIST(AND(FB$6&gt;=$F115,FB$6&lt;=$H115)*(FA$6-$F115+1),$J115/2,$M115,TRUE))/(1-2*_xlfn.NORM.DIST(0,$J115/2,$M115,TRUE))*$D115+($K115="Steady Growth")*(AND(FB$6&gt;=$F115,FB$6&lt;=$H115)*((FB$6-$F115+1)/($J115*($J115+1)/2)*$D115))+($K115="custom")*CustCF!EV115</f>
        <v>0</v>
      </c>
      <c r="FC115" s="95">
        <f>($K115="Bell Curve")*(_xlfn.NORM.DIST(AND(FC$6&gt;=$F115,FC$6&lt;=$H115)*(FC$6-$F115+1),$J115/2,$M115,TRUE)-_xlfn.NORM.DIST(AND(FC$6&gt;=$F115,FC$6&lt;=$H115)*(FB$6-$F115+1),$J115/2,$M115,TRUE))/(1-2*_xlfn.NORM.DIST(0,$J115/2,$M115,TRUE))*$D115+($K115="Steady Growth")*(AND(FC$6&gt;=$F115,FC$6&lt;=$H115)*((FC$6-$F115+1)/($J115*($J115+1)/2)*$D115))+($K115="custom")*CustCF!EW115</f>
        <v>0</v>
      </c>
      <c r="FD115" s="95">
        <f>($K115="Bell Curve")*(_xlfn.NORM.DIST(AND(FD$6&gt;=$F115,FD$6&lt;=$H115)*(FD$6-$F115+1),$J115/2,$M115,TRUE)-_xlfn.NORM.DIST(AND(FD$6&gt;=$F115,FD$6&lt;=$H115)*(FC$6-$F115+1),$J115/2,$M115,TRUE))/(1-2*_xlfn.NORM.DIST(0,$J115/2,$M115,TRUE))*$D115+($K115="Steady Growth")*(AND(FD$6&gt;=$F115,FD$6&lt;=$H115)*((FD$6-$F115+1)/($J115*($J115+1)/2)*$D115))+($K115="custom")*CustCF!EX115</f>
        <v>0</v>
      </c>
      <c r="FE115" s="95">
        <f>($K115="Bell Curve")*(_xlfn.NORM.DIST(AND(FE$6&gt;=$F115,FE$6&lt;=$H115)*(FE$6-$F115+1),$J115/2,$M115,TRUE)-_xlfn.NORM.DIST(AND(FE$6&gt;=$F115,FE$6&lt;=$H115)*(FD$6-$F115+1),$J115/2,$M115,TRUE))/(1-2*_xlfn.NORM.DIST(0,$J115/2,$M115,TRUE))*$D115+($K115="Steady Growth")*(AND(FE$6&gt;=$F115,FE$6&lt;=$H115)*((FE$6-$F115+1)/($J115*($J115+1)/2)*$D115))+($K115="custom")*CustCF!EY115</f>
        <v>0</v>
      </c>
      <c r="FF115" s="95">
        <f>($K115="Bell Curve")*(_xlfn.NORM.DIST(AND(FF$6&gt;=$F115,FF$6&lt;=$H115)*(FF$6-$F115+1),$J115/2,$M115,TRUE)-_xlfn.NORM.DIST(AND(FF$6&gt;=$F115,FF$6&lt;=$H115)*(FE$6-$F115+1),$J115/2,$M115,TRUE))/(1-2*_xlfn.NORM.DIST(0,$J115/2,$M115,TRUE))*$D115+($K115="Steady Growth")*(AND(FF$6&gt;=$F115,FF$6&lt;=$H115)*((FF$6-$F115+1)/($J115*($J115+1)/2)*$D115))+($K115="custom")*CustCF!EZ115</f>
        <v>0</v>
      </c>
      <c r="FG115" s="95">
        <f>($K115="Bell Curve")*(_xlfn.NORM.DIST(AND(FG$6&gt;=$F115,FG$6&lt;=$H115)*(FG$6-$F115+1),$J115/2,$M115,TRUE)-_xlfn.NORM.DIST(AND(FG$6&gt;=$F115,FG$6&lt;=$H115)*(FF$6-$F115+1),$J115/2,$M115,TRUE))/(1-2*_xlfn.NORM.DIST(0,$J115/2,$M115,TRUE))*$D115+($K115="Steady Growth")*(AND(FG$6&gt;=$F115,FG$6&lt;=$H115)*((FG$6-$F115+1)/($J115*($J115+1)/2)*$D115))+($K115="custom")*CustCF!FA115</f>
        <v>0</v>
      </c>
      <c r="FH115" s="95">
        <f>($K115="Bell Curve")*(_xlfn.NORM.DIST(AND(FH$6&gt;=$F115,FH$6&lt;=$H115)*(FH$6-$F115+1),$J115/2,$M115,TRUE)-_xlfn.NORM.DIST(AND(FH$6&gt;=$F115,FH$6&lt;=$H115)*(FG$6-$F115+1),$J115/2,$M115,TRUE))/(1-2*_xlfn.NORM.DIST(0,$J115/2,$M115,TRUE))*$D115+($K115="Steady Growth")*(AND(FH$6&gt;=$F115,FH$6&lt;=$H115)*((FH$6-$F115+1)/($J115*($J115+1)/2)*$D115))+($K115="custom")*CustCF!FB115</f>
        <v>0</v>
      </c>
      <c r="FI115" s="95">
        <f>($K115="Bell Curve")*(_xlfn.NORM.DIST(AND(FI$6&gt;=$F115,FI$6&lt;=$H115)*(FI$6-$F115+1),$J115/2,$M115,TRUE)-_xlfn.NORM.DIST(AND(FI$6&gt;=$F115,FI$6&lt;=$H115)*(FH$6-$F115+1),$J115/2,$M115,TRUE))/(1-2*_xlfn.NORM.DIST(0,$J115/2,$M115,TRUE))*$D115+($K115="Steady Growth")*(AND(FI$6&gt;=$F115,FI$6&lt;=$H115)*((FI$6-$F115+1)/($J115*($J115+1)/2)*$D115))+($K115="custom")*CustCF!FC115</f>
        <v>0</v>
      </c>
      <c r="FJ115" s="95">
        <f>($K115="Bell Curve")*(_xlfn.NORM.DIST(AND(FJ$6&gt;=$F115,FJ$6&lt;=$H115)*(FJ$6-$F115+1),$J115/2,$M115,TRUE)-_xlfn.NORM.DIST(AND(FJ$6&gt;=$F115,FJ$6&lt;=$H115)*(FI$6-$F115+1),$J115/2,$M115,TRUE))/(1-2*_xlfn.NORM.DIST(0,$J115/2,$M115,TRUE))*$D115+($K115="Steady Growth")*(AND(FJ$6&gt;=$F115,FJ$6&lt;=$H115)*((FJ$6-$F115+1)/($J115*($J115+1)/2)*$D115))+($K115="custom")*CustCF!FD115</f>
        <v>0</v>
      </c>
      <c r="FK115" s="95">
        <f>($K115="Bell Curve")*(_xlfn.NORM.DIST(AND(FK$6&gt;=$F115,FK$6&lt;=$H115)*(FK$6-$F115+1),$J115/2,$M115,TRUE)-_xlfn.NORM.DIST(AND(FK$6&gt;=$F115,FK$6&lt;=$H115)*(FJ$6-$F115+1),$J115/2,$M115,TRUE))/(1-2*_xlfn.NORM.DIST(0,$J115/2,$M115,TRUE))*$D115+($K115="Steady Growth")*(AND(FK$6&gt;=$F115,FK$6&lt;=$H115)*((FK$6-$F115+1)/($J115*($J115+1)/2)*$D115))+($K115="custom")*CustCF!FE115</f>
        <v>0</v>
      </c>
      <c r="FL115" s="95">
        <f>($K115="Bell Curve")*(_xlfn.NORM.DIST(AND(FL$6&gt;=$F115,FL$6&lt;=$H115)*(FL$6-$F115+1),$J115/2,$M115,TRUE)-_xlfn.NORM.DIST(AND(FL$6&gt;=$F115,FL$6&lt;=$H115)*(FK$6-$F115+1),$J115/2,$M115,TRUE))/(1-2*_xlfn.NORM.DIST(0,$J115/2,$M115,TRUE))*$D115+($K115="Steady Growth")*(AND(FL$6&gt;=$F115,FL$6&lt;=$H115)*((FL$6-$F115+1)/($J115*($J115+1)/2)*$D115))+($K115="custom")*CustCF!FF115</f>
        <v>0</v>
      </c>
      <c r="FM115" s="95">
        <f>($K115="Bell Curve")*(_xlfn.NORM.DIST(AND(FM$6&gt;=$F115,FM$6&lt;=$H115)*(FM$6-$F115+1),$J115/2,$M115,TRUE)-_xlfn.NORM.DIST(AND(FM$6&gt;=$F115,FM$6&lt;=$H115)*(FL$6-$F115+1),$J115/2,$M115,TRUE))/(1-2*_xlfn.NORM.DIST(0,$J115/2,$M115,TRUE))*$D115+($K115="Steady Growth")*(AND(FM$6&gt;=$F115,FM$6&lt;=$H115)*((FM$6-$F115+1)/($J115*($J115+1)/2)*$D115))+($K115="custom")*CustCF!FG115</f>
        <v>0</v>
      </c>
      <c r="FN115" s="95">
        <f>($K115="Bell Curve")*(_xlfn.NORM.DIST(AND(FN$6&gt;=$F115,FN$6&lt;=$H115)*(FN$6-$F115+1),$J115/2,$M115,TRUE)-_xlfn.NORM.DIST(AND(FN$6&gt;=$F115,FN$6&lt;=$H115)*(FM$6-$F115+1),$J115/2,$M115,TRUE))/(1-2*_xlfn.NORM.DIST(0,$J115/2,$M115,TRUE))*$D115+($K115="Steady Growth")*(AND(FN$6&gt;=$F115,FN$6&lt;=$H115)*((FN$6-$F115+1)/($J115*($J115+1)/2)*$D115))+($K115="custom")*CustCF!FH115</f>
        <v>0</v>
      </c>
      <c r="FO115" s="95">
        <f>($K115="Bell Curve")*(_xlfn.NORM.DIST(AND(FO$6&gt;=$F115,FO$6&lt;=$H115)*(FO$6-$F115+1),$J115/2,$M115,TRUE)-_xlfn.NORM.DIST(AND(FO$6&gt;=$F115,FO$6&lt;=$H115)*(FN$6-$F115+1),$J115/2,$M115,TRUE))/(1-2*_xlfn.NORM.DIST(0,$J115/2,$M115,TRUE))*$D115+($K115="Steady Growth")*(AND(FO$6&gt;=$F115,FO$6&lt;=$H115)*((FO$6-$F115+1)/($J115*($J115+1)/2)*$D115))+($K115="custom")*CustCF!FI115</f>
        <v>0</v>
      </c>
      <c r="FP115" s="95">
        <f>($K115="Bell Curve")*(_xlfn.NORM.DIST(AND(FP$6&gt;=$F115,FP$6&lt;=$H115)*(FP$6-$F115+1),$J115/2,$M115,TRUE)-_xlfn.NORM.DIST(AND(FP$6&gt;=$F115,FP$6&lt;=$H115)*(FO$6-$F115+1),$J115/2,$M115,TRUE))/(1-2*_xlfn.NORM.DIST(0,$J115/2,$M115,TRUE))*$D115+($K115="Steady Growth")*(AND(FP$6&gt;=$F115,FP$6&lt;=$H115)*((FP$6-$F115+1)/($J115*($J115+1)/2)*$D115))+($K115="custom")*CustCF!FJ115</f>
        <v>0</v>
      </c>
      <c r="FQ115" s="95">
        <f>($K115="Bell Curve")*(_xlfn.NORM.DIST(AND(FQ$6&gt;=$F115,FQ$6&lt;=$H115)*(FQ$6-$F115+1),$J115/2,$M115,TRUE)-_xlfn.NORM.DIST(AND(FQ$6&gt;=$F115,FQ$6&lt;=$H115)*(FP$6-$F115+1),$J115/2,$M115,TRUE))/(1-2*_xlfn.NORM.DIST(0,$J115/2,$M115,TRUE))*$D115+($K115="Steady Growth")*(AND(FQ$6&gt;=$F115,FQ$6&lt;=$H115)*((FQ$6-$F115+1)/($J115*($J115+1)/2)*$D115))+($K115="custom")*CustCF!FK115</f>
        <v>0</v>
      </c>
      <c r="FR115" s="95">
        <f>($K115="Bell Curve")*(_xlfn.NORM.DIST(AND(FR$6&gt;=$F115,FR$6&lt;=$H115)*(FR$6-$F115+1),$J115/2,$M115,TRUE)-_xlfn.NORM.DIST(AND(FR$6&gt;=$F115,FR$6&lt;=$H115)*(FQ$6-$F115+1),$J115/2,$M115,TRUE))/(1-2*_xlfn.NORM.DIST(0,$J115/2,$M115,TRUE))*$D115+($K115="Steady Growth")*(AND(FR$6&gt;=$F115,FR$6&lt;=$H115)*((FR$6-$F115+1)/($J115*($J115+1)/2)*$D115))+($K115="custom")*CustCF!FL115</f>
        <v>0</v>
      </c>
      <c r="FS115" s="95">
        <f>($K115="Bell Curve")*(_xlfn.NORM.DIST(AND(FS$6&gt;=$F115,FS$6&lt;=$H115)*(FS$6-$F115+1),$J115/2,$M115,TRUE)-_xlfn.NORM.DIST(AND(FS$6&gt;=$F115,FS$6&lt;=$H115)*(FR$6-$F115+1),$J115/2,$M115,TRUE))/(1-2*_xlfn.NORM.DIST(0,$J115/2,$M115,TRUE))*$D115+($K115="Steady Growth")*(AND(FS$6&gt;=$F115,FS$6&lt;=$H115)*((FS$6-$F115+1)/($J115*($J115+1)/2)*$D115))+($K115="custom")*CustCF!FM115</f>
        <v>0</v>
      </c>
      <c r="FT115" s="95">
        <f>($K115="Bell Curve")*(_xlfn.NORM.DIST(AND(FT$6&gt;=$F115,FT$6&lt;=$H115)*(FT$6-$F115+1),$J115/2,$M115,TRUE)-_xlfn.NORM.DIST(AND(FT$6&gt;=$F115,FT$6&lt;=$H115)*(FS$6-$F115+1),$J115/2,$M115,TRUE))/(1-2*_xlfn.NORM.DIST(0,$J115/2,$M115,TRUE))*$D115+($K115="Steady Growth")*(AND(FT$6&gt;=$F115,FT$6&lt;=$H115)*((FT$6-$F115+1)/($J115*($J115+1)/2)*$D115))+($K115="custom")*CustCF!FN115</f>
        <v>0</v>
      </c>
      <c r="FU115" s="95">
        <f>($K115="Bell Curve")*(_xlfn.NORM.DIST(AND(FU$6&gt;=$F115,FU$6&lt;=$H115)*(FU$6-$F115+1),$J115/2,$M115,TRUE)-_xlfn.NORM.DIST(AND(FU$6&gt;=$F115,FU$6&lt;=$H115)*(FT$6-$F115+1),$J115/2,$M115,TRUE))/(1-2*_xlfn.NORM.DIST(0,$J115/2,$M115,TRUE))*$D115+($K115="Steady Growth")*(AND(FU$6&gt;=$F115,FU$6&lt;=$H115)*((FU$6-$F115+1)/($J115*($J115+1)/2)*$D115))+($K115="custom")*CustCF!FO115</f>
        <v>0</v>
      </c>
      <c r="FV115" s="95">
        <f>($K115="Bell Curve")*(_xlfn.NORM.DIST(AND(FV$6&gt;=$F115,FV$6&lt;=$H115)*(FV$6-$F115+1),$J115/2,$M115,TRUE)-_xlfn.NORM.DIST(AND(FV$6&gt;=$F115,FV$6&lt;=$H115)*(FU$6-$F115+1),$J115/2,$M115,TRUE))/(1-2*_xlfn.NORM.DIST(0,$J115/2,$M115,TRUE))*$D115+($K115="Steady Growth")*(AND(FV$6&gt;=$F115,FV$6&lt;=$H115)*((FV$6-$F115+1)/($J115*($J115+1)/2)*$D115))+($K115="custom")*CustCF!FP115</f>
        <v>0</v>
      </c>
      <c r="FW115" s="95">
        <f>($K115="Bell Curve")*(_xlfn.NORM.DIST(AND(FW$6&gt;=$F115,FW$6&lt;=$H115)*(FW$6-$F115+1),$J115/2,$M115,TRUE)-_xlfn.NORM.DIST(AND(FW$6&gt;=$F115,FW$6&lt;=$H115)*(FV$6-$F115+1),$J115/2,$M115,TRUE))/(1-2*_xlfn.NORM.DIST(0,$J115/2,$M115,TRUE))*$D115+($K115="Steady Growth")*(AND(FW$6&gt;=$F115,FW$6&lt;=$H115)*((FW$6-$F115+1)/($J115*($J115+1)/2)*$D115))+($K115="custom")*CustCF!FQ115</f>
        <v>0</v>
      </c>
      <c r="FX115" s="95">
        <f>($K115="Bell Curve")*(_xlfn.NORM.DIST(AND(FX$6&gt;=$F115,FX$6&lt;=$H115)*(FX$6-$F115+1),$J115/2,$M115,TRUE)-_xlfn.NORM.DIST(AND(FX$6&gt;=$F115,FX$6&lt;=$H115)*(FW$6-$F115+1),$J115/2,$M115,TRUE))/(1-2*_xlfn.NORM.DIST(0,$J115/2,$M115,TRUE))*$D115+($K115="Steady Growth")*(AND(FX$6&gt;=$F115,FX$6&lt;=$H115)*((FX$6-$F115+1)/($J115*($J115+1)/2)*$D115))+($K115="custom")*CustCF!FR115</f>
        <v>0</v>
      </c>
      <c r="FY115" s="95">
        <f>($K115="Bell Curve")*(_xlfn.NORM.DIST(AND(FY$6&gt;=$F115,FY$6&lt;=$H115)*(FY$6-$F115+1),$J115/2,$M115,TRUE)-_xlfn.NORM.DIST(AND(FY$6&gt;=$F115,FY$6&lt;=$H115)*(FX$6-$F115+1),$J115/2,$M115,TRUE))/(1-2*_xlfn.NORM.DIST(0,$J115/2,$M115,TRUE))*$D115+($K115="Steady Growth")*(AND(FY$6&gt;=$F115,FY$6&lt;=$H115)*((FY$6-$F115+1)/($J115*($J115+1)/2)*$D115))+($K115="custom")*CustCF!FS115</f>
        <v>0</v>
      </c>
      <c r="FZ115" s="95">
        <f>($K115="Bell Curve")*(_xlfn.NORM.DIST(AND(FZ$6&gt;=$F115,FZ$6&lt;=$H115)*(FZ$6-$F115+1),$J115/2,$M115,TRUE)-_xlfn.NORM.DIST(AND(FZ$6&gt;=$F115,FZ$6&lt;=$H115)*(FY$6-$F115+1),$J115/2,$M115,TRUE))/(1-2*_xlfn.NORM.DIST(0,$J115/2,$M115,TRUE))*$D115+($K115="Steady Growth")*(AND(FZ$6&gt;=$F115,FZ$6&lt;=$H115)*((FZ$6-$F115+1)/($J115*($J115+1)/2)*$D115))+($K115="custom")*CustCF!FT115</f>
        <v>0</v>
      </c>
      <c r="GA115" s="95">
        <f>($K115="Bell Curve")*(_xlfn.NORM.DIST(AND(GA$6&gt;=$F115,GA$6&lt;=$H115)*(GA$6-$F115+1),$J115/2,$M115,TRUE)-_xlfn.NORM.DIST(AND(GA$6&gt;=$F115,GA$6&lt;=$H115)*(FZ$6-$F115+1),$J115/2,$M115,TRUE))/(1-2*_xlfn.NORM.DIST(0,$J115/2,$M115,TRUE))*$D115+($K115="Steady Growth")*(AND(GA$6&gt;=$F115,GA$6&lt;=$H115)*((GA$6-$F115+1)/($J115*($J115+1)/2)*$D115))+($K115="custom")*CustCF!FU115</f>
        <v>0</v>
      </c>
      <c r="GB115" s="95">
        <f>($K115="Bell Curve")*(_xlfn.NORM.DIST(AND(GB$6&gt;=$F115,GB$6&lt;=$H115)*(GB$6-$F115+1),$J115/2,$M115,TRUE)-_xlfn.NORM.DIST(AND(GB$6&gt;=$F115,GB$6&lt;=$H115)*(GA$6-$F115+1),$J115/2,$M115,TRUE))/(1-2*_xlfn.NORM.DIST(0,$J115/2,$M115,TRUE))*$D115+($K115="Steady Growth")*(AND(GB$6&gt;=$F115,GB$6&lt;=$H115)*((GB$6-$F115+1)/($J115*($J115+1)/2)*$D115))+($K115="custom")*CustCF!FV115</f>
        <v>0</v>
      </c>
      <c r="GC115" s="95">
        <f>($K115="Bell Curve")*(_xlfn.NORM.DIST(AND(GC$6&gt;=$F115,GC$6&lt;=$H115)*(GC$6-$F115+1),$J115/2,$M115,TRUE)-_xlfn.NORM.DIST(AND(GC$6&gt;=$F115,GC$6&lt;=$H115)*(GB$6-$F115+1),$J115/2,$M115,TRUE))/(1-2*_xlfn.NORM.DIST(0,$J115/2,$M115,TRUE))*$D115+($K115="Steady Growth")*(AND(GC$6&gt;=$F115,GC$6&lt;=$H115)*((GC$6-$F115+1)/($J115*($J115+1)/2)*$D115))+($K115="custom")*CustCF!FW115</f>
        <v>0</v>
      </c>
      <c r="GD115" s="95">
        <f>($K115="Bell Curve")*(_xlfn.NORM.DIST(AND(GD$6&gt;=$F115,GD$6&lt;=$H115)*(GD$6-$F115+1),$J115/2,$M115,TRUE)-_xlfn.NORM.DIST(AND(GD$6&gt;=$F115,GD$6&lt;=$H115)*(GC$6-$F115+1),$J115/2,$M115,TRUE))/(1-2*_xlfn.NORM.DIST(0,$J115/2,$M115,TRUE))*$D115+($K115="Steady Growth")*(AND(GD$6&gt;=$F115,GD$6&lt;=$H115)*((GD$6-$F115+1)/($J115*($J115+1)/2)*$D115))+($K115="custom")*CustCF!FX115</f>
        <v>0</v>
      </c>
      <c r="GE115" s="95">
        <f>($K115="Bell Curve")*(_xlfn.NORM.DIST(AND(GE$6&gt;=$F115,GE$6&lt;=$H115)*(GE$6-$F115+1),$J115/2,$M115,TRUE)-_xlfn.NORM.DIST(AND(GE$6&gt;=$F115,GE$6&lt;=$H115)*(GD$6-$F115+1),$J115/2,$M115,TRUE))/(1-2*_xlfn.NORM.DIST(0,$J115/2,$M115,TRUE))*$D115+($K115="Steady Growth")*(AND(GE$6&gt;=$F115,GE$6&lt;=$H115)*((GE$6-$F115+1)/($J115*($J115+1)/2)*$D115))+($K115="custom")*CustCF!FY115</f>
        <v>0</v>
      </c>
      <c r="GF115" s="95">
        <f>($K115="Bell Curve")*(_xlfn.NORM.DIST(AND(GF$6&gt;=$F115,GF$6&lt;=$H115)*(GF$6-$F115+1),$J115/2,$M115,TRUE)-_xlfn.NORM.DIST(AND(GF$6&gt;=$F115,GF$6&lt;=$H115)*(GE$6-$F115+1),$J115/2,$M115,TRUE))/(1-2*_xlfn.NORM.DIST(0,$J115/2,$M115,TRUE))*$D115+($K115="Steady Growth")*(AND(GF$6&gt;=$F115,GF$6&lt;=$H115)*((GF$6-$F115+1)/($J115*($J115+1)/2)*$D115))+($K115="custom")*CustCF!FZ115</f>
        <v>0</v>
      </c>
      <c r="GG115" s="95">
        <f>($K115="Bell Curve")*(_xlfn.NORM.DIST(AND(GG$6&gt;=$F115,GG$6&lt;=$H115)*(GG$6-$F115+1),$J115/2,$M115,TRUE)-_xlfn.NORM.DIST(AND(GG$6&gt;=$F115,GG$6&lt;=$H115)*(GF$6-$F115+1),$J115/2,$M115,TRUE))/(1-2*_xlfn.NORM.DIST(0,$J115/2,$M115,TRUE))*$D115+($K115="Steady Growth")*(AND(GG$6&gt;=$F115,GG$6&lt;=$H115)*((GG$6-$F115+1)/($J115*($J115+1)/2)*$D115))+($K115="custom")*CustCF!GA115</f>
        <v>0</v>
      </c>
      <c r="GH115" s="95">
        <f>($K115="Bell Curve")*(_xlfn.NORM.DIST(AND(GH$6&gt;=$F115,GH$6&lt;=$H115)*(GH$6-$F115+1),$J115/2,$M115,TRUE)-_xlfn.NORM.DIST(AND(GH$6&gt;=$F115,GH$6&lt;=$H115)*(GG$6-$F115+1),$J115/2,$M115,TRUE))/(1-2*_xlfn.NORM.DIST(0,$J115/2,$M115,TRUE))*$D115+($K115="Steady Growth")*(AND(GH$6&gt;=$F115,GH$6&lt;=$H115)*((GH$6-$F115+1)/($J115*($J115+1)/2)*$D115))+($K115="custom")*CustCF!GB115</f>
        <v>0</v>
      </c>
      <c r="GI115" s="95">
        <f>($K115="Bell Curve")*(_xlfn.NORM.DIST(AND(GI$6&gt;=$F115,GI$6&lt;=$H115)*(GI$6-$F115+1),$J115/2,$M115,TRUE)-_xlfn.NORM.DIST(AND(GI$6&gt;=$F115,GI$6&lt;=$H115)*(GH$6-$F115+1),$J115/2,$M115,TRUE))/(1-2*_xlfn.NORM.DIST(0,$J115/2,$M115,TRUE))*$D115+($K115="Steady Growth")*(AND(GI$6&gt;=$F115,GI$6&lt;=$H115)*((GI$6-$F115+1)/($J115*($J115+1)/2)*$D115))+($K115="custom")*CustCF!GC115</f>
        <v>0</v>
      </c>
      <c r="GJ115" s="95">
        <f>($K115="Bell Curve")*(_xlfn.NORM.DIST(AND(GJ$6&gt;=$F115,GJ$6&lt;=$H115)*(GJ$6-$F115+1),$J115/2,$M115,TRUE)-_xlfn.NORM.DIST(AND(GJ$6&gt;=$F115,GJ$6&lt;=$H115)*(GI$6-$F115+1),$J115/2,$M115,TRUE))/(1-2*_xlfn.NORM.DIST(0,$J115/2,$M115,TRUE))*$D115+($K115="Steady Growth")*(AND(GJ$6&gt;=$F115,GJ$6&lt;=$H115)*((GJ$6-$F115+1)/($J115*($J115+1)/2)*$D115))+($K115="custom")*CustCF!GD115</f>
        <v>0</v>
      </c>
      <c r="GK115" s="95">
        <f>($K115="Bell Curve")*(_xlfn.NORM.DIST(AND(GK$6&gt;=$F115,GK$6&lt;=$H115)*(GK$6-$F115+1),$J115/2,$M115,TRUE)-_xlfn.NORM.DIST(AND(GK$6&gt;=$F115,GK$6&lt;=$H115)*(GJ$6-$F115+1),$J115/2,$M115,TRUE))/(1-2*_xlfn.NORM.DIST(0,$J115/2,$M115,TRUE))*$D115+($K115="Steady Growth")*(AND(GK$6&gt;=$F115,GK$6&lt;=$H115)*((GK$6-$F115+1)/($J115*($J115+1)/2)*$D115))+($K115="custom")*CustCF!GE115</f>
        <v>0</v>
      </c>
      <c r="GL115" s="95">
        <f>($K115="Bell Curve")*(_xlfn.NORM.DIST(AND(GL$6&gt;=$F115,GL$6&lt;=$H115)*(GL$6-$F115+1),$J115/2,$M115,TRUE)-_xlfn.NORM.DIST(AND(GL$6&gt;=$F115,GL$6&lt;=$H115)*(GK$6-$F115+1),$J115/2,$M115,TRUE))/(1-2*_xlfn.NORM.DIST(0,$J115/2,$M115,TRUE))*$D115+($K115="Steady Growth")*(AND(GL$6&gt;=$F115,GL$6&lt;=$H115)*((GL$6-$F115+1)/($J115*($J115+1)/2)*$D115))+($K115="custom")*CustCF!GF115</f>
        <v>0</v>
      </c>
      <c r="GM115" s="95">
        <f>($K115="Bell Curve")*(_xlfn.NORM.DIST(AND(GM$6&gt;=$F115,GM$6&lt;=$H115)*(GM$6-$F115+1),$J115/2,$M115,TRUE)-_xlfn.NORM.DIST(AND(GM$6&gt;=$F115,GM$6&lt;=$H115)*(GL$6-$F115+1),$J115/2,$M115,TRUE))/(1-2*_xlfn.NORM.DIST(0,$J115/2,$M115,TRUE))*$D115+($K115="Steady Growth")*(AND(GM$6&gt;=$F115,GM$6&lt;=$H115)*((GM$6-$F115+1)/($J115*($J115+1)/2)*$D115))+($K115="custom")*CustCF!GG115</f>
        <v>0</v>
      </c>
      <c r="GN115" s="268">
        <f>($K115="Bell Curve")*(_xlfn.NORM.DIST(AND(GN$6&gt;=$F115,GN$6&lt;=$H115)*(GN$6-$F115+1),$J115/2,$M115,TRUE)-_xlfn.NORM.DIST(AND(GN$6&gt;=$F115,GN$6&lt;=$H115)*(GM$6-$F115+1),$J115/2,$M115,TRUE))/(1-2*_xlfn.NORM.DIST(0,$J115/2,$M115,TRUE))*$D115+($K115="Steady Growth")*(AND(GN$6&gt;=$F115,GN$6&lt;=$H115)*((GN$6-$F115+1)/($J115*($J115+1)/2)*$D115))+($K115="custom")*CustCF!GH115</f>
        <v>0</v>
      </c>
      <c r="GO115" s="1"/>
      <c r="GP115" s="67"/>
    </row>
    <row r="116" spans="1:198" customFormat="1" hidden="1" outlineLevel="1" x14ac:dyDescent="0.75">
      <c r="A116" s="1"/>
      <c r="B116" s="1"/>
      <c r="C116" s="262">
        <f>Budget!AB31</f>
        <v>0</v>
      </c>
      <c r="D116" s="19">
        <f>Budget!AC31</f>
        <v>0</v>
      </c>
      <c r="E116" s="19" t="str">
        <f t="shared" si="54"/>
        <v/>
      </c>
      <c r="F116" s="263">
        <v>0</v>
      </c>
      <c r="G116" s="257">
        <f>IF(L116="custom",CustCF!F116,INDEX($P$8:$GN$8,MATCH(F116,$P$6:$GN$6,0)))</f>
        <v>46053</v>
      </c>
      <c r="H116" s="263">
        <v>0</v>
      </c>
      <c r="I116" s="257">
        <f>IF(L116="custom",CustCF!G116,INDEX($P$8:$GN$8,MATCH(H116,$P$6:$GN$6,0)))</f>
        <v>46053</v>
      </c>
      <c r="J116" s="260">
        <f t="shared" si="55"/>
        <v>1</v>
      </c>
      <c r="K116" s="265" t="s">
        <v>116</v>
      </c>
      <c r="L116" s="266" t="s">
        <v>141</v>
      </c>
      <c r="M116" s="267">
        <f t="shared" si="56"/>
        <v>9</v>
      </c>
      <c r="N116" s="18">
        <f t="shared" si="47"/>
        <v>0</v>
      </c>
      <c r="O116" s="1372">
        <f t="shared" si="46"/>
        <v>0</v>
      </c>
      <c r="P116" s="95">
        <f>($K116="Bell Curve")*(_xlfn.NORM.DIST(AND(P$6&gt;=$F116,P$6&lt;=$H116)*(P$6-$F116+1),$J116/2,$M116,TRUE)-_xlfn.NORM.DIST(AND(P$6&gt;=$F116,P$6&lt;=$H116)*(O$6-$F116+1),$J116/2,$M116,TRUE))/(1-2*_xlfn.NORM.DIST(0,$J116/2,$M116,TRUE))*$D116+($K116="Steady Growth")*(AND(P$6&gt;=$F116,P$6&lt;=$H116)*((P$6-$F116+1)/($J116*($J116+1)/2)*$D116))+($K116="custom")*CustCF!J116</f>
        <v>0</v>
      </c>
      <c r="Q116" s="95">
        <f>($K116="Bell Curve")*(_xlfn.NORM.DIST(AND(Q$6&gt;=$F116,Q$6&lt;=$H116)*(Q$6-$F116+1),$J116/2,$M116,TRUE)-_xlfn.NORM.DIST(AND(Q$6&gt;=$F116,Q$6&lt;=$H116)*(P$6-$F116+1),$J116/2,$M116,TRUE))/(1-2*_xlfn.NORM.DIST(0,$J116/2,$M116,TRUE))*$D116+($K116="Steady Growth")*(AND(Q$6&gt;=$F116,Q$6&lt;=$H116)*((Q$6-$F116+1)/($J116*($J116+1)/2)*$D116))+($K116="custom")*CustCF!K116</f>
        <v>0</v>
      </c>
      <c r="R116" s="95">
        <f>($K116="Bell Curve")*(_xlfn.NORM.DIST(AND(R$6&gt;=$F116,R$6&lt;=$H116)*(R$6-$F116+1),$J116/2,$M116,TRUE)-_xlfn.NORM.DIST(AND(R$6&gt;=$F116,R$6&lt;=$H116)*(Q$6-$F116+1),$J116/2,$M116,TRUE))/(1-2*_xlfn.NORM.DIST(0,$J116/2,$M116,TRUE))*$D116+($K116="Steady Growth")*(AND(R$6&gt;=$F116,R$6&lt;=$H116)*((R$6-$F116+1)/($J116*($J116+1)/2)*$D116))+($K116="custom")*CustCF!L116</f>
        <v>0</v>
      </c>
      <c r="S116" s="95">
        <f>($K116="Bell Curve")*(_xlfn.NORM.DIST(AND(S$6&gt;=$F116,S$6&lt;=$H116)*(S$6-$F116+1),$J116/2,$M116,TRUE)-_xlfn.NORM.DIST(AND(S$6&gt;=$F116,S$6&lt;=$H116)*(R$6-$F116+1),$J116/2,$M116,TRUE))/(1-2*_xlfn.NORM.DIST(0,$J116/2,$M116,TRUE))*$D116+($K116="Steady Growth")*(AND(S$6&gt;=$F116,S$6&lt;=$H116)*((S$6-$F116+1)/($J116*($J116+1)/2)*$D116))+($K116="custom")*CustCF!M116</f>
        <v>0</v>
      </c>
      <c r="T116" s="95">
        <f>($K116="Bell Curve")*(_xlfn.NORM.DIST(AND(T$6&gt;=$F116,T$6&lt;=$H116)*(T$6-$F116+1),$J116/2,$M116,TRUE)-_xlfn.NORM.DIST(AND(T$6&gt;=$F116,T$6&lt;=$H116)*(S$6-$F116+1),$J116/2,$M116,TRUE))/(1-2*_xlfn.NORM.DIST(0,$J116/2,$M116,TRUE))*$D116+($K116="Steady Growth")*(AND(T$6&gt;=$F116,T$6&lt;=$H116)*((T$6-$F116+1)/($J116*($J116+1)/2)*$D116))+($K116="custom")*CustCF!N116</f>
        <v>0</v>
      </c>
      <c r="U116" s="95">
        <f>($K116="Bell Curve")*(_xlfn.NORM.DIST(AND(U$6&gt;=$F116,U$6&lt;=$H116)*(U$6-$F116+1),$J116/2,$M116,TRUE)-_xlfn.NORM.DIST(AND(U$6&gt;=$F116,U$6&lt;=$H116)*(T$6-$F116+1),$J116/2,$M116,TRUE))/(1-2*_xlfn.NORM.DIST(0,$J116/2,$M116,TRUE))*$D116+($K116="Steady Growth")*(AND(U$6&gt;=$F116,U$6&lt;=$H116)*((U$6-$F116+1)/($J116*($J116+1)/2)*$D116))+($K116="custom")*CustCF!O116</f>
        <v>0</v>
      </c>
      <c r="V116" s="95">
        <f>($K116="Bell Curve")*(_xlfn.NORM.DIST(AND(V$6&gt;=$F116,V$6&lt;=$H116)*(V$6-$F116+1),$J116/2,$M116,TRUE)-_xlfn.NORM.DIST(AND(V$6&gt;=$F116,V$6&lt;=$H116)*(U$6-$F116+1),$J116/2,$M116,TRUE))/(1-2*_xlfn.NORM.DIST(0,$J116/2,$M116,TRUE))*$D116+($K116="Steady Growth")*(AND(V$6&gt;=$F116,V$6&lt;=$H116)*((V$6-$F116+1)/($J116*($J116+1)/2)*$D116))+($K116="custom")*CustCF!P116</f>
        <v>0</v>
      </c>
      <c r="W116" s="95">
        <f>($K116="Bell Curve")*(_xlfn.NORM.DIST(AND(W$6&gt;=$F116,W$6&lt;=$H116)*(W$6-$F116+1),$J116/2,$M116,TRUE)-_xlfn.NORM.DIST(AND(W$6&gt;=$F116,W$6&lt;=$H116)*(V$6-$F116+1),$J116/2,$M116,TRUE))/(1-2*_xlfn.NORM.DIST(0,$J116/2,$M116,TRUE))*$D116+($K116="Steady Growth")*(AND(W$6&gt;=$F116,W$6&lt;=$H116)*((W$6-$F116+1)/($J116*($J116+1)/2)*$D116))+($K116="custom")*CustCF!Q116</f>
        <v>0</v>
      </c>
      <c r="X116" s="95">
        <f>($K116="Bell Curve")*(_xlfn.NORM.DIST(AND(X$6&gt;=$F116,X$6&lt;=$H116)*(X$6-$F116+1),$J116/2,$M116,TRUE)-_xlfn.NORM.DIST(AND(X$6&gt;=$F116,X$6&lt;=$H116)*(W$6-$F116+1),$J116/2,$M116,TRUE))/(1-2*_xlfn.NORM.DIST(0,$J116/2,$M116,TRUE))*$D116+($K116="Steady Growth")*(AND(X$6&gt;=$F116,X$6&lt;=$H116)*((X$6-$F116+1)/($J116*($J116+1)/2)*$D116))+($K116="custom")*CustCF!R116</f>
        <v>0</v>
      </c>
      <c r="Y116" s="95">
        <f>($K116="Bell Curve")*(_xlfn.NORM.DIST(AND(Y$6&gt;=$F116,Y$6&lt;=$H116)*(Y$6-$F116+1),$J116/2,$M116,TRUE)-_xlfn.NORM.DIST(AND(Y$6&gt;=$F116,Y$6&lt;=$H116)*(X$6-$F116+1),$J116/2,$M116,TRUE))/(1-2*_xlfn.NORM.DIST(0,$J116/2,$M116,TRUE))*$D116+($K116="Steady Growth")*(AND(Y$6&gt;=$F116,Y$6&lt;=$H116)*((Y$6-$F116+1)/($J116*($J116+1)/2)*$D116))+($K116="custom")*CustCF!S116</f>
        <v>0</v>
      </c>
      <c r="Z116" s="95">
        <f>($K116="Bell Curve")*(_xlfn.NORM.DIST(AND(Z$6&gt;=$F116,Z$6&lt;=$H116)*(Z$6-$F116+1),$J116/2,$M116,TRUE)-_xlfn.NORM.DIST(AND(Z$6&gt;=$F116,Z$6&lt;=$H116)*(Y$6-$F116+1),$J116/2,$M116,TRUE))/(1-2*_xlfn.NORM.DIST(0,$J116/2,$M116,TRUE))*$D116+($K116="Steady Growth")*(AND(Z$6&gt;=$F116,Z$6&lt;=$H116)*((Z$6-$F116+1)/($J116*($J116+1)/2)*$D116))+($K116="custom")*CustCF!T116</f>
        <v>0</v>
      </c>
      <c r="AA116" s="95">
        <f>($K116="Bell Curve")*(_xlfn.NORM.DIST(AND(AA$6&gt;=$F116,AA$6&lt;=$H116)*(AA$6-$F116+1),$J116/2,$M116,TRUE)-_xlfn.NORM.DIST(AND(AA$6&gt;=$F116,AA$6&lt;=$H116)*(Z$6-$F116+1),$J116/2,$M116,TRUE))/(1-2*_xlfn.NORM.DIST(0,$J116/2,$M116,TRUE))*$D116+($K116="Steady Growth")*(AND(AA$6&gt;=$F116,AA$6&lt;=$H116)*((AA$6-$F116+1)/($J116*($J116+1)/2)*$D116))+($K116="custom")*CustCF!U116</f>
        <v>0</v>
      </c>
      <c r="AB116" s="95">
        <f>($K116="Bell Curve")*(_xlfn.NORM.DIST(AND(AB$6&gt;=$F116,AB$6&lt;=$H116)*(AB$6-$F116+1),$J116/2,$M116,TRUE)-_xlfn.NORM.DIST(AND(AB$6&gt;=$F116,AB$6&lt;=$H116)*(AA$6-$F116+1),$J116/2,$M116,TRUE))/(1-2*_xlfn.NORM.DIST(0,$J116/2,$M116,TRUE))*$D116+($K116="Steady Growth")*(AND(AB$6&gt;=$F116,AB$6&lt;=$H116)*((AB$6-$F116+1)/($J116*($J116+1)/2)*$D116))+($K116="custom")*CustCF!V116</f>
        <v>0</v>
      </c>
      <c r="AC116" s="95">
        <f>($K116="Bell Curve")*(_xlfn.NORM.DIST(AND(AC$6&gt;=$F116,AC$6&lt;=$H116)*(AC$6-$F116+1),$J116/2,$M116,TRUE)-_xlfn.NORM.DIST(AND(AC$6&gt;=$F116,AC$6&lt;=$H116)*(AB$6-$F116+1),$J116/2,$M116,TRUE))/(1-2*_xlfn.NORM.DIST(0,$J116/2,$M116,TRUE))*$D116+($K116="Steady Growth")*(AND(AC$6&gt;=$F116,AC$6&lt;=$H116)*((AC$6-$F116+1)/($J116*($J116+1)/2)*$D116))+($K116="custom")*CustCF!W116</f>
        <v>0</v>
      </c>
      <c r="AD116" s="95">
        <f>($K116="Bell Curve")*(_xlfn.NORM.DIST(AND(AD$6&gt;=$F116,AD$6&lt;=$H116)*(AD$6-$F116+1),$J116/2,$M116,TRUE)-_xlfn.NORM.DIST(AND(AD$6&gt;=$F116,AD$6&lt;=$H116)*(AC$6-$F116+1),$J116/2,$M116,TRUE))/(1-2*_xlfn.NORM.DIST(0,$J116/2,$M116,TRUE))*$D116+($K116="Steady Growth")*(AND(AD$6&gt;=$F116,AD$6&lt;=$H116)*((AD$6-$F116+1)/($J116*($J116+1)/2)*$D116))+($K116="custom")*CustCF!X116</f>
        <v>0</v>
      </c>
      <c r="AE116" s="95">
        <f>($K116="Bell Curve")*(_xlfn.NORM.DIST(AND(AE$6&gt;=$F116,AE$6&lt;=$H116)*(AE$6-$F116+1),$J116/2,$M116,TRUE)-_xlfn.NORM.DIST(AND(AE$6&gt;=$F116,AE$6&lt;=$H116)*(AD$6-$F116+1),$J116/2,$M116,TRUE))/(1-2*_xlfn.NORM.DIST(0,$J116/2,$M116,TRUE))*$D116+($K116="Steady Growth")*(AND(AE$6&gt;=$F116,AE$6&lt;=$H116)*((AE$6-$F116+1)/($J116*($J116+1)/2)*$D116))+($K116="custom")*CustCF!Y116</f>
        <v>0</v>
      </c>
      <c r="AF116" s="95">
        <f>($K116="Bell Curve")*(_xlfn.NORM.DIST(AND(AF$6&gt;=$F116,AF$6&lt;=$H116)*(AF$6-$F116+1),$J116/2,$M116,TRUE)-_xlfn.NORM.DIST(AND(AF$6&gt;=$F116,AF$6&lt;=$H116)*(AE$6-$F116+1),$J116/2,$M116,TRUE))/(1-2*_xlfn.NORM.DIST(0,$J116/2,$M116,TRUE))*$D116+($K116="Steady Growth")*(AND(AF$6&gt;=$F116,AF$6&lt;=$H116)*((AF$6-$F116+1)/($J116*($J116+1)/2)*$D116))+($K116="custom")*CustCF!Z116</f>
        <v>0</v>
      </c>
      <c r="AG116" s="95">
        <f>($K116="Bell Curve")*(_xlfn.NORM.DIST(AND(AG$6&gt;=$F116,AG$6&lt;=$H116)*(AG$6-$F116+1),$J116/2,$M116,TRUE)-_xlfn.NORM.DIST(AND(AG$6&gt;=$F116,AG$6&lt;=$H116)*(AF$6-$F116+1),$J116/2,$M116,TRUE))/(1-2*_xlfn.NORM.DIST(0,$J116/2,$M116,TRUE))*$D116+($K116="Steady Growth")*(AND(AG$6&gt;=$F116,AG$6&lt;=$H116)*((AG$6-$F116+1)/($J116*($J116+1)/2)*$D116))+($K116="custom")*CustCF!AA116</f>
        <v>0</v>
      </c>
      <c r="AH116" s="95">
        <f>($K116="Bell Curve")*(_xlfn.NORM.DIST(AND(AH$6&gt;=$F116,AH$6&lt;=$H116)*(AH$6-$F116+1),$J116/2,$M116,TRUE)-_xlfn.NORM.DIST(AND(AH$6&gt;=$F116,AH$6&lt;=$H116)*(AG$6-$F116+1),$J116/2,$M116,TRUE))/(1-2*_xlfn.NORM.DIST(0,$J116/2,$M116,TRUE))*$D116+($K116="Steady Growth")*(AND(AH$6&gt;=$F116,AH$6&lt;=$H116)*((AH$6-$F116+1)/($J116*($J116+1)/2)*$D116))+($K116="custom")*CustCF!AB116</f>
        <v>0</v>
      </c>
      <c r="AI116" s="95">
        <f>($K116="Bell Curve")*(_xlfn.NORM.DIST(AND(AI$6&gt;=$F116,AI$6&lt;=$H116)*(AI$6-$F116+1),$J116/2,$M116,TRUE)-_xlfn.NORM.DIST(AND(AI$6&gt;=$F116,AI$6&lt;=$H116)*(AH$6-$F116+1),$J116/2,$M116,TRUE))/(1-2*_xlfn.NORM.DIST(0,$J116/2,$M116,TRUE))*$D116+($K116="Steady Growth")*(AND(AI$6&gt;=$F116,AI$6&lt;=$H116)*((AI$6-$F116+1)/($J116*($J116+1)/2)*$D116))+($K116="custom")*CustCF!AC116</f>
        <v>0</v>
      </c>
      <c r="AJ116" s="95">
        <f>($K116="Bell Curve")*(_xlfn.NORM.DIST(AND(AJ$6&gt;=$F116,AJ$6&lt;=$H116)*(AJ$6-$F116+1),$J116/2,$M116,TRUE)-_xlfn.NORM.DIST(AND(AJ$6&gt;=$F116,AJ$6&lt;=$H116)*(AI$6-$F116+1),$J116/2,$M116,TRUE))/(1-2*_xlfn.NORM.DIST(0,$J116/2,$M116,TRUE))*$D116+($K116="Steady Growth")*(AND(AJ$6&gt;=$F116,AJ$6&lt;=$H116)*((AJ$6-$F116+1)/($J116*($J116+1)/2)*$D116))+($K116="custom")*CustCF!AD116</f>
        <v>0</v>
      </c>
      <c r="AK116" s="95">
        <f>($K116="Bell Curve")*(_xlfn.NORM.DIST(AND(AK$6&gt;=$F116,AK$6&lt;=$H116)*(AK$6-$F116+1),$J116/2,$M116,TRUE)-_xlfn.NORM.DIST(AND(AK$6&gt;=$F116,AK$6&lt;=$H116)*(AJ$6-$F116+1),$J116/2,$M116,TRUE))/(1-2*_xlfn.NORM.DIST(0,$J116/2,$M116,TRUE))*$D116+($K116="Steady Growth")*(AND(AK$6&gt;=$F116,AK$6&lt;=$H116)*((AK$6-$F116+1)/($J116*($J116+1)/2)*$D116))+($K116="custom")*CustCF!AE116</f>
        <v>0</v>
      </c>
      <c r="AL116" s="95">
        <f>($K116="Bell Curve")*(_xlfn.NORM.DIST(AND(AL$6&gt;=$F116,AL$6&lt;=$H116)*(AL$6-$F116+1),$J116/2,$M116,TRUE)-_xlfn.NORM.DIST(AND(AL$6&gt;=$F116,AL$6&lt;=$H116)*(AK$6-$F116+1),$J116/2,$M116,TRUE))/(1-2*_xlfn.NORM.DIST(0,$J116/2,$M116,TRUE))*$D116+($K116="Steady Growth")*(AND(AL$6&gt;=$F116,AL$6&lt;=$H116)*((AL$6-$F116+1)/($J116*($J116+1)/2)*$D116))+($K116="custom")*CustCF!AF116</f>
        <v>0</v>
      </c>
      <c r="AM116" s="95">
        <f>($K116="Bell Curve")*(_xlfn.NORM.DIST(AND(AM$6&gt;=$F116,AM$6&lt;=$H116)*(AM$6-$F116+1),$J116/2,$M116,TRUE)-_xlfn.NORM.DIST(AND(AM$6&gt;=$F116,AM$6&lt;=$H116)*(AL$6-$F116+1),$J116/2,$M116,TRUE))/(1-2*_xlfn.NORM.DIST(0,$J116/2,$M116,TRUE))*$D116+($K116="Steady Growth")*(AND(AM$6&gt;=$F116,AM$6&lt;=$H116)*((AM$6-$F116+1)/($J116*($J116+1)/2)*$D116))+($K116="custom")*CustCF!AG116</f>
        <v>0</v>
      </c>
      <c r="AN116" s="95">
        <f>($K116="Bell Curve")*(_xlfn.NORM.DIST(AND(AN$6&gt;=$F116,AN$6&lt;=$H116)*(AN$6-$F116+1),$J116/2,$M116,TRUE)-_xlfn.NORM.DIST(AND(AN$6&gt;=$F116,AN$6&lt;=$H116)*(AM$6-$F116+1),$J116/2,$M116,TRUE))/(1-2*_xlfn.NORM.DIST(0,$J116/2,$M116,TRUE))*$D116+($K116="Steady Growth")*(AND(AN$6&gt;=$F116,AN$6&lt;=$H116)*((AN$6-$F116+1)/($J116*($J116+1)/2)*$D116))+($K116="custom")*CustCF!AH116</f>
        <v>0</v>
      </c>
      <c r="AO116" s="95">
        <f>($K116="Bell Curve")*(_xlfn.NORM.DIST(AND(AO$6&gt;=$F116,AO$6&lt;=$H116)*(AO$6-$F116+1),$J116/2,$M116,TRUE)-_xlfn.NORM.DIST(AND(AO$6&gt;=$F116,AO$6&lt;=$H116)*(AN$6-$F116+1),$J116/2,$M116,TRUE))/(1-2*_xlfn.NORM.DIST(0,$J116/2,$M116,TRUE))*$D116+($K116="Steady Growth")*(AND(AO$6&gt;=$F116,AO$6&lt;=$H116)*((AO$6-$F116+1)/($J116*($J116+1)/2)*$D116))+($K116="custom")*CustCF!AI116</f>
        <v>0</v>
      </c>
      <c r="AP116" s="95">
        <f>($K116="Bell Curve")*(_xlfn.NORM.DIST(AND(AP$6&gt;=$F116,AP$6&lt;=$H116)*(AP$6-$F116+1),$J116/2,$M116,TRUE)-_xlfn.NORM.DIST(AND(AP$6&gt;=$F116,AP$6&lt;=$H116)*(AO$6-$F116+1),$J116/2,$M116,TRUE))/(1-2*_xlfn.NORM.DIST(0,$J116/2,$M116,TRUE))*$D116+($K116="Steady Growth")*(AND(AP$6&gt;=$F116,AP$6&lt;=$H116)*((AP$6-$F116+1)/($J116*($J116+1)/2)*$D116))+($K116="custom")*CustCF!AJ116</f>
        <v>0</v>
      </c>
      <c r="AQ116" s="95">
        <f>($K116="Bell Curve")*(_xlfn.NORM.DIST(AND(AQ$6&gt;=$F116,AQ$6&lt;=$H116)*(AQ$6-$F116+1),$J116/2,$M116,TRUE)-_xlfn.NORM.DIST(AND(AQ$6&gt;=$F116,AQ$6&lt;=$H116)*(AP$6-$F116+1),$J116/2,$M116,TRUE))/(1-2*_xlfn.NORM.DIST(0,$J116/2,$M116,TRUE))*$D116+($K116="Steady Growth")*(AND(AQ$6&gt;=$F116,AQ$6&lt;=$H116)*((AQ$6-$F116+1)/($J116*($J116+1)/2)*$D116))+($K116="custom")*CustCF!AK116</f>
        <v>0</v>
      </c>
      <c r="AR116" s="95">
        <f>($K116="Bell Curve")*(_xlfn.NORM.DIST(AND(AR$6&gt;=$F116,AR$6&lt;=$H116)*(AR$6-$F116+1),$J116/2,$M116,TRUE)-_xlfn.NORM.DIST(AND(AR$6&gt;=$F116,AR$6&lt;=$H116)*(AQ$6-$F116+1),$J116/2,$M116,TRUE))/(1-2*_xlfn.NORM.DIST(0,$J116/2,$M116,TRUE))*$D116+($K116="Steady Growth")*(AND(AR$6&gt;=$F116,AR$6&lt;=$H116)*((AR$6-$F116+1)/($J116*($J116+1)/2)*$D116))+($K116="custom")*CustCF!AL116</f>
        <v>0</v>
      </c>
      <c r="AS116" s="95">
        <f>($K116="Bell Curve")*(_xlfn.NORM.DIST(AND(AS$6&gt;=$F116,AS$6&lt;=$H116)*(AS$6-$F116+1),$J116/2,$M116,TRUE)-_xlfn.NORM.DIST(AND(AS$6&gt;=$F116,AS$6&lt;=$H116)*(AR$6-$F116+1),$J116/2,$M116,TRUE))/(1-2*_xlfn.NORM.DIST(0,$J116/2,$M116,TRUE))*$D116+($K116="Steady Growth")*(AND(AS$6&gt;=$F116,AS$6&lt;=$H116)*((AS$6-$F116+1)/($J116*($J116+1)/2)*$D116))+($K116="custom")*CustCF!AM116</f>
        <v>0</v>
      </c>
      <c r="AT116" s="95">
        <f>($K116="Bell Curve")*(_xlfn.NORM.DIST(AND(AT$6&gt;=$F116,AT$6&lt;=$H116)*(AT$6-$F116+1),$J116/2,$M116,TRUE)-_xlfn.NORM.DIST(AND(AT$6&gt;=$F116,AT$6&lt;=$H116)*(AS$6-$F116+1),$J116/2,$M116,TRUE))/(1-2*_xlfn.NORM.DIST(0,$J116/2,$M116,TRUE))*$D116+($K116="Steady Growth")*(AND(AT$6&gt;=$F116,AT$6&lt;=$H116)*((AT$6-$F116+1)/($J116*($J116+1)/2)*$D116))+($K116="custom")*CustCF!AN116</f>
        <v>0</v>
      </c>
      <c r="AU116" s="95">
        <f>($K116="Bell Curve")*(_xlfn.NORM.DIST(AND(AU$6&gt;=$F116,AU$6&lt;=$H116)*(AU$6-$F116+1),$J116/2,$M116,TRUE)-_xlfn.NORM.DIST(AND(AU$6&gt;=$F116,AU$6&lt;=$H116)*(AT$6-$F116+1),$J116/2,$M116,TRUE))/(1-2*_xlfn.NORM.DIST(0,$J116/2,$M116,TRUE))*$D116+($K116="Steady Growth")*(AND(AU$6&gt;=$F116,AU$6&lt;=$H116)*((AU$6-$F116+1)/($J116*($J116+1)/2)*$D116))+($K116="custom")*CustCF!AO116</f>
        <v>0</v>
      </c>
      <c r="AV116" s="95">
        <f>($K116="Bell Curve")*(_xlfn.NORM.DIST(AND(AV$6&gt;=$F116,AV$6&lt;=$H116)*(AV$6-$F116+1),$J116/2,$M116,TRUE)-_xlfn.NORM.DIST(AND(AV$6&gt;=$F116,AV$6&lt;=$H116)*(AU$6-$F116+1),$J116/2,$M116,TRUE))/(1-2*_xlfn.NORM.DIST(0,$J116/2,$M116,TRUE))*$D116+($K116="Steady Growth")*(AND(AV$6&gt;=$F116,AV$6&lt;=$H116)*((AV$6-$F116+1)/($J116*($J116+1)/2)*$D116))+($K116="custom")*CustCF!AP116</f>
        <v>0</v>
      </c>
      <c r="AW116" s="95">
        <f>($K116="Bell Curve")*(_xlfn.NORM.DIST(AND(AW$6&gt;=$F116,AW$6&lt;=$H116)*(AW$6-$F116+1),$J116/2,$M116,TRUE)-_xlfn.NORM.DIST(AND(AW$6&gt;=$F116,AW$6&lt;=$H116)*(AV$6-$F116+1),$J116/2,$M116,TRUE))/(1-2*_xlfn.NORM.DIST(0,$J116/2,$M116,TRUE))*$D116+($K116="Steady Growth")*(AND(AW$6&gt;=$F116,AW$6&lt;=$H116)*((AW$6-$F116+1)/($J116*($J116+1)/2)*$D116))+($K116="custom")*CustCF!AQ116</f>
        <v>0</v>
      </c>
      <c r="AX116" s="95">
        <f>($K116="Bell Curve")*(_xlfn.NORM.DIST(AND(AX$6&gt;=$F116,AX$6&lt;=$H116)*(AX$6-$F116+1),$J116/2,$M116,TRUE)-_xlfn.NORM.DIST(AND(AX$6&gt;=$F116,AX$6&lt;=$H116)*(AW$6-$F116+1),$J116/2,$M116,TRUE))/(1-2*_xlfn.NORM.DIST(0,$J116/2,$M116,TRUE))*$D116+($K116="Steady Growth")*(AND(AX$6&gt;=$F116,AX$6&lt;=$H116)*((AX$6-$F116+1)/($J116*($J116+1)/2)*$D116))+($K116="custom")*CustCF!AR116</f>
        <v>0</v>
      </c>
      <c r="AY116" s="95">
        <f>($K116="Bell Curve")*(_xlfn.NORM.DIST(AND(AY$6&gt;=$F116,AY$6&lt;=$H116)*(AY$6-$F116+1),$J116/2,$M116,TRUE)-_xlfn.NORM.DIST(AND(AY$6&gt;=$F116,AY$6&lt;=$H116)*(AX$6-$F116+1),$J116/2,$M116,TRUE))/(1-2*_xlfn.NORM.DIST(0,$J116/2,$M116,TRUE))*$D116+($K116="Steady Growth")*(AND(AY$6&gt;=$F116,AY$6&lt;=$H116)*((AY$6-$F116+1)/($J116*($J116+1)/2)*$D116))+($K116="custom")*CustCF!AS116</f>
        <v>0</v>
      </c>
      <c r="AZ116" s="95">
        <f>($K116="Bell Curve")*(_xlfn.NORM.DIST(AND(AZ$6&gt;=$F116,AZ$6&lt;=$H116)*(AZ$6-$F116+1),$J116/2,$M116,TRUE)-_xlfn.NORM.DIST(AND(AZ$6&gt;=$F116,AZ$6&lt;=$H116)*(AY$6-$F116+1),$J116/2,$M116,TRUE))/(1-2*_xlfn.NORM.DIST(0,$J116/2,$M116,TRUE))*$D116+($K116="Steady Growth")*(AND(AZ$6&gt;=$F116,AZ$6&lt;=$H116)*((AZ$6-$F116+1)/($J116*($J116+1)/2)*$D116))+($K116="custom")*CustCF!AT116</f>
        <v>0</v>
      </c>
      <c r="BA116" s="95">
        <f>($K116="Bell Curve")*(_xlfn.NORM.DIST(AND(BA$6&gt;=$F116,BA$6&lt;=$H116)*(BA$6-$F116+1),$J116/2,$M116,TRUE)-_xlfn.NORM.DIST(AND(BA$6&gt;=$F116,BA$6&lt;=$H116)*(AZ$6-$F116+1),$J116/2,$M116,TRUE))/(1-2*_xlfn.NORM.DIST(0,$J116/2,$M116,TRUE))*$D116+($K116="Steady Growth")*(AND(BA$6&gt;=$F116,BA$6&lt;=$H116)*((BA$6-$F116+1)/($J116*($J116+1)/2)*$D116))+($K116="custom")*CustCF!AU116</f>
        <v>0</v>
      </c>
      <c r="BB116" s="95">
        <f>($K116="Bell Curve")*(_xlfn.NORM.DIST(AND(BB$6&gt;=$F116,BB$6&lt;=$H116)*(BB$6-$F116+1),$J116/2,$M116,TRUE)-_xlfn.NORM.DIST(AND(BB$6&gt;=$F116,BB$6&lt;=$H116)*(BA$6-$F116+1),$J116/2,$M116,TRUE))/(1-2*_xlfn.NORM.DIST(0,$J116/2,$M116,TRUE))*$D116+($K116="Steady Growth")*(AND(BB$6&gt;=$F116,BB$6&lt;=$H116)*((BB$6-$F116+1)/($J116*($J116+1)/2)*$D116))+($K116="custom")*CustCF!AV116</f>
        <v>0</v>
      </c>
      <c r="BC116" s="95">
        <f>($K116="Bell Curve")*(_xlfn.NORM.DIST(AND(BC$6&gt;=$F116,BC$6&lt;=$H116)*(BC$6-$F116+1),$J116/2,$M116,TRUE)-_xlfn.NORM.DIST(AND(BC$6&gt;=$F116,BC$6&lt;=$H116)*(BB$6-$F116+1),$J116/2,$M116,TRUE))/(1-2*_xlfn.NORM.DIST(0,$J116/2,$M116,TRUE))*$D116+($K116="Steady Growth")*(AND(BC$6&gt;=$F116,BC$6&lt;=$H116)*((BC$6-$F116+1)/($J116*($J116+1)/2)*$D116))+($K116="custom")*CustCF!AW116</f>
        <v>0</v>
      </c>
      <c r="BD116" s="95">
        <f>($K116="Bell Curve")*(_xlfn.NORM.DIST(AND(BD$6&gt;=$F116,BD$6&lt;=$H116)*(BD$6-$F116+1),$J116/2,$M116,TRUE)-_xlfn.NORM.DIST(AND(BD$6&gt;=$F116,BD$6&lt;=$H116)*(BC$6-$F116+1),$J116/2,$M116,TRUE))/(1-2*_xlfn.NORM.DIST(0,$J116/2,$M116,TRUE))*$D116+($K116="Steady Growth")*(AND(BD$6&gt;=$F116,BD$6&lt;=$H116)*((BD$6-$F116+1)/($J116*($J116+1)/2)*$D116))+($K116="custom")*CustCF!AX116</f>
        <v>0</v>
      </c>
      <c r="BE116" s="95">
        <f>($K116="Bell Curve")*(_xlfn.NORM.DIST(AND(BE$6&gt;=$F116,BE$6&lt;=$H116)*(BE$6-$F116+1),$J116/2,$M116,TRUE)-_xlfn.NORM.DIST(AND(BE$6&gt;=$F116,BE$6&lt;=$H116)*(BD$6-$F116+1),$J116/2,$M116,TRUE))/(1-2*_xlfn.NORM.DIST(0,$J116/2,$M116,TRUE))*$D116+($K116="Steady Growth")*(AND(BE$6&gt;=$F116,BE$6&lt;=$H116)*((BE$6-$F116+1)/($J116*($J116+1)/2)*$D116))+($K116="custom")*CustCF!AY116</f>
        <v>0</v>
      </c>
      <c r="BF116" s="95">
        <f>($K116="Bell Curve")*(_xlfn.NORM.DIST(AND(BF$6&gt;=$F116,BF$6&lt;=$H116)*(BF$6-$F116+1),$J116/2,$M116,TRUE)-_xlfn.NORM.DIST(AND(BF$6&gt;=$F116,BF$6&lt;=$H116)*(BE$6-$F116+1),$J116/2,$M116,TRUE))/(1-2*_xlfn.NORM.DIST(0,$J116/2,$M116,TRUE))*$D116+($K116="Steady Growth")*(AND(BF$6&gt;=$F116,BF$6&lt;=$H116)*((BF$6-$F116+1)/($J116*($J116+1)/2)*$D116))+($K116="custom")*CustCF!AZ116</f>
        <v>0</v>
      </c>
      <c r="BG116" s="95">
        <f>($K116="Bell Curve")*(_xlfn.NORM.DIST(AND(BG$6&gt;=$F116,BG$6&lt;=$H116)*(BG$6-$F116+1),$J116/2,$M116,TRUE)-_xlfn.NORM.DIST(AND(BG$6&gt;=$F116,BG$6&lt;=$H116)*(BF$6-$F116+1),$J116/2,$M116,TRUE))/(1-2*_xlfn.NORM.DIST(0,$J116/2,$M116,TRUE))*$D116+($K116="Steady Growth")*(AND(BG$6&gt;=$F116,BG$6&lt;=$H116)*((BG$6-$F116+1)/($J116*($J116+1)/2)*$D116))+($K116="custom")*CustCF!BA116</f>
        <v>0</v>
      </c>
      <c r="BH116" s="95">
        <f>($K116="Bell Curve")*(_xlfn.NORM.DIST(AND(BH$6&gt;=$F116,BH$6&lt;=$H116)*(BH$6-$F116+1),$J116/2,$M116,TRUE)-_xlfn.NORM.DIST(AND(BH$6&gt;=$F116,BH$6&lt;=$H116)*(BG$6-$F116+1),$J116/2,$M116,TRUE))/(1-2*_xlfn.NORM.DIST(0,$J116/2,$M116,TRUE))*$D116+($K116="Steady Growth")*(AND(BH$6&gt;=$F116,BH$6&lt;=$H116)*((BH$6-$F116+1)/($J116*($J116+1)/2)*$D116))+($K116="custom")*CustCF!BB116</f>
        <v>0</v>
      </c>
      <c r="BI116" s="95">
        <f>($K116="Bell Curve")*(_xlfn.NORM.DIST(AND(BI$6&gt;=$F116,BI$6&lt;=$H116)*(BI$6-$F116+1),$J116/2,$M116,TRUE)-_xlfn.NORM.DIST(AND(BI$6&gt;=$F116,BI$6&lt;=$H116)*(BH$6-$F116+1),$J116/2,$M116,TRUE))/(1-2*_xlfn.NORM.DIST(0,$J116/2,$M116,TRUE))*$D116+($K116="Steady Growth")*(AND(BI$6&gt;=$F116,BI$6&lt;=$H116)*((BI$6-$F116+1)/($J116*($J116+1)/2)*$D116))+($K116="custom")*CustCF!BC116</f>
        <v>0</v>
      </c>
      <c r="BJ116" s="95">
        <f>($K116="Bell Curve")*(_xlfn.NORM.DIST(AND(BJ$6&gt;=$F116,BJ$6&lt;=$H116)*(BJ$6-$F116+1),$J116/2,$M116,TRUE)-_xlfn.NORM.DIST(AND(BJ$6&gt;=$F116,BJ$6&lt;=$H116)*(BI$6-$F116+1),$J116/2,$M116,TRUE))/(1-2*_xlfn.NORM.DIST(0,$J116/2,$M116,TRUE))*$D116+($K116="Steady Growth")*(AND(BJ$6&gt;=$F116,BJ$6&lt;=$H116)*((BJ$6-$F116+1)/($J116*($J116+1)/2)*$D116))+($K116="custom")*CustCF!BD116</f>
        <v>0</v>
      </c>
      <c r="BK116" s="95">
        <f>($K116="Bell Curve")*(_xlfn.NORM.DIST(AND(BK$6&gt;=$F116,BK$6&lt;=$H116)*(BK$6-$F116+1),$J116/2,$M116,TRUE)-_xlfn.NORM.DIST(AND(BK$6&gt;=$F116,BK$6&lt;=$H116)*(BJ$6-$F116+1),$J116/2,$M116,TRUE))/(1-2*_xlfn.NORM.DIST(0,$J116/2,$M116,TRUE))*$D116+($K116="Steady Growth")*(AND(BK$6&gt;=$F116,BK$6&lt;=$H116)*((BK$6-$F116+1)/($J116*($J116+1)/2)*$D116))+($K116="custom")*CustCF!BE116</f>
        <v>0</v>
      </c>
      <c r="BL116" s="95">
        <f>($K116="Bell Curve")*(_xlfn.NORM.DIST(AND(BL$6&gt;=$F116,BL$6&lt;=$H116)*(BL$6-$F116+1),$J116/2,$M116,TRUE)-_xlfn.NORM.DIST(AND(BL$6&gt;=$F116,BL$6&lt;=$H116)*(BK$6-$F116+1),$J116/2,$M116,TRUE))/(1-2*_xlfn.NORM.DIST(0,$J116/2,$M116,TRUE))*$D116+($K116="Steady Growth")*(AND(BL$6&gt;=$F116,BL$6&lt;=$H116)*((BL$6-$F116+1)/($J116*($J116+1)/2)*$D116))+($K116="custom")*CustCF!BF116</f>
        <v>0</v>
      </c>
      <c r="BM116" s="95">
        <f>($K116="Bell Curve")*(_xlfn.NORM.DIST(AND(BM$6&gt;=$F116,BM$6&lt;=$H116)*(BM$6-$F116+1),$J116/2,$M116,TRUE)-_xlfn.NORM.DIST(AND(BM$6&gt;=$F116,BM$6&lt;=$H116)*(BL$6-$F116+1),$J116/2,$M116,TRUE))/(1-2*_xlfn.NORM.DIST(0,$J116/2,$M116,TRUE))*$D116+($K116="Steady Growth")*(AND(BM$6&gt;=$F116,BM$6&lt;=$H116)*((BM$6-$F116+1)/($J116*($J116+1)/2)*$D116))+($K116="custom")*CustCF!BG116</f>
        <v>0</v>
      </c>
      <c r="BN116" s="95">
        <f>($K116="Bell Curve")*(_xlfn.NORM.DIST(AND(BN$6&gt;=$F116,BN$6&lt;=$H116)*(BN$6-$F116+1),$J116/2,$M116,TRUE)-_xlfn.NORM.DIST(AND(BN$6&gt;=$F116,BN$6&lt;=$H116)*(BM$6-$F116+1),$J116/2,$M116,TRUE))/(1-2*_xlfn.NORM.DIST(0,$J116/2,$M116,TRUE))*$D116+($K116="Steady Growth")*(AND(BN$6&gt;=$F116,BN$6&lt;=$H116)*((BN$6-$F116+1)/($J116*($J116+1)/2)*$D116))+($K116="custom")*CustCF!BH116</f>
        <v>0</v>
      </c>
      <c r="BO116" s="95">
        <f>($K116="Bell Curve")*(_xlfn.NORM.DIST(AND(BO$6&gt;=$F116,BO$6&lt;=$H116)*(BO$6-$F116+1),$J116/2,$M116,TRUE)-_xlfn.NORM.DIST(AND(BO$6&gt;=$F116,BO$6&lt;=$H116)*(BN$6-$F116+1),$J116/2,$M116,TRUE))/(1-2*_xlfn.NORM.DIST(0,$J116/2,$M116,TRUE))*$D116+($K116="Steady Growth")*(AND(BO$6&gt;=$F116,BO$6&lt;=$H116)*((BO$6-$F116+1)/($J116*($J116+1)/2)*$D116))+($K116="custom")*CustCF!BI116</f>
        <v>0</v>
      </c>
      <c r="BP116" s="95">
        <f>($K116="Bell Curve")*(_xlfn.NORM.DIST(AND(BP$6&gt;=$F116,BP$6&lt;=$H116)*(BP$6-$F116+1),$J116/2,$M116,TRUE)-_xlfn.NORM.DIST(AND(BP$6&gt;=$F116,BP$6&lt;=$H116)*(BO$6-$F116+1),$J116/2,$M116,TRUE))/(1-2*_xlfn.NORM.DIST(0,$J116/2,$M116,TRUE))*$D116+($K116="Steady Growth")*(AND(BP$6&gt;=$F116,BP$6&lt;=$H116)*((BP$6-$F116+1)/($J116*($J116+1)/2)*$D116))+($K116="custom")*CustCF!BJ116</f>
        <v>0</v>
      </c>
      <c r="BQ116" s="95">
        <f>($K116="Bell Curve")*(_xlfn.NORM.DIST(AND(BQ$6&gt;=$F116,BQ$6&lt;=$H116)*(BQ$6-$F116+1),$J116/2,$M116,TRUE)-_xlfn.NORM.DIST(AND(BQ$6&gt;=$F116,BQ$6&lt;=$H116)*(BP$6-$F116+1),$J116/2,$M116,TRUE))/(1-2*_xlfn.NORM.DIST(0,$J116/2,$M116,TRUE))*$D116+($K116="Steady Growth")*(AND(BQ$6&gt;=$F116,BQ$6&lt;=$H116)*((BQ$6-$F116+1)/($J116*($J116+1)/2)*$D116))+($K116="custom")*CustCF!BK116</f>
        <v>0</v>
      </c>
      <c r="BR116" s="95">
        <f>($K116="Bell Curve")*(_xlfn.NORM.DIST(AND(BR$6&gt;=$F116,BR$6&lt;=$H116)*(BR$6-$F116+1),$J116/2,$M116,TRUE)-_xlfn.NORM.DIST(AND(BR$6&gt;=$F116,BR$6&lt;=$H116)*(BQ$6-$F116+1),$J116/2,$M116,TRUE))/(1-2*_xlfn.NORM.DIST(0,$J116/2,$M116,TRUE))*$D116+($K116="Steady Growth")*(AND(BR$6&gt;=$F116,BR$6&lt;=$H116)*((BR$6-$F116+1)/($J116*($J116+1)/2)*$D116))+($K116="custom")*CustCF!BL116</f>
        <v>0</v>
      </c>
      <c r="BS116" s="95">
        <f>($K116="Bell Curve")*(_xlfn.NORM.DIST(AND(BS$6&gt;=$F116,BS$6&lt;=$H116)*(BS$6-$F116+1),$J116/2,$M116,TRUE)-_xlfn.NORM.DIST(AND(BS$6&gt;=$F116,BS$6&lt;=$H116)*(BR$6-$F116+1),$J116/2,$M116,TRUE))/(1-2*_xlfn.NORM.DIST(0,$J116/2,$M116,TRUE))*$D116+($K116="Steady Growth")*(AND(BS$6&gt;=$F116,BS$6&lt;=$H116)*((BS$6-$F116+1)/($J116*($J116+1)/2)*$D116))+($K116="custom")*CustCF!BM116</f>
        <v>0</v>
      </c>
      <c r="BT116" s="95">
        <f>($K116="Bell Curve")*(_xlfn.NORM.DIST(AND(BT$6&gt;=$F116,BT$6&lt;=$H116)*(BT$6-$F116+1),$J116/2,$M116,TRUE)-_xlfn.NORM.DIST(AND(BT$6&gt;=$F116,BT$6&lt;=$H116)*(BS$6-$F116+1),$J116/2,$M116,TRUE))/(1-2*_xlfn.NORM.DIST(0,$J116/2,$M116,TRUE))*$D116+($K116="Steady Growth")*(AND(BT$6&gt;=$F116,BT$6&lt;=$H116)*((BT$6-$F116+1)/($J116*($J116+1)/2)*$D116))+($K116="custom")*CustCF!BN116</f>
        <v>0</v>
      </c>
      <c r="BU116" s="95">
        <f>($K116="Bell Curve")*(_xlfn.NORM.DIST(AND(BU$6&gt;=$F116,BU$6&lt;=$H116)*(BU$6-$F116+1),$J116/2,$M116,TRUE)-_xlfn.NORM.DIST(AND(BU$6&gt;=$F116,BU$6&lt;=$H116)*(BT$6-$F116+1),$J116/2,$M116,TRUE))/(1-2*_xlfn.NORM.DIST(0,$J116/2,$M116,TRUE))*$D116+($K116="Steady Growth")*(AND(BU$6&gt;=$F116,BU$6&lt;=$H116)*((BU$6-$F116+1)/($J116*($J116+1)/2)*$D116))+($K116="custom")*CustCF!BO116</f>
        <v>0</v>
      </c>
      <c r="BV116" s="95">
        <f>($K116="Bell Curve")*(_xlfn.NORM.DIST(AND(BV$6&gt;=$F116,BV$6&lt;=$H116)*(BV$6-$F116+1),$J116/2,$M116,TRUE)-_xlfn.NORM.DIST(AND(BV$6&gt;=$F116,BV$6&lt;=$H116)*(BU$6-$F116+1),$J116/2,$M116,TRUE))/(1-2*_xlfn.NORM.DIST(0,$J116/2,$M116,TRUE))*$D116+($K116="Steady Growth")*(AND(BV$6&gt;=$F116,BV$6&lt;=$H116)*((BV$6-$F116+1)/($J116*($J116+1)/2)*$D116))+($K116="custom")*CustCF!BP116</f>
        <v>0</v>
      </c>
      <c r="BW116" s="95">
        <f>($K116="Bell Curve")*(_xlfn.NORM.DIST(AND(BW$6&gt;=$F116,BW$6&lt;=$H116)*(BW$6-$F116+1),$J116/2,$M116,TRUE)-_xlfn.NORM.DIST(AND(BW$6&gt;=$F116,BW$6&lt;=$H116)*(BV$6-$F116+1),$J116/2,$M116,TRUE))/(1-2*_xlfn.NORM.DIST(0,$J116/2,$M116,TRUE))*$D116+($K116="Steady Growth")*(AND(BW$6&gt;=$F116,BW$6&lt;=$H116)*((BW$6-$F116+1)/($J116*($J116+1)/2)*$D116))+($K116="custom")*CustCF!BQ116</f>
        <v>0</v>
      </c>
      <c r="BX116" s="95">
        <f>($K116="Bell Curve")*(_xlfn.NORM.DIST(AND(BX$6&gt;=$F116,BX$6&lt;=$H116)*(BX$6-$F116+1),$J116/2,$M116,TRUE)-_xlfn.NORM.DIST(AND(BX$6&gt;=$F116,BX$6&lt;=$H116)*(BW$6-$F116+1),$J116/2,$M116,TRUE))/(1-2*_xlfn.NORM.DIST(0,$J116/2,$M116,TRUE))*$D116+($K116="Steady Growth")*(AND(BX$6&gt;=$F116,BX$6&lt;=$H116)*((BX$6-$F116+1)/($J116*($J116+1)/2)*$D116))+($K116="custom")*CustCF!BR116</f>
        <v>0</v>
      </c>
      <c r="BY116" s="95">
        <f>($K116="Bell Curve")*(_xlfn.NORM.DIST(AND(BY$6&gt;=$F116,BY$6&lt;=$H116)*(BY$6-$F116+1),$J116/2,$M116,TRUE)-_xlfn.NORM.DIST(AND(BY$6&gt;=$F116,BY$6&lt;=$H116)*(BX$6-$F116+1),$J116/2,$M116,TRUE))/(1-2*_xlfn.NORM.DIST(0,$J116/2,$M116,TRUE))*$D116+($K116="Steady Growth")*(AND(BY$6&gt;=$F116,BY$6&lt;=$H116)*((BY$6-$F116+1)/($J116*($J116+1)/2)*$D116))+($K116="custom")*CustCF!BS116</f>
        <v>0</v>
      </c>
      <c r="BZ116" s="95">
        <f>($K116="Bell Curve")*(_xlfn.NORM.DIST(AND(BZ$6&gt;=$F116,BZ$6&lt;=$H116)*(BZ$6-$F116+1),$J116/2,$M116,TRUE)-_xlfn.NORM.DIST(AND(BZ$6&gt;=$F116,BZ$6&lt;=$H116)*(BY$6-$F116+1),$J116/2,$M116,TRUE))/(1-2*_xlfn.NORM.DIST(0,$J116/2,$M116,TRUE))*$D116+($K116="Steady Growth")*(AND(BZ$6&gt;=$F116,BZ$6&lt;=$H116)*((BZ$6-$F116+1)/($J116*($J116+1)/2)*$D116))+($K116="custom")*CustCF!BT116</f>
        <v>0</v>
      </c>
      <c r="CA116" s="95">
        <f>($K116="Bell Curve")*(_xlfn.NORM.DIST(AND(CA$6&gt;=$F116,CA$6&lt;=$H116)*(CA$6-$F116+1),$J116/2,$M116,TRUE)-_xlfn.NORM.DIST(AND(CA$6&gt;=$F116,CA$6&lt;=$H116)*(BZ$6-$F116+1),$J116/2,$M116,TRUE))/(1-2*_xlfn.NORM.DIST(0,$J116/2,$M116,TRUE))*$D116+($K116="Steady Growth")*(AND(CA$6&gt;=$F116,CA$6&lt;=$H116)*((CA$6-$F116+1)/($J116*($J116+1)/2)*$D116))+($K116="custom")*CustCF!BU116</f>
        <v>0</v>
      </c>
      <c r="CB116" s="95">
        <f>($K116="Bell Curve")*(_xlfn.NORM.DIST(AND(CB$6&gt;=$F116,CB$6&lt;=$H116)*(CB$6-$F116+1),$J116/2,$M116,TRUE)-_xlfn.NORM.DIST(AND(CB$6&gt;=$F116,CB$6&lt;=$H116)*(CA$6-$F116+1),$J116/2,$M116,TRUE))/(1-2*_xlfn.NORM.DIST(0,$J116/2,$M116,TRUE))*$D116+($K116="Steady Growth")*(AND(CB$6&gt;=$F116,CB$6&lt;=$H116)*((CB$6-$F116+1)/($J116*($J116+1)/2)*$D116))+($K116="custom")*CustCF!BV116</f>
        <v>0</v>
      </c>
      <c r="CC116" s="95">
        <f>($K116="Bell Curve")*(_xlfn.NORM.DIST(AND(CC$6&gt;=$F116,CC$6&lt;=$H116)*(CC$6-$F116+1),$J116/2,$M116,TRUE)-_xlfn.NORM.DIST(AND(CC$6&gt;=$F116,CC$6&lt;=$H116)*(CB$6-$F116+1),$J116/2,$M116,TRUE))/(1-2*_xlfn.NORM.DIST(0,$J116/2,$M116,TRUE))*$D116+($K116="Steady Growth")*(AND(CC$6&gt;=$F116,CC$6&lt;=$H116)*((CC$6-$F116+1)/($J116*($J116+1)/2)*$D116))+($K116="custom")*CustCF!BW116</f>
        <v>0</v>
      </c>
      <c r="CD116" s="95">
        <f>($K116="Bell Curve")*(_xlfn.NORM.DIST(AND(CD$6&gt;=$F116,CD$6&lt;=$H116)*(CD$6-$F116+1),$J116/2,$M116,TRUE)-_xlfn.NORM.DIST(AND(CD$6&gt;=$F116,CD$6&lt;=$H116)*(CC$6-$F116+1),$J116/2,$M116,TRUE))/(1-2*_xlfn.NORM.DIST(0,$J116/2,$M116,TRUE))*$D116+($K116="Steady Growth")*(AND(CD$6&gt;=$F116,CD$6&lt;=$H116)*((CD$6-$F116+1)/($J116*($J116+1)/2)*$D116))+($K116="custom")*CustCF!BX116</f>
        <v>0</v>
      </c>
      <c r="CE116" s="95">
        <f>($K116="Bell Curve")*(_xlfn.NORM.DIST(AND(CE$6&gt;=$F116,CE$6&lt;=$H116)*(CE$6-$F116+1),$J116/2,$M116,TRUE)-_xlfn.NORM.DIST(AND(CE$6&gt;=$F116,CE$6&lt;=$H116)*(CD$6-$F116+1),$J116/2,$M116,TRUE))/(1-2*_xlfn.NORM.DIST(0,$J116/2,$M116,TRUE))*$D116+($K116="Steady Growth")*(AND(CE$6&gt;=$F116,CE$6&lt;=$H116)*((CE$6-$F116+1)/($J116*($J116+1)/2)*$D116))+($K116="custom")*CustCF!BY116</f>
        <v>0</v>
      </c>
      <c r="CF116" s="95">
        <f>($K116="Bell Curve")*(_xlfn.NORM.DIST(AND(CF$6&gt;=$F116,CF$6&lt;=$H116)*(CF$6-$F116+1),$J116/2,$M116,TRUE)-_xlfn.NORM.DIST(AND(CF$6&gt;=$F116,CF$6&lt;=$H116)*(CE$6-$F116+1),$J116/2,$M116,TRUE))/(1-2*_xlfn.NORM.DIST(0,$J116/2,$M116,TRUE))*$D116+($K116="Steady Growth")*(AND(CF$6&gt;=$F116,CF$6&lt;=$H116)*((CF$6-$F116+1)/($J116*($J116+1)/2)*$D116))+($K116="custom")*CustCF!BZ116</f>
        <v>0</v>
      </c>
      <c r="CG116" s="95">
        <f>($K116="Bell Curve")*(_xlfn.NORM.DIST(AND(CG$6&gt;=$F116,CG$6&lt;=$H116)*(CG$6-$F116+1),$J116/2,$M116,TRUE)-_xlfn.NORM.DIST(AND(CG$6&gt;=$F116,CG$6&lt;=$H116)*(CF$6-$F116+1),$J116/2,$M116,TRUE))/(1-2*_xlfn.NORM.DIST(0,$J116/2,$M116,TRUE))*$D116+($K116="Steady Growth")*(AND(CG$6&gt;=$F116,CG$6&lt;=$H116)*((CG$6-$F116+1)/($J116*($J116+1)/2)*$D116))+($K116="custom")*CustCF!CA116</f>
        <v>0</v>
      </c>
      <c r="CH116" s="95">
        <f>($K116="Bell Curve")*(_xlfn.NORM.DIST(AND(CH$6&gt;=$F116,CH$6&lt;=$H116)*(CH$6-$F116+1),$J116/2,$M116,TRUE)-_xlfn.NORM.DIST(AND(CH$6&gt;=$F116,CH$6&lt;=$H116)*(CG$6-$F116+1),$J116/2,$M116,TRUE))/(1-2*_xlfn.NORM.DIST(0,$J116/2,$M116,TRUE))*$D116+($K116="Steady Growth")*(AND(CH$6&gt;=$F116,CH$6&lt;=$H116)*((CH$6-$F116+1)/($J116*($J116+1)/2)*$D116))+($K116="custom")*CustCF!CB116</f>
        <v>0</v>
      </c>
      <c r="CI116" s="95">
        <f>($K116="Bell Curve")*(_xlfn.NORM.DIST(AND(CI$6&gt;=$F116,CI$6&lt;=$H116)*(CI$6-$F116+1),$J116/2,$M116,TRUE)-_xlfn.NORM.DIST(AND(CI$6&gt;=$F116,CI$6&lt;=$H116)*(CH$6-$F116+1),$J116/2,$M116,TRUE))/(1-2*_xlfn.NORM.DIST(0,$J116/2,$M116,TRUE))*$D116+($K116="Steady Growth")*(AND(CI$6&gt;=$F116,CI$6&lt;=$H116)*((CI$6-$F116+1)/($J116*($J116+1)/2)*$D116))+($K116="custom")*CustCF!CC116</f>
        <v>0</v>
      </c>
      <c r="CJ116" s="95">
        <f>($K116="Bell Curve")*(_xlfn.NORM.DIST(AND(CJ$6&gt;=$F116,CJ$6&lt;=$H116)*(CJ$6-$F116+1),$J116/2,$M116,TRUE)-_xlfn.NORM.DIST(AND(CJ$6&gt;=$F116,CJ$6&lt;=$H116)*(CI$6-$F116+1),$J116/2,$M116,TRUE))/(1-2*_xlfn.NORM.DIST(0,$J116/2,$M116,TRUE))*$D116+($K116="Steady Growth")*(AND(CJ$6&gt;=$F116,CJ$6&lt;=$H116)*((CJ$6-$F116+1)/($J116*($J116+1)/2)*$D116))+($K116="custom")*CustCF!CD116</f>
        <v>0</v>
      </c>
      <c r="CK116" s="95">
        <f>($K116="Bell Curve")*(_xlfn.NORM.DIST(AND(CK$6&gt;=$F116,CK$6&lt;=$H116)*(CK$6-$F116+1),$J116/2,$M116,TRUE)-_xlfn.NORM.DIST(AND(CK$6&gt;=$F116,CK$6&lt;=$H116)*(CJ$6-$F116+1),$J116/2,$M116,TRUE))/(1-2*_xlfn.NORM.DIST(0,$J116/2,$M116,TRUE))*$D116+($K116="Steady Growth")*(AND(CK$6&gt;=$F116,CK$6&lt;=$H116)*((CK$6-$F116+1)/($J116*($J116+1)/2)*$D116))+($K116="custom")*CustCF!CE116</f>
        <v>0</v>
      </c>
      <c r="CL116" s="95">
        <f>($K116="Bell Curve")*(_xlfn.NORM.DIST(AND(CL$6&gt;=$F116,CL$6&lt;=$H116)*(CL$6-$F116+1),$J116/2,$M116,TRUE)-_xlfn.NORM.DIST(AND(CL$6&gt;=$F116,CL$6&lt;=$H116)*(CK$6-$F116+1),$J116/2,$M116,TRUE))/(1-2*_xlfn.NORM.DIST(0,$J116/2,$M116,TRUE))*$D116+($K116="Steady Growth")*(AND(CL$6&gt;=$F116,CL$6&lt;=$H116)*((CL$6-$F116+1)/($J116*($J116+1)/2)*$D116))+($K116="custom")*CustCF!CF116</f>
        <v>0</v>
      </c>
      <c r="CM116" s="95">
        <f>($K116="Bell Curve")*(_xlfn.NORM.DIST(AND(CM$6&gt;=$F116,CM$6&lt;=$H116)*(CM$6-$F116+1),$J116/2,$M116,TRUE)-_xlfn.NORM.DIST(AND(CM$6&gt;=$F116,CM$6&lt;=$H116)*(CL$6-$F116+1),$J116/2,$M116,TRUE))/(1-2*_xlfn.NORM.DIST(0,$J116/2,$M116,TRUE))*$D116+($K116="Steady Growth")*(AND(CM$6&gt;=$F116,CM$6&lt;=$H116)*((CM$6-$F116+1)/($J116*($J116+1)/2)*$D116))+($K116="custom")*CustCF!CG116</f>
        <v>0</v>
      </c>
      <c r="CN116" s="95">
        <f>($K116="Bell Curve")*(_xlfn.NORM.DIST(AND(CN$6&gt;=$F116,CN$6&lt;=$H116)*(CN$6-$F116+1),$J116/2,$M116,TRUE)-_xlfn.NORM.DIST(AND(CN$6&gt;=$F116,CN$6&lt;=$H116)*(CM$6-$F116+1),$J116/2,$M116,TRUE))/(1-2*_xlfn.NORM.DIST(0,$J116/2,$M116,TRUE))*$D116+($K116="Steady Growth")*(AND(CN$6&gt;=$F116,CN$6&lt;=$H116)*((CN$6-$F116+1)/($J116*($J116+1)/2)*$D116))+($K116="custom")*CustCF!CH116</f>
        <v>0</v>
      </c>
      <c r="CO116" s="95">
        <f>($K116="Bell Curve")*(_xlfn.NORM.DIST(AND(CO$6&gt;=$F116,CO$6&lt;=$H116)*(CO$6-$F116+1),$J116/2,$M116,TRUE)-_xlfn.NORM.DIST(AND(CO$6&gt;=$F116,CO$6&lt;=$H116)*(CN$6-$F116+1),$J116/2,$M116,TRUE))/(1-2*_xlfn.NORM.DIST(0,$J116/2,$M116,TRUE))*$D116+($K116="Steady Growth")*(AND(CO$6&gt;=$F116,CO$6&lt;=$H116)*((CO$6-$F116+1)/($J116*($J116+1)/2)*$D116))+($K116="custom")*CustCF!CI116</f>
        <v>0</v>
      </c>
      <c r="CP116" s="95">
        <f>($K116="Bell Curve")*(_xlfn.NORM.DIST(AND(CP$6&gt;=$F116,CP$6&lt;=$H116)*(CP$6-$F116+1),$J116/2,$M116,TRUE)-_xlfn.NORM.DIST(AND(CP$6&gt;=$F116,CP$6&lt;=$H116)*(CO$6-$F116+1),$J116/2,$M116,TRUE))/(1-2*_xlfn.NORM.DIST(0,$J116/2,$M116,TRUE))*$D116+($K116="Steady Growth")*(AND(CP$6&gt;=$F116,CP$6&lt;=$H116)*((CP$6-$F116+1)/($J116*($J116+1)/2)*$D116))+($K116="custom")*CustCF!CJ116</f>
        <v>0</v>
      </c>
      <c r="CQ116" s="95">
        <f>($K116="Bell Curve")*(_xlfn.NORM.DIST(AND(CQ$6&gt;=$F116,CQ$6&lt;=$H116)*(CQ$6-$F116+1),$J116/2,$M116,TRUE)-_xlfn.NORM.DIST(AND(CQ$6&gt;=$F116,CQ$6&lt;=$H116)*(CP$6-$F116+1),$J116/2,$M116,TRUE))/(1-2*_xlfn.NORM.DIST(0,$J116/2,$M116,TRUE))*$D116+($K116="Steady Growth")*(AND(CQ$6&gt;=$F116,CQ$6&lt;=$H116)*((CQ$6-$F116+1)/($J116*($J116+1)/2)*$D116))+($K116="custom")*CustCF!CK116</f>
        <v>0</v>
      </c>
      <c r="CR116" s="95">
        <f>($K116="Bell Curve")*(_xlfn.NORM.DIST(AND(CR$6&gt;=$F116,CR$6&lt;=$H116)*(CR$6-$F116+1),$J116/2,$M116,TRUE)-_xlfn.NORM.DIST(AND(CR$6&gt;=$F116,CR$6&lt;=$H116)*(CQ$6-$F116+1),$J116/2,$M116,TRUE))/(1-2*_xlfn.NORM.DIST(0,$J116/2,$M116,TRUE))*$D116+($K116="Steady Growth")*(AND(CR$6&gt;=$F116,CR$6&lt;=$H116)*((CR$6-$F116+1)/($J116*($J116+1)/2)*$D116))+($K116="custom")*CustCF!CL116</f>
        <v>0</v>
      </c>
      <c r="CS116" s="95">
        <f>($K116="Bell Curve")*(_xlfn.NORM.DIST(AND(CS$6&gt;=$F116,CS$6&lt;=$H116)*(CS$6-$F116+1),$J116/2,$M116,TRUE)-_xlfn.NORM.DIST(AND(CS$6&gt;=$F116,CS$6&lt;=$H116)*(CR$6-$F116+1),$J116/2,$M116,TRUE))/(1-2*_xlfn.NORM.DIST(0,$J116/2,$M116,TRUE))*$D116+($K116="Steady Growth")*(AND(CS$6&gt;=$F116,CS$6&lt;=$H116)*((CS$6-$F116+1)/($J116*($J116+1)/2)*$D116))+($K116="custom")*CustCF!CM116</f>
        <v>0</v>
      </c>
      <c r="CT116" s="95">
        <f>($K116="Bell Curve")*(_xlfn.NORM.DIST(AND(CT$6&gt;=$F116,CT$6&lt;=$H116)*(CT$6-$F116+1),$J116/2,$M116,TRUE)-_xlfn.NORM.DIST(AND(CT$6&gt;=$F116,CT$6&lt;=$H116)*(CS$6-$F116+1),$J116/2,$M116,TRUE))/(1-2*_xlfn.NORM.DIST(0,$J116/2,$M116,TRUE))*$D116+($K116="Steady Growth")*(AND(CT$6&gt;=$F116,CT$6&lt;=$H116)*((CT$6-$F116+1)/($J116*($J116+1)/2)*$D116))+($K116="custom")*CustCF!CN116</f>
        <v>0</v>
      </c>
      <c r="CU116" s="95">
        <f>($K116="Bell Curve")*(_xlfn.NORM.DIST(AND(CU$6&gt;=$F116,CU$6&lt;=$H116)*(CU$6-$F116+1),$J116/2,$M116,TRUE)-_xlfn.NORM.DIST(AND(CU$6&gt;=$F116,CU$6&lt;=$H116)*(CT$6-$F116+1),$J116/2,$M116,TRUE))/(1-2*_xlfn.NORM.DIST(0,$J116/2,$M116,TRUE))*$D116+($K116="Steady Growth")*(AND(CU$6&gt;=$F116,CU$6&lt;=$H116)*((CU$6-$F116+1)/($J116*($J116+1)/2)*$D116))+($K116="custom")*CustCF!CO116</f>
        <v>0</v>
      </c>
      <c r="CV116" s="95">
        <f>($K116="Bell Curve")*(_xlfn.NORM.DIST(AND(CV$6&gt;=$F116,CV$6&lt;=$H116)*(CV$6-$F116+1),$J116/2,$M116,TRUE)-_xlfn.NORM.DIST(AND(CV$6&gt;=$F116,CV$6&lt;=$H116)*(CU$6-$F116+1),$J116/2,$M116,TRUE))/(1-2*_xlfn.NORM.DIST(0,$J116/2,$M116,TRUE))*$D116+($K116="Steady Growth")*(AND(CV$6&gt;=$F116,CV$6&lt;=$H116)*((CV$6-$F116+1)/($J116*($J116+1)/2)*$D116))+($K116="custom")*CustCF!CP116</f>
        <v>0</v>
      </c>
      <c r="CW116" s="95">
        <f>($K116="Bell Curve")*(_xlfn.NORM.DIST(AND(CW$6&gt;=$F116,CW$6&lt;=$H116)*(CW$6-$F116+1),$J116/2,$M116,TRUE)-_xlfn.NORM.DIST(AND(CW$6&gt;=$F116,CW$6&lt;=$H116)*(CV$6-$F116+1),$J116/2,$M116,TRUE))/(1-2*_xlfn.NORM.DIST(0,$J116/2,$M116,TRUE))*$D116+($K116="Steady Growth")*(AND(CW$6&gt;=$F116,CW$6&lt;=$H116)*((CW$6-$F116+1)/($J116*($J116+1)/2)*$D116))+($K116="custom")*CustCF!CQ116</f>
        <v>0</v>
      </c>
      <c r="CX116" s="95">
        <f>($K116="Bell Curve")*(_xlfn.NORM.DIST(AND(CX$6&gt;=$F116,CX$6&lt;=$H116)*(CX$6-$F116+1),$J116/2,$M116,TRUE)-_xlfn.NORM.DIST(AND(CX$6&gt;=$F116,CX$6&lt;=$H116)*(CW$6-$F116+1),$J116/2,$M116,TRUE))/(1-2*_xlfn.NORM.DIST(0,$J116/2,$M116,TRUE))*$D116+($K116="Steady Growth")*(AND(CX$6&gt;=$F116,CX$6&lt;=$H116)*((CX$6-$F116+1)/($J116*($J116+1)/2)*$D116))+($K116="custom")*CustCF!CR116</f>
        <v>0</v>
      </c>
      <c r="CY116" s="95">
        <f>($K116="Bell Curve")*(_xlfn.NORM.DIST(AND(CY$6&gt;=$F116,CY$6&lt;=$H116)*(CY$6-$F116+1),$J116/2,$M116,TRUE)-_xlfn.NORM.DIST(AND(CY$6&gt;=$F116,CY$6&lt;=$H116)*(CX$6-$F116+1),$J116/2,$M116,TRUE))/(1-2*_xlfn.NORM.DIST(0,$J116/2,$M116,TRUE))*$D116+($K116="Steady Growth")*(AND(CY$6&gt;=$F116,CY$6&lt;=$H116)*((CY$6-$F116+1)/($J116*($J116+1)/2)*$D116))+($K116="custom")*CustCF!CS116</f>
        <v>0</v>
      </c>
      <c r="CZ116" s="95">
        <f>($K116="Bell Curve")*(_xlfn.NORM.DIST(AND(CZ$6&gt;=$F116,CZ$6&lt;=$H116)*(CZ$6-$F116+1),$J116/2,$M116,TRUE)-_xlfn.NORM.DIST(AND(CZ$6&gt;=$F116,CZ$6&lt;=$H116)*(CY$6-$F116+1),$J116/2,$M116,TRUE))/(1-2*_xlfn.NORM.DIST(0,$J116/2,$M116,TRUE))*$D116+($K116="Steady Growth")*(AND(CZ$6&gt;=$F116,CZ$6&lt;=$H116)*((CZ$6-$F116+1)/($J116*($J116+1)/2)*$D116))+($K116="custom")*CustCF!CT116</f>
        <v>0</v>
      </c>
      <c r="DA116" s="95">
        <f>($K116="Bell Curve")*(_xlfn.NORM.DIST(AND(DA$6&gt;=$F116,DA$6&lt;=$H116)*(DA$6-$F116+1),$J116/2,$M116,TRUE)-_xlfn.NORM.DIST(AND(DA$6&gt;=$F116,DA$6&lt;=$H116)*(CZ$6-$F116+1),$J116/2,$M116,TRUE))/(1-2*_xlfn.NORM.DIST(0,$J116/2,$M116,TRUE))*$D116+($K116="Steady Growth")*(AND(DA$6&gt;=$F116,DA$6&lt;=$H116)*((DA$6-$F116+1)/($J116*($J116+1)/2)*$D116))+($K116="custom")*CustCF!CU116</f>
        <v>0</v>
      </c>
      <c r="DB116" s="95">
        <f>($K116="Bell Curve")*(_xlfn.NORM.DIST(AND(DB$6&gt;=$F116,DB$6&lt;=$H116)*(DB$6-$F116+1),$J116/2,$M116,TRUE)-_xlfn.NORM.DIST(AND(DB$6&gt;=$F116,DB$6&lt;=$H116)*(DA$6-$F116+1),$J116/2,$M116,TRUE))/(1-2*_xlfn.NORM.DIST(0,$J116/2,$M116,TRUE))*$D116+($K116="Steady Growth")*(AND(DB$6&gt;=$F116,DB$6&lt;=$H116)*((DB$6-$F116+1)/($J116*($J116+1)/2)*$D116))+($K116="custom")*CustCF!CV116</f>
        <v>0</v>
      </c>
      <c r="DC116" s="95">
        <f>($K116="Bell Curve")*(_xlfn.NORM.DIST(AND(DC$6&gt;=$F116,DC$6&lt;=$H116)*(DC$6-$F116+1),$J116/2,$M116,TRUE)-_xlfn.NORM.DIST(AND(DC$6&gt;=$F116,DC$6&lt;=$H116)*(DB$6-$F116+1),$J116/2,$M116,TRUE))/(1-2*_xlfn.NORM.DIST(0,$J116/2,$M116,TRUE))*$D116+($K116="Steady Growth")*(AND(DC$6&gt;=$F116,DC$6&lt;=$H116)*((DC$6-$F116+1)/($J116*($J116+1)/2)*$D116))+($K116="custom")*CustCF!CW116</f>
        <v>0</v>
      </c>
      <c r="DD116" s="95">
        <f>($K116="Bell Curve")*(_xlfn.NORM.DIST(AND(DD$6&gt;=$F116,DD$6&lt;=$H116)*(DD$6-$F116+1),$J116/2,$M116,TRUE)-_xlfn.NORM.DIST(AND(DD$6&gt;=$F116,DD$6&lt;=$H116)*(DC$6-$F116+1),$J116/2,$M116,TRUE))/(1-2*_xlfn.NORM.DIST(0,$J116/2,$M116,TRUE))*$D116+($K116="Steady Growth")*(AND(DD$6&gt;=$F116,DD$6&lt;=$H116)*((DD$6-$F116+1)/($J116*($J116+1)/2)*$D116))+($K116="custom")*CustCF!CX116</f>
        <v>0</v>
      </c>
      <c r="DE116" s="95">
        <f>($K116="Bell Curve")*(_xlfn.NORM.DIST(AND(DE$6&gt;=$F116,DE$6&lt;=$H116)*(DE$6-$F116+1),$J116/2,$M116,TRUE)-_xlfn.NORM.DIST(AND(DE$6&gt;=$F116,DE$6&lt;=$H116)*(DD$6-$F116+1),$J116/2,$M116,TRUE))/(1-2*_xlfn.NORM.DIST(0,$J116/2,$M116,TRUE))*$D116+($K116="Steady Growth")*(AND(DE$6&gt;=$F116,DE$6&lt;=$H116)*((DE$6-$F116+1)/($J116*($J116+1)/2)*$D116))+($K116="custom")*CustCF!CY116</f>
        <v>0</v>
      </c>
      <c r="DF116" s="95">
        <f>($K116="Bell Curve")*(_xlfn.NORM.DIST(AND(DF$6&gt;=$F116,DF$6&lt;=$H116)*(DF$6-$F116+1),$J116/2,$M116,TRUE)-_xlfn.NORM.DIST(AND(DF$6&gt;=$F116,DF$6&lt;=$H116)*(DE$6-$F116+1),$J116/2,$M116,TRUE))/(1-2*_xlfn.NORM.DIST(0,$J116/2,$M116,TRUE))*$D116+($K116="Steady Growth")*(AND(DF$6&gt;=$F116,DF$6&lt;=$H116)*((DF$6-$F116+1)/($J116*($J116+1)/2)*$D116))+($K116="custom")*CustCF!CZ116</f>
        <v>0</v>
      </c>
      <c r="DG116" s="95">
        <f>($K116="Bell Curve")*(_xlfn.NORM.DIST(AND(DG$6&gt;=$F116,DG$6&lt;=$H116)*(DG$6-$F116+1),$J116/2,$M116,TRUE)-_xlfn.NORM.DIST(AND(DG$6&gt;=$F116,DG$6&lt;=$H116)*(DF$6-$F116+1),$J116/2,$M116,TRUE))/(1-2*_xlfn.NORM.DIST(0,$J116/2,$M116,TRUE))*$D116+($K116="Steady Growth")*(AND(DG$6&gt;=$F116,DG$6&lt;=$H116)*((DG$6-$F116+1)/($J116*($J116+1)/2)*$D116))+($K116="custom")*CustCF!DA116</f>
        <v>0</v>
      </c>
      <c r="DH116" s="95">
        <f>($K116="Bell Curve")*(_xlfn.NORM.DIST(AND(DH$6&gt;=$F116,DH$6&lt;=$H116)*(DH$6-$F116+1),$J116/2,$M116,TRUE)-_xlfn.NORM.DIST(AND(DH$6&gt;=$F116,DH$6&lt;=$H116)*(DG$6-$F116+1),$J116/2,$M116,TRUE))/(1-2*_xlfn.NORM.DIST(0,$J116/2,$M116,TRUE))*$D116+($K116="Steady Growth")*(AND(DH$6&gt;=$F116,DH$6&lt;=$H116)*((DH$6-$F116+1)/($J116*($J116+1)/2)*$D116))+($K116="custom")*CustCF!DB116</f>
        <v>0</v>
      </c>
      <c r="DI116" s="95">
        <f>($K116="Bell Curve")*(_xlfn.NORM.DIST(AND(DI$6&gt;=$F116,DI$6&lt;=$H116)*(DI$6-$F116+1),$J116/2,$M116,TRUE)-_xlfn.NORM.DIST(AND(DI$6&gt;=$F116,DI$6&lt;=$H116)*(DH$6-$F116+1),$J116/2,$M116,TRUE))/(1-2*_xlfn.NORM.DIST(0,$J116/2,$M116,TRUE))*$D116+($K116="Steady Growth")*(AND(DI$6&gt;=$F116,DI$6&lt;=$H116)*((DI$6-$F116+1)/($J116*($J116+1)/2)*$D116))+($K116="custom")*CustCF!DC116</f>
        <v>0</v>
      </c>
      <c r="DJ116" s="95">
        <f>($K116="Bell Curve")*(_xlfn.NORM.DIST(AND(DJ$6&gt;=$F116,DJ$6&lt;=$H116)*(DJ$6-$F116+1),$J116/2,$M116,TRUE)-_xlfn.NORM.DIST(AND(DJ$6&gt;=$F116,DJ$6&lt;=$H116)*(DI$6-$F116+1),$J116/2,$M116,TRUE))/(1-2*_xlfn.NORM.DIST(0,$J116/2,$M116,TRUE))*$D116+($K116="Steady Growth")*(AND(DJ$6&gt;=$F116,DJ$6&lt;=$H116)*((DJ$6-$F116+1)/($J116*($J116+1)/2)*$D116))+($K116="custom")*CustCF!DD116</f>
        <v>0</v>
      </c>
      <c r="DK116" s="95">
        <f>($K116="Bell Curve")*(_xlfn.NORM.DIST(AND(DK$6&gt;=$F116,DK$6&lt;=$H116)*(DK$6-$F116+1),$J116/2,$M116,TRUE)-_xlfn.NORM.DIST(AND(DK$6&gt;=$F116,DK$6&lt;=$H116)*(DJ$6-$F116+1),$J116/2,$M116,TRUE))/(1-2*_xlfn.NORM.DIST(0,$J116/2,$M116,TRUE))*$D116+($K116="Steady Growth")*(AND(DK$6&gt;=$F116,DK$6&lt;=$H116)*((DK$6-$F116+1)/($J116*($J116+1)/2)*$D116))+($K116="custom")*CustCF!DE116</f>
        <v>0</v>
      </c>
      <c r="DL116" s="95">
        <f>($K116="Bell Curve")*(_xlfn.NORM.DIST(AND(DL$6&gt;=$F116,DL$6&lt;=$H116)*(DL$6-$F116+1),$J116/2,$M116,TRUE)-_xlfn.NORM.DIST(AND(DL$6&gt;=$F116,DL$6&lt;=$H116)*(DK$6-$F116+1),$J116/2,$M116,TRUE))/(1-2*_xlfn.NORM.DIST(0,$J116/2,$M116,TRUE))*$D116+($K116="Steady Growth")*(AND(DL$6&gt;=$F116,DL$6&lt;=$H116)*((DL$6-$F116+1)/($J116*($J116+1)/2)*$D116))+($K116="custom")*CustCF!DF116</f>
        <v>0</v>
      </c>
      <c r="DM116" s="95">
        <f>($K116="Bell Curve")*(_xlfn.NORM.DIST(AND(DM$6&gt;=$F116,DM$6&lt;=$H116)*(DM$6-$F116+1),$J116/2,$M116,TRUE)-_xlfn.NORM.DIST(AND(DM$6&gt;=$F116,DM$6&lt;=$H116)*(DL$6-$F116+1),$J116/2,$M116,TRUE))/(1-2*_xlfn.NORM.DIST(0,$J116/2,$M116,TRUE))*$D116+($K116="Steady Growth")*(AND(DM$6&gt;=$F116,DM$6&lt;=$H116)*((DM$6-$F116+1)/($J116*($J116+1)/2)*$D116))+($K116="custom")*CustCF!DG116</f>
        <v>0</v>
      </c>
      <c r="DN116" s="95">
        <f>($K116="Bell Curve")*(_xlfn.NORM.DIST(AND(DN$6&gt;=$F116,DN$6&lt;=$H116)*(DN$6-$F116+1),$J116/2,$M116,TRUE)-_xlfn.NORM.DIST(AND(DN$6&gt;=$F116,DN$6&lt;=$H116)*(DM$6-$F116+1),$J116/2,$M116,TRUE))/(1-2*_xlfn.NORM.DIST(0,$J116/2,$M116,TRUE))*$D116+($K116="Steady Growth")*(AND(DN$6&gt;=$F116,DN$6&lt;=$H116)*((DN$6-$F116+1)/($J116*($J116+1)/2)*$D116))+($K116="custom")*CustCF!DH116</f>
        <v>0</v>
      </c>
      <c r="DO116" s="95">
        <f>($K116="Bell Curve")*(_xlfn.NORM.DIST(AND(DO$6&gt;=$F116,DO$6&lt;=$H116)*(DO$6-$F116+1),$J116/2,$M116,TRUE)-_xlfn.NORM.DIST(AND(DO$6&gt;=$F116,DO$6&lt;=$H116)*(DN$6-$F116+1),$J116/2,$M116,TRUE))/(1-2*_xlfn.NORM.DIST(0,$J116/2,$M116,TRUE))*$D116+($K116="Steady Growth")*(AND(DO$6&gt;=$F116,DO$6&lt;=$H116)*((DO$6-$F116+1)/($J116*($J116+1)/2)*$D116))+($K116="custom")*CustCF!DI116</f>
        <v>0</v>
      </c>
      <c r="DP116" s="95">
        <f>($K116="Bell Curve")*(_xlfn.NORM.DIST(AND(DP$6&gt;=$F116,DP$6&lt;=$H116)*(DP$6-$F116+1),$J116/2,$M116,TRUE)-_xlfn.NORM.DIST(AND(DP$6&gt;=$F116,DP$6&lt;=$H116)*(DO$6-$F116+1),$J116/2,$M116,TRUE))/(1-2*_xlfn.NORM.DIST(0,$J116/2,$M116,TRUE))*$D116+($K116="Steady Growth")*(AND(DP$6&gt;=$F116,DP$6&lt;=$H116)*((DP$6-$F116+1)/($J116*($J116+1)/2)*$D116))+($K116="custom")*CustCF!DJ116</f>
        <v>0</v>
      </c>
      <c r="DQ116" s="95">
        <f>($K116="Bell Curve")*(_xlfn.NORM.DIST(AND(DQ$6&gt;=$F116,DQ$6&lt;=$H116)*(DQ$6-$F116+1),$J116/2,$M116,TRUE)-_xlfn.NORM.DIST(AND(DQ$6&gt;=$F116,DQ$6&lt;=$H116)*(DP$6-$F116+1),$J116/2,$M116,TRUE))/(1-2*_xlfn.NORM.DIST(0,$J116/2,$M116,TRUE))*$D116+($K116="Steady Growth")*(AND(DQ$6&gt;=$F116,DQ$6&lt;=$H116)*((DQ$6-$F116+1)/($J116*($J116+1)/2)*$D116))+($K116="custom")*CustCF!DK116</f>
        <v>0</v>
      </c>
      <c r="DR116" s="95">
        <f>($K116="Bell Curve")*(_xlfn.NORM.DIST(AND(DR$6&gt;=$F116,DR$6&lt;=$H116)*(DR$6-$F116+1),$J116/2,$M116,TRUE)-_xlfn.NORM.DIST(AND(DR$6&gt;=$F116,DR$6&lt;=$H116)*(DQ$6-$F116+1),$J116/2,$M116,TRUE))/(1-2*_xlfn.NORM.DIST(0,$J116/2,$M116,TRUE))*$D116+($K116="Steady Growth")*(AND(DR$6&gt;=$F116,DR$6&lt;=$H116)*((DR$6-$F116+1)/($J116*($J116+1)/2)*$D116))+($K116="custom")*CustCF!DL116</f>
        <v>0</v>
      </c>
      <c r="DS116" s="95">
        <f>($K116="Bell Curve")*(_xlfn.NORM.DIST(AND(DS$6&gt;=$F116,DS$6&lt;=$H116)*(DS$6-$F116+1),$J116/2,$M116,TRUE)-_xlfn.NORM.DIST(AND(DS$6&gt;=$F116,DS$6&lt;=$H116)*(DR$6-$F116+1),$J116/2,$M116,TRUE))/(1-2*_xlfn.NORM.DIST(0,$J116/2,$M116,TRUE))*$D116+($K116="Steady Growth")*(AND(DS$6&gt;=$F116,DS$6&lt;=$H116)*((DS$6-$F116+1)/($J116*($J116+1)/2)*$D116))+($K116="custom")*CustCF!DM116</f>
        <v>0</v>
      </c>
      <c r="DT116" s="95">
        <f>($K116="Bell Curve")*(_xlfn.NORM.DIST(AND(DT$6&gt;=$F116,DT$6&lt;=$H116)*(DT$6-$F116+1),$J116/2,$M116,TRUE)-_xlfn.NORM.DIST(AND(DT$6&gt;=$F116,DT$6&lt;=$H116)*(DS$6-$F116+1),$J116/2,$M116,TRUE))/(1-2*_xlfn.NORM.DIST(0,$J116/2,$M116,TRUE))*$D116+($K116="Steady Growth")*(AND(DT$6&gt;=$F116,DT$6&lt;=$H116)*((DT$6-$F116+1)/($J116*($J116+1)/2)*$D116))+($K116="custom")*CustCF!DN116</f>
        <v>0</v>
      </c>
      <c r="DU116" s="95">
        <f>($K116="Bell Curve")*(_xlfn.NORM.DIST(AND(DU$6&gt;=$F116,DU$6&lt;=$H116)*(DU$6-$F116+1),$J116/2,$M116,TRUE)-_xlfn.NORM.DIST(AND(DU$6&gt;=$F116,DU$6&lt;=$H116)*(DT$6-$F116+1),$J116/2,$M116,TRUE))/(1-2*_xlfn.NORM.DIST(0,$J116/2,$M116,TRUE))*$D116+($K116="Steady Growth")*(AND(DU$6&gt;=$F116,DU$6&lt;=$H116)*((DU$6-$F116+1)/($J116*($J116+1)/2)*$D116))+($K116="custom")*CustCF!DO116</f>
        <v>0</v>
      </c>
      <c r="DV116" s="95">
        <f>($K116="Bell Curve")*(_xlfn.NORM.DIST(AND(DV$6&gt;=$F116,DV$6&lt;=$H116)*(DV$6-$F116+1),$J116/2,$M116,TRUE)-_xlfn.NORM.DIST(AND(DV$6&gt;=$F116,DV$6&lt;=$H116)*(DU$6-$F116+1),$J116/2,$M116,TRUE))/(1-2*_xlfn.NORM.DIST(0,$J116/2,$M116,TRUE))*$D116+($K116="Steady Growth")*(AND(DV$6&gt;=$F116,DV$6&lt;=$H116)*((DV$6-$F116+1)/($J116*($J116+1)/2)*$D116))+($K116="custom")*CustCF!DP116</f>
        <v>0</v>
      </c>
      <c r="DW116" s="95">
        <f>($K116="Bell Curve")*(_xlfn.NORM.DIST(AND(DW$6&gt;=$F116,DW$6&lt;=$H116)*(DW$6-$F116+1),$J116/2,$M116,TRUE)-_xlfn.NORM.DIST(AND(DW$6&gt;=$F116,DW$6&lt;=$H116)*(DV$6-$F116+1),$J116/2,$M116,TRUE))/(1-2*_xlfn.NORM.DIST(0,$J116/2,$M116,TRUE))*$D116+($K116="Steady Growth")*(AND(DW$6&gt;=$F116,DW$6&lt;=$H116)*((DW$6-$F116+1)/($J116*($J116+1)/2)*$D116))+($K116="custom")*CustCF!DQ116</f>
        <v>0</v>
      </c>
      <c r="DX116" s="95">
        <f>($K116="Bell Curve")*(_xlfn.NORM.DIST(AND(DX$6&gt;=$F116,DX$6&lt;=$H116)*(DX$6-$F116+1),$J116/2,$M116,TRUE)-_xlfn.NORM.DIST(AND(DX$6&gt;=$F116,DX$6&lt;=$H116)*(DW$6-$F116+1),$J116/2,$M116,TRUE))/(1-2*_xlfn.NORM.DIST(0,$J116/2,$M116,TRUE))*$D116+($K116="Steady Growth")*(AND(DX$6&gt;=$F116,DX$6&lt;=$H116)*((DX$6-$F116+1)/($J116*($J116+1)/2)*$D116))+($K116="custom")*CustCF!DR116</f>
        <v>0</v>
      </c>
      <c r="DY116" s="95">
        <f>($K116="Bell Curve")*(_xlfn.NORM.DIST(AND(DY$6&gt;=$F116,DY$6&lt;=$H116)*(DY$6-$F116+1),$J116/2,$M116,TRUE)-_xlfn.NORM.DIST(AND(DY$6&gt;=$F116,DY$6&lt;=$H116)*(DX$6-$F116+1),$J116/2,$M116,TRUE))/(1-2*_xlfn.NORM.DIST(0,$J116/2,$M116,TRUE))*$D116+($K116="Steady Growth")*(AND(DY$6&gt;=$F116,DY$6&lt;=$H116)*((DY$6-$F116+1)/($J116*($J116+1)/2)*$D116))+($K116="custom")*CustCF!DS116</f>
        <v>0</v>
      </c>
      <c r="DZ116" s="95">
        <f>($K116="Bell Curve")*(_xlfn.NORM.DIST(AND(DZ$6&gt;=$F116,DZ$6&lt;=$H116)*(DZ$6-$F116+1),$J116/2,$M116,TRUE)-_xlfn.NORM.DIST(AND(DZ$6&gt;=$F116,DZ$6&lt;=$H116)*(DY$6-$F116+1),$J116/2,$M116,TRUE))/(1-2*_xlfn.NORM.DIST(0,$J116/2,$M116,TRUE))*$D116+($K116="Steady Growth")*(AND(DZ$6&gt;=$F116,DZ$6&lt;=$H116)*((DZ$6-$F116+1)/($J116*($J116+1)/2)*$D116))+($K116="custom")*CustCF!DT116</f>
        <v>0</v>
      </c>
      <c r="EA116" s="95">
        <f>($K116="Bell Curve")*(_xlfn.NORM.DIST(AND(EA$6&gt;=$F116,EA$6&lt;=$H116)*(EA$6-$F116+1),$J116/2,$M116,TRUE)-_xlfn.NORM.DIST(AND(EA$6&gt;=$F116,EA$6&lt;=$H116)*(DZ$6-$F116+1),$J116/2,$M116,TRUE))/(1-2*_xlfn.NORM.DIST(0,$J116/2,$M116,TRUE))*$D116+($K116="Steady Growth")*(AND(EA$6&gt;=$F116,EA$6&lt;=$H116)*((EA$6-$F116+1)/($J116*($J116+1)/2)*$D116))+($K116="custom")*CustCF!DU116</f>
        <v>0</v>
      </c>
      <c r="EB116" s="95">
        <f>($K116="Bell Curve")*(_xlfn.NORM.DIST(AND(EB$6&gt;=$F116,EB$6&lt;=$H116)*(EB$6-$F116+1),$J116/2,$M116,TRUE)-_xlfn.NORM.DIST(AND(EB$6&gt;=$F116,EB$6&lt;=$H116)*(EA$6-$F116+1),$J116/2,$M116,TRUE))/(1-2*_xlfn.NORM.DIST(0,$J116/2,$M116,TRUE))*$D116+($K116="Steady Growth")*(AND(EB$6&gt;=$F116,EB$6&lt;=$H116)*((EB$6-$F116+1)/($J116*($J116+1)/2)*$D116))+($K116="custom")*CustCF!DV116</f>
        <v>0</v>
      </c>
      <c r="EC116" s="95">
        <f>($K116="Bell Curve")*(_xlfn.NORM.DIST(AND(EC$6&gt;=$F116,EC$6&lt;=$H116)*(EC$6-$F116+1),$J116/2,$M116,TRUE)-_xlfn.NORM.DIST(AND(EC$6&gt;=$F116,EC$6&lt;=$H116)*(EB$6-$F116+1),$J116/2,$M116,TRUE))/(1-2*_xlfn.NORM.DIST(0,$J116/2,$M116,TRUE))*$D116+($K116="Steady Growth")*(AND(EC$6&gt;=$F116,EC$6&lt;=$H116)*((EC$6-$F116+1)/($J116*($J116+1)/2)*$D116))+($K116="custom")*CustCF!DW116</f>
        <v>0</v>
      </c>
      <c r="ED116" s="95">
        <f>($K116="Bell Curve")*(_xlfn.NORM.DIST(AND(ED$6&gt;=$F116,ED$6&lt;=$H116)*(ED$6-$F116+1),$J116/2,$M116,TRUE)-_xlfn.NORM.DIST(AND(ED$6&gt;=$F116,ED$6&lt;=$H116)*(EC$6-$F116+1),$J116/2,$M116,TRUE))/(1-2*_xlfn.NORM.DIST(0,$J116/2,$M116,TRUE))*$D116+($K116="Steady Growth")*(AND(ED$6&gt;=$F116,ED$6&lt;=$H116)*((ED$6-$F116+1)/($J116*($J116+1)/2)*$D116))+($K116="custom")*CustCF!DX116</f>
        <v>0</v>
      </c>
      <c r="EE116" s="95">
        <f>($K116="Bell Curve")*(_xlfn.NORM.DIST(AND(EE$6&gt;=$F116,EE$6&lt;=$H116)*(EE$6-$F116+1),$J116/2,$M116,TRUE)-_xlfn.NORM.DIST(AND(EE$6&gt;=$F116,EE$6&lt;=$H116)*(ED$6-$F116+1),$J116/2,$M116,TRUE))/(1-2*_xlfn.NORM.DIST(0,$J116/2,$M116,TRUE))*$D116+($K116="Steady Growth")*(AND(EE$6&gt;=$F116,EE$6&lt;=$H116)*((EE$6-$F116+1)/($J116*($J116+1)/2)*$D116))+($K116="custom")*CustCF!DY116</f>
        <v>0</v>
      </c>
      <c r="EF116" s="95">
        <f>($K116="Bell Curve")*(_xlfn.NORM.DIST(AND(EF$6&gt;=$F116,EF$6&lt;=$H116)*(EF$6-$F116+1),$J116/2,$M116,TRUE)-_xlfn.NORM.DIST(AND(EF$6&gt;=$F116,EF$6&lt;=$H116)*(EE$6-$F116+1),$J116/2,$M116,TRUE))/(1-2*_xlfn.NORM.DIST(0,$J116/2,$M116,TRUE))*$D116+($K116="Steady Growth")*(AND(EF$6&gt;=$F116,EF$6&lt;=$H116)*((EF$6-$F116+1)/($J116*($J116+1)/2)*$D116))+($K116="custom")*CustCF!DZ116</f>
        <v>0</v>
      </c>
      <c r="EG116" s="95">
        <f>($K116="Bell Curve")*(_xlfn.NORM.DIST(AND(EG$6&gt;=$F116,EG$6&lt;=$H116)*(EG$6-$F116+1),$J116/2,$M116,TRUE)-_xlfn.NORM.DIST(AND(EG$6&gt;=$F116,EG$6&lt;=$H116)*(EF$6-$F116+1),$J116/2,$M116,TRUE))/(1-2*_xlfn.NORM.DIST(0,$J116/2,$M116,TRUE))*$D116+($K116="Steady Growth")*(AND(EG$6&gt;=$F116,EG$6&lt;=$H116)*((EG$6-$F116+1)/($J116*($J116+1)/2)*$D116))+($K116="custom")*CustCF!EA116</f>
        <v>0</v>
      </c>
      <c r="EH116" s="95">
        <f>($K116="Bell Curve")*(_xlfn.NORM.DIST(AND(EH$6&gt;=$F116,EH$6&lt;=$H116)*(EH$6-$F116+1),$J116/2,$M116,TRUE)-_xlfn.NORM.DIST(AND(EH$6&gt;=$F116,EH$6&lt;=$H116)*(EG$6-$F116+1),$J116/2,$M116,TRUE))/(1-2*_xlfn.NORM.DIST(0,$J116/2,$M116,TRUE))*$D116+($K116="Steady Growth")*(AND(EH$6&gt;=$F116,EH$6&lt;=$H116)*((EH$6-$F116+1)/($J116*($J116+1)/2)*$D116))+($K116="custom")*CustCF!EB116</f>
        <v>0</v>
      </c>
      <c r="EI116" s="95">
        <f>($K116="Bell Curve")*(_xlfn.NORM.DIST(AND(EI$6&gt;=$F116,EI$6&lt;=$H116)*(EI$6-$F116+1),$J116/2,$M116,TRUE)-_xlfn.NORM.DIST(AND(EI$6&gt;=$F116,EI$6&lt;=$H116)*(EH$6-$F116+1),$J116/2,$M116,TRUE))/(1-2*_xlfn.NORM.DIST(0,$J116/2,$M116,TRUE))*$D116+($K116="Steady Growth")*(AND(EI$6&gt;=$F116,EI$6&lt;=$H116)*((EI$6-$F116+1)/($J116*($J116+1)/2)*$D116))+($K116="custom")*CustCF!EC116</f>
        <v>0</v>
      </c>
      <c r="EJ116" s="95">
        <f>($K116="Bell Curve")*(_xlfn.NORM.DIST(AND(EJ$6&gt;=$F116,EJ$6&lt;=$H116)*(EJ$6-$F116+1),$J116/2,$M116,TRUE)-_xlfn.NORM.DIST(AND(EJ$6&gt;=$F116,EJ$6&lt;=$H116)*(EI$6-$F116+1),$J116/2,$M116,TRUE))/(1-2*_xlfn.NORM.DIST(0,$J116/2,$M116,TRUE))*$D116+($K116="Steady Growth")*(AND(EJ$6&gt;=$F116,EJ$6&lt;=$H116)*((EJ$6-$F116+1)/($J116*($J116+1)/2)*$D116))+($K116="custom")*CustCF!ED116</f>
        <v>0</v>
      </c>
      <c r="EK116" s="95">
        <f>($K116="Bell Curve")*(_xlfn.NORM.DIST(AND(EK$6&gt;=$F116,EK$6&lt;=$H116)*(EK$6-$F116+1),$J116/2,$M116,TRUE)-_xlfn.NORM.DIST(AND(EK$6&gt;=$F116,EK$6&lt;=$H116)*(EJ$6-$F116+1),$J116/2,$M116,TRUE))/(1-2*_xlfn.NORM.DIST(0,$J116/2,$M116,TRUE))*$D116+($K116="Steady Growth")*(AND(EK$6&gt;=$F116,EK$6&lt;=$H116)*((EK$6-$F116+1)/($J116*($J116+1)/2)*$D116))+($K116="custom")*CustCF!EE116</f>
        <v>0</v>
      </c>
      <c r="EL116" s="95">
        <f>($K116="Bell Curve")*(_xlfn.NORM.DIST(AND(EL$6&gt;=$F116,EL$6&lt;=$H116)*(EL$6-$F116+1),$J116/2,$M116,TRUE)-_xlfn.NORM.DIST(AND(EL$6&gt;=$F116,EL$6&lt;=$H116)*(EK$6-$F116+1),$J116/2,$M116,TRUE))/(1-2*_xlfn.NORM.DIST(0,$J116/2,$M116,TRUE))*$D116+($K116="Steady Growth")*(AND(EL$6&gt;=$F116,EL$6&lt;=$H116)*((EL$6-$F116+1)/($J116*($J116+1)/2)*$D116))+($K116="custom")*CustCF!EF116</f>
        <v>0</v>
      </c>
      <c r="EM116" s="95">
        <f>($K116="Bell Curve")*(_xlfn.NORM.DIST(AND(EM$6&gt;=$F116,EM$6&lt;=$H116)*(EM$6-$F116+1),$J116/2,$M116,TRUE)-_xlfn.NORM.DIST(AND(EM$6&gt;=$F116,EM$6&lt;=$H116)*(EL$6-$F116+1),$J116/2,$M116,TRUE))/(1-2*_xlfn.NORM.DIST(0,$J116/2,$M116,TRUE))*$D116+($K116="Steady Growth")*(AND(EM$6&gt;=$F116,EM$6&lt;=$H116)*((EM$6-$F116+1)/($J116*($J116+1)/2)*$D116))+($K116="custom")*CustCF!EG116</f>
        <v>0</v>
      </c>
      <c r="EN116" s="95">
        <f>($K116="Bell Curve")*(_xlfn.NORM.DIST(AND(EN$6&gt;=$F116,EN$6&lt;=$H116)*(EN$6-$F116+1),$J116/2,$M116,TRUE)-_xlfn.NORM.DIST(AND(EN$6&gt;=$F116,EN$6&lt;=$H116)*(EM$6-$F116+1),$J116/2,$M116,TRUE))/(1-2*_xlfn.NORM.DIST(0,$J116/2,$M116,TRUE))*$D116+($K116="Steady Growth")*(AND(EN$6&gt;=$F116,EN$6&lt;=$H116)*((EN$6-$F116+1)/($J116*($J116+1)/2)*$D116))+($K116="custom")*CustCF!EH116</f>
        <v>0</v>
      </c>
      <c r="EO116" s="95">
        <f>($K116="Bell Curve")*(_xlfn.NORM.DIST(AND(EO$6&gt;=$F116,EO$6&lt;=$H116)*(EO$6-$F116+1),$J116/2,$M116,TRUE)-_xlfn.NORM.DIST(AND(EO$6&gt;=$F116,EO$6&lt;=$H116)*(EN$6-$F116+1),$J116/2,$M116,TRUE))/(1-2*_xlfn.NORM.DIST(0,$J116/2,$M116,TRUE))*$D116+($K116="Steady Growth")*(AND(EO$6&gt;=$F116,EO$6&lt;=$H116)*((EO$6-$F116+1)/($J116*($J116+1)/2)*$D116))+($K116="custom")*CustCF!EI116</f>
        <v>0</v>
      </c>
      <c r="EP116" s="95">
        <f>($K116="Bell Curve")*(_xlfn.NORM.DIST(AND(EP$6&gt;=$F116,EP$6&lt;=$H116)*(EP$6-$F116+1),$J116/2,$M116,TRUE)-_xlfn.NORM.DIST(AND(EP$6&gt;=$F116,EP$6&lt;=$H116)*(EO$6-$F116+1),$J116/2,$M116,TRUE))/(1-2*_xlfn.NORM.DIST(0,$J116/2,$M116,TRUE))*$D116+($K116="Steady Growth")*(AND(EP$6&gt;=$F116,EP$6&lt;=$H116)*((EP$6-$F116+1)/($J116*($J116+1)/2)*$D116))+($K116="custom")*CustCF!EJ116</f>
        <v>0</v>
      </c>
      <c r="EQ116" s="95">
        <f>($K116="Bell Curve")*(_xlfn.NORM.DIST(AND(EQ$6&gt;=$F116,EQ$6&lt;=$H116)*(EQ$6-$F116+1),$J116/2,$M116,TRUE)-_xlfn.NORM.DIST(AND(EQ$6&gt;=$F116,EQ$6&lt;=$H116)*(EP$6-$F116+1),$J116/2,$M116,TRUE))/(1-2*_xlfn.NORM.DIST(0,$J116/2,$M116,TRUE))*$D116+($K116="Steady Growth")*(AND(EQ$6&gt;=$F116,EQ$6&lt;=$H116)*((EQ$6-$F116+1)/($J116*($J116+1)/2)*$D116))+($K116="custom")*CustCF!EK116</f>
        <v>0</v>
      </c>
      <c r="ER116" s="95">
        <f>($K116="Bell Curve")*(_xlfn.NORM.DIST(AND(ER$6&gt;=$F116,ER$6&lt;=$H116)*(ER$6-$F116+1),$J116/2,$M116,TRUE)-_xlfn.NORM.DIST(AND(ER$6&gt;=$F116,ER$6&lt;=$H116)*(EQ$6-$F116+1),$J116/2,$M116,TRUE))/(1-2*_xlfn.NORM.DIST(0,$J116/2,$M116,TRUE))*$D116+($K116="Steady Growth")*(AND(ER$6&gt;=$F116,ER$6&lt;=$H116)*((ER$6-$F116+1)/($J116*($J116+1)/2)*$D116))+($K116="custom")*CustCF!EL116</f>
        <v>0</v>
      </c>
      <c r="ES116" s="95">
        <f>($K116="Bell Curve")*(_xlfn.NORM.DIST(AND(ES$6&gt;=$F116,ES$6&lt;=$H116)*(ES$6-$F116+1),$J116/2,$M116,TRUE)-_xlfn.NORM.DIST(AND(ES$6&gt;=$F116,ES$6&lt;=$H116)*(ER$6-$F116+1),$J116/2,$M116,TRUE))/(1-2*_xlfn.NORM.DIST(0,$J116/2,$M116,TRUE))*$D116+($K116="Steady Growth")*(AND(ES$6&gt;=$F116,ES$6&lt;=$H116)*((ES$6-$F116+1)/($J116*($J116+1)/2)*$D116))+($K116="custom")*CustCF!EM116</f>
        <v>0</v>
      </c>
      <c r="ET116" s="95">
        <f>($K116="Bell Curve")*(_xlfn.NORM.DIST(AND(ET$6&gt;=$F116,ET$6&lt;=$H116)*(ET$6-$F116+1),$J116/2,$M116,TRUE)-_xlfn.NORM.DIST(AND(ET$6&gt;=$F116,ET$6&lt;=$H116)*(ES$6-$F116+1),$J116/2,$M116,TRUE))/(1-2*_xlfn.NORM.DIST(0,$J116/2,$M116,TRUE))*$D116+($K116="Steady Growth")*(AND(ET$6&gt;=$F116,ET$6&lt;=$H116)*((ET$6-$F116+1)/($J116*($J116+1)/2)*$D116))+($K116="custom")*CustCF!EN116</f>
        <v>0</v>
      </c>
      <c r="EU116" s="95">
        <f>($K116="Bell Curve")*(_xlfn.NORM.DIST(AND(EU$6&gt;=$F116,EU$6&lt;=$H116)*(EU$6-$F116+1),$J116/2,$M116,TRUE)-_xlfn.NORM.DIST(AND(EU$6&gt;=$F116,EU$6&lt;=$H116)*(ET$6-$F116+1),$J116/2,$M116,TRUE))/(1-2*_xlfn.NORM.DIST(0,$J116/2,$M116,TRUE))*$D116+($K116="Steady Growth")*(AND(EU$6&gt;=$F116,EU$6&lt;=$H116)*((EU$6-$F116+1)/($J116*($J116+1)/2)*$D116))+($K116="custom")*CustCF!EO116</f>
        <v>0</v>
      </c>
      <c r="EV116" s="95">
        <f>($K116="Bell Curve")*(_xlfn.NORM.DIST(AND(EV$6&gt;=$F116,EV$6&lt;=$H116)*(EV$6-$F116+1),$J116/2,$M116,TRUE)-_xlfn.NORM.DIST(AND(EV$6&gt;=$F116,EV$6&lt;=$H116)*(EU$6-$F116+1),$J116/2,$M116,TRUE))/(1-2*_xlfn.NORM.DIST(0,$J116/2,$M116,TRUE))*$D116+($K116="Steady Growth")*(AND(EV$6&gt;=$F116,EV$6&lt;=$H116)*((EV$6-$F116+1)/($J116*($J116+1)/2)*$D116))+($K116="custom")*CustCF!EP116</f>
        <v>0</v>
      </c>
      <c r="EW116" s="95">
        <f>($K116="Bell Curve")*(_xlfn.NORM.DIST(AND(EW$6&gt;=$F116,EW$6&lt;=$H116)*(EW$6-$F116+1),$J116/2,$M116,TRUE)-_xlfn.NORM.DIST(AND(EW$6&gt;=$F116,EW$6&lt;=$H116)*(EV$6-$F116+1),$J116/2,$M116,TRUE))/(1-2*_xlfn.NORM.DIST(0,$J116/2,$M116,TRUE))*$D116+($K116="Steady Growth")*(AND(EW$6&gt;=$F116,EW$6&lt;=$H116)*((EW$6-$F116+1)/($J116*($J116+1)/2)*$D116))+($K116="custom")*CustCF!EQ116</f>
        <v>0</v>
      </c>
      <c r="EX116" s="95">
        <f>($K116="Bell Curve")*(_xlfn.NORM.DIST(AND(EX$6&gt;=$F116,EX$6&lt;=$H116)*(EX$6-$F116+1),$J116/2,$M116,TRUE)-_xlfn.NORM.DIST(AND(EX$6&gt;=$F116,EX$6&lt;=$H116)*(EW$6-$F116+1),$J116/2,$M116,TRUE))/(1-2*_xlfn.NORM.DIST(0,$J116/2,$M116,TRUE))*$D116+($K116="Steady Growth")*(AND(EX$6&gt;=$F116,EX$6&lt;=$H116)*((EX$6-$F116+1)/($J116*($J116+1)/2)*$D116))+($K116="custom")*CustCF!ER116</f>
        <v>0</v>
      </c>
      <c r="EY116" s="95">
        <f>($K116="Bell Curve")*(_xlfn.NORM.DIST(AND(EY$6&gt;=$F116,EY$6&lt;=$H116)*(EY$6-$F116+1),$J116/2,$M116,TRUE)-_xlfn.NORM.DIST(AND(EY$6&gt;=$F116,EY$6&lt;=$H116)*(EX$6-$F116+1),$J116/2,$M116,TRUE))/(1-2*_xlfn.NORM.DIST(0,$J116/2,$M116,TRUE))*$D116+($K116="Steady Growth")*(AND(EY$6&gt;=$F116,EY$6&lt;=$H116)*((EY$6-$F116+1)/($J116*($J116+1)/2)*$D116))+($K116="custom")*CustCF!ES116</f>
        <v>0</v>
      </c>
      <c r="EZ116" s="95">
        <f>($K116="Bell Curve")*(_xlfn.NORM.DIST(AND(EZ$6&gt;=$F116,EZ$6&lt;=$H116)*(EZ$6-$F116+1),$J116/2,$M116,TRUE)-_xlfn.NORM.DIST(AND(EZ$6&gt;=$F116,EZ$6&lt;=$H116)*(EY$6-$F116+1),$J116/2,$M116,TRUE))/(1-2*_xlfn.NORM.DIST(0,$J116/2,$M116,TRUE))*$D116+($K116="Steady Growth")*(AND(EZ$6&gt;=$F116,EZ$6&lt;=$H116)*((EZ$6-$F116+1)/($J116*($J116+1)/2)*$D116))+($K116="custom")*CustCF!ET116</f>
        <v>0</v>
      </c>
      <c r="FA116" s="95">
        <f>($K116="Bell Curve")*(_xlfn.NORM.DIST(AND(FA$6&gt;=$F116,FA$6&lt;=$H116)*(FA$6-$F116+1),$J116/2,$M116,TRUE)-_xlfn.NORM.DIST(AND(FA$6&gt;=$F116,FA$6&lt;=$H116)*(EZ$6-$F116+1),$J116/2,$M116,TRUE))/(1-2*_xlfn.NORM.DIST(0,$J116/2,$M116,TRUE))*$D116+($K116="Steady Growth")*(AND(FA$6&gt;=$F116,FA$6&lt;=$H116)*((FA$6-$F116+1)/($J116*($J116+1)/2)*$D116))+($K116="custom")*CustCF!EU116</f>
        <v>0</v>
      </c>
      <c r="FB116" s="95">
        <f>($K116="Bell Curve")*(_xlfn.NORM.DIST(AND(FB$6&gt;=$F116,FB$6&lt;=$H116)*(FB$6-$F116+1),$J116/2,$M116,TRUE)-_xlfn.NORM.DIST(AND(FB$6&gt;=$F116,FB$6&lt;=$H116)*(FA$6-$F116+1),$J116/2,$M116,TRUE))/(1-2*_xlfn.NORM.DIST(0,$J116/2,$M116,TRUE))*$D116+($K116="Steady Growth")*(AND(FB$6&gt;=$F116,FB$6&lt;=$H116)*((FB$6-$F116+1)/($J116*($J116+1)/2)*$D116))+($K116="custom")*CustCF!EV116</f>
        <v>0</v>
      </c>
      <c r="FC116" s="95">
        <f>($K116="Bell Curve")*(_xlfn.NORM.DIST(AND(FC$6&gt;=$F116,FC$6&lt;=$H116)*(FC$6-$F116+1),$J116/2,$M116,TRUE)-_xlfn.NORM.DIST(AND(FC$6&gt;=$F116,FC$6&lt;=$H116)*(FB$6-$F116+1),$J116/2,$M116,TRUE))/(1-2*_xlfn.NORM.DIST(0,$J116/2,$M116,TRUE))*$D116+($K116="Steady Growth")*(AND(FC$6&gt;=$F116,FC$6&lt;=$H116)*((FC$6-$F116+1)/($J116*($J116+1)/2)*$D116))+($K116="custom")*CustCF!EW116</f>
        <v>0</v>
      </c>
      <c r="FD116" s="95">
        <f>($K116="Bell Curve")*(_xlfn.NORM.DIST(AND(FD$6&gt;=$F116,FD$6&lt;=$H116)*(FD$6-$F116+1),$J116/2,$M116,TRUE)-_xlfn.NORM.DIST(AND(FD$6&gt;=$F116,FD$6&lt;=$H116)*(FC$6-$F116+1),$J116/2,$M116,TRUE))/(1-2*_xlfn.NORM.DIST(0,$J116/2,$M116,TRUE))*$D116+($K116="Steady Growth")*(AND(FD$6&gt;=$F116,FD$6&lt;=$H116)*((FD$6-$F116+1)/($J116*($J116+1)/2)*$D116))+($K116="custom")*CustCF!EX116</f>
        <v>0</v>
      </c>
      <c r="FE116" s="95">
        <f>($K116="Bell Curve")*(_xlfn.NORM.DIST(AND(FE$6&gt;=$F116,FE$6&lt;=$H116)*(FE$6-$F116+1),$J116/2,$M116,TRUE)-_xlfn.NORM.DIST(AND(FE$6&gt;=$F116,FE$6&lt;=$H116)*(FD$6-$F116+1),$J116/2,$M116,TRUE))/(1-2*_xlfn.NORM.DIST(0,$J116/2,$M116,TRUE))*$D116+($K116="Steady Growth")*(AND(FE$6&gt;=$F116,FE$6&lt;=$H116)*((FE$6-$F116+1)/($J116*($J116+1)/2)*$D116))+($K116="custom")*CustCF!EY116</f>
        <v>0</v>
      </c>
      <c r="FF116" s="95">
        <f>($K116="Bell Curve")*(_xlfn.NORM.DIST(AND(FF$6&gt;=$F116,FF$6&lt;=$H116)*(FF$6-$F116+1),$J116/2,$M116,TRUE)-_xlfn.NORM.DIST(AND(FF$6&gt;=$F116,FF$6&lt;=$H116)*(FE$6-$F116+1),$J116/2,$M116,TRUE))/(1-2*_xlfn.NORM.DIST(0,$J116/2,$M116,TRUE))*$D116+($K116="Steady Growth")*(AND(FF$6&gt;=$F116,FF$6&lt;=$H116)*((FF$6-$F116+1)/($J116*($J116+1)/2)*$D116))+($K116="custom")*CustCF!EZ116</f>
        <v>0</v>
      </c>
      <c r="FG116" s="95">
        <f>($K116="Bell Curve")*(_xlfn.NORM.DIST(AND(FG$6&gt;=$F116,FG$6&lt;=$H116)*(FG$6-$F116+1),$J116/2,$M116,TRUE)-_xlfn.NORM.DIST(AND(FG$6&gt;=$F116,FG$6&lt;=$H116)*(FF$6-$F116+1),$J116/2,$M116,TRUE))/(1-2*_xlfn.NORM.DIST(0,$J116/2,$M116,TRUE))*$D116+($K116="Steady Growth")*(AND(FG$6&gt;=$F116,FG$6&lt;=$H116)*((FG$6-$F116+1)/($J116*($J116+1)/2)*$D116))+($K116="custom")*CustCF!FA116</f>
        <v>0</v>
      </c>
      <c r="FH116" s="95">
        <f>($K116="Bell Curve")*(_xlfn.NORM.DIST(AND(FH$6&gt;=$F116,FH$6&lt;=$H116)*(FH$6-$F116+1),$J116/2,$M116,TRUE)-_xlfn.NORM.DIST(AND(FH$6&gt;=$F116,FH$6&lt;=$H116)*(FG$6-$F116+1),$J116/2,$M116,TRUE))/(1-2*_xlfn.NORM.DIST(0,$J116/2,$M116,TRUE))*$D116+($K116="Steady Growth")*(AND(FH$6&gt;=$F116,FH$6&lt;=$H116)*((FH$6-$F116+1)/($J116*($J116+1)/2)*$D116))+($K116="custom")*CustCF!FB116</f>
        <v>0</v>
      </c>
      <c r="FI116" s="95">
        <f>($K116="Bell Curve")*(_xlfn.NORM.DIST(AND(FI$6&gt;=$F116,FI$6&lt;=$H116)*(FI$6-$F116+1),$J116/2,$M116,TRUE)-_xlfn.NORM.DIST(AND(FI$6&gt;=$F116,FI$6&lt;=$H116)*(FH$6-$F116+1),$J116/2,$M116,TRUE))/(1-2*_xlfn.NORM.DIST(0,$J116/2,$M116,TRUE))*$D116+($K116="Steady Growth")*(AND(FI$6&gt;=$F116,FI$6&lt;=$H116)*((FI$6-$F116+1)/($J116*($J116+1)/2)*$D116))+($K116="custom")*CustCF!FC116</f>
        <v>0</v>
      </c>
      <c r="FJ116" s="95">
        <f>($K116="Bell Curve")*(_xlfn.NORM.DIST(AND(FJ$6&gt;=$F116,FJ$6&lt;=$H116)*(FJ$6-$F116+1),$J116/2,$M116,TRUE)-_xlfn.NORM.DIST(AND(FJ$6&gt;=$F116,FJ$6&lt;=$H116)*(FI$6-$F116+1),$J116/2,$M116,TRUE))/(1-2*_xlfn.NORM.DIST(0,$J116/2,$M116,TRUE))*$D116+($K116="Steady Growth")*(AND(FJ$6&gt;=$F116,FJ$6&lt;=$H116)*((FJ$6-$F116+1)/($J116*($J116+1)/2)*$D116))+($K116="custom")*CustCF!FD116</f>
        <v>0</v>
      </c>
      <c r="FK116" s="95">
        <f>($K116="Bell Curve")*(_xlfn.NORM.DIST(AND(FK$6&gt;=$F116,FK$6&lt;=$H116)*(FK$6-$F116+1),$J116/2,$M116,TRUE)-_xlfn.NORM.DIST(AND(FK$6&gt;=$F116,FK$6&lt;=$H116)*(FJ$6-$F116+1),$J116/2,$M116,TRUE))/(1-2*_xlfn.NORM.DIST(0,$J116/2,$M116,TRUE))*$D116+($K116="Steady Growth")*(AND(FK$6&gt;=$F116,FK$6&lt;=$H116)*((FK$6-$F116+1)/($J116*($J116+1)/2)*$D116))+($K116="custom")*CustCF!FE116</f>
        <v>0</v>
      </c>
      <c r="FL116" s="95">
        <f>($K116="Bell Curve")*(_xlfn.NORM.DIST(AND(FL$6&gt;=$F116,FL$6&lt;=$H116)*(FL$6-$F116+1),$J116/2,$M116,TRUE)-_xlfn.NORM.DIST(AND(FL$6&gt;=$F116,FL$6&lt;=$H116)*(FK$6-$F116+1),$J116/2,$M116,TRUE))/(1-2*_xlfn.NORM.DIST(0,$J116/2,$M116,TRUE))*$D116+($K116="Steady Growth")*(AND(FL$6&gt;=$F116,FL$6&lt;=$H116)*((FL$6-$F116+1)/($J116*($J116+1)/2)*$D116))+($K116="custom")*CustCF!FF116</f>
        <v>0</v>
      </c>
      <c r="FM116" s="95">
        <f>($K116="Bell Curve")*(_xlfn.NORM.DIST(AND(FM$6&gt;=$F116,FM$6&lt;=$H116)*(FM$6-$F116+1),$J116/2,$M116,TRUE)-_xlfn.NORM.DIST(AND(FM$6&gt;=$F116,FM$6&lt;=$H116)*(FL$6-$F116+1),$J116/2,$M116,TRUE))/(1-2*_xlfn.NORM.DIST(0,$J116/2,$M116,TRUE))*$D116+($K116="Steady Growth")*(AND(FM$6&gt;=$F116,FM$6&lt;=$H116)*((FM$6-$F116+1)/($J116*($J116+1)/2)*$D116))+($K116="custom")*CustCF!FG116</f>
        <v>0</v>
      </c>
      <c r="FN116" s="95">
        <f>($K116="Bell Curve")*(_xlfn.NORM.DIST(AND(FN$6&gt;=$F116,FN$6&lt;=$H116)*(FN$6-$F116+1),$J116/2,$M116,TRUE)-_xlfn.NORM.DIST(AND(FN$6&gt;=$F116,FN$6&lt;=$H116)*(FM$6-$F116+1),$J116/2,$M116,TRUE))/(1-2*_xlfn.NORM.DIST(0,$J116/2,$M116,TRUE))*$D116+($K116="Steady Growth")*(AND(FN$6&gt;=$F116,FN$6&lt;=$H116)*((FN$6-$F116+1)/($J116*($J116+1)/2)*$D116))+($K116="custom")*CustCF!FH116</f>
        <v>0</v>
      </c>
      <c r="FO116" s="95">
        <f>($K116="Bell Curve")*(_xlfn.NORM.DIST(AND(FO$6&gt;=$F116,FO$6&lt;=$H116)*(FO$6-$F116+1),$J116/2,$M116,TRUE)-_xlfn.NORM.DIST(AND(FO$6&gt;=$F116,FO$6&lt;=$H116)*(FN$6-$F116+1),$J116/2,$M116,TRUE))/(1-2*_xlfn.NORM.DIST(0,$J116/2,$M116,TRUE))*$D116+($K116="Steady Growth")*(AND(FO$6&gt;=$F116,FO$6&lt;=$H116)*((FO$6-$F116+1)/($J116*($J116+1)/2)*$D116))+($K116="custom")*CustCF!FI116</f>
        <v>0</v>
      </c>
      <c r="FP116" s="95">
        <f>($K116="Bell Curve")*(_xlfn.NORM.DIST(AND(FP$6&gt;=$F116,FP$6&lt;=$H116)*(FP$6-$F116+1),$J116/2,$M116,TRUE)-_xlfn.NORM.DIST(AND(FP$6&gt;=$F116,FP$6&lt;=$H116)*(FO$6-$F116+1),$J116/2,$M116,TRUE))/(1-2*_xlfn.NORM.DIST(0,$J116/2,$M116,TRUE))*$D116+($K116="Steady Growth")*(AND(FP$6&gt;=$F116,FP$6&lt;=$H116)*((FP$6-$F116+1)/($J116*($J116+1)/2)*$D116))+($K116="custom")*CustCF!FJ116</f>
        <v>0</v>
      </c>
      <c r="FQ116" s="95">
        <f>($K116="Bell Curve")*(_xlfn.NORM.DIST(AND(FQ$6&gt;=$F116,FQ$6&lt;=$H116)*(FQ$6-$F116+1),$J116/2,$M116,TRUE)-_xlfn.NORM.DIST(AND(FQ$6&gt;=$F116,FQ$6&lt;=$H116)*(FP$6-$F116+1),$J116/2,$M116,TRUE))/(1-2*_xlfn.NORM.DIST(0,$J116/2,$M116,TRUE))*$D116+($K116="Steady Growth")*(AND(FQ$6&gt;=$F116,FQ$6&lt;=$H116)*((FQ$6-$F116+1)/($J116*($J116+1)/2)*$D116))+($K116="custom")*CustCF!FK116</f>
        <v>0</v>
      </c>
      <c r="FR116" s="95">
        <f>($K116="Bell Curve")*(_xlfn.NORM.DIST(AND(FR$6&gt;=$F116,FR$6&lt;=$H116)*(FR$6-$F116+1),$J116/2,$M116,TRUE)-_xlfn.NORM.DIST(AND(FR$6&gt;=$F116,FR$6&lt;=$H116)*(FQ$6-$F116+1),$J116/2,$M116,TRUE))/(1-2*_xlfn.NORM.DIST(0,$J116/2,$M116,TRUE))*$D116+($K116="Steady Growth")*(AND(FR$6&gt;=$F116,FR$6&lt;=$H116)*((FR$6-$F116+1)/($J116*($J116+1)/2)*$D116))+($K116="custom")*CustCF!FL116</f>
        <v>0</v>
      </c>
      <c r="FS116" s="95">
        <f>($K116="Bell Curve")*(_xlfn.NORM.DIST(AND(FS$6&gt;=$F116,FS$6&lt;=$H116)*(FS$6-$F116+1),$J116/2,$M116,TRUE)-_xlfn.NORM.DIST(AND(FS$6&gt;=$F116,FS$6&lt;=$H116)*(FR$6-$F116+1),$J116/2,$M116,TRUE))/(1-2*_xlfn.NORM.DIST(0,$J116/2,$M116,TRUE))*$D116+($K116="Steady Growth")*(AND(FS$6&gt;=$F116,FS$6&lt;=$H116)*((FS$6-$F116+1)/($J116*($J116+1)/2)*$D116))+($K116="custom")*CustCF!FM116</f>
        <v>0</v>
      </c>
      <c r="FT116" s="95">
        <f>($K116="Bell Curve")*(_xlfn.NORM.DIST(AND(FT$6&gt;=$F116,FT$6&lt;=$H116)*(FT$6-$F116+1),$J116/2,$M116,TRUE)-_xlfn.NORM.DIST(AND(FT$6&gt;=$F116,FT$6&lt;=$H116)*(FS$6-$F116+1),$J116/2,$M116,TRUE))/(1-2*_xlfn.NORM.DIST(0,$J116/2,$M116,TRUE))*$D116+($K116="Steady Growth")*(AND(FT$6&gt;=$F116,FT$6&lt;=$H116)*((FT$6-$F116+1)/($J116*($J116+1)/2)*$D116))+($K116="custom")*CustCF!FN116</f>
        <v>0</v>
      </c>
      <c r="FU116" s="95">
        <f>($K116="Bell Curve")*(_xlfn.NORM.DIST(AND(FU$6&gt;=$F116,FU$6&lt;=$H116)*(FU$6-$F116+1),$J116/2,$M116,TRUE)-_xlfn.NORM.DIST(AND(FU$6&gt;=$F116,FU$6&lt;=$H116)*(FT$6-$F116+1),$J116/2,$M116,TRUE))/(1-2*_xlfn.NORM.DIST(0,$J116/2,$M116,TRUE))*$D116+($K116="Steady Growth")*(AND(FU$6&gt;=$F116,FU$6&lt;=$H116)*((FU$6-$F116+1)/($J116*($J116+1)/2)*$D116))+($K116="custom")*CustCF!FO116</f>
        <v>0</v>
      </c>
      <c r="FV116" s="95">
        <f>($K116="Bell Curve")*(_xlfn.NORM.DIST(AND(FV$6&gt;=$F116,FV$6&lt;=$H116)*(FV$6-$F116+1),$J116/2,$M116,TRUE)-_xlfn.NORM.DIST(AND(FV$6&gt;=$F116,FV$6&lt;=$H116)*(FU$6-$F116+1),$J116/2,$M116,TRUE))/(1-2*_xlfn.NORM.DIST(0,$J116/2,$M116,TRUE))*$D116+($K116="Steady Growth")*(AND(FV$6&gt;=$F116,FV$6&lt;=$H116)*((FV$6-$F116+1)/($J116*($J116+1)/2)*$D116))+($K116="custom")*CustCF!FP116</f>
        <v>0</v>
      </c>
      <c r="FW116" s="95">
        <f>($K116="Bell Curve")*(_xlfn.NORM.DIST(AND(FW$6&gt;=$F116,FW$6&lt;=$H116)*(FW$6-$F116+1),$J116/2,$M116,TRUE)-_xlfn.NORM.DIST(AND(FW$6&gt;=$F116,FW$6&lt;=$H116)*(FV$6-$F116+1),$J116/2,$M116,TRUE))/(1-2*_xlfn.NORM.DIST(0,$J116/2,$M116,TRUE))*$D116+($K116="Steady Growth")*(AND(FW$6&gt;=$F116,FW$6&lt;=$H116)*((FW$6-$F116+1)/($J116*($J116+1)/2)*$D116))+($K116="custom")*CustCF!FQ116</f>
        <v>0</v>
      </c>
      <c r="FX116" s="95">
        <f>($K116="Bell Curve")*(_xlfn.NORM.DIST(AND(FX$6&gt;=$F116,FX$6&lt;=$H116)*(FX$6-$F116+1),$J116/2,$M116,TRUE)-_xlfn.NORM.DIST(AND(FX$6&gt;=$F116,FX$6&lt;=$H116)*(FW$6-$F116+1),$J116/2,$M116,TRUE))/(1-2*_xlfn.NORM.DIST(0,$J116/2,$M116,TRUE))*$D116+($K116="Steady Growth")*(AND(FX$6&gt;=$F116,FX$6&lt;=$H116)*((FX$6-$F116+1)/($J116*($J116+1)/2)*$D116))+($K116="custom")*CustCF!FR116</f>
        <v>0</v>
      </c>
      <c r="FY116" s="95">
        <f>($K116="Bell Curve")*(_xlfn.NORM.DIST(AND(FY$6&gt;=$F116,FY$6&lt;=$H116)*(FY$6-$F116+1),$J116/2,$M116,TRUE)-_xlfn.NORM.DIST(AND(FY$6&gt;=$F116,FY$6&lt;=$H116)*(FX$6-$F116+1),$J116/2,$M116,TRUE))/(1-2*_xlfn.NORM.DIST(0,$J116/2,$M116,TRUE))*$D116+($K116="Steady Growth")*(AND(FY$6&gt;=$F116,FY$6&lt;=$H116)*((FY$6-$F116+1)/($J116*($J116+1)/2)*$D116))+($K116="custom")*CustCF!FS116</f>
        <v>0</v>
      </c>
      <c r="FZ116" s="95">
        <f>($K116="Bell Curve")*(_xlfn.NORM.DIST(AND(FZ$6&gt;=$F116,FZ$6&lt;=$H116)*(FZ$6-$F116+1),$J116/2,$M116,TRUE)-_xlfn.NORM.DIST(AND(FZ$6&gt;=$F116,FZ$6&lt;=$H116)*(FY$6-$F116+1),$J116/2,$M116,TRUE))/(1-2*_xlfn.NORM.DIST(0,$J116/2,$M116,TRUE))*$D116+($K116="Steady Growth")*(AND(FZ$6&gt;=$F116,FZ$6&lt;=$H116)*((FZ$6-$F116+1)/($J116*($J116+1)/2)*$D116))+($K116="custom")*CustCF!FT116</f>
        <v>0</v>
      </c>
      <c r="GA116" s="95">
        <f>($K116="Bell Curve")*(_xlfn.NORM.DIST(AND(GA$6&gt;=$F116,GA$6&lt;=$H116)*(GA$6-$F116+1),$J116/2,$M116,TRUE)-_xlfn.NORM.DIST(AND(GA$6&gt;=$F116,GA$6&lt;=$H116)*(FZ$6-$F116+1),$J116/2,$M116,TRUE))/(1-2*_xlfn.NORM.DIST(0,$J116/2,$M116,TRUE))*$D116+($K116="Steady Growth")*(AND(GA$6&gt;=$F116,GA$6&lt;=$H116)*((GA$6-$F116+1)/($J116*($J116+1)/2)*$D116))+($K116="custom")*CustCF!FU116</f>
        <v>0</v>
      </c>
      <c r="GB116" s="95">
        <f>($K116="Bell Curve")*(_xlfn.NORM.DIST(AND(GB$6&gt;=$F116,GB$6&lt;=$H116)*(GB$6-$F116+1),$J116/2,$M116,TRUE)-_xlfn.NORM.DIST(AND(GB$6&gt;=$F116,GB$6&lt;=$H116)*(GA$6-$F116+1),$J116/2,$M116,TRUE))/(1-2*_xlfn.NORM.DIST(0,$J116/2,$M116,TRUE))*$D116+($K116="Steady Growth")*(AND(GB$6&gt;=$F116,GB$6&lt;=$H116)*((GB$6-$F116+1)/($J116*($J116+1)/2)*$D116))+($K116="custom")*CustCF!FV116</f>
        <v>0</v>
      </c>
      <c r="GC116" s="95">
        <f>($K116="Bell Curve")*(_xlfn.NORM.DIST(AND(GC$6&gt;=$F116,GC$6&lt;=$H116)*(GC$6-$F116+1),$J116/2,$M116,TRUE)-_xlfn.NORM.DIST(AND(GC$6&gt;=$F116,GC$6&lt;=$H116)*(GB$6-$F116+1),$J116/2,$M116,TRUE))/(1-2*_xlfn.NORM.DIST(0,$J116/2,$M116,TRUE))*$D116+($K116="Steady Growth")*(AND(GC$6&gt;=$F116,GC$6&lt;=$H116)*((GC$6-$F116+1)/($J116*($J116+1)/2)*$D116))+($K116="custom")*CustCF!FW116</f>
        <v>0</v>
      </c>
      <c r="GD116" s="95">
        <f>($K116="Bell Curve")*(_xlfn.NORM.DIST(AND(GD$6&gt;=$F116,GD$6&lt;=$H116)*(GD$6-$F116+1),$J116/2,$M116,TRUE)-_xlfn.NORM.DIST(AND(GD$6&gt;=$F116,GD$6&lt;=$H116)*(GC$6-$F116+1),$J116/2,$M116,TRUE))/(1-2*_xlfn.NORM.DIST(0,$J116/2,$M116,TRUE))*$D116+($K116="Steady Growth")*(AND(GD$6&gt;=$F116,GD$6&lt;=$H116)*((GD$6-$F116+1)/($J116*($J116+1)/2)*$D116))+($K116="custom")*CustCF!FX116</f>
        <v>0</v>
      </c>
      <c r="GE116" s="95">
        <f>($K116="Bell Curve")*(_xlfn.NORM.DIST(AND(GE$6&gt;=$F116,GE$6&lt;=$H116)*(GE$6-$F116+1),$J116/2,$M116,TRUE)-_xlfn.NORM.DIST(AND(GE$6&gt;=$F116,GE$6&lt;=$H116)*(GD$6-$F116+1),$J116/2,$M116,TRUE))/(1-2*_xlfn.NORM.DIST(0,$J116/2,$M116,TRUE))*$D116+($K116="Steady Growth")*(AND(GE$6&gt;=$F116,GE$6&lt;=$H116)*((GE$6-$F116+1)/($J116*($J116+1)/2)*$D116))+($K116="custom")*CustCF!FY116</f>
        <v>0</v>
      </c>
      <c r="GF116" s="95">
        <f>($K116="Bell Curve")*(_xlfn.NORM.DIST(AND(GF$6&gt;=$F116,GF$6&lt;=$H116)*(GF$6-$F116+1),$J116/2,$M116,TRUE)-_xlfn.NORM.DIST(AND(GF$6&gt;=$F116,GF$6&lt;=$H116)*(GE$6-$F116+1),$J116/2,$M116,TRUE))/(1-2*_xlfn.NORM.DIST(0,$J116/2,$M116,TRUE))*$D116+($K116="Steady Growth")*(AND(GF$6&gt;=$F116,GF$6&lt;=$H116)*((GF$6-$F116+1)/($J116*($J116+1)/2)*$D116))+($K116="custom")*CustCF!FZ116</f>
        <v>0</v>
      </c>
      <c r="GG116" s="95">
        <f>($K116="Bell Curve")*(_xlfn.NORM.DIST(AND(GG$6&gt;=$F116,GG$6&lt;=$H116)*(GG$6-$F116+1),$J116/2,$M116,TRUE)-_xlfn.NORM.DIST(AND(GG$6&gt;=$F116,GG$6&lt;=$H116)*(GF$6-$F116+1),$J116/2,$M116,TRUE))/(1-2*_xlfn.NORM.DIST(0,$J116/2,$M116,TRUE))*$D116+($K116="Steady Growth")*(AND(GG$6&gt;=$F116,GG$6&lt;=$H116)*((GG$6-$F116+1)/($J116*($J116+1)/2)*$D116))+($K116="custom")*CustCF!GA116</f>
        <v>0</v>
      </c>
      <c r="GH116" s="95">
        <f>($K116="Bell Curve")*(_xlfn.NORM.DIST(AND(GH$6&gt;=$F116,GH$6&lt;=$H116)*(GH$6-$F116+1),$J116/2,$M116,TRUE)-_xlfn.NORM.DIST(AND(GH$6&gt;=$F116,GH$6&lt;=$H116)*(GG$6-$F116+1),$J116/2,$M116,TRUE))/(1-2*_xlfn.NORM.DIST(0,$J116/2,$M116,TRUE))*$D116+($K116="Steady Growth")*(AND(GH$6&gt;=$F116,GH$6&lt;=$H116)*((GH$6-$F116+1)/($J116*($J116+1)/2)*$D116))+($K116="custom")*CustCF!GB116</f>
        <v>0</v>
      </c>
      <c r="GI116" s="95">
        <f>($K116="Bell Curve")*(_xlfn.NORM.DIST(AND(GI$6&gt;=$F116,GI$6&lt;=$H116)*(GI$6-$F116+1),$J116/2,$M116,TRUE)-_xlfn.NORM.DIST(AND(GI$6&gt;=$F116,GI$6&lt;=$H116)*(GH$6-$F116+1),$J116/2,$M116,TRUE))/(1-2*_xlfn.NORM.DIST(0,$J116/2,$M116,TRUE))*$D116+($K116="Steady Growth")*(AND(GI$6&gt;=$F116,GI$6&lt;=$H116)*((GI$6-$F116+1)/($J116*($J116+1)/2)*$D116))+($K116="custom")*CustCF!GC116</f>
        <v>0</v>
      </c>
      <c r="GJ116" s="95">
        <f>($K116="Bell Curve")*(_xlfn.NORM.DIST(AND(GJ$6&gt;=$F116,GJ$6&lt;=$H116)*(GJ$6-$F116+1),$J116/2,$M116,TRUE)-_xlfn.NORM.DIST(AND(GJ$6&gt;=$F116,GJ$6&lt;=$H116)*(GI$6-$F116+1),$J116/2,$M116,TRUE))/(1-2*_xlfn.NORM.DIST(0,$J116/2,$M116,TRUE))*$D116+($K116="Steady Growth")*(AND(GJ$6&gt;=$F116,GJ$6&lt;=$H116)*((GJ$6-$F116+1)/($J116*($J116+1)/2)*$D116))+($K116="custom")*CustCF!GD116</f>
        <v>0</v>
      </c>
      <c r="GK116" s="95">
        <f>($K116="Bell Curve")*(_xlfn.NORM.DIST(AND(GK$6&gt;=$F116,GK$6&lt;=$H116)*(GK$6-$F116+1),$J116/2,$M116,TRUE)-_xlfn.NORM.DIST(AND(GK$6&gt;=$F116,GK$6&lt;=$H116)*(GJ$6-$F116+1),$J116/2,$M116,TRUE))/(1-2*_xlfn.NORM.DIST(0,$J116/2,$M116,TRUE))*$D116+($K116="Steady Growth")*(AND(GK$6&gt;=$F116,GK$6&lt;=$H116)*((GK$6-$F116+1)/($J116*($J116+1)/2)*$D116))+($K116="custom")*CustCF!GE116</f>
        <v>0</v>
      </c>
      <c r="GL116" s="95">
        <f>($K116="Bell Curve")*(_xlfn.NORM.DIST(AND(GL$6&gt;=$F116,GL$6&lt;=$H116)*(GL$6-$F116+1),$J116/2,$M116,TRUE)-_xlfn.NORM.DIST(AND(GL$6&gt;=$F116,GL$6&lt;=$H116)*(GK$6-$F116+1),$J116/2,$M116,TRUE))/(1-2*_xlfn.NORM.DIST(0,$J116/2,$M116,TRUE))*$D116+($K116="Steady Growth")*(AND(GL$6&gt;=$F116,GL$6&lt;=$H116)*((GL$6-$F116+1)/($J116*($J116+1)/2)*$D116))+($K116="custom")*CustCF!GF116</f>
        <v>0</v>
      </c>
      <c r="GM116" s="95">
        <f>($K116="Bell Curve")*(_xlfn.NORM.DIST(AND(GM$6&gt;=$F116,GM$6&lt;=$H116)*(GM$6-$F116+1),$J116/2,$M116,TRUE)-_xlfn.NORM.DIST(AND(GM$6&gt;=$F116,GM$6&lt;=$H116)*(GL$6-$F116+1),$J116/2,$M116,TRUE))/(1-2*_xlfn.NORM.DIST(0,$J116/2,$M116,TRUE))*$D116+($K116="Steady Growth")*(AND(GM$6&gt;=$F116,GM$6&lt;=$H116)*((GM$6-$F116+1)/($J116*($J116+1)/2)*$D116))+($K116="custom")*CustCF!GG116</f>
        <v>0</v>
      </c>
      <c r="GN116" s="268">
        <f>($K116="Bell Curve")*(_xlfn.NORM.DIST(AND(GN$6&gt;=$F116,GN$6&lt;=$H116)*(GN$6-$F116+1),$J116/2,$M116,TRUE)-_xlfn.NORM.DIST(AND(GN$6&gt;=$F116,GN$6&lt;=$H116)*(GM$6-$F116+1),$J116/2,$M116,TRUE))/(1-2*_xlfn.NORM.DIST(0,$J116/2,$M116,TRUE))*$D116+($K116="Steady Growth")*(AND(GN$6&gt;=$F116,GN$6&lt;=$H116)*((GN$6-$F116+1)/($J116*($J116+1)/2)*$D116))+($K116="custom")*CustCF!GH116</f>
        <v>0</v>
      </c>
      <c r="GO116" s="1"/>
      <c r="GP116" s="67"/>
    </row>
    <row r="117" spans="1:198" customFormat="1" hidden="1" outlineLevel="1" x14ac:dyDescent="0.75">
      <c r="A117" s="1"/>
      <c r="B117" s="1"/>
      <c r="C117" s="262">
        <f>Budget!AB32</f>
        <v>0</v>
      </c>
      <c r="D117" s="19">
        <f>Budget!AC32</f>
        <v>0</v>
      </c>
      <c r="E117" s="19" t="str">
        <f t="shared" si="54"/>
        <v/>
      </c>
      <c r="F117" s="263">
        <v>0</v>
      </c>
      <c r="G117" s="257">
        <f>IF(L117="custom",CustCF!F117,INDEX($P$8:$GN$8,MATCH(F117,$P$6:$GN$6,0)))</f>
        <v>46053</v>
      </c>
      <c r="H117" s="263">
        <v>0</v>
      </c>
      <c r="I117" s="257">
        <f>IF(L117="custom",CustCF!G117,INDEX($P$8:$GN$8,MATCH(H117,$P$6:$GN$6,0)))</f>
        <v>46053</v>
      </c>
      <c r="J117" s="260">
        <f t="shared" si="55"/>
        <v>1</v>
      </c>
      <c r="K117" s="265" t="s">
        <v>116</v>
      </c>
      <c r="L117" s="266" t="s">
        <v>141</v>
      </c>
      <c r="M117" s="267">
        <f t="shared" si="56"/>
        <v>9</v>
      </c>
      <c r="N117" s="18">
        <f t="shared" si="47"/>
        <v>0</v>
      </c>
      <c r="O117" s="1372">
        <f t="shared" si="46"/>
        <v>0</v>
      </c>
      <c r="P117" s="95">
        <f>($K117="Bell Curve")*(_xlfn.NORM.DIST(AND(P$6&gt;=$F117,P$6&lt;=$H117)*(P$6-$F117+1),$J117/2,$M117,TRUE)-_xlfn.NORM.DIST(AND(P$6&gt;=$F117,P$6&lt;=$H117)*(O$6-$F117+1),$J117/2,$M117,TRUE))/(1-2*_xlfn.NORM.DIST(0,$J117/2,$M117,TRUE))*$D117+($K117="Steady Growth")*(AND(P$6&gt;=$F117,P$6&lt;=$H117)*((P$6-$F117+1)/($J117*($J117+1)/2)*$D117))+($K117="custom")*CustCF!J117</f>
        <v>0</v>
      </c>
      <c r="Q117" s="95">
        <f>($K117="Bell Curve")*(_xlfn.NORM.DIST(AND(Q$6&gt;=$F117,Q$6&lt;=$H117)*(Q$6-$F117+1),$J117/2,$M117,TRUE)-_xlfn.NORM.DIST(AND(Q$6&gt;=$F117,Q$6&lt;=$H117)*(P$6-$F117+1),$J117/2,$M117,TRUE))/(1-2*_xlfn.NORM.DIST(0,$J117/2,$M117,TRUE))*$D117+($K117="Steady Growth")*(AND(Q$6&gt;=$F117,Q$6&lt;=$H117)*((Q$6-$F117+1)/($J117*($J117+1)/2)*$D117))+($K117="custom")*CustCF!K117</f>
        <v>0</v>
      </c>
      <c r="R117" s="95">
        <f>($K117="Bell Curve")*(_xlfn.NORM.DIST(AND(R$6&gt;=$F117,R$6&lt;=$H117)*(R$6-$F117+1),$J117/2,$M117,TRUE)-_xlfn.NORM.DIST(AND(R$6&gt;=$F117,R$6&lt;=$H117)*(Q$6-$F117+1),$J117/2,$M117,TRUE))/(1-2*_xlfn.NORM.DIST(0,$J117/2,$M117,TRUE))*$D117+($K117="Steady Growth")*(AND(R$6&gt;=$F117,R$6&lt;=$H117)*((R$6-$F117+1)/($J117*($J117+1)/2)*$D117))+($K117="custom")*CustCF!L117</f>
        <v>0</v>
      </c>
      <c r="S117" s="95">
        <f>($K117="Bell Curve")*(_xlfn.NORM.DIST(AND(S$6&gt;=$F117,S$6&lt;=$H117)*(S$6-$F117+1),$J117/2,$M117,TRUE)-_xlfn.NORM.DIST(AND(S$6&gt;=$F117,S$6&lt;=$H117)*(R$6-$F117+1),$J117/2,$M117,TRUE))/(1-2*_xlfn.NORM.DIST(0,$J117/2,$M117,TRUE))*$D117+($K117="Steady Growth")*(AND(S$6&gt;=$F117,S$6&lt;=$H117)*((S$6-$F117+1)/($J117*($J117+1)/2)*$D117))+($K117="custom")*CustCF!M117</f>
        <v>0</v>
      </c>
      <c r="T117" s="95">
        <f>($K117="Bell Curve")*(_xlfn.NORM.DIST(AND(T$6&gt;=$F117,T$6&lt;=$H117)*(T$6-$F117+1),$J117/2,$M117,TRUE)-_xlfn.NORM.DIST(AND(T$6&gt;=$F117,T$6&lt;=$H117)*(S$6-$F117+1),$J117/2,$M117,TRUE))/(1-2*_xlfn.NORM.DIST(0,$J117/2,$M117,TRUE))*$D117+($K117="Steady Growth")*(AND(T$6&gt;=$F117,T$6&lt;=$H117)*((T$6-$F117+1)/($J117*($J117+1)/2)*$D117))+($K117="custom")*CustCF!N117</f>
        <v>0</v>
      </c>
      <c r="U117" s="95">
        <f>($K117="Bell Curve")*(_xlfn.NORM.DIST(AND(U$6&gt;=$F117,U$6&lt;=$H117)*(U$6-$F117+1),$J117/2,$M117,TRUE)-_xlfn.NORM.DIST(AND(U$6&gt;=$F117,U$6&lt;=$H117)*(T$6-$F117+1),$J117/2,$M117,TRUE))/(1-2*_xlfn.NORM.DIST(0,$J117/2,$M117,TRUE))*$D117+($K117="Steady Growth")*(AND(U$6&gt;=$F117,U$6&lt;=$H117)*((U$6-$F117+1)/($J117*($J117+1)/2)*$D117))+($K117="custom")*CustCF!O117</f>
        <v>0</v>
      </c>
      <c r="V117" s="95">
        <f>($K117="Bell Curve")*(_xlfn.NORM.DIST(AND(V$6&gt;=$F117,V$6&lt;=$H117)*(V$6-$F117+1),$J117/2,$M117,TRUE)-_xlfn.NORM.DIST(AND(V$6&gt;=$F117,V$6&lt;=$H117)*(U$6-$F117+1),$J117/2,$M117,TRUE))/(1-2*_xlfn.NORM.DIST(0,$J117/2,$M117,TRUE))*$D117+($K117="Steady Growth")*(AND(V$6&gt;=$F117,V$6&lt;=$H117)*((V$6-$F117+1)/($J117*($J117+1)/2)*$D117))+($K117="custom")*CustCF!P117</f>
        <v>0</v>
      </c>
      <c r="W117" s="95">
        <f>($K117="Bell Curve")*(_xlfn.NORM.DIST(AND(W$6&gt;=$F117,W$6&lt;=$H117)*(W$6-$F117+1),$J117/2,$M117,TRUE)-_xlfn.NORM.DIST(AND(W$6&gt;=$F117,W$6&lt;=$H117)*(V$6-$F117+1),$J117/2,$M117,TRUE))/(1-2*_xlfn.NORM.DIST(0,$J117/2,$M117,TRUE))*$D117+($K117="Steady Growth")*(AND(W$6&gt;=$F117,W$6&lt;=$H117)*((W$6-$F117+1)/($J117*($J117+1)/2)*$D117))+($K117="custom")*CustCF!Q117</f>
        <v>0</v>
      </c>
      <c r="X117" s="95">
        <f>($K117="Bell Curve")*(_xlfn.NORM.DIST(AND(X$6&gt;=$F117,X$6&lt;=$H117)*(X$6-$F117+1),$J117/2,$M117,TRUE)-_xlfn.NORM.DIST(AND(X$6&gt;=$F117,X$6&lt;=$H117)*(W$6-$F117+1),$J117/2,$M117,TRUE))/(1-2*_xlfn.NORM.DIST(0,$J117/2,$M117,TRUE))*$D117+($K117="Steady Growth")*(AND(X$6&gt;=$F117,X$6&lt;=$H117)*((X$6-$F117+1)/($J117*($J117+1)/2)*$D117))+($K117="custom")*CustCF!R117</f>
        <v>0</v>
      </c>
      <c r="Y117" s="95">
        <f>($K117="Bell Curve")*(_xlfn.NORM.DIST(AND(Y$6&gt;=$F117,Y$6&lt;=$H117)*(Y$6-$F117+1),$J117/2,$M117,TRUE)-_xlfn.NORM.DIST(AND(Y$6&gt;=$F117,Y$6&lt;=$H117)*(X$6-$F117+1),$J117/2,$M117,TRUE))/(1-2*_xlfn.NORM.DIST(0,$J117/2,$M117,TRUE))*$D117+($K117="Steady Growth")*(AND(Y$6&gt;=$F117,Y$6&lt;=$H117)*((Y$6-$F117+1)/($J117*($J117+1)/2)*$D117))+($K117="custom")*CustCF!S117</f>
        <v>0</v>
      </c>
      <c r="Z117" s="95">
        <f>($K117="Bell Curve")*(_xlfn.NORM.DIST(AND(Z$6&gt;=$F117,Z$6&lt;=$H117)*(Z$6-$F117+1),$J117/2,$M117,TRUE)-_xlfn.NORM.DIST(AND(Z$6&gt;=$F117,Z$6&lt;=$H117)*(Y$6-$F117+1),$J117/2,$M117,TRUE))/(1-2*_xlfn.NORM.DIST(0,$J117/2,$M117,TRUE))*$D117+($K117="Steady Growth")*(AND(Z$6&gt;=$F117,Z$6&lt;=$H117)*((Z$6-$F117+1)/($J117*($J117+1)/2)*$D117))+($K117="custom")*CustCF!T117</f>
        <v>0</v>
      </c>
      <c r="AA117" s="95">
        <f>($K117="Bell Curve")*(_xlfn.NORM.DIST(AND(AA$6&gt;=$F117,AA$6&lt;=$H117)*(AA$6-$F117+1),$J117/2,$M117,TRUE)-_xlfn.NORM.DIST(AND(AA$6&gt;=$F117,AA$6&lt;=$H117)*(Z$6-$F117+1),$J117/2,$M117,TRUE))/(1-2*_xlfn.NORM.DIST(0,$J117/2,$M117,TRUE))*$D117+($K117="Steady Growth")*(AND(AA$6&gt;=$F117,AA$6&lt;=$H117)*((AA$6-$F117+1)/($J117*($J117+1)/2)*$D117))+($K117="custom")*CustCF!U117</f>
        <v>0</v>
      </c>
      <c r="AB117" s="95">
        <f>($K117="Bell Curve")*(_xlfn.NORM.DIST(AND(AB$6&gt;=$F117,AB$6&lt;=$H117)*(AB$6-$F117+1),$J117/2,$M117,TRUE)-_xlfn.NORM.DIST(AND(AB$6&gt;=$F117,AB$6&lt;=$H117)*(AA$6-$F117+1),$J117/2,$M117,TRUE))/(1-2*_xlfn.NORM.DIST(0,$J117/2,$M117,TRUE))*$D117+($K117="Steady Growth")*(AND(AB$6&gt;=$F117,AB$6&lt;=$H117)*((AB$6-$F117+1)/($J117*($J117+1)/2)*$D117))+($K117="custom")*CustCF!V117</f>
        <v>0</v>
      </c>
      <c r="AC117" s="95">
        <f>($K117="Bell Curve")*(_xlfn.NORM.DIST(AND(AC$6&gt;=$F117,AC$6&lt;=$H117)*(AC$6-$F117+1),$J117/2,$M117,TRUE)-_xlfn.NORM.DIST(AND(AC$6&gt;=$F117,AC$6&lt;=$H117)*(AB$6-$F117+1),$J117/2,$M117,TRUE))/(1-2*_xlfn.NORM.DIST(0,$J117/2,$M117,TRUE))*$D117+($K117="Steady Growth")*(AND(AC$6&gt;=$F117,AC$6&lt;=$H117)*((AC$6-$F117+1)/($J117*($J117+1)/2)*$D117))+($K117="custom")*CustCF!W117</f>
        <v>0</v>
      </c>
      <c r="AD117" s="95">
        <f>($K117="Bell Curve")*(_xlfn.NORM.DIST(AND(AD$6&gt;=$F117,AD$6&lt;=$H117)*(AD$6-$F117+1),$J117/2,$M117,TRUE)-_xlfn.NORM.DIST(AND(AD$6&gt;=$F117,AD$6&lt;=$H117)*(AC$6-$F117+1),$J117/2,$M117,TRUE))/(1-2*_xlfn.NORM.DIST(0,$J117/2,$M117,TRUE))*$D117+($K117="Steady Growth")*(AND(AD$6&gt;=$F117,AD$6&lt;=$H117)*((AD$6-$F117+1)/($J117*($J117+1)/2)*$D117))+($K117="custom")*CustCF!X117</f>
        <v>0</v>
      </c>
      <c r="AE117" s="95">
        <f>($K117="Bell Curve")*(_xlfn.NORM.DIST(AND(AE$6&gt;=$F117,AE$6&lt;=$H117)*(AE$6-$F117+1),$J117/2,$M117,TRUE)-_xlfn.NORM.DIST(AND(AE$6&gt;=$F117,AE$6&lt;=$H117)*(AD$6-$F117+1),$J117/2,$M117,TRUE))/(1-2*_xlfn.NORM.DIST(0,$J117/2,$M117,TRUE))*$D117+($K117="Steady Growth")*(AND(AE$6&gt;=$F117,AE$6&lt;=$H117)*((AE$6-$F117+1)/($J117*($J117+1)/2)*$D117))+($K117="custom")*CustCF!Y117</f>
        <v>0</v>
      </c>
      <c r="AF117" s="95">
        <f>($K117="Bell Curve")*(_xlfn.NORM.DIST(AND(AF$6&gt;=$F117,AF$6&lt;=$H117)*(AF$6-$F117+1),$J117/2,$M117,TRUE)-_xlfn.NORM.DIST(AND(AF$6&gt;=$F117,AF$6&lt;=$H117)*(AE$6-$F117+1),$J117/2,$M117,TRUE))/(1-2*_xlfn.NORM.DIST(0,$J117/2,$M117,TRUE))*$D117+($K117="Steady Growth")*(AND(AF$6&gt;=$F117,AF$6&lt;=$H117)*((AF$6-$F117+1)/($J117*($J117+1)/2)*$D117))+($K117="custom")*CustCF!Z117</f>
        <v>0</v>
      </c>
      <c r="AG117" s="95">
        <f>($K117="Bell Curve")*(_xlfn.NORM.DIST(AND(AG$6&gt;=$F117,AG$6&lt;=$H117)*(AG$6-$F117+1),$J117/2,$M117,TRUE)-_xlfn.NORM.DIST(AND(AG$6&gt;=$F117,AG$6&lt;=$H117)*(AF$6-$F117+1),$J117/2,$M117,TRUE))/(1-2*_xlfn.NORM.DIST(0,$J117/2,$M117,TRUE))*$D117+($K117="Steady Growth")*(AND(AG$6&gt;=$F117,AG$6&lt;=$H117)*((AG$6-$F117+1)/($J117*($J117+1)/2)*$D117))+($K117="custom")*CustCF!AA117</f>
        <v>0</v>
      </c>
      <c r="AH117" s="95">
        <f>($K117="Bell Curve")*(_xlfn.NORM.DIST(AND(AH$6&gt;=$F117,AH$6&lt;=$H117)*(AH$6-$F117+1),$J117/2,$M117,TRUE)-_xlfn.NORM.DIST(AND(AH$6&gt;=$F117,AH$6&lt;=$H117)*(AG$6-$F117+1),$J117/2,$M117,TRUE))/(1-2*_xlfn.NORM.DIST(0,$J117/2,$M117,TRUE))*$D117+($K117="Steady Growth")*(AND(AH$6&gt;=$F117,AH$6&lt;=$H117)*((AH$6-$F117+1)/($J117*($J117+1)/2)*$D117))+($K117="custom")*CustCF!AB117</f>
        <v>0</v>
      </c>
      <c r="AI117" s="95">
        <f>($K117="Bell Curve")*(_xlfn.NORM.DIST(AND(AI$6&gt;=$F117,AI$6&lt;=$H117)*(AI$6-$F117+1),$J117/2,$M117,TRUE)-_xlfn.NORM.DIST(AND(AI$6&gt;=$F117,AI$6&lt;=$H117)*(AH$6-$F117+1),$J117/2,$M117,TRUE))/(1-2*_xlfn.NORM.DIST(0,$J117/2,$M117,TRUE))*$D117+($K117="Steady Growth")*(AND(AI$6&gt;=$F117,AI$6&lt;=$H117)*((AI$6-$F117+1)/($J117*($J117+1)/2)*$D117))+($K117="custom")*CustCF!AC117</f>
        <v>0</v>
      </c>
      <c r="AJ117" s="95">
        <f>($K117="Bell Curve")*(_xlfn.NORM.DIST(AND(AJ$6&gt;=$F117,AJ$6&lt;=$H117)*(AJ$6-$F117+1),$J117/2,$M117,TRUE)-_xlfn.NORM.DIST(AND(AJ$6&gt;=$F117,AJ$6&lt;=$H117)*(AI$6-$F117+1),$J117/2,$M117,TRUE))/(1-2*_xlfn.NORM.DIST(0,$J117/2,$M117,TRUE))*$D117+($K117="Steady Growth")*(AND(AJ$6&gt;=$F117,AJ$6&lt;=$H117)*((AJ$6-$F117+1)/($J117*($J117+1)/2)*$D117))+($K117="custom")*CustCF!AD117</f>
        <v>0</v>
      </c>
      <c r="AK117" s="95">
        <f>($K117="Bell Curve")*(_xlfn.NORM.DIST(AND(AK$6&gt;=$F117,AK$6&lt;=$H117)*(AK$6-$F117+1),$J117/2,$M117,TRUE)-_xlfn.NORM.DIST(AND(AK$6&gt;=$F117,AK$6&lt;=$H117)*(AJ$6-$F117+1),$J117/2,$M117,TRUE))/(1-2*_xlfn.NORM.DIST(0,$J117/2,$M117,TRUE))*$D117+($K117="Steady Growth")*(AND(AK$6&gt;=$F117,AK$6&lt;=$H117)*((AK$6-$F117+1)/($J117*($J117+1)/2)*$D117))+($K117="custom")*CustCF!AE117</f>
        <v>0</v>
      </c>
      <c r="AL117" s="95">
        <f>($K117="Bell Curve")*(_xlfn.NORM.DIST(AND(AL$6&gt;=$F117,AL$6&lt;=$H117)*(AL$6-$F117+1),$J117/2,$M117,TRUE)-_xlfn.NORM.DIST(AND(AL$6&gt;=$F117,AL$6&lt;=$H117)*(AK$6-$F117+1),$J117/2,$M117,TRUE))/(1-2*_xlfn.NORM.DIST(0,$J117/2,$M117,TRUE))*$D117+($K117="Steady Growth")*(AND(AL$6&gt;=$F117,AL$6&lt;=$H117)*((AL$6-$F117+1)/($J117*($J117+1)/2)*$D117))+($K117="custom")*CustCF!AF117</f>
        <v>0</v>
      </c>
      <c r="AM117" s="95">
        <f>($K117="Bell Curve")*(_xlfn.NORM.DIST(AND(AM$6&gt;=$F117,AM$6&lt;=$H117)*(AM$6-$F117+1),$J117/2,$M117,TRUE)-_xlfn.NORM.DIST(AND(AM$6&gt;=$F117,AM$6&lt;=$H117)*(AL$6-$F117+1),$J117/2,$M117,TRUE))/(1-2*_xlfn.NORM.DIST(0,$J117/2,$M117,TRUE))*$D117+($K117="Steady Growth")*(AND(AM$6&gt;=$F117,AM$6&lt;=$H117)*((AM$6-$F117+1)/($J117*($J117+1)/2)*$D117))+($K117="custom")*CustCF!AG117</f>
        <v>0</v>
      </c>
      <c r="AN117" s="95">
        <f>($K117="Bell Curve")*(_xlfn.NORM.DIST(AND(AN$6&gt;=$F117,AN$6&lt;=$H117)*(AN$6-$F117+1),$J117/2,$M117,TRUE)-_xlfn.NORM.DIST(AND(AN$6&gt;=$F117,AN$6&lt;=$H117)*(AM$6-$F117+1),$J117/2,$M117,TRUE))/(1-2*_xlfn.NORM.DIST(0,$J117/2,$M117,TRUE))*$D117+($K117="Steady Growth")*(AND(AN$6&gt;=$F117,AN$6&lt;=$H117)*((AN$6-$F117+1)/($J117*($J117+1)/2)*$D117))+($K117="custom")*CustCF!AH117</f>
        <v>0</v>
      </c>
      <c r="AO117" s="95">
        <f>($K117="Bell Curve")*(_xlfn.NORM.DIST(AND(AO$6&gt;=$F117,AO$6&lt;=$H117)*(AO$6-$F117+1),$J117/2,$M117,TRUE)-_xlfn.NORM.DIST(AND(AO$6&gt;=$F117,AO$6&lt;=$H117)*(AN$6-$F117+1),$J117/2,$M117,TRUE))/(1-2*_xlfn.NORM.DIST(0,$J117/2,$M117,TRUE))*$D117+($K117="Steady Growth")*(AND(AO$6&gt;=$F117,AO$6&lt;=$H117)*((AO$6-$F117+1)/($J117*($J117+1)/2)*$D117))+($K117="custom")*CustCF!AI117</f>
        <v>0</v>
      </c>
      <c r="AP117" s="95">
        <f>($K117="Bell Curve")*(_xlfn.NORM.DIST(AND(AP$6&gt;=$F117,AP$6&lt;=$H117)*(AP$6-$F117+1),$J117/2,$M117,TRUE)-_xlfn.NORM.DIST(AND(AP$6&gt;=$F117,AP$6&lt;=$H117)*(AO$6-$F117+1),$J117/2,$M117,TRUE))/(1-2*_xlfn.NORM.DIST(0,$J117/2,$M117,TRUE))*$D117+($K117="Steady Growth")*(AND(AP$6&gt;=$F117,AP$6&lt;=$H117)*((AP$6-$F117+1)/($J117*($J117+1)/2)*$D117))+($K117="custom")*CustCF!AJ117</f>
        <v>0</v>
      </c>
      <c r="AQ117" s="95">
        <f>($K117="Bell Curve")*(_xlfn.NORM.DIST(AND(AQ$6&gt;=$F117,AQ$6&lt;=$H117)*(AQ$6-$F117+1),$J117/2,$M117,TRUE)-_xlfn.NORM.DIST(AND(AQ$6&gt;=$F117,AQ$6&lt;=$H117)*(AP$6-$F117+1),$J117/2,$M117,TRUE))/(1-2*_xlfn.NORM.DIST(0,$J117/2,$M117,TRUE))*$D117+($K117="Steady Growth")*(AND(AQ$6&gt;=$F117,AQ$6&lt;=$H117)*((AQ$6-$F117+1)/($J117*($J117+1)/2)*$D117))+($K117="custom")*CustCF!AK117</f>
        <v>0</v>
      </c>
      <c r="AR117" s="95">
        <f>($K117="Bell Curve")*(_xlfn.NORM.DIST(AND(AR$6&gt;=$F117,AR$6&lt;=$H117)*(AR$6-$F117+1),$J117/2,$M117,TRUE)-_xlfn.NORM.DIST(AND(AR$6&gt;=$F117,AR$6&lt;=$H117)*(AQ$6-$F117+1),$J117/2,$M117,TRUE))/(1-2*_xlfn.NORM.DIST(0,$J117/2,$M117,TRUE))*$D117+($K117="Steady Growth")*(AND(AR$6&gt;=$F117,AR$6&lt;=$H117)*((AR$6-$F117+1)/($J117*($J117+1)/2)*$D117))+($K117="custom")*CustCF!AL117</f>
        <v>0</v>
      </c>
      <c r="AS117" s="95">
        <f>($K117="Bell Curve")*(_xlfn.NORM.DIST(AND(AS$6&gt;=$F117,AS$6&lt;=$H117)*(AS$6-$F117+1),$J117/2,$M117,TRUE)-_xlfn.NORM.DIST(AND(AS$6&gt;=$F117,AS$6&lt;=$H117)*(AR$6-$F117+1),$J117/2,$M117,TRUE))/(1-2*_xlfn.NORM.DIST(0,$J117/2,$M117,TRUE))*$D117+($K117="Steady Growth")*(AND(AS$6&gt;=$F117,AS$6&lt;=$H117)*((AS$6-$F117+1)/($J117*($J117+1)/2)*$D117))+($K117="custom")*CustCF!AM117</f>
        <v>0</v>
      </c>
      <c r="AT117" s="95">
        <f>($K117="Bell Curve")*(_xlfn.NORM.DIST(AND(AT$6&gt;=$F117,AT$6&lt;=$H117)*(AT$6-$F117+1),$J117/2,$M117,TRUE)-_xlfn.NORM.DIST(AND(AT$6&gt;=$F117,AT$6&lt;=$H117)*(AS$6-$F117+1),$J117/2,$M117,TRUE))/(1-2*_xlfn.NORM.DIST(0,$J117/2,$M117,TRUE))*$D117+($K117="Steady Growth")*(AND(AT$6&gt;=$F117,AT$6&lt;=$H117)*((AT$6-$F117+1)/($J117*($J117+1)/2)*$D117))+($K117="custom")*CustCF!AN117</f>
        <v>0</v>
      </c>
      <c r="AU117" s="95">
        <f>($K117="Bell Curve")*(_xlfn.NORM.DIST(AND(AU$6&gt;=$F117,AU$6&lt;=$H117)*(AU$6-$F117+1),$J117/2,$M117,TRUE)-_xlfn.NORM.DIST(AND(AU$6&gt;=$F117,AU$6&lt;=$H117)*(AT$6-$F117+1),$J117/2,$M117,TRUE))/(1-2*_xlfn.NORM.DIST(0,$J117/2,$M117,TRUE))*$D117+($K117="Steady Growth")*(AND(AU$6&gt;=$F117,AU$6&lt;=$H117)*((AU$6-$F117+1)/($J117*($J117+1)/2)*$D117))+($K117="custom")*CustCF!AO117</f>
        <v>0</v>
      </c>
      <c r="AV117" s="95">
        <f>($K117="Bell Curve")*(_xlfn.NORM.DIST(AND(AV$6&gt;=$F117,AV$6&lt;=$H117)*(AV$6-$F117+1),$J117/2,$M117,TRUE)-_xlfn.NORM.DIST(AND(AV$6&gt;=$F117,AV$6&lt;=$H117)*(AU$6-$F117+1),$J117/2,$M117,TRUE))/(1-2*_xlfn.NORM.DIST(0,$J117/2,$M117,TRUE))*$D117+($K117="Steady Growth")*(AND(AV$6&gt;=$F117,AV$6&lt;=$H117)*((AV$6-$F117+1)/($J117*($J117+1)/2)*$D117))+($K117="custom")*CustCF!AP117</f>
        <v>0</v>
      </c>
      <c r="AW117" s="95">
        <f>($K117="Bell Curve")*(_xlfn.NORM.DIST(AND(AW$6&gt;=$F117,AW$6&lt;=$H117)*(AW$6-$F117+1),$J117/2,$M117,TRUE)-_xlfn.NORM.DIST(AND(AW$6&gt;=$F117,AW$6&lt;=$H117)*(AV$6-$F117+1),$J117/2,$M117,TRUE))/(1-2*_xlfn.NORM.DIST(0,$J117/2,$M117,TRUE))*$D117+($K117="Steady Growth")*(AND(AW$6&gt;=$F117,AW$6&lt;=$H117)*((AW$6-$F117+1)/($J117*($J117+1)/2)*$D117))+($K117="custom")*CustCF!AQ117</f>
        <v>0</v>
      </c>
      <c r="AX117" s="95">
        <f>($K117="Bell Curve")*(_xlfn.NORM.DIST(AND(AX$6&gt;=$F117,AX$6&lt;=$H117)*(AX$6-$F117+1),$J117/2,$M117,TRUE)-_xlfn.NORM.DIST(AND(AX$6&gt;=$F117,AX$6&lt;=$H117)*(AW$6-$F117+1),$J117/2,$M117,TRUE))/(1-2*_xlfn.NORM.DIST(0,$J117/2,$M117,TRUE))*$D117+($K117="Steady Growth")*(AND(AX$6&gt;=$F117,AX$6&lt;=$H117)*((AX$6-$F117+1)/($J117*($J117+1)/2)*$D117))+($K117="custom")*CustCF!AR117</f>
        <v>0</v>
      </c>
      <c r="AY117" s="95">
        <f>($K117="Bell Curve")*(_xlfn.NORM.DIST(AND(AY$6&gt;=$F117,AY$6&lt;=$H117)*(AY$6-$F117+1),$J117/2,$M117,TRUE)-_xlfn.NORM.DIST(AND(AY$6&gt;=$F117,AY$6&lt;=$H117)*(AX$6-$F117+1),$J117/2,$M117,TRUE))/(1-2*_xlfn.NORM.DIST(0,$J117/2,$M117,TRUE))*$D117+($K117="Steady Growth")*(AND(AY$6&gt;=$F117,AY$6&lt;=$H117)*((AY$6-$F117+1)/($J117*($J117+1)/2)*$D117))+($K117="custom")*CustCF!AS117</f>
        <v>0</v>
      </c>
      <c r="AZ117" s="95">
        <f>($K117="Bell Curve")*(_xlfn.NORM.DIST(AND(AZ$6&gt;=$F117,AZ$6&lt;=$H117)*(AZ$6-$F117+1),$J117/2,$M117,TRUE)-_xlfn.NORM.DIST(AND(AZ$6&gt;=$F117,AZ$6&lt;=$H117)*(AY$6-$F117+1),$J117/2,$M117,TRUE))/(1-2*_xlfn.NORM.DIST(0,$J117/2,$M117,TRUE))*$D117+($K117="Steady Growth")*(AND(AZ$6&gt;=$F117,AZ$6&lt;=$H117)*((AZ$6-$F117+1)/($J117*($J117+1)/2)*$D117))+($K117="custom")*CustCF!AT117</f>
        <v>0</v>
      </c>
      <c r="BA117" s="95">
        <f>($K117="Bell Curve")*(_xlfn.NORM.DIST(AND(BA$6&gt;=$F117,BA$6&lt;=$H117)*(BA$6-$F117+1),$J117/2,$M117,TRUE)-_xlfn.NORM.DIST(AND(BA$6&gt;=$F117,BA$6&lt;=$H117)*(AZ$6-$F117+1),$J117/2,$M117,TRUE))/(1-2*_xlfn.NORM.DIST(0,$J117/2,$M117,TRUE))*$D117+($K117="Steady Growth")*(AND(BA$6&gt;=$F117,BA$6&lt;=$H117)*((BA$6-$F117+1)/($J117*($J117+1)/2)*$D117))+($K117="custom")*CustCF!AU117</f>
        <v>0</v>
      </c>
      <c r="BB117" s="95">
        <f>($K117="Bell Curve")*(_xlfn.NORM.DIST(AND(BB$6&gt;=$F117,BB$6&lt;=$H117)*(BB$6-$F117+1),$J117/2,$M117,TRUE)-_xlfn.NORM.DIST(AND(BB$6&gt;=$F117,BB$6&lt;=$H117)*(BA$6-$F117+1),$J117/2,$M117,TRUE))/(1-2*_xlfn.NORM.DIST(0,$J117/2,$M117,TRUE))*$D117+($K117="Steady Growth")*(AND(BB$6&gt;=$F117,BB$6&lt;=$H117)*((BB$6-$F117+1)/($J117*($J117+1)/2)*$D117))+($K117="custom")*CustCF!AV117</f>
        <v>0</v>
      </c>
      <c r="BC117" s="95">
        <f>($K117="Bell Curve")*(_xlfn.NORM.DIST(AND(BC$6&gt;=$F117,BC$6&lt;=$H117)*(BC$6-$F117+1),$J117/2,$M117,TRUE)-_xlfn.NORM.DIST(AND(BC$6&gt;=$F117,BC$6&lt;=$H117)*(BB$6-$F117+1),$J117/2,$M117,TRUE))/(1-2*_xlfn.NORM.DIST(0,$J117/2,$M117,TRUE))*$D117+($K117="Steady Growth")*(AND(BC$6&gt;=$F117,BC$6&lt;=$H117)*((BC$6-$F117+1)/($J117*($J117+1)/2)*$D117))+($K117="custom")*CustCF!AW117</f>
        <v>0</v>
      </c>
      <c r="BD117" s="95">
        <f>($K117="Bell Curve")*(_xlfn.NORM.DIST(AND(BD$6&gt;=$F117,BD$6&lt;=$H117)*(BD$6-$F117+1),$J117/2,$M117,TRUE)-_xlfn.NORM.DIST(AND(BD$6&gt;=$F117,BD$6&lt;=$H117)*(BC$6-$F117+1),$J117/2,$M117,TRUE))/(1-2*_xlfn.NORM.DIST(0,$J117/2,$M117,TRUE))*$D117+($K117="Steady Growth")*(AND(BD$6&gt;=$F117,BD$6&lt;=$H117)*((BD$6-$F117+1)/($J117*($J117+1)/2)*$D117))+($K117="custom")*CustCF!AX117</f>
        <v>0</v>
      </c>
      <c r="BE117" s="95">
        <f>($K117="Bell Curve")*(_xlfn.NORM.DIST(AND(BE$6&gt;=$F117,BE$6&lt;=$H117)*(BE$6-$F117+1),$J117/2,$M117,TRUE)-_xlfn.NORM.DIST(AND(BE$6&gt;=$F117,BE$6&lt;=$H117)*(BD$6-$F117+1),$J117/2,$M117,TRUE))/(1-2*_xlfn.NORM.DIST(0,$J117/2,$M117,TRUE))*$D117+($K117="Steady Growth")*(AND(BE$6&gt;=$F117,BE$6&lt;=$H117)*((BE$6-$F117+1)/($J117*($J117+1)/2)*$D117))+($K117="custom")*CustCF!AY117</f>
        <v>0</v>
      </c>
      <c r="BF117" s="95">
        <f>($K117="Bell Curve")*(_xlfn.NORM.DIST(AND(BF$6&gt;=$F117,BF$6&lt;=$H117)*(BF$6-$F117+1),$J117/2,$M117,TRUE)-_xlfn.NORM.DIST(AND(BF$6&gt;=$F117,BF$6&lt;=$H117)*(BE$6-$F117+1),$J117/2,$M117,TRUE))/(1-2*_xlfn.NORM.DIST(0,$J117/2,$M117,TRUE))*$D117+($K117="Steady Growth")*(AND(BF$6&gt;=$F117,BF$6&lt;=$H117)*((BF$6-$F117+1)/($J117*($J117+1)/2)*$D117))+($K117="custom")*CustCF!AZ117</f>
        <v>0</v>
      </c>
      <c r="BG117" s="95">
        <f>($K117="Bell Curve")*(_xlfn.NORM.DIST(AND(BG$6&gt;=$F117,BG$6&lt;=$H117)*(BG$6-$F117+1),$J117/2,$M117,TRUE)-_xlfn.NORM.DIST(AND(BG$6&gt;=$F117,BG$6&lt;=$H117)*(BF$6-$F117+1),$J117/2,$M117,TRUE))/(1-2*_xlfn.NORM.DIST(0,$J117/2,$M117,TRUE))*$D117+($K117="Steady Growth")*(AND(BG$6&gt;=$F117,BG$6&lt;=$H117)*((BG$6-$F117+1)/($J117*($J117+1)/2)*$D117))+($K117="custom")*CustCF!BA117</f>
        <v>0</v>
      </c>
      <c r="BH117" s="95">
        <f>($K117="Bell Curve")*(_xlfn.NORM.DIST(AND(BH$6&gt;=$F117,BH$6&lt;=$H117)*(BH$6-$F117+1),$J117/2,$M117,TRUE)-_xlfn.NORM.DIST(AND(BH$6&gt;=$F117,BH$6&lt;=$H117)*(BG$6-$F117+1),$J117/2,$M117,TRUE))/(1-2*_xlfn.NORM.DIST(0,$J117/2,$M117,TRUE))*$D117+($K117="Steady Growth")*(AND(BH$6&gt;=$F117,BH$6&lt;=$H117)*((BH$6-$F117+1)/($J117*($J117+1)/2)*$D117))+($K117="custom")*CustCF!BB117</f>
        <v>0</v>
      </c>
      <c r="BI117" s="95">
        <f>($K117="Bell Curve")*(_xlfn.NORM.DIST(AND(BI$6&gt;=$F117,BI$6&lt;=$H117)*(BI$6-$F117+1),$J117/2,$M117,TRUE)-_xlfn.NORM.DIST(AND(BI$6&gt;=$F117,BI$6&lt;=$H117)*(BH$6-$F117+1),$J117/2,$M117,TRUE))/(1-2*_xlfn.NORM.DIST(0,$J117/2,$M117,TRUE))*$D117+($K117="Steady Growth")*(AND(BI$6&gt;=$F117,BI$6&lt;=$H117)*((BI$6-$F117+1)/($J117*($J117+1)/2)*$D117))+($K117="custom")*CustCF!BC117</f>
        <v>0</v>
      </c>
      <c r="BJ117" s="95">
        <f>($K117="Bell Curve")*(_xlfn.NORM.DIST(AND(BJ$6&gt;=$F117,BJ$6&lt;=$H117)*(BJ$6-$F117+1),$J117/2,$M117,TRUE)-_xlfn.NORM.DIST(AND(BJ$6&gt;=$F117,BJ$6&lt;=$H117)*(BI$6-$F117+1),$J117/2,$M117,TRUE))/(1-2*_xlfn.NORM.DIST(0,$J117/2,$M117,TRUE))*$D117+($K117="Steady Growth")*(AND(BJ$6&gt;=$F117,BJ$6&lt;=$H117)*((BJ$6-$F117+1)/($J117*($J117+1)/2)*$D117))+($K117="custom")*CustCF!BD117</f>
        <v>0</v>
      </c>
      <c r="BK117" s="95">
        <f>($K117="Bell Curve")*(_xlfn.NORM.DIST(AND(BK$6&gt;=$F117,BK$6&lt;=$H117)*(BK$6-$F117+1),$J117/2,$M117,TRUE)-_xlfn.NORM.DIST(AND(BK$6&gt;=$F117,BK$6&lt;=$H117)*(BJ$6-$F117+1),$J117/2,$M117,TRUE))/(1-2*_xlfn.NORM.DIST(0,$J117/2,$M117,TRUE))*$D117+($K117="Steady Growth")*(AND(BK$6&gt;=$F117,BK$6&lt;=$H117)*((BK$6-$F117+1)/($J117*($J117+1)/2)*$D117))+($K117="custom")*CustCF!BE117</f>
        <v>0</v>
      </c>
      <c r="BL117" s="95">
        <f>($K117="Bell Curve")*(_xlfn.NORM.DIST(AND(BL$6&gt;=$F117,BL$6&lt;=$H117)*(BL$6-$F117+1),$J117/2,$M117,TRUE)-_xlfn.NORM.DIST(AND(BL$6&gt;=$F117,BL$6&lt;=$H117)*(BK$6-$F117+1),$J117/2,$M117,TRUE))/(1-2*_xlfn.NORM.DIST(0,$J117/2,$M117,TRUE))*$D117+($K117="Steady Growth")*(AND(BL$6&gt;=$F117,BL$6&lt;=$H117)*((BL$6-$F117+1)/($J117*($J117+1)/2)*$D117))+($K117="custom")*CustCF!BF117</f>
        <v>0</v>
      </c>
      <c r="BM117" s="95">
        <f>($K117="Bell Curve")*(_xlfn.NORM.DIST(AND(BM$6&gt;=$F117,BM$6&lt;=$H117)*(BM$6-$F117+1),$J117/2,$M117,TRUE)-_xlfn.NORM.DIST(AND(BM$6&gt;=$F117,BM$6&lt;=$H117)*(BL$6-$F117+1),$J117/2,$M117,TRUE))/(1-2*_xlfn.NORM.DIST(0,$J117/2,$M117,TRUE))*$D117+($K117="Steady Growth")*(AND(BM$6&gt;=$F117,BM$6&lt;=$H117)*((BM$6-$F117+1)/($J117*($J117+1)/2)*$D117))+($K117="custom")*CustCF!BG117</f>
        <v>0</v>
      </c>
      <c r="BN117" s="95">
        <f>($K117="Bell Curve")*(_xlfn.NORM.DIST(AND(BN$6&gt;=$F117,BN$6&lt;=$H117)*(BN$6-$F117+1),$J117/2,$M117,TRUE)-_xlfn.NORM.DIST(AND(BN$6&gt;=$F117,BN$6&lt;=$H117)*(BM$6-$F117+1),$J117/2,$M117,TRUE))/(1-2*_xlfn.NORM.DIST(0,$J117/2,$M117,TRUE))*$D117+($K117="Steady Growth")*(AND(BN$6&gt;=$F117,BN$6&lt;=$H117)*((BN$6-$F117+1)/($J117*($J117+1)/2)*$D117))+($K117="custom")*CustCF!BH117</f>
        <v>0</v>
      </c>
      <c r="BO117" s="95">
        <f>($K117="Bell Curve")*(_xlfn.NORM.DIST(AND(BO$6&gt;=$F117,BO$6&lt;=$H117)*(BO$6-$F117+1),$J117/2,$M117,TRUE)-_xlfn.NORM.DIST(AND(BO$6&gt;=$F117,BO$6&lt;=$H117)*(BN$6-$F117+1),$J117/2,$M117,TRUE))/(1-2*_xlfn.NORM.DIST(0,$J117/2,$M117,TRUE))*$D117+($K117="Steady Growth")*(AND(BO$6&gt;=$F117,BO$6&lt;=$H117)*((BO$6-$F117+1)/($J117*($J117+1)/2)*$D117))+($K117="custom")*CustCF!BI117</f>
        <v>0</v>
      </c>
      <c r="BP117" s="95">
        <f>($K117="Bell Curve")*(_xlfn.NORM.DIST(AND(BP$6&gt;=$F117,BP$6&lt;=$H117)*(BP$6-$F117+1),$J117/2,$M117,TRUE)-_xlfn.NORM.DIST(AND(BP$6&gt;=$F117,BP$6&lt;=$H117)*(BO$6-$F117+1),$J117/2,$M117,TRUE))/(1-2*_xlfn.NORM.DIST(0,$J117/2,$M117,TRUE))*$D117+($K117="Steady Growth")*(AND(BP$6&gt;=$F117,BP$6&lt;=$H117)*((BP$6-$F117+1)/($J117*($J117+1)/2)*$D117))+($K117="custom")*CustCF!BJ117</f>
        <v>0</v>
      </c>
      <c r="BQ117" s="95">
        <f>($K117="Bell Curve")*(_xlfn.NORM.DIST(AND(BQ$6&gt;=$F117,BQ$6&lt;=$H117)*(BQ$6-$F117+1),$J117/2,$M117,TRUE)-_xlfn.NORM.DIST(AND(BQ$6&gt;=$F117,BQ$6&lt;=$H117)*(BP$6-$F117+1),$J117/2,$M117,TRUE))/(1-2*_xlfn.NORM.DIST(0,$J117/2,$M117,TRUE))*$D117+($K117="Steady Growth")*(AND(BQ$6&gt;=$F117,BQ$6&lt;=$H117)*((BQ$6-$F117+1)/($J117*($J117+1)/2)*$D117))+($K117="custom")*CustCF!BK117</f>
        <v>0</v>
      </c>
      <c r="BR117" s="95">
        <f>($K117="Bell Curve")*(_xlfn.NORM.DIST(AND(BR$6&gt;=$F117,BR$6&lt;=$H117)*(BR$6-$F117+1),$J117/2,$M117,TRUE)-_xlfn.NORM.DIST(AND(BR$6&gt;=$F117,BR$6&lt;=$H117)*(BQ$6-$F117+1),$J117/2,$M117,TRUE))/(1-2*_xlfn.NORM.DIST(0,$J117/2,$M117,TRUE))*$D117+($K117="Steady Growth")*(AND(BR$6&gt;=$F117,BR$6&lt;=$H117)*((BR$6-$F117+1)/($J117*($J117+1)/2)*$D117))+($K117="custom")*CustCF!BL117</f>
        <v>0</v>
      </c>
      <c r="BS117" s="95">
        <f>($K117="Bell Curve")*(_xlfn.NORM.DIST(AND(BS$6&gt;=$F117,BS$6&lt;=$H117)*(BS$6-$F117+1),$J117/2,$M117,TRUE)-_xlfn.NORM.DIST(AND(BS$6&gt;=$F117,BS$6&lt;=$H117)*(BR$6-$F117+1),$J117/2,$M117,TRUE))/(1-2*_xlfn.NORM.DIST(0,$J117/2,$M117,TRUE))*$D117+($K117="Steady Growth")*(AND(BS$6&gt;=$F117,BS$6&lt;=$H117)*((BS$6-$F117+1)/($J117*($J117+1)/2)*$D117))+($K117="custom")*CustCF!BM117</f>
        <v>0</v>
      </c>
      <c r="BT117" s="95">
        <f>($K117="Bell Curve")*(_xlfn.NORM.DIST(AND(BT$6&gt;=$F117,BT$6&lt;=$H117)*(BT$6-$F117+1),$J117/2,$M117,TRUE)-_xlfn.NORM.DIST(AND(BT$6&gt;=$F117,BT$6&lt;=$H117)*(BS$6-$F117+1),$J117/2,$M117,TRUE))/(1-2*_xlfn.NORM.DIST(0,$J117/2,$M117,TRUE))*$D117+($K117="Steady Growth")*(AND(BT$6&gt;=$F117,BT$6&lt;=$H117)*((BT$6-$F117+1)/($J117*($J117+1)/2)*$D117))+($K117="custom")*CustCF!BN117</f>
        <v>0</v>
      </c>
      <c r="BU117" s="95">
        <f>($K117="Bell Curve")*(_xlfn.NORM.DIST(AND(BU$6&gt;=$F117,BU$6&lt;=$H117)*(BU$6-$F117+1),$J117/2,$M117,TRUE)-_xlfn.NORM.DIST(AND(BU$6&gt;=$F117,BU$6&lt;=$H117)*(BT$6-$F117+1),$J117/2,$M117,TRUE))/(1-2*_xlfn.NORM.DIST(0,$J117/2,$M117,TRUE))*$D117+($K117="Steady Growth")*(AND(BU$6&gt;=$F117,BU$6&lt;=$H117)*((BU$6-$F117+1)/($J117*($J117+1)/2)*$D117))+($K117="custom")*CustCF!BO117</f>
        <v>0</v>
      </c>
      <c r="BV117" s="95">
        <f>($K117="Bell Curve")*(_xlfn.NORM.DIST(AND(BV$6&gt;=$F117,BV$6&lt;=$H117)*(BV$6-$F117+1),$J117/2,$M117,TRUE)-_xlfn.NORM.DIST(AND(BV$6&gt;=$F117,BV$6&lt;=$H117)*(BU$6-$F117+1),$J117/2,$M117,TRUE))/(1-2*_xlfn.NORM.DIST(0,$J117/2,$M117,TRUE))*$D117+($K117="Steady Growth")*(AND(BV$6&gt;=$F117,BV$6&lt;=$H117)*((BV$6-$F117+1)/($J117*($J117+1)/2)*$D117))+($K117="custom")*CustCF!BP117</f>
        <v>0</v>
      </c>
      <c r="BW117" s="95">
        <f>($K117="Bell Curve")*(_xlfn.NORM.DIST(AND(BW$6&gt;=$F117,BW$6&lt;=$H117)*(BW$6-$F117+1),$J117/2,$M117,TRUE)-_xlfn.NORM.DIST(AND(BW$6&gt;=$F117,BW$6&lt;=$H117)*(BV$6-$F117+1),$J117/2,$M117,TRUE))/(1-2*_xlfn.NORM.DIST(0,$J117/2,$M117,TRUE))*$D117+($K117="Steady Growth")*(AND(BW$6&gt;=$F117,BW$6&lt;=$H117)*((BW$6-$F117+1)/($J117*($J117+1)/2)*$D117))+($K117="custom")*CustCF!BQ117</f>
        <v>0</v>
      </c>
      <c r="BX117" s="95">
        <f>($K117="Bell Curve")*(_xlfn.NORM.DIST(AND(BX$6&gt;=$F117,BX$6&lt;=$H117)*(BX$6-$F117+1),$J117/2,$M117,TRUE)-_xlfn.NORM.DIST(AND(BX$6&gt;=$F117,BX$6&lt;=$H117)*(BW$6-$F117+1),$J117/2,$M117,TRUE))/(1-2*_xlfn.NORM.DIST(0,$J117/2,$M117,TRUE))*$D117+($K117="Steady Growth")*(AND(BX$6&gt;=$F117,BX$6&lt;=$H117)*((BX$6-$F117+1)/($J117*($J117+1)/2)*$D117))+($K117="custom")*CustCF!BR117</f>
        <v>0</v>
      </c>
      <c r="BY117" s="95">
        <f>($K117="Bell Curve")*(_xlfn.NORM.DIST(AND(BY$6&gt;=$F117,BY$6&lt;=$H117)*(BY$6-$F117+1),$J117/2,$M117,TRUE)-_xlfn.NORM.DIST(AND(BY$6&gt;=$F117,BY$6&lt;=$H117)*(BX$6-$F117+1),$J117/2,$M117,TRUE))/(1-2*_xlfn.NORM.DIST(0,$J117/2,$M117,TRUE))*$D117+($K117="Steady Growth")*(AND(BY$6&gt;=$F117,BY$6&lt;=$H117)*((BY$6-$F117+1)/($J117*($J117+1)/2)*$D117))+($K117="custom")*CustCF!BS117</f>
        <v>0</v>
      </c>
      <c r="BZ117" s="95">
        <f>($K117="Bell Curve")*(_xlfn.NORM.DIST(AND(BZ$6&gt;=$F117,BZ$6&lt;=$H117)*(BZ$6-$F117+1),$J117/2,$M117,TRUE)-_xlfn.NORM.DIST(AND(BZ$6&gt;=$F117,BZ$6&lt;=$H117)*(BY$6-$F117+1),$J117/2,$M117,TRUE))/(1-2*_xlfn.NORM.DIST(0,$J117/2,$M117,TRUE))*$D117+($K117="Steady Growth")*(AND(BZ$6&gt;=$F117,BZ$6&lt;=$H117)*((BZ$6-$F117+1)/($J117*($J117+1)/2)*$D117))+($K117="custom")*CustCF!BT117</f>
        <v>0</v>
      </c>
      <c r="CA117" s="95">
        <f>($K117="Bell Curve")*(_xlfn.NORM.DIST(AND(CA$6&gt;=$F117,CA$6&lt;=$H117)*(CA$6-$F117+1),$J117/2,$M117,TRUE)-_xlfn.NORM.DIST(AND(CA$6&gt;=$F117,CA$6&lt;=$H117)*(BZ$6-$F117+1),$J117/2,$M117,TRUE))/(1-2*_xlfn.NORM.DIST(0,$J117/2,$M117,TRUE))*$D117+($K117="Steady Growth")*(AND(CA$6&gt;=$F117,CA$6&lt;=$H117)*((CA$6-$F117+1)/($J117*($J117+1)/2)*$D117))+($K117="custom")*CustCF!BU117</f>
        <v>0</v>
      </c>
      <c r="CB117" s="95">
        <f>($K117="Bell Curve")*(_xlfn.NORM.DIST(AND(CB$6&gt;=$F117,CB$6&lt;=$H117)*(CB$6-$F117+1),$J117/2,$M117,TRUE)-_xlfn.NORM.DIST(AND(CB$6&gt;=$F117,CB$6&lt;=$H117)*(CA$6-$F117+1),$J117/2,$M117,TRUE))/(1-2*_xlfn.NORM.DIST(0,$J117/2,$M117,TRUE))*$D117+($K117="Steady Growth")*(AND(CB$6&gt;=$F117,CB$6&lt;=$H117)*((CB$6-$F117+1)/($J117*($J117+1)/2)*$D117))+($K117="custom")*CustCF!BV117</f>
        <v>0</v>
      </c>
      <c r="CC117" s="95">
        <f>($K117="Bell Curve")*(_xlfn.NORM.DIST(AND(CC$6&gt;=$F117,CC$6&lt;=$H117)*(CC$6-$F117+1),$J117/2,$M117,TRUE)-_xlfn.NORM.DIST(AND(CC$6&gt;=$F117,CC$6&lt;=$H117)*(CB$6-$F117+1),$J117/2,$M117,TRUE))/(1-2*_xlfn.NORM.DIST(0,$J117/2,$M117,TRUE))*$D117+($K117="Steady Growth")*(AND(CC$6&gt;=$F117,CC$6&lt;=$H117)*((CC$6-$F117+1)/($J117*($J117+1)/2)*$D117))+($K117="custom")*CustCF!BW117</f>
        <v>0</v>
      </c>
      <c r="CD117" s="95">
        <f>($K117="Bell Curve")*(_xlfn.NORM.DIST(AND(CD$6&gt;=$F117,CD$6&lt;=$H117)*(CD$6-$F117+1),$J117/2,$M117,TRUE)-_xlfn.NORM.DIST(AND(CD$6&gt;=$F117,CD$6&lt;=$H117)*(CC$6-$F117+1),$J117/2,$M117,TRUE))/(1-2*_xlfn.NORM.DIST(0,$J117/2,$M117,TRUE))*$D117+($K117="Steady Growth")*(AND(CD$6&gt;=$F117,CD$6&lt;=$H117)*((CD$6-$F117+1)/($J117*($J117+1)/2)*$D117))+($K117="custom")*CustCF!BX117</f>
        <v>0</v>
      </c>
      <c r="CE117" s="95">
        <f>($K117="Bell Curve")*(_xlfn.NORM.DIST(AND(CE$6&gt;=$F117,CE$6&lt;=$H117)*(CE$6-$F117+1),$J117/2,$M117,TRUE)-_xlfn.NORM.DIST(AND(CE$6&gt;=$F117,CE$6&lt;=$H117)*(CD$6-$F117+1),$J117/2,$M117,TRUE))/(1-2*_xlfn.NORM.DIST(0,$J117/2,$M117,TRUE))*$D117+($K117="Steady Growth")*(AND(CE$6&gt;=$F117,CE$6&lt;=$H117)*((CE$6-$F117+1)/($J117*($J117+1)/2)*$D117))+($K117="custom")*CustCF!BY117</f>
        <v>0</v>
      </c>
      <c r="CF117" s="95">
        <f>($K117="Bell Curve")*(_xlfn.NORM.DIST(AND(CF$6&gt;=$F117,CF$6&lt;=$H117)*(CF$6-$F117+1),$J117/2,$M117,TRUE)-_xlfn.NORM.DIST(AND(CF$6&gt;=$F117,CF$6&lt;=$H117)*(CE$6-$F117+1),$J117/2,$M117,TRUE))/(1-2*_xlfn.NORM.DIST(0,$J117/2,$M117,TRUE))*$D117+($K117="Steady Growth")*(AND(CF$6&gt;=$F117,CF$6&lt;=$H117)*((CF$6-$F117+1)/($J117*($J117+1)/2)*$D117))+($K117="custom")*CustCF!BZ117</f>
        <v>0</v>
      </c>
      <c r="CG117" s="95">
        <f>($K117="Bell Curve")*(_xlfn.NORM.DIST(AND(CG$6&gt;=$F117,CG$6&lt;=$H117)*(CG$6-$F117+1),$J117/2,$M117,TRUE)-_xlfn.NORM.DIST(AND(CG$6&gt;=$F117,CG$6&lt;=$H117)*(CF$6-$F117+1),$J117/2,$M117,TRUE))/(1-2*_xlfn.NORM.DIST(0,$J117/2,$M117,TRUE))*$D117+($K117="Steady Growth")*(AND(CG$6&gt;=$F117,CG$6&lt;=$H117)*((CG$6-$F117+1)/($J117*($J117+1)/2)*$D117))+($K117="custom")*CustCF!CA117</f>
        <v>0</v>
      </c>
      <c r="CH117" s="95">
        <f>($K117="Bell Curve")*(_xlfn.NORM.DIST(AND(CH$6&gt;=$F117,CH$6&lt;=$H117)*(CH$6-$F117+1),$J117/2,$M117,TRUE)-_xlfn.NORM.DIST(AND(CH$6&gt;=$F117,CH$6&lt;=$H117)*(CG$6-$F117+1),$J117/2,$M117,TRUE))/(1-2*_xlfn.NORM.DIST(0,$J117/2,$M117,TRUE))*$D117+($K117="Steady Growth")*(AND(CH$6&gt;=$F117,CH$6&lt;=$H117)*((CH$6-$F117+1)/($J117*($J117+1)/2)*$D117))+($K117="custom")*CustCF!CB117</f>
        <v>0</v>
      </c>
      <c r="CI117" s="95">
        <f>($K117="Bell Curve")*(_xlfn.NORM.DIST(AND(CI$6&gt;=$F117,CI$6&lt;=$H117)*(CI$6-$F117+1),$J117/2,$M117,TRUE)-_xlfn.NORM.DIST(AND(CI$6&gt;=$F117,CI$6&lt;=$H117)*(CH$6-$F117+1),$J117/2,$M117,TRUE))/(1-2*_xlfn.NORM.DIST(0,$J117/2,$M117,TRUE))*$D117+($K117="Steady Growth")*(AND(CI$6&gt;=$F117,CI$6&lt;=$H117)*((CI$6-$F117+1)/($J117*($J117+1)/2)*$D117))+($K117="custom")*CustCF!CC117</f>
        <v>0</v>
      </c>
      <c r="CJ117" s="95">
        <f>($K117="Bell Curve")*(_xlfn.NORM.DIST(AND(CJ$6&gt;=$F117,CJ$6&lt;=$H117)*(CJ$6-$F117+1),$J117/2,$M117,TRUE)-_xlfn.NORM.DIST(AND(CJ$6&gt;=$F117,CJ$6&lt;=$H117)*(CI$6-$F117+1),$J117/2,$M117,TRUE))/(1-2*_xlfn.NORM.DIST(0,$J117/2,$M117,TRUE))*$D117+($K117="Steady Growth")*(AND(CJ$6&gt;=$F117,CJ$6&lt;=$H117)*((CJ$6-$F117+1)/($J117*($J117+1)/2)*$D117))+($K117="custom")*CustCF!CD117</f>
        <v>0</v>
      </c>
      <c r="CK117" s="95">
        <f>($K117="Bell Curve")*(_xlfn.NORM.DIST(AND(CK$6&gt;=$F117,CK$6&lt;=$H117)*(CK$6-$F117+1),$J117/2,$M117,TRUE)-_xlfn.NORM.DIST(AND(CK$6&gt;=$F117,CK$6&lt;=$H117)*(CJ$6-$F117+1),$J117/2,$M117,TRUE))/(1-2*_xlfn.NORM.DIST(0,$J117/2,$M117,TRUE))*$D117+($K117="Steady Growth")*(AND(CK$6&gt;=$F117,CK$6&lt;=$H117)*((CK$6-$F117+1)/($J117*($J117+1)/2)*$D117))+($K117="custom")*CustCF!CE117</f>
        <v>0</v>
      </c>
      <c r="CL117" s="95">
        <f>($K117="Bell Curve")*(_xlfn.NORM.DIST(AND(CL$6&gt;=$F117,CL$6&lt;=$H117)*(CL$6-$F117+1),$J117/2,$M117,TRUE)-_xlfn.NORM.DIST(AND(CL$6&gt;=$F117,CL$6&lt;=$H117)*(CK$6-$F117+1),$J117/2,$M117,TRUE))/(1-2*_xlfn.NORM.DIST(0,$J117/2,$M117,TRUE))*$D117+($K117="Steady Growth")*(AND(CL$6&gt;=$F117,CL$6&lt;=$H117)*((CL$6-$F117+1)/($J117*($J117+1)/2)*$D117))+($K117="custom")*CustCF!CF117</f>
        <v>0</v>
      </c>
      <c r="CM117" s="95">
        <f>($K117="Bell Curve")*(_xlfn.NORM.DIST(AND(CM$6&gt;=$F117,CM$6&lt;=$H117)*(CM$6-$F117+1),$J117/2,$M117,TRUE)-_xlfn.NORM.DIST(AND(CM$6&gt;=$F117,CM$6&lt;=$H117)*(CL$6-$F117+1),$J117/2,$M117,TRUE))/(1-2*_xlfn.NORM.DIST(0,$J117/2,$M117,TRUE))*$D117+($K117="Steady Growth")*(AND(CM$6&gt;=$F117,CM$6&lt;=$H117)*((CM$6-$F117+1)/($J117*($J117+1)/2)*$D117))+($K117="custom")*CustCF!CG117</f>
        <v>0</v>
      </c>
      <c r="CN117" s="95">
        <f>($K117="Bell Curve")*(_xlfn.NORM.DIST(AND(CN$6&gt;=$F117,CN$6&lt;=$H117)*(CN$6-$F117+1),$J117/2,$M117,TRUE)-_xlfn.NORM.DIST(AND(CN$6&gt;=$F117,CN$6&lt;=$H117)*(CM$6-$F117+1),$J117/2,$M117,TRUE))/(1-2*_xlfn.NORM.DIST(0,$J117/2,$M117,TRUE))*$D117+($K117="Steady Growth")*(AND(CN$6&gt;=$F117,CN$6&lt;=$H117)*((CN$6-$F117+1)/($J117*($J117+1)/2)*$D117))+($K117="custom")*CustCF!CH117</f>
        <v>0</v>
      </c>
      <c r="CO117" s="95">
        <f>($K117="Bell Curve")*(_xlfn.NORM.DIST(AND(CO$6&gt;=$F117,CO$6&lt;=$H117)*(CO$6-$F117+1),$J117/2,$M117,TRUE)-_xlfn.NORM.DIST(AND(CO$6&gt;=$F117,CO$6&lt;=$H117)*(CN$6-$F117+1),$J117/2,$M117,TRUE))/(1-2*_xlfn.NORM.DIST(0,$J117/2,$M117,TRUE))*$D117+($K117="Steady Growth")*(AND(CO$6&gt;=$F117,CO$6&lt;=$H117)*((CO$6-$F117+1)/($J117*($J117+1)/2)*$D117))+($K117="custom")*CustCF!CI117</f>
        <v>0</v>
      </c>
      <c r="CP117" s="95">
        <f>($K117="Bell Curve")*(_xlfn.NORM.DIST(AND(CP$6&gt;=$F117,CP$6&lt;=$H117)*(CP$6-$F117+1),$J117/2,$M117,TRUE)-_xlfn.NORM.DIST(AND(CP$6&gt;=$F117,CP$6&lt;=$H117)*(CO$6-$F117+1),$J117/2,$M117,TRUE))/(1-2*_xlfn.NORM.DIST(0,$J117/2,$M117,TRUE))*$D117+($K117="Steady Growth")*(AND(CP$6&gt;=$F117,CP$6&lt;=$H117)*((CP$6-$F117+1)/($J117*($J117+1)/2)*$D117))+($K117="custom")*CustCF!CJ117</f>
        <v>0</v>
      </c>
      <c r="CQ117" s="95">
        <f>($K117="Bell Curve")*(_xlfn.NORM.DIST(AND(CQ$6&gt;=$F117,CQ$6&lt;=$H117)*(CQ$6-$F117+1),$J117/2,$M117,TRUE)-_xlfn.NORM.DIST(AND(CQ$6&gt;=$F117,CQ$6&lt;=$H117)*(CP$6-$F117+1),$J117/2,$M117,TRUE))/(1-2*_xlfn.NORM.DIST(0,$J117/2,$M117,TRUE))*$D117+($K117="Steady Growth")*(AND(CQ$6&gt;=$F117,CQ$6&lt;=$H117)*((CQ$6-$F117+1)/($J117*($J117+1)/2)*$D117))+($K117="custom")*CustCF!CK117</f>
        <v>0</v>
      </c>
      <c r="CR117" s="95">
        <f>($K117="Bell Curve")*(_xlfn.NORM.DIST(AND(CR$6&gt;=$F117,CR$6&lt;=$H117)*(CR$6-$F117+1),$J117/2,$M117,TRUE)-_xlfn.NORM.DIST(AND(CR$6&gt;=$F117,CR$6&lt;=$H117)*(CQ$6-$F117+1),$J117/2,$M117,TRUE))/(1-2*_xlfn.NORM.DIST(0,$J117/2,$M117,TRUE))*$D117+($K117="Steady Growth")*(AND(CR$6&gt;=$F117,CR$6&lt;=$H117)*((CR$6-$F117+1)/($J117*($J117+1)/2)*$D117))+($K117="custom")*CustCF!CL117</f>
        <v>0</v>
      </c>
      <c r="CS117" s="95">
        <f>($K117="Bell Curve")*(_xlfn.NORM.DIST(AND(CS$6&gt;=$F117,CS$6&lt;=$H117)*(CS$6-$F117+1),$J117/2,$M117,TRUE)-_xlfn.NORM.DIST(AND(CS$6&gt;=$F117,CS$6&lt;=$H117)*(CR$6-$F117+1),$J117/2,$M117,TRUE))/(1-2*_xlfn.NORM.DIST(0,$J117/2,$M117,TRUE))*$D117+($K117="Steady Growth")*(AND(CS$6&gt;=$F117,CS$6&lt;=$H117)*((CS$6-$F117+1)/($J117*($J117+1)/2)*$D117))+($K117="custom")*CustCF!CM117</f>
        <v>0</v>
      </c>
      <c r="CT117" s="95">
        <f>($K117="Bell Curve")*(_xlfn.NORM.DIST(AND(CT$6&gt;=$F117,CT$6&lt;=$H117)*(CT$6-$F117+1),$J117/2,$M117,TRUE)-_xlfn.NORM.DIST(AND(CT$6&gt;=$F117,CT$6&lt;=$H117)*(CS$6-$F117+1),$J117/2,$M117,TRUE))/(1-2*_xlfn.NORM.DIST(0,$J117/2,$M117,TRUE))*$D117+($K117="Steady Growth")*(AND(CT$6&gt;=$F117,CT$6&lt;=$H117)*((CT$6-$F117+1)/($J117*($J117+1)/2)*$D117))+($K117="custom")*CustCF!CN117</f>
        <v>0</v>
      </c>
      <c r="CU117" s="95">
        <f>($K117="Bell Curve")*(_xlfn.NORM.DIST(AND(CU$6&gt;=$F117,CU$6&lt;=$H117)*(CU$6-$F117+1),$J117/2,$M117,TRUE)-_xlfn.NORM.DIST(AND(CU$6&gt;=$F117,CU$6&lt;=$H117)*(CT$6-$F117+1),$J117/2,$M117,TRUE))/(1-2*_xlfn.NORM.DIST(0,$J117/2,$M117,TRUE))*$D117+($K117="Steady Growth")*(AND(CU$6&gt;=$F117,CU$6&lt;=$H117)*((CU$6-$F117+1)/($J117*($J117+1)/2)*$D117))+($K117="custom")*CustCF!CO117</f>
        <v>0</v>
      </c>
      <c r="CV117" s="95">
        <f>($K117="Bell Curve")*(_xlfn.NORM.DIST(AND(CV$6&gt;=$F117,CV$6&lt;=$H117)*(CV$6-$F117+1),$J117/2,$M117,TRUE)-_xlfn.NORM.DIST(AND(CV$6&gt;=$F117,CV$6&lt;=$H117)*(CU$6-$F117+1),$J117/2,$M117,TRUE))/(1-2*_xlfn.NORM.DIST(0,$J117/2,$M117,TRUE))*$D117+($K117="Steady Growth")*(AND(CV$6&gt;=$F117,CV$6&lt;=$H117)*((CV$6-$F117+1)/($J117*($J117+1)/2)*$D117))+($K117="custom")*CustCF!CP117</f>
        <v>0</v>
      </c>
      <c r="CW117" s="95">
        <f>($K117="Bell Curve")*(_xlfn.NORM.DIST(AND(CW$6&gt;=$F117,CW$6&lt;=$H117)*(CW$6-$F117+1),$J117/2,$M117,TRUE)-_xlfn.NORM.DIST(AND(CW$6&gt;=$F117,CW$6&lt;=$H117)*(CV$6-$F117+1),$J117/2,$M117,TRUE))/(1-2*_xlfn.NORM.DIST(0,$J117/2,$M117,TRUE))*$D117+($K117="Steady Growth")*(AND(CW$6&gt;=$F117,CW$6&lt;=$H117)*((CW$6-$F117+1)/($J117*($J117+1)/2)*$D117))+($K117="custom")*CustCF!CQ117</f>
        <v>0</v>
      </c>
      <c r="CX117" s="95">
        <f>($K117="Bell Curve")*(_xlfn.NORM.DIST(AND(CX$6&gt;=$F117,CX$6&lt;=$H117)*(CX$6-$F117+1),$J117/2,$M117,TRUE)-_xlfn.NORM.DIST(AND(CX$6&gt;=$F117,CX$6&lt;=$H117)*(CW$6-$F117+1),$J117/2,$M117,TRUE))/(1-2*_xlfn.NORM.DIST(0,$J117/2,$M117,TRUE))*$D117+($K117="Steady Growth")*(AND(CX$6&gt;=$F117,CX$6&lt;=$H117)*((CX$6-$F117+1)/($J117*($J117+1)/2)*$D117))+($K117="custom")*CustCF!CR117</f>
        <v>0</v>
      </c>
      <c r="CY117" s="95">
        <f>($K117="Bell Curve")*(_xlfn.NORM.DIST(AND(CY$6&gt;=$F117,CY$6&lt;=$H117)*(CY$6-$F117+1),$J117/2,$M117,TRUE)-_xlfn.NORM.DIST(AND(CY$6&gt;=$F117,CY$6&lt;=$H117)*(CX$6-$F117+1),$J117/2,$M117,TRUE))/(1-2*_xlfn.NORM.DIST(0,$J117/2,$M117,TRUE))*$D117+($K117="Steady Growth")*(AND(CY$6&gt;=$F117,CY$6&lt;=$H117)*((CY$6-$F117+1)/($J117*($J117+1)/2)*$D117))+($K117="custom")*CustCF!CS117</f>
        <v>0</v>
      </c>
      <c r="CZ117" s="95">
        <f>($K117="Bell Curve")*(_xlfn.NORM.DIST(AND(CZ$6&gt;=$F117,CZ$6&lt;=$H117)*(CZ$6-$F117+1),$J117/2,$M117,TRUE)-_xlfn.NORM.DIST(AND(CZ$6&gt;=$F117,CZ$6&lt;=$H117)*(CY$6-$F117+1),$J117/2,$M117,TRUE))/(1-2*_xlfn.NORM.DIST(0,$J117/2,$M117,TRUE))*$D117+($K117="Steady Growth")*(AND(CZ$6&gt;=$F117,CZ$6&lt;=$H117)*((CZ$6-$F117+1)/($J117*($J117+1)/2)*$D117))+($K117="custom")*CustCF!CT117</f>
        <v>0</v>
      </c>
      <c r="DA117" s="95">
        <f>($K117="Bell Curve")*(_xlfn.NORM.DIST(AND(DA$6&gt;=$F117,DA$6&lt;=$H117)*(DA$6-$F117+1),$J117/2,$M117,TRUE)-_xlfn.NORM.DIST(AND(DA$6&gt;=$F117,DA$6&lt;=$H117)*(CZ$6-$F117+1),$J117/2,$M117,TRUE))/(1-2*_xlfn.NORM.DIST(0,$J117/2,$M117,TRUE))*$D117+($K117="Steady Growth")*(AND(DA$6&gt;=$F117,DA$6&lt;=$H117)*((DA$6-$F117+1)/($J117*($J117+1)/2)*$D117))+($K117="custom")*CustCF!CU117</f>
        <v>0</v>
      </c>
      <c r="DB117" s="95">
        <f>($K117="Bell Curve")*(_xlfn.NORM.DIST(AND(DB$6&gt;=$F117,DB$6&lt;=$H117)*(DB$6-$F117+1),$J117/2,$M117,TRUE)-_xlfn.NORM.DIST(AND(DB$6&gt;=$F117,DB$6&lt;=$H117)*(DA$6-$F117+1),$J117/2,$M117,TRUE))/(1-2*_xlfn.NORM.DIST(0,$J117/2,$M117,TRUE))*$D117+($K117="Steady Growth")*(AND(DB$6&gt;=$F117,DB$6&lt;=$H117)*((DB$6-$F117+1)/($J117*($J117+1)/2)*$D117))+($K117="custom")*CustCF!CV117</f>
        <v>0</v>
      </c>
      <c r="DC117" s="95">
        <f>($K117="Bell Curve")*(_xlfn.NORM.DIST(AND(DC$6&gt;=$F117,DC$6&lt;=$H117)*(DC$6-$F117+1),$J117/2,$M117,TRUE)-_xlfn.NORM.DIST(AND(DC$6&gt;=$F117,DC$6&lt;=$H117)*(DB$6-$F117+1),$J117/2,$M117,TRUE))/(1-2*_xlfn.NORM.DIST(0,$J117/2,$M117,TRUE))*$D117+($K117="Steady Growth")*(AND(DC$6&gt;=$F117,DC$6&lt;=$H117)*((DC$6-$F117+1)/($J117*($J117+1)/2)*$D117))+($K117="custom")*CustCF!CW117</f>
        <v>0</v>
      </c>
      <c r="DD117" s="95">
        <f>($K117="Bell Curve")*(_xlfn.NORM.DIST(AND(DD$6&gt;=$F117,DD$6&lt;=$H117)*(DD$6-$F117+1),$J117/2,$M117,TRUE)-_xlfn.NORM.DIST(AND(DD$6&gt;=$F117,DD$6&lt;=$H117)*(DC$6-$F117+1),$J117/2,$M117,TRUE))/(1-2*_xlfn.NORM.DIST(0,$J117/2,$M117,TRUE))*$D117+($K117="Steady Growth")*(AND(DD$6&gt;=$F117,DD$6&lt;=$H117)*((DD$6-$F117+1)/($J117*($J117+1)/2)*$D117))+($K117="custom")*CustCF!CX117</f>
        <v>0</v>
      </c>
      <c r="DE117" s="95">
        <f>($K117="Bell Curve")*(_xlfn.NORM.DIST(AND(DE$6&gt;=$F117,DE$6&lt;=$H117)*(DE$6-$F117+1),$J117/2,$M117,TRUE)-_xlfn.NORM.DIST(AND(DE$6&gt;=$F117,DE$6&lt;=$H117)*(DD$6-$F117+1),$J117/2,$M117,TRUE))/(1-2*_xlfn.NORM.DIST(0,$J117/2,$M117,TRUE))*$D117+($K117="Steady Growth")*(AND(DE$6&gt;=$F117,DE$6&lt;=$H117)*((DE$6-$F117+1)/($J117*($J117+1)/2)*$D117))+($K117="custom")*CustCF!CY117</f>
        <v>0</v>
      </c>
      <c r="DF117" s="95">
        <f>($K117="Bell Curve")*(_xlfn.NORM.DIST(AND(DF$6&gt;=$F117,DF$6&lt;=$H117)*(DF$6-$F117+1),$J117/2,$M117,TRUE)-_xlfn.NORM.DIST(AND(DF$6&gt;=$F117,DF$6&lt;=$H117)*(DE$6-$F117+1),$J117/2,$M117,TRUE))/(1-2*_xlfn.NORM.DIST(0,$J117/2,$M117,TRUE))*$D117+($K117="Steady Growth")*(AND(DF$6&gt;=$F117,DF$6&lt;=$H117)*((DF$6-$F117+1)/($J117*($J117+1)/2)*$D117))+($K117="custom")*CustCF!CZ117</f>
        <v>0</v>
      </c>
      <c r="DG117" s="95">
        <f>($K117="Bell Curve")*(_xlfn.NORM.DIST(AND(DG$6&gt;=$F117,DG$6&lt;=$H117)*(DG$6-$F117+1),$J117/2,$M117,TRUE)-_xlfn.NORM.DIST(AND(DG$6&gt;=$F117,DG$6&lt;=$H117)*(DF$6-$F117+1),$J117/2,$M117,TRUE))/(1-2*_xlfn.NORM.DIST(0,$J117/2,$M117,TRUE))*$D117+($K117="Steady Growth")*(AND(DG$6&gt;=$F117,DG$6&lt;=$H117)*((DG$6-$F117+1)/($J117*($J117+1)/2)*$D117))+($K117="custom")*CustCF!DA117</f>
        <v>0</v>
      </c>
      <c r="DH117" s="95">
        <f>($K117="Bell Curve")*(_xlfn.NORM.DIST(AND(DH$6&gt;=$F117,DH$6&lt;=$H117)*(DH$6-$F117+1),$J117/2,$M117,TRUE)-_xlfn.NORM.DIST(AND(DH$6&gt;=$F117,DH$6&lt;=$H117)*(DG$6-$F117+1),$J117/2,$M117,TRUE))/(1-2*_xlfn.NORM.DIST(0,$J117/2,$M117,TRUE))*$D117+($K117="Steady Growth")*(AND(DH$6&gt;=$F117,DH$6&lt;=$H117)*((DH$6-$F117+1)/($J117*($J117+1)/2)*$D117))+($K117="custom")*CustCF!DB117</f>
        <v>0</v>
      </c>
      <c r="DI117" s="95">
        <f>($K117="Bell Curve")*(_xlfn.NORM.DIST(AND(DI$6&gt;=$F117,DI$6&lt;=$H117)*(DI$6-$F117+1),$J117/2,$M117,TRUE)-_xlfn.NORM.DIST(AND(DI$6&gt;=$F117,DI$6&lt;=$H117)*(DH$6-$F117+1),$J117/2,$M117,TRUE))/(1-2*_xlfn.NORM.DIST(0,$J117/2,$M117,TRUE))*$D117+($K117="Steady Growth")*(AND(DI$6&gt;=$F117,DI$6&lt;=$H117)*((DI$6-$F117+1)/($J117*($J117+1)/2)*$D117))+($K117="custom")*CustCF!DC117</f>
        <v>0</v>
      </c>
      <c r="DJ117" s="95">
        <f>($K117="Bell Curve")*(_xlfn.NORM.DIST(AND(DJ$6&gt;=$F117,DJ$6&lt;=$H117)*(DJ$6-$F117+1),$J117/2,$M117,TRUE)-_xlfn.NORM.DIST(AND(DJ$6&gt;=$F117,DJ$6&lt;=$H117)*(DI$6-$F117+1),$J117/2,$M117,TRUE))/(1-2*_xlfn.NORM.DIST(0,$J117/2,$M117,TRUE))*$D117+($K117="Steady Growth")*(AND(DJ$6&gt;=$F117,DJ$6&lt;=$H117)*((DJ$6-$F117+1)/($J117*($J117+1)/2)*$D117))+($K117="custom")*CustCF!DD117</f>
        <v>0</v>
      </c>
      <c r="DK117" s="95">
        <f>($K117="Bell Curve")*(_xlfn.NORM.DIST(AND(DK$6&gt;=$F117,DK$6&lt;=$H117)*(DK$6-$F117+1),$J117/2,$M117,TRUE)-_xlfn.NORM.DIST(AND(DK$6&gt;=$F117,DK$6&lt;=$H117)*(DJ$6-$F117+1),$J117/2,$M117,TRUE))/(1-2*_xlfn.NORM.DIST(0,$J117/2,$M117,TRUE))*$D117+($K117="Steady Growth")*(AND(DK$6&gt;=$F117,DK$6&lt;=$H117)*((DK$6-$F117+1)/($J117*($J117+1)/2)*$D117))+($K117="custom")*CustCF!DE117</f>
        <v>0</v>
      </c>
      <c r="DL117" s="95">
        <f>($K117="Bell Curve")*(_xlfn.NORM.DIST(AND(DL$6&gt;=$F117,DL$6&lt;=$H117)*(DL$6-$F117+1),$J117/2,$M117,TRUE)-_xlfn.NORM.DIST(AND(DL$6&gt;=$F117,DL$6&lt;=$H117)*(DK$6-$F117+1),$J117/2,$M117,TRUE))/(1-2*_xlfn.NORM.DIST(0,$J117/2,$M117,TRUE))*$D117+($K117="Steady Growth")*(AND(DL$6&gt;=$F117,DL$6&lt;=$H117)*((DL$6-$F117+1)/($J117*($J117+1)/2)*$D117))+($K117="custom")*CustCF!DF117</f>
        <v>0</v>
      </c>
      <c r="DM117" s="95">
        <f>($K117="Bell Curve")*(_xlfn.NORM.DIST(AND(DM$6&gt;=$F117,DM$6&lt;=$H117)*(DM$6-$F117+1),$J117/2,$M117,TRUE)-_xlfn.NORM.DIST(AND(DM$6&gt;=$F117,DM$6&lt;=$H117)*(DL$6-$F117+1),$J117/2,$M117,TRUE))/(1-2*_xlfn.NORM.DIST(0,$J117/2,$M117,TRUE))*$D117+($K117="Steady Growth")*(AND(DM$6&gt;=$F117,DM$6&lt;=$H117)*((DM$6-$F117+1)/($J117*($J117+1)/2)*$D117))+($K117="custom")*CustCF!DG117</f>
        <v>0</v>
      </c>
      <c r="DN117" s="95">
        <f>($K117="Bell Curve")*(_xlfn.NORM.DIST(AND(DN$6&gt;=$F117,DN$6&lt;=$H117)*(DN$6-$F117+1),$J117/2,$M117,TRUE)-_xlfn.NORM.DIST(AND(DN$6&gt;=$F117,DN$6&lt;=$H117)*(DM$6-$F117+1),$J117/2,$M117,TRUE))/(1-2*_xlfn.NORM.DIST(0,$J117/2,$M117,TRUE))*$D117+($K117="Steady Growth")*(AND(DN$6&gt;=$F117,DN$6&lt;=$H117)*((DN$6-$F117+1)/($J117*($J117+1)/2)*$D117))+($K117="custom")*CustCF!DH117</f>
        <v>0</v>
      </c>
      <c r="DO117" s="95">
        <f>($K117="Bell Curve")*(_xlfn.NORM.DIST(AND(DO$6&gt;=$F117,DO$6&lt;=$H117)*(DO$6-$F117+1),$J117/2,$M117,TRUE)-_xlfn.NORM.DIST(AND(DO$6&gt;=$F117,DO$6&lt;=$H117)*(DN$6-$F117+1),$J117/2,$M117,TRUE))/(1-2*_xlfn.NORM.DIST(0,$J117/2,$M117,TRUE))*$D117+($K117="Steady Growth")*(AND(DO$6&gt;=$F117,DO$6&lt;=$H117)*((DO$6-$F117+1)/($J117*($J117+1)/2)*$D117))+($K117="custom")*CustCF!DI117</f>
        <v>0</v>
      </c>
      <c r="DP117" s="95">
        <f>($K117="Bell Curve")*(_xlfn.NORM.DIST(AND(DP$6&gt;=$F117,DP$6&lt;=$H117)*(DP$6-$F117+1),$J117/2,$M117,TRUE)-_xlfn.NORM.DIST(AND(DP$6&gt;=$F117,DP$6&lt;=$H117)*(DO$6-$F117+1),$J117/2,$M117,TRUE))/(1-2*_xlfn.NORM.DIST(0,$J117/2,$M117,TRUE))*$D117+($K117="Steady Growth")*(AND(DP$6&gt;=$F117,DP$6&lt;=$H117)*((DP$6-$F117+1)/($J117*($J117+1)/2)*$D117))+($K117="custom")*CustCF!DJ117</f>
        <v>0</v>
      </c>
      <c r="DQ117" s="95">
        <f>($K117="Bell Curve")*(_xlfn.NORM.DIST(AND(DQ$6&gt;=$F117,DQ$6&lt;=$H117)*(DQ$6-$F117+1),$J117/2,$M117,TRUE)-_xlfn.NORM.DIST(AND(DQ$6&gt;=$F117,DQ$6&lt;=$H117)*(DP$6-$F117+1),$J117/2,$M117,TRUE))/(1-2*_xlfn.NORM.DIST(0,$J117/2,$M117,TRUE))*$D117+($K117="Steady Growth")*(AND(DQ$6&gt;=$F117,DQ$6&lt;=$H117)*((DQ$6-$F117+1)/($J117*($J117+1)/2)*$D117))+($K117="custom")*CustCF!DK117</f>
        <v>0</v>
      </c>
      <c r="DR117" s="95">
        <f>($K117="Bell Curve")*(_xlfn.NORM.DIST(AND(DR$6&gt;=$F117,DR$6&lt;=$H117)*(DR$6-$F117+1),$J117/2,$M117,TRUE)-_xlfn.NORM.DIST(AND(DR$6&gt;=$F117,DR$6&lt;=$H117)*(DQ$6-$F117+1),$J117/2,$M117,TRUE))/(1-2*_xlfn.NORM.DIST(0,$J117/2,$M117,TRUE))*$D117+($K117="Steady Growth")*(AND(DR$6&gt;=$F117,DR$6&lt;=$H117)*((DR$6-$F117+1)/($J117*($J117+1)/2)*$D117))+($K117="custom")*CustCF!DL117</f>
        <v>0</v>
      </c>
      <c r="DS117" s="95">
        <f>($K117="Bell Curve")*(_xlfn.NORM.DIST(AND(DS$6&gt;=$F117,DS$6&lt;=$H117)*(DS$6-$F117+1),$J117/2,$M117,TRUE)-_xlfn.NORM.DIST(AND(DS$6&gt;=$F117,DS$6&lt;=$H117)*(DR$6-$F117+1),$J117/2,$M117,TRUE))/(1-2*_xlfn.NORM.DIST(0,$J117/2,$M117,TRUE))*$D117+($K117="Steady Growth")*(AND(DS$6&gt;=$F117,DS$6&lt;=$H117)*((DS$6-$F117+1)/($J117*($J117+1)/2)*$D117))+($K117="custom")*CustCF!DM117</f>
        <v>0</v>
      </c>
      <c r="DT117" s="95">
        <f>($K117="Bell Curve")*(_xlfn.NORM.DIST(AND(DT$6&gt;=$F117,DT$6&lt;=$H117)*(DT$6-$F117+1),$J117/2,$M117,TRUE)-_xlfn.NORM.DIST(AND(DT$6&gt;=$F117,DT$6&lt;=$H117)*(DS$6-$F117+1),$J117/2,$M117,TRUE))/(1-2*_xlfn.NORM.DIST(0,$J117/2,$M117,TRUE))*$D117+($K117="Steady Growth")*(AND(DT$6&gt;=$F117,DT$6&lt;=$H117)*((DT$6-$F117+1)/($J117*($J117+1)/2)*$D117))+($K117="custom")*CustCF!DN117</f>
        <v>0</v>
      </c>
      <c r="DU117" s="95">
        <f>($K117="Bell Curve")*(_xlfn.NORM.DIST(AND(DU$6&gt;=$F117,DU$6&lt;=$H117)*(DU$6-$F117+1),$J117/2,$M117,TRUE)-_xlfn.NORM.DIST(AND(DU$6&gt;=$F117,DU$6&lt;=$H117)*(DT$6-$F117+1),$J117/2,$M117,TRUE))/(1-2*_xlfn.NORM.DIST(0,$J117/2,$M117,TRUE))*$D117+($K117="Steady Growth")*(AND(DU$6&gt;=$F117,DU$6&lt;=$H117)*((DU$6-$F117+1)/($J117*($J117+1)/2)*$D117))+($K117="custom")*CustCF!DO117</f>
        <v>0</v>
      </c>
      <c r="DV117" s="95">
        <f>($K117="Bell Curve")*(_xlfn.NORM.DIST(AND(DV$6&gt;=$F117,DV$6&lt;=$H117)*(DV$6-$F117+1),$J117/2,$M117,TRUE)-_xlfn.NORM.DIST(AND(DV$6&gt;=$F117,DV$6&lt;=$H117)*(DU$6-$F117+1),$J117/2,$M117,TRUE))/(1-2*_xlfn.NORM.DIST(0,$J117/2,$M117,TRUE))*$D117+($K117="Steady Growth")*(AND(DV$6&gt;=$F117,DV$6&lt;=$H117)*((DV$6-$F117+1)/($J117*($J117+1)/2)*$D117))+($K117="custom")*CustCF!DP117</f>
        <v>0</v>
      </c>
      <c r="DW117" s="95">
        <f>($K117="Bell Curve")*(_xlfn.NORM.DIST(AND(DW$6&gt;=$F117,DW$6&lt;=$H117)*(DW$6-$F117+1),$J117/2,$M117,TRUE)-_xlfn.NORM.DIST(AND(DW$6&gt;=$F117,DW$6&lt;=$H117)*(DV$6-$F117+1),$J117/2,$M117,TRUE))/(1-2*_xlfn.NORM.DIST(0,$J117/2,$M117,TRUE))*$D117+($K117="Steady Growth")*(AND(DW$6&gt;=$F117,DW$6&lt;=$H117)*((DW$6-$F117+1)/($J117*($J117+1)/2)*$D117))+($K117="custom")*CustCF!DQ117</f>
        <v>0</v>
      </c>
      <c r="DX117" s="95">
        <f>($K117="Bell Curve")*(_xlfn.NORM.DIST(AND(DX$6&gt;=$F117,DX$6&lt;=$H117)*(DX$6-$F117+1),$J117/2,$M117,TRUE)-_xlfn.NORM.DIST(AND(DX$6&gt;=$F117,DX$6&lt;=$H117)*(DW$6-$F117+1),$J117/2,$M117,TRUE))/(1-2*_xlfn.NORM.DIST(0,$J117/2,$M117,TRUE))*$D117+($K117="Steady Growth")*(AND(DX$6&gt;=$F117,DX$6&lt;=$H117)*((DX$6-$F117+1)/($J117*($J117+1)/2)*$D117))+($K117="custom")*CustCF!DR117</f>
        <v>0</v>
      </c>
      <c r="DY117" s="95">
        <f>($K117="Bell Curve")*(_xlfn.NORM.DIST(AND(DY$6&gt;=$F117,DY$6&lt;=$H117)*(DY$6-$F117+1),$J117/2,$M117,TRUE)-_xlfn.NORM.DIST(AND(DY$6&gt;=$F117,DY$6&lt;=$H117)*(DX$6-$F117+1),$J117/2,$M117,TRUE))/(1-2*_xlfn.NORM.DIST(0,$J117/2,$M117,TRUE))*$D117+($K117="Steady Growth")*(AND(DY$6&gt;=$F117,DY$6&lt;=$H117)*((DY$6-$F117+1)/($J117*($J117+1)/2)*$D117))+($K117="custom")*CustCF!DS117</f>
        <v>0</v>
      </c>
      <c r="DZ117" s="95">
        <f>($K117="Bell Curve")*(_xlfn.NORM.DIST(AND(DZ$6&gt;=$F117,DZ$6&lt;=$H117)*(DZ$6-$F117+1),$J117/2,$M117,TRUE)-_xlfn.NORM.DIST(AND(DZ$6&gt;=$F117,DZ$6&lt;=$H117)*(DY$6-$F117+1),$J117/2,$M117,TRUE))/(1-2*_xlfn.NORM.DIST(0,$J117/2,$M117,TRUE))*$D117+($K117="Steady Growth")*(AND(DZ$6&gt;=$F117,DZ$6&lt;=$H117)*((DZ$6-$F117+1)/($J117*($J117+1)/2)*$D117))+($K117="custom")*CustCF!DT117</f>
        <v>0</v>
      </c>
      <c r="EA117" s="95">
        <f>($K117="Bell Curve")*(_xlfn.NORM.DIST(AND(EA$6&gt;=$F117,EA$6&lt;=$H117)*(EA$6-$F117+1),$J117/2,$M117,TRUE)-_xlfn.NORM.DIST(AND(EA$6&gt;=$F117,EA$6&lt;=$H117)*(DZ$6-$F117+1),$J117/2,$M117,TRUE))/(1-2*_xlfn.NORM.DIST(0,$J117/2,$M117,TRUE))*$D117+($K117="Steady Growth")*(AND(EA$6&gt;=$F117,EA$6&lt;=$H117)*((EA$6-$F117+1)/($J117*($J117+1)/2)*$D117))+($K117="custom")*CustCF!DU117</f>
        <v>0</v>
      </c>
      <c r="EB117" s="95">
        <f>($K117="Bell Curve")*(_xlfn.NORM.DIST(AND(EB$6&gt;=$F117,EB$6&lt;=$H117)*(EB$6-$F117+1),$J117/2,$M117,TRUE)-_xlfn.NORM.DIST(AND(EB$6&gt;=$F117,EB$6&lt;=$H117)*(EA$6-$F117+1),$J117/2,$M117,TRUE))/(1-2*_xlfn.NORM.DIST(0,$J117/2,$M117,TRUE))*$D117+($K117="Steady Growth")*(AND(EB$6&gt;=$F117,EB$6&lt;=$H117)*((EB$6-$F117+1)/($J117*($J117+1)/2)*$D117))+($K117="custom")*CustCF!DV117</f>
        <v>0</v>
      </c>
      <c r="EC117" s="95">
        <f>($K117="Bell Curve")*(_xlfn.NORM.DIST(AND(EC$6&gt;=$F117,EC$6&lt;=$H117)*(EC$6-$F117+1),$J117/2,$M117,TRUE)-_xlfn.NORM.DIST(AND(EC$6&gt;=$F117,EC$6&lt;=$H117)*(EB$6-$F117+1),$J117/2,$M117,TRUE))/(1-2*_xlfn.NORM.DIST(0,$J117/2,$M117,TRUE))*$D117+($K117="Steady Growth")*(AND(EC$6&gt;=$F117,EC$6&lt;=$H117)*((EC$6-$F117+1)/($J117*($J117+1)/2)*$D117))+($K117="custom")*CustCF!DW117</f>
        <v>0</v>
      </c>
      <c r="ED117" s="95">
        <f>($K117="Bell Curve")*(_xlfn.NORM.DIST(AND(ED$6&gt;=$F117,ED$6&lt;=$H117)*(ED$6-$F117+1),$J117/2,$M117,TRUE)-_xlfn.NORM.DIST(AND(ED$6&gt;=$F117,ED$6&lt;=$H117)*(EC$6-$F117+1),$J117/2,$M117,TRUE))/(1-2*_xlfn.NORM.DIST(0,$J117/2,$M117,TRUE))*$D117+($K117="Steady Growth")*(AND(ED$6&gt;=$F117,ED$6&lt;=$H117)*((ED$6-$F117+1)/($J117*($J117+1)/2)*$D117))+($K117="custom")*CustCF!DX117</f>
        <v>0</v>
      </c>
      <c r="EE117" s="95">
        <f>($K117="Bell Curve")*(_xlfn.NORM.DIST(AND(EE$6&gt;=$F117,EE$6&lt;=$H117)*(EE$6-$F117+1),$J117/2,$M117,TRUE)-_xlfn.NORM.DIST(AND(EE$6&gt;=$F117,EE$6&lt;=$H117)*(ED$6-$F117+1),$J117/2,$M117,TRUE))/(1-2*_xlfn.NORM.DIST(0,$J117/2,$M117,TRUE))*$D117+($K117="Steady Growth")*(AND(EE$6&gt;=$F117,EE$6&lt;=$H117)*((EE$6-$F117+1)/($J117*($J117+1)/2)*$D117))+($K117="custom")*CustCF!DY117</f>
        <v>0</v>
      </c>
      <c r="EF117" s="95">
        <f>($K117="Bell Curve")*(_xlfn.NORM.DIST(AND(EF$6&gt;=$F117,EF$6&lt;=$H117)*(EF$6-$F117+1),$J117/2,$M117,TRUE)-_xlfn.NORM.DIST(AND(EF$6&gt;=$F117,EF$6&lt;=$H117)*(EE$6-$F117+1),$J117/2,$M117,TRUE))/(1-2*_xlfn.NORM.DIST(0,$J117/2,$M117,TRUE))*$D117+($K117="Steady Growth")*(AND(EF$6&gt;=$F117,EF$6&lt;=$H117)*((EF$6-$F117+1)/($J117*($J117+1)/2)*$D117))+($K117="custom")*CustCF!DZ117</f>
        <v>0</v>
      </c>
      <c r="EG117" s="95">
        <f>($K117="Bell Curve")*(_xlfn.NORM.DIST(AND(EG$6&gt;=$F117,EG$6&lt;=$H117)*(EG$6-$F117+1),$J117/2,$M117,TRUE)-_xlfn.NORM.DIST(AND(EG$6&gt;=$F117,EG$6&lt;=$H117)*(EF$6-$F117+1),$J117/2,$M117,TRUE))/(1-2*_xlfn.NORM.DIST(0,$J117/2,$M117,TRUE))*$D117+($K117="Steady Growth")*(AND(EG$6&gt;=$F117,EG$6&lt;=$H117)*((EG$6-$F117+1)/($J117*($J117+1)/2)*$D117))+($K117="custom")*CustCF!EA117</f>
        <v>0</v>
      </c>
      <c r="EH117" s="95">
        <f>($K117="Bell Curve")*(_xlfn.NORM.DIST(AND(EH$6&gt;=$F117,EH$6&lt;=$H117)*(EH$6-$F117+1),$J117/2,$M117,TRUE)-_xlfn.NORM.DIST(AND(EH$6&gt;=$F117,EH$6&lt;=$H117)*(EG$6-$F117+1),$J117/2,$M117,TRUE))/(1-2*_xlfn.NORM.DIST(0,$J117/2,$M117,TRUE))*$D117+($K117="Steady Growth")*(AND(EH$6&gt;=$F117,EH$6&lt;=$H117)*((EH$6-$F117+1)/($J117*($J117+1)/2)*$D117))+($K117="custom")*CustCF!EB117</f>
        <v>0</v>
      </c>
      <c r="EI117" s="95">
        <f>($K117="Bell Curve")*(_xlfn.NORM.DIST(AND(EI$6&gt;=$F117,EI$6&lt;=$H117)*(EI$6-$F117+1),$J117/2,$M117,TRUE)-_xlfn.NORM.DIST(AND(EI$6&gt;=$F117,EI$6&lt;=$H117)*(EH$6-$F117+1),$J117/2,$M117,TRUE))/(1-2*_xlfn.NORM.DIST(0,$J117/2,$M117,TRUE))*$D117+($K117="Steady Growth")*(AND(EI$6&gt;=$F117,EI$6&lt;=$H117)*((EI$6-$F117+1)/($J117*($J117+1)/2)*$D117))+($K117="custom")*CustCF!EC117</f>
        <v>0</v>
      </c>
      <c r="EJ117" s="95">
        <f>($K117="Bell Curve")*(_xlfn.NORM.DIST(AND(EJ$6&gt;=$F117,EJ$6&lt;=$H117)*(EJ$6-$F117+1),$J117/2,$M117,TRUE)-_xlfn.NORM.DIST(AND(EJ$6&gt;=$F117,EJ$6&lt;=$H117)*(EI$6-$F117+1),$J117/2,$M117,TRUE))/(1-2*_xlfn.NORM.DIST(0,$J117/2,$M117,TRUE))*$D117+($K117="Steady Growth")*(AND(EJ$6&gt;=$F117,EJ$6&lt;=$H117)*((EJ$6-$F117+1)/($J117*($J117+1)/2)*$D117))+($K117="custom")*CustCF!ED117</f>
        <v>0</v>
      </c>
      <c r="EK117" s="95">
        <f>($K117="Bell Curve")*(_xlfn.NORM.DIST(AND(EK$6&gt;=$F117,EK$6&lt;=$H117)*(EK$6-$F117+1),$J117/2,$M117,TRUE)-_xlfn.NORM.DIST(AND(EK$6&gt;=$F117,EK$6&lt;=$H117)*(EJ$6-$F117+1),$J117/2,$M117,TRUE))/(1-2*_xlfn.NORM.DIST(0,$J117/2,$M117,TRUE))*$D117+($K117="Steady Growth")*(AND(EK$6&gt;=$F117,EK$6&lt;=$H117)*((EK$6-$F117+1)/($J117*($J117+1)/2)*$D117))+($K117="custom")*CustCF!EE117</f>
        <v>0</v>
      </c>
      <c r="EL117" s="95">
        <f>($K117="Bell Curve")*(_xlfn.NORM.DIST(AND(EL$6&gt;=$F117,EL$6&lt;=$H117)*(EL$6-$F117+1),$J117/2,$M117,TRUE)-_xlfn.NORM.DIST(AND(EL$6&gt;=$F117,EL$6&lt;=$H117)*(EK$6-$F117+1),$J117/2,$M117,TRUE))/(1-2*_xlfn.NORM.DIST(0,$J117/2,$M117,TRUE))*$D117+($K117="Steady Growth")*(AND(EL$6&gt;=$F117,EL$6&lt;=$H117)*((EL$6-$F117+1)/($J117*($J117+1)/2)*$D117))+($K117="custom")*CustCF!EF117</f>
        <v>0</v>
      </c>
      <c r="EM117" s="95">
        <f>($K117="Bell Curve")*(_xlfn.NORM.DIST(AND(EM$6&gt;=$F117,EM$6&lt;=$H117)*(EM$6-$F117+1),$J117/2,$M117,TRUE)-_xlfn.NORM.DIST(AND(EM$6&gt;=$F117,EM$6&lt;=$H117)*(EL$6-$F117+1),$J117/2,$M117,TRUE))/(1-2*_xlfn.NORM.DIST(0,$J117/2,$M117,TRUE))*$D117+($K117="Steady Growth")*(AND(EM$6&gt;=$F117,EM$6&lt;=$H117)*((EM$6-$F117+1)/($J117*($J117+1)/2)*$D117))+($K117="custom")*CustCF!EG117</f>
        <v>0</v>
      </c>
      <c r="EN117" s="95">
        <f>($K117="Bell Curve")*(_xlfn.NORM.DIST(AND(EN$6&gt;=$F117,EN$6&lt;=$H117)*(EN$6-$F117+1),$J117/2,$M117,TRUE)-_xlfn.NORM.DIST(AND(EN$6&gt;=$F117,EN$6&lt;=$H117)*(EM$6-$F117+1),$J117/2,$M117,TRUE))/(1-2*_xlfn.NORM.DIST(0,$J117/2,$M117,TRUE))*$D117+($K117="Steady Growth")*(AND(EN$6&gt;=$F117,EN$6&lt;=$H117)*((EN$6-$F117+1)/($J117*($J117+1)/2)*$D117))+($K117="custom")*CustCF!EH117</f>
        <v>0</v>
      </c>
      <c r="EO117" s="95">
        <f>($K117="Bell Curve")*(_xlfn.NORM.DIST(AND(EO$6&gt;=$F117,EO$6&lt;=$H117)*(EO$6-$F117+1),$J117/2,$M117,TRUE)-_xlfn.NORM.DIST(AND(EO$6&gt;=$F117,EO$6&lt;=$H117)*(EN$6-$F117+1),$J117/2,$M117,TRUE))/(1-2*_xlfn.NORM.DIST(0,$J117/2,$M117,TRUE))*$D117+($K117="Steady Growth")*(AND(EO$6&gt;=$F117,EO$6&lt;=$H117)*((EO$6-$F117+1)/($J117*($J117+1)/2)*$D117))+($K117="custom")*CustCF!EI117</f>
        <v>0</v>
      </c>
      <c r="EP117" s="95">
        <f>($K117="Bell Curve")*(_xlfn.NORM.DIST(AND(EP$6&gt;=$F117,EP$6&lt;=$H117)*(EP$6-$F117+1),$J117/2,$M117,TRUE)-_xlfn.NORM.DIST(AND(EP$6&gt;=$F117,EP$6&lt;=$H117)*(EO$6-$F117+1),$J117/2,$M117,TRUE))/(1-2*_xlfn.NORM.DIST(0,$J117/2,$M117,TRUE))*$D117+($K117="Steady Growth")*(AND(EP$6&gt;=$F117,EP$6&lt;=$H117)*((EP$6-$F117+1)/($J117*($J117+1)/2)*$D117))+($K117="custom")*CustCF!EJ117</f>
        <v>0</v>
      </c>
      <c r="EQ117" s="95">
        <f>($K117="Bell Curve")*(_xlfn.NORM.DIST(AND(EQ$6&gt;=$F117,EQ$6&lt;=$H117)*(EQ$6-$F117+1),$J117/2,$M117,TRUE)-_xlfn.NORM.DIST(AND(EQ$6&gt;=$F117,EQ$6&lt;=$H117)*(EP$6-$F117+1),$J117/2,$M117,TRUE))/(1-2*_xlfn.NORM.DIST(0,$J117/2,$M117,TRUE))*$D117+($K117="Steady Growth")*(AND(EQ$6&gt;=$F117,EQ$6&lt;=$H117)*((EQ$6-$F117+1)/($J117*($J117+1)/2)*$D117))+($K117="custom")*CustCF!EK117</f>
        <v>0</v>
      </c>
      <c r="ER117" s="95">
        <f>($K117="Bell Curve")*(_xlfn.NORM.DIST(AND(ER$6&gt;=$F117,ER$6&lt;=$H117)*(ER$6-$F117+1),$J117/2,$M117,TRUE)-_xlfn.NORM.DIST(AND(ER$6&gt;=$F117,ER$6&lt;=$H117)*(EQ$6-$F117+1),$J117/2,$M117,TRUE))/(1-2*_xlfn.NORM.DIST(0,$J117/2,$M117,TRUE))*$D117+($K117="Steady Growth")*(AND(ER$6&gt;=$F117,ER$6&lt;=$H117)*((ER$6-$F117+1)/($J117*($J117+1)/2)*$D117))+($K117="custom")*CustCF!EL117</f>
        <v>0</v>
      </c>
      <c r="ES117" s="95">
        <f>($K117="Bell Curve")*(_xlfn.NORM.DIST(AND(ES$6&gt;=$F117,ES$6&lt;=$H117)*(ES$6-$F117+1),$J117/2,$M117,TRUE)-_xlfn.NORM.DIST(AND(ES$6&gt;=$F117,ES$6&lt;=$H117)*(ER$6-$F117+1),$J117/2,$M117,TRUE))/(1-2*_xlfn.NORM.DIST(0,$J117/2,$M117,TRUE))*$D117+($K117="Steady Growth")*(AND(ES$6&gt;=$F117,ES$6&lt;=$H117)*((ES$6-$F117+1)/($J117*($J117+1)/2)*$D117))+($K117="custom")*CustCF!EM117</f>
        <v>0</v>
      </c>
      <c r="ET117" s="95">
        <f>($K117="Bell Curve")*(_xlfn.NORM.DIST(AND(ET$6&gt;=$F117,ET$6&lt;=$H117)*(ET$6-$F117+1),$J117/2,$M117,TRUE)-_xlfn.NORM.DIST(AND(ET$6&gt;=$F117,ET$6&lt;=$H117)*(ES$6-$F117+1),$J117/2,$M117,TRUE))/(1-2*_xlfn.NORM.DIST(0,$J117/2,$M117,TRUE))*$D117+($K117="Steady Growth")*(AND(ET$6&gt;=$F117,ET$6&lt;=$H117)*((ET$6-$F117+1)/($J117*($J117+1)/2)*$D117))+($K117="custom")*CustCF!EN117</f>
        <v>0</v>
      </c>
      <c r="EU117" s="95">
        <f>($K117="Bell Curve")*(_xlfn.NORM.DIST(AND(EU$6&gt;=$F117,EU$6&lt;=$H117)*(EU$6-$F117+1),$J117/2,$M117,TRUE)-_xlfn.NORM.DIST(AND(EU$6&gt;=$F117,EU$6&lt;=$H117)*(ET$6-$F117+1),$J117/2,$M117,TRUE))/(1-2*_xlfn.NORM.DIST(0,$J117/2,$M117,TRUE))*$D117+($K117="Steady Growth")*(AND(EU$6&gt;=$F117,EU$6&lt;=$H117)*((EU$6-$F117+1)/($J117*($J117+1)/2)*$D117))+($K117="custom")*CustCF!EO117</f>
        <v>0</v>
      </c>
      <c r="EV117" s="95">
        <f>($K117="Bell Curve")*(_xlfn.NORM.DIST(AND(EV$6&gt;=$F117,EV$6&lt;=$H117)*(EV$6-$F117+1),$J117/2,$M117,TRUE)-_xlfn.NORM.DIST(AND(EV$6&gt;=$F117,EV$6&lt;=$H117)*(EU$6-$F117+1),$J117/2,$M117,TRUE))/(1-2*_xlfn.NORM.DIST(0,$J117/2,$M117,TRUE))*$D117+($K117="Steady Growth")*(AND(EV$6&gt;=$F117,EV$6&lt;=$H117)*((EV$6-$F117+1)/($J117*($J117+1)/2)*$D117))+($K117="custom")*CustCF!EP117</f>
        <v>0</v>
      </c>
      <c r="EW117" s="95">
        <f>($K117="Bell Curve")*(_xlfn.NORM.DIST(AND(EW$6&gt;=$F117,EW$6&lt;=$H117)*(EW$6-$F117+1),$J117/2,$M117,TRUE)-_xlfn.NORM.DIST(AND(EW$6&gt;=$F117,EW$6&lt;=$H117)*(EV$6-$F117+1),$J117/2,$M117,TRUE))/(1-2*_xlfn.NORM.DIST(0,$J117/2,$M117,TRUE))*$D117+($K117="Steady Growth")*(AND(EW$6&gt;=$F117,EW$6&lt;=$H117)*((EW$6-$F117+1)/($J117*($J117+1)/2)*$D117))+($K117="custom")*CustCF!EQ117</f>
        <v>0</v>
      </c>
      <c r="EX117" s="95">
        <f>($K117="Bell Curve")*(_xlfn.NORM.DIST(AND(EX$6&gt;=$F117,EX$6&lt;=$H117)*(EX$6-$F117+1),$J117/2,$M117,TRUE)-_xlfn.NORM.DIST(AND(EX$6&gt;=$F117,EX$6&lt;=$H117)*(EW$6-$F117+1),$J117/2,$M117,TRUE))/(1-2*_xlfn.NORM.DIST(0,$J117/2,$M117,TRUE))*$D117+($K117="Steady Growth")*(AND(EX$6&gt;=$F117,EX$6&lt;=$H117)*((EX$6-$F117+1)/($J117*($J117+1)/2)*$D117))+($K117="custom")*CustCF!ER117</f>
        <v>0</v>
      </c>
      <c r="EY117" s="95">
        <f>($K117="Bell Curve")*(_xlfn.NORM.DIST(AND(EY$6&gt;=$F117,EY$6&lt;=$H117)*(EY$6-$F117+1),$J117/2,$M117,TRUE)-_xlfn.NORM.DIST(AND(EY$6&gt;=$F117,EY$6&lt;=$H117)*(EX$6-$F117+1),$J117/2,$M117,TRUE))/(1-2*_xlfn.NORM.DIST(0,$J117/2,$M117,TRUE))*$D117+($K117="Steady Growth")*(AND(EY$6&gt;=$F117,EY$6&lt;=$H117)*((EY$6-$F117+1)/($J117*($J117+1)/2)*$D117))+($K117="custom")*CustCF!ES117</f>
        <v>0</v>
      </c>
      <c r="EZ117" s="95">
        <f>($K117="Bell Curve")*(_xlfn.NORM.DIST(AND(EZ$6&gt;=$F117,EZ$6&lt;=$H117)*(EZ$6-$F117+1),$J117/2,$M117,TRUE)-_xlfn.NORM.DIST(AND(EZ$6&gt;=$F117,EZ$6&lt;=$H117)*(EY$6-$F117+1),$J117/2,$M117,TRUE))/(1-2*_xlfn.NORM.DIST(0,$J117/2,$M117,TRUE))*$D117+($K117="Steady Growth")*(AND(EZ$6&gt;=$F117,EZ$6&lt;=$H117)*((EZ$6-$F117+1)/($J117*($J117+1)/2)*$D117))+($K117="custom")*CustCF!ET117</f>
        <v>0</v>
      </c>
      <c r="FA117" s="95">
        <f>($K117="Bell Curve")*(_xlfn.NORM.DIST(AND(FA$6&gt;=$F117,FA$6&lt;=$H117)*(FA$6-$F117+1),$J117/2,$M117,TRUE)-_xlfn.NORM.DIST(AND(FA$6&gt;=$F117,FA$6&lt;=$H117)*(EZ$6-$F117+1),$J117/2,$M117,TRUE))/(1-2*_xlfn.NORM.DIST(0,$J117/2,$M117,TRUE))*$D117+($K117="Steady Growth")*(AND(FA$6&gt;=$F117,FA$6&lt;=$H117)*((FA$6-$F117+1)/($J117*($J117+1)/2)*$D117))+($K117="custom")*CustCF!EU117</f>
        <v>0</v>
      </c>
      <c r="FB117" s="95">
        <f>($K117="Bell Curve")*(_xlfn.NORM.DIST(AND(FB$6&gt;=$F117,FB$6&lt;=$H117)*(FB$6-$F117+1),$J117/2,$M117,TRUE)-_xlfn.NORM.DIST(AND(FB$6&gt;=$F117,FB$6&lt;=$H117)*(FA$6-$F117+1),$J117/2,$M117,TRUE))/(1-2*_xlfn.NORM.DIST(0,$J117/2,$M117,TRUE))*$D117+($K117="Steady Growth")*(AND(FB$6&gt;=$F117,FB$6&lt;=$H117)*((FB$6-$F117+1)/($J117*($J117+1)/2)*$D117))+($K117="custom")*CustCF!EV117</f>
        <v>0</v>
      </c>
      <c r="FC117" s="95">
        <f>($K117="Bell Curve")*(_xlfn.NORM.DIST(AND(FC$6&gt;=$F117,FC$6&lt;=$H117)*(FC$6-$F117+1),$J117/2,$M117,TRUE)-_xlfn.NORM.DIST(AND(FC$6&gt;=$F117,FC$6&lt;=$H117)*(FB$6-$F117+1),$J117/2,$M117,TRUE))/(1-2*_xlfn.NORM.DIST(0,$J117/2,$M117,TRUE))*$D117+($K117="Steady Growth")*(AND(FC$6&gt;=$F117,FC$6&lt;=$H117)*((FC$6-$F117+1)/($J117*($J117+1)/2)*$D117))+($K117="custom")*CustCF!EW117</f>
        <v>0</v>
      </c>
      <c r="FD117" s="95">
        <f>($K117="Bell Curve")*(_xlfn.NORM.DIST(AND(FD$6&gt;=$F117,FD$6&lt;=$H117)*(FD$6-$F117+1),$J117/2,$M117,TRUE)-_xlfn.NORM.DIST(AND(FD$6&gt;=$F117,FD$6&lt;=$H117)*(FC$6-$F117+1),$J117/2,$M117,TRUE))/(1-2*_xlfn.NORM.DIST(0,$J117/2,$M117,TRUE))*$D117+($K117="Steady Growth")*(AND(FD$6&gt;=$F117,FD$6&lt;=$H117)*((FD$6-$F117+1)/($J117*($J117+1)/2)*$D117))+($K117="custom")*CustCF!EX117</f>
        <v>0</v>
      </c>
      <c r="FE117" s="95">
        <f>($K117="Bell Curve")*(_xlfn.NORM.DIST(AND(FE$6&gt;=$F117,FE$6&lt;=$H117)*(FE$6-$F117+1),$J117/2,$M117,TRUE)-_xlfn.NORM.DIST(AND(FE$6&gt;=$F117,FE$6&lt;=$H117)*(FD$6-$F117+1),$J117/2,$M117,TRUE))/(1-2*_xlfn.NORM.DIST(0,$J117/2,$M117,TRUE))*$D117+($K117="Steady Growth")*(AND(FE$6&gt;=$F117,FE$6&lt;=$H117)*((FE$6-$F117+1)/($J117*($J117+1)/2)*$D117))+($K117="custom")*CustCF!EY117</f>
        <v>0</v>
      </c>
      <c r="FF117" s="95">
        <f>($K117="Bell Curve")*(_xlfn.NORM.DIST(AND(FF$6&gt;=$F117,FF$6&lt;=$H117)*(FF$6-$F117+1),$J117/2,$M117,TRUE)-_xlfn.NORM.DIST(AND(FF$6&gt;=$F117,FF$6&lt;=$H117)*(FE$6-$F117+1),$J117/2,$M117,TRUE))/(1-2*_xlfn.NORM.DIST(0,$J117/2,$M117,TRUE))*$D117+($K117="Steady Growth")*(AND(FF$6&gt;=$F117,FF$6&lt;=$H117)*((FF$6-$F117+1)/($J117*($J117+1)/2)*$D117))+($K117="custom")*CustCF!EZ117</f>
        <v>0</v>
      </c>
      <c r="FG117" s="95">
        <f>($K117="Bell Curve")*(_xlfn.NORM.DIST(AND(FG$6&gt;=$F117,FG$6&lt;=$H117)*(FG$6-$F117+1),$J117/2,$M117,TRUE)-_xlfn.NORM.DIST(AND(FG$6&gt;=$F117,FG$6&lt;=$H117)*(FF$6-$F117+1),$J117/2,$M117,TRUE))/(1-2*_xlfn.NORM.DIST(0,$J117/2,$M117,TRUE))*$D117+($K117="Steady Growth")*(AND(FG$6&gt;=$F117,FG$6&lt;=$H117)*((FG$6-$F117+1)/($J117*($J117+1)/2)*$D117))+($K117="custom")*CustCF!FA117</f>
        <v>0</v>
      </c>
      <c r="FH117" s="95">
        <f>($K117="Bell Curve")*(_xlfn.NORM.DIST(AND(FH$6&gt;=$F117,FH$6&lt;=$H117)*(FH$6-$F117+1),$J117/2,$M117,TRUE)-_xlfn.NORM.DIST(AND(FH$6&gt;=$F117,FH$6&lt;=$H117)*(FG$6-$F117+1),$J117/2,$M117,TRUE))/(1-2*_xlfn.NORM.DIST(0,$J117/2,$M117,TRUE))*$D117+($K117="Steady Growth")*(AND(FH$6&gt;=$F117,FH$6&lt;=$H117)*((FH$6-$F117+1)/($J117*($J117+1)/2)*$D117))+($K117="custom")*CustCF!FB117</f>
        <v>0</v>
      </c>
      <c r="FI117" s="95">
        <f>($K117="Bell Curve")*(_xlfn.NORM.DIST(AND(FI$6&gt;=$F117,FI$6&lt;=$H117)*(FI$6-$F117+1),$J117/2,$M117,TRUE)-_xlfn.NORM.DIST(AND(FI$6&gt;=$F117,FI$6&lt;=$H117)*(FH$6-$F117+1),$J117/2,$M117,TRUE))/(1-2*_xlfn.NORM.DIST(0,$J117/2,$M117,TRUE))*$D117+($K117="Steady Growth")*(AND(FI$6&gt;=$F117,FI$6&lt;=$H117)*((FI$6-$F117+1)/($J117*($J117+1)/2)*$D117))+($K117="custom")*CustCF!FC117</f>
        <v>0</v>
      </c>
      <c r="FJ117" s="95">
        <f>($K117="Bell Curve")*(_xlfn.NORM.DIST(AND(FJ$6&gt;=$F117,FJ$6&lt;=$H117)*(FJ$6-$F117+1),$J117/2,$M117,TRUE)-_xlfn.NORM.DIST(AND(FJ$6&gt;=$F117,FJ$6&lt;=$H117)*(FI$6-$F117+1),$J117/2,$M117,TRUE))/(1-2*_xlfn.NORM.DIST(0,$J117/2,$M117,TRUE))*$D117+($K117="Steady Growth")*(AND(FJ$6&gt;=$F117,FJ$6&lt;=$H117)*((FJ$6-$F117+1)/($J117*($J117+1)/2)*$D117))+($K117="custom")*CustCF!FD117</f>
        <v>0</v>
      </c>
      <c r="FK117" s="95">
        <f>($K117="Bell Curve")*(_xlfn.NORM.DIST(AND(FK$6&gt;=$F117,FK$6&lt;=$H117)*(FK$6-$F117+1),$J117/2,$M117,TRUE)-_xlfn.NORM.DIST(AND(FK$6&gt;=$F117,FK$6&lt;=$H117)*(FJ$6-$F117+1),$J117/2,$M117,TRUE))/(1-2*_xlfn.NORM.DIST(0,$J117/2,$M117,TRUE))*$D117+($K117="Steady Growth")*(AND(FK$6&gt;=$F117,FK$6&lt;=$H117)*((FK$6-$F117+1)/($J117*($J117+1)/2)*$D117))+($K117="custom")*CustCF!FE117</f>
        <v>0</v>
      </c>
      <c r="FL117" s="95">
        <f>($K117="Bell Curve")*(_xlfn.NORM.DIST(AND(FL$6&gt;=$F117,FL$6&lt;=$H117)*(FL$6-$F117+1),$J117/2,$M117,TRUE)-_xlfn.NORM.DIST(AND(FL$6&gt;=$F117,FL$6&lt;=$H117)*(FK$6-$F117+1),$J117/2,$M117,TRUE))/(1-2*_xlfn.NORM.DIST(0,$J117/2,$M117,TRUE))*$D117+($K117="Steady Growth")*(AND(FL$6&gt;=$F117,FL$6&lt;=$H117)*((FL$6-$F117+1)/($J117*($J117+1)/2)*$D117))+($K117="custom")*CustCF!FF117</f>
        <v>0</v>
      </c>
      <c r="FM117" s="95">
        <f>($K117="Bell Curve")*(_xlfn.NORM.DIST(AND(FM$6&gt;=$F117,FM$6&lt;=$H117)*(FM$6-$F117+1),$J117/2,$M117,TRUE)-_xlfn.NORM.DIST(AND(FM$6&gt;=$F117,FM$6&lt;=$H117)*(FL$6-$F117+1),$J117/2,$M117,TRUE))/(1-2*_xlfn.NORM.DIST(0,$J117/2,$M117,TRUE))*$D117+($K117="Steady Growth")*(AND(FM$6&gt;=$F117,FM$6&lt;=$H117)*((FM$6-$F117+1)/($J117*($J117+1)/2)*$D117))+($K117="custom")*CustCF!FG117</f>
        <v>0</v>
      </c>
      <c r="FN117" s="95">
        <f>($K117="Bell Curve")*(_xlfn.NORM.DIST(AND(FN$6&gt;=$F117,FN$6&lt;=$H117)*(FN$6-$F117+1),$J117/2,$M117,TRUE)-_xlfn.NORM.DIST(AND(FN$6&gt;=$F117,FN$6&lt;=$H117)*(FM$6-$F117+1),$J117/2,$M117,TRUE))/(1-2*_xlfn.NORM.DIST(0,$J117/2,$M117,TRUE))*$D117+($K117="Steady Growth")*(AND(FN$6&gt;=$F117,FN$6&lt;=$H117)*((FN$6-$F117+1)/($J117*($J117+1)/2)*$D117))+($K117="custom")*CustCF!FH117</f>
        <v>0</v>
      </c>
      <c r="FO117" s="95">
        <f>($K117="Bell Curve")*(_xlfn.NORM.DIST(AND(FO$6&gt;=$F117,FO$6&lt;=$H117)*(FO$6-$F117+1),$J117/2,$M117,TRUE)-_xlfn.NORM.DIST(AND(FO$6&gt;=$F117,FO$6&lt;=$H117)*(FN$6-$F117+1),$J117/2,$M117,TRUE))/(1-2*_xlfn.NORM.DIST(0,$J117/2,$M117,TRUE))*$D117+($K117="Steady Growth")*(AND(FO$6&gt;=$F117,FO$6&lt;=$H117)*((FO$6-$F117+1)/($J117*($J117+1)/2)*$D117))+($K117="custom")*CustCF!FI117</f>
        <v>0</v>
      </c>
      <c r="FP117" s="95">
        <f>($K117="Bell Curve")*(_xlfn.NORM.DIST(AND(FP$6&gt;=$F117,FP$6&lt;=$H117)*(FP$6-$F117+1),$J117/2,$M117,TRUE)-_xlfn.NORM.DIST(AND(FP$6&gt;=$F117,FP$6&lt;=$H117)*(FO$6-$F117+1),$J117/2,$M117,TRUE))/(1-2*_xlfn.NORM.DIST(0,$J117/2,$M117,TRUE))*$D117+($K117="Steady Growth")*(AND(FP$6&gt;=$F117,FP$6&lt;=$H117)*((FP$6-$F117+1)/($J117*($J117+1)/2)*$D117))+($K117="custom")*CustCF!FJ117</f>
        <v>0</v>
      </c>
      <c r="FQ117" s="95">
        <f>($K117="Bell Curve")*(_xlfn.NORM.DIST(AND(FQ$6&gt;=$F117,FQ$6&lt;=$H117)*(FQ$6-$F117+1),$J117/2,$M117,TRUE)-_xlfn.NORM.DIST(AND(FQ$6&gt;=$F117,FQ$6&lt;=$H117)*(FP$6-$F117+1),$J117/2,$M117,TRUE))/(1-2*_xlfn.NORM.DIST(0,$J117/2,$M117,TRUE))*$D117+($K117="Steady Growth")*(AND(FQ$6&gt;=$F117,FQ$6&lt;=$H117)*((FQ$6-$F117+1)/($J117*($J117+1)/2)*$D117))+($K117="custom")*CustCF!FK117</f>
        <v>0</v>
      </c>
      <c r="FR117" s="95">
        <f>($K117="Bell Curve")*(_xlfn.NORM.DIST(AND(FR$6&gt;=$F117,FR$6&lt;=$H117)*(FR$6-$F117+1),$J117/2,$M117,TRUE)-_xlfn.NORM.DIST(AND(FR$6&gt;=$F117,FR$6&lt;=$H117)*(FQ$6-$F117+1),$J117/2,$M117,TRUE))/(1-2*_xlfn.NORM.DIST(0,$J117/2,$M117,TRUE))*$D117+($K117="Steady Growth")*(AND(FR$6&gt;=$F117,FR$6&lt;=$H117)*((FR$6-$F117+1)/($J117*($J117+1)/2)*$D117))+($K117="custom")*CustCF!FL117</f>
        <v>0</v>
      </c>
      <c r="FS117" s="95">
        <f>($K117="Bell Curve")*(_xlfn.NORM.DIST(AND(FS$6&gt;=$F117,FS$6&lt;=$H117)*(FS$6-$F117+1),$J117/2,$M117,TRUE)-_xlfn.NORM.DIST(AND(FS$6&gt;=$F117,FS$6&lt;=$H117)*(FR$6-$F117+1),$J117/2,$M117,TRUE))/(1-2*_xlfn.NORM.DIST(0,$J117/2,$M117,TRUE))*$D117+($K117="Steady Growth")*(AND(FS$6&gt;=$F117,FS$6&lt;=$H117)*((FS$6-$F117+1)/($J117*($J117+1)/2)*$D117))+($K117="custom")*CustCF!FM117</f>
        <v>0</v>
      </c>
      <c r="FT117" s="95">
        <f>($K117="Bell Curve")*(_xlfn.NORM.DIST(AND(FT$6&gt;=$F117,FT$6&lt;=$H117)*(FT$6-$F117+1),$J117/2,$M117,TRUE)-_xlfn.NORM.DIST(AND(FT$6&gt;=$F117,FT$6&lt;=$H117)*(FS$6-$F117+1),$J117/2,$M117,TRUE))/(1-2*_xlfn.NORM.DIST(0,$J117/2,$M117,TRUE))*$D117+($K117="Steady Growth")*(AND(FT$6&gt;=$F117,FT$6&lt;=$H117)*((FT$6-$F117+1)/($J117*($J117+1)/2)*$D117))+($K117="custom")*CustCF!FN117</f>
        <v>0</v>
      </c>
      <c r="FU117" s="95">
        <f>($K117="Bell Curve")*(_xlfn.NORM.DIST(AND(FU$6&gt;=$F117,FU$6&lt;=$H117)*(FU$6-$F117+1),$J117/2,$M117,TRUE)-_xlfn.NORM.DIST(AND(FU$6&gt;=$F117,FU$6&lt;=$H117)*(FT$6-$F117+1),$J117/2,$M117,TRUE))/(1-2*_xlfn.NORM.DIST(0,$J117/2,$M117,TRUE))*$D117+($K117="Steady Growth")*(AND(FU$6&gt;=$F117,FU$6&lt;=$H117)*((FU$6-$F117+1)/($J117*($J117+1)/2)*$D117))+($K117="custom")*CustCF!FO117</f>
        <v>0</v>
      </c>
      <c r="FV117" s="95">
        <f>($K117="Bell Curve")*(_xlfn.NORM.DIST(AND(FV$6&gt;=$F117,FV$6&lt;=$H117)*(FV$6-$F117+1),$J117/2,$M117,TRUE)-_xlfn.NORM.DIST(AND(FV$6&gt;=$F117,FV$6&lt;=$H117)*(FU$6-$F117+1),$J117/2,$M117,TRUE))/(1-2*_xlfn.NORM.DIST(0,$J117/2,$M117,TRUE))*$D117+($K117="Steady Growth")*(AND(FV$6&gt;=$F117,FV$6&lt;=$H117)*((FV$6-$F117+1)/($J117*($J117+1)/2)*$D117))+($K117="custom")*CustCF!FP117</f>
        <v>0</v>
      </c>
      <c r="FW117" s="95">
        <f>($K117="Bell Curve")*(_xlfn.NORM.DIST(AND(FW$6&gt;=$F117,FW$6&lt;=$H117)*(FW$6-$F117+1),$J117/2,$M117,TRUE)-_xlfn.NORM.DIST(AND(FW$6&gt;=$F117,FW$6&lt;=$H117)*(FV$6-$F117+1),$J117/2,$M117,TRUE))/(1-2*_xlfn.NORM.DIST(0,$J117/2,$M117,TRUE))*$D117+($K117="Steady Growth")*(AND(FW$6&gt;=$F117,FW$6&lt;=$H117)*((FW$6-$F117+1)/($J117*($J117+1)/2)*$D117))+($K117="custom")*CustCF!FQ117</f>
        <v>0</v>
      </c>
      <c r="FX117" s="95">
        <f>($K117="Bell Curve")*(_xlfn.NORM.DIST(AND(FX$6&gt;=$F117,FX$6&lt;=$H117)*(FX$6-$F117+1),$J117/2,$M117,TRUE)-_xlfn.NORM.DIST(AND(FX$6&gt;=$F117,FX$6&lt;=$H117)*(FW$6-$F117+1),$J117/2,$M117,TRUE))/(1-2*_xlfn.NORM.DIST(0,$J117/2,$M117,TRUE))*$D117+($K117="Steady Growth")*(AND(FX$6&gt;=$F117,FX$6&lt;=$H117)*((FX$6-$F117+1)/($J117*($J117+1)/2)*$D117))+($K117="custom")*CustCF!FR117</f>
        <v>0</v>
      </c>
      <c r="FY117" s="95">
        <f>($K117="Bell Curve")*(_xlfn.NORM.DIST(AND(FY$6&gt;=$F117,FY$6&lt;=$H117)*(FY$6-$F117+1),$J117/2,$M117,TRUE)-_xlfn.NORM.DIST(AND(FY$6&gt;=$F117,FY$6&lt;=$H117)*(FX$6-$F117+1),$J117/2,$M117,TRUE))/(1-2*_xlfn.NORM.DIST(0,$J117/2,$M117,TRUE))*$D117+($K117="Steady Growth")*(AND(FY$6&gt;=$F117,FY$6&lt;=$H117)*((FY$6-$F117+1)/($J117*($J117+1)/2)*$D117))+($K117="custom")*CustCF!FS117</f>
        <v>0</v>
      </c>
      <c r="FZ117" s="95">
        <f>($K117="Bell Curve")*(_xlfn.NORM.DIST(AND(FZ$6&gt;=$F117,FZ$6&lt;=$H117)*(FZ$6-$F117+1),$J117/2,$M117,TRUE)-_xlfn.NORM.DIST(AND(FZ$6&gt;=$F117,FZ$6&lt;=$H117)*(FY$6-$F117+1),$J117/2,$M117,TRUE))/(1-2*_xlfn.NORM.DIST(0,$J117/2,$M117,TRUE))*$D117+($K117="Steady Growth")*(AND(FZ$6&gt;=$F117,FZ$6&lt;=$H117)*((FZ$6-$F117+1)/($J117*($J117+1)/2)*$D117))+($K117="custom")*CustCF!FT117</f>
        <v>0</v>
      </c>
      <c r="GA117" s="95">
        <f>($K117="Bell Curve")*(_xlfn.NORM.DIST(AND(GA$6&gt;=$F117,GA$6&lt;=$H117)*(GA$6-$F117+1),$J117/2,$M117,TRUE)-_xlfn.NORM.DIST(AND(GA$6&gt;=$F117,GA$6&lt;=$H117)*(FZ$6-$F117+1),$J117/2,$M117,TRUE))/(1-2*_xlfn.NORM.DIST(0,$J117/2,$M117,TRUE))*$D117+($K117="Steady Growth")*(AND(GA$6&gt;=$F117,GA$6&lt;=$H117)*((GA$6-$F117+1)/($J117*($J117+1)/2)*$D117))+($K117="custom")*CustCF!FU117</f>
        <v>0</v>
      </c>
      <c r="GB117" s="95">
        <f>($K117="Bell Curve")*(_xlfn.NORM.DIST(AND(GB$6&gt;=$F117,GB$6&lt;=$H117)*(GB$6-$F117+1),$J117/2,$M117,TRUE)-_xlfn.NORM.DIST(AND(GB$6&gt;=$F117,GB$6&lt;=$H117)*(GA$6-$F117+1),$J117/2,$M117,TRUE))/(1-2*_xlfn.NORM.DIST(0,$J117/2,$M117,TRUE))*$D117+($K117="Steady Growth")*(AND(GB$6&gt;=$F117,GB$6&lt;=$H117)*((GB$6-$F117+1)/($J117*($J117+1)/2)*$D117))+($K117="custom")*CustCF!FV117</f>
        <v>0</v>
      </c>
      <c r="GC117" s="95">
        <f>($K117="Bell Curve")*(_xlfn.NORM.DIST(AND(GC$6&gt;=$F117,GC$6&lt;=$H117)*(GC$6-$F117+1),$J117/2,$M117,TRUE)-_xlfn.NORM.DIST(AND(GC$6&gt;=$F117,GC$6&lt;=$H117)*(GB$6-$F117+1),$J117/2,$M117,TRUE))/(1-2*_xlfn.NORM.DIST(0,$J117/2,$M117,TRUE))*$D117+($K117="Steady Growth")*(AND(GC$6&gt;=$F117,GC$6&lt;=$H117)*((GC$6-$F117+1)/($J117*($J117+1)/2)*$D117))+($K117="custom")*CustCF!FW117</f>
        <v>0</v>
      </c>
      <c r="GD117" s="95">
        <f>($K117="Bell Curve")*(_xlfn.NORM.DIST(AND(GD$6&gt;=$F117,GD$6&lt;=$H117)*(GD$6-$F117+1),$J117/2,$M117,TRUE)-_xlfn.NORM.DIST(AND(GD$6&gt;=$F117,GD$6&lt;=$H117)*(GC$6-$F117+1),$J117/2,$M117,TRUE))/(1-2*_xlfn.NORM.DIST(0,$J117/2,$M117,TRUE))*$D117+($K117="Steady Growth")*(AND(GD$6&gt;=$F117,GD$6&lt;=$H117)*((GD$6-$F117+1)/($J117*($J117+1)/2)*$D117))+($K117="custom")*CustCF!FX117</f>
        <v>0</v>
      </c>
      <c r="GE117" s="95">
        <f>($K117="Bell Curve")*(_xlfn.NORM.DIST(AND(GE$6&gt;=$F117,GE$6&lt;=$H117)*(GE$6-$F117+1),$J117/2,$M117,TRUE)-_xlfn.NORM.DIST(AND(GE$6&gt;=$F117,GE$6&lt;=$H117)*(GD$6-$F117+1),$J117/2,$M117,TRUE))/(1-2*_xlfn.NORM.DIST(0,$J117/2,$M117,TRUE))*$D117+($K117="Steady Growth")*(AND(GE$6&gt;=$F117,GE$6&lt;=$H117)*((GE$6-$F117+1)/($J117*($J117+1)/2)*$D117))+($K117="custom")*CustCF!FY117</f>
        <v>0</v>
      </c>
      <c r="GF117" s="95">
        <f>($K117="Bell Curve")*(_xlfn.NORM.DIST(AND(GF$6&gt;=$F117,GF$6&lt;=$H117)*(GF$6-$F117+1),$J117/2,$M117,TRUE)-_xlfn.NORM.DIST(AND(GF$6&gt;=$F117,GF$6&lt;=$H117)*(GE$6-$F117+1),$J117/2,$M117,TRUE))/(1-2*_xlfn.NORM.DIST(0,$J117/2,$M117,TRUE))*$D117+($K117="Steady Growth")*(AND(GF$6&gt;=$F117,GF$6&lt;=$H117)*((GF$6-$F117+1)/($J117*($J117+1)/2)*$D117))+($K117="custom")*CustCF!FZ117</f>
        <v>0</v>
      </c>
      <c r="GG117" s="95">
        <f>($K117="Bell Curve")*(_xlfn.NORM.DIST(AND(GG$6&gt;=$F117,GG$6&lt;=$H117)*(GG$6-$F117+1),$J117/2,$M117,TRUE)-_xlfn.NORM.DIST(AND(GG$6&gt;=$F117,GG$6&lt;=$H117)*(GF$6-$F117+1),$J117/2,$M117,TRUE))/(1-2*_xlfn.NORM.DIST(0,$J117/2,$M117,TRUE))*$D117+($K117="Steady Growth")*(AND(GG$6&gt;=$F117,GG$6&lt;=$H117)*((GG$6-$F117+1)/($J117*($J117+1)/2)*$D117))+($K117="custom")*CustCF!GA117</f>
        <v>0</v>
      </c>
      <c r="GH117" s="95">
        <f>($K117="Bell Curve")*(_xlfn.NORM.DIST(AND(GH$6&gt;=$F117,GH$6&lt;=$H117)*(GH$6-$F117+1),$J117/2,$M117,TRUE)-_xlfn.NORM.DIST(AND(GH$6&gt;=$F117,GH$6&lt;=$H117)*(GG$6-$F117+1),$J117/2,$M117,TRUE))/(1-2*_xlfn.NORM.DIST(0,$J117/2,$M117,TRUE))*$D117+($K117="Steady Growth")*(AND(GH$6&gt;=$F117,GH$6&lt;=$H117)*((GH$6-$F117+1)/($J117*($J117+1)/2)*$D117))+($K117="custom")*CustCF!GB117</f>
        <v>0</v>
      </c>
      <c r="GI117" s="95">
        <f>($K117="Bell Curve")*(_xlfn.NORM.DIST(AND(GI$6&gt;=$F117,GI$6&lt;=$H117)*(GI$6-$F117+1),$J117/2,$M117,TRUE)-_xlfn.NORM.DIST(AND(GI$6&gt;=$F117,GI$6&lt;=$H117)*(GH$6-$F117+1),$J117/2,$M117,TRUE))/(1-2*_xlfn.NORM.DIST(0,$J117/2,$M117,TRUE))*$D117+($K117="Steady Growth")*(AND(GI$6&gt;=$F117,GI$6&lt;=$H117)*((GI$6-$F117+1)/($J117*($J117+1)/2)*$D117))+($K117="custom")*CustCF!GC117</f>
        <v>0</v>
      </c>
      <c r="GJ117" s="95">
        <f>($K117="Bell Curve")*(_xlfn.NORM.DIST(AND(GJ$6&gt;=$F117,GJ$6&lt;=$H117)*(GJ$6-$F117+1),$J117/2,$M117,TRUE)-_xlfn.NORM.DIST(AND(GJ$6&gt;=$F117,GJ$6&lt;=$H117)*(GI$6-$F117+1),$J117/2,$M117,TRUE))/(1-2*_xlfn.NORM.DIST(0,$J117/2,$M117,TRUE))*$D117+($K117="Steady Growth")*(AND(GJ$6&gt;=$F117,GJ$6&lt;=$H117)*((GJ$6-$F117+1)/($J117*($J117+1)/2)*$D117))+($K117="custom")*CustCF!GD117</f>
        <v>0</v>
      </c>
      <c r="GK117" s="95">
        <f>($K117="Bell Curve")*(_xlfn.NORM.DIST(AND(GK$6&gt;=$F117,GK$6&lt;=$H117)*(GK$6-$F117+1),$J117/2,$M117,TRUE)-_xlfn.NORM.DIST(AND(GK$6&gt;=$F117,GK$6&lt;=$H117)*(GJ$6-$F117+1),$J117/2,$M117,TRUE))/(1-2*_xlfn.NORM.DIST(0,$J117/2,$M117,TRUE))*$D117+($K117="Steady Growth")*(AND(GK$6&gt;=$F117,GK$6&lt;=$H117)*((GK$6-$F117+1)/($J117*($J117+1)/2)*$D117))+($K117="custom")*CustCF!GE117</f>
        <v>0</v>
      </c>
      <c r="GL117" s="95">
        <f>($K117="Bell Curve")*(_xlfn.NORM.DIST(AND(GL$6&gt;=$F117,GL$6&lt;=$H117)*(GL$6-$F117+1),$J117/2,$M117,TRUE)-_xlfn.NORM.DIST(AND(GL$6&gt;=$F117,GL$6&lt;=$H117)*(GK$6-$F117+1),$J117/2,$M117,TRUE))/(1-2*_xlfn.NORM.DIST(0,$J117/2,$M117,TRUE))*$D117+($K117="Steady Growth")*(AND(GL$6&gt;=$F117,GL$6&lt;=$H117)*((GL$6-$F117+1)/($J117*($J117+1)/2)*$D117))+($K117="custom")*CustCF!GF117</f>
        <v>0</v>
      </c>
      <c r="GM117" s="95">
        <f>($K117="Bell Curve")*(_xlfn.NORM.DIST(AND(GM$6&gt;=$F117,GM$6&lt;=$H117)*(GM$6-$F117+1),$J117/2,$M117,TRUE)-_xlfn.NORM.DIST(AND(GM$6&gt;=$F117,GM$6&lt;=$H117)*(GL$6-$F117+1),$J117/2,$M117,TRUE))/(1-2*_xlfn.NORM.DIST(0,$J117/2,$M117,TRUE))*$D117+($K117="Steady Growth")*(AND(GM$6&gt;=$F117,GM$6&lt;=$H117)*((GM$6-$F117+1)/($J117*($J117+1)/2)*$D117))+($K117="custom")*CustCF!GG117</f>
        <v>0</v>
      </c>
      <c r="GN117" s="268">
        <f>($K117="Bell Curve")*(_xlfn.NORM.DIST(AND(GN$6&gt;=$F117,GN$6&lt;=$H117)*(GN$6-$F117+1),$J117/2,$M117,TRUE)-_xlfn.NORM.DIST(AND(GN$6&gt;=$F117,GN$6&lt;=$H117)*(GM$6-$F117+1),$J117/2,$M117,TRUE))/(1-2*_xlfn.NORM.DIST(0,$J117/2,$M117,TRUE))*$D117+($K117="Steady Growth")*(AND(GN$6&gt;=$F117,GN$6&lt;=$H117)*((GN$6-$F117+1)/($J117*($J117+1)/2)*$D117))+($K117="custom")*CustCF!GH117</f>
        <v>0</v>
      </c>
      <c r="GO117" s="1"/>
      <c r="GP117" s="67"/>
    </row>
    <row r="118" spans="1:198" customFormat="1" hidden="1" outlineLevel="1" x14ac:dyDescent="0.75">
      <c r="A118" s="1"/>
      <c r="B118" s="1"/>
      <c r="C118" s="262">
        <f>Budget!AB33</f>
        <v>0</v>
      </c>
      <c r="D118" s="19">
        <f>Budget!AC33</f>
        <v>0</v>
      </c>
      <c r="E118" s="19" t="str">
        <f t="shared" si="54"/>
        <v/>
      </c>
      <c r="F118" s="263">
        <v>0</v>
      </c>
      <c r="G118" s="257">
        <f>IF(L118="custom",CustCF!F118,INDEX($P$8:$GN$8,MATCH(F118,$P$6:$GN$6,0)))</f>
        <v>46053</v>
      </c>
      <c r="H118" s="263">
        <v>0</v>
      </c>
      <c r="I118" s="257">
        <f>IF(L118="custom",CustCF!G118,INDEX($P$8:$GN$8,MATCH(H118,$P$6:$GN$6,0)))</f>
        <v>46053</v>
      </c>
      <c r="J118" s="260">
        <f t="shared" si="55"/>
        <v>1</v>
      </c>
      <c r="K118" s="265" t="s">
        <v>116</v>
      </c>
      <c r="L118" s="266" t="s">
        <v>141</v>
      </c>
      <c r="M118" s="267">
        <f t="shared" si="56"/>
        <v>9</v>
      </c>
      <c r="N118" s="18">
        <f t="shared" si="47"/>
        <v>0</v>
      </c>
      <c r="O118" s="1372">
        <f t="shared" si="46"/>
        <v>0</v>
      </c>
      <c r="P118" s="95">
        <f>($K118="Bell Curve")*(_xlfn.NORM.DIST(AND(P$6&gt;=$F118,P$6&lt;=$H118)*(P$6-$F118+1),$J118/2,$M118,TRUE)-_xlfn.NORM.DIST(AND(P$6&gt;=$F118,P$6&lt;=$H118)*(O$6-$F118+1),$J118/2,$M118,TRUE))/(1-2*_xlfn.NORM.DIST(0,$J118/2,$M118,TRUE))*$D118+($K118="Steady Growth")*(AND(P$6&gt;=$F118,P$6&lt;=$H118)*((P$6-$F118+1)/($J118*($J118+1)/2)*$D118))+($K118="custom")*CustCF!J118</f>
        <v>0</v>
      </c>
      <c r="Q118" s="95">
        <f>($K118="Bell Curve")*(_xlfn.NORM.DIST(AND(Q$6&gt;=$F118,Q$6&lt;=$H118)*(Q$6-$F118+1),$J118/2,$M118,TRUE)-_xlfn.NORM.DIST(AND(Q$6&gt;=$F118,Q$6&lt;=$H118)*(P$6-$F118+1),$J118/2,$M118,TRUE))/(1-2*_xlfn.NORM.DIST(0,$J118/2,$M118,TRUE))*$D118+($K118="Steady Growth")*(AND(Q$6&gt;=$F118,Q$6&lt;=$H118)*((Q$6-$F118+1)/($J118*($J118+1)/2)*$D118))+($K118="custom")*CustCF!K118</f>
        <v>0</v>
      </c>
      <c r="R118" s="95">
        <f>($K118="Bell Curve")*(_xlfn.NORM.DIST(AND(R$6&gt;=$F118,R$6&lt;=$H118)*(R$6-$F118+1),$J118/2,$M118,TRUE)-_xlfn.NORM.DIST(AND(R$6&gt;=$F118,R$6&lt;=$H118)*(Q$6-$F118+1),$J118/2,$M118,TRUE))/(1-2*_xlfn.NORM.DIST(0,$J118/2,$M118,TRUE))*$D118+($K118="Steady Growth")*(AND(R$6&gt;=$F118,R$6&lt;=$H118)*((R$6-$F118+1)/($J118*($J118+1)/2)*$D118))+($K118="custom")*CustCF!L118</f>
        <v>0</v>
      </c>
      <c r="S118" s="95">
        <f>($K118="Bell Curve")*(_xlfn.NORM.DIST(AND(S$6&gt;=$F118,S$6&lt;=$H118)*(S$6-$F118+1),$J118/2,$M118,TRUE)-_xlfn.NORM.DIST(AND(S$6&gt;=$F118,S$6&lt;=$H118)*(R$6-$F118+1),$J118/2,$M118,TRUE))/(1-2*_xlfn.NORM.DIST(0,$J118/2,$M118,TRUE))*$D118+($K118="Steady Growth")*(AND(S$6&gt;=$F118,S$6&lt;=$H118)*((S$6-$F118+1)/($J118*($J118+1)/2)*$D118))+($K118="custom")*CustCF!M118</f>
        <v>0</v>
      </c>
      <c r="T118" s="95">
        <f>($K118="Bell Curve")*(_xlfn.NORM.DIST(AND(T$6&gt;=$F118,T$6&lt;=$H118)*(T$6-$F118+1),$J118/2,$M118,TRUE)-_xlfn.NORM.DIST(AND(T$6&gt;=$F118,T$6&lt;=$H118)*(S$6-$F118+1),$J118/2,$M118,TRUE))/(1-2*_xlfn.NORM.DIST(0,$J118/2,$M118,TRUE))*$D118+($K118="Steady Growth")*(AND(T$6&gt;=$F118,T$6&lt;=$H118)*((T$6-$F118+1)/($J118*($J118+1)/2)*$D118))+($K118="custom")*CustCF!N118</f>
        <v>0</v>
      </c>
      <c r="U118" s="95">
        <f>($K118="Bell Curve")*(_xlfn.NORM.DIST(AND(U$6&gt;=$F118,U$6&lt;=$H118)*(U$6-$F118+1),$J118/2,$M118,TRUE)-_xlfn.NORM.DIST(AND(U$6&gt;=$F118,U$6&lt;=$H118)*(T$6-$F118+1),$J118/2,$M118,TRUE))/(1-2*_xlfn.NORM.DIST(0,$J118/2,$M118,TRUE))*$D118+($K118="Steady Growth")*(AND(U$6&gt;=$F118,U$6&lt;=$H118)*((U$6-$F118+1)/($J118*($J118+1)/2)*$D118))+($K118="custom")*CustCF!O118</f>
        <v>0</v>
      </c>
      <c r="V118" s="95">
        <f>($K118="Bell Curve")*(_xlfn.NORM.DIST(AND(V$6&gt;=$F118,V$6&lt;=$H118)*(V$6-$F118+1),$J118/2,$M118,TRUE)-_xlfn.NORM.DIST(AND(V$6&gt;=$F118,V$6&lt;=$H118)*(U$6-$F118+1),$J118/2,$M118,TRUE))/(1-2*_xlfn.NORM.DIST(0,$J118/2,$M118,TRUE))*$D118+($K118="Steady Growth")*(AND(V$6&gt;=$F118,V$6&lt;=$H118)*((V$6-$F118+1)/($J118*($J118+1)/2)*$D118))+($K118="custom")*CustCF!P118</f>
        <v>0</v>
      </c>
      <c r="W118" s="95">
        <f>($K118="Bell Curve")*(_xlfn.NORM.DIST(AND(W$6&gt;=$F118,W$6&lt;=$H118)*(W$6-$F118+1),$J118/2,$M118,TRUE)-_xlfn.NORM.DIST(AND(W$6&gt;=$F118,W$6&lt;=$H118)*(V$6-$F118+1),$J118/2,$M118,TRUE))/(1-2*_xlfn.NORM.DIST(0,$J118/2,$M118,TRUE))*$D118+($K118="Steady Growth")*(AND(W$6&gt;=$F118,W$6&lt;=$H118)*((W$6-$F118+1)/($J118*($J118+1)/2)*$D118))+($K118="custom")*CustCF!Q118</f>
        <v>0</v>
      </c>
      <c r="X118" s="95">
        <f>($K118="Bell Curve")*(_xlfn.NORM.DIST(AND(X$6&gt;=$F118,X$6&lt;=$H118)*(X$6-$F118+1),$J118/2,$M118,TRUE)-_xlfn.NORM.DIST(AND(X$6&gt;=$F118,X$6&lt;=$H118)*(W$6-$F118+1),$J118/2,$M118,TRUE))/(1-2*_xlfn.NORM.DIST(0,$J118/2,$M118,TRUE))*$D118+($K118="Steady Growth")*(AND(X$6&gt;=$F118,X$6&lt;=$H118)*((X$6-$F118+1)/($J118*($J118+1)/2)*$D118))+($K118="custom")*CustCF!R118</f>
        <v>0</v>
      </c>
      <c r="Y118" s="95">
        <f>($K118="Bell Curve")*(_xlfn.NORM.DIST(AND(Y$6&gt;=$F118,Y$6&lt;=$H118)*(Y$6-$F118+1),$J118/2,$M118,TRUE)-_xlfn.NORM.DIST(AND(Y$6&gt;=$F118,Y$6&lt;=$H118)*(X$6-$F118+1),$J118/2,$M118,TRUE))/(1-2*_xlfn.NORM.DIST(0,$J118/2,$M118,TRUE))*$D118+($K118="Steady Growth")*(AND(Y$6&gt;=$F118,Y$6&lt;=$H118)*((Y$6-$F118+1)/($J118*($J118+1)/2)*$D118))+($K118="custom")*CustCF!S118</f>
        <v>0</v>
      </c>
      <c r="Z118" s="95">
        <f>($K118="Bell Curve")*(_xlfn.NORM.DIST(AND(Z$6&gt;=$F118,Z$6&lt;=$H118)*(Z$6-$F118+1),$J118/2,$M118,TRUE)-_xlfn.NORM.DIST(AND(Z$6&gt;=$F118,Z$6&lt;=$H118)*(Y$6-$F118+1),$J118/2,$M118,TRUE))/(1-2*_xlfn.NORM.DIST(0,$J118/2,$M118,TRUE))*$D118+($K118="Steady Growth")*(AND(Z$6&gt;=$F118,Z$6&lt;=$H118)*((Z$6-$F118+1)/($J118*($J118+1)/2)*$D118))+($K118="custom")*CustCF!T118</f>
        <v>0</v>
      </c>
      <c r="AA118" s="95">
        <f>($K118="Bell Curve")*(_xlfn.NORM.DIST(AND(AA$6&gt;=$F118,AA$6&lt;=$H118)*(AA$6-$F118+1),$J118/2,$M118,TRUE)-_xlfn.NORM.DIST(AND(AA$6&gt;=$F118,AA$6&lt;=$H118)*(Z$6-$F118+1),$J118/2,$M118,TRUE))/(1-2*_xlfn.NORM.DIST(0,$J118/2,$M118,TRUE))*$D118+($K118="Steady Growth")*(AND(AA$6&gt;=$F118,AA$6&lt;=$H118)*((AA$6-$F118+1)/($J118*($J118+1)/2)*$D118))+($K118="custom")*CustCF!U118</f>
        <v>0</v>
      </c>
      <c r="AB118" s="95">
        <f>($K118="Bell Curve")*(_xlfn.NORM.DIST(AND(AB$6&gt;=$F118,AB$6&lt;=$H118)*(AB$6-$F118+1),$J118/2,$M118,TRUE)-_xlfn.NORM.DIST(AND(AB$6&gt;=$F118,AB$6&lt;=$H118)*(AA$6-$F118+1),$J118/2,$M118,TRUE))/(1-2*_xlfn.NORM.DIST(0,$J118/2,$M118,TRUE))*$D118+($K118="Steady Growth")*(AND(AB$6&gt;=$F118,AB$6&lt;=$H118)*((AB$6-$F118+1)/($J118*($J118+1)/2)*$D118))+($K118="custom")*CustCF!V118</f>
        <v>0</v>
      </c>
      <c r="AC118" s="95">
        <f>($K118="Bell Curve")*(_xlfn.NORM.DIST(AND(AC$6&gt;=$F118,AC$6&lt;=$H118)*(AC$6-$F118+1),$J118/2,$M118,TRUE)-_xlfn.NORM.DIST(AND(AC$6&gt;=$F118,AC$6&lt;=$H118)*(AB$6-$F118+1),$J118/2,$M118,TRUE))/(1-2*_xlfn.NORM.DIST(0,$J118/2,$M118,TRUE))*$D118+($K118="Steady Growth")*(AND(AC$6&gt;=$F118,AC$6&lt;=$H118)*((AC$6-$F118+1)/($J118*($J118+1)/2)*$D118))+($K118="custom")*CustCF!W118</f>
        <v>0</v>
      </c>
      <c r="AD118" s="95">
        <f>($K118="Bell Curve")*(_xlfn.NORM.DIST(AND(AD$6&gt;=$F118,AD$6&lt;=$H118)*(AD$6-$F118+1),$J118/2,$M118,TRUE)-_xlfn.NORM.DIST(AND(AD$6&gt;=$F118,AD$6&lt;=$H118)*(AC$6-$F118+1),$J118/2,$M118,TRUE))/(1-2*_xlfn.NORM.DIST(0,$J118/2,$M118,TRUE))*$D118+($K118="Steady Growth")*(AND(AD$6&gt;=$F118,AD$6&lt;=$H118)*((AD$6-$F118+1)/($J118*($J118+1)/2)*$D118))+($K118="custom")*CustCF!X118</f>
        <v>0</v>
      </c>
      <c r="AE118" s="95">
        <f>($K118="Bell Curve")*(_xlfn.NORM.DIST(AND(AE$6&gt;=$F118,AE$6&lt;=$H118)*(AE$6-$F118+1),$J118/2,$M118,TRUE)-_xlfn.NORM.DIST(AND(AE$6&gt;=$F118,AE$6&lt;=$H118)*(AD$6-$F118+1),$J118/2,$M118,TRUE))/(1-2*_xlfn.NORM.DIST(0,$J118/2,$M118,TRUE))*$D118+($K118="Steady Growth")*(AND(AE$6&gt;=$F118,AE$6&lt;=$H118)*((AE$6-$F118+1)/($J118*($J118+1)/2)*$D118))+($K118="custom")*CustCF!Y118</f>
        <v>0</v>
      </c>
      <c r="AF118" s="95">
        <f>($K118="Bell Curve")*(_xlfn.NORM.DIST(AND(AF$6&gt;=$F118,AF$6&lt;=$H118)*(AF$6-$F118+1),$J118/2,$M118,TRUE)-_xlfn.NORM.DIST(AND(AF$6&gt;=$F118,AF$6&lt;=$H118)*(AE$6-$F118+1),$J118/2,$M118,TRUE))/(1-2*_xlfn.NORM.DIST(0,$J118/2,$M118,TRUE))*$D118+($K118="Steady Growth")*(AND(AF$6&gt;=$F118,AF$6&lt;=$H118)*((AF$6-$F118+1)/($J118*($J118+1)/2)*$D118))+($K118="custom")*CustCF!Z118</f>
        <v>0</v>
      </c>
      <c r="AG118" s="95">
        <f>($K118="Bell Curve")*(_xlfn.NORM.DIST(AND(AG$6&gt;=$F118,AG$6&lt;=$H118)*(AG$6-$F118+1),$J118/2,$M118,TRUE)-_xlfn.NORM.DIST(AND(AG$6&gt;=$F118,AG$6&lt;=$H118)*(AF$6-$F118+1),$J118/2,$M118,TRUE))/(1-2*_xlfn.NORM.DIST(0,$J118/2,$M118,TRUE))*$D118+($K118="Steady Growth")*(AND(AG$6&gt;=$F118,AG$6&lt;=$H118)*((AG$6-$F118+1)/($J118*($J118+1)/2)*$D118))+($K118="custom")*CustCF!AA118</f>
        <v>0</v>
      </c>
      <c r="AH118" s="95">
        <f>($K118="Bell Curve")*(_xlfn.NORM.DIST(AND(AH$6&gt;=$F118,AH$6&lt;=$H118)*(AH$6-$F118+1),$J118/2,$M118,TRUE)-_xlfn.NORM.DIST(AND(AH$6&gt;=$F118,AH$6&lt;=$H118)*(AG$6-$F118+1),$J118/2,$M118,TRUE))/(1-2*_xlfn.NORM.DIST(0,$J118/2,$M118,TRUE))*$D118+($K118="Steady Growth")*(AND(AH$6&gt;=$F118,AH$6&lt;=$H118)*((AH$6-$F118+1)/($J118*($J118+1)/2)*$D118))+($K118="custom")*CustCF!AB118</f>
        <v>0</v>
      </c>
      <c r="AI118" s="95">
        <f>($K118="Bell Curve")*(_xlfn.NORM.DIST(AND(AI$6&gt;=$F118,AI$6&lt;=$H118)*(AI$6-$F118+1),$J118/2,$M118,TRUE)-_xlfn.NORM.DIST(AND(AI$6&gt;=$F118,AI$6&lt;=$H118)*(AH$6-$F118+1),$J118/2,$M118,TRUE))/(1-2*_xlfn.NORM.DIST(0,$J118/2,$M118,TRUE))*$D118+($K118="Steady Growth")*(AND(AI$6&gt;=$F118,AI$6&lt;=$H118)*((AI$6-$F118+1)/($J118*($J118+1)/2)*$D118))+($K118="custom")*CustCF!AC118</f>
        <v>0</v>
      </c>
      <c r="AJ118" s="95">
        <f>($K118="Bell Curve")*(_xlfn.NORM.DIST(AND(AJ$6&gt;=$F118,AJ$6&lt;=$H118)*(AJ$6-$F118+1),$J118/2,$M118,TRUE)-_xlfn.NORM.DIST(AND(AJ$6&gt;=$F118,AJ$6&lt;=$H118)*(AI$6-$F118+1),$J118/2,$M118,TRUE))/(1-2*_xlfn.NORM.DIST(0,$J118/2,$M118,TRUE))*$D118+($K118="Steady Growth")*(AND(AJ$6&gt;=$F118,AJ$6&lt;=$H118)*((AJ$6-$F118+1)/($J118*($J118+1)/2)*$D118))+($K118="custom")*CustCF!AD118</f>
        <v>0</v>
      </c>
      <c r="AK118" s="95">
        <f>($K118="Bell Curve")*(_xlfn.NORM.DIST(AND(AK$6&gt;=$F118,AK$6&lt;=$H118)*(AK$6-$F118+1),$J118/2,$M118,TRUE)-_xlfn.NORM.DIST(AND(AK$6&gt;=$F118,AK$6&lt;=$H118)*(AJ$6-$F118+1),$J118/2,$M118,TRUE))/(1-2*_xlfn.NORM.DIST(0,$J118/2,$M118,TRUE))*$D118+($K118="Steady Growth")*(AND(AK$6&gt;=$F118,AK$6&lt;=$H118)*((AK$6-$F118+1)/($J118*($J118+1)/2)*$D118))+($K118="custom")*CustCF!AE118</f>
        <v>0</v>
      </c>
      <c r="AL118" s="95">
        <f>($K118="Bell Curve")*(_xlfn.NORM.DIST(AND(AL$6&gt;=$F118,AL$6&lt;=$H118)*(AL$6-$F118+1),$J118/2,$M118,TRUE)-_xlfn.NORM.DIST(AND(AL$6&gt;=$F118,AL$6&lt;=$H118)*(AK$6-$F118+1),$J118/2,$M118,TRUE))/(1-2*_xlfn.NORM.DIST(0,$J118/2,$M118,TRUE))*$D118+($K118="Steady Growth")*(AND(AL$6&gt;=$F118,AL$6&lt;=$H118)*((AL$6-$F118+1)/($J118*($J118+1)/2)*$D118))+($K118="custom")*CustCF!AF118</f>
        <v>0</v>
      </c>
      <c r="AM118" s="95">
        <f>($K118="Bell Curve")*(_xlfn.NORM.DIST(AND(AM$6&gt;=$F118,AM$6&lt;=$H118)*(AM$6-$F118+1),$J118/2,$M118,TRUE)-_xlfn.NORM.DIST(AND(AM$6&gt;=$F118,AM$6&lt;=$H118)*(AL$6-$F118+1),$J118/2,$M118,TRUE))/(1-2*_xlfn.NORM.DIST(0,$J118/2,$M118,TRUE))*$D118+($K118="Steady Growth")*(AND(AM$6&gt;=$F118,AM$6&lt;=$H118)*((AM$6-$F118+1)/($J118*($J118+1)/2)*$D118))+($K118="custom")*CustCF!AG118</f>
        <v>0</v>
      </c>
      <c r="AN118" s="95">
        <f>($K118="Bell Curve")*(_xlfn.NORM.DIST(AND(AN$6&gt;=$F118,AN$6&lt;=$H118)*(AN$6-$F118+1),$J118/2,$M118,TRUE)-_xlfn.NORM.DIST(AND(AN$6&gt;=$F118,AN$6&lt;=$H118)*(AM$6-$F118+1),$J118/2,$M118,TRUE))/(1-2*_xlfn.NORM.DIST(0,$J118/2,$M118,TRUE))*$D118+($K118="Steady Growth")*(AND(AN$6&gt;=$F118,AN$6&lt;=$H118)*((AN$6-$F118+1)/($J118*($J118+1)/2)*$D118))+($K118="custom")*CustCF!AH118</f>
        <v>0</v>
      </c>
      <c r="AO118" s="95">
        <f>($K118="Bell Curve")*(_xlfn.NORM.DIST(AND(AO$6&gt;=$F118,AO$6&lt;=$H118)*(AO$6-$F118+1),$J118/2,$M118,TRUE)-_xlfn.NORM.DIST(AND(AO$6&gt;=$F118,AO$6&lt;=$H118)*(AN$6-$F118+1),$J118/2,$M118,TRUE))/(1-2*_xlfn.NORM.DIST(0,$J118/2,$M118,TRUE))*$D118+($K118="Steady Growth")*(AND(AO$6&gt;=$F118,AO$6&lt;=$H118)*((AO$6-$F118+1)/($J118*($J118+1)/2)*$D118))+($K118="custom")*CustCF!AI118</f>
        <v>0</v>
      </c>
      <c r="AP118" s="95">
        <f>($K118="Bell Curve")*(_xlfn.NORM.DIST(AND(AP$6&gt;=$F118,AP$6&lt;=$H118)*(AP$6-$F118+1),$J118/2,$M118,TRUE)-_xlfn.NORM.DIST(AND(AP$6&gt;=$F118,AP$6&lt;=$H118)*(AO$6-$F118+1),$J118/2,$M118,TRUE))/(1-2*_xlfn.NORM.DIST(0,$J118/2,$M118,TRUE))*$D118+($K118="Steady Growth")*(AND(AP$6&gt;=$F118,AP$6&lt;=$H118)*((AP$6-$F118+1)/($J118*($J118+1)/2)*$D118))+($K118="custom")*CustCF!AJ118</f>
        <v>0</v>
      </c>
      <c r="AQ118" s="95">
        <f>($K118="Bell Curve")*(_xlfn.NORM.DIST(AND(AQ$6&gt;=$F118,AQ$6&lt;=$H118)*(AQ$6-$F118+1),$J118/2,$M118,TRUE)-_xlfn.NORM.DIST(AND(AQ$6&gt;=$F118,AQ$6&lt;=$H118)*(AP$6-$F118+1),$J118/2,$M118,TRUE))/(1-2*_xlfn.NORM.DIST(0,$J118/2,$M118,TRUE))*$D118+($K118="Steady Growth")*(AND(AQ$6&gt;=$F118,AQ$6&lt;=$H118)*((AQ$6-$F118+1)/($J118*($J118+1)/2)*$D118))+($K118="custom")*CustCF!AK118</f>
        <v>0</v>
      </c>
      <c r="AR118" s="95">
        <f>($K118="Bell Curve")*(_xlfn.NORM.DIST(AND(AR$6&gt;=$F118,AR$6&lt;=$H118)*(AR$6-$F118+1),$J118/2,$M118,TRUE)-_xlfn.NORM.DIST(AND(AR$6&gt;=$F118,AR$6&lt;=$H118)*(AQ$6-$F118+1),$J118/2,$M118,TRUE))/(1-2*_xlfn.NORM.DIST(0,$J118/2,$M118,TRUE))*$D118+($K118="Steady Growth")*(AND(AR$6&gt;=$F118,AR$6&lt;=$H118)*((AR$6-$F118+1)/($J118*($J118+1)/2)*$D118))+($K118="custom")*CustCF!AL118</f>
        <v>0</v>
      </c>
      <c r="AS118" s="95">
        <f>($K118="Bell Curve")*(_xlfn.NORM.DIST(AND(AS$6&gt;=$F118,AS$6&lt;=$H118)*(AS$6-$F118+1),$J118/2,$M118,TRUE)-_xlfn.NORM.DIST(AND(AS$6&gt;=$F118,AS$6&lt;=$H118)*(AR$6-$F118+1),$J118/2,$M118,TRUE))/(1-2*_xlfn.NORM.DIST(0,$J118/2,$M118,TRUE))*$D118+($K118="Steady Growth")*(AND(AS$6&gt;=$F118,AS$6&lt;=$H118)*((AS$6-$F118+1)/($J118*($J118+1)/2)*$D118))+($K118="custom")*CustCF!AM118</f>
        <v>0</v>
      </c>
      <c r="AT118" s="95">
        <f>($K118="Bell Curve")*(_xlfn.NORM.DIST(AND(AT$6&gt;=$F118,AT$6&lt;=$H118)*(AT$6-$F118+1),$J118/2,$M118,TRUE)-_xlfn.NORM.DIST(AND(AT$6&gt;=$F118,AT$6&lt;=$H118)*(AS$6-$F118+1),$J118/2,$M118,TRUE))/(1-2*_xlfn.NORM.DIST(0,$J118/2,$M118,TRUE))*$D118+($K118="Steady Growth")*(AND(AT$6&gt;=$F118,AT$6&lt;=$H118)*((AT$6-$F118+1)/($J118*($J118+1)/2)*$D118))+($K118="custom")*CustCF!AN118</f>
        <v>0</v>
      </c>
      <c r="AU118" s="95">
        <f>($K118="Bell Curve")*(_xlfn.NORM.DIST(AND(AU$6&gt;=$F118,AU$6&lt;=$H118)*(AU$6-$F118+1),$J118/2,$M118,TRUE)-_xlfn.NORM.DIST(AND(AU$6&gt;=$F118,AU$6&lt;=$H118)*(AT$6-$F118+1),$J118/2,$M118,TRUE))/(1-2*_xlfn.NORM.DIST(0,$J118/2,$M118,TRUE))*$D118+($K118="Steady Growth")*(AND(AU$6&gt;=$F118,AU$6&lt;=$H118)*((AU$6-$F118+1)/($J118*($J118+1)/2)*$D118))+($K118="custom")*CustCF!AO118</f>
        <v>0</v>
      </c>
      <c r="AV118" s="95">
        <f>($K118="Bell Curve")*(_xlfn.NORM.DIST(AND(AV$6&gt;=$F118,AV$6&lt;=$H118)*(AV$6-$F118+1),$J118/2,$M118,TRUE)-_xlfn.NORM.DIST(AND(AV$6&gt;=$F118,AV$6&lt;=$H118)*(AU$6-$F118+1),$J118/2,$M118,TRUE))/(1-2*_xlfn.NORM.DIST(0,$J118/2,$M118,TRUE))*$D118+($K118="Steady Growth")*(AND(AV$6&gt;=$F118,AV$6&lt;=$H118)*((AV$6-$F118+1)/($J118*($J118+1)/2)*$D118))+($K118="custom")*CustCF!AP118</f>
        <v>0</v>
      </c>
      <c r="AW118" s="95">
        <f>($K118="Bell Curve")*(_xlfn.NORM.DIST(AND(AW$6&gt;=$F118,AW$6&lt;=$H118)*(AW$6-$F118+1),$J118/2,$M118,TRUE)-_xlfn.NORM.DIST(AND(AW$6&gt;=$F118,AW$6&lt;=$H118)*(AV$6-$F118+1),$J118/2,$M118,TRUE))/(1-2*_xlfn.NORM.DIST(0,$J118/2,$M118,TRUE))*$D118+($K118="Steady Growth")*(AND(AW$6&gt;=$F118,AW$6&lt;=$H118)*((AW$6-$F118+1)/($J118*($J118+1)/2)*$D118))+($K118="custom")*CustCF!AQ118</f>
        <v>0</v>
      </c>
      <c r="AX118" s="95">
        <f>($K118="Bell Curve")*(_xlfn.NORM.DIST(AND(AX$6&gt;=$F118,AX$6&lt;=$H118)*(AX$6-$F118+1),$J118/2,$M118,TRUE)-_xlfn.NORM.DIST(AND(AX$6&gt;=$F118,AX$6&lt;=$H118)*(AW$6-$F118+1),$J118/2,$M118,TRUE))/(1-2*_xlfn.NORM.DIST(0,$J118/2,$M118,TRUE))*$D118+($K118="Steady Growth")*(AND(AX$6&gt;=$F118,AX$6&lt;=$H118)*((AX$6-$F118+1)/($J118*($J118+1)/2)*$D118))+($K118="custom")*CustCF!AR118</f>
        <v>0</v>
      </c>
      <c r="AY118" s="95">
        <f>($K118="Bell Curve")*(_xlfn.NORM.DIST(AND(AY$6&gt;=$F118,AY$6&lt;=$H118)*(AY$6-$F118+1),$J118/2,$M118,TRUE)-_xlfn.NORM.DIST(AND(AY$6&gt;=$F118,AY$6&lt;=$H118)*(AX$6-$F118+1),$J118/2,$M118,TRUE))/(1-2*_xlfn.NORM.DIST(0,$J118/2,$M118,TRUE))*$D118+($K118="Steady Growth")*(AND(AY$6&gt;=$F118,AY$6&lt;=$H118)*((AY$6-$F118+1)/($J118*($J118+1)/2)*$D118))+($K118="custom")*CustCF!AS118</f>
        <v>0</v>
      </c>
      <c r="AZ118" s="95">
        <f>($K118="Bell Curve")*(_xlfn.NORM.DIST(AND(AZ$6&gt;=$F118,AZ$6&lt;=$H118)*(AZ$6-$F118+1),$J118/2,$M118,TRUE)-_xlfn.NORM.DIST(AND(AZ$6&gt;=$F118,AZ$6&lt;=$H118)*(AY$6-$F118+1),$J118/2,$M118,TRUE))/(1-2*_xlfn.NORM.DIST(0,$J118/2,$M118,TRUE))*$D118+($K118="Steady Growth")*(AND(AZ$6&gt;=$F118,AZ$6&lt;=$H118)*((AZ$6-$F118+1)/($J118*($J118+1)/2)*$D118))+($K118="custom")*CustCF!AT118</f>
        <v>0</v>
      </c>
      <c r="BA118" s="95">
        <f>($K118="Bell Curve")*(_xlfn.NORM.DIST(AND(BA$6&gt;=$F118,BA$6&lt;=$H118)*(BA$6-$F118+1),$J118/2,$M118,TRUE)-_xlfn.NORM.DIST(AND(BA$6&gt;=$F118,BA$6&lt;=$H118)*(AZ$6-$F118+1),$J118/2,$M118,TRUE))/(1-2*_xlfn.NORM.DIST(0,$J118/2,$M118,TRUE))*$D118+($K118="Steady Growth")*(AND(BA$6&gt;=$F118,BA$6&lt;=$H118)*((BA$6-$F118+1)/($J118*($J118+1)/2)*$D118))+($K118="custom")*CustCF!AU118</f>
        <v>0</v>
      </c>
      <c r="BB118" s="95">
        <f>($K118="Bell Curve")*(_xlfn.NORM.DIST(AND(BB$6&gt;=$F118,BB$6&lt;=$H118)*(BB$6-$F118+1),$J118/2,$M118,TRUE)-_xlfn.NORM.DIST(AND(BB$6&gt;=$F118,BB$6&lt;=$H118)*(BA$6-$F118+1),$J118/2,$M118,TRUE))/(1-2*_xlfn.NORM.DIST(0,$J118/2,$M118,TRUE))*$D118+($K118="Steady Growth")*(AND(BB$6&gt;=$F118,BB$6&lt;=$H118)*((BB$6-$F118+1)/($J118*($J118+1)/2)*$D118))+($K118="custom")*CustCF!AV118</f>
        <v>0</v>
      </c>
      <c r="BC118" s="95">
        <f>($K118="Bell Curve")*(_xlfn.NORM.DIST(AND(BC$6&gt;=$F118,BC$6&lt;=$H118)*(BC$6-$F118+1),$J118/2,$M118,TRUE)-_xlfn.NORM.DIST(AND(BC$6&gt;=$F118,BC$6&lt;=$H118)*(BB$6-$F118+1),$J118/2,$M118,TRUE))/(1-2*_xlfn.NORM.DIST(0,$J118/2,$M118,TRUE))*$D118+($K118="Steady Growth")*(AND(BC$6&gt;=$F118,BC$6&lt;=$H118)*((BC$6-$F118+1)/($J118*($J118+1)/2)*$D118))+($K118="custom")*CustCF!AW118</f>
        <v>0</v>
      </c>
      <c r="BD118" s="95">
        <f>($K118="Bell Curve")*(_xlfn.NORM.DIST(AND(BD$6&gt;=$F118,BD$6&lt;=$H118)*(BD$6-$F118+1),$J118/2,$M118,TRUE)-_xlfn.NORM.DIST(AND(BD$6&gt;=$F118,BD$6&lt;=$H118)*(BC$6-$F118+1),$J118/2,$M118,TRUE))/(1-2*_xlfn.NORM.DIST(0,$J118/2,$M118,TRUE))*$D118+($K118="Steady Growth")*(AND(BD$6&gt;=$F118,BD$6&lt;=$H118)*((BD$6-$F118+1)/($J118*($J118+1)/2)*$D118))+($K118="custom")*CustCF!AX118</f>
        <v>0</v>
      </c>
      <c r="BE118" s="95">
        <f>($K118="Bell Curve")*(_xlfn.NORM.DIST(AND(BE$6&gt;=$F118,BE$6&lt;=$H118)*(BE$6-$F118+1),$J118/2,$M118,TRUE)-_xlfn.NORM.DIST(AND(BE$6&gt;=$F118,BE$6&lt;=$H118)*(BD$6-$F118+1),$J118/2,$M118,TRUE))/(1-2*_xlfn.NORM.DIST(0,$J118/2,$M118,TRUE))*$D118+($K118="Steady Growth")*(AND(BE$6&gt;=$F118,BE$6&lt;=$H118)*((BE$6-$F118+1)/($J118*($J118+1)/2)*$D118))+($K118="custom")*CustCF!AY118</f>
        <v>0</v>
      </c>
      <c r="BF118" s="95">
        <f>($K118="Bell Curve")*(_xlfn.NORM.DIST(AND(BF$6&gt;=$F118,BF$6&lt;=$H118)*(BF$6-$F118+1),$J118/2,$M118,TRUE)-_xlfn.NORM.DIST(AND(BF$6&gt;=$F118,BF$6&lt;=$H118)*(BE$6-$F118+1),$J118/2,$M118,TRUE))/(1-2*_xlfn.NORM.DIST(0,$J118/2,$M118,TRUE))*$D118+($K118="Steady Growth")*(AND(BF$6&gt;=$F118,BF$6&lt;=$H118)*((BF$6-$F118+1)/($J118*($J118+1)/2)*$D118))+($K118="custom")*CustCF!AZ118</f>
        <v>0</v>
      </c>
      <c r="BG118" s="95">
        <f>($K118="Bell Curve")*(_xlfn.NORM.DIST(AND(BG$6&gt;=$F118,BG$6&lt;=$H118)*(BG$6-$F118+1),$J118/2,$M118,TRUE)-_xlfn.NORM.DIST(AND(BG$6&gt;=$F118,BG$6&lt;=$H118)*(BF$6-$F118+1),$J118/2,$M118,TRUE))/(1-2*_xlfn.NORM.DIST(0,$J118/2,$M118,TRUE))*$D118+($K118="Steady Growth")*(AND(BG$6&gt;=$F118,BG$6&lt;=$H118)*((BG$6-$F118+1)/($J118*($J118+1)/2)*$D118))+($K118="custom")*CustCF!BA118</f>
        <v>0</v>
      </c>
      <c r="BH118" s="95">
        <f>($K118="Bell Curve")*(_xlfn.NORM.DIST(AND(BH$6&gt;=$F118,BH$6&lt;=$H118)*(BH$6-$F118+1),$J118/2,$M118,TRUE)-_xlfn.NORM.DIST(AND(BH$6&gt;=$F118,BH$6&lt;=$H118)*(BG$6-$F118+1),$J118/2,$M118,TRUE))/(1-2*_xlfn.NORM.DIST(0,$J118/2,$M118,TRUE))*$D118+($K118="Steady Growth")*(AND(BH$6&gt;=$F118,BH$6&lt;=$H118)*((BH$6-$F118+1)/($J118*($J118+1)/2)*$D118))+($K118="custom")*CustCF!BB118</f>
        <v>0</v>
      </c>
      <c r="BI118" s="95">
        <f>($K118="Bell Curve")*(_xlfn.NORM.DIST(AND(BI$6&gt;=$F118,BI$6&lt;=$H118)*(BI$6-$F118+1),$J118/2,$M118,TRUE)-_xlfn.NORM.DIST(AND(BI$6&gt;=$F118,BI$6&lt;=$H118)*(BH$6-$F118+1),$J118/2,$M118,TRUE))/(1-2*_xlfn.NORM.DIST(0,$J118/2,$M118,TRUE))*$D118+($K118="Steady Growth")*(AND(BI$6&gt;=$F118,BI$6&lt;=$H118)*((BI$6-$F118+1)/($J118*($J118+1)/2)*$D118))+($K118="custom")*CustCF!BC118</f>
        <v>0</v>
      </c>
      <c r="BJ118" s="95">
        <f>($K118="Bell Curve")*(_xlfn.NORM.DIST(AND(BJ$6&gt;=$F118,BJ$6&lt;=$H118)*(BJ$6-$F118+1),$J118/2,$M118,TRUE)-_xlfn.NORM.DIST(AND(BJ$6&gt;=$F118,BJ$6&lt;=$H118)*(BI$6-$F118+1),$J118/2,$M118,TRUE))/(1-2*_xlfn.NORM.DIST(0,$J118/2,$M118,TRUE))*$D118+($K118="Steady Growth")*(AND(BJ$6&gt;=$F118,BJ$6&lt;=$H118)*((BJ$6-$F118+1)/($J118*($J118+1)/2)*$D118))+($K118="custom")*CustCF!BD118</f>
        <v>0</v>
      </c>
      <c r="BK118" s="95">
        <f>($K118="Bell Curve")*(_xlfn.NORM.DIST(AND(BK$6&gt;=$F118,BK$6&lt;=$H118)*(BK$6-$F118+1),$J118/2,$M118,TRUE)-_xlfn.NORM.DIST(AND(BK$6&gt;=$F118,BK$6&lt;=$H118)*(BJ$6-$F118+1),$J118/2,$M118,TRUE))/(1-2*_xlfn.NORM.DIST(0,$J118/2,$M118,TRUE))*$D118+($K118="Steady Growth")*(AND(BK$6&gt;=$F118,BK$6&lt;=$H118)*((BK$6-$F118+1)/($J118*($J118+1)/2)*$D118))+($K118="custom")*CustCF!BE118</f>
        <v>0</v>
      </c>
      <c r="BL118" s="95">
        <f>($K118="Bell Curve")*(_xlfn.NORM.DIST(AND(BL$6&gt;=$F118,BL$6&lt;=$H118)*(BL$6-$F118+1),$J118/2,$M118,TRUE)-_xlfn.NORM.DIST(AND(BL$6&gt;=$F118,BL$6&lt;=$H118)*(BK$6-$F118+1),$J118/2,$M118,TRUE))/(1-2*_xlfn.NORM.DIST(0,$J118/2,$M118,TRUE))*$D118+($K118="Steady Growth")*(AND(BL$6&gt;=$F118,BL$6&lt;=$H118)*((BL$6-$F118+1)/($J118*($J118+1)/2)*$D118))+($K118="custom")*CustCF!BF118</f>
        <v>0</v>
      </c>
      <c r="BM118" s="95">
        <f>($K118="Bell Curve")*(_xlfn.NORM.DIST(AND(BM$6&gt;=$F118,BM$6&lt;=$H118)*(BM$6-$F118+1),$J118/2,$M118,TRUE)-_xlfn.NORM.DIST(AND(BM$6&gt;=$F118,BM$6&lt;=$H118)*(BL$6-$F118+1),$J118/2,$M118,TRUE))/(1-2*_xlfn.NORM.DIST(0,$J118/2,$M118,TRUE))*$D118+($K118="Steady Growth")*(AND(BM$6&gt;=$F118,BM$6&lt;=$H118)*((BM$6-$F118+1)/($J118*($J118+1)/2)*$D118))+($K118="custom")*CustCF!BG118</f>
        <v>0</v>
      </c>
      <c r="BN118" s="95">
        <f>($K118="Bell Curve")*(_xlfn.NORM.DIST(AND(BN$6&gt;=$F118,BN$6&lt;=$H118)*(BN$6-$F118+1),$J118/2,$M118,TRUE)-_xlfn.NORM.DIST(AND(BN$6&gt;=$F118,BN$6&lt;=$H118)*(BM$6-$F118+1),$J118/2,$M118,TRUE))/(1-2*_xlfn.NORM.DIST(0,$J118/2,$M118,TRUE))*$D118+($K118="Steady Growth")*(AND(BN$6&gt;=$F118,BN$6&lt;=$H118)*((BN$6-$F118+1)/($J118*($J118+1)/2)*$D118))+($K118="custom")*CustCF!BH118</f>
        <v>0</v>
      </c>
      <c r="BO118" s="95">
        <f>($K118="Bell Curve")*(_xlfn.NORM.DIST(AND(BO$6&gt;=$F118,BO$6&lt;=$H118)*(BO$6-$F118+1),$J118/2,$M118,TRUE)-_xlfn.NORM.DIST(AND(BO$6&gt;=$F118,BO$6&lt;=$H118)*(BN$6-$F118+1),$J118/2,$M118,TRUE))/(1-2*_xlfn.NORM.DIST(0,$J118/2,$M118,TRUE))*$D118+($K118="Steady Growth")*(AND(BO$6&gt;=$F118,BO$6&lt;=$H118)*((BO$6-$F118+1)/($J118*($J118+1)/2)*$D118))+($K118="custom")*CustCF!BI118</f>
        <v>0</v>
      </c>
      <c r="BP118" s="95">
        <f>($K118="Bell Curve")*(_xlfn.NORM.DIST(AND(BP$6&gt;=$F118,BP$6&lt;=$H118)*(BP$6-$F118+1),$J118/2,$M118,TRUE)-_xlfn.NORM.DIST(AND(BP$6&gt;=$F118,BP$6&lt;=$H118)*(BO$6-$F118+1),$J118/2,$M118,TRUE))/(1-2*_xlfn.NORM.DIST(0,$J118/2,$M118,TRUE))*$D118+($K118="Steady Growth")*(AND(BP$6&gt;=$F118,BP$6&lt;=$H118)*((BP$6-$F118+1)/($J118*($J118+1)/2)*$D118))+($K118="custom")*CustCF!BJ118</f>
        <v>0</v>
      </c>
      <c r="BQ118" s="95">
        <f>($K118="Bell Curve")*(_xlfn.NORM.DIST(AND(BQ$6&gt;=$F118,BQ$6&lt;=$H118)*(BQ$6-$F118+1),$J118/2,$M118,TRUE)-_xlfn.NORM.DIST(AND(BQ$6&gt;=$F118,BQ$6&lt;=$H118)*(BP$6-$F118+1),$J118/2,$M118,TRUE))/(1-2*_xlfn.NORM.DIST(0,$J118/2,$M118,TRUE))*$D118+($K118="Steady Growth")*(AND(BQ$6&gt;=$F118,BQ$6&lt;=$H118)*((BQ$6-$F118+1)/($J118*($J118+1)/2)*$D118))+($K118="custom")*CustCF!BK118</f>
        <v>0</v>
      </c>
      <c r="BR118" s="95">
        <f>($K118="Bell Curve")*(_xlfn.NORM.DIST(AND(BR$6&gt;=$F118,BR$6&lt;=$H118)*(BR$6-$F118+1),$J118/2,$M118,TRUE)-_xlfn.NORM.DIST(AND(BR$6&gt;=$F118,BR$6&lt;=$H118)*(BQ$6-$F118+1),$J118/2,$M118,TRUE))/(1-2*_xlfn.NORM.DIST(0,$J118/2,$M118,TRUE))*$D118+($K118="Steady Growth")*(AND(BR$6&gt;=$F118,BR$6&lt;=$H118)*((BR$6-$F118+1)/($J118*($J118+1)/2)*$D118))+($K118="custom")*CustCF!BL118</f>
        <v>0</v>
      </c>
      <c r="BS118" s="95">
        <f>($K118="Bell Curve")*(_xlfn.NORM.DIST(AND(BS$6&gt;=$F118,BS$6&lt;=$H118)*(BS$6-$F118+1),$J118/2,$M118,TRUE)-_xlfn.NORM.DIST(AND(BS$6&gt;=$F118,BS$6&lt;=$H118)*(BR$6-$F118+1),$J118/2,$M118,TRUE))/(1-2*_xlfn.NORM.DIST(0,$J118/2,$M118,TRUE))*$D118+($K118="Steady Growth")*(AND(BS$6&gt;=$F118,BS$6&lt;=$H118)*((BS$6-$F118+1)/($J118*($J118+1)/2)*$D118))+($K118="custom")*CustCF!BM118</f>
        <v>0</v>
      </c>
      <c r="BT118" s="95">
        <f>($K118="Bell Curve")*(_xlfn.NORM.DIST(AND(BT$6&gt;=$F118,BT$6&lt;=$H118)*(BT$6-$F118+1),$J118/2,$M118,TRUE)-_xlfn.NORM.DIST(AND(BT$6&gt;=$F118,BT$6&lt;=$H118)*(BS$6-$F118+1),$J118/2,$M118,TRUE))/(1-2*_xlfn.NORM.DIST(0,$J118/2,$M118,TRUE))*$D118+($K118="Steady Growth")*(AND(BT$6&gt;=$F118,BT$6&lt;=$H118)*((BT$6-$F118+1)/($J118*($J118+1)/2)*$D118))+($K118="custom")*CustCF!BN118</f>
        <v>0</v>
      </c>
      <c r="BU118" s="95">
        <f>($K118="Bell Curve")*(_xlfn.NORM.DIST(AND(BU$6&gt;=$F118,BU$6&lt;=$H118)*(BU$6-$F118+1),$J118/2,$M118,TRUE)-_xlfn.NORM.DIST(AND(BU$6&gt;=$F118,BU$6&lt;=$H118)*(BT$6-$F118+1),$J118/2,$M118,TRUE))/(1-2*_xlfn.NORM.DIST(0,$J118/2,$M118,TRUE))*$D118+($K118="Steady Growth")*(AND(BU$6&gt;=$F118,BU$6&lt;=$H118)*((BU$6-$F118+1)/($J118*($J118+1)/2)*$D118))+($K118="custom")*CustCF!BO118</f>
        <v>0</v>
      </c>
      <c r="BV118" s="95">
        <f>($K118="Bell Curve")*(_xlfn.NORM.DIST(AND(BV$6&gt;=$F118,BV$6&lt;=$H118)*(BV$6-$F118+1),$J118/2,$M118,TRUE)-_xlfn.NORM.DIST(AND(BV$6&gt;=$F118,BV$6&lt;=$H118)*(BU$6-$F118+1),$J118/2,$M118,TRUE))/(1-2*_xlfn.NORM.DIST(0,$J118/2,$M118,TRUE))*$D118+($K118="Steady Growth")*(AND(BV$6&gt;=$F118,BV$6&lt;=$H118)*((BV$6-$F118+1)/($J118*($J118+1)/2)*$D118))+($K118="custom")*CustCF!BP118</f>
        <v>0</v>
      </c>
      <c r="BW118" s="95">
        <f>($K118="Bell Curve")*(_xlfn.NORM.DIST(AND(BW$6&gt;=$F118,BW$6&lt;=$H118)*(BW$6-$F118+1),$J118/2,$M118,TRUE)-_xlfn.NORM.DIST(AND(BW$6&gt;=$F118,BW$6&lt;=$H118)*(BV$6-$F118+1),$J118/2,$M118,TRUE))/(1-2*_xlfn.NORM.DIST(0,$J118/2,$M118,TRUE))*$D118+($K118="Steady Growth")*(AND(BW$6&gt;=$F118,BW$6&lt;=$H118)*((BW$6-$F118+1)/($J118*($J118+1)/2)*$D118))+($K118="custom")*CustCF!BQ118</f>
        <v>0</v>
      </c>
      <c r="BX118" s="95">
        <f>($K118="Bell Curve")*(_xlfn.NORM.DIST(AND(BX$6&gt;=$F118,BX$6&lt;=$H118)*(BX$6-$F118+1),$J118/2,$M118,TRUE)-_xlfn.NORM.DIST(AND(BX$6&gt;=$F118,BX$6&lt;=$H118)*(BW$6-$F118+1),$J118/2,$M118,TRUE))/(1-2*_xlfn.NORM.DIST(0,$J118/2,$M118,TRUE))*$D118+($K118="Steady Growth")*(AND(BX$6&gt;=$F118,BX$6&lt;=$H118)*((BX$6-$F118+1)/($J118*($J118+1)/2)*$D118))+($K118="custom")*CustCF!BR118</f>
        <v>0</v>
      </c>
      <c r="BY118" s="95">
        <f>($K118="Bell Curve")*(_xlfn.NORM.DIST(AND(BY$6&gt;=$F118,BY$6&lt;=$H118)*(BY$6-$F118+1),$J118/2,$M118,TRUE)-_xlfn.NORM.DIST(AND(BY$6&gt;=$F118,BY$6&lt;=$H118)*(BX$6-$F118+1),$J118/2,$M118,TRUE))/(1-2*_xlfn.NORM.DIST(0,$J118/2,$M118,TRUE))*$D118+($K118="Steady Growth")*(AND(BY$6&gt;=$F118,BY$6&lt;=$H118)*((BY$6-$F118+1)/($J118*($J118+1)/2)*$D118))+($K118="custom")*CustCF!BS118</f>
        <v>0</v>
      </c>
      <c r="BZ118" s="95">
        <f>($K118="Bell Curve")*(_xlfn.NORM.DIST(AND(BZ$6&gt;=$F118,BZ$6&lt;=$H118)*(BZ$6-$F118+1),$J118/2,$M118,TRUE)-_xlfn.NORM.DIST(AND(BZ$6&gt;=$F118,BZ$6&lt;=$H118)*(BY$6-$F118+1),$J118/2,$M118,TRUE))/(1-2*_xlfn.NORM.DIST(0,$J118/2,$M118,TRUE))*$D118+($K118="Steady Growth")*(AND(BZ$6&gt;=$F118,BZ$6&lt;=$H118)*((BZ$6-$F118+1)/($J118*($J118+1)/2)*$D118))+($K118="custom")*CustCF!BT118</f>
        <v>0</v>
      </c>
      <c r="CA118" s="95">
        <f>($K118="Bell Curve")*(_xlfn.NORM.DIST(AND(CA$6&gt;=$F118,CA$6&lt;=$H118)*(CA$6-$F118+1),$J118/2,$M118,TRUE)-_xlfn.NORM.DIST(AND(CA$6&gt;=$F118,CA$6&lt;=$H118)*(BZ$6-$F118+1),$J118/2,$M118,TRUE))/(1-2*_xlfn.NORM.DIST(0,$J118/2,$M118,TRUE))*$D118+($K118="Steady Growth")*(AND(CA$6&gt;=$F118,CA$6&lt;=$H118)*((CA$6-$F118+1)/($J118*($J118+1)/2)*$D118))+($K118="custom")*CustCF!BU118</f>
        <v>0</v>
      </c>
      <c r="CB118" s="95">
        <f>($K118="Bell Curve")*(_xlfn.NORM.DIST(AND(CB$6&gt;=$F118,CB$6&lt;=$H118)*(CB$6-$F118+1),$J118/2,$M118,TRUE)-_xlfn.NORM.DIST(AND(CB$6&gt;=$F118,CB$6&lt;=$H118)*(CA$6-$F118+1),$J118/2,$M118,TRUE))/(1-2*_xlfn.NORM.DIST(0,$J118/2,$M118,TRUE))*$D118+($K118="Steady Growth")*(AND(CB$6&gt;=$F118,CB$6&lt;=$H118)*((CB$6-$F118+1)/($J118*($J118+1)/2)*$D118))+($K118="custom")*CustCF!BV118</f>
        <v>0</v>
      </c>
      <c r="CC118" s="95">
        <f>($K118="Bell Curve")*(_xlfn.NORM.DIST(AND(CC$6&gt;=$F118,CC$6&lt;=$H118)*(CC$6-$F118+1),$J118/2,$M118,TRUE)-_xlfn.NORM.DIST(AND(CC$6&gt;=$F118,CC$6&lt;=$H118)*(CB$6-$F118+1),$J118/2,$M118,TRUE))/(1-2*_xlfn.NORM.DIST(0,$J118/2,$M118,TRUE))*$D118+($K118="Steady Growth")*(AND(CC$6&gt;=$F118,CC$6&lt;=$H118)*((CC$6-$F118+1)/($J118*($J118+1)/2)*$D118))+($K118="custom")*CustCF!BW118</f>
        <v>0</v>
      </c>
      <c r="CD118" s="95">
        <f>($K118="Bell Curve")*(_xlfn.NORM.DIST(AND(CD$6&gt;=$F118,CD$6&lt;=$H118)*(CD$6-$F118+1),$J118/2,$M118,TRUE)-_xlfn.NORM.DIST(AND(CD$6&gt;=$F118,CD$6&lt;=$H118)*(CC$6-$F118+1),$J118/2,$M118,TRUE))/(1-2*_xlfn.NORM.DIST(0,$J118/2,$M118,TRUE))*$D118+($K118="Steady Growth")*(AND(CD$6&gt;=$F118,CD$6&lt;=$H118)*((CD$6-$F118+1)/($J118*($J118+1)/2)*$D118))+($K118="custom")*CustCF!BX118</f>
        <v>0</v>
      </c>
      <c r="CE118" s="95">
        <f>($K118="Bell Curve")*(_xlfn.NORM.DIST(AND(CE$6&gt;=$F118,CE$6&lt;=$H118)*(CE$6-$F118+1),$J118/2,$M118,TRUE)-_xlfn.NORM.DIST(AND(CE$6&gt;=$F118,CE$6&lt;=$H118)*(CD$6-$F118+1),$J118/2,$M118,TRUE))/(1-2*_xlfn.NORM.DIST(0,$J118/2,$M118,TRUE))*$D118+($K118="Steady Growth")*(AND(CE$6&gt;=$F118,CE$6&lt;=$H118)*((CE$6-$F118+1)/($J118*($J118+1)/2)*$D118))+($K118="custom")*CustCF!BY118</f>
        <v>0</v>
      </c>
      <c r="CF118" s="95">
        <f>($K118="Bell Curve")*(_xlfn.NORM.DIST(AND(CF$6&gt;=$F118,CF$6&lt;=$H118)*(CF$6-$F118+1),$J118/2,$M118,TRUE)-_xlfn.NORM.DIST(AND(CF$6&gt;=$F118,CF$6&lt;=$H118)*(CE$6-$F118+1),$J118/2,$M118,TRUE))/(1-2*_xlfn.NORM.DIST(0,$J118/2,$M118,TRUE))*$D118+($K118="Steady Growth")*(AND(CF$6&gt;=$F118,CF$6&lt;=$H118)*((CF$6-$F118+1)/($J118*($J118+1)/2)*$D118))+($K118="custom")*CustCF!BZ118</f>
        <v>0</v>
      </c>
      <c r="CG118" s="95">
        <f>($K118="Bell Curve")*(_xlfn.NORM.DIST(AND(CG$6&gt;=$F118,CG$6&lt;=$H118)*(CG$6-$F118+1),$J118/2,$M118,TRUE)-_xlfn.NORM.DIST(AND(CG$6&gt;=$F118,CG$6&lt;=$H118)*(CF$6-$F118+1),$J118/2,$M118,TRUE))/(1-2*_xlfn.NORM.DIST(0,$J118/2,$M118,TRUE))*$D118+($K118="Steady Growth")*(AND(CG$6&gt;=$F118,CG$6&lt;=$H118)*((CG$6-$F118+1)/($J118*($J118+1)/2)*$D118))+($K118="custom")*CustCF!CA118</f>
        <v>0</v>
      </c>
      <c r="CH118" s="95">
        <f>($K118="Bell Curve")*(_xlfn.NORM.DIST(AND(CH$6&gt;=$F118,CH$6&lt;=$H118)*(CH$6-$F118+1),$J118/2,$M118,TRUE)-_xlfn.NORM.DIST(AND(CH$6&gt;=$F118,CH$6&lt;=$H118)*(CG$6-$F118+1),$J118/2,$M118,TRUE))/(1-2*_xlfn.NORM.DIST(0,$J118/2,$M118,TRUE))*$D118+($K118="Steady Growth")*(AND(CH$6&gt;=$F118,CH$6&lt;=$H118)*((CH$6-$F118+1)/($J118*($J118+1)/2)*$D118))+($K118="custom")*CustCF!CB118</f>
        <v>0</v>
      </c>
      <c r="CI118" s="95">
        <f>($K118="Bell Curve")*(_xlfn.NORM.DIST(AND(CI$6&gt;=$F118,CI$6&lt;=$H118)*(CI$6-$F118+1),$J118/2,$M118,TRUE)-_xlfn.NORM.DIST(AND(CI$6&gt;=$F118,CI$6&lt;=$H118)*(CH$6-$F118+1),$J118/2,$M118,TRUE))/(1-2*_xlfn.NORM.DIST(0,$J118/2,$M118,TRUE))*$D118+($K118="Steady Growth")*(AND(CI$6&gt;=$F118,CI$6&lt;=$H118)*((CI$6-$F118+1)/($J118*($J118+1)/2)*$D118))+($K118="custom")*CustCF!CC118</f>
        <v>0</v>
      </c>
      <c r="CJ118" s="95">
        <f>($K118="Bell Curve")*(_xlfn.NORM.DIST(AND(CJ$6&gt;=$F118,CJ$6&lt;=$H118)*(CJ$6-$F118+1),$J118/2,$M118,TRUE)-_xlfn.NORM.DIST(AND(CJ$6&gt;=$F118,CJ$6&lt;=$H118)*(CI$6-$F118+1),$J118/2,$M118,TRUE))/(1-2*_xlfn.NORM.DIST(0,$J118/2,$M118,TRUE))*$D118+($K118="Steady Growth")*(AND(CJ$6&gt;=$F118,CJ$6&lt;=$H118)*((CJ$6-$F118+1)/($J118*($J118+1)/2)*$D118))+($K118="custom")*CustCF!CD118</f>
        <v>0</v>
      </c>
      <c r="CK118" s="95">
        <f>($K118="Bell Curve")*(_xlfn.NORM.DIST(AND(CK$6&gt;=$F118,CK$6&lt;=$H118)*(CK$6-$F118+1),$J118/2,$M118,TRUE)-_xlfn.NORM.DIST(AND(CK$6&gt;=$F118,CK$6&lt;=$H118)*(CJ$6-$F118+1),$J118/2,$M118,TRUE))/(1-2*_xlfn.NORM.DIST(0,$J118/2,$M118,TRUE))*$D118+($K118="Steady Growth")*(AND(CK$6&gt;=$F118,CK$6&lt;=$H118)*((CK$6-$F118+1)/($J118*($J118+1)/2)*$D118))+($K118="custom")*CustCF!CE118</f>
        <v>0</v>
      </c>
      <c r="CL118" s="95">
        <f>($K118="Bell Curve")*(_xlfn.NORM.DIST(AND(CL$6&gt;=$F118,CL$6&lt;=$H118)*(CL$6-$F118+1),$J118/2,$M118,TRUE)-_xlfn.NORM.DIST(AND(CL$6&gt;=$F118,CL$6&lt;=$H118)*(CK$6-$F118+1),$J118/2,$M118,TRUE))/(1-2*_xlfn.NORM.DIST(0,$J118/2,$M118,TRUE))*$D118+($K118="Steady Growth")*(AND(CL$6&gt;=$F118,CL$6&lt;=$H118)*((CL$6-$F118+1)/($J118*($J118+1)/2)*$D118))+($K118="custom")*CustCF!CF118</f>
        <v>0</v>
      </c>
      <c r="CM118" s="95">
        <f>($K118="Bell Curve")*(_xlfn.NORM.DIST(AND(CM$6&gt;=$F118,CM$6&lt;=$H118)*(CM$6-$F118+1),$J118/2,$M118,TRUE)-_xlfn.NORM.DIST(AND(CM$6&gt;=$F118,CM$6&lt;=$H118)*(CL$6-$F118+1),$J118/2,$M118,TRUE))/(1-2*_xlfn.NORM.DIST(0,$J118/2,$M118,TRUE))*$D118+($K118="Steady Growth")*(AND(CM$6&gt;=$F118,CM$6&lt;=$H118)*((CM$6-$F118+1)/($J118*($J118+1)/2)*$D118))+($K118="custom")*CustCF!CG118</f>
        <v>0</v>
      </c>
      <c r="CN118" s="95">
        <f>($K118="Bell Curve")*(_xlfn.NORM.DIST(AND(CN$6&gt;=$F118,CN$6&lt;=$H118)*(CN$6-$F118+1),$J118/2,$M118,TRUE)-_xlfn.NORM.DIST(AND(CN$6&gt;=$F118,CN$6&lt;=$H118)*(CM$6-$F118+1),$J118/2,$M118,TRUE))/(1-2*_xlfn.NORM.DIST(0,$J118/2,$M118,TRUE))*$D118+($K118="Steady Growth")*(AND(CN$6&gt;=$F118,CN$6&lt;=$H118)*((CN$6-$F118+1)/($J118*($J118+1)/2)*$D118))+($K118="custom")*CustCF!CH118</f>
        <v>0</v>
      </c>
      <c r="CO118" s="95">
        <f>($K118="Bell Curve")*(_xlfn.NORM.DIST(AND(CO$6&gt;=$F118,CO$6&lt;=$H118)*(CO$6-$F118+1),$J118/2,$M118,TRUE)-_xlfn.NORM.DIST(AND(CO$6&gt;=$F118,CO$6&lt;=$H118)*(CN$6-$F118+1),$J118/2,$M118,TRUE))/(1-2*_xlfn.NORM.DIST(0,$J118/2,$M118,TRUE))*$D118+($K118="Steady Growth")*(AND(CO$6&gt;=$F118,CO$6&lt;=$H118)*((CO$6-$F118+1)/($J118*($J118+1)/2)*$D118))+($K118="custom")*CustCF!CI118</f>
        <v>0</v>
      </c>
      <c r="CP118" s="95">
        <f>($K118="Bell Curve")*(_xlfn.NORM.DIST(AND(CP$6&gt;=$F118,CP$6&lt;=$H118)*(CP$6-$F118+1),$J118/2,$M118,TRUE)-_xlfn.NORM.DIST(AND(CP$6&gt;=$F118,CP$6&lt;=$H118)*(CO$6-$F118+1),$J118/2,$M118,TRUE))/(1-2*_xlfn.NORM.DIST(0,$J118/2,$M118,TRUE))*$D118+($K118="Steady Growth")*(AND(CP$6&gt;=$F118,CP$6&lt;=$H118)*((CP$6-$F118+1)/($J118*($J118+1)/2)*$D118))+($K118="custom")*CustCF!CJ118</f>
        <v>0</v>
      </c>
      <c r="CQ118" s="95">
        <f>($K118="Bell Curve")*(_xlfn.NORM.DIST(AND(CQ$6&gt;=$F118,CQ$6&lt;=$H118)*(CQ$6-$F118+1),$J118/2,$M118,TRUE)-_xlfn.NORM.DIST(AND(CQ$6&gt;=$F118,CQ$6&lt;=$H118)*(CP$6-$F118+1),$J118/2,$M118,TRUE))/(1-2*_xlfn.NORM.DIST(0,$J118/2,$M118,TRUE))*$D118+($K118="Steady Growth")*(AND(CQ$6&gt;=$F118,CQ$6&lt;=$H118)*((CQ$6-$F118+1)/($J118*($J118+1)/2)*$D118))+($K118="custom")*CustCF!CK118</f>
        <v>0</v>
      </c>
      <c r="CR118" s="95">
        <f>($K118="Bell Curve")*(_xlfn.NORM.DIST(AND(CR$6&gt;=$F118,CR$6&lt;=$H118)*(CR$6-$F118+1),$J118/2,$M118,TRUE)-_xlfn.NORM.DIST(AND(CR$6&gt;=$F118,CR$6&lt;=$H118)*(CQ$6-$F118+1),$J118/2,$M118,TRUE))/(1-2*_xlfn.NORM.DIST(0,$J118/2,$M118,TRUE))*$D118+($K118="Steady Growth")*(AND(CR$6&gt;=$F118,CR$6&lt;=$H118)*((CR$6-$F118+1)/($J118*($J118+1)/2)*$D118))+($K118="custom")*CustCF!CL118</f>
        <v>0</v>
      </c>
      <c r="CS118" s="95">
        <f>($K118="Bell Curve")*(_xlfn.NORM.DIST(AND(CS$6&gt;=$F118,CS$6&lt;=$H118)*(CS$6-$F118+1),$J118/2,$M118,TRUE)-_xlfn.NORM.DIST(AND(CS$6&gt;=$F118,CS$6&lt;=$H118)*(CR$6-$F118+1),$J118/2,$M118,TRUE))/(1-2*_xlfn.NORM.DIST(0,$J118/2,$M118,TRUE))*$D118+($K118="Steady Growth")*(AND(CS$6&gt;=$F118,CS$6&lt;=$H118)*((CS$6-$F118+1)/($J118*($J118+1)/2)*$D118))+($K118="custom")*CustCF!CM118</f>
        <v>0</v>
      </c>
      <c r="CT118" s="95">
        <f>($K118="Bell Curve")*(_xlfn.NORM.DIST(AND(CT$6&gt;=$F118,CT$6&lt;=$H118)*(CT$6-$F118+1),$J118/2,$M118,TRUE)-_xlfn.NORM.DIST(AND(CT$6&gt;=$F118,CT$6&lt;=$H118)*(CS$6-$F118+1),$J118/2,$M118,TRUE))/(1-2*_xlfn.NORM.DIST(0,$J118/2,$M118,TRUE))*$D118+($K118="Steady Growth")*(AND(CT$6&gt;=$F118,CT$6&lt;=$H118)*((CT$6-$F118+1)/($J118*($J118+1)/2)*$D118))+($K118="custom")*CustCF!CN118</f>
        <v>0</v>
      </c>
      <c r="CU118" s="95">
        <f>($K118="Bell Curve")*(_xlfn.NORM.DIST(AND(CU$6&gt;=$F118,CU$6&lt;=$H118)*(CU$6-$F118+1),$J118/2,$M118,TRUE)-_xlfn.NORM.DIST(AND(CU$6&gt;=$F118,CU$6&lt;=$H118)*(CT$6-$F118+1),$J118/2,$M118,TRUE))/(1-2*_xlfn.NORM.DIST(0,$J118/2,$M118,TRUE))*$D118+($K118="Steady Growth")*(AND(CU$6&gt;=$F118,CU$6&lt;=$H118)*((CU$6-$F118+1)/($J118*($J118+1)/2)*$D118))+($K118="custom")*CustCF!CO118</f>
        <v>0</v>
      </c>
      <c r="CV118" s="95">
        <f>($K118="Bell Curve")*(_xlfn.NORM.DIST(AND(CV$6&gt;=$F118,CV$6&lt;=$H118)*(CV$6-$F118+1),$J118/2,$M118,TRUE)-_xlfn.NORM.DIST(AND(CV$6&gt;=$F118,CV$6&lt;=$H118)*(CU$6-$F118+1),$J118/2,$M118,TRUE))/(1-2*_xlfn.NORM.DIST(0,$J118/2,$M118,TRUE))*$D118+($K118="Steady Growth")*(AND(CV$6&gt;=$F118,CV$6&lt;=$H118)*((CV$6-$F118+1)/($J118*($J118+1)/2)*$D118))+($K118="custom")*CustCF!CP118</f>
        <v>0</v>
      </c>
      <c r="CW118" s="95">
        <f>($K118="Bell Curve")*(_xlfn.NORM.DIST(AND(CW$6&gt;=$F118,CW$6&lt;=$H118)*(CW$6-$F118+1),$J118/2,$M118,TRUE)-_xlfn.NORM.DIST(AND(CW$6&gt;=$F118,CW$6&lt;=$H118)*(CV$6-$F118+1),$J118/2,$M118,TRUE))/(1-2*_xlfn.NORM.DIST(0,$J118/2,$M118,TRUE))*$D118+($K118="Steady Growth")*(AND(CW$6&gt;=$F118,CW$6&lt;=$H118)*((CW$6-$F118+1)/($J118*($J118+1)/2)*$D118))+($K118="custom")*CustCF!CQ118</f>
        <v>0</v>
      </c>
      <c r="CX118" s="95">
        <f>($K118="Bell Curve")*(_xlfn.NORM.DIST(AND(CX$6&gt;=$F118,CX$6&lt;=$H118)*(CX$6-$F118+1),$J118/2,$M118,TRUE)-_xlfn.NORM.DIST(AND(CX$6&gt;=$F118,CX$6&lt;=$H118)*(CW$6-$F118+1),$J118/2,$M118,TRUE))/(1-2*_xlfn.NORM.DIST(0,$J118/2,$M118,TRUE))*$D118+($K118="Steady Growth")*(AND(CX$6&gt;=$F118,CX$6&lt;=$H118)*((CX$6-$F118+1)/($J118*($J118+1)/2)*$D118))+($K118="custom")*CustCF!CR118</f>
        <v>0</v>
      </c>
      <c r="CY118" s="95">
        <f>($K118="Bell Curve")*(_xlfn.NORM.DIST(AND(CY$6&gt;=$F118,CY$6&lt;=$H118)*(CY$6-$F118+1),$J118/2,$M118,TRUE)-_xlfn.NORM.DIST(AND(CY$6&gt;=$F118,CY$6&lt;=$H118)*(CX$6-$F118+1),$J118/2,$M118,TRUE))/(1-2*_xlfn.NORM.DIST(0,$J118/2,$M118,TRUE))*$D118+($K118="Steady Growth")*(AND(CY$6&gt;=$F118,CY$6&lt;=$H118)*((CY$6-$F118+1)/($J118*($J118+1)/2)*$D118))+($K118="custom")*CustCF!CS118</f>
        <v>0</v>
      </c>
      <c r="CZ118" s="95">
        <f>($K118="Bell Curve")*(_xlfn.NORM.DIST(AND(CZ$6&gt;=$F118,CZ$6&lt;=$H118)*(CZ$6-$F118+1),$J118/2,$M118,TRUE)-_xlfn.NORM.DIST(AND(CZ$6&gt;=$F118,CZ$6&lt;=$H118)*(CY$6-$F118+1),$J118/2,$M118,TRUE))/(1-2*_xlfn.NORM.DIST(0,$J118/2,$M118,TRUE))*$D118+($K118="Steady Growth")*(AND(CZ$6&gt;=$F118,CZ$6&lt;=$H118)*((CZ$6-$F118+1)/($J118*($J118+1)/2)*$D118))+($K118="custom")*CustCF!CT118</f>
        <v>0</v>
      </c>
      <c r="DA118" s="95">
        <f>($K118="Bell Curve")*(_xlfn.NORM.DIST(AND(DA$6&gt;=$F118,DA$6&lt;=$H118)*(DA$6-$F118+1),$J118/2,$M118,TRUE)-_xlfn.NORM.DIST(AND(DA$6&gt;=$F118,DA$6&lt;=$H118)*(CZ$6-$F118+1),$J118/2,$M118,TRUE))/(1-2*_xlfn.NORM.DIST(0,$J118/2,$M118,TRUE))*$D118+($K118="Steady Growth")*(AND(DA$6&gt;=$F118,DA$6&lt;=$H118)*((DA$6-$F118+1)/($J118*($J118+1)/2)*$D118))+($K118="custom")*CustCF!CU118</f>
        <v>0</v>
      </c>
      <c r="DB118" s="95">
        <f>($K118="Bell Curve")*(_xlfn.NORM.DIST(AND(DB$6&gt;=$F118,DB$6&lt;=$H118)*(DB$6-$F118+1),$J118/2,$M118,TRUE)-_xlfn.NORM.DIST(AND(DB$6&gt;=$F118,DB$6&lt;=$H118)*(DA$6-$F118+1),$J118/2,$M118,TRUE))/(1-2*_xlfn.NORM.DIST(0,$J118/2,$M118,TRUE))*$D118+($K118="Steady Growth")*(AND(DB$6&gt;=$F118,DB$6&lt;=$H118)*((DB$6-$F118+1)/($J118*($J118+1)/2)*$D118))+($K118="custom")*CustCF!CV118</f>
        <v>0</v>
      </c>
      <c r="DC118" s="95">
        <f>($K118="Bell Curve")*(_xlfn.NORM.DIST(AND(DC$6&gt;=$F118,DC$6&lt;=$H118)*(DC$6-$F118+1),$J118/2,$M118,TRUE)-_xlfn.NORM.DIST(AND(DC$6&gt;=$F118,DC$6&lt;=$H118)*(DB$6-$F118+1),$J118/2,$M118,TRUE))/(1-2*_xlfn.NORM.DIST(0,$J118/2,$M118,TRUE))*$D118+($K118="Steady Growth")*(AND(DC$6&gt;=$F118,DC$6&lt;=$H118)*((DC$6-$F118+1)/($J118*($J118+1)/2)*$D118))+($K118="custom")*CustCF!CW118</f>
        <v>0</v>
      </c>
      <c r="DD118" s="95">
        <f>($K118="Bell Curve")*(_xlfn.NORM.DIST(AND(DD$6&gt;=$F118,DD$6&lt;=$H118)*(DD$6-$F118+1),$J118/2,$M118,TRUE)-_xlfn.NORM.DIST(AND(DD$6&gt;=$F118,DD$6&lt;=$H118)*(DC$6-$F118+1),$J118/2,$M118,TRUE))/(1-2*_xlfn.NORM.DIST(0,$J118/2,$M118,TRUE))*$D118+($K118="Steady Growth")*(AND(DD$6&gt;=$F118,DD$6&lt;=$H118)*((DD$6-$F118+1)/($J118*($J118+1)/2)*$D118))+($K118="custom")*CustCF!CX118</f>
        <v>0</v>
      </c>
      <c r="DE118" s="95">
        <f>($K118="Bell Curve")*(_xlfn.NORM.DIST(AND(DE$6&gt;=$F118,DE$6&lt;=$H118)*(DE$6-$F118+1),$J118/2,$M118,TRUE)-_xlfn.NORM.DIST(AND(DE$6&gt;=$F118,DE$6&lt;=$H118)*(DD$6-$F118+1),$J118/2,$M118,TRUE))/(1-2*_xlfn.NORM.DIST(0,$J118/2,$M118,TRUE))*$D118+($K118="Steady Growth")*(AND(DE$6&gt;=$F118,DE$6&lt;=$H118)*((DE$6-$F118+1)/($J118*($J118+1)/2)*$D118))+($K118="custom")*CustCF!CY118</f>
        <v>0</v>
      </c>
      <c r="DF118" s="95">
        <f>($K118="Bell Curve")*(_xlfn.NORM.DIST(AND(DF$6&gt;=$F118,DF$6&lt;=$H118)*(DF$6-$F118+1),$J118/2,$M118,TRUE)-_xlfn.NORM.DIST(AND(DF$6&gt;=$F118,DF$6&lt;=$H118)*(DE$6-$F118+1),$J118/2,$M118,TRUE))/(1-2*_xlfn.NORM.DIST(0,$J118/2,$M118,TRUE))*$D118+($K118="Steady Growth")*(AND(DF$6&gt;=$F118,DF$6&lt;=$H118)*((DF$6-$F118+1)/($J118*($J118+1)/2)*$D118))+($K118="custom")*CustCF!CZ118</f>
        <v>0</v>
      </c>
      <c r="DG118" s="95">
        <f>($K118="Bell Curve")*(_xlfn.NORM.DIST(AND(DG$6&gt;=$F118,DG$6&lt;=$H118)*(DG$6-$F118+1),$J118/2,$M118,TRUE)-_xlfn.NORM.DIST(AND(DG$6&gt;=$F118,DG$6&lt;=$H118)*(DF$6-$F118+1),$J118/2,$M118,TRUE))/(1-2*_xlfn.NORM.DIST(0,$J118/2,$M118,TRUE))*$D118+($K118="Steady Growth")*(AND(DG$6&gt;=$F118,DG$6&lt;=$H118)*((DG$6-$F118+1)/($J118*($J118+1)/2)*$D118))+($K118="custom")*CustCF!DA118</f>
        <v>0</v>
      </c>
      <c r="DH118" s="95">
        <f>($K118="Bell Curve")*(_xlfn.NORM.DIST(AND(DH$6&gt;=$F118,DH$6&lt;=$H118)*(DH$6-$F118+1),$J118/2,$M118,TRUE)-_xlfn.NORM.DIST(AND(DH$6&gt;=$F118,DH$6&lt;=$H118)*(DG$6-$F118+1),$J118/2,$M118,TRUE))/(1-2*_xlfn.NORM.DIST(0,$J118/2,$M118,TRUE))*$D118+($K118="Steady Growth")*(AND(DH$6&gt;=$F118,DH$6&lt;=$H118)*((DH$6-$F118+1)/($J118*($J118+1)/2)*$D118))+($K118="custom")*CustCF!DB118</f>
        <v>0</v>
      </c>
      <c r="DI118" s="95">
        <f>($K118="Bell Curve")*(_xlfn.NORM.DIST(AND(DI$6&gt;=$F118,DI$6&lt;=$H118)*(DI$6-$F118+1),$J118/2,$M118,TRUE)-_xlfn.NORM.DIST(AND(DI$6&gt;=$F118,DI$6&lt;=$H118)*(DH$6-$F118+1),$J118/2,$M118,TRUE))/(1-2*_xlfn.NORM.DIST(0,$J118/2,$M118,TRUE))*$D118+($K118="Steady Growth")*(AND(DI$6&gt;=$F118,DI$6&lt;=$H118)*((DI$6-$F118+1)/($J118*($J118+1)/2)*$D118))+($K118="custom")*CustCF!DC118</f>
        <v>0</v>
      </c>
      <c r="DJ118" s="95">
        <f>($K118="Bell Curve")*(_xlfn.NORM.DIST(AND(DJ$6&gt;=$F118,DJ$6&lt;=$H118)*(DJ$6-$F118+1),$J118/2,$M118,TRUE)-_xlfn.NORM.DIST(AND(DJ$6&gt;=$F118,DJ$6&lt;=$H118)*(DI$6-$F118+1),$J118/2,$M118,TRUE))/(1-2*_xlfn.NORM.DIST(0,$J118/2,$M118,TRUE))*$D118+($K118="Steady Growth")*(AND(DJ$6&gt;=$F118,DJ$6&lt;=$H118)*((DJ$6-$F118+1)/($J118*($J118+1)/2)*$D118))+($K118="custom")*CustCF!DD118</f>
        <v>0</v>
      </c>
      <c r="DK118" s="95">
        <f>($K118="Bell Curve")*(_xlfn.NORM.DIST(AND(DK$6&gt;=$F118,DK$6&lt;=$H118)*(DK$6-$F118+1),$J118/2,$M118,TRUE)-_xlfn.NORM.DIST(AND(DK$6&gt;=$F118,DK$6&lt;=$H118)*(DJ$6-$F118+1),$J118/2,$M118,TRUE))/(1-2*_xlfn.NORM.DIST(0,$J118/2,$M118,TRUE))*$D118+($K118="Steady Growth")*(AND(DK$6&gt;=$F118,DK$6&lt;=$H118)*((DK$6-$F118+1)/($J118*($J118+1)/2)*$D118))+($K118="custom")*CustCF!DE118</f>
        <v>0</v>
      </c>
      <c r="DL118" s="95">
        <f>($K118="Bell Curve")*(_xlfn.NORM.DIST(AND(DL$6&gt;=$F118,DL$6&lt;=$H118)*(DL$6-$F118+1),$J118/2,$M118,TRUE)-_xlfn.NORM.DIST(AND(DL$6&gt;=$F118,DL$6&lt;=$H118)*(DK$6-$F118+1),$J118/2,$M118,TRUE))/(1-2*_xlfn.NORM.DIST(0,$J118/2,$M118,TRUE))*$D118+($K118="Steady Growth")*(AND(DL$6&gt;=$F118,DL$6&lt;=$H118)*((DL$6-$F118+1)/($J118*($J118+1)/2)*$D118))+($K118="custom")*CustCF!DF118</f>
        <v>0</v>
      </c>
      <c r="DM118" s="95">
        <f>($K118="Bell Curve")*(_xlfn.NORM.DIST(AND(DM$6&gt;=$F118,DM$6&lt;=$H118)*(DM$6-$F118+1),$J118/2,$M118,TRUE)-_xlfn.NORM.DIST(AND(DM$6&gt;=$F118,DM$6&lt;=$H118)*(DL$6-$F118+1),$J118/2,$M118,TRUE))/(1-2*_xlfn.NORM.DIST(0,$J118/2,$M118,TRUE))*$D118+($K118="Steady Growth")*(AND(DM$6&gt;=$F118,DM$6&lt;=$H118)*((DM$6-$F118+1)/($J118*($J118+1)/2)*$D118))+($K118="custom")*CustCF!DG118</f>
        <v>0</v>
      </c>
      <c r="DN118" s="95">
        <f>($K118="Bell Curve")*(_xlfn.NORM.DIST(AND(DN$6&gt;=$F118,DN$6&lt;=$H118)*(DN$6-$F118+1),$J118/2,$M118,TRUE)-_xlfn.NORM.DIST(AND(DN$6&gt;=$F118,DN$6&lt;=$H118)*(DM$6-$F118+1),$J118/2,$M118,TRUE))/(1-2*_xlfn.NORM.DIST(0,$J118/2,$M118,TRUE))*$D118+($K118="Steady Growth")*(AND(DN$6&gt;=$F118,DN$6&lt;=$H118)*((DN$6-$F118+1)/($J118*($J118+1)/2)*$D118))+($K118="custom")*CustCF!DH118</f>
        <v>0</v>
      </c>
      <c r="DO118" s="95">
        <f>($K118="Bell Curve")*(_xlfn.NORM.DIST(AND(DO$6&gt;=$F118,DO$6&lt;=$H118)*(DO$6-$F118+1),$J118/2,$M118,TRUE)-_xlfn.NORM.DIST(AND(DO$6&gt;=$F118,DO$6&lt;=$H118)*(DN$6-$F118+1),$J118/2,$M118,TRUE))/(1-2*_xlfn.NORM.DIST(0,$J118/2,$M118,TRUE))*$D118+($K118="Steady Growth")*(AND(DO$6&gt;=$F118,DO$6&lt;=$H118)*((DO$6-$F118+1)/($J118*($J118+1)/2)*$D118))+($K118="custom")*CustCF!DI118</f>
        <v>0</v>
      </c>
      <c r="DP118" s="95">
        <f>($K118="Bell Curve")*(_xlfn.NORM.DIST(AND(DP$6&gt;=$F118,DP$6&lt;=$H118)*(DP$6-$F118+1),$J118/2,$M118,TRUE)-_xlfn.NORM.DIST(AND(DP$6&gt;=$F118,DP$6&lt;=$H118)*(DO$6-$F118+1),$J118/2,$M118,TRUE))/(1-2*_xlfn.NORM.DIST(0,$J118/2,$M118,TRUE))*$D118+($K118="Steady Growth")*(AND(DP$6&gt;=$F118,DP$6&lt;=$H118)*((DP$6-$F118+1)/($J118*($J118+1)/2)*$D118))+($K118="custom")*CustCF!DJ118</f>
        <v>0</v>
      </c>
      <c r="DQ118" s="95">
        <f>($K118="Bell Curve")*(_xlfn.NORM.DIST(AND(DQ$6&gt;=$F118,DQ$6&lt;=$H118)*(DQ$6-$F118+1),$J118/2,$M118,TRUE)-_xlfn.NORM.DIST(AND(DQ$6&gt;=$F118,DQ$6&lt;=$H118)*(DP$6-$F118+1),$J118/2,$M118,TRUE))/(1-2*_xlfn.NORM.DIST(0,$J118/2,$M118,TRUE))*$D118+($K118="Steady Growth")*(AND(DQ$6&gt;=$F118,DQ$6&lt;=$H118)*((DQ$6-$F118+1)/($J118*($J118+1)/2)*$D118))+($K118="custom")*CustCF!DK118</f>
        <v>0</v>
      </c>
      <c r="DR118" s="95">
        <f>($K118="Bell Curve")*(_xlfn.NORM.DIST(AND(DR$6&gt;=$F118,DR$6&lt;=$H118)*(DR$6-$F118+1),$J118/2,$M118,TRUE)-_xlfn.NORM.DIST(AND(DR$6&gt;=$F118,DR$6&lt;=$H118)*(DQ$6-$F118+1),$J118/2,$M118,TRUE))/(1-2*_xlfn.NORM.DIST(0,$J118/2,$M118,TRUE))*$D118+($K118="Steady Growth")*(AND(DR$6&gt;=$F118,DR$6&lt;=$H118)*((DR$6-$F118+1)/($J118*($J118+1)/2)*$D118))+($K118="custom")*CustCF!DL118</f>
        <v>0</v>
      </c>
      <c r="DS118" s="95">
        <f>($K118="Bell Curve")*(_xlfn.NORM.DIST(AND(DS$6&gt;=$F118,DS$6&lt;=$H118)*(DS$6-$F118+1),$J118/2,$M118,TRUE)-_xlfn.NORM.DIST(AND(DS$6&gt;=$F118,DS$6&lt;=$H118)*(DR$6-$F118+1),$J118/2,$M118,TRUE))/(1-2*_xlfn.NORM.DIST(0,$J118/2,$M118,TRUE))*$D118+($K118="Steady Growth")*(AND(DS$6&gt;=$F118,DS$6&lt;=$H118)*((DS$6-$F118+1)/($J118*($J118+1)/2)*$D118))+($K118="custom")*CustCF!DM118</f>
        <v>0</v>
      </c>
      <c r="DT118" s="95">
        <f>($K118="Bell Curve")*(_xlfn.NORM.DIST(AND(DT$6&gt;=$F118,DT$6&lt;=$H118)*(DT$6-$F118+1),$J118/2,$M118,TRUE)-_xlfn.NORM.DIST(AND(DT$6&gt;=$F118,DT$6&lt;=$H118)*(DS$6-$F118+1),$J118/2,$M118,TRUE))/(1-2*_xlfn.NORM.DIST(0,$J118/2,$M118,TRUE))*$D118+($K118="Steady Growth")*(AND(DT$6&gt;=$F118,DT$6&lt;=$H118)*((DT$6-$F118+1)/($J118*($J118+1)/2)*$D118))+($K118="custom")*CustCF!DN118</f>
        <v>0</v>
      </c>
      <c r="DU118" s="95">
        <f>($K118="Bell Curve")*(_xlfn.NORM.DIST(AND(DU$6&gt;=$F118,DU$6&lt;=$H118)*(DU$6-$F118+1),$J118/2,$M118,TRUE)-_xlfn.NORM.DIST(AND(DU$6&gt;=$F118,DU$6&lt;=$H118)*(DT$6-$F118+1),$J118/2,$M118,TRUE))/(1-2*_xlfn.NORM.DIST(0,$J118/2,$M118,TRUE))*$D118+($K118="Steady Growth")*(AND(DU$6&gt;=$F118,DU$6&lt;=$H118)*((DU$6-$F118+1)/($J118*($J118+1)/2)*$D118))+($K118="custom")*CustCF!DO118</f>
        <v>0</v>
      </c>
      <c r="DV118" s="95">
        <f>($K118="Bell Curve")*(_xlfn.NORM.DIST(AND(DV$6&gt;=$F118,DV$6&lt;=$H118)*(DV$6-$F118+1),$J118/2,$M118,TRUE)-_xlfn.NORM.DIST(AND(DV$6&gt;=$F118,DV$6&lt;=$H118)*(DU$6-$F118+1),$J118/2,$M118,TRUE))/(1-2*_xlfn.NORM.DIST(0,$J118/2,$M118,TRUE))*$D118+($K118="Steady Growth")*(AND(DV$6&gt;=$F118,DV$6&lt;=$H118)*((DV$6-$F118+1)/($J118*($J118+1)/2)*$D118))+($K118="custom")*CustCF!DP118</f>
        <v>0</v>
      </c>
      <c r="DW118" s="95">
        <f>($K118="Bell Curve")*(_xlfn.NORM.DIST(AND(DW$6&gt;=$F118,DW$6&lt;=$H118)*(DW$6-$F118+1),$J118/2,$M118,TRUE)-_xlfn.NORM.DIST(AND(DW$6&gt;=$F118,DW$6&lt;=$H118)*(DV$6-$F118+1),$J118/2,$M118,TRUE))/(1-2*_xlfn.NORM.DIST(0,$J118/2,$M118,TRUE))*$D118+($K118="Steady Growth")*(AND(DW$6&gt;=$F118,DW$6&lt;=$H118)*((DW$6-$F118+1)/($J118*($J118+1)/2)*$D118))+($K118="custom")*CustCF!DQ118</f>
        <v>0</v>
      </c>
      <c r="DX118" s="95">
        <f>($K118="Bell Curve")*(_xlfn.NORM.DIST(AND(DX$6&gt;=$F118,DX$6&lt;=$H118)*(DX$6-$F118+1),$J118/2,$M118,TRUE)-_xlfn.NORM.DIST(AND(DX$6&gt;=$F118,DX$6&lt;=$H118)*(DW$6-$F118+1),$J118/2,$M118,TRUE))/(1-2*_xlfn.NORM.DIST(0,$J118/2,$M118,TRUE))*$D118+($K118="Steady Growth")*(AND(DX$6&gt;=$F118,DX$6&lt;=$H118)*((DX$6-$F118+1)/($J118*($J118+1)/2)*$D118))+($K118="custom")*CustCF!DR118</f>
        <v>0</v>
      </c>
      <c r="DY118" s="95">
        <f>($K118="Bell Curve")*(_xlfn.NORM.DIST(AND(DY$6&gt;=$F118,DY$6&lt;=$H118)*(DY$6-$F118+1),$J118/2,$M118,TRUE)-_xlfn.NORM.DIST(AND(DY$6&gt;=$F118,DY$6&lt;=$H118)*(DX$6-$F118+1),$J118/2,$M118,TRUE))/(1-2*_xlfn.NORM.DIST(0,$J118/2,$M118,TRUE))*$D118+($K118="Steady Growth")*(AND(DY$6&gt;=$F118,DY$6&lt;=$H118)*((DY$6-$F118+1)/($J118*($J118+1)/2)*$D118))+($K118="custom")*CustCF!DS118</f>
        <v>0</v>
      </c>
      <c r="DZ118" s="95">
        <f>($K118="Bell Curve")*(_xlfn.NORM.DIST(AND(DZ$6&gt;=$F118,DZ$6&lt;=$H118)*(DZ$6-$F118+1),$J118/2,$M118,TRUE)-_xlfn.NORM.DIST(AND(DZ$6&gt;=$F118,DZ$6&lt;=$H118)*(DY$6-$F118+1),$J118/2,$M118,TRUE))/(1-2*_xlfn.NORM.DIST(0,$J118/2,$M118,TRUE))*$D118+($K118="Steady Growth")*(AND(DZ$6&gt;=$F118,DZ$6&lt;=$H118)*((DZ$6-$F118+1)/($J118*($J118+1)/2)*$D118))+($K118="custom")*CustCF!DT118</f>
        <v>0</v>
      </c>
      <c r="EA118" s="95">
        <f>($K118="Bell Curve")*(_xlfn.NORM.DIST(AND(EA$6&gt;=$F118,EA$6&lt;=$H118)*(EA$6-$F118+1),$J118/2,$M118,TRUE)-_xlfn.NORM.DIST(AND(EA$6&gt;=$F118,EA$6&lt;=$H118)*(DZ$6-$F118+1),$J118/2,$M118,TRUE))/(1-2*_xlfn.NORM.DIST(0,$J118/2,$M118,TRUE))*$D118+($K118="Steady Growth")*(AND(EA$6&gt;=$F118,EA$6&lt;=$H118)*((EA$6-$F118+1)/($J118*($J118+1)/2)*$D118))+($K118="custom")*CustCF!DU118</f>
        <v>0</v>
      </c>
      <c r="EB118" s="95">
        <f>($K118="Bell Curve")*(_xlfn.NORM.DIST(AND(EB$6&gt;=$F118,EB$6&lt;=$H118)*(EB$6-$F118+1),$J118/2,$M118,TRUE)-_xlfn.NORM.DIST(AND(EB$6&gt;=$F118,EB$6&lt;=$H118)*(EA$6-$F118+1),$J118/2,$M118,TRUE))/(1-2*_xlfn.NORM.DIST(0,$J118/2,$M118,TRUE))*$D118+($K118="Steady Growth")*(AND(EB$6&gt;=$F118,EB$6&lt;=$H118)*((EB$6-$F118+1)/($J118*($J118+1)/2)*$D118))+($K118="custom")*CustCF!DV118</f>
        <v>0</v>
      </c>
      <c r="EC118" s="95">
        <f>($K118="Bell Curve")*(_xlfn.NORM.DIST(AND(EC$6&gt;=$F118,EC$6&lt;=$H118)*(EC$6-$F118+1),$J118/2,$M118,TRUE)-_xlfn.NORM.DIST(AND(EC$6&gt;=$F118,EC$6&lt;=$H118)*(EB$6-$F118+1),$J118/2,$M118,TRUE))/(1-2*_xlfn.NORM.DIST(0,$J118/2,$M118,TRUE))*$D118+($K118="Steady Growth")*(AND(EC$6&gt;=$F118,EC$6&lt;=$H118)*((EC$6-$F118+1)/($J118*($J118+1)/2)*$D118))+($K118="custom")*CustCF!DW118</f>
        <v>0</v>
      </c>
      <c r="ED118" s="95">
        <f>($K118="Bell Curve")*(_xlfn.NORM.DIST(AND(ED$6&gt;=$F118,ED$6&lt;=$H118)*(ED$6-$F118+1),$J118/2,$M118,TRUE)-_xlfn.NORM.DIST(AND(ED$6&gt;=$F118,ED$6&lt;=$H118)*(EC$6-$F118+1),$J118/2,$M118,TRUE))/(1-2*_xlfn.NORM.DIST(0,$J118/2,$M118,TRUE))*$D118+($K118="Steady Growth")*(AND(ED$6&gt;=$F118,ED$6&lt;=$H118)*((ED$6-$F118+1)/($J118*($J118+1)/2)*$D118))+($K118="custom")*CustCF!DX118</f>
        <v>0</v>
      </c>
      <c r="EE118" s="95">
        <f>($K118="Bell Curve")*(_xlfn.NORM.DIST(AND(EE$6&gt;=$F118,EE$6&lt;=$H118)*(EE$6-$F118+1),$J118/2,$M118,TRUE)-_xlfn.NORM.DIST(AND(EE$6&gt;=$F118,EE$6&lt;=$H118)*(ED$6-$F118+1),$J118/2,$M118,TRUE))/(1-2*_xlfn.NORM.DIST(0,$J118/2,$M118,TRUE))*$D118+($K118="Steady Growth")*(AND(EE$6&gt;=$F118,EE$6&lt;=$H118)*((EE$6-$F118+1)/($J118*($J118+1)/2)*$D118))+($K118="custom")*CustCF!DY118</f>
        <v>0</v>
      </c>
      <c r="EF118" s="95">
        <f>($K118="Bell Curve")*(_xlfn.NORM.DIST(AND(EF$6&gt;=$F118,EF$6&lt;=$H118)*(EF$6-$F118+1),$J118/2,$M118,TRUE)-_xlfn.NORM.DIST(AND(EF$6&gt;=$F118,EF$6&lt;=$H118)*(EE$6-$F118+1),$J118/2,$M118,TRUE))/(1-2*_xlfn.NORM.DIST(0,$J118/2,$M118,TRUE))*$D118+($K118="Steady Growth")*(AND(EF$6&gt;=$F118,EF$6&lt;=$H118)*((EF$6-$F118+1)/($J118*($J118+1)/2)*$D118))+($K118="custom")*CustCF!DZ118</f>
        <v>0</v>
      </c>
      <c r="EG118" s="95">
        <f>($K118="Bell Curve")*(_xlfn.NORM.DIST(AND(EG$6&gt;=$F118,EG$6&lt;=$H118)*(EG$6-$F118+1),$J118/2,$M118,TRUE)-_xlfn.NORM.DIST(AND(EG$6&gt;=$F118,EG$6&lt;=$H118)*(EF$6-$F118+1),$J118/2,$M118,TRUE))/(1-2*_xlfn.NORM.DIST(0,$J118/2,$M118,TRUE))*$D118+($K118="Steady Growth")*(AND(EG$6&gt;=$F118,EG$6&lt;=$H118)*((EG$6-$F118+1)/($J118*($J118+1)/2)*$D118))+($K118="custom")*CustCF!EA118</f>
        <v>0</v>
      </c>
      <c r="EH118" s="95">
        <f>($K118="Bell Curve")*(_xlfn.NORM.DIST(AND(EH$6&gt;=$F118,EH$6&lt;=$H118)*(EH$6-$F118+1),$J118/2,$M118,TRUE)-_xlfn.NORM.DIST(AND(EH$6&gt;=$F118,EH$6&lt;=$H118)*(EG$6-$F118+1),$J118/2,$M118,TRUE))/(1-2*_xlfn.NORM.DIST(0,$J118/2,$M118,TRUE))*$D118+($K118="Steady Growth")*(AND(EH$6&gt;=$F118,EH$6&lt;=$H118)*((EH$6-$F118+1)/($J118*($J118+1)/2)*$D118))+($K118="custom")*CustCF!EB118</f>
        <v>0</v>
      </c>
      <c r="EI118" s="95">
        <f>($K118="Bell Curve")*(_xlfn.NORM.DIST(AND(EI$6&gt;=$F118,EI$6&lt;=$H118)*(EI$6-$F118+1),$J118/2,$M118,TRUE)-_xlfn.NORM.DIST(AND(EI$6&gt;=$F118,EI$6&lt;=$H118)*(EH$6-$F118+1),$J118/2,$M118,TRUE))/(1-2*_xlfn.NORM.DIST(0,$J118/2,$M118,TRUE))*$D118+($K118="Steady Growth")*(AND(EI$6&gt;=$F118,EI$6&lt;=$H118)*((EI$6-$F118+1)/($J118*($J118+1)/2)*$D118))+($K118="custom")*CustCF!EC118</f>
        <v>0</v>
      </c>
      <c r="EJ118" s="95">
        <f>($K118="Bell Curve")*(_xlfn.NORM.DIST(AND(EJ$6&gt;=$F118,EJ$6&lt;=$H118)*(EJ$6-$F118+1),$J118/2,$M118,TRUE)-_xlfn.NORM.DIST(AND(EJ$6&gt;=$F118,EJ$6&lt;=$H118)*(EI$6-$F118+1),$J118/2,$M118,TRUE))/(1-2*_xlfn.NORM.DIST(0,$J118/2,$M118,TRUE))*$D118+($K118="Steady Growth")*(AND(EJ$6&gt;=$F118,EJ$6&lt;=$H118)*((EJ$6-$F118+1)/($J118*($J118+1)/2)*$D118))+($K118="custom")*CustCF!ED118</f>
        <v>0</v>
      </c>
      <c r="EK118" s="95">
        <f>($K118="Bell Curve")*(_xlfn.NORM.DIST(AND(EK$6&gt;=$F118,EK$6&lt;=$H118)*(EK$6-$F118+1),$J118/2,$M118,TRUE)-_xlfn.NORM.DIST(AND(EK$6&gt;=$F118,EK$6&lt;=$H118)*(EJ$6-$F118+1),$J118/2,$M118,TRUE))/(1-2*_xlfn.NORM.DIST(0,$J118/2,$M118,TRUE))*$D118+($K118="Steady Growth")*(AND(EK$6&gt;=$F118,EK$6&lt;=$H118)*((EK$6-$F118+1)/($J118*($J118+1)/2)*$D118))+($K118="custom")*CustCF!EE118</f>
        <v>0</v>
      </c>
      <c r="EL118" s="95">
        <f>($K118="Bell Curve")*(_xlfn.NORM.DIST(AND(EL$6&gt;=$F118,EL$6&lt;=$H118)*(EL$6-$F118+1),$J118/2,$M118,TRUE)-_xlfn.NORM.DIST(AND(EL$6&gt;=$F118,EL$6&lt;=$H118)*(EK$6-$F118+1),$J118/2,$M118,TRUE))/(1-2*_xlfn.NORM.DIST(0,$J118/2,$M118,TRUE))*$D118+($K118="Steady Growth")*(AND(EL$6&gt;=$F118,EL$6&lt;=$H118)*((EL$6-$F118+1)/($J118*($J118+1)/2)*$D118))+($K118="custom")*CustCF!EF118</f>
        <v>0</v>
      </c>
      <c r="EM118" s="95">
        <f>($K118="Bell Curve")*(_xlfn.NORM.DIST(AND(EM$6&gt;=$F118,EM$6&lt;=$H118)*(EM$6-$F118+1),$J118/2,$M118,TRUE)-_xlfn.NORM.DIST(AND(EM$6&gt;=$F118,EM$6&lt;=$H118)*(EL$6-$F118+1),$J118/2,$M118,TRUE))/(1-2*_xlfn.NORM.DIST(0,$J118/2,$M118,TRUE))*$D118+($K118="Steady Growth")*(AND(EM$6&gt;=$F118,EM$6&lt;=$H118)*((EM$6-$F118+1)/($J118*($J118+1)/2)*$D118))+($K118="custom")*CustCF!EG118</f>
        <v>0</v>
      </c>
      <c r="EN118" s="95">
        <f>($K118="Bell Curve")*(_xlfn.NORM.DIST(AND(EN$6&gt;=$F118,EN$6&lt;=$H118)*(EN$6-$F118+1),$J118/2,$M118,TRUE)-_xlfn.NORM.DIST(AND(EN$6&gt;=$F118,EN$6&lt;=$H118)*(EM$6-$F118+1),$J118/2,$M118,TRUE))/(1-2*_xlfn.NORM.DIST(0,$J118/2,$M118,TRUE))*$D118+($K118="Steady Growth")*(AND(EN$6&gt;=$F118,EN$6&lt;=$H118)*((EN$6-$F118+1)/($J118*($J118+1)/2)*$D118))+($K118="custom")*CustCF!EH118</f>
        <v>0</v>
      </c>
      <c r="EO118" s="95">
        <f>($K118="Bell Curve")*(_xlfn.NORM.DIST(AND(EO$6&gt;=$F118,EO$6&lt;=$H118)*(EO$6-$F118+1),$J118/2,$M118,TRUE)-_xlfn.NORM.DIST(AND(EO$6&gt;=$F118,EO$6&lt;=$H118)*(EN$6-$F118+1),$J118/2,$M118,TRUE))/(1-2*_xlfn.NORM.DIST(0,$J118/2,$M118,TRUE))*$D118+($K118="Steady Growth")*(AND(EO$6&gt;=$F118,EO$6&lt;=$H118)*((EO$6-$F118+1)/($J118*($J118+1)/2)*$D118))+($K118="custom")*CustCF!EI118</f>
        <v>0</v>
      </c>
      <c r="EP118" s="95">
        <f>($K118="Bell Curve")*(_xlfn.NORM.DIST(AND(EP$6&gt;=$F118,EP$6&lt;=$H118)*(EP$6-$F118+1),$J118/2,$M118,TRUE)-_xlfn.NORM.DIST(AND(EP$6&gt;=$F118,EP$6&lt;=$H118)*(EO$6-$F118+1),$J118/2,$M118,TRUE))/(1-2*_xlfn.NORM.DIST(0,$J118/2,$M118,TRUE))*$D118+($K118="Steady Growth")*(AND(EP$6&gt;=$F118,EP$6&lt;=$H118)*((EP$6-$F118+1)/($J118*($J118+1)/2)*$D118))+($K118="custom")*CustCF!EJ118</f>
        <v>0</v>
      </c>
      <c r="EQ118" s="95">
        <f>($K118="Bell Curve")*(_xlfn.NORM.DIST(AND(EQ$6&gt;=$F118,EQ$6&lt;=$H118)*(EQ$6-$F118+1),$J118/2,$M118,TRUE)-_xlfn.NORM.DIST(AND(EQ$6&gt;=$F118,EQ$6&lt;=$H118)*(EP$6-$F118+1),$J118/2,$M118,TRUE))/(1-2*_xlfn.NORM.DIST(0,$J118/2,$M118,TRUE))*$D118+($K118="Steady Growth")*(AND(EQ$6&gt;=$F118,EQ$6&lt;=$H118)*((EQ$6-$F118+1)/($J118*($J118+1)/2)*$D118))+($K118="custom")*CustCF!EK118</f>
        <v>0</v>
      </c>
      <c r="ER118" s="95">
        <f>($K118="Bell Curve")*(_xlfn.NORM.DIST(AND(ER$6&gt;=$F118,ER$6&lt;=$H118)*(ER$6-$F118+1),$J118/2,$M118,TRUE)-_xlfn.NORM.DIST(AND(ER$6&gt;=$F118,ER$6&lt;=$H118)*(EQ$6-$F118+1),$J118/2,$M118,TRUE))/(1-2*_xlfn.NORM.DIST(0,$J118/2,$M118,TRUE))*$D118+($K118="Steady Growth")*(AND(ER$6&gt;=$F118,ER$6&lt;=$H118)*((ER$6-$F118+1)/($J118*($J118+1)/2)*$D118))+($K118="custom")*CustCF!EL118</f>
        <v>0</v>
      </c>
      <c r="ES118" s="95">
        <f>($K118="Bell Curve")*(_xlfn.NORM.DIST(AND(ES$6&gt;=$F118,ES$6&lt;=$H118)*(ES$6-$F118+1),$J118/2,$M118,TRUE)-_xlfn.NORM.DIST(AND(ES$6&gt;=$F118,ES$6&lt;=$H118)*(ER$6-$F118+1),$J118/2,$M118,TRUE))/(1-2*_xlfn.NORM.DIST(0,$J118/2,$M118,TRUE))*$D118+($K118="Steady Growth")*(AND(ES$6&gt;=$F118,ES$6&lt;=$H118)*((ES$6-$F118+1)/($J118*($J118+1)/2)*$D118))+($K118="custom")*CustCF!EM118</f>
        <v>0</v>
      </c>
      <c r="ET118" s="95">
        <f>($K118="Bell Curve")*(_xlfn.NORM.DIST(AND(ET$6&gt;=$F118,ET$6&lt;=$H118)*(ET$6-$F118+1),$J118/2,$M118,TRUE)-_xlfn.NORM.DIST(AND(ET$6&gt;=$F118,ET$6&lt;=$H118)*(ES$6-$F118+1),$J118/2,$M118,TRUE))/(1-2*_xlfn.NORM.DIST(0,$J118/2,$M118,TRUE))*$D118+($K118="Steady Growth")*(AND(ET$6&gt;=$F118,ET$6&lt;=$H118)*((ET$6-$F118+1)/($J118*($J118+1)/2)*$D118))+($K118="custom")*CustCF!EN118</f>
        <v>0</v>
      </c>
      <c r="EU118" s="95">
        <f>($K118="Bell Curve")*(_xlfn.NORM.DIST(AND(EU$6&gt;=$F118,EU$6&lt;=$H118)*(EU$6-$F118+1),$J118/2,$M118,TRUE)-_xlfn.NORM.DIST(AND(EU$6&gt;=$F118,EU$6&lt;=$H118)*(ET$6-$F118+1),$J118/2,$M118,TRUE))/(1-2*_xlfn.NORM.DIST(0,$J118/2,$M118,TRUE))*$D118+($K118="Steady Growth")*(AND(EU$6&gt;=$F118,EU$6&lt;=$H118)*((EU$6-$F118+1)/($J118*($J118+1)/2)*$D118))+($K118="custom")*CustCF!EO118</f>
        <v>0</v>
      </c>
      <c r="EV118" s="95">
        <f>($K118="Bell Curve")*(_xlfn.NORM.DIST(AND(EV$6&gt;=$F118,EV$6&lt;=$H118)*(EV$6-$F118+1),$J118/2,$M118,TRUE)-_xlfn.NORM.DIST(AND(EV$6&gt;=$F118,EV$6&lt;=$H118)*(EU$6-$F118+1),$J118/2,$M118,TRUE))/(1-2*_xlfn.NORM.DIST(0,$J118/2,$M118,TRUE))*$D118+($K118="Steady Growth")*(AND(EV$6&gt;=$F118,EV$6&lt;=$H118)*((EV$6-$F118+1)/($J118*($J118+1)/2)*$D118))+($K118="custom")*CustCF!EP118</f>
        <v>0</v>
      </c>
      <c r="EW118" s="95">
        <f>($K118="Bell Curve")*(_xlfn.NORM.DIST(AND(EW$6&gt;=$F118,EW$6&lt;=$H118)*(EW$6-$F118+1),$J118/2,$M118,TRUE)-_xlfn.NORM.DIST(AND(EW$6&gt;=$F118,EW$6&lt;=$H118)*(EV$6-$F118+1),$J118/2,$M118,TRUE))/(1-2*_xlfn.NORM.DIST(0,$J118/2,$M118,TRUE))*$D118+($K118="Steady Growth")*(AND(EW$6&gt;=$F118,EW$6&lt;=$H118)*((EW$6-$F118+1)/($J118*($J118+1)/2)*$D118))+($K118="custom")*CustCF!EQ118</f>
        <v>0</v>
      </c>
      <c r="EX118" s="95">
        <f>($K118="Bell Curve")*(_xlfn.NORM.DIST(AND(EX$6&gt;=$F118,EX$6&lt;=$H118)*(EX$6-$F118+1),$J118/2,$M118,TRUE)-_xlfn.NORM.DIST(AND(EX$6&gt;=$F118,EX$6&lt;=$H118)*(EW$6-$F118+1),$J118/2,$M118,TRUE))/(1-2*_xlfn.NORM.DIST(0,$J118/2,$M118,TRUE))*$D118+($K118="Steady Growth")*(AND(EX$6&gt;=$F118,EX$6&lt;=$H118)*((EX$6-$F118+1)/($J118*($J118+1)/2)*$D118))+($K118="custom")*CustCF!ER118</f>
        <v>0</v>
      </c>
      <c r="EY118" s="95">
        <f>($K118="Bell Curve")*(_xlfn.NORM.DIST(AND(EY$6&gt;=$F118,EY$6&lt;=$H118)*(EY$6-$F118+1),$J118/2,$M118,TRUE)-_xlfn.NORM.DIST(AND(EY$6&gt;=$F118,EY$6&lt;=$H118)*(EX$6-$F118+1),$J118/2,$M118,TRUE))/(1-2*_xlfn.NORM.DIST(0,$J118/2,$M118,TRUE))*$D118+($K118="Steady Growth")*(AND(EY$6&gt;=$F118,EY$6&lt;=$H118)*((EY$6-$F118+1)/($J118*($J118+1)/2)*$D118))+($K118="custom")*CustCF!ES118</f>
        <v>0</v>
      </c>
      <c r="EZ118" s="95">
        <f>($K118="Bell Curve")*(_xlfn.NORM.DIST(AND(EZ$6&gt;=$F118,EZ$6&lt;=$H118)*(EZ$6-$F118+1),$J118/2,$M118,TRUE)-_xlfn.NORM.DIST(AND(EZ$6&gt;=$F118,EZ$6&lt;=$H118)*(EY$6-$F118+1),$J118/2,$M118,TRUE))/(1-2*_xlfn.NORM.DIST(0,$J118/2,$M118,TRUE))*$D118+($K118="Steady Growth")*(AND(EZ$6&gt;=$F118,EZ$6&lt;=$H118)*((EZ$6-$F118+1)/($J118*($J118+1)/2)*$D118))+($K118="custom")*CustCF!ET118</f>
        <v>0</v>
      </c>
      <c r="FA118" s="95">
        <f>($K118="Bell Curve")*(_xlfn.NORM.DIST(AND(FA$6&gt;=$F118,FA$6&lt;=$H118)*(FA$6-$F118+1),$J118/2,$M118,TRUE)-_xlfn.NORM.DIST(AND(FA$6&gt;=$F118,FA$6&lt;=$H118)*(EZ$6-$F118+1),$J118/2,$M118,TRUE))/(1-2*_xlfn.NORM.DIST(0,$J118/2,$M118,TRUE))*$D118+($K118="Steady Growth")*(AND(FA$6&gt;=$F118,FA$6&lt;=$H118)*((FA$6-$F118+1)/($J118*($J118+1)/2)*$D118))+($K118="custom")*CustCF!EU118</f>
        <v>0</v>
      </c>
      <c r="FB118" s="95">
        <f>($K118="Bell Curve")*(_xlfn.NORM.DIST(AND(FB$6&gt;=$F118,FB$6&lt;=$H118)*(FB$6-$F118+1),$J118/2,$M118,TRUE)-_xlfn.NORM.DIST(AND(FB$6&gt;=$F118,FB$6&lt;=$H118)*(FA$6-$F118+1),$J118/2,$M118,TRUE))/(1-2*_xlfn.NORM.DIST(0,$J118/2,$M118,TRUE))*$D118+($K118="Steady Growth")*(AND(FB$6&gt;=$F118,FB$6&lt;=$H118)*((FB$6-$F118+1)/($J118*($J118+1)/2)*$D118))+($K118="custom")*CustCF!EV118</f>
        <v>0</v>
      </c>
      <c r="FC118" s="95">
        <f>($K118="Bell Curve")*(_xlfn.NORM.DIST(AND(FC$6&gt;=$F118,FC$6&lt;=$H118)*(FC$6-$F118+1),$J118/2,$M118,TRUE)-_xlfn.NORM.DIST(AND(FC$6&gt;=$F118,FC$6&lt;=$H118)*(FB$6-$F118+1),$J118/2,$M118,TRUE))/(1-2*_xlfn.NORM.DIST(0,$J118/2,$M118,TRUE))*$D118+($K118="Steady Growth")*(AND(FC$6&gt;=$F118,FC$6&lt;=$H118)*((FC$6-$F118+1)/($J118*($J118+1)/2)*$D118))+($K118="custom")*CustCF!EW118</f>
        <v>0</v>
      </c>
      <c r="FD118" s="95">
        <f>($K118="Bell Curve")*(_xlfn.NORM.DIST(AND(FD$6&gt;=$F118,FD$6&lt;=$H118)*(FD$6-$F118+1),$J118/2,$M118,TRUE)-_xlfn.NORM.DIST(AND(FD$6&gt;=$F118,FD$6&lt;=$H118)*(FC$6-$F118+1),$J118/2,$M118,TRUE))/(1-2*_xlfn.NORM.DIST(0,$J118/2,$M118,TRUE))*$D118+($K118="Steady Growth")*(AND(FD$6&gt;=$F118,FD$6&lt;=$H118)*((FD$6-$F118+1)/($J118*($J118+1)/2)*$D118))+($K118="custom")*CustCF!EX118</f>
        <v>0</v>
      </c>
      <c r="FE118" s="95">
        <f>($K118="Bell Curve")*(_xlfn.NORM.DIST(AND(FE$6&gt;=$F118,FE$6&lt;=$H118)*(FE$6-$F118+1),$J118/2,$M118,TRUE)-_xlfn.NORM.DIST(AND(FE$6&gt;=$F118,FE$6&lt;=$H118)*(FD$6-$F118+1),$J118/2,$M118,TRUE))/(1-2*_xlfn.NORM.DIST(0,$J118/2,$M118,TRUE))*$D118+($K118="Steady Growth")*(AND(FE$6&gt;=$F118,FE$6&lt;=$H118)*((FE$6-$F118+1)/($J118*($J118+1)/2)*$D118))+($K118="custom")*CustCF!EY118</f>
        <v>0</v>
      </c>
      <c r="FF118" s="95">
        <f>($K118="Bell Curve")*(_xlfn.NORM.DIST(AND(FF$6&gt;=$F118,FF$6&lt;=$H118)*(FF$6-$F118+1),$J118/2,$M118,TRUE)-_xlfn.NORM.DIST(AND(FF$6&gt;=$F118,FF$6&lt;=$H118)*(FE$6-$F118+1),$J118/2,$M118,TRUE))/(1-2*_xlfn.NORM.DIST(0,$J118/2,$M118,TRUE))*$D118+($K118="Steady Growth")*(AND(FF$6&gt;=$F118,FF$6&lt;=$H118)*((FF$6-$F118+1)/($J118*($J118+1)/2)*$D118))+($K118="custom")*CustCF!EZ118</f>
        <v>0</v>
      </c>
      <c r="FG118" s="95">
        <f>($K118="Bell Curve")*(_xlfn.NORM.DIST(AND(FG$6&gt;=$F118,FG$6&lt;=$H118)*(FG$6-$F118+1),$J118/2,$M118,TRUE)-_xlfn.NORM.DIST(AND(FG$6&gt;=$F118,FG$6&lt;=$H118)*(FF$6-$F118+1),$J118/2,$M118,TRUE))/(1-2*_xlfn.NORM.DIST(0,$J118/2,$M118,TRUE))*$D118+($K118="Steady Growth")*(AND(FG$6&gt;=$F118,FG$6&lt;=$H118)*((FG$6-$F118+1)/($J118*($J118+1)/2)*$D118))+($K118="custom")*CustCF!FA118</f>
        <v>0</v>
      </c>
      <c r="FH118" s="95">
        <f>($K118="Bell Curve")*(_xlfn.NORM.DIST(AND(FH$6&gt;=$F118,FH$6&lt;=$H118)*(FH$6-$F118+1),$J118/2,$M118,TRUE)-_xlfn.NORM.DIST(AND(FH$6&gt;=$F118,FH$6&lt;=$H118)*(FG$6-$F118+1),$J118/2,$M118,TRUE))/(1-2*_xlfn.NORM.DIST(0,$J118/2,$M118,TRUE))*$D118+($K118="Steady Growth")*(AND(FH$6&gt;=$F118,FH$6&lt;=$H118)*((FH$6-$F118+1)/($J118*($J118+1)/2)*$D118))+($K118="custom")*CustCF!FB118</f>
        <v>0</v>
      </c>
      <c r="FI118" s="95">
        <f>($K118="Bell Curve")*(_xlfn.NORM.DIST(AND(FI$6&gt;=$F118,FI$6&lt;=$H118)*(FI$6-$F118+1),$J118/2,$M118,TRUE)-_xlfn.NORM.DIST(AND(FI$6&gt;=$F118,FI$6&lt;=$H118)*(FH$6-$F118+1),$J118/2,$M118,TRUE))/(1-2*_xlfn.NORM.DIST(0,$J118/2,$M118,TRUE))*$D118+($K118="Steady Growth")*(AND(FI$6&gt;=$F118,FI$6&lt;=$H118)*((FI$6-$F118+1)/($J118*($J118+1)/2)*$D118))+($K118="custom")*CustCF!FC118</f>
        <v>0</v>
      </c>
      <c r="FJ118" s="95">
        <f>($K118="Bell Curve")*(_xlfn.NORM.DIST(AND(FJ$6&gt;=$F118,FJ$6&lt;=$H118)*(FJ$6-$F118+1),$J118/2,$M118,TRUE)-_xlfn.NORM.DIST(AND(FJ$6&gt;=$F118,FJ$6&lt;=$H118)*(FI$6-$F118+1),$J118/2,$M118,TRUE))/(1-2*_xlfn.NORM.DIST(0,$J118/2,$M118,TRUE))*$D118+($K118="Steady Growth")*(AND(FJ$6&gt;=$F118,FJ$6&lt;=$H118)*((FJ$6-$F118+1)/($J118*($J118+1)/2)*$D118))+($K118="custom")*CustCF!FD118</f>
        <v>0</v>
      </c>
      <c r="FK118" s="95">
        <f>($K118="Bell Curve")*(_xlfn.NORM.DIST(AND(FK$6&gt;=$F118,FK$6&lt;=$H118)*(FK$6-$F118+1),$J118/2,$M118,TRUE)-_xlfn.NORM.DIST(AND(FK$6&gt;=$F118,FK$6&lt;=$H118)*(FJ$6-$F118+1),$J118/2,$M118,TRUE))/(1-2*_xlfn.NORM.DIST(0,$J118/2,$M118,TRUE))*$D118+($K118="Steady Growth")*(AND(FK$6&gt;=$F118,FK$6&lt;=$H118)*((FK$6-$F118+1)/($J118*($J118+1)/2)*$D118))+($K118="custom")*CustCF!FE118</f>
        <v>0</v>
      </c>
      <c r="FL118" s="95">
        <f>($K118="Bell Curve")*(_xlfn.NORM.DIST(AND(FL$6&gt;=$F118,FL$6&lt;=$H118)*(FL$6-$F118+1),$J118/2,$M118,TRUE)-_xlfn.NORM.DIST(AND(FL$6&gt;=$F118,FL$6&lt;=$H118)*(FK$6-$F118+1),$J118/2,$M118,TRUE))/(1-2*_xlfn.NORM.DIST(0,$J118/2,$M118,TRUE))*$D118+($K118="Steady Growth")*(AND(FL$6&gt;=$F118,FL$6&lt;=$H118)*((FL$6-$F118+1)/($J118*($J118+1)/2)*$D118))+($K118="custom")*CustCF!FF118</f>
        <v>0</v>
      </c>
      <c r="FM118" s="95">
        <f>($K118="Bell Curve")*(_xlfn.NORM.DIST(AND(FM$6&gt;=$F118,FM$6&lt;=$H118)*(FM$6-$F118+1),$J118/2,$M118,TRUE)-_xlfn.NORM.DIST(AND(FM$6&gt;=$F118,FM$6&lt;=$H118)*(FL$6-$F118+1),$J118/2,$M118,TRUE))/(1-2*_xlfn.NORM.DIST(0,$J118/2,$M118,TRUE))*$D118+($K118="Steady Growth")*(AND(FM$6&gt;=$F118,FM$6&lt;=$H118)*((FM$6-$F118+1)/($J118*($J118+1)/2)*$D118))+($K118="custom")*CustCF!FG118</f>
        <v>0</v>
      </c>
      <c r="FN118" s="95">
        <f>($K118="Bell Curve")*(_xlfn.NORM.DIST(AND(FN$6&gt;=$F118,FN$6&lt;=$H118)*(FN$6-$F118+1),$J118/2,$M118,TRUE)-_xlfn.NORM.DIST(AND(FN$6&gt;=$F118,FN$6&lt;=$H118)*(FM$6-$F118+1),$J118/2,$M118,TRUE))/(1-2*_xlfn.NORM.DIST(0,$J118/2,$M118,TRUE))*$D118+($K118="Steady Growth")*(AND(FN$6&gt;=$F118,FN$6&lt;=$H118)*((FN$6-$F118+1)/($J118*($J118+1)/2)*$D118))+($K118="custom")*CustCF!FH118</f>
        <v>0</v>
      </c>
      <c r="FO118" s="95">
        <f>($K118="Bell Curve")*(_xlfn.NORM.DIST(AND(FO$6&gt;=$F118,FO$6&lt;=$H118)*(FO$6-$F118+1),$J118/2,$M118,TRUE)-_xlfn.NORM.DIST(AND(FO$6&gt;=$F118,FO$6&lt;=$H118)*(FN$6-$F118+1),$J118/2,$M118,TRUE))/(1-2*_xlfn.NORM.DIST(0,$J118/2,$M118,TRUE))*$D118+($K118="Steady Growth")*(AND(FO$6&gt;=$F118,FO$6&lt;=$H118)*((FO$6-$F118+1)/($J118*($J118+1)/2)*$D118))+($K118="custom")*CustCF!FI118</f>
        <v>0</v>
      </c>
      <c r="FP118" s="95">
        <f>($K118="Bell Curve")*(_xlfn.NORM.DIST(AND(FP$6&gt;=$F118,FP$6&lt;=$H118)*(FP$6-$F118+1),$J118/2,$M118,TRUE)-_xlfn.NORM.DIST(AND(FP$6&gt;=$F118,FP$6&lt;=$H118)*(FO$6-$F118+1),$J118/2,$M118,TRUE))/(1-2*_xlfn.NORM.DIST(0,$J118/2,$M118,TRUE))*$D118+($K118="Steady Growth")*(AND(FP$6&gt;=$F118,FP$6&lt;=$H118)*((FP$6-$F118+1)/($J118*($J118+1)/2)*$D118))+($K118="custom")*CustCF!FJ118</f>
        <v>0</v>
      </c>
      <c r="FQ118" s="95">
        <f>($K118="Bell Curve")*(_xlfn.NORM.DIST(AND(FQ$6&gt;=$F118,FQ$6&lt;=$H118)*(FQ$6-$F118+1),$J118/2,$M118,TRUE)-_xlfn.NORM.DIST(AND(FQ$6&gt;=$F118,FQ$6&lt;=$H118)*(FP$6-$F118+1),$J118/2,$M118,TRUE))/(1-2*_xlfn.NORM.DIST(0,$J118/2,$M118,TRUE))*$D118+($K118="Steady Growth")*(AND(FQ$6&gt;=$F118,FQ$6&lt;=$H118)*((FQ$6-$F118+1)/($J118*($J118+1)/2)*$D118))+($K118="custom")*CustCF!FK118</f>
        <v>0</v>
      </c>
      <c r="FR118" s="95">
        <f>($K118="Bell Curve")*(_xlfn.NORM.DIST(AND(FR$6&gt;=$F118,FR$6&lt;=$H118)*(FR$6-$F118+1),$J118/2,$M118,TRUE)-_xlfn.NORM.DIST(AND(FR$6&gt;=$F118,FR$6&lt;=$H118)*(FQ$6-$F118+1),$J118/2,$M118,TRUE))/(1-2*_xlfn.NORM.DIST(0,$J118/2,$M118,TRUE))*$D118+($K118="Steady Growth")*(AND(FR$6&gt;=$F118,FR$6&lt;=$H118)*((FR$6-$F118+1)/($J118*($J118+1)/2)*$D118))+($K118="custom")*CustCF!FL118</f>
        <v>0</v>
      </c>
      <c r="FS118" s="95">
        <f>($K118="Bell Curve")*(_xlfn.NORM.DIST(AND(FS$6&gt;=$F118,FS$6&lt;=$H118)*(FS$6-$F118+1),$J118/2,$M118,TRUE)-_xlfn.NORM.DIST(AND(FS$6&gt;=$F118,FS$6&lt;=$H118)*(FR$6-$F118+1),$J118/2,$M118,TRUE))/(1-2*_xlfn.NORM.DIST(0,$J118/2,$M118,TRUE))*$D118+($K118="Steady Growth")*(AND(FS$6&gt;=$F118,FS$6&lt;=$H118)*((FS$6-$F118+1)/($J118*($J118+1)/2)*$D118))+($K118="custom")*CustCF!FM118</f>
        <v>0</v>
      </c>
      <c r="FT118" s="95">
        <f>($K118="Bell Curve")*(_xlfn.NORM.DIST(AND(FT$6&gt;=$F118,FT$6&lt;=$H118)*(FT$6-$F118+1),$J118/2,$M118,TRUE)-_xlfn.NORM.DIST(AND(FT$6&gt;=$F118,FT$6&lt;=$H118)*(FS$6-$F118+1),$J118/2,$M118,TRUE))/(1-2*_xlfn.NORM.DIST(0,$J118/2,$M118,TRUE))*$D118+($K118="Steady Growth")*(AND(FT$6&gt;=$F118,FT$6&lt;=$H118)*((FT$6-$F118+1)/($J118*($J118+1)/2)*$D118))+($K118="custom")*CustCF!FN118</f>
        <v>0</v>
      </c>
      <c r="FU118" s="95">
        <f>($K118="Bell Curve")*(_xlfn.NORM.DIST(AND(FU$6&gt;=$F118,FU$6&lt;=$H118)*(FU$6-$F118+1),$J118/2,$M118,TRUE)-_xlfn.NORM.DIST(AND(FU$6&gt;=$F118,FU$6&lt;=$H118)*(FT$6-$F118+1),$J118/2,$M118,TRUE))/(1-2*_xlfn.NORM.DIST(0,$J118/2,$M118,TRUE))*$D118+($K118="Steady Growth")*(AND(FU$6&gt;=$F118,FU$6&lt;=$H118)*((FU$6-$F118+1)/($J118*($J118+1)/2)*$D118))+($K118="custom")*CustCF!FO118</f>
        <v>0</v>
      </c>
      <c r="FV118" s="95">
        <f>($K118="Bell Curve")*(_xlfn.NORM.DIST(AND(FV$6&gt;=$F118,FV$6&lt;=$H118)*(FV$6-$F118+1),$J118/2,$M118,TRUE)-_xlfn.NORM.DIST(AND(FV$6&gt;=$F118,FV$6&lt;=$H118)*(FU$6-$F118+1),$J118/2,$M118,TRUE))/(1-2*_xlfn.NORM.DIST(0,$J118/2,$M118,TRUE))*$D118+($K118="Steady Growth")*(AND(FV$6&gt;=$F118,FV$6&lt;=$H118)*((FV$6-$F118+1)/($J118*($J118+1)/2)*$D118))+($K118="custom")*CustCF!FP118</f>
        <v>0</v>
      </c>
      <c r="FW118" s="95">
        <f>($K118="Bell Curve")*(_xlfn.NORM.DIST(AND(FW$6&gt;=$F118,FW$6&lt;=$H118)*(FW$6-$F118+1),$J118/2,$M118,TRUE)-_xlfn.NORM.DIST(AND(FW$6&gt;=$F118,FW$6&lt;=$H118)*(FV$6-$F118+1),$J118/2,$M118,TRUE))/(1-2*_xlfn.NORM.DIST(0,$J118/2,$M118,TRUE))*$D118+($K118="Steady Growth")*(AND(FW$6&gt;=$F118,FW$6&lt;=$H118)*((FW$6-$F118+1)/($J118*($J118+1)/2)*$D118))+($K118="custom")*CustCF!FQ118</f>
        <v>0</v>
      </c>
      <c r="FX118" s="95">
        <f>($K118="Bell Curve")*(_xlfn.NORM.DIST(AND(FX$6&gt;=$F118,FX$6&lt;=$H118)*(FX$6-$F118+1),$J118/2,$M118,TRUE)-_xlfn.NORM.DIST(AND(FX$6&gt;=$F118,FX$6&lt;=$H118)*(FW$6-$F118+1),$J118/2,$M118,TRUE))/(1-2*_xlfn.NORM.DIST(0,$J118/2,$M118,TRUE))*$D118+($K118="Steady Growth")*(AND(FX$6&gt;=$F118,FX$6&lt;=$H118)*((FX$6-$F118+1)/($J118*($J118+1)/2)*$D118))+($K118="custom")*CustCF!FR118</f>
        <v>0</v>
      </c>
      <c r="FY118" s="95">
        <f>($K118="Bell Curve")*(_xlfn.NORM.DIST(AND(FY$6&gt;=$F118,FY$6&lt;=$H118)*(FY$6-$F118+1),$J118/2,$M118,TRUE)-_xlfn.NORM.DIST(AND(FY$6&gt;=$F118,FY$6&lt;=$H118)*(FX$6-$F118+1),$J118/2,$M118,TRUE))/(1-2*_xlfn.NORM.DIST(0,$J118/2,$M118,TRUE))*$D118+($K118="Steady Growth")*(AND(FY$6&gt;=$F118,FY$6&lt;=$H118)*((FY$6-$F118+1)/($J118*($J118+1)/2)*$D118))+($K118="custom")*CustCF!FS118</f>
        <v>0</v>
      </c>
      <c r="FZ118" s="95">
        <f>($K118="Bell Curve")*(_xlfn.NORM.DIST(AND(FZ$6&gt;=$F118,FZ$6&lt;=$H118)*(FZ$6-$F118+1),$J118/2,$M118,TRUE)-_xlfn.NORM.DIST(AND(FZ$6&gt;=$F118,FZ$6&lt;=$H118)*(FY$6-$F118+1),$J118/2,$M118,TRUE))/(1-2*_xlfn.NORM.DIST(0,$J118/2,$M118,TRUE))*$D118+($K118="Steady Growth")*(AND(FZ$6&gt;=$F118,FZ$6&lt;=$H118)*((FZ$6-$F118+1)/($J118*($J118+1)/2)*$D118))+($K118="custom")*CustCF!FT118</f>
        <v>0</v>
      </c>
      <c r="GA118" s="95">
        <f>($K118="Bell Curve")*(_xlfn.NORM.DIST(AND(GA$6&gt;=$F118,GA$6&lt;=$H118)*(GA$6-$F118+1),$J118/2,$M118,TRUE)-_xlfn.NORM.DIST(AND(GA$6&gt;=$F118,GA$6&lt;=$H118)*(FZ$6-$F118+1),$J118/2,$M118,TRUE))/(1-2*_xlfn.NORM.DIST(0,$J118/2,$M118,TRUE))*$D118+($K118="Steady Growth")*(AND(GA$6&gt;=$F118,GA$6&lt;=$H118)*((GA$6-$F118+1)/($J118*($J118+1)/2)*$D118))+($K118="custom")*CustCF!FU118</f>
        <v>0</v>
      </c>
      <c r="GB118" s="95">
        <f>($K118="Bell Curve")*(_xlfn.NORM.DIST(AND(GB$6&gt;=$F118,GB$6&lt;=$H118)*(GB$6-$F118+1),$J118/2,$M118,TRUE)-_xlfn.NORM.DIST(AND(GB$6&gt;=$F118,GB$6&lt;=$H118)*(GA$6-$F118+1),$J118/2,$M118,TRUE))/(1-2*_xlfn.NORM.DIST(0,$J118/2,$M118,TRUE))*$D118+($K118="Steady Growth")*(AND(GB$6&gt;=$F118,GB$6&lt;=$H118)*((GB$6-$F118+1)/($J118*($J118+1)/2)*$D118))+($K118="custom")*CustCF!FV118</f>
        <v>0</v>
      </c>
      <c r="GC118" s="95">
        <f>($K118="Bell Curve")*(_xlfn.NORM.DIST(AND(GC$6&gt;=$F118,GC$6&lt;=$H118)*(GC$6-$F118+1),$J118/2,$M118,TRUE)-_xlfn.NORM.DIST(AND(GC$6&gt;=$F118,GC$6&lt;=$H118)*(GB$6-$F118+1),$J118/2,$M118,TRUE))/(1-2*_xlfn.NORM.DIST(0,$J118/2,$M118,TRUE))*$D118+($K118="Steady Growth")*(AND(GC$6&gt;=$F118,GC$6&lt;=$H118)*((GC$6-$F118+1)/($J118*($J118+1)/2)*$D118))+($K118="custom")*CustCF!FW118</f>
        <v>0</v>
      </c>
      <c r="GD118" s="95">
        <f>($K118="Bell Curve")*(_xlfn.NORM.DIST(AND(GD$6&gt;=$F118,GD$6&lt;=$H118)*(GD$6-$F118+1),$J118/2,$M118,TRUE)-_xlfn.NORM.DIST(AND(GD$6&gt;=$F118,GD$6&lt;=$H118)*(GC$6-$F118+1),$J118/2,$M118,TRUE))/(1-2*_xlfn.NORM.DIST(0,$J118/2,$M118,TRUE))*$D118+($K118="Steady Growth")*(AND(GD$6&gt;=$F118,GD$6&lt;=$H118)*((GD$6-$F118+1)/($J118*($J118+1)/2)*$D118))+($K118="custom")*CustCF!FX118</f>
        <v>0</v>
      </c>
      <c r="GE118" s="95">
        <f>($K118="Bell Curve")*(_xlfn.NORM.DIST(AND(GE$6&gt;=$F118,GE$6&lt;=$H118)*(GE$6-$F118+1),$J118/2,$M118,TRUE)-_xlfn.NORM.DIST(AND(GE$6&gt;=$F118,GE$6&lt;=$H118)*(GD$6-$F118+1),$J118/2,$M118,TRUE))/(1-2*_xlfn.NORM.DIST(0,$J118/2,$M118,TRUE))*$D118+($K118="Steady Growth")*(AND(GE$6&gt;=$F118,GE$6&lt;=$H118)*((GE$6-$F118+1)/($J118*($J118+1)/2)*$D118))+($K118="custom")*CustCF!FY118</f>
        <v>0</v>
      </c>
      <c r="GF118" s="95">
        <f>($K118="Bell Curve")*(_xlfn.NORM.DIST(AND(GF$6&gt;=$F118,GF$6&lt;=$H118)*(GF$6-$F118+1),$J118/2,$M118,TRUE)-_xlfn.NORM.DIST(AND(GF$6&gt;=$F118,GF$6&lt;=$H118)*(GE$6-$F118+1),$J118/2,$M118,TRUE))/(1-2*_xlfn.NORM.DIST(0,$J118/2,$M118,TRUE))*$D118+($K118="Steady Growth")*(AND(GF$6&gt;=$F118,GF$6&lt;=$H118)*((GF$6-$F118+1)/($J118*($J118+1)/2)*$D118))+($K118="custom")*CustCF!FZ118</f>
        <v>0</v>
      </c>
      <c r="GG118" s="95">
        <f>($K118="Bell Curve")*(_xlfn.NORM.DIST(AND(GG$6&gt;=$F118,GG$6&lt;=$H118)*(GG$6-$F118+1),$J118/2,$M118,TRUE)-_xlfn.NORM.DIST(AND(GG$6&gt;=$F118,GG$6&lt;=$H118)*(GF$6-$F118+1),$J118/2,$M118,TRUE))/(1-2*_xlfn.NORM.DIST(0,$J118/2,$M118,TRUE))*$D118+($K118="Steady Growth")*(AND(GG$6&gt;=$F118,GG$6&lt;=$H118)*((GG$6-$F118+1)/($J118*($J118+1)/2)*$D118))+($K118="custom")*CustCF!GA118</f>
        <v>0</v>
      </c>
      <c r="GH118" s="95">
        <f>($K118="Bell Curve")*(_xlfn.NORM.DIST(AND(GH$6&gt;=$F118,GH$6&lt;=$H118)*(GH$6-$F118+1),$J118/2,$M118,TRUE)-_xlfn.NORM.DIST(AND(GH$6&gt;=$F118,GH$6&lt;=$H118)*(GG$6-$F118+1),$J118/2,$M118,TRUE))/(1-2*_xlfn.NORM.DIST(0,$J118/2,$M118,TRUE))*$D118+($K118="Steady Growth")*(AND(GH$6&gt;=$F118,GH$6&lt;=$H118)*((GH$6-$F118+1)/($J118*($J118+1)/2)*$D118))+($K118="custom")*CustCF!GB118</f>
        <v>0</v>
      </c>
      <c r="GI118" s="95">
        <f>($K118="Bell Curve")*(_xlfn.NORM.DIST(AND(GI$6&gt;=$F118,GI$6&lt;=$H118)*(GI$6-$F118+1),$J118/2,$M118,TRUE)-_xlfn.NORM.DIST(AND(GI$6&gt;=$F118,GI$6&lt;=$H118)*(GH$6-$F118+1),$J118/2,$M118,TRUE))/(1-2*_xlfn.NORM.DIST(0,$J118/2,$M118,TRUE))*$D118+($K118="Steady Growth")*(AND(GI$6&gt;=$F118,GI$6&lt;=$H118)*((GI$6-$F118+1)/($J118*($J118+1)/2)*$D118))+($K118="custom")*CustCF!GC118</f>
        <v>0</v>
      </c>
      <c r="GJ118" s="95">
        <f>($K118="Bell Curve")*(_xlfn.NORM.DIST(AND(GJ$6&gt;=$F118,GJ$6&lt;=$H118)*(GJ$6-$F118+1),$J118/2,$M118,TRUE)-_xlfn.NORM.DIST(AND(GJ$6&gt;=$F118,GJ$6&lt;=$H118)*(GI$6-$F118+1),$J118/2,$M118,TRUE))/(1-2*_xlfn.NORM.DIST(0,$J118/2,$M118,TRUE))*$D118+($K118="Steady Growth")*(AND(GJ$6&gt;=$F118,GJ$6&lt;=$H118)*((GJ$6-$F118+1)/($J118*($J118+1)/2)*$D118))+($K118="custom")*CustCF!GD118</f>
        <v>0</v>
      </c>
      <c r="GK118" s="95">
        <f>($K118="Bell Curve")*(_xlfn.NORM.DIST(AND(GK$6&gt;=$F118,GK$6&lt;=$H118)*(GK$6-$F118+1),$J118/2,$M118,TRUE)-_xlfn.NORM.DIST(AND(GK$6&gt;=$F118,GK$6&lt;=$H118)*(GJ$6-$F118+1),$J118/2,$M118,TRUE))/(1-2*_xlfn.NORM.DIST(0,$J118/2,$M118,TRUE))*$D118+($K118="Steady Growth")*(AND(GK$6&gt;=$F118,GK$6&lt;=$H118)*((GK$6-$F118+1)/($J118*($J118+1)/2)*$D118))+($K118="custom")*CustCF!GE118</f>
        <v>0</v>
      </c>
      <c r="GL118" s="95">
        <f>($K118="Bell Curve")*(_xlfn.NORM.DIST(AND(GL$6&gt;=$F118,GL$6&lt;=$H118)*(GL$6-$F118+1),$J118/2,$M118,TRUE)-_xlfn.NORM.DIST(AND(GL$6&gt;=$F118,GL$6&lt;=$H118)*(GK$6-$F118+1),$J118/2,$M118,TRUE))/(1-2*_xlfn.NORM.DIST(0,$J118/2,$M118,TRUE))*$D118+($K118="Steady Growth")*(AND(GL$6&gt;=$F118,GL$6&lt;=$H118)*((GL$6-$F118+1)/($J118*($J118+1)/2)*$D118))+($K118="custom")*CustCF!GF118</f>
        <v>0</v>
      </c>
      <c r="GM118" s="95">
        <f>($K118="Bell Curve")*(_xlfn.NORM.DIST(AND(GM$6&gt;=$F118,GM$6&lt;=$H118)*(GM$6-$F118+1),$J118/2,$M118,TRUE)-_xlfn.NORM.DIST(AND(GM$6&gt;=$F118,GM$6&lt;=$H118)*(GL$6-$F118+1),$J118/2,$M118,TRUE))/(1-2*_xlfn.NORM.DIST(0,$J118/2,$M118,TRUE))*$D118+($K118="Steady Growth")*(AND(GM$6&gt;=$F118,GM$6&lt;=$H118)*((GM$6-$F118+1)/($J118*($J118+1)/2)*$D118))+($K118="custom")*CustCF!GG118</f>
        <v>0</v>
      </c>
      <c r="GN118" s="268">
        <f>($K118="Bell Curve")*(_xlfn.NORM.DIST(AND(GN$6&gt;=$F118,GN$6&lt;=$H118)*(GN$6-$F118+1),$J118/2,$M118,TRUE)-_xlfn.NORM.DIST(AND(GN$6&gt;=$F118,GN$6&lt;=$H118)*(GM$6-$F118+1),$J118/2,$M118,TRUE))/(1-2*_xlfn.NORM.DIST(0,$J118/2,$M118,TRUE))*$D118+($K118="Steady Growth")*(AND(GN$6&gt;=$F118,GN$6&lt;=$H118)*((GN$6-$F118+1)/($J118*($J118+1)/2)*$D118))+($K118="custom")*CustCF!GH118</f>
        <v>0</v>
      </c>
      <c r="GO118" s="1"/>
      <c r="GP118" s="67"/>
    </row>
    <row r="119" spans="1:198" customFormat="1" hidden="1" outlineLevel="1" x14ac:dyDescent="0.75">
      <c r="A119" s="1"/>
      <c r="B119" s="1"/>
      <c r="C119" s="262">
        <f>Budget!AB34</f>
        <v>0</v>
      </c>
      <c r="D119" s="19">
        <f>Budget!AC34</f>
        <v>0</v>
      </c>
      <c r="E119" s="19" t="str">
        <f t="shared" si="54"/>
        <v/>
      </c>
      <c r="F119" s="263">
        <v>0</v>
      </c>
      <c r="G119" s="257">
        <f>IF(L119="custom",CustCF!F119,INDEX($P$8:$GN$8,MATCH(F119,$P$6:$GN$6,0)))</f>
        <v>46053</v>
      </c>
      <c r="H119" s="263">
        <v>0</v>
      </c>
      <c r="I119" s="257">
        <f>IF(L119="custom",CustCF!G119,INDEX($P$8:$GN$8,MATCH(H119,$P$6:$GN$6,0)))</f>
        <v>46053</v>
      </c>
      <c r="J119" s="260">
        <f t="shared" si="55"/>
        <v>1</v>
      </c>
      <c r="K119" s="265" t="s">
        <v>116</v>
      </c>
      <c r="L119" s="266" t="s">
        <v>141</v>
      </c>
      <c r="M119" s="267">
        <f t="shared" si="56"/>
        <v>9</v>
      </c>
      <c r="N119" s="18">
        <f t="shared" si="47"/>
        <v>0</v>
      </c>
      <c r="O119" s="1372">
        <f t="shared" si="46"/>
        <v>0</v>
      </c>
      <c r="P119" s="95">
        <f>($K119="Bell Curve")*(_xlfn.NORM.DIST(AND(P$6&gt;=$F119,P$6&lt;=$H119)*(P$6-$F119+1),$J119/2,$M119,TRUE)-_xlfn.NORM.DIST(AND(P$6&gt;=$F119,P$6&lt;=$H119)*(O$6-$F119+1),$J119/2,$M119,TRUE))/(1-2*_xlfn.NORM.DIST(0,$J119/2,$M119,TRUE))*$D119+($K119="Steady Growth")*(AND(P$6&gt;=$F119,P$6&lt;=$H119)*((P$6-$F119+1)/($J119*($J119+1)/2)*$D119))+($K119="custom")*CustCF!J119</f>
        <v>0</v>
      </c>
      <c r="Q119" s="95">
        <f>($K119="Bell Curve")*(_xlfn.NORM.DIST(AND(Q$6&gt;=$F119,Q$6&lt;=$H119)*(Q$6-$F119+1),$J119/2,$M119,TRUE)-_xlfn.NORM.DIST(AND(Q$6&gt;=$F119,Q$6&lt;=$H119)*(P$6-$F119+1),$J119/2,$M119,TRUE))/(1-2*_xlfn.NORM.DIST(0,$J119/2,$M119,TRUE))*$D119+($K119="Steady Growth")*(AND(Q$6&gt;=$F119,Q$6&lt;=$H119)*((Q$6-$F119+1)/($J119*($J119+1)/2)*$D119))+($K119="custom")*CustCF!K119</f>
        <v>0</v>
      </c>
      <c r="R119" s="95">
        <f>($K119="Bell Curve")*(_xlfn.NORM.DIST(AND(R$6&gt;=$F119,R$6&lt;=$H119)*(R$6-$F119+1),$J119/2,$M119,TRUE)-_xlfn.NORM.DIST(AND(R$6&gt;=$F119,R$6&lt;=$H119)*(Q$6-$F119+1),$J119/2,$M119,TRUE))/(1-2*_xlfn.NORM.DIST(0,$J119/2,$M119,TRUE))*$D119+($K119="Steady Growth")*(AND(R$6&gt;=$F119,R$6&lt;=$H119)*((R$6-$F119+1)/($J119*($J119+1)/2)*$D119))+($K119="custom")*CustCF!L119</f>
        <v>0</v>
      </c>
      <c r="S119" s="95">
        <f>($K119="Bell Curve")*(_xlfn.NORM.DIST(AND(S$6&gt;=$F119,S$6&lt;=$H119)*(S$6-$F119+1),$J119/2,$M119,TRUE)-_xlfn.NORM.DIST(AND(S$6&gt;=$F119,S$6&lt;=$H119)*(R$6-$F119+1),$J119/2,$M119,TRUE))/(1-2*_xlfn.NORM.DIST(0,$J119/2,$M119,TRUE))*$D119+($K119="Steady Growth")*(AND(S$6&gt;=$F119,S$6&lt;=$H119)*((S$6-$F119+1)/($J119*($J119+1)/2)*$D119))+($K119="custom")*CustCF!M119</f>
        <v>0</v>
      </c>
      <c r="T119" s="95">
        <f>($K119="Bell Curve")*(_xlfn.NORM.DIST(AND(T$6&gt;=$F119,T$6&lt;=$H119)*(T$6-$F119+1),$J119/2,$M119,TRUE)-_xlfn.NORM.DIST(AND(T$6&gt;=$F119,T$6&lt;=$H119)*(S$6-$F119+1),$J119/2,$M119,TRUE))/(1-2*_xlfn.NORM.DIST(0,$J119/2,$M119,TRUE))*$D119+($K119="Steady Growth")*(AND(T$6&gt;=$F119,T$6&lt;=$H119)*((T$6-$F119+1)/($J119*($J119+1)/2)*$D119))+($K119="custom")*CustCF!N119</f>
        <v>0</v>
      </c>
      <c r="U119" s="95">
        <f>($K119="Bell Curve")*(_xlfn.NORM.DIST(AND(U$6&gt;=$F119,U$6&lt;=$H119)*(U$6-$F119+1),$J119/2,$M119,TRUE)-_xlfn.NORM.DIST(AND(U$6&gt;=$F119,U$6&lt;=$H119)*(T$6-$F119+1),$J119/2,$M119,TRUE))/(1-2*_xlfn.NORM.DIST(0,$J119/2,$M119,TRUE))*$D119+($K119="Steady Growth")*(AND(U$6&gt;=$F119,U$6&lt;=$H119)*((U$6-$F119+1)/($J119*($J119+1)/2)*$D119))+($K119="custom")*CustCF!O119</f>
        <v>0</v>
      </c>
      <c r="V119" s="95">
        <f>($K119="Bell Curve")*(_xlfn.NORM.DIST(AND(V$6&gt;=$F119,V$6&lt;=$H119)*(V$6-$F119+1),$J119/2,$M119,TRUE)-_xlfn.NORM.DIST(AND(V$6&gt;=$F119,V$6&lt;=$H119)*(U$6-$F119+1),$J119/2,$M119,TRUE))/(1-2*_xlfn.NORM.DIST(0,$J119/2,$M119,TRUE))*$D119+($K119="Steady Growth")*(AND(V$6&gt;=$F119,V$6&lt;=$H119)*((V$6-$F119+1)/($J119*($J119+1)/2)*$D119))+($K119="custom")*CustCF!P119</f>
        <v>0</v>
      </c>
      <c r="W119" s="95">
        <f>($K119="Bell Curve")*(_xlfn.NORM.DIST(AND(W$6&gt;=$F119,W$6&lt;=$H119)*(W$6-$F119+1),$J119/2,$M119,TRUE)-_xlfn.NORM.DIST(AND(W$6&gt;=$F119,W$6&lt;=$H119)*(V$6-$F119+1),$J119/2,$M119,TRUE))/(1-2*_xlfn.NORM.DIST(0,$J119/2,$M119,TRUE))*$D119+($K119="Steady Growth")*(AND(W$6&gt;=$F119,W$6&lt;=$H119)*((W$6-$F119+1)/($J119*($J119+1)/2)*$D119))+($K119="custom")*CustCF!Q119</f>
        <v>0</v>
      </c>
      <c r="X119" s="95">
        <f>($K119="Bell Curve")*(_xlfn.NORM.DIST(AND(X$6&gt;=$F119,X$6&lt;=$H119)*(X$6-$F119+1),$J119/2,$M119,TRUE)-_xlfn.NORM.DIST(AND(X$6&gt;=$F119,X$6&lt;=$H119)*(W$6-$F119+1),$J119/2,$M119,TRUE))/(1-2*_xlfn.NORM.DIST(0,$J119/2,$M119,TRUE))*$D119+($K119="Steady Growth")*(AND(X$6&gt;=$F119,X$6&lt;=$H119)*((X$6-$F119+1)/($J119*($J119+1)/2)*$D119))+($K119="custom")*CustCF!R119</f>
        <v>0</v>
      </c>
      <c r="Y119" s="95">
        <f>($K119="Bell Curve")*(_xlfn.NORM.DIST(AND(Y$6&gt;=$F119,Y$6&lt;=$H119)*(Y$6-$F119+1),$J119/2,$M119,TRUE)-_xlfn.NORM.DIST(AND(Y$6&gt;=$F119,Y$6&lt;=$H119)*(X$6-$F119+1),$J119/2,$M119,TRUE))/(1-2*_xlfn.NORM.DIST(0,$J119/2,$M119,TRUE))*$D119+($K119="Steady Growth")*(AND(Y$6&gt;=$F119,Y$6&lt;=$H119)*((Y$6-$F119+1)/($J119*($J119+1)/2)*$D119))+($K119="custom")*CustCF!S119</f>
        <v>0</v>
      </c>
      <c r="Z119" s="95">
        <f>($K119="Bell Curve")*(_xlfn.NORM.DIST(AND(Z$6&gt;=$F119,Z$6&lt;=$H119)*(Z$6-$F119+1),$J119/2,$M119,TRUE)-_xlfn.NORM.DIST(AND(Z$6&gt;=$F119,Z$6&lt;=$H119)*(Y$6-$F119+1),$J119/2,$M119,TRUE))/(1-2*_xlfn.NORM.DIST(0,$J119/2,$M119,TRUE))*$D119+($K119="Steady Growth")*(AND(Z$6&gt;=$F119,Z$6&lt;=$H119)*((Z$6-$F119+1)/($J119*($J119+1)/2)*$D119))+($K119="custom")*CustCF!T119</f>
        <v>0</v>
      </c>
      <c r="AA119" s="95">
        <f>($K119="Bell Curve")*(_xlfn.NORM.DIST(AND(AA$6&gt;=$F119,AA$6&lt;=$H119)*(AA$6-$F119+1),$J119/2,$M119,TRUE)-_xlfn.NORM.DIST(AND(AA$6&gt;=$F119,AA$6&lt;=$H119)*(Z$6-$F119+1),$J119/2,$M119,TRUE))/(1-2*_xlfn.NORM.DIST(0,$J119/2,$M119,TRUE))*$D119+($K119="Steady Growth")*(AND(AA$6&gt;=$F119,AA$6&lt;=$H119)*((AA$6-$F119+1)/($J119*($J119+1)/2)*$D119))+($K119="custom")*CustCF!U119</f>
        <v>0</v>
      </c>
      <c r="AB119" s="95">
        <f>($K119="Bell Curve")*(_xlfn.NORM.DIST(AND(AB$6&gt;=$F119,AB$6&lt;=$H119)*(AB$6-$F119+1),$J119/2,$M119,TRUE)-_xlfn.NORM.DIST(AND(AB$6&gt;=$F119,AB$6&lt;=$H119)*(AA$6-$F119+1),$J119/2,$M119,TRUE))/(1-2*_xlfn.NORM.DIST(0,$J119/2,$M119,TRUE))*$D119+($K119="Steady Growth")*(AND(AB$6&gt;=$F119,AB$6&lt;=$H119)*((AB$6-$F119+1)/($J119*($J119+1)/2)*$D119))+($K119="custom")*CustCF!V119</f>
        <v>0</v>
      </c>
      <c r="AC119" s="95">
        <f>($K119="Bell Curve")*(_xlfn.NORM.DIST(AND(AC$6&gt;=$F119,AC$6&lt;=$H119)*(AC$6-$F119+1),$J119/2,$M119,TRUE)-_xlfn.NORM.DIST(AND(AC$6&gt;=$F119,AC$6&lt;=$H119)*(AB$6-$F119+1),$J119/2,$M119,TRUE))/(1-2*_xlfn.NORM.DIST(0,$J119/2,$M119,TRUE))*$D119+($K119="Steady Growth")*(AND(AC$6&gt;=$F119,AC$6&lt;=$H119)*((AC$6-$F119+1)/($J119*($J119+1)/2)*$D119))+($K119="custom")*CustCF!W119</f>
        <v>0</v>
      </c>
      <c r="AD119" s="95">
        <f>($K119="Bell Curve")*(_xlfn.NORM.DIST(AND(AD$6&gt;=$F119,AD$6&lt;=$H119)*(AD$6-$F119+1),$J119/2,$M119,TRUE)-_xlfn.NORM.DIST(AND(AD$6&gt;=$F119,AD$6&lt;=$H119)*(AC$6-$F119+1),$J119/2,$M119,TRUE))/(1-2*_xlfn.NORM.DIST(0,$J119/2,$M119,TRUE))*$D119+($K119="Steady Growth")*(AND(AD$6&gt;=$F119,AD$6&lt;=$H119)*((AD$6-$F119+1)/($J119*($J119+1)/2)*$D119))+($K119="custom")*CustCF!X119</f>
        <v>0</v>
      </c>
      <c r="AE119" s="95">
        <f>($K119="Bell Curve")*(_xlfn.NORM.DIST(AND(AE$6&gt;=$F119,AE$6&lt;=$H119)*(AE$6-$F119+1),$J119/2,$M119,TRUE)-_xlfn.NORM.DIST(AND(AE$6&gt;=$F119,AE$6&lt;=$H119)*(AD$6-$F119+1),$J119/2,$M119,TRUE))/(1-2*_xlfn.NORM.DIST(0,$J119/2,$M119,TRUE))*$D119+($K119="Steady Growth")*(AND(AE$6&gt;=$F119,AE$6&lt;=$H119)*((AE$6-$F119+1)/($J119*($J119+1)/2)*$D119))+($K119="custom")*CustCF!Y119</f>
        <v>0</v>
      </c>
      <c r="AF119" s="95">
        <f>($K119="Bell Curve")*(_xlfn.NORM.DIST(AND(AF$6&gt;=$F119,AF$6&lt;=$H119)*(AF$6-$F119+1),$J119/2,$M119,TRUE)-_xlfn.NORM.DIST(AND(AF$6&gt;=$F119,AF$6&lt;=$H119)*(AE$6-$F119+1),$J119/2,$M119,TRUE))/(1-2*_xlfn.NORM.DIST(0,$J119/2,$M119,TRUE))*$D119+($K119="Steady Growth")*(AND(AF$6&gt;=$F119,AF$6&lt;=$H119)*((AF$6-$F119+1)/($J119*($J119+1)/2)*$D119))+($K119="custom")*CustCF!Z119</f>
        <v>0</v>
      </c>
      <c r="AG119" s="95">
        <f>($K119="Bell Curve")*(_xlfn.NORM.DIST(AND(AG$6&gt;=$F119,AG$6&lt;=$H119)*(AG$6-$F119+1),$J119/2,$M119,TRUE)-_xlfn.NORM.DIST(AND(AG$6&gt;=$F119,AG$6&lt;=$H119)*(AF$6-$F119+1),$J119/2,$M119,TRUE))/(1-2*_xlfn.NORM.DIST(0,$J119/2,$M119,TRUE))*$D119+($K119="Steady Growth")*(AND(AG$6&gt;=$F119,AG$6&lt;=$H119)*((AG$6-$F119+1)/($J119*($J119+1)/2)*$D119))+($K119="custom")*CustCF!AA119</f>
        <v>0</v>
      </c>
      <c r="AH119" s="95">
        <f>($K119="Bell Curve")*(_xlfn.NORM.DIST(AND(AH$6&gt;=$F119,AH$6&lt;=$H119)*(AH$6-$F119+1),$J119/2,$M119,TRUE)-_xlfn.NORM.DIST(AND(AH$6&gt;=$F119,AH$6&lt;=$H119)*(AG$6-$F119+1),$J119/2,$M119,TRUE))/(1-2*_xlfn.NORM.DIST(0,$J119/2,$M119,TRUE))*$D119+($K119="Steady Growth")*(AND(AH$6&gt;=$F119,AH$6&lt;=$H119)*((AH$6-$F119+1)/($J119*($J119+1)/2)*$D119))+($K119="custom")*CustCF!AB119</f>
        <v>0</v>
      </c>
      <c r="AI119" s="95">
        <f>($K119="Bell Curve")*(_xlfn.NORM.DIST(AND(AI$6&gt;=$F119,AI$6&lt;=$H119)*(AI$6-$F119+1),$J119/2,$M119,TRUE)-_xlfn.NORM.DIST(AND(AI$6&gt;=$F119,AI$6&lt;=$H119)*(AH$6-$F119+1),$J119/2,$M119,TRUE))/(1-2*_xlfn.NORM.DIST(0,$J119/2,$M119,TRUE))*$D119+($K119="Steady Growth")*(AND(AI$6&gt;=$F119,AI$6&lt;=$H119)*((AI$6-$F119+1)/($J119*($J119+1)/2)*$D119))+($K119="custom")*CustCF!AC119</f>
        <v>0</v>
      </c>
      <c r="AJ119" s="95">
        <f>($K119="Bell Curve")*(_xlfn.NORM.DIST(AND(AJ$6&gt;=$F119,AJ$6&lt;=$H119)*(AJ$6-$F119+1),$J119/2,$M119,TRUE)-_xlfn.NORM.DIST(AND(AJ$6&gt;=$F119,AJ$6&lt;=$H119)*(AI$6-$F119+1),$J119/2,$M119,TRUE))/(1-2*_xlfn.NORM.DIST(0,$J119/2,$M119,TRUE))*$D119+($K119="Steady Growth")*(AND(AJ$6&gt;=$F119,AJ$6&lt;=$H119)*((AJ$6-$F119+1)/($J119*($J119+1)/2)*$D119))+($K119="custom")*CustCF!AD119</f>
        <v>0</v>
      </c>
      <c r="AK119" s="95">
        <f>($K119="Bell Curve")*(_xlfn.NORM.DIST(AND(AK$6&gt;=$F119,AK$6&lt;=$H119)*(AK$6-$F119+1),$J119/2,$M119,TRUE)-_xlfn.NORM.DIST(AND(AK$6&gt;=$F119,AK$6&lt;=$H119)*(AJ$6-$F119+1),$J119/2,$M119,TRUE))/(1-2*_xlfn.NORM.DIST(0,$J119/2,$M119,TRUE))*$D119+($K119="Steady Growth")*(AND(AK$6&gt;=$F119,AK$6&lt;=$H119)*((AK$6-$F119+1)/($J119*($J119+1)/2)*$D119))+($K119="custom")*CustCF!AE119</f>
        <v>0</v>
      </c>
      <c r="AL119" s="95">
        <f>($K119="Bell Curve")*(_xlfn.NORM.DIST(AND(AL$6&gt;=$F119,AL$6&lt;=$H119)*(AL$6-$F119+1),$J119/2,$M119,TRUE)-_xlfn.NORM.DIST(AND(AL$6&gt;=$F119,AL$6&lt;=$H119)*(AK$6-$F119+1),$J119/2,$M119,TRUE))/(1-2*_xlfn.NORM.DIST(0,$J119/2,$M119,TRUE))*$D119+($K119="Steady Growth")*(AND(AL$6&gt;=$F119,AL$6&lt;=$H119)*((AL$6-$F119+1)/($J119*($J119+1)/2)*$D119))+($K119="custom")*CustCF!AF119</f>
        <v>0</v>
      </c>
      <c r="AM119" s="95">
        <f>($K119="Bell Curve")*(_xlfn.NORM.DIST(AND(AM$6&gt;=$F119,AM$6&lt;=$H119)*(AM$6-$F119+1),$J119/2,$M119,TRUE)-_xlfn.NORM.DIST(AND(AM$6&gt;=$F119,AM$6&lt;=$H119)*(AL$6-$F119+1),$J119/2,$M119,TRUE))/(1-2*_xlfn.NORM.DIST(0,$J119/2,$M119,TRUE))*$D119+($K119="Steady Growth")*(AND(AM$6&gt;=$F119,AM$6&lt;=$H119)*((AM$6-$F119+1)/($J119*($J119+1)/2)*$D119))+($K119="custom")*CustCF!AG119</f>
        <v>0</v>
      </c>
      <c r="AN119" s="95">
        <f>($K119="Bell Curve")*(_xlfn.NORM.DIST(AND(AN$6&gt;=$F119,AN$6&lt;=$H119)*(AN$6-$F119+1),$J119/2,$M119,TRUE)-_xlfn.NORM.DIST(AND(AN$6&gt;=$F119,AN$6&lt;=$H119)*(AM$6-$F119+1),$J119/2,$M119,TRUE))/(1-2*_xlfn.NORM.DIST(0,$J119/2,$M119,TRUE))*$D119+($K119="Steady Growth")*(AND(AN$6&gt;=$F119,AN$6&lt;=$H119)*((AN$6-$F119+1)/($J119*($J119+1)/2)*$D119))+($K119="custom")*CustCF!AH119</f>
        <v>0</v>
      </c>
      <c r="AO119" s="95">
        <f>($K119="Bell Curve")*(_xlfn.NORM.DIST(AND(AO$6&gt;=$F119,AO$6&lt;=$H119)*(AO$6-$F119+1),$J119/2,$M119,TRUE)-_xlfn.NORM.DIST(AND(AO$6&gt;=$F119,AO$6&lt;=$H119)*(AN$6-$F119+1),$J119/2,$M119,TRUE))/(1-2*_xlfn.NORM.DIST(0,$J119/2,$M119,TRUE))*$D119+($K119="Steady Growth")*(AND(AO$6&gt;=$F119,AO$6&lt;=$H119)*((AO$6-$F119+1)/($J119*($J119+1)/2)*$D119))+($K119="custom")*CustCF!AI119</f>
        <v>0</v>
      </c>
      <c r="AP119" s="95">
        <f>($K119="Bell Curve")*(_xlfn.NORM.DIST(AND(AP$6&gt;=$F119,AP$6&lt;=$H119)*(AP$6-$F119+1),$J119/2,$M119,TRUE)-_xlfn.NORM.DIST(AND(AP$6&gt;=$F119,AP$6&lt;=$H119)*(AO$6-$F119+1),$J119/2,$M119,TRUE))/(1-2*_xlfn.NORM.DIST(0,$J119/2,$M119,TRUE))*$D119+($K119="Steady Growth")*(AND(AP$6&gt;=$F119,AP$6&lt;=$H119)*((AP$6-$F119+1)/($J119*($J119+1)/2)*$D119))+($K119="custom")*CustCF!AJ119</f>
        <v>0</v>
      </c>
      <c r="AQ119" s="95">
        <f>($K119="Bell Curve")*(_xlfn.NORM.DIST(AND(AQ$6&gt;=$F119,AQ$6&lt;=$H119)*(AQ$6-$F119+1),$J119/2,$M119,TRUE)-_xlfn.NORM.DIST(AND(AQ$6&gt;=$F119,AQ$6&lt;=$H119)*(AP$6-$F119+1),$J119/2,$M119,TRUE))/(1-2*_xlfn.NORM.DIST(0,$J119/2,$M119,TRUE))*$D119+($K119="Steady Growth")*(AND(AQ$6&gt;=$F119,AQ$6&lt;=$H119)*((AQ$6-$F119+1)/($J119*($J119+1)/2)*$D119))+($K119="custom")*CustCF!AK119</f>
        <v>0</v>
      </c>
      <c r="AR119" s="95">
        <f>($K119="Bell Curve")*(_xlfn.NORM.DIST(AND(AR$6&gt;=$F119,AR$6&lt;=$H119)*(AR$6-$F119+1),$J119/2,$M119,TRUE)-_xlfn.NORM.DIST(AND(AR$6&gt;=$F119,AR$6&lt;=$H119)*(AQ$6-$F119+1),$J119/2,$M119,TRUE))/(1-2*_xlfn.NORM.DIST(0,$J119/2,$M119,TRUE))*$D119+($K119="Steady Growth")*(AND(AR$6&gt;=$F119,AR$6&lt;=$H119)*((AR$6-$F119+1)/($J119*($J119+1)/2)*$D119))+($K119="custom")*CustCF!AL119</f>
        <v>0</v>
      </c>
      <c r="AS119" s="95">
        <f>($K119="Bell Curve")*(_xlfn.NORM.DIST(AND(AS$6&gt;=$F119,AS$6&lt;=$H119)*(AS$6-$F119+1),$J119/2,$M119,TRUE)-_xlfn.NORM.DIST(AND(AS$6&gt;=$F119,AS$6&lt;=$H119)*(AR$6-$F119+1),$J119/2,$M119,TRUE))/(1-2*_xlfn.NORM.DIST(0,$J119/2,$M119,TRUE))*$D119+($K119="Steady Growth")*(AND(AS$6&gt;=$F119,AS$6&lt;=$H119)*((AS$6-$F119+1)/($J119*($J119+1)/2)*$D119))+($K119="custom")*CustCF!AM119</f>
        <v>0</v>
      </c>
      <c r="AT119" s="95">
        <f>($K119="Bell Curve")*(_xlfn.NORM.DIST(AND(AT$6&gt;=$F119,AT$6&lt;=$H119)*(AT$6-$F119+1),$J119/2,$M119,TRUE)-_xlfn.NORM.DIST(AND(AT$6&gt;=$F119,AT$6&lt;=$H119)*(AS$6-$F119+1),$J119/2,$M119,TRUE))/(1-2*_xlfn.NORM.DIST(0,$J119/2,$M119,TRUE))*$D119+($K119="Steady Growth")*(AND(AT$6&gt;=$F119,AT$6&lt;=$H119)*((AT$6-$F119+1)/($J119*($J119+1)/2)*$D119))+($K119="custom")*CustCF!AN119</f>
        <v>0</v>
      </c>
      <c r="AU119" s="95">
        <f>($K119="Bell Curve")*(_xlfn.NORM.DIST(AND(AU$6&gt;=$F119,AU$6&lt;=$H119)*(AU$6-$F119+1),$J119/2,$M119,TRUE)-_xlfn.NORM.DIST(AND(AU$6&gt;=$F119,AU$6&lt;=$H119)*(AT$6-$F119+1),$J119/2,$M119,TRUE))/(1-2*_xlfn.NORM.DIST(0,$J119/2,$M119,TRUE))*$D119+($K119="Steady Growth")*(AND(AU$6&gt;=$F119,AU$6&lt;=$H119)*((AU$6-$F119+1)/($J119*($J119+1)/2)*$D119))+($K119="custom")*CustCF!AO119</f>
        <v>0</v>
      </c>
      <c r="AV119" s="95">
        <f>($K119="Bell Curve")*(_xlfn.NORM.DIST(AND(AV$6&gt;=$F119,AV$6&lt;=$H119)*(AV$6-$F119+1),$J119/2,$M119,TRUE)-_xlfn.NORM.DIST(AND(AV$6&gt;=$F119,AV$6&lt;=$H119)*(AU$6-$F119+1),$J119/2,$M119,TRUE))/(1-2*_xlfn.NORM.DIST(0,$J119/2,$M119,TRUE))*$D119+($K119="Steady Growth")*(AND(AV$6&gt;=$F119,AV$6&lt;=$H119)*((AV$6-$F119+1)/($J119*($J119+1)/2)*$D119))+($K119="custom")*CustCF!AP119</f>
        <v>0</v>
      </c>
      <c r="AW119" s="95">
        <f>($K119="Bell Curve")*(_xlfn.NORM.DIST(AND(AW$6&gt;=$F119,AW$6&lt;=$H119)*(AW$6-$F119+1),$J119/2,$M119,TRUE)-_xlfn.NORM.DIST(AND(AW$6&gt;=$F119,AW$6&lt;=$H119)*(AV$6-$F119+1),$J119/2,$M119,TRUE))/(1-2*_xlfn.NORM.DIST(0,$J119/2,$M119,TRUE))*$D119+($K119="Steady Growth")*(AND(AW$6&gt;=$F119,AW$6&lt;=$H119)*((AW$6-$F119+1)/($J119*($J119+1)/2)*$D119))+($K119="custom")*CustCF!AQ119</f>
        <v>0</v>
      </c>
      <c r="AX119" s="95">
        <f>($K119="Bell Curve")*(_xlfn.NORM.DIST(AND(AX$6&gt;=$F119,AX$6&lt;=$H119)*(AX$6-$F119+1),$J119/2,$M119,TRUE)-_xlfn.NORM.DIST(AND(AX$6&gt;=$F119,AX$6&lt;=$H119)*(AW$6-$F119+1),$J119/2,$M119,TRUE))/(1-2*_xlfn.NORM.DIST(0,$J119/2,$M119,TRUE))*$D119+($K119="Steady Growth")*(AND(AX$6&gt;=$F119,AX$6&lt;=$H119)*((AX$6-$F119+1)/($J119*($J119+1)/2)*$D119))+($K119="custom")*CustCF!AR119</f>
        <v>0</v>
      </c>
      <c r="AY119" s="95">
        <f>($K119="Bell Curve")*(_xlfn.NORM.DIST(AND(AY$6&gt;=$F119,AY$6&lt;=$H119)*(AY$6-$F119+1),$J119/2,$M119,TRUE)-_xlfn.NORM.DIST(AND(AY$6&gt;=$F119,AY$6&lt;=$H119)*(AX$6-$F119+1),$J119/2,$M119,TRUE))/(1-2*_xlfn.NORM.DIST(0,$J119/2,$M119,TRUE))*$D119+($K119="Steady Growth")*(AND(AY$6&gt;=$F119,AY$6&lt;=$H119)*((AY$6-$F119+1)/($J119*($J119+1)/2)*$D119))+($K119="custom")*CustCF!AS119</f>
        <v>0</v>
      </c>
      <c r="AZ119" s="95">
        <f>($K119="Bell Curve")*(_xlfn.NORM.DIST(AND(AZ$6&gt;=$F119,AZ$6&lt;=$H119)*(AZ$6-$F119+1),$J119/2,$M119,TRUE)-_xlfn.NORM.DIST(AND(AZ$6&gt;=$F119,AZ$6&lt;=$H119)*(AY$6-$F119+1),$J119/2,$M119,TRUE))/(1-2*_xlfn.NORM.DIST(0,$J119/2,$M119,TRUE))*$D119+($K119="Steady Growth")*(AND(AZ$6&gt;=$F119,AZ$6&lt;=$H119)*((AZ$6-$F119+1)/($J119*($J119+1)/2)*$D119))+($K119="custom")*CustCF!AT119</f>
        <v>0</v>
      </c>
      <c r="BA119" s="95">
        <f>($K119="Bell Curve")*(_xlfn.NORM.DIST(AND(BA$6&gt;=$F119,BA$6&lt;=$H119)*(BA$6-$F119+1),$J119/2,$M119,TRUE)-_xlfn.NORM.DIST(AND(BA$6&gt;=$F119,BA$6&lt;=$H119)*(AZ$6-$F119+1),$J119/2,$M119,TRUE))/(1-2*_xlfn.NORM.DIST(0,$J119/2,$M119,TRUE))*$D119+($K119="Steady Growth")*(AND(BA$6&gt;=$F119,BA$6&lt;=$H119)*((BA$6-$F119+1)/($J119*($J119+1)/2)*$D119))+($K119="custom")*CustCF!AU119</f>
        <v>0</v>
      </c>
      <c r="BB119" s="95">
        <f>($K119="Bell Curve")*(_xlfn.NORM.DIST(AND(BB$6&gt;=$F119,BB$6&lt;=$H119)*(BB$6-$F119+1),$J119/2,$M119,TRUE)-_xlfn.NORM.DIST(AND(BB$6&gt;=$F119,BB$6&lt;=$H119)*(BA$6-$F119+1),$J119/2,$M119,TRUE))/(1-2*_xlfn.NORM.DIST(0,$J119/2,$M119,TRUE))*$D119+($K119="Steady Growth")*(AND(BB$6&gt;=$F119,BB$6&lt;=$H119)*((BB$6-$F119+1)/($J119*($J119+1)/2)*$D119))+($K119="custom")*CustCF!AV119</f>
        <v>0</v>
      </c>
      <c r="BC119" s="95">
        <f>($K119="Bell Curve")*(_xlfn.NORM.DIST(AND(BC$6&gt;=$F119,BC$6&lt;=$H119)*(BC$6-$F119+1),$J119/2,$M119,TRUE)-_xlfn.NORM.DIST(AND(BC$6&gt;=$F119,BC$6&lt;=$H119)*(BB$6-$F119+1),$J119/2,$M119,TRUE))/(1-2*_xlfn.NORM.DIST(0,$J119/2,$M119,TRUE))*$D119+($K119="Steady Growth")*(AND(BC$6&gt;=$F119,BC$6&lt;=$H119)*((BC$6-$F119+1)/($J119*($J119+1)/2)*$D119))+($K119="custom")*CustCF!AW119</f>
        <v>0</v>
      </c>
      <c r="BD119" s="95">
        <f>($K119="Bell Curve")*(_xlfn.NORM.DIST(AND(BD$6&gt;=$F119,BD$6&lt;=$H119)*(BD$6-$F119+1),$J119/2,$M119,TRUE)-_xlfn.NORM.DIST(AND(BD$6&gt;=$F119,BD$6&lt;=$H119)*(BC$6-$F119+1),$J119/2,$M119,TRUE))/(1-2*_xlfn.NORM.DIST(0,$J119/2,$M119,TRUE))*$D119+($K119="Steady Growth")*(AND(BD$6&gt;=$F119,BD$6&lt;=$H119)*((BD$6-$F119+1)/($J119*($J119+1)/2)*$D119))+($K119="custom")*CustCF!AX119</f>
        <v>0</v>
      </c>
      <c r="BE119" s="95">
        <f>($K119="Bell Curve")*(_xlfn.NORM.DIST(AND(BE$6&gt;=$F119,BE$6&lt;=$H119)*(BE$6-$F119+1),$J119/2,$M119,TRUE)-_xlfn.NORM.DIST(AND(BE$6&gt;=$F119,BE$6&lt;=$H119)*(BD$6-$F119+1),$J119/2,$M119,TRUE))/(1-2*_xlfn.NORM.DIST(0,$J119/2,$M119,TRUE))*$D119+($K119="Steady Growth")*(AND(BE$6&gt;=$F119,BE$6&lt;=$H119)*((BE$6-$F119+1)/($J119*($J119+1)/2)*$D119))+($K119="custom")*CustCF!AY119</f>
        <v>0</v>
      </c>
      <c r="BF119" s="95">
        <f>($K119="Bell Curve")*(_xlfn.NORM.DIST(AND(BF$6&gt;=$F119,BF$6&lt;=$H119)*(BF$6-$F119+1),$J119/2,$M119,TRUE)-_xlfn.NORM.DIST(AND(BF$6&gt;=$F119,BF$6&lt;=$H119)*(BE$6-$F119+1),$J119/2,$M119,TRUE))/(1-2*_xlfn.NORM.DIST(0,$J119/2,$M119,TRUE))*$D119+($K119="Steady Growth")*(AND(BF$6&gt;=$F119,BF$6&lt;=$H119)*((BF$6-$F119+1)/($J119*($J119+1)/2)*$D119))+($K119="custom")*CustCF!AZ119</f>
        <v>0</v>
      </c>
      <c r="BG119" s="95">
        <f>($K119="Bell Curve")*(_xlfn.NORM.DIST(AND(BG$6&gt;=$F119,BG$6&lt;=$H119)*(BG$6-$F119+1),$J119/2,$M119,TRUE)-_xlfn.NORM.DIST(AND(BG$6&gt;=$F119,BG$6&lt;=$H119)*(BF$6-$F119+1),$J119/2,$M119,TRUE))/(1-2*_xlfn.NORM.DIST(0,$J119/2,$M119,TRUE))*$D119+($K119="Steady Growth")*(AND(BG$6&gt;=$F119,BG$6&lt;=$H119)*((BG$6-$F119+1)/($J119*($J119+1)/2)*$D119))+($K119="custom")*CustCF!BA119</f>
        <v>0</v>
      </c>
      <c r="BH119" s="95">
        <f>($K119="Bell Curve")*(_xlfn.NORM.DIST(AND(BH$6&gt;=$F119,BH$6&lt;=$H119)*(BH$6-$F119+1),$J119/2,$M119,TRUE)-_xlfn.NORM.DIST(AND(BH$6&gt;=$F119,BH$6&lt;=$H119)*(BG$6-$F119+1),$J119/2,$M119,TRUE))/(1-2*_xlfn.NORM.DIST(0,$J119/2,$M119,TRUE))*$D119+($K119="Steady Growth")*(AND(BH$6&gt;=$F119,BH$6&lt;=$H119)*((BH$6-$F119+1)/($J119*($J119+1)/2)*$D119))+($K119="custom")*CustCF!BB119</f>
        <v>0</v>
      </c>
      <c r="BI119" s="95">
        <f>($K119="Bell Curve")*(_xlfn.NORM.DIST(AND(BI$6&gt;=$F119,BI$6&lt;=$H119)*(BI$6-$F119+1),$J119/2,$M119,TRUE)-_xlfn.NORM.DIST(AND(BI$6&gt;=$F119,BI$6&lt;=$H119)*(BH$6-$F119+1),$J119/2,$M119,TRUE))/(1-2*_xlfn.NORM.DIST(0,$J119/2,$M119,TRUE))*$D119+($K119="Steady Growth")*(AND(BI$6&gt;=$F119,BI$6&lt;=$H119)*((BI$6-$F119+1)/($J119*($J119+1)/2)*$D119))+($K119="custom")*CustCF!BC119</f>
        <v>0</v>
      </c>
      <c r="BJ119" s="95">
        <f>($K119="Bell Curve")*(_xlfn.NORM.DIST(AND(BJ$6&gt;=$F119,BJ$6&lt;=$H119)*(BJ$6-$F119+1),$J119/2,$M119,TRUE)-_xlfn.NORM.DIST(AND(BJ$6&gt;=$F119,BJ$6&lt;=$H119)*(BI$6-$F119+1),$J119/2,$M119,TRUE))/(1-2*_xlfn.NORM.DIST(0,$J119/2,$M119,TRUE))*$D119+($K119="Steady Growth")*(AND(BJ$6&gt;=$F119,BJ$6&lt;=$H119)*((BJ$6-$F119+1)/($J119*($J119+1)/2)*$D119))+($K119="custom")*CustCF!BD119</f>
        <v>0</v>
      </c>
      <c r="BK119" s="95">
        <f>($K119="Bell Curve")*(_xlfn.NORM.DIST(AND(BK$6&gt;=$F119,BK$6&lt;=$H119)*(BK$6-$F119+1),$J119/2,$M119,TRUE)-_xlfn.NORM.DIST(AND(BK$6&gt;=$F119,BK$6&lt;=$H119)*(BJ$6-$F119+1),$J119/2,$M119,TRUE))/(1-2*_xlfn.NORM.DIST(0,$J119/2,$M119,TRUE))*$D119+($K119="Steady Growth")*(AND(BK$6&gt;=$F119,BK$6&lt;=$H119)*((BK$6-$F119+1)/($J119*($J119+1)/2)*$D119))+($K119="custom")*CustCF!BE119</f>
        <v>0</v>
      </c>
      <c r="BL119" s="95">
        <f>($K119="Bell Curve")*(_xlfn.NORM.DIST(AND(BL$6&gt;=$F119,BL$6&lt;=$H119)*(BL$6-$F119+1),$J119/2,$M119,TRUE)-_xlfn.NORM.DIST(AND(BL$6&gt;=$F119,BL$6&lt;=$H119)*(BK$6-$F119+1),$J119/2,$M119,TRUE))/(1-2*_xlfn.NORM.DIST(0,$J119/2,$M119,TRUE))*$D119+($K119="Steady Growth")*(AND(BL$6&gt;=$F119,BL$6&lt;=$H119)*((BL$6-$F119+1)/($J119*($J119+1)/2)*$D119))+($K119="custom")*CustCF!BF119</f>
        <v>0</v>
      </c>
      <c r="BM119" s="95">
        <f>($K119="Bell Curve")*(_xlfn.NORM.DIST(AND(BM$6&gt;=$F119,BM$6&lt;=$H119)*(BM$6-$F119+1),$J119/2,$M119,TRUE)-_xlfn.NORM.DIST(AND(BM$6&gt;=$F119,BM$6&lt;=$H119)*(BL$6-$F119+1),$J119/2,$M119,TRUE))/(1-2*_xlfn.NORM.DIST(0,$J119/2,$M119,TRUE))*$D119+($K119="Steady Growth")*(AND(BM$6&gt;=$F119,BM$6&lt;=$H119)*((BM$6-$F119+1)/($J119*($J119+1)/2)*$D119))+($K119="custom")*CustCF!BG119</f>
        <v>0</v>
      </c>
      <c r="BN119" s="95">
        <f>($K119="Bell Curve")*(_xlfn.NORM.DIST(AND(BN$6&gt;=$F119,BN$6&lt;=$H119)*(BN$6-$F119+1),$J119/2,$M119,TRUE)-_xlfn.NORM.DIST(AND(BN$6&gt;=$F119,BN$6&lt;=$H119)*(BM$6-$F119+1),$J119/2,$M119,TRUE))/(1-2*_xlfn.NORM.DIST(0,$J119/2,$M119,TRUE))*$D119+($K119="Steady Growth")*(AND(BN$6&gt;=$F119,BN$6&lt;=$H119)*((BN$6-$F119+1)/($J119*($J119+1)/2)*$D119))+($K119="custom")*CustCF!BH119</f>
        <v>0</v>
      </c>
      <c r="BO119" s="95">
        <f>($K119="Bell Curve")*(_xlfn.NORM.DIST(AND(BO$6&gt;=$F119,BO$6&lt;=$H119)*(BO$6-$F119+1),$J119/2,$M119,TRUE)-_xlfn.NORM.DIST(AND(BO$6&gt;=$F119,BO$6&lt;=$H119)*(BN$6-$F119+1),$J119/2,$M119,TRUE))/(1-2*_xlfn.NORM.DIST(0,$J119/2,$M119,TRUE))*$D119+($K119="Steady Growth")*(AND(BO$6&gt;=$F119,BO$6&lt;=$H119)*((BO$6-$F119+1)/($J119*($J119+1)/2)*$D119))+($K119="custom")*CustCF!BI119</f>
        <v>0</v>
      </c>
      <c r="BP119" s="95">
        <f>($K119="Bell Curve")*(_xlfn.NORM.DIST(AND(BP$6&gt;=$F119,BP$6&lt;=$H119)*(BP$6-$F119+1),$J119/2,$M119,TRUE)-_xlfn.NORM.DIST(AND(BP$6&gt;=$F119,BP$6&lt;=$H119)*(BO$6-$F119+1),$J119/2,$M119,TRUE))/(1-2*_xlfn.NORM.DIST(0,$J119/2,$M119,TRUE))*$D119+($K119="Steady Growth")*(AND(BP$6&gt;=$F119,BP$6&lt;=$H119)*((BP$6-$F119+1)/($J119*($J119+1)/2)*$D119))+($K119="custom")*CustCF!BJ119</f>
        <v>0</v>
      </c>
      <c r="BQ119" s="95">
        <f>($K119="Bell Curve")*(_xlfn.NORM.DIST(AND(BQ$6&gt;=$F119,BQ$6&lt;=$H119)*(BQ$6-$F119+1),$J119/2,$M119,TRUE)-_xlfn.NORM.DIST(AND(BQ$6&gt;=$F119,BQ$6&lt;=$H119)*(BP$6-$F119+1),$J119/2,$M119,TRUE))/(1-2*_xlfn.NORM.DIST(0,$J119/2,$M119,TRUE))*$D119+($K119="Steady Growth")*(AND(BQ$6&gt;=$F119,BQ$6&lt;=$H119)*((BQ$6-$F119+1)/($J119*($J119+1)/2)*$D119))+($K119="custom")*CustCF!BK119</f>
        <v>0</v>
      </c>
      <c r="BR119" s="95">
        <f>($K119="Bell Curve")*(_xlfn.NORM.DIST(AND(BR$6&gt;=$F119,BR$6&lt;=$H119)*(BR$6-$F119+1),$J119/2,$M119,TRUE)-_xlfn.NORM.DIST(AND(BR$6&gt;=$F119,BR$6&lt;=$H119)*(BQ$6-$F119+1),$J119/2,$M119,TRUE))/(1-2*_xlfn.NORM.DIST(0,$J119/2,$M119,TRUE))*$D119+($K119="Steady Growth")*(AND(BR$6&gt;=$F119,BR$6&lt;=$H119)*((BR$6-$F119+1)/($J119*($J119+1)/2)*$D119))+($K119="custom")*CustCF!BL119</f>
        <v>0</v>
      </c>
      <c r="BS119" s="95">
        <f>($K119="Bell Curve")*(_xlfn.NORM.DIST(AND(BS$6&gt;=$F119,BS$6&lt;=$H119)*(BS$6-$F119+1),$J119/2,$M119,TRUE)-_xlfn.NORM.DIST(AND(BS$6&gt;=$F119,BS$6&lt;=$H119)*(BR$6-$F119+1),$J119/2,$M119,TRUE))/(1-2*_xlfn.NORM.DIST(0,$J119/2,$M119,TRUE))*$D119+($K119="Steady Growth")*(AND(BS$6&gt;=$F119,BS$6&lt;=$H119)*((BS$6-$F119+1)/($J119*($J119+1)/2)*$D119))+($K119="custom")*CustCF!BM119</f>
        <v>0</v>
      </c>
      <c r="BT119" s="95">
        <f>($K119="Bell Curve")*(_xlfn.NORM.DIST(AND(BT$6&gt;=$F119,BT$6&lt;=$H119)*(BT$6-$F119+1),$J119/2,$M119,TRUE)-_xlfn.NORM.DIST(AND(BT$6&gt;=$F119,BT$6&lt;=$H119)*(BS$6-$F119+1),$J119/2,$M119,TRUE))/(1-2*_xlfn.NORM.DIST(0,$J119/2,$M119,TRUE))*$D119+($K119="Steady Growth")*(AND(BT$6&gt;=$F119,BT$6&lt;=$H119)*((BT$6-$F119+1)/($J119*($J119+1)/2)*$D119))+($K119="custom")*CustCF!BN119</f>
        <v>0</v>
      </c>
      <c r="BU119" s="95">
        <f>($K119="Bell Curve")*(_xlfn.NORM.DIST(AND(BU$6&gt;=$F119,BU$6&lt;=$H119)*(BU$6-$F119+1),$J119/2,$M119,TRUE)-_xlfn.NORM.DIST(AND(BU$6&gt;=$F119,BU$6&lt;=$H119)*(BT$6-$F119+1),$J119/2,$M119,TRUE))/(1-2*_xlfn.NORM.DIST(0,$J119/2,$M119,TRUE))*$D119+($K119="Steady Growth")*(AND(BU$6&gt;=$F119,BU$6&lt;=$H119)*((BU$6-$F119+1)/($J119*($J119+1)/2)*$D119))+($K119="custom")*CustCF!BO119</f>
        <v>0</v>
      </c>
      <c r="BV119" s="95">
        <f>($K119="Bell Curve")*(_xlfn.NORM.DIST(AND(BV$6&gt;=$F119,BV$6&lt;=$H119)*(BV$6-$F119+1),$J119/2,$M119,TRUE)-_xlfn.NORM.DIST(AND(BV$6&gt;=$F119,BV$6&lt;=$H119)*(BU$6-$F119+1),$J119/2,$M119,TRUE))/(1-2*_xlfn.NORM.DIST(0,$J119/2,$M119,TRUE))*$D119+($K119="Steady Growth")*(AND(BV$6&gt;=$F119,BV$6&lt;=$H119)*((BV$6-$F119+1)/($J119*($J119+1)/2)*$D119))+($K119="custom")*CustCF!BP119</f>
        <v>0</v>
      </c>
      <c r="BW119" s="95">
        <f>($K119="Bell Curve")*(_xlfn.NORM.DIST(AND(BW$6&gt;=$F119,BW$6&lt;=$H119)*(BW$6-$F119+1),$J119/2,$M119,TRUE)-_xlfn.NORM.DIST(AND(BW$6&gt;=$F119,BW$6&lt;=$H119)*(BV$6-$F119+1),$J119/2,$M119,TRUE))/(1-2*_xlfn.NORM.DIST(0,$J119/2,$M119,TRUE))*$D119+($K119="Steady Growth")*(AND(BW$6&gt;=$F119,BW$6&lt;=$H119)*((BW$6-$F119+1)/($J119*($J119+1)/2)*$D119))+($K119="custom")*CustCF!BQ119</f>
        <v>0</v>
      </c>
      <c r="BX119" s="95">
        <f>($K119="Bell Curve")*(_xlfn.NORM.DIST(AND(BX$6&gt;=$F119,BX$6&lt;=$H119)*(BX$6-$F119+1),$J119/2,$M119,TRUE)-_xlfn.NORM.DIST(AND(BX$6&gt;=$F119,BX$6&lt;=$H119)*(BW$6-$F119+1),$J119/2,$M119,TRUE))/(1-2*_xlfn.NORM.DIST(0,$J119/2,$M119,TRUE))*$D119+($K119="Steady Growth")*(AND(BX$6&gt;=$F119,BX$6&lt;=$H119)*((BX$6-$F119+1)/($J119*($J119+1)/2)*$D119))+($K119="custom")*CustCF!BR119</f>
        <v>0</v>
      </c>
      <c r="BY119" s="95">
        <f>($K119="Bell Curve")*(_xlfn.NORM.DIST(AND(BY$6&gt;=$F119,BY$6&lt;=$H119)*(BY$6-$F119+1),$J119/2,$M119,TRUE)-_xlfn.NORM.DIST(AND(BY$6&gt;=$F119,BY$6&lt;=$H119)*(BX$6-$F119+1),$J119/2,$M119,TRUE))/(1-2*_xlfn.NORM.DIST(0,$J119/2,$M119,TRUE))*$D119+($K119="Steady Growth")*(AND(BY$6&gt;=$F119,BY$6&lt;=$H119)*((BY$6-$F119+1)/($J119*($J119+1)/2)*$D119))+($K119="custom")*CustCF!BS119</f>
        <v>0</v>
      </c>
      <c r="BZ119" s="95">
        <f>($K119="Bell Curve")*(_xlfn.NORM.DIST(AND(BZ$6&gt;=$F119,BZ$6&lt;=$H119)*(BZ$6-$F119+1),$J119/2,$M119,TRUE)-_xlfn.NORM.DIST(AND(BZ$6&gt;=$F119,BZ$6&lt;=$H119)*(BY$6-$F119+1),$J119/2,$M119,TRUE))/(1-2*_xlfn.NORM.DIST(0,$J119/2,$M119,TRUE))*$D119+($K119="Steady Growth")*(AND(BZ$6&gt;=$F119,BZ$6&lt;=$H119)*((BZ$6-$F119+1)/($J119*($J119+1)/2)*$D119))+($K119="custom")*CustCF!BT119</f>
        <v>0</v>
      </c>
      <c r="CA119" s="95">
        <f>($K119="Bell Curve")*(_xlfn.NORM.DIST(AND(CA$6&gt;=$F119,CA$6&lt;=$H119)*(CA$6-$F119+1),$J119/2,$M119,TRUE)-_xlfn.NORM.DIST(AND(CA$6&gt;=$F119,CA$6&lt;=$H119)*(BZ$6-$F119+1),$J119/2,$M119,TRUE))/(1-2*_xlfn.NORM.DIST(0,$J119/2,$M119,TRUE))*$D119+($K119="Steady Growth")*(AND(CA$6&gt;=$F119,CA$6&lt;=$H119)*((CA$6-$F119+1)/($J119*($J119+1)/2)*$D119))+($K119="custom")*CustCF!BU119</f>
        <v>0</v>
      </c>
      <c r="CB119" s="95">
        <f>($K119="Bell Curve")*(_xlfn.NORM.DIST(AND(CB$6&gt;=$F119,CB$6&lt;=$H119)*(CB$6-$F119+1),$J119/2,$M119,TRUE)-_xlfn.NORM.DIST(AND(CB$6&gt;=$F119,CB$6&lt;=$H119)*(CA$6-$F119+1),$J119/2,$M119,TRUE))/(1-2*_xlfn.NORM.DIST(0,$J119/2,$M119,TRUE))*$D119+($K119="Steady Growth")*(AND(CB$6&gt;=$F119,CB$6&lt;=$H119)*((CB$6-$F119+1)/($J119*($J119+1)/2)*$D119))+($K119="custom")*CustCF!BV119</f>
        <v>0</v>
      </c>
      <c r="CC119" s="95">
        <f>($K119="Bell Curve")*(_xlfn.NORM.DIST(AND(CC$6&gt;=$F119,CC$6&lt;=$H119)*(CC$6-$F119+1),$J119/2,$M119,TRUE)-_xlfn.NORM.DIST(AND(CC$6&gt;=$F119,CC$6&lt;=$H119)*(CB$6-$F119+1),$J119/2,$M119,TRUE))/(1-2*_xlfn.NORM.DIST(0,$J119/2,$M119,TRUE))*$D119+($K119="Steady Growth")*(AND(CC$6&gt;=$F119,CC$6&lt;=$H119)*((CC$6-$F119+1)/($J119*($J119+1)/2)*$D119))+($K119="custom")*CustCF!BW119</f>
        <v>0</v>
      </c>
      <c r="CD119" s="95">
        <f>($K119="Bell Curve")*(_xlfn.NORM.DIST(AND(CD$6&gt;=$F119,CD$6&lt;=$H119)*(CD$6-$F119+1),$J119/2,$M119,TRUE)-_xlfn.NORM.DIST(AND(CD$6&gt;=$F119,CD$6&lt;=$H119)*(CC$6-$F119+1),$J119/2,$M119,TRUE))/(1-2*_xlfn.NORM.DIST(0,$J119/2,$M119,TRUE))*$D119+($K119="Steady Growth")*(AND(CD$6&gt;=$F119,CD$6&lt;=$H119)*((CD$6-$F119+1)/($J119*($J119+1)/2)*$D119))+($K119="custom")*CustCF!BX119</f>
        <v>0</v>
      </c>
      <c r="CE119" s="95">
        <f>($K119="Bell Curve")*(_xlfn.NORM.DIST(AND(CE$6&gt;=$F119,CE$6&lt;=$H119)*(CE$6-$F119+1),$J119/2,$M119,TRUE)-_xlfn.NORM.DIST(AND(CE$6&gt;=$F119,CE$6&lt;=$H119)*(CD$6-$F119+1),$J119/2,$M119,TRUE))/(1-2*_xlfn.NORM.DIST(0,$J119/2,$M119,TRUE))*$D119+($K119="Steady Growth")*(AND(CE$6&gt;=$F119,CE$6&lt;=$H119)*((CE$6-$F119+1)/($J119*($J119+1)/2)*$D119))+($K119="custom")*CustCF!BY119</f>
        <v>0</v>
      </c>
      <c r="CF119" s="95">
        <f>($K119="Bell Curve")*(_xlfn.NORM.DIST(AND(CF$6&gt;=$F119,CF$6&lt;=$H119)*(CF$6-$F119+1),$J119/2,$M119,TRUE)-_xlfn.NORM.DIST(AND(CF$6&gt;=$F119,CF$6&lt;=$H119)*(CE$6-$F119+1),$J119/2,$M119,TRUE))/(1-2*_xlfn.NORM.DIST(0,$J119/2,$M119,TRUE))*$D119+($K119="Steady Growth")*(AND(CF$6&gt;=$F119,CF$6&lt;=$H119)*((CF$6-$F119+1)/($J119*($J119+1)/2)*$D119))+($K119="custom")*CustCF!BZ119</f>
        <v>0</v>
      </c>
      <c r="CG119" s="95">
        <f>($K119="Bell Curve")*(_xlfn.NORM.DIST(AND(CG$6&gt;=$F119,CG$6&lt;=$H119)*(CG$6-$F119+1),$J119/2,$M119,TRUE)-_xlfn.NORM.DIST(AND(CG$6&gt;=$F119,CG$6&lt;=$H119)*(CF$6-$F119+1),$J119/2,$M119,TRUE))/(1-2*_xlfn.NORM.DIST(0,$J119/2,$M119,TRUE))*$D119+($K119="Steady Growth")*(AND(CG$6&gt;=$F119,CG$6&lt;=$H119)*((CG$6-$F119+1)/($J119*($J119+1)/2)*$D119))+($K119="custom")*CustCF!CA119</f>
        <v>0</v>
      </c>
      <c r="CH119" s="95">
        <f>($K119="Bell Curve")*(_xlfn.NORM.DIST(AND(CH$6&gt;=$F119,CH$6&lt;=$H119)*(CH$6-$F119+1),$J119/2,$M119,TRUE)-_xlfn.NORM.DIST(AND(CH$6&gt;=$F119,CH$6&lt;=$H119)*(CG$6-$F119+1),$J119/2,$M119,TRUE))/(1-2*_xlfn.NORM.DIST(0,$J119/2,$M119,TRUE))*$D119+($K119="Steady Growth")*(AND(CH$6&gt;=$F119,CH$6&lt;=$H119)*((CH$6-$F119+1)/($J119*($J119+1)/2)*$D119))+($K119="custom")*CustCF!CB119</f>
        <v>0</v>
      </c>
      <c r="CI119" s="95">
        <f>($K119="Bell Curve")*(_xlfn.NORM.DIST(AND(CI$6&gt;=$F119,CI$6&lt;=$H119)*(CI$6-$F119+1),$J119/2,$M119,TRUE)-_xlfn.NORM.DIST(AND(CI$6&gt;=$F119,CI$6&lt;=$H119)*(CH$6-$F119+1),$J119/2,$M119,TRUE))/(1-2*_xlfn.NORM.DIST(0,$J119/2,$M119,TRUE))*$D119+($K119="Steady Growth")*(AND(CI$6&gt;=$F119,CI$6&lt;=$H119)*((CI$6-$F119+1)/($J119*($J119+1)/2)*$D119))+($K119="custom")*CustCF!CC119</f>
        <v>0</v>
      </c>
      <c r="CJ119" s="95">
        <f>($K119="Bell Curve")*(_xlfn.NORM.DIST(AND(CJ$6&gt;=$F119,CJ$6&lt;=$H119)*(CJ$6-$F119+1),$J119/2,$M119,TRUE)-_xlfn.NORM.DIST(AND(CJ$6&gt;=$F119,CJ$6&lt;=$H119)*(CI$6-$F119+1),$J119/2,$M119,TRUE))/(1-2*_xlfn.NORM.DIST(0,$J119/2,$M119,TRUE))*$D119+($K119="Steady Growth")*(AND(CJ$6&gt;=$F119,CJ$6&lt;=$H119)*((CJ$6-$F119+1)/($J119*($J119+1)/2)*$D119))+($K119="custom")*CustCF!CD119</f>
        <v>0</v>
      </c>
      <c r="CK119" s="95">
        <f>($K119="Bell Curve")*(_xlfn.NORM.DIST(AND(CK$6&gt;=$F119,CK$6&lt;=$H119)*(CK$6-$F119+1),$J119/2,$M119,TRUE)-_xlfn.NORM.DIST(AND(CK$6&gt;=$F119,CK$6&lt;=$H119)*(CJ$6-$F119+1),$J119/2,$M119,TRUE))/(1-2*_xlfn.NORM.DIST(0,$J119/2,$M119,TRUE))*$D119+($K119="Steady Growth")*(AND(CK$6&gt;=$F119,CK$6&lt;=$H119)*((CK$6-$F119+1)/($J119*($J119+1)/2)*$D119))+($K119="custom")*CustCF!CE119</f>
        <v>0</v>
      </c>
      <c r="CL119" s="95">
        <f>($K119="Bell Curve")*(_xlfn.NORM.DIST(AND(CL$6&gt;=$F119,CL$6&lt;=$H119)*(CL$6-$F119+1),$J119/2,$M119,TRUE)-_xlfn.NORM.DIST(AND(CL$6&gt;=$F119,CL$6&lt;=$H119)*(CK$6-$F119+1),$J119/2,$M119,TRUE))/(1-2*_xlfn.NORM.DIST(0,$J119/2,$M119,TRUE))*$D119+($K119="Steady Growth")*(AND(CL$6&gt;=$F119,CL$6&lt;=$H119)*((CL$6-$F119+1)/($J119*($J119+1)/2)*$D119))+($K119="custom")*CustCF!CF119</f>
        <v>0</v>
      </c>
      <c r="CM119" s="95">
        <f>($K119="Bell Curve")*(_xlfn.NORM.DIST(AND(CM$6&gt;=$F119,CM$6&lt;=$H119)*(CM$6-$F119+1),$J119/2,$M119,TRUE)-_xlfn.NORM.DIST(AND(CM$6&gt;=$F119,CM$6&lt;=$H119)*(CL$6-$F119+1),$J119/2,$M119,TRUE))/(1-2*_xlfn.NORM.DIST(0,$J119/2,$M119,TRUE))*$D119+($K119="Steady Growth")*(AND(CM$6&gt;=$F119,CM$6&lt;=$H119)*((CM$6-$F119+1)/($J119*($J119+1)/2)*$D119))+($K119="custom")*CustCF!CG119</f>
        <v>0</v>
      </c>
      <c r="CN119" s="95">
        <f>($K119="Bell Curve")*(_xlfn.NORM.DIST(AND(CN$6&gt;=$F119,CN$6&lt;=$H119)*(CN$6-$F119+1),$J119/2,$M119,TRUE)-_xlfn.NORM.DIST(AND(CN$6&gt;=$F119,CN$6&lt;=$H119)*(CM$6-$F119+1),$J119/2,$M119,TRUE))/(1-2*_xlfn.NORM.DIST(0,$J119/2,$M119,TRUE))*$D119+($K119="Steady Growth")*(AND(CN$6&gt;=$F119,CN$6&lt;=$H119)*((CN$6-$F119+1)/($J119*($J119+1)/2)*$D119))+($K119="custom")*CustCF!CH119</f>
        <v>0</v>
      </c>
      <c r="CO119" s="95">
        <f>($K119="Bell Curve")*(_xlfn.NORM.DIST(AND(CO$6&gt;=$F119,CO$6&lt;=$H119)*(CO$6-$F119+1),$J119/2,$M119,TRUE)-_xlfn.NORM.DIST(AND(CO$6&gt;=$F119,CO$6&lt;=$H119)*(CN$6-$F119+1),$J119/2,$M119,TRUE))/(1-2*_xlfn.NORM.DIST(0,$J119/2,$M119,TRUE))*$D119+($K119="Steady Growth")*(AND(CO$6&gt;=$F119,CO$6&lt;=$H119)*((CO$6-$F119+1)/($J119*($J119+1)/2)*$D119))+($K119="custom")*CustCF!CI119</f>
        <v>0</v>
      </c>
      <c r="CP119" s="95">
        <f>($K119="Bell Curve")*(_xlfn.NORM.DIST(AND(CP$6&gt;=$F119,CP$6&lt;=$H119)*(CP$6-$F119+1),$J119/2,$M119,TRUE)-_xlfn.NORM.DIST(AND(CP$6&gt;=$F119,CP$6&lt;=$H119)*(CO$6-$F119+1),$J119/2,$M119,TRUE))/(1-2*_xlfn.NORM.DIST(0,$J119/2,$M119,TRUE))*$D119+($K119="Steady Growth")*(AND(CP$6&gt;=$F119,CP$6&lt;=$H119)*((CP$6-$F119+1)/($J119*($J119+1)/2)*$D119))+($K119="custom")*CustCF!CJ119</f>
        <v>0</v>
      </c>
      <c r="CQ119" s="95">
        <f>($K119="Bell Curve")*(_xlfn.NORM.DIST(AND(CQ$6&gt;=$F119,CQ$6&lt;=$H119)*(CQ$6-$F119+1),$J119/2,$M119,TRUE)-_xlfn.NORM.DIST(AND(CQ$6&gt;=$F119,CQ$6&lt;=$H119)*(CP$6-$F119+1),$J119/2,$M119,TRUE))/(1-2*_xlfn.NORM.DIST(0,$J119/2,$M119,TRUE))*$D119+($K119="Steady Growth")*(AND(CQ$6&gt;=$F119,CQ$6&lt;=$H119)*((CQ$6-$F119+1)/($J119*($J119+1)/2)*$D119))+($K119="custom")*CustCF!CK119</f>
        <v>0</v>
      </c>
      <c r="CR119" s="95">
        <f>($K119="Bell Curve")*(_xlfn.NORM.DIST(AND(CR$6&gt;=$F119,CR$6&lt;=$H119)*(CR$6-$F119+1),$J119/2,$M119,TRUE)-_xlfn.NORM.DIST(AND(CR$6&gt;=$F119,CR$6&lt;=$H119)*(CQ$6-$F119+1),$J119/2,$M119,TRUE))/(1-2*_xlfn.NORM.DIST(0,$J119/2,$M119,TRUE))*$D119+($K119="Steady Growth")*(AND(CR$6&gt;=$F119,CR$6&lt;=$H119)*((CR$6-$F119+1)/($J119*($J119+1)/2)*$D119))+($K119="custom")*CustCF!CL119</f>
        <v>0</v>
      </c>
      <c r="CS119" s="95">
        <f>($K119="Bell Curve")*(_xlfn.NORM.DIST(AND(CS$6&gt;=$F119,CS$6&lt;=$H119)*(CS$6-$F119+1),$J119/2,$M119,TRUE)-_xlfn.NORM.DIST(AND(CS$6&gt;=$F119,CS$6&lt;=$H119)*(CR$6-$F119+1),$J119/2,$M119,TRUE))/(1-2*_xlfn.NORM.DIST(0,$J119/2,$M119,TRUE))*$D119+($K119="Steady Growth")*(AND(CS$6&gt;=$F119,CS$6&lt;=$H119)*((CS$6-$F119+1)/($J119*($J119+1)/2)*$D119))+($K119="custom")*CustCF!CM119</f>
        <v>0</v>
      </c>
      <c r="CT119" s="95">
        <f>($K119="Bell Curve")*(_xlfn.NORM.DIST(AND(CT$6&gt;=$F119,CT$6&lt;=$H119)*(CT$6-$F119+1),$J119/2,$M119,TRUE)-_xlfn.NORM.DIST(AND(CT$6&gt;=$F119,CT$6&lt;=$H119)*(CS$6-$F119+1),$J119/2,$M119,TRUE))/(1-2*_xlfn.NORM.DIST(0,$J119/2,$M119,TRUE))*$D119+($K119="Steady Growth")*(AND(CT$6&gt;=$F119,CT$6&lt;=$H119)*((CT$6-$F119+1)/($J119*($J119+1)/2)*$D119))+($K119="custom")*CustCF!CN119</f>
        <v>0</v>
      </c>
      <c r="CU119" s="95">
        <f>($K119="Bell Curve")*(_xlfn.NORM.DIST(AND(CU$6&gt;=$F119,CU$6&lt;=$H119)*(CU$6-$F119+1),$J119/2,$M119,TRUE)-_xlfn.NORM.DIST(AND(CU$6&gt;=$F119,CU$6&lt;=$H119)*(CT$6-$F119+1),$J119/2,$M119,TRUE))/(1-2*_xlfn.NORM.DIST(0,$J119/2,$M119,TRUE))*$D119+($K119="Steady Growth")*(AND(CU$6&gt;=$F119,CU$6&lt;=$H119)*((CU$6-$F119+1)/($J119*($J119+1)/2)*$D119))+($K119="custom")*CustCF!CO119</f>
        <v>0</v>
      </c>
      <c r="CV119" s="95">
        <f>($K119="Bell Curve")*(_xlfn.NORM.DIST(AND(CV$6&gt;=$F119,CV$6&lt;=$H119)*(CV$6-$F119+1),$J119/2,$M119,TRUE)-_xlfn.NORM.DIST(AND(CV$6&gt;=$F119,CV$6&lt;=$H119)*(CU$6-$F119+1),$J119/2,$M119,TRUE))/(1-2*_xlfn.NORM.DIST(0,$J119/2,$M119,TRUE))*$D119+($K119="Steady Growth")*(AND(CV$6&gt;=$F119,CV$6&lt;=$H119)*((CV$6-$F119+1)/($J119*($J119+1)/2)*$D119))+($K119="custom")*CustCF!CP119</f>
        <v>0</v>
      </c>
      <c r="CW119" s="95">
        <f>($K119="Bell Curve")*(_xlfn.NORM.DIST(AND(CW$6&gt;=$F119,CW$6&lt;=$H119)*(CW$6-$F119+1),$J119/2,$M119,TRUE)-_xlfn.NORM.DIST(AND(CW$6&gt;=$F119,CW$6&lt;=$H119)*(CV$6-$F119+1),$J119/2,$M119,TRUE))/(1-2*_xlfn.NORM.DIST(0,$J119/2,$M119,TRUE))*$D119+($K119="Steady Growth")*(AND(CW$6&gt;=$F119,CW$6&lt;=$H119)*((CW$6-$F119+1)/($J119*($J119+1)/2)*$D119))+($K119="custom")*CustCF!CQ119</f>
        <v>0</v>
      </c>
      <c r="CX119" s="95">
        <f>($K119="Bell Curve")*(_xlfn.NORM.DIST(AND(CX$6&gt;=$F119,CX$6&lt;=$H119)*(CX$6-$F119+1),$J119/2,$M119,TRUE)-_xlfn.NORM.DIST(AND(CX$6&gt;=$F119,CX$6&lt;=$H119)*(CW$6-$F119+1),$J119/2,$M119,TRUE))/(1-2*_xlfn.NORM.DIST(0,$J119/2,$M119,TRUE))*$D119+($K119="Steady Growth")*(AND(CX$6&gt;=$F119,CX$6&lt;=$H119)*((CX$6-$F119+1)/($J119*($J119+1)/2)*$D119))+($K119="custom")*CustCF!CR119</f>
        <v>0</v>
      </c>
      <c r="CY119" s="95">
        <f>($K119="Bell Curve")*(_xlfn.NORM.DIST(AND(CY$6&gt;=$F119,CY$6&lt;=$H119)*(CY$6-$F119+1),$J119/2,$M119,TRUE)-_xlfn.NORM.DIST(AND(CY$6&gt;=$F119,CY$6&lt;=$H119)*(CX$6-$F119+1),$J119/2,$M119,TRUE))/(1-2*_xlfn.NORM.DIST(0,$J119/2,$M119,TRUE))*$D119+($K119="Steady Growth")*(AND(CY$6&gt;=$F119,CY$6&lt;=$H119)*((CY$6-$F119+1)/($J119*($J119+1)/2)*$D119))+($K119="custom")*CustCF!CS119</f>
        <v>0</v>
      </c>
      <c r="CZ119" s="95">
        <f>($K119="Bell Curve")*(_xlfn.NORM.DIST(AND(CZ$6&gt;=$F119,CZ$6&lt;=$H119)*(CZ$6-$F119+1),$J119/2,$M119,TRUE)-_xlfn.NORM.DIST(AND(CZ$6&gt;=$F119,CZ$6&lt;=$H119)*(CY$6-$F119+1),$J119/2,$M119,TRUE))/(1-2*_xlfn.NORM.DIST(0,$J119/2,$M119,TRUE))*$D119+($K119="Steady Growth")*(AND(CZ$6&gt;=$F119,CZ$6&lt;=$H119)*((CZ$6-$F119+1)/($J119*($J119+1)/2)*$D119))+($K119="custom")*CustCF!CT119</f>
        <v>0</v>
      </c>
      <c r="DA119" s="95">
        <f>($K119="Bell Curve")*(_xlfn.NORM.DIST(AND(DA$6&gt;=$F119,DA$6&lt;=$H119)*(DA$6-$F119+1),$J119/2,$M119,TRUE)-_xlfn.NORM.DIST(AND(DA$6&gt;=$F119,DA$6&lt;=$H119)*(CZ$6-$F119+1),$J119/2,$M119,TRUE))/(1-2*_xlfn.NORM.DIST(0,$J119/2,$M119,TRUE))*$D119+($K119="Steady Growth")*(AND(DA$6&gt;=$F119,DA$6&lt;=$H119)*((DA$6-$F119+1)/($J119*($J119+1)/2)*$D119))+($K119="custom")*CustCF!CU119</f>
        <v>0</v>
      </c>
      <c r="DB119" s="95">
        <f>($K119="Bell Curve")*(_xlfn.NORM.DIST(AND(DB$6&gt;=$F119,DB$6&lt;=$H119)*(DB$6-$F119+1),$J119/2,$M119,TRUE)-_xlfn.NORM.DIST(AND(DB$6&gt;=$F119,DB$6&lt;=$H119)*(DA$6-$F119+1),$J119/2,$M119,TRUE))/(1-2*_xlfn.NORM.DIST(0,$J119/2,$M119,TRUE))*$D119+($K119="Steady Growth")*(AND(DB$6&gt;=$F119,DB$6&lt;=$H119)*((DB$6-$F119+1)/($J119*($J119+1)/2)*$D119))+($K119="custom")*CustCF!CV119</f>
        <v>0</v>
      </c>
      <c r="DC119" s="95">
        <f>($K119="Bell Curve")*(_xlfn.NORM.DIST(AND(DC$6&gt;=$F119,DC$6&lt;=$H119)*(DC$6-$F119+1),$J119/2,$M119,TRUE)-_xlfn.NORM.DIST(AND(DC$6&gt;=$F119,DC$6&lt;=$H119)*(DB$6-$F119+1),$J119/2,$M119,TRUE))/(1-2*_xlfn.NORM.DIST(0,$J119/2,$M119,TRUE))*$D119+($K119="Steady Growth")*(AND(DC$6&gt;=$F119,DC$6&lt;=$H119)*((DC$6-$F119+1)/($J119*($J119+1)/2)*$D119))+($K119="custom")*CustCF!CW119</f>
        <v>0</v>
      </c>
      <c r="DD119" s="95">
        <f>($K119="Bell Curve")*(_xlfn.NORM.DIST(AND(DD$6&gt;=$F119,DD$6&lt;=$H119)*(DD$6-$F119+1),$J119/2,$M119,TRUE)-_xlfn.NORM.DIST(AND(DD$6&gt;=$F119,DD$6&lt;=$H119)*(DC$6-$F119+1),$J119/2,$M119,TRUE))/(1-2*_xlfn.NORM.DIST(0,$J119/2,$M119,TRUE))*$D119+($K119="Steady Growth")*(AND(DD$6&gt;=$F119,DD$6&lt;=$H119)*((DD$6-$F119+1)/($J119*($J119+1)/2)*$D119))+($K119="custom")*CustCF!CX119</f>
        <v>0</v>
      </c>
      <c r="DE119" s="95">
        <f>($K119="Bell Curve")*(_xlfn.NORM.DIST(AND(DE$6&gt;=$F119,DE$6&lt;=$H119)*(DE$6-$F119+1),$J119/2,$M119,TRUE)-_xlfn.NORM.DIST(AND(DE$6&gt;=$F119,DE$6&lt;=$H119)*(DD$6-$F119+1),$J119/2,$M119,TRUE))/(1-2*_xlfn.NORM.DIST(0,$J119/2,$M119,TRUE))*$D119+($K119="Steady Growth")*(AND(DE$6&gt;=$F119,DE$6&lt;=$H119)*((DE$6-$F119+1)/($J119*($J119+1)/2)*$D119))+($K119="custom")*CustCF!CY119</f>
        <v>0</v>
      </c>
      <c r="DF119" s="95">
        <f>($K119="Bell Curve")*(_xlfn.NORM.DIST(AND(DF$6&gt;=$F119,DF$6&lt;=$H119)*(DF$6-$F119+1),$J119/2,$M119,TRUE)-_xlfn.NORM.DIST(AND(DF$6&gt;=$F119,DF$6&lt;=$H119)*(DE$6-$F119+1),$J119/2,$M119,TRUE))/(1-2*_xlfn.NORM.DIST(0,$J119/2,$M119,TRUE))*$D119+($K119="Steady Growth")*(AND(DF$6&gt;=$F119,DF$6&lt;=$H119)*((DF$6-$F119+1)/($J119*($J119+1)/2)*$D119))+($K119="custom")*CustCF!CZ119</f>
        <v>0</v>
      </c>
      <c r="DG119" s="95">
        <f>($K119="Bell Curve")*(_xlfn.NORM.DIST(AND(DG$6&gt;=$F119,DG$6&lt;=$H119)*(DG$6-$F119+1),$J119/2,$M119,TRUE)-_xlfn.NORM.DIST(AND(DG$6&gt;=$F119,DG$6&lt;=$H119)*(DF$6-$F119+1),$J119/2,$M119,TRUE))/(1-2*_xlfn.NORM.DIST(0,$J119/2,$M119,TRUE))*$D119+($K119="Steady Growth")*(AND(DG$6&gt;=$F119,DG$6&lt;=$H119)*((DG$6-$F119+1)/($J119*($J119+1)/2)*$D119))+($K119="custom")*CustCF!DA119</f>
        <v>0</v>
      </c>
      <c r="DH119" s="95">
        <f>($K119="Bell Curve")*(_xlfn.NORM.DIST(AND(DH$6&gt;=$F119,DH$6&lt;=$H119)*(DH$6-$F119+1),$J119/2,$M119,TRUE)-_xlfn.NORM.DIST(AND(DH$6&gt;=$F119,DH$6&lt;=$H119)*(DG$6-$F119+1),$J119/2,$M119,TRUE))/(1-2*_xlfn.NORM.DIST(0,$J119/2,$M119,TRUE))*$D119+($K119="Steady Growth")*(AND(DH$6&gt;=$F119,DH$6&lt;=$H119)*((DH$6-$F119+1)/($J119*($J119+1)/2)*$D119))+($K119="custom")*CustCF!DB119</f>
        <v>0</v>
      </c>
      <c r="DI119" s="95">
        <f>($K119="Bell Curve")*(_xlfn.NORM.DIST(AND(DI$6&gt;=$F119,DI$6&lt;=$H119)*(DI$6-$F119+1),$J119/2,$M119,TRUE)-_xlfn.NORM.DIST(AND(DI$6&gt;=$F119,DI$6&lt;=$H119)*(DH$6-$F119+1),$J119/2,$M119,TRUE))/(1-2*_xlfn.NORM.DIST(0,$J119/2,$M119,TRUE))*$D119+($K119="Steady Growth")*(AND(DI$6&gt;=$F119,DI$6&lt;=$H119)*((DI$6-$F119+1)/($J119*($J119+1)/2)*$D119))+($K119="custom")*CustCF!DC119</f>
        <v>0</v>
      </c>
      <c r="DJ119" s="95">
        <f>($K119="Bell Curve")*(_xlfn.NORM.DIST(AND(DJ$6&gt;=$F119,DJ$6&lt;=$H119)*(DJ$6-$F119+1),$J119/2,$M119,TRUE)-_xlfn.NORM.DIST(AND(DJ$6&gt;=$F119,DJ$6&lt;=$H119)*(DI$6-$F119+1),$J119/2,$M119,TRUE))/(1-2*_xlfn.NORM.DIST(0,$J119/2,$M119,TRUE))*$D119+($K119="Steady Growth")*(AND(DJ$6&gt;=$F119,DJ$6&lt;=$H119)*((DJ$6-$F119+1)/($J119*($J119+1)/2)*$D119))+($K119="custom")*CustCF!DD119</f>
        <v>0</v>
      </c>
      <c r="DK119" s="95">
        <f>($K119="Bell Curve")*(_xlfn.NORM.DIST(AND(DK$6&gt;=$F119,DK$6&lt;=$H119)*(DK$6-$F119+1),$J119/2,$M119,TRUE)-_xlfn.NORM.DIST(AND(DK$6&gt;=$F119,DK$6&lt;=$H119)*(DJ$6-$F119+1),$J119/2,$M119,TRUE))/(1-2*_xlfn.NORM.DIST(0,$J119/2,$M119,TRUE))*$D119+($K119="Steady Growth")*(AND(DK$6&gt;=$F119,DK$6&lt;=$H119)*((DK$6-$F119+1)/($J119*($J119+1)/2)*$D119))+($K119="custom")*CustCF!DE119</f>
        <v>0</v>
      </c>
      <c r="DL119" s="95">
        <f>($K119="Bell Curve")*(_xlfn.NORM.DIST(AND(DL$6&gt;=$F119,DL$6&lt;=$H119)*(DL$6-$F119+1),$J119/2,$M119,TRUE)-_xlfn.NORM.DIST(AND(DL$6&gt;=$F119,DL$6&lt;=$H119)*(DK$6-$F119+1),$J119/2,$M119,TRUE))/(1-2*_xlfn.NORM.DIST(0,$J119/2,$M119,TRUE))*$D119+($K119="Steady Growth")*(AND(DL$6&gt;=$F119,DL$6&lt;=$H119)*((DL$6-$F119+1)/($J119*($J119+1)/2)*$D119))+($K119="custom")*CustCF!DF119</f>
        <v>0</v>
      </c>
      <c r="DM119" s="95">
        <f>($K119="Bell Curve")*(_xlfn.NORM.DIST(AND(DM$6&gt;=$F119,DM$6&lt;=$H119)*(DM$6-$F119+1),$J119/2,$M119,TRUE)-_xlfn.NORM.DIST(AND(DM$6&gt;=$F119,DM$6&lt;=$H119)*(DL$6-$F119+1),$J119/2,$M119,TRUE))/(1-2*_xlfn.NORM.DIST(0,$J119/2,$M119,TRUE))*$D119+($K119="Steady Growth")*(AND(DM$6&gt;=$F119,DM$6&lt;=$H119)*((DM$6-$F119+1)/($J119*($J119+1)/2)*$D119))+($K119="custom")*CustCF!DG119</f>
        <v>0</v>
      </c>
      <c r="DN119" s="95">
        <f>($K119="Bell Curve")*(_xlfn.NORM.DIST(AND(DN$6&gt;=$F119,DN$6&lt;=$H119)*(DN$6-$F119+1),$J119/2,$M119,TRUE)-_xlfn.NORM.DIST(AND(DN$6&gt;=$F119,DN$6&lt;=$H119)*(DM$6-$F119+1),$J119/2,$M119,TRUE))/(1-2*_xlfn.NORM.DIST(0,$J119/2,$M119,TRUE))*$D119+($K119="Steady Growth")*(AND(DN$6&gt;=$F119,DN$6&lt;=$H119)*((DN$6-$F119+1)/($J119*($J119+1)/2)*$D119))+($K119="custom")*CustCF!DH119</f>
        <v>0</v>
      </c>
      <c r="DO119" s="95">
        <f>($K119="Bell Curve")*(_xlfn.NORM.DIST(AND(DO$6&gt;=$F119,DO$6&lt;=$H119)*(DO$6-$F119+1),$J119/2,$M119,TRUE)-_xlfn.NORM.DIST(AND(DO$6&gt;=$F119,DO$6&lt;=$H119)*(DN$6-$F119+1),$J119/2,$M119,TRUE))/(1-2*_xlfn.NORM.DIST(0,$J119/2,$M119,TRUE))*$D119+($K119="Steady Growth")*(AND(DO$6&gt;=$F119,DO$6&lt;=$H119)*((DO$6-$F119+1)/($J119*($J119+1)/2)*$D119))+($K119="custom")*CustCF!DI119</f>
        <v>0</v>
      </c>
      <c r="DP119" s="95">
        <f>($K119="Bell Curve")*(_xlfn.NORM.DIST(AND(DP$6&gt;=$F119,DP$6&lt;=$H119)*(DP$6-$F119+1),$J119/2,$M119,TRUE)-_xlfn.NORM.DIST(AND(DP$6&gt;=$F119,DP$6&lt;=$H119)*(DO$6-$F119+1),$J119/2,$M119,TRUE))/(1-2*_xlfn.NORM.DIST(0,$J119/2,$M119,TRUE))*$D119+($K119="Steady Growth")*(AND(DP$6&gt;=$F119,DP$6&lt;=$H119)*((DP$6-$F119+1)/($J119*($J119+1)/2)*$D119))+($K119="custom")*CustCF!DJ119</f>
        <v>0</v>
      </c>
      <c r="DQ119" s="95">
        <f>($K119="Bell Curve")*(_xlfn.NORM.DIST(AND(DQ$6&gt;=$F119,DQ$6&lt;=$H119)*(DQ$6-$F119+1),$J119/2,$M119,TRUE)-_xlfn.NORM.DIST(AND(DQ$6&gt;=$F119,DQ$6&lt;=$H119)*(DP$6-$F119+1),$J119/2,$M119,TRUE))/(1-2*_xlfn.NORM.DIST(0,$J119/2,$M119,TRUE))*$D119+($K119="Steady Growth")*(AND(DQ$6&gt;=$F119,DQ$6&lt;=$H119)*((DQ$6-$F119+1)/($J119*($J119+1)/2)*$D119))+($K119="custom")*CustCF!DK119</f>
        <v>0</v>
      </c>
      <c r="DR119" s="95">
        <f>($K119="Bell Curve")*(_xlfn.NORM.DIST(AND(DR$6&gt;=$F119,DR$6&lt;=$H119)*(DR$6-$F119+1),$J119/2,$M119,TRUE)-_xlfn.NORM.DIST(AND(DR$6&gt;=$F119,DR$6&lt;=$H119)*(DQ$6-$F119+1),$J119/2,$M119,TRUE))/(1-2*_xlfn.NORM.DIST(0,$J119/2,$M119,TRUE))*$D119+($K119="Steady Growth")*(AND(DR$6&gt;=$F119,DR$6&lt;=$H119)*((DR$6-$F119+1)/($J119*($J119+1)/2)*$D119))+($K119="custom")*CustCF!DL119</f>
        <v>0</v>
      </c>
      <c r="DS119" s="95">
        <f>($K119="Bell Curve")*(_xlfn.NORM.DIST(AND(DS$6&gt;=$F119,DS$6&lt;=$H119)*(DS$6-$F119+1),$J119/2,$M119,TRUE)-_xlfn.NORM.DIST(AND(DS$6&gt;=$F119,DS$6&lt;=$H119)*(DR$6-$F119+1),$J119/2,$M119,TRUE))/(1-2*_xlfn.NORM.DIST(0,$J119/2,$M119,TRUE))*$D119+($K119="Steady Growth")*(AND(DS$6&gt;=$F119,DS$6&lt;=$H119)*((DS$6-$F119+1)/($J119*($J119+1)/2)*$D119))+($K119="custom")*CustCF!DM119</f>
        <v>0</v>
      </c>
      <c r="DT119" s="95">
        <f>($K119="Bell Curve")*(_xlfn.NORM.DIST(AND(DT$6&gt;=$F119,DT$6&lt;=$H119)*(DT$6-$F119+1),$J119/2,$M119,TRUE)-_xlfn.NORM.DIST(AND(DT$6&gt;=$F119,DT$6&lt;=$H119)*(DS$6-$F119+1),$J119/2,$M119,TRUE))/(1-2*_xlfn.NORM.DIST(0,$J119/2,$M119,TRUE))*$D119+($K119="Steady Growth")*(AND(DT$6&gt;=$F119,DT$6&lt;=$H119)*((DT$6-$F119+1)/($J119*($J119+1)/2)*$D119))+($K119="custom")*CustCF!DN119</f>
        <v>0</v>
      </c>
      <c r="DU119" s="95">
        <f>($K119="Bell Curve")*(_xlfn.NORM.DIST(AND(DU$6&gt;=$F119,DU$6&lt;=$H119)*(DU$6-$F119+1),$J119/2,$M119,TRUE)-_xlfn.NORM.DIST(AND(DU$6&gt;=$F119,DU$6&lt;=$H119)*(DT$6-$F119+1),$J119/2,$M119,TRUE))/(1-2*_xlfn.NORM.DIST(0,$J119/2,$M119,TRUE))*$D119+($K119="Steady Growth")*(AND(DU$6&gt;=$F119,DU$6&lt;=$H119)*((DU$6-$F119+1)/($J119*($J119+1)/2)*$D119))+($K119="custom")*CustCF!DO119</f>
        <v>0</v>
      </c>
      <c r="DV119" s="95">
        <f>($K119="Bell Curve")*(_xlfn.NORM.DIST(AND(DV$6&gt;=$F119,DV$6&lt;=$H119)*(DV$6-$F119+1),$J119/2,$M119,TRUE)-_xlfn.NORM.DIST(AND(DV$6&gt;=$F119,DV$6&lt;=$H119)*(DU$6-$F119+1),$J119/2,$M119,TRUE))/(1-2*_xlfn.NORM.DIST(0,$J119/2,$M119,TRUE))*$D119+($K119="Steady Growth")*(AND(DV$6&gt;=$F119,DV$6&lt;=$H119)*((DV$6-$F119+1)/($J119*($J119+1)/2)*$D119))+($K119="custom")*CustCF!DP119</f>
        <v>0</v>
      </c>
      <c r="DW119" s="95">
        <f>($K119="Bell Curve")*(_xlfn.NORM.DIST(AND(DW$6&gt;=$F119,DW$6&lt;=$H119)*(DW$6-$F119+1),$J119/2,$M119,TRUE)-_xlfn.NORM.DIST(AND(DW$6&gt;=$F119,DW$6&lt;=$H119)*(DV$6-$F119+1),$J119/2,$M119,TRUE))/(1-2*_xlfn.NORM.DIST(0,$J119/2,$M119,TRUE))*$D119+($K119="Steady Growth")*(AND(DW$6&gt;=$F119,DW$6&lt;=$H119)*((DW$6-$F119+1)/($J119*($J119+1)/2)*$D119))+($K119="custom")*CustCF!DQ119</f>
        <v>0</v>
      </c>
      <c r="DX119" s="95">
        <f>($K119="Bell Curve")*(_xlfn.NORM.DIST(AND(DX$6&gt;=$F119,DX$6&lt;=$H119)*(DX$6-$F119+1),$J119/2,$M119,TRUE)-_xlfn.NORM.DIST(AND(DX$6&gt;=$F119,DX$6&lt;=$H119)*(DW$6-$F119+1),$J119/2,$M119,TRUE))/(1-2*_xlfn.NORM.DIST(0,$J119/2,$M119,TRUE))*$D119+($K119="Steady Growth")*(AND(DX$6&gt;=$F119,DX$6&lt;=$H119)*((DX$6-$F119+1)/($J119*($J119+1)/2)*$D119))+($K119="custom")*CustCF!DR119</f>
        <v>0</v>
      </c>
      <c r="DY119" s="95">
        <f>($K119="Bell Curve")*(_xlfn.NORM.DIST(AND(DY$6&gt;=$F119,DY$6&lt;=$H119)*(DY$6-$F119+1),$J119/2,$M119,TRUE)-_xlfn.NORM.DIST(AND(DY$6&gt;=$F119,DY$6&lt;=$H119)*(DX$6-$F119+1),$J119/2,$M119,TRUE))/(1-2*_xlfn.NORM.DIST(0,$J119/2,$M119,TRUE))*$D119+($K119="Steady Growth")*(AND(DY$6&gt;=$F119,DY$6&lt;=$H119)*((DY$6-$F119+1)/($J119*($J119+1)/2)*$D119))+($K119="custom")*CustCF!DS119</f>
        <v>0</v>
      </c>
      <c r="DZ119" s="95">
        <f>($K119="Bell Curve")*(_xlfn.NORM.DIST(AND(DZ$6&gt;=$F119,DZ$6&lt;=$H119)*(DZ$6-$F119+1),$J119/2,$M119,TRUE)-_xlfn.NORM.DIST(AND(DZ$6&gt;=$F119,DZ$6&lt;=$H119)*(DY$6-$F119+1),$J119/2,$M119,TRUE))/(1-2*_xlfn.NORM.DIST(0,$J119/2,$M119,TRUE))*$D119+($K119="Steady Growth")*(AND(DZ$6&gt;=$F119,DZ$6&lt;=$H119)*((DZ$6-$F119+1)/($J119*($J119+1)/2)*$D119))+($K119="custom")*CustCF!DT119</f>
        <v>0</v>
      </c>
      <c r="EA119" s="95">
        <f>($K119="Bell Curve")*(_xlfn.NORM.DIST(AND(EA$6&gt;=$F119,EA$6&lt;=$H119)*(EA$6-$F119+1),$J119/2,$M119,TRUE)-_xlfn.NORM.DIST(AND(EA$6&gt;=$F119,EA$6&lt;=$H119)*(DZ$6-$F119+1),$J119/2,$M119,TRUE))/(1-2*_xlfn.NORM.DIST(0,$J119/2,$M119,TRUE))*$D119+($K119="Steady Growth")*(AND(EA$6&gt;=$F119,EA$6&lt;=$H119)*((EA$6-$F119+1)/($J119*($J119+1)/2)*$D119))+($K119="custom")*CustCF!DU119</f>
        <v>0</v>
      </c>
      <c r="EB119" s="95">
        <f>($K119="Bell Curve")*(_xlfn.NORM.DIST(AND(EB$6&gt;=$F119,EB$6&lt;=$H119)*(EB$6-$F119+1),$J119/2,$M119,TRUE)-_xlfn.NORM.DIST(AND(EB$6&gt;=$F119,EB$6&lt;=$H119)*(EA$6-$F119+1),$J119/2,$M119,TRUE))/(1-2*_xlfn.NORM.DIST(0,$J119/2,$M119,TRUE))*$D119+($K119="Steady Growth")*(AND(EB$6&gt;=$F119,EB$6&lt;=$H119)*((EB$6-$F119+1)/($J119*($J119+1)/2)*$D119))+($K119="custom")*CustCF!DV119</f>
        <v>0</v>
      </c>
      <c r="EC119" s="95">
        <f>($K119="Bell Curve")*(_xlfn.NORM.DIST(AND(EC$6&gt;=$F119,EC$6&lt;=$H119)*(EC$6-$F119+1),$J119/2,$M119,TRUE)-_xlfn.NORM.DIST(AND(EC$6&gt;=$F119,EC$6&lt;=$H119)*(EB$6-$F119+1),$J119/2,$M119,TRUE))/(1-2*_xlfn.NORM.DIST(0,$J119/2,$M119,TRUE))*$D119+($K119="Steady Growth")*(AND(EC$6&gt;=$F119,EC$6&lt;=$H119)*((EC$6-$F119+1)/($J119*($J119+1)/2)*$D119))+($K119="custom")*CustCF!DW119</f>
        <v>0</v>
      </c>
      <c r="ED119" s="95">
        <f>($K119="Bell Curve")*(_xlfn.NORM.DIST(AND(ED$6&gt;=$F119,ED$6&lt;=$H119)*(ED$6-$F119+1),$J119/2,$M119,TRUE)-_xlfn.NORM.DIST(AND(ED$6&gt;=$F119,ED$6&lt;=$H119)*(EC$6-$F119+1),$J119/2,$M119,TRUE))/(1-2*_xlfn.NORM.DIST(0,$J119/2,$M119,TRUE))*$D119+($K119="Steady Growth")*(AND(ED$6&gt;=$F119,ED$6&lt;=$H119)*((ED$6-$F119+1)/($J119*($J119+1)/2)*$D119))+($K119="custom")*CustCF!DX119</f>
        <v>0</v>
      </c>
      <c r="EE119" s="95">
        <f>($K119="Bell Curve")*(_xlfn.NORM.DIST(AND(EE$6&gt;=$F119,EE$6&lt;=$H119)*(EE$6-$F119+1),$J119/2,$M119,TRUE)-_xlfn.NORM.DIST(AND(EE$6&gt;=$F119,EE$6&lt;=$H119)*(ED$6-$F119+1),$J119/2,$M119,TRUE))/(1-2*_xlfn.NORM.DIST(0,$J119/2,$M119,TRUE))*$D119+($K119="Steady Growth")*(AND(EE$6&gt;=$F119,EE$6&lt;=$H119)*((EE$6-$F119+1)/($J119*($J119+1)/2)*$D119))+($K119="custom")*CustCF!DY119</f>
        <v>0</v>
      </c>
      <c r="EF119" s="95">
        <f>($K119="Bell Curve")*(_xlfn.NORM.DIST(AND(EF$6&gt;=$F119,EF$6&lt;=$H119)*(EF$6-$F119+1),$J119/2,$M119,TRUE)-_xlfn.NORM.DIST(AND(EF$6&gt;=$F119,EF$6&lt;=$H119)*(EE$6-$F119+1),$J119/2,$M119,TRUE))/(1-2*_xlfn.NORM.DIST(0,$J119/2,$M119,TRUE))*$D119+($K119="Steady Growth")*(AND(EF$6&gt;=$F119,EF$6&lt;=$H119)*((EF$6-$F119+1)/($J119*($J119+1)/2)*$D119))+($K119="custom")*CustCF!DZ119</f>
        <v>0</v>
      </c>
      <c r="EG119" s="95">
        <f>($K119="Bell Curve")*(_xlfn.NORM.DIST(AND(EG$6&gt;=$F119,EG$6&lt;=$H119)*(EG$6-$F119+1),$J119/2,$M119,TRUE)-_xlfn.NORM.DIST(AND(EG$6&gt;=$F119,EG$6&lt;=$H119)*(EF$6-$F119+1),$J119/2,$M119,TRUE))/(1-2*_xlfn.NORM.DIST(0,$J119/2,$M119,TRUE))*$D119+($K119="Steady Growth")*(AND(EG$6&gt;=$F119,EG$6&lt;=$H119)*((EG$6-$F119+1)/($J119*($J119+1)/2)*$D119))+($K119="custom")*CustCF!EA119</f>
        <v>0</v>
      </c>
      <c r="EH119" s="95">
        <f>($K119="Bell Curve")*(_xlfn.NORM.DIST(AND(EH$6&gt;=$F119,EH$6&lt;=$H119)*(EH$6-$F119+1),$J119/2,$M119,TRUE)-_xlfn.NORM.DIST(AND(EH$6&gt;=$F119,EH$6&lt;=$H119)*(EG$6-$F119+1),$J119/2,$M119,TRUE))/(1-2*_xlfn.NORM.DIST(0,$J119/2,$M119,TRUE))*$D119+($K119="Steady Growth")*(AND(EH$6&gt;=$F119,EH$6&lt;=$H119)*((EH$6-$F119+1)/($J119*($J119+1)/2)*$D119))+($K119="custom")*CustCF!EB119</f>
        <v>0</v>
      </c>
      <c r="EI119" s="95">
        <f>($K119="Bell Curve")*(_xlfn.NORM.DIST(AND(EI$6&gt;=$F119,EI$6&lt;=$H119)*(EI$6-$F119+1),$J119/2,$M119,TRUE)-_xlfn.NORM.DIST(AND(EI$6&gt;=$F119,EI$6&lt;=$H119)*(EH$6-$F119+1),$J119/2,$M119,TRUE))/(1-2*_xlfn.NORM.DIST(0,$J119/2,$M119,TRUE))*$D119+($K119="Steady Growth")*(AND(EI$6&gt;=$F119,EI$6&lt;=$H119)*((EI$6-$F119+1)/($J119*($J119+1)/2)*$D119))+($K119="custom")*CustCF!EC119</f>
        <v>0</v>
      </c>
      <c r="EJ119" s="95">
        <f>($K119="Bell Curve")*(_xlfn.NORM.DIST(AND(EJ$6&gt;=$F119,EJ$6&lt;=$H119)*(EJ$6-$F119+1),$J119/2,$M119,TRUE)-_xlfn.NORM.DIST(AND(EJ$6&gt;=$F119,EJ$6&lt;=$H119)*(EI$6-$F119+1),$J119/2,$M119,TRUE))/(1-2*_xlfn.NORM.DIST(0,$J119/2,$M119,TRUE))*$D119+($K119="Steady Growth")*(AND(EJ$6&gt;=$F119,EJ$6&lt;=$H119)*((EJ$6-$F119+1)/($J119*($J119+1)/2)*$D119))+($K119="custom")*CustCF!ED119</f>
        <v>0</v>
      </c>
      <c r="EK119" s="95">
        <f>($K119="Bell Curve")*(_xlfn.NORM.DIST(AND(EK$6&gt;=$F119,EK$6&lt;=$H119)*(EK$6-$F119+1),$J119/2,$M119,TRUE)-_xlfn.NORM.DIST(AND(EK$6&gt;=$F119,EK$6&lt;=$H119)*(EJ$6-$F119+1),$J119/2,$M119,TRUE))/(1-2*_xlfn.NORM.DIST(0,$J119/2,$M119,TRUE))*$D119+($K119="Steady Growth")*(AND(EK$6&gt;=$F119,EK$6&lt;=$H119)*((EK$6-$F119+1)/($J119*($J119+1)/2)*$D119))+($K119="custom")*CustCF!EE119</f>
        <v>0</v>
      </c>
      <c r="EL119" s="95">
        <f>($K119="Bell Curve")*(_xlfn.NORM.DIST(AND(EL$6&gt;=$F119,EL$6&lt;=$H119)*(EL$6-$F119+1),$J119/2,$M119,TRUE)-_xlfn.NORM.DIST(AND(EL$6&gt;=$F119,EL$6&lt;=$H119)*(EK$6-$F119+1),$J119/2,$M119,TRUE))/(1-2*_xlfn.NORM.DIST(0,$J119/2,$M119,TRUE))*$D119+($K119="Steady Growth")*(AND(EL$6&gt;=$F119,EL$6&lt;=$H119)*((EL$6-$F119+1)/($J119*($J119+1)/2)*$D119))+($K119="custom")*CustCF!EF119</f>
        <v>0</v>
      </c>
      <c r="EM119" s="95">
        <f>($K119="Bell Curve")*(_xlfn.NORM.DIST(AND(EM$6&gt;=$F119,EM$6&lt;=$H119)*(EM$6-$F119+1),$J119/2,$M119,TRUE)-_xlfn.NORM.DIST(AND(EM$6&gt;=$F119,EM$6&lt;=$H119)*(EL$6-$F119+1),$J119/2,$M119,TRUE))/(1-2*_xlfn.NORM.DIST(0,$J119/2,$M119,TRUE))*$D119+($K119="Steady Growth")*(AND(EM$6&gt;=$F119,EM$6&lt;=$H119)*((EM$6-$F119+1)/($J119*($J119+1)/2)*$D119))+($K119="custom")*CustCF!EG119</f>
        <v>0</v>
      </c>
      <c r="EN119" s="95">
        <f>($K119="Bell Curve")*(_xlfn.NORM.DIST(AND(EN$6&gt;=$F119,EN$6&lt;=$H119)*(EN$6-$F119+1),$J119/2,$M119,TRUE)-_xlfn.NORM.DIST(AND(EN$6&gt;=$F119,EN$6&lt;=$H119)*(EM$6-$F119+1),$J119/2,$M119,TRUE))/(1-2*_xlfn.NORM.DIST(0,$J119/2,$M119,TRUE))*$D119+($K119="Steady Growth")*(AND(EN$6&gt;=$F119,EN$6&lt;=$H119)*((EN$6-$F119+1)/($J119*($J119+1)/2)*$D119))+($K119="custom")*CustCF!EH119</f>
        <v>0</v>
      </c>
      <c r="EO119" s="95">
        <f>($K119="Bell Curve")*(_xlfn.NORM.DIST(AND(EO$6&gt;=$F119,EO$6&lt;=$H119)*(EO$6-$F119+1),$J119/2,$M119,TRUE)-_xlfn.NORM.DIST(AND(EO$6&gt;=$F119,EO$6&lt;=$H119)*(EN$6-$F119+1),$J119/2,$M119,TRUE))/(1-2*_xlfn.NORM.DIST(0,$J119/2,$M119,TRUE))*$D119+($K119="Steady Growth")*(AND(EO$6&gt;=$F119,EO$6&lt;=$H119)*((EO$6-$F119+1)/($J119*($J119+1)/2)*$D119))+($K119="custom")*CustCF!EI119</f>
        <v>0</v>
      </c>
      <c r="EP119" s="95">
        <f>($K119="Bell Curve")*(_xlfn.NORM.DIST(AND(EP$6&gt;=$F119,EP$6&lt;=$H119)*(EP$6-$F119+1),$J119/2,$M119,TRUE)-_xlfn.NORM.DIST(AND(EP$6&gt;=$F119,EP$6&lt;=$H119)*(EO$6-$F119+1),$J119/2,$M119,TRUE))/(1-2*_xlfn.NORM.DIST(0,$J119/2,$M119,TRUE))*$D119+($K119="Steady Growth")*(AND(EP$6&gt;=$F119,EP$6&lt;=$H119)*((EP$6-$F119+1)/($J119*($J119+1)/2)*$D119))+($K119="custom")*CustCF!EJ119</f>
        <v>0</v>
      </c>
      <c r="EQ119" s="95">
        <f>($K119="Bell Curve")*(_xlfn.NORM.DIST(AND(EQ$6&gt;=$F119,EQ$6&lt;=$H119)*(EQ$6-$F119+1),$J119/2,$M119,TRUE)-_xlfn.NORM.DIST(AND(EQ$6&gt;=$F119,EQ$6&lt;=$H119)*(EP$6-$F119+1),$J119/2,$M119,TRUE))/(1-2*_xlfn.NORM.DIST(0,$J119/2,$M119,TRUE))*$D119+($K119="Steady Growth")*(AND(EQ$6&gt;=$F119,EQ$6&lt;=$H119)*((EQ$6-$F119+1)/($J119*($J119+1)/2)*$D119))+($K119="custom")*CustCF!EK119</f>
        <v>0</v>
      </c>
      <c r="ER119" s="95">
        <f>($K119="Bell Curve")*(_xlfn.NORM.DIST(AND(ER$6&gt;=$F119,ER$6&lt;=$H119)*(ER$6-$F119+1),$J119/2,$M119,TRUE)-_xlfn.NORM.DIST(AND(ER$6&gt;=$F119,ER$6&lt;=$H119)*(EQ$6-$F119+1),$J119/2,$M119,TRUE))/(1-2*_xlfn.NORM.DIST(0,$J119/2,$M119,TRUE))*$D119+($K119="Steady Growth")*(AND(ER$6&gt;=$F119,ER$6&lt;=$H119)*((ER$6-$F119+1)/($J119*($J119+1)/2)*$D119))+($K119="custom")*CustCF!EL119</f>
        <v>0</v>
      </c>
      <c r="ES119" s="95">
        <f>($K119="Bell Curve")*(_xlfn.NORM.DIST(AND(ES$6&gt;=$F119,ES$6&lt;=$H119)*(ES$6-$F119+1),$J119/2,$M119,TRUE)-_xlfn.NORM.DIST(AND(ES$6&gt;=$F119,ES$6&lt;=$H119)*(ER$6-$F119+1),$J119/2,$M119,TRUE))/(1-2*_xlfn.NORM.DIST(0,$J119/2,$M119,TRUE))*$D119+($K119="Steady Growth")*(AND(ES$6&gt;=$F119,ES$6&lt;=$H119)*((ES$6-$F119+1)/($J119*($J119+1)/2)*$D119))+($K119="custom")*CustCF!EM119</f>
        <v>0</v>
      </c>
      <c r="ET119" s="95">
        <f>($K119="Bell Curve")*(_xlfn.NORM.DIST(AND(ET$6&gt;=$F119,ET$6&lt;=$H119)*(ET$6-$F119+1),$J119/2,$M119,TRUE)-_xlfn.NORM.DIST(AND(ET$6&gt;=$F119,ET$6&lt;=$H119)*(ES$6-$F119+1),$J119/2,$M119,TRUE))/(1-2*_xlfn.NORM.DIST(0,$J119/2,$M119,TRUE))*$D119+($K119="Steady Growth")*(AND(ET$6&gt;=$F119,ET$6&lt;=$H119)*((ET$6-$F119+1)/($J119*($J119+1)/2)*$D119))+($K119="custom")*CustCF!EN119</f>
        <v>0</v>
      </c>
      <c r="EU119" s="95">
        <f>($K119="Bell Curve")*(_xlfn.NORM.DIST(AND(EU$6&gt;=$F119,EU$6&lt;=$H119)*(EU$6-$F119+1),$J119/2,$M119,TRUE)-_xlfn.NORM.DIST(AND(EU$6&gt;=$F119,EU$6&lt;=$H119)*(ET$6-$F119+1),$J119/2,$M119,TRUE))/(1-2*_xlfn.NORM.DIST(0,$J119/2,$M119,TRUE))*$D119+($K119="Steady Growth")*(AND(EU$6&gt;=$F119,EU$6&lt;=$H119)*((EU$6-$F119+1)/($J119*($J119+1)/2)*$D119))+($K119="custom")*CustCF!EO119</f>
        <v>0</v>
      </c>
      <c r="EV119" s="95">
        <f>($K119="Bell Curve")*(_xlfn.NORM.DIST(AND(EV$6&gt;=$F119,EV$6&lt;=$H119)*(EV$6-$F119+1),$J119/2,$M119,TRUE)-_xlfn.NORM.DIST(AND(EV$6&gt;=$F119,EV$6&lt;=$H119)*(EU$6-$F119+1),$J119/2,$M119,TRUE))/(1-2*_xlfn.NORM.DIST(0,$J119/2,$M119,TRUE))*$D119+($K119="Steady Growth")*(AND(EV$6&gt;=$F119,EV$6&lt;=$H119)*((EV$6-$F119+1)/($J119*($J119+1)/2)*$D119))+($K119="custom")*CustCF!EP119</f>
        <v>0</v>
      </c>
      <c r="EW119" s="95">
        <f>($K119="Bell Curve")*(_xlfn.NORM.DIST(AND(EW$6&gt;=$F119,EW$6&lt;=$H119)*(EW$6-$F119+1),$J119/2,$M119,TRUE)-_xlfn.NORM.DIST(AND(EW$6&gt;=$F119,EW$6&lt;=$H119)*(EV$6-$F119+1),$J119/2,$M119,TRUE))/(1-2*_xlfn.NORM.DIST(0,$J119/2,$M119,TRUE))*$D119+($K119="Steady Growth")*(AND(EW$6&gt;=$F119,EW$6&lt;=$H119)*((EW$6-$F119+1)/($J119*($J119+1)/2)*$D119))+($K119="custom")*CustCF!EQ119</f>
        <v>0</v>
      </c>
      <c r="EX119" s="95">
        <f>($K119="Bell Curve")*(_xlfn.NORM.DIST(AND(EX$6&gt;=$F119,EX$6&lt;=$H119)*(EX$6-$F119+1),$J119/2,$M119,TRUE)-_xlfn.NORM.DIST(AND(EX$6&gt;=$F119,EX$6&lt;=$H119)*(EW$6-$F119+1),$J119/2,$M119,TRUE))/(1-2*_xlfn.NORM.DIST(0,$J119/2,$M119,TRUE))*$D119+($K119="Steady Growth")*(AND(EX$6&gt;=$F119,EX$6&lt;=$H119)*((EX$6-$F119+1)/($J119*($J119+1)/2)*$D119))+($K119="custom")*CustCF!ER119</f>
        <v>0</v>
      </c>
      <c r="EY119" s="95">
        <f>($K119="Bell Curve")*(_xlfn.NORM.DIST(AND(EY$6&gt;=$F119,EY$6&lt;=$H119)*(EY$6-$F119+1),$J119/2,$M119,TRUE)-_xlfn.NORM.DIST(AND(EY$6&gt;=$F119,EY$6&lt;=$H119)*(EX$6-$F119+1),$J119/2,$M119,TRUE))/(1-2*_xlfn.NORM.DIST(0,$J119/2,$M119,TRUE))*$D119+($K119="Steady Growth")*(AND(EY$6&gt;=$F119,EY$6&lt;=$H119)*((EY$6-$F119+1)/($J119*($J119+1)/2)*$D119))+($K119="custom")*CustCF!ES119</f>
        <v>0</v>
      </c>
      <c r="EZ119" s="95">
        <f>($K119="Bell Curve")*(_xlfn.NORM.DIST(AND(EZ$6&gt;=$F119,EZ$6&lt;=$H119)*(EZ$6-$F119+1),$J119/2,$M119,TRUE)-_xlfn.NORM.DIST(AND(EZ$6&gt;=$F119,EZ$6&lt;=$H119)*(EY$6-$F119+1),$J119/2,$M119,TRUE))/(1-2*_xlfn.NORM.DIST(0,$J119/2,$M119,TRUE))*$D119+($K119="Steady Growth")*(AND(EZ$6&gt;=$F119,EZ$6&lt;=$H119)*((EZ$6-$F119+1)/($J119*($J119+1)/2)*$D119))+($K119="custom")*CustCF!ET119</f>
        <v>0</v>
      </c>
      <c r="FA119" s="95">
        <f>($K119="Bell Curve")*(_xlfn.NORM.DIST(AND(FA$6&gt;=$F119,FA$6&lt;=$H119)*(FA$6-$F119+1),$J119/2,$M119,TRUE)-_xlfn.NORM.DIST(AND(FA$6&gt;=$F119,FA$6&lt;=$H119)*(EZ$6-$F119+1),$J119/2,$M119,TRUE))/(1-2*_xlfn.NORM.DIST(0,$J119/2,$M119,TRUE))*$D119+($K119="Steady Growth")*(AND(FA$6&gt;=$F119,FA$6&lt;=$H119)*((FA$6-$F119+1)/($J119*($J119+1)/2)*$D119))+($K119="custom")*CustCF!EU119</f>
        <v>0</v>
      </c>
      <c r="FB119" s="95">
        <f>($K119="Bell Curve")*(_xlfn.NORM.DIST(AND(FB$6&gt;=$F119,FB$6&lt;=$H119)*(FB$6-$F119+1),$J119/2,$M119,TRUE)-_xlfn.NORM.DIST(AND(FB$6&gt;=$F119,FB$6&lt;=$H119)*(FA$6-$F119+1),$J119/2,$M119,TRUE))/(1-2*_xlfn.NORM.DIST(0,$J119/2,$M119,TRUE))*$D119+($K119="Steady Growth")*(AND(FB$6&gt;=$F119,FB$6&lt;=$H119)*((FB$6-$F119+1)/($J119*($J119+1)/2)*$D119))+($K119="custom")*CustCF!EV119</f>
        <v>0</v>
      </c>
      <c r="FC119" s="95">
        <f>($K119="Bell Curve")*(_xlfn.NORM.DIST(AND(FC$6&gt;=$F119,FC$6&lt;=$H119)*(FC$6-$F119+1),$J119/2,$M119,TRUE)-_xlfn.NORM.DIST(AND(FC$6&gt;=$F119,FC$6&lt;=$H119)*(FB$6-$F119+1),$J119/2,$M119,TRUE))/(1-2*_xlfn.NORM.DIST(0,$J119/2,$M119,TRUE))*$D119+($K119="Steady Growth")*(AND(FC$6&gt;=$F119,FC$6&lt;=$H119)*((FC$6-$F119+1)/($J119*($J119+1)/2)*$D119))+($K119="custom")*CustCF!EW119</f>
        <v>0</v>
      </c>
      <c r="FD119" s="95">
        <f>($K119="Bell Curve")*(_xlfn.NORM.DIST(AND(FD$6&gt;=$F119,FD$6&lt;=$H119)*(FD$6-$F119+1),$J119/2,$M119,TRUE)-_xlfn.NORM.DIST(AND(FD$6&gt;=$F119,FD$6&lt;=$H119)*(FC$6-$F119+1),$J119/2,$M119,TRUE))/(1-2*_xlfn.NORM.DIST(0,$J119/2,$M119,TRUE))*$D119+($K119="Steady Growth")*(AND(FD$6&gt;=$F119,FD$6&lt;=$H119)*((FD$6-$F119+1)/($J119*($J119+1)/2)*$D119))+($K119="custom")*CustCF!EX119</f>
        <v>0</v>
      </c>
      <c r="FE119" s="95">
        <f>($K119="Bell Curve")*(_xlfn.NORM.DIST(AND(FE$6&gt;=$F119,FE$6&lt;=$H119)*(FE$6-$F119+1),$J119/2,$M119,TRUE)-_xlfn.NORM.DIST(AND(FE$6&gt;=$F119,FE$6&lt;=$H119)*(FD$6-$F119+1),$J119/2,$M119,TRUE))/(1-2*_xlfn.NORM.DIST(0,$J119/2,$M119,TRUE))*$D119+($K119="Steady Growth")*(AND(FE$6&gt;=$F119,FE$6&lt;=$H119)*((FE$6-$F119+1)/($J119*($J119+1)/2)*$D119))+($K119="custom")*CustCF!EY119</f>
        <v>0</v>
      </c>
      <c r="FF119" s="95">
        <f>($K119="Bell Curve")*(_xlfn.NORM.DIST(AND(FF$6&gt;=$F119,FF$6&lt;=$H119)*(FF$6-$F119+1),$J119/2,$M119,TRUE)-_xlfn.NORM.DIST(AND(FF$6&gt;=$F119,FF$6&lt;=$H119)*(FE$6-$F119+1),$J119/2,$M119,TRUE))/(1-2*_xlfn.NORM.DIST(0,$J119/2,$M119,TRUE))*$D119+($K119="Steady Growth")*(AND(FF$6&gt;=$F119,FF$6&lt;=$H119)*((FF$6-$F119+1)/($J119*($J119+1)/2)*$D119))+($K119="custom")*CustCF!EZ119</f>
        <v>0</v>
      </c>
      <c r="FG119" s="95">
        <f>($K119="Bell Curve")*(_xlfn.NORM.DIST(AND(FG$6&gt;=$F119,FG$6&lt;=$H119)*(FG$6-$F119+1),$J119/2,$M119,TRUE)-_xlfn.NORM.DIST(AND(FG$6&gt;=$F119,FG$6&lt;=$H119)*(FF$6-$F119+1),$J119/2,$M119,TRUE))/(1-2*_xlfn.NORM.DIST(0,$J119/2,$M119,TRUE))*$D119+($K119="Steady Growth")*(AND(FG$6&gt;=$F119,FG$6&lt;=$H119)*((FG$6-$F119+1)/($J119*($J119+1)/2)*$D119))+($K119="custom")*CustCF!FA119</f>
        <v>0</v>
      </c>
      <c r="FH119" s="95">
        <f>($K119="Bell Curve")*(_xlfn.NORM.DIST(AND(FH$6&gt;=$F119,FH$6&lt;=$H119)*(FH$6-$F119+1),$J119/2,$M119,TRUE)-_xlfn.NORM.DIST(AND(FH$6&gt;=$F119,FH$6&lt;=$H119)*(FG$6-$F119+1),$J119/2,$M119,TRUE))/(1-2*_xlfn.NORM.DIST(0,$J119/2,$M119,TRUE))*$D119+($K119="Steady Growth")*(AND(FH$6&gt;=$F119,FH$6&lt;=$H119)*((FH$6-$F119+1)/($J119*($J119+1)/2)*$D119))+($K119="custom")*CustCF!FB119</f>
        <v>0</v>
      </c>
      <c r="FI119" s="95">
        <f>($K119="Bell Curve")*(_xlfn.NORM.DIST(AND(FI$6&gt;=$F119,FI$6&lt;=$H119)*(FI$6-$F119+1),$J119/2,$M119,TRUE)-_xlfn.NORM.DIST(AND(FI$6&gt;=$F119,FI$6&lt;=$H119)*(FH$6-$F119+1),$J119/2,$M119,TRUE))/(1-2*_xlfn.NORM.DIST(0,$J119/2,$M119,TRUE))*$D119+($K119="Steady Growth")*(AND(FI$6&gt;=$F119,FI$6&lt;=$H119)*((FI$6-$F119+1)/($J119*($J119+1)/2)*$D119))+($K119="custom")*CustCF!FC119</f>
        <v>0</v>
      </c>
      <c r="FJ119" s="95">
        <f>($K119="Bell Curve")*(_xlfn.NORM.DIST(AND(FJ$6&gt;=$F119,FJ$6&lt;=$H119)*(FJ$6-$F119+1),$J119/2,$M119,TRUE)-_xlfn.NORM.DIST(AND(FJ$6&gt;=$F119,FJ$6&lt;=$H119)*(FI$6-$F119+1),$J119/2,$M119,TRUE))/(1-2*_xlfn.NORM.DIST(0,$J119/2,$M119,TRUE))*$D119+($K119="Steady Growth")*(AND(FJ$6&gt;=$F119,FJ$6&lt;=$H119)*((FJ$6-$F119+1)/($J119*($J119+1)/2)*$D119))+($K119="custom")*CustCF!FD119</f>
        <v>0</v>
      </c>
      <c r="FK119" s="95">
        <f>($K119="Bell Curve")*(_xlfn.NORM.DIST(AND(FK$6&gt;=$F119,FK$6&lt;=$H119)*(FK$6-$F119+1),$J119/2,$M119,TRUE)-_xlfn.NORM.DIST(AND(FK$6&gt;=$F119,FK$6&lt;=$H119)*(FJ$6-$F119+1),$J119/2,$M119,TRUE))/(1-2*_xlfn.NORM.DIST(0,$J119/2,$M119,TRUE))*$D119+($K119="Steady Growth")*(AND(FK$6&gt;=$F119,FK$6&lt;=$H119)*((FK$6-$F119+1)/($J119*($J119+1)/2)*$D119))+($K119="custom")*CustCF!FE119</f>
        <v>0</v>
      </c>
      <c r="FL119" s="95">
        <f>($K119="Bell Curve")*(_xlfn.NORM.DIST(AND(FL$6&gt;=$F119,FL$6&lt;=$H119)*(FL$6-$F119+1),$J119/2,$M119,TRUE)-_xlfn.NORM.DIST(AND(FL$6&gt;=$F119,FL$6&lt;=$H119)*(FK$6-$F119+1),$J119/2,$M119,TRUE))/(1-2*_xlfn.NORM.DIST(0,$J119/2,$M119,TRUE))*$D119+($K119="Steady Growth")*(AND(FL$6&gt;=$F119,FL$6&lt;=$H119)*((FL$6-$F119+1)/($J119*($J119+1)/2)*$D119))+($K119="custom")*CustCF!FF119</f>
        <v>0</v>
      </c>
      <c r="FM119" s="95">
        <f>($K119="Bell Curve")*(_xlfn.NORM.DIST(AND(FM$6&gt;=$F119,FM$6&lt;=$H119)*(FM$6-$F119+1),$J119/2,$M119,TRUE)-_xlfn.NORM.DIST(AND(FM$6&gt;=$F119,FM$6&lt;=$H119)*(FL$6-$F119+1),$J119/2,$M119,TRUE))/(1-2*_xlfn.NORM.DIST(0,$J119/2,$M119,TRUE))*$D119+($K119="Steady Growth")*(AND(FM$6&gt;=$F119,FM$6&lt;=$H119)*((FM$6-$F119+1)/($J119*($J119+1)/2)*$D119))+($K119="custom")*CustCF!FG119</f>
        <v>0</v>
      </c>
      <c r="FN119" s="95">
        <f>($K119="Bell Curve")*(_xlfn.NORM.DIST(AND(FN$6&gt;=$F119,FN$6&lt;=$H119)*(FN$6-$F119+1),$J119/2,$M119,TRUE)-_xlfn.NORM.DIST(AND(FN$6&gt;=$F119,FN$6&lt;=$H119)*(FM$6-$F119+1),$J119/2,$M119,TRUE))/(1-2*_xlfn.NORM.DIST(0,$J119/2,$M119,TRUE))*$D119+($K119="Steady Growth")*(AND(FN$6&gt;=$F119,FN$6&lt;=$H119)*((FN$6-$F119+1)/($J119*($J119+1)/2)*$D119))+($K119="custom")*CustCF!FH119</f>
        <v>0</v>
      </c>
      <c r="FO119" s="95">
        <f>($K119="Bell Curve")*(_xlfn.NORM.DIST(AND(FO$6&gt;=$F119,FO$6&lt;=$H119)*(FO$6-$F119+1),$J119/2,$M119,TRUE)-_xlfn.NORM.DIST(AND(FO$6&gt;=$F119,FO$6&lt;=$H119)*(FN$6-$F119+1),$J119/2,$M119,TRUE))/(1-2*_xlfn.NORM.DIST(0,$J119/2,$M119,TRUE))*$D119+($K119="Steady Growth")*(AND(FO$6&gt;=$F119,FO$6&lt;=$H119)*((FO$6-$F119+1)/($J119*($J119+1)/2)*$D119))+($K119="custom")*CustCF!FI119</f>
        <v>0</v>
      </c>
      <c r="FP119" s="95">
        <f>($K119="Bell Curve")*(_xlfn.NORM.DIST(AND(FP$6&gt;=$F119,FP$6&lt;=$H119)*(FP$6-$F119+1),$J119/2,$M119,TRUE)-_xlfn.NORM.DIST(AND(FP$6&gt;=$F119,FP$6&lt;=$H119)*(FO$6-$F119+1),$J119/2,$M119,TRUE))/(1-2*_xlfn.NORM.DIST(0,$J119/2,$M119,TRUE))*$D119+($K119="Steady Growth")*(AND(FP$6&gt;=$F119,FP$6&lt;=$H119)*((FP$6-$F119+1)/($J119*($J119+1)/2)*$D119))+($K119="custom")*CustCF!FJ119</f>
        <v>0</v>
      </c>
      <c r="FQ119" s="95">
        <f>($K119="Bell Curve")*(_xlfn.NORM.DIST(AND(FQ$6&gt;=$F119,FQ$6&lt;=$H119)*(FQ$6-$F119+1),$J119/2,$M119,TRUE)-_xlfn.NORM.DIST(AND(FQ$6&gt;=$F119,FQ$6&lt;=$H119)*(FP$6-$F119+1),$J119/2,$M119,TRUE))/(1-2*_xlfn.NORM.DIST(0,$J119/2,$M119,TRUE))*$D119+($K119="Steady Growth")*(AND(FQ$6&gt;=$F119,FQ$6&lt;=$H119)*((FQ$6-$F119+1)/($J119*($J119+1)/2)*$D119))+($K119="custom")*CustCF!FK119</f>
        <v>0</v>
      </c>
      <c r="FR119" s="95">
        <f>($K119="Bell Curve")*(_xlfn.NORM.DIST(AND(FR$6&gt;=$F119,FR$6&lt;=$H119)*(FR$6-$F119+1),$J119/2,$M119,TRUE)-_xlfn.NORM.DIST(AND(FR$6&gt;=$F119,FR$6&lt;=$H119)*(FQ$6-$F119+1),$J119/2,$M119,TRUE))/(1-2*_xlfn.NORM.DIST(0,$J119/2,$M119,TRUE))*$D119+($K119="Steady Growth")*(AND(FR$6&gt;=$F119,FR$6&lt;=$H119)*((FR$6-$F119+1)/($J119*($J119+1)/2)*$D119))+($K119="custom")*CustCF!FL119</f>
        <v>0</v>
      </c>
      <c r="FS119" s="95">
        <f>($K119="Bell Curve")*(_xlfn.NORM.DIST(AND(FS$6&gt;=$F119,FS$6&lt;=$H119)*(FS$6-$F119+1),$J119/2,$M119,TRUE)-_xlfn.NORM.DIST(AND(FS$6&gt;=$F119,FS$6&lt;=$H119)*(FR$6-$F119+1),$J119/2,$M119,TRUE))/(1-2*_xlfn.NORM.DIST(0,$J119/2,$M119,TRUE))*$D119+($K119="Steady Growth")*(AND(FS$6&gt;=$F119,FS$6&lt;=$H119)*((FS$6-$F119+1)/($J119*($J119+1)/2)*$D119))+($K119="custom")*CustCF!FM119</f>
        <v>0</v>
      </c>
      <c r="FT119" s="95">
        <f>($K119="Bell Curve")*(_xlfn.NORM.DIST(AND(FT$6&gt;=$F119,FT$6&lt;=$H119)*(FT$6-$F119+1),$J119/2,$M119,TRUE)-_xlfn.NORM.DIST(AND(FT$6&gt;=$F119,FT$6&lt;=$H119)*(FS$6-$F119+1),$J119/2,$M119,TRUE))/(1-2*_xlfn.NORM.DIST(0,$J119/2,$M119,TRUE))*$D119+($K119="Steady Growth")*(AND(FT$6&gt;=$F119,FT$6&lt;=$H119)*((FT$6-$F119+1)/($J119*($J119+1)/2)*$D119))+($K119="custom")*CustCF!FN119</f>
        <v>0</v>
      </c>
      <c r="FU119" s="95">
        <f>($K119="Bell Curve")*(_xlfn.NORM.DIST(AND(FU$6&gt;=$F119,FU$6&lt;=$H119)*(FU$6-$F119+1),$J119/2,$M119,TRUE)-_xlfn.NORM.DIST(AND(FU$6&gt;=$F119,FU$6&lt;=$H119)*(FT$6-$F119+1),$J119/2,$M119,TRUE))/(1-2*_xlfn.NORM.DIST(0,$J119/2,$M119,TRUE))*$D119+($K119="Steady Growth")*(AND(FU$6&gt;=$F119,FU$6&lt;=$H119)*((FU$6-$F119+1)/($J119*($J119+1)/2)*$D119))+($K119="custom")*CustCF!FO119</f>
        <v>0</v>
      </c>
      <c r="FV119" s="95">
        <f>($K119="Bell Curve")*(_xlfn.NORM.DIST(AND(FV$6&gt;=$F119,FV$6&lt;=$H119)*(FV$6-$F119+1),$J119/2,$M119,TRUE)-_xlfn.NORM.DIST(AND(FV$6&gt;=$F119,FV$6&lt;=$H119)*(FU$6-$F119+1),$J119/2,$M119,TRUE))/(1-2*_xlfn.NORM.DIST(0,$J119/2,$M119,TRUE))*$D119+($K119="Steady Growth")*(AND(FV$6&gt;=$F119,FV$6&lt;=$H119)*((FV$6-$F119+1)/($J119*($J119+1)/2)*$D119))+($K119="custom")*CustCF!FP119</f>
        <v>0</v>
      </c>
      <c r="FW119" s="95">
        <f>($K119="Bell Curve")*(_xlfn.NORM.DIST(AND(FW$6&gt;=$F119,FW$6&lt;=$H119)*(FW$6-$F119+1),$J119/2,$M119,TRUE)-_xlfn.NORM.DIST(AND(FW$6&gt;=$F119,FW$6&lt;=$H119)*(FV$6-$F119+1),$J119/2,$M119,TRUE))/(1-2*_xlfn.NORM.DIST(0,$J119/2,$M119,TRUE))*$D119+($K119="Steady Growth")*(AND(FW$6&gt;=$F119,FW$6&lt;=$H119)*((FW$6-$F119+1)/($J119*($J119+1)/2)*$D119))+($K119="custom")*CustCF!FQ119</f>
        <v>0</v>
      </c>
      <c r="FX119" s="95">
        <f>($K119="Bell Curve")*(_xlfn.NORM.DIST(AND(FX$6&gt;=$F119,FX$6&lt;=$H119)*(FX$6-$F119+1),$J119/2,$M119,TRUE)-_xlfn.NORM.DIST(AND(FX$6&gt;=$F119,FX$6&lt;=$H119)*(FW$6-$F119+1),$J119/2,$M119,TRUE))/(1-2*_xlfn.NORM.DIST(0,$J119/2,$M119,TRUE))*$D119+($K119="Steady Growth")*(AND(FX$6&gt;=$F119,FX$6&lt;=$H119)*((FX$6-$F119+1)/($J119*($J119+1)/2)*$D119))+($K119="custom")*CustCF!FR119</f>
        <v>0</v>
      </c>
      <c r="FY119" s="95">
        <f>($K119="Bell Curve")*(_xlfn.NORM.DIST(AND(FY$6&gt;=$F119,FY$6&lt;=$H119)*(FY$6-$F119+1),$J119/2,$M119,TRUE)-_xlfn.NORM.DIST(AND(FY$6&gt;=$F119,FY$6&lt;=$H119)*(FX$6-$F119+1),$J119/2,$M119,TRUE))/(1-2*_xlfn.NORM.DIST(0,$J119/2,$M119,TRUE))*$D119+($K119="Steady Growth")*(AND(FY$6&gt;=$F119,FY$6&lt;=$H119)*((FY$6-$F119+1)/($J119*($J119+1)/2)*$D119))+($K119="custom")*CustCF!FS119</f>
        <v>0</v>
      </c>
      <c r="FZ119" s="95">
        <f>($K119="Bell Curve")*(_xlfn.NORM.DIST(AND(FZ$6&gt;=$F119,FZ$6&lt;=$H119)*(FZ$6-$F119+1),$J119/2,$M119,TRUE)-_xlfn.NORM.DIST(AND(FZ$6&gt;=$F119,FZ$6&lt;=$H119)*(FY$6-$F119+1),$J119/2,$M119,TRUE))/(1-2*_xlfn.NORM.DIST(0,$J119/2,$M119,TRUE))*$D119+($K119="Steady Growth")*(AND(FZ$6&gt;=$F119,FZ$6&lt;=$H119)*((FZ$6-$F119+1)/($J119*($J119+1)/2)*$D119))+($K119="custom")*CustCF!FT119</f>
        <v>0</v>
      </c>
      <c r="GA119" s="95">
        <f>($K119="Bell Curve")*(_xlfn.NORM.DIST(AND(GA$6&gt;=$F119,GA$6&lt;=$H119)*(GA$6-$F119+1),$J119/2,$M119,TRUE)-_xlfn.NORM.DIST(AND(GA$6&gt;=$F119,GA$6&lt;=$H119)*(FZ$6-$F119+1),$J119/2,$M119,TRUE))/(1-2*_xlfn.NORM.DIST(0,$J119/2,$M119,TRUE))*$D119+($K119="Steady Growth")*(AND(GA$6&gt;=$F119,GA$6&lt;=$H119)*((GA$6-$F119+1)/($J119*($J119+1)/2)*$D119))+($K119="custom")*CustCF!FU119</f>
        <v>0</v>
      </c>
      <c r="GB119" s="95">
        <f>($K119="Bell Curve")*(_xlfn.NORM.DIST(AND(GB$6&gt;=$F119,GB$6&lt;=$H119)*(GB$6-$F119+1),$J119/2,$M119,TRUE)-_xlfn.NORM.DIST(AND(GB$6&gt;=$F119,GB$6&lt;=$H119)*(GA$6-$F119+1),$J119/2,$M119,TRUE))/(1-2*_xlfn.NORM.DIST(0,$J119/2,$M119,TRUE))*$D119+($K119="Steady Growth")*(AND(GB$6&gt;=$F119,GB$6&lt;=$H119)*((GB$6-$F119+1)/($J119*($J119+1)/2)*$D119))+($K119="custom")*CustCF!FV119</f>
        <v>0</v>
      </c>
      <c r="GC119" s="95">
        <f>($K119="Bell Curve")*(_xlfn.NORM.DIST(AND(GC$6&gt;=$F119,GC$6&lt;=$H119)*(GC$6-$F119+1),$J119/2,$M119,TRUE)-_xlfn.NORM.DIST(AND(GC$6&gt;=$F119,GC$6&lt;=$H119)*(GB$6-$F119+1),$J119/2,$M119,TRUE))/(1-2*_xlfn.NORM.DIST(0,$J119/2,$M119,TRUE))*$D119+($K119="Steady Growth")*(AND(GC$6&gt;=$F119,GC$6&lt;=$H119)*((GC$6-$F119+1)/($J119*($J119+1)/2)*$D119))+($K119="custom")*CustCF!FW119</f>
        <v>0</v>
      </c>
      <c r="GD119" s="95">
        <f>($K119="Bell Curve")*(_xlfn.NORM.DIST(AND(GD$6&gt;=$F119,GD$6&lt;=$H119)*(GD$6-$F119+1),$J119/2,$M119,TRUE)-_xlfn.NORM.DIST(AND(GD$6&gt;=$F119,GD$6&lt;=$H119)*(GC$6-$F119+1),$J119/2,$M119,TRUE))/(1-2*_xlfn.NORM.DIST(0,$J119/2,$M119,TRUE))*$D119+($K119="Steady Growth")*(AND(GD$6&gt;=$F119,GD$6&lt;=$H119)*((GD$6-$F119+1)/($J119*($J119+1)/2)*$D119))+($K119="custom")*CustCF!FX119</f>
        <v>0</v>
      </c>
      <c r="GE119" s="95">
        <f>($K119="Bell Curve")*(_xlfn.NORM.DIST(AND(GE$6&gt;=$F119,GE$6&lt;=$H119)*(GE$6-$F119+1),$J119/2,$M119,TRUE)-_xlfn.NORM.DIST(AND(GE$6&gt;=$F119,GE$6&lt;=$H119)*(GD$6-$F119+1),$J119/2,$M119,TRUE))/(1-2*_xlfn.NORM.DIST(0,$J119/2,$M119,TRUE))*$D119+($K119="Steady Growth")*(AND(GE$6&gt;=$F119,GE$6&lt;=$H119)*((GE$6-$F119+1)/($J119*($J119+1)/2)*$D119))+($K119="custom")*CustCF!FY119</f>
        <v>0</v>
      </c>
      <c r="GF119" s="95">
        <f>($K119="Bell Curve")*(_xlfn.NORM.DIST(AND(GF$6&gt;=$F119,GF$6&lt;=$H119)*(GF$6-$F119+1),$J119/2,$M119,TRUE)-_xlfn.NORM.DIST(AND(GF$6&gt;=$F119,GF$6&lt;=$H119)*(GE$6-$F119+1),$J119/2,$M119,TRUE))/(1-2*_xlfn.NORM.DIST(0,$J119/2,$M119,TRUE))*$D119+($K119="Steady Growth")*(AND(GF$6&gt;=$F119,GF$6&lt;=$H119)*((GF$6-$F119+1)/($J119*($J119+1)/2)*$D119))+($K119="custom")*CustCF!FZ119</f>
        <v>0</v>
      </c>
      <c r="GG119" s="95">
        <f>($K119="Bell Curve")*(_xlfn.NORM.DIST(AND(GG$6&gt;=$F119,GG$6&lt;=$H119)*(GG$6-$F119+1),$J119/2,$M119,TRUE)-_xlfn.NORM.DIST(AND(GG$6&gt;=$F119,GG$6&lt;=$H119)*(GF$6-$F119+1),$J119/2,$M119,TRUE))/(1-2*_xlfn.NORM.DIST(0,$J119/2,$M119,TRUE))*$D119+($K119="Steady Growth")*(AND(GG$6&gt;=$F119,GG$6&lt;=$H119)*((GG$6-$F119+1)/($J119*($J119+1)/2)*$D119))+($K119="custom")*CustCF!GA119</f>
        <v>0</v>
      </c>
      <c r="GH119" s="95">
        <f>($K119="Bell Curve")*(_xlfn.NORM.DIST(AND(GH$6&gt;=$F119,GH$6&lt;=$H119)*(GH$6-$F119+1),$J119/2,$M119,TRUE)-_xlfn.NORM.DIST(AND(GH$6&gt;=$F119,GH$6&lt;=$H119)*(GG$6-$F119+1),$J119/2,$M119,TRUE))/(1-2*_xlfn.NORM.DIST(0,$J119/2,$M119,TRUE))*$D119+($K119="Steady Growth")*(AND(GH$6&gt;=$F119,GH$6&lt;=$H119)*((GH$6-$F119+1)/($J119*($J119+1)/2)*$D119))+($K119="custom")*CustCF!GB119</f>
        <v>0</v>
      </c>
      <c r="GI119" s="95">
        <f>($K119="Bell Curve")*(_xlfn.NORM.DIST(AND(GI$6&gt;=$F119,GI$6&lt;=$H119)*(GI$6-$F119+1),$J119/2,$M119,TRUE)-_xlfn.NORM.DIST(AND(GI$6&gt;=$F119,GI$6&lt;=$H119)*(GH$6-$F119+1),$J119/2,$M119,TRUE))/(1-2*_xlfn.NORM.DIST(0,$J119/2,$M119,TRUE))*$D119+($K119="Steady Growth")*(AND(GI$6&gt;=$F119,GI$6&lt;=$H119)*((GI$6-$F119+1)/($J119*($J119+1)/2)*$D119))+($K119="custom")*CustCF!GC119</f>
        <v>0</v>
      </c>
      <c r="GJ119" s="95">
        <f>($K119="Bell Curve")*(_xlfn.NORM.DIST(AND(GJ$6&gt;=$F119,GJ$6&lt;=$H119)*(GJ$6-$F119+1),$J119/2,$M119,TRUE)-_xlfn.NORM.DIST(AND(GJ$6&gt;=$F119,GJ$6&lt;=$H119)*(GI$6-$F119+1),$J119/2,$M119,TRUE))/(1-2*_xlfn.NORM.DIST(0,$J119/2,$M119,TRUE))*$D119+($K119="Steady Growth")*(AND(GJ$6&gt;=$F119,GJ$6&lt;=$H119)*((GJ$6-$F119+1)/($J119*($J119+1)/2)*$D119))+($K119="custom")*CustCF!GD119</f>
        <v>0</v>
      </c>
      <c r="GK119" s="95">
        <f>($K119="Bell Curve")*(_xlfn.NORM.DIST(AND(GK$6&gt;=$F119,GK$6&lt;=$H119)*(GK$6-$F119+1),$J119/2,$M119,TRUE)-_xlfn.NORM.DIST(AND(GK$6&gt;=$F119,GK$6&lt;=$H119)*(GJ$6-$F119+1),$J119/2,$M119,TRUE))/(1-2*_xlfn.NORM.DIST(0,$J119/2,$M119,TRUE))*$D119+($K119="Steady Growth")*(AND(GK$6&gt;=$F119,GK$6&lt;=$H119)*((GK$6-$F119+1)/($J119*($J119+1)/2)*$D119))+($K119="custom")*CustCF!GE119</f>
        <v>0</v>
      </c>
      <c r="GL119" s="95">
        <f>($K119="Bell Curve")*(_xlfn.NORM.DIST(AND(GL$6&gt;=$F119,GL$6&lt;=$H119)*(GL$6-$F119+1),$J119/2,$M119,TRUE)-_xlfn.NORM.DIST(AND(GL$6&gt;=$F119,GL$6&lt;=$H119)*(GK$6-$F119+1),$J119/2,$M119,TRUE))/(1-2*_xlfn.NORM.DIST(0,$J119/2,$M119,TRUE))*$D119+($K119="Steady Growth")*(AND(GL$6&gt;=$F119,GL$6&lt;=$H119)*((GL$6-$F119+1)/($J119*($J119+1)/2)*$D119))+($K119="custom")*CustCF!GF119</f>
        <v>0</v>
      </c>
      <c r="GM119" s="95">
        <f>($K119="Bell Curve")*(_xlfn.NORM.DIST(AND(GM$6&gt;=$F119,GM$6&lt;=$H119)*(GM$6-$F119+1),$J119/2,$M119,TRUE)-_xlfn.NORM.DIST(AND(GM$6&gt;=$F119,GM$6&lt;=$H119)*(GL$6-$F119+1),$J119/2,$M119,TRUE))/(1-2*_xlfn.NORM.DIST(0,$J119/2,$M119,TRUE))*$D119+($K119="Steady Growth")*(AND(GM$6&gt;=$F119,GM$6&lt;=$H119)*((GM$6-$F119+1)/($J119*($J119+1)/2)*$D119))+($K119="custom")*CustCF!GG119</f>
        <v>0</v>
      </c>
      <c r="GN119" s="268">
        <f>($K119="Bell Curve")*(_xlfn.NORM.DIST(AND(GN$6&gt;=$F119,GN$6&lt;=$H119)*(GN$6-$F119+1),$J119/2,$M119,TRUE)-_xlfn.NORM.DIST(AND(GN$6&gt;=$F119,GN$6&lt;=$H119)*(GM$6-$F119+1),$J119/2,$M119,TRUE))/(1-2*_xlfn.NORM.DIST(0,$J119/2,$M119,TRUE))*$D119+($K119="Steady Growth")*(AND(GN$6&gt;=$F119,GN$6&lt;=$H119)*((GN$6-$F119+1)/($J119*($J119+1)/2)*$D119))+($K119="custom")*CustCF!GH119</f>
        <v>0</v>
      </c>
      <c r="GO119" s="1"/>
      <c r="GP119" s="67"/>
    </row>
    <row r="120" spans="1:198" customFormat="1" hidden="1" outlineLevel="1" x14ac:dyDescent="0.75">
      <c r="A120" s="1"/>
      <c r="B120" s="1"/>
      <c r="C120" s="262">
        <f>Budget!AB35</f>
        <v>0</v>
      </c>
      <c r="D120" s="19">
        <f>Budget!AC35</f>
        <v>0</v>
      </c>
      <c r="E120" s="19" t="str">
        <f t="shared" si="54"/>
        <v/>
      </c>
      <c r="F120" s="263">
        <v>0</v>
      </c>
      <c r="G120" s="257">
        <f>IF(L120="custom",CustCF!F120,INDEX($P$8:$GN$8,MATCH(F120,$P$6:$GN$6,0)))</f>
        <v>46053</v>
      </c>
      <c r="H120" s="263">
        <v>0</v>
      </c>
      <c r="I120" s="257">
        <f>IF(L120="custom",CustCF!G120,INDEX($P$8:$GN$8,MATCH(H120,$P$6:$GN$6,0)))</f>
        <v>46053</v>
      </c>
      <c r="J120" s="260">
        <f t="shared" si="55"/>
        <v>1</v>
      </c>
      <c r="K120" s="265" t="s">
        <v>116</v>
      </c>
      <c r="L120" s="266" t="s">
        <v>141</v>
      </c>
      <c r="M120" s="267">
        <f t="shared" si="56"/>
        <v>9</v>
      </c>
      <c r="N120" s="18">
        <f t="shared" si="47"/>
        <v>0</v>
      </c>
      <c r="O120" s="1372">
        <f t="shared" si="46"/>
        <v>0</v>
      </c>
      <c r="P120" s="95">
        <f>($K120="Bell Curve")*(_xlfn.NORM.DIST(AND(P$6&gt;=$F120,P$6&lt;=$H120)*(P$6-$F120+1),$J120/2,$M120,TRUE)-_xlfn.NORM.DIST(AND(P$6&gt;=$F120,P$6&lt;=$H120)*(O$6-$F120+1),$J120/2,$M120,TRUE))/(1-2*_xlfn.NORM.DIST(0,$J120/2,$M120,TRUE))*$D120+($K120="Steady Growth")*(AND(P$6&gt;=$F120,P$6&lt;=$H120)*((P$6-$F120+1)/($J120*($J120+1)/2)*$D120))+($K120="custom")*CustCF!J120</f>
        <v>0</v>
      </c>
      <c r="Q120" s="95">
        <f>($K120="Bell Curve")*(_xlfn.NORM.DIST(AND(Q$6&gt;=$F120,Q$6&lt;=$H120)*(Q$6-$F120+1),$J120/2,$M120,TRUE)-_xlfn.NORM.DIST(AND(Q$6&gt;=$F120,Q$6&lt;=$H120)*(P$6-$F120+1),$J120/2,$M120,TRUE))/(1-2*_xlfn.NORM.DIST(0,$J120/2,$M120,TRUE))*$D120+($K120="Steady Growth")*(AND(Q$6&gt;=$F120,Q$6&lt;=$H120)*((Q$6-$F120+1)/($J120*($J120+1)/2)*$D120))+($K120="custom")*CustCF!K120</f>
        <v>0</v>
      </c>
      <c r="R120" s="95">
        <f>($K120="Bell Curve")*(_xlfn.NORM.DIST(AND(R$6&gt;=$F120,R$6&lt;=$H120)*(R$6-$F120+1),$J120/2,$M120,TRUE)-_xlfn.NORM.DIST(AND(R$6&gt;=$F120,R$6&lt;=$H120)*(Q$6-$F120+1),$J120/2,$M120,TRUE))/(1-2*_xlfn.NORM.DIST(0,$J120/2,$M120,TRUE))*$D120+($K120="Steady Growth")*(AND(R$6&gt;=$F120,R$6&lt;=$H120)*((R$6-$F120+1)/($J120*($J120+1)/2)*$D120))+($K120="custom")*CustCF!L120</f>
        <v>0</v>
      </c>
      <c r="S120" s="95">
        <f>($K120="Bell Curve")*(_xlfn.NORM.DIST(AND(S$6&gt;=$F120,S$6&lt;=$H120)*(S$6-$F120+1),$J120/2,$M120,TRUE)-_xlfn.NORM.DIST(AND(S$6&gt;=$F120,S$6&lt;=$H120)*(R$6-$F120+1),$J120/2,$M120,TRUE))/(1-2*_xlfn.NORM.DIST(0,$J120/2,$M120,TRUE))*$D120+($K120="Steady Growth")*(AND(S$6&gt;=$F120,S$6&lt;=$H120)*((S$6-$F120+1)/($J120*($J120+1)/2)*$D120))+($K120="custom")*CustCF!M120</f>
        <v>0</v>
      </c>
      <c r="T120" s="95">
        <f>($K120="Bell Curve")*(_xlfn.NORM.DIST(AND(T$6&gt;=$F120,T$6&lt;=$H120)*(T$6-$F120+1),$J120/2,$M120,TRUE)-_xlfn.NORM.DIST(AND(T$6&gt;=$F120,T$6&lt;=$H120)*(S$6-$F120+1),$J120/2,$M120,TRUE))/(1-2*_xlfn.NORM.DIST(0,$J120/2,$M120,TRUE))*$D120+($K120="Steady Growth")*(AND(T$6&gt;=$F120,T$6&lt;=$H120)*((T$6-$F120+1)/($J120*($J120+1)/2)*$D120))+($K120="custom")*CustCF!N120</f>
        <v>0</v>
      </c>
      <c r="U120" s="95">
        <f>($K120="Bell Curve")*(_xlfn.NORM.DIST(AND(U$6&gt;=$F120,U$6&lt;=$H120)*(U$6-$F120+1),$J120/2,$M120,TRUE)-_xlfn.NORM.DIST(AND(U$6&gt;=$F120,U$6&lt;=$H120)*(T$6-$F120+1),$J120/2,$M120,TRUE))/(1-2*_xlfn.NORM.DIST(0,$J120/2,$M120,TRUE))*$D120+($K120="Steady Growth")*(AND(U$6&gt;=$F120,U$6&lt;=$H120)*((U$6-$F120+1)/($J120*($J120+1)/2)*$D120))+($K120="custom")*CustCF!O120</f>
        <v>0</v>
      </c>
      <c r="V120" s="95">
        <f>($K120="Bell Curve")*(_xlfn.NORM.DIST(AND(V$6&gt;=$F120,V$6&lt;=$H120)*(V$6-$F120+1),$J120/2,$M120,TRUE)-_xlfn.NORM.DIST(AND(V$6&gt;=$F120,V$6&lt;=$H120)*(U$6-$F120+1),$J120/2,$M120,TRUE))/(1-2*_xlfn.NORM.DIST(0,$J120/2,$M120,TRUE))*$D120+($K120="Steady Growth")*(AND(V$6&gt;=$F120,V$6&lt;=$H120)*((V$6-$F120+1)/($J120*($J120+1)/2)*$D120))+($K120="custom")*CustCF!P120</f>
        <v>0</v>
      </c>
      <c r="W120" s="95">
        <f>($K120="Bell Curve")*(_xlfn.NORM.DIST(AND(W$6&gt;=$F120,W$6&lt;=$H120)*(W$6-$F120+1),$J120/2,$M120,TRUE)-_xlfn.NORM.DIST(AND(W$6&gt;=$F120,W$6&lt;=$H120)*(V$6-$F120+1),$J120/2,$M120,TRUE))/(1-2*_xlfn.NORM.DIST(0,$J120/2,$M120,TRUE))*$D120+($K120="Steady Growth")*(AND(W$6&gt;=$F120,W$6&lt;=$H120)*((W$6-$F120+1)/($J120*($J120+1)/2)*$D120))+($K120="custom")*CustCF!Q120</f>
        <v>0</v>
      </c>
      <c r="X120" s="95">
        <f>($K120="Bell Curve")*(_xlfn.NORM.DIST(AND(X$6&gt;=$F120,X$6&lt;=$H120)*(X$6-$F120+1),$J120/2,$M120,TRUE)-_xlfn.NORM.DIST(AND(X$6&gt;=$F120,X$6&lt;=$H120)*(W$6-$F120+1),$J120/2,$M120,TRUE))/(1-2*_xlfn.NORM.DIST(0,$J120/2,$M120,TRUE))*$D120+($K120="Steady Growth")*(AND(X$6&gt;=$F120,X$6&lt;=$H120)*((X$6-$F120+1)/($J120*($J120+1)/2)*$D120))+($K120="custom")*CustCF!R120</f>
        <v>0</v>
      </c>
      <c r="Y120" s="95">
        <f>($K120="Bell Curve")*(_xlfn.NORM.DIST(AND(Y$6&gt;=$F120,Y$6&lt;=$H120)*(Y$6-$F120+1),$J120/2,$M120,TRUE)-_xlfn.NORM.DIST(AND(Y$6&gt;=$F120,Y$6&lt;=$H120)*(X$6-$F120+1),$J120/2,$M120,TRUE))/(1-2*_xlfn.NORM.DIST(0,$J120/2,$M120,TRUE))*$D120+($K120="Steady Growth")*(AND(Y$6&gt;=$F120,Y$6&lt;=$H120)*((Y$6-$F120+1)/($J120*($J120+1)/2)*$D120))+($K120="custom")*CustCF!S120</f>
        <v>0</v>
      </c>
      <c r="Z120" s="95">
        <f>($K120="Bell Curve")*(_xlfn.NORM.DIST(AND(Z$6&gt;=$F120,Z$6&lt;=$H120)*(Z$6-$F120+1),$J120/2,$M120,TRUE)-_xlfn.NORM.DIST(AND(Z$6&gt;=$F120,Z$6&lt;=$H120)*(Y$6-$F120+1),$J120/2,$M120,TRUE))/(1-2*_xlfn.NORM.DIST(0,$J120/2,$M120,TRUE))*$D120+($K120="Steady Growth")*(AND(Z$6&gt;=$F120,Z$6&lt;=$H120)*((Z$6-$F120+1)/($J120*($J120+1)/2)*$D120))+($K120="custom")*CustCF!T120</f>
        <v>0</v>
      </c>
      <c r="AA120" s="95">
        <f>($K120="Bell Curve")*(_xlfn.NORM.DIST(AND(AA$6&gt;=$F120,AA$6&lt;=$H120)*(AA$6-$F120+1),$J120/2,$M120,TRUE)-_xlfn.NORM.DIST(AND(AA$6&gt;=$F120,AA$6&lt;=$H120)*(Z$6-$F120+1),$J120/2,$M120,TRUE))/(1-2*_xlfn.NORM.DIST(0,$J120/2,$M120,TRUE))*$D120+($K120="Steady Growth")*(AND(AA$6&gt;=$F120,AA$6&lt;=$H120)*((AA$6-$F120+1)/($J120*($J120+1)/2)*$D120))+($K120="custom")*CustCF!U120</f>
        <v>0</v>
      </c>
      <c r="AB120" s="95">
        <f>($K120="Bell Curve")*(_xlfn.NORM.DIST(AND(AB$6&gt;=$F120,AB$6&lt;=$H120)*(AB$6-$F120+1),$J120/2,$M120,TRUE)-_xlfn.NORM.DIST(AND(AB$6&gt;=$F120,AB$6&lt;=$H120)*(AA$6-$F120+1),$J120/2,$M120,TRUE))/(1-2*_xlfn.NORM.DIST(0,$J120/2,$M120,TRUE))*$D120+($K120="Steady Growth")*(AND(AB$6&gt;=$F120,AB$6&lt;=$H120)*((AB$6-$F120+1)/($J120*($J120+1)/2)*$D120))+($K120="custom")*CustCF!V120</f>
        <v>0</v>
      </c>
      <c r="AC120" s="95">
        <f>($K120="Bell Curve")*(_xlfn.NORM.DIST(AND(AC$6&gt;=$F120,AC$6&lt;=$H120)*(AC$6-$F120+1),$J120/2,$M120,TRUE)-_xlfn.NORM.DIST(AND(AC$6&gt;=$F120,AC$6&lt;=$H120)*(AB$6-$F120+1),$J120/2,$M120,TRUE))/(1-2*_xlfn.NORM.DIST(0,$J120/2,$M120,TRUE))*$D120+($K120="Steady Growth")*(AND(AC$6&gt;=$F120,AC$6&lt;=$H120)*((AC$6-$F120+1)/($J120*($J120+1)/2)*$D120))+($K120="custom")*CustCF!W120</f>
        <v>0</v>
      </c>
      <c r="AD120" s="95">
        <f>($K120="Bell Curve")*(_xlfn.NORM.DIST(AND(AD$6&gt;=$F120,AD$6&lt;=$H120)*(AD$6-$F120+1),$J120/2,$M120,TRUE)-_xlfn.NORM.DIST(AND(AD$6&gt;=$F120,AD$6&lt;=$H120)*(AC$6-$F120+1),$J120/2,$M120,TRUE))/(1-2*_xlfn.NORM.DIST(0,$J120/2,$M120,TRUE))*$D120+($K120="Steady Growth")*(AND(AD$6&gt;=$F120,AD$6&lt;=$H120)*((AD$6-$F120+1)/($J120*($J120+1)/2)*$D120))+($K120="custom")*CustCF!X120</f>
        <v>0</v>
      </c>
      <c r="AE120" s="95">
        <f>($K120="Bell Curve")*(_xlfn.NORM.DIST(AND(AE$6&gt;=$F120,AE$6&lt;=$H120)*(AE$6-$F120+1),$J120/2,$M120,TRUE)-_xlfn.NORM.DIST(AND(AE$6&gt;=$F120,AE$6&lt;=$H120)*(AD$6-$F120+1),$J120/2,$M120,TRUE))/(1-2*_xlfn.NORM.DIST(0,$J120/2,$M120,TRUE))*$D120+($K120="Steady Growth")*(AND(AE$6&gt;=$F120,AE$6&lt;=$H120)*((AE$6-$F120+1)/($J120*($J120+1)/2)*$D120))+($K120="custom")*CustCF!Y120</f>
        <v>0</v>
      </c>
      <c r="AF120" s="95">
        <f>($K120="Bell Curve")*(_xlfn.NORM.DIST(AND(AF$6&gt;=$F120,AF$6&lt;=$H120)*(AF$6-$F120+1),$J120/2,$M120,TRUE)-_xlfn.NORM.DIST(AND(AF$6&gt;=$F120,AF$6&lt;=$H120)*(AE$6-$F120+1),$J120/2,$M120,TRUE))/(1-2*_xlfn.NORM.DIST(0,$J120/2,$M120,TRUE))*$D120+($K120="Steady Growth")*(AND(AF$6&gt;=$F120,AF$6&lt;=$H120)*((AF$6-$F120+1)/($J120*($J120+1)/2)*$D120))+($K120="custom")*CustCF!Z120</f>
        <v>0</v>
      </c>
      <c r="AG120" s="95">
        <f>($K120="Bell Curve")*(_xlfn.NORM.DIST(AND(AG$6&gt;=$F120,AG$6&lt;=$H120)*(AG$6-$F120+1),$J120/2,$M120,TRUE)-_xlfn.NORM.DIST(AND(AG$6&gt;=$F120,AG$6&lt;=$H120)*(AF$6-$F120+1),$J120/2,$M120,TRUE))/(1-2*_xlfn.NORM.DIST(0,$J120/2,$M120,TRUE))*$D120+($K120="Steady Growth")*(AND(AG$6&gt;=$F120,AG$6&lt;=$H120)*((AG$6-$F120+1)/($J120*($J120+1)/2)*$D120))+($K120="custom")*CustCF!AA120</f>
        <v>0</v>
      </c>
      <c r="AH120" s="95">
        <f>($K120="Bell Curve")*(_xlfn.NORM.DIST(AND(AH$6&gt;=$F120,AH$6&lt;=$H120)*(AH$6-$F120+1),$J120/2,$M120,TRUE)-_xlfn.NORM.DIST(AND(AH$6&gt;=$F120,AH$6&lt;=$H120)*(AG$6-$F120+1),$J120/2,$M120,TRUE))/(1-2*_xlfn.NORM.DIST(0,$J120/2,$M120,TRUE))*$D120+($K120="Steady Growth")*(AND(AH$6&gt;=$F120,AH$6&lt;=$H120)*((AH$6-$F120+1)/($J120*($J120+1)/2)*$D120))+($K120="custom")*CustCF!AB120</f>
        <v>0</v>
      </c>
      <c r="AI120" s="95">
        <f>($K120="Bell Curve")*(_xlfn.NORM.DIST(AND(AI$6&gt;=$F120,AI$6&lt;=$H120)*(AI$6-$F120+1),$J120/2,$M120,TRUE)-_xlfn.NORM.DIST(AND(AI$6&gt;=$F120,AI$6&lt;=$H120)*(AH$6-$F120+1),$J120/2,$M120,TRUE))/(1-2*_xlfn.NORM.DIST(0,$J120/2,$M120,TRUE))*$D120+($K120="Steady Growth")*(AND(AI$6&gt;=$F120,AI$6&lt;=$H120)*((AI$6-$F120+1)/($J120*($J120+1)/2)*$D120))+($K120="custom")*CustCF!AC120</f>
        <v>0</v>
      </c>
      <c r="AJ120" s="95">
        <f>($K120="Bell Curve")*(_xlfn.NORM.DIST(AND(AJ$6&gt;=$F120,AJ$6&lt;=$H120)*(AJ$6-$F120+1),$J120/2,$M120,TRUE)-_xlfn.NORM.DIST(AND(AJ$6&gt;=$F120,AJ$6&lt;=$H120)*(AI$6-$F120+1),$J120/2,$M120,TRUE))/(1-2*_xlfn.NORM.DIST(0,$J120/2,$M120,TRUE))*$D120+($K120="Steady Growth")*(AND(AJ$6&gt;=$F120,AJ$6&lt;=$H120)*((AJ$6-$F120+1)/($J120*($J120+1)/2)*$D120))+($K120="custom")*CustCF!AD120</f>
        <v>0</v>
      </c>
      <c r="AK120" s="95">
        <f>($K120="Bell Curve")*(_xlfn.NORM.DIST(AND(AK$6&gt;=$F120,AK$6&lt;=$H120)*(AK$6-$F120+1),$J120/2,$M120,TRUE)-_xlfn.NORM.DIST(AND(AK$6&gt;=$F120,AK$6&lt;=$H120)*(AJ$6-$F120+1),$J120/2,$M120,TRUE))/(1-2*_xlfn.NORM.DIST(0,$J120/2,$M120,TRUE))*$D120+($K120="Steady Growth")*(AND(AK$6&gt;=$F120,AK$6&lt;=$H120)*((AK$6-$F120+1)/($J120*($J120+1)/2)*$D120))+($K120="custom")*CustCF!AE120</f>
        <v>0</v>
      </c>
      <c r="AL120" s="95">
        <f>($K120="Bell Curve")*(_xlfn.NORM.DIST(AND(AL$6&gt;=$F120,AL$6&lt;=$H120)*(AL$6-$F120+1),$J120/2,$M120,TRUE)-_xlfn.NORM.DIST(AND(AL$6&gt;=$F120,AL$6&lt;=$H120)*(AK$6-$F120+1),$J120/2,$M120,TRUE))/(1-2*_xlfn.NORM.DIST(0,$J120/2,$M120,TRUE))*$D120+($K120="Steady Growth")*(AND(AL$6&gt;=$F120,AL$6&lt;=$H120)*((AL$6-$F120+1)/($J120*($J120+1)/2)*$D120))+($K120="custom")*CustCF!AF120</f>
        <v>0</v>
      </c>
      <c r="AM120" s="95">
        <f>($K120="Bell Curve")*(_xlfn.NORM.DIST(AND(AM$6&gt;=$F120,AM$6&lt;=$H120)*(AM$6-$F120+1),$J120/2,$M120,TRUE)-_xlfn.NORM.DIST(AND(AM$6&gt;=$F120,AM$6&lt;=$H120)*(AL$6-$F120+1),$J120/2,$M120,TRUE))/(1-2*_xlfn.NORM.DIST(0,$J120/2,$M120,TRUE))*$D120+($K120="Steady Growth")*(AND(AM$6&gt;=$F120,AM$6&lt;=$H120)*((AM$6-$F120+1)/($J120*($J120+1)/2)*$D120))+($K120="custom")*CustCF!AG120</f>
        <v>0</v>
      </c>
      <c r="AN120" s="95">
        <f>($K120="Bell Curve")*(_xlfn.NORM.DIST(AND(AN$6&gt;=$F120,AN$6&lt;=$H120)*(AN$6-$F120+1),$J120/2,$M120,TRUE)-_xlfn.NORM.DIST(AND(AN$6&gt;=$F120,AN$6&lt;=$H120)*(AM$6-$F120+1),$J120/2,$M120,TRUE))/(1-2*_xlfn.NORM.DIST(0,$J120/2,$M120,TRUE))*$D120+($K120="Steady Growth")*(AND(AN$6&gt;=$F120,AN$6&lt;=$H120)*((AN$6-$F120+1)/($J120*($J120+1)/2)*$D120))+($K120="custom")*CustCF!AH120</f>
        <v>0</v>
      </c>
      <c r="AO120" s="95">
        <f>($K120="Bell Curve")*(_xlfn.NORM.DIST(AND(AO$6&gt;=$F120,AO$6&lt;=$H120)*(AO$6-$F120+1),$J120/2,$M120,TRUE)-_xlfn.NORM.DIST(AND(AO$6&gt;=$F120,AO$6&lt;=$H120)*(AN$6-$F120+1),$J120/2,$M120,TRUE))/(1-2*_xlfn.NORM.DIST(0,$J120/2,$M120,TRUE))*$D120+($K120="Steady Growth")*(AND(AO$6&gt;=$F120,AO$6&lt;=$H120)*((AO$6-$F120+1)/($J120*($J120+1)/2)*$D120))+($K120="custom")*CustCF!AI120</f>
        <v>0</v>
      </c>
      <c r="AP120" s="95">
        <f>($K120="Bell Curve")*(_xlfn.NORM.DIST(AND(AP$6&gt;=$F120,AP$6&lt;=$H120)*(AP$6-$F120+1),$J120/2,$M120,TRUE)-_xlfn.NORM.DIST(AND(AP$6&gt;=$F120,AP$6&lt;=$H120)*(AO$6-$F120+1),$J120/2,$M120,TRUE))/(1-2*_xlfn.NORM.DIST(0,$J120/2,$M120,TRUE))*$D120+($K120="Steady Growth")*(AND(AP$6&gt;=$F120,AP$6&lt;=$H120)*((AP$6-$F120+1)/($J120*($J120+1)/2)*$D120))+($K120="custom")*CustCF!AJ120</f>
        <v>0</v>
      </c>
      <c r="AQ120" s="95">
        <f>($K120="Bell Curve")*(_xlfn.NORM.DIST(AND(AQ$6&gt;=$F120,AQ$6&lt;=$H120)*(AQ$6-$F120+1),$J120/2,$M120,TRUE)-_xlfn.NORM.DIST(AND(AQ$6&gt;=$F120,AQ$6&lt;=$H120)*(AP$6-$F120+1),$J120/2,$M120,TRUE))/(1-2*_xlfn.NORM.DIST(0,$J120/2,$M120,TRUE))*$D120+($K120="Steady Growth")*(AND(AQ$6&gt;=$F120,AQ$6&lt;=$H120)*((AQ$6-$F120+1)/($J120*($J120+1)/2)*$D120))+($K120="custom")*CustCF!AK120</f>
        <v>0</v>
      </c>
      <c r="AR120" s="95">
        <f>($K120="Bell Curve")*(_xlfn.NORM.DIST(AND(AR$6&gt;=$F120,AR$6&lt;=$H120)*(AR$6-$F120+1),$J120/2,$M120,TRUE)-_xlfn.NORM.DIST(AND(AR$6&gt;=$F120,AR$6&lt;=$H120)*(AQ$6-$F120+1),$J120/2,$M120,TRUE))/(1-2*_xlfn.NORM.DIST(0,$J120/2,$M120,TRUE))*$D120+($K120="Steady Growth")*(AND(AR$6&gt;=$F120,AR$6&lt;=$H120)*((AR$6-$F120+1)/($J120*($J120+1)/2)*$D120))+($K120="custom")*CustCF!AL120</f>
        <v>0</v>
      </c>
      <c r="AS120" s="95">
        <f>($K120="Bell Curve")*(_xlfn.NORM.DIST(AND(AS$6&gt;=$F120,AS$6&lt;=$H120)*(AS$6-$F120+1),$J120/2,$M120,TRUE)-_xlfn.NORM.DIST(AND(AS$6&gt;=$F120,AS$6&lt;=$H120)*(AR$6-$F120+1),$J120/2,$M120,TRUE))/(1-2*_xlfn.NORM.DIST(0,$J120/2,$M120,TRUE))*$D120+($K120="Steady Growth")*(AND(AS$6&gt;=$F120,AS$6&lt;=$H120)*((AS$6-$F120+1)/($J120*($J120+1)/2)*$D120))+($K120="custom")*CustCF!AM120</f>
        <v>0</v>
      </c>
      <c r="AT120" s="95">
        <f>($K120="Bell Curve")*(_xlfn.NORM.DIST(AND(AT$6&gt;=$F120,AT$6&lt;=$H120)*(AT$6-$F120+1),$J120/2,$M120,TRUE)-_xlfn.NORM.DIST(AND(AT$6&gt;=$F120,AT$6&lt;=$H120)*(AS$6-$F120+1),$J120/2,$M120,TRUE))/(1-2*_xlfn.NORM.DIST(0,$J120/2,$M120,TRUE))*$D120+($K120="Steady Growth")*(AND(AT$6&gt;=$F120,AT$6&lt;=$H120)*((AT$6-$F120+1)/($J120*($J120+1)/2)*$D120))+($K120="custom")*CustCF!AN120</f>
        <v>0</v>
      </c>
      <c r="AU120" s="95">
        <f>($K120="Bell Curve")*(_xlfn.NORM.DIST(AND(AU$6&gt;=$F120,AU$6&lt;=$H120)*(AU$6-$F120+1),$J120/2,$M120,TRUE)-_xlfn.NORM.DIST(AND(AU$6&gt;=$F120,AU$6&lt;=$H120)*(AT$6-$F120+1),$J120/2,$M120,TRUE))/(1-2*_xlfn.NORM.DIST(0,$J120/2,$M120,TRUE))*$D120+($K120="Steady Growth")*(AND(AU$6&gt;=$F120,AU$6&lt;=$H120)*((AU$6-$F120+1)/($J120*($J120+1)/2)*$D120))+($K120="custom")*CustCF!AO120</f>
        <v>0</v>
      </c>
      <c r="AV120" s="95">
        <f>($K120="Bell Curve")*(_xlfn.NORM.DIST(AND(AV$6&gt;=$F120,AV$6&lt;=$H120)*(AV$6-$F120+1),$J120/2,$M120,TRUE)-_xlfn.NORM.DIST(AND(AV$6&gt;=$F120,AV$6&lt;=$H120)*(AU$6-$F120+1),$J120/2,$M120,TRUE))/(1-2*_xlfn.NORM.DIST(0,$J120/2,$M120,TRUE))*$D120+($K120="Steady Growth")*(AND(AV$6&gt;=$F120,AV$6&lt;=$H120)*((AV$6-$F120+1)/($J120*($J120+1)/2)*$D120))+($K120="custom")*CustCF!AP120</f>
        <v>0</v>
      </c>
      <c r="AW120" s="95">
        <f>($K120="Bell Curve")*(_xlfn.NORM.DIST(AND(AW$6&gt;=$F120,AW$6&lt;=$H120)*(AW$6-$F120+1),$J120/2,$M120,TRUE)-_xlfn.NORM.DIST(AND(AW$6&gt;=$F120,AW$6&lt;=$H120)*(AV$6-$F120+1),$J120/2,$M120,TRUE))/(1-2*_xlfn.NORM.DIST(0,$J120/2,$M120,TRUE))*$D120+($K120="Steady Growth")*(AND(AW$6&gt;=$F120,AW$6&lt;=$H120)*((AW$6-$F120+1)/($J120*($J120+1)/2)*$D120))+($K120="custom")*CustCF!AQ120</f>
        <v>0</v>
      </c>
      <c r="AX120" s="95">
        <f>($K120="Bell Curve")*(_xlfn.NORM.DIST(AND(AX$6&gt;=$F120,AX$6&lt;=$H120)*(AX$6-$F120+1),$J120/2,$M120,TRUE)-_xlfn.NORM.DIST(AND(AX$6&gt;=$F120,AX$6&lt;=$H120)*(AW$6-$F120+1),$J120/2,$M120,TRUE))/(1-2*_xlfn.NORM.DIST(0,$J120/2,$M120,TRUE))*$D120+($K120="Steady Growth")*(AND(AX$6&gt;=$F120,AX$6&lt;=$H120)*((AX$6-$F120+1)/($J120*($J120+1)/2)*$D120))+($K120="custom")*CustCF!AR120</f>
        <v>0</v>
      </c>
      <c r="AY120" s="95">
        <f>($K120="Bell Curve")*(_xlfn.NORM.DIST(AND(AY$6&gt;=$F120,AY$6&lt;=$H120)*(AY$6-$F120+1),$J120/2,$M120,TRUE)-_xlfn.NORM.DIST(AND(AY$6&gt;=$F120,AY$6&lt;=$H120)*(AX$6-$F120+1),$J120/2,$M120,TRUE))/(1-2*_xlfn.NORM.DIST(0,$J120/2,$M120,TRUE))*$D120+($K120="Steady Growth")*(AND(AY$6&gt;=$F120,AY$6&lt;=$H120)*((AY$6-$F120+1)/($J120*($J120+1)/2)*$D120))+($K120="custom")*CustCF!AS120</f>
        <v>0</v>
      </c>
      <c r="AZ120" s="95">
        <f>($K120="Bell Curve")*(_xlfn.NORM.DIST(AND(AZ$6&gt;=$F120,AZ$6&lt;=$H120)*(AZ$6-$F120+1),$J120/2,$M120,TRUE)-_xlfn.NORM.DIST(AND(AZ$6&gt;=$F120,AZ$6&lt;=$H120)*(AY$6-$F120+1),$J120/2,$M120,TRUE))/(1-2*_xlfn.NORM.DIST(0,$J120/2,$M120,TRUE))*$D120+($K120="Steady Growth")*(AND(AZ$6&gt;=$F120,AZ$6&lt;=$H120)*((AZ$6-$F120+1)/($J120*($J120+1)/2)*$D120))+($K120="custom")*CustCF!AT120</f>
        <v>0</v>
      </c>
      <c r="BA120" s="95">
        <f>($K120="Bell Curve")*(_xlfn.NORM.DIST(AND(BA$6&gt;=$F120,BA$6&lt;=$H120)*(BA$6-$F120+1),$J120/2,$M120,TRUE)-_xlfn.NORM.DIST(AND(BA$6&gt;=$F120,BA$6&lt;=$H120)*(AZ$6-$F120+1),$J120/2,$M120,TRUE))/(1-2*_xlfn.NORM.DIST(0,$J120/2,$M120,TRUE))*$D120+($K120="Steady Growth")*(AND(BA$6&gt;=$F120,BA$6&lt;=$H120)*((BA$6-$F120+1)/($J120*($J120+1)/2)*$D120))+($K120="custom")*CustCF!AU120</f>
        <v>0</v>
      </c>
      <c r="BB120" s="95">
        <f>($K120="Bell Curve")*(_xlfn.NORM.DIST(AND(BB$6&gt;=$F120,BB$6&lt;=$H120)*(BB$6-$F120+1),$J120/2,$M120,TRUE)-_xlfn.NORM.DIST(AND(BB$6&gt;=$F120,BB$6&lt;=$H120)*(BA$6-$F120+1),$J120/2,$M120,TRUE))/(1-2*_xlfn.NORM.DIST(0,$J120/2,$M120,TRUE))*$D120+($K120="Steady Growth")*(AND(BB$6&gt;=$F120,BB$6&lt;=$H120)*((BB$6-$F120+1)/($J120*($J120+1)/2)*$D120))+($K120="custom")*CustCF!AV120</f>
        <v>0</v>
      </c>
      <c r="BC120" s="95">
        <f>($K120="Bell Curve")*(_xlfn.NORM.DIST(AND(BC$6&gt;=$F120,BC$6&lt;=$H120)*(BC$6-$F120+1),$J120/2,$M120,TRUE)-_xlfn.NORM.DIST(AND(BC$6&gt;=$F120,BC$6&lt;=$H120)*(BB$6-$F120+1),$J120/2,$M120,TRUE))/(1-2*_xlfn.NORM.DIST(0,$J120/2,$M120,TRUE))*$D120+($K120="Steady Growth")*(AND(BC$6&gt;=$F120,BC$6&lt;=$H120)*((BC$6-$F120+1)/($J120*($J120+1)/2)*$D120))+($K120="custom")*CustCF!AW120</f>
        <v>0</v>
      </c>
      <c r="BD120" s="95">
        <f>($K120="Bell Curve")*(_xlfn.NORM.DIST(AND(BD$6&gt;=$F120,BD$6&lt;=$H120)*(BD$6-$F120+1),$J120/2,$M120,TRUE)-_xlfn.NORM.DIST(AND(BD$6&gt;=$F120,BD$6&lt;=$H120)*(BC$6-$F120+1),$J120/2,$M120,TRUE))/(1-2*_xlfn.NORM.DIST(0,$J120/2,$M120,TRUE))*$D120+($K120="Steady Growth")*(AND(BD$6&gt;=$F120,BD$6&lt;=$H120)*((BD$6-$F120+1)/($J120*($J120+1)/2)*$D120))+($K120="custom")*CustCF!AX120</f>
        <v>0</v>
      </c>
      <c r="BE120" s="95">
        <f>($K120="Bell Curve")*(_xlfn.NORM.DIST(AND(BE$6&gt;=$F120,BE$6&lt;=$H120)*(BE$6-$F120+1),$J120/2,$M120,TRUE)-_xlfn.NORM.DIST(AND(BE$6&gt;=$F120,BE$6&lt;=$H120)*(BD$6-$F120+1),$J120/2,$M120,TRUE))/(1-2*_xlfn.NORM.DIST(0,$J120/2,$M120,TRUE))*$D120+($K120="Steady Growth")*(AND(BE$6&gt;=$F120,BE$6&lt;=$H120)*((BE$6-$F120+1)/($J120*($J120+1)/2)*$D120))+($K120="custom")*CustCF!AY120</f>
        <v>0</v>
      </c>
      <c r="BF120" s="95">
        <f>($K120="Bell Curve")*(_xlfn.NORM.DIST(AND(BF$6&gt;=$F120,BF$6&lt;=$H120)*(BF$6-$F120+1),$J120/2,$M120,TRUE)-_xlfn.NORM.DIST(AND(BF$6&gt;=$F120,BF$6&lt;=$H120)*(BE$6-$F120+1),$J120/2,$M120,TRUE))/(1-2*_xlfn.NORM.DIST(0,$J120/2,$M120,TRUE))*$D120+($K120="Steady Growth")*(AND(BF$6&gt;=$F120,BF$6&lt;=$H120)*((BF$6-$F120+1)/($J120*($J120+1)/2)*$D120))+($K120="custom")*CustCF!AZ120</f>
        <v>0</v>
      </c>
      <c r="BG120" s="95">
        <f>($K120="Bell Curve")*(_xlfn.NORM.DIST(AND(BG$6&gt;=$F120,BG$6&lt;=$H120)*(BG$6-$F120+1),$J120/2,$M120,TRUE)-_xlfn.NORM.DIST(AND(BG$6&gt;=$F120,BG$6&lt;=$H120)*(BF$6-$F120+1),$J120/2,$M120,TRUE))/(1-2*_xlfn.NORM.DIST(0,$J120/2,$M120,TRUE))*$D120+($K120="Steady Growth")*(AND(BG$6&gt;=$F120,BG$6&lt;=$H120)*((BG$6-$F120+1)/($J120*($J120+1)/2)*$D120))+($K120="custom")*CustCF!BA120</f>
        <v>0</v>
      </c>
      <c r="BH120" s="95">
        <f>($K120="Bell Curve")*(_xlfn.NORM.DIST(AND(BH$6&gt;=$F120,BH$6&lt;=$H120)*(BH$6-$F120+1),$J120/2,$M120,TRUE)-_xlfn.NORM.DIST(AND(BH$6&gt;=$F120,BH$6&lt;=$H120)*(BG$6-$F120+1),$J120/2,$M120,TRUE))/(1-2*_xlfn.NORM.DIST(0,$J120/2,$M120,TRUE))*$D120+($K120="Steady Growth")*(AND(BH$6&gt;=$F120,BH$6&lt;=$H120)*((BH$6-$F120+1)/($J120*($J120+1)/2)*$D120))+($K120="custom")*CustCF!BB120</f>
        <v>0</v>
      </c>
      <c r="BI120" s="95">
        <f>($K120="Bell Curve")*(_xlfn.NORM.DIST(AND(BI$6&gt;=$F120,BI$6&lt;=$H120)*(BI$6-$F120+1),$J120/2,$M120,TRUE)-_xlfn.NORM.DIST(AND(BI$6&gt;=$F120,BI$6&lt;=$H120)*(BH$6-$F120+1),$J120/2,$M120,TRUE))/(1-2*_xlfn.NORM.DIST(0,$J120/2,$M120,TRUE))*$D120+($K120="Steady Growth")*(AND(BI$6&gt;=$F120,BI$6&lt;=$H120)*((BI$6-$F120+1)/($J120*($J120+1)/2)*$D120))+($K120="custom")*CustCF!BC120</f>
        <v>0</v>
      </c>
      <c r="BJ120" s="95">
        <f>($K120="Bell Curve")*(_xlfn.NORM.DIST(AND(BJ$6&gt;=$F120,BJ$6&lt;=$H120)*(BJ$6-$F120+1),$J120/2,$M120,TRUE)-_xlfn.NORM.DIST(AND(BJ$6&gt;=$F120,BJ$6&lt;=$H120)*(BI$6-$F120+1),$J120/2,$M120,TRUE))/(1-2*_xlfn.NORM.DIST(0,$J120/2,$M120,TRUE))*$D120+($K120="Steady Growth")*(AND(BJ$6&gt;=$F120,BJ$6&lt;=$H120)*((BJ$6-$F120+1)/($J120*($J120+1)/2)*$D120))+($K120="custom")*CustCF!BD120</f>
        <v>0</v>
      </c>
      <c r="BK120" s="95">
        <f>($K120="Bell Curve")*(_xlfn.NORM.DIST(AND(BK$6&gt;=$F120,BK$6&lt;=$H120)*(BK$6-$F120+1),$J120/2,$M120,TRUE)-_xlfn.NORM.DIST(AND(BK$6&gt;=$F120,BK$6&lt;=$H120)*(BJ$6-$F120+1),$J120/2,$M120,TRUE))/(1-2*_xlfn.NORM.DIST(0,$J120/2,$M120,TRUE))*$D120+($K120="Steady Growth")*(AND(BK$6&gt;=$F120,BK$6&lt;=$H120)*((BK$6-$F120+1)/($J120*($J120+1)/2)*$D120))+($K120="custom")*CustCF!BE120</f>
        <v>0</v>
      </c>
      <c r="BL120" s="95">
        <f>($K120="Bell Curve")*(_xlfn.NORM.DIST(AND(BL$6&gt;=$F120,BL$6&lt;=$H120)*(BL$6-$F120+1),$J120/2,$M120,TRUE)-_xlfn.NORM.DIST(AND(BL$6&gt;=$F120,BL$6&lt;=$H120)*(BK$6-$F120+1),$J120/2,$M120,TRUE))/(1-2*_xlfn.NORM.DIST(0,$J120/2,$M120,TRUE))*$D120+($K120="Steady Growth")*(AND(BL$6&gt;=$F120,BL$6&lt;=$H120)*((BL$6-$F120+1)/($J120*($J120+1)/2)*$D120))+($K120="custom")*CustCF!BF120</f>
        <v>0</v>
      </c>
      <c r="BM120" s="95">
        <f>($K120="Bell Curve")*(_xlfn.NORM.DIST(AND(BM$6&gt;=$F120,BM$6&lt;=$H120)*(BM$6-$F120+1),$J120/2,$M120,TRUE)-_xlfn.NORM.DIST(AND(BM$6&gt;=$F120,BM$6&lt;=$H120)*(BL$6-$F120+1),$J120/2,$M120,TRUE))/(1-2*_xlfn.NORM.DIST(0,$J120/2,$M120,TRUE))*$D120+($K120="Steady Growth")*(AND(BM$6&gt;=$F120,BM$6&lt;=$H120)*((BM$6-$F120+1)/($J120*($J120+1)/2)*$D120))+($K120="custom")*CustCF!BG120</f>
        <v>0</v>
      </c>
      <c r="BN120" s="95">
        <f>($K120="Bell Curve")*(_xlfn.NORM.DIST(AND(BN$6&gt;=$F120,BN$6&lt;=$H120)*(BN$6-$F120+1),$J120/2,$M120,TRUE)-_xlfn.NORM.DIST(AND(BN$6&gt;=$F120,BN$6&lt;=$H120)*(BM$6-$F120+1),$J120/2,$M120,TRUE))/(1-2*_xlfn.NORM.DIST(0,$J120/2,$M120,TRUE))*$D120+($K120="Steady Growth")*(AND(BN$6&gt;=$F120,BN$6&lt;=$H120)*((BN$6-$F120+1)/($J120*($J120+1)/2)*$D120))+($K120="custom")*CustCF!BH120</f>
        <v>0</v>
      </c>
      <c r="BO120" s="95">
        <f>($K120="Bell Curve")*(_xlfn.NORM.DIST(AND(BO$6&gt;=$F120,BO$6&lt;=$H120)*(BO$6-$F120+1),$J120/2,$M120,TRUE)-_xlfn.NORM.DIST(AND(BO$6&gt;=$F120,BO$6&lt;=$H120)*(BN$6-$F120+1),$J120/2,$M120,TRUE))/(1-2*_xlfn.NORM.DIST(0,$J120/2,$M120,TRUE))*$D120+($K120="Steady Growth")*(AND(BO$6&gt;=$F120,BO$6&lt;=$H120)*((BO$6-$F120+1)/($J120*($J120+1)/2)*$D120))+($K120="custom")*CustCF!BI120</f>
        <v>0</v>
      </c>
      <c r="BP120" s="95">
        <f>($K120="Bell Curve")*(_xlfn.NORM.DIST(AND(BP$6&gt;=$F120,BP$6&lt;=$H120)*(BP$6-$F120+1),$J120/2,$M120,TRUE)-_xlfn.NORM.DIST(AND(BP$6&gt;=$F120,BP$6&lt;=$H120)*(BO$6-$F120+1),$J120/2,$M120,TRUE))/(1-2*_xlfn.NORM.DIST(0,$J120/2,$M120,TRUE))*$D120+($K120="Steady Growth")*(AND(BP$6&gt;=$F120,BP$6&lt;=$H120)*((BP$6-$F120+1)/($J120*($J120+1)/2)*$D120))+($K120="custom")*CustCF!BJ120</f>
        <v>0</v>
      </c>
      <c r="BQ120" s="95">
        <f>($K120="Bell Curve")*(_xlfn.NORM.DIST(AND(BQ$6&gt;=$F120,BQ$6&lt;=$H120)*(BQ$6-$F120+1),$J120/2,$M120,TRUE)-_xlfn.NORM.DIST(AND(BQ$6&gt;=$F120,BQ$6&lt;=$H120)*(BP$6-$F120+1),$J120/2,$M120,TRUE))/(1-2*_xlfn.NORM.DIST(0,$J120/2,$M120,TRUE))*$D120+($K120="Steady Growth")*(AND(BQ$6&gt;=$F120,BQ$6&lt;=$H120)*((BQ$6-$F120+1)/($J120*($J120+1)/2)*$D120))+($K120="custom")*CustCF!BK120</f>
        <v>0</v>
      </c>
      <c r="BR120" s="95">
        <f>($K120="Bell Curve")*(_xlfn.NORM.DIST(AND(BR$6&gt;=$F120,BR$6&lt;=$H120)*(BR$6-$F120+1),$J120/2,$M120,TRUE)-_xlfn.NORM.DIST(AND(BR$6&gt;=$F120,BR$6&lt;=$H120)*(BQ$6-$F120+1),$J120/2,$M120,TRUE))/(1-2*_xlfn.NORM.DIST(0,$J120/2,$M120,TRUE))*$D120+($K120="Steady Growth")*(AND(BR$6&gt;=$F120,BR$6&lt;=$H120)*((BR$6-$F120+1)/($J120*($J120+1)/2)*$D120))+($K120="custom")*CustCF!BL120</f>
        <v>0</v>
      </c>
      <c r="BS120" s="95">
        <f>($K120="Bell Curve")*(_xlfn.NORM.DIST(AND(BS$6&gt;=$F120,BS$6&lt;=$H120)*(BS$6-$F120+1),$J120/2,$M120,TRUE)-_xlfn.NORM.DIST(AND(BS$6&gt;=$F120,BS$6&lt;=$H120)*(BR$6-$F120+1),$J120/2,$M120,TRUE))/(1-2*_xlfn.NORM.DIST(0,$J120/2,$M120,TRUE))*$D120+($K120="Steady Growth")*(AND(BS$6&gt;=$F120,BS$6&lt;=$H120)*((BS$6-$F120+1)/($J120*($J120+1)/2)*$D120))+($K120="custom")*CustCF!BM120</f>
        <v>0</v>
      </c>
      <c r="BT120" s="95">
        <f>($K120="Bell Curve")*(_xlfn.NORM.DIST(AND(BT$6&gt;=$F120,BT$6&lt;=$H120)*(BT$6-$F120+1),$J120/2,$M120,TRUE)-_xlfn.NORM.DIST(AND(BT$6&gt;=$F120,BT$6&lt;=$H120)*(BS$6-$F120+1),$J120/2,$M120,TRUE))/(1-2*_xlfn.NORM.DIST(0,$J120/2,$M120,TRUE))*$D120+($K120="Steady Growth")*(AND(BT$6&gt;=$F120,BT$6&lt;=$H120)*((BT$6-$F120+1)/($J120*($J120+1)/2)*$D120))+($K120="custom")*CustCF!BN120</f>
        <v>0</v>
      </c>
      <c r="BU120" s="95">
        <f>($K120="Bell Curve")*(_xlfn.NORM.DIST(AND(BU$6&gt;=$F120,BU$6&lt;=$H120)*(BU$6-$F120+1),$J120/2,$M120,TRUE)-_xlfn.NORM.DIST(AND(BU$6&gt;=$F120,BU$6&lt;=$H120)*(BT$6-$F120+1),$J120/2,$M120,TRUE))/(1-2*_xlfn.NORM.DIST(0,$J120/2,$M120,TRUE))*$D120+($K120="Steady Growth")*(AND(BU$6&gt;=$F120,BU$6&lt;=$H120)*((BU$6-$F120+1)/($J120*($J120+1)/2)*$D120))+($K120="custom")*CustCF!BO120</f>
        <v>0</v>
      </c>
      <c r="BV120" s="95">
        <f>($K120="Bell Curve")*(_xlfn.NORM.DIST(AND(BV$6&gt;=$F120,BV$6&lt;=$H120)*(BV$6-$F120+1),$J120/2,$M120,TRUE)-_xlfn.NORM.DIST(AND(BV$6&gt;=$F120,BV$6&lt;=$H120)*(BU$6-$F120+1),$J120/2,$M120,TRUE))/(1-2*_xlfn.NORM.DIST(0,$J120/2,$M120,TRUE))*$D120+($K120="Steady Growth")*(AND(BV$6&gt;=$F120,BV$6&lt;=$H120)*((BV$6-$F120+1)/($J120*($J120+1)/2)*$D120))+($K120="custom")*CustCF!BP120</f>
        <v>0</v>
      </c>
      <c r="BW120" s="95">
        <f>($K120="Bell Curve")*(_xlfn.NORM.DIST(AND(BW$6&gt;=$F120,BW$6&lt;=$H120)*(BW$6-$F120+1),$J120/2,$M120,TRUE)-_xlfn.NORM.DIST(AND(BW$6&gt;=$F120,BW$6&lt;=$H120)*(BV$6-$F120+1),$J120/2,$M120,TRUE))/(1-2*_xlfn.NORM.DIST(0,$J120/2,$M120,TRUE))*$D120+($K120="Steady Growth")*(AND(BW$6&gt;=$F120,BW$6&lt;=$H120)*((BW$6-$F120+1)/($J120*($J120+1)/2)*$D120))+($K120="custom")*CustCF!BQ120</f>
        <v>0</v>
      </c>
      <c r="BX120" s="95">
        <f>($K120="Bell Curve")*(_xlfn.NORM.DIST(AND(BX$6&gt;=$F120,BX$6&lt;=$H120)*(BX$6-$F120+1),$J120/2,$M120,TRUE)-_xlfn.NORM.DIST(AND(BX$6&gt;=$F120,BX$6&lt;=$H120)*(BW$6-$F120+1),$J120/2,$M120,TRUE))/(1-2*_xlfn.NORM.DIST(0,$J120/2,$M120,TRUE))*$D120+($K120="Steady Growth")*(AND(BX$6&gt;=$F120,BX$6&lt;=$H120)*((BX$6-$F120+1)/($J120*($J120+1)/2)*$D120))+($K120="custom")*CustCF!BR120</f>
        <v>0</v>
      </c>
      <c r="BY120" s="95">
        <f>($K120="Bell Curve")*(_xlfn.NORM.DIST(AND(BY$6&gt;=$F120,BY$6&lt;=$H120)*(BY$6-$F120+1),$J120/2,$M120,TRUE)-_xlfn.NORM.DIST(AND(BY$6&gt;=$F120,BY$6&lt;=$H120)*(BX$6-$F120+1),$J120/2,$M120,TRUE))/(1-2*_xlfn.NORM.DIST(0,$J120/2,$M120,TRUE))*$D120+($K120="Steady Growth")*(AND(BY$6&gt;=$F120,BY$6&lt;=$H120)*((BY$6-$F120+1)/($J120*($J120+1)/2)*$D120))+($K120="custom")*CustCF!BS120</f>
        <v>0</v>
      </c>
      <c r="BZ120" s="95">
        <f>($K120="Bell Curve")*(_xlfn.NORM.DIST(AND(BZ$6&gt;=$F120,BZ$6&lt;=$H120)*(BZ$6-$F120+1),$J120/2,$M120,TRUE)-_xlfn.NORM.DIST(AND(BZ$6&gt;=$F120,BZ$6&lt;=$H120)*(BY$6-$F120+1),$J120/2,$M120,TRUE))/(1-2*_xlfn.NORM.DIST(0,$J120/2,$M120,TRUE))*$D120+($K120="Steady Growth")*(AND(BZ$6&gt;=$F120,BZ$6&lt;=$H120)*((BZ$6-$F120+1)/($J120*($J120+1)/2)*$D120))+($K120="custom")*CustCF!BT120</f>
        <v>0</v>
      </c>
      <c r="CA120" s="95">
        <f>($K120="Bell Curve")*(_xlfn.NORM.DIST(AND(CA$6&gt;=$F120,CA$6&lt;=$H120)*(CA$6-$F120+1),$J120/2,$M120,TRUE)-_xlfn.NORM.DIST(AND(CA$6&gt;=$F120,CA$6&lt;=$H120)*(BZ$6-$F120+1),$J120/2,$M120,TRUE))/(1-2*_xlfn.NORM.DIST(0,$J120/2,$M120,TRUE))*$D120+($K120="Steady Growth")*(AND(CA$6&gt;=$F120,CA$6&lt;=$H120)*((CA$6-$F120+1)/($J120*($J120+1)/2)*$D120))+($K120="custom")*CustCF!BU120</f>
        <v>0</v>
      </c>
      <c r="CB120" s="95">
        <f>($K120="Bell Curve")*(_xlfn.NORM.DIST(AND(CB$6&gt;=$F120,CB$6&lt;=$H120)*(CB$6-$F120+1),$J120/2,$M120,TRUE)-_xlfn.NORM.DIST(AND(CB$6&gt;=$F120,CB$6&lt;=$H120)*(CA$6-$F120+1),$J120/2,$M120,TRUE))/(1-2*_xlfn.NORM.DIST(0,$J120/2,$M120,TRUE))*$D120+($K120="Steady Growth")*(AND(CB$6&gt;=$F120,CB$6&lt;=$H120)*((CB$6-$F120+1)/($J120*($J120+1)/2)*$D120))+($K120="custom")*CustCF!BV120</f>
        <v>0</v>
      </c>
      <c r="CC120" s="95">
        <f>($K120="Bell Curve")*(_xlfn.NORM.DIST(AND(CC$6&gt;=$F120,CC$6&lt;=$H120)*(CC$6-$F120+1),$J120/2,$M120,TRUE)-_xlfn.NORM.DIST(AND(CC$6&gt;=$F120,CC$6&lt;=$H120)*(CB$6-$F120+1),$J120/2,$M120,TRUE))/(1-2*_xlfn.NORM.DIST(0,$J120/2,$M120,TRUE))*$D120+($K120="Steady Growth")*(AND(CC$6&gt;=$F120,CC$6&lt;=$H120)*((CC$6-$F120+1)/($J120*($J120+1)/2)*$D120))+($K120="custom")*CustCF!BW120</f>
        <v>0</v>
      </c>
      <c r="CD120" s="95">
        <f>($K120="Bell Curve")*(_xlfn.NORM.DIST(AND(CD$6&gt;=$F120,CD$6&lt;=$H120)*(CD$6-$F120+1),$J120/2,$M120,TRUE)-_xlfn.NORM.DIST(AND(CD$6&gt;=$F120,CD$6&lt;=$H120)*(CC$6-$F120+1),$J120/2,$M120,TRUE))/(1-2*_xlfn.NORM.DIST(0,$J120/2,$M120,TRUE))*$D120+($K120="Steady Growth")*(AND(CD$6&gt;=$F120,CD$6&lt;=$H120)*((CD$6-$F120+1)/($J120*($J120+1)/2)*$D120))+($K120="custom")*CustCF!BX120</f>
        <v>0</v>
      </c>
      <c r="CE120" s="95">
        <f>($K120="Bell Curve")*(_xlfn.NORM.DIST(AND(CE$6&gt;=$F120,CE$6&lt;=$H120)*(CE$6-$F120+1),$J120/2,$M120,TRUE)-_xlfn.NORM.DIST(AND(CE$6&gt;=$F120,CE$6&lt;=$H120)*(CD$6-$F120+1),$J120/2,$M120,TRUE))/(1-2*_xlfn.NORM.DIST(0,$J120/2,$M120,TRUE))*$D120+($K120="Steady Growth")*(AND(CE$6&gt;=$F120,CE$6&lt;=$H120)*((CE$6-$F120+1)/($J120*($J120+1)/2)*$D120))+($K120="custom")*CustCF!BY120</f>
        <v>0</v>
      </c>
      <c r="CF120" s="95">
        <f>($K120="Bell Curve")*(_xlfn.NORM.DIST(AND(CF$6&gt;=$F120,CF$6&lt;=$H120)*(CF$6-$F120+1),$J120/2,$M120,TRUE)-_xlfn.NORM.DIST(AND(CF$6&gt;=$F120,CF$6&lt;=$H120)*(CE$6-$F120+1),$J120/2,$M120,TRUE))/(1-2*_xlfn.NORM.DIST(0,$J120/2,$M120,TRUE))*$D120+($K120="Steady Growth")*(AND(CF$6&gt;=$F120,CF$6&lt;=$H120)*((CF$6-$F120+1)/($J120*($J120+1)/2)*$D120))+($K120="custom")*CustCF!BZ120</f>
        <v>0</v>
      </c>
      <c r="CG120" s="95">
        <f>($K120="Bell Curve")*(_xlfn.NORM.DIST(AND(CG$6&gt;=$F120,CG$6&lt;=$H120)*(CG$6-$F120+1),$J120/2,$M120,TRUE)-_xlfn.NORM.DIST(AND(CG$6&gt;=$F120,CG$6&lt;=$H120)*(CF$6-$F120+1),$J120/2,$M120,TRUE))/(1-2*_xlfn.NORM.DIST(0,$J120/2,$M120,TRUE))*$D120+($K120="Steady Growth")*(AND(CG$6&gt;=$F120,CG$6&lt;=$H120)*((CG$6-$F120+1)/($J120*($J120+1)/2)*$D120))+($K120="custom")*CustCF!CA120</f>
        <v>0</v>
      </c>
      <c r="CH120" s="95">
        <f>($K120="Bell Curve")*(_xlfn.NORM.DIST(AND(CH$6&gt;=$F120,CH$6&lt;=$H120)*(CH$6-$F120+1),$J120/2,$M120,TRUE)-_xlfn.NORM.DIST(AND(CH$6&gt;=$F120,CH$6&lt;=$H120)*(CG$6-$F120+1),$J120/2,$M120,TRUE))/(1-2*_xlfn.NORM.DIST(0,$J120/2,$M120,TRUE))*$D120+($K120="Steady Growth")*(AND(CH$6&gt;=$F120,CH$6&lt;=$H120)*((CH$6-$F120+1)/($J120*($J120+1)/2)*$D120))+($K120="custom")*CustCF!CB120</f>
        <v>0</v>
      </c>
      <c r="CI120" s="95">
        <f>($K120="Bell Curve")*(_xlfn.NORM.DIST(AND(CI$6&gt;=$F120,CI$6&lt;=$H120)*(CI$6-$F120+1),$J120/2,$M120,TRUE)-_xlfn.NORM.DIST(AND(CI$6&gt;=$F120,CI$6&lt;=$H120)*(CH$6-$F120+1),$J120/2,$M120,TRUE))/(1-2*_xlfn.NORM.DIST(0,$J120/2,$M120,TRUE))*$D120+($K120="Steady Growth")*(AND(CI$6&gt;=$F120,CI$6&lt;=$H120)*((CI$6-$F120+1)/($J120*($J120+1)/2)*$D120))+($K120="custom")*CustCF!CC120</f>
        <v>0</v>
      </c>
      <c r="CJ120" s="95">
        <f>($K120="Bell Curve")*(_xlfn.NORM.DIST(AND(CJ$6&gt;=$F120,CJ$6&lt;=$H120)*(CJ$6-$F120+1),$J120/2,$M120,TRUE)-_xlfn.NORM.DIST(AND(CJ$6&gt;=$F120,CJ$6&lt;=$H120)*(CI$6-$F120+1),$J120/2,$M120,TRUE))/(1-2*_xlfn.NORM.DIST(0,$J120/2,$M120,TRUE))*$D120+($K120="Steady Growth")*(AND(CJ$6&gt;=$F120,CJ$6&lt;=$H120)*((CJ$6-$F120+1)/($J120*($J120+1)/2)*$D120))+($K120="custom")*CustCF!CD120</f>
        <v>0</v>
      </c>
      <c r="CK120" s="95">
        <f>($K120="Bell Curve")*(_xlfn.NORM.DIST(AND(CK$6&gt;=$F120,CK$6&lt;=$H120)*(CK$6-$F120+1),$J120/2,$M120,TRUE)-_xlfn.NORM.DIST(AND(CK$6&gt;=$F120,CK$6&lt;=$H120)*(CJ$6-$F120+1),$J120/2,$M120,TRUE))/(1-2*_xlfn.NORM.DIST(0,$J120/2,$M120,TRUE))*$D120+($K120="Steady Growth")*(AND(CK$6&gt;=$F120,CK$6&lt;=$H120)*((CK$6-$F120+1)/($J120*($J120+1)/2)*$D120))+($K120="custom")*CustCF!CE120</f>
        <v>0</v>
      </c>
      <c r="CL120" s="95">
        <f>($K120="Bell Curve")*(_xlfn.NORM.DIST(AND(CL$6&gt;=$F120,CL$6&lt;=$H120)*(CL$6-$F120+1),$J120/2,$M120,TRUE)-_xlfn.NORM.DIST(AND(CL$6&gt;=$F120,CL$6&lt;=$H120)*(CK$6-$F120+1),$J120/2,$M120,TRUE))/(1-2*_xlfn.NORM.DIST(0,$J120/2,$M120,TRUE))*$D120+($K120="Steady Growth")*(AND(CL$6&gt;=$F120,CL$6&lt;=$H120)*((CL$6-$F120+1)/($J120*($J120+1)/2)*$D120))+($K120="custom")*CustCF!CF120</f>
        <v>0</v>
      </c>
      <c r="CM120" s="95">
        <f>($K120="Bell Curve")*(_xlfn.NORM.DIST(AND(CM$6&gt;=$F120,CM$6&lt;=$H120)*(CM$6-$F120+1),$J120/2,$M120,TRUE)-_xlfn.NORM.DIST(AND(CM$6&gt;=$F120,CM$6&lt;=$H120)*(CL$6-$F120+1),$J120/2,$M120,TRUE))/(1-2*_xlfn.NORM.DIST(0,$J120/2,$M120,TRUE))*$D120+($K120="Steady Growth")*(AND(CM$6&gt;=$F120,CM$6&lt;=$H120)*((CM$6-$F120+1)/($J120*($J120+1)/2)*$D120))+($K120="custom")*CustCF!CG120</f>
        <v>0</v>
      </c>
      <c r="CN120" s="95">
        <f>($K120="Bell Curve")*(_xlfn.NORM.DIST(AND(CN$6&gt;=$F120,CN$6&lt;=$H120)*(CN$6-$F120+1),$J120/2,$M120,TRUE)-_xlfn.NORM.DIST(AND(CN$6&gt;=$F120,CN$6&lt;=$H120)*(CM$6-$F120+1),$J120/2,$M120,TRUE))/(1-2*_xlfn.NORM.DIST(0,$J120/2,$M120,TRUE))*$D120+($K120="Steady Growth")*(AND(CN$6&gt;=$F120,CN$6&lt;=$H120)*((CN$6-$F120+1)/($J120*($J120+1)/2)*$D120))+($K120="custom")*CustCF!CH120</f>
        <v>0</v>
      </c>
      <c r="CO120" s="95">
        <f>($K120="Bell Curve")*(_xlfn.NORM.DIST(AND(CO$6&gt;=$F120,CO$6&lt;=$H120)*(CO$6-$F120+1),$J120/2,$M120,TRUE)-_xlfn.NORM.DIST(AND(CO$6&gt;=$F120,CO$6&lt;=$H120)*(CN$6-$F120+1),$J120/2,$M120,TRUE))/(1-2*_xlfn.NORM.DIST(0,$J120/2,$M120,TRUE))*$D120+($K120="Steady Growth")*(AND(CO$6&gt;=$F120,CO$6&lt;=$H120)*((CO$6-$F120+1)/($J120*($J120+1)/2)*$D120))+($K120="custom")*CustCF!CI120</f>
        <v>0</v>
      </c>
      <c r="CP120" s="95">
        <f>($K120="Bell Curve")*(_xlfn.NORM.DIST(AND(CP$6&gt;=$F120,CP$6&lt;=$H120)*(CP$6-$F120+1),$J120/2,$M120,TRUE)-_xlfn.NORM.DIST(AND(CP$6&gt;=$F120,CP$6&lt;=$H120)*(CO$6-$F120+1),$J120/2,$M120,TRUE))/(1-2*_xlfn.NORM.DIST(0,$J120/2,$M120,TRUE))*$D120+($K120="Steady Growth")*(AND(CP$6&gt;=$F120,CP$6&lt;=$H120)*((CP$6-$F120+1)/($J120*($J120+1)/2)*$D120))+($K120="custom")*CustCF!CJ120</f>
        <v>0</v>
      </c>
      <c r="CQ120" s="95">
        <f>($K120="Bell Curve")*(_xlfn.NORM.DIST(AND(CQ$6&gt;=$F120,CQ$6&lt;=$H120)*(CQ$6-$F120+1),$J120/2,$M120,TRUE)-_xlfn.NORM.DIST(AND(CQ$6&gt;=$F120,CQ$6&lt;=$H120)*(CP$6-$F120+1),$J120/2,$M120,TRUE))/(1-2*_xlfn.NORM.DIST(0,$J120/2,$M120,TRUE))*$D120+($K120="Steady Growth")*(AND(CQ$6&gt;=$F120,CQ$6&lt;=$H120)*((CQ$6-$F120+1)/($J120*($J120+1)/2)*$D120))+($K120="custom")*CustCF!CK120</f>
        <v>0</v>
      </c>
      <c r="CR120" s="95">
        <f>($K120="Bell Curve")*(_xlfn.NORM.DIST(AND(CR$6&gt;=$F120,CR$6&lt;=$H120)*(CR$6-$F120+1),$J120/2,$M120,TRUE)-_xlfn.NORM.DIST(AND(CR$6&gt;=$F120,CR$6&lt;=$H120)*(CQ$6-$F120+1),$J120/2,$M120,TRUE))/(1-2*_xlfn.NORM.DIST(0,$J120/2,$M120,TRUE))*$D120+($K120="Steady Growth")*(AND(CR$6&gt;=$F120,CR$6&lt;=$H120)*((CR$6-$F120+1)/($J120*($J120+1)/2)*$D120))+($K120="custom")*CustCF!CL120</f>
        <v>0</v>
      </c>
      <c r="CS120" s="95">
        <f>($K120="Bell Curve")*(_xlfn.NORM.DIST(AND(CS$6&gt;=$F120,CS$6&lt;=$H120)*(CS$6-$F120+1),$J120/2,$M120,TRUE)-_xlfn.NORM.DIST(AND(CS$6&gt;=$F120,CS$6&lt;=$H120)*(CR$6-$F120+1),$J120/2,$M120,TRUE))/(1-2*_xlfn.NORM.DIST(0,$J120/2,$M120,TRUE))*$D120+($K120="Steady Growth")*(AND(CS$6&gt;=$F120,CS$6&lt;=$H120)*((CS$6-$F120+1)/($J120*($J120+1)/2)*$D120))+($K120="custom")*CustCF!CM120</f>
        <v>0</v>
      </c>
      <c r="CT120" s="95">
        <f>($K120="Bell Curve")*(_xlfn.NORM.DIST(AND(CT$6&gt;=$F120,CT$6&lt;=$H120)*(CT$6-$F120+1),$J120/2,$M120,TRUE)-_xlfn.NORM.DIST(AND(CT$6&gt;=$F120,CT$6&lt;=$H120)*(CS$6-$F120+1),$J120/2,$M120,TRUE))/(1-2*_xlfn.NORM.DIST(0,$J120/2,$M120,TRUE))*$D120+($K120="Steady Growth")*(AND(CT$6&gt;=$F120,CT$6&lt;=$H120)*((CT$6-$F120+1)/($J120*($J120+1)/2)*$D120))+($K120="custom")*CustCF!CN120</f>
        <v>0</v>
      </c>
      <c r="CU120" s="95">
        <f>($K120="Bell Curve")*(_xlfn.NORM.DIST(AND(CU$6&gt;=$F120,CU$6&lt;=$H120)*(CU$6-$F120+1),$J120/2,$M120,TRUE)-_xlfn.NORM.DIST(AND(CU$6&gt;=$F120,CU$6&lt;=$H120)*(CT$6-$F120+1),$J120/2,$M120,TRUE))/(1-2*_xlfn.NORM.DIST(0,$J120/2,$M120,TRUE))*$D120+($K120="Steady Growth")*(AND(CU$6&gt;=$F120,CU$6&lt;=$H120)*((CU$6-$F120+1)/($J120*($J120+1)/2)*$D120))+($K120="custom")*CustCF!CO120</f>
        <v>0</v>
      </c>
      <c r="CV120" s="95">
        <f>($K120="Bell Curve")*(_xlfn.NORM.DIST(AND(CV$6&gt;=$F120,CV$6&lt;=$H120)*(CV$6-$F120+1),$J120/2,$M120,TRUE)-_xlfn.NORM.DIST(AND(CV$6&gt;=$F120,CV$6&lt;=$H120)*(CU$6-$F120+1),$J120/2,$M120,TRUE))/(1-2*_xlfn.NORM.DIST(0,$J120/2,$M120,TRUE))*$D120+($K120="Steady Growth")*(AND(CV$6&gt;=$F120,CV$6&lt;=$H120)*((CV$6-$F120+1)/($J120*($J120+1)/2)*$D120))+($K120="custom")*CustCF!CP120</f>
        <v>0</v>
      </c>
      <c r="CW120" s="95">
        <f>($K120="Bell Curve")*(_xlfn.NORM.DIST(AND(CW$6&gt;=$F120,CW$6&lt;=$H120)*(CW$6-$F120+1),$J120/2,$M120,TRUE)-_xlfn.NORM.DIST(AND(CW$6&gt;=$F120,CW$6&lt;=$H120)*(CV$6-$F120+1),$J120/2,$M120,TRUE))/(1-2*_xlfn.NORM.DIST(0,$J120/2,$M120,TRUE))*$D120+($K120="Steady Growth")*(AND(CW$6&gt;=$F120,CW$6&lt;=$H120)*((CW$6-$F120+1)/($J120*($J120+1)/2)*$D120))+($K120="custom")*CustCF!CQ120</f>
        <v>0</v>
      </c>
      <c r="CX120" s="95">
        <f>($K120="Bell Curve")*(_xlfn.NORM.DIST(AND(CX$6&gt;=$F120,CX$6&lt;=$H120)*(CX$6-$F120+1),$J120/2,$M120,TRUE)-_xlfn.NORM.DIST(AND(CX$6&gt;=$F120,CX$6&lt;=$H120)*(CW$6-$F120+1),$J120/2,$M120,TRUE))/(1-2*_xlfn.NORM.DIST(0,$J120/2,$M120,TRUE))*$D120+($K120="Steady Growth")*(AND(CX$6&gt;=$F120,CX$6&lt;=$H120)*((CX$6-$F120+1)/($J120*($J120+1)/2)*$D120))+($K120="custom")*CustCF!CR120</f>
        <v>0</v>
      </c>
      <c r="CY120" s="95">
        <f>($K120="Bell Curve")*(_xlfn.NORM.DIST(AND(CY$6&gt;=$F120,CY$6&lt;=$H120)*(CY$6-$F120+1),$J120/2,$M120,TRUE)-_xlfn.NORM.DIST(AND(CY$6&gt;=$F120,CY$6&lt;=$H120)*(CX$6-$F120+1),$J120/2,$M120,TRUE))/(1-2*_xlfn.NORM.DIST(0,$J120/2,$M120,TRUE))*$D120+($K120="Steady Growth")*(AND(CY$6&gt;=$F120,CY$6&lt;=$H120)*((CY$6-$F120+1)/($J120*($J120+1)/2)*$D120))+($K120="custom")*CustCF!CS120</f>
        <v>0</v>
      </c>
      <c r="CZ120" s="95">
        <f>($K120="Bell Curve")*(_xlfn.NORM.DIST(AND(CZ$6&gt;=$F120,CZ$6&lt;=$H120)*(CZ$6-$F120+1),$J120/2,$M120,TRUE)-_xlfn.NORM.DIST(AND(CZ$6&gt;=$F120,CZ$6&lt;=$H120)*(CY$6-$F120+1),$J120/2,$M120,TRUE))/(1-2*_xlfn.NORM.DIST(0,$J120/2,$M120,TRUE))*$D120+($K120="Steady Growth")*(AND(CZ$6&gt;=$F120,CZ$6&lt;=$H120)*((CZ$6-$F120+1)/($J120*($J120+1)/2)*$D120))+($K120="custom")*CustCF!CT120</f>
        <v>0</v>
      </c>
      <c r="DA120" s="95">
        <f>($K120="Bell Curve")*(_xlfn.NORM.DIST(AND(DA$6&gt;=$F120,DA$6&lt;=$H120)*(DA$6-$F120+1),$J120/2,$M120,TRUE)-_xlfn.NORM.DIST(AND(DA$6&gt;=$F120,DA$6&lt;=$H120)*(CZ$6-$F120+1),$J120/2,$M120,TRUE))/(1-2*_xlfn.NORM.DIST(0,$J120/2,$M120,TRUE))*$D120+($K120="Steady Growth")*(AND(DA$6&gt;=$F120,DA$6&lt;=$H120)*((DA$6-$F120+1)/($J120*($J120+1)/2)*$D120))+($K120="custom")*CustCF!CU120</f>
        <v>0</v>
      </c>
      <c r="DB120" s="95">
        <f>($K120="Bell Curve")*(_xlfn.NORM.DIST(AND(DB$6&gt;=$F120,DB$6&lt;=$H120)*(DB$6-$F120+1),$J120/2,$M120,TRUE)-_xlfn.NORM.DIST(AND(DB$6&gt;=$F120,DB$6&lt;=$H120)*(DA$6-$F120+1),$J120/2,$M120,TRUE))/(1-2*_xlfn.NORM.DIST(0,$J120/2,$M120,TRUE))*$D120+($K120="Steady Growth")*(AND(DB$6&gt;=$F120,DB$6&lt;=$H120)*((DB$6-$F120+1)/($J120*($J120+1)/2)*$D120))+($K120="custom")*CustCF!CV120</f>
        <v>0</v>
      </c>
      <c r="DC120" s="95">
        <f>($K120="Bell Curve")*(_xlfn.NORM.DIST(AND(DC$6&gt;=$F120,DC$6&lt;=$H120)*(DC$6-$F120+1),$J120/2,$M120,TRUE)-_xlfn.NORM.DIST(AND(DC$6&gt;=$F120,DC$6&lt;=$H120)*(DB$6-$F120+1),$J120/2,$M120,TRUE))/(1-2*_xlfn.NORM.DIST(0,$J120/2,$M120,TRUE))*$D120+($K120="Steady Growth")*(AND(DC$6&gt;=$F120,DC$6&lt;=$H120)*((DC$6-$F120+1)/($J120*($J120+1)/2)*$D120))+($K120="custom")*CustCF!CW120</f>
        <v>0</v>
      </c>
      <c r="DD120" s="95">
        <f>($K120="Bell Curve")*(_xlfn.NORM.DIST(AND(DD$6&gt;=$F120,DD$6&lt;=$H120)*(DD$6-$F120+1),$J120/2,$M120,TRUE)-_xlfn.NORM.DIST(AND(DD$6&gt;=$F120,DD$6&lt;=$H120)*(DC$6-$F120+1),$J120/2,$M120,TRUE))/(1-2*_xlfn.NORM.DIST(0,$J120/2,$M120,TRUE))*$D120+($K120="Steady Growth")*(AND(DD$6&gt;=$F120,DD$6&lt;=$H120)*((DD$6-$F120+1)/($J120*($J120+1)/2)*$D120))+($K120="custom")*CustCF!CX120</f>
        <v>0</v>
      </c>
      <c r="DE120" s="95">
        <f>($K120="Bell Curve")*(_xlfn.NORM.DIST(AND(DE$6&gt;=$F120,DE$6&lt;=$H120)*(DE$6-$F120+1),$J120/2,$M120,TRUE)-_xlfn.NORM.DIST(AND(DE$6&gt;=$F120,DE$6&lt;=$H120)*(DD$6-$F120+1),$J120/2,$M120,TRUE))/(1-2*_xlfn.NORM.DIST(0,$J120/2,$M120,TRUE))*$D120+($K120="Steady Growth")*(AND(DE$6&gt;=$F120,DE$6&lt;=$H120)*((DE$6-$F120+1)/($J120*($J120+1)/2)*$D120))+($K120="custom")*CustCF!CY120</f>
        <v>0</v>
      </c>
      <c r="DF120" s="95">
        <f>($K120="Bell Curve")*(_xlfn.NORM.DIST(AND(DF$6&gt;=$F120,DF$6&lt;=$H120)*(DF$6-$F120+1),$J120/2,$M120,TRUE)-_xlfn.NORM.DIST(AND(DF$6&gt;=$F120,DF$6&lt;=$H120)*(DE$6-$F120+1),$J120/2,$M120,TRUE))/(1-2*_xlfn.NORM.DIST(0,$J120/2,$M120,TRUE))*$D120+($K120="Steady Growth")*(AND(DF$6&gt;=$F120,DF$6&lt;=$H120)*((DF$6-$F120+1)/($J120*($J120+1)/2)*$D120))+($K120="custom")*CustCF!CZ120</f>
        <v>0</v>
      </c>
      <c r="DG120" s="95">
        <f>($K120="Bell Curve")*(_xlfn.NORM.DIST(AND(DG$6&gt;=$F120,DG$6&lt;=$H120)*(DG$6-$F120+1),$J120/2,$M120,TRUE)-_xlfn.NORM.DIST(AND(DG$6&gt;=$F120,DG$6&lt;=$H120)*(DF$6-$F120+1),$J120/2,$M120,TRUE))/(1-2*_xlfn.NORM.DIST(0,$J120/2,$M120,TRUE))*$D120+($K120="Steady Growth")*(AND(DG$6&gt;=$F120,DG$6&lt;=$H120)*((DG$6-$F120+1)/($J120*($J120+1)/2)*$D120))+($K120="custom")*CustCF!DA120</f>
        <v>0</v>
      </c>
      <c r="DH120" s="95">
        <f>($K120="Bell Curve")*(_xlfn.NORM.DIST(AND(DH$6&gt;=$F120,DH$6&lt;=$H120)*(DH$6-$F120+1),$J120/2,$M120,TRUE)-_xlfn.NORM.DIST(AND(DH$6&gt;=$F120,DH$6&lt;=$H120)*(DG$6-$F120+1),$J120/2,$M120,TRUE))/(1-2*_xlfn.NORM.DIST(0,$J120/2,$M120,TRUE))*$D120+($K120="Steady Growth")*(AND(DH$6&gt;=$F120,DH$6&lt;=$H120)*((DH$6-$F120+1)/($J120*($J120+1)/2)*$D120))+($K120="custom")*CustCF!DB120</f>
        <v>0</v>
      </c>
      <c r="DI120" s="95">
        <f>($K120="Bell Curve")*(_xlfn.NORM.DIST(AND(DI$6&gt;=$F120,DI$6&lt;=$H120)*(DI$6-$F120+1),$J120/2,$M120,TRUE)-_xlfn.NORM.DIST(AND(DI$6&gt;=$F120,DI$6&lt;=$H120)*(DH$6-$F120+1),$J120/2,$M120,TRUE))/(1-2*_xlfn.NORM.DIST(0,$J120/2,$M120,TRUE))*$D120+($K120="Steady Growth")*(AND(DI$6&gt;=$F120,DI$6&lt;=$H120)*((DI$6-$F120+1)/($J120*($J120+1)/2)*$D120))+($K120="custom")*CustCF!DC120</f>
        <v>0</v>
      </c>
      <c r="DJ120" s="95">
        <f>($K120="Bell Curve")*(_xlfn.NORM.DIST(AND(DJ$6&gt;=$F120,DJ$6&lt;=$H120)*(DJ$6-$F120+1),$J120/2,$M120,TRUE)-_xlfn.NORM.DIST(AND(DJ$6&gt;=$F120,DJ$6&lt;=$H120)*(DI$6-$F120+1),$J120/2,$M120,TRUE))/(1-2*_xlfn.NORM.DIST(0,$J120/2,$M120,TRUE))*$D120+($K120="Steady Growth")*(AND(DJ$6&gt;=$F120,DJ$6&lt;=$H120)*((DJ$6-$F120+1)/($J120*($J120+1)/2)*$D120))+($K120="custom")*CustCF!DD120</f>
        <v>0</v>
      </c>
      <c r="DK120" s="95">
        <f>($K120="Bell Curve")*(_xlfn.NORM.DIST(AND(DK$6&gt;=$F120,DK$6&lt;=$H120)*(DK$6-$F120+1),$J120/2,$M120,TRUE)-_xlfn.NORM.DIST(AND(DK$6&gt;=$F120,DK$6&lt;=$H120)*(DJ$6-$F120+1),$J120/2,$M120,TRUE))/(1-2*_xlfn.NORM.DIST(0,$J120/2,$M120,TRUE))*$D120+($K120="Steady Growth")*(AND(DK$6&gt;=$F120,DK$6&lt;=$H120)*((DK$6-$F120+1)/($J120*($J120+1)/2)*$D120))+($K120="custom")*CustCF!DE120</f>
        <v>0</v>
      </c>
      <c r="DL120" s="95">
        <f>($K120="Bell Curve")*(_xlfn.NORM.DIST(AND(DL$6&gt;=$F120,DL$6&lt;=$H120)*(DL$6-$F120+1),$J120/2,$M120,TRUE)-_xlfn.NORM.DIST(AND(DL$6&gt;=$F120,DL$6&lt;=$H120)*(DK$6-$F120+1),$J120/2,$M120,TRUE))/(1-2*_xlfn.NORM.DIST(0,$J120/2,$M120,TRUE))*$D120+($K120="Steady Growth")*(AND(DL$6&gt;=$F120,DL$6&lt;=$H120)*((DL$6-$F120+1)/($J120*($J120+1)/2)*$D120))+($K120="custom")*CustCF!DF120</f>
        <v>0</v>
      </c>
      <c r="DM120" s="95">
        <f>($K120="Bell Curve")*(_xlfn.NORM.DIST(AND(DM$6&gt;=$F120,DM$6&lt;=$H120)*(DM$6-$F120+1),$J120/2,$M120,TRUE)-_xlfn.NORM.DIST(AND(DM$6&gt;=$F120,DM$6&lt;=$H120)*(DL$6-$F120+1),$J120/2,$M120,TRUE))/(1-2*_xlfn.NORM.DIST(0,$J120/2,$M120,TRUE))*$D120+($K120="Steady Growth")*(AND(DM$6&gt;=$F120,DM$6&lt;=$H120)*((DM$6-$F120+1)/($J120*($J120+1)/2)*$D120))+($K120="custom")*CustCF!DG120</f>
        <v>0</v>
      </c>
      <c r="DN120" s="95">
        <f>($K120="Bell Curve")*(_xlfn.NORM.DIST(AND(DN$6&gt;=$F120,DN$6&lt;=$H120)*(DN$6-$F120+1),$J120/2,$M120,TRUE)-_xlfn.NORM.DIST(AND(DN$6&gt;=$F120,DN$6&lt;=$H120)*(DM$6-$F120+1),$J120/2,$M120,TRUE))/(1-2*_xlfn.NORM.DIST(0,$J120/2,$M120,TRUE))*$D120+($K120="Steady Growth")*(AND(DN$6&gt;=$F120,DN$6&lt;=$H120)*((DN$6-$F120+1)/($J120*($J120+1)/2)*$D120))+($K120="custom")*CustCF!DH120</f>
        <v>0</v>
      </c>
      <c r="DO120" s="95">
        <f>($K120="Bell Curve")*(_xlfn.NORM.DIST(AND(DO$6&gt;=$F120,DO$6&lt;=$H120)*(DO$6-$F120+1),$J120/2,$M120,TRUE)-_xlfn.NORM.DIST(AND(DO$6&gt;=$F120,DO$6&lt;=$H120)*(DN$6-$F120+1),$J120/2,$M120,TRUE))/(1-2*_xlfn.NORM.DIST(0,$J120/2,$M120,TRUE))*$D120+($K120="Steady Growth")*(AND(DO$6&gt;=$F120,DO$6&lt;=$H120)*((DO$6-$F120+1)/($J120*($J120+1)/2)*$D120))+($K120="custom")*CustCF!DI120</f>
        <v>0</v>
      </c>
      <c r="DP120" s="95">
        <f>($K120="Bell Curve")*(_xlfn.NORM.DIST(AND(DP$6&gt;=$F120,DP$6&lt;=$H120)*(DP$6-$F120+1),$J120/2,$M120,TRUE)-_xlfn.NORM.DIST(AND(DP$6&gt;=$F120,DP$6&lt;=$H120)*(DO$6-$F120+1),$J120/2,$M120,TRUE))/(1-2*_xlfn.NORM.DIST(0,$J120/2,$M120,TRUE))*$D120+($K120="Steady Growth")*(AND(DP$6&gt;=$F120,DP$6&lt;=$H120)*((DP$6-$F120+1)/($J120*($J120+1)/2)*$D120))+($K120="custom")*CustCF!DJ120</f>
        <v>0</v>
      </c>
      <c r="DQ120" s="95">
        <f>($K120="Bell Curve")*(_xlfn.NORM.DIST(AND(DQ$6&gt;=$F120,DQ$6&lt;=$H120)*(DQ$6-$F120+1),$J120/2,$M120,TRUE)-_xlfn.NORM.DIST(AND(DQ$6&gt;=$F120,DQ$6&lt;=$H120)*(DP$6-$F120+1),$J120/2,$M120,TRUE))/(1-2*_xlfn.NORM.DIST(0,$J120/2,$M120,TRUE))*$D120+($K120="Steady Growth")*(AND(DQ$6&gt;=$F120,DQ$6&lt;=$H120)*((DQ$6-$F120+1)/($J120*($J120+1)/2)*$D120))+($K120="custom")*CustCF!DK120</f>
        <v>0</v>
      </c>
      <c r="DR120" s="95">
        <f>($K120="Bell Curve")*(_xlfn.NORM.DIST(AND(DR$6&gt;=$F120,DR$6&lt;=$H120)*(DR$6-$F120+1),$J120/2,$M120,TRUE)-_xlfn.NORM.DIST(AND(DR$6&gt;=$F120,DR$6&lt;=$H120)*(DQ$6-$F120+1),$J120/2,$M120,TRUE))/(1-2*_xlfn.NORM.DIST(0,$J120/2,$M120,TRUE))*$D120+($K120="Steady Growth")*(AND(DR$6&gt;=$F120,DR$6&lt;=$H120)*((DR$6-$F120+1)/($J120*($J120+1)/2)*$D120))+($K120="custom")*CustCF!DL120</f>
        <v>0</v>
      </c>
      <c r="DS120" s="95">
        <f>($K120="Bell Curve")*(_xlfn.NORM.DIST(AND(DS$6&gt;=$F120,DS$6&lt;=$H120)*(DS$6-$F120+1),$J120/2,$M120,TRUE)-_xlfn.NORM.DIST(AND(DS$6&gt;=$F120,DS$6&lt;=$H120)*(DR$6-$F120+1),$J120/2,$M120,TRUE))/(1-2*_xlfn.NORM.DIST(0,$J120/2,$M120,TRUE))*$D120+($K120="Steady Growth")*(AND(DS$6&gt;=$F120,DS$6&lt;=$H120)*((DS$6-$F120+1)/($J120*($J120+1)/2)*$D120))+($K120="custom")*CustCF!DM120</f>
        <v>0</v>
      </c>
      <c r="DT120" s="95">
        <f>($K120="Bell Curve")*(_xlfn.NORM.DIST(AND(DT$6&gt;=$F120,DT$6&lt;=$H120)*(DT$6-$F120+1),$J120/2,$M120,TRUE)-_xlfn.NORM.DIST(AND(DT$6&gt;=$F120,DT$6&lt;=$H120)*(DS$6-$F120+1),$J120/2,$M120,TRUE))/(1-2*_xlfn.NORM.DIST(0,$J120/2,$M120,TRUE))*$D120+($K120="Steady Growth")*(AND(DT$6&gt;=$F120,DT$6&lt;=$H120)*((DT$6-$F120+1)/($J120*($J120+1)/2)*$D120))+($K120="custom")*CustCF!DN120</f>
        <v>0</v>
      </c>
      <c r="DU120" s="95">
        <f>($K120="Bell Curve")*(_xlfn.NORM.DIST(AND(DU$6&gt;=$F120,DU$6&lt;=$H120)*(DU$6-$F120+1),$J120/2,$M120,TRUE)-_xlfn.NORM.DIST(AND(DU$6&gt;=$F120,DU$6&lt;=$H120)*(DT$6-$F120+1),$J120/2,$M120,TRUE))/(1-2*_xlfn.NORM.DIST(0,$J120/2,$M120,TRUE))*$D120+($K120="Steady Growth")*(AND(DU$6&gt;=$F120,DU$6&lt;=$H120)*((DU$6-$F120+1)/($J120*($J120+1)/2)*$D120))+($K120="custom")*CustCF!DO120</f>
        <v>0</v>
      </c>
      <c r="DV120" s="95">
        <f>($K120="Bell Curve")*(_xlfn.NORM.DIST(AND(DV$6&gt;=$F120,DV$6&lt;=$H120)*(DV$6-$F120+1),$J120/2,$M120,TRUE)-_xlfn.NORM.DIST(AND(DV$6&gt;=$F120,DV$6&lt;=$H120)*(DU$6-$F120+1),$J120/2,$M120,TRUE))/(1-2*_xlfn.NORM.DIST(0,$J120/2,$M120,TRUE))*$D120+($K120="Steady Growth")*(AND(DV$6&gt;=$F120,DV$6&lt;=$H120)*((DV$6-$F120+1)/($J120*($J120+1)/2)*$D120))+($K120="custom")*CustCF!DP120</f>
        <v>0</v>
      </c>
      <c r="DW120" s="95">
        <f>($K120="Bell Curve")*(_xlfn.NORM.DIST(AND(DW$6&gt;=$F120,DW$6&lt;=$H120)*(DW$6-$F120+1),$J120/2,$M120,TRUE)-_xlfn.NORM.DIST(AND(DW$6&gt;=$F120,DW$6&lt;=$H120)*(DV$6-$F120+1),$J120/2,$M120,TRUE))/(1-2*_xlfn.NORM.DIST(0,$J120/2,$M120,TRUE))*$D120+($K120="Steady Growth")*(AND(DW$6&gt;=$F120,DW$6&lt;=$H120)*((DW$6-$F120+1)/($J120*($J120+1)/2)*$D120))+($K120="custom")*CustCF!DQ120</f>
        <v>0</v>
      </c>
      <c r="DX120" s="95">
        <f>($K120="Bell Curve")*(_xlfn.NORM.DIST(AND(DX$6&gt;=$F120,DX$6&lt;=$H120)*(DX$6-$F120+1),$J120/2,$M120,TRUE)-_xlfn.NORM.DIST(AND(DX$6&gt;=$F120,DX$6&lt;=$H120)*(DW$6-$F120+1),$J120/2,$M120,TRUE))/(1-2*_xlfn.NORM.DIST(0,$J120/2,$M120,TRUE))*$D120+($K120="Steady Growth")*(AND(DX$6&gt;=$F120,DX$6&lt;=$H120)*((DX$6-$F120+1)/($J120*($J120+1)/2)*$D120))+($K120="custom")*CustCF!DR120</f>
        <v>0</v>
      </c>
      <c r="DY120" s="95">
        <f>($K120="Bell Curve")*(_xlfn.NORM.DIST(AND(DY$6&gt;=$F120,DY$6&lt;=$H120)*(DY$6-$F120+1),$J120/2,$M120,TRUE)-_xlfn.NORM.DIST(AND(DY$6&gt;=$F120,DY$6&lt;=$H120)*(DX$6-$F120+1),$J120/2,$M120,TRUE))/(1-2*_xlfn.NORM.DIST(0,$J120/2,$M120,TRUE))*$D120+($K120="Steady Growth")*(AND(DY$6&gt;=$F120,DY$6&lt;=$H120)*((DY$6-$F120+1)/($J120*($J120+1)/2)*$D120))+($K120="custom")*CustCF!DS120</f>
        <v>0</v>
      </c>
      <c r="DZ120" s="95">
        <f>($K120="Bell Curve")*(_xlfn.NORM.DIST(AND(DZ$6&gt;=$F120,DZ$6&lt;=$H120)*(DZ$6-$F120+1),$J120/2,$M120,TRUE)-_xlfn.NORM.DIST(AND(DZ$6&gt;=$F120,DZ$6&lt;=$H120)*(DY$6-$F120+1),$J120/2,$M120,TRUE))/(1-2*_xlfn.NORM.DIST(0,$J120/2,$M120,TRUE))*$D120+($K120="Steady Growth")*(AND(DZ$6&gt;=$F120,DZ$6&lt;=$H120)*((DZ$6-$F120+1)/($J120*($J120+1)/2)*$D120))+($K120="custom")*CustCF!DT120</f>
        <v>0</v>
      </c>
      <c r="EA120" s="95">
        <f>($K120="Bell Curve")*(_xlfn.NORM.DIST(AND(EA$6&gt;=$F120,EA$6&lt;=$H120)*(EA$6-$F120+1),$J120/2,$M120,TRUE)-_xlfn.NORM.DIST(AND(EA$6&gt;=$F120,EA$6&lt;=$H120)*(DZ$6-$F120+1),$J120/2,$M120,TRUE))/(1-2*_xlfn.NORM.DIST(0,$J120/2,$M120,TRUE))*$D120+($K120="Steady Growth")*(AND(EA$6&gt;=$F120,EA$6&lt;=$H120)*((EA$6-$F120+1)/($J120*($J120+1)/2)*$D120))+($K120="custom")*CustCF!DU120</f>
        <v>0</v>
      </c>
      <c r="EB120" s="95">
        <f>($K120="Bell Curve")*(_xlfn.NORM.DIST(AND(EB$6&gt;=$F120,EB$6&lt;=$H120)*(EB$6-$F120+1),$J120/2,$M120,TRUE)-_xlfn.NORM.DIST(AND(EB$6&gt;=$F120,EB$6&lt;=$H120)*(EA$6-$F120+1),$J120/2,$M120,TRUE))/(1-2*_xlfn.NORM.DIST(0,$J120/2,$M120,TRUE))*$D120+($K120="Steady Growth")*(AND(EB$6&gt;=$F120,EB$6&lt;=$H120)*((EB$6-$F120+1)/($J120*($J120+1)/2)*$D120))+($K120="custom")*CustCF!DV120</f>
        <v>0</v>
      </c>
      <c r="EC120" s="95">
        <f>($K120="Bell Curve")*(_xlfn.NORM.DIST(AND(EC$6&gt;=$F120,EC$6&lt;=$H120)*(EC$6-$F120+1),$J120/2,$M120,TRUE)-_xlfn.NORM.DIST(AND(EC$6&gt;=$F120,EC$6&lt;=$H120)*(EB$6-$F120+1),$J120/2,$M120,TRUE))/(1-2*_xlfn.NORM.DIST(0,$J120/2,$M120,TRUE))*$D120+($K120="Steady Growth")*(AND(EC$6&gt;=$F120,EC$6&lt;=$H120)*((EC$6-$F120+1)/($J120*($J120+1)/2)*$D120))+($K120="custom")*CustCF!DW120</f>
        <v>0</v>
      </c>
      <c r="ED120" s="95">
        <f>($K120="Bell Curve")*(_xlfn.NORM.DIST(AND(ED$6&gt;=$F120,ED$6&lt;=$H120)*(ED$6-$F120+1),$J120/2,$M120,TRUE)-_xlfn.NORM.DIST(AND(ED$6&gt;=$F120,ED$6&lt;=$H120)*(EC$6-$F120+1),$J120/2,$M120,TRUE))/(1-2*_xlfn.NORM.DIST(0,$J120/2,$M120,TRUE))*$D120+($K120="Steady Growth")*(AND(ED$6&gt;=$F120,ED$6&lt;=$H120)*((ED$6-$F120+1)/($J120*($J120+1)/2)*$D120))+($K120="custom")*CustCF!DX120</f>
        <v>0</v>
      </c>
      <c r="EE120" s="95">
        <f>($K120="Bell Curve")*(_xlfn.NORM.DIST(AND(EE$6&gt;=$F120,EE$6&lt;=$H120)*(EE$6-$F120+1),$J120/2,$M120,TRUE)-_xlfn.NORM.DIST(AND(EE$6&gt;=$F120,EE$6&lt;=$H120)*(ED$6-$F120+1),$J120/2,$M120,TRUE))/(1-2*_xlfn.NORM.DIST(0,$J120/2,$M120,TRUE))*$D120+($K120="Steady Growth")*(AND(EE$6&gt;=$F120,EE$6&lt;=$H120)*((EE$6-$F120+1)/($J120*($J120+1)/2)*$D120))+($K120="custom")*CustCF!DY120</f>
        <v>0</v>
      </c>
      <c r="EF120" s="95">
        <f>($K120="Bell Curve")*(_xlfn.NORM.DIST(AND(EF$6&gt;=$F120,EF$6&lt;=$H120)*(EF$6-$F120+1),$J120/2,$M120,TRUE)-_xlfn.NORM.DIST(AND(EF$6&gt;=$F120,EF$6&lt;=$H120)*(EE$6-$F120+1),$J120/2,$M120,TRUE))/(1-2*_xlfn.NORM.DIST(0,$J120/2,$M120,TRUE))*$D120+($K120="Steady Growth")*(AND(EF$6&gt;=$F120,EF$6&lt;=$H120)*((EF$6-$F120+1)/($J120*($J120+1)/2)*$D120))+($K120="custom")*CustCF!DZ120</f>
        <v>0</v>
      </c>
      <c r="EG120" s="95">
        <f>($K120="Bell Curve")*(_xlfn.NORM.DIST(AND(EG$6&gt;=$F120,EG$6&lt;=$H120)*(EG$6-$F120+1),$J120/2,$M120,TRUE)-_xlfn.NORM.DIST(AND(EG$6&gt;=$F120,EG$6&lt;=$H120)*(EF$6-$F120+1),$J120/2,$M120,TRUE))/(1-2*_xlfn.NORM.DIST(0,$J120/2,$M120,TRUE))*$D120+($K120="Steady Growth")*(AND(EG$6&gt;=$F120,EG$6&lt;=$H120)*((EG$6-$F120+1)/($J120*($J120+1)/2)*$D120))+($K120="custom")*CustCF!EA120</f>
        <v>0</v>
      </c>
      <c r="EH120" s="95">
        <f>($K120="Bell Curve")*(_xlfn.NORM.DIST(AND(EH$6&gt;=$F120,EH$6&lt;=$H120)*(EH$6-$F120+1),$J120/2,$M120,TRUE)-_xlfn.NORM.DIST(AND(EH$6&gt;=$F120,EH$6&lt;=$H120)*(EG$6-$F120+1),$J120/2,$M120,TRUE))/(1-2*_xlfn.NORM.DIST(0,$J120/2,$M120,TRUE))*$D120+($K120="Steady Growth")*(AND(EH$6&gt;=$F120,EH$6&lt;=$H120)*((EH$6-$F120+1)/($J120*($J120+1)/2)*$D120))+($K120="custom")*CustCF!EB120</f>
        <v>0</v>
      </c>
      <c r="EI120" s="95">
        <f>($K120="Bell Curve")*(_xlfn.NORM.DIST(AND(EI$6&gt;=$F120,EI$6&lt;=$H120)*(EI$6-$F120+1),$J120/2,$M120,TRUE)-_xlfn.NORM.DIST(AND(EI$6&gt;=$F120,EI$6&lt;=$H120)*(EH$6-$F120+1),$J120/2,$M120,TRUE))/(1-2*_xlfn.NORM.DIST(0,$J120/2,$M120,TRUE))*$D120+($K120="Steady Growth")*(AND(EI$6&gt;=$F120,EI$6&lt;=$H120)*((EI$6-$F120+1)/($J120*($J120+1)/2)*$D120))+($K120="custom")*CustCF!EC120</f>
        <v>0</v>
      </c>
      <c r="EJ120" s="95">
        <f>($K120="Bell Curve")*(_xlfn.NORM.DIST(AND(EJ$6&gt;=$F120,EJ$6&lt;=$H120)*(EJ$6-$F120+1),$J120/2,$M120,TRUE)-_xlfn.NORM.DIST(AND(EJ$6&gt;=$F120,EJ$6&lt;=$H120)*(EI$6-$F120+1),$J120/2,$M120,TRUE))/(1-2*_xlfn.NORM.DIST(0,$J120/2,$M120,TRUE))*$D120+($K120="Steady Growth")*(AND(EJ$6&gt;=$F120,EJ$6&lt;=$H120)*((EJ$6-$F120+1)/($J120*($J120+1)/2)*$D120))+($K120="custom")*CustCF!ED120</f>
        <v>0</v>
      </c>
      <c r="EK120" s="95">
        <f>($K120="Bell Curve")*(_xlfn.NORM.DIST(AND(EK$6&gt;=$F120,EK$6&lt;=$H120)*(EK$6-$F120+1),$J120/2,$M120,TRUE)-_xlfn.NORM.DIST(AND(EK$6&gt;=$F120,EK$6&lt;=$H120)*(EJ$6-$F120+1),$J120/2,$M120,TRUE))/(1-2*_xlfn.NORM.DIST(0,$J120/2,$M120,TRUE))*$D120+($K120="Steady Growth")*(AND(EK$6&gt;=$F120,EK$6&lt;=$H120)*((EK$6-$F120+1)/($J120*($J120+1)/2)*$D120))+($K120="custom")*CustCF!EE120</f>
        <v>0</v>
      </c>
      <c r="EL120" s="95">
        <f>($K120="Bell Curve")*(_xlfn.NORM.DIST(AND(EL$6&gt;=$F120,EL$6&lt;=$H120)*(EL$6-$F120+1),$J120/2,$M120,TRUE)-_xlfn.NORM.DIST(AND(EL$6&gt;=$F120,EL$6&lt;=$H120)*(EK$6-$F120+1),$J120/2,$M120,TRUE))/(1-2*_xlfn.NORM.DIST(0,$J120/2,$M120,TRUE))*$D120+($K120="Steady Growth")*(AND(EL$6&gt;=$F120,EL$6&lt;=$H120)*((EL$6-$F120+1)/($J120*($J120+1)/2)*$D120))+($K120="custom")*CustCF!EF120</f>
        <v>0</v>
      </c>
      <c r="EM120" s="95">
        <f>($K120="Bell Curve")*(_xlfn.NORM.DIST(AND(EM$6&gt;=$F120,EM$6&lt;=$H120)*(EM$6-$F120+1),$J120/2,$M120,TRUE)-_xlfn.NORM.DIST(AND(EM$6&gt;=$F120,EM$6&lt;=$H120)*(EL$6-$F120+1),$J120/2,$M120,TRUE))/(1-2*_xlfn.NORM.DIST(0,$J120/2,$M120,TRUE))*$D120+($K120="Steady Growth")*(AND(EM$6&gt;=$F120,EM$6&lt;=$H120)*((EM$6-$F120+1)/($J120*($J120+1)/2)*$D120))+($K120="custom")*CustCF!EG120</f>
        <v>0</v>
      </c>
      <c r="EN120" s="95">
        <f>($K120="Bell Curve")*(_xlfn.NORM.DIST(AND(EN$6&gt;=$F120,EN$6&lt;=$H120)*(EN$6-$F120+1),$J120/2,$M120,TRUE)-_xlfn.NORM.DIST(AND(EN$6&gt;=$F120,EN$6&lt;=$H120)*(EM$6-$F120+1),$J120/2,$M120,TRUE))/(1-2*_xlfn.NORM.DIST(0,$J120/2,$M120,TRUE))*$D120+($K120="Steady Growth")*(AND(EN$6&gt;=$F120,EN$6&lt;=$H120)*((EN$6-$F120+1)/($J120*($J120+1)/2)*$D120))+($K120="custom")*CustCF!EH120</f>
        <v>0</v>
      </c>
      <c r="EO120" s="95">
        <f>($K120="Bell Curve")*(_xlfn.NORM.DIST(AND(EO$6&gt;=$F120,EO$6&lt;=$H120)*(EO$6-$F120+1),$J120/2,$M120,TRUE)-_xlfn.NORM.DIST(AND(EO$6&gt;=$F120,EO$6&lt;=$H120)*(EN$6-$F120+1),$J120/2,$M120,TRUE))/(1-2*_xlfn.NORM.DIST(0,$J120/2,$M120,TRUE))*$D120+($K120="Steady Growth")*(AND(EO$6&gt;=$F120,EO$6&lt;=$H120)*((EO$6-$F120+1)/($J120*($J120+1)/2)*$D120))+($K120="custom")*CustCF!EI120</f>
        <v>0</v>
      </c>
      <c r="EP120" s="95">
        <f>($K120="Bell Curve")*(_xlfn.NORM.DIST(AND(EP$6&gt;=$F120,EP$6&lt;=$H120)*(EP$6-$F120+1),$J120/2,$M120,TRUE)-_xlfn.NORM.DIST(AND(EP$6&gt;=$F120,EP$6&lt;=$H120)*(EO$6-$F120+1),$J120/2,$M120,TRUE))/(1-2*_xlfn.NORM.DIST(0,$J120/2,$M120,TRUE))*$D120+($K120="Steady Growth")*(AND(EP$6&gt;=$F120,EP$6&lt;=$H120)*((EP$6-$F120+1)/($J120*($J120+1)/2)*$D120))+($K120="custom")*CustCF!EJ120</f>
        <v>0</v>
      </c>
      <c r="EQ120" s="95">
        <f>($K120="Bell Curve")*(_xlfn.NORM.DIST(AND(EQ$6&gt;=$F120,EQ$6&lt;=$H120)*(EQ$6-$F120+1),$J120/2,$M120,TRUE)-_xlfn.NORM.DIST(AND(EQ$6&gt;=$F120,EQ$6&lt;=$H120)*(EP$6-$F120+1),$J120/2,$M120,TRUE))/(1-2*_xlfn.NORM.DIST(0,$J120/2,$M120,TRUE))*$D120+($K120="Steady Growth")*(AND(EQ$6&gt;=$F120,EQ$6&lt;=$H120)*((EQ$6-$F120+1)/($J120*($J120+1)/2)*$D120))+($K120="custom")*CustCF!EK120</f>
        <v>0</v>
      </c>
      <c r="ER120" s="95">
        <f>($K120="Bell Curve")*(_xlfn.NORM.DIST(AND(ER$6&gt;=$F120,ER$6&lt;=$H120)*(ER$6-$F120+1),$J120/2,$M120,TRUE)-_xlfn.NORM.DIST(AND(ER$6&gt;=$F120,ER$6&lt;=$H120)*(EQ$6-$F120+1),$J120/2,$M120,TRUE))/(1-2*_xlfn.NORM.DIST(0,$J120/2,$M120,TRUE))*$D120+($K120="Steady Growth")*(AND(ER$6&gt;=$F120,ER$6&lt;=$H120)*((ER$6-$F120+1)/($J120*($J120+1)/2)*$D120))+($K120="custom")*CustCF!EL120</f>
        <v>0</v>
      </c>
      <c r="ES120" s="95">
        <f>($K120="Bell Curve")*(_xlfn.NORM.DIST(AND(ES$6&gt;=$F120,ES$6&lt;=$H120)*(ES$6-$F120+1),$J120/2,$M120,TRUE)-_xlfn.NORM.DIST(AND(ES$6&gt;=$F120,ES$6&lt;=$H120)*(ER$6-$F120+1),$J120/2,$M120,TRUE))/(1-2*_xlfn.NORM.DIST(0,$J120/2,$M120,TRUE))*$D120+($K120="Steady Growth")*(AND(ES$6&gt;=$F120,ES$6&lt;=$H120)*((ES$6-$F120+1)/($J120*($J120+1)/2)*$D120))+($K120="custom")*CustCF!EM120</f>
        <v>0</v>
      </c>
      <c r="ET120" s="95">
        <f>($K120="Bell Curve")*(_xlfn.NORM.DIST(AND(ET$6&gt;=$F120,ET$6&lt;=$H120)*(ET$6-$F120+1),$J120/2,$M120,TRUE)-_xlfn.NORM.DIST(AND(ET$6&gt;=$F120,ET$6&lt;=$H120)*(ES$6-$F120+1),$J120/2,$M120,TRUE))/(1-2*_xlfn.NORM.DIST(0,$J120/2,$M120,TRUE))*$D120+($K120="Steady Growth")*(AND(ET$6&gt;=$F120,ET$6&lt;=$H120)*((ET$6-$F120+1)/($J120*($J120+1)/2)*$D120))+($K120="custom")*CustCF!EN120</f>
        <v>0</v>
      </c>
      <c r="EU120" s="95">
        <f>($K120="Bell Curve")*(_xlfn.NORM.DIST(AND(EU$6&gt;=$F120,EU$6&lt;=$H120)*(EU$6-$F120+1),$J120/2,$M120,TRUE)-_xlfn.NORM.DIST(AND(EU$6&gt;=$F120,EU$6&lt;=$H120)*(ET$6-$F120+1),$J120/2,$M120,TRUE))/(1-2*_xlfn.NORM.DIST(0,$J120/2,$M120,TRUE))*$D120+($K120="Steady Growth")*(AND(EU$6&gt;=$F120,EU$6&lt;=$H120)*((EU$6-$F120+1)/($J120*($J120+1)/2)*$D120))+($K120="custom")*CustCF!EO120</f>
        <v>0</v>
      </c>
      <c r="EV120" s="95">
        <f>($K120="Bell Curve")*(_xlfn.NORM.DIST(AND(EV$6&gt;=$F120,EV$6&lt;=$H120)*(EV$6-$F120+1),$J120/2,$M120,TRUE)-_xlfn.NORM.DIST(AND(EV$6&gt;=$F120,EV$6&lt;=$H120)*(EU$6-$F120+1),$J120/2,$M120,TRUE))/(1-2*_xlfn.NORM.DIST(0,$J120/2,$M120,TRUE))*$D120+($K120="Steady Growth")*(AND(EV$6&gt;=$F120,EV$6&lt;=$H120)*((EV$6-$F120+1)/($J120*($J120+1)/2)*$D120))+($K120="custom")*CustCF!EP120</f>
        <v>0</v>
      </c>
      <c r="EW120" s="95">
        <f>($K120="Bell Curve")*(_xlfn.NORM.DIST(AND(EW$6&gt;=$F120,EW$6&lt;=$H120)*(EW$6-$F120+1),$J120/2,$M120,TRUE)-_xlfn.NORM.DIST(AND(EW$6&gt;=$F120,EW$6&lt;=$H120)*(EV$6-$F120+1),$J120/2,$M120,TRUE))/(1-2*_xlfn.NORM.DIST(0,$J120/2,$M120,TRUE))*$D120+($K120="Steady Growth")*(AND(EW$6&gt;=$F120,EW$6&lt;=$H120)*((EW$6-$F120+1)/($J120*($J120+1)/2)*$D120))+($K120="custom")*CustCF!EQ120</f>
        <v>0</v>
      </c>
      <c r="EX120" s="95">
        <f>($K120="Bell Curve")*(_xlfn.NORM.DIST(AND(EX$6&gt;=$F120,EX$6&lt;=$H120)*(EX$6-$F120+1),$J120/2,$M120,TRUE)-_xlfn.NORM.DIST(AND(EX$6&gt;=$F120,EX$6&lt;=$H120)*(EW$6-$F120+1),$J120/2,$M120,TRUE))/(1-2*_xlfn.NORM.DIST(0,$J120/2,$M120,TRUE))*$D120+($K120="Steady Growth")*(AND(EX$6&gt;=$F120,EX$6&lt;=$H120)*((EX$6-$F120+1)/($J120*($J120+1)/2)*$D120))+($K120="custom")*CustCF!ER120</f>
        <v>0</v>
      </c>
      <c r="EY120" s="95">
        <f>($K120="Bell Curve")*(_xlfn.NORM.DIST(AND(EY$6&gt;=$F120,EY$6&lt;=$H120)*(EY$6-$F120+1),$J120/2,$M120,TRUE)-_xlfn.NORM.DIST(AND(EY$6&gt;=$F120,EY$6&lt;=$H120)*(EX$6-$F120+1),$J120/2,$M120,TRUE))/(1-2*_xlfn.NORM.DIST(0,$J120/2,$M120,TRUE))*$D120+($K120="Steady Growth")*(AND(EY$6&gt;=$F120,EY$6&lt;=$H120)*((EY$6-$F120+1)/($J120*($J120+1)/2)*$D120))+($K120="custom")*CustCF!ES120</f>
        <v>0</v>
      </c>
      <c r="EZ120" s="95">
        <f>($K120="Bell Curve")*(_xlfn.NORM.DIST(AND(EZ$6&gt;=$F120,EZ$6&lt;=$H120)*(EZ$6-$F120+1),$J120/2,$M120,TRUE)-_xlfn.NORM.DIST(AND(EZ$6&gt;=$F120,EZ$6&lt;=$H120)*(EY$6-$F120+1),$J120/2,$M120,TRUE))/(1-2*_xlfn.NORM.DIST(0,$J120/2,$M120,TRUE))*$D120+($K120="Steady Growth")*(AND(EZ$6&gt;=$F120,EZ$6&lt;=$H120)*((EZ$6-$F120+1)/($J120*($J120+1)/2)*$D120))+($K120="custom")*CustCF!ET120</f>
        <v>0</v>
      </c>
      <c r="FA120" s="95">
        <f>($K120="Bell Curve")*(_xlfn.NORM.DIST(AND(FA$6&gt;=$F120,FA$6&lt;=$H120)*(FA$6-$F120+1),$J120/2,$M120,TRUE)-_xlfn.NORM.DIST(AND(FA$6&gt;=$F120,FA$6&lt;=$H120)*(EZ$6-$F120+1),$J120/2,$M120,TRUE))/(1-2*_xlfn.NORM.DIST(0,$J120/2,$M120,TRUE))*$D120+($K120="Steady Growth")*(AND(FA$6&gt;=$F120,FA$6&lt;=$H120)*((FA$6-$F120+1)/($J120*($J120+1)/2)*$D120))+($K120="custom")*CustCF!EU120</f>
        <v>0</v>
      </c>
      <c r="FB120" s="95">
        <f>($K120="Bell Curve")*(_xlfn.NORM.DIST(AND(FB$6&gt;=$F120,FB$6&lt;=$H120)*(FB$6-$F120+1),$J120/2,$M120,TRUE)-_xlfn.NORM.DIST(AND(FB$6&gt;=$F120,FB$6&lt;=$H120)*(FA$6-$F120+1),$J120/2,$M120,TRUE))/(1-2*_xlfn.NORM.DIST(0,$J120/2,$M120,TRUE))*$D120+($K120="Steady Growth")*(AND(FB$6&gt;=$F120,FB$6&lt;=$H120)*((FB$6-$F120+1)/($J120*($J120+1)/2)*$D120))+($K120="custom")*CustCF!EV120</f>
        <v>0</v>
      </c>
      <c r="FC120" s="95">
        <f>($K120="Bell Curve")*(_xlfn.NORM.DIST(AND(FC$6&gt;=$F120,FC$6&lt;=$H120)*(FC$6-$F120+1),$J120/2,$M120,TRUE)-_xlfn.NORM.DIST(AND(FC$6&gt;=$F120,FC$6&lt;=$H120)*(FB$6-$F120+1),$J120/2,$M120,TRUE))/(1-2*_xlfn.NORM.DIST(0,$J120/2,$M120,TRUE))*$D120+($K120="Steady Growth")*(AND(FC$6&gt;=$F120,FC$6&lt;=$H120)*((FC$6-$F120+1)/($J120*($J120+1)/2)*$D120))+($K120="custom")*CustCF!EW120</f>
        <v>0</v>
      </c>
      <c r="FD120" s="95">
        <f>($K120="Bell Curve")*(_xlfn.NORM.DIST(AND(FD$6&gt;=$F120,FD$6&lt;=$H120)*(FD$6-$F120+1),$J120/2,$M120,TRUE)-_xlfn.NORM.DIST(AND(FD$6&gt;=$F120,FD$6&lt;=$H120)*(FC$6-$F120+1),$J120/2,$M120,TRUE))/(1-2*_xlfn.NORM.DIST(0,$J120/2,$M120,TRUE))*$D120+($K120="Steady Growth")*(AND(FD$6&gt;=$F120,FD$6&lt;=$H120)*((FD$6-$F120+1)/($J120*($J120+1)/2)*$D120))+($K120="custom")*CustCF!EX120</f>
        <v>0</v>
      </c>
      <c r="FE120" s="95">
        <f>($K120="Bell Curve")*(_xlfn.NORM.DIST(AND(FE$6&gt;=$F120,FE$6&lt;=$H120)*(FE$6-$F120+1),$J120/2,$M120,TRUE)-_xlfn.NORM.DIST(AND(FE$6&gt;=$F120,FE$6&lt;=$H120)*(FD$6-$F120+1),$J120/2,$M120,TRUE))/(1-2*_xlfn.NORM.DIST(0,$J120/2,$M120,TRUE))*$D120+($K120="Steady Growth")*(AND(FE$6&gt;=$F120,FE$6&lt;=$H120)*((FE$6-$F120+1)/($J120*($J120+1)/2)*$D120))+($K120="custom")*CustCF!EY120</f>
        <v>0</v>
      </c>
      <c r="FF120" s="95">
        <f>($K120="Bell Curve")*(_xlfn.NORM.DIST(AND(FF$6&gt;=$F120,FF$6&lt;=$H120)*(FF$6-$F120+1),$J120/2,$M120,TRUE)-_xlfn.NORM.DIST(AND(FF$6&gt;=$F120,FF$6&lt;=$H120)*(FE$6-$F120+1),$J120/2,$M120,TRUE))/(1-2*_xlfn.NORM.DIST(0,$J120/2,$M120,TRUE))*$D120+($K120="Steady Growth")*(AND(FF$6&gt;=$F120,FF$6&lt;=$H120)*((FF$6-$F120+1)/($J120*($J120+1)/2)*$D120))+($K120="custom")*CustCF!EZ120</f>
        <v>0</v>
      </c>
      <c r="FG120" s="95">
        <f>($K120="Bell Curve")*(_xlfn.NORM.DIST(AND(FG$6&gt;=$F120,FG$6&lt;=$H120)*(FG$6-$F120+1),$J120/2,$M120,TRUE)-_xlfn.NORM.DIST(AND(FG$6&gt;=$F120,FG$6&lt;=$H120)*(FF$6-$F120+1),$J120/2,$M120,TRUE))/(1-2*_xlfn.NORM.DIST(0,$J120/2,$M120,TRUE))*$D120+($K120="Steady Growth")*(AND(FG$6&gt;=$F120,FG$6&lt;=$H120)*((FG$6-$F120+1)/($J120*($J120+1)/2)*$D120))+($K120="custom")*CustCF!FA120</f>
        <v>0</v>
      </c>
      <c r="FH120" s="95">
        <f>($K120="Bell Curve")*(_xlfn.NORM.DIST(AND(FH$6&gt;=$F120,FH$6&lt;=$H120)*(FH$6-$F120+1),$J120/2,$M120,TRUE)-_xlfn.NORM.DIST(AND(FH$6&gt;=$F120,FH$6&lt;=$H120)*(FG$6-$F120+1),$J120/2,$M120,TRUE))/(1-2*_xlfn.NORM.DIST(0,$J120/2,$M120,TRUE))*$D120+($K120="Steady Growth")*(AND(FH$6&gt;=$F120,FH$6&lt;=$H120)*((FH$6-$F120+1)/($J120*($J120+1)/2)*$D120))+($K120="custom")*CustCF!FB120</f>
        <v>0</v>
      </c>
      <c r="FI120" s="95">
        <f>($K120="Bell Curve")*(_xlfn.NORM.DIST(AND(FI$6&gt;=$F120,FI$6&lt;=$H120)*(FI$6-$F120+1),$J120/2,$M120,TRUE)-_xlfn.NORM.DIST(AND(FI$6&gt;=$F120,FI$6&lt;=$H120)*(FH$6-$F120+1),$J120/2,$M120,TRUE))/(1-2*_xlfn.NORM.DIST(0,$J120/2,$M120,TRUE))*$D120+($K120="Steady Growth")*(AND(FI$6&gt;=$F120,FI$6&lt;=$H120)*((FI$6-$F120+1)/($J120*($J120+1)/2)*$D120))+($K120="custom")*CustCF!FC120</f>
        <v>0</v>
      </c>
      <c r="FJ120" s="95">
        <f>($K120="Bell Curve")*(_xlfn.NORM.DIST(AND(FJ$6&gt;=$F120,FJ$6&lt;=$H120)*(FJ$6-$F120+1),$J120/2,$M120,TRUE)-_xlfn.NORM.DIST(AND(FJ$6&gt;=$F120,FJ$6&lt;=$H120)*(FI$6-$F120+1),$J120/2,$M120,TRUE))/(1-2*_xlfn.NORM.DIST(0,$J120/2,$M120,TRUE))*$D120+($K120="Steady Growth")*(AND(FJ$6&gt;=$F120,FJ$6&lt;=$H120)*((FJ$6-$F120+1)/($J120*($J120+1)/2)*$D120))+($K120="custom")*CustCF!FD120</f>
        <v>0</v>
      </c>
      <c r="FK120" s="95">
        <f>($K120="Bell Curve")*(_xlfn.NORM.DIST(AND(FK$6&gt;=$F120,FK$6&lt;=$H120)*(FK$6-$F120+1),$J120/2,$M120,TRUE)-_xlfn.NORM.DIST(AND(FK$6&gt;=$F120,FK$6&lt;=$H120)*(FJ$6-$F120+1),$J120/2,$M120,TRUE))/(1-2*_xlfn.NORM.DIST(0,$J120/2,$M120,TRUE))*$D120+($K120="Steady Growth")*(AND(FK$6&gt;=$F120,FK$6&lt;=$H120)*((FK$6-$F120+1)/($J120*($J120+1)/2)*$D120))+($K120="custom")*CustCF!FE120</f>
        <v>0</v>
      </c>
      <c r="FL120" s="95">
        <f>($K120="Bell Curve")*(_xlfn.NORM.DIST(AND(FL$6&gt;=$F120,FL$6&lt;=$H120)*(FL$6-$F120+1),$J120/2,$M120,TRUE)-_xlfn.NORM.DIST(AND(FL$6&gt;=$F120,FL$6&lt;=$H120)*(FK$6-$F120+1),$J120/2,$M120,TRUE))/(1-2*_xlfn.NORM.DIST(0,$J120/2,$M120,TRUE))*$D120+($K120="Steady Growth")*(AND(FL$6&gt;=$F120,FL$6&lt;=$H120)*((FL$6-$F120+1)/($J120*($J120+1)/2)*$D120))+($K120="custom")*CustCF!FF120</f>
        <v>0</v>
      </c>
      <c r="FM120" s="95">
        <f>($K120="Bell Curve")*(_xlfn.NORM.DIST(AND(FM$6&gt;=$F120,FM$6&lt;=$H120)*(FM$6-$F120+1),$J120/2,$M120,TRUE)-_xlfn.NORM.DIST(AND(FM$6&gt;=$F120,FM$6&lt;=$H120)*(FL$6-$F120+1),$J120/2,$M120,TRUE))/(1-2*_xlfn.NORM.DIST(0,$J120/2,$M120,TRUE))*$D120+($K120="Steady Growth")*(AND(FM$6&gt;=$F120,FM$6&lt;=$H120)*((FM$6-$F120+1)/($J120*($J120+1)/2)*$D120))+($K120="custom")*CustCF!FG120</f>
        <v>0</v>
      </c>
      <c r="FN120" s="95">
        <f>($K120="Bell Curve")*(_xlfn.NORM.DIST(AND(FN$6&gt;=$F120,FN$6&lt;=$H120)*(FN$6-$F120+1),$J120/2,$M120,TRUE)-_xlfn.NORM.DIST(AND(FN$6&gt;=$F120,FN$6&lt;=$H120)*(FM$6-$F120+1),$J120/2,$M120,TRUE))/(1-2*_xlfn.NORM.DIST(0,$J120/2,$M120,TRUE))*$D120+($K120="Steady Growth")*(AND(FN$6&gt;=$F120,FN$6&lt;=$H120)*((FN$6-$F120+1)/($J120*($J120+1)/2)*$D120))+($K120="custom")*CustCF!FH120</f>
        <v>0</v>
      </c>
      <c r="FO120" s="95">
        <f>($K120="Bell Curve")*(_xlfn.NORM.DIST(AND(FO$6&gt;=$F120,FO$6&lt;=$H120)*(FO$6-$F120+1),$J120/2,$M120,TRUE)-_xlfn.NORM.DIST(AND(FO$6&gt;=$F120,FO$6&lt;=$H120)*(FN$6-$F120+1),$J120/2,$M120,TRUE))/(1-2*_xlfn.NORM.DIST(0,$J120/2,$M120,TRUE))*$D120+($K120="Steady Growth")*(AND(FO$6&gt;=$F120,FO$6&lt;=$H120)*((FO$6-$F120+1)/($J120*($J120+1)/2)*$D120))+($K120="custom")*CustCF!FI120</f>
        <v>0</v>
      </c>
      <c r="FP120" s="95">
        <f>($K120="Bell Curve")*(_xlfn.NORM.DIST(AND(FP$6&gt;=$F120,FP$6&lt;=$H120)*(FP$6-$F120+1),$J120/2,$M120,TRUE)-_xlfn.NORM.DIST(AND(FP$6&gt;=$F120,FP$6&lt;=$H120)*(FO$6-$F120+1),$J120/2,$M120,TRUE))/(1-2*_xlfn.NORM.DIST(0,$J120/2,$M120,TRUE))*$D120+($K120="Steady Growth")*(AND(FP$6&gt;=$F120,FP$6&lt;=$H120)*((FP$6-$F120+1)/($J120*($J120+1)/2)*$D120))+($K120="custom")*CustCF!FJ120</f>
        <v>0</v>
      </c>
      <c r="FQ120" s="95">
        <f>($K120="Bell Curve")*(_xlfn.NORM.DIST(AND(FQ$6&gt;=$F120,FQ$6&lt;=$H120)*(FQ$6-$F120+1),$J120/2,$M120,TRUE)-_xlfn.NORM.DIST(AND(FQ$6&gt;=$F120,FQ$6&lt;=$H120)*(FP$6-$F120+1),$J120/2,$M120,TRUE))/(1-2*_xlfn.NORM.DIST(0,$J120/2,$M120,TRUE))*$D120+($K120="Steady Growth")*(AND(FQ$6&gt;=$F120,FQ$6&lt;=$H120)*((FQ$6-$F120+1)/($J120*($J120+1)/2)*$D120))+($K120="custom")*CustCF!FK120</f>
        <v>0</v>
      </c>
      <c r="FR120" s="95">
        <f>($K120="Bell Curve")*(_xlfn.NORM.DIST(AND(FR$6&gt;=$F120,FR$6&lt;=$H120)*(FR$6-$F120+1),$J120/2,$M120,TRUE)-_xlfn.NORM.DIST(AND(FR$6&gt;=$F120,FR$6&lt;=$H120)*(FQ$6-$F120+1),$J120/2,$M120,TRUE))/(1-2*_xlfn.NORM.DIST(0,$J120/2,$M120,TRUE))*$D120+($K120="Steady Growth")*(AND(FR$6&gt;=$F120,FR$6&lt;=$H120)*((FR$6-$F120+1)/($J120*($J120+1)/2)*$D120))+($K120="custom")*CustCF!FL120</f>
        <v>0</v>
      </c>
      <c r="FS120" s="95">
        <f>($K120="Bell Curve")*(_xlfn.NORM.DIST(AND(FS$6&gt;=$F120,FS$6&lt;=$H120)*(FS$6-$F120+1),$J120/2,$M120,TRUE)-_xlfn.NORM.DIST(AND(FS$6&gt;=$F120,FS$6&lt;=$H120)*(FR$6-$F120+1),$J120/2,$M120,TRUE))/(1-2*_xlfn.NORM.DIST(0,$J120/2,$M120,TRUE))*$D120+($K120="Steady Growth")*(AND(FS$6&gt;=$F120,FS$6&lt;=$H120)*((FS$6-$F120+1)/($J120*($J120+1)/2)*$D120))+($K120="custom")*CustCF!FM120</f>
        <v>0</v>
      </c>
      <c r="FT120" s="95">
        <f>($K120="Bell Curve")*(_xlfn.NORM.DIST(AND(FT$6&gt;=$F120,FT$6&lt;=$H120)*(FT$6-$F120+1),$J120/2,$M120,TRUE)-_xlfn.NORM.DIST(AND(FT$6&gt;=$F120,FT$6&lt;=$H120)*(FS$6-$F120+1),$J120/2,$M120,TRUE))/(1-2*_xlfn.NORM.DIST(0,$J120/2,$M120,TRUE))*$D120+($K120="Steady Growth")*(AND(FT$6&gt;=$F120,FT$6&lt;=$H120)*((FT$6-$F120+1)/($J120*($J120+1)/2)*$D120))+($K120="custom")*CustCF!FN120</f>
        <v>0</v>
      </c>
      <c r="FU120" s="95">
        <f>($K120="Bell Curve")*(_xlfn.NORM.DIST(AND(FU$6&gt;=$F120,FU$6&lt;=$H120)*(FU$6-$F120+1),$J120/2,$M120,TRUE)-_xlfn.NORM.DIST(AND(FU$6&gt;=$F120,FU$6&lt;=$H120)*(FT$6-$F120+1),$J120/2,$M120,TRUE))/(1-2*_xlfn.NORM.DIST(0,$J120/2,$M120,TRUE))*$D120+($K120="Steady Growth")*(AND(FU$6&gt;=$F120,FU$6&lt;=$H120)*((FU$6-$F120+1)/($J120*($J120+1)/2)*$D120))+($K120="custom")*CustCF!FO120</f>
        <v>0</v>
      </c>
      <c r="FV120" s="95">
        <f>($K120="Bell Curve")*(_xlfn.NORM.DIST(AND(FV$6&gt;=$F120,FV$6&lt;=$H120)*(FV$6-$F120+1),$J120/2,$M120,TRUE)-_xlfn.NORM.DIST(AND(FV$6&gt;=$F120,FV$6&lt;=$H120)*(FU$6-$F120+1),$J120/2,$M120,TRUE))/(1-2*_xlfn.NORM.DIST(0,$J120/2,$M120,TRUE))*$D120+($K120="Steady Growth")*(AND(FV$6&gt;=$F120,FV$6&lt;=$H120)*((FV$6-$F120+1)/($J120*($J120+1)/2)*$D120))+($K120="custom")*CustCF!FP120</f>
        <v>0</v>
      </c>
      <c r="FW120" s="95">
        <f>($K120="Bell Curve")*(_xlfn.NORM.DIST(AND(FW$6&gt;=$F120,FW$6&lt;=$H120)*(FW$6-$F120+1),$J120/2,$M120,TRUE)-_xlfn.NORM.DIST(AND(FW$6&gt;=$F120,FW$6&lt;=$H120)*(FV$6-$F120+1),$J120/2,$M120,TRUE))/(1-2*_xlfn.NORM.DIST(0,$J120/2,$M120,TRUE))*$D120+($K120="Steady Growth")*(AND(FW$6&gt;=$F120,FW$6&lt;=$H120)*((FW$6-$F120+1)/($J120*($J120+1)/2)*$D120))+($K120="custom")*CustCF!FQ120</f>
        <v>0</v>
      </c>
      <c r="FX120" s="95">
        <f>($K120="Bell Curve")*(_xlfn.NORM.DIST(AND(FX$6&gt;=$F120,FX$6&lt;=$H120)*(FX$6-$F120+1),$J120/2,$M120,TRUE)-_xlfn.NORM.DIST(AND(FX$6&gt;=$F120,FX$6&lt;=$H120)*(FW$6-$F120+1),$J120/2,$M120,TRUE))/(1-2*_xlfn.NORM.DIST(0,$J120/2,$M120,TRUE))*$D120+($K120="Steady Growth")*(AND(FX$6&gt;=$F120,FX$6&lt;=$H120)*((FX$6-$F120+1)/($J120*($J120+1)/2)*$D120))+($K120="custom")*CustCF!FR120</f>
        <v>0</v>
      </c>
      <c r="FY120" s="95">
        <f>($K120="Bell Curve")*(_xlfn.NORM.DIST(AND(FY$6&gt;=$F120,FY$6&lt;=$H120)*(FY$6-$F120+1),$J120/2,$M120,TRUE)-_xlfn.NORM.DIST(AND(FY$6&gt;=$F120,FY$6&lt;=$H120)*(FX$6-$F120+1),$J120/2,$M120,TRUE))/(1-2*_xlfn.NORM.DIST(0,$J120/2,$M120,TRUE))*$D120+($K120="Steady Growth")*(AND(FY$6&gt;=$F120,FY$6&lt;=$H120)*((FY$6-$F120+1)/($J120*($J120+1)/2)*$D120))+($K120="custom")*CustCF!FS120</f>
        <v>0</v>
      </c>
      <c r="FZ120" s="95">
        <f>($K120="Bell Curve")*(_xlfn.NORM.DIST(AND(FZ$6&gt;=$F120,FZ$6&lt;=$H120)*(FZ$6-$F120+1),$J120/2,$M120,TRUE)-_xlfn.NORM.DIST(AND(FZ$6&gt;=$F120,FZ$6&lt;=$H120)*(FY$6-$F120+1),$J120/2,$M120,TRUE))/(1-2*_xlfn.NORM.DIST(0,$J120/2,$M120,TRUE))*$D120+($K120="Steady Growth")*(AND(FZ$6&gt;=$F120,FZ$6&lt;=$H120)*((FZ$6-$F120+1)/($J120*($J120+1)/2)*$D120))+($K120="custom")*CustCF!FT120</f>
        <v>0</v>
      </c>
      <c r="GA120" s="95">
        <f>($K120="Bell Curve")*(_xlfn.NORM.DIST(AND(GA$6&gt;=$F120,GA$6&lt;=$H120)*(GA$6-$F120+1),$J120/2,$M120,TRUE)-_xlfn.NORM.DIST(AND(GA$6&gt;=$F120,GA$6&lt;=$H120)*(FZ$6-$F120+1),$J120/2,$M120,TRUE))/(1-2*_xlfn.NORM.DIST(0,$J120/2,$M120,TRUE))*$D120+($K120="Steady Growth")*(AND(GA$6&gt;=$F120,GA$6&lt;=$H120)*((GA$6-$F120+1)/($J120*($J120+1)/2)*$D120))+($K120="custom")*CustCF!FU120</f>
        <v>0</v>
      </c>
      <c r="GB120" s="95">
        <f>($K120="Bell Curve")*(_xlfn.NORM.DIST(AND(GB$6&gt;=$F120,GB$6&lt;=$H120)*(GB$6-$F120+1),$J120/2,$M120,TRUE)-_xlfn.NORM.DIST(AND(GB$6&gt;=$F120,GB$6&lt;=$H120)*(GA$6-$F120+1),$J120/2,$M120,TRUE))/(1-2*_xlfn.NORM.DIST(0,$J120/2,$M120,TRUE))*$D120+($K120="Steady Growth")*(AND(GB$6&gt;=$F120,GB$6&lt;=$H120)*((GB$6-$F120+1)/($J120*($J120+1)/2)*$D120))+($K120="custom")*CustCF!FV120</f>
        <v>0</v>
      </c>
      <c r="GC120" s="95">
        <f>($K120="Bell Curve")*(_xlfn.NORM.DIST(AND(GC$6&gt;=$F120,GC$6&lt;=$H120)*(GC$6-$F120+1),$J120/2,$M120,TRUE)-_xlfn.NORM.DIST(AND(GC$6&gt;=$F120,GC$6&lt;=$H120)*(GB$6-$F120+1),$J120/2,$M120,TRUE))/(1-2*_xlfn.NORM.DIST(0,$J120/2,$M120,TRUE))*$D120+($K120="Steady Growth")*(AND(GC$6&gt;=$F120,GC$6&lt;=$H120)*((GC$6-$F120+1)/($J120*($J120+1)/2)*$D120))+($K120="custom")*CustCF!FW120</f>
        <v>0</v>
      </c>
      <c r="GD120" s="95">
        <f>($K120="Bell Curve")*(_xlfn.NORM.DIST(AND(GD$6&gt;=$F120,GD$6&lt;=$H120)*(GD$6-$F120+1),$J120/2,$M120,TRUE)-_xlfn.NORM.DIST(AND(GD$6&gt;=$F120,GD$6&lt;=$H120)*(GC$6-$F120+1),$J120/2,$M120,TRUE))/(1-2*_xlfn.NORM.DIST(0,$J120/2,$M120,TRUE))*$D120+($K120="Steady Growth")*(AND(GD$6&gt;=$F120,GD$6&lt;=$H120)*((GD$6-$F120+1)/($J120*($J120+1)/2)*$D120))+($K120="custom")*CustCF!FX120</f>
        <v>0</v>
      </c>
      <c r="GE120" s="95">
        <f>($K120="Bell Curve")*(_xlfn.NORM.DIST(AND(GE$6&gt;=$F120,GE$6&lt;=$H120)*(GE$6-$F120+1),$J120/2,$M120,TRUE)-_xlfn.NORM.DIST(AND(GE$6&gt;=$F120,GE$6&lt;=$H120)*(GD$6-$F120+1),$J120/2,$M120,TRUE))/(1-2*_xlfn.NORM.DIST(0,$J120/2,$M120,TRUE))*$D120+($K120="Steady Growth")*(AND(GE$6&gt;=$F120,GE$6&lt;=$H120)*((GE$6-$F120+1)/($J120*($J120+1)/2)*$D120))+($K120="custom")*CustCF!FY120</f>
        <v>0</v>
      </c>
      <c r="GF120" s="95">
        <f>($K120="Bell Curve")*(_xlfn.NORM.DIST(AND(GF$6&gt;=$F120,GF$6&lt;=$H120)*(GF$6-$F120+1),$J120/2,$M120,TRUE)-_xlfn.NORM.DIST(AND(GF$6&gt;=$F120,GF$6&lt;=$H120)*(GE$6-$F120+1),$J120/2,$M120,TRUE))/(1-2*_xlfn.NORM.DIST(0,$J120/2,$M120,TRUE))*$D120+($K120="Steady Growth")*(AND(GF$6&gt;=$F120,GF$6&lt;=$H120)*((GF$6-$F120+1)/($J120*($J120+1)/2)*$D120))+($K120="custom")*CustCF!FZ120</f>
        <v>0</v>
      </c>
      <c r="GG120" s="95">
        <f>($K120="Bell Curve")*(_xlfn.NORM.DIST(AND(GG$6&gt;=$F120,GG$6&lt;=$H120)*(GG$6-$F120+1),$J120/2,$M120,TRUE)-_xlfn.NORM.DIST(AND(GG$6&gt;=$F120,GG$6&lt;=$H120)*(GF$6-$F120+1),$J120/2,$M120,TRUE))/(1-2*_xlfn.NORM.DIST(0,$J120/2,$M120,TRUE))*$D120+($K120="Steady Growth")*(AND(GG$6&gt;=$F120,GG$6&lt;=$H120)*((GG$6-$F120+1)/($J120*($J120+1)/2)*$D120))+($K120="custom")*CustCF!GA120</f>
        <v>0</v>
      </c>
      <c r="GH120" s="95">
        <f>($K120="Bell Curve")*(_xlfn.NORM.DIST(AND(GH$6&gt;=$F120,GH$6&lt;=$H120)*(GH$6-$F120+1),$J120/2,$M120,TRUE)-_xlfn.NORM.DIST(AND(GH$6&gt;=$F120,GH$6&lt;=$H120)*(GG$6-$F120+1),$J120/2,$M120,TRUE))/(1-2*_xlfn.NORM.DIST(0,$J120/2,$M120,TRUE))*$D120+($K120="Steady Growth")*(AND(GH$6&gt;=$F120,GH$6&lt;=$H120)*((GH$6-$F120+1)/($J120*($J120+1)/2)*$D120))+($K120="custom")*CustCF!GB120</f>
        <v>0</v>
      </c>
      <c r="GI120" s="95">
        <f>($K120="Bell Curve")*(_xlfn.NORM.DIST(AND(GI$6&gt;=$F120,GI$6&lt;=$H120)*(GI$6-$F120+1),$J120/2,$M120,TRUE)-_xlfn.NORM.DIST(AND(GI$6&gt;=$F120,GI$6&lt;=$H120)*(GH$6-$F120+1),$J120/2,$M120,TRUE))/(1-2*_xlfn.NORM.DIST(0,$J120/2,$M120,TRUE))*$D120+($K120="Steady Growth")*(AND(GI$6&gt;=$F120,GI$6&lt;=$H120)*((GI$6-$F120+1)/($J120*($J120+1)/2)*$D120))+($K120="custom")*CustCF!GC120</f>
        <v>0</v>
      </c>
      <c r="GJ120" s="95">
        <f>($K120="Bell Curve")*(_xlfn.NORM.DIST(AND(GJ$6&gt;=$F120,GJ$6&lt;=$H120)*(GJ$6-$F120+1),$J120/2,$M120,TRUE)-_xlfn.NORM.DIST(AND(GJ$6&gt;=$F120,GJ$6&lt;=$H120)*(GI$6-$F120+1),$J120/2,$M120,TRUE))/(1-2*_xlfn.NORM.DIST(0,$J120/2,$M120,TRUE))*$D120+($K120="Steady Growth")*(AND(GJ$6&gt;=$F120,GJ$6&lt;=$H120)*((GJ$6-$F120+1)/($J120*($J120+1)/2)*$D120))+($K120="custom")*CustCF!GD120</f>
        <v>0</v>
      </c>
      <c r="GK120" s="95">
        <f>($K120="Bell Curve")*(_xlfn.NORM.DIST(AND(GK$6&gt;=$F120,GK$6&lt;=$H120)*(GK$6-$F120+1),$J120/2,$M120,TRUE)-_xlfn.NORM.DIST(AND(GK$6&gt;=$F120,GK$6&lt;=$H120)*(GJ$6-$F120+1),$J120/2,$M120,TRUE))/(1-2*_xlfn.NORM.DIST(0,$J120/2,$M120,TRUE))*$D120+($K120="Steady Growth")*(AND(GK$6&gt;=$F120,GK$6&lt;=$H120)*((GK$6-$F120+1)/($J120*($J120+1)/2)*$D120))+($K120="custom")*CustCF!GE120</f>
        <v>0</v>
      </c>
      <c r="GL120" s="95">
        <f>($K120="Bell Curve")*(_xlfn.NORM.DIST(AND(GL$6&gt;=$F120,GL$6&lt;=$H120)*(GL$6-$F120+1),$J120/2,$M120,TRUE)-_xlfn.NORM.DIST(AND(GL$6&gt;=$F120,GL$6&lt;=$H120)*(GK$6-$F120+1),$J120/2,$M120,TRUE))/(1-2*_xlfn.NORM.DIST(0,$J120/2,$M120,TRUE))*$D120+($K120="Steady Growth")*(AND(GL$6&gt;=$F120,GL$6&lt;=$H120)*((GL$6-$F120+1)/($J120*($J120+1)/2)*$D120))+($K120="custom")*CustCF!GF120</f>
        <v>0</v>
      </c>
      <c r="GM120" s="95">
        <f>($K120="Bell Curve")*(_xlfn.NORM.DIST(AND(GM$6&gt;=$F120,GM$6&lt;=$H120)*(GM$6-$F120+1),$J120/2,$M120,TRUE)-_xlfn.NORM.DIST(AND(GM$6&gt;=$F120,GM$6&lt;=$H120)*(GL$6-$F120+1),$J120/2,$M120,TRUE))/(1-2*_xlfn.NORM.DIST(0,$J120/2,$M120,TRUE))*$D120+($K120="Steady Growth")*(AND(GM$6&gt;=$F120,GM$6&lt;=$H120)*((GM$6-$F120+1)/($J120*($J120+1)/2)*$D120))+($K120="custom")*CustCF!GG120</f>
        <v>0</v>
      </c>
      <c r="GN120" s="268">
        <f>($K120="Bell Curve")*(_xlfn.NORM.DIST(AND(GN$6&gt;=$F120,GN$6&lt;=$H120)*(GN$6-$F120+1),$J120/2,$M120,TRUE)-_xlfn.NORM.DIST(AND(GN$6&gt;=$F120,GN$6&lt;=$H120)*(GM$6-$F120+1),$J120/2,$M120,TRUE))/(1-2*_xlfn.NORM.DIST(0,$J120/2,$M120,TRUE))*$D120+($K120="Steady Growth")*(AND(GN$6&gt;=$F120,GN$6&lt;=$H120)*((GN$6-$F120+1)/($J120*($J120+1)/2)*$D120))+($K120="custom")*CustCF!GH120</f>
        <v>0</v>
      </c>
      <c r="GO120" s="1"/>
      <c r="GP120" s="67"/>
    </row>
    <row r="121" spans="1:198" customFormat="1" hidden="1" outlineLevel="1" x14ac:dyDescent="0.75">
      <c r="A121" s="1"/>
      <c r="B121" s="1"/>
      <c r="C121" s="262">
        <f>Budget!AB36</f>
        <v>0</v>
      </c>
      <c r="D121" s="19">
        <f>Budget!AC36</f>
        <v>0</v>
      </c>
      <c r="E121" s="19" t="str">
        <f t="shared" si="54"/>
        <v/>
      </c>
      <c r="F121" s="263">
        <v>0</v>
      </c>
      <c r="G121" s="257">
        <f>IF(L121="custom",CustCF!F121,INDEX($P$8:$GN$8,MATCH(F121,$P$6:$GN$6,0)))</f>
        <v>46053</v>
      </c>
      <c r="H121" s="263">
        <v>0</v>
      </c>
      <c r="I121" s="257">
        <f>IF(L121="custom",CustCF!G121,INDEX($P$8:$GN$8,MATCH(H121,$P$6:$GN$6,0)))</f>
        <v>46053</v>
      </c>
      <c r="J121" s="260">
        <f t="shared" si="55"/>
        <v>1</v>
      </c>
      <c r="K121" s="265" t="s">
        <v>116</v>
      </c>
      <c r="L121" s="266" t="s">
        <v>141</v>
      </c>
      <c r="M121" s="267">
        <f t="shared" si="56"/>
        <v>9</v>
      </c>
      <c r="N121" s="18">
        <f t="shared" si="47"/>
        <v>0</v>
      </c>
      <c r="O121" s="1372">
        <f t="shared" si="46"/>
        <v>0</v>
      </c>
      <c r="P121" s="95">
        <f>($K121="Bell Curve")*(_xlfn.NORM.DIST(AND(P$6&gt;=$F121,P$6&lt;=$H121)*(P$6-$F121+1),$J121/2,$M121,TRUE)-_xlfn.NORM.DIST(AND(P$6&gt;=$F121,P$6&lt;=$H121)*(O$6-$F121+1),$J121/2,$M121,TRUE))/(1-2*_xlfn.NORM.DIST(0,$J121/2,$M121,TRUE))*$D121+($K121="Steady Growth")*(AND(P$6&gt;=$F121,P$6&lt;=$H121)*((P$6-$F121+1)/($J121*($J121+1)/2)*$D121))+($K121="custom")*CustCF!J121</f>
        <v>0</v>
      </c>
      <c r="Q121" s="95">
        <f>($K121="Bell Curve")*(_xlfn.NORM.DIST(AND(Q$6&gt;=$F121,Q$6&lt;=$H121)*(Q$6-$F121+1),$J121/2,$M121,TRUE)-_xlfn.NORM.DIST(AND(Q$6&gt;=$F121,Q$6&lt;=$H121)*(P$6-$F121+1),$J121/2,$M121,TRUE))/(1-2*_xlfn.NORM.DIST(0,$J121/2,$M121,TRUE))*$D121+($K121="Steady Growth")*(AND(Q$6&gt;=$F121,Q$6&lt;=$H121)*((Q$6-$F121+1)/($J121*($J121+1)/2)*$D121))+($K121="custom")*CustCF!K121</f>
        <v>0</v>
      </c>
      <c r="R121" s="95">
        <f>($K121="Bell Curve")*(_xlfn.NORM.DIST(AND(R$6&gt;=$F121,R$6&lt;=$H121)*(R$6-$F121+1),$J121/2,$M121,TRUE)-_xlfn.NORM.DIST(AND(R$6&gt;=$F121,R$6&lt;=$H121)*(Q$6-$F121+1),$J121/2,$M121,TRUE))/(1-2*_xlfn.NORM.DIST(0,$J121/2,$M121,TRUE))*$D121+($K121="Steady Growth")*(AND(R$6&gt;=$F121,R$6&lt;=$H121)*((R$6-$F121+1)/($J121*($J121+1)/2)*$D121))+($K121="custom")*CustCF!L121</f>
        <v>0</v>
      </c>
      <c r="S121" s="95">
        <f>($K121="Bell Curve")*(_xlfn.NORM.DIST(AND(S$6&gt;=$F121,S$6&lt;=$H121)*(S$6-$F121+1),$J121/2,$M121,TRUE)-_xlfn.NORM.DIST(AND(S$6&gt;=$F121,S$6&lt;=$H121)*(R$6-$F121+1),$J121/2,$M121,TRUE))/(1-2*_xlfn.NORM.DIST(0,$J121/2,$M121,TRUE))*$D121+($K121="Steady Growth")*(AND(S$6&gt;=$F121,S$6&lt;=$H121)*((S$6-$F121+1)/($J121*($J121+1)/2)*$D121))+($K121="custom")*CustCF!M121</f>
        <v>0</v>
      </c>
      <c r="T121" s="95">
        <f>($K121="Bell Curve")*(_xlfn.NORM.DIST(AND(T$6&gt;=$F121,T$6&lt;=$H121)*(T$6-$F121+1),$J121/2,$M121,TRUE)-_xlfn.NORM.DIST(AND(T$6&gt;=$F121,T$6&lt;=$H121)*(S$6-$F121+1),$J121/2,$M121,TRUE))/(1-2*_xlfn.NORM.DIST(0,$J121/2,$M121,TRUE))*$D121+($K121="Steady Growth")*(AND(T$6&gt;=$F121,T$6&lt;=$H121)*((T$6-$F121+1)/($J121*($J121+1)/2)*$D121))+($K121="custom")*CustCF!N121</f>
        <v>0</v>
      </c>
      <c r="U121" s="95">
        <f>($K121="Bell Curve")*(_xlfn.NORM.DIST(AND(U$6&gt;=$F121,U$6&lt;=$H121)*(U$6-$F121+1),$J121/2,$M121,TRUE)-_xlfn.NORM.DIST(AND(U$6&gt;=$F121,U$6&lt;=$H121)*(T$6-$F121+1),$J121/2,$M121,TRUE))/(1-2*_xlfn.NORM.DIST(0,$J121/2,$M121,TRUE))*$D121+($K121="Steady Growth")*(AND(U$6&gt;=$F121,U$6&lt;=$H121)*((U$6-$F121+1)/($J121*($J121+1)/2)*$D121))+($K121="custom")*CustCF!O121</f>
        <v>0</v>
      </c>
      <c r="V121" s="95">
        <f>($K121="Bell Curve")*(_xlfn.NORM.DIST(AND(V$6&gt;=$F121,V$6&lt;=$H121)*(V$6-$F121+1),$J121/2,$M121,TRUE)-_xlfn.NORM.DIST(AND(V$6&gt;=$F121,V$6&lt;=$H121)*(U$6-$F121+1),$J121/2,$M121,TRUE))/(1-2*_xlfn.NORM.DIST(0,$J121/2,$M121,TRUE))*$D121+($K121="Steady Growth")*(AND(V$6&gt;=$F121,V$6&lt;=$H121)*((V$6-$F121+1)/($J121*($J121+1)/2)*$D121))+($K121="custom")*CustCF!P121</f>
        <v>0</v>
      </c>
      <c r="W121" s="95">
        <f>($K121="Bell Curve")*(_xlfn.NORM.DIST(AND(W$6&gt;=$F121,W$6&lt;=$H121)*(W$6-$F121+1),$J121/2,$M121,TRUE)-_xlfn.NORM.DIST(AND(W$6&gt;=$F121,W$6&lt;=$H121)*(V$6-$F121+1),$J121/2,$M121,TRUE))/(1-2*_xlfn.NORM.DIST(0,$J121/2,$M121,TRUE))*$D121+($K121="Steady Growth")*(AND(W$6&gt;=$F121,W$6&lt;=$H121)*((W$6-$F121+1)/($J121*($J121+1)/2)*$D121))+($K121="custom")*CustCF!Q121</f>
        <v>0</v>
      </c>
      <c r="X121" s="95">
        <f>($K121="Bell Curve")*(_xlfn.NORM.DIST(AND(X$6&gt;=$F121,X$6&lt;=$H121)*(X$6-$F121+1),$J121/2,$M121,TRUE)-_xlfn.NORM.DIST(AND(X$6&gt;=$F121,X$6&lt;=$H121)*(W$6-$F121+1),$J121/2,$M121,TRUE))/(1-2*_xlfn.NORM.DIST(0,$J121/2,$M121,TRUE))*$D121+($K121="Steady Growth")*(AND(X$6&gt;=$F121,X$6&lt;=$H121)*((X$6-$F121+1)/($J121*($J121+1)/2)*$D121))+($K121="custom")*CustCF!R121</f>
        <v>0</v>
      </c>
      <c r="Y121" s="95">
        <f>($K121="Bell Curve")*(_xlfn.NORM.DIST(AND(Y$6&gt;=$F121,Y$6&lt;=$H121)*(Y$6-$F121+1),$J121/2,$M121,TRUE)-_xlfn.NORM.DIST(AND(Y$6&gt;=$F121,Y$6&lt;=$H121)*(X$6-$F121+1),$J121/2,$M121,TRUE))/(1-2*_xlfn.NORM.DIST(0,$J121/2,$M121,TRUE))*$D121+($K121="Steady Growth")*(AND(Y$6&gt;=$F121,Y$6&lt;=$H121)*((Y$6-$F121+1)/($J121*($J121+1)/2)*$D121))+($K121="custom")*CustCF!S121</f>
        <v>0</v>
      </c>
      <c r="Z121" s="95">
        <f>($K121="Bell Curve")*(_xlfn.NORM.DIST(AND(Z$6&gt;=$F121,Z$6&lt;=$H121)*(Z$6-$F121+1),$J121/2,$M121,TRUE)-_xlfn.NORM.DIST(AND(Z$6&gt;=$F121,Z$6&lt;=$H121)*(Y$6-$F121+1),$J121/2,$M121,TRUE))/(1-2*_xlfn.NORM.DIST(0,$J121/2,$M121,TRUE))*$D121+($K121="Steady Growth")*(AND(Z$6&gt;=$F121,Z$6&lt;=$H121)*((Z$6-$F121+1)/($J121*($J121+1)/2)*$D121))+($K121="custom")*CustCF!T121</f>
        <v>0</v>
      </c>
      <c r="AA121" s="95">
        <f>($K121="Bell Curve")*(_xlfn.NORM.DIST(AND(AA$6&gt;=$F121,AA$6&lt;=$H121)*(AA$6-$F121+1),$J121/2,$M121,TRUE)-_xlfn.NORM.DIST(AND(AA$6&gt;=$F121,AA$6&lt;=$H121)*(Z$6-$F121+1),$J121/2,$M121,TRUE))/(1-2*_xlfn.NORM.DIST(0,$J121/2,$M121,TRUE))*$D121+($K121="Steady Growth")*(AND(AA$6&gt;=$F121,AA$6&lt;=$H121)*((AA$6-$F121+1)/($J121*($J121+1)/2)*$D121))+($K121="custom")*CustCF!U121</f>
        <v>0</v>
      </c>
      <c r="AB121" s="95">
        <f>($K121="Bell Curve")*(_xlfn.NORM.DIST(AND(AB$6&gt;=$F121,AB$6&lt;=$H121)*(AB$6-$F121+1),$J121/2,$M121,TRUE)-_xlfn.NORM.DIST(AND(AB$6&gt;=$F121,AB$6&lt;=$H121)*(AA$6-$F121+1),$J121/2,$M121,TRUE))/(1-2*_xlfn.NORM.DIST(0,$J121/2,$M121,TRUE))*$D121+($K121="Steady Growth")*(AND(AB$6&gt;=$F121,AB$6&lt;=$H121)*((AB$6-$F121+1)/($J121*($J121+1)/2)*$D121))+($K121="custom")*CustCF!V121</f>
        <v>0</v>
      </c>
      <c r="AC121" s="95">
        <f>($K121="Bell Curve")*(_xlfn.NORM.DIST(AND(AC$6&gt;=$F121,AC$6&lt;=$H121)*(AC$6-$F121+1),$J121/2,$M121,TRUE)-_xlfn.NORM.DIST(AND(AC$6&gt;=$F121,AC$6&lt;=$H121)*(AB$6-$F121+1),$J121/2,$M121,TRUE))/(1-2*_xlfn.NORM.DIST(0,$J121/2,$M121,TRUE))*$D121+($K121="Steady Growth")*(AND(AC$6&gt;=$F121,AC$6&lt;=$H121)*((AC$6-$F121+1)/($J121*($J121+1)/2)*$D121))+($K121="custom")*CustCF!W121</f>
        <v>0</v>
      </c>
      <c r="AD121" s="95">
        <f>($K121="Bell Curve")*(_xlfn.NORM.DIST(AND(AD$6&gt;=$F121,AD$6&lt;=$H121)*(AD$6-$F121+1),$J121/2,$M121,TRUE)-_xlfn.NORM.DIST(AND(AD$6&gt;=$F121,AD$6&lt;=$H121)*(AC$6-$F121+1),$J121/2,$M121,TRUE))/(1-2*_xlfn.NORM.DIST(0,$J121/2,$M121,TRUE))*$D121+($K121="Steady Growth")*(AND(AD$6&gt;=$F121,AD$6&lt;=$H121)*((AD$6-$F121+1)/($J121*($J121+1)/2)*$D121))+($K121="custom")*CustCF!X121</f>
        <v>0</v>
      </c>
      <c r="AE121" s="95">
        <f>($K121="Bell Curve")*(_xlfn.NORM.DIST(AND(AE$6&gt;=$F121,AE$6&lt;=$H121)*(AE$6-$F121+1),$J121/2,$M121,TRUE)-_xlfn.NORM.DIST(AND(AE$6&gt;=$F121,AE$6&lt;=$H121)*(AD$6-$F121+1),$J121/2,$M121,TRUE))/(1-2*_xlfn.NORM.DIST(0,$J121/2,$M121,TRUE))*$D121+($K121="Steady Growth")*(AND(AE$6&gt;=$F121,AE$6&lt;=$H121)*((AE$6-$F121+1)/($J121*($J121+1)/2)*$D121))+($K121="custom")*CustCF!Y121</f>
        <v>0</v>
      </c>
      <c r="AF121" s="95">
        <f>($K121="Bell Curve")*(_xlfn.NORM.DIST(AND(AF$6&gt;=$F121,AF$6&lt;=$H121)*(AF$6-$F121+1),$J121/2,$M121,TRUE)-_xlfn.NORM.DIST(AND(AF$6&gt;=$F121,AF$6&lt;=$H121)*(AE$6-$F121+1),$J121/2,$M121,TRUE))/(1-2*_xlfn.NORM.DIST(0,$J121/2,$M121,TRUE))*$D121+($K121="Steady Growth")*(AND(AF$6&gt;=$F121,AF$6&lt;=$H121)*((AF$6-$F121+1)/($J121*($J121+1)/2)*$D121))+($K121="custom")*CustCF!Z121</f>
        <v>0</v>
      </c>
      <c r="AG121" s="95">
        <f>($K121="Bell Curve")*(_xlfn.NORM.DIST(AND(AG$6&gt;=$F121,AG$6&lt;=$H121)*(AG$6-$F121+1),$J121/2,$M121,TRUE)-_xlfn.NORM.DIST(AND(AG$6&gt;=$F121,AG$6&lt;=$H121)*(AF$6-$F121+1),$J121/2,$M121,TRUE))/(1-2*_xlfn.NORM.DIST(0,$J121/2,$M121,TRUE))*$D121+($K121="Steady Growth")*(AND(AG$6&gt;=$F121,AG$6&lt;=$H121)*((AG$6-$F121+1)/($J121*($J121+1)/2)*$D121))+($K121="custom")*CustCF!AA121</f>
        <v>0</v>
      </c>
      <c r="AH121" s="95">
        <f>($K121="Bell Curve")*(_xlfn.NORM.DIST(AND(AH$6&gt;=$F121,AH$6&lt;=$H121)*(AH$6-$F121+1),$J121/2,$M121,TRUE)-_xlfn.NORM.DIST(AND(AH$6&gt;=$F121,AH$6&lt;=$H121)*(AG$6-$F121+1),$J121/2,$M121,TRUE))/(1-2*_xlfn.NORM.DIST(0,$J121/2,$M121,TRUE))*$D121+($K121="Steady Growth")*(AND(AH$6&gt;=$F121,AH$6&lt;=$H121)*((AH$6-$F121+1)/($J121*($J121+1)/2)*$D121))+($K121="custom")*CustCF!AB121</f>
        <v>0</v>
      </c>
      <c r="AI121" s="95">
        <f>($K121="Bell Curve")*(_xlfn.NORM.DIST(AND(AI$6&gt;=$F121,AI$6&lt;=$H121)*(AI$6-$F121+1),$J121/2,$M121,TRUE)-_xlfn.NORM.DIST(AND(AI$6&gt;=$F121,AI$6&lt;=$H121)*(AH$6-$F121+1),$J121/2,$M121,TRUE))/(1-2*_xlfn.NORM.DIST(0,$J121/2,$M121,TRUE))*$D121+($K121="Steady Growth")*(AND(AI$6&gt;=$F121,AI$6&lt;=$H121)*((AI$6-$F121+1)/($J121*($J121+1)/2)*$D121))+($K121="custom")*CustCF!AC121</f>
        <v>0</v>
      </c>
      <c r="AJ121" s="95">
        <f>($K121="Bell Curve")*(_xlfn.NORM.DIST(AND(AJ$6&gt;=$F121,AJ$6&lt;=$H121)*(AJ$6-$F121+1),$J121/2,$M121,TRUE)-_xlfn.NORM.DIST(AND(AJ$6&gt;=$F121,AJ$6&lt;=$H121)*(AI$6-$F121+1),$J121/2,$M121,TRUE))/(1-2*_xlfn.NORM.DIST(0,$J121/2,$M121,TRUE))*$D121+($K121="Steady Growth")*(AND(AJ$6&gt;=$F121,AJ$6&lt;=$H121)*((AJ$6-$F121+1)/($J121*($J121+1)/2)*$D121))+($K121="custom")*CustCF!AD121</f>
        <v>0</v>
      </c>
      <c r="AK121" s="95">
        <f>($K121="Bell Curve")*(_xlfn.NORM.DIST(AND(AK$6&gt;=$F121,AK$6&lt;=$H121)*(AK$6-$F121+1),$J121/2,$M121,TRUE)-_xlfn.NORM.DIST(AND(AK$6&gt;=$F121,AK$6&lt;=$H121)*(AJ$6-$F121+1),$J121/2,$M121,TRUE))/(1-2*_xlfn.NORM.DIST(0,$J121/2,$M121,TRUE))*$D121+($K121="Steady Growth")*(AND(AK$6&gt;=$F121,AK$6&lt;=$H121)*((AK$6-$F121+1)/($J121*($J121+1)/2)*$D121))+($K121="custom")*CustCF!AE121</f>
        <v>0</v>
      </c>
      <c r="AL121" s="95">
        <f>($K121="Bell Curve")*(_xlfn.NORM.DIST(AND(AL$6&gt;=$F121,AL$6&lt;=$H121)*(AL$6-$F121+1),$J121/2,$M121,TRUE)-_xlfn.NORM.DIST(AND(AL$6&gt;=$F121,AL$6&lt;=$H121)*(AK$6-$F121+1),$J121/2,$M121,TRUE))/(1-2*_xlfn.NORM.DIST(0,$J121/2,$M121,TRUE))*$D121+($K121="Steady Growth")*(AND(AL$6&gt;=$F121,AL$6&lt;=$H121)*((AL$6-$F121+1)/($J121*($J121+1)/2)*$D121))+($K121="custom")*CustCF!AF121</f>
        <v>0</v>
      </c>
      <c r="AM121" s="95">
        <f>($K121="Bell Curve")*(_xlfn.NORM.DIST(AND(AM$6&gt;=$F121,AM$6&lt;=$H121)*(AM$6-$F121+1),$J121/2,$M121,TRUE)-_xlfn.NORM.DIST(AND(AM$6&gt;=$F121,AM$6&lt;=$H121)*(AL$6-$F121+1),$J121/2,$M121,TRUE))/(1-2*_xlfn.NORM.DIST(0,$J121/2,$M121,TRUE))*$D121+($K121="Steady Growth")*(AND(AM$6&gt;=$F121,AM$6&lt;=$H121)*((AM$6-$F121+1)/($J121*($J121+1)/2)*$D121))+($K121="custom")*CustCF!AG121</f>
        <v>0</v>
      </c>
      <c r="AN121" s="95">
        <f>($K121="Bell Curve")*(_xlfn.NORM.DIST(AND(AN$6&gt;=$F121,AN$6&lt;=$H121)*(AN$6-$F121+1),$J121/2,$M121,TRUE)-_xlfn.NORM.DIST(AND(AN$6&gt;=$F121,AN$6&lt;=$H121)*(AM$6-$F121+1),$J121/2,$M121,TRUE))/(1-2*_xlfn.NORM.DIST(0,$J121/2,$M121,TRUE))*$D121+($K121="Steady Growth")*(AND(AN$6&gt;=$F121,AN$6&lt;=$H121)*((AN$6-$F121+1)/($J121*($J121+1)/2)*$D121))+($K121="custom")*CustCF!AH121</f>
        <v>0</v>
      </c>
      <c r="AO121" s="95">
        <f>($K121="Bell Curve")*(_xlfn.NORM.DIST(AND(AO$6&gt;=$F121,AO$6&lt;=$H121)*(AO$6-$F121+1),$J121/2,$M121,TRUE)-_xlfn.NORM.DIST(AND(AO$6&gt;=$F121,AO$6&lt;=$H121)*(AN$6-$F121+1),$J121/2,$M121,TRUE))/(1-2*_xlfn.NORM.DIST(0,$J121/2,$M121,TRUE))*$D121+($K121="Steady Growth")*(AND(AO$6&gt;=$F121,AO$6&lt;=$H121)*((AO$6-$F121+1)/($J121*($J121+1)/2)*$D121))+($K121="custom")*CustCF!AI121</f>
        <v>0</v>
      </c>
      <c r="AP121" s="95">
        <f>($K121="Bell Curve")*(_xlfn.NORM.DIST(AND(AP$6&gt;=$F121,AP$6&lt;=$H121)*(AP$6-$F121+1),$J121/2,$M121,TRUE)-_xlfn.NORM.DIST(AND(AP$6&gt;=$F121,AP$6&lt;=$H121)*(AO$6-$F121+1),$J121/2,$M121,TRUE))/(1-2*_xlfn.NORM.DIST(0,$J121/2,$M121,TRUE))*$D121+($K121="Steady Growth")*(AND(AP$6&gt;=$F121,AP$6&lt;=$H121)*((AP$6-$F121+1)/($J121*($J121+1)/2)*$D121))+($K121="custom")*CustCF!AJ121</f>
        <v>0</v>
      </c>
      <c r="AQ121" s="95">
        <f>($K121="Bell Curve")*(_xlfn.NORM.DIST(AND(AQ$6&gt;=$F121,AQ$6&lt;=$H121)*(AQ$6-$F121+1),$J121/2,$M121,TRUE)-_xlfn.NORM.DIST(AND(AQ$6&gt;=$F121,AQ$6&lt;=$H121)*(AP$6-$F121+1),$J121/2,$M121,TRUE))/(1-2*_xlfn.NORM.DIST(0,$J121/2,$M121,TRUE))*$D121+($K121="Steady Growth")*(AND(AQ$6&gt;=$F121,AQ$6&lt;=$H121)*((AQ$6-$F121+1)/($J121*($J121+1)/2)*$D121))+($K121="custom")*CustCF!AK121</f>
        <v>0</v>
      </c>
      <c r="AR121" s="95">
        <f>($K121="Bell Curve")*(_xlfn.NORM.DIST(AND(AR$6&gt;=$F121,AR$6&lt;=$H121)*(AR$6-$F121+1),$J121/2,$M121,TRUE)-_xlfn.NORM.DIST(AND(AR$6&gt;=$F121,AR$6&lt;=$H121)*(AQ$6-$F121+1),$J121/2,$M121,TRUE))/(1-2*_xlfn.NORM.DIST(0,$J121/2,$M121,TRUE))*$D121+($K121="Steady Growth")*(AND(AR$6&gt;=$F121,AR$6&lt;=$H121)*((AR$6-$F121+1)/($J121*($J121+1)/2)*$D121))+($K121="custom")*CustCF!AL121</f>
        <v>0</v>
      </c>
      <c r="AS121" s="95">
        <f>($K121="Bell Curve")*(_xlfn.NORM.DIST(AND(AS$6&gt;=$F121,AS$6&lt;=$H121)*(AS$6-$F121+1),$J121/2,$M121,TRUE)-_xlfn.NORM.DIST(AND(AS$6&gt;=$F121,AS$6&lt;=$H121)*(AR$6-$F121+1),$J121/2,$M121,TRUE))/(1-2*_xlfn.NORM.DIST(0,$J121/2,$M121,TRUE))*$D121+($K121="Steady Growth")*(AND(AS$6&gt;=$F121,AS$6&lt;=$H121)*((AS$6-$F121+1)/($J121*($J121+1)/2)*$D121))+($K121="custom")*CustCF!AM121</f>
        <v>0</v>
      </c>
      <c r="AT121" s="95">
        <f>($K121="Bell Curve")*(_xlfn.NORM.DIST(AND(AT$6&gt;=$F121,AT$6&lt;=$H121)*(AT$6-$F121+1),$J121/2,$M121,TRUE)-_xlfn.NORM.DIST(AND(AT$6&gt;=$F121,AT$6&lt;=$H121)*(AS$6-$F121+1),$J121/2,$M121,TRUE))/(1-2*_xlfn.NORM.DIST(0,$J121/2,$M121,TRUE))*$D121+($K121="Steady Growth")*(AND(AT$6&gt;=$F121,AT$6&lt;=$H121)*((AT$6-$F121+1)/($J121*($J121+1)/2)*$D121))+($K121="custom")*CustCF!AN121</f>
        <v>0</v>
      </c>
      <c r="AU121" s="95">
        <f>($K121="Bell Curve")*(_xlfn.NORM.DIST(AND(AU$6&gt;=$F121,AU$6&lt;=$H121)*(AU$6-$F121+1),$J121/2,$M121,TRUE)-_xlfn.NORM.DIST(AND(AU$6&gt;=$F121,AU$6&lt;=$H121)*(AT$6-$F121+1),$J121/2,$M121,TRUE))/(1-2*_xlfn.NORM.DIST(0,$J121/2,$M121,TRUE))*$D121+($K121="Steady Growth")*(AND(AU$6&gt;=$F121,AU$6&lt;=$H121)*((AU$6-$F121+1)/($J121*($J121+1)/2)*$D121))+($K121="custom")*CustCF!AO121</f>
        <v>0</v>
      </c>
      <c r="AV121" s="95">
        <f>($K121="Bell Curve")*(_xlfn.NORM.DIST(AND(AV$6&gt;=$F121,AV$6&lt;=$H121)*(AV$6-$F121+1),$J121/2,$M121,TRUE)-_xlfn.NORM.DIST(AND(AV$6&gt;=$F121,AV$6&lt;=$H121)*(AU$6-$F121+1),$J121/2,$M121,TRUE))/(1-2*_xlfn.NORM.DIST(0,$J121/2,$M121,TRUE))*$D121+($K121="Steady Growth")*(AND(AV$6&gt;=$F121,AV$6&lt;=$H121)*((AV$6-$F121+1)/($J121*($J121+1)/2)*$D121))+($K121="custom")*CustCF!AP121</f>
        <v>0</v>
      </c>
      <c r="AW121" s="95">
        <f>($K121="Bell Curve")*(_xlfn.NORM.DIST(AND(AW$6&gt;=$F121,AW$6&lt;=$H121)*(AW$6-$F121+1),$J121/2,$M121,TRUE)-_xlfn.NORM.DIST(AND(AW$6&gt;=$F121,AW$6&lt;=$H121)*(AV$6-$F121+1),$J121/2,$M121,TRUE))/(1-2*_xlfn.NORM.DIST(0,$J121/2,$M121,TRUE))*$D121+($K121="Steady Growth")*(AND(AW$6&gt;=$F121,AW$6&lt;=$H121)*((AW$6-$F121+1)/($J121*($J121+1)/2)*$D121))+($K121="custom")*CustCF!AQ121</f>
        <v>0</v>
      </c>
      <c r="AX121" s="95">
        <f>($K121="Bell Curve")*(_xlfn.NORM.DIST(AND(AX$6&gt;=$F121,AX$6&lt;=$H121)*(AX$6-$F121+1),$J121/2,$M121,TRUE)-_xlfn.NORM.DIST(AND(AX$6&gt;=$F121,AX$6&lt;=$H121)*(AW$6-$F121+1),$J121/2,$M121,TRUE))/(1-2*_xlfn.NORM.DIST(0,$J121/2,$M121,TRUE))*$D121+($K121="Steady Growth")*(AND(AX$6&gt;=$F121,AX$6&lt;=$H121)*((AX$6-$F121+1)/($J121*($J121+1)/2)*$D121))+($K121="custom")*CustCF!AR121</f>
        <v>0</v>
      </c>
      <c r="AY121" s="95">
        <f>($K121="Bell Curve")*(_xlfn.NORM.DIST(AND(AY$6&gt;=$F121,AY$6&lt;=$H121)*(AY$6-$F121+1),$J121/2,$M121,TRUE)-_xlfn.NORM.DIST(AND(AY$6&gt;=$F121,AY$6&lt;=$H121)*(AX$6-$F121+1),$J121/2,$M121,TRUE))/(1-2*_xlfn.NORM.DIST(0,$J121/2,$M121,TRUE))*$D121+($K121="Steady Growth")*(AND(AY$6&gt;=$F121,AY$6&lt;=$H121)*((AY$6-$F121+1)/($J121*($J121+1)/2)*$D121))+($K121="custom")*CustCF!AS121</f>
        <v>0</v>
      </c>
      <c r="AZ121" s="95">
        <f>($K121="Bell Curve")*(_xlfn.NORM.DIST(AND(AZ$6&gt;=$F121,AZ$6&lt;=$H121)*(AZ$6-$F121+1),$J121/2,$M121,TRUE)-_xlfn.NORM.DIST(AND(AZ$6&gt;=$F121,AZ$6&lt;=$H121)*(AY$6-$F121+1),$J121/2,$M121,TRUE))/(1-2*_xlfn.NORM.DIST(0,$J121/2,$M121,TRUE))*$D121+($K121="Steady Growth")*(AND(AZ$6&gt;=$F121,AZ$6&lt;=$H121)*((AZ$6-$F121+1)/($J121*($J121+1)/2)*$D121))+($K121="custom")*CustCF!AT121</f>
        <v>0</v>
      </c>
      <c r="BA121" s="95">
        <f>($K121="Bell Curve")*(_xlfn.NORM.DIST(AND(BA$6&gt;=$F121,BA$6&lt;=$H121)*(BA$6-$F121+1),$J121/2,$M121,TRUE)-_xlfn.NORM.DIST(AND(BA$6&gt;=$F121,BA$6&lt;=$H121)*(AZ$6-$F121+1),$J121/2,$M121,TRUE))/(1-2*_xlfn.NORM.DIST(0,$J121/2,$M121,TRUE))*$D121+($K121="Steady Growth")*(AND(BA$6&gt;=$F121,BA$6&lt;=$H121)*((BA$6-$F121+1)/($J121*($J121+1)/2)*$D121))+($K121="custom")*CustCF!AU121</f>
        <v>0</v>
      </c>
      <c r="BB121" s="95">
        <f>($K121="Bell Curve")*(_xlfn.NORM.DIST(AND(BB$6&gt;=$F121,BB$6&lt;=$H121)*(BB$6-$F121+1),$J121/2,$M121,TRUE)-_xlfn.NORM.DIST(AND(BB$6&gt;=$F121,BB$6&lt;=$H121)*(BA$6-$F121+1),$J121/2,$M121,TRUE))/(1-2*_xlfn.NORM.DIST(0,$J121/2,$M121,TRUE))*$D121+($K121="Steady Growth")*(AND(BB$6&gt;=$F121,BB$6&lt;=$H121)*((BB$6-$F121+1)/($J121*($J121+1)/2)*$D121))+($K121="custom")*CustCF!AV121</f>
        <v>0</v>
      </c>
      <c r="BC121" s="95">
        <f>($K121="Bell Curve")*(_xlfn.NORM.DIST(AND(BC$6&gt;=$F121,BC$6&lt;=$H121)*(BC$6-$F121+1),$J121/2,$M121,TRUE)-_xlfn.NORM.DIST(AND(BC$6&gt;=$F121,BC$6&lt;=$H121)*(BB$6-$F121+1),$J121/2,$M121,TRUE))/(1-2*_xlfn.NORM.DIST(0,$J121/2,$M121,TRUE))*$D121+($K121="Steady Growth")*(AND(BC$6&gt;=$F121,BC$6&lt;=$H121)*((BC$6-$F121+1)/($J121*($J121+1)/2)*$D121))+($K121="custom")*CustCF!AW121</f>
        <v>0</v>
      </c>
      <c r="BD121" s="95">
        <f>($K121="Bell Curve")*(_xlfn.NORM.DIST(AND(BD$6&gt;=$F121,BD$6&lt;=$H121)*(BD$6-$F121+1),$J121/2,$M121,TRUE)-_xlfn.NORM.DIST(AND(BD$6&gt;=$F121,BD$6&lt;=$H121)*(BC$6-$F121+1),$J121/2,$M121,TRUE))/(1-2*_xlfn.NORM.DIST(0,$J121/2,$M121,TRUE))*$D121+($K121="Steady Growth")*(AND(BD$6&gt;=$F121,BD$6&lt;=$H121)*((BD$6-$F121+1)/($J121*($J121+1)/2)*$D121))+($K121="custom")*CustCF!AX121</f>
        <v>0</v>
      </c>
      <c r="BE121" s="95">
        <f>($K121="Bell Curve")*(_xlfn.NORM.DIST(AND(BE$6&gt;=$F121,BE$6&lt;=$H121)*(BE$6-$F121+1),$J121/2,$M121,TRUE)-_xlfn.NORM.DIST(AND(BE$6&gt;=$F121,BE$6&lt;=$H121)*(BD$6-$F121+1),$J121/2,$M121,TRUE))/(1-2*_xlfn.NORM.DIST(0,$J121/2,$M121,TRUE))*$D121+($K121="Steady Growth")*(AND(BE$6&gt;=$F121,BE$6&lt;=$H121)*((BE$6-$F121+1)/($J121*($J121+1)/2)*$D121))+($K121="custom")*CustCF!AY121</f>
        <v>0</v>
      </c>
      <c r="BF121" s="95">
        <f>($K121="Bell Curve")*(_xlfn.NORM.DIST(AND(BF$6&gt;=$F121,BF$6&lt;=$H121)*(BF$6-$F121+1),$J121/2,$M121,TRUE)-_xlfn.NORM.DIST(AND(BF$6&gt;=$F121,BF$6&lt;=$H121)*(BE$6-$F121+1),$J121/2,$M121,TRUE))/(1-2*_xlfn.NORM.DIST(0,$J121/2,$M121,TRUE))*$D121+($K121="Steady Growth")*(AND(BF$6&gt;=$F121,BF$6&lt;=$H121)*((BF$6-$F121+1)/($J121*($J121+1)/2)*$D121))+($K121="custom")*CustCF!AZ121</f>
        <v>0</v>
      </c>
      <c r="BG121" s="95">
        <f>($K121="Bell Curve")*(_xlfn.NORM.DIST(AND(BG$6&gt;=$F121,BG$6&lt;=$H121)*(BG$6-$F121+1),$J121/2,$M121,TRUE)-_xlfn.NORM.DIST(AND(BG$6&gt;=$F121,BG$6&lt;=$H121)*(BF$6-$F121+1),$J121/2,$M121,TRUE))/(1-2*_xlfn.NORM.DIST(0,$J121/2,$M121,TRUE))*$D121+($K121="Steady Growth")*(AND(BG$6&gt;=$F121,BG$6&lt;=$H121)*((BG$6-$F121+1)/($J121*($J121+1)/2)*$D121))+($K121="custom")*CustCF!BA121</f>
        <v>0</v>
      </c>
      <c r="BH121" s="95">
        <f>($K121="Bell Curve")*(_xlfn.NORM.DIST(AND(BH$6&gt;=$F121,BH$6&lt;=$H121)*(BH$6-$F121+1),$J121/2,$M121,TRUE)-_xlfn.NORM.DIST(AND(BH$6&gt;=$F121,BH$6&lt;=$H121)*(BG$6-$F121+1),$J121/2,$M121,TRUE))/(1-2*_xlfn.NORM.DIST(0,$J121/2,$M121,TRUE))*$D121+($K121="Steady Growth")*(AND(BH$6&gt;=$F121,BH$6&lt;=$H121)*((BH$6-$F121+1)/($J121*($J121+1)/2)*$D121))+($K121="custom")*CustCF!BB121</f>
        <v>0</v>
      </c>
      <c r="BI121" s="95">
        <f>($K121="Bell Curve")*(_xlfn.NORM.DIST(AND(BI$6&gt;=$F121,BI$6&lt;=$H121)*(BI$6-$F121+1),$J121/2,$M121,TRUE)-_xlfn.NORM.DIST(AND(BI$6&gt;=$F121,BI$6&lt;=$H121)*(BH$6-$F121+1),$J121/2,$M121,TRUE))/(1-2*_xlfn.NORM.DIST(0,$J121/2,$M121,TRUE))*$D121+($K121="Steady Growth")*(AND(BI$6&gt;=$F121,BI$6&lt;=$H121)*((BI$6-$F121+1)/($J121*($J121+1)/2)*$D121))+($K121="custom")*CustCF!BC121</f>
        <v>0</v>
      </c>
      <c r="BJ121" s="95">
        <f>($K121="Bell Curve")*(_xlfn.NORM.DIST(AND(BJ$6&gt;=$F121,BJ$6&lt;=$H121)*(BJ$6-$F121+1),$J121/2,$M121,TRUE)-_xlfn.NORM.DIST(AND(BJ$6&gt;=$F121,BJ$6&lt;=$H121)*(BI$6-$F121+1),$J121/2,$M121,TRUE))/(1-2*_xlfn.NORM.DIST(0,$J121/2,$M121,TRUE))*$D121+($K121="Steady Growth")*(AND(BJ$6&gt;=$F121,BJ$6&lt;=$H121)*((BJ$6-$F121+1)/($J121*($J121+1)/2)*$D121))+($K121="custom")*CustCF!BD121</f>
        <v>0</v>
      </c>
      <c r="BK121" s="95">
        <f>($K121="Bell Curve")*(_xlfn.NORM.DIST(AND(BK$6&gt;=$F121,BK$6&lt;=$H121)*(BK$6-$F121+1),$J121/2,$M121,TRUE)-_xlfn.NORM.DIST(AND(BK$6&gt;=$F121,BK$6&lt;=$H121)*(BJ$6-$F121+1),$J121/2,$M121,TRUE))/(1-2*_xlfn.NORM.DIST(0,$J121/2,$M121,TRUE))*$D121+($K121="Steady Growth")*(AND(BK$6&gt;=$F121,BK$6&lt;=$H121)*((BK$6-$F121+1)/($J121*($J121+1)/2)*$D121))+($K121="custom")*CustCF!BE121</f>
        <v>0</v>
      </c>
      <c r="BL121" s="95">
        <f>($K121="Bell Curve")*(_xlfn.NORM.DIST(AND(BL$6&gt;=$F121,BL$6&lt;=$H121)*(BL$6-$F121+1),$J121/2,$M121,TRUE)-_xlfn.NORM.DIST(AND(BL$6&gt;=$F121,BL$6&lt;=$H121)*(BK$6-$F121+1),$J121/2,$M121,TRUE))/(1-2*_xlfn.NORM.DIST(0,$J121/2,$M121,TRUE))*$D121+($K121="Steady Growth")*(AND(BL$6&gt;=$F121,BL$6&lt;=$H121)*((BL$6-$F121+1)/($J121*($J121+1)/2)*$D121))+($K121="custom")*CustCF!BF121</f>
        <v>0</v>
      </c>
      <c r="BM121" s="95">
        <f>($K121="Bell Curve")*(_xlfn.NORM.DIST(AND(BM$6&gt;=$F121,BM$6&lt;=$H121)*(BM$6-$F121+1),$J121/2,$M121,TRUE)-_xlfn.NORM.DIST(AND(BM$6&gt;=$F121,BM$6&lt;=$H121)*(BL$6-$F121+1),$J121/2,$M121,TRUE))/(1-2*_xlfn.NORM.DIST(0,$J121/2,$M121,TRUE))*$D121+($K121="Steady Growth")*(AND(BM$6&gt;=$F121,BM$6&lt;=$H121)*((BM$6-$F121+1)/($J121*($J121+1)/2)*$D121))+($K121="custom")*CustCF!BG121</f>
        <v>0</v>
      </c>
      <c r="BN121" s="95">
        <f>($K121="Bell Curve")*(_xlfn.NORM.DIST(AND(BN$6&gt;=$F121,BN$6&lt;=$H121)*(BN$6-$F121+1),$J121/2,$M121,TRUE)-_xlfn.NORM.DIST(AND(BN$6&gt;=$F121,BN$6&lt;=$H121)*(BM$6-$F121+1),$J121/2,$M121,TRUE))/(1-2*_xlfn.NORM.DIST(0,$J121/2,$M121,TRUE))*$D121+($K121="Steady Growth")*(AND(BN$6&gt;=$F121,BN$6&lt;=$H121)*((BN$6-$F121+1)/($J121*($J121+1)/2)*$D121))+($K121="custom")*CustCF!BH121</f>
        <v>0</v>
      </c>
      <c r="BO121" s="95">
        <f>($K121="Bell Curve")*(_xlfn.NORM.DIST(AND(BO$6&gt;=$F121,BO$6&lt;=$H121)*(BO$6-$F121+1),$J121/2,$M121,TRUE)-_xlfn.NORM.DIST(AND(BO$6&gt;=$F121,BO$6&lt;=$H121)*(BN$6-$F121+1),$J121/2,$M121,TRUE))/(1-2*_xlfn.NORM.DIST(0,$J121/2,$M121,TRUE))*$D121+($K121="Steady Growth")*(AND(BO$6&gt;=$F121,BO$6&lt;=$H121)*((BO$6-$F121+1)/($J121*($J121+1)/2)*$D121))+($K121="custom")*CustCF!BI121</f>
        <v>0</v>
      </c>
      <c r="BP121" s="95">
        <f>($K121="Bell Curve")*(_xlfn.NORM.DIST(AND(BP$6&gt;=$F121,BP$6&lt;=$H121)*(BP$6-$F121+1),$J121/2,$M121,TRUE)-_xlfn.NORM.DIST(AND(BP$6&gt;=$F121,BP$6&lt;=$H121)*(BO$6-$F121+1),$J121/2,$M121,TRUE))/(1-2*_xlfn.NORM.DIST(0,$J121/2,$M121,TRUE))*$D121+($K121="Steady Growth")*(AND(BP$6&gt;=$F121,BP$6&lt;=$H121)*((BP$6-$F121+1)/($J121*($J121+1)/2)*$D121))+($K121="custom")*CustCF!BJ121</f>
        <v>0</v>
      </c>
      <c r="BQ121" s="95">
        <f>($K121="Bell Curve")*(_xlfn.NORM.DIST(AND(BQ$6&gt;=$F121,BQ$6&lt;=$H121)*(BQ$6-$F121+1),$J121/2,$M121,TRUE)-_xlfn.NORM.DIST(AND(BQ$6&gt;=$F121,BQ$6&lt;=$H121)*(BP$6-$F121+1),$J121/2,$M121,TRUE))/(1-2*_xlfn.NORM.DIST(0,$J121/2,$M121,TRUE))*$D121+($K121="Steady Growth")*(AND(BQ$6&gt;=$F121,BQ$6&lt;=$H121)*((BQ$6-$F121+1)/($J121*($J121+1)/2)*$D121))+($K121="custom")*CustCF!BK121</f>
        <v>0</v>
      </c>
      <c r="BR121" s="95">
        <f>($K121="Bell Curve")*(_xlfn.NORM.DIST(AND(BR$6&gt;=$F121,BR$6&lt;=$H121)*(BR$6-$F121+1),$J121/2,$M121,TRUE)-_xlfn.NORM.DIST(AND(BR$6&gt;=$F121,BR$6&lt;=$H121)*(BQ$6-$F121+1),$J121/2,$M121,TRUE))/(1-2*_xlfn.NORM.DIST(0,$J121/2,$M121,TRUE))*$D121+($K121="Steady Growth")*(AND(BR$6&gt;=$F121,BR$6&lt;=$H121)*((BR$6-$F121+1)/($J121*($J121+1)/2)*$D121))+($K121="custom")*CustCF!BL121</f>
        <v>0</v>
      </c>
      <c r="BS121" s="95">
        <f>($K121="Bell Curve")*(_xlfn.NORM.DIST(AND(BS$6&gt;=$F121,BS$6&lt;=$H121)*(BS$6-$F121+1),$J121/2,$M121,TRUE)-_xlfn.NORM.DIST(AND(BS$6&gt;=$F121,BS$6&lt;=$H121)*(BR$6-$F121+1),$J121/2,$M121,TRUE))/(1-2*_xlfn.NORM.DIST(0,$J121/2,$M121,TRUE))*$D121+($K121="Steady Growth")*(AND(BS$6&gt;=$F121,BS$6&lt;=$H121)*((BS$6-$F121+1)/($J121*($J121+1)/2)*$D121))+($K121="custom")*CustCF!BM121</f>
        <v>0</v>
      </c>
      <c r="BT121" s="95">
        <f>($K121="Bell Curve")*(_xlfn.NORM.DIST(AND(BT$6&gt;=$F121,BT$6&lt;=$H121)*(BT$6-$F121+1),$J121/2,$M121,TRUE)-_xlfn.NORM.DIST(AND(BT$6&gt;=$F121,BT$6&lt;=$H121)*(BS$6-$F121+1),$J121/2,$M121,TRUE))/(1-2*_xlfn.NORM.DIST(0,$J121/2,$M121,TRUE))*$D121+($K121="Steady Growth")*(AND(BT$6&gt;=$F121,BT$6&lt;=$H121)*((BT$6-$F121+1)/($J121*($J121+1)/2)*$D121))+($K121="custom")*CustCF!BN121</f>
        <v>0</v>
      </c>
      <c r="BU121" s="95">
        <f>($K121="Bell Curve")*(_xlfn.NORM.DIST(AND(BU$6&gt;=$F121,BU$6&lt;=$H121)*(BU$6-$F121+1),$J121/2,$M121,TRUE)-_xlfn.NORM.DIST(AND(BU$6&gt;=$F121,BU$6&lt;=$H121)*(BT$6-$F121+1),$J121/2,$M121,TRUE))/(1-2*_xlfn.NORM.DIST(0,$J121/2,$M121,TRUE))*$D121+($K121="Steady Growth")*(AND(BU$6&gt;=$F121,BU$6&lt;=$H121)*((BU$6-$F121+1)/($J121*($J121+1)/2)*$D121))+($K121="custom")*CustCF!BO121</f>
        <v>0</v>
      </c>
      <c r="BV121" s="95">
        <f>($K121="Bell Curve")*(_xlfn.NORM.DIST(AND(BV$6&gt;=$F121,BV$6&lt;=$H121)*(BV$6-$F121+1),$J121/2,$M121,TRUE)-_xlfn.NORM.DIST(AND(BV$6&gt;=$F121,BV$6&lt;=$H121)*(BU$6-$F121+1),$J121/2,$M121,TRUE))/(1-2*_xlfn.NORM.DIST(0,$J121/2,$M121,TRUE))*$D121+($K121="Steady Growth")*(AND(BV$6&gt;=$F121,BV$6&lt;=$H121)*((BV$6-$F121+1)/($J121*($J121+1)/2)*$D121))+($K121="custom")*CustCF!BP121</f>
        <v>0</v>
      </c>
      <c r="BW121" s="95">
        <f>($K121="Bell Curve")*(_xlfn.NORM.DIST(AND(BW$6&gt;=$F121,BW$6&lt;=$H121)*(BW$6-$F121+1),$J121/2,$M121,TRUE)-_xlfn.NORM.DIST(AND(BW$6&gt;=$F121,BW$6&lt;=$H121)*(BV$6-$F121+1),$J121/2,$M121,TRUE))/(1-2*_xlfn.NORM.DIST(0,$J121/2,$M121,TRUE))*$D121+($K121="Steady Growth")*(AND(BW$6&gt;=$F121,BW$6&lt;=$H121)*((BW$6-$F121+1)/($J121*($J121+1)/2)*$D121))+($K121="custom")*CustCF!BQ121</f>
        <v>0</v>
      </c>
      <c r="BX121" s="95">
        <f>($K121="Bell Curve")*(_xlfn.NORM.DIST(AND(BX$6&gt;=$F121,BX$6&lt;=$H121)*(BX$6-$F121+1),$J121/2,$M121,TRUE)-_xlfn.NORM.DIST(AND(BX$6&gt;=$F121,BX$6&lt;=$H121)*(BW$6-$F121+1),$J121/2,$M121,TRUE))/(1-2*_xlfn.NORM.DIST(0,$J121/2,$M121,TRUE))*$D121+($K121="Steady Growth")*(AND(BX$6&gt;=$F121,BX$6&lt;=$H121)*((BX$6-$F121+1)/($J121*($J121+1)/2)*$D121))+($K121="custom")*CustCF!BR121</f>
        <v>0</v>
      </c>
      <c r="BY121" s="95">
        <f>($K121="Bell Curve")*(_xlfn.NORM.DIST(AND(BY$6&gt;=$F121,BY$6&lt;=$H121)*(BY$6-$F121+1),$J121/2,$M121,TRUE)-_xlfn.NORM.DIST(AND(BY$6&gt;=$F121,BY$6&lt;=$H121)*(BX$6-$F121+1),$J121/2,$M121,TRUE))/(1-2*_xlfn.NORM.DIST(0,$J121/2,$M121,TRUE))*$D121+($K121="Steady Growth")*(AND(BY$6&gt;=$F121,BY$6&lt;=$H121)*((BY$6-$F121+1)/($J121*($J121+1)/2)*$D121))+($K121="custom")*CustCF!BS121</f>
        <v>0</v>
      </c>
      <c r="BZ121" s="95">
        <f>($K121="Bell Curve")*(_xlfn.NORM.DIST(AND(BZ$6&gt;=$F121,BZ$6&lt;=$H121)*(BZ$6-$F121+1),$J121/2,$M121,TRUE)-_xlfn.NORM.DIST(AND(BZ$6&gt;=$F121,BZ$6&lt;=$H121)*(BY$6-$F121+1),$J121/2,$M121,TRUE))/(1-2*_xlfn.NORM.DIST(0,$J121/2,$M121,TRUE))*$D121+($K121="Steady Growth")*(AND(BZ$6&gt;=$F121,BZ$6&lt;=$H121)*((BZ$6-$F121+1)/($J121*($J121+1)/2)*$D121))+($K121="custom")*CustCF!BT121</f>
        <v>0</v>
      </c>
      <c r="CA121" s="95">
        <f>($K121="Bell Curve")*(_xlfn.NORM.DIST(AND(CA$6&gt;=$F121,CA$6&lt;=$H121)*(CA$6-$F121+1),$J121/2,$M121,TRUE)-_xlfn.NORM.DIST(AND(CA$6&gt;=$F121,CA$6&lt;=$H121)*(BZ$6-$F121+1),$J121/2,$M121,TRUE))/(1-2*_xlfn.NORM.DIST(0,$J121/2,$M121,TRUE))*$D121+($K121="Steady Growth")*(AND(CA$6&gt;=$F121,CA$6&lt;=$H121)*((CA$6-$F121+1)/($J121*($J121+1)/2)*$D121))+($K121="custom")*CustCF!BU121</f>
        <v>0</v>
      </c>
      <c r="CB121" s="95">
        <f>($K121="Bell Curve")*(_xlfn.NORM.DIST(AND(CB$6&gt;=$F121,CB$6&lt;=$H121)*(CB$6-$F121+1),$J121/2,$M121,TRUE)-_xlfn.NORM.DIST(AND(CB$6&gt;=$F121,CB$6&lt;=$H121)*(CA$6-$F121+1),$J121/2,$M121,TRUE))/(1-2*_xlfn.NORM.DIST(0,$J121/2,$M121,TRUE))*$D121+($K121="Steady Growth")*(AND(CB$6&gt;=$F121,CB$6&lt;=$H121)*((CB$6-$F121+1)/($J121*($J121+1)/2)*$D121))+($K121="custom")*CustCF!BV121</f>
        <v>0</v>
      </c>
      <c r="CC121" s="95">
        <f>($K121="Bell Curve")*(_xlfn.NORM.DIST(AND(CC$6&gt;=$F121,CC$6&lt;=$H121)*(CC$6-$F121+1),$J121/2,$M121,TRUE)-_xlfn.NORM.DIST(AND(CC$6&gt;=$F121,CC$6&lt;=$H121)*(CB$6-$F121+1),$J121/2,$M121,TRUE))/(1-2*_xlfn.NORM.DIST(0,$J121/2,$M121,TRUE))*$D121+($K121="Steady Growth")*(AND(CC$6&gt;=$F121,CC$6&lt;=$H121)*((CC$6-$F121+1)/($J121*($J121+1)/2)*$D121))+($K121="custom")*CustCF!BW121</f>
        <v>0</v>
      </c>
      <c r="CD121" s="95">
        <f>($K121="Bell Curve")*(_xlfn.NORM.DIST(AND(CD$6&gt;=$F121,CD$6&lt;=$H121)*(CD$6-$F121+1),$J121/2,$M121,TRUE)-_xlfn.NORM.DIST(AND(CD$6&gt;=$F121,CD$6&lt;=$H121)*(CC$6-$F121+1),$J121/2,$M121,TRUE))/(1-2*_xlfn.NORM.DIST(0,$J121/2,$M121,TRUE))*$D121+($K121="Steady Growth")*(AND(CD$6&gt;=$F121,CD$6&lt;=$H121)*((CD$6-$F121+1)/($J121*($J121+1)/2)*$D121))+($K121="custom")*CustCF!BX121</f>
        <v>0</v>
      </c>
      <c r="CE121" s="95">
        <f>($K121="Bell Curve")*(_xlfn.NORM.DIST(AND(CE$6&gt;=$F121,CE$6&lt;=$H121)*(CE$6-$F121+1),$J121/2,$M121,TRUE)-_xlfn.NORM.DIST(AND(CE$6&gt;=$F121,CE$6&lt;=$H121)*(CD$6-$F121+1),$J121/2,$M121,TRUE))/(1-2*_xlfn.NORM.DIST(0,$J121/2,$M121,TRUE))*$D121+($K121="Steady Growth")*(AND(CE$6&gt;=$F121,CE$6&lt;=$H121)*((CE$6-$F121+1)/($J121*($J121+1)/2)*$D121))+($K121="custom")*CustCF!BY121</f>
        <v>0</v>
      </c>
      <c r="CF121" s="95">
        <f>($K121="Bell Curve")*(_xlfn.NORM.DIST(AND(CF$6&gt;=$F121,CF$6&lt;=$H121)*(CF$6-$F121+1),$J121/2,$M121,TRUE)-_xlfn.NORM.DIST(AND(CF$6&gt;=$F121,CF$6&lt;=$H121)*(CE$6-$F121+1),$J121/2,$M121,TRUE))/(1-2*_xlfn.NORM.DIST(0,$J121/2,$M121,TRUE))*$D121+($K121="Steady Growth")*(AND(CF$6&gt;=$F121,CF$6&lt;=$H121)*((CF$6-$F121+1)/($J121*($J121+1)/2)*$D121))+($K121="custom")*CustCF!BZ121</f>
        <v>0</v>
      </c>
      <c r="CG121" s="95">
        <f>($K121="Bell Curve")*(_xlfn.NORM.DIST(AND(CG$6&gt;=$F121,CG$6&lt;=$H121)*(CG$6-$F121+1),$J121/2,$M121,TRUE)-_xlfn.NORM.DIST(AND(CG$6&gt;=$F121,CG$6&lt;=$H121)*(CF$6-$F121+1),$J121/2,$M121,TRUE))/(1-2*_xlfn.NORM.DIST(0,$J121/2,$M121,TRUE))*$D121+($K121="Steady Growth")*(AND(CG$6&gt;=$F121,CG$6&lt;=$H121)*((CG$6-$F121+1)/($J121*($J121+1)/2)*$D121))+($K121="custom")*CustCF!CA121</f>
        <v>0</v>
      </c>
      <c r="CH121" s="95">
        <f>($K121="Bell Curve")*(_xlfn.NORM.DIST(AND(CH$6&gt;=$F121,CH$6&lt;=$H121)*(CH$6-$F121+1),$J121/2,$M121,TRUE)-_xlfn.NORM.DIST(AND(CH$6&gt;=$F121,CH$6&lt;=$H121)*(CG$6-$F121+1),$J121/2,$M121,TRUE))/(1-2*_xlfn.NORM.DIST(0,$J121/2,$M121,TRUE))*$D121+($K121="Steady Growth")*(AND(CH$6&gt;=$F121,CH$6&lt;=$H121)*((CH$6-$F121+1)/($J121*($J121+1)/2)*$D121))+($K121="custom")*CustCF!CB121</f>
        <v>0</v>
      </c>
      <c r="CI121" s="95">
        <f>($K121="Bell Curve")*(_xlfn.NORM.DIST(AND(CI$6&gt;=$F121,CI$6&lt;=$H121)*(CI$6-$F121+1),$J121/2,$M121,TRUE)-_xlfn.NORM.DIST(AND(CI$6&gt;=$F121,CI$6&lt;=$H121)*(CH$6-$F121+1),$J121/2,$M121,TRUE))/(1-2*_xlfn.NORM.DIST(0,$J121/2,$M121,TRUE))*$D121+($K121="Steady Growth")*(AND(CI$6&gt;=$F121,CI$6&lt;=$H121)*((CI$6-$F121+1)/($J121*($J121+1)/2)*$D121))+($K121="custom")*CustCF!CC121</f>
        <v>0</v>
      </c>
      <c r="CJ121" s="95">
        <f>($K121="Bell Curve")*(_xlfn.NORM.DIST(AND(CJ$6&gt;=$F121,CJ$6&lt;=$H121)*(CJ$6-$F121+1),$J121/2,$M121,TRUE)-_xlfn.NORM.DIST(AND(CJ$6&gt;=$F121,CJ$6&lt;=$H121)*(CI$6-$F121+1),$J121/2,$M121,TRUE))/(1-2*_xlfn.NORM.DIST(0,$J121/2,$M121,TRUE))*$D121+($K121="Steady Growth")*(AND(CJ$6&gt;=$F121,CJ$6&lt;=$H121)*((CJ$6-$F121+1)/($J121*($J121+1)/2)*$D121))+($K121="custom")*CustCF!CD121</f>
        <v>0</v>
      </c>
      <c r="CK121" s="95">
        <f>($K121="Bell Curve")*(_xlfn.NORM.DIST(AND(CK$6&gt;=$F121,CK$6&lt;=$H121)*(CK$6-$F121+1),$J121/2,$M121,TRUE)-_xlfn.NORM.DIST(AND(CK$6&gt;=$F121,CK$6&lt;=$H121)*(CJ$6-$F121+1),$J121/2,$M121,TRUE))/(1-2*_xlfn.NORM.DIST(0,$J121/2,$M121,TRUE))*$D121+($K121="Steady Growth")*(AND(CK$6&gt;=$F121,CK$6&lt;=$H121)*((CK$6-$F121+1)/($J121*($J121+1)/2)*$D121))+($K121="custom")*CustCF!CE121</f>
        <v>0</v>
      </c>
      <c r="CL121" s="95">
        <f>($K121="Bell Curve")*(_xlfn.NORM.DIST(AND(CL$6&gt;=$F121,CL$6&lt;=$H121)*(CL$6-$F121+1),$J121/2,$M121,TRUE)-_xlfn.NORM.DIST(AND(CL$6&gt;=$F121,CL$6&lt;=$H121)*(CK$6-$F121+1),$J121/2,$M121,TRUE))/(1-2*_xlfn.NORM.DIST(0,$J121/2,$M121,TRUE))*$D121+($K121="Steady Growth")*(AND(CL$6&gt;=$F121,CL$6&lt;=$H121)*((CL$6-$F121+1)/($J121*($J121+1)/2)*$D121))+($K121="custom")*CustCF!CF121</f>
        <v>0</v>
      </c>
      <c r="CM121" s="95">
        <f>($K121="Bell Curve")*(_xlfn.NORM.DIST(AND(CM$6&gt;=$F121,CM$6&lt;=$H121)*(CM$6-$F121+1),$J121/2,$M121,TRUE)-_xlfn.NORM.DIST(AND(CM$6&gt;=$F121,CM$6&lt;=$H121)*(CL$6-$F121+1),$J121/2,$M121,TRUE))/(1-2*_xlfn.NORM.DIST(0,$J121/2,$M121,TRUE))*$D121+($K121="Steady Growth")*(AND(CM$6&gt;=$F121,CM$6&lt;=$H121)*((CM$6-$F121+1)/($J121*($J121+1)/2)*$D121))+($K121="custom")*CustCF!CG121</f>
        <v>0</v>
      </c>
      <c r="CN121" s="95">
        <f>($K121="Bell Curve")*(_xlfn.NORM.DIST(AND(CN$6&gt;=$F121,CN$6&lt;=$H121)*(CN$6-$F121+1),$J121/2,$M121,TRUE)-_xlfn.NORM.DIST(AND(CN$6&gt;=$F121,CN$6&lt;=$H121)*(CM$6-$F121+1),$J121/2,$M121,TRUE))/(1-2*_xlfn.NORM.DIST(0,$J121/2,$M121,TRUE))*$D121+($K121="Steady Growth")*(AND(CN$6&gt;=$F121,CN$6&lt;=$H121)*((CN$6-$F121+1)/($J121*($J121+1)/2)*$D121))+($K121="custom")*CustCF!CH121</f>
        <v>0</v>
      </c>
      <c r="CO121" s="95">
        <f>($K121="Bell Curve")*(_xlfn.NORM.DIST(AND(CO$6&gt;=$F121,CO$6&lt;=$H121)*(CO$6-$F121+1),$J121/2,$M121,TRUE)-_xlfn.NORM.DIST(AND(CO$6&gt;=$F121,CO$6&lt;=$H121)*(CN$6-$F121+1),$J121/2,$M121,TRUE))/(1-2*_xlfn.NORM.DIST(0,$J121/2,$M121,TRUE))*$D121+($K121="Steady Growth")*(AND(CO$6&gt;=$F121,CO$6&lt;=$H121)*((CO$6-$F121+1)/($J121*($J121+1)/2)*$D121))+($K121="custom")*CustCF!CI121</f>
        <v>0</v>
      </c>
      <c r="CP121" s="95">
        <f>($K121="Bell Curve")*(_xlfn.NORM.DIST(AND(CP$6&gt;=$F121,CP$6&lt;=$H121)*(CP$6-$F121+1),$J121/2,$M121,TRUE)-_xlfn.NORM.DIST(AND(CP$6&gt;=$F121,CP$6&lt;=$H121)*(CO$6-$F121+1),$J121/2,$M121,TRUE))/(1-2*_xlfn.NORM.DIST(0,$J121/2,$M121,TRUE))*$D121+($K121="Steady Growth")*(AND(CP$6&gt;=$F121,CP$6&lt;=$H121)*((CP$6-$F121+1)/($J121*($J121+1)/2)*$D121))+($K121="custom")*CustCF!CJ121</f>
        <v>0</v>
      </c>
      <c r="CQ121" s="95">
        <f>($K121="Bell Curve")*(_xlfn.NORM.DIST(AND(CQ$6&gt;=$F121,CQ$6&lt;=$H121)*(CQ$6-$F121+1),$J121/2,$M121,TRUE)-_xlfn.NORM.DIST(AND(CQ$6&gt;=$F121,CQ$6&lt;=$H121)*(CP$6-$F121+1),$J121/2,$M121,TRUE))/(1-2*_xlfn.NORM.DIST(0,$J121/2,$M121,TRUE))*$D121+($K121="Steady Growth")*(AND(CQ$6&gt;=$F121,CQ$6&lt;=$H121)*((CQ$6-$F121+1)/($J121*($J121+1)/2)*$D121))+($K121="custom")*CustCF!CK121</f>
        <v>0</v>
      </c>
      <c r="CR121" s="95">
        <f>($K121="Bell Curve")*(_xlfn.NORM.DIST(AND(CR$6&gt;=$F121,CR$6&lt;=$H121)*(CR$6-$F121+1),$J121/2,$M121,TRUE)-_xlfn.NORM.DIST(AND(CR$6&gt;=$F121,CR$6&lt;=$H121)*(CQ$6-$F121+1),$J121/2,$M121,TRUE))/(1-2*_xlfn.NORM.DIST(0,$J121/2,$M121,TRUE))*$D121+($K121="Steady Growth")*(AND(CR$6&gt;=$F121,CR$6&lt;=$H121)*((CR$6-$F121+1)/($J121*($J121+1)/2)*$D121))+($K121="custom")*CustCF!CL121</f>
        <v>0</v>
      </c>
      <c r="CS121" s="95">
        <f>($K121="Bell Curve")*(_xlfn.NORM.DIST(AND(CS$6&gt;=$F121,CS$6&lt;=$H121)*(CS$6-$F121+1),$J121/2,$M121,TRUE)-_xlfn.NORM.DIST(AND(CS$6&gt;=$F121,CS$6&lt;=$H121)*(CR$6-$F121+1),$J121/2,$M121,TRUE))/(1-2*_xlfn.NORM.DIST(0,$J121/2,$M121,TRUE))*$D121+($K121="Steady Growth")*(AND(CS$6&gt;=$F121,CS$6&lt;=$H121)*((CS$6-$F121+1)/($J121*($J121+1)/2)*$D121))+($K121="custom")*CustCF!CM121</f>
        <v>0</v>
      </c>
      <c r="CT121" s="95">
        <f>($K121="Bell Curve")*(_xlfn.NORM.DIST(AND(CT$6&gt;=$F121,CT$6&lt;=$H121)*(CT$6-$F121+1),$J121/2,$M121,TRUE)-_xlfn.NORM.DIST(AND(CT$6&gt;=$F121,CT$6&lt;=$H121)*(CS$6-$F121+1),$J121/2,$M121,TRUE))/(1-2*_xlfn.NORM.DIST(0,$J121/2,$M121,TRUE))*$D121+($K121="Steady Growth")*(AND(CT$6&gt;=$F121,CT$6&lt;=$H121)*((CT$6-$F121+1)/($J121*($J121+1)/2)*$D121))+($K121="custom")*CustCF!CN121</f>
        <v>0</v>
      </c>
      <c r="CU121" s="95">
        <f>($K121="Bell Curve")*(_xlfn.NORM.DIST(AND(CU$6&gt;=$F121,CU$6&lt;=$H121)*(CU$6-$F121+1),$J121/2,$M121,TRUE)-_xlfn.NORM.DIST(AND(CU$6&gt;=$F121,CU$6&lt;=$H121)*(CT$6-$F121+1),$J121/2,$M121,TRUE))/(1-2*_xlfn.NORM.DIST(0,$J121/2,$M121,TRUE))*$D121+($K121="Steady Growth")*(AND(CU$6&gt;=$F121,CU$6&lt;=$H121)*((CU$6-$F121+1)/($J121*($J121+1)/2)*$D121))+($K121="custom")*CustCF!CO121</f>
        <v>0</v>
      </c>
      <c r="CV121" s="95">
        <f>($K121="Bell Curve")*(_xlfn.NORM.DIST(AND(CV$6&gt;=$F121,CV$6&lt;=$H121)*(CV$6-$F121+1),$J121/2,$M121,TRUE)-_xlfn.NORM.DIST(AND(CV$6&gt;=$F121,CV$6&lt;=$H121)*(CU$6-$F121+1),$J121/2,$M121,TRUE))/(1-2*_xlfn.NORM.DIST(0,$J121/2,$M121,TRUE))*$D121+($K121="Steady Growth")*(AND(CV$6&gt;=$F121,CV$6&lt;=$H121)*((CV$6-$F121+1)/($J121*($J121+1)/2)*$D121))+($K121="custom")*CustCF!CP121</f>
        <v>0</v>
      </c>
      <c r="CW121" s="95">
        <f>($K121="Bell Curve")*(_xlfn.NORM.DIST(AND(CW$6&gt;=$F121,CW$6&lt;=$H121)*(CW$6-$F121+1),$J121/2,$M121,TRUE)-_xlfn.NORM.DIST(AND(CW$6&gt;=$F121,CW$6&lt;=$H121)*(CV$6-$F121+1),$J121/2,$M121,TRUE))/(1-2*_xlfn.NORM.DIST(0,$J121/2,$M121,TRUE))*$D121+($K121="Steady Growth")*(AND(CW$6&gt;=$F121,CW$6&lt;=$H121)*((CW$6-$F121+1)/($J121*($J121+1)/2)*$D121))+($K121="custom")*CustCF!CQ121</f>
        <v>0</v>
      </c>
      <c r="CX121" s="95">
        <f>($K121="Bell Curve")*(_xlfn.NORM.DIST(AND(CX$6&gt;=$F121,CX$6&lt;=$H121)*(CX$6-$F121+1),$J121/2,$M121,TRUE)-_xlfn.NORM.DIST(AND(CX$6&gt;=$F121,CX$6&lt;=$H121)*(CW$6-$F121+1),$J121/2,$M121,TRUE))/(1-2*_xlfn.NORM.DIST(0,$J121/2,$M121,TRUE))*$D121+($K121="Steady Growth")*(AND(CX$6&gt;=$F121,CX$6&lt;=$H121)*((CX$6-$F121+1)/($J121*($J121+1)/2)*$D121))+($K121="custom")*CustCF!CR121</f>
        <v>0</v>
      </c>
      <c r="CY121" s="95">
        <f>($K121="Bell Curve")*(_xlfn.NORM.DIST(AND(CY$6&gt;=$F121,CY$6&lt;=$H121)*(CY$6-$F121+1),$J121/2,$M121,TRUE)-_xlfn.NORM.DIST(AND(CY$6&gt;=$F121,CY$6&lt;=$H121)*(CX$6-$F121+1),$J121/2,$M121,TRUE))/(1-2*_xlfn.NORM.DIST(0,$J121/2,$M121,TRUE))*$D121+($K121="Steady Growth")*(AND(CY$6&gt;=$F121,CY$6&lt;=$H121)*((CY$6-$F121+1)/($J121*($J121+1)/2)*$D121))+($K121="custom")*CustCF!CS121</f>
        <v>0</v>
      </c>
      <c r="CZ121" s="95">
        <f>($K121="Bell Curve")*(_xlfn.NORM.DIST(AND(CZ$6&gt;=$F121,CZ$6&lt;=$H121)*(CZ$6-$F121+1),$J121/2,$M121,TRUE)-_xlfn.NORM.DIST(AND(CZ$6&gt;=$F121,CZ$6&lt;=$H121)*(CY$6-$F121+1),$J121/2,$M121,TRUE))/(1-2*_xlfn.NORM.DIST(0,$J121/2,$M121,TRUE))*$D121+($K121="Steady Growth")*(AND(CZ$6&gt;=$F121,CZ$6&lt;=$H121)*((CZ$6-$F121+1)/($J121*($J121+1)/2)*$D121))+($K121="custom")*CustCF!CT121</f>
        <v>0</v>
      </c>
      <c r="DA121" s="95">
        <f>($K121="Bell Curve")*(_xlfn.NORM.DIST(AND(DA$6&gt;=$F121,DA$6&lt;=$H121)*(DA$6-$F121+1),$J121/2,$M121,TRUE)-_xlfn.NORM.DIST(AND(DA$6&gt;=$F121,DA$6&lt;=$H121)*(CZ$6-$F121+1),$J121/2,$M121,TRUE))/(1-2*_xlfn.NORM.DIST(0,$J121/2,$M121,TRUE))*$D121+($K121="Steady Growth")*(AND(DA$6&gt;=$F121,DA$6&lt;=$H121)*((DA$6-$F121+1)/($J121*($J121+1)/2)*$D121))+($K121="custom")*CustCF!CU121</f>
        <v>0</v>
      </c>
      <c r="DB121" s="95">
        <f>($K121="Bell Curve")*(_xlfn.NORM.DIST(AND(DB$6&gt;=$F121,DB$6&lt;=$H121)*(DB$6-$F121+1),$J121/2,$M121,TRUE)-_xlfn.NORM.DIST(AND(DB$6&gt;=$F121,DB$6&lt;=$H121)*(DA$6-$F121+1),$J121/2,$M121,TRUE))/(1-2*_xlfn.NORM.DIST(0,$J121/2,$M121,TRUE))*$D121+($K121="Steady Growth")*(AND(DB$6&gt;=$F121,DB$6&lt;=$H121)*((DB$6-$F121+1)/($J121*($J121+1)/2)*$D121))+($K121="custom")*CustCF!CV121</f>
        <v>0</v>
      </c>
      <c r="DC121" s="95">
        <f>($K121="Bell Curve")*(_xlfn.NORM.DIST(AND(DC$6&gt;=$F121,DC$6&lt;=$H121)*(DC$6-$F121+1),$J121/2,$M121,TRUE)-_xlfn.NORM.DIST(AND(DC$6&gt;=$F121,DC$6&lt;=$H121)*(DB$6-$F121+1),$J121/2,$M121,TRUE))/(1-2*_xlfn.NORM.DIST(0,$J121/2,$M121,TRUE))*$D121+($K121="Steady Growth")*(AND(DC$6&gt;=$F121,DC$6&lt;=$H121)*((DC$6-$F121+1)/($J121*($J121+1)/2)*$D121))+($K121="custom")*CustCF!CW121</f>
        <v>0</v>
      </c>
      <c r="DD121" s="95">
        <f>($K121="Bell Curve")*(_xlfn.NORM.DIST(AND(DD$6&gt;=$F121,DD$6&lt;=$H121)*(DD$6-$F121+1),$J121/2,$M121,TRUE)-_xlfn.NORM.DIST(AND(DD$6&gt;=$F121,DD$6&lt;=$H121)*(DC$6-$F121+1),$J121/2,$M121,TRUE))/(1-2*_xlfn.NORM.DIST(0,$J121/2,$M121,TRUE))*$D121+($K121="Steady Growth")*(AND(DD$6&gt;=$F121,DD$6&lt;=$H121)*((DD$6-$F121+1)/($J121*($J121+1)/2)*$D121))+($K121="custom")*CustCF!CX121</f>
        <v>0</v>
      </c>
      <c r="DE121" s="95">
        <f>($K121="Bell Curve")*(_xlfn.NORM.DIST(AND(DE$6&gt;=$F121,DE$6&lt;=$H121)*(DE$6-$F121+1),$J121/2,$M121,TRUE)-_xlfn.NORM.DIST(AND(DE$6&gt;=$F121,DE$6&lt;=$H121)*(DD$6-$F121+1),$J121/2,$M121,TRUE))/(1-2*_xlfn.NORM.DIST(0,$J121/2,$M121,TRUE))*$D121+($K121="Steady Growth")*(AND(DE$6&gt;=$F121,DE$6&lt;=$H121)*((DE$6-$F121+1)/($J121*($J121+1)/2)*$D121))+($K121="custom")*CustCF!CY121</f>
        <v>0</v>
      </c>
      <c r="DF121" s="95">
        <f>($K121="Bell Curve")*(_xlfn.NORM.DIST(AND(DF$6&gt;=$F121,DF$6&lt;=$H121)*(DF$6-$F121+1),$J121/2,$M121,TRUE)-_xlfn.NORM.DIST(AND(DF$6&gt;=$F121,DF$6&lt;=$H121)*(DE$6-$F121+1),$J121/2,$M121,TRUE))/(1-2*_xlfn.NORM.DIST(0,$J121/2,$M121,TRUE))*$D121+($K121="Steady Growth")*(AND(DF$6&gt;=$F121,DF$6&lt;=$H121)*((DF$6-$F121+1)/($J121*($J121+1)/2)*$D121))+($K121="custom")*CustCF!CZ121</f>
        <v>0</v>
      </c>
      <c r="DG121" s="95">
        <f>($K121="Bell Curve")*(_xlfn.NORM.DIST(AND(DG$6&gt;=$F121,DG$6&lt;=$H121)*(DG$6-$F121+1),$J121/2,$M121,TRUE)-_xlfn.NORM.DIST(AND(DG$6&gt;=$F121,DG$6&lt;=$H121)*(DF$6-$F121+1),$J121/2,$M121,TRUE))/(1-2*_xlfn.NORM.DIST(0,$J121/2,$M121,TRUE))*$D121+($K121="Steady Growth")*(AND(DG$6&gt;=$F121,DG$6&lt;=$H121)*((DG$6-$F121+1)/($J121*($J121+1)/2)*$D121))+($K121="custom")*CustCF!DA121</f>
        <v>0</v>
      </c>
      <c r="DH121" s="95">
        <f>($K121="Bell Curve")*(_xlfn.NORM.DIST(AND(DH$6&gt;=$F121,DH$6&lt;=$H121)*(DH$6-$F121+1),$J121/2,$M121,TRUE)-_xlfn.NORM.DIST(AND(DH$6&gt;=$F121,DH$6&lt;=$H121)*(DG$6-$F121+1),$J121/2,$M121,TRUE))/(1-2*_xlfn.NORM.DIST(0,$J121/2,$M121,TRUE))*$D121+($K121="Steady Growth")*(AND(DH$6&gt;=$F121,DH$6&lt;=$H121)*((DH$6-$F121+1)/($J121*($J121+1)/2)*$D121))+($K121="custom")*CustCF!DB121</f>
        <v>0</v>
      </c>
      <c r="DI121" s="95">
        <f>($K121="Bell Curve")*(_xlfn.NORM.DIST(AND(DI$6&gt;=$F121,DI$6&lt;=$H121)*(DI$6-$F121+1),$J121/2,$M121,TRUE)-_xlfn.NORM.DIST(AND(DI$6&gt;=$F121,DI$6&lt;=$H121)*(DH$6-$F121+1),$J121/2,$M121,TRUE))/(1-2*_xlfn.NORM.DIST(0,$J121/2,$M121,TRUE))*$D121+($K121="Steady Growth")*(AND(DI$6&gt;=$F121,DI$6&lt;=$H121)*((DI$6-$F121+1)/($J121*($J121+1)/2)*$D121))+($K121="custom")*CustCF!DC121</f>
        <v>0</v>
      </c>
      <c r="DJ121" s="95">
        <f>($K121="Bell Curve")*(_xlfn.NORM.DIST(AND(DJ$6&gt;=$F121,DJ$6&lt;=$H121)*(DJ$6-$F121+1),$J121/2,$M121,TRUE)-_xlfn.NORM.DIST(AND(DJ$6&gt;=$F121,DJ$6&lt;=$H121)*(DI$6-$F121+1),$J121/2,$M121,TRUE))/(1-2*_xlfn.NORM.DIST(0,$J121/2,$M121,TRUE))*$D121+($K121="Steady Growth")*(AND(DJ$6&gt;=$F121,DJ$6&lt;=$H121)*((DJ$6-$F121+1)/($J121*($J121+1)/2)*$D121))+($K121="custom")*CustCF!DD121</f>
        <v>0</v>
      </c>
      <c r="DK121" s="95">
        <f>($K121="Bell Curve")*(_xlfn.NORM.DIST(AND(DK$6&gt;=$F121,DK$6&lt;=$H121)*(DK$6-$F121+1),$J121/2,$M121,TRUE)-_xlfn.NORM.DIST(AND(DK$6&gt;=$F121,DK$6&lt;=$H121)*(DJ$6-$F121+1),$J121/2,$M121,TRUE))/(1-2*_xlfn.NORM.DIST(0,$J121/2,$M121,TRUE))*$D121+($K121="Steady Growth")*(AND(DK$6&gt;=$F121,DK$6&lt;=$H121)*((DK$6-$F121+1)/($J121*($J121+1)/2)*$D121))+($K121="custom")*CustCF!DE121</f>
        <v>0</v>
      </c>
      <c r="DL121" s="95">
        <f>($K121="Bell Curve")*(_xlfn.NORM.DIST(AND(DL$6&gt;=$F121,DL$6&lt;=$H121)*(DL$6-$F121+1),$J121/2,$M121,TRUE)-_xlfn.NORM.DIST(AND(DL$6&gt;=$F121,DL$6&lt;=$H121)*(DK$6-$F121+1),$J121/2,$M121,TRUE))/(1-2*_xlfn.NORM.DIST(0,$J121/2,$M121,TRUE))*$D121+($K121="Steady Growth")*(AND(DL$6&gt;=$F121,DL$6&lt;=$H121)*((DL$6-$F121+1)/($J121*($J121+1)/2)*$D121))+($K121="custom")*CustCF!DF121</f>
        <v>0</v>
      </c>
      <c r="DM121" s="95">
        <f>($K121="Bell Curve")*(_xlfn.NORM.DIST(AND(DM$6&gt;=$F121,DM$6&lt;=$H121)*(DM$6-$F121+1),$J121/2,$M121,TRUE)-_xlfn.NORM.DIST(AND(DM$6&gt;=$F121,DM$6&lt;=$H121)*(DL$6-$F121+1),$J121/2,$M121,TRUE))/(1-2*_xlfn.NORM.DIST(0,$J121/2,$M121,TRUE))*$D121+($K121="Steady Growth")*(AND(DM$6&gt;=$F121,DM$6&lt;=$H121)*((DM$6-$F121+1)/($J121*($J121+1)/2)*$D121))+($K121="custom")*CustCF!DG121</f>
        <v>0</v>
      </c>
      <c r="DN121" s="95">
        <f>($K121="Bell Curve")*(_xlfn.NORM.DIST(AND(DN$6&gt;=$F121,DN$6&lt;=$H121)*(DN$6-$F121+1),$J121/2,$M121,TRUE)-_xlfn.NORM.DIST(AND(DN$6&gt;=$F121,DN$6&lt;=$H121)*(DM$6-$F121+1),$J121/2,$M121,TRUE))/(1-2*_xlfn.NORM.DIST(0,$J121/2,$M121,TRUE))*$D121+($K121="Steady Growth")*(AND(DN$6&gt;=$F121,DN$6&lt;=$H121)*((DN$6-$F121+1)/($J121*($J121+1)/2)*$D121))+($K121="custom")*CustCF!DH121</f>
        <v>0</v>
      </c>
      <c r="DO121" s="95">
        <f>($K121="Bell Curve")*(_xlfn.NORM.DIST(AND(DO$6&gt;=$F121,DO$6&lt;=$H121)*(DO$6-$F121+1),$J121/2,$M121,TRUE)-_xlfn.NORM.DIST(AND(DO$6&gt;=$F121,DO$6&lt;=$H121)*(DN$6-$F121+1),$J121/2,$M121,TRUE))/(1-2*_xlfn.NORM.DIST(0,$J121/2,$M121,TRUE))*$D121+($K121="Steady Growth")*(AND(DO$6&gt;=$F121,DO$6&lt;=$H121)*((DO$6-$F121+1)/($J121*($J121+1)/2)*$D121))+($K121="custom")*CustCF!DI121</f>
        <v>0</v>
      </c>
      <c r="DP121" s="95">
        <f>($K121="Bell Curve")*(_xlfn.NORM.DIST(AND(DP$6&gt;=$F121,DP$6&lt;=$H121)*(DP$6-$F121+1),$J121/2,$M121,TRUE)-_xlfn.NORM.DIST(AND(DP$6&gt;=$F121,DP$6&lt;=$H121)*(DO$6-$F121+1),$J121/2,$M121,TRUE))/(1-2*_xlfn.NORM.DIST(0,$J121/2,$M121,TRUE))*$D121+($K121="Steady Growth")*(AND(DP$6&gt;=$F121,DP$6&lt;=$H121)*((DP$6-$F121+1)/($J121*($J121+1)/2)*$D121))+($K121="custom")*CustCF!DJ121</f>
        <v>0</v>
      </c>
      <c r="DQ121" s="95">
        <f>($K121="Bell Curve")*(_xlfn.NORM.DIST(AND(DQ$6&gt;=$F121,DQ$6&lt;=$H121)*(DQ$6-$F121+1),$J121/2,$M121,TRUE)-_xlfn.NORM.DIST(AND(DQ$6&gt;=$F121,DQ$6&lt;=$H121)*(DP$6-$F121+1),$J121/2,$M121,TRUE))/(1-2*_xlfn.NORM.DIST(0,$J121/2,$M121,TRUE))*$D121+($K121="Steady Growth")*(AND(DQ$6&gt;=$F121,DQ$6&lt;=$H121)*((DQ$6-$F121+1)/($J121*($J121+1)/2)*$D121))+($K121="custom")*CustCF!DK121</f>
        <v>0</v>
      </c>
      <c r="DR121" s="95">
        <f>($K121="Bell Curve")*(_xlfn.NORM.DIST(AND(DR$6&gt;=$F121,DR$6&lt;=$H121)*(DR$6-$F121+1),$J121/2,$M121,TRUE)-_xlfn.NORM.DIST(AND(DR$6&gt;=$F121,DR$6&lt;=$H121)*(DQ$6-$F121+1),$J121/2,$M121,TRUE))/(1-2*_xlfn.NORM.DIST(0,$J121/2,$M121,TRUE))*$D121+($K121="Steady Growth")*(AND(DR$6&gt;=$F121,DR$6&lt;=$H121)*((DR$6-$F121+1)/($J121*($J121+1)/2)*$D121))+($K121="custom")*CustCF!DL121</f>
        <v>0</v>
      </c>
      <c r="DS121" s="95">
        <f>($K121="Bell Curve")*(_xlfn.NORM.DIST(AND(DS$6&gt;=$F121,DS$6&lt;=$H121)*(DS$6-$F121+1),$J121/2,$M121,TRUE)-_xlfn.NORM.DIST(AND(DS$6&gt;=$F121,DS$6&lt;=$H121)*(DR$6-$F121+1),$J121/2,$M121,TRUE))/(1-2*_xlfn.NORM.DIST(0,$J121/2,$M121,TRUE))*$D121+($K121="Steady Growth")*(AND(DS$6&gt;=$F121,DS$6&lt;=$H121)*((DS$6-$F121+1)/($J121*($J121+1)/2)*$D121))+($K121="custom")*CustCF!DM121</f>
        <v>0</v>
      </c>
      <c r="DT121" s="95">
        <f>($K121="Bell Curve")*(_xlfn.NORM.DIST(AND(DT$6&gt;=$F121,DT$6&lt;=$H121)*(DT$6-$F121+1),$J121/2,$M121,TRUE)-_xlfn.NORM.DIST(AND(DT$6&gt;=$F121,DT$6&lt;=$H121)*(DS$6-$F121+1),$J121/2,$M121,TRUE))/(1-2*_xlfn.NORM.DIST(0,$J121/2,$M121,TRUE))*$D121+($K121="Steady Growth")*(AND(DT$6&gt;=$F121,DT$6&lt;=$H121)*((DT$6-$F121+1)/($J121*($J121+1)/2)*$D121))+($K121="custom")*CustCF!DN121</f>
        <v>0</v>
      </c>
      <c r="DU121" s="95">
        <f>($K121="Bell Curve")*(_xlfn.NORM.DIST(AND(DU$6&gt;=$F121,DU$6&lt;=$H121)*(DU$6-$F121+1),$J121/2,$M121,TRUE)-_xlfn.NORM.DIST(AND(DU$6&gt;=$F121,DU$6&lt;=$H121)*(DT$6-$F121+1),$J121/2,$M121,TRUE))/(1-2*_xlfn.NORM.DIST(0,$J121/2,$M121,TRUE))*$D121+($K121="Steady Growth")*(AND(DU$6&gt;=$F121,DU$6&lt;=$H121)*((DU$6-$F121+1)/($J121*($J121+1)/2)*$D121))+($K121="custom")*CustCF!DO121</f>
        <v>0</v>
      </c>
      <c r="DV121" s="95">
        <f>($K121="Bell Curve")*(_xlfn.NORM.DIST(AND(DV$6&gt;=$F121,DV$6&lt;=$H121)*(DV$6-$F121+1),$J121/2,$M121,TRUE)-_xlfn.NORM.DIST(AND(DV$6&gt;=$F121,DV$6&lt;=$H121)*(DU$6-$F121+1),$J121/2,$M121,TRUE))/(1-2*_xlfn.NORM.DIST(0,$J121/2,$M121,TRUE))*$D121+($K121="Steady Growth")*(AND(DV$6&gt;=$F121,DV$6&lt;=$H121)*((DV$6-$F121+1)/($J121*($J121+1)/2)*$D121))+($K121="custom")*CustCF!DP121</f>
        <v>0</v>
      </c>
      <c r="DW121" s="95">
        <f>($K121="Bell Curve")*(_xlfn.NORM.DIST(AND(DW$6&gt;=$F121,DW$6&lt;=$H121)*(DW$6-$F121+1),$J121/2,$M121,TRUE)-_xlfn.NORM.DIST(AND(DW$6&gt;=$F121,DW$6&lt;=$H121)*(DV$6-$F121+1),$J121/2,$M121,TRUE))/(1-2*_xlfn.NORM.DIST(0,$J121/2,$M121,TRUE))*$D121+($K121="Steady Growth")*(AND(DW$6&gt;=$F121,DW$6&lt;=$H121)*((DW$6-$F121+1)/($J121*($J121+1)/2)*$D121))+($K121="custom")*CustCF!DQ121</f>
        <v>0</v>
      </c>
      <c r="DX121" s="95">
        <f>($K121="Bell Curve")*(_xlfn.NORM.DIST(AND(DX$6&gt;=$F121,DX$6&lt;=$H121)*(DX$6-$F121+1),$J121/2,$M121,TRUE)-_xlfn.NORM.DIST(AND(DX$6&gt;=$F121,DX$6&lt;=$H121)*(DW$6-$F121+1),$J121/2,$M121,TRUE))/(1-2*_xlfn.NORM.DIST(0,$J121/2,$M121,TRUE))*$D121+($K121="Steady Growth")*(AND(DX$6&gt;=$F121,DX$6&lt;=$H121)*((DX$6-$F121+1)/($J121*($J121+1)/2)*$D121))+($K121="custom")*CustCF!DR121</f>
        <v>0</v>
      </c>
      <c r="DY121" s="95">
        <f>($K121="Bell Curve")*(_xlfn.NORM.DIST(AND(DY$6&gt;=$F121,DY$6&lt;=$H121)*(DY$6-$F121+1),$J121/2,$M121,TRUE)-_xlfn.NORM.DIST(AND(DY$6&gt;=$F121,DY$6&lt;=$H121)*(DX$6-$F121+1),$J121/2,$M121,TRUE))/(1-2*_xlfn.NORM.DIST(0,$J121/2,$M121,TRUE))*$D121+($K121="Steady Growth")*(AND(DY$6&gt;=$F121,DY$6&lt;=$H121)*((DY$6-$F121+1)/($J121*($J121+1)/2)*$D121))+($K121="custom")*CustCF!DS121</f>
        <v>0</v>
      </c>
      <c r="DZ121" s="95">
        <f>($K121="Bell Curve")*(_xlfn.NORM.DIST(AND(DZ$6&gt;=$F121,DZ$6&lt;=$H121)*(DZ$6-$F121+1),$J121/2,$M121,TRUE)-_xlfn.NORM.DIST(AND(DZ$6&gt;=$F121,DZ$6&lt;=$H121)*(DY$6-$F121+1),$J121/2,$M121,TRUE))/(1-2*_xlfn.NORM.DIST(0,$J121/2,$M121,TRUE))*$D121+($K121="Steady Growth")*(AND(DZ$6&gt;=$F121,DZ$6&lt;=$H121)*((DZ$6-$F121+1)/($J121*($J121+1)/2)*$D121))+($K121="custom")*CustCF!DT121</f>
        <v>0</v>
      </c>
      <c r="EA121" s="95">
        <f>($K121="Bell Curve")*(_xlfn.NORM.DIST(AND(EA$6&gt;=$F121,EA$6&lt;=$H121)*(EA$6-$F121+1),$J121/2,$M121,TRUE)-_xlfn.NORM.DIST(AND(EA$6&gt;=$F121,EA$6&lt;=$H121)*(DZ$6-$F121+1),$J121/2,$M121,TRUE))/(1-2*_xlfn.NORM.DIST(0,$J121/2,$M121,TRUE))*$D121+($K121="Steady Growth")*(AND(EA$6&gt;=$F121,EA$6&lt;=$H121)*((EA$6-$F121+1)/($J121*($J121+1)/2)*$D121))+($K121="custom")*CustCF!DU121</f>
        <v>0</v>
      </c>
      <c r="EB121" s="95">
        <f>($K121="Bell Curve")*(_xlfn.NORM.DIST(AND(EB$6&gt;=$F121,EB$6&lt;=$H121)*(EB$6-$F121+1),$J121/2,$M121,TRUE)-_xlfn.NORM.DIST(AND(EB$6&gt;=$F121,EB$6&lt;=$H121)*(EA$6-$F121+1),$J121/2,$M121,TRUE))/(1-2*_xlfn.NORM.DIST(0,$J121/2,$M121,TRUE))*$D121+($K121="Steady Growth")*(AND(EB$6&gt;=$F121,EB$6&lt;=$H121)*((EB$6-$F121+1)/($J121*($J121+1)/2)*$D121))+($K121="custom")*CustCF!DV121</f>
        <v>0</v>
      </c>
      <c r="EC121" s="95">
        <f>($K121="Bell Curve")*(_xlfn.NORM.DIST(AND(EC$6&gt;=$F121,EC$6&lt;=$H121)*(EC$6-$F121+1),$J121/2,$M121,TRUE)-_xlfn.NORM.DIST(AND(EC$6&gt;=$F121,EC$6&lt;=$H121)*(EB$6-$F121+1),$J121/2,$M121,TRUE))/(1-2*_xlfn.NORM.DIST(0,$J121/2,$M121,TRUE))*$D121+($K121="Steady Growth")*(AND(EC$6&gt;=$F121,EC$6&lt;=$H121)*((EC$6-$F121+1)/($J121*($J121+1)/2)*$D121))+($K121="custom")*CustCF!DW121</f>
        <v>0</v>
      </c>
      <c r="ED121" s="95">
        <f>($K121="Bell Curve")*(_xlfn.NORM.DIST(AND(ED$6&gt;=$F121,ED$6&lt;=$H121)*(ED$6-$F121+1),$J121/2,$M121,TRUE)-_xlfn.NORM.DIST(AND(ED$6&gt;=$F121,ED$6&lt;=$H121)*(EC$6-$F121+1),$J121/2,$M121,TRUE))/(1-2*_xlfn.NORM.DIST(0,$J121/2,$M121,TRUE))*$D121+($K121="Steady Growth")*(AND(ED$6&gt;=$F121,ED$6&lt;=$H121)*((ED$6-$F121+1)/($J121*($J121+1)/2)*$D121))+($K121="custom")*CustCF!DX121</f>
        <v>0</v>
      </c>
      <c r="EE121" s="95">
        <f>($K121="Bell Curve")*(_xlfn.NORM.DIST(AND(EE$6&gt;=$F121,EE$6&lt;=$H121)*(EE$6-$F121+1),$J121/2,$M121,TRUE)-_xlfn.NORM.DIST(AND(EE$6&gt;=$F121,EE$6&lt;=$H121)*(ED$6-$F121+1),$J121/2,$M121,TRUE))/(1-2*_xlfn.NORM.DIST(0,$J121/2,$M121,TRUE))*$D121+($K121="Steady Growth")*(AND(EE$6&gt;=$F121,EE$6&lt;=$H121)*((EE$6-$F121+1)/($J121*($J121+1)/2)*$D121))+($K121="custom")*CustCF!DY121</f>
        <v>0</v>
      </c>
      <c r="EF121" s="95">
        <f>($K121="Bell Curve")*(_xlfn.NORM.DIST(AND(EF$6&gt;=$F121,EF$6&lt;=$H121)*(EF$6-$F121+1),$J121/2,$M121,TRUE)-_xlfn.NORM.DIST(AND(EF$6&gt;=$F121,EF$6&lt;=$H121)*(EE$6-$F121+1),$J121/2,$M121,TRUE))/(1-2*_xlfn.NORM.DIST(0,$J121/2,$M121,TRUE))*$D121+($K121="Steady Growth")*(AND(EF$6&gt;=$F121,EF$6&lt;=$H121)*((EF$6-$F121+1)/($J121*($J121+1)/2)*$D121))+($K121="custom")*CustCF!DZ121</f>
        <v>0</v>
      </c>
      <c r="EG121" s="95">
        <f>($K121="Bell Curve")*(_xlfn.NORM.DIST(AND(EG$6&gt;=$F121,EG$6&lt;=$H121)*(EG$6-$F121+1),$J121/2,$M121,TRUE)-_xlfn.NORM.DIST(AND(EG$6&gt;=$F121,EG$6&lt;=$H121)*(EF$6-$F121+1),$J121/2,$M121,TRUE))/(1-2*_xlfn.NORM.DIST(0,$J121/2,$M121,TRUE))*$D121+($K121="Steady Growth")*(AND(EG$6&gt;=$F121,EG$6&lt;=$H121)*((EG$6-$F121+1)/($J121*($J121+1)/2)*$D121))+($K121="custom")*CustCF!EA121</f>
        <v>0</v>
      </c>
      <c r="EH121" s="95">
        <f>($K121="Bell Curve")*(_xlfn.NORM.DIST(AND(EH$6&gt;=$F121,EH$6&lt;=$H121)*(EH$6-$F121+1),$J121/2,$M121,TRUE)-_xlfn.NORM.DIST(AND(EH$6&gt;=$F121,EH$6&lt;=$H121)*(EG$6-$F121+1),$J121/2,$M121,TRUE))/(1-2*_xlfn.NORM.DIST(0,$J121/2,$M121,TRUE))*$D121+($K121="Steady Growth")*(AND(EH$6&gt;=$F121,EH$6&lt;=$H121)*((EH$6-$F121+1)/($J121*($J121+1)/2)*$D121))+($K121="custom")*CustCF!EB121</f>
        <v>0</v>
      </c>
      <c r="EI121" s="95">
        <f>($K121="Bell Curve")*(_xlfn.NORM.DIST(AND(EI$6&gt;=$F121,EI$6&lt;=$H121)*(EI$6-$F121+1),$J121/2,$M121,TRUE)-_xlfn.NORM.DIST(AND(EI$6&gt;=$F121,EI$6&lt;=$H121)*(EH$6-$F121+1),$J121/2,$M121,TRUE))/(1-2*_xlfn.NORM.DIST(0,$J121/2,$M121,TRUE))*$D121+($K121="Steady Growth")*(AND(EI$6&gt;=$F121,EI$6&lt;=$H121)*((EI$6-$F121+1)/($J121*($J121+1)/2)*$D121))+($K121="custom")*CustCF!EC121</f>
        <v>0</v>
      </c>
      <c r="EJ121" s="95">
        <f>($K121="Bell Curve")*(_xlfn.NORM.DIST(AND(EJ$6&gt;=$F121,EJ$6&lt;=$H121)*(EJ$6-$F121+1),$J121/2,$M121,TRUE)-_xlfn.NORM.DIST(AND(EJ$6&gt;=$F121,EJ$6&lt;=$H121)*(EI$6-$F121+1),$J121/2,$M121,TRUE))/(1-2*_xlfn.NORM.DIST(0,$J121/2,$M121,TRUE))*$D121+($K121="Steady Growth")*(AND(EJ$6&gt;=$F121,EJ$6&lt;=$H121)*((EJ$6-$F121+1)/($J121*($J121+1)/2)*$D121))+($K121="custom")*CustCF!ED121</f>
        <v>0</v>
      </c>
      <c r="EK121" s="95">
        <f>($K121="Bell Curve")*(_xlfn.NORM.DIST(AND(EK$6&gt;=$F121,EK$6&lt;=$H121)*(EK$6-$F121+1),$J121/2,$M121,TRUE)-_xlfn.NORM.DIST(AND(EK$6&gt;=$F121,EK$6&lt;=$H121)*(EJ$6-$F121+1),$J121/2,$M121,TRUE))/(1-2*_xlfn.NORM.DIST(0,$J121/2,$M121,TRUE))*$D121+($K121="Steady Growth")*(AND(EK$6&gt;=$F121,EK$6&lt;=$H121)*((EK$6-$F121+1)/($J121*($J121+1)/2)*$D121))+($K121="custom")*CustCF!EE121</f>
        <v>0</v>
      </c>
      <c r="EL121" s="95">
        <f>($K121="Bell Curve")*(_xlfn.NORM.DIST(AND(EL$6&gt;=$F121,EL$6&lt;=$H121)*(EL$6-$F121+1),$J121/2,$M121,TRUE)-_xlfn.NORM.DIST(AND(EL$6&gt;=$F121,EL$6&lt;=$H121)*(EK$6-$F121+1),$J121/2,$M121,TRUE))/(1-2*_xlfn.NORM.DIST(0,$J121/2,$M121,TRUE))*$D121+($K121="Steady Growth")*(AND(EL$6&gt;=$F121,EL$6&lt;=$H121)*((EL$6-$F121+1)/($J121*($J121+1)/2)*$D121))+($K121="custom")*CustCF!EF121</f>
        <v>0</v>
      </c>
      <c r="EM121" s="95">
        <f>($K121="Bell Curve")*(_xlfn.NORM.DIST(AND(EM$6&gt;=$F121,EM$6&lt;=$H121)*(EM$6-$F121+1),$J121/2,$M121,TRUE)-_xlfn.NORM.DIST(AND(EM$6&gt;=$F121,EM$6&lt;=$H121)*(EL$6-$F121+1),$J121/2,$M121,TRUE))/(1-2*_xlfn.NORM.DIST(0,$J121/2,$M121,TRUE))*$D121+($K121="Steady Growth")*(AND(EM$6&gt;=$F121,EM$6&lt;=$H121)*((EM$6-$F121+1)/($J121*($J121+1)/2)*$D121))+($K121="custom")*CustCF!EG121</f>
        <v>0</v>
      </c>
      <c r="EN121" s="95">
        <f>($K121="Bell Curve")*(_xlfn.NORM.DIST(AND(EN$6&gt;=$F121,EN$6&lt;=$H121)*(EN$6-$F121+1),$J121/2,$M121,TRUE)-_xlfn.NORM.DIST(AND(EN$6&gt;=$F121,EN$6&lt;=$H121)*(EM$6-$F121+1),$J121/2,$M121,TRUE))/(1-2*_xlfn.NORM.DIST(0,$J121/2,$M121,TRUE))*$D121+($K121="Steady Growth")*(AND(EN$6&gt;=$F121,EN$6&lt;=$H121)*((EN$6-$F121+1)/($J121*($J121+1)/2)*$D121))+($K121="custom")*CustCF!EH121</f>
        <v>0</v>
      </c>
      <c r="EO121" s="95">
        <f>($K121="Bell Curve")*(_xlfn.NORM.DIST(AND(EO$6&gt;=$F121,EO$6&lt;=$H121)*(EO$6-$F121+1),$J121/2,$M121,TRUE)-_xlfn.NORM.DIST(AND(EO$6&gt;=$F121,EO$6&lt;=$H121)*(EN$6-$F121+1),$J121/2,$M121,TRUE))/(1-2*_xlfn.NORM.DIST(0,$J121/2,$M121,TRUE))*$D121+($K121="Steady Growth")*(AND(EO$6&gt;=$F121,EO$6&lt;=$H121)*((EO$6-$F121+1)/($J121*($J121+1)/2)*$D121))+($K121="custom")*CustCF!EI121</f>
        <v>0</v>
      </c>
      <c r="EP121" s="95">
        <f>($K121="Bell Curve")*(_xlfn.NORM.DIST(AND(EP$6&gt;=$F121,EP$6&lt;=$H121)*(EP$6-$F121+1),$J121/2,$M121,TRUE)-_xlfn.NORM.DIST(AND(EP$6&gt;=$F121,EP$6&lt;=$H121)*(EO$6-$F121+1),$J121/2,$M121,TRUE))/(1-2*_xlfn.NORM.DIST(0,$J121/2,$M121,TRUE))*$D121+($K121="Steady Growth")*(AND(EP$6&gt;=$F121,EP$6&lt;=$H121)*((EP$6-$F121+1)/($J121*($J121+1)/2)*$D121))+($K121="custom")*CustCF!EJ121</f>
        <v>0</v>
      </c>
      <c r="EQ121" s="95">
        <f>($K121="Bell Curve")*(_xlfn.NORM.DIST(AND(EQ$6&gt;=$F121,EQ$6&lt;=$H121)*(EQ$6-$F121+1),$J121/2,$M121,TRUE)-_xlfn.NORM.DIST(AND(EQ$6&gt;=$F121,EQ$6&lt;=$H121)*(EP$6-$F121+1),$J121/2,$M121,TRUE))/(1-2*_xlfn.NORM.DIST(0,$J121/2,$M121,TRUE))*$D121+($K121="Steady Growth")*(AND(EQ$6&gt;=$F121,EQ$6&lt;=$H121)*((EQ$6-$F121+1)/($J121*($J121+1)/2)*$D121))+($K121="custom")*CustCF!EK121</f>
        <v>0</v>
      </c>
      <c r="ER121" s="95">
        <f>($K121="Bell Curve")*(_xlfn.NORM.DIST(AND(ER$6&gt;=$F121,ER$6&lt;=$H121)*(ER$6-$F121+1),$J121/2,$M121,TRUE)-_xlfn.NORM.DIST(AND(ER$6&gt;=$F121,ER$6&lt;=$H121)*(EQ$6-$F121+1),$J121/2,$M121,TRUE))/(1-2*_xlfn.NORM.DIST(0,$J121/2,$M121,TRUE))*$D121+($K121="Steady Growth")*(AND(ER$6&gt;=$F121,ER$6&lt;=$H121)*((ER$6-$F121+1)/($J121*($J121+1)/2)*$D121))+($K121="custom")*CustCF!EL121</f>
        <v>0</v>
      </c>
      <c r="ES121" s="95">
        <f>($K121="Bell Curve")*(_xlfn.NORM.DIST(AND(ES$6&gt;=$F121,ES$6&lt;=$H121)*(ES$6-$F121+1),$J121/2,$M121,TRUE)-_xlfn.NORM.DIST(AND(ES$6&gt;=$F121,ES$6&lt;=$H121)*(ER$6-$F121+1),$J121/2,$M121,TRUE))/(1-2*_xlfn.NORM.DIST(0,$J121/2,$M121,TRUE))*$D121+($K121="Steady Growth")*(AND(ES$6&gt;=$F121,ES$6&lt;=$H121)*((ES$6-$F121+1)/($J121*($J121+1)/2)*$D121))+($K121="custom")*CustCF!EM121</f>
        <v>0</v>
      </c>
      <c r="ET121" s="95">
        <f>($K121="Bell Curve")*(_xlfn.NORM.DIST(AND(ET$6&gt;=$F121,ET$6&lt;=$H121)*(ET$6-$F121+1),$J121/2,$M121,TRUE)-_xlfn.NORM.DIST(AND(ET$6&gt;=$F121,ET$6&lt;=$H121)*(ES$6-$F121+1),$J121/2,$M121,TRUE))/(1-2*_xlfn.NORM.DIST(0,$J121/2,$M121,TRUE))*$D121+($K121="Steady Growth")*(AND(ET$6&gt;=$F121,ET$6&lt;=$H121)*((ET$6-$F121+1)/($J121*($J121+1)/2)*$D121))+($K121="custom")*CustCF!EN121</f>
        <v>0</v>
      </c>
      <c r="EU121" s="95">
        <f>($K121="Bell Curve")*(_xlfn.NORM.DIST(AND(EU$6&gt;=$F121,EU$6&lt;=$H121)*(EU$6-$F121+1),$J121/2,$M121,TRUE)-_xlfn.NORM.DIST(AND(EU$6&gt;=$F121,EU$6&lt;=$H121)*(ET$6-$F121+1),$J121/2,$M121,TRUE))/(1-2*_xlfn.NORM.DIST(0,$J121/2,$M121,TRUE))*$D121+($K121="Steady Growth")*(AND(EU$6&gt;=$F121,EU$6&lt;=$H121)*((EU$6-$F121+1)/($J121*($J121+1)/2)*$D121))+($K121="custom")*CustCF!EO121</f>
        <v>0</v>
      </c>
      <c r="EV121" s="95">
        <f>($K121="Bell Curve")*(_xlfn.NORM.DIST(AND(EV$6&gt;=$F121,EV$6&lt;=$H121)*(EV$6-$F121+1),$J121/2,$M121,TRUE)-_xlfn.NORM.DIST(AND(EV$6&gt;=$F121,EV$6&lt;=$H121)*(EU$6-$F121+1),$J121/2,$M121,TRUE))/(1-2*_xlfn.NORM.DIST(0,$J121/2,$M121,TRUE))*$D121+($K121="Steady Growth")*(AND(EV$6&gt;=$F121,EV$6&lt;=$H121)*((EV$6-$F121+1)/($J121*($J121+1)/2)*$D121))+($K121="custom")*CustCF!EP121</f>
        <v>0</v>
      </c>
      <c r="EW121" s="95">
        <f>($K121="Bell Curve")*(_xlfn.NORM.DIST(AND(EW$6&gt;=$F121,EW$6&lt;=$H121)*(EW$6-$F121+1),$J121/2,$M121,TRUE)-_xlfn.NORM.DIST(AND(EW$6&gt;=$F121,EW$6&lt;=$H121)*(EV$6-$F121+1),$J121/2,$M121,TRUE))/(1-2*_xlfn.NORM.DIST(0,$J121/2,$M121,TRUE))*$D121+($K121="Steady Growth")*(AND(EW$6&gt;=$F121,EW$6&lt;=$H121)*((EW$6-$F121+1)/($J121*($J121+1)/2)*$D121))+($K121="custom")*CustCF!EQ121</f>
        <v>0</v>
      </c>
      <c r="EX121" s="95">
        <f>($K121="Bell Curve")*(_xlfn.NORM.DIST(AND(EX$6&gt;=$F121,EX$6&lt;=$H121)*(EX$6-$F121+1),$J121/2,$M121,TRUE)-_xlfn.NORM.DIST(AND(EX$6&gt;=$F121,EX$6&lt;=$H121)*(EW$6-$F121+1),$J121/2,$M121,TRUE))/(1-2*_xlfn.NORM.DIST(0,$J121/2,$M121,TRUE))*$D121+($K121="Steady Growth")*(AND(EX$6&gt;=$F121,EX$6&lt;=$H121)*((EX$6-$F121+1)/($J121*($J121+1)/2)*$D121))+($K121="custom")*CustCF!ER121</f>
        <v>0</v>
      </c>
      <c r="EY121" s="95">
        <f>($K121="Bell Curve")*(_xlfn.NORM.DIST(AND(EY$6&gt;=$F121,EY$6&lt;=$H121)*(EY$6-$F121+1),$J121/2,$M121,TRUE)-_xlfn.NORM.DIST(AND(EY$6&gt;=$F121,EY$6&lt;=$H121)*(EX$6-$F121+1),$J121/2,$M121,TRUE))/(1-2*_xlfn.NORM.DIST(0,$J121/2,$M121,TRUE))*$D121+($K121="Steady Growth")*(AND(EY$6&gt;=$F121,EY$6&lt;=$H121)*((EY$6-$F121+1)/($J121*($J121+1)/2)*$D121))+($K121="custom")*CustCF!ES121</f>
        <v>0</v>
      </c>
      <c r="EZ121" s="95">
        <f>($K121="Bell Curve")*(_xlfn.NORM.DIST(AND(EZ$6&gt;=$F121,EZ$6&lt;=$H121)*(EZ$6-$F121+1),$J121/2,$M121,TRUE)-_xlfn.NORM.DIST(AND(EZ$6&gt;=$F121,EZ$6&lt;=$H121)*(EY$6-$F121+1),$J121/2,$M121,TRUE))/(1-2*_xlfn.NORM.DIST(0,$J121/2,$M121,TRUE))*$D121+($K121="Steady Growth")*(AND(EZ$6&gt;=$F121,EZ$6&lt;=$H121)*((EZ$6-$F121+1)/($J121*($J121+1)/2)*$D121))+($K121="custom")*CustCF!ET121</f>
        <v>0</v>
      </c>
      <c r="FA121" s="95">
        <f>($K121="Bell Curve")*(_xlfn.NORM.DIST(AND(FA$6&gt;=$F121,FA$6&lt;=$H121)*(FA$6-$F121+1),$J121/2,$M121,TRUE)-_xlfn.NORM.DIST(AND(FA$6&gt;=$F121,FA$6&lt;=$H121)*(EZ$6-$F121+1),$J121/2,$M121,TRUE))/(1-2*_xlfn.NORM.DIST(0,$J121/2,$M121,TRUE))*$D121+($K121="Steady Growth")*(AND(FA$6&gt;=$F121,FA$6&lt;=$H121)*((FA$6-$F121+1)/($J121*($J121+1)/2)*$D121))+($K121="custom")*CustCF!EU121</f>
        <v>0</v>
      </c>
      <c r="FB121" s="95">
        <f>($K121="Bell Curve")*(_xlfn.NORM.DIST(AND(FB$6&gt;=$F121,FB$6&lt;=$H121)*(FB$6-$F121+1),$J121/2,$M121,TRUE)-_xlfn.NORM.DIST(AND(FB$6&gt;=$F121,FB$6&lt;=$H121)*(FA$6-$F121+1),$J121/2,$M121,TRUE))/(1-2*_xlfn.NORM.DIST(0,$J121/2,$M121,TRUE))*$D121+($K121="Steady Growth")*(AND(FB$6&gt;=$F121,FB$6&lt;=$H121)*((FB$6-$F121+1)/($J121*($J121+1)/2)*$D121))+($K121="custom")*CustCF!EV121</f>
        <v>0</v>
      </c>
      <c r="FC121" s="95">
        <f>($K121="Bell Curve")*(_xlfn.NORM.DIST(AND(FC$6&gt;=$F121,FC$6&lt;=$H121)*(FC$6-$F121+1),$J121/2,$M121,TRUE)-_xlfn.NORM.DIST(AND(FC$6&gt;=$F121,FC$6&lt;=$H121)*(FB$6-$F121+1),$J121/2,$M121,TRUE))/(1-2*_xlfn.NORM.DIST(0,$J121/2,$M121,TRUE))*$D121+($K121="Steady Growth")*(AND(FC$6&gt;=$F121,FC$6&lt;=$H121)*((FC$6-$F121+1)/($J121*($J121+1)/2)*$D121))+($K121="custom")*CustCF!EW121</f>
        <v>0</v>
      </c>
      <c r="FD121" s="95">
        <f>($K121="Bell Curve")*(_xlfn.NORM.DIST(AND(FD$6&gt;=$F121,FD$6&lt;=$H121)*(FD$6-$F121+1),$J121/2,$M121,TRUE)-_xlfn.NORM.DIST(AND(FD$6&gt;=$F121,FD$6&lt;=$H121)*(FC$6-$F121+1),$J121/2,$M121,TRUE))/(1-2*_xlfn.NORM.DIST(0,$J121/2,$M121,TRUE))*$D121+($K121="Steady Growth")*(AND(FD$6&gt;=$F121,FD$6&lt;=$H121)*((FD$6-$F121+1)/($J121*($J121+1)/2)*$D121))+($K121="custom")*CustCF!EX121</f>
        <v>0</v>
      </c>
      <c r="FE121" s="95">
        <f>($K121="Bell Curve")*(_xlfn.NORM.DIST(AND(FE$6&gt;=$F121,FE$6&lt;=$H121)*(FE$6-$F121+1),$J121/2,$M121,TRUE)-_xlfn.NORM.DIST(AND(FE$6&gt;=$F121,FE$6&lt;=$H121)*(FD$6-$F121+1),$J121/2,$M121,TRUE))/(1-2*_xlfn.NORM.DIST(0,$J121/2,$M121,TRUE))*$D121+($K121="Steady Growth")*(AND(FE$6&gt;=$F121,FE$6&lt;=$H121)*((FE$6-$F121+1)/($J121*($J121+1)/2)*$D121))+($K121="custom")*CustCF!EY121</f>
        <v>0</v>
      </c>
      <c r="FF121" s="95">
        <f>($K121="Bell Curve")*(_xlfn.NORM.DIST(AND(FF$6&gt;=$F121,FF$6&lt;=$H121)*(FF$6-$F121+1),$J121/2,$M121,TRUE)-_xlfn.NORM.DIST(AND(FF$6&gt;=$F121,FF$6&lt;=$H121)*(FE$6-$F121+1),$J121/2,$M121,TRUE))/(1-2*_xlfn.NORM.DIST(0,$J121/2,$M121,TRUE))*$D121+($K121="Steady Growth")*(AND(FF$6&gt;=$F121,FF$6&lt;=$H121)*((FF$6-$F121+1)/($J121*($J121+1)/2)*$D121))+($K121="custom")*CustCF!EZ121</f>
        <v>0</v>
      </c>
      <c r="FG121" s="95">
        <f>($K121="Bell Curve")*(_xlfn.NORM.DIST(AND(FG$6&gt;=$F121,FG$6&lt;=$H121)*(FG$6-$F121+1),$J121/2,$M121,TRUE)-_xlfn.NORM.DIST(AND(FG$6&gt;=$F121,FG$6&lt;=$H121)*(FF$6-$F121+1),$J121/2,$M121,TRUE))/(1-2*_xlfn.NORM.DIST(0,$J121/2,$M121,TRUE))*$D121+($K121="Steady Growth")*(AND(FG$6&gt;=$F121,FG$6&lt;=$H121)*((FG$6-$F121+1)/($J121*($J121+1)/2)*$D121))+($K121="custom")*CustCF!FA121</f>
        <v>0</v>
      </c>
      <c r="FH121" s="95">
        <f>($K121="Bell Curve")*(_xlfn.NORM.DIST(AND(FH$6&gt;=$F121,FH$6&lt;=$H121)*(FH$6-$F121+1),$J121/2,$M121,TRUE)-_xlfn.NORM.DIST(AND(FH$6&gt;=$F121,FH$6&lt;=$H121)*(FG$6-$F121+1),$J121/2,$M121,TRUE))/(1-2*_xlfn.NORM.DIST(0,$J121/2,$M121,TRUE))*$D121+($K121="Steady Growth")*(AND(FH$6&gt;=$F121,FH$6&lt;=$H121)*((FH$6-$F121+1)/($J121*($J121+1)/2)*$D121))+($K121="custom")*CustCF!FB121</f>
        <v>0</v>
      </c>
      <c r="FI121" s="95">
        <f>($K121="Bell Curve")*(_xlfn.NORM.DIST(AND(FI$6&gt;=$F121,FI$6&lt;=$H121)*(FI$6-$F121+1),$J121/2,$M121,TRUE)-_xlfn.NORM.DIST(AND(FI$6&gt;=$F121,FI$6&lt;=$H121)*(FH$6-$F121+1),$J121/2,$M121,TRUE))/(1-2*_xlfn.NORM.DIST(0,$J121/2,$M121,TRUE))*$D121+($K121="Steady Growth")*(AND(FI$6&gt;=$F121,FI$6&lt;=$H121)*((FI$6-$F121+1)/($J121*($J121+1)/2)*$D121))+($K121="custom")*CustCF!FC121</f>
        <v>0</v>
      </c>
      <c r="FJ121" s="95">
        <f>($K121="Bell Curve")*(_xlfn.NORM.DIST(AND(FJ$6&gt;=$F121,FJ$6&lt;=$H121)*(FJ$6-$F121+1),$J121/2,$M121,TRUE)-_xlfn.NORM.DIST(AND(FJ$6&gt;=$F121,FJ$6&lt;=$H121)*(FI$6-$F121+1),$J121/2,$M121,TRUE))/(1-2*_xlfn.NORM.DIST(0,$J121/2,$M121,TRUE))*$D121+($K121="Steady Growth")*(AND(FJ$6&gt;=$F121,FJ$6&lt;=$H121)*((FJ$6-$F121+1)/($J121*($J121+1)/2)*$D121))+($K121="custom")*CustCF!FD121</f>
        <v>0</v>
      </c>
      <c r="FK121" s="95">
        <f>($K121="Bell Curve")*(_xlfn.NORM.DIST(AND(FK$6&gt;=$F121,FK$6&lt;=$H121)*(FK$6-$F121+1),$J121/2,$M121,TRUE)-_xlfn.NORM.DIST(AND(FK$6&gt;=$F121,FK$6&lt;=$H121)*(FJ$6-$F121+1),$J121/2,$M121,TRUE))/(1-2*_xlfn.NORM.DIST(0,$J121/2,$M121,TRUE))*$D121+($K121="Steady Growth")*(AND(FK$6&gt;=$F121,FK$6&lt;=$H121)*((FK$6-$F121+1)/($J121*($J121+1)/2)*$D121))+($K121="custom")*CustCF!FE121</f>
        <v>0</v>
      </c>
      <c r="FL121" s="95">
        <f>($K121="Bell Curve")*(_xlfn.NORM.DIST(AND(FL$6&gt;=$F121,FL$6&lt;=$H121)*(FL$6-$F121+1),$J121/2,$M121,TRUE)-_xlfn.NORM.DIST(AND(FL$6&gt;=$F121,FL$6&lt;=$H121)*(FK$6-$F121+1),$J121/2,$M121,TRUE))/(1-2*_xlfn.NORM.DIST(0,$J121/2,$M121,TRUE))*$D121+($K121="Steady Growth")*(AND(FL$6&gt;=$F121,FL$6&lt;=$H121)*((FL$6-$F121+1)/($J121*($J121+1)/2)*$D121))+($K121="custom")*CustCF!FF121</f>
        <v>0</v>
      </c>
      <c r="FM121" s="95">
        <f>($K121="Bell Curve")*(_xlfn.NORM.DIST(AND(FM$6&gt;=$F121,FM$6&lt;=$H121)*(FM$6-$F121+1),$J121/2,$M121,TRUE)-_xlfn.NORM.DIST(AND(FM$6&gt;=$F121,FM$6&lt;=$H121)*(FL$6-$F121+1),$J121/2,$M121,TRUE))/(1-2*_xlfn.NORM.DIST(0,$J121/2,$M121,TRUE))*$D121+($K121="Steady Growth")*(AND(FM$6&gt;=$F121,FM$6&lt;=$H121)*((FM$6-$F121+1)/($J121*($J121+1)/2)*$D121))+($K121="custom")*CustCF!FG121</f>
        <v>0</v>
      </c>
      <c r="FN121" s="95">
        <f>($K121="Bell Curve")*(_xlfn.NORM.DIST(AND(FN$6&gt;=$F121,FN$6&lt;=$H121)*(FN$6-$F121+1),$J121/2,$M121,TRUE)-_xlfn.NORM.DIST(AND(FN$6&gt;=$F121,FN$6&lt;=$H121)*(FM$6-$F121+1),$J121/2,$M121,TRUE))/(1-2*_xlfn.NORM.DIST(0,$J121/2,$M121,TRUE))*$D121+($K121="Steady Growth")*(AND(FN$6&gt;=$F121,FN$6&lt;=$H121)*((FN$6-$F121+1)/($J121*($J121+1)/2)*$D121))+($K121="custom")*CustCF!FH121</f>
        <v>0</v>
      </c>
      <c r="FO121" s="95">
        <f>($K121="Bell Curve")*(_xlfn.NORM.DIST(AND(FO$6&gt;=$F121,FO$6&lt;=$H121)*(FO$6-$F121+1),$J121/2,$M121,TRUE)-_xlfn.NORM.DIST(AND(FO$6&gt;=$F121,FO$6&lt;=$H121)*(FN$6-$F121+1),$J121/2,$M121,TRUE))/(1-2*_xlfn.NORM.DIST(0,$J121/2,$M121,TRUE))*$D121+($K121="Steady Growth")*(AND(FO$6&gt;=$F121,FO$6&lt;=$H121)*((FO$6-$F121+1)/($J121*($J121+1)/2)*$D121))+($K121="custom")*CustCF!FI121</f>
        <v>0</v>
      </c>
      <c r="FP121" s="95">
        <f>($K121="Bell Curve")*(_xlfn.NORM.DIST(AND(FP$6&gt;=$F121,FP$6&lt;=$H121)*(FP$6-$F121+1),$J121/2,$M121,TRUE)-_xlfn.NORM.DIST(AND(FP$6&gt;=$F121,FP$6&lt;=$H121)*(FO$6-$F121+1),$J121/2,$M121,TRUE))/(1-2*_xlfn.NORM.DIST(0,$J121/2,$M121,TRUE))*$D121+($K121="Steady Growth")*(AND(FP$6&gt;=$F121,FP$6&lt;=$H121)*((FP$6-$F121+1)/($J121*($J121+1)/2)*$D121))+($K121="custom")*CustCF!FJ121</f>
        <v>0</v>
      </c>
      <c r="FQ121" s="95">
        <f>($K121="Bell Curve")*(_xlfn.NORM.DIST(AND(FQ$6&gt;=$F121,FQ$6&lt;=$H121)*(FQ$6-$F121+1),$J121/2,$M121,TRUE)-_xlfn.NORM.DIST(AND(FQ$6&gt;=$F121,FQ$6&lt;=$H121)*(FP$6-$F121+1),$J121/2,$M121,TRUE))/(1-2*_xlfn.NORM.DIST(0,$J121/2,$M121,TRUE))*$D121+($K121="Steady Growth")*(AND(FQ$6&gt;=$F121,FQ$6&lt;=$H121)*((FQ$6-$F121+1)/($J121*($J121+1)/2)*$D121))+($K121="custom")*CustCF!FK121</f>
        <v>0</v>
      </c>
      <c r="FR121" s="95">
        <f>($K121="Bell Curve")*(_xlfn.NORM.DIST(AND(FR$6&gt;=$F121,FR$6&lt;=$H121)*(FR$6-$F121+1),$J121/2,$M121,TRUE)-_xlfn.NORM.DIST(AND(FR$6&gt;=$F121,FR$6&lt;=$H121)*(FQ$6-$F121+1),$J121/2,$M121,TRUE))/(1-2*_xlfn.NORM.DIST(0,$J121/2,$M121,TRUE))*$D121+($K121="Steady Growth")*(AND(FR$6&gt;=$F121,FR$6&lt;=$H121)*((FR$6-$F121+1)/($J121*($J121+1)/2)*$D121))+($K121="custom")*CustCF!FL121</f>
        <v>0</v>
      </c>
      <c r="FS121" s="95">
        <f>($K121="Bell Curve")*(_xlfn.NORM.DIST(AND(FS$6&gt;=$F121,FS$6&lt;=$H121)*(FS$6-$F121+1),$J121/2,$M121,TRUE)-_xlfn.NORM.DIST(AND(FS$6&gt;=$F121,FS$6&lt;=$H121)*(FR$6-$F121+1),$J121/2,$M121,TRUE))/(1-2*_xlfn.NORM.DIST(0,$J121/2,$M121,TRUE))*$D121+($K121="Steady Growth")*(AND(FS$6&gt;=$F121,FS$6&lt;=$H121)*((FS$6-$F121+1)/($J121*($J121+1)/2)*$D121))+($K121="custom")*CustCF!FM121</f>
        <v>0</v>
      </c>
      <c r="FT121" s="95">
        <f>($K121="Bell Curve")*(_xlfn.NORM.DIST(AND(FT$6&gt;=$F121,FT$6&lt;=$H121)*(FT$6-$F121+1),$J121/2,$M121,TRUE)-_xlfn.NORM.DIST(AND(FT$6&gt;=$F121,FT$6&lt;=$H121)*(FS$6-$F121+1),$J121/2,$M121,TRUE))/(1-2*_xlfn.NORM.DIST(0,$J121/2,$M121,TRUE))*$D121+($K121="Steady Growth")*(AND(FT$6&gt;=$F121,FT$6&lt;=$H121)*((FT$6-$F121+1)/($J121*($J121+1)/2)*$D121))+($K121="custom")*CustCF!FN121</f>
        <v>0</v>
      </c>
      <c r="FU121" s="95">
        <f>($K121="Bell Curve")*(_xlfn.NORM.DIST(AND(FU$6&gt;=$F121,FU$6&lt;=$H121)*(FU$6-$F121+1),$J121/2,$M121,TRUE)-_xlfn.NORM.DIST(AND(FU$6&gt;=$F121,FU$6&lt;=$H121)*(FT$6-$F121+1),$J121/2,$M121,TRUE))/(1-2*_xlfn.NORM.DIST(0,$J121/2,$M121,TRUE))*$D121+($K121="Steady Growth")*(AND(FU$6&gt;=$F121,FU$6&lt;=$H121)*((FU$6-$F121+1)/($J121*($J121+1)/2)*$D121))+($K121="custom")*CustCF!FO121</f>
        <v>0</v>
      </c>
      <c r="FV121" s="95">
        <f>($K121="Bell Curve")*(_xlfn.NORM.DIST(AND(FV$6&gt;=$F121,FV$6&lt;=$H121)*(FV$6-$F121+1),$J121/2,$M121,TRUE)-_xlfn.NORM.DIST(AND(FV$6&gt;=$F121,FV$6&lt;=$H121)*(FU$6-$F121+1),$J121/2,$M121,TRUE))/(1-2*_xlfn.NORM.DIST(0,$J121/2,$M121,TRUE))*$D121+($K121="Steady Growth")*(AND(FV$6&gt;=$F121,FV$6&lt;=$H121)*((FV$6-$F121+1)/($J121*($J121+1)/2)*$D121))+($K121="custom")*CustCF!FP121</f>
        <v>0</v>
      </c>
      <c r="FW121" s="95">
        <f>($K121="Bell Curve")*(_xlfn.NORM.DIST(AND(FW$6&gt;=$F121,FW$6&lt;=$H121)*(FW$6-$F121+1),$J121/2,$M121,TRUE)-_xlfn.NORM.DIST(AND(FW$6&gt;=$F121,FW$6&lt;=$H121)*(FV$6-$F121+1),$J121/2,$M121,TRUE))/(1-2*_xlfn.NORM.DIST(0,$J121/2,$M121,TRUE))*$D121+($K121="Steady Growth")*(AND(FW$6&gt;=$F121,FW$6&lt;=$H121)*((FW$6-$F121+1)/($J121*($J121+1)/2)*$D121))+($K121="custom")*CustCF!FQ121</f>
        <v>0</v>
      </c>
      <c r="FX121" s="95">
        <f>($K121="Bell Curve")*(_xlfn.NORM.DIST(AND(FX$6&gt;=$F121,FX$6&lt;=$H121)*(FX$6-$F121+1),$J121/2,$M121,TRUE)-_xlfn.NORM.DIST(AND(FX$6&gt;=$F121,FX$6&lt;=$H121)*(FW$6-$F121+1),$J121/2,$M121,TRUE))/(1-2*_xlfn.NORM.DIST(0,$J121/2,$M121,TRUE))*$D121+($K121="Steady Growth")*(AND(FX$6&gt;=$F121,FX$6&lt;=$H121)*((FX$6-$F121+1)/($J121*($J121+1)/2)*$D121))+($K121="custom")*CustCF!FR121</f>
        <v>0</v>
      </c>
      <c r="FY121" s="95">
        <f>($K121="Bell Curve")*(_xlfn.NORM.DIST(AND(FY$6&gt;=$F121,FY$6&lt;=$H121)*(FY$6-$F121+1),$J121/2,$M121,TRUE)-_xlfn.NORM.DIST(AND(FY$6&gt;=$F121,FY$6&lt;=$H121)*(FX$6-$F121+1),$J121/2,$M121,TRUE))/(1-2*_xlfn.NORM.DIST(0,$J121/2,$M121,TRUE))*$D121+($K121="Steady Growth")*(AND(FY$6&gt;=$F121,FY$6&lt;=$H121)*((FY$6-$F121+1)/($J121*($J121+1)/2)*$D121))+($K121="custom")*CustCF!FS121</f>
        <v>0</v>
      </c>
      <c r="FZ121" s="95">
        <f>($K121="Bell Curve")*(_xlfn.NORM.DIST(AND(FZ$6&gt;=$F121,FZ$6&lt;=$H121)*(FZ$6-$F121+1),$J121/2,$M121,TRUE)-_xlfn.NORM.DIST(AND(FZ$6&gt;=$F121,FZ$6&lt;=$H121)*(FY$6-$F121+1),$J121/2,$M121,TRUE))/(1-2*_xlfn.NORM.DIST(0,$J121/2,$M121,TRUE))*$D121+($K121="Steady Growth")*(AND(FZ$6&gt;=$F121,FZ$6&lt;=$H121)*((FZ$6-$F121+1)/($J121*($J121+1)/2)*$D121))+($K121="custom")*CustCF!FT121</f>
        <v>0</v>
      </c>
      <c r="GA121" s="95">
        <f>($K121="Bell Curve")*(_xlfn.NORM.DIST(AND(GA$6&gt;=$F121,GA$6&lt;=$H121)*(GA$6-$F121+1),$J121/2,$M121,TRUE)-_xlfn.NORM.DIST(AND(GA$6&gt;=$F121,GA$6&lt;=$H121)*(FZ$6-$F121+1),$J121/2,$M121,TRUE))/(1-2*_xlfn.NORM.DIST(0,$J121/2,$M121,TRUE))*$D121+($K121="Steady Growth")*(AND(GA$6&gt;=$F121,GA$6&lt;=$H121)*((GA$6-$F121+1)/($J121*($J121+1)/2)*$D121))+($K121="custom")*CustCF!FU121</f>
        <v>0</v>
      </c>
      <c r="GB121" s="95">
        <f>($K121="Bell Curve")*(_xlfn.NORM.DIST(AND(GB$6&gt;=$F121,GB$6&lt;=$H121)*(GB$6-$F121+1),$J121/2,$M121,TRUE)-_xlfn.NORM.DIST(AND(GB$6&gt;=$F121,GB$6&lt;=$H121)*(GA$6-$F121+1),$J121/2,$M121,TRUE))/(1-2*_xlfn.NORM.DIST(0,$J121/2,$M121,TRUE))*$D121+($K121="Steady Growth")*(AND(GB$6&gt;=$F121,GB$6&lt;=$H121)*((GB$6-$F121+1)/($J121*($J121+1)/2)*$D121))+($K121="custom")*CustCF!FV121</f>
        <v>0</v>
      </c>
      <c r="GC121" s="95">
        <f>($K121="Bell Curve")*(_xlfn.NORM.DIST(AND(GC$6&gt;=$F121,GC$6&lt;=$H121)*(GC$6-$F121+1),$J121/2,$M121,TRUE)-_xlfn.NORM.DIST(AND(GC$6&gt;=$F121,GC$6&lt;=$H121)*(GB$6-$F121+1),$J121/2,$M121,TRUE))/(1-2*_xlfn.NORM.DIST(0,$J121/2,$M121,TRUE))*$D121+($K121="Steady Growth")*(AND(GC$6&gt;=$F121,GC$6&lt;=$H121)*((GC$6-$F121+1)/($J121*($J121+1)/2)*$D121))+($K121="custom")*CustCF!FW121</f>
        <v>0</v>
      </c>
      <c r="GD121" s="95">
        <f>($K121="Bell Curve")*(_xlfn.NORM.DIST(AND(GD$6&gt;=$F121,GD$6&lt;=$H121)*(GD$6-$F121+1),$J121/2,$M121,TRUE)-_xlfn.NORM.DIST(AND(GD$6&gt;=$F121,GD$6&lt;=$H121)*(GC$6-$F121+1),$J121/2,$M121,TRUE))/(1-2*_xlfn.NORM.DIST(0,$J121/2,$M121,TRUE))*$D121+($K121="Steady Growth")*(AND(GD$6&gt;=$F121,GD$6&lt;=$H121)*((GD$6-$F121+1)/($J121*($J121+1)/2)*$D121))+($K121="custom")*CustCF!FX121</f>
        <v>0</v>
      </c>
      <c r="GE121" s="95">
        <f>($K121="Bell Curve")*(_xlfn.NORM.DIST(AND(GE$6&gt;=$F121,GE$6&lt;=$H121)*(GE$6-$F121+1),$J121/2,$M121,TRUE)-_xlfn.NORM.DIST(AND(GE$6&gt;=$F121,GE$6&lt;=$H121)*(GD$6-$F121+1),$J121/2,$M121,TRUE))/(1-2*_xlfn.NORM.DIST(0,$J121/2,$M121,TRUE))*$D121+($K121="Steady Growth")*(AND(GE$6&gt;=$F121,GE$6&lt;=$H121)*((GE$6-$F121+1)/($J121*($J121+1)/2)*$D121))+($K121="custom")*CustCF!FY121</f>
        <v>0</v>
      </c>
      <c r="GF121" s="95">
        <f>($K121="Bell Curve")*(_xlfn.NORM.DIST(AND(GF$6&gt;=$F121,GF$6&lt;=$H121)*(GF$6-$F121+1),$J121/2,$M121,TRUE)-_xlfn.NORM.DIST(AND(GF$6&gt;=$F121,GF$6&lt;=$H121)*(GE$6-$F121+1),$J121/2,$M121,TRUE))/(1-2*_xlfn.NORM.DIST(0,$J121/2,$M121,TRUE))*$D121+($K121="Steady Growth")*(AND(GF$6&gt;=$F121,GF$6&lt;=$H121)*((GF$6-$F121+1)/($J121*($J121+1)/2)*$D121))+($K121="custom")*CustCF!FZ121</f>
        <v>0</v>
      </c>
      <c r="GG121" s="95">
        <f>($K121="Bell Curve")*(_xlfn.NORM.DIST(AND(GG$6&gt;=$F121,GG$6&lt;=$H121)*(GG$6-$F121+1),$J121/2,$M121,TRUE)-_xlfn.NORM.DIST(AND(GG$6&gt;=$F121,GG$6&lt;=$H121)*(GF$6-$F121+1),$J121/2,$M121,TRUE))/(1-2*_xlfn.NORM.DIST(0,$J121/2,$M121,TRUE))*$D121+($K121="Steady Growth")*(AND(GG$6&gt;=$F121,GG$6&lt;=$H121)*((GG$6-$F121+1)/($J121*($J121+1)/2)*$D121))+($K121="custom")*CustCF!GA121</f>
        <v>0</v>
      </c>
      <c r="GH121" s="95">
        <f>($K121="Bell Curve")*(_xlfn.NORM.DIST(AND(GH$6&gt;=$F121,GH$6&lt;=$H121)*(GH$6-$F121+1),$J121/2,$M121,TRUE)-_xlfn.NORM.DIST(AND(GH$6&gt;=$F121,GH$6&lt;=$H121)*(GG$6-$F121+1),$J121/2,$M121,TRUE))/(1-2*_xlfn.NORM.DIST(0,$J121/2,$M121,TRUE))*$D121+($K121="Steady Growth")*(AND(GH$6&gt;=$F121,GH$6&lt;=$H121)*((GH$6-$F121+1)/($J121*($J121+1)/2)*$D121))+($K121="custom")*CustCF!GB121</f>
        <v>0</v>
      </c>
      <c r="GI121" s="95">
        <f>($K121="Bell Curve")*(_xlfn.NORM.DIST(AND(GI$6&gt;=$F121,GI$6&lt;=$H121)*(GI$6-$F121+1),$J121/2,$M121,TRUE)-_xlfn.NORM.DIST(AND(GI$6&gt;=$F121,GI$6&lt;=$H121)*(GH$6-$F121+1),$J121/2,$M121,TRUE))/(1-2*_xlfn.NORM.DIST(0,$J121/2,$M121,TRUE))*$D121+($K121="Steady Growth")*(AND(GI$6&gt;=$F121,GI$6&lt;=$H121)*((GI$6-$F121+1)/($J121*($J121+1)/2)*$D121))+($K121="custom")*CustCF!GC121</f>
        <v>0</v>
      </c>
      <c r="GJ121" s="95">
        <f>($K121="Bell Curve")*(_xlfn.NORM.DIST(AND(GJ$6&gt;=$F121,GJ$6&lt;=$H121)*(GJ$6-$F121+1),$J121/2,$M121,TRUE)-_xlfn.NORM.DIST(AND(GJ$6&gt;=$F121,GJ$6&lt;=$H121)*(GI$6-$F121+1),$J121/2,$M121,TRUE))/(1-2*_xlfn.NORM.DIST(0,$J121/2,$M121,TRUE))*$D121+($K121="Steady Growth")*(AND(GJ$6&gt;=$F121,GJ$6&lt;=$H121)*((GJ$6-$F121+1)/($J121*($J121+1)/2)*$D121))+($K121="custom")*CustCF!GD121</f>
        <v>0</v>
      </c>
      <c r="GK121" s="95">
        <f>($K121="Bell Curve")*(_xlfn.NORM.DIST(AND(GK$6&gt;=$F121,GK$6&lt;=$H121)*(GK$6-$F121+1),$J121/2,$M121,TRUE)-_xlfn.NORM.DIST(AND(GK$6&gt;=$F121,GK$6&lt;=$H121)*(GJ$6-$F121+1),$J121/2,$M121,TRUE))/(1-2*_xlfn.NORM.DIST(0,$J121/2,$M121,TRUE))*$D121+($K121="Steady Growth")*(AND(GK$6&gt;=$F121,GK$6&lt;=$H121)*((GK$6-$F121+1)/($J121*($J121+1)/2)*$D121))+($K121="custom")*CustCF!GE121</f>
        <v>0</v>
      </c>
      <c r="GL121" s="95">
        <f>($K121="Bell Curve")*(_xlfn.NORM.DIST(AND(GL$6&gt;=$F121,GL$6&lt;=$H121)*(GL$6-$F121+1),$J121/2,$M121,TRUE)-_xlfn.NORM.DIST(AND(GL$6&gt;=$F121,GL$6&lt;=$H121)*(GK$6-$F121+1),$J121/2,$M121,TRUE))/(1-2*_xlfn.NORM.DIST(0,$J121/2,$M121,TRUE))*$D121+($K121="Steady Growth")*(AND(GL$6&gt;=$F121,GL$6&lt;=$H121)*((GL$6-$F121+1)/($J121*($J121+1)/2)*$D121))+($K121="custom")*CustCF!GF121</f>
        <v>0</v>
      </c>
      <c r="GM121" s="95">
        <f>($K121="Bell Curve")*(_xlfn.NORM.DIST(AND(GM$6&gt;=$F121,GM$6&lt;=$H121)*(GM$6-$F121+1),$J121/2,$M121,TRUE)-_xlfn.NORM.DIST(AND(GM$6&gt;=$F121,GM$6&lt;=$H121)*(GL$6-$F121+1),$J121/2,$M121,TRUE))/(1-2*_xlfn.NORM.DIST(0,$J121/2,$M121,TRUE))*$D121+($K121="Steady Growth")*(AND(GM$6&gt;=$F121,GM$6&lt;=$H121)*((GM$6-$F121+1)/($J121*($J121+1)/2)*$D121))+($K121="custom")*CustCF!GG121</f>
        <v>0</v>
      </c>
      <c r="GN121" s="268">
        <f>($K121="Bell Curve")*(_xlfn.NORM.DIST(AND(GN$6&gt;=$F121,GN$6&lt;=$H121)*(GN$6-$F121+1),$J121/2,$M121,TRUE)-_xlfn.NORM.DIST(AND(GN$6&gt;=$F121,GN$6&lt;=$H121)*(GM$6-$F121+1),$J121/2,$M121,TRUE))/(1-2*_xlfn.NORM.DIST(0,$J121/2,$M121,TRUE))*$D121+($K121="Steady Growth")*(AND(GN$6&gt;=$F121,GN$6&lt;=$H121)*((GN$6-$F121+1)/($J121*($J121+1)/2)*$D121))+($K121="custom")*CustCF!GH121</f>
        <v>0</v>
      </c>
      <c r="GO121" s="1"/>
      <c r="GP121" s="67"/>
    </row>
    <row r="122" spans="1:198" customFormat="1" hidden="1" outlineLevel="1" x14ac:dyDescent="0.75">
      <c r="A122" s="1"/>
      <c r="B122" s="1"/>
      <c r="C122" s="262">
        <f>Budget!AB37</f>
        <v>0</v>
      </c>
      <c r="D122" s="19">
        <f>Budget!AC37</f>
        <v>0</v>
      </c>
      <c r="E122" s="19" t="str">
        <f t="shared" si="54"/>
        <v/>
      </c>
      <c r="F122" s="263">
        <v>0</v>
      </c>
      <c r="G122" s="257">
        <f>IF(L122="custom",CustCF!F122,INDEX($P$8:$GN$8,MATCH(F122,$P$6:$GN$6,0)))</f>
        <v>46053</v>
      </c>
      <c r="H122" s="263">
        <v>0</v>
      </c>
      <c r="I122" s="257">
        <f>IF(L122="custom",CustCF!G122,INDEX($P$8:$GN$8,MATCH(H122,$P$6:$GN$6,0)))</f>
        <v>46053</v>
      </c>
      <c r="J122" s="260">
        <f t="shared" si="55"/>
        <v>1</v>
      </c>
      <c r="K122" s="265" t="s">
        <v>116</v>
      </c>
      <c r="L122" s="266" t="s">
        <v>141</v>
      </c>
      <c r="M122" s="267">
        <f t="shared" si="56"/>
        <v>9</v>
      </c>
      <c r="N122" s="18">
        <f t="shared" si="47"/>
        <v>0</v>
      </c>
      <c r="O122" s="1372">
        <f t="shared" si="46"/>
        <v>0</v>
      </c>
      <c r="P122" s="95">
        <f>($K122="Bell Curve")*(_xlfn.NORM.DIST(AND(P$6&gt;=$F122,P$6&lt;=$H122)*(P$6-$F122+1),$J122/2,$M122,TRUE)-_xlfn.NORM.DIST(AND(P$6&gt;=$F122,P$6&lt;=$H122)*(O$6-$F122+1),$J122/2,$M122,TRUE))/(1-2*_xlfn.NORM.DIST(0,$J122/2,$M122,TRUE))*$D122+($K122="Steady Growth")*(AND(P$6&gt;=$F122,P$6&lt;=$H122)*((P$6-$F122+1)/($J122*($J122+1)/2)*$D122))+($K122="custom")*CustCF!J122</f>
        <v>0</v>
      </c>
      <c r="Q122" s="95">
        <f>($K122="Bell Curve")*(_xlfn.NORM.DIST(AND(Q$6&gt;=$F122,Q$6&lt;=$H122)*(Q$6-$F122+1),$J122/2,$M122,TRUE)-_xlfn.NORM.DIST(AND(Q$6&gt;=$F122,Q$6&lt;=$H122)*(P$6-$F122+1),$J122/2,$M122,TRUE))/(1-2*_xlfn.NORM.DIST(0,$J122/2,$M122,TRUE))*$D122+($K122="Steady Growth")*(AND(Q$6&gt;=$F122,Q$6&lt;=$H122)*((Q$6-$F122+1)/($J122*($J122+1)/2)*$D122))+($K122="custom")*CustCF!K122</f>
        <v>0</v>
      </c>
      <c r="R122" s="95">
        <f>($K122="Bell Curve")*(_xlfn.NORM.DIST(AND(R$6&gt;=$F122,R$6&lt;=$H122)*(R$6-$F122+1),$J122/2,$M122,TRUE)-_xlfn.NORM.DIST(AND(R$6&gt;=$F122,R$6&lt;=$H122)*(Q$6-$F122+1),$J122/2,$M122,TRUE))/(1-2*_xlfn.NORM.DIST(0,$J122/2,$M122,TRUE))*$D122+($K122="Steady Growth")*(AND(R$6&gt;=$F122,R$6&lt;=$H122)*((R$6-$F122+1)/($J122*($J122+1)/2)*$D122))+($K122="custom")*CustCF!L122</f>
        <v>0</v>
      </c>
      <c r="S122" s="95">
        <f>($K122="Bell Curve")*(_xlfn.NORM.DIST(AND(S$6&gt;=$F122,S$6&lt;=$H122)*(S$6-$F122+1),$J122/2,$M122,TRUE)-_xlfn.NORM.DIST(AND(S$6&gt;=$F122,S$6&lt;=$H122)*(R$6-$F122+1),$J122/2,$M122,TRUE))/(1-2*_xlfn.NORM.DIST(0,$J122/2,$M122,TRUE))*$D122+($K122="Steady Growth")*(AND(S$6&gt;=$F122,S$6&lt;=$H122)*((S$6-$F122+1)/($J122*($J122+1)/2)*$D122))+($K122="custom")*CustCF!M122</f>
        <v>0</v>
      </c>
      <c r="T122" s="95">
        <f>($K122="Bell Curve")*(_xlfn.NORM.DIST(AND(T$6&gt;=$F122,T$6&lt;=$H122)*(T$6-$F122+1),$J122/2,$M122,TRUE)-_xlfn.NORM.DIST(AND(T$6&gt;=$F122,T$6&lt;=$H122)*(S$6-$F122+1),$J122/2,$M122,TRUE))/(1-2*_xlfn.NORM.DIST(0,$J122/2,$M122,TRUE))*$D122+($K122="Steady Growth")*(AND(T$6&gt;=$F122,T$6&lt;=$H122)*((T$6-$F122+1)/($J122*($J122+1)/2)*$D122))+($K122="custom")*CustCF!N122</f>
        <v>0</v>
      </c>
      <c r="U122" s="95">
        <f>($K122="Bell Curve")*(_xlfn.NORM.DIST(AND(U$6&gt;=$F122,U$6&lt;=$H122)*(U$6-$F122+1),$J122/2,$M122,TRUE)-_xlfn.NORM.DIST(AND(U$6&gt;=$F122,U$6&lt;=$H122)*(T$6-$F122+1),$J122/2,$M122,TRUE))/(1-2*_xlfn.NORM.DIST(0,$J122/2,$M122,TRUE))*$D122+($K122="Steady Growth")*(AND(U$6&gt;=$F122,U$6&lt;=$H122)*((U$6-$F122+1)/($J122*($J122+1)/2)*$D122))+($K122="custom")*CustCF!O122</f>
        <v>0</v>
      </c>
      <c r="V122" s="95">
        <f>($K122="Bell Curve")*(_xlfn.NORM.DIST(AND(V$6&gt;=$F122,V$6&lt;=$H122)*(V$6-$F122+1),$J122/2,$M122,TRUE)-_xlfn.NORM.DIST(AND(V$6&gt;=$F122,V$6&lt;=$H122)*(U$6-$F122+1),$J122/2,$M122,TRUE))/(1-2*_xlfn.NORM.DIST(0,$J122/2,$M122,TRUE))*$D122+($K122="Steady Growth")*(AND(V$6&gt;=$F122,V$6&lt;=$H122)*((V$6-$F122+1)/($J122*($J122+1)/2)*$D122))+($K122="custom")*CustCF!P122</f>
        <v>0</v>
      </c>
      <c r="W122" s="95">
        <f>($K122="Bell Curve")*(_xlfn.NORM.DIST(AND(W$6&gt;=$F122,W$6&lt;=$H122)*(W$6-$F122+1),$J122/2,$M122,TRUE)-_xlfn.NORM.DIST(AND(W$6&gt;=$F122,W$6&lt;=$H122)*(V$6-$F122+1),$J122/2,$M122,TRUE))/(1-2*_xlfn.NORM.DIST(0,$J122/2,$M122,TRUE))*$D122+($K122="Steady Growth")*(AND(W$6&gt;=$F122,W$6&lt;=$H122)*((W$6-$F122+1)/($J122*($J122+1)/2)*$D122))+($K122="custom")*CustCF!Q122</f>
        <v>0</v>
      </c>
      <c r="X122" s="95">
        <f>($K122="Bell Curve")*(_xlfn.NORM.DIST(AND(X$6&gt;=$F122,X$6&lt;=$H122)*(X$6-$F122+1),$J122/2,$M122,TRUE)-_xlfn.NORM.DIST(AND(X$6&gt;=$F122,X$6&lt;=$H122)*(W$6-$F122+1),$J122/2,$M122,TRUE))/(1-2*_xlfn.NORM.DIST(0,$J122/2,$M122,TRUE))*$D122+($K122="Steady Growth")*(AND(X$6&gt;=$F122,X$6&lt;=$H122)*((X$6-$F122+1)/($J122*($J122+1)/2)*$D122))+($K122="custom")*CustCF!R122</f>
        <v>0</v>
      </c>
      <c r="Y122" s="95">
        <f>($K122="Bell Curve")*(_xlfn.NORM.DIST(AND(Y$6&gt;=$F122,Y$6&lt;=$H122)*(Y$6-$F122+1),$J122/2,$M122,TRUE)-_xlfn.NORM.DIST(AND(Y$6&gt;=$F122,Y$6&lt;=$H122)*(X$6-$F122+1),$J122/2,$M122,TRUE))/(1-2*_xlfn.NORM.DIST(0,$J122/2,$M122,TRUE))*$D122+($K122="Steady Growth")*(AND(Y$6&gt;=$F122,Y$6&lt;=$H122)*((Y$6-$F122+1)/($J122*($J122+1)/2)*$D122))+($K122="custom")*CustCF!S122</f>
        <v>0</v>
      </c>
      <c r="Z122" s="95">
        <f>($K122="Bell Curve")*(_xlfn.NORM.DIST(AND(Z$6&gt;=$F122,Z$6&lt;=$H122)*(Z$6-$F122+1),$J122/2,$M122,TRUE)-_xlfn.NORM.DIST(AND(Z$6&gt;=$F122,Z$6&lt;=$H122)*(Y$6-$F122+1),$J122/2,$M122,TRUE))/(1-2*_xlfn.NORM.DIST(0,$J122/2,$M122,TRUE))*$D122+($K122="Steady Growth")*(AND(Z$6&gt;=$F122,Z$6&lt;=$H122)*((Z$6-$F122+1)/($J122*($J122+1)/2)*$D122))+($K122="custom")*CustCF!T122</f>
        <v>0</v>
      </c>
      <c r="AA122" s="95">
        <f>($K122="Bell Curve")*(_xlfn.NORM.DIST(AND(AA$6&gt;=$F122,AA$6&lt;=$H122)*(AA$6-$F122+1),$J122/2,$M122,TRUE)-_xlfn.NORM.DIST(AND(AA$6&gt;=$F122,AA$6&lt;=$H122)*(Z$6-$F122+1),$J122/2,$M122,TRUE))/(1-2*_xlfn.NORM.DIST(0,$J122/2,$M122,TRUE))*$D122+($K122="Steady Growth")*(AND(AA$6&gt;=$F122,AA$6&lt;=$H122)*((AA$6-$F122+1)/($J122*($J122+1)/2)*$D122))+($K122="custom")*CustCF!U122</f>
        <v>0</v>
      </c>
      <c r="AB122" s="95">
        <f>($K122="Bell Curve")*(_xlfn.NORM.DIST(AND(AB$6&gt;=$F122,AB$6&lt;=$H122)*(AB$6-$F122+1),$J122/2,$M122,TRUE)-_xlfn.NORM.DIST(AND(AB$6&gt;=$F122,AB$6&lt;=$H122)*(AA$6-$F122+1),$J122/2,$M122,TRUE))/(1-2*_xlfn.NORM.DIST(0,$J122/2,$M122,TRUE))*$D122+($K122="Steady Growth")*(AND(AB$6&gt;=$F122,AB$6&lt;=$H122)*((AB$6-$F122+1)/($J122*($J122+1)/2)*$D122))+($K122="custom")*CustCF!V122</f>
        <v>0</v>
      </c>
      <c r="AC122" s="95">
        <f>($K122="Bell Curve")*(_xlfn.NORM.DIST(AND(AC$6&gt;=$F122,AC$6&lt;=$H122)*(AC$6-$F122+1),$J122/2,$M122,TRUE)-_xlfn.NORM.DIST(AND(AC$6&gt;=$F122,AC$6&lt;=$H122)*(AB$6-$F122+1),$J122/2,$M122,TRUE))/(1-2*_xlfn.NORM.DIST(0,$J122/2,$M122,TRUE))*$D122+($K122="Steady Growth")*(AND(AC$6&gt;=$F122,AC$6&lt;=$H122)*((AC$6-$F122+1)/($J122*($J122+1)/2)*$D122))+($K122="custom")*CustCF!W122</f>
        <v>0</v>
      </c>
      <c r="AD122" s="95">
        <f>($K122="Bell Curve")*(_xlfn.NORM.DIST(AND(AD$6&gt;=$F122,AD$6&lt;=$H122)*(AD$6-$F122+1),$J122/2,$M122,TRUE)-_xlfn.NORM.DIST(AND(AD$6&gt;=$F122,AD$6&lt;=$H122)*(AC$6-$F122+1),$J122/2,$M122,TRUE))/(1-2*_xlfn.NORM.DIST(0,$J122/2,$M122,TRUE))*$D122+($K122="Steady Growth")*(AND(AD$6&gt;=$F122,AD$6&lt;=$H122)*((AD$6-$F122+1)/($J122*($J122+1)/2)*$D122))+($K122="custom")*CustCF!X122</f>
        <v>0</v>
      </c>
      <c r="AE122" s="95">
        <f>($K122="Bell Curve")*(_xlfn.NORM.DIST(AND(AE$6&gt;=$F122,AE$6&lt;=$H122)*(AE$6-$F122+1),$J122/2,$M122,TRUE)-_xlfn.NORM.DIST(AND(AE$6&gt;=$F122,AE$6&lt;=$H122)*(AD$6-$F122+1),$J122/2,$M122,TRUE))/(1-2*_xlfn.NORM.DIST(0,$J122/2,$M122,TRUE))*$D122+($K122="Steady Growth")*(AND(AE$6&gt;=$F122,AE$6&lt;=$H122)*((AE$6-$F122+1)/($J122*($J122+1)/2)*$D122))+($K122="custom")*CustCF!Y122</f>
        <v>0</v>
      </c>
      <c r="AF122" s="95">
        <f>($K122="Bell Curve")*(_xlfn.NORM.DIST(AND(AF$6&gt;=$F122,AF$6&lt;=$H122)*(AF$6-$F122+1),$J122/2,$M122,TRUE)-_xlfn.NORM.DIST(AND(AF$6&gt;=$F122,AF$6&lt;=$H122)*(AE$6-$F122+1),$J122/2,$M122,TRUE))/(1-2*_xlfn.NORM.DIST(0,$J122/2,$M122,TRUE))*$D122+($K122="Steady Growth")*(AND(AF$6&gt;=$F122,AF$6&lt;=$H122)*((AF$6-$F122+1)/($J122*($J122+1)/2)*$D122))+($K122="custom")*CustCF!Z122</f>
        <v>0</v>
      </c>
      <c r="AG122" s="95">
        <f>($K122="Bell Curve")*(_xlfn.NORM.DIST(AND(AG$6&gt;=$F122,AG$6&lt;=$H122)*(AG$6-$F122+1),$J122/2,$M122,TRUE)-_xlfn.NORM.DIST(AND(AG$6&gt;=$F122,AG$6&lt;=$H122)*(AF$6-$F122+1),$J122/2,$M122,TRUE))/(1-2*_xlfn.NORM.DIST(0,$J122/2,$M122,TRUE))*$D122+($K122="Steady Growth")*(AND(AG$6&gt;=$F122,AG$6&lt;=$H122)*((AG$6-$F122+1)/($J122*($J122+1)/2)*$D122))+($K122="custom")*CustCF!AA122</f>
        <v>0</v>
      </c>
      <c r="AH122" s="95">
        <f>($K122="Bell Curve")*(_xlfn.NORM.DIST(AND(AH$6&gt;=$F122,AH$6&lt;=$H122)*(AH$6-$F122+1),$J122/2,$M122,TRUE)-_xlfn.NORM.DIST(AND(AH$6&gt;=$F122,AH$6&lt;=$H122)*(AG$6-$F122+1),$J122/2,$M122,TRUE))/(1-2*_xlfn.NORM.DIST(0,$J122/2,$M122,TRUE))*$D122+($K122="Steady Growth")*(AND(AH$6&gt;=$F122,AH$6&lt;=$H122)*((AH$6-$F122+1)/($J122*($J122+1)/2)*$D122))+($K122="custom")*CustCF!AB122</f>
        <v>0</v>
      </c>
      <c r="AI122" s="95">
        <f>($K122="Bell Curve")*(_xlfn.NORM.DIST(AND(AI$6&gt;=$F122,AI$6&lt;=$H122)*(AI$6-$F122+1),$J122/2,$M122,TRUE)-_xlfn.NORM.DIST(AND(AI$6&gt;=$F122,AI$6&lt;=$H122)*(AH$6-$F122+1),$J122/2,$M122,TRUE))/(1-2*_xlfn.NORM.DIST(0,$J122/2,$M122,TRUE))*$D122+($K122="Steady Growth")*(AND(AI$6&gt;=$F122,AI$6&lt;=$H122)*((AI$6-$F122+1)/($J122*($J122+1)/2)*$D122))+($K122="custom")*CustCF!AC122</f>
        <v>0</v>
      </c>
      <c r="AJ122" s="95">
        <f>($K122="Bell Curve")*(_xlfn.NORM.DIST(AND(AJ$6&gt;=$F122,AJ$6&lt;=$H122)*(AJ$6-$F122+1),$J122/2,$M122,TRUE)-_xlfn.NORM.DIST(AND(AJ$6&gt;=$F122,AJ$6&lt;=$H122)*(AI$6-$F122+1),$J122/2,$M122,TRUE))/(1-2*_xlfn.NORM.DIST(0,$J122/2,$M122,TRUE))*$D122+($K122="Steady Growth")*(AND(AJ$6&gt;=$F122,AJ$6&lt;=$H122)*((AJ$6-$F122+1)/($J122*($J122+1)/2)*$D122))+($K122="custom")*CustCF!AD122</f>
        <v>0</v>
      </c>
      <c r="AK122" s="95">
        <f>($K122="Bell Curve")*(_xlfn.NORM.DIST(AND(AK$6&gt;=$F122,AK$6&lt;=$H122)*(AK$6-$F122+1),$J122/2,$M122,TRUE)-_xlfn.NORM.DIST(AND(AK$6&gt;=$F122,AK$6&lt;=$H122)*(AJ$6-$F122+1),$J122/2,$M122,TRUE))/(1-2*_xlfn.NORM.DIST(0,$J122/2,$M122,TRUE))*$D122+($K122="Steady Growth")*(AND(AK$6&gt;=$F122,AK$6&lt;=$H122)*((AK$6-$F122+1)/($J122*($J122+1)/2)*$D122))+($K122="custom")*CustCF!AE122</f>
        <v>0</v>
      </c>
      <c r="AL122" s="95">
        <f>($K122="Bell Curve")*(_xlfn.NORM.DIST(AND(AL$6&gt;=$F122,AL$6&lt;=$H122)*(AL$6-$F122+1),$J122/2,$M122,TRUE)-_xlfn.NORM.DIST(AND(AL$6&gt;=$F122,AL$6&lt;=$H122)*(AK$6-$F122+1),$J122/2,$M122,TRUE))/(1-2*_xlfn.NORM.DIST(0,$J122/2,$M122,TRUE))*$D122+($K122="Steady Growth")*(AND(AL$6&gt;=$F122,AL$6&lt;=$H122)*((AL$6-$F122+1)/($J122*($J122+1)/2)*$D122))+($K122="custom")*CustCF!AF122</f>
        <v>0</v>
      </c>
      <c r="AM122" s="95">
        <f>($K122="Bell Curve")*(_xlfn.NORM.DIST(AND(AM$6&gt;=$F122,AM$6&lt;=$H122)*(AM$6-$F122+1),$J122/2,$M122,TRUE)-_xlfn.NORM.DIST(AND(AM$6&gt;=$F122,AM$6&lt;=$H122)*(AL$6-$F122+1),$J122/2,$M122,TRUE))/(1-2*_xlfn.NORM.DIST(0,$J122/2,$M122,TRUE))*$D122+($K122="Steady Growth")*(AND(AM$6&gt;=$F122,AM$6&lt;=$H122)*((AM$6-$F122+1)/($J122*($J122+1)/2)*$D122))+($K122="custom")*CustCF!AG122</f>
        <v>0</v>
      </c>
      <c r="AN122" s="95">
        <f>($K122="Bell Curve")*(_xlfn.NORM.DIST(AND(AN$6&gt;=$F122,AN$6&lt;=$H122)*(AN$6-$F122+1),$J122/2,$M122,TRUE)-_xlfn.NORM.DIST(AND(AN$6&gt;=$F122,AN$6&lt;=$H122)*(AM$6-$F122+1),$J122/2,$M122,TRUE))/(1-2*_xlfn.NORM.DIST(0,$J122/2,$M122,TRUE))*$D122+($K122="Steady Growth")*(AND(AN$6&gt;=$F122,AN$6&lt;=$H122)*((AN$6-$F122+1)/($J122*($J122+1)/2)*$D122))+($K122="custom")*CustCF!AH122</f>
        <v>0</v>
      </c>
      <c r="AO122" s="95">
        <f>($K122="Bell Curve")*(_xlfn.NORM.DIST(AND(AO$6&gt;=$F122,AO$6&lt;=$H122)*(AO$6-$F122+1),$J122/2,$M122,TRUE)-_xlfn.NORM.DIST(AND(AO$6&gt;=$F122,AO$6&lt;=$H122)*(AN$6-$F122+1),$J122/2,$M122,TRUE))/(1-2*_xlfn.NORM.DIST(0,$J122/2,$M122,TRUE))*$D122+($K122="Steady Growth")*(AND(AO$6&gt;=$F122,AO$6&lt;=$H122)*((AO$6-$F122+1)/($J122*($J122+1)/2)*$D122))+($K122="custom")*CustCF!AI122</f>
        <v>0</v>
      </c>
      <c r="AP122" s="95">
        <f>($K122="Bell Curve")*(_xlfn.NORM.DIST(AND(AP$6&gt;=$F122,AP$6&lt;=$H122)*(AP$6-$F122+1),$J122/2,$M122,TRUE)-_xlfn.NORM.DIST(AND(AP$6&gt;=$F122,AP$6&lt;=$H122)*(AO$6-$F122+1),$J122/2,$M122,TRUE))/(1-2*_xlfn.NORM.DIST(0,$J122/2,$M122,TRUE))*$D122+($K122="Steady Growth")*(AND(AP$6&gt;=$F122,AP$6&lt;=$H122)*((AP$6-$F122+1)/($J122*($J122+1)/2)*$D122))+($K122="custom")*CustCF!AJ122</f>
        <v>0</v>
      </c>
      <c r="AQ122" s="95">
        <f>($K122="Bell Curve")*(_xlfn.NORM.DIST(AND(AQ$6&gt;=$F122,AQ$6&lt;=$H122)*(AQ$6-$F122+1),$J122/2,$M122,TRUE)-_xlfn.NORM.DIST(AND(AQ$6&gt;=$F122,AQ$6&lt;=$H122)*(AP$6-$F122+1),$J122/2,$M122,TRUE))/(1-2*_xlfn.NORM.DIST(0,$J122/2,$M122,TRUE))*$D122+($K122="Steady Growth")*(AND(AQ$6&gt;=$F122,AQ$6&lt;=$H122)*((AQ$6-$F122+1)/($J122*($J122+1)/2)*$D122))+($K122="custom")*CustCF!AK122</f>
        <v>0</v>
      </c>
      <c r="AR122" s="95">
        <f>($K122="Bell Curve")*(_xlfn.NORM.DIST(AND(AR$6&gt;=$F122,AR$6&lt;=$H122)*(AR$6-$F122+1),$J122/2,$M122,TRUE)-_xlfn.NORM.DIST(AND(AR$6&gt;=$F122,AR$6&lt;=$H122)*(AQ$6-$F122+1),$J122/2,$M122,TRUE))/(1-2*_xlfn.NORM.DIST(0,$J122/2,$M122,TRUE))*$D122+($K122="Steady Growth")*(AND(AR$6&gt;=$F122,AR$6&lt;=$H122)*((AR$6-$F122+1)/($J122*($J122+1)/2)*$D122))+($K122="custom")*CustCF!AL122</f>
        <v>0</v>
      </c>
      <c r="AS122" s="95">
        <f>($K122="Bell Curve")*(_xlfn.NORM.DIST(AND(AS$6&gt;=$F122,AS$6&lt;=$H122)*(AS$6-$F122+1),$J122/2,$M122,TRUE)-_xlfn.NORM.DIST(AND(AS$6&gt;=$F122,AS$6&lt;=$H122)*(AR$6-$F122+1),$J122/2,$M122,TRUE))/(1-2*_xlfn.NORM.DIST(0,$J122/2,$M122,TRUE))*$D122+($K122="Steady Growth")*(AND(AS$6&gt;=$F122,AS$6&lt;=$H122)*((AS$6-$F122+1)/($J122*($J122+1)/2)*$D122))+($K122="custom")*CustCF!AM122</f>
        <v>0</v>
      </c>
      <c r="AT122" s="95">
        <f>($K122="Bell Curve")*(_xlfn.NORM.DIST(AND(AT$6&gt;=$F122,AT$6&lt;=$H122)*(AT$6-$F122+1),$J122/2,$M122,TRUE)-_xlfn.NORM.DIST(AND(AT$6&gt;=$F122,AT$6&lt;=$H122)*(AS$6-$F122+1),$J122/2,$M122,TRUE))/(1-2*_xlfn.NORM.DIST(0,$J122/2,$M122,TRUE))*$D122+($K122="Steady Growth")*(AND(AT$6&gt;=$F122,AT$6&lt;=$H122)*((AT$6-$F122+1)/($J122*($J122+1)/2)*$D122))+($K122="custom")*CustCF!AN122</f>
        <v>0</v>
      </c>
      <c r="AU122" s="95">
        <f>($K122="Bell Curve")*(_xlfn.NORM.DIST(AND(AU$6&gt;=$F122,AU$6&lt;=$H122)*(AU$6-$F122+1),$J122/2,$M122,TRUE)-_xlfn.NORM.DIST(AND(AU$6&gt;=$F122,AU$6&lt;=$H122)*(AT$6-$F122+1),$J122/2,$M122,TRUE))/(1-2*_xlfn.NORM.DIST(0,$J122/2,$M122,TRUE))*$D122+($K122="Steady Growth")*(AND(AU$6&gt;=$F122,AU$6&lt;=$H122)*((AU$6-$F122+1)/($J122*($J122+1)/2)*$D122))+($K122="custom")*CustCF!AO122</f>
        <v>0</v>
      </c>
      <c r="AV122" s="95">
        <f>($K122="Bell Curve")*(_xlfn.NORM.DIST(AND(AV$6&gt;=$F122,AV$6&lt;=$H122)*(AV$6-$F122+1),$J122/2,$M122,TRUE)-_xlfn.NORM.DIST(AND(AV$6&gt;=$F122,AV$6&lt;=$H122)*(AU$6-$F122+1),$J122/2,$M122,TRUE))/(1-2*_xlfn.NORM.DIST(0,$J122/2,$M122,TRUE))*$D122+($K122="Steady Growth")*(AND(AV$6&gt;=$F122,AV$6&lt;=$H122)*((AV$6-$F122+1)/($J122*($J122+1)/2)*$D122))+($K122="custom")*CustCF!AP122</f>
        <v>0</v>
      </c>
      <c r="AW122" s="95">
        <f>($K122="Bell Curve")*(_xlfn.NORM.DIST(AND(AW$6&gt;=$F122,AW$6&lt;=$H122)*(AW$6-$F122+1),$J122/2,$M122,TRUE)-_xlfn.NORM.DIST(AND(AW$6&gt;=$F122,AW$6&lt;=$H122)*(AV$6-$F122+1),$J122/2,$M122,TRUE))/(1-2*_xlfn.NORM.DIST(0,$J122/2,$M122,TRUE))*$D122+($K122="Steady Growth")*(AND(AW$6&gt;=$F122,AW$6&lt;=$H122)*((AW$6-$F122+1)/($J122*($J122+1)/2)*$D122))+($K122="custom")*CustCF!AQ122</f>
        <v>0</v>
      </c>
      <c r="AX122" s="95">
        <f>($K122="Bell Curve")*(_xlfn.NORM.DIST(AND(AX$6&gt;=$F122,AX$6&lt;=$H122)*(AX$6-$F122+1),$J122/2,$M122,TRUE)-_xlfn.NORM.DIST(AND(AX$6&gt;=$F122,AX$6&lt;=$H122)*(AW$6-$F122+1),$J122/2,$M122,TRUE))/(1-2*_xlfn.NORM.DIST(0,$J122/2,$M122,TRUE))*$D122+($K122="Steady Growth")*(AND(AX$6&gt;=$F122,AX$6&lt;=$H122)*((AX$6-$F122+1)/($J122*($J122+1)/2)*$D122))+($K122="custom")*CustCF!AR122</f>
        <v>0</v>
      </c>
      <c r="AY122" s="95">
        <f>($K122="Bell Curve")*(_xlfn.NORM.DIST(AND(AY$6&gt;=$F122,AY$6&lt;=$H122)*(AY$6-$F122+1),$J122/2,$M122,TRUE)-_xlfn.NORM.DIST(AND(AY$6&gt;=$F122,AY$6&lt;=$H122)*(AX$6-$F122+1),$J122/2,$M122,TRUE))/(1-2*_xlfn.NORM.DIST(0,$J122/2,$M122,TRUE))*$D122+($K122="Steady Growth")*(AND(AY$6&gt;=$F122,AY$6&lt;=$H122)*((AY$6-$F122+1)/($J122*($J122+1)/2)*$D122))+($K122="custom")*CustCF!AS122</f>
        <v>0</v>
      </c>
      <c r="AZ122" s="95">
        <f>($K122="Bell Curve")*(_xlfn.NORM.DIST(AND(AZ$6&gt;=$F122,AZ$6&lt;=$H122)*(AZ$6-$F122+1),$J122/2,$M122,TRUE)-_xlfn.NORM.DIST(AND(AZ$6&gt;=$F122,AZ$6&lt;=$H122)*(AY$6-$F122+1),$J122/2,$M122,TRUE))/(1-2*_xlfn.NORM.DIST(0,$J122/2,$M122,TRUE))*$D122+($K122="Steady Growth")*(AND(AZ$6&gt;=$F122,AZ$6&lt;=$H122)*((AZ$6-$F122+1)/($J122*($J122+1)/2)*$D122))+($K122="custom")*CustCF!AT122</f>
        <v>0</v>
      </c>
      <c r="BA122" s="95">
        <f>($K122="Bell Curve")*(_xlfn.NORM.DIST(AND(BA$6&gt;=$F122,BA$6&lt;=$H122)*(BA$6-$F122+1),$J122/2,$M122,TRUE)-_xlfn.NORM.DIST(AND(BA$6&gt;=$F122,BA$6&lt;=$H122)*(AZ$6-$F122+1),$J122/2,$M122,TRUE))/(1-2*_xlfn.NORM.DIST(0,$J122/2,$M122,TRUE))*$D122+($K122="Steady Growth")*(AND(BA$6&gt;=$F122,BA$6&lt;=$H122)*((BA$6-$F122+1)/($J122*($J122+1)/2)*$D122))+($K122="custom")*CustCF!AU122</f>
        <v>0</v>
      </c>
      <c r="BB122" s="95">
        <f>($K122="Bell Curve")*(_xlfn.NORM.DIST(AND(BB$6&gt;=$F122,BB$6&lt;=$H122)*(BB$6-$F122+1),$J122/2,$M122,TRUE)-_xlfn.NORM.DIST(AND(BB$6&gt;=$F122,BB$6&lt;=$H122)*(BA$6-$F122+1),$J122/2,$M122,TRUE))/(1-2*_xlfn.NORM.DIST(0,$J122/2,$M122,TRUE))*$D122+($K122="Steady Growth")*(AND(BB$6&gt;=$F122,BB$6&lt;=$H122)*((BB$6-$F122+1)/($J122*($J122+1)/2)*$D122))+($K122="custom")*CustCF!AV122</f>
        <v>0</v>
      </c>
      <c r="BC122" s="95">
        <f>($K122="Bell Curve")*(_xlfn.NORM.DIST(AND(BC$6&gt;=$F122,BC$6&lt;=$H122)*(BC$6-$F122+1),$J122/2,$M122,TRUE)-_xlfn.NORM.DIST(AND(BC$6&gt;=$F122,BC$6&lt;=$H122)*(BB$6-$F122+1),$J122/2,$M122,TRUE))/(1-2*_xlfn.NORM.DIST(0,$J122/2,$M122,TRUE))*$D122+($K122="Steady Growth")*(AND(BC$6&gt;=$F122,BC$6&lt;=$H122)*((BC$6-$F122+1)/($J122*($J122+1)/2)*$D122))+($K122="custom")*CustCF!AW122</f>
        <v>0</v>
      </c>
      <c r="BD122" s="95">
        <f>($K122="Bell Curve")*(_xlfn.NORM.DIST(AND(BD$6&gt;=$F122,BD$6&lt;=$H122)*(BD$6-$F122+1),$J122/2,$M122,TRUE)-_xlfn.NORM.DIST(AND(BD$6&gt;=$F122,BD$6&lt;=$H122)*(BC$6-$F122+1),$J122/2,$M122,TRUE))/(1-2*_xlfn.NORM.DIST(0,$J122/2,$M122,TRUE))*$D122+($K122="Steady Growth")*(AND(BD$6&gt;=$F122,BD$6&lt;=$H122)*((BD$6-$F122+1)/($J122*($J122+1)/2)*$D122))+($K122="custom")*CustCF!AX122</f>
        <v>0</v>
      </c>
      <c r="BE122" s="95">
        <f>($K122="Bell Curve")*(_xlfn.NORM.DIST(AND(BE$6&gt;=$F122,BE$6&lt;=$H122)*(BE$6-$F122+1),$J122/2,$M122,TRUE)-_xlfn.NORM.DIST(AND(BE$6&gt;=$F122,BE$6&lt;=$H122)*(BD$6-$F122+1),$J122/2,$M122,TRUE))/(1-2*_xlfn.NORM.DIST(0,$J122/2,$M122,TRUE))*$D122+($K122="Steady Growth")*(AND(BE$6&gt;=$F122,BE$6&lt;=$H122)*((BE$6-$F122+1)/($J122*($J122+1)/2)*$D122))+($K122="custom")*CustCF!AY122</f>
        <v>0</v>
      </c>
      <c r="BF122" s="95">
        <f>($K122="Bell Curve")*(_xlfn.NORM.DIST(AND(BF$6&gt;=$F122,BF$6&lt;=$H122)*(BF$6-$F122+1),$J122/2,$M122,TRUE)-_xlfn.NORM.DIST(AND(BF$6&gt;=$F122,BF$6&lt;=$H122)*(BE$6-$F122+1),$J122/2,$M122,TRUE))/(1-2*_xlfn.NORM.DIST(0,$J122/2,$M122,TRUE))*$D122+($K122="Steady Growth")*(AND(BF$6&gt;=$F122,BF$6&lt;=$H122)*((BF$6-$F122+1)/($J122*($J122+1)/2)*$D122))+($K122="custom")*CustCF!AZ122</f>
        <v>0</v>
      </c>
      <c r="BG122" s="95">
        <f>($K122="Bell Curve")*(_xlfn.NORM.DIST(AND(BG$6&gt;=$F122,BG$6&lt;=$H122)*(BG$6-$F122+1),$J122/2,$M122,TRUE)-_xlfn.NORM.DIST(AND(BG$6&gt;=$F122,BG$6&lt;=$H122)*(BF$6-$F122+1),$J122/2,$M122,TRUE))/(1-2*_xlfn.NORM.DIST(0,$J122/2,$M122,TRUE))*$D122+($K122="Steady Growth")*(AND(BG$6&gt;=$F122,BG$6&lt;=$H122)*((BG$6-$F122+1)/($J122*($J122+1)/2)*$D122))+($K122="custom")*CustCF!BA122</f>
        <v>0</v>
      </c>
      <c r="BH122" s="95">
        <f>($K122="Bell Curve")*(_xlfn.NORM.DIST(AND(BH$6&gt;=$F122,BH$6&lt;=$H122)*(BH$6-$F122+1),$J122/2,$M122,TRUE)-_xlfn.NORM.DIST(AND(BH$6&gt;=$F122,BH$6&lt;=$H122)*(BG$6-$F122+1),$J122/2,$M122,TRUE))/(1-2*_xlfn.NORM.DIST(0,$J122/2,$M122,TRUE))*$D122+($K122="Steady Growth")*(AND(BH$6&gt;=$F122,BH$6&lt;=$H122)*((BH$6-$F122+1)/($J122*($J122+1)/2)*$D122))+($K122="custom")*CustCF!BB122</f>
        <v>0</v>
      </c>
      <c r="BI122" s="95">
        <f>($K122="Bell Curve")*(_xlfn.NORM.DIST(AND(BI$6&gt;=$F122,BI$6&lt;=$H122)*(BI$6-$F122+1),$J122/2,$M122,TRUE)-_xlfn.NORM.DIST(AND(BI$6&gt;=$F122,BI$6&lt;=$H122)*(BH$6-$F122+1),$J122/2,$M122,TRUE))/(1-2*_xlfn.NORM.DIST(0,$J122/2,$M122,TRUE))*$D122+($K122="Steady Growth")*(AND(BI$6&gt;=$F122,BI$6&lt;=$H122)*((BI$6-$F122+1)/($J122*($J122+1)/2)*$D122))+($K122="custom")*CustCF!BC122</f>
        <v>0</v>
      </c>
      <c r="BJ122" s="95">
        <f>($K122="Bell Curve")*(_xlfn.NORM.DIST(AND(BJ$6&gt;=$F122,BJ$6&lt;=$H122)*(BJ$6-$F122+1),$J122/2,$M122,TRUE)-_xlfn.NORM.DIST(AND(BJ$6&gt;=$F122,BJ$6&lt;=$H122)*(BI$6-$F122+1),$J122/2,$M122,TRUE))/(1-2*_xlfn.NORM.DIST(0,$J122/2,$M122,TRUE))*$D122+($K122="Steady Growth")*(AND(BJ$6&gt;=$F122,BJ$6&lt;=$H122)*((BJ$6-$F122+1)/($J122*($J122+1)/2)*$D122))+($K122="custom")*CustCF!BD122</f>
        <v>0</v>
      </c>
      <c r="BK122" s="95">
        <f>($K122="Bell Curve")*(_xlfn.NORM.DIST(AND(BK$6&gt;=$F122,BK$6&lt;=$H122)*(BK$6-$F122+1),$J122/2,$M122,TRUE)-_xlfn.NORM.DIST(AND(BK$6&gt;=$F122,BK$6&lt;=$H122)*(BJ$6-$F122+1),$J122/2,$M122,TRUE))/(1-2*_xlfn.NORM.DIST(0,$J122/2,$M122,TRUE))*$D122+($K122="Steady Growth")*(AND(BK$6&gt;=$F122,BK$6&lt;=$H122)*((BK$6-$F122+1)/($J122*($J122+1)/2)*$D122))+($K122="custom")*CustCF!BE122</f>
        <v>0</v>
      </c>
      <c r="BL122" s="95">
        <f>($K122="Bell Curve")*(_xlfn.NORM.DIST(AND(BL$6&gt;=$F122,BL$6&lt;=$H122)*(BL$6-$F122+1),$J122/2,$M122,TRUE)-_xlfn.NORM.DIST(AND(BL$6&gt;=$F122,BL$6&lt;=$H122)*(BK$6-$F122+1),$J122/2,$M122,TRUE))/(1-2*_xlfn.NORM.DIST(0,$J122/2,$M122,TRUE))*$D122+($K122="Steady Growth")*(AND(BL$6&gt;=$F122,BL$6&lt;=$H122)*((BL$6-$F122+1)/($J122*($J122+1)/2)*$D122))+($K122="custom")*CustCF!BF122</f>
        <v>0</v>
      </c>
      <c r="BM122" s="95">
        <f>($K122="Bell Curve")*(_xlfn.NORM.DIST(AND(BM$6&gt;=$F122,BM$6&lt;=$H122)*(BM$6-$F122+1),$J122/2,$M122,TRUE)-_xlfn.NORM.DIST(AND(BM$6&gt;=$F122,BM$6&lt;=$H122)*(BL$6-$F122+1),$J122/2,$M122,TRUE))/(1-2*_xlfn.NORM.DIST(0,$J122/2,$M122,TRUE))*$D122+($K122="Steady Growth")*(AND(BM$6&gt;=$F122,BM$6&lt;=$H122)*((BM$6-$F122+1)/($J122*($J122+1)/2)*$D122))+($K122="custom")*CustCF!BG122</f>
        <v>0</v>
      </c>
      <c r="BN122" s="95">
        <f>($K122="Bell Curve")*(_xlfn.NORM.DIST(AND(BN$6&gt;=$F122,BN$6&lt;=$H122)*(BN$6-$F122+1),$J122/2,$M122,TRUE)-_xlfn.NORM.DIST(AND(BN$6&gt;=$F122,BN$6&lt;=$H122)*(BM$6-$F122+1),$J122/2,$M122,TRUE))/(1-2*_xlfn.NORM.DIST(0,$J122/2,$M122,TRUE))*$D122+($K122="Steady Growth")*(AND(BN$6&gt;=$F122,BN$6&lt;=$H122)*((BN$6-$F122+1)/($J122*($J122+1)/2)*$D122))+($K122="custom")*CustCF!BH122</f>
        <v>0</v>
      </c>
      <c r="BO122" s="95">
        <f>($K122="Bell Curve")*(_xlfn.NORM.DIST(AND(BO$6&gt;=$F122,BO$6&lt;=$H122)*(BO$6-$F122+1),$J122/2,$M122,TRUE)-_xlfn.NORM.DIST(AND(BO$6&gt;=$F122,BO$6&lt;=$H122)*(BN$6-$F122+1),$J122/2,$M122,TRUE))/(1-2*_xlfn.NORM.DIST(0,$J122/2,$M122,TRUE))*$D122+($K122="Steady Growth")*(AND(BO$6&gt;=$F122,BO$6&lt;=$H122)*((BO$6-$F122+1)/($J122*($J122+1)/2)*$D122))+($K122="custom")*CustCF!BI122</f>
        <v>0</v>
      </c>
      <c r="BP122" s="95">
        <f>($K122="Bell Curve")*(_xlfn.NORM.DIST(AND(BP$6&gt;=$F122,BP$6&lt;=$H122)*(BP$6-$F122+1),$J122/2,$M122,TRUE)-_xlfn.NORM.DIST(AND(BP$6&gt;=$F122,BP$6&lt;=$H122)*(BO$6-$F122+1),$J122/2,$M122,TRUE))/(1-2*_xlfn.NORM.DIST(0,$J122/2,$M122,TRUE))*$D122+($K122="Steady Growth")*(AND(BP$6&gt;=$F122,BP$6&lt;=$H122)*((BP$6-$F122+1)/($J122*($J122+1)/2)*$D122))+($K122="custom")*CustCF!BJ122</f>
        <v>0</v>
      </c>
      <c r="BQ122" s="95">
        <f>($K122="Bell Curve")*(_xlfn.NORM.DIST(AND(BQ$6&gt;=$F122,BQ$6&lt;=$H122)*(BQ$6-$F122+1),$J122/2,$M122,TRUE)-_xlfn.NORM.DIST(AND(BQ$6&gt;=$F122,BQ$6&lt;=$H122)*(BP$6-$F122+1),$J122/2,$M122,TRUE))/(1-2*_xlfn.NORM.DIST(0,$J122/2,$M122,TRUE))*$D122+($K122="Steady Growth")*(AND(BQ$6&gt;=$F122,BQ$6&lt;=$H122)*((BQ$6-$F122+1)/($J122*($J122+1)/2)*$D122))+($K122="custom")*CustCF!BK122</f>
        <v>0</v>
      </c>
      <c r="BR122" s="95">
        <f>($K122="Bell Curve")*(_xlfn.NORM.DIST(AND(BR$6&gt;=$F122,BR$6&lt;=$H122)*(BR$6-$F122+1),$J122/2,$M122,TRUE)-_xlfn.NORM.DIST(AND(BR$6&gt;=$F122,BR$6&lt;=$H122)*(BQ$6-$F122+1),$J122/2,$M122,TRUE))/(1-2*_xlfn.NORM.DIST(0,$J122/2,$M122,TRUE))*$D122+($K122="Steady Growth")*(AND(BR$6&gt;=$F122,BR$6&lt;=$H122)*((BR$6-$F122+1)/($J122*($J122+1)/2)*$D122))+($K122="custom")*CustCF!BL122</f>
        <v>0</v>
      </c>
      <c r="BS122" s="95">
        <f>($K122="Bell Curve")*(_xlfn.NORM.DIST(AND(BS$6&gt;=$F122,BS$6&lt;=$H122)*(BS$6-$F122+1),$J122/2,$M122,TRUE)-_xlfn.NORM.DIST(AND(BS$6&gt;=$F122,BS$6&lt;=$H122)*(BR$6-$F122+1),$J122/2,$M122,TRUE))/(1-2*_xlfn.NORM.DIST(0,$J122/2,$M122,TRUE))*$D122+($K122="Steady Growth")*(AND(BS$6&gt;=$F122,BS$6&lt;=$H122)*((BS$6-$F122+1)/($J122*($J122+1)/2)*$D122))+($K122="custom")*CustCF!BM122</f>
        <v>0</v>
      </c>
      <c r="BT122" s="95">
        <f>($K122="Bell Curve")*(_xlfn.NORM.DIST(AND(BT$6&gt;=$F122,BT$6&lt;=$H122)*(BT$6-$F122+1),$J122/2,$M122,TRUE)-_xlfn.NORM.DIST(AND(BT$6&gt;=$F122,BT$6&lt;=$H122)*(BS$6-$F122+1),$J122/2,$M122,TRUE))/(1-2*_xlfn.NORM.DIST(0,$J122/2,$M122,TRUE))*$D122+($K122="Steady Growth")*(AND(BT$6&gt;=$F122,BT$6&lt;=$H122)*((BT$6-$F122+1)/($J122*($J122+1)/2)*$D122))+($K122="custom")*CustCF!BN122</f>
        <v>0</v>
      </c>
      <c r="BU122" s="95">
        <f>($K122="Bell Curve")*(_xlfn.NORM.DIST(AND(BU$6&gt;=$F122,BU$6&lt;=$H122)*(BU$6-$F122+1),$J122/2,$M122,TRUE)-_xlfn.NORM.DIST(AND(BU$6&gt;=$F122,BU$6&lt;=$H122)*(BT$6-$F122+1),$J122/2,$M122,TRUE))/(1-2*_xlfn.NORM.DIST(0,$J122/2,$M122,TRUE))*$D122+($K122="Steady Growth")*(AND(BU$6&gt;=$F122,BU$6&lt;=$H122)*((BU$6-$F122+1)/($J122*($J122+1)/2)*$D122))+($K122="custom")*CustCF!BO122</f>
        <v>0</v>
      </c>
      <c r="BV122" s="95">
        <f>($K122="Bell Curve")*(_xlfn.NORM.DIST(AND(BV$6&gt;=$F122,BV$6&lt;=$H122)*(BV$6-$F122+1),$J122/2,$M122,TRUE)-_xlfn.NORM.DIST(AND(BV$6&gt;=$F122,BV$6&lt;=$H122)*(BU$6-$F122+1),$J122/2,$M122,TRUE))/(1-2*_xlfn.NORM.DIST(0,$J122/2,$M122,TRUE))*$D122+($K122="Steady Growth")*(AND(BV$6&gt;=$F122,BV$6&lt;=$H122)*((BV$6-$F122+1)/($J122*($J122+1)/2)*$D122))+($K122="custom")*CustCF!BP122</f>
        <v>0</v>
      </c>
      <c r="BW122" s="95">
        <f>($K122="Bell Curve")*(_xlfn.NORM.DIST(AND(BW$6&gt;=$F122,BW$6&lt;=$H122)*(BW$6-$F122+1),$J122/2,$M122,TRUE)-_xlfn.NORM.DIST(AND(BW$6&gt;=$F122,BW$6&lt;=$H122)*(BV$6-$F122+1),$J122/2,$M122,TRUE))/(1-2*_xlfn.NORM.DIST(0,$J122/2,$M122,TRUE))*$D122+($K122="Steady Growth")*(AND(BW$6&gt;=$F122,BW$6&lt;=$H122)*((BW$6-$F122+1)/($J122*($J122+1)/2)*$D122))+($K122="custom")*CustCF!BQ122</f>
        <v>0</v>
      </c>
      <c r="BX122" s="95">
        <f>($K122="Bell Curve")*(_xlfn.NORM.DIST(AND(BX$6&gt;=$F122,BX$6&lt;=$H122)*(BX$6-$F122+1),$J122/2,$M122,TRUE)-_xlfn.NORM.DIST(AND(BX$6&gt;=$F122,BX$6&lt;=$H122)*(BW$6-$F122+1),$J122/2,$M122,TRUE))/(1-2*_xlfn.NORM.DIST(0,$J122/2,$M122,TRUE))*$D122+($K122="Steady Growth")*(AND(BX$6&gt;=$F122,BX$6&lt;=$H122)*((BX$6-$F122+1)/($J122*($J122+1)/2)*$D122))+($K122="custom")*CustCF!BR122</f>
        <v>0</v>
      </c>
      <c r="BY122" s="95">
        <f>($K122="Bell Curve")*(_xlfn.NORM.DIST(AND(BY$6&gt;=$F122,BY$6&lt;=$H122)*(BY$6-$F122+1),$J122/2,$M122,TRUE)-_xlfn.NORM.DIST(AND(BY$6&gt;=$F122,BY$6&lt;=$H122)*(BX$6-$F122+1),$J122/2,$M122,TRUE))/(1-2*_xlfn.NORM.DIST(0,$J122/2,$M122,TRUE))*$D122+($K122="Steady Growth")*(AND(BY$6&gt;=$F122,BY$6&lt;=$H122)*((BY$6-$F122+1)/($J122*($J122+1)/2)*$D122))+($K122="custom")*CustCF!BS122</f>
        <v>0</v>
      </c>
      <c r="BZ122" s="95">
        <f>($K122="Bell Curve")*(_xlfn.NORM.DIST(AND(BZ$6&gt;=$F122,BZ$6&lt;=$H122)*(BZ$6-$F122+1),$J122/2,$M122,TRUE)-_xlfn.NORM.DIST(AND(BZ$6&gt;=$F122,BZ$6&lt;=$H122)*(BY$6-$F122+1),$J122/2,$M122,TRUE))/(1-2*_xlfn.NORM.DIST(0,$J122/2,$M122,TRUE))*$D122+($K122="Steady Growth")*(AND(BZ$6&gt;=$F122,BZ$6&lt;=$H122)*((BZ$6-$F122+1)/($J122*($J122+1)/2)*$D122))+($K122="custom")*CustCF!BT122</f>
        <v>0</v>
      </c>
      <c r="CA122" s="95">
        <f>($K122="Bell Curve")*(_xlfn.NORM.DIST(AND(CA$6&gt;=$F122,CA$6&lt;=$H122)*(CA$6-$F122+1),$J122/2,$M122,TRUE)-_xlfn.NORM.DIST(AND(CA$6&gt;=$F122,CA$6&lt;=$H122)*(BZ$6-$F122+1),$J122/2,$M122,TRUE))/(1-2*_xlfn.NORM.DIST(0,$J122/2,$M122,TRUE))*$D122+($K122="Steady Growth")*(AND(CA$6&gt;=$F122,CA$6&lt;=$H122)*((CA$6-$F122+1)/($J122*($J122+1)/2)*$D122))+($K122="custom")*CustCF!BU122</f>
        <v>0</v>
      </c>
      <c r="CB122" s="95">
        <f>($K122="Bell Curve")*(_xlfn.NORM.DIST(AND(CB$6&gt;=$F122,CB$6&lt;=$H122)*(CB$6-$F122+1),$J122/2,$M122,TRUE)-_xlfn.NORM.DIST(AND(CB$6&gt;=$F122,CB$6&lt;=$H122)*(CA$6-$F122+1),$J122/2,$M122,TRUE))/(1-2*_xlfn.NORM.DIST(0,$J122/2,$M122,TRUE))*$D122+($K122="Steady Growth")*(AND(CB$6&gt;=$F122,CB$6&lt;=$H122)*((CB$6-$F122+1)/($J122*($J122+1)/2)*$D122))+($K122="custom")*CustCF!BV122</f>
        <v>0</v>
      </c>
      <c r="CC122" s="95">
        <f>($K122="Bell Curve")*(_xlfn.NORM.DIST(AND(CC$6&gt;=$F122,CC$6&lt;=$H122)*(CC$6-$F122+1),$J122/2,$M122,TRUE)-_xlfn.NORM.DIST(AND(CC$6&gt;=$F122,CC$6&lt;=$H122)*(CB$6-$F122+1),$J122/2,$M122,TRUE))/(1-2*_xlfn.NORM.DIST(0,$J122/2,$M122,TRUE))*$D122+($K122="Steady Growth")*(AND(CC$6&gt;=$F122,CC$6&lt;=$H122)*((CC$6-$F122+1)/($J122*($J122+1)/2)*$D122))+($K122="custom")*CustCF!BW122</f>
        <v>0</v>
      </c>
      <c r="CD122" s="95">
        <f>($K122="Bell Curve")*(_xlfn.NORM.DIST(AND(CD$6&gt;=$F122,CD$6&lt;=$H122)*(CD$6-$F122+1),$J122/2,$M122,TRUE)-_xlfn.NORM.DIST(AND(CD$6&gt;=$F122,CD$6&lt;=$H122)*(CC$6-$F122+1),$J122/2,$M122,TRUE))/(1-2*_xlfn.NORM.DIST(0,$J122/2,$M122,TRUE))*$D122+($K122="Steady Growth")*(AND(CD$6&gt;=$F122,CD$6&lt;=$H122)*((CD$6-$F122+1)/($J122*($J122+1)/2)*$D122))+($K122="custom")*CustCF!BX122</f>
        <v>0</v>
      </c>
      <c r="CE122" s="95">
        <f>($K122="Bell Curve")*(_xlfn.NORM.DIST(AND(CE$6&gt;=$F122,CE$6&lt;=$H122)*(CE$6-$F122+1),$J122/2,$M122,TRUE)-_xlfn.NORM.DIST(AND(CE$6&gt;=$F122,CE$6&lt;=$H122)*(CD$6-$F122+1),$J122/2,$M122,TRUE))/(1-2*_xlfn.NORM.DIST(0,$J122/2,$M122,TRUE))*$D122+($K122="Steady Growth")*(AND(CE$6&gt;=$F122,CE$6&lt;=$H122)*((CE$6-$F122+1)/($J122*($J122+1)/2)*$D122))+($K122="custom")*CustCF!BY122</f>
        <v>0</v>
      </c>
      <c r="CF122" s="95">
        <f>($K122="Bell Curve")*(_xlfn.NORM.DIST(AND(CF$6&gt;=$F122,CF$6&lt;=$H122)*(CF$6-$F122+1),$J122/2,$M122,TRUE)-_xlfn.NORM.DIST(AND(CF$6&gt;=$F122,CF$6&lt;=$H122)*(CE$6-$F122+1),$J122/2,$M122,TRUE))/(1-2*_xlfn.NORM.DIST(0,$J122/2,$M122,TRUE))*$D122+($K122="Steady Growth")*(AND(CF$6&gt;=$F122,CF$6&lt;=$H122)*((CF$6-$F122+1)/($J122*($J122+1)/2)*$D122))+($K122="custom")*CustCF!BZ122</f>
        <v>0</v>
      </c>
      <c r="CG122" s="95">
        <f>($K122="Bell Curve")*(_xlfn.NORM.DIST(AND(CG$6&gt;=$F122,CG$6&lt;=$H122)*(CG$6-$F122+1),$J122/2,$M122,TRUE)-_xlfn.NORM.DIST(AND(CG$6&gt;=$F122,CG$6&lt;=$H122)*(CF$6-$F122+1),$J122/2,$M122,TRUE))/(1-2*_xlfn.NORM.DIST(0,$J122/2,$M122,TRUE))*$D122+($K122="Steady Growth")*(AND(CG$6&gt;=$F122,CG$6&lt;=$H122)*((CG$6-$F122+1)/($J122*($J122+1)/2)*$D122))+($K122="custom")*CustCF!CA122</f>
        <v>0</v>
      </c>
      <c r="CH122" s="95">
        <f>($K122="Bell Curve")*(_xlfn.NORM.DIST(AND(CH$6&gt;=$F122,CH$6&lt;=$H122)*(CH$6-$F122+1),$J122/2,$M122,TRUE)-_xlfn.NORM.DIST(AND(CH$6&gt;=$F122,CH$6&lt;=$H122)*(CG$6-$F122+1),$J122/2,$M122,TRUE))/(1-2*_xlfn.NORM.DIST(0,$J122/2,$M122,TRUE))*$D122+($K122="Steady Growth")*(AND(CH$6&gt;=$F122,CH$6&lt;=$H122)*((CH$6-$F122+1)/($J122*($J122+1)/2)*$D122))+($K122="custom")*CustCF!CB122</f>
        <v>0</v>
      </c>
      <c r="CI122" s="95">
        <f>($K122="Bell Curve")*(_xlfn.NORM.DIST(AND(CI$6&gt;=$F122,CI$6&lt;=$H122)*(CI$6-$F122+1),$J122/2,$M122,TRUE)-_xlfn.NORM.DIST(AND(CI$6&gt;=$F122,CI$6&lt;=$H122)*(CH$6-$F122+1),$J122/2,$M122,TRUE))/(1-2*_xlfn.NORM.DIST(0,$J122/2,$M122,TRUE))*$D122+($K122="Steady Growth")*(AND(CI$6&gt;=$F122,CI$6&lt;=$H122)*((CI$6-$F122+1)/($J122*($J122+1)/2)*$D122))+($K122="custom")*CustCF!CC122</f>
        <v>0</v>
      </c>
      <c r="CJ122" s="95">
        <f>($K122="Bell Curve")*(_xlfn.NORM.DIST(AND(CJ$6&gt;=$F122,CJ$6&lt;=$H122)*(CJ$6-$F122+1),$J122/2,$M122,TRUE)-_xlfn.NORM.DIST(AND(CJ$6&gt;=$F122,CJ$6&lt;=$H122)*(CI$6-$F122+1),$J122/2,$M122,TRUE))/(1-2*_xlfn.NORM.DIST(0,$J122/2,$M122,TRUE))*$D122+($K122="Steady Growth")*(AND(CJ$6&gt;=$F122,CJ$6&lt;=$H122)*((CJ$6-$F122+1)/($J122*($J122+1)/2)*$D122))+($K122="custom")*CustCF!CD122</f>
        <v>0</v>
      </c>
      <c r="CK122" s="95">
        <f>($K122="Bell Curve")*(_xlfn.NORM.DIST(AND(CK$6&gt;=$F122,CK$6&lt;=$H122)*(CK$6-$F122+1),$J122/2,$M122,TRUE)-_xlfn.NORM.DIST(AND(CK$6&gt;=$F122,CK$6&lt;=$H122)*(CJ$6-$F122+1),$J122/2,$M122,TRUE))/(1-2*_xlfn.NORM.DIST(0,$J122/2,$M122,TRUE))*$D122+($K122="Steady Growth")*(AND(CK$6&gt;=$F122,CK$6&lt;=$H122)*((CK$6-$F122+1)/($J122*($J122+1)/2)*$D122))+($K122="custom")*CustCF!CE122</f>
        <v>0</v>
      </c>
      <c r="CL122" s="95">
        <f>($K122="Bell Curve")*(_xlfn.NORM.DIST(AND(CL$6&gt;=$F122,CL$6&lt;=$H122)*(CL$6-$F122+1),$J122/2,$M122,TRUE)-_xlfn.NORM.DIST(AND(CL$6&gt;=$F122,CL$6&lt;=$H122)*(CK$6-$F122+1),$J122/2,$M122,TRUE))/(1-2*_xlfn.NORM.DIST(0,$J122/2,$M122,TRUE))*$D122+($K122="Steady Growth")*(AND(CL$6&gt;=$F122,CL$6&lt;=$H122)*((CL$6-$F122+1)/($J122*($J122+1)/2)*$D122))+($K122="custom")*CustCF!CF122</f>
        <v>0</v>
      </c>
      <c r="CM122" s="95">
        <f>($K122="Bell Curve")*(_xlfn.NORM.DIST(AND(CM$6&gt;=$F122,CM$6&lt;=$H122)*(CM$6-$F122+1),$J122/2,$M122,TRUE)-_xlfn.NORM.DIST(AND(CM$6&gt;=$F122,CM$6&lt;=$H122)*(CL$6-$F122+1),$J122/2,$M122,TRUE))/(1-2*_xlfn.NORM.DIST(0,$J122/2,$M122,TRUE))*$D122+($K122="Steady Growth")*(AND(CM$6&gt;=$F122,CM$6&lt;=$H122)*((CM$6-$F122+1)/($J122*($J122+1)/2)*$D122))+($K122="custom")*CustCF!CG122</f>
        <v>0</v>
      </c>
      <c r="CN122" s="95">
        <f>($K122="Bell Curve")*(_xlfn.NORM.DIST(AND(CN$6&gt;=$F122,CN$6&lt;=$H122)*(CN$6-$F122+1),$J122/2,$M122,TRUE)-_xlfn.NORM.DIST(AND(CN$6&gt;=$F122,CN$6&lt;=$H122)*(CM$6-$F122+1),$J122/2,$M122,TRUE))/(1-2*_xlfn.NORM.DIST(0,$J122/2,$M122,TRUE))*$D122+($K122="Steady Growth")*(AND(CN$6&gt;=$F122,CN$6&lt;=$H122)*((CN$6-$F122+1)/($J122*($J122+1)/2)*$D122))+($K122="custom")*CustCF!CH122</f>
        <v>0</v>
      </c>
      <c r="CO122" s="95">
        <f>($K122="Bell Curve")*(_xlfn.NORM.DIST(AND(CO$6&gt;=$F122,CO$6&lt;=$H122)*(CO$6-$F122+1),$J122/2,$M122,TRUE)-_xlfn.NORM.DIST(AND(CO$6&gt;=$F122,CO$6&lt;=$H122)*(CN$6-$F122+1),$J122/2,$M122,TRUE))/(1-2*_xlfn.NORM.DIST(0,$J122/2,$M122,TRUE))*$D122+($K122="Steady Growth")*(AND(CO$6&gt;=$F122,CO$6&lt;=$H122)*((CO$6-$F122+1)/($J122*($J122+1)/2)*$D122))+($K122="custom")*CustCF!CI122</f>
        <v>0</v>
      </c>
      <c r="CP122" s="95">
        <f>($K122="Bell Curve")*(_xlfn.NORM.DIST(AND(CP$6&gt;=$F122,CP$6&lt;=$H122)*(CP$6-$F122+1),$J122/2,$M122,TRUE)-_xlfn.NORM.DIST(AND(CP$6&gt;=$F122,CP$6&lt;=$H122)*(CO$6-$F122+1),$J122/2,$M122,TRUE))/(1-2*_xlfn.NORM.DIST(0,$J122/2,$M122,TRUE))*$D122+($K122="Steady Growth")*(AND(CP$6&gt;=$F122,CP$6&lt;=$H122)*((CP$6-$F122+1)/($J122*($J122+1)/2)*$D122))+($K122="custom")*CustCF!CJ122</f>
        <v>0</v>
      </c>
      <c r="CQ122" s="95">
        <f>($K122="Bell Curve")*(_xlfn.NORM.DIST(AND(CQ$6&gt;=$F122,CQ$6&lt;=$H122)*(CQ$6-$F122+1),$J122/2,$M122,TRUE)-_xlfn.NORM.DIST(AND(CQ$6&gt;=$F122,CQ$6&lt;=$H122)*(CP$6-$F122+1),$J122/2,$M122,TRUE))/(1-2*_xlfn.NORM.DIST(0,$J122/2,$M122,TRUE))*$D122+($K122="Steady Growth")*(AND(CQ$6&gt;=$F122,CQ$6&lt;=$H122)*((CQ$6-$F122+1)/($J122*($J122+1)/2)*$D122))+($K122="custom")*CustCF!CK122</f>
        <v>0</v>
      </c>
      <c r="CR122" s="95">
        <f>($K122="Bell Curve")*(_xlfn.NORM.DIST(AND(CR$6&gt;=$F122,CR$6&lt;=$H122)*(CR$6-$F122+1),$J122/2,$M122,TRUE)-_xlfn.NORM.DIST(AND(CR$6&gt;=$F122,CR$6&lt;=$H122)*(CQ$6-$F122+1),$J122/2,$M122,TRUE))/(1-2*_xlfn.NORM.DIST(0,$J122/2,$M122,TRUE))*$D122+($K122="Steady Growth")*(AND(CR$6&gt;=$F122,CR$6&lt;=$H122)*((CR$6-$F122+1)/($J122*($J122+1)/2)*$D122))+($K122="custom")*CustCF!CL122</f>
        <v>0</v>
      </c>
      <c r="CS122" s="95">
        <f>($K122="Bell Curve")*(_xlfn.NORM.DIST(AND(CS$6&gt;=$F122,CS$6&lt;=$H122)*(CS$6-$F122+1),$J122/2,$M122,TRUE)-_xlfn.NORM.DIST(AND(CS$6&gt;=$F122,CS$6&lt;=$H122)*(CR$6-$F122+1),$J122/2,$M122,TRUE))/(1-2*_xlfn.NORM.DIST(0,$J122/2,$M122,TRUE))*$D122+($K122="Steady Growth")*(AND(CS$6&gt;=$F122,CS$6&lt;=$H122)*((CS$6-$F122+1)/($J122*($J122+1)/2)*$D122))+($K122="custom")*CustCF!CM122</f>
        <v>0</v>
      </c>
      <c r="CT122" s="95">
        <f>($K122="Bell Curve")*(_xlfn.NORM.DIST(AND(CT$6&gt;=$F122,CT$6&lt;=$H122)*(CT$6-$F122+1),$J122/2,$M122,TRUE)-_xlfn.NORM.DIST(AND(CT$6&gt;=$F122,CT$6&lt;=$H122)*(CS$6-$F122+1),$J122/2,$M122,TRUE))/(1-2*_xlfn.NORM.DIST(0,$J122/2,$M122,TRUE))*$D122+($K122="Steady Growth")*(AND(CT$6&gt;=$F122,CT$6&lt;=$H122)*((CT$6-$F122+1)/($J122*($J122+1)/2)*$D122))+($K122="custom")*CustCF!CN122</f>
        <v>0</v>
      </c>
      <c r="CU122" s="95">
        <f>($K122="Bell Curve")*(_xlfn.NORM.DIST(AND(CU$6&gt;=$F122,CU$6&lt;=$H122)*(CU$6-$F122+1),$J122/2,$M122,TRUE)-_xlfn.NORM.DIST(AND(CU$6&gt;=$F122,CU$6&lt;=$H122)*(CT$6-$F122+1),$J122/2,$M122,TRUE))/(1-2*_xlfn.NORM.DIST(0,$J122/2,$M122,TRUE))*$D122+($K122="Steady Growth")*(AND(CU$6&gt;=$F122,CU$6&lt;=$H122)*((CU$6-$F122+1)/($J122*($J122+1)/2)*$D122))+($K122="custom")*CustCF!CO122</f>
        <v>0</v>
      </c>
      <c r="CV122" s="95">
        <f>($K122="Bell Curve")*(_xlfn.NORM.DIST(AND(CV$6&gt;=$F122,CV$6&lt;=$H122)*(CV$6-$F122+1),$J122/2,$M122,TRUE)-_xlfn.NORM.DIST(AND(CV$6&gt;=$F122,CV$6&lt;=$H122)*(CU$6-$F122+1),$J122/2,$M122,TRUE))/(1-2*_xlfn.NORM.DIST(0,$J122/2,$M122,TRUE))*$D122+($K122="Steady Growth")*(AND(CV$6&gt;=$F122,CV$6&lt;=$H122)*((CV$6-$F122+1)/($J122*($J122+1)/2)*$D122))+($K122="custom")*CustCF!CP122</f>
        <v>0</v>
      </c>
      <c r="CW122" s="95">
        <f>($K122="Bell Curve")*(_xlfn.NORM.DIST(AND(CW$6&gt;=$F122,CW$6&lt;=$H122)*(CW$6-$F122+1),$J122/2,$M122,TRUE)-_xlfn.NORM.DIST(AND(CW$6&gt;=$F122,CW$6&lt;=$H122)*(CV$6-$F122+1),$J122/2,$M122,TRUE))/(1-2*_xlfn.NORM.DIST(0,$J122/2,$M122,TRUE))*$D122+($K122="Steady Growth")*(AND(CW$6&gt;=$F122,CW$6&lt;=$H122)*((CW$6-$F122+1)/($J122*($J122+1)/2)*$D122))+($K122="custom")*CustCF!CQ122</f>
        <v>0</v>
      </c>
      <c r="CX122" s="95">
        <f>($K122="Bell Curve")*(_xlfn.NORM.DIST(AND(CX$6&gt;=$F122,CX$6&lt;=$H122)*(CX$6-$F122+1),$J122/2,$M122,TRUE)-_xlfn.NORM.DIST(AND(CX$6&gt;=$F122,CX$6&lt;=$H122)*(CW$6-$F122+1),$J122/2,$M122,TRUE))/(1-2*_xlfn.NORM.DIST(0,$J122/2,$M122,TRUE))*$D122+($K122="Steady Growth")*(AND(CX$6&gt;=$F122,CX$6&lt;=$H122)*((CX$6-$F122+1)/($J122*($J122+1)/2)*$D122))+($K122="custom")*CustCF!CR122</f>
        <v>0</v>
      </c>
      <c r="CY122" s="95">
        <f>($K122="Bell Curve")*(_xlfn.NORM.DIST(AND(CY$6&gt;=$F122,CY$6&lt;=$H122)*(CY$6-$F122+1),$J122/2,$M122,TRUE)-_xlfn.NORM.DIST(AND(CY$6&gt;=$F122,CY$6&lt;=$H122)*(CX$6-$F122+1),$J122/2,$M122,TRUE))/(1-2*_xlfn.NORM.DIST(0,$J122/2,$M122,TRUE))*$D122+($K122="Steady Growth")*(AND(CY$6&gt;=$F122,CY$6&lt;=$H122)*((CY$6-$F122+1)/($J122*($J122+1)/2)*$D122))+($K122="custom")*CustCF!CS122</f>
        <v>0</v>
      </c>
      <c r="CZ122" s="95">
        <f>($K122="Bell Curve")*(_xlfn.NORM.DIST(AND(CZ$6&gt;=$F122,CZ$6&lt;=$H122)*(CZ$6-$F122+1),$J122/2,$M122,TRUE)-_xlfn.NORM.DIST(AND(CZ$6&gt;=$F122,CZ$6&lt;=$H122)*(CY$6-$F122+1),$J122/2,$M122,TRUE))/(1-2*_xlfn.NORM.DIST(0,$J122/2,$M122,TRUE))*$D122+($K122="Steady Growth")*(AND(CZ$6&gt;=$F122,CZ$6&lt;=$H122)*((CZ$6-$F122+1)/($J122*($J122+1)/2)*$D122))+($K122="custom")*CustCF!CT122</f>
        <v>0</v>
      </c>
      <c r="DA122" s="95">
        <f>($K122="Bell Curve")*(_xlfn.NORM.DIST(AND(DA$6&gt;=$F122,DA$6&lt;=$H122)*(DA$6-$F122+1),$J122/2,$M122,TRUE)-_xlfn.NORM.DIST(AND(DA$6&gt;=$F122,DA$6&lt;=$H122)*(CZ$6-$F122+1),$J122/2,$M122,TRUE))/(1-2*_xlfn.NORM.DIST(0,$J122/2,$M122,TRUE))*$D122+($K122="Steady Growth")*(AND(DA$6&gt;=$F122,DA$6&lt;=$H122)*((DA$6-$F122+1)/($J122*($J122+1)/2)*$D122))+($K122="custom")*CustCF!CU122</f>
        <v>0</v>
      </c>
      <c r="DB122" s="95">
        <f>($K122="Bell Curve")*(_xlfn.NORM.DIST(AND(DB$6&gt;=$F122,DB$6&lt;=$H122)*(DB$6-$F122+1),$J122/2,$M122,TRUE)-_xlfn.NORM.DIST(AND(DB$6&gt;=$F122,DB$6&lt;=$H122)*(DA$6-$F122+1),$J122/2,$M122,TRUE))/(1-2*_xlfn.NORM.DIST(0,$J122/2,$M122,TRUE))*$D122+($K122="Steady Growth")*(AND(DB$6&gt;=$F122,DB$6&lt;=$H122)*((DB$6-$F122+1)/($J122*($J122+1)/2)*$D122))+($K122="custom")*CustCF!CV122</f>
        <v>0</v>
      </c>
      <c r="DC122" s="95">
        <f>($K122="Bell Curve")*(_xlfn.NORM.DIST(AND(DC$6&gt;=$F122,DC$6&lt;=$H122)*(DC$6-$F122+1),$J122/2,$M122,TRUE)-_xlfn.NORM.DIST(AND(DC$6&gt;=$F122,DC$6&lt;=$H122)*(DB$6-$F122+1),$J122/2,$M122,TRUE))/(1-2*_xlfn.NORM.DIST(0,$J122/2,$M122,TRUE))*$D122+($K122="Steady Growth")*(AND(DC$6&gt;=$F122,DC$6&lt;=$H122)*((DC$6-$F122+1)/($J122*($J122+1)/2)*$D122))+($K122="custom")*CustCF!CW122</f>
        <v>0</v>
      </c>
      <c r="DD122" s="95">
        <f>($K122="Bell Curve")*(_xlfn.NORM.DIST(AND(DD$6&gt;=$F122,DD$6&lt;=$H122)*(DD$6-$F122+1),$J122/2,$M122,TRUE)-_xlfn.NORM.DIST(AND(DD$6&gt;=$F122,DD$6&lt;=$H122)*(DC$6-$F122+1),$J122/2,$M122,TRUE))/(1-2*_xlfn.NORM.DIST(0,$J122/2,$M122,TRUE))*$D122+($K122="Steady Growth")*(AND(DD$6&gt;=$F122,DD$6&lt;=$H122)*((DD$6-$F122+1)/($J122*($J122+1)/2)*$D122))+($K122="custom")*CustCF!CX122</f>
        <v>0</v>
      </c>
      <c r="DE122" s="95">
        <f>($K122="Bell Curve")*(_xlfn.NORM.DIST(AND(DE$6&gt;=$F122,DE$6&lt;=$H122)*(DE$6-$F122+1),$J122/2,$M122,TRUE)-_xlfn.NORM.DIST(AND(DE$6&gt;=$F122,DE$6&lt;=$H122)*(DD$6-$F122+1),$J122/2,$M122,TRUE))/(1-2*_xlfn.NORM.DIST(0,$J122/2,$M122,TRUE))*$D122+($K122="Steady Growth")*(AND(DE$6&gt;=$F122,DE$6&lt;=$H122)*((DE$6-$F122+1)/($J122*($J122+1)/2)*$D122))+($K122="custom")*CustCF!CY122</f>
        <v>0</v>
      </c>
      <c r="DF122" s="95">
        <f>($K122="Bell Curve")*(_xlfn.NORM.DIST(AND(DF$6&gt;=$F122,DF$6&lt;=$H122)*(DF$6-$F122+1),$J122/2,$M122,TRUE)-_xlfn.NORM.DIST(AND(DF$6&gt;=$F122,DF$6&lt;=$H122)*(DE$6-$F122+1),$J122/2,$M122,TRUE))/(1-2*_xlfn.NORM.DIST(0,$J122/2,$M122,TRUE))*$D122+($K122="Steady Growth")*(AND(DF$6&gt;=$F122,DF$6&lt;=$H122)*((DF$6-$F122+1)/($J122*($J122+1)/2)*$D122))+($K122="custom")*CustCF!CZ122</f>
        <v>0</v>
      </c>
      <c r="DG122" s="95">
        <f>($K122="Bell Curve")*(_xlfn.NORM.DIST(AND(DG$6&gt;=$F122,DG$6&lt;=$H122)*(DG$6-$F122+1),$J122/2,$M122,TRUE)-_xlfn.NORM.DIST(AND(DG$6&gt;=$F122,DG$6&lt;=$H122)*(DF$6-$F122+1),$J122/2,$M122,TRUE))/(1-2*_xlfn.NORM.DIST(0,$J122/2,$M122,TRUE))*$D122+($K122="Steady Growth")*(AND(DG$6&gt;=$F122,DG$6&lt;=$H122)*((DG$6-$F122+1)/($J122*($J122+1)/2)*$D122))+($K122="custom")*CustCF!DA122</f>
        <v>0</v>
      </c>
      <c r="DH122" s="95">
        <f>($K122="Bell Curve")*(_xlfn.NORM.DIST(AND(DH$6&gt;=$F122,DH$6&lt;=$H122)*(DH$6-$F122+1),$J122/2,$M122,TRUE)-_xlfn.NORM.DIST(AND(DH$6&gt;=$F122,DH$6&lt;=$H122)*(DG$6-$F122+1),$J122/2,$M122,TRUE))/(1-2*_xlfn.NORM.DIST(0,$J122/2,$M122,TRUE))*$D122+($K122="Steady Growth")*(AND(DH$6&gt;=$F122,DH$6&lt;=$H122)*((DH$6-$F122+1)/($J122*($J122+1)/2)*$D122))+($K122="custom")*CustCF!DB122</f>
        <v>0</v>
      </c>
      <c r="DI122" s="95">
        <f>($K122="Bell Curve")*(_xlfn.NORM.DIST(AND(DI$6&gt;=$F122,DI$6&lt;=$H122)*(DI$6-$F122+1),$J122/2,$M122,TRUE)-_xlfn.NORM.DIST(AND(DI$6&gt;=$F122,DI$6&lt;=$H122)*(DH$6-$F122+1),$J122/2,$M122,TRUE))/(1-2*_xlfn.NORM.DIST(0,$J122/2,$M122,TRUE))*$D122+($K122="Steady Growth")*(AND(DI$6&gt;=$F122,DI$6&lt;=$H122)*((DI$6-$F122+1)/($J122*($J122+1)/2)*$D122))+($K122="custom")*CustCF!DC122</f>
        <v>0</v>
      </c>
      <c r="DJ122" s="95">
        <f>($K122="Bell Curve")*(_xlfn.NORM.DIST(AND(DJ$6&gt;=$F122,DJ$6&lt;=$H122)*(DJ$6-$F122+1),$J122/2,$M122,TRUE)-_xlfn.NORM.DIST(AND(DJ$6&gt;=$F122,DJ$6&lt;=$H122)*(DI$6-$F122+1),$J122/2,$M122,TRUE))/(1-2*_xlfn.NORM.DIST(0,$J122/2,$M122,TRUE))*$D122+($K122="Steady Growth")*(AND(DJ$6&gt;=$F122,DJ$6&lt;=$H122)*((DJ$6-$F122+1)/($J122*($J122+1)/2)*$D122))+($K122="custom")*CustCF!DD122</f>
        <v>0</v>
      </c>
      <c r="DK122" s="95">
        <f>($K122="Bell Curve")*(_xlfn.NORM.DIST(AND(DK$6&gt;=$F122,DK$6&lt;=$H122)*(DK$6-$F122+1),$J122/2,$M122,TRUE)-_xlfn.NORM.DIST(AND(DK$6&gt;=$F122,DK$6&lt;=$H122)*(DJ$6-$F122+1),$J122/2,$M122,TRUE))/(1-2*_xlfn.NORM.DIST(0,$J122/2,$M122,TRUE))*$D122+($K122="Steady Growth")*(AND(DK$6&gt;=$F122,DK$6&lt;=$H122)*((DK$6-$F122+1)/($J122*($J122+1)/2)*$D122))+($K122="custom")*CustCF!DE122</f>
        <v>0</v>
      </c>
      <c r="DL122" s="95">
        <f>($K122="Bell Curve")*(_xlfn.NORM.DIST(AND(DL$6&gt;=$F122,DL$6&lt;=$H122)*(DL$6-$F122+1),$J122/2,$M122,TRUE)-_xlfn.NORM.DIST(AND(DL$6&gt;=$F122,DL$6&lt;=$H122)*(DK$6-$F122+1),$J122/2,$M122,TRUE))/(1-2*_xlfn.NORM.DIST(0,$J122/2,$M122,TRUE))*$D122+($K122="Steady Growth")*(AND(DL$6&gt;=$F122,DL$6&lt;=$H122)*((DL$6-$F122+1)/($J122*($J122+1)/2)*$D122))+($K122="custom")*CustCF!DF122</f>
        <v>0</v>
      </c>
      <c r="DM122" s="95">
        <f>($K122="Bell Curve")*(_xlfn.NORM.DIST(AND(DM$6&gt;=$F122,DM$6&lt;=$H122)*(DM$6-$F122+1),$J122/2,$M122,TRUE)-_xlfn.NORM.DIST(AND(DM$6&gt;=$F122,DM$6&lt;=$H122)*(DL$6-$F122+1),$J122/2,$M122,TRUE))/(1-2*_xlfn.NORM.DIST(0,$J122/2,$M122,TRUE))*$D122+($K122="Steady Growth")*(AND(DM$6&gt;=$F122,DM$6&lt;=$H122)*((DM$6-$F122+1)/($J122*($J122+1)/2)*$D122))+($K122="custom")*CustCF!DG122</f>
        <v>0</v>
      </c>
      <c r="DN122" s="95">
        <f>($K122="Bell Curve")*(_xlfn.NORM.DIST(AND(DN$6&gt;=$F122,DN$6&lt;=$H122)*(DN$6-$F122+1),$J122/2,$M122,TRUE)-_xlfn.NORM.DIST(AND(DN$6&gt;=$F122,DN$6&lt;=$H122)*(DM$6-$F122+1),$J122/2,$M122,TRUE))/(1-2*_xlfn.NORM.DIST(0,$J122/2,$M122,TRUE))*$D122+($K122="Steady Growth")*(AND(DN$6&gt;=$F122,DN$6&lt;=$H122)*((DN$6-$F122+1)/($J122*($J122+1)/2)*$D122))+($K122="custom")*CustCF!DH122</f>
        <v>0</v>
      </c>
      <c r="DO122" s="95">
        <f>($K122="Bell Curve")*(_xlfn.NORM.DIST(AND(DO$6&gt;=$F122,DO$6&lt;=$H122)*(DO$6-$F122+1),$J122/2,$M122,TRUE)-_xlfn.NORM.DIST(AND(DO$6&gt;=$F122,DO$6&lt;=$H122)*(DN$6-$F122+1),$J122/2,$M122,TRUE))/(1-2*_xlfn.NORM.DIST(0,$J122/2,$M122,TRUE))*$D122+($K122="Steady Growth")*(AND(DO$6&gt;=$F122,DO$6&lt;=$H122)*((DO$6-$F122+1)/($J122*($J122+1)/2)*$D122))+($K122="custom")*CustCF!DI122</f>
        <v>0</v>
      </c>
      <c r="DP122" s="95">
        <f>($K122="Bell Curve")*(_xlfn.NORM.DIST(AND(DP$6&gt;=$F122,DP$6&lt;=$H122)*(DP$6-$F122+1),$J122/2,$M122,TRUE)-_xlfn.NORM.DIST(AND(DP$6&gt;=$F122,DP$6&lt;=$H122)*(DO$6-$F122+1),$J122/2,$M122,TRUE))/(1-2*_xlfn.NORM.DIST(0,$J122/2,$M122,TRUE))*$D122+($K122="Steady Growth")*(AND(DP$6&gt;=$F122,DP$6&lt;=$H122)*((DP$6-$F122+1)/($J122*($J122+1)/2)*$D122))+($K122="custom")*CustCF!DJ122</f>
        <v>0</v>
      </c>
      <c r="DQ122" s="95">
        <f>($K122="Bell Curve")*(_xlfn.NORM.DIST(AND(DQ$6&gt;=$F122,DQ$6&lt;=$H122)*(DQ$6-$F122+1),$J122/2,$M122,TRUE)-_xlfn.NORM.DIST(AND(DQ$6&gt;=$F122,DQ$6&lt;=$H122)*(DP$6-$F122+1),$J122/2,$M122,TRUE))/(1-2*_xlfn.NORM.DIST(0,$J122/2,$M122,TRUE))*$D122+($K122="Steady Growth")*(AND(DQ$6&gt;=$F122,DQ$6&lt;=$H122)*((DQ$6-$F122+1)/($J122*($J122+1)/2)*$D122))+($K122="custom")*CustCF!DK122</f>
        <v>0</v>
      </c>
      <c r="DR122" s="95">
        <f>($K122="Bell Curve")*(_xlfn.NORM.DIST(AND(DR$6&gt;=$F122,DR$6&lt;=$H122)*(DR$6-$F122+1),$J122/2,$M122,TRUE)-_xlfn.NORM.DIST(AND(DR$6&gt;=$F122,DR$6&lt;=$H122)*(DQ$6-$F122+1),$J122/2,$M122,TRUE))/(1-2*_xlfn.NORM.DIST(0,$J122/2,$M122,TRUE))*$D122+($K122="Steady Growth")*(AND(DR$6&gt;=$F122,DR$6&lt;=$H122)*((DR$6-$F122+1)/($J122*($J122+1)/2)*$D122))+($K122="custom")*CustCF!DL122</f>
        <v>0</v>
      </c>
      <c r="DS122" s="95">
        <f>($K122="Bell Curve")*(_xlfn.NORM.DIST(AND(DS$6&gt;=$F122,DS$6&lt;=$H122)*(DS$6-$F122+1),$J122/2,$M122,TRUE)-_xlfn.NORM.DIST(AND(DS$6&gt;=$F122,DS$6&lt;=$H122)*(DR$6-$F122+1),$J122/2,$M122,TRUE))/(1-2*_xlfn.NORM.DIST(0,$J122/2,$M122,TRUE))*$D122+($K122="Steady Growth")*(AND(DS$6&gt;=$F122,DS$6&lt;=$H122)*((DS$6-$F122+1)/($J122*($J122+1)/2)*$D122))+($K122="custom")*CustCF!DM122</f>
        <v>0</v>
      </c>
      <c r="DT122" s="95">
        <f>($K122="Bell Curve")*(_xlfn.NORM.DIST(AND(DT$6&gt;=$F122,DT$6&lt;=$H122)*(DT$6-$F122+1),$J122/2,$M122,TRUE)-_xlfn.NORM.DIST(AND(DT$6&gt;=$F122,DT$6&lt;=$H122)*(DS$6-$F122+1),$J122/2,$M122,TRUE))/(1-2*_xlfn.NORM.DIST(0,$J122/2,$M122,TRUE))*$D122+($K122="Steady Growth")*(AND(DT$6&gt;=$F122,DT$6&lt;=$H122)*((DT$6-$F122+1)/($J122*($J122+1)/2)*$D122))+($K122="custom")*CustCF!DN122</f>
        <v>0</v>
      </c>
      <c r="DU122" s="95">
        <f>($K122="Bell Curve")*(_xlfn.NORM.DIST(AND(DU$6&gt;=$F122,DU$6&lt;=$H122)*(DU$6-$F122+1),$J122/2,$M122,TRUE)-_xlfn.NORM.DIST(AND(DU$6&gt;=$F122,DU$6&lt;=$H122)*(DT$6-$F122+1),$J122/2,$M122,TRUE))/(1-2*_xlfn.NORM.DIST(0,$J122/2,$M122,TRUE))*$D122+($K122="Steady Growth")*(AND(DU$6&gt;=$F122,DU$6&lt;=$H122)*((DU$6-$F122+1)/($J122*($J122+1)/2)*$D122))+($K122="custom")*CustCF!DO122</f>
        <v>0</v>
      </c>
      <c r="DV122" s="95">
        <f>($K122="Bell Curve")*(_xlfn.NORM.DIST(AND(DV$6&gt;=$F122,DV$6&lt;=$H122)*(DV$6-$F122+1),$J122/2,$M122,TRUE)-_xlfn.NORM.DIST(AND(DV$6&gt;=$F122,DV$6&lt;=$H122)*(DU$6-$F122+1),$J122/2,$M122,TRUE))/(1-2*_xlfn.NORM.DIST(0,$J122/2,$M122,TRUE))*$D122+($K122="Steady Growth")*(AND(DV$6&gt;=$F122,DV$6&lt;=$H122)*((DV$6-$F122+1)/($J122*($J122+1)/2)*$D122))+($K122="custom")*CustCF!DP122</f>
        <v>0</v>
      </c>
      <c r="DW122" s="95">
        <f>($K122="Bell Curve")*(_xlfn.NORM.DIST(AND(DW$6&gt;=$F122,DW$6&lt;=$H122)*(DW$6-$F122+1),$J122/2,$M122,TRUE)-_xlfn.NORM.DIST(AND(DW$6&gt;=$F122,DW$6&lt;=$H122)*(DV$6-$F122+1),$J122/2,$M122,TRUE))/(1-2*_xlfn.NORM.DIST(0,$J122/2,$M122,TRUE))*$D122+($K122="Steady Growth")*(AND(DW$6&gt;=$F122,DW$6&lt;=$H122)*((DW$6-$F122+1)/($J122*($J122+1)/2)*$D122))+($K122="custom")*CustCF!DQ122</f>
        <v>0</v>
      </c>
      <c r="DX122" s="95">
        <f>($K122="Bell Curve")*(_xlfn.NORM.DIST(AND(DX$6&gt;=$F122,DX$6&lt;=$H122)*(DX$6-$F122+1),$J122/2,$M122,TRUE)-_xlfn.NORM.DIST(AND(DX$6&gt;=$F122,DX$6&lt;=$H122)*(DW$6-$F122+1),$J122/2,$M122,TRUE))/(1-2*_xlfn.NORM.DIST(0,$J122/2,$M122,TRUE))*$D122+($K122="Steady Growth")*(AND(DX$6&gt;=$F122,DX$6&lt;=$H122)*((DX$6-$F122+1)/($J122*($J122+1)/2)*$D122))+($K122="custom")*CustCF!DR122</f>
        <v>0</v>
      </c>
      <c r="DY122" s="95">
        <f>($K122="Bell Curve")*(_xlfn.NORM.DIST(AND(DY$6&gt;=$F122,DY$6&lt;=$H122)*(DY$6-$F122+1),$J122/2,$M122,TRUE)-_xlfn.NORM.DIST(AND(DY$6&gt;=$F122,DY$6&lt;=$H122)*(DX$6-$F122+1),$J122/2,$M122,TRUE))/(1-2*_xlfn.NORM.DIST(0,$J122/2,$M122,TRUE))*$D122+($K122="Steady Growth")*(AND(DY$6&gt;=$F122,DY$6&lt;=$H122)*((DY$6-$F122+1)/($J122*($J122+1)/2)*$D122))+($K122="custom")*CustCF!DS122</f>
        <v>0</v>
      </c>
      <c r="DZ122" s="95">
        <f>($K122="Bell Curve")*(_xlfn.NORM.DIST(AND(DZ$6&gt;=$F122,DZ$6&lt;=$H122)*(DZ$6-$F122+1),$J122/2,$M122,TRUE)-_xlfn.NORM.DIST(AND(DZ$6&gt;=$F122,DZ$6&lt;=$H122)*(DY$6-$F122+1),$J122/2,$M122,TRUE))/(1-2*_xlfn.NORM.DIST(0,$J122/2,$M122,TRUE))*$D122+($K122="Steady Growth")*(AND(DZ$6&gt;=$F122,DZ$6&lt;=$H122)*((DZ$6-$F122+1)/($J122*($J122+1)/2)*$D122))+($K122="custom")*CustCF!DT122</f>
        <v>0</v>
      </c>
      <c r="EA122" s="95">
        <f>($K122="Bell Curve")*(_xlfn.NORM.DIST(AND(EA$6&gt;=$F122,EA$6&lt;=$H122)*(EA$6-$F122+1),$J122/2,$M122,TRUE)-_xlfn.NORM.DIST(AND(EA$6&gt;=$F122,EA$6&lt;=$H122)*(DZ$6-$F122+1),$J122/2,$M122,TRUE))/(1-2*_xlfn.NORM.DIST(0,$J122/2,$M122,TRUE))*$D122+($K122="Steady Growth")*(AND(EA$6&gt;=$F122,EA$6&lt;=$H122)*((EA$6-$F122+1)/($J122*($J122+1)/2)*$D122))+($K122="custom")*CustCF!DU122</f>
        <v>0</v>
      </c>
      <c r="EB122" s="95">
        <f>($K122="Bell Curve")*(_xlfn.NORM.DIST(AND(EB$6&gt;=$F122,EB$6&lt;=$H122)*(EB$6-$F122+1),$J122/2,$M122,TRUE)-_xlfn.NORM.DIST(AND(EB$6&gt;=$F122,EB$6&lt;=$H122)*(EA$6-$F122+1),$J122/2,$M122,TRUE))/(1-2*_xlfn.NORM.DIST(0,$J122/2,$M122,TRUE))*$D122+($K122="Steady Growth")*(AND(EB$6&gt;=$F122,EB$6&lt;=$H122)*((EB$6-$F122+1)/($J122*($J122+1)/2)*$D122))+($K122="custom")*CustCF!DV122</f>
        <v>0</v>
      </c>
      <c r="EC122" s="95">
        <f>($K122="Bell Curve")*(_xlfn.NORM.DIST(AND(EC$6&gt;=$F122,EC$6&lt;=$H122)*(EC$6-$F122+1),$J122/2,$M122,TRUE)-_xlfn.NORM.DIST(AND(EC$6&gt;=$F122,EC$6&lt;=$H122)*(EB$6-$F122+1),$J122/2,$M122,TRUE))/(1-2*_xlfn.NORM.DIST(0,$J122/2,$M122,TRUE))*$D122+($K122="Steady Growth")*(AND(EC$6&gt;=$F122,EC$6&lt;=$H122)*((EC$6-$F122+1)/($J122*($J122+1)/2)*$D122))+($K122="custom")*CustCF!DW122</f>
        <v>0</v>
      </c>
      <c r="ED122" s="95">
        <f>($K122="Bell Curve")*(_xlfn.NORM.DIST(AND(ED$6&gt;=$F122,ED$6&lt;=$H122)*(ED$6-$F122+1),$J122/2,$M122,TRUE)-_xlfn.NORM.DIST(AND(ED$6&gt;=$F122,ED$6&lt;=$H122)*(EC$6-$F122+1),$J122/2,$M122,TRUE))/(1-2*_xlfn.NORM.DIST(0,$J122/2,$M122,TRUE))*$D122+($K122="Steady Growth")*(AND(ED$6&gt;=$F122,ED$6&lt;=$H122)*((ED$6-$F122+1)/($J122*($J122+1)/2)*$D122))+($K122="custom")*CustCF!DX122</f>
        <v>0</v>
      </c>
      <c r="EE122" s="95">
        <f>($K122="Bell Curve")*(_xlfn.NORM.DIST(AND(EE$6&gt;=$F122,EE$6&lt;=$H122)*(EE$6-$F122+1),$J122/2,$M122,TRUE)-_xlfn.NORM.DIST(AND(EE$6&gt;=$F122,EE$6&lt;=$H122)*(ED$6-$F122+1),$J122/2,$M122,TRUE))/(1-2*_xlfn.NORM.DIST(0,$J122/2,$M122,TRUE))*$D122+($K122="Steady Growth")*(AND(EE$6&gt;=$F122,EE$6&lt;=$H122)*((EE$6-$F122+1)/($J122*($J122+1)/2)*$D122))+($K122="custom")*CustCF!DY122</f>
        <v>0</v>
      </c>
      <c r="EF122" s="95">
        <f>($K122="Bell Curve")*(_xlfn.NORM.DIST(AND(EF$6&gt;=$F122,EF$6&lt;=$H122)*(EF$6-$F122+1),$J122/2,$M122,TRUE)-_xlfn.NORM.DIST(AND(EF$6&gt;=$F122,EF$6&lt;=$H122)*(EE$6-$F122+1),$J122/2,$M122,TRUE))/(1-2*_xlfn.NORM.DIST(0,$J122/2,$M122,TRUE))*$D122+($K122="Steady Growth")*(AND(EF$6&gt;=$F122,EF$6&lt;=$H122)*((EF$6-$F122+1)/($J122*($J122+1)/2)*$D122))+($K122="custom")*CustCF!DZ122</f>
        <v>0</v>
      </c>
      <c r="EG122" s="95">
        <f>($K122="Bell Curve")*(_xlfn.NORM.DIST(AND(EG$6&gt;=$F122,EG$6&lt;=$H122)*(EG$6-$F122+1),$J122/2,$M122,TRUE)-_xlfn.NORM.DIST(AND(EG$6&gt;=$F122,EG$6&lt;=$H122)*(EF$6-$F122+1),$J122/2,$M122,TRUE))/(1-2*_xlfn.NORM.DIST(0,$J122/2,$M122,TRUE))*$D122+($K122="Steady Growth")*(AND(EG$6&gt;=$F122,EG$6&lt;=$H122)*((EG$6-$F122+1)/($J122*($J122+1)/2)*$D122))+($K122="custom")*CustCF!EA122</f>
        <v>0</v>
      </c>
      <c r="EH122" s="95">
        <f>($K122="Bell Curve")*(_xlfn.NORM.DIST(AND(EH$6&gt;=$F122,EH$6&lt;=$H122)*(EH$6-$F122+1),$J122/2,$M122,TRUE)-_xlfn.NORM.DIST(AND(EH$6&gt;=$F122,EH$6&lt;=$H122)*(EG$6-$F122+1),$J122/2,$M122,TRUE))/(1-2*_xlfn.NORM.DIST(0,$J122/2,$M122,TRUE))*$D122+($K122="Steady Growth")*(AND(EH$6&gt;=$F122,EH$6&lt;=$H122)*((EH$6-$F122+1)/($J122*($J122+1)/2)*$D122))+($K122="custom")*CustCF!EB122</f>
        <v>0</v>
      </c>
      <c r="EI122" s="95">
        <f>($K122="Bell Curve")*(_xlfn.NORM.DIST(AND(EI$6&gt;=$F122,EI$6&lt;=$H122)*(EI$6-$F122+1),$J122/2,$M122,TRUE)-_xlfn.NORM.DIST(AND(EI$6&gt;=$F122,EI$6&lt;=$H122)*(EH$6-$F122+1),$J122/2,$M122,TRUE))/(1-2*_xlfn.NORM.DIST(0,$J122/2,$M122,TRUE))*$D122+($K122="Steady Growth")*(AND(EI$6&gt;=$F122,EI$6&lt;=$H122)*((EI$6-$F122+1)/($J122*($J122+1)/2)*$D122))+($K122="custom")*CustCF!EC122</f>
        <v>0</v>
      </c>
      <c r="EJ122" s="95">
        <f>($K122="Bell Curve")*(_xlfn.NORM.DIST(AND(EJ$6&gt;=$F122,EJ$6&lt;=$H122)*(EJ$6-$F122+1),$J122/2,$M122,TRUE)-_xlfn.NORM.DIST(AND(EJ$6&gt;=$F122,EJ$6&lt;=$H122)*(EI$6-$F122+1),$J122/2,$M122,TRUE))/(1-2*_xlfn.NORM.DIST(0,$J122/2,$M122,TRUE))*$D122+($K122="Steady Growth")*(AND(EJ$6&gt;=$F122,EJ$6&lt;=$H122)*((EJ$6-$F122+1)/($J122*($J122+1)/2)*$D122))+($K122="custom")*CustCF!ED122</f>
        <v>0</v>
      </c>
      <c r="EK122" s="95">
        <f>($K122="Bell Curve")*(_xlfn.NORM.DIST(AND(EK$6&gt;=$F122,EK$6&lt;=$H122)*(EK$6-$F122+1),$J122/2,$M122,TRUE)-_xlfn.NORM.DIST(AND(EK$6&gt;=$F122,EK$6&lt;=$H122)*(EJ$6-$F122+1),$J122/2,$M122,TRUE))/(1-2*_xlfn.NORM.DIST(0,$J122/2,$M122,TRUE))*$D122+($K122="Steady Growth")*(AND(EK$6&gt;=$F122,EK$6&lt;=$H122)*((EK$6-$F122+1)/($J122*($J122+1)/2)*$D122))+($K122="custom")*CustCF!EE122</f>
        <v>0</v>
      </c>
      <c r="EL122" s="95">
        <f>($K122="Bell Curve")*(_xlfn.NORM.DIST(AND(EL$6&gt;=$F122,EL$6&lt;=$H122)*(EL$6-$F122+1),$J122/2,$M122,TRUE)-_xlfn.NORM.DIST(AND(EL$6&gt;=$F122,EL$6&lt;=$H122)*(EK$6-$F122+1),$J122/2,$M122,TRUE))/(1-2*_xlfn.NORM.DIST(0,$J122/2,$M122,TRUE))*$D122+($K122="Steady Growth")*(AND(EL$6&gt;=$F122,EL$6&lt;=$H122)*((EL$6-$F122+1)/($J122*($J122+1)/2)*$D122))+($K122="custom")*CustCF!EF122</f>
        <v>0</v>
      </c>
      <c r="EM122" s="95">
        <f>($K122="Bell Curve")*(_xlfn.NORM.DIST(AND(EM$6&gt;=$F122,EM$6&lt;=$H122)*(EM$6-$F122+1),$J122/2,$M122,TRUE)-_xlfn.NORM.DIST(AND(EM$6&gt;=$F122,EM$6&lt;=$H122)*(EL$6-$F122+1),$J122/2,$M122,TRUE))/(1-2*_xlfn.NORM.DIST(0,$J122/2,$M122,TRUE))*$D122+($K122="Steady Growth")*(AND(EM$6&gt;=$F122,EM$6&lt;=$H122)*((EM$6-$F122+1)/($J122*($J122+1)/2)*$D122))+($K122="custom")*CustCF!EG122</f>
        <v>0</v>
      </c>
      <c r="EN122" s="95">
        <f>($K122="Bell Curve")*(_xlfn.NORM.DIST(AND(EN$6&gt;=$F122,EN$6&lt;=$H122)*(EN$6-$F122+1),$J122/2,$M122,TRUE)-_xlfn.NORM.DIST(AND(EN$6&gt;=$F122,EN$6&lt;=$H122)*(EM$6-$F122+1),$J122/2,$M122,TRUE))/(1-2*_xlfn.NORM.DIST(0,$J122/2,$M122,TRUE))*$D122+($K122="Steady Growth")*(AND(EN$6&gt;=$F122,EN$6&lt;=$H122)*((EN$6-$F122+1)/($J122*($J122+1)/2)*$D122))+($K122="custom")*CustCF!EH122</f>
        <v>0</v>
      </c>
      <c r="EO122" s="95">
        <f>($K122="Bell Curve")*(_xlfn.NORM.DIST(AND(EO$6&gt;=$F122,EO$6&lt;=$H122)*(EO$6-$F122+1),$J122/2,$M122,TRUE)-_xlfn.NORM.DIST(AND(EO$6&gt;=$F122,EO$6&lt;=$H122)*(EN$6-$F122+1),$J122/2,$M122,TRUE))/(1-2*_xlfn.NORM.DIST(0,$J122/2,$M122,TRUE))*$D122+($K122="Steady Growth")*(AND(EO$6&gt;=$F122,EO$6&lt;=$H122)*((EO$6-$F122+1)/($J122*($J122+1)/2)*$D122))+($K122="custom")*CustCF!EI122</f>
        <v>0</v>
      </c>
      <c r="EP122" s="95">
        <f>($K122="Bell Curve")*(_xlfn.NORM.DIST(AND(EP$6&gt;=$F122,EP$6&lt;=$H122)*(EP$6-$F122+1),$J122/2,$M122,TRUE)-_xlfn.NORM.DIST(AND(EP$6&gt;=$F122,EP$6&lt;=$H122)*(EO$6-$F122+1),$J122/2,$M122,TRUE))/(1-2*_xlfn.NORM.DIST(0,$J122/2,$M122,TRUE))*$D122+($K122="Steady Growth")*(AND(EP$6&gt;=$F122,EP$6&lt;=$H122)*((EP$6-$F122+1)/($J122*($J122+1)/2)*$D122))+($K122="custom")*CustCF!EJ122</f>
        <v>0</v>
      </c>
      <c r="EQ122" s="95">
        <f>($K122="Bell Curve")*(_xlfn.NORM.DIST(AND(EQ$6&gt;=$F122,EQ$6&lt;=$H122)*(EQ$6-$F122+1),$J122/2,$M122,TRUE)-_xlfn.NORM.DIST(AND(EQ$6&gt;=$F122,EQ$6&lt;=$H122)*(EP$6-$F122+1),$J122/2,$M122,TRUE))/(1-2*_xlfn.NORM.DIST(0,$J122/2,$M122,TRUE))*$D122+($K122="Steady Growth")*(AND(EQ$6&gt;=$F122,EQ$6&lt;=$H122)*((EQ$6-$F122+1)/($J122*($J122+1)/2)*$D122))+($K122="custom")*CustCF!EK122</f>
        <v>0</v>
      </c>
      <c r="ER122" s="95">
        <f>($K122="Bell Curve")*(_xlfn.NORM.DIST(AND(ER$6&gt;=$F122,ER$6&lt;=$H122)*(ER$6-$F122+1),$J122/2,$M122,TRUE)-_xlfn.NORM.DIST(AND(ER$6&gt;=$F122,ER$6&lt;=$H122)*(EQ$6-$F122+1),$J122/2,$M122,TRUE))/(1-2*_xlfn.NORM.DIST(0,$J122/2,$M122,TRUE))*$D122+($K122="Steady Growth")*(AND(ER$6&gt;=$F122,ER$6&lt;=$H122)*((ER$6-$F122+1)/($J122*($J122+1)/2)*$D122))+($K122="custom")*CustCF!EL122</f>
        <v>0</v>
      </c>
      <c r="ES122" s="95">
        <f>($K122="Bell Curve")*(_xlfn.NORM.DIST(AND(ES$6&gt;=$F122,ES$6&lt;=$H122)*(ES$6-$F122+1),$J122/2,$M122,TRUE)-_xlfn.NORM.DIST(AND(ES$6&gt;=$F122,ES$6&lt;=$H122)*(ER$6-$F122+1),$J122/2,$M122,TRUE))/(1-2*_xlfn.NORM.DIST(0,$J122/2,$M122,TRUE))*$D122+($K122="Steady Growth")*(AND(ES$6&gt;=$F122,ES$6&lt;=$H122)*((ES$6-$F122+1)/($J122*($J122+1)/2)*$D122))+($K122="custom")*CustCF!EM122</f>
        <v>0</v>
      </c>
      <c r="ET122" s="95">
        <f>($K122="Bell Curve")*(_xlfn.NORM.DIST(AND(ET$6&gt;=$F122,ET$6&lt;=$H122)*(ET$6-$F122+1),$J122/2,$M122,TRUE)-_xlfn.NORM.DIST(AND(ET$6&gt;=$F122,ET$6&lt;=$H122)*(ES$6-$F122+1),$J122/2,$M122,TRUE))/(1-2*_xlfn.NORM.DIST(0,$J122/2,$M122,TRUE))*$D122+($K122="Steady Growth")*(AND(ET$6&gt;=$F122,ET$6&lt;=$H122)*((ET$6-$F122+1)/($J122*($J122+1)/2)*$D122))+($K122="custom")*CustCF!EN122</f>
        <v>0</v>
      </c>
      <c r="EU122" s="95">
        <f>($K122="Bell Curve")*(_xlfn.NORM.DIST(AND(EU$6&gt;=$F122,EU$6&lt;=$H122)*(EU$6-$F122+1),$J122/2,$M122,TRUE)-_xlfn.NORM.DIST(AND(EU$6&gt;=$F122,EU$6&lt;=$H122)*(ET$6-$F122+1),$J122/2,$M122,TRUE))/(1-2*_xlfn.NORM.DIST(0,$J122/2,$M122,TRUE))*$D122+($K122="Steady Growth")*(AND(EU$6&gt;=$F122,EU$6&lt;=$H122)*((EU$6-$F122+1)/($J122*($J122+1)/2)*$D122))+($K122="custom")*CustCF!EO122</f>
        <v>0</v>
      </c>
      <c r="EV122" s="95">
        <f>($K122="Bell Curve")*(_xlfn.NORM.DIST(AND(EV$6&gt;=$F122,EV$6&lt;=$H122)*(EV$6-$F122+1),$J122/2,$M122,TRUE)-_xlfn.NORM.DIST(AND(EV$6&gt;=$F122,EV$6&lt;=$H122)*(EU$6-$F122+1),$J122/2,$M122,TRUE))/(1-2*_xlfn.NORM.DIST(0,$J122/2,$M122,TRUE))*$D122+($K122="Steady Growth")*(AND(EV$6&gt;=$F122,EV$6&lt;=$H122)*((EV$6-$F122+1)/($J122*($J122+1)/2)*$D122))+($K122="custom")*CustCF!EP122</f>
        <v>0</v>
      </c>
      <c r="EW122" s="95">
        <f>($K122="Bell Curve")*(_xlfn.NORM.DIST(AND(EW$6&gt;=$F122,EW$6&lt;=$H122)*(EW$6-$F122+1),$J122/2,$M122,TRUE)-_xlfn.NORM.DIST(AND(EW$6&gt;=$F122,EW$6&lt;=$H122)*(EV$6-$F122+1),$J122/2,$M122,TRUE))/(1-2*_xlfn.NORM.DIST(0,$J122/2,$M122,TRUE))*$D122+($K122="Steady Growth")*(AND(EW$6&gt;=$F122,EW$6&lt;=$H122)*((EW$6-$F122+1)/($J122*($J122+1)/2)*$D122))+($K122="custom")*CustCF!EQ122</f>
        <v>0</v>
      </c>
      <c r="EX122" s="95">
        <f>($K122="Bell Curve")*(_xlfn.NORM.DIST(AND(EX$6&gt;=$F122,EX$6&lt;=$H122)*(EX$6-$F122+1),$J122/2,$M122,TRUE)-_xlfn.NORM.DIST(AND(EX$6&gt;=$F122,EX$6&lt;=$H122)*(EW$6-$F122+1),$J122/2,$M122,TRUE))/(1-2*_xlfn.NORM.DIST(0,$J122/2,$M122,TRUE))*$D122+($K122="Steady Growth")*(AND(EX$6&gt;=$F122,EX$6&lt;=$H122)*((EX$6-$F122+1)/($J122*($J122+1)/2)*$D122))+($K122="custom")*CustCF!ER122</f>
        <v>0</v>
      </c>
      <c r="EY122" s="95">
        <f>($K122="Bell Curve")*(_xlfn.NORM.DIST(AND(EY$6&gt;=$F122,EY$6&lt;=$H122)*(EY$6-$F122+1),$J122/2,$M122,TRUE)-_xlfn.NORM.DIST(AND(EY$6&gt;=$F122,EY$6&lt;=$H122)*(EX$6-$F122+1),$J122/2,$M122,TRUE))/(1-2*_xlfn.NORM.DIST(0,$J122/2,$M122,TRUE))*$D122+($K122="Steady Growth")*(AND(EY$6&gt;=$F122,EY$6&lt;=$H122)*((EY$6-$F122+1)/($J122*($J122+1)/2)*$D122))+($K122="custom")*CustCF!ES122</f>
        <v>0</v>
      </c>
      <c r="EZ122" s="95">
        <f>($K122="Bell Curve")*(_xlfn.NORM.DIST(AND(EZ$6&gt;=$F122,EZ$6&lt;=$H122)*(EZ$6-$F122+1),$J122/2,$M122,TRUE)-_xlfn.NORM.DIST(AND(EZ$6&gt;=$F122,EZ$6&lt;=$H122)*(EY$6-$F122+1),$J122/2,$M122,TRUE))/(1-2*_xlfn.NORM.DIST(0,$J122/2,$M122,TRUE))*$D122+($K122="Steady Growth")*(AND(EZ$6&gt;=$F122,EZ$6&lt;=$H122)*((EZ$6-$F122+1)/($J122*($J122+1)/2)*$D122))+($K122="custom")*CustCF!ET122</f>
        <v>0</v>
      </c>
      <c r="FA122" s="95">
        <f>($K122="Bell Curve")*(_xlfn.NORM.DIST(AND(FA$6&gt;=$F122,FA$6&lt;=$H122)*(FA$6-$F122+1),$J122/2,$M122,TRUE)-_xlfn.NORM.DIST(AND(FA$6&gt;=$F122,FA$6&lt;=$H122)*(EZ$6-$F122+1),$J122/2,$M122,TRUE))/(1-2*_xlfn.NORM.DIST(0,$J122/2,$M122,TRUE))*$D122+($K122="Steady Growth")*(AND(FA$6&gt;=$F122,FA$6&lt;=$H122)*((FA$6-$F122+1)/($J122*($J122+1)/2)*$D122))+($K122="custom")*CustCF!EU122</f>
        <v>0</v>
      </c>
      <c r="FB122" s="95">
        <f>($K122="Bell Curve")*(_xlfn.NORM.DIST(AND(FB$6&gt;=$F122,FB$6&lt;=$H122)*(FB$6-$F122+1),$J122/2,$M122,TRUE)-_xlfn.NORM.DIST(AND(FB$6&gt;=$F122,FB$6&lt;=$H122)*(FA$6-$F122+1),$J122/2,$M122,TRUE))/(1-2*_xlfn.NORM.DIST(0,$J122/2,$M122,TRUE))*$D122+($K122="Steady Growth")*(AND(FB$6&gt;=$F122,FB$6&lt;=$H122)*((FB$6-$F122+1)/($J122*($J122+1)/2)*$D122))+($K122="custom")*CustCF!EV122</f>
        <v>0</v>
      </c>
      <c r="FC122" s="95">
        <f>($K122="Bell Curve")*(_xlfn.NORM.DIST(AND(FC$6&gt;=$F122,FC$6&lt;=$H122)*(FC$6-$F122+1),$J122/2,$M122,TRUE)-_xlfn.NORM.DIST(AND(FC$6&gt;=$F122,FC$6&lt;=$H122)*(FB$6-$F122+1),$J122/2,$M122,TRUE))/(1-2*_xlfn.NORM.DIST(0,$J122/2,$M122,TRUE))*$D122+($K122="Steady Growth")*(AND(FC$6&gt;=$F122,FC$6&lt;=$H122)*((FC$6-$F122+1)/($J122*($J122+1)/2)*$D122))+($K122="custom")*CustCF!EW122</f>
        <v>0</v>
      </c>
      <c r="FD122" s="95">
        <f>($K122="Bell Curve")*(_xlfn.NORM.DIST(AND(FD$6&gt;=$F122,FD$6&lt;=$H122)*(FD$6-$F122+1),$J122/2,$M122,TRUE)-_xlfn.NORM.DIST(AND(FD$6&gt;=$F122,FD$6&lt;=$H122)*(FC$6-$F122+1),$J122/2,$M122,TRUE))/(1-2*_xlfn.NORM.DIST(0,$J122/2,$M122,TRUE))*$D122+($K122="Steady Growth")*(AND(FD$6&gt;=$F122,FD$6&lt;=$H122)*((FD$6-$F122+1)/($J122*($J122+1)/2)*$D122))+($K122="custom")*CustCF!EX122</f>
        <v>0</v>
      </c>
      <c r="FE122" s="95">
        <f>($K122="Bell Curve")*(_xlfn.NORM.DIST(AND(FE$6&gt;=$F122,FE$6&lt;=$H122)*(FE$6-$F122+1),$J122/2,$M122,TRUE)-_xlfn.NORM.DIST(AND(FE$6&gt;=$F122,FE$6&lt;=$H122)*(FD$6-$F122+1),$J122/2,$M122,TRUE))/(1-2*_xlfn.NORM.DIST(0,$J122/2,$M122,TRUE))*$D122+($K122="Steady Growth")*(AND(FE$6&gt;=$F122,FE$6&lt;=$H122)*((FE$6-$F122+1)/($J122*($J122+1)/2)*$D122))+($K122="custom")*CustCF!EY122</f>
        <v>0</v>
      </c>
      <c r="FF122" s="95">
        <f>($K122="Bell Curve")*(_xlfn.NORM.DIST(AND(FF$6&gt;=$F122,FF$6&lt;=$H122)*(FF$6-$F122+1),$J122/2,$M122,TRUE)-_xlfn.NORM.DIST(AND(FF$6&gt;=$F122,FF$6&lt;=$H122)*(FE$6-$F122+1),$J122/2,$M122,TRUE))/(1-2*_xlfn.NORM.DIST(0,$J122/2,$M122,TRUE))*$D122+($K122="Steady Growth")*(AND(FF$6&gt;=$F122,FF$6&lt;=$H122)*((FF$6-$F122+1)/($J122*($J122+1)/2)*$D122))+($K122="custom")*CustCF!EZ122</f>
        <v>0</v>
      </c>
      <c r="FG122" s="95">
        <f>($K122="Bell Curve")*(_xlfn.NORM.DIST(AND(FG$6&gt;=$F122,FG$6&lt;=$H122)*(FG$6-$F122+1),$J122/2,$M122,TRUE)-_xlfn.NORM.DIST(AND(FG$6&gt;=$F122,FG$6&lt;=$H122)*(FF$6-$F122+1),$J122/2,$M122,TRUE))/(1-2*_xlfn.NORM.DIST(0,$J122/2,$M122,TRUE))*$D122+($K122="Steady Growth")*(AND(FG$6&gt;=$F122,FG$6&lt;=$H122)*((FG$6-$F122+1)/($J122*($J122+1)/2)*$D122))+($K122="custom")*CustCF!FA122</f>
        <v>0</v>
      </c>
      <c r="FH122" s="95">
        <f>($K122="Bell Curve")*(_xlfn.NORM.DIST(AND(FH$6&gt;=$F122,FH$6&lt;=$H122)*(FH$6-$F122+1),$J122/2,$M122,TRUE)-_xlfn.NORM.DIST(AND(FH$6&gt;=$F122,FH$6&lt;=$H122)*(FG$6-$F122+1),$J122/2,$M122,TRUE))/(1-2*_xlfn.NORM.DIST(0,$J122/2,$M122,TRUE))*$D122+($K122="Steady Growth")*(AND(FH$6&gt;=$F122,FH$6&lt;=$H122)*((FH$6-$F122+1)/($J122*($J122+1)/2)*$D122))+($K122="custom")*CustCF!FB122</f>
        <v>0</v>
      </c>
      <c r="FI122" s="95">
        <f>($K122="Bell Curve")*(_xlfn.NORM.DIST(AND(FI$6&gt;=$F122,FI$6&lt;=$H122)*(FI$6-$F122+1),$J122/2,$M122,TRUE)-_xlfn.NORM.DIST(AND(FI$6&gt;=$F122,FI$6&lt;=$H122)*(FH$6-$F122+1),$J122/2,$M122,TRUE))/(1-2*_xlfn.NORM.DIST(0,$J122/2,$M122,TRUE))*$D122+($K122="Steady Growth")*(AND(FI$6&gt;=$F122,FI$6&lt;=$H122)*((FI$6-$F122+1)/($J122*($J122+1)/2)*$D122))+($K122="custom")*CustCF!FC122</f>
        <v>0</v>
      </c>
      <c r="FJ122" s="95">
        <f>($K122="Bell Curve")*(_xlfn.NORM.DIST(AND(FJ$6&gt;=$F122,FJ$6&lt;=$H122)*(FJ$6-$F122+1),$J122/2,$M122,TRUE)-_xlfn.NORM.DIST(AND(FJ$6&gt;=$F122,FJ$6&lt;=$H122)*(FI$6-$F122+1),$J122/2,$M122,TRUE))/(1-2*_xlfn.NORM.DIST(0,$J122/2,$M122,TRUE))*$D122+($K122="Steady Growth")*(AND(FJ$6&gt;=$F122,FJ$6&lt;=$H122)*((FJ$6-$F122+1)/($J122*($J122+1)/2)*$D122))+($K122="custom")*CustCF!FD122</f>
        <v>0</v>
      </c>
      <c r="FK122" s="95">
        <f>($K122="Bell Curve")*(_xlfn.NORM.DIST(AND(FK$6&gt;=$F122,FK$6&lt;=$H122)*(FK$6-$F122+1),$J122/2,$M122,TRUE)-_xlfn.NORM.DIST(AND(FK$6&gt;=$F122,FK$6&lt;=$H122)*(FJ$6-$F122+1),$J122/2,$M122,TRUE))/(1-2*_xlfn.NORM.DIST(0,$J122/2,$M122,TRUE))*$D122+($K122="Steady Growth")*(AND(FK$6&gt;=$F122,FK$6&lt;=$H122)*((FK$6-$F122+1)/($J122*($J122+1)/2)*$D122))+($K122="custom")*CustCF!FE122</f>
        <v>0</v>
      </c>
      <c r="FL122" s="95">
        <f>($K122="Bell Curve")*(_xlfn.NORM.DIST(AND(FL$6&gt;=$F122,FL$6&lt;=$H122)*(FL$6-$F122+1),$J122/2,$M122,TRUE)-_xlfn.NORM.DIST(AND(FL$6&gt;=$F122,FL$6&lt;=$H122)*(FK$6-$F122+1),$J122/2,$M122,TRUE))/(1-2*_xlfn.NORM.DIST(0,$J122/2,$M122,TRUE))*$D122+($K122="Steady Growth")*(AND(FL$6&gt;=$F122,FL$6&lt;=$H122)*((FL$6-$F122+1)/($J122*($J122+1)/2)*$D122))+($K122="custom")*CustCF!FF122</f>
        <v>0</v>
      </c>
      <c r="FM122" s="95">
        <f>($K122="Bell Curve")*(_xlfn.NORM.DIST(AND(FM$6&gt;=$F122,FM$6&lt;=$H122)*(FM$6-$F122+1),$J122/2,$M122,TRUE)-_xlfn.NORM.DIST(AND(FM$6&gt;=$F122,FM$6&lt;=$H122)*(FL$6-$F122+1),$J122/2,$M122,TRUE))/(1-2*_xlfn.NORM.DIST(0,$J122/2,$M122,TRUE))*$D122+($K122="Steady Growth")*(AND(FM$6&gt;=$F122,FM$6&lt;=$H122)*((FM$6-$F122+1)/($J122*($J122+1)/2)*$D122))+($K122="custom")*CustCF!FG122</f>
        <v>0</v>
      </c>
      <c r="FN122" s="95">
        <f>($K122="Bell Curve")*(_xlfn.NORM.DIST(AND(FN$6&gt;=$F122,FN$6&lt;=$H122)*(FN$6-$F122+1),$J122/2,$M122,TRUE)-_xlfn.NORM.DIST(AND(FN$6&gt;=$F122,FN$6&lt;=$H122)*(FM$6-$F122+1),$J122/2,$M122,TRUE))/(1-2*_xlfn.NORM.DIST(0,$J122/2,$M122,TRUE))*$D122+($K122="Steady Growth")*(AND(FN$6&gt;=$F122,FN$6&lt;=$H122)*((FN$6-$F122+1)/($J122*($J122+1)/2)*$D122))+($K122="custom")*CustCF!FH122</f>
        <v>0</v>
      </c>
      <c r="FO122" s="95">
        <f>($K122="Bell Curve")*(_xlfn.NORM.DIST(AND(FO$6&gt;=$F122,FO$6&lt;=$H122)*(FO$6-$F122+1),$J122/2,$M122,TRUE)-_xlfn.NORM.DIST(AND(FO$6&gt;=$F122,FO$6&lt;=$H122)*(FN$6-$F122+1),$J122/2,$M122,TRUE))/(1-2*_xlfn.NORM.DIST(0,$J122/2,$M122,TRUE))*$D122+($K122="Steady Growth")*(AND(FO$6&gt;=$F122,FO$6&lt;=$H122)*((FO$6-$F122+1)/($J122*($J122+1)/2)*$D122))+($K122="custom")*CustCF!FI122</f>
        <v>0</v>
      </c>
      <c r="FP122" s="95">
        <f>($K122="Bell Curve")*(_xlfn.NORM.DIST(AND(FP$6&gt;=$F122,FP$6&lt;=$H122)*(FP$6-$F122+1),$J122/2,$M122,TRUE)-_xlfn.NORM.DIST(AND(FP$6&gt;=$F122,FP$6&lt;=$H122)*(FO$6-$F122+1),$J122/2,$M122,TRUE))/(1-2*_xlfn.NORM.DIST(0,$J122/2,$M122,TRUE))*$D122+($K122="Steady Growth")*(AND(FP$6&gt;=$F122,FP$6&lt;=$H122)*((FP$6-$F122+1)/($J122*($J122+1)/2)*$D122))+($K122="custom")*CustCF!FJ122</f>
        <v>0</v>
      </c>
      <c r="FQ122" s="95">
        <f>($K122="Bell Curve")*(_xlfn.NORM.DIST(AND(FQ$6&gt;=$F122,FQ$6&lt;=$H122)*(FQ$6-$F122+1),$J122/2,$M122,TRUE)-_xlfn.NORM.DIST(AND(FQ$6&gt;=$F122,FQ$6&lt;=$H122)*(FP$6-$F122+1),$J122/2,$M122,TRUE))/(1-2*_xlfn.NORM.DIST(0,$J122/2,$M122,TRUE))*$D122+($K122="Steady Growth")*(AND(FQ$6&gt;=$F122,FQ$6&lt;=$H122)*((FQ$6-$F122+1)/($J122*($J122+1)/2)*$D122))+($K122="custom")*CustCF!FK122</f>
        <v>0</v>
      </c>
      <c r="FR122" s="95">
        <f>($K122="Bell Curve")*(_xlfn.NORM.DIST(AND(FR$6&gt;=$F122,FR$6&lt;=$H122)*(FR$6-$F122+1),$J122/2,$M122,TRUE)-_xlfn.NORM.DIST(AND(FR$6&gt;=$F122,FR$6&lt;=$H122)*(FQ$6-$F122+1),$J122/2,$M122,TRUE))/(1-2*_xlfn.NORM.DIST(0,$J122/2,$M122,TRUE))*$D122+($K122="Steady Growth")*(AND(FR$6&gt;=$F122,FR$6&lt;=$H122)*((FR$6-$F122+1)/($J122*($J122+1)/2)*$D122))+($K122="custom")*CustCF!FL122</f>
        <v>0</v>
      </c>
      <c r="FS122" s="95">
        <f>($K122="Bell Curve")*(_xlfn.NORM.DIST(AND(FS$6&gt;=$F122,FS$6&lt;=$H122)*(FS$6-$F122+1),$J122/2,$M122,TRUE)-_xlfn.NORM.DIST(AND(FS$6&gt;=$F122,FS$6&lt;=$H122)*(FR$6-$F122+1),$J122/2,$M122,TRUE))/(1-2*_xlfn.NORM.DIST(0,$J122/2,$M122,TRUE))*$D122+($K122="Steady Growth")*(AND(FS$6&gt;=$F122,FS$6&lt;=$H122)*((FS$6-$F122+1)/($J122*($J122+1)/2)*$D122))+($K122="custom")*CustCF!FM122</f>
        <v>0</v>
      </c>
      <c r="FT122" s="95">
        <f>($K122="Bell Curve")*(_xlfn.NORM.DIST(AND(FT$6&gt;=$F122,FT$6&lt;=$H122)*(FT$6-$F122+1),$J122/2,$M122,TRUE)-_xlfn.NORM.DIST(AND(FT$6&gt;=$F122,FT$6&lt;=$H122)*(FS$6-$F122+1),$J122/2,$M122,TRUE))/(1-2*_xlfn.NORM.DIST(0,$J122/2,$M122,TRUE))*$D122+($K122="Steady Growth")*(AND(FT$6&gt;=$F122,FT$6&lt;=$H122)*((FT$6-$F122+1)/($J122*($J122+1)/2)*$D122))+($K122="custom")*CustCF!FN122</f>
        <v>0</v>
      </c>
      <c r="FU122" s="95">
        <f>($K122="Bell Curve")*(_xlfn.NORM.DIST(AND(FU$6&gt;=$F122,FU$6&lt;=$H122)*(FU$6-$F122+1),$J122/2,$M122,TRUE)-_xlfn.NORM.DIST(AND(FU$6&gt;=$F122,FU$6&lt;=$H122)*(FT$6-$F122+1),$J122/2,$M122,TRUE))/(1-2*_xlfn.NORM.DIST(0,$J122/2,$M122,TRUE))*$D122+($K122="Steady Growth")*(AND(FU$6&gt;=$F122,FU$6&lt;=$H122)*((FU$6-$F122+1)/($J122*($J122+1)/2)*$D122))+($K122="custom")*CustCF!FO122</f>
        <v>0</v>
      </c>
      <c r="FV122" s="95">
        <f>($K122="Bell Curve")*(_xlfn.NORM.DIST(AND(FV$6&gt;=$F122,FV$6&lt;=$H122)*(FV$6-$F122+1),$J122/2,$M122,TRUE)-_xlfn.NORM.DIST(AND(FV$6&gt;=$F122,FV$6&lt;=$H122)*(FU$6-$F122+1),$J122/2,$M122,TRUE))/(1-2*_xlfn.NORM.DIST(0,$J122/2,$M122,TRUE))*$D122+($K122="Steady Growth")*(AND(FV$6&gt;=$F122,FV$6&lt;=$H122)*((FV$6-$F122+1)/($J122*($J122+1)/2)*$D122))+($K122="custom")*CustCF!FP122</f>
        <v>0</v>
      </c>
      <c r="FW122" s="95">
        <f>($K122="Bell Curve")*(_xlfn.NORM.DIST(AND(FW$6&gt;=$F122,FW$6&lt;=$H122)*(FW$6-$F122+1),$J122/2,$M122,TRUE)-_xlfn.NORM.DIST(AND(FW$6&gt;=$F122,FW$6&lt;=$H122)*(FV$6-$F122+1),$J122/2,$M122,TRUE))/(1-2*_xlfn.NORM.DIST(0,$J122/2,$M122,TRUE))*$D122+($K122="Steady Growth")*(AND(FW$6&gt;=$F122,FW$6&lt;=$H122)*((FW$6-$F122+1)/($J122*($J122+1)/2)*$D122))+($K122="custom")*CustCF!FQ122</f>
        <v>0</v>
      </c>
      <c r="FX122" s="95">
        <f>($K122="Bell Curve")*(_xlfn.NORM.DIST(AND(FX$6&gt;=$F122,FX$6&lt;=$H122)*(FX$6-$F122+1),$J122/2,$M122,TRUE)-_xlfn.NORM.DIST(AND(FX$6&gt;=$F122,FX$6&lt;=$H122)*(FW$6-$F122+1),$J122/2,$M122,TRUE))/(1-2*_xlfn.NORM.DIST(0,$J122/2,$M122,TRUE))*$D122+($K122="Steady Growth")*(AND(FX$6&gt;=$F122,FX$6&lt;=$H122)*((FX$6-$F122+1)/($J122*($J122+1)/2)*$D122))+($K122="custom")*CustCF!FR122</f>
        <v>0</v>
      </c>
      <c r="FY122" s="95">
        <f>($K122="Bell Curve")*(_xlfn.NORM.DIST(AND(FY$6&gt;=$F122,FY$6&lt;=$H122)*(FY$6-$F122+1),$J122/2,$M122,TRUE)-_xlfn.NORM.DIST(AND(FY$6&gt;=$F122,FY$6&lt;=$H122)*(FX$6-$F122+1),$J122/2,$M122,TRUE))/(1-2*_xlfn.NORM.DIST(0,$J122/2,$M122,TRUE))*$D122+($K122="Steady Growth")*(AND(FY$6&gt;=$F122,FY$6&lt;=$H122)*((FY$6-$F122+1)/($J122*($J122+1)/2)*$D122))+($K122="custom")*CustCF!FS122</f>
        <v>0</v>
      </c>
      <c r="FZ122" s="95">
        <f>($K122="Bell Curve")*(_xlfn.NORM.DIST(AND(FZ$6&gt;=$F122,FZ$6&lt;=$H122)*(FZ$6-$F122+1),$J122/2,$M122,TRUE)-_xlfn.NORM.DIST(AND(FZ$6&gt;=$F122,FZ$6&lt;=$H122)*(FY$6-$F122+1),$J122/2,$M122,TRUE))/(1-2*_xlfn.NORM.DIST(0,$J122/2,$M122,TRUE))*$D122+($K122="Steady Growth")*(AND(FZ$6&gt;=$F122,FZ$6&lt;=$H122)*((FZ$6-$F122+1)/($J122*($J122+1)/2)*$D122))+($K122="custom")*CustCF!FT122</f>
        <v>0</v>
      </c>
      <c r="GA122" s="95">
        <f>($K122="Bell Curve")*(_xlfn.NORM.DIST(AND(GA$6&gt;=$F122,GA$6&lt;=$H122)*(GA$6-$F122+1),$J122/2,$M122,TRUE)-_xlfn.NORM.DIST(AND(GA$6&gt;=$F122,GA$6&lt;=$H122)*(FZ$6-$F122+1),$J122/2,$M122,TRUE))/(1-2*_xlfn.NORM.DIST(0,$J122/2,$M122,TRUE))*$D122+($K122="Steady Growth")*(AND(GA$6&gt;=$F122,GA$6&lt;=$H122)*((GA$6-$F122+1)/($J122*($J122+1)/2)*$D122))+($K122="custom")*CustCF!FU122</f>
        <v>0</v>
      </c>
      <c r="GB122" s="95">
        <f>($K122="Bell Curve")*(_xlfn.NORM.DIST(AND(GB$6&gt;=$F122,GB$6&lt;=$H122)*(GB$6-$F122+1),$J122/2,$M122,TRUE)-_xlfn.NORM.DIST(AND(GB$6&gt;=$F122,GB$6&lt;=$H122)*(GA$6-$F122+1),$J122/2,$M122,TRUE))/(1-2*_xlfn.NORM.DIST(0,$J122/2,$M122,TRUE))*$D122+($K122="Steady Growth")*(AND(GB$6&gt;=$F122,GB$6&lt;=$H122)*((GB$6-$F122+1)/($J122*($J122+1)/2)*$D122))+($K122="custom")*CustCF!FV122</f>
        <v>0</v>
      </c>
      <c r="GC122" s="95">
        <f>($K122="Bell Curve")*(_xlfn.NORM.DIST(AND(GC$6&gt;=$F122,GC$6&lt;=$H122)*(GC$6-$F122+1),$J122/2,$M122,TRUE)-_xlfn.NORM.DIST(AND(GC$6&gt;=$F122,GC$6&lt;=$H122)*(GB$6-$F122+1),$J122/2,$M122,TRUE))/(1-2*_xlfn.NORM.DIST(0,$J122/2,$M122,TRUE))*$D122+($K122="Steady Growth")*(AND(GC$6&gt;=$F122,GC$6&lt;=$H122)*((GC$6-$F122+1)/($J122*($J122+1)/2)*$D122))+($K122="custom")*CustCF!FW122</f>
        <v>0</v>
      </c>
      <c r="GD122" s="95">
        <f>($K122="Bell Curve")*(_xlfn.NORM.DIST(AND(GD$6&gt;=$F122,GD$6&lt;=$H122)*(GD$6-$F122+1),$J122/2,$M122,TRUE)-_xlfn.NORM.DIST(AND(GD$6&gt;=$F122,GD$6&lt;=$H122)*(GC$6-$F122+1),$J122/2,$M122,TRUE))/(1-2*_xlfn.NORM.DIST(0,$J122/2,$M122,TRUE))*$D122+($K122="Steady Growth")*(AND(GD$6&gt;=$F122,GD$6&lt;=$H122)*((GD$6-$F122+1)/($J122*($J122+1)/2)*$D122))+($K122="custom")*CustCF!FX122</f>
        <v>0</v>
      </c>
      <c r="GE122" s="95">
        <f>($K122="Bell Curve")*(_xlfn.NORM.DIST(AND(GE$6&gt;=$F122,GE$6&lt;=$H122)*(GE$6-$F122+1),$J122/2,$M122,TRUE)-_xlfn.NORM.DIST(AND(GE$6&gt;=$F122,GE$6&lt;=$H122)*(GD$6-$F122+1),$J122/2,$M122,TRUE))/(1-2*_xlfn.NORM.DIST(0,$J122/2,$M122,TRUE))*$D122+($K122="Steady Growth")*(AND(GE$6&gt;=$F122,GE$6&lt;=$H122)*((GE$6-$F122+1)/($J122*($J122+1)/2)*$D122))+($K122="custom")*CustCF!FY122</f>
        <v>0</v>
      </c>
      <c r="GF122" s="95">
        <f>($K122="Bell Curve")*(_xlfn.NORM.DIST(AND(GF$6&gt;=$F122,GF$6&lt;=$H122)*(GF$6-$F122+1),$J122/2,$M122,TRUE)-_xlfn.NORM.DIST(AND(GF$6&gt;=$F122,GF$6&lt;=$H122)*(GE$6-$F122+1),$J122/2,$M122,TRUE))/(1-2*_xlfn.NORM.DIST(0,$J122/2,$M122,TRUE))*$D122+($K122="Steady Growth")*(AND(GF$6&gt;=$F122,GF$6&lt;=$H122)*((GF$6-$F122+1)/($J122*($J122+1)/2)*$D122))+($K122="custom")*CustCF!FZ122</f>
        <v>0</v>
      </c>
      <c r="GG122" s="95">
        <f>($K122="Bell Curve")*(_xlfn.NORM.DIST(AND(GG$6&gt;=$F122,GG$6&lt;=$H122)*(GG$6-$F122+1),$J122/2,$M122,TRUE)-_xlfn.NORM.DIST(AND(GG$6&gt;=$F122,GG$6&lt;=$H122)*(GF$6-$F122+1),$J122/2,$M122,TRUE))/(1-2*_xlfn.NORM.DIST(0,$J122/2,$M122,TRUE))*$D122+($K122="Steady Growth")*(AND(GG$6&gt;=$F122,GG$6&lt;=$H122)*((GG$6-$F122+1)/($J122*($J122+1)/2)*$D122))+($K122="custom")*CustCF!GA122</f>
        <v>0</v>
      </c>
      <c r="GH122" s="95">
        <f>($K122="Bell Curve")*(_xlfn.NORM.DIST(AND(GH$6&gt;=$F122,GH$6&lt;=$H122)*(GH$6-$F122+1),$J122/2,$M122,TRUE)-_xlfn.NORM.DIST(AND(GH$6&gt;=$F122,GH$6&lt;=$H122)*(GG$6-$F122+1),$J122/2,$M122,TRUE))/(1-2*_xlfn.NORM.DIST(0,$J122/2,$M122,TRUE))*$D122+($K122="Steady Growth")*(AND(GH$6&gt;=$F122,GH$6&lt;=$H122)*((GH$6-$F122+1)/($J122*($J122+1)/2)*$D122))+($K122="custom")*CustCF!GB122</f>
        <v>0</v>
      </c>
      <c r="GI122" s="95">
        <f>($K122="Bell Curve")*(_xlfn.NORM.DIST(AND(GI$6&gt;=$F122,GI$6&lt;=$H122)*(GI$6-$F122+1),$J122/2,$M122,TRUE)-_xlfn.NORM.DIST(AND(GI$6&gt;=$F122,GI$6&lt;=$H122)*(GH$6-$F122+1),$J122/2,$M122,TRUE))/(1-2*_xlfn.NORM.DIST(0,$J122/2,$M122,TRUE))*$D122+($K122="Steady Growth")*(AND(GI$6&gt;=$F122,GI$6&lt;=$H122)*((GI$6-$F122+1)/($J122*($J122+1)/2)*$D122))+($K122="custom")*CustCF!GC122</f>
        <v>0</v>
      </c>
      <c r="GJ122" s="95">
        <f>($K122="Bell Curve")*(_xlfn.NORM.DIST(AND(GJ$6&gt;=$F122,GJ$6&lt;=$H122)*(GJ$6-$F122+1),$J122/2,$M122,TRUE)-_xlfn.NORM.DIST(AND(GJ$6&gt;=$F122,GJ$6&lt;=$H122)*(GI$6-$F122+1),$J122/2,$M122,TRUE))/(1-2*_xlfn.NORM.DIST(0,$J122/2,$M122,TRUE))*$D122+($K122="Steady Growth")*(AND(GJ$6&gt;=$F122,GJ$6&lt;=$H122)*((GJ$6-$F122+1)/($J122*($J122+1)/2)*$D122))+($K122="custom")*CustCF!GD122</f>
        <v>0</v>
      </c>
      <c r="GK122" s="95">
        <f>($K122="Bell Curve")*(_xlfn.NORM.DIST(AND(GK$6&gt;=$F122,GK$6&lt;=$H122)*(GK$6-$F122+1),$J122/2,$M122,TRUE)-_xlfn.NORM.DIST(AND(GK$6&gt;=$F122,GK$6&lt;=$H122)*(GJ$6-$F122+1),$J122/2,$M122,TRUE))/(1-2*_xlfn.NORM.DIST(0,$J122/2,$M122,TRUE))*$D122+($K122="Steady Growth")*(AND(GK$6&gt;=$F122,GK$6&lt;=$H122)*((GK$6-$F122+1)/($J122*($J122+1)/2)*$D122))+($K122="custom")*CustCF!GE122</f>
        <v>0</v>
      </c>
      <c r="GL122" s="95">
        <f>($K122="Bell Curve")*(_xlfn.NORM.DIST(AND(GL$6&gt;=$F122,GL$6&lt;=$H122)*(GL$6-$F122+1),$J122/2,$M122,TRUE)-_xlfn.NORM.DIST(AND(GL$6&gt;=$F122,GL$6&lt;=$H122)*(GK$6-$F122+1),$J122/2,$M122,TRUE))/(1-2*_xlfn.NORM.DIST(0,$J122/2,$M122,TRUE))*$D122+($K122="Steady Growth")*(AND(GL$6&gt;=$F122,GL$6&lt;=$H122)*((GL$6-$F122+1)/($J122*($J122+1)/2)*$D122))+($K122="custom")*CustCF!GF122</f>
        <v>0</v>
      </c>
      <c r="GM122" s="95">
        <f>($K122="Bell Curve")*(_xlfn.NORM.DIST(AND(GM$6&gt;=$F122,GM$6&lt;=$H122)*(GM$6-$F122+1),$J122/2,$M122,TRUE)-_xlfn.NORM.DIST(AND(GM$6&gt;=$F122,GM$6&lt;=$H122)*(GL$6-$F122+1),$J122/2,$M122,TRUE))/(1-2*_xlfn.NORM.DIST(0,$J122/2,$M122,TRUE))*$D122+($K122="Steady Growth")*(AND(GM$6&gt;=$F122,GM$6&lt;=$H122)*((GM$6-$F122+1)/($J122*($J122+1)/2)*$D122))+($K122="custom")*CustCF!GG122</f>
        <v>0</v>
      </c>
      <c r="GN122" s="268">
        <f>($K122="Bell Curve")*(_xlfn.NORM.DIST(AND(GN$6&gt;=$F122,GN$6&lt;=$H122)*(GN$6-$F122+1),$J122/2,$M122,TRUE)-_xlfn.NORM.DIST(AND(GN$6&gt;=$F122,GN$6&lt;=$H122)*(GM$6-$F122+1),$J122/2,$M122,TRUE))/(1-2*_xlfn.NORM.DIST(0,$J122/2,$M122,TRUE))*$D122+($K122="Steady Growth")*(AND(GN$6&gt;=$F122,GN$6&lt;=$H122)*((GN$6-$F122+1)/($J122*($J122+1)/2)*$D122))+($K122="custom")*CustCF!GH122</f>
        <v>0</v>
      </c>
      <c r="GO122" s="1"/>
      <c r="GP122" s="67"/>
    </row>
    <row r="123" spans="1:198" customFormat="1" hidden="1" outlineLevel="1" x14ac:dyDescent="0.75">
      <c r="A123" s="1"/>
      <c r="B123" s="1"/>
      <c r="C123" s="262">
        <f>Budget!AB38</f>
        <v>0</v>
      </c>
      <c r="D123" s="19">
        <f>Budget!AC38</f>
        <v>0</v>
      </c>
      <c r="E123" s="19" t="str">
        <f t="shared" si="54"/>
        <v/>
      </c>
      <c r="F123" s="263">
        <v>0</v>
      </c>
      <c r="G123" s="257">
        <f>IF(L123="custom",CustCF!F123,INDEX($P$8:$GN$8,MATCH(F123,$P$6:$GN$6,0)))</f>
        <v>46053</v>
      </c>
      <c r="H123" s="263">
        <v>0</v>
      </c>
      <c r="I123" s="257">
        <f>IF(L123="custom",CustCF!G123,INDEX($P$8:$GN$8,MATCH(H123,$P$6:$GN$6,0)))</f>
        <v>46053</v>
      </c>
      <c r="J123" s="260">
        <f t="shared" si="55"/>
        <v>1</v>
      </c>
      <c r="K123" s="265" t="s">
        <v>116</v>
      </c>
      <c r="L123" s="266" t="s">
        <v>141</v>
      </c>
      <c r="M123" s="267">
        <f t="shared" si="56"/>
        <v>9</v>
      </c>
      <c r="N123" s="18">
        <f t="shared" si="47"/>
        <v>0</v>
      </c>
      <c r="O123" s="1372">
        <f t="shared" si="46"/>
        <v>0</v>
      </c>
      <c r="P123" s="95">
        <f>($K123="Bell Curve")*(_xlfn.NORM.DIST(AND(P$6&gt;=$F123,P$6&lt;=$H123)*(P$6-$F123+1),$J123/2,$M123,TRUE)-_xlfn.NORM.DIST(AND(P$6&gt;=$F123,P$6&lt;=$H123)*(O$6-$F123+1),$J123/2,$M123,TRUE))/(1-2*_xlfn.NORM.DIST(0,$J123/2,$M123,TRUE))*$D123+($K123="Steady Growth")*(AND(P$6&gt;=$F123,P$6&lt;=$H123)*((P$6-$F123+1)/($J123*($J123+1)/2)*$D123))+($K123="custom")*CustCF!J123</f>
        <v>0</v>
      </c>
      <c r="Q123" s="95">
        <f>($K123="Bell Curve")*(_xlfn.NORM.DIST(AND(Q$6&gt;=$F123,Q$6&lt;=$H123)*(Q$6-$F123+1),$J123/2,$M123,TRUE)-_xlfn.NORM.DIST(AND(Q$6&gt;=$F123,Q$6&lt;=$H123)*(P$6-$F123+1),$J123/2,$M123,TRUE))/(1-2*_xlfn.NORM.DIST(0,$J123/2,$M123,TRUE))*$D123+($K123="Steady Growth")*(AND(Q$6&gt;=$F123,Q$6&lt;=$H123)*((Q$6-$F123+1)/($J123*($J123+1)/2)*$D123))+($K123="custom")*CustCF!K123</f>
        <v>0</v>
      </c>
      <c r="R123" s="95">
        <f>($K123="Bell Curve")*(_xlfn.NORM.DIST(AND(R$6&gt;=$F123,R$6&lt;=$H123)*(R$6-$F123+1),$J123/2,$M123,TRUE)-_xlfn.NORM.DIST(AND(R$6&gt;=$F123,R$6&lt;=$H123)*(Q$6-$F123+1),$J123/2,$M123,TRUE))/(1-2*_xlfn.NORM.DIST(0,$J123/2,$M123,TRUE))*$D123+($K123="Steady Growth")*(AND(R$6&gt;=$F123,R$6&lt;=$H123)*((R$6-$F123+1)/($J123*($J123+1)/2)*$D123))+($K123="custom")*CustCF!L123</f>
        <v>0</v>
      </c>
      <c r="S123" s="95">
        <f>($K123="Bell Curve")*(_xlfn.NORM.DIST(AND(S$6&gt;=$F123,S$6&lt;=$H123)*(S$6-$F123+1),$J123/2,$M123,TRUE)-_xlfn.NORM.DIST(AND(S$6&gt;=$F123,S$6&lt;=$H123)*(R$6-$F123+1),$J123/2,$M123,TRUE))/(1-2*_xlfn.NORM.DIST(0,$J123/2,$M123,TRUE))*$D123+($K123="Steady Growth")*(AND(S$6&gt;=$F123,S$6&lt;=$H123)*((S$6-$F123+1)/($J123*($J123+1)/2)*$D123))+($K123="custom")*CustCF!M123</f>
        <v>0</v>
      </c>
      <c r="T123" s="95">
        <f>($K123="Bell Curve")*(_xlfn.NORM.DIST(AND(T$6&gt;=$F123,T$6&lt;=$H123)*(T$6-$F123+1),$J123/2,$M123,TRUE)-_xlfn.NORM.DIST(AND(T$6&gt;=$F123,T$6&lt;=$H123)*(S$6-$F123+1),$J123/2,$M123,TRUE))/(1-2*_xlfn.NORM.DIST(0,$J123/2,$M123,TRUE))*$D123+($K123="Steady Growth")*(AND(T$6&gt;=$F123,T$6&lt;=$H123)*((T$6-$F123+1)/($J123*($J123+1)/2)*$D123))+($K123="custom")*CustCF!N123</f>
        <v>0</v>
      </c>
      <c r="U123" s="95">
        <f>($K123="Bell Curve")*(_xlfn.NORM.DIST(AND(U$6&gt;=$F123,U$6&lt;=$H123)*(U$6-$F123+1),$J123/2,$M123,TRUE)-_xlfn.NORM.DIST(AND(U$6&gt;=$F123,U$6&lt;=$H123)*(T$6-$F123+1),$J123/2,$M123,TRUE))/(1-2*_xlfn.NORM.DIST(0,$J123/2,$M123,TRUE))*$D123+($K123="Steady Growth")*(AND(U$6&gt;=$F123,U$6&lt;=$H123)*((U$6-$F123+1)/($J123*($J123+1)/2)*$D123))+($K123="custom")*CustCF!O123</f>
        <v>0</v>
      </c>
      <c r="V123" s="95">
        <f>($K123="Bell Curve")*(_xlfn.NORM.DIST(AND(V$6&gt;=$F123,V$6&lt;=$H123)*(V$6-$F123+1),$J123/2,$M123,TRUE)-_xlfn.NORM.DIST(AND(V$6&gt;=$F123,V$6&lt;=$H123)*(U$6-$F123+1),$J123/2,$M123,TRUE))/(1-2*_xlfn.NORM.DIST(0,$J123/2,$M123,TRUE))*$D123+($K123="Steady Growth")*(AND(V$6&gt;=$F123,V$6&lt;=$H123)*((V$6-$F123+1)/($J123*($J123+1)/2)*$D123))+($K123="custom")*CustCF!P123</f>
        <v>0</v>
      </c>
      <c r="W123" s="95">
        <f>($K123="Bell Curve")*(_xlfn.NORM.DIST(AND(W$6&gt;=$F123,W$6&lt;=$H123)*(W$6-$F123+1),$J123/2,$M123,TRUE)-_xlfn.NORM.DIST(AND(W$6&gt;=$F123,W$6&lt;=$H123)*(V$6-$F123+1),$J123/2,$M123,TRUE))/(1-2*_xlfn.NORM.DIST(0,$J123/2,$M123,TRUE))*$D123+($K123="Steady Growth")*(AND(W$6&gt;=$F123,W$6&lt;=$H123)*((W$6-$F123+1)/($J123*($J123+1)/2)*$D123))+($K123="custom")*CustCF!Q123</f>
        <v>0</v>
      </c>
      <c r="X123" s="95">
        <f>($K123="Bell Curve")*(_xlfn.NORM.DIST(AND(X$6&gt;=$F123,X$6&lt;=$H123)*(X$6-$F123+1),$J123/2,$M123,TRUE)-_xlfn.NORM.DIST(AND(X$6&gt;=$F123,X$6&lt;=$H123)*(W$6-$F123+1),$J123/2,$M123,TRUE))/(1-2*_xlfn.NORM.DIST(0,$J123/2,$M123,TRUE))*$D123+($K123="Steady Growth")*(AND(X$6&gt;=$F123,X$6&lt;=$H123)*((X$6-$F123+1)/($J123*($J123+1)/2)*$D123))+($K123="custom")*CustCF!R123</f>
        <v>0</v>
      </c>
      <c r="Y123" s="95">
        <f>($K123="Bell Curve")*(_xlfn.NORM.DIST(AND(Y$6&gt;=$F123,Y$6&lt;=$H123)*(Y$6-$F123+1),$J123/2,$M123,TRUE)-_xlfn.NORM.DIST(AND(Y$6&gt;=$F123,Y$6&lt;=$H123)*(X$6-$F123+1),$J123/2,$M123,TRUE))/(1-2*_xlfn.NORM.DIST(0,$J123/2,$M123,TRUE))*$D123+($K123="Steady Growth")*(AND(Y$6&gt;=$F123,Y$6&lt;=$H123)*((Y$6-$F123+1)/($J123*($J123+1)/2)*$D123))+($K123="custom")*CustCF!S123</f>
        <v>0</v>
      </c>
      <c r="Z123" s="95">
        <f>($K123="Bell Curve")*(_xlfn.NORM.DIST(AND(Z$6&gt;=$F123,Z$6&lt;=$H123)*(Z$6-$F123+1),$J123/2,$M123,TRUE)-_xlfn.NORM.DIST(AND(Z$6&gt;=$F123,Z$6&lt;=$H123)*(Y$6-$F123+1),$J123/2,$M123,TRUE))/(1-2*_xlfn.NORM.DIST(0,$J123/2,$M123,TRUE))*$D123+($K123="Steady Growth")*(AND(Z$6&gt;=$F123,Z$6&lt;=$H123)*((Z$6-$F123+1)/($J123*($J123+1)/2)*$D123))+($K123="custom")*CustCF!T123</f>
        <v>0</v>
      </c>
      <c r="AA123" s="95">
        <f>($K123="Bell Curve")*(_xlfn.NORM.DIST(AND(AA$6&gt;=$F123,AA$6&lt;=$H123)*(AA$6-$F123+1),$J123/2,$M123,TRUE)-_xlfn.NORM.DIST(AND(AA$6&gt;=$F123,AA$6&lt;=$H123)*(Z$6-$F123+1),$J123/2,$M123,TRUE))/(1-2*_xlfn.NORM.DIST(0,$J123/2,$M123,TRUE))*$D123+($K123="Steady Growth")*(AND(AA$6&gt;=$F123,AA$6&lt;=$H123)*((AA$6-$F123+1)/($J123*($J123+1)/2)*$D123))+($K123="custom")*CustCF!U123</f>
        <v>0</v>
      </c>
      <c r="AB123" s="95">
        <f>($K123="Bell Curve")*(_xlfn.NORM.DIST(AND(AB$6&gt;=$F123,AB$6&lt;=$H123)*(AB$6-$F123+1),$J123/2,$M123,TRUE)-_xlfn.NORM.DIST(AND(AB$6&gt;=$F123,AB$6&lt;=$H123)*(AA$6-$F123+1),$J123/2,$M123,TRUE))/(1-2*_xlfn.NORM.DIST(0,$J123/2,$M123,TRUE))*$D123+($K123="Steady Growth")*(AND(AB$6&gt;=$F123,AB$6&lt;=$H123)*((AB$6-$F123+1)/($J123*($J123+1)/2)*$D123))+($K123="custom")*CustCF!V123</f>
        <v>0</v>
      </c>
      <c r="AC123" s="95">
        <f>($K123="Bell Curve")*(_xlfn.NORM.DIST(AND(AC$6&gt;=$F123,AC$6&lt;=$H123)*(AC$6-$F123+1),$J123/2,$M123,TRUE)-_xlfn.NORM.DIST(AND(AC$6&gt;=$F123,AC$6&lt;=$H123)*(AB$6-$F123+1),$J123/2,$M123,TRUE))/(1-2*_xlfn.NORM.DIST(0,$J123/2,$M123,TRUE))*$D123+($K123="Steady Growth")*(AND(AC$6&gt;=$F123,AC$6&lt;=$H123)*((AC$6-$F123+1)/($J123*($J123+1)/2)*$D123))+($K123="custom")*CustCF!W123</f>
        <v>0</v>
      </c>
      <c r="AD123" s="95">
        <f>($K123="Bell Curve")*(_xlfn.NORM.DIST(AND(AD$6&gt;=$F123,AD$6&lt;=$H123)*(AD$6-$F123+1),$J123/2,$M123,TRUE)-_xlfn.NORM.DIST(AND(AD$6&gt;=$F123,AD$6&lt;=$H123)*(AC$6-$F123+1),$J123/2,$M123,TRUE))/(1-2*_xlfn.NORM.DIST(0,$J123/2,$M123,TRUE))*$D123+($K123="Steady Growth")*(AND(AD$6&gt;=$F123,AD$6&lt;=$H123)*((AD$6-$F123+1)/($J123*($J123+1)/2)*$D123))+($K123="custom")*CustCF!X123</f>
        <v>0</v>
      </c>
      <c r="AE123" s="95">
        <f>($K123="Bell Curve")*(_xlfn.NORM.DIST(AND(AE$6&gt;=$F123,AE$6&lt;=$H123)*(AE$6-$F123+1),$J123/2,$M123,TRUE)-_xlfn.NORM.DIST(AND(AE$6&gt;=$F123,AE$6&lt;=$H123)*(AD$6-$F123+1),$J123/2,$M123,TRUE))/(1-2*_xlfn.NORM.DIST(0,$J123/2,$M123,TRUE))*$D123+($K123="Steady Growth")*(AND(AE$6&gt;=$F123,AE$6&lt;=$H123)*((AE$6-$F123+1)/($J123*($J123+1)/2)*$D123))+($K123="custom")*CustCF!Y123</f>
        <v>0</v>
      </c>
      <c r="AF123" s="95">
        <f>($K123="Bell Curve")*(_xlfn.NORM.DIST(AND(AF$6&gt;=$F123,AF$6&lt;=$H123)*(AF$6-$F123+1),$J123/2,$M123,TRUE)-_xlfn.NORM.DIST(AND(AF$6&gt;=$F123,AF$6&lt;=$H123)*(AE$6-$F123+1),$J123/2,$M123,TRUE))/(1-2*_xlfn.NORM.DIST(0,$J123/2,$M123,TRUE))*$D123+($K123="Steady Growth")*(AND(AF$6&gt;=$F123,AF$6&lt;=$H123)*((AF$6-$F123+1)/($J123*($J123+1)/2)*$D123))+($K123="custom")*CustCF!Z123</f>
        <v>0</v>
      </c>
      <c r="AG123" s="95">
        <f>($K123="Bell Curve")*(_xlfn.NORM.DIST(AND(AG$6&gt;=$F123,AG$6&lt;=$H123)*(AG$6-$F123+1),$J123/2,$M123,TRUE)-_xlfn.NORM.DIST(AND(AG$6&gt;=$F123,AG$6&lt;=$H123)*(AF$6-$F123+1),$J123/2,$M123,TRUE))/(1-2*_xlfn.NORM.DIST(0,$J123/2,$M123,TRUE))*$D123+($K123="Steady Growth")*(AND(AG$6&gt;=$F123,AG$6&lt;=$H123)*((AG$6-$F123+1)/($J123*($J123+1)/2)*$D123))+($K123="custom")*CustCF!AA123</f>
        <v>0</v>
      </c>
      <c r="AH123" s="95">
        <f>($K123="Bell Curve")*(_xlfn.NORM.DIST(AND(AH$6&gt;=$F123,AH$6&lt;=$H123)*(AH$6-$F123+1),$J123/2,$M123,TRUE)-_xlfn.NORM.DIST(AND(AH$6&gt;=$F123,AH$6&lt;=$H123)*(AG$6-$F123+1),$J123/2,$M123,TRUE))/(1-2*_xlfn.NORM.DIST(0,$J123/2,$M123,TRUE))*$D123+($K123="Steady Growth")*(AND(AH$6&gt;=$F123,AH$6&lt;=$H123)*((AH$6-$F123+1)/($J123*($J123+1)/2)*$D123))+($K123="custom")*CustCF!AB123</f>
        <v>0</v>
      </c>
      <c r="AI123" s="95">
        <f>($K123="Bell Curve")*(_xlfn.NORM.DIST(AND(AI$6&gt;=$F123,AI$6&lt;=$H123)*(AI$6-$F123+1),$J123/2,$M123,TRUE)-_xlfn.NORM.DIST(AND(AI$6&gt;=$F123,AI$6&lt;=$H123)*(AH$6-$F123+1),$J123/2,$M123,TRUE))/(1-2*_xlfn.NORM.DIST(0,$J123/2,$M123,TRUE))*$D123+($K123="Steady Growth")*(AND(AI$6&gt;=$F123,AI$6&lt;=$H123)*((AI$6-$F123+1)/($J123*($J123+1)/2)*$D123))+($K123="custom")*CustCF!AC123</f>
        <v>0</v>
      </c>
      <c r="AJ123" s="95">
        <f>($K123="Bell Curve")*(_xlfn.NORM.DIST(AND(AJ$6&gt;=$F123,AJ$6&lt;=$H123)*(AJ$6-$F123+1),$J123/2,$M123,TRUE)-_xlfn.NORM.DIST(AND(AJ$6&gt;=$F123,AJ$6&lt;=$H123)*(AI$6-$F123+1),$J123/2,$M123,TRUE))/(1-2*_xlfn.NORM.DIST(0,$J123/2,$M123,TRUE))*$D123+($K123="Steady Growth")*(AND(AJ$6&gt;=$F123,AJ$6&lt;=$H123)*((AJ$6-$F123+1)/($J123*($J123+1)/2)*$D123))+($K123="custom")*CustCF!AD123</f>
        <v>0</v>
      </c>
      <c r="AK123" s="95">
        <f>($K123="Bell Curve")*(_xlfn.NORM.DIST(AND(AK$6&gt;=$F123,AK$6&lt;=$H123)*(AK$6-$F123+1),$J123/2,$M123,TRUE)-_xlfn.NORM.DIST(AND(AK$6&gt;=$F123,AK$6&lt;=$H123)*(AJ$6-$F123+1),$J123/2,$M123,TRUE))/(1-2*_xlfn.NORM.DIST(0,$J123/2,$M123,TRUE))*$D123+($K123="Steady Growth")*(AND(AK$6&gt;=$F123,AK$6&lt;=$H123)*((AK$6-$F123+1)/($J123*($J123+1)/2)*$D123))+($K123="custom")*CustCF!AE123</f>
        <v>0</v>
      </c>
      <c r="AL123" s="95">
        <f>($K123="Bell Curve")*(_xlfn.NORM.DIST(AND(AL$6&gt;=$F123,AL$6&lt;=$H123)*(AL$6-$F123+1),$J123/2,$M123,TRUE)-_xlfn.NORM.DIST(AND(AL$6&gt;=$F123,AL$6&lt;=$H123)*(AK$6-$F123+1),$J123/2,$M123,TRUE))/(1-2*_xlfn.NORM.DIST(0,$J123/2,$M123,TRUE))*$D123+($K123="Steady Growth")*(AND(AL$6&gt;=$F123,AL$6&lt;=$H123)*((AL$6-$F123+1)/($J123*($J123+1)/2)*$D123))+($K123="custom")*CustCF!AF123</f>
        <v>0</v>
      </c>
      <c r="AM123" s="95">
        <f>($K123="Bell Curve")*(_xlfn.NORM.DIST(AND(AM$6&gt;=$F123,AM$6&lt;=$H123)*(AM$6-$F123+1),$J123/2,$M123,TRUE)-_xlfn.NORM.DIST(AND(AM$6&gt;=$F123,AM$6&lt;=$H123)*(AL$6-$F123+1),$J123/2,$M123,TRUE))/(1-2*_xlfn.NORM.DIST(0,$J123/2,$M123,TRUE))*$D123+($K123="Steady Growth")*(AND(AM$6&gt;=$F123,AM$6&lt;=$H123)*((AM$6-$F123+1)/($J123*($J123+1)/2)*$D123))+($K123="custom")*CustCF!AG123</f>
        <v>0</v>
      </c>
      <c r="AN123" s="95">
        <f>($K123="Bell Curve")*(_xlfn.NORM.DIST(AND(AN$6&gt;=$F123,AN$6&lt;=$H123)*(AN$6-$F123+1),$J123/2,$M123,TRUE)-_xlfn.NORM.DIST(AND(AN$6&gt;=$F123,AN$6&lt;=$H123)*(AM$6-$F123+1),$J123/2,$M123,TRUE))/(1-2*_xlfn.NORM.DIST(0,$J123/2,$M123,TRUE))*$D123+($K123="Steady Growth")*(AND(AN$6&gt;=$F123,AN$6&lt;=$H123)*((AN$6-$F123+1)/($J123*($J123+1)/2)*$D123))+($K123="custom")*CustCF!AH123</f>
        <v>0</v>
      </c>
      <c r="AO123" s="95">
        <f>($K123="Bell Curve")*(_xlfn.NORM.DIST(AND(AO$6&gt;=$F123,AO$6&lt;=$H123)*(AO$6-$F123+1),$J123/2,$M123,TRUE)-_xlfn.NORM.DIST(AND(AO$6&gt;=$F123,AO$6&lt;=$H123)*(AN$6-$F123+1),$J123/2,$M123,TRUE))/(1-2*_xlfn.NORM.DIST(0,$J123/2,$M123,TRUE))*$D123+($K123="Steady Growth")*(AND(AO$6&gt;=$F123,AO$6&lt;=$H123)*((AO$6-$F123+1)/($J123*($J123+1)/2)*$D123))+($K123="custom")*CustCF!AI123</f>
        <v>0</v>
      </c>
      <c r="AP123" s="95">
        <f>($K123="Bell Curve")*(_xlfn.NORM.DIST(AND(AP$6&gt;=$F123,AP$6&lt;=$H123)*(AP$6-$F123+1),$J123/2,$M123,TRUE)-_xlfn.NORM.DIST(AND(AP$6&gt;=$F123,AP$6&lt;=$H123)*(AO$6-$F123+1),$J123/2,$M123,TRUE))/(1-2*_xlfn.NORM.DIST(0,$J123/2,$M123,TRUE))*$D123+($K123="Steady Growth")*(AND(AP$6&gt;=$F123,AP$6&lt;=$H123)*((AP$6-$F123+1)/($J123*($J123+1)/2)*$D123))+($K123="custom")*CustCF!AJ123</f>
        <v>0</v>
      </c>
      <c r="AQ123" s="95">
        <f>($K123="Bell Curve")*(_xlfn.NORM.DIST(AND(AQ$6&gt;=$F123,AQ$6&lt;=$H123)*(AQ$6-$F123+1),$J123/2,$M123,TRUE)-_xlfn.NORM.DIST(AND(AQ$6&gt;=$F123,AQ$6&lt;=$H123)*(AP$6-$F123+1),$J123/2,$M123,TRUE))/(1-2*_xlfn.NORM.DIST(0,$J123/2,$M123,TRUE))*$D123+($K123="Steady Growth")*(AND(AQ$6&gt;=$F123,AQ$6&lt;=$H123)*((AQ$6-$F123+1)/($J123*($J123+1)/2)*$D123))+($K123="custom")*CustCF!AK123</f>
        <v>0</v>
      </c>
      <c r="AR123" s="95">
        <f>($K123="Bell Curve")*(_xlfn.NORM.DIST(AND(AR$6&gt;=$F123,AR$6&lt;=$H123)*(AR$6-$F123+1),$J123/2,$M123,TRUE)-_xlfn.NORM.DIST(AND(AR$6&gt;=$F123,AR$6&lt;=$H123)*(AQ$6-$F123+1),$J123/2,$M123,TRUE))/(1-2*_xlfn.NORM.DIST(0,$J123/2,$M123,TRUE))*$D123+($K123="Steady Growth")*(AND(AR$6&gt;=$F123,AR$6&lt;=$H123)*((AR$6-$F123+1)/($J123*($J123+1)/2)*$D123))+($K123="custom")*CustCF!AL123</f>
        <v>0</v>
      </c>
      <c r="AS123" s="95">
        <f>($K123="Bell Curve")*(_xlfn.NORM.DIST(AND(AS$6&gt;=$F123,AS$6&lt;=$H123)*(AS$6-$F123+1),$J123/2,$M123,TRUE)-_xlfn.NORM.DIST(AND(AS$6&gt;=$F123,AS$6&lt;=$H123)*(AR$6-$F123+1),$J123/2,$M123,TRUE))/(1-2*_xlfn.NORM.DIST(0,$J123/2,$M123,TRUE))*$D123+($K123="Steady Growth")*(AND(AS$6&gt;=$F123,AS$6&lt;=$H123)*((AS$6-$F123+1)/($J123*($J123+1)/2)*$D123))+($K123="custom")*CustCF!AM123</f>
        <v>0</v>
      </c>
      <c r="AT123" s="95">
        <f>($K123="Bell Curve")*(_xlfn.NORM.DIST(AND(AT$6&gt;=$F123,AT$6&lt;=$H123)*(AT$6-$F123+1),$J123/2,$M123,TRUE)-_xlfn.NORM.DIST(AND(AT$6&gt;=$F123,AT$6&lt;=$H123)*(AS$6-$F123+1),$J123/2,$M123,TRUE))/(1-2*_xlfn.NORM.DIST(0,$J123/2,$M123,TRUE))*$D123+($K123="Steady Growth")*(AND(AT$6&gt;=$F123,AT$6&lt;=$H123)*((AT$6-$F123+1)/($J123*($J123+1)/2)*$D123))+($K123="custom")*CustCF!AN123</f>
        <v>0</v>
      </c>
      <c r="AU123" s="95">
        <f>($K123="Bell Curve")*(_xlfn.NORM.DIST(AND(AU$6&gt;=$F123,AU$6&lt;=$H123)*(AU$6-$F123+1),$J123/2,$M123,TRUE)-_xlfn.NORM.DIST(AND(AU$6&gt;=$F123,AU$6&lt;=$H123)*(AT$6-$F123+1),$J123/2,$M123,TRUE))/(1-2*_xlfn.NORM.DIST(0,$J123/2,$M123,TRUE))*$D123+($K123="Steady Growth")*(AND(AU$6&gt;=$F123,AU$6&lt;=$H123)*((AU$6-$F123+1)/($J123*($J123+1)/2)*$D123))+($K123="custom")*CustCF!AO123</f>
        <v>0</v>
      </c>
      <c r="AV123" s="95">
        <f>($K123="Bell Curve")*(_xlfn.NORM.DIST(AND(AV$6&gt;=$F123,AV$6&lt;=$H123)*(AV$6-$F123+1),$J123/2,$M123,TRUE)-_xlfn.NORM.DIST(AND(AV$6&gt;=$F123,AV$6&lt;=$H123)*(AU$6-$F123+1),$J123/2,$M123,TRUE))/(1-2*_xlfn.NORM.DIST(0,$J123/2,$M123,TRUE))*$D123+($K123="Steady Growth")*(AND(AV$6&gt;=$F123,AV$6&lt;=$H123)*((AV$6-$F123+1)/($J123*($J123+1)/2)*$D123))+($K123="custom")*CustCF!AP123</f>
        <v>0</v>
      </c>
      <c r="AW123" s="95">
        <f>($K123="Bell Curve")*(_xlfn.NORM.DIST(AND(AW$6&gt;=$F123,AW$6&lt;=$H123)*(AW$6-$F123+1),$J123/2,$M123,TRUE)-_xlfn.NORM.DIST(AND(AW$6&gt;=$F123,AW$6&lt;=$H123)*(AV$6-$F123+1),$J123/2,$M123,TRUE))/(1-2*_xlfn.NORM.DIST(0,$J123/2,$M123,TRUE))*$D123+($K123="Steady Growth")*(AND(AW$6&gt;=$F123,AW$6&lt;=$H123)*((AW$6-$F123+1)/($J123*($J123+1)/2)*$D123))+($K123="custom")*CustCF!AQ123</f>
        <v>0</v>
      </c>
      <c r="AX123" s="95">
        <f>($K123="Bell Curve")*(_xlfn.NORM.DIST(AND(AX$6&gt;=$F123,AX$6&lt;=$H123)*(AX$6-$F123+1),$J123/2,$M123,TRUE)-_xlfn.NORM.DIST(AND(AX$6&gt;=$F123,AX$6&lt;=$H123)*(AW$6-$F123+1),$J123/2,$M123,TRUE))/(1-2*_xlfn.NORM.DIST(0,$J123/2,$M123,TRUE))*$D123+($K123="Steady Growth")*(AND(AX$6&gt;=$F123,AX$6&lt;=$H123)*((AX$6-$F123+1)/($J123*($J123+1)/2)*$D123))+($K123="custom")*CustCF!AR123</f>
        <v>0</v>
      </c>
      <c r="AY123" s="95">
        <f>($K123="Bell Curve")*(_xlfn.NORM.DIST(AND(AY$6&gt;=$F123,AY$6&lt;=$H123)*(AY$6-$F123+1),$J123/2,$M123,TRUE)-_xlfn.NORM.DIST(AND(AY$6&gt;=$F123,AY$6&lt;=$H123)*(AX$6-$F123+1),$J123/2,$M123,TRUE))/(1-2*_xlfn.NORM.DIST(0,$J123/2,$M123,TRUE))*$D123+($K123="Steady Growth")*(AND(AY$6&gt;=$F123,AY$6&lt;=$H123)*((AY$6-$F123+1)/($J123*($J123+1)/2)*$D123))+($K123="custom")*CustCF!AS123</f>
        <v>0</v>
      </c>
      <c r="AZ123" s="95">
        <f>($K123="Bell Curve")*(_xlfn.NORM.DIST(AND(AZ$6&gt;=$F123,AZ$6&lt;=$H123)*(AZ$6-$F123+1),$J123/2,$M123,TRUE)-_xlfn.NORM.DIST(AND(AZ$6&gt;=$F123,AZ$6&lt;=$H123)*(AY$6-$F123+1),$J123/2,$M123,TRUE))/(1-2*_xlfn.NORM.DIST(0,$J123/2,$M123,TRUE))*$D123+($K123="Steady Growth")*(AND(AZ$6&gt;=$F123,AZ$6&lt;=$H123)*((AZ$6-$F123+1)/($J123*($J123+1)/2)*$D123))+($K123="custom")*CustCF!AT123</f>
        <v>0</v>
      </c>
      <c r="BA123" s="95">
        <f>($K123="Bell Curve")*(_xlfn.NORM.DIST(AND(BA$6&gt;=$F123,BA$6&lt;=$H123)*(BA$6-$F123+1),$J123/2,$M123,TRUE)-_xlfn.NORM.DIST(AND(BA$6&gt;=$F123,BA$6&lt;=$H123)*(AZ$6-$F123+1),$J123/2,$M123,TRUE))/(1-2*_xlfn.NORM.DIST(0,$J123/2,$M123,TRUE))*$D123+($K123="Steady Growth")*(AND(BA$6&gt;=$F123,BA$6&lt;=$H123)*((BA$6-$F123+1)/($J123*($J123+1)/2)*$D123))+($K123="custom")*CustCF!AU123</f>
        <v>0</v>
      </c>
      <c r="BB123" s="95">
        <f>($K123="Bell Curve")*(_xlfn.NORM.DIST(AND(BB$6&gt;=$F123,BB$6&lt;=$H123)*(BB$6-$F123+1),$J123/2,$M123,TRUE)-_xlfn.NORM.DIST(AND(BB$6&gt;=$F123,BB$6&lt;=$H123)*(BA$6-$F123+1),$J123/2,$M123,TRUE))/(1-2*_xlfn.NORM.DIST(0,$J123/2,$M123,TRUE))*$D123+($K123="Steady Growth")*(AND(BB$6&gt;=$F123,BB$6&lt;=$H123)*((BB$6-$F123+1)/($J123*($J123+1)/2)*$D123))+($K123="custom")*CustCF!AV123</f>
        <v>0</v>
      </c>
      <c r="BC123" s="95">
        <f>($K123="Bell Curve")*(_xlfn.NORM.DIST(AND(BC$6&gt;=$F123,BC$6&lt;=$H123)*(BC$6-$F123+1),$J123/2,$M123,TRUE)-_xlfn.NORM.DIST(AND(BC$6&gt;=$F123,BC$6&lt;=$H123)*(BB$6-$F123+1),$J123/2,$M123,TRUE))/(1-2*_xlfn.NORM.DIST(0,$J123/2,$M123,TRUE))*$D123+($K123="Steady Growth")*(AND(BC$6&gt;=$F123,BC$6&lt;=$H123)*((BC$6-$F123+1)/($J123*($J123+1)/2)*$D123))+($K123="custom")*CustCF!AW123</f>
        <v>0</v>
      </c>
      <c r="BD123" s="95">
        <f>($K123="Bell Curve")*(_xlfn.NORM.DIST(AND(BD$6&gt;=$F123,BD$6&lt;=$H123)*(BD$6-$F123+1),$J123/2,$M123,TRUE)-_xlfn.NORM.DIST(AND(BD$6&gt;=$F123,BD$6&lt;=$H123)*(BC$6-$F123+1),$J123/2,$M123,TRUE))/(1-2*_xlfn.NORM.DIST(0,$J123/2,$M123,TRUE))*$D123+($K123="Steady Growth")*(AND(BD$6&gt;=$F123,BD$6&lt;=$H123)*((BD$6-$F123+1)/($J123*($J123+1)/2)*$D123))+($K123="custom")*CustCF!AX123</f>
        <v>0</v>
      </c>
      <c r="BE123" s="95">
        <f>($K123="Bell Curve")*(_xlfn.NORM.DIST(AND(BE$6&gt;=$F123,BE$6&lt;=$H123)*(BE$6-$F123+1),$J123/2,$M123,TRUE)-_xlfn.NORM.DIST(AND(BE$6&gt;=$F123,BE$6&lt;=$H123)*(BD$6-$F123+1),$J123/2,$M123,TRUE))/(1-2*_xlfn.NORM.DIST(0,$J123/2,$M123,TRUE))*$D123+($K123="Steady Growth")*(AND(BE$6&gt;=$F123,BE$6&lt;=$H123)*((BE$6-$F123+1)/($J123*($J123+1)/2)*$D123))+($K123="custom")*CustCF!AY123</f>
        <v>0</v>
      </c>
      <c r="BF123" s="95">
        <f>($K123="Bell Curve")*(_xlfn.NORM.DIST(AND(BF$6&gt;=$F123,BF$6&lt;=$H123)*(BF$6-$F123+1),$J123/2,$M123,TRUE)-_xlfn.NORM.DIST(AND(BF$6&gt;=$F123,BF$6&lt;=$H123)*(BE$6-$F123+1),$J123/2,$M123,TRUE))/(1-2*_xlfn.NORM.DIST(0,$J123/2,$M123,TRUE))*$D123+($K123="Steady Growth")*(AND(BF$6&gt;=$F123,BF$6&lt;=$H123)*((BF$6-$F123+1)/($J123*($J123+1)/2)*$D123))+($K123="custom")*CustCF!AZ123</f>
        <v>0</v>
      </c>
      <c r="BG123" s="95">
        <f>($K123="Bell Curve")*(_xlfn.NORM.DIST(AND(BG$6&gt;=$F123,BG$6&lt;=$H123)*(BG$6-$F123+1),$J123/2,$M123,TRUE)-_xlfn.NORM.DIST(AND(BG$6&gt;=$F123,BG$6&lt;=$H123)*(BF$6-$F123+1),$J123/2,$M123,TRUE))/(1-2*_xlfn.NORM.DIST(0,$J123/2,$M123,TRUE))*$D123+($K123="Steady Growth")*(AND(BG$6&gt;=$F123,BG$6&lt;=$H123)*((BG$6-$F123+1)/($J123*($J123+1)/2)*$D123))+($K123="custom")*CustCF!BA123</f>
        <v>0</v>
      </c>
      <c r="BH123" s="95">
        <f>($K123="Bell Curve")*(_xlfn.NORM.DIST(AND(BH$6&gt;=$F123,BH$6&lt;=$H123)*(BH$6-$F123+1),$J123/2,$M123,TRUE)-_xlfn.NORM.DIST(AND(BH$6&gt;=$F123,BH$6&lt;=$H123)*(BG$6-$F123+1),$J123/2,$M123,TRUE))/(1-2*_xlfn.NORM.DIST(0,$J123/2,$M123,TRUE))*$D123+($K123="Steady Growth")*(AND(BH$6&gt;=$F123,BH$6&lt;=$H123)*((BH$6-$F123+1)/($J123*($J123+1)/2)*$D123))+($K123="custom")*CustCF!BB123</f>
        <v>0</v>
      </c>
      <c r="BI123" s="95">
        <f>($K123="Bell Curve")*(_xlfn.NORM.DIST(AND(BI$6&gt;=$F123,BI$6&lt;=$H123)*(BI$6-$F123+1),$J123/2,$M123,TRUE)-_xlfn.NORM.DIST(AND(BI$6&gt;=$F123,BI$6&lt;=$H123)*(BH$6-$F123+1),$J123/2,$M123,TRUE))/(1-2*_xlfn.NORM.DIST(0,$J123/2,$M123,TRUE))*$D123+($K123="Steady Growth")*(AND(BI$6&gt;=$F123,BI$6&lt;=$H123)*((BI$6-$F123+1)/($J123*($J123+1)/2)*$D123))+($K123="custom")*CustCF!BC123</f>
        <v>0</v>
      </c>
      <c r="BJ123" s="95">
        <f>($K123="Bell Curve")*(_xlfn.NORM.DIST(AND(BJ$6&gt;=$F123,BJ$6&lt;=$H123)*(BJ$6-$F123+1),$J123/2,$M123,TRUE)-_xlfn.NORM.DIST(AND(BJ$6&gt;=$F123,BJ$6&lt;=$H123)*(BI$6-$F123+1),$J123/2,$M123,TRUE))/(1-2*_xlfn.NORM.DIST(0,$J123/2,$M123,TRUE))*$D123+($K123="Steady Growth")*(AND(BJ$6&gt;=$F123,BJ$6&lt;=$H123)*((BJ$6-$F123+1)/($J123*($J123+1)/2)*$D123))+($K123="custom")*CustCF!BD123</f>
        <v>0</v>
      </c>
      <c r="BK123" s="95">
        <f>($K123="Bell Curve")*(_xlfn.NORM.DIST(AND(BK$6&gt;=$F123,BK$6&lt;=$H123)*(BK$6-$F123+1),$J123/2,$M123,TRUE)-_xlfn.NORM.DIST(AND(BK$6&gt;=$F123,BK$6&lt;=$H123)*(BJ$6-$F123+1),$J123/2,$M123,TRUE))/(1-2*_xlfn.NORM.DIST(0,$J123/2,$M123,TRUE))*$D123+($K123="Steady Growth")*(AND(BK$6&gt;=$F123,BK$6&lt;=$H123)*((BK$6-$F123+1)/($J123*($J123+1)/2)*$D123))+($K123="custom")*CustCF!BE123</f>
        <v>0</v>
      </c>
      <c r="BL123" s="95">
        <f>($K123="Bell Curve")*(_xlfn.NORM.DIST(AND(BL$6&gt;=$F123,BL$6&lt;=$H123)*(BL$6-$F123+1),$J123/2,$M123,TRUE)-_xlfn.NORM.DIST(AND(BL$6&gt;=$F123,BL$6&lt;=$H123)*(BK$6-$F123+1),$J123/2,$M123,TRUE))/(1-2*_xlfn.NORM.DIST(0,$J123/2,$M123,TRUE))*$D123+($K123="Steady Growth")*(AND(BL$6&gt;=$F123,BL$6&lt;=$H123)*((BL$6-$F123+1)/($J123*($J123+1)/2)*$D123))+($K123="custom")*CustCF!BF123</f>
        <v>0</v>
      </c>
      <c r="BM123" s="95">
        <f>($K123="Bell Curve")*(_xlfn.NORM.DIST(AND(BM$6&gt;=$F123,BM$6&lt;=$H123)*(BM$6-$F123+1),$J123/2,$M123,TRUE)-_xlfn.NORM.DIST(AND(BM$6&gt;=$F123,BM$6&lt;=$H123)*(BL$6-$F123+1),$J123/2,$M123,TRUE))/(1-2*_xlfn.NORM.DIST(0,$J123/2,$M123,TRUE))*$D123+($K123="Steady Growth")*(AND(BM$6&gt;=$F123,BM$6&lt;=$H123)*((BM$6-$F123+1)/($J123*($J123+1)/2)*$D123))+($K123="custom")*CustCF!BG123</f>
        <v>0</v>
      </c>
      <c r="BN123" s="95">
        <f>($K123="Bell Curve")*(_xlfn.NORM.DIST(AND(BN$6&gt;=$F123,BN$6&lt;=$H123)*(BN$6-$F123+1),$J123/2,$M123,TRUE)-_xlfn.NORM.DIST(AND(BN$6&gt;=$F123,BN$6&lt;=$H123)*(BM$6-$F123+1),$J123/2,$M123,TRUE))/(1-2*_xlfn.NORM.DIST(0,$J123/2,$M123,TRUE))*$D123+($K123="Steady Growth")*(AND(BN$6&gt;=$F123,BN$6&lt;=$H123)*((BN$6-$F123+1)/($J123*($J123+1)/2)*$D123))+($K123="custom")*CustCF!BH123</f>
        <v>0</v>
      </c>
      <c r="BO123" s="95">
        <f>($K123="Bell Curve")*(_xlfn.NORM.DIST(AND(BO$6&gt;=$F123,BO$6&lt;=$H123)*(BO$6-$F123+1),$J123/2,$M123,TRUE)-_xlfn.NORM.DIST(AND(BO$6&gt;=$F123,BO$6&lt;=$H123)*(BN$6-$F123+1),$J123/2,$M123,TRUE))/(1-2*_xlfn.NORM.DIST(0,$J123/2,$M123,TRUE))*$D123+($K123="Steady Growth")*(AND(BO$6&gt;=$F123,BO$6&lt;=$H123)*((BO$6-$F123+1)/($J123*($J123+1)/2)*$D123))+($K123="custom")*CustCF!BI123</f>
        <v>0</v>
      </c>
      <c r="BP123" s="95">
        <f>($K123="Bell Curve")*(_xlfn.NORM.DIST(AND(BP$6&gt;=$F123,BP$6&lt;=$H123)*(BP$6-$F123+1),$J123/2,$M123,TRUE)-_xlfn.NORM.DIST(AND(BP$6&gt;=$F123,BP$6&lt;=$H123)*(BO$6-$F123+1),$J123/2,$M123,TRUE))/(1-2*_xlfn.NORM.DIST(0,$J123/2,$M123,TRUE))*$D123+($K123="Steady Growth")*(AND(BP$6&gt;=$F123,BP$6&lt;=$H123)*((BP$6-$F123+1)/($J123*($J123+1)/2)*$D123))+($K123="custom")*CustCF!BJ123</f>
        <v>0</v>
      </c>
      <c r="BQ123" s="95">
        <f>($K123="Bell Curve")*(_xlfn.NORM.DIST(AND(BQ$6&gt;=$F123,BQ$6&lt;=$H123)*(BQ$6-$F123+1),$J123/2,$M123,TRUE)-_xlfn.NORM.DIST(AND(BQ$6&gt;=$F123,BQ$6&lt;=$H123)*(BP$6-$F123+1),$J123/2,$M123,TRUE))/(1-2*_xlfn.NORM.DIST(0,$J123/2,$M123,TRUE))*$D123+($K123="Steady Growth")*(AND(BQ$6&gt;=$F123,BQ$6&lt;=$H123)*((BQ$6-$F123+1)/($J123*($J123+1)/2)*$D123))+($K123="custom")*CustCF!BK123</f>
        <v>0</v>
      </c>
      <c r="BR123" s="95">
        <f>($K123="Bell Curve")*(_xlfn.NORM.DIST(AND(BR$6&gt;=$F123,BR$6&lt;=$H123)*(BR$6-$F123+1),$J123/2,$M123,TRUE)-_xlfn.NORM.DIST(AND(BR$6&gt;=$F123,BR$6&lt;=$H123)*(BQ$6-$F123+1),$J123/2,$M123,TRUE))/(1-2*_xlfn.NORM.DIST(0,$J123/2,$M123,TRUE))*$D123+($K123="Steady Growth")*(AND(BR$6&gt;=$F123,BR$6&lt;=$H123)*((BR$6-$F123+1)/($J123*($J123+1)/2)*$D123))+($K123="custom")*CustCF!BL123</f>
        <v>0</v>
      </c>
      <c r="BS123" s="95">
        <f>($K123="Bell Curve")*(_xlfn.NORM.DIST(AND(BS$6&gt;=$F123,BS$6&lt;=$H123)*(BS$6-$F123+1),$J123/2,$M123,TRUE)-_xlfn.NORM.DIST(AND(BS$6&gt;=$F123,BS$6&lt;=$H123)*(BR$6-$F123+1),$J123/2,$M123,TRUE))/(1-2*_xlfn.NORM.DIST(0,$J123/2,$M123,TRUE))*$D123+($K123="Steady Growth")*(AND(BS$6&gt;=$F123,BS$6&lt;=$H123)*((BS$6-$F123+1)/($J123*($J123+1)/2)*$D123))+($K123="custom")*CustCF!BM123</f>
        <v>0</v>
      </c>
      <c r="BT123" s="95">
        <f>($K123="Bell Curve")*(_xlfn.NORM.DIST(AND(BT$6&gt;=$F123,BT$6&lt;=$H123)*(BT$6-$F123+1),$J123/2,$M123,TRUE)-_xlfn.NORM.DIST(AND(BT$6&gt;=$F123,BT$6&lt;=$H123)*(BS$6-$F123+1),$J123/2,$M123,TRUE))/(1-2*_xlfn.NORM.DIST(0,$J123/2,$M123,TRUE))*$D123+($K123="Steady Growth")*(AND(BT$6&gt;=$F123,BT$6&lt;=$H123)*((BT$6-$F123+1)/($J123*($J123+1)/2)*$D123))+($K123="custom")*CustCF!BN123</f>
        <v>0</v>
      </c>
      <c r="BU123" s="95">
        <f>($K123="Bell Curve")*(_xlfn.NORM.DIST(AND(BU$6&gt;=$F123,BU$6&lt;=$H123)*(BU$6-$F123+1),$J123/2,$M123,TRUE)-_xlfn.NORM.DIST(AND(BU$6&gt;=$F123,BU$6&lt;=$H123)*(BT$6-$F123+1),$J123/2,$M123,TRUE))/(1-2*_xlfn.NORM.DIST(0,$J123/2,$M123,TRUE))*$D123+($K123="Steady Growth")*(AND(BU$6&gt;=$F123,BU$6&lt;=$H123)*((BU$6-$F123+1)/($J123*($J123+1)/2)*$D123))+($K123="custom")*CustCF!BO123</f>
        <v>0</v>
      </c>
      <c r="BV123" s="95">
        <f>($K123="Bell Curve")*(_xlfn.NORM.DIST(AND(BV$6&gt;=$F123,BV$6&lt;=$H123)*(BV$6-$F123+1),$J123/2,$M123,TRUE)-_xlfn.NORM.DIST(AND(BV$6&gt;=$F123,BV$6&lt;=$H123)*(BU$6-$F123+1),$J123/2,$M123,TRUE))/(1-2*_xlfn.NORM.DIST(0,$J123/2,$M123,TRUE))*$D123+($K123="Steady Growth")*(AND(BV$6&gt;=$F123,BV$6&lt;=$H123)*((BV$6-$F123+1)/($J123*($J123+1)/2)*$D123))+($K123="custom")*CustCF!BP123</f>
        <v>0</v>
      </c>
      <c r="BW123" s="95">
        <f>($K123="Bell Curve")*(_xlfn.NORM.DIST(AND(BW$6&gt;=$F123,BW$6&lt;=$H123)*(BW$6-$F123+1),$J123/2,$M123,TRUE)-_xlfn.NORM.DIST(AND(BW$6&gt;=$F123,BW$6&lt;=$H123)*(BV$6-$F123+1),$J123/2,$M123,TRUE))/(1-2*_xlfn.NORM.DIST(0,$J123/2,$M123,TRUE))*$D123+($K123="Steady Growth")*(AND(BW$6&gt;=$F123,BW$6&lt;=$H123)*((BW$6-$F123+1)/($J123*($J123+1)/2)*$D123))+($K123="custom")*CustCF!BQ123</f>
        <v>0</v>
      </c>
      <c r="BX123" s="95">
        <f>($K123="Bell Curve")*(_xlfn.NORM.DIST(AND(BX$6&gt;=$F123,BX$6&lt;=$H123)*(BX$6-$F123+1),$J123/2,$M123,TRUE)-_xlfn.NORM.DIST(AND(BX$6&gt;=$F123,BX$6&lt;=$H123)*(BW$6-$F123+1),$J123/2,$M123,TRUE))/(1-2*_xlfn.NORM.DIST(0,$J123/2,$M123,TRUE))*$D123+($K123="Steady Growth")*(AND(BX$6&gt;=$F123,BX$6&lt;=$H123)*((BX$6-$F123+1)/($J123*($J123+1)/2)*$D123))+($K123="custom")*CustCF!BR123</f>
        <v>0</v>
      </c>
      <c r="BY123" s="95">
        <f>($K123="Bell Curve")*(_xlfn.NORM.DIST(AND(BY$6&gt;=$F123,BY$6&lt;=$H123)*(BY$6-$F123+1),$J123/2,$M123,TRUE)-_xlfn.NORM.DIST(AND(BY$6&gt;=$F123,BY$6&lt;=$H123)*(BX$6-$F123+1),$J123/2,$M123,TRUE))/(1-2*_xlfn.NORM.DIST(0,$J123/2,$M123,TRUE))*$D123+($K123="Steady Growth")*(AND(BY$6&gt;=$F123,BY$6&lt;=$H123)*((BY$6-$F123+1)/($J123*($J123+1)/2)*$D123))+($K123="custom")*CustCF!BS123</f>
        <v>0</v>
      </c>
      <c r="BZ123" s="95">
        <f>($K123="Bell Curve")*(_xlfn.NORM.DIST(AND(BZ$6&gt;=$F123,BZ$6&lt;=$H123)*(BZ$6-$F123+1),$J123/2,$M123,TRUE)-_xlfn.NORM.DIST(AND(BZ$6&gt;=$F123,BZ$6&lt;=$H123)*(BY$6-$F123+1),$J123/2,$M123,TRUE))/(1-2*_xlfn.NORM.DIST(0,$J123/2,$M123,TRUE))*$D123+($K123="Steady Growth")*(AND(BZ$6&gt;=$F123,BZ$6&lt;=$H123)*((BZ$6-$F123+1)/($J123*($J123+1)/2)*$D123))+($K123="custom")*CustCF!BT123</f>
        <v>0</v>
      </c>
      <c r="CA123" s="95">
        <f>($K123="Bell Curve")*(_xlfn.NORM.DIST(AND(CA$6&gt;=$F123,CA$6&lt;=$H123)*(CA$6-$F123+1),$J123/2,$M123,TRUE)-_xlfn.NORM.DIST(AND(CA$6&gt;=$F123,CA$6&lt;=$H123)*(BZ$6-$F123+1),$J123/2,$M123,TRUE))/(1-2*_xlfn.NORM.DIST(0,$J123/2,$M123,TRUE))*$D123+($K123="Steady Growth")*(AND(CA$6&gt;=$F123,CA$6&lt;=$H123)*((CA$6-$F123+1)/($J123*($J123+1)/2)*$D123))+($K123="custom")*CustCF!BU123</f>
        <v>0</v>
      </c>
      <c r="CB123" s="95">
        <f>($K123="Bell Curve")*(_xlfn.NORM.DIST(AND(CB$6&gt;=$F123,CB$6&lt;=$H123)*(CB$6-$F123+1),$J123/2,$M123,TRUE)-_xlfn.NORM.DIST(AND(CB$6&gt;=$F123,CB$6&lt;=$H123)*(CA$6-$F123+1),$J123/2,$M123,TRUE))/(1-2*_xlfn.NORM.DIST(0,$J123/2,$M123,TRUE))*$D123+($K123="Steady Growth")*(AND(CB$6&gt;=$F123,CB$6&lt;=$H123)*((CB$6-$F123+1)/($J123*($J123+1)/2)*$D123))+($K123="custom")*CustCF!BV123</f>
        <v>0</v>
      </c>
      <c r="CC123" s="95">
        <f>($K123="Bell Curve")*(_xlfn.NORM.DIST(AND(CC$6&gt;=$F123,CC$6&lt;=$H123)*(CC$6-$F123+1),$J123/2,$M123,TRUE)-_xlfn.NORM.DIST(AND(CC$6&gt;=$F123,CC$6&lt;=$H123)*(CB$6-$F123+1),$J123/2,$M123,TRUE))/(1-2*_xlfn.NORM.DIST(0,$J123/2,$M123,TRUE))*$D123+($K123="Steady Growth")*(AND(CC$6&gt;=$F123,CC$6&lt;=$H123)*((CC$6-$F123+1)/($J123*($J123+1)/2)*$D123))+($K123="custom")*CustCF!BW123</f>
        <v>0</v>
      </c>
      <c r="CD123" s="95">
        <f>($K123="Bell Curve")*(_xlfn.NORM.DIST(AND(CD$6&gt;=$F123,CD$6&lt;=$H123)*(CD$6-$F123+1),$J123/2,$M123,TRUE)-_xlfn.NORM.DIST(AND(CD$6&gt;=$F123,CD$6&lt;=$H123)*(CC$6-$F123+1),$J123/2,$M123,TRUE))/(1-2*_xlfn.NORM.DIST(0,$J123/2,$M123,TRUE))*$D123+($K123="Steady Growth")*(AND(CD$6&gt;=$F123,CD$6&lt;=$H123)*((CD$6-$F123+1)/($J123*($J123+1)/2)*$D123))+($K123="custom")*CustCF!BX123</f>
        <v>0</v>
      </c>
      <c r="CE123" s="95">
        <f>($K123="Bell Curve")*(_xlfn.NORM.DIST(AND(CE$6&gt;=$F123,CE$6&lt;=$H123)*(CE$6-$F123+1),$J123/2,$M123,TRUE)-_xlfn.NORM.DIST(AND(CE$6&gt;=$F123,CE$6&lt;=$H123)*(CD$6-$F123+1),$J123/2,$M123,TRUE))/(1-2*_xlfn.NORM.DIST(0,$J123/2,$M123,TRUE))*$D123+($K123="Steady Growth")*(AND(CE$6&gt;=$F123,CE$6&lt;=$H123)*((CE$6-$F123+1)/($J123*($J123+1)/2)*$D123))+($K123="custom")*CustCF!BY123</f>
        <v>0</v>
      </c>
      <c r="CF123" s="95">
        <f>($K123="Bell Curve")*(_xlfn.NORM.DIST(AND(CF$6&gt;=$F123,CF$6&lt;=$H123)*(CF$6-$F123+1),$J123/2,$M123,TRUE)-_xlfn.NORM.DIST(AND(CF$6&gt;=$F123,CF$6&lt;=$H123)*(CE$6-$F123+1),$J123/2,$M123,TRUE))/(1-2*_xlfn.NORM.DIST(0,$J123/2,$M123,TRUE))*$D123+($K123="Steady Growth")*(AND(CF$6&gt;=$F123,CF$6&lt;=$H123)*((CF$6-$F123+1)/($J123*($J123+1)/2)*$D123))+($K123="custom")*CustCF!BZ123</f>
        <v>0</v>
      </c>
      <c r="CG123" s="95">
        <f>($K123="Bell Curve")*(_xlfn.NORM.DIST(AND(CG$6&gt;=$F123,CG$6&lt;=$H123)*(CG$6-$F123+1),$J123/2,$M123,TRUE)-_xlfn.NORM.DIST(AND(CG$6&gt;=$F123,CG$6&lt;=$H123)*(CF$6-$F123+1),$J123/2,$M123,TRUE))/(1-2*_xlfn.NORM.DIST(0,$J123/2,$M123,TRUE))*$D123+($K123="Steady Growth")*(AND(CG$6&gt;=$F123,CG$6&lt;=$H123)*((CG$6-$F123+1)/($J123*($J123+1)/2)*$D123))+($K123="custom")*CustCF!CA123</f>
        <v>0</v>
      </c>
      <c r="CH123" s="95">
        <f>($K123="Bell Curve")*(_xlfn.NORM.DIST(AND(CH$6&gt;=$F123,CH$6&lt;=$H123)*(CH$6-$F123+1),$J123/2,$M123,TRUE)-_xlfn.NORM.DIST(AND(CH$6&gt;=$F123,CH$6&lt;=$H123)*(CG$6-$F123+1),$J123/2,$M123,TRUE))/(1-2*_xlfn.NORM.DIST(0,$J123/2,$M123,TRUE))*$D123+($K123="Steady Growth")*(AND(CH$6&gt;=$F123,CH$6&lt;=$H123)*((CH$6-$F123+1)/($J123*($J123+1)/2)*$D123))+($K123="custom")*CustCF!CB123</f>
        <v>0</v>
      </c>
      <c r="CI123" s="95">
        <f>($K123="Bell Curve")*(_xlfn.NORM.DIST(AND(CI$6&gt;=$F123,CI$6&lt;=$H123)*(CI$6-$F123+1),$J123/2,$M123,TRUE)-_xlfn.NORM.DIST(AND(CI$6&gt;=$F123,CI$6&lt;=$H123)*(CH$6-$F123+1),$J123/2,$M123,TRUE))/(1-2*_xlfn.NORM.DIST(0,$J123/2,$M123,TRUE))*$D123+($K123="Steady Growth")*(AND(CI$6&gt;=$F123,CI$6&lt;=$H123)*((CI$6-$F123+1)/($J123*($J123+1)/2)*$D123))+($K123="custom")*CustCF!CC123</f>
        <v>0</v>
      </c>
      <c r="CJ123" s="95">
        <f>($K123="Bell Curve")*(_xlfn.NORM.DIST(AND(CJ$6&gt;=$F123,CJ$6&lt;=$H123)*(CJ$6-$F123+1),$J123/2,$M123,TRUE)-_xlfn.NORM.DIST(AND(CJ$6&gt;=$F123,CJ$6&lt;=$H123)*(CI$6-$F123+1),$J123/2,$M123,TRUE))/(1-2*_xlfn.NORM.DIST(0,$J123/2,$M123,TRUE))*$D123+($K123="Steady Growth")*(AND(CJ$6&gt;=$F123,CJ$6&lt;=$H123)*((CJ$6-$F123+1)/($J123*($J123+1)/2)*$D123))+($K123="custom")*CustCF!CD123</f>
        <v>0</v>
      </c>
      <c r="CK123" s="95">
        <f>($K123="Bell Curve")*(_xlfn.NORM.DIST(AND(CK$6&gt;=$F123,CK$6&lt;=$H123)*(CK$6-$F123+1),$J123/2,$M123,TRUE)-_xlfn.NORM.DIST(AND(CK$6&gt;=$F123,CK$6&lt;=$H123)*(CJ$6-$F123+1),$J123/2,$M123,TRUE))/(1-2*_xlfn.NORM.DIST(0,$J123/2,$M123,TRUE))*$D123+($K123="Steady Growth")*(AND(CK$6&gt;=$F123,CK$6&lt;=$H123)*((CK$6-$F123+1)/($J123*($J123+1)/2)*$D123))+($K123="custom")*CustCF!CE123</f>
        <v>0</v>
      </c>
      <c r="CL123" s="95">
        <f>($K123="Bell Curve")*(_xlfn.NORM.DIST(AND(CL$6&gt;=$F123,CL$6&lt;=$H123)*(CL$6-$F123+1),$J123/2,$M123,TRUE)-_xlfn.NORM.DIST(AND(CL$6&gt;=$F123,CL$6&lt;=$H123)*(CK$6-$F123+1),$J123/2,$M123,TRUE))/(1-2*_xlfn.NORM.DIST(0,$J123/2,$M123,TRUE))*$D123+($K123="Steady Growth")*(AND(CL$6&gt;=$F123,CL$6&lt;=$H123)*((CL$6-$F123+1)/($J123*($J123+1)/2)*$D123))+($K123="custom")*CustCF!CF123</f>
        <v>0</v>
      </c>
      <c r="CM123" s="95">
        <f>($K123="Bell Curve")*(_xlfn.NORM.DIST(AND(CM$6&gt;=$F123,CM$6&lt;=$H123)*(CM$6-$F123+1),$J123/2,$M123,TRUE)-_xlfn.NORM.DIST(AND(CM$6&gt;=$F123,CM$6&lt;=$H123)*(CL$6-$F123+1),$J123/2,$M123,TRUE))/(1-2*_xlfn.NORM.DIST(0,$J123/2,$M123,TRUE))*$D123+($K123="Steady Growth")*(AND(CM$6&gt;=$F123,CM$6&lt;=$H123)*((CM$6-$F123+1)/($J123*($J123+1)/2)*$D123))+($K123="custom")*CustCF!CG123</f>
        <v>0</v>
      </c>
      <c r="CN123" s="95">
        <f>($K123="Bell Curve")*(_xlfn.NORM.DIST(AND(CN$6&gt;=$F123,CN$6&lt;=$H123)*(CN$6-$F123+1),$J123/2,$M123,TRUE)-_xlfn.NORM.DIST(AND(CN$6&gt;=$F123,CN$6&lt;=$H123)*(CM$6-$F123+1),$J123/2,$M123,TRUE))/(1-2*_xlfn.NORM.DIST(0,$J123/2,$M123,TRUE))*$D123+($K123="Steady Growth")*(AND(CN$6&gt;=$F123,CN$6&lt;=$H123)*((CN$6-$F123+1)/($J123*($J123+1)/2)*$D123))+($K123="custom")*CustCF!CH123</f>
        <v>0</v>
      </c>
      <c r="CO123" s="95">
        <f>($K123="Bell Curve")*(_xlfn.NORM.DIST(AND(CO$6&gt;=$F123,CO$6&lt;=$H123)*(CO$6-$F123+1),$J123/2,$M123,TRUE)-_xlfn.NORM.DIST(AND(CO$6&gt;=$F123,CO$6&lt;=$H123)*(CN$6-$F123+1),$J123/2,$M123,TRUE))/(1-2*_xlfn.NORM.DIST(0,$J123/2,$M123,TRUE))*$D123+($K123="Steady Growth")*(AND(CO$6&gt;=$F123,CO$6&lt;=$H123)*((CO$6-$F123+1)/($J123*($J123+1)/2)*$D123))+($K123="custom")*CustCF!CI123</f>
        <v>0</v>
      </c>
      <c r="CP123" s="95">
        <f>($K123="Bell Curve")*(_xlfn.NORM.DIST(AND(CP$6&gt;=$F123,CP$6&lt;=$H123)*(CP$6-$F123+1),$J123/2,$M123,TRUE)-_xlfn.NORM.DIST(AND(CP$6&gt;=$F123,CP$6&lt;=$H123)*(CO$6-$F123+1),$J123/2,$M123,TRUE))/(1-2*_xlfn.NORM.DIST(0,$J123/2,$M123,TRUE))*$D123+($K123="Steady Growth")*(AND(CP$6&gt;=$F123,CP$6&lt;=$H123)*((CP$6-$F123+1)/($J123*($J123+1)/2)*$D123))+($K123="custom")*CustCF!CJ123</f>
        <v>0</v>
      </c>
      <c r="CQ123" s="95">
        <f>($K123="Bell Curve")*(_xlfn.NORM.DIST(AND(CQ$6&gt;=$F123,CQ$6&lt;=$H123)*(CQ$6-$F123+1),$J123/2,$M123,TRUE)-_xlfn.NORM.DIST(AND(CQ$6&gt;=$F123,CQ$6&lt;=$H123)*(CP$6-$F123+1),$J123/2,$M123,TRUE))/(1-2*_xlfn.NORM.DIST(0,$J123/2,$M123,TRUE))*$D123+($K123="Steady Growth")*(AND(CQ$6&gt;=$F123,CQ$6&lt;=$H123)*((CQ$6-$F123+1)/($J123*($J123+1)/2)*$D123))+($K123="custom")*CustCF!CK123</f>
        <v>0</v>
      </c>
      <c r="CR123" s="95">
        <f>($K123="Bell Curve")*(_xlfn.NORM.DIST(AND(CR$6&gt;=$F123,CR$6&lt;=$H123)*(CR$6-$F123+1),$J123/2,$M123,TRUE)-_xlfn.NORM.DIST(AND(CR$6&gt;=$F123,CR$6&lt;=$H123)*(CQ$6-$F123+1),$J123/2,$M123,TRUE))/(1-2*_xlfn.NORM.DIST(0,$J123/2,$M123,TRUE))*$D123+($K123="Steady Growth")*(AND(CR$6&gt;=$F123,CR$6&lt;=$H123)*((CR$6-$F123+1)/($J123*($J123+1)/2)*$D123))+($K123="custom")*CustCF!CL123</f>
        <v>0</v>
      </c>
      <c r="CS123" s="95">
        <f>($K123="Bell Curve")*(_xlfn.NORM.DIST(AND(CS$6&gt;=$F123,CS$6&lt;=$H123)*(CS$6-$F123+1),$J123/2,$M123,TRUE)-_xlfn.NORM.DIST(AND(CS$6&gt;=$F123,CS$6&lt;=$H123)*(CR$6-$F123+1),$J123/2,$M123,TRUE))/(1-2*_xlfn.NORM.DIST(0,$J123/2,$M123,TRUE))*$D123+($K123="Steady Growth")*(AND(CS$6&gt;=$F123,CS$6&lt;=$H123)*((CS$6-$F123+1)/($J123*($J123+1)/2)*$D123))+($K123="custom")*CustCF!CM123</f>
        <v>0</v>
      </c>
      <c r="CT123" s="95">
        <f>($K123="Bell Curve")*(_xlfn.NORM.DIST(AND(CT$6&gt;=$F123,CT$6&lt;=$H123)*(CT$6-$F123+1),$J123/2,$M123,TRUE)-_xlfn.NORM.DIST(AND(CT$6&gt;=$F123,CT$6&lt;=$H123)*(CS$6-$F123+1),$J123/2,$M123,TRUE))/(1-2*_xlfn.NORM.DIST(0,$J123/2,$M123,TRUE))*$D123+($K123="Steady Growth")*(AND(CT$6&gt;=$F123,CT$6&lt;=$H123)*((CT$6-$F123+1)/($J123*($J123+1)/2)*$D123))+($K123="custom")*CustCF!CN123</f>
        <v>0</v>
      </c>
      <c r="CU123" s="95">
        <f>($K123="Bell Curve")*(_xlfn.NORM.DIST(AND(CU$6&gt;=$F123,CU$6&lt;=$H123)*(CU$6-$F123+1),$J123/2,$M123,TRUE)-_xlfn.NORM.DIST(AND(CU$6&gt;=$F123,CU$6&lt;=$H123)*(CT$6-$F123+1),$J123/2,$M123,TRUE))/(1-2*_xlfn.NORM.DIST(0,$J123/2,$M123,TRUE))*$D123+($K123="Steady Growth")*(AND(CU$6&gt;=$F123,CU$6&lt;=$H123)*((CU$6-$F123+1)/($J123*($J123+1)/2)*$D123))+($K123="custom")*CustCF!CO123</f>
        <v>0</v>
      </c>
      <c r="CV123" s="95">
        <f>($K123="Bell Curve")*(_xlfn.NORM.DIST(AND(CV$6&gt;=$F123,CV$6&lt;=$H123)*(CV$6-$F123+1),$J123/2,$M123,TRUE)-_xlfn.NORM.DIST(AND(CV$6&gt;=$F123,CV$6&lt;=$H123)*(CU$6-$F123+1),$J123/2,$M123,TRUE))/(1-2*_xlfn.NORM.DIST(0,$J123/2,$M123,TRUE))*$D123+($K123="Steady Growth")*(AND(CV$6&gt;=$F123,CV$6&lt;=$H123)*((CV$6-$F123+1)/($J123*($J123+1)/2)*$D123))+($K123="custom")*CustCF!CP123</f>
        <v>0</v>
      </c>
      <c r="CW123" s="95">
        <f>($K123="Bell Curve")*(_xlfn.NORM.DIST(AND(CW$6&gt;=$F123,CW$6&lt;=$H123)*(CW$6-$F123+1),$J123/2,$M123,TRUE)-_xlfn.NORM.DIST(AND(CW$6&gt;=$F123,CW$6&lt;=$H123)*(CV$6-$F123+1),$J123/2,$M123,TRUE))/(1-2*_xlfn.NORM.DIST(0,$J123/2,$M123,TRUE))*$D123+($K123="Steady Growth")*(AND(CW$6&gt;=$F123,CW$6&lt;=$H123)*((CW$6-$F123+1)/($J123*($J123+1)/2)*$D123))+($K123="custom")*CustCF!CQ123</f>
        <v>0</v>
      </c>
      <c r="CX123" s="95">
        <f>($K123="Bell Curve")*(_xlfn.NORM.DIST(AND(CX$6&gt;=$F123,CX$6&lt;=$H123)*(CX$6-$F123+1),$J123/2,$M123,TRUE)-_xlfn.NORM.DIST(AND(CX$6&gt;=$F123,CX$6&lt;=$H123)*(CW$6-$F123+1),$J123/2,$M123,TRUE))/(1-2*_xlfn.NORM.DIST(0,$J123/2,$M123,TRUE))*$D123+($K123="Steady Growth")*(AND(CX$6&gt;=$F123,CX$6&lt;=$H123)*((CX$6-$F123+1)/($J123*($J123+1)/2)*$D123))+($K123="custom")*CustCF!CR123</f>
        <v>0</v>
      </c>
      <c r="CY123" s="95">
        <f>($K123="Bell Curve")*(_xlfn.NORM.DIST(AND(CY$6&gt;=$F123,CY$6&lt;=$H123)*(CY$6-$F123+1),$J123/2,$M123,TRUE)-_xlfn.NORM.DIST(AND(CY$6&gt;=$F123,CY$6&lt;=$H123)*(CX$6-$F123+1),$J123/2,$M123,TRUE))/(1-2*_xlfn.NORM.DIST(0,$J123/2,$M123,TRUE))*$D123+($K123="Steady Growth")*(AND(CY$6&gt;=$F123,CY$6&lt;=$H123)*((CY$6-$F123+1)/($J123*($J123+1)/2)*$D123))+($K123="custom")*CustCF!CS123</f>
        <v>0</v>
      </c>
      <c r="CZ123" s="95">
        <f>($K123="Bell Curve")*(_xlfn.NORM.DIST(AND(CZ$6&gt;=$F123,CZ$6&lt;=$H123)*(CZ$6-$F123+1),$J123/2,$M123,TRUE)-_xlfn.NORM.DIST(AND(CZ$6&gt;=$F123,CZ$6&lt;=$H123)*(CY$6-$F123+1),$J123/2,$M123,TRUE))/(1-2*_xlfn.NORM.DIST(0,$J123/2,$M123,TRUE))*$D123+($K123="Steady Growth")*(AND(CZ$6&gt;=$F123,CZ$6&lt;=$H123)*((CZ$6-$F123+1)/($J123*($J123+1)/2)*$D123))+($K123="custom")*CustCF!CT123</f>
        <v>0</v>
      </c>
      <c r="DA123" s="95">
        <f>($K123="Bell Curve")*(_xlfn.NORM.DIST(AND(DA$6&gt;=$F123,DA$6&lt;=$H123)*(DA$6-$F123+1),$J123/2,$M123,TRUE)-_xlfn.NORM.DIST(AND(DA$6&gt;=$F123,DA$6&lt;=$H123)*(CZ$6-$F123+1),$J123/2,$M123,TRUE))/(1-2*_xlfn.NORM.DIST(0,$J123/2,$M123,TRUE))*$D123+($K123="Steady Growth")*(AND(DA$6&gt;=$F123,DA$6&lt;=$H123)*((DA$6-$F123+1)/($J123*($J123+1)/2)*$D123))+($K123="custom")*CustCF!CU123</f>
        <v>0</v>
      </c>
      <c r="DB123" s="95">
        <f>($K123="Bell Curve")*(_xlfn.NORM.DIST(AND(DB$6&gt;=$F123,DB$6&lt;=$H123)*(DB$6-$F123+1),$J123/2,$M123,TRUE)-_xlfn.NORM.DIST(AND(DB$6&gt;=$F123,DB$6&lt;=$H123)*(DA$6-$F123+1),$J123/2,$M123,TRUE))/(1-2*_xlfn.NORM.DIST(0,$J123/2,$M123,TRUE))*$D123+($K123="Steady Growth")*(AND(DB$6&gt;=$F123,DB$6&lt;=$H123)*((DB$6-$F123+1)/($J123*($J123+1)/2)*$D123))+($K123="custom")*CustCF!CV123</f>
        <v>0</v>
      </c>
      <c r="DC123" s="95">
        <f>($K123="Bell Curve")*(_xlfn.NORM.DIST(AND(DC$6&gt;=$F123,DC$6&lt;=$H123)*(DC$6-$F123+1),$J123/2,$M123,TRUE)-_xlfn.NORM.DIST(AND(DC$6&gt;=$F123,DC$6&lt;=$H123)*(DB$6-$F123+1),$J123/2,$M123,TRUE))/(1-2*_xlfn.NORM.DIST(0,$J123/2,$M123,TRUE))*$D123+($K123="Steady Growth")*(AND(DC$6&gt;=$F123,DC$6&lt;=$H123)*((DC$6-$F123+1)/($J123*($J123+1)/2)*$D123))+($K123="custom")*CustCF!CW123</f>
        <v>0</v>
      </c>
      <c r="DD123" s="95">
        <f>($K123="Bell Curve")*(_xlfn.NORM.DIST(AND(DD$6&gt;=$F123,DD$6&lt;=$H123)*(DD$6-$F123+1),$J123/2,$M123,TRUE)-_xlfn.NORM.DIST(AND(DD$6&gt;=$F123,DD$6&lt;=$H123)*(DC$6-$F123+1),$J123/2,$M123,TRUE))/(1-2*_xlfn.NORM.DIST(0,$J123/2,$M123,TRUE))*$D123+($K123="Steady Growth")*(AND(DD$6&gt;=$F123,DD$6&lt;=$H123)*((DD$6-$F123+1)/($J123*($J123+1)/2)*$D123))+($K123="custom")*CustCF!CX123</f>
        <v>0</v>
      </c>
      <c r="DE123" s="95">
        <f>($K123="Bell Curve")*(_xlfn.NORM.DIST(AND(DE$6&gt;=$F123,DE$6&lt;=$H123)*(DE$6-$F123+1),$J123/2,$M123,TRUE)-_xlfn.NORM.DIST(AND(DE$6&gt;=$F123,DE$6&lt;=$H123)*(DD$6-$F123+1),$J123/2,$M123,TRUE))/(1-2*_xlfn.NORM.DIST(0,$J123/2,$M123,TRUE))*$D123+($K123="Steady Growth")*(AND(DE$6&gt;=$F123,DE$6&lt;=$H123)*((DE$6-$F123+1)/($J123*($J123+1)/2)*$D123))+($K123="custom")*CustCF!CY123</f>
        <v>0</v>
      </c>
      <c r="DF123" s="95">
        <f>($K123="Bell Curve")*(_xlfn.NORM.DIST(AND(DF$6&gt;=$F123,DF$6&lt;=$H123)*(DF$6-$F123+1),$J123/2,$M123,TRUE)-_xlfn.NORM.DIST(AND(DF$6&gt;=$F123,DF$6&lt;=$H123)*(DE$6-$F123+1),$J123/2,$M123,TRUE))/(1-2*_xlfn.NORM.DIST(0,$J123/2,$M123,TRUE))*$D123+($K123="Steady Growth")*(AND(DF$6&gt;=$F123,DF$6&lt;=$H123)*((DF$6-$F123+1)/($J123*($J123+1)/2)*$D123))+($K123="custom")*CustCF!CZ123</f>
        <v>0</v>
      </c>
      <c r="DG123" s="95">
        <f>($K123="Bell Curve")*(_xlfn.NORM.DIST(AND(DG$6&gt;=$F123,DG$6&lt;=$H123)*(DG$6-$F123+1),$J123/2,$M123,TRUE)-_xlfn.NORM.DIST(AND(DG$6&gt;=$F123,DG$6&lt;=$H123)*(DF$6-$F123+1),$J123/2,$M123,TRUE))/(1-2*_xlfn.NORM.DIST(0,$J123/2,$M123,TRUE))*$D123+($K123="Steady Growth")*(AND(DG$6&gt;=$F123,DG$6&lt;=$H123)*((DG$6-$F123+1)/($J123*($J123+1)/2)*$D123))+($K123="custom")*CustCF!DA123</f>
        <v>0</v>
      </c>
      <c r="DH123" s="95">
        <f>($K123="Bell Curve")*(_xlfn.NORM.DIST(AND(DH$6&gt;=$F123,DH$6&lt;=$H123)*(DH$6-$F123+1),$J123/2,$M123,TRUE)-_xlfn.NORM.DIST(AND(DH$6&gt;=$F123,DH$6&lt;=$H123)*(DG$6-$F123+1),$J123/2,$M123,TRUE))/(1-2*_xlfn.NORM.DIST(0,$J123/2,$M123,TRUE))*$D123+($K123="Steady Growth")*(AND(DH$6&gt;=$F123,DH$6&lt;=$H123)*((DH$6-$F123+1)/($J123*($J123+1)/2)*$D123))+($K123="custom")*CustCF!DB123</f>
        <v>0</v>
      </c>
      <c r="DI123" s="95">
        <f>($K123="Bell Curve")*(_xlfn.NORM.DIST(AND(DI$6&gt;=$F123,DI$6&lt;=$H123)*(DI$6-$F123+1),$J123/2,$M123,TRUE)-_xlfn.NORM.DIST(AND(DI$6&gt;=$F123,DI$6&lt;=$H123)*(DH$6-$F123+1),$J123/2,$M123,TRUE))/(1-2*_xlfn.NORM.DIST(0,$J123/2,$M123,TRUE))*$D123+($K123="Steady Growth")*(AND(DI$6&gt;=$F123,DI$6&lt;=$H123)*((DI$6-$F123+1)/($J123*($J123+1)/2)*$D123))+($K123="custom")*CustCF!DC123</f>
        <v>0</v>
      </c>
      <c r="DJ123" s="95">
        <f>($K123="Bell Curve")*(_xlfn.NORM.DIST(AND(DJ$6&gt;=$F123,DJ$6&lt;=$H123)*(DJ$6-$F123+1),$J123/2,$M123,TRUE)-_xlfn.NORM.DIST(AND(DJ$6&gt;=$F123,DJ$6&lt;=$H123)*(DI$6-$F123+1),$J123/2,$M123,TRUE))/(1-2*_xlfn.NORM.DIST(0,$J123/2,$M123,TRUE))*$D123+($K123="Steady Growth")*(AND(DJ$6&gt;=$F123,DJ$6&lt;=$H123)*((DJ$6-$F123+1)/($J123*($J123+1)/2)*$D123))+($K123="custom")*CustCF!DD123</f>
        <v>0</v>
      </c>
      <c r="DK123" s="95">
        <f>($K123="Bell Curve")*(_xlfn.NORM.DIST(AND(DK$6&gt;=$F123,DK$6&lt;=$H123)*(DK$6-$F123+1),$J123/2,$M123,TRUE)-_xlfn.NORM.DIST(AND(DK$6&gt;=$F123,DK$6&lt;=$H123)*(DJ$6-$F123+1),$J123/2,$M123,TRUE))/(1-2*_xlfn.NORM.DIST(0,$J123/2,$M123,TRUE))*$D123+($K123="Steady Growth")*(AND(DK$6&gt;=$F123,DK$6&lt;=$H123)*((DK$6-$F123+1)/($J123*($J123+1)/2)*$D123))+($K123="custom")*CustCF!DE123</f>
        <v>0</v>
      </c>
      <c r="DL123" s="95">
        <f>($K123="Bell Curve")*(_xlfn.NORM.DIST(AND(DL$6&gt;=$F123,DL$6&lt;=$H123)*(DL$6-$F123+1),$J123/2,$M123,TRUE)-_xlfn.NORM.DIST(AND(DL$6&gt;=$F123,DL$6&lt;=$H123)*(DK$6-$F123+1),$J123/2,$M123,TRUE))/(1-2*_xlfn.NORM.DIST(0,$J123/2,$M123,TRUE))*$D123+($K123="Steady Growth")*(AND(DL$6&gt;=$F123,DL$6&lt;=$H123)*((DL$6-$F123+1)/($J123*($J123+1)/2)*$D123))+($K123="custom")*CustCF!DF123</f>
        <v>0</v>
      </c>
      <c r="DM123" s="95">
        <f>($K123="Bell Curve")*(_xlfn.NORM.DIST(AND(DM$6&gt;=$F123,DM$6&lt;=$H123)*(DM$6-$F123+1),$J123/2,$M123,TRUE)-_xlfn.NORM.DIST(AND(DM$6&gt;=$F123,DM$6&lt;=$H123)*(DL$6-$F123+1),$J123/2,$M123,TRUE))/(1-2*_xlfn.NORM.DIST(0,$J123/2,$M123,TRUE))*$D123+($K123="Steady Growth")*(AND(DM$6&gt;=$F123,DM$6&lt;=$H123)*((DM$6-$F123+1)/($J123*($J123+1)/2)*$D123))+($K123="custom")*CustCF!DG123</f>
        <v>0</v>
      </c>
      <c r="DN123" s="95">
        <f>($K123="Bell Curve")*(_xlfn.NORM.DIST(AND(DN$6&gt;=$F123,DN$6&lt;=$H123)*(DN$6-$F123+1),$J123/2,$M123,TRUE)-_xlfn.NORM.DIST(AND(DN$6&gt;=$F123,DN$6&lt;=$H123)*(DM$6-$F123+1),$J123/2,$M123,TRUE))/(1-2*_xlfn.NORM.DIST(0,$J123/2,$M123,TRUE))*$D123+($K123="Steady Growth")*(AND(DN$6&gt;=$F123,DN$6&lt;=$H123)*((DN$6-$F123+1)/($J123*($J123+1)/2)*$D123))+($K123="custom")*CustCF!DH123</f>
        <v>0</v>
      </c>
      <c r="DO123" s="95">
        <f>($K123="Bell Curve")*(_xlfn.NORM.DIST(AND(DO$6&gt;=$F123,DO$6&lt;=$H123)*(DO$6-$F123+1),$J123/2,$M123,TRUE)-_xlfn.NORM.DIST(AND(DO$6&gt;=$F123,DO$6&lt;=$H123)*(DN$6-$F123+1),$J123/2,$M123,TRUE))/(1-2*_xlfn.NORM.DIST(0,$J123/2,$M123,TRUE))*$D123+($K123="Steady Growth")*(AND(DO$6&gt;=$F123,DO$6&lt;=$H123)*((DO$6-$F123+1)/($J123*($J123+1)/2)*$D123))+($K123="custom")*CustCF!DI123</f>
        <v>0</v>
      </c>
      <c r="DP123" s="95">
        <f>($K123="Bell Curve")*(_xlfn.NORM.DIST(AND(DP$6&gt;=$F123,DP$6&lt;=$H123)*(DP$6-$F123+1),$J123/2,$M123,TRUE)-_xlfn.NORM.DIST(AND(DP$6&gt;=$F123,DP$6&lt;=$H123)*(DO$6-$F123+1),$J123/2,$M123,TRUE))/(1-2*_xlfn.NORM.DIST(0,$J123/2,$M123,TRUE))*$D123+($K123="Steady Growth")*(AND(DP$6&gt;=$F123,DP$6&lt;=$H123)*((DP$6-$F123+1)/($J123*($J123+1)/2)*$D123))+($K123="custom")*CustCF!DJ123</f>
        <v>0</v>
      </c>
      <c r="DQ123" s="95">
        <f>($K123="Bell Curve")*(_xlfn.NORM.DIST(AND(DQ$6&gt;=$F123,DQ$6&lt;=$H123)*(DQ$6-$F123+1),$J123/2,$M123,TRUE)-_xlfn.NORM.DIST(AND(DQ$6&gt;=$F123,DQ$6&lt;=$H123)*(DP$6-$F123+1),$J123/2,$M123,TRUE))/(1-2*_xlfn.NORM.DIST(0,$J123/2,$M123,TRUE))*$D123+($K123="Steady Growth")*(AND(DQ$6&gt;=$F123,DQ$6&lt;=$H123)*((DQ$6-$F123+1)/($J123*($J123+1)/2)*$D123))+($K123="custom")*CustCF!DK123</f>
        <v>0</v>
      </c>
      <c r="DR123" s="95">
        <f>($K123="Bell Curve")*(_xlfn.NORM.DIST(AND(DR$6&gt;=$F123,DR$6&lt;=$H123)*(DR$6-$F123+1),$J123/2,$M123,TRUE)-_xlfn.NORM.DIST(AND(DR$6&gt;=$F123,DR$6&lt;=$H123)*(DQ$6-$F123+1),$J123/2,$M123,TRUE))/(1-2*_xlfn.NORM.DIST(0,$J123/2,$M123,TRUE))*$D123+($K123="Steady Growth")*(AND(DR$6&gt;=$F123,DR$6&lt;=$H123)*((DR$6-$F123+1)/($J123*($J123+1)/2)*$D123))+($K123="custom")*CustCF!DL123</f>
        <v>0</v>
      </c>
      <c r="DS123" s="95">
        <f>($K123="Bell Curve")*(_xlfn.NORM.DIST(AND(DS$6&gt;=$F123,DS$6&lt;=$H123)*(DS$6-$F123+1),$J123/2,$M123,TRUE)-_xlfn.NORM.DIST(AND(DS$6&gt;=$F123,DS$6&lt;=$H123)*(DR$6-$F123+1),$J123/2,$M123,TRUE))/(1-2*_xlfn.NORM.DIST(0,$J123/2,$M123,TRUE))*$D123+($K123="Steady Growth")*(AND(DS$6&gt;=$F123,DS$6&lt;=$H123)*((DS$6-$F123+1)/($J123*($J123+1)/2)*$D123))+($K123="custom")*CustCF!DM123</f>
        <v>0</v>
      </c>
      <c r="DT123" s="95">
        <f>($K123="Bell Curve")*(_xlfn.NORM.DIST(AND(DT$6&gt;=$F123,DT$6&lt;=$H123)*(DT$6-$F123+1),$J123/2,$M123,TRUE)-_xlfn.NORM.DIST(AND(DT$6&gt;=$F123,DT$6&lt;=$H123)*(DS$6-$F123+1),$J123/2,$M123,TRUE))/(1-2*_xlfn.NORM.DIST(0,$J123/2,$M123,TRUE))*$D123+($K123="Steady Growth")*(AND(DT$6&gt;=$F123,DT$6&lt;=$H123)*((DT$6-$F123+1)/($J123*($J123+1)/2)*$D123))+($K123="custom")*CustCF!DN123</f>
        <v>0</v>
      </c>
      <c r="DU123" s="95">
        <f>($K123="Bell Curve")*(_xlfn.NORM.DIST(AND(DU$6&gt;=$F123,DU$6&lt;=$H123)*(DU$6-$F123+1),$J123/2,$M123,TRUE)-_xlfn.NORM.DIST(AND(DU$6&gt;=$F123,DU$6&lt;=$H123)*(DT$6-$F123+1),$J123/2,$M123,TRUE))/(1-2*_xlfn.NORM.DIST(0,$J123/2,$M123,TRUE))*$D123+($K123="Steady Growth")*(AND(DU$6&gt;=$F123,DU$6&lt;=$H123)*((DU$6-$F123+1)/($J123*($J123+1)/2)*$D123))+($K123="custom")*CustCF!DO123</f>
        <v>0</v>
      </c>
      <c r="DV123" s="95">
        <f>($K123="Bell Curve")*(_xlfn.NORM.DIST(AND(DV$6&gt;=$F123,DV$6&lt;=$H123)*(DV$6-$F123+1),$J123/2,$M123,TRUE)-_xlfn.NORM.DIST(AND(DV$6&gt;=$F123,DV$6&lt;=$H123)*(DU$6-$F123+1),$J123/2,$M123,TRUE))/(1-2*_xlfn.NORM.DIST(0,$J123/2,$M123,TRUE))*$D123+($K123="Steady Growth")*(AND(DV$6&gt;=$F123,DV$6&lt;=$H123)*((DV$6-$F123+1)/($J123*($J123+1)/2)*$D123))+($K123="custom")*CustCF!DP123</f>
        <v>0</v>
      </c>
      <c r="DW123" s="95">
        <f>($K123="Bell Curve")*(_xlfn.NORM.DIST(AND(DW$6&gt;=$F123,DW$6&lt;=$H123)*(DW$6-$F123+1),$J123/2,$M123,TRUE)-_xlfn.NORM.DIST(AND(DW$6&gt;=$F123,DW$6&lt;=$H123)*(DV$6-$F123+1),$J123/2,$M123,TRUE))/(1-2*_xlfn.NORM.DIST(0,$J123/2,$M123,TRUE))*$D123+($K123="Steady Growth")*(AND(DW$6&gt;=$F123,DW$6&lt;=$H123)*((DW$6-$F123+1)/($J123*($J123+1)/2)*$D123))+($K123="custom")*CustCF!DQ123</f>
        <v>0</v>
      </c>
      <c r="DX123" s="95">
        <f>($K123="Bell Curve")*(_xlfn.NORM.DIST(AND(DX$6&gt;=$F123,DX$6&lt;=$H123)*(DX$6-$F123+1),$J123/2,$M123,TRUE)-_xlfn.NORM.DIST(AND(DX$6&gt;=$F123,DX$6&lt;=$H123)*(DW$6-$F123+1),$J123/2,$M123,TRUE))/(1-2*_xlfn.NORM.DIST(0,$J123/2,$M123,TRUE))*$D123+($K123="Steady Growth")*(AND(DX$6&gt;=$F123,DX$6&lt;=$H123)*((DX$6-$F123+1)/($J123*($J123+1)/2)*$D123))+($K123="custom")*CustCF!DR123</f>
        <v>0</v>
      </c>
      <c r="DY123" s="95">
        <f>($K123="Bell Curve")*(_xlfn.NORM.DIST(AND(DY$6&gt;=$F123,DY$6&lt;=$H123)*(DY$6-$F123+1),$J123/2,$M123,TRUE)-_xlfn.NORM.DIST(AND(DY$6&gt;=$F123,DY$6&lt;=$H123)*(DX$6-$F123+1),$J123/2,$M123,TRUE))/(1-2*_xlfn.NORM.DIST(0,$J123/2,$M123,TRUE))*$D123+($K123="Steady Growth")*(AND(DY$6&gt;=$F123,DY$6&lt;=$H123)*((DY$6-$F123+1)/($J123*($J123+1)/2)*$D123))+($K123="custom")*CustCF!DS123</f>
        <v>0</v>
      </c>
      <c r="DZ123" s="95">
        <f>($K123="Bell Curve")*(_xlfn.NORM.DIST(AND(DZ$6&gt;=$F123,DZ$6&lt;=$H123)*(DZ$6-$F123+1),$J123/2,$M123,TRUE)-_xlfn.NORM.DIST(AND(DZ$6&gt;=$F123,DZ$6&lt;=$H123)*(DY$6-$F123+1),$J123/2,$M123,TRUE))/(1-2*_xlfn.NORM.DIST(0,$J123/2,$M123,TRUE))*$D123+($K123="Steady Growth")*(AND(DZ$6&gt;=$F123,DZ$6&lt;=$H123)*((DZ$6-$F123+1)/($J123*($J123+1)/2)*$D123))+($K123="custom")*CustCF!DT123</f>
        <v>0</v>
      </c>
      <c r="EA123" s="95">
        <f>($K123="Bell Curve")*(_xlfn.NORM.DIST(AND(EA$6&gt;=$F123,EA$6&lt;=$H123)*(EA$6-$F123+1),$J123/2,$M123,TRUE)-_xlfn.NORM.DIST(AND(EA$6&gt;=$F123,EA$6&lt;=$H123)*(DZ$6-$F123+1),$J123/2,$M123,TRUE))/(1-2*_xlfn.NORM.DIST(0,$J123/2,$M123,TRUE))*$D123+($K123="Steady Growth")*(AND(EA$6&gt;=$F123,EA$6&lt;=$H123)*((EA$6-$F123+1)/($J123*($J123+1)/2)*$D123))+($K123="custom")*CustCF!DU123</f>
        <v>0</v>
      </c>
      <c r="EB123" s="95">
        <f>($K123="Bell Curve")*(_xlfn.NORM.DIST(AND(EB$6&gt;=$F123,EB$6&lt;=$H123)*(EB$6-$F123+1),$J123/2,$M123,TRUE)-_xlfn.NORM.DIST(AND(EB$6&gt;=$F123,EB$6&lt;=$H123)*(EA$6-$F123+1),$J123/2,$M123,TRUE))/(1-2*_xlfn.NORM.DIST(0,$J123/2,$M123,TRUE))*$D123+($K123="Steady Growth")*(AND(EB$6&gt;=$F123,EB$6&lt;=$H123)*((EB$6-$F123+1)/($J123*($J123+1)/2)*$D123))+($K123="custom")*CustCF!DV123</f>
        <v>0</v>
      </c>
      <c r="EC123" s="95">
        <f>($K123="Bell Curve")*(_xlfn.NORM.DIST(AND(EC$6&gt;=$F123,EC$6&lt;=$H123)*(EC$6-$F123+1),$J123/2,$M123,TRUE)-_xlfn.NORM.DIST(AND(EC$6&gt;=$F123,EC$6&lt;=$H123)*(EB$6-$F123+1),$J123/2,$M123,TRUE))/(1-2*_xlfn.NORM.DIST(0,$J123/2,$M123,TRUE))*$D123+($K123="Steady Growth")*(AND(EC$6&gt;=$F123,EC$6&lt;=$H123)*((EC$6-$F123+1)/($J123*($J123+1)/2)*$D123))+($K123="custom")*CustCF!DW123</f>
        <v>0</v>
      </c>
      <c r="ED123" s="95">
        <f>($K123="Bell Curve")*(_xlfn.NORM.DIST(AND(ED$6&gt;=$F123,ED$6&lt;=$H123)*(ED$6-$F123+1),$J123/2,$M123,TRUE)-_xlfn.NORM.DIST(AND(ED$6&gt;=$F123,ED$6&lt;=$H123)*(EC$6-$F123+1),$J123/2,$M123,TRUE))/(1-2*_xlfn.NORM.DIST(0,$J123/2,$M123,TRUE))*$D123+($K123="Steady Growth")*(AND(ED$6&gt;=$F123,ED$6&lt;=$H123)*((ED$6-$F123+1)/($J123*($J123+1)/2)*$D123))+($K123="custom")*CustCF!DX123</f>
        <v>0</v>
      </c>
      <c r="EE123" s="95">
        <f>($K123="Bell Curve")*(_xlfn.NORM.DIST(AND(EE$6&gt;=$F123,EE$6&lt;=$H123)*(EE$6-$F123+1),$J123/2,$M123,TRUE)-_xlfn.NORM.DIST(AND(EE$6&gt;=$F123,EE$6&lt;=$H123)*(ED$6-$F123+1),$J123/2,$M123,TRUE))/(1-2*_xlfn.NORM.DIST(0,$J123/2,$M123,TRUE))*$D123+($K123="Steady Growth")*(AND(EE$6&gt;=$F123,EE$6&lt;=$H123)*((EE$6-$F123+1)/($J123*($J123+1)/2)*$D123))+($K123="custom")*CustCF!DY123</f>
        <v>0</v>
      </c>
      <c r="EF123" s="95">
        <f>($K123="Bell Curve")*(_xlfn.NORM.DIST(AND(EF$6&gt;=$F123,EF$6&lt;=$H123)*(EF$6-$F123+1),$J123/2,$M123,TRUE)-_xlfn.NORM.DIST(AND(EF$6&gt;=$F123,EF$6&lt;=$H123)*(EE$6-$F123+1),$J123/2,$M123,TRUE))/(1-2*_xlfn.NORM.DIST(0,$J123/2,$M123,TRUE))*$D123+($K123="Steady Growth")*(AND(EF$6&gt;=$F123,EF$6&lt;=$H123)*((EF$6-$F123+1)/($J123*($J123+1)/2)*$D123))+($K123="custom")*CustCF!DZ123</f>
        <v>0</v>
      </c>
      <c r="EG123" s="95">
        <f>($K123="Bell Curve")*(_xlfn.NORM.DIST(AND(EG$6&gt;=$F123,EG$6&lt;=$H123)*(EG$6-$F123+1),$J123/2,$M123,TRUE)-_xlfn.NORM.DIST(AND(EG$6&gt;=$F123,EG$6&lt;=$H123)*(EF$6-$F123+1),$J123/2,$M123,TRUE))/(1-2*_xlfn.NORM.DIST(0,$J123/2,$M123,TRUE))*$D123+($K123="Steady Growth")*(AND(EG$6&gt;=$F123,EG$6&lt;=$H123)*((EG$6-$F123+1)/($J123*($J123+1)/2)*$D123))+($K123="custom")*CustCF!EA123</f>
        <v>0</v>
      </c>
      <c r="EH123" s="95">
        <f>($K123="Bell Curve")*(_xlfn.NORM.DIST(AND(EH$6&gt;=$F123,EH$6&lt;=$H123)*(EH$6-$F123+1),$J123/2,$M123,TRUE)-_xlfn.NORM.DIST(AND(EH$6&gt;=$F123,EH$6&lt;=$H123)*(EG$6-$F123+1),$J123/2,$M123,TRUE))/(1-2*_xlfn.NORM.DIST(0,$J123/2,$M123,TRUE))*$D123+($K123="Steady Growth")*(AND(EH$6&gt;=$F123,EH$6&lt;=$H123)*((EH$6-$F123+1)/($J123*($J123+1)/2)*$D123))+($K123="custom")*CustCF!EB123</f>
        <v>0</v>
      </c>
      <c r="EI123" s="95">
        <f>($K123="Bell Curve")*(_xlfn.NORM.DIST(AND(EI$6&gt;=$F123,EI$6&lt;=$H123)*(EI$6-$F123+1),$J123/2,$M123,TRUE)-_xlfn.NORM.DIST(AND(EI$6&gt;=$F123,EI$6&lt;=$H123)*(EH$6-$F123+1),$J123/2,$M123,TRUE))/(1-2*_xlfn.NORM.DIST(0,$J123/2,$M123,TRUE))*$D123+($K123="Steady Growth")*(AND(EI$6&gt;=$F123,EI$6&lt;=$H123)*((EI$6-$F123+1)/($J123*($J123+1)/2)*$D123))+($K123="custom")*CustCF!EC123</f>
        <v>0</v>
      </c>
      <c r="EJ123" s="95">
        <f>($K123="Bell Curve")*(_xlfn.NORM.DIST(AND(EJ$6&gt;=$F123,EJ$6&lt;=$H123)*(EJ$6-$F123+1),$J123/2,$M123,TRUE)-_xlfn.NORM.DIST(AND(EJ$6&gt;=$F123,EJ$6&lt;=$H123)*(EI$6-$F123+1),$J123/2,$M123,TRUE))/(1-2*_xlfn.NORM.DIST(0,$J123/2,$M123,TRUE))*$D123+($K123="Steady Growth")*(AND(EJ$6&gt;=$F123,EJ$6&lt;=$H123)*((EJ$6-$F123+1)/($J123*($J123+1)/2)*$D123))+($K123="custom")*CustCF!ED123</f>
        <v>0</v>
      </c>
      <c r="EK123" s="95">
        <f>($K123="Bell Curve")*(_xlfn.NORM.DIST(AND(EK$6&gt;=$F123,EK$6&lt;=$H123)*(EK$6-$F123+1),$J123/2,$M123,TRUE)-_xlfn.NORM.DIST(AND(EK$6&gt;=$F123,EK$6&lt;=$H123)*(EJ$6-$F123+1),$J123/2,$M123,TRUE))/(1-2*_xlfn.NORM.DIST(0,$J123/2,$M123,TRUE))*$D123+($K123="Steady Growth")*(AND(EK$6&gt;=$F123,EK$6&lt;=$H123)*((EK$6-$F123+1)/($J123*($J123+1)/2)*$D123))+($K123="custom")*CustCF!EE123</f>
        <v>0</v>
      </c>
      <c r="EL123" s="95">
        <f>($K123="Bell Curve")*(_xlfn.NORM.DIST(AND(EL$6&gt;=$F123,EL$6&lt;=$H123)*(EL$6-$F123+1),$J123/2,$M123,TRUE)-_xlfn.NORM.DIST(AND(EL$6&gt;=$F123,EL$6&lt;=$H123)*(EK$6-$F123+1),$J123/2,$M123,TRUE))/(1-2*_xlfn.NORM.DIST(0,$J123/2,$M123,TRUE))*$D123+($K123="Steady Growth")*(AND(EL$6&gt;=$F123,EL$6&lt;=$H123)*((EL$6-$F123+1)/($J123*($J123+1)/2)*$D123))+($K123="custom")*CustCF!EF123</f>
        <v>0</v>
      </c>
      <c r="EM123" s="95">
        <f>($K123="Bell Curve")*(_xlfn.NORM.DIST(AND(EM$6&gt;=$F123,EM$6&lt;=$H123)*(EM$6-$F123+1),$J123/2,$M123,TRUE)-_xlfn.NORM.DIST(AND(EM$6&gt;=$F123,EM$6&lt;=$H123)*(EL$6-$F123+1),$J123/2,$M123,TRUE))/(1-2*_xlfn.NORM.DIST(0,$J123/2,$M123,TRUE))*$D123+($K123="Steady Growth")*(AND(EM$6&gt;=$F123,EM$6&lt;=$H123)*((EM$6-$F123+1)/($J123*($J123+1)/2)*$D123))+($K123="custom")*CustCF!EG123</f>
        <v>0</v>
      </c>
      <c r="EN123" s="95">
        <f>($K123="Bell Curve")*(_xlfn.NORM.DIST(AND(EN$6&gt;=$F123,EN$6&lt;=$H123)*(EN$6-$F123+1),$J123/2,$M123,TRUE)-_xlfn.NORM.DIST(AND(EN$6&gt;=$F123,EN$6&lt;=$H123)*(EM$6-$F123+1),$J123/2,$M123,TRUE))/(1-2*_xlfn.NORM.DIST(0,$J123/2,$M123,TRUE))*$D123+($K123="Steady Growth")*(AND(EN$6&gt;=$F123,EN$6&lt;=$H123)*((EN$6-$F123+1)/($J123*($J123+1)/2)*$D123))+($K123="custom")*CustCF!EH123</f>
        <v>0</v>
      </c>
      <c r="EO123" s="95">
        <f>($K123="Bell Curve")*(_xlfn.NORM.DIST(AND(EO$6&gt;=$F123,EO$6&lt;=$H123)*(EO$6-$F123+1),$J123/2,$M123,TRUE)-_xlfn.NORM.DIST(AND(EO$6&gt;=$F123,EO$6&lt;=$H123)*(EN$6-$F123+1),$J123/2,$M123,TRUE))/(1-2*_xlfn.NORM.DIST(0,$J123/2,$M123,TRUE))*$D123+($K123="Steady Growth")*(AND(EO$6&gt;=$F123,EO$6&lt;=$H123)*((EO$6-$F123+1)/($J123*($J123+1)/2)*$D123))+($K123="custom")*CustCF!EI123</f>
        <v>0</v>
      </c>
      <c r="EP123" s="95">
        <f>($K123="Bell Curve")*(_xlfn.NORM.DIST(AND(EP$6&gt;=$F123,EP$6&lt;=$H123)*(EP$6-$F123+1),$J123/2,$M123,TRUE)-_xlfn.NORM.DIST(AND(EP$6&gt;=$F123,EP$6&lt;=$H123)*(EO$6-$F123+1),$J123/2,$M123,TRUE))/(1-2*_xlfn.NORM.DIST(0,$J123/2,$M123,TRUE))*$D123+($K123="Steady Growth")*(AND(EP$6&gt;=$F123,EP$6&lt;=$H123)*((EP$6-$F123+1)/($J123*($J123+1)/2)*$D123))+($K123="custom")*CustCF!EJ123</f>
        <v>0</v>
      </c>
      <c r="EQ123" s="95">
        <f>($K123="Bell Curve")*(_xlfn.NORM.DIST(AND(EQ$6&gt;=$F123,EQ$6&lt;=$H123)*(EQ$6-$F123+1),$J123/2,$M123,TRUE)-_xlfn.NORM.DIST(AND(EQ$6&gt;=$F123,EQ$6&lt;=$H123)*(EP$6-$F123+1),$J123/2,$M123,TRUE))/(1-2*_xlfn.NORM.DIST(0,$J123/2,$M123,TRUE))*$D123+($K123="Steady Growth")*(AND(EQ$6&gt;=$F123,EQ$6&lt;=$H123)*((EQ$6-$F123+1)/($J123*($J123+1)/2)*$D123))+($K123="custom")*CustCF!EK123</f>
        <v>0</v>
      </c>
      <c r="ER123" s="95">
        <f>($K123="Bell Curve")*(_xlfn.NORM.DIST(AND(ER$6&gt;=$F123,ER$6&lt;=$H123)*(ER$6-$F123+1),$J123/2,$M123,TRUE)-_xlfn.NORM.DIST(AND(ER$6&gt;=$F123,ER$6&lt;=$H123)*(EQ$6-$F123+1),$J123/2,$M123,TRUE))/(1-2*_xlfn.NORM.DIST(0,$J123/2,$M123,TRUE))*$D123+($K123="Steady Growth")*(AND(ER$6&gt;=$F123,ER$6&lt;=$H123)*((ER$6-$F123+1)/($J123*($J123+1)/2)*$D123))+($K123="custom")*CustCF!EL123</f>
        <v>0</v>
      </c>
      <c r="ES123" s="95">
        <f>($K123="Bell Curve")*(_xlfn.NORM.DIST(AND(ES$6&gt;=$F123,ES$6&lt;=$H123)*(ES$6-$F123+1),$J123/2,$M123,TRUE)-_xlfn.NORM.DIST(AND(ES$6&gt;=$F123,ES$6&lt;=$H123)*(ER$6-$F123+1),$J123/2,$M123,TRUE))/(1-2*_xlfn.NORM.DIST(0,$J123/2,$M123,TRUE))*$D123+($K123="Steady Growth")*(AND(ES$6&gt;=$F123,ES$6&lt;=$H123)*((ES$6-$F123+1)/($J123*($J123+1)/2)*$D123))+($K123="custom")*CustCF!EM123</f>
        <v>0</v>
      </c>
      <c r="ET123" s="95">
        <f>($K123="Bell Curve")*(_xlfn.NORM.DIST(AND(ET$6&gt;=$F123,ET$6&lt;=$H123)*(ET$6-$F123+1),$J123/2,$M123,TRUE)-_xlfn.NORM.DIST(AND(ET$6&gt;=$F123,ET$6&lt;=$H123)*(ES$6-$F123+1),$J123/2,$M123,TRUE))/(1-2*_xlfn.NORM.DIST(0,$J123/2,$M123,TRUE))*$D123+($K123="Steady Growth")*(AND(ET$6&gt;=$F123,ET$6&lt;=$H123)*((ET$6-$F123+1)/($J123*($J123+1)/2)*$D123))+($K123="custom")*CustCF!EN123</f>
        <v>0</v>
      </c>
      <c r="EU123" s="95">
        <f>($K123="Bell Curve")*(_xlfn.NORM.DIST(AND(EU$6&gt;=$F123,EU$6&lt;=$H123)*(EU$6-$F123+1),$J123/2,$M123,TRUE)-_xlfn.NORM.DIST(AND(EU$6&gt;=$F123,EU$6&lt;=$H123)*(ET$6-$F123+1),$J123/2,$M123,TRUE))/(1-2*_xlfn.NORM.DIST(0,$J123/2,$M123,TRUE))*$D123+($K123="Steady Growth")*(AND(EU$6&gt;=$F123,EU$6&lt;=$H123)*((EU$6-$F123+1)/($J123*($J123+1)/2)*$D123))+($K123="custom")*CustCF!EO123</f>
        <v>0</v>
      </c>
      <c r="EV123" s="95">
        <f>($K123="Bell Curve")*(_xlfn.NORM.DIST(AND(EV$6&gt;=$F123,EV$6&lt;=$H123)*(EV$6-$F123+1),$J123/2,$M123,TRUE)-_xlfn.NORM.DIST(AND(EV$6&gt;=$F123,EV$6&lt;=$H123)*(EU$6-$F123+1),$J123/2,$M123,TRUE))/(1-2*_xlfn.NORM.DIST(0,$J123/2,$M123,TRUE))*$D123+($K123="Steady Growth")*(AND(EV$6&gt;=$F123,EV$6&lt;=$H123)*((EV$6-$F123+1)/($J123*($J123+1)/2)*$D123))+($K123="custom")*CustCF!EP123</f>
        <v>0</v>
      </c>
      <c r="EW123" s="95">
        <f>($K123="Bell Curve")*(_xlfn.NORM.DIST(AND(EW$6&gt;=$F123,EW$6&lt;=$H123)*(EW$6-$F123+1),$J123/2,$M123,TRUE)-_xlfn.NORM.DIST(AND(EW$6&gt;=$F123,EW$6&lt;=$H123)*(EV$6-$F123+1),$J123/2,$M123,TRUE))/(1-2*_xlfn.NORM.DIST(0,$J123/2,$M123,TRUE))*$D123+($K123="Steady Growth")*(AND(EW$6&gt;=$F123,EW$6&lt;=$H123)*((EW$6-$F123+1)/($J123*($J123+1)/2)*$D123))+($K123="custom")*CustCF!EQ123</f>
        <v>0</v>
      </c>
      <c r="EX123" s="95">
        <f>($K123="Bell Curve")*(_xlfn.NORM.DIST(AND(EX$6&gt;=$F123,EX$6&lt;=$H123)*(EX$6-$F123+1),$J123/2,$M123,TRUE)-_xlfn.NORM.DIST(AND(EX$6&gt;=$F123,EX$6&lt;=$H123)*(EW$6-$F123+1),$J123/2,$M123,TRUE))/(1-2*_xlfn.NORM.DIST(0,$J123/2,$M123,TRUE))*$D123+($K123="Steady Growth")*(AND(EX$6&gt;=$F123,EX$6&lt;=$H123)*((EX$6-$F123+1)/($J123*($J123+1)/2)*$D123))+($K123="custom")*CustCF!ER123</f>
        <v>0</v>
      </c>
      <c r="EY123" s="95">
        <f>($K123="Bell Curve")*(_xlfn.NORM.DIST(AND(EY$6&gt;=$F123,EY$6&lt;=$H123)*(EY$6-$F123+1),$J123/2,$M123,TRUE)-_xlfn.NORM.DIST(AND(EY$6&gt;=$F123,EY$6&lt;=$H123)*(EX$6-$F123+1),$J123/2,$M123,TRUE))/(1-2*_xlfn.NORM.DIST(0,$J123/2,$M123,TRUE))*$D123+($K123="Steady Growth")*(AND(EY$6&gt;=$F123,EY$6&lt;=$H123)*((EY$6-$F123+1)/($J123*($J123+1)/2)*$D123))+($K123="custom")*CustCF!ES123</f>
        <v>0</v>
      </c>
      <c r="EZ123" s="95">
        <f>($K123="Bell Curve")*(_xlfn.NORM.DIST(AND(EZ$6&gt;=$F123,EZ$6&lt;=$H123)*(EZ$6-$F123+1),$J123/2,$M123,TRUE)-_xlfn.NORM.DIST(AND(EZ$6&gt;=$F123,EZ$6&lt;=$H123)*(EY$6-$F123+1),$J123/2,$M123,TRUE))/(1-2*_xlfn.NORM.DIST(0,$J123/2,$M123,TRUE))*$D123+($K123="Steady Growth")*(AND(EZ$6&gt;=$F123,EZ$6&lt;=$H123)*((EZ$6-$F123+1)/($J123*($J123+1)/2)*$D123))+($K123="custom")*CustCF!ET123</f>
        <v>0</v>
      </c>
      <c r="FA123" s="95">
        <f>($K123="Bell Curve")*(_xlfn.NORM.DIST(AND(FA$6&gt;=$F123,FA$6&lt;=$H123)*(FA$6-$F123+1),$J123/2,$M123,TRUE)-_xlfn.NORM.DIST(AND(FA$6&gt;=$F123,FA$6&lt;=$H123)*(EZ$6-$F123+1),$J123/2,$M123,TRUE))/(1-2*_xlfn.NORM.DIST(0,$J123/2,$M123,TRUE))*$D123+($K123="Steady Growth")*(AND(FA$6&gt;=$F123,FA$6&lt;=$H123)*((FA$6-$F123+1)/($J123*($J123+1)/2)*$D123))+($K123="custom")*CustCF!EU123</f>
        <v>0</v>
      </c>
      <c r="FB123" s="95">
        <f>($K123="Bell Curve")*(_xlfn.NORM.DIST(AND(FB$6&gt;=$F123,FB$6&lt;=$H123)*(FB$6-$F123+1),$J123/2,$M123,TRUE)-_xlfn.NORM.DIST(AND(FB$6&gt;=$F123,FB$6&lt;=$H123)*(FA$6-$F123+1),$J123/2,$M123,TRUE))/(1-2*_xlfn.NORM.DIST(0,$J123/2,$M123,TRUE))*$D123+($K123="Steady Growth")*(AND(FB$6&gt;=$F123,FB$6&lt;=$H123)*((FB$6-$F123+1)/($J123*($J123+1)/2)*$D123))+($K123="custom")*CustCF!EV123</f>
        <v>0</v>
      </c>
      <c r="FC123" s="95">
        <f>($K123="Bell Curve")*(_xlfn.NORM.DIST(AND(FC$6&gt;=$F123,FC$6&lt;=$H123)*(FC$6-$F123+1),$J123/2,$M123,TRUE)-_xlfn.NORM.DIST(AND(FC$6&gt;=$F123,FC$6&lt;=$H123)*(FB$6-$F123+1),$J123/2,$M123,TRUE))/(1-2*_xlfn.NORM.DIST(0,$J123/2,$M123,TRUE))*$D123+($K123="Steady Growth")*(AND(FC$6&gt;=$F123,FC$6&lt;=$H123)*((FC$6-$F123+1)/($J123*($J123+1)/2)*$D123))+($K123="custom")*CustCF!EW123</f>
        <v>0</v>
      </c>
      <c r="FD123" s="95">
        <f>($K123="Bell Curve")*(_xlfn.NORM.DIST(AND(FD$6&gt;=$F123,FD$6&lt;=$H123)*(FD$6-$F123+1),$J123/2,$M123,TRUE)-_xlfn.NORM.DIST(AND(FD$6&gt;=$F123,FD$6&lt;=$H123)*(FC$6-$F123+1),$J123/2,$M123,TRUE))/(1-2*_xlfn.NORM.DIST(0,$J123/2,$M123,TRUE))*$D123+($K123="Steady Growth")*(AND(FD$6&gt;=$F123,FD$6&lt;=$H123)*((FD$6-$F123+1)/($J123*($J123+1)/2)*$D123))+($K123="custom")*CustCF!EX123</f>
        <v>0</v>
      </c>
      <c r="FE123" s="95">
        <f>($K123="Bell Curve")*(_xlfn.NORM.DIST(AND(FE$6&gt;=$F123,FE$6&lt;=$H123)*(FE$6-$F123+1),$J123/2,$M123,TRUE)-_xlfn.NORM.DIST(AND(FE$6&gt;=$F123,FE$6&lt;=$H123)*(FD$6-$F123+1),$J123/2,$M123,TRUE))/(1-2*_xlfn.NORM.DIST(0,$J123/2,$M123,TRUE))*$D123+($K123="Steady Growth")*(AND(FE$6&gt;=$F123,FE$6&lt;=$H123)*((FE$6-$F123+1)/($J123*($J123+1)/2)*$D123))+($K123="custom")*CustCF!EY123</f>
        <v>0</v>
      </c>
      <c r="FF123" s="95">
        <f>($K123="Bell Curve")*(_xlfn.NORM.DIST(AND(FF$6&gt;=$F123,FF$6&lt;=$H123)*(FF$6-$F123+1),$J123/2,$M123,TRUE)-_xlfn.NORM.DIST(AND(FF$6&gt;=$F123,FF$6&lt;=$H123)*(FE$6-$F123+1),$J123/2,$M123,TRUE))/(1-2*_xlfn.NORM.DIST(0,$J123/2,$M123,TRUE))*$D123+($K123="Steady Growth")*(AND(FF$6&gt;=$F123,FF$6&lt;=$H123)*((FF$6-$F123+1)/($J123*($J123+1)/2)*$D123))+($K123="custom")*CustCF!EZ123</f>
        <v>0</v>
      </c>
      <c r="FG123" s="95">
        <f>($K123="Bell Curve")*(_xlfn.NORM.DIST(AND(FG$6&gt;=$F123,FG$6&lt;=$H123)*(FG$6-$F123+1),$J123/2,$M123,TRUE)-_xlfn.NORM.DIST(AND(FG$6&gt;=$F123,FG$6&lt;=$H123)*(FF$6-$F123+1),$J123/2,$M123,TRUE))/(1-2*_xlfn.NORM.DIST(0,$J123/2,$M123,TRUE))*$D123+($K123="Steady Growth")*(AND(FG$6&gt;=$F123,FG$6&lt;=$H123)*((FG$6-$F123+1)/($J123*($J123+1)/2)*$D123))+($K123="custom")*CustCF!FA123</f>
        <v>0</v>
      </c>
      <c r="FH123" s="95">
        <f>($K123="Bell Curve")*(_xlfn.NORM.DIST(AND(FH$6&gt;=$F123,FH$6&lt;=$H123)*(FH$6-$F123+1),$J123/2,$M123,TRUE)-_xlfn.NORM.DIST(AND(FH$6&gt;=$F123,FH$6&lt;=$H123)*(FG$6-$F123+1),$J123/2,$M123,TRUE))/(1-2*_xlfn.NORM.DIST(0,$J123/2,$M123,TRUE))*$D123+($K123="Steady Growth")*(AND(FH$6&gt;=$F123,FH$6&lt;=$H123)*((FH$6-$F123+1)/($J123*($J123+1)/2)*$D123))+($K123="custom")*CustCF!FB123</f>
        <v>0</v>
      </c>
      <c r="FI123" s="95">
        <f>($K123="Bell Curve")*(_xlfn.NORM.DIST(AND(FI$6&gt;=$F123,FI$6&lt;=$H123)*(FI$6-$F123+1),$J123/2,$M123,TRUE)-_xlfn.NORM.DIST(AND(FI$6&gt;=$F123,FI$6&lt;=$H123)*(FH$6-$F123+1),$J123/2,$M123,TRUE))/(1-2*_xlfn.NORM.DIST(0,$J123/2,$M123,TRUE))*$D123+($K123="Steady Growth")*(AND(FI$6&gt;=$F123,FI$6&lt;=$H123)*((FI$6-$F123+1)/($J123*($J123+1)/2)*$D123))+($K123="custom")*CustCF!FC123</f>
        <v>0</v>
      </c>
      <c r="FJ123" s="95">
        <f>($K123="Bell Curve")*(_xlfn.NORM.DIST(AND(FJ$6&gt;=$F123,FJ$6&lt;=$H123)*(FJ$6-$F123+1),$J123/2,$M123,TRUE)-_xlfn.NORM.DIST(AND(FJ$6&gt;=$F123,FJ$6&lt;=$H123)*(FI$6-$F123+1),$J123/2,$M123,TRUE))/(1-2*_xlfn.NORM.DIST(0,$J123/2,$M123,TRUE))*$D123+($K123="Steady Growth")*(AND(FJ$6&gt;=$F123,FJ$6&lt;=$H123)*((FJ$6-$F123+1)/($J123*($J123+1)/2)*$D123))+($K123="custom")*CustCF!FD123</f>
        <v>0</v>
      </c>
      <c r="FK123" s="95">
        <f>($K123="Bell Curve")*(_xlfn.NORM.DIST(AND(FK$6&gt;=$F123,FK$6&lt;=$H123)*(FK$6-$F123+1),$J123/2,$M123,TRUE)-_xlfn.NORM.DIST(AND(FK$6&gt;=$F123,FK$6&lt;=$H123)*(FJ$6-$F123+1),$J123/2,$M123,TRUE))/(1-2*_xlfn.NORM.DIST(0,$J123/2,$M123,TRUE))*$D123+($K123="Steady Growth")*(AND(FK$6&gt;=$F123,FK$6&lt;=$H123)*((FK$6-$F123+1)/($J123*($J123+1)/2)*$D123))+($K123="custom")*CustCF!FE123</f>
        <v>0</v>
      </c>
      <c r="FL123" s="95">
        <f>($K123="Bell Curve")*(_xlfn.NORM.DIST(AND(FL$6&gt;=$F123,FL$6&lt;=$H123)*(FL$6-$F123+1),$J123/2,$M123,TRUE)-_xlfn.NORM.DIST(AND(FL$6&gt;=$F123,FL$6&lt;=$H123)*(FK$6-$F123+1),$J123/2,$M123,TRUE))/(1-2*_xlfn.NORM.DIST(0,$J123/2,$M123,TRUE))*$D123+($K123="Steady Growth")*(AND(FL$6&gt;=$F123,FL$6&lt;=$H123)*((FL$6-$F123+1)/($J123*($J123+1)/2)*$D123))+($K123="custom")*CustCF!FF123</f>
        <v>0</v>
      </c>
      <c r="FM123" s="95">
        <f>($K123="Bell Curve")*(_xlfn.NORM.DIST(AND(FM$6&gt;=$F123,FM$6&lt;=$H123)*(FM$6-$F123+1),$J123/2,$M123,TRUE)-_xlfn.NORM.DIST(AND(FM$6&gt;=$F123,FM$6&lt;=$H123)*(FL$6-$F123+1),$J123/2,$M123,TRUE))/(1-2*_xlfn.NORM.DIST(0,$J123/2,$M123,TRUE))*$D123+($K123="Steady Growth")*(AND(FM$6&gt;=$F123,FM$6&lt;=$H123)*((FM$6-$F123+1)/($J123*($J123+1)/2)*$D123))+($K123="custom")*CustCF!FG123</f>
        <v>0</v>
      </c>
      <c r="FN123" s="95">
        <f>($K123="Bell Curve")*(_xlfn.NORM.DIST(AND(FN$6&gt;=$F123,FN$6&lt;=$H123)*(FN$6-$F123+1),$J123/2,$M123,TRUE)-_xlfn.NORM.DIST(AND(FN$6&gt;=$F123,FN$6&lt;=$H123)*(FM$6-$F123+1),$J123/2,$M123,TRUE))/(1-2*_xlfn.NORM.DIST(0,$J123/2,$M123,TRUE))*$D123+($K123="Steady Growth")*(AND(FN$6&gt;=$F123,FN$6&lt;=$H123)*((FN$6-$F123+1)/($J123*($J123+1)/2)*$D123))+($K123="custom")*CustCF!FH123</f>
        <v>0</v>
      </c>
      <c r="FO123" s="95">
        <f>($K123="Bell Curve")*(_xlfn.NORM.DIST(AND(FO$6&gt;=$F123,FO$6&lt;=$H123)*(FO$6-$F123+1),$J123/2,$M123,TRUE)-_xlfn.NORM.DIST(AND(FO$6&gt;=$F123,FO$6&lt;=$H123)*(FN$6-$F123+1),$J123/2,$M123,TRUE))/(1-2*_xlfn.NORM.DIST(0,$J123/2,$M123,TRUE))*$D123+($K123="Steady Growth")*(AND(FO$6&gt;=$F123,FO$6&lt;=$H123)*((FO$6-$F123+1)/($J123*($J123+1)/2)*$D123))+($K123="custom")*CustCF!FI123</f>
        <v>0</v>
      </c>
      <c r="FP123" s="95">
        <f>($K123="Bell Curve")*(_xlfn.NORM.DIST(AND(FP$6&gt;=$F123,FP$6&lt;=$H123)*(FP$6-$F123+1),$J123/2,$M123,TRUE)-_xlfn.NORM.DIST(AND(FP$6&gt;=$F123,FP$6&lt;=$H123)*(FO$6-$F123+1),$J123/2,$M123,TRUE))/(1-2*_xlfn.NORM.DIST(0,$J123/2,$M123,TRUE))*$D123+($K123="Steady Growth")*(AND(FP$6&gt;=$F123,FP$6&lt;=$H123)*((FP$6-$F123+1)/($J123*($J123+1)/2)*$D123))+($K123="custom")*CustCF!FJ123</f>
        <v>0</v>
      </c>
      <c r="FQ123" s="95">
        <f>($K123="Bell Curve")*(_xlfn.NORM.DIST(AND(FQ$6&gt;=$F123,FQ$6&lt;=$H123)*(FQ$6-$F123+1),$J123/2,$M123,TRUE)-_xlfn.NORM.DIST(AND(FQ$6&gt;=$F123,FQ$6&lt;=$H123)*(FP$6-$F123+1),$J123/2,$M123,TRUE))/(1-2*_xlfn.NORM.DIST(0,$J123/2,$M123,TRUE))*$D123+($K123="Steady Growth")*(AND(FQ$6&gt;=$F123,FQ$6&lt;=$H123)*((FQ$6-$F123+1)/($J123*($J123+1)/2)*$D123))+($K123="custom")*CustCF!FK123</f>
        <v>0</v>
      </c>
      <c r="FR123" s="95">
        <f>($K123="Bell Curve")*(_xlfn.NORM.DIST(AND(FR$6&gt;=$F123,FR$6&lt;=$H123)*(FR$6-$F123+1),$J123/2,$M123,TRUE)-_xlfn.NORM.DIST(AND(FR$6&gt;=$F123,FR$6&lt;=$H123)*(FQ$6-$F123+1),$J123/2,$M123,TRUE))/(1-2*_xlfn.NORM.DIST(0,$J123/2,$M123,TRUE))*$D123+($K123="Steady Growth")*(AND(FR$6&gt;=$F123,FR$6&lt;=$H123)*((FR$6-$F123+1)/($J123*($J123+1)/2)*$D123))+($K123="custom")*CustCF!FL123</f>
        <v>0</v>
      </c>
      <c r="FS123" s="95">
        <f>($K123="Bell Curve")*(_xlfn.NORM.DIST(AND(FS$6&gt;=$F123,FS$6&lt;=$H123)*(FS$6-$F123+1),$J123/2,$M123,TRUE)-_xlfn.NORM.DIST(AND(FS$6&gt;=$F123,FS$6&lt;=$H123)*(FR$6-$F123+1),$J123/2,$M123,TRUE))/(1-2*_xlfn.NORM.DIST(0,$J123/2,$M123,TRUE))*$D123+($K123="Steady Growth")*(AND(FS$6&gt;=$F123,FS$6&lt;=$H123)*((FS$6-$F123+1)/($J123*($J123+1)/2)*$D123))+($K123="custom")*CustCF!FM123</f>
        <v>0</v>
      </c>
      <c r="FT123" s="95">
        <f>($K123="Bell Curve")*(_xlfn.NORM.DIST(AND(FT$6&gt;=$F123,FT$6&lt;=$H123)*(FT$6-$F123+1),$J123/2,$M123,TRUE)-_xlfn.NORM.DIST(AND(FT$6&gt;=$F123,FT$6&lt;=$H123)*(FS$6-$F123+1),$J123/2,$M123,TRUE))/(1-2*_xlfn.NORM.DIST(0,$J123/2,$M123,TRUE))*$D123+($K123="Steady Growth")*(AND(FT$6&gt;=$F123,FT$6&lt;=$H123)*((FT$6-$F123+1)/($J123*($J123+1)/2)*$D123))+($K123="custom")*CustCF!FN123</f>
        <v>0</v>
      </c>
      <c r="FU123" s="95">
        <f>($K123="Bell Curve")*(_xlfn.NORM.DIST(AND(FU$6&gt;=$F123,FU$6&lt;=$H123)*(FU$6-$F123+1),$J123/2,$M123,TRUE)-_xlfn.NORM.DIST(AND(FU$6&gt;=$F123,FU$6&lt;=$H123)*(FT$6-$F123+1),$J123/2,$M123,TRUE))/(1-2*_xlfn.NORM.DIST(0,$J123/2,$M123,TRUE))*$D123+($K123="Steady Growth")*(AND(FU$6&gt;=$F123,FU$6&lt;=$H123)*((FU$6-$F123+1)/($J123*($J123+1)/2)*$D123))+($K123="custom")*CustCF!FO123</f>
        <v>0</v>
      </c>
      <c r="FV123" s="95">
        <f>($K123="Bell Curve")*(_xlfn.NORM.DIST(AND(FV$6&gt;=$F123,FV$6&lt;=$H123)*(FV$6-$F123+1),$J123/2,$M123,TRUE)-_xlfn.NORM.DIST(AND(FV$6&gt;=$F123,FV$6&lt;=$H123)*(FU$6-$F123+1),$J123/2,$M123,TRUE))/(1-2*_xlfn.NORM.DIST(0,$J123/2,$M123,TRUE))*$D123+($K123="Steady Growth")*(AND(FV$6&gt;=$F123,FV$6&lt;=$H123)*((FV$6-$F123+1)/($J123*($J123+1)/2)*$D123))+($K123="custom")*CustCF!FP123</f>
        <v>0</v>
      </c>
      <c r="FW123" s="95">
        <f>($K123="Bell Curve")*(_xlfn.NORM.DIST(AND(FW$6&gt;=$F123,FW$6&lt;=$H123)*(FW$6-$F123+1),$J123/2,$M123,TRUE)-_xlfn.NORM.DIST(AND(FW$6&gt;=$F123,FW$6&lt;=$H123)*(FV$6-$F123+1),$J123/2,$M123,TRUE))/(1-2*_xlfn.NORM.DIST(0,$J123/2,$M123,TRUE))*$D123+($K123="Steady Growth")*(AND(FW$6&gt;=$F123,FW$6&lt;=$H123)*((FW$6-$F123+1)/($J123*($J123+1)/2)*$D123))+($K123="custom")*CustCF!FQ123</f>
        <v>0</v>
      </c>
      <c r="FX123" s="95">
        <f>($K123="Bell Curve")*(_xlfn.NORM.DIST(AND(FX$6&gt;=$F123,FX$6&lt;=$H123)*(FX$6-$F123+1),$J123/2,$M123,TRUE)-_xlfn.NORM.DIST(AND(FX$6&gt;=$F123,FX$6&lt;=$H123)*(FW$6-$F123+1),$J123/2,$M123,TRUE))/(1-2*_xlfn.NORM.DIST(0,$J123/2,$M123,TRUE))*$D123+($K123="Steady Growth")*(AND(FX$6&gt;=$F123,FX$6&lt;=$H123)*((FX$6-$F123+1)/($J123*($J123+1)/2)*$D123))+($K123="custom")*CustCF!FR123</f>
        <v>0</v>
      </c>
      <c r="FY123" s="95">
        <f>($K123="Bell Curve")*(_xlfn.NORM.DIST(AND(FY$6&gt;=$F123,FY$6&lt;=$H123)*(FY$6-$F123+1),$J123/2,$M123,TRUE)-_xlfn.NORM.DIST(AND(FY$6&gt;=$F123,FY$6&lt;=$H123)*(FX$6-$F123+1),$J123/2,$M123,TRUE))/(1-2*_xlfn.NORM.DIST(0,$J123/2,$M123,TRUE))*$D123+($K123="Steady Growth")*(AND(FY$6&gt;=$F123,FY$6&lt;=$H123)*((FY$6-$F123+1)/($J123*($J123+1)/2)*$D123))+($K123="custom")*CustCF!FS123</f>
        <v>0</v>
      </c>
      <c r="FZ123" s="95">
        <f>($K123="Bell Curve")*(_xlfn.NORM.DIST(AND(FZ$6&gt;=$F123,FZ$6&lt;=$H123)*(FZ$6-$F123+1),$J123/2,$M123,TRUE)-_xlfn.NORM.DIST(AND(FZ$6&gt;=$F123,FZ$6&lt;=$H123)*(FY$6-$F123+1),$J123/2,$M123,TRUE))/(1-2*_xlfn.NORM.DIST(0,$J123/2,$M123,TRUE))*$D123+($K123="Steady Growth")*(AND(FZ$6&gt;=$F123,FZ$6&lt;=$H123)*((FZ$6-$F123+1)/($J123*($J123+1)/2)*$D123))+($K123="custom")*CustCF!FT123</f>
        <v>0</v>
      </c>
      <c r="GA123" s="95">
        <f>($K123="Bell Curve")*(_xlfn.NORM.DIST(AND(GA$6&gt;=$F123,GA$6&lt;=$H123)*(GA$6-$F123+1),$J123/2,$M123,TRUE)-_xlfn.NORM.DIST(AND(GA$6&gt;=$F123,GA$6&lt;=$H123)*(FZ$6-$F123+1),$J123/2,$M123,TRUE))/(1-2*_xlfn.NORM.DIST(0,$J123/2,$M123,TRUE))*$D123+($K123="Steady Growth")*(AND(GA$6&gt;=$F123,GA$6&lt;=$H123)*((GA$6-$F123+1)/($J123*($J123+1)/2)*$D123))+($K123="custom")*CustCF!FU123</f>
        <v>0</v>
      </c>
      <c r="GB123" s="95">
        <f>($K123="Bell Curve")*(_xlfn.NORM.DIST(AND(GB$6&gt;=$F123,GB$6&lt;=$H123)*(GB$6-$F123+1),$J123/2,$M123,TRUE)-_xlfn.NORM.DIST(AND(GB$6&gt;=$F123,GB$6&lt;=$H123)*(GA$6-$F123+1),$J123/2,$M123,TRUE))/(1-2*_xlfn.NORM.DIST(0,$J123/2,$M123,TRUE))*$D123+($K123="Steady Growth")*(AND(GB$6&gt;=$F123,GB$6&lt;=$H123)*((GB$6-$F123+1)/($J123*($J123+1)/2)*$D123))+($K123="custom")*CustCF!FV123</f>
        <v>0</v>
      </c>
      <c r="GC123" s="95">
        <f>($K123="Bell Curve")*(_xlfn.NORM.DIST(AND(GC$6&gt;=$F123,GC$6&lt;=$H123)*(GC$6-$F123+1),$J123/2,$M123,TRUE)-_xlfn.NORM.DIST(AND(GC$6&gt;=$F123,GC$6&lt;=$H123)*(GB$6-$F123+1),$J123/2,$M123,TRUE))/(1-2*_xlfn.NORM.DIST(0,$J123/2,$M123,TRUE))*$D123+($K123="Steady Growth")*(AND(GC$6&gt;=$F123,GC$6&lt;=$H123)*((GC$6-$F123+1)/($J123*($J123+1)/2)*$D123))+($K123="custom")*CustCF!FW123</f>
        <v>0</v>
      </c>
      <c r="GD123" s="95">
        <f>($K123="Bell Curve")*(_xlfn.NORM.DIST(AND(GD$6&gt;=$F123,GD$6&lt;=$H123)*(GD$6-$F123+1),$J123/2,$M123,TRUE)-_xlfn.NORM.DIST(AND(GD$6&gt;=$F123,GD$6&lt;=$H123)*(GC$6-$F123+1),$J123/2,$M123,TRUE))/(1-2*_xlfn.NORM.DIST(0,$J123/2,$M123,TRUE))*$D123+($K123="Steady Growth")*(AND(GD$6&gt;=$F123,GD$6&lt;=$H123)*((GD$6-$F123+1)/($J123*($J123+1)/2)*$D123))+($K123="custom")*CustCF!FX123</f>
        <v>0</v>
      </c>
      <c r="GE123" s="95">
        <f>($K123="Bell Curve")*(_xlfn.NORM.DIST(AND(GE$6&gt;=$F123,GE$6&lt;=$H123)*(GE$6-$F123+1),$J123/2,$M123,TRUE)-_xlfn.NORM.DIST(AND(GE$6&gt;=$F123,GE$6&lt;=$H123)*(GD$6-$F123+1),$J123/2,$M123,TRUE))/(1-2*_xlfn.NORM.DIST(0,$J123/2,$M123,TRUE))*$D123+($K123="Steady Growth")*(AND(GE$6&gt;=$F123,GE$6&lt;=$H123)*((GE$6-$F123+1)/($J123*($J123+1)/2)*$D123))+($K123="custom")*CustCF!FY123</f>
        <v>0</v>
      </c>
      <c r="GF123" s="95">
        <f>($K123="Bell Curve")*(_xlfn.NORM.DIST(AND(GF$6&gt;=$F123,GF$6&lt;=$H123)*(GF$6-$F123+1),$J123/2,$M123,TRUE)-_xlfn.NORM.DIST(AND(GF$6&gt;=$F123,GF$6&lt;=$H123)*(GE$6-$F123+1),$J123/2,$M123,TRUE))/(1-2*_xlfn.NORM.DIST(0,$J123/2,$M123,TRUE))*$D123+($K123="Steady Growth")*(AND(GF$6&gt;=$F123,GF$6&lt;=$H123)*((GF$6-$F123+1)/($J123*($J123+1)/2)*$D123))+($K123="custom")*CustCF!FZ123</f>
        <v>0</v>
      </c>
      <c r="GG123" s="95">
        <f>($K123="Bell Curve")*(_xlfn.NORM.DIST(AND(GG$6&gt;=$F123,GG$6&lt;=$H123)*(GG$6-$F123+1),$J123/2,$M123,TRUE)-_xlfn.NORM.DIST(AND(GG$6&gt;=$F123,GG$6&lt;=$H123)*(GF$6-$F123+1),$J123/2,$M123,TRUE))/(1-2*_xlfn.NORM.DIST(0,$J123/2,$M123,TRUE))*$D123+($K123="Steady Growth")*(AND(GG$6&gt;=$F123,GG$6&lt;=$H123)*((GG$6-$F123+1)/($J123*($J123+1)/2)*$D123))+($K123="custom")*CustCF!GA123</f>
        <v>0</v>
      </c>
      <c r="GH123" s="95">
        <f>($K123="Bell Curve")*(_xlfn.NORM.DIST(AND(GH$6&gt;=$F123,GH$6&lt;=$H123)*(GH$6-$F123+1),$J123/2,$M123,TRUE)-_xlfn.NORM.DIST(AND(GH$6&gt;=$F123,GH$6&lt;=$H123)*(GG$6-$F123+1),$J123/2,$M123,TRUE))/(1-2*_xlfn.NORM.DIST(0,$J123/2,$M123,TRUE))*$D123+($K123="Steady Growth")*(AND(GH$6&gt;=$F123,GH$6&lt;=$H123)*((GH$6-$F123+1)/($J123*($J123+1)/2)*$D123))+($K123="custom")*CustCF!GB123</f>
        <v>0</v>
      </c>
      <c r="GI123" s="95">
        <f>($K123="Bell Curve")*(_xlfn.NORM.DIST(AND(GI$6&gt;=$F123,GI$6&lt;=$H123)*(GI$6-$F123+1),$J123/2,$M123,TRUE)-_xlfn.NORM.DIST(AND(GI$6&gt;=$F123,GI$6&lt;=$H123)*(GH$6-$F123+1),$J123/2,$M123,TRUE))/(1-2*_xlfn.NORM.DIST(0,$J123/2,$M123,TRUE))*$D123+($K123="Steady Growth")*(AND(GI$6&gt;=$F123,GI$6&lt;=$H123)*((GI$6-$F123+1)/($J123*($J123+1)/2)*$D123))+($K123="custom")*CustCF!GC123</f>
        <v>0</v>
      </c>
      <c r="GJ123" s="95">
        <f>($K123="Bell Curve")*(_xlfn.NORM.DIST(AND(GJ$6&gt;=$F123,GJ$6&lt;=$H123)*(GJ$6-$F123+1),$J123/2,$M123,TRUE)-_xlfn.NORM.DIST(AND(GJ$6&gt;=$F123,GJ$6&lt;=$H123)*(GI$6-$F123+1),$J123/2,$M123,TRUE))/(1-2*_xlfn.NORM.DIST(0,$J123/2,$M123,TRUE))*$D123+($K123="Steady Growth")*(AND(GJ$6&gt;=$F123,GJ$6&lt;=$H123)*((GJ$6-$F123+1)/($J123*($J123+1)/2)*$D123))+($K123="custom")*CustCF!GD123</f>
        <v>0</v>
      </c>
      <c r="GK123" s="95">
        <f>($K123="Bell Curve")*(_xlfn.NORM.DIST(AND(GK$6&gt;=$F123,GK$6&lt;=$H123)*(GK$6-$F123+1),$J123/2,$M123,TRUE)-_xlfn.NORM.DIST(AND(GK$6&gt;=$F123,GK$6&lt;=$H123)*(GJ$6-$F123+1),$J123/2,$M123,TRUE))/(1-2*_xlfn.NORM.DIST(0,$J123/2,$M123,TRUE))*$D123+($K123="Steady Growth")*(AND(GK$6&gt;=$F123,GK$6&lt;=$H123)*((GK$6-$F123+1)/($J123*($J123+1)/2)*$D123))+($K123="custom")*CustCF!GE123</f>
        <v>0</v>
      </c>
      <c r="GL123" s="95">
        <f>($K123="Bell Curve")*(_xlfn.NORM.DIST(AND(GL$6&gt;=$F123,GL$6&lt;=$H123)*(GL$6-$F123+1),$J123/2,$M123,TRUE)-_xlfn.NORM.DIST(AND(GL$6&gt;=$F123,GL$6&lt;=$H123)*(GK$6-$F123+1),$J123/2,$M123,TRUE))/(1-2*_xlfn.NORM.DIST(0,$J123/2,$M123,TRUE))*$D123+($K123="Steady Growth")*(AND(GL$6&gt;=$F123,GL$6&lt;=$H123)*((GL$6-$F123+1)/($J123*($J123+1)/2)*$D123))+($K123="custom")*CustCF!GF123</f>
        <v>0</v>
      </c>
      <c r="GM123" s="95">
        <f>($K123="Bell Curve")*(_xlfn.NORM.DIST(AND(GM$6&gt;=$F123,GM$6&lt;=$H123)*(GM$6-$F123+1),$J123/2,$M123,TRUE)-_xlfn.NORM.DIST(AND(GM$6&gt;=$F123,GM$6&lt;=$H123)*(GL$6-$F123+1),$J123/2,$M123,TRUE))/(1-2*_xlfn.NORM.DIST(0,$J123/2,$M123,TRUE))*$D123+($K123="Steady Growth")*(AND(GM$6&gt;=$F123,GM$6&lt;=$H123)*((GM$6-$F123+1)/($J123*($J123+1)/2)*$D123))+($K123="custom")*CustCF!GG123</f>
        <v>0</v>
      </c>
      <c r="GN123" s="268">
        <f>($K123="Bell Curve")*(_xlfn.NORM.DIST(AND(GN$6&gt;=$F123,GN$6&lt;=$H123)*(GN$6-$F123+1),$J123/2,$M123,TRUE)-_xlfn.NORM.DIST(AND(GN$6&gt;=$F123,GN$6&lt;=$H123)*(GM$6-$F123+1),$J123/2,$M123,TRUE))/(1-2*_xlfn.NORM.DIST(0,$J123/2,$M123,TRUE))*$D123+($K123="Steady Growth")*(AND(GN$6&gt;=$F123,GN$6&lt;=$H123)*((GN$6-$F123+1)/($J123*($J123+1)/2)*$D123))+($K123="custom")*CustCF!GH123</f>
        <v>0</v>
      </c>
      <c r="GO123" s="1"/>
      <c r="GP123" s="67"/>
    </row>
    <row r="124" spans="1:198" customFormat="1" hidden="1" outlineLevel="1" x14ac:dyDescent="0.75">
      <c r="A124" s="1"/>
      <c r="B124" s="1"/>
      <c r="C124" s="262">
        <f>Budget!AB39</f>
        <v>0</v>
      </c>
      <c r="D124" s="19">
        <f>Budget!AC39</f>
        <v>0</v>
      </c>
      <c r="E124" s="19" t="str">
        <f t="shared" si="54"/>
        <v/>
      </c>
      <c r="F124" s="263">
        <v>0</v>
      </c>
      <c r="G124" s="257">
        <f>IF(L124="custom",CustCF!F124,INDEX($P$8:$GN$8,MATCH(F124,$P$6:$GN$6,0)))</f>
        <v>46053</v>
      </c>
      <c r="H124" s="263">
        <v>0</v>
      </c>
      <c r="I124" s="257">
        <f>IF(L124="custom",CustCF!G124,INDEX($P$8:$GN$8,MATCH(H124,$P$6:$GN$6,0)))</f>
        <v>46053</v>
      </c>
      <c r="J124" s="260">
        <f t="shared" si="55"/>
        <v>1</v>
      </c>
      <c r="K124" s="265" t="s">
        <v>116</v>
      </c>
      <c r="L124" s="266" t="s">
        <v>141</v>
      </c>
      <c r="M124" s="267">
        <f t="shared" si="56"/>
        <v>9</v>
      </c>
      <c r="N124" s="18">
        <f t="shared" si="47"/>
        <v>0</v>
      </c>
      <c r="O124" s="1372">
        <f t="shared" si="46"/>
        <v>0</v>
      </c>
      <c r="P124" s="95">
        <f>($K124="Bell Curve")*(_xlfn.NORM.DIST(AND(P$6&gt;=$F124,P$6&lt;=$H124)*(P$6-$F124+1),$J124/2,$M124,TRUE)-_xlfn.NORM.DIST(AND(P$6&gt;=$F124,P$6&lt;=$H124)*(O$6-$F124+1),$J124/2,$M124,TRUE))/(1-2*_xlfn.NORM.DIST(0,$J124/2,$M124,TRUE))*$D124+($K124="Steady Growth")*(AND(P$6&gt;=$F124,P$6&lt;=$H124)*((P$6-$F124+1)/($J124*($J124+1)/2)*$D124))+($K124="custom")*CustCF!J124</f>
        <v>0</v>
      </c>
      <c r="Q124" s="95">
        <f>($K124="Bell Curve")*(_xlfn.NORM.DIST(AND(Q$6&gt;=$F124,Q$6&lt;=$H124)*(Q$6-$F124+1),$J124/2,$M124,TRUE)-_xlfn.NORM.DIST(AND(Q$6&gt;=$F124,Q$6&lt;=$H124)*(P$6-$F124+1),$J124/2,$M124,TRUE))/(1-2*_xlfn.NORM.DIST(0,$J124/2,$M124,TRUE))*$D124+($K124="Steady Growth")*(AND(Q$6&gt;=$F124,Q$6&lt;=$H124)*((Q$6-$F124+1)/($J124*($J124+1)/2)*$D124))+($K124="custom")*CustCF!K124</f>
        <v>0</v>
      </c>
      <c r="R124" s="95">
        <f>($K124="Bell Curve")*(_xlfn.NORM.DIST(AND(R$6&gt;=$F124,R$6&lt;=$H124)*(R$6-$F124+1),$J124/2,$M124,TRUE)-_xlfn.NORM.DIST(AND(R$6&gt;=$F124,R$6&lt;=$H124)*(Q$6-$F124+1),$J124/2,$M124,TRUE))/(1-2*_xlfn.NORM.DIST(0,$J124/2,$M124,TRUE))*$D124+($K124="Steady Growth")*(AND(R$6&gt;=$F124,R$6&lt;=$H124)*((R$6-$F124+1)/($J124*($J124+1)/2)*$D124))+($K124="custom")*CustCF!L124</f>
        <v>0</v>
      </c>
      <c r="S124" s="95">
        <f>($K124="Bell Curve")*(_xlfn.NORM.DIST(AND(S$6&gt;=$F124,S$6&lt;=$H124)*(S$6-$F124+1),$J124/2,$M124,TRUE)-_xlfn.NORM.DIST(AND(S$6&gt;=$F124,S$6&lt;=$H124)*(R$6-$F124+1),$J124/2,$M124,TRUE))/(1-2*_xlfn.NORM.DIST(0,$J124/2,$M124,TRUE))*$D124+($K124="Steady Growth")*(AND(S$6&gt;=$F124,S$6&lt;=$H124)*((S$6-$F124+1)/($J124*($J124+1)/2)*$D124))+($K124="custom")*CustCF!M124</f>
        <v>0</v>
      </c>
      <c r="T124" s="95">
        <f>($K124="Bell Curve")*(_xlfn.NORM.DIST(AND(T$6&gt;=$F124,T$6&lt;=$H124)*(T$6-$F124+1),$J124/2,$M124,TRUE)-_xlfn.NORM.DIST(AND(T$6&gt;=$F124,T$6&lt;=$H124)*(S$6-$F124+1),$J124/2,$M124,TRUE))/(1-2*_xlfn.NORM.DIST(0,$J124/2,$M124,TRUE))*$D124+($K124="Steady Growth")*(AND(T$6&gt;=$F124,T$6&lt;=$H124)*((T$6-$F124+1)/($J124*($J124+1)/2)*$D124))+($K124="custom")*CustCF!N124</f>
        <v>0</v>
      </c>
      <c r="U124" s="95">
        <f>($K124="Bell Curve")*(_xlfn.NORM.DIST(AND(U$6&gt;=$F124,U$6&lt;=$H124)*(U$6-$F124+1),$J124/2,$M124,TRUE)-_xlfn.NORM.DIST(AND(U$6&gt;=$F124,U$6&lt;=$H124)*(T$6-$F124+1),$J124/2,$M124,TRUE))/(1-2*_xlfn.NORM.DIST(0,$J124/2,$M124,TRUE))*$D124+($K124="Steady Growth")*(AND(U$6&gt;=$F124,U$6&lt;=$H124)*((U$6-$F124+1)/($J124*($J124+1)/2)*$D124))+($K124="custom")*CustCF!O124</f>
        <v>0</v>
      </c>
      <c r="V124" s="95">
        <f>($K124="Bell Curve")*(_xlfn.NORM.DIST(AND(V$6&gt;=$F124,V$6&lt;=$H124)*(V$6-$F124+1),$J124/2,$M124,TRUE)-_xlfn.NORM.DIST(AND(V$6&gt;=$F124,V$6&lt;=$H124)*(U$6-$F124+1),$J124/2,$M124,TRUE))/(1-2*_xlfn.NORM.DIST(0,$J124/2,$M124,TRUE))*$D124+($K124="Steady Growth")*(AND(V$6&gt;=$F124,V$6&lt;=$H124)*((V$6-$F124+1)/($J124*($J124+1)/2)*$D124))+($K124="custom")*CustCF!P124</f>
        <v>0</v>
      </c>
      <c r="W124" s="95">
        <f>($K124="Bell Curve")*(_xlfn.NORM.DIST(AND(W$6&gt;=$F124,W$6&lt;=$H124)*(W$6-$F124+1),$J124/2,$M124,TRUE)-_xlfn.NORM.DIST(AND(W$6&gt;=$F124,W$6&lt;=$H124)*(V$6-$F124+1),$J124/2,$M124,TRUE))/(1-2*_xlfn.NORM.DIST(0,$J124/2,$M124,TRUE))*$D124+($K124="Steady Growth")*(AND(W$6&gt;=$F124,W$6&lt;=$H124)*((W$6-$F124+1)/($J124*($J124+1)/2)*$D124))+($K124="custom")*CustCF!Q124</f>
        <v>0</v>
      </c>
      <c r="X124" s="95">
        <f>($K124="Bell Curve")*(_xlfn.NORM.DIST(AND(X$6&gt;=$F124,X$6&lt;=$H124)*(X$6-$F124+1),$J124/2,$M124,TRUE)-_xlfn.NORM.DIST(AND(X$6&gt;=$F124,X$6&lt;=$H124)*(W$6-$F124+1),$J124/2,$M124,TRUE))/(1-2*_xlfn.NORM.DIST(0,$J124/2,$M124,TRUE))*$D124+($K124="Steady Growth")*(AND(X$6&gt;=$F124,X$6&lt;=$H124)*((X$6-$F124+1)/($J124*($J124+1)/2)*$D124))+($K124="custom")*CustCF!R124</f>
        <v>0</v>
      </c>
      <c r="Y124" s="95">
        <f>($K124="Bell Curve")*(_xlfn.NORM.DIST(AND(Y$6&gt;=$F124,Y$6&lt;=$H124)*(Y$6-$F124+1),$J124/2,$M124,TRUE)-_xlfn.NORM.DIST(AND(Y$6&gt;=$F124,Y$6&lt;=$H124)*(X$6-$F124+1),$J124/2,$M124,TRUE))/(1-2*_xlfn.NORM.DIST(0,$J124/2,$M124,TRUE))*$D124+($K124="Steady Growth")*(AND(Y$6&gt;=$F124,Y$6&lt;=$H124)*((Y$6-$F124+1)/($J124*($J124+1)/2)*$D124))+($K124="custom")*CustCF!S124</f>
        <v>0</v>
      </c>
      <c r="Z124" s="95">
        <f>($K124="Bell Curve")*(_xlfn.NORM.DIST(AND(Z$6&gt;=$F124,Z$6&lt;=$H124)*(Z$6-$F124+1),$J124/2,$M124,TRUE)-_xlfn.NORM.DIST(AND(Z$6&gt;=$F124,Z$6&lt;=$H124)*(Y$6-$F124+1),$J124/2,$M124,TRUE))/(1-2*_xlfn.NORM.DIST(0,$J124/2,$M124,TRUE))*$D124+($K124="Steady Growth")*(AND(Z$6&gt;=$F124,Z$6&lt;=$H124)*((Z$6-$F124+1)/($J124*($J124+1)/2)*$D124))+($K124="custom")*CustCF!T124</f>
        <v>0</v>
      </c>
      <c r="AA124" s="95">
        <f>($K124="Bell Curve")*(_xlfn.NORM.DIST(AND(AA$6&gt;=$F124,AA$6&lt;=$H124)*(AA$6-$F124+1),$J124/2,$M124,TRUE)-_xlfn.NORM.DIST(AND(AA$6&gt;=$F124,AA$6&lt;=$H124)*(Z$6-$F124+1),$J124/2,$M124,TRUE))/(1-2*_xlfn.NORM.DIST(0,$J124/2,$M124,TRUE))*$D124+($K124="Steady Growth")*(AND(AA$6&gt;=$F124,AA$6&lt;=$H124)*((AA$6-$F124+1)/($J124*($J124+1)/2)*$D124))+($K124="custom")*CustCF!U124</f>
        <v>0</v>
      </c>
      <c r="AB124" s="95">
        <f>($K124="Bell Curve")*(_xlfn.NORM.DIST(AND(AB$6&gt;=$F124,AB$6&lt;=$H124)*(AB$6-$F124+1),$J124/2,$M124,TRUE)-_xlfn.NORM.DIST(AND(AB$6&gt;=$F124,AB$6&lt;=$H124)*(AA$6-$F124+1),$J124/2,$M124,TRUE))/(1-2*_xlfn.NORM.DIST(0,$J124/2,$M124,TRUE))*$D124+($K124="Steady Growth")*(AND(AB$6&gt;=$F124,AB$6&lt;=$H124)*((AB$6-$F124+1)/($J124*($J124+1)/2)*$D124))+($K124="custom")*CustCF!V124</f>
        <v>0</v>
      </c>
      <c r="AC124" s="95">
        <f>($K124="Bell Curve")*(_xlfn.NORM.DIST(AND(AC$6&gt;=$F124,AC$6&lt;=$H124)*(AC$6-$F124+1),$J124/2,$M124,TRUE)-_xlfn.NORM.DIST(AND(AC$6&gt;=$F124,AC$6&lt;=$H124)*(AB$6-$F124+1),$J124/2,$M124,TRUE))/(1-2*_xlfn.NORM.DIST(0,$J124/2,$M124,TRUE))*$D124+($K124="Steady Growth")*(AND(AC$6&gt;=$F124,AC$6&lt;=$H124)*((AC$6-$F124+1)/($J124*($J124+1)/2)*$D124))+($K124="custom")*CustCF!W124</f>
        <v>0</v>
      </c>
      <c r="AD124" s="95">
        <f>($K124="Bell Curve")*(_xlfn.NORM.DIST(AND(AD$6&gt;=$F124,AD$6&lt;=$H124)*(AD$6-$F124+1),$J124/2,$M124,TRUE)-_xlfn.NORM.DIST(AND(AD$6&gt;=$F124,AD$6&lt;=$H124)*(AC$6-$F124+1),$J124/2,$M124,TRUE))/(1-2*_xlfn.NORM.DIST(0,$J124/2,$M124,TRUE))*$D124+($K124="Steady Growth")*(AND(AD$6&gt;=$F124,AD$6&lt;=$H124)*((AD$6-$F124+1)/($J124*($J124+1)/2)*$D124))+($K124="custom")*CustCF!X124</f>
        <v>0</v>
      </c>
      <c r="AE124" s="95">
        <f>($K124="Bell Curve")*(_xlfn.NORM.DIST(AND(AE$6&gt;=$F124,AE$6&lt;=$H124)*(AE$6-$F124+1),$J124/2,$M124,TRUE)-_xlfn.NORM.DIST(AND(AE$6&gt;=$F124,AE$6&lt;=$H124)*(AD$6-$F124+1),$J124/2,$M124,TRUE))/(1-2*_xlfn.NORM.DIST(0,$J124/2,$M124,TRUE))*$D124+($K124="Steady Growth")*(AND(AE$6&gt;=$F124,AE$6&lt;=$H124)*((AE$6-$F124+1)/($J124*($J124+1)/2)*$D124))+($K124="custom")*CustCF!Y124</f>
        <v>0</v>
      </c>
      <c r="AF124" s="95">
        <f>($K124="Bell Curve")*(_xlfn.NORM.DIST(AND(AF$6&gt;=$F124,AF$6&lt;=$H124)*(AF$6-$F124+1),$J124/2,$M124,TRUE)-_xlfn.NORM.DIST(AND(AF$6&gt;=$F124,AF$6&lt;=$H124)*(AE$6-$F124+1),$J124/2,$M124,TRUE))/(1-2*_xlfn.NORM.DIST(0,$J124/2,$M124,TRUE))*$D124+($K124="Steady Growth")*(AND(AF$6&gt;=$F124,AF$6&lt;=$H124)*((AF$6-$F124+1)/($J124*($J124+1)/2)*$D124))+($K124="custom")*CustCF!Z124</f>
        <v>0</v>
      </c>
      <c r="AG124" s="95">
        <f>($K124="Bell Curve")*(_xlfn.NORM.DIST(AND(AG$6&gt;=$F124,AG$6&lt;=$H124)*(AG$6-$F124+1),$J124/2,$M124,TRUE)-_xlfn.NORM.DIST(AND(AG$6&gt;=$F124,AG$6&lt;=$H124)*(AF$6-$F124+1),$J124/2,$M124,TRUE))/(1-2*_xlfn.NORM.DIST(0,$J124/2,$M124,TRUE))*$D124+($K124="Steady Growth")*(AND(AG$6&gt;=$F124,AG$6&lt;=$H124)*((AG$6-$F124+1)/($J124*($J124+1)/2)*$D124))+($K124="custom")*CustCF!AA124</f>
        <v>0</v>
      </c>
      <c r="AH124" s="95">
        <f>($K124="Bell Curve")*(_xlfn.NORM.DIST(AND(AH$6&gt;=$F124,AH$6&lt;=$H124)*(AH$6-$F124+1),$J124/2,$M124,TRUE)-_xlfn.NORM.DIST(AND(AH$6&gt;=$F124,AH$6&lt;=$H124)*(AG$6-$F124+1),$J124/2,$M124,TRUE))/(1-2*_xlfn.NORM.DIST(0,$J124/2,$M124,TRUE))*$D124+($K124="Steady Growth")*(AND(AH$6&gt;=$F124,AH$6&lt;=$H124)*((AH$6-$F124+1)/($J124*($J124+1)/2)*$D124))+($K124="custom")*CustCF!AB124</f>
        <v>0</v>
      </c>
      <c r="AI124" s="95">
        <f>($K124="Bell Curve")*(_xlfn.NORM.DIST(AND(AI$6&gt;=$F124,AI$6&lt;=$H124)*(AI$6-$F124+1),$J124/2,$M124,TRUE)-_xlfn.NORM.DIST(AND(AI$6&gt;=$F124,AI$6&lt;=$H124)*(AH$6-$F124+1),$J124/2,$M124,TRUE))/(1-2*_xlfn.NORM.DIST(0,$J124/2,$M124,TRUE))*$D124+($K124="Steady Growth")*(AND(AI$6&gt;=$F124,AI$6&lt;=$H124)*((AI$6-$F124+1)/($J124*($J124+1)/2)*$D124))+($K124="custom")*CustCF!AC124</f>
        <v>0</v>
      </c>
      <c r="AJ124" s="95">
        <f>($K124="Bell Curve")*(_xlfn.NORM.DIST(AND(AJ$6&gt;=$F124,AJ$6&lt;=$H124)*(AJ$6-$F124+1),$J124/2,$M124,TRUE)-_xlfn.NORM.DIST(AND(AJ$6&gt;=$F124,AJ$6&lt;=$H124)*(AI$6-$F124+1),$J124/2,$M124,TRUE))/(1-2*_xlfn.NORM.DIST(0,$J124/2,$M124,TRUE))*$D124+($K124="Steady Growth")*(AND(AJ$6&gt;=$F124,AJ$6&lt;=$H124)*((AJ$6-$F124+1)/($J124*($J124+1)/2)*$D124))+($K124="custom")*CustCF!AD124</f>
        <v>0</v>
      </c>
      <c r="AK124" s="95">
        <f>($K124="Bell Curve")*(_xlfn.NORM.DIST(AND(AK$6&gt;=$F124,AK$6&lt;=$H124)*(AK$6-$F124+1),$J124/2,$M124,TRUE)-_xlfn.NORM.DIST(AND(AK$6&gt;=$F124,AK$6&lt;=$H124)*(AJ$6-$F124+1),$J124/2,$M124,TRUE))/(1-2*_xlfn.NORM.DIST(0,$J124/2,$M124,TRUE))*$D124+($K124="Steady Growth")*(AND(AK$6&gt;=$F124,AK$6&lt;=$H124)*((AK$6-$F124+1)/($J124*($J124+1)/2)*$D124))+($K124="custom")*CustCF!AE124</f>
        <v>0</v>
      </c>
      <c r="AL124" s="95">
        <f>($K124="Bell Curve")*(_xlfn.NORM.DIST(AND(AL$6&gt;=$F124,AL$6&lt;=$H124)*(AL$6-$F124+1),$J124/2,$M124,TRUE)-_xlfn.NORM.DIST(AND(AL$6&gt;=$F124,AL$6&lt;=$H124)*(AK$6-$F124+1),$J124/2,$M124,TRUE))/(1-2*_xlfn.NORM.DIST(0,$J124/2,$M124,TRUE))*$D124+($K124="Steady Growth")*(AND(AL$6&gt;=$F124,AL$6&lt;=$H124)*((AL$6-$F124+1)/($J124*($J124+1)/2)*$D124))+($K124="custom")*CustCF!AF124</f>
        <v>0</v>
      </c>
      <c r="AM124" s="95">
        <f>($K124="Bell Curve")*(_xlfn.NORM.DIST(AND(AM$6&gt;=$F124,AM$6&lt;=$H124)*(AM$6-$F124+1),$J124/2,$M124,TRUE)-_xlfn.NORM.DIST(AND(AM$6&gt;=$F124,AM$6&lt;=$H124)*(AL$6-$F124+1),$J124/2,$M124,TRUE))/(1-2*_xlfn.NORM.DIST(0,$J124/2,$M124,TRUE))*$D124+($K124="Steady Growth")*(AND(AM$6&gt;=$F124,AM$6&lt;=$H124)*((AM$6-$F124+1)/($J124*($J124+1)/2)*$D124))+($K124="custom")*CustCF!AG124</f>
        <v>0</v>
      </c>
      <c r="AN124" s="95">
        <f>($K124="Bell Curve")*(_xlfn.NORM.DIST(AND(AN$6&gt;=$F124,AN$6&lt;=$H124)*(AN$6-$F124+1),$J124/2,$M124,TRUE)-_xlfn.NORM.DIST(AND(AN$6&gt;=$F124,AN$6&lt;=$H124)*(AM$6-$F124+1),$J124/2,$M124,TRUE))/(1-2*_xlfn.NORM.DIST(0,$J124/2,$M124,TRUE))*$D124+($K124="Steady Growth")*(AND(AN$6&gt;=$F124,AN$6&lt;=$H124)*((AN$6-$F124+1)/($J124*($J124+1)/2)*$D124))+($K124="custom")*CustCF!AH124</f>
        <v>0</v>
      </c>
      <c r="AO124" s="95">
        <f>($K124="Bell Curve")*(_xlfn.NORM.DIST(AND(AO$6&gt;=$F124,AO$6&lt;=$H124)*(AO$6-$F124+1),$J124/2,$M124,TRUE)-_xlfn.NORM.DIST(AND(AO$6&gt;=$F124,AO$6&lt;=$H124)*(AN$6-$F124+1),$J124/2,$M124,TRUE))/(1-2*_xlfn.NORM.DIST(0,$J124/2,$M124,TRUE))*$D124+($K124="Steady Growth")*(AND(AO$6&gt;=$F124,AO$6&lt;=$H124)*((AO$6-$F124+1)/($J124*($J124+1)/2)*$D124))+($K124="custom")*CustCF!AI124</f>
        <v>0</v>
      </c>
      <c r="AP124" s="95">
        <f>($K124="Bell Curve")*(_xlfn.NORM.DIST(AND(AP$6&gt;=$F124,AP$6&lt;=$H124)*(AP$6-$F124+1),$J124/2,$M124,TRUE)-_xlfn.NORM.DIST(AND(AP$6&gt;=$F124,AP$6&lt;=$H124)*(AO$6-$F124+1),$J124/2,$M124,TRUE))/(1-2*_xlfn.NORM.DIST(0,$J124/2,$M124,TRUE))*$D124+($K124="Steady Growth")*(AND(AP$6&gt;=$F124,AP$6&lt;=$H124)*((AP$6-$F124+1)/($J124*($J124+1)/2)*$D124))+($K124="custom")*CustCF!AJ124</f>
        <v>0</v>
      </c>
      <c r="AQ124" s="95">
        <f>($K124="Bell Curve")*(_xlfn.NORM.DIST(AND(AQ$6&gt;=$F124,AQ$6&lt;=$H124)*(AQ$6-$F124+1),$J124/2,$M124,TRUE)-_xlfn.NORM.DIST(AND(AQ$6&gt;=$F124,AQ$6&lt;=$H124)*(AP$6-$F124+1),$J124/2,$M124,TRUE))/(1-2*_xlfn.NORM.DIST(0,$J124/2,$M124,TRUE))*$D124+($K124="Steady Growth")*(AND(AQ$6&gt;=$F124,AQ$6&lt;=$H124)*((AQ$6-$F124+1)/($J124*($J124+1)/2)*$D124))+($K124="custom")*CustCF!AK124</f>
        <v>0</v>
      </c>
      <c r="AR124" s="95">
        <f>($K124="Bell Curve")*(_xlfn.NORM.DIST(AND(AR$6&gt;=$F124,AR$6&lt;=$H124)*(AR$6-$F124+1),$J124/2,$M124,TRUE)-_xlfn.NORM.DIST(AND(AR$6&gt;=$F124,AR$6&lt;=$H124)*(AQ$6-$F124+1),$J124/2,$M124,TRUE))/(1-2*_xlfn.NORM.DIST(0,$J124/2,$M124,TRUE))*$D124+($K124="Steady Growth")*(AND(AR$6&gt;=$F124,AR$6&lt;=$H124)*((AR$6-$F124+1)/($J124*($J124+1)/2)*$D124))+($K124="custom")*CustCF!AL124</f>
        <v>0</v>
      </c>
      <c r="AS124" s="95">
        <f>($K124="Bell Curve")*(_xlfn.NORM.DIST(AND(AS$6&gt;=$F124,AS$6&lt;=$H124)*(AS$6-$F124+1),$J124/2,$M124,TRUE)-_xlfn.NORM.DIST(AND(AS$6&gt;=$F124,AS$6&lt;=$H124)*(AR$6-$F124+1),$J124/2,$M124,TRUE))/(1-2*_xlfn.NORM.DIST(0,$J124/2,$M124,TRUE))*$D124+($K124="Steady Growth")*(AND(AS$6&gt;=$F124,AS$6&lt;=$H124)*((AS$6-$F124+1)/($J124*($J124+1)/2)*$D124))+($K124="custom")*CustCF!AM124</f>
        <v>0</v>
      </c>
      <c r="AT124" s="95">
        <f>($K124="Bell Curve")*(_xlfn.NORM.DIST(AND(AT$6&gt;=$F124,AT$6&lt;=$H124)*(AT$6-$F124+1),$J124/2,$M124,TRUE)-_xlfn.NORM.DIST(AND(AT$6&gt;=$F124,AT$6&lt;=$H124)*(AS$6-$F124+1),$J124/2,$M124,TRUE))/(1-2*_xlfn.NORM.DIST(0,$J124/2,$M124,TRUE))*$D124+($K124="Steady Growth")*(AND(AT$6&gt;=$F124,AT$6&lt;=$H124)*((AT$6-$F124+1)/($J124*($J124+1)/2)*$D124))+($K124="custom")*CustCF!AN124</f>
        <v>0</v>
      </c>
      <c r="AU124" s="95">
        <f>($K124="Bell Curve")*(_xlfn.NORM.DIST(AND(AU$6&gt;=$F124,AU$6&lt;=$H124)*(AU$6-$F124+1),$J124/2,$M124,TRUE)-_xlfn.NORM.DIST(AND(AU$6&gt;=$F124,AU$6&lt;=$H124)*(AT$6-$F124+1),$J124/2,$M124,TRUE))/(1-2*_xlfn.NORM.DIST(0,$J124/2,$M124,TRUE))*$D124+($K124="Steady Growth")*(AND(AU$6&gt;=$F124,AU$6&lt;=$H124)*((AU$6-$F124+1)/($J124*($J124+1)/2)*$D124))+($K124="custom")*CustCF!AO124</f>
        <v>0</v>
      </c>
      <c r="AV124" s="95">
        <f>($K124="Bell Curve")*(_xlfn.NORM.DIST(AND(AV$6&gt;=$F124,AV$6&lt;=$H124)*(AV$6-$F124+1),$J124/2,$M124,TRUE)-_xlfn.NORM.DIST(AND(AV$6&gt;=$F124,AV$6&lt;=$H124)*(AU$6-$F124+1),$J124/2,$M124,TRUE))/(1-2*_xlfn.NORM.DIST(0,$J124/2,$M124,TRUE))*$D124+($K124="Steady Growth")*(AND(AV$6&gt;=$F124,AV$6&lt;=$H124)*((AV$6-$F124+1)/($J124*($J124+1)/2)*$D124))+($K124="custom")*CustCF!AP124</f>
        <v>0</v>
      </c>
      <c r="AW124" s="95">
        <f>($K124="Bell Curve")*(_xlfn.NORM.DIST(AND(AW$6&gt;=$F124,AW$6&lt;=$H124)*(AW$6-$F124+1),$J124/2,$M124,TRUE)-_xlfn.NORM.DIST(AND(AW$6&gt;=$F124,AW$6&lt;=$H124)*(AV$6-$F124+1),$J124/2,$M124,TRUE))/(1-2*_xlfn.NORM.DIST(0,$J124/2,$M124,TRUE))*$D124+($K124="Steady Growth")*(AND(AW$6&gt;=$F124,AW$6&lt;=$H124)*((AW$6-$F124+1)/($J124*($J124+1)/2)*$D124))+($K124="custom")*CustCF!AQ124</f>
        <v>0</v>
      </c>
      <c r="AX124" s="95">
        <f>($K124="Bell Curve")*(_xlfn.NORM.DIST(AND(AX$6&gt;=$F124,AX$6&lt;=$H124)*(AX$6-$F124+1),$J124/2,$M124,TRUE)-_xlfn.NORM.DIST(AND(AX$6&gt;=$F124,AX$6&lt;=$H124)*(AW$6-$F124+1),$J124/2,$M124,TRUE))/(1-2*_xlfn.NORM.DIST(0,$J124/2,$M124,TRUE))*$D124+($K124="Steady Growth")*(AND(AX$6&gt;=$F124,AX$6&lt;=$H124)*((AX$6-$F124+1)/($J124*($J124+1)/2)*$D124))+($K124="custom")*CustCF!AR124</f>
        <v>0</v>
      </c>
      <c r="AY124" s="95">
        <f>($K124="Bell Curve")*(_xlfn.NORM.DIST(AND(AY$6&gt;=$F124,AY$6&lt;=$H124)*(AY$6-$F124+1),$J124/2,$M124,TRUE)-_xlfn.NORM.DIST(AND(AY$6&gt;=$F124,AY$6&lt;=$H124)*(AX$6-$F124+1),$J124/2,$M124,TRUE))/(1-2*_xlfn.NORM.DIST(0,$J124/2,$M124,TRUE))*$D124+($K124="Steady Growth")*(AND(AY$6&gt;=$F124,AY$6&lt;=$H124)*((AY$6-$F124+1)/($J124*($J124+1)/2)*$D124))+($K124="custom")*CustCF!AS124</f>
        <v>0</v>
      </c>
      <c r="AZ124" s="95">
        <f>($K124="Bell Curve")*(_xlfn.NORM.DIST(AND(AZ$6&gt;=$F124,AZ$6&lt;=$H124)*(AZ$6-$F124+1),$J124/2,$M124,TRUE)-_xlfn.NORM.DIST(AND(AZ$6&gt;=$F124,AZ$6&lt;=$H124)*(AY$6-$F124+1),$J124/2,$M124,TRUE))/(1-2*_xlfn.NORM.DIST(0,$J124/2,$M124,TRUE))*$D124+($K124="Steady Growth")*(AND(AZ$6&gt;=$F124,AZ$6&lt;=$H124)*((AZ$6-$F124+1)/($J124*($J124+1)/2)*$D124))+($K124="custom")*CustCF!AT124</f>
        <v>0</v>
      </c>
      <c r="BA124" s="95">
        <f>($K124="Bell Curve")*(_xlfn.NORM.DIST(AND(BA$6&gt;=$F124,BA$6&lt;=$H124)*(BA$6-$F124+1),$J124/2,$M124,TRUE)-_xlfn.NORM.DIST(AND(BA$6&gt;=$F124,BA$6&lt;=$H124)*(AZ$6-$F124+1),$J124/2,$M124,TRUE))/(1-2*_xlfn.NORM.DIST(0,$J124/2,$M124,TRUE))*$D124+($K124="Steady Growth")*(AND(BA$6&gt;=$F124,BA$6&lt;=$H124)*((BA$6-$F124+1)/($J124*($J124+1)/2)*$D124))+($K124="custom")*CustCF!AU124</f>
        <v>0</v>
      </c>
      <c r="BB124" s="95">
        <f>($K124="Bell Curve")*(_xlfn.NORM.DIST(AND(BB$6&gt;=$F124,BB$6&lt;=$H124)*(BB$6-$F124+1),$J124/2,$M124,TRUE)-_xlfn.NORM.DIST(AND(BB$6&gt;=$F124,BB$6&lt;=$H124)*(BA$6-$F124+1),$J124/2,$M124,TRUE))/(1-2*_xlfn.NORM.DIST(0,$J124/2,$M124,TRUE))*$D124+($K124="Steady Growth")*(AND(BB$6&gt;=$F124,BB$6&lt;=$H124)*((BB$6-$F124+1)/($J124*($J124+1)/2)*$D124))+($K124="custom")*CustCF!AV124</f>
        <v>0</v>
      </c>
      <c r="BC124" s="95">
        <f>($K124="Bell Curve")*(_xlfn.NORM.DIST(AND(BC$6&gt;=$F124,BC$6&lt;=$H124)*(BC$6-$F124+1),$J124/2,$M124,TRUE)-_xlfn.NORM.DIST(AND(BC$6&gt;=$F124,BC$6&lt;=$H124)*(BB$6-$F124+1),$J124/2,$M124,TRUE))/(1-2*_xlfn.NORM.DIST(0,$J124/2,$M124,TRUE))*$D124+($K124="Steady Growth")*(AND(BC$6&gt;=$F124,BC$6&lt;=$H124)*((BC$6-$F124+1)/($J124*($J124+1)/2)*$D124))+($K124="custom")*CustCF!AW124</f>
        <v>0</v>
      </c>
      <c r="BD124" s="95">
        <f>($K124="Bell Curve")*(_xlfn.NORM.DIST(AND(BD$6&gt;=$F124,BD$6&lt;=$H124)*(BD$6-$F124+1),$J124/2,$M124,TRUE)-_xlfn.NORM.DIST(AND(BD$6&gt;=$F124,BD$6&lt;=$H124)*(BC$6-$F124+1),$J124/2,$M124,TRUE))/(1-2*_xlfn.NORM.DIST(0,$J124/2,$M124,TRUE))*$D124+($K124="Steady Growth")*(AND(BD$6&gt;=$F124,BD$6&lt;=$H124)*((BD$6-$F124+1)/($J124*($J124+1)/2)*$D124))+($K124="custom")*CustCF!AX124</f>
        <v>0</v>
      </c>
      <c r="BE124" s="95">
        <f>($K124="Bell Curve")*(_xlfn.NORM.DIST(AND(BE$6&gt;=$F124,BE$6&lt;=$H124)*(BE$6-$F124+1),$J124/2,$M124,TRUE)-_xlfn.NORM.DIST(AND(BE$6&gt;=$F124,BE$6&lt;=$H124)*(BD$6-$F124+1),$J124/2,$M124,TRUE))/(1-2*_xlfn.NORM.DIST(0,$J124/2,$M124,TRUE))*$D124+($K124="Steady Growth")*(AND(BE$6&gt;=$F124,BE$6&lt;=$H124)*((BE$6-$F124+1)/($J124*($J124+1)/2)*$D124))+($K124="custom")*CustCF!AY124</f>
        <v>0</v>
      </c>
      <c r="BF124" s="95">
        <f>($K124="Bell Curve")*(_xlfn.NORM.DIST(AND(BF$6&gt;=$F124,BF$6&lt;=$H124)*(BF$6-$F124+1),$J124/2,$M124,TRUE)-_xlfn.NORM.DIST(AND(BF$6&gt;=$F124,BF$6&lt;=$H124)*(BE$6-$F124+1),$J124/2,$M124,TRUE))/(1-2*_xlfn.NORM.DIST(0,$J124/2,$M124,TRUE))*$D124+($K124="Steady Growth")*(AND(BF$6&gt;=$F124,BF$6&lt;=$H124)*((BF$6-$F124+1)/($J124*($J124+1)/2)*$D124))+($K124="custom")*CustCF!AZ124</f>
        <v>0</v>
      </c>
      <c r="BG124" s="95">
        <f>($K124="Bell Curve")*(_xlfn.NORM.DIST(AND(BG$6&gt;=$F124,BG$6&lt;=$H124)*(BG$6-$F124+1),$J124/2,$M124,TRUE)-_xlfn.NORM.DIST(AND(BG$6&gt;=$F124,BG$6&lt;=$H124)*(BF$6-$F124+1),$J124/2,$M124,TRUE))/(1-2*_xlfn.NORM.DIST(0,$J124/2,$M124,TRUE))*$D124+($K124="Steady Growth")*(AND(BG$6&gt;=$F124,BG$6&lt;=$H124)*((BG$6-$F124+1)/($J124*($J124+1)/2)*$D124))+($K124="custom")*CustCF!BA124</f>
        <v>0</v>
      </c>
      <c r="BH124" s="95">
        <f>($K124="Bell Curve")*(_xlfn.NORM.DIST(AND(BH$6&gt;=$F124,BH$6&lt;=$H124)*(BH$6-$F124+1),$J124/2,$M124,TRUE)-_xlfn.NORM.DIST(AND(BH$6&gt;=$F124,BH$6&lt;=$H124)*(BG$6-$F124+1),$J124/2,$M124,TRUE))/(1-2*_xlfn.NORM.DIST(0,$J124/2,$M124,TRUE))*$D124+($K124="Steady Growth")*(AND(BH$6&gt;=$F124,BH$6&lt;=$H124)*((BH$6-$F124+1)/($J124*($J124+1)/2)*$D124))+($K124="custom")*CustCF!BB124</f>
        <v>0</v>
      </c>
      <c r="BI124" s="95">
        <f>($K124="Bell Curve")*(_xlfn.NORM.DIST(AND(BI$6&gt;=$F124,BI$6&lt;=$H124)*(BI$6-$F124+1),$J124/2,$M124,TRUE)-_xlfn.NORM.DIST(AND(BI$6&gt;=$F124,BI$6&lt;=$H124)*(BH$6-$F124+1),$J124/2,$M124,TRUE))/(1-2*_xlfn.NORM.DIST(0,$J124/2,$M124,TRUE))*$D124+($K124="Steady Growth")*(AND(BI$6&gt;=$F124,BI$6&lt;=$H124)*((BI$6-$F124+1)/($J124*($J124+1)/2)*$D124))+($K124="custom")*CustCF!BC124</f>
        <v>0</v>
      </c>
      <c r="BJ124" s="95">
        <f>($K124="Bell Curve")*(_xlfn.NORM.DIST(AND(BJ$6&gt;=$F124,BJ$6&lt;=$H124)*(BJ$6-$F124+1),$J124/2,$M124,TRUE)-_xlfn.NORM.DIST(AND(BJ$6&gt;=$F124,BJ$6&lt;=$H124)*(BI$6-$F124+1),$J124/2,$M124,TRUE))/(1-2*_xlfn.NORM.DIST(0,$J124/2,$M124,TRUE))*$D124+($K124="Steady Growth")*(AND(BJ$6&gt;=$F124,BJ$6&lt;=$H124)*((BJ$6-$F124+1)/($J124*($J124+1)/2)*$D124))+($K124="custom")*CustCF!BD124</f>
        <v>0</v>
      </c>
      <c r="BK124" s="95">
        <f>($K124="Bell Curve")*(_xlfn.NORM.DIST(AND(BK$6&gt;=$F124,BK$6&lt;=$H124)*(BK$6-$F124+1),$J124/2,$M124,TRUE)-_xlfn.NORM.DIST(AND(BK$6&gt;=$F124,BK$6&lt;=$H124)*(BJ$6-$F124+1),$J124/2,$M124,TRUE))/(1-2*_xlfn.NORM.DIST(0,$J124/2,$M124,TRUE))*$D124+($K124="Steady Growth")*(AND(BK$6&gt;=$F124,BK$6&lt;=$H124)*((BK$6-$F124+1)/($J124*($J124+1)/2)*$D124))+($K124="custom")*CustCF!BE124</f>
        <v>0</v>
      </c>
      <c r="BL124" s="95">
        <f>($K124="Bell Curve")*(_xlfn.NORM.DIST(AND(BL$6&gt;=$F124,BL$6&lt;=$H124)*(BL$6-$F124+1),$J124/2,$M124,TRUE)-_xlfn.NORM.DIST(AND(BL$6&gt;=$F124,BL$6&lt;=$H124)*(BK$6-$F124+1),$J124/2,$M124,TRUE))/(1-2*_xlfn.NORM.DIST(0,$J124/2,$M124,TRUE))*$D124+($K124="Steady Growth")*(AND(BL$6&gt;=$F124,BL$6&lt;=$H124)*((BL$6-$F124+1)/($J124*($J124+1)/2)*$D124))+($K124="custom")*CustCF!BF124</f>
        <v>0</v>
      </c>
      <c r="BM124" s="95">
        <f>($K124="Bell Curve")*(_xlfn.NORM.DIST(AND(BM$6&gt;=$F124,BM$6&lt;=$H124)*(BM$6-$F124+1),$J124/2,$M124,TRUE)-_xlfn.NORM.DIST(AND(BM$6&gt;=$F124,BM$6&lt;=$H124)*(BL$6-$F124+1),$J124/2,$M124,TRUE))/(1-2*_xlfn.NORM.DIST(0,$J124/2,$M124,TRUE))*$D124+($K124="Steady Growth")*(AND(BM$6&gt;=$F124,BM$6&lt;=$H124)*((BM$6-$F124+1)/($J124*($J124+1)/2)*$D124))+($K124="custom")*CustCF!BG124</f>
        <v>0</v>
      </c>
      <c r="BN124" s="95">
        <f>($K124="Bell Curve")*(_xlfn.NORM.DIST(AND(BN$6&gt;=$F124,BN$6&lt;=$H124)*(BN$6-$F124+1),$J124/2,$M124,TRUE)-_xlfn.NORM.DIST(AND(BN$6&gt;=$F124,BN$6&lt;=$H124)*(BM$6-$F124+1),$J124/2,$M124,TRUE))/(1-2*_xlfn.NORM.DIST(0,$J124/2,$M124,TRUE))*$D124+($K124="Steady Growth")*(AND(BN$6&gt;=$F124,BN$6&lt;=$H124)*((BN$6-$F124+1)/($J124*($J124+1)/2)*$D124))+($K124="custom")*CustCF!BH124</f>
        <v>0</v>
      </c>
      <c r="BO124" s="95">
        <f>($K124="Bell Curve")*(_xlfn.NORM.DIST(AND(BO$6&gt;=$F124,BO$6&lt;=$H124)*(BO$6-$F124+1),$J124/2,$M124,TRUE)-_xlfn.NORM.DIST(AND(BO$6&gt;=$F124,BO$6&lt;=$H124)*(BN$6-$F124+1),$J124/2,$M124,TRUE))/(1-2*_xlfn.NORM.DIST(0,$J124/2,$M124,TRUE))*$D124+($K124="Steady Growth")*(AND(BO$6&gt;=$F124,BO$6&lt;=$H124)*((BO$6-$F124+1)/($J124*($J124+1)/2)*$D124))+($K124="custom")*CustCF!BI124</f>
        <v>0</v>
      </c>
      <c r="BP124" s="95">
        <f>($K124="Bell Curve")*(_xlfn.NORM.DIST(AND(BP$6&gt;=$F124,BP$6&lt;=$H124)*(BP$6-$F124+1),$J124/2,$M124,TRUE)-_xlfn.NORM.DIST(AND(BP$6&gt;=$F124,BP$6&lt;=$H124)*(BO$6-$F124+1),$J124/2,$M124,TRUE))/(1-2*_xlfn.NORM.DIST(0,$J124/2,$M124,TRUE))*$D124+($K124="Steady Growth")*(AND(BP$6&gt;=$F124,BP$6&lt;=$H124)*((BP$6-$F124+1)/($J124*($J124+1)/2)*$D124))+($K124="custom")*CustCF!BJ124</f>
        <v>0</v>
      </c>
      <c r="BQ124" s="95">
        <f>($K124="Bell Curve")*(_xlfn.NORM.DIST(AND(BQ$6&gt;=$F124,BQ$6&lt;=$H124)*(BQ$6-$F124+1),$J124/2,$M124,TRUE)-_xlfn.NORM.DIST(AND(BQ$6&gt;=$F124,BQ$6&lt;=$H124)*(BP$6-$F124+1),$J124/2,$M124,TRUE))/(1-2*_xlfn.NORM.DIST(0,$J124/2,$M124,TRUE))*$D124+($K124="Steady Growth")*(AND(BQ$6&gt;=$F124,BQ$6&lt;=$H124)*((BQ$6-$F124+1)/($J124*($J124+1)/2)*$D124))+($K124="custom")*CustCF!BK124</f>
        <v>0</v>
      </c>
      <c r="BR124" s="95">
        <f>($K124="Bell Curve")*(_xlfn.NORM.DIST(AND(BR$6&gt;=$F124,BR$6&lt;=$H124)*(BR$6-$F124+1),$J124/2,$M124,TRUE)-_xlfn.NORM.DIST(AND(BR$6&gt;=$F124,BR$6&lt;=$H124)*(BQ$6-$F124+1),$J124/2,$M124,TRUE))/(1-2*_xlfn.NORM.DIST(0,$J124/2,$M124,TRUE))*$D124+($K124="Steady Growth")*(AND(BR$6&gt;=$F124,BR$6&lt;=$H124)*((BR$6-$F124+1)/($J124*($J124+1)/2)*$D124))+($K124="custom")*CustCF!BL124</f>
        <v>0</v>
      </c>
      <c r="BS124" s="95">
        <f>($K124="Bell Curve")*(_xlfn.NORM.DIST(AND(BS$6&gt;=$F124,BS$6&lt;=$H124)*(BS$6-$F124+1),$J124/2,$M124,TRUE)-_xlfn.NORM.DIST(AND(BS$6&gt;=$F124,BS$6&lt;=$H124)*(BR$6-$F124+1),$J124/2,$M124,TRUE))/(1-2*_xlfn.NORM.DIST(0,$J124/2,$M124,TRUE))*$D124+($K124="Steady Growth")*(AND(BS$6&gt;=$F124,BS$6&lt;=$H124)*((BS$6-$F124+1)/($J124*($J124+1)/2)*$D124))+($K124="custom")*CustCF!BM124</f>
        <v>0</v>
      </c>
      <c r="BT124" s="95">
        <f>($K124="Bell Curve")*(_xlfn.NORM.DIST(AND(BT$6&gt;=$F124,BT$6&lt;=$H124)*(BT$6-$F124+1),$J124/2,$M124,TRUE)-_xlfn.NORM.DIST(AND(BT$6&gt;=$F124,BT$6&lt;=$H124)*(BS$6-$F124+1),$J124/2,$M124,TRUE))/(1-2*_xlfn.NORM.DIST(0,$J124/2,$M124,TRUE))*$D124+($K124="Steady Growth")*(AND(BT$6&gt;=$F124,BT$6&lt;=$H124)*((BT$6-$F124+1)/($J124*($J124+1)/2)*$D124))+($K124="custom")*CustCF!BN124</f>
        <v>0</v>
      </c>
      <c r="BU124" s="95">
        <f>($K124="Bell Curve")*(_xlfn.NORM.DIST(AND(BU$6&gt;=$F124,BU$6&lt;=$H124)*(BU$6-$F124+1),$J124/2,$M124,TRUE)-_xlfn.NORM.DIST(AND(BU$6&gt;=$F124,BU$6&lt;=$H124)*(BT$6-$F124+1),$J124/2,$M124,TRUE))/(1-2*_xlfn.NORM.DIST(0,$J124/2,$M124,TRUE))*$D124+($K124="Steady Growth")*(AND(BU$6&gt;=$F124,BU$6&lt;=$H124)*((BU$6-$F124+1)/($J124*($J124+1)/2)*$D124))+($K124="custom")*CustCF!BO124</f>
        <v>0</v>
      </c>
      <c r="BV124" s="95">
        <f>($K124="Bell Curve")*(_xlfn.NORM.DIST(AND(BV$6&gt;=$F124,BV$6&lt;=$H124)*(BV$6-$F124+1),$J124/2,$M124,TRUE)-_xlfn.NORM.DIST(AND(BV$6&gt;=$F124,BV$6&lt;=$H124)*(BU$6-$F124+1),$J124/2,$M124,TRUE))/(1-2*_xlfn.NORM.DIST(0,$J124/2,$M124,TRUE))*$D124+($K124="Steady Growth")*(AND(BV$6&gt;=$F124,BV$6&lt;=$H124)*((BV$6-$F124+1)/($J124*($J124+1)/2)*$D124))+($K124="custom")*CustCF!BP124</f>
        <v>0</v>
      </c>
      <c r="BW124" s="95">
        <f>($K124="Bell Curve")*(_xlfn.NORM.DIST(AND(BW$6&gt;=$F124,BW$6&lt;=$H124)*(BW$6-$F124+1),$J124/2,$M124,TRUE)-_xlfn.NORM.DIST(AND(BW$6&gt;=$F124,BW$6&lt;=$H124)*(BV$6-$F124+1),$J124/2,$M124,TRUE))/(1-2*_xlfn.NORM.DIST(0,$J124/2,$M124,TRUE))*$D124+($K124="Steady Growth")*(AND(BW$6&gt;=$F124,BW$6&lt;=$H124)*((BW$6-$F124+1)/($J124*($J124+1)/2)*$D124))+($K124="custom")*CustCF!BQ124</f>
        <v>0</v>
      </c>
      <c r="BX124" s="95">
        <f>($K124="Bell Curve")*(_xlfn.NORM.DIST(AND(BX$6&gt;=$F124,BX$6&lt;=$H124)*(BX$6-$F124+1),$J124/2,$M124,TRUE)-_xlfn.NORM.DIST(AND(BX$6&gt;=$F124,BX$6&lt;=$H124)*(BW$6-$F124+1),$J124/2,$M124,TRUE))/(1-2*_xlfn.NORM.DIST(0,$J124/2,$M124,TRUE))*$D124+($K124="Steady Growth")*(AND(BX$6&gt;=$F124,BX$6&lt;=$H124)*((BX$6-$F124+1)/($J124*($J124+1)/2)*$D124))+($K124="custom")*CustCF!BR124</f>
        <v>0</v>
      </c>
      <c r="BY124" s="95">
        <f>($K124="Bell Curve")*(_xlfn.NORM.DIST(AND(BY$6&gt;=$F124,BY$6&lt;=$H124)*(BY$6-$F124+1),$J124/2,$M124,TRUE)-_xlfn.NORM.DIST(AND(BY$6&gt;=$F124,BY$6&lt;=$H124)*(BX$6-$F124+1),$J124/2,$M124,TRUE))/(1-2*_xlfn.NORM.DIST(0,$J124/2,$M124,TRUE))*$D124+($K124="Steady Growth")*(AND(BY$6&gt;=$F124,BY$6&lt;=$H124)*((BY$6-$F124+1)/($J124*($J124+1)/2)*$D124))+($K124="custom")*CustCF!BS124</f>
        <v>0</v>
      </c>
      <c r="BZ124" s="95">
        <f>($K124="Bell Curve")*(_xlfn.NORM.DIST(AND(BZ$6&gt;=$F124,BZ$6&lt;=$H124)*(BZ$6-$F124+1),$J124/2,$M124,TRUE)-_xlfn.NORM.DIST(AND(BZ$6&gt;=$F124,BZ$6&lt;=$H124)*(BY$6-$F124+1),$J124/2,$M124,TRUE))/(1-2*_xlfn.NORM.DIST(0,$J124/2,$M124,TRUE))*$D124+($K124="Steady Growth")*(AND(BZ$6&gt;=$F124,BZ$6&lt;=$H124)*((BZ$6-$F124+1)/($J124*($J124+1)/2)*$D124))+($K124="custom")*CustCF!BT124</f>
        <v>0</v>
      </c>
      <c r="CA124" s="95">
        <f>($K124="Bell Curve")*(_xlfn.NORM.DIST(AND(CA$6&gt;=$F124,CA$6&lt;=$H124)*(CA$6-$F124+1),$J124/2,$M124,TRUE)-_xlfn.NORM.DIST(AND(CA$6&gt;=$F124,CA$6&lt;=$H124)*(BZ$6-$F124+1),$J124/2,$M124,TRUE))/(1-2*_xlfn.NORM.DIST(0,$J124/2,$M124,TRUE))*$D124+($K124="Steady Growth")*(AND(CA$6&gt;=$F124,CA$6&lt;=$H124)*((CA$6-$F124+1)/($J124*($J124+1)/2)*$D124))+($K124="custom")*CustCF!BU124</f>
        <v>0</v>
      </c>
      <c r="CB124" s="95">
        <f>($K124="Bell Curve")*(_xlfn.NORM.DIST(AND(CB$6&gt;=$F124,CB$6&lt;=$H124)*(CB$6-$F124+1),$J124/2,$M124,TRUE)-_xlfn.NORM.DIST(AND(CB$6&gt;=$F124,CB$6&lt;=$H124)*(CA$6-$F124+1),$J124/2,$M124,TRUE))/(1-2*_xlfn.NORM.DIST(0,$J124/2,$M124,TRUE))*$D124+($K124="Steady Growth")*(AND(CB$6&gt;=$F124,CB$6&lt;=$H124)*((CB$6-$F124+1)/($J124*($J124+1)/2)*$D124))+($K124="custom")*CustCF!BV124</f>
        <v>0</v>
      </c>
      <c r="CC124" s="95">
        <f>($K124="Bell Curve")*(_xlfn.NORM.DIST(AND(CC$6&gt;=$F124,CC$6&lt;=$H124)*(CC$6-$F124+1),$J124/2,$M124,TRUE)-_xlfn.NORM.DIST(AND(CC$6&gt;=$F124,CC$6&lt;=$H124)*(CB$6-$F124+1),$J124/2,$M124,TRUE))/(1-2*_xlfn.NORM.DIST(0,$J124/2,$M124,TRUE))*$D124+($K124="Steady Growth")*(AND(CC$6&gt;=$F124,CC$6&lt;=$H124)*((CC$6-$F124+1)/($J124*($J124+1)/2)*$D124))+($K124="custom")*CustCF!BW124</f>
        <v>0</v>
      </c>
      <c r="CD124" s="95">
        <f>($K124="Bell Curve")*(_xlfn.NORM.DIST(AND(CD$6&gt;=$F124,CD$6&lt;=$H124)*(CD$6-$F124+1),$J124/2,$M124,TRUE)-_xlfn.NORM.DIST(AND(CD$6&gt;=$F124,CD$6&lt;=$H124)*(CC$6-$F124+1),$J124/2,$M124,TRUE))/(1-2*_xlfn.NORM.DIST(0,$J124/2,$M124,TRUE))*$D124+($K124="Steady Growth")*(AND(CD$6&gt;=$F124,CD$6&lt;=$H124)*((CD$6-$F124+1)/($J124*($J124+1)/2)*$D124))+($K124="custom")*CustCF!BX124</f>
        <v>0</v>
      </c>
      <c r="CE124" s="95">
        <f>($K124="Bell Curve")*(_xlfn.NORM.DIST(AND(CE$6&gt;=$F124,CE$6&lt;=$H124)*(CE$6-$F124+1),$J124/2,$M124,TRUE)-_xlfn.NORM.DIST(AND(CE$6&gt;=$F124,CE$6&lt;=$H124)*(CD$6-$F124+1),$J124/2,$M124,TRUE))/(1-2*_xlfn.NORM.DIST(0,$J124/2,$M124,TRUE))*$D124+($K124="Steady Growth")*(AND(CE$6&gt;=$F124,CE$6&lt;=$H124)*((CE$6-$F124+1)/($J124*($J124+1)/2)*$D124))+($K124="custom")*CustCF!BY124</f>
        <v>0</v>
      </c>
      <c r="CF124" s="95">
        <f>($K124="Bell Curve")*(_xlfn.NORM.DIST(AND(CF$6&gt;=$F124,CF$6&lt;=$H124)*(CF$6-$F124+1),$J124/2,$M124,TRUE)-_xlfn.NORM.DIST(AND(CF$6&gt;=$F124,CF$6&lt;=$H124)*(CE$6-$F124+1),$J124/2,$M124,TRUE))/(1-2*_xlfn.NORM.DIST(0,$J124/2,$M124,TRUE))*$D124+($K124="Steady Growth")*(AND(CF$6&gt;=$F124,CF$6&lt;=$H124)*((CF$6-$F124+1)/($J124*($J124+1)/2)*$D124))+($K124="custom")*CustCF!BZ124</f>
        <v>0</v>
      </c>
      <c r="CG124" s="95">
        <f>($K124="Bell Curve")*(_xlfn.NORM.DIST(AND(CG$6&gt;=$F124,CG$6&lt;=$H124)*(CG$6-$F124+1),$J124/2,$M124,TRUE)-_xlfn.NORM.DIST(AND(CG$6&gt;=$F124,CG$6&lt;=$H124)*(CF$6-$F124+1),$J124/2,$M124,TRUE))/(1-2*_xlfn.NORM.DIST(0,$J124/2,$M124,TRUE))*$D124+($K124="Steady Growth")*(AND(CG$6&gt;=$F124,CG$6&lt;=$H124)*((CG$6-$F124+1)/($J124*($J124+1)/2)*$D124))+($K124="custom")*CustCF!CA124</f>
        <v>0</v>
      </c>
      <c r="CH124" s="95">
        <f>($K124="Bell Curve")*(_xlfn.NORM.DIST(AND(CH$6&gt;=$F124,CH$6&lt;=$H124)*(CH$6-$F124+1),$J124/2,$M124,TRUE)-_xlfn.NORM.DIST(AND(CH$6&gt;=$F124,CH$6&lt;=$H124)*(CG$6-$F124+1),$J124/2,$M124,TRUE))/(1-2*_xlfn.NORM.DIST(0,$J124/2,$M124,TRUE))*$D124+($K124="Steady Growth")*(AND(CH$6&gt;=$F124,CH$6&lt;=$H124)*((CH$6-$F124+1)/($J124*($J124+1)/2)*$D124))+($K124="custom")*CustCF!CB124</f>
        <v>0</v>
      </c>
      <c r="CI124" s="95">
        <f>($K124="Bell Curve")*(_xlfn.NORM.DIST(AND(CI$6&gt;=$F124,CI$6&lt;=$H124)*(CI$6-$F124+1),$J124/2,$M124,TRUE)-_xlfn.NORM.DIST(AND(CI$6&gt;=$F124,CI$6&lt;=$H124)*(CH$6-$F124+1),$J124/2,$M124,TRUE))/(1-2*_xlfn.NORM.DIST(0,$J124/2,$M124,TRUE))*$D124+($K124="Steady Growth")*(AND(CI$6&gt;=$F124,CI$6&lt;=$H124)*((CI$6-$F124+1)/($J124*($J124+1)/2)*$D124))+($K124="custom")*CustCF!CC124</f>
        <v>0</v>
      </c>
      <c r="CJ124" s="95">
        <f>($K124="Bell Curve")*(_xlfn.NORM.DIST(AND(CJ$6&gt;=$F124,CJ$6&lt;=$H124)*(CJ$6-$F124+1),$J124/2,$M124,TRUE)-_xlfn.NORM.DIST(AND(CJ$6&gt;=$F124,CJ$6&lt;=$H124)*(CI$6-$F124+1),$J124/2,$M124,TRUE))/(1-2*_xlfn.NORM.DIST(0,$J124/2,$M124,TRUE))*$D124+($K124="Steady Growth")*(AND(CJ$6&gt;=$F124,CJ$6&lt;=$H124)*((CJ$6-$F124+1)/($J124*($J124+1)/2)*$D124))+($K124="custom")*CustCF!CD124</f>
        <v>0</v>
      </c>
      <c r="CK124" s="95">
        <f>($K124="Bell Curve")*(_xlfn.NORM.DIST(AND(CK$6&gt;=$F124,CK$6&lt;=$H124)*(CK$6-$F124+1),$J124/2,$M124,TRUE)-_xlfn.NORM.DIST(AND(CK$6&gt;=$F124,CK$6&lt;=$H124)*(CJ$6-$F124+1),$J124/2,$M124,TRUE))/(1-2*_xlfn.NORM.DIST(0,$J124/2,$M124,TRUE))*$D124+($K124="Steady Growth")*(AND(CK$6&gt;=$F124,CK$6&lt;=$H124)*((CK$6-$F124+1)/($J124*($J124+1)/2)*$D124))+($K124="custom")*CustCF!CE124</f>
        <v>0</v>
      </c>
      <c r="CL124" s="95">
        <f>($K124="Bell Curve")*(_xlfn.NORM.DIST(AND(CL$6&gt;=$F124,CL$6&lt;=$H124)*(CL$6-$F124+1),$J124/2,$M124,TRUE)-_xlfn.NORM.DIST(AND(CL$6&gt;=$F124,CL$6&lt;=$H124)*(CK$6-$F124+1),$J124/2,$M124,TRUE))/(1-2*_xlfn.NORM.DIST(0,$J124/2,$M124,TRUE))*$D124+($K124="Steady Growth")*(AND(CL$6&gt;=$F124,CL$6&lt;=$H124)*((CL$6-$F124+1)/($J124*($J124+1)/2)*$D124))+($K124="custom")*CustCF!CF124</f>
        <v>0</v>
      </c>
      <c r="CM124" s="95">
        <f>($K124="Bell Curve")*(_xlfn.NORM.DIST(AND(CM$6&gt;=$F124,CM$6&lt;=$H124)*(CM$6-$F124+1),$J124/2,$M124,TRUE)-_xlfn.NORM.DIST(AND(CM$6&gt;=$F124,CM$6&lt;=$H124)*(CL$6-$F124+1),$J124/2,$M124,TRUE))/(1-2*_xlfn.NORM.DIST(0,$J124/2,$M124,TRUE))*$D124+($K124="Steady Growth")*(AND(CM$6&gt;=$F124,CM$6&lt;=$H124)*((CM$6-$F124+1)/($J124*($J124+1)/2)*$D124))+($K124="custom")*CustCF!CG124</f>
        <v>0</v>
      </c>
      <c r="CN124" s="95">
        <f>($K124="Bell Curve")*(_xlfn.NORM.DIST(AND(CN$6&gt;=$F124,CN$6&lt;=$H124)*(CN$6-$F124+1),$J124/2,$M124,TRUE)-_xlfn.NORM.DIST(AND(CN$6&gt;=$F124,CN$6&lt;=$H124)*(CM$6-$F124+1),$J124/2,$M124,TRUE))/(1-2*_xlfn.NORM.DIST(0,$J124/2,$M124,TRUE))*$D124+($K124="Steady Growth")*(AND(CN$6&gt;=$F124,CN$6&lt;=$H124)*((CN$6-$F124+1)/($J124*($J124+1)/2)*$D124))+($K124="custom")*CustCF!CH124</f>
        <v>0</v>
      </c>
      <c r="CO124" s="95">
        <f>($K124="Bell Curve")*(_xlfn.NORM.DIST(AND(CO$6&gt;=$F124,CO$6&lt;=$H124)*(CO$6-$F124+1),$J124/2,$M124,TRUE)-_xlfn.NORM.DIST(AND(CO$6&gt;=$F124,CO$6&lt;=$H124)*(CN$6-$F124+1),$J124/2,$M124,TRUE))/(1-2*_xlfn.NORM.DIST(0,$J124/2,$M124,TRUE))*$D124+($K124="Steady Growth")*(AND(CO$6&gt;=$F124,CO$6&lt;=$H124)*((CO$6-$F124+1)/($J124*($J124+1)/2)*$D124))+($K124="custom")*CustCF!CI124</f>
        <v>0</v>
      </c>
      <c r="CP124" s="95">
        <f>($K124="Bell Curve")*(_xlfn.NORM.DIST(AND(CP$6&gt;=$F124,CP$6&lt;=$H124)*(CP$6-$F124+1),$J124/2,$M124,TRUE)-_xlfn.NORM.DIST(AND(CP$6&gt;=$F124,CP$6&lt;=$H124)*(CO$6-$F124+1),$J124/2,$M124,TRUE))/(1-2*_xlfn.NORM.DIST(0,$J124/2,$M124,TRUE))*$D124+($K124="Steady Growth")*(AND(CP$6&gt;=$F124,CP$6&lt;=$H124)*((CP$6-$F124+1)/($J124*($J124+1)/2)*$D124))+($K124="custom")*CustCF!CJ124</f>
        <v>0</v>
      </c>
      <c r="CQ124" s="95">
        <f>($K124="Bell Curve")*(_xlfn.NORM.DIST(AND(CQ$6&gt;=$F124,CQ$6&lt;=$H124)*(CQ$6-$F124+1),$J124/2,$M124,TRUE)-_xlfn.NORM.DIST(AND(CQ$6&gt;=$F124,CQ$6&lt;=$H124)*(CP$6-$F124+1),$J124/2,$M124,TRUE))/(1-2*_xlfn.NORM.DIST(0,$J124/2,$M124,TRUE))*$D124+($K124="Steady Growth")*(AND(CQ$6&gt;=$F124,CQ$6&lt;=$H124)*((CQ$6-$F124+1)/($J124*($J124+1)/2)*$D124))+($K124="custom")*CustCF!CK124</f>
        <v>0</v>
      </c>
      <c r="CR124" s="95">
        <f>($K124="Bell Curve")*(_xlfn.NORM.DIST(AND(CR$6&gt;=$F124,CR$6&lt;=$H124)*(CR$6-$F124+1),$J124/2,$M124,TRUE)-_xlfn.NORM.DIST(AND(CR$6&gt;=$F124,CR$6&lt;=$H124)*(CQ$6-$F124+1),$J124/2,$M124,TRUE))/(1-2*_xlfn.NORM.DIST(0,$J124/2,$M124,TRUE))*$D124+($K124="Steady Growth")*(AND(CR$6&gt;=$F124,CR$6&lt;=$H124)*((CR$6-$F124+1)/($J124*($J124+1)/2)*$D124))+($K124="custom")*CustCF!CL124</f>
        <v>0</v>
      </c>
      <c r="CS124" s="95">
        <f>($K124="Bell Curve")*(_xlfn.NORM.DIST(AND(CS$6&gt;=$F124,CS$6&lt;=$H124)*(CS$6-$F124+1),$J124/2,$M124,TRUE)-_xlfn.NORM.DIST(AND(CS$6&gt;=$F124,CS$6&lt;=$H124)*(CR$6-$F124+1),$J124/2,$M124,TRUE))/(1-2*_xlfn.NORM.DIST(0,$J124/2,$M124,TRUE))*$D124+($K124="Steady Growth")*(AND(CS$6&gt;=$F124,CS$6&lt;=$H124)*((CS$6-$F124+1)/($J124*($J124+1)/2)*$D124))+($K124="custom")*CustCF!CM124</f>
        <v>0</v>
      </c>
      <c r="CT124" s="95">
        <f>($K124="Bell Curve")*(_xlfn.NORM.DIST(AND(CT$6&gt;=$F124,CT$6&lt;=$H124)*(CT$6-$F124+1),$J124/2,$M124,TRUE)-_xlfn.NORM.DIST(AND(CT$6&gt;=$F124,CT$6&lt;=$H124)*(CS$6-$F124+1),$J124/2,$M124,TRUE))/(1-2*_xlfn.NORM.DIST(0,$J124/2,$M124,TRUE))*$D124+($K124="Steady Growth")*(AND(CT$6&gt;=$F124,CT$6&lt;=$H124)*((CT$6-$F124+1)/($J124*($J124+1)/2)*$D124))+($K124="custom")*CustCF!CN124</f>
        <v>0</v>
      </c>
      <c r="CU124" s="95">
        <f>($K124="Bell Curve")*(_xlfn.NORM.DIST(AND(CU$6&gt;=$F124,CU$6&lt;=$H124)*(CU$6-$F124+1),$J124/2,$M124,TRUE)-_xlfn.NORM.DIST(AND(CU$6&gt;=$F124,CU$6&lt;=$H124)*(CT$6-$F124+1),$J124/2,$M124,TRUE))/(1-2*_xlfn.NORM.DIST(0,$J124/2,$M124,TRUE))*$D124+($K124="Steady Growth")*(AND(CU$6&gt;=$F124,CU$6&lt;=$H124)*((CU$6-$F124+1)/($J124*($J124+1)/2)*$D124))+($K124="custom")*CustCF!CO124</f>
        <v>0</v>
      </c>
      <c r="CV124" s="95">
        <f>($K124="Bell Curve")*(_xlfn.NORM.DIST(AND(CV$6&gt;=$F124,CV$6&lt;=$H124)*(CV$6-$F124+1),$J124/2,$M124,TRUE)-_xlfn.NORM.DIST(AND(CV$6&gt;=$F124,CV$6&lt;=$H124)*(CU$6-$F124+1),$J124/2,$M124,TRUE))/(1-2*_xlfn.NORM.DIST(0,$J124/2,$M124,TRUE))*$D124+($K124="Steady Growth")*(AND(CV$6&gt;=$F124,CV$6&lt;=$H124)*((CV$6-$F124+1)/($J124*($J124+1)/2)*$D124))+($K124="custom")*CustCF!CP124</f>
        <v>0</v>
      </c>
      <c r="CW124" s="95">
        <f>($K124="Bell Curve")*(_xlfn.NORM.DIST(AND(CW$6&gt;=$F124,CW$6&lt;=$H124)*(CW$6-$F124+1),$J124/2,$M124,TRUE)-_xlfn.NORM.DIST(AND(CW$6&gt;=$F124,CW$6&lt;=$H124)*(CV$6-$F124+1),$J124/2,$M124,TRUE))/(1-2*_xlfn.NORM.DIST(0,$J124/2,$M124,TRUE))*$D124+($K124="Steady Growth")*(AND(CW$6&gt;=$F124,CW$6&lt;=$H124)*((CW$6-$F124+1)/($J124*($J124+1)/2)*$D124))+($K124="custom")*CustCF!CQ124</f>
        <v>0</v>
      </c>
      <c r="CX124" s="95">
        <f>($K124="Bell Curve")*(_xlfn.NORM.DIST(AND(CX$6&gt;=$F124,CX$6&lt;=$H124)*(CX$6-$F124+1),$J124/2,$M124,TRUE)-_xlfn.NORM.DIST(AND(CX$6&gt;=$F124,CX$6&lt;=$H124)*(CW$6-$F124+1),$J124/2,$M124,TRUE))/(1-2*_xlfn.NORM.DIST(0,$J124/2,$M124,TRUE))*$D124+($K124="Steady Growth")*(AND(CX$6&gt;=$F124,CX$6&lt;=$H124)*((CX$6-$F124+1)/($J124*($J124+1)/2)*$D124))+($K124="custom")*CustCF!CR124</f>
        <v>0</v>
      </c>
      <c r="CY124" s="95">
        <f>($K124="Bell Curve")*(_xlfn.NORM.DIST(AND(CY$6&gt;=$F124,CY$6&lt;=$H124)*(CY$6-$F124+1),$J124/2,$M124,TRUE)-_xlfn.NORM.DIST(AND(CY$6&gt;=$F124,CY$6&lt;=$H124)*(CX$6-$F124+1),$J124/2,$M124,TRUE))/(1-2*_xlfn.NORM.DIST(0,$J124/2,$M124,TRUE))*$D124+($K124="Steady Growth")*(AND(CY$6&gt;=$F124,CY$6&lt;=$H124)*((CY$6-$F124+1)/($J124*($J124+1)/2)*$D124))+($K124="custom")*CustCF!CS124</f>
        <v>0</v>
      </c>
      <c r="CZ124" s="95">
        <f>($K124="Bell Curve")*(_xlfn.NORM.DIST(AND(CZ$6&gt;=$F124,CZ$6&lt;=$H124)*(CZ$6-$F124+1),$J124/2,$M124,TRUE)-_xlfn.NORM.DIST(AND(CZ$6&gt;=$F124,CZ$6&lt;=$H124)*(CY$6-$F124+1),$J124/2,$M124,TRUE))/(1-2*_xlfn.NORM.DIST(0,$J124/2,$M124,TRUE))*$D124+($K124="Steady Growth")*(AND(CZ$6&gt;=$F124,CZ$6&lt;=$H124)*((CZ$6-$F124+1)/($J124*($J124+1)/2)*$D124))+($K124="custom")*CustCF!CT124</f>
        <v>0</v>
      </c>
      <c r="DA124" s="95">
        <f>($K124="Bell Curve")*(_xlfn.NORM.DIST(AND(DA$6&gt;=$F124,DA$6&lt;=$H124)*(DA$6-$F124+1),$J124/2,$M124,TRUE)-_xlfn.NORM.DIST(AND(DA$6&gt;=$F124,DA$6&lt;=$H124)*(CZ$6-$F124+1),$J124/2,$M124,TRUE))/(1-2*_xlfn.NORM.DIST(0,$J124/2,$M124,TRUE))*$D124+($K124="Steady Growth")*(AND(DA$6&gt;=$F124,DA$6&lt;=$H124)*((DA$6-$F124+1)/($J124*($J124+1)/2)*$D124))+($K124="custom")*CustCF!CU124</f>
        <v>0</v>
      </c>
      <c r="DB124" s="95">
        <f>($K124="Bell Curve")*(_xlfn.NORM.DIST(AND(DB$6&gt;=$F124,DB$6&lt;=$H124)*(DB$6-$F124+1),$J124/2,$M124,TRUE)-_xlfn.NORM.DIST(AND(DB$6&gt;=$F124,DB$6&lt;=$H124)*(DA$6-$F124+1),$J124/2,$M124,TRUE))/(1-2*_xlfn.NORM.DIST(0,$J124/2,$M124,TRUE))*$D124+($K124="Steady Growth")*(AND(DB$6&gt;=$F124,DB$6&lt;=$H124)*((DB$6-$F124+1)/($J124*($J124+1)/2)*$D124))+($K124="custom")*CustCF!CV124</f>
        <v>0</v>
      </c>
      <c r="DC124" s="95">
        <f>($K124="Bell Curve")*(_xlfn.NORM.DIST(AND(DC$6&gt;=$F124,DC$6&lt;=$H124)*(DC$6-$F124+1),$J124/2,$M124,TRUE)-_xlfn.NORM.DIST(AND(DC$6&gt;=$F124,DC$6&lt;=$H124)*(DB$6-$F124+1),$J124/2,$M124,TRUE))/(1-2*_xlfn.NORM.DIST(0,$J124/2,$M124,TRUE))*$D124+($K124="Steady Growth")*(AND(DC$6&gt;=$F124,DC$6&lt;=$H124)*((DC$6-$F124+1)/($J124*($J124+1)/2)*$D124))+($K124="custom")*CustCF!CW124</f>
        <v>0</v>
      </c>
      <c r="DD124" s="95">
        <f>($K124="Bell Curve")*(_xlfn.NORM.DIST(AND(DD$6&gt;=$F124,DD$6&lt;=$H124)*(DD$6-$F124+1),$J124/2,$M124,TRUE)-_xlfn.NORM.DIST(AND(DD$6&gt;=$F124,DD$6&lt;=$H124)*(DC$6-$F124+1),$J124/2,$M124,TRUE))/(1-2*_xlfn.NORM.DIST(0,$J124/2,$M124,TRUE))*$D124+($K124="Steady Growth")*(AND(DD$6&gt;=$F124,DD$6&lt;=$H124)*((DD$6-$F124+1)/($J124*($J124+1)/2)*$D124))+($K124="custom")*CustCF!CX124</f>
        <v>0</v>
      </c>
      <c r="DE124" s="95">
        <f>($K124="Bell Curve")*(_xlfn.NORM.DIST(AND(DE$6&gt;=$F124,DE$6&lt;=$H124)*(DE$6-$F124+1),$J124/2,$M124,TRUE)-_xlfn.NORM.DIST(AND(DE$6&gt;=$F124,DE$6&lt;=$H124)*(DD$6-$F124+1),$J124/2,$M124,TRUE))/(1-2*_xlfn.NORM.DIST(0,$J124/2,$M124,TRUE))*$D124+($K124="Steady Growth")*(AND(DE$6&gt;=$F124,DE$6&lt;=$H124)*((DE$6-$F124+1)/($J124*($J124+1)/2)*$D124))+($K124="custom")*CustCF!CY124</f>
        <v>0</v>
      </c>
      <c r="DF124" s="95">
        <f>($K124="Bell Curve")*(_xlfn.NORM.DIST(AND(DF$6&gt;=$F124,DF$6&lt;=$H124)*(DF$6-$F124+1),$J124/2,$M124,TRUE)-_xlfn.NORM.DIST(AND(DF$6&gt;=$F124,DF$6&lt;=$H124)*(DE$6-$F124+1),$J124/2,$M124,TRUE))/(1-2*_xlfn.NORM.DIST(0,$J124/2,$M124,TRUE))*$D124+($K124="Steady Growth")*(AND(DF$6&gt;=$F124,DF$6&lt;=$H124)*((DF$6-$F124+1)/($J124*($J124+1)/2)*$D124))+($K124="custom")*CustCF!CZ124</f>
        <v>0</v>
      </c>
      <c r="DG124" s="95">
        <f>($K124="Bell Curve")*(_xlfn.NORM.DIST(AND(DG$6&gt;=$F124,DG$6&lt;=$H124)*(DG$6-$F124+1),$J124/2,$M124,TRUE)-_xlfn.NORM.DIST(AND(DG$6&gt;=$F124,DG$6&lt;=$H124)*(DF$6-$F124+1),$J124/2,$M124,TRUE))/(1-2*_xlfn.NORM.DIST(0,$J124/2,$M124,TRUE))*$D124+($K124="Steady Growth")*(AND(DG$6&gt;=$F124,DG$6&lt;=$H124)*((DG$6-$F124+1)/($J124*($J124+1)/2)*$D124))+($K124="custom")*CustCF!DA124</f>
        <v>0</v>
      </c>
      <c r="DH124" s="95">
        <f>($K124="Bell Curve")*(_xlfn.NORM.DIST(AND(DH$6&gt;=$F124,DH$6&lt;=$H124)*(DH$6-$F124+1),$J124/2,$M124,TRUE)-_xlfn.NORM.DIST(AND(DH$6&gt;=$F124,DH$6&lt;=$H124)*(DG$6-$F124+1),$J124/2,$M124,TRUE))/(1-2*_xlfn.NORM.DIST(0,$J124/2,$M124,TRUE))*$D124+($K124="Steady Growth")*(AND(DH$6&gt;=$F124,DH$6&lt;=$H124)*((DH$6-$F124+1)/($J124*($J124+1)/2)*$D124))+($K124="custom")*CustCF!DB124</f>
        <v>0</v>
      </c>
      <c r="DI124" s="95">
        <f>($K124="Bell Curve")*(_xlfn.NORM.DIST(AND(DI$6&gt;=$F124,DI$6&lt;=$H124)*(DI$6-$F124+1),$J124/2,$M124,TRUE)-_xlfn.NORM.DIST(AND(DI$6&gt;=$F124,DI$6&lt;=$H124)*(DH$6-$F124+1),$J124/2,$M124,TRUE))/(1-2*_xlfn.NORM.DIST(0,$J124/2,$M124,TRUE))*$D124+($K124="Steady Growth")*(AND(DI$6&gt;=$F124,DI$6&lt;=$H124)*((DI$6-$F124+1)/($J124*($J124+1)/2)*$D124))+($K124="custom")*CustCF!DC124</f>
        <v>0</v>
      </c>
      <c r="DJ124" s="95">
        <f>($K124="Bell Curve")*(_xlfn.NORM.DIST(AND(DJ$6&gt;=$F124,DJ$6&lt;=$H124)*(DJ$6-$F124+1),$J124/2,$M124,TRUE)-_xlfn.NORM.DIST(AND(DJ$6&gt;=$F124,DJ$6&lt;=$H124)*(DI$6-$F124+1),$J124/2,$M124,TRUE))/(1-2*_xlfn.NORM.DIST(0,$J124/2,$M124,TRUE))*$D124+($K124="Steady Growth")*(AND(DJ$6&gt;=$F124,DJ$6&lt;=$H124)*((DJ$6-$F124+1)/($J124*($J124+1)/2)*$D124))+($K124="custom")*CustCF!DD124</f>
        <v>0</v>
      </c>
      <c r="DK124" s="95">
        <f>($K124="Bell Curve")*(_xlfn.NORM.DIST(AND(DK$6&gt;=$F124,DK$6&lt;=$H124)*(DK$6-$F124+1),$J124/2,$M124,TRUE)-_xlfn.NORM.DIST(AND(DK$6&gt;=$F124,DK$6&lt;=$H124)*(DJ$6-$F124+1),$J124/2,$M124,TRUE))/(1-2*_xlfn.NORM.DIST(0,$J124/2,$M124,TRUE))*$D124+($K124="Steady Growth")*(AND(DK$6&gt;=$F124,DK$6&lt;=$H124)*((DK$6-$F124+1)/($J124*($J124+1)/2)*$D124))+($K124="custom")*CustCF!DE124</f>
        <v>0</v>
      </c>
      <c r="DL124" s="95">
        <f>($K124="Bell Curve")*(_xlfn.NORM.DIST(AND(DL$6&gt;=$F124,DL$6&lt;=$H124)*(DL$6-$F124+1),$J124/2,$M124,TRUE)-_xlfn.NORM.DIST(AND(DL$6&gt;=$F124,DL$6&lt;=$H124)*(DK$6-$F124+1),$J124/2,$M124,TRUE))/(1-2*_xlfn.NORM.DIST(0,$J124/2,$M124,TRUE))*$D124+($K124="Steady Growth")*(AND(DL$6&gt;=$F124,DL$6&lt;=$H124)*((DL$6-$F124+1)/($J124*($J124+1)/2)*$D124))+($K124="custom")*CustCF!DF124</f>
        <v>0</v>
      </c>
      <c r="DM124" s="95">
        <f>($K124="Bell Curve")*(_xlfn.NORM.DIST(AND(DM$6&gt;=$F124,DM$6&lt;=$H124)*(DM$6-$F124+1),$J124/2,$M124,TRUE)-_xlfn.NORM.DIST(AND(DM$6&gt;=$F124,DM$6&lt;=$H124)*(DL$6-$F124+1),$J124/2,$M124,TRUE))/(1-2*_xlfn.NORM.DIST(0,$J124/2,$M124,TRUE))*$D124+($K124="Steady Growth")*(AND(DM$6&gt;=$F124,DM$6&lt;=$H124)*((DM$6-$F124+1)/($J124*($J124+1)/2)*$D124))+($K124="custom")*CustCF!DG124</f>
        <v>0</v>
      </c>
      <c r="DN124" s="95">
        <f>($K124="Bell Curve")*(_xlfn.NORM.DIST(AND(DN$6&gt;=$F124,DN$6&lt;=$H124)*(DN$6-$F124+1),$J124/2,$M124,TRUE)-_xlfn.NORM.DIST(AND(DN$6&gt;=$F124,DN$6&lt;=$H124)*(DM$6-$F124+1),$J124/2,$M124,TRUE))/(1-2*_xlfn.NORM.DIST(0,$J124/2,$M124,TRUE))*$D124+($K124="Steady Growth")*(AND(DN$6&gt;=$F124,DN$6&lt;=$H124)*((DN$6-$F124+1)/($J124*($J124+1)/2)*$D124))+($K124="custom")*CustCF!DH124</f>
        <v>0</v>
      </c>
      <c r="DO124" s="95">
        <f>($K124="Bell Curve")*(_xlfn.NORM.DIST(AND(DO$6&gt;=$F124,DO$6&lt;=$H124)*(DO$6-$F124+1),$J124/2,$M124,TRUE)-_xlfn.NORM.DIST(AND(DO$6&gt;=$F124,DO$6&lt;=$H124)*(DN$6-$F124+1),$J124/2,$M124,TRUE))/(1-2*_xlfn.NORM.DIST(0,$J124/2,$M124,TRUE))*$D124+($K124="Steady Growth")*(AND(DO$6&gt;=$F124,DO$6&lt;=$H124)*((DO$6-$F124+1)/($J124*($J124+1)/2)*$D124))+($K124="custom")*CustCF!DI124</f>
        <v>0</v>
      </c>
      <c r="DP124" s="95">
        <f>($K124="Bell Curve")*(_xlfn.NORM.DIST(AND(DP$6&gt;=$F124,DP$6&lt;=$H124)*(DP$6-$F124+1),$J124/2,$M124,TRUE)-_xlfn.NORM.DIST(AND(DP$6&gt;=$F124,DP$6&lt;=$H124)*(DO$6-$F124+1),$J124/2,$M124,TRUE))/(1-2*_xlfn.NORM.DIST(0,$J124/2,$M124,TRUE))*$D124+($K124="Steady Growth")*(AND(DP$6&gt;=$F124,DP$6&lt;=$H124)*((DP$6-$F124+1)/($J124*($J124+1)/2)*$D124))+($K124="custom")*CustCF!DJ124</f>
        <v>0</v>
      </c>
      <c r="DQ124" s="95">
        <f>($K124="Bell Curve")*(_xlfn.NORM.DIST(AND(DQ$6&gt;=$F124,DQ$6&lt;=$H124)*(DQ$6-$F124+1),$J124/2,$M124,TRUE)-_xlfn.NORM.DIST(AND(DQ$6&gt;=$F124,DQ$6&lt;=$H124)*(DP$6-$F124+1),$J124/2,$M124,TRUE))/(1-2*_xlfn.NORM.DIST(0,$J124/2,$M124,TRUE))*$D124+($K124="Steady Growth")*(AND(DQ$6&gt;=$F124,DQ$6&lt;=$H124)*((DQ$6-$F124+1)/($J124*($J124+1)/2)*$D124))+($K124="custom")*CustCF!DK124</f>
        <v>0</v>
      </c>
      <c r="DR124" s="95">
        <f>($K124="Bell Curve")*(_xlfn.NORM.DIST(AND(DR$6&gt;=$F124,DR$6&lt;=$H124)*(DR$6-$F124+1),$J124/2,$M124,TRUE)-_xlfn.NORM.DIST(AND(DR$6&gt;=$F124,DR$6&lt;=$H124)*(DQ$6-$F124+1),$J124/2,$M124,TRUE))/(1-2*_xlfn.NORM.DIST(0,$J124/2,$M124,TRUE))*$D124+($K124="Steady Growth")*(AND(DR$6&gt;=$F124,DR$6&lt;=$H124)*((DR$6-$F124+1)/($J124*($J124+1)/2)*$D124))+($K124="custom")*CustCF!DL124</f>
        <v>0</v>
      </c>
      <c r="DS124" s="95">
        <f>($K124="Bell Curve")*(_xlfn.NORM.DIST(AND(DS$6&gt;=$F124,DS$6&lt;=$H124)*(DS$6-$F124+1),$J124/2,$M124,TRUE)-_xlfn.NORM.DIST(AND(DS$6&gt;=$F124,DS$6&lt;=$H124)*(DR$6-$F124+1),$J124/2,$M124,TRUE))/(1-2*_xlfn.NORM.DIST(0,$J124/2,$M124,TRUE))*$D124+($K124="Steady Growth")*(AND(DS$6&gt;=$F124,DS$6&lt;=$H124)*((DS$6-$F124+1)/($J124*($J124+1)/2)*$D124))+($K124="custom")*CustCF!DM124</f>
        <v>0</v>
      </c>
      <c r="DT124" s="95">
        <f>($K124="Bell Curve")*(_xlfn.NORM.DIST(AND(DT$6&gt;=$F124,DT$6&lt;=$H124)*(DT$6-$F124+1),$J124/2,$M124,TRUE)-_xlfn.NORM.DIST(AND(DT$6&gt;=$F124,DT$6&lt;=$H124)*(DS$6-$F124+1),$J124/2,$M124,TRUE))/(1-2*_xlfn.NORM.DIST(0,$J124/2,$M124,TRUE))*$D124+($K124="Steady Growth")*(AND(DT$6&gt;=$F124,DT$6&lt;=$H124)*((DT$6-$F124+1)/($J124*($J124+1)/2)*$D124))+($K124="custom")*CustCF!DN124</f>
        <v>0</v>
      </c>
      <c r="DU124" s="95">
        <f>($K124="Bell Curve")*(_xlfn.NORM.DIST(AND(DU$6&gt;=$F124,DU$6&lt;=$H124)*(DU$6-$F124+1),$J124/2,$M124,TRUE)-_xlfn.NORM.DIST(AND(DU$6&gt;=$F124,DU$6&lt;=$H124)*(DT$6-$F124+1),$J124/2,$M124,TRUE))/(1-2*_xlfn.NORM.DIST(0,$J124/2,$M124,TRUE))*$D124+($K124="Steady Growth")*(AND(DU$6&gt;=$F124,DU$6&lt;=$H124)*((DU$6-$F124+1)/($J124*($J124+1)/2)*$D124))+($K124="custom")*CustCF!DO124</f>
        <v>0</v>
      </c>
      <c r="DV124" s="95">
        <f>($K124="Bell Curve")*(_xlfn.NORM.DIST(AND(DV$6&gt;=$F124,DV$6&lt;=$H124)*(DV$6-$F124+1),$J124/2,$M124,TRUE)-_xlfn.NORM.DIST(AND(DV$6&gt;=$F124,DV$6&lt;=$H124)*(DU$6-$F124+1),$J124/2,$M124,TRUE))/(1-2*_xlfn.NORM.DIST(0,$J124/2,$M124,TRUE))*$D124+($K124="Steady Growth")*(AND(DV$6&gt;=$F124,DV$6&lt;=$H124)*((DV$6-$F124+1)/($J124*($J124+1)/2)*$D124))+($K124="custom")*CustCF!DP124</f>
        <v>0</v>
      </c>
      <c r="DW124" s="95">
        <f>($K124="Bell Curve")*(_xlfn.NORM.DIST(AND(DW$6&gt;=$F124,DW$6&lt;=$H124)*(DW$6-$F124+1),$J124/2,$M124,TRUE)-_xlfn.NORM.DIST(AND(DW$6&gt;=$F124,DW$6&lt;=$H124)*(DV$6-$F124+1),$J124/2,$M124,TRUE))/(1-2*_xlfn.NORM.DIST(0,$J124/2,$M124,TRUE))*$D124+($K124="Steady Growth")*(AND(DW$6&gt;=$F124,DW$6&lt;=$H124)*((DW$6-$F124+1)/($J124*($J124+1)/2)*$D124))+($K124="custom")*CustCF!DQ124</f>
        <v>0</v>
      </c>
      <c r="DX124" s="95">
        <f>($K124="Bell Curve")*(_xlfn.NORM.DIST(AND(DX$6&gt;=$F124,DX$6&lt;=$H124)*(DX$6-$F124+1),$J124/2,$M124,TRUE)-_xlfn.NORM.DIST(AND(DX$6&gt;=$F124,DX$6&lt;=$H124)*(DW$6-$F124+1),$J124/2,$M124,TRUE))/(1-2*_xlfn.NORM.DIST(0,$J124/2,$M124,TRUE))*$D124+($K124="Steady Growth")*(AND(DX$6&gt;=$F124,DX$6&lt;=$H124)*((DX$6-$F124+1)/($J124*($J124+1)/2)*$D124))+($K124="custom")*CustCF!DR124</f>
        <v>0</v>
      </c>
      <c r="DY124" s="95">
        <f>($K124="Bell Curve")*(_xlfn.NORM.DIST(AND(DY$6&gt;=$F124,DY$6&lt;=$H124)*(DY$6-$F124+1),$J124/2,$M124,TRUE)-_xlfn.NORM.DIST(AND(DY$6&gt;=$F124,DY$6&lt;=$H124)*(DX$6-$F124+1),$J124/2,$M124,TRUE))/(1-2*_xlfn.NORM.DIST(0,$J124/2,$M124,TRUE))*$D124+($K124="Steady Growth")*(AND(DY$6&gt;=$F124,DY$6&lt;=$H124)*((DY$6-$F124+1)/($J124*($J124+1)/2)*$D124))+($K124="custom")*CustCF!DS124</f>
        <v>0</v>
      </c>
      <c r="DZ124" s="95">
        <f>($K124="Bell Curve")*(_xlfn.NORM.DIST(AND(DZ$6&gt;=$F124,DZ$6&lt;=$H124)*(DZ$6-$F124+1),$J124/2,$M124,TRUE)-_xlfn.NORM.DIST(AND(DZ$6&gt;=$F124,DZ$6&lt;=$H124)*(DY$6-$F124+1),$J124/2,$M124,TRUE))/(1-2*_xlfn.NORM.DIST(0,$J124/2,$M124,TRUE))*$D124+($K124="Steady Growth")*(AND(DZ$6&gt;=$F124,DZ$6&lt;=$H124)*((DZ$6-$F124+1)/($J124*($J124+1)/2)*$D124))+($K124="custom")*CustCF!DT124</f>
        <v>0</v>
      </c>
      <c r="EA124" s="95">
        <f>($K124="Bell Curve")*(_xlfn.NORM.DIST(AND(EA$6&gt;=$F124,EA$6&lt;=$H124)*(EA$6-$F124+1),$J124/2,$M124,TRUE)-_xlfn.NORM.DIST(AND(EA$6&gt;=$F124,EA$6&lt;=$H124)*(DZ$6-$F124+1),$J124/2,$M124,TRUE))/(1-2*_xlfn.NORM.DIST(0,$J124/2,$M124,TRUE))*$D124+($K124="Steady Growth")*(AND(EA$6&gt;=$F124,EA$6&lt;=$H124)*((EA$6-$F124+1)/($J124*($J124+1)/2)*$D124))+($K124="custom")*CustCF!DU124</f>
        <v>0</v>
      </c>
      <c r="EB124" s="95">
        <f>($K124="Bell Curve")*(_xlfn.NORM.DIST(AND(EB$6&gt;=$F124,EB$6&lt;=$H124)*(EB$6-$F124+1),$J124/2,$M124,TRUE)-_xlfn.NORM.DIST(AND(EB$6&gt;=$F124,EB$6&lt;=$H124)*(EA$6-$F124+1),$J124/2,$M124,TRUE))/(1-2*_xlfn.NORM.DIST(0,$J124/2,$M124,TRUE))*$D124+($K124="Steady Growth")*(AND(EB$6&gt;=$F124,EB$6&lt;=$H124)*((EB$6-$F124+1)/($J124*($J124+1)/2)*$D124))+($K124="custom")*CustCF!DV124</f>
        <v>0</v>
      </c>
      <c r="EC124" s="95">
        <f>($K124="Bell Curve")*(_xlfn.NORM.DIST(AND(EC$6&gt;=$F124,EC$6&lt;=$H124)*(EC$6-$F124+1),$J124/2,$M124,TRUE)-_xlfn.NORM.DIST(AND(EC$6&gt;=$F124,EC$6&lt;=$H124)*(EB$6-$F124+1),$J124/2,$M124,TRUE))/(1-2*_xlfn.NORM.DIST(0,$J124/2,$M124,TRUE))*$D124+($K124="Steady Growth")*(AND(EC$6&gt;=$F124,EC$6&lt;=$H124)*((EC$6-$F124+1)/($J124*($J124+1)/2)*$D124))+($K124="custom")*CustCF!DW124</f>
        <v>0</v>
      </c>
      <c r="ED124" s="95">
        <f>($K124="Bell Curve")*(_xlfn.NORM.DIST(AND(ED$6&gt;=$F124,ED$6&lt;=$H124)*(ED$6-$F124+1),$J124/2,$M124,TRUE)-_xlfn.NORM.DIST(AND(ED$6&gt;=$F124,ED$6&lt;=$H124)*(EC$6-$F124+1),$J124/2,$M124,TRUE))/(1-2*_xlfn.NORM.DIST(0,$J124/2,$M124,TRUE))*$D124+($K124="Steady Growth")*(AND(ED$6&gt;=$F124,ED$6&lt;=$H124)*((ED$6-$F124+1)/($J124*($J124+1)/2)*$D124))+($K124="custom")*CustCF!DX124</f>
        <v>0</v>
      </c>
      <c r="EE124" s="95">
        <f>($K124="Bell Curve")*(_xlfn.NORM.DIST(AND(EE$6&gt;=$F124,EE$6&lt;=$H124)*(EE$6-$F124+1),$J124/2,$M124,TRUE)-_xlfn.NORM.DIST(AND(EE$6&gt;=$F124,EE$6&lt;=$H124)*(ED$6-$F124+1),$J124/2,$M124,TRUE))/(1-2*_xlfn.NORM.DIST(0,$J124/2,$M124,TRUE))*$D124+($K124="Steady Growth")*(AND(EE$6&gt;=$F124,EE$6&lt;=$H124)*((EE$6-$F124+1)/($J124*($J124+1)/2)*$D124))+($K124="custom")*CustCF!DY124</f>
        <v>0</v>
      </c>
      <c r="EF124" s="95">
        <f>($K124="Bell Curve")*(_xlfn.NORM.DIST(AND(EF$6&gt;=$F124,EF$6&lt;=$H124)*(EF$6-$F124+1),$J124/2,$M124,TRUE)-_xlfn.NORM.DIST(AND(EF$6&gt;=$F124,EF$6&lt;=$H124)*(EE$6-$F124+1),$J124/2,$M124,TRUE))/(1-2*_xlfn.NORM.DIST(0,$J124/2,$M124,TRUE))*$D124+($K124="Steady Growth")*(AND(EF$6&gt;=$F124,EF$6&lt;=$H124)*((EF$6-$F124+1)/($J124*($J124+1)/2)*$D124))+($K124="custom")*CustCF!DZ124</f>
        <v>0</v>
      </c>
      <c r="EG124" s="95">
        <f>($K124="Bell Curve")*(_xlfn.NORM.DIST(AND(EG$6&gt;=$F124,EG$6&lt;=$H124)*(EG$6-$F124+1),$J124/2,$M124,TRUE)-_xlfn.NORM.DIST(AND(EG$6&gt;=$F124,EG$6&lt;=$H124)*(EF$6-$F124+1),$J124/2,$M124,TRUE))/(1-2*_xlfn.NORM.DIST(0,$J124/2,$M124,TRUE))*$D124+($K124="Steady Growth")*(AND(EG$6&gt;=$F124,EG$6&lt;=$H124)*((EG$6-$F124+1)/($J124*($J124+1)/2)*$D124))+($K124="custom")*CustCF!EA124</f>
        <v>0</v>
      </c>
      <c r="EH124" s="95">
        <f>($K124="Bell Curve")*(_xlfn.NORM.DIST(AND(EH$6&gt;=$F124,EH$6&lt;=$H124)*(EH$6-$F124+1),$J124/2,$M124,TRUE)-_xlfn.NORM.DIST(AND(EH$6&gt;=$F124,EH$6&lt;=$H124)*(EG$6-$F124+1),$J124/2,$M124,TRUE))/(1-2*_xlfn.NORM.DIST(0,$J124/2,$M124,TRUE))*$D124+($K124="Steady Growth")*(AND(EH$6&gt;=$F124,EH$6&lt;=$H124)*((EH$6-$F124+1)/($J124*($J124+1)/2)*$D124))+($K124="custom")*CustCF!EB124</f>
        <v>0</v>
      </c>
      <c r="EI124" s="95">
        <f>($K124="Bell Curve")*(_xlfn.NORM.DIST(AND(EI$6&gt;=$F124,EI$6&lt;=$H124)*(EI$6-$F124+1),$J124/2,$M124,TRUE)-_xlfn.NORM.DIST(AND(EI$6&gt;=$F124,EI$6&lt;=$H124)*(EH$6-$F124+1),$J124/2,$M124,TRUE))/(1-2*_xlfn.NORM.DIST(0,$J124/2,$M124,TRUE))*$D124+($K124="Steady Growth")*(AND(EI$6&gt;=$F124,EI$6&lt;=$H124)*((EI$6-$F124+1)/($J124*($J124+1)/2)*$D124))+($K124="custom")*CustCF!EC124</f>
        <v>0</v>
      </c>
      <c r="EJ124" s="95">
        <f>($K124="Bell Curve")*(_xlfn.NORM.DIST(AND(EJ$6&gt;=$F124,EJ$6&lt;=$H124)*(EJ$6-$F124+1),$J124/2,$M124,TRUE)-_xlfn.NORM.DIST(AND(EJ$6&gt;=$F124,EJ$6&lt;=$H124)*(EI$6-$F124+1),$J124/2,$M124,TRUE))/(1-2*_xlfn.NORM.DIST(0,$J124/2,$M124,TRUE))*$D124+($K124="Steady Growth")*(AND(EJ$6&gt;=$F124,EJ$6&lt;=$H124)*((EJ$6-$F124+1)/($J124*($J124+1)/2)*$D124))+($K124="custom")*CustCF!ED124</f>
        <v>0</v>
      </c>
      <c r="EK124" s="95">
        <f>($K124="Bell Curve")*(_xlfn.NORM.DIST(AND(EK$6&gt;=$F124,EK$6&lt;=$H124)*(EK$6-$F124+1),$J124/2,$M124,TRUE)-_xlfn.NORM.DIST(AND(EK$6&gt;=$F124,EK$6&lt;=$H124)*(EJ$6-$F124+1),$J124/2,$M124,TRUE))/(1-2*_xlfn.NORM.DIST(0,$J124/2,$M124,TRUE))*$D124+($K124="Steady Growth")*(AND(EK$6&gt;=$F124,EK$6&lt;=$H124)*((EK$6-$F124+1)/($J124*($J124+1)/2)*$D124))+($K124="custom")*CustCF!EE124</f>
        <v>0</v>
      </c>
      <c r="EL124" s="95">
        <f>($K124="Bell Curve")*(_xlfn.NORM.DIST(AND(EL$6&gt;=$F124,EL$6&lt;=$H124)*(EL$6-$F124+1),$J124/2,$M124,TRUE)-_xlfn.NORM.DIST(AND(EL$6&gt;=$F124,EL$6&lt;=$H124)*(EK$6-$F124+1),$J124/2,$M124,TRUE))/(1-2*_xlfn.NORM.DIST(0,$J124/2,$M124,TRUE))*$D124+($K124="Steady Growth")*(AND(EL$6&gt;=$F124,EL$6&lt;=$H124)*((EL$6-$F124+1)/($J124*($J124+1)/2)*$D124))+($K124="custom")*CustCF!EF124</f>
        <v>0</v>
      </c>
      <c r="EM124" s="95">
        <f>($K124="Bell Curve")*(_xlfn.NORM.DIST(AND(EM$6&gt;=$F124,EM$6&lt;=$H124)*(EM$6-$F124+1),$J124/2,$M124,TRUE)-_xlfn.NORM.DIST(AND(EM$6&gt;=$F124,EM$6&lt;=$H124)*(EL$6-$F124+1),$J124/2,$M124,TRUE))/(1-2*_xlfn.NORM.DIST(0,$J124/2,$M124,TRUE))*$D124+($K124="Steady Growth")*(AND(EM$6&gt;=$F124,EM$6&lt;=$H124)*((EM$6-$F124+1)/($J124*($J124+1)/2)*$D124))+($K124="custom")*CustCF!EG124</f>
        <v>0</v>
      </c>
      <c r="EN124" s="95">
        <f>($K124="Bell Curve")*(_xlfn.NORM.DIST(AND(EN$6&gt;=$F124,EN$6&lt;=$H124)*(EN$6-$F124+1),$J124/2,$M124,TRUE)-_xlfn.NORM.DIST(AND(EN$6&gt;=$F124,EN$6&lt;=$H124)*(EM$6-$F124+1),$J124/2,$M124,TRUE))/(1-2*_xlfn.NORM.DIST(0,$J124/2,$M124,TRUE))*$D124+($K124="Steady Growth")*(AND(EN$6&gt;=$F124,EN$6&lt;=$H124)*((EN$6-$F124+1)/($J124*($J124+1)/2)*$D124))+($K124="custom")*CustCF!EH124</f>
        <v>0</v>
      </c>
      <c r="EO124" s="95">
        <f>($K124="Bell Curve")*(_xlfn.NORM.DIST(AND(EO$6&gt;=$F124,EO$6&lt;=$H124)*(EO$6-$F124+1),$J124/2,$M124,TRUE)-_xlfn.NORM.DIST(AND(EO$6&gt;=$F124,EO$6&lt;=$H124)*(EN$6-$F124+1),$J124/2,$M124,TRUE))/(1-2*_xlfn.NORM.DIST(0,$J124/2,$M124,TRUE))*$D124+($K124="Steady Growth")*(AND(EO$6&gt;=$F124,EO$6&lt;=$H124)*((EO$6-$F124+1)/($J124*($J124+1)/2)*$D124))+($K124="custom")*CustCF!EI124</f>
        <v>0</v>
      </c>
      <c r="EP124" s="95">
        <f>($K124="Bell Curve")*(_xlfn.NORM.DIST(AND(EP$6&gt;=$F124,EP$6&lt;=$H124)*(EP$6-$F124+1),$J124/2,$M124,TRUE)-_xlfn.NORM.DIST(AND(EP$6&gt;=$F124,EP$6&lt;=$H124)*(EO$6-$F124+1),$J124/2,$M124,TRUE))/(1-2*_xlfn.NORM.DIST(0,$J124/2,$M124,TRUE))*$D124+($K124="Steady Growth")*(AND(EP$6&gt;=$F124,EP$6&lt;=$H124)*((EP$6-$F124+1)/($J124*($J124+1)/2)*$D124))+($K124="custom")*CustCF!EJ124</f>
        <v>0</v>
      </c>
      <c r="EQ124" s="95">
        <f>($K124="Bell Curve")*(_xlfn.NORM.DIST(AND(EQ$6&gt;=$F124,EQ$6&lt;=$H124)*(EQ$6-$F124+1),$J124/2,$M124,TRUE)-_xlfn.NORM.DIST(AND(EQ$6&gt;=$F124,EQ$6&lt;=$H124)*(EP$6-$F124+1),$J124/2,$M124,TRUE))/(1-2*_xlfn.NORM.DIST(0,$J124/2,$M124,TRUE))*$D124+($K124="Steady Growth")*(AND(EQ$6&gt;=$F124,EQ$6&lt;=$H124)*((EQ$6-$F124+1)/($J124*($J124+1)/2)*$D124))+($K124="custom")*CustCF!EK124</f>
        <v>0</v>
      </c>
      <c r="ER124" s="95">
        <f>($K124="Bell Curve")*(_xlfn.NORM.DIST(AND(ER$6&gt;=$F124,ER$6&lt;=$H124)*(ER$6-$F124+1),$J124/2,$M124,TRUE)-_xlfn.NORM.DIST(AND(ER$6&gt;=$F124,ER$6&lt;=$H124)*(EQ$6-$F124+1),$J124/2,$M124,TRUE))/(1-2*_xlfn.NORM.DIST(0,$J124/2,$M124,TRUE))*$D124+($K124="Steady Growth")*(AND(ER$6&gt;=$F124,ER$6&lt;=$H124)*((ER$6-$F124+1)/($J124*($J124+1)/2)*$D124))+($K124="custom")*CustCF!EL124</f>
        <v>0</v>
      </c>
      <c r="ES124" s="95">
        <f>($K124="Bell Curve")*(_xlfn.NORM.DIST(AND(ES$6&gt;=$F124,ES$6&lt;=$H124)*(ES$6-$F124+1),$J124/2,$M124,TRUE)-_xlfn.NORM.DIST(AND(ES$6&gt;=$F124,ES$6&lt;=$H124)*(ER$6-$F124+1),$J124/2,$M124,TRUE))/(1-2*_xlfn.NORM.DIST(0,$J124/2,$M124,TRUE))*$D124+($K124="Steady Growth")*(AND(ES$6&gt;=$F124,ES$6&lt;=$H124)*((ES$6-$F124+1)/($J124*($J124+1)/2)*$D124))+($K124="custom")*CustCF!EM124</f>
        <v>0</v>
      </c>
      <c r="ET124" s="95">
        <f>($K124="Bell Curve")*(_xlfn.NORM.DIST(AND(ET$6&gt;=$F124,ET$6&lt;=$H124)*(ET$6-$F124+1),$J124/2,$M124,TRUE)-_xlfn.NORM.DIST(AND(ET$6&gt;=$F124,ET$6&lt;=$H124)*(ES$6-$F124+1),$J124/2,$M124,TRUE))/(1-2*_xlfn.NORM.DIST(0,$J124/2,$M124,TRUE))*$D124+($K124="Steady Growth")*(AND(ET$6&gt;=$F124,ET$6&lt;=$H124)*((ET$6-$F124+1)/($J124*($J124+1)/2)*$D124))+($K124="custom")*CustCF!EN124</f>
        <v>0</v>
      </c>
      <c r="EU124" s="95">
        <f>($K124="Bell Curve")*(_xlfn.NORM.DIST(AND(EU$6&gt;=$F124,EU$6&lt;=$H124)*(EU$6-$F124+1),$J124/2,$M124,TRUE)-_xlfn.NORM.DIST(AND(EU$6&gt;=$F124,EU$6&lt;=$H124)*(ET$6-$F124+1),$J124/2,$M124,TRUE))/(1-2*_xlfn.NORM.DIST(0,$J124/2,$M124,TRUE))*$D124+($K124="Steady Growth")*(AND(EU$6&gt;=$F124,EU$6&lt;=$H124)*((EU$6-$F124+1)/($J124*($J124+1)/2)*$D124))+($K124="custom")*CustCF!EO124</f>
        <v>0</v>
      </c>
      <c r="EV124" s="95">
        <f>($K124="Bell Curve")*(_xlfn.NORM.DIST(AND(EV$6&gt;=$F124,EV$6&lt;=$H124)*(EV$6-$F124+1),$J124/2,$M124,TRUE)-_xlfn.NORM.DIST(AND(EV$6&gt;=$F124,EV$6&lt;=$H124)*(EU$6-$F124+1),$J124/2,$M124,TRUE))/(1-2*_xlfn.NORM.DIST(0,$J124/2,$M124,TRUE))*$D124+($K124="Steady Growth")*(AND(EV$6&gt;=$F124,EV$6&lt;=$H124)*((EV$6-$F124+1)/($J124*($J124+1)/2)*$D124))+($K124="custom")*CustCF!EP124</f>
        <v>0</v>
      </c>
      <c r="EW124" s="95">
        <f>($K124="Bell Curve")*(_xlfn.NORM.DIST(AND(EW$6&gt;=$F124,EW$6&lt;=$H124)*(EW$6-$F124+1),$J124/2,$M124,TRUE)-_xlfn.NORM.DIST(AND(EW$6&gt;=$F124,EW$6&lt;=$H124)*(EV$6-$F124+1),$J124/2,$M124,TRUE))/(1-2*_xlfn.NORM.DIST(0,$J124/2,$M124,TRUE))*$D124+($K124="Steady Growth")*(AND(EW$6&gt;=$F124,EW$6&lt;=$H124)*((EW$6-$F124+1)/($J124*($J124+1)/2)*$D124))+($K124="custom")*CustCF!EQ124</f>
        <v>0</v>
      </c>
      <c r="EX124" s="95">
        <f>($K124="Bell Curve")*(_xlfn.NORM.DIST(AND(EX$6&gt;=$F124,EX$6&lt;=$H124)*(EX$6-$F124+1),$J124/2,$M124,TRUE)-_xlfn.NORM.DIST(AND(EX$6&gt;=$F124,EX$6&lt;=$H124)*(EW$6-$F124+1),$J124/2,$M124,TRUE))/(1-2*_xlfn.NORM.DIST(0,$J124/2,$M124,TRUE))*$D124+($K124="Steady Growth")*(AND(EX$6&gt;=$F124,EX$6&lt;=$H124)*((EX$6-$F124+1)/($J124*($J124+1)/2)*$D124))+($K124="custom")*CustCF!ER124</f>
        <v>0</v>
      </c>
      <c r="EY124" s="95">
        <f>($K124="Bell Curve")*(_xlfn.NORM.DIST(AND(EY$6&gt;=$F124,EY$6&lt;=$H124)*(EY$6-$F124+1),$J124/2,$M124,TRUE)-_xlfn.NORM.DIST(AND(EY$6&gt;=$F124,EY$6&lt;=$H124)*(EX$6-$F124+1),$J124/2,$M124,TRUE))/(1-2*_xlfn.NORM.DIST(0,$J124/2,$M124,TRUE))*$D124+($K124="Steady Growth")*(AND(EY$6&gt;=$F124,EY$6&lt;=$H124)*((EY$6-$F124+1)/($J124*($J124+1)/2)*$D124))+($K124="custom")*CustCF!ES124</f>
        <v>0</v>
      </c>
      <c r="EZ124" s="95">
        <f>($K124="Bell Curve")*(_xlfn.NORM.DIST(AND(EZ$6&gt;=$F124,EZ$6&lt;=$H124)*(EZ$6-$F124+1),$J124/2,$M124,TRUE)-_xlfn.NORM.DIST(AND(EZ$6&gt;=$F124,EZ$6&lt;=$H124)*(EY$6-$F124+1),$J124/2,$M124,TRUE))/(1-2*_xlfn.NORM.DIST(0,$J124/2,$M124,TRUE))*$D124+($K124="Steady Growth")*(AND(EZ$6&gt;=$F124,EZ$6&lt;=$H124)*((EZ$6-$F124+1)/($J124*($J124+1)/2)*$D124))+($K124="custom")*CustCF!ET124</f>
        <v>0</v>
      </c>
      <c r="FA124" s="95">
        <f>($K124="Bell Curve")*(_xlfn.NORM.DIST(AND(FA$6&gt;=$F124,FA$6&lt;=$H124)*(FA$6-$F124+1),$J124/2,$M124,TRUE)-_xlfn.NORM.DIST(AND(FA$6&gt;=$F124,FA$6&lt;=$H124)*(EZ$6-$F124+1),$J124/2,$M124,TRUE))/(1-2*_xlfn.NORM.DIST(0,$J124/2,$M124,TRUE))*$D124+($K124="Steady Growth")*(AND(FA$6&gt;=$F124,FA$6&lt;=$H124)*((FA$6-$F124+1)/($J124*($J124+1)/2)*$D124))+($K124="custom")*CustCF!EU124</f>
        <v>0</v>
      </c>
      <c r="FB124" s="95">
        <f>($K124="Bell Curve")*(_xlfn.NORM.DIST(AND(FB$6&gt;=$F124,FB$6&lt;=$H124)*(FB$6-$F124+1),$J124/2,$M124,TRUE)-_xlfn.NORM.DIST(AND(FB$6&gt;=$F124,FB$6&lt;=$H124)*(FA$6-$F124+1),$J124/2,$M124,TRUE))/(1-2*_xlfn.NORM.DIST(0,$J124/2,$M124,TRUE))*$D124+($K124="Steady Growth")*(AND(FB$6&gt;=$F124,FB$6&lt;=$H124)*((FB$6-$F124+1)/($J124*($J124+1)/2)*$D124))+($K124="custom")*CustCF!EV124</f>
        <v>0</v>
      </c>
      <c r="FC124" s="95">
        <f>($K124="Bell Curve")*(_xlfn.NORM.DIST(AND(FC$6&gt;=$F124,FC$6&lt;=$H124)*(FC$6-$F124+1),$J124/2,$M124,TRUE)-_xlfn.NORM.DIST(AND(FC$6&gt;=$F124,FC$6&lt;=$H124)*(FB$6-$F124+1),$J124/2,$M124,TRUE))/(1-2*_xlfn.NORM.DIST(0,$J124/2,$M124,TRUE))*$D124+($K124="Steady Growth")*(AND(FC$6&gt;=$F124,FC$6&lt;=$H124)*((FC$6-$F124+1)/($J124*($J124+1)/2)*$D124))+($K124="custom")*CustCF!EW124</f>
        <v>0</v>
      </c>
      <c r="FD124" s="95">
        <f>($K124="Bell Curve")*(_xlfn.NORM.DIST(AND(FD$6&gt;=$F124,FD$6&lt;=$H124)*(FD$6-$F124+1),$J124/2,$M124,TRUE)-_xlfn.NORM.DIST(AND(FD$6&gt;=$F124,FD$6&lt;=$H124)*(FC$6-$F124+1),$J124/2,$M124,TRUE))/(1-2*_xlfn.NORM.DIST(0,$J124/2,$M124,TRUE))*$D124+($K124="Steady Growth")*(AND(FD$6&gt;=$F124,FD$6&lt;=$H124)*((FD$6-$F124+1)/($J124*($J124+1)/2)*$D124))+($K124="custom")*CustCF!EX124</f>
        <v>0</v>
      </c>
      <c r="FE124" s="95">
        <f>($K124="Bell Curve")*(_xlfn.NORM.DIST(AND(FE$6&gt;=$F124,FE$6&lt;=$H124)*(FE$6-$F124+1),$J124/2,$M124,TRUE)-_xlfn.NORM.DIST(AND(FE$6&gt;=$F124,FE$6&lt;=$H124)*(FD$6-$F124+1),$J124/2,$M124,TRUE))/(1-2*_xlfn.NORM.DIST(0,$J124/2,$M124,TRUE))*$D124+($K124="Steady Growth")*(AND(FE$6&gt;=$F124,FE$6&lt;=$H124)*((FE$6-$F124+1)/($J124*($J124+1)/2)*$D124))+($K124="custom")*CustCF!EY124</f>
        <v>0</v>
      </c>
      <c r="FF124" s="95">
        <f>($K124="Bell Curve")*(_xlfn.NORM.DIST(AND(FF$6&gt;=$F124,FF$6&lt;=$H124)*(FF$6-$F124+1),$J124/2,$M124,TRUE)-_xlfn.NORM.DIST(AND(FF$6&gt;=$F124,FF$6&lt;=$H124)*(FE$6-$F124+1),$J124/2,$M124,TRUE))/(1-2*_xlfn.NORM.DIST(0,$J124/2,$M124,TRUE))*$D124+($K124="Steady Growth")*(AND(FF$6&gt;=$F124,FF$6&lt;=$H124)*((FF$6-$F124+1)/($J124*($J124+1)/2)*$D124))+($K124="custom")*CustCF!EZ124</f>
        <v>0</v>
      </c>
      <c r="FG124" s="95">
        <f>($K124="Bell Curve")*(_xlfn.NORM.DIST(AND(FG$6&gt;=$F124,FG$6&lt;=$H124)*(FG$6-$F124+1),$J124/2,$M124,TRUE)-_xlfn.NORM.DIST(AND(FG$6&gt;=$F124,FG$6&lt;=$H124)*(FF$6-$F124+1),$J124/2,$M124,TRUE))/(1-2*_xlfn.NORM.DIST(0,$J124/2,$M124,TRUE))*$D124+($K124="Steady Growth")*(AND(FG$6&gt;=$F124,FG$6&lt;=$H124)*((FG$6-$F124+1)/($J124*($J124+1)/2)*$D124))+($K124="custom")*CustCF!FA124</f>
        <v>0</v>
      </c>
      <c r="FH124" s="95">
        <f>($K124="Bell Curve")*(_xlfn.NORM.DIST(AND(FH$6&gt;=$F124,FH$6&lt;=$H124)*(FH$6-$F124+1),$J124/2,$M124,TRUE)-_xlfn.NORM.DIST(AND(FH$6&gt;=$F124,FH$6&lt;=$H124)*(FG$6-$F124+1),$J124/2,$M124,TRUE))/(1-2*_xlfn.NORM.DIST(0,$J124/2,$M124,TRUE))*$D124+($K124="Steady Growth")*(AND(FH$6&gt;=$F124,FH$6&lt;=$H124)*((FH$6-$F124+1)/($J124*($J124+1)/2)*$D124))+($K124="custom")*CustCF!FB124</f>
        <v>0</v>
      </c>
      <c r="FI124" s="95">
        <f>($K124="Bell Curve")*(_xlfn.NORM.DIST(AND(FI$6&gt;=$F124,FI$6&lt;=$H124)*(FI$6-$F124+1),$J124/2,$M124,TRUE)-_xlfn.NORM.DIST(AND(FI$6&gt;=$F124,FI$6&lt;=$H124)*(FH$6-$F124+1),$J124/2,$M124,TRUE))/(1-2*_xlfn.NORM.DIST(0,$J124/2,$M124,TRUE))*$D124+($K124="Steady Growth")*(AND(FI$6&gt;=$F124,FI$6&lt;=$H124)*((FI$6-$F124+1)/($J124*($J124+1)/2)*$D124))+($K124="custom")*CustCF!FC124</f>
        <v>0</v>
      </c>
      <c r="FJ124" s="95">
        <f>($K124="Bell Curve")*(_xlfn.NORM.DIST(AND(FJ$6&gt;=$F124,FJ$6&lt;=$H124)*(FJ$6-$F124+1),$J124/2,$M124,TRUE)-_xlfn.NORM.DIST(AND(FJ$6&gt;=$F124,FJ$6&lt;=$H124)*(FI$6-$F124+1),$J124/2,$M124,TRUE))/(1-2*_xlfn.NORM.DIST(0,$J124/2,$M124,TRUE))*$D124+($K124="Steady Growth")*(AND(FJ$6&gt;=$F124,FJ$6&lt;=$H124)*((FJ$6-$F124+1)/($J124*($J124+1)/2)*$D124))+($K124="custom")*CustCF!FD124</f>
        <v>0</v>
      </c>
      <c r="FK124" s="95">
        <f>($K124="Bell Curve")*(_xlfn.NORM.DIST(AND(FK$6&gt;=$F124,FK$6&lt;=$H124)*(FK$6-$F124+1),$J124/2,$M124,TRUE)-_xlfn.NORM.DIST(AND(FK$6&gt;=$F124,FK$6&lt;=$H124)*(FJ$6-$F124+1),$J124/2,$M124,TRUE))/(1-2*_xlfn.NORM.DIST(0,$J124/2,$M124,TRUE))*$D124+($K124="Steady Growth")*(AND(FK$6&gt;=$F124,FK$6&lt;=$H124)*((FK$6-$F124+1)/($J124*($J124+1)/2)*$D124))+($K124="custom")*CustCF!FE124</f>
        <v>0</v>
      </c>
      <c r="FL124" s="95">
        <f>($K124="Bell Curve")*(_xlfn.NORM.DIST(AND(FL$6&gt;=$F124,FL$6&lt;=$H124)*(FL$6-$F124+1),$J124/2,$M124,TRUE)-_xlfn.NORM.DIST(AND(FL$6&gt;=$F124,FL$6&lt;=$H124)*(FK$6-$F124+1),$J124/2,$M124,TRUE))/(1-2*_xlfn.NORM.DIST(0,$J124/2,$M124,TRUE))*$D124+($K124="Steady Growth")*(AND(FL$6&gt;=$F124,FL$6&lt;=$H124)*((FL$6-$F124+1)/($J124*($J124+1)/2)*$D124))+($K124="custom")*CustCF!FF124</f>
        <v>0</v>
      </c>
      <c r="FM124" s="95">
        <f>($K124="Bell Curve")*(_xlfn.NORM.DIST(AND(FM$6&gt;=$F124,FM$6&lt;=$H124)*(FM$6-$F124+1),$J124/2,$M124,TRUE)-_xlfn.NORM.DIST(AND(FM$6&gt;=$F124,FM$6&lt;=$H124)*(FL$6-$F124+1),$J124/2,$M124,TRUE))/(1-2*_xlfn.NORM.DIST(0,$J124/2,$M124,TRUE))*$D124+($K124="Steady Growth")*(AND(FM$6&gt;=$F124,FM$6&lt;=$H124)*((FM$6-$F124+1)/($J124*($J124+1)/2)*$D124))+($K124="custom")*CustCF!FG124</f>
        <v>0</v>
      </c>
      <c r="FN124" s="95">
        <f>($K124="Bell Curve")*(_xlfn.NORM.DIST(AND(FN$6&gt;=$F124,FN$6&lt;=$H124)*(FN$6-$F124+1),$J124/2,$M124,TRUE)-_xlfn.NORM.DIST(AND(FN$6&gt;=$F124,FN$6&lt;=$H124)*(FM$6-$F124+1),$J124/2,$M124,TRUE))/(1-2*_xlfn.NORM.DIST(0,$J124/2,$M124,TRUE))*$D124+($K124="Steady Growth")*(AND(FN$6&gt;=$F124,FN$6&lt;=$H124)*((FN$6-$F124+1)/($J124*($J124+1)/2)*$D124))+($K124="custom")*CustCF!FH124</f>
        <v>0</v>
      </c>
      <c r="FO124" s="95">
        <f>($K124="Bell Curve")*(_xlfn.NORM.DIST(AND(FO$6&gt;=$F124,FO$6&lt;=$H124)*(FO$6-$F124+1),$J124/2,$M124,TRUE)-_xlfn.NORM.DIST(AND(FO$6&gt;=$F124,FO$6&lt;=$H124)*(FN$6-$F124+1),$J124/2,$M124,TRUE))/(1-2*_xlfn.NORM.DIST(0,$J124/2,$M124,TRUE))*$D124+($K124="Steady Growth")*(AND(FO$6&gt;=$F124,FO$6&lt;=$H124)*((FO$6-$F124+1)/($J124*($J124+1)/2)*$D124))+($K124="custom")*CustCF!FI124</f>
        <v>0</v>
      </c>
      <c r="FP124" s="95">
        <f>($K124="Bell Curve")*(_xlfn.NORM.DIST(AND(FP$6&gt;=$F124,FP$6&lt;=$H124)*(FP$6-$F124+1),$J124/2,$M124,TRUE)-_xlfn.NORM.DIST(AND(FP$6&gt;=$F124,FP$6&lt;=$H124)*(FO$6-$F124+1),$J124/2,$M124,TRUE))/(1-2*_xlfn.NORM.DIST(0,$J124/2,$M124,TRUE))*$D124+($K124="Steady Growth")*(AND(FP$6&gt;=$F124,FP$6&lt;=$H124)*((FP$6-$F124+1)/($J124*($J124+1)/2)*$D124))+($K124="custom")*CustCF!FJ124</f>
        <v>0</v>
      </c>
      <c r="FQ124" s="95">
        <f>($K124="Bell Curve")*(_xlfn.NORM.DIST(AND(FQ$6&gt;=$F124,FQ$6&lt;=$H124)*(FQ$6-$F124+1),$J124/2,$M124,TRUE)-_xlfn.NORM.DIST(AND(FQ$6&gt;=$F124,FQ$6&lt;=$H124)*(FP$6-$F124+1),$J124/2,$M124,TRUE))/(1-2*_xlfn.NORM.DIST(0,$J124/2,$M124,TRUE))*$D124+($K124="Steady Growth")*(AND(FQ$6&gt;=$F124,FQ$6&lt;=$H124)*((FQ$6-$F124+1)/($J124*($J124+1)/2)*$D124))+($K124="custom")*CustCF!FK124</f>
        <v>0</v>
      </c>
      <c r="FR124" s="95">
        <f>($K124="Bell Curve")*(_xlfn.NORM.DIST(AND(FR$6&gt;=$F124,FR$6&lt;=$H124)*(FR$6-$F124+1),$J124/2,$M124,TRUE)-_xlfn.NORM.DIST(AND(FR$6&gt;=$F124,FR$6&lt;=$H124)*(FQ$6-$F124+1),$J124/2,$M124,TRUE))/(1-2*_xlfn.NORM.DIST(0,$J124/2,$M124,TRUE))*$D124+($K124="Steady Growth")*(AND(FR$6&gt;=$F124,FR$6&lt;=$H124)*((FR$6-$F124+1)/($J124*($J124+1)/2)*$D124))+($K124="custom")*CustCF!FL124</f>
        <v>0</v>
      </c>
      <c r="FS124" s="95">
        <f>($K124="Bell Curve")*(_xlfn.NORM.DIST(AND(FS$6&gt;=$F124,FS$6&lt;=$H124)*(FS$6-$F124+1),$J124/2,$M124,TRUE)-_xlfn.NORM.DIST(AND(FS$6&gt;=$F124,FS$6&lt;=$H124)*(FR$6-$F124+1),$J124/2,$M124,TRUE))/(1-2*_xlfn.NORM.DIST(0,$J124/2,$M124,TRUE))*$D124+($K124="Steady Growth")*(AND(FS$6&gt;=$F124,FS$6&lt;=$H124)*((FS$6-$F124+1)/($J124*($J124+1)/2)*$D124))+($K124="custom")*CustCF!FM124</f>
        <v>0</v>
      </c>
      <c r="FT124" s="95">
        <f>($K124="Bell Curve")*(_xlfn.NORM.DIST(AND(FT$6&gt;=$F124,FT$6&lt;=$H124)*(FT$6-$F124+1),$J124/2,$M124,TRUE)-_xlfn.NORM.DIST(AND(FT$6&gt;=$F124,FT$6&lt;=$H124)*(FS$6-$F124+1),$J124/2,$M124,TRUE))/(1-2*_xlfn.NORM.DIST(0,$J124/2,$M124,TRUE))*$D124+($K124="Steady Growth")*(AND(FT$6&gt;=$F124,FT$6&lt;=$H124)*((FT$6-$F124+1)/($J124*($J124+1)/2)*$D124))+($K124="custom")*CustCF!FN124</f>
        <v>0</v>
      </c>
      <c r="FU124" s="95">
        <f>($K124="Bell Curve")*(_xlfn.NORM.DIST(AND(FU$6&gt;=$F124,FU$6&lt;=$H124)*(FU$6-$F124+1),$J124/2,$M124,TRUE)-_xlfn.NORM.DIST(AND(FU$6&gt;=$F124,FU$6&lt;=$H124)*(FT$6-$F124+1),$J124/2,$M124,TRUE))/(1-2*_xlfn.NORM.DIST(0,$J124/2,$M124,TRUE))*$D124+($K124="Steady Growth")*(AND(FU$6&gt;=$F124,FU$6&lt;=$H124)*((FU$6-$F124+1)/($J124*($J124+1)/2)*$D124))+($K124="custom")*CustCF!FO124</f>
        <v>0</v>
      </c>
      <c r="FV124" s="95">
        <f>($K124="Bell Curve")*(_xlfn.NORM.DIST(AND(FV$6&gt;=$F124,FV$6&lt;=$H124)*(FV$6-$F124+1),$J124/2,$M124,TRUE)-_xlfn.NORM.DIST(AND(FV$6&gt;=$F124,FV$6&lt;=$H124)*(FU$6-$F124+1),$J124/2,$M124,TRUE))/(1-2*_xlfn.NORM.DIST(0,$J124/2,$M124,TRUE))*$D124+($K124="Steady Growth")*(AND(FV$6&gt;=$F124,FV$6&lt;=$H124)*((FV$6-$F124+1)/($J124*($J124+1)/2)*$D124))+($K124="custom")*CustCF!FP124</f>
        <v>0</v>
      </c>
      <c r="FW124" s="95">
        <f>($K124="Bell Curve")*(_xlfn.NORM.DIST(AND(FW$6&gt;=$F124,FW$6&lt;=$H124)*(FW$6-$F124+1),$J124/2,$M124,TRUE)-_xlfn.NORM.DIST(AND(FW$6&gt;=$F124,FW$6&lt;=$H124)*(FV$6-$F124+1),$J124/2,$M124,TRUE))/(1-2*_xlfn.NORM.DIST(0,$J124/2,$M124,TRUE))*$D124+($K124="Steady Growth")*(AND(FW$6&gt;=$F124,FW$6&lt;=$H124)*((FW$6-$F124+1)/($J124*($J124+1)/2)*$D124))+($K124="custom")*CustCF!FQ124</f>
        <v>0</v>
      </c>
      <c r="FX124" s="95">
        <f>($K124="Bell Curve")*(_xlfn.NORM.DIST(AND(FX$6&gt;=$F124,FX$6&lt;=$H124)*(FX$6-$F124+1),$J124/2,$M124,TRUE)-_xlfn.NORM.DIST(AND(FX$6&gt;=$F124,FX$6&lt;=$H124)*(FW$6-$F124+1),$J124/2,$M124,TRUE))/(1-2*_xlfn.NORM.DIST(0,$J124/2,$M124,TRUE))*$D124+($K124="Steady Growth")*(AND(FX$6&gt;=$F124,FX$6&lt;=$H124)*((FX$6-$F124+1)/($J124*($J124+1)/2)*$D124))+($K124="custom")*CustCF!FR124</f>
        <v>0</v>
      </c>
      <c r="FY124" s="95">
        <f>($K124="Bell Curve")*(_xlfn.NORM.DIST(AND(FY$6&gt;=$F124,FY$6&lt;=$H124)*(FY$6-$F124+1),$J124/2,$M124,TRUE)-_xlfn.NORM.DIST(AND(FY$6&gt;=$F124,FY$6&lt;=$H124)*(FX$6-$F124+1),$J124/2,$M124,TRUE))/(1-2*_xlfn.NORM.DIST(0,$J124/2,$M124,TRUE))*$D124+($K124="Steady Growth")*(AND(FY$6&gt;=$F124,FY$6&lt;=$H124)*((FY$6-$F124+1)/($J124*($J124+1)/2)*$D124))+($K124="custom")*CustCF!FS124</f>
        <v>0</v>
      </c>
      <c r="FZ124" s="95">
        <f>($K124="Bell Curve")*(_xlfn.NORM.DIST(AND(FZ$6&gt;=$F124,FZ$6&lt;=$H124)*(FZ$6-$F124+1),$J124/2,$M124,TRUE)-_xlfn.NORM.DIST(AND(FZ$6&gt;=$F124,FZ$6&lt;=$H124)*(FY$6-$F124+1),$J124/2,$M124,TRUE))/(1-2*_xlfn.NORM.DIST(0,$J124/2,$M124,TRUE))*$D124+($K124="Steady Growth")*(AND(FZ$6&gt;=$F124,FZ$6&lt;=$H124)*((FZ$6-$F124+1)/($J124*($J124+1)/2)*$D124))+($K124="custom")*CustCF!FT124</f>
        <v>0</v>
      </c>
      <c r="GA124" s="95">
        <f>($K124="Bell Curve")*(_xlfn.NORM.DIST(AND(GA$6&gt;=$F124,GA$6&lt;=$H124)*(GA$6-$F124+1),$J124/2,$M124,TRUE)-_xlfn.NORM.DIST(AND(GA$6&gt;=$F124,GA$6&lt;=$H124)*(FZ$6-$F124+1),$J124/2,$M124,TRUE))/(1-2*_xlfn.NORM.DIST(0,$J124/2,$M124,TRUE))*$D124+($K124="Steady Growth")*(AND(GA$6&gt;=$F124,GA$6&lt;=$H124)*((GA$6-$F124+1)/($J124*($J124+1)/2)*$D124))+($K124="custom")*CustCF!FU124</f>
        <v>0</v>
      </c>
      <c r="GB124" s="95">
        <f>($K124="Bell Curve")*(_xlfn.NORM.DIST(AND(GB$6&gt;=$F124,GB$6&lt;=$H124)*(GB$6-$F124+1),$J124/2,$M124,TRUE)-_xlfn.NORM.DIST(AND(GB$6&gt;=$F124,GB$6&lt;=$H124)*(GA$6-$F124+1),$J124/2,$M124,TRUE))/(1-2*_xlfn.NORM.DIST(0,$J124/2,$M124,TRUE))*$D124+($K124="Steady Growth")*(AND(GB$6&gt;=$F124,GB$6&lt;=$H124)*((GB$6-$F124+1)/($J124*($J124+1)/2)*$D124))+($K124="custom")*CustCF!FV124</f>
        <v>0</v>
      </c>
      <c r="GC124" s="95">
        <f>($K124="Bell Curve")*(_xlfn.NORM.DIST(AND(GC$6&gt;=$F124,GC$6&lt;=$H124)*(GC$6-$F124+1),$J124/2,$M124,TRUE)-_xlfn.NORM.DIST(AND(GC$6&gt;=$F124,GC$6&lt;=$H124)*(GB$6-$F124+1),$J124/2,$M124,TRUE))/(1-2*_xlfn.NORM.DIST(0,$J124/2,$M124,TRUE))*$D124+($K124="Steady Growth")*(AND(GC$6&gt;=$F124,GC$6&lt;=$H124)*((GC$6-$F124+1)/($J124*($J124+1)/2)*$D124))+($K124="custom")*CustCF!FW124</f>
        <v>0</v>
      </c>
      <c r="GD124" s="95">
        <f>($K124="Bell Curve")*(_xlfn.NORM.DIST(AND(GD$6&gt;=$F124,GD$6&lt;=$H124)*(GD$6-$F124+1),$J124/2,$M124,TRUE)-_xlfn.NORM.DIST(AND(GD$6&gt;=$F124,GD$6&lt;=$H124)*(GC$6-$F124+1),$J124/2,$M124,TRUE))/(1-2*_xlfn.NORM.DIST(0,$J124/2,$M124,TRUE))*$D124+($K124="Steady Growth")*(AND(GD$6&gt;=$F124,GD$6&lt;=$H124)*((GD$6-$F124+1)/($J124*($J124+1)/2)*$D124))+($K124="custom")*CustCF!FX124</f>
        <v>0</v>
      </c>
      <c r="GE124" s="95">
        <f>($K124="Bell Curve")*(_xlfn.NORM.DIST(AND(GE$6&gt;=$F124,GE$6&lt;=$H124)*(GE$6-$F124+1),$J124/2,$M124,TRUE)-_xlfn.NORM.DIST(AND(GE$6&gt;=$F124,GE$6&lt;=$H124)*(GD$6-$F124+1),$J124/2,$M124,TRUE))/(1-2*_xlfn.NORM.DIST(0,$J124/2,$M124,TRUE))*$D124+($K124="Steady Growth")*(AND(GE$6&gt;=$F124,GE$6&lt;=$H124)*((GE$6-$F124+1)/($J124*($J124+1)/2)*$D124))+($K124="custom")*CustCF!FY124</f>
        <v>0</v>
      </c>
      <c r="GF124" s="95">
        <f>($K124="Bell Curve")*(_xlfn.NORM.DIST(AND(GF$6&gt;=$F124,GF$6&lt;=$H124)*(GF$6-$F124+1),$J124/2,$M124,TRUE)-_xlfn.NORM.DIST(AND(GF$6&gt;=$F124,GF$6&lt;=$H124)*(GE$6-$F124+1),$J124/2,$M124,TRUE))/(1-2*_xlfn.NORM.DIST(0,$J124/2,$M124,TRUE))*$D124+($K124="Steady Growth")*(AND(GF$6&gt;=$F124,GF$6&lt;=$H124)*((GF$6-$F124+1)/($J124*($J124+1)/2)*$D124))+($K124="custom")*CustCF!FZ124</f>
        <v>0</v>
      </c>
      <c r="GG124" s="95">
        <f>($K124="Bell Curve")*(_xlfn.NORM.DIST(AND(GG$6&gt;=$F124,GG$6&lt;=$H124)*(GG$6-$F124+1),$J124/2,$M124,TRUE)-_xlfn.NORM.DIST(AND(GG$6&gt;=$F124,GG$6&lt;=$H124)*(GF$6-$F124+1),$J124/2,$M124,TRUE))/(1-2*_xlfn.NORM.DIST(0,$J124/2,$M124,TRUE))*$D124+($K124="Steady Growth")*(AND(GG$6&gt;=$F124,GG$6&lt;=$H124)*((GG$6-$F124+1)/($J124*($J124+1)/2)*$D124))+($K124="custom")*CustCF!GA124</f>
        <v>0</v>
      </c>
      <c r="GH124" s="95">
        <f>($K124="Bell Curve")*(_xlfn.NORM.DIST(AND(GH$6&gt;=$F124,GH$6&lt;=$H124)*(GH$6-$F124+1),$J124/2,$M124,TRUE)-_xlfn.NORM.DIST(AND(GH$6&gt;=$F124,GH$6&lt;=$H124)*(GG$6-$F124+1),$J124/2,$M124,TRUE))/(1-2*_xlfn.NORM.DIST(0,$J124/2,$M124,TRUE))*$D124+($K124="Steady Growth")*(AND(GH$6&gt;=$F124,GH$6&lt;=$H124)*((GH$6-$F124+1)/($J124*($J124+1)/2)*$D124))+($K124="custom")*CustCF!GB124</f>
        <v>0</v>
      </c>
      <c r="GI124" s="95">
        <f>($K124="Bell Curve")*(_xlfn.NORM.DIST(AND(GI$6&gt;=$F124,GI$6&lt;=$H124)*(GI$6-$F124+1),$J124/2,$M124,TRUE)-_xlfn.NORM.DIST(AND(GI$6&gt;=$F124,GI$6&lt;=$H124)*(GH$6-$F124+1),$J124/2,$M124,TRUE))/(1-2*_xlfn.NORM.DIST(0,$J124/2,$M124,TRUE))*$D124+($K124="Steady Growth")*(AND(GI$6&gt;=$F124,GI$6&lt;=$H124)*((GI$6-$F124+1)/($J124*($J124+1)/2)*$D124))+($K124="custom")*CustCF!GC124</f>
        <v>0</v>
      </c>
      <c r="GJ124" s="95">
        <f>($K124="Bell Curve")*(_xlfn.NORM.DIST(AND(GJ$6&gt;=$F124,GJ$6&lt;=$H124)*(GJ$6-$F124+1),$J124/2,$M124,TRUE)-_xlfn.NORM.DIST(AND(GJ$6&gt;=$F124,GJ$6&lt;=$H124)*(GI$6-$F124+1),$J124/2,$M124,TRUE))/(1-2*_xlfn.NORM.DIST(0,$J124/2,$M124,TRUE))*$D124+($K124="Steady Growth")*(AND(GJ$6&gt;=$F124,GJ$6&lt;=$H124)*((GJ$6-$F124+1)/($J124*($J124+1)/2)*$D124))+($K124="custom")*CustCF!GD124</f>
        <v>0</v>
      </c>
      <c r="GK124" s="95">
        <f>($K124="Bell Curve")*(_xlfn.NORM.DIST(AND(GK$6&gt;=$F124,GK$6&lt;=$H124)*(GK$6-$F124+1),$J124/2,$M124,TRUE)-_xlfn.NORM.DIST(AND(GK$6&gt;=$F124,GK$6&lt;=$H124)*(GJ$6-$F124+1),$J124/2,$M124,TRUE))/(1-2*_xlfn.NORM.DIST(0,$J124/2,$M124,TRUE))*$D124+($K124="Steady Growth")*(AND(GK$6&gt;=$F124,GK$6&lt;=$H124)*((GK$6-$F124+1)/($J124*($J124+1)/2)*$D124))+($K124="custom")*CustCF!GE124</f>
        <v>0</v>
      </c>
      <c r="GL124" s="95">
        <f>($K124="Bell Curve")*(_xlfn.NORM.DIST(AND(GL$6&gt;=$F124,GL$6&lt;=$H124)*(GL$6-$F124+1),$J124/2,$M124,TRUE)-_xlfn.NORM.DIST(AND(GL$6&gt;=$F124,GL$6&lt;=$H124)*(GK$6-$F124+1),$J124/2,$M124,TRUE))/(1-2*_xlfn.NORM.DIST(0,$J124/2,$M124,TRUE))*$D124+($K124="Steady Growth")*(AND(GL$6&gt;=$F124,GL$6&lt;=$H124)*((GL$6-$F124+1)/($J124*($J124+1)/2)*$D124))+($K124="custom")*CustCF!GF124</f>
        <v>0</v>
      </c>
      <c r="GM124" s="95">
        <f>($K124="Bell Curve")*(_xlfn.NORM.DIST(AND(GM$6&gt;=$F124,GM$6&lt;=$H124)*(GM$6-$F124+1),$J124/2,$M124,TRUE)-_xlfn.NORM.DIST(AND(GM$6&gt;=$F124,GM$6&lt;=$H124)*(GL$6-$F124+1),$J124/2,$M124,TRUE))/(1-2*_xlfn.NORM.DIST(0,$J124/2,$M124,TRUE))*$D124+($K124="Steady Growth")*(AND(GM$6&gt;=$F124,GM$6&lt;=$H124)*((GM$6-$F124+1)/($J124*($J124+1)/2)*$D124))+($K124="custom")*CustCF!GG124</f>
        <v>0</v>
      </c>
      <c r="GN124" s="268">
        <f>($K124="Bell Curve")*(_xlfn.NORM.DIST(AND(GN$6&gt;=$F124,GN$6&lt;=$H124)*(GN$6-$F124+1),$J124/2,$M124,TRUE)-_xlfn.NORM.DIST(AND(GN$6&gt;=$F124,GN$6&lt;=$H124)*(GM$6-$F124+1),$J124/2,$M124,TRUE))/(1-2*_xlfn.NORM.DIST(0,$J124/2,$M124,TRUE))*$D124+($K124="Steady Growth")*(AND(GN$6&gt;=$F124,GN$6&lt;=$H124)*((GN$6-$F124+1)/($J124*($J124+1)/2)*$D124))+($K124="custom")*CustCF!GH124</f>
        <v>0</v>
      </c>
      <c r="GO124" s="1"/>
      <c r="GP124" s="67"/>
    </row>
    <row r="125" spans="1:198" customFormat="1" hidden="1" outlineLevel="1" x14ac:dyDescent="0.75">
      <c r="A125" s="1"/>
      <c r="B125" s="1"/>
      <c r="C125" s="262">
        <f>Budget!AB40</f>
        <v>0</v>
      </c>
      <c r="D125" s="19">
        <f>Budget!AC40</f>
        <v>0</v>
      </c>
      <c r="E125" s="19" t="str">
        <f t="shared" si="54"/>
        <v/>
      </c>
      <c r="F125" s="263">
        <v>0</v>
      </c>
      <c r="G125" s="257">
        <f>IF(L125="custom",CustCF!F125,INDEX($P$8:$GN$8,MATCH(F125,$P$6:$GN$6,0)))</f>
        <v>46053</v>
      </c>
      <c r="H125" s="263">
        <v>0</v>
      </c>
      <c r="I125" s="257">
        <f>IF(L125="custom",CustCF!G125,INDEX($P$8:$GN$8,MATCH(H125,$P$6:$GN$6,0)))</f>
        <v>46053</v>
      </c>
      <c r="J125" s="260">
        <f t="shared" si="55"/>
        <v>1</v>
      </c>
      <c r="K125" s="265" t="s">
        <v>116</v>
      </c>
      <c r="L125" s="266" t="s">
        <v>141</v>
      </c>
      <c r="M125" s="267">
        <f t="shared" si="56"/>
        <v>9</v>
      </c>
      <c r="N125" s="18">
        <f t="shared" si="47"/>
        <v>0</v>
      </c>
      <c r="O125" s="1372">
        <f t="shared" si="46"/>
        <v>0</v>
      </c>
      <c r="P125" s="95">
        <f>($K125="Bell Curve")*(_xlfn.NORM.DIST(AND(P$6&gt;=$F125,P$6&lt;=$H125)*(P$6-$F125+1),$J125/2,$M125,TRUE)-_xlfn.NORM.DIST(AND(P$6&gt;=$F125,P$6&lt;=$H125)*(O$6-$F125+1),$J125/2,$M125,TRUE))/(1-2*_xlfn.NORM.DIST(0,$J125/2,$M125,TRUE))*$D125+($K125="Steady Growth")*(AND(P$6&gt;=$F125,P$6&lt;=$H125)*((P$6-$F125+1)/($J125*($J125+1)/2)*$D125))+($K125="custom")*CustCF!J125</f>
        <v>0</v>
      </c>
      <c r="Q125" s="95">
        <f>($K125="Bell Curve")*(_xlfn.NORM.DIST(AND(Q$6&gt;=$F125,Q$6&lt;=$H125)*(Q$6-$F125+1),$J125/2,$M125,TRUE)-_xlfn.NORM.DIST(AND(Q$6&gt;=$F125,Q$6&lt;=$H125)*(P$6-$F125+1),$J125/2,$M125,TRUE))/(1-2*_xlfn.NORM.DIST(0,$J125/2,$M125,TRUE))*$D125+($K125="Steady Growth")*(AND(Q$6&gt;=$F125,Q$6&lt;=$H125)*((Q$6-$F125+1)/($J125*($J125+1)/2)*$D125))+($K125="custom")*CustCF!K125</f>
        <v>0</v>
      </c>
      <c r="R125" s="95">
        <f>($K125="Bell Curve")*(_xlfn.NORM.DIST(AND(R$6&gt;=$F125,R$6&lt;=$H125)*(R$6-$F125+1),$J125/2,$M125,TRUE)-_xlfn.NORM.DIST(AND(R$6&gt;=$F125,R$6&lt;=$H125)*(Q$6-$F125+1),$J125/2,$M125,TRUE))/(1-2*_xlfn.NORM.DIST(0,$J125/2,$M125,TRUE))*$D125+($K125="Steady Growth")*(AND(R$6&gt;=$F125,R$6&lt;=$H125)*((R$6-$F125+1)/($J125*($J125+1)/2)*$D125))+($K125="custom")*CustCF!L125</f>
        <v>0</v>
      </c>
      <c r="S125" s="95">
        <f>($K125="Bell Curve")*(_xlfn.NORM.DIST(AND(S$6&gt;=$F125,S$6&lt;=$H125)*(S$6-$F125+1),$J125/2,$M125,TRUE)-_xlfn.NORM.DIST(AND(S$6&gt;=$F125,S$6&lt;=$H125)*(R$6-$F125+1),$J125/2,$M125,TRUE))/(1-2*_xlfn.NORM.DIST(0,$J125/2,$M125,TRUE))*$D125+($K125="Steady Growth")*(AND(S$6&gt;=$F125,S$6&lt;=$H125)*((S$6-$F125+1)/($J125*($J125+1)/2)*$D125))+($K125="custom")*CustCF!M125</f>
        <v>0</v>
      </c>
      <c r="T125" s="95">
        <f>($K125="Bell Curve")*(_xlfn.NORM.DIST(AND(T$6&gt;=$F125,T$6&lt;=$H125)*(T$6-$F125+1),$J125/2,$M125,TRUE)-_xlfn.NORM.DIST(AND(T$6&gt;=$F125,T$6&lt;=$H125)*(S$6-$F125+1),$J125/2,$M125,TRUE))/(1-2*_xlfn.NORM.DIST(0,$J125/2,$M125,TRUE))*$D125+($K125="Steady Growth")*(AND(T$6&gt;=$F125,T$6&lt;=$H125)*((T$6-$F125+1)/($J125*($J125+1)/2)*$D125))+($K125="custom")*CustCF!N125</f>
        <v>0</v>
      </c>
      <c r="U125" s="95">
        <f>($K125="Bell Curve")*(_xlfn.NORM.DIST(AND(U$6&gt;=$F125,U$6&lt;=$H125)*(U$6-$F125+1),$J125/2,$M125,TRUE)-_xlfn.NORM.DIST(AND(U$6&gt;=$F125,U$6&lt;=$H125)*(T$6-$F125+1),$J125/2,$M125,TRUE))/(1-2*_xlfn.NORM.DIST(0,$J125/2,$M125,TRUE))*$D125+($K125="Steady Growth")*(AND(U$6&gt;=$F125,U$6&lt;=$H125)*((U$6-$F125+1)/($J125*($J125+1)/2)*$D125))+($K125="custom")*CustCF!O125</f>
        <v>0</v>
      </c>
      <c r="V125" s="95">
        <f>($K125="Bell Curve")*(_xlfn.NORM.DIST(AND(V$6&gt;=$F125,V$6&lt;=$H125)*(V$6-$F125+1),$J125/2,$M125,TRUE)-_xlfn.NORM.DIST(AND(V$6&gt;=$F125,V$6&lt;=$H125)*(U$6-$F125+1),$J125/2,$M125,TRUE))/(1-2*_xlfn.NORM.DIST(0,$J125/2,$M125,TRUE))*$D125+($K125="Steady Growth")*(AND(V$6&gt;=$F125,V$6&lt;=$H125)*((V$6-$F125+1)/($J125*($J125+1)/2)*$D125))+($K125="custom")*CustCF!P125</f>
        <v>0</v>
      </c>
      <c r="W125" s="95">
        <f>($K125="Bell Curve")*(_xlfn.NORM.DIST(AND(W$6&gt;=$F125,W$6&lt;=$H125)*(W$6-$F125+1),$J125/2,$M125,TRUE)-_xlfn.NORM.DIST(AND(W$6&gt;=$F125,W$6&lt;=$H125)*(V$6-$F125+1),$J125/2,$M125,TRUE))/(1-2*_xlfn.NORM.DIST(0,$J125/2,$M125,TRUE))*$D125+($K125="Steady Growth")*(AND(W$6&gt;=$F125,W$6&lt;=$H125)*((W$6-$F125+1)/($J125*($J125+1)/2)*$D125))+($K125="custom")*CustCF!Q125</f>
        <v>0</v>
      </c>
      <c r="X125" s="95">
        <f>($K125="Bell Curve")*(_xlfn.NORM.DIST(AND(X$6&gt;=$F125,X$6&lt;=$H125)*(X$6-$F125+1),$J125/2,$M125,TRUE)-_xlfn.NORM.DIST(AND(X$6&gt;=$F125,X$6&lt;=$H125)*(W$6-$F125+1),$J125/2,$M125,TRUE))/(1-2*_xlfn.NORM.DIST(0,$J125/2,$M125,TRUE))*$D125+($K125="Steady Growth")*(AND(X$6&gt;=$F125,X$6&lt;=$H125)*((X$6-$F125+1)/($J125*($J125+1)/2)*$D125))+($K125="custom")*CustCF!R125</f>
        <v>0</v>
      </c>
      <c r="Y125" s="95">
        <f>($K125="Bell Curve")*(_xlfn.NORM.DIST(AND(Y$6&gt;=$F125,Y$6&lt;=$H125)*(Y$6-$F125+1),$J125/2,$M125,TRUE)-_xlfn.NORM.DIST(AND(Y$6&gt;=$F125,Y$6&lt;=$H125)*(X$6-$F125+1),$J125/2,$M125,TRUE))/(1-2*_xlfn.NORM.DIST(0,$J125/2,$M125,TRUE))*$D125+($K125="Steady Growth")*(AND(Y$6&gt;=$F125,Y$6&lt;=$H125)*((Y$6-$F125+1)/($J125*($J125+1)/2)*$D125))+($K125="custom")*CustCF!S125</f>
        <v>0</v>
      </c>
      <c r="Z125" s="95">
        <f>($K125="Bell Curve")*(_xlfn.NORM.DIST(AND(Z$6&gt;=$F125,Z$6&lt;=$H125)*(Z$6-$F125+1),$J125/2,$M125,TRUE)-_xlfn.NORM.DIST(AND(Z$6&gt;=$F125,Z$6&lt;=$H125)*(Y$6-$F125+1),$J125/2,$M125,TRUE))/(1-2*_xlfn.NORM.DIST(0,$J125/2,$M125,TRUE))*$D125+($K125="Steady Growth")*(AND(Z$6&gt;=$F125,Z$6&lt;=$H125)*((Z$6-$F125+1)/($J125*($J125+1)/2)*$D125))+($K125="custom")*CustCF!T125</f>
        <v>0</v>
      </c>
      <c r="AA125" s="95">
        <f>($K125="Bell Curve")*(_xlfn.NORM.DIST(AND(AA$6&gt;=$F125,AA$6&lt;=$H125)*(AA$6-$F125+1),$J125/2,$M125,TRUE)-_xlfn.NORM.DIST(AND(AA$6&gt;=$F125,AA$6&lt;=$H125)*(Z$6-$F125+1),$J125/2,$M125,TRUE))/(1-2*_xlfn.NORM.DIST(0,$J125/2,$M125,TRUE))*$D125+($K125="Steady Growth")*(AND(AA$6&gt;=$F125,AA$6&lt;=$H125)*((AA$6-$F125+1)/($J125*($J125+1)/2)*$D125))+($K125="custom")*CustCF!U125</f>
        <v>0</v>
      </c>
      <c r="AB125" s="95">
        <f>($K125="Bell Curve")*(_xlfn.NORM.DIST(AND(AB$6&gt;=$F125,AB$6&lt;=$H125)*(AB$6-$F125+1),$J125/2,$M125,TRUE)-_xlfn.NORM.DIST(AND(AB$6&gt;=$F125,AB$6&lt;=$H125)*(AA$6-$F125+1),$J125/2,$M125,TRUE))/(1-2*_xlfn.NORM.DIST(0,$J125/2,$M125,TRUE))*$D125+($K125="Steady Growth")*(AND(AB$6&gt;=$F125,AB$6&lt;=$H125)*((AB$6-$F125+1)/($J125*($J125+1)/2)*$D125))+($K125="custom")*CustCF!V125</f>
        <v>0</v>
      </c>
      <c r="AC125" s="95">
        <f>($K125="Bell Curve")*(_xlfn.NORM.DIST(AND(AC$6&gt;=$F125,AC$6&lt;=$H125)*(AC$6-$F125+1),$J125/2,$M125,TRUE)-_xlfn.NORM.DIST(AND(AC$6&gt;=$F125,AC$6&lt;=$H125)*(AB$6-$F125+1),$J125/2,$M125,TRUE))/(1-2*_xlfn.NORM.DIST(0,$J125/2,$M125,TRUE))*$D125+($K125="Steady Growth")*(AND(AC$6&gt;=$F125,AC$6&lt;=$H125)*((AC$6-$F125+1)/($J125*($J125+1)/2)*$D125))+($K125="custom")*CustCF!W125</f>
        <v>0</v>
      </c>
      <c r="AD125" s="95">
        <f>($K125="Bell Curve")*(_xlfn.NORM.DIST(AND(AD$6&gt;=$F125,AD$6&lt;=$H125)*(AD$6-$F125+1),$J125/2,$M125,TRUE)-_xlfn.NORM.DIST(AND(AD$6&gt;=$F125,AD$6&lt;=$H125)*(AC$6-$F125+1),$J125/2,$M125,TRUE))/(1-2*_xlfn.NORM.DIST(0,$J125/2,$M125,TRUE))*$D125+($K125="Steady Growth")*(AND(AD$6&gt;=$F125,AD$6&lt;=$H125)*((AD$6-$F125+1)/($J125*($J125+1)/2)*$D125))+($K125="custom")*CustCF!X125</f>
        <v>0</v>
      </c>
      <c r="AE125" s="95">
        <f>($K125="Bell Curve")*(_xlfn.NORM.DIST(AND(AE$6&gt;=$F125,AE$6&lt;=$H125)*(AE$6-$F125+1),$J125/2,$M125,TRUE)-_xlfn.NORM.DIST(AND(AE$6&gt;=$F125,AE$6&lt;=$H125)*(AD$6-$F125+1),$J125/2,$M125,TRUE))/(1-2*_xlfn.NORM.DIST(0,$J125/2,$M125,TRUE))*$D125+($K125="Steady Growth")*(AND(AE$6&gt;=$F125,AE$6&lt;=$H125)*((AE$6-$F125+1)/($J125*($J125+1)/2)*$D125))+($K125="custom")*CustCF!Y125</f>
        <v>0</v>
      </c>
      <c r="AF125" s="95">
        <f>($K125="Bell Curve")*(_xlfn.NORM.DIST(AND(AF$6&gt;=$F125,AF$6&lt;=$H125)*(AF$6-$F125+1),$J125/2,$M125,TRUE)-_xlfn.NORM.DIST(AND(AF$6&gt;=$F125,AF$6&lt;=$H125)*(AE$6-$F125+1),$J125/2,$M125,TRUE))/(1-2*_xlfn.NORM.DIST(0,$J125/2,$M125,TRUE))*$D125+($K125="Steady Growth")*(AND(AF$6&gt;=$F125,AF$6&lt;=$H125)*((AF$6-$F125+1)/($J125*($J125+1)/2)*$D125))+($K125="custom")*CustCF!Z125</f>
        <v>0</v>
      </c>
      <c r="AG125" s="95">
        <f>($K125="Bell Curve")*(_xlfn.NORM.DIST(AND(AG$6&gt;=$F125,AG$6&lt;=$H125)*(AG$6-$F125+1),$J125/2,$M125,TRUE)-_xlfn.NORM.DIST(AND(AG$6&gt;=$F125,AG$6&lt;=$H125)*(AF$6-$F125+1),$J125/2,$M125,TRUE))/(1-2*_xlfn.NORM.DIST(0,$J125/2,$M125,TRUE))*$D125+($K125="Steady Growth")*(AND(AG$6&gt;=$F125,AG$6&lt;=$H125)*((AG$6-$F125+1)/($J125*($J125+1)/2)*$D125))+($K125="custom")*CustCF!AA125</f>
        <v>0</v>
      </c>
      <c r="AH125" s="95">
        <f>($K125="Bell Curve")*(_xlfn.NORM.DIST(AND(AH$6&gt;=$F125,AH$6&lt;=$H125)*(AH$6-$F125+1),$J125/2,$M125,TRUE)-_xlfn.NORM.DIST(AND(AH$6&gt;=$F125,AH$6&lt;=$H125)*(AG$6-$F125+1),$J125/2,$M125,TRUE))/(1-2*_xlfn.NORM.DIST(0,$J125/2,$M125,TRUE))*$D125+($K125="Steady Growth")*(AND(AH$6&gt;=$F125,AH$6&lt;=$H125)*((AH$6-$F125+1)/($J125*($J125+1)/2)*$D125))+($K125="custom")*CustCF!AB125</f>
        <v>0</v>
      </c>
      <c r="AI125" s="95">
        <f>($K125="Bell Curve")*(_xlfn.NORM.DIST(AND(AI$6&gt;=$F125,AI$6&lt;=$H125)*(AI$6-$F125+1),$J125/2,$M125,TRUE)-_xlfn.NORM.DIST(AND(AI$6&gt;=$F125,AI$6&lt;=$H125)*(AH$6-$F125+1),$J125/2,$M125,TRUE))/(1-2*_xlfn.NORM.DIST(0,$J125/2,$M125,TRUE))*$D125+($K125="Steady Growth")*(AND(AI$6&gt;=$F125,AI$6&lt;=$H125)*((AI$6-$F125+1)/($J125*($J125+1)/2)*$D125))+($K125="custom")*CustCF!AC125</f>
        <v>0</v>
      </c>
      <c r="AJ125" s="95">
        <f>($K125="Bell Curve")*(_xlfn.NORM.DIST(AND(AJ$6&gt;=$F125,AJ$6&lt;=$H125)*(AJ$6-$F125+1),$J125/2,$M125,TRUE)-_xlfn.NORM.DIST(AND(AJ$6&gt;=$F125,AJ$6&lt;=$H125)*(AI$6-$F125+1),$J125/2,$M125,TRUE))/(1-2*_xlfn.NORM.DIST(0,$J125/2,$M125,TRUE))*$D125+($K125="Steady Growth")*(AND(AJ$6&gt;=$F125,AJ$6&lt;=$H125)*((AJ$6-$F125+1)/($J125*($J125+1)/2)*$D125))+($K125="custom")*CustCF!AD125</f>
        <v>0</v>
      </c>
      <c r="AK125" s="95">
        <f>($K125="Bell Curve")*(_xlfn.NORM.DIST(AND(AK$6&gt;=$F125,AK$6&lt;=$H125)*(AK$6-$F125+1),$J125/2,$M125,TRUE)-_xlfn.NORM.DIST(AND(AK$6&gt;=$F125,AK$6&lt;=$H125)*(AJ$6-$F125+1),$J125/2,$M125,TRUE))/(1-2*_xlfn.NORM.DIST(0,$J125/2,$M125,TRUE))*$D125+($K125="Steady Growth")*(AND(AK$6&gt;=$F125,AK$6&lt;=$H125)*((AK$6-$F125+1)/($J125*($J125+1)/2)*$D125))+($K125="custom")*CustCF!AE125</f>
        <v>0</v>
      </c>
      <c r="AL125" s="95">
        <f>($K125="Bell Curve")*(_xlfn.NORM.DIST(AND(AL$6&gt;=$F125,AL$6&lt;=$H125)*(AL$6-$F125+1),$J125/2,$M125,TRUE)-_xlfn.NORM.DIST(AND(AL$6&gt;=$F125,AL$6&lt;=$H125)*(AK$6-$F125+1),$J125/2,$M125,TRUE))/(1-2*_xlfn.NORM.DIST(0,$J125/2,$M125,TRUE))*$D125+($K125="Steady Growth")*(AND(AL$6&gt;=$F125,AL$6&lt;=$H125)*((AL$6-$F125+1)/($J125*($J125+1)/2)*$D125))+($K125="custom")*CustCF!AF125</f>
        <v>0</v>
      </c>
      <c r="AM125" s="95">
        <f>($K125="Bell Curve")*(_xlfn.NORM.DIST(AND(AM$6&gt;=$F125,AM$6&lt;=$H125)*(AM$6-$F125+1),$J125/2,$M125,TRUE)-_xlfn.NORM.DIST(AND(AM$6&gt;=$F125,AM$6&lt;=$H125)*(AL$6-$F125+1),$J125/2,$M125,TRUE))/(1-2*_xlfn.NORM.DIST(0,$J125/2,$M125,TRUE))*$D125+($K125="Steady Growth")*(AND(AM$6&gt;=$F125,AM$6&lt;=$H125)*((AM$6-$F125+1)/($J125*($J125+1)/2)*$D125))+($K125="custom")*CustCF!AG125</f>
        <v>0</v>
      </c>
      <c r="AN125" s="95">
        <f>($K125="Bell Curve")*(_xlfn.NORM.DIST(AND(AN$6&gt;=$F125,AN$6&lt;=$H125)*(AN$6-$F125+1),$J125/2,$M125,TRUE)-_xlfn.NORM.DIST(AND(AN$6&gt;=$F125,AN$6&lt;=$H125)*(AM$6-$F125+1),$J125/2,$M125,TRUE))/(1-2*_xlfn.NORM.DIST(0,$J125/2,$M125,TRUE))*$D125+($K125="Steady Growth")*(AND(AN$6&gt;=$F125,AN$6&lt;=$H125)*((AN$6-$F125+1)/($J125*($J125+1)/2)*$D125))+($K125="custom")*CustCF!AH125</f>
        <v>0</v>
      </c>
      <c r="AO125" s="95">
        <f>($K125="Bell Curve")*(_xlfn.NORM.DIST(AND(AO$6&gt;=$F125,AO$6&lt;=$H125)*(AO$6-$F125+1),$J125/2,$M125,TRUE)-_xlfn.NORM.DIST(AND(AO$6&gt;=$F125,AO$6&lt;=$H125)*(AN$6-$F125+1),$J125/2,$M125,TRUE))/(1-2*_xlfn.NORM.DIST(0,$J125/2,$M125,TRUE))*$D125+($K125="Steady Growth")*(AND(AO$6&gt;=$F125,AO$6&lt;=$H125)*((AO$6-$F125+1)/($J125*($J125+1)/2)*$D125))+($K125="custom")*CustCF!AI125</f>
        <v>0</v>
      </c>
      <c r="AP125" s="95">
        <f>($K125="Bell Curve")*(_xlfn.NORM.DIST(AND(AP$6&gt;=$F125,AP$6&lt;=$H125)*(AP$6-$F125+1),$J125/2,$M125,TRUE)-_xlfn.NORM.DIST(AND(AP$6&gt;=$F125,AP$6&lt;=$H125)*(AO$6-$F125+1),$J125/2,$M125,TRUE))/(1-2*_xlfn.NORM.DIST(0,$J125/2,$M125,TRUE))*$D125+($K125="Steady Growth")*(AND(AP$6&gt;=$F125,AP$6&lt;=$H125)*((AP$6-$F125+1)/($J125*($J125+1)/2)*$D125))+($K125="custom")*CustCF!AJ125</f>
        <v>0</v>
      </c>
      <c r="AQ125" s="95">
        <f>($K125="Bell Curve")*(_xlfn.NORM.DIST(AND(AQ$6&gt;=$F125,AQ$6&lt;=$H125)*(AQ$6-$F125+1),$J125/2,$M125,TRUE)-_xlfn.NORM.DIST(AND(AQ$6&gt;=$F125,AQ$6&lt;=$H125)*(AP$6-$F125+1),$J125/2,$M125,TRUE))/(1-2*_xlfn.NORM.DIST(0,$J125/2,$M125,TRUE))*$D125+($K125="Steady Growth")*(AND(AQ$6&gt;=$F125,AQ$6&lt;=$H125)*((AQ$6-$F125+1)/($J125*($J125+1)/2)*$D125))+($K125="custom")*CustCF!AK125</f>
        <v>0</v>
      </c>
      <c r="AR125" s="95">
        <f>($K125="Bell Curve")*(_xlfn.NORM.DIST(AND(AR$6&gt;=$F125,AR$6&lt;=$H125)*(AR$6-$F125+1),$J125/2,$M125,TRUE)-_xlfn.NORM.DIST(AND(AR$6&gt;=$F125,AR$6&lt;=$H125)*(AQ$6-$F125+1),$J125/2,$M125,TRUE))/(1-2*_xlfn.NORM.DIST(0,$J125/2,$M125,TRUE))*$D125+($K125="Steady Growth")*(AND(AR$6&gt;=$F125,AR$6&lt;=$H125)*((AR$6-$F125+1)/($J125*($J125+1)/2)*$D125))+($K125="custom")*CustCF!AL125</f>
        <v>0</v>
      </c>
      <c r="AS125" s="95">
        <f>($K125="Bell Curve")*(_xlfn.NORM.DIST(AND(AS$6&gt;=$F125,AS$6&lt;=$H125)*(AS$6-$F125+1),$J125/2,$M125,TRUE)-_xlfn.NORM.DIST(AND(AS$6&gt;=$F125,AS$6&lt;=$H125)*(AR$6-$F125+1),$J125/2,$M125,TRUE))/(1-2*_xlfn.NORM.DIST(0,$J125/2,$M125,TRUE))*$D125+($K125="Steady Growth")*(AND(AS$6&gt;=$F125,AS$6&lt;=$H125)*((AS$6-$F125+1)/($J125*($J125+1)/2)*$D125))+($K125="custom")*CustCF!AM125</f>
        <v>0</v>
      </c>
      <c r="AT125" s="95">
        <f>($K125="Bell Curve")*(_xlfn.NORM.DIST(AND(AT$6&gt;=$F125,AT$6&lt;=$H125)*(AT$6-$F125+1),$J125/2,$M125,TRUE)-_xlfn.NORM.DIST(AND(AT$6&gt;=$F125,AT$6&lt;=$H125)*(AS$6-$F125+1),$J125/2,$M125,TRUE))/(1-2*_xlfn.NORM.DIST(0,$J125/2,$M125,TRUE))*$D125+($K125="Steady Growth")*(AND(AT$6&gt;=$F125,AT$6&lt;=$H125)*((AT$6-$F125+1)/($J125*($J125+1)/2)*$D125))+($K125="custom")*CustCF!AN125</f>
        <v>0</v>
      </c>
      <c r="AU125" s="95">
        <f>($K125="Bell Curve")*(_xlfn.NORM.DIST(AND(AU$6&gt;=$F125,AU$6&lt;=$H125)*(AU$6-$F125+1),$J125/2,$M125,TRUE)-_xlfn.NORM.DIST(AND(AU$6&gt;=$F125,AU$6&lt;=$H125)*(AT$6-$F125+1),$J125/2,$M125,TRUE))/(1-2*_xlfn.NORM.DIST(0,$J125/2,$M125,TRUE))*$D125+($K125="Steady Growth")*(AND(AU$6&gt;=$F125,AU$6&lt;=$H125)*((AU$6-$F125+1)/($J125*($J125+1)/2)*$D125))+($K125="custom")*CustCF!AO125</f>
        <v>0</v>
      </c>
      <c r="AV125" s="95">
        <f>($K125="Bell Curve")*(_xlfn.NORM.DIST(AND(AV$6&gt;=$F125,AV$6&lt;=$H125)*(AV$6-$F125+1),$J125/2,$M125,TRUE)-_xlfn.NORM.DIST(AND(AV$6&gt;=$F125,AV$6&lt;=$H125)*(AU$6-$F125+1),$J125/2,$M125,TRUE))/(1-2*_xlfn.NORM.DIST(0,$J125/2,$M125,TRUE))*$D125+($K125="Steady Growth")*(AND(AV$6&gt;=$F125,AV$6&lt;=$H125)*((AV$6-$F125+1)/($J125*($J125+1)/2)*$D125))+($K125="custom")*CustCF!AP125</f>
        <v>0</v>
      </c>
      <c r="AW125" s="95">
        <f>($K125="Bell Curve")*(_xlfn.NORM.DIST(AND(AW$6&gt;=$F125,AW$6&lt;=$H125)*(AW$6-$F125+1),$J125/2,$M125,TRUE)-_xlfn.NORM.DIST(AND(AW$6&gt;=$F125,AW$6&lt;=$H125)*(AV$6-$F125+1),$J125/2,$M125,TRUE))/(1-2*_xlfn.NORM.DIST(0,$J125/2,$M125,TRUE))*$D125+($K125="Steady Growth")*(AND(AW$6&gt;=$F125,AW$6&lt;=$H125)*((AW$6-$F125+1)/($J125*($J125+1)/2)*$D125))+($K125="custom")*CustCF!AQ125</f>
        <v>0</v>
      </c>
      <c r="AX125" s="95">
        <f>($K125="Bell Curve")*(_xlfn.NORM.DIST(AND(AX$6&gt;=$F125,AX$6&lt;=$H125)*(AX$6-$F125+1),$J125/2,$M125,TRUE)-_xlfn.NORM.DIST(AND(AX$6&gt;=$F125,AX$6&lt;=$H125)*(AW$6-$F125+1),$J125/2,$M125,TRUE))/(1-2*_xlfn.NORM.DIST(0,$J125/2,$M125,TRUE))*$D125+($K125="Steady Growth")*(AND(AX$6&gt;=$F125,AX$6&lt;=$H125)*((AX$6-$F125+1)/($J125*($J125+1)/2)*$D125))+($K125="custom")*CustCF!AR125</f>
        <v>0</v>
      </c>
      <c r="AY125" s="95">
        <f>($K125="Bell Curve")*(_xlfn.NORM.DIST(AND(AY$6&gt;=$F125,AY$6&lt;=$H125)*(AY$6-$F125+1),$J125/2,$M125,TRUE)-_xlfn.NORM.DIST(AND(AY$6&gt;=$F125,AY$6&lt;=$H125)*(AX$6-$F125+1),$J125/2,$M125,TRUE))/(1-2*_xlfn.NORM.DIST(0,$J125/2,$M125,TRUE))*$D125+($K125="Steady Growth")*(AND(AY$6&gt;=$F125,AY$6&lt;=$H125)*((AY$6-$F125+1)/($J125*($J125+1)/2)*$D125))+($K125="custom")*CustCF!AS125</f>
        <v>0</v>
      </c>
      <c r="AZ125" s="95">
        <f>($K125="Bell Curve")*(_xlfn.NORM.DIST(AND(AZ$6&gt;=$F125,AZ$6&lt;=$H125)*(AZ$6-$F125+1),$J125/2,$M125,TRUE)-_xlfn.NORM.DIST(AND(AZ$6&gt;=$F125,AZ$6&lt;=$H125)*(AY$6-$F125+1),$J125/2,$M125,TRUE))/(1-2*_xlfn.NORM.DIST(0,$J125/2,$M125,TRUE))*$D125+($K125="Steady Growth")*(AND(AZ$6&gt;=$F125,AZ$6&lt;=$H125)*((AZ$6-$F125+1)/($J125*($J125+1)/2)*$D125))+($K125="custom")*CustCF!AT125</f>
        <v>0</v>
      </c>
      <c r="BA125" s="95">
        <f>($K125="Bell Curve")*(_xlfn.NORM.DIST(AND(BA$6&gt;=$F125,BA$6&lt;=$H125)*(BA$6-$F125+1),$J125/2,$M125,TRUE)-_xlfn.NORM.DIST(AND(BA$6&gt;=$F125,BA$6&lt;=$H125)*(AZ$6-$F125+1),$J125/2,$M125,TRUE))/(1-2*_xlfn.NORM.DIST(0,$J125/2,$M125,TRUE))*$D125+($K125="Steady Growth")*(AND(BA$6&gt;=$F125,BA$6&lt;=$H125)*((BA$6-$F125+1)/($J125*($J125+1)/2)*$D125))+($K125="custom")*CustCF!AU125</f>
        <v>0</v>
      </c>
      <c r="BB125" s="95">
        <f>($K125="Bell Curve")*(_xlfn.NORM.DIST(AND(BB$6&gt;=$F125,BB$6&lt;=$H125)*(BB$6-$F125+1),$J125/2,$M125,TRUE)-_xlfn.NORM.DIST(AND(BB$6&gt;=$F125,BB$6&lt;=$H125)*(BA$6-$F125+1),$J125/2,$M125,TRUE))/(1-2*_xlfn.NORM.DIST(0,$J125/2,$M125,TRUE))*$D125+($K125="Steady Growth")*(AND(BB$6&gt;=$F125,BB$6&lt;=$H125)*((BB$6-$F125+1)/($J125*($J125+1)/2)*$D125))+($K125="custom")*CustCF!AV125</f>
        <v>0</v>
      </c>
      <c r="BC125" s="95">
        <f>($K125="Bell Curve")*(_xlfn.NORM.DIST(AND(BC$6&gt;=$F125,BC$6&lt;=$H125)*(BC$6-$F125+1),$J125/2,$M125,TRUE)-_xlfn.NORM.DIST(AND(BC$6&gt;=$F125,BC$6&lt;=$H125)*(BB$6-$F125+1),$J125/2,$M125,TRUE))/(1-2*_xlfn.NORM.DIST(0,$J125/2,$M125,TRUE))*$D125+($K125="Steady Growth")*(AND(BC$6&gt;=$F125,BC$6&lt;=$H125)*((BC$6-$F125+1)/($J125*($J125+1)/2)*$D125))+($K125="custom")*CustCF!AW125</f>
        <v>0</v>
      </c>
      <c r="BD125" s="95">
        <f>($K125="Bell Curve")*(_xlfn.NORM.DIST(AND(BD$6&gt;=$F125,BD$6&lt;=$H125)*(BD$6-$F125+1),$J125/2,$M125,TRUE)-_xlfn.NORM.DIST(AND(BD$6&gt;=$F125,BD$6&lt;=$H125)*(BC$6-$F125+1),$J125/2,$M125,TRUE))/(1-2*_xlfn.NORM.DIST(0,$J125/2,$M125,TRUE))*$D125+($K125="Steady Growth")*(AND(BD$6&gt;=$F125,BD$6&lt;=$H125)*((BD$6-$F125+1)/($J125*($J125+1)/2)*$D125))+($K125="custom")*CustCF!AX125</f>
        <v>0</v>
      </c>
      <c r="BE125" s="95">
        <f>($K125="Bell Curve")*(_xlfn.NORM.DIST(AND(BE$6&gt;=$F125,BE$6&lt;=$H125)*(BE$6-$F125+1),$J125/2,$M125,TRUE)-_xlfn.NORM.DIST(AND(BE$6&gt;=$F125,BE$6&lt;=$H125)*(BD$6-$F125+1),$J125/2,$M125,TRUE))/(1-2*_xlfn.NORM.DIST(0,$J125/2,$M125,TRUE))*$D125+($K125="Steady Growth")*(AND(BE$6&gt;=$F125,BE$6&lt;=$H125)*((BE$6-$F125+1)/($J125*($J125+1)/2)*$D125))+($K125="custom")*CustCF!AY125</f>
        <v>0</v>
      </c>
      <c r="BF125" s="95">
        <f>($K125="Bell Curve")*(_xlfn.NORM.DIST(AND(BF$6&gt;=$F125,BF$6&lt;=$H125)*(BF$6-$F125+1),$J125/2,$M125,TRUE)-_xlfn.NORM.DIST(AND(BF$6&gt;=$F125,BF$6&lt;=$H125)*(BE$6-$F125+1),$J125/2,$M125,TRUE))/(1-2*_xlfn.NORM.DIST(0,$J125/2,$M125,TRUE))*$D125+($K125="Steady Growth")*(AND(BF$6&gt;=$F125,BF$6&lt;=$H125)*((BF$6-$F125+1)/($J125*($J125+1)/2)*$D125))+($K125="custom")*CustCF!AZ125</f>
        <v>0</v>
      </c>
      <c r="BG125" s="95">
        <f>($K125="Bell Curve")*(_xlfn.NORM.DIST(AND(BG$6&gt;=$F125,BG$6&lt;=$H125)*(BG$6-$F125+1),$J125/2,$M125,TRUE)-_xlfn.NORM.DIST(AND(BG$6&gt;=$F125,BG$6&lt;=$H125)*(BF$6-$F125+1),$J125/2,$M125,TRUE))/(1-2*_xlfn.NORM.DIST(0,$J125/2,$M125,TRUE))*$D125+($K125="Steady Growth")*(AND(BG$6&gt;=$F125,BG$6&lt;=$H125)*((BG$6-$F125+1)/($J125*($J125+1)/2)*$D125))+($K125="custom")*CustCF!BA125</f>
        <v>0</v>
      </c>
      <c r="BH125" s="95">
        <f>($K125="Bell Curve")*(_xlfn.NORM.DIST(AND(BH$6&gt;=$F125,BH$6&lt;=$H125)*(BH$6-$F125+1),$J125/2,$M125,TRUE)-_xlfn.NORM.DIST(AND(BH$6&gt;=$F125,BH$6&lt;=$H125)*(BG$6-$F125+1),$J125/2,$M125,TRUE))/(1-2*_xlfn.NORM.DIST(0,$J125/2,$M125,TRUE))*$D125+($K125="Steady Growth")*(AND(BH$6&gt;=$F125,BH$6&lt;=$H125)*((BH$6-$F125+1)/($J125*($J125+1)/2)*$D125))+($K125="custom")*CustCF!BB125</f>
        <v>0</v>
      </c>
      <c r="BI125" s="95">
        <f>($K125="Bell Curve")*(_xlfn.NORM.DIST(AND(BI$6&gt;=$F125,BI$6&lt;=$H125)*(BI$6-$F125+1),$J125/2,$M125,TRUE)-_xlfn.NORM.DIST(AND(BI$6&gt;=$F125,BI$6&lt;=$H125)*(BH$6-$F125+1),$J125/2,$M125,TRUE))/(1-2*_xlfn.NORM.DIST(0,$J125/2,$M125,TRUE))*$D125+($K125="Steady Growth")*(AND(BI$6&gt;=$F125,BI$6&lt;=$H125)*((BI$6-$F125+1)/($J125*($J125+1)/2)*$D125))+($K125="custom")*CustCF!BC125</f>
        <v>0</v>
      </c>
      <c r="BJ125" s="95">
        <f>($K125="Bell Curve")*(_xlfn.NORM.DIST(AND(BJ$6&gt;=$F125,BJ$6&lt;=$H125)*(BJ$6-$F125+1),$J125/2,$M125,TRUE)-_xlfn.NORM.DIST(AND(BJ$6&gt;=$F125,BJ$6&lt;=$H125)*(BI$6-$F125+1),$J125/2,$M125,TRUE))/(1-2*_xlfn.NORM.DIST(0,$J125/2,$M125,TRUE))*$D125+($K125="Steady Growth")*(AND(BJ$6&gt;=$F125,BJ$6&lt;=$H125)*((BJ$6-$F125+1)/($J125*($J125+1)/2)*$D125))+($K125="custom")*CustCF!BD125</f>
        <v>0</v>
      </c>
      <c r="BK125" s="95">
        <f>($K125="Bell Curve")*(_xlfn.NORM.DIST(AND(BK$6&gt;=$F125,BK$6&lt;=$H125)*(BK$6-$F125+1),$J125/2,$M125,TRUE)-_xlfn.NORM.DIST(AND(BK$6&gt;=$F125,BK$6&lt;=$H125)*(BJ$6-$F125+1),$J125/2,$M125,TRUE))/(1-2*_xlfn.NORM.DIST(0,$J125/2,$M125,TRUE))*$D125+($K125="Steady Growth")*(AND(BK$6&gt;=$F125,BK$6&lt;=$H125)*((BK$6-$F125+1)/($J125*($J125+1)/2)*$D125))+($K125="custom")*CustCF!BE125</f>
        <v>0</v>
      </c>
      <c r="BL125" s="95">
        <f>($K125="Bell Curve")*(_xlfn.NORM.DIST(AND(BL$6&gt;=$F125,BL$6&lt;=$H125)*(BL$6-$F125+1),$J125/2,$M125,TRUE)-_xlfn.NORM.DIST(AND(BL$6&gt;=$F125,BL$6&lt;=$H125)*(BK$6-$F125+1),$J125/2,$M125,TRUE))/(1-2*_xlfn.NORM.DIST(0,$J125/2,$M125,TRUE))*$D125+($K125="Steady Growth")*(AND(BL$6&gt;=$F125,BL$6&lt;=$H125)*((BL$6-$F125+1)/($J125*($J125+1)/2)*$D125))+($K125="custom")*CustCF!BF125</f>
        <v>0</v>
      </c>
      <c r="BM125" s="95">
        <f>($K125="Bell Curve")*(_xlfn.NORM.DIST(AND(BM$6&gt;=$F125,BM$6&lt;=$H125)*(BM$6-$F125+1),$J125/2,$M125,TRUE)-_xlfn.NORM.DIST(AND(BM$6&gt;=$F125,BM$6&lt;=$H125)*(BL$6-$F125+1),$J125/2,$M125,TRUE))/(1-2*_xlfn.NORM.DIST(0,$J125/2,$M125,TRUE))*$D125+($K125="Steady Growth")*(AND(BM$6&gt;=$F125,BM$6&lt;=$H125)*((BM$6-$F125+1)/($J125*($J125+1)/2)*$D125))+($K125="custom")*CustCF!BG125</f>
        <v>0</v>
      </c>
      <c r="BN125" s="95">
        <f>($K125="Bell Curve")*(_xlfn.NORM.DIST(AND(BN$6&gt;=$F125,BN$6&lt;=$H125)*(BN$6-$F125+1),$J125/2,$M125,TRUE)-_xlfn.NORM.DIST(AND(BN$6&gt;=$F125,BN$6&lt;=$H125)*(BM$6-$F125+1),$J125/2,$M125,TRUE))/(1-2*_xlfn.NORM.DIST(0,$J125/2,$M125,TRUE))*$D125+($K125="Steady Growth")*(AND(BN$6&gt;=$F125,BN$6&lt;=$H125)*((BN$6-$F125+1)/($J125*($J125+1)/2)*$D125))+($K125="custom")*CustCF!BH125</f>
        <v>0</v>
      </c>
      <c r="BO125" s="95">
        <f>($K125="Bell Curve")*(_xlfn.NORM.DIST(AND(BO$6&gt;=$F125,BO$6&lt;=$H125)*(BO$6-$F125+1),$J125/2,$M125,TRUE)-_xlfn.NORM.DIST(AND(BO$6&gt;=$F125,BO$6&lt;=$H125)*(BN$6-$F125+1),$J125/2,$M125,TRUE))/(1-2*_xlfn.NORM.DIST(0,$J125/2,$M125,TRUE))*$D125+($K125="Steady Growth")*(AND(BO$6&gt;=$F125,BO$6&lt;=$H125)*((BO$6-$F125+1)/($J125*($J125+1)/2)*$D125))+($K125="custom")*CustCF!BI125</f>
        <v>0</v>
      </c>
      <c r="BP125" s="95">
        <f>($K125="Bell Curve")*(_xlfn.NORM.DIST(AND(BP$6&gt;=$F125,BP$6&lt;=$H125)*(BP$6-$F125+1),$J125/2,$M125,TRUE)-_xlfn.NORM.DIST(AND(BP$6&gt;=$F125,BP$6&lt;=$H125)*(BO$6-$F125+1),$J125/2,$M125,TRUE))/(1-2*_xlfn.NORM.DIST(0,$J125/2,$M125,TRUE))*$D125+($K125="Steady Growth")*(AND(BP$6&gt;=$F125,BP$6&lt;=$H125)*((BP$6-$F125+1)/($J125*($J125+1)/2)*$D125))+($K125="custom")*CustCF!BJ125</f>
        <v>0</v>
      </c>
      <c r="BQ125" s="95">
        <f>($K125="Bell Curve")*(_xlfn.NORM.DIST(AND(BQ$6&gt;=$F125,BQ$6&lt;=$H125)*(BQ$6-$F125+1),$J125/2,$M125,TRUE)-_xlfn.NORM.DIST(AND(BQ$6&gt;=$F125,BQ$6&lt;=$H125)*(BP$6-$F125+1),$J125/2,$M125,TRUE))/(1-2*_xlfn.NORM.DIST(0,$J125/2,$M125,TRUE))*$D125+($K125="Steady Growth")*(AND(BQ$6&gt;=$F125,BQ$6&lt;=$H125)*((BQ$6-$F125+1)/($J125*($J125+1)/2)*$D125))+($K125="custom")*CustCF!BK125</f>
        <v>0</v>
      </c>
      <c r="BR125" s="95">
        <f>($K125="Bell Curve")*(_xlfn.NORM.DIST(AND(BR$6&gt;=$F125,BR$6&lt;=$H125)*(BR$6-$F125+1),$J125/2,$M125,TRUE)-_xlfn.NORM.DIST(AND(BR$6&gt;=$F125,BR$6&lt;=$H125)*(BQ$6-$F125+1),$J125/2,$M125,TRUE))/(1-2*_xlfn.NORM.DIST(0,$J125/2,$M125,TRUE))*$D125+($K125="Steady Growth")*(AND(BR$6&gt;=$F125,BR$6&lt;=$H125)*((BR$6-$F125+1)/($J125*($J125+1)/2)*$D125))+($K125="custom")*CustCF!BL125</f>
        <v>0</v>
      </c>
      <c r="BS125" s="95">
        <f>($K125="Bell Curve")*(_xlfn.NORM.DIST(AND(BS$6&gt;=$F125,BS$6&lt;=$H125)*(BS$6-$F125+1),$J125/2,$M125,TRUE)-_xlfn.NORM.DIST(AND(BS$6&gt;=$F125,BS$6&lt;=$H125)*(BR$6-$F125+1),$J125/2,$M125,TRUE))/(1-2*_xlfn.NORM.DIST(0,$J125/2,$M125,TRUE))*$D125+($K125="Steady Growth")*(AND(BS$6&gt;=$F125,BS$6&lt;=$H125)*((BS$6-$F125+1)/($J125*($J125+1)/2)*$D125))+($K125="custom")*CustCF!BM125</f>
        <v>0</v>
      </c>
      <c r="BT125" s="95">
        <f>($K125="Bell Curve")*(_xlfn.NORM.DIST(AND(BT$6&gt;=$F125,BT$6&lt;=$H125)*(BT$6-$F125+1),$J125/2,$M125,TRUE)-_xlfn.NORM.DIST(AND(BT$6&gt;=$F125,BT$6&lt;=$H125)*(BS$6-$F125+1),$J125/2,$M125,TRUE))/(1-2*_xlfn.NORM.DIST(0,$J125/2,$M125,TRUE))*$D125+($K125="Steady Growth")*(AND(BT$6&gt;=$F125,BT$6&lt;=$H125)*((BT$6-$F125+1)/($J125*($J125+1)/2)*$D125))+($K125="custom")*CustCF!BN125</f>
        <v>0</v>
      </c>
      <c r="BU125" s="95">
        <f>($K125="Bell Curve")*(_xlfn.NORM.DIST(AND(BU$6&gt;=$F125,BU$6&lt;=$H125)*(BU$6-$F125+1),$J125/2,$M125,TRUE)-_xlfn.NORM.DIST(AND(BU$6&gt;=$F125,BU$6&lt;=$H125)*(BT$6-$F125+1),$J125/2,$M125,TRUE))/(1-2*_xlfn.NORM.DIST(0,$J125/2,$M125,TRUE))*$D125+($K125="Steady Growth")*(AND(BU$6&gt;=$F125,BU$6&lt;=$H125)*((BU$6-$F125+1)/($J125*($J125+1)/2)*$D125))+($K125="custom")*CustCF!BO125</f>
        <v>0</v>
      </c>
      <c r="BV125" s="95">
        <f>($K125="Bell Curve")*(_xlfn.NORM.DIST(AND(BV$6&gt;=$F125,BV$6&lt;=$H125)*(BV$6-$F125+1),$J125/2,$M125,TRUE)-_xlfn.NORM.DIST(AND(BV$6&gt;=$F125,BV$6&lt;=$H125)*(BU$6-$F125+1),$J125/2,$M125,TRUE))/(1-2*_xlfn.NORM.DIST(0,$J125/2,$M125,TRUE))*$D125+($K125="Steady Growth")*(AND(BV$6&gt;=$F125,BV$6&lt;=$H125)*((BV$6-$F125+1)/($J125*($J125+1)/2)*$D125))+($K125="custom")*CustCF!BP125</f>
        <v>0</v>
      </c>
      <c r="BW125" s="95">
        <f>($K125="Bell Curve")*(_xlfn.NORM.DIST(AND(BW$6&gt;=$F125,BW$6&lt;=$H125)*(BW$6-$F125+1),$J125/2,$M125,TRUE)-_xlfn.NORM.DIST(AND(BW$6&gt;=$F125,BW$6&lt;=$H125)*(BV$6-$F125+1),$J125/2,$M125,TRUE))/(1-2*_xlfn.NORM.DIST(0,$J125/2,$M125,TRUE))*$D125+($K125="Steady Growth")*(AND(BW$6&gt;=$F125,BW$6&lt;=$H125)*((BW$6-$F125+1)/($J125*($J125+1)/2)*$D125))+($K125="custom")*CustCF!BQ125</f>
        <v>0</v>
      </c>
      <c r="BX125" s="95">
        <f>($K125="Bell Curve")*(_xlfn.NORM.DIST(AND(BX$6&gt;=$F125,BX$6&lt;=$H125)*(BX$6-$F125+1),$J125/2,$M125,TRUE)-_xlfn.NORM.DIST(AND(BX$6&gt;=$F125,BX$6&lt;=$H125)*(BW$6-$F125+1),$J125/2,$M125,TRUE))/(1-2*_xlfn.NORM.DIST(0,$J125/2,$M125,TRUE))*$D125+($K125="Steady Growth")*(AND(BX$6&gt;=$F125,BX$6&lt;=$H125)*((BX$6-$F125+1)/($J125*($J125+1)/2)*$D125))+($K125="custom")*CustCF!BR125</f>
        <v>0</v>
      </c>
      <c r="BY125" s="95">
        <f>($K125="Bell Curve")*(_xlfn.NORM.DIST(AND(BY$6&gt;=$F125,BY$6&lt;=$H125)*(BY$6-$F125+1),$J125/2,$M125,TRUE)-_xlfn.NORM.DIST(AND(BY$6&gt;=$F125,BY$6&lt;=$H125)*(BX$6-$F125+1),$J125/2,$M125,TRUE))/(1-2*_xlfn.NORM.DIST(0,$J125/2,$M125,TRUE))*$D125+($K125="Steady Growth")*(AND(BY$6&gt;=$F125,BY$6&lt;=$H125)*((BY$6-$F125+1)/($J125*($J125+1)/2)*$D125))+($K125="custom")*CustCF!BS125</f>
        <v>0</v>
      </c>
      <c r="BZ125" s="95">
        <f>($K125="Bell Curve")*(_xlfn.NORM.DIST(AND(BZ$6&gt;=$F125,BZ$6&lt;=$H125)*(BZ$6-$F125+1),$J125/2,$M125,TRUE)-_xlfn.NORM.DIST(AND(BZ$6&gt;=$F125,BZ$6&lt;=$H125)*(BY$6-$F125+1),$J125/2,$M125,TRUE))/(1-2*_xlfn.NORM.DIST(0,$J125/2,$M125,TRUE))*$D125+($K125="Steady Growth")*(AND(BZ$6&gt;=$F125,BZ$6&lt;=$H125)*((BZ$6-$F125+1)/($J125*($J125+1)/2)*$D125))+($K125="custom")*CustCF!BT125</f>
        <v>0</v>
      </c>
      <c r="CA125" s="95">
        <f>($K125="Bell Curve")*(_xlfn.NORM.DIST(AND(CA$6&gt;=$F125,CA$6&lt;=$H125)*(CA$6-$F125+1),$J125/2,$M125,TRUE)-_xlfn.NORM.DIST(AND(CA$6&gt;=$F125,CA$6&lt;=$H125)*(BZ$6-$F125+1),$J125/2,$M125,TRUE))/(1-2*_xlfn.NORM.DIST(0,$J125/2,$M125,TRUE))*$D125+($K125="Steady Growth")*(AND(CA$6&gt;=$F125,CA$6&lt;=$H125)*((CA$6-$F125+1)/($J125*($J125+1)/2)*$D125))+($K125="custom")*CustCF!BU125</f>
        <v>0</v>
      </c>
      <c r="CB125" s="95">
        <f>($K125="Bell Curve")*(_xlfn.NORM.DIST(AND(CB$6&gt;=$F125,CB$6&lt;=$H125)*(CB$6-$F125+1),$J125/2,$M125,TRUE)-_xlfn.NORM.DIST(AND(CB$6&gt;=$F125,CB$6&lt;=$H125)*(CA$6-$F125+1),$J125/2,$M125,TRUE))/(1-2*_xlfn.NORM.DIST(0,$J125/2,$M125,TRUE))*$D125+($K125="Steady Growth")*(AND(CB$6&gt;=$F125,CB$6&lt;=$H125)*((CB$6-$F125+1)/($J125*($J125+1)/2)*$D125))+($K125="custom")*CustCF!BV125</f>
        <v>0</v>
      </c>
      <c r="CC125" s="95">
        <f>($K125="Bell Curve")*(_xlfn.NORM.DIST(AND(CC$6&gt;=$F125,CC$6&lt;=$H125)*(CC$6-$F125+1),$J125/2,$M125,TRUE)-_xlfn.NORM.DIST(AND(CC$6&gt;=$F125,CC$6&lt;=$H125)*(CB$6-$F125+1),$J125/2,$M125,TRUE))/(1-2*_xlfn.NORM.DIST(0,$J125/2,$M125,TRUE))*$D125+($K125="Steady Growth")*(AND(CC$6&gt;=$F125,CC$6&lt;=$H125)*((CC$6-$F125+1)/($J125*($J125+1)/2)*$D125))+($K125="custom")*CustCF!BW125</f>
        <v>0</v>
      </c>
      <c r="CD125" s="95">
        <f>($K125="Bell Curve")*(_xlfn.NORM.DIST(AND(CD$6&gt;=$F125,CD$6&lt;=$H125)*(CD$6-$F125+1),$J125/2,$M125,TRUE)-_xlfn.NORM.DIST(AND(CD$6&gt;=$F125,CD$6&lt;=$H125)*(CC$6-$F125+1),$J125/2,$M125,TRUE))/(1-2*_xlfn.NORM.DIST(0,$J125/2,$M125,TRUE))*$D125+($K125="Steady Growth")*(AND(CD$6&gt;=$F125,CD$6&lt;=$H125)*((CD$6-$F125+1)/($J125*($J125+1)/2)*$D125))+($K125="custom")*CustCF!BX125</f>
        <v>0</v>
      </c>
      <c r="CE125" s="95">
        <f>($K125="Bell Curve")*(_xlfn.NORM.DIST(AND(CE$6&gt;=$F125,CE$6&lt;=$H125)*(CE$6-$F125+1),$J125/2,$M125,TRUE)-_xlfn.NORM.DIST(AND(CE$6&gt;=$F125,CE$6&lt;=$H125)*(CD$6-$F125+1),$J125/2,$M125,TRUE))/(1-2*_xlfn.NORM.DIST(0,$J125/2,$M125,TRUE))*$D125+($K125="Steady Growth")*(AND(CE$6&gt;=$F125,CE$6&lt;=$H125)*((CE$6-$F125+1)/($J125*($J125+1)/2)*$D125))+($K125="custom")*CustCF!BY125</f>
        <v>0</v>
      </c>
      <c r="CF125" s="95">
        <f>($K125="Bell Curve")*(_xlfn.NORM.DIST(AND(CF$6&gt;=$F125,CF$6&lt;=$H125)*(CF$6-$F125+1),$J125/2,$M125,TRUE)-_xlfn.NORM.DIST(AND(CF$6&gt;=$F125,CF$6&lt;=$H125)*(CE$6-$F125+1),$J125/2,$M125,TRUE))/(1-2*_xlfn.NORM.DIST(0,$J125/2,$M125,TRUE))*$D125+($K125="Steady Growth")*(AND(CF$6&gt;=$F125,CF$6&lt;=$H125)*((CF$6-$F125+1)/($J125*($J125+1)/2)*$D125))+($K125="custom")*CustCF!BZ125</f>
        <v>0</v>
      </c>
      <c r="CG125" s="95">
        <f>($K125="Bell Curve")*(_xlfn.NORM.DIST(AND(CG$6&gt;=$F125,CG$6&lt;=$H125)*(CG$6-$F125+1),$J125/2,$M125,TRUE)-_xlfn.NORM.DIST(AND(CG$6&gt;=$F125,CG$6&lt;=$H125)*(CF$6-$F125+1),$J125/2,$M125,TRUE))/(1-2*_xlfn.NORM.DIST(0,$J125/2,$M125,TRUE))*$D125+($K125="Steady Growth")*(AND(CG$6&gt;=$F125,CG$6&lt;=$H125)*((CG$6-$F125+1)/($J125*($J125+1)/2)*$D125))+($K125="custom")*CustCF!CA125</f>
        <v>0</v>
      </c>
      <c r="CH125" s="95">
        <f>($K125="Bell Curve")*(_xlfn.NORM.DIST(AND(CH$6&gt;=$F125,CH$6&lt;=$H125)*(CH$6-$F125+1),$J125/2,$M125,TRUE)-_xlfn.NORM.DIST(AND(CH$6&gt;=$F125,CH$6&lt;=$H125)*(CG$6-$F125+1),$J125/2,$M125,TRUE))/(1-2*_xlfn.NORM.DIST(0,$J125/2,$M125,TRUE))*$D125+($K125="Steady Growth")*(AND(CH$6&gt;=$F125,CH$6&lt;=$H125)*((CH$6-$F125+1)/($J125*($J125+1)/2)*$D125))+($K125="custom")*CustCF!CB125</f>
        <v>0</v>
      </c>
      <c r="CI125" s="95">
        <f>($K125="Bell Curve")*(_xlfn.NORM.DIST(AND(CI$6&gt;=$F125,CI$6&lt;=$H125)*(CI$6-$F125+1),$J125/2,$M125,TRUE)-_xlfn.NORM.DIST(AND(CI$6&gt;=$F125,CI$6&lt;=$H125)*(CH$6-$F125+1),$J125/2,$M125,TRUE))/(1-2*_xlfn.NORM.DIST(0,$J125/2,$M125,TRUE))*$D125+($K125="Steady Growth")*(AND(CI$6&gt;=$F125,CI$6&lt;=$H125)*((CI$6-$F125+1)/($J125*($J125+1)/2)*$D125))+($K125="custom")*CustCF!CC125</f>
        <v>0</v>
      </c>
      <c r="CJ125" s="95">
        <f>($K125="Bell Curve")*(_xlfn.NORM.DIST(AND(CJ$6&gt;=$F125,CJ$6&lt;=$H125)*(CJ$6-$F125+1),$J125/2,$M125,TRUE)-_xlfn.NORM.DIST(AND(CJ$6&gt;=$F125,CJ$6&lt;=$H125)*(CI$6-$F125+1),$J125/2,$M125,TRUE))/(1-2*_xlfn.NORM.DIST(0,$J125/2,$M125,TRUE))*$D125+($K125="Steady Growth")*(AND(CJ$6&gt;=$F125,CJ$6&lt;=$H125)*((CJ$6-$F125+1)/($J125*($J125+1)/2)*$D125))+($K125="custom")*CustCF!CD125</f>
        <v>0</v>
      </c>
      <c r="CK125" s="95">
        <f>($K125="Bell Curve")*(_xlfn.NORM.DIST(AND(CK$6&gt;=$F125,CK$6&lt;=$H125)*(CK$6-$F125+1),$J125/2,$M125,TRUE)-_xlfn.NORM.DIST(AND(CK$6&gt;=$F125,CK$6&lt;=$H125)*(CJ$6-$F125+1),$J125/2,$M125,TRUE))/(1-2*_xlfn.NORM.DIST(0,$J125/2,$M125,TRUE))*$D125+($K125="Steady Growth")*(AND(CK$6&gt;=$F125,CK$6&lt;=$H125)*((CK$6-$F125+1)/($J125*($J125+1)/2)*$D125))+($K125="custom")*CustCF!CE125</f>
        <v>0</v>
      </c>
      <c r="CL125" s="95">
        <f>($K125="Bell Curve")*(_xlfn.NORM.DIST(AND(CL$6&gt;=$F125,CL$6&lt;=$H125)*(CL$6-$F125+1),$J125/2,$M125,TRUE)-_xlfn.NORM.DIST(AND(CL$6&gt;=$F125,CL$6&lt;=$H125)*(CK$6-$F125+1),$J125/2,$M125,TRUE))/(1-2*_xlfn.NORM.DIST(0,$J125/2,$M125,TRUE))*$D125+($K125="Steady Growth")*(AND(CL$6&gt;=$F125,CL$6&lt;=$H125)*((CL$6-$F125+1)/($J125*($J125+1)/2)*$D125))+($K125="custom")*CustCF!CF125</f>
        <v>0</v>
      </c>
      <c r="CM125" s="95">
        <f>($K125="Bell Curve")*(_xlfn.NORM.DIST(AND(CM$6&gt;=$F125,CM$6&lt;=$H125)*(CM$6-$F125+1),$J125/2,$M125,TRUE)-_xlfn.NORM.DIST(AND(CM$6&gt;=$F125,CM$6&lt;=$H125)*(CL$6-$F125+1),$J125/2,$M125,TRUE))/(1-2*_xlfn.NORM.DIST(0,$J125/2,$M125,TRUE))*$D125+($K125="Steady Growth")*(AND(CM$6&gt;=$F125,CM$6&lt;=$H125)*((CM$6-$F125+1)/($J125*($J125+1)/2)*$D125))+($K125="custom")*CustCF!CG125</f>
        <v>0</v>
      </c>
      <c r="CN125" s="95">
        <f>($K125="Bell Curve")*(_xlfn.NORM.DIST(AND(CN$6&gt;=$F125,CN$6&lt;=$H125)*(CN$6-$F125+1),$J125/2,$M125,TRUE)-_xlfn.NORM.DIST(AND(CN$6&gt;=$F125,CN$6&lt;=$H125)*(CM$6-$F125+1),$J125/2,$M125,TRUE))/(1-2*_xlfn.NORM.DIST(0,$J125/2,$M125,TRUE))*$D125+($K125="Steady Growth")*(AND(CN$6&gt;=$F125,CN$6&lt;=$H125)*((CN$6-$F125+1)/($J125*($J125+1)/2)*$D125))+($K125="custom")*CustCF!CH125</f>
        <v>0</v>
      </c>
      <c r="CO125" s="95">
        <f>($K125="Bell Curve")*(_xlfn.NORM.DIST(AND(CO$6&gt;=$F125,CO$6&lt;=$H125)*(CO$6-$F125+1),$J125/2,$M125,TRUE)-_xlfn.NORM.DIST(AND(CO$6&gt;=$F125,CO$6&lt;=$H125)*(CN$6-$F125+1),$J125/2,$M125,TRUE))/(1-2*_xlfn.NORM.DIST(0,$J125/2,$M125,TRUE))*$D125+($K125="Steady Growth")*(AND(CO$6&gt;=$F125,CO$6&lt;=$H125)*((CO$6-$F125+1)/($J125*($J125+1)/2)*$D125))+($K125="custom")*CustCF!CI125</f>
        <v>0</v>
      </c>
      <c r="CP125" s="95">
        <f>($K125="Bell Curve")*(_xlfn.NORM.DIST(AND(CP$6&gt;=$F125,CP$6&lt;=$H125)*(CP$6-$F125+1),$J125/2,$M125,TRUE)-_xlfn.NORM.DIST(AND(CP$6&gt;=$F125,CP$6&lt;=$H125)*(CO$6-$F125+1),$J125/2,$M125,TRUE))/(1-2*_xlfn.NORM.DIST(0,$J125/2,$M125,TRUE))*$D125+($K125="Steady Growth")*(AND(CP$6&gt;=$F125,CP$6&lt;=$H125)*((CP$6-$F125+1)/($J125*($J125+1)/2)*$D125))+($K125="custom")*CustCF!CJ125</f>
        <v>0</v>
      </c>
      <c r="CQ125" s="95">
        <f>($K125="Bell Curve")*(_xlfn.NORM.DIST(AND(CQ$6&gt;=$F125,CQ$6&lt;=$H125)*(CQ$6-$F125+1),$J125/2,$M125,TRUE)-_xlfn.NORM.DIST(AND(CQ$6&gt;=$F125,CQ$6&lt;=$H125)*(CP$6-$F125+1),$J125/2,$M125,TRUE))/(1-2*_xlfn.NORM.DIST(0,$J125/2,$M125,TRUE))*$D125+($K125="Steady Growth")*(AND(CQ$6&gt;=$F125,CQ$6&lt;=$H125)*((CQ$6-$F125+1)/($J125*($J125+1)/2)*$D125))+($K125="custom")*CustCF!CK125</f>
        <v>0</v>
      </c>
      <c r="CR125" s="95">
        <f>($K125="Bell Curve")*(_xlfn.NORM.DIST(AND(CR$6&gt;=$F125,CR$6&lt;=$H125)*(CR$6-$F125+1),$J125/2,$M125,TRUE)-_xlfn.NORM.DIST(AND(CR$6&gt;=$F125,CR$6&lt;=$H125)*(CQ$6-$F125+1),$J125/2,$M125,TRUE))/(1-2*_xlfn.NORM.DIST(0,$J125/2,$M125,TRUE))*$D125+($K125="Steady Growth")*(AND(CR$6&gt;=$F125,CR$6&lt;=$H125)*((CR$6-$F125+1)/($J125*($J125+1)/2)*$D125))+($K125="custom")*CustCF!CL125</f>
        <v>0</v>
      </c>
      <c r="CS125" s="95">
        <f>($K125="Bell Curve")*(_xlfn.NORM.DIST(AND(CS$6&gt;=$F125,CS$6&lt;=$H125)*(CS$6-$F125+1),$J125/2,$M125,TRUE)-_xlfn.NORM.DIST(AND(CS$6&gt;=$F125,CS$6&lt;=$H125)*(CR$6-$F125+1),$J125/2,$M125,TRUE))/(1-2*_xlfn.NORM.DIST(0,$J125/2,$M125,TRUE))*$D125+($K125="Steady Growth")*(AND(CS$6&gt;=$F125,CS$6&lt;=$H125)*((CS$6-$F125+1)/($J125*($J125+1)/2)*$D125))+($K125="custom")*CustCF!CM125</f>
        <v>0</v>
      </c>
      <c r="CT125" s="95">
        <f>($K125="Bell Curve")*(_xlfn.NORM.DIST(AND(CT$6&gt;=$F125,CT$6&lt;=$H125)*(CT$6-$F125+1),$J125/2,$M125,TRUE)-_xlfn.NORM.DIST(AND(CT$6&gt;=$F125,CT$6&lt;=$H125)*(CS$6-$F125+1),$J125/2,$M125,TRUE))/(1-2*_xlfn.NORM.DIST(0,$J125/2,$M125,TRUE))*$D125+($K125="Steady Growth")*(AND(CT$6&gt;=$F125,CT$6&lt;=$H125)*((CT$6-$F125+1)/($J125*($J125+1)/2)*$D125))+($K125="custom")*CustCF!CN125</f>
        <v>0</v>
      </c>
      <c r="CU125" s="95">
        <f>($K125="Bell Curve")*(_xlfn.NORM.DIST(AND(CU$6&gt;=$F125,CU$6&lt;=$H125)*(CU$6-$F125+1),$J125/2,$M125,TRUE)-_xlfn.NORM.DIST(AND(CU$6&gt;=$F125,CU$6&lt;=$H125)*(CT$6-$F125+1),$J125/2,$M125,TRUE))/(1-2*_xlfn.NORM.DIST(0,$J125/2,$M125,TRUE))*$D125+($K125="Steady Growth")*(AND(CU$6&gt;=$F125,CU$6&lt;=$H125)*((CU$6-$F125+1)/($J125*($J125+1)/2)*$D125))+($K125="custom")*CustCF!CO125</f>
        <v>0</v>
      </c>
      <c r="CV125" s="95">
        <f>($K125="Bell Curve")*(_xlfn.NORM.DIST(AND(CV$6&gt;=$F125,CV$6&lt;=$H125)*(CV$6-$F125+1),$J125/2,$M125,TRUE)-_xlfn.NORM.DIST(AND(CV$6&gt;=$F125,CV$6&lt;=$H125)*(CU$6-$F125+1),$J125/2,$M125,TRUE))/(1-2*_xlfn.NORM.DIST(0,$J125/2,$M125,TRUE))*$D125+($K125="Steady Growth")*(AND(CV$6&gt;=$F125,CV$6&lt;=$H125)*((CV$6-$F125+1)/($J125*($J125+1)/2)*$D125))+($K125="custom")*CustCF!CP125</f>
        <v>0</v>
      </c>
      <c r="CW125" s="95">
        <f>($K125="Bell Curve")*(_xlfn.NORM.DIST(AND(CW$6&gt;=$F125,CW$6&lt;=$H125)*(CW$6-$F125+1),$J125/2,$M125,TRUE)-_xlfn.NORM.DIST(AND(CW$6&gt;=$F125,CW$6&lt;=$H125)*(CV$6-$F125+1),$J125/2,$M125,TRUE))/(1-2*_xlfn.NORM.DIST(0,$J125/2,$M125,TRUE))*$D125+($K125="Steady Growth")*(AND(CW$6&gt;=$F125,CW$6&lt;=$H125)*((CW$6-$F125+1)/($J125*($J125+1)/2)*$D125))+($K125="custom")*CustCF!CQ125</f>
        <v>0</v>
      </c>
      <c r="CX125" s="95">
        <f>($K125="Bell Curve")*(_xlfn.NORM.DIST(AND(CX$6&gt;=$F125,CX$6&lt;=$H125)*(CX$6-$F125+1),$J125/2,$M125,TRUE)-_xlfn.NORM.DIST(AND(CX$6&gt;=$F125,CX$6&lt;=$H125)*(CW$6-$F125+1),$J125/2,$M125,TRUE))/(1-2*_xlfn.NORM.DIST(0,$J125/2,$M125,TRUE))*$D125+($K125="Steady Growth")*(AND(CX$6&gt;=$F125,CX$6&lt;=$H125)*((CX$6-$F125+1)/($J125*($J125+1)/2)*$D125))+($K125="custom")*CustCF!CR125</f>
        <v>0</v>
      </c>
      <c r="CY125" s="95">
        <f>($K125="Bell Curve")*(_xlfn.NORM.DIST(AND(CY$6&gt;=$F125,CY$6&lt;=$H125)*(CY$6-$F125+1),$J125/2,$M125,TRUE)-_xlfn.NORM.DIST(AND(CY$6&gt;=$F125,CY$6&lt;=$H125)*(CX$6-$F125+1),$J125/2,$M125,TRUE))/(1-2*_xlfn.NORM.DIST(0,$J125/2,$M125,TRUE))*$D125+($K125="Steady Growth")*(AND(CY$6&gt;=$F125,CY$6&lt;=$H125)*((CY$6-$F125+1)/($J125*($J125+1)/2)*$D125))+($K125="custom")*CustCF!CS125</f>
        <v>0</v>
      </c>
      <c r="CZ125" s="95">
        <f>($K125="Bell Curve")*(_xlfn.NORM.DIST(AND(CZ$6&gt;=$F125,CZ$6&lt;=$H125)*(CZ$6-$F125+1),$J125/2,$M125,TRUE)-_xlfn.NORM.DIST(AND(CZ$6&gt;=$F125,CZ$6&lt;=$H125)*(CY$6-$F125+1),$J125/2,$M125,TRUE))/(1-2*_xlfn.NORM.DIST(0,$J125/2,$M125,TRUE))*$D125+($K125="Steady Growth")*(AND(CZ$6&gt;=$F125,CZ$6&lt;=$H125)*((CZ$6-$F125+1)/($J125*($J125+1)/2)*$D125))+($K125="custom")*CustCF!CT125</f>
        <v>0</v>
      </c>
      <c r="DA125" s="95">
        <f>($K125="Bell Curve")*(_xlfn.NORM.DIST(AND(DA$6&gt;=$F125,DA$6&lt;=$H125)*(DA$6-$F125+1),$J125/2,$M125,TRUE)-_xlfn.NORM.DIST(AND(DA$6&gt;=$F125,DA$6&lt;=$H125)*(CZ$6-$F125+1),$J125/2,$M125,TRUE))/(1-2*_xlfn.NORM.DIST(0,$J125/2,$M125,TRUE))*$D125+($K125="Steady Growth")*(AND(DA$6&gt;=$F125,DA$6&lt;=$H125)*((DA$6-$F125+1)/($J125*($J125+1)/2)*$D125))+($K125="custom")*CustCF!CU125</f>
        <v>0</v>
      </c>
      <c r="DB125" s="95">
        <f>($K125="Bell Curve")*(_xlfn.NORM.DIST(AND(DB$6&gt;=$F125,DB$6&lt;=$H125)*(DB$6-$F125+1),$J125/2,$M125,TRUE)-_xlfn.NORM.DIST(AND(DB$6&gt;=$F125,DB$6&lt;=$H125)*(DA$6-$F125+1),$J125/2,$M125,TRUE))/(1-2*_xlfn.NORM.DIST(0,$J125/2,$M125,TRUE))*$D125+($K125="Steady Growth")*(AND(DB$6&gt;=$F125,DB$6&lt;=$H125)*((DB$6-$F125+1)/($J125*($J125+1)/2)*$D125))+($K125="custom")*CustCF!CV125</f>
        <v>0</v>
      </c>
      <c r="DC125" s="95">
        <f>($K125="Bell Curve")*(_xlfn.NORM.DIST(AND(DC$6&gt;=$F125,DC$6&lt;=$H125)*(DC$6-$F125+1),$J125/2,$M125,TRUE)-_xlfn.NORM.DIST(AND(DC$6&gt;=$F125,DC$6&lt;=$H125)*(DB$6-$F125+1),$J125/2,$M125,TRUE))/(1-2*_xlfn.NORM.DIST(0,$J125/2,$M125,TRUE))*$D125+($K125="Steady Growth")*(AND(DC$6&gt;=$F125,DC$6&lt;=$H125)*((DC$6-$F125+1)/($J125*($J125+1)/2)*$D125))+($K125="custom")*CustCF!CW125</f>
        <v>0</v>
      </c>
      <c r="DD125" s="95">
        <f>($K125="Bell Curve")*(_xlfn.NORM.DIST(AND(DD$6&gt;=$F125,DD$6&lt;=$H125)*(DD$6-$F125+1),$J125/2,$M125,TRUE)-_xlfn.NORM.DIST(AND(DD$6&gt;=$F125,DD$6&lt;=$H125)*(DC$6-$F125+1),$J125/2,$M125,TRUE))/(1-2*_xlfn.NORM.DIST(0,$J125/2,$M125,TRUE))*$D125+($K125="Steady Growth")*(AND(DD$6&gt;=$F125,DD$6&lt;=$H125)*((DD$6-$F125+1)/($J125*($J125+1)/2)*$D125))+($K125="custom")*CustCF!CX125</f>
        <v>0</v>
      </c>
      <c r="DE125" s="95">
        <f>($K125="Bell Curve")*(_xlfn.NORM.DIST(AND(DE$6&gt;=$F125,DE$6&lt;=$H125)*(DE$6-$F125+1),$J125/2,$M125,TRUE)-_xlfn.NORM.DIST(AND(DE$6&gt;=$F125,DE$6&lt;=$H125)*(DD$6-$F125+1),$J125/2,$M125,TRUE))/(1-2*_xlfn.NORM.DIST(0,$J125/2,$M125,TRUE))*$D125+($K125="Steady Growth")*(AND(DE$6&gt;=$F125,DE$6&lt;=$H125)*((DE$6-$F125+1)/($J125*($J125+1)/2)*$D125))+($K125="custom")*CustCF!CY125</f>
        <v>0</v>
      </c>
      <c r="DF125" s="95">
        <f>($K125="Bell Curve")*(_xlfn.NORM.DIST(AND(DF$6&gt;=$F125,DF$6&lt;=$H125)*(DF$6-$F125+1),$J125/2,$M125,TRUE)-_xlfn.NORM.DIST(AND(DF$6&gt;=$F125,DF$6&lt;=$H125)*(DE$6-$F125+1),$J125/2,$M125,TRUE))/(1-2*_xlfn.NORM.DIST(0,$J125/2,$M125,TRUE))*$D125+($K125="Steady Growth")*(AND(DF$6&gt;=$F125,DF$6&lt;=$H125)*((DF$6-$F125+1)/($J125*($J125+1)/2)*$D125))+($K125="custom")*CustCF!CZ125</f>
        <v>0</v>
      </c>
      <c r="DG125" s="95">
        <f>($K125="Bell Curve")*(_xlfn.NORM.DIST(AND(DG$6&gt;=$F125,DG$6&lt;=$H125)*(DG$6-$F125+1),$J125/2,$M125,TRUE)-_xlfn.NORM.DIST(AND(DG$6&gt;=$F125,DG$6&lt;=$H125)*(DF$6-$F125+1),$J125/2,$M125,TRUE))/(1-2*_xlfn.NORM.DIST(0,$J125/2,$M125,TRUE))*$D125+($K125="Steady Growth")*(AND(DG$6&gt;=$F125,DG$6&lt;=$H125)*((DG$6-$F125+1)/($J125*($J125+1)/2)*$D125))+($K125="custom")*CustCF!DA125</f>
        <v>0</v>
      </c>
      <c r="DH125" s="95">
        <f>($K125="Bell Curve")*(_xlfn.NORM.DIST(AND(DH$6&gt;=$F125,DH$6&lt;=$H125)*(DH$6-$F125+1),$J125/2,$M125,TRUE)-_xlfn.NORM.DIST(AND(DH$6&gt;=$F125,DH$6&lt;=$H125)*(DG$6-$F125+1),$J125/2,$M125,TRUE))/(1-2*_xlfn.NORM.DIST(0,$J125/2,$M125,TRUE))*$D125+($K125="Steady Growth")*(AND(DH$6&gt;=$F125,DH$6&lt;=$H125)*((DH$6-$F125+1)/($J125*($J125+1)/2)*$D125))+($K125="custom")*CustCF!DB125</f>
        <v>0</v>
      </c>
      <c r="DI125" s="95">
        <f>($K125="Bell Curve")*(_xlfn.NORM.DIST(AND(DI$6&gt;=$F125,DI$6&lt;=$H125)*(DI$6-$F125+1),$J125/2,$M125,TRUE)-_xlfn.NORM.DIST(AND(DI$6&gt;=$F125,DI$6&lt;=$H125)*(DH$6-$F125+1),$J125/2,$M125,TRUE))/(1-2*_xlfn.NORM.DIST(0,$J125/2,$M125,TRUE))*$D125+($K125="Steady Growth")*(AND(DI$6&gt;=$F125,DI$6&lt;=$H125)*((DI$6-$F125+1)/($J125*($J125+1)/2)*$D125))+($K125="custom")*CustCF!DC125</f>
        <v>0</v>
      </c>
      <c r="DJ125" s="95">
        <f>($K125="Bell Curve")*(_xlfn.NORM.DIST(AND(DJ$6&gt;=$F125,DJ$6&lt;=$H125)*(DJ$6-$F125+1),$J125/2,$M125,TRUE)-_xlfn.NORM.DIST(AND(DJ$6&gt;=$F125,DJ$6&lt;=$H125)*(DI$6-$F125+1),$J125/2,$M125,TRUE))/(1-2*_xlfn.NORM.DIST(0,$J125/2,$M125,TRUE))*$D125+($K125="Steady Growth")*(AND(DJ$6&gt;=$F125,DJ$6&lt;=$H125)*((DJ$6-$F125+1)/($J125*($J125+1)/2)*$D125))+($K125="custom")*CustCF!DD125</f>
        <v>0</v>
      </c>
      <c r="DK125" s="95">
        <f>($K125="Bell Curve")*(_xlfn.NORM.DIST(AND(DK$6&gt;=$F125,DK$6&lt;=$H125)*(DK$6-$F125+1),$J125/2,$M125,TRUE)-_xlfn.NORM.DIST(AND(DK$6&gt;=$F125,DK$6&lt;=$H125)*(DJ$6-$F125+1),$J125/2,$M125,TRUE))/(1-2*_xlfn.NORM.DIST(0,$J125/2,$M125,TRUE))*$D125+($K125="Steady Growth")*(AND(DK$6&gt;=$F125,DK$6&lt;=$H125)*((DK$6-$F125+1)/($J125*($J125+1)/2)*$D125))+($K125="custom")*CustCF!DE125</f>
        <v>0</v>
      </c>
      <c r="DL125" s="95">
        <f>($K125="Bell Curve")*(_xlfn.NORM.DIST(AND(DL$6&gt;=$F125,DL$6&lt;=$H125)*(DL$6-$F125+1),$J125/2,$M125,TRUE)-_xlfn.NORM.DIST(AND(DL$6&gt;=$F125,DL$6&lt;=$H125)*(DK$6-$F125+1),$J125/2,$M125,TRUE))/(1-2*_xlfn.NORM.DIST(0,$J125/2,$M125,TRUE))*$D125+($K125="Steady Growth")*(AND(DL$6&gt;=$F125,DL$6&lt;=$H125)*((DL$6-$F125+1)/($J125*($J125+1)/2)*$D125))+($K125="custom")*CustCF!DF125</f>
        <v>0</v>
      </c>
      <c r="DM125" s="95">
        <f>($K125="Bell Curve")*(_xlfn.NORM.DIST(AND(DM$6&gt;=$F125,DM$6&lt;=$H125)*(DM$6-$F125+1),$J125/2,$M125,TRUE)-_xlfn.NORM.DIST(AND(DM$6&gt;=$F125,DM$6&lt;=$H125)*(DL$6-$F125+1),$J125/2,$M125,TRUE))/(1-2*_xlfn.NORM.DIST(0,$J125/2,$M125,TRUE))*$D125+($K125="Steady Growth")*(AND(DM$6&gt;=$F125,DM$6&lt;=$H125)*((DM$6-$F125+1)/($J125*($J125+1)/2)*$D125))+($K125="custom")*CustCF!DG125</f>
        <v>0</v>
      </c>
      <c r="DN125" s="95">
        <f>($K125="Bell Curve")*(_xlfn.NORM.DIST(AND(DN$6&gt;=$F125,DN$6&lt;=$H125)*(DN$6-$F125+1),$J125/2,$M125,TRUE)-_xlfn.NORM.DIST(AND(DN$6&gt;=$F125,DN$6&lt;=$H125)*(DM$6-$F125+1),$J125/2,$M125,TRUE))/(1-2*_xlfn.NORM.DIST(0,$J125/2,$M125,TRUE))*$D125+($K125="Steady Growth")*(AND(DN$6&gt;=$F125,DN$6&lt;=$H125)*((DN$6-$F125+1)/($J125*($J125+1)/2)*$D125))+($K125="custom")*CustCF!DH125</f>
        <v>0</v>
      </c>
      <c r="DO125" s="95">
        <f>($K125="Bell Curve")*(_xlfn.NORM.DIST(AND(DO$6&gt;=$F125,DO$6&lt;=$H125)*(DO$6-$F125+1),$J125/2,$M125,TRUE)-_xlfn.NORM.DIST(AND(DO$6&gt;=$F125,DO$6&lt;=$H125)*(DN$6-$F125+1),$J125/2,$M125,TRUE))/(1-2*_xlfn.NORM.DIST(0,$J125/2,$M125,TRUE))*$D125+($K125="Steady Growth")*(AND(DO$6&gt;=$F125,DO$6&lt;=$H125)*((DO$6-$F125+1)/($J125*($J125+1)/2)*$D125))+($K125="custom")*CustCF!DI125</f>
        <v>0</v>
      </c>
      <c r="DP125" s="95">
        <f>($K125="Bell Curve")*(_xlfn.NORM.DIST(AND(DP$6&gt;=$F125,DP$6&lt;=$H125)*(DP$6-$F125+1),$J125/2,$M125,TRUE)-_xlfn.NORM.DIST(AND(DP$6&gt;=$F125,DP$6&lt;=$H125)*(DO$6-$F125+1),$J125/2,$M125,TRUE))/(1-2*_xlfn.NORM.DIST(0,$J125/2,$M125,TRUE))*$D125+($K125="Steady Growth")*(AND(DP$6&gt;=$F125,DP$6&lt;=$H125)*((DP$6-$F125+1)/($J125*($J125+1)/2)*$D125))+($K125="custom")*CustCF!DJ125</f>
        <v>0</v>
      </c>
      <c r="DQ125" s="95">
        <f>($K125="Bell Curve")*(_xlfn.NORM.DIST(AND(DQ$6&gt;=$F125,DQ$6&lt;=$H125)*(DQ$6-$F125+1),$J125/2,$M125,TRUE)-_xlfn.NORM.DIST(AND(DQ$6&gt;=$F125,DQ$6&lt;=$H125)*(DP$6-$F125+1),$J125/2,$M125,TRUE))/(1-2*_xlfn.NORM.DIST(0,$J125/2,$M125,TRUE))*$D125+($K125="Steady Growth")*(AND(DQ$6&gt;=$F125,DQ$6&lt;=$H125)*((DQ$6-$F125+1)/($J125*($J125+1)/2)*$D125))+($K125="custom")*CustCF!DK125</f>
        <v>0</v>
      </c>
      <c r="DR125" s="95">
        <f>($K125="Bell Curve")*(_xlfn.NORM.DIST(AND(DR$6&gt;=$F125,DR$6&lt;=$H125)*(DR$6-$F125+1),$J125/2,$M125,TRUE)-_xlfn.NORM.DIST(AND(DR$6&gt;=$F125,DR$6&lt;=$H125)*(DQ$6-$F125+1),$J125/2,$M125,TRUE))/(1-2*_xlfn.NORM.DIST(0,$J125/2,$M125,TRUE))*$D125+($K125="Steady Growth")*(AND(DR$6&gt;=$F125,DR$6&lt;=$H125)*((DR$6-$F125+1)/($J125*($J125+1)/2)*$D125))+($K125="custom")*CustCF!DL125</f>
        <v>0</v>
      </c>
      <c r="DS125" s="95">
        <f>($K125="Bell Curve")*(_xlfn.NORM.DIST(AND(DS$6&gt;=$F125,DS$6&lt;=$H125)*(DS$6-$F125+1),$J125/2,$M125,TRUE)-_xlfn.NORM.DIST(AND(DS$6&gt;=$F125,DS$6&lt;=$H125)*(DR$6-$F125+1),$J125/2,$M125,TRUE))/(1-2*_xlfn.NORM.DIST(0,$J125/2,$M125,TRUE))*$D125+($K125="Steady Growth")*(AND(DS$6&gt;=$F125,DS$6&lt;=$H125)*((DS$6-$F125+1)/($J125*($J125+1)/2)*$D125))+($K125="custom")*CustCF!DM125</f>
        <v>0</v>
      </c>
      <c r="DT125" s="95">
        <f>($K125="Bell Curve")*(_xlfn.NORM.DIST(AND(DT$6&gt;=$F125,DT$6&lt;=$H125)*(DT$6-$F125+1),$J125/2,$M125,TRUE)-_xlfn.NORM.DIST(AND(DT$6&gt;=$F125,DT$6&lt;=$H125)*(DS$6-$F125+1),$J125/2,$M125,TRUE))/(1-2*_xlfn.NORM.DIST(0,$J125/2,$M125,TRUE))*$D125+($K125="Steady Growth")*(AND(DT$6&gt;=$F125,DT$6&lt;=$H125)*((DT$6-$F125+1)/($J125*($J125+1)/2)*$D125))+($K125="custom")*CustCF!DN125</f>
        <v>0</v>
      </c>
      <c r="DU125" s="95">
        <f>($K125="Bell Curve")*(_xlfn.NORM.DIST(AND(DU$6&gt;=$F125,DU$6&lt;=$H125)*(DU$6-$F125+1),$J125/2,$M125,TRUE)-_xlfn.NORM.DIST(AND(DU$6&gt;=$F125,DU$6&lt;=$H125)*(DT$6-$F125+1),$J125/2,$M125,TRUE))/(1-2*_xlfn.NORM.DIST(0,$J125/2,$M125,TRUE))*$D125+($K125="Steady Growth")*(AND(DU$6&gt;=$F125,DU$6&lt;=$H125)*((DU$6-$F125+1)/($J125*($J125+1)/2)*$D125))+($K125="custom")*CustCF!DO125</f>
        <v>0</v>
      </c>
      <c r="DV125" s="95">
        <f>($K125="Bell Curve")*(_xlfn.NORM.DIST(AND(DV$6&gt;=$F125,DV$6&lt;=$H125)*(DV$6-$F125+1),$J125/2,$M125,TRUE)-_xlfn.NORM.DIST(AND(DV$6&gt;=$F125,DV$6&lt;=$H125)*(DU$6-$F125+1),$J125/2,$M125,TRUE))/(1-2*_xlfn.NORM.DIST(0,$J125/2,$M125,TRUE))*$D125+($K125="Steady Growth")*(AND(DV$6&gt;=$F125,DV$6&lt;=$H125)*((DV$6-$F125+1)/($J125*($J125+1)/2)*$D125))+($K125="custom")*CustCF!DP125</f>
        <v>0</v>
      </c>
      <c r="DW125" s="95">
        <f>($K125="Bell Curve")*(_xlfn.NORM.DIST(AND(DW$6&gt;=$F125,DW$6&lt;=$H125)*(DW$6-$F125+1),$J125/2,$M125,TRUE)-_xlfn.NORM.DIST(AND(DW$6&gt;=$F125,DW$6&lt;=$H125)*(DV$6-$F125+1),$J125/2,$M125,TRUE))/(1-2*_xlfn.NORM.DIST(0,$J125/2,$M125,TRUE))*$D125+($K125="Steady Growth")*(AND(DW$6&gt;=$F125,DW$6&lt;=$H125)*((DW$6-$F125+1)/($J125*($J125+1)/2)*$D125))+($K125="custom")*CustCF!DQ125</f>
        <v>0</v>
      </c>
      <c r="DX125" s="95">
        <f>($K125="Bell Curve")*(_xlfn.NORM.DIST(AND(DX$6&gt;=$F125,DX$6&lt;=$H125)*(DX$6-$F125+1),$J125/2,$M125,TRUE)-_xlfn.NORM.DIST(AND(DX$6&gt;=$F125,DX$6&lt;=$H125)*(DW$6-$F125+1),$J125/2,$M125,TRUE))/(1-2*_xlfn.NORM.DIST(0,$J125/2,$M125,TRUE))*$D125+($K125="Steady Growth")*(AND(DX$6&gt;=$F125,DX$6&lt;=$H125)*((DX$6-$F125+1)/($J125*($J125+1)/2)*$D125))+($K125="custom")*CustCF!DR125</f>
        <v>0</v>
      </c>
      <c r="DY125" s="95">
        <f>($K125="Bell Curve")*(_xlfn.NORM.DIST(AND(DY$6&gt;=$F125,DY$6&lt;=$H125)*(DY$6-$F125+1),$J125/2,$M125,TRUE)-_xlfn.NORM.DIST(AND(DY$6&gt;=$F125,DY$6&lt;=$H125)*(DX$6-$F125+1),$J125/2,$M125,TRUE))/(1-2*_xlfn.NORM.DIST(0,$J125/2,$M125,TRUE))*$D125+($K125="Steady Growth")*(AND(DY$6&gt;=$F125,DY$6&lt;=$H125)*((DY$6-$F125+1)/($J125*($J125+1)/2)*$D125))+($K125="custom")*CustCF!DS125</f>
        <v>0</v>
      </c>
      <c r="DZ125" s="95">
        <f>($K125="Bell Curve")*(_xlfn.NORM.DIST(AND(DZ$6&gt;=$F125,DZ$6&lt;=$H125)*(DZ$6-$F125+1),$J125/2,$M125,TRUE)-_xlfn.NORM.DIST(AND(DZ$6&gt;=$F125,DZ$6&lt;=$H125)*(DY$6-$F125+1),$J125/2,$M125,TRUE))/(1-2*_xlfn.NORM.DIST(0,$J125/2,$M125,TRUE))*$D125+($K125="Steady Growth")*(AND(DZ$6&gt;=$F125,DZ$6&lt;=$H125)*((DZ$6-$F125+1)/($J125*($J125+1)/2)*$D125))+($K125="custom")*CustCF!DT125</f>
        <v>0</v>
      </c>
      <c r="EA125" s="95">
        <f>($K125="Bell Curve")*(_xlfn.NORM.DIST(AND(EA$6&gt;=$F125,EA$6&lt;=$H125)*(EA$6-$F125+1),$J125/2,$M125,TRUE)-_xlfn.NORM.DIST(AND(EA$6&gt;=$F125,EA$6&lt;=$H125)*(DZ$6-$F125+1),$J125/2,$M125,TRUE))/(1-2*_xlfn.NORM.DIST(0,$J125/2,$M125,TRUE))*$D125+($K125="Steady Growth")*(AND(EA$6&gt;=$F125,EA$6&lt;=$H125)*((EA$6-$F125+1)/($J125*($J125+1)/2)*$D125))+($K125="custom")*CustCF!DU125</f>
        <v>0</v>
      </c>
      <c r="EB125" s="95">
        <f>($K125="Bell Curve")*(_xlfn.NORM.DIST(AND(EB$6&gt;=$F125,EB$6&lt;=$H125)*(EB$6-$F125+1),$J125/2,$M125,TRUE)-_xlfn.NORM.DIST(AND(EB$6&gt;=$F125,EB$6&lt;=$H125)*(EA$6-$F125+1),$J125/2,$M125,TRUE))/(1-2*_xlfn.NORM.DIST(0,$J125/2,$M125,TRUE))*$D125+($K125="Steady Growth")*(AND(EB$6&gt;=$F125,EB$6&lt;=$H125)*((EB$6-$F125+1)/($J125*($J125+1)/2)*$D125))+($K125="custom")*CustCF!DV125</f>
        <v>0</v>
      </c>
      <c r="EC125" s="95">
        <f>($K125="Bell Curve")*(_xlfn.NORM.DIST(AND(EC$6&gt;=$F125,EC$6&lt;=$H125)*(EC$6-$F125+1),$J125/2,$M125,TRUE)-_xlfn.NORM.DIST(AND(EC$6&gt;=$F125,EC$6&lt;=$H125)*(EB$6-$F125+1),$J125/2,$M125,TRUE))/(1-2*_xlfn.NORM.DIST(0,$J125/2,$M125,TRUE))*$D125+($K125="Steady Growth")*(AND(EC$6&gt;=$F125,EC$6&lt;=$H125)*((EC$6-$F125+1)/($J125*($J125+1)/2)*$D125))+($K125="custom")*CustCF!DW125</f>
        <v>0</v>
      </c>
      <c r="ED125" s="95">
        <f>($K125="Bell Curve")*(_xlfn.NORM.DIST(AND(ED$6&gt;=$F125,ED$6&lt;=$H125)*(ED$6-$F125+1),$J125/2,$M125,TRUE)-_xlfn.NORM.DIST(AND(ED$6&gt;=$F125,ED$6&lt;=$H125)*(EC$6-$F125+1),$J125/2,$M125,TRUE))/(1-2*_xlfn.NORM.DIST(0,$J125/2,$M125,TRUE))*$D125+($K125="Steady Growth")*(AND(ED$6&gt;=$F125,ED$6&lt;=$H125)*((ED$6-$F125+1)/($J125*($J125+1)/2)*$D125))+($K125="custom")*CustCF!DX125</f>
        <v>0</v>
      </c>
      <c r="EE125" s="95">
        <f>($K125="Bell Curve")*(_xlfn.NORM.DIST(AND(EE$6&gt;=$F125,EE$6&lt;=$H125)*(EE$6-$F125+1),$J125/2,$M125,TRUE)-_xlfn.NORM.DIST(AND(EE$6&gt;=$F125,EE$6&lt;=$H125)*(ED$6-$F125+1),$J125/2,$M125,TRUE))/(1-2*_xlfn.NORM.DIST(0,$J125/2,$M125,TRUE))*$D125+($K125="Steady Growth")*(AND(EE$6&gt;=$F125,EE$6&lt;=$H125)*((EE$6-$F125+1)/($J125*($J125+1)/2)*$D125))+($K125="custom")*CustCF!DY125</f>
        <v>0</v>
      </c>
      <c r="EF125" s="95">
        <f>($K125="Bell Curve")*(_xlfn.NORM.DIST(AND(EF$6&gt;=$F125,EF$6&lt;=$H125)*(EF$6-$F125+1),$J125/2,$M125,TRUE)-_xlfn.NORM.DIST(AND(EF$6&gt;=$F125,EF$6&lt;=$H125)*(EE$6-$F125+1),$J125/2,$M125,TRUE))/(1-2*_xlfn.NORM.DIST(0,$J125/2,$M125,TRUE))*$D125+($K125="Steady Growth")*(AND(EF$6&gt;=$F125,EF$6&lt;=$H125)*((EF$6-$F125+1)/($J125*($J125+1)/2)*$D125))+($K125="custom")*CustCF!DZ125</f>
        <v>0</v>
      </c>
      <c r="EG125" s="95">
        <f>($K125="Bell Curve")*(_xlfn.NORM.DIST(AND(EG$6&gt;=$F125,EG$6&lt;=$H125)*(EG$6-$F125+1),$J125/2,$M125,TRUE)-_xlfn.NORM.DIST(AND(EG$6&gt;=$F125,EG$6&lt;=$H125)*(EF$6-$F125+1),$J125/2,$M125,TRUE))/(1-2*_xlfn.NORM.DIST(0,$J125/2,$M125,TRUE))*$D125+($K125="Steady Growth")*(AND(EG$6&gt;=$F125,EG$6&lt;=$H125)*((EG$6-$F125+1)/($J125*($J125+1)/2)*$D125))+($K125="custom")*CustCF!EA125</f>
        <v>0</v>
      </c>
      <c r="EH125" s="95">
        <f>($K125="Bell Curve")*(_xlfn.NORM.DIST(AND(EH$6&gt;=$F125,EH$6&lt;=$H125)*(EH$6-$F125+1),$J125/2,$M125,TRUE)-_xlfn.NORM.DIST(AND(EH$6&gt;=$F125,EH$6&lt;=$H125)*(EG$6-$F125+1),$J125/2,$M125,TRUE))/(1-2*_xlfn.NORM.DIST(0,$J125/2,$M125,TRUE))*$D125+($K125="Steady Growth")*(AND(EH$6&gt;=$F125,EH$6&lt;=$H125)*((EH$6-$F125+1)/($J125*($J125+1)/2)*$D125))+($K125="custom")*CustCF!EB125</f>
        <v>0</v>
      </c>
      <c r="EI125" s="95">
        <f>($K125="Bell Curve")*(_xlfn.NORM.DIST(AND(EI$6&gt;=$F125,EI$6&lt;=$H125)*(EI$6-$F125+1),$J125/2,$M125,TRUE)-_xlfn.NORM.DIST(AND(EI$6&gt;=$F125,EI$6&lt;=$H125)*(EH$6-$F125+1),$J125/2,$M125,TRUE))/(1-2*_xlfn.NORM.DIST(0,$J125/2,$M125,TRUE))*$D125+($K125="Steady Growth")*(AND(EI$6&gt;=$F125,EI$6&lt;=$H125)*((EI$6-$F125+1)/($J125*($J125+1)/2)*$D125))+($K125="custom")*CustCF!EC125</f>
        <v>0</v>
      </c>
      <c r="EJ125" s="95">
        <f>($K125="Bell Curve")*(_xlfn.NORM.DIST(AND(EJ$6&gt;=$F125,EJ$6&lt;=$H125)*(EJ$6-$F125+1),$J125/2,$M125,TRUE)-_xlfn.NORM.DIST(AND(EJ$6&gt;=$F125,EJ$6&lt;=$H125)*(EI$6-$F125+1),$J125/2,$M125,TRUE))/(1-2*_xlfn.NORM.DIST(0,$J125/2,$M125,TRUE))*$D125+($K125="Steady Growth")*(AND(EJ$6&gt;=$F125,EJ$6&lt;=$H125)*((EJ$6-$F125+1)/($J125*($J125+1)/2)*$D125))+($K125="custom")*CustCF!ED125</f>
        <v>0</v>
      </c>
      <c r="EK125" s="95">
        <f>($K125="Bell Curve")*(_xlfn.NORM.DIST(AND(EK$6&gt;=$F125,EK$6&lt;=$H125)*(EK$6-$F125+1),$J125/2,$M125,TRUE)-_xlfn.NORM.DIST(AND(EK$6&gt;=$F125,EK$6&lt;=$H125)*(EJ$6-$F125+1),$J125/2,$M125,TRUE))/(1-2*_xlfn.NORM.DIST(0,$J125/2,$M125,TRUE))*$D125+($K125="Steady Growth")*(AND(EK$6&gt;=$F125,EK$6&lt;=$H125)*((EK$6-$F125+1)/($J125*($J125+1)/2)*$D125))+($K125="custom")*CustCF!EE125</f>
        <v>0</v>
      </c>
      <c r="EL125" s="95">
        <f>($K125="Bell Curve")*(_xlfn.NORM.DIST(AND(EL$6&gt;=$F125,EL$6&lt;=$H125)*(EL$6-$F125+1),$J125/2,$M125,TRUE)-_xlfn.NORM.DIST(AND(EL$6&gt;=$F125,EL$6&lt;=$H125)*(EK$6-$F125+1),$J125/2,$M125,TRUE))/(1-2*_xlfn.NORM.DIST(0,$J125/2,$M125,TRUE))*$D125+($K125="Steady Growth")*(AND(EL$6&gt;=$F125,EL$6&lt;=$H125)*((EL$6-$F125+1)/($J125*($J125+1)/2)*$D125))+($K125="custom")*CustCF!EF125</f>
        <v>0</v>
      </c>
      <c r="EM125" s="95">
        <f>($K125="Bell Curve")*(_xlfn.NORM.DIST(AND(EM$6&gt;=$F125,EM$6&lt;=$H125)*(EM$6-$F125+1),$J125/2,$M125,TRUE)-_xlfn.NORM.DIST(AND(EM$6&gt;=$F125,EM$6&lt;=$H125)*(EL$6-$F125+1),$J125/2,$M125,TRUE))/(1-2*_xlfn.NORM.DIST(0,$J125/2,$M125,TRUE))*$D125+($K125="Steady Growth")*(AND(EM$6&gt;=$F125,EM$6&lt;=$H125)*((EM$6-$F125+1)/($J125*($J125+1)/2)*$D125))+($K125="custom")*CustCF!EG125</f>
        <v>0</v>
      </c>
      <c r="EN125" s="95">
        <f>($K125="Bell Curve")*(_xlfn.NORM.DIST(AND(EN$6&gt;=$F125,EN$6&lt;=$H125)*(EN$6-$F125+1),$J125/2,$M125,TRUE)-_xlfn.NORM.DIST(AND(EN$6&gt;=$F125,EN$6&lt;=$H125)*(EM$6-$F125+1),$J125/2,$M125,TRUE))/(1-2*_xlfn.NORM.DIST(0,$J125/2,$M125,TRUE))*$D125+($K125="Steady Growth")*(AND(EN$6&gt;=$F125,EN$6&lt;=$H125)*((EN$6-$F125+1)/($J125*($J125+1)/2)*$D125))+($K125="custom")*CustCF!EH125</f>
        <v>0</v>
      </c>
      <c r="EO125" s="95">
        <f>($K125="Bell Curve")*(_xlfn.NORM.DIST(AND(EO$6&gt;=$F125,EO$6&lt;=$H125)*(EO$6-$F125+1),$J125/2,$M125,TRUE)-_xlfn.NORM.DIST(AND(EO$6&gt;=$F125,EO$6&lt;=$H125)*(EN$6-$F125+1),$J125/2,$M125,TRUE))/(1-2*_xlfn.NORM.DIST(0,$J125/2,$M125,TRUE))*$D125+($K125="Steady Growth")*(AND(EO$6&gt;=$F125,EO$6&lt;=$H125)*((EO$6-$F125+1)/($J125*($J125+1)/2)*$D125))+($K125="custom")*CustCF!EI125</f>
        <v>0</v>
      </c>
      <c r="EP125" s="95">
        <f>($K125="Bell Curve")*(_xlfn.NORM.DIST(AND(EP$6&gt;=$F125,EP$6&lt;=$H125)*(EP$6-$F125+1),$J125/2,$M125,TRUE)-_xlfn.NORM.DIST(AND(EP$6&gt;=$F125,EP$6&lt;=$H125)*(EO$6-$F125+1),$J125/2,$M125,TRUE))/(1-2*_xlfn.NORM.DIST(0,$J125/2,$M125,TRUE))*$D125+($K125="Steady Growth")*(AND(EP$6&gt;=$F125,EP$6&lt;=$H125)*((EP$6-$F125+1)/($J125*($J125+1)/2)*$D125))+($K125="custom")*CustCF!EJ125</f>
        <v>0</v>
      </c>
      <c r="EQ125" s="95">
        <f>($K125="Bell Curve")*(_xlfn.NORM.DIST(AND(EQ$6&gt;=$F125,EQ$6&lt;=$H125)*(EQ$6-$F125+1),$J125/2,$M125,TRUE)-_xlfn.NORM.DIST(AND(EQ$6&gt;=$F125,EQ$6&lt;=$H125)*(EP$6-$F125+1),$J125/2,$M125,TRUE))/(1-2*_xlfn.NORM.DIST(0,$J125/2,$M125,TRUE))*$D125+($K125="Steady Growth")*(AND(EQ$6&gt;=$F125,EQ$6&lt;=$H125)*((EQ$6-$F125+1)/($J125*($J125+1)/2)*$D125))+($K125="custom")*CustCF!EK125</f>
        <v>0</v>
      </c>
      <c r="ER125" s="95">
        <f>($K125="Bell Curve")*(_xlfn.NORM.DIST(AND(ER$6&gt;=$F125,ER$6&lt;=$H125)*(ER$6-$F125+1),$J125/2,$M125,TRUE)-_xlfn.NORM.DIST(AND(ER$6&gt;=$F125,ER$6&lt;=$H125)*(EQ$6-$F125+1),$J125/2,$M125,TRUE))/(1-2*_xlfn.NORM.DIST(0,$J125/2,$M125,TRUE))*$D125+($K125="Steady Growth")*(AND(ER$6&gt;=$F125,ER$6&lt;=$H125)*((ER$6-$F125+1)/($J125*($J125+1)/2)*$D125))+($K125="custom")*CustCF!EL125</f>
        <v>0</v>
      </c>
      <c r="ES125" s="95">
        <f>($K125="Bell Curve")*(_xlfn.NORM.DIST(AND(ES$6&gt;=$F125,ES$6&lt;=$H125)*(ES$6-$F125+1),$J125/2,$M125,TRUE)-_xlfn.NORM.DIST(AND(ES$6&gt;=$F125,ES$6&lt;=$H125)*(ER$6-$F125+1),$J125/2,$M125,TRUE))/(1-2*_xlfn.NORM.DIST(0,$J125/2,$M125,TRUE))*$D125+($K125="Steady Growth")*(AND(ES$6&gt;=$F125,ES$6&lt;=$H125)*((ES$6-$F125+1)/($J125*($J125+1)/2)*$D125))+($K125="custom")*CustCF!EM125</f>
        <v>0</v>
      </c>
      <c r="ET125" s="95">
        <f>($K125="Bell Curve")*(_xlfn.NORM.DIST(AND(ET$6&gt;=$F125,ET$6&lt;=$H125)*(ET$6-$F125+1),$J125/2,$M125,TRUE)-_xlfn.NORM.DIST(AND(ET$6&gt;=$F125,ET$6&lt;=$H125)*(ES$6-$F125+1),$J125/2,$M125,TRUE))/(1-2*_xlfn.NORM.DIST(0,$J125/2,$M125,TRUE))*$D125+($K125="Steady Growth")*(AND(ET$6&gt;=$F125,ET$6&lt;=$H125)*((ET$6-$F125+1)/($J125*($J125+1)/2)*$D125))+($K125="custom")*CustCF!EN125</f>
        <v>0</v>
      </c>
      <c r="EU125" s="95">
        <f>($K125="Bell Curve")*(_xlfn.NORM.DIST(AND(EU$6&gt;=$F125,EU$6&lt;=$H125)*(EU$6-$F125+1),$J125/2,$M125,TRUE)-_xlfn.NORM.DIST(AND(EU$6&gt;=$F125,EU$6&lt;=$H125)*(ET$6-$F125+1),$J125/2,$M125,TRUE))/(1-2*_xlfn.NORM.DIST(0,$J125/2,$M125,TRUE))*$D125+($K125="Steady Growth")*(AND(EU$6&gt;=$F125,EU$6&lt;=$H125)*((EU$6-$F125+1)/($J125*($J125+1)/2)*$D125))+($K125="custom")*CustCF!EO125</f>
        <v>0</v>
      </c>
      <c r="EV125" s="95">
        <f>($K125="Bell Curve")*(_xlfn.NORM.DIST(AND(EV$6&gt;=$F125,EV$6&lt;=$H125)*(EV$6-$F125+1),$J125/2,$M125,TRUE)-_xlfn.NORM.DIST(AND(EV$6&gt;=$F125,EV$6&lt;=$H125)*(EU$6-$F125+1),$J125/2,$M125,TRUE))/(1-2*_xlfn.NORM.DIST(0,$J125/2,$M125,TRUE))*$D125+($K125="Steady Growth")*(AND(EV$6&gt;=$F125,EV$6&lt;=$H125)*((EV$6-$F125+1)/($J125*($J125+1)/2)*$D125))+($K125="custom")*CustCF!EP125</f>
        <v>0</v>
      </c>
      <c r="EW125" s="95">
        <f>($K125="Bell Curve")*(_xlfn.NORM.DIST(AND(EW$6&gt;=$F125,EW$6&lt;=$H125)*(EW$6-$F125+1),$J125/2,$M125,TRUE)-_xlfn.NORM.DIST(AND(EW$6&gt;=$F125,EW$6&lt;=$H125)*(EV$6-$F125+1),$J125/2,$M125,TRUE))/(1-2*_xlfn.NORM.DIST(0,$J125/2,$M125,TRUE))*$D125+($K125="Steady Growth")*(AND(EW$6&gt;=$F125,EW$6&lt;=$H125)*((EW$6-$F125+1)/($J125*($J125+1)/2)*$D125))+($K125="custom")*CustCF!EQ125</f>
        <v>0</v>
      </c>
      <c r="EX125" s="95">
        <f>($K125="Bell Curve")*(_xlfn.NORM.DIST(AND(EX$6&gt;=$F125,EX$6&lt;=$H125)*(EX$6-$F125+1),$J125/2,$M125,TRUE)-_xlfn.NORM.DIST(AND(EX$6&gt;=$F125,EX$6&lt;=$H125)*(EW$6-$F125+1),$J125/2,$M125,TRUE))/(1-2*_xlfn.NORM.DIST(0,$J125/2,$M125,TRUE))*$D125+($K125="Steady Growth")*(AND(EX$6&gt;=$F125,EX$6&lt;=$H125)*((EX$6-$F125+1)/($J125*($J125+1)/2)*$D125))+($K125="custom")*CustCF!ER125</f>
        <v>0</v>
      </c>
      <c r="EY125" s="95">
        <f>($K125="Bell Curve")*(_xlfn.NORM.DIST(AND(EY$6&gt;=$F125,EY$6&lt;=$H125)*(EY$6-$F125+1),$J125/2,$M125,TRUE)-_xlfn.NORM.DIST(AND(EY$6&gt;=$F125,EY$6&lt;=$H125)*(EX$6-$F125+1),$J125/2,$M125,TRUE))/(1-2*_xlfn.NORM.DIST(0,$J125/2,$M125,TRUE))*$D125+($K125="Steady Growth")*(AND(EY$6&gt;=$F125,EY$6&lt;=$H125)*((EY$6-$F125+1)/($J125*($J125+1)/2)*$D125))+($K125="custom")*CustCF!ES125</f>
        <v>0</v>
      </c>
      <c r="EZ125" s="95">
        <f>($K125="Bell Curve")*(_xlfn.NORM.DIST(AND(EZ$6&gt;=$F125,EZ$6&lt;=$H125)*(EZ$6-$F125+1),$J125/2,$M125,TRUE)-_xlfn.NORM.DIST(AND(EZ$6&gt;=$F125,EZ$6&lt;=$H125)*(EY$6-$F125+1),$J125/2,$M125,TRUE))/(1-2*_xlfn.NORM.DIST(0,$J125/2,$M125,TRUE))*$D125+($K125="Steady Growth")*(AND(EZ$6&gt;=$F125,EZ$6&lt;=$H125)*((EZ$6-$F125+1)/($J125*($J125+1)/2)*$D125))+($K125="custom")*CustCF!ET125</f>
        <v>0</v>
      </c>
      <c r="FA125" s="95">
        <f>($K125="Bell Curve")*(_xlfn.NORM.DIST(AND(FA$6&gt;=$F125,FA$6&lt;=$H125)*(FA$6-$F125+1),$J125/2,$M125,TRUE)-_xlfn.NORM.DIST(AND(FA$6&gt;=$F125,FA$6&lt;=$H125)*(EZ$6-$F125+1),$J125/2,$M125,TRUE))/(1-2*_xlfn.NORM.DIST(0,$J125/2,$M125,TRUE))*$D125+($K125="Steady Growth")*(AND(FA$6&gt;=$F125,FA$6&lt;=$H125)*((FA$6-$F125+1)/($J125*($J125+1)/2)*$D125))+($K125="custom")*CustCF!EU125</f>
        <v>0</v>
      </c>
      <c r="FB125" s="95">
        <f>($K125="Bell Curve")*(_xlfn.NORM.DIST(AND(FB$6&gt;=$F125,FB$6&lt;=$H125)*(FB$6-$F125+1),$J125/2,$M125,TRUE)-_xlfn.NORM.DIST(AND(FB$6&gt;=$F125,FB$6&lt;=$H125)*(FA$6-$F125+1),$J125/2,$M125,TRUE))/(1-2*_xlfn.NORM.DIST(0,$J125/2,$M125,TRUE))*$D125+($K125="Steady Growth")*(AND(FB$6&gt;=$F125,FB$6&lt;=$H125)*((FB$6-$F125+1)/($J125*($J125+1)/2)*$D125))+($K125="custom")*CustCF!EV125</f>
        <v>0</v>
      </c>
      <c r="FC125" s="95">
        <f>($K125="Bell Curve")*(_xlfn.NORM.DIST(AND(FC$6&gt;=$F125,FC$6&lt;=$H125)*(FC$6-$F125+1),$J125/2,$M125,TRUE)-_xlfn.NORM.DIST(AND(FC$6&gt;=$F125,FC$6&lt;=$H125)*(FB$6-$F125+1),$J125/2,$M125,TRUE))/(1-2*_xlfn.NORM.DIST(0,$J125/2,$M125,TRUE))*$D125+($K125="Steady Growth")*(AND(FC$6&gt;=$F125,FC$6&lt;=$H125)*((FC$6-$F125+1)/($J125*($J125+1)/2)*$D125))+($K125="custom")*CustCF!EW125</f>
        <v>0</v>
      </c>
      <c r="FD125" s="95">
        <f>($K125="Bell Curve")*(_xlfn.NORM.DIST(AND(FD$6&gt;=$F125,FD$6&lt;=$H125)*(FD$6-$F125+1),$J125/2,$M125,TRUE)-_xlfn.NORM.DIST(AND(FD$6&gt;=$F125,FD$6&lt;=$H125)*(FC$6-$F125+1),$J125/2,$M125,TRUE))/(1-2*_xlfn.NORM.DIST(0,$J125/2,$M125,TRUE))*$D125+($K125="Steady Growth")*(AND(FD$6&gt;=$F125,FD$6&lt;=$H125)*((FD$6-$F125+1)/($J125*($J125+1)/2)*$D125))+($K125="custom")*CustCF!EX125</f>
        <v>0</v>
      </c>
      <c r="FE125" s="95">
        <f>($K125="Bell Curve")*(_xlfn.NORM.DIST(AND(FE$6&gt;=$F125,FE$6&lt;=$H125)*(FE$6-$F125+1),$J125/2,$M125,TRUE)-_xlfn.NORM.DIST(AND(FE$6&gt;=$F125,FE$6&lt;=$H125)*(FD$6-$F125+1),$J125/2,$M125,TRUE))/(1-2*_xlfn.NORM.DIST(0,$J125/2,$M125,TRUE))*$D125+($K125="Steady Growth")*(AND(FE$6&gt;=$F125,FE$6&lt;=$H125)*((FE$6-$F125+1)/($J125*($J125+1)/2)*$D125))+($K125="custom")*CustCF!EY125</f>
        <v>0</v>
      </c>
      <c r="FF125" s="95">
        <f>($K125="Bell Curve")*(_xlfn.NORM.DIST(AND(FF$6&gt;=$F125,FF$6&lt;=$H125)*(FF$6-$F125+1),$J125/2,$M125,TRUE)-_xlfn.NORM.DIST(AND(FF$6&gt;=$F125,FF$6&lt;=$H125)*(FE$6-$F125+1),$J125/2,$M125,TRUE))/(1-2*_xlfn.NORM.DIST(0,$J125/2,$M125,TRUE))*$D125+($K125="Steady Growth")*(AND(FF$6&gt;=$F125,FF$6&lt;=$H125)*((FF$6-$F125+1)/($J125*($J125+1)/2)*$D125))+($K125="custom")*CustCF!EZ125</f>
        <v>0</v>
      </c>
      <c r="FG125" s="95">
        <f>($K125="Bell Curve")*(_xlfn.NORM.DIST(AND(FG$6&gt;=$F125,FG$6&lt;=$H125)*(FG$6-$F125+1),$J125/2,$M125,TRUE)-_xlfn.NORM.DIST(AND(FG$6&gt;=$F125,FG$6&lt;=$H125)*(FF$6-$F125+1),$J125/2,$M125,TRUE))/(1-2*_xlfn.NORM.DIST(0,$J125/2,$M125,TRUE))*$D125+($K125="Steady Growth")*(AND(FG$6&gt;=$F125,FG$6&lt;=$H125)*((FG$6-$F125+1)/($J125*($J125+1)/2)*$D125))+($K125="custom")*CustCF!FA125</f>
        <v>0</v>
      </c>
      <c r="FH125" s="95">
        <f>($K125="Bell Curve")*(_xlfn.NORM.DIST(AND(FH$6&gt;=$F125,FH$6&lt;=$H125)*(FH$6-$F125+1),$J125/2,$M125,TRUE)-_xlfn.NORM.DIST(AND(FH$6&gt;=$F125,FH$6&lt;=$H125)*(FG$6-$F125+1),$J125/2,$M125,TRUE))/(1-2*_xlfn.NORM.DIST(0,$J125/2,$M125,TRUE))*$D125+($K125="Steady Growth")*(AND(FH$6&gt;=$F125,FH$6&lt;=$H125)*((FH$6-$F125+1)/($J125*($J125+1)/2)*$D125))+($K125="custom")*CustCF!FB125</f>
        <v>0</v>
      </c>
      <c r="FI125" s="95">
        <f>($K125="Bell Curve")*(_xlfn.NORM.DIST(AND(FI$6&gt;=$F125,FI$6&lt;=$H125)*(FI$6-$F125+1),$J125/2,$M125,TRUE)-_xlfn.NORM.DIST(AND(FI$6&gt;=$F125,FI$6&lt;=$H125)*(FH$6-$F125+1),$J125/2,$M125,TRUE))/(1-2*_xlfn.NORM.DIST(0,$J125/2,$M125,TRUE))*$D125+($K125="Steady Growth")*(AND(FI$6&gt;=$F125,FI$6&lt;=$H125)*((FI$6-$F125+1)/($J125*($J125+1)/2)*$D125))+($K125="custom")*CustCF!FC125</f>
        <v>0</v>
      </c>
      <c r="FJ125" s="95">
        <f>($K125="Bell Curve")*(_xlfn.NORM.DIST(AND(FJ$6&gt;=$F125,FJ$6&lt;=$H125)*(FJ$6-$F125+1),$J125/2,$M125,TRUE)-_xlfn.NORM.DIST(AND(FJ$6&gt;=$F125,FJ$6&lt;=$H125)*(FI$6-$F125+1),$J125/2,$M125,TRUE))/(1-2*_xlfn.NORM.DIST(0,$J125/2,$M125,TRUE))*$D125+($K125="Steady Growth")*(AND(FJ$6&gt;=$F125,FJ$6&lt;=$H125)*((FJ$6-$F125+1)/($J125*($J125+1)/2)*$D125))+($K125="custom")*CustCF!FD125</f>
        <v>0</v>
      </c>
      <c r="FK125" s="95">
        <f>($K125="Bell Curve")*(_xlfn.NORM.DIST(AND(FK$6&gt;=$F125,FK$6&lt;=$H125)*(FK$6-$F125+1),$J125/2,$M125,TRUE)-_xlfn.NORM.DIST(AND(FK$6&gt;=$F125,FK$6&lt;=$H125)*(FJ$6-$F125+1),$J125/2,$M125,TRUE))/(1-2*_xlfn.NORM.DIST(0,$J125/2,$M125,TRUE))*$D125+($K125="Steady Growth")*(AND(FK$6&gt;=$F125,FK$6&lt;=$H125)*((FK$6-$F125+1)/($J125*($J125+1)/2)*$D125))+($K125="custom")*CustCF!FE125</f>
        <v>0</v>
      </c>
      <c r="FL125" s="95">
        <f>($K125="Bell Curve")*(_xlfn.NORM.DIST(AND(FL$6&gt;=$F125,FL$6&lt;=$H125)*(FL$6-$F125+1),$J125/2,$M125,TRUE)-_xlfn.NORM.DIST(AND(FL$6&gt;=$F125,FL$6&lt;=$H125)*(FK$6-$F125+1),$J125/2,$M125,TRUE))/(1-2*_xlfn.NORM.DIST(0,$J125/2,$M125,TRUE))*$D125+($K125="Steady Growth")*(AND(FL$6&gt;=$F125,FL$6&lt;=$H125)*((FL$6-$F125+1)/($J125*($J125+1)/2)*$D125))+($K125="custom")*CustCF!FF125</f>
        <v>0</v>
      </c>
      <c r="FM125" s="95">
        <f>($K125="Bell Curve")*(_xlfn.NORM.DIST(AND(FM$6&gt;=$F125,FM$6&lt;=$H125)*(FM$6-$F125+1),$J125/2,$M125,TRUE)-_xlfn.NORM.DIST(AND(FM$6&gt;=$F125,FM$6&lt;=$H125)*(FL$6-$F125+1),$J125/2,$M125,TRUE))/(1-2*_xlfn.NORM.DIST(0,$J125/2,$M125,TRUE))*$D125+($K125="Steady Growth")*(AND(FM$6&gt;=$F125,FM$6&lt;=$H125)*((FM$6-$F125+1)/($J125*($J125+1)/2)*$D125))+($K125="custom")*CustCF!FG125</f>
        <v>0</v>
      </c>
      <c r="FN125" s="95">
        <f>($K125="Bell Curve")*(_xlfn.NORM.DIST(AND(FN$6&gt;=$F125,FN$6&lt;=$H125)*(FN$6-$F125+1),$J125/2,$M125,TRUE)-_xlfn.NORM.DIST(AND(FN$6&gt;=$F125,FN$6&lt;=$H125)*(FM$6-$F125+1),$J125/2,$M125,TRUE))/(1-2*_xlfn.NORM.DIST(0,$J125/2,$M125,TRUE))*$D125+($K125="Steady Growth")*(AND(FN$6&gt;=$F125,FN$6&lt;=$H125)*((FN$6-$F125+1)/($J125*($J125+1)/2)*$D125))+($K125="custom")*CustCF!FH125</f>
        <v>0</v>
      </c>
      <c r="FO125" s="95">
        <f>($K125="Bell Curve")*(_xlfn.NORM.DIST(AND(FO$6&gt;=$F125,FO$6&lt;=$H125)*(FO$6-$F125+1),$J125/2,$M125,TRUE)-_xlfn.NORM.DIST(AND(FO$6&gt;=$F125,FO$6&lt;=$H125)*(FN$6-$F125+1),$J125/2,$M125,TRUE))/(1-2*_xlfn.NORM.DIST(0,$J125/2,$M125,TRUE))*$D125+($K125="Steady Growth")*(AND(FO$6&gt;=$F125,FO$6&lt;=$H125)*((FO$6-$F125+1)/($J125*($J125+1)/2)*$D125))+($K125="custom")*CustCF!FI125</f>
        <v>0</v>
      </c>
      <c r="FP125" s="95">
        <f>($K125="Bell Curve")*(_xlfn.NORM.DIST(AND(FP$6&gt;=$F125,FP$6&lt;=$H125)*(FP$6-$F125+1),$J125/2,$M125,TRUE)-_xlfn.NORM.DIST(AND(FP$6&gt;=$F125,FP$6&lt;=$H125)*(FO$6-$F125+1),$J125/2,$M125,TRUE))/(1-2*_xlfn.NORM.DIST(0,$J125/2,$M125,TRUE))*$D125+($K125="Steady Growth")*(AND(FP$6&gt;=$F125,FP$6&lt;=$H125)*((FP$6-$F125+1)/($J125*($J125+1)/2)*$D125))+($K125="custom")*CustCF!FJ125</f>
        <v>0</v>
      </c>
      <c r="FQ125" s="95">
        <f>($K125="Bell Curve")*(_xlfn.NORM.DIST(AND(FQ$6&gt;=$F125,FQ$6&lt;=$H125)*(FQ$6-$F125+1),$J125/2,$M125,TRUE)-_xlfn.NORM.DIST(AND(FQ$6&gt;=$F125,FQ$6&lt;=$H125)*(FP$6-$F125+1),$J125/2,$M125,TRUE))/(1-2*_xlfn.NORM.DIST(0,$J125/2,$M125,TRUE))*$D125+($K125="Steady Growth")*(AND(FQ$6&gt;=$F125,FQ$6&lt;=$H125)*((FQ$6-$F125+1)/($J125*($J125+1)/2)*$D125))+($K125="custom")*CustCF!FK125</f>
        <v>0</v>
      </c>
      <c r="FR125" s="95">
        <f>($K125="Bell Curve")*(_xlfn.NORM.DIST(AND(FR$6&gt;=$F125,FR$6&lt;=$H125)*(FR$6-$F125+1),$J125/2,$M125,TRUE)-_xlfn.NORM.DIST(AND(FR$6&gt;=$F125,FR$6&lt;=$H125)*(FQ$6-$F125+1),$J125/2,$M125,TRUE))/(1-2*_xlfn.NORM.DIST(0,$J125/2,$M125,TRUE))*$D125+($K125="Steady Growth")*(AND(FR$6&gt;=$F125,FR$6&lt;=$H125)*((FR$6-$F125+1)/($J125*($J125+1)/2)*$D125))+($K125="custom")*CustCF!FL125</f>
        <v>0</v>
      </c>
      <c r="FS125" s="95">
        <f>($K125="Bell Curve")*(_xlfn.NORM.DIST(AND(FS$6&gt;=$F125,FS$6&lt;=$H125)*(FS$6-$F125+1),$J125/2,$M125,TRUE)-_xlfn.NORM.DIST(AND(FS$6&gt;=$F125,FS$6&lt;=$H125)*(FR$6-$F125+1),$J125/2,$M125,TRUE))/(1-2*_xlfn.NORM.DIST(0,$J125/2,$M125,TRUE))*$D125+($K125="Steady Growth")*(AND(FS$6&gt;=$F125,FS$6&lt;=$H125)*((FS$6-$F125+1)/($J125*($J125+1)/2)*$D125))+($K125="custom")*CustCF!FM125</f>
        <v>0</v>
      </c>
      <c r="FT125" s="95">
        <f>($K125="Bell Curve")*(_xlfn.NORM.DIST(AND(FT$6&gt;=$F125,FT$6&lt;=$H125)*(FT$6-$F125+1),$J125/2,$M125,TRUE)-_xlfn.NORM.DIST(AND(FT$6&gt;=$F125,FT$6&lt;=$H125)*(FS$6-$F125+1),$J125/2,$M125,TRUE))/(1-2*_xlfn.NORM.DIST(0,$J125/2,$M125,TRUE))*$D125+($K125="Steady Growth")*(AND(FT$6&gt;=$F125,FT$6&lt;=$H125)*((FT$6-$F125+1)/($J125*($J125+1)/2)*$D125))+($K125="custom")*CustCF!FN125</f>
        <v>0</v>
      </c>
      <c r="FU125" s="95">
        <f>($K125="Bell Curve")*(_xlfn.NORM.DIST(AND(FU$6&gt;=$F125,FU$6&lt;=$H125)*(FU$6-$F125+1),$J125/2,$M125,TRUE)-_xlfn.NORM.DIST(AND(FU$6&gt;=$F125,FU$6&lt;=$H125)*(FT$6-$F125+1),$J125/2,$M125,TRUE))/(1-2*_xlfn.NORM.DIST(0,$J125/2,$M125,TRUE))*$D125+($K125="Steady Growth")*(AND(FU$6&gt;=$F125,FU$6&lt;=$H125)*((FU$6-$F125+1)/($J125*($J125+1)/2)*$D125))+($K125="custom")*CustCF!FO125</f>
        <v>0</v>
      </c>
      <c r="FV125" s="95">
        <f>($K125="Bell Curve")*(_xlfn.NORM.DIST(AND(FV$6&gt;=$F125,FV$6&lt;=$H125)*(FV$6-$F125+1),$J125/2,$M125,TRUE)-_xlfn.NORM.DIST(AND(FV$6&gt;=$F125,FV$6&lt;=$H125)*(FU$6-$F125+1),$J125/2,$M125,TRUE))/(1-2*_xlfn.NORM.DIST(0,$J125/2,$M125,TRUE))*$D125+($K125="Steady Growth")*(AND(FV$6&gt;=$F125,FV$6&lt;=$H125)*((FV$6-$F125+1)/($J125*($J125+1)/2)*$D125))+($K125="custom")*CustCF!FP125</f>
        <v>0</v>
      </c>
      <c r="FW125" s="95">
        <f>($K125="Bell Curve")*(_xlfn.NORM.DIST(AND(FW$6&gt;=$F125,FW$6&lt;=$H125)*(FW$6-$F125+1),$J125/2,$M125,TRUE)-_xlfn.NORM.DIST(AND(FW$6&gt;=$F125,FW$6&lt;=$H125)*(FV$6-$F125+1),$J125/2,$M125,TRUE))/(1-2*_xlfn.NORM.DIST(0,$J125/2,$M125,TRUE))*$D125+($K125="Steady Growth")*(AND(FW$6&gt;=$F125,FW$6&lt;=$H125)*((FW$6-$F125+1)/($J125*($J125+1)/2)*$D125))+($K125="custom")*CustCF!FQ125</f>
        <v>0</v>
      </c>
      <c r="FX125" s="95">
        <f>($K125="Bell Curve")*(_xlfn.NORM.DIST(AND(FX$6&gt;=$F125,FX$6&lt;=$H125)*(FX$6-$F125+1),$J125/2,$M125,TRUE)-_xlfn.NORM.DIST(AND(FX$6&gt;=$F125,FX$6&lt;=$H125)*(FW$6-$F125+1),$J125/2,$M125,TRUE))/(1-2*_xlfn.NORM.DIST(0,$J125/2,$M125,TRUE))*$D125+($K125="Steady Growth")*(AND(FX$6&gt;=$F125,FX$6&lt;=$H125)*((FX$6-$F125+1)/($J125*($J125+1)/2)*$D125))+($K125="custom")*CustCF!FR125</f>
        <v>0</v>
      </c>
      <c r="FY125" s="95">
        <f>($K125="Bell Curve")*(_xlfn.NORM.DIST(AND(FY$6&gt;=$F125,FY$6&lt;=$H125)*(FY$6-$F125+1),$J125/2,$M125,TRUE)-_xlfn.NORM.DIST(AND(FY$6&gt;=$F125,FY$6&lt;=$H125)*(FX$6-$F125+1),$J125/2,$M125,TRUE))/(1-2*_xlfn.NORM.DIST(0,$J125/2,$M125,TRUE))*$D125+($K125="Steady Growth")*(AND(FY$6&gt;=$F125,FY$6&lt;=$H125)*((FY$6-$F125+1)/($J125*($J125+1)/2)*$D125))+($K125="custom")*CustCF!FS125</f>
        <v>0</v>
      </c>
      <c r="FZ125" s="95">
        <f>($K125="Bell Curve")*(_xlfn.NORM.DIST(AND(FZ$6&gt;=$F125,FZ$6&lt;=$H125)*(FZ$6-$F125+1),$J125/2,$M125,TRUE)-_xlfn.NORM.DIST(AND(FZ$6&gt;=$F125,FZ$6&lt;=$H125)*(FY$6-$F125+1),$J125/2,$M125,TRUE))/(1-2*_xlfn.NORM.DIST(0,$J125/2,$M125,TRUE))*$D125+($K125="Steady Growth")*(AND(FZ$6&gt;=$F125,FZ$6&lt;=$H125)*((FZ$6-$F125+1)/($J125*($J125+1)/2)*$D125))+($K125="custom")*CustCF!FT125</f>
        <v>0</v>
      </c>
      <c r="GA125" s="95">
        <f>($K125="Bell Curve")*(_xlfn.NORM.DIST(AND(GA$6&gt;=$F125,GA$6&lt;=$H125)*(GA$6-$F125+1),$J125/2,$M125,TRUE)-_xlfn.NORM.DIST(AND(GA$6&gt;=$F125,GA$6&lt;=$H125)*(FZ$6-$F125+1),$J125/2,$M125,TRUE))/(1-2*_xlfn.NORM.DIST(0,$J125/2,$M125,TRUE))*$D125+($K125="Steady Growth")*(AND(GA$6&gt;=$F125,GA$6&lt;=$H125)*((GA$6-$F125+1)/($J125*($J125+1)/2)*$D125))+($K125="custom")*CustCF!FU125</f>
        <v>0</v>
      </c>
      <c r="GB125" s="95">
        <f>($K125="Bell Curve")*(_xlfn.NORM.DIST(AND(GB$6&gt;=$F125,GB$6&lt;=$H125)*(GB$6-$F125+1),$J125/2,$M125,TRUE)-_xlfn.NORM.DIST(AND(GB$6&gt;=$F125,GB$6&lt;=$H125)*(GA$6-$F125+1),$J125/2,$M125,TRUE))/(1-2*_xlfn.NORM.DIST(0,$J125/2,$M125,TRUE))*$D125+($K125="Steady Growth")*(AND(GB$6&gt;=$F125,GB$6&lt;=$H125)*((GB$6-$F125+1)/($J125*($J125+1)/2)*$D125))+($K125="custom")*CustCF!FV125</f>
        <v>0</v>
      </c>
      <c r="GC125" s="95">
        <f>($K125="Bell Curve")*(_xlfn.NORM.DIST(AND(GC$6&gt;=$F125,GC$6&lt;=$H125)*(GC$6-$F125+1),$J125/2,$M125,TRUE)-_xlfn.NORM.DIST(AND(GC$6&gt;=$F125,GC$6&lt;=$H125)*(GB$6-$F125+1),$J125/2,$M125,TRUE))/(1-2*_xlfn.NORM.DIST(0,$J125/2,$M125,TRUE))*$D125+($K125="Steady Growth")*(AND(GC$6&gt;=$F125,GC$6&lt;=$H125)*((GC$6-$F125+1)/($J125*($J125+1)/2)*$D125))+($K125="custom")*CustCF!FW125</f>
        <v>0</v>
      </c>
      <c r="GD125" s="95">
        <f>($K125="Bell Curve")*(_xlfn.NORM.DIST(AND(GD$6&gt;=$F125,GD$6&lt;=$H125)*(GD$6-$F125+1),$J125/2,$M125,TRUE)-_xlfn.NORM.DIST(AND(GD$6&gt;=$F125,GD$6&lt;=$H125)*(GC$6-$F125+1),$J125/2,$M125,TRUE))/(1-2*_xlfn.NORM.DIST(0,$J125/2,$M125,TRUE))*$D125+($K125="Steady Growth")*(AND(GD$6&gt;=$F125,GD$6&lt;=$H125)*((GD$6-$F125+1)/($J125*($J125+1)/2)*$D125))+($K125="custom")*CustCF!FX125</f>
        <v>0</v>
      </c>
      <c r="GE125" s="95">
        <f>($K125="Bell Curve")*(_xlfn.NORM.DIST(AND(GE$6&gt;=$F125,GE$6&lt;=$H125)*(GE$6-$F125+1),$J125/2,$M125,TRUE)-_xlfn.NORM.DIST(AND(GE$6&gt;=$F125,GE$6&lt;=$H125)*(GD$6-$F125+1),$J125/2,$M125,TRUE))/(1-2*_xlfn.NORM.DIST(0,$J125/2,$M125,TRUE))*$D125+($K125="Steady Growth")*(AND(GE$6&gt;=$F125,GE$6&lt;=$H125)*((GE$6-$F125+1)/($J125*($J125+1)/2)*$D125))+($K125="custom")*CustCF!FY125</f>
        <v>0</v>
      </c>
      <c r="GF125" s="95">
        <f>($K125="Bell Curve")*(_xlfn.NORM.DIST(AND(GF$6&gt;=$F125,GF$6&lt;=$H125)*(GF$6-$F125+1),$J125/2,$M125,TRUE)-_xlfn.NORM.DIST(AND(GF$6&gt;=$F125,GF$6&lt;=$H125)*(GE$6-$F125+1),$J125/2,$M125,TRUE))/(1-2*_xlfn.NORM.DIST(0,$J125/2,$M125,TRUE))*$D125+($K125="Steady Growth")*(AND(GF$6&gt;=$F125,GF$6&lt;=$H125)*((GF$6-$F125+1)/($J125*($J125+1)/2)*$D125))+($K125="custom")*CustCF!FZ125</f>
        <v>0</v>
      </c>
      <c r="GG125" s="95">
        <f>($K125="Bell Curve")*(_xlfn.NORM.DIST(AND(GG$6&gt;=$F125,GG$6&lt;=$H125)*(GG$6-$F125+1),$J125/2,$M125,TRUE)-_xlfn.NORM.DIST(AND(GG$6&gt;=$F125,GG$6&lt;=$H125)*(GF$6-$F125+1),$J125/2,$M125,TRUE))/(1-2*_xlfn.NORM.DIST(0,$J125/2,$M125,TRUE))*$D125+($K125="Steady Growth")*(AND(GG$6&gt;=$F125,GG$6&lt;=$H125)*((GG$6-$F125+1)/($J125*($J125+1)/2)*$D125))+($K125="custom")*CustCF!GA125</f>
        <v>0</v>
      </c>
      <c r="GH125" s="95">
        <f>($K125="Bell Curve")*(_xlfn.NORM.DIST(AND(GH$6&gt;=$F125,GH$6&lt;=$H125)*(GH$6-$F125+1),$J125/2,$M125,TRUE)-_xlfn.NORM.DIST(AND(GH$6&gt;=$F125,GH$6&lt;=$H125)*(GG$6-$F125+1),$J125/2,$M125,TRUE))/(1-2*_xlfn.NORM.DIST(0,$J125/2,$M125,TRUE))*$D125+($K125="Steady Growth")*(AND(GH$6&gt;=$F125,GH$6&lt;=$H125)*((GH$6-$F125+1)/($J125*($J125+1)/2)*$D125))+($K125="custom")*CustCF!GB125</f>
        <v>0</v>
      </c>
      <c r="GI125" s="95">
        <f>($K125="Bell Curve")*(_xlfn.NORM.DIST(AND(GI$6&gt;=$F125,GI$6&lt;=$H125)*(GI$6-$F125+1),$J125/2,$M125,TRUE)-_xlfn.NORM.DIST(AND(GI$6&gt;=$F125,GI$6&lt;=$H125)*(GH$6-$F125+1),$J125/2,$M125,TRUE))/(1-2*_xlfn.NORM.DIST(0,$J125/2,$M125,TRUE))*$D125+($K125="Steady Growth")*(AND(GI$6&gt;=$F125,GI$6&lt;=$H125)*((GI$6-$F125+1)/($J125*($J125+1)/2)*$D125))+($K125="custom")*CustCF!GC125</f>
        <v>0</v>
      </c>
      <c r="GJ125" s="95">
        <f>($K125="Bell Curve")*(_xlfn.NORM.DIST(AND(GJ$6&gt;=$F125,GJ$6&lt;=$H125)*(GJ$6-$F125+1),$J125/2,$M125,TRUE)-_xlfn.NORM.DIST(AND(GJ$6&gt;=$F125,GJ$6&lt;=$H125)*(GI$6-$F125+1),$J125/2,$M125,TRUE))/(1-2*_xlfn.NORM.DIST(0,$J125/2,$M125,TRUE))*$D125+($K125="Steady Growth")*(AND(GJ$6&gt;=$F125,GJ$6&lt;=$H125)*((GJ$6-$F125+1)/($J125*($J125+1)/2)*$D125))+($K125="custom")*CustCF!GD125</f>
        <v>0</v>
      </c>
      <c r="GK125" s="95">
        <f>($K125="Bell Curve")*(_xlfn.NORM.DIST(AND(GK$6&gt;=$F125,GK$6&lt;=$H125)*(GK$6-$F125+1),$J125/2,$M125,TRUE)-_xlfn.NORM.DIST(AND(GK$6&gt;=$F125,GK$6&lt;=$H125)*(GJ$6-$F125+1),$J125/2,$M125,TRUE))/(1-2*_xlfn.NORM.DIST(0,$J125/2,$M125,TRUE))*$D125+($K125="Steady Growth")*(AND(GK$6&gt;=$F125,GK$6&lt;=$H125)*((GK$6-$F125+1)/($J125*($J125+1)/2)*$D125))+($K125="custom")*CustCF!GE125</f>
        <v>0</v>
      </c>
      <c r="GL125" s="95">
        <f>($K125="Bell Curve")*(_xlfn.NORM.DIST(AND(GL$6&gt;=$F125,GL$6&lt;=$H125)*(GL$6-$F125+1),$J125/2,$M125,TRUE)-_xlfn.NORM.DIST(AND(GL$6&gt;=$F125,GL$6&lt;=$H125)*(GK$6-$F125+1),$J125/2,$M125,TRUE))/(1-2*_xlfn.NORM.DIST(0,$J125/2,$M125,TRUE))*$D125+($K125="Steady Growth")*(AND(GL$6&gt;=$F125,GL$6&lt;=$H125)*((GL$6-$F125+1)/($J125*($J125+1)/2)*$D125))+($K125="custom")*CustCF!GF125</f>
        <v>0</v>
      </c>
      <c r="GM125" s="95">
        <f>($K125="Bell Curve")*(_xlfn.NORM.DIST(AND(GM$6&gt;=$F125,GM$6&lt;=$H125)*(GM$6-$F125+1),$J125/2,$M125,TRUE)-_xlfn.NORM.DIST(AND(GM$6&gt;=$F125,GM$6&lt;=$H125)*(GL$6-$F125+1),$J125/2,$M125,TRUE))/(1-2*_xlfn.NORM.DIST(0,$J125/2,$M125,TRUE))*$D125+($K125="Steady Growth")*(AND(GM$6&gt;=$F125,GM$6&lt;=$H125)*((GM$6-$F125+1)/($J125*($J125+1)/2)*$D125))+($K125="custom")*CustCF!GG125</f>
        <v>0</v>
      </c>
      <c r="GN125" s="268">
        <f>($K125="Bell Curve")*(_xlfn.NORM.DIST(AND(GN$6&gt;=$F125,GN$6&lt;=$H125)*(GN$6-$F125+1),$J125/2,$M125,TRUE)-_xlfn.NORM.DIST(AND(GN$6&gt;=$F125,GN$6&lt;=$H125)*(GM$6-$F125+1),$J125/2,$M125,TRUE))/(1-2*_xlfn.NORM.DIST(0,$J125/2,$M125,TRUE))*$D125+($K125="Steady Growth")*(AND(GN$6&gt;=$F125,GN$6&lt;=$H125)*((GN$6-$F125+1)/($J125*($J125+1)/2)*$D125))+($K125="custom")*CustCF!GH125</f>
        <v>0</v>
      </c>
      <c r="GO125" s="1"/>
      <c r="GP125" s="67"/>
    </row>
    <row r="126" spans="1:198" customFormat="1" hidden="1" outlineLevel="1" x14ac:dyDescent="0.75">
      <c r="A126" s="1"/>
      <c r="B126" s="1"/>
      <c r="C126" s="262">
        <f>Budget!AB41</f>
        <v>0</v>
      </c>
      <c r="D126" s="19">
        <f>Budget!AC41</f>
        <v>0</v>
      </c>
      <c r="E126" s="19" t="str">
        <f t="shared" si="54"/>
        <v/>
      </c>
      <c r="F126" s="263">
        <v>0</v>
      </c>
      <c r="G126" s="257">
        <f>IF(L126="custom",CustCF!F126,INDEX($P$8:$GN$8,MATCH(F126,$P$6:$GN$6,0)))</f>
        <v>46053</v>
      </c>
      <c r="H126" s="263">
        <v>0</v>
      </c>
      <c r="I126" s="257">
        <f>IF(L126="custom",CustCF!G126,INDEX($P$8:$GN$8,MATCH(H126,$P$6:$GN$6,0)))</f>
        <v>46053</v>
      </c>
      <c r="J126" s="260">
        <f t="shared" si="55"/>
        <v>1</v>
      </c>
      <c r="K126" s="265" t="s">
        <v>116</v>
      </c>
      <c r="L126" s="266" t="s">
        <v>141</v>
      </c>
      <c r="M126" s="267">
        <f t="shared" si="56"/>
        <v>9</v>
      </c>
      <c r="N126" s="18">
        <f t="shared" si="47"/>
        <v>0</v>
      </c>
      <c r="O126" s="1372">
        <f t="shared" si="46"/>
        <v>0</v>
      </c>
      <c r="P126" s="95">
        <f>($K126="Bell Curve")*(_xlfn.NORM.DIST(AND(P$6&gt;=$F126,P$6&lt;=$H126)*(P$6-$F126+1),$J126/2,$M126,TRUE)-_xlfn.NORM.DIST(AND(P$6&gt;=$F126,P$6&lt;=$H126)*(O$6-$F126+1),$J126/2,$M126,TRUE))/(1-2*_xlfn.NORM.DIST(0,$J126/2,$M126,TRUE))*$D126+($K126="Steady Growth")*(AND(P$6&gt;=$F126,P$6&lt;=$H126)*((P$6-$F126+1)/($J126*($J126+1)/2)*$D126))+($K126="custom")*CustCF!J126</f>
        <v>0</v>
      </c>
      <c r="Q126" s="95">
        <f>($K126="Bell Curve")*(_xlfn.NORM.DIST(AND(Q$6&gt;=$F126,Q$6&lt;=$H126)*(Q$6-$F126+1),$J126/2,$M126,TRUE)-_xlfn.NORM.DIST(AND(Q$6&gt;=$F126,Q$6&lt;=$H126)*(P$6-$F126+1),$J126/2,$M126,TRUE))/(1-2*_xlfn.NORM.DIST(0,$J126/2,$M126,TRUE))*$D126+($K126="Steady Growth")*(AND(Q$6&gt;=$F126,Q$6&lt;=$H126)*((Q$6-$F126+1)/($J126*($J126+1)/2)*$D126))+($K126="custom")*CustCF!K126</f>
        <v>0</v>
      </c>
      <c r="R126" s="95">
        <f>($K126="Bell Curve")*(_xlfn.NORM.DIST(AND(R$6&gt;=$F126,R$6&lt;=$H126)*(R$6-$F126+1),$J126/2,$M126,TRUE)-_xlfn.NORM.DIST(AND(R$6&gt;=$F126,R$6&lt;=$H126)*(Q$6-$F126+1),$J126/2,$M126,TRUE))/(1-2*_xlfn.NORM.DIST(0,$J126/2,$M126,TRUE))*$D126+($K126="Steady Growth")*(AND(R$6&gt;=$F126,R$6&lt;=$H126)*((R$6-$F126+1)/($J126*($J126+1)/2)*$D126))+($K126="custom")*CustCF!L126</f>
        <v>0</v>
      </c>
      <c r="S126" s="95">
        <f>($K126="Bell Curve")*(_xlfn.NORM.DIST(AND(S$6&gt;=$F126,S$6&lt;=$H126)*(S$6-$F126+1),$J126/2,$M126,TRUE)-_xlfn.NORM.DIST(AND(S$6&gt;=$F126,S$6&lt;=$H126)*(R$6-$F126+1),$J126/2,$M126,TRUE))/(1-2*_xlfn.NORM.DIST(0,$J126/2,$M126,TRUE))*$D126+($K126="Steady Growth")*(AND(S$6&gt;=$F126,S$6&lt;=$H126)*((S$6-$F126+1)/($J126*($J126+1)/2)*$D126))+($K126="custom")*CustCF!M126</f>
        <v>0</v>
      </c>
      <c r="T126" s="95">
        <f>($K126="Bell Curve")*(_xlfn.NORM.DIST(AND(T$6&gt;=$F126,T$6&lt;=$H126)*(T$6-$F126+1),$J126/2,$M126,TRUE)-_xlfn.NORM.DIST(AND(T$6&gt;=$F126,T$6&lt;=$H126)*(S$6-$F126+1),$J126/2,$M126,TRUE))/(1-2*_xlfn.NORM.DIST(0,$J126/2,$M126,TRUE))*$D126+($K126="Steady Growth")*(AND(T$6&gt;=$F126,T$6&lt;=$H126)*((T$6-$F126+1)/($J126*($J126+1)/2)*$D126))+($K126="custom")*CustCF!N126</f>
        <v>0</v>
      </c>
      <c r="U126" s="95">
        <f>($K126="Bell Curve")*(_xlfn.NORM.DIST(AND(U$6&gt;=$F126,U$6&lt;=$H126)*(U$6-$F126+1),$J126/2,$M126,TRUE)-_xlfn.NORM.DIST(AND(U$6&gt;=$F126,U$6&lt;=$H126)*(T$6-$F126+1),$J126/2,$M126,TRUE))/(1-2*_xlfn.NORM.DIST(0,$J126/2,$M126,TRUE))*$D126+($K126="Steady Growth")*(AND(U$6&gt;=$F126,U$6&lt;=$H126)*((U$6-$F126+1)/($J126*($J126+1)/2)*$D126))+($K126="custom")*CustCF!O126</f>
        <v>0</v>
      </c>
      <c r="V126" s="95">
        <f>($K126="Bell Curve")*(_xlfn.NORM.DIST(AND(V$6&gt;=$F126,V$6&lt;=$H126)*(V$6-$F126+1),$J126/2,$M126,TRUE)-_xlfn.NORM.DIST(AND(V$6&gt;=$F126,V$6&lt;=$H126)*(U$6-$F126+1),$J126/2,$M126,TRUE))/(1-2*_xlfn.NORM.DIST(0,$J126/2,$M126,TRUE))*$D126+($K126="Steady Growth")*(AND(V$6&gt;=$F126,V$6&lt;=$H126)*((V$6-$F126+1)/($J126*($J126+1)/2)*$D126))+($K126="custom")*CustCF!P126</f>
        <v>0</v>
      </c>
      <c r="W126" s="95">
        <f>($K126="Bell Curve")*(_xlfn.NORM.DIST(AND(W$6&gt;=$F126,W$6&lt;=$H126)*(W$6-$F126+1),$J126/2,$M126,TRUE)-_xlfn.NORM.DIST(AND(W$6&gt;=$F126,W$6&lt;=$H126)*(V$6-$F126+1),$J126/2,$M126,TRUE))/(1-2*_xlfn.NORM.DIST(0,$J126/2,$M126,TRUE))*$D126+($K126="Steady Growth")*(AND(W$6&gt;=$F126,W$6&lt;=$H126)*((W$6-$F126+1)/($J126*($J126+1)/2)*$D126))+($K126="custom")*CustCF!Q126</f>
        <v>0</v>
      </c>
      <c r="X126" s="95">
        <f>($K126="Bell Curve")*(_xlfn.NORM.DIST(AND(X$6&gt;=$F126,X$6&lt;=$H126)*(X$6-$F126+1),$J126/2,$M126,TRUE)-_xlfn.NORM.DIST(AND(X$6&gt;=$F126,X$6&lt;=$H126)*(W$6-$F126+1),$J126/2,$M126,TRUE))/(1-2*_xlfn.NORM.DIST(0,$J126/2,$M126,TRUE))*$D126+($K126="Steady Growth")*(AND(X$6&gt;=$F126,X$6&lt;=$H126)*((X$6-$F126+1)/($J126*($J126+1)/2)*$D126))+($K126="custom")*CustCF!R126</f>
        <v>0</v>
      </c>
      <c r="Y126" s="95">
        <f>($K126="Bell Curve")*(_xlfn.NORM.DIST(AND(Y$6&gt;=$F126,Y$6&lt;=$H126)*(Y$6-$F126+1),$J126/2,$M126,TRUE)-_xlfn.NORM.DIST(AND(Y$6&gt;=$F126,Y$6&lt;=$H126)*(X$6-$F126+1),$J126/2,$M126,TRUE))/(1-2*_xlfn.NORM.DIST(0,$J126/2,$M126,TRUE))*$D126+($K126="Steady Growth")*(AND(Y$6&gt;=$F126,Y$6&lt;=$H126)*((Y$6-$F126+1)/($J126*($J126+1)/2)*$D126))+($K126="custom")*CustCF!S126</f>
        <v>0</v>
      </c>
      <c r="Z126" s="95">
        <f>($K126="Bell Curve")*(_xlfn.NORM.DIST(AND(Z$6&gt;=$F126,Z$6&lt;=$H126)*(Z$6-$F126+1),$J126/2,$M126,TRUE)-_xlfn.NORM.DIST(AND(Z$6&gt;=$F126,Z$6&lt;=$H126)*(Y$6-$F126+1),$J126/2,$M126,TRUE))/(1-2*_xlfn.NORM.DIST(0,$J126/2,$M126,TRUE))*$D126+($K126="Steady Growth")*(AND(Z$6&gt;=$F126,Z$6&lt;=$H126)*((Z$6-$F126+1)/($J126*($J126+1)/2)*$D126))+($K126="custom")*CustCF!T126</f>
        <v>0</v>
      </c>
      <c r="AA126" s="95">
        <f>($K126="Bell Curve")*(_xlfn.NORM.DIST(AND(AA$6&gt;=$F126,AA$6&lt;=$H126)*(AA$6-$F126+1),$J126/2,$M126,TRUE)-_xlfn.NORM.DIST(AND(AA$6&gt;=$F126,AA$6&lt;=$H126)*(Z$6-$F126+1),$J126/2,$M126,TRUE))/(1-2*_xlfn.NORM.DIST(0,$J126/2,$M126,TRUE))*$D126+($K126="Steady Growth")*(AND(AA$6&gt;=$F126,AA$6&lt;=$H126)*((AA$6-$F126+1)/($J126*($J126+1)/2)*$D126))+($K126="custom")*CustCF!U126</f>
        <v>0</v>
      </c>
      <c r="AB126" s="95">
        <f>($K126="Bell Curve")*(_xlfn.NORM.DIST(AND(AB$6&gt;=$F126,AB$6&lt;=$H126)*(AB$6-$F126+1),$J126/2,$M126,TRUE)-_xlfn.NORM.DIST(AND(AB$6&gt;=$F126,AB$6&lt;=$H126)*(AA$6-$F126+1),$J126/2,$M126,TRUE))/(1-2*_xlfn.NORM.DIST(0,$J126/2,$M126,TRUE))*$D126+($K126="Steady Growth")*(AND(AB$6&gt;=$F126,AB$6&lt;=$H126)*((AB$6-$F126+1)/($J126*($J126+1)/2)*$D126))+($K126="custom")*CustCF!V126</f>
        <v>0</v>
      </c>
      <c r="AC126" s="95">
        <f>($K126="Bell Curve")*(_xlfn.NORM.DIST(AND(AC$6&gt;=$F126,AC$6&lt;=$H126)*(AC$6-$F126+1),$J126/2,$M126,TRUE)-_xlfn.NORM.DIST(AND(AC$6&gt;=$F126,AC$6&lt;=$H126)*(AB$6-$F126+1),$J126/2,$M126,TRUE))/(1-2*_xlfn.NORM.DIST(0,$J126/2,$M126,TRUE))*$D126+($K126="Steady Growth")*(AND(AC$6&gt;=$F126,AC$6&lt;=$H126)*((AC$6-$F126+1)/($J126*($J126+1)/2)*$D126))+($K126="custom")*CustCF!W126</f>
        <v>0</v>
      </c>
      <c r="AD126" s="95">
        <f>($K126="Bell Curve")*(_xlfn.NORM.DIST(AND(AD$6&gt;=$F126,AD$6&lt;=$H126)*(AD$6-$F126+1),$J126/2,$M126,TRUE)-_xlfn.NORM.DIST(AND(AD$6&gt;=$F126,AD$6&lt;=$H126)*(AC$6-$F126+1),$J126/2,$M126,TRUE))/(1-2*_xlfn.NORM.DIST(0,$J126/2,$M126,TRUE))*$D126+($K126="Steady Growth")*(AND(AD$6&gt;=$F126,AD$6&lt;=$H126)*((AD$6-$F126+1)/($J126*($J126+1)/2)*$D126))+($K126="custom")*CustCF!X126</f>
        <v>0</v>
      </c>
      <c r="AE126" s="95">
        <f>($K126="Bell Curve")*(_xlfn.NORM.DIST(AND(AE$6&gt;=$F126,AE$6&lt;=$H126)*(AE$6-$F126+1),$J126/2,$M126,TRUE)-_xlfn.NORM.DIST(AND(AE$6&gt;=$F126,AE$6&lt;=$H126)*(AD$6-$F126+1),$J126/2,$M126,TRUE))/(1-2*_xlfn.NORM.DIST(0,$J126/2,$M126,TRUE))*$D126+($K126="Steady Growth")*(AND(AE$6&gt;=$F126,AE$6&lt;=$H126)*((AE$6-$F126+1)/($J126*($J126+1)/2)*$D126))+($K126="custom")*CustCF!Y126</f>
        <v>0</v>
      </c>
      <c r="AF126" s="95">
        <f>($K126="Bell Curve")*(_xlfn.NORM.DIST(AND(AF$6&gt;=$F126,AF$6&lt;=$H126)*(AF$6-$F126+1),$J126/2,$M126,TRUE)-_xlfn.NORM.DIST(AND(AF$6&gt;=$F126,AF$6&lt;=$H126)*(AE$6-$F126+1),$J126/2,$M126,TRUE))/(1-2*_xlfn.NORM.DIST(0,$J126/2,$M126,TRUE))*$D126+($K126="Steady Growth")*(AND(AF$6&gt;=$F126,AF$6&lt;=$H126)*((AF$6-$F126+1)/($J126*($J126+1)/2)*$D126))+($K126="custom")*CustCF!Z126</f>
        <v>0</v>
      </c>
      <c r="AG126" s="95">
        <f>($K126="Bell Curve")*(_xlfn.NORM.DIST(AND(AG$6&gt;=$F126,AG$6&lt;=$H126)*(AG$6-$F126+1),$J126/2,$M126,TRUE)-_xlfn.NORM.DIST(AND(AG$6&gt;=$F126,AG$6&lt;=$H126)*(AF$6-$F126+1),$J126/2,$M126,TRUE))/(1-2*_xlfn.NORM.DIST(0,$J126/2,$M126,TRUE))*$D126+($K126="Steady Growth")*(AND(AG$6&gt;=$F126,AG$6&lt;=$H126)*((AG$6-$F126+1)/($J126*($J126+1)/2)*$D126))+($K126="custom")*CustCF!AA126</f>
        <v>0</v>
      </c>
      <c r="AH126" s="95">
        <f>($K126="Bell Curve")*(_xlfn.NORM.DIST(AND(AH$6&gt;=$F126,AH$6&lt;=$H126)*(AH$6-$F126+1),$J126/2,$M126,TRUE)-_xlfn.NORM.DIST(AND(AH$6&gt;=$F126,AH$6&lt;=$H126)*(AG$6-$F126+1),$J126/2,$M126,TRUE))/(1-2*_xlfn.NORM.DIST(0,$J126/2,$M126,TRUE))*$D126+($K126="Steady Growth")*(AND(AH$6&gt;=$F126,AH$6&lt;=$H126)*((AH$6-$F126+1)/($J126*($J126+1)/2)*$D126))+($K126="custom")*CustCF!AB126</f>
        <v>0</v>
      </c>
      <c r="AI126" s="95">
        <f>($K126="Bell Curve")*(_xlfn.NORM.DIST(AND(AI$6&gt;=$F126,AI$6&lt;=$H126)*(AI$6-$F126+1),$J126/2,$M126,TRUE)-_xlfn.NORM.DIST(AND(AI$6&gt;=$F126,AI$6&lt;=$H126)*(AH$6-$F126+1),$J126/2,$M126,TRUE))/(1-2*_xlfn.NORM.DIST(0,$J126/2,$M126,TRUE))*$D126+($K126="Steady Growth")*(AND(AI$6&gt;=$F126,AI$6&lt;=$H126)*((AI$6-$F126+1)/($J126*($J126+1)/2)*$D126))+($K126="custom")*CustCF!AC126</f>
        <v>0</v>
      </c>
      <c r="AJ126" s="95">
        <f>($K126="Bell Curve")*(_xlfn.NORM.DIST(AND(AJ$6&gt;=$F126,AJ$6&lt;=$H126)*(AJ$6-$F126+1),$J126/2,$M126,TRUE)-_xlfn.NORM.DIST(AND(AJ$6&gt;=$F126,AJ$6&lt;=$H126)*(AI$6-$F126+1),$J126/2,$M126,TRUE))/(1-2*_xlfn.NORM.DIST(0,$J126/2,$M126,TRUE))*$D126+($K126="Steady Growth")*(AND(AJ$6&gt;=$F126,AJ$6&lt;=$H126)*((AJ$6-$F126+1)/($J126*($J126+1)/2)*$D126))+($K126="custom")*CustCF!AD126</f>
        <v>0</v>
      </c>
      <c r="AK126" s="95">
        <f>($K126="Bell Curve")*(_xlfn.NORM.DIST(AND(AK$6&gt;=$F126,AK$6&lt;=$H126)*(AK$6-$F126+1),$J126/2,$M126,TRUE)-_xlfn.NORM.DIST(AND(AK$6&gt;=$F126,AK$6&lt;=$H126)*(AJ$6-$F126+1),$J126/2,$M126,TRUE))/(1-2*_xlfn.NORM.DIST(0,$J126/2,$M126,TRUE))*$D126+($K126="Steady Growth")*(AND(AK$6&gt;=$F126,AK$6&lt;=$H126)*((AK$6-$F126+1)/($J126*($J126+1)/2)*$D126))+($K126="custom")*CustCF!AE126</f>
        <v>0</v>
      </c>
      <c r="AL126" s="95">
        <f>($K126="Bell Curve")*(_xlfn.NORM.DIST(AND(AL$6&gt;=$F126,AL$6&lt;=$H126)*(AL$6-$F126+1),$J126/2,$M126,TRUE)-_xlfn.NORM.DIST(AND(AL$6&gt;=$F126,AL$6&lt;=$H126)*(AK$6-$F126+1),$J126/2,$M126,TRUE))/(1-2*_xlfn.NORM.DIST(0,$J126/2,$M126,TRUE))*$D126+($K126="Steady Growth")*(AND(AL$6&gt;=$F126,AL$6&lt;=$H126)*((AL$6-$F126+1)/($J126*($J126+1)/2)*$D126))+($K126="custom")*CustCF!AF126</f>
        <v>0</v>
      </c>
      <c r="AM126" s="95">
        <f>($K126="Bell Curve")*(_xlfn.NORM.DIST(AND(AM$6&gt;=$F126,AM$6&lt;=$H126)*(AM$6-$F126+1),$J126/2,$M126,TRUE)-_xlfn.NORM.DIST(AND(AM$6&gt;=$F126,AM$6&lt;=$H126)*(AL$6-$F126+1),$J126/2,$M126,TRUE))/(1-2*_xlfn.NORM.DIST(0,$J126/2,$M126,TRUE))*$D126+($K126="Steady Growth")*(AND(AM$6&gt;=$F126,AM$6&lt;=$H126)*((AM$6-$F126+1)/($J126*($J126+1)/2)*$D126))+($K126="custom")*CustCF!AG126</f>
        <v>0</v>
      </c>
      <c r="AN126" s="95">
        <f>($K126="Bell Curve")*(_xlfn.NORM.DIST(AND(AN$6&gt;=$F126,AN$6&lt;=$H126)*(AN$6-$F126+1),$J126/2,$M126,TRUE)-_xlfn.NORM.DIST(AND(AN$6&gt;=$F126,AN$6&lt;=$H126)*(AM$6-$F126+1),$J126/2,$M126,TRUE))/(1-2*_xlfn.NORM.DIST(0,$J126/2,$M126,TRUE))*$D126+($K126="Steady Growth")*(AND(AN$6&gt;=$F126,AN$6&lt;=$H126)*((AN$6-$F126+1)/($J126*($J126+1)/2)*$D126))+($K126="custom")*CustCF!AH126</f>
        <v>0</v>
      </c>
      <c r="AO126" s="95">
        <f>($K126="Bell Curve")*(_xlfn.NORM.DIST(AND(AO$6&gt;=$F126,AO$6&lt;=$H126)*(AO$6-$F126+1),$J126/2,$M126,TRUE)-_xlfn.NORM.DIST(AND(AO$6&gt;=$F126,AO$6&lt;=$H126)*(AN$6-$F126+1),$J126/2,$M126,TRUE))/(1-2*_xlfn.NORM.DIST(0,$J126/2,$M126,TRUE))*$D126+($K126="Steady Growth")*(AND(AO$6&gt;=$F126,AO$6&lt;=$H126)*((AO$6-$F126+1)/($J126*($J126+1)/2)*$D126))+($K126="custom")*CustCF!AI126</f>
        <v>0</v>
      </c>
      <c r="AP126" s="95">
        <f>($K126="Bell Curve")*(_xlfn.NORM.DIST(AND(AP$6&gt;=$F126,AP$6&lt;=$H126)*(AP$6-$F126+1),$J126/2,$M126,TRUE)-_xlfn.NORM.DIST(AND(AP$6&gt;=$F126,AP$6&lt;=$H126)*(AO$6-$F126+1),$J126/2,$M126,TRUE))/(1-2*_xlfn.NORM.DIST(0,$J126/2,$M126,TRUE))*$D126+($K126="Steady Growth")*(AND(AP$6&gt;=$F126,AP$6&lt;=$H126)*((AP$6-$F126+1)/($J126*($J126+1)/2)*$D126))+($K126="custom")*CustCF!AJ126</f>
        <v>0</v>
      </c>
      <c r="AQ126" s="95">
        <f>($K126="Bell Curve")*(_xlfn.NORM.DIST(AND(AQ$6&gt;=$F126,AQ$6&lt;=$H126)*(AQ$6-$F126+1),$J126/2,$M126,TRUE)-_xlfn.NORM.DIST(AND(AQ$6&gt;=$F126,AQ$6&lt;=$H126)*(AP$6-$F126+1),$J126/2,$M126,TRUE))/(1-2*_xlfn.NORM.DIST(0,$J126/2,$M126,TRUE))*$D126+($K126="Steady Growth")*(AND(AQ$6&gt;=$F126,AQ$6&lt;=$H126)*((AQ$6-$F126+1)/($J126*($J126+1)/2)*$D126))+($K126="custom")*CustCF!AK126</f>
        <v>0</v>
      </c>
      <c r="AR126" s="95">
        <f>($K126="Bell Curve")*(_xlfn.NORM.DIST(AND(AR$6&gt;=$F126,AR$6&lt;=$H126)*(AR$6-$F126+1),$J126/2,$M126,TRUE)-_xlfn.NORM.DIST(AND(AR$6&gt;=$F126,AR$6&lt;=$H126)*(AQ$6-$F126+1),$J126/2,$M126,TRUE))/(1-2*_xlfn.NORM.DIST(0,$J126/2,$M126,TRUE))*$D126+($K126="Steady Growth")*(AND(AR$6&gt;=$F126,AR$6&lt;=$H126)*((AR$6-$F126+1)/($J126*($J126+1)/2)*$D126))+($K126="custom")*CustCF!AL126</f>
        <v>0</v>
      </c>
      <c r="AS126" s="95">
        <f>($K126="Bell Curve")*(_xlfn.NORM.DIST(AND(AS$6&gt;=$F126,AS$6&lt;=$H126)*(AS$6-$F126+1),$J126/2,$M126,TRUE)-_xlfn.NORM.DIST(AND(AS$6&gt;=$F126,AS$6&lt;=$H126)*(AR$6-$F126+1),$J126/2,$M126,TRUE))/(1-2*_xlfn.NORM.DIST(0,$J126/2,$M126,TRUE))*$D126+($K126="Steady Growth")*(AND(AS$6&gt;=$F126,AS$6&lt;=$H126)*((AS$6-$F126+1)/($J126*($J126+1)/2)*$D126))+($K126="custom")*CustCF!AM126</f>
        <v>0</v>
      </c>
      <c r="AT126" s="95">
        <f>($K126="Bell Curve")*(_xlfn.NORM.DIST(AND(AT$6&gt;=$F126,AT$6&lt;=$H126)*(AT$6-$F126+1),$J126/2,$M126,TRUE)-_xlfn.NORM.DIST(AND(AT$6&gt;=$F126,AT$6&lt;=$H126)*(AS$6-$F126+1),$J126/2,$M126,TRUE))/(1-2*_xlfn.NORM.DIST(0,$J126/2,$M126,TRUE))*$D126+($K126="Steady Growth")*(AND(AT$6&gt;=$F126,AT$6&lt;=$H126)*((AT$6-$F126+1)/($J126*($J126+1)/2)*$D126))+($K126="custom")*CustCF!AN126</f>
        <v>0</v>
      </c>
      <c r="AU126" s="95">
        <f>($K126="Bell Curve")*(_xlfn.NORM.DIST(AND(AU$6&gt;=$F126,AU$6&lt;=$H126)*(AU$6-$F126+1),$J126/2,$M126,TRUE)-_xlfn.NORM.DIST(AND(AU$6&gt;=$F126,AU$6&lt;=$H126)*(AT$6-$F126+1),$J126/2,$M126,TRUE))/(1-2*_xlfn.NORM.DIST(0,$J126/2,$M126,TRUE))*$D126+($K126="Steady Growth")*(AND(AU$6&gt;=$F126,AU$6&lt;=$H126)*((AU$6-$F126+1)/($J126*($J126+1)/2)*$D126))+($K126="custom")*CustCF!AO126</f>
        <v>0</v>
      </c>
      <c r="AV126" s="95">
        <f>($K126="Bell Curve")*(_xlfn.NORM.DIST(AND(AV$6&gt;=$F126,AV$6&lt;=$H126)*(AV$6-$F126+1),$J126/2,$M126,TRUE)-_xlfn.NORM.DIST(AND(AV$6&gt;=$F126,AV$6&lt;=$H126)*(AU$6-$F126+1),$J126/2,$M126,TRUE))/(1-2*_xlfn.NORM.DIST(0,$J126/2,$M126,TRUE))*$D126+($K126="Steady Growth")*(AND(AV$6&gt;=$F126,AV$6&lt;=$H126)*((AV$6-$F126+1)/($J126*($J126+1)/2)*$D126))+($K126="custom")*CustCF!AP126</f>
        <v>0</v>
      </c>
      <c r="AW126" s="95">
        <f>($K126="Bell Curve")*(_xlfn.NORM.DIST(AND(AW$6&gt;=$F126,AW$6&lt;=$H126)*(AW$6-$F126+1),$J126/2,$M126,TRUE)-_xlfn.NORM.DIST(AND(AW$6&gt;=$F126,AW$6&lt;=$H126)*(AV$6-$F126+1),$J126/2,$M126,TRUE))/(1-2*_xlfn.NORM.DIST(0,$J126/2,$M126,TRUE))*$D126+($K126="Steady Growth")*(AND(AW$6&gt;=$F126,AW$6&lt;=$H126)*((AW$6-$F126+1)/($J126*($J126+1)/2)*$D126))+($K126="custom")*CustCF!AQ126</f>
        <v>0</v>
      </c>
      <c r="AX126" s="95">
        <f>($K126="Bell Curve")*(_xlfn.NORM.DIST(AND(AX$6&gt;=$F126,AX$6&lt;=$H126)*(AX$6-$F126+1),$J126/2,$M126,TRUE)-_xlfn.NORM.DIST(AND(AX$6&gt;=$F126,AX$6&lt;=$H126)*(AW$6-$F126+1),$J126/2,$M126,TRUE))/(1-2*_xlfn.NORM.DIST(0,$J126/2,$M126,TRUE))*$D126+($K126="Steady Growth")*(AND(AX$6&gt;=$F126,AX$6&lt;=$H126)*((AX$6-$F126+1)/($J126*($J126+1)/2)*$D126))+($K126="custom")*CustCF!AR126</f>
        <v>0</v>
      </c>
      <c r="AY126" s="95">
        <f>($K126="Bell Curve")*(_xlfn.NORM.DIST(AND(AY$6&gt;=$F126,AY$6&lt;=$H126)*(AY$6-$F126+1),$J126/2,$M126,TRUE)-_xlfn.NORM.DIST(AND(AY$6&gt;=$F126,AY$6&lt;=$H126)*(AX$6-$F126+1),$J126/2,$M126,TRUE))/(1-2*_xlfn.NORM.DIST(0,$J126/2,$M126,TRUE))*$D126+($K126="Steady Growth")*(AND(AY$6&gt;=$F126,AY$6&lt;=$H126)*((AY$6-$F126+1)/($J126*($J126+1)/2)*$D126))+($K126="custom")*CustCF!AS126</f>
        <v>0</v>
      </c>
      <c r="AZ126" s="95">
        <f>($K126="Bell Curve")*(_xlfn.NORM.DIST(AND(AZ$6&gt;=$F126,AZ$6&lt;=$H126)*(AZ$6-$F126+1),$J126/2,$M126,TRUE)-_xlfn.NORM.DIST(AND(AZ$6&gt;=$F126,AZ$6&lt;=$H126)*(AY$6-$F126+1),$J126/2,$M126,TRUE))/(1-2*_xlfn.NORM.DIST(0,$J126/2,$M126,TRUE))*$D126+($K126="Steady Growth")*(AND(AZ$6&gt;=$F126,AZ$6&lt;=$H126)*((AZ$6-$F126+1)/($J126*($J126+1)/2)*$D126))+($K126="custom")*CustCF!AT126</f>
        <v>0</v>
      </c>
      <c r="BA126" s="95">
        <f>($K126="Bell Curve")*(_xlfn.NORM.DIST(AND(BA$6&gt;=$F126,BA$6&lt;=$H126)*(BA$6-$F126+1),$J126/2,$M126,TRUE)-_xlfn.NORM.DIST(AND(BA$6&gt;=$F126,BA$6&lt;=$H126)*(AZ$6-$F126+1),$J126/2,$M126,TRUE))/(1-2*_xlfn.NORM.DIST(0,$J126/2,$M126,TRUE))*$D126+($K126="Steady Growth")*(AND(BA$6&gt;=$F126,BA$6&lt;=$H126)*((BA$6-$F126+1)/($J126*($J126+1)/2)*$D126))+($K126="custom")*CustCF!AU126</f>
        <v>0</v>
      </c>
      <c r="BB126" s="95">
        <f>($K126="Bell Curve")*(_xlfn.NORM.DIST(AND(BB$6&gt;=$F126,BB$6&lt;=$H126)*(BB$6-$F126+1),$J126/2,$M126,TRUE)-_xlfn.NORM.DIST(AND(BB$6&gt;=$F126,BB$6&lt;=$H126)*(BA$6-$F126+1),$J126/2,$M126,TRUE))/(1-2*_xlfn.NORM.DIST(0,$J126/2,$M126,TRUE))*$D126+($K126="Steady Growth")*(AND(BB$6&gt;=$F126,BB$6&lt;=$H126)*((BB$6-$F126+1)/($J126*($J126+1)/2)*$D126))+($K126="custom")*CustCF!AV126</f>
        <v>0</v>
      </c>
      <c r="BC126" s="95">
        <f>($K126="Bell Curve")*(_xlfn.NORM.DIST(AND(BC$6&gt;=$F126,BC$6&lt;=$H126)*(BC$6-$F126+1),$J126/2,$M126,TRUE)-_xlfn.NORM.DIST(AND(BC$6&gt;=$F126,BC$6&lt;=$H126)*(BB$6-$F126+1),$J126/2,$M126,TRUE))/(1-2*_xlfn.NORM.DIST(0,$J126/2,$M126,TRUE))*$D126+($K126="Steady Growth")*(AND(BC$6&gt;=$F126,BC$6&lt;=$H126)*((BC$6-$F126+1)/($J126*($J126+1)/2)*$D126))+($K126="custom")*CustCF!AW126</f>
        <v>0</v>
      </c>
      <c r="BD126" s="95">
        <f>($K126="Bell Curve")*(_xlfn.NORM.DIST(AND(BD$6&gt;=$F126,BD$6&lt;=$H126)*(BD$6-$F126+1),$J126/2,$M126,TRUE)-_xlfn.NORM.DIST(AND(BD$6&gt;=$F126,BD$6&lt;=$H126)*(BC$6-$F126+1),$J126/2,$M126,TRUE))/(1-2*_xlfn.NORM.DIST(0,$J126/2,$M126,TRUE))*$D126+($K126="Steady Growth")*(AND(BD$6&gt;=$F126,BD$6&lt;=$H126)*((BD$6-$F126+1)/($J126*($J126+1)/2)*$D126))+($K126="custom")*CustCF!AX126</f>
        <v>0</v>
      </c>
      <c r="BE126" s="95">
        <f>($K126="Bell Curve")*(_xlfn.NORM.DIST(AND(BE$6&gt;=$F126,BE$6&lt;=$H126)*(BE$6-$F126+1),$J126/2,$M126,TRUE)-_xlfn.NORM.DIST(AND(BE$6&gt;=$F126,BE$6&lt;=$H126)*(BD$6-$F126+1),$J126/2,$M126,TRUE))/(1-2*_xlfn.NORM.DIST(0,$J126/2,$M126,TRUE))*$D126+($K126="Steady Growth")*(AND(BE$6&gt;=$F126,BE$6&lt;=$H126)*((BE$6-$F126+1)/($J126*($J126+1)/2)*$D126))+($K126="custom")*CustCF!AY126</f>
        <v>0</v>
      </c>
      <c r="BF126" s="95">
        <f>($K126="Bell Curve")*(_xlfn.NORM.DIST(AND(BF$6&gt;=$F126,BF$6&lt;=$H126)*(BF$6-$F126+1),$J126/2,$M126,TRUE)-_xlfn.NORM.DIST(AND(BF$6&gt;=$F126,BF$6&lt;=$H126)*(BE$6-$F126+1),$J126/2,$M126,TRUE))/(1-2*_xlfn.NORM.DIST(0,$J126/2,$M126,TRUE))*$D126+($K126="Steady Growth")*(AND(BF$6&gt;=$F126,BF$6&lt;=$H126)*((BF$6-$F126+1)/($J126*($J126+1)/2)*$D126))+($K126="custom")*CustCF!AZ126</f>
        <v>0</v>
      </c>
      <c r="BG126" s="95">
        <f>($K126="Bell Curve")*(_xlfn.NORM.DIST(AND(BG$6&gt;=$F126,BG$6&lt;=$H126)*(BG$6-$F126+1),$J126/2,$M126,TRUE)-_xlfn.NORM.DIST(AND(BG$6&gt;=$F126,BG$6&lt;=$H126)*(BF$6-$F126+1),$J126/2,$M126,TRUE))/(1-2*_xlfn.NORM.DIST(0,$J126/2,$M126,TRUE))*$D126+($K126="Steady Growth")*(AND(BG$6&gt;=$F126,BG$6&lt;=$H126)*((BG$6-$F126+1)/($J126*($J126+1)/2)*$D126))+($K126="custom")*CustCF!BA126</f>
        <v>0</v>
      </c>
      <c r="BH126" s="95">
        <f>($K126="Bell Curve")*(_xlfn.NORM.DIST(AND(BH$6&gt;=$F126,BH$6&lt;=$H126)*(BH$6-$F126+1),$J126/2,$M126,TRUE)-_xlfn.NORM.DIST(AND(BH$6&gt;=$F126,BH$6&lt;=$H126)*(BG$6-$F126+1),$J126/2,$M126,TRUE))/(1-2*_xlfn.NORM.DIST(0,$J126/2,$M126,TRUE))*$D126+($K126="Steady Growth")*(AND(BH$6&gt;=$F126,BH$6&lt;=$H126)*((BH$6-$F126+1)/($J126*($J126+1)/2)*$D126))+($K126="custom")*CustCF!BB126</f>
        <v>0</v>
      </c>
      <c r="BI126" s="95">
        <f>($K126="Bell Curve")*(_xlfn.NORM.DIST(AND(BI$6&gt;=$F126,BI$6&lt;=$H126)*(BI$6-$F126+1),$J126/2,$M126,TRUE)-_xlfn.NORM.DIST(AND(BI$6&gt;=$F126,BI$6&lt;=$H126)*(BH$6-$F126+1),$J126/2,$M126,TRUE))/(1-2*_xlfn.NORM.DIST(0,$J126/2,$M126,TRUE))*$D126+($K126="Steady Growth")*(AND(BI$6&gt;=$F126,BI$6&lt;=$H126)*((BI$6-$F126+1)/($J126*($J126+1)/2)*$D126))+($K126="custom")*CustCF!BC126</f>
        <v>0</v>
      </c>
      <c r="BJ126" s="95">
        <f>($K126="Bell Curve")*(_xlfn.NORM.DIST(AND(BJ$6&gt;=$F126,BJ$6&lt;=$H126)*(BJ$6-$F126+1),$J126/2,$M126,TRUE)-_xlfn.NORM.DIST(AND(BJ$6&gt;=$F126,BJ$6&lt;=$H126)*(BI$6-$F126+1),$J126/2,$M126,TRUE))/(1-2*_xlfn.NORM.DIST(0,$J126/2,$M126,TRUE))*$D126+($K126="Steady Growth")*(AND(BJ$6&gt;=$F126,BJ$6&lt;=$H126)*((BJ$6-$F126+1)/($J126*($J126+1)/2)*$D126))+($K126="custom")*CustCF!BD126</f>
        <v>0</v>
      </c>
      <c r="BK126" s="95">
        <f>($K126="Bell Curve")*(_xlfn.NORM.DIST(AND(BK$6&gt;=$F126,BK$6&lt;=$H126)*(BK$6-$F126+1),$J126/2,$M126,TRUE)-_xlfn.NORM.DIST(AND(BK$6&gt;=$F126,BK$6&lt;=$H126)*(BJ$6-$F126+1),$J126/2,$M126,TRUE))/(1-2*_xlfn.NORM.DIST(0,$J126/2,$M126,TRUE))*$D126+($K126="Steady Growth")*(AND(BK$6&gt;=$F126,BK$6&lt;=$H126)*((BK$6-$F126+1)/($J126*($J126+1)/2)*$D126))+($K126="custom")*CustCF!BE126</f>
        <v>0</v>
      </c>
      <c r="BL126" s="95">
        <f>($K126="Bell Curve")*(_xlfn.NORM.DIST(AND(BL$6&gt;=$F126,BL$6&lt;=$H126)*(BL$6-$F126+1),$J126/2,$M126,TRUE)-_xlfn.NORM.DIST(AND(BL$6&gt;=$F126,BL$6&lt;=$H126)*(BK$6-$F126+1),$J126/2,$M126,TRUE))/(1-2*_xlfn.NORM.DIST(0,$J126/2,$M126,TRUE))*$D126+($K126="Steady Growth")*(AND(BL$6&gt;=$F126,BL$6&lt;=$H126)*((BL$6-$F126+1)/($J126*($J126+1)/2)*$D126))+($K126="custom")*CustCF!BF126</f>
        <v>0</v>
      </c>
      <c r="BM126" s="95">
        <f>($K126="Bell Curve")*(_xlfn.NORM.DIST(AND(BM$6&gt;=$F126,BM$6&lt;=$H126)*(BM$6-$F126+1),$J126/2,$M126,TRUE)-_xlfn.NORM.DIST(AND(BM$6&gt;=$F126,BM$6&lt;=$H126)*(BL$6-$F126+1),$J126/2,$M126,TRUE))/(1-2*_xlfn.NORM.DIST(0,$J126/2,$M126,TRUE))*$D126+($K126="Steady Growth")*(AND(BM$6&gt;=$F126,BM$6&lt;=$H126)*((BM$6-$F126+1)/($J126*($J126+1)/2)*$D126))+($K126="custom")*CustCF!BG126</f>
        <v>0</v>
      </c>
      <c r="BN126" s="95">
        <f>($K126="Bell Curve")*(_xlfn.NORM.DIST(AND(BN$6&gt;=$F126,BN$6&lt;=$H126)*(BN$6-$F126+1),$J126/2,$M126,TRUE)-_xlfn.NORM.DIST(AND(BN$6&gt;=$F126,BN$6&lt;=$H126)*(BM$6-$F126+1),$J126/2,$M126,TRUE))/(1-2*_xlfn.NORM.DIST(0,$J126/2,$M126,TRUE))*$D126+($K126="Steady Growth")*(AND(BN$6&gt;=$F126,BN$6&lt;=$H126)*((BN$6-$F126+1)/($J126*($J126+1)/2)*$D126))+($K126="custom")*CustCF!BH126</f>
        <v>0</v>
      </c>
      <c r="BO126" s="95">
        <f>($K126="Bell Curve")*(_xlfn.NORM.DIST(AND(BO$6&gt;=$F126,BO$6&lt;=$H126)*(BO$6-$F126+1),$J126/2,$M126,TRUE)-_xlfn.NORM.DIST(AND(BO$6&gt;=$F126,BO$6&lt;=$H126)*(BN$6-$F126+1),$J126/2,$M126,TRUE))/(1-2*_xlfn.NORM.DIST(0,$J126/2,$M126,TRUE))*$D126+($K126="Steady Growth")*(AND(BO$6&gt;=$F126,BO$6&lt;=$H126)*((BO$6-$F126+1)/($J126*($J126+1)/2)*$D126))+($K126="custom")*CustCF!BI126</f>
        <v>0</v>
      </c>
      <c r="BP126" s="95">
        <f>($K126="Bell Curve")*(_xlfn.NORM.DIST(AND(BP$6&gt;=$F126,BP$6&lt;=$H126)*(BP$6-$F126+1),$J126/2,$M126,TRUE)-_xlfn.NORM.DIST(AND(BP$6&gt;=$F126,BP$6&lt;=$H126)*(BO$6-$F126+1),$J126/2,$M126,TRUE))/(1-2*_xlfn.NORM.DIST(0,$J126/2,$M126,TRUE))*$D126+($K126="Steady Growth")*(AND(BP$6&gt;=$F126,BP$6&lt;=$H126)*((BP$6-$F126+1)/($J126*($J126+1)/2)*$D126))+($K126="custom")*CustCF!BJ126</f>
        <v>0</v>
      </c>
      <c r="BQ126" s="95">
        <f>($K126="Bell Curve")*(_xlfn.NORM.DIST(AND(BQ$6&gt;=$F126,BQ$6&lt;=$H126)*(BQ$6-$F126+1),$J126/2,$M126,TRUE)-_xlfn.NORM.DIST(AND(BQ$6&gt;=$F126,BQ$6&lt;=$H126)*(BP$6-$F126+1),$J126/2,$M126,TRUE))/(1-2*_xlfn.NORM.DIST(0,$J126/2,$M126,TRUE))*$D126+($K126="Steady Growth")*(AND(BQ$6&gt;=$F126,BQ$6&lt;=$H126)*((BQ$6-$F126+1)/($J126*($J126+1)/2)*$D126))+($K126="custom")*CustCF!BK126</f>
        <v>0</v>
      </c>
      <c r="BR126" s="95">
        <f>($K126="Bell Curve")*(_xlfn.NORM.DIST(AND(BR$6&gt;=$F126,BR$6&lt;=$H126)*(BR$6-$F126+1),$J126/2,$M126,TRUE)-_xlfn.NORM.DIST(AND(BR$6&gt;=$F126,BR$6&lt;=$H126)*(BQ$6-$F126+1),$J126/2,$M126,TRUE))/(1-2*_xlfn.NORM.DIST(0,$J126/2,$M126,TRUE))*$D126+($K126="Steady Growth")*(AND(BR$6&gt;=$F126,BR$6&lt;=$H126)*((BR$6-$F126+1)/($J126*($J126+1)/2)*$D126))+($K126="custom")*CustCF!BL126</f>
        <v>0</v>
      </c>
      <c r="BS126" s="95">
        <f>($K126="Bell Curve")*(_xlfn.NORM.DIST(AND(BS$6&gt;=$F126,BS$6&lt;=$H126)*(BS$6-$F126+1),$J126/2,$M126,TRUE)-_xlfn.NORM.DIST(AND(BS$6&gt;=$F126,BS$6&lt;=$H126)*(BR$6-$F126+1),$J126/2,$M126,TRUE))/(1-2*_xlfn.NORM.DIST(0,$J126/2,$M126,TRUE))*$D126+($K126="Steady Growth")*(AND(BS$6&gt;=$F126,BS$6&lt;=$H126)*((BS$6-$F126+1)/($J126*($J126+1)/2)*$D126))+($K126="custom")*CustCF!BM126</f>
        <v>0</v>
      </c>
      <c r="BT126" s="95">
        <f>($K126="Bell Curve")*(_xlfn.NORM.DIST(AND(BT$6&gt;=$F126,BT$6&lt;=$H126)*(BT$6-$F126+1),$J126/2,$M126,TRUE)-_xlfn.NORM.DIST(AND(BT$6&gt;=$F126,BT$6&lt;=$H126)*(BS$6-$F126+1),$J126/2,$M126,TRUE))/(1-2*_xlfn.NORM.DIST(0,$J126/2,$M126,TRUE))*$D126+($K126="Steady Growth")*(AND(BT$6&gt;=$F126,BT$6&lt;=$H126)*((BT$6-$F126+1)/($J126*($J126+1)/2)*$D126))+($K126="custom")*CustCF!BN126</f>
        <v>0</v>
      </c>
      <c r="BU126" s="95">
        <f>($K126="Bell Curve")*(_xlfn.NORM.DIST(AND(BU$6&gt;=$F126,BU$6&lt;=$H126)*(BU$6-$F126+1),$J126/2,$M126,TRUE)-_xlfn.NORM.DIST(AND(BU$6&gt;=$F126,BU$6&lt;=$H126)*(BT$6-$F126+1),$J126/2,$M126,TRUE))/(1-2*_xlfn.NORM.DIST(0,$J126/2,$M126,TRUE))*$D126+($K126="Steady Growth")*(AND(BU$6&gt;=$F126,BU$6&lt;=$H126)*((BU$6-$F126+1)/($J126*($J126+1)/2)*$D126))+($K126="custom")*CustCF!BO126</f>
        <v>0</v>
      </c>
      <c r="BV126" s="95">
        <f>($K126="Bell Curve")*(_xlfn.NORM.DIST(AND(BV$6&gt;=$F126,BV$6&lt;=$H126)*(BV$6-$F126+1),$J126/2,$M126,TRUE)-_xlfn.NORM.DIST(AND(BV$6&gt;=$F126,BV$6&lt;=$H126)*(BU$6-$F126+1),$J126/2,$M126,TRUE))/(1-2*_xlfn.NORM.DIST(0,$J126/2,$M126,TRUE))*$D126+($K126="Steady Growth")*(AND(BV$6&gt;=$F126,BV$6&lt;=$H126)*((BV$6-$F126+1)/($J126*($J126+1)/2)*$D126))+($K126="custom")*CustCF!BP126</f>
        <v>0</v>
      </c>
      <c r="BW126" s="95">
        <f>($K126="Bell Curve")*(_xlfn.NORM.DIST(AND(BW$6&gt;=$F126,BW$6&lt;=$H126)*(BW$6-$F126+1),$J126/2,$M126,TRUE)-_xlfn.NORM.DIST(AND(BW$6&gt;=$F126,BW$6&lt;=$H126)*(BV$6-$F126+1),$J126/2,$M126,TRUE))/(1-2*_xlfn.NORM.DIST(0,$J126/2,$M126,TRUE))*$D126+($K126="Steady Growth")*(AND(BW$6&gt;=$F126,BW$6&lt;=$H126)*((BW$6-$F126+1)/($J126*($J126+1)/2)*$D126))+($K126="custom")*CustCF!BQ126</f>
        <v>0</v>
      </c>
      <c r="BX126" s="95">
        <f>($K126="Bell Curve")*(_xlfn.NORM.DIST(AND(BX$6&gt;=$F126,BX$6&lt;=$H126)*(BX$6-$F126+1),$J126/2,$M126,TRUE)-_xlfn.NORM.DIST(AND(BX$6&gt;=$F126,BX$6&lt;=$H126)*(BW$6-$F126+1),$J126/2,$M126,TRUE))/(1-2*_xlfn.NORM.DIST(0,$J126/2,$M126,TRUE))*$D126+($K126="Steady Growth")*(AND(BX$6&gt;=$F126,BX$6&lt;=$H126)*((BX$6-$F126+1)/($J126*($J126+1)/2)*$D126))+($K126="custom")*CustCF!BR126</f>
        <v>0</v>
      </c>
      <c r="BY126" s="95">
        <f>($K126="Bell Curve")*(_xlfn.NORM.DIST(AND(BY$6&gt;=$F126,BY$6&lt;=$H126)*(BY$6-$F126+1),$J126/2,$M126,TRUE)-_xlfn.NORM.DIST(AND(BY$6&gt;=$F126,BY$6&lt;=$H126)*(BX$6-$F126+1),$J126/2,$M126,TRUE))/(1-2*_xlfn.NORM.DIST(0,$J126/2,$M126,TRUE))*$D126+($K126="Steady Growth")*(AND(BY$6&gt;=$F126,BY$6&lt;=$H126)*((BY$6-$F126+1)/($J126*($J126+1)/2)*$D126))+($K126="custom")*CustCF!BS126</f>
        <v>0</v>
      </c>
      <c r="BZ126" s="95">
        <f>($K126="Bell Curve")*(_xlfn.NORM.DIST(AND(BZ$6&gt;=$F126,BZ$6&lt;=$H126)*(BZ$6-$F126+1),$J126/2,$M126,TRUE)-_xlfn.NORM.DIST(AND(BZ$6&gt;=$F126,BZ$6&lt;=$H126)*(BY$6-$F126+1),$J126/2,$M126,TRUE))/(1-2*_xlfn.NORM.DIST(0,$J126/2,$M126,TRUE))*$D126+($K126="Steady Growth")*(AND(BZ$6&gt;=$F126,BZ$6&lt;=$H126)*((BZ$6-$F126+1)/($J126*($J126+1)/2)*$D126))+($K126="custom")*CustCF!BT126</f>
        <v>0</v>
      </c>
      <c r="CA126" s="95">
        <f>($K126="Bell Curve")*(_xlfn.NORM.DIST(AND(CA$6&gt;=$F126,CA$6&lt;=$H126)*(CA$6-$F126+1),$J126/2,$M126,TRUE)-_xlfn.NORM.DIST(AND(CA$6&gt;=$F126,CA$6&lt;=$H126)*(BZ$6-$F126+1),$J126/2,$M126,TRUE))/(1-2*_xlfn.NORM.DIST(0,$J126/2,$M126,TRUE))*$D126+($K126="Steady Growth")*(AND(CA$6&gt;=$F126,CA$6&lt;=$H126)*((CA$6-$F126+1)/($J126*($J126+1)/2)*$D126))+($K126="custom")*CustCF!BU126</f>
        <v>0</v>
      </c>
      <c r="CB126" s="95">
        <f>($K126="Bell Curve")*(_xlfn.NORM.DIST(AND(CB$6&gt;=$F126,CB$6&lt;=$H126)*(CB$6-$F126+1),$J126/2,$M126,TRUE)-_xlfn.NORM.DIST(AND(CB$6&gt;=$F126,CB$6&lt;=$H126)*(CA$6-$F126+1),$J126/2,$M126,TRUE))/(1-2*_xlfn.NORM.DIST(0,$J126/2,$M126,TRUE))*$D126+($K126="Steady Growth")*(AND(CB$6&gt;=$F126,CB$6&lt;=$H126)*((CB$6-$F126+1)/($J126*($J126+1)/2)*$D126))+($K126="custom")*CustCF!BV126</f>
        <v>0</v>
      </c>
      <c r="CC126" s="95">
        <f>($K126="Bell Curve")*(_xlfn.NORM.DIST(AND(CC$6&gt;=$F126,CC$6&lt;=$H126)*(CC$6-$F126+1),$J126/2,$M126,TRUE)-_xlfn.NORM.DIST(AND(CC$6&gt;=$F126,CC$6&lt;=$H126)*(CB$6-$F126+1),$J126/2,$M126,TRUE))/(1-2*_xlfn.NORM.DIST(0,$J126/2,$M126,TRUE))*$D126+($K126="Steady Growth")*(AND(CC$6&gt;=$F126,CC$6&lt;=$H126)*((CC$6-$F126+1)/($J126*($J126+1)/2)*$D126))+($K126="custom")*CustCF!BW126</f>
        <v>0</v>
      </c>
      <c r="CD126" s="95">
        <f>($K126="Bell Curve")*(_xlfn.NORM.DIST(AND(CD$6&gt;=$F126,CD$6&lt;=$H126)*(CD$6-$F126+1),$J126/2,$M126,TRUE)-_xlfn.NORM.DIST(AND(CD$6&gt;=$F126,CD$6&lt;=$H126)*(CC$6-$F126+1),$J126/2,$M126,TRUE))/(1-2*_xlfn.NORM.DIST(0,$J126/2,$M126,TRUE))*$D126+($K126="Steady Growth")*(AND(CD$6&gt;=$F126,CD$6&lt;=$H126)*((CD$6-$F126+1)/($J126*($J126+1)/2)*$D126))+($K126="custom")*CustCF!BX126</f>
        <v>0</v>
      </c>
      <c r="CE126" s="95">
        <f>($K126="Bell Curve")*(_xlfn.NORM.DIST(AND(CE$6&gt;=$F126,CE$6&lt;=$H126)*(CE$6-$F126+1),$J126/2,$M126,TRUE)-_xlfn.NORM.DIST(AND(CE$6&gt;=$F126,CE$6&lt;=$H126)*(CD$6-$F126+1),$J126/2,$M126,TRUE))/(1-2*_xlfn.NORM.DIST(0,$J126/2,$M126,TRUE))*$D126+($K126="Steady Growth")*(AND(CE$6&gt;=$F126,CE$6&lt;=$H126)*((CE$6-$F126+1)/($J126*($J126+1)/2)*$D126))+($K126="custom")*CustCF!BY126</f>
        <v>0</v>
      </c>
      <c r="CF126" s="95">
        <f>($K126="Bell Curve")*(_xlfn.NORM.DIST(AND(CF$6&gt;=$F126,CF$6&lt;=$H126)*(CF$6-$F126+1),$J126/2,$M126,TRUE)-_xlfn.NORM.DIST(AND(CF$6&gt;=$F126,CF$6&lt;=$H126)*(CE$6-$F126+1),$J126/2,$M126,TRUE))/(1-2*_xlfn.NORM.DIST(0,$J126/2,$M126,TRUE))*$D126+($K126="Steady Growth")*(AND(CF$6&gt;=$F126,CF$6&lt;=$H126)*((CF$6-$F126+1)/($J126*($J126+1)/2)*$D126))+($K126="custom")*CustCF!BZ126</f>
        <v>0</v>
      </c>
      <c r="CG126" s="95">
        <f>($K126="Bell Curve")*(_xlfn.NORM.DIST(AND(CG$6&gt;=$F126,CG$6&lt;=$H126)*(CG$6-$F126+1),$J126/2,$M126,TRUE)-_xlfn.NORM.DIST(AND(CG$6&gt;=$F126,CG$6&lt;=$H126)*(CF$6-$F126+1),$J126/2,$M126,TRUE))/(1-2*_xlfn.NORM.DIST(0,$J126/2,$M126,TRUE))*$D126+($K126="Steady Growth")*(AND(CG$6&gt;=$F126,CG$6&lt;=$H126)*((CG$6-$F126+1)/($J126*($J126+1)/2)*$D126))+($K126="custom")*CustCF!CA126</f>
        <v>0</v>
      </c>
      <c r="CH126" s="95">
        <f>($K126="Bell Curve")*(_xlfn.NORM.DIST(AND(CH$6&gt;=$F126,CH$6&lt;=$H126)*(CH$6-$F126+1),$J126/2,$M126,TRUE)-_xlfn.NORM.DIST(AND(CH$6&gt;=$F126,CH$6&lt;=$H126)*(CG$6-$F126+1),$J126/2,$M126,TRUE))/(1-2*_xlfn.NORM.DIST(0,$J126/2,$M126,TRUE))*$D126+($K126="Steady Growth")*(AND(CH$6&gt;=$F126,CH$6&lt;=$H126)*((CH$6-$F126+1)/($J126*($J126+1)/2)*$D126))+($K126="custom")*CustCF!CB126</f>
        <v>0</v>
      </c>
      <c r="CI126" s="95">
        <f>($K126="Bell Curve")*(_xlfn.NORM.DIST(AND(CI$6&gt;=$F126,CI$6&lt;=$H126)*(CI$6-$F126+1),$J126/2,$M126,TRUE)-_xlfn.NORM.DIST(AND(CI$6&gt;=$F126,CI$6&lt;=$H126)*(CH$6-$F126+1),$J126/2,$M126,TRUE))/(1-2*_xlfn.NORM.DIST(0,$J126/2,$M126,TRUE))*$D126+($K126="Steady Growth")*(AND(CI$6&gt;=$F126,CI$6&lt;=$H126)*((CI$6-$F126+1)/($J126*($J126+1)/2)*$D126))+($K126="custom")*CustCF!CC126</f>
        <v>0</v>
      </c>
      <c r="CJ126" s="95">
        <f>($K126="Bell Curve")*(_xlfn.NORM.DIST(AND(CJ$6&gt;=$F126,CJ$6&lt;=$H126)*(CJ$6-$F126+1),$J126/2,$M126,TRUE)-_xlfn.NORM.DIST(AND(CJ$6&gt;=$F126,CJ$6&lt;=$H126)*(CI$6-$F126+1),$J126/2,$M126,TRUE))/(1-2*_xlfn.NORM.DIST(0,$J126/2,$M126,TRUE))*$D126+($K126="Steady Growth")*(AND(CJ$6&gt;=$F126,CJ$6&lt;=$H126)*((CJ$6-$F126+1)/($J126*($J126+1)/2)*$D126))+($K126="custom")*CustCF!CD126</f>
        <v>0</v>
      </c>
      <c r="CK126" s="95">
        <f>($K126="Bell Curve")*(_xlfn.NORM.DIST(AND(CK$6&gt;=$F126,CK$6&lt;=$H126)*(CK$6-$F126+1),$J126/2,$M126,TRUE)-_xlfn.NORM.DIST(AND(CK$6&gt;=$F126,CK$6&lt;=$H126)*(CJ$6-$F126+1),$J126/2,$M126,TRUE))/(1-2*_xlfn.NORM.DIST(0,$J126/2,$M126,TRUE))*$D126+($K126="Steady Growth")*(AND(CK$6&gt;=$F126,CK$6&lt;=$H126)*((CK$6-$F126+1)/($J126*($J126+1)/2)*$D126))+($K126="custom")*CustCF!CE126</f>
        <v>0</v>
      </c>
      <c r="CL126" s="95">
        <f>($K126="Bell Curve")*(_xlfn.NORM.DIST(AND(CL$6&gt;=$F126,CL$6&lt;=$H126)*(CL$6-$F126+1),$J126/2,$M126,TRUE)-_xlfn.NORM.DIST(AND(CL$6&gt;=$F126,CL$6&lt;=$H126)*(CK$6-$F126+1),$J126/2,$M126,TRUE))/(1-2*_xlfn.NORM.DIST(0,$J126/2,$M126,TRUE))*$D126+($K126="Steady Growth")*(AND(CL$6&gt;=$F126,CL$6&lt;=$H126)*((CL$6-$F126+1)/($J126*($J126+1)/2)*$D126))+($K126="custom")*CustCF!CF126</f>
        <v>0</v>
      </c>
      <c r="CM126" s="95">
        <f>($K126="Bell Curve")*(_xlfn.NORM.DIST(AND(CM$6&gt;=$F126,CM$6&lt;=$H126)*(CM$6-$F126+1),$J126/2,$M126,TRUE)-_xlfn.NORM.DIST(AND(CM$6&gt;=$F126,CM$6&lt;=$H126)*(CL$6-$F126+1),$J126/2,$M126,TRUE))/(1-2*_xlfn.NORM.DIST(0,$J126/2,$M126,TRUE))*$D126+($K126="Steady Growth")*(AND(CM$6&gt;=$F126,CM$6&lt;=$H126)*((CM$6-$F126+1)/($J126*($J126+1)/2)*$D126))+($K126="custom")*CustCF!CG126</f>
        <v>0</v>
      </c>
      <c r="CN126" s="95">
        <f>($K126="Bell Curve")*(_xlfn.NORM.DIST(AND(CN$6&gt;=$F126,CN$6&lt;=$H126)*(CN$6-$F126+1),$J126/2,$M126,TRUE)-_xlfn.NORM.DIST(AND(CN$6&gt;=$F126,CN$6&lt;=$H126)*(CM$6-$F126+1),$J126/2,$M126,TRUE))/(1-2*_xlfn.NORM.DIST(0,$J126/2,$M126,TRUE))*$D126+($K126="Steady Growth")*(AND(CN$6&gt;=$F126,CN$6&lt;=$H126)*((CN$6-$F126+1)/($J126*($J126+1)/2)*$D126))+($K126="custom")*CustCF!CH126</f>
        <v>0</v>
      </c>
      <c r="CO126" s="95">
        <f>($K126="Bell Curve")*(_xlfn.NORM.DIST(AND(CO$6&gt;=$F126,CO$6&lt;=$H126)*(CO$6-$F126+1),$J126/2,$M126,TRUE)-_xlfn.NORM.DIST(AND(CO$6&gt;=$F126,CO$6&lt;=$H126)*(CN$6-$F126+1),$J126/2,$M126,TRUE))/(1-2*_xlfn.NORM.DIST(0,$J126/2,$M126,TRUE))*$D126+($K126="Steady Growth")*(AND(CO$6&gt;=$F126,CO$6&lt;=$H126)*((CO$6-$F126+1)/($J126*($J126+1)/2)*$D126))+($K126="custom")*CustCF!CI126</f>
        <v>0</v>
      </c>
      <c r="CP126" s="95">
        <f>($K126="Bell Curve")*(_xlfn.NORM.DIST(AND(CP$6&gt;=$F126,CP$6&lt;=$H126)*(CP$6-$F126+1),$J126/2,$M126,TRUE)-_xlfn.NORM.DIST(AND(CP$6&gt;=$F126,CP$6&lt;=$H126)*(CO$6-$F126+1),$J126/2,$M126,TRUE))/(1-2*_xlfn.NORM.DIST(0,$J126/2,$M126,TRUE))*$D126+($K126="Steady Growth")*(AND(CP$6&gt;=$F126,CP$6&lt;=$H126)*((CP$6-$F126+1)/($J126*($J126+1)/2)*$D126))+($K126="custom")*CustCF!CJ126</f>
        <v>0</v>
      </c>
      <c r="CQ126" s="95">
        <f>($K126="Bell Curve")*(_xlfn.NORM.DIST(AND(CQ$6&gt;=$F126,CQ$6&lt;=$H126)*(CQ$6-$F126+1),$J126/2,$M126,TRUE)-_xlfn.NORM.DIST(AND(CQ$6&gt;=$F126,CQ$6&lt;=$H126)*(CP$6-$F126+1),$J126/2,$M126,TRUE))/(1-2*_xlfn.NORM.DIST(0,$J126/2,$M126,TRUE))*$D126+($K126="Steady Growth")*(AND(CQ$6&gt;=$F126,CQ$6&lt;=$H126)*((CQ$6-$F126+1)/($J126*($J126+1)/2)*$D126))+($K126="custom")*CustCF!CK126</f>
        <v>0</v>
      </c>
      <c r="CR126" s="95">
        <f>($K126="Bell Curve")*(_xlfn.NORM.DIST(AND(CR$6&gt;=$F126,CR$6&lt;=$H126)*(CR$6-$F126+1),$J126/2,$M126,TRUE)-_xlfn.NORM.DIST(AND(CR$6&gt;=$F126,CR$6&lt;=$H126)*(CQ$6-$F126+1),$J126/2,$M126,TRUE))/(1-2*_xlfn.NORM.DIST(0,$J126/2,$M126,TRUE))*$D126+($K126="Steady Growth")*(AND(CR$6&gt;=$F126,CR$6&lt;=$H126)*((CR$6-$F126+1)/($J126*($J126+1)/2)*$D126))+($K126="custom")*CustCF!CL126</f>
        <v>0</v>
      </c>
      <c r="CS126" s="95">
        <f>($K126="Bell Curve")*(_xlfn.NORM.DIST(AND(CS$6&gt;=$F126,CS$6&lt;=$H126)*(CS$6-$F126+1),$J126/2,$M126,TRUE)-_xlfn.NORM.DIST(AND(CS$6&gt;=$F126,CS$6&lt;=$H126)*(CR$6-$F126+1),$J126/2,$M126,TRUE))/(1-2*_xlfn.NORM.DIST(0,$J126/2,$M126,TRUE))*$D126+($K126="Steady Growth")*(AND(CS$6&gt;=$F126,CS$6&lt;=$H126)*((CS$6-$F126+1)/($J126*($J126+1)/2)*$D126))+($K126="custom")*CustCF!CM126</f>
        <v>0</v>
      </c>
      <c r="CT126" s="95">
        <f>($K126="Bell Curve")*(_xlfn.NORM.DIST(AND(CT$6&gt;=$F126,CT$6&lt;=$H126)*(CT$6-$F126+1),$J126/2,$M126,TRUE)-_xlfn.NORM.DIST(AND(CT$6&gt;=$F126,CT$6&lt;=$H126)*(CS$6-$F126+1),$J126/2,$M126,TRUE))/(1-2*_xlfn.NORM.DIST(0,$J126/2,$M126,TRUE))*$D126+($K126="Steady Growth")*(AND(CT$6&gt;=$F126,CT$6&lt;=$H126)*((CT$6-$F126+1)/($J126*($J126+1)/2)*$D126))+($K126="custom")*CustCF!CN126</f>
        <v>0</v>
      </c>
      <c r="CU126" s="95">
        <f>($K126="Bell Curve")*(_xlfn.NORM.DIST(AND(CU$6&gt;=$F126,CU$6&lt;=$H126)*(CU$6-$F126+1),$J126/2,$M126,TRUE)-_xlfn.NORM.DIST(AND(CU$6&gt;=$F126,CU$6&lt;=$H126)*(CT$6-$F126+1),$J126/2,$M126,TRUE))/(1-2*_xlfn.NORM.DIST(0,$J126/2,$M126,TRUE))*$D126+($K126="Steady Growth")*(AND(CU$6&gt;=$F126,CU$6&lt;=$H126)*((CU$6-$F126+1)/($J126*($J126+1)/2)*$D126))+($K126="custom")*CustCF!CO126</f>
        <v>0</v>
      </c>
      <c r="CV126" s="95">
        <f>($K126="Bell Curve")*(_xlfn.NORM.DIST(AND(CV$6&gt;=$F126,CV$6&lt;=$H126)*(CV$6-$F126+1),$J126/2,$M126,TRUE)-_xlfn.NORM.DIST(AND(CV$6&gt;=$F126,CV$6&lt;=$H126)*(CU$6-$F126+1),$J126/2,$M126,TRUE))/(1-2*_xlfn.NORM.DIST(0,$J126/2,$M126,TRUE))*$D126+($K126="Steady Growth")*(AND(CV$6&gt;=$F126,CV$6&lt;=$H126)*((CV$6-$F126+1)/($J126*($J126+1)/2)*$D126))+($K126="custom")*CustCF!CP126</f>
        <v>0</v>
      </c>
      <c r="CW126" s="95">
        <f>($K126="Bell Curve")*(_xlfn.NORM.DIST(AND(CW$6&gt;=$F126,CW$6&lt;=$H126)*(CW$6-$F126+1),$J126/2,$M126,TRUE)-_xlfn.NORM.DIST(AND(CW$6&gt;=$F126,CW$6&lt;=$H126)*(CV$6-$F126+1),$J126/2,$M126,TRUE))/(1-2*_xlfn.NORM.DIST(0,$J126/2,$M126,TRUE))*$D126+($K126="Steady Growth")*(AND(CW$6&gt;=$F126,CW$6&lt;=$H126)*((CW$6-$F126+1)/($J126*($J126+1)/2)*$D126))+($K126="custom")*CustCF!CQ126</f>
        <v>0</v>
      </c>
      <c r="CX126" s="95">
        <f>($K126="Bell Curve")*(_xlfn.NORM.DIST(AND(CX$6&gt;=$F126,CX$6&lt;=$H126)*(CX$6-$F126+1),$J126/2,$M126,TRUE)-_xlfn.NORM.DIST(AND(CX$6&gt;=$F126,CX$6&lt;=$H126)*(CW$6-$F126+1),$J126/2,$M126,TRUE))/(1-2*_xlfn.NORM.DIST(0,$J126/2,$M126,TRUE))*$D126+($K126="Steady Growth")*(AND(CX$6&gt;=$F126,CX$6&lt;=$H126)*((CX$6-$F126+1)/($J126*($J126+1)/2)*$D126))+($K126="custom")*CustCF!CR126</f>
        <v>0</v>
      </c>
      <c r="CY126" s="95">
        <f>($K126="Bell Curve")*(_xlfn.NORM.DIST(AND(CY$6&gt;=$F126,CY$6&lt;=$H126)*(CY$6-$F126+1),$J126/2,$M126,TRUE)-_xlfn.NORM.DIST(AND(CY$6&gt;=$F126,CY$6&lt;=$H126)*(CX$6-$F126+1),$J126/2,$M126,TRUE))/(1-2*_xlfn.NORM.DIST(0,$J126/2,$M126,TRUE))*$D126+($K126="Steady Growth")*(AND(CY$6&gt;=$F126,CY$6&lt;=$H126)*((CY$6-$F126+1)/($J126*($J126+1)/2)*$D126))+($K126="custom")*CustCF!CS126</f>
        <v>0</v>
      </c>
      <c r="CZ126" s="95">
        <f>($K126="Bell Curve")*(_xlfn.NORM.DIST(AND(CZ$6&gt;=$F126,CZ$6&lt;=$H126)*(CZ$6-$F126+1),$J126/2,$M126,TRUE)-_xlfn.NORM.DIST(AND(CZ$6&gt;=$F126,CZ$6&lt;=$H126)*(CY$6-$F126+1),$J126/2,$M126,TRUE))/(1-2*_xlfn.NORM.DIST(0,$J126/2,$M126,TRUE))*$D126+($K126="Steady Growth")*(AND(CZ$6&gt;=$F126,CZ$6&lt;=$H126)*((CZ$6-$F126+1)/($J126*($J126+1)/2)*$D126))+($K126="custom")*CustCF!CT126</f>
        <v>0</v>
      </c>
      <c r="DA126" s="95">
        <f>($K126="Bell Curve")*(_xlfn.NORM.DIST(AND(DA$6&gt;=$F126,DA$6&lt;=$H126)*(DA$6-$F126+1),$J126/2,$M126,TRUE)-_xlfn.NORM.DIST(AND(DA$6&gt;=$F126,DA$6&lt;=$H126)*(CZ$6-$F126+1),$J126/2,$M126,TRUE))/(1-2*_xlfn.NORM.DIST(0,$J126/2,$M126,TRUE))*$D126+($K126="Steady Growth")*(AND(DA$6&gt;=$F126,DA$6&lt;=$H126)*((DA$6-$F126+1)/($J126*($J126+1)/2)*$D126))+($K126="custom")*CustCF!CU126</f>
        <v>0</v>
      </c>
      <c r="DB126" s="95">
        <f>($K126="Bell Curve")*(_xlfn.NORM.DIST(AND(DB$6&gt;=$F126,DB$6&lt;=$H126)*(DB$6-$F126+1),$J126/2,$M126,TRUE)-_xlfn.NORM.DIST(AND(DB$6&gt;=$F126,DB$6&lt;=$H126)*(DA$6-$F126+1),$J126/2,$M126,TRUE))/(1-2*_xlfn.NORM.DIST(0,$J126/2,$M126,TRUE))*$D126+($K126="Steady Growth")*(AND(DB$6&gt;=$F126,DB$6&lt;=$H126)*((DB$6-$F126+1)/($J126*($J126+1)/2)*$D126))+($K126="custom")*CustCF!CV126</f>
        <v>0</v>
      </c>
      <c r="DC126" s="95">
        <f>($K126="Bell Curve")*(_xlfn.NORM.DIST(AND(DC$6&gt;=$F126,DC$6&lt;=$H126)*(DC$6-$F126+1),$J126/2,$M126,TRUE)-_xlfn.NORM.DIST(AND(DC$6&gt;=$F126,DC$6&lt;=$H126)*(DB$6-$F126+1),$J126/2,$M126,TRUE))/(1-2*_xlfn.NORM.DIST(0,$J126/2,$M126,TRUE))*$D126+($K126="Steady Growth")*(AND(DC$6&gt;=$F126,DC$6&lt;=$H126)*((DC$6-$F126+1)/($J126*($J126+1)/2)*$D126))+($K126="custom")*CustCF!CW126</f>
        <v>0</v>
      </c>
      <c r="DD126" s="95">
        <f>($K126="Bell Curve")*(_xlfn.NORM.DIST(AND(DD$6&gt;=$F126,DD$6&lt;=$H126)*(DD$6-$F126+1),$J126/2,$M126,TRUE)-_xlfn.NORM.DIST(AND(DD$6&gt;=$F126,DD$6&lt;=$H126)*(DC$6-$F126+1),$J126/2,$M126,TRUE))/(1-2*_xlfn.NORM.DIST(0,$J126/2,$M126,TRUE))*$D126+($K126="Steady Growth")*(AND(DD$6&gt;=$F126,DD$6&lt;=$H126)*((DD$6-$F126+1)/($J126*($J126+1)/2)*$D126))+($K126="custom")*CustCF!CX126</f>
        <v>0</v>
      </c>
      <c r="DE126" s="95">
        <f>($K126="Bell Curve")*(_xlfn.NORM.DIST(AND(DE$6&gt;=$F126,DE$6&lt;=$H126)*(DE$6-$F126+1),$J126/2,$M126,TRUE)-_xlfn.NORM.DIST(AND(DE$6&gt;=$F126,DE$6&lt;=$H126)*(DD$6-$F126+1),$J126/2,$M126,TRUE))/(1-2*_xlfn.NORM.DIST(0,$J126/2,$M126,TRUE))*$D126+($K126="Steady Growth")*(AND(DE$6&gt;=$F126,DE$6&lt;=$H126)*((DE$6-$F126+1)/($J126*($J126+1)/2)*$D126))+($K126="custom")*CustCF!CY126</f>
        <v>0</v>
      </c>
      <c r="DF126" s="95">
        <f>($K126="Bell Curve")*(_xlfn.NORM.DIST(AND(DF$6&gt;=$F126,DF$6&lt;=$H126)*(DF$6-$F126+1),$J126/2,$M126,TRUE)-_xlfn.NORM.DIST(AND(DF$6&gt;=$F126,DF$6&lt;=$H126)*(DE$6-$F126+1),$J126/2,$M126,TRUE))/(1-2*_xlfn.NORM.DIST(0,$J126/2,$M126,TRUE))*$D126+($K126="Steady Growth")*(AND(DF$6&gt;=$F126,DF$6&lt;=$H126)*((DF$6-$F126+1)/($J126*($J126+1)/2)*$D126))+($K126="custom")*CustCF!CZ126</f>
        <v>0</v>
      </c>
      <c r="DG126" s="95">
        <f>($K126="Bell Curve")*(_xlfn.NORM.DIST(AND(DG$6&gt;=$F126,DG$6&lt;=$H126)*(DG$6-$F126+1),$J126/2,$M126,TRUE)-_xlfn.NORM.DIST(AND(DG$6&gt;=$F126,DG$6&lt;=$H126)*(DF$6-$F126+1),$J126/2,$M126,TRUE))/(1-2*_xlfn.NORM.DIST(0,$J126/2,$M126,TRUE))*$D126+($K126="Steady Growth")*(AND(DG$6&gt;=$F126,DG$6&lt;=$H126)*((DG$6-$F126+1)/($J126*($J126+1)/2)*$D126))+($K126="custom")*CustCF!DA126</f>
        <v>0</v>
      </c>
      <c r="DH126" s="95">
        <f>($K126="Bell Curve")*(_xlfn.NORM.DIST(AND(DH$6&gt;=$F126,DH$6&lt;=$H126)*(DH$6-$F126+1),$J126/2,$M126,TRUE)-_xlfn.NORM.DIST(AND(DH$6&gt;=$F126,DH$6&lt;=$H126)*(DG$6-$F126+1),$J126/2,$M126,TRUE))/(1-2*_xlfn.NORM.DIST(0,$J126/2,$M126,TRUE))*$D126+($K126="Steady Growth")*(AND(DH$6&gt;=$F126,DH$6&lt;=$H126)*((DH$6-$F126+1)/($J126*($J126+1)/2)*$D126))+($K126="custom")*CustCF!DB126</f>
        <v>0</v>
      </c>
      <c r="DI126" s="95">
        <f>($K126="Bell Curve")*(_xlfn.NORM.DIST(AND(DI$6&gt;=$F126,DI$6&lt;=$H126)*(DI$6-$F126+1),$J126/2,$M126,TRUE)-_xlfn.NORM.DIST(AND(DI$6&gt;=$F126,DI$6&lt;=$H126)*(DH$6-$F126+1),$J126/2,$M126,TRUE))/(1-2*_xlfn.NORM.DIST(0,$J126/2,$M126,TRUE))*$D126+($K126="Steady Growth")*(AND(DI$6&gt;=$F126,DI$6&lt;=$H126)*((DI$6-$F126+1)/($J126*($J126+1)/2)*$D126))+($K126="custom")*CustCF!DC126</f>
        <v>0</v>
      </c>
      <c r="DJ126" s="95">
        <f>($K126="Bell Curve")*(_xlfn.NORM.DIST(AND(DJ$6&gt;=$F126,DJ$6&lt;=$H126)*(DJ$6-$F126+1),$J126/2,$M126,TRUE)-_xlfn.NORM.DIST(AND(DJ$6&gt;=$F126,DJ$6&lt;=$H126)*(DI$6-$F126+1),$J126/2,$M126,TRUE))/(1-2*_xlfn.NORM.DIST(0,$J126/2,$M126,TRUE))*$D126+($K126="Steady Growth")*(AND(DJ$6&gt;=$F126,DJ$6&lt;=$H126)*((DJ$6-$F126+1)/($J126*($J126+1)/2)*$D126))+($K126="custom")*CustCF!DD126</f>
        <v>0</v>
      </c>
      <c r="DK126" s="95">
        <f>($K126="Bell Curve")*(_xlfn.NORM.DIST(AND(DK$6&gt;=$F126,DK$6&lt;=$H126)*(DK$6-$F126+1),$J126/2,$M126,TRUE)-_xlfn.NORM.DIST(AND(DK$6&gt;=$F126,DK$6&lt;=$H126)*(DJ$6-$F126+1),$J126/2,$M126,TRUE))/(1-2*_xlfn.NORM.DIST(0,$J126/2,$M126,TRUE))*$D126+($K126="Steady Growth")*(AND(DK$6&gt;=$F126,DK$6&lt;=$H126)*((DK$6-$F126+1)/($J126*($J126+1)/2)*$D126))+($K126="custom")*CustCF!DE126</f>
        <v>0</v>
      </c>
      <c r="DL126" s="95">
        <f>($K126="Bell Curve")*(_xlfn.NORM.DIST(AND(DL$6&gt;=$F126,DL$6&lt;=$H126)*(DL$6-$F126+1),$J126/2,$M126,TRUE)-_xlfn.NORM.DIST(AND(DL$6&gt;=$F126,DL$6&lt;=$H126)*(DK$6-$F126+1),$J126/2,$M126,TRUE))/(1-2*_xlfn.NORM.DIST(0,$J126/2,$M126,TRUE))*$D126+($K126="Steady Growth")*(AND(DL$6&gt;=$F126,DL$6&lt;=$H126)*((DL$6-$F126+1)/($J126*($J126+1)/2)*$D126))+($K126="custom")*CustCF!DF126</f>
        <v>0</v>
      </c>
      <c r="DM126" s="95">
        <f>($K126="Bell Curve")*(_xlfn.NORM.DIST(AND(DM$6&gt;=$F126,DM$6&lt;=$H126)*(DM$6-$F126+1),$J126/2,$M126,TRUE)-_xlfn.NORM.DIST(AND(DM$6&gt;=$F126,DM$6&lt;=$H126)*(DL$6-$F126+1),$J126/2,$M126,TRUE))/(1-2*_xlfn.NORM.DIST(0,$J126/2,$M126,TRUE))*$D126+($K126="Steady Growth")*(AND(DM$6&gt;=$F126,DM$6&lt;=$H126)*((DM$6-$F126+1)/($J126*($J126+1)/2)*$D126))+($K126="custom")*CustCF!DG126</f>
        <v>0</v>
      </c>
      <c r="DN126" s="95">
        <f>($K126="Bell Curve")*(_xlfn.NORM.DIST(AND(DN$6&gt;=$F126,DN$6&lt;=$H126)*(DN$6-$F126+1),$J126/2,$M126,TRUE)-_xlfn.NORM.DIST(AND(DN$6&gt;=$F126,DN$6&lt;=$H126)*(DM$6-$F126+1),$J126/2,$M126,TRUE))/(1-2*_xlfn.NORM.DIST(0,$J126/2,$M126,TRUE))*$D126+($K126="Steady Growth")*(AND(DN$6&gt;=$F126,DN$6&lt;=$H126)*((DN$6-$F126+1)/($J126*($J126+1)/2)*$D126))+($K126="custom")*CustCF!DH126</f>
        <v>0</v>
      </c>
      <c r="DO126" s="95">
        <f>($K126="Bell Curve")*(_xlfn.NORM.DIST(AND(DO$6&gt;=$F126,DO$6&lt;=$H126)*(DO$6-$F126+1),$J126/2,$M126,TRUE)-_xlfn.NORM.DIST(AND(DO$6&gt;=$F126,DO$6&lt;=$H126)*(DN$6-$F126+1),$J126/2,$M126,TRUE))/(1-2*_xlfn.NORM.DIST(0,$J126/2,$M126,TRUE))*$D126+($K126="Steady Growth")*(AND(DO$6&gt;=$F126,DO$6&lt;=$H126)*((DO$6-$F126+1)/($J126*($J126+1)/2)*$D126))+($K126="custom")*CustCF!DI126</f>
        <v>0</v>
      </c>
      <c r="DP126" s="95">
        <f>($K126="Bell Curve")*(_xlfn.NORM.DIST(AND(DP$6&gt;=$F126,DP$6&lt;=$H126)*(DP$6-$F126+1),$J126/2,$M126,TRUE)-_xlfn.NORM.DIST(AND(DP$6&gt;=$F126,DP$6&lt;=$H126)*(DO$6-$F126+1),$J126/2,$M126,TRUE))/(1-2*_xlfn.NORM.DIST(0,$J126/2,$M126,TRUE))*$D126+($K126="Steady Growth")*(AND(DP$6&gt;=$F126,DP$6&lt;=$H126)*((DP$6-$F126+1)/($J126*($J126+1)/2)*$D126))+($K126="custom")*CustCF!DJ126</f>
        <v>0</v>
      </c>
      <c r="DQ126" s="95">
        <f>($K126="Bell Curve")*(_xlfn.NORM.DIST(AND(DQ$6&gt;=$F126,DQ$6&lt;=$H126)*(DQ$6-$F126+1),$J126/2,$M126,TRUE)-_xlfn.NORM.DIST(AND(DQ$6&gt;=$F126,DQ$6&lt;=$H126)*(DP$6-$F126+1),$J126/2,$M126,TRUE))/(1-2*_xlfn.NORM.DIST(0,$J126/2,$M126,TRUE))*$D126+($K126="Steady Growth")*(AND(DQ$6&gt;=$F126,DQ$6&lt;=$H126)*((DQ$6-$F126+1)/($J126*($J126+1)/2)*$D126))+($K126="custom")*CustCF!DK126</f>
        <v>0</v>
      </c>
      <c r="DR126" s="95">
        <f>($K126="Bell Curve")*(_xlfn.NORM.DIST(AND(DR$6&gt;=$F126,DR$6&lt;=$H126)*(DR$6-$F126+1),$J126/2,$M126,TRUE)-_xlfn.NORM.DIST(AND(DR$6&gt;=$F126,DR$6&lt;=$H126)*(DQ$6-$F126+1),$J126/2,$M126,TRUE))/(1-2*_xlfn.NORM.DIST(0,$J126/2,$M126,TRUE))*$D126+($K126="Steady Growth")*(AND(DR$6&gt;=$F126,DR$6&lt;=$H126)*((DR$6-$F126+1)/($J126*($J126+1)/2)*$D126))+($K126="custom")*CustCF!DL126</f>
        <v>0</v>
      </c>
      <c r="DS126" s="95">
        <f>($K126="Bell Curve")*(_xlfn.NORM.DIST(AND(DS$6&gt;=$F126,DS$6&lt;=$H126)*(DS$6-$F126+1),$J126/2,$M126,TRUE)-_xlfn.NORM.DIST(AND(DS$6&gt;=$F126,DS$6&lt;=$H126)*(DR$6-$F126+1),$J126/2,$M126,TRUE))/(1-2*_xlfn.NORM.DIST(0,$J126/2,$M126,TRUE))*$D126+($K126="Steady Growth")*(AND(DS$6&gt;=$F126,DS$6&lt;=$H126)*((DS$6-$F126+1)/($J126*($J126+1)/2)*$D126))+($K126="custom")*CustCF!DM126</f>
        <v>0</v>
      </c>
      <c r="DT126" s="95">
        <f>($K126="Bell Curve")*(_xlfn.NORM.DIST(AND(DT$6&gt;=$F126,DT$6&lt;=$H126)*(DT$6-$F126+1),$J126/2,$M126,TRUE)-_xlfn.NORM.DIST(AND(DT$6&gt;=$F126,DT$6&lt;=$H126)*(DS$6-$F126+1),$J126/2,$M126,TRUE))/(1-2*_xlfn.NORM.DIST(0,$J126/2,$M126,TRUE))*$D126+($K126="Steady Growth")*(AND(DT$6&gt;=$F126,DT$6&lt;=$H126)*((DT$6-$F126+1)/($J126*($J126+1)/2)*$D126))+($K126="custom")*CustCF!DN126</f>
        <v>0</v>
      </c>
      <c r="DU126" s="95">
        <f>($K126="Bell Curve")*(_xlfn.NORM.DIST(AND(DU$6&gt;=$F126,DU$6&lt;=$H126)*(DU$6-$F126+1),$J126/2,$M126,TRUE)-_xlfn.NORM.DIST(AND(DU$6&gt;=$F126,DU$6&lt;=$H126)*(DT$6-$F126+1),$J126/2,$M126,TRUE))/(1-2*_xlfn.NORM.DIST(0,$J126/2,$M126,TRUE))*$D126+($K126="Steady Growth")*(AND(DU$6&gt;=$F126,DU$6&lt;=$H126)*((DU$6-$F126+1)/($J126*($J126+1)/2)*$D126))+($K126="custom")*CustCF!DO126</f>
        <v>0</v>
      </c>
      <c r="DV126" s="95">
        <f>($K126="Bell Curve")*(_xlfn.NORM.DIST(AND(DV$6&gt;=$F126,DV$6&lt;=$H126)*(DV$6-$F126+1),$J126/2,$M126,TRUE)-_xlfn.NORM.DIST(AND(DV$6&gt;=$F126,DV$6&lt;=$H126)*(DU$6-$F126+1),$J126/2,$M126,TRUE))/(1-2*_xlfn.NORM.DIST(0,$J126/2,$M126,TRUE))*$D126+($K126="Steady Growth")*(AND(DV$6&gt;=$F126,DV$6&lt;=$H126)*((DV$6-$F126+1)/($J126*($J126+1)/2)*$D126))+($K126="custom")*CustCF!DP126</f>
        <v>0</v>
      </c>
      <c r="DW126" s="95">
        <f>($K126="Bell Curve")*(_xlfn.NORM.DIST(AND(DW$6&gt;=$F126,DW$6&lt;=$H126)*(DW$6-$F126+1),$J126/2,$M126,TRUE)-_xlfn.NORM.DIST(AND(DW$6&gt;=$F126,DW$6&lt;=$H126)*(DV$6-$F126+1),$J126/2,$M126,TRUE))/(1-2*_xlfn.NORM.DIST(0,$J126/2,$M126,TRUE))*$D126+($K126="Steady Growth")*(AND(DW$6&gt;=$F126,DW$6&lt;=$H126)*((DW$6-$F126+1)/($J126*($J126+1)/2)*$D126))+($K126="custom")*CustCF!DQ126</f>
        <v>0</v>
      </c>
      <c r="DX126" s="95">
        <f>($K126="Bell Curve")*(_xlfn.NORM.DIST(AND(DX$6&gt;=$F126,DX$6&lt;=$H126)*(DX$6-$F126+1),$J126/2,$M126,TRUE)-_xlfn.NORM.DIST(AND(DX$6&gt;=$F126,DX$6&lt;=$H126)*(DW$6-$F126+1),$J126/2,$M126,TRUE))/(1-2*_xlfn.NORM.DIST(0,$J126/2,$M126,TRUE))*$D126+($K126="Steady Growth")*(AND(DX$6&gt;=$F126,DX$6&lt;=$H126)*((DX$6-$F126+1)/($J126*($J126+1)/2)*$D126))+($K126="custom")*CustCF!DR126</f>
        <v>0</v>
      </c>
      <c r="DY126" s="95">
        <f>($K126="Bell Curve")*(_xlfn.NORM.DIST(AND(DY$6&gt;=$F126,DY$6&lt;=$H126)*(DY$6-$F126+1),$J126/2,$M126,TRUE)-_xlfn.NORM.DIST(AND(DY$6&gt;=$F126,DY$6&lt;=$H126)*(DX$6-$F126+1),$J126/2,$M126,TRUE))/(1-2*_xlfn.NORM.DIST(0,$J126/2,$M126,TRUE))*$D126+($K126="Steady Growth")*(AND(DY$6&gt;=$F126,DY$6&lt;=$H126)*((DY$6-$F126+1)/($J126*($J126+1)/2)*$D126))+($K126="custom")*CustCF!DS126</f>
        <v>0</v>
      </c>
      <c r="DZ126" s="95">
        <f>($K126="Bell Curve")*(_xlfn.NORM.DIST(AND(DZ$6&gt;=$F126,DZ$6&lt;=$H126)*(DZ$6-$F126+1),$J126/2,$M126,TRUE)-_xlfn.NORM.DIST(AND(DZ$6&gt;=$F126,DZ$6&lt;=$H126)*(DY$6-$F126+1),$J126/2,$M126,TRUE))/(1-2*_xlfn.NORM.DIST(0,$J126/2,$M126,TRUE))*$D126+($K126="Steady Growth")*(AND(DZ$6&gt;=$F126,DZ$6&lt;=$H126)*((DZ$6-$F126+1)/($J126*($J126+1)/2)*$D126))+($K126="custom")*CustCF!DT126</f>
        <v>0</v>
      </c>
      <c r="EA126" s="95">
        <f>($K126="Bell Curve")*(_xlfn.NORM.DIST(AND(EA$6&gt;=$F126,EA$6&lt;=$H126)*(EA$6-$F126+1),$J126/2,$M126,TRUE)-_xlfn.NORM.DIST(AND(EA$6&gt;=$F126,EA$6&lt;=$H126)*(DZ$6-$F126+1),$J126/2,$M126,TRUE))/(1-2*_xlfn.NORM.DIST(0,$J126/2,$M126,TRUE))*$D126+($K126="Steady Growth")*(AND(EA$6&gt;=$F126,EA$6&lt;=$H126)*((EA$6-$F126+1)/($J126*($J126+1)/2)*$D126))+($K126="custom")*CustCF!DU126</f>
        <v>0</v>
      </c>
      <c r="EB126" s="95">
        <f>($K126="Bell Curve")*(_xlfn.NORM.DIST(AND(EB$6&gt;=$F126,EB$6&lt;=$H126)*(EB$6-$F126+1),$J126/2,$M126,TRUE)-_xlfn.NORM.DIST(AND(EB$6&gt;=$F126,EB$6&lt;=$H126)*(EA$6-$F126+1),$J126/2,$M126,TRUE))/(1-2*_xlfn.NORM.DIST(0,$J126/2,$M126,TRUE))*$D126+($K126="Steady Growth")*(AND(EB$6&gt;=$F126,EB$6&lt;=$H126)*((EB$6-$F126+1)/($J126*($J126+1)/2)*$D126))+($K126="custom")*CustCF!DV126</f>
        <v>0</v>
      </c>
      <c r="EC126" s="95">
        <f>($K126="Bell Curve")*(_xlfn.NORM.DIST(AND(EC$6&gt;=$F126,EC$6&lt;=$H126)*(EC$6-$F126+1),$J126/2,$M126,TRUE)-_xlfn.NORM.DIST(AND(EC$6&gt;=$F126,EC$6&lt;=$H126)*(EB$6-$F126+1),$J126/2,$M126,TRUE))/(1-2*_xlfn.NORM.DIST(0,$J126/2,$M126,TRUE))*$D126+($K126="Steady Growth")*(AND(EC$6&gt;=$F126,EC$6&lt;=$H126)*((EC$6-$F126+1)/($J126*($J126+1)/2)*$D126))+($K126="custom")*CustCF!DW126</f>
        <v>0</v>
      </c>
      <c r="ED126" s="95">
        <f>($K126="Bell Curve")*(_xlfn.NORM.DIST(AND(ED$6&gt;=$F126,ED$6&lt;=$H126)*(ED$6-$F126+1),$J126/2,$M126,TRUE)-_xlfn.NORM.DIST(AND(ED$6&gt;=$F126,ED$6&lt;=$H126)*(EC$6-$F126+1),$J126/2,$M126,TRUE))/(1-2*_xlfn.NORM.DIST(0,$J126/2,$M126,TRUE))*$D126+($K126="Steady Growth")*(AND(ED$6&gt;=$F126,ED$6&lt;=$H126)*((ED$6-$F126+1)/($J126*($J126+1)/2)*$D126))+($K126="custom")*CustCF!DX126</f>
        <v>0</v>
      </c>
      <c r="EE126" s="95">
        <f>($K126="Bell Curve")*(_xlfn.NORM.DIST(AND(EE$6&gt;=$F126,EE$6&lt;=$H126)*(EE$6-$F126+1),$J126/2,$M126,TRUE)-_xlfn.NORM.DIST(AND(EE$6&gt;=$F126,EE$6&lt;=$H126)*(ED$6-$F126+1),$J126/2,$M126,TRUE))/(1-2*_xlfn.NORM.DIST(0,$J126/2,$M126,TRUE))*$D126+($K126="Steady Growth")*(AND(EE$6&gt;=$F126,EE$6&lt;=$H126)*((EE$6-$F126+1)/($J126*($J126+1)/2)*$D126))+($K126="custom")*CustCF!DY126</f>
        <v>0</v>
      </c>
      <c r="EF126" s="95">
        <f>($K126="Bell Curve")*(_xlfn.NORM.DIST(AND(EF$6&gt;=$F126,EF$6&lt;=$H126)*(EF$6-$F126+1),$J126/2,$M126,TRUE)-_xlfn.NORM.DIST(AND(EF$6&gt;=$F126,EF$6&lt;=$H126)*(EE$6-$F126+1),$J126/2,$M126,TRUE))/(1-2*_xlfn.NORM.DIST(0,$J126/2,$M126,TRUE))*$D126+($K126="Steady Growth")*(AND(EF$6&gt;=$F126,EF$6&lt;=$H126)*((EF$6-$F126+1)/($J126*($J126+1)/2)*$D126))+($K126="custom")*CustCF!DZ126</f>
        <v>0</v>
      </c>
      <c r="EG126" s="95">
        <f>($K126="Bell Curve")*(_xlfn.NORM.DIST(AND(EG$6&gt;=$F126,EG$6&lt;=$H126)*(EG$6-$F126+1),$J126/2,$M126,TRUE)-_xlfn.NORM.DIST(AND(EG$6&gt;=$F126,EG$6&lt;=$H126)*(EF$6-$F126+1),$J126/2,$M126,TRUE))/(1-2*_xlfn.NORM.DIST(0,$J126/2,$M126,TRUE))*$D126+($K126="Steady Growth")*(AND(EG$6&gt;=$F126,EG$6&lt;=$H126)*((EG$6-$F126+1)/($J126*($J126+1)/2)*$D126))+($K126="custom")*CustCF!EA126</f>
        <v>0</v>
      </c>
      <c r="EH126" s="95">
        <f>($K126="Bell Curve")*(_xlfn.NORM.DIST(AND(EH$6&gt;=$F126,EH$6&lt;=$H126)*(EH$6-$F126+1),$J126/2,$M126,TRUE)-_xlfn.NORM.DIST(AND(EH$6&gt;=$F126,EH$6&lt;=$H126)*(EG$6-$F126+1),$J126/2,$M126,TRUE))/(1-2*_xlfn.NORM.DIST(0,$J126/2,$M126,TRUE))*$D126+($K126="Steady Growth")*(AND(EH$6&gt;=$F126,EH$6&lt;=$H126)*((EH$6-$F126+1)/($J126*($J126+1)/2)*$D126))+($K126="custom")*CustCF!EB126</f>
        <v>0</v>
      </c>
      <c r="EI126" s="95">
        <f>($K126="Bell Curve")*(_xlfn.NORM.DIST(AND(EI$6&gt;=$F126,EI$6&lt;=$H126)*(EI$6-$F126+1),$J126/2,$M126,TRUE)-_xlfn.NORM.DIST(AND(EI$6&gt;=$F126,EI$6&lt;=$H126)*(EH$6-$F126+1),$J126/2,$M126,TRUE))/(1-2*_xlfn.NORM.DIST(0,$J126/2,$M126,TRUE))*$D126+($K126="Steady Growth")*(AND(EI$6&gt;=$F126,EI$6&lt;=$H126)*((EI$6-$F126+1)/($J126*($J126+1)/2)*$D126))+($K126="custom")*CustCF!EC126</f>
        <v>0</v>
      </c>
      <c r="EJ126" s="95">
        <f>($K126="Bell Curve")*(_xlfn.NORM.DIST(AND(EJ$6&gt;=$F126,EJ$6&lt;=$H126)*(EJ$6-$F126+1),$J126/2,$M126,TRUE)-_xlfn.NORM.DIST(AND(EJ$6&gt;=$F126,EJ$6&lt;=$H126)*(EI$6-$F126+1),$J126/2,$M126,TRUE))/(1-2*_xlfn.NORM.DIST(0,$J126/2,$M126,TRUE))*$D126+($K126="Steady Growth")*(AND(EJ$6&gt;=$F126,EJ$6&lt;=$H126)*((EJ$6-$F126+1)/($J126*($J126+1)/2)*$D126))+($K126="custom")*CustCF!ED126</f>
        <v>0</v>
      </c>
      <c r="EK126" s="95">
        <f>($K126="Bell Curve")*(_xlfn.NORM.DIST(AND(EK$6&gt;=$F126,EK$6&lt;=$H126)*(EK$6-$F126+1),$J126/2,$M126,TRUE)-_xlfn.NORM.DIST(AND(EK$6&gt;=$F126,EK$6&lt;=$H126)*(EJ$6-$F126+1),$J126/2,$M126,TRUE))/(1-2*_xlfn.NORM.DIST(0,$J126/2,$M126,TRUE))*$D126+($K126="Steady Growth")*(AND(EK$6&gt;=$F126,EK$6&lt;=$H126)*((EK$6-$F126+1)/($J126*($J126+1)/2)*$D126))+($K126="custom")*CustCF!EE126</f>
        <v>0</v>
      </c>
      <c r="EL126" s="95">
        <f>($K126="Bell Curve")*(_xlfn.NORM.DIST(AND(EL$6&gt;=$F126,EL$6&lt;=$H126)*(EL$6-$F126+1),$J126/2,$M126,TRUE)-_xlfn.NORM.DIST(AND(EL$6&gt;=$F126,EL$6&lt;=$H126)*(EK$6-$F126+1),$J126/2,$M126,TRUE))/(1-2*_xlfn.NORM.DIST(0,$J126/2,$M126,TRUE))*$D126+($K126="Steady Growth")*(AND(EL$6&gt;=$F126,EL$6&lt;=$H126)*((EL$6-$F126+1)/($J126*($J126+1)/2)*$D126))+($K126="custom")*CustCF!EF126</f>
        <v>0</v>
      </c>
      <c r="EM126" s="95">
        <f>($K126="Bell Curve")*(_xlfn.NORM.DIST(AND(EM$6&gt;=$F126,EM$6&lt;=$H126)*(EM$6-$F126+1),$J126/2,$M126,TRUE)-_xlfn.NORM.DIST(AND(EM$6&gt;=$F126,EM$6&lt;=$H126)*(EL$6-$F126+1),$J126/2,$M126,TRUE))/(1-2*_xlfn.NORM.DIST(0,$J126/2,$M126,TRUE))*$D126+($K126="Steady Growth")*(AND(EM$6&gt;=$F126,EM$6&lt;=$H126)*((EM$6-$F126+1)/($J126*($J126+1)/2)*$D126))+($K126="custom")*CustCF!EG126</f>
        <v>0</v>
      </c>
      <c r="EN126" s="95">
        <f>($K126="Bell Curve")*(_xlfn.NORM.DIST(AND(EN$6&gt;=$F126,EN$6&lt;=$H126)*(EN$6-$F126+1),$J126/2,$M126,TRUE)-_xlfn.NORM.DIST(AND(EN$6&gt;=$F126,EN$6&lt;=$H126)*(EM$6-$F126+1),$J126/2,$M126,TRUE))/(1-2*_xlfn.NORM.DIST(0,$J126/2,$M126,TRUE))*$D126+($K126="Steady Growth")*(AND(EN$6&gt;=$F126,EN$6&lt;=$H126)*((EN$6-$F126+1)/($J126*($J126+1)/2)*$D126))+($K126="custom")*CustCF!EH126</f>
        <v>0</v>
      </c>
      <c r="EO126" s="95">
        <f>($K126="Bell Curve")*(_xlfn.NORM.DIST(AND(EO$6&gt;=$F126,EO$6&lt;=$H126)*(EO$6-$F126+1),$J126/2,$M126,TRUE)-_xlfn.NORM.DIST(AND(EO$6&gt;=$F126,EO$6&lt;=$H126)*(EN$6-$F126+1),$J126/2,$M126,TRUE))/(1-2*_xlfn.NORM.DIST(0,$J126/2,$M126,TRUE))*$D126+($K126="Steady Growth")*(AND(EO$6&gt;=$F126,EO$6&lt;=$H126)*((EO$6-$F126+1)/($J126*($J126+1)/2)*$D126))+($K126="custom")*CustCF!EI126</f>
        <v>0</v>
      </c>
      <c r="EP126" s="95">
        <f>($K126="Bell Curve")*(_xlfn.NORM.DIST(AND(EP$6&gt;=$F126,EP$6&lt;=$H126)*(EP$6-$F126+1),$J126/2,$M126,TRUE)-_xlfn.NORM.DIST(AND(EP$6&gt;=$F126,EP$6&lt;=$H126)*(EO$6-$F126+1),$J126/2,$M126,TRUE))/(1-2*_xlfn.NORM.DIST(0,$J126/2,$M126,TRUE))*$D126+($K126="Steady Growth")*(AND(EP$6&gt;=$F126,EP$6&lt;=$H126)*((EP$6-$F126+1)/($J126*($J126+1)/2)*$D126))+($K126="custom")*CustCF!EJ126</f>
        <v>0</v>
      </c>
      <c r="EQ126" s="95">
        <f>($K126="Bell Curve")*(_xlfn.NORM.DIST(AND(EQ$6&gt;=$F126,EQ$6&lt;=$H126)*(EQ$6-$F126+1),$J126/2,$M126,TRUE)-_xlfn.NORM.DIST(AND(EQ$6&gt;=$F126,EQ$6&lt;=$H126)*(EP$6-$F126+1),$J126/2,$M126,TRUE))/(1-2*_xlfn.NORM.DIST(0,$J126/2,$M126,TRUE))*$D126+($K126="Steady Growth")*(AND(EQ$6&gt;=$F126,EQ$6&lt;=$H126)*((EQ$6-$F126+1)/($J126*($J126+1)/2)*$D126))+($K126="custom")*CustCF!EK126</f>
        <v>0</v>
      </c>
      <c r="ER126" s="95">
        <f>($K126="Bell Curve")*(_xlfn.NORM.DIST(AND(ER$6&gt;=$F126,ER$6&lt;=$H126)*(ER$6-$F126+1),$J126/2,$M126,TRUE)-_xlfn.NORM.DIST(AND(ER$6&gt;=$F126,ER$6&lt;=$H126)*(EQ$6-$F126+1),$J126/2,$M126,TRUE))/(1-2*_xlfn.NORM.DIST(0,$J126/2,$M126,TRUE))*$D126+($K126="Steady Growth")*(AND(ER$6&gt;=$F126,ER$6&lt;=$H126)*((ER$6-$F126+1)/($J126*($J126+1)/2)*$D126))+($K126="custom")*CustCF!EL126</f>
        <v>0</v>
      </c>
      <c r="ES126" s="95">
        <f>($K126="Bell Curve")*(_xlfn.NORM.DIST(AND(ES$6&gt;=$F126,ES$6&lt;=$H126)*(ES$6-$F126+1),$J126/2,$M126,TRUE)-_xlfn.NORM.DIST(AND(ES$6&gt;=$F126,ES$6&lt;=$H126)*(ER$6-$F126+1),$J126/2,$M126,TRUE))/(1-2*_xlfn.NORM.DIST(0,$J126/2,$M126,TRUE))*$D126+($K126="Steady Growth")*(AND(ES$6&gt;=$F126,ES$6&lt;=$H126)*((ES$6-$F126+1)/($J126*($J126+1)/2)*$D126))+($K126="custom")*CustCF!EM126</f>
        <v>0</v>
      </c>
      <c r="ET126" s="95">
        <f>($K126="Bell Curve")*(_xlfn.NORM.DIST(AND(ET$6&gt;=$F126,ET$6&lt;=$H126)*(ET$6-$F126+1),$J126/2,$M126,TRUE)-_xlfn.NORM.DIST(AND(ET$6&gt;=$F126,ET$6&lt;=$H126)*(ES$6-$F126+1),$J126/2,$M126,TRUE))/(1-2*_xlfn.NORM.DIST(0,$J126/2,$M126,TRUE))*$D126+($K126="Steady Growth")*(AND(ET$6&gt;=$F126,ET$6&lt;=$H126)*((ET$6-$F126+1)/($J126*($J126+1)/2)*$D126))+($K126="custom")*CustCF!EN126</f>
        <v>0</v>
      </c>
      <c r="EU126" s="95">
        <f>($K126="Bell Curve")*(_xlfn.NORM.DIST(AND(EU$6&gt;=$F126,EU$6&lt;=$H126)*(EU$6-$F126+1),$J126/2,$M126,TRUE)-_xlfn.NORM.DIST(AND(EU$6&gt;=$F126,EU$6&lt;=$H126)*(ET$6-$F126+1),$J126/2,$M126,TRUE))/(1-2*_xlfn.NORM.DIST(0,$J126/2,$M126,TRUE))*$D126+($K126="Steady Growth")*(AND(EU$6&gt;=$F126,EU$6&lt;=$H126)*((EU$6-$F126+1)/($J126*($J126+1)/2)*$D126))+($K126="custom")*CustCF!EO126</f>
        <v>0</v>
      </c>
      <c r="EV126" s="95">
        <f>($K126="Bell Curve")*(_xlfn.NORM.DIST(AND(EV$6&gt;=$F126,EV$6&lt;=$H126)*(EV$6-$F126+1),$J126/2,$M126,TRUE)-_xlfn.NORM.DIST(AND(EV$6&gt;=$F126,EV$6&lt;=$H126)*(EU$6-$F126+1),$J126/2,$M126,TRUE))/(1-2*_xlfn.NORM.DIST(0,$J126/2,$M126,TRUE))*$D126+($K126="Steady Growth")*(AND(EV$6&gt;=$F126,EV$6&lt;=$H126)*((EV$6-$F126+1)/($J126*($J126+1)/2)*$D126))+($K126="custom")*CustCF!EP126</f>
        <v>0</v>
      </c>
      <c r="EW126" s="95">
        <f>($K126="Bell Curve")*(_xlfn.NORM.DIST(AND(EW$6&gt;=$F126,EW$6&lt;=$H126)*(EW$6-$F126+1),$J126/2,$M126,TRUE)-_xlfn.NORM.DIST(AND(EW$6&gt;=$F126,EW$6&lt;=$H126)*(EV$6-$F126+1),$J126/2,$M126,TRUE))/(1-2*_xlfn.NORM.DIST(0,$J126/2,$M126,TRUE))*$D126+($K126="Steady Growth")*(AND(EW$6&gt;=$F126,EW$6&lt;=$H126)*((EW$6-$F126+1)/($J126*($J126+1)/2)*$D126))+($K126="custom")*CustCF!EQ126</f>
        <v>0</v>
      </c>
      <c r="EX126" s="95">
        <f>($K126="Bell Curve")*(_xlfn.NORM.DIST(AND(EX$6&gt;=$F126,EX$6&lt;=$H126)*(EX$6-$F126+1),$J126/2,$M126,TRUE)-_xlfn.NORM.DIST(AND(EX$6&gt;=$F126,EX$6&lt;=$H126)*(EW$6-$F126+1),$J126/2,$M126,TRUE))/(1-2*_xlfn.NORM.DIST(0,$J126/2,$M126,TRUE))*$D126+($K126="Steady Growth")*(AND(EX$6&gt;=$F126,EX$6&lt;=$H126)*((EX$6-$F126+1)/($J126*($J126+1)/2)*$D126))+($K126="custom")*CustCF!ER126</f>
        <v>0</v>
      </c>
      <c r="EY126" s="95">
        <f>($K126="Bell Curve")*(_xlfn.NORM.DIST(AND(EY$6&gt;=$F126,EY$6&lt;=$H126)*(EY$6-$F126+1),$J126/2,$M126,TRUE)-_xlfn.NORM.DIST(AND(EY$6&gt;=$F126,EY$6&lt;=$H126)*(EX$6-$F126+1),$J126/2,$M126,TRUE))/(1-2*_xlfn.NORM.DIST(0,$J126/2,$M126,TRUE))*$D126+($K126="Steady Growth")*(AND(EY$6&gt;=$F126,EY$6&lt;=$H126)*((EY$6-$F126+1)/($J126*($J126+1)/2)*$D126))+($K126="custom")*CustCF!ES126</f>
        <v>0</v>
      </c>
      <c r="EZ126" s="95">
        <f>($K126="Bell Curve")*(_xlfn.NORM.DIST(AND(EZ$6&gt;=$F126,EZ$6&lt;=$H126)*(EZ$6-$F126+1),$J126/2,$M126,TRUE)-_xlfn.NORM.DIST(AND(EZ$6&gt;=$F126,EZ$6&lt;=$H126)*(EY$6-$F126+1),$J126/2,$M126,TRUE))/(1-2*_xlfn.NORM.DIST(0,$J126/2,$M126,TRUE))*$D126+($K126="Steady Growth")*(AND(EZ$6&gt;=$F126,EZ$6&lt;=$H126)*((EZ$6-$F126+1)/($J126*($J126+1)/2)*$D126))+($K126="custom")*CustCF!ET126</f>
        <v>0</v>
      </c>
      <c r="FA126" s="95">
        <f>($K126="Bell Curve")*(_xlfn.NORM.DIST(AND(FA$6&gt;=$F126,FA$6&lt;=$H126)*(FA$6-$F126+1),$J126/2,$M126,TRUE)-_xlfn.NORM.DIST(AND(FA$6&gt;=$F126,FA$6&lt;=$H126)*(EZ$6-$F126+1),$J126/2,$M126,TRUE))/(1-2*_xlfn.NORM.DIST(0,$J126/2,$M126,TRUE))*$D126+($K126="Steady Growth")*(AND(FA$6&gt;=$F126,FA$6&lt;=$H126)*((FA$6-$F126+1)/($J126*($J126+1)/2)*$D126))+($K126="custom")*CustCF!EU126</f>
        <v>0</v>
      </c>
      <c r="FB126" s="95">
        <f>($K126="Bell Curve")*(_xlfn.NORM.DIST(AND(FB$6&gt;=$F126,FB$6&lt;=$H126)*(FB$6-$F126+1),$J126/2,$M126,TRUE)-_xlfn.NORM.DIST(AND(FB$6&gt;=$F126,FB$6&lt;=$H126)*(FA$6-$F126+1),$J126/2,$M126,TRUE))/(1-2*_xlfn.NORM.DIST(0,$J126/2,$M126,TRUE))*$D126+($K126="Steady Growth")*(AND(FB$6&gt;=$F126,FB$6&lt;=$H126)*((FB$6-$F126+1)/($J126*($J126+1)/2)*$D126))+($K126="custom")*CustCF!EV126</f>
        <v>0</v>
      </c>
      <c r="FC126" s="95">
        <f>($K126="Bell Curve")*(_xlfn.NORM.DIST(AND(FC$6&gt;=$F126,FC$6&lt;=$H126)*(FC$6-$F126+1),$J126/2,$M126,TRUE)-_xlfn.NORM.DIST(AND(FC$6&gt;=$F126,FC$6&lt;=$H126)*(FB$6-$F126+1),$J126/2,$M126,TRUE))/(1-2*_xlfn.NORM.DIST(0,$J126/2,$M126,TRUE))*$D126+($K126="Steady Growth")*(AND(FC$6&gt;=$F126,FC$6&lt;=$H126)*((FC$6-$F126+1)/($J126*($J126+1)/2)*$D126))+($K126="custom")*CustCF!EW126</f>
        <v>0</v>
      </c>
      <c r="FD126" s="95">
        <f>($K126="Bell Curve")*(_xlfn.NORM.DIST(AND(FD$6&gt;=$F126,FD$6&lt;=$H126)*(FD$6-$F126+1),$J126/2,$M126,TRUE)-_xlfn.NORM.DIST(AND(FD$6&gt;=$F126,FD$6&lt;=$H126)*(FC$6-$F126+1),$J126/2,$M126,TRUE))/(1-2*_xlfn.NORM.DIST(0,$J126/2,$M126,TRUE))*$D126+($K126="Steady Growth")*(AND(FD$6&gt;=$F126,FD$6&lt;=$H126)*((FD$6-$F126+1)/($J126*($J126+1)/2)*$D126))+($K126="custom")*CustCF!EX126</f>
        <v>0</v>
      </c>
      <c r="FE126" s="95">
        <f>($K126="Bell Curve")*(_xlfn.NORM.DIST(AND(FE$6&gt;=$F126,FE$6&lt;=$H126)*(FE$6-$F126+1),$J126/2,$M126,TRUE)-_xlfn.NORM.DIST(AND(FE$6&gt;=$F126,FE$6&lt;=$H126)*(FD$6-$F126+1),$J126/2,$M126,TRUE))/(1-2*_xlfn.NORM.DIST(0,$J126/2,$M126,TRUE))*$D126+($K126="Steady Growth")*(AND(FE$6&gt;=$F126,FE$6&lt;=$H126)*((FE$6-$F126+1)/($J126*($J126+1)/2)*$D126))+($K126="custom")*CustCF!EY126</f>
        <v>0</v>
      </c>
      <c r="FF126" s="95">
        <f>($K126="Bell Curve")*(_xlfn.NORM.DIST(AND(FF$6&gt;=$F126,FF$6&lt;=$H126)*(FF$6-$F126+1),$J126/2,$M126,TRUE)-_xlfn.NORM.DIST(AND(FF$6&gt;=$F126,FF$6&lt;=$H126)*(FE$6-$F126+1),$J126/2,$M126,TRUE))/(1-2*_xlfn.NORM.DIST(0,$J126/2,$M126,TRUE))*$D126+($K126="Steady Growth")*(AND(FF$6&gt;=$F126,FF$6&lt;=$H126)*((FF$6-$F126+1)/($J126*($J126+1)/2)*$D126))+($K126="custom")*CustCF!EZ126</f>
        <v>0</v>
      </c>
      <c r="FG126" s="95">
        <f>($K126="Bell Curve")*(_xlfn.NORM.DIST(AND(FG$6&gt;=$F126,FG$6&lt;=$H126)*(FG$6-$F126+1),$J126/2,$M126,TRUE)-_xlfn.NORM.DIST(AND(FG$6&gt;=$F126,FG$6&lt;=$H126)*(FF$6-$F126+1),$J126/2,$M126,TRUE))/(1-2*_xlfn.NORM.DIST(0,$J126/2,$M126,TRUE))*$D126+($K126="Steady Growth")*(AND(FG$6&gt;=$F126,FG$6&lt;=$H126)*((FG$6-$F126+1)/($J126*($J126+1)/2)*$D126))+($K126="custom")*CustCF!FA126</f>
        <v>0</v>
      </c>
      <c r="FH126" s="95">
        <f>($K126="Bell Curve")*(_xlfn.NORM.DIST(AND(FH$6&gt;=$F126,FH$6&lt;=$H126)*(FH$6-$F126+1),$J126/2,$M126,TRUE)-_xlfn.NORM.DIST(AND(FH$6&gt;=$F126,FH$6&lt;=$H126)*(FG$6-$F126+1),$J126/2,$M126,TRUE))/(1-2*_xlfn.NORM.DIST(0,$J126/2,$M126,TRUE))*$D126+($K126="Steady Growth")*(AND(FH$6&gt;=$F126,FH$6&lt;=$H126)*((FH$6-$F126+1)/($J126*($J126+1)/2)*$D126))+($K126="custom")*CustCF!FB126</f>
        <v>0</v>
      </c>
      <c r="FI126" s="95">
        <f>($K126="Bell Curve")*(_xlfn.NORM.DIST(AND(FI$6&gt;=$F126,FI$6&lt;=$H126)*(FI$6-$F126+1),$J126/2,$M126,TRUE)-_xlfn.NORM.DIST(AND(FI$6&gt;=$F126,FI$6&lt;=$H126)*(FH$6-$F126+1),$J126/2,$M126,TRUE))/(1-2*_xlfn.NORM.DIST(0,$J126/2,$M126,TRUE))*$D126+($K126="Steady Growth")*(AND(FI$6&gt;=$F126,FI$6&lt;=$H126)*((FI$6-$F126+1)/($J126*($J126+1)/2)*$D126))+($K126="custom")*CustCF!FC126</f>
        <v>0</v>
      </c>
      <c r="FJ126" s="95">
        <f>($K126="Bell Curve")*(_xlfn.NORM.DIST(AND(FJ$6&gt;=$F126,FJ$6&lt;=$H126)*(FJ$6-$F126+1),$J126/2,$M126,TRUE)-_xlfn.NORM.DIST(AND(FJ$6&gt;=$F126,FJ$6&lt;=$H126)*(FI$6-$F126+1),$J126/2,$M126,TRUE))/(1-2*_xlfn.NORM.DIST(0,$J126/2,$M126,TRUE))*$D126+($K126="Steady Growth")*(AND(FJ$6&gt;=$F126,FJ$6&lt;=$H126)*((FJ$6-$F126+1)/($J126*($J126+1)/2)*$D126))+($K126="custom")*CustCF!FD126</f>
        <v>0</v>
      </c>
      <c r="FK126" s="95">
        <f>($K126="Bell Curve")*(_xlfn.NORM.DIST(AND(FK$6&gt;=$F126,FK$6&lt;=$H126)*(FK$6-$F126+1),$J126/2,$M126,TRUE)-_xlfn.NORM.DIST(AND(FK$6&gt;=$F126,FK$6&lt;=$H126)*(FJ$6-$F126+1),$J126/2,$M126,TRUE))/(1-2*_xlfn.NORM.DIST(0,$J126/2,$M126,TRUE))*$D126+($K126="Steady Growth")*(AND(FK$6&gt;=$F126,FK$6&lt;=$H126)*((FK$6-$F126+1)/($J126*($J126+1)/2)*$D126))+($K126="custom")*CustCF!FE126</f>
        <v>0</v>
      </c>
      <c r="FL126" s="95">
        <f>($K126="Bell Curve")*(_xlfn.NORM.DIST(AND(FL$6&gt;=$F126,FL$6&lt;=$H126)*(FL$6-$F126+1),$J126/2,$M126,TRUE)-_xlfn.NORM.DIST(AND(FL$6&gt;=$F126,FL$6&lt;=$H126)*(FK$6-$F126+1),$J126/2,$M126,TRUE))/(1-2*_xlfn.NORM.DIST(0,$J126/2,$M126,TRUE))*$D126+($K126="Steady Growth")*(AND(FL$6&gt;=$F126,FL$6&lt;=$H126)*((FL$6-$F126+1)/($J126*($J126+1)/2)*$D126))+($K126="custom")*CustCF!FF126</f>
        <v>0</v>
      </c>
      <c r="FM126" s="95">
        <f>($K126="Bell Curve")*(_xlfn.NORM.DIST(AND(FM$6&gt;=$F126,FM$6&lt;=$H126)*(FM$6-$F126+1),$J126/2,$M126,TRUE)-_xlfn.NORM.DIST(AND(FM$6&gt;=$F126,FM$6&lt;=$H126)*(FL$6-$F126+1),$J126/2,$M126,TRUE))/(1-2*_xlfn.NORM.DIST(0,$J126/2,$M126,TRUE))*$D126+($K126="Steady Growth")*(AND(FM$6&gt;=$F126,FM$6&lt;=$H126)*((FM$6-$F126+1)/($J126*($J126+1)/2)*$D126))+($K126="custom")*CustCF!FG126</f>
        <v>0</v>
      </c>
      <c r="FN126" s="95">
        <f>($K126="Bell Curve")*(_xlfn.NORM.DIST(AND(FN$6&gt;=$F126,FN$6&lt;=$H126)*(FN$6-$F126+1),$J126/2,$M126,TRUE)-_xlfn.NORM.DIST(AND(FN$6&gt;=$F126,FN$6&lt;=$H126)*(FM$6-$F126+1),$J126/2,$M126,TRUE))/(1-2*_xlfn.NORM.DIST(0,$J126/2,$M126,TRUE))*$D126+($K126="Steady Growth")*(AND(FN$6&gt;=$F126,FN$6&lt;=$H126)*((FN$6-$F126+1)/($J126*($J126+1)/2)*$D126))+($K126="custom")*CustCF!FH126</f>
        <v>0</v>
      </c>
      <c r="FO126" s="95">
        <f>($K126="Bell Curve")*(_xlfn.NORM.DIST(AND(FO$6&gt;=$F126,FO$6&lt;=$H126)*(FO$6-$F126+1),$J126/2,$M126,TRUE)-_xlfn.NORM.DIST(AND(FO$6&gt;=$F126,FO$6&lt;=$H126)*(FN$6-$F126+1),$J126/2,$M126,TRUE))/(1-2*_xlfn.NORM.DIST(0,$J126/2,$M126,TRUE))*$D126+($K126="Steady Growth")*(AND(FO$6&gt;=$F126,FO$6&lt;=$H126)*((FO$6-$F126+1)/($J126*($J126+1)/2)*$D126))+($K126="custom")*CustCF!FI126</f>
        <v>0</v>
      </c>
      <c r="FP126" s="95">
        <f>($K126="Bell Curve")*(_xlfn.NORM.DIST(AND(FP$6&gt;=$F126,FP$6&lt;=$H126)*(FP$6-$F126+1),$J126/2,$M126,TRUE)-_xlfn.NORM.DIST(AND(FP$6&gt;=$F126,FP$6&lt;=$H126)*(FO$6-$F126+1),$J126/2,$M126,TRUE))/(1-2*_xlfn.NORM.DIST(0,$J126/2,$M126,TRUE))*$D126+($K126="Steady Growth")*(AND(FP$6&gt;=$F126,FP$6&lt;=$H126)*((FP$6-$F126+1)/($J126*($J126+1)/2)*$D126))+($K126="custom")*CustCF!FJ126</f>
        <v>0</v>
      </c>
      <c r="FQ126" s="95">
        <f>($K126="Bell Curve")*(_xlfn.NORM.DIST(AND(FQ$6&gt;=$F126,FQ$6&lt;=$H126)*(FQ$6-$F126+1),$J126/2,$M126,TRUE)-_xlfn.NORM.DIST(AND(FQ$6&gt;=$F126,FQ$6&lt;=$H126)*(FP$6-$F126+1),$J126/2,$M126,TRUE))/(1-2*_xlfn.NORM.DIST(0,$J126/2,$M126,TRUE))*$D126+($K126="Steady Growth")*(AND(FQ$6&gt;=$F126,FQ$6&lt;=$H126)*((FQ$6-$F126+1)/($J126*($J126+1)/2)*$D126))+($K126="custom")*CustCF!FK126</f>
        <v>0</v>
      </c>
      <c r="FR126" s="95">
        <f>($K126="Bell Curve")*(_xlfn.NORM.DIST(AND(FR$6&gt;=$F126,FR$6&lt;=$H126)*(FR$6-$F126+1),$J126/2,$M126,TRUE)-_xlfn.NORM.DIST(AND(FR$6&gt;=$F126,FR$6&lt;=$H126)*(FQ$6-$F126+1),$J126/2,$M126,TRUE))/(1-2*_xlfn.NORM.DIST(0,$J126/2,$M126,TRUE))*$D126+($K126="Steady Growth")*(AND(FR$6&gt;=$F126,FR$6&lt;=$H126)*((FR$6-$F126+1)/($J126*($J126+1)/2)*$D126))+($K126="custom")*CustCF!FL126</f>
        <v>0</v>
      </c>
      <c r="FS126" s="95">
        <f>($K126="Bell Curve")*(_xlfn.NORM.DIST(AND(FS$6&gt;=$F126,FS$6&lt;=$H126)*(FS$6-$F126+1),$J126/2,$M126,TRUE)-_xlfn.NORM.DIST(AND(FS$6&gt;=$F126,FS$6&lt;=$H126)*(FR$6-$F126+1),$J126/2,$M126,TRUE))/(1-2*_xlfn.NORM.DIST(0,$J126/2,$M126,TRUE))*$D126+($K126="Steady Growth")*(AND(FS$6&gt;=$F126,FS$6&lt;=$H126)*((FS$6-$F126+1)/($J126*($J126+1)/2)*$D126))+($K126="custom")*CustCF!FM126</f>
        <v>0</v>
      </c>
      <c r="FT126" s="95">
        <f>($K126="Bell Curve")*(_xlfn.NORM.DIST(AND(FT$6&gt;=$F126,FT$6&lt;=$H126)*(FT$6-$F126+1),$J126/2,$M126,TRUE)-_xlfn.NORM.DIST(AND(FT$6&gt;=$F126,FT$6&lt;=$H126)*(FS$6-$F126+1),$J126/2,$M126,TRUE))/(1-2*_xlfn.NORM.DIST(0,$J126/2,$M126,TRUE))*$D126+($K126="Steady Growth")*(AND(FT$6&gt;=$F126,FT$6&lt;=$H126)*((FT$6-$F126+1)/($J126*($J126+1)/2)*$D126))+($K126="custom")*CustCF!FN126</f>
        <v>0</v>
      </c>
      <c r="FU126" s="95">
        <f>($K126="Bell Curve")*(_xlfn.NORM.DIST(AND(FU$6&gt;=$F126,FU$6&lt;=$H126)*(FU$6-$F126+1),$J126/2,$M126,TRUE)-_xlfn.NORM.DIST(AND(FU$6&gt;=$F126,FU$6&lt;=$H126)*(FT$6-$F126+1),$J126/2,$M126,TRUE))/(1-2*_xlfn.NORM.DIST(0,$J126/2,$M126,TRUE))*$D126+($K126="Steady Growth")*(AND(FU$6&gt;=$F126,FU$6&lt;=$H126)*((FU$6-$F126+1)/($J126*($J126+1)/2)*$D126))+($K126="custom")*CustCF!FO126</f>
        <v>0</v>
      </c>
      <c r="FV126" s="95">
        <f>($K126="Bell Curve")*(_xlfn.NORM.DIST(AND(FV$6&gt;=$F126,FV$6&lt;=$H126)*(FV$6-$F126+1),$J126/2,$M126,TRUE)-_xlfn.NORM.DIST(AND(FV$6&gt;=$F126,FV$6&lt;=$H126)*(FU$6-$F126+1),$J126/2,$M126,TRUE))/(1-2*_xlfn.NORM.DIST(0,$J126/2,$M126,TRUE))*$D126+($K126="Steady Growth")*(AND(FV$6&gt;=$F126,FV$6&lt;=$H126)*((FV$6-$F126+1)/($J126*($J126+1)/2)*$D126))+($K126="custom")*CustCF!FP126</f>
        <v>0</v>
      </c>
      <c r="FW126" s="95">
        <f>($K126="Bell Curve")*(_xlfn.NORM.DIST(AND(FW$6&gt;=$F126,FW$6&lt;=$H126)*(FW$6-$F126+1),$J126/2,$M126,TRUE)-_xlfn.NORM.DIST(AND(FW$6&gt;=$F126,FW$6&lt;=$H126)*(FV$6-$F126+1),$J126/2,$M126,TRUE))/(1-2*_xlfn.NORM.DIST(0,$J126/2,$M126,TRUE))*$D126+($K126="Steady Growth")*(AND(FW$6&gt;=$F126,FW$6&lt;=$H126)*((FW$6-$F126+1)/($J126*($J126+1)/2)*$D126))+($K126="custom")*CustCF!FQ126</f>
        <v>0</v>
      </c>
      <c r="FX126" s="95">
        <f>($K126="Bell Curve")*(_xlfn.NORM.DIST(AND(FX$6&gt;=$F126,FX$6&lt;=$H126)*(FX$6-$F126+1),$J126/2,$M126,TRUE)-_xlfn.NORM.DIST(AND(FX$6&gt;=$F126,FX$6&lt;=$H126)*(FW$6-$F126+1),$J126/2,$M126,TRUE))/(1-2*_xlfn.NORM.DIST(0,$J126/2,$M126,TRUE))*$D126+($K126="Steady Growth")*(AND(FX$6&gt;=$F126,FX$6&lt;=$H126)*((FX$6-$F126+1)/($J126*($J126+1)/2)*$D126))+($K126="custom")*CustCF!FR126</f>
        <v>0</v>
      </c>
      <c r="FY126" s="95">
        <f>($K126="Bell Curve")*(_xlfn.NORM.DIST(AND(FY$6&gt;=$F126,FY$6&lt;=$H126)*(FY$6-$F126+1),$J126/2,$M126,TRUE)-_xlfn.NORM.DIST(AND(FY$6&gt;=$F126,FY$6&lt;=$H126)*(FX$6-$F126+1),$J126/2,$M126,TRUE))/(1-2*_xlfn.NORM.DIST(0,$J126/2,$M126,TRUE))*$D126+($K126="Steady Growth")*(AND(FY$6&gt;=$F126,FY$6&lt;=$H126)*((FY$6-$F126+1)/($J126*($J126+1)/2)*$D126))+($K126="custom")*CustCF!FS126</f>
        <v>0</v>
      </c>
      <c r="FZ126" s="95">
        <f>($K126="Bell Curve")*(_xlfn.NORM.DIST(AND(FZ$6&gt;=$F126,FZ$6&lt;=$H126)*(FZ$6-$F126+1),$J126/2,$M126,TRUE)-_xlfn.NORM.DIST(AND(FZ$6&gt;=$F126,FZ$6&lt;=$H126)*(FY$6-$F126+1),$J126/2,$M126,TRUE))/(1-2*_xlfn.NORM.DIST(0,$J126/2,$M126,TRUE))*$D126+($K126="Steady Growth")*(AND(FZ$6&gt;=$F126,FZ$6&lt;=$H126)*((FZ$6-$F126+1)/($J126*($J126+1)/2)*$D126))+($K126="custom")*CustCF!FT126</f>
        <v>0</v>
      </c>
      <c r="GA126" s="95">
        <f>($K126="Bell Curve")*(_xlfn.NORM.DIST(AND(GA$6&gt;=$F126,GA$6&lt;=$H126)*(GA$6-$F126+1),$J126/2,$M126,TRUE)-_xlfn.NORM.DIST(AND(GA$6&gt;=$F126,GA$6&lt;=$H126)*(FZ$6-$F126+1),$J126/2,$M126,TRUE))/(1-2*_xlfn.NORM.DIST(0,$J126/2,$M126,TRUE))*$D126+($K126="Steady Growth")*(AND(GA$6&gt;=$F126,GA$6&lt;=$H126)*((GA$6-$F126+1)/($J126*($J126+1)/2)*$D126))+($K126="custom")*CustCF!FU126</f>
        <v>0</v>
      </c>
      <c r="GB126" s="95">
        <f>($K126="Bell Curve")*(_xlfn.NORM.DIST(AND(GB$6&gt;=$F126,GB$6&lt;=$H126)*(GB$6-$F126+1),$J126/2,$M126,TRUE)-_xlfn.NORM.DIST(AND(GB$6&gt;=$F126,GB$6&lt;=$H126)*(GA$6-$F126+1),$J126/2,$M126,TRUE))/(1-2*_xlfn.NORM.DIST(0,$J126/2,$M126,TRUE))*$D126+($K126="Steady Growth")*(AND(GB$6&gt;=$F126,GB$6&lt;=$H126)*((GB$6-$F126+1)/($J126*($J126+1)/2)*$D126))+($K126="custom")*CustCF!FV126</f>
        <v>0</v>
      </c>
      <c r="GC126" s="95">
        <f>($K126="Bell Curve")*(_xlfn.NORM.DIST(AND(GC$6&gt;=$F126,GC$6&lt;=$H126)*(GC$6-$F126+1),$J126/2,$M126,TRUE)-_xlfn.NORM.DIST(AND(GC$6&gt;=$F126,GC$6&lt;=$H126)*(GB$6-$F126+1),$J126/2,$M126,TRUE))/(1-2*_xlfn.NORM.DIST(0,$J126/2,$M126,TRUE))*$D126+($K126="Steady Growth")*(AND(GC$6&gt;=$F126,GC$6&lt;=$H126)*((GC$6-$F126+1)/($J126*($J126+1)/2)*$D126))+($K126="custom")*CustCF!FW126</f>
        <v>0</v>
      </c>
      <c r="GD126" s="95">
        <f>($K126="Bell Curve")*(_xlfn.NORM.DIST(AND(GD$6&gt;=$F126,GD$6&lt;=$H126)*(GD$6-$F126+1),$J126/2,$M126,TRUE)-_xlfn.NORM.DIST(AND(GD$6&gt;=$F126,GD$6&lt;=$H126)*(GC$6-$F126+1),$J126/2,$M126,TRUE))/(1-2*_xlfn.NORM.DIST(0,$J126/2,$M126,TRUE))*$D126+($K126="Steady Growth")*(AND(GD$6&gt;=$F126,GD$6&lt;=$H126)*((GD$6-$F126+1)/($J126*($J126+1)/2)*$D126))+($K126="custom")*CustCF!FX126</f>
        <v>0</v>
      </c>
      <c r="GE126" s="95">
        <f>($K126="Bell Curve")*(_xlfn.NORM.DIST(AND(GE$6&gt;=$F126,GE$6&lt;=$H126)*(GE$6-$F126+1),$J126/2,$M126,TRUE)-_xlfn.NORM.DIST(AND(GE$6&gt;=$F126,GE$6&lt;=$H126)*(GD$6-$F126+1),$J126/2,$M126,TRUE))/(1-2*_xlfn.NORM.DIST(0,$J126/2,$M126,TRUE))*$D126+($K126="Steady Growth")*(AND(GE$6&gt;=$F126,GE$6&lt;=$H126)*((GE$6-$F126+1)/($J126*($J126+1)/2)*$D126))+($K126="custom")*CustCF!FY126</f>
        <v>0</v>
      </c>
      <c r="GF126" s="95">
        <f>($K126="Bell Curve")*(_xlfn.NORM.DIST(AND(GF$6&gt;=$F126,GF$6&lt;=$H126)*(GF$6-$F126+1),$J126/2,$M126,TRUE)-_xlfn.NORM.DIST(AND(GF$6&gt;=$F126,GF$6&lt;=$H126)*(GE$6-$F126+1),$J126/2,$M126,TRUE))/(1-2*_xlfn.NORM.DIST(0,$J126/2,$M126,TRUE))*$D126+($K126="Steady Growth")*(AND(GF$6&gt;=$F126,GF$6&lt;=$H126)*((GF$6-$F126+1)/($J126*($J126+1)/2)*$D126))+($K126="custom")*CustCF!FZ126</f>
        <v>0</v>
      </c>
      <c r="GG126" s="95">
        <f>($K126="Bell Curve")*(_xlfn.NORM.DIST(AND(GG$6&gt;=$F126,GG$6&lt;=$H126)*(GG$6-$F126+1),$J126/2,$M126,TRUE)-_xlfn.NORM.DIST(AND(GG$6&gt;=$F126,GG$6&lt;=$H126)*(GF$6-$F126+1),$J126/2,$M126,TRUE))/(1-2*_xlfn.NORM.DIST(0,$J126/2,$M126,TRUE))*$D126+($K126="Steady Growth")*(AND(GG$6&gt;=$F126,GG$6&lt;=$H126)*((GG$6-$F126+1)/($J126*($J126+1)/2)*$D126))+($K126="custom")*CustCF!GA126</f>
        <v>0</v>
      </c>
      <c r="GH126" s="95">
        <f>($K126="Bell Curve")*(_xlfn.NORM.DIST(AND(GH$6&gt;=$F126,GH$6&lt;=$H126)*(GH$6-$F126+1),$J126/2,$M126,TRUE)-_xlfn.NORM.DIST(AND(GH$6&gt;=$F126,GH$6&lt;=$H126)*(GG$6-$F126+1),$J126/2,$M126,TRUE))/(1-2*_xlfn.NORM.DIST(0,$J126/2,$M126,TRUE))*$D126+($K126="Steady Growth")*(AND(GH$6&gt;=$F126,GH$6&lt;=$H126)*((GH$6-$F126+1)/($J126*($J126+1)/2)*$D126))+($K126="custom")*CustCF!GB126</f>
        <v>0</v>
      </c>
      <c r="GI126" s="95">
        <f>($K126="Bell Curve")*(_xlfn.NORM.DIST(AND(GI$6&gt;=$F126,GI$6&lt;=$H126)*(GI$6-$F126+1),$J126/2,$M126,TRUE)-_xlfn.NORM.DIST(AND(GI$6&gt;=$F126,GI$6&lt;=$H126)*(GH$6-$F126+1),$J126/2,$M126,TRUE))/(1-2*_xlfn.NORM.DIST(0,$J126/2,$M126,TRUE))*$D126+($K126="Steady Growth")*(AND(GI$6&gt;=$F126,GI$6&lt;=$H126)*((GI$6-$F126+1)/($J126*($J126+1)/2)*$D126))+($K126="custom")*CustCF!GC126</f>
        <v>0</v>
      </c>
      <c r="GJ126" s="95">
        <f>($K126="Bell Curve")*(_xlfn.NORM.DIST(AND(GJ$6&gt;=$F126,GJ$6&lt;=$H126)*(GJ$6-$F126+1),$J126/2,$M126,TRUE)-_xlfn.NORM.DIST(AND(GJ$6&gt;=$F126,GJ$6&lt;=$H126)*(GI$6-$F126+1),$J126/2,$M126,TRUE))/(1-2*_xlfn.NORM.DIST(0,$J126/2,$M126,TRUE))*$D126+($K126="Steady Growth")*(AND(GJ$6&gt;=$F126,GJ$6&lt;=$H126)*((GJ$6-$F126+1)/($J126*($J126+1)/2)*$D126))+($K126="custom")*CustCF!GD126</f>
        <v>0</v>
      </c>
      <c r="GK126" s="95">
        <f>($K126="Bell Curve")*(_xlfn.NORM.DIST(AND(GK$6&gt;=$F126,GK$6&lt;=$H126)*(GK$6-$F126+1),$J126/2,$M126,TRUE)-_xlfn.NORM.DIST(AND(GK$6&gt;=$F126,GK$6&lt;=$H126)*(GJ$6-$F126+1),$J126/2,$M126,TRUE))/(1-2*_xlfn.NORM.DIST(0,$J126/2,$M126,TRUE))*$D126+($K126="Steady Growth")*(AND(GK$6&gt;=$F126,GK$6&lt;=$H126)*((GK$6-$F126+1)/($J126*($J126+1)/2)*$D126))+($K126="custom")*CustCF!GE126</f>
        <v>0</v>
      </c>
      <c r="GL126" s="95">
        <f>($K126="Bell Curve")*(_xlfn.NORM.DIST(AND(GL$6&gt;=$F126,GL$6&lt;=$H126)*(GL$6-$F126+1),$J126/2,$M126,TRUE)-_xlfn.NORM.DIST(AND(GL$6&gt;=$F126,GL$6&lt;=$H126)*(GK$6-$F126+1),$J126/2,$M126,TRUE))/(1-2*_xlfn.NORM.DIST(0,$J126/2,$M126,TRUE))*$D126+($K126="Steady Growth")*(AND(GL$6&gt;=$F126,GL$6&lt;=$H126)*((GL$6-$F126+1)/($J126*($J126+1)/2)*$D126))+($K126="custom")*CustCF!GF126</f>
        <v>0</v>
      </c>
      <c r="GM126" s="95">
        <f>($K126="Bell Curve")*(_xlfn.NORM.DIST(AND(GM$6&gt;=$F126,GM$6&lt;=$H126)*(GM$6-$F126+1),$J126/2,$M126,TRUE)-_xlfn.NORM.DIST(AND(GM$6&gt;=$F126,GM$6&lt;=$H126)*(GL$6-$F126+1),$J126/2,$M126,TRUE))/(1-2*_xlfn.NORM.DIST(0,$J126/2,$M126,TRUE))*$D126+($K126="Steady Growth")*(AND(GM$6&gt;=$F126,GM$6&lt;=$H126)*((GM$6-$F126+1)/($J126*($J126+1)/2)*$D126))+($K126="custom")*CustCF!GG126</f>
        <v>0</v>
      </c>
      <c r="GN126" s="268">
        <f>($K126="Bell Curve")*(_xlfn.NORM.DIST(AND(GN$6&gt;=$F126,GN$6&lt;=$H126)*(GN$6-$F126+1),$J126/2,$M126,TRUE)-_xlfn.NORM.DIST(AND(GN$6&gt;=$F126,GN$6&lt;=$H126)*(GM$6-$F126+1),$J126/2,$M126,TRUE))/(1-2*_xlfn.NORM.DIST(0,$J126/2,$M126,TRUE))*$D126+($K126="Steady Growth")*(AND(GN$6&gt;=$F126,GN$6&lt;=$H126)*((GN$6-$F126+1)/($J126*($J126+1)/2)*$D126))+($K126="custom")*CustCF!GH126</f>
        <v>0</v>
      </c>
      <c r="GO126" s="1"/>
      <c r="GP126" s="67"/>
    </row>
    <row r="127" spans="1:198" customFormat="1" hidden="1" outlineLevel="1" x14ac:dyDescent="0.75">
      <c r="A127" s="1"/>
      <c r="B127" s="1"/>
      <c r="C127" s="262">
        <f>Budget!AB42</f>
        <v>0</v>
      </c>
      <c r="D127" s="19">
        <f>Budget!AC42</f>
        <v>0</v>
      </c>
      <c r="E127" s="19" t="str">
        <f t="shared" si="54"/>
        <v/>
      </c>
      <c r="F127" s="263">
        <v>0</v>
      </c>
      <c r="G127" s="257">
        <f>IF(L127="custom",CustCF!F127,INDEX($P$8:$GN$8,MATCH(F127,$P$6:$GN$6,0)))</f>
        <v>46053</v>
      </c>
      <c r="H127" s="263">
        <v>0</v>
      </c>
      <c r="I127" s="257">
        <f>IF(L127="custom",CustCF!G127,INDEX($P$8:$GN$8,MATCH(H127,$P$6:$GN$6,0)))</f>
        <v>46053</v>
      </c>
      <c r="J127" s="260">
        <f t="shared" si="55"/>
        <v>1</v>
      </c>
      <c r="K127" s="265" t="s">
        <v>116</v>
      </c>
      <c r="L127" s="266" t="s">
        <v>141</v>
      </c>
      <c r="M127" s="267">
        <f t="shared" si="56"/>
        <v>9</v>
      </c>
      <c r="N127" s="18">
        <f t="shared" si="47"/>
        <v>0</v>
      </c>
      <c r="O127" s="1372">
        <f t="shared" si="46"/>
        <v>0</v>
      </c>
      <c r="P127" s="95">
        <f>($K127="Bell Curve")*(_xlfn.NORM.DIST(AND(P$6&gt;=$F127,P$6&lt;=$H127)*(P$6-$F127+1),$J127/2,$M127,TRUE)-_xlfn.NORM.DIST(AND(P$6&gt;=$F127,P$6&lt;=$H127)*(O$6-$F127+1),$J127/2,$M127,TRUE))/(1-2*_xlfn.NORM.DIST(0,$J127/2,$M127,TRUE))*$D127+($K127="Steady Growth")*(AND(P$6&gt;=$F127,P$6&lt;=$H127)*((P$6-$F127+1)/($J127*($J127+1)/2)*$D127))+($K127="custom")*CustCF!J127</f>
        <v>0</v>
      </c>
      <c r="Q127" s="95">
        <f>($K127="Bell Curve")*(_xlfn.NORM.DIST(AND(Q$6&gt;=$F127,Q$6&lt;=$H127)*(Q$6-$F127+1),$J127/2,$M127,TRUE)-_xlfn.NORM.DIST(AND(Q$6&gt;=$F127,Q$6&lt;=$H127)*(P$6-$F127+1),$J127/2,$M127,TRUE))/(1-2*_xlfn.NORM.DIST(0,$J127/2,$M127,TRUE))*$D127+($K127="Steady Growth")*(AND(Q$6&gt;=$F127,Q$6&lt;=$H127)*((Q$6-$F127+1)/($J127*($J127+1)/2)*$D127))+($K127="custom")*CustCF!K127</f>
        <v>0</v>
      </c>
      <c r="R127" s="95">
        <f>($K127="Bell Curve")*(_xlfn.NORM.DIST(AND(R$6&gt;=$F127,R$6&lt;=$H127)*(R$6-$F127+1),$J127/2,$M127,TRUE)-_xlfn.NORM.DIST(AND(R$6&gt;=$F127,R$6&lt;=$H127)*(Q$6-$F127+1),$J127/2,$M127,TRUE))/(1-2*_xlfn.NORM.DIST(0,$J127/2,$M127,TRUE))*$D127+($K127="Steady Growth")*(AND(R$6&gt;=$F127,R$6&lt;=$H127)*((R$6-$F127+1)/($J127*($J127+1)/2)*$D127))+($K127="custom")*CustCF!L127</f>
        <v>0</v>
      </c>
      <c r="S127" s="95">
        <f>($K127="Bell Curve")*(_xlfn.NORM.DIST(AND(S$6&gt;=$F127,S$6&lt;=$H127)*(S$6-$F127+1),$J127/2,$M127,TRUE)-_xlfn.NORM.DIST(AND(S$6&gt;=$F127,S$6&lt;=$H127)*(R$6-$F127+1),$J127/2,$M127,TRUE))/(1-2*_xlfn.NORM.DIST(0,$J127/2,$M127,TRUE))*$D127+($K127="Steady Growth")*(AND(S$6&gt;=$F127,S$6&lt;=$H127)*((S$6-$F127+1)/($J127*($J127+1)/2)*$D127))+($K127="custom")*CustCF!M127</f>
        <v>0</v>
      </c>
      <c r="T127" s="95">
        <f>($K127="Bell Curve")*(_xlfn.NORM.DIST(AND(T$6&gt;=$F127,T$6&lt;=$H127)*(T$6-$F127+1),$J127/2,$M127,TRUE)-_xlfn.NORM.DIST(AND(T$6&gt;=$F127,T$6&lt;=$H127)*(S$6-$F127+1),$J127/2,$M127,TRUE))/(1-2*_xlfn.NORM.DIST(0,$J127/2,$M127,TRUE))*$D127+($K127="Steady Growth")*(AND(T$6&gt;=$F127,T$6&lt;=$H127)*((T$6-$F127+1)/($J127*($J127+1)/2)*$D127))+($K127="custom")*CustCF!N127</f>
        <v>0</v>
      </c>
      <c r="U127" s="95">
        <f>($K127="Bell Curve")*(_xlfn.NORM.DIST(AND(U$6&gt;=$F127,U$6&lt;=$H127)*(U$6-$F127+1),$J127/2,$M127,TRUE)-_xlfn.NORM.DIST(AND(U$6&gt;=$F127,U$6&lt;=$H127)*(T$6-$F127+1),$J127/2,$M127,TRUE))/(1-2*_xlfn.NORM.DIST(0,$J127/2,$M127,TRUE))*$D127+($K127="Steady Growth")*(AND(U$6&gt;=$F127,U$6&lt;=$H127)*((U$6-$F127+1)/($J127*($J127+1)/2)*$D127))+($K127="custom")*CustCF!O127</f>
        <v>0</v>
      </c>
      <c r="V127" s="95">
        <f>($K127="Bell Curve")*(_xlfn.NORM.DIST(AND(V$6&gt;=$F127,V$6&lt;=$H127)*(V$6-$F127+1),$J127/2,$M127,TRUE)-_xlfn.NORM.DIST(AND(V$6&gt;=$F127,V$6&lt;=$H127)*(U$6-$F127+1),$J127/2,$M127,TRUE))/(1-2*_xlfn.NORM.DIST(0,$J127/2,$M127,TRUE))*$D127+($K127="Steady Growth")*(AND(V$6&gt;=$F127,V$6&lt;=$H127)*((V$6-$F127+1)/($J127*($J127+1)/2)*$D127))+($K127="custom")*CustCF!P127</f>
        <v>0</v>
      </c>
      <c r="W127" s="95">
        <f>($K127="Bell Curve")*(_xlfn.NORM.DIST(AND(W$6&gt;=$F127,W$6&lt;=$H127)*(W$6-$F127+1),$J127/2,$M127,TRUE)-_xlfn.NORM.DIST(AND(W$6&gt;=$F127,W$6&lt;=$H127)*(V$6-$F127+1),$J127/2,$M127,TRUE))/(1-2*_xlfn.NORM.DIST(0,$J127/2,$M127,TRUE))*$D127+($K127="Steady Growth")*(AND(W$6&gt;=$F127,W$6&lt;=$H127)*((W$6-$F127+1)/($J127*($J127+1)/2)*$D127))+($K127="custom")*CustCF!Q127</f>
        <v>0</v>
      </c>
      <c r="X127" s="95">
        <f>($K127="Bell Curve")*(_xlfn.NORM.DIST(AND(X$6&gt;=$F127,X$6&lt;=$H127)*(X$6-$F127+1),$J127/2,$M127,TRUE)-_xlfn.NORM.DIST(AND(X$6&gt;=$F127,X$6&lt;=$H127)*(W$6-$F127+1),$J127/2,$M127,TRUE))/(1-2*_xlfn.NORM.DIST(0,$J127/2,$M127,TRUE))*$D127+($K127="Steady Growth")*(AND(X$6&gt;=$F127,X$6&lt;=$H127)*((X$6-$F127+1)/($J127*($J127+1)/2)*$D127))+($K127="custom")*CustCF!R127</f>
        <v>0</v>
      </c>
      <c r="Y127" s="95">
        <f>($K127="Bell Curve")*(_xlfn.NORM.DIST(AND(Y$6&gt;=$F127,Y$6&lt;=$H127)*(Y$6-$F127+1),$J127/2,$M127,TRUE)-_xlfn.NORM.DIST(AND(Y$6&gt;=$F127,Y$6&lt;=$H127)*(X$6-$F127+1),$J127/2,$M127,TRUE))/(1-2*_xlfn.NORM.DIST(0,$J127/2,$M127,TRUE))*$D127+($K127="Steady Growth")*(AND(Y$6&gt;=$F127,Y$6&lt;=$H127)*((Y$6-$F127+1)/($J127*($J127+1)/2)*$D127))+($K127="custom")*CustCF!S127</f>
        <v>0</v>
      </c>
      <c r="Z127" s="95">
        <f>($K127="Bell Curve")*(_xlfn.NORM.DIST(AND(Z$6&gt;=$F127,Z$6&lt;=$H127)*(Z$6-$F127+1),$J127/2,$M127,TRUE)-_xlfn.NORM.DIST(AND(Z$6&gt;=$F127,Z$6&lt;=$H127)*(Y$6-$F127+1),$J127/2,$M127,TRUE))/(1-2*_xlfn.NORM.DIST(0,$J127/2,$M127,TRUE))*$D127+($K127="Steady Growth")*(AND(Z$6&gt;=$F127,Z$6&lt;=$H127)*((Z$6-$F127+1)/($J127*($J127+1)/2)*$D127))+($K127="custom")*CustCF!T127</f>
        <v>0</v>
      </c>
      <c r="AA127" s="95">
        <f>($K127="Bell Curve")*(_xlfn.NORM.DIST(AND(AA$6&gt;=$F127,AA$6&lt;=$H127)*(AA$6-$F127+1),$J127/2,$M127,TRUE)-_xlfn.NORM.DIST(AND(AA$6&gt;=$F127,AA$6&lt;=$H127)*(Z$6-$F127+1),$J127/2,$M127,TRUE))/(1-2*_xlfn.NORM.DIST(0,$J127/2,$M127,TRUE))*$D127+($K127="Steady Growth")*(AND(AA$6&gt;=$F127,AA$6&lt;=$H127)*((AA$6-$F127+1)/($J127*($J127+1)/2)*$D127))+($K127="custom")*CustCF!U127</f>
        <v>0</v>
      </c>
      <c r="AB127" s="95">
        <f>($K127="Bell Curve")*(_xlfn.NORM.DIST(AND(AB$6&gt;=$F127,AB$6&lt;=$H127)*(AB$6-$F127+1),$J127/2,$M127,TRUE)-_xlfn.NORM.DIST(AND(AB$6&gt;=$F127,AB$6&lt;=$H127)*(AA$6-$F127+1),$J127/2,$M127,TRUE))/(1-2*_xlfn.NORM.DIST(0,$J127/2,$M127,TRUE))*$D127+($K127="Steady Growth")*(AND(AB$6&gt;=$F127,AB$6&lt;=$H127)*((AB$6-$F127+1)/($J127*($J127+1)/2)*$D127))+($K127="custom")*CustCF!V127</f>
        <v>0</v>
      </c>
      <c r="AC127" s="95">
        <f>($K127="Bell Curve")*(_xlfn.NORM.DIST(AND(AC$6&gt;=$F127,AC$6&lt;=$H127)*(AC$6-$F127+1),$J127/2,$M127,TRUE)-_xlfn.NORM.DIST(AND(AC$6&gt;=$F127,AC$6&lt;=$H127)*(AB$6-$F127+1),$J127/2,$M127,TRUE))/(1-2*_xlfn.NORM.DIST(0,$J127/2,$M127,TRUE))*$D127+($K127="Steady Growth")*(AND(AC$6&gt;=$F127,AC$6&lt;=$H127)*((AC$6-$F127+1)/($J127*($J127+1)/2)*$D127))+($K127="custom")*CustCF!W127</f>
        <v>0</v>
      </c>
      <c r="AD127" s="95">
        <f>($K127="Bell Curve")*(_xlfn.NORM.DIST(AND(AD$6&gt;=$F127,AD$6&lt;=$H127)*(AD$6-$F127+1),$J127/2,$M127,TRUE)-_xlfn.NORM.DIST(AND(AD$6&gt;=$F127,AD$6&lt;=$H127)*(AC$6-$F127+1),$J127/2,$M127,TRUE))/(1-2*_xlfn.NORM.DIST(0,$J127/2,$M127,TRUE))*$D127+($K127="Steady Growth")*(AND(AD$6&gt;=$F127,AD$6&lt;=$H127)*((AD$6-$F127+1)/($J127*($J127+1)/2)*$D127))+($K127="custom")*CustCF!X127</f>
        <v>0</v>
      </c>
      <c r="AE127" s="95">
        <f>($K127="Bell Curve")*(_xlfn.NORM.DIST(AND(AE$6&gt;=$F127,AE$6&lt;=$H127)*(AE$6-$F127+1),$J127/2,$M127,TRUE)-_xlfn.NORM.DIST(AND(AE$6&gt;=$F127,AE$6&lt;=$H127)*(AD$6-$F127+1),$J127/2,$M127,TRUE))/(1-2*_xlfn.NORM.DIST(0,$J127/2,$M127,TRUE))*$D127+($K127="Steady Growth")*(AND(AE$6&gt;=$F127,AE$6&lt;=$H127)*((AE$6-$F127+1)/($J127*($J127+1)/2)*$D127))+($K127="custom")*CustCF!Y127</f>
        <v>0</v>
      </c>
      <c r="AF127" s="95">
        <f>($K127="Bell Curve")*(_xlfn.NORM.DIST(AND(AF$6&gt;=$F127,AF$6&lt;=$H127)*(AF$6-$F127+1),$J127/2,$M127,TRUE)-_xlfn.NORM.DIST(AND(AF$6&gt;=$F127,AF$6&lt;=$H127)*(AE$6-$F127+1),$J127/2,$M127,TRUE))/(1-2*_xlfn.NORM.DIST(0,$J127/2,$M127,TRUE))*$D127+($K127="Steady Growth")*(AND(AF$6&gt;=$F127,AF$6&lt;=$H127)*((AF$6-$F127+1)/($J127*($J127+1)/2)*$D127))+($K127="custom")*CustCF!Z127</f>
        <v>0</v>
      </c>
      <c r="AG127" s="95">
        <f>($K127="Bell Curve")*(_xlfn.NORM.DIST(AND(AG$6&gt;=$F127,AG$6&lt;=$H127)*(AG$6-$F127+1),$J127/2,$M127,TRUE)-_xlfn.NORM.DIST(AND(AG$6&gt;=$F127,AG$6&lt;=$H127)*(AF$6-$F127+1),$J127/2,$M127,TRUE))/(1-2*_xlfn.NORM.DIST(0,$J127/2,$M127,TRUE))*$D127+($K127="Steady Growth")*(AND(AG$6&gt;=$F127,AG$6&lt;=$H127)*((AG$6-$F127+1)/($J127*($J127+1)/2)*$D127))+($K127="custom")*CustCF!AA127</f>
        <v>0</v>
      </c>
      <c r="AH127" s="95">
        <f>($K127="Bell Curve")*(_xlfn.NORM.DIST(AND(AH$6&gt;=$F127,AH$6&lt;=$H127)*(AH$6-$F127+1),$J127/2,$M127,TRUE)-_xlfn.NORM.DIST(AND(AH$6&gt;=$F127,AH$6&lt;=$H127)*(AG$6-$F127+1),$J127/2,$M127,TRUE))/(1-2*_xlfn.NORM.DIST(0,$J127/2,$M127,TRUE))*$D127+($K127="Steady Growth")*(AND(AH$6&gt;=$F127,AH$6&lt;=$H127)*((AH$6-$F127+1)/($J127*($J127+1)/2)*$D127))+($K127="custom")*CustCF!AB127</f>
        <v>0</v>
      </c>
      <c r="AI127" s="95">
        <f>($K127="Bell Curve")*(_xlfn.NORM.DIST(AND(AI$6&gt;=$F127,AI$6&lt;=$H127)*(AI$6-$F127+1),$J127/2,$M127,TRUE)-_xlfn.NORM.DIST(AND(AI$6&gt;=$F127,AI$6&lt;=$H127)*(AH$6-$F127+1),$J127/2,$M127,TRUE))/(1-2*_xlfn.NORM.DIST(0,$J127/2,$M127,TRUE))*$D127+($K127="Steady Growth")*(AND(AI$6&gt;=$F127,AI$6&lt;=$H127)*((AI$6-$F127+1)/($J127*($J127+1)/2)*$D127))+($K127="custom")*CustCF!AC127</f>
        <v>0</v>
      </c>
      <c r="AJ127" s="95">
        <f>($K127="Bell Curve")*(_xlfn.NORM.DIST(AND(AJ$6&gt;=$F127,AJ$6&lt;=$H127)*(AJ$6-$F127+1),$J127/2,$M127,TRUE)-_xlfn.NORM.DIST(AND(AJ$6&gt;=$F127,AJ$6&lt;=$H127)*(AI$6-$F127+1),$J127/2,$M127,TRUE))/(1-2*_xlfn.NORM.DIST(0,$J127/2,$M127,TRUE))*$D127+($K127="Steady Growth")*(AND(AJ$6&gt;=$F127,AJ$6&lt;=$H127)*((AJ$6-$F127+1)/($J127*($J127+1)/2)*$D127))+($K127="custom")*CustCF!AD127</f>
        <v>0</v>
      </c>
      <c r="AK127" s="95">
        <f>($K127="Bell Curve")*(_xlfn.NORM.DIST(AND(AK$6&gt;=$F127,AK$6&lt;=$H127)*(AK$6-$F127+1),$J127/2,$M127,TRUE)-_xlfn.NORM.DIST(AND(AK$6&gt;=$F127,AK$6&lt;=$H127)*(AJ$6-$F127+1),$J127/2,$M127,TRUE))/(1-2*_xlfn.NORM.DIST(0,$J127/2,$M127,TRUE))*$D127+($K127="Steady Growth")*(AND(AK$6&gt;=$F127,AK$6&lt;=$H127)*((AK$6-$F127+1)/($J127*($J127+1)/2)*$D127))+($K127="custom")*CustCF!AE127</f>
        <v>0</v>
      </c>
      <c r="AL127" s="95">
        <f>($K127="Bell Curve")*(_xlfn.NORM.DIST(AND(AL$6&gt;=$F127,AL$6&lt;=$H127)*(AL$6-$F127+1),$J127/2,$M127,TRUE)-_xlfn.NORM.DIST(AND(AL$6&gt;=$F127,AL$6&lt;=$H127)*(AK$6-$F127+1),$J127/2,$M127,TRUE))/(1-2*_xlfn.NORM.DIST(0,$J127/2,$M127,TRUE))*$D127+($K127="Steady Growth")*(AND(AL$6&gt;=$F127,AL$6&lt;=$H127)*((AL$6-$F127+1)/($J127*($J127+1)/2)*$D127))+($K127="custom")*CustCF!AF127</f>
        <v>0</v>
      </c>
      <c r="AM127" s="95">
        <f>($K127="Bell Curve")*(_xlfn.NORM.DIST(AND(AM$6&gt;=$F127,AM$6&lt;=$H127)*(AM$6-$F127+1),$J127/2,$M127,TRUE)-_xlfn.NORM.DIST(AND(AM$6&gt;=$F127,AM$6&lt;=$H127)*(AL$6-$F127+1),$J127/2,$M127,TRUE))/(1-2*_xlfn.NORM.DIST(0,$J127/2,$M127,TRUE))*$D127+($K127="Steady Growth")*(AND(AM$6&gt;=$F127,AM$6&lt;=$H127)*((AM$6-$F127+1)/($J127*($J127+1)/2)*$D127))+($K127="custom")*CustCF!AG127</f>
        <v>0</v>
      </c>
      <c r="AN127" s="95">
        <f>($K127="Bell Curve")*(_xlfn.NORM.DIST(AND(AN$6&gt;=$F127,AN$6&lt;=$H127)*(AN$6-$F127+1),$J127/2,$M127,TRUE)-_xlfn.NORM.DIST(AND(AN$6&gt;=$F127,AN$6&lt;=$H127)*(AM$6-$F127+1),$J127/2,$M127,TRUE))/(1-2*_xlfn.NORM.DIST(0,$J127/2,$M127,TRUE))*$D127+($K127="Steady Growth")*(AND(AN$6&gt;=$F127,AN$6&lt;=$H127)*((AN$6-$F127+1)/($J127*($J127+1)/2)*$D127))+($K127="custom")*CustCF!AH127</f>
        <v>0</v>
      </c>
      <c r="AO127" s="95">
        <f>($K127="Bell Curve")*(_xlfn.NORM.DIST(AND(AO$6&gt;=$F127,AO$6&lt;=$H127)*(AO$6-$F127+1),$J127/2,$M127,TRUE)-_xlfn.NORM.DIST(AND(AO$6&gt;=$F127,AO$6&lt;=$H127)*(AN$6-$F127+1),$J127/2,$M127,TRUE))/(1-2*_xlfn.NORM.DIST(0,$J127/2,$M127,TRUE))*$D127+($K127="Steady Growth")*(AND(AO$6&gt;=$F127,AO$6&lt;=$H127)*((AO$6-$F127+1)/($J127*($J127+1)/2)*$D127))+($K127="custom")*CustCF!AI127</f>
        <v>0</v>
      </c>
      <c r="AP127" s="95">
        <f>($K127="Bell Curve")*(_xlfn.NORM.DIST(AND(AP$6&gt;=$F127,AP$6&lt;=$H127)*(AP$6-$F127+1),$J127/2,$M127,TRUE)-_xlfn.NORM.DIST(AND(AP$6&gt;=$F127,AP$6&lt;=$H127)*(AO$6-$F127+1),$J127/2,$M127,TRUE))/(1-2*_xlfn.NORM.DIST(0,$J127/2,$M127,TRUE))*$D127+($K127="Steady Growth")*(AND(AP$6&gt;=$F127,AP$6&lt;=$H127)*((AP$6-$F127+1)/($J127*($J127+1)/2)*$D127))+($K127="custom")*CustCF!AJ127</f>
        <v>0</v>
      </c>
      <c r="AQ127" s="95">
        <f>($K127="Bell Curve")*(_xlfn.NORM.DIST(AND(AQ$6&gt;=$F127,AQ$6&lt;=$H127)*(AQ$6-$F127+1),$J127/2,$M127,TRUE)-_xlfn.NORM.DIST(AND(AQ$6&gt;=$F127,AQ$6&lt;=$H127)*(AP$6-$F127+1),$J127/2,$M127,TRUE))/(1-2*_xlfn.NORM.DIST(0,$J127/2,$M127,TRUE))*$D127+($K127="Steady Growth")*(AND(AQ$6&gt;=$F127,AQ$6&lt;=$H127)*((AQ$6-$F127+1)/($J127*($J127+1)/2)*$D127))+($K127="custom")*CustCF!AK127</f>
        <v>0</v>
      </c>
      <c r="AR127" s="95">
        <f>($K127="Bell Curve")*(_xlfn.NORM.DIST(AND(AR$6&gt;=$F127,AR$6&lt;=$H127)*(AR$6-$F127+1),$J127/2,$M127,TRUE)-_xlfn.NORM.DIST(AND(AR$6&gt;=$F127,AR$6&lt;=$H127)*(AQ$6-$F127+1),$J127/2,$M127,TRUE))/(1-2*_xlfn.NORM.DIST(0,$J127/2,$M127,TRUE))*$D127+($K127="Steady Growth")*(AND(AR$6&gt;=$F127,AR$6&lt;=$H127)*((AR$6-$F127+1)/($J127*($J127+1)/2)*$D127))+($K127="custom")*CustCF!AL127</f>
        <v>0</v>
      </c>
      <c r="AS127" s="95">
        <f>($K127="Bell Curve")*(_xlfn.NORM.DIST(AND(AS$6&gt;=$F127,AS$6&lt;=$H127)*(AS$6-$F127+1),$J127/2,$M127,TRUE)-_xlfn.NORM.DIST(AND(AS$6&gt;=$F127,AS$6&lt;=$H127)*(AR$6-$F127+1),$J127/2,$M127,TRUE))/(1-2*_xlfn.NORM.DIST(0,$J127/2,$M127,TRUE))*$D127+($K127="Steady Growth")*(AND(AS$6&gt;=$F127,AS$6&lt;=$H127)*((AS$6-$F127+1)/($J127*($J127+1)/2)*$D127))+($K127="custom")*CustCF!AM127</f>
        <v>0</v>
      </c>
      <c r="AT127" s="95">
        <f>($K127="Bell Curve")*(_xlfn.NORM.DIST(AND(AT$6&gt;=$F127,AT$6&lt;=$H127)*(AT$6-$F127+1),$J127/2,$M127,TRUE)-_xlfn.NORM.DIST(AND(AT$6&gt;=$F127,AT$6&lt;=$H127)*(AS$6-$F127+1),$J127/2,$M127,TRUE))/(1-2*_xlfn.NORM.DIST(0,$J127/2,$M127,TRUE))*$D127+($K127="Steady Growth")*(AND(AT$6&gt;=$F127,AT$6&lt;=$H127)*((AT$6-$F127+1)/($J127*($J127+1)/2)*$D127))+($K127="custom")*CustCF!AN127</f>
        <v>0</v>
      </c>
      <c r="AU127" s="95">
        <f>($K127="Bell Curve")*(_xlfn.NORM.DIST(AND(AU$6&gt;=$F127,AU$6&lt;=$H127)*(AU$6-$F127+1),$J127/2,$M127,TRUE)-_xlfn.NORM.DIST(AND(AU$6&gt;=$F127,AU$6&lt;=$H127)*(AT$6-$F127+1),$J127/2,$M127,TRUE))/(1-2*_xlfn.NORM.DIST(0,$J127/2,$M127,TRUE))*$D127+($K127="Steady Growth")*(AND(AU$6&gt;=$F127,AU$6&lt;=$H127)*((AU$6-$F127+1)/($J127*($J127+1)/2)*$D127))+($K127="custom")*CustCF!AO127</f>
        <v>0</v>
      </c>
      <c r="AV127" s="95">
        <f>($K127="Bell Curve")*(_xlfn.NORM.DIST(AND(AV$6&gt;=$F127,AV$6&lt;=$H127)*(AV$6-$F127+1),$J127/2,$M127,TRUE)-_xlfn.NORM.DIST(AND(AV$6&gt;=$F127,AV$6&lt;=$H127)*(AU$6-$F127+1),$J127/2,$M127,TRUE))/(1-2*_xlfn.NORM.DIST(0,$J127/2,$M127,TRUE))*$D127+($K127="Steady Growth")*(AND(AV$6&gt;=$F127,AV$6&lt;=$H127)*((AV$6-$F127+1)/($J127*($J127+1)/2)*$D127))+($K127="custom")*CustCF!AP127</f>
        <v>0</v>
      </c>
      <c r="AW127" s="95">
        <f>($K127="Bell Curve")*(_xlfn.NORM.DIST(AND(AW$6&gt;=$F127,AW$6&lt;=$H127)*(AW$6-$F127+1),$J127/2,$M127,TRUE)-_xlfn.NORM.DIST(AND(AW$6&gt;=$F127,AW$6&lt;=$H127)*(AV$6-$F127+1),$J127/2,$M127,TRUE))/(1-2*_xlfn.NORM.DIST(0,$J127/2,$M127,TRUE))*$D127+($K127="Steady Growth")*(AND(AW$6&gt;=$F127,AW$6&lt;=$H127)*((AW$6-$F127+1)/($J127*($J127+1)/2)*$D127))+($K127="custom")*CustCF!AQ127</f>
        <v>0</v>
      </c>
      <c r="AX127" s="95">
        <f>($K127="Bell Curve")*(_xlfn.NORM.DIST(AND(AX$6&gt;=$F127,AX$6&lt;=$H127)*(AX$6-$F127+1),$J127/2,$M127,TRUE)-_xlfn.NORM.DIST(AND(AX$6&gt;=$F127,AX$6&lt;=$H127)*(AW$6-$F127+1),$J127/2,$M127,TRUE))/(1-2*_xlfn.NORM.DIST(0,$J127/2,$M127,TRUE))*$D127+($K127="Steady Growth")*(AND(AX$6&gt;=$F127,AX$6&lt;=$H127)*((AX$6-$F127+1)/($J127*($J127+1)/2)*$D127))+($K127="custom")*CustCF!AR127</f>
        <v>0</v>
      </c>
      <c r="AY127" s="95">
        <f>($K127="Bell Curve")*(_xlfn.NORM.DIST(AND(AY$6&gt;=$F127,AY$6&lt;=$H127)*(AY$6-$F127+1),$J127/2,$M127,TRUE)-_xlfn.NORM.DIST(AND(AY$6&gt;=$F127,AY$6&lt;=$H127)*(AX$6-$F127+1),$J127/2,$M127,TRUE))/(1-2*_xlfn.NORM.DIST(0,$J127/2,$M127,TRUE))*$D127+($K127="Steady Growth")*(AND(AY$6&gt;=$F127,AY$6&lt;=$H127)*((AY$6-$F127+1)/($J127*($J127+1)/2)*$D127))+($K127="custom")*CustCF!AS127</f>
        <v>0</v>
      </c>
      <c r="AZ127" s="95">
        <f>($K127="Bell Curve")*(_xlfn.NORM.DIST(AND(AZ$6&gt;=$F127,AZ$6&lt;=$H127)*(AZ$6-$F127+1),$J127/2,$M127,TRUE)-_xlfn.NORM.DIST(AND(AZ$6&gt;=$F127,AZ$6&lt;=$H127)*(AY$6-$F127+1),$J127/2,$M127,TRUE))/(1-2*_xlfn.NORM.DIST(0,$J127/2,$M127,TRUE))*$D127+($K127="Steady Growth")*(AND(AZ$6&gt;=$F127,AZ$6&lt;=$H127)*((AZ$6-$F127+1)/($J127*($J127+1)/2)*$D127))+($K127="custom")*CustCF!AT127</f>
        <v>0</v>
      </c>
      <c r="BA127" s="95">
        <f>($K127="Bell Curve")*(_xlfn.NORM.DIST(AND(BA$6&gt;=$F127,BA$6&lt;=$H127)*(BA$6-$F127+1),$J127/2,$M127,TRUE)-_xlfn.NORM.DIST(AND(BA$6&gt;=$F127,BA$6&lt;=$H127)*(AZ$6-$F127+1),$J127/2,$M127,TRUE))/(1-2*_xlfn.NORM.DIST(0,$J127/2,$M127,TRUE))*$D127+($K127="Steady Growth")*(AND(BA$6&gt;=$F127,BA$6&lt;=$H127)*((BA$6-$F127+1)/($J127*($J127+1)/2)*$D127))+($K127="custom")*CustCF!AU127</f>
        <v>0</v>
      </c>
      <c r="BB127" s="95">
        <f>($K127="Bell Curve")*(_xlfn.NORM.DIST(AND(BB$6&gt;=$F127,BB$6&lt;=$H127)*(BB$6-$F127+1),$J127/2,$M127,TRUE)-_xlfn.NORM.DIST(AND(BB$6&gt;=$F127,BB$6&lt;=$H127)*(BA$6-$F127+1),$J127/2,$M127,TRUE))/(1-2*_xlfn.NORM.DIST(0,$J127/2,$M127,TRUE))*$D127+($K127="Steady Growth")*(AND(BB$6&gt;=$F127,BB$6&lt;=$H127)*((BB$6-$F127+1)/($J127*($J127+1)/2)*$D127))+($K127="custom")*CustCF!AV127</f>
        <v>0</v>
      </c>
      <c r="BC127" s="95">
        <f>($K127="Bell Curve")*(_xlfn.NORM.DIST(AND(BC$6&gt;=$F127,BC$6&lt;=$H127)*(BC$6-$F127+1),$J127/2,$M127,TRUE)-_xlfn.NORM.DIST(AND(BC$6&gt;=$F127,BC$6&lt;=$H127)*(BB$6-$F127+1),$J127/2,$M127,TRUE))/(1-2*_xlfn.NORM.DIST(0,$J127/2,$M127,TRUE))*$D127+($K127="Steady Growth")*(AND(BC$6&gt;=$F127,BC$6&lt;=$H127)*((BC$6-$F127+1)/($J127*($J127+1)/2)*$D127))+($K127="custom")*CustCF!AW127</f>
        <v>0</v>
      </c>
      <c r="BD127" s="95">
        <f>($K127="Bell Curve")*(_xlfn.NORM.DIST(AND(BD$6&gt;=$F127,BD$6&lt;=$H127)*(BD$6-$F127+1),$J127/2,$M127,TRUE)-_xlfn.NORM.DIST(AND(BD$6&gt;=$F127,BD$6&lt;=$H127)*(BC$6-$F127+1),$J127/2,$M127,TRUE))/(1-2*_xlfn.NORM.DIST(0,$J127/2,$M127,TRUE))*$D127+($K127="Steady Growth")*(AND(BD$6&gt;=$F127,BD$6&lt;=$H127)*((BD$6-$F127+1)/($J127*($J127+1)/2)*$D127))+($K127="custom")*CustCF!AX127</f>
        <v>0</v>
      </c>
      <c r="BE127" s="95">
        <f>($K127="Bell Curve")*(_xlfn.NORM.DIST(AND(BE$6&gt;=$F127,BE$6&lt;=$H127)*(BE$6-$F127+1),$J127/2,$M127,TRUE)-_xlfn.NORM.DIST(AND(BE$6&gt;=$F127,BE$6&lt;=$H127)*(BD$6-$F127+1),$J127/2,$M127,TRUE))/(1-2*_xlfn.NORM.DIST(0,$J127/2,$M127,TRUE))*$D127+($K127="Steady Growth")*(AND(BE$6&gt;=$F127,BE$6&lt;=$H127)*((BE$6-$F127+1)/($J127*($J127+1)/2)*$D127))+($K127="custom")*CustCF!AY127</f>
        <v>0</v>
      </c>
      <c r="BF127" s="95">
        <f>($K127="Bell Curve")*(_xlfn.NORM.DIST(AND(BF$6&gt;=$F127,BF$6&lt;=$H127)*(BF$6-$F127+1),$J127/2,$M127,TRUE)-_xlfn.NORM.DIST(AND(BF$6&gt;=$F127,BF$6&lt;=$H127)*(BE$6-$F127+1),$J127/2,$M127,TRUE))/(1-2*_xlfn.NORM.DIST(0,$J127/2,$M127,TRUE))*$D127+($K127="Steady Growth")*(AND(BF$6&gt;=$F127,BF$6&lt;=$H127)*((BF$6-$F127+1)/($J127*($J127+1)/2)*$D127))+($K127="custom")*CustCF!AZ127</f>
        <v>0</v>
      </c>
      <c r="BG127" s="95">
        <f>($K127="Bell Curve")*(_xlfn.NORM.DIST(AND(BG$6&gt;=$F127,BG$6&lt;=$H127)*(BG$6-$F127+1),$J127/2,$M127,TRUE)-_xlfn.NORM.DIST(AND(BG$6&gt;=$F127,BG$6&lt;=$H127)*(BF$6-$F127+1),$J127/2,$M127,TRUE))/(1-2*_xlfn.NORM.DIST(0,$J127/2,$M127,TRUE))*$D127+($K127="Steady Growth")*(AND(BG$6&gt;=$F127,BG$6&lt;=$H127)*((BG$6-$F127+1)/($J127*($J127+1)/2)*$D127))+($K127="custom")*CustCF!BA127</f>
        <v>0</v>
      </c>
      <c r="BH127" s="95">
        <f>($K127="Bell Curve")*(_xlfn.NORM.DIST(AND(BH$6&gt;=$F127,BH$6&lt;=$H127)*(BH$6-$F127+1),$J127/2,$M127,TRUE)-_xlfn.NORM.DIST(AND(BH$6&gt;=$F127,BH$6&lt;=$H127)*(BG$6-$F127+1),$J127/2,$M127,TRUE))/(1-2*_xlfn.NORM.DIST(0,$J127/2,$M127,TRUE))*$D127+($K127="Steady Growth")*(AND(BH$6&gt;=$F127,BH$6&lt;=$H127)*((BH$6-$F127+1)/($J127*($J127+1)/2)*$D127))+($K127="custom")*CustCF!BB127</f>
        <v>0</v>
      </c>
      <c r="BI127" s="95">
        <f>($K127="Bell Curve")*(_xlfn.NORM.DIST(AND(BI$6&gt;=$F127,BI$6&lt;=$H127)*(BI$6-$F127+1),$J127/2,$M127,TRUE)-_xlfn.NORM.DIST(AND(BI$6&gt;=$F127,BI$6&lt;=$H127)*(BH$6-$F127+1),$J127/2,$M127,TRUE))/(1-2*_xlfn.NORM.DIST(0,$J127/2,$M127,TRUE))*$D127+($K127="Steady Growth")*(AND(BI$6&gt;=$F127,BI$6&lt;=$H127)*((BI$6-$F127+1)/($J127*($J127+1)/2)*$D127))+($K127="custom")*CustCF!BC127</f>
        <v>0</v>
      </c>
      <c r="BJ127" s="95">
        <f>($K127="Bell Curve")*(_xlfn.NORM.DIST(AND(BJ$6&gt;=$F127,BJ$6&lt;=$H127)*(BJ$6-$F127+1),$J127/2,$M127,TRUE)-_xlfn.NORM.DIST(AND(BJ$6&gt;=$F127,BJ$6&lt;=$H127)*(BI$6-$F127+1),$J127/2,$M127,TRUE))/(1-2*_xlfn.NORM.DIST(0,$J127/2,$M127,TRUE))*$D127+($K127="Steady Growth")*(AND(BJ$6&gt;=$F127,BJ$6&lt;=$H127)*((BJ$6-$F127+1)/($J127*($J127+1)/2)*$D127))+($K127="custom")*CustCF!BD127</f>
        <v>0</v>
      </c>
      <c r="BK127" s="95">
        <f>($K127="Bell Curve")*(_xlfn.NORM.DIST(AND(BK$6&gt;=$F127,BK$6&lt;=$H127)*(BK$6-$F127+1),$J127/2,$M127,TRUE)-_xlfn.NORM.DIST(AND(BK$6&gt;=$F127,BK$6&lt;=$H127)*(BJ$6-$F127+1),$J127/2,$M127,TRUE))/(1-2*_xlfn.NORM.DIST(0,$J127/2,$M127,TRUE))*$D127+($K127="Steady Growth")*(AND(BK$6&gt;=$F127,BK$6&lt;=$H127)*((BK$6-$F127+1)/($J127*($J127+1)/2)*$D127))+($K127="custom")*CustCF!BE127</f>
        <v>0</v>
      </c>
      <c r="BL127" s="95">
        <f>($K127="Bell Curve")*(_xlfn.NORM.DIST(AND(BL$6&gt;=$F127,BL$6&lt;=$H127)*(BL$6-$F127+1),$J127/2,$M127,TRUE)-_xlfn.NORM.DIST(AND(BL$6&gt;=$F127,BL$6&lt;=$H127)*(BK$6-$F127+1),$J127/2,$M127,TRUE))/(1-2*_xlfn.NORM.DIST(0,$J127/2,$M127,TRUE))*$D127+($K127="Steady Growth")*(AND(BL$6&gt;=$F127,BL$6&lt;=$H127)*((BL$6-$F127+1)/($J127*($J127+1)/2)*$D127))+($K127="custom")*CustCF!BF127</f>
        <v>0</v>
      </c>
      <c r="BM127" s="95">
        <f>($K127="Bell Curve")*(_xlfn.NORM.DIST(AND(BM$6&gt;=$F127,BM$6&lt;=$H127)*(BM$6-$F127+1),$J127/2,$M127,TRUE)-_xlfn.NORM.DIST(AND(BM$6&gt;=$F127,BM$6&lt;=$H127)*(BL$6-$F127+1),$J127/2,$M127,TRUE))/(1-2*_xlfn.NORM.DIST(0,$J127/2,$M127,TRUE))*$D127+($K127="Steady Growth")*(AND(BM$6&gt;=$F127,BM$6&lt;=$H127)*((BM$6-$F127+1)/($J127*($J127+1)/2)*$D127))+($K127="custom")*CustCF!BG127</f>
        <v>0</v>
      </c>
      <c r="BN127" s="95">
        <f>($K127="Bell Curve")*(_xlfn.NORM.DIST(AND(BN$6&gt;=$F127,BN$6&lt;=$H127)*(BN$6-$F127+1),$J127/2,$M127,TRUE)-_xlfn.NORM.DIST(AND(BN$6&gt;=$F127,BN$6&lt;=$H127)*(BM$6-$F127+1),$J127/2,$M127,TRUE))/(1-2*_xlfn.NORM.DIST(0,$J127/2,$M127,TRUE))*$D127+($K127="Steady Growth")*(AND(BN$6&gt;=$F127,BN$6&lt;=$H127)*((BN$6-$F127+1)/($J127*($J127+1)/2)*$D127))+($K127="custom")*CustCF!BH127</f>
        <v>0</v>
      </c>
      <c r="BO127" s="95">
        <f>($K127="Bell Curve")*(_xlfn.NORM.DIST(AND(BO$6&gt;=$F127,BO$6&lt;=$H127)*(BO$6-$F127+1),$J127/2,$M127,TRUE)-_xlfn.NORM.DIST(AND(BO$6&gt;=$F127,BO$6&lt;=$H127)*(BN$6-$F127+1),$J127/2,$M127,TRUE))/(1-2*_xlfn.NORM.DIST(0,$J127/2,$M127,TRUE))*$D127+($K127="Steady Growth")*(AND(BO$6&gt;=$F127,BO$6&lt;=$H127)*((BO$6-$F127+1)/($J127*($J127+1)/2)*$D127))+($K127="custom")*CustCF!BI127</f>
        <v>0</v>
      </c>
      <c r="BP127" s="95">
        <f>($K127="Bell Curve")*(_xlfn.NORM.DIST(AND(BP$6&gt;=$F127,BP$6&lt;=$H127)*(BP$6-$F127+1),$J127/2,$M127,TRUE)-_xlfn.NORM.DIST(AND(BP$6&gt;=$F127,BP$6&lt;=$H127)*(BO$6-$F127+1),$J127/2,$M127,TRUE))/(1-2*_xlfn.NORM.DIST(0,$J127/2,$M127,TRUE))*$D127+($K127="Steady Growth")*(AND(BP$6&gt;=$F127,BP$6&lt;=$H127)*((BP$6-$F127+1)/($J127*($J127+1)/2)*$D127))+($K127="custom")*CustCF!BJ127</f>
        <v>0</v>
      </c>
      <c r="BQ127" s="95">
        <f>($K127="Bell Curve")*(_xlfn.NORM.DIST(AND(BQ$6&gt;=$F127,BQ$6&lt;=$H127)*(BQ$6-$F127+1),$J127/2,$M127,TRUE)-_xlfn.NORM.DIST(AND(BQ$6&gt;=$F127,BQ$6&lt;=$H127)*(BP$6-$F127+1),$J127/2,$M127,TRUE))/(1-2*_xlfn.NORM.DIST(0,$J127/2,$M127,TRUE))*$D127+($K127="Steady Growth")*(AND(BQ$6&gt;=$F127,BQ$6&lt;=$H127)*((BQ$6-$F127+1)/($J127*($J127+1)/2)*$D127))+($K127="custom")*CustCF!BK127</f>
        <v>0</v>
      </c>
      <c r="BR127" s="95">
        <f>($K127="Bell Curve")*(_xlfn.NORM.DIST(AND(BR$6&gt;=$F127,BR$6&lt;=$H127)*(BR$6-$F127+1),$J127/2,$M127,TRUE)-_xlfn.NORM.DIST(AND(BR$6&gt;=$F127,BR$6&lt;=$H127)*(BQ$6-$F127+1),$J127/2,$M127,TRUE))/(1-2*_xlfn.NORM.DIST(0,$J127/2,$M127,TRUE))*$D127+($K127="Steady Growth")*(AND(BR$6&gt;=$F127,BR$6&lt;=$H127)*((BR$6-$F127+1)/($J127*($J127+1)/2)*$D127))+($K127="custom")*CustCF!BL127</f>
        <v>0</v>
      </c>
      <c r="BS127" s="95">
        <f>($K127="Bell Curve")*(_xlfn.NORM.DIST(AND(BS$6&gt;=$F127,BS$6&lt;=$H127)*(BS$6-$F127+1),$J127/2,$M127,TRUE)-_xlfn.NORM.DIST(AND(BS$6&gt;=$F127,BS$6&lt;=$H127)*(BR$6-$F127+1),$J127/2,$M127,TRUE))/(1-2*_xlfn.NORM.DIST(0,$J127/2,$M127,TRUE))*$D127+($K127="Steady Growth")*(AND(BS$6&gt;=$F127,BS$6&lt;=$H127)*((BS$6-$F127+1)/($J127*($J127+1)/2)*$D127))+($K127="custom")*CustCF!BM127</f>
        <v>0</v>
      </c>
      <c r="BT127" s="95">
        <f>($K127="Bell Curve")*(_xlfn.NORM.DIST(AND(BT$6&gt;=$F127,BT$6&lt;=$H127)*(BT$6-$F127+1),$J127/2,$M127,TRUE)-_xlfn.NORM.DIST(AND(BT$6&gt;=$F127,BT$6&lt;=$H127)*(BS$6-$F127+1),$J127/2,$M127,TRUE))/(1-2*_xlfn.NORM.DIST(0,$J127/2,$M127,TRUE))*$D127+($K127="Steady Growth")*(AND(BT$6&gt;=$F127,BT$6&lt;=$H127)*((BT$6-$F127+1)/($J127*($J127+1)/2)*$D127))+($K127="custom")*CustCF!BN127</f>
        <v>0</v>
      </c>
      <c r="BU127" s="95">
        <f>($K127="Bell Curve")*(_xlfn.NORM.DIST(AND(BU$6&gt;=$F127,BU$6&lt;=$H127)*(BU$6-$F127+1),$J127/2,$M127,TRUE)-_xlfn.NORM.DIST(AND(BU$6&gt;=$F127,BU$6&lt;=$H127)*(BT$6-$F127+1),$J127/2,$M127,TRUE))/(1-2*_xlfn.NORM.DIST(0,$J127/2,$M127,TRUE))*$D127+($K127="Steady Growth")*(AND(BU$6&gt;=$F127,BU$6&lt;=$H127)*((BU$6-$F127+1)/($J127*($J127+1)/2)*$D127))+($K127="custom")*CustCF!BO127</f>
        <v>0</v>
      </c>
      <c r="BV127" s="95">
        <f>($K127="Bell Curve")*(_xlfn.NORM.DIST(AND(BV$6&gt;=$F127,BV$6&lt;=$H127)*(BV$6-$F127+1),$J127/2,$M127,TRUE)-_xlfn.NORM.DIST(AND(BV$6&gt;=$F127,BV$6&lt;=$H127)*(BU$6-$F127+1),$J127/2,$M127,TRUE))/(1-2*_xlfn.NORM.DIST(0,$J127/2,$M127,TRUE))*$D127+($K127="Steady Growth")*(AND(BV$6&gt;=$F127,BV$6&lt;=$H127)*((BV$6-$F127+1)/($J127*($J127+1)/2)*$D127))+($K127="custom")*CustCF!BP127</f>
        <v>0</v>
      </c>
      <c r="BW127" s="95">
        <f>($K127="Bell Curve")*(_xlfn.NORM.DIST(AND(BW$6&gt;=$F127,BW$6&lt;=$H127)*(BW$6-$F127+1),$J127/2,$M127,TRUE)-_xlfn.NORM.DIST(AND(BW$6&gt;=$F127,BW$6&lt;=$H127)*(BV$6-$F127+1),$J127/2,$M127,TRUE))/(1-2*_xlfn.NORM.DIST(0,$J127/2,$M127,TRUE))*$D127+($K127="Steady Growth")*(AND(BW$6&gt;=$F127,BW$6&lt;=$H127)*((BW$6-$F127+1)/($J127*($J127+1)/2)*$D127))+($K127="custom")*CustCF!BQ127</f>
        <v>0</v>
      </c>
      <c r="BX127" s="95">
        <f>($K127="Bell Curve")*(_xlfn.NORM.DIST(AND(BX$6&gt;=$F127,BX$6&lt;=$H127)*(BX$6-$F127+1),$J127/2,$M127,TRUE)-_xlfn.NORM.DIST(AND(BX$6&gt;=$F127,BX$6&lt;=$H127)*(BW$6-$F127+1),$J127/2,$M127,TRUE))/(1-2*_xlfn.NORM.DIST(0,$J127/2,$M127,TRUE))*$D127+($K127="Steady Growth")*(AND(BX$6&gt;=$F127,BX$6&lt;=$H127)*((BX$6-$F127+1)/($J127*($J127+1)/2)*$D127))+($K127="custom")*CustCF!BR127</f>
        <v>0</v>
      </c>
      <c r="BY127" s="95">
        <f>($K127="Bell Curve")*(_xlfn.NORM.DIST(AND(BY$6&gt;=$F127,BY$6&lt;=$H127)*(BY$6-$F127+1),$J127/2,$M127,TRUE)-_xlfn.NORM.DIST(AND(BY$6&gt;=$F127,BY$6&lt;=$H127)*(BX$6-$F127+1),$J127/2,$M127,TRUE))/(1-2*_xlfn.NORM.DIST(0,$J127/2,$M127,TRUE))*$D127+($K127="Steady Growth")*(AND(BY$6&gt;=$F127,BY$6&lt;=$H127)*((BY$6-$F127+1)/($J127*($J127+1)/2)*$D127))+($K127="custom")*CustCF!BS127</f>
        <v>0</v>
      </c>
      <c r="BZ127" s="95">
        <f>($K127="Bell Curve")*(_xlfn.NORM.DIST(AND(BZ$6&gt;=$F127,BZ$6&lt;=$H127)*(BZ$6-$F127+1),$J127/2,$M127,TRUE)-_xlfn.NORM.DIST(AND(BZ$6&gt;=$F127,BZ$6&lt;=$H127)*(BY$6-$F127+1),$J127/2,$M127,TRUE))/(1-2*_xlfn.NORM.DIST(0,$J127/2,$M127,TRUE))*$D127+($K127="Steady Growth")*(AND(BZ$6&gt;=$F127,BZ$6&lt;=$H127)*((BZ$6-$F127+1)/($J127*($J127+1)/2)*$D127))+($K127="custom")*CustCF!BT127</f>
        <v>0</v>
      </c>
      <c r="CA127" s="95">
        <f>($K127="Bell Curve")*(_xlfn.NORM.DIST(AND(CA$6&gt;=$F127,CA$6&lt;=$H127)*(CA$6-$F127+1),$J127/2,$M127,TRUE)-_xlfn.NORM.DIST(AND(CA$6&gt;=$F127,CA$6&lt;=$H127)*(BZ$6-$F127+1),$J127/2,$M127,TRUE))/(1-2*_xlfn.NORM.DIST(0,$J127/2,$M127,TRUE))*$D127+($K127="Steady Growth")*(AND(CA$6&gt;=$F127,CA$6&lt;=$H127)*((CA$6-$F127+1)/($J127*($J127+1)/2)*$D127))+($K127="custom")*CustCF!BU127</f>
        <v>0</v>
      </c>
      <c r="CB127" s="95">
        <f>($K127="Bell Curve")*(_xlfn.NORM.DIST(AND(CB$6&gt;=$F127,CB$6&lt;=$H127)*(CB$6-$F127+1),$J127/2,$M127,TRUE)-_xlfn.NORM.DIST(AND(CB$6&gt;=$F127,CB$6&lt;=$H127)*(CA$6-$F127+1),$J127/2,$M127,TRUE))/(1-2*_xlfn.NORM.DIST(0,$J127/2,$M127,TRUE))*$D127+($K127="Steady Growth")*(AND(CB$6&gt;=$F127,CB$6&lt;=$H127)*((CB$6-$F127+1)/($J127*($J127+1)/2)*$D127))+($K127="custom")*CustCF!BV127</f>
        <v>0</v>
      </c>
      <c r="CC127" s="95">
        <f>($K127="Bell Curve")*(_xlfn.NORM.DIST(AND(CC$6&gt;=$F127,CC$6&lt;=$H127)*(CC$6-$F127+1),$J127/2,$M127,TRUE)-_xlfn.NORM.DIST(AND(CC$6&gt;=$F127,CC$6&lt;=$H127)*(CB$6-$F127+1),$J127/2,$M127,TRUE))/(1-2*_xlfn.NORM.DIST(0,$J127/2,$M127,TRUE))*$D127+($K127="Steady Growth")*(AND(CC$6&gt;=$F127,CC$6&lt;=$H127)*((CC$6-$F127+1)/($J127*($J127+1)/2)*$D127))+($K127="custom")*CustCF!BW127</f>
        <v>0</v>
      </c>
      <c r="CD127" s="95">
        <f>($K127="Bell Curve")*(_xlfn.NORM.DIST(AND(CD$6&gt;=$F127,CD$6&lt;=$H127)*(CD$6-$F127+1),$J127/2,$M127,TRUE)-_xlfn.NORM.DIST(AND(CD$6&gt;=$F127,CD$6&lt;=$H127)*(CC$6-$F127+1),$J127/2,$M127,TRUE))/(1-2*_xlfn.NORM.DIST(0,$J127/2,$M127,TRUE))*$D127+($K127="Steady Growth")*(AND(CD$6&gt;=$F127,CD$6&lt;=$H127)*((CD$6-$F127+1)/($J127*($J127+1)/2)*$D127))+($K127="custom")*CustCF!BX127</f>
        <v>0</v>
      </c>
      <c r="CE127" s="95">
        <f>($K127="Bell Curve")*(_xlfn.NORM.DIST(AND(CE$6&gt;=$F127,CE$6&lt;=$H127)*(CE$6-$F127+1),$J127/2,$M127,TRUE)-_xlfn.NORM.DIST(AND(CE$6&gt;=$F127,CE$6&lt;=$H127)*(CD$6-$F127+1),$J127/2,$M127,TRUE))/(1-2*_xlfn.NORM.DIST(0,$J127/2,$M127,TRUE))*$D127+($K127="Steady Growth")*(AND(CE$6&gt;=$F127,CE$6&lt;=$H127)*((CE$6-$F127+1)/($J127*($J127+1)/2)*$D127))+($K127="custom")*CustCF!BY127</f>
        <v>0</v>
      </c>
      <c r="CF127" s="95">
        <f>($K127="Bell Curve")*(_xlfn.NORM.DIST(AND(CF$6&gt;=$F127,CF$6&lt;=$H127)*(CF$6-$F127+1),$J127/2,$M127,TRUE)-_xlfn.NORM.DIST(AND(CF$6&gt;=$F127,CF$6&lt;=$H127)*(CE$6-$F127+1),$J127/2,$M127,TRUE))/(1-2*_xlfn.NORM.DIST(0,$J127/2,$M127,TRUE))*$D127+($K127="Steady Growth")*(AND(CF$6&gt;=$F127,CF$6&lt;=$H127)*((CF$6-$F127+1)/($J127*($J127+1)/2)*$D127))+($K127="custom")*CustCF!BZ127</f>
        <v>0</v>
      </c>
      <c r="CG127" s="95">
        <f>($K127="Bell Curve")*(_xlfn.NORM.DIST(AND(CG$6&gt;=$F127,CG$6&lt;=$H127)*(CG$6-$F127+1),$J127/2,$M127,TRUE)-_xlfn.NORM.DIST(AND(CG$6&gt;=$F127,CG$6&lt;=$H127)*(CF$6-$F127+1),$J127/2,$M127,TRUE))/(1-2*_xlfn.NORM.DIST(0,$J127/2,$M127,TRUE))*$D127+($K127="Steady Growth")*(AND(CG$6&gt;=$F127,CG$6&lt;=$H127)*((CG$6-$F127+1)/($J127*($J127+1)/2)*$D127))+($K127="custom")*CustCF!CA127</f>
        <v>0</v>
      </c>
      <c r="CH127" s="95">
        <f>($K127="Bell Curve")*(_xlfn.NORM.DIST(AND(CH$6&gt;=$F127,CH$6&lt;=$H127)*(CH$6-$F127+1),$J127/2,$M127,TRUE)-_xlfn.NORM.DIST(AND(CH$6&gt;=$F127,CH$6&lt;=$H127)*(CG$6-$F127+1),$J127/2,$M127,TRUE))/(1-2*_xlfn.NORM.DIST(0,$J127/2,$M127,TRUE))*$D127+($K127="Steady Growth")*(AND(CH$6&gt;=$F127,CH$6&lt;=$H127)*((CH$6-$F127+1)/($J127*($J127+1)/2)*$D127))+($K127="custom")*CustCF!CB127</f>
        <v>0</v>
      </c>
      <c r="CI127" s="95">
        <f>($K127="Bell Curve")*(_xlfn.NORM.DIST(AND(CI$6&gt;=$F127,CI$6&lt;=$H127)*(CI$6-$F127+1),$J127/2,$M127,TRUE)-_xlfn.NORM.DIST(AND(CI$6&gt;=$F127,CI$6&lt;=$H127)*(CH$6-$F127+1),$J127/2,$M127,TRUE))/(1-2*_xlfn.NORM.DIST(0,$J127/2,$M127,TRUE))*$D127+($K127="Steady Growth")*(AND(CI$6&gt;=$F127,CI$6&lt;=$H127)*((CI$6-$F127+1)/($J127*($J127+1)/2)*$D127))+($K127="custom")*CustCF!CC127</f>
        <v>0</v>
      </c>
      <c r="CJ127" s="95">
        <f>($K127="Bell Curve")*(_xlfn.NORM.DIST(AND(CJ$6&gt;=$F127,CJ$6&lt;=$H127)*(CJ$6-$F127+1),$J127/2,$M127,TRUE)-_xlfn.NORM.DIST(AND(CJ$6&gt;=$F127,CJ$6&lt;=$H127)*(CI$6-$F127+1),$J127/2,$M127,TRUE))/(1-2*_xlfn.NORM.DIST(0,$J127/2,$M127,TRUE))*$D127+($K127="Steady Growth")*(AND(CJ$6&gt;=$F127,CJ$6&lt;=$H127)*((CJ$6-$F127+1)/($J127*($J127+1)/2)*$D127))+($K127="custom")*CustCF!CD127</f>
        <v>0</v>
      </c>
      <c r="CK127" s="95">
        <f>($K127="Bell Curve")*(_xlfn.NORM.DIST(AND(CK$6&gt;=$F127,CK$6&lt;=$H127)*(CK$6-$F127+1),$J127/2,$M127,TRUE)-_xlfn.NORM.DIST(AND(CK$6&gt;=$F127,CK$6&lt;=$H127)*(CJ$6-$F127+1),$J127/2,$M127,TRUE))/(1-2*_xlfn.NORM.DIST(0,$J127/2,$M127,TRUE))*$D127+($K127="Steady Growth")*(AND(CK$6&gt;=$F127,CK$6&lt;=$H127)*((CK$6-$F127+1)/($J127*($J127+1)/2)*$D127))+($K127="custom")*CustCF!CE127</f>
        <v>0</v>
      </c>
      <c r="CL127" s="95">
        <f>($K127="Bell Curve")*(_xlfn.NORM.DIST(AND(CL$6&gt;=$F127,CL$6&lt;=$H127)*(CL$6-$F127+1),$J127/2,$M127,TRUE)-_xlfn.NORM.DIST(AND(CL$6&gt;=$F127,CL$6&lt;=$H127)*(CK$6-$F127+1),$J127/2,$M127,TRUE))/(1-2*_xlfn.NORM.DIST(0,$J127/2,$M127,TRUE))*$D127+($K127="Steady Growth")*(AND(CL$6&gt;=$F127,CL$6&lt;=$H127)*((CL$6-$F127+1)/($J127*($J127+1)/2)*$D127))+($K127="custom")*CustCF!CF127</f>
        <v>0</v>
      </c>
      <c r="CM127" s="95">
        <f>($K127="Bell Curve")*(_xlfn.NORM.DIST(AND(CM$6&gt;=$F127,CM$6&lt;=$H127)*(CM$6-$F127+1),$J127/2,$M127,TRUE)-_xlfn.NORM.DIST(AND(CM$6&gt;=$F127,CM$6&lt;=$H127)*(CL$6-$F127+1),$J127/2,$M127,TRUE))/(1-2*_xlfn.NORM.DIST(0,$J127/2,$M127,TRUE))*$D127+($K127="Steady Growth")*(AND(CM$6&gt;=$F127,CM$6&lt;=$H127)*((CM$6-$F127+1)/($J127*($J127+1)/2)*$D127))+($K127="custom")*CustCF!CG127</f>
        <v>0</v>
      </c>
      <c r="CN127" s="95">
        <f>($K127="Bell Curve")*(_xlfn.NORM.DIST(AND(CN$6&gt;=$F127,CN$6&lt;=$H127)*(CN$6-$F127+1),$J127/2,$M127,TRUE)-_xlfn.NORM.DIST(AND(CN$6&gt;=$F127,CN$6&lt;=$H127)*(CM$6-$F127+1),$J127/2,$M127,TRUE))/(1-2*_xlfn.NORM.DIST(0,$J127/2,$M127,TRUE))*$D127+($K127="Steady Growth")*(AND(CN$6&gt;=$F127,CN$6&lt;=$H127)*((CN$6-$F127+1)/($J127*($J127+1)/2)*$D127))+($K127="custom")*CustCF!CH127</f>
        <v>0</v>
      </c>
      <c r="CO127" s="95">
        <f>($K127="Bell Curve")*(_xlfn.NORM.DIST(AND(CO$6&gt;=$F127,CO$6&lt;=$H127)*(CO$6-$F127+1),$J127/2,$M127,TRUE)-_xlfn.NORM.DIST(AND(CO$6&gt;=$F127,CO$6&lt;=$H127)*(CN$6-$F127+1),$J127/2,$M127,TRUE))/(1-2*_xlfn.NORM.DIST(0,$J127/2,$M127,TRUE))*$D127+($K127="Steady Growth")*(AND(CO$6&gt;=$F127,CO$6&lt;=$H127)*((CO$6-$F127+1)/($J127*($J127+1)/2)*$D127))+($K127="custom")*CustCF!CI127</f>
        <v>0</v>
      </c>
      <c r="CP127" s="95">
        <f>($K127="Bell Curve")*(_xlfn.NORM.DIST(AND(CP$6&gt;=$F127,CP$6&lt;=$H127)*(CP$6-$F127+1),$J127/2,$M127,TRUE)-_xlfn.NORM.DIST(AND(CP$6&gt;=$F127,CP$6&lt;=$H127)*(CO$6-$F127+1),$J127/2,$M127,TRUE))/(1-2*_xlfn.NORM.DIST(0,$J127/2,$M127,TRUE))*$D127+($K127="Steady Growth")*(AND(CP$6&gt;=$F127,CP$6&lt;=$H127)*((CP$6-$F127+1)/($J127*($J127+1)/2)*$D127))+($K127="custom")*CustCF!CJ127</f>
        <v>0</v>
      </c>
      <c r="CQ127" s="95">
        <f>($K127="Bell Curve")*(_xlfn.NORM.DIST(AND(CQ$6&gt;=$F127,CQ$6&lt;=$H127)*(CQ$6-$F127+1),$J127/2,$M127,TRUE)-_xlfn.NORM.DIST(AND(CQ$6&gt;=$F127,CQ$6&lt;=$H127)*(CP$6-$F127+1),$J127/2,$M127,TRUE))/(1-2*_xlfn.NORM.DIST(0,$J127/2,$M127,TRUE))*$D127+($K127="Steady Growth")*(AND(CQ$6&gt;=$F127,CQ$6&lt;=$H127)*((CQ$6-$F127+1)/($J127*($J127+1)/2)*$D127))+($K127="custom")*CustCF!CK127</f>
        <v>0</v>
      </c>
      <c r="CR127" s="95">
        <f>($K127="Bell Curve")*(_xlfn.NORM.DIST(AND(CR$6&gt;=$F127,CR$6&lt;=$H127)*(CR$6-$F127+1),$J127/2,$M127,TRUE)-_xlfn.NORM.DIST(AND(CR$6&gt;=$F127,CR$6&lt;=$H127)*(CQ$6-$F127+1),$J127/2,$M127,TRUE))/(1-2*_xlfn.NORM.DIST(0,$J127/2,$M127,TRUE))*$D127+($K127="Steady Growth")*(AND(CR$6&gt;=$F127,CR$6&lt;=$H127)*((CR$6-$F127+1)/($J127*($J127+1)/2)*$D127))+($K127="custom")*CustCF!CL127</f>
        <v>0</v>
      </c>
      <c r="CS127" s="95">
        <f>($K127="Bell Curve")*(_xlfn.NORM.DIST(AND(CS$6&gt;=$F127,CS$6&lt;=$H127)*(CS$6-$F127+1),$J127/2,$M127,TRUE)-_xlfn.NORM.DIST(AND(CS$6&gt;=$F127,CS$6&lt;=$H127)*(CR$6-$F127+1),$J127/2,$M127,TRUE))/(1-2*_xlfn.NORM.DIST(0,$J127/2,$M127,TRUE))*$D127+($K127="Steady Growth")*(AND(CS$6&gt;=$F127,CS$6&lt;=$H127)*((CS$6-$F127+1)/($J127*($J127+1)/2)*$D127))+($K127="custom")*CustCF!CM127</f>
        <v>0</v>
      </c>
      <c r="CT127" s="95">
        <f>($K127="Bell Curve")*(_xlfn.NORM.DIST(AND(CT$6&gt;=$F127,CT$6&lt;=$H127)*(CT$6-$F127+1),$J127/2,$M127,TRUE)-_xlfn.NORM.DIST(AND(CT$6&gt;=$F127,CT$6&lt;=$H127)*(CS$6-$F127+1),$J127/2,$M127,TRUE))/(1-2*_xlfn.NORM.DIST(0,$J127/2,$M127,TRUE))*$D127+($K127="Steady Growth")*(AND(CT$6&gt;=$F127,CT$6&lt;=$H127)*((CT$6-$F127+1)/($J127*($J127+1)/2)*$D127))+($K127="custom")*CustCF!CN127</f>
        <v>0</v>
      </c>
      <c r="CU127" s="95">
        <f>($K127="Bell Curve")*(_xlfn.NORM.DIST(AND(CU$6&gt;=$F127,CU$6&lt;=$H127)*(CU$6-$F127+1),$J127/2,$M127,TRUE)-_xlfn.NORM.DIST(AND(CU$6&gt;=$F127,CU$6&lt;=$H127)*(CT$6-$F127+1),$J127/2,$M127,TRUE))/(1-2*_xlfn.NORM.DIST(0,$J127/2,$M127,TRUE))*$D127+($K127="Steady Growth")*(AND(CU$6&gt;=$F127,CU$6&lt;=$H127)*((CU$6-$F127+1)/($J127*($J127+1)/2)*$D127))+($K127="custom")*CustCF!CO127</f>
        <v>0</v>
      </c>
      <c r="CV127" s="95">
        <f>($K127="Bell Curve")*(_xlfn.NORM.DIST(AND(CV$6&gt;=$F127,CV$6&lt;=$H127)*(CV$6-$F127+1),$J127/2,$M127,TRUE)-_xlfn.NORM.DIST(AND(CV$6&gt;=$F127,CV$6&lt;=$H127)*(CU$6-$F127+1),$J127/2,$M127,TRUE))/(1-2*_xlfn.NORM.DIST(0,$J127/2,$M127,TRUE))*$D127+($K127="Steady Growth")*(AND(CV$6&gt;=$F127,CV$6&lt;=$H127)*((CV$6-$F127+1)/($J127*($J127+1)/2)*$D127))+($K127="custom")*CustCF!CP127</f>
        <v>0</v>
      </c>
      <c r="CW127" s="95">
        <f>($K127="Bell Curve")*(_xlfn.NORM.DIST(AND(CW$6&gt;=$F127,CW$6&lt;=$H127)*(CW$6-$F127+1),$J127/2,$M127,TRUE)-_xlfn.NORM.DIST(AND(CW$6&gt;=$F127,CW$6&lt;=$H127)*(CV$6-$F127+1),$J127/2,$M127,TRUE))/(1-2*_xlfn.NORM.DIST(0,$J127/2,$M127,TRUE))*$D127+($K127="Steady Growth")*(AND(CW$6&gt;=$F127,CW$6&lt;=$H127)*((CW$6-$F127+1)/($J127*($J127+1)/2)*$D127))+($K127="custom")*CustCF!CQ127</f>
        <v>0</v>
      </c>
      <c r="CX127" s="95">
        <f>($K127="Bell Curve")*(_xlfn.NORM.DIST(AND(CX$6&gt;=$F127,CX$6&lt;=$H127)*(CX$6-$F127+1),$J127/2,$M127,TRUE)-_xlfn.NORM.DIST(AND(CX$6&gt;=$F127,CX$6&lt;=$H127)*(CW$6-$F127+1),$J127/2,$M127,TRUE))/(1-2*_xlfn.NORM.DIST(0,$J127/2,$M127,TRUE))*$D127+($K127="Steady Growth")*(AND(CX$6&gt;=$F127,CX$6&lt;=$H127)*((CX$6-$F127+1)/($J127*($J127+1)/2)*$D127))+($K127="custom")*CustCF!CR127</f>
        <v>0</v>
      </c>
      <c r="CY127" s="95">
        <f>($K127="Bell Curve")*(_xlfn.NORM.DIST(AND(CY$6&gt;=$F127,CY$6&lt;=$H127)*(CY$6-$F127+1),$J127/2,$M127,TRUE)-_xlfn.NORM.DIST(AND(CY$6&gt;=$F127,CY$6&lt;=$H127)*(CX$6-$F127+1),$J127/2,$M127,TRUE))/(1-2*_xlfn.NORM.DIST(0,$J127/2,$M127,TRUE))*$D127+($K127="Steady Growth")*(AND(CY$6&gt;=$F127,CY$6&lt;=$H127)*((CY$6-$F127+1)/($J127*($J127+1)/2)*$D127))+($K127="custom")*CustCF!CS127</f>
        <v>0</v>
      </c>
      <c r="CZ127" s="95">
        <f>($K127="Bell Curve")*(_xlfn.NORM.DIST(AND(CZ$6&gt;=$F127,CZ$6&lt;=$H127)*(CZ$6-$F127+1),$J127/2,$M127,TRUE)-_xlfn.NORM.DIST(AND(CZ$6&gt;=$F127,CZ$6&lt;=$H127)*(CY$6-$F127+1),$J127/2,$M127,TRUE))/(1-2*_xlfn.NORM.DIST(0,$J127/2,$M127,TRUE))*$D127+($K127="Steady Growth")*(AND(CZ$6&gt;=$F127,CZ$6&lt;=$H127)*((CZ$6-$F127+1)/($J127*($J127+1)/2)*$D127))+($K127="custom")*CustCF!CT127</f>
        <v>0</v>
      </c>
      <c r="DA127" s="95">
        <f>($K127="Bell Curve")*(_xlfn.NORM.DIST(AND(DA$6&gt;=$F127,DA$6&lt;=$H127)*(DA$6-$F127+1),$J127/2,$M127,TRUE)-_xlfn.NORM.DIST(AND(DA$6&gt;=$F127,DA$6&lt;=$H127)*(CZ$6-$F127+1),$J127/2,$M127,TRUE))/(1-2*_xlfn.NORM.DIST(0,$J127/2,$M127,TRUE))*$D127+($K127="Steady Growth")*(AND(DA$6&gt;=$F127,DA$6&lt;=$H127)*((DA$6-$F127+1)/($J127*($J127+1)/2)*$D127))+($K127="custom")*CustCF!CU127</f>
        <v>0</v>
      </c>
      <c r="DB127" s="95">
        <f>($K127="Bell Curve")*(_xlfn.NORM.DIST(AND(DB$6&gt;=$F127,DB$6&lt;=$H127)*(DB$6-$F127+1),$J127/2,$M127,TRUE)-_xlfn.NORM.DIST(AND(DB$6&gt;=$F127,DB$6&lt;=$H127)*(DA$6-$F127+1),$J127/2,$M127,TRUE))/(1-2*_xlfn.NORM.DIST(0,$J127/2,$M127,TRUE))*$D127+($K127="Steady Growth")*(AND(DB$6&gt;=$F127,DB$6&lt;=$H127)*((DB$6-$F127+1)/($J127*($J127+1)/2)*$D127))+($K127="custom")*CustCF!CV127</f>
        <v>0</v>
      </c>
      <c r="DC127" s="95">
        <f>($K127="Bell Curve")*(_xlfn.NORM.DIST(AND(DC$6&gt;=$F127,DC$6&lt;=$H127)*(DC$6-$F127+1),$J127/2,$M127,TRUE)-_xlfn.NORM.DIST(AND(DC$6&gt;=$F127,DC$6&lt;=$H127)*(DB$6-$F127+1),$J127/2,$M127,TRUE))/(1-2*_xlfn.NORM.DIST(0,$J127/2,$M127,TRUE))*$D127+($K127="Steady Growth")*(AND(DC$6&gt;=$F127,DC$6&lt;=$H127)*((DC$6-$F127+1)/($J127*($J127+1)/2)*$D127))+($K127="custom")*CustCF!CW127</f>
        <v>0</v>
      </c>
      <c r="DD127" s="95">
        <f>($K127="Bell Curve")*(_xlfn.NORM.DIST(AND(DD$6&gt;=$F127,DD$6&lt;=$H127)*(DD$6-$F127+1),$J127/2,$M127,TRUE)-_xlfn.NORM.DIST(AND(DD$6&gt;=$F127,DD$6&lt;=$H127)*(DC$6-$F127+1),$J127/2,$M127,TRUE))/(1-2*_xlfn.NORM.DIST(0,$J127/2,$M127,TRUE))*$D127+($K127="Steady Growth")*(AND(DD$6&gt;=$F127,DD$6&lt;=$H127)*((DD$6-$F127+1)/($J127*($J127+1)/2)*$D127))+($K127="custom")*CustCF!CX127</f>
        <v>0</v>
      </c>
      <c r="DE127" s="95">
        <f>($K127="Bell Curve")*(_xlfn.NORM.DIST(AND(DE$6&gt;=$F127,DE$6&lt;=$H127)*(DE$6-$F127+1),$J127/2,$M127,TRUE)-_xlfn.NORM.DIST(AND(DE$6&gt;=$F127,DE$6&lt;=$H127)*(DD$6-$F127+1),$J127/2,$M127,TRUE))/(1-2*_xlfn.NORM.DIST(0,$J127/2,$M127,TRUE))*$D127+($K127="Steady Growth")*(AND(DE$6&gt;=$F127,DE$6&lt;=$H127)*((DE$6-$F127+1)/($J127*($J127+1)/2)*$D127))+($K127="custom")*CustCF!CY127</f>
        <v>0</v>
      </c>
      <c r="DF127" s="95">
        <f>($K127="Bell Curve")*(_xlfn.NORM.DIST(AND(DF$6&gt;=$F127,DF$6&lt;=$H127)*(DF$6-$F127+1),$J127/2,$M127,TRUE)-_xlfn.NORM.DIST(AND(DF$6&gt;=$F127,DF$6&lt;=$H127)*(DE$6-$F127+1),$J127/2,$M127,TRUE))/(1-2*_xlfn.NORM.DIST(0,$J127/2,$M127,TRUE))*$D127+($K127="Steady Growth")*(AND(DF$6&gt;=$F127,DF$6&lt;=$H127)*((DF$6-$F127+1)/($J127*($J127+1)/2)*$D127))+($K127="custom")*CustCF!CZ127</f>
        <v>0</v>
      </c>
      <c r="DG127" s="95">
        <f>($K127="Bell Curve")*(_xlfn.NORM.DIST(AND(DG$6&gt;=$F127,DG$6&lt;=$H127)*(DG$6-$F127+1),$J127/2,$M127,TRUE)-_xlfn.NORM.DIST(AND(DG$6&gt;=$F127,DG$6&lt;=$H127)*(DF$6-$F127+1),$J127/2,$M127,TRUE))/(1-2*_xlfn.NORM.DIST(0,$J127/2,$M127,TRUE))*$D127+($K127="Steady Growth")*(AND(DG$6&gt;=$F127,DG$6&lt;=$H127)*((DG$6-$F127+1)/($J127*($J127+1)/2)*$D127))+($K127="custom")*CustCF!DA127</f>
        <v>0</v>
      </c>
      <c r="DH127" s="95">
        <f>($K127="Bell Curve")*(_xlfn.NORM.DIST(AND(DH$6&gt;=$F127,DH$6&lt;=$H127)*(DH$6-$F127+1),$J127/2,$M127,TRUE)-_xlfn.NORM.DIST(AND(DH$6&gt;=$F127,DH$6&lt;=$H127)*(DG$6-$F127+1),$J127/2,$M127,TRUE))/(1-2*_xlfn.NORM.DIST(0,$J127/2,$M127,TRUE))*$D127+($K127="Steady Growth")*(AND(DH$6&gt;=$F127,DH$6&lt;=$H127)*((DH$6-$F127+1)/($J127*($J127+1)/2)*$D127))+($K127="custom")*CustCF!DB127</f>
        <v>0</v>
      </c>
      <c r="DI127" s="95">
        <f>($K127="Bell Curve")*(_xlfn.NORM.DIST(AND(DI$6&gt;=$F127,DI$6&lt;=$H127)*(DI$6-$F127+1),$J127/2,$M127,TRUE)-_xlfn.NORM.DIST(AND(DI$6&gt;=$F127,DI$6&lt;=$H127)*(DH$6-$F127+1),$J127/2,$M127,TRUE))/(1-2*_xlfn.NORM.DIST(0,$J127/2,$M127,TRUE))*$D127+($K127="Steady Growth")*(AND(DI$6&gt;=$F127,DI$6&lt;=$H127)*((DI$6-$F127+1)/($J127*($J127+1)/2)*$D127))+($K127="custom")*CustCF!DC127</f>
        <v>0</v>
      </c>
      <c r="DJ127" s="95">
        <f>($K127="Bell Curve")*(_xlfn.NORM.DIST(AND(DJ$6&gt;=$F127,DJ$6&lt;=$H127)*(DJ$6-$F127+1),$J127/2,$M127,TRUE)-_xlfn.NORM.DIST(AND(DJ$6&gt;=$F127,DJ$6&lt;=$H127)*(DI$6-$F127+1),$J127/2,$M127,TRUE))/(1-2*_xlfn.NORM.DIST(0,$J127/2,$M127,TRUE))*$D127+($K127="Steady Growth")*(AND(DJ$6&gt;=$F127,DJ$6&lt;=$H127)*((DJ$6-$F127+1)/($J127*($J127+1)/2)*$D127))+($K127="custom")*CustCF!DD127</f>
        <v>0</v>
      </c>
      <c r="DK127" s="95">
        <f>($K127="Bell Curve")*(_xlfn.NORM.DIST(AND(DK$6&gt;=$F127,DK$6&lt;=$H127)*(DK$6-$F127+1),$J127/2,$M127,TRUE)-_xlfn.NORM.DIST(AND(DK$6&gt;=$F127,DK$6&lt;=$H127)*(DJ$6-$F127+1),$J127/2,$M127,TRUE))/(1-2*_xlfn.NORM.DIST(0,$J127/2,$M127,TRUE))*$D127+($K127="Steady Growth")*(AND(DK$6&gt;=$F127,DK$6&lt;=$H127)*((DK$6-$F127+1)/($J127*($J127+1)/2)*$D127))+($K127="custom")*CustCF!DE127</f>
        <v>0</v>
      </c>
      <c r="DL127" s="95">
        <f>($K127="Bell Curve")*(_xlfn.NORM.DIST(AND(DL$6&gt;=$F127,DL$6&lt;=$H127)*(DL$6-$F127+1),$J127/2,$M127,TRUE)-_xlfn.NORM.DIST(AND(DL$6&gt;=$F127,DL$6&lt;=$H127)*(DK$6-$F127+1),$J127/2,$M127,TRUE))/(1-2*_xlfn.NORM.DIST(0,$J127/2,$M127,TRUE))*$D127+($K127="Steady Growth")*(AND(DL$6&gt;=$F127,DL$6&lt;=$H127)*((DL$6-$F127+1)/($J127*($J127+1)/2)*$D127))+($K127="custom")*CustCF!DF127</f>
        <v>0</v>
      </c>
      <c r="DM127" s="95">
        <f>($K127="Bell Curve")*(_xlfn.NORM.DIST(AND(DM$6&gt;=$F127,DM$6&lt;=$H127)*(DM$6-$F127+1),$J127/2,$M127,TRUE)-_xlfn.NORM.DIST(AND(DM$6&gt;=$F127,DM$6&lt;=$H127)*(DL$6-$F127+1),$J127/2,$M127,TRUE))/(1-2*_xlfn.NORM.DIST(0,$J127/2,$M127,TRUE))*$D127+($K127="Steady Growth")*(AND(DM$6&gt;=$F127,DM$6&lt;=$H127)*((DM$6-$F127+1)/($J127*($J127+1)/2)*$D127))+($K127="custom")*CustCF!DG127</f>
        <v>0</v>
      </c>
      <c r="DN127" s="95">
        <f>($K127="Bell Curve")*(_xlfn.NORM.DIST(AND(DN$6&gt;=$F127,DN$6&lt;=$H127)*(DN$6-$F127+1),$J127/2,$M127,TRUE)-_xlfn.NORM.DIST(AND(DN$6&gt;=$F127,DN$6&lt;=$H127)*(DM$6-$F127+1),$J127/2,$M127,TRUE))/(1-2*_xlfn.NORM.DIST(0,$J127/2,$M127,TRUE))*$D127+($K127="Steady Growth")*(AND(DN$6&gt;=$F127,DN$6&lt;=$H127)*((DN$6-$F127+1)/($J127*($J127+1)/2)*$D127))+($K127="custom")*CustCF!DH127</f>
        <v>0</v>
      </c>
      <c r="DO127" s="95">
        <f>($K127="Bell Curve")*(_xlfn.NORM.DIST(AND(DO$6&gt;=$F127,DO$6&lt;=$H127)*(DO$6-$F127+1),$J127/2,$M127,TRUE)-_xlfn.NORM.DIST(AND(DO$6&gt;=$F127,DO$6&lt;=$H127)*(DN$6-$F127+1),$J127/2,$M127,TRUE))/(1-2*_xlfn.NORM.DIST(0,$J127/2,$M127,TRUE))*$D127+($K127="Steady Growth")*(AND(DO$6&gt;=$F127,DO$6&lt;=$H127)*((DO$6-$F127+1)/($J127*($J127+1)/2)*$D127))+($K127="custom")*CustCF!DI127</f>
        <v>0</v>
      </c>
      <c r="DP127" s="95">
        <f>($K127="Bell Curve")*(_xlfn.NORM.DIST(AND(DP$6&gt;=$F127,DP$6&lt;=$H127)*(DP$6-$F127+1),$J127/2,$M127,TRUE)-_xlfn.NORM.DIST(AND(DP$6&gt;=$F127,DP$6&lt;=$H127)*(DO$6-$F127+1),$J127/2,$M127,TRUE))/(1-2*_xlfn.NORM.DIST(0,$J127/2,$M127,TRUE))*$D127+($K127="Steady Growth")*(AND(DP$6&gt;=$F127,DP$6&lt;=$H127)*((DP$6-$F127+1)/($J127*($J127+1)/2)*$D127))+($K127="custom")*CustCF!DJ127</f>
        <v>0</v>
      </c>
      <c r="DQ127" s="95">
        <f>($K127="Bell Curve")*(_xlfn.NORM.DIST(AND(DQ$6&gt;=$F127,DQ$6&lt;=$H127)*(DQ$6-$F127+1),$J127/2,$M127,TRUE)-_xlfn.NORM.DIST(AND(DQ$6&gt;=$F127,DQ$6&lt;=$H127)*(DP$6-$F127+1),$J127/2,$M127,TRUE))/(1-2*_xlfn.NORM.DIST(0,$J127/2,$M127,TRUE))*$D127+($K127="Steady Growth")*(AND(DQ$6&gt;=$F127,DQ$6&lt;=$H127)*((DQ$6-$F127+1)/($J127*($J127+1)/2)*$D127))+($K127="custom")*CustCF!DK127</f>
        <v>0</v>
      </c>
      <c r="DR127" s="95">
        <f>($K127="Bell Curve")*(_xlfn.NORM.DIST(AND(DR$6&gt;=$F127,DR$6&lt;=$H127)*(DR$6-$F127+1),$J127/2,$M127,TRUE)-_xlfn.NORM.DIST(AND(DR$6&gt;=$F127,DR$6&lt;=$H127)*(DQ$6-$F127+1),$J127/2,$M127,TRUE))/(1-2*_xlfn.NORM.DIST(0,$J127/2,$M127,TRUE))*$D127+($K127="Steady Growth")*(AND(DR$6&gt;=$F127,DR$6&lt;=$H127)*((DR$6-$F127+1)/($J127*($J127+1)/2)*$D127))+($K127="custom")*CustCF!DL127</f>
        <v>0</v>
      </c>
      <c r="DS127" s="95">
        <f>($K127="Bell Curve")*(_xlfn.NORM.DIST(AND(DS$6&gt;=$F127,DS$6&lt;=$H127)*(DS$6-$F127+1),$J127/2,$M127,TRUE)-_xlfn.NORM.DIST(AND(DS$6&gt;=$F127,DS$6&lt;=$H127)*(DR$6-$F127+1),$J127/2,$M127,TRUE))/(1-2*_xlfn.NORM.DIST(0,$J127/2,$M127,TRUE))*$D127+($K127="Steady Growth")*(AND(DS$6&gt;=$F127,DS$6&lt;=$H127)*((DS$6-$F127+1)/($J127*($J127+1)/2)*$D127))+($K127="custom")*CustCF!DM127</f>
        <v>0</v>
      </c>
      <c r="DT127" s="95">
        <f>($K127="Bell Curve")*(_xlfn.NORM.DIST(AND(DT$6&gt;=$F127,DT$6&lt;=$H127)*(DT$6-$F127+1),$J127/2,$M127,TRUE)-_xlfn.NORM.DIST(AND(DT$6&gt;=$F127,DT$6&lt;=$H127)*(DS$6-$F127+1),$J127/2,$M127,TRUE))/(1-2*_xlfn.NORM.DIST(0,$J127/2,$M127,TRUE))*$D127+($K127="Steady Growth")*(AND(DT$6&gt;=$F127,DT$6&lt;=$H127)*((DT$6-$F127+1)/($J127*($J127+1)/2)*$D127))+($K127="custom")*CustCF!DN127</f>
        <v>0</v>
      </c>
      <c r="DU127" s="95">
        <f>($K127="Bell Curve")*(_xlfn.NORM.DIST(AND(DU$6&gt;=$F127,DU$6&lt;=$H127)*(DU$6-$F127+1),$J127/2,$M127,TRUE)-_xlfn.NORM.DIST(AND(DU$6&gt;=$F127,DU$6&lt;=$H127)*(DT$6-$F127+1),$J127/2,$M127,TRUE))/(1-2*_xlfn.NORM.DIST(0,$J127/2,$M127,TRUE))*$D127+($K127="Steady Growth")*(AND(DU$6&gt;=$F127,DU$6&lt;=$H127)*((DU$6-$F127+1)/($J127*($J127+1)/2)*$D127))+($K127="custom")*CustCF!DO127</f>
        <v>0</v>
      </c>
      <c r="DV127" s="95">
        <f>($K127="Bell Curve")*(_xlfn.NORM.DIST(AND(DV$6&gt;=$F127,DV$6&lt;=$H127)*(DV$6-$F127+1),$J127/2,$M127,TRUE)-_xlfn.NORM.DIST(AND(DV$6&gt;=$F127,DV$6&lt;=$H127)*(DU$6-$F127+1),$J127/2,$M127,TRUE))/(1-2*_xlfn.NORM.DIST(0,$J127/2,$M127,TRUE))*$D127+($K127="Steady Growth")*(AND(DV$6&gt;=$F127,DV$6&lt;=$H127)*((DV$6-$F127+1)/($J127*($J127+1)/2)*$D127))+($K127="custom")*CustCF!DP127</f>
        <v>0</v>
      </c>
      <c r="DW127" s="95">
        <f>($K127="Bell Curve")*(_xlfn.NORM.DIST(AND(DW$6&gt;=$F127,DW$6&lt;=$H127)*(DW$6-$F127+1),$J127/2,$M127,TRUE)-_xlfn.NORM.DIST(AND(DW$6&gt;=$F127,DW$6&lt;=$H127)*(DV$6-$F127+1),$J127/2,$M127,TRUE))/(1-2*_xlfn.NORM.DIST(0,$J127/2,$M127,TRUE))*$D127+($K127="Steady Growth")*(AND(DW$6&gt;=$F127,DW$6&lt;=$H127)*((DW$6-$F127+1)/($J127*($J127+1)/2)*$D127))+($K127="custom")*CustCF!DQ127</f>
        <v>0</v>
      </c>
      <c r="DX127" s="95">
        <f>($K127="Bell Curve")*(_xlfn.NORM.DIST(AND(DX$6&gt;=$F127,DX$6&lt;=$H127)*(DX$6-$F127+1),$J127/2,$M127,TRUE)-_xlfn.NORM.DIST(AND(DX$6&gt;=$F127,DX$6&lt;=$H127)*(DW$6-$F127+1),$J127/2,$M127,TRUE))/(1-2*_xlfn.NORM.DIST(0,$J127/2,$M127,TRUE))*$D127+($K127="Steady Growth")*(AND(DX$6&gt;=$F127,DX$6&lt;=$H127)*((DX$6-$F127+1)/($J127*($J127+1)/2)*$D127))+($K127="custom")*CustCF!DR127</f>
        <v>0</v>
      </c>
      <c r="DY127" s="95">
        <f>($K127="Bell Curve")*(_xlfn.NORM.DIST(AND(DY$6&gt;=$F127,DY$6&lt;=$H127)*(DY$6-$F127+1),$J127/2,$M127,TRUE)-_xlfn.NORM.DIST(AND(DY$6&gt;=$F127,DY$6&lt;=$H127)*(DX$6-$F127+1),$J127/2,$M127,TRUE))/(1-2*_xlfn.NORM.DIST(0,$J127/2,$M127,TRUE))*$D127+($K127="Steady Growth")*(AND(DY$6&gt;=$F127,DY$6&lt;=$H127)*((DY$6-$F127+1)/($J127*($J127+1)/2)*$D127))+($K127="custom")*CustCF!DS127</f>
        <v>0</v>
      </c>
      <c r="DZ127" s="95">
        <f>($K127="Bell Curve")*(_xlfn.NORM.DIST(AND(DZ$6&gt;=$F127,DZ$6&lt;=$H127)*(DZ$6-$F127+1),$J127/2,$M127,TRUE)-_xlfn.NORM.DIST(AND(DZ$6&gt;=$F127,DZ$6&lt;=$H127)*(DY$6-$F127+1),$J127/2,$M127,TRUE))/(1-2*_xlfn.NORM.DIST(0,$J127/2,$M127,TRUE))*$D127+($K127="Steady Growth")*(AND(DZ$6&gt;=$F127,DZ$6&lt;=$H127)*((DZ$6-$F127+1)/($J127*($J127+1)/2)*$D127))+($K127="custom")*CustCF!DT127</f>
        <v>0</v>
      </c>
      <c r="EA127" s="95">
        <f>($K127="Bell Curve")*(_xlfn.NORM.DIST(AND(EA$6&gt;=$F127,EA$6&lt;=$H127)*(EA$6-$F127+1),$J127/2,$M127,TRUE)-_xlfn.NORM.DIST(AND(EA$6&gt;=$F127,EA$6&lt;=$H127)*(DZ$6-$F127+1),$J127/2,$M127,TRUE))/(1-2*_xlfn.NORM.DIST(0,$J127/2,$M127,TRUE))*$D127+($K127="Steady Growth")*(AND(EA$6&gt;=$F127,EA$6&lt;=$H127)*((EA$6-$F127+1)/($J127*($J127+1)/2)*$D127))+($K127="custom")*CustCF!DU127</f>
        <v>0</v>
      </c>
      <c r="EB127" s="95">
        <f>($K127="Bell Curve")*(_xlfn.NORM.DIST(AND(EB$6&gt;=$F127,EB$6&lt;=$H127)*(EB$6-$F127+1),$J127/2,$M127,TRUE)-_xlfn.NORM.DIST(AND(EB$6&gt;=$F127,EB$6&lt;=$H127)*(EA$6-$F127+1),$J127/2,$M127,TRUE))/(1-2*_xlfn.NORM.DIST(0,$J127/2,$M127,TRUE))*$D127+($K127="Steady Growth")*(AND(EB$6&gt;=$F127,EB$6&lt;=$H127)*((EB$6-$F127+1)/($J127*($J127+1)/2)*$D127))+($K127="custom")*CustCF!DV127</f>
        <v>0</v>
      </c>
      <c r="EC127" s="95">
        <f>($K127="Bell Curve")*(_xlfn.NORM.DIST(AND(EC$6&gt;=$F127,EC$6&lt;=$H127)*(EC$6-$F127+1),$J127/2,$M127,TRUE)-_xlfn.NORM.DIST(AND(EC$6&gt;=$F127,EC$6&lt;=$H127)*(EB$6-$F127+1),$J127/2,$M127,TRUE))/(1-2*_xlfn.NORM.DIST(0,$J127/2,$M127,TRUE))*$D127+($K127="Steady Growth")*(AND(EC$6&gt;=$F127,EC$6&lt;=$H127)*((EC$6-$F127+1)/($J127*($J127+1)/2)*$D127))+($K127="custom")*CustCF!DW127</f>
        <v>0</v>
      </c>
      <c r="ED127" s="95">
        <f>($K127="Bell Curve")*(_xlfn.NORM.DIST(AND(ED$6&gt;=$F127,ED$6&lt;=$H127)*(ED$6-$F127+1),$J127/2,$M127,TRUE)-_xlfn.NORM.DIST(AND(ED$6&gt;=$F127,ED$6&lt;=$H127)*(EC$6-$F127+1),$J127/2,$M127,TRUE))/(1-2*_xlfn.NORM.DIST(0,$J127/2,$M127,TRUE))*$D127+($K127="Steady Growth")*(AND(ED$6&gt;=$F127,ED$6&lt;=$H127)*((ED$6-$F127+1)/($J127*($J127+1)/2)*$D127))+($K127="custom")*CustCF!DX127</f>
        <v>0</v>
      </c>
      <c r="EE127" s="95">
        <f>($K127="Bell Curve")*(_xlfn.NORM.DIST(AND(EE$6&gt;=$F127,EE$6&lt;=$H127)*(EE$6-$F127+1),$J127/2,$M127,TRUE)-_xlfn.NORM.DIST(AND(EE$6&gt;=$F127,EE$6&lt;=$H127)*(ED$6-$F127+1),$J127/2,$M127,TRUE))/(1-2*_xlfn.NORM.DIST(0,$J127/2,$M127,TRUE))*$D127+($K127="Steady Growth")*(AND(EE$6&gt;=$F127,EE$6&lt;=$H127)*((EE$6-$F127+1)/($J127*($J127+1)/2)*$D127))+($K127="custom")*CustCF!DY127</f>
        <v>0</v>
      </c>
      <c r="EF127" s="95">
        <f>($K127="Bell Curve")*(_xlfn.NORM.DIST(AND(EF$6&gt;=$F127,EF$6&lt;=$H127)*(EF$6-$F127+1),$J127/2,$M127,TRUE)-_xlfn.NORM.DIST(AND(EF$6&gt;=$F127,EF$6&lt;=$H127)*(EE$6-$F127+1),$J127/2,$M127,TRUE))/(1-2*_xlfn.NORM.DIST(0,$J127/2,$M127,TRUE))*$D127+($K127="Steady Growth")*(AND(EF$6&gt;=$F127,EF$6&lt;=$H127)*((EF$6-$F127+1)/($J127*($J127+1)/2)*$D127))+($K127="custom")*CustCF!DZ127</f>
        <v>0</v>
      </c>
      <c r="EG127" s="95">
        <f>($K127="Bell Curve")*(_xlfn.NORM.DIST(AND(EG$6&gt;=$F127,EG$6&lt;=$H127)*(EG$6-$F127+1),$J127/2,$M127,TRUE)-_xlfn.NORM.DIST(AND(EG$6&gt;=$F127,EG$6&lt;=$H127)*(EF$6-$F127+1),$J127/2,$M127,TRUE))/(1-2*_xlfn.NORM.DIST(0,$J127/2,$M127,TRUE))*$D127+($K127="Steady Growth")*(AND(EG$6&gt;=$F127,EG$6&lt;=$H127)*((EG$6-$F127+1)/($J127*($J127+1)/2)*$D127))+($K127="custom")*CustCF!EA127</f>
        <v>0</v>
      </c>
      <c r="EH127" s="95">
        <f>($K127="Bell Curve")*(_xlfn.NORM.DIST(AND(EH$6&gt;=$F127,EH$6&lt;=$H127)*(EH$6-$F127+1),$J127/2,$M127,TRUE)-_xlfn.NORM.DIST(AND(EH$6&gt;=$F127,EH$6&lt;=$H127)*(EG$6-$F127+1),$J127/2,$M127,TRUE))/(1-2*_xlfn.NORM.DIST(0,$J127/2,$M127,TRUE))*$D127+($K127="Steady Growth")*(AND(EH$6&gt;=$F127,EH$6&lt;=$H127)*((EH$6-$F127+1)/($J127*($J127+1)/2)*$D127))+($K127="custom")*CustCF!EB127</f>
        <v>0</v>
      </c>
      <c r="EI127" s="95">
        <f>($K127="Bell Curve")*(_xlfn.NORM.DIST(AND(EI$6&gt;=$F127,EI$6&lt;=$H127)*(EI$6-$F127+1),$J127/2,$M127,TRUE)-_xlfn.NORM.DIST(AND(EI$6&gt;=$F127,EI$6&lt;=$H127)*(EH$6-$F127+1),$J127/2,$M127,TRUE))/(1-2*_xlfn.NORM.DIST(0,$J127/2,$M127,TRUE))*$D127+($K127="Steady Growth")*(AND(EI$6&gt;=$F127,EI$6&lt;=$H127)*((EI$6-$F127+1)/($J127*($J127+1)/2)*$D127))+($K127="custom")*CustCF!EC127</f>
        <v>0</v>
      </c>
      <c r="EJ127" s="95">
        <f>($K127="Bell Curve")*(_xlfn.NORM.DIST(AND(EJ$6&gt;=$F127,EJ$6&lt;=$H127)*(EJ$6-$F127+1),$J127/2,$M127,TRUE)-_xlfn.NORM.DIST(AND(EJ$6&gt;=$F127,EJ$6&lt;=$H127)*(EI$6-$F127+1),$J127/2,$M127,TRUE))/(1-2*_xlfn.NORM.DIST(0,$J127/2,$M127,TRUE))*$D127+($K127="Steady Growth")*(AND(EJ$6&gt;=$F127,EJ$6&lt;=$H127)*((EJ$6-$F127+1)/($J127*($J127+1)/2)*$D127))+($K127="custom")*CustCF!ED127</f>
        <v>0</v>
      </c>
      <c r="EK127" s="95">
        <f>($K127="Bell Curve")*(_xlfn.NORM.DIST(AND(EK$6&gt;=$F127,EK$6&lt;=$H127)*(EK$6-$F127+1),$J127/2,$M127,TRUE)-_xlfn.NORM.DIST(AND(EK$6&gt;=$F127,EK$6&lt;=$H127)*(EJ$6-$F127+1),$J127/2,$M127,TRUE))/(1-2*_xlfn.NORM.DIST(0,$J127/2,$M127,TRUE))*$D127+($K127="Steady Growth")*(AND(EK$6&gt;=$F127,EK$6&lt;=$H127)*((EK$6-$F127+1)/($J127*($J127+1)/2)*$D127))+($K127="custom")*CustCF!EE127</f>
        <v>0</v>
      </c>
      <c r="EL127" s="95">
        <f>($K127="Bell Curve")*(_xlfn.NORM.DIST(AND(EL$6&gt;=$F127,EL$6&lt;=$H127)*(EL$6-$F127+1),$J127/2,$M127,TRUE)-_xlfn.NORM.DIST(AND(EL$6&gt;=$F127,EL$6&lt;=$H127)*(EK$6-$F127+1),$J127/2,$M127,TRUE))/(1-2*_xlfn.NORM.DIST(0,$J127/2,$M127,TRUE))*$D127+($K127="Steady Growth")*(AND(EL$6&gt;=$F127,EL$6&lt;=$H127)*((EL$6-$F127+1)/($J127*($J127+1)/2)*$D127))+($K127="custom")*CustCF!EF127</f>
        <v>0</v>
      </c>
      <c r="EM127" s="95">
        <f>($K127="Bell Curve")*(_xlfn.NORM.DIST(AND(EM$6&gt;=$F127,EM$6&lt;=$H127)*(EM$6-$F127+1),$J127/2,$M127,TRUE)-_xlfn.NORM.DIST(AND(EM$6&gt;=$F127,EM$6&lt;=$H127)*(EL$6-$F127+1),$J127/2,$M127,TRUE))/(1-2*_xlfn.NORM.DIST(0,$J127/2,$M127,TRUE))*$D127+($K127="Steady Growth")*(AND(EM$6&gt;=$F127,EM$6&lt;=$H127)*((EM$6-$F127+1)/($J127*($J127+1)/2)*$D127))+($K127="custom")*CustCF!EG127</f>
        <v>0</v>
      </c>
      <c r="EN127" s="95">
        <f>($K127="Bell Curve")*(_xlfn.NORM.DIST(AND(EN$6&gt;=$F127,EN$6&lt;=$H127)*(EN$6-$F127+1),$J127/2,$M127,TRUE)-_xlfn.NORM.DIST(AND(EN$6&gt;=$F127,EN$6&lt;=$H127)*(EM$6-$F127+1),$J127/2,$M127,TRUE))/(1-2*_xlfn.NORM.DIST(0,$J127/2,$M127,TRUE))*$D127+($K127="Steady Growth")*(AND(EN$6&gt;=$F127,EN$6&lt;=$H127)*((EN$6-$F127+1)/($J127*($J127+1)/2)*$D127))+($K127="custom")*CustCF!EH127</f>
        <v>0</v>
      </c>
      <c r="EO127" s="95">
        <f>($K127="Bell Curve")*(_xlfn.NORM.DIST(AND(EO$6&gt;=$F127,EO$6&lt;=$H127)*(EO$6-$F127+1),$J127/2,$M127,TRUE)-_xlfn.NORM.DIST(AND(EO$6&gt;=$F127,EO$6&lt;=$H127)*(EN$6-$F127+1),$J127/2,$M127,TRUE))/(1-2*_xlfn.NORM.DIST(0,$J127/2,$M127,TRUE))*$D127+($K127="Steady Growth")*(AND(EO$6&gt;=$F127,EO$6&lt;=$H127)*((EO$6-$F127+1)/($J127*($J127+1)/2)*$D127))+($K127="custom")*CustCF!EI127</f>
        <v>0</v>
      </c>
      <c r="EP127" s="95">
        <f>($K127="Bell Curve")*(_xlfn.NORM.DIST(AND(EP$6&gt;=$F127,EP$6&lt;=$H127)*(EP$6-$F127+1),$J127/2,$M127,TRUE)-_xlfn.NORM.DIST(AND(EP$6&gt;=$F127,EP$6&lt;=$H127)*(EO$6-$F127+1),$J127/2,$M127,TRUE))/(1-2*_xlfn.NORM.DIST(0,$J127/2,$M127,TRUE))*$D127+($K127="Steady Growth")*(AND(EP$6&gt;=$F127,EP$6&lt;=$H127)*((EP$6-$F127+1)/($J127*($J127+1)/2)*$D127))+($K127="custom")*CustCF!EJ127</f>
        <v>0</v>
      </c>
      <c r="EQ127" s="95">
        <f>($K127="Bell Curve")*(_xlfn.NORM.DIST(AND(EQ$6&gt;=$F127,EQ$6&lt;=$H127)*(EQ$6-$F127+1),$J127/2,$M127,TRUE)-_xlfn.NORM.DIST(AND(EQ$6&gt;=$F127,EQ$6&lt;=$H127)*(EP$6-$F127+1),$J127/2,$M127,TRUE))/(1-2*_xlfn.NORM.DIST(0,$J127/2,$M127,TRUE))*$D127+($K127="Steady Growth")*(AND(EQ$6&gt;=$F127,EQ$6&lt;=$H127)*((EQ$6-$F127+1)/($J127*($J127+1)/2)*$D127))+($K127="custom")*CustCF!EK127</f>
        <v>0</v>
      </c>
      <c r="ER127" s="95">
        <f>($K127="Bell Curve")*(_xlfn.NORM.DIST(AND(ER$6&gt;=$F127,ER$6&lt;=$H127)*(ER$6-$F127+1),$J127/2,$M127,TRUE)-_xlfn.NORM.DIST(AND(ER$6&gt;=$F127,ER$6&lt;=$H127)*(EQ$6-$F127+1),$J127/2,$M127,TRUE))/(1-2*_xlfn.NORM.DIST(0,$J127/2,$M127,TRUE))*$D127+($K127="Steady Growth")*(AND(ER$6&gt;=$F127,ER$6&lt;=$H127)*((ER$6-$F127+1)/($J127*($J127+1)/2)*$D127))+($K127="custom")*CustCF!EL127</f>
        <v>0</v>
      </c>
      <c r="ES127" s="95">
        <f>($K127="Bell Curve")*(_xlfn.NORM.DIST(AND(ES$6&gt;=$F127,ES$6&lt;=$H127)*(ES$6-$F127+1),$J127/2,$M127,TRUE)-_xlfn.NORM.DIST(AND(ES$6&gt;=$F127,ES$6&lt;=$H127)*(ER$6-$F127+1),$J127/2,$M127,TRUE))/(1-2*_xlfn.NORM.DIST(0,$J127/2,$M127,TRUE))*$D127+($K127="Steady Growth")*(AND(ES$6&gt;=$F127,ES$6&lt;=$H127)*((ES$6-$F127+1)/($J127*($J127+1)/2)*$D127))+($K127="custom")*CustCF!EM127</f>
        <v>0</v>
      </c>
      <c r="ET127" s="95">
        <f>($K127="Bell Curve")*(_xlfn.NORM.DIST(AND(ET$6&gt;=$F127,ET$6&lt;=$H127)*(ET$6-$F127+1),$J127/2,$M127,TRUE)-_xlfn.NORM.DIST(AND(ET$6&gt;=$F127,ET$6&lt;=$H127)*(ES$6-$F127+1),$J127/2,$M127,TRUE))/(1-2*_xlfn.NORM.DIST(0,$J127/2,$M127,TRUE))*$D127+($K127="Steady Growth")*(AND(ET$6&gt;=$F127,ET$6&lt;=$H127)*((ET$6-$F127+1)/($J127*($J127+1)/2)*$D127))+($K127="custom")*CustCF!EN127</f>
        <v>0</v>
      </c>
      <c r="EU127" s="95">
        <f>($K127="Bell Curve")*(_xlfn.NORM.DIST(AND(EU$6&gt;=$F127,EU$6&lt;=$H127)*(EU$6-$F127+1),$J127/2,$M127,TRUE)-_xlfn.NORM.DIST(AND(EU$6&gt;=$F127,EU$6&lt;=$H127)*(ET$6-$F127+1),$J127/2,$M127,TRUE))/(1-2*_xlfn.NORM.DIST(0,$J127/2,$M127,TRUE))*$D127+($K127="Steady Growth")*(AND(EU$6&gt;=$F127,EU$6&lt;=$H127)*((EU$6-$F127+1)/($J127*($J127+1)/2)*$D127))+($K127="custom")*CustCF!EO127</f>
        <v>0</v>
      </c>
      <c r="EV127" s="95">
        <f>($K127="Bell Curve")*(_xlfn.NORM.DIST(AND(EV$6&gt;=$F127,EV$6&lt;=$H127)*(EV$6-$F127+1),$J127/2,$M127,TRUE)-_xlfn.NORM.DIST(AND(EV$6&gt;=$F127,EV$6&lt;=$H127)*(EU$6-$F127+1),$J127/2,$M127,TRUE))/(1-2*_xlfn.NORM.DIST(0,$J127/2,$M127,TRUE))*$D127+($K127="Steady Growth")*(AND(EV$6&gt;=$F127,EV$6&lt;=$H127)*((EV$6-$F127+1)/($J127*($J127+1)/2)*$D127))+($K127="custom")*CustCF!EP127</f>
        <v>0</v>
      </c>
      <c r="EW127" s="95">
        <f>($K127="Bell Curve")*(_xlfn.NORM.DIST(AND(EW$6&gt;=$F127,EW$6&lt;=$H127)*(EW$6-$F127+1),$J127/2,$M127,TRUE)-_xlfn.NORM.DIST(AND(EW$6&gt;=$F127,EW$6&lt;=$H127)*(EV$6-$F127+1),$J127/2,$M127,TRUE))/(1-2*_xlfn.NORM.DIST(0,$J127/2,$M127,TRUE))*$D127+($K127="Steady Growth")*(AND(EW$6&gt;=$F127,EW$6&lt;=$H127)*((EW$6-$F127+1)/($J127*($J127+1)/2)*$D127))+($K127="custom")*CustCF!EQ127</f>
        <v>0</v>
      </c>
      <c r="EX127" s="95">
        <f>($K127="Bell Curve")*(_xlfn.NORM.DIST(AND(EX$6&gt;=$F127,EX$6&lt;=$H127)*(EX$6-$F127+1),$J127/2,$M127,TRUE)-_xlfn.NORM.DIST(AND(EX$6&gt;=$F127,EX$6&lt;=$H127)*(EW$6-$F127+1),$J127/2,$M127,TRUE))/(1-2*_xlfn.NORM.DIST(0,$J127/2,$M127,TRUE))*$D127+($K127="Steady Growth")*(AND(EX$6&gt;=$F127,EX$6&lt;=$H127)*((EX$6-$F127+1)/($J127*($J127+1)/2)*$D127))+($K127="custom")*CustCF!ER127</f>
        <v>0</v>
      </c>
      <c r="EY127" s="95">
        <f>($K127="Bell Curve")*(_xlfn.NORM.DIST(AND(EY$6&gt;=$F127,EY$6&lt;=$H127)*(EY$6-$F127+1),$J127/2,$M127,TRUE)-_xlfn.NORM.DIST(AND(EY$6&gt;=$F127,EY$6&lt;=$H127)*(EX$6-$F127+1),$J127/2,$M127,TRUE))/(1-2*_xlfn.NORM.DIST(0,$J127/2,$M127,TRUE))*$D127+($K127="Steady Growth")*(AND(EY$6&gt;=$F127,EY$6&lt;=$H127)*((EY$6-$F127+1)/($J127*($J127+1)/2)*$D127))+($K127="custom")*CustCF!ES127</f>
        <v>0</v>
      </c>
      <c r="EZ127" s="95">
        <f>($K127="Bell Curve")*(_xlfn.NORM.DIST(AND(EZ$6&gt;=$F127,EZ$6&lt;=$H127)*(EZ$6-$F127+1),$J127/2,$M127,TRUE)-_xlfn.NORM.DIST(AND(EZ$6&gt;=$F127,EZ$6&lt;=$H127)*(EY$6-$F127+1),$J127/2,$M127,TRUE))/(1-2*_xlfn.NORM.DIST(0,$J127/2,$M127,TRUE))*$D127+($K127="Steady Growth")*(AND(EZ$6&gt;=$F127,EZ$6&lt;=$H127)*((EZ$6-$F127+1)/($J127*($J127+1)/2)*$D127))+($K127="custom")*CustCF!ET127</f>
        <v>0</v>
      </c>
      <c r="FA127" s="95">
        <f>($K127="Bell Curve")*(_xlfn.NORM.DIST(AND(FA$6&gt;=$F127,FA$6&lt;=$H127)*(FA$6-$F127+1),$J127/2,$M127,TRUE)-_xlfn.NORM.DIST(AND(FA$6&gt;=$F127,FA$6&lt;=$H127)*(EZ$6-$F127+1),$J127/2,$M127,TRUE))/(1-2*_xlfn.NORM.DIST(0,$J127/2,$M127,TRUE))*$D127+($K127="Steady Growth")*(AND(FA$6&gt;=$F127,FA$6&lt;=$H127)*((FA$6-$F127+1)/($J127*($J127+1)/2)*$D127))+($K127="custom")*CustCF!EU127</f>
        <v>0</v>
      </c>
      <c r="FB127" s="95">
        <f>($K127="Bell Curve")*(_xlfn.NORM.DIST(AND(FB$6&gt;=$F127,FB$6&lt;=$H127)*(FB$6-$F127+1),$J127/2,$M127,TRUE)-_xlfn.NORM.DIST(AND(FB$6&gt;=$F127,FB$6&lt;=$H127)*(FA$6-$F127+1),$J127/2,$M127,TRUE))/(1-2*_xlfn.NORM.DIST(0,$J127/2,$M127,TRUE))*$D127+($K127="Steady Growth")*(AND(FB$6&gt;=$F127,FB$6&lt;=$H127)*((FB$6-$F127+1)/($J127*($J127+1)/2)*$D127))+($K127="custom")*CustCF!EV127</f>
        <v>0</v>
      </c>
      <c r="FC127" s="95">
        <f>($K127="Bell Curve")*(_xlfn.NORM.DIST(AND(FC$6&gt;=$F127,FC$6&lt;=$H127)*(FC$6-$F127+1),$J127/2,$M127,TRUE)-_xlfn.NORM.DIST(AND(FC$6&gt;=$F127,FC$6&lt;=$H127)*(FB$6-$F127+1),$J127/2,$M127,TRUE))/(1-2*_xlfn.NORM.DIST(0,$J127/2,$M127,TRUE))*$D127+($K127="Steady Growth")*(AND(FC$6&gt;=$F127,FC$6&lt;=$H127)*((FC$6-$F127+1)/($J127*($J127+1)/2)*$D127))+($K127="custom")*CustCF!EW127</f>
        <v>0</v>
      </c>
      <c r="FD127" s="95">
        <f>($K127="Bell Curve")*(_xlfn.NORM.DIST(AND(FD$6&gt;=$F127,FD$6&lt;=$H127)*(FD$6-$F127+1),$J127/2,$M127,TRUE)-_xlfn.NORM.DIST(AND(FD$6&gt;=$F127,FD$6&lt;=$H127)*(FC$6-$F127+1),$J127/2,$M127,TRUE))/(1-2*_xlfn.NORM.DIST(0,$J127/2,$M127,TRUE))*$D127+($K127="Steady Growth")*(AND(FD$6&gt;=$F127,FD$6&lt;=$H127)*((FD$6-$F127+1)/($J127*($J127+1)/2)*$D127))+($K127="custom")*CustCF!EX127</f>
        <v>0</v>
      </c>
      <c r="FE127" s="95">
        <f>($K127="Bell Curve")*(_xlfn.NORM.DIST(AND(FE$6&gt;=$F127,FE$6&lt;=$H127)*(FE$6-$F127+1),$J127/2,$M127,TRUE)-_xlfn.NORM.DIST(AND(FE$6&gt;=$F127,FE$6&lt;=$H127)*(FD$6-$F127+1),$J127/2,$M127,TRUE))/(1-2*_xlfn.NORM.DIST(0,$J127/2,$M127,TRUE))*$D127+($K127="Steady Growth")*(AND(FE$6&gt;=$F127,FE$6&lt;=$H127)*((FE$6-$F127+1)/($J127*($J127+1)/2)*$D127))+($K127="custom")*CustCF!EY127</f>
        <v>0</v>
      </c>
      <c r="FF127" s="95">
        <f>($K127="Bell Curve")*(_xlfn.NORM.DIST(AND(FF$6&gt;=$F127,FF$6&lt;=$H127)*(FF$6-$F127+1),$J127/2,$M127,TRUE)-_xlfn.NORM.DIST(AND(FF$6&gt;=$F127,FF$6&lt;=$H127)*(FE$6-$F127+1),$J127/2,$M127,TRUE))/(1-2*_xlfn.NORM.DIST(0,$J127/2,$M127,TRUE))*$D127+($K127="Steady Growth")*(AND(FF$6&gt;=$F127,FF$6&lt;=$H127)*((FF$6-$F127+1)/($J127*($J127+1)/2)*$D127))+($K127="custom")*CustCF!EZ127</f>
        <v>0</v>
      </c>
      <c r="FG127" s="95">
        <f>($K127="Bell Curve")*(_xlfn.NORM.DIST(AND(FG$6&gt;=$F127,FG$6&lt;=$H127)*(FG$6-$F127+1),$J127/2,$M127,TRUE)-_xlfn.NORM.DIST(AND(FG$6&gt;=$F127,FG$6&lt;=$H127)*(FF$6-$F127+1),$J127/2,$M127,TRUE))/(1-2*_xlfn.NORM.DIST(0,$J127/2,$M127,TRUE))*$D127+($K127="Steady Growth")*(AND(FG$6&gt;=$F127,FG$6&lt;=$H127)*((FG$6-$F127+1)/($J127*($J127+1)/2)*$D127))+($K127="custom")*CustCF!FA127</f>
        <v>0</v>
      </c>
      <c r="FH127" s="95">
        <f>($K127="Bell Curve")*(_xlfn.NORM.DIST(AND(FH$6&gt;=$F127,FH$6&lt;=$H127)*(FH$6-$F127+1),$J127/2,$M127,TRUE)-_xlfn.NORM.DIST(AND(FH$6&gt;=$F127,FH$6&lt;=$H127)*(FG$6-$F127+1),$J127/2,$M127,TRUE))/(1-2*_xlfn.NORM.DIST(0,$J127/2,$M127,TRUE))*$D127+($K127="Steady Growth")*(AND(FH$6&gt;=$F127,FH$6&lt;=$H127)*((FH$6-$F127+1)/($J127*($J127+1)/2)*$D127))+($K127="custom")*CustCF!FB127</f>
        <v>0</v>
      </c>
      <c r="FI127" s="95">
        <f>($K127="Bell Curve")*(_xlfn.NORM.DIST(AND(FI$6&gt;=$F127,FI$6&lt;=$H127)*(FI$6-$F127+1),$J127/2,$M127,TRUE)-_xlfn.NORM.DIST(AND(FI$6&gt;=$F127,FI$6&lt;=$H127)*(FH$6-$F127+1),$J127/2,$M127,TRUE))/(1-2*_xlfn.NORM.DIST(0,$J127/2,$M127,TRUE))*$D127+($K127="Steady Growth")*(AND(FI$6&gt;=$F127,FI$6&lt;=$H127)*((FI$6-$F127+1)/($J127*($J127+1)/2)*$D127))+($K127="custom")*CustCF!FC127</f>
        <v>0</v>
      </c>
      <c r="FJ127" s="95">
        <f>($K127="Bell Curve")*(_xlfn.NORM.DIST(AND(FJ$6&gt;=$F127,FJ$6&lt;=$H127)*(FJ$6-$F127+1),$J127/2,$M127,TRUE)-_xlfn.NORM.DIST(AND(FJ$6&gt;=$F127,FJ$6&lt;=$H127)*(FI$6-$F127+1),$J127/2,$M127,TRUE))/(1-2*_xlfn.NORM.DIST(0,$J127/2,$M127,TRUE))*$D127+($K127="Steady Growth")*(AND(FJ$6&gt;=$F127,FJ$6&lt;=$H127)*((FJ$6-$F127+1)/($J127*($J127+1)/2)*$D127))+($K127="custom")*CustCF!FD127</f>
        <v>0</v>
      </c>
      <c r="FK127" s="95">
        <f>($K127="Bell Curve")*(_xlfn.NORM.DIST(AND(FK$6&gt;=$F127,FK$6&lt;=$H127)*(FK$6-$F127+1),$J127/2,$M127,TRUE)-_xlfn.NORM.DIST(AND(FK$6&gt;=$F127,FK$6&lt;=$H127)*(FJ$6-$F127+1),$J127/2,$M127,TRUE))/(1-2*_xlfn.NORM.DIST(0,$J127/2,$M127,TRUE))*$D127+($K127="Steady Growth")*(AND(FK$6&gt;=$F127,FK$6&lt;=$H127)*((FK$6-$F127+1)/($J127*($J127+1)/2)*$D127))+($K127="custom")*CustCF!FE127</f>
        <v>0</v>
      </c>
      <c r="FL127" s="95">
        <f>($K127="Bell Curve")*(_xlfn.NORM.DIST(AND(FL$6&gt;=$F127,FL$6&lt;=$H127)*(FL$6-$F127+1),$J127/2,$M127,TRUE)-_xlfn.NORM.DIST(AND(FL$6&gt;=$F127,FL$6&lt;=$H127)*(FK$6-$F127+1),$J127/2,$M127,TRUE))/(1-2*_xlfn.NORM.DIST(0,$J127/2,$M127,TRUE))*$D127+($K127="Steady Growth")*(AND(FL$6&gt;=$F127,FL$6&lt;=$H127)*((FL$6-$F127+1)/($J127*($J127+1)/2)*$D127))+($K127="custom")*CustCF!FF127</f>
        <v>0</v>
      </c>
      <c r="FM127" s="95">
        <f>($K127="Bell Curve")*(_xlfn.NORM.DIST(AND(FM$6&gt;=$F127,FM$6&lt;=$H127)*(FM$6-$F127+1),$J127/2,$M127,TRUE)-_xlfn.NORM.DIST(AND(FM$6&gt;=$F127,FM$6&lt;=$H127)*(FL$6-$F127+1),$J127/2,$M127,TRUE))/(1-2*_xlfn.NORM.DIST(0,$J127/2,$M127,TRUE))*$D127+($K127="Steady Growth")*(AND(FM$6&gt;=$F127,FM$6&lt;=$H127)*((FM$6-$F127+1)/($J127*($J127+1)/2)*$D127))+($K127="custom")*CustCF!FG127</f>
        <v>0</v>
      </c>
      <c r="FN127" s="95">
        <f>($K127="Bell Curve")*(_xlfn.NORM.DIST(AND(FN$6&gt;=$F127,FN$6&lt;=$H127)*(FN$6-$F127+1),$J127/2,$M127,TRUE)-_xlfn.NORM.DIST(AND(FN$6&gt;=$F127,FN$6&lt;=$H127)*(FM$6-$F127+1),$J127/2,$M127,TRUE))/(1-2*_xlfn.NORM.DIST(0,$J127/2,$M127,TRUE))*$D127+($K127="Steady Growth")*(AND(FN$6&gt;=$F127,FN$6&lt;=$H127)*((FN$6-$F127+1)/($J127*($J127+1)/2)*$D127))+($K127="custom")*CustCF!FH127</f>
        <v>0</v>
      </c>
      <c r="FO127" s="95">
        <f>($K127="Bell Curve")*(_xlfn.NORM.DIST(AND(FO$6&gt;=$F127,FO$6&lt;=$H127)*(FO$6-$F127+1),$J127/2,$M127,TRUE)-_xlfn.NORM.DIST(AND(FO$6&gt;=$F127,FO$6&lt;=$H127)*(FN$6-$F127+1),$J127/2,$M127,TRUE))/(1-2*_xlfn.NORM.DIST(0,$J127/2,$M127,TRUE))*$D127+($K127="Steady Growth")*(AND(FO$6&gt;=$F127,FO$6&lt;=$H127)*((FO$6-$F127+1)/($J127*($J127+1)/2)*$D127))+($K127="custom")*CustCF!FI127</f>
        <v>0</v>
      </c>
      <c r="FP127" s="95">
        <f>($K127="Bell Curve")*(_xlfn.NORM.DIST(AND(FP$6&gt;=$F127,FP$6&lt;=$H127)*(FP$6-$F127+1),$J127/2,$M127,TRUE)-_xlfn.NORM.DIST(AND(FP$6&gt;=$F127,FP$6&lt;=$H127)*(FO$6-$F127+1),$J127/2,$M127,TRUE))/(1-2*_xlfn.NORM.DIST(0,$J127/2,$M127,TRUE))*$D127+($K127="Steady Growth")*(AND(FP$6&gt;=$F127,FP$6&lt;=$H127)*((FP$6-$F127+1)/($J127*($J127+1)/2)*$D127))+($K127="custom")*CustCF!FJ127</f>
        <v>0</v>
      </c>
      <c r="FQ127" s="95">
        <f>($K127="Bell Curve")*(_xlfn.NORM.DIST(AND(FQ$6&gt;=$F127,FQ$6&lt;=$H127)*(FQ$6-$F127+1),$J127/2,$M127,TRUE)-_xlfn.NORM.DIST(AND(FQ$6&gt;=$F127,FQ$6&lt;=$H127)*(FP$6-$F127+1),$J127/2,$M127,TRUE))/(1-2*_xlfn.NORM.DIST(0,$J127/2,$M127,TRUE))*$D127+($K127="Steady Growth")*(AND(FQ$6&gt;=$F127,FQ$6&lt;=$H127)*((FQ$6-$F127+1)/($J127*($J127+1)/2)*$D127))+($K127="custom")*CustCF!FK127</f>
        <v>0</v>
      </c>
      <c r="FR127" s="95">
        <f>($K127="Bell Curve")*(_xlfn.NORM.DIST(AND(FR$6&gt;=$F127,FR$6&lt;=$H127)*(FR$6-$F127+1),$J127/2,$M127,TRUE)-_xlfn.NORM.DIST(AND(FR$6&gt;=$F127,FR$6&lt;=$H127)*(FQ$6-$F127+1),$J127/2,$M127,TRUE))/(1-2*_xlfn.NORM.DIST(0,$J127/2,$M127,TRUE))*$D127+($K127="Steady Growth")*(AND(FR$6&gt;=$F127,FR$6&lt;=$H127)*((FR$6-$F127+1)/($J127*($J127+1)/2)*$D127))+($K127="custom")*CustCF!FL127</f>
        <v>0</v>
      </c>
      <c r="FS127" s="95">
        <f>($K127="Bell Curve")*(_xlfn.NORM.DIST(AND(FS$6&gt;=$F127,FS$6&lt;=$H127)*(FS$6-$F127+1),$J127/2,$M127,TRUE)-_xlfn.NORM.DIST(AND(FS$6&gt;=$F127,FS$6&lt;=$H127)*(FR$6-$F127+1),$J127/2,$M127,TRUE))/(1-2*_xlfn.NORM.DIST(0,$J127/2,$M127,TRUE))*$D127+($K127="Steady Growth")*(AND(FS$6&gt;=$F127,FS$6&lt;=$H127)*((FS$6-$F127+1)/($J127*($J127+1)/2)*$D127))+($K127="custom")*CustCF!FM127</f>
        <v>0</v>
      </c>
      <c r="FT127" s="95">
        <f>($K127="Bell Curve")*(_xlfn.NORM.DIST(AND(FT$6&gt;=$F127,FT$6&lt;=$H127)*(FT$6-$F127+1),$J127/2,$M127,TRUE)-_xlfn.NORM.DIST(AND(FT$6&gt;=$F127,FT$6&lt;=$H127)*(FS$6-$F127+1),$J127/2,$M127,TRUE))/(1-2*_xlfn.NORM.DIST(0,$J127/2,$M127,TRUE))*$D127+($K127="Steady Growth")*(AND(FT$6&gt;=$F127,FT$6&lt;=$H127)*((FT$6-$F127+1)/($J127*($J127+1)/2)*$D127))+($K127="custom")*CustCF!FN127</f>
        <v>0</v>
      </c>
      <c r="FU127" s="95">
        <f>($K127="Bell Curve")*(_xlfn.NORM.DIST(AND(FU$6&gt;=$F127,FU$6&lt;=$H127)*(FU$6-$F127+1),$J127/2,$M127,TRUE)-_xlfn.NORM.DIST(AND(FU$6&gt;=$F127,FU$6&lt;=$H127)*(FT$6-$F127+1),$J127/2,$M127,TRUE))/(1-2*_xlfn.NORM.DIST(0,$J127/2,$M127,TRUE))*$D127+($K127="Steady Growth")*(AND(FU$6&gt;=$F127,FU$6&lt;=$H127)*((FU$6-$F127+1)/($J127*($J127+1)/2)*$D127))+($K127="custom")*CustCF!FO127</f>
        <v>0</v>
      </c>
      <c r="FV127" s="95">
        <f>($K127="Bell Curve")*(_xlfn.NORM.DIST(AND(FV$6&gt;=$F127,FV$6&lt;=$H127)*(FV$6-$F127+1),$J127/2,$M127,TRUE)-_xlfn.NORM.DIST(AND(FV$6&gt;=$F127,FV$6&lt;=$H127)*(FU$6-$F127+1),$J127/2,$M127,TRUE))/(1-2*_xlfn.NORM.DIST(0,$J127/2,$M127,TRUE))*$D127+($K127="Steady Growth")*(AND(FV$6&gt;=$F127,FV$6&lt;=$H127)*((FV$6-$F127+1)/($J127*($J127+1)/2)*$D127))+($K127="custom")*CustCF!FP127</f>
        <v>0</v>
      </c>
      <c r="FW127" s="95">
        <f>($K127="Bell Curve")*(_xlfn.NORM.DIST(AND(FW$6&gt;=$F127,FW$6&lt;=$H127)*(FW$6-$F127+1),$J127/2,$M127,TRUE)-_xlfn.NORM.DIST(AND(FW$6&gt;=$F127,FW$6&lt;=$H127)*(FV$6-$F127+1),$J127/2,$M127,TRUE))/(1-2*_xlfn.NORM.DIST(0,$J127/2,$M127,TRUE))*$D127+($K127="Steady Growth")*(AND(FW$6&gt;=$F127,FW$6&lt;=$H127)*((FW$6-$F127+1)/($J127*($J127+1)/2)*$D127))+($K127="custom")*CustCF!FQ127</f>
        <v>0</v>
      </c>
      <c r="FX127" s="95">
        <f>($K127="Bell Curve")*(_xlfn.NORM.DIST(AND(FX$6&gt;=$F127,FX$6&lt;=$H127)*(FX$6-$F127+1),$J127/2,$M127,TRUE)-_xlfn.NORM.DIST(AND(FX$6&gt;=$F127,FX$6&lt;=$H127)*(FW$6-$F127+1),$J127/2,$M127,TRUE))/(1-2*_xlfn.NORM.DIST(0,$J127/2,$M127,TRUE))*$D127+($K127="Steady Growth")*(AND(FX$6&gt;=$F127,FX$6&lt;=$H127)*((FX$6-$F127+1)/($J127*($J127+1)/2)*$D127))+($K127="custom")*CustCF!FR127</f>
        <v>0</v>
      </c>
      <c r="FY127" s="95">
        <f>($K127="Bell Curve")*(_xlfn.NORM.DIST(AND(FY$6&gt;=$F127,FY$6&lt;=$H127)*(FY$6-$F127+1),$J127/2,$M127,TRUE)-_xlfn.NORM.DIST(AND(FY$6&gt;=$F127,FY$6&lt;=$H127)*(FX$6-$F127+1),$J127/2,$M127,TRUE))/(1-2*_xlfn.NORM.DIST(0,$J127/2,$M127,TRUE))*$D127+($K127="Steady Growth")*(AND(FY$6&gt;=$F127,FY$6&lt;=$H127)*((FY$6-$F127+1)/($J127*($J127+1)/2)*$D127))+($K127="custom")*CustCF!FS127</f>
        <v>0</v>
      </c>
      <c r="FZ127" s="95">
        <f>($K127="Bell Curve")*(_xlfn.NORM.DIST(AND(FZ$6&gt;=$F127,FZ$6&lt;=$H127)*(FZ$6-$F127+1),$J127/2,$M127,TRUE)-_xlfn.NORM.DIST(AND(FZ$6&gt;=$F127,FZ$6&lt;=$H127)*(FY$6-$F127+1),$J127/2,$M127,TRUE))/(1-2*_xlfn.NORM.DIST(0,$J127/2,$M127,TRUE))*$D127+($K127="Steady Growth")*(AND(FZ$6&gt;=$F127,FZ$6&lt;=$H127)*((FZ$6-$F127+1)/($J127*($J127+1)/2)*$D127))+($K127="custom")*CustCF!FT127</f>
        <v>0</v>
      </c>
      <c r="GA127" s="95">
        <f>($K127="Bell Curve")*(_xlfn.NORM.DIST(AND(GA$6&gt;=$F127,GA$6&lt;=$H127)*(GA$6-$F127+1),$J127/2,$M127,TRUE)-_xlfn.NORM.DIST(AND(GA$6&gt;=$F127,GA$6&lt;=$H127)*(FZ$6-$F127+1),$J127/2,$M127,TRUE))/(1-2*_xlfn.NORM.DIST(0,$J127/2,$M127,TRUE))*$D127+($K127="Steady Growth")*(AND(GA$6&gt;=$F127,GA$6&lt;=$H127)*((GA$6-$F127+1)/($J127*($J127+1)/2)*$D127))+($K127="custom")*CustCF!FU127</f>
        <v>0</v>
      </c>
      <c r="GB127" s="95">
        <f>($K127="Bell Curve")*(_xlfn.NORM.DIST(AND(GB$6&gt;=$F127,GB$6&lt;=$H127)*(GB$6-$F127+1),$J127/2,$M127,TRUE)-_xlfn.NORM.DIST(AND(GB$6&gt;=$F127,GB$6&lt;=$H127)*(GA$6-$F127+1),$J127/2,$M127,TRUE))/(1-2*_xlfn.NORM.DIST(0,$J127/2,$M127,TRUE))*$D127+($K127="Steady Growth")*(AND(GB$6&gt;=$F127,GB$6&lt;=$H127)*((GB$6-$F127+1)/($J127*($J127+1)/2)*$D127))+($K127="custom")*CustCF!FV127</f>
        <v>0</v>
      </c>
      <c r="GC127" s="95">
        <f>($K127="Bell Curve")*(_xlfn.NORM.DIST(AND(GC$6&gt;=$F127,GC$6&lt;=$H127)*(GC$6-$F127+1),$J127/2,$M127,TRUE)-_xlfn.NORM.DIST(AND(GC$6&gt;=$F127,GC$6&lt;=$H127)*(GB$6-$F127+1),$J127/2,$M127,TRUE))/(1-2*_xlfn.NORM.DIST(0,$J127/2,$M127,TRUE))*$D127+($K127="Steady Growth")*(AND(GC$6&gt;=$F127,GC$6&lt;=$H127)*((GC$6-$F127+1)/($J127*($J127+1)/2)*$D127))+($K127="custom")*CustCF!FW127</f>
        <v>0</v>
      </c>
      <c r="GD127" s="95">
        <f>($K127="Bell Curve")*(_xlfn.NORM.DIST(AND(GD$6&gt;=$F127,GD$6&lt;=$H127)*(GD$6-$F127+1),$J127/2,$M127,TRUE)-_xlfn.NORM.DIST(AND(GD$6&gt;=$F127,GD$6&lt;=$H127)*(GC$6-$F127+1),$J127/2,$M127,TRUE))/(1-2*_xlfn.NORM.DIST(0,$J127/2,$M127,TRUE))*$D127+($K127="Steady Growth")*(AND(GD$6&gt;=$F127,GD$6&lt;=$H127)*((GD$6-$F127+1)/($J127*($J127+1)/2)*$D127))+($K127="custom")*CustCF!FX127</f>
        <v>0</v>
      </c>
      <c r="GE127" s="95">
        <f>($K127="Bell Curve")*(_xlfn.NORM.DIST(AND(GE$6&gt;=$F127,GE$6&lt;=$H127)*(GE$6-$F127+1),$J127/2,$M127,TRUE)-_xlfn.NORM.DIST(AND(GE$6&gt;=$F127,GE$6&lt;=$H127)*(GD$6-$F127+1),$J127/2,$M127,TRUE))/(1-2*_xlfn.NORM.DIST(0,$J127/2,$M127,TRUE))*$D127+($K127="Steady Growth")*(AND(GE$6&gt;=$F127,GE$6&lt;=$H127)*((GE$6-$F127+1)/($J127*($J127+1)/2)*$D127))+($K127="custom")*CustCF!FY127</f>
        <v>0</v>
      </c>
      <c r="GF127" s="95">
        <f>($K127="Bell Curve")*(_xlfn.NORM.DIST(AND(GF$6&gt;=$F127,GF$6&lt;=$H127)*(GF$6-$F127+1),$J127/2,$M127,TRUE)-_xlfn.NORM.DIST(AND(GF$6&gt;=$F127,GF$6&lt;=$H127)*(GE$6-$F127+1),$J127/2,$M127,TRUE))/(1-2*_xlfn.NORM.DIST(0,$J127/2,$M127,TRUE))*$D127+($K127="Steady Growth")*(AND(GF$6&gt;=$F127,GF$6&lt;=$H127)*((GF$6-$F127+1)/($J127*($J127+1)/2)*$D127))+($K127="custom")*CustCF!FZ127</f>
        <v>0</v>
      </c>
      <c r="GG127" s="95">
        <f>($K127="Bell Curve")*(_xlfn.NORM.DIST(AND(GG$6&gt;=$F127,GG$6&lt;=$H127)*(GG$6-$F127+1),$J127/2,$M127,TRUE)-_xlfn.NORM.DIST(AND(GG$6&gt;=$F127,GG$6&lt;=$H127)*(GF$6-$F127+1),$J127/2,$M127,TRUE))/(1-2*_xlfn.NORM.DIST(0,$J127/2,$M127,TRUE))*$D127+($K127="Steady Growth")*(AND(GG$6&gt;=$F127,GG$6&lt;=$H127)*((GG$6-$F127+1)/($J127*($J127+1)/2)*$D127))+($K127="custom")*CustCF!GA127</f>
        <v>0</v>
      </c>
      <c r="GH127" s="95">
        <f>($K127="Bell Curve")*(_xlfn.NORM.DIST(AND(GH$6&gt;=$F127,GH$6&lt;=$H127)*(GH$6-$F127+1),$J127/2,$M127,TRUE)-_xlfn.NORM.DIST(AND(GH$6&gt;=$F127,GH$6&lt;=$H127)*(GG$6-$F127+1),$J127/2,$M127,TRUE))/(1-2*_xlfn.NORM.DIST(0,$J127/2,$M127,TRUE))*$D127+($K127="Steady Growth")*(AND(GH$6&gt;=$F127,GH$6&lt;=$H127)*((GH$6-$F127+1)/($J127*($J127+1)/2)*$D127))+($K127="custom")*CustCF!GB127</f>
        <v>0</v>
      </c>
      <c r="GI127" s="95">
        <f>($K127="Bell Curve")*(_xlfn.NORM.DIST(AND(GI$6&gt;=$F127,GI$6&lt;=$H127)*(GI$6-$F127+1),$J127/2,$M127,TRUE)-_xlfn.NORM.DIST(AND(GI$6&gt;=$F127,GI$6&lt;=$H127)*(GH$6-$F127+1),$J127/2,$M127,TRUE))/(1-2*_xlfn.NORM.DIST(0,$J127/2,$M127,TRUE))*$D127+($K127="Steady Growth")*(AND(GI$6&gt;=$F127,GI$6&lt;=$H127)*((GI$6-$F127+1)/($J127*($J127+1)/2)*$D127))+($K127="custom")*CustCF!GC127</f>
        <v>0</v>
      </c>
      <c r="GJ127" s="95">
        <f>($K127="Bell Curve")*(_xlfn.NORM.DIST(AND(GJ$6&gt;=$F127,GJ$6&lt;=$H127)*(GJ$6-$F127+1),$J127/2,$M127,TRUE)-_xlfn.NORM.DIST(AND(GJ$6&gt;=$F127,GJ$6&lt;=$H127)*(GI$6-$F127+1),$J127/2,$M127,TRUE))/(1-2*_xlfn.NORM.DIST(0,$J127/2,$M127,TRUE))*$D127+($K127="Steady Growth")*(AND(GJ$6&gt;=$F127,GJ$6&lt;=$H127)*((GJ$6-$F127+1)/($J127*($J127+1)/2)*$D127))+($K127="custom")*CustCF!GD127</f>
        <v>0</v>
      </c>
      <c r="GK127" s="95">
        <f>($K127="Bell Curve")*(_xlfn.NORM.DIST(AND(GK$6&gt;=$F127,GK$6&lt;=$H127)*(GK$6-$F127+1),$J127/2,$M127,TRUE)-_xlfn.NORM.DIST(AND(GK$6&gt;=$F127,GK$6&lt;=$H127)*(GJ$6-$F127+1),$J127/2,$M127,TRUE))/(1-2*_xlfn.NORM.DIST(0,$J127/2,$M127,TRUE))*$D127+($K127="Steady Growth")*(AND(GK$6&gt;=$F127,GK$6&lt;=$H127)*((GK$6-$F127+1)/($J127*($J127+1)/2)*$D127))+($K127="custom")*CustCF!GE127</f>
        <v>0</v>
      </c>
      <c r="GL127" s="95">
        <f>($K127="Bell Curve")*(_xlfn.NORM.DIST(AND(GL$6&gt;=$F127,GL$6&lt;=$H127)*(GL$6-$F127+1),$J127/2,$M127,TRUE)-_xlfn.NORM.DIST(AND(GL$6&gt;=$F127,GL$6&lt;=$H127)*(GK$6-$F127+1),$J127/2,$M127,TRUE))/(1-2*_xlfn.NORM.DIST(0,$J127/2,$M127,TRUE))*$D127+($K127="Steady Growth")*(AND(GL$6&gt;=$F127,GL$6&lt;=$H127)*((GL$6-$F127+1)/($J127*($J127+1)/2)*$D127))+($K127="custom")*CustCF!GF127</f>
        <v>0</v>
      </c>
      <c r="GM127" s="95">
        <f>($K127="Bell Curve")*(_xlfn.NORM.DIST(AND(GM$6&gt;=$F127,GM$6&lt;=$H127)*(GM$6-$F127+1),$J127/2,$M127,TRUE)-_xlfn.NORM.DIST(AND(GM$6&gt;=$F127,GM$6&lt;=$H127)*(GL$6-$F127+1),$J127/2,$M127,TRUE))/(1-2*_xlfn.NORM.DIST(0,$J127/2,$M127,TRUE))*$D127+($K127="Steady Growth")*(AND(GM$6&gt;=$F127,GM$6&lt;=$H127)*((GM$6-$F127+1)/($J127*($J127+1)/2)*$D127))+($K127="custom")*CustCF!GG127</f>
        <v>0</v>
      </c>
      <c r="GN127" s="268">
        <f>($K127="Bell Curve")*(_xlfn.NORM.DIST(AND(GN$6&gt;=$F127,GN$6&lt;=$H127)*(GN$6-$F127+1),$J127/2,$M127,TRUE)-_xlfn.NORM.DIST(AND(GN$6&gt;=$F127,GN$6&lt;=$H127)*(GM$6-$F127+1),$J127/2,$M127,TRUE))/(1-2*_xlfn.NORM.DIST(0,$J127/2,$M127,TRUE))*$D127+($K127="Steady Growth")*(AND(GN$6&gt;=$F127,GN$6&lt;=$H127)*((GN$6-$F127+1)/($J127*($J127+1)/2)*$D127))+($K127="custom")*CustCF!GH127</f>
        <v>0</v>
      </c>
      <c r="GO127" s="1"/>
      <c r="GP127" s="67"/>
    </row>
    <row r="128" spans="1:198" customFormat="1" hidden="1" outlineLevel="1" x14ac:dyDescent="0.75">
      <c r="A128" s="1"/>
      <c r="B128" s="1"/>
      <c r="C128" s="262"/>
      <c r="D128" s="19"/>
      <c r="E128" s="19"/>
      <c r="F128" s="269"/>
      <c r="G128" s="257"/>
      <c r="H128" s="269"/>
      <c r="I128" s="259"/>
      <c r="J128" s="260"/>
      <c r="K128" s="102"/>
      <c r="L128" s="270"/>
      <c r="M128" s="267"/>
      <c r="N128" s="18"/>
      <c r="O128" s="1372">
        <f t="shared" si="46"/>
        <v>0</v>
      </c>
      <c r="P128" s="95"/>
      <c r="Q128" s="95"/>
      <c r="R128" s="95"/>
      <c r="S128" s="95"/>
      <c r="T128" s="95"/>
      <c r="U128" s="95"/>
      <c r="V128" s="95"/>
      <c r="W128" s="95"/>
      <c r="X128" s="95"/>
      <c r="Y128" s="95"/>
      <c r="Z128" s="95"/>
      <c r="AA128" s="95"/>
      <c r="AB128" s="95"/>
      <c r="AC128" s="95"/>
      <c r="AD128" s="95"/>
      <c r="AE128" s="95"/>
      <c r="AF128" s="95"/>
      <c r="AG128" s="95"/>
      <c r="AH128" s="95"/>
      <c r="AI128" s="95"/>
      <c r="AJ128" s="95"/>
      <c r="AK128" s="95"/>
      <c r="AL128" s="95"/>
      <c r="AM128" s="95"/>
      <c r="AN128" s="95"/>
      <c r="AO128" s="95"/>
      <c r="AP128" s="95"/>
      <c r="AQ128" s="95"/>
      <c r="AR128" s="95"/>
      <c r="AS128" s="95"/>
      <c r="AT128" s="95"/>
      <c r="AU128" s="95"/>
      <c r="AV128" s="95"/>
      <c r="AW128" s="95"/>
      <c r="AX128" s="95"/>
      <c r="AY128" s="95"/>
      <c r="AZ128" s="95"/>
      <c r="BA128" s="95"/>
      <c r="BB128" s="95"/>
      <c r="BC128" s="95"/>
      <c r="BD128" s="95"/>
      <c r="BE128" s="95"/>
      <c r="BF128" s="95"/>
      <c r="BG128" s="95"/>
      <c r="BH128" s="95"/>
      <c r="BI128" s="95"/>
      <c r="BJ128" s="95"/>
      <c r="BK128" s="95"/>
      <c r="BL128" s="95"/>
      <c r="BM128" s="95"/>
      <c r="BN128" s="95"/>
      <c r="BO128" s="95"/>
      <c r="BP128" s="95"/>
      <c r="BQ128" s="95"/>
      <c r="BR128" s="95"/>
      <c r="BS128" s="95"/>
      <c r="BT128" s="95"/>
      <c r="BU128" s="95"/>
      <c r="BV128" s="95"/>
      <c r="BW128" s="95"/>
      <c r="BX128" s="95"/>
      <c r="BY128" s="95"/>
      <c r="BZ128" s="95"/>
      <c r="CA128" s="95"/>
      <c r="CB128" s="95"/>
      <c r="CC128" s="95"/>
      <c r="CD128" s="95"/>
      <c r="CE128" s="95"/>
      <c r="CF128" s="95"/>
      <c r="CG128" s="95"/>
      <c r="CH128" s="95"/>
      <c r="CI128" s="95"/>
      <c r="CJ128" s="95"/>
      <c r="CK128" s="95"/>
      <c r="CL128" s="95"/>
      <c r="CM128" s="95"/>
      <c r="CN128" s="95"/>
      <c r="CO128" s="95"/>
      <c r="CP128" s="95"/>
      <c r="CQ128" s="95"/>
      <c r="CR128" s="95"/>
      <c r="CS128" s="95"/>
      <c r="CT128" s="95"/>
      <c r="CU128" s="95"/>
      <c r="CV128" s="95"/>
      <c r="CW128" s="95"/>
      <c r="CX128" s="95"/>
      <c r="CY128" s="95"/>
      <c r="CZ128" s="95"/>
      <c r="DA128" s="95"/>
      <c r="DB128" s="95"/>
      <c r="DC128" s="95"/>
      <c r="DD128" s="95"/>
      <c r="DE128" s="95"/>
      <c r="DF128" s="95"/>
      <c r="DG128" s="95"/>
      <c r="DH128" s="95"/>
      <c r="DI128" s="95"/>
      <c r="DJ128" s="95"/>
      <c r="DK128" s="95"/>
      <c r="DL128" s="95"/>
      <c r="DM128" s="95"/>
      <c r="DN128" s="95"/>
      <c r="DO128" s="95"/>
      <c r="DP128" s="95"/>
      <c r="DQ128" s="95"/>
      <c r="DR128" s="95"/>
      <c r="DS128" s="95"/>
      <c r="DT128" s="95"/>
      <c r="DU128" s="95"/>
      <c r="DV128" s="95"/>
      <c r="DW128" s="95"/>
      <c r="DX128" s="95"/>
      <c r="DY128" s="95"/>
      <c r="DZ128" s="95"/>
      <c r="EA128" s="95"/>
      <c r="EB128" s="95"/>
      <c r="EC128" s="95"/>
      <c r="ED128" s="95"/>
      <c r="EE128" s="95"/>
      <c r="EF128" s="95"/>
      <c r="EG128" s="95"/>
      <c r="EH128" s="95"/>
      <c r="EI128" s="95"/>
      <c r="EJ128" s="95"/>
      <c r="EK128" s="95"/>
      <c r="EL128" s="95"/>
      <c r="EM128" s="95"/>
      <c r="EN128" s="95"/>
      <c r="EO128" s="95"/>
      <c r="EP128" s="95"/>
      <c r="EQ128" s="95"/>
      <c r="ER128" s="95"/>
      <c r="ES128" s="95"/>
      <c r="ET128" s="95"/>
      <c r="EU128" s="95"/>
      <c r="EV128" s="95"/>
      <c r="EW128" s="95"/>
      <c r="EX128" s="95"/>
      <c r="EY128" s="95"/>
      <c r="EZ128" s="95"/>
      <c r="FA128" s="95"/>
      <c r="FB128" s="95"/>
      <c r="FC128" s="95"/>
      <c r="FD128" s="95"/>
      <c r="FE128" s="95"/>
      <c r="FF128" s="95"/>
      <c r="FG128" s="95"/>
      <c r="FH128" s="95"/>
      <c r="FI128" s="95"/>
      <c r="FJ128" s="95"/>
      <c r="FK128" s="95"/>
      <c r="FL128" s="95"/>
      <c r="FM128" s="95"/>
      <c r="FN128" s="95"/>
      <c r="FO128" s="95"/>
      <c r="FP128" s="95"/>
      <c r="FQ128" s="95"/>
      <c r="FR128" s="95"/>
      <c r="FS128" s="95"/>
      <c r="FT128" s="95"/>
      <c r="FU128" s="95"/>
      <c r="FV128" s="95"/>
      <c r="FW128" s="95"/>
      <c r="FX128" s="95"/>
      <c r="FY128" s="95"/>
      <c r="FZ128" s="95"/>
      <c r="GA128" s="95"/>
      <c r="GB128" s="95"/>
      <c r="GC128" s="95"/>
      <c r="GD128" s="95"/>
      <c r="GE128" s="95"/>
      <c r="GF128" s="95"/>
      <c r="GG128" s="95"/>
      <c r="GH128" s="95"/>
      <c r="GI128" s="95"/>
      <c r="GJ128" s="95"/>
      <c r="GK128" s="95"/>
      <c r="GL128" s="95"/>
      <c r="GM128" s="95"/>
      <c r="GN128" s="268"/>
      <c r="GO128" s="1"/>
      <c r="GP128" s="67"/>
    </row>
    <row r="129" spans="1:198" customFormat="1" collapsed="1" x14ac:dyDescent="0.75">
      <c r="A129" s="1"/>
      <c r="B129" s="1"/>
      <c r="C129" s="271" t="str">
        <f>Budget!AF10</f>
        <v>Pre-opening Budget</v>
      </c>
      <c r="D129" s="21">
        <f>Budget!AG10</f>
        <v>28175000</v>
      </c>
      <c r="E129" s="21"/>
      <c r="F129" s="272">
        <f>IF(MIN(E130:E157)=0,"",MIN(E130:E157))</f>
        <v>21</v>
      </c>
      <c r="G129" s="257">
        <f>IFERROR(INDEX($P$8:$GN$8,MATCH(F129,$P$6:$GN$6,0)),"")</f>
        <v>46691</v>
      </c>
      <c r="H129" s="258">
        <f>IF(F129="","",MAX(H130:H157))</f>
        <v>24</v>
      </c>
      <c r="I129" s="259">
        <f>IFERROR(INDEX($P$8:$GN$8,MATCH(H129,$P$6:$GN$6,0)),"")</f>
        <v>46783</v>
      </c>
      <c r="J129" s="260">
        <f>IFERROR(H129-F129+1,"")</f>
        <v>4</v>
      </c>
      <c r="K129" s="102"/>
      <c r="L129" s="61"/>
      <c r="M129" s="61"/>
      <c r="N129" s="20">
        <f t="shared" ref="N129:N157" si="57">SUM(P129:GN129)</f>
        <v>28175000.000000004</v>
      </c>
      <c r="O129" s="1372">
        <f t="shared" si="46"/>
        <v>0</v>
      </c>
      <c r="P129" s="21">
        <f t="shared" ref="P129:CA129" si="58">SUM(P130:P157)</f>
        <v>0</v>
      </c>
      <c r="Q129" s="21">
        <f t="shared" si="58"/>
        <v>0</v>
      </c>
      <c r="R129" s="21">
        <f t="shared" si="58"/>
        <v>0</v>
      </c>
      <c r="S129" s="21">
        <f t="shared" si="58"/>
        <v>0</v>
      </c>
      <c r="T129" s="21">
        <f t="shared" si="58"/>
        <v>0</v>
      </c>
      <c r="U129" s="21">
        <f t="shared" si="58"/>
        <v>0</v>
      </c>
      <c r="V129" s="21">
        <f t="shared" si="58"/>
        <v>0</v>
      </c>
      <c r="W129" s="21">
        <f t="shared" si="58"/>
        <v>0</v>
      </c>
      <c r="X129" s="21">
        <f t="shared" si="58"/>
        <v>0</v>
      </c>
      <c r="Y129" s="21">
        <f t="shared" si="58"/>
        <v>0</v>
      </c>
      <c r="Z129" s="21">
        <f t="shared" si="58"/>
        <v>0</v>
      </c>
      <c r="AA129" s="21">
        <f t="shared" si="58"/>
        <v>0</v>
      </c>
      <c r="AB129" s="21">
        <f t="shared" si="58"/>
        <v>0</v>
      </c>
      <c r="AC129" s="21">
        <f t="shared" si="58"/>
        <v>0</v>
      </c>
      <c r="AD129" s="21">
        <f t="shared" si="58"/>
        <v>0</v>
      </c>
      <c r="AE129" s="21">
        <f t="shared" si="58"/>
        <v>0</v>
      </c>
      <c r="AF129" s="21">
        <f t="shared" si="58"/>
        <v>0</v>
      </c>
      <c r="AG129" s="21">
        <f t="shared" si="58"/>
        <v>0</v>
      </c>
      <c r="AH129" s="21">
        <f t="shared" si="58"/>
        <v>0</v>
      </c>
      <c r="AI129" s="21">
        <f t="shared" si="58"/>
        <v>0</v>
      </c>
      <c r="AJ129" s="21">
        <f t="shared" si="58"/>
        <v>0</v>
      </c>
      <c r="AK129" s="21">
        <f t="shared" si="58"/>
        <v>7000315.3261696286</v>
      </c>
      <c r="AL129" s="21">
        <f t="shared" si="58"/>
        <v>7087184.6738303732</v>
      </c>
      <c r="AM129" s="21">
        <f t="shared" si="58"/>
        <v>7087184.6738303732</v>
      </c>
      <c r="AN129" s="21">
        <f t="shared" si="58"/>
        <v>7000315.3261696286</v>
      </c>
      <c r="AO129" s="21">
        <f t="shared" si="58"/>
        <v>0</v>
      </c>
      <c r="AP129" s="21">
        <f t="shared" si="58"/>
        <v>0</v>
      </c>
      <c r="AQ129" s="21">
        <f t="shared" si="58"/>
        <v>0</v>
      </c>
      <c r="AR129" s="21">
        <f t="shared" si="58"/>
        <v>0</v>
      </c>
      <c r="AS129" s="21">
        <f t="shared" si="58"/>
        <v>0</v>
      </c>
      <c r="AT129" s="21">
        <f t="shared" si="58"/>
        <v>0</v>
      </c>
      <c r="AU129" s="21">
        <f t="shared" si="58"/>
        <v>0</v>
      </c>
      <c r="AV129" s="21">
        <f t="shared" si="58"/>
        <v>0</v>
      </c>
      <c r="AW129" s="21">
        <f t="shared" si="58"/>
        <v>0</v>
      </c>
      <c r="AX129" s="21">
        <f t="shared" si="58"/>
        <v>0</v>
      </c>
      <c r="AY129" s="21">
        <f t="shared" si="58"/>
        <v>0</v>
      </c>
      <c r="AZ129" s="21">
        <f t="shared" si="58"/>
        <v>0</v>
      </c>
      <c r="BA129" s="21">
        <f t="shared" si="58"/>
        <v>0</v>
      </c>
      <c r="BB129" s="21">
        <f t="shared" si="58"/>
        <v>0</v>
      </c>
      <c r="BC129" s="21">
        <f t="shared" si="58"/>
        <v>0</v>
      </c>
      <c r="BD129" s="21">
        <f t="shared" si="58"/>
        <v>0</v>
      </c>
      <c r="BE129" s="21">
        <f t="shared" si="58"/>
        <v>0</v>
      </c>
      <c r="BF129" s="21">
        <f t="shared" si="58"/>
        <v>0</v>
      </c>
      <c r="BG129" s="21">
        <f t="shared" si="58"/>
        <v>0</v>
      </c>
      <c r="BH129" s="21">
        <f t="shared" si="58"/>
        <v>0</v>
      </c>
      <c r="BI129" s="21">
        <f t="shared" si="58"/>
        <v>0</v>
      </c>
      <c r="BJ129" s="21">
        <f t="shared" si="58"/>
        <v>0</v>
      </c>
      <c r="BK129" s="21">
        <f t="shared" si="58"/>
        <v>0</v>
      </c>
      <c r="BL129" s="21">
        <f t="shared" si="58"/>
        <v>0</v>
      </c>
      <c r="BM129" s="21">
        <f t="shared" si="58"/>
        <v>0</v>
      </c>
      <c r="BN129" s="21">
        <f t="shared" si="58"/>
        <v>0</v>
      </c>
      <c r="BO129" s="21">
        <f t="shared" si="58"/>
        <v>0</v>
      </c>
      <c r="BP129" s="21">
        <f t="shared" si="58"/>
        <v>0</v>
      </c>
      <c r="BQ129" s="21">
        <f t="shared" si="58"/>
        <v>0</v>
      </c>
      <c r="BR129" s="21">
        <f t="shared" si="58"/>
        <v>0</v>
      </c>
      <c r="BS129" s="21">
        <f t="shared" si="58"/>
        <v>0</v>
      </c>
      <c r="BT129" s="21">
        <f t="shared" si="58"/>
        <v>0</v>
      </c>
      <c r="BU129" s="21">
        <f t="shared" si="58"/>
        <v>0</v>
      </c>
      <c r="BV129" s="21">
        <f t="shared" si="58"/>
        <v>0</v>
      </c>
      <c r="BW129" s="21">
        <f t="shared" si="58"/>
        <v>0</v>
      </c>
      <c r="BX129" s="21">
        <f t="shared" si="58"/>
        <v>0</v>
      </c>
      <c r="BY129" s="21">
        <f t="shared" si="58"/>
        <v>0</v>
      </c>
      <c r="BZ129" s="21">
        <f t="shared" si="58"/>
        <v>0</v>
      </c>
      <c r="CA129" s="21">
        <f t="shared" si="58"/>
        <v>0</v>
      </c>
      <c r="CB129" s="21">
        <f t="shared" ref="CB129:EM129" si="59">SUM(CB130:CB157)</f>
        <v>0</v>
      </c>
      <c r="CC129" s="21">
        <f t="shared" si="59"/>
        <v>0</v>
      </c>
      <c r="CD129" s="21">
        <f t="shared" si="59"/>
        <v>0</v>
      </c>
      <c r="CE129" s="21">
        <f t="shared" si="59"/>
        <v>0</v>
      </c>
      <c r="CF129" s="21">
        <f t="shared" si="59"/>
        <v>0</v>
      </c>
      <c r="CG129" s="21">
        <f t="shared" si="59"/>
        <v>0</v>
      </c>
      <c r="CH129" s="21">
        <f t="shared" si="59"/>
        <v>0</v>
      </c>
      <c r="CI129" s="21">
        <f t="shared" si="59"/>
        <v>0</v>
      </c>
      <c r="CJ129" s="21">
        <f t="shared" si="59"/>
        <v>0</v>
      </c>
      <c r="CK129" s="21">
        <f t="shared" si="59"/>
        <v>0</v>
      </c>
      <c r="CL129" s="21">
        <f t="shared" si="59"/>
        <v>0</v>
      </c>
      <c r="CM129" s="21">
        <f t="shared" si="59"/>
        <v>0</v>
      </c>
      <c r="CN129" s="21">
        <f t="shared" si="59"/>
        <v>0</v>
      </c>
      <c r="CO129" s="21">
        <f t="shared" si="59"/>
        <v>0</v>
      </c>
      <c r="CP129" s="21">
        <f t="shared" si="59"/>
        <v>0</v>
      </c>
      <c r="CQ129" s="21">
        <f t="shared" si="59"/>
        <v>0</v>
      </c>
      <c r="CR129" s="21">
        <f t="shared" si="59"/>
        <v>0</v>
      </c>
      <c r="CS129" s="21">
        <f t="shared" si="59"/>
        <v>0</v>
      </c>
      <c r="CT129" s="21">
        <f t="shared" si="59"/>
        <v>0</v>
      </c>
      <c r="CU129" s="21">
        <f t="shared" si="59"/>
        <v>0</v>
      </c>
      <c r="CV129" s="21">
        <f t="shared" si="59"/>
        <v>0</v>
      </c>
      <c r="CW129" s="21">
        <f t="shared" si="59"/>
        <v>0</v>
      </c>
      <c r="CX129" s="21">
        <f t="shared" si="59"/>
        <v>0</v>
      </c>
      <c r="CY129" s="21">
        <f t="shared" si="59"/>
        <v>0</v>
      </c>
      <c r="CZ129" s="21">
        <f t="shared" si="59"/>
        <v>0</v>
      </c>
      <c r="DA129" s="21">
        <f t="shared" si="59"/>
        <v>0</v>
      </c>
      <c r="DB129" s="21">
        <f t="shared" si="59"/>
        <v>0</v>
      </c>
      <c r="DC129" s="21">
        <f t="shared" si="59"/>
        <v>0</v>
      </c>
      <c r="DD129" s="21">
        <f t="shared" si="59"/>
        <v>0</v>
      </c>
      <c r="DE129" s="21">
        <f t="shared" si="59"/>
        <v>0</v>
      </c>
      <c r="DF129" s="21">
        <f t="shared" si="59"/>
        <v>0</v>
      </c>
      <c r="DG129" s="21">
        <f t="shared" si="59"/>
        <v>0</v>
      </c>
      <c r="DH129" s="21">
        <f t="shared" si="59"/>
        <v>0</v>
      </c>
      <c r="DI129" s="21">
        <f t="shared" si="59"/>
        <v>0</v>
      </c>
      <c r="DJ129" s="21">
        <f t="shared" si="59"/>
        <v>0</v>
      </c>
      <c r="DK129" s="21">
        <f t="shared" si="59"/>
        <v>0</v>
      </c>
      <c r="DL129" s="21">
        <f t="shared" si="59"/>
        <v>0</v>
      </c>
      <c r="DM129" s="21">
        <f t="shared" si="59"/>
        <v>0</v>
      </c>
      <c r="DN129" s="21">
        <f t="shared" si="59"/>
        <v>0</v>
      </c>
      <c r="DO129" s="21">
        <f t="shared" si="59"/>
        <v>0</v>
      </c>
      <c r="DP129" s="21">
        <f t="shared" si="59"/>
        <v>0</v>
      </c>
      <c r="DQ129" s="21">
        <f t="shared" si="59"/>
        <v>0</v>
      </c>
      <c r="DR129" s="21">
        <f t="shared" si="59"/>
        <v>0</v>
      </c>
      <c r="DS129" s="21">
        <f t="shared" si="59"/>
        <v>0</v>
      </c>
      <c r="DT129" s="21">
        <f t="shared" si="59"/>
        <v>0</v>
      </c>
      <c r="DU129" s="21">
        <f t="shared" si="59"/>
        <v>0</v>
      </c>
      <c r="DV129" s="21">
        <f t="shared" si="59"/>
        <v>0</v>
      </c>
      <c r="DW129" s="21">
        <f t="shared" si="59"/>
        <v>0</v>
      </c>
      <c r="DX129" s="21">
        <f t="shared" si="59"/>
        <v>0</v>
      </c>
      <c r="DY129" s="21">
        <f t="shared" si="59"/>
        <v>0</v>
      </c>
      <c r="DZ129" s="21">
        <f t="shared" si="59"/>
        <v>0</v>
      </c>
      <c r="EA129" s="21">
        <f t="shared" si="59"/>
        <v>0</v>
      </c>
      <c r="EB129" s="21">
        <f t="shared" si="59"/>
        <v>0</v>
      </c>
      <c r="EC129" s="21">
        <f t="shared" si="59"/>
        <v>0</v>
      </c>
      <c r="ED129" s="21">
        <f t="shared" si="59"/>
        <v>0</v>
      </c>
      <c r="EE129" s="21">
        <f t="shared" si="59"/>
        <v>0</v>
      </c>
      <c r="EF129" s="21">
        <f t="shared" si="59"/>
        <v>0</v>
      </c>
      <c r="EG129" s="21">
        <f t="shared" si="59"/>
        <v>0</v>
      </c>
      <c r="EH129" s="21">
        <f t="shared" si="59"/>
        <v>0</v>
      </c>
      <c r="EI129" s="21">
        <f t="shared" si="59"/>
        <v>0</v>
      </c>
      <c r="EJ129" s="21">
        <f t="shared" si="59"/>
        <v>0</v>
      </c>
      <c r="EK129" s="21">
        <f t="shared" si="59"/>
        <v>0</v>
      </c>
      <c r="EL129" s="21">
        <f t="shared" si="59"/>
        <v>0</v>
      </c>
      <c r="EM129" s="21">
        <f t="shared" si="59"/>
        <v>0</v>
      </c>
      <c r="EN129" s="21">
        <f t="shared" ref="EN129:GN129" si="60">SUM(EN130:EN157)</f>
        <v>0</v>
      </c>
      <c r="EO129" s="21">
        <f t="shared" si="60"/>
        <v>0</v>
      </c>
      <c r="EP129" s="21">
        <f t="shared" si="60"/>
        <v>0</v>
      </c>
      <c r="EQ129" s="21">
        <f t="shared" si="60"/>
        <v>0</v>
      </c>
      <c r="ER129" s="21">
        <f t="shared" si="60"/>
        <v>0</v>
      </c>
      <c r="ES129" s="21">
        <f t="shared" si="60"/>
        <v>0</v>
      </c>
      <c r="ET129" s="21">
        <f t="shared" si="60"/>
        <v>0</v>
      </c>
      <c r="EU129" s="21">
        <f t="shared" si="60"/>
        <v>0</v>
      </c>
      <c r="EV129" s="21">
        <f t="shared" si="60"/>
        <v>0</v>
      </c>
      <c r="EW129" s="21">
        <f t="shared" si="60"/>
        <v>0</v>
      </c>
      <c r="EX129" s="21">
        <f t="shared" si="60"/>
        <v>0</v>
      </c>
      <c r="EY129" s="21">
        <f t="shared" si="60"/>
        <v>0</v>
      </c>
      <c r="EZ129" s="21">
        <f t="shared" si="60"/>
        <v>0</v>
      </c>
      <c r="FA129" s="21">
        <f t="shared" si="60"/>
        <v>0</v>
      </c>
      <c r="FB129" s="21">
        <f t="shared" si="60"/>
        <v>0</v>
      </c>
      <c r="FC129" s="21">
        <f t="shared" si="60"/>
        <v>0</v>
      </c>
      <c r="FD129" s="21">
        <f t="shared" si="60"/>
        <v>0</v>
      </c>
      <c r="FE129" s="21">
        <f t="shared" si="60"/>
        <v>0</v>
      </c>
      <c r="FF129" s="21">
        <f t="shared" si="60"/>
        <v>0</v>
      </c>
      <c r="FG129" s="21">
        <f t="shared" si="60"/>
        <v>0</v>
      </c>
      <c r="FH129" s="21">
        <f t="shared" si="60"/>
        <v>0</v>
      </c>
      <c r="FI129" s="21">
        <f t="shared" si="60"/>
        <v>0</v>
      </c>
      <c r="FJ129" s="21">
        <f t="shared" si="60"/>
        <v>0</v>
      </c>
      <c r="FK129" s="21">
        <f t="shared" si="60"/>
        <v>0</v>
      </c>
      <c r="FL129" s="21">
        <f t="shared" si="60"/>
        <v>0</v>
      </c>
      <c r="FM129" s="21">
        <f t="shared" si="60"/>
        <v>0</v>
      </c>
      <c r="FN129" s="21">
        <f t="shared" si="60"/>
        <v>0</v>
      </c>
      <c r="FO129" s="21">
        <f t="shared" si="60"/>
        <v>0</v>
      </c>
      <c r="FP129" s="21">
        <f t="shared" si="60"/>
        <v>0</v>
      </c>
      <c r="FQ129" s="21">
        <f t="shared" si="60"/>
        <v>0</v>
      </c>
      <c r="FR129" s="21">
        <f t="shared" si="60"/>
        <v>0</v>
      </c>
      <c r="FS129" s="21">
        <f t="shared" si="60"/>
        <v>0</v>
      </c>
      <c r="FT129" s="21">
        <f t="shared" si="60"/>
        <v>0</v>
      </c>
      <c r="FU129" s="21">
        <f t="shared" si="60"/>
        <v>0</v>
      </c>
      <c r="FV129" s="21">
        <f t="shared" si="60"/>
        <v>0</v>
      </c>
      <c r="FW129" s="21">
        <f t="shared" si="60"/>
        <v>0</v>
      </c>
      <c r="FX129" s="21">
        <f t="shared" si="60"/>
        <v>0</v>
      </c>
      <c r="FY129" s="21">
        <f t="shared" si="60"/>
        <v>0</v>
      </c>
      <c r="FZ129" s="21">
        <f t="shared" si="60"/>
        <v>0</v>
      </c>
      <c r="GA129" s="21">
        <f t="shared" si="60"/>
        <v>0</v>
      </c>
      <c r="GB129" s="21">
        <f t="shared" si="60"/>
        <v>0</v>
      </c>
      <c r="GC129" s="21">
        <f t="shared" si="60"/>
        <v>0</v>
      </c>
      <c r="GD129" s="21">
        <f t="shared" si="60"/>
        <v>0</v>
      </c>
      <c r="GE129" s="21">
        <f t="shared" si="60"/>
        <v>0</v>
      </c>
      <c r="GF129" s="21">
        <f t="shared" si="60"/>
        <v>0</v>
      </c>
      <c r="GG129" s="21">
        <f t="shared" si="60"/>
        <v>0</v>
      </c>
      <c r="GH129" s="21">
        <f t="shared" si="60"/>
        <v>0</v>
      </c>
      <c r="GI129" s="21">
        <f t="shared" si="60"/>
        <v>0</v>
      </c>
      <c r="GJ129" s="21">
        <f t="shared" si="60"/>
        <v>0</v>
      </c>
      <c r="GK129" s="21">
        <f t="shared" si="60"/>
        <v>0</v>
      </c>
      <c r="GL129" s="21">
        <f t="shared" si="60"/>
        <v>0</v>
      </c>
      <c r="GM129" s="21">
        <f t="shared" si="60"/>
        <v>0</v>
      </c>
      <c r="GN129" s="21">
        <f t="shared" si="60"/>
        <v>0</v>
      </c>
      <c r="GO129" s="1"/>
      <c r="GP129" s="67"/>
    </row>
    <row r="130" spans="1:198" customFormat="1" outlineLevel="1" x14ac:dyDescent="0.75">
      <c r="A130" s="1"/>
      <c r="B130" s="1"/>
      <c r="C130" s="262" t="str">
        <f>Budget!AF11</f>
        <v>Mobilization &amp; Working Capital, # months</v>
      </c>
      <c r="D130" s="19">
        <f>Budget!AG11</f>
        <v>15000000</v>
      </c>
      <c r="E130" s="19">
        <f t="shared" ref="E130:E157" si="61">IF(D130&lt;&gt;0,F130,"")</f>
        <v>21</v>
      </c>
      <c r="F130" s="263">
        <f>+H130-3</f>
        <v>21</v>
      </c>
      <c r="G130" s="257">
        <f>IF(L130="custom",CustCF!F130,INDEX($P$8:$GN$8,MATCH(F130,$P$6:$GN$6,0)))</f>
        <v>46691</v>
      </c>
      <c r="H130" s="264">
        <v>24</v>
      </c>
      <c r="I130" s="257">
        <f>IF(L130="custom",CustCF!G130,INDEX($P$8:$GN$8,MATCH(H130,$P$6:$GN$6,0)))</f>
        <v>46783</v>
      </c>
      <c r="J130" s="260">
        <f t="shared" ref="J130:J157" si="62">H130-F130+1</f>
        <v>4</v>
      </c>
      <c r="K130" s="265" t="s">
        <v>116</v>
      </c>
      <c r="L130" s="266" t="s">
        <v>141</v>
      </c>
      <c r="M130" s="267">
        <f t="shared" ref="M130:M157" si="63">INDEX($D$291:$D$296,MATCH(L130,$C$291:$C$296,0))</f>
        <v>9</v>
      </c>
      <c r="N130" s="18">
        <f>SUM(P130:GN130)</f>
        <v>15000000</v>
      </c>
      <c r="O130" s="1372">
        <f t="shared" si="46"/>
        <v>0</v>
      </c>
      <c r="P130" s="95">
        <f>($K130="Bell Curve")*(_xlfn.NORM.DIST(AND(P$6&gt;=$F130,P$6&lt;=$H130)*(P$6-$F130+1),$J130/2,$M130,TRUE)-_xlfn.NORM.DIST(AND(P$6&gt;=$F130,P$6&lt;=$H130)*(O$6-$F130+1),$J130/2,$M130,TRUE))/(1-2*_xlfn.NORM.DIST(0,$J130/2,$M130,TRUE))*$D130+($K130="Steady Growth")*(AND(P$6&gt;=$F130,P$6&lt;=$H130)*((P$6-$F130+1)/($J130*($J130+1)/2)*$D130))+($K130="custom")*CustCF!J130</f>
        <v>0</v>
      </c>
      <c r="Q130" s="95">
        <f>($K130="Bell Curve")*(_xlfn.NORM.DIST(AND(Q$6&gt;=$F130,Q$6&lt;=$H130)*(Q$6-$F130+1),$J130/2,$M130,TRUE)-_xlfn.NORM.DIST(AND(Q$6&gt;=$F130,Q$6&lt;=$H130)*(P$6-$F130+1),$J130/2,$M130,TRUE))/(1-2*_xlfn.NORM.DIST(0,$J130/2,$M130,TRUE))*$D130+($K130="Steady Growth")*(AND(Q$6&gt;=$F130,Q$6&lt;=$H130)*((Q$6-$F130+1)/($J130*($J130+1)/2)*$D130))+($K130="custom")*CustCF!K130</f>
        <v>0</v>
      </c>
      <c r="R130" s="95">
        <f>($K130="Bell Curve")*(_xlfn.NORM.DIST(AND(R$6&gt;=$F130,R$6&lt;=$H130)*(R$6-$F130+1),$J130/2,$M130,TRUE)-_xlfn.NORM.DIST(AND(R$6&gt;=$F130,R$6&lt;=$H130)*(Q$6-$F130+1),$J130/2,$M130,TRUE))/(1-2*_xlfn.NORM.DIST(0,$J130/2,$M130,TRUE))*$D130+($K130="Steady Growth")*(AND(R$6&gt;=$F130,R$6&lt;=$H130)*((R$6-$F130+1)/($J130*($J130+1)/2)*$D130))+($K130="custom")*CustCF!L130</f>
        <v>0</v>
      </c>
      <c r="S130" s="95">
        <f>($K130="Bell Curve")*(_xlfn.NORM.DIST(AND(S$6&gt;=$F130,S$6&lt;=$H130)*(S$6-$F130+1),$J130/2,$M130,TRUE)-_xlfn.NORM.DIST(AND(S$6&gt;=$F130,S$6&lt;=$H130)*(R$6-$F130+1),$J130/2,$M130,TRUE))/(1-2*_xlfn.NORM.DIST(0,$J130/2,$M130,TRUE))*$D130+($K130="Steady Growth")*(AND(S$6&gt;=$F130,S$6&lt;=$H130)*((S$6-$F130+1)/($J130*($J130+1)/2)*$D130))+($K130="custom")*CustCF!M130</f>
        <v>0</v>
      </c>
      <c r="T130" s="95">
        <f>($K130="Bell Curve")*(_xlfn.NORM.DIST(AND(T$6&gt;=$F130,T$6&lt;=$H130)*(T$6-$F130+1),$J130/2,$M130,TRUE)-_xlfn.NORM.DIST(AND(T$6&gt;=$F130,T$6&lt;=$H130)*(S$6-$F130+1),$J130/2,$M130,TRUE))/(1-2*_xlfn.NORM.DIST(0,$J130/2,$M130,TRUE))*$D130+($K130="Steady Growth")*(AND(T$6&gt;=$F130,T$6&lt;=$H130)*((T$6-$F130+1)/($J130*($J130+1)/2)*$D130))+($K130="custom")*CustCF!N130</f>
        <v>0</v>
      </c>
      <c r="U130" s="95">
        <f>($K130="Bell Curve")*(_xlfn.NORM.DIST(AND(U$6&gt;=$F130,U$6&lt;=$H130)*(U$6-$F130+1),$J130/2,$M130,TRUE)-_xlfn.NORM.DIST(AND(U$6&gt;=$F130,U$6&lt;=$H130)*(T$6-$F130+1),$J130/2,$M130,TRUE))/(1-2*_xlfn.NORM.DIST(0,$J130/2,$M130,TRUE))*$D130+($K130="Steady Growth")*(AND(U$6&gt;=$F130,U$6&lt;=$H130)*((U$6-$F130+1)/($J130*($J130+1)/2)*$D130))+($K130="custom")*CustCF!O130</f>
        <v>0</v>
      </c>
      <c r="V130" s="95">
        <f>($K130="Bell Curve")*(_xlfn.NORM.DIST(AND(V$6&gt;=$F130,V$6&lt;=$H130)*(V$6-$F130+1),$J130/2,$M130,TRUE)-_xlfn.NORM.DIST(AND(V$6&gt;=$F130,V$6&lt;=$H130)*(U$6-$F130+1),$J130/2,$M130,TRUE))/(1-2*_xlfn.NORM.DIST(0,$J130/2,$M130,TRUE))*$D130+($K130="Steady Growth")*(AND(V$6&gt;=$F130,V$6&lt;=$H130)*((V$6-$F130+1)/($J130*($J130+1)/2)*$D130))+($K130="custom")*CustCF!P130</f>
        <v>0</v>
      </c>
      <c r="W130" s="95">
        <f>($K130="Bell Curve")*(_xlfn.NORM.DIST(AND(W$6&gt;=$F130,W$6&lt;=$H130)*(W$6-$F130+1),$J130/2,$M130,TRUE)-_xlfn.NORM.DIST(AND(W$6&gt;=$F130,W$6&lt;=$H130)*(V$6-$F130+1),$J130/2,$M130,TRUE))/(1-2*_xlfn.NORM.DIST(0,$J130/2,$M130,TRUE))*$D130+($K130="Steady Growth")*(AND(W$6&gt;=$F130,W$6&lt;=$H130)*((W$6-$F130+1)/($J130*($J130+1)/2)*$D130))+($K130="custom")*CustCF!Q130</f>
        <v>0</v>
      </c>
      <c r="X130" s="95">
        <f>($K130="Bell Curve")*(_xlfn.NORM.DIST(AND(X$6&gt;=$F130,X$6&lt;=$H130)*(X$6-$F130+1),$J130/2,$M130,TRUE)-_xlfn.NORM.DIST(AND(X$6&gt;=$F130,X$6&lt;=$H130)*(W$6-$F130+1),$J130/2,$M130,TRUE))/(1-2*_xlfn.NORM.DIST(0,$J130/2,$M130,TRUE))*$D130+($K130="Steady Growth")*(AND(X$6&gt;=$F130,X$6&lt;=$H130)*((X$6-$F130+1)/($J130*($J130+1)/2)*$D130))+($K130="custom")*CustCF!R130</f>
        <v>0</v>
      </c>
      <c r="Y130" s="95">
        <f>($K130="Bell Curve")*(_xlfn.NORM.DIST(AND(Y$6&gt;=$F130,Y$6&lt;=$H130)*(Y$6-$F130+1),$J130/2,$M130,TRUE)-_xlfn.NORM.DIST(AND(Y$6&gt;=$F130,Y$6&lt;=$H130)*(X$6-$F130+1),$J130/2,$M130,TRUE))/(1-2*_xlfn.NORM.DIST(0,$J130/2,$M130,TRUE))*$D130+($K130="Steady Growth")*(AND(Y$6&gt;=$F130,Y$6&lt;=$H130)*((Y$6-$F130+1)/($J130*($J130+1)/2)*$D130))+($K130="custom")*CustCF!S130</f>
        <v>0</v>
      </c>
      <c r="Z130" s="95">
        <f>($K130="Bell Curve")*(_xlfn.NORM.DIST(AND(Z$6&gt;=$F130,Z$6&lt;=$H130)*(Z$6-$F130+1),$J130/2,$M130,TRUE)-_xlfn.NORM.DIST(AND(Z$6&gt;=$F130,Z$6&lt;=$H130)*(Y$6-$F130+1),$J130/2,$M130,TRUE))/(1-2*_xlfn.NORM.DIST(0,$J130/2,$M130,TRUE))*$D130+($K130="Steady Growth")*(AND(Z$6&gt;=$F130,Z$6&lt;=$H130)*((Z$6-$F130+1)/($J130*($J130+1)/2)*$D130))+($K130="custom")*CustCF!T130</f>
        <v>0</v>
      </c>
      <c r="AA130" s="95">
        <f>($K130="Bell Curve")*(_xlfn.NORM.DIST(AND(AA$6&gt;=$F130,AA$6&lt;=$H130)*(AA$6-$F130+1),$J130/2,$M130,TRUE)-_xlfn.NORM.DIST(AND(AA$6&gt;=$F130,AA$6&lt;=$H130)*(Z$6-$F130+1),$J130/2,$M130,TRUE))/(1-2*_xlfn.NORM.DIST(0,$J130/2,$M130,TRUE))*$D130+($K130="Steady Growth")*(AND(AA$6&gt;=$F130,AA$6&lt;=$H130)*((AA$6-$F130+1)/($J130*($J130+1)/2)*$D130))+($K130="custom")*CustCF!U130</f>
        <v>0</v>
      </c>
      <c r="AB130" s="95">
        <f>($K130="Bell Curve")*(_xlfn.NORM.DIST(AND(AB$6&gt;=$F130,AB$6&lt;=$H130)*(AB$6-$F130+1),$J130/2,$M130,TRUE)-_xlfn.NORM.DIST(AND(AB$6&gt;=$F130,AB$6&lt;=$H130)*(AA$6-$F130+1),$J130/2,$M130,TRUE))/(1-2*_xlfn.NORM.DIST(0,$J130/2,$M130,TRUE))*$D130+($K130="Steady Growth")*(AND(AB$6&gt;=$F130,AB$6&lt;=$H130)*((AB$6-$F130+1)/($J130*($J130+1)/2)*$D130))+($K130="custom")*CustCF!V130</f>
        <v>0</v>
      </c>
      <c r="AC130" s="95">
        <f>($K130="Bell Curve")*(_xlfn.NORM.DIST(AND(AC$6&gt;=$F130,AC$6&lt;=$H130)*(AC$6-$F130+1),$J130/2,$M130,TRUE)-_xlfn.NORM.DIST(AND(AC$6&gt;=$F130,AC$6&lt;=$H130)*(AB$6-$F130+1),$J130/2,$M130,TRUE))/(1-2*_xlfn.NORM.DIST(0,$J130/2,$M130,TRUE))*$D130+($K130="Steady Growth")*(AND(AC$6&gt;=$F130,AC$6&lt;=$H130)*((AC$6-$F130+1)/($J130*($J130+1)/2)*$D130))+($K130="custom")*CustCF!W130</f>
        <v>0</v>
      </c>
      <c r="AD130" s="95">
        <f>($K130="Bell Curve")*(_xlfn.NORM.DIST(AND(AD$6&gt;=$F130,AD$6&lt;=$H130)*(AD$6-$F130+1),$J130/2,$M130,TRUE)-_xlfn.NORM.DIST(AND(AD$6&gt;=$F130,AD$6&lt;=$H130)*(AC$6-$F130+1),$J130/2,$M130,TRUE))/(1-2*_xlfn.NORM.DIST(0,$J130/2,$M130,TRUE))*$D130+($K130="Steady Growth")*(AND(AD$6&gt;=$F130,AD$6&lt;=$H130)*((AD$6-$F130+1)/($J130*($J130+1)/2)*$D130))+($K130="custom")*CustCF!X130</f>
        <v>0</v>
      </c>
      <c r="AE130" s="95">
        <f>($K130="Bell Curve")*(_xlfn.NORM.DIST(AND(AE$6&gt;=$F130,AE$6&lt;=$H130)*(AE$6-$F130+1),$J130/2,$M130,TRUE)-_xlfn.NORM.DIST(AND(AE$6&gt;=$F130,AE$6&lt;=$H130)*(AD$6-$F130+1),$J130/2,$M130,TRUE))/(1-2*_xlfn.NORM.DIST(0,$J130/2,$M130,TRUE))*$D130+($K130="Steady Growth")*(AND(AE$6&gt;=$F130,AE$6&lt;=$H130)*((AE$6-$F130+1)/($J130*($J130+1)/2)*$D130))+($K130="custom")*CustCF!Y130</f>
        <v>0</v>
      </c>
      <c r="AF130" s="95">
        <f>($K130="Bell Curve")*(_xlfn.NORM.DIST(AND(AF$6&gt;=$F130,AF$6&lt;=$H130)*(AF$6-$F130+1),$J130/2,$M130,TRUE)-_xlfn.NORM.DIST(AND(AF$6&gt;=$F130,AF$6&lt;=$H130)*(AE$6-$F130+1),$J130/2,$M130,TRUE))/(1-2*_xlfn.NORM.DIST(0,$J130/2,$M130,TRUE))*$D130+($K130="Steady Growth")*(AND(AF$6&gt;=$F130,AF$6&lt;=$H130)*((AF$6-$F130+1)/($J130*($J130+1)/2)*$D130))+($K130="custom")*CustCF!Z130</f>
        <v>0</v>
      </c>
      <c r="AG130" s="95">
        <f>($K130="Bell Curve")*(_xlfn.NORM.DIST(AND(AG$6&gt;=$F130,AG$6&lt;=$H130)*(AG$6-$F130+1),$J130/2,$M130,TRUE)-_xlfn.NORM.DIST(AND(AG$6&gt;=$F130,AG$6&lt;=$H130)*(AF$6-$F130+1),$J130/2,$M130,TRUE))/(1-2*_xlfn.NORM.DIST(0,$J130/2,$M130,TRUE))*$D130+($K130="Steady Growth")*(AND(AG$6&gt;=$F130,AG$6&lt;=$H130)*((AG$6-$F130+1)/($J130*($J130+1)/2)*$D130))+($K130="custom")*CustCF!AA130</f>
        <v>0</v>
      </c>
      <c r="AH130" s="95">
        <f>($K130="Bell Curve")*(_xlfn.NORM.DIST(AND(AH$6&gt;=$F130,AH$6&lt;=$H130)*(AH$6-$F130+1),$J130/2,$M130,TRUE)-_xlfn.NORM.DIST(AND(AH$6&gt;=$F130,AH$6&lt;=$H130)*(AG$6-$F130+1),$J130/2,$M130,TRUE))/(1-2*_xlfn.NORM.DIST(0,$J130/2,$M130,TRUE))*$D130+($K130="Steady Growth")*(AND(AH$6&gt;=$F130,AH$6&lt;=$H130)*((AH$6-$F130+1)/($J130*($J130+1)/2)*$D130))+($K130="custom")*CustCF!AB130</f>
        <v>0</v>
      </c>
      <c r="AI130" s="95">
        <f>($K130="Bell Curve")*(_xlfn.NORM.DIST(AND(AI$6&gt;=$F130,AI$6&lt;=$H130)*(AI$6-$F130+1),$J130/2,$M130,TRUE)-_xlfn.NORM.DIST(AND(AI$6&gt;=$F130,AI$6&lt;=$H130)*(AH$6-$F130+1),$J130/2,$M130,TRUE))/(1-2*_xlfn.NORM.DIST(0,$J130/2,$M130,TRUE))*$D130+($K130="Steady Growth")*(AND(AI$6&gt;=$F130,AI$6&lt;=$H130)*((AI$6-$F130+1)/($J130*($J130+1)/2)*$D130))+($K130="custom")*CustCF!AC130</f>
        <v>0</v>
      </c>
      <c r="AJ130" s="95">
        <f>($K130="Bell Curve")*(_xlfn.NORM.DIST(AND(AJ$6&gt;=$F130,AJ$6&lt;=$H130)*(AJ$6-$F130+1),$J130/2,$M130,TRUE)-_xlfn.NORM.DIST(AND(AJ$6&gt;=$F130,AJ$6&lt;=$H130)*(AI$6-$F130+1),$J130/2,$M130,TRUE))/(1-2*_xlfn.NORM.DIST(0,$J130/2,$M130,TRUE))*$D130+($K130="Steady Growth")*(AND(AJ$6&gt;=$F130,AJ$6&lt;=$H130)*((AJ$6-$F130+1)/($J130*($J130+1)/2)*$D130))+($K130="custom")*CustCF!AD130</f>
        <v>0</v>
      </c>
      <c r="AK130" s="95">
        <f>($K130="Bell Curve")*(_xlfn.NORM.DIST(AND(AK$6&gt;=$F130,AK$6&lt;=$H130)*(AK$6-$F130+1),$J130/2,$M130,TRUE)-_xlfn.NORM.DIST(AND(AK$6&gt;=$F130,AK$6&lt;=$H130)*(AJ$6-$F130+1),$J130/2,$M130,TRUE))/(1-2*_xlfn.NORM.DIST(0,$J130/2,$M130,TRUE))*$D130+($K130="Steady Growth")*(AND(AK$6&gt;=$F130,AK$6&lt;=$H130)*((AK$6-$F130+1)/($J130*($J130+1)/2)*$D130))+($K130="custom")*CustCF!AE130</f>
        <v>3726875.9500459423</v>
      </c>
      <c r="AL130" s="95">
        <f>($K130="Bell Curve")*(_xlfn.NORM.DIST(AND(AL$6&gt;=$F130,AL$6&lt;=$H130)*(AL$6-$F130+1),$J130/2,$M130,TRUE)-_xlfn.NORM.DIST(AND(AL$6&gt;=$F130,AL$6&lt;=$H130)*(AK$6-$F130+1),$J130/2,$M130,TRUE))/(1-2*_xlfn.NORM.DIST(0,$J130/2,$M130,TRUE))*$D130+($K130="Steady Growth")*(AND(AL$6&gt;=$F130,AL$6&lt;=$H130)*((AL$6-$F130+1)/($J130*($J130+1)/2)*$D130))+($K130="custom")*CustCF!AF130</f>
        <v>3773124.0499540581</v>
      </c>
      <c r="AM130" s="95">
        <f>($K130="Bell Curve")*(_xlfn.NORM.DIST(AND(AM$6&gt;=$F130,AM$6&lt;=$H130)*(AM$6-$F130+1),$J130/2,$M130,TRUE)-_xlfn.NORM.DIST(AND(AM$6&gt;=$F130,AM$6&lt;=$H130)*(AL$6-$F130+1),$J130/2,$M130,TRUE))/(1-2*_xlfn.NORM.DIST(0,$J130/2,$M130,TRUE))*$D130+($K130="Steady Growth")*(AND(AM$6&gt;=$F130,AM$6&lt;=$H130)*((AM$6-$F130+1)/($J130*($J130+1)/2)*$D130))+($K130="custom")*CustCF!AG130</f>
        <v>3773124.0499540581</v>
      </c>
      <c r="AN130" s="95">
        <f>($K130="Bell Curve")*(_xlfn.NORM.DIST(AND(AN$6&gt;=$F130,AN$6&lt;=$H130)*(AN$6-$F130+1),$J130/2,$M130,TRUE)-_xlfn.NORM.DIST(AND(AN$6&gt;=$F130,AN$6&lt;=$H130)*(AM$6-$F130+1),$J130/2,$M130,TRUE))/(1-2*_xlfn.NORM.DIST(0,$J130/2,$M130,TRUE))*$D130+($K130="Steady Growth")*(AND(AN$6&gt;=$F130,AN$6&lt;=$H130)*((AN$6-$F130+1)/($J130*($J130+1)/2)*$D130))+($K130="custom")*CustCF!AH130</f>
        <v>3726875.9500459423</v>
      </c>
      <c r="AO130" s="95">
        <f>($K130="Bell Curve")*(_xlfn.NORM.DIST(AND(AO$6&gt;=$F130,AO$6&lt;=$H130)*(AO$6-$F130+1),$J130/2,$M130,TRUE)-_xlfn.NORM.DIST(AND(AO$6&gt;=$F130,AO$6&lt;=$H130)*(AN$6-$F130+1),$J130/2,$M130,TRUE))/(1-2*_xlfn.NORM.DIST(0,$J130/2,$M130,TRUE))*$D130+($K130="Steady Growth")*(AND(AO$6&gt;=$F130,AO$6&lt;=$H130)*((AO$6-$F130+1)/($J130*($J130+1)/2)*$D130))+($K130="custom")*CustCF!AI130</f>
        <v>0</v>
      </c>
      <c r="AP130" s="95">
        <f>($K130="Bell Curve")*(_xlfn.NORM.DIST(AND(AP$6&gt;=$F130,AP$6&lt;=$H130)*(AP$6-$F130+1),$J130/2,$M130,TRUE)-_xlfn.NORM.DIST(AND(AP$6&gt;=$F130,AP$6&lt;=$H130)*(AO$6-$F130+1),$J130/2,$M130,TRUE))/(1-2*_xlfn.NORM.DIST(0,$J130/2,$M130,TRUE))*$D130+($K130="Steady Growth")*(AND(AP$6&gt;=$F130,AP$6&lt;=$H130)*((AP$6-$F130+1)/($J130*($J130+1)/2)*$D130))+($K130="custom")*CustCF!AJ130</f>
        <v>0</v>
      </c>
      <c r="AQ130" s="95">
        <f>($K130="Bell Curve")*(_xlfn.NORM.DIST(AND(AQ$6&gt;=$F130,AQ$6&lt;=$H130)*(AQ$6-$F130+1),$J130/2,$M130,TRUE)-_xlfn.NORM.DIST(AND(AQ$6&gt;=$F130,AQ$6&lt;=$H130)*(AP$6-$F130+1),$J130/2,$M130,TRUE))/(1-2*_xlfn.NORM.DIST(0,$J130/2,$M130,TRUE))*$D130+($K130="Steady Growth")*(AND(AQ$6&gt;=$F130,AQ$6&lt;=$H130)*((AQ$6-$F130+1)/($J130*($J130+1)/2)*$D130))+($K130="custom")*CustCF!AK130</f>
        <v>0</v>
      </c>
      <c r="AR130" s="95">
        <f>($K130="Bell Curve")*(_xlfn.NORM.DIST(AND(AR$6&gt;=$F130,AR$6&lt;=$H130)*(AR$6-$F130+1),$J130/2,$M130,TRUE)-_xlfn.NORM.DIST(AND(AR$6&gt;=$F130,AR$6&lt;=$H130)*(AQ$6-$F130+1),$J130/2,$M130,TRUE))/(1-2*_xlfn.NORM.DIST(0,$J130/2,$M130,TRUE))*$D130+($K130="Steady Growth")*(AND(AR$6&gt;=$F130,AR$6&lt;=$H130)*((AR$6-$F130+1)/($J130*($J130+1)/2)*$D130))+($K130="custom")*CustCF!AL130</f>
        <v>0</v>
      </c>
      <c r="AS130" s="95">
        <f>($K130="Bell Curve")*(_xlfn.NORM.DIST(AND(AS$6&gt;=$F130,AS$6&lt;=$H130)*(AS$6-$F130+1),$J130/2,$M130,TRUE)-_xlfn.NORM.DIST(AND(AS$6&gt;=$F130,AS$6&lt;=$H130)*(AR$6-$F130+1),$J130/2,$M130,TRUE))/(1-2*_xlfn.NORM.DIST(0,$J130/2,$M130,TRUE))*$D130+($K130="Steady Growth")*(AND(AS$6&gt;=$F130,AS$6&lt;=$H130)*((AS$6-$F130+1)/($J130*($J130+1)/2)*$D130))+($K130="custom")*CustCF!AM130</f>
        <v>0</v>
      </c>
      <c r="AT130" s="95">
        <f>($K130="Bell Curve")*(_xlfn.NORM.DIST(AND(AT$6&gt;=$F130,AT$6&lt;=$H130)*(AT$6-$F130+1),$J130/2,$M130,TRUE)-_xlfn.NORM.DIST(AND(AT$6&gt;=$F130,AT$6&lt;=$H130)*(AS$6-$F130+1),$J130/2,$M130,TRUE))/(1-2*_xlfn.NORM.DIST(0,$J130/2,$M130,TRUE))*$D130+($K130="Steady Growth")*(AND(AT$6&gt;=$F130,AT$6&lt;=$H130)*((AT$6-$F130+1)/($J130*($J130+1)/2)*$D130))+($K130="custom")*CustCF!AN130</f>
        <v>0</v>
      </c>
      <c r="AU130" s="95">
        <f>($K130="Bell Curve")*(_xlfn.NORM.DIST(AND(AU$6&gt;=$F130,AU$6&lt;=$H130)*(AU$6-$F130+1),$J130/2,$M130,TRUE)-_xlfn.NORM.DIST(AND(AU$6&gt;=$F130,AU$6&lt;=$H130)*(AT$6-$F130+1),$J130/2,$M130,TRUE))/(1-2*_xlfn.NORM.DIST(0,$J130/2,$M130,TRUE))*$D130+($K130="Steady Growth")*(AND(AU$6&gt;=$F130,AU$6&lt;=$H130)*((AU$6-$F130+1)/($J130*($J130+1)/2)*$D130))+($K130="custom")*CustCF!AO130</f>
        <v>0</v>
      </c>
      <c r="AV130" s="95">
        <f>($K130="Bell Curve")*(_xlfn.NORM.DIST(AND(AV$6&gt;=$F130,AV$6&lt;=$H130)*(AV$6-$F130+1),$J130/2,$M130,TRUE)-_xlfn.NORM.DIST(AND(AV$6&gt;=$F130,AV$6&lt;=$H130)*(AU$6-$F130+1),$J130/2,$M130,TRUE))/(1-2*_xlfn.NORM.DIST(0,$J130/2,$M130,TRUE))*$D130+($K130="Steady Growth")*(AND(AV$6&gt;=$F130,AV$6&lt;=$H130)*((AV$6-$F130+1)/($J130*($J130+1)/2)*$D130))+($K130="custom")*CustCF!AP130</f>
        <v>0</v>
      </c>
      <c r="AW130" s="95">
        <f>($K130="Bell Curve")*(_xlfn.NORM.DIST(AND(AW$6&gt;=$F130,AW$6&lt;=$H130)*(AW$6-$F130+1),$J130/2,$M130,TRUE)-_xlfn.NORM.DIST(AND(AW$6&gt;=$F130,AW$6&lt;=$H130)*(AV$6-$F130+1),$J130/2,$M130,TRUE))/(1-2*_xlfn.NORM.DIST(0,$J130/2,$M130,TRUE))*$D130+($K130="Steady Growth")*(AND(AW$6&gt;=$F130,AW$6&lt;=$H130)*((AW$6-$F130+1)/($J130*($J130+1)/2)*$D130))+($K130="custom")*CustCF!AQ130</f>
        <v>0</v>
      </c>
      <c r="AX130" s="95">
        <f>($K130="Bell Curve")*(_xlfn.NORM.DIST(AND(AX$6&gt;=$F130,AX$6&lt;=$H130)*(AX$6-$F130+1),$J130/2,$M130,TRUE)-_xlfn.NORM.DIST(AND(AX$6&gt;=$F130,AX$6&lt;=$H130)*(AW$6-$F130+1),$J130/2,$M130,TRUE))/(1-2*_xlfn.NORM.DIST(0,$J130/2,$M130,TRUE))*$D130+($K130="Steady Growth")*(AND(AX$6&gt;=$F130,AX$6&lt;=$H130)*((AX$6-$F130+1)/($J130*($J130+1)/2)*$D130))+($K130="custom")*CustCF!AR130</f>
        <v>0</v>
      </c>
      <c r="AY130" s="95">
        <f>($K130="Bell Curve")*(_xlfn.NORM.DIST(AND(AY$6&gt;=$F130,AY$6&lt;=$H130)*(AY$6-$F130+1),$J130/2,$M130,TRUE)-_xlfn.NORM.DIST(AND(AY$6&gt;=$F130,AY$6&lt;=$H130)*(AX$6-$F130+1),$J130/2,$M130,TRUE))/(1-2*_xlfn.NORM.DIST(0,$J130/2,$M130,TRUE))*$D130+($K130="Steady Growth")*(AND(AY$6&gt;=$F130,AY$6&lt;=$H130)*((AY$6-$F130+1)/($J130*($J130+1)/2)*$D130))+($K130="custom")*CustCF!AS130</f>
        <v>0</v>
      </c>
      <c r="AZ130" s="95">
        <f>($K130="Bell Curve")*(_xlfn.NORM.DIST(AND(AZ$6&gt;=$F130,AZ$6&lt;=$H130)*(AZ$6-$F130+1),$J130/2,$M130,TRUE)-_xlfn.NORM.DIST(AND(AZ$6&gt;=$F130,AZ$6&lt;=$H130)*(AY$6-$F130+1),$J130/2,$M130,TRUE))/(1-2*_xlfn.NORM.DIST(0,$J130/2,$M130,TRUE))*$D130+($K130="Steady Growth")*(AND(AZ$6&gt;=$F130,AZ$6&lt;=$H130)*((AZ$6-$F130+1)/($J130*($J130+1)/2)*$D130))+($K130="custom")*CustCF!AT130</f>
        <v>0</v>
      </c>
      <c r="BA130" s="95">
        <f>($K130="Bell Curve")*(_xlfn.NORM.DIST(AND(BA$6&gt;=$F130,BA$6&lt;=$H130)*(BA$6-$F130+1),$J130/2,$M130,TRUE)-_xlfn.NORM.DIST(AND(BA$6&gt;=$F130,BA$6&lt;=$H130)*(AZ$6-$F130+1),$J130/2,$M130,TRUE))/(1-2*_xlfn.NORM.DIST(0,$J130/2,$M130,TRUE))*$D130+($K130="Steady Growth")*(AND(BA$6&gt;=$F130,BA$6&lt;=$H130)*((BA$6-$F130+1)/($J130*($J130+1)/2)*$D130))+($K130="custom")*CustCF!AU130</f>
        <v>0</v>
      </c>
      <c r="BB130" s="95">
        <f>($K130="Bell Curve")*(_xlfn.NORM.DIST(AND(BB$6&gt;=$F130,BB$6&lt;=$H130)*(BB$6-$F130+1),$J130/2,$M130,TRUE)-_xlfn.NORM.DIST(AND(BB$6&gt;=$F130,BB$6&lt;=$H130)*(BA$6-$F130+1),$J130/2,$M130,TRUE))/(1-2*_xlfn.NORM.DIST(0,$J130/2,$M130,TRUE))*$D130+($K130="Steady Growth")*(AND(BB$6&gt;=$F130,BB$6&lt;=$H130)*((BB$6-$F130+1)/($J130*($J130+1)/2)*$D130))+($K130="custom")*CustCF!AV130</f>
        <v>0</v>
      </c>
      <c r="BC130" s="95">
        <f>($K130="Bell Curve")*(_xlfn.NORM.DIST(AND(BC$6&gt;=$F130,BC$6&lt;=$H130)*(BC$6-$F130+1),$J130/2,$M130,TRUE)-_xlfn.NORM.DIST(AND(BC$6&gt;=$F130,BC$6&lt;=$H130)*(BB$6-$F130+1),$J130/2,$M130,TRUE))/(1-2*_xlfn.NORM.DIST(0,$J130/2,$M130,TRUE))*$D130+($K130="Steady Growth")*(AND(BC$6&gt;=$F130,BC$6&lt;=$H130)*((BC$6-$F130+1)/($J130*($J130+1)/2)*$D130))+($K130="custom")*CustCF!AW130</f>
        <v>0</v>
      </c>
      <c r="BD130" s="95">
        <f>($K130="Bell Curve")*(_xlfn.NORM.DIST(AND(BD$6&gt;=$F130,BD$6&lt;=$H130)*(BD$6-$F130+1),$J130/2,$M130,TRUE)-_xlfn.NORM.DIST(AND(BD$6&gt;=$F130,BD$6&lt;=$H130)*(BC$6-$F130+1),$J130/2,$M130,TRUE))/(1-2*_xlfn.NORM.DIST(0,$J130/2,$M130,TRUE))*$D130+($K130="Steady Growth")*(AND(BD$6&gt;=$F130,BD$6&lt;=$H130)*((BD$6-$F130+1)/($J130*($J130+1)/2)*$D130))+($K130="custom")*CustCF!AX130</f>
        <v>0</v>
      </c>
      <c r="BE130" s="95">
        <f>($K130="Bell Curve")*(_xlfn.NORM.DIST(AND(BE$6&gt;=$F130,BE$6&lt;=$H130)*(BE$6-$F130+1),$J130/2,$M130,TRUE)-_xlfn.NORM.DIST(AND(BE$6&gt;=$F130,BE$6&lt;=$H130)*(BD$6-$F130+1),$J130/2,$M130,TRUE))/(1-2*_xlfn.NORM.DIST(0,$J130/2,$M130,TRUE))*$D130+($K130="Steady Growth")*(AND(BE$6&gt;=$F130,BE$6&lt;=$H130)*((BE$6-$F130+1)/($J130*($J130+1)/2)*$D130))+($K130="custom")*CustCF!AY130</f>
        <v>0</v>
      </c>
      <c r="BF130" s="95">
        <f>($K130="Bell Curve")*(_xlfn.NORM.DIST(AND(BF$6&gt;=$F130,BF$6&lt;=$H130)*(BF$6-$F130+1),$J130/2,$M130,TRUE)-_xlfn.NORM.DIST(AND(BF$6&gt;=$F130,BF$6&lt;=$H130)*(BE$6-$F130+1),$J130/2,$M130,TRUE))/(1-2*_xlfn.NORM.DIST(0,$J130/2,$M130,TRUE))*$D130+($K130="Steady Growth")*(AND(BF$6&gt;=$F130,BF$6&lt;=$H130)*((BF$6-$F130+1)/($J130*($J130+1)/2)*$D130))+($K130="custom")*CustCF!AZ130</f>
        <v>0</v>
      </c>
      <c r="BG130" s="95">
        <f>($K130="Bell Curve")*(_xlfn.NORM.DIST(AND(BG$6&gt;=$F130,BG$6&lt;=$H130)*(BG$6-$F130+1),$J130/2,$M130,TRUE)-_xlfn.NORM.DIST(AND(BG$6&gt;=$F130,BG$6&lt;=$H130)*(BF$6-$F130+1),$J130/2,$M130,TRUE))/(1-2*_xlfn.NORM.DIST(0,$J130/2,$M130,TRUE))*$D130+($K130="Steady Growth")*(AND(BG$6&gt;=$F130,BG$6&lt;=$H130)*((BG$6-$F130+1)/($J130*($J130+1)/2)*$D130))+($K130="custom")*CustCF!BA130</f>
        <v>0</v>
      </c>
      <c r="BH130" s="95">
        <f>($K130="Bell Curve")*(_xlfn.NORM.DIST(AND(BH$6&gt;=$F130,BH$6&lt;=$H130)*(BH$6-$F130+1),$J130/2,$M130,TRUE)-_xlfn.NORM.DIST(AND(BH$6&gt;=$F130,BH$6&lt;=$H130)*(BG$6-$F130+1),$J130/2,$M130,TRUE))/(1-2*_xlfn.NORM.DIST(0,$J130/2,$M130,TRUE))*$D130+($K130="Steady Growth")*(AND(BH$6&gt;=$F130,BH$6&lt;=$H130)*((BH$6-$F130+1)/($J130*($J130+1)/2)*$D130))+($K130="custom")*CustCF!BB130</f>
        <v>0</v>
      </c>
      <c r="BI130" s="95">
        <f>($K130="Bell Curve")*(_xlfn.NORM.DIST(AND(BI$6&gt;=$F130,BI$6&lt;=$H130)*(BI$6-$F130+1),$J130/2,$M130,TRUE)-_xlfn.NORM.DIST(AND(BI$6&gt;=$F130,BI$6&lt;=$H130)*(BH$6-$F130+1),$J130/2,$M130,TRUE))/(1-2*_xlfn.NORM.DIST(0,$J130/2,$M130,TRUE))*$D130+($K130="Steady Growth")*(AND(BI$6&gt;=$F130,BI$6&lt;=$H130)*((BI$6-$F130+1)/($J130*($J130+1)/2)*$D130))+($K130="custom")*CustCF!BC130</f>
        <v>0</v>
      </c>
      <c r="BJ130" s="95">
        <f>($K130="Bell Curve")*(_xlfn.NORM.DIST(AND(BJ$6&gt;=$F130,BJ$6&lt;=$H130)*(BJ$6-$F130+1),$J130/2,$M130,TRUE)-_xlfn.NORM.DIST(AND(BJ$6&gt;=$F130,BJ$6&lt;=$H130)*(BI$6-$F130+1),$J130/2,$M130,TRUE))/(1-2*_xlfn.NORM.DIST(0,$J130/2,$M130,TRUE))*$D130+($K130="Steady Growth")*(AND(BJ$6&gt;=$F130,BJ$6&lt;=$H130)*((BJ$6-$F130+1)/($J130*($J130+1)/2)*$D130))+($K130="custom")*CustCF!BD130</f>
        <v>0</v>
      </c>
      <c r="BK130" s="95">
        <f>($K130="Bell Curve")*(_xlfn.NORM.DIST(AND(BK$6&gt;=$F130,BK$6&lt;=$H130)*(BK$6-$F130+1),$J130/2,$M130,TRUE)-_xlfn.NORM.DIST(AND(BK$6&gt;=$F130,BK$6&lt;=$H130)*(BJ$6-$F130+1),$J130/2,$M130,TRUE))/(1-2*_xlfn.NORM.DIST(0,$J130/2,$M130,TRUE))*$D130+($K130="Steady Growth")*(AND(BK$6&gt;=$F130,BK$6&lt;=$H130)*((BK$6-$F130+1)/($J130*($J130+1)/2)*$D130))+($K130="custom")*CustCF!BE130</f>
        <v>0</v>
      </c>
      <c r="BL130" s="95">
        <f>($K130="Bell Curve")*(_xlfn.NORM.DIST(AND(BL$6&gt;=$F130,BL$6&lt;=$H130)*(BL$6-$F130+1),$J130/2,$M130,TRUE)-_xlfn.NORM.DIST(AND(BL$6&gt;=$F130,BL$6&lt;=$H130)*(BK$6-$F130+1),$J130/2,$M130,TRUE))/(1-2*_xlfn.NORM.DIST(0,$J130/2,$M130,TRUE))*$D130+($K130="Steady Growth")*(AND(BL$6&gt;=$F130,BL$6&lt;=$H130)*((BL$6-$F130+1)/($J130*($J130+1)/2)*$D130))+($K130="custom")*CustCF!BF130</f>
        <v>0</v>
      </c>
      <c r="BM130" s="95">
        <f>($K130="Bell Curve")*(_xlfn.NORM.DIST(AND(BM$6&gt;=$F130,BM$6&lt;=$H130)*(BM$6-$F130+1),$J130/2,$M130,TRUE)-_xlfn.NORM.DIST(AND(BM$6&gt;=$F130,BM$6&lt;=$H130)*(BL$6-$F130+1),$J130/2,$M130,TRUE))/(1-2*_xlfn.NORM.DIST(0,$J130/2,$M130,TRUE))*$D130+($K130="Steady Growth")*(AND(BM$6&gt;=$F130,BM$6&lt;=$H130)*((BM$6-$F130+1)/($J130*($J130+1)/2)*$D130))+($K130="custom")*CustCF!BG130</f>
        <v>0</v>
      </c>
      <c r="BN130" s="95">
        <f>($K130="Bell Curve")*(_xlfn.NORM.DIST(AND(BN$6&gt;=$F130,BN$6&lt;=$H130)*(BN$6-$F130+1),$J130/2,$M130,TRUE)-_xlfn.NORM.DIST(AND(BN$6&gt;=$F130,BN$6&lt;=$H130)*(BM$6-$F130+1),$J130/2,$M130,TRUE))/(1-2*_xlfn.NORM.DIST(0,$J130/2,$M130,TRUE))*$D130+($K130="Steady Growth")*(AND(BN$6&gt;=$F130,BN$6&lt;=$H130)*((BN$6-$F130+1)/($J130*($J130+1)/2)*$D130))+($K130="custom")*CustCF!BH130</f>
        <v>0</v>
      </c>
      <c r="BO130" s="95">
        <f>($K130="Bell Curve")*(_xlfn.NORM.DIST(AND(BO$6&gt;=$F130,BO$6&lt;=$H130)*(BO$6-$F130+1),$J130/2,$M130,TRUE)-_xlfn.NORM.DIST(AND(BO$6&gt;=$F130,BO$6&lt;=$H130)*(BN$6-$F130+1),$J130/2,$M130,TRUE))/(1-2*_xlfn.NORM.DIST(0,$J130/2,$M130,TRUE))*$D130+($K130="Steady Growth")*(AND(BO$6&gt;=$F130,BO$6&lt;=$H130)*((BO$6-$F130+1)/($J130*($J130+1)/2)*$D130))+($K130="custom")*CustCF!BI130</f>
        <v>0</v>
      </c>
      <c r="BP130" s="95">
        <f>($K130="Bell Curve")*(_xlfn.NORM.DIST(AND(BP$6&gt;=$F130,BP$6&lt;=$H130)*(BP$6-$F130+1),$J130/2,$M130,TRUE)-_xlfn.NORM.DIST(AND(BP$6&gt;=$F130,BP$6&lt;=$H130)*(BO$6-$F130+1),$J130/2,$M130,TRUE))/(1-2*_xlfn.NORM.DIST(0,$J130/2,$M130,TRUE))*$D130+($K130="Steady Growth")*(AND(BP$6&gt;=$F130,BP$6&lt;=$H130)*((BP$6-$F130+1)/($J130*($J130+1)/2)*$D130))+($K130="custom")*CustCF!BJ130</f>
        <v>0</v>
      </c>
      <c r="BQ130" s="95">
        <f>($K130="Bell Curve")*(_xlfn.NORM.DIST(AND(BQ$6&gt;=$F130,BQ$6&lt;=$H130)*(BQ$6-$F130+1),$J130/2,$M130,TRUE)-_xlfn.NORM.DIST(AND(BQ$6&gt;=$F130,BQ$6&lt;=$H130)*(BP$6-$F130+1),$J130/2,$M130,TRUE))/(1-2*_xlfn.NORM.DIST(0,$J130/2,$M130,TRUE))*$D130+($K130="Steady Growth")*(AND(BQ$6&gt;=$F130,BQ$6&lt;=$H130)*((BQ$6-$F130+1)/($J130*($J130+1)/2)*$D130))+($K130="custom")*CustCF!BK130</f>
        <v>0</v>
      </c>
      <c r="BR130" s="95">
        <f>($K130="Bell Curve")*(_xlfn.NORM.DIST(AND(BR$6&gt;=$F130,BR$6&lt;=$H130)*(BR$6-$F130+1),$J130/2,$M130,TRUE)-_xlfn.NORM.DIST(AND(BR$6&gt;=$F130,BR$6&lt;=$H130)*(BQ$6-$F130+1),$J130/2,$M130,TRUE))/(1-2*_xlfn.NORM.DIST(0,$J130/2,$M130,TRUE))*$D130+($K130="Steady Growth")*(AND(BR$6&gt;=$F130,BR$6&lt;=$H130)*((BR$6-$F130+1)/($J130*($J130+1)/2)*$D130))+($K130="custom")*CustCF!BL130</f>
        <v>0</v>
      </c>
      <c r="BS130" s="95">
        <f>($K130="Bell Curve")*(_xlfn.NORM.DIST(AND(BS$6&gt;=$F130,BS$6&lt;=$H130)*(BS$6-$F130+1),$J130/2,$M130,TRUE)-_xlfn.NORM.DIST(AND(BS$6&gt;=$F130,BS$6&lt;=$H130)*(BR$6-$F130+1),$J130/2,$M130,TRUE))/(1-2*_xlfn.NORM.DIST(0,$J130/2,$M130,TRUE))*$D130+($K130="Steady Growth")*(AND(BS$6&gt;=$F130,BS$6&lt;=$H130)*((BS$6-$F130+1)/($J130*($J130+1)/2)*$D130))+($K130="custom")*CustCF!BM130</f>
        <v>0</v>
      </c>
      <c r="BT130" s="95">
        <f>($K130="Bell Curve")*(_xlfn.NORM.DIST(AND(BT$6&gt;=$F130,BT$6&lt;=$H130)*(BT$6-$F130+1),$J130/2,$M130,TRUE)-_xlfn.NORM.DIST(AND(BT$6&gt;=$F130,BT$6&lt;=$H130)*(BS$6-$F130+1),$J130/2,$M130,TRUE))/(1-2*_xlfn.NORM.DIST(0,$J130/2,$M130,TRUE))*$D130+($K130="Steady Growth")*(AND(BT$6&gt;=$F130,BT$6&lt;=$H130)*((BT$6-$F130+1)/($J130*($J130+1)/2)*$D130))+($K130="custom")*CustCF!BN130</f>
        <v>0</v>
      </c>
      <c r="BU130" s="95">
        <f>($K130="Bell Curve")*(_xlfn.NORM.DIST(AND(BU$6&gt;=$F130,BU$6&lt;=$H130)*(BU$6-$F130+1),$J130/2,$M130,TRUE)-_xlfn.NORM.DIST(AND(BU$6&gt;=$F130,BU$6&lt;=$H130)*(BT$6-$F130+1),$J130/2,$M130,TRUE))/(1-2*_xlfn.NORM.DIST(0,$J130/2,$M130,TRUE))*$D130+($K130="Steady Growth")*(AND(BU$6&gt;=$F130,BU$6&lt;=$H130)*((BU$6-$F130+1)/($J130*($J130+1)/2)*$D130))+($K130="custom")*CustCF!BO130</f>
        <v>0</v>
      </c>
      <c r="BV130" s="95">
        <f>($K130="Bell Curve")*(_xlfn.NORM.DIST(AND(BV$6&gt;=$F130,BV$6&lt;=$H130)*(BV$6-$F130+1),$J130/2,$M130,TRUE)-_xlfn.NORM.DIST(AND(BV$6&gt;=$F130,BV$6&lt;=$H130)*(BU$6-$F130+1),$J130/2,$M130,TRUE))/(1-2*_xlfn.NORM.DIST(0,$J130/2,$M130,TRUE))*$D130+($K130="Steady Growth")*(AND(BV$6&gt;=$F130,BV$6&lt;=$H130)*((BV$6-$F130+1)/($J130*($J130+1)/2)*$D130))+($K130="custom")*CustCF!BP130</f>
        <v>0</v>
      </c>
      <c r="BW130" s="95">
        <f>($K130="Bell Curve")*(_xlfn.NORM.DIST(AND(BW$6&gt;=$F130,BW$6&lt;=$H130)*(BW$6-$F130+1),$J130/2,$M130,TRUE)-_xlfn.NORM.DIST(AND(BW$6&gt;=$F130,BW$6&lt;=$H130)*(BV$6-$F130+1),$J130/2,$M130,TRUE))/(1-2*_xlfn.NORM.DIST(0,$J130/2,$M130,TRUE))*$D130+($K130="Steady Growth")*(AND(BW$6&gt;=$F130,BW$6&lt;=$H130)*((BW$6-$F130+1)/($J130*($J130+1)/2)*$D130))+($K130="custom")*CustCF!BQ130</f>
        <v>0</v>
      </c>
      <c r="BX130" s="95">
        <f>($K130="Bell Curve")*(_xlfn.NORM.DIST(AND(BX$6&gt;=$F130,BX$6&lt;=$H130)*(BX$6-$F130+1),$J130/2,$M130,TRUE)-_xlfn.NORM.DIST(AND(BX$6&gt;=$F130,BX$6&lt;=$H130)*(BW$6-$F130+1),$J130/2,$M130,TRUE))/(1-2*_xlfn.NORM.DIST(0,$J130/2,$M130,TRUE))*$D130+($K130="Steady Growth")*(AND(BX$6&gt;=$F130,BX$6&lt;=$H130)*((BX$6-$F130+1)/($J130*($J130+1)/2)*$D130))+($K130="custom")*CustCF!BR130</f>
        <v>0</v>
      </c>
      <c r="BY130" s="95">
        <f>($K130="Bell Curve")*(_xlfn.NORM.DIST(AND(BY$6&gt;=$F130,BY$6&lt;=$H130)*(BY$6-$F130+1),$J130/2,$M130,TRUE)-_xlfn.NORM.DIST(AND(BY$6&gt;=$F130,BY$6&lt;=$H130)*(BX$6-$F130+1),$J130/2,$M130,TRUE))/(1-2*_xlfn.NORM.DIST(0,$J130/2,$M130,TRUE))*$D130+($K130="Steady Growth")*(AND(BY$6&gt;=$F130,BY$6&lt;=$H130)*((BY$6-$F130+1)/($J130*($J130+1)/2)*$D130))+($K130="custom")*CustCF!BS130</f>
        <v>0</v>
      </c>
      <c r="BZ130" s="95">
        <f>($K130="Bell Curve")*(_xlfn.NORM.DIST(AND(BZ$6&gt;=$F130,BZ$6&lt;=$H130)*(BZ$6-$F130+1),$J130/2,$M130,TRUE)-_xlfn.NORM.DIST(AND(BZ$6&gt;=$F130,BZ$6&lt;=$H130)*(BY$6-$F130+1),$J130/2,$M130,TRUE))/(1-2*_xlfn.NORM.DIST(0,$J130/2,$M130,TRUE))*$D130+($K130="Steady Growth")*(AND(BZ$6&gt;=$F130,BZ$6&lt;=$H130)*((BZ$6-$F130+1)/($J130*($J130+1)/2)*$D130))+($K130="custom")*CustCF!BT130</f>
        <v>0</v>
      </c>
      <c r="CA130" s="95">
        <f>($K130="Bell Curve")*(_xlfn.NORM.DIST(AND(CA$6&gt;=$F130,CA$6&lt;=$H130)*(CA$6-$F130+1),$J130/2,$M130,TRUE)-_xlfn.NORM.DIST(AND(CA$6&gt;=$F130,CA$6&lt;=$H130)*(BZ$6-$F130+1),$J130/2,$M130,TRUE))/(1-2*_xlfn.NORM.DIST(0,$J130/2,$M130,TRUE))*$D130+($K130="Steady Growth")*(AND(CA$6&gt;=$F130,CA$6&lt;=$H130)*((CA$6-$F130+1)/($J130*($J130+1)/2)*$D130))+($K130="custom")*CustCF!BU130</f>
        <v>0</v>
      </c>
      <c r="CB130" s="95">
        <f>($K130="Bell Curve")*(_xlfn.NORM.DIST(AND(CB$6&gt;=$F130,CB$6&lt;=$H130)*(CB$6-$F130+1),$J130/2,$M130,TRUE)-_xlfn.NORM.DIST(AND(CB$6&gt;=$F130,CB$6&lt;=$H130)*(CA$6-$F130+1),$J130/2,$M130,TRUE))/(1-2*_xlfn.NORM.DIST(0,$J130/2,$M130,TRUE))*$D130+($K130="Steady Growth")*(AND(CB$6&gt;=$F130,CB$6&lt;=$H130)*((CB$6-$F130+1)/($J130*($J130+1)/2)*$D130))+($K130="custom")*CustCF!BV130</f>
        <v>0</v>
      </c>
      <c r="CC130" s="95">
        <f>($K130="Bell Curve")*(_xlfn.NORM.DIST(AND(CC$6&gt;=$F130,CC$6&lt;=$H130)*(CC$6-$F130+1),$J130/2,$M130,TRUE)-_xlfn.NORM.DIST(AND(CC$6&gt;=$F130,CC$6&lt;=$H130)*(CB$6-$F130+1),$J130/2,$M130,TRUE))/(1-2*_xlfn.NORM.DIST(0,$J130/2,$M130,TRUE))*$D130+($K130="Steady Growth")*(AND(CC$6&gt;=$F130,CC$6&lt;=$H130)*((CC$6-$F130+1)/($J130*($J130+1)/2)*$D130))+($K130="custom")*CustCF!BW130</f>
        <v>0</v>
      </c>
      <c r="CD130" s="95">
        <f>($K130="Bell Curve")*(_xlfn.NORM.DIST(AND(CD$6&gt;=$F130,CD$6&lt;=$H130)*(CD$6-$F130+1),$J130/2,$M130,TRUE)-_xlfn.NORM.DIST(AND(CD$6&gt;=$F130,CD$6&lt;=$H130)*(CC$6-$F130+1),$J130/2,$M130,TRUE))/(1-2*_xlfn.NORM.DIST(0,$J130/2,$M130,TRUE))*$D130+($K130="Steady Growth")*(AND(CD$6&gt;=$F130,CD$6&lt;=$H130)*((CD$6-$F130+1)/($J130*($J130+1)/2)*$D130))+($K130="custom")*CustCF!BX130</f>
        <v>0</v>
      </c>
      <c r="CE130" s="95">
        <f>($K130="Bell Curve")*(_xlfn.NORM.DIST(AND(CE$6&gt;=$F130,CE$6&lt;=$H130)*(CE$6-$F130+1),$J130/2,$M130,TRUE)-_xlfn.NORM.DIST(AND(CE$6&gt;=$F130,CE$6&lt;=$H130)*(CD$6-$F130+1),$J130/2,$M130,TRUE))/(1-2*_xlfn.NORM.DIST(0,$J130/2,$M130,TRUE))*$D130+($K130="Steady Growth")*(AND(CE$6&gt;=$F130,CE$6&lt;=$H130)*((CE$6-$F130+1)/($J130*($J130+1)/2)*$D130))+($K130="custom")*CustCF!BY130</f>
        <v>0</v>
      </c>
      <c r="CF130" s="95">
        <f>($K130="Bell Curve")*(_xlfn.NORM.DIST(AND(CF$6&gt;=$F130,CF$6&lt;=$H130)*(CF$6-$F130+1),$J130/2,$M130,TRUE)-_xlfn.NORM.DIST(AND(CF$6&gt;=$F130,CF$6&lt;=$H130)*(CE$6-$F130+1),$J130/2,$M130,TRUE))/(1-2*_xlfn.NORM.DIST(0,$J130/2,$M130,TRUE))*$D130+($K130="Steady Growth")*(AND(CF$6&gt;=$F130,CF$6&lt;=$H130)*((CF$6-$F130+1)/($J130*($J130+1)/2)*$D130))+($K130="custom")*CustCF!BZ130</f>
        <v>0</v>
      </c>
      <c r="CG130" s="95">
        <f>($K130="Bell Curve")*(_xlfn.NORM.DIST(AND(CG$6&gt;=$F130,CG$6&lt;=$H130)*(CG$6-$F130+1),$J130/2,$M130,TRUE)-_xlfn.NORM.DIST(AND(CG$6&gt;=$F130,CG$6&lt;=$H130)*(CF$6-$F130+1),$J130/2,$M130,TRUE))/(1-2*_xlfn.NORM.DIST(0,$J130/2,$M130,TRUE))*$D130+($K130="Steady Growth")*(AND(CG$6&gt;=$F130,CG$6&lt;=$H130)*((CG$6-$F130+1)/($J130*($J130+1)/2)*$D130))+($K130="custom")*CustCF!CA130</f>
        <v>0</v>
      </c>
      <c r="CH130" s="95">
        <f>($K130="Bell Curve")*(_xlfn.NORM.DIST(AND(CH$6&gt;=$F130,CH$6&lt;=$H130)*(CH$6-$F130+1),$J130/2,$M130,TRUE)-_xlfn.NORM.DIST(AND(CH$6&gt;=$F130,CH$6&lt;=$H130)*(CG$6-$F130+1),$J130/2,$M130,TRUE))/(1-2*_xlfn.NORM.DIST(0,$J130/2,$M130,TRUE))*$D130+($K130="Steady Growth")*(AND(CH$6&gt;=$F130,CH$6&lt;=$H130)*((CH$6-$F130+1)/($J130*($J130+1)/2)*$D130))+($K130="custom")*CustCF!CB130</f>
        <v>0</v>
      </c>
      <c r="CI130" s="95">
        <f>($K130="Bell Curve")*(_xlfn.NORM.DIST(AND(CI$6&gt;=$F130,CI$6&lt;=$H130)*(CI$6-$F130+1),$J130/2,$M130,TRUE)-_xlfn.NORM.DIST(AND(CI$6&gt;=$F130,CI$6&lt;=$H130)*(CH$6-$F130+1),$J130/2,$M130,TRUE))/(1-2*_xlfn.NORM.DIST(0,$J130/2,$M130,TRUE))*$D130+($K130="Steady Growth")*(AND(CI$6&gt;=$F130,CI$6&lt;=$H130)*((CI$6-$F130+1)/($J130*($J130+1)/2)*$D130))+($K130="custom")*CustCF!CC130</f>
        <v>0</v>
      </c>
      <c r="CJ130" s="95">
        <f>($K130="Bell Curve")*(_xlfn.NORM.DIST(AND(CJ$6&gt;=$F130,CJ$6&lt;=$H130)*(CJ$6-$F130+1),$J130/2,$M130,TRUE)-_xlfn.NORM.DIST(AND(CJ$6&gt;=$F130,CJ$6&lt;=$H130)*(CI$6-$F130+1),$J130/2,$M130,TRUE))/(1-2*_xlfn.NORM.DIST(0,$J130/2,$M130,TRUE))*$D130+($K130="Steady Growth")*(AND(CJ$6&gt;=$F130,CJ$6&lt;=$H130)*((CJ$6-$F130+1)/($J130*($J130+1)/2)*$D130))+($K130="custom")*CustCF!CD130</f>
        <v>0</v>
      </c>
      <c r="CK130" s="95">
        <f>($K130="Bell Curve")*(_xlfn.NORM.DIST(AND(CK$6&gt;=$F130,CK$6&lt;=$H130)*(CK$6-$F130+1),$J130/2,$M130,TRUE)-_xlfn.NORM.DIST(AND(CK$6&gt;=$F130,CK$6&lt;=$H130)*(CJ$6-$F130+1),$J130/2,$M130,TRUE))/(1-2*_xlfn.NORM.DIST(0,$J130/2,$M130,TRUE))*$D130+($K130="Steady Growth")*(AND(CK$6&gt;=$F130,CK$6&lt;=$H130)*((CK$6-$F130+1)/($J130*($J130+1)/2)*$D130))+($K130="custom")*CustCF!CE130</f>
        <v>0</v>
      </c>
      <c r="CL130" s="95">
        <f>($K130="Bell Curve")*(_xlfn.NORM.DIST(AND(CL$6&gt;=$F130,CL$6&lt;=$H130)*(CL$6-$F130+1),$J130/2,$M130,TRUE)-_xlfn.NORM.DIST(AND(CL$6&gt;=$F130,CL$6&lt;=$H130)*(CK$6-$F130+1),$J130/2,$M130,TRUE))/(1-2*_xlfn.NORM.DIST(0,$J130/2,$M130,TRUE))*$D130+($K130="Steady Growth")*(AND(CL$6&gt;=$F130,CL$6&lt;=$H130)*((CL$6-$F130+1)/($J130*($J130+1)/2)*$D130))+($K130="custom")*CustCF!CF130</f>
        <v>0</v>
      </c>
      <c r="CM130" s="95">
        <f>($K130="Bell Curve")*(_xlfn.NORM.DIST(AND(CM$6&gt;=$F130,CM$6&lt;=$H130)*(CM$6-$F130+1),$J130/2,$M130,TRUE)-_xlfn.NORM.DIST(AND(CM$6&gt;=$F130,CM$6&lt;=$H130)*(CL$6-$F130+1),$J130/2,$M130,TRUE))/(1-2*_xlfn.NORM.DIST(0,$J130/2,$M130,TRUE))*$D130+($K130="Steady Growth")*(AND(CM$6&gt;=$F130,CM$6&lt;=$H130)*((CM$6-$F130+1)/($J130*($J130+1)/2)*$D130))+($K130="custom")*CustCF!CG130</f>
        <v>0</v>
      </c>
      <c r="CN130" s="95">
        <f>($K130="Bell Curve")*(_xlfn.NORM.DIST(AND(CN$6&gt;=$F130,CN$6&lt;=$H130)*(CN$6-$F130+1),$J130/2,$M130,TRUE)-_xlfn.NORM.DIST(AND(CN$6&gt;=$F130,CN$6&lt;=$H130)*(CM$6-$F130+1),$J130/2,$M130,TRUE))/(1-2*_xlfn.NORM.DIST(0,$J130/2,$M130,TRUE))*$D130+($K130="Steady Growth")*(AND(CN$6&gt;=$F130,CN$6&lt;=$H130)*((CN$6-$F130+1)/($J130*($J130+1)/2)*$D130))+($K130="custom")*CustCF!CH130</f>
        <v>0</v>
      </c>
      <c r="CO130" s="95">
        <f>($K130="Bell Curve")*(_xlfn.NORM.DIST(AND(CO$6&gt;=$F130,CO$6&lt;=$H130)*(CO$6-$F130+1),$J130/2,$M130,TRUE)-_xlfn.NORM.DIST(AND(CO$6&gt;=$F130,CO$6&lt;=$H130)*(CN$6-$F130+1),$J130/2,$M130,TRUE))/(1-2*_xlfn.NORM.DIST(0,$J130/2,$M130,TRUE))*$D130+($K130="Steady Growth")*(AND(CO$6&gt;=$F130,CO$6&lt;=$H130)*((CO$6-$F130+1)/($J130*($J130+1)/2)*$D130))+($K130="custom")*CustCF!CI130</f>
        <v>0</v>
      </c>
      <c r="CP130" s="95">
        <f>($K130="Bell Curve")*(_xlfn.NORM.DIST(AND(CP$6&gt;=$F130,CP$6&lt;=$H130)*(CP$6-$F130+1),$J130/2,$M130,TRUE)-_xlfn.NORM.DIST(AND(CP$6&gt;=$F130,CP$6&lt;=$H130)*(CO$6-$F130+1),$J130/2,$M130,TRUE))/(1-2*_xlfn.NORM.DIST(0,$J130/2,$M130,TRUE))*$D130+($K130="Steady Growth")*(AND(CP$6&gt;=$F130,CP$6&lt;=$H130)*((CP$6-$F130+1)/($J130*($J130+1)/2)*$D130))+($K130="custom")*CustCF!CJ130</f>
        <v>0</v>
      </c>
      <c r="CQ130" s="95">
        <f>($K130="Bell Curve")*(_xlfn.NORM.DIST(AND(CQ$6&gt;=$F130,CQ$6&lt;=$H130)*(CQ$6-$F130+1),$J130/2,$M130,TRUE)-_xlfn.NORM.DIST(AND(CQ$6&gt;=$F130,CQ$6&lt;=$H130)*(CP$6-$F130+1),$J130/2,$M130,TRUE))/(1-2*_xlfn.NORM.DIST(0,$J130/2,$M130,TRUE))*$D130+($K130="Steady Growth")*(AND(CQ$6&gt;=$F130,CQ$6&lt;=$H130)*((CQ$6-$F130+1)/($J130*($J130+1)/2)*$D130))+($K130="custom")*CustCF!CK130</f>
        <v>0</v>
      </c>
      <c r="CR130" s="95">
        <f>($K130="Bell Curve")*(_xlfn.NORM.DIST(AND(CR$6&gt;=$F130,CR$6&lt;=$H130)*(CR$6-$F130+1),$J130/2,$M130,TRUE)-_xlfn.NORM.DIST(AND(CR$6&gt;=$F130,CR$6&lt;=$H130)*(CQ$6-$F130+1),$J130/2,$M130,TRUE))/(1-2*_xlfn.NORM.DIST(0,$J130/2,$M130,TRUE))*$D130+($K130="Steady Growth")*(AND(CR$6&gt;=$F130,CR$6&lt;=$H130)*((CR$6-$F130+1)/($J130*($J130+1)/2)*$D130))+($K130="custom")*CustCF!CL130</f>
        <v>0</v>
      </c>
      <c r="CS130" s="95">
        <f>($K130="Bell Curve")*(_xlfn.NORM.DIST(AND(CS$6&gt;=$F130,CS$6&lt;=$H130)*(CS$6-$F130+1),$J130/2,$M130,TRUE)-_xlfn.NORM.DIST(AND(CS$6&gt;=$F130,CS$6&lt;=$H130)*(CR$6-$F130+1),$J130/2,$M130,TRUE))/(1-2*_xlfn.NORM.DIST(0,$J130/2,$M130,TRUE))*$D130+($K130="Steady Growth")*(AND(CS$6&gt;=$F130,CS$6&lt;=$H130)*((CS$6-$F130+1)/($J130*($J130+1)/2)*$D130))+($K130="custom")*CustCF!CM130</f>
        <v>0</v>
      </c>
      <c r="CT130" s="95">
        <f>($K130="Bell Curve")*(_xlfn.NORM.DIST(AND(CT$6&gt;=$F130,CT$6&lt;=$H130)*(CT$6-$F130+1),$J130/2,$M130,TRUE)-_xlfn.NORM.DIST(AND(CT$6&gt;=$F130,CT$6&lt;=$H130)*(CS$6-$F130+1),$J130/2,$M130,TRUE))/(1-2*_xlfn.NORM.DIST(0,$J130/2,$M130,TRUE))*$D130+($K130="Steady Growth")*(AND(CT$6&gt;=$F130,CT$6&lt;=$H130)*((CT$6-$F130+1)/($J130*($J130+1)/2)*$D130))+($K130="custom")*CustCF!CN130</f>
        <v>0</v>
      </c>
      <c r="CU130" s="95">
        <f>($K130="Bell Curve")*(_xlfn.NORM.DIST(AND(CU$6&gt;=$F130,CU$6&lt;=$H130)*(CU$6-$F130+1),$J130/2,$M130,TRUE)-_xlfn.NORM.DIST(AND(CU$6&gt;=$F130,CU$6&lt;=$H130)*(CT$6-$F130+1),$J130/2,$M130,TRUE))/(1-2*_xlfn.NORM.DIST(0,$J130/2,$M130,TRUE))*$D130+($K130="Steady Growth")*(AND(CU$6&gt;=$F130,CU$6&lt;=$H130)*((CU$6-$F130+1)/($J130*($J130+1)/2)*$D130))+($K130="custom")*CustCF!CO130</f>
        <v>0</v>
      </c>
      <c r="CV130" s="95">
        <f>($K130="Bell Curve")*(_xlfn.NORM.DIST(AND(CV$6&gt;=$F130,CV$6&lt;=$H130)*(CV$6-$F130+1),$J130/2,$M130,TRUE)-_xlfn.NORM.DIST(AND(CV$6&gt;=$F130,CV$6&lt;=$H130)*(CU$6-$F130+1),$J130/2,$M130,TRUE))/(1-2*_xlfn.NORM.DIST(0,$J130/2,$M130,TRUE))*$D130+($K130="Steady Growth")*(AND(CV$6&gt;=$F130,CV$6&lt;=$H130)*((CV$6-$F130+1)/($J130*($J130+1)/2)*$D130))+($K130="custom")*CustCF!CP130</f>
        <v>0</v>
      </c>
      <c r="CW130" s="95">
        <f>($K130="Bell Curve")*(_xlfn.NORM.DIST(AND(CW$6&gt;=$F130,CW$6&lt;=$H130)*(CW$6-$F130+1),$J130/2,$M130,TRUE)-_xlfn.NORM.DIST(AND(CW$6&gt;=$F130,CW$6&lt;=$H130)*(CV$6-$F130+1),$J130/2,$M130,TRUE))/(1-2*_xlfn.NORM.DIST(0,$J130/2,$M130,TRUE))*$D130+($K130="Steady Growth")*(AND(CW$6&gt;=$F130,CW$6&lt;=$H130)*((CW$6-$F130+1)/($J130*($J130+1)/2)*$D130))+($K130="custom")*CustCF!CQ130</f>
        <v>0</v>
      </c>
      <c r="CX130" s="95">
        <f>($K130="Bell Curve")*(_xlfn.NORM.DIST(AND(CX$6&gt;=$F130,CX$6&lt;=$H130)*(CX$6-$F130+1),$J130/2,$M130,TRUE)-_xlfn.NORM.DIST(AND(CX$6&gt;=$F130,CX$6&lt;=$H130)*(CW$6-$F130+1),$J130/2,$M130,TRUE))/(1-2*_xlfn.NORM.DIST(0,$J130/2,$M130,TRUE))*$D130+($K130="Steady Growth")*(AND(CX$6&gt;=$F130,CX$6&lt;=$H130)*((CX$6-$F130+1)/($J130*($J130+1)/2)*$D130))+($K130="custom")*CustCF!CR130</f>
        <v>0</v>
      </c>
      <c r="CY130" s="95">
        <f>($K130="Bell Curve")*(_xlfn.NORM.DIST(AND(CY$6&gt;=$F130,CY$6&lt;=$H130)*(CY$6-$F130+1),$J130/2,$M130,TRUE)-_xlfn.NORM.DIST(AND(CY$6&gt;=$F130,CY$6&lt;=$H130)*(CX$6-$F130+1),$J130/2,$M130,TRUE))/(1-2*_xlfn.NORM.DIST(0,$J130/2,$M130,TRUE))*$D130+($K130="Steady Growth")*(AND(CY$6&gt;=$F130,CY$6&lt;=$H130)*((CY$6-$F130+1)/($J130*($J130+1)/2)*$D130))+($K130="custom")*CustCF!CS130</f>
        <v>0</v>
      </c>
      <c r="CZ130" s="95">
        <f>($K130="Bell Curve")*(_xlfn.NORM.DIST(AND(CZ$6&gt;=$F130,CZ$6&lt;=$H130)*(CZ$6-$F130+1),$J130/2,$M130,TRUE)-_xlfn.NORM.DIST(AND(CZ$6&gt;=$F130,CZ$6&lt;=$H130)*(CY$6-$F130+1),$J130/2,$M130,TRUE))/(1-2*_xlfn.NORM.DIST(0,$J130/2,$M130,TRUE))*$D130+($K130="Steady Growth")*(AND(CZ$6&gt;=$F130,CZ$6&lt;=$H130)*((CZ$6-$F130+1)/($J130*($J130+1)/2)*$D130))+($K130="custom")*CustCF!CT130</f>
        <v>0</v>
      </c>
      <c r="DA130" s="95">
        <f>($K130="Bell Curve")*(_xlfn.NORM.DIST(AND(DA$6&gt;=$F130,DA$6&lt;=$H130)*(DA$6-$F130+1),$J130/2,$M130,TRUE)-_xlfn.NORM.DIST(AND(DA$6&gt;=$F130,DA$6&lt;=$H130)*(CZ$6-$F130+1),$J130/2,$M130,TRUE))/(1-2*_xlfn.NORM.DIST(0,$J130/2,$M130,TRUE))*$D130+($K130="Steady Growth")*(AND(DA$6&gt;=$F130,DA$6&lt;=$H130)*((DA$6-$F130+1)/($J130*($J130+1)/2)*$D130))+($K130="custom")*CustCF!CU130</f>
        <v>0</v>
      </c>
      <c r="DB130" s="95">
        <f>($K130="Bell Curve")*(_xlfn.NORM.DIST(AND(DB$6&gt;=$F130,DB$6&lt;=$H130)*(DB$6-$F130+1),$J130/2,$M130,TRUE)-_xlfn.NORM.DIST(AND(DB$6&gt;=$F130,DB$6&lt;=$H130)*(DA$6-$F130+1),$J130/2,$M130,TRUE))/(1-2*_xlfn.NORM.DIST(0,$J130/2,$M130,TRUE))*$D130+($K130="Steady Growth")*(AND(DB$6&gt;=$F130,DB$6&lt;=$H130)*((DB$6-$F130+1)/($J130*($J130+1)/2)*$D130))+($K130="custom")*CustCF!CV130</f>
        <v>0</v>
      </c>
      <c r="DC130" s="95">
        <f>($K130="Bell Curve")*(_xlfn.NORM.DIST(AND(DC$6&gt;=$F130,DC$6&lt;=$H130)*(DC$6-$F130+1),$J130/2,$M130,TRUE)-_xlfn.NORM.DIST(AND(DC$6&gt;=$F130,DC$6&lt;=$H130)*(DB$6-$F130+1),$J130/2,$M130,TRUE))/(1-2*_xlfn.NORM.DIST(0,$J130/2,$M130,TRUE))*$D130+($K130="Steady Growth")*(AND(DC$6&gt;=$F130,DC$6&lt;=$H130)*((DC$6-$F130+1)/($J130*($J130+1)/2)*$D130))+($K130="custom")*CustCF!CW130</f>
        <v>0</v>
      </c>
      <c r="DD130" s="95">
        <f>($K130="Bell Curve")*(_xlfn.NORM.DIST(AND(DD$6&gt;=$F130,DD$6&lt;=$H130)*(DD$6-$F130+1),$J130/2,$M130,TRUE)-_xlfn.NORM.DIST(AND(DD$6&gt;=$F130,DD$6&lt;=$H130)*(DC$6-$F130+1),$J130/2,$M130,TRUE))/(1-2*_xlfn.NORM.DIST(0,$J130/2,$M130,TRUE))*$D130+($K130="Steady Growth")*(AND(DD$6&gt;=$F130,DD$6&lt;=$H130)*((DD$6-$F130+1)/($J130*($J130+1)/2)*$D130))+($K130="custom")*CustCF!CX130</f>
        <v>0</v>
      </c>
      <c r="DE130" s="95">
        <f>($K130="Bell Curve")*(_xlfn.NORM.DIST(AND(DE$6&gt;=$F130,DE$6&lt;=$H130)*(DE$6-$F130+1),$J130/2,$M130,TRUE)-_xlfn.NORM.DIST(AND(DE$6&gt;=$F130,DE$6&lt;=$H130)*(DD$6-$F130+1),$J130/2,$M130,TRUE))/(1-2*_xlfn.NORM.DIST(0,$J130/2,$M130,TRUE))*$D130+($K130="Steady Growth")*(AND(DE$6&gt;=$F130,DE$6&lt;=$H130)*((DE$6-$F130+1)/($J130*($J130+1)/2)*$D130))+($K130="custom")*CustCF!CY130</f>
        <v>0</v>
      </c>
      <c r="DF130" s="95">
        <f>($K130="Bell Curve")*(_xlfn.NORM.DIST(AND(DF$6&gt;=$F130,DF$6&lt;=$H130)*(DF$6-$F130+1),$J130/2,$M130,TRUE)-_xlfn.NORM.DIST(AND(DF$6&gt;=$F130,DF$6&lt;=$H130)*(DE$6-$F130+1),$J130/2,$M130,TRUE))/(1-2*_xlfn.NORM.DIST(0,$J130/2,$M130,TRUE))*$D130+($K130="Steady Growth")*(AND(DF$6&gt;=$F130,DF$6&lt;=$H130)*((DF$6-$F130+1)/($J130*($J130+1)/2)*$D130))+($K130="custom")*CustCF!CZ130</f>
        <v>0</v>
      </c>
      <c r="DG130" s="95">
        <f>($K130="Bell Curve")*(_xlfn.NORM.DIST(AND(DG$6&gt;=$F130,DG$6&lt;=$H130)*(DG$6-$F130+1),$J130/2,$M130,TRUE)-_xlfn.NORM.DIST(AND(DG$6&gt;=$F130,DG$6&lt;=$H130)*(DF$6-$F130+1),$J130/2,$M130,TRUE))/(1-2*_xlfn.NORM.DIST(0,$J130/2,$M130,TRUE))*$D130+($K130="Steady Growth")*(AND(DG$6&gt;=$F130,DG$6&lt;=$H130)*((DG$6-$F130+1)/($J130*($J130+1)/2)*$D130))+($K130="custom")*CustCF!DA130</f>
        <v>0</v>
      </c>
      <c r="DH130" s="95">
        <f>($K130="Bell Curve")*(_xlfn.NORM.DIST(AND(DH$6&gt;=$F130,DH$6&lt;=$H130)*(DH$6-$F130+1),$J130/2,$M130,TRUE)-_xlfn.NORM.DIST(AND(DH$6&gt;=$F130,DH$6&lt;=$H130)*(DG$6-$F130+1),$J130/2,$M130,TRUE))/(1-2*_xlfn.NORM.DIST(0,$J130/2,$M130,TRUE))*$D130+($K130="Steady Growth")*(AND(DH$6&gt;=$F130,DH$6&lt;=$H130)*((DH$6-$F130+1)/($J130*($J130+1)/2)*$D130))+($K130="custom")*CustCF!DB130</f>
        <v>0</v>
      </c>
      <c r="DI130" s="95">
        <f>($K130="Bell Curve")*(_xlfn.NORM.DIST(AND(DI$6&gt;=$F130,DI$6&lt;=$H130)*(DI$6-$F130+1),$J130/2,$M130,TRUE)-_xlfn.NORM.DIST(AND(DI$6&gt;=$F130,DI$6&lt;=$H130)*(DH$6-$F130+1),$J130/2,$M130,TRUE))/(1-2*_xlfn.NORM.DIST(0,$J130/2,$M130,TRUE))*$D130+($K130="Steady Growth")*(AND(DI$6&gt;=$F130,DI$6&lt;=$H130)*((DI$6-$F130+1)/($J130*($J130+1)/2)*$D130))+($K130="custom")*CustCF!DC130</f>
        <v>0</v>
      </c>
      <c r="DJ130" s="95">
        <f>($K130="Bell Curve")*(_xlfn.NORM.DIST(AND(DJ$6&gt;=$F130,DJ$6&lt;=$H130)*(DJ$6-$F130+1),$J130/2,$M130,TRUE)-_xlfn.NORM.DIST(AND(DJ$6&gt;=$F130,DJ$6&lt;=$H130)*(DI$6-$F130+1),$J130/2,$M130,TRUE))/(1-2*_xlfn.NORM.DIST(0,$J130/2,$M130,TRUE))*$D130+($K130="Steady Growth")*(AND(DJ$6&gt;=$F130,DJ$6&lt;=$H130)*((DJ$6-$F130+1)/($J130*($J130+1)/2)*$D130))+($K130="custom")*CustCF!DD130</f>
        <v>0</v>
      </c>
      <c r="DK130" s="95">
        <f>($K130="Bell Curve")*(_xlfn.NORM.DIST(AND(DK$6&gt;=$F130,DK$6&lt;=$H130)*(DK$6-$F130+1),$J130/2,$M130,TRUE)-_xlfn.NORM.DIST(AND(DK$6&gt;=$F130,DK$6&lt;=$H130)*(DJ$6-$F130+1),$J130/2,$M130,TRUE))/(1-2*_xlfn.NORM.DIST(0,$J130/2,$M130,TRUE))*$D130+($K130="Steady Growth")*(AND(DK$6&gt;=$F130,DK$6&lt;=$H130)*((DK$6-$F130+1)/($J130*($J130+1)/2)*$D130))+($K130="custom")*CustCF!DE130</f>
        <v>0</v>
      </c>
      <c r="DL130" s="95">
        <f>($K130="Bell Curve")*(_xlfn.NORM.DIST(AND(DL$6&gt;=$F130,DL$6&lt;=$H130)*(DL$6-$F130+1),$J130/2,$M130,TRUE)-_xlfn.NORM.DIST(AND(DL$6&gt;=$F130,DL$6&lt;=$H130)*(DK$6-$F130+1),$J130/2,$M130,TRUE))/(1-2*_xlfn.NORM.DIST(0,$J130/2,$M130,TRUE))*$D130+($K130="Steady Growth")*(AND(DL$6&gt;=$F130,DL$6&lt;=$H130)*((DL$6-$F130+1)/($J130*($J130+1)/2)*$D130))+($K130="custom")*CustCF!DF130</f>
        <v>0</v>
      </c>
      <c r="DM130" s="95">
        <f>($K130="Bell Curve")*(_xlfn.NORM.DIST(AND(DM$6&gt;=$F130,DM$6&lt;=$H130)*(DM$6-$F130+1),$J130/2,$M130,TRUE)-_xlfn.NORM.DIST(AND(DM$6&gt;=$F130,DM$6&lt;=$H130)*(DL$6-$F130+1),$J130/2,$M130,TRUE))/(1-2*_xlfn.NORM.DIST(0,$J130/2,$M130,TRUE))*$D130+($K130="Steady Growth")*(AND(DM$6&gt;=$F130,DM$6&lt;=$H130)*((DM$6-$F130+1)/($J130*($J130+1)/2)*$D130))+($K130="custom")*CustCF!DG130</f>
        <v>0</v>
      </c>
      <c r="DN130" s="95">
        <f>($K130="Bell Curve")*(_xlfn.NORM.DIST(AND(DN$6&gt;=$F130,DN$6&lt;=$H130)*(DN$6-$F130+1),$J130/2,$M130,TRUE)-_xlfn.NORM.DIST(AND(DN$6&gt;=$F130,DN$6&lt;=$H130)*(DM$6-$F130+1),$J130/2,$M130,TRUE))/(1-2*_xlfn.NORM.DIST(0,$J130/2,$M130,TRUE))*$D130+($K130="Steady Growth")*(AND(DN$6&gt;=$F130,DN$6&lt;=$H130)*((DN$6-$F130+1)/($J130*($J130+1)/2)*$D130))+($K130="custom")*CustCF!DH130</f>
        <v>0</v>
      </c>
      <c r="DO130" s="95">
        <f>($K130="Bell Curve")*(_xlfn.NORM.DIST(AND(DO$6&gt;=$F130,DO$6&lt;=$H130)*(DO$6-$F130+1),$J130/2,$M130,TRUE)-_xlfn.NORM.DIST(AND(DO$6&gt;=$F130,DO$6&lt;=$H130)*(DN$6-$F130+1),$J130/2,$M130,TRUE))/(1-2*_xlfn.NORM.DIST(0,$J130/2,$M130,TRUE))*$D130+($K130="Steady Growth")*(AND(DO$6&gt;=$F130,DO$6&lt;=$H130)*((DO$6-$F130+1)/($J130*($J130+1)/2)*$D130))+($K130="custom")*CustCF!DI130</f>
        <v>0</v>
      </c>
      <c r="DP130" s="95">
        <f>($K130="Bell Curve")*(_xlfn.NORM.DIST(AND(DP$6&gt;=$F130,DP$6&lt;=$H130)*(DP$6-$F130+1),$J130/2,$M130,TRUE)-_xlfn.NORM.DIST(AND(DP$6&gt;=$F130,DP$6&lt;=$H130)*(DO$6-$F130+1),$J130/2,$M130,TRUE))/(1-2*_xlfn.NORM.DIST(0,$J130/2,$M130,TRUE))*$D130+($K130="Steady Growth")*(AND(DP$6&gt;=$F130,DP$6&lt;=$H130)*((DP$6-$F130+1)/($J130*($J130+1)/2)*$D130))+($K130="custom")*CustCF!DJ130</f>
        <v>0</v>
      </c>
      <c r="DQ130" s="95">
        <f>($K130="Bell Curve")*(_xlfn.NORM.DIST(AND(DQ$6&gt;=$F130,DQ$6&lt;=$H130)*(DQ$6-$F130+1),$J130/2,$M130,TRUE)-_xlfn.NORM.DIST(AND(DQ$6&gt;=$F130,DQ$6&lt;=$H130)*(DP$6-$F130+1),$J130/2,$M130,TRUE))/(1-2*_xlfn.NORM.DIST(0,$J130/2,$M130,TRUE))*$D130+($K130="Steady Growth")*(AND(DQ$6&gt;=$F130,DQ$6&lt;=$H130)*((DQ$6-$F130+1)/($J130*($J130+1)/2)*$D130))+($K130="custom")*CustCF!DK130</f>
        <v>0</v>
      </c>
      <c r="DR130" s="95">
        <f>($K130="Bell Curve")*(_xlfn.NORM.DIST(AND(DR$6&gt;=$F130,DR$6&lt;=$H130)*(DR$6-$F130+1),$J130/2,$M130,TRUE)-_xlfn.NORM.DIST(AND(DR$6&gt;=$F130,DR$6&lt;=$H130)*(DQ$6-$F130+1),$J130/2,$M130,TRUE))/(1-2*_xlfn.NORM.DIST(0,$J130/2,$M130,TRUE))*$D130+($K130="Steady Growth")*(AND(DR$6&gt;=$F130,DR$6&lt;=$H130)*((DR$6-$F130+1)/($J130*($J130+1)/2)*$D130))+($K130="custom")*CustCF!DL130</f>
        <v>0</v>
      </c>
      <c r="DS130" s="95">
        <f>($K130="Bell Curve")*(_xlfn.NORM.DIST(AND(DS$6&gt;=$F130,DS$6&lt;=$H130)*(DS$6-$F130+1),$J130/2,$M130,TRUE)-_xlfn.NORM.DIST(AND(DS$6&gt;=$F130,DS$6&lt;=$H130)*(DR$6-$F130+1),$J130/2,$M130,TRUE))/(1-2*_xlfn.NORM.DIST(0,$J130/2,$M130,TRUE))*$D130+($K130="Steady Growth")*(AND(DS$6&gt;=$F130,DS$6&lt;=$H130)*((DS$6-$F130+1)/($J130*($J130+1)/2)*$D130))+($K130="custom")*CustCF!DM130</f>
        <v>0</v>
      </c>
      <c r="DT130" s="95">
        <f>($K130="Bell Curve")*(_xlfn.NORM.DIST(AND(DT$6&gt;=$F130,DT$6&lt;=$H130)*(DT$6-$F130+1),$J130/2,$M130,TRUE)-_xlfn.NORM.DIST(AND(DT$6&gt;=$F130,DT$6&lt;=$H130)*(DS$6-$F130+1),$J130/2,$M130,TRUE))/(1-2*_xlfn.NORM.DIST(0,$J130/2,$M130,TRUE))*$D130+($K130="Steady Growth")*(AND(DT$6&gt;=$F130,DT$6&lt;=$H130)*((DT$6-$F130+1)/($J130*($J130+1)/2)*$D130))+($K130="custom")*CustCF!DN130</f>
        <v>0</v>
      </c>
      <c r="DU130" s="95">
        <f>($K130="Bell Curve")*(_xlfn.NORM.DIST(AND(DU$6&gt;=$F130,DU$6&lt;=$H130)*(DU$6-$F130+1),$J130/2,$M130,TRUE)-_xlfn.NORM.DIST(AND(DU$6&gt;=$F130,DU$6&lt;=$H130)*(DT$6-$F130+1),$J130/2,$M130,TRUE))/(1-2*_xlfn.NORM.DIST(0,$J130/2,$M130,TRUE))*$D130+($K130="Steady Growth")*(AND(DU$6&gt;=$F130,DU$6&lt;=$H130)*((DU$6-$F130+1)/($J130*($J130+1)/2)*$D130))+($K130="custom")*CustCF!DO130</f>
        <v>0</v>
      </c>
      <c r="DV130" s="95">
        <f>($K130="Bell Curve")*(_xlfn.NORM.DIST(AND(DV$6&gt;=$F130,DV$6&lt;=$H130)*(DV$6-$F130+1),$J130/2,$M130,TRUE)-_xlfn.NORM.DIST(AND(DV$6&gt;=$F130,DV$6&lt;=$H130)*(DU$6-$F130+1),$J130/2,$M130,TRUE))/(1-2*_xlfn.NORM.DIST(0,$J130/2,$M130,TRUE))*$D130+($K130="Steady Growth")*(AND(DV$6&gt;=$F130,DV$6&lt;=$H130)*((DV$6-$F130+1)/($J130*($J130+1)/2)*$D130))+($K130="custom")*CustCF!DP130</f>
        <v>0</v>
      </c>
      <c r="DW130" s="95">
        <f>($K130="Bell Curve")*(_xlfn.NORM.DIST(AND(DW$6&gt;=$F130,DW$6&lt;=$H130)*(DW$6-$F130+1),$J130/2,$M130,TRUE)-_xlfn.NORM.DIST(AND(DW$6&gt;=$F130,DW$6&lt;=$H130)*(DV$6-$F130+1),$J130/2,$M130,TRUE))/(1-2*_xlfn.NORM.DIST(0,$J130/2,$M130,TRUE))*$D130+($K130="Steady Growth")*(AND(DW$6&gt;=$F130,DW$6&lt;=$H130)*((DW$6-$F130+1)/($J130*($J130+1)/2)*$D130))+($K130="custom")*CustCF!DQ130</f>
        <v>0</v>
      </c>
      <c r="DX130" s="95">
        <f>($K130="Bell Curve")*(_xlfn.NORM.DIST(AND(DX$6&gt;=$F130,DX$6&lt;=$H130)*(DX$6-$F130+1),$J130/2,$M130,TRUE)-_xlfn.NORM.DIST(AND(DX$6&gt;=$F130,DX$6&lt;=$H130)*(DW$6-$F130+1),$J130/2,$M130,TRUE))/(1-2*_xlfn.NORM.DIST(0,$J130/2,$M130,TRUE))*$D130+($K130="Steady Growth")*(AND(DX$6&gt;=$F130,DX$6&lt;=$H130)*((DX$6-$F130+1)/($J130*($J130+1)/2)*$D130))+($K130="custom")*CustCF!DR130</f>
        <v>0</v>
      </c>
      <c r="DY130" s="95">
        <f>($K130="Bell Curve")*(_xlfn.NORM.DIST(AND(DY$6&gt;=$F130,DY$6&lt;=$H130)*(DY$6-$F130+1),$J130/2,$M130,TRUE)-_xlfn.NORM.DIST(AND(DY$6&gt;=$F130,DY$6&lt;=$H130)*(DX$6-$F130+1),$J130/2,$M130,TRUE))/(1-2*_xlfn.NORM.DIST(0,$J130/2,$M130,TRUE))*$D130+($K130="Steady Growth")*(AND(DY$6&gt;=$F130,DY$6&lt;=$H130)*((DY$6-$F130+1)/($J130*($J130+1)/2)*$D130))+($K130="custom")*CustCF!DS130</f>
        <v>0</v>
      </c>
      <c r="DZ130" s="95">
        <f>($K130="Bell Curve")*(_xlfn.NORM.DIST(AND(DZ$6&gt;=$F130,DZ$6&lt;=$H130)*(DZ$6-$F130+1),$J130/2,$M130,TRUE)-_xlfn.NORM.DIST(AND(DZ$6&gt;=$F130,DZ$6&lt;=$H130)*(DY$6-$F130+1),$J130/2,$M130,TRUE))/(1-2*_xlfn.NORM.DIST(0,$J130/2,$M130,TRUE))*$D130+($K130="Steady Growth")*(AND(DZ$6&gt;=$F130,DZ$6&lt;=$H130)*((DZ$6-$F130+1)/($J130*($J130+1)/2)*$D130))+($K130="custom")*CustCF!DT130</f>
        <v>0</v>
      </c>
      <c r="EA130" s="95">
        <f>($K130="Bell Curve")*(_xlfn.NORM.DIST(AND(EA$6&gt;=$F130,EA$6&lt;=$H130)*(EA$6-$F130+1),$J130/2,$M130,TRUE)-_xlfn.NORM.DIST(AND(EA$6&gt;=$F130,EA$6&lt;=$H130)*(DZ$6-$F130+1),$J130/2,$M130,TRUE))/(1-2*_xlfn.NORM.DIST(0,$J130/2,$M130,TRUE))*$D130+($K130="Steady Growth")*(AND(EA$6&gt;=$F130,EA$6&lt;=$H130)*((EA$6-$F130+1)/($J130*($J130+1)/2)*$D130))+($K130="custom")*CustCF!DU130</f>
        <v>0</v>
      </c>
      <c r="EB130" s="95">
        <f>($K130="Bell Curve")*(_xlfn.NORM.DIST(AND(EB$6&gt;=$F130,EB$6&lt;=$H130)*(EB$6-$F130+1),$J130/2,$M130,TRUE)-_xlfn.NORM.DIST(AND(EB$6&gt;=$F130,EB$6&lt;=$H130)*(EA$6-$F130+1),$J130/2,$M130,TRUE))/(1-2*_xlfn.NORM.DIST(0,$J130/2,$M130,TRUE))*$D130+($K130="Steady Growth")*(AND(EB$6&gt;=$F130,EB$6&lt;=$H130)*((EB$6-$F130+1)/($J130*($J130+1)/2)*$D130))+($K130="custom")*CustCF!DV130</f>
        <v>0</v>
      </c>
      <c r="EC130" s="95">
        <f>($K130="Bell Curve")*(_xlfn.NORM.DIST(AND(EC$6&gt;=$F130,EC$6&lt;=$H130)*(EC$6-$F130+1),$J130/2,$M130,TRUE)-_xlfn.NORM.DIST(AND(EC$6&gt;=$F130,EC$6&lt;=$H130)*(EB$6-$F130+1),$J130/2,$M130,TRUE))/(1-2*_xlfn.NORM.DIST(0,$J130/2,$M130,TRUE))*$D130+($K130="Steady Growth")*(AND(EC$6&gt;=$F130,EC$6&lt;=$H130)*((EC$6-$F130+1)/($J130*($J130+1)/2)*$D130))+($K130="custom")*CustCF!DW130</f>
        <v>0</v>
      </c>
      <c r="ED130" s="95">
        <f>($K130="Bell Curve")*(_xlfn.NORM.DIST(AND(ED$6&gt;=$F130,ED$6&lt;=$H130)*(ED$6-$F130+1),$J130/2,$M130,TRUE)-_xlfn.NORM.DIST(AND(ED$6&gt;=$F130,ED$6&lt;=$H130)*(EC$6-$F130+1),$J130/2,$M130,TRUE))/(1-2*_xlfn.NORM.DIST(0,$J130/2,$M130,TRUE))*$D130+($K130="Steady Growth")*(AND(ED$6&gt;=$F130,ED$6&lt;=$H130)*((ED$6-$F130+1)/($J130*($J130+1)/2)*$D130))+($K130="custom")*CustCF!DX130</f>
        <v>0</v>
      </c>
      <c r="EE130" s="95">
        <f>($K130="Bell Curve")*(_xlfn.NORM.DIST(AND(EE$6&gt;=$F130,EE$6&lt;=$H130)*(EE$6-$F130+1),$J130/2,$M130,TRUE)-_xlfn.NORM.DIST(AND(EE$6&gt;=$F130,EE$6&lt;=$H130)*(ED$6-$F130+1),$J130/2,$M130,TRUE))/(1-2*_xlfn.NORM.DIST(0,$J130/2,$M130,TRUE))*$D130+($K130="Steady Growth")*(AND(EE$6&gt;=$F130,EE$6&lt;=$H130)*((EE$6-$F130+1)/($J130*($J130+1)/2)*$D130))+($K130="custom")*CustCF!DY130</f>
        <v>0</v>
      </c>
      <c r="EF130" s="95">
        <f>($K130="Bell Curve")*(_xlfn.NORM.DIST(AND(EF$6&gt;=$F130,EF$6&lt;=$H130)*(EF$6-$F130+1),$J130/2,$M130,TRUE)-_xlfn.NORM.DIST(AND(EF$6&gt;=$F130,EF$6&lt;=$H130)*(EE$6-$F130+1),$J130/2,$M130,TRUE))/(1-2*_xlfn.NORM.DIST(0,$J130/2,$M130,TRUE))*$D130+($K130="Steady Growth")*(AND(EF$6&gt;=$F130,EF$6&lt;=$H130)*((EF$6-$F130+1)/($J130*($J130+1)/2)*$D130))+($K130="custom")*CustCF!DZ130</f>
        <v>0</v>
      </c>
      <c r="EG130" s="95">
        <f>($K130="Bell Curve")*(_xlfn.NORM.DIST(AND(EG$6&gt;=$F130,EG$6&lt;=$H130)*(EG$6-$F130+1),$J130/2,$M130,TRUE)-_xlfn.NORM.DIST(AND(EG$6&gt;=$F130,EG$6&lt;=$H130)*(EF$6-$F130+1),$J130/2,$M130,TRUE))/(1-2*_xlfn.NORM.DIST(0,$J130/2,$M130,TRUE))*$D130+($K130="Steady Growth")*(AND(EG$6&gt;=$F130,EG$6&lt;=$H130)*((EG$6-$F130+1)/($J130*($J130+1)/2)*$D130))+($K130="custom")*CustCF!EA130</f>
        <v>0</v>
      </c>
      <c r="EH130" s="95">
        <f>($K130="Bell Curve")*(_xlfn.NORM.DIST(AND(EH$6&gt;=$F130,EH$6&lt;=$H130)*(EH$6-$F130+1),$J130/2,$M130,TRUE)-_xlfn.NORM.DIST(AND(EH$6&gt;=$F130,EH$6&lt;=$H130)*(EG$6-$F130+1),$J130/2,$M130,TRUE))/(1-2*_xlfn.NORM.DIST(0,$J130/2,$M130,TRUE))*$D130+($K130="Steady Growth")*(AND(EH$6&gt;=$F130,EH$6&lt;=$H130)*((EH$6-$F130+1)/($J130*($J130+1)/2)*$D130))+($K130="custom")*CustCF!EB130</f>
        <v>0</v>
      </c>
      <c r="EI130" s="95">
        <f>($K130="Bell Curve")*(_xlfn.NORM.DIST(AND(EI$6&gt;=$F130,EI$6&lt;=$H130)*(EI$6-$F130+1),$J130/2,$M130,TRUE)-_xlfn.NORM.DIST(AND(EI$6&gt;=$F130,EI$6&lt;=$H130)*(EH$6-$F130+1),$J130/2,$M130,TRUE))/(1-2*_xlfn.NORM.DIST(0,$J130/2,$M130,TRUE))*$D130+($K130="Steady Growth")*(AND(EI$6&gt;=$F130,EI$6&lt;=$H130)*((EI$6-$F130+1)/($J130*($J130+1)/2)*$D130))+($K130="custom")*CustCF!EC130</f>
        <v>0</v>
      </c>
      <c r="EJ130" s="95">
        <f>($K130="Bell Curve")*(_xlfn.NORM.DIST(AND(EJ$6&gt;=$F130,EJ$6&lt;=$H130)*(EJ$6-$F130+1),$J130/2,$M130,TRUE)-_xlfn.NORM.DIST(AND(EJ$6&gt;=$F130,EJ$6&lt;=$H130)*(EI$6-$F130+1),$J130/2,$M130,TRUE))/(1-2*_xlfn.NORM.DIST(0,$J130/2,$M130,TRUE))*$D130+($K130="Steady Growth")*(AND(EJ$6&gt;=$F130,EJ$6&lt;=$H130)*((EJ$6-$F130+1)/($J130*($J130+1)/2)*$D130))+($K130="custom")*CustCF!ED130</f>
        <v>0</v>
      </c>
      <c r="EK130" s="95">
        <f>($K130="Bell Curve")*(_xlfn.NORM.DIST(AND(EK$6&gt;=$F130,EK$6&lt;=$H130)*(EK$6-$F130+1),$J130/2,$M130,TRUE)-_xlfn.NORM.DIST(AND(EK$6&gt;=$F130,EK$6&lt;=$H130)*(EJ$6-$F130+1),$J130/2,$M130,TRUE))/(1-2*_xlfn.NORM.DIST(0,$J130/2,$M130,TRUE))*$D130+($K130="Steady Growth")*(AND(EK$6&gt;=$F130,EK$6&lt;=$H130)*((EK$6-$F130+1)/($J130*($J130+1)/2)*$D130))+($K130="custom")*CustCF!EE130</f>
        <v>0</v>
      </c>
      <c r="EL130" s="95">
        <f>($K130="Bell Curve")*(_xlfn.NORM.DIST(AND(EL$6&gt;=$F130,EL$6&lt;=$H130)*(EL$6-$F130+1),$J130/2,$M130,TRUE)-_xlfn.NORM.DIST(AND(EL$6&gt;=$F130,EL$6&lt;=$H130)*(EK$6-$F130+1),$J130/2,$M130,TRUE))/(1-2*_xlfn.NORM.DIST(0,$J130/2,$M130,TRUE))*$D130+($K130="Steady Growth")*(AND(EL$6&gt;=$F130,EL$6&lt;=$H130)*((EL$6-$F130+1)/($J130*($J130+1)/2)*$D130))+($K130="custom")*CustCF!EF130</f>
        <v>0</v>
      </c>
      <c r="EM130" s="95">
        <f>($K130="Bell Curve")*(_xlfn.NORM.DIST(AND(EM$6&gt;=$F130,EM$6&lt;=$H130)*(EM$6-$F130+1),$J130/2,$M130,TRUE)-_xlfn.NORM.DIST(AND(EM$6&gt;=$F130,EM$6&lt;=$H130)*(EL$6-$F130+1),$J130/2,$M130,TRUE))/(1-2*_xlfn.NORM.DIST(0,$J130/2,$M130,TRUE))*$D130+($K130="Steady Growth")*(AND(EM$6&gt;=$F130,EM$6&lt;=$H130)*((EM$6-$F130+1)/($J130*($J130+1)/2)*$D130))+($K130="custom")*CustCF!EG130</f>
        <v>0</v>
      </c>
      <c r="EN130" s="95">
        <f>($K130="Bell Curve")*(_xlfn.NORM.DIST(AND(EN$6&gt;=$F130,EN$6&lt;=$H130)*(EN$6-$F130+1),$J130/2,$M130,TRUE)-_xlfn.NORM.DIST(AND(EN$6&gt;=$F130,EN$6&lt;=$H130)*(EM$6-$F130+1),$J130/2,$M130,TRUE))/(1-2*_xlfn.NORM.DIST(0,$J130/2,$M130,TRUE))*$D130+($K130="Steady Growth")*(AND(EN$6&gt;=$F130,EN$6&lt;=$H130)*((EN$6-$F130+1)/($J130*($J130+1)/2)*$D130))+($K130="custom")*CustCF!EH130</f>
        <v>0</v>
      </c>
      <c r="EO130" s="95">
        <f>($K130="Bell Curve")*(_xlfn.NORM.DIST(AND(EO$6&gt;=$F130,EO$6&lt;=$H130)*(EO$6-$F130+1),$J130/2,$M130,TRUE)-_xlfn.NORM.DIST(AND(EO$6&gt;=$F130,EO$6&lt;=$H130)*(EN$6-$F130+1),$J130/2,$M130,TRUE))/(1-2*_xlfn.NORM.DIST(0,$J130/2,$M130,TRUE))*$D130+($K130="Steady Growth")*(AND(EO$6&gt;=$F130,EO$6&lt;=$H130)*((EO$6-$F130+1)/($J130*($J130+1)/2)*$D130))+($K130="custom")*CustCF!EI130</f>
        <v>0</v>
      </c>
      <c r="EP130" s="95">
        <f>($K130="Bell Curve")*(_xlfn.NORM.DIST(AND(EP$6&gt;=$F130,EP$6&lt;=$H130)*(EP$6-$F130+1),$J130/2,$M130,TRUE)-_xlfn.NORM.DIST(AND(EP$6&gt;=$F130,EP$6&lt;=$H130)*(EO$6-$F130+1),$J130/2,$M130,TRUE))/(1-2*_xlfn.NORM.DIST(0,$J130/2,$M130,TRUE))*$D130+($K130="Steady Growth")*(AND(EP$6&gt;=$F130,EP$6&lt;=$H130)*((EP$6-$F130+1)/($J130*($J130+1)/2)*$D130))+($K130="custom")*CustCF!EJ130</f>
        <v>0</v>
      </c>
      <c r="EQ130" s="95">
        <f>($K130="Bell Curve")*(_xlfn.NORM.DIST(AND(EQ$6&gt;=$F130,EQ$6&lt;=$H130)*(EQ$6-$F130+1),$J130/2,$M130,TRUE)-_xlfn.NORM.DIST(AND(EQ$6&gt;=$F130,EQ$6&lt;=$H130)*(EP$6-$F130+1),$J130/2,$M130,TRUE))/(1-2*_xlfn.NORM.DIST(0,$J130/2,$M130,TRUE))*$D130+($K130="Steady Growth")*(AND(EQ$6&gt;=$F130,EQ$6&lt;=$H130)*((EQ$6-$F130+1)/($J130*($J130+1)/2)*$D130))+($K130="custom")*CustCF!EK130</f>
        <v>0</v>
      </c>
      <c r="ER130" s="95">
        <f>($K130="Bell Curve")*(_xlfn.NORM.DIST(AND(ER$6&gt;=$F130,ER$6&lt;=$H130)*(ER$6-$F130+1),$J130/2,$M130,TRUE)-_xlfn.NORM.DIST(AND(ER$6&gt;=$F130,ER$6&lt;=$H130)*(EQ$6-$F130+1),$J130/2,$M130,TRUE))/(1-2*_xlfn.NORM.DIST(0,$J130/2,$M130,TRUE))*$D130+($K130="Steady Growth")*(AND(ER$6&gt;=$F130,ER$6&lt;=$H130)*((ER$6-$F130+1)/($J130*($J130+1)/2)*$D130))+($K130="custom")*CustCF!EL130</f>
        <v>0</v>
      </c>
      <c r="ES130" s="95">
        <f>($K130="Bell Curve")*(_xlfn.NORM.DIST(AND(ES$6&gt;=$F130,ES$6&lt;=$H130)*(ES$6-$F130+1),$J130/2,$M130,TRUE)-_xlfn.NORM.DIST(AND(ES$6&gt;=$F130,ES$6&lt;=$H130)*(ER$6-$F130+1),$J130/2,$M130,TRUE))/(1-2*_xlfn.NORM.DIST(0,$J130/2,$M130,TRUE))*$D130+($K130="Steady Growth")*(AND(ES$6&gt;=$F130,ES$6&lt;=$H130)*((ES$6-$F130+1)/($J130*($J130+1)/2)*$D130))+($K130="custom")*CustCF!EM130</f>
        <v>0</v>
      </c>
      <c r="ET130" s="95">
        <f>($K130="Bell Curve")*(_xlfn.NORM.DIST(AND(ET$6&gt;=$F130,ET$6&lt;=$H130)*(ET$6-$F130+1),$J130/2,$M130,TRUE)-_xlfn.NORM.DIST(AND(ET$6&gt;=$F130,ET$6&lt;=$H130)*(ES$6-$F130+1),$J130/2,$M130,TRUE))/(1-2*_xlfn.NORM.DIST(0,$J130/2,$M130,TRUE))*$D130+($K130="Steady Growth")*(AND(ET$6&gt;=$F130,ET$6&lt;=$H130)*((ET$6-$F130+1)/($J130*($J130+1)/2)*$D130))+($K130="custom")*CustCF!EN130</f>
        <v>0</v>
      </c>
      <c r="EU130" s="95">
        <f>($K130="Bell Curve")*(_xlfn.NORM.DIST(AND(EU$6&gt;=$F130,EU$6&lt;=$H130)*(EU$6-$F130+1),$J130/2,$M130,TRUE)-_xlfn.NORM.DIST(AND(EU$6&gt;=$F130,EU$6&lt;=$H130)*(ET$6-$F130+1),$J130/2,$M130,TRUE))/(1-2*_xlfn.NORM.DIST(0,$J130/2,$M130,TRUE))*$D130+($K130="Steady Growth")*(AND(EU$6&gt;=$F130,EU$6&lt;=$H130)*((EU$6-$F130+1)/($J130*($J130+1)/2)*$D130))+($K130="custom")*CustCF!EO130</f>
        <v>0</v>
      </c>
      <c r="EV130" s="95">
        <f>($K130="Bell Curve")*(_xlfn.NORM.DIST(AND(EV$6&gt;=$F130,EV$6&lt;=$H130)*(EV$6-$F130+1),$J130/2,$M130,TRUE)-_xlfn.NORM.DIST(AND(EV$6&gt;=$F130,EV$6&lt;=$H130)*(EU$6-$F130+1),$J130/2,$M130,TRUE))/(1-2*_xlfn.NORM.DIST(0,$J130/2,$M130,TRUE))*$D130+($K130="Steady Growth")*(AND(EV$6&gt;=$F130,EV$6&lt;=$H130)*((EV$6-$F130+1)/($J130*($J130+1)/2)*$D130))+($K130="custom")*CustCF!EP130</f>
        <v>0</v>
      </c>
      <c r="EW130" s="95">
        <f>($K130="Bell Curve")*(_xlfn.NORM.DIST(AND(EW$6&gt;=$F130,EW$6&lt;=$H130)*(EW$6-$F130+1),$J130/2,$M130,TRUE)-_xlfn.NORM.DIST(AND(EW$6&gt;=$F130,EW$6&lt;=$H130)*(EV$6-$F130+1),$J130/2,$M130,TRUE))/(1-2*_xlfn.NORM.DIST(0,$J130/2,$M130,TRUE))*$D130+($K130="Steady Growth")*(AND(EW$6&gt;=$F130,EW$6&lt;=$H130)*((EW$6-$F130+1)/($J130*($J130+1)/2)*$D130))+($K130="custom")*CustCF!EQ130</f>
        <v>0</v>
      </c>
      <c r="EX130" s="95">
        <f>($K130="Bell Curve")*(_xlfn.NORM.DIST(AND(EX$6&gt;=$F130,EX$6&lt;=$H130)*(EX$6-$F130+1),$J130/2,$M130,TRUE)-_xlfn.NORM.DIST(AND(EX$6&gt;=$F130,EX$6&lt;=$H130)*(EW$6-$F130+1),$J130/2,$M130,TRUE))/(1-2*_xlfn.NORM.DIST(0,$J130/2,$M130,TRUE))*$D130+($K130="Steady Growth")*(AND(EX$6&gt;=$F130,EX$6&lt;=$H130)*((EX$6-$F130+1)/($J130*($J130+1)/2)*$D130))+($K130="custom")*CustCF!ER130</f>
        <v>0</v>
      </c>
      <c r="EY130" s="95">
        <f>($K130="Bell Curve")*(_xlfn.NORM.DIST(AND(EY$6&gt;=$F130,EY$6&lt;=$H130)*(EY$6-$F130+1),$J130/2,$M130,TRUE)-_xlfn.NORM.DIST(AND(EY$6&gt;=$F130,EY$6&lt;=$H130)*(EX$6-$F130+1),$J130/2,$M130,TRUE))/(1-2*_xlfn.NORM.DIST(0,$J130/2,$M130,TRUE))*$D130+($K130="Steady Growth")*(AND(EY$6&gt;=$F130,EY$6&lt;=$H130)*((EY$6-$F130+1)/($J130*($J130+1)/2)*$D130))+($K130="custom")*CustCF!ES130</f>
        <v>0</v>
      </c>
      <c r="EZ130" s="95">
        <f>($K130="Bell Curve")*(_xlfn.NORM.DIST(AND(EZ$6&gt;=$F130,EZ$6&lt;=$H130)*(EZ$6-$F130+1),$J130/2,$M130,TRUE)-_xlfn.NORM.DIST(AND(EZ$6&gt;=$F130,EZ$6&lt;=$H130)*(EY$6-$F130+1),$J130/2,$M130,TRUE))/(1-2*_xlfn.NORM.DIST(0,$J130/2,$M130,TRUE))*$D130+($K130="Steady Growth")*(AND(EZ$6&gt;=$F130,EZ$6&lt;=$H130)*((EZ$6-$F130+1)/($J130*($J130+1)/2)*$D130))+($K130="custom")*CustCF!ET130</f>
        <v>0</v>
      </c>
      <c r="FA130" s="95">
        <f>($K130="Bell Curve")*(_xlfn.NORM.DIST(AND(FA$6&gt;=$F130,FA$6&lt;=$H130)*(FA$6-$F130+1),$J130/2,$M130,TRUE)-_xlfn.NORM.DIST(AND(FA$6&gt;=$F130,FA$6&lt;=$H130)*(EZ$6-$F130+1),$J130/2,$M130,TRUE))/(1-2*_xlfn.NORM.DIST(0,$J130/2,$M130,TRUE))*$D130+($K130="Steady Growth")*(AND(FA$6&gt;=$F130,FA$6&lt;=$H130)*((FA$6-$F130+1)/($J130*($J130+1)/2)*$D130))+($K130="custom")*CustCF!EU130</f>
        <v>0</v>
      </c>
      <c r="FB130" s="95">
        <f>($K130="Bell Curve")*(_xlfn.NORM.DIST(AND(FB$6&gt;=$F130,FB$6&lt;=$H130)*(FB$6-$F130+1),$J130/2,$M130,TRUE)-_xlfn.NORM.DIST(AND(FB$6&gt;=$F130,FB$6&lt;=$H130)*(FA$6-$F130+1),$J130/2,$M130,TRUE))/(1-2*_xlfn.NORM.DIST(0,$J130/2,$M130,TRUE))*$D130+($K130="Steady Growth")*(AND(FB$6&gt;=$F130,FB$6&lt;=$H130)*((FB$6-$F130+1)/($J130*($J130+1)/2)*$D130))+($K130="custom")*CustCF!EV130</f>
        <v>0</v>
      </c>
      <c r="FC130" s="95">
        <f>($K130="Bell Curve")*(_xlfn.NORM.DIST(AND(FC$6&gt;=$F130,FC$6&lt;=$H130)*(FC$6-$F130+1),$J130/2,$M130,TRUE)-_xlfn.NORM.DIST(AND(FC$6&gt;=$F130,FC$6&lt;=$H130)*(FB$6-$F130+1),$J130/2,$M130,TRUE))/(1-2*_xlfn.NORM.DIST(0,$J130/2,$M130,TRUE))*$D130+($K130="Steady Growth")*(AND(FC$6&gt;=$F130,FC$6&lt;=$H130)*((FC$6-$F130+1)/($J130*($J130+1)/2)*$D130))+($K130="custom")*CustCF!EW130</f>
        <v>0</v>
      </c>
      <c r="FD130" s="95">
        <f>($K130="Bell Curve")*(_xlfn.NORM.DIST(AND(FD$6&gt;=$F130,FD$6&lt;=$H130)*(FD$6-$F130+1),$J130/2,$M130,TRUE)-_xlfn.NORM.DIST(AND(FD$6&gt;=$F130,FD$6&lt;=$H130)*(FC$6-$F130+1),$J130/2,$M130,TRUE))/(1-2*_xlfn.NORM.DIST(0,$J130/2,$M130,TRUE))*$D130+($K130="Steady Growth")*(AND(FD$6&gt;=$F130,FD$6&lt;=$H130)*((FD$6-$F130+1)/($J130*($J130+1)/2)*$D130))+($K130="custom")*CustCF!EX130</f>
        <v>0</v>
      </c>
      <c r="FE130" s="95">
        <f>($K130="Bell Curve")*(_xlfn.NORM.DIST(AND(FE$6&gt;=$F130,FE$6&lt;=$H130)*(FE$6-$F130+1),$J130/2,$M130,TRUE)-_xlfn.NORM.DIST(AND(FE$6&gt;=$F130,FE$6&lt;=$H130)*(FD$6-$F130+1),$J130/2,$M130,TRUE))/(1-2*_xlfn.NORM.DIST(0,$J130/2,$M130,TRUE))*$D130+($K130="Steady Growth")*(AND(FE$6&gt;=$F130,FE$6&lt;=$H130)*((FE$6-$F130+1)/($J130*($J130+1)/2)*$D130))+($K130="custom")*CustCF!EY130</f>
        <v>0</v>
      </c>
      <c r="FF130" s="95">
        <f>($K130="Bell Curve")*(_xlfn.NORM.DIST(AND(FF$6&gt;=$F130,FF$6&lt;=$H130)*(FF$6-$F130+1),$J130/2,$M130,TRUE)-_xlfn.NORM.DIST(AND(FF$6&gt;=$F130,FF$6&lt;=$H130)*(FE$6-$F130+1),$J130/2,$M130,TRUE))/(1-2*_xlfn.NORM.DIST(0,$J130/2,$M130,TRUE))*$D130+($K130="Steady Growth")*(AND(FF$6&gt;=$F130,FF$6&lt;=$H130)*((FF$6-$F130+1)/($J130*($J130+1)/2)*$D130))+($K130="custom")*CustCF!EZ130</f>
        <v>0</v>
      </c>
      <c r="FG130" s="95">
        <f>($K130="Bell Curve")*(_xlfn.NORM.DIST(AND(FG$6&gt;=$F130,FG$6&lt;=$H130)*(FG$6-$F130+1),$J130/2,$M130,TRUE)-_xlfn.NORM.DIST(AND(FG$6&gt;=$F130,FG$6&lt;=$H130)*(FF$6-$F130+1),$J130/2,$M130,TRUE))/(1-2*_xlfn.NORM.DIST(0,$J130/2,$M130,TRUE))*$D130+($K130="Steady Growth")*(AND(FG$6&gt;=$F130,FG$6&lt;=$H130)*((FG$6-$F130+1)/($J130*($J130+1)/2)*$D130))+($K130="custom")*CustCF!FA130</f>
        <v>0</v>
      </c>
      <c r="FH130" s="95">
        <f>($K130="Bell Curve")*(_xlfn.NORM.DIST(AND(FH$6&gt;=$F130,FH$6&lt;=$H130)*(FH$6-$F130+1),$J130/2,$M130,TRUE)-_xlfn.NORM.DIST(AND(FH$6&gt;=$F130,FH$6&lt;=$H130)*(FG$6-$F130+1),$J130/2,$M130,TRUE))/(1-2*_xlfn.NORM.DIST(0,$J130/2,$M130,TRUE))*$D130+($K130="Steady Growth")*(AND(FH$6&gt;=$F130,FH$6&lt;=$H130)*((FH$6-$F130+1)/($J130*($J130+1)/2)*$D130))+($K130="custom")*CustCF!FB130</f>
        <v>0</v>
      </c>
      <c r="FI130" s="95">
        <f>($K130="Bell Curve")*(_xlfn.NORM.DIST(AND(FI$6&gt;=$F130,FI$6&lt;=$H130)*(FI$6-$F130+1),$J130/2,$M130,TRUE)-_xlfn.NORM.DIST(AND(FI$6&gt;=$F130,FI$6&lt;=$H130)*(FH$6-$F130+1),$J130/2,$M130,TRUE))/(1-2*_xlfn.NORM.DIST(0,$J130/2,$M130,TRUE))*$D130+($K130="Steady Growth")*(AND(FI$6&gt;=$F130,FI$6&lt;=$H130)*((FI$6-$F130+1)/($J130*($J130+1)/2)*$D130))+($K130="custom")*CustCF!FC130</f>
        <v>0</v>
      </c>
      <c r="FJ130" s="95">
        <f>($K130="Bell Curve")*(_xlfn.NORM.DIST(AND(FJ$6&gt;=$F130,FJ$6&lt;=$H130)*(FJ$6-$F130+1),$J130/2,$M130,TRUE)-_xlfn.NORM.DIST(AND(FJ$6&gt;=$F130,FJ$6&lt;=$H130)*(FI$6-$F130+1),$J130/2,$M130,TRUE))/(1-2*_xlfn.NORM.DIST(0,$J130/2,$M130,TRUE))*$D130+($K130="Steady Growth")*(AND(FJ$6&gt;=$F130,FJ$6&lt;=$H130)*((FJ$6-$F130+1)/($J130*($J130+1)/2)*$D130))+($K130="custom")*CustCF!FD130</f>
        <v>0</v>
      </c>
      <c r="FK130" s="95">
        <f>($K130="Bell Curve")*(_xlfn.NORM.DIST(AND(FK$6&gt;=$F130,FK$6&lt;=$H130)*(FK$6-$F130+1),$J130/2,$M130,TRUE)-_xlfn.NORM.DIST(AND(FK$6&gt;=$F130,FK$6&lt;=$H130)*(FJ$6-$F130+1),$J130/2,$M130,TRUE))/(1-2*_xlfn.NORM.DIST(0,$J130/2,$M130,TRUE))*$D130+($K130="Steady Growth")*(AND(FK$6&gt;=$F130,FK$6&lt;=$H130)*((FK$6-$F130+1)/($J130*($J130+1)/2)*$D130))+($K130="custom")*CustCF!FE130</f>
        <v>0</v>
      </c>
      <c r="FL130" s="95">
        <f>($K130="Bell Curve")*(_xlfn.NORM.DIST(AND(FL$6&gt;=$F130,FL$6&lt;=$H130)*(FL$6-$F130+1),$J130/2,$M130,TRUE)-_xlfn.NORM.DIST(AND(FL$6&gt;=$F130,FL$6&lt;=$H130)*(FK$6-$F130+1),$J130/2,$M130,TRUE))/(1-2*_xlfn.NORM.DIST(0,$J130/2,$M130,TRUE))*$D130+($K130="Steady Growth")*(AND(FL$6&gt;=$F130,FL$6&lt;=$H130)*((FL$6-$F130+1)/($J130*($J130+1)/2)*$D130))+($K130="custom")*CustCF!FF130</f>
        <v>0</v>
      </c>
      <c r="FM130" s="95">
        <f>($K130="Bell Curve")*(_xlfn.NORM.DIST(AND(FM$6&gt;=$F130,FM$6&lt;=$H130)*(FM$6-$F130+1),$J130/2,$M130,TRUE)-_xlfn.NORM.DIST(AND(FM$6&gt;=$F130,FM$6&lt;=$H130)*(FL$6-$F130+1),$J130/2,$M130,TRUE))/(1-2*_xlfn.NORM.DIST(0,$J130/2,$M130,TRUE))*$D130+($K130="Steady Growth")*(AND(FM$6&gt;=$F130,FM$6&lt;=$H130)*((FM$6-$F130+1)/($J130*($J130+1)/2)*$D130))+($K130="custom")*CustCF!FG130</f>
        <v>0</v>
      </c>
      <c r="FN130" s="95">
        <f>($K130="Bell Curve")*(_xlfn.NORM.DIST(AND(FN$6&gt;=$F130,FN$6&lt;=$H130)*(FN$6-$F130+1),$J130/2,$M130,TRUE)-_xlfn.NORM.DIST(AND(FN$6&gt;=$F130,FN$6&lt;=$H130)*(FM$6-$F130+1),$J130/2,$M130,TRUE))/(1-2*_xlfn.NORM.DIST(0,$J130/2,$M130,TRUE))*$D130+($K130="Steady Growth")*(AND(FN$6&gt;=$F130,FN$6&lt;=$H130)*((FN$6-$F130+1)/($J130*($J130+1)/2)*$D130))+($K130="custom")*CustCF!FH130</f>
        <v>0</v>
      </c>
      <c r="FO130" s="95">
        <f>($K130="Bell Curve")*(_xlfn.NORM.DIST(AND(FO$6&gt;=$F130,FO$6&lt;=$H130)*(FO$6-$F130+1),$J130/2,$M130,TRUE)-_xlfn.NORM.DIST(AND(FO$6&gt;=$F130,FO$6&lt;=$H130)*(FN$6-$F130+1),$J130/2,$M130,TRUE))/(1-2*_xlfn.NORM.DIST(0,$J130/2,$M130,TRUE))*$D130+($K130="Steady Growth")*(AND(FO$6&gt;=$F130,FO$6&lt;=$H130)*((FO$6-$F130+1)/($J130*($J130+1)/2)*$D130))+($K130="custom")*CustCF!FI130</f>
        <v>0</v>
      </c>
      <c r="FP130" s="95">
        <f>($K130="Bell Curve")*(_xlfn.NORM.DIST(AND(FP$6&gt;=$F130,FP$6&lt;=$H130)*(FP$6-$F130+1),$J130/2,$M130,TRUE)-_xlfn.NORM.DIST(AND(FP$6&gt;=$F130,FP$6&lt;=$H130)*(FO$6-$F130+1),$J130/2,$M130,TRUE))/(1-2*_xlfn.NORM.DIST(0,$J130/2,$M130,TRUE))*$D130+($K130="Steady Growth")*(AND(FP$6&gt;=$F130,FP$6&lt;=$H130)*((FP$6-$F130+1)/($J130*($J130+1)/2)*$D130))+($K130="custom")*CustCF!FJ130</f>
        <v>0</v>
      </c>
      <c r="FQ130" s="95">
        <f>($K130="Bell Curve")*(_xlfn.NORM.DIST(AND(FQ$6&gt;=$F130,FQ$6&lt;=$H130)*(FQ$6-$F130+1),$J130/2,$M130,TRUE)-_xlfn.NORM.DIST(AND(FQ$6&gt;=$F130,FQ$6&lt;=$H130)*(FP$6-$F130+1),$J130/2,$M130,TRUE))/(1-2*_xlfn.NORM.DIST(0,$J130/2,$M130,TRUE))*$D130+($K130="Steady Growth")*(AND(FQ$6&gt;=$F130,FQ$6&lt;=$H130)*((FQ$6-$F130+1)/($J130*($J130+1)/2)*$D130))+($K130="custom")*CustCF!FK130</f>
        <v>0</v>
      </c>
      <c r="FR130" s="95">
        <f>($K130="Bell Curve")*(_xlfn.NORM.DIST(AND(FR$6&gt;=$F130,FR$6&lt;=$H130)*(FR$6-$F130+1),$J130/2,$M130,TRUE)-_xlfn.NORM.DIST(AND(FR$6&gt;=$F130,FR$6&lt;=$H130)*(FQ$6-$F130+1),$J130/2,$M130,TRUE))/(1-2*_xlfn.NORM.DIST(0,$J130/2,$M130,TRUE))*$D130+($K130="Steady Growth")*(AND(FR$6&gt;=$F130,FR$6&lt;=$H130)*((FR$6-$F130+1)/($J130*($J130+1)/2)*$D130))+($K130="custom")*CustCF!FL130</f>
        <v>0</v>
      </c>
      <c r="FS130" s="95">
        <f>($K130="Bell Curve")*(_xlfn.NORM.DIST(AND(FS$6&gt;=$F130,FS$6&lt;=$H130)*(FS$6-$F130+1),$J130/2,$M130,TRUE)-_xlfn.NORM.DIST(AND(FS$6&gt;=$F130,FS$6&lt;=$H130)*(FR$6-$F130+1),$J130/2,$M130,TRUE))/(1-2*_xlfn.NORM.DIST(0,$J130/2,$M130,TRUE))*$D130+($K130="Steady Growth")*(AND(FS$6&gt;=$F130,FS$6&lt;=$H130)*((FS$6-$F130+1)/($J130*($J130+1)/2)*$D130))+($K130="custom")*CustCF!FM130</f>
        <v>0</v>
      </c>
      <c r="FT130" s="95">
        <f>($K130="Bell Curve")*(_xlfn.NORM.DIST(AND(FT$6&gt;=$F130,FT$6&lt;=$H130)*(FT$6-$F130+1),$J130/2,$M130,TRUE)-_xlfn.NORM.DIST(AND(FT$6&gt;=$F130,FT$6&lt;=$H130)*(FS$6-$F130+1),$J130/2,$M130,TRUE))/(1-2*_xlfn.NORM.DIST(0,$J130/2,$M130,TRUE))*$D130+($K130="Steady Growth")*(AND(FT$6&gt;=$F130,FT$6&lt;=$H130)*((FT$6-$F130+1)/($J130*($J130+1)/2)*$D130))+($K130="custom")*CustCF!FN130</f>
        <v>0</v>
      </c>
      <c r="FU130" s="95">
        <f>($K130="Bell Curve")*(_xlfn.NORM.DIST(AND(FU$6&gt;=$F130,FU$6&lt;=$H130)*(FU$6-$F130+1),$J130/2,$M130,TRUE)-_xlfn.NORM.DIST(AND(FU$6&gt;=$F130,FU$6&lt;=$H130)*(FT$6-$F130+1),$J130/2,$M130,TRUE))/(1-2*_xlfn.NORM.DIST(0,$J130/2,$M130,TRUE))*$D130+($K130="Steady Growth")*(AND(FU$6&gt;=$F130,FU$6&lt;=$H130)*((FU$6-$F130+1)/($J130*($J130+1)/2)*$D130))+($K130="custom")*CustCF!FO130</f>
        <v>0</v>
      </c>
      <c r="FV130" s="95">
        <f>($K130="Bell Curve")*(_xlfn.NORM.DIST(AND(FV$6&gt;=$F130,FV$6&lt;=$H130)*(FV$6-$F130+1),$J130/2,$M130,TRUE)-_xlfn.NORM.DIST(AND(FV$6&gt;=$F130,FV$6&lt;=$H130)*(FU$6-$F130+1),$J130/2,$M130,TRUE))/(1-2*_xlfn.NORM.DIST(0,$J130/2,$M130,TRUE))*$D130+($K130="Steady Growth")*(AND(FV$6&gt;=$F130,FV$6&lt;=$H130)*((FV$6-$F130+1)/($J130*($J130+1)/2)*$D130))+($K130="custom")*CustCF!FP130</f>
        <v>0</v>
      </c>
      <c r="FW130" s="95">
        <f>($K130="Bell Curve")*(_xlfn.NORM.DIST(AND(FW$6&gt;=$F130,FW$6&lt;=$H130)*(FW$6-$F130+1),$J130/2,$M130,TRUE)-_xlfn.NORM.DIST(AND(FW$6&gt;=$F130,FW$6&lt;=$H130)*(FV$6-$F130+1),$J130/2,$M130,TRUE))/(1-2*_xlfn.NORM.DIST(0,$J130/2,$M130,TRUE))*$D130+($K130="Steady Growth")*(AND(FW$6&gt;=$F130,FW$6&lt;=$H130)*((FW$6-$F130+1)/($J130*($J130+1)/2)*$D130))+($K130="custom")*CustCF!FQ130</f>
        <v>0</v>
      </c>
      <c r="FX130" s="95">
        <f>($K130="Bell Curve")*(_xlfn.NORM.DIST(AND(FX$6&gt;=$F130,FX$6&lt;=$H130)*(FX$6-$F130+1),$J130/2,$M130,TRUE)-_xlfn.NORM.DIST(AND(FX$6&gt;=$F130,FX$6&lt;=$H130)*(FW$6-$F130+1),$J130/2,$M130,TRUE))/(1-2*_xlfn.NORM.DIST(0,$J130/2,$M130,TRUE))*$D130+($K130="Steady Growth")*(AND(FX$6&gt;=$F130,FX$6&lt;=$H130)*((FX$6-$F130+1)/($J130*($J130+1)/2)*$D130))+($K130="custom")*CustCF!FR130</f>
        <v>0</v>
      </c>
      <c r="FY130" s="95">
        <f>($K130="Bell Curve")*(_xlfn.NORM.DIST(AND(FY$6&gt;=$F130,FY$6&lt;=$H130)*(FY$6-$F130+1),$J130/2,$M130,TRUE)-_xlfn.NORM.DIST(AND(FY$6&gt;=$F130,FY$6&lt;=$H130)*(FX$6-$F130+1),$J130/2,$M130,TRUE))/(1-2*_xlfn.NORM.DIST(0,$J130/2,$M130,TRUE))*$D130+($K130="Steady Growth")*(AND(FY$6&gt;=$F130,FY$6&lt;=$H130)*((FY$6-$F130+1)/($J130*($J130+1)/2)*$D130))+($K130="custom")*CustCF!FS130</f>
        <v>0</v>
      </c>
      <c r="FZ130" s="95">
        <f>($K130="Bell Curve")*(_xlfn.NORM.DIST(AND(FZ$6&gt;=$F130,FZ$6&lt;=$H130)*(FZ$6-$F130+1),$J130/2,$M130,TRUE)-_xlfn.NORM.DIST(AND(FZ$6&gt;=$F130,FZ$6&lt;=$H130)*(FY$6-$F130+1),$J130/2,$M130,TRUE))/(1-2*_xlfn.NORM.DIST(0,$J130/2,$M130,TRUE))*$D130+($K130="Steady Growth")*(AND(FZ$6&gt;=$F130,FZ$6&lt;=$H130)*((FZ$6-$F130+1)/($J130*($J130+1)/2)*$D130))+($K130="custom")*CustCF!FT130</f>
        <v>0</v>
      </c>
      <c r="GA130" s="95">
        <f>($K130="Bell Curve")*(_xlfn.NORM.DIST(AND(GA$6&gt;=$F130,GA$6&lt;=$H130)*(GA$6-$F130+1),$J130/2,$M130,TRUE)-_xlfn.NORM.DIST(AND(GA$6&gt;=$F130,GA$6&lt;=$H130)*(FZ$6-$F130+1),$J130/2,$M130,TRUE))/(1-2*_xlfn.NORM.DIST(0,$J130/2,$M130,TRUE))*$D130+($K130="Steady Growth")*(AND(GA$6&gt;=$F130,GA$6&lt;=$H130)*((GA$6-$F130+1)/($J130*($J130+1)/2)*$D130))+($K130="custom")*CustCF!FU130</f>
        <v>0</v>
      </c>
      <c r="GB130" s="95">
        <f>($K130="Bell Curve")*(_xlfn.NORM.DIST(AND(GB$6&gt;=$F130,GB$6&lt;=$H130)*(GB$6-$F130+1),$J130/2,$M130,TRUE)-_xlfn.NORM.DIST(AND(GB$6&gt;=$F130,GB$6&lt;=$H130)*(GA$6-$F130+1),$J130/2,$M130,TRUE))/(1-2*_xlfn.NORM.DIST(0,$J130/2,$M130,TRUE))*$D130+($K130="Steady Growth")*(AND(GB$6&gt;=$F130,GB$6&lt;=$H130)*((GB$6-$F130+1)/($J130*($J130+1)/2)*$D130))+($K130="custom")*CustCF!FV130</f>
        <v>0</v>
      </c>
      <c r="GC130" s="95">
        <f>($K130="Bell Curve")*(_xlfn.NORM.DIST(AND(GC$6&gt;=$F130,GC$6&lt;=$H130)*(GC$6-$F130+1),$J130/2,$M130,TRUE)-_xlfn.NORM.DIST(AND(GC$6&gt;=$F130,GC$6&lt;=$H130)*(GB$6-$F130+1),$J130/2,$M130,TRUE))/(1-2*_xlfn.NORM.DIST(0,$J130/2,$M130,TRUE))*$D130+($K130="Steady Growth")*(AND(GC$6&gt;=$F130,GC$6&lt;=$H130)*((GC$6-$F130+1)/($J130*($J130+1)/2)*$D130))+($K130="custom")*CustCF!FW130</f>
        <v>0</v>
      </c>
      <c r="GD130" s="95">
        <f>($K130="Bell Curve")*(_xlfn.NORM.DIST(AND(GD$6&gt;=$F130,GD$6&lt;=$H130)*(GD$6-$F130+1),$J130/2,$M130,TRUE)-_xlfn.NORM.DIST(AND(GD$6&gt;=$F130,GD$6&lt;=$H130)*(GC$6-$F130+1),$J130/2,$M130,TRUE))/(1-2*_xlfn.NORM.DIST(0,$J130/2,$M130,TRUE))*$D130+($K130="Steady Growth")*(AND(GD$6&gt;=$F130,GD$6&lt;=$H130)*((GD$6-$F130+1)/($J130*($J130+1)/2)*$D130))+($K130="custom")*CustCF!FX130</f>
        <v>0</v>
      </c>
      <c r="GE130" s="95">
        <f>($K130="Bell Curve")*(_xlfn.NORM.DIST(AND(GE$6&gt;=$F130,GE$6&lt;=$H130)*(GE$6-$F130+1),$J130/2,$M130,TRUE)-_xlfn.NORM.DIST(AND(GE$6&gt;=$F130,GE$6&lt;=$H130)*(GD$6-$F130+1),$J130/2,$M130,TRUE))/(1-2*_xlfn.NORM.DIST(0,$J130/2,$M130,TRUE))*$D130+($K130="Steady Growth")*(AND(GE$6&gt;=$F130,GE$6&lt;=$H130)*((GE$6-$F130+1)/($J130*($J130+1)/2)*$D130))+($K130="custom")*CustCF!FY130</f>
        <v>0</v>
      </c>
      <c r="GF130" s="95">
        <f>($K130="Bell Curve")*(_xlfn.NORM.DIST(AND(GF$6&gt;=$F130,GF$6&lt;=$H130)*(GF$6-$F130+1),$J130/2,$M130,TRUE)-_xlfn.NORM.DIST(AND(GF$6&gt;=$F130,GF$6&lt;=$H130)*(GE$6-$F130+1),$J130/2,$M130,TRUE))/(1-2*_xlfn.NORM.DIST(0,$J130/2,$M130,TRUE))*$D130+($K130="Steady Growth")*(AND(GF$6&gt;=$F130,GF$6&lt;=$H130)*((GF$6-$F130+1)/($J130*($J130+1)/2)*$D130))+($K130="custom")*CustCF!FZ130</f>
        <v>0</v>
      </c>
      <c r="GG130" s="95">
        <f>($K130="Bell Curve")*(_xlfn.NORM.DIST(AND(GG$6&gt;=$F130,GG$6&lt;=$H130)*(GG$6-$F130+1),$J130/2,$M130,TRUE)-_xlfn.NORM.DIST(AND(GG$6&gt;=$F130,GG$6&lt;=$H130)*(GF$6-$F130+1),$J130/2,$M130,TRUE))/(1-2*_xlfn.NORM.DIST(0,$J130/2,$M130,TRUE))*$D130+($K130="Steady Growth")*(AND(GG$6&gt;=$F130,GG$6&lt;=$H130)*((GG$6-$F130+1)/($J130*($J130+1)/2)*$D130))+($K130="custom")*CustCF!GA130</f>
        <v>0</v>
      </c>
      <c r="GH130" s="95">
        <f>($K130="Bell Curve")*(_xlfn.NORM.DIST(AND(GH$6&gt;=$F130,GH$6&lt;=$H130)*(GH$6-$F130+1),$J130/2,$M130,TRUE)-_xlfn.NORM.DIST(AND(GH$6&gt;=$F130,GH$6&lt;=$H130)*(GG$6-$F130+1),$J130/2,$M130,TRUE))/(1-2*_xlfn.NORM.DIST(0,$J130/2,$M130,TRUE))*$D130+($K130="Steady Growth")*(AND(GH$6&gt;=$F130,GH$6&lt;=$H130)*((GH$6-$F130+1)/($J130*($J130+1)/2)*$D130))+($K130="custom")*CustCF!GB130</f>
        <v>0</v>
      </c>
      <c r="GI130" s="95">
        <f>($K130="Bell Curve")*(_xlfn.NORM.DIST(AND(GI$6&gt;=$F130,GI$6&lt;=$H130)*(GI$6-$F130+1),$J130/2,$M130,TRUE)-_xlfn.NORM.DIST(AND(GI$6&gt;=$F130,GI$6&lt;=$H130)*(GH$6-$F130+1),$J130/2,$M130,TRUE))/(1-2*_xlfn.NORM.DIST(0,$J130/2,$M130,TRUE))*$D130+($K130="Steady Growth")*(AND(GI$6&gt;=$F130,GI$6&lt;=$H130)*((GI$6-$F130+1)/($J130*($J130+1)/2)*$D130))+($K130="custom")*CustCF!GC130</f>
        <v>0</v>
      </c>
      <c r="GJ130" s="95">
        <f>($K130="Bell Curve")*(_xlfn.NORM.DIST(AND(GJ$6&gt;=$F130,GJ$6&lt;=$H130)*(GJ$6-$F130+1),$J130/2,$M130,TRUE)-_xlfn.NORM.DIST(AND(GJ$6&gt;=$F130,GJ$6&lt;=$H130)*(GI$6-$F130+1),$J130/2,$M130,TRUE))/(1-2*_xlfn.NORM.DIST(0,$J130/2,$M130,TRUE))*$D130+($K130="Steady Growth")*(AND(GJ$6&gt;=$F130,GJ$6&lt;=$H130)*((GJ$6-$F130+1)/($J130*($J130+1)/2)*$D130))+($K130="custom")*CustCF!GD130</f>
        <v>0</v>
      </c>
      <c r="GK130" s="95">
        <f>($K130="Bell Curve")*(_xlfn.NORM.DIST(AND(GK$6&gt;=$F130,GK$6&lt;=$H130)*(GK$6-$F130+1),$J130/2,$M130,TRUE)-_xlfn.NORM.DIST(AND(GK$6&gt;=$F130,GK$6&lt;=$H130)*(GJ$6-$F130+1),$J130/2,$M130,TRUE))/(1-2*_xlfn.NORM.DIST(0,$J130/2,$M130,TRUE))*$D130+($K130="Steady Growth")*(AND(GK$6&gt;=$F130,GK$6&lt;=$H130)*((GK$6-$F130+1)/($J130*($J130+1)/2)*$D130))+($K130="custom")*CustCF!GE130</f>
        <v>0</v>
      </c>
      <c r="GL130" s="95">
        <f>($K130="Bell Curve")*(_xlfn.NORM.DIST(AND(GL$6&gt;=$F130,GL$6&lt;=$H130)*(GL$6-$F130+1),$J130/2,$M130,TRUE)-_xlfn.NORM.DIST(AND(GL$6&gt;=$F130,GL$6&lt;=$H130)*(GK$6-$F130+1),$J130/2,$M130,TRUE))/(1-2*_xlfn.NORM.DIST(0,$J130/2,$M130,TRUE))*$D130+($K130="Steady Growth")*(AND(GL$6&gt;=$F130,GL$6&lt;=$H130)*((GL$6-$F130+1)/($J130*($J130+1)/2)*$D130))+($K130="custom")*CustCF!GF130</f>
        <v>0</v>
      </c>
      <c r="GM130" s="95">
        <f>($K130="Bell Curve")*(_xlfn.NORM.DIST(AND(GM$6&gt;=$F130,GM$6&lt;=$H130)*(GM$6-$F130+1),$J130/2,$M130,TRUE)-_xlfn.NORM.DIST(AND(GM$6&gt;=$F130,GM$6&lt;=$H130)*(GL$6-$F130+1),$J130/2,$M130,TRUE))/(1-2*_xlfn.NORM.DIST(0,$J130/2,$M130,TRUE))*$D130+($K130="Steady Growth")*(AND(GM$6&gt;=$F130,GM$6&lt;=$H130)*((GM$6-$F130+1)/($J130*($J130+1)/2)*$D130))+($K130="custom")*CustCF!GG130</f>
        <v>0</v>
      </c>
      <c r="GN130" s="268">
        <f>($K130="Bell Curve")*(_xlfn.NORM.DIST(AND(GN$6&gt;=$F130,GN$6&lt;=$H130)*(GN$6-$F130+1),$J130/2,$M130,TRUE)-_xlfn.NORM.DIST(AND(GN$6&gt;=$F130,GN$6&lt;=$H130)*(GM$6-$F130+1),$J130/2,$M130,TRUE))/(1-2*_xlfn.NORM.DIST(0,$J130/2,$M130,TRUE))*$D130+($K130="Steady Growth")*(AND(GN$6&gt;=$F130,GN$6&lt;=$H130)*((GN$6-$F130+1)/($J130*($J130+1)/2)*$D130))+($K130="custom")*CustCF!GH130</f>
        <v>0</v>
      </c>
      <c r="GO130" s="1"/>
      <c r="GP130" s="67"/>
    </row>
    <row r="131" spans="1:198" customFormat="1" outlineLevel="1" x14ac:dyDescent="0.75">
      <c r="A131" s="1"/>
      <c r="B131" s="1"/>
      <c r="C131" s="262" t="str">
        <f>Budget!AF12</f>
        <v>Insurance</v>
      </c>
      <c r="D131" s="19">
        <f>Budget!AG12</f>
        <v>2200000</v>
      </c>
      <c r="E131" s="19">
        <f t="shared" si="61"/>
        <v>21</v>
      </c>
      <c r="F131" s="263">
        <f t="shared" ref="F131:F133" si="64">+H131-3</f>
        <v>21</v>
      </c>
      <c r="G131" s="257">
        <f>IF(L131="custom",CustCF!F131,INDEX($P$8:$GN$8,MATCH(F131,$P$6:$GN$6,0)))</f>
        <v>46691</v>
      </c>
      <c r="H131" s="264">
        <v>24</v>
      </c>
      <c r="I131" s="257">
        <f>IF(L131="custom",CustCF!G131,INDEX($P$8:$GN$8,MATCH(H131,$P$6:$GN$6,0)))</f>
        <v>46783</v>
      </c>
      <c r="J131" s="260">
        <f t="shared" si="62"/>
        <v>4</v>
      </c>
      <c r="K131" s="265" t="s">
        <v>116</v>
      </c>
      <c r="L131" s="266" t="s">
        <v>141</v>
      </c>
      <c r="M131" s="267">
        <f t="shared" si="63"/>
        <v>9</v>
      </c>
      <c r="N131" s="18">
        <f>SUM(P131:GN131)</f>
        <v>2200000</v>
      </c>
      <c r="O131" s="1372">
        <f t="shared" si="46"/>
        <v>0</v>
      </c>
      <c r="P131" s="95">
        <f>($K131="Bell Curve")*(_xlfn.NORM.DIST(AND(P$6&gt;=$F131,P$6&lt;=$H131)*(P$6-$F131+1),$J131/2,$M131,TRUE)-_xlfn.NORM.DIST(AND(P$6&gt;=$F131,P$6&lt;=$H131)*(O$6-$F131+1),$J131/2,$M131,TRUE))/(1-2*_xlfn.NORM.DIST(0,$J131/2,$M131,TRUE))*$D131+($K131="Steady Growth")*(AND(P$6&gt;=$F131,P$6&lt;=$H131)*((P$6-$F131+1)/($J131*($J131+1)/2)*$D131))+($K131="custom")*CustCF!J131</f>
        <v>0</v>
      </c>
      <c r="Q131" s="95">
        <f>($K131="Bell Curve")*(_xlfn.NORM.DIST(AND(Q$6&gt;=$F131,Q$6&lt;=$H131)*(Q$6-$F131+1),$J131/2,$M131,TRUE)-_xlfn.NORM.DIST(AND(Q$6&gt;=$F131,Q$6&lt;=$H131)*(P$6-$F131+1),$J131/2,$M131,TRUE))/(1-2*_xlfn.NORM.DIST(0,$J131/2,$M131,TRUE))*$D131+($K131="Steady Growth")*(AND(Q$6&gt;=$F131,Q$6&lt;=$H131)*((Q$6-$F131+1)/($J131*($J131+1)/2)*$D131))+($K131="custom")*CustCF!K131</f>
        <v>0</v>
      </c>
      <c r="R131" s="95">
        <f>($K131="Bell Curve")*(_xlfn.NORM.DIST(AND(R$6&gt;=$F131,R$6&lt;=$H131)*(R$6-$F131+1),$J131/2,$M131,TRUE)-_xlfn.NORM.DIST(AND(R$6&gt;=$F131,R$6&lt;=$H131)*(Q$6-$F131+1),$J131/2,$M131,TRUE))/(1-2*_xlfn.NORM.DIST(0,$J131/2,$M131,TRUE))*$D131+($K131="Steady Growth")*(AND(R$6&gt;=$F131,R$6&lt;=$H131)*((R$6-$F131+1)/($J131*($J131+1)/2)*$D131))+($K131="custom")*CustCF!L131</f>
        <v>0</v>
      </c>
      <c r="S131" s="95">
        <f>($K131="Bell Curve")*(_xlfn.NORM.DIST(AND(S$6&gt;=$F131,S$6&lt;=$H131)*(S$6-$F131+1),$J131/2,$M131,TRUE)-_xlfn.NORM.DIST(AND(S$6&gt;=$F131,S$6&lt;=$H131)*(R$6-$F131+1),$J131/2,$M131,TRUE))/(1-2*_xlfn.NORM.DIST(0,$J131/2,$M131,TRUE))*$D131+($K131="Steady Growth")*(AND(S$6&gt;=$F131,S$6&lt;=$H131)*((S$6-$F131+1)/($J131*($J131+1)/2)*$D131))+($K131="custom")*CustCF!M131</f>
        <v>0</v>
      </c>
      <c r="T131" s="95">
        <f>($K131="Bell Curve")*(_xlfn.NORM.DIST(AND(T$6&gt;=$F131,T$6&lt;=$H131)*(T$6-$F131+1),$J131/2,$M131,TRUE)-_xlfn.NORM.DIST(AND(T$6&gt;=$F131,T$6&lt;=$H131)*(S$6-$F131+1),$J131/2,$M131,TRUE))/(1-2*_xlfn.NORM.DIST(0,$J131/2,$M131,TRUE))*$D131+($K131="Steady Growth")*(AND(T$6&gt;=$F131,T$6&lt;=$H131)*((T$6-$F131+1)/($J131*($J131+1)/2)*$D131))+($K131="custom")*CustCF!N131</f>
        <v>0</v>
      </c>
      <c r="U131" s="95">
        <f>($K131="Bell Curve")*(_xlfn.NORM.DIST(AND(U$6&gt;=$F131,U$6&lt;=$H131)*(U$6-$F131+1),$J131/2,$M131,TRUE)-_xlfn.NORM.DIST(AND(U$6&gt;=$F131,U$6&lt;=$H131)*(T$6-$F131+1),$J131/2,$M131,TRUE))/(1-2*_xlfn.NORM.DIST(0,$J131/2,$M131,TRUE))*$D131+($K131="Steady Growth")*(AND(U$6&gt;=$F131,U$6&lt;=$H131)*((U$6-$F131+1)/($J131*($J131+1)/2)*$D131))+($K131="custom")*CustCF!O131</f>
        <v>0</v>
      </c>
      <c r="V131" s="95">
        <f>($K131="Bell Curve")*(_xlfn.NORM.DIST(AND(V$6&gt;=$F131,V$6&lt;=$H131)*(V$6-$F131+1),$J131/2,$M131,TRUE)-_xlfn.NORM.DIST(AND(V$6&gt;=$F131,V$6&lt;=$H131)*(U$6-$F131+1),$J131/2,$M131,TRUE))/(1-2*_xlfn.NORM.DIST(0,$J131/2,$M131,TRUE))*$D131+($K131="Steady Growth")*(AND(V$6&gt;=$F131,V$6&lt;=$H131)*((V$6-$F131+1)/($J131*($J131+1)/2)*$D131))+($K131="custom")*CustCF!P131</f>
        <v>0</v>
      </c>
      <c r="W131" s="95">
        <f>($K131="Bell Curve")*(_xlfn.NORM.DIST(AND(W$6&gt;=$F131,W$6&lt;=$H131)*(W$6-$F131+1),$J131/2,$M131,TRUE)-_xlfn.NORM.DIST(AND(W$6&gt;=$F131,W$6&lt;=$H131)*(V$6-$F131+1),$J131/2,$M131,TRUE))/(1-2*_xlfn.NORM.DIST(0,$J131/2,$M131,TRUE))*$D131+($K131="Steady Growth")*(AND(W$6&gt;=$F131,W$6&lt;=$H131)*((W$6-$F131+1)/($J131*($J131+1)/2)*$D131))+($K131="custom")*CustCF!Q131</f>
        <v>0</v>
      </c>
      <c r="X131" s="95">
        <f>($K131="Bell Curve")*(_xlfn.NORM.DIST(AND(X$6&gt;=$F131,X$6&lt;=$H131)*(X$6-$F131+1),$J131/2,$M131,TRUE)-_xlfn.NORM.DIST(AND(X$6&gt;=$F131,X$6&lt;=$H131)*(W$6-$F131+1),$J131/2,$M131,TRUE))/(1-2*_xlfn.NORM.DIST(0,$J131/2,$M131,TRUE))*$D131+($K131="Steady Growth")*(AND(X$6&gt;=$F131,X$6&lt;=$H131)*((X$6-$F131+1)/($J131*($J131+1)/2)*$D131))+($K131="custom")*CustCF!R131</f>
        <v>0</v>
      </c>
      <c r="Y131" s="95">
        <f>($K131="Bell Curve")*(_xlfn.NORM.DIST(AND(Y$6&gt;=$F131,Y$6&lt;=$H131)*(Y$6-$F131+1),$J131/2,$M131,TRUE)-_xlfn.NORM.DIST(AND(Y$6&gt;=$F131,Y$6&lt;=$H131)*(X$6-$F131+1),$J131/2,$M131,TRUE))/(1-2*_xlfn.NORM.DIST(0,$J131/2,$M131,TRUE))*$D131+($K131="Steady Growth")*(AND(Y$6&gt;=$F131,Y$6&lt;=$H131)*((Y$6-$F131+1)/($J131*($J131+1)/2)*$D131))+($K131="custom")*CustCF!S131</f>
        <v>0</v>
      </c>
      <c r="Z131" s="95">
        <f>($K131="Bell Curve")*(_xlfn.NORM.DIST(AND(Z$6&gt;=$F131,Z$6&lt;=$H131)*(Z$6-$F131+1),$J131/2,$M131,TRUE)-_xlfn.NORM.DIST(AND(Z$6&gt;=$F131,Z$6&lt;=$H131)*(Y$6-$F131+1),$J131/2,$M131,TRUE))/(1-2*_xlfn.NORM.DIST(0,$J131/2,$M131,TRUE))*$D131+($K131="Steady Growth")*(AND(Z$6&gt;=$F131,Z$6&lt;=$H131)*((Z$6-$F131+1)/($J131*($J131+1)/2)*$D131))+($K131="custom")*CustCF!T131</f>
        <v>0</v>
      </c>
      <c r="AA131" s="95">
        <f>($K131="Bell Curve")*(_xlfn.NORM.DIST(AND(AA$6&gt;=$F131,AA$6&lt;=$H131)*(AA$6-$F131+1),$J131/2,$M131,TRUE)-_xlfn.NORM.DIST(AND(AA$6&gt;=$F131,AA$6&lt;=$H131)*(Z$6-$F131+1),$J131/2,$M131,TRUE))/(1-2*_xlfn.NORM.DIST(0,$J131/2,$M131,TRUE))*$D131+($K131="Steady Growth")*(AND(AA$6&gt;=$F131,AA$6&lt;=$H131)*((AA$6-$F131+1)/($J131*($J131+1)/2)*$D131))+($K131="custom")*CustCF!U131</f>
        <v>0</v>
      </c>
      <c r="AB131" s="95">
        <f>($K131="Bell Curve")*(_xlfn.NORM.DIST(AND(AB$6&gt;=$F131,AB$6&lt;=$H131)*(AB$6-$F131+1),$J131/2,$M131,TRUE)-_xlfn.NORM.DIST(AND(AB$6&gt;=$F131,AB$6&lt;=$H131)*(AA$6-$F131+1),$J131/2,$M131,TRUE))/(1-2*_xlfn.NORM.DIST(0,$J131/2,$M131,TRUE))*$D131+($K131="Steady Growth")*(AND(AB$6&gt;=$F131,AB$6&lt;=$H131)*((AB$6-$F131+1)/($J131*($J131+1)/2)*$D131))+($K131="custom")*CustCF!V131</f>
        <v>0</v>
      </c>
      <c r="AC131" s="95">
        <f>($K131="Bell Curve")*(_xlfn.NORM.DIST(AND(AC$6&gt;=$F131,AC$6&lt;=$H131)*(AC$6-$F131+1),$J131/2,$M131,TRUE)-_xlfn.NORM.DIST(AND(AC$6&gt;=$F131,AC$6&lt;=$H131)*(AB$6-$F131+1),$J131/2,$M131,TRUE))/(1-2*_xlfn.NORM.DIST(0,$J131/2,$M131,TRUE))*$D131+($K131="Steady Growth")*(AND(AC$6&gt;=$F131,AC$6&lt;=$H131)*((AC$6-$F131+1)/($J131*($J131+1)/2)*$D131))+($K131="custom")*CustCF!W131</f>
        <v>0</v>
      </c>
      <c r="AD131" s="95">
        <f>($K131="Bell Curve")*(_xlfn.NORM.DIST(AND(AD$6&gt;=$F131,AD$6&lt;=$H131)*(AD$6-$F131+1),$J131/2,$M131,TRUE)-_xlfn.NORM.DIST(AND(AD$6&gt;=$F131,AD$6&lt;=$H131)*(AC$6-$F131+1),$J131/2,$M131,TRUE))/(1-2*_xlfn.NORM.DIST(0,$J131/2,$M131,TRUE))*$D131+($K131="Steady Growth")*(AND(AD$6&gt;=$F131,AD$6&lt;=$H131)*((AD$6-$F131+1)/($J131*($J131+1)/2)*$D131))+($K131="custom")*CustCF!X131</f>
        <v>0</v>
      </c>
      <c r="AE131" s="95">
        <f>($K131="Bell Curve")*(_xlfn.NORM.DIST(AND(AE$6&gt;=$F131,AE$6&lt;=$H131)*(AE$6-$F131+1),$J131/2,$M131,TRUE)-_xlfn.NORM.DIST(AND(AE$6&gt;=$F131,AE$6&lt;=$H131)*(AD$6-$F131+1),$J131/2,$M131,TRUE))/(1-2*_xlfn.NORM.DIST(0,$J131/2,$M131,TRUE))*$D131+($K131="Steady Growth")*(AND(AE$6&gt;=$F131,AE$6&lt;=$H131)*((AE$6-$F131+1)/($J131*($J131+1)/2)*$D131))+($K131="custom")*CustCF!Y131</f>
        <v>0</v>
      </c>
      <c r="AF131" s="95">
        <f>($K131="Bell Curve")*(_xlfn.NORM.DIST(AND(AF$6&gt;=$F131,AF$6&lt;=$H131)*(AF$6-$F131+1),$J131/2,$M131,TRUE)-_xlfn.NORM.DIST(AND(AF$6&gt;=$F131,AF$6&lt;=$H131)*(AE$6-$F131+1),$J131/2,$M131,TRUE))/(1-2*_xlfn.NORM.DIST(0,$J131/2,$M131,TRUE))*$D131+($K131="Steady Growth")*(AND(AF$6&gt;=$F131,AF$6&lt;=$H131)*((AF$6-$F131+1)/($J131*($J131+1)/2)*$D131))+($K131="custom")*CustCF!Z131</f>
        <v>0</v>
      </c>
      <c r="AG131" s="95">
        <f>($K131="Bell Curve")*(_xlfn.NORM.DIST(AND(AG$6&gt;=$F131,AG$6&lt;=$H131)*(AG$6-$F131+1),$J131/2,$M131,TRUE)-_xlfn.NORM.DIST(AND(AG$6&gt;=$F131,AG$6&lt;=$H131)*(AF$6-$F131+1),$J131/2,$M131,TRUE))/(1-2*_xlfn.NORM.DIST(0,$J131/2,$M131,TRUE))*$D131+($K131="Steady Growth")*(AND(AG$6&gt;=$F131,AG$6&lt;=$H131)*((AG$6-$F131+1)/($J131*($J131+1)/2)*$D131))+($K131="custom")*CustCF!AA131</f>
        <v>0</v>
      </c>
      <c r="AH131" s="95">
        <f>($K131="Bell Curve")*(_xlfn.NORM.DIST(AND(AH$6&gt;=$F131,AH$6&lt;=$H131)*(AH$6-$F131+1),$J131/2,$M131,TRUE)-_xlfn.NORM.DIST(AND(AH$6&gt;=$F131,AH$6&lt;=$H131)*(AG$6-$F131+1),$J131/2,$M131,TRUE))/(1-2*_xlfn.NORM.DIST(0,$J131/2,$M131,TRUE))*$D131+($K131="Steady Growth")*(AND(AH$6&gt;=$F131,AH$6&lt;=$H131)*((AH$6-$F131+1)/($J131*($J131+1)/2)*$D131))+($K131="custom")*CustCF!AB131</f>
        <v>0</v>
      </c>
      <c r="AI131" s="95">
        <f>($K131="Bell Curve")*(_xlfn.NORM.DIST(AND(AI$6&gt;=$F131,AI$6&lt;=$H131)*(AI$6-$F131+1),$J131/2,$M131,TRUE)-_xlfn.NORM.DIST(AND(AI$6&gt;=$F131,AI$6&lt;=$H131)*(AH$6-$F131+1),$J131/2,$M131,TRUE))/(1-2*_xlfn.NORM.DIST(0,$J131/2,$M131,TRUE))*$D131+($K131="Steady Growth")*(AND(AI$6&gt;=$F131,AI$6&lt;=$H131)*((AI$6-$F131+1)/($J131*($J131+1)/2)*$D131))+($K131="custom")*CustCF!AC131</f>
        <v>0</v>
      </c>
      <c r="AJ131" s="95">
        <f>($K131="Bell Curve")*(_xlfn.NORM.DIST(AND(AJ$6&gt;=$F131,AJ$6&lt;=$H131)*(AJ$6-$F131+1),$J131/2,$M131,TRUE)-_xlfn.NORM.DIST(AND(AJ$6&gt;=$F131,AJ$6&lt;=$H131)*(AI$6-$F131+1),$J131/2,$M131,TRUE))/(1-2*_xlfn.NORM.DIST(0,$J131/2,$M131,TRUE))*$D131+($K131="Steady Growth")*(AND(AJ$6&gt;=$F131,AJ$6&lt;=$H131)*((AJ$6-$F131+1)/($J131*($J131+1)/2)*$D131))+($K131="custom")*CustCF!AD131</f>
        <v>0</v>
      </c>
      <c r="AK131" s="95">
        <f>($K131="Bell Curve")*(_xlfn.NORM.DIST(AND(AK$6&gt;=$F131,AK$6&lt;=$H131)*(AK$6-$F131+1),$J131/2,$M131,TRUE)-_xlfn.NORM.DIST(AND(AK$6&gt;=$F131,AK$6&lt;=$H131)*(AJ$6-$F131+1),$J131/2,$M131,TRUE))/(1-2*_xlfn.NORM.DIST(0,$J131/2,$M131,TRUE))*$D131+($K131="Steady Growth")*(AND(AK$6&gt;=$F131,AK$6&lt;=$H131)*((AK$6-$F131+1)/($J131*($J131+1)/2)*$D131))+($K131="custom")*CustCF!AE131</f>
        <v>546608.47267340485</v>
      </c>
      <c r="AL131" s="95">
        <f>($K131="Bell Curve")*(_xlfn.NORM.DIST(AND(AL$6&gt;=$F131,AL$6&lt;=$H131)*(AL$6-$F131+1),$J131/2,$M131,TRUE)-_xlfn.NORM.DIST(AND(AL$6&gt;=$F131,AL$6&lt;=$H131)*(AK$6-$F131+1),$J131/2,$M131,TRUE))/(1-2*_xlfn.NORM.DIST(0,$J131/2,$M131,TRUE))*$D131+($K131="Steady Growth")*(AND(AL$6&gt;=$F131,AL$6&lt;=$H131)*((AL$6-$F131+1)/($J131*($J131+1)/2)*$D131))+($K131="custom")*CustCF!AF131</f>
        <v>553391.52732659515</v>
      </c>
      <c r="AM131" s="95">
        <f>($K131="Bell Curve")*(_xlfn.NORM.DIST(AND(AM$6&gt;=$F131,AM$6&lt;=$H131)*(AM$6-$F131+1),$J131/2,$M131,TRUE)-_xlfn.NORM.DIST(AND(AM$6&gt;=$F131,AM$6&lt;=$H131)*(AL$6-$F131+1),$J131/2,$M131,TRUE))/(1-2*_xlfn.NORM.DIST(0,$J131/2,$M131,TRUE))*$D131+($K131="Steady Growth")*(AND(AM$6&gt;=$F131,AM$6&lt;=$H131)*((AM$6-$F131+1)/($J131*($J131+1)/2)*$D131))+($K131="custom")*CustCF!AG131</f>
        <v>553391.52732659515</v>
      </c>
      <c r="AN131" s="95">
        <f>($K131="Bell Curve")*(_xlfn.NORM.DIST(AND(AN$6&gt;=$F131,AN$6&lt;=$H131)*(AN$6-$F131+1),$J131/2,$M131,TRUE)-_xlfn.NORM.DIST(AND(AN$6&gt;=$F131,AN$6&lt;=$H131)*(AM$6-$F131+1),$J131/2,$M131,TRUE))/(1-2*_xlfn.NORM.DIST(0,$J131/2,$M131,TRUE))*$D131+($K131="Steady Growth")*(AND(AN$6&gt;=$F131,AN$6&lt;=$H131)*((AN$6-$F131+1)/($J131*($J131+1)/2)*$D131))+($K131="custom")*CustCF!AH131</f>
        <v>546608.47267340485</v>
      </c>
      <c r="AO131" s="95">
        <f>($K131="Bell Curve")*(_xlfn.NORM.DIST(AND(AO$6&gt;=$F131,AO$6&lt;=$H131)*(AO$6-$F131+1),$J131/2,$M131,TRUE)-_xlfn.NORM.DIST(AND(AO$6&gt;=$F131,AO$6&lt;=$H131)*(AN$6-$F131+1),$J131/2,$M131,TRUE))/(1-2*_xlfn.NORM.DIST(0,$J131/2,$M131,TRUE))*$D131+($K131="Steady Growth")*(AND(AO$6&gt;=$F131,AO$6&lt;=$H131)*((AO$6-$F131+1)/($J131*($J131+1)/2)*$D131))+($K131="custom")*CustCF!AI131</f>
        <v>0</v>
      </c>
      <c r="AP131" s="95">
        <f>($K131="Bell Curve")*(_xlfn.NORM.DIST(AND(AP$6&gt;=$F131,AP$6&lt;=$H131)*(AP$6-$F131+1),$J131/2,$M131,TRUE)-_xlfn.NORM.DIST(AND(AP$6&gt;=$F131,AP$6&lt;=$H131)*(AO$6-$F131+1),$J131/2,$M131,TRUE))/(1-2*_xlfn.NORM.DIST(0,$J131/2,$M131,TRUE))*$D131+($K131="Steady Growth")*(AND(AP$6&gt;=$F131,AP$6&lt;=$H131)*((AP$6-$F131+1)/($J131*($J131+1)/2)*$D131))+($K131="custom")*CustCF!AJ131</f>
        <v>0</v>
      </c>
      <c r="AQ131" s="95">
        <f>($K131="Bell Curve")*(_xlfn.NORM.DIST(AND(AQ$6&gt;=$F131,AQ$6&lt;=$H131)*(AQ$6-$F131+1),$J131/2,$M131,TRUE)-_xlfn.NORM.DIST(AND(AQ$6&gt;=$F131,AQ$6&lt;=$H131)*(AP$6-$F131+1),$J131/2,$M131,TRUE))/(1-2*_xlfn.NORM.DIST(0,$J131/2,$M131,TRUE))*$D131+($K131="Steady Growth")*(AND(AQ$6&gt;=$F131,AQ$6&lt;=$H131)*((AQ$6-$F131+1)/($J131*($J131+1)/2)*$D131))+($K131="custom")*CustCF!AK131</f>
        <v>0</v>
      </c>
      <c r="AR131" s="95">
        <f>($K131="Bell Curve")*(_xlfn.NORM.DIST(AND(AR$6&gt;=$F131,AR$6&lt;=$H131)*(AR$6-$F131+1),$J131/2,$M131,TRUE)-_xlfn.NORM.DIST(AND(AR$6&gt;=$F131,AR$6&lt;=$H131)*(AQ$6-$F131+1),$J131/2,$M131,TRUE))/(1-2*_xlfn.NORM.DIST(0,$J131/2,$M131,TRUE))*$D131+($K131="Steady Growth")*(AND(AR$6&gt;=$F131,AR$6&lt;=$H131)*((AR$6-$F131+1)/($J131*($J131+1)/2)*$D131))+($K131="custom")*CustCF!AL131</f>
        <v>0</v>
      </c>
      <c r="AS131" s="95">
        <f>($K131="Bell Curve")*(_xlfn.NORM.DIST(AND(AS$6&gt;=$F131,AS$6&lt;=$H131)*(AS$6-$F131+1),$J131/2,$M131,TRUE)-_xlfn.NORM.DIST(AND(AS$6&gt;=$F131,AS$6&lt;=$H131)*(AR$6-$F131+1),$J131/2,$M131,TRUE))/(1-2*_xlfn.NORM.DIST(0,$J131/2,$M131,TRUE))*$D131+($K131="Steady Growth")*(AND(AS$6&gt;=$F131,AS$6&lt;=$H131)*((AS$6-$F131+1)/($J131*($J131+1)/2)*$D131))+($K131="custom")*CustCF!AM131</f>
        <v>0</v>
      </c>
      <c r="AT131" s="95">
        <f>($K131="Bell Curve")*(_xlfn.NORM.DIST(AND(AT$6&gt;=$F131,AT$6&lt;=$H131)*(AT$6-$F131+1),$J131/2,$M131,TRUE)-_xlfn.NORM.DIST(AND(AT$6&gt;=$F131,AT$6&lt;=$H131)*(AS$6-$F131+1),$J131/2,$M131,TRUE))/(1-2*_xlfn.NORM.DIST(0,$J131/2,$M131,TRUE))*$D131+($K131="Steady Growth")*(AND(AT$6&gt;=$F131,AT$6&lt;=$H131)*((AT$6-$F131+1)/($J131*($J131+1)/2)*$D131))+($K131="custom")*CustCF!AN131</f>
        <v>0</v>
      </c>
      <c r="AU131" s="95">
        <f>($K131="Bell Curve")*(_xlfn.NORM.DIST(AND(AU$6&gt;=$F131,AU$6&lt;=$H131)*(AU$6-$F131+1),$J131/2,$M131,TRUE)-_xlfn.NORM.DIST(AND(AU$6&gt;=$F131,AU$6&lt;=$H131)*(AT$6-$F131+1),$J131/2,$M131,TRUE))/(1-2*_xlfn.NORM.DIST(0,$J131/2,$M131,TRUE))*$D131+($K131="Steady Growth")*(AND(AU$6&gt;=$F131,AU$6&lt;=$H131)*((AU$6-$F131+1)/($J131*($J131+1)/2)*$D131))+($K131="custom")*CustCF!AO131</f>
        <v>0</v>
      </c>
      <c r="AV131" s="95">
        <f>($K131="Bell Curve")*(_xlfn.NORM.DIST(AND(AV$6&gt;=$F131,AV$6&lt;=$H131)*(AV$6-$F131+1),$J131/2,$M131,TRUE)-_xlfn.NORM.DIST(AND(AV$6&gt;=$F131,AV$6&lt;=$H131)*(AU$6-$F131+1),$J131/2,$M131,TRUE))/(1-2*_xlfn.NORM.DIST(0,$J131/2,$M131,TRUE))*$D131+($K131="Steady Growth")*(AND(AV$6&gt;=$F131,AV$6&lt;=$H131)*((AV$6-$F131+1)/($J131*($J131+1)/2)*$D131))+($K131="custom")*CustCF!AP131</f>
        <v>0</v>
      </c>
      <c r="AW131" s="95">
        <f>($K131="Bell Curve")*(_xlfn.NORM.DIST(AND(AW$6&gt;=$F131,AW$6&lt;=$H131)*(AW$6-$F131+1),$J131/2,$M131,TRUE)-_xlfn.NORM.DIST(AND(AW$6&gt;=$F131,AW$6&lt;=$H131)*(AV$6-$F131+1),$J131/2,$M131,TRUE))/(1-2*_xlfn.NORM.DIST(0,$J131/2,$M131,TRUE))*$D131+($K131="Steady Growth")*(AND(AW$6&gt;=$F131,AW$6&lt;=$H131)*((AW$6-$F131+1)/($J131*($J131+1)/2)*$D131))+($K131="custom")*CustCF!AQ131</f>
        <v>0</v>
      </c>
      <c r="AX131" s="95">
        <f>($K131="Bell Curve")*(_xlfn.NORM.DIST(AND(AX$6&gt;=$F131,AX$6&lt;=$H131)*(AX$6-$F131+1),$J131/2,$M131,TRUE)-_xlfn.NORM.DIST(AND(AX$6&gt;=$F131,AX$6&lt;=$H131)*(AW$6-$F131+1),$J131/2,$M131,TRUE))/(1-2*_xlfn.NORM.DIST(0,$J131/2,$M131,TRUE))*$D131+($K131="Steady Growth")*(AND(AX$6&gt;=$F131,AX$6&lt;=$H131)*((AX$6-$F131+1)/($J131*($J131+1)/2)*$D131))+($K131="custom")*CustCF!AR131</f>
        <v>0</v>
      </c>
      <c r="AY131" s="95">
        <f>($K131="Bell Curve")*(_xlfn.NORM.DIST(AND(AY$6&gt;=$F131,AY$6&lt;=$H131)*(AY$6-$F131+1),$J131/2,$M131,TRUE)-_xlfn.NORM.DIST(AND(AY$6&gt;=$F131,AY$6&lt;=$H131)*(AX$6-$F131+1),$J131/2,$M131,TRUE))/(1-2*_xlfn.NORM.DIST(0,$J131/2,$M131,TRUE))*$D131+($K131="Steady Growth")*(AND(AY$6&gt;=$F131,AY$6&lt;=$H131)*((AY$6-$F131+1)/($J131*($J131+1)/2)*$D131))+($K131="custom")*CustCF!AS131</f>
        <v>0</v>
      </c>
      <c r="AZ131" s="95">
        <f>($K131="Bell Curve")*(_xlfn.NORM.DIST(AND(AZ$6&gt;=$F131,AZ$6&lt;=$H131)*(AZ$6-$F131+1),$J131/2,$M131,TRUE)-_xlfn.NORM.DIST(AND(AZ$6&gt;=$F131,AZ$6&lt;=$H131)*(AY$6-$F131+1),$J131/2,$M131,TRUE))/(1-2*_xlfn.NORM.DIST(0,$J131/2,$M131,TRUE))*$D131+($K131="Steady Growth")*(AND(AZ$6&gt;=$F131,AZ$6&lt;=$H131)*((AZ$6-$F131+1)/($J131*($J131+1)/2)*$D131))+($K131="custom")*CustCF!AT131</f>
        <v>0</v>
      </c>
      <c r="BA131" s="95">
        <f>($K131="Bell Curve")*(_xlfn.NORM.DIST(AND(BA$6&gt;=$F131,BA$6&lt;=$H131)*(BA$6-$F131+1),$J131/2,$M131,TRUE)-_xlfn.NORM.DIST(AND(BA$6&gt;=$F131,BA$6&lt;=$H131)*(AZ$6-$F131+1),$J131/2,$M131,TRUE))/(1-2*_xlfn.NORM.DIST(0,$J131/2,$M131,TRUE))*$D131+($K131="Steady Growth")*(AND(BA$6&gt;=$F131,BA$6&lt;=$H131)*((BA$6-$F131+1)/($J131*($J131+1)/2)*$D131))+($K131="custom")*CustCF!AU131</f>
        <v>0</v>
      </c>
      <c r="BB131" s="95">
        <f>($K131="Bell Curve")*(_xlfn.NORM.DIST(AND(BB$6&gt;=$F131,BB$6&lt;=$H131)*(BB$6-$F131+1),$J131/2,$M131,TRUE)-_xlfn.NORM.DIST(AND(BB$6&gt;=$F131,BB$6&lt;=$H131)*(BA$6-$F131+1),$J131/2,$M131,TRUE))/(1-2*_xlfn.NORM.DIST(0,$J131/2,$M131,TRUE))*$D131+($K131="Steady Growth")*(AND(BB$6&gt;=$F131,BB$6&lt;=$H131)*((BB$6-$F131+1)/($J131*($J131+1)/2)*$D131))+($K131="custom")*CustCF!AV131</f>
        <v>0</v>
      </c>
      <c r="BC131" s="95">
        <f>($K131="Bell Curve")*(_xlfn.NORM.DIST(AND(BC$6&gt;=$F131,BC$6&lt;=$H131)*(BC$6-$F131+1),$J131/2,$M131,TRUE)-_xlfn.NORM.DIST(AND(BC$6&gt;=$F131,BC$6&lt;=$H131)*(BB$6-$F131+1),$J131/2,$M131,TRUE))/(1-2*_xlfn.NORM.DIST(0,$J131/2,$M131,TRUE))*$D131+($K131="Steady Growth")*(AND(BC$6&gt;=$F131,BC$6&lt;=$H131)*((BC$6-$F131+1)/($J131*($J131+1)/2)*$D131))+($K131="custom")*CustCF!AW131</f>
        <v>0</v>
      </c>
      <c r="BD131" s="95">
        <f>($K131="Bell Curve")*(_xlfn.NORM.DIST(AND(BD$6&gt;=$F131,BD$6&lt;=$H131)*(BD$6-$F131+1),$J131/2,$M131,TRUE)-_xlfn.NORM.DIST(AND(BD$6&gt;=$F131,BD$6&lt;=$H131)*(BC$6-$F131+1),$J131/2,$M131,TRUE))/(1-2*_xlfn.NORM.DIST(0,$J131/2,$M131,TRUE))*$D131+($K131="Steady Growth")*(AND(BD$6&gt;=$F131,BD$6&lt;=$H131)*((BD$6-$F131+1)/($J131*($J131+1)/2)*$D131))+($K131="custom")*CustCF!AX131</f>
        <v>0</v>
      </c>
      <c r="BE131" s="95">
        <f>($K131="Bell Curve")*(_xlfn.NORM.DIST(AND(BE$6&gt;=$F131,BE$6&lt;=$H131)*(BE$6-$F131+1),$J131/2,$M131,TRUE)-_xlfn.NORM.DIST(AND(BE$6&gt;=$F131,BE$6&lt;=$H131)*(BD$6-$F131+1),$J131/2,$M131,TRUE))/(1-2*_xlfn.NORM.DIST(0,$J131/2,$M131,TRUE))*$D131+($K131="Steady Growth")*(AND(BE$6&gt;=$F131,BE$6&lt;=$H131)*((BE$6-$F131+1)/($J131*($J131+1)/2)*$D131))+($K131="custom")*CustCF!AY131</f>
        <v>0</v>
      </c>
      <c r="BF131" s="95">
        <f>($K131="Bell Curve")*(_xlfn.NORM.DIST(AND(BF$6&gt;=$F131,BF$6&lt;=$H131)*(BF$6-$F131+1),$J131/2,$M131,TRUE)-_xlfn.NORM.DIST(AND(BF$6&gt;=$F131,BF$6&lt;=$H131)*(BE$6-$F131+1),$J131/2,$M131,TRUE))/(1-2*_xlfn.NORM.DIST(0,$J131/2,$M131,TRUE))*$D131+($K131="Steady Growth")*(AND(BF$6&gt;=$F131,BF$6&lt;=$H131)*((BF$6-$F131+1)/($J131*($J131+1)/2)*$D131))+($K131="custom")*CustCF!AZ131</f>
        <v>0</v>
      </c>
      <c r="BG131" s="95">
        <f>($K131="Bell Curve")*(_xlfn.NORM.DIST(AND(BG$6&gt;=$F131,BG$6&lt;=$H131)*(BG$6-$F131+1),$J131/2,$M131,TRUE)-_xlfn.NORM.DIST(AND(BG$6&gt;=$F131,BG$6&lt;=$H131)*(BF$6-$F131+1),$J131/2,$M131,TRUE))/(1-2*_xlfn.NORM.DIST(0,$J131/2,$M131,TRUE))*$D131+($K131="Steady Growth")*(AND(BG$6&gt;=$F131,BG$6&lt;=$H131)*((BG$6-$F131+1)/($J131*($J131+1)/2)*$D131))+($K131="custom")*CustCF!BA131</f>
        <v>0</v>
      </c>
      <c r="BH131" s="95">
        <f>($K131="Bell Curve")*(_xlfn.NORM.DIST(AND(BH$6&gt;=$F131,BH$6&lt;=$H131)*(BH$6-$F131+1),$J131/2,$M131,TRUE)-_xlfn.NORM.DIST(AND(BH$6&gt;=$F131,BH$6&lt;=$H131)*(BG$6-$F131+1),$J131/2,$M131,TRUE))/(1-2*_xlfn.NORM.DIST(0,$J131/2,$M131,TRUE))*$D131+($K131="Steady Growth")*(AND(BH$6&gt;=$F131,BH$6&lt;=$H131)*((BH$6-$F131+1)/($J131*($J131+1)/2)*$D131))+($K131="custom")*CustCF!BB131</f>
        <v>0</v>
      </c>
      <c r="BI131" s="95">
        <f>($K131="Bell Curve")*(_xlfn.NORM.DIST(AND(BI$6&gt;=$F131,BI$6&lt;=$H131)*(BI$6-$F131+1),$J131/2,$M131,TRUE)-_xlfn.NORM.DIST(AND(BI$6&gt;=$F131,BI$6&lt;=$H131)*(BH$6-$F131+1),$J131/2,$M131,TRUE))/(1-2*_xlfn.NORM.DIST(0,$J131/2,$M131,TRUE))*$D131+($K131="Steady Growth")*(AND(BI$6&gt;=$F131,BI$6&lt;=$H131)*((BI$6-$F131+1)/($J131*($J131+1)/2)*$D131))+($K131="custom")*CustCF!BC131</f>
        <v>0</v>
      </c>
      <c r="BJ131" s="95">
        <f>($K131="Bell Curve")*(_xlfn.NORM.DIST(AND(BJ$6&gt;=$F131,BJ$6&lt;=$H131)*(BJ$6-$F131+1),$J131/2,$M131,TRUE)-_xlfn.NORM.DIST(AND(BJ$6&gt;=$F131,BJ$6&lt;=$H131)*(BI$6-$F131+1),$J131/2,$M131,TRUE))/(1-2*_xlfn.NORM.DIST(0,$J131/2,$M131,TRUE))*$D131+($K131="Steady Growth")*(AND(BJ$6&gt;=$F131,BJ$6&lt;=$H131)*((BJ$6-$F131+1)/($J131*($J131+1)/2)*$D131))+($K131="custom")*CustCF!BD131</f>
        <v>0</v>
      </c>
      <c r="BK131" s="95">
        <f>($K131="Bell Curve")*(_xlfn.NORM.DIST(AND(BK$6&gt;=$F131,BK$6&lt;=$H131)*(BK$6-$F131+1),$J131/2,$M131,TRUE)-_xlfn.NORM.DIST(AND(BK$6&gt;=$F131,BK$6&lt;=$H131)*(BJ$6-$F131+1),$J131/2,$M131,TRUE))/(1-2*_xlfn.NORM.DIST(0,$J131/2,$M131,TRUE))*$D131+($K131="Steady Growth")*(AND(BK$6&gt;=$F131,BK$6&lt;=$H131)*((BK$6-$F131+1)/($J131*($J131+1)/2)*$D131))+($K131="custom")*CustCF!BE131</f>
        <v>0</v>
      </c>
      <c r="BL131" s="95">
        <f>($K131="Bell Curve")*(_xlfn.NORM.DIST(AND(BL$6&gt;=$F131,BL$6&lt;=$H131)*(BL$6-$F131+1),$J131/2,$M131,TRUE)-_xlfn.NORM.DIST(AND(BL$6&gt;=$F131,BL$6&lt;=$H131)*(BK$6-$F131+1),$J131/2,$M131,TRUE))/(1-2*_xlfn.NORM.DIST(0,$J131/2,$M131,TRUE))*$D131+($K131="Steady Growth")*(AND(BL$6&gt;=$F131,BL$6&lt;=$H131)*((BL$6-$F131+1)/($J131*($J131+1)/2)*$D131))+($K131="custom")*CustCF!BF131</f>
        <v>0</v>
      </c>
      <c r="BM131" s="95">
        <f>($K131="Bell Curve")*(_xlfn.NORM.DIST(AND(BM$6&gt;=$F131,BM$6&lt;=$H131)*(BM$6-$F131+1),$J131/2,$M131,TRUE)-_xlfn.NORM.DIST(AND(BM$6&gt;=$F131,BM$6&lt;=$H131)*(BL$6-$F131+1),$J131/2,$M131,TRUE))/(1-2*_xlfn.NORM.DIST(0,$J131/2,$M131,TRUE))*$D131+($K131="Steady Growth")*(AND(BM$6&gt;=$F131,BM$6&lt;=$H131)*((BM$6-$F131+1)/($J131*($J131+1)/2)*$D131))+($K131="custom")*CustCF!BG131</f>
        <v>0</v>
      </c>
      <c r="BN131" s="95">
        <f>($K131="Bell Curve")*(_xlfn.NORM.DIST(AND(BN$6&gt;=$F131,BN$6&lt;=$H131)*(BN$6-$F131+1),$J131/2,$M131,TRUE)-_xlfn.NORM.DIST(AND(BN$6&gt;=$F131,BN$6&lt;=$H131)*(BM$6-$F131+1),$J131/2,$M131,TRUE))/(1-2*_xlfn.NORM.DIST(0,$J131/2,$M131,TRUE))*$D131+($K131="Steady Growth")*(AND(BN$6&gt;=$F131,BN$6&lt;=$H131)*((BN$6-$F131+1)/($J131*($J131+1)/2)*$D131))+($K131="custom")*CustCF!BH131</f>
        <v>0</v>
      </c>
      <c r="BO131" s="95">
        <f>($K131="Bell Curve")*(_xlfn.NORM.DIST(AND(BO$6&gt;=$F131,BO$6&lt;=$H131)*(BO$6-$F131+1),$J131/2,$M131,TRUE)-_xlfn.NORM.DIST(AND(BO$6&gt;=$F131,BO$6&lt;=$H131)*(BN$6-$F131+1),$J131/2,$M131,TRUE))/(1-2*_xlfn.NORM.DIST(0,$J131/2,$M131,TRUE))*$D131+($K131="Steady Growth")*(AND(BO$6&gt;=$F131,BO$6&lt;=$H131)*((BO$6-$F131+1)/($J131*($J131+1)/2)*$D131))+($K131="custom")*CustCF!BI131</f>
        <v>0</v>
      </c>
      <c r="BP131" s="95">
        <f>($K131="Bell Curve")*(_xlfn.NORM.DIST(AND(BP$6&gt;=$F131,BP$6&lt;=$H131)*(BP$6-$F131+1),$J131/2,$M131,TRUE)-_xlfn.NORM.DIST(AND(BP$6&gt;=$F131,BP$6&lt;=$H131)*(BO$6-$F131+1),$J131/2,$M131,TRUE))/(1-2*_xlfn.NORM.DIST(0,$J131/2,$M131,TRUE))*$D131+($K131="Steady Growth")*(AND(BP$6&gt;=$F131,BP$6&lt;=$H131)*((BP$6-$F131+1)/($J131*($J131+1)/2)*$D131))+($K131="custom")*CustCF!BJ131</f>
        <v>0</v>
      </c>
      <c r="BQ131" s="95">
        <f>($K131="Bell Curve")*(_xlfn.NORM.DIST(AND(BQ$6&gt;=$F131,BQ$6&lt;=$H131)*(BQ$6-$F131+1),$J131/2,$M131,TRUE)-_xlfn.NORM.DIST(AND(BQ$6&gt;=$F131,BQ$6&lt;=$H131)*(BP$6-$F131+1),$J131/2,$M131,TRUE))/(1-2*_xlfn.NORM.DIST(0,$J131/2,$M131,TRUE))*$D131+($K131="Steady Growth")*(AND(BQ$6&gt;=$F131,BQ$6&lt;=$H131)*((BQ$6-$F131+1)/($J131*($J131+1)/2)*$D131))+($K131="custom")*CustCF!BK131</f>
        <v>0</v>
      </c>
      <c r="BR131" s="95">
        <f>($K131="Bell Curve")*(_xlfn.NORM.DIST(AND(BR$6&gt;=$F131,BR$6&lt;=$H131)*(BR$6-$F131+1),$J131/2,$M131,TRUE)-_xlfn.NORM.DIST(AND(BR$6&gt;=$F131,BR$6&lt;=$H131)*(BQ$6-$F131+1),$J131/2,$M131,TRUE))/(1-2*_xlfn.NORM.DIST(0,$J131/2,$M131,TRUE))*$D131+($K131="Steady Growth")*(AND(BR$6&gt;=$F131,BR$6&lt;=$H131)*((BR$6-$F131+1)/($J131*($J131+1)/2)*$D131))+($K131="custom")*CustCF!BL131</f>
        <v>0</v>
      </c>
      <c r="BS131" s="95">
        <f>($K131="Bell Curve")*(_xlfn.NORM.DIST(AND(BS$6&gt;=$F131,BS$6&lt;=$H131)*(BS$6-$F131+1),$J131/2,$M131,TRUE)-_xlfn.NORM.DIST(AND(BS$6&gt;=$F131,BS$6&lt;=$H131)*(BR$6-$F131+1),$J131/2,$M131,TRUE))/(1-2*_xlfn.NORM.DIST(0,$J131/2,$M131,TRUE))*$D131+($K131="Steady Growth")*(AND(BS$6&gt;=$F131,BS$6&lt;=$H131)*((BS$6-$F131+1)/($J131*($J131+1)/2)*$D131))+($K131="custom")*CustCF!BM131</f>
        <v>0</v>
      </c>
      <c r="BT131" s="95">
        <f>($K131="Bell Curve")*(_xlfn.NORM.DIST(AND(BT$6&gt;=$F131,BT$6&lt;=$H131)*(BT$6-$F131+1),$J131/2,$M131,TRUE)-_xlfn.NORM.DIST(AND(BT$6&gt;=$F131,BT$6&lt;=$H131)*(BS$6-$F131+1),$J131/2,$M131,TRUE))/(1-2*_xlfn.NORM.DIST(0,$J131/2,$M131,TRUE))*$D131+($K131="Steady Growth")*(AND(BT$6&gt;=$F131,BT$6&lt;=$H131)*((BT$6-$F131+1)/($J131*($J131+1)/2)*$D131))+($K131="custom")*CustCF!BN131</f>
        <v>0</v>
      </c>
      <c r="BU131" s="95">
        <f>($K131="Bell Curve")*(_xlfn.NORM.DIST(AND(BU$6&gt;=$F131,BU$6&lt;=$H131)*(BU$6-$F131+1),$J131/2,$M131,TRUE)-_xlfn.NORM.DIST(AND(BU$6&gt;=$F131,BU$6&lt;=$H131)*(BT$6-$F131+1),$J131/2,$M131,TRUE))/(1-2*_xlfn.NORM.DIST(0,$J131/2,$M131,TRUE))*$D131+($K131="Steady Growth")*(AND(BU$6&gt;=$F131,BU$6&lt;=$H131)*((BU$6-$F131+1)/($J131*($J131+1)/2)*$D131))+($K131="custom")*CustCF!BO131</f>
        <v>0</v>
      </c>
      <c r="BV131" s="95">
        <f>($K131="Bell Curve")*(_xlfn.NORM.DIST(AND(BV$6&gt;=$F131,BV$6&lt;=$H131)*(BV$6-$F131+1),$J131/2,$M131,TRUE)-_xlfn.NORM.DIST(AND(BV$6&gt;=$F131,BV$6&lt;=$H131)*(BU$6-$F131+1),$J131/2,$M131,TRUE))/(1-2*_xlfn.NORM.DIST(0,$J131/2,$M131,TRUE))*$D131+($K131="Steady Growth")*(AND(BV$6&gt;=$F131,BV$6&lt;=$H131)*((BV$6-$F131+1)/($J131*($J131+1)/2)*$D131))+($K131="custom")*CustCF!BP131</f>
        <v>0</v>
      </c>
      <c r="BW131" s="95">
        <f>($K131="Bell Curve")*(_xlfn.NORM.DIST(AND(BW$6&gt;=$F131,BW$6&lt;=$H131)*(BW$6-$F131+1),$J131/2,$M131,TRUE)-_xlfn.NORM.DIST(AND(BW$6&gt;=$F131,BW$6&lt;=$H131)*(BV$6-$F131+1),$J131/2,$M131,TRUE))/(1-2*_xlfn.NORM.DIST(0,$J131/2,$M131,TRUE))*$D131+($K131="Steady Growth")*(AND(BW$6&gt;=$F131,BW$6&lt;=$H131)*((BW$6-$F131+1)/($J131*($J131+1)/2)*$D131))+($K131="custom")*CustCF!BQ131</f>
        <v>0</v>
      </c>
      <c r="BX131" s="95">
        <f>($K131="Bell Curve")*(_xlfn.NORM.DIST(AND(BX$6&gt;=$F131,BX$6&lt;=$H131)*(BX$6-$F131+1),$J131/2,$M131,TRUE)-_xlfn.NORM.DIST(AND(BX$6&gt;=$F131,BX$6&lt;=$H131)*(BW$6-$F131+1),$J131/2,$M131,TRUE))/(1-2*_xlfn.NORM.DIST(0,$J131/2,$M131,TRUE))*$D131+($K131="Steady Growth")*(AND(BX$6&gt;=$F131,BX$6&lt;=$H131)*((BX$6-$F131+1)/($J131*($J131+1)/2)*$D131))+($K131="custom")*CustCF!BR131</f>
        <v>0</v>
      </c>
      <c r="BY131" s="95">
        <f>($K131="Bell Curve")*(_xlfn.NORM.DIST(AND(BY$6&gt;=$F131,BY$6&lt;=$H131)*(BY$6-$F131+1),$J131/2,$M131,TRUE)-_xlfn.NORM.DIST(AND(BY$6&gt;=$F131,BY$6&lt;=$H131)*(BX$6-$F131+1),$J131/2,$M131,TRUE))/(1-2*_xlfn.NORM.DIST(0,$J131/2,$M131,TRUE))*$D131+($K131="Steady Growth")*(AND(BY$6&gt;=$F131,BY$6&lt;=$H131)*((BY$6-$F131+1)/($J131*($J131+1)/2)*$D131))+($K131="custom")*CustCF!BS131</f>
        <v>0</v>
      </c>
      <c r="BZ131" s="95">
        <f>($K131="Bell Curve")*(_xlfn.NORM.DIST(AND(BZ$6&gt;=$F131,BZ$6&lt;=$H131)*(BZ$6-$F131+1),$J131/2,$M131,TRUE)-_xlfn.NORM.DIST(AND(BZ$6&gt;=$F131,BZ$6&lt;=$H131)*(BY$6-$F131+1),$J131/2,$M131,TRUE))/(1-2*_xlfn.NORM.DIST(0,$J131/2,$M131,TRUE))*$D131+($K131="Steady Growth")*(AND(BZ$6&gt;=$F131,BZ$6&lt;=$H131)*((BZ$6-$F131+1)/($J131*($J131+1)/2)*$D131))+($K131="custom")*CustCF!BT131</f>
        <v>0</v>
      </c>
      <c r="CA131" s="95">
        <f>($K131="Bell Curve")*(_xlfn.NORM.DIST(AND(CA$6&gt;=$F131,CA$6&lt;=$H131)*(CA$6-$F131+1),$J131/2,$M131,TRUE)-_xlfn.NORM.DIST(AND(CA$6&gt;=$F131,CA$6&lt;=$H131)*(BZ$6-$F131+1),$J131/2,$M131,TRUE))/(1-2*_xlfn.NORM.DIST(0,$J131/2,$M131,TRUE))*$D131+($K131="Steady Growth")*(AND(CA$6&gt;=$F131,CA$6&lt;=$H131)*((CA$6-$F131+1)/($J131*($J131+1)/2)*$D131))+($K131="custom")*CustCF!BU131</f>
        <v>0</v>
      </c>
      <c r="CB131" s="95">
        <f>($K131="Bell Curve")*(_xlfn.NORM.DIST(AND(CB$6&gt;=$F131,CB$6&lt;=$H131)*(CB$6-$F131+1),$J131/2,$M131,TRUE)-_xlfn.NORM.DIST(AND(CB$6&gt;=$F131,CB$6&lt;=$H131)*(CA$6-$F131+1),$J131/2,$M131,TRUE))/(1-2*_xlfn.NORM.DIST(0,$J131/2,$M131,TRUE))*$D131+($K131="Steady Growth")*(AND(CB$6&gt;=$F131,CB$6&lt;=$H131)*((CB$6-$F131+1)/($J131*($J131+1)/2)*$D131))+($K131="custom")*CustCF!BV131</f>
        <v>0</v>
      </c>
      <c r="CC131" s="95">
        <f>($K131="Bell Curve")*(_xlfn.NORM.DIST(AND(CC$6&gt;=$F131,CC$6&lt;=$H131)*(CC$6-$F131+1),$J131/2,$M131,TRUE)-_xlfn.NORM.DIST(AND(CC$6&gt;=$F131,CC$6&lt;=$H131)*(CB$6-$F131+1),$J131/2,$M131,TRUE))/(1-2*_xlfn.NORM.DIST(0,$J131/2,$M131,TRUE))*$D131+($K131="Steady Growth")*(AND(CC$6&gt;=$F131,CC$6&lt;=$H131)*((CC$6-$F131+1)/($J131*($J131+1)/2)*$D131))+($K131="custom")*CustCF!BW131</f>
        <v>0</v>
      </c>
      <c r="CD131" s="95">
        <f>($K131="Bell Curve")*(_xlfn.NORM.DIST(AND(CD$6&gt;=$F131,CD$6&lt;=$H131)*(CD$6-$F131+1),$J131/2,$M131,TRUE)-_xlfn.NORM.DIST(AND(CD$6&gt;=$F131,CD$6&lt;=$H131)*(CC$6-$F131+1),$J131/2,$M131,TRUE))/(1-2*_xlfn.NORM.DIST(0,$J131/2,$M131,TRUE))*$D131+($K131="Steady Growth")*(AND(CD$6&gt;=$F131,CD$6&lt;=$H131)*((CD$6-$F131+1)/($J131*($J131+1)/2)*$D131))+($K131="custom")*CustCF!BX131</f>
        <v>0</v>
      </c>
      <c r="CE131" s="95">
        <f>($K131="Bell Curve")*(_xlfn.NORM.DIST(AND(CE$6&gt;=$F131,CE$6&lt;=$H131)*(CE$6-$F131+1),$J131/2,$M131,TRUE)-_xlfn.NORM.DIST(AND(CE$6&gt;=$F131,CE$6&lt;=$H131)*(CD$6-$F131+1),$J131/2,$M131,TRUE))/(1-2*_xlfn.NORM.DIST(0,$J131/2,$M131,TRUE))*$D131+($K131="Steady Growth")*(AND(CE$6&gt;=$F131,CE$6&lt;=$H131)*((CE$6-$F131+1)/($J131*($J131+1)/2)*$D131))+($K131="custom")*CustCF!BY131</f>
        <v>0</v>
      </c>
      <c r="CF131" s="95">
        <f>($K131="Bell Curve")*(_xlfn.NORM.DIST(AND(CF$6&gt;=$F131,CF$6&lt;=$H131)*(CF$6-$F131+1),$J131/2,$M131,TRUE)-_xlfn.NORM.DIST(AND(CF$6&gt;=$F131,CF$6&lt;=$H131)*(CE$6-$F131+1),$J131/2,$M131,TRUE))/(1-2*_xlfn.NORM.DIST(0,$J131/2,$M131,TRUE))*$D131+($K131="Steady Growth")*(AND(CF$6&gt;=$F131,CF$6&lt;=$H131)*((CF$6-$F131+1)/($J131*($J131+1)/2)*$D131))+($K131="custom")*CustCF!BZ131</f>
        <v>0</v>
      </c>
      <c r="CG131" s="95">
        <f>($K131="Bell Curve")*(_xlfn.NORM.DIST(AND(CG$6&gt;=$F131,CG$6&lt;=$H131)*(CG$6-$F131+1),$J131/2,$M131,TRUE)-_xlfn.NORM.DIST(AND(CG$6&gt;=$F131,CG$6&lt;=$H131)*(CF$6-$F131+1),$J131/2,$M131,TRUE))/(1-2*_xlfn.NORM.DIST(0,$J131/2,$M131,TRUE))*$D131+($K131="Steady Growth")*(AND(CG$6&gt;=$F131,CG$6&lt;=$H131)*((CG$6-$F131+1)/($J131*($J131+1)/2)*$D131))+($K131="custom")*CustCF!CA131</f>
        <v>0</v>
      </c>
      <c r="CH131" s="95">
        <f>($K131="Bell Curve")*(_xlfn.NORM.DIST(AND(CH$6&gt;=$F131,CH$6&lt;=$H131)*(CH$6-$F131+1),$J131/2,$M131,TRUE)-_xlfn.NORM.DIST(AND(CH$6&gt;=$F131,CH$6&lt;=$H131)*(CG$6-$F131+1),$J131/2,$M131,TRUE))/(1-2*_xlfn.NORM.DIST(0,$J131/2,$M131,TRUE))*$D131+($K131="Steady Growth")*(AND(CH$6&gt;=$F131,CH$6&lt;=$H131)*((CH$6-$F131+1)/($J131*($J131+1)/2)*$D131))+($K131="custom")*CustCF!CB131</f>
        <v>0</v>
      </c>
      <c r="CI131" s="95">
        <f>($K131="Bell Curve")*(_xlfn.NORM.DIST(AND(CI$6&gt;=$F131,CI$6&lt;=$H131)*(CI$6-$F131+1),$J131/2,$M131,TRUE)-_xlfn.NORM.DIST(AND(CI$6&gt;=$F131,CI$6&lt;=$H131)*(CH$6-$F131+1),$J131/2,$M131,TRUE))/(1-2*_xlfn.NORM.DIST(0,$J131/2,$M131,TRUE))*$D131+($K131="Steady Growth")*(AND(CI$6&gt;=$F131,CI$6&lt;=$H131)*((CI$6-$F131+1)/($J131*($J131+1)/2)*$D131))+($K131="custom")*CustCF!CC131</f>
        <v>0</v>
      </c>
      <c r="CJ131" s="95">
        <f>($K131="Bell Curve")*(_xlfn.NORM.DIST(AND(CJ$6&gt;=$F131,CJ$6&lt;=$H131)*(CJ$6-$F131+1),$J131/2,$M131,TRUE)-_xlfn.NORM.DIST(AND(CJ$6&gt;=$F131,CJ$6&lt;=$H131)*(CI$6-$F131+1),$J131/2,$M131,TRUE))/(1-2*_xlfn.NORM.DIST(0,$J131/2,$M131,TRUE))*$D131+($K131="Steady Growth")*(AND(CJ$6&gt;=$F131,CJ$6&lt;=$H131)*((CJ$6-$F131+1)/($J131*($J131+1)/2)*$D131))+($K131="custom")*CustCF!CD131</f>
        <v>0</v>
      </c>
      <c r="CK131" s="95">
        <f>($K131="Bell Curve")*(_xlfn.NORM.DIST(AND(CK$6&gt;=$F131,CK$6&lt;=$H131)*(CK$6-$F131+1),$J131/2,$M131,TRUE)-_xlfn.NORM.DIST(AND(CK$6&gt;=$F131,CK$6&lt;=$H131)*(CJ$6-$F131+1),$J131/2,$M131,TRUE))/(1-2*_xlfn.NORM.DIST(0,$J131/2,$M131,TRUE))*$D131+($K131="Steady Growth")*(AND(CK$6&gt;=$F131,CK$6&lt;=$H131)*((CK$6-$F131+1)/($J131*($J131+1)/2)*$D131))+($K131="custom")*CustCF!CE131</f>
        <v>0</v>
      </c>
      <c r="CL131" s="95">
        <f>($K131="Bell Curve")*(_xlfn.NORM.DIST(AND(CL$6&gt;=$F131,CL$6&lt;=$H131)*(CL$6-$F131+1),$J131/2,$M131,TRUE)-_xlfn.NORM.DIST(AND(CL$6&gt;=$F131,CL$6&lt;=$H131)*(CK$6-$F131+1),$J131/2,$M131,TRUE))/(1-2*_xlfn.NORM.DIST(0,$J131/2,$M131,TRUE))*$D131+($K131="Steady Growth")*(AND(CL$6&gt;=$F131,CL$6&lt;=$H131)*((CL$6-$F131+1)/($J131*($J131+1)/2)*$D131))+($K131="custom")*CustCF!CF131</f>
        <v>0</v>
      </c>
      <c r="CM131" s="95">
        <f>($K131="Bell Curve")*(_xlfn.NORM.DIST(AND(CM$6&gt;=$F131,CM$6&lt;=$H131)*(CM$6-$F131+1),$J131/2,$M131,TRUE)-_xlfn.NORM.DIST(AND(CM$6&gt;=$F131,CM$6&lt;=$H131)*(CL$6-$F131+1),$J131/2,$M131,TRUE))/(1-2*_xlfn.NORM.DIST(0,$J131/2,$M131,TRUE))*$D131+($K131="Steady Growth")*(AND(CM$6&gt;=$F131,CM$6&lt;=$H131)*((CM$6-$F131+1)/($J131*($J131+1)/2)*$D131))+($K131="custom")*CustCF!CG131</f>
        <v>0</v>
      </c>
      <c r="CN131" s="95">
        <f>($K131="Bell Curve")*(_xlfn.NORM.DIST(AND(CN$6&gt;=$F131,CN$6&lt;=$H131)*(CN$6-$F131+1),$J131/2,$M131,TRUE)-_xlfn.NORM.DIST(AND(CN$6&gt;=$F131,CN$6&lt;=$H131)*(CM$6-$F131+1),$J131/2,$M131,TRUE))/(1-2*_xlfn.NORM.DIST(0,$J131/2,$M131,TRUE))*$D131+($K131="Steady Growth")*(AND(CN$6&gt;=$F131,CN$6&lt;=$H131)*((CN$6-$F131+1)/($J131*($J131+1)/2)*$D131))+($K131="custom")*CustCF!CH131</f>
        <v>0</v>
      </c>
      <c r="CO131" s="95">
        <f>($K131="Bell Curve")*(_xlfn.NORM.DIST(AND(CO$6&gt;=$F131,CO$6&lt;=$H131)*(CO$6-$F131+1),$J131/2,$M131,TRUE)-_xlfn.NORM.DIST(AND(CO$6&gt;=$F131,CO$6&lt;=$H131)*(CN$6-$F131+1),$J131/2,$M131,TRUE))/(1-2*_xlfn.NORM.DIST(0,$J131/2,$M131,TRUE))*$D131+($K131="Steady Growth")*(AND(CO$6&gt;=$F131,CO$6&lt;=$H131)*((CO$6-$F131+1)/($J131*($J131+1)/2)*$D131))+($K131="custom")*CustCF!CI131</f>
        <v>0</v>
      </c>
      <c r="CP131" s="95">
        <f>($K131="Bell Curve")*(_xlfn.NORM.DIST(AND(CP$6&gt;=$F131,CP$6&lt;=$H131)*(CP$6-$F131+1),$J131/2,$M131,TRUE)-_xlfn.NORM.DIST(AND(CP$6&gt;=$F131,CP$6&lt;=$H131)*(CO$6-$F131+1),$J131/2,$M131,TRUE))/(1-2*_xlfn.NORM.DIST(0,$J131/2,$M131,TRUE))*$D131+($K131="Steady Growth")*(AND(CP$6&gt;=$F131,CP$6&lt;=$H131)*((CP$6-$F131+1)/($J131*($J131+1)/2)*$D131))+($K131="custom")*CustCF!CJ131</f>
        <v>0</v>
      </c>
      <c r="CQ131" s="95">
        <f>($K131="Bell Curve")*(_xlfn.NORM.DIST(AND(CQ$6&gt;=$F131,CQ$6&lt;=$H131)*(CQ$6-$F131+1),$J131/2,$M131,TRUE)-_xlfn.NORM.DIST(AND(CQ$6&gt;=$F131,CQ$6&lt;=$H131)*(CP$6-$F131+1),$J131/2,$M131,TRUE))/(1-2*_xlfn.NORM.DIST(0,$J131/2,$M131,TRUE))*$D131+($K131="Steady Growth")*(AND(CQ$6&gt;=$F131,CQ$6&lt;=$H131)*((CQ$6-$F131+1)/($J131*($J131+1)/2)*$D131))+($K131="custom")*CustCF!CK131</f>
        <v>0</v>
      </c>
      <c r="CR131" s="95">
        <f>($K131="Bell Curve")*(_xlfn.NORM.DIST(AND(CR$6&gt;=$F131,CR$6&lt;=$H131)*(CR$6-$F131+1),$J131/2,$M131,TRUE)-_xlfn.NORM.DIST(AND(CR$6&gt;=$F131,CR$6&lt;=$H131)*(CQ$6-$F131+1),$J131/2,$M131,TRUE))/(1-2*_xlfn.NORM.DIST(0,$J131/2,$M131,TRUE))*$D131+($K131="Steady Growth")*(AND(CR$6&gt;=$F131,CR$6&lt;=$H131)*((CR$6-$F131+1)/($J131*($J131+1)/2)*$D131))+($K131="custom")*CustCF!CL131</f>
        <v>0</v>
      </c>
      <c r="CS131" s="95">
        <f>($K131="Bell Curve")*(_xlfn.NORM.DIST(AND(CS$6&gt;=$F131,CS$6&lt;=$H131)*(CS$6-$F131+1),$J131/2,$M131,TRUE)-_xlfn.NORM.DIST(AND(CS$6&gt;=$F131,CS$6&lt;=$H131)*(CR$6-$F131+1),$J131/2,$M131,TRUE))/(1-2*_xlfn.NORM.DIST(0,$J131/2,$M131,TRUE))*$D131+($K131="Steady Growth")*(AND(CS$6&gt;=$F131,CS$6&lt;=$H131)*((CS$6-$F131+1)/($J131*($J131+1)/2)*$D131))+($K131="custom")*CustCF!CM131</f>
        <v>0</v>
      </c>
      <c r="CT131" s="95">
        <f>($K131="Bell Curve")*(_xlfn.NORM.DIST(AND(CT$6&gt;=$F131,CT$6&lt;=$H131)*(CT$6-$F131+1),$J131/2,$M131,TRUE)-_xlfn.NORM.DIST(AND(CT$6&gt;=$F131,CT$6&lt;=$H131)*(CS$6-$F131+1),$J131/2,$M131,TRUE))/(1-2*_xlfn.NORM.DIST(0,$J131/2,$M131,TRUE))*$D131+($K131="Steady Growth")*(AND(CT$6&gt;=$F131,CT$6&lt;=$H131)*((CT$6-$F131+1)/($J131*($J131+1)/2)*$D131))+($K131="custom")*CustCF!CN131</f>
        <v>0</v>
      </c>
      <c r="CU131" s="95">
        <f>($K131="Bell Curve")*(_xlfn.NORM.DIST(AND(CU$6&gt;=$F131,CU$6&lt;=$H131)*(CU$6-$F131+1),$J131/2,$M131,TRUE)-_xlfn.NORM.DIST(AND(CU$6&gt;=$F131,CU$6&lt;=$H131)*(CT$6-$F131+1),$J131/2,$M131,TRUE))/(1-2*_xlfn.NORM.DIST(0,$J131/2,$M131,TRUE))*$D131+($K131="Steady Growth")*(AND(CU$6&gt;=$F131,CU$6&lt;=$H131)*((CU$6-$F131+1)/($J131*($J131+1)/2)*$D131))+($K131="custom")*CustCF!CO131</f>
        <v>0</v>
      </c>
      <c r="CV131" s="95">
        <f>($K131="Bell Curve")*(_xlfn.NORM.DIST(AND(CV$6&gt;=$F131,CV$6&lt;=$H131)*(CV$6-$F131+1),$J131/2,$M131,TRUE)-_xlfn.NORM.DIST(AND(CV$6&gt;=$F131,CV$6&lt;=$H131)*(CU$6-$F131+1),$J131/2,$M131,TRUE))/(1-2*_xlfn.NORM.DIST(0,$J131/2,$M131,TRUE))*$D131+($K131="Steady Growth")*(AND(CV$6&gt;=$F131,CV$6&lt;=$H131)*((CV$6-$F131+1)/($J131*($J131+1)/2)*$D131))+($K131="custom")*CustCF!CP131</f>
        <v>0</v>
      </c>
      <c r="CW131" s="95">
        <f>($K131="Bell Curve")*(_xlfn.NORM.DIST(AND(CW$6&gt;=$F131,CW$6&lt;=$H131)*(CW$6-$F131+1),$J131/2,$M131,TRUE)-_xlfn.NORM.DIST(AND(CW$6&gt;=$F131,CW$6&lt;=$H131)*(CV$6-$F131+1),$J131/2,$M131,TRUE))/(1-2*_xlfn.NORM.DIST(0,$J131/2,$M131,TRUE))*$D131+($K131="Steady Growth")*(AND(CW$6&gt;=$F131,CW$6&lt;=$H131)*((CW$6-$F131+1)/($J131*($J131+1)/2)*$D131))+($K131="custom")*CustCF!CQ131</f>
        <v>0</v>
      </c>
      <c r="CX131" s="95">
        <f>($K131="Bell Curve")*(_xlfn.NORM.DIST(AND(CX$6&gt;=$F131,CX$6&lt;=$H131)*(CX$6-$F131+1),$J131/2,$M131,TRUE)-_xlfn.NORM.DIST(AND(CX$6&gt;=$F131,CX$6&lt;=$H131)*(CW$6-$F131+1),$J131/2,$M131,TRUE))/(1-2*_xlfn.NORM.DIST(0,$J131/2,$M131,TRUE))*$D131+($K131="Steady Growth")*(AND(CX$6&gt;=$F131,CX$6&lt;=$H131)*((CX$6-$F131+1)/($J131*($J131+1)/2)*$D131))+($K131="custom")*CustCF!CR131</f>
        <v>0</v>
      </c>
      <c r="CY131" s="95">
        <f>($K131="Bell Curve")*(_xlfn.NORM.DIST(AND(CY$6&gt;=$F131,CY$6&lt;=$H131)*(CY$6-$F131+1),$J131/2,$M131,TRUE)-_xlfn.NORM.DIST(AND(CY$6&gt;=$F131,CY$6&lt;=$H131)*(CX$6-$F131+1),$J131/2,$M131,TRUE))/(1-2*_xlfn.NORM.DIST(0,$J131/2,$M131,TRUE))*$D131+($K131="Steady Growth")*(AND(CY$6&gt;=$F131,CY$6&lt;=$H131)*((CY$6-$F131+1)/($J131*($J131+1)/2)*$D131))+($K131="custom")*CustCF!CS131</f>
        <v>0</v>
      </c>
      <c r="CZ131" s="95">
        <f>($K131="Bell Curve")*(_xlfn.NORM.DIST(AND(CZ$6&gt;=$F131,CZ$6&lt;=$H131)*(CZ$6-$F131+1),$J131/2,$M131,TRUE)-_xlfn.NORM.DIST(AND(CZ$6&gt;=$F131,CZ$6&lt;=$H131)*(CY$6-$F131+1),$J131/2,$M131,TRUE))/(1-2*_xlfn.NORM.DIST(0,$J131/2,$M131,TRUE))*$D131+($K131="Steady Growth")*(AND(CZ$6&gt;=$F131,CZ$6&lt;=$H131)*((CZ$6-$F131+1)/($J131*($J131+1)/2)*$D131))+($K131="custom")*CustCF!CT131</f>
        <v>0</v>
      </c>
      <c r="DA131" s="95">
        <f>($K131="Bell Curve")*(_xlfn.NORM.DIST(AND(DA$6&gt;=$F131,DA$6&lt;=$H131)*(DA$6-$F131+1),$J131/2,$M131,TRUE)-_xlfn.NORM.DIST(AND(DA$6&gt;=$F131,DA$6&lt;=$H131)*(CZ$6-$F131+1),$J131/2,$M131,TRUE))/(1-2*_xlfn.NORM.DIST(0,$J131/2,$M131,TRUE))*$D131+($K131="Steady Growth")*(AND(DA$6&gt;=$F131,DA$6&lt;=$H131)*((DA$6-$F131+1)/($J131*($J131+1)/2)*$D131))+($K131="custom")*CustCF!CU131</f>
        <v>0</v>
      </c>
      <c r="DB131" s="95">
        <f>($K131="Bell Curve")*(_xlfn.NORM.DIST(AND(DB$6&gt;=$F131,DB$6&lt;=$H131)*(DB$6-$F131+1),$J131/2,$M131,TRUE)-_xlfn.NORM.DIST(AND(DB$6&gt;=$F131,DB$6&lt;=$H131)*(DA$6-$F131+1),$J131/2,$M131,TRUE))/(1-2*_xlfn.NORM.DIST(0,$J131/2,$M131,TRUE))*$D131+($K131="Steady Growth")*(AND(DB$6&gt;=$F131,DB$6&lt;=$H131)*((DB$6-$F131+1)/($J131*($J131+1)/2)*$D131))+($K131="custom")*CustCF!CV131</f>
        <v>0</v>
      </c>
      <c r="DC131" s="95">
        <f>($K131="Bell Curve")*(_xlfn.NORM.DIST(AND(DC$6&gt;=$F131,DC$6&lt;=$H131)*(DC$6-$F131+1),$J131/2,$M131,TRUE)-_xlfn.NORM.DIST(AND(DC$6&gt;=$F131,DC$6&lt;=$H131)*(DB$6-$F131+1),$J131/2,$M131,TRUE))/(1-2*_xlfn.NORM.DIST(0,$J131/2,$M131,TRUE))*$D131+($K131="Steady Growth")*(AND(DC$6&gt;=$F131,DC$6&lt;=$H131)*((DC$6-$F131+1)/($J131*($J131+1)/2)*$D131))+($K131="custom")*CustCF!CW131</f>
        <v>0</v>
      </c>
      <c r="DD131" s="95">
        <f>($K131="Bell Curve")*(_xlfn.NORM.DIST(AND(DD$6&gt;=$F131,DD$6&lt;=$H131)*(DD$6-$F131+1),$J131/2,$M131,TRUE)-_xlfn.NORM.DIST(AND(DD$6&gt;=$F131,DD$6&lt;=$H131)*(DC$6-$F131+1),$J131/2,$M131,TRUE))/(1-2*_xlfn.NORM.DIST(0,$J131/2,$M131,TRUE))*$D131+($K131="Steady Growth")*(AND(DD$6&gt;=$F131,DD$6&lt;=$H131)*((DD$6-$F131+1)/($J131*($J131+1)/2)*$D131))+($K131="custom")*CustCF!CX131</f>
        <v>0</v>
      </c>
      <c r="DE131" s="95">
        <f>($K131="Bell Curve")*(_xlfn.NORM.DIST(AND(DE$6&gt;=$F131,DE$6&lt;=$H131)*(DE$6-$F131+1),$J131/2,$M131,TRUE)-_xlfn.NORM.DIST(AND(DE$6&gt;=$F131,DE$6&lt;=$H131)*(DD$6-$F131+1),$J131/2,$M131,TRUE))/(1-2*_xlfn.NORM.DIST(0,$J131/2,$M131,TRUE))*$D131+($K131="Steady Growth")*(AND(DE$6&gt;=$F131,DE$6&lt;=$H131)*((DE$6-$F131+1)/($J131*($J131+1)/2)*$D131))+($K131="custom")*CustCF!CY131</f>
        <v>0</v>
      </c>
      <c r="DF131" s="95">
        <f>($K131="Bell Curve")*(_xlfn.NORM.DIST(AND(DF$6&gt;=$F131,DF$6&lt;=$H131)*(DF$6-$F131+1),$J131/2,$M131,TRUE)-_xlfn.NORM.DIST(AND(DF$6&gt;=$F131,DF$6&lt;=$H131)*(DE$6-$F131+1),$J131/2,$M131,TRUE))/(1-2*_xlfn.NORM.DIST(0,$J131/2,$M131,TRUE))*$D131+($K131="Steady Growth")*(AND(DF$6&gt;=$F131,DF$6&lt;=$H131)*((DF$6-$F131+1)/($J131*($J131+1)/2)*$D131))+($K131="custom")*CustCF!CZ131</f>
        <v>0</v>
      </c>
      <c r="DG131" s="95">
        <f>($K131="Bell Curve")*(_xlfn.NORM.DIST(AND(DG$6&gt;=$F131,DG$6&lt;=$H131)*(DG$6-$F131+1),$J131/2,$M131,TRUE)-_xlfn.NORM.DIST(AND(DG$6&gt;=$F131,DG$6&lt;=$H131)*(DF$6-$F131+1),$J131/2,$M131,TRUE))/(1-2*_xlfn.NORM.DIST(0,$J131/2,$M131,TRUE))*$D131+($K131="Steady Growth")*(AND(DG$6&gt;=$F131,DG$6&lt;=$H131)*((DG$6-$F131+1)/($J131*($J131+1)/2)*$D131))+($K131="custom")*CustCF!DA131</f>
        <v>0</v>
      </c>
      <c r="DH131" s="95">
        <f>($K131="Bell Curve")*(_xlfn.NORM.DIST(AND(DH$6&gt;=$F131,DH$6&lt;=$H131)*(DH$6-$F131+1),$J131/2,$M131,TRUE)-_xlfn.NORM.DIST(AND(DH$6&gt;=$F131,DH$6&lt;=$H131)*(DG$6-$F131+1),$J131/2,$M131,TRUE))/(1-2*_xlfn.NORM.DIST(0,$J131/2,$M131,TRUE))*$D131+($K131="Steady Growth")*(AND(DH$6&gt;=$F131,DH$6&lt;=$H131)*((DH$6-$F131+1)/($J131*($J131+1)/2)*$D131))+($K131="custom")*CustCF!DB131</f>
        <v>0</v>
      </c>
      <c r="DI131" s="95">
        <f>($K131="Bell Curve")*(_xlfn.NORM.DIST(AND(DI$6&gt;=$F131,DI$6&lt;=$H131)*(DI$6-$F131+1),$J131/2,$M131,TRUE)-_xlfn.NORM.DIST(AND(DI$6&gt;=$F131,DI$6&lt;=$H131)*(DH$6-$F131+1),$J131/2,$M131,TRUE))/(1-2*_xlfn.NORM.DIST(0,$J131/2,$M131,TRUE))*$D131+($K131="Steady Growth")*(AND(DI$6&gt;=$F131,DI$6&lt;=$H131)*((DI$6-$F131+1)/($J131*($J131+1)/2)*$D131))+($K131="custom")*CustCF!DC131</f>
        <v>0</v>
      </c>
      <c r="DJ131" s="95">
        <f>($K131="Bell Curve")*(_xlfn.NORM.DIST(AND(DJ$6&gt;=$F131,DJ$6&lt;=$H131)*(DJ$6-$F131+1),$J131/2,$M131,TRUE)-_xlfn.NORM.DIST(AND(DJ$6&gt;=$F131,DJ$6&lt;=$H131)*(DI$6-$F131+1),$J131/2,$M131,TRUE))/(1-2*_xlfn.NORM.DIST(0,$J131/2,$M131,TRUE))*$D131+($K131="Steady Growth")*(AND(DJ$6&gt;=$F131,DJ$6&lt;=$H131)*((DJ$6-$F131+1)/($J131*($J131+1)/2)*$D131))+($K131="custom")*CustCF!DD131</f>
        <v>0</v>
      </c>
      <c r="DK131" s="95">
        <f>($K131="Bell Curve")*(_xlfn.NORM.DIST(AND(DK$6&gt;=$F131,DK$6&lt;=$H131)*(DK$6-$F131+1),$J131/2,$M131,TRUE)-_xlfn.NORM.DIST(AND(DK$6&gt;=$F131,DK$6&lt;=$H131)*(DJ$6-$F131+1),$J131/2,$M131,TRUE))/(1-2*_xlfn.NORM.DIST(0,$J131/2,$M131,TRUE))*$D131+($K131="Steady Growth")*(AND(DK$6&gt;=$F131,DK$6&lt;=$H131)*((DK$6-$F131+1)/($J131*($J131+1)/2)*$D131))+($K131="custom")*CustCF!DE131</f>
        <v>0</v>
      </c>
      <c r="DL131" s="95">
        <f>($K131="Bell Curve")*(_xlfn.NORM.DIST(AND(DL$6&gt;=$F131,DL$6&lt;=$H131)*(DL$6-$F131+1),$J131/2,$M131,TRUE)-_xlfn.NORM.DIST(AND(DL$6&gt;=$F131,DL$6&lt;=$H131)*(DK$6-$F131+1),$J131/2,$M131,TRUE))/(1-2*_xlfn.NORM.DIST(0,$J131/2,$M131,TRUE))*$D131+($K131="Steady Growth")*(AND(DL$6&gt;=$F131,DL$6&lt;=$H131)*((DL$6-$F131+1)/($J131*($J131+1)/2)*$D131))+($K131="custom")*CustCF!DF131</f>
        <v>0</v>
      </c>
      <c r="DM131" s="95">
        <f>($K131="Bell Curve")*(_xlfn.NORM.DIST(AND(DM$6&gt;=$F131,DM$6&lt;=$H131)*(DM$6-$F131+1),$J131/2,$M131,TRUE)-_xlfn.NORM.DIST(AND(DM$6&gt;=$F131,DM$6&lt;=$H131)*(DL$6-$F131+1),$J131/2,$M131,TRUE))/(1-2*_xlfn.NORM.DIST(0,$J131/2,$M131,TRUE))*$D131+($K131="Steady Growth")*(AND(DM$6&gt;=$F131,DM$6&lt;=$H131)*((DM$6-$F131+1)/($J131*($J131+1)/2)*$D131))+($K131="custom")*CustCF!DG131</f>
        <v>0</v>
      </c>
      <c r="DN131" s="95">
        <f>($K131="Bell Curve")*(_xlfn.NORM.DIST(AND(DN$6&gt;=$F131,DN$6&lt;=$H131)*(DN$6-$F131+1),$J131/2,$M131,TRUE)-_xlfn.NORM.DIST(AND(DN$6&gt;=$F131,DN$6&lt;=$H131)*(DM$6-$F131+1),$J131/2,$M131,TRUE))/(1-2*_xlfn.NORM.DIST(0,$J131/2,$M131,TRUE))*$D131+($K131="Steady Growth")*(AND(DN$6&gt;=$F131,DN$6&lt;=$H131)*((DN$6-$F131+1)/($J131*($J131+1)/2)*$D131))+($K131="custom")*CustCF!DH131</f>
        <v>0</v>
      </c>
      <c r="DO131" s="95">
        <f>($K131="Bell Curve")*(_xlfn.NORM.DIST(AND(DO$6&gt;=$F131,DO$6&lt;=$H131)*(DO$6-$F131+1),$J131/2,$M131,TRUE)-_xlfn.NORM.DIST(AND(DO$6&gt;=$F131,DO$6&lt;=$H131)*(DN$6-$F131+1),$J131/2,$M131,TRUE))/(1-2*_xlfn.NORM.DIST(0,$J131/2,$M131,TRUE))*$D131+($K131="Steady Growth")*(AND(DO$6&gt;=$F131,DO$6&lt;=$H131)*((DO$6-$F131+1)/($J131*($J131+1)/2)*$D131))+($K131="custom")*CustCF!DI131</f>
        <v>0</v>
      </c>
      <c r="DP131" s="95">
        <f>($K131="Bell Curve")*(_xlfn.NORM.DIST(AND(DP$6&gt;=$F131,DP$6&lt;=$H131)*(DP$6-$F131+1),$J131/2,$M131,TRUE)-_xlfn.NORM.DIST(AND(DP$6&gt;=$F131,DP$6&lt;=$H131)*(DO$6-$F131+1),$J131/2,$M131,TRUE))/(1-2*_xlfn.NORM.DIST(0,$J131/2,$M131,TRUE))*$D131+($K131="Steady Growth")*(AND(DP$6&gt;=$F131,DP$6&lt;=$H131)*((DP$6-$F131+1)/($J131*($J131+1)/2)*$D131))+($K131="custom")*CustCF!DJ131</f>
        <v>0</v>
      </c>
      <c r="DQ131" s="95">
        <f>($K131="Bell Curve")*(_xlfn.NORM.DIST(AND(DQ$6&gt;=$F131,DQ$6&lt;=$H131)*(DQ$6-$F131+1),$J131/2,$M131,TRUE)-_xlfn.NORM.DIST(AND(DQ$6&gt;=$F131,DQ$6&lt;=$H131)*(DP$6-$F131+1),$J131/2,$M131,TRUE))/(1-2*_xlfn.NORM.DIST(0,$J131/2,$M131,TRUE))*$D131+($K131="Steady Growth")*(AND(DQ$6&gt;=$F131,DQ$6&lt;=$H131)*((DQ$6-$F131+1)/($J131*($J131+1)/2)*$D131))+($K131="custom")*CustCF!DK131</f>
        <v>0</v>
      </c>
      <c r="DR131" s="95">
        <f>($K131="Bell Curve")*(_xlfn.NORM.DIST(AND(DR$6&gt;=$F131,DR$6&lt;=$H131)*(DR$6-$F131+1),$J131/2,$M131,TRUE)-_xlfn.NORM.DIST(AND(DR$6&gt;=$F131,DR$6&lt;=$H131)*(DQ$6-$F131+1),$J131/2,$M131,TRUE))/(1-2*_xlfn.NORM.DIST(0,$J131/2,$M131,TRUE))*$D131+($K131="Steady Growth")*(AND(DR$6&gt;=$F131,DR$6&lt;=$H131)*((DR$6-$F131+1)/($J131*($J131+1)/2)*$D131))+($K131="custom")*CustCF!DL131</f>
        <v>0</v>
      </c>
      <c r="DS131" s="95">
        <f>($K131="Bell Curve")*(_xlfn.NORM.DIST(AND(DS$6&gt;=$F131,DS$6&lt;=$H131)*(DS$6-$F131+1),$J131/2,$M131,TRUE)-_xlfn.NORM.DIST(AND(DS$6&gt;=$F131,DS$6&lt;=$H131)*(DR$6-$F131+1),$J131/2,$M131,TRUE))/(1-2*_xlfn.NORM.DIST(0,$J131/2,$M131,TRUE))*$D131+($K131="Steady Growth")*(AND(DS$6&gt;=$F131,DS$6&lt;=$H131)*((DS$6-$F131+1)/($J131*($J131+1)/2)*$D131))+($K131="custom")*CustCF!DM131</f>
        <v>0</v>
      </c>
      <c r="DT131" s="95">
        <f>($K131="Bell Curve")*(_xlfn.NORM.DIST(AND(DT$6&gt;=$F131,DT$6&lt;=$H131)*(DT$6-$F131+1),$J131/2,$M131,TRUE)-_xlfn.NORM.DIST(AND(DT$6&gt;=$F131,DT$6&lt;=$H131)*(DS$6-$F131+1),$J131/2,$M131,TRUE))/(1-2*_xlfn.NORM.DIST(0,$J131/2,$M131,TRUE))*$D131+($K131="Steady Growth")*(AND(DT$6&gt;=$F131,DT$6&lt;=$H131)*((DT$6-$F131+1)/($J131*($J131+1)/2)*$D131))+($K131="custom")*CustCF!DN131</f>
        <v>0</v>
      </c>
      <c r="DU131" s="95">
        <f>($K131="Bell Curve")*(_xlfn.NORM.DIST(AND(DU$6&gt;=$F131,DU$6&lt;=$H131)*(DU$6-$F131+1),$J131/2,$M131,TRUE)-_xlfn.NORM.DIST(AND(DU$6&gt;=$F131,DU$6&lt;=$H131)*(DT$6-$F131+1),$J131/2,$M131,TRUE))/(1-2*_xlfn.NORM.DIST(0,$J131/2,$M131,TRUE))*$D131+($K131="Steady Growth")*(AND(DU$6&gt;=$F131,DU$6&lt;=$H131)*((DU$6-$F131+1)/($J131*($J131+1)/2)*$D131))+($K131="custom")*CustCF!DO131</f>
        <v>0</v>
      </c>
      <c r="DV131" s="95">
        <f>($K131="Bell Curve")*(_xlfn.NORM.DIST(AND(DV$6&gt;=$F131,DV$6&lt;=$H131)*(DV$6-$F131+1),$J131/2,$M131,TRUE)-_xlfn.NORM.DIST(AND(DV$6&gt;=$F131,DV$6&lt;=$H131)*(DU$6-$F131+1),$J131/2,$M131,TRUE))/(1-2*_xlfn.NORM.DIST(0,$J131/2,$M131,TRUE))*$D131+($K131="Steady Growth")*(AND(DV$6&gt;=$F131,DV$6&lt;=$H131)*((DV$6-$F131+1)/($J131*($J131+1)/2)*$D131))+($K131="custom")*CustCF!DP131</f>
        <v>0</v>
      </c>
      <c r="DW131" s="95">
        <f>($K131="Bell Curve")*(_xlfn.NORM.DIST(AND(DW$6&gt;=$F131,DW$6&lt;=$H131)*(DW$6-$F131+1),$J131/2,$M131,TRUE)-_xlfn.NORM.DIST(AND(DW$6&gt;=$F131,DW$6&lt;=$H131)*(DV$6-$F131+1),$J131/2,$M131,TRUE))/(1-2*_xlfn.NORM.DIST(0,$J131/2,$M131,TRUE))*$D131+($K131="Steady Growth")*(AND(DW$6&gt;=$F131,DW$6&lt;=$H131)*((DW$6-$F131+1)/($J131*($J131+1)/2)*$D131))+($K131="custom")*CustCF!DQ131</f>
        <v>0</v>
      </c>
      <c r="DX131" s="95">
        <f>($K131="Bell Curve")*(_xlfn.NORM.DIST(AND(DX$6&gt;=$F131,DX$6&lt;=$H131)*(DX$6-$F131+1),$J131/2,$M131,TRUE)-_xlfn.NORM.DIST(AND(DX$6&gt;=$F131,DX$6&lt;=$H131)*(DW$6-$F131+1),$J131/2,$M131,TRUE))/(1-2*_xlfn.NORM.DIST(0,$J131/2,$M131,TRUE))*$D131+($K131="Steady Growth")*(AND(DX$6&gt;=$F131,DX$6&lt;=$H131)*((DX$6-$F131+1)/($J131*($J131+1)/2)*$D131))+($K131="custom")*CustCF!DR131</f>
        <v>0</v>
      </c>
      <c r="DY131" s="95">
        <f>($K131="Bell Curve")*(_xlfn.NORM.DIST(AND(DY$6&gt;=$F131,DY$6&lt;=$H131)*(DY$6-$F131+1),$J131/2,$M131,TRUE)-_xlfn.NORM.DIST(AND(DY$6&gt;=$F131,DY$6&lt;=$H131)*(DX$6-$F131+1),$J131/2,$M131,TRUE))/(1-2*_xlfn.NORM.DIST(0,$J131/2,$M131,TRUE))*$D131+($K131="Steady Growth")*(AND(DY$6&gt;=$F131,DY$6&lt;=$H131)*((DY$6-$F131+1)/($J131*($J131+1)/2)*$D131))+($K131="custom")*CustCF!DS131</f>
        <v>0</v>
      </c>
      <c r="DZ131" s="95">
        <f>($K131="Bell Curve")*(_xlfn.NORM.DIST(AND(DZ$6&gt;=$F131,DZ$6&lt;=$H131)*(DZ$6-$F131+1),$J131/2,$M131,TRUE)-_xlfn.NORM.DIST(AND(DZ$6&gt;=$F131,DZ$6&lt;=$H131)*(DY$6-$F131+1),$J131/2,$M131,TRUE))/(1-2*_xlfn.NORM.DIST(0,$J131/2,$M131,TRUE))*$D131+($K131="Steady Growth")*(AND(DZ$6&gt;=$F131,DZ$6&lt;=$H131)*((DZ$6-$F131+1)/($J131*($J131+1)/2)*$D131))+($K131="custom")*CustCF!DT131</f>
        <v>0</v>
      </c>
      <c r="EA131" s="95">
        <f>($K131="Bell Curve")*(_xlfn.NORM.DIST(AND(EA$6&gt;=$F131,EA$6&lt;=$H131)*(EA$6-$F131+1),$J131/2,$M131,TRUE)-_xlfn.NORM.DIST(AND(EA$6&gt;=$F131,EA$6&lt;=$H131)*(DZ$6-$F131+1),$J131/2,$M131,TRUE))/(1-2*_xlfn.NORM.DIST(0,$J131/2,$M131,TRUE))*$D131+($K131="Steady Growth")*(AND(EA$6&gt;=$F131,EA$6&lt;=$H131)*((EA$6-$F131+1)/($J131*($J131+1)/2)*$D131))+($K131="custom")*CustCF!DU131</f>
        <v>0</v>
      </c>
      <c r="EB131" s="95">
        <f>($K131="Bell Curve")*(_xlfn.NORM.DIST(AND(EB$6&gt;=$F131,EB$6&lt;=$H131)*(EB$6-$F131+1),$J131/2,$M131,TRUE)-_xlfn.NORM.DIST(AND(EB$6&gt;=$F131,EB$6&lt;=$H131)*(EA$6-$F131+1),$J131/2,$M131,TRUE))/(1-2*_xlfn.NORM.DIST(0,$J131/2,$M131,TRUE))*$D131+($K131="Steady Growth")*(AND(EB$6&gt;=$F131,EB$6&lt;=$H131)*((EB$6-$F131+1)/($J131*($J131+1)/2)*$D131))+($K131="custom")*CustCF!DV131</f>
        <v>0</v>
      </c>
      <c r="EC131" s="95">
        <f>($K131="Bell Curve")*(_xlfn.NORM.DIST(AND(EC$6&gt;=$F131,EC$6&lt;=$H131)*(EC$6-$F131+1),$J131/2,$M131,TRUE)-_xlfn.NORM.DIST(AND(EC$6&gt;=$F131,EC$6&lt;=$H131)*(EB$6-$F131+1),$J131/2,$M131,TRUE))/(1-2*_xlfn.NORM.DIST(0,$J131/2,$M131,TRUE))*$D131+($K131="Steady Growth")*(AND(EC$6&gt;=$F131,EC$6&lt;=$H131)*((EC$6-$F131+1)/($J131*($J131+1)/2)*$D131))+($K131="custom")*CustCF!DW131</f>
        <v>0</v>
      </c>
      <c r="ED131" s="95">
        <f>($K131="Bell Curve")*(_xlfn.NORM.DIST(AND(ED$6&gt;=$F131,ED$6&lt;=$H131)*(ED$6-$F131+1),$J131/2,$M131,TRUE)-_xlfn.NORM.DIST(AND(ED$6&gt;=$F131,ED$6&lt;=$H131)*(EC$6-$F131+1),$J131/2,$M131,TRUE))/(1-2*_xlfn.NORM.DIST(0,$J131/2,$M131,TRUE))*$D131+($K131="Steady Growth")*(AND(ED$6&gt;=$F131,ED$6&lt;=$H131)*((ED$6-$F131+1)/($J131*($J131+1)/2)*$D131))+($K131="custom")*CustCF!DX131</f>
        <v>0</v>
      </c>
      <c r="EE131" s="95">
        <f>($K131="Bell Curve")*(_xlfn.NORM.DIST(AND(EE$6&gt;=$F131,EE$6&lt;=$H131)*(EE$6-$F131+1),$J131/2,$M131,TRUE)-_xlfn.NORM.DIST(AND(EE$6&gt;=$F131,EE$6&lt;=$H131)*(ED$6-$F131+1),$J131/2,$M131,TRUE))/(1-2*_xlfn.NORM.DIST(0,$J131/2,$M131,TRUE))*$D131+($K131="Steady Growth")*(AND(EE$6&gt;=$F131,EE$6&lt;=$H131)*((EE$6-$F131+1)/($J131*($J131+1)/2)*$D131))+($K131="custom")*CustCF!DY131</f>
        <v>0</v>
      </c>
      <c r="EF131" s="95">
        <f>($K131="Bell Curve")*(_xlfn.NORM.DIST(AND(EF$6&gt;=$F131,EF$6&lt;=$H131)*(EF$6-$F131+1),$J131/2,$M131,TRUE)-_xlfn.NORM.DIST(AND(EF$6&gt;=$F131,EF$6&lt;=$H131)*(EE$6-$F131+1),$J131/2,$M131,TRUE))/(1-2*_xlfn.NORM.DIST(0,$J131/2,$M131,TRUE))*$D131+($K131="Steady Growth")*(AND(EF$6&gt;=$F131,EF$6&lt;=$H131)*((EF$6-$F131+1)/($J131*($J131+1)/2)*$D131))+($K131="custom")*CustCF!DZ131</f>
        <v>0</v>
      </c>
      <c r="EG131" s="95">
        <f>($K131="Bell Curve")*(_xlfn.NORM.DIST(AND(EG$6&gt;=$F131,EG$6&lt;=$H131)*(EG$6-$F131+1),$J131/2,$M131,TRUE)-_xlfn.NORM.DIST(AND(EG$6&gt;=$F131,EG$6&lt;=$H131)*(EF$6-$F131+1),$J131/2,$M131,TRUE))/(1-2*_xlfn.NORM.DIST(0,$J131/2,$M131,TRUE))*$D131+($K131="Steady Growth")*(AND(EG$6&gt;=$F131,EG$6&lt;=$H131)*((EG$6-$F131+1)/($J131*($J131+1)/2)*$D131))+($K131="custom")*CustCF!EA131</f>
        <v>0</v>
      </c>
      <c r="EH131" s="95">
        <f>($K131="Bell Curve")*(_xlfn.NORM.DIST(AND(EH$6&gt;=$F131,EH$6&lt;=$H131)*(EH$6-$F131+1),$J131/2,$M131,TRUE)-_xlfn.NORM.DIST(AND(EH$6&gt;=$F131,EH$6&lt;=$H131)*(EG$6-$F131+1),$J131/2,$M131,TRUE))/(1-2*_xlfn.NORM.DIST(0,$J131/2,$M131,TRUE))*$D131+($K131="Steady Growth")*(AND(EH$6&gt;=$F131,EH$6&lt;=$H131)*((EH$6-$F131+1)/($J131*($J131+1)/2)*$D131))+($K131="custom")*CustCF!EB131</f>
        <v>0</v>
      </c>
      <c r="EI131" s="95">
        <f>($K131="Bell Curve")*(_xlfn.NORM.DIST(AND(EI$6&gt;=$F131,EI$6&lt;=$H131)*(EI$6-$F131+1),$J131/2,$M131,TRUE)-_xlfn.NORM.DIST(AND(EI$6&gt;=$F131,EI$6&lt;=$H131)*(EH$6-$F131+1),$J131/2,$M131,TRUE))/(1-2*_xlfn.NORM.DIST(0,$J131/2,$M131,TRUE))*$D131+($K131="Steady Growth")*(AND(EI$6&gt;=$F131,EI$6&lt;=$H131)*((EI$6-$F131+1)/($J131*($J131+1)/2)*$D131))+($K131="custom")*CustCF!EC131</f>
        <v>0</v>
      </c>
      <c r="EJ131" s="95">
        <f>($K131="Bell Curve")*(_xlfn.NORM.DIST(AND(EJ$6&gt;=$F131,EJ$6&lt;=$H131)*(EJ$6-$F131+1),$J131/2,$M131,TRUE)-_xlfn.NORM.DIST(AND(EJ$6&gt;=$F131,EJ$6&lt;=$H131)*(EI$6-$F131+1),$J131/2,$M131,TRUE))/(1-2*_xlfn.NORM.DIST(0,$J131/2,$M131,TRUE))*$D131+($K131="Steady Growth")*(AND(EJ$6&gt;=$F131,EJ$6&lt;=$H131)*((EJ$6-$F131+1)/($J131*($J131+1)/2)*$D131))+($K131="custom")*CustCF!ED131</f>
        <v>0</v>
      </c>
      <c r="EK131" s="95">
        <f>($K131="Bell Curve")*(_xlfn.NORM.DIST(AND(EK$6&gt;=$F131,EK$6&lt;=$H131)*(EK$6-$F131+1),$J131/2,$M131,TRUE)-_xlfn.NORM.DIST(AND(EK$6&gt;=$F131,EK$6&lt;=$H131)*(EJ$6-$F131+1),$J131/2,$M131,TRUE))/(1-2*_xlfn.NORM.DIST(0,$J131/2,$M131,TRUE))*$D131+($K131="Steady Growth")*(AND(EK$6&gt;=$F131,EK$6&lt;=$H131)*((EK$6-$F131+1)/($J131*($J131+1)/2)*$D131))+($K131="custom")*CustCF!EE131</f>
        <v>0</v>
      </c>
      <c r="EL131" s="95">
        <f>($K131="Bell Curve")*(_xlfn.NORM.DIST(AND(EL$6&gt;=$F131,EL$6&lt;=$H131)*(EL$6-$F131+1),$J131/2,$M131,TRUE)-_xlfn.NORM.DIST(AND(EL$6&gt;=$F131,EL$6&lt;=$H131)*(EK$6-$F131+1),$J131/2,$M131,TRUE))/(1-2*_xlfn.NORM.DIST(0,$J131/2,$M131,TRUE))*$D131+($K131="Steady Growth")*(AND(EL$6&gt;=$F131,EL$6&lt;=$H131)*((EL$6-$F131+1)/($J131*($J131+1)/2)*$D131))+($K131="custom")*CustCF!EF131</f>
        <v>0</v>
      </c>
      <c r="EM131" s="95">
        <f>($K131="Bell Curve")*(_xlfn.NORM.DIST(AND(EM$6&gt;=$F131,EM$6&lt;=$H131)*(EM$6-$F131+1),$J131/2,$M131,TRUE)-_xlfn.NORM.DIST(AND(EM$6&gt;=$F131,EM$6&lt;=$H131)*(EL$6-$F131+1),$J131/2,$M131,TRUE))/(1-2*_xlfn.NORM.DIST(0,$J131/2,$M131,TRUE))*$D131+($K131="Steady Growth")*(AND(EM$6&gt;=$F131,EM$6&lt;=$H131)*((EM$6-$F131+1)/($J131*($J131+1)/2)*$D131))+($K131="custom")*CustCF!EG131</f>
        <v>0</v>
      </c>
      <c r="EN131" s="95">
        <f>($K131="Bell Curve")*(_xlfn.NORM.DIST(AND(EN$6&gt;=$F131,EN$6&lt;=$H131)*(EN$6-$F131+1),$J131/2,$M131,TRUE)-_xlfn.NORM.DIST(AND(EN$6&gt;=$F131,EN$6&lt;=$H131)*(EM$6-$F131+1),$J131/2,$M131,TRUE))/(1-2*_xlfn.NORM.DIST(0,$J131/2,$M131,TRUE))*$D131+($K131="Steady Growth")*(AND(EN$6&gt;=$F131,EN$6&lt;=$H131)*((EN$6-$F131+1)/($J131*($J131+1)/2)*$D131))+($K131="custom")*CustCF!EH131</f>
        <v>0</v>
      </c>
      <c r="EO131" s="95">
        <f>($K131="Bell Curve")*(_xlfn.NORM.DIST(AND(EO$6&gt;=$F131,EO$6&lt;=$H131)*(EO$6-$F131+1),$J131/2,$M131,TRUE)-_xlfn.NORM.DIST(AND(EO$6&gt;=$F131,EO$6&lt;=$H131)*(EN$6-$F131+1),$J131/2,$M131,TRUE))/(1-2*_xlfn.NORM.DIST(0,$J131/2,$M131,TRUE))*$D131+($K131="Steady Growth")*(AND(EO$6&gt;=$F131,EO$6&lt;=$H131)*((EO$6-$F131+1)/($J131*($J131+1)/2)*$D131))+($K131="custom")*CustCF!EI131</f>
        <v>0</v>
      </c>
      <c r="EP131" s="95">
        <f>($K131="Bell Curve")*(_xlfn.NORM.DIST(AND(EP$6&gt;=$F131,EP$6&lt;=$H131)*(EP$6-$F131+1),$J131/2,$M131,TRUE)-_xlfn.NORM.DIST(AND(EP$6&gt;=$F131,EP$6&lt;=$H131)*(EO$6-$F131+1),$J131/2,$M131,TRUE))/(1-2*_xlfn.NORM.DIST(0,$J131/2,$M131,TRUE))*$D131+($K131="Steady Growth")*(AND(EP$6&gt;=$F131,EP$6&lt;=$H131)*((EP$6-$F131+1)/($J131*($J131+1)/2)*$D131))+($K131="custom")*CustCF!EJ131</f>
        <v>0</v>
      </c>
      <c r="EQ131" s="95">
        <f>($K131="Bell Curve")*(_xlfn.NORM.DIST(AND(EQ$6&gt;=$F131,EQ$6&lt;=$H131)*(EQ$6-$F131+1),$J131/2,$M131,TRUE)-_xlfn.NORM.DIST(AND(EQ$6&gt;=$F131,EQ$6&lt;=$H131)*(EP$6-$F131+1),$J131/2,$M131,TRUE))/(1-2*_xlfn.NORM.DIST(0,$J131/2,$M131,TRUE))*$D131+($K131="Steady Growth")*(AND(EQ$6&gt;=$F131,EQ$6&lt;=$H131)*((EQ$6-$F131+1)/($J131*($J131+1)/2)*$D131))+($K131="custom")*CustCF!EK131</f>
        <v>0</v>
      </c>
      <c r="ER131" s="95">
        <f>($K131="Bell Curve")*(_xlfn.NORM.DIST(AND(ER$6&gt;=$F131,ER$6&lt;=$H131)*(ER$6-$F131+1),$J131/2,$M131,TRUE)-_xlfn.NORM.DIST(AND(ER$6&gt;=$F131,ER$6&lt;=$H131)*(EQ$6-$F131+1),$J131/2,$M131,TRUE))/(1-2*_xlfn.NORM.DIST(0,$J131/2,$M131,TRUE))*$D131+($K131="Steady Growth")*(AND(ER$6&gt;=$F131,ER$6&lt;=$H131)*((ER$6-$F131+1)/($J131*($J131+1)/2)*$D131))+($K131="custom")*CustCF!EL131</f>
        <v>0</v>
      </c>
      <c r="ES131" s="95">
        <f>($K131="Bell Curve")*(_xlfn.NORM.DIST(AND(ES$6&gt;=$F131,ES$6&lt;=$H131)*(ES$6-$F131+1),$J131/2,$M131,TRUE)-_xlfn.NORM.DIST(AND(ES$6&gt;=$F131,ES$6&lt;=$H131)*(ER$6-$F131+1),$J131/2,$M131,TRUE))/(1-2*_xlfn.NORM.DIST(0,$J131/2,$M131,TRUE))*$D131+($K131="Steady Growth")*(AND(ES$6&gt;=$F131,ES$6&lt;=$H131)*((ES$6-$F131+1)/($J131*($J131+1)/2)*$D131))+($K131="custom")*CustCF!EM131</f>
        <v>0</v>
      </c>
      <c r="ET131" s="95">
        <f>($K131="Bell Curve")*(_xlfn.NORM.DIST(AND(ET$6&gt;=$F131,ET$6&lt;=$H131)*(ET$6-$F131+1),$J131/2,$M131,TRUE)-_xlfn.NORM.DIST(AND(ET$6&gt;=$F131,ET$6&lt;=$H131)*(ES$6-$F131+1),$J131/2,$M131,TRUE))/(1-2*_xlfn.NORM.DIST(0,$J131/2,$M131,TRUE))*$D131+($K131="Steady Growth")*(AND(ET$6&gt;=$F131,ET$6&lt;=$H131)*((ET$6-$F131+1)/($J131*($J131+1)/2)*$D131))+($K131="custom")*CustCF!EN131</f>
        <v>0</v>
      </c>
      <c r="EU131" s="95">
        <f>($K131="Bell Curve")*(_xlfn.NORM.DIST(AND(EU$6&gt;=$F131,EU$6&lt;=$H131)*(EU$6-$F131+1),$J131/2,$M131,TRUE)-_xlfn.NORM.DIST(AND(EU$6&gt;=$F131,EU$6&lt;=$H131)*(ET$6-$F131+1),$J131/2,$M131,TRUE))/(1-2*_xlfn.NORM.DIST(0,$J131/2,$M131,TRUE))*$D131+($K131="Steady Growth")*(AND(EU$6&gt;=$F131,EU$6&lt;=$H131)*((EU$6-$F131+1)/($J131*($J131+1)/2)*$D131))+($K131="custom")*CustCF!EO131</f>
        <v>0</v>
      </c>
      <c r="EV131" s="95">
        <f>($K131="Bell Curve")*(_xlfn.NORM.DIST(AND(EV$6&gt;=$F131,EV$6&lt;=$H131)*(EV$6-$F131+1),$J131/2,$M131,TRUE)-_xlfn.NORM.DIST(AND(EV$6&gt;=$F131,EV$6&lt;=$H131)*(EU$6-$F131+1),$J131/2,$M131,TRUE))/(1-2*_xlfn.NORM.DIST(0,$J131/2,$M131,TRUE))*$D131+($K131="Steady Growth")*(AND(EV$6&gt;=$F131,EV$6&lt;=$H131)*((EV$6-$F131+1)/($J131*($J131+1)/2)*$D131))+($K131="custom")*CustCF!EP131</f>
        <v>0</v>
      </c>
      <c r="EW131" s="95">
        <f>($K131="Bell Curve")*(_xlfn.NORM.DIST(AND(EW$6&gt;=$F131,EW$6&lt;=$H131)*(EW$6-$F131+1),$J131/2,$M131,TRUE)-_xlfn.NORM.DIST(AND(EW$6&gt;=$F131,EW$6&lt;=$H131)*(EV$6-$F131+1),$J131/2,$M131,TRUE))/(1-2*_xlfn.NORM.DIST(0,$J131/2,$M131,TRUE))*$D131+($K131="Steady Growth")*(AND(EW$6&gt;=$F131,EW$6&lt;=$H131)*((EW$6-$F131+1)/($J131*($J131+1)/2)*$D131))+($K131="custom")*CustCF!EQ131</f>
        <v>0</v>
      </c>
      <c r="EX131" s="95">
        <f>($K131="Bell Curve")*(_xlfn.NORM.DIST(AND(EX$6&gt;=$F131,EX$6&lt;=$H131)*(EX$6-$F131+1),$J131/2,$M131,TRUE)-_xlfn.NORM.DIST(AND(EX$6&gt;=$F131,EX$6&lt;=$H131)*(EW$6-$F131+1),$J131/2,$M131,TRUE))/(1-2*_xlfn.NORM.DIST(0,$J131/2,$M131,TRUE))*$D131+($K131="Steady Growth")*(AND(EX$6&gt;=$F131,EX$6&lt;=$H131)*((EX$6-$F131+1)/($J131*($J131+1)/2)*$D131))+($K131="custom")*CustCF!ER131</f>
        <v>0</v>
      </c>
      <c r="EY131" s="95">
        <f>($K131="Bell Curve")*(_xlfn.NORM.DIST(AND(EY$6&gt;=$F131,EY$6&lt;=$H131)*(EY$6-$F131+1),$J131/2,$M131,TRUE)-_xlfn.NORM.DIST(AND(EY$6&gt;=$F131,EY$6&lt;=$H131)*(EX$6-$F131+1),$J131/2,$M131,TRUE))/(1-2*_xlfn.NORM.DIST(0,$J131/2,$M131,TRUE))*$D131+($K131="Steady Growth")*(AND(EY$6&gt;=$F131,EY$6&lt;=$H131)*((EY$6-$F131+1)/($J131*($J131+1)/2)*$D131))+($K131="custom")*CustCF!ES131</f>
        <v>0</v>
      </c>
      <c r="EZ131" s="95">
        <f>($K131="Bell Curve")*(_xlfn.NORM.DIST(AND(EZ$6&gt;=$F131,EZ$6&lt;=$H131)*(EZ$6-$F131+1),$J131/2,$M131,TRUE)-_xlfn.NORM.DIST(AND(EZ$6&gt;=$F131,EZ$6&lt;=$H131)*(EY$6-$F131+1),$J131/2,$M131,TRUE))/(1-2*_xlfn.NORM.DIST(0,$J131/2,$M131,TRUE))*$D131+($K131="Steady Growth")*(AND(EZ$6&gt;=$F131,EZ$6&lt;=$H131)*((EZ$6-$F131+1)/($J131*($J131+1)/2)*$D131))+($K131="custom")*CustCF!ET131</f>
        <v>0</v>
      </c>
      <c r="FA131" s="95">
        <f>($K131="Bell Curve")*(_xlfn.NORM.DIST(AND(FA$6&gt;=$F131,FA$6&lt;=$H131)*(FA$6-$F131+1),$J131/2,$M131,TRUE)-_xlfn.NORM.DIST(AND(FA$6&gt;=$F131,FA$6&lt;=$H131)*(EZ$6-$F131+1),$J131/2,$M131,TRUE))/(1-2*_xlfn.NORM.DIST(0,$J131/2,$M131,TRUE))*$D131+($K131="Steady Growth")*(AND(FA$6&gt;=$F131,FA$6&lt;=$H131)*((FA$6-$F131+1)/($J131*($J131+1)/2)*$D131))+($K131="custom")*CustCF!EU131</f>
        <v>0</v>
      </c>
      <c r="FB131" s="95">
        <f>($K131="Bell Curve")*(_xlfn.NORM.DIST(AND(FB$6&gt;=$F131,FB$6&lt;=$H131)*(FB$6-$F131+1),$J131/2,$M131,TRUE)-_xlfn.NORM.DIST(AND(FB$6&gt;=$F131,FB$6&lt;=$H131)*(FA$6-$F131+1),$J131/2,$M131,TRUE))/(1-2*_xlfn.NORM.DIST(0,$J131/2,$M131,TRUE))*$D131+($K131="Steady Growth")*(AND(FB$6&gt;=$F131,FB$6&lt;=$H131)*((FB$6-$F131+1)/($J131*($J131+1)/2)*$D131))+($K131="custom")*CustCF!EV131</f>
        <v>0</v>
      </c>
      <c r="FC131" s="95">
        <f>($K131="Bell Curve")*(_xlfn.NORM.DIST(AND(FC$6&gt;=$F131,FC$6&lt;=$H131)*(FC$6-$F131+1),$J131/2,$M131,TRUE)-_xlfn.NORM.DIST(AND(FC$6&gt;=$F131,FC$6&lt;=$H131)*(FB$6-$F131+1),$J131/2,$M131,TRUE))/(1-2*_xlfn.NORM.DIST(0,$J131/2,$M131,TRUE))*$D131+($K131="Steady Growth")*(AND(FC$6&gt;=$F131,FC$6&lt;=$H131)*((FC$6-$F131+1)/($J131*($J131+1)/2)*$D131))+($K131="custom")*CustCF!EW131</f>
        <v>0</v>
      </c>
      <c r="FD131" s="95">
        <f>($K131="Bell Curve")*(_xlfn.NORM.DIST(AND(FD$6&gt;=$F131,FD$6&lt;=$H131)*(FD$6-$F131+1),$J131/2,$M131,TRUE)-_xlfn.NORM.DIST(AND(FD$6&gt;=$F131,FD$6&lt;=$H131)*(FC$6-$F131+1),$J131/2,$M131,TRUE))/(1-2*_xlfn.NORM.DIST(0,$J131/2,$M131,TRUE))*$D131+($K131="Steady Growth")*(AND(FD$6&gt;=$F131,FD$6&lt;=$H131)*((FD$6-$F131+1)/($J131*($J131+1)/2)*$D131))+($K131="custom")*CustCF!EX131</f>
        <v>0</v>
      </c>
      <c r="FE131" s="95">
        <f>($K131="Bell Curve")*(_xlfn.NORM.DIST(AND(FE$6&gt;=$F131,FE$6&lt;=$H131)*(FE$6-$F131+1),$J131/2,$M131,TRUE)-_xlfn.NORM.DIST(AND(FE$6&gt;=$F131,FE$6&lt;=$H131)*(FD$6-$F131+1),$J131/2,$M131,TRUE))/(1-2*_xlfn.NORM.DIST(0,$J131/2,$M131,TRUE))*$D131+($K131="Steady Growth")*(AND(FE$6&gt;=$F131,FE$6&lt;=$H131)*((FE$6-$F131+1)/($J131*($J131+1)/2)*$D131))+($K131="custom")*CustCF!EY131</f>
        <v>0</v>
      </c>
      <c r="FF131" s="95">
        <f>($K131="Bell Curve")*(_xlfn.NORM.DIST(AND(FF$6&gt;=$F131,FF$6&lt;=$H131)*(FF$6-$F131+1),$J131/2,$M131,TRUE)-_xlfn.NORM.DIST(AND(FF$6&gt;=$F131,FF$6&lt;=$H131)*(FE$6-$F131+1),$J131/2,$M131,TRUE))/(1-2*_xlfn.NORM.DIST(0,$J131/2,$M131,TRUE))*$D131+($K131="Steady Growth")*(AND(FF$6&gt;=$F131,FF$6&lt;=$H131)*((FF$6-$F131+1)/($J131*($J131+1)/2)*$D131))+($K131="custom")*CustCF!EZ131</f>
        <v>0</v>
      </c>
      <c r="FG131" s="95">
        <f>($K131="Bell Curve")*(_xlfn.NORM.DIST(AND(FG$6&gt;=$F131,FG$6&lt;=$H131)*(FG$6-$F131+1),$J131/2,$M131,TRUE)-_xlfn.NORM.DIST(AND(FG$6&gt;=$F131,FG$6&lt;=$H131)*(FF$6-$F131+1),$J131/2,$M131,TRUE))/(1-2*_xlfn.NORM.DIST(0,$J131/2,$M131,TRUE))*$D131+($K131="Steady Growth")*(AND(FG$6&gt;=$F131,FG$6&lt;=$H131)*((FG$6-$F131+1)/($J131*($J131+1)/2)*$D131))+($K131="custom")*CustCF!FA131</f>
        <v>0</v>
      </c>
      <c r="FH131" s="95">
        <f>($K131="Bell Curve")*(_xlfn.NORM.DIST(AND(FH$6&gt;=$F131,FH$6&lt;=$H131)*(FH$6-$F131+1),$J131/2,$M131,TRUE)-_xlfn.NORM.DIST(AND(FH$6&gt;=$F131,FH$6&lt;=$H131)*(FG$6-$F131+1),$J131/2,$M131,TRUE))/(1-2*_xlfn.NORM.DIST(0,$J131/2,$M131,TRUE))*$D131+($K131="Steady Growth")*(AND(FH$6&gt;=$F131,FH$6&lt;=$H131)*((FH$6-$F131+1)/($J131*($J131+1)/2)*$D131))+($K131="custom")*CustCF!FB131</f>
        <v>0</v>
      </c>
      <c r="FI131" s="95">
        <f>($K131="Bell Curve")*(_xlfn.NORM.DIST(AND(FI$6&gt;=$F131,FI$6&lt;=$H131)*(FI$6-$F131+1),$J131/2,$M131,TRUE)-_xlfn.NORM.DIST(AND(FI$6&gt;=$F131,FI$6&lt;=$H131)*(FH$6-$F131+1),$J131/2,$M131,TRUE))/(1-2*_xlfn.NORM.DIST(0,$J131/2,$M131,TRUE))*$D131+($K131="Steady Growth")*(AND(FI$6&gt;=$F131,FI$6&lt;=$H131)*((FI$6-$F131+1)/($J131*($J131+1)/2)*$D131))+($K131="custom")*CustCF!FC131</f>
        <v>0</v>
      </c>
      <c r="FJ131" s="95">
        <f>($K131="Bell Curve")*(_xlfn.NORM.DIST(AND(FJ$6&gt;=$F131,FJ$6&lt;=$H131)*(FJ$6-$F131+1),$J131/2,$M131,TRUE)-_xlfn.NORM.DIST(AND(FJ$6&gt;=$F131,FJ$6&lt;=$H131)*(FI$6-$F131+1),$J131/2,$M131,TRUE))/(1-2*_xlfn.NORM.DIST(0,$J131/2,$M131,TRUE))*$D131+($K131="Steady Growth")*(AND(FJ$6&gt;=$F131,FJ$6&lt;=$H131)*((FJ$6-$F131+1)/($J131*($J131+1)/2)*$D131))+($K131="custom")*CustCF!FD131</f>
        <v>0</v>
      </c>
      <c r="FK131" s="95">
        <f>($K131="Bell Curve")*(_xlfn.NORM.DIST(AND(FK$6&gt;=$F131,FK$6&lt;=$H131)*(FK$6-$F131+1),$J131/2,$M131,TRUE)-_xlfn.NORM.DIST(AND(FK$6&gt;=$F131,FK$6&lt;=$H131)*(FJ$6-$F131+1),$J131/2,$M131,TRUE))/(1-2*_xlfn.NORM.DIST(0,$J131/2,$M131,TRUE))*$D131+($K131="Steady Growth")*(AND(FK$6&gt;=$F131,FK$6&lt;=$H131)*((FK$6-$F131+1)/($J131*($J131+1)/2)*$D131))+($K131="custom")*CustCF!FE131</f>
        <v>0</v>
      </c>
      <c r="FL131" s="95">
        <f>($K131="Bell Curve")*(_xlfn.NORM.DIST(AND(FL$6&gt;=$F131,FL$6&lt;=$H131)*(FL$6-$F131+1),$J131/2,$M131,TRUE)-_xlfn.NORM.DIST(AND(FL$6&gt;=$F131,FL$6&lt;=$H131)*(FK$6-$F131+1),$J131/2,$M131,TRUE))/(1-2*_xlfn.NORM.DIST(0,$J131/2,$M131,TRUE))*$D131+($K131="Steady Growth")*(AND(FL$6&gt;=$F131,FL$6&lt;=$H131)*((FL$6-$F131+1)/($J131*($J131+1)/2)*$D131))+($K131="custom")*CustCF!FF131</f>
        <v>0</v>
      </c>
      <c r="FM131" s="95">
        <f>($K131="Bell Curve")*(_xlfn.NORM.DIST(AND(FM$6&gt;=$F131,FM$6&lt;=$H131)*(FM$6-$F131+1),$J131/2,$M131,TRUE)-_xlfn.NORM.DIST(AND(FM$6&gt;=$F131,FM$6&lt;=$H131)*(FL$6-$F131+1),$J131/2,$M131,TRUE))/(1-2*_xlfn.NORM.DIST(0,$J131/2,$M131,TRUE))*$D131+($K131="Steady Growth")*(AND(FM$6&gt;=$F131,FM$6&lt;=$H131)*((FM$6-$F131+1)/($J131*($J131+1)/2)*$D131))+($K131="custom")*CustCF!FG131</f>
        <v>0</v>
      </c>
      <c r="FN131" s="95">
        <f>($K131="Bell Curve")*(_xlfn.NORM.DIST(AND(FN$6&gt;=$F131,FN$6&lt;=$H131)*(FN$6-$F131+1),$J131/2,$M131,TRUE)-_xlfn.NORM.DIST(AND(FN$6&gt;=$F131,FN$6&lt;=$H131)*(FM$6-$F131+1),$J131/2,$M131,TRUE))/(1-2*_xlfn.NORM.DIST(0,$J131/2,$M131,TRUE))*$D131+($K131="Steady Growth")*(AND(FN$6&gt;=$F131,FN$6&lt;=$H131)*((FN$6-$F131+1)/($J131*($J131+1)/2)*$D131))+($K131="custom")*CustCF!FH131</f>
        <v>0</v>
      </c>
      <c r="FO131" s="95">
        <f>($K131="Bell Curve")*(_xlfn.NORM.DIST(AND(FO$6&gt;=$F131,FO$6&lt;=$H131)*(FO$6-$F131+1),$J131/2,$M131,TRUE)-_xlfn.NORM.DIST(AND(FO$6&gt;=$F131,FO$6&lt;=$H131)*(FN$6-$F131+1),$J131/2,$M131,TRUE))/(1-2*_xlfn.NORM.DIST(0,$J131/2,$M131,TRUE))*$D131+($K131="Steady Growth")*(AND(FO$6&gt;=$F131,FO$6&lt;=$H131)*((FO$6-$F131+1)/($J131*($J131+1)/2)*$D131))+($K131="custom")*CustCF!FI131</f>
        <v>0</v>
      </c>
      <c r="FP131" s="95">
        <f>($K131="Bell Curve")*(_xlfn.NORM.DIST(AND(FP$6&gt;=$F131,FP$6&lt;=$H131)*(FP$6-$F131+1),$J131/2,$M131,TRUE)-_xlfn.NORM.DIST(AND(FP$6&gt;=$F131,FP$6&lt;=$H131)*(FO$6-$F131+1),$J131/2,$M131,TRUE))/(1-2*_xlfn.NORM.DIST(0,$J131/2,$M131,TRUE))*$D131+($K131="Steady Growth")*(AND(FP$6&gt;=$F131,FP$6&lt;=$H131)*((FP$6-$F131+1)/($J131*($J131+1)/2)*$D131))+($K131="custom")*CustCF!FJ131</f>
        <v>0</v>
      </c>
      <c r="FQ131" s="95">
        <f>($K131="Bell Curve")*(_xlfn.NORM.DIST(AND(FQ$6&gt;=$F131,FQ$6&lt;=$H131)*(FQ$6-$F131+1),$J131/2,$M131,TRUE)-_xlfn.NORM.DIST(AND(FQ$6&gt;=$F131,FQ$6&lt;=$H131)*(FP$6-$F131+1),$J131/2,$M131,TRUE))/(1-2*_xlfn.NORM.DIST(0,$J131/2,$M131,TRUE))*$D131+($K131="Steady Growth")*(AND(FQ$6&gt;=$F131,FQ$6&lt;=$H131)*((FQ$6-$F131+1)/($J131*($J131+1)/2)*$D131))+($K131="custom")*CustCF!FK131</f>
        <v>0</v>
      </c>
      <c r="FR131" s="95">
        <f>($K131="Bell Curve")*(_xlfn.NORM.DIST(AND(FR$6&gt;=$F131,FR$6&lt;=$H131)*(FR$6-$F131+1),$J131/2,$M131,TRUE)-_xlfn.NORM.DIST(AND(FR$6&gt;=$F131,FR$6&lt;=$H131)*(FQ$6-$F131+1),$J131/2,$M131,TRUE))/(1-2*_xlfn.NORM.DIST(0,$J131/2,$M131,TRUE))*$D131+($K131="Steady Growth")*(AND(FR$6&gt;=$F131,FR$6&lt;=$H131)*((FR$6-$F131+1)/($J131*($J131+1)/2)*$D131))+($K131="custom")*CustCF!FL131</f>
        <v>0</v>
      </c>
      <c r="FS131" s="95">
        <f>($K131="Bell Curve")*(_xlfn.NORM.DIST(AND(FS$6&gt;=$F131,FS$6&lt;=$H131)*(FS$6-$F131+1),$J131/2,$M131,TRUE)-_xlfn.NORM.DIST(AND(FS$6&gt;=$F131,FS$6&lt;=$H131)*(FR$6-$F131+1),$J131/2,$M131,TRUE))/(1-2*_xlfn.NORM.DIST(0,$J131/2,$M131,TRUE))*$D131+($K131="Steady Growth")*(AND(FS$6&gt;=$F131,FS$6&lt;=$H131)*((FS$6-$F131+1)/($J131*($J131+1)/2)*$D131))+($K131="custom")*CustCF!FM131</f>
        <v>0</v>
      </c>
      <c r="FT131" s="95">
        <f>($K131="Bell Curve")*(_xlfn.NORM.DIST(AND(FT$6&gt;=$F131,FT$6&lt;=$H131)*(FT$6-$F131+1),$J131/2,$M131,TRUE)-_xlfn.NORM.DIST(AND(FT$6&gt;=$F131,FT$6&lt;=$H131)*(FS$6-$F131+1),$J131/2,$M131,TRUE))/(1-2*_xlfn.NORM.DIST(0,$J131/2,$M131,TRUE))*$D131+($K131="Steady Growth")*(AND(FT$6&gt;=$F131,FT$6&lt;=$H131)*((FT$6-$F131+1)/($J131*($J131+1)/2)*$D131))+($K131="custom")*CustCF!FN131</f>
        <v>0</v>
      </c>
      <c r="FU131" s="95">
        <f>($K131="Bell Curve")*(_xlfn.NORM.DIST(AND(FU$6&gt;=$F131,FU$6&lt;=$H131)*(FU$6-$F131+1),$J131/2,$M131,TRUE)-_xlfn.NORM.DIST(AND(FU$6&gt;=$F131,FU$6&lt;=$H131)*(FT$6-$F131+1),$J131/2,$M131,TRUE))/(1-2*_xlfn.NORM.DIST(0,$J131/2,$M131,TRUE))*$D131+($K131="Steady Growth")*(AND(FU$6&gt;=$F131,FU$6&lt;=$H131)*((FU$6-$F131+1)/($J131*($J131+1)/2)*$D131))+($K131="custom")*CustCF!FO131</f>
        <v>0</v>
      </c>
      <c r="FV131" s="95">
        <f>($K131="Bell Curve")*(_xlfn.NORM.DIST(AND(FV$6&gt;=$F131,FV$6&lt;=$H131)*(FV$6-$F131+1),$J131/2,$M131,TRUE)-_xlfn.NORM.DIST(AND(FV$6&gt;=$F131,FV$6&lt;=$H131)*(FU$6-$F131+1),$J131/2,$M131,TRUE))/(1-2*_xlfn.NORM.DIST(0,$J131/2,$M131,TRUE))*$D131+($K131="Steady Growth")*(AND(FV$6&gt;=$F131,FV$6&lt;=$H131)*((FV$6-$F131+1)/($J131*($J131+1)/2)*$D131))+($K131="custom")*CustCF!FP131</f>
        <v>0</v>
      </c>
      <c r="FW131" s="95">
        <f>($K131="Bell Curve")*(_xlfn.NORM.DIST(AND(FW$6&gt;=$F131,FW$6&lt;=$H131)*(FW$6-$F131+1),$J131/2,$M131,TRUE)-_xlfn.NORM.DIST(AND(FW$6&gt;=$F131,FW$6&lt;=$H131)*(FV$6-$F131+1),$J131/2,$M131,TRUE))/(1-2*_xlfn.NORM.DIST(0,$J131/2,$M131,TRUE))*$D131+($K131="Steady Growth")*(AND(FW$6&gt;=$F131,FW$6&lt;=$H131)*((FW$6-$F131+1)/($J131*($J131+1)/2)*$D131))+($K131="custom")*CustCF!FQ131</f>
        <v>0</v>
      </c>
      <c r="FX131" s="95">
        <f>($K131="Bell Curve")*(_xlfn.NORM.DIST(AND(FX$6&gt;=$F131,FX$6&lt;=$H131)*(FX$6-$F131+1),$J131/2,$M131,TRUE)-_xlfn.NORM.DIST(AND(FX$6&gt;=$F131,FX$6&lt;=$H131)*(FW$6-$F131+1),$J131/2,$M131,TRUE))/(1-2*_xlfn.NORM.DIST(0,$J131/2,$M131,TRUE))*$D131+($K131="Steady Growth")*(AND(FX$6&gt;=$F131,FX$6&lt;=$H131)*((FX$6-$F131+1)/($J131*($J131+1)/2)*$D131))+($K131="custom")*CustCF!FR131</f>
        <v>0</v>
      </c>
      <c r="FY131" s="95">
        <f>($K131="Bell Curve")*(_xlfn.NORM.DIST(AND(FY$6&gt;=$F131,FY$6&lt;=$H131)*(FY$6-$F131+1),$J131/2,$M131,TRUE)-_xlfn.NORM.DIST(AND(FY$6&gt;=$F131,FY$6&lt;=$H131)*(FX$6-$F131+1),$J131/2,$M131,TRUE))/(1-2*_xlfn.NORM.DIST(0,$J131/2,$M131,TRUE))*$D131+($K131="Steady Growth")*(AND(FY$6&gt;=$F131,FY$6&lt;=$H131)*((FY$6-$F131+1)/($J131*($J131+1)/2)*$D131))+($K131="custom")*CustCF!FS131</f>
        <v>0</v>
      </c>
      <c r="FZ131" s="95">
        <f>($K131="Bell Curve")*(_xlfn.NORM.DIST(AND(FZ$6&gt;=$F131,FZ$6&lt;=$H131)*(FZ$6-$F131+1),$J131/2,$M131,TRUE)-_xlfn.NORM.DIST(AND(FZ$6&gt;=$F131,FZ$6&lt;=$H131)*(FY$6-$F131+1),$J131/2,$M131,TRUE))/(1-2*_xlfn.NORM.DIST(0,$J131/2,$M131,TRUE))*$D131+($K131="Steady Growth")*(AND(FZ$6&gt;=$F131,FZ$6&lt;=$H131)*((FZ$6-$F131+1)/($J131*($J131+1)/2)*$D131))+($K131="custom")*CustCF!FT131</f>
        <v>0</v>
      </c>
      <c r="GA131" s="95">
        <f>($K131="Bell Curve")*(_xlfn.NORM.DIST(AND(GA$6&gt;=$F131,GA$6&lt;=$H131)*(GA$6-$F131+1),$J131/2,$M131,TRUE)-_xlfn.NORM.DIST(AND(GA$6&gt;=$F131,GA$6&lt;=$H131)*(FZ$6-$F131+1),$J131/2,$M131,TRUE))/(1-2*_xlfn.NORM.DIST(0,$J131/2,$M131,TRUE))*$D131+($K131="Steady Growth")*(AND(GA$6&gt;=$F131,GA$6&lt;=$H131)*((GA$6-$F131+1)/($J131*($J131+1)/2)*$D131))+($K131="custom")*CustCF!FU131</f>
        <v>0</v>
      </c>
      <c r="GB131" s="95">
        <f>($K131="Bell Curve")*(_xlfn.NORM.DIST(AND(GB$6&gt;=$F131,GB$6&lt;=$H131)*(GB$6-$F131+1),$J131/2,$M131,TRUE)-_xlfn.NORM.DIST(AND(GB$6&gt;=$F131,GB$6&lt;=$H131)*(GA$6-$F131+1),$J131/2,$M131,TRUE))/(1-2*_xlfn.NORM.DIST(0,$J131/2,$M131,TRUE))*$D131+($K131="Steady Growth")*(AND(GB$6&gt;=$F131,GB$6&lt;=$H131)*((GB$6-$F131+1)/($J131*($J131+1)/2)*$D131))+($K131="custom")*CustCF!FV131</f>
        <v>0</v>
      </c>
      <c r="GC131" s="95">
        <f>($K131="Bell Curve")*(_xlfn.NORM.DIST(AND(GC$6&gt;=$F131,GC$6&lt;=$H131)*(GC$6-$F131+1),$J131/2,$M131,TRUE)-_xlfn.NORM.DIST(AND(GC$6&gt;=$F131,GC$6&lt;=$H131)*(GB$6-$F131+1),$J131/2,$M131,TRUE))/(1-2*_xlfn.NORM.DIST(0,$J131/2,$M131,TRUE))*$D131+($K131="Steady Growth")*(AND(GC$6&gt;=$F131,GC$6&lt;=$H131)*((GC$6-$F131+1)/($J131*($J131+1)/2)*$D131))+($K131="custom")*CustCF!FW131</f>
        <v>0</v>
      </c>
      <c r="GD131" s="95">
        <f>($K131="Bell Curve")*(_xlfn.NORM.DIST(AND(GD$6&gt;=$F131,GD$6&lt;=$H131)*(GD$6-$F131+1),$J131/2,$M131,TRUE)-_xlfn.NORM.DIST(AND(GD$6&gt;=$F131,GD$6&lt;=$H131)*(GC$6-$F131+1),$J131/2,$M131,TRUE))/(1-2*_xlfn.NORM.DIST(0,$J131/2,$M131,TRUE))*$D131+($K131="Steady Growth")*(AND(GD$6&gt;=$F131,GD$6&lt;=$H131)*((GD$6-$F131+1)/($J131*($J131+1)/2)*$D131))+($K131="custom")*CustCF!FX131</f>
        <v>0</v>
      </c>
      <c r="GE131" s="95">
        <f>($K131="Bell Curve")*(_xlfn.NORM.DIST(AND(GE$6&gt;=$F131,GE$6&lt;=$H131)*(GE$6-$F131+1),$J131/2,$M131,TRUE)-_xlfn.NORM.DIST(AND(GE$6&gt;=$F131,GE$6&lt;=$H131)*(GD$6-$F131+1),$J131/2,$M131,TRUE))/(1-2*_xlfn.NORM.DIST(0,$J131/2,$M131,TRUE))*$D131+($K131="Steady Growth")*(AND(GE$6&gt;=$F131,GE$6&lt;=$H131)*((GE$6-$F131+1)/($J131*($J131+1)/2)*$D131))+($K131="custom")*CustCF!FY131</f>
        <v>0</v>
      </c>
      <c r="GF131" s="95">
        <f>($K131="Bell Curve")*(_xlfn.NORM.DIST(AND(GF$6&gt;=$F131,GF$6&lt;=$H131)*(GF$6-$F131+1),$J131/2,$M131,TRUE)-_xlfn.NORM.DIST(AND(GF$6&gt;=$F131,GF$6&lt;=$H131)*(GE$6-$F131+1),$J131/2,$M131,TRUE))/(1-2*_xlfn.NORM.DIST(0,$J131/2,$M131,TRUE))*$D131+($K131="Steady Growth")*(AND(GF$6&gt;=$F131,GF$6&lt;=$H131)*((GF$6-$F131+1)/($J131*($J131+1)/2)*$D131))+($K131="custom")*CustCF!FZ131</f>
        <v>0</v>
      </c>
      <c r="GG131" s="95">
        <f>($K131="Bell Curve")*(_xlfn.NORM.DIST(AND(GG$6&gt;=$F131,GG$6&lt;=$H131)*(GG$6-$F131+1),$J131/2,$M131,TRUE)-_xlfn.NORM.DIST(AND(GG$6&gt;=$F131,GG$6&lt;=$H131)*(GF$6-$F131+1),$J131/2,$M131,TRUE))/(1-2*_xlfn.NORM.DIST(0,$J131/2,$M131,TRUE))*$D131+($K131="Steady Growth")*(AND(GG$6&gt;=$F131,GG$6&lt;=$H131)*((GG$6-$F131+1)/($J131*($J131+1)/2)*$D131))+($K131="custom")*CustCF!GA131</f>
        <v>0</v>
      </c>
      <c r="GH131" s="95">
        <f>($K131="Bell Curve")*(_xlfn.NORM.DIST(AND(GH$6&gt;=$F131,GH$6&lt;=$H131)*(GH$6-$F131+1),$J131/2,$M131,TRUE)-_xlfn.NORM.DIST(AND(GH$6&gt;=$F131,GH$6&lt;=$H131)*(GG$6-$F131+1),$J131/2,$M131,TRUE))/(1-2*_xlfn.NORM.DIST(0,$J131/2,$M131,TRUE))*$D131+($K131="Steady Growth")*(AND(GH$6&gt;=$F131,GH$6&lt;=$H131)*((GH$6-$F131+1)/($J131*($J131+1)/2)*$D131))+($K131="custom")*CustCF!GB131</f>
        <v>0</v>
      </c>
      <c r="GI131" s="95">
        <f>($K131="Bell Curve")*(_xlfn.NORM.DIST(AND(GI$6&gt;=$F131,GI$6&lt;=$H131)*(GI$6-$F131+1),$J131/2,$M131,TRUE)-_xlfn.NORM.DIST(AND(GI$6&gt;=$F131,GI$6&lt;=$H131)*(GH$6-$F131+1),$J131/2,$M131,TRUE))/(1-2*_xlfn.NORM.DIST(0,$J131/2,$M131,TRUE))*$D131+($K131="Steady Growth")*(AND(GI$6&gt;=$F131,GI$6&lt;=$H131)*((GI$6-$F131+1)/($J131*($J131+1)/2)*$D131))+($K131="custom")*CustCF!GC131</f>
        <v>0</v>
      </c>
      <c r="GJ131" s="95">
        <f>($K131="Bell Curve")*(_xlfn.NORM.DIST(AND(GJ$6&gt;=$F131,GJ$6&lt;=$H131)*(GJ$6-$F131+1),$J131/2,$M131,TRUE)-_xlfn.NORM.DIST(AND(GJ$6&gt;=$F131,GJ$6&lt;=$H131)*(GI$6-$F131+1),$J131/2,$M131,TRUE))/(1-2*_xlfn.NORM.DIST(0,$J131/2,$M131,TRUE))*$D131+($K131="Steady Growth")*(AND(GJ$6&gt;=$F131,GJ$6&lt;=$H131)*((GJ$6-$F131+1)/($J131*($J131+1)/2)*$D131))+($K131="custom")*CustCF!GD131</f>
        <v>0</v>
      </c>
      <c r="GK131" s="95">
        <f>($K131="Bell Curve")*(_xlfn.NORM.DIST(AND(GK$6&gt;=$F131,GK$6&lt;=$H131)*(GK$6-$F131+1),$J131/2,$M131,TRUE)-_xlfn.NORM.DIST(AND(GK$6&gt;=$F131,GK$6&lt;=$H131)*(GJ$6-$F131+1),$J131/2,$M131,TRUE))/(1-2*_xlfn.NORM.DIST(0,$J131/2,$M131,TRUE))*$D131+($K131="Steady Growth")*(AND(GK$6&gt;=$F131,GK$6&lt;=$H131)*((GK$6-$F131+1)/($J131*($J131+1)/2)*$D131))+($K131="custom")*CustCF!GE131</f>
        <v>0</v>
      </c>
      <c r="GL131" s="95">
        <f>($K131="Bell Curve")*(_xlfn.NORM.DIST(AND(GL$6&gt;=$F131,GL$6&lt;=$H131)*(GL$6-$F131+1),$J131/2,$M131,TRUE)-_xlfn.NORM.DIST(AND(GL$6&gt;=$F131,GL$6&lt;=$H131)*(GK$6-$F131+1),$J131/2,$M131,TRUE))/(1-2*_xlfn.NORM.DIST(0,$J131/2,$M131,TRUE))*$D131+($K131="Steady Growth")*(AND(GL$6&gt;=$F131,GL$6&lt;=$H131)*((GL$6-$F131+1)/($J131*($J131+1)/2)*$D131))+($K131="custom")*CustCF!GF131</f>
        <v>0</v>
      </c>
      <c r="GM131" s="95">
        <f>($K131="Bell Curve")*(_xlfn.NORM.DIST(AND(GM$6&gt;=$F131,GM$6&lt;=$H131)*(GM$6-$F131+1),$J131/2,$M131,TRUE)-_xlfn.NORM.DIST(AND(GM$6&gt;=$F131,GM$6&lt;=$H131)*(GL$6-$F131+1),$J131/2,$M131,TRUE))/(1-2*_xlfn.NORM.DIST(0,$J131/2,$M131,TRUE))*$D131+($K131="Steady Growth")*(AND(GM$6&gt;=$F131,GM$6&lt;=$H131)*((GM$6-$F131+1)/($J131*($J131+1)/2)*$D131))+($K131="custom")*CustCF!GG131</f>
        <v>0</v>
      </c>
      <c r="GN131" s="268">
        <f>($K131="Bell Curve")*(_xlfn.NORM.DIST(AND(GN$6&gt;=$F131,GN$6&lt;=$H131)*(GN$6-$F131+1),$J131/2,$M131,TRUE)-_xlfn.NORM.DIST(AND(GN$6&gt;=$F131,GN$6&lt;=$H131)*(GM$6-$F131+1),$J131/2,$M131,TRUE))/(1-2*_xlfn.NORM.DIST(0,$J131/2,$M131,TRUE))*$D131+($K131="Steady Growth")*(AND(GN$6&gt;=$F131,GN$6&lt;=$H131)*((GN$6-$F131+1)/($J131*($J131+1)/2)*$D131))+($K131="custom")*CustCF!GH131</f>
        <v>0</v>
      </c>
      <c r="GO131" s="1"/>
      <c r="GP131" s="67"/>
    </row>
    <row r="132" spans="1:198" customFormat="1" outlineLevel="1" x14ac:dyDescent="0.75">
      <c r="A132" s="1"/>
      <c r="B132" s="1"/>
      <c r="C132" s="262" t="str">
        <f>Budget!AF13</f>
        <v>Pre-opening Budget, X SAR/ key</v>
      </c>
      <c r="D132" s="19">
        <f>Budget!AG13</f>
        <v>8775000</v>
      </c>
      <c r="E132" s="19">
        <f t="shared" si="61"/>
        <v>21</v>
      </c>
      <c r="F132" s="263">
        <f t="shared" si="64"/>
        <v>21</v>
      </c>
      <c r="G132" s="257">
        <f>IF(L132="custom",CustCF!F132,INDEX($P$8:$GN$8,MATCH(F132,$P$6:$GN$6,0)))</f>
        <v>46691</v>
      </c>
      <c r="H132" s="264">
        <v>24</v>
      </c>
      <c r="I132" s="257">
        <f>IF(L132="custom",CustCF!G132,INDEX($P$8:$GN$8,MATCH(H132,$P$6:$GN$6,0)))</f>
        <v>46783</v>
      </c>
      <c r="J132" s="260">
        <f t="shared" si="62"/>
        <v>4</v>
      </c>
      <c r="K132" s="265" t="s">
        <v>116</v>
      </c>
      <c r="L132" s="266" t="s">
        <v>141</v>
      </c>
      <c r="M132" s="267">
        <f t="shared" si="63"/>
        <v>9</v>
      </c>
      <c r="N132" s="18">
        <f>SUM(P132:GN132)</f>
        <v>8775000</v>
      </c>
      <c r="O132" s="1372">
        <f t="shared" si="46"/>
        <v>0</v>
      </c>
      <c r="P132" s="95">
        <f>($K132="Bell Curve")*(_xlfn.NORM.DIST(AND(P$6&gt;=$F132,P$6&lt;=$H132)*(P$6-$F132+1),$J132/2,$M132,TRUE)-_xlfn.NORM.DIST(AND(P$6&gt;=$F132,P$6&lt;=$H132)*(O$6-$F132+1),$J132/2,$M132,TRUE))/(1-2*_xlfn.NORM.DIST(0,$J132/2,$M132,TRUE))*$D132+($K132="Steady Growth")*(AND(P$6&gt;=$F132,P$6&lt;=$H132)*((P$6-$F132+1)/($J132*($J132+1)/2)*$D132))+($K132="custom")*CustCF!J132</f>
        <v>0</v>
      </c>
      <c r="Q132" s="95">
        <f>($K132="Bell Curve")*(_xlfn.NORM.DIST(AND(Q$6&gt;=$F132,Q$6&lt;=$H132)*(Q$6-$F132+1),$J132/2,$M132,TRUE)-_xlfn.NORM.DIST(AND(Q$6&gt;=$F132,Q$6&lt;=$H132)*(P$6-$F132+1),$J132/2,$M132,TRUE))/(1-2*_xlfn.NORM.DIST(0,$J132/2,$M132,TRUE))*$D132+($K132="Steady Growth")*(AND(Q$6&gt;=$F132,Q$6&lt;=$H132)*((Q$6-$F132+1)/($J132*($J132+1)/2)*$D132))+($K132="custom")*CustCF!K132</f>
        <v>0</v>
      </c>
      <c r="R132" s="95">
        <f>($K132="Bell Curve")*(_xlfn.NORM.DIST(AND(R$6&gt;=$F132,R$6&lt;=$H132)*(R$6-$F132+1),$J132/2,$M132,TRUE)-_xlfn.NORM.DIST(AND(R$6&gt;=$F132,R$6&lt;=$H132)*(Q$6-$F132+1),$J132/2,$M132,TRUE))/(1-2*_xlfn.NORM.DIST(0,$J132/2,$M132,TRUE))*$D132+($K132="Steady Growth")*(AND(R$6&gt;=$F132,R$6&lt;=$H132)*((R$6-$F132+1)/($J132*($J132+1)/2)*$D132))+($K132="custom")*CustCF!L132</f>
        <v>0</v>
      </c>
      <c r="S132" s="95">
        <f>($K132="Bell Curve")*(_xlfn.NORM.DIST(AND(S$6&gt;=$F132,S$6&lt;=$H132)*(S$6-$F132+1),$J132/2,$M132,TRUE)-_xlfn.NORM.DIST(AND(S$6&gt;=$F132,S$6&lt;=$H132)*(R$6-$F132+1),$J132/2,$M132,TRUE))/(1-2*_xlfn.NORM.DIST(0,$J132/2,$M132,TRUE))*$D132+($K132="Steady Growth")*(AND(S$6&gt;=$F132,S$6&lt;=$H132)*((S$6-$F132+1)/($J132*($J132+1)/2)*$D132))+($K132="custom")*CustCF!M132</f>
        <v>0</v>
      </c>
      <c r="T132" s="95">
        <f>($K132="Bell Curve")*(_xlfn.NORM.DIST(AND(T$6&gt;=$F132,T$6&lt;=$H132)*(T$6-$F132+1),$J132/2,$M132,TRUE)-_xlfn.NORM.DIST(AND(T$6&gt;=$F132,T$6&lt;=$H132)*(S$6-$F132+1),$J132/2,$M132,TRUE))/(1-2*_xlfn.NORM.DIST(0,$J132/2,$M132,TRUE))*$D132+($K132="Steady Growth")*(AND(T$6&gt;=$F132,T$6&lt;=$H132)*((T$6-$F132+1)/($J132*($J132+1)/2)*$D132))+($K132="custom")*CustCF!N132</f>
        <v>0</v>
      </c>
      <c r="U132" s="95">
        <f>($K132="Bell Curve")*(_xlfn.NORM.DIST(AND(U$6&gt;=$F132,U$6&lt;=$H132)*(U$6-$F132+1),$J132/2,$M132,TRUE)-_xlfn.NORM.DIST(AND(U$6&gt;=$F132,U$6&lt;=$H132)*(T$6-$F132+1),$J132/2,$M132,TRUE))/(1-2*_xlfn.NORM.DIST(0,$J132/2,$M132,TRUE))*$D132+($K132="Steady Growth")*(AND(U$6&gt;=$F132,U$6&lt;=$H132)*((U$6-$F132+1)/($J132*($J132+1)/2)*$D132))+($K132="custom")*CustCF!O132</f>
        <v>0</v>
      </c>
      <c r="V132" s="95">
        <f>($K132="Bell Curve")*(_xlfn.NORM.DIST(AND(V$6&gt;=$F132,V$6&lt;=$H132)*(V$6-$F132+1),$J132/2,$M132,TRUE)-_xlfn.NORM.DIST(AND(V$6&gt;=$F132,V$6&lt;=$H132)*(U$6-$F132+1),$J132/2,$M132,TRUE))/(1-2*_xlfn.NORM.DIST(0,$J132/2,$M132,TRUE))*$D132+($K132="Steady Growth")*(AND(V$6&gt;=$F132,V$6&lt;=$H132)*((V$6-$F132+1)/($J132*($J132+1)/2)*$D132))+($K132="custom")*CustCF!P132</f>
        <v>0</v>
      </c>
      <c r="W132" s="95">
        <f>($K132="Bell Curve")*(_xlfn.NORM.DIST(AND(W$6&gt;=$F132,W$6&lt;=$H132)*(W$6-$F132+1),$J132/2,$M132,TRUE)-_xlfn.NORM.DIST(AND(W$6&gt;=$F132,W$6&lt;=$H132)*(V$6-$F132+1),$J132/2,$M132,TRUE))/(1-2*_xlfn.NORM.DIST(0,$J132/2,$M132,TRUE))*$D132+($K132="Steady Growth")*(AND(W$6&gt;=$F132,W$6&lt;=$H132)*((W$6-$F132+1)/($J132*($J132+1)/2)*$D132))+($K132="custom")*CustCF!Q132</f>
        <v>0</v>
      </c>
      <c r="X132" s="95">
        <f>($K132="Bell Curve")*(_xlfn.NORM.DIST(AND(X$6&gt;=$F132,X$6&lt;=$H132)*(X$6-$F132+1),$J132/2,$M132,TRUE)-_xlfn.NORM.DIST(AND(X$6&gt;=$F132,X$6&lt;=$H132)*(W$6-$F132+1),$J132/2,$M132,TRUE))/(1-2*_xlfn.NORM.DIST(0,$J132/2,$M132,TRUE))*$D132+($K132="Steady Growth")*(AND(X$6&gt;=$F132,X$6&lt;=$H132)*((X$6-$F132+1)/($J132*($J132+1)/2)*$D132))+($K132="custom")*CustCF!R132</f>
        <v>0</v>
      </c>
      <c r="Y132" s="95">
        <f>($K132="Bell Curve")*(_xlfn.NORM.DIST(AND(Y$6&gt;=$F132,Y$6&lt;=$H132)*(Y$6-$F132+1),$J132/2,$M132,TRUE)-_xlfn.NORM.DIST(AND(Y$6&gt;=$F132,Y$6&lt;=$H132)*(X$6-$F132+1),$J132/2,$M132,TRUE))/(1-2*_xlfn.NORM.DIST(0,$J132/2,$M132,TRUE))*$D132+($K132="Steady Growth")*(AND(Y$6&gt;=$F132,Y$6&lt;=$H132)*((Y$6-$F132+1)/($J132*($J132+1)/2)*$D132))+($K132="custom")*CustCF!S132</f>
        <v>0</v>
      </c>
      <c r="Z132" s="95">
        <f>($K132="Bell Curve")*(_xlfn.NORM.DIST(AND(Z$6&gt;=$F132,Z$6&lt;=$H132)*(Z$6-$F132+1),$J132/2,$M132,TRUE)-_xlfn.NORM.DIST(AND(Z$6&gt;=$F132,Z$6&lt;=$H132)*(Y$6-$F132+1),$J132/2,$M132,TRUE))/(1-2*_xlfn.NORM.DIST(0,$J132/2,$M132,TRUE))*$D132+($K132="Steady Growth")*(AND(Z$6&gt;=$F132,Z$6&lt;=$H132)*((Z$6-$F132+1)/($J132*($J132+1)/2)*$D132))+($K132="custom")*CustCF!T132</f>
        <v>0</v>
      </c>
      <c r="AA132" s="95">
        <f>($K132="Bell Curve")*(_xlfn.NORM.DIST(AND(AA$6&gt;=$F132,AA$6&lt;=$H132)*(AA$6-$F132+1),$J132/2,$M132,TRUE)-_xlfn.NORM.DIST(AND(AA$6&gt;=$F132,AA$6&lt;=$H132)*(Z$6-$F132+1),$J132/2,$M132,TRUE))/(1-2*_xlfn.NORM.DIST(0,$J132/2,$M132,TRUE))*$D132+($K132="Steady Growth")*(AND(AA$6&gt;=$F132,AA$6&lt;=$H132)*((AA$6-$F132+1)/($J132*($J132+1)/2)*$D132))+($K132="custom")*CustCF!U132</f>
        <v>0</v>
      </c>
      <c r="AB132" s="95">
        <f>($K132="Bell Curve")*(_xlfn.NORM.DIST(AND(AB$6&gt;=$F132,AB$6&lt;=$H132)*(AB$6-$F132+1),$J132/2,$M132,TRUE)-_xlfn.NORM.DIST(AND(AB$6&gt;=$F132,AB$6&lt;=$H132)*(AA$6-$F132+1),$J132/2,$M132,TRUE))/(1-2*_xlfn.NORM.DIST(0,$J132/2,$M132,TRUE))*$D132+($K132="Steady Growth")*(AND(AB$6&gt;=$F132,AB$6&lt;=$H132)*((AB$6-$F132+1)/($J132*($J132+1)/2)*$D132))+($K132="custom")*CustCF!V132</f>
        <v>0</v>
      </c>
      <c r="AC132" s="95">
        <f>($K132="Bell Curve")*(_xlfn.NORM.DIST(AND(AC$6&gt;=$F132,AC$6&lt;=$H132)*(AC$6-$F132+1),$J132/2,$M132,TRUE)-_xlfn.NORM.DIST(AND(AC$6&gt;=$F132,AC$6&lt;=$H132)*(AB$6-$F132+1),$J132/2,$M132,TRUE))/(1-2*_xlfn.NORM.DIST(0,$J132/2,$M132,TRUE))*$D132+($K132="Steady Growth")*(AND(AC$6&gt;=$F132,AC$6&lt;=$H132)*((AC$6-$F132+1)/($J132*($J132+1)/2)*$D132))+($K132="custom")*CustCF!W132</f>
        <v>0</v>
      </c>
      <c r="AD132" s="95">
        <f>($K132="Bell Curve")*(_xlfn.NORM.DIST(AND(AD$6&gt;=$F132,AD$6&lt;=$H132)*(AD$6-$F132+1),$J132/2,$M132,TRUE)-_xlfn.NORM.DIST(AND(AD$6&gt;=$F132,AD$6&lt;=$H132)*(AC$6-$F132+1),$J132/2,$M132,TRUE))/(1-2*_xlfn.NORM.DIST(0,$J132/2,$M132,TRUE))*$D132+($K132="Steady Growth")*(AND(AD$6&gt;=$F132,AD$6&lt;=$H132)*((AD$6-$F132+1)/($J132*($J132+1)/2)*$D132))+($K132="custom")*CustCF!X132</f>
        <v>0</v>
      </c>
      <c r="AE132" s="95">
        <f>($K132="Bell Curve")*(_xlfn.NORM.DIST(AND(AE$6&gt;=$F132,AE$6&lt;=$H132)*(AE$6-$F132+1),$J132/2,$M132,TRUE)-_xlfn.NORM.DIST(AND(AE$6&gt;=$F132,AE$6&lt;=$H132)*(AD$6-$F132+1),$J132/2,$M132,TRUE))/(1-2*_xlfn.NORM.DIST(0,$J132/2,$M132,TRUE))*$D132+($K132="Steady Growth")*(AND(AE$6&gt;=$F132,AE$6&lt;=$H132)*((AE$6-$F132+1)/($J132*($J132+1)/2)*$D132))+($K132="custom")*CustCF!Y132</f>
        <v>0</v>
      </c>
      <c r="AF132" s="95">
        <f>($K132="Bell Curve")*(_xlfn.NORM.DIST(AND(AF$6&gt;=$F132,AF$6&lt;=$H132)*(AF$6-$F132+1),$J132/2,$M132,TRUE)-_xlfn.NORM.DIST(AND(AF$6&gt;=$F132,AF$6&lt;=$H132)*(AE$6-$F132+1),$J132/2,$M132,TRUE))/(1-2*_xlfn.NORM.DIST(0,$J132/2,$M132,TRUE))*$D132+($K132="Steady Growth")*(AND(AF$6&gt;=$F132,AF$6&lt;=$H132)*((AF$6-$F132+1)/($J132*($J132+1)/2)*$D132))+($K132="custom")*CustCF!Z132</f>
        <v>0</v>
      </c>
      <c r="AG132" s="95">
        <f>($K132="Bell Curve")*(_xlfn.NORM.DIST(AND(AG$6&gt;=$F132,AG$6&lt;=$H132)*(AG$6-$F132+1),$J132/2,$M132,TRUE)-_xlfn.NORM.DIST(AND(AG$6&gt;=$F132,AG$6&lt;=$H132)*(AF$6-$F132+1),$J132/2,$M132,TRUE))/(1-2*_xlfn.NORM.DIST(0,$J132/2,$M132,TRUE))*$D132+($K132="Steady Growth")*(AND(AG$6&gt;=$F132,AG$6&lt;=$H132)*((AG$6-$F132+1)/($J132*($J132+1)/2)*$D132))+($K132="custom")*CustCF!AA132</f>
        <v>0</v>
      </c>
      <c r="AH132" s="95">
        <f>($K132="Bell Curve")*(_xlfn.NORM.DIST(AND(AH$6&gt;=$F132,AH$6&lt;=$H132)*(AH$6-$F132+1),$J132/2,$M132,TRUE)-_xlfn.NORM.DIST(AND(AH$6&gt;=$F132,AH$6&lt;=$H132)*(AG$6-$F132+1),$J132/2,$M132,TRUE))/(1-2*_xlfn.NORM.DIST(0,$J132/2,$M132,TRUE))*$D132+($K132="Steady Growth")*(AND(AH$6&gt;=$F132,AH$6&lt;=$H132)*((AH$6-$F132+1)/($J132*($J132+1)/2)*$D132))+($K132="custom")*CustCF!AB132</f>
        <v>0</v>
      </c>
      <c r="AI132" s="95">
        <f>($K132="Bell Curve")*(_xlfn.NORM.DIST(AND(AI$6&gt;=$F132,AI$6&lt;=$H132)*(AI$6-$F132+1),$J132/2,$M132,TRUE)-_xlfn.NORM.DIST(AND(AI$6&gt;=$F132,AI$6&lt;=$H132)*(AH$6-$F132+1),$J132/2,$M132,TRUE))/(1-2*_xlfn.NORM.DIST(0,$J132/2,$M132,TRUE))*$D132+($K132="Steady Growth")*(AND(AI$6&gt;=$F132,AI$6&lt;=$H132)*((AI$6-$F132+1)/($J132*($J132+1)/2)*$D132))+($K132="custom")*CustCF!AC132</f>
        <v>0</v>
      </c>
      <c r="AJ132" s="95">
        <f>($K132="Bell Curve")*(_xlfn.NORM.DIST(AND(AJ$6&gt;=$F132,AJ$6&lt;=$H132)*(AJ$6-$F132+1),$J132/2,$M132,TRUE)-_xlfn.NORM.DIST(AND(AJ$6&gt;=$F132,AJ$6&lt;=$H132)*(AI$6-$F132+1),$J132/2,$M132,TRUE))/(1-2*_xlfn.NORM.DIST(0,$J132/2,$M132,TRUE))*$D132+($K132="Steady Growth")*(AND(AJ$6&gt;=$F132,AJ$6&lt;=$H132)*((AJ$6-$F132+1)/($J132*($J132+1)/2)*$D132))+($K132="custom")*CustCF!AD132</f>
        <v>0</v>
      </c>
      <c r="AK132" s="95">
        <f>($K132="Bell Curve")*(_xlfn.NORM.DIST(AND(AK$6&gt;=$F132,AK$6&lt;=$H132)*(AK$6-$F132+1),$J132/2,$M132,TRUE)-_xlfn.NORM.DIST(AND(AK$6&gt;=$F132,AK$6&lt;=$H132)*(AJ$6-$F132+1),$J132/2,$M132,TRUE))/(1-2*_xlfn.NORM.DIST(0,$J132/2,$M132,TRUE))*$D132+($K132="Steady Growth")*(AND(AK$6&gt;=$F132,AK$6&lt;=$H132)*((AK$6-$F132+1)/($J132*($J132+1)/2)*$D132))+($K132="custom")*CustCF!AE132</f>
        <v>2180222.4307768764</v>
      </c>
      <c r="AL132" s="95">
        <f>($K132="Bell Curve")*(_xlfn.NORM.DIST(AND(AL$6&gt;=$F132,AL$6&lt;=$H132)*(AL$6-$F132+1),$J132/2,$M132,TRUE)-_xlfn.NORM.DIST(AND(AL$6&gt;=$F132,AL$6&lt;=$H132)*(AK$6-$F132+1),$J132/2,$M132,TRUE))/(1-2*_xlfn.NORM.DIST(0,$J132/2,$M132,TRUE))*$D132+($K132="Steady Growth")*(AND(AL$6&gt;=$F132,AL$6&lt;=$H132)*((AL$6-$F132+1)/($J132*($J132+1)/2)*$D132))+($K132="custom")*CustCF!AF132</f>
        <v>2207277.5692231241</v>
      </c>
      <c r="AM132" s="95">
        <f>($K132="Bell Curve")*(_xlfn.NORM.DIST(AND(AM$6&gt;=$F132,AM$6&lt;=$H132)*(AM$6-$F132+1),$J132/2,$M132,TRUE)-_xlfn.NORM.DIST(AND(AM$6&gt;=$F132,AM$6&lt;=$H132)*(AL$6-$F132+1),$J132/2,$M132,TRUE))/(1-2*_xlfn.NORM.DIST(0,$J132/2,$M132,TRUE))*$D132+($K132="Steady Growth")*(AND(AM$6&gt;=$F132,AM$6&lt;=$H132)*((AM$6-$F132+1)/($J132*($J132+1)/2)*$D132))+($K132="custom")*CustCF!AG132</f>
        <v>2207277.5692231241</v>
      </c>
      <c r="AN132" s="95">
        <f>($K132="Bell Curve")*(_xlfn.NORM.DIST(AND(AN$6&gt;=$F132,AN$6&lt;=$H132)*(AN$6-$F132+1),$J132/2,$M132,TRUE)-_xlfn.NORM.DIST(AND(AN$6&gt;=$F132,AN$6&lt;=$H132)*(AM$6-$F132+1),$J132/2,$M132,TRUE))/(1-2*_xlfn.NORM.DIST(0,$J132/2,$M132,TRUE))*$D132+($K132="Steady Growth")*(AND(AN$6&gt;=$F132,AN$6&lt;=$H132)*((AN$6-$F132+1)/($J132*($J132+1)/2)*$D132))+($K132="custom")*CustCF!AH132</f>
        <v>2180222.4307768764</v>
      </c>
      <c r="AO132" s="95">
        <f>($K132="Bell Curve")*(_xlfn.NORM.DIST(AND(AO$6&gt;=$F132,AO$6&lt;=$H132)*(AO$6-$F132+1),$J132/2,$M132,TRUE)-_xlfn.NORM.DIST(AND(AO$6&gt;=$F132,AO$6&lt;=$H132)*(AN$6-$F132+1),$J132/2,$M132,TRUE))/(1-2*_xlfn.NORM.DIST(0,$J132/2,$M132,TRUE))*$D132+($K132="Steady Growth")*(AND(AO$6&gt;=$F132,AO$6&lt;=$H132)*((AO$6-$F132+1)/($J132*($J132+1)/2)*$D132))+($K132="custom")*CustCF!AI132</f>
        <v>0</v>
      </c>
      <c r="AP132" s="95">
        <f>($K132="Bell Curve")*(_xlfn.NORM.DIST(AND(AP$6&gt;=$F132,AP$6&lt;=$H132)*(AP$6-$F132+1),$J132/2,$M132,TRUE)-_xlfn.NORM.DIST(AND(AP$6&gt;=$F132,AP$6&lt;=$H132)*(AO$6-$F132+1),$J132/2,$M132,TRUE))/(1-2*_xlfn.NORM.DIST(0,$J132/2,$M132,TRUE))*$D132+($K132="Steady Growth")*(AND(AP$6&gt;=$F132,AP$6&lt;=$H132)*((AP$6-$F132+1)/($J132*($J132+1)/2)*$D132))+($K132="custom")*CustCF!AJ132</f>
        <v>0</v>
      </c>
      <c r="AQ132" s="95">
        <f>($K132="Bell Curve")*(_xlfn.NORM.DIST(AND(AQ$6&gt;=$F132,AQ$6&lt;=$H132)*(AQ$6-$F132+1),$J132/2,$M132,TRUE)-_xlfn.NORM.DIST(AND(AQ$6&gt;=$F132,AQ$6&lt;=$H132)*(AP$6-$F132+1),$J132/2,$M132,TRUE))/(1-2*_xlfn.NORM.DIST(0,$J132/2,$M132,TRUE))*$D132+($K132="Steady Growth")*(AND(AQ$6&gt;=$F132,AQ$6&lt;=$H132)*((AQ$6-$F132+1)/($J132*($J132+1)/2)*$D132))+($K132="custom")*CustCF!AK132</f>
        <v>0</v>
      </c>
      <c r="AR132" s="95">
        <f>($K132="Bell Curve")*(_xlfn.NORM.DIST(AND(AR$6&gt;=$F132,AR$6&lt;=$H132)*(AR$6-$F132+1),$J132/2,$M132,TRUE)-_xlfn.NORM.DIST(AND(AR$6&gt;=$F132,AR$6&lt;=$H132)*(AQ$6-$F132+1),$J132/2,$M132,TRUE))/(1-2*_xlfn.NORM.DIST(0,$J132/2,$M132,TRUE))*$D132+($K132="Steady Growth")*(AND(AR$6&gt;=$F132,AR$6&lt;=$H132)*((AR$6-$F132+1)/($J132*($J132+1)/2)*$D132))+($K132="custom")*CustCF!AL132</f>
        <v>0</v>
      </c>
      <c r="AS132" s="95">
        <f>($K132="Bell Curve")*(_xlfn.NORM.DIST(AND(AS$6&gt;=$F132,AS$6&lt;=$H132)*(AS$6-$F132+1),$J132/2,$M132,TRUE)-_xlfn.NORM.DIST(AND(AS$6&gt;=$F132,AS$6&lt;=$H132)*(AR$6-$F132+1),$J132/2,$M132,TRUE))/(1-2*_xlfn.NORM.DIST(0,$J132/2,$M132,TRUE))*$D132+($K132="Steady Growth")*(AND(AS$6&gt;=$F132,AS$6&lt;=$H132)*((AS$6-$F132+1)/($J132*($J132+1)/2)*$D132))+($K132="custom")*CustCF!AM132</f>
        <v>0</v>
      </c>
      <c r="AT132" s="95">
        <f>($K132="Bell Curve")*(_xlfn.NORM.DIST(AND(AT$6&gt;=$F132,AT$6&lt;=$H132)*(AT$6-$F132+1),$J132/2,$M132,TRUE)-_xlfn.NORM.DIST(AND(AT$6&gt;=$F132,AT$6&lt;=$H132)*(AS$6-$F132+1),$J132/2,$M132,TRUE))/(1-2*_xlfn.NORM.DIST(0,$J132/2,$M132,TRUE))*$D132+($K132="Steady Growth")*(AND(AT$6&gt;=$F132,AT$6&lt;=$H132)*((AT$6-$F132+1)/($J132*($J132+1)/2)*$D132))+($K132="custom")*CustCF!AN132</f>
        <v>0</v>
      </c>
      <c r="AU132" s="95">
        <f>($K132="Bell Curve")*(_xlfn.NORM.DIST(AND(AU$6&gt;=$F132,AU$6&lt;=$H132)*(AU$6-$F132+1),$J132/2,$M132,TRUE)-_xlfn.NORM.DIST(AND(AU$6&gt;=$F132,AU$6&lt;=$H132)*(AT$6-$F132+1),$J132/2,$M132,TRUE))/(1-2*_xlfn.NORM.DIST(0,$J132/2,$M132,TRUE))*$D132+($K132="Steady Growth")*(AND(AU$6&gt;=$F132,AU$6&lt;=$H132)*((AU$6-$F132+1)/($J132*($J132+1)/2)*$D132))+($K132="custom")*CustCF!AO132</f>
        <v>0</v>
      </c>
      <c r="AV132" s="95">
        <f>($K132="Bell Curve")*(_xlfn.NORM.DIST(AND(AV$6&gt;=$F132,AV$6&lt;=$H132)*(AV$6-$F132+1),$J132/2,$M132,TRUE)-_xlfn.NORM.DIST(AND(AV$6&gt;=$F132,AV$6&lt;=$H132)*(AU$6-$F132+1),$J132/2,$M132,TRUE))/(1-2*_xlfn.NORM.DIST(0,$J132/2,$M132,TRUE))*$D132+($K132="Steady Growth")*(AND(AV$6&gt;=$F132,AV$6&lt;=$H132)*((AV$6-$F132+1)/($J132*($J132+1)/2)*$D132))+($K132="custom")*CustCF!AP132</f>
        <v>0</v>
      </c>
      <c r="AW132" s="95">
        <f>($K132="Bell Curve")*(_xlfn.NORM.DIST(AND(AW$6&gt;=$F132,AW$6&lt;=$H132)*(AW$6-$F132+1),$J132/2,$M132,TRUE)-_xlfn.NORM.DIST(AND(AW$6&gt;=$F132,AW$6&lt;=$H132)*(AV$6-$F132+1),$J132/2,$M132,TRUE))/(1-2*_xlfn.NORM.DIST(0,$J132/2,$M132,TRUE))*$D132+($K132="Steady Growth")*(AND(AW$6&gt;=$F132,AW$6&lt;=$H132)*((AW$6-$F132+1)/($J132*($J132+1)/2)*$D132))+($K132="custom")*CustCF!AQ132</f>
        <v>0</v>
      </c>
      <c r="AX132" s="95">
        <f>($K132="Bell Curve")*(_xlfn.NORM.DIST(AND(AX$6&gt;=$F132,AX$6&lt;=$H132)*(AX$6-$F132+1),$J132/2,$M132,TRUE)-_xlfn.NORM.DIST(AND(AX$6&gt;=$F132,AX$6&lt;=$H132)*(AW$6-$F132+1),$J132/2,$M132,TRUE))/(1-2*_xlfn.NORM.DIST(0,$J132/2,$M132,TRUE))*$D132+($K132="Steady Growth")*(AND(AX$6&gt;=$F132,AX$6&lt;=$H132)*((AX$6-$F132+1)/($J132*($J132+1)/2)*$D132))+($K132="custom")*CustCF!AR132</f>
        <v>0</v>
      </c>
      <c r="AY132" s="95">
        <f>($K132="Bell Curve")*(_xlfn.NORM.DIST(AND(AY$6&gt;=$F132,AY$6&lt;=$H132)*(AY$6-$F132+1),$J132/2,$M132,TRUE)-_xlfn.NORM.DIST(AND(AY$6&gt;=$F132,AY$6&lt;=$H132)*(AX$6-$F132+1),$J132/2,$M132,TRUE))/(1-2*_xlfn.NORM.DIST(0,$J132/2,$M132,TRUE))*$D132+($K132="Steady Growth")*(AND(AY$6&gt;=$F132,AY$6&lt;=$H132)*((AY$6-$F132+1)/($J132*($J132+1)/2)*$D132))+($K132="custom")*CustCF!AS132</f>
        <v>0</v>
      </c>
      <c r="AZ132" s="95">
        <f>($K132="Bell Curve")*(_xlfn.NORM.DIST(AND(AZ$6&gt;=$F132,AZ$6&lt;=$H132)*(AZ$6-$F132+1),$J132/2,$M132,TRUE)-_xlfn.NORM.DIST(AND(AZ$6&gt;=$F132,AZ$6&lt;=$H132)*(AY$6-$F132+1),$J132/2,$M132,TRUE))/(1-2*_xlfn.NORM.DIST(0,$J132/2,$M132,TRUE))*$D132+($K132="Steady Growth")*(AND(AZ$6&gt;=$F132,AZ$6&lt;=$H132)*((AZ$6-$F132+1)/($J132*($J132+1)/2)*$D132))+($K132="custom")*CustCF!AT132</f>
        <v>0</v>
      </c>
      <c r="BA132" s="95">
        <f>($K132="Bell Curve")*(_xlfn.NORM.DIST(AND(BA$6&gt;=$F132,BA$6&lt;=$H132)*(BA$6-$F132+1),$J132/2,$M132,TRUE)-_xlfn.NORM.DIST(AND(BA$6&gt;=$F132,BA$6&lt;=$H132)*(AZ$6-$F132+1),$J132/2,$M132,TRUE))/(1-2*_xlfn.NORM.DIST(0,$J132/2,$M132,TRUE))*$D132+($K132="Steady Growth")*(AND(BA$6&gt;=$F132,BA$6&lt;=$H132)*((BA$6-$F132+1)/($J132*($J132+1)/2)*$D132))+($K132="custom")*CustCF!AU132</f>
        <v>0</v>
      </c>
      <c r="BB132" s="95">
        <f>($K132="Bell Curve")*(_xlfn.NORM.DIST(AND(BB$6&gt;=$F132,BB$6&lt;=$H132)*(BB$6-$F132+1),$J132/2,$M132,TRUE)-_xlfn.NORM.DIST(AND(BB$6&gt;=$F132,BB$6&lt;=$H132)*(BA$6-$F132+1),$J132/2,$M132,TRUE))/(1-2*_xlfn.NORM.DIST(0,$J132/2,$M132,TRUE))*$D132+($K132="Steady Growth")*(AND(BB$6&gt;=$F132,BB$6&lt;=$H132)*((BB$6-$F132+1)/($J132*($J132+1)/2)*$D132))+($K132="custom")*CustCF!AV132</f>
        <v>0</v>
      </c>
      <c r="BC132" s="95">
        <f>($K132="Bell Curve")*(_xlfn.NORM.DIST(AND(BC$6&gt;=$F132,BC$6&lt;=$H132)*(BC$6-$F132+1),$J132/2,$M132,TRUE)-_xlfn.NORM.DIST(AND(BC$6&gt;=$F132,BC$6&lt;=$H132)*(BB$6-$F132+1),$J132/2,$M132,TRUE))/(1-2*_xlfn.NORM.DIST(0,$J132/2,$M132,TRUE))*$D132+($K132="Steady Growth")*(AND(BC$6&gt;=$F132,BC$6&lt;=$H132)*((BC$6-$F132+1)/($J132*($J132+1)/2)*$D132))+($K132="custom")*CustCF!AW132</f>
        <v>0</v>
      </c>
      <c r="BD132" s="95">
        <f>($K132="Bell Curve")*(_xlfn.NORM.DIST(AND(BD$6&gt;=$F132,BD$6&lt;=$H132)*(BD$6-$F132+1),$J132/2,$M132,TRUE)-_xlfn.NORM.DIST(AND(BD$6&gt;=$F132,BD$6&lt;=$H132)*(BC$6-$F132+1),$J132/2,$M132,TRUE))/(1-2*_xlfn.NORM.DIST(0,$J132/2,$M132,TRUE))*$D132+($K132="Steady Growth")*(AND(BD$6&gt;=$F132,BD$6&lt;=$H132)*((BD$6-$F132+1)/($J132*($J132+1)/2)*$D132))+($K132="custom")*CustCF!AX132</f>
        <v>0</v>
      </c>
      <c r="BE132" s="95">
        <f>($K132="Bell Curve")*(_xlfn.NORM.DIST(AND(BE$6&gt;=$F132,BE$6&lt;=$H132)*(BE$6-$F132+1),$J132/2,$M132,TRUE)-_xlfn.NORM.DIST(AND(BE$6&gt;=$F132,BE$6&lt;=$H132)*(BD$6-$F132+1),$J132/2,$M132,TRUE))/(1-2*_xlfn.NORM.DIST(0,$J132/2,$M132,TRUE))*$D132+($K132="Steady Growth")*(AND(BE$6&gt;=$F132,BE$6&lt;=$H132)*((BE$6-$F132+1)/($J132*($J132+1)/2)*$D132))+($K132="custom")*CustCF!AY132</f>
        <v>0</v>
      </c>
      <c r="BF132" s="95">
        <f>($K132="Bell Curve")*(_xlfn.NORM.DIST(AND(BF$6&gt;=$F132,BF$6&lt;=$H132)*(BF$6-$F132+1),$J132/2,$M132,TRUE)-_xlfn.NORM.DIST(AND(BF$6&gt;=$F132,BF$6&lt;=$H132)*(BE$6-$F132+1),$J132/2,$M132,TRUE))/(1-2*_xlfn.NORM.DIST(0,$J132/2,$M132,TRUE))*$D132+($K132="Steady Growth")*(AND(BF$6&gt;=$F132,BF$6&lt;=$H132)*((BF$6-$F132+1)/($J132*($J132+1)/2)*$D132))+($K132="custom")*CustCF!AZ132</f>
        <v>0</v>
      </c>
      <c r="BG132" s="95">
        <f>($K132="Bell Curve")*(_xlfn.NORM.DIST(AND(BG$6&gt;=$F132,BG$6&lt;=$H132)*(BG$6-$F132+1),$J132/2,$M132,TRUE)-_xlfn.NORM.DIST(AND(BG$6&gt;=$F132,BG$6&lt;=$H132)*(BF$6-$F132+1),$J132/2,$M132,TRUE))/(1-2*_xlfn.NORM.DIST(0,$J132/2,$M132,TRUE))*$D132+($K132="Steady Growth")*(AND(BG$6&gt;=$F132,BG$6&lt;=$H132)*((BG$6-$F132+1)/($J132*($J132+1)/2)*$D132))+($K132="custom")*CustCF!BA132</f>
        <v>0</v>
      </c>
      <c r="BH132" s="95">
        <f>($K132="Bell Curve")*(_xlfn.NORM.DIST(AND(BH$6&gt;=$F132,BH$6&lt;=$H132)*(BH$6-$F132+1),$J132/2,$M132,TRUE)-_xlfn.NORM.DIST(AND(BH$6&gt;=$F132,BH$6&lt;=$H132)*(BG$6-$F132+1),$J132/2,$M132,TRUE))/(1-2*_xlfn.NORM.DIST(0,$J132/2,$M132,TRUE))*$D132+($K132="Steady Growth")*(AND(BH$6&gt;=$F132,BH$6&lt;=$H132)*((BH$6-$F132+1)/($J132*($J132+1)/2)*$D132))+($K132="custom")*CustCF!BB132</f>
        <v>0</v>
      </c>
      <c r="BI132" s="95">
        <f>($K132="Bell Curve")*(_xlfn.NORM.DIST(AND(BI$6&gt;=$F132,BI$6&lt;=$H132)*(BI$6-$F132+1),$J132/2,$M132,TRUE)-_xlfn.NORM.DIST(AND(BI$6&gt;=$F132,BI$6&lt;=$H132)*(BH$6-$F132+1),$J132/2,$M132,TRUE))/(1-2*_xlfn.NORM.DIST(0,$J132/2,$M132,TRUE))*$D132+($K132="Steady Growth")*(AND(BI$6&gt;=$F132,BI$6&lt;=$H132)*((BI$6-$F132+1)/($J132*($J132+1)/2)*$D132))+($K132="custom")*CustCF!BC132</f>
        <v>0</v>
      </c>
      <c r="BJ132" s="95">
        <f>($K132="Bell Curve")*(_xlfn.NORM.DIST(AND(BJ$6&gt;=$F132,BJ$6&lt;=$H132)*(BJ$6-$F132+1),$J132/2,$M132,TRUE)-_xlfn.NORM.DIST(AND(BJ$6&gt;=$F132,BJ$6&lt;=$H132)*(BI$6-$F132+1),$J132/2,$M132,TRUE))/(1-2*_xlfn.NORM.DIST(0,$J132/2,$M132,TRUE))*$D132+($K132="Steady Growth")*(AND(BJ$6&gt;=$F132,BJ$6&lt;=$H132)*((BJ$6-$F132+1)/($J132*($J132+1)/2)*$D132))+($K132="custom")*CustCF!BD132</f>
        <v>0</v>
      </c>
      <c r="BK132" s="95">
        <f>($K132="Bell Curve")*(_xlfn.NORM.DIST(AND(BK$6&gt;=$F132,BK$6&lt;=$H132)*(BK$6-$F132+1),$J132/2,$M132,TRUE)-_xlfn.NORM.DIST(AND(BK$6&gt;=$F132,BK$6&lt;=$H132)*(BJ$6-$F132+1),$J132/2,$M132,TRUE))/(1-2*_xlfn.NORM.DIST(0,$J132/2,$M132,TRUE))*$D132+($K132="Steady Growth")*(AND(BK$6&gt;=$F132,BK$6&lt;=$H132)*((BK$6-$F132+1)/($J132*($J132+1)/2)*$D132))+($K132="custom")*CustCF!BE132</f>
        <v>0</v>
      </c>
      <c r="BL132" s="95">
        <f>($K132="Bell Curve")*(_xlfn.NORM.DIST(AND(BL$6&gt;=$F132,BL$6&lt;=$H132)*(BL$6-$F132+1),$J132/2,$M132,TRUE)-_xlfn.NORM.DIST(AND(BL$6&gt;=$F132,BL$6&lt;=$H132)*(BK$6-$F132+1),$J132/2,$M132,TRUE))/(1-2*_xlfn.NORM.DIST(0,$J132/2,$M132,TRUE))*$D132+($K132="Steady Growth")*(AND(BL$6&gt;=$F132,BL$6&lt;=$H132)*((BL$6-$F132+1)/($J132*($J132+1)/2)*$D132))+($K132="custom")*CustCF!BF132</f>
        <v>0</v>
      </c>
      <c r="BM132" s="95">
        <f>($K132="Bell Curve")*(_xlfn.NORM.DIST(AND(BM$6&gt;=$F132,BM$6&lt;=$H132)*(BM$6-$F132+1),$J132/2,$M132,TRUE)-_xlfn.NORM.DIST(AND(BM$6&gt;=$F132,BM$6&lt;=$H132)*(BL$6-$F132+1),$J132/2,$M132,TRUE))/(1-2*_xlfn.NORM.DIST(0,$J132/2,$M132,TRUE))*$D132+($K132="Steady Growth")*(AND(BM$6&gt;=$F132,BM$6&lt;=$H132)*((BM$6-$F132+1)/($J132*($J132+1)/2)*$D132))+($K132="custom")*CustCF!BG132</f>
        <v>0</v>
      </c>
      <c r="BN132" s="95">
        <f>($K132="Bell Curve")*(_xlfn.NORM.DIST(AND(BN$6&gt;=$F132,BN$6&lt;=$H132)*(BN$6-$F132+1),$J132/2,$M132,TRUE)-_xlfn.NORM.DIST(AND(BN$6&gt;=$F132,BN$6&lt;=$H132)*(BM$6-$F132+1),$J132/2,$M132,TRUE))/(1-2*_xlfn.NORM.DIST(0,$J132/2,$M132,TRUE))*$D132+($K132="Steady Growth")*(AND(BN$6&gt;=$F132,BN$6&lt;=$H132)*((BN$6-$F132+1)/($J132*($J132+1)/2)*$D132))+($K132="custom")*CustCF!BH132</f>
        <v>0</v>
      </c>
      <c r="BO132" s="95">
        <f>($K132="Bell Curve")*(_xlfn.NORM.DIST(AND(BO$6&gt;=$F132,BO$6&lt;=$H132)*(BO$6-$F132+1),$J132/2,$M132,TRUE)-_xlfn.NORM.DIST(AND(BO$6&gt;=$F132,BO$6&lt;=$H132)*(BN$6-$F132+1),$J132/2,$M132,TRUE))/(1-2*_xlfn.NORM.DIST(0,$J132/2,$M132,TRUE))*$D132+($K132="Steady Growth")*(AND(BO$6&gt;=$F132,BO$6&lt;=$H132)*((BO$6-$F132+1)/($J132*($J132+1)/2)*$D132))+($K132="custom")*CustCF!BI132</f>
        <v>0</v>
      </c>
      <c r="BP132" s="95">
        <f>($K132="Bell Curve")*(_xlfn.NORM.DIST(AND(BP$6&gt;=$F132,BP$6&lt;=$H132)*(BP$6-$F132+1),$J132/2,$M132,TRUE)-_xlfn.NORM.DIST(AND(BP$6&gt;=$F132,BP$6&lt;=$H132)*(BO$6-$F132+1),$J132/2,$M132,TRUE))/(1-2*_xlfn.NORM.DIST(0,$J132/2,$M132,TRUE))*$D132+($K132="Steady Growth")*(AND(BP$6&gt;=$F132,BP$6&lt;=$H132)*((BP$6-$F132+1)/($J132*($J132+1)/2)*$D132))+($K132="custom")*CustCF!BJ132</f>
        <v>0</v>
      </c>
      <c r="BQ132" s="95">
        <f>($K132="Bell Curve")*(_xlfn.NORM.DIST(AND(BQ$6&gt;=$F132,BQ$6&lt;=$H132)*(BQ$6-$F132+1),$J132/2,$M132,TRUE)-_xlfn.NORM.DIST(AND(BQ$6&gt;=$F132,BQ$6&lt;=$H132)*(BP$6-$F132+1),$J132/2,$M132,TRUE))/(1-2*_xlfn.NORM.DIST(0,$J132/2,$M132,TRUE))*$D132+($K132="Steady Growth")*(AND(BQ$6&gt;=$F132,BQ$6&lt;=$H132)*((BQ$6-$F132+1)/($J132*($J132+1)/2)*$D132))+($K132="custom")*CustCF!BK132</f>
        <v>0</v>
      </c>
      <c r="BR132" s="95">
        <f>($K132="Bell Curve")*(_xlfn.NORM.DIST(AND(BR$6&gt;=$F132,BR$6&lt;=$H132)*(BR$6-$F132+1),$J132/2,$M132,TRUE)-_xlfn.NORM.DIST(AND(BR$6&gt;=$F132,BR$6&lt;=$H132)*(BQ$6-$F132+1),$J132/2,$M132,TRUE))/(1-2*_xlfn.NORM.DIST(0,$J132/2,$M132,TRUE))*$D132+($K132="Steady Growth")*(AND(BR$6&gt;=$F132,BR$6&lt;=$H132)*((BR$6-$F132+1)/($J132*($J132+1)/2)*$D132))+($K132="custom")*CustCF!BL132</f>
        <v>0</v>
      </c>
      <c r="BS132" s="95">
        <f>($K132="Bell Curve")*(_xlfn.NORM.DIST(AND(BS$6&gt;=$F132,BS$6&lt;=$H132)*(BS$6-$F132+1),$J132/2,$M132,TRUE)-_xlfn.NORM.DIST(AND(BS$6&gt;=$F132,BS$6&lt;=$H132)*(BR$6-$F132+1),$J132/2,$M132,TRUE))/(1-2*_xlfn.NORM.DIST(0,$J132/2,$M132,TRUE))*$D132+($K132="Steady Growth")*(AND(BS$6&gt;=$F132,BS$6&lt;=$H132)*((BS$6-$F132+1)/($J132*($J132+1)/2)*$D132))+($K132="custom")*CustCF!BM132</f>
        <v>0</v>
      </c>
      <c r="BT132" s="95">
        <f>($K132="Bell Curve")*(_xlfn.NORM.DIST(AND(BT$6&gt;=$F132,BT$6&lt;=$H132)*(BT$6-$F132+1),$J132/2,$M132,TRUE)-_xlfn.NORM.DIST(AND(BT$6&gt;=$F132,BT$6&lt;=$H132)*(BS$6-$F132+1),$J132/2,$M132,TRUE))/(1-2*_xlfn.NORM.DIST(0,$J132/2,$M132,TRUE))*$D132+($K132="Steady Growth")*(AND(BT$6&gt;=$F132,BT$6&lt;=$H132)*((BT$6-$F132+1)/($J132*($J132+1)/2)*$D132))+($K132="custom")*CustCF!BN132</f>
        <v>0</v>
      </c>
      <c r="BU132" s="95">
        <f>($K132="Bell Curve")*(_xlfn.NORM.DIST(AND(BU$6&gt;=$F132,BU$6&lt;=$H132)*(BU$6-$F132+1),$J132/2,$M132,TRUE)-_xlfn.NORM.DIST(AND(BU$6&gt;=$F132,BU$6&lt;=$H132)*(BT$6-$F132+1),$J132/2,$M132,TRUE))/(1-2*_xlfn.NORM.DIST(0,$J132/2,$M132,TRUE))*$D132+($K132="Steady Growth")*(AND(BU$6&gt;=$F132,BU$6&lt;=$H132)*((BU$6-$F132+1)/($J132*($J132+1)/2)*$D132))+($K132="custom")*CustCF!BO132</f>
        <v>0</v>
      </c>
      <c r="BV132" s="95">
        <f>($K132="Bell Curve")*(_xlfn.NORM.DIST(AND(BV$6&gt;=$F132,BV$6&lt;=$H132)*(BV$6-$F132+1),$J132/2,$M132,TRUE)-_xlfn.NORM.DIST(AND(BV$6&gt;=$F132,BV$6&lt;=$H132)*(BU$6-$F132+1),$J132/2,$M132,TRUE))/(1-2*_xlfn.NORM.DIST(0,$J132/2,$M132,TRUE))*$D132+($K132="Steady Growth")*(AND(BV$6&gt;=$F132,BV$6&lt;=$H132)*((BV$6-$F132+1)/($J132*($J132+1)/2)*$D132))+($K132="custom")*CustCF!BP132</f>
        <v>0</v>
      </c>
      <c r="BW132" s="95">
        <f>($K132="Bell Curve")*(_xlfn.NORM.DIST(AND(BW$6&gt;=$F132,BW$6&lt;=$H132)*(BW$6-$F132+1),$J132/2,$M132,TRUE)-_xlfn.NORM.DIST(AND(BW$6&gt;=$F132,BW$6&lt;=$H132)*(BV$6-$F132+1),$J132/2,$M132,TRUE))/(1-2*_xlfn.NORM.DIST(0,$J132/2,$M132,TRUE))*$D132+($K132="Steady Growth")*(AND(BW$6&gt;=$F132,BW$6&lt;=$H132)*((BW$6-$F132+1)/($J132*($J132+1)/2)*$D132))+($K132="custom")*CustCF!BQ132</f>
        <v>0</v>
      </c>
      <c r="BX132" s="95">
        <f>($K132="Bell Curve")*(_xlfn.NORM.DIST(AND(BX$6&gt;=$F132,BX$6&lt;=$H132)*(BX$6-$F132+1),$J132/2,$M132,TRUE)-_xlfn.NORM.DIST(AND(BX$6&gt;=$F132,BX$6&lt;=$H132)*(BW$6-$F132+1),$J132/2,$M132,TRUE))/(1-2*_xlfn.NORM.DIST(0,$J132/2,$M132,TRUE))*$D132+($K132="Steady Growth")*(AND(BX$6&gt;=$F132,BX$6&lt;=$H132)*((BX$6-$F132+1)/($J132*($J132+1)/2)*$D132))+($K132="custom")*CustCF!BR132</f>
        <v>0</v>
      </c>
      <c r="BY132" s="95">
        <f>($K132="Bell Curve")*(_xlfn.NORM.DIST(AND(BY$6&gt;=$F132,BY$6&lt;=$H132)*(BY$6-$F132+1),$J132/2,$M132,TRUE)-_xlfn.NORM.DIST(AND(BY$6&gt;=$F132,BY$6&lt;=$H132)*(BX$6-$F132+1),$J132/2,$M132,TRUE))/(1-2*_xlfn.NORM.DIST(0,$J132/2,$M132,TRUE))*$D132+($K132="Steady Growth")*(AND(BY$6&gt;=$F132,BY$6&lt;=$H132)*((BY$6-$F132+1)/($J132*($J132+1)/2)*$D132))+($K132="custom")*CustCF!BS132</f>
        <v>0</v>
      </c>
      <c r="BZ132" s="95">
        <f>($K132="Bell Curve")*(_xlfn.NORM.DIST(AND(BZ$6&gt;=$F132,BZ$6&lt;=$H132)*(BZ$6-$F132+1),$J132/2,$M132,TRUE)-_xlfn.NORM.DIST(AND(BZ$6&gt;=$F132,BZ$6&lt;=$H132)*(BY$6-$F132+1),$J132/2,$M132,TRUE))/(1-2*_xlfn.NORM.DIST(0,$J132/2,$M132,TRUE))*$D132+($K132="Steady Growth")*(AND(BZ$6&gt;=$F132,BZ$6&lt;=$H132)*((BZ$6-$F132+1)/($J132*($J132+1)/2)*$D132))+($K132="custom")*CustCF!BT132</f>
        <v>0</v>
      </c>
      <c r="CA132" s="95">
        <f>($K132="Bell Curve")*(_xlfn.NORM.DIST(AND(CA$6&gt;=$F132,CA$6&lt;=$H132)*(CA$6-$F132+1),$J132/2,$M132,TRUE)-_xlfn.NORM.DIST(AND(CA$6&gt;=$F132,CA$6&lt;=$H132)*(BZ$6-$F132+1),$J132/2,$M132,TRUE))/(1-2*_xlfn.NORM.DIST(0,$J132/2,$M132,TRUE))*$D132+($K132="Steady Growth")*(AND(CA$6&gt;=$F132,CA$6&lt;=$H132)*((CA$6-$F132+1)/($J132*($J132+1)/2)*$D132))+($K132="custom")*CustCF!BU132</f>
        <v>0</v>
      </c>
      <c r="CB132" s="95">
        <f>($K132="Bell Curve")*(_xlfn.NORM.DIST(AND(CB$6&gt;=$F132,CB$6&lt;=$H132)*(CB$6-$F132+1),$J132/2,$M132,TRUE)-_xlfn.NORM.DIST(AND(CB$6&gt;=$F132,CB$6&lt;=$H132)*(CA$6-$F132+1),$J132/2,$M132,TRUE))/(1-2*_xlfn.NORM.DIST(0,$J132/2,$M132,TRUE))*$D132+($K132="Steady Growth")*(AND(CB$6&gt;=$F132,CB$6&lt;=$H132)*((CB$6-$F132+1)/($J132*($J132+1)/2)*$D132))+($K132="custom")*CustCF!BV132</f>
        <v>0</v>
      </c>
      <c r="CC132" s="95">
        <f>($K132="Bell Curve")*(_xlfn.NORM.DIST(AND(CC$6&gt;=$F132,CC$6&lt;=$H132)*(CC$6-$F132+1),$J132/2,$M132,TRUE)-_xlfn.NORM.DIST(AND(CC$6&gt;=$F132,CC$6&lt;=$H132)*(CB$6-$F132+1),$J132/2,$M132,TRUE))/(1-2*_xlfn.NORM.DIST(0,$J132/2,$M132,TRUE))*$D132+($K132="Steady Growth")*(AND(CC$6&gt;=$F132,CC$6&lt;=$H132)*((CC$6-$F132+1)/($J132*($J132+1)/2)*$D132))+($K132="custom")*CustCF!BW132</f>
        <v>0</v>
      </c>
      <c r="CD132" s="95">
        <f>($K132="Bell Curve")*(_xlfn.NORM.DIST(AND(CD$6&gt;=$F132,CD$6&lt;=$H132)*(CD$6-$F132+1),$J132/2,$M132,TRUE)-_xlfn.NORM.DIST(AND(CD$6&gt;=$F132,CD$6&lt;=$H132)*(CC$6-$F132+1),$J132/2,$M132,TRUE))/(1-2*_xlfn.NORM.DIST(0,$J132/2,$M132,TRUE))*$D132+($K132="Steady Growth")*(AND(CD$6&gt;=$F132,CD$6&lt;=$H132)*((CD$6-$F132+1)/($J132*($J132+1)/2)*$D132))+($K132="custom")*CustCF!BX132</f>
        <v>0</v>
      </c>
      <c r="CE132" s="95">
        <f>($K132="Bell Curve")*(_xlfn.NORM.DIST(AND(CE$6&gt;=$F132,CE$6&lt;=$H132)*(CE$6-$F132+1),$J132/2,$M132,TRUE)-_xlfn.NORM.DIST(AND(CE$6&gt;=$F132,CE$6&lt;=$H132)*(CD$6-$F132+1),$J132/2,$M132,TRUE))/(1-2*_xlfn.NORM.DIST(0,$J132/2,$M132,TRUE))*$D132+($K132="Steady Growth")*(AND(CE$6&gt;=$F132,CE$6&lt;=$H132)*((CE$6-$F132+1)/($J132*($J132+1)/2)*$D132))+($K132="custom")*CustCF!BY132</f>
        <v>0</v>
      </c>
      <c r="CF132" s="95">
        <f>($K132="Bell Curve")*(_xlfn.NORM.DIST(AND(CF$6&gt;=$F132,CF$6&lt;=$H132)*(CF$6-$F132+1),$J132/2,$M132,TRUE)-_xlfn.NORM.DIST(AND(CF$6&gt;=$F132,CF$6&lt;=$H132)*(CE$6-$F132+1),$J132/2,$M132,TRUE))/(1-2*_xlfn.NORM.DIST(0,$J132/2,$M132,TRUE))*$D132+($K132="Steady Growth")*(AND(CF$6&gt;=$F132,CF$6&lt;=$H132)*((CF$6-$F132+1)/($J132*($J132+1)/2)*$D132))+($K132="custom")*CustCF!BZ132</f>
        <v>0</v>
      </c>
      <c r="CG132" s="95">
        <f>($K132="Bell Curve")*(_xlfn.NORM.DIST(AND(CG$6&gt;=$F132,CG$6&lt;=$H132)*(CG$6-$F132+1),$J132/2,$M132,TRUE)-_xlfn.NORM.DIST(AND(CG$6&gt;=$F132,CG$6&lt;=$H132)*(CF$6-$F132+1),$J132/2,$M132,TRUE))/(1-2*_xlfn.NORM.DIST(0,$J132/2,$M132,TRUE))*$D132+($K132="Steady Growth")*(AND(CG$6&gt;=$F132,CG$6&lt;=$H132)*((CG$6-$F132+1)/($J132*($J132+1)/2)*$D132))+($K132="custom")*CustCF!CA132</f>
        <v>0</v>
      </c>
      <c r="CH132" s="95">
        <f>($K132="Bell Curve")*(_xlfn.NORM.DIST(AND(CH$6&gt;=$F132,CH$6&lt;=$H132)*(CH$6-$F132+1),$J132/2,$M132,TRUE)-_xlfn.NORM.DIST(AND(CH$6&gt;=$F132,CH$6&lt;=$H132)*(CG$6-$F132+1),$J132/2,$M132,TRUE))/(1-2*_xlfn.NORM.DIST(0,$J132/2,$M132,TRUE))*$D132+($K132="Steady Growth")*(AND(CH$6&gt;=$F132,CH$6&lt;=$H132)*((CH$6-$F132+1)/($J132*($J132+1)/2)*$D132))+($K132="custom")*CustCF!CB132</f>
        <v>0</v>
      </c>
      <c r="CI132" s="95">
        <f>($K132="Bell Curve")*(_xlfn.NORM.DIST(AND(CI$6&gt;=$F132,CI$6&lt;=$H132)*(CI$6-$F132+1),$J132/2,$M132,TRUE)-_xlfn.NORM.DIST(AND(CI$6&gt;=$F132,CI$6&lt;=$H132)*(CH$6-$F132+1),$J132/2,$M132,TRUE))/(1-2*_xlfn.NORM.DIST(0,$J132/2,$M132,TRUE))*$D132+($K132="Steady Growth")*(AND(CI$6&gt;=$F132,CI$6&lt;=$H132)*((CI$6-$F132+1)/($J132*($J132+1)/2)*$D132))+($K132="custom")*CustCF!CC132</f>
        <v>0</v>
      </c>
      <c r="CJ132" s="95">
        <f>($K132="Bell Curve")*(_xlfn.NORM.DIST(AND(CJ$6&gt;=$F132,CJ$6&lt;=$H132)*(CJ$6-$F132+1),$J132/2,$M132,TRUE)-_xlfn.NORM.DIST(AND(CJ$6&gt;=$F132,CJ$6&lt;=$H132)*(CI$6-$F132+1),$J132/2,$M132,TRUE))/(1-2*_xlfn.NORM.DIST(0,$J132/2,$M132,TRUE))*$D132+($K132="Steady Growth")*(AND(CJ$6&gt;=$F132,CJ$6&lt;=$H132)*((CJ$6-$F132+1)/($J132*($J132+1)/2)*$D132))+($K132="custom")*CustCF!CD132</f>
        <v>0</v>
      </c>
      <c r="CK132" s="95">
        <f>($K132="Bell Curve")*(_xlfn.NORM.DIST(AND(CK$6&gt;=$F132,CK$6&lt;=$H132)*(CK$6-$F132+1),$J132/2,$M132,TRUE)-_xlfn.NORM.DIST(AND(CK$6&gt;=$F132,CK$6&lt;=$H132)*(CJ$6-$F132+1),$J132/2,$M132,TRUE))/(1-2*_xlfn.NORM.DIST(0,$J132/2,$M132,TRUE))*$D132+($K132="Steady Growth")*(AND(CK$6&gt;=$F132,CK$6&lt;=$H132)*((CK$6-$F132+1)/($J132*($J132+1)/2)*$D132))+($K132="custom")*CustCF!CE132</f>
        <v>0</v>
      </c>
      <c r="CL132" s="95">
        <f>($K132="Bell Curve")*(_xlfn.NORM.DIST(AND(CL$6&gt;=$F132,CL$6&lt;=$H132)*(CL$6-$F132+1),$J132/2,$M132,TRUE)-_xlfn.NORM.DIST(AND(CL$6&gt;=$F132,CL$6&lt;=$H132)*(CK$6-$F132+1),$J132/2,$M132,TRUE))/(1-2*_xlfn.NORM.DIST(0,$J132/2,$M132,TRUE))*$D132+($K132="Steady Growth")*(AND(CL$6&gt;=$F132,CL$6&lt;=$H132)*((CL$6-$F132+1)/($J132*($J132+1)/2)*$D132))+($K132="custom")*CustCF!CF132</f>
        <v>0</v>
      </c>
      <c r="CM132" s="95">
        <f>($K132="Bell Curve")*(_xlfn.NORM.DIST(AND(CM$6&gt;=$F132,CM$6&lt;=$H132)*(CM$6-$F132+1),$J132/2,$M132,TRUE)-_xlfn.NORM.DIST(AND(CM$6&gt;=$F132,CM$6&lt;=$H132)*(CL$6-$F132+1),$J132/2,$M132,TRUE))/(1-2*_xlfn.NORM.DIST(0,$J132/2,$M132,TRUE))*$D132+($K132="Steady Growth")*(AND(CM$6&gt;=$F132,CM$6&lt;=$H132)*((CM$6-$F132+1)/($J132*($J132+1)/2)*$D132))+($K132="custom")*CustCF!CG132</f>
        <v>0</v>
      </c>
      <c r="CN132" s="95">
        <f>($K132="Bell Curve")*(_xlfn.NORM.DIST(AND(CN$6&gt;=$F132,CN$6&lt;=$H132)*(CN$6-$F132+1),$J132/2,$M132,TRUE)-_xlfn.NORM.DIST(AND(CN$6&gt;=$F132,CN$6&lt;=$H132)*(CM$6-$F132+1),$J132/2,$M132,TRUE))/(1-2*_xlfn.NORM.DIST(0,$J132/2,$M132,TRUE))*$D132+($K132="Steady Growth")*(AND(CN$6&gt;=$F132,CN$6&lt;=$H132)*((CN$6-$F132+1)/($J132*($J132+1)/2)*$D132))+($K132="custom")*CustCF!CH132</f>
        <v>0</v>
      </c>
      <c r="CO132" s="95">
        <f>($K132="Bell Curve")*(_xlfn.NORM.DIST(AND(CO$6&gt;=$F132,CO$6&lt;=$H132)*(CO$6-$F132+1),$J132/2,$M132,TRUE)-_xlfn.NORM.DIST(AND(CO$6&gt;=$F132,CO$6&lt;=$H132)*(CN$6-$F132+1),$J132/2,$M132,TRUE))/(1-2*_xlfn.NORM.DIST(0,$J132/2,$M132,TRUE))*$D132+($K132="Steady Growth")*(AND(CO$6&gt;=$F132,CO$6&lt;=$H132)*((CO$6-$F132+1)/($J132*($J132+1)/2)*$D132))+($K132="custom")*CustCF!CI132</f>
        <v>0</v>
      </c>
      <c r="CP132" s="95">
        <f>($K132="Bell Curve")*(_xlfn.NORM.DIST(AND(CP$6&gt;=$F132,CP$6&lt;=$H132)*(CP$6-$F132+1),$J132/2,$M132,TRUE)-_xlfn.NORM.DIST(AND(CP$6&gt;=$F132,CP$6&lt;=$H132)*(CO$6-$F132+1),$J132/2,$M132,TRUE))/(1-2*_xlfn.NORM.DIST(0,$J132/2,$M132,TRUE))*$D132+($K132="Steady Growth")*(AND(CP$6&gt;=$F132,CP$6&lt;=$H132)*((CP$6-$F132+1)/($J132*($J132+1)/2)*$D132))+($K132="custom")*CustCF!CJ132</f>
        <v>0</v>
      </c>
      <c r="CQ132" s="95">
        <f>($K132="Bell Curve")*(_xlfn.NORM.DIST(AND(CQ$6&gt;=$F132,CQ$6&lt;=$H132)*(CQ$6-$F132+1),$J132/2,$M132,TRUE)-_xlfn.NORM.DIST(AND(CQ$6&gt;=$F132,CQ$6&lt;=$H132)*(CP$6-$F132+1),$J132/2,$M132,TRUE))/(1-2*_xlfn.NORM.DIST(0,$J132/2,$M132,TRUE))*$D132+($K132="Steady Growth")*(AND(CQ$6&gt;=$F132,CQ$6&lt;=$H132)*((CQ$6-$F132+1)/($J132*($J132+1)/2)*$D132))+($K132="custom")*CustCF!CK132</f>
        <v>0</v>
      </c>
      <c r="CR132" s="95">
        <f>($K132="Bell Curve")*(_xlfn.NORM.DIST(AND(CR$6&gt;=$F132,CR$6&lt;=$H132)*(CR$6-$F132+1),$J132/2,$M132,TRUE)-_xlfn.NORM.DIST(AND(CR$6&gt;=$F132,CR$6&lt;=$H132)*(CQ$6-$F132+1),$J132/2,$M132,TRUE))/(1-2*_xlfn.NORM.DIST(0,$J132/2,$M132,TRUE))*$D132+($K132="Steady Growth")*(AND(CR$6&gt;=$F132,CR$6&lt;=$H132)*((CR$6-$F132+1)/($J132*($J132+1)/2)*$D132))+($K132="custom")*CustCF!CL132</f>
        <v>0</v>
      </c>
      <c r="CS132" s="95">
        <f>($K132="Bell Curve")*(_xlfn.NORM.DIST(AND(CS$6&gt;=$F132,CS$6&lt;=$H132)*(CS$6-$F132+1),$J132/2,$M132,TRUE)-_xlfn.NORM.DIST(AND(CS$6&gt;=$F132,CS$6&lt;=$H132)*(CR$6-$F132+1),$J132/2,$M132,TRUE))/(1-2*_xlfn.NORM.DIST(0,$J132/2,$M132,TRUE))*$D132+($K132="Steady Growth")*(AND(CS$6&gt;=$F132,CS$6&lt;=$H132)*((CS$6-$F132+1)/($J132*($J132+1)/2)*$D132))+($K132="custom")*CustCF!CM132</f>
        <v>0</v>
      </c>
      <c r="CT132" s="95">
        <f>($K132="Bell Curve")*(_xlfn.NORM.DIST(AND(CT$6&gt;=$F132,CT$6&lt;=$H132)*(CT$6-$F132+1),$J132/2,$M132,TRUE)-_xlfn.NORM.DIST(AND(CT$6&gt;=$F132,CT$6&lt;=$H132)*(CS$6-$F132+1),$J132/2,$M132,TRUE))/(1-2*_xlfn.NORM.DIST(0,$J132/2,$M132,TRUE))*$D132+($K132="Steady Growth")*(AND(CT$6&gt;=$F132,CT$6&lt;=$H132)*((CT$6-$F132+1)/($J132*($J132+1)/2)*$D132))+($K132="custom")*CustCF!CN132</f>
        <v>0</v>
      </c>
      <c r="CU132" s="95">
        <f>($K132="Bell Curve")*(_xlfn.NORM.DIST(AND(CU$6&gt;=$F132,CU$6&lt;=$H132)*(CU$6-$F132+1),$J132/2,$M132,TRUE)-_xlfn.NORM.DIST(AND(CU$6&gt;=$F132,CU$6&lt;=$H132)*(CT$6-$F132+1),$J132/2,$M132,TRUE))/(1-2*_xlfn.NORM.DIST(0,$J132/2,$M132,TRUE))*$D132+($K132="Steady Growth")*(AND(CU$6&gt;=$F132,CU$6&lt;=$H132)*((CU$6-$F132+1)/($J132*($J132+1)/2)*$D132))+($K132="custom")*CustCF!CO132</f>
        <v>0</v>
      </c>
      <c r="CV132" s="95">
        <f>($K132="Bell Curve")*(_xlfn.NORM.DIST(AND(CV$6&gt;=$F132,CV$6&lt;=$H132)*(CV$6-$F132+1),$J132/2,$M132,TRUE)-_xlfn.NORM.DIST(AND(CV$6&gt;=$F132,CV$6&lt;=$H132)*(CU$6-$F132+1),$J132/2,$M132,TRUE))/(1-2*_xlfn.NORM.DIST(0,$J132/2,$M132,TRUE))*$D132+($K132="Steady Growth")*(AND(CV$6&gt;=$F132,CV$6&lt;=$H132)*((CV$6-$F132+1)/($J132*($J132+1)/2)*$D132))+($K132="custom")*CustCF!CP132</f>
        <v>0</v>
      </c>
      <c r="CW132" s="95">
        <f>($K132="Bell Curve")*(_xlfn.NORM.DIST(AND(CW$6&gt;=$F132,CW$6&lt;=$H132)*(CW$6-$F132+1),$J132/2,$M132,TRUE)-_xlfn.NORM.DIST(AND(CW$6&gt;=$F132,CW$6&lt;=$H132)*(CV$6-$F132+1),$J132/2,$M132,TRUE))/(1-2*_xlfn.NORM.DIST(0,$J132/2,$M132,TRUE))*$D132+($K132="Steady Growth")*(AND(CW$6&gt;=$F132,CW$6&lt;=$H132)*((CW$6-$F132+1)/($J132*($J132+1)/2)*$D132))+($K132="custom")*CustCF!CQ132</f>
        <v>0</v>
      </c>
      <c r="CX132" s="95">
        <f>($K132="Bell Curve")*(_xlfn.NORM.DIST(AND(CX$6&gt;=$F132,CX$6&lt;=$H132)*(CX$6-$F132+1),$J132/2,$M132,TRUE)-_xlfn.NORM.DIST(AND(CX$6&gt;=$F132,CX$6&lt;=$H132)*(CW$6-$F132+1),$J132/2,$M132,TRUE))/(1-2*_xlfn.NORM.DIST(0,$J132/2,$M132,TRUE))*$D132+($K132="Steady Growth")*(AND(CX$6&gt;=$F132,CX$6&lt;=$H132)*((CX$6-$F132+1)/($J132*($J132+1)/2)*$D132))+($K132="custom")*CustCF!CR132</f>
        <v>0</v>
      </c>
      <c r="CY132" s="95">
        <f>($K132="Bell Curve")*(_xlfn.NORM.DIST(AND(CY$6&gt;=$F132,CY$6&lt;=$H132)*(CY$6-$F132+1),$J132/2,$M132,TRUE)-_xlfn.NORM.DIST(AND(CY$6&gt;=$F132,CY$6&lt;=$H132)*(CX$6-$F132+1),$J132/2,$M132,TRUE))/(1-2*_xlfn.NORM.DIST(0,$J132/2,$M132,TRUE))*$D132+($K132="Steady Growth")*(AND(CY$6&gt;=$F132,CY$6&lt;=$H132)*((CY$6-$F132+1)/($J132*($J132+1)/2)*$D132))+($K132="custom")*CustCF!CS132</f>
        <v>0</v>
      </c>
      <c r="CZ132" s="95">
        <f>($K132="Bell Curve")*(_xlfn.NORM.DIST(AND(CZ$6&gt;=$F132,CZ$6&lt;=$H132)*(CZ$6-$F132+1),$J132/2,$M132,TRUE)-_xlfn.NORM.DIST(AND(CZ$6&gt;=$F132,CZ$6&lt;=$H132)*(CY$6-$F132+1),$J132/2,$M132,TRUE))/(1-2*_xlfn.NORM.DIST(0,$J132/2,$M132,TRUE))*$D132+($K132="Steady Growth")*(AND(CZ$6&gt;=$F132,CZ$6&lt;=$H132)*((CZ$6-$F132+1)/($J132*($J132+1)/2)*$D132))+($K132="custom")*CustCF!CT132</f>
        <v>0</v>
      </c>
      <c r="DA132" s="95">
        <f>($K132="Bell Curve")*(_xlfn.NORM.DIST(AND(DA$6&gt;=$F132,DA$6&lt;=$H132)*(DA$6-$F132+1),$J132/2,$M132,TRUE)-_xlfn.NORM.DIST(AND(DA$6&gt;=$F132,DA$6&lt;=$H132)*(CZ$6-$F132+1),$J132/2,$M132,TRUE))/(1-2*_xlfn.NORM.DIST(0,$J132/2,$M132,TRUE))*$D132+($K132="Steady Growth")*(AND(DA$6&gt;=$F132,DA$6&lt;=$H132)*((DA$6-$F132+1)/($J132*($J132+1)/2)*$D132))+($K132="custom")*CustCF!CU132</f>
        <v>0</v>
      </c>
      <c r="DB132" s="95">
        <f>($K132="Bell Curve")*(_xlfn.NORM.DIST(AND(DB$6&gt;=$F132,DB$6&lt;=$H132)*(DB$6-$F132+1),$J132/2,$M132,TRUE)-_xlfn.NORM.DIST(AND(DB$6&gt;=$F132,DB$6&lt;=$H132)*(DA$6-$F132+1),$J132/2,$M132,TRUE))/(1-2*_xlfn.NORM.DIST(0,$J132/2,$M132,TRUE))*$D132+($K132="Steady Growth")*(AND(DB$6&gt;=$F132,DB$6&lt;=$H132)*((DB$6-$F132+1)/($J132*($J132+1)/2)*$D132))+($K132="custom")*CustCF!CV132</f>
        <v>0</v>
      </c>
      <c r="DC132" s="95">
        <f>($K132="Bell Curve")*(_xlfn.NORM.DIST(AND(DC$6&gt;=$F132,DC$6&lt;=$H132)*(DC$6-$F132+1),$J132/2,$M132,TRUE)-_xlfn.NORM.DIST(AND(DC$6&gt;=$F132,DC$6&lt;=$H132)*(DB$6-$F132+1),$J132/2,$M132,TRUE))/(1-2*_xlfn.NORM.DIST(0,$J132/2,$M132,TRUE))*$D132+($K132="Steady Growth")*(AND(DC$6&gt;=$F132,DC$6&lt;=$H132)*((DC$6-$F132+1)/($J132*($J132+1)/2)*$D132))+($K132="custom")*CustCF!CW132</f>
        <v>0</v>
      </c>
      <c r="DD132" s="95">
        <f>($K132="Bell Curve")*(_xlfn.NORM.DIST(AND(DD$6&gt;=$F132,DD$6&lt;=$H132)*(DD$6-$F132+1),$J132/2,$M132,TRUE)-_xlfn.NORM.DIST(AND(DD$6&gt;=$F132,DD$6&lt;=$H132)*(DC$6-$F132+1),$J132/2,$M132,TRUE))/(1-2*_xlfn.NORM.DIST(0,$J132/2,$M132,TRUE))*$D132+($K132="Steady Growth")*(AND(DD$6&gt;=$F132,DD$6&lt;=$H132)*((DD$6-$F132+1)/($J132*($J132+1)/2)*$D132))+($K132="custom")*CustCF!CX132</f>
        <v>0</v>
      </c>
      <c r="DE132" s="95">
        <f>($K132="Bell Curve")*(_xlfn.NORM.DIST(AND(DE$6&gt;=$F132,DE$6&lt;=$H132)*(DE$6-$F132+1),$J132/2,$M132,TRUE)-_xlfn.NORM.DIST(AND(DE$6&gt;=$F132,DE$6&lt;=$H132)*(DD$6-$F132+1),$J132/2,$M132,TRUE))/(1-2*_xlfn.NORM.DIST(0,$J132/2,$M132,TRUE))*$D132+($K132="Steady Growth")*(AND(DE$6&gt;=$F132,DE$6&lt;=$H132)*((DE$6-$F132+1)/($J132*($J132+1)/2)*$D132))+($K132="custom")*CustCF!CY132</f>
        <v>0</v>
      </c>
      <c r="DF132" s="95">
        <f>($K132="Bell Curve")*(_xlfn.NORM.DIST(AND(DF$6&gt;=$F132,DF$6&lt;=$H132)*(DF$6-$F132+1),$J132/2,$M132,TRUE)-_xlfn.NORM.DIST(AND(DF$6&gt;=$F132,DF$6&lt;=$H132)*(DE$6-$F132+1),$J132/2,$M132,TRUE))/(1-2*_xlfn.NORM.DIST(0,$J132/2,$M132,TRUE))*$D132+($K132="Steady Growth")*(AND(DF$6&gt;=$F132,DF$6&lt;=$H132)*((DF$6-$F132+1)/($J132*($J132+1)/2)*$D132))+($K132="custom")*CustCF!CZ132</f>
        <v>0</v>
      </c>
      <c r="DG132" s="95">
        <f>($K132="Bell Curve")*(_xlfn.NORM.DIST(AND(DG$6&gt;=$F132,DG$6&lt;=$H132)*(DG$6-$F132+1),$J132/2,$M132,TRUE)-_xlfn.NORM.DIST(AND(DG$6&gt;=$F132,DG$6&lt;=$H132)*(DF$6-$F132+1),$J132/2,$M132,TRUE))/(1-2*_xlfn.NORM.DIST(0,$J132/2,$M132,TRUE))*$D132+($K132="Steady Growth")*(AND(DG$6&gt;=$F132,DG$6&lt;=$H132)*((DG$6-$F132+1)/($J132*($J132+1)/2)*$D132))+($K132="custom")*CustCF!DA132</f>
        <v>0</v>
      </c>
      <c r="DH132" s="95">
        <f>($K132="Bell Curve")*(_xlfn.NORM.DIST(AND(DH$6&gt;=$F132,DH$6&lt;=$H132)*(DH$6-$F132+1),$J132/2,$M132,TRUE)-_xlfn.NORM.DIST(AND(DH$6&gt;=$F132,DH$6&lt;=$H132)*(DG$6-$F132+1),$J132/2,$M132,TRUE))/(1-2*_xlfn.NORM.DIST(0,$J132/2,$M132,TRUE))*$D132+($K132="Steady Growth")*(AND(DH$6&gt;=$F132,DH$6&lt;=$H132)*((DH$6-$F132+1)/($J132*($J132+1)/2)*$D132))+($K132="custom")*CustCF!DB132</f>
        <v>0</v>
      </c>
      <c r="DI132" s="95">
        <f>($K132="Bell Curve")*(_xlfn.NORM.DIST(AND(DI$6&gt;=$F132,DI$6&lt;=$H132)*(DI$6-$F132+1),$J132/2,$M132,TRUE)-_xlfn.NORM.DIST(AND(DI$6&gt;=$F132,DI$6&lt;=$H132)*(DH$6-$F132+1),$J132/2,$M132,TRUE))/(1-2*_xlfn.NORM.DIST(0,$J132/2,$M132,TRUE))*$D132+($K132="Steady Growth")*(AND(DI$6&gt;=$F132,DI$6&lt;=$H132)*((DI$6-$F132+1)/($J132*($J132+1)/2)*$D132))+($K132="custom")*CustCF!DC132</f>
        <v>0</v>
      </c>
      <c r="DJ132" s="95">
        <f>($K132="Bell Curve")*(_xlfn.NORM.DIST(AND(DJ$6&gt;=$F132,DJ$6&lt;=$H132)*(DJ$6-$F132+1),$J132/2,$M132,TRUE)-_xlfn.NORM.DIST(AND(DJ$6&gt;=$F132,DJ$6&lt;=$H132)*(DI$6-$F132+1),$J132/2,$M132,TRUE))/(1-2*_xlfn.NORM.DIST(0,$J132/2,$M132,TRUE))*$D132+($K132="Steady Growth")*(AND(DJ$6&gt;=$F132,DJ$6&lt;=$H132)*((DJ$6-$F132+1)/($J132*($J132+1)/2)*$D132))+($K132="custom")*CustCF!DD132</f>
        <v>0</v>
      </c>
      <c r="DK132" s="95">
        <f>($K132="Bell Curve")*(_xlfn.NORM.DIST(AND(DK$6&gt;=$F132,DK$6&lt;=$H132)*(DK$6-$F132+1),$J132/2,$M132,TRUE)-_xlfn.NORM.DIST(AND(DK$6&gt;=$F132,DK$6&lt;=$H132)*(DJ$6-$F132+1),$J132/2,$M132,TRUE))/(1-2*_xlfn.NORM.DIST(0,$J132/2,$M132,TRUE))*$D132+($K132="Steady Growth")*(AND(DK$6&gt;=$F132,DK$6&lt;=$H132)*((DK$6-$F132+1)/($J132*($J132+1)/2)*$D132))+($K132="custom")*CustCF!DE132</f>
        <v>0</v>
      </c>
      <c r="DL132" s="95">
        <f>($K132="Bell Curve")*(_xlfn.NORM.DIST(AND(DL$6&gt;=$F132,DL$6&lt;=$H132)*(DL$6-$F132+1),$J132/2,$M132,TRUE)-_xlfn.NORM.DIST(AND(DL$6&gt;=$F132,DL$6&lt;=$H132)*(DK$6-$F132+1),$J132/2,$M132,TRUE))/(1-2*_xlfn.NORM.DIST(0,$J132/2,$M132,TRUE))*$D132+($K132="Steady Growth")*(AND(DL$6&gt;=$F132,DL$6&lt;=$H132)*((DL$6-$F132+1)/($J132*($J132+1)/2)*$D132))+($K132="custom")*CustCF!DF132</f>
        <v>0</v>
      </c>
      <c r="DM132" s="95">
        <f>($K132="Bell Curve")*(_xlfn.NORM.DIST(AND(DM$6&gt;=$F132,DM$6&lt;=$H132)*(DM$6-$F132+1),$J132/2,$M132,TRUE)-_xlfn.NORM.DIST(AND(DM$6&gt;=$F132,DM$6&lt;=$H132)*(DL$6-$F132+1),$J132/2,$M132,TRUE))/(1-2*_xlfn.NORM.DIST(0,$J132/2,$M132,TRUE))*$D132+($K132="Steady Growth")*(AND(DM$6&gt;=$F132,DM$6&lt;=$H132)*((DM$6-$F132+1)/($J132*($J132+1)/2)*$D132))+($K132="custom")*CustCF!DG132</f>
        <v>0</v>
      </c>
      <c r="DN132" s="95">
        <f>($K132="Bell Curve")*(_xlfn.NORM.DIST(AND(DN$6&gt;=$F132,DN$6&lt;=$H132)*(DN$6-$F132+1),$J132/2,$M132,TRUE)-_xlfn.NORM.DIST(AND(DN$6&gt;=$F132,DN$6&lt;=$H132)*(DM$6-$F132+1),$J132/2,$M132,TRUE))/(1-2*_xlfn.NORM.DIST(0,$J132/2,$M132,TRUE))*$D132+($K132="Steady Growth")*(AND(DN$6&gt;=$F132,DN$6&lt;=$H132)*((DN$6-$F132+1)/($J132*($J132+1)/2)*$D132))+($K132="custom")*CustCF!DH132</f>
        <v>0</v>
      </c>
      <c r="DO132" s="95">
        <f>($K132="Bell Curve")*(_xlfn.NORM.DIST(AND(DO$6&gt;=$F132,DO$6&lt;=$H132)*(DO$6-$F132+1),$J132/2,$M132,TRUE)-_xlfn.NORM.DIST(AND(DO$6&gt;=$F132,DO$6&lt;=$H132)*(DN$6-$F132+1),$J132/2,$M132,TRUE))/(1-2*_xlfn.NORM.DIST(0,$J132/2,$M132,TRUE))*$D132+($K132="Steady Growth")*(AND(DO$6&gt;=$F132,DO$6&lt;=$H132)*((DO$6-$F132+1)/($J132*($J132+1)/2)*$D132))+($K132="custom")*CustCF!DI132</f>
        <v>0</v>
      </c>
      <c r="DP132" s="95">
        <f>($K132="Bell Curve")*(_xlfn.NORM.DIST(AND(DP$6&gt;=$F132,DP$6&lt;=$H132)*(DP$6-$F132+1),$J132/2,$M132,TRUE)-_xlfn.NORM.DIST(AND(DP$6&gt;=$F132,DP$6&lt;=$H132)*(DO$6-$F132+1),$J132/2,$M132,TRUE))/(1-2*_xlfn.NORM.DIST(0,$J132/2,$M132,TRUE))*$D132+($K132="Steady Growth")*(AND(DP$6&gt;=$F132,DP$6&lt;=$H132)*((DP$6-$F132+1)/($J132*($J132+1)/2)*$D132))+($K132="custom")*CustCF!DJ132</f>
        <v>0</v>
      </c>
      <c r="DQ132" s="95">
        <f>($K132="Bell Curve")*(_xlfn.NORM.DIST(AND(DQ$6&gt;=$F132,DQ$6&lt;=$H132)*(DQ$6-$F132+1),$J132/2,$M132,TRUE)-_xlfn.NORM.DIST(AND(DQ$6&gt;=$F132,DQ$6&lt;=$H132)*(DP$6-$F132+1),$J132/2,$M132,TRUE))/(1-2*_xlfn.NORM.DIST(0,$J132/2,$M132,TRUE))*$D132+($K132="Steady Growth")*(AND(DQ$6&gt;=$F132,DQ$6&lt;=$H132)*((DQ$6-$F132+1)/($J132*($J132+1)/2)*$D132))+($K132="custom")*CustCF!DK132</f>
        <v>0</v>
      </c>
      <c r="DR132" s="95">
        <f>($K132="Bell Curve")*(_xlfn.NORM.DIST(AND(DR$6&gt;=$F132,DR$6&lt;=$H132)*(DR$6-$F132+1),$J132/2,$M132,TRUE)-_xlfn.NORM.DIST(AND(DR$6&gt;=$F132,DR$6&lt;=$H132)*(DQ$6-$F132+1),$J132/2,$M132,TRUE))/(1-2*_xlfn.NORM.DIST(0,$J132/2,$M132,TRUE))*$D132+($K132="Steady Growth")*(AND(DR$6&gt;=$F132,DR$6&lt;=$H132)*((DR$6-$F132+1)/($J132*($J132+1)/2)*$D132))+($K132="custom")*CustCF!DL132</f>
        <v>0</v>
      </c>
      <c r="DS132" s="95">
        <f>($K132="Bell Curve")*(_xlfn.NORM.DIST(AND(DS$6&gt;=$F132,DS$6&lt;=$H132)*(DS$6-$F132+1),$J132/2,$M132,TRUE)-_xlfn.NORM.DIST(AND(DS$6&gt;=$F132,DS$6&lt;=$H132)*(DR$6-$F132+1),$J132/2,$M132,TRUE))/(1-2*_xlfn.NORM.DIST(0,$J132/2,$M132,TRUE))*$D132+($K132="Steady Growth")*(AND(DS$6&gt;=$F132,DS$6&lt;=$H132)*((DS$6-$F132+1)/($J132*($J132+1)/2)*$D132))+($K132="custom")*CustCF!DM132</f>
        <v>0</v>
      </c>
      <c r="DT132" s="95">
        <f>($K132="Bell Curve")*(_xlfn.NORM.DIST(AND(DT$6&gt;=$F132,DT$6&lt;=$H132)*(DT$6-$F132+1),$J132/2,$M132,TRUE)-_xlfn.NORM.DIST(AND(DT$6&gt;=$F132,DT$6&lt;=$H132)*(DS$6-$F132+1),$J132/2,$M132,TRUE))/(1-2*_xlfn.NORM.DIST(0,$J132/2,$M132,TRUE))*$D132+($K132="Steady Growth")*(AND(DT$6&gt;=$F132,DT$6&lt;=$H132)*((DT$6-$F132+1)/($J132*($J132+1)/2)*$D132))+($K132="custom")*CustCF!DN132</f>
        <v>0</v>
      </c>
      <c r="DU132" s="95">
        <f>($K132="Bell Curve")*(_xlfn.NORM.DIST(AND(DU$6&gt;=$F132,DU$6&lt;=$H132)*(DU$6-$F132+1),$J132/2,$M132,TRUE)-_xlfn.NORM.DIST(AND(DU$6&gt;=$F132,DU$6&lt;=$H132)*(DT$6-$F132+1),$J132/2,$M132,TRUE))/(1-2*_xlfn.NORM.DIST(0,$J132/2,$M132,TRUE))*$D132+($K132="Steady Growth")*(AND(DU$6&gt;=$F132,DU$6&lt;=$H132)*((DU$6-$F132+1)/($J132*($J132+1)/2)*$D132))+($K132="custom")*CustCF!DO132</f>
        <v>0</v>
      </c>
      <c r="DV132" s="95">
        <f>($K132="Bell Curve")*(_xlfn.NORM.DIST(AND(DV$6&gt;=$F132,DV$6&lt;=$H132)*(DV$6-$F132+1),$J132/2,$M132,TRUE)-_xlfn.NORM.DIST(AND(DV$6&gt;=$F132,DV$6&lt;=$H132)*(DU$6-$F132+1),$J132/2,$M132,TRUE))/(1-2*_xlfn.NORM.DIST(0,$J132/2,$M132,TRUE))*$D132+($K132="Steady Growth")*(AND(DV$6&gt;=$F132,DV$6&lt;=$H132)*((DV$6-$F132+1)/($J132*($J132+1)/2)*$D132))+($K132="custom")*CustCF!DP132</f>
        <v>0</v>
      </c>
      <c r="DW132" s="95">
        <f>($K132="Bell Curve")*(_xlfn.NORM.DIST(AND(DW$6&gt;=$F132,DW$6&lt;=$H132)*(DW$6-$F132+1),$J132/2,$M132,TRUE)-_xlfn.NORM.DIST(AND(DW$6&gt;=$F132,DW$6&lt;=$H132)*(DV$6-$F132+1),$J132/2,$M132,TRUE))/(1-2*_xlfn.NORM.DIST(0,$J132/2,$M132,TRUE))*$D132+($K132="Steady Growth")*(AND(DW$6&gt;=$F132,DW$6&lt;=$H132)*((DW$6-$F132+1)/($J132*($J132+1)/2)*$D132))+($K132="custom")*CustCF!DQ132</f>
        <v>0</v>
      </c>
      <c r="DX132" s="95">
        <f>($K132="Bell Curve")*(_xlfn.NORM.DIST(AND(DX$6&gt;=$F132,DX$6&lt;=$H132)*(DX$6-$F132+1),$J132/2,$M132,TRUE)-_xlfn.NORM.DIST(AND(DX$6&gt;=$F132,DX$6&lt;=$H132)*(DW$6-$F132+1),$J132/2,$M132,TRUE))/(1-2*_xlfn.NORM.DIST(0,$J132/2,$M132,TRUE))*$D132+($K132="Steady Growth")*(AND(DX$6&gt;=$F132,DX$6&lt;=$H132)*((DX$6-$F132+1)/($J132*($J132+1)/2)*$D132))+($K132="custom")*CustCF!DR132</f>
        <v>0</v>
      </c>
      <c r="DY132" s="95">
        <f>($K132="Bell Curve")*(_xlfn.NORM.DIST(AND(DY$6&gt;=$F132,DY$6&lt;=$H132)*(DY$6-$F132+1),$J132/2,$M132,TRUE)-_xlfn.NORM.DIST(AND(DY$6&gt;=$F132,DY$6&lt;=$H132)*(DX$6-$F132+1),$J132/2,$M132,TRUE))/(1-2*_xlfn.NORM.DIST(0,$J132/2,$M132,TRUE))*$D132+($K132="Steady Growth")*(AND(DY$6&gt;=$F132,DY$6&lt;=$H132)*((DY$6-$F132+1)/($J132*($J132+1)/2)*$D132))+($K132="custom")*CustCF!DS132</f>
        <v>0</v>
      </c>
      <c r="DZ132" s="95">
        <f>($K132="Bell Curve")*(_xlfn.NORM.DIST(AND(DZ$6&gt;=$F132,DZ$6&lt;=$H132)*(DZ$6-$F132+1),$J132/2,$M132,TRUE)-_xlfn.NORM.DIST(AND(DZ$6&gt;=$F132,DZ$6&lt;=$H132)*(DY$6-$F132+1),$J132/2,$M132,TRUE))/(1-2*_xlfn.NORM.DIST(0,$J132/2,$M132,TRUE))*$D132+($K132="Steady Growth")*(AND(DZ$6&gt;=$F132,DZ$6&lt;=$H132)*((DZ$6-$F132+1)/($J132*($J132+1)/2)*$D132))+($K132="custom")*CustCF!DT132</f>
        <v>0</v>
      </c>
      <c r="EA132" s="95">
        <f>($K132="Bell Curve")*(_xlfn.NORM.DIST(AND(EA$6&gt;=$F132,EA$6&lt;=$H132)*(EA$6-$F132+1),$J132/2,$M132,TRUE)-_xlfn.NORM.DIST(AND(EA$6&gt;=$F132,EA$6&lt;=$H132)*(DZ$6-$F132+1),$J132/2,$M132,TRUE))/(1-2*_xlfn.NORM.DIST(0,$J132/2,$M132,TRUE))*$D132+($K132="Steady Growth")*(AND(EA$6&gt;=$F132,EA$6&lt;=$H132)*((EA$6-$F132+1)/($J132*($J132+1)/2)*$D132))+($K132="custom")*CustCF!DU132</f>
        <v>0</v>
      </c>
      <c r="EB132" s="95">
        <f>($K132="Bell Curve")*(_xlfn.NORM.DIST(AND(EB$6&gt;=$F132,EB$6&lt;=$H132)*(EB$6-$F132+1),$J132/2,$M132,TRUE)-_xlfn.NORM.DIST(AND(EB$6&gt;=$F132,EB$6&lt;=$H132)*(EA$6-$F132+1),$J132/2,$M132,TRUE))/(1-2*_xlfn.NORM.DIST(0,$J132/2,$M132,TRUE))*$D132+($K132="Steady Growth")*(AND(EB$6&gt;=$F132,EB$6&lt;=$H132)*((EB$6-$F132+1)/($J132*($J132+1)/2)*$D132))+($K132="custom")*CustCF!DV132</f>
        <v>0</v>
      </c>
      <c r="EC132" s="95">
        <f>($K132="Bell Curve")*(_xlfn.NORM.DIST(AND(EC$6&gt;=$F132,EC$6&lt;=$H132)*(EC$6-$F132+1),$J132/2,$M132,TRUE)-_xlfn.NORM.DIST(AND(EC$6&gt;=$F132,EC$6&lt;=$H132)*(EB$6-$F132+1),$J132/2,$M132,TRUE))/(1-2*_xlfn.NORM.DIST(0,$J132/2,$M132,TRUE))*$D132+($K132="Steady Growth")*(AND(EC$6&gt;=$F132,EC$6&lt;=$H132)*((EC$6-$F132+1)/($J132*($J132+1)/2)*$D132))+($K132="custom")*CustCF!DW132</f>
        <v>0</v>
      </c>
      <c r="ED132" s="95">
        <f>($K132="Bell Curve")*(_xlfn.NORM.DIST(AND(ED$6&gt;=$F132,ED$6&lt;=$H132)*(ED$6-$F132+1),$J132/2,$M132,TRUE)-_xlfn.NORM.DIST(AND(ED$6&gt;=$F132,ED$6&lt;=$H132)*(EC$6-$F132+1),$J132/2,$M132,TRUE))/(1-2*_xlfn.NORM.DIST(0,$J132/2,$M132,TRUE))*$D132+($K132="Steady Growth")*(AND(ED$6&gt;=$F132,ED$6&lt;=$H132)*((ED$6-$F132+1)/($J132*($J132+1)/2)*$D132))+($K132="custom")*CustCF!DX132</f>
        <v>0</v>
      </c>
      <c r="EE132" s="95">
        <f>($K132="Bell Curve")*(_xlfn.NORM.DIST(AND(EE$6&gt;=$F132,EE$6&lt;=$H132)*(EE$6-$F132+1),$J132/2,$M132,TRUE)-_xlfn.NORM.DIST(AND(EE$6&gt;=$F132,EE$6&lt;=$H132)*(ED$6-$F132+1),$J132/2,$M132,TRUE))/(1-2*_xlfn.NORM.DIST(0,$J132/2,$M132,TRUE))*$D132+($K132="Steady Growth")*(AND(EE$6&gt;=$F132,EE$6&lt;=$H132)*((EE$6-$F132+1)/($J132*($J132+1)/2)*$D132))+($K132="custom")*CustCF!DY132</f>
        <v>0</v>
      </c>
      <c r="EF132" s="95">
        <f>($K132="Bell Curve")*(_xlfn.NORM.DIST(AND(EF$6&gt;=$F132,EF$6&lt;=$H132)*(EF$6-$F132+1),$J132/2,$M132,TRUE)-_xlfn.NORM.DIST(AND(EF$6&gt;=$F132,EF$6&lt;=$H132)*(EE$6-$F132+1),$J132/2,$M132,TRUE))/(1-2*_xlfn.NORM.DIST(0,$J132/2,$M132,TRUE))*$D132+($K132="Steady Growth")*(AND(EF$6&gt;=$F132,EF$6&lt;=$H132)*((EF$6-$F132+1)/($J132*($J132+1)/2)*$D132))+($K132="custom")*CustCF!DZ132</f>
        <v>0</v>
      </c>
      <c r="EG132" s="95">
        <f>($K132="Bell Curve")*(_xlfn.NORM.DIST(AND(EG$6&gt;=$F132,EG$6&lt;=$H132)*(EG$6-$F132+1),$J132/2,$M132,TRUE)-_xlfn.NORM.DIST(AND(EG$6&gt;=$F132,EG$6&lt;=$H132)*(EF$6-$F132+1),$J132/2,$M132,TRUE))/(1-2*_xlfn.NORM.DIST(0,$J132/2,$M132,TRUE))*$D132+($K132="Steady Growth")*(AND(EG$6&gt;=$F132,EG$6&lt;=$H132)*((EG$6-$F132+1)/($J132*($J132+1)/2)*$D132))+($K132="custom")*CustCF!EA132</f>
        <v>0</v>
      </c>
      <c r="EH132" s="95">
        <f>($K132="Bell Curve")*(_xlfn.NORM.DIST(AND(EH$6&gt;=$F132,EH$6&lt;=$H132)*(EH$6-$F132+1),$J132/2,$M132,TRUE)-_xlfn.NORM.DIST(AND(EH$6&gt;=$F132,EH$6&lt;=$H132)*(EG$6-$F132+1),$J132/2,$M132,TRUE))/(1-2*_xlfn.NORM.DIST(0,$J132/2,$M132,TRUE))*$D132+($K132="Steady Growth")*(AND(EH$6&gt;=$F132,EH$6&lt;=$H132)*((EH$6-$F132+1)/($J132*($J132+1)/2)*$D132))+($K132="custom")*CustCF!EB132</f>
        <v>0</v>
      </c>
      <c r="EI132" s="95">
        <f>($K132="Bell Curve")*(_xlfn.NORM.DIST(AND(EI$6&gt;=$F132,EI$6&lt;=$H132)*(EI$6-$F132+1),$J132/2,$M132,TRUE)-_xlfn.NORM.DIST(AND(EI$6&gt;=$F132,EI$6&lt;=$H132)*(EH$6-$F132+1),$J132/2,$M132,TRUE))/(1-2*_xlfn.NORM.DIST(0,$J132/2,$M132,TRUE))*$D132+($K132="Steady Growth")*(AND(EI$6&gt;=$F132,EI$6&lt;=$H132)*((EI$6-$F132+1)/($J132*($J132+1)/2)*$D132))+($K132="custom")*CustCF!EC132</f>
        <v>0</v>
      </c>
      <c r="EJ132" s="95">
        <f>($K132="Bell Curve")*(_xlfn.NORM.DIST(AND(EJ$6&gt;=$F132,EJ$6&lt;=$H132)*(EJ$6-$F132+1),$J132/2,$M132,TRUE)-_xlfn.NORM.DIST(AND(EJ$6&gt;=$F132,EJ$6&lt;=$H132)*(EI$6-$F132+1),$J132/2,$M132,TRUE))/(1-2*_xlfn.NORM.DIST(0,$J132/2,$M132,TRUE))*$D132+($K132="Steady Growth")*(AND(EJ$6&gt;=$F132,EJ$6&lt;=$H132)*((EJ$6-$F132+1)/($J132*($J132+1)/2)*$D132))+($K132="custom")*CustCF!ED132</f>
        <v>0</v>
      </c>
      <c r="EK132" s="95">
        <f>($K132="Bell Curve")*(_xlfn.NORM.DIST(AND(EK$6&gt;=$F132,EK$6&lt;=$H132)*(EK$6-$F132+1),$J132/2,$M132,TRUE)-_xlfn.NORM.DIST(AND(EK$6&gt;=$F132,EK$6&lt;=$H132)*(EJ$6-$F132+1),$J132/2,$M132,TRUE))/(1-2*_xlfn.NORM.DIST(0,$J132/2,$M132,TRUE))*$D132+($K132="Steady Growth")*(AND(EK$6&gt;=$F132,EK$6&lt;=$H132)*((EK$6-$F132+1)/($J132*($J132+1)/2)*$D132))+($K132="custom")*CustCF!EE132</f>
        <v>0</v>
      </c>
      <c r="EL132" s="95">
        <f>($K132="Bell Curve")*(_xlfn.NORM.DIST(AND(EL$6&gt;=$F132,EL$6&lt;=$H132)*(EL$6-$F132+1),$J132/2,$M132,TRUE)-_xlfn.NORM.DIST(AND(EL$6&gt;=$F132,EL$6&lt;=$H132)*(EK$6-$F132+1),$J132/2,$M132,TRUE))/(1-2*_xlfn.NORM.DIST(0,$J132/2,$M132,TRUE))*$D132+($K132="Steady Growth")*(AND(EL$6&gt;=$F132,EL$6&lt;=$H132)*((EL$6-$F132+1)/($J132*($J132+1)/2)*$D132))+($K132="custom")*CustCF!EF132</f>
        <v>0</v>
      </c>
      <c r="EM132" s="95">
        <f>($K132="Bell Curve")*(_xlfn.NORM.DIST(AND(EM$6&gt;=$F132,EM$6&lt;=$H132)*(EM$6-$F132+1),$J132/2,$M132,TRUE)-_xlfn.NORM.DIST(AND(EM$6&gt;=$F132,EM$6&lt;=$H132)*(EL$6-$F132+1),$J132/2,$M132,TRUE))/(1-2*_xlfn.NORM.DIST(0,$J132/2,$M132,TRUE))*$D132+($K132="Steady Growth")*(AND(EM$6&gt;=$F132,EM$6&lt;=$H132)*((EM$6-$F132+1)/($J132*($J132+1)/2)*$D132))+($K132="custom")*CustCF!EG132</f>
        <v>0</v>
      </c>
      <c r="EN132" s="95">
        <f>($K132="Bell Curve")*(_xlfn.NORM.DIST(AND(EN$6&gt;=$F132,EN$6&lt;=$H132)*(EN$6-$F132+1),$J132/2,$M132,TRUE)-_xlfn.NORM.DIST(AND(EN$6&gt;=$F132,EN$6&lt;=$H132)*(EM$6-$F132+1),$J132/2,$M132,TRUE))/(1-2*_xlfn.NORM.DIST(0,$J132/2,$M132,TRUE))*$D132+($K132="Steady Growth")*(AND(EN$6&gt;=$F132,EN$6&lt;=$H132)*((EN$6-$F132+1)/($J132*($J132+1)/2)*$D132))+($K132="custom")*CustCF!EH132</f>
        <v>0</v>
      </c>
      <c r="EO132" s="95">
        <f>($K132="Bell Curve")*(_xlfn.NORM.DIST(AND(EO$6&gt;=$F132,EO$6&lt;=$H132)*(EO$6-$F132+1),$J132/2,$M132,TRUE)-_xlfn.NORM.DIST(AND(EO$6&gt;=$F132,EO$6&lt;=$H132)*(EN$6-$F132+1),$J132/2,$M132,TRUE))/(1-2*_xlfn.NORM.DIST(0,$J132/2,$M132,TRUE))*$D132+($K132="Steady Growth")*(AND(EO$6&gt;=$F132,EO$6&lt;=$H132)*((EO$6-$F132+1)/($J132*($J132+1)/2)*$D132))+($K132="custom")*CustCF!EI132</f>
        <v>0</v>
      </c>
      <c r="EP132" s="95">
        <f>($K132="Bell Curve")*(_xlfn.NORM.DIST(AND(EP$6&gt;=$F132,EP$6&lt;=$H132)*(EP$6-$F132+1),$J132/2,$M132,TRUE)-_xlfn.NORM.DIST(AND(EP$6&gt;=$F132,EP$6&lt;=$H132)*(EO$6-$F132+1),$J132/2,$M132,TRUE))/(1-2*_xlfn.NORM.DIST(0,$J132/2,$M132,TRUE))*$D132+($K132="Steady Growth")*(AND(EP$6&gt;=$F132,EP$6&lt;=$H132)*((EP$6-$F132+1)/($J132*($J132+1)/2)*$D132))+($K132="custom")*CustCF!EJ132</f>
        <v>0</v>
      </c>
      <c r="EQ132" s="95">
        <f>($K132="Bell Curve")*(_xlfn.NORM.DIST(AND(EQ$6&gt;=$F132,EQ$6&lt;=$H132)*(EQ$6-$F132+1),$J132/2,$M132,TRUE)-_xlfn.NORM.DIST(AND(EQ$6&gt;=$F132,EQ$6&lt;=$H132)*(EP$6-$F132+1),$J132/2,$M132,TRUE))/(1-2*_xlfn.NORM.DIST(0,$J132/2,$M132,TRUE))*$D132+($K132="Steady Growth")*(AND(EQ$6&gt;=$F132,EQ$6&lt;=$H132)*((EQ$6-$F132+1)/($J132*($J132+1)/2)*$D132))+($K132="custom")*CustCF!EK132</f>
        <v>0</v>
      </c>
      <c r="ER132" s="95">
        <f>($K132="Bell Curve")*(_xlfn.NORM.DIST(AND(ER$6&gt;=$F132,ER$6&lt;=$H132)*(ER$6-$F132+1),$J132/2,$M132,TRUE)-_xlfn.NORM.DIST(AND(ER$6&gt;=$F132,ER$6&lt;=$H132)*(EQ$6-$F132+1),$J132/2,$M132,TRUE))/(1-2*_xlfn.NORM.DIST(0,$J132/2,$M132,TRUE))*$D132+($K132="Steady Growth")*(AND(ER$6&gt;=$F132,ER$6&lt;=$H132)*((ER$6-$F132+1)/($J132*($J132+1)/2)*$D132))+($K132="custom")*CustCF!EL132</f>
        <v>0</v>
      </c>
      <c r="ES132" s="95">
        <f>($K132="Bell Curve")*(_xlfn.NORM.DIST(AND(ES$6&gt;=$F132,ES$6&lt;=$H132)*(ES$6-$F132+1),$J132/2,$M132,TRUE)-_xlfn.NORM.DIST(AND(ES$6&gt;=$F132,ES$6&lt;=$H132)*(ER$6-$F132+1),$J132/2,$M132,TRUE))/(1-2*_xlfn.NORM.DIST(0,$J132/2,$M132,TRUE))*$D132+($K132="Steady Growth")*(AND(ES$6&gt;=$F132,ES$6&lt;=$H132)*((ES$6-$F132+1)/($J132*($J132+1)/2)*$D132))+($K132="custom")*CustCF!EM132</f>
        <v>0</v>
      </c>
      <c r="ET132" s="95">
        <f>($K132="Bell Curve")*(_xlfn.NORM.DIST(AND(ET$6&gt;=$F132,ET$6&lt;=$H132)*(ET$6-$F132+1),$J132/2,$M132,TRUE)-_xlfn.NORM.DIST(AND(ET$6&gt;=$F132,ET$6&lt;=$H132)*(ES$6-$F132+1),$J132/2,$M132,TRUE))/(1-2*_xlfn.NORM.DIST(0,$J132/2,$M132,TRUE))*$D132+($K132="Steady Growth")*(AND(ET$6&gt;=$F132,ET$6&lt;=$H132)*((ET$6-$F132+1)/($J132*($J132+1)/2)*$D132))+($K132="custom")*CustCF!EN132</f>
        <v>0</v>
      </c>
      <c r="EU132" s="95">
        <f>($K132="Bell Curve")*(_xlfn.NORM.DIST(AND(EU$6&gt;=$F132,EU$6&lt;=$H132)*(EU$6-$F132+1),$J132/2,$M132,TRUE)-_xlfn.NORM.DIST(AND(EU$6&gt;=$F132,EU$6&lt;=$H132)*(ET$6-$F132+1),$J132/2,$M132,TRUE))/(1-2*_xlfn.NORM.DIST(0,$J132/2,$M132,TRUE))*$D132+($K132="Steady Growth")*(AND(EU$6&gt;=$F132,EU$6&lt;=$H132)*((EU$6-$F132+1)/($J132*($J132+1)/2)*$D132))+($K132="custom")*CustCF!EO132</f>
        <v>0</v>
      </c>
      <c r="EV132" s="95">
        <f>($K132="Bell Curve")*(_xlfn.NORM.DIST(AND(EV$6&gt;=$F132,EV$6&lt;=$H132)*(EV$6-$F132+1),$J132/2,$M132,TRUE)-_xlfn.NORM.DIST(AND(EV$6&gt;=$F132,EV$6&lt;=$H132)*(EU$6-$F132+1),$J132/2,$M132,TRUE))/(1-2*_xlfn.NORM.DIST(0,$J132/2,$M132,TRUE))*$D132+($K132="Steady Growth")*(AND(EV$6&gt;=$F132,EV$6&lt;=$H132)*((EV$6-$F132+1)/($J132*($J132+1)/2)*$D132))+($K132="custom")*CustCF!EP132</f>
        <v>0</v>
      </c>
      <c r="EW132" s="95">
        <f>($K132="Bell Curve")*(_xlfn.NORM.DIST(AND(EW$6&gt;=$F132,EW$6&lt;=$H132)*(EW$6-$F132+1),$J132/2,$M132,TRUE)-_xlfn.NORM.DIST(AND(EW$6&gt;=$F132,EW$6&lt;=$H132)*(EV$6-$F132+1),$J132/2,$M132,TRUE))/(1-2*_xlfn.NORM.DIST(0,$J132/2,$M132,TRUE))*$D132+($K132="Steady Growth")*(AND(EW$6&gt;=$F132,EW$6&lt;=$H132)*((EW$6-$F132+1)/($J132*($J132+1)/2)*$D132))+($K132="custom")*CustCF!EQ132</f>
        <v>0</v>
      </c>
      <c r="EX132" s="95">
        <f>($K132="Bell Curve")*(_xlfn.NORM.DIST(AND(EX$6&gt;=$F132,EX$6&lt;=$H132)*(EX$6-$F132+1),$J132/2,$M132,TRUE)-_xlfn.NORM.DIST(AND(EX$6&gt;=$F132,EX$6&lt;=$H132)*(EW$6-$F132+1),$J132/2,$M132,TRUE))/(1-2*_xlfn.NORM.DIST(0,$J132/2,$M132,TRUE))*$D132+($K132="Steady Growth")*(AND(EX$6&gt;=$F132,EX$6&lt;=$H132)*((EX$6-$F132+1)/($J132*($J132+1)/2)*$D132))+($K132="custom")*CustCF!ER132</f>
        <v>0</v>
      </c>
      <c r="EY132" s="95">
        <f>($K132="Bell Curve")*(_xlfn.NORM.DIST(AND(EY$6&gt;=$F132,EY$6&lt;=$H132)*(EY$6-$F132+1),$J132/2,$M132,TRUE)-_xlfn.NORM.DIST(AND(EY$6&gt;=$F132,EY$6&lt;=$H132)*(EX$6-$F132+1),$J132/2,$M132,TRUE))/(1-2*_xlfn.NORM.DIST(0,$J132/2,$M132,TRUE))*$D132+($K132="Steady Growth")*(AND(EY$6&gt;=$F132,EY$6&lt;=$H132)*((EY$6-$F132+1)/($J132*($J132+1)/2)*$D132))+($K132="custom")*CustCF!ES132</f>
        <v>0</v>
      </c>
      <c r="EZ132" s="95">
        <f>($K132="Bell Curve")*(_xlfn.NORM.DIST(AND(EZ$6&gt;=$F132,EZ$6&lt;=$H132)*(EZ$6-$F132+1),$J132/2,$M132,TRUE)-_xlfn.NORM.DIST(AND(EZ$6&gt;=$F132,EZ$6&lt;=$H132)*(EY$6-$F132+1),$J132/2,$M132,TRUE))/(1-2*_xlfn.NORM.DIST(0,$J132/2,$M132,TRUE))*$D132+($K132="Steady Growth")*(AND(EZ$6&gt;=$F132,EZ$6&lt;=$H132)*((EZ$6-$F132+1)/($J132*($J132+1)/2)*$D132))+($K132="custom")*CustCF!ET132</f>
        <v>0</v>
      </c>
      <c r="FA132" s="95">
        <f>($K132="Bell Curve")*(_xlfn.NORM.DIST(AND(FA$6&gt;=$F132,FA$6&lt;=$H132)*(FA$6-$F132+1),$J132/2,$M132,TRUE)-_xlfn.NORM.DIST(AND(FA$6&gt;=$F132,FA$6&lt;=$H132)*(EZ$6-$F132+1),$J132/2,$M132,TRUE))/(1-2*_xlfn.NORM.DIST(0,$J132/2,$M132,TRUE))*$D132+($K132="Steady Growth")*(AND(FA$6&gt;=$F132,FA$6&lt;=$H132)*((FA$6-$F132+1)/($J132*($J132+1)/2)*$D132))+($K132="custom")*CustCF!EU132</f>
        <v>0</v>
      </c>
      <c r="FB132" s="95">
        <f>($K132="Bell Curve")*(_xlfn.NORM.DIST(AND(FB$6&gt;=$F132,FB$6&lt;=$H132)*(FB$6-$F132+1),$J132/2,$M132,TRUE)-_xlfn.NORM.DIST(AND(FB$6&gt;=$F132,FB$6&lt;=$H132)*(FA$6-$F132+1),$J132/2,$M132,TRUE))/(1-2*_xlfn.NORM.DIST(0,$J132/2,$M132,TRUE))*$D132+($K132="Steady Growth")*(AND(FB$6&gt;=$F132,FB$6&lt;=$H132)*((FB$6-$F132+1)/($J132*($J132+1)/2)*$D132))+($K132="custom")*CustCF!EV132</f>
        <v>0</v>
      </c>
      <c r="FC132" s="95">
        <f>($K132="Bell Curve")*(_xlfn.NORM.DIST(AND(FC$6&gt;=$F132,FC$6&lt;=$H132)*(FC$6-$F132+1),$J132/2,$M132,TRUE)-_xlfn.NORM.DIST(AND(FC$6&gt;=$F132,FC$6&lt;=$H132)*(FB$6-$F132+1),$J132/2,$M132,TRUE))/(1-2*_xlfn.NORM.DIST(0,$J132/2,$M132,TRUE))*$D132+($K132="Steady Growth")*(AND(FC$6&gt;=$F132,FC$6&lt;=$H132)*((FC$6-$F132+1)/($J132*($J132+1)/2)*$D132))+($K132="custom")*CustCF!EW132</f>
        <v>0</v>
      </c>
      <c r="FD132" s="95">
        <f>($K132="Bell Curve")*(_xlfn.NORM.DIST(AND(FD$6&gt;=$F132,FD$6&lt;=$H132)*(FD$6-$F132+1),$J132/2,$M132,TRUE)-_xlfn.NORM.DIST(AND(FD$6&gt;=$F132,FD$6&lt;=$H132)*(FC$6-$F132+1),$J132/2,$M132,TRUE))/(1-2*_xlfn.NORM.DIST(0,$J132/2,$M132,TRUE))*$D132+($K132="Steady Growth")*(AND(FD$6&gt;=$F132,FD$6&lt;=$H132)*((FD$6-$F132+1)/($J132*($J132+1)/2)*$D132))+($K132="custom")*CustCF!EX132</f>
        <v>0</v>
      </c>
      <c r="FE132" s="95">
        <f>($K132="Bell Curve")*(_xlfn.NORM.DIST(AND(FE$6&gt;=$F132,FE$6&lt;=$H132)*(FE$6-$F132+1),$J132/2,$M132,TRUE)-_xlfn.NORM.DIST(AND(FE$6&gt;=$F132,FE$6&lt;=$H132)*(FD$6-$F132+1),$J132/2,$M132,TRUE))/(1-2*_xlfn.NORM.DIST(0,$J132/2,$M132,TRUE))*$D132+($K132="Steady Growth")*(AND(FE$6&gt;=$F132,FE$6&lt;=$H132)*((FE$6-$F132+1)/($J132*($J132+1)/2)*$D132))+($K132="custom")*CustCF!EY132</f>
        <v>0</v>
      </c>
      <c r="FF132" s="95">
        <f>($K132="Bell Curve")*(_xlfn.NORM.DIST(AND(FF$6&gt;=$F132,FF$6&lt;=$H132)*(FF$6-$F132+1),$J132/2,$M132,TRUE)-_xlfn.NORM.DIST(AND(FF$6&gt;=$F132,FF$6&lt;=$H132)*(FE$6-$F132+1),$J132/2,$M132,TRUE))/(1-2*_xlfn.NORM.DIST(0,$J132/2,$M132,TRUE))*$D132+($K132="Steady Growth")*(AND(FF$6&gt;=$F132,FF$6&lt;=$H132)*((FF$6-$F132+1)/($J132*($J132+1)/2)*$D132))+($K132="custom")*CustCF!EZ132</f>
        <v>0</v>
      </c>
      <c r="FG132" s="95">
        <f>($K132="Bell Curve")*(_xlfn.NORM.DIST(AND(FG$6&gt;=$F132,FG$6&lt;=$H132)*(FG$6-$F132+1),$J132/2,$M132,TRUE)-_xlfn.NORM.DIST(AND(FG$6&gt;=$F132,FG$6&lt;=$H132)*(FF$6-$F132+1),$J132/2,$M132,TRUE))/(1-2*_xlfn.NORM.DIST(0,$J132/2,$M132,TRUE))*$D132+($K132="Steady Growth")*(AND(FG$6&gt;=$F132,FG$6&lt;=$H132)*((FG$6-$F132+1)/($J132*($J132+1)/2)*$D132))+($K132="custom")*CustCF!FA132</f>
        <v>0</v>
      </c>
      <c r="FH132" s="95">
        <f>($K132="Bell Curve")*(_xlfn.NORM.DIST(AND(FH$6&gt;=$F132,FH$6&lt;=$H132)*(FH$6-$F132+1),$J132/2,$M132,TRUE)-_xlfn.NORM.DIST(AND(FH$6&gt;=$F132,FH$6&lt;=$H132)*(FG$6-$F132+1),$J132/2,$M132,TRUE))/(1-2*_xlfn.NORM.DIST(0,$J132/2,$M132,TRUE))*$D132+($K132="Steady Growth")*(AND(FH$6&gt;=$F132,FH$6&lt;=$H132)*((FH$6-$F132+1)/($J132*($J132+1)/2)*$D132))+($K132="custom")*CustCF!FB132</f>
        <v>0</v>
      </c>
      <c r="FI132" s="95">
        <f>($K132="Bell Curve")*(_xlfn.NORM.DIST(AND(FI$6&gt;=$F132,FI$6&lt;=$H132)*(FI$6-$F132+1),$J132/2,$M132,TRUE)-_xlfn.NORM.DIST(AND(FI$6&gt;=$F132,FI$6&lt;=$H132)*(FH$6-$F132+1),$J132/2,$M132,TRUE))/(1-2*_xlfn.NORM.DIST(0,$J132/2,$M132,TRUE))*$D132+($K132="Steady Growth")*(AND(FI$6&gt;=$F132,FI$6&lt;=$H132)*((FI$6-$F132+1)/($J132*($J132+1)/2)*$D132))+($K132="custom")*CustCF!FC132</f>
        <v>0</v>
      </c>
      <c r="FJ132" s="95">
        <f>($K132="Bell Curve")*(_xlfn.NORM.DIST(AND(FJ$6&gt;=$F132,FJ$6&lt;=$H132)*(FJ$6-$F132+1),$J132/2,$M132,TRUE)-_xlfn.NORM.DIST(AND(FJ$6&gt;=$F132,FJ$6&lt;=$H132)*(FI$6-$F132+1),$J132/2,$M132,TRUE))/(1-2*_xlfn.NORM.DIST(0,$J132/2,$M132,TRUE))*$D132+($K132="Steady Growth")*(AND(FJ$6&gt;=$F132,FJ$6&lt;=$H132)*((FJ$6-$F132+1)/($J132*($J132+1)/2)*$D132))+($K132="custom")*CustCF!FD132</f>
        <v>0</v>
      </c>
      <c r="FK132" s="95">
        <f>($K132="Bell Curve")*(_xlfn.NORM.DIST(AND(FK$6&gt;=$F132,FK$6&lt;=$H132)*(FK$6-$F132+1),$J132/2,$M132,TRUE)-_xlfn.NORM.DIST(AND(FK$6&gt;=$F132,FK$6&lt;=$H132)*(FJ$6-$F132+1),$J132/2,$M132,TRUE))/(1-2*_xlfn.NORM.DIST(0,$J132/2,$M132,TRUE))*$D132+($K132="Steady Growth")*(AND(FK$6&gt;=$F132,FK$6&lt;=$H132)*((FK$6-$F132+1)/($J132*($J132+1)/2)*$D132))+($K132="custom")*CustCF!FE132</f>
        <v>0</v>
      </c>
      <c r="FL132" s="95">
        <f>($K132="Bell Curve")*(_xlfn.NORM.DIST(AND(FL$6&gt;=$F132,FL$6&lt;=$H132)*(FL$6-$F132+1),$J132/2,$M132,TRUE)-_xlfn.NORM.DIST(AND(FL$6&gt;=$F132,FL$6&lt;=$H132)*(FK$6-$F132+1),$J132/2,$M132,TRUE))/(1-2*_xlfn.NORM.DIST(0,$J132/2,$M132,TRUE))*$D132+($K132="Steady Growth")*(AND(FL$6&gt;=$F132,FL$6&lt;=$H132)*((FL$6-$F132+1)/($J132*($J132+1)/2)*$D132))+($K132="custom")*CustCF!FF132</f>
        <v>0</v>
      </c>
      <c r="FM132" s="95">
        <f>($K132="Bell Curve")*(_xlfn.NORM.DIST(AND(FM$6&gt;=$F132,FM$6&lt;=$H132)*(FM$6-$F132+1),$J132/2,$M132,TRUE)-_xlfn.NORM.DIST(AND(FM$6&gt;=$F132,FM$6&lt;=$H132)*(FL$6-$F132+1),$J132/2,$M132,TRUE))/(1-2*_xlfn.NORM.DIST(0,$J132/2,$M132,TRUE))*$D132+($K132="Steady Growth")*(AND(FM$6&gt;=$F132,FM$6&lt;=$H132)*((FM$6-$F132+1)/($J132*($J132+1)/2)*$D132))+($K132="custom")*CustCF!FG132</f>
        <v>0</v>
      </c>
      <c r="FN132" s="95">
        <f>($K132="Bell Curve")*(_xlfn.NORM.DIST(AND(FN$6&gt;=$F132,FN$6&lt;=$H132)*(FN$6-$F132+1),$J132/2,$M132,TRUE)-_xlfn.NORM.DIST(AND(FN$6&gt;=$F132,FN$6&lt;=$H132)*(FM$6-$F132+1),$J132/2,$M132,TRUE))/(1-2*_xlfn.NORM.DIST(0,$J132/2,$M132,TRUE))*$D132+($K132="Steady Growth")*(AND(FN$6&gt;=$F132,FN$6&lt;=$H132)*((FN$6-$F132+1)/($J132*($J132+1)/2)*$D132))+($K132="custom")*CustCF!FH132</f>
        <v>0</v>
      </c>
      <c r="FO132" s="95">
        <f>($K132="Bell Curve")*(_xlfn.NORM.DIST(AND(FO$6&gt;=$F132,FO$6&lt;=$H132)*(FO$6-$F132+1),$J132/2,$M132,TRUE)-_xlfn.NORM.DIST(AND(FO$6&gt;=$F132,FO$6&lt;=$H132)*(FN$6-$F132+1),$J132/2,$M132,TRUE))/(1-2*_xlfn.NORM.DIST(0,$J132/2,$M132,TRUE))*$D132+($K132="Steady Growth")*(AND(FO$6&gt;=$F132,FO$6&lt;=$H132)*((FO$6-$F132+1)/($J132*($J132+1)/2)*$D132))+($K132="custom")*CustCF!FI132</f>
        <v>0</v>
      </c>
      <c r="FP132" s="95">
        <f>($K132="Bell Curve")*(_xlfn.NORM.DIST(AND(FP$6&gt;=$F132,FP$6&lt;=$H132)*(FP$6-$F132+1),$J132/2,$M132,TRUE)-_xlfn.NORM.DIST(AND(FP$6&gt;=$F132,FP$6&lt;=$H132)*(FO$6-$F132+1),$J132/2,$M132,TRUE))/(1-2*_xlfn.NORM.DIST(0,$J132/2,$M132,TRUE))*$D132+($K132="Steady Growth")*(AND(FP$6&gt;=$F132,FP$6&lt;=$H132)*((FP$6-$F132+1)/($J132*($J132+1)/2)*$D132))+($K132="custom")*CustCF!FJ132</f>
        <v>0</v>
      </c>
      <c r="FQ132" s="95">
        <f>($K132="Bell Curve")*(_xlfn.NORM.DIST(AND(FQ$6&gt;=$F132,FQ$6&lt;=$H132)*(FQ$6-$F132+1),$J132/2,$M132,TRUE)-_xlfn.NORM.DIST(AND(FQ$6&gt;=$F132,FQ$6&lt;=$H132)*(FP$6-$F132+1),$J132/2,$M132,TRUE))/(1-2*_xlfn.NORM.DIST(0,$J132/2,$M132,TRUE))*$D132+($K132="Steady Growth")*(AND(FQ$6&gt;=$F132,FQ$6&lt;=$H132)*((FQ$6-$F132+1)/($J132*($J132+1)/2)*$D132))+($K132="custom")*CustCF!FK132</f>
        <v>0</v>
      </c>
      <c r="FR132" s="95">
        <f>($K132="Bell Curve")*(_xlfn.NORM.DIST(AND(FR$6&gt;=$F132,FR$6&lt;=$H132)*(FR$6-$F132+1),$J132/2,$M132,TRUE)-_xlfn.NORM.DIST(AND(FR$6&gt;=$F132,FR$6&lt;=$H132)*(FQ$6-$F132+1),$J132/2,$M132,TRUE))/(1-2*_xlfn.NORM.DIST(0,$J132/2,$M132,TRUE))*$D132+($K132="Steady Growth")*(AND(FR$6&gt;=$F132,FR$6&lt;=$H132)*((FR$6-$F132+1)/($J132*($J132+1)/2)*$D132))+($K132="custom")*CustCF!FL132</f>
        <v>0</v>
      </c>
      <c r="FS132" s="95">
        <f>($K132="Bell Curve")*(_xlfn.NORM.DIST(AND(FS$6&gt;=$F132,FS$6&lt;=$H132)*(FS$6-$F132+1),$J132/2,$M132,TRUE)-_xlfn.NORM.DIST(AND(FS$6&gt;=$F132,FS$6&lt;=$H132)*(FR$6-$F132+1),$J132/2,$M132,TRUE))/(1-2*_xlfn.NORM.DIST(0,$J132/2,$M132,TRUE))*$D132+($K132="Steady Growth")*(AND(FS$6&gt;=$F132,FS$6&lt;=$H132)*((FS$6-$F132+1)/($J132*($J132+1)/2)*$D132))+($K132="custom")*CustCF!FM132</f>
        <v>0</v>
      </c>
      <c r="FT132" s="95">
        <f>($K132="Bell Curve")*(_xlfn.NORM.DIST(AND(FT$6&gt;=$F132,FT$6&lt;=$H132)*(FT$6-$F132+1),$J132/2,$M132,TRUE)-_xlfn.NORM.DIST(AND(FT$6&gt;=$F132,FT$6&lt;=$H132)*(FS$6-$F132+1),$J132/2,$M132,TRUE))/(1-2*_xlfn.NORM.DIST(0,$J132/2,$M132,TRUE))*$D132+($K132="Steady Growth")*(AND(FT$6&gt;=$F132,FT$6&lt;=$H132)*((FT$6-$F132+1)/($J132*($J132+1)/2)*$D132))+($K132="custom")*CustCF!FN132</f>
        <v>0</v>
      </c>
      <c r="FU132" s="95">
        <f>($K132="Bell Curve")*(_xlfn.NORM.DIST(AND(FU$6&gt;=$F132,FU$6&lt;=$H132)*(FU$6-$F132+1),$J132/2,$M132,TRUE)-_xlfn.NORM.DIST(AND(FU$6&gt;=$F132,FU$6&lt;=$H132)*(FT$6-$F132+1),$J132/2,$M132,TRUE))/(1-2*_xlfn.NORM.DIST(0,$J132/2,$M132,TRUE))*$D132+($K132="Steady Growth")*(AND(FU$6&gt;=$F132,FU$6&lt;=$H132)*((FU$6-$F132+1)/($J132*($J132+1)/2)*$D132))+($K132="custom")*CustCF!FO132</f>
        <v>0</v>
      </c>
      <c r="FV132" s="95">
        <f>($K132="Bell Curve")*(_xlfn.NORM.DIST(AND(FV$6&gt;=$F132,FV$6&lt;=$H132)*(FV$6-$F132+1),$J132/2,$M132,TRUE)-_xlfn.NORM.DIST(AND(FV$6&gt;=$F132,FV$6&lt;=$H132)*(FU$6-$F132+1),$J132/2,$M132,TRUE))/(1-2*_xlfn.NORM.DIST(0,$J132/2,$M132,TRUE))*$D132+($K132="Steady Growth")*(AND(FV$6&gt;=$F132,FV$6&lt;=$H132)*((FV$6-$F132+1)/($J132*($J132+1)/2)*$D132))+($K132="custom")*CustCF!FP132</f>
        <v>0</v>
      </c>
      <c r="FW132" s="95">
        <f>($K132="Bell Curve")*(_xlfn.NORM.DIST(AND(FW$6&gt;=$F132,FW$6&lt;=$H132)*(FW$6-$F132+1),$J132/2,$M132,TRUE)-_xlfn.NORM.DIST(AND(FW$6&gt;=$F132,FW$6&lt;=$H132)*(FV$6-$F132+1),$J132/2,$M132,TRUE))/(1-2*_xlfn.NORM.DIST(0,$J132/2,$M132,TRUE))*$D132+($K132="Steady Growth")*(AND(FW$6&gt;=$F132,FW$6&lt;=$H132)*((FW$6-$F132+1)/($J132*($J132+1)/2)*$D132))+($K132="custom")*CustCF!FQ132</f>
        <v>0</v>
      </c>
      <c r="FX132" s="95">
        <f>($K132="Bell Curve")*(_xlfn.NORM.DIST(AND(FX$6&gt;=$F132,FX$6&lt;=$H132)*(FX$6-$F132+1),$J132/2,$M132,TRUE)-_xlfn.NORM.DIST(AND(FX$6&gt;=$F132,FX$6&lt;=$H132)*(FW$6-$F132+1),$J132/2,$M132,TRUE))/(1-2*_xlfn.NORM.DIST(0,$J132/2,$M132,TRUE))*$D132+($K132="Steady Growth")*(AND(FX$6&gt;=$F132,FX$6&lt;=$H132)*((FX$6-$F132+1)/($J132*($J132+1)/2)*$D132))+($K132="custom")*CustCF!FR132</f>
        <v>0</v>
      </c>
      <c r="FY132" s="95">
        <f>($K132="Bell Curve")*(_xlfn.NORM.DIST(AND(FY$6&gt;=$F132,FY$6&lt;=$H132)*(FY$6-$F132+1),$J132/2,$M132,TRUE)-_xlfn.NORM.DIST(AND(FY$6&gt;=$F132,FY$6&lt;=$H132)*(FX$6-$F132+1),$J132/2,$M132,TRUE))/(1-2*_xlfn.NORM.DIST(0,$J132/2,$M132,TRUE))*$D132+($K132="Steady Growth")*(AND(FY$6&gt;=$F132,FY$6&lt;=$H132)*((FY$6-$F132+1)/($J132*($J132+1)/2)*$D132))+($K132="custom")*CustCF!FS132</f>
        <v>0</v>
      </c>
      <c r="FZ132" s="95">
        <f>($K132="Bell Curve")*(_xlfn.NORM.DIST(AND(FZ$6&gt;=$F132,FZ$6&lt;=$H132)*(FZ$6-$F132+1),$J132/2,$M132,TRUE)-_xlfn.NORM.DIST(AND(FZ$6&gt;=$F132,FZ$6&lt;=$H132)*(FY$6-$F132+1),$J132/2,$M132,TRUE))/(1-2*_xlfn.NORM.DIST(0,$J132/2,$M132,TRUE))*$D132+($K132="Steady Growth")*(AND(FZ$6&gt;=$F132,FZ$6&lt;=$H132)*((FZ$6-$F132+1)/($J132*($J132+1)/2)*$D132))+($K132="custom")*CustCF!FT132</f>
        <v>0</v>
      </c>
      <c r="GA132" s="95">
        <f>($K132="Bell Curve")*(_xlfn.NORM.DIST(AND(GA$6&gt;=$F132,GA$6&lt;=$H132)*(GA$6-$F132+1),$J132/2,$M132,TRUE)-_xlfn.NORM.DIST(AND(GA$6&gt;=$F132,GA$6&lt;=$H132)*(FZ$6-$F132+1),$J132/2,$M132,TRUE))/(1-2*_xlfn.NORM.DIST(0,$J132/2,$M132,TRUE))*$D132+($K132="Steady Growth")*(AND(GA$6&gt;=$F132,GA$6&lt;=$H132)*((GA$6-$F132+1)/($J132*($J132+1)/2)*$D132))+($K132="custom")*CustCF!FU132</f>
        <v>0</v>
      </c>
      <c r="GB132" s="95">
        <f>($K132="Bell Curve")*(_xlfn.NORM.DIST(AND(GB$6&gt;=$F132,GB$6&lt;=$H132)*(GB$6-$F132+1),$J132/2,$M132,TRUE)-_xlfn.NORM.DIST(AND(GB$6&gt;=$F132,GB$6&lt;=$H132)*(GA$6-$F132+1),$J132/2,$M132,TRUE))/(1-2*_xlfn.NORM.DIST(0,$J132/2,$M132,TRUE))*$D132+($K132="Steady Growth")*(AND(GB$6&gt;=$F132,GB$6&lt;=$H132)*((GB$6-$F132+1)/($J132*($J132+1)/2)*$D132))+($K132="custom")*CustCF!FV132</f>
        <v>0</v>
      </c>
      <c r="GC132" s="95">
        <f>($K132="Bell Curve")*(_xlfn.NORM.DIST(AND(GC$6&gt;=$F132,GC$6&lt;=$H132)*(GC$6-$F132+1),$J132/2,$M132,TRUE)-_xlfn.NORM.DIST(AND(GC$6&gt;=$F132,GC$6&lt;=$H132)*(GB$6-$F132+1),$J132/2,$M132,TRUE))/(1-2*_xlfn.NORM.DIST(0,$J132/2,$M132,TRUE))*$D132+($K132="Steady Growth")*(AND(GC$6&gt;=$F132,GC$6&lt;=$H132)*((GC$6-$F132+1)/($J132*($J132+1)/2)*$D132))+($K132="custom")*CustCF!FW132</f>
        <v>0</v>
      </c>
      <c r="GD132" s="95">
        <f>($K132="Bell Curve")*(_xlfn.NORM.DIST(AND(GD$6&gt;=$F132,GD$6&lt;=$H132)*(GD$6-$F132+1),$J132/2,$M132,TRUE)-_xlfn.NORM.DIST(AND(GD$6&gt;=$F132,GD$6&lt;=$H132)*(GC$6-$F132+1),$J132/2,$M132,TRUE))/(1-2*_xlfn.NORM.DIST(0,$J132/2,$M132,TRUE))*$D132+($K132="Steady Growth")*(AND(GD$6&gt;=$F132,GD$6&lt;=$H132)*((GD$6-$F132+1)/($J132*($J132+1)/2)*$D132))+($K132="custom")*CustCF!FX132</f>
        <v>0</v>
      </c>
      <c r="GE132" s="95">
        <f>($K132="Bell Curve")*(_xlfn.NORM.DIST(AND(GE$6&gt;=$F132,GE$6&lt;=$H132)*(GE$6-$F132+1),$J132/2,$M132,TRUE)-_xlfn.NORM.DIST(AND(GE$6&gt;=$F132,GE$6&lt;=$H132)*(GD$6-$F132+1),$J132/2,$M132,TRUE))/(1-2*_xlfn.NORM.DIST(0,$J132/2,$M132,TRUE))*$D132+($K132="Steady Growth")*(AND(GE$6&gt;=$F132,GE$6&lt;=$H132)*((GE$6-$F132+1)/($J132*($J132+1)/2)*$D132))+($K132="custom")*CustCF!FY132</f>
        <v>0</v>
      </c>
      <c r="GF132" s="95">
        <f>($K132="Bell Curve")*(_xlfn.NORM.DIST(AND(GF$6&gt;=$F132,GF$6&lt;=$H132)*(GF$6-$F132+1),$J132/2,$M132,TRUE)-_xlfn.NORM.DIST(AND(GF$6&gt;=$F132,GF$6&lt;=$H132)*(GE$6-$F132+1),$J132/2,$M132,TRUE))/(1-2*_xlfn.NORM.DIST(0,$J132/2,$M132,TRUE))*$D132+($K132="Steady Growth")*(AND(GF$6&gt;=$F132,GF$6&lt;=$H132)*((GF$6-$F132+1)/($J132*($J132+1)/2)*$D132))+($K132="custom")*CustCF!FZ132</f>
        <v>0</v>
      </c>
      <c r="GG132" s="95">
        <f>($K132="Bell Curve")*(_xlfn.NORM.DIST(AND(GG$6&gt;=$F132,GG$6&lt;=$H132)*(GG$6-$F132+1),$J132/2,$M132,TRUE)-_xlfn.NORM.DIST(AND(GG$6&gt;=$F132,GG$6&lt;=$H132)*(GF$6-$F132+1),$J132/2,$M132,TRUE))/(1-2*_xlfn.NORM.DIST(0,$J132/2,$M132,TRUE))*$D132+($K132="Steady Growth")*(AND(GG$6&gt;=$F132,GG$6&lt;=$H132)*((GG$6-$F132+1)/($J132*($J132+1)/2)*$D132))+($K132="custom")*CustCF!GA132</f>
        <v>0</v>
      </c>
      <c r="GH132" s="95">
        <f>($K132="Bell Curve")*(_xlfn.NORM.DIST(AND(GH$6&gt;=$F132,GH$6&lt;=$H132)*(GH$6-$F132+1),$J132/2,$M132,TRUE)-_xlfn.NORM.DIST(AND(GH$6&gt;=$F132,GH$6&lt;=$H132)*(GG$6-$F132+1),$J132/2,$M132,TRUE))/(1-2*_xlfn.NORM.DIST(0,$J132/2,$M132,TRUE))*$D132+($K132="Steady Growth")*(AND(GH$6&gt;=$F132,GH$6&lt;=$H132)*((GH$6-$F132+1)/($J132*($J132+1)/2)*$D132))+($K132="custom")*CustCF!GB132</f>
        <v>0</v>
      </c>
      <c r="GI132" s="95">
        <f>($K132="Bell Curve")*(_xlfn.NORM.DIST(AND(GI$6&gt;=$F132,GI$6&lt;=$H132)*(GI$6-$F132+1),$J132/2,$M132,TRUE)-_xlfn.NORM.DIST(AND(GI$6&gt;=$F132,GI$6&lt;=$H132)*(GH$6-$F132+1),$J132/2,$M132,TRUE))/(1-2*_xlfn.NORM.DIST(0,$J132/2,$M132,TRUE))*$D132+($K132="Steady Growth")*(AND(GI$6&gt;=$F132,GI$6&lt;=$H132)*((GI$6-$F132+1)/($J132*($J132+1)/2)*$D132))+($K132="custom")*CustCF!GC132</f>
        <v>0</v>
      </c>
      <c r="GJ132" s="95">
        <f>($K132="Bell Curve")*(_xlfn.NORM.DIST(AND(GJ$6&gt;=$F132,GJ$6&lt;=$H132)*(GJ$6-$F132+1),$J132/2,$M132,TRUE)-_xlfn.NORM.DIST(AND(GJ$6&gt;=$F132,GJ$6&lt;=$H132)*(GI$6-$F132+1),$J132/2,$M132,TRUE))/(1-2*_xlfn.NORM.DIST(0,$J132/2,$M132,TRUE))*$D132+($K132="Steady Growth")*(AND(GJ$6&gt;=$F132,GJ$6&lt;=$H132)*((GJ$6-$F132+1)/($J132*($J132+1)/2)*$D132))+($K132="custom")*CustCF!GD132</f>
        <v>0</v>
      </c>
      <c r="GK132" s="95">
        <f>($K132="Bell Curve")*(_xlfn.NORM.DIST(AND(GK$6&gt;=$F132,GK$6&lt;=$H132)*(GK$6-$F132+1),$J132/2,$M132,TRUE)-_xlfn.NORM.DIST(AND(GK$6&gt;=$F132,GK$6&lt;=$H132)*(GJ$6-$F132+1),$J132/2,$M132,TRUE))/(1-2*_xlfn.NORM.DIST(0,$J132/2,$M132,TRUE))*$D132+($K132="Steady Growth")*(AND(GK$6&gt;=$F132,GK$6&lt;=$H132)*((GK$6-$F132+1)/($J132*($J132+1)/2)*$D132))+($K132="custom")*CustCF!GE132</f>
        <v>0</v>
      </c>
      <c r="GL132" s="95">
        <f>($K132="Bell Curve")*(_xlfn.NORM.DIST(AND(GL$6&gt;=$F132,GL$6&lt;=$H132)*(GL$6-$F132+1),$J132/2,$M132,TRUE)-_xlfn.NORM.DIST(AND(GL$6&gt;=$F132,GL$6&lt;=$H132)*(GK$6-$F132+1),$J132/2,$M132,TRUE))/(1-2*_xlfn.NORM.DIST(0,$J132/2,$M132,TRUE))*$D132+($K132="Steady Growth")*(AND(GL$6&gt;=$F132,GL$6&lt;=$H132)*((GL$6-$F132+1)/($J132*($J132+1)/2)*$D132))+($K132="custom")*CustCF!GF132</f>
        <v>0</v>
      </c>
      <c r="GM132" s="95">
        <f>($K132="Bell Curve")*(_xlfn.NORM.DIST(AND(GM$6&gt;=$F132,GM$6&lt;=$H132)*(GM$6-$F132+1),$J132/2,$M132,TRUE)-_xlfn.NORM.DIST(AND(GM$6&gt;=$F132,GM$6&lt;=$H132)*(GL$6-$F132+1),$J132/2,$M132,TRUE))/(1-2*_xlfn.NORM.DIST(0,$J132/2,$M132,TRUE))*$D132+($K132="Steady Growth")*(AND(GM$6&gt;=$F132,GM$6&lt;=$H132)*((GM$6-$F132+1)/($J132*($J132+1)/2)*$D132))+($K132="custom")*CustCF!GG132</f>
        <v>0</v>
      </c>
      <c r="GN132" s="268">
        <f>($K132="Bell Curve")*(_xlfn.NORM.DIST(AND(GN$6&gt;=$F132,GN$6&lt;=$H132)*(GN$6-$F132+1),$J132/2,$M132,TRUE)-_xlfn.NORM.DIST(AND(GN$6&gt;=$F132,GN$6&lt;=$H132)*(GM$6-$F132+1),$J132/2,$M132,TRUE))/(1-2*_xlfn.NORM.DIST(0,$J132/2,$M132,TRUE))*$D132+($K132="Steady Growth")*(AND(GN$6&gt;=$F132,GN$6&lt;=$H132)*((GN$6-$F132+1)/($J132*($J132+1)/2)*$D132))+($K132="custom")*CustCF!GH132</f>
        <v>0</v>
      </c>
      <c r="GO132" s="1"/>
      <c r="GP132" s="67"/>
    </row>
    <row r="133" spans="1:198" customFormat="1" outlineLevel="1" x14ac:dyDescent="0.75">
      <c r="A133" s="1"/>
      <c r="B133" s="1"/>
      <c r="C133" s="262" t="str">
        <f>Budget!AF14</f>
        <v xml:space="preserve">Marketing </v>
      </c>
      <c r="D133" s="19">
        <f>Budget!AG14</f>
        <v>1100000</v>
      </c>
      <c r="E133" s="19">
        <f t="shared" si="61"/>
        <v>21</v>
      </c>
      <c r="F133" s="263">
        <f t="shared" si="64"/>
        <v>21</v>
      </c>
      <c r="G133" s="257">
        <f>IF(L133="custom",CustCF!F133,INDEX($P$8:$GN$8,MATCH(F133,$P$6:$GN$6,0)))</f>
        <v>46691</v>
      </c>
      <c r="H133" s="264">
        <v>24</v>
      </c>
      <c r="I133" s="257">
        <f>IF(L133="custom",CustCF!G133,INDEX($P$8:$GN$8,MATCH(H133,$P$6:$GN$6,0)))</f>
        <v>46783</v>
      </c>
      <c r="J133" s="260">
        <f t="shared" si="62"/>
        <v>4</v>
      </c>
      <c r="K133" s="265" t="s">
        <v>116</v>
      </c>
      <c r="L133" s="266" t="s">
        <v>141</v>
      </c>
      <c r="M133" s="267">
        <f t="shared" si="63"/>
        <v>9</v>
      </c>
      <c r="N133" s="18">
        <f>SUM(P133:GN133)</f>
        <v>1100000</v>
      </c>
      <c r="O133" s="1372">
        <f t="shared" si="46"/>
        <v>0</v>
      </c>
      <c r="P133" s="95">
        <f>($K133="Bell Curve")*(_xlfn.NORM.DIST(AND(P$6&gt;=$F133,P$6&lt;=$H133)*(P$6-$F133+1),$J133/2,$M133,TRUE)-_xlfn.NORM.DIST(AND(P$6&gt;=$F133,P$6&lt;=$H133)*(O$6-$F133+1),$J133/2,$M133,TRUE))/(1-2*_xlfn.NORM.DIST(0,$J133/2,$M133,TRUE))*$D133+($K133="Steady Growth")*(AND(P$6&gt;=$F133,P$6&lt;=$H133)*((P$6-$F133+1)/($J133*($J133+1)/2)*$D133))+($K133="custom")*CustCF!J133</f>
        <v>0</v>
      </c>
      <c r="Q133" s="95">
        <f>($K133="Bell Curve")*(_xlfn.NORM.DIST(AND(Q$6&gt;=$F133,Q$6&lt;=$H133)*(Q$6-$F133+1),$J133/2,$M133,TRUE)-_xlfn.NORM.DIST(AND(Q$6&gt;=$F133,Q$6&lt;=$H133)*(P$6-$F133+1),$J133/2,$M133,TRUE))/(1-2*_xlfn.NORM.DIST(0,$J133/2,$M133,TRUE))*$D133+($K133="Steady Growth")*(AND(Q$6&gt;=$F133,Q$6&lt;=$H133)*((Q$6-$F133+1)/($J133*($J133+1)/2)*$D133))+($K133="custom")*CustCF!K133</f>
        <v>0</v>
      </c>
      <c r="R133" s="95">
        <f>($K133="Bell Curve")*(_xlfn.NORM.DIST(AND(R$6&gt;=$F133,R$6&lt;=$H133)*(R$6-$F133+1),$J133/2,$M133,TRUE)-_xlfn.NORM.DIST(AND(R$6&gt;=$F133,R$6&lt;=$H133)*(Q$6-$F133+1),$J133/2,$M133,TRUE))/(1-2*_xlfn.NORM.DIST(0,$J133/2,$M133,TRUE))*$D133+($K133="Steady Growth")*(AND(R$6&gt;=$F133,R$6&lt;=$H133)*((R$6-$F133+1)/($J133*($J133+1)/2)*$D133))+($K133="custom")*CustCF!L133</f>
        <v>0</v>
      </c>
      <c r="S133" s="95">
        <f>($K133="Bell Curve")*(_xlfn.NORM.DIST(AND(S$6&gt;=$F133,S$6&lt;=$H133)*(S$6-$F133+1),$J133/2,$M133,TRUE)-_xlfn.NORM.DIST(AND(S$6&gt;=$F133,S$6&lt;=$H133)*(R$6-$F133+1),$J133/2,$M133,TRUE))/(1-2*_xlfn.NORM.DIST(0,$J133/2,$M133,TRUE))*$D133+($K133="Steady Growth")*(AND(S$6&gt;=$F133,S$6&lt;=$H133)*((S$6-$F133+1)/($J133*($J133+1)/2)*$D133))+($K133="custom")*CustCF!M133</f>
        <v>0</v>
      </c>
      <c r="T133" s="95">
        <f>($K133="Bell Curve")*(_xlfn.NORM.DIST(AND(T$6&gt;=$F133,T$6&lt;=$H133)*(T$6-$F133+1),$J133/2,$M133,TRUE)-_xlfn.NORM.DIST(AND(T$6&gt;=$F133,T$6&lt;=$H133)*(S$6-$F133+1),$J133/2,$M133,TRUE))/(1-2*_xlfn.NORM.DIST(0,$J133/2,$M133,TRUE))*$D133+($K133="Steady Growth")*(AND(T$6&gt;=$F133,T$6&lt;=$H133)*((T$6-$F133+1)/($J133*($J133+1)/2)*$D133))+($K133="custom")*CustCF!N133</f>
        <v>0</v>
      </c>
      <c r="U133" s="95">
        <f>($K133="Bell Curve")*(_xlfn.NORM.DIST(AND(U$6&gt;=$F133,U$6&lt;=$H133)*(U$6-$F133+1),$J133/2,$M133,TRUE)-_xlfn.NORM.DIST(AND(U$6&gt;=$F133,U$6&lt;=$H133)*(T$6-$F133+1),$J133/2,$M133,TRUE))/(1-2*_xlfn.NORM.DIST(0,$J133/2,$M133,TRUE))*$D133+($K133="Steady Growth")*(AND(U$6&gt;=$F133,U$6&lt;=$H133)*((U$6-$F133+1)/($J133*($J133+1)/2)*$D133))+($K133="custom")*CustCF!O133</f>
        <v>0</v>
      </c>
      <c r="V133" s="95">
        <f>($K133="Bell Curve")*(_xlfn.NORM.DIST(AND(V$6&gt;=$F133,V$6&lt;=$H133)*(V$6-$F133+1),$J133/2,$M133,TRUE)-_xlfn.NORM.DIST(AND(V$6&gt;=$F133,V$6&lt;=$H133)*(U$6-$F133+1),$J133/2,$M133,TRUE))/(1-2*_xlfn.NORM.DIST(0,$J133/2,$M133,TRUE))*$D133+($K133="Steady Growth")*(AND(V$6&gt;=$F133,V$6&lt;=$H133)*((V$6-$F133+1)/($J133*($J133+1)/2)*$D133))+($K133="custom")*CustCF!P133</f>
        <v>0</v>
      </c>
      <c r="W133" s="95">
        <f>($K133="Bell Curve")*(_xlfn.NORM.DIST(AND(W$6&gt;=$F133,W$6&lt;=$H133)*(W$6-$F133+1),$J133/2,$M133,TRUE)-_xlfn.NORM.DIST(AND(W$6&gt;=$F133,W$6&lt;=$H133)*(V$6-$F133+1),$J133/2,$M133,TRUE))/(1-2*_xlfn.NORM.DIST(0,$J133/2,$M133,TRUE))*$D133+($K133="Steady Growth")*(AND(W$6&gt;=$F133,W$6&lt;=$H133)*((W$6-$F133+1)/($J133*($J133+1)/2)*$D133))+($K133="custom")*CustCF!Q133</f>
        <v>0</v>
      </c>
      <c r="X133" s="95">
        <f>($K133="Bell Curve")*(_xlfn.NORM.DIST(AND(X$6&gt;=$F133,X$6&lt;=$H133)*(X$6-$F133+1),$J133/2,$M133,TRUE)-_xlfn.NORM.DIST(AND(X$6&gt;=$F133,X$6&lt;=$H133)*(W$6-$F133+1),$J133/2,$M133,TRUE))/(1-2*_xlfn.NORM.DIST(0,$J133/2,$M133,TRUE))*$D133+($K133="Steady Growth")*(AND(X$6&gt;=$F133,X$6&lt;=$H133)*((X$6-$F133+1)/($J133*($J133+1)/2)*$D133))+($K133="custom")*CustCF!R133</f>
        <v>0</v>
      </c>
      <c r="Y133" s="95">
        <f>($K133="Bell Curve")*(_xlfn.NORM.DIST(AND(Y$6&gt;=$F133,Y$6&lt;=$H133)*(Y$6-$F133+1),$J133/2,$M133,TRUE)-_xlfn.NORM.DIST(AND(Y$6&gt;=$F133,Y$6&lt;=$H133)*(X$6-$F133+1),$J133/2,$M133,TRUE))/(1-2*_xlfn.NORM.DIST(0,$J133/2,$M133,TRUE))*$D133+($K133="Steady Growth")*(AND(Y$6&gt;=$F133,Y$6&lt;=$H133)*((Y$6-$F133+1)/($J133*($J133+1)/2)*$D133))+($K133="custom")*CustCF!S133</f>
        <v>0</v>
      </c>
      <c r="Z133" s="95">
        <f>($K133="Bell Curve")*(_xlfn.NORM.DIST(AND(Z$6&gt;=$F133,Z$6&lt;=$H133)*(Z$6-$F133+1),$J133/2,$M133,TRUE)-_xlfn.NORM.DIST(AND(Z$6&gt;=$F133,Z$6&lt;=$H133)*(Y$6-$F133+1),$J133/2,$M133,TRUE))/(1-2*_xlfn.NORM.DIST(0,$J133/2,$M133,TRUE))*$D133+($K133="Steady Growth")*(AND(Z$6&gt;=$F133,Z$6&lt;=$H133)*((Z$6-$F133+1)/($J133*($J133+1)/2)*$D133))+($K133="custom")*CustCF!T133</f>
        <v>0</v>
      </c>
      <c r="AA133" s="95">
        <f>($K133="Bell Curve")*(_xlfn.NORM.DIST(AND(AA$6&gt;=$F133,AA$6&lt;=$H133)*(AA$6-$F133+1),$J133/2,$M133,TRUE)-_xlfn.NORM.DIST(AND(AA$6&gt;=$F133,AA$6&lt;=$H133)*(Z$6-$F133+1),$J133/2,$M133,TRUE))/(1-2*_xlfn.NORM.DIST(0,$J133/2,$M133,TRUE))*$D133+($K133="Steady Growth")*(AND(AA$6&gt;=$F133,AA$6&lt;=$H133)*((AA$6-$F133+1)/($J133*($J133+1)/2)*$D133))+($K133="custom")*CustCF!U133</f>
        <v>0</v>
      </c>
      <c r="AB133" s="95">
        <f>($K133="Bell Curve")*(_xlfn.NORM.DIST(AND(AB$6&gt;=$F133,AB$6&lt;=$H133)*(AB$6-$F133+1),$J133/2,$M133,TRUE)-_xlfn.NORM.DIST(AND(AB$6&gt;=$F133,AB$6&lt;=$H133)*(AA$6-$F133+1),$J133/2,$M133,TRUE))/(1-2*_xlfn.NORM.DIST(0,$J133/2,$M133,TRUE))*$D133+($K133="Steady Growth")*(AND(AB$6&gt;=$F133,AB$6&lt;=$H133)*((AB$6-$F133+1)/($J133*($J133+1)/2)*$D133))+($K133="custom")*CustCF!V133</f>
        <v>0</v>
      </c>
      <c r="AC133" s="95">
        <f>($K133="Bell Curve")*(_xlfn.NORM.DIST(AND(AC$6&gt;=$F133,AC$6&lt;=$H133)*(AC$6-$F133+1),$J133/2,$M133,TRUE)-_xlfn.NORM.DIST(AND(AC$6&gt;=$F133,AC$6&lt;=$H133)*(AB$6-$F133+1),$J133/2,$M133,TRUE))/(1-2*_xlfn.NORM.DIST(0,$J133/2,$M133,TRUE))*$D133+($K133="Steady Growth")*(AND(AC$6&gt;=$F133,AC$6&lt;=$H133)*((AC$6-$F133+1)/($J133*($J133+1)/2)*$D133))+($K133="custom")*CustCF!W133</f>
        <v>0</v>
      </c>
      <c r="AD133" s="95">
        <f>($K133="Bell Curve")*(_xlfn.NORM.DIST(AND(AD$6&gt;=$F133,AD$6&lt;=$H133)*(AD$6-$F133+1),$J133/2,$M133,TRUE)-_xlfn.NORM.DIST(AND(AD$6&gt;=$F133,AD$6&lt;=$H133)*(AC$6-$F133+1),$J133/2,$M133,TRUE))/(1-2*_xlfn.NORM.DIST(0,$J133/2,$M133,TRUE))*$D133+($K133="Steady Growth")*(AND(AD$6&gt;=$F133,AD$6&lt;=$H133)*((AD$6-$F133+1)/($J133*($J133+1)/2)*$D133))+($K133="custom")*CustCF!X133</f>
        <v>0</v>
      </c>
      <c r="AE133" s="95">
        <f>($K133="Bell Curve")*(_xlfn.NORM.DIST(AND(AE$6&gt;=$F133,AE$6&lt;=$H133)*(AE$6-$F133+1),$J133/2,$M133,TRUE)-_xlfn.NORM.DIST(AND(AE$6&gt;=$F133,AE$6&lt;=$H133)*(AD$6-$F133+1),$J133/2,$M133,TRUE))/(1-2*_xlfn.NORM.DIST(0,$J133/2,$M133,TRUE))*$D133+($K133="Steady Growth")*(AND(AE$6&gt;=$F133,AE$6&lt;=$H133)*((AE$6-$F133+1)/($J133*($J133+1)/2)*$D133))+($K133="custom")*CustCF!Y133</f>
        <v>0</v>
      </c>
      <c r="AF133" s="95">
        <f>($K133="Bell Curve")*(_xlfn.NORM.DIST(AND(AF$6&gt;=$F133,AF$6&lt;=$H133)*(AF$6-$F133+1),$J133/2,$M133,TRUE)-_xlfn.NORM.DIST(AND(AF$6&gt;=$F133,AF$6&lt;=$H133)*(AE$6-$F133+1),$J133/2,$M133,TRUE))/(1-2*_xlfn.NORM.DIST(0,$J133/2,$M133,TRUE))*$D133+($K133="Steady Growth")*(AND(AF$6&gt;=$F133,AF$6&lt;=$H133)*((AF$6-$F133+1)/($J133*($J133+1)/2)*$D133))+($K133="custom")*CustCF!Z133</f>
        <v>0</v>
      </c>
      <c r="AG133" s="95">
        <f>($K133="Bell Curve")*(_xlfn.NORM.DIST(AND(AG$6&gt;=$F133,AG$6&lt;=$H133)*(AG$6-$F133+1),$J133/2,$M133,TRUE)-_xlfn.NORM.DIST(AND(AG$6&gt;=$F133,AG$6&lt;=$H133)*(AF$6-$F133+1),$J133/2,$M133,TRUE))/(1-2*_xlfn.NORM.DIST(0,$J133/2,$M133,TRUE))*$D133+($K133="Steady Growth")*(AND(AG$6&gt;=$F133,AG$6&lt;=$H133)*((AG$6-$F133+1)/($J133*($J133+1)/2)*$D133))+($K133="custom")*CustCF!AA133</f>
        <v>0</v>
      </c>
      <c r="AH133" s="95">
        <f>($K133="Bell Curve")*(_xlfn.NORM.DIST(AND(AH$6&gt;=$F133,AH$6&lt;=$H133)*(AH$6-$F133+1),$J133/2,$M133,TRUE)-_xlfn.NORM.DIST(AND(AH$6&gt;=$F133,AH$6&lt;=$H133)*(AG$6-$F133+1),$J133/2,$M133,TRUE))/(1-2*_xlfn.NORM.DIST(0,$J133/2,$M133,TRUE))*$D133+($K133="Steady Growth")*(AND(AH$6&gt;=$F133,AH$6&lt;=$H133)*((AH$6-$F133+1)/($J133*($J133+1)/2)*$D133))+($K133="custom")*CustCF!AB133</f>
        <v>0</v>
      </c>
      <c r="AI133" s="95">
        <f>($K133="Bell Curve")*(_xlfn.NORM.DIST(AND(AI$6&gt;=$F133,AI$6&lt;=$H133)*(AI$6-$F133+1),$J133/2,$M133,TRUE)-_xlfn.NORM.DIST(AND(AI$6&gt;=$F133,AI$6&lt;=$H133)*(AH$6-$F133+1),$J133/2,$M133,TRUE))/(1-2*_xlfn.NORM.DIST(0,$J133/2,$M133,TRUE))*$D133+($K133="Steady Growth")*(AND(AI$6&gt;=$F133,AI$6&lt;=$H133)*((AI$6-$F133+1)/($J133*($J133+1)/2)*$D133))+($K133="custom")*CustCF!AC133</f>
        <v>0</v>
      </c>
      <c r="AJ133" s="95">
        <f>($K133="Bell Curve")*(_xlfn.NORM.DIST(AND(AJ$6&gt;=$F133,AJ$6&lt;=$H133)*(AJ$6-$F133+1),$J133/2,$M133,TRUE)-_xlfn.NORM.DIST(AND(AJ$6&gt;=$F133,AJ$6&lt;=$H133)*(AI$6-$F133+1),$J133/2,$M133,TRUE))/(1-2*_xlfn.NORM.DIST(0,$J133/2,$M133,TRUE))*$D133+($K133="Steady Growth")*(AND(AJ$6&gt;=$F133,AJ$6&lt;=$H133)*((AJ$6-$F133+1)/($J133*($J133+1)/2)*$D133))+($K133="custom")*CustCF!AD133</f>
        <v>0</v>
      </c>
      <c r="AK133" s="95">
        <f>($K133="Bell Curve")*(_xlfn.NORM.DIST(AND(AK$6&gt;=$F133,AK$6&lt;=$H133)*(AK$6-$F133+1),$J133/2,$M133,TRUE)-_xlfn.NORM.DIST(AND(AK$6&gt;=$F133,AK$6&lt;=$H133)*(AJ$6-$F133+1),$J133/2,$M133,TRUE))/(1-2*_xlfn.NORM.DIST(0,$J133/2,$M133,TRUE))*$D133+($K133="Steady Growth")*(AND(AK$6&gt;=$F133,AK$6&lt;=$H133)*((AK$6-$F133+1)/($J133*($J133+1)/2)*$D133))+($K133="custom")*CustCF!AE133</f>
        <v>273304.23633670242</v>
      </c>
      <c r="AL133" s="95">
        <f>($K133="Bell Curve")*(_xlfn.NORM.DIST(AND(AL$6&gt;=$F133,AL$6&lt;=$H133)*(AL$6-$F133+1),$J133/2,$M133,TRUE)-_xlfn.NORM.DIST(AND(AL$6&gt;=$F133,AL$6&lt;=$H133)*(AK$6-$F133+1),$J133/2,$M133,TRUE))/(1-2*_xlfn.NORM.DIST(0,$J133/2,$M133,TRUE))*$D133+($K133="Steady Growth")*(AND(AL$6&gt;=$F133,AL$6&lt;=$H133)*((AL$6-$F133+1)/($J133*($J133+1)/2)*$D133))+($K133="custom")*CustCF!AF133</f>
        <v>276695.76366329758</v>
      </c>
      <c r="AM133" s="95">
        <f>($K133="Bell Curve")*(_xlfn.NORM.DIST(AND(AM$6&gt;=$F133,AM$6&lt;=$H133)*(AM$6-$F133+1),$J133/2,$M133,TRUE)-_xlfn.NORM.DIST(AND(AM$6&gt;=$F133,AM$6&lt;=$H133)*(AL$6-$F133+1),$J133/2,$M133,TRUE))/(1-2*_xlfn.NORM.DIST(0,$J133/2,$M133,TRUE))*$D133+($K133="Steady Growth")*(AND(AM$6&gt;=$F133,AM$6&lt;=$H133)*((AM$6-$F133+1)/($J133*($J133+1)/2)*$D133))+($K133="custom")*CustCF!AG133</f>
        <v>276695.76366329758</v>
      </c>
      <c r="AN133" s="95">
        <f>($K133="Bell Curve")*(_xlfn.NORM.DIST(AND(AN$6&gt;=$F133,AN$6&lt;=$H133)*(AN$6-$F133+1),$J133/2,$M133,TRUE)-_xlfn.NORM.DIST(AND(AN$6&gt;=$F133,AN$6&lt;=$H133)*(AM$6-$F133+1),$J133/2,$M133,TRUE))/(1-2*_xlfn.NORM.DIST(0,$J133/2,$M133,TRUE))*$D133+($K133="Steady Growth")*(AND(AN$6&gt;=$F133,AN$6&lt;=$H133)*((AN$6-$F133+1)/($J133*($J133+1)/2)*$D133))+($K133="custom")*CustCF!AH133</f>
        <v>273304.23633670242</v>
      </c>
      <c r="AO133" s="95">
        <f>($K133="Bell Curve")*(_xlfn.NORM.DIST(AND(AO$6&gt;=$F133,AO$6&lt;=$H133)*(AO$6-$F133+1),$J133/2,$M133,TRUE)-_xlfn.NORM.DIST(AND(AO$6&gt;=$F133,AO$6&lt;=$H133)*(AN$6-$F133+1),$J133/2,$M133,TRUE))/(1-2*_xlfn.NORM.DIST(0,$J133/2,$M133,TRUE))*$D133+($K133="Steady Growth")*(AND(AO$6&gt;=$F133,AO$6&lt;=$H133)*((AO$6-$F133+1)/($J133*($J133+1)/2)*$D133))+($K133="custom")*CustCF!AI133</f>
        <v>0</v>
      </c>
      <c r="AP133" s="95">
        <f>($K133="Bell Curve")*(_xlfn.NORM.DIST(AND(AP$6&gt;=$F133,AP$6&lt;=$H133)*(AP$6-$F133+1),$J133/2,$M133,TRUE)-_xlfn.NORM.DIST(AND(AP$6&gt;=$F133,AP$6&lt;=$H133)*(AO$6-$F133+1),$J133/2,$M133,TRUE))/(1-2*_xlfn.NORM.DIST(0,$J133/2,$M133,TRUE))*$D133+($K133="Steady Growth")*(AND(AP$6&gt;=$F133,AP$6&lt;=$H133)*((AP$6-$F133+1)/($J133*($J133+1)/2)*$D133))+($K133="custom")*CustCF!AJ133</f>
        <v>0</v>
      </c>
      <c r="AQ133" s="95">
        <f>($K133="Bell Curve")*(_xlfn.NORM.DIST(AND(AQ$6&gt;=$F133,AQ$6&lt;=$H133)*(AQ$6-$F133+1),$J133/2,$M133,TRUE)-_xlfn.NORM.DIST(AND(AQ$6&gt;=$F133,AQ$6&lt;=$H133)*(AP$6-$F133+1),$J133/2,$M133,TRUE))/(1-2*_xlfn.NORM.DIST(0,$J133/2,$M133,TRUE))*$D133+($K133="Steady Growth")*(AND(AQ$6&gt;=$F133,AQ$6&lt;=$H133)*((AQ$6-$F133+1)/($J133*($J133+1)/2)*$D133))+($K133="custom")*CustCF!AK133</f>
        <v>0</v>
      </c>
      <c r="AR133" s="95">
        <f>($K133="Bell Curve")*(_xlfn.NORM.DIST(AND(AR$6&gt;=$F133,AR$6&lt;=$H133)*(AR$6-$F133+1),$J133/2,$M133,TRUE)-_xlfn.NORM.DIST(AND(AR$6&gt;=$F133,AR$6&lt;=$H133)*(AQ$6-$F133+1),$J133/2,$M133,TRUE))/(1-2*_xlfn.NORM.DIST(0,$J133/2,$M133,TRUE))*$D133+($K133="Steady Growth")*(AND(AR$6&gt;=$F133,AR$6&lt;=$H133)*((AR$6-$F133+1)/($J133*($J133+1)/2)*$D133))+($K133="custom")*CustCF!AL133</f>
        <v>0</v>
      </c>
      <c r="AS133" s="95">
        <f>($K133="Bell Curve")*(_xlfn.NORM.DIST(AND(AS$6&gt;=$F133,AS$6&lt;=$H133)*(AS$6-$F133+1),$J133/2,$M133,TRUE)-_xlfn.NORM.DIST(AND(AS$6&gt;=$F133,AS$6&lt;=$H133)*(AR$6-$F133+1),$J133/2,$M133,TRUE))/(1-2*_xlfn.NORM.DIST(0,$J133/2,$M133,TRUE))*$D133+($K133="Steady Growth")*(AND(AS$6&gt;=$F133,AS$6&lt;=$H133)*((AS$6-$F133+1)/($J133*($J133+1)/2)*$D133))+($K133="custom")*CustCF!AM133</f>
        <v>0</v>
      </c>
      <c r="AT133" s="95">
        <f>($K133="Bell Curve")*(_xlfn.NORM.DIST(AND(AT$6&gt;=$F133,AT$6&lt;=$H133)*(AT$6-$F133+1),$J133/2,$M133,TRUE)-_xlfn.NORM.DIST(AND(AT$6&gt;=$F133,AT$6&lt;=$H133)*(AS$6-$F133+1),$J133/2,$M133,TRUE))/(1-2*_xlfn.NORM.DIST(0,$J133/2,$M133,TRUE))*$D133+($K133="Steady Growth")*(AND(AT$6&gt;=$F133,AT$6&lt;=$H133)*((AT$6-$F133+1)/($J133*($J133+1)/2)*$D133))+($K133="custom")*CustCF!AN133</f>
        <v>0</v>
      </c>
      <c r="AU133" s="95">
        <f>($K133="Bell Curve")*(_xlfn.NORM.DIST(AND(AU$6&gt;=$F133,AU$6&lt;=$H133)*(AU$6-$F133+1),$J133/2,$M133,TRUE)-_xlfn.NORM.DIST(AND(AU$6&gt;=$F133,AU$6&lt;=$H133)*(AT$6-$F133+1),$J133/2,$M133,TRUE))/(1-2*_xlfn.NORM.DIST(0,$J133/2,$M133,TRUE))*$D133+($K133="Steady Growth")*(AND(AU$6&gt;=$F133,AU$6&lt;=$H133)*((AU$6-$F133+1)/($J133*($J133+1)/2)*$D133))+($K133="custom")*CustCF!AO133</f>
        <v>0</v>
      </c>
      <c r="AV133" s="95">
        <f>($K133="Bell Curve")*(_xlfn.NORM.DIST(AND(AV$6&gt;=$F133,AV$6&lt;=$H133)*(AV$6-$F133+1),$J133/2,$M133,TRUE)-_xlfn.NORM.DIST(AND(AV$6&gt;=$F133,AV$6&lt;=$H133)*(AU$6-$F133+1),$J133/2,$M133,TRUE))/(1-2*_xlfn.NORM.DIST(0,$J133/2,$M133,TRUE))*$D133+($K133="Steady Growth")*(AND(AV$6&gt;=$F133,AV$6&lt;=$H133)*((AV$6-$F133+1)/($J133*($J133+1)/2)*$D133))+($K133="custom")*CustCF!AP133</f>
        <v>0</v>
      </c>
      <c r="AW133" s="95">
        <f>($K133="Bell Curve")*(_xlfn.NORM.DIST(AND(AW$6&gt;=$F133,AW$6&lt;=$H133)*(AW$6-$F133+1),$J133/2,$M133,TRUE)-_xlfn.NORM.DIST(AND(AW$6&gt;=$F133,AW$6&lt;=$H133)*(AV$6-$F133+1),$J133/2,$M133,TRUE))/(1-2*_xlfn.NORM.DIST(0,$J133/2,$M133,TRUE))*$D133+($K133="Steady Growth")*(AND(AW$6&gt;=$F133,AW$6&lt;=$H133)*((AW$6-$F133+1)/($J133*($J133+1)/2)*$D133))+($K133="custom")*CustCF!AQ133</f>
        <v>0</v>
      </c>
      <c r="AX133" s="95">
        <f>($K133="Bell Curve")*(_xlfn.NORM.DIST(AND(AX$6&gt;=$F133,AX$6&lt;=$H133)*(AX$6-$F133+1),$J133/2,$M133,TRUE)-_xlfn.NORM.DIST(AND(AX$6&gt;=$F133,AX$6&lt;=$H133)*(AW$6-$F133+1),$J133/2,$M133,TRUE))/(1-2*_xlfn.NORM.DIST(0,$J133/2,$M133,TRUE))*$D133+($K133="Steady Growth")*(AND(AX$6&gt;=$F133,AX$6&lt;=$H133)*((AX$6-$F133+1)/($J133*($J133+1)/2)*$D133))+($K133="custom")*CustCF!AR133</f>
        <v>0</v>
      </c>
      <c r="AY133" s="95">
        <f>($K133="Bell Curve")*(_xlfn.NORM.DIST(AND(AY$6&gt;=$F133,AY$6&lt;=$H133)*(AY$6-$F133+1),$J133/2,$M133,TRUE)-_xlfn.NORM.DIST(AND(AY$6&gt;=$F133,AY$6&lt;=$H133)*(AX$6-$F133+1),$J133/2,$M133,TRUE))/(1-2*_xlfn.NORM.DIST(0,$J133/2,$M133,TRUE))*$D133+($K133="Steady Growth")*(AND(AY$6&gt;=$F133,AY$6&lt;=$H133)*((AY$6-$F133+1)/($J133*($J133+1)/2)*$D133))+($K133="custom")*CustCF!AS133</f>
        <v>0</v>
      </c>
      <c r="AZ133" s="95">
        <f>($K133="Bell Curve")*(_xlfn.NORM.DIST(AND(AZ$6&gt;=$F133,AZ$6&lt;=$H133)*(AZ$6-$F133+1),$J133/2,$M133,TRUE)-_xlfn.NORM.DIST(AND(AZ$6&gt;=$F133,AZ$6&lt;=$H133)*(AY$6-$F133+1),$J133/2,$M133,TRUE))/(1-2*_xlfn.NORM.DIST(0,$J133/2,$M133,TRUE))*$D133+($K133="Steady Growth")*(AND(AZ$6&gt;=$F133,AZ$6&lt;=$H133)*((AZ$6-$F133+1)/($J133*($J133+1)/2)*$D133))+($K133="custom")*CustCF!AT133</f>
        <v>0</v>
      </c>
      <c r="BA133" s="95">
        <f>($K133="Bell Curve")*(_xlfn.NORM.DIST(AND(BA$6&gt;=$F133,BA$6&lt;=$H133)*(BA$6-$F133+1),$J133/2,$M133,TRUE)-_xlfn.NORM.DIST(AND(BA$6&gt;=$F133,BA$6&lt;=$H133)*(AZ$6-$F133+1),$J133/2,$M133,TRUE))/(1-2*_xlfn.NORM.DIST(0,$J133/2,$M133,TRUE))*$D133+($K133="Steady Growth")*(AND(BA$6&gt;=$F133,BA$6&lt;=$H133)*((BA$6-$F133+1)/($J133*($J133+1)/2)*$D133))+($K133="custom")*CustCF!AU133</f>
        <v>0</v>
      </c>
      <c r="BB133" s="95">
        <f>($K133="Bell Curve")*(_xlfn.NORM.DIST(AND(BB$6&gt;=$F133,BB$6&lt;=$H133)*(BB$6-$F133+1),$J133/2,$M133,TRUE)-_xlfn.NORM.DIST(AND(BB$6&gt;=$F133,BB$6&lt;=$H133)*(BA$6-$F133+1),$J133/2,$M133,TRUE))/(1-2*_xlfn.NORM.DIST(0,$J133/2,$M133,TRUE))*$D133+($K133="Steady Growth")*(AND(BB$6&gt;=$F133,BB$6&lt;=$H133)*((BB$6-$F133+1)/($J133*($J133+1)/2)*$D133))+($K133="custom")*CustCF!AV133</f>
        <v>0</v>
      </c>
      <c r="BC133" s="95">
        <f>($K133="Bell Curve")*(_xlfn.NORM.DIST(AND(BC$6&gt;=$F133,BC$6&lt;=$H133)*(BC$6-$F133+1),$J133/2,$M133,TRUE)-_xlfn.NORM.DIST(AND(BC$6&gt;=$F133,BC$6&lt;=$H133)*(BB$6-$F133+1),$J133/2,$M133,TRUE))/(1-2*_xlfn.NORM.DIST(0,$J133/2,$M133,TRUE))*$D133+($K133="Steady Growth")*(AND(BC$6&gt;=$F133,BC$6&lt;=$H133)*((BC$6-$F133+1)/($J133*($J133+1)/2)*$D133))+($K133="custom")*CustCF!AW133</f>
        <v>0</v>
      </c>
      <c r="BD133" s="95">
        <f>($K133="Bell Curve")*(_xlfn.NORM.DIST(AND(BD$6&gt;=$F133,BD$6&lt;=$H133)*(BD$6-$F133+1),$J133/2,$M133,TRUE)-_xlfn.NORM.DIST(AND(BD$6&gt;=$F133,BD$6&lt;=$H133)*(BC$6-$F133+1),$J133/2,$M133,TRUE))/(1-2*_xlfn.NORM.DIST(0,$J133/2,$M133,TRUE))*$D133+($K133="Steady Growth")*(AND(BD$6&gt;=$F133,BD$6&lt;=$H133)*((BD$6-$F133+1)/($J133*($J133+1)/2)*$D133))+($K133="custom")*CustCF!AX133</f>
        <v>0</v>
      </c>
      <c r="BE133" s="95">
        <f>($K133="Bell Curve")*(_xlfn.NORM.DIST(AND(BE$6&gt;=$F133,BE$6&lt;=$H133)*(BE$6-$F133+1),$J133/2,$M133,TRUE)-_xlfn.NORM.DIST(AND(BE$6&gt;=$F133,BE$6&lt;=$H133)*(BD$6-$F133+1),$J133/2,$M133,TRUE))/(1-2*_xlfn.NORM.DIST(0,$J133/2,$M133,TRUE))*$D133+($K133="Steady Growth")*(AND(BE$6&gt;=$F133,BE$6&lt;=$H133)*((BE$6-$F133+1)/($J133*($J133+1)/2)*$D133))+($K133="custom")*CustCF!AY133</f>
        <v>0</v>
      </c>
      <c r="BF133" s="95">
        <f>($K133="Bell Curve")*(_xlfn.NORM.DIST(AND(BF$6&gt;=$F133,BF$6&lt;=$H133)*(BF$6-$F133+1),$J133/2,$M133,TRUE)-_xlfn.NORM.DIST(AND(BF$6&gt;=$F133,BF$6&lt;=$H133)*(BE$6-$F133+1),$J133/2,$M133,TRUE))/(1-2*_xlfn.NORM.DIST(0,$J133/2,$M133,TRUE))*$D133+($K133="Steady Growth")*(AND(BF$6&gt;=$F133,BF$6&lt;=$H133)*((BF$6-$F133+1)/($J133*($J133+1)/2)*$D133))+($K133="custom")*CustCF!AZ133</f>
        <v>0</v>
      </c>
      <c r="BG133" s="95">
        <f>($K133="Bell Curve")*(_xlfn.NORM.DIST(AND(BG$6&gt;=$F133,BG$6&lt;=$H133)*(BG$6-$F133+1),$J133/2,$M133,TRUE)-_xlfn.NORM.DIST(AND(BG$6&gt;=$F133,BG$6&lt;=$H133)*(BF$6-$F133+1),$J133/2,$M133,TRUE))/(1-2*_xlfn.NORM.DIST(0,$J133/2,$M133,TRUE))*$D133+($K133="Steady Growth")*(AND(BG$6&gt;=$F133,BG$6&lt;=$H133)*((BG$6-$F133+1)/($J133*($J133+1)/2)*$D133))+($K133="custom")*CustCF!BA133</f>
        <v>0</v>
      </c>
      <c r="BH133" s="95">
        <f>($K133="Bell Curve")*(_xlfn.NORM.DIST(AND(BH$6&gt;=$F133,BH$6&lt;=$H133)*(BH$6-$F133+1),$J133/2,$M133,TRUE)-_xlfn.NORM.DIST(AND(BH$6&gt;=$F133,BH$6&lt;=$H133)*(BG$6-$F133+1),$J133/2,$M133,TRUE))/(1-2*_xlfn.NORM.DIST(0,$J133/2,$M133,TRUE))*$D133+($K133="Steady Growth")*(AND(BH$6&gt;=$F133,BH$6&lt;=$H133)*((BH$6-$F133+1)/($J133*($J133+1)/2)*$D133))+($K133="custom")*CustCF!BB133</f>
        <v>0</v>
      </c>
      <c r="BI133" s="95">
        <f>($K133="Bell Curve")*(_xlfn.NORM.DIST(AND(BI$6&gt;=$F133,BI$6&lt;=$H133)*(BI$6-$F133+1),$J133/2,$M133,TRUE)-_xlfn.NORM.DIST(AND(BI$6&gt;=$F133,BI$6&lt;=$H133)*(BH$6-$F133+1),$J133/2,$M133,TRUE))/(1-2*_xlfn.NORM.DIST(0,$J133/2,$M133,TRUE))*$D133+($K133="Steady Growth")*(AND(BI$6&gt;=$F133,BI$6&lt;=$H133)*((BI$6-$F133+1)/($J133*($J133+1)/2)*$D133))+($K133="custom")*CustCF!BC133</f>
        <v>0</v>
      </c>
      <c r="BJ133" s="95">
        <f>($K133="Bell Curve")*(_xlfn.NORM.DIST(AND(BJ$6&gt;=$F133,BJ$6&lt;=$H133)*(BJ$6-$F133+1),$J133/2,$M133,TRUE)-_xlfn.NORM.DIST(AND(BJ$6&gt;=$F133,BJ$6&lt;=$H133)*(BI$6-$F133+1),$J133/2,$M133,TRUE))/(1-2*_xlfn.NORM.DIST(0,$J133/2,$M133,TRUE))*$D133+($K133="Steady Growth")*(AND(BJ$6&gt;=$F133,BJ$6&lt;=$H133)*((BJ$6-$F133+1)/($J133*($J133+1)/2)*$D133))+($K133="custom")*CustCF!BD133</f>
        <v>0</v>
      </c>
      <c r="BK133" s="95">
        <f>($K133="Bell Curve")*(_xlfn.NORM.DIST(AND(BK$6&gt;=$F133,BK$6&lt;=$H133)*(BK$6-$F133+1),$J133/2,$M133,TRUE)-_xlfn.NORM.DIST(AND(BK$6&gt;=$F133,BK$6&lt;=$H133)*(BJ$6-$F133+1),$J133/2,$M133,TRUE))/(1-2*_xlfn.NORM.DIST(0,$J133/2,$M133,TRUE))*$D133+($K133="Steady Growth")*(AND(BK$6&gt;=$F133,BK$6&lt;=$H133)*((BK$6-$F133+1)/($J133*($J133+1)/2)*$D133))+($K133="custom")*CustCF!BE133</f>
        <v>0</v>
      </c>
      <c r="BL133" s="95">
        <f>($K133="Bell Curve")*(_xlfn.NORM.DIST(AND(BL$6&gt;=$F133,BL$6&lt;=$H133)*(BL$6-$F133+1),$J133/2,$M133,TRUE)-_xlfn.NORM.DIST(AND(BL$6&gt;=$F133,BL$6&lt;=$H133)*(BK$6-$F133+1),$J133/2,$M133,TRUE))/(1-2*_xlfn.NORM.DIST(0,$J133/2,$M133,TRUE))*$D133+($K133="Steady Growth")*(AND(BL$6&gt;=$F133,BL$6&lt;=$H133)*((BL$6-$F133+1)/($J133*($J133+1)/2)*$D133))+($K133="custom")*CustCF!BF133</f>
        <v>0</v>
      </c>
      <c r="BM133" s="95">
        <f>($K133="Bell Curve")*(_xlfn.NORM.DIST(AND(BM$6&gt;=$F133,BM$6&lt;=$H133)*(BM$6-$F133+1),$J133/2,$M133,TRUE)-_xlfn.NORM.DIST(AND(BM$6&gt;=$F133,BM$6&lt;=$H133)*(BL$6-$F133+1),$J133/2,$M133,TRUE))/(1-2*_xlfn.NORM.DIST(0,$J133/2,$M133,TRUE))*$D133+($K133="Steady Growth")*(AND(BM$6&gt;=$F133,BM$6&lt;=$H133)*((BM$6-$F133+1)/($J133*($J133+1)/2)*$D133))+($K133="custom")*CustCF!BG133</f>
        <v>0</v>
      </c>
      <c r="BN133" s="95">
        <f>($K133="Bell Curve")*(_xlfn.NORM.DIST(AND(BN$6&gt;=$F133,BN$6&lt;=$H133)*(BN$6-$F133+1),$J133/2,$M133,TRUE)-_xlfn.NORM.DIST(AND(BN$6&gt;=$F133,BN$6&lt;=$H133)*(BM$6-$F133+1),$J133/2,$M133,TRUE))/(1-2*_xlfn.NORM.DIST(0,$J133/2,$M133,TRUE))*$D133+($K133="Steady Growth")*(AND(BN$6&gt;=$F133,BN$6&lt;=$H133)*((BN$6-$F133+1)/($J133*($J133+1)/2)*$D133))+($K133="custom")*CustCF!BH133</f>
        <v>0</v>
      </c>
      <c r="BO133" s="95">
        <f>($K133="Bell Curve")*(_xlfn.NORM.DIST(AND(BO$6&gt;=$F133,BO$6&lt;=$H133)*(BO$6-$F133+1),$J133/2,$M133,TRUE)-_xlfn.NORM.DIST(AND(BO$6&gt;=$F133,BO$6&lt;=$H133)*(BN$6-$F133+1),$J133/2,$M133,TRUE))/(1-2*_xlfn.NORM.DIST(0,$J133/2,$M133,TRUE))*$D133+($K133="Steady Growth")*(AND(BO$6&gt;=$F133,BO$6&lt;=$H133)*((BO$6-$F133+1)/($J133*($J133+1)/2)*$D133))+($K133="custom")*CustCF!BI133</f>
        <v>0</v>
      </c>
      <c r="BP133" s="95">
        <f>($K133="Bell Curve")*(_xlfn.NORM.DIST(AND(BP$6&gt;=$F133,BP$6&lt;=$H133)*(BP$6-$F133+1),$J133/2,$M133,TRUE)-_xlfn.NORM.DIST(AND(BP$6&gt;=$F133,BP$6&lt;=$H133)*(BO$6-$F133+1),$J133/2,$M133,TRUE))/(1-2*_xlfn.NORM.DIST(0,$J133/2,$M133,TRUE))*$D133+($K133="Steady Growth")*(AND(BP$6&gt;=$F133,BP$6&lt;=$H133)*((BP$6-$F133+1)/($J133*($J133+1)/2)*$D133))+($K133="custom")*CustCF!BJ133</f>
        <v>0</v>
      </c>
      <c r="BQ133" s="95">
        <f>($K133="Bell Curve")*(_xlfn.NORM.DIST(AND(BQ$6&gt;=$F133,BQ$6&lt;=$H133)*(BQ$6-$F133+1),$J133/2,$M133,TRUE)-_xlfn.NORM.DIST(AND(BQ$6&gt;=$F133,BQ$6&lt;=$H133)*(BP$6-$F133+1),$J133/2,$M133,TRUE))/(1-2*_xlfn.NORM.DIST(0,$J133/2,$M133,TRUE))*$D133+($K133="Steady Growth")*(AND(BQ$6&gt;=$F133,BQ$6&lt;=$H133)*((BQ$6-$F133+1)/($J133*($J133+1)/2)*$D133))+($K133="custom")*CustCF!BK133</f>
        <v>0</v>
      </c>
      <c r="BR133" s="95">
        <f>($K133="Bell Curve")*(_xlfn.NORM.DIST(AND(BR$6&gt;=$F133,BR$6&lt;=$H133)*(BR$6-$F133+1),$J133/2,$M133,TRUE)-_xlfn.NORM.DIST(AND(BR$6&gt;=$F133,BR$6&lt;=$H133)*(BQ$6-$F133+1),$J133/2,$M133,TRUE))/(1-2*_xlfn.NORM.DIST(0,$J133/2,$M133,TRUE))*$D133+($K133="Steady Growth")*(AND(BR$6&gt;=$F133,BR$6&lt;=$H133)*((BR$6-$F133+1)/($J133*($J133+1)/2)*$D133))+($K133="custom")*CustCF!BL133</f>
        <v>0</v>
      </c>
      <c r="BS133" s="95">
        <f>($K133="Bell Curve")*(_xlfn.NORM.DIST(AND(BS$6&gt;=$F133,BS$6&lt;=$H133)*(BS$6-$F133+1),$J133/2,$M133,TRUE)-_xlfn.NORM.DIST(AND(BS$6&gt;=$F133,BS$6&lt;=$H133)*(BR$6-$F133+1),$J133/2,$M133,TRUE))/(1-2*_xlfn.NORM.DIST(0,$J133/2,$M133,TRUE))*$D133+($K133="Steady Growth")*(AND(BS$6&gt;=$F133,BS$6&lt;=$H133)*((BS$6-$F133+1)/($J133*($J133+1)/2)*$D133))+($K133="custom")*CustCF!BM133</f>
        <v>0</v>
      </c>
      <c r="BT133" s="95">
        <f>($K133="Bell Curve")*(_xlfn.NORM.DIST(AND(BT$6&gt;=$F133,BT$6&lt;=$H133)*(BT$6-$F133+1),$J133/2,$M133,TRUE)-_xlfn.NORM.DIST(AND(BT$6&gt;=$F133,BT$6&lt;=$H133)*(BS$6-$F133+1),$J133/2,$M133,TRUE))/(1-2*_xlfn.NORM.DIST(0,$J133/2,$M133,TRUE))*$D133+($K133="Steady Growth")*(AND(BT$6&gt;=$F133,BT$6&lt;=$H133)*((BT$6-$F133+1)/($J133*($J133+1)/2)*$D133))+($K133="custom")*CustCF!BN133</f>
        <v>0</v>
      </c>
      <c r="BU133" s="95">
        <f>($K133="Bell Curve")*(_xlfn.NORM.DIST(AND(BU$6&gt;=$F133,BU$6&lt;=$H133)*(BU$6-$F133+1),$J133/2,$M133,TRUE)-_xlfn.NORM.DIST(AND(BU$6&gt;=$F133,BU$6&lt;=$H133)*(BT$6-$F133+1),$J133/2,$M133,TRUE))/(1-2*_xlfn.NORM.DIST(0,$J133/2,$M133,TRUE))*$D133+($K133="Steady Growth")*(AND(BU$6&gt;=$F133,BU$6&lt;=$H133)*((BU$6-$F133+1)/($J133*($J133+1)/2)*$D133))+($K133="custom")*CustCF!BO133</f>
        <v>0</v>
      </c>
      <c r="BV133" s="95">
        <f>($K133="Bell Curve")*(_xlfn.NORM.DIST(AND(BV$6&gt;=$F133,BV$6&lt;=$H133)*(BV$6-$F133+1),$J133/2,$M133,TRUE)-_xlfn.NORM.DIST(AND(BV$6&gt;=$F133,BV$6&lt;=$H133)*(BU$6-$F133+1),$J133/2,$M133,TRUE))/(1-2*_xlfn.NORM.DIST(0,$J133/2,$M133,TRUE))*$D133+($K133="Steady Growth")*(AND(BV$6&gt;=$F133,BV$6&lt;=$H133)*((BV$6-$F133+1)/($J133*($J133+1)/2)*$D133))+($K133="custom")*CustCF!BP133</f>
        <v>0</v>
      </c>
      <c r="BW133" s="95">
        <f>($K133="Bell Curve")*(_xlfn.NORM.DIST(AND(BW$6&gt;=$F133,BW$6&lt;=$H133)*(BW$6-$F133+1),$J133/2,$M133,TRUE)-_xlfn.NORM.DIST(AND(BW$6&gt;=$F133,BW$6&lt;=$H133)*(BV$6-$F133+1),$J133/2,$M133,TRUE))/(1-2*_xlfn.NORM.DIST(0,$J133/2,$M133,TRUE))*$D133+($K133="Steady Growth")*(AND(BW$6&gt;=$F133,BW$6&lt;=$H133)*((BW$6-$F133+1)/($J133*($J133+1)/2)*$D133))+($K133="custom")*CustCF!BQ133</f>
        <v>0</v>
      </c>
      <c r="BX133" s="95">
        <f>($K133="Bell Curve")*(_xlfn.NORM.DIST(AND(BX$6&gt;=$F133,BX$6&lt;=$H133)*(BX$6-$F133+1),$J133/2,$M133,TRUE)-_xlfn.NORM.DIST(AND(BX$6&gt;=$F133,BX$6&lt;=$H133)*(BW$6-$F133+1),$J133/2,$M133,TRUE))/(1-2*_xlfn.NORM.DIST(0,$J133/2,$M133,TRUE))*$D133+($K133="Steady Growth")*(AND(BX$6&gt;=$F133,BX$6&lt;=$H133)*((BX$6-$F133+1)/($J133*($J133+1)/2)*$D133))+($K133="custom")*CustCF!BR133</f>
        <v>0</v>
      </c>
      <c r="BY133" s="95">
        <f>($K133="Bell Curve")*(_xlfn.NORM.DIST(AND(BY$6&gt;=$F133,BY$6&lt;=$H133)*(BY$6-$F133+1),$J133/2,$M133,TRUE)-_xlfn.NORM.DIST(AND(BY$6&gt;=$F133,BY$6&lt;=$H133)*(BX$6-$F133+1),$J133/2,$M133,TRUE))/(1-2*_xlfn.NORM.DIST(0,$J133/2,$M133,TRUE))*$D133+($K133="Steady Growth")*(AND(BY$6&gt;=$F133,BY$6&lt;=$H133)*((BY$6-$F133+1)/($J133*($J133+1)/2)*$D133))+($K133="custom")*CustCF!BS133</f>
        <v>0</v>
      </c>
      <c r="BZ133" s="95">
        <f>($K133="Bell Curve")*(_xlfn.NORM.DIST(AND(BZ$6&gt;=$F133,BZ$6&lt;=$H133)*(BZ$6-$F133+1),$J133/2,$M133,TRUE)-_xlfn.NORM.DIST(AND(BZ$6&gt;=$F133,BZ$6&lt;=$H133)*(BY$6-$F133+1),$J133/2,$M133,TRUE))/(1-2*_xlfn.NORM.DIST(0,$J133/2,$M133,TRUE))*$D133+($K133="Steady Growth")*(AND(BZ$6&gt;=$F133,BZ$6&lt;=$H133)*((BZ$6-$F133+1)/($J133*($J133+1)/2)*$D133))+($K133="custom")*CustCF!BT133</f>
        <v>0</v>
      </c>
      <c r="CA133" s="95">
        <f>($K133="Bell Curve")*(_xlfn.NORM.DIST(AND(CA$6&gt;=$F133,CA$6&lt;=$H133)*(CA$6-$F133+1),$J133/2,$M133,TRUE)-_xlfn.NORM.DIST(AND(CA$6&gt;=$F133,CA$6&lt;=$H133)*(BZ$6-$F133+1),$J133/2,$M133,TRUE))/(1-2*_xlfn.NORM.DIST(0,$J133/2,$M133,TRUE))*$D133+($K133="Steady Growth")*(AND(CA$6&gt;=$F133,CA$6&lt;=$H133)*((CA$6-$F133+1)/($J133*($J133+1)/2)*$D133))+($K133="custom")*CustCF!BU133</f>
        <v>0</v>
      </c>
      <c r="CB133" s="95">
        <f>($K133="Bell Curve")*(_xlfn.NORM.DIST(AND(CB$6&gt;=$F133,CB$6&lt;=$H133)*(CB$6-$F133+1),$J133/2,$M133,TRUE)-_xlfn.NORM.DIST(AND(CB$6&gt;=$F133,CB$6&lt;=$H133)*(CA$6-$F133+1),$J133/2,$M133,TRUE))/(1-2*_xlfn.NORM.DIST(0,$J133/2,$M133,TRUE))*$D133+($K133="Steady Growth")*(AND(CB$6&gt;=$F133,CB$6&lt;=$H133)*((CB$6-$F133+1)/($J133*($J133+1)/2)*$D133))+($K133="custom")*CustCF!BV133</f>
        <v>0</v>
      </c>
      <c r="CC133" s="95">
        <f>($K133="Bell Curve")*(_xlfn.NORM.DIST(AND(CC$6&gt;=$F133,CC$6&lt;=$H133)*(CC$6-$F133+1),$J133/2,$M133,TRUE)-_xlfn.NORM.DIST(AND(CC$6&gt;=$F133,CC$6&lt;=$H133)*(CB$6-$F133+1),$J133/2,$M133,TRUE))/(1-2*_xlfn.NORM.DIST(0,$J133/2,$M133,TRUE))*$D133+($K133="Steady Growth")*(AND(CC$6&gt;=$F133,CC$6&lt;=$H133)*((CC$6-$F133+1)/($J133*($J133+1)/2)*$D133))+($K133="custom")*CustCF!BW133</f>
        <v>0</v>
      </c>
      <c r="CD133" s="95">
        <f>($K133="Bell Curve")*(_xlfn.NORM.DIST(AND(CD$6&gt;=$F133,CD$6&lt;=$H133)*(CD$6-$F133+1),$J133/2,$M133,TRUE)-_xlfn.NORM.DIST(AND(CD$6&gt;=$F133,CD$6&lt;=$H133)*(CC$6-$F133+1),$J133/2,$M133,TRUE))/(1-2*_xlfn.NORM.DIST(0,$J133/2,$M133,TRUE))*$D133+($K133="Steady Growth")*(AND(CD$6&gt;=$F133,CD$6&lt;=$H133)*((CD$6-$F133+1)/($J133*($J133+1)/2)*$D133))+($K133="custom")*CustCF!BX133</f>
        <v>0</v>
      </c>
      <c r="CE133" s="95">
        <f>($K133="Bell Curve")*(_xlfn.NORM.DIST(AND(CE$6&gt;=$F133,CE$6&lt;=$H133)*(CE$6-$F133+1),$J133/2,$M133,TRUE)-_xlfn.NORM.DIST(AND(CE$6&gt;=$F133,CE$6&lt;=$H133)*(CD$6-$F133+1),$J133/2,$M133,TRUE))/(1-2*_xlfn.NORM.DIST(0,$J133/2,$M133,TRUE))*$D133+($K133="Steady Growth")*(AND(CE$6&gt;=$F133,CE$6&lt;=$H133)*((CE$6-$F133+1)/($J133*($J133+1)/2)*$D133))+($K133="custom")*CustCF!BY133</f>
        <v>0</v>
      </c>
      <c r="CF133" s="95">
        <f>($K133="Bell Curve")*(_xlfn.NORM.DIST(AND(CF$6&gt;=$F133,CF$6&lt;=$H133)*(CF$6-$F133+1),$J133/2,$M133,TRUE)-_xlfn.NORM.DIST(AND(CF$6&gt;=$F133,CF$6&lt;=$H133)*(CE$6-$F133+1),$J133/2,$M133,TRUE))/(1-2*_xlfn.NORM.DIST(0,$J133/2,$M133,TRUE))*$D133+($K133="Steady Growth")*(AND(CF$6&gt;=$F133,CF$6&lt;=$H133)*((CF$6-$F133+1)/($J133*($J133+1)/2)*$D133))+($K133="custom")*CustCF!BZ133</f>
        <v>0</v>
      </c>
      <c r="CG133" s="95">
        <f>($K133="Bell Curve")*(_xlfn.NORM.DIST(AND(CG$6&gt;=$F133,CG$6&lt;=$H133)*(CG$6-$F133+1),$J133/2,$M133,TRUE)-_xlfn.NORM.DIST(AND(CG$6&gt;=$F133,CG$6&lt;=$H133)*(CF$6-$F133+1),$J133/2,$M133,TRUE))/(1-2*_xlfn.NORM.DIST(0,$J133/2,$M133,TRUE))*$D133+($K133="Steady Growth")*(AND(CG$6&gt;=$F133,CG$6&lt;=$H133)*((CG$6-$F133+1)/($J133*($J133+1)/2)*$D133))+($K133="custom")*CustCF!CA133</f>
        <v>0</v>
      </c>
      <c r="CH133" s="95">
        <f>($K133="Bell Curve")*(_xlfn.NORM.DIST(AND(CH$6&gt;=$F133,CH$6&lt;=$H133)*(CH$6-$F133+1),$J133/2,$M133,TRUE)-_xlfn.NORM.DIST(AND(CH$6&gt;=$F133,CH$6&lt;=$H133)*(CG$6-$F133+1),$J133/2,$M133,TRUE))/(1-2*_xlfn.NORM.DIST(0,$J133/2,$M133,TRUE))*$D133+($K133="Steady Growth")*(AND(CH$6&gt;=$F133,CH$6&lt;=$H133)*((CH$6-$F133+1)/($J133*($J133+1)/2)*$D133))+($K133="custom")*CustCF!CB133</f>
        <v>0</v>
      </c>
      <c r="CI133" s="95">
        <f>($K133="Bell Curve")*(_xlfn.NORM.DIST(AND(CI$6&gt;=$F133,CI$6&lt;=$H133)*(CI$6-$F133+1),$J133/2,$M133,TRUE)-_xlfn.NORM.DIST(AND(CI$6&gt;=$F133,CI$6&lt;=$H133)*(CH$6-$F133+1),$J133/2,$M133,TRUE))/(1-2*_xlfn.NORM.DIST(0,$J133/2,$M133,TRUE))*$D133+($K133="Steady Growth")*(AND(CI$6&gt;=$F133,CI$6&lt;=$H133)*((CI$6-$F133+1)/($J133*($J133+1)/2)*$D133))+($K133="custom")*CustCF!CC133</f>
        <v>0</v>
      </c>
      <c r="CJ133" s="95">
        <f>($K133="Bell Curve")*(_xlfn.NORM.DIST(AND(CJ$6&gt;=$F133,CJ$6&lt;=$H133)*(CJ$6-$F133+1),$J133/2,$M133,TRUE)-_xlfn.NORM.DIST(AND(CJ$6&gt;=$F133,CJ$6&lt;=$H133)*(CI$6-$F133+1),$J133/2,$M133,TRUE))/(1-2*_xlfn.NORM.DIST(0,$J133/2,$M133,TRUE))*$D133+($K133="Steady Growth")*(AND(CJ$6&gt;=$F133,CJ$6&lt;=$H133)*((CJ$6-$F133+1)/($J133*($J133+1)/2)*$D133))+($K133="custom")*CustCF!CD133</f>
        <v>0</v>
      </c>
      <c r="CK133" s="95">
        <f>($K133="Bell Curve")*(_xlfn.NORM.DIST(AND(CK$6&gt;=$F133,CK$6&lt;=$H133)*(CK$6-$F133+1),$J133/2,$M133,TRUE)-_xlfn.NORM.DIST(AND(CK$6&gt;=$F133,CK$6&lt;=$H133)*(CJ$6-$F133+1),$J133/2,$M133,TRUE))/(1-2*_xlfn.NORM.DIST(0,$J133/2,$M133,TRUE))*$D133+($K133="Steady Growth")*(AND(CK$6&gt;=$F133,CK$6&lt;=$H133)*((CK$6-$F133+1)/($J133*($J133+1)/2)*$D133))+($K133="custom")*CustCF!CE133</f>
        <v>0</v>
      </c>
      <c r="CL133" s="95">
        <f>($K133="Bell Curve")*(_xlfn.NORM.DIST(AND(CL$6&gt;=$F133,CL$6&lt;=$H133)*(CL$6-$F133+1),$J133/2,$M133,TRUE)-_xlfn.NORM.DIST(AND(CL$6&gt;=$F133,CL$6&lt;=$H133)*(CK$6-$F133+1),$J133/2,$M133,TRUE))/(1-2*_xlfn.NORM.DIST(0,$J133/2,$M133,TRUE))*$D133+($K133="Steady Growth")*(AND(CL$6&gt;=$F133,CL$6&lt;=$H133)*((CL$6-$F133+1)/($J133*($J133+1)/2)*$D133))+($K133="custom")*CustCF!CF133</f>
        <v>0</v>
      </c>
      <c r="CM133" s="95">
        <f>($K133="Bell Curve")*(_xlfn.NORM.DIST(AND(CM$6&gt;=$F133,CM$6&lt;=$H133)*(CM$6-$F133+1),$J133/2,$M133,TRUE)-_xlfn.NORM.DIST(AND(CM$6&gt;=$F133,CM$6&lt;=$H133)*(CL$6-$F133+1),$J133/2,$M133,TRUE))/(1-2*_xlfn.NORM.DIST(0,$J133/2,$M133,TRUE))*$D133+($K133="Steady Growth")*(AND(CM$6&gt;=$F133,CM$6&lt;=$H133)*((CM$6-$F133+1)/($J133*($J133+1)/2)*$D133))+($K133="custom")*CustCF!CG133</f>
        <v>0</v>
      </c>
      <c r="CN133" s="95">
        <f>($K133="Bell Curve")*(_xlfn.NORM.DIST(AND(CN$6&gt;=$F133,CN$6&lt;=$H133)*(CN$6-$F133+1),$J133/2,$M133,TRUE)-_xlfn.NORM.DIST(AND(CN$6&gt;=$F133,CN$6&lt;=$H133)*(CM$6-$F133+1),$J133/2,$M133,TRUE))/(1-2*_xlfn.NORM.DIST(0,$J133/2,$M133,TRUE))*$D133+($K133="Steady Growth")*(AND(CN$6&gt;=$F133,CN$6&lt;=$H133)*((CN$6-$F133+1)/($J133*($J133+1)/2)*$D133))+($K133="custom")*CustCF!CH133</f>
        <v>0</v>
      </c>
      <c r="CO133" s="95">
        <f>($K133="Bell Curve")*(_xlfn.NORM.DIST(AND(CO$6&gt;=$F133,CO$6&lt;=$H133)*(CO$6-$F133+1),$J133/2,$M133,TRUE)-_xlfn.NORM.DIST(AND(CO$6&gt;=$F133,CO$6&lt;=$H133)*(CN$6-$F133+1),$J133/2,$M133,TRUE))/(1-2*_xlfn.NORM.DIST(0,$J133/2,$M133,TRUE))*$D133+($K133="Steady Growth")*(AND(CO$6&gt;=$F133,CO$6&lt;=$H133)*((CO$6-$F133+1)/($J133*($J133+1)/2)*$D133))+($K133="custom")*CustCF!CI133</f>
        <v>0</v>
      </c>
      <c r="CP133" s="95">
        <f>($K133="Bell Curve")*(_xlfn.NORM.DIST(AND(CP$6&gt;=$F133,CP$6&lt;=$H133)*(CP$6-$F133+1),$J133/2,$M133,TRUE)-_xlfn.NORM.DIST(AND(CP$6&gt;=$F133,CP$6&lt;=$H133)*(CO$6-$F133+1),$J133/2,$M133,TRUE))/(1-2*_xlfn.NORM.DIST(0,$J133/2,$M133,TRUE))*$D133+($K133="Steady Growth")*(AND(CP$6&gt;=$F133,CP$6&lt;=$H133)*((CP$6-$F133+1)/($J133*($J133+1)/2)*$D133))+($K133="custom")*CustCF!CJ133</f>
        <v>0</v>
      </c>
      <c r="CQ133" s="95">
        <f>($K133="Bell Curve")*(_xlfn.NORM.DIST(AND(CQ$6&gt;=$F133,CQ$6&lt;=$H133)*(CQ$6-$F133+1),$J133/2,$M133,TRUE)-_xlfn.NORM.DIST(AND(CQ$6&gt;=$F133,CQ$6&lt;=$H133)*(CP$6-$F133+1),$J133/2,$M133,TRUE))/(1-2*_xlfn.NORM.DIST(0,$J133/2,$M133,TRUE))*$D133+($K133="Steady Growth")*(AND(CQ$6&gt;=$F133,CQ$6&lt;=$H133)*((CQ$6-$F133+1)/($J133*($J133+1)/2)*$D133))+($K133="custom")*CustCF!CK133</f>
        <v>0</v>
      </c>
      <c r="CR133" s="95">
        <f>($K133="Bell Curve")*(_xlfn.NORM.DIST(AND(CR$6&gt;=$F133,CR$6&lt;=$H133)*(CR$6-$F133+1),$J133/2,$M133,TRUE)-_xlfn.NORM.DIST(AND(CR$6&gt;=$F133,CR$6&lt;=$H133)*(CQ$6-$F133+1),$J133/2,$M133,TRUE))/(1-2*_xlfn.NORM.DIST(0,$J133/2,$M133,TRUE))*$D133+($K133="Steady Growth")*(AND(CR$6&gt;=$F133,CR$6&lt;=$H133)*((CR$6-$F133+1)/($J133*($J133+1)/2)*$D133))+($K133="custom")*CustCF!CL133</f>
        <v>0</v>
      </c>
      <c r="CS133" s="95">
        <f>($K133="Bell Curve")*(_xlfn.NORM.DIST(AND(CS$6&gt;=$F133,CS$6&lt;=$H133)*(CS$6-$F133+1),$J133/2,$M133,TRUE)-_xlfn.NORM.DIST(AND(CS$6&gt;=$F133,CS$6&lt;=$H133)*(CR$6-$F133+1),$J133/2,$M133,TRUE))/(1-2*_xlfn.NORM.DIST(0,$J133/2,$M133,TRUE))*$D133+($K133="Steady Growth")*(AND(CS$6&gt;=$F133,CS$6&lt;=$H133)*((CS$6-$F133+1)/($J133*($J133+1)/2)*$D133))+($K133="custom")*CustCF!CM133</f>
        <v>0</v>
      </c>
      <c r="CT133" s="95">
        <f>($K133="Bell Curve")*(_xlfn.NORM.DIST(AND(CT$6&gt;=$F133,CT$6&lt;=$H133)*(CT$6-$F133+1),$J133/2,$M133,TRUE)-_xlfn.NORM.DIST(AND(CT$6&gt;=$F133,CT$6&lt;=$H133)*(CS$6-$F133+1),$J133/2,$M133,TRUE))/(1-2*_xlfn.NORM.DIST(0,$J133/2,$M133,TRUE))*$D133+($K133="Steady Growth")*(AND(CT$6&gt;=$F133,CT$6&lt;=$H133)*((CT$6-$F133+1)/($J133*($J133+1)/2)*$D133))+($K133="custom")*CustCF!CN133</f>
        <v>0</v>
      </c>
      <c r="CU133" s="95">
        <f>($K133="Bell Curve")*(_xlfn.NORM.DIST(AND(CU$6&gt;=$F133,CU$6&lt;=$H133)*(CU$6-$F133+1),$J133/2,$M133,TRUE)-_xlfn.NORM.DIST(AND(CU$6&gt;=$F133,CU$6&lt;=$H133)*(CT$6-$F133+1),$J133/2,$M133,TRUE))/(1-2*_xlfn.NORM.DIST(0,$J133/2,$M133,TRUE))*$D133+($K133="Steady Growth")*(AND(CU$6&gt;=$F133,CU$6&lt;=$H133)*((CU$6-$F133+1)/($J133*($J133+1)/2)*$D133))+($K133="custom")*CustCF!CO133</f>
        <v>0</v>
      </c>
      <c r="CV133" s="95">
        <f>($K133="Bell Curve")*(_xlfn.NORM.DIST(AND(CV$6&gt;=$F133,CV$6&lt;=$H133)*(CV$6-$F133+1),$J133/2,$M133,TRUE)-_xlfn.NORM.DIST(AND(CV$6&gt;=$F133,CV$6&lt;=$H133)*(CU$6-$F133+1),$J133/2,$M133,TRUE))/(1-2*_xlfn.NORM.DIST(0,$J133/2,$M133,TRUE))*$D133+($K133="Steady Growth")*(AND(CV$6&gt;=$F133,CV$6&lt;=$H133)*((CV$6-$F133+1)/($J133*($J133+1)/2)*$D133))+($K133="custom")*CustCF!CP133</f>
        <v>0</v>
      </c>
      <c r="CW133" s="95">
        <f>($K133="Bell Curve")*(_xlfn.NORM.DIST(AND(CW$6&gt;=$F133,CW$6&lt;=$H133)*(CW$6-$F133+1),$J133/2,$M133,TRUE)-_xlfn.NORM.DIST(AND(CW$6&gt;=$F133,CW$6&lt;=$H133)*(CV$6-$F133+1),$J133/2,$M133,TRUE))/(1-2*_xlfn.NORM.DIST(0,$J133/2,$M133,TRUE))*$D133+($K133="Steady Growth")*(AND(CW$6&gt;=$F133,CW$6&lt;=$H133)*((CW$6-$F133+1)/($J133*($J133+1)/2)*$D133))+($K133="custom")*CustCF!CQ133</f>
        <v>0</v>
      </c>
      <c r="CX133" s="95">
        <f>($K133="Bell Curve")*(_xlfn.NORM.DIST(AND(CX$6&gt;=$F133,CX$6&lt;=$H133)*(CX$6-$F133+1),$J133/2,$M133,TRUE)-_xlfn.NORM.DIST(AND(CX$6&gt;=$F133,CX$6&lt;=$H133)*(CW$6-$F133+1),$J133/2,$M133,TRUE))/(1-2*_xlfn.NORM.DIST(0,$J133/2,$M133,TRUE))*$D133+($K133="Steady Growth")*(AND(CX$6&gt;=$F133,CX$6&lt;=$H133)*((CX$6-$F133+1)/($J133*($J133+1)/2)*$D133))+($K133="custom")*CustCF!CR133</f>
        <v>0</v>
      </c>
      <c r="CY133" s="95">
        <f>($K133="Bell Curve")*(_xlfn.NORM.DIST(AND(CY$6&gt;=$F133,CY$6&lt;=$H133)*(CY$6-$F133+1),$J133/2,$M133,TRUE)-_xlfn.NORM.DIST(AND(CY$6&gt;=$F133,CY$6&lt;=$H133)*(CX$6-$F133+1),$J133/2,$M133,TRUE))/(1-2*_xlfn.NORM.DIST(0,$J133/2,$M133,TRUE))*$D133+($K133="Steady Growth")*(AND(CY$6&gt;=$F133,CY$6&lt;=$H133)*((CY$6-$F133+1)/($J133*($J133+1)/2)*$D133))+($K133="custom")*CustCF!CS133</f>
        <v>0</v>
      </c>
      <c r="CZ133" s="95">
        <f>($K133="Bell Curve")*(_xlfn.NORM.DIST(AND(CZ$6&gt;=$F133,CZ$6&lt;=$H133)*(CZ$6-$F133+1),$J133/2,$M133,TRUE)-_xlfn.NORM.DIST(AND(CZ$6&gt;=$F133,CZ$6&lt;=$H133)*(CY$6-$F133+1),$J133/2,$M133,TRUE))/(1-2*_xlfn.NORM.DIST(0,$J133/2,$M133,TRUE))*$D133+($K133="Steady Growth")*(AND(CZ$6&gt;=$F133,CZ$6&lt;=$H133)*((CZ$6-$F133+1)/($J133*($J133+1)/2)*$D133))+($K133="custom")*CustCF!CT133</f>
        <v>0</v>
      </c>
      <c r="DA133" s="95">
        <f>($K133="Bell Curve")*(_xlfn.NORM.DIST(AND(DA$6&gt;=$F133,DA$6&lt;=$H133)*(DA$6-$F133+1),$J133/2,$M133,TRUE)-_xlfn.NORM.DIST(AND(DA$6&gt;=$F133,DA$6&lt;=$H133)*(CZ$6-$F133+1),$J133/2,$M133,TRUE))/(1-2*_xlfn.NORM.DIST(0,$J133/2,$M133,TRUE))*$D133+($K133="Steady Growth")*(AND(DA$6&gt;=$F133,DA$6&lt;=$H133)*((DA$6-$F133+1)/($J133*($J133+1)/2)*$D133))+($K133="custom")*CustCF!CU133</f>
        <v>0</v>
      </c>
      <c r="DB133" s="95">
        <f>($K133="Bell Curve")*(_xlfn.NORM.DIST(AND(DB$6&gt;=$F133,DB$6&lt;=$H133)*(DB$6-$F133+1),$J133/2,$M133,TRUE)-_xlfn.NORM.DIST(AND(DB$6&gt;=$F133,DB$6&lt;=$H133)*(DA$6-$F133+1),$J133/2,$M133,TRUE))/(1-2*_xlfn.NORM.DIST(0,$J133/2,$M133,TRUE))*$D133+($K133="Steady Growth")*(AND(DB$6&gt;=$F133,DB$6&lt;=$H133)*((DB$6-$F133+1)/($J133*($J133+1)/2)*$D133))+($K133="custom")*CustCF!CV133</f>
        <v>0</v>
      </c>
      <c r="DC133" s="95">
        <f>($K133="Bell Curve")*(_xlfn.NORM.DIST(AND(DC$6&gt;=$F133,DC$6&lt;=$H133)*(DC$6-$F133+1),$J133/2,$M133,TRUE)-_xlfn.NORM.DIST(AND(DC$6&gt;=$F133,DC$6&lt;=$H133)*(DB$6-$F133+1),$J133/2,$M133,TRUE))/(1-2*_xlfn.NORM.DIST(0,$J133/2,$M133,TRUE))*$D133+($K133="Steady Growth")*(AND(DC$6&gt;=$F133,DC$6&lt;=$H133)*((DC$6-$F133+1)/($J133*($J133+1)/2)*$D133))+($K133="custom")*CustCF!CW133</f>
        <v>0</v>
      </c>
      <c r="DD133" s="95">
        <f>($K133="Bell Curve")*(_xlfn.NORM.DIST(AND(DD$6&gt;=$F133,DD$6&lt;=$H133)*(DD$6-$F133+1),$J133/2,$M133,TRUE)-_xlfn.NORM.DIST(AND(DD$6&gt;=$F133,DD$6&lt;=$H133)*(DC$6-$F133+1),$J133/2,$M133,TRUE))/(1-2*_xlfn.NORM.DIST(0,$J133/2,$M133,TRUE))*$D133+($K133="Steady Growth")*(AND(DD$6&gt;=$F133,DD$6&lt;=$H133)*((DD$6-$F133+1)/($J133*($J133+1)/2)*$D133))+($K133="custom")*CustCF!CX133</f>
        <v>0</v>
      </c>
      <c r="DE133" s="95">
        <f>($K133="Bell Curve")*(_xlfn.NORM.DIST(AND(DE$6&gt;=$F133,DE$6&lt;=$H133)*(DE$6-$F133+1),$J133/2,$M133,TRUE)-_xlfn.NORM.DIST(AND(DE$6&gt;=$F133,DE$6&lt;=$H133)*(DD$6-$F133+1),$J133/2,$M133,TRUE))/(1-2*_xlfn.NORM.DIST(0,$J133/2,$M133,TRUE))*$D133+($K133="Steady Growth")*(AND(DE$6&gt;=$F133,DE$6&lt;=$H133)*((DE$6-$F133+1)/($J133*($J133+1)/2)*$D133))+($K133="custom")*CustCF!CY133</f>
        <v>0</v>
      </c>
      <c r="DF133" s="95">
        <f>($K133="Bell Curve")*(_xlfn.NORM.DIST(AND(DF$6&gt;=$F133,DF$6&lt;=$H133)*(DF$6-$F133+1),$J133/2,$M133,TRUE)-_xlfn.NORM.DIST(AND(DF$6&gt;=$F133,DF$6&lt;=$H133)*(DE$6-$F133+1),$J133/2,$M133,TRUE))/(1-2*_xlfn.NORM.DIST(0,$J133/2,$M133,TRUE))*$D133+($K133="Steady Growth")*(AND(DF$6&gt;=$F133,DF$6&lt;=$H133)*((DF$6-$F133+1)/($J133*($J133+1)/2)*$D133))+($K133="custom")*CustCF!CZ133</f>
        <v>0</v>
      </c>
      <c r="DG133" s="95">
        <f>($K133="Bell Curve")*(_xlfn.NORM.DIST(AND(DG$6&gt;=$F133,DG$6&lt;=$H133)*(DG$6-$F133+1),$J133/2,$M133,TRUE)-_xlfn.NORM.DIST(AND(DG$6&gt;=$F133,DG$6&lt;=$H133)*(DF$6-$F133+1),$J133/2,$M133,TRUE))/(1-2*_xlfn.NORM.DIST(0,$J133/2,$M133,TRUE))*$D133+($K133="Steady Growth")*(AND(DG$6&gt;=$F133,DG$6&lt;=$H133)*((DG$6-$F133+1)/($J133*($J133+1)/2)*$D133))+($K133="custom")*CustCF!DA133</f>
        <v>0</v>
      </c>
      <c r="DH133" s="95">
        <f>($K133="Bell Curve")*(_xlfn.NORM.DIST(AND(DH$6&gt;=$F133,DH$6&lt;=$H133)*(DH$6-$F133+1),$J133/2,$M133,TRUE)-_xlfn.NORM.DIST(AND(DH$6&gt;=$F133,DH$6&lt;=$H133)*(DG$6-$F133+1),$J133/2,$M133,TRUE))/(1-2*_xlfn.NORM.DIST(0,$J133/2,$M133,TRUE))*$D133+($K133="Steady Growth")*(AND(DH$6&gt;=$F133,DH$6&lt;=$H133)*((DH$6-$F133+1)/($J133*($J133+1)/2)*$D133))+($K133="custom")*CustCF!DB133</f>
        <v>0</v>
      </c>
      <c r="DI133" s="95">
        <f>($K133="Bell Curve")*(_xlfn.NORM.DIST(AND(DI$6&gt;=$F133,DI$6&lt;=$H133)*(DI$6-$F133+1),$J133/2,$M133,TRUE)-_xlfn.NORM.DIST(AND(DI$6&gt;=$F133,DI$6&lt;=$H133)*(DH$6-$F133+1),$J133/2,$M133,TRUE))/(1-2*_xlfn.NORM.DIST(0,$J133/2,$M133,TRUE))*$D133+($K133="Steady Growth")*(AND(DI$6&gt;=$F133,DI$6&lt;=$H133)*((DI$6-$F133+1)/($J133*($J133+1)/2)*$D133))+($K133="custom")*CustCF!DC133</f>
        <v>0</v>
      </c>
      <c r="DJ133" s="95">
        <f>($K133="Bell Curve")*(_xlfn.NORM.DIST(AND(DJ$6&gt;=$F133,DJ$6&lt;=$H133)*(DJ$6-$F133+1),$J133/2,$M133,TRUE)-_xlfn.NORM.DIST(AND(DJ$6&gt;=$F133,DJ$6&lt;=$H133)*(DI$6-$F133+1),$J133/2,$M133,TRUE))/(1-2*_xlfn.NORM.DIST(0,$J133/2,$M133,TRUE))*$D133+($K133="Steady Growth")*(AND(DJ$6&gt;=$F133,DJ$6&lt;=$H133)*((DJ$6-$F133+1)/($J133*($J133+1)/2)*$D133))+($K133="custom")*CustCF!DD133</f>
        <v>0</v>
      </c>
      <c r="DK133" s="95">
        <f>($K133="Bell Curve")*(_xlfn.NORM.DIST(AND(DK$6&gt;=$F133,DK$6&lt;=$H133)*(DK$6-$F133+1),$J133/2,$M133,TRUE)-_xlfn.NORM.DIST(AND(DK$6&gt;=$F133,DK$6&lt;=$H133)*(DJ$6-$F133+1),$J133/2,$M133,TRUE))/(1-2*_xlfn.NORM.DIST(0,$J133/2,$M133,TRUE))*$D133+($K133="Steady Growth")*(AND(DK$6&gt;=$F133,DK$6&lt;=$H133)*((DK$6-$F133+1)/($J133*($J133+1)/2)*$D133))+($K133="custom")*CustCF!DE133</f>
        <v>0</v>
      </c>
      <c r="DL133" s="95">
        <f>($K133="Bell Curve")*(_xlfn.NORM.DIST(AND(DL$6&gt;=$F133,DL$6&lt;=$H133)*(DL$6-$F133+1),$J133/2,$M133,TRUE)-_xlfn.NORM.DIST(AND(DL$6&gt;=$F133,DL$6&lt;=$H133)*(DK$6-$F133+1),$J133/2,$M133,TRUE))/(1-2*_xlfn.NORM.DIST(0,$J133/2,$M133,TRUE))*$D133+($K133="Steady Growth")*(AND(DL$6&gt;=$F133,DL$6&lt;=$H133)*((DL$6-$F133+1)/($J133*($J133+1)/2)*$D133))+($K133="custom")*CustCF!DF133</f>
        <v>0</v>
      </c>
      <c r="DM133" s="95">
        <f>($K133="Bell Curve")*(_xlfn.NORM.DIST(AND(DM$6&gt;=$F133,DM$6&lt;=$H133)*(DM$6-$F133+1),$J133/2,$M133,TRUE)-_xlfn.NORM.DIST(AND(DM$6&gt;=$F133,DM$6&lt;=$H133)*(DL$6-$F133+1),$J133/2,$M133,TRUE))/(1-2*_xlfn.NORM.DIST(0,$J133/2,$M133,TRUE))*$D133+($K133="Steady Growth")*(AND(DM$6&gt;=$F133,DM$6&lt;=$H133)*((DM$6-$F133+1)/($J133*($J133+1)/2)*$D133))+($K133="custom")*CustCF!DG133</f>
        <v>0</v>
      </c>
      <c r="DN133" s="95">
        <f>($K133="Bell Curve")*(_xlfn.NORM.DIST(AND(DN$6&gt;=$F133,DN$6&lt;=$H133)*(DN$6-$F133+1),$J133/2,$M133,TRUE)-_xlfn.NORM.DIST(AND(DN$6&gt;=$F133,DN$6&lt;=$H133)*(DM$6-$F133+1),$J133/2,$M133,TRUE))/(1-2*_xlfn.NORM.DIST(0,$J133/2,$M133,TRUE))*$D133+($K133="Steady Growth")*(AND(DN$6&gt;=$F133,DN$6&lt;=$H133)*((DN$6-$F133+1)/($J133*($J133+1)/2)*$D133))+($K133="custom")*CustCF!DH133</f>
        <v>0</v>
      </c>
      <c r="DO133" s="95">
        <f>($K133="Bell Curve")*(_xlfn.NORM.DIST(AND(DO$6&gt;=$F133,DO$6&lt;=$H133)*(DO$6-$F133+1),$J133/2,$M133,TRUE)-_xlfn.NORM.DIST(AND(DO$6&gt;=$F133,DO$6&lt;=$H133)*(DN$6-$F133+1),$J133/2,$M133,TRUE))/(1-2*_xlfn.NORM.DIST(0,$J133/2,$M133,TRUE))*$D133+($K133="Steady Growth")*(AND(DO$6&gt;=$F133,DO$6&lt;=$H133)*((DO$6-$F133+1)/($J133*($J133+1)/2)*$D133))+($K133="custom")*CustCF!DI133</f>
        <v>0</v>
      </c>
      <c r="DP133" s="95">
        <f>($K133="Bell Curve")*(_xlfn.NORM.DIST(AND(DP$6&gt;=$F133,DP$6&lt;=$H133)*(DP$6-$F133+1),$J133/2,$M133,TRUE)-_xlfn.NORM.DIST(AND(DP$6&gt;=$F133,DP$6&lt;=$H133)*(DO$6-$F133+1),$J133/2,$M133,TRUE))/(1-2*_xlfn.NORM.DIST(0,$J133/2,$M133,TRUE))*$D133+($K133="Steady Growth")*(AND(DP$6&gt;=$F133,DP$6&lt;=$H133)*((DP$6-$F133+1)/($J133*($J133+1)/2)*$D133))+($K133="custom")*CustCF!DJ133</f>
        <v>0</v>
      </c>
      <c r="DQ133" s="95">
        <f>($K133="Bell Curve")*(_xlfn.NORM.DIST(AND(DQ$6&gt;=$F133,DQ$6&lt;=$H133)*(DQ$6-$F133+1),$J133/2,$M133,TRUE)-_xlfn.NORM.DIST(AND(DQ$6&gt;=$F133,DQ$6&lt;=$H133)*(DP$6-$F133+1),$J133/2,$M133,TRUE))/(1-2*_xlfn.NORM.DIST(0,$J133/2,$M133,TRUE))*$D133+($K133="Steady Growth")*(AND(DQ$6&gt;=$F133,DQ$6&lt;=$H133)*((DQ$6-$F133+1)/($J133*($J133+1)/2)*$D133))+($K133="custom")*CustCF!DK133</f>
        <v>0</v>
      </c>
      <c r="DR133" s="95">
        <f>($K133="Bell Curve")*(_xlfn.NORM.DIST(AND(DR$6&gt;=$F133,DR$6&lt;=$H133)*(DR$6-$F133+1),$J133/2,$M133,TRUE)-_xlfn.NORM.DIST(AND(DR$6&gt;=$F133,DR$6&lt;=$H133)*(DQ$6-$F133+1),$J133/2,$M133,TRUE))/(1-2*_xlfn.NORM.DIST(0,$J133/2,$M133,TRUE))*$D133+($K133="Steady Growth")*(AND(DR$6&gt;=$F133,DR$6&lt;=$H133)*((DR$6-$F133+1)/($J133*($J133+1)/2)*$D133))+($K133="custom")*CustCF!DL133</f>
        <v>0</v>
      </c>
      <c r="DS133" s="95">
        <f>($K133="Bell Curve")*(_xlfn.NORM.DIST(AND(DS$6&gt;=$F133,DS$6&lt;=$H133)*(DS$6-$F133+1),$J133/2,$M133,TRUE)-_xlfn.NORM.DIST(AND(DS$6&gt;=$F133,DS$6&lt;=$H133)*(DR$6-$F133+1),$J133/2,$M133,TRUE))/(1-2*_xlfn.NORM.DIST(0,$J133/2,$M133,TRUE))*$D133+($K133="Steady Growth")*(AND(DS$6&gt;=$F133,DS$6&lt;=$H133)*((DS$6-$F133+1)/($J133*($J133+1)/2)*$D133))+($K133="custom")*CustCF!DM133</f>
        <v>0</v>
      </c>
      <c r="DT133" s="95">
        <f>($K133="Bell Curve")*(_xlfn.NORM.DIST(AND(DT$6&gt;=$F133,DT$6&lt;=$H133)*(DT$6-$F133+1),$J133/2,$M133,TRUE)-_xlfn.NORM.DIST(AND(DT$6&gt;=$F133,DT$6&lt;=$H133)*(DS$6-$F133+1),$J133/2,$M133,TRUE))/(1-2*_xlfn.NORM.DIST(0,$J133/2,$M133,TRUE))*$D133+($K133="Steady Growth")*(AND(DT$6&gt;=$F133,DT$6&lt;=$H133)*((DT$6-$F133+1)/($J133*($J133+1)/2)*$D133))+($K133="custom")*CustCF!DN133</f>
        <v>0</v>
      </c>
      <c r="DU133" s="95">
        <f>($K133="Bell Curve")*(_xlfn.NORM.DIST(AND(DU$6&gt;=$F133,DU$6&lt;=$H133)*(DU$6-$F133+1),$J133/2,$M133,TRUE)-_xlfn.NORM.DIST(AND(DU$6&gt;=$F133,DU$6&lt;=$H133)*(DT$6-$F133+1),$J133/2,$M133,TRUE))/(1-2*_xlfn.NORM.DIST(0,$J133/2,$M133,TRUE))*$D133+($K133="Steady Growth")*(AND(DU$6&gt;=$F133,DU$6&lt;=$H133)*((DU$6-$F133+1)/($J133*($J133+1)/2)*$D133))+($K133="custom")*CustCF!DO133</f>
        <v>0</v>
      </c>
      <c r="DV133" s="95">
        <f>($K133="Bell Curve")*(_xlfn.NORM.DIST(AND(DV$6&gt;=$F133,DV$6&lt;=$H133)*(DV$6-$F133+1),$J133/2,$M133,TRUE)-_xlfn.NORM.DIST(AND(DV$6&gt;=$F133,DV$6&lt;=$H133)*(DU$6-$F133+1),$J133/2,$M133,TRUE))/(1-2*_xlfn.NORM.DIST(0,$J133/2,$M133,TRUE))*$D133+($K133="Steady Growth")*(AND(DV$6&gt;=$F133,DV$6&lt;=$H133)*((DV$6-$F133+1)/($J133*($J133+1)/2)*$D133))+($K133="custom")*CustCF!DP133</f>
        <v>0</v>
      </c>
      <c r="DW133" s="95">
        <f>($K133="Bell Curve")*(_xlfn.NORM.DIST(AND(DW$6&gt;=$F133,DW$6&lt;=$H133)*(DW$6-$F133+1),$J133/2,$M133,TRUE)-_xlfn.NORM.DIST(AND(DW$6&gt;=$F133,DW$6&lt;=$H133)*(DV$6-$F133+1),$J133/2,$M133,TRUE))/(1-2*_xlfn.NORM.DIST(0,$J133/2,$M133,TRUE))*$D133+($K133="Steady Growth")*(AND(DW$6&gt;=$F133,DW$6&lt;=$H133)*((DW$6-$F133+1)/($J133*($J133+1)/2)*$D133))+($K133="custom")*CustCF!DQ133</f>
        <v>0</v>
      </c>
      <c r="DX133" s="95">
        <f>($K133="Bell Curve")*(_xlfn.NORM.DIST(AND(DX$6&gt;=$F133,DX$6&lt;=$H133)*(DX$6-$F133+1),$J133/2,$M133,TRUE)-_xlfn.NORM.DIST(AND(DX$6&gt;=$F133,DX$6&lt;=$H133)*(DW$6-$F133+1),$J133/2,$M133,TRUE))/(1-2*_xlfn.NORM.DIST(0,$J133/2,$M133,TRUE))*$D133+($K133="Steady Growth")*(AND(DX$6&gt;=$F133,DX$6&lt;=$H133)*((DX$6-$F133+1)/($J133*($J133+1)/2)*$D133))+($K133="custom")*CustCF!DR133</f>
        <v>0</v>
      </c>
      <c r="DY133" s="95">
        <f>($K133="Bell Curve")*(_xlfn.NORM.DIST(AND(DY$6&gt;=$F133,DY$6&lt;=$H133)*(DY$6-$F133+1),$J133/2,$M133,TRUE)-_xlfn.NORM.DIST(AND(DY$6&gt;=$F133,DY$6&lt;=$H133)*(DX$6-$F133+1),$J133/2,$M133,TRUE))/(1-2*_xlfn.NORM.DIST(0,$J133/2,$M133,TRUE))*$D133+($K133="Steady Growth")*(AND(DY$6&gt;=$F133,DY$6&lt;=$H133)*((DY$6-$F133+1)/($J133*($J133+1)/2)*$D133))+($K133="custom")*CustCF!DS133</f>
        <v>0</v>
      </c>
      <c r="DZ133" s="95">
        <f>($K133="Bell Curve")*(_xlfn.NORM.DIST(AND(DZ$6&gt;=$F133,DZ$6&lt;=$H133)*(DZ$6-$F133+1),$J133/2,$M133,TRUE)-_xlfn.NORM.DIST(AND(DZ$6&gt;=$F133,DZ$6&lt;=$H133)*(DY$6-$F133+1),$J133/2,$M133,TRUE))/(1-2*_xlfn.NORM.DIST(0,$J133/2,$M133,TRUE))*$D133+($K133="Steady Growth")*(AND(DZ$6&gt;=$F133,DZ$6&lt;=$H133)*((DZ$6-$F133+1)/($J133*($J133+1)/2)*$D133))+($K133="custom")*CustCF!DT133</f>
        <v>0</v>
      </c>
      <c r="EA133" s="95">
        <f>($K133="Bell Curve")*(_xlfn.NORM.DIST(AND(EA$6&gt;=$F133,EA$6&lt;=$H133)*(EA$6-$F133+1),$J133/2,$M133,TRUE)-_xlfn.NORM.DIST(AND(EA$6&gt;=$F133,EA$6&lt;=$H133)*(DZ$6-$F133+1),$J133/2,$M133,TRUE))/(1-2*_xlfn.NORM.DIST(0,$J133/2,$M133,TRUE))*$D133+($K133="Steady Growth")*(AND(EA$6&gt;=$F133,EA$6&lt;=$H133)*((EA$6-$F133+1)/($J133*($J133+1)/2)*$D133))+($K133="custom")*CustCF!DU133</f>
        <v>0</v>
      </c>
      <c r="EB133" s="95">
        <f>($K133="Bell Curve")*(_xlfn.NORM.DIST(AND(EB$6&gt;=$F133,EB$6&lt;=$H133)*(EB$6-$F133+1),$J133/2,$M133,TRUE)-_xlfn.NORM.DIST(AND(EB$6&gt;=$F133,EB$6&lt;=$H133)*(EA$6-$F133+1),$J133/2,$M133,TRUE))/(1-2*_xlfn.NORM.DIST(0,$J133/2,$M133,TRUE))*$D133+($K133="Steady Growth")*(AND(EB$6&gt;=$F133,EB$6&lt;=$H133)*((EB$6-$F133+1)/($J133*($J133+1)/2)*$D133))+($K133="custom")*CustCF!DV133</f>
        <v>0</v>
      </c>
      <c r="EC133" s="95">
        <f>($K133="Bell Curve")*(_xlfn.NORM.DIST(AND(EC$6&gt;=$F133,EC$6&lt;=$H133)*(EC$6-$F133+1),$J133/2,$M133,TRUE)-_xlfn.NORM.DIST(AND(EC$6&gt;=$F133,EC$6&lt;=$H133)*(EB$6-$F133+1),$J133/2,$M133,TRUE))/(1-2*_xlfn.NORM.DIST(0,$J133/2,$M133,TRUE))*$D133+($K133="Steady Growth")*(AND(EC$6&gt;=$F133,EC$6&lt;=$H133)*((EC$6-$F133+1)/($J133*($J133+1)/2)*$D133))+($K133="custom")*CustCF!DW133</f>
        <v>0</v>
      </c>
      <c r="ED133" s="95">
        <f>($K133="Bell Curve")*(_xlfn.NORM.DIST(AND(ED$6&gt;=$F133,ED$6&lt;=$H133)*(ED$6-$F133+1),$J133/2,$M133,TRUE)-_xlfn.NORM.DIST(AND(ED$6&gt;=$F133,ED$6&lt;=$H133)*(EC$6-$F133+1),$J133/2,$M133,TRUE))/(1-2*_xlfn.NORM.DIST(0,$J133/2,$M133,TRUE))*$D133+($K133="Steady Growth")*(AND(ED$6&gt;=$F133,ED$6&lt;=$H133)*((ED$6-$F133+1)/($J133*($J133+1)/2)*$D133))+($K133="custom")*CustCF!DX133</f>
        <v>0</v>
      </c>
      <c r="EE133" s="95">
        <f>($K133="Bell Curve")*(_xlfn.NORM.DIST(AND(EE$6&gt;=$F133,EE$6&lt;=$H133)*(EE$6-$F133+1),$J133/2,$M133,TRUE)-_xlfn.NORM.DIST(AND(EE$6&gt;=$F133,EE$6&lt;=$H133)*(ED$6-$F133+1),$J133/2,$M133,TRUE))/(1-2*_xlfn.NORM.DIST(0,$J133/2,$M133,TRUE))*$D133+($K133="Steady Growth")*(AND(EE$6&gt;=$F133,EE$6&lt;=$H133)*((EE$6-$F133+1)/($J133*($J133+1)/2)*$D133))+($K133="custom")*CustCF!DY133</f>
        <v>0</v>
      </c>
      <c r="EF133" s="95">
        <f>($K133="Bell Curve")*(_xlfn.NORM.DIST(AND(EF$6&gt;=$F133,EF$6&lt;=$H133)*(EF$6-$F133+1),$J133/2,$M133,TRUE)-_xlfn.NORM.DIST(AND(EF$6&gt;=$F133,EF$6&lt;=$H133)*(EE$6-$F133+1),$J133/2,$M133,TRUE))/(1-2*_xlfn.NORM.DIST(0,$J133/2,$M133,TRUE))*$D133+($K133="Steady Growth")*(AND(EF$6&gt;=$F133,EF$6&lt;=$H133)*((EF$6-$F133+1)/($J133*($J133+1)/2)*$D133))+($K133="custom")*CustCF!DZ133</f>
        <v>0</v>
      </c>
      <c r="EG133" s="95">
        <f>($K133="Bell Curve")*(_xlfn.NORM.DIST(AND(EG$6&gt;=$F133,EG$6&lt;=$H133)*(EG$6-$F133+1),$J133/2,$M133,TRUE)-_xlfn.NORM.DIST(AND(EG$6&gt;=$F133,EG$6&lt;=$H133)*(EF$6-$F133+1),$J133/2,$M133,TRUE))/(1-2*_xlfn.NORM.DIST(0,$J133/2,$M133,TRUE))*$D133+($K133="Steady Growth")*(AND(EG$6&gt;=$F133,EG$6&lt;=$H133)*((EG$6-$F133+1)/($J133*($J133+1)/2)*$D133))+($K133="custom")*CustCF!EA133</f>
        <v>0</v>
      </c>
      <c r="EH133" s="95">
        <f>($K133="Bell Curve")*(_xlfn.NORM.DIST(AND(EH$6&gt;=$F133,EH$6&lt;=$H133)*(EH$6-$F133+1),$J133/2,$M133,TRUE)-_xlfn.NORM.DIST(AND(EH$6&gt;=$F133,EH$6&lt;=$H133)*(EG$6-$F133+1),$J133/2,$M133,TRUE))/(1-2*_xlfn.NORM.DIST(0,$J133/2,$M133,TRUE))*$D133+($K133="Steady Growth")*(AND(EH$6&gt;=$F133,EH$6&lt;=$H133)*((EH$6-$F133+1)/($J133*($J133+1)/2)*$D133))+($K133="custom")*CustCF!EB133</f>
        <v>0</v>
      </c>
      <c r="EI133" s="95">
        <f>($K133="Bell Curve")*(_xlfn.NORM.DIST(AND(EI$6&gt;=$F133,EI$6&lt;=$H133)*(EI$6-$F133+1),$J133/2,$M133,TRUE)-_xlfn.NORM.DIST(AND(EI$6&gt;=$F133,EI$6&lt;=$H133)*(EH$6-$F133+1),$J133/2,$M133,TRUE))/(1-2*_xlfn.NORM.DIST(0,$J133/2,$M133,TRUE))*$D133+($K133="Steady Growth")*(AND(EI$6&gt;=$F133,EI$6&lt;=$H133)*((EI$6-$F133+1)/($J133*($J133+1)/2)*$D133))+($K133="custom")*CustCF!EC133</f>
        <v>0</v>
      </c>
      <c r="EJ133" s="95">
        <f>($K133="Bell Curve")*(_xlfn.NORM.DIST(AND(EJ$6&gt;=$F133,EJ$6&lt;=$H133)*(EJ$6-$F133+1),$J133/2,$M133,TRUE)-_xlfn.NORM.DIST(AND(EJ$6&gt;=$F133,EJ$6&lt;=$H133)*(EI$6-$F133+1),$J133/2,$M133,TRUE))/(1-2*_xlfn.NORM.DIST(0,$J133/2,$M133,TRUE))*$D133+($K133="Steady Growth")*(AND(EJ$6&gt;=$F133,EJ$6&lt;=$H133)*((EJ$6-$F133+1)/($J133*($J133+1)/2)*$D133))+($K133="custom")*CustCF!ED133</f>
        <v>0</v>
      </c>
      <c r="EK133" s="95">
        <f>($K133="Bell Curve")*(_xlfn.NORM.DIST(AND(EK$6&gt;=$F133,EK$6&lt;=$H133)*(EK$6-$F133+1),$J133/2,$M133,TRUE)-_xlfn.NORM.DIST(AND(EK$6&gt;=$F133,EK$6&lt;=$H133)*(EJ$6-$F133+1),$J133/2,$M133,TRUE))/(1-2*_xlfn.NORM.DIST(0,$J133/2,$M133,TRUE))*$D133+($K133="Steady Growth")*(AND(EK$6&gt;=$F133,EK$6&lt;=$H133)*((EK$6-$F133+1)/($J133*($J133+1)/2)*$D133))+($K133="custom")*CustCF!EE133</f>
        <v>0</v>
      </c>
      <c r="EL133" s="95">
        <f>($K133="Bell Curve")*(_xlfn.NORM.DIST(AND(EL$6&gt;=$F133,EL$6&lt;=$H133)*(EL$6-$F133+1),$J133/2,$M133,TRUE)-_xlfn.NORM.DIST(AND(EL$6&gt;=$F133,EL$6&lt;=$H133)*(EK$6-$F133+1),$J133/2,$M133,TRUE))/(1-2*_xlfn.NORM.DIST(0,$J133/2,$M133,TRUE))*$D133+($K133="Steady Growth")*(AND(EL$6&gt;=$F133,EL$6&lt;=$H133)*((EL$6-$F133+1)/($J133*($J133+1)/2)*$D133))+($K133="custom")*CustCF!EF133</f>
        <v>0</v>
      </c>
      <c r="EM133" s="95">
        <f>($K133="Bell Curve")*(_xlfn.NORM.DIST(AND(EM$6&gt;=$F133,EM$6&lt;=$H133)*(EM$6-$F133+1),$J133/2,$M133,TRUE)-_xlfn.NORM.DIST(AND(EM$6&gt;=$F133,EM$6&lt;=$H133)*(EL$6-$F133+1),$J133/2,$M133,TRUE))/(1-2*_xlfn.NORM.DIST(0,$J133/2,$M133,TRUE))*$D133+($K133="Steady Growth")*(AND(EM$6&gt;=$F133,EM$6&lt;=$H133)*((EM$6-$F133+1)/($J133*($J133+1)/2)*$D133))+($K133="custom")*CustCF!EG133</f>
        <v>0</v>
      </c>
      <c r="EN133" s="95">
        <f>($K133="Bell Curve")*(_xlfn.NORM.DIST(AND(EN$6&gt;=$F133,EN$6&lt;=$H133)*(EN$6-$F133+1),$J133/2,$M133,TRUE)-_xlfn.NORM.DIST(AND(EN$6&gt;=$F133,EN$6&lt;=$H133)*(EM$6-$F133+1),$J133/2,$M133,TRUE))/(1-2*_xlfn.NORM.DIST(0,$J133/2,$M133,TRUE))*$D133+($K133="Steady Growth")*(AND(EN$6&gt;=$F133,EN$6&lt;=$H133)*((EN$6-$F133+1)/($J133*($J133+1)/2)*$D133))+($K133="custom")*CustCF!EH133</f>
        <v>0</v>
      </c>
      <c r="EO133" s="95">
        <f>($K133="Bell Curve")*(_xlfn.NORM.DIST(AND(EO$6&gt;=$F133,EO$6&lt;=$H133)*(EO$6-$F133+1),$J133/2,$M133,TRUE)-_xlfn.NORM.DIST(AND(EO$6&gt;=$F133,EO$6&lt;=$H133)*(EN$6-$F133+1),$J133/2,$M133,TRUE))/(1-2*_xlfn.NORM.DIST(0,$J133/2,$M133,TRUE))*$D133+($K133="Steady Growth")*(AND(EO$6&gt;=$F133,EO$6&lt;=$H133)*((EO$6-$F133+1)/($J133*($J133+1)/2)*$D133))+($K133="custom")*CustCF!EI133</f>
        <v>0</v>
      </c>
      <c r="EP133" s="95">
        <f>($K133="Bell Curve")*(_xlfn.NORM.DIST(AND(EP$6&gt;=$F133,EP$6&lt;=$H133)*(EP$6-$F133+1),$J133/2,$M133,TRUE)-_xlfn.NORM.DIST(AND(EP$6&gt;=$F133,EP$6&lt;=$H133)*(EO$6-$F133+1),$J133/2,$M133,TRUE))/(1-2*_xlfn.NORM.DIST(0,$J133/2,$M133,TRUE))*$D133+($K133="Steady Growth")*(AND(EP$6&gt;=$F133,EP$6&lt;=$H133)*((EP$6-$F133+1)/($J133*($J133+1)/2)*$D133))+($K133="custom")*CustCF!EJ133</f>
        <v>0</v>
      </c>
      <c r="EQ133" s="95">
        <f>($K133="Bell Curve")*(_xlfn.NORM.DIST(AND(EQ$6&gt;=$F133,EQ$6&lt;=$H133)*(EQ$6-$F133+1),$J133/2,$M133,TRUE)-_xlfn.NORM.DIST(AND(EQ$6&gt;=$F133,EQ$6&lt;=$H133)*(EP$6-$F133+1),$J133/2,$M133,TRUE))/(1-2*_xlfn.NORM.DIST(0,$J133/2,$M133,TRUE))*$D133+($K133="Steady Growth")*(AND(EQ$6&gt;=$F133,EQ$6&lt;=$H133)*((EQ$6-$F133+1)/($J133*($J133+1)/2)*$D133))+($K133="custom")*CustCF!EK133</f>
        <v>0</v>
      </c>
      <c r="ER133" s="95">
        <f>($K133="Bell Curve")*(_xlfn.NORM.DIST(AND(ER$6&gt;=$F133,ER$6&lt;=$H133)*(ER$6-$F133+1),$J133/2,$M133,TRUE)-_xlfn.NORM.DIST(AND(ER$6&gt;=$F133,ER$6&lt;=$H133)*(EQ$6-$F133+1),$J133/2,$M133,TRUE))/(1-2*_xlfn.NORM.DIST(0,$J133/2,$M133,TRUE))*$D133+($K133="Steady Growth")*(AND(ER$6&gt;=$F133,ER$6&lt;=$H133)*((ER$6-$F133+1)/($J133*($J133+1)/2)*$D133))+($K133="custom")*CustCF!EL133</f>
        <v>0</v>
      </c>
      <c r="ES133" s="95">
        <f>($K133="Bell Curve")*(_xlfn.NORM.DIST(AND(ES$6&gt;=$F133,ES$6&lt;=$H133)*(ES$6-$F133+1),$J133/2,$M133,TRUE)-_xlfn.NORM.DIST(AND(ES$6&gt;=$F133,ES$6&lt;=$H133)*(ER$6-$F133+1),$J133/2,$M133,TRUE))/(1-2*_xlfn.NORM.DIST(0,$J133/2,$M133,TRUE))*$D133+($K133="Steady Growth")*(AND(ES$6&gt;=$F133,ES$6&lt;=$H133)*((ES$6-$F133+1)/($J133*($J133+1)/2)*$D133))+($K133="custom")*CustCF!EM133</f>
        <v>0</v>
      </c>
      <c r="ET133" s="95">
        <f>($K133="Bell Curve")*(_xlfn.NORM.DIST(AND(ET$6&gt;=$F133,ET$6&lt;=$H133)*(ET$6-$F133+1),$J133/2,$M133,TRUE)-_xlfn.NORM.DIST(AND(ET$6&gt;=$F133,ET$6&lt;=$H133)*(ES$6-$F133+1),$J133/2,$M133,TRUE))/(1-2*_xlfn.NORM.DIST(0,$J133/2,$M133,TRUE))*$D133+($K133="Steady Growth")*(AND(ET$6&gt;=$F133,ET$6&lt;=$H133)*((ET$6-$F133+1)/($J133*($J133+1)/2)*$D133))+($K133="custom")*CustCF!EN133</f>
        <v>0</v>
      </c>
      <c r="EU133" s="95">
        <f>($K133="Bell Curve")*(_xlfn.NORM.DIST(AND(EU$6&gt;=$F133,EU$6&lt;=$H133)*(EU$6-$F133+1),$J133/2,$M133,TRUE)-_xlfn.NORM.DIST(AND(EU$6&gt;=$F133,EU$6&lt;=$H133)*(ET$6-$F133+1),$J133/2,$M133,TRUE))/(1-2*_xlfn.NORM.DIST(0,$J133/2,$M133,TRUE))*$D133+($K133="Steady Growth")*(AND(EU$6&gt;=$F133,EU$6&lt;=$H133)*((EU$6-$F133+1)/($J133*($J133+1)/2)*$D133))+($K133="custom")*CustCF!EO133</f>
        <v>0</v>
      </c>
      <c r="EV133" s="95">
        <f>($K133="Bell Curve")*(_xlfn.NORM.DIST(AND(EV$6&gt;=$F133,EV$6&lt;=$H133)*(EV$6-$F133+1),$J133/2,$M133,TRUE)-_xlfn.NORM.DIST(AND(EV$6&gt;=$F133,EV$6&lt;=$H133)*(EU$6-$F133+1),$J133/2,$M133,TRUE))/(1-2*_xlfn.NORM.DIST(0,$J133/2,$M133,TRUE))*$D133+($K133="Steady Growth")*(AND(EV$6&gt;=$F133,EV$6&lt;=$H133)*((EV$6-$F133+1)/($J133*($J133+1)/2)*$D133))+($K133="custom")*CustCF!EP133</f>
        <v>0</v>
      </c>
      <c r="EW133" s="95">
        <f>($K133="Bell Curve")*(_xlfn.NORM.DIST(AND(EW$6&gt;=$F133,EW$6&lt;=$H133)*(EW$6-$F133+1),$J133/2,$M133,TRUE)-_xlfn.NORM.DIST(AND(EW$6&gt;=$F133,EW$6&lt;=$H133)*(EV$6-$F133+1),$J133/2,$M133,TRUE))/(1-2*_xlfn.NORM.DIST(0,$J133/2,$M133,TRUE))*$D133+($K133="Steady Growth")*(AND(EW$6&gt;=$F133,EW$6&lt;=$H133)*((EW$6-$F133+1)/($J133*($J133+1)/2)*$D133))+($K133="custom")*CustCF!EQ133</f>
        <v>0</v>
      </c>
      <c r="EX133" s="95">
        <f>($K133="Bell Curve")*(_xlfn.NORM.DIST(AND(EX$6&gt;=$F133,EX$6&lt;=$H133)*(EX$6-$F133+1),$J133/2,$M133,TRUE)-_xlfn.NORM.DIST(AND(EX$6&gt;=$F133,EX$6&lt;=$H133)*(EW$6-$F133+1),$J133/2,$M133,TRUE))/(1-2*_xlfn.NORM.DIST(0,$J133/2,$M133,TRUE))*$D133+($K133="Steady Growth")*(AND(EX$6&gt;=$F133,EX$6&lt;=$H133)*((EX$6-$F133+1)/($J133*($J133+1)/2)*$D133))+($K133="custom")*CustCF!ER133</f>
        <v>0</v>
      </c>
      <c r="EY133" s="95">
        <f>($K133="Bell Curve")*(_xlfn.NORM.DIST(AND(EY$6&gt;=$F133,EY$6&lt;=$H133)*(EY$6-$F133+1),$J133/2,$M133,TRUE)-_xlfn.NORM.DIST(AND(EY$6&gt;=$F133,EY$6&lt;=$H133)*(EX$6-$F133+1),$J133/2,$M133,TRUE))/(1-2*_xlfn.NORM.DIST(0,$J133/2,$M133,TRUE))*$D133+($K133="Steady Growth")*(AND(EY$6&gt;=$F133,EY$6&lt;=$H133)*((EY$6-$F133+1)/($J133*($J133+1)/2)*$D133))+($K133="custom")*CustCF!ES133</f>
        <v>0</v>
      </c>
      <c r="EZ133" s="95">
        <f>($K133="Bell Curve")*(_xlfn.NORM.DIST(AND(EZ$6&gt;=$F133,EZ$6&lt;=$H133)*(EZ$6-$F133+1),$J133/2,$M133,TRUE)-_xlfn.NORM.DIST(AND(EZ$6&gt;=$F133,EZ$6&lt;=$H133)*(EY$6-$F133+1),$J133/2,$M133,TRUE))/(1-2*_xlfn.NORM.DIST(0,$J133/2,$M133,TRUE))*$D133+($K133="Steady Growth")*(AND(EZ$6&gt;=$F133,EZ$6&lt;=$H133)*((EZ$6-$F133+1)/($J133*($J133+1)/2)*$D133))+($K133="custom")*CustCF!ET133</f>
        <v>0</v>
      </c>
      <c r="FA133" s="95">
        <f>($K133="Bell Curve")*(_xlfn.NORM.DIST(AND(FA$6&gt;=$F133,FA$6&lt;=$H133)*(FA$6-$F133+1),$J133/2,$M133,TRUE)-_xlfn.NORM.DIST(AND(FA$6&gt;=$F133,FA$6&lt;=$H133)*(EZ$6-$F133+1),$J133/2,$M133,TRUE))/(1-2*_xlfn.NORM.DIST(0,$J133/2,$M133,TRUE))*$D133+($K133="Steady Growth")*(AND(FA$6&gt;=$F133,FA$6&lt;=$H133)*((FA$6-$F133+1)/($J133*($J133+1)/2)*$D133))+($K133="custom")*CustCF!EU133</f>
        <v>0</v>
      </c>
      <c r="FB133" s="95">
        <f>($K133="Bell Curve")*(_xlfn.NORM.DIST(AND(FB$6&gt;=$F133,FB$6&lt;=$H133)*(FB$6-$F133+1),$J133/2,$M133,TRUE)-_xlfn.NORM.DIST(AND(FB$6&gt;=$F133,FB$6&lt;=$H133)*(FA$6-$F133+1),$J133/2,$M133,TRUE))/(1-2*_xlfn.NORM.DIST(0,$J133/2,$M133,TRUE))*$D133+($K133="Steady Growth")*(AND(FB$6&gt;=$F133,FB$6&lt;=$H133)*((FB$6-$F133+1)/($J133*($J133+1)/2)*$D133))+($K133="custom")*CustCF!EV133</f>
        <v>0</v>
      </c>
      <c r="FC133" s="95">
        <f>($K133="Bell Curve")*(_xlfn.NORM.DIST(AND(FC$6&gt;=$F133,FC$6&lt;=$H133)*(FC$6-$F133+1),$J133/2,$M133,TRUE)-_xlfn.NORM.DIST(AND(FC$6&gt;=$F133,FC$6&lt;=$H133)*(FB$6-$F133+1),$J133/2,$M133,TRUE))/(1-2*_xlfn.NORM.DIST(0,$J133/2,$M133,TRUE))*$D133+($K133="Steady Growth")*(AND(FC$6&gt;=$F133,FC$6&lt;=$H133)*((FC$6-$F133+1)/($J133*($J133+1)/2)*$D133))+($K133="custom")*CustCF!EW133</f>
        <v>0</v>
      </c>
      <c r="FD133" s="95">
        <f>($K133="Bell Curve")*(_xlfn.NORM.DIST(AND(FD$6&gt;=$F133,FD$6&lt;=$H133)*(FD$6-$F133+1),$J133/2,$M133,TRUE)-_xlfn.NORM.DIST(AND(FD$6&gt;=$F133,FD$6&lt;=$H133)*(FC$6-$F133+1),$J133/2,$M133,TRUE))/(1-2*_xlfn.NORM.DIST(0,$J133/2,$M133,TRUE))*$D133+($K133="Steady Growth")*(AND(FD$6&gt;=$F133,FD$6&lt;=$H133)*((FD$6-$F133+1)/($J133*($J133+1)/2)*$D133))+($K133="custom")*CustCF!EX133</f>
        <v>0</v>
      </c>
      <c r="FE133" s="95">
        <f>($K133="Bell Curve")*(_xlfn.NORM.DIST(AND(FE$6&gt;=$F133,FE$6&lt;=$H133)*(FE$6-$F133+1),$J133/2,$M133,TRUE)-_xlfn.NORM.DIST(AND(FE$6&gt;=$F133,FE$6&lt;=$H133)*(FD$6-$F133+1),$J133/2,$M133,TRUE))/(1-2*_xlfn.NORM.DIST(0,$J133/2,$M133,TRUE))*$D133+($K133="Steady Growth")*(AND(FE$6&gt;=$F133,FE$6&lt;=$H133)*((FE$6-$F133+1)/($J133*($J133+1)/2)*$D133))+($K133="custom")*CustCF!EY133</f>
        <v>0</v>
      </c>
      <c r="FF133" s="95">
        <f>($K133="Bell Curve")*(_xlfn.NORM.DIST(AND(FF$6&gt;=$F133,FF$6&lt;=$H133)*(FF$6-$F133+1),$J133/2,$M133,TRUE)-_xlfn.NORM.DIST(AND(FF$6&gt;=$F133,FF$6&lt;=$H133)*(FE$6-$F133+1),$J133/2,$M133,TRUE))/(1-2*_xlfn.NORM.DIST(0,$J133/2,$M133,TRUE))*$D133+($K133="Steady Growth")*(AND(FF$6&gt;=$F133,FF$6&lt;=$H133)*((FF$6-$F133+1)/($J133*($J133+1)/2)*$D133))+($K133="custom")*CustCF!EZ133</f>
        <v>0</v>
      </c>
      <c r="FG133" s="95">
        <f>($K133="Bell Curve")*(_xlfn.NORM.DIST(AND(FG$6&gt;=$F133,FG$6&lt;=$H133)*(FG$6-$F133+1),$J133/2,$M133,TRUE)-_xlfn.NORM.DIST(AND(FG$6&gt;=$F133,FG$6&lt;=$H133)*(FF$6-$F133+1),$J133/2,$M133,TRUE))/(1-2*_xlfn.NORM.DIST(0,$J133/2,$M133,TRUE))*$D133+($K133="Steady Growth")*(AND(FG$6&gt;=$F133,FG$6&lt;=$H133)*((FG$6-$F133+1)/($J133*($J133+1)/2)*$D133))+($K133="custom")*CustCF!FA133</f>
        <v>0</v>
      </c>
      <c r="FH133" s="95">
        <f>($K133="Bell Curve")*(_xlfn.NORM.DIST(AND(FH$6&gt;=$F133,FH$6&lt;=$H133)*(FH$6-$F133+1),$J133/2,$M133,TRUE)-_xlfn.NORM.DIST(AND(FH$6&gt;=$F133,FH$6&lt;=$H133)*(FG$6-$F133+1),$J133/2,$M133,TRUE))/(1-2*_xlfn.NORM.DIST(0,$J133/2,$M133,TRUE))*$D133+($K133="Steady Growth")*(AND(FH$6&gt;=$F133,FH$6&lt;=$H133)*((FH$6-$F133+1)/($J133*($J133+1)/2)*$D133))+($K133="custom")*CustCF!FB133</f>
        <v>0</v>
      </c>
      <c r="FI133" s="95">
        <f>($K133="Bell Curve")*(_xlfn.NORM.DIST(AND(FI$6&gt;=$F133,FI$6&lt;=$H133)*(FI$6-$F133+1),$J133/2,$M133,TRUE)-_xlfn.NORM.DIST(AND(FI$6&gt;=$F133,FI$6&lt;=$H133)*(FH$6-$F133+1),$J133/2,$M133,TRUE))/(1-2*_xlfn.NORM.DIST(0,$J133/2,$M133,TRUE))*$D133+($K133="Steady Growth")*(AND(FI$6&gt;=$F133,FI$6&lt;=$H133)*((FI$6-$F133+1)/($J133*($J133+1)/2)*$D133))+($K133="custom")*CustCF!FC133</f>
        <v>0</v>
      </c>
      <c r="FJ133" s="95">
        <f>($K133="Bell Curve")*(_xlfn.NORM.DIST(AND(FJ$6&gt;=$F133,FJ$6&lt;=$H133)*(FJ$6-$F133+1),$J133/2,$M133,TRUE)-_xlfn.NORM.DIST(AND(FJ$6&gt;=$F133,FJ$6&lt;=$H133)*(FI$6-$F133+1),$J133/2,$M133,TRUE))/(1-2*_xlfn.NORM.DIST(0,$J133/2,$M133,TRUE))*$D133+($K133="Steady Growth")*(AND(FJ$6&gt;=$F133,FJ$6&lt;=$H133)*((FJ$6-$F133+1)/($J133*($J133+1)/2)*$D133))+($K133="custom")*CustCF!FD133</f>
        <v>0</v>
      </c>
      <c r="FK133" s="95">
        <f>($K133="Bell Curve")*(_xlfn.NORM.DIST(AND(FK$6&gt;=$F133,FK$6&lt;=$H133)*(FK$6-$F133+1),$J133/2,$M133,TRUE)-_xlfn.NORM.DIST(AND(FK$6&gt;=$F133,FK$6&lt;=$H133)*(FJ$6-$F133+1),$J133/2,$M133,TRUE))/(1-2*_xlfn.NORM.DIST(0,$J133/2,$M133,TRUE))*$D133+($K133="Steady Growth")*(AND(FK$6&gt;=$F133,FK$6&lt;=$H133)*((FK$6-$F133+1)/($J133*($J133+1)/2)*$D133))+($K133="custom")*CustCF!FE133</f>
        <v>0</v>
      </c>
      <c r="FL133" s="95">
        <f>($K133="Bell Curve")*(_xlfn.NORM.DIST(AND(FL$6&gt;=$F133,FL$6&lt;=$H133)*(FL$6-$F133+1),$J133/2,$M133,TRUE)-_xlfn.NORM.DIST(AND(FL$6&gt;=$F133,FL$6&lt;=$H133)*(FK$6-$F133+1),$J133/2,$M133,TRUE))/(1-2*_xlfn.NORM.DIST(0,$J133/2,$M133,TRUE))*$D133+($K133="Steady Growth")*(AND(FL$6&gt;=$F133,FL$6&lt;=$H133)*((FL$6-$F133+1)/($J133*($J133+1)/2)*$D133))+($K133="custom")*CustCF!FF133</f>
        <v>0</v>
      </c>
      <c r="FM133" s="95">
        <f>($K133="Bell Curve")*(_xlfn.NORM.DIST(AND(FM$6&gt;=$F133,FM$6&lt;=$H133)*(FM$6-$F133+1),$J133/2,$M133,TRUE)-_xlfn.NORM.DIST(AND(FM$6&gt;=$F133,FM$6&lt;=$H133)*(FL$6-$F133+1),$J133/2,$M133,TRUE))/(1-2*_xlfn.NORM.DIST(0,$J133/2,$M133,TRUE))*$D133+($K133="Steady Growth")*(AND(FM$6&gt;=$F133,FM$6&lt;=$H133)*((FM$6-$F133+1)/($J133*($J133+1)/2)*$D133))+($K133="custom")*CustCF!FG133</f>
        <v>0</v>
      </c>
      <c r="FN133" s="95">
        <f>($K133="Bell Curve")*(_xlfn.NORM.DIST(AND(FN$6&gt;=$F133,FN$6&lt;=$H133)*(FN$6-$F133+1),$J133/2,$M133,TRUE)-_xlfn.NORM.DIST(AND(FN$6&gt;=$F133,FN$6&lt;=$H133)*(FM$6-$F133+1),$J133/2,$M133,TRUE))/(1-2*_xlfn.NORM.DIST(0,$J133/2,$M133,TRUE))*$D133+($K133="Steady Growth")*(AND(FN$6&gt;=$F133,FN$6&lt;=$H133)*((FN$6-$F133+1)/($J133*($J133+1)/2)*$D133))+($K133="custom")*CustCF!FH133</f>
        <v>0</v>
      </c>
      <c r="FO133" s="95">
        <f>($K133="Bell Curve")*(_xlfn.NORM.DIST(AND(FO$6&gt;=$F133,FO$6&lt;=$H133)*(FO$6-$F133+1),$J133/2,$M133,TRUE)-_xlfn.NORM.DIST(AND(FO$6&gt;=$F133,FO$6&lt;=$H133)*(FN$6-$F133+1),$J133/2,$M133,TRUE))/(1-2*_xlfn.NORM.DIST(0,$J133/2,$M133,TRUE))*$D133+($K133="Steady Growth")*(AND(FO$6&gt;=$F133,FO$6&lt;=$H133)*((FO$6-$F133+1)/($J133*($J133+1)/2)*$D133))+($K133="custom")*CustCF!FI133</f>
        <v>0</v>
      </c>
      <c r="FP133" s="95">
        <f>($K133="Bell Curve")*(_xlfn.NORM.DIST(AND(FP$6&gt;=$F133,FP$6&lt;=$H133)*(FP$6-$F133+1),$J133/2,$M133,TRUE)-_xlfn.NORM.DIST(AND(FP$6&gt;=$F133,FP$6&lt;=$H133)*(FO$6-$F133+1),$J133/2,$M133,TRUE))/(1-2*_xlfn.NORM.DIST(0,$J133/2,$M133,TRUE))*$D133+($K133="Steady Growth")*(AND(FP$6&gt;=$F133,FP$6&lt;=$H133)*((FP$6-$F133+1)/($J133*($J133+1)/2)*$D133))+($K133="custom")*CustCF!FJ133</f>
        <v>0</v>
      </c>
      <c r="FQ133" s="95">
        <f>($K133="Bell Curve")*(_xlfn.NORM.DIST(AND(FQ$6&gt;=$F133,FQ$6&lt;=$H133)*(FQ$6-$F133+1),$J133/2,$M133,TRUE)-_xlfn.NORM.DIST(AND(FQ$6&gt;=$F133,FQ$6&lt;=$H133)*(FP$6-$F133+1),$J133/2,$M133,TRUE))/(1-2*_xlfn.NORM.DIST(0,$J133/2,$M133,TRUE))*$D133+($K133="Steady Growth")*(AND(FQ$6&gt;=$F133,FQ$6&lt;=$H133)*((FQ$6-$F133+1)/($J133*($J133+1)/2)*$D133))+($K133="custom")*CustCF!FK133</f>
        <v>0</v>
      </c>
      <c r="FR133" s="95">
        <f>($K133="Bell Curve")*(_xlfn.NORM.DIST(AND(FR$6&gt;=$F133,FR$6&lt;=$H133)*(FR$6-$F133+1),$J133/2,$M133,TRUE)-_xlfn.NORM.DIST(AND(FR$6&gt;=$F133,FR$6&lt;=$H133)*(FQ$6-$F133+1),$J133/2,$M133,TRUE))/(1-2*_xlfn.NORM.DIST(0,$J133/2,$M133,TRUE))*$D133+($K133="Steady Growth")*(AND(FR$6&gt;=$F133,FR$6&lt;=$H133)*((FR$6-$F133+1)/($J133*($J133+1)/2)*$D133))+($K133="custom")*CustCF!FL133</f>
        <v>0</v>
      </c>
      <c r="FS133" s="95">
        <f>($K133="Bell Curve")*(_xlfn.NORM.DIST(AND(FS$6&gt;=$F133,FS$6&lt;=$H133)*(FS$6-$F133+1),$J133/2,$M133,TRUE)-_xlfn.NORM.DIST(AND(FS$6&gt;=$F133,FS$6&lt;=$H133)*(FR$6-$F133+1),$J133/2,$M133,TRUE))/(1-2*_xlfn.NORM.DIST(0,$J133/2,$M133,TRUE))*$D133+($K133="Steady Growth")*(AND(FS$6&gt;=$F133,FS$6&lt;=$H133)*((FS$6-$F133+1)/($J133*($J133+1)/2)*$D133))+($K133="custom")*CustCF!FM133</f>
        <v>0</v>
      </c>
      <c r="FT133" s="95">
        <f>($K133="Bell Curve")*(_xlfn.NORM.DIST(AND(FT$6&gt;=$F133,FT$6&lt;=$H133)*(FT$6-$F133+1),$J133/2,$M133,TRUE)-_xlfn.NORM.DIST(AND(FT$6&gt;=$F133,FT$6&lt;=$H133)*(FS$6-$F133+1),$J133/2,$M133,TRUE))/(1-2*_xlfn.NORM.DIST(0,$J133/2,$M133,TRUE))*$D133+($K133="Steady Growth")*(AND(FT$6&gt;=$F133,FT$6&lt;=$H133)*((FT$6-$F133+1)/($J133*($J133+1)/2)*$D133))+($K133="custom")*CustCF!FN133</f>
        <v>0</v>
      </c>
      <c r="FU133" s="95">
        <f>($K133="Bell Curve")*(_xlfn.NORM.DIST(AND(FU$6&gt;=$F133,FU$6&lt;=$H133)*(FU$6-$F133+1),$J133/2,$M133,TRUE)-_xlfn.NORM.DIST(AND(FU$6&gt;=$F133,FU$6&lt;=$H133)*(FT$6-$F133+1),$J133/2,$M133,TRUE))/(1-2*_xlfn.NORM.DIST(0,$J133/2,$M133,TRUE))*$D133+($K133="Steady Growth")*(AND(FU$6&gt;=$F133,FU$6&lt;=$H133)*((FU$6-$F133+1)/($J133*($J133+1)/2)*$D133))+($K133="custom")*CustCF!FO133</f>
        <v>0</v>
      </c>
      <c r="FV133" s="95">
        <f>($K133="Bell Curve")*(_xlfn.NORM.DIST(AND(FV$6&gt;=$F133,FV$6&lt;=$H133)*(FV$6-$F133+1),$J133/2,$M133,TRUE)-_xlfn.NORM.DIST(AND(FV$6&gt;=$F133,FV$6&lt;=$H133)*(FU$6-$F133+1),$J133/2,$M133,TRUE))/(1-2*_xlfn.NORM.DIST(0,$J133/2,$M133,TRUE))*$D133+($K133="Steady Growth")*(AND(FV$6&gt;=$F133,FV$6&lt;=$H133)*((FV$6-$F133+1)/($J133*($J133+1)/2)*$D133))+($K133="custom")*CustCF!FP133</f>
        <v>0</v>
      </c>
      <c r="FW133" s="95">
        <f>($K133="Bell Curve")*(_xlfn.NORM.DIST(AND(FW$6&gt;=$F133,FW$6&lt;=$H133)*(FW$6-$F133+1),$J133/2,$M133,TRUE)-_xlfn.NORM.DIST(AND(FW$6&gt;=$F133,FW$6&lt;=$H133)*(FV$6-$F133+1),$J133/2,$M133,TRUE))/(1-2*_xlfn.NORM.DIST(0,$J133/2,$M133,TRUE))*$D133+($K133="Steady Growth")*(AND(FW$6&gt;=$F133,FW$6&lt;=$H133)*((FW$6-$F133+1)/($J133*($J133+1)/2)*$D133))+($K133="custom")*CustCF!FQ133</f>
        <v>0</v>
      </c>
      <c r="FX133" s="95">
        <f>($K133="Bell Curve")*(_xlfn.NORM.DIST(AND(FX$6&gt;=$F133,FX$6&lt;=$H133)*(FX$6-$F133+1),$J133/2,$M133,TRUE)-_xlfn.NORM.DIST(AND(FX$6&gt;=$F133,FX$6&lt;=$H133)*(FW$6-$F133+1),$J133/2,$M133,TRUE))/(1-2*_xlfn.NORM.DIST(0,$J133/2,$M133,TRUE))*$D133+($K133="Steady Growth")*(AND(FX$6&gt;=$F133,FX$6&lt;=$H133)*((FX$6-$F133+1)/($J133*($J133+1)/2)*$D133))+($K133="custom")*CustCF!FR133</f>
        <v>0</v>
      </c>
      <c r="FY133" s="95">
        <f>($K133="Bell Curve")*(_xlfn.NORM.DIST(AND(FY$6&gt;=$F133,FY$6&lt;=$H133)*(FY$6-$F133+1),$J133/2,$M133,TRUE)-_xlfn.NORM.DIST(AND(FY$6&gt;=$F133,FY$6&lt;=$H133)*(FX$6-$F133+1),$J133/2,$M133,TRUE))/(1-2*_xlfn.NORM.DIST(0,$J133/2,$M133,TRUE))*$D133+($K133="Steady Growth")*(AND(FY$6&gt;=$F133,FY$6&lt;=$H133)*((FY$6-$F133+1)/($J133*($J133+1)/2)*$D133))+($K133="custom")*CustCF!FS133</f>
        <v>0</v>
      </c>
      <c r="FZ133" s="95">
        <f>($K133="Bell Curve")*(_xlfn.NORM.DIST(AND(FZ$6&gt;=$F133,FZ$6&lt;=$H133)*(FZ$6-$F133+1),$J133/2,$M133,TRUE)-_xlfn.NORM.DIST(AND(FZ$6&gt;=$F133,FZ$6&lt;=$H133)*(FY$6-$F133+1),$J133/2,$M133,TRUE))/(1-2*_xlfn.NORM.DIST(0,$J133/2,$M133,TRUE))*$D133+($K133="Steady Growth")*(AND(FZ$6&gt;=$F133,FZ$6&lt;=$H133)*((FZ$6-$F133+1)/($J133*($J133+1)/2)*$D133))+($K133="custom")*CustCF!FT133</f>
        <v>0</v>
      </c>
      <c r="GA133" s="95">
        <f>($K133="Bell Curve")*(_xlfn.NORM.DIST(AND(GA$6&gt;=$F133,GA$6&lt;=$H133)*(GA$6-$F133+1),$J133/2,$M133,TRUE)-_xlfn.NORM.DIST(AND(GA$6&gt;=$F133,GA$6&lt;=$H133)*(FZ$6-$F133+1),$J133/2,$M133,TRUE))/(1-2*_xlfn.NORM.DIST(0,$J133/2,$M133,TRUE))*$D133+($K133="Steady Growth")*(AND(GA$6&gt;=$F133,GA$6&lt;=$H133)*((GA$6-$F133+1)/($J133*($J133+1)/2)*$D133))+($K133="custom")*CustCF!FU133</f>
        <v>0</v>
      </c>
      <c r="GB133" s="95">
        <f>($K133="Bell Curve")*(_xlfn.NORM.DIST(AND(GB$6&gt;=$F133,GB$6&lt;=$H133)*(GB$6-$F133+1),$J133/2,$M133,TRUE)-_xlfn.NORM.DIST(AND(GB$6&gt;=$F133,GB$6&lt;=$H133)*(GA$6-$F133+1),$J133/2,$M133,TRUE))/(1-2*_xlfn.NORM.DIST(0,$J133/2,$M133,TRUE))*$D133+($K133="Steady Growth")*(AND(GB$6&gt;=$F133,GB$6&lt;=$H133)*((GB$6-$F133+1)/($J133*($J133+1)/2)*$D133))+($K133="custom")*CustCF!FV133</f>
        <v>0</v>
      </c>
      <c r="GC133" s="95">
        <f>($K133="Bell Curve")*(_xlfn.NORM.DIST(AND(GC$6&gt;=$F133,GC$6&lt;=$H133)*(GC$6-$F133+1),$J133/2,$M133,TRUE)-_xlfn.NORM.DIST(AND(GC$6&gt;=$F133,GC$6&lt;=$H133)*(GB$6-$F133+1),$J133/2,$M133,TRUE))/(1-2*_xlfn.NORM.DIST(0,$J133/2,$M133,TRUE))*$D133+($K133="Steady Growth")*(AND(GC$6&gt;=$F133,GC$6&lt;=$H133)*((GC$6-$F133+1)/($J133*($J133+1)/2)*$D133))+($K133="custom")*CustCF!FW133</f>
        <v>0</v>
      </c>
      <c r="GD133" s="95">
        <f>($K133="Bell Curve")*(_xlfn.NORM.DIST(AND(GD$6&gt;=$F133,GD$6&lt;=$H133)*(GD$6-$F133+1),$J133/2,$M133,TRUE)-_xlfn.NORM.DIST(AND(GD$6&gt;=$F133,GD$6&lt;=$H133)*(GC$6-$F133+1),$J133/2,$M133,TRUE))/(1-2*_xlfn.NORM.DIST(0,$J133/2,$M133,TRUE))*$D133+($K133="Steady Growth")*(AND(GD$6&gt;=$F133,GD$6&lt;=$H133)*((GD$6-$F133+1)/($J133*($J133+1)/2)*$D133))+($K133="custom")*CustCF!FX133</f>
        <v>0</v>
      </c>
      <c r="GE133" s="95">
        <f>($K133="Bell Curve")*(_xlfn.NORM.DIST(AND(GE$6&gt;=$F133,GE$6&lt;=$H133)*(GE$6-$F133+1),$J133/2,$M133,TRUE)-_xlfn.NORM.DIST(AND(GE$6&gt;=$F133,GE$6&lt;=$H133)*(GD$6-$F133+1),$J133/2,$M133,TRUE))/(1-2*_xlfn.NORM.DIST(0,$J133/2,$M133,TRUE))*$D133+($K133="Steady Growth")*(AND(GE$6&gt;=$F133,GE$6&lt;=$H133)*((GE$6-$F133+1)/($J133*($J133+1)/2)*$D133))+($K133="custom")*CustCF!FY133</f>
        <v>0</v>
      </c>
      <c r="GF133" s="95">
        <f>($K133="Bell Curve")*(_xlfn.NORM.DIST(AND(GF$6&gt;=$F133,GF$6&lt;=$H133)*(GF$6-$F133+1),$J133/2,$M133,TRUE)-_xlfn.NORM.DIST(AND(GF$6&gt;=$F133,GF$6&lt;=$H133)*(GE$6-$F133+1),$J133/2,$M133,TRUE))/(1-2*_xlfn.NORM.DIST(0,$J133/2,$M133,TRUE))*$D133+($K133="Steady Growth")*(AND(GF$6&gt;=$F133,GF$6&lt;=$H133)*((GF$6-$F133+1)/($J133*($J133+1)/2)*$D133))+($K133="custom")*CustCF!FZ133</f>
        <v>0</v>
      </c>
      <c r="GG133" s="95">
        <f>($K133="Bell Curve")*(_xlfn.NORM.DIST(AND(GG$6&gt;=$F133,GG$6&lt;=$H133)*(GG$6-$F133+1),$J133/2,$M133,TRUE)-_xlfn.NORM.DIST(AND(GG$6&gt;=$F133,GG$6&lt;=$H133)*(GF$6-$F133+1),$J133/2,$M133,TRUE))/(1-2*_xlfn.NORM.DIST(0,$J133/2,$M133,TRUE))*$D133+($K133="Steady Growth")*(AND(GG$6&gt;=$F133,GG$6&lt;=$H133)*((GG$6-$F133+1)/($J133*($J133+1)/2)*$D133))+($K133="custom")*CustCF!GA133</f>
        <v>0</v>
      </c>
      <c r="GH133" s="95">
        <f>($K133="Bell Curve")*(_xlfn.NORM.DIST(AND(GH$6&gt;=$F133,GH$6&lt;=$H133)*(GH$6-$F133+1),$J133/2,$M133,TRUE)-_xlfn.NORM.DIST(AND(GH$6&gt;=$F133,GH$6&lt;=$H133)*(GG$6-$F133+1),$J133/2,$M133,TRUE))/(1-2*_xlfn.NORM.DIST(0,$J133/2,$M133,TRUE))*$D133+($K133="Steady Growth")*(AND(GH$6&gt;=$F133,GH$6&lt;=$H133)*((GH$6-$F133+1)/($J133*($J133+1)/2)*$D133))+($K133="custom")*CustCF!GB133</f>
        <v>0</v>
      </c>
      <c r="GI133" s="95">
        <f>($K133="Bell Curve")*(_xlfn.NORM.DIST(AND(GI$6&gt;=$F133,GI$6&lt;=$H133)*(GI$6-$F133+1),$J133/2,$M133,TRUE)-_xlfn.NORM.DIST(AND(GI$6&gt;=$F133,GI$6&lt;=$H133)*(GH$6-$F133+1),$J133/2,$M133,TRUE))/(1-2*_xlfn.NORM.DIST(0,$J133/2,$M133,TRUE))*$D133+($K133="Steady Growth")*(AND(GI$6&gt;=$F133,GI$6&lt;=$H133)*((GI$6-$F133+1)/($J133*($J133+1)/2)*$D133))+($K133="custom")*CustCF!GC133</f>
        <v>0</v>
      </c>
      <c r="GJ133" s="95">
        <f>($K133="Bell Curve")*(_xlfn.NORM.DIST(AND(GJ$6&gt;=$F133,GJ$6&lt;=$H133)*(GJ$6-$F133+1),$J133/2,$M133,TRUE)-_xlfn.NORM.DIST(AND(GJ$6&gt;=$F133,GJ$6&lt;=$H133)*(GI$6-$F133+1),$J133/2,$M133,TRUE))/(1-2*_xlfn.NORM.DIST(0,$J133/2,$M133,TRUE))*$D133+($K133="Steady Growth")*(AND(GJ$6&gt;=$F133,GJ$6&lt;=$H133)*((GJ$6-$F133+1)/($J133*($J133+1)/2)*$D133))+($K133="custom")*CustCF!GD133</f>
        <v>0</v>
      </c>
      <c r="GK133" s="95">
        <f>($K133="Bell Curve")*(_xlfn.NORM.DIST(AND(GK$6&gt;=$F133,GK$6&lt;=$H133)*(GK$6-$F133+1),$J133/2,$M133,TRUE)-_xlfn.NORM.DIST(AND(GK$6&gt;=$F133,GK$6&lt;=$H133)*(GJ$6-$F133+1),$J133/2,$M133,TRUE))/(1-2*_xlfn.NORM.DIST(0,$J133/2,$M133,TRUE))*$D133+($K133="Steady Growth")*(AND(GK$6&gt;=$F133,GK$6&lt;=$H133)*((GK$6-$F133+1)/($J133*($J133+1)/2)*$D133))+($K133="custom")*CustCF!GE133</f>
        <v>0</v>
      </c>
      <c r="GL133" s="95">
        <f>($K133="Bell Curve")*(_xlfn.NORM.DIST(AND(GL$6&gt;=$F133,GL$6&lt;=$H133)*(GL$6-$F133+1),$J133/2,$M133,TRUE)-_xlfn.NORM.DIST(AND(GL$6&gt;=$F133,GL$6&lt;=$H133)*(GK$6-$F133+1),$J133/2,$M133,TRUE))/(1-2*_xlfn.NORM.DIST(0,$J133/2,$M133,TRUE))*$D133+($K133="Steady Growth")*(AND(GL$6&gt;=$F133,GL$6&lt;=$H133)*((GL$6-$F133+1)/($J133*($J133+1)/2)*$D133))+($K133="custom")*CustCF!GF133</f>
        <v>0</v>
      </c>
      <c r="GM133" s="95">
        <f>($K133="Bell Curve")*(_xlfn.NORM.DIST(AND(GM$6&gt;=$F133,GM$6&lt;=$H133)*(GM$6-$F133+1),$J133/2,$M133,TRUE)-_xlfn.NORM.DIST(AND(GM$6&gt;=$F133,GM$6&lt;=$H133)*(GL$6-$F133+1),$J133/2,$M133,TRUE))/(1-2*_xlfn.NORM.DIST(0,$J133/2,$M133,TRUE))*$D133+($K133="Steady Growth")*(AND(GM$6&gt;=$F133,GM$6&lt;=$H133)*((GM$6-$F133+1)/($J133*($J133+1)/2)*$D133))+($K133="custom")*CustCF!GG133</f>
        <v>0</v>
      </c>
      <c r="GN133" s="268">
        <f>($K133="Bell Curve")*(_xlfn.NORM.DIST(AND(GN$6&gt;=$F133,GN$6&lt;=$H133)*(GN$6-$F133+1),$J133/2,$M133,TRUE)-_xlfn.NORM.DIST(AND(GN$6&gt;=$F133,GN$6&lt;=$H133)*(GM$6-$F133+1),$J133/2,$M133,TRUE))/(1-2*_xlfn.NORM.DIST(0,$J133/2,$M133,TRUE))*$D133+($K133="Steady Growth")*(AND(GN$6&gt;=$F133,GN$6&lt;=$H133)*((GN$6-$F133+1)/($J133*($J133+1)/2)*$D133))+($K133="custom")*CustCF!GH133</f>
        <v>0</v>
      </c>
      <c r="GO133" s="1"/>
      <c r="GP133" s="67"/>
    </row>
    <row r="134" spans="1:198" customFormat="1" outlineLevel="1" x14ac:dyDescent="0.75">
      <c r="A134" s="1"/>
      <c r="B134" s="1"/>
      <c r="C134" s="262" t="str">
        <f>Budget!AF15</f>
        <v>Grand opening</v>
      </c>
      <c r="D134" s="19">
        <f>Budget!AG15</f>
        <v>1100000</v>
      </c>
      <c r="E134" s="19">
        <f t="shared" ref="E134:E135" si="65">IF(D134&lt;&gt;0,F134,"")</f>
        <v>21</v>
      </c>
      <c r="F134" s="263">
        <f t="shared" ref="F134" si="66">+H134-3</f>
        <v>21</v>
      </c>
      <c r="G134" s="257">
        <f>IF(L134="custom",CustCF!F134,INDEX($P$8:$GN$8,MATCH(F134,$P$6:$GN$6,0)))</f>
        <v>46691</v>
      </c>
      <c r="H134" s="264">
        <v>24</v>
      </c>
      <c r="I134" s="257">
        <f>IF(L134="custom",CustCF!G134,INDEX($P$8:$GN$8,MATCH(H134,$P$6:$GN$6,0)))</f>
        <v>46783</v>
      </c>
      <c r="J134" s="260">
        <f t="shared" ref="J134" si="67">H134-F134+1</f>
        <v>4</v>
      </c>
      <c r="K134" s="265" t="s">
        <v>116</v>
      </c>
      <c r="L134" s="266" t="s">
        <v>141</v>
      </c>
      <c r="M134" s="267">
        <f t="shared" ref="M134" si="68">INDEX($D$291:$D$296,MATCH(L134,$C$291:$C$296,0))</f>
        <v>9</v>
      </c>
      <c r="N134" s="18">
        <f>SUM(P134:GN134)</f>
        <v>1100000</v>
      </c>
      <c r="O134" s="1372">
        <f t="shared" si="46"/>
        <v>0</v>
      </c>
      <c r="P134" s="95">
        <f>($K134="Bell Curve")*(_xlfn.NORM.DIST(AND(P$6&gt;=$F134,P$6&lt;=$H134)*(P$6-$F134+1),$J134/2,$M134,TRUE)-_xlfn.NORM.DIST(AND(P$6&gt;=$F134,P$6&lt;=$H134)*(O$6-$F134+1),$J134/2,$M134,TRUE))/(1-2*_xlfn.NORM.DIST(0,$J134/2,$M134,TRUE))*$D134+($K134="Steady Growth")*(AND(P$6&gt;=$F134,P$6&lt;=$H134)*((P$6-$F134+1)/($J134*($J134+1)/2)*$D134))+($K134="custom")*CustCF!J134</f>
        <v>0</v>
      </c>
      <c r="Q134" s="95">
        <f>($K134="Bell Curve")*(_xlfn.NORM.DIST(AND(Q$6&gt;=$F134,Q$6&lt;=$H134)*(Q$6-$F134+1),$J134/2,$M134,TRUE)-_xlfn.NORM.DIST(AND(Q$6&gt;=$F134,Q$6&lt;=$H134)*(P$6-$F134+1),$J134/2,$M134,TRUE))/(1-2*_xlfn.NORM.DIST(0,$J134/2,$M134,TRUE))*$D134+($K134="Steady Growth")*(AND(Q$6&gt;=$F134,Q$6&lt;=$H134)*((Q$6-$F134+1)/($J134*($J134+1)/2)*$D134))+($K134="custom")*CustCF!K134</f>
        <v>0</v>
      </c>
      <c r="R134" s="95">
        <f>($K134="Bell Curve")*(_xlfn.NORM.DIST(AND(R$6&gt;=$F134,R$6&lt;=$H134)*(R$6-$F134+1),$J134/2,$M134,TRUE)-_xlfn.NORM.DIST(AND(R$6&gt;=$F134,R$6&lt;=$H134)*(Q$6-$F134+1),$J134/2,$M134,TRUE))/(1-2*_xlfn.NORM.DIST(0,$J134/2,$M134,TRUE))*$D134+($K134="Steady Growth")*(AND(R$6&gt;=$F134,R$6&lt;=$H134)*((R$6-$F134+1)/($J134*($J134+1)/2)*$D134))+($K134="custom")*CustCF!L134</f>
        <v>0</v>
      </c>
      <c r="S134" s="95">
        <f>($K134="Bell Curve")*(_xlfn.NORM.DIST(AND(S$6&gt;=$F134,S$6&lt;=$H134)*(S$6-$F134+1),$J134/2,$M134,TRUE)-_xlfn.NORM.DIST(AND(S$6&gt;=$F134,S$6&lt;=$H134)*(R$6-$F134+1),$J134/2,$M134,TRUE))/(1-2*_xlfn.NORM.DIST(0,$J134/2,$M134,TRUE))*$D134+($K134="Steady Growth")*(AND(S$6&gt;=$F134,S$6&lt;=$H134)*((S$6-$F134+1)/($J134*($J134+1)/2)*$D134))+($K134="custom")*CustCF!M134</f>
        <v>0</v>
      </c>
      <c r="T134" s="95">
        <f>($K134="Bell Curve")*(_xlfn.NORM.DIST(AND(T$6&gt;=$F134,T$6&lt;=$H134)*(T$6-$F134+1),$J134/2,$M134,TRUE)-_xlfn.NORM.DIST(AND(T$6&gt;=$F134,T$6&lt;=$H134)*(S$6-$F134+1),$J134/2,$M134,TRUE))/(1-2*_xlfn.NORM.DIST(0,$J134/2,$M134,TRUE))*$D134+($K134="Steady Growth")*(AND(T$6&gt;=$F134,T$6&lt;=$H134)*((T$6-$F134+1)/($J134*($J134+1)/2)*$D134))+($K134="custom")*CustCF!N134</f>
        <v>0</v>
      </c>
      <c r="U134" s="95">
        <f>($K134="Bell Curve")*(_xlfn.NORM.DIST(AND(U$6&gt;=$F134,U$6&lt;=$H134)*(U$6-$F134+1),$J134/2,$M134,TRUE)-_xlfn.NORM.DIST(AND(U$6&gt;=$F134,U$6&lt;=$H134)*(T$6-$F134+1),$J134/2,$M134,TRUE))/(1-2*_xlfn.NORM.DIST(0,$J134/2,$M134,TRUE))*$D134+($K134="Steady Growth")*(AND(U$6&gt;=$F134,U$6&lt;=$H134)*((U$6-$F134+1)/($J134*($J134+1)/2)*$D134))+($K134="custom")*CustCF!O134</f>
        <v>0</v>
      </c>
      <c r="V134" s="95">
        <f>($K134="Bell Curve")*(_xlfn.NORM.DIST(AND(V$6&gt;=$F134,V$6&lt;=$H134)*(V$6-$F134+1),$J134/2,$M134,TRUE)-_xlfn.NORM.DIST(AND(V$6&gt;=$F134,V$6&lt;=$H134)*(U$6-$F134+1),$J134/2,$M134,TRUE))/(1-2*_xlfn.NORM.DIST(0,$J134/2,$M134,TRUE))*$D134+($K134="Steady Growth")*(AND(V$6&gt;=$F134,V$6&lt;=$H134)*((V$6-$F134+1)/($J134*($J134+1)/2)*$D134))+($K134="custom")*CustCF!P134</f>
        <v>0</v>
      </c>
      <c r="W134" s="95">
        <f>($K134="Bell Curve")*(_xlfn.NORM.DIST(AND(W$6&gt;=$F134,W$6&lt;=$H134)*(W$6-$F134+1),$J134/2,$M134,TRUE)-_xlfn.NORM.DIST(AND(W$6&gt;=$F134,W$6&lt;=$H134)*(V$6-$F134+1),$J134/2,$M134,TRUE))/(1-2*_xlfn.NORM.DIST(0,$J134/2,$M134,TRUE))*$D134+($K134="Steady Growth")*(AND(W$6&gt;=$F134,W$6&lt;=$H134)*((W$6-$F134+1)/($J134*($J134+1)/2)*$D134))+($K134="custom")*CustCF!Q134</f>
        <v>0</v>
      </c>
      <c r="X134" s="95">
        <f>($K134="Bell Curve")*(_xlfn.NORM.DIST(AND(X$6&gt;=$F134,X$6&lt;=$H134)*(X$6-$F134+1),$J134/2,$M134,TRUE)-_xlfn.NORM.DIST(AND(X$6&gt;=$F134,X$6&lt;=$H134)*(W$6-$F134+1),$J134/2,$M134,TRUE))/(1-2*_xlfn.NORM.DIST(0,$J134/2,$M134,TRUE))*$D134+($K134="Steady Growth")*(AND(X$6&gt;=$F134,X$6&lt;=$H134)*((X$6-$F134+1)/($J134*($J134+1)/2)*$D134))+($K134="custom")*CustCF!R134</f>
        <v>0</v>
      </c>
      <c r="Y134" s="95">
        <f>($K134="Bell Curve")*(_xlfn.NORM.DIST(AND(Y$6&gt;=$F134,Y$6&lt;=$H134)*(Y$6-$F134+1),$J134/2,$M134,TRUE)-_xlfn.NORM.DIST(AND(Y$6&gt;=$F134,Y$6&lt;=$H134)*(X$6-$F134+1),$J134/2,$M134,TRUE))/(1-2*_xlfn.NORM.DIST(0,$J134/2,$M134,TRUE))*$D134+($K134="Steady Growth")*(AND(Y$6&gt;=$F134,Y$6&lt;=$H134)*((Y$6-$F134+1)/($J134*($J134+1)/2)*$D134))+($K134="custom")*CustCF!S134</f>
        <v>0</v>
      </c>
      <c r="Z134" s="95">
        <f>($K134="Bell Curve")*(_xlfn.NORM.DIST(AND(Z$6&gt;=$F134,Z$6&lt;=$H134)*(Z$6-$F134+1),$J134/2,$M134,TRUE)-_xlfn.NORM.DIST(AND(Z$6&gt;=$F134,Z$6&lt;=$H134)*(Y$6-$F134+1),$J134/2,$M134,TRUE))/(1-2*_xlfn.NORM.DIST(0,$J134/2,$M134,TRUE))*$D134+($K134="Steady Growth")*(AND(Z$6&gt;=$F134,Z$6&lt;=$H134)*((Z$6-$F134+1)/($J134*($J134+1)/2)*$D134))+($K134="custom")*CustCF!T134</f>
        <v>0</v>
      </c>
      <c r="AA134" s="95">
        <f>($K134="Bell Curve")*(_xlfn.NORM.DIST(AND(AA$6&gt;=$F134,AA$6&lt;=$H134)*(AA$6-$F134+1),$J134/2,$M134,TRUE)-_xlfn.NORM.DIST(AND(AA$6&gt;=$F134,AA$6&lt;=$H134)*(Z$6-$F134+1),$J134/2,$M134,TRUE))/(1-2*_xlfn.NORM.DIST(0,$J134/2,$M134,TRUE))*$D134+($K134="Steady Growth")*(AND(AA$6&gt;=$F134,AA$6&lt;=$H134)*((AA$6-$F134+1)/($J134*($J134+1)/2)*$D134))+($K134="custom")*CustCF!U134</f>
        <v>0</v>
      </c>
      <c r="AB134" s="95">
        <f>($K134="Bell Curve")*(_xlfn.NORM.DIST(AND(AB$6&gt;=$F134,AB$6&lt;=$H134)*(AB$6-$F134+1),$J134/2,$M134,TRUE)-_xlfn.NORM.DIST(AND(AB$6&gt;=$F134,AB$6&lt;=$H134)*(AA$6-$F134+1),$J134/2,$M134,TRUE))/(1-2*_xlfn.NORM.DIST(0,$J134/2,$M134,TRUE))*$D134+($K134="Steady Growth")*(AND(AB$6&gt;=$F134,AB$6&lt;=$H134)*((AB$6-$F134+1)/($J134*($J134+1)/2)*$D134))+($K134="custom")*CustCF!V134</f>
        <v>0</v>
      </c>
      <c r="AC134" s="95">
        <f>($K134="Bell Curve")*(_xlfn.NORM.DIST(AND(AC$6&gt;=$F134,AC$6&lt;=$H134)*(AC$6-$F134+1),$J134/2,$M134,TRUE)-_xlfn.NORM.DIST(AND(AC$6&gt;=$F134,AC$6&lt;=$H134)*(AB$6-$F134+1),$J134/2,$M134,TRUE))/(1-2*_xlfn.NORM.DIST(0,$J134/2,$M134,TRUE))*$D134+($K134="Steady Growth")*(AND(AC$6&gt;=$F134,AC$6&lt;=$H134)*((AC$6-$F134+1)/($J134*($J134+1)/2)*$D134))+($K134="custom")*CustCF!W134</f>
        <v>0</v>
      </c>
      <c r="AD134" s="95">
        <f>($K134="Bell Curve")*(_xlfn.NORM.DIST(AND(AD$6&gt;=$F134,AD$6&lt;=$H134)*(AD$6-$F134+1),$J134/2,$M134,TRUE)-_xlfn.NORM.DIST(AND(AD$6&gt;=$F134,AD$6&lt;=$H134)*(AC$6-$F134+1),$J134/2,$M134,TRUE))/(1-2*_xlfn.NORM.DIST(0,$J134/2,$M134,TRUE))*$D134+($K134="Steady Growth")*(AND(AD$6&gt;=$F134,AD$6&lt;=$H134)*((AD$6-$F134+1)/($J134*($J134+1)/2)*$D134))+($K134="custom")*CustCF!X134</f>
        <v>0</v>
      </c>
      <c r="AE134" s="95">
        <f>($K134="Bell Curve")*(_xlfn.NORM.DIST(AND(AE$6&gt;=$F134,AE$6&lt;=$H134)*(AE$6-$F134+1),$J134/2,$M134,TRUE)-_xlfn.NORM.DIST(AND(AE$6&gt;=$F134,AE$6&lt;=$H134)*(AD$6-$F134+1),$J134/2,$M134,TRUE))/(1-2*_xlfn.NORM.DIST(0,$J134/2,$M134,TRUE))*$D134+($K134="Steady Growth")*(AND(AE$6&gt;=$F134,AE$6&lt;=$H134)*((AE$6-$F134+1)/($J134*($J134+1)/2)*$D134))+($K134="custom")*CustCF!Y134</f>
        <v>0</v>
      </c>
      <c r="AF134" s="95">
        <f>($K134="Bell Curve")*(_xlfn.NORM.DIST(AND(AF$6&gt;=$F134,AF$6&lt;=$H134)*(AF$6-$F134+1),$J134/2,$M134,TRUE)-_xlfn.NORM.DIST(AND(AF$6&gt;=$F134,AF$6&lt;=$H134)*(AE$6-$F134+1),$J134/2,$M134,TRUE))/(1-2*_xlfn.NORM.DIST(0,$J134/2,$M134,TRUE))*$D134+($K134="Steady Growth")*(AND(AF$6&gt;=$F134,AF$6&lt;=$H134)*((AF$6-$F134+1)/($J134*($J134+1)/2)*$D134))+($K134="custom")*CustCF!Z134</f>
        <v>0</v>
      </c>
      <c r="AG134" s="95">
        <f>($K134="Bell Curve")*(_xlfn.NORM.DIST(AND(AG$6&gt;=$F134,AG$6&lt;=$H134)*(AG$6-$F134+1),$J134/2,$M134,TRUE)-_xlfn.NORM.DIST(AND(AG$6&gt;=$F134,AG$6&lt;=$H134)*(AF$6-$F134+1),$J134/2,$M134,TRUE))/(1-2*_xlfn.NORM.DIST(0,$J134/2,$M134,TRUE))*$D134+($K134="Steady Growth")*(AND(AG$6&gt;=$F134,AG$6&lt;=$H134)*((AG$6-$F134+1)/($J134*($J134+1)/2)*$D134))+($K134="custom")*CustCF!AA134</f>
        <v>0</v>
      </c>
      <c r="AH134" s="95">
        <f>($K134="Bell Curve")*(_xlfn.NORM.DIST(AND(AH$6&gt;=$F134,AH$6&lt;=$H134)*(AH$6-$F134+1),$J134/2,$M134,TRUE)-_xlfn.NORM.DIST(AND(AH$6&gt;=$F134,AH$6&lt;=$H134)*(AG$6-$F134+1),$J134/2,$M134,TRUE))/(1-2*_xlfn.NORM.DIST(0,$J134/2,$M134,TRUE))*$D134+($K134="Steady Growth")*(AND(AH$6&gt;=$F134,AH$6&lt;=$H134)*((AH$6-$F134+1)/($J134*($J134+1)/2)*$D134))+($K134="custom")*CustCF!AB134</f>
        <v>0</v>
      </c>
      <c r="AI134" s="95">
        <f>($K134="Bell Curve")*(_xlfn.NORM.DIST(AND(AI$6&gt;=$F134,AI$6&lt;=$H134)*(AI$6-$F134+1),$J134/2,$M134,TRUE)-_xlfn.NORM.DIST(AND(AI$6&gt;=$F134,AI$6&lt;=$H134)*(AH$6-$F134+1),$J134/2,$M134,TRUE))/(1-2*_xlfn.NORM.DIST(0,$J134/2,$M134,TRUE))*$D134+($K134="Steady Growth")*(AND(AI$6&gt;=$F134,AI$6&lt;=$H134)*((AI$6-$F134+1)/($J134*($J134+1)/2)*$D134))+($K134="custom")*CustCF!AC134</f>
        <v>0</v>
      </c>
      <c r="AJ134" s="95">
        <f>($K134="Bell Curve")*(_xlfn.NORM.DIST(AND(AJ$6&gt;=$F134,AJ$6&lt;=$H134)*(AJ$6-$F134+1),$J134/2,$M134,TRUE)-_xlfn.NORM.DIST(AND(AJ$6&gt;=$F134,AJ$6&lt;=$H134)*(AI$6-$F134+1),$J134/2,$M134,TRUE))/(1-2*_xlfn.NORM.DIST(0,$J134/2,$M134,TRUE))*$D134+($K134="Steady Growth")*(AND(AJ$6&gt;=$F134,AJ$6&lt;=$H134)*((AJ$6-$F134+1)/($J134*($J134+1)/2)*$D134))+($K134="custom")*CustCF!AD134</f>
        <v>0</v>
      </c>
      <c r="AK134" s="95">
        <f>($K134="Bell Curve")*(_xlfn.NORM.DIST(AND(AK$6&gt;=$F134,AK$6&lt;=$H134)*(AK$6-$F134+1),$J134/2,$M134,TRUE)-_xlfn.NORM.DIST(AND(AK$6&gt;=$F134,AK$6&lt;=$H134)*(AJ$6-$F134+1),$J134/2,$M134,TRUE))/(1-2*_xlfn.NORM.DIST(0,$J134/2,$M134,TRUE))*$D134+($K134="Steady Growth")*(AND(AK$6&gt;=$F134,AK$6&lt;=$H134)*((AK$6-$F134+1)/($J134*($J134+1)/2)*$D134))+($K134="custom")*CustCF!AE134</f>
        <v>273304.23633670242</v>
      </c>
      <c r="AL134" s="95">
        <f>($K134="Bell Curve")*(_xlfn.NORM.DIST(AND(AL$6&gt;=$F134,AL$6&lt;=$H134)*(AL$6-$F134+1),$J134/2,$M134,TRUE)-_xlfn.NORM.DIST(AND(AL$6&gt;=$F134,AL$6&lt;=$H134)*(AK$6-$F134+1),$J134/2,$M134,TRUE))/(1-2*_xlfn.NORM.DIST(0,$J134/2,$M134,TRUE))*$D134+($K134="Steady Growth")*(AND(AL$6&gt;=$F134,AL$6&lt;=$H134)*((AL$6-$F134+1)/($J134*($J134+1)/2)*$D134))+($K134="custom")*CustCF!AF134</f>
        <v>276695.76366329758</v>
      </c>
      <c r="AM134" s="95">
        <f>($K134="Bell Curve")*(_xlfn.NORM.DIST(AND(AM$6&gt;=$F134,AM$6&lt;=$H134)*(AM$6-$F134+1),$J134/2,$M134,TRUE)-_xlfn.NORM.DIST(AND(AM$6&gt;=$F134,AM$6&lt;=$H134)*(AL$6-$F134+1),$J134/2,$M134,TRUE))/(1-2*_xlfn.NORM.DIST(0,$J134/2,$M134,TRUE))*$D134+($K134="Steady Growth")*(AND(AM$6&gt;=$F134,AM$6&lt;=$H134)*((AM$6-$F134+1)/($J134*($J134+1)/2)*$D134))+($K134="custom")*CustCF!AG134</f>
        <v>276695.76366329758</v>
      </c>
      <c r="AN134" s="95">
        <f>($K134="Bell Curve")*(_xlfn.NORM.DIST(AND(AN$6&gt;=$F134,AN$6&lt;=$H134)*(AN$6-$F134+1),$J134/2,$M134,TRUE)-_xlfn.NORM.DIST(AND(AN$6&gt;=$F134,AN$6&lt;=$H134)*(AM$6-$F134+1),$J134/2,$M134,TRUE))/(1-2*_xlfn.NORM.DIST(0,$J134/2,$M134,TRUE))*$D134+($K134="Steady Growth")*(AND(AN$6&gt;=$F134,AN$6&lt;=$H134)*((AN$6-$F134+1)/($J134*($J134+1)/2)*$D134))+($K134="custom")*CustCF!AH134</f>
        <v>273304.23633670242</v>
      </c>
      <c r="AO134" s="95">
        <f>($K134="Bell Curve")*(_xlfn.NORM.DIST(AND(AO$6&gt;=$F134,AO$6&lt;=$H134)*(AO$6-$F134+1),$J134/2,$M134,TRUE)-_xlfn.NORM.DIST(AND(AO$6&gt;=$F134,AO$6&lt;=$H134)*(AN$6-$F134+1),$J134/2,$M134,TRUE))/(1-2*_xlfn.NORM.DIST(0,$J134/2,$M134,TRUE))*$D134+($K134="Steady Growth")*(AND(AO$6&gt;=$F134,AO$6&lt;=$H134)*((AO$6-$F134+1)/($J134*($J134+1)/2)*$D134))+($K134="custom")*CustCF!AI134</f>
        <v>0</v>
      </c>
      <c r="AP134" s="95">
        <f>($K134="Bell Curve")*(_xlfn.NORM.DIST(AND(AP$6&gt;=$F134,AP$6&lt;=$H134)*(AP$6-$F134+1),$J134/2,$M134,TRUE)-_xlfn.NORM.DIST(AND(AP$6&gt;=$F134,AP$6&lt;=$H134)*(AO$6-$F134+1),$J134/2,$M134,TRUE))/(1-2*_xlfn.NORM.DIST(0,$J134/2,$M134,TRUE))*$D134+($K134="Steady Growth")*(AND(AP$6&gt;=$F134,AP$6&lt;=$H134)*((AP$6-$F134+1)/($J134*($J134+1)/2)*$D134))+($K134="custom")*CustCF!AJ134</f>
        <v>0</v>
      </c>
      <c r="AQ134" s="95">
        <f>($K134="Bell Curve")*(_xlfn.NORM.DIST(AND(AQ$6&gt;=$F134,AQ$6&lt;=$H134)*(AQ$6-$F134+1),$J134/2,$M134,TRUE)-_xlfn.NORM.DIST(AND(AQ$6&gt;=$F134,AQ$6&lt;=$H134)*(AP$6-$F134+1),$J134/2,$M134,TRUE))/(1-2*_xlfn.NORM.DIST(0,$J134/2,$M134,TRUE))*$D134+($K134="Steady Growth")*(AND(AQ$6&gt;=$F134,AQ$6&lt;=$H134)*((AQ$6-$F134+1)/($J134*($J134+1)/2)*$D134))+($K134="custom")*CustCF!AK134</f>
        <v>0</v>
      </c>
      <c r="AR134" s="95">
        <f>($K134="Bell Curve")*(_xlfn.NORM.DIST(AND(AR$6&gt;=$F134,AR$6&lt;=$H134)*(AR$6-$F134+1),$J134/2,$M134,TRUE)-_xlfn.NORM.DIST(AND(AR$6&gt;=$F134,AR$6&lt;=$H134)*(AQ$6-$F134+1),$J134/2,$M134,TRUE))/(1-2*_xlfn.NORM.DIST(0,$J134/2,$M134,TRUE))*$D134+($K134="Steady Growth")*(AND(AR$6&gt;=$F134,AR$6&lt;=$H134)*((AR$6-$F134+1)/($J134*($J134+1)/2)*$D134))+($K134="custom")*CustCF!AL134</f>
        <v>0</v>
      </c>
      <c r="AS134" s="95">
        <f>($K134="Bell Curve")*(_xlfn.NORM.DIST(AND(AS$6&gt;=$F134,AS$6&lt;=$H134)*(AS$6-$F134+1),$J134/2,$M134,TRUE)-_xlfn.NORM.DIST(AND(AS$6&gt;=$F134,AS$6&lt;=$H134)*(AR$6-$F134+1),$J134/2,$M134,TRUE))/(1-2*_xlfn.NORM.DIST(0,$J134/2,$M134,TRUE))*$D134+($K134="Steady Growth")*(AND(AS$6&gt;=$F134,AS$6&lt;=$H134)*((AS$6-$F134+1)/($J134*($J134+1)/2)*$D134))+($K134="custom")*CustCF!AM134</f>
        <v>0</v>
      </c>
      <c r="AT134" s="95">
        <f>($K134="Bell Curve")*(_xlfn.NORM.DIST(AND(AT$6&gt;=$F134,AT$6&lt;=$H134)*(AT$6-$F134+1),$J134/2,$M134,TRUE)-_xlfn.NORM.DIST(AND(AT$6&gt;=$F134,AT$6&lt;=$H134)*(AS$6-$F134+1),$J134/2,$M134,TRUE))/(1-2*_xlfn.NORM.DIST(0,$J134/2,$M134,TRUE))*$D134+($K134="Steady Growth")*(AND(AT$6&gt;=$F134,AT$6&lt;=$H134)*((AT$6-$F134+1)/($J134*($J134+1)/2)*$D134))+($K134="custom")*CustCF!AN134</f>
        <v>0</v>
      </c>
      <c r="AU134" s="95">
        <f>($K134="Bell Curve")*(_xlfn.NORM.DIST(AND(AU$6&gt;=$F134,AU$6&lt;=$H134)*(AU$6-$F134+1),$J134/2,$M134,TRUE)-_xlfn.NORM.DIST(AND(AU$6&gt;=$F134,AU$6&lt;=$H134)*(AT$6-$F134+1),$J134/2,$M134,TRUE))/(1-2*_xlfn.NORM.DIST(0,$J134/2,$M134,TRUE))*$D134+($K134="Steady Growth")*(AND(AU$6&gt;=$F134,AU$6&lt;=$H134)*((AU$6-$F134+1)/($J134*($J134+1)/2)*$D134))+($K134="custom")*CustCF!AO134</f>
        <v>0</v>
      </c>
      <c r="AV134" s="95">
        <f>($K134="Bell Curve")*(_xlfn.NORM.DIST(AND(AV$6&gt;=$F134,AV$6&lt;=$H134)*(AV$6-$F134+1),$J134/2,$M134,TRUE)-_xlfn.NORM.DIST(AND(AV$6&gt;=$F134,AV$6&lt;=$H134)*(AU$6-$F134+1),$J134/2,$M134,TRUE))/(1-2*_xlfn.NORM.DIST(0,$J134/2,$M134,TRUE))*$D134+($K134="Steady Growth")*(AND(AV$6&gt;=$F134,AV$6&lt;=$H134)*((AV$6-$F134+1)/($J134*($J134+1)/2)*$D134))+($K134="custom")*CustCF!AP134</f>
        <v>0</v>
      </c>
      <c r="AW134" s="95">
        <f>($K134="Bell Curve")*(_xlfn.NORM.DIST(AND(AW$6&gt;=$F134,AW$6&lt;=$H134)*(AW$6-$F134+1),$J134/2,$M134,TRUE)-_xlfn.NORM.DIST(AND(AW$6&gt;=$F134,AW$6&lt;=$H134)*(AV$6-$F134+1),$J134/2,$M134,TRUE))/(1-2*_xlfn.NORM.DIST(0,$J134/2,$M134,TRUE))*$D134+($K134="Steady Growth")*(AND(AW$6&gt;=$F134,AW$6&lt;=$H134)*((AW$6-$F134+1)/($J134*($J134+1)/2)*$D134))+($K134="custom")*CustCF!AQ134</f>
        <v>0</v>
      </c>
      <c r="AX134" s="95">
        <f>($K134="Bell Curve")*(_xlfn.NORM.DIST(AND(AX$6&gt;=$F134,AX$6&lt;=$H134)*(AX$6-$F134+1),$J134/2,$M134,TRUE)-_xlfn.NORM.DIST(AND(AX$6&gt;=$F134,AX$6&lt;=$H134)*(AW$6-$F134+1),$J134/2,$M134,TRUE))/(1-2*_xlfn.NORM.DIST(0,$J134/2,$M134,TRUE))*$D134+($K134="Steady Growth")*(AND(AX$6&gt;=$F134,AX$6&lt;=$H134)*((AX$6-$F134+1)/($J134*($J134+1)/2)*$D134))+($K134="custom")*CustCF!AR134</f>
        <v>0</v>
      </c>
      <c r="AY134" s="95">
        <f>($K134="Bell Curve")*(_xlfn.NORM.DIST(AND(AY$6&gt;=$F134,AY$6&lt;=$H134)*(AY$6-$F134+1),$J134/2,$M134,TRUE)-_xlfn.NORM.DIST(AND(AY$6&gt;=$F134,AY$6&lt;=$H134)*(AX$6-$F134+1),$J134/2,$M134,TRUE))/(1-2*_xlfn.NORM.DIST(0,$J134/2,$M134,TRUE))*$D134+($K134="Steady Growth")*(AND(AY$6&gt;=$F134,AY$6&lt;=$H134)*((AY$6-$F134+1)/($J134*($J134+1)/2)*$D134))+($K134="custom")*CustCF!AS134</f>
        <v>0</v>
      </c>
      <c r="AZ134" s="95">
        <f>($K134="Bell Curve")*(_xlfn.NORM.DIST(AND(AZ$6&gt;=$F134,AZ$6&lt;=$H134)*(AZ$6-$F134+1),$J134/2,$M134,TRUE)-_xlfn.NORM.DIST(AND(AZ$6&gt;=$F134,AZ$6&lt;=$H134)*(AY$6-$F134+1),$J134/2,$M134,TRUE))/(1-2*_xlfn.NORM.DIST(0,$J134/2,$M134,TRUE))*$D134+($K134="Steady Growth")*(AND(AZ$6&gt;=$F134,AZ$6&lt;=$H134)*((AZ$6-$F134+1)/($J134*($J134+1)/2)*$D134))+($K134="custom")*CustCF!AT134</f>
        <v>0</v>
      </c>
      <c r="BA134" s="95">
        <f>($K134="Bell Curve")*(_xlfn.NORM.DIST(AND(BA$6&gt;=$F134,BA$6&lt;=$H134)*(BA$6-$F134+1),$J134/2,$M134,TRUE)-_xlfn.NORM.DIST(AND(BA$6&gt;=$F134,BA$6&lt;=$H134)*(AZ$6-$F134+1),$J134/2,$M134,TRUE))/(1-2*_xlfn.NORM.DIST(0,$J134/2,$M134,TRUE))*$D134+($K134="Steady Growth")*(AND(BA$6&gt;=$F134,BA$6&lt;=$H134)*((BA$6-$F134+1)/($J134*($J134+1)/2)*$D134))+($K134="custom")*CustCF!AU134</f>
        <v>0</v>
      </c>
      <c r="BB134" s="95">
        <f>($K134="Bell Curve")*(_xlfn.NORM.DIST(AND(BB$6&gt;=$F134,BB$6&lt;=$H134)*(BB$6-$F134+1),$J134/2,$M134,TRUE)-_xlfn.NORM.DIST(AND(BB$6&gt;=$F134,BB$6&lt;=$H134)*(BA$6-$F134+1),$J134/2,$M134,TRUE))/(1-2*_xlfn.NORM.DIST(0,$J134/2,$M134,TRUE))*$D134+($K134="Steady Growth")*(AND(BB$6&gt;=$F134,BB$6&lt;=$H134)*((BB$6-$F134+1)/($J134*($J134+1)/2)*$D134))+($K134="custom")*CustCF!AV134</f>
        <v>0</v>
      </c>
      <c r="BC134" s="95">
        <f>($K134="Bell Curve")*(_xlfn.NORM.DIST(AND(BC$6&gt;=$F134,BC$6&lt;=$H134)*(BC$6-$F134+1),$J134/2,$M134,TRUE)-_xlfn.NORM.DIST(AND(BC$6&gt;=$F134,BC$6&lt;=$H134)*(BB$6-$F134+1),$J134/2,$M134,TRUE))/(1-2*_xlfn.NORM.DIST(0,$J134/2,$M134,TRUE))*$D134+($K134="Steady Growth")*(AND(BC$6&gt;=$F134,BC$6&lt;=$H134)*((BC$6-$F134+1)/($J134*($J134+1)/2)*$D134))+($K134="custom")*CustCF!AW134</f>
        <v>0</v>
      </c>
      <c r="BD134" s="95">
        <f>($K134="Bell Curve")*(_xlfn.NORM.DIST(AND(BD$6&gt;=$F134,BD$6&lt;=$H134)*(BD$6-$F134+1),$J134/2,$M134,TRUE)-_xlfn.NORM.DIST(AND(BD$6&gt;=$F134,BD$6&lt;=$H134)*(BC$6-$F134+1),$J134/2,$M134,TRUE))/(1-2*_xlfn.NORM.DIST(0,$J134/2,$M134,TRUE))*$D134+($K134="Steady Growth")*(AND(BD$6&gt;=$F134,BD$6&lt;=$H134)*((BD$6-$F134+1)/($J134*($J134+1)/2)*$D134))+($K134="custom")*CustCF!AX134</f>
        <v>0</v>
      </c>
      <c r="BE134" s="95">
        <f>($K134="Bell Curve")*(_xlfn.NORM.DIST(AND(BE$6&gt;=$F134,BE$6&lt;=$H134)*(BE$6-$F134+1),$J134/2,$M134,TRUE)-_xlfn.NORM.DIST(AND(BE$6&gt;=$F134,BE$6&lt;=$H134)*(BD$6-$F134+1),$J134/2,$M134,TRUE))/(1-2*_xlfn.NORM.DIST(0,$J134/2,$M134,TRUE))*$D134+($K134="Steady Growth")*(AND(BE$6&gt;=$F134,BE$6&lt;=$H134)*((BE$6-$F134+1)/($J134*($J134+1)/2)*$D134))+($K134="custom")*CustCF!AY134</f>
        <v>0</v>
      </c>
      <c r="BF134" s="95">
        <f>($K134="Bell Curve")*(_xlfn.NORM.DIST(AND(BF$6&gt;=$F134,BF$6&lt;=$H134)*(BF$6-$F134+1),$J134/2,$M134,TRUE)-_xlfn.NORM.DIST(AND(BF$6&gt;=$F134,BF$6&lt;=$H134)*(BE$6-$F134+1),$J134/2,$M134,TRUE))/(1-2*_xlfn.NORM.DIST(0,$J134/2,$M134,TRUE))*$D134+($K134="Steady Growth")*(AND(BF$6&gt;=$F134,BF$6&lt;=$H134)*((BF$6-$F134+1)/($J134*($J134+1)/2)*$D134))+($K134="custom")*CustCF!AZ134</f>
        <v>0</v>
      </c>
      <c r="BG134" s="95">
        <f>($K134="Bell Curve")*(_xlfn.NORM.DIST(AND(BG$6&gt;=$F134,BG$6&lt;=$H134)*(BG$6-$F134+1),$J134/2,$M134,TRUE)-_xlfn.NORM.DIST(AND(BG$6&gt;=$F134,BG$6&lt;=$H134)*(BF$6-$F134+1),$J134/2,$M134,TRUE))/(1-2*_xlfn.NORM.DIST(0,$J134/2,$M134,TRUE))*$D134+($K134="Steady Growth")*(AND(BG$6&gt;=$F134,BG$6&lt;=$H134)*((BG$6-$F134+1)/($J134*($J134+1)/2)*$D134))+($K134="custom")*CustCF!BA134</f>
        <v>0</v>
      </c>
      <c r="BH134" s="95">
        <f>($K134="Bell Curve")*(_xlfn.NORM.DIST(AND(BH$6&gt;=$F134,BH$6&lt;=$H134)*(BH$6-$F134+1),$J134/2,$M134,TRUE)-_xlfn.NORM.DIST(AND(BH$6&gt;=$F134,BH$6&lt;=$H134)*(BG$6-$F134+1),$J134/2,$M134,TRUE))/(1-2*_xlfn.NORM.DIST(0,$J134/2,$M134,TRUE))*$D134+($K134="Steady Growth")*(AND(BH$6&gt;=$F134,BH$6&lt;=$H134)*((BH$6-$F134+1)/($J134*($J134+1)/2)*$D134))+($K134="custom")*CustCF!BB134</f>
        <v>0</v>
      </c>
      <c r="BI134" s="95">
        <f>($K134="Bell Curve")*(_xlfn.NORM.DIST(AND(BI$6&gt;=$F134,BI$6&lt;=$H134)*(BI$6-$F134+1),$J134/2,$M134,TRUE)-_xlfn.NORM.DIST(AND(BI$6&gt;=$F134,BI$6&lt;=$H134)*(BH$6-$F134+1),$J134/2,$M134,TRUE))/(1-2*_xlfn.NORM.DIST(0,$J134/2,$M134,TRUE))*$D134+($K134="Steady Growth")*(AND(BI$6&gt;=$F134,BI$6&lt;=$H134)*((BI$6-$F134+1)/($J134*($J134+1)/2)*$D134))+($K134="custom")*CustCF!BC134</f>
        <v>0</v>
      </c>
      <c r="BJ134" s="95">
        <f>($K134="Bell Curve")*(_xlfn.NORM.DIST(AND(BJ$6&gt;=$F134,BJ$6&lt;=$H134)*(BJ$6-$F134+1),$J134/2,$M134,TRUE)-_xlfn.NORM.DIST(AND(BJ$6&gt;=$F134,BJ$6&lt;=$H134)*(BI$6-$F134+1),$J134/2,$M134,TRUE))/(1-2*_xlfn.NORM.DIST(0,$J134/2,$M134,TRUE))*$D134+($K134="Steady Growth")*(AND(BJ$6&gt;=$F134,BJ$6&lt;=$H134)*((BJ$6-$F134+1)/($J134*($J134+1)/2)*$D134))+($K134="custom")*CustCF!BD134</f>
        <v>0</v>
      </c>
      <c r="BK134" s="95">
        <f>($K134="Bell Curve")*(_xlfn.NORM.DIST(AND(BK$6&gt;=$F134,BK$6&lt;=$H134)*(BK$6-$F134+1),$J134/2,$M134,TRUE)-_xlfn.NORM.DIST(AND(BK$6&gt;=$F134,BK$6&lt;=$H134)*(BJ$6-$F134+1),$J134/2,$M134,TRUE))/(1-2*_xlfn.NORM.DIST(0,$J134/2,$M134,TRUE))*$D134+($K134="Steady Growth")*(AND(BK$6&gt;=$F134,BK$6&lt;=$H134)*((BK$6-$F134+1)/($J134*($J134+1)/2)*$D134))+($K134="custom")*CustCF!BE134</f>
        <v>0</v>
      </c>
      <c r="BL134" s="95">
        <f>($K134="Bell Curve")*(_xlfn.NORM.DIST(AND(BL$6&gt;=$F134,BL$6&lt;=$H134)*(BL$6-$F134+1),$J134/2,$M134,TRUE)-_xlfn.NORM.DIST(AND(BL$6&gt;=$F134,BL$6&lt;=$H134)*(BK$6-$F134+1),$J134/2,$M134,TRUE))/(1-2*_xlfn.NORM.DIST(0,$J134/2,$M134,TRUE))*$D134+($K134="Steady Growth")*(AND(BL$6&gt;=$F134,BL$6&lt;=$H134)*((BL$6-$F134+1)/($J134*($J134+1)/2)*$D134))+($K134="custom")*CustCF!BF134</f>
        <v>0</v>
      </c>
      <c r="BM134" s="95">
        <f>($K134="Bell Curve")*(_xlfn.NORM.DIST(AND(BM$6&gt;=$F134,BM$6&lt;=$H134)*(BM$6-$F134+1),$J134/2,$M134,TRUE)-_xlfn.NORM.DIST(AND(BM$6&gt;=$F134,BM$6&lt;=$H134)*(BL$6-$F134+1),$J134/2,$M134,TRUE))/(1-2*_xlfn.NORM.DIST(0,$J134/2,$M134,TRUE))*$D134+($K134="Steady Growth")*(AND(BM$6&gt;=$F134,BM$6&lt;=$H134)*((BM$6-$F134+1)/($J134*($J134+1)/2)*$D134))+($K134="custom")*CustCF!BG134</f>
        <v>0</v>
      </c>
      <c r="BN134" s="95">
        <f>($K134="Bell Curve")*(_xlfn.NORM.DIST(AND(BN$6&gt;=$F134,BN$6&lt;=$H134)*(BN$6-$F134+1),$J134/2,$M134,TRUE)-_xlfn.NORM.DIST(AND(BN$6&gt;=$F134,BN$6&lt;=$H134)*(BM$6-$F134+1),$J134/2,$M134,TRUE))/(1-2*_xlfn.NORM.DIST(0,$J134/2,$M134,TRUE))*$D134+($K134="Steady Growth")*(AND(BN$6&gt;=$F134,BN$6&lt;=$H134)*((BN$6-$F134+1)/($J134*($J134+1)/2)*$D134))+($K134="custom")*CustCF!BH134</f>
        <v>0</v>
      </c>
      <c r="BO134" s="95">
        <f>($K134="Bell Curve")*(_xlfn.NORM.DIST(AND(BO$6&gt;=$F134,BO$6&lt;=$H134)*(BO$6-$F134+1),$J134/2,$M134,TRUE)-_xlfn.NORM.DIST(AND(BO$6&gt;=$F134,BO$6&lt;=$H134)*(BN$6-$F134+1),$J134/2,$M134,TRUE))/(1-2*_xlfn.NORM.DIST(0,$J134/2,$M134,TRUE))*$D134+($K134="Steady Growth")*(AND(BO$6&gt;=$F134,BO$6&lt;=$H134)*((BO$6-$F134+1)/($J134*($J134+1)/2)*$D134))+($K134="custom")*CustCF!BI134</f>
        <v>0</v>
      </c>
      <c r="BP134" s="95">
        <f>($K134="Bell Curve")*(_xlfn.NORM.DIST(AND(BP$6&gt;=$F134,BP$6&lt;=$H134)*(BP$6-$F134+1),$J134/2,$M134,TRUE)-_xlfn.NORM.DIST(AND(BP$6&gt;=$F134,BP$6&lt;=$H134)*(BO$6-$F134+1),$J134/2,$M134,TRUE))/(1-2*_xlfn.NORM.DIST(0,$J134/2,$M134,TRUE))*$D134+($K134="Steady Growth")*(AND(BP$6&gt;=$F134,BP$6&lt;=$H134)*((BP$6-$F134+1)/($J134*($J134+1)/2)*$D134))+($K134="custom")*CustCF!BJ134</f>
        <v>0</v>
      </c>
      <c r="BQ134" s="95">
        <f>($K134="Bell Curve")*(_xlfn.NORM.DIST(AND(BQ$6&gt;=$F134,BQ$6&lt;=$H134)*(BQ$6-$F134+1),$J134/2,$M134,TRUE)-_xlfn.NORM.DIST(AND(BQ$6&gt;=$F134,BQ$6&lt;=$H134)*(BP$6-$F134+1),$J134/2,$M134,TRUE))/(1-2*_xlfn.NORM.DIST(0,$J134/2,$M134,TRUE))*$D134+($K134="Steady Growth")*(AND(BQ$6&gt;=$F134,BQ$6&lt;=$H134)*((BQ$6-$F134+1)/($J134*($J134+1)/2)*$D134))+($K134="custom")*CustCF!BK134</f>
        <v>0</v>
      </c>
      <c r="BR134" s="95">
        <f>($K134="Bell Curve")*(_xlfn.NORM.DIST(AND(BR$6&gt;=$F134,BR$6&lt;=$H134)*(BR$6-$F134+1),$J134/2,$M134,TRUE)-_xlfn.NORM.DIST(AND(BR$6&gt;=$F134,BR$6&lt;=$H134)*(BQ$6-$F134+1),$J134/2,$M134,TRUE))/(1-2*_xlfn.NORM.DIST(0,$J134/2,$M134,TRUE))*$D134+($K134="Steady Growth")*(AND(BR$6&gt;=$F134,BR$6&lt;=$H134)*((BR$6-$F134+1)/($J134*($J134+1)/2)*$D134))+($K134="custom")*CustCF!BL134</f>
        <v>0</v>
      </c>
      <c r="BS134" s="95">
        <f>($K134="Bell Curve")*(_xlfn.NORM.DIST(AND(BS$6&gt;=$F134,BS$6&lt;=$H134)*(BS$6-$F134+1),$J134/2,$M134,TRUE)-_xlfn.NORM.DIST(AND(BS$6&gt;=$F134,BS$6&lt;=$H134)*(BR$6-$F134+1),$J134/2,$M134,TRUE))/(1-2*_xlfn.NORM.DIST(0,$J134/2,$M134,TRUE))*$D134+($K134="Steady Growth")*(AND(BS$6&gt;=$F134,BS$6&lt;=$H134)*((BS$6-$F134+1)/($J134*($J134+1)/2)*$D134))+($K134="custom")*CustCF!BM134</f>
        <v>0</v>
      </c>
      <c r="BT134" s="95">
        <f>($K134="Bell Curve")*(_xlfn.NORM.DIST(AND(BT$6&gt;=$F134,BT$6&lt;=$H134)*(BT$6-$F134+1),$J134/2,$M134,TRUE)-_xlfn.NORM.DIST(AND(BT$6&gt;=$F134,BT$6&lt;=$H134)*(BS$6-$F134+1),$J134/2,$M134,TRUE))/(1-2*_xlfn.NORM.DIST(0,$J134/2,$M134,TRUE))*$D134+($K134="Steady Growth")*(AND(BT$6&gt;=$F134,BT$6&lt;=$H134)*((BT$6-$F134+1)/($J134*($J134+1)/2)*$D134))+($K134="custom")*CustCF!BN134</f>
        <v>0</v>
      </c>
      <c r="BU134" s="95">
        <f>($K134="Bell Curve")*(_xlfn.NORM.DIST(AND(BU$6&gt;=$F134,BU$6&lt;=$H134)*(BU$6-$F134+1),$J134/2,$M134,TRUE)-_xlfn.NORM.DIST(AND(BU$6&gt;=$F134,BU$6&lt;=$H134)*(BT$6-$F134+1),$J134/2,$M134,TRUE))/(1-2*_xlfn.NORM.DIST(0,$J134/2,$M134,TRUE))*$D134+($K134="Steady Growth")*(AND(BU$6&gt;=$F134,BU$6&lt;=$H134)*((BU$6-$F134+1)/($J134*($J134+1)/2)*$D134))+($K134="custom")*CustCF!BO134</f>
        <v>0</v>
      </c>
      <c r="BV134" s="95">
        <f>($K134="Bell Curve")*(_xlfn.NORM.DIST(AND(BV$6&gt;=$F134,BV$6&lt;=$H134)*(BV$6-$F134+1),$J134/2,$M134,TRUE)-_xlfn.NORM.DIST(AND(BV$6&gt;=$F134,BV$6&lt;=$H134)*(BU$6-$F134+1),$J134/2,$M134,TRUE))/(1-2*_xlfn.NORM.DIST(0,$J134/2,$M134,TRUE))*$D134+($K134="Steady Growth")*(AND(BV$6&gt;=$F134,BV$6&lt;=$H134)*((BV$6-$F134+1)/($J134*($J134+1)/2)*$D134))+($K134="custom")*CustCF!BP134</f>
        <v>0</v>
      </c>
      <c r="BW134" s="95">
        <f>($K134="Bell Curve")*(_xlfn.NORM.DIST(AND(BW$6&gt;=$F134,BW$6&lt;=$H134)*(BW$6-$F134+1),$J134/2,$M134,TRUE)-_xlfn.NORM.DIST(AND(BW$6&gt;=$F134,BW$6&lt;=$H134)*(BV$6-$F134+1),$J134/2,$M134,TRUE))/(1-2*_xlfn.NORM.DIST(0,$J134/2,$M134,TRUE))*$D134+($K134="Steady Growth")*(AND(BW$6&gt;=$F134,BW$6&lt;=$H134)*((BW$6-$F134+1)/($J134*($J134+1)/2)*$D134))+($K134="custom")*CustCF!BQ134</f>
        <v>0</v>
      </c>
      <c r="BX134" s="95">
        <f>($K134="Bell Curve")*(_xlfn.NORM.DIST(AND(BX$6&gt;=$F134,BX$6&lt;=$H134)*(BX$6-$F134+1),$J134/2,$M134,TRUE)-_xlfn.NORM.DIST(AND(BX$6&gt;=$F134,BX$6&lt;=$H134)*(BW$6-$F134+1),$J134/2,$M134,TRUE))/(1-2*_xlfn.NORM.DIST(0,$J134/2,$M134,TRUE))*$D134+($K134="Steady Growth")*(AND(BX$6&gt;=$F134,BX$6&lt;=$H134)*((BX$6-$F134+1)/($J134*($J134+1)/2)*$D134))+($K134="custom")*CustCF!BR134</f>
        <v>0</v>
      </c>
      <c r="BY134" s="95">
        <f>($K134="Bell Curve")*(_xlfn.NORM.DIST(AND(BY$6&gt;=$F134,BY$6&lt;=$H134)*(BY$6-$F134+1),$J134/2,$M134,TRUE)-_xlfn.NORM.DIST(AND(BY$6&gt;=$F134,BY$6&lt;=$H134)*(BX$6-$F134+1),$J134/2,$M134,TRUE))/(1-2*_xlfn.NORM.DIST(0,$J134/2,$M134,TRUE))*$D134+($K134="Steady Growth")*(AND(BY$6&gt;=$F134,BY$6&lt;=$H134)*((BY$6-$F134+1)/($J134*($J134+1)/2)*$D134))+($K134="custom")*CustCF!BS134</f>
        <v>0</v>
      </c>
      <c r="BZ134" s="95">
        <f>($K134="Bell Curve")*(_xlfn.NORM.DIST(AND(BZ$6&gt;=$F134,BZ$6&lt;=$H134)*(BZ$6-$F134+1),$J134/2,$M134,TRUE)-_xlfn.NORM.DIST(AND(BZ$6&gt;=$F134,BZ$6&lt;=$H134)*(BY$6-$F134+1),$J134/2,$M134,TRUE))/(1-2*_xlfn.NORM.DIST(0,$J134/2,$M134,TRUE))*$D134+($K134="Steady Growth")*(AND(BZ$6&gt;=$F134,BZ$6&lt;=$H134)*((BZ$6-$F134+1)/($J134*($J134+1)/2)*$D134))+($K134="custom")*CustCF!BT134</f>
        <v>0</v>
      </c>
      <c r="CA134" s="95">
        <f>($K134="Bell Curve")*(_xlfn.NORM.DIST(AND(CA$6&gt;=$F134,CA$6&lt;=$H134)*(CA$6-$F134+1),$J134/2,$M134,TRUE)-_xlfn.NORM.DIST(AND(CA$6&gt;=$F134,CA$6&lt;=$H134)*(BZ$6-$F134+1),$J134/2,$M134,TRUE))/(1-2*_xlfn.NORM.DIST(0,$J134/2,$M134,TRUE))*$D134+($K134="Steady Growth")*(AND(CA$6&gt;=$F134,CA$6&lt;=$H134)*((CA$6-$F134+1)/($J134*($J134+1)/2)*$D134))+($K134="custom")*CustCF!BU134</f>
        <v>0</v>
      </c>
      <c r="CB134" s="95">
        <f>($K134="Bell Curve")*(_xlfn.NORM.DIST(AND(CB$6&gt;=$F134,CB$6&lt;=$H134)*(CB$6-$F134+1),$J134/2,$M134,TRUE)-_xlfn.NORM.DIST(AND(CB$6&gt;=$F134,CB$6&lt;=$H134)*(CA$6-$F134+1),$J134/2,$M134,TRUE))/(1-2*_xlfn.NORM.DIST(0,$J134/2,$M134,TRUE))*$D134+($K134="Steady Growth")*(AND(CB$6&gt;=$F134,CB$6&lt;=$H134)*((CB$6-$F134+1)/($J134*($J134+1)/2)*$D134))+($K134="custom")*CustCF!BV134</f>
        <v>0</v>
      </c>
      <c r="CC134" s="95">
        <f>($K134="Bell Curve")*(_xlfn.NORM.DIST(AND(CC$6&gt;=$F134,CC$6&lt;=$H134)*(CC$6-$F134+1),$J134/2,$M134,TRUE)-_xlfn.NORM.DIST(AND(CC$6&gt;=$F134,CC$6&lt;=$H134)*(CB$6-$F134+1),$J134/2,$M134,TRUE))/(1-2*_xlfn.NORM.DIST(0,$J134/2,$M134,TRUE))*$D134+($K134="Steady Growth")*(AND(CC$6&gt;=$F134,CC$6&lt;=$H134)*((CC$6-$F134+1)/($J134*($J134+1)/2)*$D134))+($K134="custom")*CustCF!BW134</f>
        <v>0</v>
      </c>
      <c r="CD134" s="95">
        <f>($K134="Bell Curve")*(_xlfn.NORM.DIST(AND(CD$6&gt;=$F134,CD$6&lt;=$H134)*(CD$6-$F134+1),$J134/2,$M134,TRUE)-_xlfn.NORM.DIST(AND(CD$6&gt;=$F134,CD$6&lt;=$H134)*(CC$6-$F134+1),$J134/2,$M134,TRUE))/(1-2*_xlfn.NORM.DIST(0,$J134/2,$M134,TRUE))*$D134+($K134="Steady Growth")*(AND(CD$6&gt;=$F134,CD$6&lt;=$H134)*((CD$6-$F134+1)/($J134*($J134+1)/2)*$D134))+($K134="custom")*CustCF!BX134</f>
        <v>0</v>
      </c>
      <c r="CE134" s="95">
        <f>($K134="Bell Curve")*(_xlfn.NORM.DIST(AND(CE$6&gt;=$F134,CE$6&lt;=$H134)*(CE$6-$F134+1),$J134/2,$M134,TRUE)-_xlfn.NORM.DIST(AND(CE$6&gt;=$F134,CE$6&lt;=$H134)*(CD$6-$F134+1),$J134/2,$M134,TRUE))/(1-2*_xlfn.NORM.DIST(0,$J134/2,$M134,TRUE))*$D134+($K134="Steady Growth")*(AND(CE$6&gt;=$F134,CE$6&lt;=$H134)*((CE$6-$F134+1)/($J134*($J134+1)/2)*$D134))+($K134="custom")*CustCF!BY134</f>
        <v>0</v>
      </c>
      <c r="CF134" s="95">
        <f>($K134="Bell Curve")*(_xlfn.NORM.DIST(AND(CF$6&gt;=$F134,CF$6&lt;=$H134)*(CF$6-$F134+1),$J134/2,$M134,TRUE)-_xlfn.NORM.DIST(AND(CF$6&gt;=$F134,CF$6&lt;=$H134)*(CE$6-$F134+1),$J134/2,$M134,TRUE))/(1-2*_xlfn.NORM.DIST(0,$J134/2,$M134,TRUE))*$D134+($K134="Steady Growth")*(AND(CF$6&gt;=$F134,CF$6&lt;=$H134)*((CF$6-$F134+1)/($J134*($J134+1)/2)*$D134))+($K134="custom")*CustCF!BZ134</f>
        <v>0</v>
      </c>
      <c r="CG134" s="95">
        <f>($K134="Bell Curve")*(_xlfn.NORM.DIST(AND(CG$6&gt;=$F134,CG$6&lt;=$H134)*(CG$6-$F134+1),$J134/2,$M134,TRUE)-_xlfn.NORM.DIST(AND(CG$6&gt;=$F134,CG$6&lt;=$H134)*(CF$6-$F134+1),$J134/2,$M134,TRUE))/(1-2*_xlfn.NORM.DIST(0,$J134/2,$M134,TRUE))*$D134+($K134="Steady Growth")*(AND(CG$6&gt;=$F134,CG$6&lt;=$H134)*((CG$6-$F134+1)/($J134*($J134+1)/2)*$D134))+($K134="custom")*CustCF!CA134</f>
        <v>0</v>
      </c>
      <c r="CH134" s="95">
        <f>($K134="Bell Curve")*(_xlfn.NORM.DIST(AND(CH$6&gt;=$F134,CH$6&lt;=$H134)*(CH$6-$F134+1),$J134/2,$M134,TRUE)-_xlfn.NORM.DIST(AND(CH$6&gt;=$F134,CH$6&lt;=$H134)*(CG$6-$F134+1),$J134/2,$M134,TRUE))/(1-2*_xlfn.NORM.DIST(0,$J134/2,$M134,TRUE))*$D134+($K134="Steady Growth")*(AND(CH$6&gt;=$F134,CH$6&lt;=$H134)*((CH$6-$F134+1)/($J134*($J134+1)/2)*$D134))+($K134="custom")*CustCF!CB134</f>
        <v>0</v>
      </c>
      <c r="CI134" s="95">
        <f>($K134="Bell Curve")*(_xlfn.NORM.DIST(AND(CI$6&gt;=$F134,CI$6&lt;=$H134)*(CI$6-$F134+1),$J134/2,$M134,TRUE)-_xlfn.NORM.DIST(AND(CI$6&gt;=$F134,CI$6&lt;=$H134)*(CH$6-$F134+1),$J134/2,$M134,TRUE))/(1-2*_xlfn.NORM.DIST(0,$J134/2,$M134,TRUE))*$D134+($K134="Steady Growth")*(AND(CI$6&gt;=$F134,CI$6&lt;=$H134)*((CI$6-$F134+1)/($J134*($J134+1)/2)*$D134))+($K134="custom")*CustCF!CC134</f>
        <v>0</v>
      </c>
      <c r="CJ134" s="95">
        <f>($K134="Bell Curve")*(_xlfn.NORM.DIST(AND(CJ$6&gt;=$F134,CJ$6&lt;=$H134)*(CJ$6-$F134+1),$J134/2,$M134,TRUE)-_xlfn.NORM.DIST(AND(CJ$6&gt;=$F134,CJ$6&lt;=$H134)*(CI$6-$F134+1),$J134/2,$M134,TRUE))/(1-2*_xlfn.NORM.DIST(0,$J134/2,$M134,TRUE))*$D134+($K134="Steady Growth")*(AND(CJ$6&gt;=$F134,CJ$6&lt;=$H134)*((CJ$6-$F134+1)/($J134*($J134+1)/2)*$D134))+($K134="custom")*CustCF!CD134</f>
        <v>0</v>
      </c>
      <c r="CK134" s="95">
        <f>($K134="Bell Curve")*(_xlfn.NORM.DIST(AND(CK$6&gt;=$F134,CK$6&lt;=$H134)*(CK$6-$F134+1),$J134/2,$M134,TRUE)-_xlfn.NORM.DIST(AND(CK$6&gt;=$F134,CK$6&lt;=$H134)*(CJ$6-$F134+1),$J134/2,$M134,TRUE))/(1-2*_xlfn.NORM.DIST(0,$J134/2,$M134,TRUE))*$D134+($K134="Steady Growth")*(AND(CK$6&gt;=$F134,CK$6&lt;=$H134)*((CK$6-$F134+1)/($J134*($J134+1)/2)*$D134))+($K134="custom")*CustCF!CE134</f>
        <v>0</v>
      </c>
      <c r="CL134" s="95">
        <f>($K134="Bell Curve")*(_xlfn.NORM.DIST(AND(CL$6&gt;=$F134,CL$6&lt;=$H134)*(CL$6-$F134+1),$J134/2,$M134,TRUE)-_xlfn.NORM.DIST(AND(CL$6&gt;=$F134,CL$6&lt;=$H134)*(CK$6-$F134+1),$J134/2,$M134,TRUE))/(1-2*_xlfn.NORM.DIST(0,$J134/2,$M134,TRUE))*$D134+($K134="Steady Growth")*(AND(CL$6&gt;=$F134,CL$6&lt;=$H134)*((CL$6-$F134+1)/($J134*($J134+1)/2)*$D134))+($K134="custom")*CustCF!CF134</f>
        <v>0</v>
      </c>
      <c r="CM134" s="95">
        <f>($K134="Bell Curve")*(_xlfn.NORM.DIST(AND(CM$6&gt;=$F134,CM$6&lt;=$H134)*(CM$6-$F134+1),$J134/2,$M134,TRUE)-_xlfn.NORM.DIST(AND(CM$6&gt;=$F134,CM$6&lt;=$H134)*(CL$6-$F134+1),$J134/2,$M134,TRUE))/(1-2*_xlfn.NORM.DIST(0,$J134/2,$M134,TRUE))*$D134+($K134="Steady Growth")*(AND(CM$6&gt;=$F134,CM$6&lt;=$H134)*((CM$6-$F134+1)/($J134*($J134+1)/2)*$D134))+($K134="custom")*CustCF!CG134</f>
        <v>0</v>
      </c>
      <c r="CN134" s="95">
        <f>($K134="Bell Curve")*(_xlfn.NORM.DIST(AND(CN$6&gt;=$F134,CN$6&lt;=$H134)*(CN$6-$F134+1),$J134/2,$M134,TRUE)-_xlfn.NORM.DIST(AND(CN$6&gt;=$F134,CN$6&lt;=$H134)*(CM$6-$F134+1),$J134/2,$M134,TRUE))/(1-2*_xlfn.NORM.DIST(0,$J134/2,$M134,TRUE))*$D134+($K134="Steady Growth")*(AND(CN$6&gt;=$F134,CN$6&lt;=$H134)*((CN$6-$F134+1)/($J134*($J134+1)/2)*$D134))+($K134="custom")*CustCF!CH134</f>
        <v>0</v>
      </c>
      <c r="CO134" s="95">
        <f>($K134="Bell Curve")*(_xlfn.NORM.DIST(AND(CO$6&gt;=$F134,CO$6&lt;=$H134)*(CO$6-$F134+1),$J134/2,$M134,TRUE)-_xlfn.NORM.DIST(AND(CO$6&gt;=$F134,CO$6&lt;=$H134)*(CN$6-$F134+1),$J134/2,$M134,TRUE))/(1-2*_xlfn.NORM.DIST(0,$J134/2,$M134,TRUE))*$D134+($K134="Steady Growth")*(AND(CO$6&gt;=$F134,CO$6&lt;=$H134)*((CO$6-$F134+1)/($J134*($J134+1)/2)*$D134))+($K134="custom")*CustCF!CI134</f>
        <v>0</v>
      </c>
      <c r="CP134" s="95">
        <f>($K134="Bell Curve")*(_xlfn.NORM.DIST(AND(CP$6&gt;=$F134,CP$6&lt;=$H134)*(CP$6-$F134+1),$J134/2,$M134,TRUE)-_xlfn.NORM.DIST(AND(CP$6&gt;=$F134,CP$6&lt;=$H134)*(CO$6-$F134+1),$J134/2,$M134,TRUE))/(1-2*_xlfn.NORM.DIST(0,$J134/2,$M134,TRUE))*$D134+($K134="Steady Growth")*(AND(CP$6&gt;=$F134,CP$6&lt;=$H134)*((CP$6-$F134+1)/($J134*($J134+1)/2)*$D134))+($K134="custom")*CustCF!CJ134</f>
        <v>0</v>
      </c>
      <c r="CQ134" s="95">
        <f>($K134="Bell Curve")*(_xlfn.NORM.DIST(AND(CQ$6&gt;=$F134,CQ$6&lt;=$H134)*(CQ$6-$F134+1),$J134/2,$M134,TRUE)-_xlfn.NORM.DIST(AND(CQ$6&gt;=$F134,CQ$6&lt;=$H134)*(CP$6-$F134+1),$J134/2,$M134,TRUE))/(1-2*_xlfn.NORM.DIST(0,$J134/2,$M134,TRUE))*$D134+($K134="Steady Growth")*(AND(CQ$6&gt;=$F134,CQ$6&lt;=$H134)*((CQ$6-$F134+1)/($J134*($J134+1)/2)*$D134))+($K134="custom")*CustCF!CK134</f>
        <v>0</v>
      </c>
      <c r="CR134" s="95">
        <f>($K134="Bell Curve")*(_xlfn.NORM.DIST(AND(CR$6&gt;=$F134,CR$6&lt;=$H134)*(CR$6-$F134+1),$J134/2,$M134,TRUE)-_xlfn.NORM.DIST(AND(CR$6&gt;=$F134,CR$6&lt;=$H134)*(CQ$6-$F134+1),$J134/2,$M134,TRUE))/(1-2*_xlfn.NORM.DIST(0,$J134/2,$M134,TRUE))*$D134+($K134="Steady Growth")*(AND(CR$6&gt;=$F134,CR$6&lt;=$H134)*((CR$6-$F134+1)/($J134*($J134+1)/2)*$D134))+($K134="custom")*CustCF!CL134</f>
        <v>0</v>
      </c>
      <c r="CS134" s="95">
        <f>($K134="Bell Curve")*(_xlfn.NORM.DIST(AND(CS$6&gt;=$F134,CS$6&lt;=$H134)*(CS$6-$F134+1),$J134/2,$M134,TRUE)-_xlfn.NORM.DIST(AND(CS$6&gt;=$F134,CS$6&lt;=$H134)*(CR$6-$F134+1),$J134/2,$M134,TRUE))/(1-2*_xlfn.NORM.DIST(0,$J134/2,$M134,TRUE))*$D134+($K134="Steady Growth")*(AND(CS$6&gt;=$F134,CS$6&lt;=$H134)*((CS$6-$F134+1)/($J134*($J134+1)/2)*$D134))+($K134="custom")*CustCF!CM134</f>
        <v>0</v>
      </c>
      <c r="CT134" s="95">
        <f>($K134="Bell Curve")*(_xlfn.NORM.DIST(AND(CT$6&gt;=$F134,CT$6&lt;=$H134)*(CT$6-$F134+1),$J134/2,$M134,TRUE)-_xlfn.NORM.DIST(AND(CT$6&gt;=$F134,CT$6&lt;=$H134)*(CS$6-$F134+1),$J134/2,$M134,TRUE))/(1-2*_xlfn.NORM.DIST(0,$J134/2,$M134,TRUE))*$D134+($K134="Steady Growth")*(AND(CT$6&gt;=$F134,CT$6&lt;=$H134)*((CT$6-$F134+1)/($J134*($J134+1)/2)*$D134))+($K134="custom")*CustCF!CN134</f>
        <v>0</v>
      </c>
      <c r="CU134" s="95">
        <f>($K134="Bell Curve")*(_xlfn.NORM.DIST(AND(CU$6&gt;=$F134,CU$6&lt;=$H134)*(CU$6-$F134+1),$J134/2,$M134,TRUE)-_xlfn.NORM.DIST(AND(CU$6&gt;=$F134,CU$6&lt;=$H134)*(CT$6-$F134+1),$J134/2,$M134,TRUE))/(1-2*_xlfn.NORM.DIST(0,$J134/2,$M134,TRUE))*$D134+($K134="Steady Growth")*(AND(CU$6&gt;=$F134,CU$6&lt;=$H134)*((CU$6-$F134+1)/($J134*($J134+1)/2)*$D134))+($K134="custom")*CustCF!CO134</f>
        <v>0</v>
      </c>
      <c r="CV134" s="95">
        <f>($K134="Bell Curve")*(_xlfn.NORM.DIST(AND(CV$6&gt;=$F134,CV$6&lt;=$H134)*(CV$6-$F134+1),$J134/2,$M134,TRUE)-_xlfn.NORM.DIST(AND(CV$6&gt;=$F134,CV$6&lt;=$H134)*(CU$6-$F134+1),$J134/2,$M134,TRUE))/(1-2*_xlfn.NORM.DIST(0,$J134/2,$M134,TRUE))*$D134+($K134="Steady Growth")*(AND(CV$6&gt;=$F134,CV$6&lt;=$H134)*((CV$6-$F134+1)/($J134*($J134+1)/2)*$D134))+($K134="custom")*CustCF!CP134</f>
        <v>0</v>
      </c>
      <c r="CW134" s="95">
        <f>($K134="Bell Curve")*(_xlfn.NORM.DIST(AND(CW$6&gt;=$F134,CW$6&lt;=$H134)*(CW$6-$F134+1),$J134/2,$M134,TRUE)-_xlfn.NORM.DIST(AND(CW$6&gt;=$F134,CW$6&lt;=$H134)*(CV$6-$F134+1),$J134/2,$M134,TRUE))/(1-2*_xlfn.NORM.DIST(0,$J134/2,$M134,TRUE))*$D134+($K134="Steady Growth")*(AND(CW$6&gt;=$F134,CW$6&lt;=$H134)*((CW$6-$F134+1)/($J134*($J134+1)/2)*$D134))+($K134="custom")*CustCF!CQ134</f>
        <v>0</v>
      </c>
      <c r="CX134" s="95">
        <f>($K134="Bell Curve")*(_xlfn.NORM.DIST(AND(CX$6&gt;=$F134,CX$6&lt;=$H134)*(CX$6-$F134+1),$J134/2,$M134,TRUE)-_xlfn.NORM.DIST(AND(CX$6&gt;=$F134,CX$6&lt;=$H134)*(CW$6-$F134+1),$J134/2,$M134,TRUE))/(1-2*_xlfn.NORM.DIST(0,$J134/2,$M134,TRUE))*$D134+($K134="Steady Growth")*(AND(CX$6&gt;=$F134,CX$6&lt;=$H134)*((CX$6-$F134+1)/($J134*($J134+1)/2)*$D134))+($K134="custom")*CustCF!CR134</f>
        <v>0</v>
      </c>
      <c r="CY134" s="95">
        <f>($K134="Bell Curve")*(_xlfn.NORM.DIST(AND(CY$6&gt;=$F134,CY$6&lt;=$H134)*(CY$6-$F134+1),$J134/2,$M134,TRUE)-_xlfn.NORM.DIST(AND(CY$6&gt;=$F134,CY$6&lt;=$H134)*(CX$6-$F134+1),$J134/2,$M134,TRUE))/(1-2*_xlfn.NORM.DIST(0,$J134/2,$M134,TRUE))*$D134+($K134="Steady Growth")*(AND(CY$6&gt;=$F134,CY$6&lt;=$H134)*((CY$6-$F134+1)/($J134*($J134+1)/2)*$D134))+($K134="custom")*CustCF!CS134</f>
        <v>0</v>
      </c>
      <c r="CZ134" s="95">
        <f>($K134="Bell Curve")*(_xlfn.NORM.DIST(AND(CZ$6&gt;=$F134,CZ$6&lt;=$H134)*(CZ$6-$F134+1),$J134/2,$M134,TRUE)-_xlfn.NORM.DIST(AND(CZ$6&gt;=$F134,CZ$6&lt;=$H134)*(CY$6-$F134+1),$J134/2,$M134,TRUE))/(1-2*_xlfn.NORM.DIST(0,$J134/2,$M134,TRUE))*$D134+($K134="Steady Growth")*(AND(CZ$6&gt;=$F134,CZ$6&lt;=$H134)*((CZ$6-$F134+1)/($J134*($J134+1)/2)*$D134))+($K134="custom")*CustCF!CT134</f>
        <v>0</v>
      </c>
      <c r="DA134" s="95">
        <f>($K134="Bell Curve")*(_xlfn.NORM.DIST(AND(DA$6&gt;=$F134,DA$6&lt;=$H134)*(DA$6-$F134+1),$J134/2,$M134,TRUE)-_xlfn.NORM.DIST(AND(DA$6&gt;=$F134,DA$6&lt;=$H134)*(CZ$6-$F134+1),$J134/2,$M134,TRUE))/(1-2*_xlfn.NORM.DIST(0,$J134/2,$M134,TRUE))*$D134+($K134="Steady Growth")*(AND(DA$6&gt;=$F134,DA$6&lt;=$H134)*((DA$6-$F134+1)/($J134*($J134+1)/2)*$D134))+($K134="custom")*CustCF!CU134</f>
        <v>0</v>
      </c>
      <c r="DB134" s="95">
        <f>($K134="Bell Curve")*(_xlfn.NORM.DIST(AND(DB$6&gt;=$F134,DB$6&lt;=$H134)*(DB$6-$F134+1),$J134/2,$M134,TRUE)-_xlfn.NORM.DIST(AND(DB$6&gt;=$F134,DB$6&lt;=$H134)*(DA$6-$F134+1),$J134/2,$M134,TRUE))/(1-2*_xlfn.NORM.DIST(0,$J134/2,$M134,TRUE))*$D134+($K134="Steady Growth")*(AND(DB$6&gt;=$F134,DB$6&lt;=$H134)*((DB$6-$F134+1)/($J134*($J134+1)/2)*$D134))+($K134="custom")*CustCF!CV134</f>
        <v>0</v>
      </c>
      <c r="DC134" s="95">
        <f>($K134="Bell Curve")*(_xlfn.NORM.DIST(AND(DC$6&gt;=$F134,DC$6&lt;=$H134)*(DC$6-$F134+1),$J134/2,$M134,TRUE)-_xlfn.NORM.DIST(AND(DC$6&gt;=$F134,DC$6&lt;=$H134)*(DB$6-$F134+1),$J134/2,$M134,TRUE))/(1-2*_xlfn.NORM.DIST(0,$J134/2,$M134,TRUE))*$D134+($K134="Steady Growth")*(AND(DC$6&gt;=$F134,DC$6&lt;=$H134)*((DC$6-$F134+1)/($J134*($J134+1)/2)*$D134))+($K134="custom")*CustCF!CW134</f>
        <v>0</v>
      </c>
      <c r="DD134" s="95">
        <f>($K134="Bell Curve")*(_xlfn.NORM.DIST(AND(DD$6&gt;=$F134,DD$6&lt;=$H134)*(DD$6-$F134+1),$J134/2,$M134,TRUE)-_xlfn.NORM.DIST(AND(DD$6&gt;=$F134,DD$6&lt;=$H134)*(DC$6-$F134+1),$J134/2,$M134,TRUE))/(1-2*_xlfn.NORM.DIST(0,$J134/2,$M134,TRUE))*$D134+($K134="Steady Growth")*(AND(DD$6&gt;=$F134,DD$6&lt;=$H134)*((DD$6-$F134+1)/($J134*($J134+1)/2)*$D134))+($K134="custom")*CustCF!CX134</f>
        <v>0</v>
      </c>
      <c r="DE134" s="95">
        <f>($K134="Bell Curve")*(_xlfn.NORM.DIST(AND(DE$6&gt;=$F134,DE$6&lt;=$H134)*(DE$6-$F134+1),$J134/2,$M134,TRUE)-_xlfn.NORM.DIST(AND(DE$6&gt;=$F134,DE$6&lt;=$H134)*(DD$6-$F134+1),$J134/2,$M134,TRUE))/(1-2*_xlfn.NORM.DIST(0,$J134/2,$M134,TRUE))*$D134+($K134="Steady Growth")*(AND(DE$6&gt;=$F134,DE$6&lt;=$H134)*((DE$6-$F134+1)/($J134*($J134+1)/2)*$D134))+($K134="custom")*CustCF!CY134</f>
        <v>0</v>
      </c>
      <c r="DF134" s="95">
        <f>($K134="Bell Curve")*(_xlfn.NORM.DIST(AND(DF$6&gt;=$F134,DF$6&lt;=$H134)*(DF$6-$F134+1),$J134/2,$M134,TRUE)-_xlfn.NORM.DIST(AND(DF$6&gt;=$F134,DF$6&lt;=$H134)*(DE$6-$F134+1),$J134/2,$M134,TRUE))/(1-2*_xlfn.NORM.DIST(0,$J134/2,$M134,TRUE))*$D134+($K134="Steady Growth")*(AND(DF$6&gt;=$F134,DF$6&lt;=$H134)*((DF$6-$F134+1)/($J134*($J134+1)/2)*$D134))+($K134="custom")*CustCF!CZ134</f>
        <v>0</v>
      </c>
      <c r="DG134" s="95">
        <f>($K134="Bell Curve")*(_xlfn.NORM.DIST(AND(DG$6&gt;=$F134,DG$6&lt;=$H134)*(DG$6-$F134+1),$J134/2,$M134,TRUE)-_xlfn.NORM.DIST(AND(DG$6&gt;=$F134,DG$6&lt;=$H134)*(DF$6-$F134+1),$J134/2,$M134,TRUE))/(1-2*_xlfn.NORM.DIST(0,$J134/2,$M134,TRUE))*$D134+($K134="Steady Growth")*(AND(DG$6&gt;=$F134,DG$6&lt;=$H134)*((DG$6-$F134+1)/($J134*($J134+1)/2)*$D134))+($K134="custom")*CustCF!DA134</f>
        <v>0</v>
      </c>
      <c r="DH134" s="95">
        <f>($K134="Bell Curve")*(_xlfn.NORM.DIST(AND(DH$6&gt;=$F134,DH$6&lt;=$H134)*(DH$6-$F134+1),$J134/2,$M134,TRUE)-_xlfn.NORM.DIST(AND(DH$6&gt;=$F134,DH$6&lt;=$H134)*(DG$6-$F134+1),$J134/2,$M134,TRUE))/(1-2*_xlfn.NORM.DIST(0,$J134/2,$M134,TRUE))*$D134+($K134="Steady Growth")*(AND(DH$6&gt;=$F134,DH$6&lt;=$H134)*((DH$6-$F134+1)/($J134*($J134+1)/2)*$D134))+($K134="custom")*CustCF!DB134</f>
        <v>0</v>
      </c>
      <c r="DI134" s="95">
        <f>($K134="Bell Curve")*(_xlfn.NORM.DIST(AND(DI$6&gt;=$F134,DI$6&lt;=$H134)*(DI$6-$F134+1),$J134/2,$M134,TRUE)-_xlfn.NORM.DIST(AND(DI$6&gt;=$F134,DI$6&lt;=$H134)*(DH$6-$F134+1),$J134/2,$M134,TRUE))/(1-2*_xlfn.NORM.DIST(0,$J134/2,$M134,TRUE))*$D134+($K134="Steady Growth")*(AND(DI$6&gt;=$F134,DI$6&lt;=$H134)*((DI$6-$F134+1)/($J134*($J134+1)/2)*$D134))+($K134="custom")*CustCF!DC134</f>
        <v>0</v>
      </c>
      <c r="DJ134" s="95">
        <f>($K134="Bell Curve")*(_xlfn.NORM.DIST(AND(DJ$6&gt;=$F134,DJ$6&lt;=$H134)*(DJ$6-$F134+1),$J134/2,$M134,TRUE)-_xlfn.NORM.DIST(AND(DJ$6&gt;=$F134,DJ$6&lt;=$H134)*(DI$6-$F134+1),$J134/2,$M134,TRUE))/(1-2*_xlfn.NORM.DIST(0,$J134/2,$M134,TRUE))*$D134+($K134="Steady Growth")*(AND(DJ$6&gt;=$F134,DJ$6&lt;=$H134)*((DJ$6-$F134+1)/($J134*($J134+1)/2)*$D134))+($K134="custom")*CustCF!DD134</f>
        <v>0</v>
      </c>
      <c r="DK134" s="95">
        <f>($K134="Bell Curve")*(_xlfn.NORM.DIST(AND(DK$6&gt;=$F134,DK$6&lt;=$H134)*(DK$6-$F134+1),$J134/2,$M134,TRUE)-_xlfn.NORM.DIST(AND(DK$6&gt;=$F134,DK$6&lt;=$H134)*(DJ$6-$F134+1),$J134/2,$M134,TRUE))/(1-2*_xlfn.NORM.DIST(0,$J134/2,$M134,TRUE))*$D134+($K134="Steady Growth")*(AND(DK$6&gt;=$F134,DK$6&lt;=$H134)*((DK$6-$F134+1)/($J134*($J134+1)/2)*$D134))+($K134="custom")*CustCF!DE134</f>
        <v>0</v>
      </c>
      <c r="DL134" s="95">
        <f>($K134="Bell Curve")*(_xlfn.NORM.DIST(AND(DL$6&gt;=$F134,DL$6&lt;=$H134)*(DL$6-$F134+1),$J134/2,$M134,TRUE)-_xlfn.NORM.DIST(AND(DL$6&gt;=$F134,DL$6&lt;=$H134)*(DK$6-$F134+1),$J134/2,$M134,TRUE))/(1-2*_xlfn.NORM.DIST(0,$J134/2,$M134,TRUE))*$D134+($K134="Steady Growth")*(AND(DL$6&gt;=$F134,DL$6&lt;=$H134)*((DL$6-$F134+1)/($J134*($J134+1)/2)*$D134))+($K134="custom")*CustCF!DF134</f>
        <v>0</v>
      </c>
      <c r="DM134" s="95">
        <f>($K134="Bell Curve")*(_xlfn.NORM.DIST(AND(DM$6&gt;=$F134,DM$6&lt;=$H134)*(DM$6-$F134+1),$J134/2,$M134,TRUE)-_xlfn.NORM.DIST(AND(DM$6&gt;=$F134,DM$6&lt;=$H134)*(DL$6-$F134+1),$J134/2,$M134,TRUE))/(1-2*_xlfn.NORM.DIST(0,$J134/2,$M134,TRUE))*$D134+($K134="Steady Growth")*(AND(DM$6&gt;=$F134,DM$6&lt;=$H134)*((DM$6-$F134+1)/($J134*($J134+1)/2)*$D134))+($K134="custom")*CustCF!DG134</f>
        <v>0</v>
      </c>
      <c r="DN134" s="95">
        <f>($K134="Bell Curve")*(_xlfn.NORM.DIST(AND(DN$6&gt;=$F134,DN$6&lt;=$H134)*(DN$6-$F134+1),$J134/2,$M134,TRUE)-_xlfn.NORM.DIST(AND(DN$6&gt;=$F134,DN$6&lt;=$H134)*(DM$6-$F134+1),$J134/2,$M134,TRUE))/(1-2*_xlfn.NORM.DIST(0,$J134/2,$M134,TRUE))*$D134+($K134="Steady Growth")*(AND(DN$6&gt;=$F134,DN$6&lt;=$H134)*((DN$6-$F134+1)/($J134*($J134+1)/2)*$D134))+($K134="custom")*CustCF!DH134</f>
        <v>0</v>
      </c>
      <c r="DO134" s="95">
        <f>($K134="Bell Curve")*(_xlfn.NORM.DIST(AND(DO$6&gt;=$F134,DO$6&lt;=$H134)*(DO$6-$F134+1),$J134/2,$M134,TRUE)-_xlfn.NORM.DIST(AND(DO$6&gt;=$F134,DO$6&lt;=$H134)*(DN$6-$F134+1),$J134/2,$M134,TRUE))/(1-2*_xlfn.NORM.DIST(0,$J134/2,$M134,TRUE))*$D134+($K134="Steady Growth")*(AND(DO$6&gt;=$F134,DO$6&lt;=$H134)*((DO$6-$F134+1)/($J134*($J134+1)/2)*$D134))+($K134="custom")*CustCF!DI134</f>
        <v>0</v>
      </c>
      <c r="DP134" s="95">
        <f>($K134="Bell Curve")*(_xlfn.NORM.DIST(AND(DP$6&gt;=$F134,DP$6&lt;=$H134)*(DP$6-$F134+1),$J134/2,$M134,TRUE)-_xlfn.NORM.DIST(AND(DP$6&gt;=$F134,DP$6&lt;=$H134)*(DO$6-$F134+1),$J134/2,$M134,TRUE))/(1-2*_xlfn.NORM.DIST(0,$J134/2,$M134,TRUE))*$D134+($K134="Steady Growth")*(AND(DP$6&gt;=$F134,DP$6&lt;=$H134)*((DP$6-$F134+1)/($J134*($J134+1)/2)*$D134))+($K134="custom")*CustCF!DJ134</f>
        <v>0</v>
      </c>
      <c r="DQ134" s="95">
        <f>($K134="Bell Curve")*(_xlfn.NORM.DIST(AND(DQ$6&gt;=$F134,DQ$6&lt;=$H134)*(DQ$6-$F134+1),$J134/2,$M134,TRUE)-_xlfn.NORM.DIST(AND(DQ$6&gt;=$F134,DQ$6&lt;=$H134)*(DP$6-$F134+1),$J134/2,$M134,TRUE))/(1-2*_xlfn.NORM.DIST(0,$J134/2,$M134,TRUE))*$D134+($K134="Steady Growth")*(AND(DQ$6&gt;=$F134,DQ$6&lt;=$H134)*((DQ$6-$F134+1)/($J134*($J134+1)/2)*$D134))+($K134="custom")*CustCF!DK134</f>
        <v>0</v>
      </c>
      <c r="DR134" s="95">
        <f>($K134="Bell Curve")*(_xlfn.NORM.DIST(AND(DR$6&gt;=$F134,DR$6&lt;=$H134)*(DR$6-$F134+1),$J134/2,$M134,TRUE)-_xlfn.NORM.DIST(AND(DR$6&gt;=$F134,DR$6&lt;=$H134)*(DQ$6-$F134+1),$J134/2,$M134,TRUE))/(1-2*_xlfn.NORM.DIST(0,$J134/2,$M134,TRUE))*$D134+($K134="Steady Growth")*(AND(DR$6&gt;=$F134,DR$6&lt;=$H134)*((DR$6-$F134+1)/($J134*($J134+1)/2)*$D134))+($K134="custom")*CustCF!DL134</f>
        <v>0</v>
      </c>
      <c r="DS134" s="95">
        <f>($K134="Bell Curve")*(_xlfn.NORM.DIST(AND(DS$6&gt;=$F134,DS$6&lt;=$H134)*(DS$6-$F134+1),$J134/2,$M134,TRUE)-_xlfn.NORM.DIST(AND(DS$6&gt;=$F134,DS$6&lt;=$H134)*(DR$6-$F134+1),$J134/2,$M134,TRUE))/(1-2*_xlfn.NORM.DIST(0,$J134/2,$M134,TRUE))*$D134+($K134="Steady Growth")*(AND(DS$6&gt;=$F134,DS$6&lt;=$H134)*((DS$6-$F134+1)/($J134*($J134+1)/2)*$D134))+($K134="custom")*CustCF!DM134</f>
        <v>0</v>
      </c>
      <c r="DT134" s="95">
        <f>($K134="Bell Curve")*(_xlfn.NORM.DIST(AND(DT$6&gt;=$F134,DT$6&lt;=$H134)*(DT$6-$F134+1),$J134/2,$M134,TRUE)-_xlfn.NORM.DIST(AND(DT$6&gt;=$F134,DT$6&lt;=$H134)*(DS$6-$F134+1),$J134/2,$M134,TRUE))/(1-2*_xlfn.NORM.DIST(0,$J134/2,$M134,TRUE))*$D134+($K134="Steady Growth")*(AND(DT$6&gt;=$F134,DT$6&lt;=$H134)*((DT$6-$F134+1)/($J134*($J134+1)/2)*$D134))+($K134="custom")*CustCF!DN134</f>
        <v>0</v>
      </c>
      <c r="DU134" s="95">
        <f>($K134="Bell Curve")*(_xlfn.NORM.DIST(AND(DU$6&gt;=$F134,DU$6&lt;=$H134)*(DU$6-$F134+1),$J134/2,$M134,TRUE)-_xlfn.NORM.DIST(AND(DU$6&gt;=$F134,DU$6&lt;=$H134)*(DT$6-$F134+1),$J134/2,$M134,TRUE))/(1-2*_xlfn.NORM.DIST(0,$J134/2,$M134,TRUE))*$D134+($K134="Steady Growth")*(AND(DU$6&gt;=$F134,DU$6&lt;=$H134)*((DU$6-$F134+1)/($J134*($J134+1)/2)*$D134))+($K134="custom")*CustCF!DO134</f>
        <v>0</v>
      </c>
      <c r="DV134" s="95">
        <f>($K134="Bell Curve")*(_xlfn.NORM.DIST(AND(DV$6&gt;=$F134,DV$6&lt;=$H134)*(DV$6-$F134+1),$J134/2,$M134,TRUE)-_xlfn.NORM.DIST(AND(DV$6&gt;=$F134,DV$6&lt;=$H134)*(DU$6-$F134+1),$J134/2,$M134,TRUE))/(1-2*_xlfn.NORM.DIST(0,$J134/2,$M134,TRUE))*$D134+($K134="Steady Growth")*(AND(DV$6&gt;=$F134,DV$6&lt;=$H134)*((DV$6-$F134+1)/($J134*($J134+1)/2)*$D134))+($K134="custom")*CustCF!DP134</f>
        <v>0</v>
      </c>
      <c r="DW134" s="95">
        <f>($K134="Bell Curve")*(_xlfn.NORM.DIST(AND(DW$6&gt;=$F134,DW$6&lt;=$H134)*(DW$6-$F134+1),$J134/2,$M134,TRUE)-_xlfn.NORM.DIST(AND(DW$6&gt;=$F134,DW$6&lt;=$H134)*(DV$6-$F134+1),$J134/2,$M134,TRUE))/(1-2*_xlfn.NORM.DIST(0,$J134/2,$M134,TRUE))*$D134+($K134="Steady Growth")*(AND(DW$6&gt;=$F134,DW$6&lt;=$H134)*((DW$6-$F134+1)/($J134*($J134+1)/2)*$D134))+($K134="custom")*CustCF!DQ134</f>
        <v>0</v>
      </c>
      <c r="DX134" s="95">
        <f>($K134="Bell Curve")*(_xlfn.NORM.DIST(AND(DX$6&gt;=$F134,DX$6&lt;=$H134)*(DX$6-$F134+1),$J134/2,$M134,TRUE)-_xlfn.NORM.DIST(AND(DX$6&gt;=$F134,DX$6&lt;=$H134)*(DW$6-$F134+1),$J134/2,$M134,TRUE))/(1-2*_xlfn.NORM.DIST(0,$J134/2,$M134,TRUE))*$D134+($K134="Steady Growth")*(AND(DX$6&gt;=$F134,DX$6&lt;=$H134)*((DX$6-$F134+1)/($J134*($J134+1)/2)*$D134))+($K134="custom")*CustCF!DR134</f>
        <v>0</v>
      </c>
      <c r="DY134" s="95">
        <f>($K134="Bell Curve")*(_xlfn.NORM.DIST(AND(DY$6&gt;=$F134,DY$6&lt;=$H134)*(DY$6-$F134+1),$J134/2,$M134,TRUE)-_xlfn.NORM.DIST(AND(DY$6&gt;=$F134,DY$6&lt;=$H134)*(DX$6-$F134+1),$J134/2,$M134,TRUE))/(1-2*_xlfn.NORM.DIST(0,$J134/2,$M134,TRUE))*$D134+($K134="Steady Growth")*(AND(DY$6&gt;=$F134,DY$6&lt;=$H134)*((DY$6-$F134+1)/($J134*($J134+1)/2)*$D134))+($K134="custom")*CustCF!DS134</f>
        <v>0</v>
      </c>
      <c r="DZ134" s="95">
        <f>($K134="Bell Curve")*(_xlfn.NORM.DIST(AND(DZ$6&gt;=$F134,DZ$6&lt;=$H134)*(DZ$6-$F134+1),$J134/2,$M134,TRUE)-_xlfn.NORM.DIST(AND(DZ$6&gt;=$F134,DZ$6&lt;=$H134)*(DY$6-$F134+1),$J134/2,$M134,TRUE))/(1-2*_xlfn.NORM.DIST(0,$J134/2,$M134,TRUE))*$D134+($K134="Steady Growth")*(AND(DZ$6&gt;=$F134,DZ$6&lt;=$H134)*((DZ$6-$F134+1)/($J134*($J134+1)/2)*$D134))+($K134="custom")*CustCF!DT134</f>
        <v>0</v>
      </c>
      <c r="EA134" s="95">
        <f>($K134="Bell Curve")*(_xlfn.NORM.DIST(AND(EA$6&gt;=$F134,EA$6&lt;=$H134)*(EA$6-$F134+1),$J134/2,$M134,TRUE)-_xlfn.NORM.DIST(AND(EA$6&gt;=$F134,EA$6&lt;=$H134)*(DZ$6-$F134+1),$J134/2,$M134,TRUE))/(1-2*_xlfn.NORM.DIST(0,$J134/2,$M134,TRUE))*$D134+($K134="Steady Growth")*(AND(EA$6&gt;=$F134,EA$6&lt;=$H134)*((EA$6-$F134+1)/($J134*($J134+1)/2)*$D134))+($K134="custom")*CustCF!DU134</f>
        <v>0</v>
      </c>
      <c r="EB134" s="95">
        <f>($K134="Bell Curve")*(_xlfn.NORM.DIST(AND(EB$6&gt;=$F134,EB$6&lt;=$H134)*(EB$6-$F134+1),$J134/2,$M134,TRUE)-_xlfn.NORM.DIST(AND(EB$6&gt;=$F134,EB$6&lt;=$H134)*(EA$6-$F134+1),$J134/2,$M134,TRUE))/(1-2*_xlfn.NORM.DIST(0,$J134/2,$M134,TRUE))*$D134+($K134="Steady Growth")*(AND(EB$6&gt;=$F134,EB$6&lt;=$H134)*((EB$6-$F134+1)/($J134*($J134+1)/2)*$D134))+($K134="custom")*CustCF!DV134</f>
        <v>0</v>
      </c>
      <c r="EC134" s="95">
        <f>($K134="Bell Curve")*(_xlfn.NORM.DIST(AND(EC$6&gt;=$F134,EC$6&lt;=$H134)*(EC$6-$F134+1),$J134/2,$M134,TRUE)-_xlfn.NORM.DIST(AND(EC$6&gt;=$F134,EC$6&lt;=$H134)*(EB$6-$F134+1),$J134/2,$M134,TRUE))/(1-2*_xlfn.NORM.DIST(0,$J134/2,$M134,TRUE))*$D134+($K134="Steady Growth")*(AND(EC$6&gt;=$F134,EC$6&lt;=$H134)*((EC$6-$F134+1)/($J134*($J134+1)/2)*$D134))+($K134="custom")*CustCF!DW134</f>
        <v>0</v>
      </c>
      <c r="ED134" s="95">
        <f>($K134="Bell Curve")*(_xlfn.NORM.DIST(AND(ED$6&gt;=$F134,ED$6&lt;=$H134)*(ED$6-$F134+1),$J134/2,$M134,TRUE)-_xlfn.NORM.DIST(AND(ED$6&gt;=$F134,ED$6&lt;=$H134)*(EC$6-$F134+1),$J134/2,$M134,TRUE))/(1-2*_xlfn.NORM.DIST(0,$J134/2,$M134,TRUE))*$D134+($K134="Steady Growth")*(AND(ED$6&gt;=$F134,ED$6&lt;=$H134)*((ED$6-$F134+1)/($J134*($J134+1)/2)*$D134))+($K134="custom")*CustCF!DX134</f>
        <v>0</v>
      </c>
      <c r="EE134" s="95">
        <f>($K134="Bell Curve")*(_xlfn.NORM.DIST(AND(EE$6&gt;=$F134,EE$6&lt;=$H134)*(EE$6-$F134+1),$J134/2,$M134,TRUE)-_xlfn.NORM.DIST(AND(EE$6&gt;=$F134,EE$6&lt;=$H134)*(ED$6-$F134+1),$J134/2,$M134,TRUE))/(1-2*_xlfn.NORM.DIST(0,$J134/2,$M134,TRUE))*$D134+($K134="Steady Growth")*(AND(EE$6&gt;=$F134,EE$6&lt;=$H134)*((EE$6-$F134+1)/($J134*($J134+1)/2)*$D134))+($K134="custom")*CustCF!DY134</f>
        <v>0</v>
      </c>
      <c r="EF134" s="95">
        <f>($K134="Bell Curve")*(_xlfn.NORM.DIST(AND(EF$6&gt;=$F134,EF$6&lt;=$H134)*(EF$6-$F134+1),$J134/2,$M134,TRUE)-_xlfn.NORM.DIST(AND(EF$6&gt;=$F134,EF$6&lt;=$H134)*(EE$6-$F134+1),$J134/2,$M134,TRUE))/(1-2*_xlfn.NORM.DIST(0,$J134/2,$M134,TRUE))*$D134+($K134="Steady Growth")*(AND(EF$6&gt;=$F134,EF$6&lt;=$H134)*((EF$6-$F134+1)/($J134*($J134+1)/2)*$D134))+($K134="custom")*CustCF!DZ134</f>
        <v>0</v>
      </c>
      <c r="EG134" s="95">
        <f>($K134="Bell Curve")*(_xlfn.NORM.DIST(AND(EG$6&gt;=$F134,EG$6&lt;=$H134)*(EG$6-$F134+1),$J134/2,$M134,TRUE)-_xlfn.NORM.DIST(AND(EG$6&gt;=$F134,EG$6&lt;=$H134)*(EF$6-$F134+1),$J134/2,$M134,TRUE))/(1-2*_xlfn.NORM.DIST(0,$J134/2,$M134,TRUE))*$D134+($K134="Steady Growth")*(AND(EG$6&gt;=$F134,EG$6&lt;=$H134)*((EG$6-$F134+1)/($J134*($J134+1)/2)*$D134))+($K134="custom")*CustCF!EA134</f>
        <v>0</v>
      </c>
      <c r="EH134" s="95">
        <f>($K134="Bell Curve")*(_xlfn.NORM.DIST(AND(EH$6&gt;=$F134,EH$6&lt;=$H134)*(EH$6-$F134+1),$J134/2,$M134,TRUE)-_xlfn.NORM.DIST(AND(EH$6&gt;=$F134,EH$6&lt;=$H134)*(EG$6-$F134+1),$J134/2,$M134,TRUE))/(1-2*_xlfn.NORM.DIST(0,$J134/2,$M134,TRUE))*$D134+($K134="Steady Growth")*(AND(EH$6&gt;=$F134,EH$6&lt;=$H134)*((EH$6-$F134+1)/($J134*($J134+1)/2)*$D134))+($K134="custom")*CustCF!EB134</f>
        <v>0</v>
      </c>
      <c r="EI134" s="95">
        <f>($K134="Bell Curve")*(_xlfn.NORM.DIST(AND(EI$6&gt;=$F134,EI$6&lt;=$H134)*(EI$6-$F134+1),$J134/2,$M134,TRUE)-_xlfn.NORM.DIST(AND(EI$6&gt;=$F134,EI$6&lt;=$H134)*(EH$6-$F134+1),$J134/2,$M134,TRUE))/(1-2*_xlfn.NORM.DIST(0,$J134/2,$M134,TRUE))*$D134+($K134="Steady Growth")*(AND(EI$6&gt;=$F134,EI$6&lt;=$H134)*((EI$6-$F134+1)/($J134*($J134+1)/2)*$D134))+($K134="custom")*CustCF!EC134</f>
        <v>0</v>
      </c>
      <c r="EJ134" s="95">
        <f>($K134="Bell Curve")*(_xlfn.NORM.DIST(AND(EJ$6&gt;=$F134,EJ$6&lt;=$H134)*(EJ$6-$F134+1),$J134/2,$M134,TRUE)-_xlfn.NORM.DIST(AND(EJ$6&gt;=$F134,EJ$6&lt;=$H134)*(EI$6-$F134+1),$J134/2,$M134,TRUE))/(1-2*_xlfn.NORM.DIST(0,$J134/2,$M134,TRUE))*$D134+($K134="Steady Growth")*(AND(EJ$6&gt;=$F134,EJ$6&lt;=$H134)*((EJ$6-$F134+1)/($J134*($J134+1)/2)*$D134))+($K134="custom")*CustCF!ED134</f>
        <v>0</v>
      </c>
      <c r="EK134" s="95">
        <f>($K134="Bell Curve")*(_xlfn.NORM.DIST(AND(EK$6&gt;=$F134,EK$6&lt;=$H134)*(EK$6-$F134+1),$J134/2,$M134,TRUE)-_xlfn.NORM.DIST(AND(EK$6&gt;=$F134,EK$6&lt;=$H134)*(EJ$6-$F134+1),$J134/2,$M134,TRUE))/(1-2*_xlfn.NORM.DIST(0,$J134/2,$M134,TRUE))*$D134+($K134="Steady Growth")*(AND(EK$6&gt;=$F134,EK$6&lt;=$H134)*((EK$6-$F134+1)/($J134*($J134+1)/2)*$D134))+($K134="custom")*CustCF!EE134</f>
        <v>0</v>
      </c>
      <c r="EL134" s="95">
        <f>($K134="Bell Curve")*(_xlfn.NORM.DIST(AND(EL$6&gt;=$F134,EL$6&lt;=$H134)*(EL$6-$F134+1),$J134/2,$M134,TRUE)-_xlfn.NORM.DIST(AND(EL$6&gt;=$F134,EL$6&lt;=$H134)*(EK$6-$F134+1),$J134/2,$M134,TRUE))/(1-2*_xlfn.NORM.DIST(0,$J134/2,$M134,TRUE))*$D134+($K134="Steady Growth")*(AND(EL$6&gt;=$F134,EL$6&lt;=$H134)*((EL$6-$F134+1)/($J134*($J134+1)/2)*$D134))+($K134="custom")*CustCF!EF134</f>
        <v>0</v>
      </c>
      <c r="EM134" s="95">
        <f>($K134="Bell Curve")*(_xlfn.NORM.DIST(AND(EM$6&gt;=$F134,EM$6&lt;=$H134)*(EM$6-$F134+1),$J134/2,$M134,TRUE)-_xlfn.NORM.DIST(AND(EM$6&gt;=$F134,EM$6&lt;=$H134)*(EL$6-$F134+1),$J134/2,$M134,TRUE))/(1-2*_xlfn.NORM.DIST(0,$J134/2,$M134,TRUE))*$D134+($K134="Steady Growth")*(AND(EM$6&gt;=$F134,EM$6&lt;=$H134)*((EM$6-$F134+1)/($J134*($J134+1)/2)*$D134))+($K134="custom")*CustCF!EG134</f>
        <v>0</v>
      </c>
      <c r="EN134" s="95">
        <f>($K134="Bell Curve")*(_xlfn.NORM.DIST(AND(EN$6&gt;=$F134,EN$6&lt;=$H134)*(EN$6-$F134+1),$J134/2,$M134,TRUE)-_xlfn.NORM.DIST(AND(EN$6&gt;=$F134,EN$6&lt;=$H134)*(EM$6-$F134+1),$J134/2,$M134,TRUE))/(1-2*_xlfn.NORM.DIST(0,$J134/2,$M134,TRUE))*$D134+($K134="Steady Growth")*(AND(EN$6&gt;=$F134,EN$6&lt;=$H134)*((EN$6-$F134+1)/($J134*($J134+1)/2)*$D134))+($K134="custom")*CustCF!EH134</f>
        <v>0</v>
      </c>
      <c r="EO134" s="95">
        <f>($K134="Bell Curve")*(_xlfn.NORM.DIST(AND(EO$6&gt;=$F134,EO$6&lt;=$H134)*(EO$6-$F134+1),$J134/2,$M134,TRUE)-_xlfn.NORM.DIST(AND(EO$6&gt;=$F134,EO$6&lt;=$H134)*(EN$6-$F134+1),$J134/2,$M134,TRUE))/(1-2*_xlfn.NORM.DIST(0,$J134/2,$M134,TRUE))*$D134+($K134="Steady Growth")*(AND(EO$6&gt;=$F134,EO$6&lt;=$H134)*((EO$6-$F134+1)/($J134*($J134+1)/2)*$D134))+($K134="custom")*CustCF!EI134</f>
        <v>0</v>
      </c>
      <c r="EP134" s="95">
        <f>($K134="Bell Curve")*(_xlfn.NORM.DIST(AND(EP$6&gt;=$F134,EP$6&lt;=$H134)*(EP$6-$F134+1),$J134/2,$M134,TRUE)-_xlfn.NORM.DIST(AND(EP$6&gt;=$F134,EP$6&lt;=$H134)*(EO$6-$F134+1),$J134/2,$M134,TRUE))/(1-2*_xlfn.NORM.DIST(0,$J134/2,$M134,TRUE))*$D134+($K134="Steady Growth")*(AND(EP$6&gt;=$F134,EP$6&lt;=$H134)*((EP$6-$F134+1)/($J134*($J134+1)/2)*$D134))+($K134="custom")*CustCF!EJ134</f>
        <v>0</v>
      </c>
      <c r="EQ134" s="95">
        <f>($K134="Bell Curve")*(_xlfn.NORM.DIST(AND(EQ$6&gt;=$F134,EQ$6&lt;=$H134)*(EQ$6-$F134+1),$J134/2,$M134,TRUE)-_xlfn.NORM.DIST(AND(EQ$6&gt;=$F134,EQ$6&lt;=$H134)*(EP$6-$F134+1),$J134/2,$M134,TRUE))/(1-2*_xlfn.NORM.DIST(0,$J134/2,$M134,TRUE))*$D134+($K134="Steady Growth")*(AND(EQ$6&gt;=$F134,EQ$6&lt;=$H134)*((EQ$6-$F134+1)/($J134*($J134+1)/2)*$D134))+($K134="custom")*CustCF!EK134</f>
        <v>0</v>
      </c>
      <c r="ER134" s="95">
        <f>($K134="Bell Curve")*(_xlfn.NORM.DIST(AND(ER$6&gt;=$F134,ER$6&lt;=$H134)*(ER$6-$F134+1),$J134/2,$M134,TRUE)-_xlfn.NORM.DIST(AND(ER$6&gt;=$F134,ER$6&lt;=$H134)*(EQ$6-$F134+1),$J134/2,$M134,TRUE))/(1-2*_xlfn.NORM.DIST(0,$J134/2,$M134,TRUE))*$D134+($K134="Steady Growth")*(AND(ER$6&gt;=$F134,ER$6&lt;=$H134)*((ER$6-$F134+1)/($J134*($J134+1)/2)*$D134))+($K134="custom")*CustCF!EL134</f>
        <v>0</v>
      </c>
      <c r="ES134" s="95">
        <f>($K134="Bell Curve")*(_xlfn.NORM.DIST(AND(ES$6&gt;=$F134,ES$6&lt;=$H134)*(ES$6-$F134+1),$J134/2,$M134,TRUE)-_xlfn.NORM.DIST(AND(ES$6&gt;=$F134,ES$6&lt;=$H134)*(ER$6-$F134+1),$J134/2,$M134,TRUE))/(1-2*_xlfn.NORM.DIST(0,$J134/2,$M134,TRUE))*$D134+($K134="Steady Growth")*(AND(ES$6&gt;=$F134,ES$6&lt;=$H134)*((ES$6-$F134+1)/($J134*($J134+1)/2)*$D134))+($K134="custom")*CustCF!EM134</f>
        <v>0</v>
      </c>
      <c r="ET134" s="95">
        <f>($K134="Bell Curve")*(_xlfn.NORM.DIST(AND(ET$6&gt;=$F134,ET$6&lt;=$H134)*(ET$6-$F134+1),$J134/2,$M134,TRUE)-_xlfn.NORM.DIST(AND(ET$6&gt;=$F134,ET$6&lt;=$H134)*(ES$6-$F134+1),$J134/2,$M134,TRUE))/(1-2*_xlfn.NORM.DIST(0,$J134/2,$M134,TRUE))*$D134+($K134="Steady Growth")*(AND(ET$6&gt;=$F134,ET$6&lt;=$H134)*((ET$6-$F134+1)/($J134*($J134+1)/2)*$D134))+($K134="custom")*CustCF!EN134</f>
        <v>0</v>
      </c>
      <c r="EU134" s="95">
        <f>($K134="Bell Curve")*(_xlfn.NORM.DIST(AND(EU$6&gt;=$F134,EU$6&lt;=$H134)*(EU$6-$F134+1),$J134/2,$M134,TRUE)-_xlfn.NORM.DIST(AND(EU$6&gt;=$F134,EU$6&lt;=$H134)*(ET$6-$F134+1),$J134/2,$M134,TRUE))/(1-2*_xlfn.NORM.DIST(0,$J134/2,$M134,TRUE))*$D134+($K134="Steady Growth")*(AND(EU$6&gt;=$F134,EU$6&lt;=$H134)*((EU$6-$F134+1)/($J134*($J134+1)/2)*$D134))+($K134="custom")*CustCF!EO134</f>
        <v>0</v>
      </c>
      <c r="EV134" s="95">
        <f>($K134="Bell Curve")*(_xlfn.NORM.DIST(AND(EV$6&gt;=$F134,EV$6&lt;=$H134)*(EV$6-$F134+1),$J134/2,$M134,TRUE)-_xlfn.NORM.DIST(AND(EV$6&gt;=$F134,EV$6&lt;=$H134)*(EU$6-$F134+1),$J134/2,$M134,TRUE))/(1-2*_xlfn.NORM.DIST(0,$J134/2,$M134,TRUE))*$D134+($K134="Steady Growth")*(AND(EV$6&gt;=$F134,EV$6&lt;=$H134)*((EV$6-$F134+1)/($J134*($J134+1)/2)*$D134))+($K134="custom")*CustCF!EP134</f>
        <v>0</v>
      </c>
      <c r="EW134" s="95">
        <f>($K134="Bell Curve")*(_xlfn.NORM.DIST(AND(EW$6&gt;=$F134,EW$6&lt;=$H134)*(EW$6-$F134+1),$J134/2,$M134,TRUE)-_xlfn.NORM.DIST(AND(EW$6&gt;=$F134,EW$6&lt;=$H134)*(EV$6-$F134+1),$J134/2,$M134,TRUE))/(1-2*_xlfn.NORM.DIST(0,$J134/2,$M134,TRUE))*$D134+($K134="Steady Growth")*(AND(EW$6&gt;=$F134,EW$6&lt;=$H134)*((EW$6-$F134+1)/($J134*($J134+1)/2)*$D134))+($K134="custom")*CustCF!EQ134</f>
        <v>0</v>
      </c>
      <c r="EX134" s="95">
        <f>($K134="Bell Curve")*(_xlfn.NORM.DIST(AND(EX$6&gt;=$F134,EX$6&lt;=$H134)*(EX$6-$F134+1),$J134/2,$M134,TRUE)-_xlfn.NORM.DIST(AND(EX$6&gt;=$F134,EX$6&lt;=$H134)*(EW$6-$F134+1),$J134/2,$M134,TRUE))/(1-2*_xlfn.NORM.DIST(0,$J134/2,$M134,TRUE))*$D134+($K134="Steady Growth")*(AND(EX$6&gt;=$F134,EX$6&lt;=$H134)*((EX$6-$F134+1)/($J134*($J134+1)/2)*$D134))+($K134="custom")*CustCF!ER134</f>
        <v>0</v>
      </c>
      <c r="EY134" s="95">
        <f>($K134="Bell Curve")*(_xlfn.NORM.DIST(AND(EY$6&gt;=$F134,EY$6&lt;=$H134)*(EY$6-$F134+1),$J134/2,$M134,TRUE)-_xlfn.NORM.DIST(AND(EY$6&gt;=$F134,EY$6&lt;=$H134)*(EX$6-$F134+1),$J134/2,$M134,TRUE))/(1-2*_xlfn.NORM.DIST(0,$J134/2,$M134,TRUE))*$D134+($K134="Steady Growth")*(AND(EY$6&gt;=$F134,EY$6&lt;=$H134)*((EY$6-$F134+1)/($J134*($J134+1)/2)*$D134))+($K134="custom")*CustCF!ES134</f>
        <v>0</v>
      </c>
      <c r="EZ134" s="95">
        <f>($K134="Bell Curve")*(_xlfn.NORM.DIST(AND(EZ$6&gt;=$F134,EZ$6&lt;=$H134)*(EZ$6-$F134+1),$J134/2,$M134,TRUE)-_xlfn.NORM.DIST(AND(EZ$6&gt;=$F134,EZ$6&lt;=$H134)*(EY$6-$F134+1),$J134/2,$M134,TRUE))/(1-2*_xlfn.NORM.DIST(0,$J134/2,$M134,TRUE))*$D134+($K134="Steady Growth")*(AND(EZ$6&gt;=$F134,EZ$6&lt;=$H134)*((EZ$6-$F134+1)/($J134*($J134+1)/2)*$D134))+($K134="custom")*CustCF!ET134</f>
        <v>0</v>
      </c>
      <c r="FA134" s="95">
        <f>($K134="Bell Curve")*(_xlfn.NORM.DIST(AND(FA$6&gt;=$F134,FA$6&lt;=$H134)*(FA$6-$F134+1),$J134/2,$M134,TRUE)-_xlfn.NORM.DIST(AND(FA$6&gt;=$F134,FA$6&lt;=$H134)*(EZ$6-$F134+1),$J134/2,$M134,TRUE))/(1-2*_xlfn.NORM.DIST(0,$J134/2,$M134,TRUE))*$D134+($K134="Steady Growth")*(AND(FA$6&gt;=$F134,FA$6&lt;=$H134)*((FA$6-$F134+1)/($J134*($J134+1)/2)*$D134))+($K134="custom")*CustCF!EU134</f>
        <v>0</v>
      </c>
      <c r="FB134" s="95">
        <f>($K134="Bell Curve")*(_xlfn.NORM.DIST(AND(FB$6&gt;=$F134,FB$6&lt;=$H134)*(FB$6-$F134+1),$J134/2,$M134,TRUE)-_xlfn.NORM.DIST(AND(FB$6&gt;=$F134,FB$6&lt;=$H134)*(FA$6-$F134+1),$J134/2,$M134,TRUE))/(1-2*_xlfn.NORM.DIST(0,$J134/2,$M134,TRUE))*$D134+($K134="Steady Growth")*(AND(FB$6&gt;=$F134,FB$6&lt;=$H134)*((FB$6-$F134+1)/($J134*($J134+1)/2)*$D134))+($K134="custom")*CustCF!EV134</f>
        <v>0</v>
      </c>
      <c r="FC134" s="95">
        <f>($K134="Bell Curve")*(_xlfn.NORM.DIST(AND(FC$6&gt;=$F134,FC$6&lt;=$H134)*(FC$6-$F134+1),$J134/2,$M134,TRUE)-_xlfn.NORM.DIST(AND(FC$6&gt;=$F134,FC$6&lt;=$H134)*(FB$6-$F134+1),$J134/2,$M134,TRUE))/(1-2*_xlfn.NORM.DIST(0,$J134/2,$M134,TRUE))*$D134+($K134="Steady Growth")*(AND(FC$6&gt;=$F134,FC$6&lt;=$H134)*((FC$6-$F134+1)/($J134*($J134+1)/2)*$D134))+($K134="custom")*CustCF!EW134</f>
        <v>0</v>
      </c>
      <c r="FD134" s="95">
        <f>($K134="Bell Curve")*(_xlfn.NORM.DIST(AND(FD$6&gt;=$F134,FD$6&lt;=$H134)*(FD$6-$F134+1),$J134/2,$M134,TRUE)-_xlfn.NORM.DIST(AND(FD$6&gt;=$F134,FD$6&lt;=$H134)*(FC$6-$F134+1),$J134/2,$M134,TRUE))/(1-2*_xlfn.NORM.DIST(0,$J134/2,$M134,TRUE))*$D134+($K134="Steady Growth")*(AND(FD$6&gt;=$F134,FD$6&lt;=$H134)*((FD$6-$F134+1)/($J134*($J134+1)/2)*$D134))+($K134="custom")*CustCF!EX134</f>
        <v>0</v>
      </c>
      <c r="FE134" s="95">
        <f>($K134="Bell Curve")*(_xlfn.NORM.DIST(AND(FE$6&gt;=$F134,FE$6&lt;=$H134)*(FE$6-$F134+1),$J134/2,$M134,TRUE)-_xlfn.NORM.DIST(AND(FE$6&gt;=$F134,FE$6&lt;=$H134)*(FD$6-$F134+1),$J134/2,$M134,TRUE))/(1-2*_xlfn.NORM.DIST(0,$J134/2,$M134,TRUE))*$D134+($K134="Steady Growth")*(AND(FE$6&gt;=$F134,FE$6&lt;=$H134)*((FE$6-$F134+1)/($J134*($J134+1)/2)*$D134))+($K134="custom")*CustCF!EY134</f>
        <v>0</v>
      </c>
      <c r="FF134" s="95">
        <f>($K134="Bell Curve")*(_xlfn.NORM.DIST(AND(FF$6&gt;=$F134,FF$6&lt;=$H134)*(FF$6-$F134+1),$J134/2,$M134,TRUE)-_xlfn.NORM.DIST(AND(FF$6&gt;=$F134,FF$6&lt;=$H134)*(FE$6-$F134+1),$J134/2,$M134,TRUE))/(1-2*_xlfn.NORM.DIST(0,$J134/2,$M134,TRUE))*$D134+($K134="Steady Growth")*(AND(FF$6&gt;=$F134,FF$6&lt;=$H134)*((FF$6-$F134+1)/($J134*($J134+1)/2)*$D134))+($K134="custom")*CustCF!EZ134</f>
        <v>0</v>
      </c>
      <c r="FG134" s="95">
        <f>($K134="Bell Curve")*(_xlfn.NORM.DIST(AND(FG$6&gt;=$F134,FG$6&lt;=$H134)*(FG$6-$F134+1),$J134/2,$M134,TRUE)-_xlfn.NORM.DIST(AND(FG$6&gt;=$F134,FG$6&lt;=$H134)*(FF$6-$F134+1),$J134/2,$M134,TRUE))/(1-2*_xlfn.NORM.DIST(0,$J134/2,$M134,TRUE))*$D134+($K134="Steady Growth")*(AND(FG$6&gt;=$F134,FG$6&lt;=$H134)*((FG$6-$F134+1)/($J134*($J134+1)/2)*$D134))+($K134="custom")*CustCF!FA134</f>
        <v>0</v>
      </c>
      <c r="FH134" s="95">
        <f>($K134="Bell Curve")*(_xlfn.NORM.DIST(AND(FH$6&gt;=$F134,FH$6&lt;=$H134)*(FH$6-$F134+1),$J134/2,$M134,TRUE)-_xlfn.NORM.DIST(AND(FH$6&gt;=$F134,FH$6&lt;=$H134)*(FG$6-$F134+1),$J134/2,$M134,TRUE))/(1-2*_xlfn.NORM.DIST(0,$J134/2,$M134,TRUE))*$D134+($K134="Steady Growth")*(AND(FH$6&gt;=$F134,FH$6&lt;=$H134)*((FH$6-$F134+1)/($J134*($J134+1)/2)*$D134))+($K134="custom")*CustCF!FB134</f>
        <v>0</v>
      </c>
      <c r="FI134" s="95">
        <f>($K134="Bell Curve")*(_xlfn.NORM.DIST(AND(FI$6&gt;=$F134,FI$6&lt;=$H134)*(FI$6-$F134+1),$J134/2,$M134,TRUE)-_xlfn.NORM.DIST(AND(FI$6&gt;=$F134,FI$6&lt;=$H134)*(FH$6-$F134+1),$J134/2,$M134,TRUE))/(1-2*_xlfn.NORM.DIST(0,$J134/2,$M134,TRUE))*$D134+($K134="Steady Growth")*(AND(FI$6&gt;=$F134,FI$6&lt;=$H134)*((FI$6-$F134+1)/($J134*($J134+1)/2)*$D134))+($K134="custom")*CustCF!FC134</f>
        <v>0</v>
      </c>
      <c r="FJ134" s="95">
        <f>($K134="Bell Curve")*(_xlfn.NORM.DIST(AND(FJ$6&gt;=$F134,FJ$6&lt;=$H134)*(FJ$6-$F134+1),$J134/2,$M134,TRUE)-_xlfn.NORM.DIST(AND(FJ$6&gt;=$F134,FJ$6&lt;=$H134)*(FI$6-$F134+1),$J134/2,$M134,TRUE))/(1-2*_xlfn.NORM.DIST(0,$J134/2,$M134,TRUE))*$D134+($K134="Steady Growth")*(AND(FJ$6&gt;=$F134,FJ$6&lt;=$H134)*((FJ$6-$F134+1)/($J134*($J134+1)/2)*$D134))+($K134="custom")*CustCF!FD134</f>
        <v>0</v>
      </c>
      <c r="FK134" s="95">
        <f>($K134="Bell Curve")*(_xlfn.NORM.DIST(AND(FK$6&gt;=$F134,FK$6&lt;=$H134)*(FK$6-$F134+1),$J134/2,$M134,TRUE)-_xlfn.NORM.DIST(AND(FK$6&gt;=$F134,FK$6&lt;=$H134)*(FJ$6-$F134+1),$J134/2,$M134,TRUE))/(1-2*_xlfn.NORM.DIST(0,$J134/2,$M134,TRUE))*$D134+($K134="Steady Growth")*(AND(FK$6&gt;=$F134,FK$6&lt;=$H134)*((FK$6-$F134+1)/($J134*($J134+1)/2)*$D134))+($K134="custom")*CustCF!FE134</f>
        <v>0</v>
      </c>
      <c r="FL134" s="95">
        <f>($K134="Bell Curve")*(_xlfn.NORM.DIST(AND(FL$6&gt;=$F134,FL$6&lt;=$H134)*(FL$6-$F134+1),$J134/2,$M134,TRUE)-_xlfn.NORM.DIST(AND(FL$6&gt;=$F134,FL$6&lt;=$H134)*(FK$6-$F134+1),$J134/2,$M134,TRUE))/(1-2*_xlfn.NORM.DIST(0,$J134/2,$M134,TRUE))*$D134+($K134="Steady Growth")*(AND(FL$6&gt;=$F134,FL$6&lt;=$H134)*((FL$6-$F134+1)/($J134*($J134+1)/2)*$D134))+($K134="custom")*CustCF!FF134</f>
        <v>0</v>
      </c>
      <c r="FM134" s="95">
        <f>($K134="Bell Curve")*(_xlfn.NORM.DIST(AND(FM$6&gt;=$F134,FM$6&lt;=$H134)*(FM$6-$F134+1),$J134/2,$M134,TRUE)-_xlfn.NORM.DIST(AND(FM$6&gt;=$F134,FM$6&lt;=$H134)*(FL$6-$F134+1),$J134/2,$M134,TRUE))/(1-2*_xlfn.NORM.DIST(0,$J134/2,$M134,TRUE))*$D134+($K134="Steady Growth")*(AND(FM$6&gt;=$F134,FM$6&lt;=$H134)*((FM$6-$F134+1)/($J134*($J134+1)/2)*$D134))+($K134="custom")*CustCF!FG134</f>
        <v>0</v>
      </c>
      <c r="FN134" s="95">
        <f>($K134="Bell Curve")*(_xlfn.NORM.DIST(AND(FN$6&gt;=$F134,FN$6&lt;=$H134)*(FN$6-$F134+1),$J134/2,$M134,TRUE)-_xlfn.NORM.DIST(AND(FN$6&gt;=$F134,FN$6&lt;=$H134)*(FM$6-$F134+1),$J134/2,$M134,TRUE))/(1-2*_xlfn.NORM.DIST(0,$J134/2,$M134,TRUE))*$D134+($K134="Steady Growth")*(AND(FN$6&gt;=$F134,FN$6&lt;=$H134)*((FN$6-$F134+1)/($J134*($J134+1)/2)*$D134))+($K134="custom")*CustCF!FH134</f>
        <v>0</v>
      </c>
      <c r="FO134" s="95">
        <f>($K134="Bell Curve")*(_xlfn.NORM.DIST(AND(FO$6&gt;=$F134,FO$6&lt;=$H134)*(FO$6-$F134+1),$J134/2,$M134,TRUE)-_xlfn.NORM.DIST(AND(FO$6&gt;=$F134,FO$6&lt;=$H134)*(FN$6-$F134+1),$J134/2,$M134,TRUE))/(1-2*_xlfn.NORM.DIST(0,$J134/2,$M134,TRUE))*$D134+($K134="Steady Growth")*(AND(FO$6&gt;=$F134,FO$6&lt;=$H134)*((FO$6-$F134+1)/($J134*($J134+1)/2)*$D134))+($K134="custom")*CustCF!FI134</f>
        <v>0</v>
      </c>
      <c r="FP134" s="95">
        <f>($K134="Bell Curve")*(_xlfn.NORM.DIST(AND(FP$6&gt;=$F134,FP$6&lt;=$H134)*(FP$6-$F134+1),$J134/2,$M134,TRUE)-_xlfn.NORM.DIST(AND(FP$6&gt;=$F134,FP$6&lt;=$H134)*(FO$6-$F134+1),$J134/2,$M134,TRUE))/(1-2*_xlfn.NORM.DIST(0,$J134/2,$M134,TRUE))*$D134+($K134="Steady Growth")*(AND(FP$6&gt;=$F134,FP$6&lt;=$H134)*((FP$6-$F134+1)/($J134*($J134+1)/2)*$D134))+($K134="custom")*CustCF!FJ134</f>
        <v>0</v>
      </c>
      <c r="FQ134" s="95">
        <f>($K134="Bell Curve")*(_xlfn.NORM.DIST(AND(FQ$6&gt;=$F134,FQ$6&lt;=$H134)*(FQ$6-$F134+1),$J134/2,$M134,TRUE)-_xlfn.NORM.DIST(AND(FQ$6&gt;=$F134,FQ$6&lt;=$H134)*(FP$6-$F134+1),$J134/2,$M134,TRUE))/(1-2*_xlfn.NORM.DIST(0,$J134/2,$M134,TRUE))*$D134+($K134="Steady Growth")*(AND(FQ$6&gt;=$F134,FQ$6&lt;=$H134)*((FQ$6-$F134+1)/($J134*($J134+1)/2)*$D134))+($K134="custom")*CustCF!FK134</f>
        <v>0</v>
      </c>
      <c r="FR134" s="95">
        <f>($K134="Bell Curve")*(_xlfn.NORM.DIST(AND(FR$6&gt;=$F134,FR$6&lt;=$H134)*(FR$6-$F134+1),$J134/2,$M134,TRUE)-_xlfn.NORM.DIST(AND(FR$6&gt;=$F134,FR$6&lt;=$H134)*(FQ$6-$F134+1),$J134/2,$M134,TRUE))/(1-2*_xlfn.NORM.DIST(0,$J134/2,$M134,TRUE))*$D134+($K134="Steady Growth")*(AND(FR$6&gt;=$F134,FR$6&lt;=$H134)*((FR$6-$F134+1)/($J134*($J134+1)/2)*$D134))+($K134="custom")*CustCF!FL134</f>
        <v>0</v>
      </c>
      <c r="FS134" s="95">
        <f>($K134="Bell Curve")*(_xlfn.NORM.DIST(AND(FS$6&gt;=$F134,FS$6&lt;=$H134)*(FS$6-$F134+1),$J134/2,$M134,TRUE)-_xlfn.NORM.DIST(AND(FS$6&gt;=$F134,FS$6&lt;=$H134)*(FR$6-$F134+1),$J134/2,$M134,TRUE))/(1-2*_xlfn.NORM.DIST(0,$J134/2,$M134,TRUE))*$D134+($K134="Steady Growth")*(AND(FS$6&gt;=$F134,FS$6&lt;=$H134)*((FS$6-$F134+1)/($J134*($J134+1)/2)*$D134))+($K134="custom")*CustCF!FM134</f>
        <v>0</v>
      </c>
      <c r="FT134" s="95">
        <f>($K134="Bell Curve")*(_xlfn.NORM.DIST(AND(FT$6&gt;=$F134,FT$6&lt;=$H134)*(FT$6-$F134+1),$J134/2,$M134,TRUE)-_xlfn.NORM.DIST(AND(FT$6&gt;=$F134,FT$6&lt;=$H134)*(FS$6-$F134+1),$J134/2,$M134,TRUE))/(1-2*_xlfn.NORM.DIST(0,$J134/2,$M134,TRUE))*$D134+($K134="Steady Growth")*(AND(FT$6&gt;=$F134,FT$6&lt;=$H134)*((FT$6-$F134+1)/($J134*($J134+1)/2)*$D134))+($K134="custom")*CustCF!FN134</f>
        <v>0</v>
      </c>
      <c r="FU134" s="95">
        <f>($K134="Bell Curve")*(_xlfn.NORM.DIST(AND(FU$6&gt;=$F134,FU$6&lt;=$H134)*(FU$6-$F134+1),$J134/2,$M134,TRUE)-_xlfn.NORM.DIST(AND(FU$6&gt;=$F134,FU$6&lt;=$H134)*(FT$6-$F134+1),$J134/2,$M134,TRUE))/(1-2*_xlfn.NORM.DIST(0,$J134/2,$M134,TRUE))*$D134+($K134="Steady Growth")*(AND(FU$6&gt;=$F134,FU$6&lt;=$H134)*((FU$6-$F134+1)/($J134*($J134+1)/2)*$D134))+($K134="custom")*CustCF!FO134</f>
        <v>0</v>
      </c>
      <c r="FV134" s="95">
        <f>($K134="Bell Curve")*(_xlfn.NORM.DIST(AND(FV$6&gt;=$F134,FV$6&lt;=$H134)*(FV$6-$F134+1),$J134/2,$M134,TRUE)-_xlfn.NORM.DIST(AND(FV$6&gt;=$F134,FV$6&lt;=$H134)*(FU$6-$F134+1),$J134/2,$M134,TRUE))/(1-2*_xlfn.NORM.DIST(0,$J134/2,$M134,TRUE))*$D134+($K134="Steady Growth")*(AND(FV$6&gt;=$F134,FV$6&lt;=$H134)*((FV$6-$F134+1)/($J134*($J134+1)/2)*$D134))+($K134="custom")*CustCF!FP134</f>
        <v>0</v>
      </c>
      <c r="FW134" s="95">
        <f>($K134="Bell Curve")*(_xlfn.NORM.DIST(AND(FW$6&gt;=$F134,FW$6&lt;=$H134)*(FW$6-$F134+1),$J134/2,$M134,TRUE)-_xlfn.NORM.DIST(AND(FW$6&gt;=$F134,FW$6&lt;=$H134)*(FV$6-$F134+1),$J134/2,$M134,TRUE))/(1-2*_xlfn.NORM.DIST(0,$J134/2,$M134,TRUE))*$D134+($K134="Steady Growth")*(AND(FW$6&gt;=$F134,FW$6&lt;=$H134)*((FW$6-$F134+1)/($J134*($J134+1)/2)*$D134))+($K134="custom")*CustCF!FQ134</f>
        <v>0</v>
      </c>
      <c r="FX134" s="95">
        <f>($K134="Bell Curve")*(_xlfn.NORM.DIST(AND(FX$6&gt;=$F134,FX$6&lt;=$H134)*(FX$6-$F134+1),$J134/2,$M134,TRUE)-_xlfn.NORM.DIST(AND(FX$6&gt;=$F134,FX$6&lt;=$H134)*(FW$6-$F134+1),$J134/2,$M134,TRUE))/(1-2*_xlfn.NORM.DIST(0,$J134/2,$M134,TRUE))*$D134+($K134="Steady Growth")*(AND(FX$6&gt;=$F134,FX$6&lt;=$H134)*((FX$6-$F134+1)/($J134*($J134+1)/2)*$D134))+($K134="custom")*CustCF!FR134</f>
        <v>0</v>
      </c>
      <c r="FY134" s="95">
        <f>($K134="Bell Curve")*(_xlfn.NORM.DIST(AND(FY$6&gt;=$F134,FY$6&lt;=$H134)*(FY$6-$F134+1),$J134/2,$M134,TRUE)-_xlfn.NORM.DIST(AND(FY$6&gt;=$F134,FY$6&lt;=$H134)*(FX$6-$F134+1),$J134/2,$M134,TRUE))/(1-2*_xlfn.NORM.DIST(0,$J134/2,$M134,TRUE))*$D134+($K134="Steady Growth")*(AND(FY$6&gt;=$F134,FY$6&lt;=$H134)*((FY$6-$F134+1)/($J134*($J134+1)/2)*$D134))+($K134="custom")*CustCF!FS134</f>
        <v>0</v>
      </c>
      <c r="FZ134" s="95">
        <f>($K134="Bell Curve")*(_xlfn.NORM.DIST(AND(FZ$6&gt;=$F134,FZ$6&lt;=$H134)*(FZ$6-$F134+1),$J134/2,$M134,TRUE)-_xlfn.NORM.DIST(AND(FZ$6&gt;=$F134,FZ$6&lt;=$H134)*(FY$6-$F134+1),$J134/2,$M134,TRUE))/(1-2*_xlfn.NORM.DIST(0,$J134/2,$M134,TRUE))*$D134+($K134="Steady Growth")*(AND(FZ$6&gt;=$F134,FZ$6&lt;=$H134)*((FZ$6-$F134+1)/($J134*($J134+1)/2)*$D134))+($K134="custom")*CustCF!FT134</f>
        <v>0</v>
      </c>
      <c r="GA134" s="95">
        <f>($K134="Bell Curve")*(_xlfn.NORM.DIST(AND(GA$6&gt;=$F134,GA$6&lt;=$H134)*(GA$6-$F134+1),$J134/2,$M134,TRUE)-_xlfn.NORM.DIST(AND(GA$6&gt;=$F134,GA$6&lt;=$H134)*(FZ$6-$F134+1),$J134/2,$M134,TRUE))/(1-2*_xlfn.NORM.DIST(0,$J134/2,$M134,TRUE))*$D134+($K134="Steady Growth")*(AND(GA$6&gt;=$F134,GA$6&lt;=$H134)*((GA$6-$F134+1)/($J134*($J134+1)/2)*$D134))+($K134="custom")*CustCF!FU134</f>
        <v>0</v>
      </c>
      <c r="GB134" s="95">
        <f>($K134="Bell Curve")*(_xlfn.NORM.DIST(AND(GB$6&gt;=$F134,GB$6&lt;=$H134)*(GB$6-$F134+1),$J134/2,$M134,TRUE)-_xlfn.NORM.DIST(AND(GB$6&gt;=$F134,GB$6&lt;=$H134)*(GA$6-$F134+1),$J134/2,$M134,TRUE))/(1-2*_xlfn.NORM.DIST(0,$J134/2,$M134,TRUE))*$D134+($K134="Steady Growth")*(AND(GB$6&gt;=$F134,GB$6&lt;=$H134)*((GB$6-$F134+1)/($J134*($J134+1)/2)*$D134))+($K134="custom")*CustCF!FV134</f>
        <v>0</v>
      </c>
      <c r="GC134" s="95">
        <f>($K134="Bell Curve")*(_xlfn.NORM.DIST(AND(GC$6&gt;=$F134,GC$6&lt;=$H134)*(GC$6-$F134+1),$J134/2,$M134,TRUE)-_xlfn.NORM.DIST(AND(GC$6&gt;=$F134,GC$6&lt;=$H134)*(GB$6-$F134+1),$J134/2,$M134,TRUE))/(1-2*_xlfn.NORM.DIST(0,$J134/2,$M134,TRUE))*$D134+($K134="Steady Growth")*(AND(GC$6&gt;=$F134,GC$6&lt;=$H134)*((GC$6-$F134+1)/($J134*($J134+1)/2)*$D134))+($K134="custom")*CustCF!FW134</f>
        <v>0</v>
      </c>
      <c r="GD134" s="95">
        <f>($K134="Bell Curve")*(_xlfn.NORM.DIST(AND(GD$6&gt;=$F134,GD$6&lt;=$H134)*(GD$6-$F134+1),$J134/2,$M134,TRUE)-_xlfn.NORM.DIST(AND(GD$6&gt;=$F134,GD$6&lt;=$H134)*(GC$6-$F134+1),$J134/2,$M134,TRUE))/(1-2*_xlfn.NORM.DIST(0,$J134/2,$M134,TRUE))*$D134+($K134="Steady Growth")*(AND(GD$6&gt;=$F134,GD$6&lt;=$H134)*((GD$6-$F134+1)/($J134*($J134+1)/2)*$D134))+($K134="custom")*CustCF!FX134</f>
        <v>0</v>
      </c>
      <c r="GE134" s="95">
        <f>($K134="Bell Curve")*(_xlfn.NORM.DIST(AND(GE$6&gt;=$F134,GE$6&lt;=$H134)*(GE$6-$F134+1),$J134/2,$M134,TRUE)-_xlfn.NORM.DIST(AND(GE$6&gt;=$F134,GE$6&lt;=$H134)*(GD$6-$F134+1),$J134/2,$M134,TRUE))/(1-2*_xlfn.NORM.DIST(0,$J134/2,$M134,TRUE))*$D134+($K134="Steady Growth")*(AND(GE$6&gt;=$F134,GE$6&lt;=$H134)*((GE$6-$F134+1)/($J134*($J134+1)/2)*$D134))+($K134="custom")*CustCF!FY134</f>
        <v>0</v>
      </c>
      <c r="GF134" s="95">
        <f>($K134="Bell Curve")*(_xlfn.NORM.DIST(AND(GF$6&gt;=$F134,GF$6&lt;=$H134)*(GF$6-$F134+1),$J134/2,$M134,TRUE)-_xlfn.NORM.DIST(AND(GF$6&gt;=$F134,GF$6&lt;=$H134)*(GE$6-$F134+1),$J134/2,$M134,TRUE))/(1-2*_xlfn.NORM.DIST(0,$J134/2,$M134,TRUE))*$D134+($K134="Steady Growth")*(AND(GF$6&gt;=$F134,GF$6&lt;=$H134)*((GF$6-$F134+1)/($J134*($J134+1)/2)*$D134))+($K134="custom")*CustCF!FZ134</f>
        <v>0</v>
      </c>
      <c r="GG134" s="95">
        <f>($K134="Bell Curve")*(_xlfn.NORM.DIST(AND(GG$6&gt;=$F134,GG$6&lt;=$H134)*(GG$6-$F134+1),$J134/2,$M134,TRUE)-_xlfn.NORM.DIST(AND(GG$6&gt;=$F134,GG$6&lt;=$H134)*(GF$6-$F134+1),$J134/2,$M134,TRUE))/(1-2*_xlfn.NORM.DIST(0,$J134/2,$M134,TRUE))*$D134+($K134="Steady Growth")*(AND(GG$6&gt;=$F134,GG$6&lt;=$H134)*((GG$6-$F134+1)/($J134*($J134+1)/2)*$D134))+($K134="custom")*CustCF!GA134</f>
        <v>0</v>
      </c>
      <c r="GH134" s="95">
        <f>($K134="Bell Curve")*(_xlfn.NORM.DIST(AND(GH$6&gt;=$F134,GH$6&lt;=$H134)*(GH$6-$F134+1),$J134/2,$M134,TRUE)-_xlfn.NORM.DIST(AND(GH$6&gt;=$F134,GH$6&lt;=$H134)*(GG$6-$F134+1),$J134/2,$M134,TRUE))/(1-2*_xlfn.NORM.DIST(0,$J134/2,$M134,TRUE))*$D134+($K134="Steady Growth")*(AND(GH$6&gt;=$F134,GH$6&lt;=$H134)*((GH$6-$F134+1)/($J134*($J134+1)/2)*$D134))+($K134="custom")*CustCF!GB134</f>
        <v>0</v>
      </c>
      <c r="GI134" s="95">
        <f>($K134="Bell Curve")*(_xlfn.NORM.DIST(AND(GI$6&gt;=$F134,GI$6&lt;=$H134)*(GI$6-$F134+1),$J134/2,$M134,TRUE)-_xlfn.NORM.DIST(AND(GI$6&gt;=$F134,GI$6&lt;=$H134)*(GH$6-$F134+1),$J134/2,$M134,TRUE))/(1-2*_xlfn.NORM.DIST(0,$J134/2,$M134,TRUE))*$D134+($K134="Steady Growth")*(AND(GI$6&gt;=$F134,GI$6&lt;=$H134)*((GI$6-$F134+1)/($J134*($J134+1)/2)*$D134))+($K134="custom")*CustCF!GC134</f>
        <v>0</v>
      </c>
      <c r="GJ134" s="95">
        <f>($K134="Bell Curve")*(_xlfn.NORM.DIST(AND(GJ$6&gt;=$F134,GJ$6&lt;=$H134)*(GJ$6-$F134+1),$J134/2,$M134,TRUE)-_xlfn.NORM.DIST(AND(GJ$6&gt;=$F134,GJ$6&lt;=$H134)*(GI$6-$F134+1),$J134/2,$M134,TRUE))/(1-2*_xlfn.NORM.DIST(0,$J134/2,$M134,TRUE))*$D134+($K134="Steady Growth")*(AND(GJ$6&gt;=$F134,GJ$6&lt;=$H134)*((GJ$6-$F134+1)/($J134*($J134+1)/2)*$D134))+($K134="custom")*CustCF!GD134</f>
        <v>0</v>
      </c>
      <c r="GK134" s="95">
        <f>($K134="Bell Curve")*(_xlfn.NORM.DIST(AND(GK$6&gt;=$F134,GK$6&lt;=$H134)*(GK$6-$F134+1),$J134/2,$M134,TRUE)-_xlfn.NORM.DIST(AND(GK$6&gt;=$F134,GK$6&lt;=$H134)*(GJ$6-$F134+1),$J134/2,$M134,TRUE))/(1-2*_xlfn.NORM.DIST(0,$J134/2,$M134,TRUE))*$D134+($K134="Steady Growth")*(AND(GK$6&gt;=$F134,GK$6&lt;=$H134)*((GK$6-$F134+1)/($J134*($J134+1)/2)*$D134))+($K134="custom")*CustCF!GE134</f>
        <v>0</v>
      </c>
      <c r="GL134" s="95">
        <f>($K134="Bell Curve")*(_xlfn.NORM.DIST(AND(GL$6&gt;=$F134,GL$6&lt;=$H134)*(GL$6-$F134+1),$J134/2,$M134,TRUE)-_xlfn.NORM.DIST(AND(GL$6&gt;=$F134,GL$6&lt;=$H134)*(GK$6-$F134+1),$J134/2,$M134,TRUE))/(1-2*_xlfn.NORM.DIST(0,$J134/2,$M134,TRUE))*$D134+($K134="Steady Growth")*(AND(GL$6&gt;=$F134,GL$6&lt;=$H134)*((GL$6-$F134+1)/($J134*($J134+1)/2)*$D134))+($K134="custom")*CustCF!GF134</f>
        <v>0</v>
      </c>
      <c r="GM134" s="95">
        <f>($K134="Bell Curve")*(_xlfn.NORM.DIST(AND(GM$6&gt;=$F134,GM$6&lt;=$H134)*(GM$6-$F134+1),$J134/2,$M134,TRUE)-_xlfn.NORM.DIST(AND(GM$6&gt;=$F134,GM$6&lt;=$H134)*(GL$6-$F134+1),$J134/2,$M134,TRUE))/(1-2*_xlfn.NORM.DIST(0,$J134/2,$M134,TRUE))*$D134+($K134="Steady Growth")*(AND(GM$6&gt;=$F134,GM$6&lt;=$H134)*((GM$6-$F134+1)/($J134*($J134+1)/2)*$D134))+($K134="custom")*CustCF!GG134</f>
        <v>0</v>
      </c>
      <c r="GN134" s="268">
        <f>($K134="Bell Curve")*(_xlfn.NORM.DIST(AND(GN$6&gt;=$F134,GN$6&lt;=$H134)*(GN$6-$F134+1),$J134/2,$M134,TRUE)-_xlfn.NORM.DIST(AND(GN$6&gt;=$F134,GN$6&lt;=$H134)*(GM$6-$F134+1),$J134/2,$M134,TRUE))/(1-2*_xlfn.NORM.DIST(0,$J134/2,$M134,TRUE))*$D134+($K134="Steady Growth")*(AND(GN$6&gt;=$F134,GN$6&lt;=$H134)*((GN$6-$F134+1)/($J134*($J134+1)/2)*$D134))+($K134="custom")*CustCF!GH134</f>
        <v>0</v>
      </c>
      <c r="GO134" s="1"/>
      <c r="GP134" s="67"/>
    </row>
    <row r="135" spans="1:198" customFormat="1" outlineLevel="1" x14ac:dyDescent="0.75">
      <c r="A135" s="1"/>
      <c r="B135" s="1"/>
      <c r="C135" s="262">
        <f>Budget!AF16</f>
        <v>0</v>
      </c>
      <c r="D135" s="19">
        <f>Budget!AG16</f>
        <v>0</v>
      </c>
      <c r="E135" s="19" t="str">
        <f t="shared" si="65"/>
        <v/>
      </c>
      <c r="F135" s="263">
        <v>0</v>
      </c>
      <c r="G135" s="257">
        <f>IF(L135="custom",CustCF!F135,INDEX($P$8:$GN$8,MATCH(F135,$P$6:$GN$6,0)))</f>
        <v>46053</v>
      </c>
      <c r="H135" s="263">
        <v>0</v>
      </c>
      <c r="I135" s="257">
        <f>IF(L135="custom",CustCF!G135,INDEX($P$8:$GN$8,MATCH(H135,$P$6:$GN$6,0)))</f>
        <v>46053</v>
      </c>
      <c r="J135" s="260">
        <f t="shared" si="62"/>
        <v>1</v>
      </c>
      <c r="K135" s="265" t="s">
        <v>116</v>
      </c>
      <c r="L135" s="266" t="s">
        <v>141</v>
      </c>
      <c r="M135" s="267">
        <f t="shared" si="63"/>
        <v>9</v>
      </c>
      <c r="N135" s="18">
        <f t="shared" si="57"/>
        <v>0</v>
      </c>
      <c r="O135" s="1372">
        <f t="shared" si="46"/>
        <v>0</v>
      </c>
      <c r="P135" s="95">
        <f>($K135="Bell Curve")*(_xlfn.NORM.DIST(AND(P$6&gt;=$F135,P$6&lt;=$H135)*(P$6-$F135+1),$J135/2,$M135,TRUE)-_xlfn.NORM.DIST(AND(P$6&gt;=$F135,P$6&lt;=$H135)*(O$6-$F135+1),$J135/2,$M135,TRUE))/(1-2*_xlfn.NORM.DIST(0,$J135/2,$M135,TRUE))*$D135+($K135="Steady Growth")*(AND(P$6&gt;=$F135,P$6&lt;=$H135)*((P$6-$F135+1)/($J135*($J135+1)/2)*$D135))+($K135="custom")*CustCF!J135</f>
        <v>0</v>
      </c>
      <c r="Q135" s="95">
        <f>($K135="Bell Curve")*(_xlfn.NORM.DIST(AND(Q$6&gt;=$F135,Q$6&lt;=$H135)*(Q$6-$F135+1),$J135/2,$M135,TRUE)-_xlfn.NORM.DIST(AND(Q$6&gt;=$F135,Q$6&lt;=$H135)*(P$6-$F135+1),$J135/2,$M135,TRUE))/(1-2*_xlfn.NORM.DIST(0,$J135/2,$M135,TRUE))*$D135+($K135="Steady Growth")*(AND(Q$6&gt;=$F135,Q$6&lt;=$H135)*((Q$6-$F135+1)/($J135*($J135+1)/2)*$D135))+($K135="custom")*CustCF!K135</f>
        <v>0</v>
      </c>
      <c r="R135" s="95">
        <f>($K135="Bell Curve")*(_xlfn.NORM.DIST(AND(R$6&gt;=$F135,R$6&lt;=$H135)*(R$6-$F135+1),$J135/2,$M135,TRUE)-_xlfn.NORM.DIST(AND(R$6&gt;=$F135,R$6&lt;=$H135)*(Q$6-$F135+1),$J135/2,$M135,TRUE))/(1-2*_xlfn.NORM.DIST(0,$J135/2,$M135,TRUE))*$D135+($K135="Steady Growth")*(AND(R$6&gt;=$F135,R$6&lt;=$H135)*((R$6-$F135+1)/($J135*($J135+1)/2)*$D135))+($K135="custom")*CustCF!L135</f>
        <v>0</v>
      </c>
      <c r="S135" s="95">
        <f>($K135="Bell Curve")*(_xlfn.NORM.DIST(AND(S$6&gt;=$F135,S$6&lt;=$H135)*(S$6-$F135+1),$J135/2,$M135,TRUE)-_xlfn.NORM.DIST(AND(S$6&gt;=$F135,S$6&lt;=$H135)*(R$6-$F135+1),$J135/2,$M135,TRUE))/(1-2*_xlfn.NORM.DIST(0,$J135/2,$M135,TRUE))*$D135+($K135="Steady Growth")*(AND(S$6&gt;=$F135,S$6&lt;=$H135)*((S$6-$F135+1)/($J135*($J135+1)/2)*$D135))+($K135="custom")*CustCF!M135</f>
        <v>0</v>
      </c>
      <c r="T135" s="95">
        <f>($K135="Bell Curve")*(_xlfn.NORM.DIST(AND(T$6&gt;=$F135,T$6&lt;=$H135)*(T$6-$F135+1),$J135/2,$M135,TRUE)-_xlfn.NORM.DIST(AND(T$6&gt;=$F135,T$6&lt;=$H135)*(S$6-$F135+1),$J135/2,$M135,TRUE))/(1-2*_xlfn.NORM.DIST(0,$J135/2,$M135,TRUE))*$D135+($K135="Steady Growth")*(AND(T$6&gt;=$F135,T$6&lt;=$H135)*((T$6-$F135+1)/($J135*($J135+1)/2)*$D135))+($K135="custom")*CustCF!N135</f>
        <v>0</v>
      </c>
      <c r="U135" s="95">
        <f>($K135="Bell Curve")*(_xlfn.NORM.DIST(AND(U$6&gt;=$F135,U$6&lt;=$H135)*(U$6-$F135+1),$J135/2,$M135,TRUE)-_xlfn.NORM.DIST(AND(U$6&gt;=$F135,U$6&lt;=$H135)*(T$6-$F135+1),$J135/2,$M135,TRUE))/(1-2*_xlfn.NORM.DIST(0,$J135/2,$M135,TRUE))*$D135+($K135="Steady Growth")*(AND(U$6&gt;=$F135,U$6&lt;=$H135)*((U$6-$F135+1)/($J135*($J135+1)/2)*$D135))+($K135="custom")*CustCF!O135</f>
        <v>0</v>
      </c>
      <c r="V135" s="95">
        <f>($K135="Bell Curve")*(_xlfn.NORM.DIST(AND(V$6&gt;=$F135,V$6&lt;=$H135)*(V$6-$F135+1),$J135/2,$M135,TRUE)-_xlfn.NORM.DIST(AND(V$6&gt;=$F135,V$6&lt;=$H135)*(U$6-$F135+1),$J135/2,$M135,TRUE))/(1-2*_xlfn.NORM.DIST(0,$J135/2,$M135,TRUE))*$D135+($K135="Steady Growth")*(AND(V$6&gt;=$F135,V$6&lt;=$H135)*((V$6-$F135+1)/($J135*($J135+1)/2)*$D135))+($K135="custom")*CustCF!P135</f>
        <v>0</v>
      </c>
      <c r="W135" s="95">
        <f>($K135="Bell Curve")*(_xlfn.NORM.DIST(AND(W$6&gt;=$F135,W$6&lt;=$H135)*(W$6-$F135+1),$J135/2,$M135,TRUE)-_xlfn.NORM.DIST(AND(W$6&gt;=$F135,W$6&lt;=$H135)*(V$6-$F135+1),$J135/2,$M135,TRUE))/(1-2*_xlfn.NORM.DIST(0,$J135/2,$M135,TRUE))*$D135+($K135="Steady Growth")*(AND(W$6&gt;=$F135,W$6&lt;=$H135)*((W$6-$F135+1)/($J135*($J135+1)/2)*$D135))+($K135="custom")*CustCF!Q135</f>
        <v>0</v>
      </c>
      <c r="X135" s="95">
        <f>($K135="Bell Curve")*(_xlfn.NORM.DIST(AND(X$6&gt;=$F135,X$6&lt;=$H135)*(X$6-$F135+1),$J135/2,$M135,TRUE)-_xlfn.NORM.DIST(AND(X$6&gt;=$F135,X$6&lt;=$H135)*(W$6-$F135+1),$J135/2,$M135,TRUE))/(1-2*_xlfn.NORM.DIST(0,$J135/2,$M135,TRUE))*$D135+($K135="Steady Growth")*(AND(X$6&gt;=$F135,X$6&lt;=$H135)*((X$6-$F135+1)/($J135*($J135+1)/2)*$D135))+($K135="custom")*CustCF!R135</f>
        <v>0</v>
      </c>
      <c r="Y135" s="95">
        <f>($K135="Bell Curve")*(_xlfn.NORM.DIST(AND(Y$6&gt;=$F135,Y$6&lt;=$H135)*(Y$6-$F135+1),$J135/2,$M135,TRUE)-_xlfn.NORM.DIST(AND(Y$6&gt;=$F135,Y$6&lt;=$H135)*(X$6-$F135+1),$J135/2,$M135,TRUE))/(1-2*_xlfn.NORM.DIST(0,$J135/2,$M135,TRUE))*$D135+($K135="Steady Growth")*(AND(Y$6&gt;=$F135,Y$6&lt;=$H135)*((Y$6-$F135+1)/($J135*($J135+1)/2)*$D135))+($K135="custom")*CustCF!S135</f>
        <v>0</v>
      </c>
      <c r="Z135" s="95">
        <f>($K135="Bell Curve")*(_xlfn.NORM.DIST(AND(Z$6&gt;=$F135,Z$6&lt;=$H135)*(Z$6-$F135+1),$J135/2,$M135,TRUE)-_xlfn.NORM.DIST(AND(Z$6&gt;=$F135,Z$6&lt;=$H135)*(Y$6-$F135+1),$J135/2,$M135,TRUE))/(1-2*_xlfn.NORM.DIST(0,$J135/2,$M135,TRUE))*$D135+($K135="Steady Growth")*(AND(Z$6&gt;=$F135,Z$6&lt;=$H135)*((Z$6-$F135+1)/($J135*($J135+1)/2)*$D135))+($K135="custom")*CustCF!T135</f>
        <v>0</v>
      </c>
      <c r="AA135" s="95">
        <f>($K135="Bell Curve")*(_xlfn.NORM.DIST(AND(AA$6&gt;=$F135,AA$6&lt;=$H135)*(AA$6-$F135+1),$J135/2,$M135,TRUE)-_xlfn.NORM.DIST(AND(AA$6&gt;=$F135,AA$6&lt;=$H135)*(Z$6-$F135+1),$J135/2,$M135,TRUE))/(1-2*_xlfn.NORM.DIST(0,$J135/2,$M135,TRUE))*$D135+($K135="Steady Growth")*(AND(AA$6&gt;=$F135,AA$6&lt;=$H135)*((AA$6-$F135+1)/($J135*($J135+1)/2)*$D135))+($K135="custom")*CustCF!U135</f>
        <v>0</v>
      </c>
      <c r="AB135" s="95">
        <f>($K135="Bell Curve")*(_xlfn.NORM.DIST(AND(AB$6&gt;=$F135,AB$6&lt;=$H135)*(AB$6-$F135+1),$J135/2,$M135,TRUE)-_xlfn.NORM.DIST(AND(AB$6&gt;=$F135,AB$6&lt;=$H135)*(AA$6-$F135+1),$J135/2,$M135,TRUE))/(1-2*_xlfn.NORM.DIST(0,$J135/2,$M135,TRUE))*$D135+($K135="Steady Growth")*(AND(AB$6&gt;=$F135,AB$6&lt;=$H135)*((AB$6-$F135+1)/($J135*($J135+1)/2)*$D135))+($K135="custom")*CustCF!V135</f>
        <v>0</v>
      </c>
      <c r="AC135" s="95">
        <f>($K135="Bell Curve")*(_xlfn.NORM.DIST(AND(AC$6&gt;=$F135,AC$6&lt;=$H135)*(AC$6-$F135+1),$J135/2,$M135,TRUE)-_xlfn.NORM.DIST(AND(AC$6&gt;=$F135,AC$6&lt;=$H135)*(AB$6-$F135+1),$J135/2,$M135,TRUE))/(1-2*_xlfn.NORM.DIST(0,$J135/2,$M135,TRUE))*$D135+($K135="Steady Growth")*(AND(AC$6&gt;=$F135,AC$6&lt;=$H135)*((AC$6-$F135+1)/($J135*($J135+1)/2)*$D135))+($K135="custom")*CustCF!W135</f>
        <v>0</v>
      </c>
      <c r="AD135" s="95">
        <f>($K135="Bell Curve")*(_xlfn.NORM.DIST(AND(AD$6&gt;=$F135,AD$6&lt;=$H135)*(AD$6-$F135+1),$J135/2,$M135,TRUE)-_xlfn.NORM.DIST(AND(AD$6&gt;=$F135,AD$6&lt;=$H135)*(AC$6-$F135+1),$J135/2,$M135,TRUE))/(1-2*_xlfn.NORM.DIST(0,$J135/2,$M135,TRUE))*$D135+($K135="Steady Growth")*(AND(AD$6&gt;=$F135,AD$6&lt;=$H135)*((AD$6-$F135+1)/($J135*($J135+1)/2)*$D135))+($K135="custom")*CustCF!X135</f>
        <v>0</v>
      </c>
      <c r="AE135" s="95">
        <f>($K135="Bell Curve")*(_xlfn.NORM.DIST(AND(AE$6&gt;=$F135,AE$6&lt;=$H135)*(AE$6-$F135+1),$J135/2,$M135,TRUE)-_xlfn.NORM.DIST(AND(AE$6&gt;=$F135,AE$6&lt;=$H135)*(AD$6-$F135+1),$J135/2,$M135,TRUE))/(1-2*_xlfn.NORM.DIST(0,$J135/2,$M135,TRUE))*$D135+($K135="Steady Growth")*(AND(AE$6&gt;=$F135,AE$6&lt;=$H135)*((AE$6-$F135+1)/($J135*($J135+1)/2)*$D135))+($K135="custom")*CustCF!Y135</f>
        <v>0</v>
      </c>
      <c r="AF135" s="95">
        <f>($K135="Bell Curve")*(_xlfn.NORM.DIST(AND(AF$6&gt;=$F135,AF$6&lt;=$H135)*(AF$6-$F135+1),$J135/2,$M135,TRUE)-_xlfn.NORM.DIST(AND(AF$6&gt;=$F135,AF$6&lt;=$H135)*(AE$6-$F135+1),$J135/2,$M135,TRUE))/(1-2*_xlfn.NORM.DIST(0,$J135/2,$M135,TRUE))*$D135+($K135="Steady Growth")*(AND(AF$6&gt;=$F135,AF$6&lt;=$H135)*((AF$6-$F135+1)/($J135*($J135+1)/2)*$D135))+($K135="custom")*CustCF!Z135</f>
        <v>0</v>
      </c>
      <c r="AG135" s="95">
        <f>($K135="Bell Curve")*(_xlfn.NORM.DIST(AND(AG$6&gt;=$F135,AG$6&lt;=$H135)*(AG$6-$F135+1),$J135/2,$M135,TRUE)-_xlfn.NORM.DIST(AND(AG$6&gt;=$F135,AG$6&lt;=$H135)*(AF$6-$F135+1),$J135/2,$M135,TRUE))/(1-2*_xlfn.NORM.DIST(0,$J135/2,$M135,TRUE))*$D135+($K135="Steady Growth")*(AND(AG$6&gt;=$F135,AG$6&lt;=$H135)*((AG$6-$F135+1)/($J135*($J135+1)/2)*$D135))+($K135="custom")*CustCF!AA135</f>
        <v>0</v>
      </c>
      <c r="AH135" s="95">
        <f>($K135="Bell Curve")*(_xlfn.NORM.DIST(AND(AH$6&gt;=$F135,AH$6&lt;=$H135)*(AH$6-$F135+1),$J135/2,$M135,TRUE)-_xlfn.NORM.DIST(AND(AH$6&gt;=$F135,AH$6&lt;=$H135)*(AG$6-$F135+1),$J135/2,$M135,TRUE))/(1-2*_xlfn.NORM.DIST(0,$J135/2,$M135,TRUE))*$D135+($K135="Steady Growth")*(AND(AH$6&gt;=$F135,AH$6&lt;=$H135)*((AH$6-$F135+1)/($J135*($J135+1)/2)*$D135))+($K135="custom")*CustCF!AB135</f>
        <v>0</v>
      </c>
      <c r="AI135" s="95">
        <f>($K135="Bell Curve")*(_xlfn.NORM.DIST(AND(AI$6&gt;=$F135,AI$6&lt;=$H135)*(AI$6-$F135+1),$J135/2,$M135,TRUE)-_xlfn.NORM.DIST(AND(AI$6&gt;=$F135,AI$6&lt;=$H135)*(AH$6-$F135+1),$J135/2,$M135,TRUE))/(1-2*_xlfn.NORM.DIST(0,$J135/2,$M135,TRUE))*$D135+($K135="Steady Growth")*(AND(AI$6&gt;=$F135,AI$6&lt;=$H135)*((AI$6-$F135+1)/($J135*($J135+1)/2)*$D135))+($K135="custom")*CustCF!AC135</f>
        <v>0</v>
      </c>
      <c r="AJ135" s="95">
        <f>($K135="Bell Curve")*(_xlfn.NORM.DIST(AND(AJ$6&gt;=$F135,AJ$6&lt;=$H135)*(AJ$6-$F135+1),$J135/2,$M135,TRUE)-_xlfn.NORM.DIST(AND(AJ$6&gt;=$F135,AJ$6&lt;=$H135)*(AI$6-$F135+1),$J135/2,$M135,TRUE))/(1-2*_xlfn.NORM.DIST(0,$J135/2,$M135,TRUE))*$D135+($K135="Steady Growth")*(AND(AJ$6&gt;=$F135,AJ$6&lt;=$H135)*((AJ$6-$F135+1)/($J135*($J135+1)/2)*$D135))+($K135="custom")*CustCF!AD135</f>
        <v>0</v>
      </c>
      <c r="AK135" s="95">
        <f>($K135="Bell Curve")*(_xlfn.NORM.DIST(AND(AK$6&gt;=$F135,AK$6&lt;=$H135)*(AK$6-$F135+1),$J135/2,$M135,TRUE)-_xlfn.NORM.DIST(AND(AK$6&gt;=$F135,AK$6&lt;=$H135)*(AJ$6-$F135+1),$J135/2,$M135,TRUE))/(1-2*_xlfn.NORM.DIST(0,$J135/2,$M135,TRUE))*$D135+($K135="Steady Growth")*(AND(AK$6&gt;=$F135,AK$6&lt;=$H135)*((AK$6-$F135+1)/($J135*($J135+1)/2)*$D135))+($K135="custom")*CustCF!AE135</f>
        <v>0</v>
      </c>
      <c r="AL135" s="95">
        <f>($K135="Bell Curve")*(_xlfn.NORM.DIST(AND(AL$6&gt;=$F135,AL$6&lt;=$H135)*(AL$6-$F135+1),$J135/2,$M135,TRUE)-_xlfn.NORM.DIST(AND(AL$6&gt;=$F135,AL$6&lt;=$H135)*(AK$6-$F135+1),$J135/2,$M135,TRUE))/(1-2*_xlfn.NORM.DIST(0,$J135/2,$M135,TRUE))*$D135+($K135="Steady Growth")*(AND(AL$6&gt;=$F135,AL$6&lt;=$H135)*((AL$6-$F135+1)/($J135*($J135+1)/2)*$D135))+($K135="custom")*CustCF!AF135</f>
        <v>0</v>
      </c>
      <c r="AM135" s="95">
        <f>($K135="Bell Curve")*(_xlfn.NORM.DIST(AND(AM$6&gt;=$F135,AM$6&lt;=$H135)*(AM$6-$F135+1),$J135/2,$M135,TRUE)-_xlfn.NORM.DIST(AND(AM$6&gt;=$F135,AM$6&lt;=$H135)*(AL$6-$F135+1),$J135/2,$M135,TRUE))/(1-2*_xlfn.NORM.DIST(0,$J135/2,$M135,TRUE))*$D135+($K135="Steady Growth")*(AND(AM$6&gt;=$F135,AM$6&lt;=$H135)*((AM$6-$F135+1)/($J135*($J135+1)/2)*$D135))+($K135="custom")*CustCF!AG135</f>
        <v>0</v>
      </c>
      <c r="AN135" s="95">
        <f>($K135="Bell Curve")*(_xlfn.NORM.DIST(AND(AN$6&gt;=$F135,AN$6&lt;=$H135)*(AN$6-$F135+1),$J135/2,$M135,TRUE)-_xlfn.NORM.DIST(AND(AN$6&gt;=$F135,AN$6&lt;=$H135)*(AM$6-$F135+1),$J135/2,$M135,TRUE))/(1-2*_xlfn.NORM.DIST(0,$J135/2,$M135,TRUE))*$D135+($K135="Steady Growth")*(AND(AN$6&gt;=$F135,AN$6&lt;=$H135)*((AN$6-$F135+1)/($J135*($J135+1)/2)*$D135))+($K135="custom")*CustCF!AH135</f>
        <v>0</v>
      </c>
      <c r="AO135" s="95">
        <f>($K135="Bell Curve")*(_xlfn.NORM.DIST(AND(AO$6&gt;=$F135,AO$6&lt;=$H135)*(AO$6-$F135+1),$J135/2,$M135,TRUE)-_xlfn.NORM.DIST(AND(AO$6&gt;=$F135,AO$6&lt;=$H135)*(AN$6-$F135+1),$J135/2,$M135,TRUE))/(1-2*_xlfn.NORM.DIST(0,$J135/2,$M135,TRUE))*$D135+($K135="Steady Growth")*(AND(AO$6&gt;=$F135,AO$6&lt;=$H135)*((AO$6-$F135+1)/($J135*($J135+1)/2)*$D135))+($K135="custom")*CustCF!AI135</f>
        <v>0</v>
      </c>
      <c r="AP135" s="95">
        <f>($K135="Bell Curve")*(_xlfn.NORM.DIST(AND(AP$6&gt;=$F135,AP$6&lt;=$H135)*(AP$6-$F135+1),$J135/2,$M135,TRUE)-_xlfn.NORM.DIST(AND(AP$6&gt;=$F135,AP$6&lt;=$H135)*(AO$6-$F135+1),$J135/2,$M135,TRUE))/(1-2*_xlfn.NORM.DIST(0,$J135/2,$M135,TRUE))*$D135+($K135="Steady Growth")*(AND(AP$6&gt;=$F135,AP$6&lt;=$H135)*((AP$6-$F135+1)/($J135*($J135+1)/2)*$D135))+($K135="custom")*CustCF!AJ135</f>
        <v>0</v>
      </c>
      <c r="AQ135" s="95">
        <f>($K135="Bell Curve")*(_xlfn.NORM.DIST(AND(AQ$6&gt;=$F135,AQ$6&lt;=$H135)*(AQ$6-$F135+1),$J135/2,$M135,TRUE)-_xlfn.NORM.DIST(AND(AQ$6&gt;=$F135,AQ$6&lt;=$H135)*(AP$6-$F135+1),$J135/2,$M135,TRUE))/(1-2*_xlfn.NORM.DIST(0,$J135/2,$M135,TRUE))*$D135+($K135="Steady Growth")*(AND(AQ$6&gt;=$F135,AQ$6&lt;=$H135)*((AQ$6-$F135+1)/($J135*($J135+1)/2)*$D135))+($K135="custom")*CustCF!AK135</f>
        <v>0</v>
      </c>
      <c r="AR135" s="95">
        <f>($K135="Bell Curve")*(_xlfn.NORM.DIST(AND(AR$6&gt;=$F135,AR$6&lt;=$H135)*(AR$6-$F135+1),$J135/2,$M135,TRUE)-_xlfn.NORM.DIST(AND(AR$6&gt;=$F135,AR$6&lt;=$H135)*(AQ$6-$F135+1),$J135/2,$M135,TRUE))/(1-2*_xlfn.NORM.DIST(0,$J135/2,$M135,TRUE))*$D135+($K135="Steady Growth")*(AND(AR$6&gt;=$F135,AR$6&lt;=$H135)*((AR$6-$F135+1)/($J135*($J135+1)/2)*$D135))+($K135="custom")*CustCF!AL135</f>
        <v>0</v>
      </c>
      <c r="AS135" s="95">
        <f>($K135="Bell Curve")*(_xlfn.NORM.DIST(AND(AS$6&gt;=$F135,AS$6&lt;=$H135)*(AS$6-$F135+1),$J135/2,$M135,TRUE)-_xlfn.NORM.DIST(AND(AS$6&gt;=$F135,AS$6&lt;=$H135)*(AR$6-$F135+1),$J135/2,$M135,TRUE))/(1-2*_xlfn.NORM.DIST(0,$J135/2,$M135,TRUE))*$D135+($K135="Steady Growth")*(AND(AS$6&gt;=$F135,AS$6&lt;=$H135)*((AS$6-$F135+1)/($J135*($J135+1)/2)*$D135))+($K135="custom")*CustCF!AM135</f>
        <v>0</v>
      </c>
      <c r="AT135" s="95">
        <f>($K135="Bell Curve")*(_xlfn.NORM.DIST(AND(AT$6&gt;=$F135,AT$6&lt;=$H135)*(AT$6-$F135+1),$J135/2,$M135,TRUE)-_xlfn.NORM.DIST(AND(AT$6&gt;=$F135,AT$6&lt;=$H135)*(AS$6-$F135+1),$J135/2,$M135,TRUE))/(1-2*_xlfn.NORM.DIST(0,$J135/2,$M135,TRUE))*$D135+($K135="Steady Growth")*(AND(AT$6&gt;=$F135,AT$6&lt;=$H135)*((AT$6-$F135+1)/($J135*($J135+1)/2)*$D135))+($K135="custom")*CustCF!AN135</f>
        <v>0</v>
      </c>
      <c r="AU135" s="95">
        <f>($K135="Bell Curve")*(_xlfn.NORM.DIST(AND(AU$6&gt;=$F135,AU$6&lt;=$H135)*(AU$6-$F135+1),$J135/2,$M135,TRUE)-_xlfn.NORM.DIST(AND(AU$6&gt;=$F135,AU$6&lt;=$H135)*(AT$6-$F135+1),$J135/2,$M135,TRUE))/(1-2*_xlfn.NORM.DIST(0,$J135/2,$M135,TRUE))*$D135+($K135="Steady Growth")*(AND(AU$6&gt;=$F135,AU$6&lt;=$H135)*((AU$6-$F135+1)/($J135*($J135+1)/2)*$D135))+($K135="custom")*CustCF!AO135</f>
        <v>0</v>
      </c>
      <c r="AV135" s="95">
        <f>($K135="Bell Curve")*(_xlfn.NORM.DIST(AND(AV$6&gt;=$F135,AV$6&lt;=$H135)*(AV$6-$F135+1),$J135/2,$M135,TRUE)-_xlfn.NORM.DIST(AND(AV$6&gt;=$F135,AV$6&lt;=$H135)*(AU$6-$F135+1),$J135/2,$M135,TRUE))/(1-2*_xlfn.NORM.DIST(0,$J135/2,$M135,TRUE))*$D135+($K135="Steady Growth")*(AND(AV$6&gt;=$F135,AV$6&lt;=$H135)*((AV$6-$F135+1)/($J135*($J135+1)/2)*$D135))+($K135="custom")*CustCF!AP135</f>
        <v>0</v>
      </c>
      <c r="AW135" s="95">
        <f>($K135="Bell Curve")*(_xlfn.NORM.DIST(AND(AW$6&gt;=$F135,AW$6&lt;=$H135)*(AW$6-$F135+1),$J135/2,$M135,TRUE)-_xlfn.NORM.DIST(AND(AW$6&gt;=$F135,AW$6&lt;=$H135)*(AV$6-$F135+1),$J135/2,$M135,TRUE))/(1-2*_xlfn.NORM.DIST(0,$J135/2,$M135,TRUE))*$D135+($K135="Steady Growth")*(AND(AW$6&gt;=$F135,AW$6&lt;=$H135)*((AW$6-$F135+1)/($J135*($J135+1)/2)*$D135))+($K135="custom")*CustCF!AQ135</f>
        <v>0</v>
      </c>
      <c r="AX135" s="95">
        <f>($K135="Bell Curve")*(_xlfn.NORM.DIST(AND(AX$6&gt;=$F135,AX$6&lt;=$H135)*(AX$6-$F135+1),$J135/2,$M135,TRUE)-_xlfn.NORM.DIST(AND(AX$6&gt;=$F135,AX$6&lt;=$H135)*(AW$6-$F135+1),$J135/2,$M135,TRUE))/(1-2*_xlfn.NORM.DIST(0,$J135/2,$M135,TRUE))*$D135+($K135="Steady Growth")*(AND(AX$6&gt;=$F135,AX$6&lt;=$H135)*((AX$6-$F135+1)/($J135*($J135+1)/2)*$D135))+($K135="custom")*CustCF!AR135</f>
        <v>0</v>
      </c>
      <c r="AY135" s="95">
        <f>($K135="Bell Curve")*(_xlfn.NORM.DIST(AND(AY$6&gt;=$F135,AY$6&lt;=$H135)*(AY$6-$F135+1),$J135/2,$M135,TRUE)-_xlfn.NORM.DIST(AND(AY$6&gt;=$F135,AY$6&lt;=$H135)*(AX$6-$F135+1),$J135/2,$M135,TRUE))/(1-2*_xlfn.NORM.DIST(0,$J135/2,$M135,TRUE))*$D135+($K135="Steady Growth")*(AND(AY$6&gt;=$F135,AY$6&lt;=$H135)*((AY$6-$F135+1)/($J135*($J135+1)/2)*$D135))+($K135="custom")*CustCF!AS135</f>
        <v>0</v>
      </c>
      <c r="AZ135" s="95">
        <f>($K135="Bell Curve")*(_xlfn.NORM.DIST(AND(AZ$6&gt;=$F135,AZ$6&lt;=$H135)*(AZ$6-$F135+1),$J135/2,$M135,TRUE)-_xlfn.NORM.DIST(AND(AZ$6&gt;=$F135,AZ$6&lt;=$H135)*(AY$6-$F135+1),$J135/2,$M135,TRUE))/(1-2*_xlfn.NORM.DIST(0,$J135/2,$M135,TRUE))*$D135+($K135="Steady Growth")*(AND(AZ$6&gt;=$F135,AZ$6&lt;=$H135)*((AZ$6-$F135+1)/($J135*($J135+1)/2)*$D135))+($K135="custom")*CustCF!AT135</f>
        <v>0</v>
      </c>
      <c r="BA135" s="95">
        <f>($K135="Bell Curve")*(_xlfn.NORM.DIST(AND(BA$6&gt;=$F135,BA$6&lt;=$H135)*(BA$6-$F135+1),$J135/2,$M135,TRUE)-_xlfn.NORM.DIST(AND(BA$6&gt;=$F135,BA$6&lt;=$H135)*(AZ$6-$F135+1),$J135/2,$M135,TRUE))/(1-2*_xlfn.NORM.DIST(0,$J135/2,$M135,TRUE))*$D135+($K135="Steady Growth")*(AND(BA$6&gt;=$F135,BA$6&lt;=$H135)*((BA$6-$F135+1)/($J135*($J135+1)/2)*$D135))+($K135="custom")*CustCF!AU135</f>
        <v>0</v>
      </c>
      <c r="BB135" s="95">
        <f>($K135="Bell Curve")*(_xlfn.NORM.DIST(AND(BB$6&gt;=$F135,BB$6&lt;=$H135)*(BB$6-$F135+1),$J135/2,$M135,TRUE)-_xlfn.NORM.DIST(AND(BB$6&gt;=$F135,BB$6&lt;=$H135)*(BA$6-$F135+1),$J135/2,$M135,TRUE))/(1-2*_xlfn.NORM.DIST(0,$J135/2,$M135,TRUE))*$D135+($K135="Steady Growth")*(AND(BB$6&gt;=$F135,BB$6&lt;=$H135)*((BB$6-$F135+1)/($J135*($J135+1)/2)*$D135))+($K135="custom")*CustCF!AV135</f>
        <v>0</v>
      </c>
      <c r="BC135" s="95">
        <f>($K135="Bell Curve")*(_xlfn.NORM.DIST(AND(BC$6&gt;=$F135,BC$6&lt;=$H135)*(BC$6-$F135+1),$J135/2,$M135,TRUE)-_xlfn.NORM.DIST(AND(BC$6&gt;=$F135,BC$6&lt;=$H135)*(BB$6-$F135+1),$J135/2,$M135,TRUE))/(1-2*_xlfn.NORM.DIST(0,$J135/2,$M135,TRUE))*$D135+($K135="Steady Growth")*(AND(BC$6&gt;=$F135,BC$6&lt;=$H135)*((BC$6-$F135+1)/($J135*($J135+1)/2)*$D135))+($K135="custom")*CustCF!AW135</f>
        <v>0</v>
      </c>
      <c r="BD135" s="95">
        <f>($K135="Bell Curve")*(_xlfn.NORM.DIST(AND(BD$6&gt;=$F135,BD$6&lt;=$H135)*(BD$6-$F135+1),$J135/2,$M135,TRUE)-_xlfn.NORM.DIST(AND(BD$6&gt;=$F135,BD$6&lt;=$H135)*(BC$6-$F135+1),$J135/2,$M135,TRUE))/(1-2*_xlfn.NORM.DIST(0,$J135/2,$M135,TRUE))*$D135+($K135="Steady Growth")*(AND(BD$6&gt;=$F135,BD$6&lt;=$H135)*((BD$6-$F135+1)/($J135*($J135+1)/2)*$D135))+($K135="custom")*CustCF!AX135</f>
        <v>0</v>
      </c>
      <c r="BE135" s="95">
        <f>($K135="Bell Curve")*(_xlfn.NORM.DIST(AND(BE$6&gt;=$F135,BE$6&lt;=$H135)*(BE$6-$F135+1),$J135/2,$M135,TRUE)-_xlfn.NORM.DIST(AND(BE$6&gt;=$F135,BE$6&lt;=$H135)*(BD$6-$F135+1),$J135/2,$M135,TRUE))/(1-2*_xlfn.NORM.DIST(0,$J135/2,$M135,TRUE))*$D135+($K135="Steady Growth")*(AND(BE$6&gt;=$F135,BE$6&lt;=$H135)*((BE$6-$F135+1)/($J135*($J135+1)/2)*$D135))+($K135="custom")*CustCF!AY135</f>
        <v>0</v>
      </c>
      <c r="BF135" s="95">
        <f>($K135="Bell Curve")*(_xlfn.NORM.DIST(AND(BF$6&gt;=$F135,BF$6&lt;=$H135)*(BF$6-$F135+1),$J135/2,$M135,TRUE)-_xlfn.NORM.DIST(AND(BF$6&gt;=$F135,BF$6&lt;=$H135)*(BE$6-$F135+1),$J135/2,$M135,TRUE))/(1-2*_xlfn.NORM.DIST(0,$J135/2,$M135,TRUE))*$D135+($K135="Steady Growth")*(AND(BF$6&gt;=$F135,BF$6&lt;=$H135)*((BF$6-$F135+1)/($J135*($J135+1)/2)*$D135))+($K135="custom")*CustCF!AZ135</f>
        <v>0</v>
      </c>
      <c r="BG135" s="95">
        <f>($K135="Bell Curve")*(_xlfn.NORM.DIST(AND(BG$6&gt;=$F135,BG$6&lt;=$H135)*(BG$6-$F135+1),$J135/2,$M135,TRUE)-_xlfn.NORM.DIST(AND(BG$6&gt;=$F135,BG$6&lt;=$H135)*(BF$6-$F135+1),$J135/2,$M135,TRUE))/(1-2*_xlfn.NORM.DIST(0,$J135/2,$M135,TRUE))*$D135+($K135="Steady Growth")*(AND(BG$6&gt;=$F135,BG$6&lt;=$H135)*((BG$6-$F135+1)/($J135*($J135+1)/2)*$D135))+($K135="custom")*CustCF!BA135</f>
        <v>0</v>
      </c>
      <c r="BH135" s="95">
        <f>($K135="Bell Curve")*(_xlfn.NORM.DIST(AND(BH$6&gt;=$F135,BH$6&lt;=$H135)*(BH$6-$F135+1),$J135/2,$M135,TRUE)-_xlfn.NORM.DIST(AND(BH$6&gt;=$F135,BH$6&lt;=$H135)*(BG$6-$F135+1),$J135/2,$M135,TRUE))/(1-2*_xlfn.NORM.DIST(0,$J135/2,$M135,TRUE))*$D135+($K135="Steady Growth")*(AND(BH$6&gt;=$F135,BH$6&lt;=$H135)*((BH$6-$F135+1)/($J135*($J135+1)/2)*$D135))+($K135="custom")*CustCF!BB135</f>
        <v>0</v>
      </c>
      <c r="BI135" s="95">
        <f>($K135="Bell Curve")*(_xlfn.NORM.DIST(AND(BI$6&gt;=$F135,BI$6&lt;=$H135)*(BI$6-$F135+1),$J135/2,$M135,TRUE)-_xlfn.NORM.DIST(AND(BI$6&gt;=$F135,BI$6&lt;=$H135)*(BH$6-$F135+1),$J135/2,$M135,TRUE))/(1-2*_xlfn.NORM.DIST(0,$J135/2,$M135,TRUE))*$D135+($K135="Steady Growth")*(AND(BI$6&gt;=$F135,BI$6&lt;=$H135)*((BI$6-$F135+1)/($J135*($J135+1)/2)*$D135))+($K135="custom")*CustCF!BC135</f>
        <v>0</v>
      </c>
      <c r="BJ135" s="95">
        <f>($K135="Bell Curve")*(_xlfn.NORM.DIST(AND(BJ$6&gt;=$F135,BJ$6&lt;=$H135)*(BJ$6-$F135+1),$J135/2,$M135,TRUE)-_xlfn.NORM.DIST(AND(BJ$6&gt;=$F135,BJ$6&lt;=$H135)*(BI$6-$F135+1),$J135/2,$M135,TRUE))/(1-2*_xlfn.NORM.DIST(0,$J135/2,$M135,TRUE))*$D135+($K135="Steady Growth")*(AND(BJ$6&gt;=$F135,BJ$6&lt;=$H135)*((BJ$6-$F135+1)/($J135*($J135+1)/2)*$D135))+($K135="custom")*CustCF!BD135</f>
        <v>0</v>
      </c>
      <c r="BK135" s="95">
        <f>($K135="Bell Curve")*(_xlfn.NORM.DIST(AND(BK$6&gt;=$F135,BK$6&lt;=$H135)*(BK$6-$F135+1),$J135/2,$M135,TRUE)-_xlfn.NORM.DIST(AND(BK$6&gt;=$F135,BK$6&lt;=$H135)*(BJ$6-$F135+1),$J135/2,$M135,TRUE))/(1-2*_xlfn.NORM.DIST(0,$J135/2,$M135,TRUE))*$D135+($K135="Steady Growth")*(AND(BK$6&gt;=$F135,BK$6&lt;=$H135)*((BK$6-$F135+1)/($J135*($J135+1)/2)*$D135))+($K135="custom")*CustCF!BE135</f>
        <v>0</v>
      </c>
      <c r="BL135" s="95">
        <f>($K135="Bell Curve")*(_xlfn.NORM.DIST(AND(BL$6&gt;=$F135,BL$6&lt;=$H135)*(BL$6-$F135+1),$J135/2,$M135,TRUE)-_xlfn.NORM.DIST(AND(BL$6&gt;=$F135,BL$6&lt;=$H135)*(BK$6-$F135+1),$J135/2,$M135,TRUE))/(1-2*_xlfn.NORM.DIST(0,$J135/2,$M135,TRUE))*$D135+($K135="Steady Growth")*(AND(BL$6&gt;=$F135,BL$6&lt;=$H135)*((BL$6-$F135+1)/($J135*($J135+1)/2)*$D135))+($K135="custom")*CustCF!BF135</f>
        <v>0</v>
      </c>
      <c r="BM135" s="95">
        <f>($K135="Bell Curve")*(_xlfn.NORM.DIST(AND(BM$6&gt;=$F135,BM$6&lt;=$H135)*(BM$6-$F135+1),$J135/2,$M135,TRUE)-_xlfn.NORM.DIST(AND(BM$6&gt;=$F135,BM$6&lt;=$H135)*(BL$6-$F135+1),$J135/2,$M135,TRUE))/(1-2*_xlfn.NORM.DIST(0,$J135/2,$M135,TRUE))*$D135+($K135="Steady Growth")*(AND(BM$6&gt;=$F135,BM$6&lt;=$H135)*((BM$6-$F135+1)/($J135*($J135+1)/2)*$D135))+($K135="custom")*CustCF!BG135</f>
        <v>0</v>
      </c>
      <c r="BN135" s="95">
        <f>($K135="Bell Curve")*(_xlfn.NORM.DIST(AND(BN$6&gt;=$F135,BN$6&lt;=$H135)*(BN$6-$F135+1),$J135/2,$M135,TRUE)-_xlfn.NORM.DIST(AND(BN$6&gt;=$F135,BN$6&lt;=$H135)*(BM$6-$F135+1),$J135/2,$M135,TRUE))/(1-2*_xlfn.NORM.DIST(0,$J135/2,$M135,TRUE))*$D135+($K135="Steady Growth")*(AND(BN$6&gt;=$F135,BN$6&lt;=$H135)*((BN$6-$F135+1)/($J135*($J135+1)/2)*$D135))+($K135="custom")*CustCF!BH135</f>
        <v>0</v>
      </c>
      <c r="BO135" s="95">
        <f>($K135="Bell Curve")*(_xlfn.NORM.DIST(AND(BO$6&gt;=$F135,BO$6&lt;=$H135)*(BO$6-$F135+1),$J135/2,$M135,TRUE)-_xlfn.NORM.DIST(AND(BO$6&gt;=$F135,BO$6&lt;=$H135)*(BN$6-$F135+1),$J135/2,$M135,TRUE))/(1-2*_xlfn.NORM.DIST(0,$J135/2,$M135,TRUE))*$D135+($K135="Steady Growth")*(AND(BO$6&gt;=$F135,BO$6&lt;=$H135)*((BO$6-$F135+1)/($J135*($J135+1)/2)*$D135))+($K135="custom")*CustCF!BI135</f>
        <v>0</v>
      </c>
      <c r="BP135" s="95">
        <f>($K135="Bell Curve")*(_xlfn.NORM.DIST(AND(BP$6&gt;=$F135,BP$6&lt;=$H135)*(BP$6-$F135+1),$J135/2,$M135,TRUE)-_xlfn.NORM.DIST(AND(BP$6&gt;=$F135,BP$6&lt;=$H135)*(BO$6-$F135+1),$J135/2,$M135,TRUE))/(1-2*_xlfn.NORM.DIST(0,$J135/2,$M135,TRUE))*$D135+($K135="Steady Growth")*(AND(BP$6&gt;=$F135,BP$6&lt;=$H135)*((BP$6-$F135+1)/($J135*($J135+1)/2)*$D135))+($K135="custom")*CustCF!BJ135</f>
        <v>0</v>
      </c>
      <c r="BQ135" s="95">
        <f>($K135="Bell Curve")*(_xlfn.NORM.DIST(AND(BQ$6&gt;=$F135,BQ$6&lt;=$H135)*(BQ$6-$F135+1),$J135/2,$M135,TRUE)-_xlfn.NORM.DIST(AND(BQ$6&gt;=$F135,BQ$6&lt;=$H135)*(BP$6-$F135+1),$J135/2,$M135,TRUE))/(1-2*_xlfn.NORM.DIST(0,$J135/2,$M135,TRUE))*$D135+($K135="Steady Growth")*(AND(BQ$6&gt;=$F135,BQ$6&lt;=$H135)*((BQ$6-$F135+1)/($J135*($J135+1)/2)*$D135))+($K135="custom")*CustCF!BK135</f>
        <v>0</v>
      </c>
      <c r="BR135" s="95">
        <f>($K135="Bell Curve")*(_xlfn.NORM.DIST(AND(BR$6&gt;=$F135,BR$6&lt;=$H135)*(BR$6-$F135+1),$J135/2,$M135,TRUE)-_xlfn.NORM.DIST(AND(BR$6&gt;=$F135,BR$6&lt;=$H135)*(BQ$6-$F135+1),$J135/2,$M135,TRUE))/(1-2*_xlfn.NORM.DIST(0,$J135/2,$M135,TRUE))*$D135+($K135="Steady Growth")*(AND(BR$6&gt;=$F135,BR$6&lt;=$H135)*((BR$6-$F135+1)/($J135*($J135+1)/2)*$D135))+($K135="custom")*CustCF!BL135</f>
        <v>0</v>
      </c>
      <c r="BS135" s="95">
        <f>($K135="Bell Curve")*(_xlfn.NORM.DIST(AND(BS$6&gt;=$F135,BS$6&lt;=$H135)*(BS$6-$F135+1),$J135/2,$M135,TRUE)-_xlfn.NORM.DIST(AND(BS$6&gt;=$F135,BS$6&lt;=$H135)*(BR$6-$F135+1),$J135/2,$M135,TRUE))/(1-2*_xlfn.NORM.DIST(0,$J135/2,$M135,TRUE))*$D135+($K135="Steady Growth")*(AND(BS$6&gt;=$F135,BS$6&lt;=$H135)*((BS$6-$F135+1)/($J135*($J135+1)/2)*$D135))+($K135="custom")*CustCF!BM135</f>
        <v>0</v>
      </c>
      <c r="BT135" s="95">
        <f>($K135="Bell Curve")*(_xlfn.NORM.DIST(AND(BT$6&gt;=$F135,BT$6&lt;=$H135)*(BT$6-$F135+1),$J135/2,$M135,TRUE)-_xlfn.NORM.DIST(AND(BT$6&gt;=$F135,BT$6&lt;=$H135)*(BS$6-$F135+1),$J135/2,$M135,TRUE))/(1-2*_xlfn.NORM.DIST(0,$J135/2,$M135,TRUE))*$D135+($K135="Steady Growth")*(AND(BT$6&gt;=$F135,BT$6&lt;=$H135)*((BT$6-$F135+1)/($J135*($J135+1)/2)*$D135))+($K135="custom")*CustCF!BN135</f>
        <v>0</v>
      </c>
      <c r="BU135" s="95">
        <f>($K135="Bell Curve")*(_xlfn.NORM.DIST(AND(BU$6&gt;=$F135,BU$6&lt;=$H135)*(BU$6-$F135+1),$J135/2,$M135,TRUE)-_xlfn.NORM.DIST(AND(BU$6&gt;=$F135,BU$6&lt;=$H135)*(BT$6-$F135+1),$J135/2,$M135,TRUE))/(1-2*_xlfn.NORM.DIST(0,$J135/2,$M135,TRUE))*$D135+($K135="Steady Growth")*(AND(BU$6&gt;=$F135,BU$6&lt;=$H135)*((BU$6-$F135+1)/($J135*($J135+1)/2)*$D135))+($K135="custom")*CustCF!BO135</f>
        <v>0</v>
      </c>
      <c r="BV135" s="95">
        <f>($K135="Bell Curve")*(_xlfn.NORM.DIST(AND(BV$6&gt;=$F135,BV$6&lt;=$H135)*(BV$6-$F135+1),$J135/2,$M135,TRUE)-_xlfn.NORM.DIST(AND(BV$6&gt;=$F135,BV$6&lt;=$H135)*(BU$6-$F135+1),$J135/2,$M135,TRUE))/(1-2*_xlfn.NORM.DIST(0,$J135/2,$M135,TRUE))*$D135+($K135="Steady Growth")*(AND(BV$6&gt;=$F135,BV$6&lt;=$H135)*((BV$6-$F135+1)/($J135*($J135+1)/2)*$D135))+($K135="custom")*CustCF!BP135</f>
        <v>0</v>
      </c>
      <c r="BW135" s="95">
        <f>($K135="Bell Curve")*(_xlfn.NORM.DIST(AND(BW$6&gt;=$F135,BW$6&lt;=$H135)*(BW$6-$F135+1),$J135/2,$M135,TRUE)-_xlfn.NORM.DIST(AND(BW$6&gt;=$F135,BW$6&lt;=$H135)*(BV$6-$F135+1),$J135/2,$M135,TRUE))/(1-2*_xlfn.NORM.DIST(0,$J135/2,$M135,TRUE))*$D135+($K135="Steady Growth")*(AND(BW$6&gt;=$F135,BW$6&lt;=$H135)*((BW$6-$F135+1)/($J135*($J135+1)/2)*$D135))+($K135="custom")*CustCF!BQ135</f>
        <v>0</v>
      </c>
      <c r="BX135" s="95">
        <f>($K135="Bell Curve")*(_xlfn.NORM.DIST(AND(BX$6&gt;=$F135,BX$6&lt;=$H135)*(BX$6-$F135+1),$J135/2,$M135,TRUE)-_xlfn.NORM.DIST(AND(BX$6&gt;=$F135,BX$6&lt;=$H135)*(BW$6-$F135+1),$J135/2,$M135,TRUE))/(1-2*_xlfn.NORM.DIST(0,$J135/2,$M135,TRUE))*$D135+($K135="Steady Growth")*(AND(BX$6&gt;=$F135,BX$6&lt;=$H135)*((BX$6-$F135+1)/($J135*($J135+1)/2)*$D135))+($K135="custom")*CustCF!BR135</f>
        <v>0</v>
      </c>
      <c r="BY135" s="95">
        <f>($K135="Bell Curve")*(_xlfn.NORM.DIST(AND(BY$6&gt;=$F135,BY$6&lt;=$H135)*(BY$6-$F135+1),$J135/2,$M135,TRUE)-_xlfn.NORM.DIST(AND(BY$6&gt;=$F135,BY$6&lt;=$H135)*(BX$6-$F135+1),$J135/2,$M135,TRUE))/(1-2*_xlfn.NORM.DIST(0,$J135/2,$M135,TRUE))*$D135+($K135="Steady Growth")*(AND(BY$6&gt;=$F135,BY$6&lt;=$H135)*((BY$6-$F135+1)/($J135*($J135+1)/2)*$D135))+($K135="custom")*CustCF!BS135</f>
        <v>0</v>
      </c>
      <c r="BZ135" s="95">
        <f>($K135="Bell Curve")*(_xlfn.NORM.DIST(AND(BZ$6&gt;=$F135,BZ$6&lt;=$H135)*(BZ$6-$F135+1),$J135/2,$M135,TRUE)-_xlfn.NORM.DIST(AND(BZ$6&gt;=$F135,BZ$6&lt;=$H135)*(BY$6-$F135+1),$J135/2,$M135,TRUE))/(1-2*_xlfn.NORM.DIST(0,$J135/2,$M135,TRUE))*$D135+($K135="Steady Growth")*(AND(BZ$6&gt;=$F135,BZ$6&lt;=$H135)*((BZ$6-$F135+1)/($J135*($J135+1)/2)*$D135))+($K135="custom")*CustCF!BT135</f>
        <v>0</v>
      </c>
      <c r="CA135" s="95">
        <f>($K135="Bell Curve")*(_xlfn.NORM.DIST(AND(CA$6&gt;=$F135,CA$6&lt;=$H135)*(CA$6-$F135+1),$J135/2,$M135,TRUE)-_xlfn.NORM.DIST(AND(CA$6&gt;=$F135,CA$6&lt;=$H135)*(BZ$6-$F135+1),$J135/2,$M135,TRUE))/(1-2*_xlfn.NORM.DIST(0,$J135/2,$M135,TRUE))*$D135+($K135="Steady Growth")*(AND(CA$6&gt;=$F135,CA$6&lt;=$H135)*((CA$6-$F135+1)/($J135*($J135+1)/2)*$D135))+($K135="custom")*CustCF!BU135</f>
        <v>0</v>
      </c>
      <c r="CB135" s="95">
        <f>($K135="Bell Curve")*(_xlfn.NORM.DIST(AND(CB$6&gt;=$F135,CB$6&lt;=$H135)*(CB$6-$F135+1),$J135/2,$M135,TRUE)-_xlfn.NORM.DIST(AND(CB$6&gt;=$F135,CB$6&lt;=$H135)*(CA$6-$F135+1),$J135/2,$M135,TRUE))/(1-2*_xlfn.NORM.DIST(0,$J135/2,$M135,TRUE))*$D135+($K135="Steady Growth")*(AND(CB$6&gt;=$F135,CB$6&lt;=$H135)*((CB$6-$F135+1)/($J135*($J135+1)/2)*$D135))+($K135="custom")*CustCF!BV135</f>
        <v>0</v>
      </c>
      <c r="CC135" s="95">
        <f>($K135="Bell Curve")*(_xlfn.NORM.DIST(AND(CC$6&gt;=$F135,CC$6&lt;=$H135)*(CC$6-$F135+1),$J135/2,$M135,TRUE)-_xlfn.NORM.DIST(AND(CC$6&gt;=$F135,CC$6&lt;=$H135)*(CB$6-$F135+1),$J135/2,$M135,TRUE))/(1-2*_xlfn.NORM.DIST(0,$J135/2,$M135,TRUE))*$D135+($K135="Steady Growth")*(AND(CC$6&gt;=$F135,CC$6&lt;=$H135)*((CC$6-$F135+1)/($J135*($J135+1)/2)*$D135))+($K135="custom")*CustCF!BW135</f>
        <v>0</v>
      </c>
      <c r="CD135" s="95">
        <f>($K135="Bell Curve")*(_xlfn.NORM.DIST(AND(CD$6&gt;=$F135,CD$6&lt;=$H135)*(CD$6-$F135+1),$J135/2,$M135,TRUE)-_xlfn.NORM.DIST(AND(CD$6&gt;=$F135,CD$6&lt;=$H135)*(CC$6-$F135+1),$J135/2,$M135,TRUE))/(1-2*_xlfn.NORM.DIST(0,$J135/2,$M135,TRUE))*$D135+($K135="Steady Growth")*(AND(CD$6&gt;=$F135,CD$6&lt;=$H135)*((CD$6-$F135+1)/($J135*($J135+1)/2)*$D135))+($K135="custom")*CustCF!BX135</f>
        <v>0</v>
      </c>
      <c r="CE135" s="95">
        <f>($K135="Bell Curve")*(_xlfn.NORM.DIST(AND(CE$6&gt;=$F135,CE$6&lt;=$H135)*(CE$6-$F135+1),$J135/2,$M135,TRUE)-_xlfn.NORM.DIST(AND(CE$6&gt;=$F135,CE$6&lt;=$H135)*(CD$6-$F135+1),$J135/2,$M135,TRUE))/(1-2*_xlfn.NORM.DIST(0,$J135/2,$M135,TRUE))*$D135+($K135="Steady Growth")*(AND(CE$6&gt;=$F135,CE$6&lt;=$H135)*((CE$6-$F135+1)/($J135*($J135+1)/2)*$D135))+($K135="custom")*CustCF!BY135</f>
        <v>0</v>
      </c>
      <c r="CF135" s="95">
        <f>($K135="Bell Curve")*(_xlfn.NORM.DIST(AND(CF$6&gt;=$F135,CF$6&lt;=$H135)*(CF$6-$F135+1),$J135/2,$M135,TRUE)-_xlfn.NORM.DIST(AND(CF$6&gt;=$F135,CF$6&lt;=$H135)*(CE$6-$F135+1),$J135/2,$M135,TRUE))/(1-2*_xlfn.NORM.DIST(0,$J135/2,$M135,TRUE))*$D135+($K135="Steady Growth")*(AND(CF$6&gt;=$F135,CF$6&lt;=$H135)*((CF$6-$F135+1)/($J135*($J135+1)/2)*$D135))+($K135="custom")*CustCF!BZ135</f>
        <v>0</v>
      </c>
      <c r="CG135" s="95">
        <f>($K135="Bell Curve")*(_xlfn.NORM.DIST(AND(CG$6&gt;=$F135,CG$6&lt;=$H135)*(CG$6-$F135+1),$J135/2,$M135,TRUE)-_xlfn.NORM.DIST(AND(CG$6&gt;=$F135,CG$6&lt;=$H135)*(CF$6-$F135+1),$J135/2,$M135,TRUE))/(1-2*_xlfn.NORM.DIST(0,$J135/2,$M135,TRUE))*$D135+($K135="Steady Growth")*(AND(CG$6&gt;=$F135,CG$6&lt;=$H135)*((CG$6-$F135+1)/($J135*($J135+1)/2)*$D135))+($K135="custom")*CustCF!CA135</f>
        <v>0</v>
      </c>
      <c r="CH135" s="95">
        <f>($K135="Bell Curve")*(_xlfn.NORM.DIST(AND(CH$6&gt;=$F135,CH$6&lt;=$H135)*(CH$6-$F135+1),$J135/2,$M135,TRUE)-_xlfn.NORM.DIST(AND(CH$6&gt;=$F135,CH$6&lt;=$H135)*(CG$6-$F135+1),$J135/2,$M135,TRUE))/(1-2*_xlfn.NORM.DIST(0,$J135/2,$M135,TRUE))*$D135+($K135="Steady Growth")*(AND(CH$6&gt;=$F135,CH$6&lt;=$H135)*((CH$6-$F135+1)/($J135*($J135+1)/2)*$D135))+($K135="custom")*CustCF!CB135</f>
        <v>0</v>
      </c>
      <c r="CI135" s="95">
        <f>($K135="Bell Curve")*(_xlfn.NORM.DIST(AND(CI$6&gt;=$F135,CI$6&lt;=$H135)*(CI$6-$F135+1),$J135/2,$M135,TRUE)-_xlfn.NORM.DIST(AND(CI$6&gt;=$F135,CI$6&lt;=$H135)*(CH$6-$F135+1),$J135/2,$M135,TRUE))/(1-2*_xlfn.NORM.DIST(0,$J135/2,$M135,TRUE))*$D135+($K135="Steady Growth")*(AND(CI$6&gt;=$F135,CI$6&lt;=$H135)*((CI$6-$F135+1)/($J135*($J135+1)/2)*$D135))+($K135="custom")*CustCF!CC135</f>
        <v>0</v>
      </c>
      <c r="CJ135" s="95">
        <f>($K135="Bell Curve")*(_xlfn.NORM.DIST(AND(CJ$6&gt;=$F135,CJ$6&lt;=$H135)*(CJ$6-$F135+1),$J135/2,$M135,TRUE)-_xlfn.NORM.DIST(AND(CJ$6&gt;=$F135,CJ$6&lt;=$H135)*(CI$6-$F135+1),$J135/2,$M135,TRUE))/(1-2*_xlfn.NORM.DIST(0,$J135/2,$M135,TRUE))*$D135+($K135="Steady Growth")*(AND(CJ$6&gt;=$F135,CJ$6&lt;=$H135)*((CJ$6-$F135+1)/($J135*($J135+1)/2)*$D135))+($K135="custom")*CustCF!CD135</f>
        <v>0</v>
      </c>
      <c r="CK135" s="95">
        <f>($K135="Bell Curve")*(_xlfn.NORM.DIST(AND(CK$6&gt;=$F135,CK$6&lt;=$H135)*(CK$6-$F135+1),$J135/2,$M135,TRUE)-_xlfn.NORM.DIST(AND(CK$6&gt;=$F135,CK$6&lt;=$H135)*(CJ$6-$F135+1),$J135/2,$M135,TRUE))/(1-2*_xlfn.NORM.DIST(0,$J135/2,$M135,TRUE))*$D135+($K135="Steady Growth")*(AND(CK$6&gt;=$F135,CK$6&lt;=$H135)*((CK$6-$F135+1)/($J135*($J135+1)/2)*$D135))+($K135="custom")*CustCF!CE135</f>
        <v>0</v>
      </c>
      <c r="CL135" s="95">
        <f>($K135="Bell Curve")*(_xlfn.NORM.DIST(AND(CL$6&gt;=$F135,CL$6&lt;=$H135)*(CL$6-$F135+1),$J135/2,$M135,TRUE)-_xlfn.NORM.DIST(AND(CL$6&gt;=$F135,CL$6&lt;=$H135)*(CK$6-$F135+1),$J135/2,$M135,TRUE))/(1-2*_xlfn.NORM.DIST(0,$J135/2,$M135,TRUE))*$D135+($K135="Steady Growth")*(AND(CL$6&gt;=$F135,CL$6&lt;=$H135)*((CL$6-$F135+1)/($J135*($J135+1)/2)*$D135))+($K135="custom")*CustCF!CF135</f>
        <v>0</v>
      </c>
      <c r="CM135" s="95">
        <f>($K135="Bell Curve")*(_xlfn.NORM.DIST(AND(CM$6&gt;=$F135,CM$6&lt;=$H135)*(CM$6-$F135+1),$J135/2,$M135,TRUE)-_xlfn.NORM.DIST(AND(CM$6&gt;=$F135,CM$6&lt;=$H135)*(CL$6-$F135+1),$J135/2,$M135,TRUE))/(1-2*_xlfn.NORM.DIST(0,$J135/2,$M135,TRUE))*$D135+($K135="Steady Growth")*(AND(CM$6&gt;=$F135,CM$6&lt;=$H135)*((CM$6-$F135+1)/($J135*($J135+1)/2)*$D135))+($K135="custom")*CustCF!CG135</f>
        <v>0</v>
      </c>
      <c r="CN135" s="95">
        <f>($K135="Bell Curve")*(_xlfn.NORM.DIST(AND(CN$6&gt;=$F135,CN$6&lt;=$H135)*(CN$6-$F135+1),$J135/2,$M135,TRUE)-_xlfn.NORM.DIST(AND(CN$6&gt;=$F135,CN$6&lt;=$H135)*(CM$6-$F135+1),$J135/2,$M135,TRUE))/(1-2*_xlfn.NORM.DIST(0,$J135/2,$M135,TRUE))*$D135+($K135="Steady Growth")*(AND(CN$6&gt;=$F135,CN$6&lt;=$H135)*((CN$6-$F135+1)/($J135*($J135+1)/2)*$D135))+($K135="custom")*CustCF!CH135</f>
        <v>0</v>
      </c>
      <c r="CO135" s="95">
        <f>($K135="Bell Curve")*(_xlfn.NORM.DIST(AND(CO$6&gt;=$F135,CO$6&lt;=$H135)*(CO$6-$F135+1),$J135/2,$M135,TRUE)-_xlfn.NORM.DIST(AND(CO$6&gt;=$F135,CO$6&lt;=$H135)*(CN$6-$F135+1),$J135/2,$M135,TRUE))/(1-2*_xlfn.NORM.DIST(0,$J135/2,$M135,TRUE))*$D135+($K135="Steady Growth")*(AND(CO$6&gt;=$F135,CO$6&lt;=$H135)*((CO$6-$F135+1)/($J135*($J135+1)/2)*$D135))+($K135="custom")*CustCF!CI135</f>
        <v>0</v>
      </c>
      <c r="CP135" s="95">
        <f>($K135="Bell Curve")*(_xlfn.NORM.DIST(AND(CP$6&gt;=$F135,CP$6&lt;=$H135)*(CP$6-$F135+1),$J135/2,$M135,TRUE)-_xlfn.NORM.DIST(AND(CP$6&gt;=$F135,CP$6&lt;=$H135)*(CO$6-$F135+1),$J135/2,$M135,TRUE))/(1-2*_xlfn.NORM.DIST(0,$J135/2,$M135,TRUE))*$D135+($K135="Steady Growth")*(AND(CP$6&gt;=$F135,CP$6&lt;=$H135)*((CP$6-$F135+1)/($J135*($J135+1)/2)*$D135))+($K135="custom")*CustCF!CJ135</f>
        <v>0</v>
      </c>
      <c r="CQ135" s="95">
        <f>($K135="Bell Curve")*(_xlfn.NORM.DIST(AND(CQ$6&gt;=$F135,CQ$6&lt;=$H135)*(CQ$6-$F135+1),$J135/2,$M135,TRUE)-_xlfn.NORM.DIST(AND(CQ$6&gt;=$F135,CQ$6&lt;=$H135)*(CP$6-$F135+1),$J135/2,$M135,TRUE))/(1-2*_xlfn.NORM.DIST(0,$J135/2,$M135,TRUE))*$D135+($K135="Steady Growth")*(AND(CQ$6&gt;=$F135,CQ$6&lt;=$H135)*((CQ$6-$F135+1)/($J135*($J135+1)/2)*$D135))+($K135="custom")*CustCF!CK135</f>
        <v>0</v>
      </c>
      <c r="CR135" s="95">
        <f>($K135="Bell Curve")*(_xlfn.NORM.DIST(AND(CR$6&gt;=$F135,CR$6&lt;=$H135)*(CR$6-$F135+1),$J135/2,$M135,TRUE)-_xlfn.NORM.DIST(AND(CR$6&gt;=$F135,CR$6&lt;=$H135)*(CQ$6-$F135+1),$J135/2,$M135,TRUE))/(1-2*_xlfn.NORM.DIST(0,$J135/2,$M135,TRUE))*$D135+($K135="Steady Growth")*(AND(CR$6&gt;=$F135,CR$6&lt;=$H135)*((CR$6-$F135+1)/($J135*($J135+1)/2)*$D135))+($K135="custom")*CustCF!CL135</f>
        <v>0</v>
      </c>
      <c r="CS135" s="95">
        <f>($K135="Bell Curve")*(_xlfn.NORM.DIST(AND(CS$6&gt;=$F135,CS$6&lt;=$H135)*(CS$6-$F135+1),$J135/2,$M135,TRUE)-_xlfn.NORM.DIST(AND(CS$6&gt;=$F135,CS$6&lt;=$H135)*(CR$6-$F135+1),$J135/2,$M135,TRUE))/(1-2*_xlfn.NORM.DIST(0,$J135/2,$M135,TRUE))*$D135+($K135="Steady Growth")*(AND(CS$6&gt;=$F135,CS$6&lt;=$H135)*((CS$6-$F135+1)/($J135*($J135+1)/2)*$D135))+($K135="custom")*CustCF!CM135</f>
        <v>0</v>
      </c>
      <c r="CT135" s="95">
        <f>($K135="Bell Curve")*(_xlfn.NORM.DIST(AND(CT$6&gt;=$F135,CT$6&lt;=$H135)*(CT$6-$F135+1),$J135/2,$M135,TRUE)-_xlfn.NORM.DIST(AND(CT$6&gt;=$F135,CT$6&lt;=$H135)*(CS$6-$F135+1),$J135/2,$M135,TRUE))/(1-2*_xlfn.NORM.DIST(0,$J135/2,$M135,TRUE))*$D135+($K135="Steady Growth")*(AND(CT$6&gt;=$F135,CT$6&lt;=$H135)*((CT$6-$F135+1)/($J135*($J135+1)/2)*$D135))+($K135="custom")*CustCF!CN135</f>
        <v>0</v>
      </c>
      <c r="CU135" s="95">
        <f>($K135="Bell Curve")*(_xlfn.NORM.DIST(AND(CU$6&gt;=$F135,CU$6&lt;=$H135)*(CU$6-$F135+1),$J135/2,$M135,TRUE)-_xlfn.NORM.DIST(AND(CU$6&gt;=$F135,CU$6&lt;=$H135)*(CT$6-$F135+1),$J135/2,$M135,TRUE))/(1-2*_xlfn.NORM.DIST(0,$J135/2,$M135,TRUE))*$D135+($K135="Steady Growth")*(AND(CU$6&gt;=$F135,CU$6&lt;=$H135)*((CU$6-$F135+1)/($J135*($J135+1)/2)*$D135))+($K135="custom")*CustCF!CO135</f>
        <v>0</v>
      </c>
      <c r="CV135" s="95">
        <f>($K135="Bell Curve")*(_xlfn.NORM.DIST(AND(CV$6&gt;=$F135,CV$6&lt;=$H135)*(CV$6-$F135+1),$J135/2,$M135,TRUE)-_xlfn.NORM.DIST(AND(CV$6&gt;=$F135,CV$6&lt;=$H135)*(CU$6-$F135+1),$J135/2,$M135,TRUE))/(1-2*_xlfn.NORM.DIST(0,$J135/2,$M135,TRUE))*$D135+($K135="Steady Growth")*(AND(CV$6&gt;=$F135,CV$6&lt;=$H135)*((CV$6-$F135+1)/($J135*($J135+1)/2)*$D135))+($K135="custom")*CustCF!CP135</f>
        <v>0</v>
      </c>
      <c r="CW135" s="95">
        <f>($K135="Bell Curve")*(_xlfn.NORM.DIST(AND(CW$6&gt;=$F135,CW$6&lt;=$H135)*(CW$6-$F135+1),$J135/2,$M135,TRUE)-_xlfn.NORM.DIST(AND(CW$6&gt;=$F135,CW$6&lt;=$H135)*(CV$6-$F135+1),$J135/2,$M135,TRUE))/(1-2*_xlfn.NORM.DIST(0,$J135/2,$M135,TRUE))*$D135+($K135="Steady Growth")*(AND(CW$6&gt;=$F135,CW$6&lt;=$H135)*((CW$6-$F135+1)/($J135*($J135+1)/2)*$D135))+($K135="custom")*CustCF!CQ135</f>
        <v>0</v>
      </c>
      <c r="CX135" s="95">
        <f>($K135="Bell Curve")*(_xlfn.NORM.DIST(AND(CX$6&gt;=$F135,CX$6&lt;=$H135)*(CX$6-$F135+1),$J135/2,$M135,TRUE)-_xlfn.NORM.DIST(AND(CX$6&gt;=$F135,CX$6&lt;=$H135)*(CW$6-$F135+1),$J135/2,$M135,TRUE))/(1-2*_xlfn.NORM.DIST(0,$J135/2,$M135,TRUE))*$D135+($K135="Steady Growth")*(AND(CX$6&gt;=$F135,CX$6&lt;=$H135)*((CX$6-$F135+1)/($J135*($J135+1)/2)*$D135))+($K135="custom")*CustCF!CR135</f>
        <v>0</v>
      </c>
      <c r="CY135" s="95">
        <f>($K135="Bell Curve")*(_xlfn.NORM.DIST(AND(CY$6&gt;=$F135,CY$6&lt;=$H135)*(CY$6-$F135+1),$J135/2,$M135,TRUE)-_xlfn.NORM.DIST(AND(CY$6&gt;=$F135,CY$6&lt;=$H135)*(CX$6-$F135+1),$J135/2,$M135,TRUE))/(1-2*_xlfn.NORM.DIST(0,$J135/2,$M135,TRUE))*$D135+($K135="Steady Growth")*(AND(CY$6&gt;=$F135,CY$6&lt;=$H135)*((CY$6-$F135+1)/($J135*($J135+1)/2)*$D135))+($K135="custom")*CustCF!CS135</f>
        <v>0</v>
      </c>
      <c r="CZ135" s="95">
        <f>($K135="Bell Curve")*(_xlfn.NORM.DIST(AND(CZ$6&gt;=$F135,CZ$6&lt;=$H135)*(CZ$6-$F135+1),$J135/2,$M135,TRUE)-_xlfn.NORM.DIST(AND(CZ$6&gt;=$F135,CZ$6&lt;=$H135)*(CY$6-$F135+1),$J135/2,$M135,TRUE))/(1-2*_xlfn.NORM.DIST(0,$J135/2,$M135,TRUE))*$D135+($K135="Steady Growth")*(AND(CZ$6&gt;=$F135,CZ$6&lt;=$H135)*((CZ$6-$F135+1)/($J135*($J135+1)/2)*$D135))+($K135="custom")*CustCF!CT135</f>
        <v>0</v>
      </c>
      <c r="DA135" s="95">
        <f>($K135="Bell Curve")*(_xlfn.NORM.DIST(AND(DA$6&gt;=$F135,DA$6&lt;=$H135)*(DA$6-$F135+1),$J135/2,$M135,TRUE)-_xlfn.NORM.DIST(AND(DA$6&gt;=$F135,DA$6&lt;=$H135)*(CZ$6-$F135+1),$J135/2,$M135,TRUE))/(1-2*_xlfn.NORM.DIST(0,$J135/2,$M135,TRUE))*$D135+($K135="Steady Growth")*(AND(DA$6&gt;=$F135,DA$6&lt;=$H135)*((DA$6-$F135+1)/($J135*($J135+1)/2)*$D135))+($K135="custom")*CustCF!CU135</f>
        <v>0</v>
      </c>
      <c r="DB135" s="95">
        <f>($K135="Bell Curve")*(_xlfn.NORM.DIST(AND(DB$6&gt;=$F135,DB$6&lt;=$H135)*(DB$6-$F135+1),$J135/2,$M135,TRUE)-_xlfn.NORM.DIST(AND(DB$6&gt;=$F135,DB$6&lt;=$H135)*(DA$6-$F135+1),$J135/2,$M135,TRUE))/(1-2*_xlfn.NORM.DIST(0,$J135/2,$M135,TRUE))*$D135+($K135="Steady Growth")*(AND(DB$6&gt;=$F135,DB$6&lt;=$H135)*((DB$6-$F135+1)/($J135*($J135+1)/2)*$D135))+($K135="custom")*CustCF!CV135</f>
        <v>0</v>
      </c>
      <c r="DC135" s="95">
        <f>($K135="Bell Curve")*(_xlfn.NORM.DIST(AND(DC$6&gt;=$F135,DC$6&lt;=$H135)*(DC$6-$F135+1),$J135/2,$M135,TRUE)-_xlfn.NORM.DIST(AND(DC$6&gt;=$F135,DC$6&lt;=$H135)*(DB$6-$F135+1),$J135/2,$M135,TRUE))/(1-2*_xlfn.NORM.DIST(0,$J135/2,$M135,TRUE))*$D135+($K135="Steady Growth")*(AND(DC$6&gt;=$F135,DC$6&lt;=$H135)*((DC$6-$F135+1)/($J135*($J135+1)/2)*$D135))+($K135="custom")*CustCF!CW135</f>
        <v>0</v>
      </c>
      <c r="DD135" s="95">
        <f>($K135="Bell Curve")*(_xlfn.NORM.DIST(AND(DD$6&gt;=$F135,DD$6&lt;=$H135)*(DD$6-$F135+1),$J135/2,$M135,TRUE)-_xlfn.NORM.DIST(AND(DD$6&gt;=$F135,DD$6&lt;=$H135)*(DC$6-$F135+1),$J135/2,$M135,TRUE))/(1-2*_xlfn.NORM.DIST(0,$J135/2,$M135,TRUE))*$D135+($K135="Steady Growth")*(AND(DD$6&gt;=$F135,DD$6&lt;=$H135)*((DD$6-$F135+1)/($J135*($J135+1)/2)*$D135))+($K135="custom")*CustCF!CX135</f>
        <v>0</v>
      </c>
      <c r="DE135" s="95">
        <f>($K135="Bell Curve")*(_xlfn.NORM.DIST(AND(DE$6&gt;=$F135,DE$6&lt;=$H135)*(DE$6-$F135+1),$J135/2,$M135,TRUE)-_xlfn.NORM.DIST(AND(DE$6&gt;=$F135,DE$6&lt;=$H135)*(DD$6-$F135+1),$J135/2,$M135,TRUE))/(1-2*_xlfn.NORM.DIST(0,$J135/2,$M135,TRUE))*$D135+($K135="Steady Growth")*(AND(DE$6&gt;=$F135,DE$6&lt;=$H135)*((DE$6-$F135+1)/($J135*($J135+1)/2)*$D135))+($K135="custom")*CustCF!CY135</f>
        <v>0</v>
      </c>
      <c r="DF135" s="95">
        <f>($K135="Bell Curve")*(_xlfn.NORM.DIST(AND(DF$6&gt;=$F135,DF$6&lt;=$H135)*(DF$6-$F135+1),$J135/2,$M135,TRUE)-_xlfn.NORM.DIST(AND(DF$6&gt;=$F135,DF$6&lt;=$H135)*(DE$6-$F135+1),$J135/2,$M135,TRUE))/(1-2*_xlfn.NORM.DIST(0,$J135/2,$M135,TRUE))*$D135+($K135="Steady Growth")*(AND(DF$6&gt;=$F135,DF$6&lt;=$H135)*((DF$6-$F135+1)/($J135*($J135+1)/2)*$D135))+($K135="custom")*CustCF!CZ135</f>
        <v>0</v>
      </c>
      <c r="DG135" s="95">
        <f>($K135="Bell Curve")*(_xlfn.NORM.DIST(AND(DG$6&gt;=$F135,DG$6&lt;=$H135)*(DG$6-$F135+1),$J135/2,$M135,TRUE)-_xlfn.NORM.DIST(AND(DG$6&gt;=$F135,DG$6&lt;=$H135)*(DF$6-$F135+1),$J135/2,$M135,TRUE))/(1-2*_xlfn.NORM.DIST(0,$J135/2,$M135,TRUE))*$D135+($K135="Steady Growth")*(AND(DG$6&gt;=$F135,DG$6&lt;=$H135)*((DG$6-$F135+1)/($J135*($J135+1)/2)*$D135))+($K135="custom")*CustCF!DA135</f>
        <v>0</v>
      </c>
      <c r="DH135" s="95">
        <f>($K135="Bell Curve")*(_xlfn.NORM.DIST(AND(DH$6&gt;=$F135,DH$6&lt;=$H135)*(DH$6-$F135+1),$J135/2,$M135,TRUE)-_xlfn.NORM.DIST(AND(DH$6&gt;=$F135,DH$6&lt;=$H135)*(DG$6-$F135+1),$J135/2,$M135,TRUE))/(1-2*_xlfn.NORM.DIST(0,$J135/2,$M135,TRUE))*$D135+($K135="Steady Growth")*(AND(DH$6&gt;=$F135,DH$6&lt;=$H135)*((DH$6-$F135+1)/($J135*($J135+1)/2)*$D135))+($K135="custom")*CustCF!DB135</f>
        <v>0</v>
      </c>
      <c r="DI135" s="95">
        <f>($K135="Bell Curve")*(_xlfn.NORM.DIST(AND(DI$6&gt;=$F135,DI$6&lt;=$H135)*(DI$6-$F135+1),$J135/2,$M135,TRUE)-_xlfn.NORM.DIST(AND(DI$6&gt;=$F135,DI$6&lt;=$H135)*(DH$6-$F135+1),$J135/2,$M135,TRUE))/(1-2*_xlfn.NORM.DIST(0,$J135/2,$M135,TRUE))*$D135+($K135="Steady Growth")*(AND(DI$6&gt;=$F135,DI$6&lt;=$H135)*((DI$6-$F135+1)/($J135*($J135+1)/2)*$D135))+($K135="custom")*CustCF!DC135</f>
        <v>0</v>
      </c>
      <c r="DJ135" s="95">
        <f>($K135="Bell Curve")*(_xlfn.NORM.DIST(AND(DJ$6&gt;=$F135,DJ$6&lt;=$H135)*(DJ$6-$F135+1),$J135/2,$M135,TRUE)-_xlfn.NORM.DIST(AND(DJ$6&gt;=$F135,DJ$6&lt;=$H135)*(DI$6-$F135+1),$J135/2,$M135,TRUE))/(1-2*_xlfn.NORM.DIST(0,$J135/2,$M135,TRUE))*$D135+($K135="Steady Growth")*(AND(DJ$6&gt;=$F135,DJ$6&lt;=$H135)*((DJ$6-$F135+1)/($J135*($J135+1)/2)*$D135))+($K135="custom")*CustCF!DD135</f>
        <v>0</v>
      </c>
      <c r="DK135" s="95">
        <f>($K135="Bell Curve")*(_xlfn.NORM.DIST(AND(DK$6&gt;=$F135,DK$6&lt;=$H135)*(DK$6-$F135+1),$J135/2,$M135,TRUE)-_xlfn.NORM.DIST(AND(DK$6&gt;=$F135,DK$6&lt;=$H135)*(DJ$6-$F135+1),$J135/2,$M135,TRUE))/(1-2*_xlfn.NORM.DIST(0,$J135/2,$M135,TRUE))*$D135+($K135="Steady Growth")*(AND(DK$6&gt;=$F135,DK$6&lt;=$H135)*((DK$6-$F135+1)/($J135*($J135+1)/2)*$D135))+($K135="custom")*CustCF!DE135</f>
        <v>0</v>
      </c>
      <c r="DL135" s="95">
        <f>($K135="Bell Curve")*(_xlfn.NORM.DIST(AND(DL$6&gt;=$F135,DL$6&lt;=$H135)*(DL$6-$F135+1),$J135/2,$M135,TRUE)-_xlfn.NORM.DIST(AND(DL$6&gt;=$F135,DL$6&lt;=$H135)*(DK$6-$F135+1),$J135/2,$M135,TRUE))/(1-2*_xlfn.NORM.DIST(0,$J135/2,$M135,TRUE))*$D135+($K135="Steady Growth")*(AND(DL$6&gt;=$F135,DL$6&lt;=$H135)*((DL$6-$F135+1)/($J135*($J135+1)/2)*$D135))+($K135="custom")*CustCF!DF135</f>
        <v>0</v>
      </c>
      <c r="DM135" s="95">
        <f>($K135="Bell Curve")*(_xlfn.NORM.DIST(AND(DM$6&gt;=$F135,DM$6&lt;=$H135)*(DM$6-$F135+1),$J135/2,$M135,TRUE)-_xlfn.NORM.DIST(AND(DM$6&gt;=$F135,DM$6&lt;=$H135)*(DL$6-$F135+1),$J135/2,$M135,TRUE))/(1-2*_xlfn.NORM.DIST(0,$J135/2,$M135,TRUE))*$D135+($K135="Steady Growth")*(AND(DM$6&gt;=$F135,DM$6&lt;=$H135)*((DM$6-$F135+1)/($J135*($J135+1)/2)*$D135))+($K135="custom")*CustCF!DG135</f>
        <v>0</v>
      </c>
      <c r="DN135" s="95">
        <f>($K135="Bell Curve")*(_xlfn.NORM.DIST(AND(DN$6&gt;=$F135,DN$6&lt;=$H135)*(DN$6-$F135+1),$J135/2,$M135,TRUE)-_xlfn.NORM.DIST(AND(DN$6&gt;=$F135,DN$6&lt;=$H135)*(DM$6-$F135+1),$J135/2,$M135,TRUE))/(1-2*_xlfn.NORM.DIST(0,$J135/2,$M135,TRUE))*$D135+($K135="Steady Growth")*(AND(DN$6&gt;=$F135,DN$6&lt;=$H135)*((DN$6-$F135+1)/($J135*($J135+1)/2)*$D135))+($K135="custom")*CustCF!DH135</f>
        <v>0</v>
      </c>
      <c r="DO135" s="95">
        <f>($K135="Bell Curve")*(_xlfn.NORM.DIST(AND(DO$6&gt;=$F135,DO$6&lt;=$H135)*(DO$6-$F135+1),$J135/2,$M135,TRUE)-_xlfn.NORM.DIST(AND(DO$6&gt;=$F135,DO$6&lt;=$H135)*(DN$6-$F135+1),$J135/2,$M135,TRUE))/(1-2*_xlfn.NORM.DIST(0,$J135/2,$M135,TRUE))*$D135+($K135="Steady Growth")*(AND(DO$6&gt;=$F135,DO$6&lt;=$H135)*((DO$6-$F135+1)/($J135*($J135+1)/2)*$D135))+($K135="custom")*CustCF!DI135</f>
        <v>0</v>
      </c>
      <c r="DP135" s="95">
        <f>($K135="Bell Curve")*(_xlfn.NORM.DIST(AND(DP$6&gt;=$F135,DP$6&lt;=$H135)*(DP$6-$F135+1),$J135/2,$M135,TRUE)-_xlfn.NORM.DIST(AND(DP$6&gt;=$F135,DP$6&lt;=$H135)*(DO$6-$F135+1),$J135/2,$M135,TRUE))/(1-2*_xlfn.NORM.DIST(0,$J135/2,$M135,TRUE))*$D135+($K135="Steady Growth")*(AND(DP$6&gt;=$F135,DP$6&lt;=$H135)*((DP$6-$F135+1)/($J135*($J135+1)/2)*$D135))+($K135="custom")*CustCF!DJ135</f>
        <v>0</v>
      </c>
      <c r="DQ135" s="95">
        <f>($K135="Bell Curve")*(_xlfn.NORM.DIST(AND(DQ$6&gt;=$F135,DQ$6&lt;=$H135)*(DQ$6-$F135+1),$J135/2,$M135,TRUE)-_xlfn.NORM.DIST(AND(DQ$6&gt;=$F135,DQ$6&lt;=$H135)*(DP$6-$F135+1),$J135/2,$M135,TRUE))/(1-2*_xlfn.NORM.DIST(0,$J135/2,$M135,TRUE))*$D135+($K135="Steady Growth")*(AND(DQ$6&gt;=$F135,DQ$6&lt;=$H135)*((DQ$6-$F135+1)/($J135*($J135+1)/2)*$D135))+($K135="custom")*CustCF!DK135</f>
        <v>0</v>
      </c>
      <c r="DR135" s="95">
        <f>($K135="Bell Curve")*(_xlfn.NORM.DIST(AND(DR$6&gt;=$F135,DR$6&lt;=$H135)*(DR$6-$F135+1),$J135/2,$M135,TRUE)-_xlfn.NORM.DIST(AND(DR$6&gt;=$F135,DR$6&lt;=$H135)*(DQ$6-$F135+1),$J135/2,$M135,TRUE))/(1-2*_xlfn.NORM.DIST(0,$J135/2,$M135,TRUE))*$D135+($K135="Steady Growth")*(AND(DR$6&gt;=$F135,DR$6&lt;=$H135)*((DR$6-$F135+1)/($J135*($J135+1)/2)*$D135))+($K135="custom")*CustCF!DL135</f>
        <v>0</v>
      </c>
      <c r="DS135" s="95">
        <f>($K135="Bell Curve")*(_xlfn.NORM.DIST(AND(DS$6&gt;=$F135,DS$6&lt;=$H135)*(DS$6-$F135+1),$J135/2,$M135,TRUE)-_xlfn.NORM.DIST(AND(DS$6&gt;=$F135,DS$6&lt;=$H135)*(DR$6-$F135+1),$J135/2,$M135,TRUE))/(1-2*_xlfn.NORM.DIST(0,$J135/2,$M135,TRUE))*$D135+($K135="Steady Growth")*(AND(DS$6&gt;=$F135,DS$6&lt;=$H135)*((DS$6-$F135+1)/($J135*($J135+1)/2)*$D135))+($K135="custom")*CustCF!DM135</f>
        <v>0</v>
      </c>
      <c r="DT135" s="95">
        <f>($K135="Bell Curve")*(_xlfn.NORM.DIST(AND(DT$6&gt;=$F135,DT$6&lt;=$H135)*(DT$6-$F135+1),$J135/2,$M135,TRUE)-_xlfn.NORM.DIST(AND(DT$6&gt;=$F135,DT$6&lt;=$H135)*(DS$6-$F135+1),$J135/2,$M135,TRUE))/(1-2*_xlfn.NORM.DIST(0,$J135/2,$M135,TRUE))*$D135+($K135="Steady Growth")*(AND(DT$6&gt;=$F135,DT$6&lt;=$H135)*((DT$6-$F135+1)/($J135*($J135+1)/2)*$D135))+($K135="custom")*CustCF!DN135</f>
        <v>0</v>
      </c>
      <c r="DU135" s="95">
        <f>($K135="Bell Curve")*(_xlfn.NORM.DIST(AND(DU$6&gt;=$F135,DU$6&lt;=$H135)*(DU$6-$F135+1),$J135/2,$M135,TRUE)-_xlfn.NORM.DIST(AND(DU$6&gt;=$F135,DU$6&lt;=$H135)*(DT$6-$F135+1),$J135/2,$M135,TRUE))/(1-2*_xlfn.NORM.DIST(0,$J135/2,$M135,TRUE))*$D135+($K135="Steady Growth")*(AND(DU$6&gt;=$F135,DU$6&lt;=$H135)*((DU$6-$F135+1)/($J135*($J135+1)/2)*$D135))+($K135="custom")*CustCF!DO135</f>
        <v>0</v>
      </c>
      <c r="DV135" s="95">
        <f>($K135="Bell Curve")*(_xlfn.NORM.DIST(AND(DV$6&gt;=$F135,DV$6&lt;=$H135)*(DV$6-$F135+1),$J135/2,$M135,TRUE)-_xlfn.NORM.DIST(AND(DV$6&gt;=$F135,DV$6&lt;=$H135)*(DU$6-$F135+1),$J135/2,$M135,TRUE))/(1-2*_xlfn.NORM.DIST(0,$J135/2,$M135,TRUE))*$D135+($K135="Steady Growth")*(AND(DV$6&gt;=$F135,DV$6&lt;=$H135)*((DV$6-$F135+1)/($J135*($J135+1)/2)*$D135))+($K135="custom")*CustCF!DP135</f>
        <v>0</v>
      </c>
      <c r="DW135" s="95">
        <f>($K135="Bell Curve")*(_xlfn.NORM.DIST(AND(DW$6&gt;=$F135,DW$6&lt;=$H135)*(DW$6-$F135+1),$J135/2,$M135,TRUE)-_xlfn.NORM.DIST(AND(DW$6&gt;=$F135,DW$6&lt;=$H135)*(DV$6-$F135+1),$J135/2,$M135,TRUE))/(1-2*_xlfn.NORM.DIST(0,$J135/2,$M135,TRUE))*$D135+($K135="Steady Growth")*(AND(DW$6&gt;=$F135,DW$6&lt;=$H135)*((DW$6-$F135+1)/($J135*($J135+1)/2)*$D135))+($K135="custom")*CustCF!DQ135</f>
        <v>0</v>
      </c>
      <c r="DX135" s="95">
        <f>($K135="Bell Curve")*(_xlfn.NORM.DIST(AND(DX$6&gt;=$F135,DX$6&lt;=$H135)*(DX$6-$F135+1),$J135/2,$M135,TRUE)-_xlfn.NORM.DIST(AND(DX$6&gt;=$F135,DX$6&lt;=$H135)*(DW$6-$F135+1),$J135/2,$M135,TRUE))/(1-2*_xlfn.NORM.DIST(0,$J135/2,$M135,TRUE))*$D135+($K135="Steady Growth")*(AND(DX$6&gt;=$F135,DX$6&lt;=$H135)*((DX$6-$F135+1)/($J135*($J135+1)/2)*$D135))+($K135="custom")*CustCF!DR135</f>
        <v>0</v>
      </c>
      <c r="DY135" s="95">
        <f>($K135="Bell Curve")*(_xlfn.NORM.DIST(AND(DY$6&gt;=$F135,DY$6&lt;=$H135)*(DY$6-$F135+1),$J135/2,$M135,TRUE)-_xlfn.NORM.DIST(AND(DY$6&gt;=$F135,DY$6&lt;=$H135)*(DX$6-$F135+1),$J135/2,$M135,TRUE))/(1-2*_xlfn.NORM.DIST(0,$J135/2,$M135,TRUE))*$D135+($K135="Steady Growth")*(AND(DY$6&gt;=$F135,DY$6&lt;=$H135)*((DY$6-$F135+1)/($J135*($J135+1)/2)*$D135))+($K135="custom")*CustCF!DS135</f>
        <v>0</v>
      </c>
      <c r="DZ135" s="95">
        <f>($K135="Bell Curve")*(_xlfn.NORM.DIST(AND(DZ$6&gt;=$F135,DZ$6&lt;=$H135)*(DZ$6-$F135+1),$J135/2,$M135,TRUE)-_xlfn.NORM.DIST(AND(DZ$6&gt;=$F135,DZ$6&lt;=$H135)*(DY$6-$F135+1),$J135/2,$M135,TRUE))/(1-2*_xlfn.NORM.DIST(0,$J135/2,$M135,TRUE))*$D135+($K135="Steady Growth")*(AND(DZ$6&gt;=$F135,DZ$6&lt;=$H135)*((DZ$6-$F135+1)/($J135*($J135+1)/2)*$D135))+($K135="custom")*CustCF!DT135</f>
        <v>0</v>
      </c>
      <c r="EA135" s="95">
        <f>($K135="Bell Curve")*(_xlfn.NORM.DIST(AND(EA$6&gt;=$F135,EA$6&lt;=$H135)*(EA$6-$F135+1),$J135/2,$M135,TRUE)-_xlfn.NORM.DIST(AND(EA$6&gt;=$F135,EA$6&lt;=$H135)*(DZ$6-$F135+1),$J135/2,$M135,TRUE))/(1-2*_xlfn.NORM.DIST(0,$J135/2,$M135,TRUE))*$D135+($K135="Steady Growth")*(AND(EA$6&gt;=$F135,EA$6&lt;=$H135)*((EA$6-$F135+1)/($J135*($J135+1)/2)*$D135))+($K135="custom")*CustCF!DU135</f>
        <v>0</v>
      </c>
      <c r="EB135" s="95">
        <f>($K135="Bell Curve")*(_xlfn.NORM.DIST(AND(EB$6&gt;=$F135,EB$6&lt;=$H135)*(EB$6-$F135+1),$J135/2,$M135,TRUE)-_xlfn.NORM.DIST(AND(EB$6&gt;=$F135,EB$6&lt;=$H135)*(EA$6-$F135+1),$J135/2,$M135,TRUE))/(1-2*_xlfn.NORM.DIST(0,$J135/2,$M135,TRUE))*$D135+($K135="Steady Growth")*(AND(EB$6&gt;=$F135,EB$6&lt;=$H135)*((EB$6-$F135+1)/($J135*($J135+1)/2)*$D135))+($K135="custom")*CustCF!DV135</f>
        <v>0</v>
      </c>
      <c r="EC135" s="95">
        <f>($K135="Bell Curve")*(_xlfn.NORM.DIST(AND(EC$6&gt;=$F135,EC$6&lt;=$H135)*(EC$6-$F135+1),$J135/2,$M135,TRUE)-_xlfn.NORM.DIST(AND(EC$6&gt;=$F135,EC$6&lt;=$H135)*(EB$6-$F135+1),$J135/2,$M135,TRUE))/(1-2*_xlfn.NORM.DIST(0,$J135/2,$M135,TRUE))*$D135+($K135="Steady Growth")*(AND(EC$6&gt;=$F135,EC$6&lt;=$H135)*((EC$6-$F135+1)/($J135*($J135+1)/2)*$D135))+($K135="custom")*CustCF!DW135</f>
        <v>0</v>
      </c>
      <c r="ED135" s="95">
        <f>($K135="Bell Curve")*(_xlfn.NORM.DIST(AND(ED$6&gt;=$F135,ED$6&lt;=$H135)*(ED$6-$F135+1),$J135/2,$M135,TRUE)-_xlfn.NORM.DIST(AND(ED$6&gt;=$F135,ED$6&lt;=$H135)*(EC$6-$F135+1),$J135/2,$M135,TRUE))/(1-2*_xlfn.NORM.DIST(0,$J135/2,$M135,TRUE))*$D135+($K135="Steady Growth")*(AND(ED$6&gt;=$F135,ED$6&lt;=$H135)*((ED$6-$F135+1)/($J135*($J135+1)/2)*$D135))+($K135="custom")*CustCF!DX135</f>
        <v>0</v>
      </c>
      <c r="EE135" s="95">
        <f>($K135="Bell Curve")*(_xlfn.NORM.DIST(AND(EE$6&gt;=$F135,EE$6&lt;=$H135)*(EE$6-$F135+1),$J135/2,$M135,TRUE)-_xlfn.NORM.DIST(AND(EE$6&gt;=$F135,EE$6&lt;=$H135)*(ED$6-$F135+1),$J135/2,$M135,TRUE))/(1-2*_xlfn.NORM.DIST(0,$J135/2,$M135,TRUE))*$D135+($K135="Steady Growth")*(AND(EE$6&gt;=$F135,EE$6&lt;=$H135)*((EE$6-$F135+1)/($J135*($J135+1)/2)*$D135))+($K135="custom")*CustCF!DY135</f>
        <v>0</v>
      </c>
      <c r="EF135" s="95">
        <f>($K135="Bell Curve")*(_xlfn.NORM.DIST(AND(EF$6&gt;=$F135,EF$6&lt;=$H135)*(EF$6-$F135+1),$J135/2,$M135,TRUE)-_xlfn.NORM.DIST(AND(EF$6&gt;=$F135,EF$6&lt;=$H135)*(EE$6-$F135+1),$J135/2,$M135,TRUE))/(1-2*_xlfn.NORM.DIST(0,$J135/2,$M135,TRUE))*$D135+($K135="Steady Growth")*(AND(EF$6&gt;=$F135,EF$6&lt;=$H135)*((EF$6-$F135+1)/($J135*($J135+1)/2)*$D135))+($K135="custom")*CustCF!DZ135</f>
        <v>0</v>
      </c>
      <c r="EG135" s="95">
        <f>($K135="Bell Curve")*(_xlfn.NORM.DIST(AND(EG$6&gt;=$F135,EG$6&lt;=$H135)*(EG$6-$F135+1),$J135/2,$M135,TRUE)-_xlfn.NORM.DIST(AND(EG$6&gt;=$F135,EG$6&lt;=$H135)*(EF$6-$F135+1),$J135/2,$M135,TRUE))/(1-2*_xlfn.NORM.DIST(0,$J135/2,$M135,TRUE))*$D135+($K135="Steady Growth")*(AND(EG$6&gt;=$F135,EG$6&lt;=$H135)*((EG$6-$F135+1)/($J135*($J135+1)/2)*$D135))+($K135="custom")*CustCF!EA135</f>
        <v>0</v>
      </c>
      <c r="EH135" s="95">
        <f>($K135="Bell Curve")*(_xlfn.NORM.DIST(AND(EH$6&gt;=$F135,EH$6&lt;=$H135)*(EH$6-$F135+1),$J135/2,$M135,TRUE)-_xlfn.NORM.DIST(AND(EH$6&gt;=$F135,EH$6&lt;=$H135)*(EG$6-$F135+1),$J135/2,$M135,TRUE))/(1-2*_xlfn.NORM.DIST(0,$J135/2,$M135,TRUE))*$D135+($K135="Steady Growth")*(AND(EH$6&gt;=$F135,EH$6&lt;=$H135)*((EH$6-$F135+1)/($J135*($J135+1)/2)*$D135))+($K135="custom")*CustCF!EB135</f>
        <v>0</v>
      </c>
      <c r="EI135" s="95">
        <f>($K135="Bell Curve")*(_xlfn.NORM.DIST(AND(EI$6&gt;=$F135,EI$6&lt;=$H135)*(EI$6-$F135+1),$J135/2,$M135,TRUE)-_xlfn.NORM.DIST(AND(EI$6&gt;=$F135,EI$6&lt;=$H135)*(EH$6-$F135+1),$J135/2,$M135,TRUE))/(1-2*_xlfn.NORM.DIST(0,$J135/2,$M135,TRUE))*$D135+($K135="Steady Growth")*(AND(EI$6&gt;=$F135,EI$6&lt;=$H135)*((EI$6-$F135+1)/($J135*($J135+1)/2)*$D135))+($K135="custom")*CustCF!EC135</f>
        <v>0</v>
      </c>
      <c r="EJ135" s="95">
        <f>($K135="Bell Curve")*(_xlfn.NORM.DIST(AND(EJ$6&gt;=$F135,EJ$6&lt;=$H135)*(EJ$6-$F135+1),$J135/2,$M135,TRUE)-_xlfn.NORM.DIST(AND(EJ$6&gt;=$F135,EJ$6&lt;=$H135)*(EI$6-$F135+1),$J135/2,$M135,TRUE))/(1-2*_xlfn.NORM.DIST(0,$J135/2,$M135,TRUE))*$D135+($K135="Steady Growth")*(AND(EJ$6&gt;=$F135,EJ$6&lt;=$H135)*((EJ$6-$F135+1)/($J135*($J135+1)/2)*$D135))+($K135="custom")*CustCF!ED135</f>
        <v>0</v>
      </c>
      <c r="EK135" s="95">
        <f>($K135="Bell Curve")*(_xlfn.NORM.DIST(AND(EK$6&gt;=$F135,EK$6&lt;=$H135)*(EK$6-$F135+1),$J135/2,$M135,TRUE)-_xlfn.NORM.DIST(AND(EK$6&gt;=$F135,EK$6&lt;=$H135)*(EJ$6-$F135+1),$J135/2,$M135,TRUE))/(1-2*_xlfn.NORM.DIST(0,$J135/2,$M135,TRUE))*$D135+($K135="Steady Growth")*(AND(EK$6&gt;=$F135,EK$6&lt;=$H135)*((EK$6-$F135+1)/($J135*($J135+1)/2)*$D135))+($K135="custom")*CustCF!EE135</f>
        <v>0</v>
      </c>
      <c r="EL135" s="95">
        <f>($K135="Bell Curve")*(_xlfn.NORM.DIST(AND(EL$6&gt;=$F135,EL$6&lt;=$H135)*(EL$6-$F135+1),$J135/2,$M135,TRUE)-_xlfn.NORM.DIST(AND(EL$6&gt;=$F135,EL$6&lt;=$H135)*(EK$6-$F135+1),$J135/2,$M135,TRUE))/(1-2*_xlfn.NORM.DIST(0,$J135/2,$M135,TRUE))*$D135+($K135="Steady Growth")*(AND(EL$6&gt;=$F135,EL$6&lt;=$H135)*((EL$6-$F135+1)/($J135*($J135+1)/2)*$D135))+($K135="custom")*CustCF!EF135</f>
        <v>0</v>
      </c>
      <c r="EM135" s="95">
        <f>($K135="Bell Curve")*(_xlfn.NORM.DIST(AND(EM$6&gt;=$F135,EM$6&lt;=$H135)*(EM$6-$F135+1),$J135/2,$M135,TRUE)-_xlfn.NORM.DIST(AND(EM$6&gt;=$F135,EM$6&lt;=$H135)*(EL$6-$F135+1),$J135/2,$M135,TRUE))/(1-2*_xlfn.NORM.DIST(0,$J135/2,$M135,TRUE))*$D135+($K135="Steady Growth")*(AND(EM$6&gt;=$F135,EM$6&lt;=$H135)*((EM$6-$F135+1)/($J135*($J135+1)/2)*$D135))+($K135="custom")*CustCF!EG135</f>
        <v>0</v>
      </c>
      <c r="EN135" s="95">
        <f>($K135="Bell Curve")*(_xlfn.NORM.DIST(AND(EN$6&gt;=$F135,EN$6&lt;=$H135)*(EN$6-$F135+1),$J135/2,$M135,TRUE)-_xlfn.NORM.DIST(AND(EN$6&gt;=$F135,EN$6&lt;=$H135)*(EM$6-$F135+1),$J135/2,$M135,TRUE))/(1-2*_xlfn.NORM.DIST(0,$J135/2,$M135,TRUE))*$D135+($K135="Steady Growth")*(AND(EN$6&gt;=$F135,EN$6&lt;=$H135)*((EN$6-$F135+1)/($J135*($J135+1)/2)*$D135))+($K135="custom")*CustCF!EH135</f>
        <v>0</v>
      </c>
      <c r="EO135" s="95">
        <f>($K135="Bell Curve")*(_xlfn.NORM.DIST(AND(EO$6&gt;=$F135,EO$6&lt;=$H135)*(EO$6-$F135+1),$J135/2,$M135,TRUE)-_xlfn.NORM.DIST(AND(EO$6&gt;=$F135,EO$6&lt;=$H135)*(EN$6-$F135+1),$J135/2,$M135,TRUE))/(1-2*_xlfn.NORM.DIST(0,$J135/2,$M135,TRUE))*$D135+($K135="Steady Growth")*(AND(EO$6&gt;=$F135,EO$6&lt;=$H135)*((EO$6-$F135+1)/($J135*($J135+1)/2)*$D135))+($K135="custom")*CustCF!EI135</f>
        <v>0</v>
      </c>
      <c r="EP135" s="95">
        <f>($K135="Bell Curve")*(_xlfn.NORM.DIST(AND(EP$6&gt;=$F135,EP$6&lt;=$H135)*(EP$6-$F135+1),$J135/2,$M135,TRUE)-_xlfn.NORM.DIST(AND(EP$6&gt;=$F135,EP$6&lt;=$H135)*(EO$6-$F135+1),$J135/2,$M135,TRUE))/(1-2*_xlfn.NORM.DIST(0,$J135/2,$M135,TRUE))*$D135+($K135="Steady Growth")*(AND(EP$6&gt;=$F135,EP$6&lt;=$H135)*((EP$6-$F135+1)/($J135*($J135+1)/2)*$D135))+($K135="custom")*CustCF!EJ135</f>
        <v>0</v>
      </c>
      <c r="EQ135" s="95">
        <f>($K135="Bell Curve")*(_xlfn.NORM.DIST(AND(EQ$6&gt;=$F135,EQ$6&lt;=$H135)*(EQ$6-$F135+1),$J135/2,$M135,TRUE)-_xlfn.NORM.DIST(AND(EQ$6&gt;=$F135,EQ$6&lt;=$H135)*(EP$6-$F135+1),$J135/2,$M135,TRUE))/(1-2*_xlfn.NORM.DIST(0,$J135/2,$M135,TRUE))*$D135+($K135="Steady Growth")*(AND(EQ$6&gt;=$F135,EQ$6&lt;=$H135)*((EQ$6-$F135+1)/($J135*($J135+1)/2)*$D135))+($K135="custom")*CustCF!EK135</f>
        <v>0</v>
      </c>
      <c r="ER135" s="95">
        <f>($K135="Bell Curve")*(_xlfn.NORM.DIST(AND(ER$6&gt;=$F135,ER$6&lt;=$H135)*(ER$6-$F135+1),$J135/2,$M135,TRUE)-_xlfn.NORM.DIST(AND(ER$6&gt;=$F135,ER$6&lt;=$H135)*(EQ$6-$F135+1),$J135/2,$M135,TRUE))/(1-2*_xlfn.NORM.DIST(0,$J135/2,$M135,TRUE))*$D135+($K135="Steady Growth")*(AND(ER$6&gt;=$F135,ER$6&lt;=$H135)*((ER$6-$F135+1)/($J135*($J135+1)/2)*$D135))+($K135="custom")*CustCF!EL135</f>
        <v>0</v>
      </c>
      <c r="ES135" s="95">
        <f>($K135="Bell Curve")*(_xlfn.NORM.DIST(AND(ES$6&gt;=$F135,ES$6&lt;=$H135)*(ES$6-$F135+1),$J135/2,$M135,TRUE)-_xlfn.NORM.DIST(AND(ES$6&gt;=$F135,ES$6&lt;=$H135)*(ER$6-$F135+1),$J135/2,$M135,TRUE))/(1-2*_xlfn.NORM.DIST(0,$J135/2,$M135,TRUE))*$D135+($K135="Steady Growth")*(AND(ES$6&gt;=$F135,ES$6&lt;=$H135)*((ES$6-$F135+1)/($J135*($J135+1)/2)*$D135))+($K135="custom")*CustCF!EM135</f>
        <v>0</v>
      </c>
      <c r="ET135" s="95">
        <f>($K135="Bell Curve")*(_xlfn.NORM.DIST(AND(ET$6&gt;=$F135,ET$6&lt;=$H135)*(ET$6-$F135+1),$J135/2,$M135,TRUE)-_xlfn.NORM.DIST(AND(ET$6&gt;=$F135,ET$6&lt;=$H135)*(ES$6-$F135+1),$J135/2,$M135,TRUE))/(1-2*_xlfn.NORM.DIST(0,$J135/2,$M135,TRUE))*$D135+($K135="Steady Growth")*(AND(ET$6&gt;=$F135,ET$6&lt;=$H135)*((ET$6-$F135+1)/($J135*($J135+1)/2)*$D135))+($K135="custom")*CustCF!EN135</f>
        <v>0</v>
      </c>
      <c r="EU135" s="95">
        <f>($K135="Bell Curve")*(_xlfn.NORM.DIST(AND(EU$6&gt;=$F135,EU$6&lt;=$H135)*(EU$6-$F135+1),$J135/2,$M135,TRUE)-_xlfn.NORM.DIST(AND(EU$6&gt;=$F135,EU$6&lt;=$H135)*(ET$6-$F135+1),$J135/2,$M135,TRUE))/(1-2*_xlfn.NORM.DIST(0,$J135/2,$M135,TRUE))*$D135+($K135="Steady Growth")*(AND(EU$6&gt;=$F135,EU$6&lt;=$H135)*((EU$6-$F135+1)/($J135*($J135+1)/2)*$D135))+($K135="custom")*CustCF!EO135</f>
        <v>0</v>
      </c>
      <c r="EV135" s="95">
        <f>($K135="Bell Curve")*(_xlfn.NORM.DIST(AND(EV$6&gt;=$F135,EV$6&lt;=$H135)*(EV$6-$F135+1),$J135/2,$M135,TRUE)-_xlfn.NORM.DIST(AND(EV$6&gt;=$F135,EV$6&lt;=$H135)*(EU$6-$F135+1),$J135/2,$M135,TRUE))/(1-2*_xlfn.NORM.DIST(0,$J135/2,$M135,TRUE))*$D135+($K135="Steady Growth")*(AND(EV$6&gt;=$F135,EV$6&lt;=$H135)*((EV$6-$F135+1)/($J135*($J135+1)/2)*$D135))+($K135="custom")*CustCF!EP135</f>
        <v>0</v>
      </c>
      <c r="EW135" s="95">
        <f>($K135="Bell Curve")*(_xlfn.NORM.DIST(AND(EW$6&gt;=$F135,EW$6&lt;=$H135)*(EW$6-$F135+1),$J135/2,$M135,TRUE)-_xlfn.NORM.DIST(AND(EW$6&gt;=$F135,EW$6&lt;=$H135)*(EV$6-$F135+1),$J135/2,$M135,TRUE))/(1-2*_xlfn.NORM.DIST(0,$J135/2,$M135,TRUE))*$D135+($K135="Steady Growth")*(AND(EW$6&gt;=$F135,EW$6&lt;=$H135)*((EW$6-$F135+1)/($J135*($J135+1)/2)*$D135))+($K135="custom")*CustCF!EQ135</f>
        <v>0</v>
      </c>
      <c r="EX135" s="95">
        <f>($K135="Bell Curve")*(_xlfn.NORM.DIST(AND(EX$6&gt;=$F135,EX$6&lt;=$H135)*(EX$6-$F135+1),$J135/2,$M135,TRUE)-_xlfn.NORM.DIST(AND(EX$6&gt;=$F135,EX$6&lt;=$H135)*(EW$6-$F135+1),$J135/2,$M135,TRUE))/(1-2*_xlfn.NORM.DIST(0,$J135/2,$M135,TRUE))*$D135+($K135="Steady Growth")*(AND(EX$6&gt;=$F135,EX$6&lt;=$H135)*((EX$6-$F135+1)/($J135*($J135+1)/2)*$D135))+($K135="custom")*CustCF!ER135</f>
        <v>0</v>
      </c>
      <c r="EY135" s="95">
        <f>($K135="Bell Curve")*(_xlfn.NORM.DIST(AND(EY$6&gt;=$F135,EY$6&lt;=$H135)*(EY$6-$F135+1),$J135/2,$M135,TRUE)-_xlfn.NORM.DIST(AND(EY$6&gt;=$F135,EY$6&lt;=$H135)*(EX$6-$F135+1),$J135/2,$M135,TRUE))/(1-2*_xlfn.NORM.DIST(0,$J135/2,$M135,TRUE))*$D135+($K135="Steady Growth")*(AND(EY$6&gt;=$F135,EY$6&lt;=$H135)*((EY$6-$F135+1)/($J135*($J135+1)/2)*$D135))+($K135="custom")*CustCF!ES135</f>
        <v>0</v>
      </c>
      <c r="EZ135" s="95">
        <f>($K135="Bell Curve")*(_xlfn.NORM.DIST(AND(EZ$6&gt;=$F135,EZ$6&lt;=$H135)*(EZ$6-$F135+1),$J135/2,$M135,TRUE)-_xlfn.NORM.DIST(AND(EZ$6&gt;=$F135,EZ$6&lt;=$H135)*(EY$6-$F135+1),$J135/2,$M135,TRUE))/(1-2*_xlfn.NORM.DIST(0,$J135/2,$M135,TRUE))*$D135+($K135="Steady Growth")*(AND(EZ$6&gt;=$F135,EZ$6&lt;=$H135)*((EZ$6-$F135+1)/($J135*($J135+1)/2)*$D135))+($K135="custom")*CustCF!ET135</f>
        <v>0</v>
      </c>
      <c r="FA135" s="95">
        <f>($K135="Bell Curve")*(_xlfn.NORM.DIST(AND(FA$6&gt;=$F135,FA$6&lt;=$H135)*(FA$6-$F135+1),$J135/2,$M135,TRUE)-_xlfn.NORM.DIST(AND(FA$6&gt;=$F135,FA$6&lt;=$H135)*(EZ$6-$F135+1),$J135/2,$M135,TRUE))/(1-2*_xlfn.NORM.DIST(0,$J135/2,$M135,TRUE))*$D135+($K135="Steady Growth")*(AND(FA$6&gt;=$F135,FA$6&lt;=$H135)*((FA$6-$F135+1)/($J135*($J135+1)/2)*$D135))+($K135="custom")*CustCF!EU135</f>
        <v>0</v>
      </c>
      <c r="FB135" s="95">
        <f>($K135="Bell Curve")*(_xlfn.NORM.DIST(AND(FB$6&gt;=$F135,FB$6&lt;=$H135)*(FB$6-$F135+1),$J135/2,$M135,TRUE)-_xlfn.NORM.DIST(AND(FB$6&gt;=$F135,FB$6&lt;=$H135)*(FA$6-$F135+1),$J135/2,$M135,TRUE))/(1-2*_xlfn.NORM.DIST(0,$J135/2,$M135,TRUE))*$D135+($K135="Steady Growth")*(AND(FB$6&gt;=$F135,FB$6&lt;=$H135)*((FB$6-$F135+1)/($J135*($J135+1)/2)*$D135))+($K135="custom")*CustCF!EV135</f>
        <v>0</v>
      </c>
      <c r="FC135" s="95">
        <f>($K135="Bell Curve")*(_xlfn.NORM.DIST(AND(FC$6&gt;=$F135,FC$6&lt;=$H135)*(FC$6-$F135+1),$J135/2,$M135,TRUE)-_xlfn.NORM.DIST(AND(FC$6&gt;=$F135,FC$6&lt;=$H135)*(FB$6-$F135+1),$J135/2,$M135,TRUE))/(1-2*_xlfn.NORM.DIST(0,$J135/2,$M135,TRUE))*$D135+($K135="Steady Growth")*(AND(FC$6&gt;=$F135,FC$6&lt;=$H135)*((FC$6-$F135+1)/($J135*($J135+1)/2)*$D135))+($K135="custom")*CustCF!EW135</f>
        <v>0</v>
      </c>
      <c r="FD135" s="95">
        <f>($K135="Bell Curve")*(_xlfn.NORM.DIST(AND(FD$6&gt;=$F135,FD$6&lt;=$H135)*(FD$6-$F135+1),$J135/2,$M135,TRUE)-_xlfn.NORM.DIST(AND(FD$6&gt;=$F135,FD$6&lt;=$H135)*(FC$6-$F135+1),$J135/2,$M135,TRUE))/(1-2*_xlfn.NORM.DIST(0,$J135/2,$M135,TRUE))*$D135+($K135="Steady Growth")*(AND(FD$6&gt;=$F135,FD$6&lt;=$H135)*((FD$6-$F135+1)/($J135*($J135+1)/2)*$D135))+($K135="custom")*CustCF!EX135</f>
        <v>0</v>
      </c>
      <c r="FE135" s="95">
        <f>($K135="Bell Curve")*(_xlfn.NORM.DIST(AND(FE$6&gt;=$F135,FE$6&lt;=$H135)*(FE$6-$F135+1),$J135/2,$M135,TRUE)-_xlfn.NORM.DIST(AND(FE$6&gt;=$F135,FE$6&lt;=$H135)*(FD$6-$F135+1),$J135/2,$M135,TRUE))/(1-2*_xlfn.NORM.DIST(0,$J135/2,$M135,TRUE))*$D135+($K135="Steady Growth")*(AND(FE$6&gt;=$F135,FE$6&lt;=$H135)*((FE$6-$F135+1)/($J135*($J135+1)/2)*$D135))+($K135="custom")*CustCF!EY135</f>
        <v>0</v>
      </c>
      <c r="FF135" s="95">
        <f>($K135="Bell Curve")*(_xlfn.NORM.DIST(AND(FF$6&gt;=$F135,FF$6&lt;=$H135)*(FF$6-$F135+1),$J135/2,$M135,TRUE)-_xlfn.NORM.DIST(AND(FF$6&gt;=$F135,FF$6&lt;=$H135)*(FE$6-$F135+1),$J135/2,$M135,TRUE))/(1-2*_xlfn.NORM.DIST(0,$J135/2,$M135,TRUE))*$D135+($K135="Steady Growth")*(AND(FF$6&gt;=$F135,FF$6&lt;=$H135)*((FF$6-$F135+1)/($J135*($J135+1)/2)*$D135))+($K135="custom")*CustCF!EZ135</f>
        <v>0</v>
      </c>
      <c r="FG135" s="95">
        <f>($K135="Bell Curve")*(_xlfn.NORM.DIST(AND(FG$6&gt;=$F135,FG$6&lt;=$H135)*(FG$6-$F135+1),$J135/2,$M135,TRUE)-_xlfn.NORM.DIST(AND(FG$6&gt;=$F135,FG$6&lt;=$H135)*(FF$6-$F135+1),$J135/2,$M135,TRUE))/(1-2*_xlfn.NORM.DIST(0,$J135/2,$M135,TRUE))*$D135+($K135="Steady Growth")*(AND(FG$6&gt;=$F135,FG$6&lt;=$H135)*((FG$6-$F135+1)/($J135*($J135+1)/2)*$D135))+($K135="custom")*CustCF!FA135</f>
        <v>0</v>
      </c>
      <c r="FH135" s="95">
        <f>($K135="Bell Curve")*(_xlfn.NORM.DIST(AND(FH$6&gt;=$F135,FH$6&lt;=$H135)*(FH$6-$F135+1),$J135/2,$M135,TRUE)-_xlfn.NORM.DIST(AND(FH$6&gt;=$F135,FH$6&lt;=$H135)*(FG$6-$F135+1),$J135/2,$M135,TRUE))/(1-2*_xlfn.NORM.DIST(0,$J135/2,$M135,TRUE))*$D135+($K135="Steady Growth")*(AND(FH$6&gt;=$F135,FH$6&lt;=$H135)*((FH$6-$F135+1)/($J135*($J135+1)/2)*$D135))+($K135="custom")*CustCF!FB135</f>
        <v>0</v>
      </c>
      <c r="FI135" s="95">
        <f>($K135="Bell Curve")*(_xlfn.NORM.DIST(AND(FI$6&gt;=$F135,FI$6&lt;=$H135)*(FI$6-$F135+1),$J135/2,$M135,TRUE)-_xlfn.NORM.DIST(AND(FI$6&gt;=$F135,FI$6&lt;=$H135)*(FH$6-$F135+1),$J135/2,$M135,TRUE))/(1-2*_xlfn.NORM.DIST(0,$J135/2,$M135,TRUE))*$D135+($K135="Steady Growth")*(AND(FI$6&gt;=$F135,FI$6&lt;=$H135)*((FI$6-$F135+1)/($J135*($J135+1)/2)*$D135))+($K135="custom")*CustCF!FC135</f>
        <v>0</v>
      </c>
      <c r="FJ135" s="95">
        <f>($K135="Bell Curve")*(_xlfn.NORM.DIST(AND(FJ$6&gt;=$F135,FJ$6&lt;=$H135)*(FJ$6-$F135+1),$J135/2,$M135,TRUE)-_xlfn.NORM.DIST(AND(FJ$6&gt;=$F135,FJ$6&lt;=$H135)*(FI$6-$F135+1),$J135/2,$M135,TRUE))/(1-2*_xlfn.NORM.DIST(0,$J135/2,$M135,TRUE))*$D135+($K135="Steady Growth")*(AND(FJ$6&gt;=$F135,FJ$6&lt;=$H135)*((FJ$6-$F135+1)/($J135*($J135+1)/2)*$D135))+($K135="custom")*CustCF!FD135</f>
        <v>0</v>
      </c>
      <c r="FK135" s="95">
        <f>($K135="Bell Curve")*(_xlfn.NORM.DIST(AND(FK$6&gt;=$F135,FK$6&lt;=$H135)*(FK$6-$F135+1),$J135/2,$M135,TRUE)-_xlfn.NORM.DIST(AND(FK$6&gt;=$F135,FK$6&lt;=$H135)*(FJ$6-$F135+1),$J135/2,$M135,TRUE))/(1-2*_xlfn.NORM.DIST(0,$J135/2,$M135,TRUE))*$D135+($K135="Steady Growth")*(AND(FK$6&gt;=$F135,FK$6&lt;=$H135)*((FK$6-$F135+1)/($J135*($J135+1)/2)*$D135))+($K135="custom")*CustCF!FE135</f>
        <v>0</v>
      </c>
      <c r="FL135" s="95">
        <f>($K135="Bell Curve")*(_xlfn.NORM.DIST(AND(FL$6&gt;=$F135,FL$6&lt;=$H135)*(FL$6-$F135+1),$J135/2,$M135,TRUE)-_xlfn.NORM.DIST(AND(FL$6&gt;=$F135,FL$6&lt;=$H135)*(FK$6-$F135+1),$J135/2,$M135,TRUE))/(1-2*_xlfn.NORM.DIST(0,$J135/2,$M135,TRUE))*$D135+($K135="Steady Growth")*(AND(FL$6&gt;=$F135,FL$6&lt;=$H135)*((FL$6-$F135+1)/($J135*($J135+1)/2)*$D135))+($K135="custom")*CustCF!FF135</f>
        <v>0</v>
      </c>
      <c r="FM135" s="95">
        <f>($K135="Bell Curve")*(_xlfn.NORM.DIST(AND(FM$6&gt;=$F135,FM$6&lt;=$H135)*(FM$6-$F135+1),$J135/2,$M135,TRUE)-_xlfn.NORM.DIST(AND(FM$6&gt;=$F135,FM$6&lt;=$H135)*(FL$6-$F135+1),$J135/2,$M135,TRUE))/(1-2*_xlfn.NORM.DIST(0,$J135/2,$M135,TRUE))*$D135+($K135="Steady Growth")*(AND(FM$6&gt;=$F135,FM$6&lt;=$H135)*((FM$6-$F135+1)/($J135*($J135+1)/2)*$D135))+($K135="custom")*CustCF!FG135</f>
        <v>0</v>
      </c>
      <c r="FN135" s="95">
        <f>($K135="Bell Curve")*(_xlfn.NORM.DIST(AND(FN$6&gt;=$F135,FN$6&lt;=$H135)*(FN$6-$F135+1),$J135/2,$M135,TRUE)-_xlfn.NORM.DIST(AND(FN$6&gt;=$F135,FN$6&lt;=$H135)*(FM$6-$F135+1),$J135/2,$M135,TRUE))/(1-2*_xlfn.NORM.DIST(0,$J135/2,$M135,TRUE))*$D135+($K135="Steady Growth")*(AND(FN$6&gt;=$F135,FN$6&lt;=$H135)*((FN$6-$F135+1)/($J135*($J135+1)/2)*$D135))+($K135="custom")*CustCF!FH135</f>
        <v>0</v>
      </c>
      <c r="FO135" s="95">
        <f>($K135="Bell Curve")*(_xlfn.NORM.DIST(AND(FO$6&gt;=$F135,FO$6&lt;=$H135)*(FO$6-$F135+1),$J135/2,$M135,TRUE)-_xlfn.NORM.DIST(AND(FO$6&gt;=$F135,FO$6&lt;=$H135)*(FN$6-$F135+1),$J135/2,$M135,TRUE))/(1-2*_xlfn.NORM.DIST(0,$J135/2,$M135,TRUE))*$D135+($K135="Steady Growth")*(AND(FO$6&gt;=$F135,FO$6&lt;=$H135)*((FO$6-$F135+1)/($J135*($J135+1)/2)*$D135))+($K135="custom")*CustCF!FI135</f>
        <v>0</v>
      </c>
      <c r="FP135" s="95">
        <f>($K135="Bell Curve")*(_xlfn.NORM.DIST(AND(FP$6&gt;=$F135,FP$6&lt;=$H135)*(FP$6-$F135+1),$J135/2,$M135,TRUE)-_xlfn.NORM.DIST(AND(FP$6&gt;=$F135,FP$6&lt;=$H135)*(FO$6-$F135+1),$J135/2,$M135,TRUE))/(1-2*_xlfn.NORM.DIST(0,$J135/2,$M135,TRUE))*$D135+($K135="Steady Growth")*(AND(FP$6&gt;=$F135,FP$6&lt;=$H135)*((FP$6-$F135+1)/($J135*($J135+1)/2)*$D135))+($K135="custom")*CustCF!FJ135</f>
        <v>0</v>
      </c>
      <c r="FQ135" s="95">
        <f>($K135="Bell Curve")*(_xlfn.NORM.DIST(AND(FQ$6&gt;=$F135,FQ$6&lt;=$H135)*(FQ$6-$F135+1),$J135/2,$M135,TRUE)-_xlfn.NORM.DIST(AND(FQ$6&gt;=$F135,FQ$6&lt;=$H135)*(FP$6-$F135+1),$J135/2,$M135,TRUE))/(1-2*_xlfn.NORM.DIST(0,$J135/2,$M135,TRUE))*$D135+($K135="Steady Growth")*(AND(FQ$6&gt;=$F135,FQ$6&lt;=$H135)*((FQ$6-$F135+1)/($J135*($J135+1)/2)*$D135))+($K135="custom")*CustCF!FK135</f>
        <v>0</v>
      </c>
      <c r="FR135" s="95">
        <f>($K135="Bell Curve")*(_xlfn.NORM.DIST(AND(FR$6&gt;=$F135,FR$6&lt;=$H135)*(FR$6-$F135+1),$J135/2,$M135,TRUE)-_xlfn.NORM.DIST(AND(FR$6&gt;=$F135,FR$6&lt;=$H135)*(FQ$6-$F135+1),$J135/2,$M135,TRUE))/(1-2*_xlfn.NORM.DIST(0,$J135/2,$M135,TRUE))*$D135+($K135="Steady Growth")*(AND(FR$6&gt;=$F135,FR$6&lt;=$H135)*((FR$6-$F135+1)/($J135*($J135+1)/2)*$D135))+($K135="custom")*CustCF!FL135</f>
        <v>0</v>
      </c>
      <c r="FS135" s="95">
        <f>($K135="Bell Curve")*(_xlfn.NORM.DIST(AND(FS$6&gt;=$F135,FS$6&lt;=$H135)*(FS$6-$F135+1),$J135/2,$M135,TRUE)-_xlfn.NORM.DIST(AND(FS$6&gt;=$F135,FS$6&lt;=$H135)*(FR$6-$F135+1),$J135/2,$M135,TRUE))/(1-2*_xlfn.NORM.DIST(0,$J135/2,$M135,TRUE))*$D135+($K135="Steady Growth")*(AND(FS$6&gt;=$F135,FS$6&lt;=$H135)*((FS$6-$F135+1)/($J135*($J135+1)/2)*$D135))+($K135="custom")*CustCF!FM135</f>
        <v>0</v>
      </c>
      <c r="FT135" s="95">
        <f>($K135="Bell Curve")*(_xlfn.NORM.DIST(AND(FT$6&gt;=$F135,FT$6&lt;=$H135)*(FT$6-$F135+1),$J135/2,$M135,TRUE)-_xlfn.NORM.DIST(AND(FT$6&gt;=$F135,FT$6&lt;=$H135)*(FS$6-$F135+1),$J135/2,$M135,TRUE))/(1-2*_xlfn.NORM.DIST(0,$J135/2,$M135,TRUE))*$D135+($K135="Steady Growth")*(AND(FT$6&gt;=$F135,FT$6&lt;=$H135)*((FT$6-$F135+1)/($J135*($J135+1)/2)*$D135))+($K135="custom")*CustCF!FN135</f>
        <v>0</v>
      </c>
      <c r="FU135" s="95">
        <f>($K135="Bell Curve")*(_xlfn.NORM.DIST(AND(FU$6&gt;=$F135,FU$6&lt;=$H135)*(FU$6-$F135+1),$J135/2,$M135,TRUE)-_xlfn.NORM.DIST(AND(FU$6&gt;=$F135,FU$6&lt;=$H135)*(FT$6-$F135+1),$J135/2,$M135,TRUE))/(1-2*_xlfn.NORM.DIST(0,$J135/2,$M135,TRUE))*$D135+($K135="Steady Growth")*(AND(FU$6&gt;=$F135,FU$6&lt;=$H135)*((FU$6-$F135+1)/($J135*($J135+1)/2)*$D135))+($K135="custom")*CustCF!FO135</f>
        <v>0</v>
      </c>
      <c r="FV135" s="95">
        <f>($K135="Bell Curve")*(_xlfn.NORM.DIST(AND(FV$6&gt;=$F135,FV$6&lt;=$H135)*(FV$6-$F135+1),$J135/2,$M135,TRUE)-_xlfn.NORM.DIST(AND(FV$6&gt;=$F135,FV$6&lt;=$H135)*(FU$6-$F135+1),$J135/2,$M135,TRUE))/(1-2*_xlfn.NORM.DIST(0,$J135/2,$M135,TRUE))*$D135+($K135="Steady Growth")*(AND(FV$6&gt;=$F135,FV$6&lt;=$H135)*((FV$6-$F135+1)/($J135*($J135+1)/2)*$D135))+($K135="custom")*CustCF!FP135</f>
        <v>0</v>
      </c>
      <c r="FW135" s="95">
        <f>($K135="Bell Curve")*(_xlfn.NORM.DIST(AND(FW$6&gt;=$F135,FW$6&lt;=$H135)*(FW$6-$F135+1),$J135/2,$M135,TRUE)-_xlfn.NORM.DIST(AND(FW$6&gt;=$F135,FW$6&lt;=$H135)*(FV$6-$F135+1),$J135/2,$M135,TRUE))/(1-2*_xlfn.NORM.DIST(0,$J135/2,$M135,TRUE))*$D135+($K135="Steady Growth")*(AND(FW$6&gt;=$F135,FW$6&lt;=$H135)*((FW$6-$F135+1)/($J135*($J135+1)/2)*$D135))+($K135="custom")*CustCF!FQ135</f>
        <v>0</v>
      </c>
      <c r="FX135" s="95">
        <f>($K135="Bell Curve")*(_xlfn.NORM.DIST(AND(FX$6&gt;=$F135,FX$6&lt;=$H135)*(FX$6-$F135+1),$J135/2,$M135,TRUE)-_xlfn.NORM.DIST(AND(FX$6&gt;=$F135,FX$6&lt;=$H135)*(FW$6-$F135+1),$J135/2,$M135,TRUE))/(1-2*_xlfn.NORM.DIST(0,$J135/2,$M135,TRUE))*$D135+($K135="Steady Growth")*(AND(FX$6&gt;=$F135,FX$6&lt;=$H135)*((FX$6-$F135+1)/($J135*($J135+1)/2)*$D135))+($K135="custom")*CustCF!FR135</f>
        <v>0</v>
      </c>
      <c r="FY135" s="95">
        <f>($K135="Bell Curve")*(_xlfn.NORM.DIST(AND(FY$6&gt;=$F135,FY$6&lt;=$H135)*(FY$6-$F135+1),$J135/2,$M135,TRUE)-_xlfn.NORM.DIST(AND(FY$6&gt;=$F135,FY$6&lt;=$H135)*(FX$6-$F135+1),$J135/2,$M135,TRUE))/(1-2*_xlfn.NORM.DIST(0,$J135/2,$M135,TRUE))*$D135+($K135="Steady Growth")*(AND(FY$6&gt;=$F135,FY$6&lt;=$H135)*((FY$6-$F135+1)/($J135*($J135+1)/2)*$D135))+($K135="custom")*CustCF!FS135</f>
        <v>0</v>
      </c>
      <c r="FZ135" s="95">
        <f>($K135="Bell Curve")*(_xlfn.NORM.DIST(AND(FZ$6&gt;=$F135,FZ$6&lt;=$H135)*(FZ$6-$F135+1),$J135/2,$M135,TRUE)-_xlfn.NORM.DIST(AND(FZ$6&gt;=$F135,FZ$6&lt;=$H135)*(FY$6-$F135+1),$J135/2,$M135,TRUE))/(1-2*_xlfn.NORM.DIST(0,$J135/2,$M135,TRUE))*$D135+($K135="Steady Growth")*(AND(FZ$6&gt;=$F135,FZ$6&lt;=$H135)*((FZ$6-$F135+1)/($J135*($J135+1)/2)*$D135))+($K135="custom")*CustCF!FT135</f>
        <v>0</v>
      </c>
      <c r="GA135" s="95">
        <f>($K135="Bell Curve")*(_xlfn.NORM.DIST(AND(GA$6&gt;=$F135,GA$6&lt;=$H135)*(GA$6-$F135+1),$J135/2,$M135,TRUE)-_xlfn.NORM.DIST(AND(GA$6&gt;=$F135,GA$6&lt;=$H135)*(FZ$6-$F135+1),$J135/2,$M135,TRUE))/(1-2*_xlfn.NORM.DIST(0,$J135/2,$M135,TRUE))*$D135+($K135="Steady Growth")*(AND(GA$6&gt;=$F135,GA$6&lt;=$H135)*((GA$6-$F135+1)/($J135*($J135+1)/2)*$D135))+($K135="custom")*CustCF!FU135</f>
        <v>0</v>
      </c>
      <c r="GB135" s="95">
        <f>($K135="Bell Curve")*(_xlfn.NORM.DIST(AND(GB$6&gt;=$F135,GB$6&lt;=$H135)*(GB$6-$F135+1),$J135/2,$M135,TRUE)-_xlfn.NORM.DIST(AND(GB$6&gt;=$F135,GB$6&lt;=$H135)*(GA$6-$F135+1),$J135/2,$M135,TRUE))/(1-2*_xlfn.NORM.DIST(0,$J135/2,$M135,TRUE))*$D135+($K135="Steady Growth")*(AND(GB$6&gt;=$F135,GB$6&lt;=$H135)*((GB$6-$F135+1)/($J135*($J135+1)/2)*$D135))+($K135="custom")*CustCF!FV135</f>
        <v>0</v>
      </c>
      <c r="GC135" s="95">
        <f>($K135="Bell Curve")*(_xlfn.NORM.DIST(AND(GC$6&gt;=$F135,GC$6&lt;=$H135)*(GC$6-$F135+1),$J135/2,$M135,TRUE)-_xlfn.NORM.DIST(AND(GC$6&gt;=$F135,GC$6&lt;=$H135)*(GB$6-$F135+1),$J135/2,$M135,TRUE))/(1-2*_xlfn.NORM.DIST(0,$J135/2,$M135,TRUE))*$D135+($K135="Steady Growth")*(AND(GC$6&gt;=$F135,GC$6&lt;=$H135)*((GC$6-$F135+1)/($J135*($J135+1)/2)*$D135))+($K135="custom")*CustCF!FW135</f>
        <v>0</v>
      </c>
      <c r="GD135" s="95">
        <f>($K135="Bell Curve")*(_xlfn.NORM.DIST(AND(GD$6&gt;=$F135,GD$6&lt;=$H135)*(GD$6-$F135+1),$J135/2,$M135,TRUE)-_xlfn.NORM.DIST(AND(GD$6&gt;=$F135,GD$6&lt;=$H135)*(GC$6-$F135+1),$J135/2,$M135,TRUE))/(1-2*_xlfn.NORM.DIST(0,$J135/2,$M135,TRUE))*$D135+($K135="Steady Growth")*(AND(GD$6&gt;=$F135,GD$6&lt;=$H135)*((GD$6-$F135+1)/($J135*($J135+1)/2)*$D135))+($K135="custom")*CustCF!FX135</f>
        <v>0</v>
      </c>
      <c r="GE135" s="95">
        <f>($K135="Bell Curve")*(_xlfn.NORM.DIST(AND(GE$6&gt;=$F135,GE$6&lt;=$H135)*(GE$6-$F135+1),$J135/2,$M135,TRUE)-_xlfn.NORM.DIST(AND(GE$6&gt;=$F135,GE$6&lt;=$H135)*(GD$6-$F135+1),$J135/2,$M135,TRUE))/(1-2*_xlfn.NORM.DIST(0,$J135/2,$M135,TRUE))*$D135+($K135="Steady Growth")*(AND(GE$6&gt;=$F135,GE$6&lt;=$H135)*((GE$6-$F135+1)/($J135*($J135+1)/2)*$D135))+($K135="custom")*CustCF!FY135</f>
        <v>0</v>
      </c>
      <c r="GF135" s="95">
        <f>($K135="Bell Curve")*(_xlfn.NORM.DIST(AND(GF$6&gt;=$F135,GF$6&lt;=$H135)*(GF$6-$F135+1),$J135/2,$M135,TRUE)-_xlfn.NORM.DIST(AND(GF$6&gt;=$F135,GF$6&lt;=$H135)*(GE$6-$F135+1),$J135/2,$M135,TRUE))/(1-2*_xlfn.NORM.DIST(0,$J135/2,$M135,TRUE))*$D135+($K135="Steady Growth")*(AND(GF$6&gt;=$F135,GF$6&lt;=$H135)*((GF$6-$F135+1)/($J135*($J135+1)/2)*$D135))+($K135="custom")*CustCF!FZ135</f>
        <v>0</v>
      </c>
      <c r="GG135" s="95">
        <f>($K135="Bell Curve")*(_xlfn.NORM.DIST(AND(GG$6&gt;=$F135,GG$6&lt;=$H135)*(GG$6-$F135+1),$J135/2,$M135,TRUE)-_xlfn.NORM.DIST(AND(GG$6&gt;=$F135,GG$6&lt;=$H135)*(GF$6-$F135+1),$J135/2,$M135,TRUE))/(1-2*_xlfn.NORM.DIST(0,$J135/2,$M135,TRUE))*$D135+($K135="Steady Growth")*(AND(GG$6&gt;=$F135,GG$6&lt;=$H135)*((GG$6-$F135+1)/($J135*($J135+1)/2)*$D135))+($K135="custom")*CustCF!GA135</f>
        <v>0</v>
      </c>
      <c r="GH135" s="95">
        <f>($K135="Bell Curve")*(_xlfn.NORM.DIST(AND(GH$6&gt;=$F135,GH$6&lt;=$H135)*(GH$6-$F135+1),$J135/2,$M135,TRUE)-_xlfn.NORM.DIST(AND(GH$6&gt;=$F135,GH$6&lt;=$H135)*(GG$6-$F135+1),$J135/2,$M135,TRUE))/(1-2*_xlfn.NORM.DIST(0,$J135/2,$M135,TRUE))*$D135+($K135="Steady Growth")*(AND(GH$6&gt;=$F135,GH$6&lt;=$H135)*((GH$6-$F135+1)/($J135*($J135+1)/2)*$D135))+($K135="custom")*CustCF!GB135</f>
        <v>0</v>
      </c>
      <c r="GI135" s="95">
        <f>($K135="Bell Curve")*(_xlfn.NORM.DIST(AND(GI$6&gt;=$F135,GI$6&lt;=$H135)*(GI$6-$F135+1),$J135/2,$M135,TRUE)-_xlfn.NORM.DIST(AND(GI$6&gt;=$F135,GI$6&lt;=$H135)*(GH$6-$F135+1),$J135/2,$M135,TRUE))/(1-2*_xlfn.NORM.DIST(0,$J135/2,$M135,TRUE))*$D135+($K135="Steady Growth")*(AND(GI$6&gt;=$F135,GI$6&lt;=$H135)*((GI$6-$F135+1)/($J135*($J135+1)/2)*$D135))+($K135="custom")*CustCF!GC135</f>
        <v>0</v>
      </c>
      <c r="GJ135" s="95">
        <f>($K135="Bell Curve")*(_xlfn.NORM.DIST(AND(GJ$6&gt;=$F135,GJ$6&lt;=$H135)*(GJ$6-$F135+1),$J135/2,$M135,TRUE)-_xlfn.NORM.DIST(AND(GJ$6&gt;=$F135,GJ$6&lt;=$H135)*(GI$6-$F135+1),$J135/2,$M135,TRUE))/(1-2*_xlfn.NORM.DIST(0,$J135/2,$M135,TRUE))*$D135+($K135="Steady Growth")*(AND(GJ$6&gt;=$F135,GJ$6&lt;=$H135)*((GJ$6-$F135+1)/($J135*($J135+1)/2)*$D135))+($K135="custom")*CustCF!GD135</f>
        <v>0</v>
      </c>
      <c r="GK135" s="95">
        <f>($K135="Bell Curve")*(_xlfn.NORM.DIST(AND(GK$6&gt;=$F135,GK$6&lt;=$H135)*(GK$6-$F135+1),$J135/2,$M135,TRUE)-_xlfn.NORM.DIST(AND(GK$6&gt;=$F135,GK$6&lt;=$H135)*(GJ$6-$F135+1),$J135/2,$M135,TRUE))/(1-2*_xlfn.NORM.DIST(0,$J135/2,$M135,TRUE))*$D135+($K135="Steady Growth")*(AND(GK$6&gt;=$F135,GK$6&lt;=$H135)*((GK$6-$F135+1)/($J135*($J135+1)/2)*$D135))+($K135="custom")*CustCF!GE135</f>
        <v>0</v>
      </c>
      <c r="GL135" s="95">
        <f>($K135="Bell Curve")*(_xlfn.NORM.DIST(AND(GL$6&gt;=$F135,GL$6&lt;=$H135)*(GL$6-$F135+1),$J135/2,$M135,TRUE)-_xlfn.NORM.DIST(AND(GL$6&gt;=$F135,GL$6&lt;=$H135)*(GK$6-$F135+1),$J135/2,$M135,TRUE))/(1-2*_xlfn.NORM.DIST(0,$J135/2,$M135,TRUE))*$D135+($K135="Steady Growth")*(AND(GL$6&gt;=$F135,GL$6&lt;=$H135)*((GL$6-$F135+1)/($J135*($J135+1)/2)*$D135))+($K135="custom")*CustCF!GF135</f>
        <v>0</v>
      </c>
      <c r="GM135" s="95">
        <f>($K135="Bell Curve")*(_xlfn.NORM.DIST(AND(GM$6&gt;=$F135,GM$6&lt;=$H135)*(GM$6-$F135+1),$J135/2,$M135,TRUE)-_xlfn.NORM.DIST(AND(GM$6&gt;=$F135,GM$6&lt;=$H135)*(GL$6-$F135+1),$J135/2,$M135,TRUE))/(1-2*_xlfn.NORM.DIST(0,$J135/2,$M135,TRUE))*$D135+($K135="Steady Growth")*(AND(GM$6&gt;=$F135,GM$6&lt;=$H135)*((GM$6-$F135+1)/($J135*($J135+1)/2)*$D135))+($K135="custom")*CustCF!GG135</f>
        <v>0</v>
      </c>
      <c r="GN135" s="268">
        <f>($K135="Bell Curve")*(_xlfn.NORM.DIST(AND(GN$6&gt;=$F135,GN$6&lt;=$H135)*(GN$6-$F135+1),$J135/2,$M135,TRUE)-_xlfn.NORM.DIST(AND(GN$6&gt;=$F135,GN$6&lt;=$H135)*(GM$6-$F135+1),$J135/2,$M135,TRUE))/(1-2*_xlfn.NORM.DIST(0,$J135/2,$M135,TRUE))*$D135+($K135="Steady Growth")*(AND(GN$6&gt;=$F135,GN$6&lt;=$H135)*((GN$6-$F135+1)/($J135*($J135+1)/2)*$D135))+($K135="custom")*CustCF!GH135</f>
        <v>0</v>
      </c>
      <c r="GO135" s="1"/>
      <c r="GP135" s="67"/>
    </row>
    <row r="136" spans="1:198" customFormat="1" outlineLevel="1" x14ac:dyDescent="0.75">
      <c r="A136" s="1"/>
      <c r="B136" s="1"/>
      <c r="C136" s="262">
        <f>Budget!AF18</f>
        <v>0</v>
      </c>
      <c r="D136" s="19">
        <f>Budget!AG18</f>
        <v>0</v>
      </c>
      <c r="E136" s="19" t="str">
        <f t="shared" si="61"/>
        <v/>
      </c>
      <c r="F136" s="263">
        <v>0</v>
      </c>
      <c r="G136" s="257">
        <f>IF(L136="custom",CustCF!F136,INDEX($P$8:$GN$8,MATCH(F136,$P$6:$GN$6,0)))</f>
        <v>46053</v>
      </c>
      <c r="H136" s="263">
        <v>0</v>
      </c>
      <c r="I136" s="257">
        <f>IF(L136="custom",CustCF!G136,INDEX($P$8:$GN$8,MATCH(H136,$P$6:$GN$6,0)))</f>
        <v>46053</v>
      </c>
      <c r="J136" s="260">
        <f t="shared" si="62"/>
        <v>1</v>
      </c>
      <c r="K136" s="265" t="s">
        <v>116</v>
      </c>
      <c r="L136" s="266" t="s">
        <v>141</v>
      </c>
      <c r="M136" s="267">
        <f t="shared" si="63"/>
        <v>9</v>
      </c>
      <c r="N136" s="18">
        <f t="shared" si="57"/>
        <v>0</v>
      </c>
      <c r="O136" s="1372">
        <f t="shared" si="46"/>
        <v>0</v>
      </c>
      <c r="P136" s="95">
        <f>($K136="Bell Curve")*(_xlfn.NORM.DIST(AND(P$6&gt;=$F136,P$6&lt;=$H136)*(P$6-$F136+1),$J136/2,$M136,TRUE)-_xlfn.NORM.DIST(AND(P$6&gt;=$F136,P$6&lt;=$H136)*(O$6-$F136+1),$J136/2,$M136,TRUE))/(1-2*_xlfn.NORM.DIST(0,$J136/2,$M136,TRUE))*$D136+($K136="Steady Growth")*(AND(P$6&gt;=$F136,P$6&lt;=$H136)*((P$6-$F136+1)/($J136*($J136+1)/2)*$D136))+($K136="custom")*CustCF!J136</f>
        <v>0</v>
      </c>
      <c r="Q136" s="95">
        <f>($K136="Bell Curve")*(_xlfn.NORM.DIST(AND(Q$6&gt;=$F136,Q$6&lt;=$H136)*(Q$6-$F136+1),$J136/2,$M136,TRUE)-_xlfn.NORM.DIST(AND(Q$6&gt;=$F136,Q$6&lt;=$H136)*(P$6-$F136+1),$J136/2,$M136,TRUE))/(1-2*_xlfn.NORM.DIST(0,$J136/2,$M136,TRUE))*$D136+($K136="Steady Growth")*(AND(Q$6&gt;=$F136,Q$6&lt;=$H136)*((Q$6-$F136+1)/($J136*($J136+1)/2)*$D136))+($K136="custom")*CustCF!K136</f>
        <v>0</v>
      </c>
      <c r="R136" s="95">
        <f>($K136="Bell Curve")*(_xlfn.NORM.DIST(AND(R$6&gt;=$F136,R$6&lt;=$H136)*(R$6-$F136+1),$J136/2,$M136,TRUE)-_xlfn.NORM.DIST(AND(R$6&gt;=$F136,R$6&lt;=$H136)*(Q$6-$F136+1),$J136/2,$M136,TRUE))/(1-2*_xlfn.NORM.DIST(0,$J136/2,$M136,TRUE))*$D136+($K136="Steady Growth")*(AND(R$6&gt;=$F136,R$6&lt;=$H136)*((R$6-$F136+1)/($J136*($J136+1)/2)*$D136))+($K136="custom")*CustCF!L136</f>
        <v>0</v>
      </c>
      <c r="S136" s="95">
        <f>($K136="Bell Curve")*(_xlfn.NORM.DIST(AND(S$6&gt;=$F136,S$6&lt;=$H136)*(S$6-$F136+1),$J136/2,$M136,TRUE)-_xlfn.NORM.DIST(AND(S$6&gt;=$F136,S$6&lt;=$H136)*(R$6-$F136+1),$J136/2,$M136,TRUE))/(1-2*_xlfn.NORM.DIST(0,$J136/2,$M136,TRUE))*$D136+($K136="Steady Growth")*(AND(S$6&gt;=$F136,S$6&lt;=$H136)*((S$6-$F136+1)/($J136*($J136+1)/2)*$D136))+($K136="custom")*CustCF!M136</f>
        <v>0</v>
      </c>
      <c r="T136" s="95">
        <f>($K136="Bell Curve")*(_xlfn.NORM.DIST(AND(T$6&gt;=$F136,T$6&lt;=$H136)*(T$6-$F136+1),$J136/2,$M136,TRUE)-_xlfn.NORM.DIST(AND(T$6&gt;=$F136,T$6&lt;=$H136)*(S$6-$F136+1),$J136/2,$M136,TRUE))/(1-2*_xlfn.NORM.DIST(0,$J136/2,$M136,TRUE))*$D136+($K136="Steady Growth")*(AND(T$6&gt;=$F136,T$6&lt;=$H136)*((T$6-$F136+1)/($J136*($J136+1)/2)*$D136))+($K136="custom")*CustCF!N136</f>
        <v>0</v>
      </c>
      <c r="U136" s="95">
        <f>($K136="Bell Curve")*(_xlfn.NORM.DIST(AND(U$6&gt;=$F136,U$6&lt;=$H136)*(U$6-$F136+1),$J136/2,$M136,TRUE)-_xlfn.NORM.DIST(AND(U$6&gt;=$F136,U$6&lt;=$H136)*(T$6-$F136+1),$J136/2,$M136,TRUE))/(1-2*_xlfn.NORM.DIST(0,$J136/2,$M136,TRUE))*$D136+($K136="Steady Growth")*(AND(U$6&gt;=$F136,U$6&lt;=$H136)*((U$6-$F136+1)/($J136*($J136+1)/2)*$D136))+($K136="custom")*CustCF!O136</f>
        <v>0</v>
      </c>
      <c r="V136" s="95">
        <f>($K136="Bell Curve")*(_xlfn.NORM.DIST(AND(V$6&gt;=$F136,V$6&lt;=$H136)*(V$6-$F136+1),$J136/2,$M136,TRUE)-_xlfn.NORM.DIST(AND(V$6&gt;=$F136,V$6&lt;=$H136)*(U$6-$F136+1),$J136/2,$M136,TRUE))/(1-2*_xlfn.NORM.DIST(0,$J136/2,$M136,TRUE))*$D136+($K136="Steady Growth")*(AND(V$6&gt;=$F136,V$6&lt;=$H136)*((V$6-$F136+1)/($J136*($J136+1)/2)*$D136))+($K136="custom")*CustCF!P136</f>
        <v>0</v>
      </c>
      <c r="W136" s="95">
        <f>($K136="Bell Curve")*(_xlfn.NORM.DIST(AND(W$6&gt;=$F136,W$6&lt;=$H136)*(W$6-$F136+1),$J136/2,$M136,TRUE)-_xlfn.NORM.DIST(AND(W$6&gt;=$F136,W$6&lt;=$H136)*(V$6-$F136+1),$J136/2,$M136,TRUE))/(1-2*_xlfn.NORM.DIST(0,$J136/2,$M136,TRUE))*$D136+($K136="Steady Growth")*(AND(W$6&gt;=$F136,W$6&lt;=$H136)*((W$6-$F136+1)/($J136*($J136+1)/2)*$D136))+($K136="custom")*CustCF!Q136</f>
        <v>0</v>
      </c>
      <c r="X136" s="95">
        <f>($K136="Bell Curve")*(_xlfn.NORM.DIST(AND(X$6&gt;=$F136,X$6&lt;=$H136)*(X$6-$F136+1),$J136/2,$M136,TRUE)-_xlfn.NORM.DIST(AND(X$6&gt;=$F136,X$6&lt;=$H136)*(W$6-$F136+1),$J136/2,$M136,TRUE))/(1-2*_xlfn.NORM.DIST(0,$J136/2,$M136,TRUE))*$D136+($K136="Steady Growth")*(AND(X$6&gt;=$F136,X$6&lt;=$H136)*((X$6-$F136+1)/($J136*($J136+1)/2)*$D136))+($K136="custom")*CustCF!R136</f>
        <v>0</v>
      </c>
      <c r="Y136" s="95">
        <f>($K136="Bell Curve")*(_xlfn.NORM.DIST(AND(Y$6&gt;=$F136,Y$6&lt;=$H136)*(Y$6-$F136+1),$J136/2,$M136,TRUE)-_xlfn.NORM.DIST(AND(Y$6&gt;=$F136,Y$6&lt;=$H136)*(X$6-$F136+1),$J136/2,$M136,TRUE))/(1-2*_xlfn.NORM.DIST(0,$J136/2,$M136,TRUE))*$D136+($K136="Steady Growth")*(AND(Y$6&gt;=$F136,Y$6&lt;=$H136)*((Y$6-$F136+1)/($J136*($J136+1)/2)*$D136))+($K136="custom")*CustCF!S136</f>
        <v>0</v>
      </c>
      <c r="Z136" s="95">
        <f>($K136="Bell Curve")*(_xlfn.NORM.DIST(AND(Z$6&gt;=$F136,Z$6&lt;=$H136)*(Z$6-$F136+1),$J136/2,$M136,TRUE)-_xlfn.NORM.DIST(AND(Z$6&gt;=$F136,Z$6&lt;=$H136)*(Y$6-$F136+1),$J136/2,$M136,TRUE))/(1-2*_xlfn.NORM.DIST(0,$J136/2,$M136,TRUE))*$D136+($K136="Steady Growth")*(AND(Z$6&gt;=$F136,Z$6&lt;=$H136)*((Z$6-$F136+1)/($J136*($J136+1)/2)*$D136))+($K136="custom")*CustCF!T136</f>
        <v>0</v>
      </c>
      <c r="AA136" s="95">
        <f>($K136="Bell Curve")*(_xlfn.NORM.DIST(AND(AA$6&gt;=$F136,AA$6&lt;=$H136)*(AA$6-$F136+1),$J136/2,$M136,TRUE)-_xlfn.NORM.DIST(AND(AA$6&gt;=$F136,AA$6&lt;=$H136)*(Z$6-$F136+1),$J136/2,$M136,TRUE))/(1-2*_xlfn.NORM.DIST(0,$J136/2,$M136,TRUE))*$D136+($K136="Steady Growth")*(AND(AA$6&gt;=$F136,AA$6&lt;=$H136)*((AA$6-$F136+1)/($J136*($J136+1)/2)*$D136))+($K136="custom")*CustCF!U136</f>
        <v>0</v>
      </c>
      <c r="AB136" s="95">
        <f>($K136="Bell Curve")*(_xlfn.NORM.DIST(AND(AB$6&gt;=$F136,AB$6&lt;=$H136)*(AB$6-$F136+1),$J136/2,$M136,TRUE)-_xlfn.NORM.DIST(AND(AB$6&gt;=$F136,AB$6&lt;=$H136)*(AA$6-$F136+1),$J136/2,$M136,TRUE))/(1-2*_xlfn.NORM.DIST(0,$J136/2,$M136,TRUE))*$D136+($K136="Steady Growth")*(AND(AB$6&gt;=$F136,AB$6&lt;=$H136)*((AB$6-$F136+1)/($J136*($J136+1)/2)*$D136))+($K136="custom")*CustCF!V136</f>
        <v>0</v>
      </c>
      <c r="AC136" s="95">
        <f>($K136="Bell Curve")*(_xlfn.NORM.DIST(AND(AC$6&gt;=$F136,AC$6&lt;=$H136)*(AC$6-$F136+1),$J136/2,$M136,TRUE)-_xlfn.NORM.DIST(AND(AC$6&gt;=$F136,AC$6&lt;=$H136)*(AB$6-$F136+1),$J136/2,$M136,TRUE))/(1-2*_xlfn.NORM.DIST(0,$J136/2,$M136,TRUE))*$D136+($K136="Steady Growth")*(AND(AC$6&gt;=$F136,AC$6&lt;=$H136)*((AC$6-$F136+1)/($J136*($J136+1)/2)*$D136))+($K136="custom")*CustCF!W136</f>
        <v>0</v>
      </c>
      <c r="AD136" s="95">
        <f>($K136="Bell Curve")*(_xlfn.NORM.DIST(AND(AD$6&gt;=$F136,AD$6&lt;=$H136)*(AD$6-$F136+1),$J136/2,$M136,TRUE)-_xlfn.NORM.DIST(AND(AD$6&gt;=$F136,AD$6&lt;=$H136)*(AC$6-$F136+1),$J136/2,$M136,TRUE))/(1-2*_xlfn.NORM.DIST(0,$J136/2,$M136,TRUE))*$D136+($K136="Steady Growth")*(AND(AD$6&gt;=$F136,AD$6&lt;=$H136)*((AD$6-$F136+1)/($J136*($J136+1)/2)*$D136))+($K136="custom")*CustCF!X136</f>
        <v>0</v>
      </c>
      <c r="AE136" s="95">
        <f>($K136="Bell Curve")*(_xlfn.NORM.DIST(AND(AE$6&gt;=$F136,AE$6&lt;=$H136)*(AE$6-$F136+1),$J136/2,$M136,TRUE)-_xlfn.NORM.DIST(AND(AE$6&gt;=$F136,AE$6&lt;=$H136)*(AD$6-$F136+1),$J136/2,$M136,TRUE))/(1-2*_xlfn.NORM.DIST(0,$J136/2,$M136,TRUE))*$D136+($K136="Steady Growth")*(AND(AE$6&gt;=$F136,AE$6&lt;=$H136)*((AE$6-$F136+1)/($J136*($J136+1)/2)*$D136))+($K136="custom")*CustCF!Y136</f>
        <v>0</v>
      </c>
      <c r="AF136" s="95">
        <f>($K136="Bell Curve")*(_xlfn.NORM.DIST(AND(AF$6&gt;=$F136,AF$6&lt;=$H136)*(AF$6-$F136+1),$J136/2,$M136,TRUE)-_xlfn.NORM.DIST(AND(AF$6&gt;=$F136,AF$6&lt;=$H136)*(AE$6-$F136+1),$J136/2,$M136,TRUE))/(1-2*_xlfn.NORM.DIST(0,$J136/2,$M136,TRUE))*$D136+($K136="Steady Growth")*(AND(AF$6&gt;=$F136,AF$6&lt;=$H136)*((AF$6-$F136+1)/($J136*($J136+1)/2)*$D136))+($K136="custom")*CustCF!Z136</f>
        <v>0</v>
      </c>
      <c r="AG136" s="95">
        <f>($K136="Bell Curve")*(_xlfn.NORM.DIST(AND(AG$6&gt;=$F136,AG$6&lt;=$H136)*(AG$6-$F136+1),$J136/2,$M136,TRUE)-_xlfn.NORM.DIST(AND(AG$6&gt;=$F136,AG$6&lt;=$H136)*(AF$6-$F136+1),$J136/2,$M136,TRUE))/(1-2*_xlfn.NORM.DIST(0,$J136/2,$M136,TRUE))*$D136+($K136="Steady Growth")*(AND(AG$6&gt;=$F136,AG$6&lt;=$H136)*((AG$6-$F136+1)/($J136*($J136+1)/2)*$D136))+($K136="custom")*CustCF!AA136</f>
        <v>0</v>
      </c>
      <c r="AH136" s="95">
        <f>($K136="Bell Curve")*(_xlfn.NORM.DIST(AND(AH$6&gt;=$F136,AH$6&lt;=$H136)*(AH$6-$F136+1),$J136/2,$M136,TRUE)-_xlfn.NORM.DIST(AND(AH$6&gt;=$F136,AH$6&lt;=$H136)*(AG$6-$F136+1),$J136/2,$M136,TRUE))/(1-2*_xlfn.NORM.DIST(0,$J136/2,$M136,TRUE))*$D136+($K136="Steady Growth")*(AND(AH$6&gt;=$F136,AH$6&lt;=$H136)*((AH$6-$F136+1)/($J136*($J136+1)/2)*$D136))+($K136="custom")*CustCF!AB136</f>
        <v>0</v>
      </c>
      <c r="AI136" s="95">
        <f>($K136="Bell Curve")*(_xlfn.NORM.DIST(AND(AI$6&gt;=$F136,AI$6&lt;=$H136)*(AI$6-$F136+1),$J136/2,$M136,TRUE)-_xlfn.NORM.DIST(AND(AI$6&gt;=$F136,AI$6&lt;=$H136)*(AH$6-$F136+1),$J136/2,$M136,TRUE))/(1-2*_xlfn.NORM.DIST(0,$J136/2,$M136,TRUE))*$D136+($K136="Steady Growth")*(AND(AI$6&gt;=$F136,AI$6&lt;=$H136)*((AI$6-$F136+1)/($J136*($J136+1)/2)*$D136))+($K136="custom")*CustCF!AC136</f>
        <v>0</v>
      </c>
      <c r="AJ136" s="95">
        <f>($K136="Bell Curve")*(_xlfn.NORM.DIST(AND(AJ$6&gt;=$F136,AJ$6&lt;=$H136)*(AJ$6-$F136+1),$J136/2,$M136,TRUE)-_xlfn.NORM.DIST(AND(AJ$6&gt;=$F136,AJ$6&lt;=$H136)*(AI$6-$F136+1),$J136/2,$M136,TRUE))/(1-2*_xlfn.NORM.DIST(0,$J136/2,$M136,TRUE))*$D136+($K136="Steady Growth")*(AND(AJ$6&gt;=$F136,AJ$6&lt;=$H136)*((AJ$6-$F136+1)/($J136*($J136+1)/2)*$D136))+($K136="custom")*CustCF!AD136</f>
        <v>0</v>
      </c>
      <c r="AK136" s="95">
        <f>($K136="Bell Curve")*(_xlfn.NORM.DIST(AND(AK$6&gt;=$F136,AK$6&lt;=$H136)*(AK$6-$F136+1),$J136/2,$M136,TRUE)-_xlfn.NORM.DIST(AND(AK$6&gt;=$F136,AK$6&lt;=$H136)*(AJ$6-$F136+1),$J136/2,$M136,TRUE))/(1-2*_xlfn.NORM.DIST(0,$J136/2,$M136,TRUE))*$D136+($K136="Steady Growth")*(AND(AK$6&gt;=$F136,AK$6&lt;=$H136)*((AK$6-$F136+1)/($J136*($J136+1)/2)*$D136))+($K136="custom")*CustCF!AE136</f>
        <v>0</v>
      </c>
      <c r="AL136" s="95">
        <f>($K136="Bell Curve")*(_xlfn.NORM.DIST(AND(AL$6&gt;=$F136,AL$6&lt;=$H136)*(AL$6-$F136+1),$J136/2,$M136,TRUE)-_xlfn.NORM.DIST(AND(AL$6&gt;=$F136,AL$6&lt;=$H136)*(AK$6-$F136+1),$J136/2,$M136,TRUE))/(1-2*_xlfn.NORM.DIST(0,$J136/2,$M136,TRUE))*$D136+($K136="Steady Growth")*(AND(AL$6&gt;=$F136,AL$6&lt;=$H136)*((AL$6-$F136+1)/($J136*($J136+1)/2)*$D136))+($K136="custom")*CustCF!AF136</f>
        <v>0</v>
      </c>
      <c r="AM136" s="95">
        <f>($K136="Bell Curve")*(_xlfn.NORM.DIST(AND(AM$6&gt;=$F136,AM$6&lt;=$H136)*(AM$6-$F136+1),$J136/2,$M136,TRUE)-_xlfn.NORM.DIST(AND(AM$6&gt;=$F136,AM$6&lt;=$H136)*(AL$6-$F136+1),$J136/2,$M136,TRUE))/(1-2*_xlfn.NORM.DIST(0,$J136/2,$M136,TRUE))*$D136+($K136="Steady Growth")*(AND(AM$6&gt;=$F136,AM$6&lt;=$H136)*((AM$6-$F136+1)/($J136*($J136+1)/2)*$D136))+($K136="custom")*CustCF!AG136</f>
        <v>0</v>
      </c>
      <c r="AN136" s="95">
        <f>($K136="Bell Curve")*(_xlfn.NORM.DIST(AND(AN$6&gt;=$F136,AN$6&lt;=$H136)*(AN$6-$F136+1),$J136/2,$M136,TRUE)-_xlfn.NORM.DIST(AND(AN$6&gt;=$F136,AN$6&lt;=$H136)*(AM$6-$F136+1),$J136/2,$M136,TRUE))/(1-2*_xlfn.NORM.DIST(0,$J136/2,$M136,TRUE))*$D136+($K136="Steady Growth")*(AND(AN$6&gt;=$F136,AN$6&lt;=$H136)*((AN$6-$F136+1)/($J136*($J136+1)/2)*$D136))+($K136="custom")*CustCF!AH136</f>
        <v>0</v>
      </c>
      <c r="AO136" s="95">
        <f>($K136="Bell Curve")*(_xlfn.NORM.DIST(AND(AO$6&gt;=$F136,AO$6&lt;=$H136)*(AO$6-$F136+1),$J136/2,$M136,TRUE)-_xlfn.NORM.DIST(AND(AO$6&gt;=$F136,AO$6&lt;=$H136)*(AN$6-$F136+1),$J136/2,$M136,TRUE))/(1-2*_xlfn.NORM.DIST(0,$J136/2,$M136,TRUE))*$D136+($K136="Steady Growth")*(AND(AO$6&gt;=$F136,AO$6&lt;=$H136)*((AO$6-$F136+1)/($J136*($J136+1)/2)*$D136))+($K136="custom")*CustCF!AI136</f>
        <v>0</v>
      </c>
      <c r="AP136" s="95">
        <f>($K136="Bell Curve")*(_xlfn.NORM.DIST(AND(AP$6&gt;=$F136,AP$6&lt;=$H136)*(AP$6-$F136+1),$J136/2,$M136,TRUE)-_xlfn.NORM.DIST(AND(AP$6&gt;=$F136,AP$6&lt;=$H136)*(AO$6-$F136+1),$J136/2,$M136,TRUE))/(1-2*_xlfn.NORM.DIST(0,$J136/2,$M136,TRUE))*$D136+($K136="Steady Growth")*(AND(AP$6&gt;=$F136,AP$6&lt;=$H136)*((AP$6-$F136+1)/($J136*($J136+1)/2)*$D136))+($K136="custom")*CustCF!AJ136</f>
        <v>0</v>
      </c>
      <c r="AQ136" s="95">
        <f>($K136="Bell Curve")*(_xlfn.NORM.DIST(AND(AQ$6&gt;=$F136,AQ$6&lt;=$H136)*(AQ$6-$F136+1),$J136/2,$M136,TRUE)-_xlfn.NORM.DIST(AND(AQ$6&gt;=$F136,AQ$6&lt;=$H136)*(AP$6-$F136+1),$J136/2,$M136,TRUE))/(1-2*_xlfn.NORM.DIST(0,$J136/2,$M136,TRUE))*$D136+($K136="Steady Growth")*(AND(AQ$6&gt;=$F136,AQ$6&lt;=$H136)*((AQ$6-$F136+1)/($J136*($J136+1)/2)*$D136))+($K136="custom")*CustCF!AK136</f>
        <v>0</v>
      </c>
      <c r="AR136" s="95">
        <f>($K136="Bell Curve")*(_xlfn.NORM.DIST(AND(AR$6&gt;=$F136,AR$6&lt;=$H136)*(AR$6-$F136+1),$J136/2,$M136,TRUE)-_xlfn.NORM.DIST(AND(AR$6&gt;=$F136,AR$6&lt;=$H136)*(AQ$6-$F136+1),$J136/2,$M136,TRUE))/(1-2*_xlfn.NORM.DIST(0,$J136/2,$M136,TRUE))*$D136+($K136="Steady Growth")*(AND(AR$6&gt;=$F136,AR$6&lt;=$H136)*((AR$6-$F136+1)/($J136*($J136+1)/2)*$D136))+($K136="custom")*CustCF!AL136</f>
        <v>0</v>
      </c>
      <c r="AS136" s="95">
        <f>($K136="Bell Curve")*(_xlfn.NORM.DIST(AND(AS$6&gt;=$F136,AS$6&lt;=$H136)*(AS$6-$F136+1),$J136/2,$M136,TRUE)-_xlfn.NORM.DIST(AND(AS$6&gt;=$F136,AS$6&lt;=$H136)*(AR$6-$F136+1),$J136/2,$M136,TRUE))/(1-2*_xlfn.NORM.DIST(0,$J136/2,$M136,TRUE))*$D136+($K136="Steady Growth")*(AND(AS$6&gt;=$F136,AS$6&lt;=$H136)*((AS$6-$F136+1)/($J136*($J136+1)/2)*$D136))+($K136="custom")*CustCF!AM136</f>
        <v>0</v>
      </c>
      <c r="AT136" s="95">
        <f>($K136="Bell Curve")*(_xlfn.NORM.DIST(AND(AT$6&gt;=$F136,AT$6&lt;=$H136)*(AT$6-$F136+1),$J136/2,$M136,TRUE)-_xlfn.NORM.DIST(AND(AT$6&gt;=$F136,AT$6&lt;=$H136)*(AS$6-$F136+1),$J136/2,$M136,TRUE))/(1-2*_xlfn.NORM.DIST(0,$J136/2,$M136,TRUE))*$D136+($K136="Steady Growth")*(AND(AT$6&gt;=$F136,AT$6&lt;=$H136)*((AT$6-$F136+1)/($J136*($J136+1)/2)*$D136))+($K136="custom")*CustCF!AN136</f>
        <v>0</v>
      </c>
      <c r="AU136" s="95">
        <f>($K136="Bell Curve")*(_xlfn.NORM.DIST(AND(AU$6&gt;=$F136,AU$6&lt;=$H136)*(AU$6-$F136+1),$J136/2,$M136,TRUE)-_xlfn.NORM.DIST(AND(AU$6&gt;=$F136,AU$6&lt;=$H136)*(AT$6-$F136+1),$J136/2,$M136,TRUE))/(1-2*_xlfn.NORM.DIST(0,$J136/2,$M136,TRUE))*$D136+($K136="Steady Growth")*(AND(AU$6&gt;=$F136,AU$6&lt;=$H136)*((AU$6-$F136+1)/($J136*($J136+1)/2)*$D136))+($K136="custom")*CustCF!AO136</f>
        <v>0</v>
      </c>
      <c r="AV136" s="95">
        <f>($K136="Bell Curve")*(_xlfn.NORM.DIST(AND(AV$6&gt;=$F136,AV$6&lt;=$H136)*(AV$6-$F136+1),$J136/2,$M136,TRUE)-_xlfn.NORM.DIST(AND(AV$6&gt;=$F136,AV$6&lt;=$H136)*(AU$6-$F136+1),$J136/2,$M136,TRUE))/(1-2*_xlfn.NORM.DIST(0,$J136/2,$M136,TRUE))*$D136+($K136="Steady Growth")*(AND(AV$6&gt;=$F136,AV$6&lt;=$H136)*((AV$6-$F136+1)/($J136*($J136+1)/2)*$D136))+($K136="custom")*CustCF!AP136</f>
        <v>0</v>
      </c>
      <c r="AW136" s="95">
        <f>($K136="Bell Curve")*(_xlfn.NORM.DIST(AND(AW$6&gt;=$F136,AW$6&lt;=$H136)*(AW$6-$F136+1),$J136/2,$M136,TRUE)-_xlfn.NORM.DIST(AND(AW$6&gt;=$F136,AW$6&lt;=$H136)*(AV$6-$F136+1),$J136/2,$M136,TRUE))/(1-2*_xlfn.NORM.DIST(0,$J136/2,$M136,TRUE))*$D136+($K136="Steady Growth")*(AND(AW$6&gt;=$F136,AW$6&lt;=$H136)*((AW$6-$F136+1)/($J136*($J136+1)/2)*$D136))+($K136="custom")*CustCF!AQ136</f>
        <v>0</v>
      </c>
      <c r="AX136" s="95">
        <f>($K136="Bell Curve")*(_xlfn.NORM.DIST(AND(AX$6&gt;=$F136,AX$6&lt;=$H136)*(AX$6-$F136+1),$J136/2,$M136,TRUE)-_xlfn.NORM.DIST(AND(AX$6&gt;=$F136,AX$6&lt;=$H136)*(AW$6-$F136+1),$J136/2,$M136,TRUE))/(1-2*_xlfn.NORM.DIST(0,$J136/2,$M136,TRUE))*$D136+($K136="Steady Growth")*(AND(AX$6&gt;=$F136,AX$6&lt;=$H136)*((AX$6-$F136+1)/($J136*($J136+1)/2)*$D136))+($K136="custom")*CustCF!AR136</f>
        <v>0</v>
      </c>
      <c r="AY136" s="95">
        <f>($K136="Bell Curve")*(_xlfn.NORM.DIST(AND(AY$6&gt;=$F136,AY$6&lt;=$H136)*(AY$6-$F136+1),$J136/2,$M136,TRUE)-_xlfn.NORM.DIST(AND(AY$6&gt;=$F136,AY$6&lt;=$H136)*(AX$6-$F136+1),$J136/2,$M136,TRUE))/(1-2*_xlfn.NORM.DIST(0,$J136/2,$M136,TRUE))*$D136+($K136="Steady Growth")*(AND(AY$6&gt;=$F136,AY$6&lt;=$H136)*((AY$6-$F136+1)/($J136*($J136+1)/2)*$D136))+($K136="custom")*CustCF!AS136</f>
        <v>0</v>
      </c>
      <c r="AZ136" s="95">
        <f>($K136="Bell Curve")*(_xlfn.NORM.DIST(AND(AZ$6&gt;=$F136,AZ$6&lt;=$H136)*(AZ$6-$F136+1),$J136/2,$M136,TRUE)-_xlfn.NORM.DIST(AND(AZ$6&gt;=$F136,AZ$6&lt;=$H136)*(AY$6-$F136+1),$J136/2,$M136,TRUE))/(1-2*_xlfn.NORM.DIST(0,$J136/2,$M136,TRUE))*$D136+($K136="Steady Growth")*(AND(AZ$6&gt;=$F136,AZ$6&lt;=$H136)*((AZ$6-$F136+1)/($J136*($J136+1)/2)*$D136))+($K136="custom")*CustCF!AT136</f>
        <v>0</v>
      </c>
      <c r="BA136" s="95">
        <f>($K136="Bell Curve")*(_xlfn.NORM.DIST(AND(BA$6&gt;=$F136,BA$6&lt;=$H136)*(BA$6-$F136+1),$J136/2,$M136,TRUE)-_xlfn.NORM.DIST(AND(BA$6&gt;=$F136,BA$6&lt;=$H136)*(AZ$6-$F136+1),$J136/2,$M136,TRUE))/(1-2*_xlfn.NORM.DIST(0,$J136/2,$M136,TRUE))*$D136+($K136="Steady Growth")*(AND(BA$6&gt;=$F136,BA$6&lt;=$H136)*((BA$6-$F136+1)/($J136*($J136+1)/2)*$D136))+($K136="custom")*CustCF!AU136</f>
        <v>0</v>
      </c>
      <c r="BB136" s="95">
        <f>($K136="Bell Curve")*(_xlfn.NORM.DIST(AND(BB$6&gt;=$F136,BB$6&lt;=$H136)*(BB$6-$F136+1),$J136/2,$M136,TRUE)-_xlfn.NORM.DIST(AND(BB$6&gt;=$F136,BB$6&lt;=$H136)*(BA$6-$F136+1),$J136/2,$M136,TRUE))/(1-2*_xlfn.NORM.DIST(0,$J136/2,$M136,TRUE))*$D136+($K136="Steady Growth")*(AND(BB$6&gt;=$F136,BB$6&lt;=$H136)*((BB$6-$F136+1)/($J136*($J136+1)/2)*$D136))+($K136="custom")*CustCF!AV136</f>
        <v>0</v>
      </c>
      <c r="BC136" s="95">
        <f>($K136="Bell Curve")*(_xlfn.NORM.DIST(AND(BC$6&gt;=$F136,BC$6&lt;=$H136)*(BC$6-$F136+1),$J136/2,$M136,TRUE)-_xlfn.NORM.DIST(AND(BC$6&gt;=$F136,BC$6&lt;=$H136)*(BB$6-$F136+1),$J136/2,$M136,TRUE))/(1-2*_xlfn.NORM.DIST(0,$J136/2,$M136,TRUE))*$D136+($K136="Steady Growth")*(AND(BC$6&gt;=$F136,BC$6&lt;=$H136)*((BC$6-$F136+1)/($J136*($J136+1)/2)*$D136))+($K136="custom")*CustCF!AW136</f>
        <v>0</v>
      </c>
      <c r="BD136" s="95">
        <f>($K136="Bell Curve")*(_xlfn.NORM.DIST(AND(BD$6&gt;=$F136,BD$6&lt;=$H136)*(BD$6-$F136+1),$J136/2,$M136,TRUE)-_xlfn.NORM.DIST(AND(BD$6&gt;=$F136,BD$6&lt;=$H136)*(BC$6-$F136+1),$J136/2,$M136,TRUE))/(1-2*_xlfn.NORM.DIST(0,$J136/2,$M136,TRUE))*$D136+($K136="Steady Growth")*(AND(BD$6&gt;=$F136,BD$6&lt;=$H136)*((BD$6-$F136+1)/($J136*($J136+1)/2)*$D136))+($K136="custom")*CustCF!AX136</f>
        <v>0</v>
      </c>
      <c r="BE136" s="95">
        <f>($K136="Bell Curve")*(_xlfn.NORM.DIST(AND(BE$6&gt;=$F136,BE$6&lt;=$H136)*(BE$6-$F136+1),$J136/2,$M136,TRUE)-_xlfn.NORM.DIST(AND(BE$6&gt;=$F136,BE$6&lt;=$H136)*(BD$6-$F136+1),$J136/2,$M136,TRUE))/(1-2*_xlfn.NORM.DIST(0,$J136/2,$M136,TRUE))*$D136+($K136="Steady Growth")*(AND(BE$6&gt;=$F136,BE$6&lt;=$H136)*((BE$6-$F136+1)/($J136*($J136+1)/2)*$D136))+($K136="custom")*CustCF!AY136</f>
        <v>0</v>
      </c>
      <c r="BF136" s="95">
        <f>($K136="Bell Curve")*(_xlfn.NORM.DIST(AND(BF$6&gt;=$F136,BF$6&lt;=$H136)*(BF$6-$F136+1),$J136/2,$M136,TRUE)-_xlfn.NORM.DIST(AND(BF$6&gt;=$F136,BF$6&lt;=$H136)*(BE$6-$F136+1),$J136/2,$M136,TRUE))/(1-2*_xlfn.NORM.DIST(0,$J136/2,$M136,TRUE))*$D136+($K136="Steady Growth")*(AND(BF$6&gt;=$F136,BF$6&lt;=$H136)*((BF$6-$F136+1)/($J136*($J136+1)/2)*$D136))+($K136="custom")*CustCF!AZ136</f>
        <v>0</v>
      </c>
      <c r="BG136" s="95">
        <f>($K136="Bell Curve")*(_xlfn.NORM.DIST(AND(BG$6&gt;=$F136,BG$6&lt;=$H136)*(BG$6-$F136+1),$J136/2,$M136,TRUE)-_xlfn.NORM.DIST(AND(BG$6&gt;=$F136,BG$6&lt;=$H136)*(BF$6-$F136+1),$J136/2,$M136,TRUE))/(1-2*_xlfn.NORM.DIST(0,$J136/2,$M136,TRUE))*$D136+($K136="Steady Growth")*(AND(BG$6&gt;=$F136,BG$6&lt;=$H136)*((BG$6-$F136+1)/($J136*($J136+1)/2)*$D136))+($K136="custom")*CustCF!BA136</f>
        <v>0</v>
      </c>
      <c r="BH136" s="95">
        <f>($K136="Bell Curve")*(_xlfn.NORM.DIST(AND(BH$6&gt;=$F136,BH$6&lt;=$H136)*(BH$6-$F136+1),$J136/2,$M136,TRUE)-_xlfn.NORM.DIST(AND(BH$6&gt;=$F136,BH$6&lt;=$H136)*(BG$6-$F136+1),$J136/2,$M136,TRUE))/(1-2*_xlfn.NORM.DIST(0,$J136/2,$M136,TRUE))*$D136+($K136="Steady Growth")*(AND(BH$6&gt;=$F136,BH$6&lt;=$H136)*((BH$6-$F136+1)/($J136*($J136+1)/2)*$D136))+($K136="custom")*CustCF!BB136</f>
        <v>0</v>
      </c>
      <c r="BI136" s="95">
        <f>($K136="Bell Curve")*(_xlfn.NORM.DIST(AND(BI$6&gt;=$F136,BI$6&lt;=$H136)*(BI$6-$F136+1),$J136/2,$M136,TRUE)-_xlfn.NORM.DIST(AND(BI$6&gt;=$F136,BI$6&lt;=$H136)*(BH$6-$F136+1),$J136/2,$M136,TRUE))/(1-2*_xlfn.NORM.DIST(0,$J136/2,$M136,TRUE))*$D136+($K136="Steady Growth")*(AND(BI$6&gt;=$F136,BI$6&lt;=$H136)*((BI$6-$F136+1)/($J136*($J136+1)/2)*$D136))+($K136="custom")*CustCF!BC136</f>
        <v>0</v>
      </c>
      <c r="BJ136" s="95">
        <f>($K136="Bell Curve")*(_xlfn.NORM.DIST(AND(BJ$6&gt;=$F136,BJ$6&lt;=$H136)*(BJ$6-$F136+1),$J136/2,$M136,TRUE)-_xlfn.NORM.DIST(AND(BJ$6&gt;=$F136,BJ$6&lt;=$H136)*(BI$6-$F136+1),$J136/2,$M136,TRUE))/(1-2*_xlfn.NORM.DIST(0,$J136/2,$M136,TRUE))*$D136+($K136="Steady Growth")*(AND(BJ$6&gt;=$F136,BJ$6&lt;=$H136)*((BJ$6-$F136+1)/($J136*($J136+1)/2)*$D136))+($K136="custom")*CustCF!BD136</f>
        <v>0</v>
      </c>
      <c r="BK136" s="95">
        <f>($K136="Bell Curve")*(_xlfn.NORM.DIST(AND(BK$6&gt;=$F136,BK$6&lt;=$H136)*(BK$6-$F136+1),$J136/2,$M136,TRUE)-_xlfn.NORM.DIST(AND(BK$6&gt;=$F136,BK$6&lt;=$H136)*(BJ$6-$F136+1),$J136/2,$M136,TRUE))/(1-2*_xlfn.NORM.DIST(0,$J136/2,$M136,TRUE))*$D136+($K136="Steady Growth")*(AND(BK$6&gt;=$F136,BK$6&lt;=$H136)*((BK$6-$F136+1)/($J136*($J136+1)/2)*$D136))+($K136="custom")*CustCF!BE136</f>
        <v>0</v>
      </c>
      <c r="BL136" s="95">
        <f>($K136="Bell Curve")*(_xlfn.NORM.DIST(AND(BL$6&gt;=$F136,BL$6&lt;=$H136)*(BL$6-$F136+1),$J136/2,$M136,TRUE)-_xlfn.NORM.DIST(AND(BL$6&gt;=$F136,BL$6&lt;=$H136)*(BK$6-$F136+1),$J136/2,$M136,TRUE))/(1-2*_xlfn.NORM.DIST(0,$J136/2,$M136,TRUE))*$D136+($K136="Steady Growth")*(AND(BL$6&gt;=$F136,BL$6&lt;=$H136)*((BL$6-$F136+1)/($J136*($J136+1)/2)*$D136))+($K136="custom")*CustCF!BF136</f>
        <v>0</v>
      </c>
      <c r="BM136" s="95">
        <f>($K136="Bell Curve")*(_xlfn.NORM.DIST(AND(BM$6&gt;=$F136,BM$6&lt;=$H136)*(BM$6-$F136+1),$J136/2,$M136,TRUE)-_xlfn.NORM.DIST(AND(BM$6&gt;=$F136,BM$6&lt;=$H136)*(BL$6-$F136+1),$J136/2,$M136,TRUE))/(1-2*_xlfn.NORM.DIST(0,$J136/2,$M136,TRUE))*$D136+($K136="Steady Growth")*(AND(BM$6&gt;=$F136,BM$6&lt;=$H136)*((BM$6-$F136+1)/($J136*($J136+1)/2)*$D136))+($K136="custom")*CustCF!BG136</f>
        <v>0</v>
      </c>
      <c r="BN136" s="95">
        <f>($K136="Bell Curve")*(_xlfn.NORM.DIST(AND(BN$6&gt;=$F136,BN$6&lt;=$H136)*(BN$6-$F136+1),$J136/2,$M136,TRUE)-_xlfn.NORM.DIST(AND(BN$6&gt;=$F136,BN$6&lt;=$H136)*(BM$6-$F136+1),$J136/2,$M136,TRUE))/(1-2*_xlfn.NORM.DIST(0,$J136/2,$M136,TRUE))*$D136+($K136="Steady Growth")*(AND(BN$6&gt;=$F136,BN$6&lt;=$H136)*((BN$6-$F136+1)/($J136*($J136+1)/2)*$D136))+($K136="custom")*CustCF!BH136</f>
        <v>0</v>
      </c>
      <c r="BO136" s="95">
        <f>($K136="Bell Curve")*(_xlfn.NORM.DIST(AND(BO$6&gt;=$F136,BO$6&lt;=$H136)*(BO$6-$F136+1),$J136/2,$M136,TRUE)-_xlfn.NORM.DIST(AND(BO$6&gt;=$F136,BO$6&lt;=$H136)*(BN$6-$F136+1),$J136/2,$M136,TRUE))/(1-2*_xlfn.NORM.DIST(0,$J136/2,$M136,TRUE))*$D136+($K136="Steady Growth")*(AND(BO$6&gt;=$F136,BO$6&lt;=$H136)*((BO$6-$F136+1)/($J136*($J136+1)/2)*$D136))+($K136="custom")*CustCF!BI136</f>
        <v>0</v>
      </c>
      <c r="BP136" s="95">
        <f>($K136="Bell Curve")*(_xlfn.NORM.DIST(AND(BP$6&gt;=$F136,BP$6&lt;=$H136)*(BP$6-$F136+1),$J136/2,$M136,TRUE)-_xlfn.NORM.DIST(AND(BP$6&gt;=$F136,BP$6&lt;=$H136)*(BO$6-$F136+1),$J136/2,$M136,TRUE))/(1-2*_xlfn.NORM.DIST(0,$J136/2,$M136,TRUE))*$D136+($K136="Steady Growth")*(AND(BP$6&gt;=$F136,BP$6&lt;=$H136)*((BP$6-$F136+1)/($J136*($J136+1)/2)*$D136))+($K136="custom")*CustCF!BJ136</f>
        <v>0</v>
      </c>
      <c r="BQ136" s="95">
        <f>($K136="Bell Curve")*(_xlfn.NORM.DIST(AND(BQ$6&gt;=$F136,BQ$6&lt;=$H136)*(BQ$6-$F136+1),$J136/2,$M136,TRUE)-_xlfn.NORM.DIST(AND(BQ$6&gt;=$F136,BQ$6&lt;=$H136)*(BP$6-$F136+1),$J136/2,$M136,TRUE))/(1-2*_xlfn.NORM.DIST(0,$J136/2,$M136,TRUE))*$D136+($K136="Steady Growth")*(AND(BQ$6&gt;=$F136,BQ$6&lt;=$H136)*((BQ$6-$F136+1)/($J136*($J136+1)/2)*$D136))+($K136="custom")*CustCF!BK136</f>
        <v>0</v>
      </c>
      <c r="BR136" s="95">
        <f>($K136="Bell Curve")*(_xlfn.NORM.DIST(AND(BR$6&gt;=$F136,BR$6&lt;=$H136)*(BR$6-$F136+1),$J136/2,$M136,TRUE)-_xlfn.NORM.DIST(AND(BR$6&gt;=$F136,BR$6&lt;=$H136)*(BQ$6-$F136+1),$J136/2,$M136,TRUE))/(1-2*_xlfn.NORM.DIST(0,$J136/2,$M136,TRUE))*$D136+($K136="Steady Growth")*(AND(BR$6&gt;=$F136,BR$6&lt;=$H136)*((BR$6-$F136+1)/($J136*($J136+1)/2)*$D136))+($K136="custom")*CustCF!BL136</f>
        <v>0</v>
      </c>
      <c r="BS136" s="95">
        <f>($K136="Bell Curve")*(_xlfn.NORM.DIST(AND(BS$6&gt;=$F136,BS$6&lt;=$H136)*(BS$6-$F136+1),$J136/2,$M136,TRUE)-_xlfn.NORM.DIST(AND(BS$6&gt;=$F136,BS$6&lt;=$H136)*(BR$6-$F136+1),$J136/2,$M136,TRUE))/(1-2*_xlfn.NORM.DIST(0,$J136/2,$M136,TRUE))*$D136+($K136="Steady Growth")*(AND(BS$6&gt;=$F136,BS$6&lt;=$H136)*((BS$6-$F136+1)/($J136*($J136+1)/2)*$D136))+($K136="custom")*CustCF!BM136</f>
        <v>0</v>
      </c>
      <c r="BT136" s="95">
        <f>($K136="Bell Curve")*(_xlfn.NORM.DIST(AND(BT$6&gt;=$F136,BT$6&lt;=$H136)*(BT$6-$F136+1),$J136/2,$M136,TRUE)-_xlfn.NORM.DIST(AND(BT$6&gt;=$F136,BT$6&lt;=$H136)*(BS$6-$F136+1),$J136/2,$M136,TRUE))/(1-2*_xlfn.NORM.DIST(0,$J136/2,$M136,TRUE))*$D136+($K136="Steady Growth")*(AND(BT$6&gt;=$F136,BT$6&lt;=$H136)*((BT$6-$F136+1)/($J136*($J136+1)/2)*$D136))+($K136="custom")*CustCF!BN136</f>
        <v>0</v>
      </c>
      <c r="BU136" s="95">
        <f>($K136="Bell Curve")*(_xlfn.NORM.DIST(AND(BU$6&gt;=$F136,BU$6&lt;=$H136)*(BU$6-$F136+1),$J136/2,$M136,TRUE)-_xlfn.NORM.DIST(AND(BU$6&gt;=$F136,BU$6&lt;=$H136)*(BT$6-$F136+1),$J136/2,$M136,TRUE))/(1-2*_xlfn.NORM.DIST(0,$J136/2,$M136,TRUE))*$D136+($K136="Steady Growth")*(AND(BU$6&gt;=$F136,BU$6&lt;=$H136)*((BU$6-$F136+1)/($J136*($J136+1)/2)*$D136))+($K136="custom")*CustCF!BO136</f>
        <v>0</v>
      </c>
      <c r="BV136" s="95">
        <f>($K136="Bell Curve")*(_xlfn.NORM.DIST(AND(BV$6&gt;=$F136,BV$6&lt;=$H136)*(BV$6-$F136+1),$J136/2,$M136,TRUE)-_xlfn.NORM.DIST(AND(BV$6&gt;=$F136,BV$6&lt;=$H136)*(BU$6-$F136+1),$J136/2,$M136,TRUE))/(1-2*_xlfn.NORM.DIST(0,$J136/2,$M136,TRUE))*$D136+($K136="Steady Growth")*(AND(BV$6&gt;=$F136,BV$6&lt;=$H136)*((BV$6-$F136+1)/($J136*($J136+1)/2)*$D136))+($K136="custom")*CustCF!BP136</f>
        <v>0</v>
      </c>
      <c r="BW136" s="95">
        <f>($K136="Bell Curve")*(_xlfn.NORM.DIST(AND(BW$6&gt;=$F136,BW$6&lt;=$H136)*(BW$6-$F136+1),$J136/2,$M136,TRUE)-_xlfn.NORM.DIST(AND(BW$6&gt;=$F136,BW$6&lt;=$H136)*(BV$6-$F136+1),$J136/2,$M136,TRUE))/(1-2*_xlfn.NORM.DIST(0,$J136/2,$M136,TRUE))*$D136+($K136="Steady Growth")*(AND(BW$6&gt;=$F136,BW$6&lt;=$H136)*((BW$6-$F136+1)/($J136*($J136+1)/2)*$D136))+($K136="custom")*CustCF!BQ136</f>
        <v>0</v>
      </c>
      <c r="BX136" s="95">
        <f>($K136="Bell Curve")*(_xlfn.NORM.DIST(AND(BX$6&gt;=$F136,BX$6&lt;=$H136)*(BX$6-$F136+1),$J136/2,$M136,TRUE)-_xlfn.NORM.DIST(AND(BX$6&gt;=$F136,BX$6&lt;=$H136)*(BW$6-$F136+1),$J136/2,$M136,TRUE))/(1-2*_xlfn.NORM.DIST(0,$J136/2,$M136,TRUE))*$D136+($K136="Steady Growth")*(AND(BX$6&gt;=$F136,BX$6&lt;=$H136)*((BX$6-$F136+1)/($J136*($J136+1)/2)*$D136))+($K136="custom")*CustCF!BR136</f>
        <v>0</v>
      </c>
      <c r="BY136" s="95">
        <f>($K136="Bell Curve")*(_xlfn.NORM.DIST(AND(BY$6&gt;=$F136,BY$6&lt;=$H136)*(BY$6-$F136+1),$J136/2,$M136,TRUE)-_xlfn.NORM.DIST(AND(BY$6&gt;=$F136,BY$6&lt;=$H136)*(BX$6-$F136+1),$J136/2,$M136,TRUE))/(1-2*_xlfn.NORM.DIST(0,$J136/2,$M136,TRUE))*$D136+($K136="Steady Growth")*(AND(BY$6&gt;=$F136,BY$6&lt;=$H136)*((BY$6-$F136+1)/($J136*($J136+1)/2)*$D136))+($K136="custom")*CustCF!BS136</f>
        <v>0</v>
      </c>
      <c r="BZ136" s="95">
        <f>($K136="Bell Curve")*(_xlfn.NORM.DIST(AND(BZ$6&gt;=$F136,BZ$6&lt;=$H136)*(BZ$6-$F136+1),$J136/2,$M136,TRUE)-_xlfn.NORM.DIST(AND(BZ$6&gt;=$F136,BZ$6&lt;=$H136)*(BY$6-$F136+1),$J136/2,$M136,TRUE))/(1-2*_xlfn.NORM.DIST(0,$J136/2,$M136,TRUE))*$D136+($K136="Steady Growth")*(AND(BZ$6&gt;=$F136,BZ$6&lt;=$H136)*((BZ$6-$F136+1)/($J136*($J136+1)/2)*$D136))+($K136="custom")*CustCF!BT136</f>
        <v>0</v>
      </c>
      <c r="CA136" s="95">
        <f>($K136="Bell Curve")*(_xlfn.NORM.DIST(AND(CA$6&gt;=$F136,CA$6&lt;=$H136)*(CA$6-$F136+1),$J136/2,$M136,TRUE)-_xlfn.NORM.DIST(AND(CA$6&gt;=$F136,CA$6&lt;=$H136)*(BZ$6-$F136+1),$J136/2,$M136,TRUE))/(1-2*_xlfn.NORM.DIST(0,$J136/2,$M136,TRUE))*$D136+($K136="Steady Growth")*(AND(CA$6&gt;=$F136,CA$6&lt;=$H136)*((CA$6-$F136+1)/($J136*($J136+1)/2)*$D136))+($K136="custom")*CustCF!BU136</f>
        <v>0</v>
      </c>
      <c r="CB136" s="95">
        <f>($K136="Bell Curve")*(_xlfn.NORM.DIST(AND(CB$6&gt;=$F136,CB$6&lt;=$H136)*(CB$6-$F136+1),$J136/2,$M136,TRUE)-_xlfn.NORM.DIST(AND(CB$6&gt;=$F136,CB$6&lt;=$H136)*(CA$6-$F136+1),$J136/2,$M136,TRUE))/(1-2*_xlfn.NORM.DIST(0,$J136/2,$M136,TRUE))*$D136+($K136="Steady Growth")*(AND(CB$6&gt;=$F136,CB$6&lt;=$H136)*((CB$6-$F136+1)/($J136*($J136+1)/2)*$D136))+($K136="custom")*CustCF!BV136</f>
        <v>0</v>
      </c>
      <c r="CC136" s="95">
        <f>($K136="Bell Curve")*(_xlfn.NORM.DIST(AND(CC$6&gt;=$F136,CC$6&lt;=$H136)*(CC$6-$F136+1),$J136/2,$M136,TRUE)-_xlfn.NORM.DIST(AND(CC$6&gt;=$F136,CC$6&lt;=$H136)*(CB$6-$F136+1),$J136/2,$M136,TRUE))/(1-2*_xlfn.NORM.DIST(0,$J136/2,$M136,TRUE))*$D136+($K136="Steady Growth")*(AND(CC$6&gt;=$F136,CC$6&lt;=$H136)*((CC$6-$F136+1)/($J136*($J136+1)/2)*$D136))+($K136="custom")*CustCF!BW136</f>
        <v>0</v>
      </c>
      <c r="CD136" s="95">
        <f>($K136="Bell Curve")*(_xlfn.NORM.DIST(AND(CD$6&gt;=$F136,CD$6&lt;=$H136)*(CD$6-$F136+1),$J136/2,$M136,TRUE)-_xlfn.NORM.DIST(AND(CD$6&gt;=$F136,CD$6&lt;=$H136)*(CC$6-$F136+1),$J136/2,$M136,TRUE))/(1-2*_xlfn.NORM.DIST(0,$J136/2,$M136,TRUE))*$D136+($K136="Steady Growth")*(AND(CD$6&gt;=$F136,CD$6&lt;=$H136)*((CD$6-$F136+1)/($J136*($J136+1)/2)*$D136))+($K136="custom")*CustCF!BX136</f>
        <v>0</v>
      </c>
      <c r="CE136" s="95">
        <f>($K136="Bell Curve")*(_xlfn.NORM.DIST(AND(CE$6&gt;=$F136,CE$6&lt;=$H136)*(CE$6-$F136+1),$J136/2,$M136,TRUE)-_xlfn.NORM.DIST(AND(CE$6&gt;=$F136,CE$6&lt;=$H136)*(CD$6-$F136+1),$J136/2,$M136,TRUE))/(1-2*_xlfn.NORM.DIST(0,$J136/2,$M136,TRUE))*$D136+($K136="Steady Growth")*(AND(CE$6&gt;=$F136,CE$6&lt;=$H136)*((CE$6-$F136+1)/($J136*($J136+1)/2)*$D136))+($K136="custom")*CustCF!BY136</f>
        <v>0</v>
      </c>
      <c r="CF136" s="95">
        <f>($K136="Bell Curve")*(_xlfn.NORM.DIST(AND(CF$6&gt;=$F136,CF$6&lt;=$H136)*(CF$6-$F136+1),$J136/2,$M136,TRUE)-_xlfn.NORM.DIST(AND(CF$6&gt;=$F136,CF$6&lt;=$H136)*(CE$6-$F136+1),$J136/2,$M136,TRUE))/(1-2*_xlfn.NORM.DIST(0,$J136/2,$M136,TRUE))*$D136+($K136="Steady Growth")*(AND(CF$6&gt;=$F136,CF$6&lt;=$H136)*((CF$6-$F136+1)/($J136*($J136+1)/2)*$D136))+($K136="custom")*CustCF!BZ136</f>
        <v>0</v>
      </c>
      <c r="CG136" s="95">
        <f>($K136="Bell Curve")*(_xlfn.NORM.DIST(AND(CG$6&gt;=$F136,CG$6&lt;=$H136)*(CG$6-$F136+1),$J136/2,$M136,TRUE)-_xlfn.NORM.DIST(AND(CG$6&gt;=$F136,CG$6&lt;=$H136)*(CF$6-$F136+1),$J136/2,$M136,TRUE))/(1-2*_xlfn.NORM.DIST(0,$J136/2,$M136,TRUE))*$D136+($K136="Steady Growth")*(AND(CG$6&gt;=$F136,CG$6&lt;=$H136)*((CG$6-$F136+1)/($J136*($J136+1)/2)*$D136))+($K136="custom")*CustCF!CA136</f>
        <v>0</v>
      </c>
      <c r="CH136" s="95">
        <f>($K136="Bell Curve")*(_xlfn.NORM.DIST(AND(CH$6&gt;=$F136,CH$6&lt;=$H136)*(CH$6-$F136+1),$J136/2,$M136,TRUE)-_xlfn.NORM.DIST(AND(CH$6&gt;=$F136,CH$6&lt;=$H136)*(CG$6-$F136+1),$J136/2,$M136,TRUE))/(1-2*_xlfn.NORM.DIST(0,$J136/2,$M136,TRUE))*$D136+($K136="Steady Growth")*(AND(CH$6&gt;=$F136,CH$6&lt;=$H136)*((CH$6-$F136+1)/($J136*($J136+1)/2)*$D136))+($K136="custom")*CustCF!CB136</f>
        <v>0</v>
      </c>
      <c r="CI136" s="95">
        <f>($K136="Bell Curve")*(_xlfn.NORM.DIST(AND(CI$6&gt;=$F136,CI$6&lt;=$H136)*(CI$6-$F136+1),$J136/2,$M136,TRUE)-_xlfn.NORM.DIST(AND(CI$6&gt;=$F136,CI$6&lt;=$H136)*(CH$6-$F136+1),$J136/2,$M136,TRUE))/(1-2*_xlfn.NORM.DIST(0,$J136/2,$M136,TRUE))*$D136+($K136="Steady Growth")*(AND(CI$6&gt;=$F136,CI$6&lt;=$H136)*((CI$6-$F136+1)/($J136*($J136+1)/2)*$D136))+($K136="custom")*CustCF!CC136</f>
        <v>0</v>
      </c>
      <c r="CJ136" s="95">
        <f>($K136="Bell Curve")*(_xlfn.NORM.DIST(AND(CJ$6&gt;=$F136,CJ$6&lt;=$H136)*(CJ$6-$F136+1),$J136/2,$M136,TRUE)-_xlfn.NORM.DIST(AND(CJ$6&gt;=$F136,CJ$6&lt;=$H136)*(CI$6-$F136+1),$J136/2,$M136,TRUE))/(1-2*_xlfn.NORM.DIST(0,$J136/2,$M136,TRUE))*$D136+($K136="Steady Growth")*(AND(CJ$6&gt;=$F136,CJ$6&lt;=$H136)*((CJ$6-$F136+1)/($J136*($J136+1)/2)*$D136))+($K136="custom")*CustCF!CD136</f>
        <v>0</v>
      </c>
      <c r="CK136" s="95">
        <f>($K136="Bell Curve")*(_xlfn.NORM.DIST(AND(CK$6&gt;=$F136,CK$6&lt;=$H136)*(CK$6-$F136+1),$J136/2,$M136,TRUE)-_xlfn.NORM.DIST(AND(CK$6&gt;=$F136,CK$6&lt;=$H136)*(CJ$6-$F136+1),$J136/2,$M136,TRUE))/(1-2*_xlfn.NORM.DIST(0,$J136/2,$M136,TRUE))*$D136+($K136="Steady Growth")*(AND(CK$6&gt;=$F136,CK$6&lt;=$H136)*((CK$6-$F136+1)/($J136*($J136+1)/2)*$D136))+($K136="custom")*CustCF!CE136</f>
        <v>0</v>
      </c>
      <c r="CL136" s="95">
        <f>($K136="Bell Curve")*(_xlfn.NORM.DIST(AND(CL$6&gt;=$F136,CL$6&lt;=$H136)*(CL$6-$F136+1),$J136/2,$M136,TRUE)-_xlfn.NORM.DIST(AND(CL$6&gt;=$F136,CL$6&lt;=$H136)*(CK$6-$F136+1),$J136/2,$M136,TRUE))/(1-2*_xlfn.NORM.DIST(0,$J136/2,$M136,TRUE))*$D136+($K136="Steady Growth")*(AND(CL$6&gt;=$F136,CL$6&lt;=$H136)*((CL$6-$F136+1)/($J136*($J136+1)/2)*$D136))+($K136="custom")*CustCF!CF136</f>
        <v>0</v>
      </c>
      <c r="CM136" s="95">
        <f>($K136="Bell Curve")*(_xlfn.NORM.DIST(AND(CM$6&gt;=$F136,CM$6&lt;=$H136)*(CM$6-$F136+1),$J136/2,$M136,TRUE)-_xlfn.NORM.DIST(AND(CM$6&gt;=$F136,CM$6&lt;=$H136)*(CL$6-$F136+1),$J136/2,$M136,TRUE))/(1-2*_xlfn.NORM.DIST(0,$J136/2,$M136,TRUE))*$D136+($K136="Steady Growth")*(AND(CM$6&gt;=$F136,CM$6&lt;=$H136)*((CM$6-$F136+1)/($J136*($J136+1)/2)*$D136))+($K136="custom")*CustCF!CG136</f>
        <v>0</v>
      </c>
      <c r="CN136" s="95">
        <f>($K136="Bell Curve")*(_xlfn.NORM.DIST(AND(CN$6&gt;=$F136,CN$6&lt;=$H136)*(CN$6-$F136+1),$J136/2,$M136,TRUE)-_xlfn.NORM.DIST(AND(CN$6&gt;=$F136,CN$6&lt;=$H136)*(CM$6-$F136+1),$J136/2,$M136,TRUE))/(1-2*_xlfn.NORM.DIST(0,$J136/2,$M136,TRUE))*$D136+($K136="Steady Growth")*(AND(CN$6&gt;=$F136,CN$6&lt;=$H136)*((CN$6-$F136+1)/($J136*($J136+1)/2)*$D136))+($K136="custom")*CustCF!CH136</f>
        <v>0</v>
      </c>
      <c r="CO136" s="95">
        <f>($K136="Bell Curve")*(_xlfn.NORM.DIST(AND(CO$6&gt;=$F136,CO$6&lt;=$H136)*(CO$6-$F136+1),$J136/2,$M136,TRUE)-_xlfn.NORM.DIST(AND(CO$6&gt;=$F136,CO$6&lt;=$H136)*(CN$6-$F136+1),$J136/2,$M136,TRUE))/(1-2*_xlfn.NORM.DIST(0,$J136/2,$M136,TRUE))*$D136+($K136="Steady Growth")*(AND(CO$6&gt;=$F136,CO$6&lt;=$H136)*((CO$6-$F136+1)/($J136*($J136+1)/2)*$D136))+($K136="custom")*CustCF!CI136</f>
        <v>0</v>
      </c>
      <c r="CP136" s="95">
        <f>($K136="Bell Curve")*(_xlfn.NORM.DIST(AND(CP$6&gt;=$F136,CP$6&lt;=$H136)*(CP$6-$F136+1),$J136/2,$M136,TRUE)-_xlfn.NORM.DIST(AND(CP$6&gt;=$F136,CP$6&lt;=$H136)*(CO$6-$F136+1),$J136/2,$M136,TRUE))/(1-2*_xlfn.NORM.DIST(0,$J136/2,$M136,TRUE))*$D136+($K136="Steady Growth")*(AND(CP$6&gt;=$F136,CP$6&lt;=$H136)*((CP$6-$F136+1)/($J136*($J136+1)/2)*$D136))+($K136="custom")*CustCF!CJ136</f>
        <v>0</v>
      </c>
      <c r="CQ136" s="95">
        <f>($K136="Bell Curve")*(_xlfn.NORM.DIST(AND(CQ$6&gt;=$F136,CQ$6&lt;=$H136)*(CQ$6-$F136+1),$J136/2,$M136,TRUE)-_xlfn.NORM.DIST(AND(CQ$6&gt;=$F136,CQ$6&lt;=$H136)*(CP$6-$F136+1),$J136/2,$M136,TRUE))/(1-2*_xlfn.NORM.DIST(0,$J136/2,$M136,TRUE))*$D136+($K136="Steady Growth")*(AND(CQ$6&gt;=$F136,CQ$6&lt;=$H136)*((CQ$6-$F136+1)/($J136*($J136+1)/2)*$D136))+($K136="custom")*CustCF!CK136</f>
        <v>0</v>
      </c>
      <c r="CR136" s="95">
        <f>($K136="Bell Curve")*(_xlfn.NORM.DIST(AND(CR$6&gt;=$F136,CR$6&lt;=$H136)*(CR$6-$F136+1),$J136/2,$M136,TRUE)-_xlfn.NORM.DIST(AND(CR$6&gt;=$F136,CR$6&lt;=$H136)*(CQ$6-$F136+1),$J136/2,$M136,TRUE))/(1-2*_xlfn.NORM.DIST(0,$J136/2,$M136,TRUE))*$D136+($K136="Steady Growth")*(AND(CR$6&gt;=$F136,CR$6&lt;=$H136)*((CR$6-$F136+1)/($J136*($J136+1)/2)*$D136))+($K136="custom")*CustCF!CL136</f>
        <v>0</v>
      </c>
      <c r="CS136" s="95">
        <f>($K136="Bell Curve")*(_xlfn.NORM.DIST(AND(CS$6&gt;=$F136,CS$6&lt;=$H136)*(CS$6-$F136+1),$J136/2,$M136,TRUE)-_xlfn.NORM.DIST(AND(CS$6&gt;=$F136,CS$6&lt;=$H136)*(CR$6-$F136+1),$J136/2,$M136,TRUE))/(1-2*_xlfn.NORM.DIST(0,$J136/2,$M136,TRUE))*$D136+($K136="Steady Growth")*(AND(CS$6&gt;=$F136,CS$6&lt;=$H136)*((CS$6-$F136+1)/($J136*($J136+1)/2)*$D136))+($K136="custom")*CustCF!CM136</f>
        <v>0</v>
      </c>
      <c r="CT136" s="95">
        <f>($K136="Bell Curve")*(_xlfn.NORM.DIST(AND(CT$6&gt;=$F136,CT$6&lt;=$H136)*(CT$6-$F136+1),$J136/2,$M136,TRUE)-_xlfn.NORM.DIST(AND(CT$6&gt;=$F136,CT$6&lt;=$H136)*(CS$6-$F136+1),$J136/2,$M136,TRUE))/(1-2*_xlfn.NORM.DIST(0,$J136/2,$M136,TRUE))*$D136+($K136="Steady Growth")*(AND(CT$6&gt;=$F136,CT$6&lt;=$H136)*((CT$6-$F136+1)/($J136*($J136+1)/2)*$D136))+($K136="custom")*CustCF!CN136</f>
        <v>0</v>
      </c>
      <c r="CU136" s="95">
        <f>($K136="Bell Curve")*(_xlfn.NORM.DIST(AND(CU$6&gt;=$F136,CU$6&lt;=$H136)*(CU$6-$F136+1),$J136/2,$M136,TRUE)-_xlfn.NORM.DIST(AND(CU$6&gt;=$F136,CU$6&lt;=$H136)*(CT$6-$F136+1),$J136/2,$M136,TRUE))/(1-2*_xlfn.NORM.DIST(0,$J136/2,$M136,TRUE))*$D136+($K136="Steady Growth")*(AND(CU$6&gt;=$F136,CU$6&lt;=$H136)*((CU$6-$F136+1)/($J136*($J136+1)/2)*$D136))+($K136="custom")*CustCF!CO136</f>
        <v>0</v>
      </c>
      <c r="CV136" s="95">
        <f>($K136="Bell Curve")*(_xlfn.NORM.DIST(AND(CV$6&gt;=$F136,CV$6&lt;=$H136)*(CV$6-$F136+1),$J136/2,$M136,TRUE)-_xlfn.NORM.DIST(AND(CV$6&gt;=$F136,CV$6&lt;=$H136)*(CU$6-$F136+1),$J136/2,$M136,TRUE))/(1-2*_xlfn.NORM.DIST(0,$J136/2,$M136,TRUE))*$D136+($K136="Steady Growth")*(AND(CV$6&gt;=$F136,CV$6&lt;=$H136)*((CV$6-$F136+1)/($J136*($J136+1)/2)*$D136))+($K136="custom")*CustCF!CP136</f>
        <v>0</v>
      </c>
      <c r="CW136" s="95">
        <f>($K136="Bell Curve")*(_xlfn.NORM.DIST(AND(CW$6&gt;=$F136,CW$6&lt;=$H136)*(CW$6-$F136+1),$J136/2,$M136,TRUE)-_xlfn.NORM.DIST(AND(CW$6&gt;=$F136,CW$6&lt;=$H136)*(CV$6-$F136+1),$J136/2,$M136,TRUE))/(1-2*_xlfn.NORM.DIST(0,$J136/2,$M136,TRUE))*$D136+($K136="Steady Growth")*(AND(CW$6&gt;=$F136,CW$6&lt;=$H136)*((CW$6-$F136+1)/($J136*($J136+1)/2)*$D136))+($K136="custom")*CustCF!CQ136</f>
        <v>0</v>
      </c>
      <c r="CX136" s="95">
        <f>($K136="Bell Curve")*(_xlfn.NORM.DIST(AND(CX$6&gt;=$F136,CX$6&lt;=$H136)*(CX$6-$F136+1),$J136/2,$M136,TRUE)-_xlfn.NORM.DIST(AND(CX$6&gt;=$F136,CX$6&lt;=$H136)*(CW$6-$F136+1),$J136/2,$M136,TRUE))/(1-2*_xlfn.NORM.DIST(0,$J136/2,$M136,TRUE))*$D136+($K136="Steady Growth")*(AND(CX$6&gt;=$F136,CX$6&lt;=$H136)*((CX$6-$F136+1)/($J136*($J136+1)/2)*$D136))+($K136="custom")*CustCF!CR136</f>
        <v>0</v>
      </c>
      <c r="CY136" s="95">
        <f>($K136="Bell Curve")*(_xlfn.NORM.DIST(AND(CY$6&gt;=$F136,CY$6&lt;=$H136)*(CY$6-$F136+1),$J136/2,$M136,TRUE)-_xlfn.NORM.DIST(AND(CY$6&gt;=$F136,CY$6&lt;=$H136)*(CX$6-$F136+1),$J136/2,$M136,TRUE))/(1-2*_xlfn.NORM.DIST(0,$J136/2,$M136,TRUE))*$D136+($K136="Steady Growth")*(AND(CY$6&gt;=$F136,CY$6&lt;=$H136)*((CY$6-$F136+1)/($J136*($J136+1)/2)*$D136))+($K136="custom")*CustCF!CS136</f>
        <v>0</v>
      </c>
      <c r="CZ136" s="95">
        <f>($K136="Bell Curve")*(_xlfn.NORM.DIST(AND(CZ$6&gt;=$F136,CZ$6&lt;=$H136)*(CZ$6-$F136+1),$J136/2,$M136,TRUE)-_xlfn.NORM.DIST(AND(CZ$6&gt;=$F136,CZ$6&lt;=$H136)*(CY$6-$F136+1),$J136/2,$M136,TRUE))/(1-2*_xlfn.NORM.DIST(0,$J136/2,$M136,TRUE))*$D136+($K136="Steady Growth")*(AND(CZ$6&gt;=$F136,CZ$6&lt;=$H136)*((CZ$6-$F136+1)/($J136*($J136+1)/2)*$D136))+($K136="custom")*CustCF!CT136</f>
        <v>0</v>
      </c>
      <c r="DA136" s="95">
        <f>($K136="Bell Curve")*(_xlfn.NORM.DIST(AND(DA$6&gt;=$F136,DA$6&lt;=$H136)*(DA$6-$F136+1),$J136/2,$M136,TRUE)-_xlfn.NORM.DIST(AND(DA$6&gt;=$F136,DA$6&lt;=$H136)*(CZ$6-$F136+1),$J136/2,$M136,TRUE))/(1-2*_xlfn.NORM.DIST(0,$J136/2,$M136,TRUE))*$D136+($K136="Steady Growth")*(AND(DA$6&gt;=$F136,DA$6&lt;=$H136)*((DA$6-$F136+1)/($J136*($J136+1)/2)*$D136))+($K136="custom")*CustCF!CU136</f>
        <v>0</v>
      </c>
      <c r="DB136" s="95">
        <f>($K136="Bell Curve")*(_xlfn.NORM.DIST(AND(DB$6&gt;=$F136,DB$6&lt;=$H136)*(DB$6-$F136+1),$J136/2,$M136,TRUE)-_xlfn.NORM.DIST(AND(DB$6&gt;=$F136,DB$6&lt;=$H136)*(DA$6-$F136+1),$J136/2,$M136,TRUE))/(1-2*_xlfn.NORM.DIST(0,$J136/2,$M136,TRUE))*$D136+($K136="Steady Growth")*(AND(DB$6&gt;=$F136,DB$6&lt;=$H136)*((DB$6-$F136+1)/($J136*($J136+1)/2)*$D136))+($K136="custom")*CustCF!CV136</f>
        <v>0</v>
      </c>
      <c r="DC136" s="95">
        <f>($K136="Bell Curve")*(_xlfn.NORM.DIST(AND(DC$6&gt;=$F136,DC$6&lt;=$H136)*(DC$6-$F136+1),$J136/2,$M136,TRUE)-_xlfn.NORM.DIST(AND(DC$6&gt;=$F136,DC$6&lt;=$H136)*(DB$6-$F136+1),$J136/2,$M136,TRUE))/(1-2*_xlfn.NORM.DIST(0,$J136/2,$M136,TRUE))*$D136+($K136="Steady Growth")*(AND(DC$6&gt;=$F136,DC$6&lt;=$H136)*((DC$6-$F136+1)/($J136*($J136+1)/2)*$D136))+($K136="custom")*CustCF!CW136</f>
        <v>0</v>
      </c>
      <c r="DD136" s="95">
        <f>($K136="Bell Curve")*(_xlfn.NORM.DIST(AND(DD$6&gt;=$F136,DD$6&lt;=$H136)*(DD$6-$F136+1),$J136/2,$M136,TRUE)-_xlfn.NORM.DIST(AND(DD$6&gt;=$F136,DD$6&lt;=$H136)*(DC$6-$F136+1),$J136/2,$M136,TRUE))/(1-2*_xlfn.NORM.DIST(0,$J136/2,$M136,TRUE))*$D136+($K136="Steady Growth")*(AND(DD$6&gt;=$F136,DD$6&lt;=$H136)*((DD$6-$F136+1)/($J136*($J136+1)/2)*$D136))+($K136="custom")*CustCF!CX136</f>
        <v>0</v>
      </c>
      <c r="DE136" s="95">
        <f>($K136="Bell Curve")*(_xlfn.NORM.DIST(AND(DE$6&gt;=$F136,DE$6&lt;=$H136)*(DE$6-$F136+1),$J136/2,$M136,TRUE)-_xlfn.NORM.DIST(AND(DE$6&gt;=$F136,DE$6&lt;=$H136)*(DD$6-$F136+1),$J136/2,$M136,TRUE))/(1-2*_xlfn.NORM.DIST(0,$J136/2,$M136,TRUE))*$D136+($K136="Steady Growth")*(AND(DE$6&gt;=$F136,DE$6&lt;=$H136)*((DE$6-$F136+1)/($J136*($J136+1)/2)*$D136))+($K136="custom")*CustCF!CY136</f>
        <v>0</v>
      </c>
      <c r="DF136" s="95">
        <f>($K136="Bell Curve")*(_xlfn.NORM.DIST(AND(DF$6&gt;=$F136,DF$6&lt;=$H136)*(DF$6-$F136+1),$J136/2,$M136,TRUE)-_xlfn.NORM.DIST(AND(DF$6&gt;=$F136,DF$6&lt;=$H136)*(DE$6-$F136+1),$J136/2,$M136,TRUE))/(1-2*_xlfn.NORM.DIST(0,$J136/2,$M136,TRUE))*$D136+($K136="Steady Growth")*(AND(DF$6&gt;=$F136,DF$6&lt;=$H136)*((DF$6-$F136+1)/($J136*($J136+1)/2)*$D136))+($K136="custom")*CustCF!CZ136</f>
        <v>0</v>
      </c>
      <c r="DG136" s="95">
        <f>($K136="Bell Curve")*(_xlfn.NORM.DIST(AND(DG$6&gt;=$F136,DG$6&lt;=$H136)*(DG$6-$F136+1),$J136/2,$M136,TRUE)-_xlfn.NORM.DIST(AND(DG$6&gt;=$F136,DG$6&lt;=$H136)*(DF$6-$F136+1),$J136/2,$M136,TRUE))/(1-2*_xlfn.NORM.DIST(0,$J136/2,$M136,TRUE))*$D136+($K136="Steady Growth")*(AND(DG$6&gt;=$F136,DG$6&lt;=$H136)*((DG$6-$F136+1)/($J136*($J136+1)/2)*$D136))+($K136="custom")*CustCF!DA136</f>
        <v>0</v>
      </c>
      <c r="DH136" s="95">
        <f>($K136="Bell Curve")*(_xlfn.NORM.DIST(AND(DH$6&gt;=$F136,DH$6&lt;=$H136)*(DH$6-$F136+1),$J136/2,$M136,TRUE)-_xlfn.NORM.DIST(AND(DH$6&gt;=$F136,DH$6&lt;=$H136)*(DG$6-$F136+1),$J136/2,$M136,TRUE))/(1-2*_xlfn.NORM.DIST(0,$J136/2,$M136,TRUE))*$D136+($K136="Steady Growth")*(AND(DH$6&gt;=$F136,DH$6&lt;=$H136)*((DH$6-$F136+1)/($J136*($J136+1)/2)*$D136))+($K136="custom")*CustCF!DB136</f>
        <v>0</v>
      </c>
      <c r="DI136" s="95">
        <f>($K136="Bell Curve")*(_xlfn.NORM.DIST(AND(DI$6&gt;=$F136,DI$6&lt;=$H136)*(DI$6-$F136+1),$J136/2,$M136,TRUE)-_xlfn.NORM.DIST(AND(DI$6&gt;=$F136,DI$6&lt;=$H136)*(DH$6-$F136+1),$J136/2,$M136,TRUE))/(1-2*_xlfn.NORM.DIST(0,$J136/2,$M136,TRUE))*$D136+($K136="Steady Growth")*(AND(DI$6&gt;=$F136,DI$6&lt;=$H136)*((DI$6-$F136+1)/($J136*($J136+1)/2)*$D136))+($K136="custom")*CustCF!DC136</f>
        <v>0</v>
      </c>
      <c r="DJ136" s="95">
        <f>($K136="Bell Curve")*(_xlfn.NORM.DIST(AND(DJ$6&gt;=$F136,DJ$6&lt;=$H136)*(DJ$6-$F136+1),$J136/2,$M136,TRUE)-_xlfn.NORM.DIST(AND(DJ$6&gt;=$F136,DJ$6&lt;=$H136)*(DI$6-$F136+1),$J136/2,$M136,TRUE))/(1-2*_xlfn.NORM.DIST(0,$J136/2,$M136,TRUE))*$D136+($K136="Steady Growth")*(AND(DJ$6&gt;=$F136,DJ$6&lt;=$H136)*((DJ$6-$F136+1)/($J136*($J136+1)/2)*$D136))+($K136="custom")*CustCF!DD136</f>
        <v>0</v>
      </c>
      <c r="DK136" s="95">
        <f>($K136="Bell Curve")*(_xlfn.NORM.DIST(AND(DK$6&gt;=$F136,DK$6&lt;=$H136)*(DK$6-$F136+1),$J136/2,$M136,TRUE)-_xlfn.NORM.DIST(AND(DK$6&gt;=$F136,DK$6&lt;=$H136)*(DJ$6-$F136+1),$J136/2,$M136,TRUE))/(1-2*_xlfn.NORM.DIST(0,$J136/2,$M136,TRUE))*$D136+($K136="Steady Growth")*(AND(DK$6&gt;=$F136,DK$6&lt;=$H136)*((DK$6-$F136+1)/($J136*($J136+1)/2)*$D136))+($K136="custom")*CustCF!DE136</f>
        <v>0</v>
      </c>
      <c r="DL136" s="95">
        <f>($K136="Bell Curve")*(_xlfn.NORM.DIST(AND(DL$6&gt;=$F136,DL$6&lt;=$H136)*(DL$6-$F136+1),$J136/2,$M136,TRUE)-_xlfn.NORM.DIST(AND(DL$6&gt;=$F136,DL$6&lt;=$H136)*(DK$6-$F136+1),$J136/2,$M136,TRUE))/(1-2*_xlfn.NORM.DIST(0,$J136/2,$M136,TRUE))*$D136+($K136="Steady Growth")*(AND(DL$6&gt;=$F136,DL$6&lt;=$H136)*((DL$6-$F136+1)/($J136*($J136+1)/2)*$D136))+($K136="custom")*CustCF!DF136</f>
        <v>0</v>
      </c>
      <c r="DM136" s="95">
        <f>($K136="Bell Curve")*(_xlfn.NORM.DIST(AND(DM$6&gt;=$F136,DM$6&lt;=$H136)*(DM$6-$F136+1),$J136/2,$M136,TRUE)-_xlfn.NORM.DIST(AND(DM$6&gt;=$F136,DM$6&lt;=$H136)*(DL$6-$F136+1),$J136/2,$M136,TRUE))/(1-2*_xlfn.NORM.DIST(0,$J136/2,$M136,TRUE))*$D136+($K136="Steady Growth")*(AND(DM$6&gt;=$F136,DM$6&lt;=$H136)*((DM$6-$F136+1)/($J136*($J136+1)/2)*$D136))+($K136="custom")*CustCF!DG136</f>
        <v>0</v>
      </c>
      <c r="DN136" s="95">
        <f>($K136="Bell Curve")*(_xlfn.NORM.DIST(AND(DN$6&gt;=$F136,DN$6&lt;=$H136)*(DN$6-$F136+1),$J136/2,$M136,TRUE)-_xlfn.NORM.DIST(AND(DN$6&gt;=$F136,DN$6&lt;=$H136)*(DM$6-$F136+1),$J136/2,$M136,TRUE))/(1-2*_xlfn.NORM.DIST(0,$J136/2,$M136,TRUE))*$D136+($K136="Steady Growth")*(AND(DN$6&gt;=$F136,DN$6&lt;=$H136)*((DN$6-$F136+1)/($J136*($J136+1)/2)*$D136))+($K136="custom")*CustCF!DH136</f>
        <v>0</v>
      </c>
      <c r="DO136" s="95">
        <f>($K136="Bell Curve")*(_xlfn.NORM.DIST(AND(DO$6&gt;=$F136,DO$6&lt;=$H136)*(DO$6-$F136+1),$J136/2,$M136,TRUE)-_xlfn.NORM.DIST(AND(DO$6&gt;=$F136,DO$6&lt;=$H136)*(DN$6-$F136+1),$J136/2,$M136,TRUE))/(1-2*_xlfn.NORM.DIST(0,$J136/2,$M136,TRUE))*$D136+($K136="Steady Growth")*(AND(DO$6&gt;=$F136,DO$6&lt;=$H136)*((DO$6-$F136+1)/($J136*($J136+1)/2)*$D136))+($K136="custom")*CustCF!DI136</f>
        <v>0</v>
      </c>
      <c r="DP136" s="95">
        <f>($K136="Bell Curve")*(_xlfn.NORM.DIST(AND(DP$6&gt;=$F136,DP$6&lt;=$H136)*(DP$6-$F136+1),$J136/2,$M136,TRUE)-_xlfn.NORM.DIST(AND(DP$6&gt;=$F136,DP$6&lt;=$H136)*(DO$6-$F136+1),$J136/2,$M136,TRUE))/(1-2*_xlfn.NORM.DIST(0,$J136/2,$M136,TRUE))*$D136+($K136="Steady Growth")*(AND(DP$6&gt;=$F136,DP$6&lt;=$H136)*((DP$6-$F136+1)/($J136*($J136+1)/2)*$D136))+($K136="custom")*CustCF!DJ136</f>
        <v>0</v>
      </c>
      <c r="DQ136" s="95">
        <f>($K136="Bell Curve")*(_xlfn.NORM.DIST(AND(DQ$6&gt;=$F136,DQ$6&lt;=$H136)*(DQ$6-$F136+1),$J136/2,$M136,TRUE)-_xlfn.NORM.DIST(AND(DQ$6&gt;=$F136,DQ$6&lt;=$H136)*(DP$6-$F136+1),$J136/2,$M136,TRUE))/(1-2*_xlfn.NORM.DIST(0,$J136/2,$M136,TRUE))*$D136+($K136="Steady Growth")*(AND(DQ$6&gt;=$F136,DQ$6&lt;=$H136)*((DQ$6-$F136+1)/($J136*($J136+1)/2)*$D136))+($K136="custom")*CustCF!DK136</f>
        <v>0</v>
      </c>
      <c r="DR136" s="95">
        <f>($K136="Bell Curve")*(_xlfn.NORM.DIST(AND(DR$6&gt;=$F136,DR$6&lt;=$H136)*(DR$6-$F136+1),$J136/2,$M136,TRUE)-_xlfn.NORM.DIST(AND(DR$6&gt;=$F136,DR$6&lt;=$H136)*(DQ$6-$F136+1),$J136/2,$M136,TRUE))/(1-2*_xlfn.NORM.DIST(0,$J136/2,$M136,TRUE))*$D136+($K136="Steady Growth")*(AND(DR$6&gt;=$F136,DR$6&lt;=$H136)*((DR$6-$F136+1)/($J136*($J136+1)/2)*$D136))+($K136="custom")*CustCF!DL136</f>
        <v>0</v>
      </c>
      <c r="DS136" s="95">
        <f>($K136="Bell Curve")*(_xlfn.NORM.DIST(AND(DS$6&gt;=$F136,DS$6&lt;=$H136)*(DS$6-$F136+1),$J136/2,$M136,TRUE)-_xlfn.NORM.DIST(AND(DS$6&gt;=$F136,DS$6&lt;=$H136)*(DR$6-$F136+1),$J136/2,$M136,TRUE))/(1-2*_xlfn.NORM.DIST(0,$J136/2,$M136,TRUE))*$D136+($K136="Steady Growth")*(AND(DS$6&gt;=$F136,DS$6&lt;=$H136)*((DS$6-$F136+1)/($J136*($J136+1)/2)*$D136))+($K136="custom")*CustCF!DM136</f>
        <v>0</v>
      </c>
      <c r="DT136" s="95">
        <f>($K136="Bell Curve")*(_xlfn.NORM.DIST(AND(DT$6&gt;=$F136,DT$6&lt;=$H136)*(DT$6-$F136+1),$J136/2,$M136,TRUE)-_xlfn.NORM.DIST(AND(DT$6&gt;=$F136,DT$6&lt;=$H136)*(DS$6-$F136+1),$J136/2,$M136,TRUE))/(1-2*_xlfn.NORM.DIST(0,$J136/2,$M136,TRUE))*$D136+($K136="Steady Growth")*(AND(DT$6&gt;=$F136,DT$6&lt;=$H136)*((DT$6-$F136+1)/($J136*($J136+1)/2)*$D136))+($K136="custom")*CustCF!DN136</f>
        <v>0</v>
      </c>
      <c r="DU136" s="95">
        <f>($K136="Bell Curve")*(_xlfn.NORM.DIST(AND(DU$6&gt;=$F136,DU$6&lt;=$H136)*(DU$6-$F136+1),$J136/2,$M136,TRUE)-_xlfn.NORM.DIST(AND(DU$6&gt;=$F136,DU$6&lt;=$H136)*(DT$6-$F136+1),$J136/2,$M136,TRUE))/(1-2*_xlfn.NORM.DIST(0,$J136/2,$M136,TRUE))*$D136+($K136="Steady Growth")*(AND(DU$6&gt;=$F136,DU$6&lt;=$H136)*((DU$6-$F136+1)/($J136*($J136+1)/2)*$D136))+($K136="custom")*CustCF!DO136</f>
        <v>0</v>
      </c>
      <c r="DV136" s="95">
        <f>($K136="Bell Curve")*(_xlfn.NORM.DIST(AND(DV$6&gt;=$F136,DV$6&lt;=$H136)*(DV$6-$F136+1),$J136/2,$M136,TRUE)-_xlfn.NORM.DIST(AND(DV$6&gt;=$F136,DV$6&lt;=$H136)*(DU$6-$F136+1),$J136/2,$M136,TRUE))/(1-2*_xlfn.NORM.DIST(0,$J136/2,$M136,TRUE))*$D136+($K136="Steady Growth")*(AND(DV$6&gt;=$F136,DV$6&lt;=$H136)*((DV$6-$F136+1)/($J136*($J136+1)/2)*$D136))+($K136="custom")*CustCF!DP136</f>
        <v>0</v>
      </c>
      <c r="DW136" s="95">
        <f>($K136="Bell Curve")*(_xlfn.NORM.DIST(AND(DW$6&gt;=$F136,DW$6&lt;=$H136)*(DW$6-$F136+1),$J136/2,$M136,TRUE)-_xlfn.NORM.DIST(AND(DW$6&gt;=$F136,DW$6&lt;=$H136)*(DV$6-$F136+1),$J136/2,$M136,TRUE))/(1-2*_xlfn.NORM.DIST(0,$J136/2,$M136,TRUE))*$D136+($K136="Steady Growth")*(AND(DW$6&gt;=$F136,DW$6&lt;=$H136)*((DW$6-$F136+1)/($J136*($J136+1)/2)*$D136))+($K136="custom")*CustCF!DQ136</f>
        <v>0</v>
      </c>
      <c r="DX136" s="95">
        <f>($K136="Bell Curve")*(_xlfn.NORM.DIST(AND(DX$6&gt;=$F136,DX$6&lt;=$H136)*(DX$6-$F136+1),$J136/2,$M136,TRUE)-_xlfn.NORM.DIST(AND(DX$6&gt;=$F136,DX$6&lt;=$H136)*(DW$6-$F136+1),$J136/2,$M136,TRUE))/(1-2*_xlfn.NORM.DIST(0,$J136/2,$M136,TRUE))*$D136+($K136="Steady Growth")*(AND(DX$6&gt;=$F136,DX$6&lt;=$H136)*((DX$6-$F136+1)/($J136*($J136+1)/2)*$D136))+($K136="custom")*CustCF!DR136</f>
        <v>0</v>
      </c>
      <c r="DY136" s="95">
        <f>($K136="Bell Curve")*(_xlfn.NORM.DIST(AND(DY$6&gt;=$F136,DY$6&lt;=$H136)*(DY$6-$F136+1),$J136/2,$M136,TRUE)-_xlfn.NORM.DIST(AND(DY$6&gt;=$F136,DY$6&lt;=$H136)*(DX$6-$F136+1),$J136/2,$M136,TRUE))/(1-2*_xlfn.NORM.DIST(0,$J136/2,$M136,TRUE))*$D136+($K136="Steady Growth")*(AND(DY$6&gt;=$F136,DY$6&lt;=$H136)*((DY$6-$F136+1)/($J136*($J136+1)/2)*$D136))+($K136="custom")*CustCF!DS136</f>
        <v>0</v>
      </c>
      <c r="DZ136" s="95">
        <f>($K136="Bell Curve")*(_xlfn.NORM.DIST(AND(DZ$6&gt;=$F136,DZ$6&lt;=$H136)*(DZ$6-$F136+1),$J136/2,$M136,TRUE)-_xlfn.NORM.DIST(AND(DZ$6&gt;=$F136,DZ$6&lt;=$H136)*(DY$6-$F136+1),$J136/2,$M136,TRUE))/(1-2*_xlfn.NORM.DIST(0,$J136/2,$M136,TRUE))*$D136+($K136="Steady Growth")*(AND(DZ$6&gt;=$F136,DZ$6&lt;=$H136)*((DZ$6-$F136+1)/($J136*($J136+1)/2)*$D136))+($K136="custom")*CustCF!DT136</f>
        <v>0</v>
      </c>
      <c r="EA136" s="95">
        <f>($K136="Bell Curve")*(_xlfn.NORM.DIST(AND(EA$6&gt;=$F136,EA$6&lt;=$H136)*(EA$6-$F136+1),$J136/2,$M136,TRUE)-_xlfn.NORM.DIST(AND(EA$6&gt;=$F136,EA$6&lt;=$H136)*(DZ$6-$F136+1),$J136/2,$M136,TRUE))/(1-2*_xlfn.NORM.DIST(0,$J136/2,$M136,TRUE))*$D136+($K136="Steady Growth")*(AND(EA$6&gt;=$F136,EA$6&lt;=$H136)*((EA$6-$F136+1)/($J136*($J136+1)/2)*$D136))+($K136="custom")*CustCF!DU136</f>
        <v>0</v>
      </c>
      <c r="EB136" s="95">
        <f>($K136="Bell Curve")*(_xlfn.NORM.DIST(AND(EB$6&gt;=$F136,EB$6&lt;=$H136)*(EB$6-$F136+1),$J136/2,$M136,TRUE)-_xlfn.NORM.DIST(AND(EB$6&gt;=$F136,EB$6&lt;=$H136)*(EA$6-$F136+1),$J136/2,$M136,TRUE))/(1-2*_xlfn.NORM.DIST(0,$J136/2,$M136,TRUE))*$D136+($K136="Steady Growth")*(AND(EB$6&gt;=$F136,EB$6&lt;=$H136)*((EB$6-$F136+1)/($J136*($J136+1)/2)*$D136))+($K136="custom")*CustCF!DV136</f>
        <v>0</v>
      </c>
      <c r="EC136" s="95">
        <f>($K136="Bell Curve")*(_xlfn.NORM.DIST(AND(EC$6&gt;=$F136,EC$6&lt;=$H136)*(EC$6-$F136+1),$J136/2,$M136,TRUE)-_xlfn.NORM.DIST(AND(EC$6&gt;=$F136,EC$6&lt;=$H136)*(EB$6-$F136+1),$J136/2,$M136,TRUE))/(1-2*_xlfn.NORM.DIST(0,$J136/2,$M136,TRUE))*$D136+($K136="Steady Growth")*(AND(EC$6&gt;=$F136,EC$6&lt;=$H136)*((EC$6-$F136+1)/($J136*($J136+1)/2)*$D136))+($K136="custom")*CustCF!DW136</f>
        <v>0</v>
      </c>
      <c r="ED136" s="95">
        <f>($K136="Bell Curve")*(_xlfn.NORM.DIST(AND(ED$6&gt;=$F136,ED$6&lt;=$H136)*(ED$6-$F136+1),$J136/2,$M136,TRUE)-_xlfn.NORM.DIST(AND(ED$6&gt;=$F136,ED$6&lt;=$H136)*(EC$6-$F136+1),$J136/2,$M136,TRUE))/(1-2*_xlfn.NORM.DIST(0,$J136/2,$M136,TRUE))*$D136+($K136="Steady Growth")*(AND(ED$6&gt;=$F136,ED$6&lt;=$H136)*((ED$6-$F136+1)/($J136*($J136+1)/2)*$D136))+($K136="custom")*CustCF!DX136</f>
        <v>0</v>
      </c>
      <c r="EE136" s="95">
        <f>($K136="Bell Curve")*(_xlfn.NORM.DIST(AND(EE$6&gt;=$F136,EE$6&lt;=$H136)*(EE$6-$F136+1),$J136/2,$M136,TRUE)-_xlfn.NORM.DIST(AND(EE$6&gt;=$F136,EE$6&lt;=$H136)*(ED$6-$F136+1),$J136/2,$M136,TRUE))/(1-2*_xlfn.NORM.DIST(0,$J136/2,$M136,TRUE))*$D136+($K136="Steady Growth")*(AND(EE$6&gt;=$F136,EE$6&lt;=$H136)*((EE$6-$F136+1)/($J136*($J136+1)/2)*$D136))+($K136="custom")*CustCF!DY136</f>
        <v>0</v>
      </c>
      <c r="EF136" s="95">
        <f>($K136="Bell Curve")*(_xlfn.NORM.DIST(AND(EF$6&gt;=$F136,EF$6&lt;=$H136)*(EF$6-$F136+1),$J136/2,$M136,TRUE)-_xlfn.NORM.DIST(AND(EF$6&gt;=$F136,EF$6&lt;=$H136)*(EE$6-$F136+1),$J136/2,$M136,TRUE))/(1-2*_xlfn.NORM.DIST(0,$J136/2,$M136,TRUE))*$D136+($K136="Steady Growth")*(AND(EF$6&gt;=$F136,EF$6&lt;=$H136)*((EF$6-$F136+1)/($J136*($J136+1)/2)*$D136))+($K136="custom")*CustCF!DZ136</f>
        <v>0</v>
      </c>
      <c r="EG136" s="95">
        <f>($K136="Bell Curve")*(_xlfn.NORM.DIST(AND(EG$6&gt;=$F136,EG$6&lt;=$H136)*(EG$6-$F136+1),$J136/2,$M136,TRUE)-_xlfn.NORM.DIST(AND(EG$6&gt;=$F136,EG$6&lt;=$H136)*(EF$6-$F136+1),$J136/2,$M136,TRUE))/(1-2*_xlfn.NORM.DIST(0,$J136/2,$M136,TRUE))*$D136+($K136="Steady Growth")*(AND(EG$6&gt;=$F136,EG$6&lt;=$H136)*((EG$6-$F136+1)/($J136*($J136+1)/2)*$D136))+($K136="custom")*CustCF!EA136</f>
        <v>0</v>
      </c>
      <c r="EH136" s="95">
        <f>($K136="Bell Curve")*(_xlfn.NORM.DIST(AND(EH$6&gt;=$F136,EH$6&lt;=$H136)*(EH$6-$F136+1),$J136/2,$M136,TRUE)-_xlfn.NORM.DIST(AND(EH$6&gt;=$F136,EH$6&lt;=$H136)*(EG$6-$F136+1),$J136/2,$M136,TRUE))/(1-2*_xlfn.NORM.DIST(0,$J136/2,$M136,TRUE))*$D136+($K136="Steady Growth")*(AND(EH$6&gt;=$F136,EH$6&lt;=$H136)*((EH$6-$F136+1)/($J136*($J136+1)/2)*$D136))+($K136="custom")*CustCF!EB136</f>
        <v>0</v>
      </c>
      <c r="EI136" s="95">
        <f>($K136="Bell Curve")*(_xlfn.NORM.DIST(AND(EI$6&gt;=$F136,EI$6&lt;=$H136)*(EI$6-$F136+1),$J136/2,$M136,TRUE)-_xlfn.NORM.DIST(AND(EI$6&gt;=$F136,EI$6&lt;=$H136)*(EH$6-$F136+1),$J136/2,$M136,TRUE))/(1-2*_xlfn.NORM.DIST(0,$J136/2,$M136,TRUE))*$D136+($K136="Steady Growth")*(AND(EI$6&gt;=$F136,EI$6&lt;=$H136)*((EI$6-$F136+1)/($J136*($J136+1)/2)*$D136))+($K136="custom")*CustCF!EC136</f>
        <v>0</v>
      </c>
      <c r="EJ136" s="95">
        <f>($K136="Bell Curve")*(_xlfn.NORM.DIST(AND(EJ$6&gt;=$F136,EJ$6&lt;=$H136)*(EJ$6-$F136+1),$J136/2,$M136,TRUE)-_xlfn.NORM.DIST(AND(EJ$6&gt;=$F136,EJ$6&lt;=$H136)*(EI$6-$F136+1),$J136/2,$M136,TRUE))/(1-2*_xlfn.NORM.DIST(0,$J136/2,$M136,TRUE))*$D136+($K136="Steady Growth")*(AND(EJ$6&gt;=$F136,EJ$6&lt;=$H136)*((EJ$6-$F136+1)/($J136*($J136+1)/2)*$D136))+($K136="custom")*CustCF!ED136</f>
        <v>0</v>
      </c>
      <c r="EK136" s="95">
        <f>($K136="Bell Curve")*(_xlfn.NORM.DIST(AND(EK$6&gt;=$F136,EK$6&lt;=$H136)*(EK$6-$F136+1),$J136/2,$M136,TRUE)-_xlfn.NORM.DIST(AND(EK$6&gt;=$F136,EK$6&lt;=$H136)*(EJ$6-$F136+1),$J136/2,$M136,TRUE))/(1-2*_xlfn.NORM.DIST(0,$J136/2,$M136,TRUE))*$D136+($K136="Steady Growth")*(AND(EK$6&gt;=$F136,EK$6&lt;=$H136)*((EK$6-$F136+1)/($J136*($J136+1)/2)*$D136))+($K136="custom")*CustCF!EE136</f>
        <v>0</v>
      </c>
      <c r="EL136" s="95">
        <f>($K136="Bell Curve")*(_xlfn.NORM.DIST(AND(EL$6&gt;=$F136,EL$6&lt;=$H136)*(EL$6-$F136+1),$J136/2,$M136,TRUE)-_xlfn.NORM.DIST(AND(EL$6&gt;=$F136,EL$6&lt;=$H136)*(EK$6-$F136+1),$J136/2,$M136,TRUE))/(1-2*_xlfn.NORM.DIST(0,$J136/2,$M136,TRUE))*$D136+($K136="Steady Growth")*(AND(EL$6&gt;=$F136,EL$6&lt;=$H136)*((EL$6-$F136+1)/($J136*($J136+1)/2)*$D136))+($K136="custom")*CustCF!EF136</f>
        <v>0</v>
      </c>
      <c r="EM136" s="95">
        <f>($K136="Bell Curve")*(_xlfn.NORM.DIST(AND(EM$6&gt;=$F136,EM$6&lt;=$H136)*(EM$6-$F136+1),$J136/2,$M136,TRUE)-_xlfn.NORM.DIST(AND(EM$6&gt;=$F136,EM$6&lt;=$H136)*(EL$6-$F136+1),$J136/2,$M136,TRUE))/(1-2*_xlfn.NORM.DIST(0,$J136/2,$M136,TRUE))*$D136+($K136="Steady Growth")*(AND(EM$6&gt;=$F136,EM$6&lt;=$H136)*((EM$6-$F136+1)/($J136*($J136+1)/2)*$D136))+($K136="custom")*CustCF!EG136</f>
        <v>0</v>
      </c>
      <c r="EN136" s="95">
        <f>($K136="Bell Curve")*(_xlfn.NORM.DIST(AND(EN$6&gt;=$F136,EN$6&lt;=$H136)*(EN$6-$F136+1),$J136/2,$M136,TRUE)-_xlfn.NORM.DIST(AND(EN$6&gt;=$F136,EN$6&lt;=$H136)*(EM$6-$F136+1),$J136/2,$M136,TRUE))/(1-2*_xlfn.NORM.DIST(0,$J136/2,$M136,TRUE))*$D136+($K136="Steady Growth")*(AND(EN$6&gt;=$F136,EN$6&lt;=$H136)*((EN$6-$F136+1)/($J136*($J136+1)/2)*$D136))+($K136="custom")*CustCF!EH136</f>
        <v>0</v>
      </c>
      <c r="EO136" s="95">
        <f>($K136="Bell Curve")*(_xlfn.NORM.DIST(AND(EO$6&gt;=$F136,EO$6&lt;=$H136)*(EO$6-$F136+1),$J136/2,$M136,TRUE)-_xlfn.NORM.DIST(AND(EO$6&gt;=$F136,EO$6&lt;=$H136)*(EN$6-$F136+1),$J136/2,$M136,TRUE))/(1-2*_xlfn.NORM.DIST(0,$J136/2,$M136,TRUE))*$D136+($K136="Steady Growth")*(AND(EO$6&gt;=$F136,EO$6&lt;=$H136)*((EO$6-$F136+1)/($J136*($J136+1)/2)*$D136))+($K136="custom")*CustCF!EI136</f>
        <v>0</v>
      </c>
      <c r="EP136" s="95">
        <f>($K136="Bell Curve")*(_xlfn.NORM.DIST(AND(EP$6&gt;=$F136,EP$6&lt;=$H136)*(EP$6-$F136+1),$J136/2,$M136,TRUE)-_xlfn.NORM.DIST(AND(EP$6&gt;=$F136,EP$6&lt;=$H136)*(EO$6-$F136+1),$J136/2,$M136,TRUE))/(1-2*_xlfn.NORM.DIST(0,$J136/2,$M136,TRUE))*$D136+($K136="Steady Growth")*(AND(EP$6&gt;=$F136,EP$6&lt;=$H136)*((EP$6-$F136+1)/($J136*($J136+1)/2)*$D136))+($K136="custom")*CustCF!EJ136</f>
        <v>0</v>
      </c>
      <c r="EQ136" s="95">
        <f>($K136="Bell Curve")*(_xlfn.NORM.DIST(AND(EQ$6&gt;=$F136,EQ$6&lt;=$H136)*(EQ$6-$F136+1),$J136/2,$M136,TRUE)-_xlfn.NORM.DIST(AND(EQ$6&gt;=$F136,EQ$6&lt;=$H136)*(EP$6-$F136+1),$J136/2,$M136,TRUE))/(1-2*_xlfn.NORM.DIST(0,$J136/2,$M136,TRUE))*$D136+($K136="Steady Growth")*(AND(EQ$6&gt;=$F136,EQ$6&lt;=$H136)*((EQ$6-$F136+1)/($J136*($J136+1)/2)*$D136))+($K136="custom")*CustCF!EK136</f>
        <v>0</v>
      </c>
      <c r="ER136" s="95">
        <f>($K136="Bell Curve")*(_xlfn.NORM.DIST(AND(ER$6&gt;=$F136,ER$6&lt;=$H136)*(ER$6-$F136+1),$J136/2,$M136,TRUE)-_xlfn.NORM.DIST(AND(ER$6&gt;=$F136,ER$6&lt;=$H136)*(EQ$6-$F136+1),$J136/2,$M136,TRUE))/(1-2*_xlfn.NORM.DIST(0,$J136/2,$M136,TRUE))*$D136+($K136="Steady Growth")*(AND(ER$6&gt;=$F136,ER$6&lt;=$H136)*((ER$6-$F136+1)/($J136*($J136+1)/2)*$D136))+($K136="custom")*CustCF!EL136</f>
        <v>0</v>
      </c>
      <c r="ES136" s="95">
        <f>($K136="Bell Curve")*(_xlfn.NORM.DIST(AND(ES$6&gt;=$F136,ES$6&lt;=$H136)*(ES$6-$F136+1),$J136/2,$M136,TRUE)-_xlfn.NORM.DIST(AND(ES$6&gt;=$F136,ES$6&lt;=$H136)*(ER$6-$F136+1),$J136/2,$M136,TRUE))/(1-2*_xlfn.NORM.DIST(0,$J136/2,$M136,TRUE))*$D136+($K136="Steady Growth")*(AND(ES$6&gt;=$F136,ES$6&lt;=$H136)*((ES$6-$F136+1)/($J136*($J136+1)/2)*$D136))+($K136="custom")*CustCF!EM136</f>
        <v>0</v>
      </c>
      <c r="ET136" s="95">
        <f>($K136="Bell Curve")*(_xlfn.NORM.DIST(AND(ET$6&gt;=$F136,ET$6&lt;=$H136)*(ET$6-$F136+1),$J136/2,$M136,TRUE)-_xlfn.NORM.DIST(AND(ET$6&gt;=$F136,ET$6&lt;=$H136)*(ES$6-$F136+1),$J136/2,$M136,TRUE))/(1-2*_xlfn.NORM.DIST(0,$J136/2,$M136,TRUE))*$D136+($K136="Steady Growth")*(AND(ET$6&gt;=$F136,ET$6&lt;=$H136)*((ET$6-$F136+1)/($J136*($J136+1)/2)*$D136))+($K136="custom")*CustCF!EN136</f>
        <v>0</v>
      </c>
      <c r="EU136" s="95">
        <f>($K136="Bell Curve")*(_xlfn.NORM.DIST(AND(EU$6&gt;=$F136,EU$6&lt;=$H136)*(EU$6-$F136+1),$J136/2,$M136,TRUE)-_xlfn.NORM.DIST(AND(EU$6&gt;=$F136,EU$6&lt;=$H136)*(ET$6-$F136+1),$J136/2,$M136,TRUE))/(1-2*_xlfn.NORM.DIST(0,$J136/2,$M136,TRUE))*$D136+($K136="Steady Growth")*(AND(EU$6&gt;=$F136,EU$6&lt;=$H136)*((EU$6-$F136+1)/($J136*($J136+1)/2)*$D136))+($K136="custom")*CustCF!EO136</f>
        <v>0</v>
      </c>
      <c r="EV136" s="95">
        <f>($K136="Bell Curve")*(_xlfn.NORM.DIST(AND(EV$6&gt;=$F136,EV$6&lt;=$H136)*(EV$6-$F136+1),$J136/2,$M136,TRUE)-_xlfn.NORM.DIST(AND(EV$6&gt;=$F136,EV$6&lt;=$H136)*(EU$6-$F136+1),$J136/2,$M136,TRUE))/(1-2*_xlfn.NORM.DIST(0,$J136/2,$M136,TRUE))*$D136+($K136="Steady Growth")*(AND(EV$6&gt;=$F136,EV$6&lt;=$H136)*((EV$6-$F136+1)/($J136*($J136+1)/2)*$D136))+($K136="custom")*CustCF!EP136</f>
        <v>0</v>
      </c>
      <c r="EW136" s="95">
        <f>($K136="Bell Curve")*(_xlfn.NORM.DIST(AND(EW$6&gt;=$F136,EW$6&lt;=$H136)*(EW$6-$F136+1),$J136/2,$M136,TRUE)-_xlfn.NORM.DIST(AND(EW$6&gt;=$F136,EW$6&lt;=$H136)*(EV$6-$F136+1),$J136/2,$M136,TRUE))/(1-2*_xlfn.NORM.DIST(0,$J136/2,$M136,TRUE))*$D136+($K136="Steady Growth")*(AND(EW$6&gt;=$F136,EW$6&lt;=$H136)*((EW$6-$F136+1)/($J136*($J136+1)/2)*$D136))+($K136="custom")*CustCF!EQ136</f>
        <v>0</v>
      </c>
      <c r="EX136" s="95">
        <f>($K136="Bell Curve")*(_xlfn.NORM.DIST(AND(EX$6&gt;=$F136,EX$6&lt;=$H136)*(EX$6-$F136+1),$J136/2,$M136,TRUE)-_xlfn.NORM.DIST(AND(EX$6&gt;=$F136,EX$6&lt;=$H136)*(EW$6-$F136+1),$J136/2,$M136,TRUE))/(1-2*_xlfn.NORM.DIST(0,$J136/2,$M136,TRUE))*$D136+($K136="Steady Growth")*(AND(EX$6&gt;=$F136,EX$6&lt;=$H136)*((EX$6-$F136+1)/($J136*($J136+1)/2)*$D136))+($K136="custom")*CustCF!ER136</f>
        <v>0</v>
      </c>
      <c r="EY136" s="95">
        <f>($K136="Bell Curve")*(_xlfn.NORM.DIST(AND(EY$6&gt;=$F136,EY$6&lt;=$H136)*(EY$6-$F136+1),$J136/2,$M136,TRUE)-_xlfn.NORM.DIST(AND(EY$6&gt;=$F136,EY$6&lt;=$H136)*(EX$6-$F136+1),$J136/2,$M136,TRUE))/(1-2*_xlfn.NORM.DIST(0,$J136/2,$M136,TRUE))*$D136+($K136="Steady Growth")*(AND(EY$6&gt;=$F136,EY$6&lt;=$H136)*((EY$6-$F136+1)/($J136*($J136+1)/2)*$D136))+($K136="custom")*CustCF!ES136</f>
        <v>0</v>
      </c>
      <c r="EZ136" s="95">
        <f>($K136="Bell Curve")*(_xlfn.NORM.DIST(AND(EZ$6&gt;=$F136,EZ$6&lt;=$H136)*(EZ$6-$F136+1),$J136/2,$M136,TRUE)-_xlfn.NORM.DIST(AND(EZ$6&gt;=$F136,EZ$6&lt;=$H136)*(EY$6-$F136+1),$J136/2,$M136,TRUE))/(1-2*_xlfn.NORM.DIST(0,$J136/2,$M136,TRUE))*$D136+($K136="Steady Growth")*(AND(EZ$6&gt;=$F136,EZ$6&lt;=$H136)*((EZ$6-$F136+1)/($J136*($J136+1)/2)*$D136))+($K136="custom")*CustCF!ET136</f>
        <v>0</v>
      </c>
      <c r="FA136" s="95">
        <f>($K136="Bell Curve")*(_xlfn.NORM.DIST(AND(FA$6&gt;=$F136,FA$6&lt;=$H136)*(FA$6-$F136+1),$J136/2,$M136,TRUE)-_xlfn.NORM.DIST(AND(FA$6&gt;=$F136,FA$6&lt;=$H136)*(EZ$6-$F136+1),$J136/2,$M136,TRUE))/(1-2*_xlfn.NORM.DIST(0,$J136/2,$M136,TRUE))*$D136+($K136="Steady Growth")*(AND(FA$6&gt;=$F136,FA$6&lt;=$H136)*((FA$6-$F136+1)/($J136*($J136+1)/2)*$D136))+($K136="custom")*CustCF!EU136</f>
        <v>0</v>
      </c>
      <c r="FB136" s="95">
        <f>($K136="Bell Curve")*(_xlfn.NORM.DIST(AND(FB$6&gt;=$F136,FB$6&lt;=$H136)*(FB$6-$F136+1),$J136/2,$M136,TRUE)-_xlfn.NORM.DIST(AND(FB$6&gt;=$F136,FB$6&lt;=$H136)*(FA$6-$F136+1),$J136/2,$M136,TRUE))/(1-2*_xlfn.NORM.DIST(0,$J136/2,$M136,TRUE))*$D136+($K136="Steady Growth")*(AND(FB$6&gt;=$F136,FB$6&lt;=$H136)*((FB$6-$F136+1)/($J136*($J136+1)/2)*$D136))+($K136="custom")*CustCF!EV136</f>
        <v>0</v>
      </c>
      <c r="FC136" s="95">
        <f>($K136="Bell Curve")*(_xlfn.NORM.DIST(AND(FC$6&gt;=$F136,FC$6&lt;=$H136)*(FC$6-$F136+1),$J136/2,$M136,TRUE)-_xlfn.NORM.DIST(AND(FC$6&gt;=$F136,FC$6&lt;=$H136)*(FB$6-$F136+1),$J136/2,$M136,TRUE))/(1-2*_xlfn.NORM.DIST(0,$J136/2,$M136,TRUE))*$D136+($K136="Steady Growth")*(AND(FC$6&gt;=$F136,FC$6&lt;=$H136)*((FC$6-$F136+1)/($J136*($J136+1)/2)*$D136))+($K136="custom")*CustCF!EW136</f>
        <v>0</v>
      </c>
      <c r="FD136" s="95">
        <f>($K136="Bell Curve")*(_xlfn.NORM.DIST(AND(FD$6&gt;=$F136,FD$6&lt;=$H136)*(FD$6-$F136+1),$J136/2,$M136,TRUE)-_xlfn.NORM.DIST(AND(FD$6&gt;=$F136,FD$6&lt;=$H136)*(FC$6-$F136+1),$J136/2,$M136,TRUE))/(1-2*_xlfn.NORM.DIST(0,$J136/2,$M136,TRUE))*$D136+($K136="Steady Growth")*(AND(FD$6&gt;=$F136,FD$6&lt;=$H136)*((FD$6-$F136+1)/($J136*($J136+1)/2)*$D136))+($K136="custom")*CustCF!EX136</f>
        <v>0</v>
      </c>
      <c r="FE136" s="95">
        <f>($K136="Bell Curve")*(_xlfn.NORM.DIST(AND(FE$6&gt;=$F136,FE$6&lt;=$H136)*(FE$6-$F136+1),$J136/2,$M136,TRUE)-_xlfn.NORM.DIST(AND(FE$6&gt;=$F136,FE$6&lt;=$H136)*(FD$6-$F136+1),$J136/2,$M136,TRUE))/(1-2*_xlfn.NORM.DIST(0,$J136/2,$M136,TRUE))*$D136+($K136="Steady Growth")*(AND(FE$6&gt;=$F136,FE$6&lt;=$H136)*((FE$6-$F136+1)/($J136*($J136+1)/2)*$D136))+($K136="custom")*CustCF!EY136</f>
        <v>0</v>
      </c>
      <c r="FF136" s="95">
        <f>($K136="Bell Curve")*(_xlfn.NORM.DIST(AND(FF$6&gt;=$F136,FF$6&lt;=$H136)*(FF$6-$F136+1),$J136/2,$M136,TRUE)-_xlfn.NORM.DIST(AND(FF$6&gt;=$F136,FF$6&lt;=$H136)*(FE$6-$F136+1),$J136/2,$M136,TRUE))/(1-2*_xlfn.NORM.DIST(0,$J136/2,$M136,TRUE))*$D136+($K136="Steady Growth")*(AND(FF$6&gt;=$F136,FF$6&lt;=$H136)*((FF$6-$F136+1)/($J136*($J136+1)/2)*$D136))+($K136="custom")*CustCF!EZ136</f>
        <v>0</v>
      </c>
      <c r="FG136" s="95">
        <f>($K136="Bell Curve")*(_xlfn.NORM.DIST(AND(FG$6&gt;=$F136,FG$6&lt;=$H136)*(FG$6-$F136+1),$J136/2,$M136,TRUE)-_xlfn.NORM.DIST(AND(FG$6&gt;=$F136,FG$6&lt;=$H136)*(FF$6-$F136+1),$J136/2,$M136,TRUE))/(1-2*_xlfn.NORM.DIST(0,$J136/2,$M136,TRUE))*$D136+($K136="Steady Growth")*(AND(FG$6&gt;=$F136,FG$6&lt;=$H136)*((FG$6-$F136+1)/($J136*($J136+1)/2)*$D136))+($K136="custom")*CustCF!FA136</f>
        <v>0</v>
      </c>
      <c r="FH136" s="95">
        <f>($K136="Bell Curve")*(_xlfn.NORM.DIST(AND(FH$6&gt;=$F136,FH$6&lt;=$H136)*(FH$6-$F136+1),$J136/2,$M136,TRUE)-_xlfn.NORM.DIST(AND(FH$6&gt;=$F136,FH$6&lt;=$H136)*(FG$6-$F136+1),$J136/2,$M136,TRUE))/(1-2*_xlfn.NORM.DIST(0,$J136/2,$M136,TRUE))*$D136+($K136="Steady Growth")*(AND(FH$6&gt;=$F136,FH$6&lt;=$H136)*((FH$6-$F136+1)/($J136*($J136+1)/2)*$D136))+($K136="custom")*CustCF!FB136</f>
        <v>0</v>
      </c>
      <c r="FI136" s="95">
        <f>($K136="Bell Curve")*(_xlfn.NORM.DIST(AND(FI$6&gt;=$F136,FI$6&lt;=$H136)*(FI$6-$F136+1),$J136/2,$M136,TRUE)-_xlfn.NORM.DIST(AND(FI$6&gt;=$F136,FI$6&lt;=$H136)*(FH$6-$F136+1),$J136/2,$M136,TRUE))/(1-2*_xlfn.NORM.DIST(0,$J136/2,$M136,TRUE))*$D136+($K136="Steady Growth")*(AND(FI$6&gt;=$F136,FI$6&lt;=$H136)*((FI$6-$F136+1)/($J136*($J136+1)/2)*$D136))+($K136="custom")*CustCF!FC136</f>
        <v>0</v>
      </c>
      <c r="FJ136" s="95">
        <f>($K136="Bell Curve")*(_xlfn.NORM.DIST(AND(FJ$6&gt;=$F136,FJ$6&lt;=$H136)*(FJ$6-$F136+1),$J136/2,$M136,TRUE)-_xlfn.NORM.DIST(AND(FJ$6&gt;=$F136,FJ$6&lt;=$H136)*(FI$6-$F136+1),$J136/2,$M136,TRUE))/(1-2*_xlfn.NORM.DIST(0,$J136/2,$M136,TRUE))*$D136+($K136="Steady Growth")*(AND(FJ$6&gt;=$F136,FJ$6&lt;=$H136)*((FJ$6-$F136+1)/($J136*($J136+1)/2)*$D136))+($K136="custom")*CustCF!FD136</f>
        <v>0</v>
      </c>
      <c r="FK136" s="95">
        <f>($K136="Bell Curve")*(_xlfn.NORM.DIST(AND(FK$6&gt;=$F136,FK$6&lt;=$H136)*(FK$6-$F136+1),$J136/2,$M136,TRUE)-_xlfn.NORM.DIST(AND(FK$6&gt;=$F136,FK$6&lt;=$H136)*(FJ$6-$F136+1),$J136/2,$M136,TRUE))/(1-2*_xlfn.NORM.DIST(0,$J136/2,$M136,TRUE))*$D136+($K136="Steady Growth")*(AND(FK$6&gt;=$F136,FK$6&lt;=$H136)*((FK$6-$F136+1)/($J136*($J136+1)/2)*$D136))+($K136="custom")*CustCF!FE136</f>
        <v>0</v>
      </c>
      <c r="FL136" s="95">
        <f>($K136="Bell Curve")*(_xlfn.NORM.DIST(AND(FL$6&gt;=$F136,FL$6&lt;=$H136)*(FL$6-$F136+1),$J136/2,$M136,TRUE)-_xlfn.NORM.DIST(AND(FL$6&gt;=$F136,FL$6&lt;=$H136)*(FK$6-$F136+1),$J136/2,$M136,TRUE))/(1-2*_xlfn.NORM.DIST(0,$J136/2,$M136,TRUE))*$D136+($K136="Steady Growth")*(AND(FL$6&gt;=$F136,FL$6&lt;=$H136)*((FL$6-$F136+1)/($J136*($J136+1)/2)*$D136))+($K136="custom")*CustCF!FF136</f>
        <v>0</v>
      </c>
      <c r="FM136" s="95">
        <f>($K136="Bell Curve")*(_xlfn.NORM.DIST(AND(FM$6&gt;=$F136,FM$6&lt;=$H136)*(FM$6-$F136+1),$J136/2,$M136,TRUE)-_xlfn.NORM.DIST(AND(FM$6&gt;=$F136,FM$6&lt;=$H136)*(FL$6-$F136+1),$J136/2,$M136,TRUE))/(1-2*_xlfn.NORM.DIST(0,$J136/2,$M136,TRUE))*$D136+($K136="Steady Growth")*(AND(FM$6&gt;=$F136,FM$6&lt;=$H136)*((FM$6-$F136+1)/($J136*($J136+1)/2)*$D136))+($K136="custom")*CustCF!FG136</f>
        <v>0</v>
      </c>
      <c r="FN136" s="95">
        <f>($K136="Bell Curve")*(_xlfn.NORM.DIST(AND(FN$6&gt;=$F136,FN$6&lt;=$H136)*(FN$6-$F136+1),$J136/2,$M136,TRUE)-_xlfn.NORM.DIST(AND(FN$6&gt;=$F136,FN$6&lt;=$H136)*(FM$6-$F136+1),$J136/2,$M136,TRUE))/(1-2*_xlfn.NORM.DIST(0,$J136/2,$M136,TRUE))*$D136+($K136="Steady Growth")*(AND(FN$6&gt;=$F136,FN$6&lt;=$H136)*((FN$6-$F136+1)/($J136*($J136+1)/2)*$D136))+($K136="custom")*CustCF!FH136</f>
        <v>0</v>
      </c>
      <c r="FO136" s="95">
        <f>($K136="Bell Curve")*(_xlfn.NORM.DIST(AND(FO$6&gt;=$F136,FO$6&lt;=$H136)*(FO$6-$F136+1),$J136/2,$M136,TRUE)-_xlfn.NORM.DIST(AND(FO$6&gt;=$F136,FO$6&lt;=$H136)*(FN$6-$F136+1),$J136/2,$M136,TRUE))/(1-2*_xlfn.NORM.DIST(0,$J136/2,$M136,TRUE))*$D136+($K136="Steady Growth")*(AND(FO$6&gt;=$F136,FO$6&lt;=$H136)*((FO$6-$F136+1)/($J136*($J136+1)/2)*$D136))+($K136="custom")*CustCF!FI136</f>
        <v>0</v>
      </c>
      <c r="FP136" s="95">
        <f>($K136="Bell Curve")*(_xlfn.NORM.DIST(AND(FP$6&gt;=$F136,FP$6&lt;=$H136)*(FP$6-$F136+1),$J136/2,$M136,TRUE)-_xlfn.NORM.DIST(AND(FP$6&gt;=$F136,FP$6&lt;=$H136)*(FO$6-$F136+1),$J136/2,$M136,TRUE))/(1-2*_xlfn.NORM.DIST(0,$J136/2,$M136,TRUE))*$D136+($K136="Steady Growth")*(AND(FP$6&gt;=$F136,FP$6&lt;=$H136)*((FP$6-$F136+1)/($J136*($J136+1)/2)*$D136))+($K136="custom")*CustCF!FJ136</f>
        <v>0</v>
      </c>
      <c r="FQ136" s="95">
        <f>($K136="Bell Curve")*(_xlfn.NORM.DIST(AND(FQ$6&gt;=$F136,FQ$6&lt;=$H136)*(FQ$6-$F136+1),$J136/2,$M136,TRUE)-_xlfn.NORM.DIST(AND(FQ$6&gt;=$F136,FQ$6&lt;=$H136)*(FP$6-$F136+1),$J136/2,$M136,TRUE))/(1-2*_xlfn.NORM.DIST(0,$J136/2,$M136,TRUE))*$D136+($K136="Steady Growth")*(AND(FQ$6&gt;=$F136,FQ$6&lt;=$H136)*((FQ$6-$F136+1)/($J136*($J136+1)/2)*$D136))+($K136="custom")*CustCF!FK136</f>
        <v>0</v>
      </c>
      <c r="FR136" s="95">
        <f>($K136="Bell Curve")*(_xlfn.NORM.DIST(AND(FR$6&gt;=$F136,FR$6&lt;=$H136)*(FR$6-$F136+1),$J136/2,$M136,TRUE)-_xlfn.NORM.DIST(AND(FR$6&gt;=$F136,FR$6&lt;=$H136)*(FQ$6-$F136+1),$J136/2,$M136,TRUE))/(1-2*_xlfn.NORM.DIST(0,$J136/2,$M136,TRUE))*$D136+($K136="Steady Growth")*(AND(FR$6&gt;=$F136,FR$6&lt;=$H136)*((FR$6-$F136+1)/($J136*($J136+1)/2)*$D136))+($K136="custom")*CustCF!FL136</f>
        <v>0</v>
      </c>
      <c r="FS136" s="95">
        <f>($K136="Bell Curve")*(_xlfn.NORM.DIST(AND(FS$6&gt;=$F136,FS$6&lt;=$H136)*(FS$6-$F136+1),$J136/2,$M136,TRUE)-_xlfn.NORM.DIST(AND(FS$6&gt;=$F136,FS$6&lt;=$H136)*(FR$6-$F136+1),$J136/2,$M136,TRUE))/(1-2*_xlfn.NORM.DIST(0,$J136/2,$M136,TRUE))*$D136+($K136="Steady Growth")*(AND(FS$6&gt;=$F136,FS$6&lt;=$H136)*((FS$6-$F136+1)/($J136*($J136+1)/2)*$D136))+($K136="custom")*CustCF!FM136</f>
        <v>0</v>
      </c>
      <c r="FT136" s="95">
        <f>($K136="Bell Curve")*(_xlfn.NORM.DIST(AND(FT$6&gt;=$F136,FT$6&lt;=$H136)*(FT$6-$F136+1),$J136/2,$M136,TRUE)-_xlfn.NORM.DIST(AND(FT$6&gt;=$F136,FT$6&lt;=$H136)*(FS$6-$F136+1),$J136/2,$M136,TRUE))/(1-2*_xlfn.NORM.DIST(0,$J136/2,$M136,TRUE))*$D136+($K136="Steady Growth")*(AND(FT$6&gt;=$F136,FT$6&lt;=$H136)*((FT$6-$F136+1)/($J136*($J136+1)/2)*$D136))+($K136="custom")*CustCF!FN136</f>
        <v>0</v>
      </c>
      <c r="FU136" s="95">
        <f>($K136="Bell Curve")*(_xlfn.NORM.DIST(AND(FU$6&gt;=$F136,FU$6&lt;=$H136)*(FU$6-$F136+1),$J136/2,$M136,TRUE)-_xlfn.NORM.DIST(AND(FU$6&gt;=$F136,FU$6&lt;=$H136)*(FT$6-$F136+1),$J136/2,$M136,TRUE))/(1-2*_xlfn.NORM.DIST(0,$J136/2,$M136,TRUE))*$D136+($K136="Steady Growth")*(AND(FU$6&gt;=$F136,FU$6&lt;=$H136)*((FU$6-$F136+1)/($J136*($J136+1)/2)*$D136))+($K136="custom")*CustCF!FO136</f>
        <v>0</v>
      </c>
      <c r="FV136" s="95">
        <f>($K136="Bell Curve")*(_xlfn.NORM.DIST(AND(FV$6&gt;=$F136,FV$6&lt;=$H136)*(FV$6-$F136+1),$J136/2,$M136,TRUE)-_xlfn.NORM.DIST(AND(FV$6&gt;=$F136,FV$6&lt;=$H136)*(FU$6-$F136+1),$J136/2,$M136,TRUE))/(1-2*_xlfn.NORM.DIST(0,$J136/2,$M136,TRUE))*$D136+($K136="Steady Growth")*(AND(FV$6&gt;=$F136,FV$6&lt;=$H136)*((FV$6-$F136+1)/($J136*($J136+1)/2)*$D136))+($K136="custom")*CustCF!FP136</f>
        <v>0</v>
      </c>
      <c r="FW136" s="95">
        <f>($K136="Bell Curve")*(_xlfn.NORM.DIST(AND(FW$6&gt;=$F136,FW$6&lt;=$H136)*(FW$6-$F136+1),$J136/2,$M136,TRUE)-_xlfn.NORM.DIST(AND(FW$6&gt;=$F136,FW$6&lt;=$H136)*(FV$6-$F136+1),$J136/2,$M136,TRUE))/(1-2*_xlfn.NORM.DIST(0,$J136/2,$M136,TRUE))*$D136+($K136="Steady Growth")*(AND(FW$6&gt;=$F136,FW$6&lt;=$H136)*((FW$6-$F136+1)/($J136*($J136+1)/2)*$D136))+($K136="custom")*CustCF!FQ136</f>
        <v>0</v>
      </c>
      <c r="FX136" s="95">
        <f>($K136="Bell Curve")*(_xlfn.NORM.DIST(AND(FX$6&gt;=$F136,FX$6&lt;=$H136)*(FX$6-$F136+1),$J136/2,$M136,TRUE)-_xlfn.NORM.DIST(AND(FX$6&gt;=$F136,FX$6&lt;=$H136)*(FW$6-$F136+1),$J136/2,$M136,TRUE))/(1-2*_xlfn.NORM.DIST(0,$J136/2,$M136,TRUE))*$D136+($K136="Steady Growth")*(AND(FX$6&gt;=$F136,FX$6&lt;=$H136)*((FX$6-$F136+1)/($J136*($J136+1)/2)*$D136))+($K136="custom")*CustCF!FR136</f>
        <v>0</v>
      </c>
      <c r="FY136" s="95">
        <f>($K136="Bell Curve")*(_xlfn.NORM.DIST(AND(FY$6&gt;=$F136,FY$6&lt;=$H136)*(FY$6-$F136+1),$J136/2,$M136,TRUE)-_xlfn.NORM.DIST(AND(FY$6&gt;=$F136,FY$6&lt;=$H136)*(FX$6-$F136+1),$J136/2,$M136,TRUE))/(1-2*_xlfn.NORM.DIST(0,$J136/2,$M136,TRUE))*$D136+($K136="Steady Growth")*(AND(FY$6&gt;=$F136,FY$6&lt;=$H136)*((FY$6-$F136+1)/($J136*($J136+1)/2)*$D136))+($K136="custom")*CustCF!FS136</f>
        <v>0</v>
      </c>
      <c r="FZ136" s="95">
        <f>($K136="Bell Curve")*(_xlfn.NORM.DIST(AND(FZ$6&gt;=$F136,FZ$6&lt;=$H136)*(FZ$6-$F136+1),$J136/2,$M136,TRUE)-_xlfn.NORM.DIST(AND(FZ$6&gt;=$F136,FZ$6&lt;=$H136)*(FY$6-$F136+1),$J136/2,$M136,TRUE))/(1-2*_xlfn.NORM.DIST(0,$J136/2,$M136,TRUE))*$D136+($K136="Steady Growth")*(AND(FZ$6&gt;=$F136,FZ$6&lt;=$H136)*((FZ$6-$F136+1)/($J136*($J136+1)/2)*$D136))+($K136="custom")*CustCF!FT136</f>
        <v>0</v>
      </c>
      <c r="GA136" s="95">
        <f>($K136="Bell Curve")*(_xlfn.NORM.DIST(AND(GA$6&gt;=$F136,GA$6&lt;=$H136)*(GA$6-$F136+1),$J136/2,$M136,TRUE)-_xlfn.NORM.DIST(AND(GA$6&gt;=$F136,GA$6&lt;=$H136)*(FZ$6-$F136+1),$J136/2,$M136,TRUE))/(1-2*_xlfn.NORM.DIST(0,$J136/2,$M136,TRUE))*$D136+($K136="Steady Growth")*(AND(GA$6&gt;=$F136,GA$6&lt;=$H136)*((GA$6-$F136+1)/($J136*($J136+1)/2)*$D136))+($K136="custom")*CustCF!FU136</f>
        <v>0</v>
      </c>
      <c r="GB136" s="95">
        <f>($K136="Bell Curve")*(_xlfn.NORM.DIST(AND(GB$6&gt;=$F136,GB$6&lt;=$H136)*(GB$6-$F136+1),$J136/2,$M136,TRUE)-_xlfn.NORM.DIST(AND(GB$6&gt;=$F136,GB$6&lt;=$H136)*(GA$6-$F136+1),$J136/2,$M136,TRUE))/(1-2*_xlfn.NORM.DIST(0,$J136/2,$M136,TRUE))*$D136+($K136="Steady Growth")*(AND(GB$6&gt;=$F136,GB$6&lt;=$H136)*((GB$6-$F136+1)/($J136*($J136+1)/2)*$D136))+($K136="custom")*CustCF!FV136</f>
        <v>0</v>
      </c>
      <c r="GC136" s="95">
        <f>($K136="Bell Curve")*(_xlfn.NORM.DIST(AND(GC$6&gt;=$F136,GC$6&lt;=$H136)*(GC$6-$F136+1),$J136/2,$M136,TRUE)-_xlfn.NORM.DIST(AND(GC$6&gt;=$F136,GC$6&lt;=$H136)*(GB$6-$F136+1),$J136/2,$M136,TRUE))/(1-2*_xlfn.NORM.DIST(0,$J136/2,$M136,TRUE))*$D136+($K136="Steady Growth")*(AND(GC$6&gt;=$F136,GC$6&lt;=$H136)*((GC$6-$F136+1)/($J136*($J136+1)/2)*$D136))+($K136="custom")*CustCF!FW136</f>
        <v>0</v>
      </c>
      <c r="GD136" s="95">
        <f>($K136="Bell Curve")*(_xlfn.NORM.DIST(AND(GD$6&gt;=$F136,GD$6&lt;=$H136)*(GD$6-$F136+1),$J136/2,$M136,TRUE)-_xlfn.NORM.DIST(AND(GD$6&gt;=$F136,GD$6&lt;=$H136)*(GC$6-$F136+1),$J136/2,$M136,TRUE))/(1-2*_xlfn.NORM.DIST(0,$J136/2,$M136,TRUE))*$D136+($K136="Steady Growth")*(AND(GD$6&gt;=$F136,GD$6&lt;=$H136)*((GD$6-$F136+1)/($J136*($J136+1)/2)*$D136))+($K136="custom")*CustCF!FX136</f>
        <v>0</v>
      </c>
      <c r="GE136" s="95">
        <f>($K136="Bell Curve")*(_xlfn.NORM.DIST(AND(GE$6&gt;=$F136,GE$6&lt;=$H136)*(GE$6-$F136+1),$J136/2,$M136,TRUE)-_xlfn.NORM.DIST(AND(GE$6&gt;=$F136,GE$6&lt;=$H136)*(GD$6-$F136+1),$J136/2,$M136,TRUE))/(1-2*_xlfn.NORM.DIST(0,$J136/2,$M136,TRUE))*$D136+($K136="Steady Growth")*(AND(GE$6&gt;=$F136,GE$6&lt;=$H136)*((GE$6-$F136+1)/($J136*($J136+1)/2)*$D136))+($K136="custom")*CustCF!FY136</f>
        <v>0</v>
      </c>
      <c r="GF136" s="95">
        <f>($K136="Bell Curve")*(_xlfn.NORM.DIST(AND(GF$6&gt;=$F136,GF$6&lt;=$H136)*(GF$6-$F136+1),$J136/2,$M136,TRUE)-_xlfn.NORM.DIST(AND(GF$6&gt;=$F136,GF$6&lt;=$H136)*(GE$6-$F136+1),$J136/2,$M136,TRUE))/(1-2*_xlfn.NORM.DIST(0,$J136/2,$M136,TRUE))*$D136+($K136="Steady Growth")*(AND(GF$6&gt;=$F136,GF$6&lt;=$H136)*((GF$6-$F136+1)/($J136*($J136+1)/2)*$D136))+($K136="custom")*CustCF!FZ136</f>
        <v>0</v>
      </c>
      <c r="GG136" s="95">
        <f>($K136="Bell Curve")*(_xlfn.NORM.DIST(AND(GG$6&gt;=$F136,GG$6&lt;=$H136)*(GG$6-$F136+1),$J136/2,$M136,TRUE)-_xlfn.NORM.DIST(AND(GG$6&gt;=$F136,GG$6&lt;=$H136)*(GF$6-$F136+1),$J136/2,$M136,TRUE))/(1-2*_xlfn.NORM.DIST(0,$J136/2,$M136,TRUE))*$D136+($K136="Steady Growth")*(AND(GG$6&gt;=$F136,GG$6&lt;=$H136)*((GG$6-$F136+1)/($J136*($J136+1)/2)*$D136))+($K136="custom")*CustCF!GA136</f>
        <v>0</v>
      </c>
      <c r="GH136" s="95">
        <f>($K136="Bell Curve")*(_xlfn.NORM.DIST(AND(GH$6&gt;=$F136,GH$6&lt;=$H136)*(GH$6-$F136+1),$J136/2,$M136,TRUE)-_xlfn.NORM.DIST(AND(GH$6&gt;=$F136,GH$6&lt;=$H136)*(GG$6-$F136+1),$J136/2,$M136,TRUE))/(1-2*_xlfn.NORM.DIST(0,$J136/2,$M136,TRUE))*$D136+($K136="Steady Growth")*(AND(GH$6&gt;=$F136,GH$6&lt;=$H136)*((GH$6-$F136+1)/($J136*($J136+1)/2)*$D136))+($K136="custom")*CustCF!GB136</f>
        <v>0</v>
      </c>
      <c r="GI136" s="95">
        <f>($K136="Bell Curve")*(_xlfn.NORM.DIST(AND(GI$6&gt;=$F136,GI$6&lt;=$H136)*(GI$6-$F136+1),$J136/2,$M136,TRUE)-_xlfn.NORM.DIST(AND(GI$6&gt;=$F136,GI$6&lt;=$H136)*(GH$6-$F136+1),$J136/2,$M136,TRUE))/(1-2*_xlfn.NORM.DIST(0,$J136/2,$M136,TRUE))*$D136+($K136="Steady Growth")*(AND(GI$6&gt;=$F136,GI$6&lt;=$H136)*((GI$6-$F136+1)/($J136*($J136+1)/2)*$D136))+($K136="custom")*CustCF!GC136</f>
        <v>0</v>
      </c>
      <c r="GJ136" s="95">
        <f>($K136="Bell Curve")*(_xlfn.NORM.DIST(AND(GJ$6&gt;=$F136,GJ$6&lt;=$H136)*(GJ$6-$F136+1),$J136/2,$M136,TRUE)-_xlfn.NORM.DIST(AND(GJ$6&gt;=$F136,GJ$6&lt;=$H136)*(GI$6-$F136+1),$J136/2,$M136,TRUE))/(1-2*_xlfn.NORM.DIST(0,$J136/2,$M136,TRUE))*$D136+($K136="Steady Growth")*(AND(GJ$6&gt;=$F136,GJ$6&lt;=$H136)*((GJ$6-$F136+1)/($J136*($J136+1)/2)*$D136))+($K136="custom")*CustCF!GD136</f>
        <v>0</v>
      </c>
      <c r="GK136" s="95">
        <f>($K136="Bell Curve")*(_xlfn.NORM.DIST(AND(GK$6&gt;=$F136,GK$6&lt;=$H136)*(GK$6-$F136+1),$J136/2,$M136,TRUE)-_xlfn.NORM.DIST(AND(GK$6&gt;=$F136,GK$6&lt;=$H136)*(GJ$6-$F136+1),$J136/2,$M136,TRUE))/(1-2*_xlfn.NORM.DIST(0,$J136/2,$M136,TRUE))*$D136+($K136="Steady Growth")*(AND(GK$6&gt;=$F136,GK$6&lt;=$H136)*((GK$6-$F136+1)/($J136*($J136+1)/2)*$D136))+($K136="custom")*CustCF!GE136</f>
        <v>0</v>
      </c>
      <c r="GL136" s="95">
        <f>($K136="Bell Curve")*(_xlfn.NORM.DIST(AND(GL$6&gt;=$F136,GL$6&lt;=$H136)*(GL$6-$F136+1),$J136/2,$M136,TRUE)-_xlfn.NORM.DIST(AND(GL$6&gt;=$F136,GL$6&lt;=$H136)*(GK$6-$F136+1),$J136/2,$M136,TRUE))/(1-2*_xlfn.NORM.DIST(0,$J136/2,$M136,TRUE))*$D136+($K136="Steady Growth")*(AND(GL$6&gt;=$F136,GL$6&lt;=$H136)*((GL$6-$F136+1)/($J136*($J136+1)/2)*$D136))+($K136="custom")*CustCF!GF136</f>
        <v>0</v>
      </c>
      <c r="GM136" s="95">
        <f>($K136="Bell Curve")*(_xlfn.NORM.DIST(AND(GM$6&gt;=$F136,GM$6&lt;=$H136)*(GM$6-$F136+1),$J136/2,$M136,TRUE)-_xlfn.NORM.DIST(AND(GM$6&gt;=$F136,GM$6&lt;=$H136)*(GL$6-$F136+1),$J136/2,$M136,TRUE))/(1-2*_xlfn.NORM.DIST(0,$J136/2,$M136,TRUE))*$D136+($K136="Steady Growth")*(AND(GM$6&gt;=$F136,GM$6&lt;=$H136)*((GM$6-$F136+1)/($J136*($J136+1)/2)*$D136))+($K136="custom")*CustCF!GG136</f>
        <v>0</v>
      </c>
      <c r="GN136" s="268">
        <f>($K136="Bell Curve")*(_xlfn.NORM.DIST(AND(GN$6&gt;=$F136,GN$6&lt;=$H136)*(GN$6-$F136+1),$J136/2,$M136,TRUE)-_xlfn.NORM.DIST(AND(GN$6&gt;=$F136,GN$6&lt;=$H136)*(GM$6-$F136+1),$J136/2,$M136,TRUE))/(1-2*_xlfn.NORM.DIST(0,$J136/2,$M136,TRUE))*$D136+($K136="Steady Growth")*(AND(GN$6&gt;=$F136,GN$6&lt;=$H136)*((GN$6-$F136+1)/($J136*($J136+1)/2)*$D136))+($K136="custom")*CustCF!GH136</f>
        <v>0</v>
      </c>
      <c r="GO136" s="1"/>
      <c r="GP136" s="67"/>
    </row>
    <row r="137" spans="1:198" customFormat="1" outlineLevel="1" x14ac:dyDescent="0.75">
      <c r="A137" s="1"/>
      <c r="B137" s="1"/>
      <c r="C137" s="262">
        <f>Budget!AF19</f>
        <v>0</v>
      </c>
      <c r="D137" s="19">
        <f>Budget!AG19</f>
        <v>0</v>
      </c>
      <c r="E137" s="19" t="str">
        <f t="shared" si="61"/>
        <v/>
      </c>
      <c r="F137" s="263">
        <v>0</v>
      </c>
      <c r="G137" s="257">
        <f>IF(L137="custom",CustCF!F137,INDEX($P$8:$GN$8,MATCH(F137,$P$6:$GN$6,0)))</f>
        <v>46053</v>
      </c>
      <c r="H137" s="263">
        <v>0</v>
      </c>
      <c r="I137" s="257">
        <f>IF(L137="custom",CustCF!G137,INDEX($P$8:$GN$8,MATCH(H137,$P$6:$GN$6,0)))</f>
        <v>46053</v>
      </c>
      <c r="J137" s="260">
        <f t="shared" si="62"/>
        <v>1</v>
      </c>
      <c r="K137" s="265" t="s">
        <v>116</v>
      </c>
      <c r="L137" s="266" t="s">
        <v>141</v>
      </c>
      <c r="M137" s="267">
        <f t="shared" si="63"/>
        <v>9</v>
      </c>
      <c r="N137" s="18">
        <f t="shared" si="57"/>
        <v>0</v>
      </c>
      <c r="O137" s="1372">
        <f t="shared" ref="O137:O159" si="69">+N137-D137</f>
        <v>0</v>
      </c>
      <c r="P137" s="95">
        <f>($K137="Bell Curve")*(_xlfn.NORM.DIST(AND(P$6&gt;=$F137,P$6&lt;=$H137)*(P$6-$F137+1),$J137/2,$M137,TRUE)-_xlfn.NORM.DIST(AND(P$6&gt;=$F137,P$6&lt;=$H137)*(O$6-$F137+1),$J137/2,$M137,TRUE))/(1-2*_xlfn.NORM.DIST(0,$J137/2,$M137,TRUE))*$D137+($K137="Steady Growth")*(AND(P$6&gt;=$F137,P$6&lt;=$H137)*((P$6-$F137+1)/($J137*($J137+1)/2)*$D137))+($K137="custom")*CustCF!J137</f>
        <v>0</v>
      </c>
      <c r="Q137" s="95">
        <f>($K137="Bell Curve")*(_xlfn.NORM.DIST(AND(Q$6&gt;=$F137,Q$6&lt;=$H137)*(Q$6-$F137+1),$J137/2,$M137,TRUE)-_xlfn.NORM.DIST(AND(Q$6&gt;=$F137,Q$6&lt;=$H137)*(P$6-$F137+1),$J137/2,$M137,TRUE))/(1-2*_xlfn.NORM.DIST(0,$J137/2,$M137,TRUE))*$D137+($K137="Steady Growth")*(AND(Q$6&gt;=$F137,Q$6&lt;=$H137)*((Q$6-$F137+1)/($J137*($J137+1)/2)*$D137))+($K137="custom")*CustCF!K137</f>
        <v>0</v>
      </c>
      <c r="R137" s="95">
        <f>($K137="Bell Curve")*(_xlfn.NORM.DIST(AND(R$6&gt;=$F137,R$6&lt;=$H137)*(R$6-$F137+1),$J137/2,$M137,TRUE)-_xlfn.NORM.DIST(AND(R$6&gt;=$F137,R$6&lt;=$H137)*(Q$6-$F137+1),$J137/2,$M137,TRUE))/(1-2*_xlfn.NORM.DIST(0,$J137/2,$M137,TRUE))*$D137+($K137="Steady Growth")*(AND(R$6&gt;=$F137,R$6&lt;=$H137)*((R$6-$F137+1)/($J137*($J137+1)/2)*$D137))+($K137="custom")*CustCF!L137</f>
        <v>0</v>
      </c>
      <c r="S137" s="95">
        <f>($K137="Bell Curve")*(_xlfn.NORM.DIST(AND(S$6&gt;=$F137,S$6&lt;=$H137)*(S$6-$F137+1),$J137/2,$M137,TRUE)-_xlfn.NORM.DIST(AND(S$6&gt;=$F137,S$6&lt;=$H137)*(R$6-$F137+1),$J137/2,$M137,TRUE))/(1-2*_xlfn.NORM.DIST(0,$J137/2,$M137,TRUE))*$D137+($K137="Steady Growth")*(AND(S$6&gt;=$F137,S$6&lt;=$H137)*((S$6-$F137+1)/($J137*($J137+1)/2)*$D137))+($K137="custom")*CustCF!M137</f>
        <v>0</v>
      </c>
      <c r="T137" s="95">
        <f>($K137="Bell Curve")*(_xlfn.NORM.DIST(AND(T$6&gt;=$F137,T$6&lt;=$H137)*(T$6-$F137+1),$J137/2,$M137,TRUE)-_xlfn.NORM.DIST(AND(T$6&gt;=$F137,T$6&lt;=$H137)*(S$6-$F137+1),$J137/2,$M137,TRUE))/(1-2*_xlfn.NORM.DIST(0,$J137/2,$M137,TRUE))*$D137+($K137="Steady Growth")*(AND(T$6&gt;=$F137,T$6&lt;=$H137)*((T$6-$F137+1)/($J137*($J137+1)/2)*$D137))+($K137="custom")*CustCF!N137</f>
        <v>0</v>
      </c>
      <c r="U137" s="95">
        <f>($K137="Bell Curve")*(_xlfn.NORM.DIST(AND(U$6&gt;=$F137,U$6&lt;=$H137)*(U$6-$F137+1),$J137/2,$M137,TRUE)-_xlfn.NORM.DIST(AND(U$6&gt;=$F137,U$6&lt;=$H137)*(T$6-$F137+1),$J137/2,$M137,TRUE))/(1-2*_xlfn.NORM.DIST(0,$J137/2,$M137,TRUE))*$D137+($K137="Steady Growth")*(AND(U$6&gt;=$F137,U$6&lt;=$H137)*((U$6-$F137+1)/($J137*($J137+1)/2)*$D137))+($K137="custom")*CustCF!O137</f>
        <v>0</v>
      </c>
      <c r="V137" s="95">
        <f>($K137="Bell Curve")*(_xlfn.NORM.DIST(AND(V$6&gt;=$F137,V$6&lt;=$H137)*(V$6-$F137+1),$J137/2,$M137,TRUE)-_xlfn.NORM.DIST(AND(V$6&gt;=$F137,V$6&lt;=$H137)*(U$6-$F137+1),$J137/2,$M137,TRUE))/(1-2*_xlfn.NORM.DIST(0,$J137/2,$M137,TRUE))*$D137+($K137="Steady Growth")*(AND(V$6&gt;=$F137,V$6&lt;=$H137)*((V$6-$F137+1)/($J137*($J137+1)/2)*$D137))+($K137="custom")*CustCF!P137</f>
        <v>0</v>
      </c>
      <c r="W137" s="95">
        <f>($K137="Bell Curve")*(_xlfn.NORM.DIST(AND(W$6&gt;=$F137,W$6&lt;=$H137)*(W$6-$F137+1),$J137/2,$M137,TRUE)-_xlfn.NORM.DIST(AND(W$6&gt;=$F137,W$6&lt;=$H137)*(V$6-$F137+1),$J137/2,$M137,TRUE))/(1-2*_xlfn.NORM.DIST(0,$J137/2,$M137,TRUE))*$D137+($K137="Steady Growth")*(AND(W$6&gt;=$F137,W$6&lt;=$H137)*((W$6-$F137+1)/($J137*($J137+1)/2)*$D137))+($K137="custom")*CustCF!Q137</f>
        <v>0</v>
      </c>
      <c r="X137" s="95">
        <f>($K137="Bell Curve")*(_xlfn.NORM.DIST(AND(X$6&gt;=$F137,X$6&lt;=$H137)*(X$6-$F137+1),$J137/2,$M137,TRUE)-_xlfn.NORM.DIST(AND(X$6&gt;=$F137,X$6&lt;=$H137)*(W$6-$F137+1),$J137/2,$M137,TRUE))/(1-2*_xlfn.NORM.DIST(0,$J137/2,$M137,TRUE))*$D137+($K137="Steady Growth")*(AND(X$6&gt;=$F137,X$6&lt;=$H137)*((X$6-$F137+1)/($J137*($J137+1)/2)*$D137))+($K137="custom")*CustCF!R137</f>
        <v>0</v>
      </c>
      <c r="Y137" s="95">
        <f>($K137="Bell Curve")*(_xlfn.NORM.DIST(AND(Y$6&gt;=$F137,Y$6&lt;=$H137)*(Y$6-$F137+1),$J137/2,$M137,TRUE)-_xlfn.NORM.DIST(AND(Y$6&gt;=$F137,Y$6&lt;=$H137)*(X$6-$F137+1),$J137/2,$M137,TRUE))/(1-2*_xlfn.NORM.DIST(0,$J137/2,$M137,TRUE))*$D137+($K137="Steady Growth")*(AND(Y$6&gt;=$F137,Y$6&lt;=$H137)*((Y$6-$F137+1)/($J137*($J137+1)/2)*$D137))+($K137="custom")*CustCF!S137</f>
        <v>0</v>
      </c>
      <c r="Z137" s="95">
        <f>($K137="Bell Curve")*(_xlfn.NORM.DIST(AND(Z$6&gt;=$F137,Z$6&lt;=$H137)*(Z$6-$F137+1),$J137/2,$M137,TRUE)-_xlfn.NORM.DIST(AND(Z$6&gt;=$F137,Z$6&lt;=$H137)*(Y$6-$F137+1),$J137/2,$M137,TRUE))/(1-2*_xlfn.NORM.DIST(0,$J137/2,$M137,TRUE))*$D137+($K137="Steady Growth")*(AND(Z$6&gt;=$F137,Z$6&lt;=$H137)*((Z$6-$F137+1)/($J137*($J137+1)/2)*$D137))+($K137="custom")*CustCF!T137</f>
        <v>0</v>
      </c>
      <c r="AA137" s="95">
        <f>($K137="Bell Curve")*(_xlfn.NORM.DIST(AND(AA$6&gt;=$F137,AA$6&lt;=$H137)*(AA$6-$F137+1),$J137/2,$M137,TRUE)-_xlfn.NORM.DIST(AND(AA$6&gt;=$F137,AA$6&lt;=$H137)*(Z$6-$F137+1),$J137/2,$M137,TRUE))/(1-2*_xlfn.NORM.DIST(0,$J137/2,$M137,TRUE))*$D137+($K137="Steady Growth")*(AND(AA$6&gt;=$F137,AA$6&lt;=$H137)*((AA$6-$F137+1)/($J137*($J137+1)/2)*$D137))+($K137="custom")*CustCF!U137</f>
        <v>0</v>
      </c>
      <c r="AB137" s="95">
        <f>($K137="Bell Curve")*(_xlfn.NORM.DIST(AND(AB$6&gt;=$F137,AB$6&lt;=$H137)*(AB$6-$F137+1),$J137/2,$M137,TRUE)-_xlfn.NORM.DIST(AND(AB$6&gt;=$F137,AB$6&lt;=$H137)*(AA$6-$F137+1),$J137/2,$M137,TRUE))/(1-2*_xlfn.NORM.DIST(0,$J137/2,$M137,TRUE))*$D137+($K137="Steady Growth")*(AND(AB$6&gt;=$F137,AB$6&lt;=$H137)*((AB$6-$F137+1)/($J137*($J137+1)/2)*$D137))+($K137="custom")*CustCF!V137</f>
        <v>0</v>
      </c>
      <c r="AC137" s="95">
        <f>($K137="Bell Curve")*(_xlfn.NORM.DIST(AND(AC$6&gt;=$F137,AC$6&lt;=$H137)*(AC$6-$F137+1),$J137/2,$M137,TRUE)-_xlfn.NORM.DIST(AND(AC$6&gt;=$F137,AC$6&lt;=$H137)*(AB$6-$F137+1),$J137/2,$M137,TRUE))/(1-2*_xlfn.NORM.DIST(0,$J137/2,$M137,TRUE))*$D137+($K137="Steady Growth")*(AND(AC$6&gt;=$F137,AC$6&lt;=$H137)*((AC$6-$F137+1)/($J137*($J137+1)/2)*$D137))+($K137="custom")*CustCF!W137</f>
        <v>0</v>
      </c>
      <c r="AD137" s="95">
        <f>($K137="Bell Curve")*(_xlfn.NORM.DIST(AND(AD$6&gt;=$F137,AD$6&lt;=$H137)*(AD$6-$F137+1),$J137/2,$M137,TRUE)-_xlfn.NORM.DIST(AND(AD$6&gt;=$F137,AD$6&lt;=$H137)*(AC$6-$F137+1),$J137/2,$M137,TRUE))/(1-2*_xlfn.NORM.DIST(0,$J137/2,$M137,TRUE))*$D137+($K137="Steady Growth")*(AND(AD$6&gt;=$F137,AD$6&lt;=$H137)*((AD$6-$F137+1)/($J137*($J137+1)/2)*$D137))+($K137="custom")*CustCF!X137</f>
        <v>0</v>
      </c>
      <c r="AE137" s="95">
        <f>($K137="Bell Curve")*(_xlfn.NORM.DIST(AND(AE$6&gt;=$F137,AE$6&lt;=$H137)*(AE$6-$F137+1),$J137/2,$M137,TRUE)-_xlfn.NORM.DIST(AND(AE$6&gt;=$F137,AE$6&lt;=$H137)*(AD$6-$F137+1),$J137/2,$M137,TRUE))/(1-2*_xlfn.NORM.DIST(0,$J137/2,$M137,TRUE))*$D137+($K137="Steady Growth")*(AND(AE$6&gt;=$F137,AE$6&lt;=$H137)*((AE$6-$F137+1)/($J137*($J137+1)/2)*$D137))+($K137="custom")*CustCF!Y137</f>
        <v>0</v>
      </c>
      <c r="AF137" s="95">
        <f>($K137="Bell Curve")*(_xlfn.NORM.DIST(AND(AF$6&gt;=$F137,AF$6&lt;=$H137)*(AF$6-$F137+1),$J137/2,$M137,TRUE)-_xlfn.NORM.DIST(AND(AF$6&gt;=$F137,AF$6&lt;=$H137)*(AE$6-$F137+1),$J137/2,$M137,TRUE))/(1-2*_xlfn.NORM.DIST(0,$J137/2,$M137,TRUE))*$D137+($K137="Steady Growth")*(AND(AF$6&gt;=$F137,AF$6&lt;=$H137)*((AF$6-$F137+1)/($J137*($J137+1)/2)*$D137))+($K137="custom")*CustCF!Z137</f>
        <v>0</v>
      </c>
      <c r="AG137" s="95">
        <f>($K137="Bell Curve")*(_xlfn.NORM.DIST(AND(AG$6&gt;=$F137,AG$6&lt;=$H137)*(AG$6-$F137+1),$J137/2,$M137,TRUE)-_xlfn.NORM.DIST(AND(AG$6&gt;=$F137,AG$6&lt;=$H137)*(AF$6-$F137+1),$J137/2,$M137,TRUE))/(1-2*_xlfn.NORM.DIST(0,$J137/2,$M137,TRUE))*$D137+($K137="Steady Growth")*(AND(AG$6&gt;=$F137,AG$6&lt;=$H137)*((AG$6-$F137+1)/($J137*($J137+1)/2)*$D137))+($K137="custom")*CustCF!AA137</f>
        <v>0</v>
      </c>
      <c r="AH137" s="95">
        <f>($K137="Bell Curve")*(_xlfn.NORM.DIST(AND(AH$6&gt;=$F137,AH$6&lt;=$H137)*(AH$6-$F137+1),$J137/2,$M137,TRUE)-_xlfn.NORM.DIST(AND(AH$6&gt;=$F137,AH$6&lt;=$H137)*(AG$6-$F137+1),$J137/2,$M137,TRUE))/(1-2*_xlfn.NORM.DIST(0,$J137/2,$M137,TRUE))*$D137+($K137="Steady Growth")*(AND(AH$6&gt;=$F137,AH$6&lt;=$H137)*((AH$6-$F137+1)/($J137*($J137+1)/2)*$D137))+($K137="custom")*CustCF!AB137</f>
        <v>0</v>
      </c>
      <c r="AI137" s="95">
        <f>($K137="Bell Curve")*(_xlfn.NORM.DIST(AND(AI$6&gt;=$F137,AI$6&lt;=$H137)*(AI$6-$F137+1),$J137/2,$M137,TRUE)-_xlfn.NORM.DIST(AND(AI$6&gt;=$F137,AI$6&lt;=$H137)*(AH$6-$F137+1),$J137/2,$M137,TRUE))/(1-2*_xlfn.NORM.DIST(0,$J137/2,$M137,TRUE))*$D137+($K137="Steady Growth")*(AND(AI$6&gt;=$F137,AI$6&lt;=$H137)*((AI$6-$F137+1)/($J137*($J137+1)/2)*$D137))+($K137="custom")*CustCF!AC137</f>
        <v>0</v>
      </c>
      <c r="AJ137" s="95">
        <f>($K137="Bell Curve")*(_xlfn.NORM.DIST(AND(AJ$6&gt;=$F137,AJ$6&lt;=$H137)*(AJ$6-$F137+1),$J137/2,$M137,TRUE)-_xlfn.NORM.DIST(AND(AJ$6&gt;=$F137,AJ$6&lt;=$H137)*(AI$6-$F137+1),$J137/2,$M137,TRUE))/(1-2*_xlfn.NORM.DIST(0,$J137/2,$M137,TRUE))*$D137+($K137="Steady Growth")*(AND(AJ$6&gt;=$F137,AJ$6&lt;=$H137)*((AJ$6-$F137+1)/($J137*($J137+1)/2)*$D137))+($K137="custom")*CustCF!AD137</f>
        <v>0</v>
      </c>
      <c r="AK137" s="95">
        <f>($K137="Bell Curve")*(_xlfn.NORM.DIST(AND(AK$6&gt;=$F137,AK$6&lt;=$H137)*(AK$6-$F137+1),$J137/2,$M137,TRUE)-_xlfn.NORM.DIST(AND(AK$6&gt;=$F137,AK$6&lt;=$H137)*(AJ$6-$F137+1),$J137/2,$M137,TRUE))/(1-2*_xlfn.NORM.DIST(0,$J137/2,$M137,TRUE))*$D137+($K137="Steady Growth")*(AND(AK$6&gt;=$F137,AK$6&lt;=$H137)*((AK$6-$F137+1)/($J137*($J137+1)/2)*$D137))+($K137="custom")*CustCF!AE137</f>
        <v>0</v>
      </c>
      <c r="AL137" s="95">
        <f>($K137="Bell Curve")*(_xlfn.NORM.DIST(AND(AL$6&gt;=$F137,AL$6&lt;=$H137)*(AL$6-$F137+1),$J137/2,$M137,TRUE)-_xlfn.NORM.DIST(AND(AL$6&gt;=$F137,AL$6&lt;=$H137)*(AK$6-$F137+1),$J137/2,$M137,TRUE))/(1-2*_xlfn.NORM.DIST(0,$J137/2,$M137,TRUE))*$D137+($K137="Steady Growth")*(AND(AL$6&gt;=$F137,AL$6&lt;=$H137)*((AL$6-$F137+1)/($J137*($J137+1)/2)*$D137))+($K137="custom")*CustCF!AF137</f>
        <v>0</v>
      </c>
      <c r="AM137" s="95">
        <f>($K137="Bell Curve")*(_xlfn.NORM.DIST(AND(AM$6&gt;=$F137,AM$6&lt;=$H137)*(AM$6-$F137+1),$J137/2,$M137,TRUE)-_xlfn.NORM.DIST(AND(AM$6&gt;=$F137,AM$6&lt;=$H137)*(AL$6-$F137+1),$J137/2,$M137,TRUE))/(1-2*_xlfn.NORM.DIST(0,$J137/2,$M137,TRUE))*$D137+($K137="Steady Growth")*(AND(AM$6&gt;=$F137,AM$6&lt;=$H137)*((AM$6-$F137+1)/($J137*($J137+1)/2)*$D137))+($K137="custom")*CustCF!AG137</f>
        <v>0</v>
      </c>
      <c r="AN137" s="95">
        <f>($K137="Bell Curve")*(_xlfn.NORM.DIST(AND(AN$6&gt;=$F137,AN$6&lt;=$H137)*(AN$6-$F137+1),$J137/2,$M137,TRUE)-_xlfn.NORM.DIST(AND(AN$6&gt;=$F137,AN$6&lt;=$H137)*(AM$6-$F137+1),$J137/2,$M137,TRUE))/(1-2*_xlfn.NORM.DIST(0,$J137/2,$M137,TRUE))*$D137+($K137="Steady Growth")*(AND(AN$6&gt;=$F137,AN$6&lt;=$H137)*((AN$6-$F137+1)/($J137*($J137+1)/2)*$D137))+($K137="custom")*CustCF!AH137</f>
        <v>0</v>
      </c>
      <c r="AO137" s="95">
        <f>($K137="Bell Curve")*(_xlfn.NORM.DIST(AND(AO$6&gt;=$F137,AO$6&lt;=$H137)*(AO$6-$F137+1),$J137/2,$M137,TRUE)-_xlfn.NORM.DIST(AND(AO$6&gt;=$F137,AO$6&lt;=$H137)*(AN$6-$F137+1),$J137/2,$M137,TRUE))/(1-2*_xlfn.NORM.DIST(0,$J137/2,$M137,TRUE))*$D137+($K137="Steady Growth")*(AND(AO$6&gt;=$F137,AO$6&lt;=$H137)*((AO$6-$F137+1)/($J137*($J137+1)/2)*$D137))+($K137="custom")*CustCF!AI137</f>
        <v>0</v>
      </c>
      <c r="AP137" s="95">
        <f>($K137="Bell Curve")*(_xlfn.NORM.DIST(AND(AP$6&gt;=$F137,AP$6&lt;=$H137)*(AP$6-$F137+1),$J137/2,$M137,TRUE)-_xlfn.NORM.DIST(AND(AP$6&gt;=$F137,AP$6&lt;=$H137)*(AO$6-$F137+1),$J137/2,$M137,TRUE))/(1-2*_xlfn.NORM.DIST(0,$J137/2,$M137,TRUE))*$D137+($K137="Steady Growth")*(AND(AP$6&gt;=$F137,AP$6&lt;=$H137)*((AP$6-$F137+1)/($J137*($J137+1)/2)*$D137))+($K137="custom")*CustCF!AJ137</f>
        <v>0</v>
      </c>
      <c r="AQ137" s="95">
        <f>($K137="Bell Curve")*(_xlfn.NORM.DIST(AND(AQ$6&gt;=$F137,AQ$6&lt;=$H137)*(AQ$6-$F137+1),$J137/2,$M137,TRUE)-_xlfn.NORM.DIST(AND(AQ$6&gt;=$F137,AQ$6&lt;=$H137)*(AP$6-$F137+1),$J137/2,$M137,TRUE))/(1-2*_xlfn.NORM.DIST(0,$J137/2,$M137,TRUE))*$D137+($K137="Steady Growth")*(AND(AQ$6&gt;=$F137,AQ$6&lt;=$H137)*((AQ$6-$F137+1)/($J137*($J137+1)/2)*$D137))+($K137="custom")*CustCF!AK137</f>
        <v>0</v>
      </c>
      <c r="AR137" s="95">
        <f>($K137="Bell Curve")*(_xlfn.NORM.DIST(AND(AR$6&gt;=$F137,AR$6&lt;=$H137)*(AR$6-$F137+1),$J137/2,$M137,TRUE)-_xlfn.NORM.DIST(AND(AR$6&gt;=$F137,AR$6&lt;=$H137)*(AQ$6-$F137+1),$J137/2,$M137,TRUE))/(1-2*_xlfn.NORM.DIST(0,$J137/2,$M137,TRUE))*$D137+($K137="Steady Growth")*(AND(AR$6&gt;=$F137,AR$6&lt;=$H137)*((AR$6-$F137+1)/($J137*($J137+1)/2)*$D137))+($K137="custom")*CustCF!AL137</f>
        <v>0</v>
      </c>
      <c r="AS137" s="95">
        <f>($K137="Bell Curve")*(_xlfn.NORM.DIST(AND(AS$6&gt;=$F137,AS$6&lt;=$H137)*(AS$6-$F137+1),$J137/2,$M137,TRUE)-_xlfn.NORM.DIST(AND(AS$6&gt;=$F137,AS$6&lt;=$H137)*(AR$6-$F137+1),$J137/2,$M137,TRUE))/(1-2*_xlfn.NORM.DIST(0,$J137/2,$M137,TRUE))*$D137+($K137="Steady Growth")*(AND(AS$6&gt;=$F137,AS$6&lt;=$H137)*((AS$6-$F137+1)/($J137*($J137+1)/2)*$D137))+($K137="custom")*CustCF!AM137</f>
        <v>0</v>
      </c>
      <c r="AT137" s="95">
        <f>($K137="Bell Curve")*(_xlfn.NORM.DIST(AND(AT$6&gt;=$F137,AT$6&lt;=$H137)*(AT$6-$F137+1),$J137/2,$M137,TRUE)-_xlfn.NORM.DIST(AND(AT$6&gt;=$F137,AT$6&lt;=$H137)*(AS$6-$F137+1),$J137/2,$M137,TRUE))/(1-2*_xlfn.NORM.DIST(0,$J137/2,$M137,TRUE))*$D137+($K137="Steady Growth")*(AND(AT$6&gt;=$F137,AT$6&lt;=$H137)*((AT$6-$F137+1)/($J137*($J137+1)/2)*$D137))+($K137="custom")*CustCF!AN137</f>
        <v>0</v>
      </c>
      <c r="AU137" s="95">
        <f>($K137="Bell Curve")*(_xlfn.NORM.DIST(AND(AU$6&gt;=$F137,AU$6&lt;=$H137)*(AU$6-$F137+1),$J137/2,$M137,TRUE)-_xlfn.NORM.DIST(AND(AU$6&gt;=$F137,AU$6&lt;=$H137)*(AT$6-$F137+1),$J137/2,$M137,TRUE))/(1-2*_xlfn.NORM.DIST(0,$J137/2,$M137,TRUE))*$D137+($K137="Steady Growth")*(AND(AU$6&gt;=$F137,AU$6&lt;=$H137)*((AU$6-$F137+1)/($J137*($J137+1)/2)*$D137))+($K137="custom")*CustCF!AO137</f>
        <v>0</v>
      </c>
      <c r="AV137" s="95">
        <f>($K137="Bell Curve")*(_xlfn.NORM.DIST(AND(AV$6&gt;=$F137,AV$6&lt;=$H137)*(AV$6-$F137+1),$J137/2,$M137,TRUE)-_xlfn.NORM.DIST(AND(AV$6&gt;=$F137,AV$6&lt;=$H137)*(AU$6-$F137+1),$J137/2,$M137,TRUE))/(1-2*_xlfn.NORM.DIST(0,$J137/2,$M137,TRUE))*$D137+($K137="Steady Growth")*(AND(AV$6&gt;=$F137,AV$6&lt;=$H137)*((AV$6-$F137+1)/($J137*($J137+1)/2)*$D137))+($K137="custom")*CustCF!AP137</f>
        <v>0</v>
      </c>
      <c r="AW137" s="95">
        <f>($K137="Bell Curve")*(_xlfn.NORM.DIST(AND(AW$6&gt;=$F137,AW$6&lt;=$H137)*(AW$6-$F137+1),$J137/2,$M137,TRUE)-_xlfn.NORM.DIST(AND(AW$6&gt;=$F137,AW$6&lt;=$H137)*(AV$6-$F137+1),$J137/2,$M137,TRUE))/(1-2*_xlfn.NORM.DIST(0,$J137/2,$M137,TRUE))*$D137+($K137="Steady Growth")*(AND(AW$6&gt;=$F137,AW$6&lt;=$H137)*((AW$6-$F137+1)/($J137*($J137+1)/2)*$D137))+($K137="custom")*CustCF!AQ137</f>
        <v>0</v>
      </c>
      <c r="AX137" s="95">
        <f>($K137="Bell Curve")*(_xlfn.NORM.DIST(AND(AX$6&gt;=$F137,AX$6&lt;=$H137)*(AX$6-$F137+1),$J137/2,$M137,TRUE)-_xlfn.NORM.DIST(AND(AX$6&gt;=$F137,AX$6&lt;=$H137)*(AW$6-$F137+1),$J137/2,$M137,TRUE))/(1-2*_xlfn.NORM.DIST(0,$J137/2,$M137,TRUE))*$D137+($K137="Steady Growth")*(AND(AX$6&gt;=$F137,AX$6&lt;=$H137)*((AX$6-$F137+1)/($J137*($J137+1)/2)*$D137))+($K137="custom")*CustCF!AR137</f>
        <v>0</v>
      </c>
      <c r="AY137" s="95">
        <f>($K137="Bell Curve")*(_xlfn.NORM.DIST(AND(AY$6&gt;=$F137,AY$6&lt;=$H137)*(AY$6-$F137+1),$J137/2,$M137,TRUE)-_xlfn.NORM.DIST(AND(AY$6&gt;=$F137,AY$6&lt;=$H137)*(AX$6-$F137+1),$J137/2,$M137,TRUE))/(1-2*_xlfn.NORM.DIST(0,$J137/2,$M137,TRUE))*$D137+($K137="Steady Growth")*(AND(AY$6&gt;=$F137,AY$6&lt;=$H137)*((AY$6-$F137+1)/($J137*($J137+1)/2)*$D137))+($K137="custom")*CustCF!AS137</f>
        <v>0</v>
      </c>
      <c r="AZ137" s="95">
        <f>($K137="Bell Curve")*(_xlfn.NORM.DIST(AND(AZ$6&gt;=$F137,AZ$6&lt;=$H137)*(AZ$6-$F137+1),$J137/2,$M137,TRUE)-_xlfn.NORM.DIST(AND(AZ$6&gt;=$F137,AZ$6&lt;=$H137)*(AY$6-$F137+1),$J137/2,$M137,TRUE))/(1-2*_xlfn.NORM.DIST(0,$J137/2,$M137,TRUE))*$D137+($K137="Steady Growth")*(AND(AZ$6&gt;=$F137,AZ$6&lt;=$H137)*((AZ$6-$F137+1)/($J137*($J137+1)/2)*$D137))+($K137="custom")*CustCF!AT137</f>
        <v>0</v>
      </c>
      <c r="BA137" s="95">
        <f>($K137="Bell Curve")*(_xlfn.NORM.DIST(AND(BA$6&gt;=$F137,BA$6&lt;=$H137)*(BA$6-$F137+1),$J137/2,$M137,TRUE)-_xlfn.NORM.DIST(AND(BA$6&gt;=$F137,BA$6&lt;=$H137)*(AZ$6-$F137+1),$J137/2,$M137,TRUE))/(1-2*_xlfn.NORM.DIST(0,$J137/2,$M137,TRUE))*$D137+($K137="Steady Growth")*(AND(BA$6&gt;=$F137,BA$6&lt;=$H137)*((BA$6-$F137+1)/($J137*($J137+1)/2)*$D137))+($K137="custom")*CustCF!AU137</f>
        <v>0</v>
      </c>
      <c r="BB137" s="95">
        <f>($K137="Bell Curve")*(_xlfn.NORM.DIST(AND(BB$6&gt;=$F137,BB$6&lt;=$H137)*(BB$6-$F137+1),$J137/2,$M137,TRUE)-_xlfn.NORM.DIST(AND(BB$6&gt;=$F137,BB$6&lt;=$H137)*(BA$6-$F137+1),$J137/2,$M137,TRUE))/(1-2*_xlfn.NORM.DIST(0,$J137/2,$M137,TRUE))*$D137+($K137="Steady Growth")*(AND(BB$6&gt;=$F137,BB$6&lt;=$H137)*((BB$6-$F137+1)/($J137*($J137+1)/2)*$D137))+($K137="custom")*CustCF!AV137</f>
        <v>0</v>
      </c>
      <c r="BC137" s="95">
        <f>($K137="Bell Curve")*(_xlfn.NORM.DIST(AND(BC$6&gt;=$F137,BC$6&lt;=$H137)*(BC$6-$F137+1),$J137/2,$M137,TRUE)-_xlfn.NORM.DIST(AND(BC$6&gt;=$F137,BC$6&lt;=$H137)*(BB$6-$F137+1),$J137/2,$M137,TRUE))/(1-2*_xlfn.NORM.DIST(0,$J137/2,$M137,TRUE))*$D137+($K137="Steady Growth")*(AND(BC$6&gt;=$F137,BC$6&lt;=$H137)*((BC$6-$F137+1)/($J137*($J137+1)/2)*$D137))+($K137="custom")*CustCF!AW137</f>
        <v>0</v>
      </c>
      <c r="BD137" s="95">
        <f>($K137="Bell Curve")*(_xlfn.NORM.DIST(AND(BD$6&gt;=$F137,BD$6&lt;=$H137)*(BD$6-$F137+1),$J137/2,$M137,TRUE)-_xlfn.NORM.DIST(AND(BD$6&gt;=$F137,BD$6&lt;=$H137)*(BC$6-$F137+1),$J137/2,$M137,TRUE))/(1-2*_xlfn.NORM.DIST(0,$J137/2,$M137,TRUE))*$D137+($K137="Steady Growth")*(AND(BD$6&gt;=$F137,BD$6&lt;=$H137)*((BD$6-$F137+1)/($J137*($J137+1)/2)*$D137))+($K137="custom")*CustCF!AX137</f>
        <v>0</v>
      </c>
      <c r="BE137" s="95">
        <f>($K137="Bell Curve")*(_xlfn.NORM.DIST(AND(BE$6&gt;=$F137,BE$6&lt;=$H137)*(BE$6-$F137+1),$J137/2,$M137,TRUE)-_xlfn.NORM.DIST(AND(BE$6&gt;=$F137,BE$6&lt;=$H137)*(BD$6-$F137+1),$J137/2,$M137,TRUE))/(1-2*_xlfn.NORM.DIST(0,$J137/2,$M137,TRUE))*$D137+($K137="Steady Growth")*(AND(BE$6&gt;=$F137,BE$6&lt;=$H137)*((BE$6-$F137+1)/($J137*($J137+1)/2)*$D137))+($K137="custom")*CustCF!AY137</f>
        <v>0</v>
      </c>
      <c r="BF137" s="95">
        <f>($K137="Bell Curve")*(_xlfn.NORM.DIST(AND(BF$6&gt;=$F137,BF$6&lt;=$H137)*(BF$6-$F137+1),$J137/2,$M137,TRUE)-_xlfn.NORM.DIST(AND(BF$6&gt;=$F137,BF$6&lt;=$H137)*(BE$6-$F137+1),$J137/2,$M137,TRUE))/(1-2*_xlfn.NORM.DIST(0,$J137/2,$M137,TRUE))*$D137+($K137="Steady Growth")*(AND(BF$6&gt;=$F137,BF$6&lt;=$H137)*((BF$6-$F137+1)/($J137*($J137+1)/2)*$D137))+($K137="custom")*CustCF!AZ137</f>
        <v>0</v>
      </c>
      <c r="BG137" s="95">
        <f>($K137="Bell Curve")*(_xlfn.NORM.DIST(AND(BG$6&gt;=$F137,BG$6&lt;=$H137)*(BG$6-$F137+1),$J137/2,$M137,TRUE)-_xlfn.NORM.DIST(AND(BG$6&gt;=$F137,BG$6&lt;=$H137)*(BF$6-$F137+1),$J137/2,$M137,TRUE))/(1-2*_xlfn.NORM.DIST(0,$J137/2,$M137,TRUE))*$D137+($K137="Steady Growth")*(AND(BG$6&gt;=$F137,BG$6&lt;=$H137)*((BG$6-$F137+1)/($J137*($J137+1)/2)*$D137))+($K137="custom")*CustCF!BA137</f>
        <v>0</v>
      </c>
      <c r="BH137" s="95">
        <f>($K137="Bell Curve")*(_xlfn.NORM.DIST(AND(BH$6&gt;=$F137,BH$6&lt;=$H137)*(BH$6-$F137+1),$J137/2,$M137,TRUE)-_xlfn.NORM.DIST(AND(BH$6&gt;=$F137,BH$6&lt;=$H137)*(BG$6-$F137+1),$J137/2,$M137,TRUE))/(1-2*_xlfn.NORM.DIST(0,$J137/2,$M137,TRUE))*$D137+($K137="Steady Growth")*(AND(BH$6&gt;=$F137,BH$6&lt;=$H137)*((BH$6-$F137+1)/($J137*($J137+1)/2)*$D137))+($K137="custom")*CustCF!BB137</f>
        <v>0</v>
      </c>
      <c r="BI137" s="95">
        <f>($K137="Bell Curve")*(_xlfn.NORM.DIST(AND(BI$6&gt;=$F137,BI$6&lt;=$H137)*(BI$6-$F137+1),$J137/2,$M137,TRUE)-_xlfn.NORM.DIST(AND(BI$6&gt;=$F137,BI$6&lt;=$H137)*(BH$6-$F137+1),$J137/2,$M137,TRUE))/(1-2*_xlfn.NORM.DIST(0,$J137/2,$M137,TRUE))*$D137+($K137="Steady Growth")*(AND(BI$6&gt;=$F137,BI$6&lt;=$H137)*((BI$6-$F137+1)/($J137*($J137+1)/2)*$D137))+($K137="custom")*CustCF!BC137</f>
        <v>0</v>
      </c>
      <c r="BJ137" s="95">
        <f>($K137="Bell Curve")*(_xlfn.NORM.DIST(AND(BJ$6&gt;=$F137,BJ$6&lt;=$H137)*(BJ$6-$F137+1),$J137/2,$M137,TRUE)-_xlfn.NORM.DIST(AND(BJ$6&gt;=$F137,BJ$6&lt;=$H137)*(BI$6-$F137+1),$J137/2,$M137,TRUE))/(1-2*_xlfn.NORM.DIST(0,$J137/2,$M137,TRUE))*$D137+($K137="Steady Growth")*(AND(BJ$6&gt;=$F137,BJ$6&lt;=$H137)*((BJ$6-$F137+1)/($J137*($J137+1)/2)*$D137))+($K137="custom")*CustCF!BD137</f>
        <v>0</v>
      </c>
      <c r="BK137" s="95">
        <f>($K137="Bell Curve")*(_xlfn.NORM.DIST(AND(BK$6&gt;=$F137,BK$6&lt;=$H137)*(BK$6-$F137+1),$J137/2,$M137,TRUE)-_xlfn.NORM.DIST(AND(BK$6&gt;=$F137,BK$6&lt;=$H137)*(BJ$6-$F137+1),$J137/2,$M137,TRUE))/(1-2*_xlfn.NORM.DIST(0,$J137/2,$M137,TRUE))*$D137+($K137="Steady Growth")*(AND(BK$6&gt;=$F137,BK$6&lt;=$H137)*((BK$6-$F137+1)/($J137*($J137+1)/2)*$D137))+($K137="custom")*CustCF!BE137</f>
        <v>0</v>
      </c>
      <c r="BL137" s="95">
        <f>($K137="Bell Curve")*(_xlfn.NORM.DIST(AND(BL$6&gt;=$F137,BL$6&lt;=$H137)*(BL$6-$F137+1),$J137/2,$M137,TRUE)-_xlfn.NORM.DIST(AND(BL$6&gt;=$F137,BL$6&lt;=$H137)*(BK$6-$F137+1),$J137/2,$M137,TRUE))/(1-2*_xlfn.NORM.DIST(0,$J137/2,$M137,TRUE))*$D137+($K137="Steady Growth")*(AND(BL$6&gt;=$F137,BL$6&lt;=$H137)*((BL$6-$F137+1)/($J137*($J137+1)/2)*$D137))+($K137="custom")*CustCF!BF137</f>
        <v>0</v>
      </c>
      <c r="BM137" s="95">
        <f>($K137="Bell Curve")*(_xlfn.NORM.DIST(AND(BM$6&gt;=$F137,BM$6&lt;=$H137)*(BM$6-$F137+1),$J137/2,$M137,TRUE)-_xlfn.NORM.DIST(AND(BM$6&gt;=$F137,BM$6&lt;=$H137)*(BL$6-$F137+1),$J137/2,$M137,TRUE))/(1-2*_xlfn.NORM.DIST(0,$J137/2,$M137,TRUE))*$D137+($K137="Steady Growth")*(AND(BM$6&gt;=$F137,BM$6&lt;=$H137)*((BM$6-$F137+1)/($J137*($J137+1)/2)*$D137))+($K137="custom")*CustCF!BG137</f>
        <v>0</v>
      </c>
      <c r="BN137" s="95">
        <f>($K137="Bell Curve")*(_xlfn.NORM.DIST(AND(BN$6&gt;=$F137,BN$6&lt;=$H137)*(BN$6-$F137+1),$J137/2,$M137,TRUE)-_xlfn.NORM.DIST(AND(BN$6&gt;=$F137,BN$6&lt;=$H137)*(BM$6-$F137+1),$J137/2,$M137,TRUE))/(1-2*_xlfn.NORM.DIST(0,$J137/2,$M137,TRUE))*$D137+($K137="Steady Growth")*(AND(BN$6&gt;=$F137,BN$6&lt;=$H137)*((BN$6-$F137+1)/($J137*($J137+1)/2)*$D137))+($K137="custom")*CustCF!BH137</f>
        <v>0</v>
      </c>
      <c r="BO137" s="95">
        <f>($K137="Bell Curve")*(_xlfn.NORM.DIST(AND(BO$6&gt;=$F137,BO$6&lt;=$H137)*(BO$6-$F137+1),$J137/2,$M137,TRUE)-_xlfn.NORM.DIST(AND(BO$6&gt;=$F137,BO$6&lt;=$H137)*(BN$6-$F137+1),$J137/2,$M137,TRUE))/(1-2*_xlfn.NORM.DIST(0,$J137/2,$M137,TRUE))*$D137+($K137="Steady Growth")*(AND(BO$6&gt;=$F137,BO$6&lt;=$H137)*((BO$6-$F137+1)/($J137*($J137+1)/2)*$D137))+($K137="custom")*CustCF!BI137</f>
        <v>0</v>
      </c>
      <c r="BP137" s="95">
        <f>($K137="Bell Curve")*(_xlfn.NORM.DIST(AND(BP$6&gt;=$F137,BP$6&lt;=$H137)*(BP$6-$F137+1),$J137/2,$M137,TRUE)-_xlfn.NORM.DIST(AND(BP$6&gt;=$F137,BP$6&lt;=$H137)*(BO$6-$F137+1),$J137/2,$M137,TRUE))/(1-2*_xlfn.NORM.DIST(0,$J137/2,$M137,TRUE))*$D137+($K137="Steady Growth")*(AND(BP$6&gt;=$F137,BP$6&lt;=$H137)*((BP$6-$F137+1)/($J137*($J137+1)/2)*$D137))+($K137="custom")*CustCF!BJ137</f>
        <v>0</v>
      </c>
      <c r="BQ137" s="95">
        <f>($K137="Bell Curve")*(_xlfn.NORM.DIST(AND(BQ$6&gt;=$F137,BQ$6&lt;=$H137)*(BQ$6-$F137+1),$J137/2,$M137,TRUE)-_xlfn.NORM.DIST(AND(BQ$6&gt;=$F137,BQ$6&lt;=$H137)*(BP$6-$F137+1),$J137/2,$M137,TRUE))/(1-2*_xlfn.NORM.DIST(0,$J137/2,$M137,TRUE))*$D137+($K137="Steady Growth")*(AND(BQ$6&gt;=$F137,BQ$6&lt;=$H137)*((BQ$6-$F137+1)/($J137*($J137+1)/2)*$D137))+($K137="custom")*CustCF!BK137</f>
        <v>0</v>
      </c>
      <c r="BR137" s="95">
        <f>($K137="Bell Curve")*(_xlfn.NORM.DIST(AND(BR$6&gt;=$F137,BR$6&lt;=$H137)*(BR$6-$F137+1),$J137/2,$M137,TRUE)-_xlfn.NORM.DIST(AND(BR$6&gt;=$F137,BR$6&lt;=$H137)*(BQ$6-$F137+1),$J137/2,$M137,TRUE))/(1-2*_xlfn.NORM.DIST(0,$J137/2,$M137,TRUE))*$D137+($K137="Steady Growth")*(AND(BR$6&gt;=$F137,BR$6&lt;=$H137)*((BR$6-$F137+1)/($J137*($J137+1)/2)*$D137))+($K137="custom")*CustCF!BL137</f>
        <v>0</v>
      </c>
      <c r="BS137" s="95">
        <f>($K137="Bell Curve")*(_xlfn.NORM.DIST(AND(BS$6&gt;=$F137,BS$6&lt;=$H137)*(BS$6-$F137+1),$J137/2,$M137,TRUE)-_xlfn.NORM.DIST(AND(BS$6&gt;=$F137,BS$6&lt;=$H137)*(BR$6-$F137+1),$J137/2,$M137,TRUE))/(1-2*_xlfn.NORM.DIST(0,$J137/2,$M137,TRUE))*$D137+($K137="Steady Growth")*(AND(BS$6&gt;=$F137,BS$6&lt;=$H137)*((BS$6-$F137+1)/($J137*($J137+1)/2)*$D137))+($K137="custom")*CustCF!BM137</f>
        <v>0</v>
      </c>
      <c r="BT137" s="95">
        <f>($K137="Bell Curve")*(_xlfn.NORM.DIST(AND(BT$6&gt;=$F137,BT$6&lt;=$H137)*(BT$6-$F137+1),$J137/2,$M137,TRUE)-_xlfn.NORM.DIST(AND(BT$6&gt;=$F137,BT$6&lt;=$H137)*(BS$6-$F137+1),$J137/2,$M137,TRUE))/(1-2*_xlfn.NORM.DIST(0,$J137/2,$M137,TRUE))*$D137+($K137="Steady Growth")*(AND(BT$6&gt;=$F137,BT$6&lt;=$H137)*((BT$6-$F137+1)/($J137*($J137+1)/2)*$D137))+($K137="custom")*CustCF!BN137</f>
        <v>0</v>
      </c>
      <c r="BU137" s="95">
        <f>($K137="Bell Curve")*(_xlfn.NORM.DIST(AND(BU$6&gt;=$F137,BU$6&lt;=$H137)*(BU$6-$F137+1),$J137/2,$M137,TRUE)-_xlfn.NORM.DIST(AND(BU$6&gt;=$F137,BU$6&lt;=$H137)*(BT$6-$F137+1),$J137/2,$M137,TRUE))/(1-2*_xlfn.NORM.DIST(0,$J137/2,$M137,TRUE))*$D137+($K137="Steady Growth")*(AND(BU$6&gt;=$F137,BU$6&lt;=$H137)*((BU$6-$F137+1)/($J137*($J137+1)/2)*$D137))+($K137="custom")*CustCF!BO137</f>
        <v>0</v>
      </c>
      <c r="BV137" s="95">
        <f>($K137="Bell Curve")*(_xlfn.NORM.DIST(AND(BV$6&gt;=$F137,BV$6&lt;=$H137)*(BV$6-$F137+1),$J137/2,$M137,TRUE)-_xlfn.NORM.DIST(AND(BV$6&gt;=$F137,BV$6&lt;=$H137)*(BU$6-$F137+1),$J137/2,$M137,TRUE))/(1-2*_xlfn.NORM.DIST(0,$J137/2,$M137,TRUE))*$D137+($K137="Steady Growth")*(AND(BV$6&gt;=$F137,BV$6&lt;=$H137)*((BV$6-$F137+1)/($J137*($J137+1)/2)*$D137))+($K137="custom")*CustCF!BP137</f>
        <v>0</v>
      </c>
      <c r="BW137" s="95">
        <f>($K137="Bell Curve")*(_xlfn.NORM.DIST(AND(BW$6&gt;=$F137,BW$6&lt;=$H137)*(BW$6-$F137+1),$J137/2,$M137,TRUE)-_xlfn.NORM.DIST(AND(BW$6&gt;=$F137,BW$6&lt;=$H137)*(BV$6-$F137+1),$J137/2,$M137,TRUE))/(1-2*_xlfn.NORM.DIST(0,$J137/2,$M137,TRUE))*$D137+($K137="Steady Growth")*(AND(BW$6&gt;=$F137,BW$6&lt;=$H137)*((BW$6-$F137+1)/($J137*($J137+1)/2)*$D137))+($K137="custom")*CustCF!BQ137</f>
        <v>0</v>
      </c>
      <c r="BX137" s="95">
        <f>($K137="Bell Curve")*(_xlfn.NORM.DIST(AND(BX$6&gt;=$F137,BX$6&lt;=$H137)*(BX$6-$F137+1),$J137/2,$M137,TRUE)-_xlfn.NORM.DIST(AND(BX$6&gt;=$F137,BX$6&lt;=$H137)*(BW$6-$F137+1),$J137/2,$M137,TRUE))/(1-2*_xlfn.NORM.DIST(0,$J137/2,$M137,TRUE))*$D137+($K137="Steady Growth")*(AND(BX$6&gt;=$F137,BX$6&lt;=$H137)*((BX$6-$F137+1)/($J137*($J137+1)/2)*$D137))+($K137="custom")*CustCF!BR137</f>
        <v>0</v>
      </c>
      <c r="BY137" s="95">
        <f>($K137="Bell Curve")*(_xlfn.NORM.DIST(AND(BY$6&gt;=$F137,BY$6&lt;=$H137)*(BY$6-$F137+1),$J137/2,$M137,TRUE)-_xlfn.NORM.DIST(AND(BY$6&gt;=$F137,BY$6&lt;=$H137)*(BX$6-$F137+1),$J137/2,$M137,TRUE))/(1-2*_xlfn.NORM.DIST(0,$J137/2,$M137,TRUE))*$D137+($K137="Steady Growth")*(AND(BY$6&gt;=$F137,BY$6&lt;=$H137)*((BY$6-$F137+1)/($J137*($J137+1)/2)*$D137))+($K137="custom")*CustCF!BS137</f>
        <v>0</v>
      </c>
      <c r="BZ137" s="95">
        <f>($K137="Bell Curve")*(_xlfn.NORM.DIST(AND(BZ$6&gt;=$F137,BZ$6&lt;=$H137)*(BZ$6-$F137+1),$J137/2,$M137,TRUE)-_xlfn.NORM.DIST(AND(BZ$6&gt;=$F137,BZ$6&lt;=$H137)*(BY$6-$F137+1),$J137/2,$M137,TRUE))/(1-2*_xlfn.NORM.DIST(0,$J137/2,$M137,TRUE))*$D137+($K137="Steady Growth")*(AND(BZ$6&gt;=$F137,BZ$6&lt;=$H137)*((BZ$6-$F137+1)/($J137*($J137+1)/2)*$D137))+($K137="custom")*CustCF!BT137</f>
        <v>0</v>
      </c>
      <c r="CA137" s="95">
        <f>($K137="Bell Curve")*(_xlfn.NORM.DIST(AND(CA$6&gt;=$F137,CA$6&lt;=$H137)*(CA$6-$F137+1),$J137/2,$M137,TRUE)-_xlfn.NORM.DIST(AND(CA$6&gt;=$F137,CA$6&lt;=$H137)*(BZ$6-$F137+1),$J137/2,$M137,TRUE))/(1-2*_xlfn.NORM.DIST(0,$J137/2,$M137,TRUE))*$D137+($K137="Steady Growth")*(AND(CA$6&gt;=$F137,CA$6&lt;=$H137)*((CA$6-$F137+1)/($J137*($J137+1)/2)*$D137))+($K137="custom")*CustCF!BU137</f>
        <v>0</v>
      </c>
      <c r="CB137" s="95">
        <f>($K137="Bell Curve")*(_xlfn.NORM.DIST(AND(CB$6&gt;=$F137,CB$6&lt;=$H137)*(CB$6-$F137+1),$J137/2,$M137,TRUE)-_xlfn.NORM.DIST(AND(CB$6&gt;=$F137,CB$6&lt;=$H137)*(CA$6-$F137+1),$J137/2,$M137,TRUE))/(1-2*_xlfn.NORM.DIST(0,$J137/2,$M137,TRUE))*$D137+($K137="Steady Growth")*(AND(CB$6&gt;=$F137,CB$6&lt;=$H137)*((CB$6-$F137+1)/($J137*($J137+1)/2)*$D137))+($K137="custom")*CustCF!BV137</f>
        <v>0</v>
      </c>
      <c r="CC137" s="95">
        <f>($K137="Bell Curve")*(_xlfn.NORM.DIST(AND(CC$6&gt;=$F137,CC$6&lt;=$H137)*(CC$6-$F137+1),$J137/2,$M137,TRUE)-_xlfn.NORM.DIST(AND(CC$6&gt;=$F137,CC$6&lt;=$H137)*(CB$6-$F137+1),$J137/2,$M137,TRUE))/(1-2*_xlfn.NORM.DIST(0,$J137/2,$M137,TRUE))*$D137+($K137="Steady Growth")*(AND(CC$6&gt;=$F137,CC$6&lt;=$H137)*((CC$6-$F137+1)/($J137*($J137+1)/2)*$D137))+($K137="custom")*CustCF!BW137</f>
        <v>0</v>
      </c>
      <c r="CD137" s="95">
        <f>($K137="Bell Curve")*(_xlfn.NORM.DIST(AND(CD$6&gt;=$F137,CD$6&lt;=$H137)*(CD$6-$F137+1),$J137/2,$M137,TRUE)-_xlfn.NORM.DIST(AND(CD$6&gt;=$F137,CD$6&lt;=$H137)*(CC$6-$F137+1),$J137/2,$M137,TRUE))/(1-2*_xlfn.NORM.DIST(0,$J137/2,$M137,TRUE))*$D137+($K137="Steady Growth")*(AND(CD$6&gt;=$F137,CD$6&lt;=$H137)*((CD$6-$F137+1)/($J137*($J137+1)/2)*$D137))+($K137="custom")*CustCF!BX137</f>
        <v>0</v>
      </c>
      <c r="CE137" s="95">
        <f>($K137="Bell Curve")*(_xlfn.NORM.DIST(AND(CE$6&gt;=$F137,CE$6&lt;=$H137)*(CE$6-$F137+1),$J137/2,$M137,TRUE)-_xlfn.NORM.DIST(AND(CE$6&gt;=$F137,CE$6&lt;=$H137)*(CD$6-$F137+1),$J137/2,$M137,TRUE))/(1-2*_xlfn.NORM.DIST(0,$J137/2,$M137,TRUE))*$D137+($K137="Steady Growth")*(AND(CE$6&gt;=$F137,CE$6&lt;=$H137)*((CE$6-$F137+1)/($J137*($J137+1)/2)*$D137))+($K137="custom")*CustCF!BY137</f>
        <v>0</v>
      </c>
      <c r="CF137" s="95">
        <f>($K137="Bell Curve")*(_xlfn.NORM.DIST(AND(CF$6&gt;=$F137,CF$6&lt;=$H137)*(CF$6-$F137+1),$J137/2,$M137,TRUE)-_xlfn.NORM.DIST(AND(CF$6&gt;=$F137,CF$6&lt;=$H137)*(CE$6-$F137+1),$J137/2,$M137,TRUE))/(1-2*_xlfn.NORM.DIST(0,$J137/2,$M137,TRUE))*$D137+($K137="Steady Growth")*(AND(CF$6&gt;=$F137,CF$6&lt;=$H137)*((CF$6-$F137+1)/($J137*($J137+1)/2)*$D137))+($K137="custom")*CustCF!BZ137</f>
        <v>0</v>
      </c>
      <c r="CG137" s="95">
        <f>($K137="Bell Curve")*(_xlfn.NORM.DIST(AND(CG$6&gt;=$F137,CG$6&lt;=$H137)*(CG$6-$F137+1),$J137/2,$M137,TRUE)-_xlfn.NORM.DIST(AND(CG$6&gt;=$F137,CG$6&lt;=$H137)*(CF$6-$F137+1),$J137/2,$M137,TRUE))/(1-2*_xlfn.NORM.DIST(0,$J137/2,$M137,TRUE))*$D137+($K137="Steady Growth")*(AND(CG$6&gt;=$F137,CG$6&lt;=$H137)*((CG$6-$F137+1)/($J137*($J137+1)/2)*$D137))+($K137="custom")*CustCF!CA137</f>
        <v>0</v>
      </c>
      <c r="CH137" s="95">
        <f>($K137="Bell Curve")*(_xlfn.NORM.DIST(AND(CH$6&gt;=$F137,CH$6&lt;=$H137)*(CH$6-$F137+1),$J137/2,$M137,TRUE)-_xlfn.NORM.DIST(AND(CH$6&gt;=$F137,CH$6&lt;=$H137)*(CG$6-$F137+1),$J137/2,$M137,TRUE))/(1-2*_xlfn.NORM.DIST(0,$J137/2,$M137,TRUE))*$D137+($K137="Steady Growth")*(AND(CH$6&gt;=$F137,CH$6&lt;=$H137)*((CH$6-$F137+1)/($J137*($J137+1)/2)*$D137))+($K137="custom")*CustCF!CB137</f>
        <v>0</v>
      </c>
      <c r="CI137" s="95">
        <f>($K137="Bell Curve")*(_xlfn.NORM.DIST(AND(CI$6&gt;=$F137,CI$6&lt;=$H137)*(CI$6-$F137+1),$J137/2,$M137,TRUE)-_xlfn.NORM.DIST(AND(CI$6&gt;=$F137,CI$6&lt;=$H137)*(CH$6-$F137+1),$J137/2,$M137,TRUE))/(1-2*_xlfn.NORM.DIST(0,$J137/2,$M137,TRUE))*$D137+($K137="Steady Growth")*(AND(CI$6&gt;=$F137,CI$6&lt;=$H137)*((CI$6-$F137+1)/($J137*($J137+1)/2)*$D137))+($K137="custom")*CustCF!CC137</f>
        <v>0</v>
      </c>
      <c r="CJ137" s="95">
        <f>($K137="Bell Curve")*(_xlfn.NORM.DIST(AND(CJ$6&gt;=$F137,CJ$6&lt;=$H137)*(CJ$6-$F137+1),$J137/2,$M137,TRUE)-_xlfn.NORM.DIST(AND(CJ$6&gt;=$F137,CJ$6&lt;=$H137)*(CI$6-$F137+1),$J137/2,$M137,TRUE))/(1-2*_xlfn.NORM.DIST(0,$J137/2,$M137,TRUE))*$D137+($K137="Steady Growth")*(AND(CJ$6&gt;=$F137,CJ$6&lt;=$H137)*((CJ$6-$F137+1)/($J137*($J137+1)/2)*$D137))+($K137="custom")*CustCF!CD137</f>
        <v>0</v>
      </c>
      <c r="CK137" s="95">
        <f>($K137="Bell Curve")*(_xlfn.NORM.DIST(AND(CK$6&gt;=$F137,CK$6&lt;=$H137)*(CK$6-$F137+1),$J137/2,$M137,TRUE)-_xlfn.NORM.DIST(AND(CK$6&gt;=$F137,CK$6&lt;=$H137)*(CJ$6-$F137+1),$J137/2,$M137,TRUE))/(1-2*_xlfn.NORM.DIST(0,$J137/2,$M137,TRUE))*$D137+($K137="Steady Growth")*(AND(CK$6&gt;=$F137,CK$6&lt;=$H137)*((CK$6-$F137+1)/($J137*($J137+1)/2)*$D137))+($K137="custom")*CustCF!CE137</f>
        <v>0</v>
      </c>
      <c r="CL137" s="95">
        <f>($K137="Bell Curve")*(_xlfn.NORM.DIST(AND(CL$6&gt;=$F137,CL$6&lt;=$H137)*(CL$6-$F137+1),$J137/2,$M137,TRUE)-_xlfn.NORM.DIST(AND(CL$6&gt;=$F137,CL$6&lt;=$H137)*(CK$6-$F137+1),$J137/2,$M137,TRUE))/(1-2*_xlfn.NORM.DIST(0,$J137/2,$M137,TRUE))*$D137+($K137="Steady Growth")*(AND(CL$6&gt;=$F137,CL$6&lt;=$H137)*((CL$6-$F137+1)/($J137*($J137+1)/2)*$D137))+($K137="custom")*CustCF!CF137</f>
        <v>0</v>
      </c>
      <c r="CM137" s="95">
        <f>($K137="Bell Curve")*(_xlfn.NORM.DIST(AND(CM$6&gt;=$F137,CM$6&lt;=$H137)*(CM$6-$F137+1),$J137/2,$M137,TRUE)-_xlfn.NORM.DIST(AND(CM$6&gt;=$F137,CM$6&lt;=$H137)*(CL$6-$F137+1),$J137/2,$M137,TRUE))/(1-2*_xlfn.NORM.DIST(0,$J137/2,$M137,TRUE))*$D137+($K137="Steady Growth")*(AND(CM$6&gt;=$F137,CM$6&lt;=$H137)*((CM$6-$F137+1)/($J137*($J137+1)/2)*$D137))+($K137="custom")*CustCF!CG137</f>
        <v>0</v>
      </c>
      <c r="CN137" s="95">
        <f>($K137="Bell Curve")*(_xlfn.NORM.DIST(AND(CN$6&gt;=$F137,CN$6&lt;=$H137)*(CN$6-$F137+1),$J137/2,$M137,TRUE)-_xlfn.NORM.DIST(AND(CN$6&gt;=$F137,CN$6&lt;=$H137)*(CM$6-$F137+1),$J137/2,$M137,TRUE))/(1-2*_xlfn.NORM.DIST(0,$J137/2,$M137,TRUE))*$D137+($K137="Steady Growth")*(AND(CN$6&gt;=$F137,CN$6&lt;=$H137)*((CN$6-$F137+1)/($J137*($J137+1)/2)*$D137))+($K137="custom")*CustCF!CH137</f>
        <v>0</v>
      </c>
      <c r="CO137" s="95">
        <f>($K137="Bell Curve")*(_xlfn.NORM.DIST(AND(CO$6&gt;=$F137,CO$6&lt;=$H137)*(CO$6-$F137+1),$J137/2,$M137,TRUE)-_xlfn.NORM.DIST(AND(CO$6&gt;=$F137,CO$6&lt;=$H137)*(CN$6-$F137+1),$J137/2,$M137,TRUE))/(1-2*_xlfn.NORM.DIST(0,$J137/2,$M137,TRUE))*$D137+($K137="Steady Growth")*(AND(CO$6&gt;=$F137,CO$6&lt;=$H137)*((CO$6-$F137+1)/($J137*($J137+1)/2)*$D137))+($K137="custom")*CustCF!CI137</f>
        <v>0</v>
      </c>
      <c r="CP137" s="95">
        <f>($K137="Bell Curve")*(_xlfn.NORM.DIST(AND(CP$6&gt;=$F137,CP$6&lt;=$H137)*(CP$6-$F137+1),$J137/2,$M137,TRUE)-_xlfn.NORM.DIST(AND(CP$6&gt;=$F137,CP$6&lt;=$H137)*(CO$6-$F137+1),$J137/2,$M137,TRUE))/(1-2*_xlfn.NORM.DIST(0,$J137/2,$M137,TRUE))*$D137+($K137="Steady Growth")*(AND(CP$6&gt;=$F137,CP$6&lt;=$H137)*((CP$6-$F137+1)/($J137*($J137+1)/2)*$D137))+($K137="custom")*CustCF!CJ137</f>
        <v>0</v>
      </c>
      <c r="CQ137" s="95">
        <f>($K137="Bell Curve")*(_xlfn.NORM.DIST(AND(CQ$6&gt;=$F137,CQ$6&lt;=$H137)*(CQ$6-$F137+1),$J137/2,$M137,TRUE)-_xlfn.NORM.DIST(AND(CQ$6&gt;=$F137,CQ$6&lt;=$H137)*(CP$6-$F137+1),$J137/2,$M137,TRUE))/(1-2*_xlfn.NORM.DIST(0,$J137/2,$M137,TRUE))*$D137+($K137="Steady Growth")*(AND(CQ$6&gt;=$F137,CQ$6&lt;=$H137)*((CQ$6-$F137+1)/($J137*($J137+1)/2)*$D137))+($K137="custom")*CustCF!CK137</f>
        <v>0</v>
      </c>
      <c r="CR137" s="95">
        <f>($K137="Bell Curve")*(_xlfn.NORM.DIST(AND(CR$6&gt;=$F137,CR$6&lt;=$H137)*(CR$6-$F137+1),$J137/2,$M137,TRUE)-_xlfn.NORM.DIST(AND(CR$6&gt;=$F137,CR$6&lt;=$H137)*(CQ$6-$F137+1),$J137/2,$M137,TRUE))/(1-2*_xlfn.NORM.DIST(0,$J137/2,$M137,TRUE))*$D137+($K137="Steady Growth")*(AND(CR$6&gt;=$F137,CR$6&lt;=$H137)*((CR$6-$F137+1)/($J137*($J137+1)/2)*$D137))+($K137="custom")*CustCF!CL137</f>
        <v>0</v>
      </c>
      <c r="CS137" s="95">
        <f>($K137="Bell Curve")*(_xlfn.NORM.DIST(AND(CS$6&gt;=$F137,CS$6&lt;=$H137)*(CS$6-$F137+1),$J137/2,$M137,TRUE)-_xlfn.NORM.DIST(AND(CS$6&gt;=$F137,CS$6&lt;=$H137)*(CR$6-$F137+1),$J137/2,$M137,TRUE))/(1-2*_xlfn.NORM.DIST(0,$J137/2,$M137,TRUE))*$D137+($K137="Steady Growth")*(AND(CS$6&gt;=$F137,CS$6&lt;=$H137)*((CS$6-$F137+1)/($J137*($J137+1)/2)*$D137))+($K137="custom")*CustCF!CM137</f>
        <v>0</v>
      </c>
      <c r="CT137" s="95">
        <f>($K137="Bell Curve")*(_xlfn.NORM.DIST(AND(CT$6&gt;=$F137,CT$6&lt;=$H137)*(CT$6-$F137+1),$J137/2,$M137,TRUE)-_xlfn.NORM.DIST(AND(CT$6&gt;=$F137,CT$6&lt;=$H137)*(CS$6-$F137+1),$J137/2,$M137,TRUE))/(1-2*_xlfn.NORM.DIST(0,$J137/2,$M137,TRUE))*$D137+($K137="Steady Growth")*(AND(CT$6&gt;=$F137,CT$6&lt;=$H137)*((CT$6-$F137+1)/($J137*($J137+1)/2)*$D137))+($K137="custom")*CustCF!CN137</f>
        <v>0</v>
      </c>
      <c r="CU137" s="95">
        <f>($K137="Bell Curve")*(_xlfn.NORM.DIST(AND(CU$6&gt;=$F137,CU$6&lt;=$H137)*(CU$6-$F137+1),$J137/2,$M137,TRUE)-_xlfn.NORM.DIST(AND(CU$6&gt;=$F137,CU$6&lt;=$H137)*(CT$6-$F137+1),$J137/2,$M137,TRUE))/(1-2*_xlfn.NORM.DIST(0,$J137/2,$M137,TRUE))*$D137+($K137="Steady Growth")*(AND(CU$6&gt;=$F137,CU$6&lt;=$H137)*((CU$6-$F137+1)/($J137*($J137+1)/2)*$D137))+($K137="custom")*CustCF!CO137</f>
        <v>0</v>
      </c>
      <c r="CV137" s="95">
        <f>($K137="Bell Curve")*(_xlfn.NORM.DIST(AND(CV$6&gt;=$F137,CV$6&lt;=$H137)*(CV$6-$F137+1),$J137/2,$M137,TRUE)-_xlfn.NORM.DIST(AND(CV$6&gt;=$F137,CV$6&lt;=$H137)*(CU$6-$F137+1),$J137/2,$M137,TRUE))/(1-2*_xlfn.NORM.DIST(0,$J137/2,$M137,TRUE))*$D137+($K137="Steady Growth")*(AND(CV$6&gt;=$F137,CV$6&lt;=$H137)*((CV$6-$F137+1)/($J137*($J137+1)/2)*$D137))+($K137="custom")*CustCF!CP137</f>
        <v>0</v>
      </c>
      <c r="CW137" s="95">
        <f>($K137="Bell Curve")*(_xlfn.NORM.DIST(AND(CW$6&gt;=$F137,CW$6&lt;=$H137)*(CW$6-$F137+1),$J137/2,$M137,TRUE)-_xlfn.NORM.DIST(AND(CW$6&gt;=$F137,CW$6&lt;=$H137)*(CV$6-$F137+1),$J137/2,$M137,TRUE))/(1-2*_xlfn.NORM.DIST(0,$J137/2,$M137,TRUE))*$D137+($K137="Steady Growth")*(AND(CW$6&gt;=$F137,CW$6&lt;=$H137)*((CW$6-$F137+1)/($J137*($J137+1)/2)*$D137))+($K137="custom")*CustCF!CQ137</f>
        <v>0</v>
      </c>
      <c r="CX137" s="95">
        <f>($K137="Bell Curve")*(_xlfn.NORM.DIST(AND(CX$6&gt;=$F137,CX$6&lt;=$H137)*(CX$6-$F137+1),$J137/2,$M137,TRUE)-_xlfn.NORM.DIST(AND(CX$6&gt;=$F137,CX$6&lt;=$H137)*(CW$6-$F137+1),$J137/2,$M137,TRUE))/(1-2*_xlfn.NORM.DIST(0,$J137/2,$M137,TRUE))*$D137+($K137="Steady Growth")*(AND(CX$6&gt;=$F137,CX$6&lt;=$H137)*((CX$6-$F137+1)/($J137*($J137+1)/2)*$D137))+($K137="custom")*CustCF!CR137</f>
        <v>0</v>
      </c>
      <c r="CY137" s="95">
        <f>($K137="Bell Curve")*(_xlfn.NORM.DIST(AND(CY$6&gt;=$F137,CY$6&lt;=$H137)*(CY$6-$F137+1),$J137/2,$M137,TRUE)-_xlfn.NORM.DIST(AND(CY$6&gt;=$F137,CY$6&lt;=$H137)*(CX$6-$F137+1),$J137/2,$M137,TRUE))/(1-2*_xlfn.NORM.DIST(0,$J137/2,$M137,TRUE))*$D137+($K137="Steady Growth")*(AND(CY$6&gt;=$F137,CY$6&lt;=$H137)*((CY$6-$F137+1)/($J137*($J137+1)/2)*$D137))+($K137="custom")*CustCF!CS137</f>
        <v>0</v>
      </c>
      <c r="CZ137" s="95">
        <f>($K137="Bell Curve")*(_xlfn.NORM.DIST(AND(CZ$6&gt;=$F137,CZ$6&lt;=$H137)*(CZ$6-$F137+1),$J137/2,$M137,TRUE)-_xlfn.NORM.DIST(AND(CZ$6&gt;=$F137,CZ$6&lt;=$H137)*(CY$6-$F137+1),$J137/2,$M137,TRUE))/(1-2*_xlfn.NORM.DIST(0,$J137/2,$M137,TRUE))*$D137+($K137="Steady Growth")*(AND(CZ$6&gt;=$F137,CZ$6&lt;=$H137)*((CZ$6-$F137+1)/($J137*($J137+1)/2)*$D137))+($K137="custom")*CustCF!CT137</f>
        <v>0</v>
      </c>
      <c r="DA137" s="95">
        <f>($K137="Bell Curve")*(_xlfn.NORM.DIST(AND(DA$6&gt;=$F137,DA$6&lt;=$H137)*(DA$6-$F137+1),$J137/2,$M137,TRUE)-_xlfn.NORM.DIST(AND(DA$6&gt;=$F137,DA$6&lt;=$H137)*(CZ$6-$F137+1),$J137/2,$M137,TRUE))/(1-2*_xlfn.NORM.DIST(0,$J137/2,$M137,TRUE))*$D137+($K137="Steady Growth")*(AND(DA$6&gt;=$F137,DA$6&lt;=$H137)*((DA$6-$F137+1)/($J137*($J137+1)/2)*$D137))+($K137="custom")*CustCF!CU137</f>
        <v>0</v>
      </c>
      <c r="DB137" s="95">
        <f>($K137="Bell Curve")*(_xlfn.NORM.DIST(AND(DB$6&gt;=$F137,DB$6&lt;=$H137)*(DB$6-$F137+1),$J137/2,$M137,TRUE)-_xlfn.NORM.DIST(AND(DB$6&gt;=$F137,DB$6&lt;=$H137)*(DA$6-$F137+1),$J137/2,$M137,TRUE))/(1-2*_xlfn.NORM.DIST(0,$J137/2,$M137,TRUE))*$D137+($K137="Steady Growth")*(AND(DB$6&gt;=$F137,DB$6&lt;=$H137)*((DB$6-$F137+1)/($J137*($J137+1)/2)*$D137))+($K137="custom")*CustCF!CV137</f>
        <v>0</v>
      </c>
      <c r="DC137" s="95">
        <f>($K137="Bell Curve")*(_xlfn.NORM.DIST(AND(DC$6&gt;=$F137,DC$6&lt;=$H137)*(DC$6-$F137+1),$J137/2,$M137,TRUE)-_xlfn.NORM.DIST(AND(DC$6&gt;=$F137,DC$6&lt;=$H137)*(DB$6-$F137+1),$J137/2,$M137,TRUE))/(1-2*_xlfn.NORM.DIST(0,$J137/2,$M137,TRUE))*$D137+($K137="Steady Growth")*(AND(DC$6&gt;=$F137,DC$6&lt;=$H137)*((DC$6-$F137+1)/($J137*($J137+1)/2)*$D137))+($K137="custom")*CustCF!CW137</f>
        <v>0</v>
      </c>
      <c r="DD137" s="95">
        <f>($K137="Bell Curve")*(_xlfn.NORM.DIST(AND(DD$6&gt;=$F137,DD$6&lt;=$H137)*(DD$6-$F137+1),$J137/2,$M137,TRUE)-_xlfn.NORM.DIST(AND(DD$6&gt;=$F137,DD$6&lt;=$H137)*(DC$6-$F137+1),$J137/2,$M137,TRUE))/(1-2*_xlfn.NORM.DIST(0,$J137/2,$M137,TRUE))*$D137+($K137="Steady Growth")*(AND(DD$6&gt;=$F137,DD$6&lt;=$H137)*((DD$6-$F137+1)/($J137*($J137+1)/2)*$D137))+($K137="custom")*CustCF!CX137</f>
        <v>0</v>
      </c>
      <c r="DE137" s="95">
        <f>($K137="Bell Curve")*(_xlfn.NORM.DIST(AND(DE$6&gt;=$F137,DE$6&lt;=$H137)*(DE$6-$F137+1),$J137/2,$M137,TRUE)-_xlfn.NORM.DIST(AND(DE$6&gt;=$F137,DE$6&lt;=$H137)*(DD$6-$F137+1),$J137/2,$M137,TRUE))/(1-2*_xlfn.NORM.DIST(0,$J137/2,$M137,TRUE))*$D137+($K137="Steady Growth")*(AND(DE$6&gt;=$F137,DE$6&lt;=$H137)*((DE$6-$F137+1)/($J137*($J137+1)/2)*$D137))+($K137="custom")*CustCF!CY137</f>
        <v>0</v>
      </c>
      <c r="DF137" s="95">
        <f>($K137="Bell Curve")*(_xlfn.NORM.DIST(AND(DF$6&gt;=$F137,DF$6&lt;=$H137)*(DF$6-$F137+1),$J137/2,$M137,TRUE)-_xlfn.NORM.DIST(AND(DF$6&gt;=$F137,DF$6&lt;=$H137)*(DE$6-$F137+1),$J137/2,$M137,TRUE))/(1-2*_xlfn.NORM.DIST(0,$J137/2,$M137,TRUE))*$D137+($K137="Steady Growth")*(AND(DF$6&gt;=$F137,DF$6&lt;=$H137)*((DF$6-$F137+1)/($J137*($J137+1)/2)*$D137))+($K137="custom")*CustCF!CZ137</f>
        <v>0</v>
      </c>
      <c r="DG137" s="95">
        <f>($K137="Bell Curve")*(_xlfn.NORM.DIST(AND(DG$6&gt;=$F137,DG$6&lt;=$H137)*(DG$6-$F137+1),$J137/2,$M137,TRUE)-_xlfn.NORM.DIST(AND(DG$6&gt;=$F137,DG$6&lt;=$H137)*(DF$6-$F137+1),$J137/2,$M137,TRUE))/(1-2*_xlfn.NORM.DIST(0,$J137/2,$M137,TRUE))*$D137+($K137="Steady Growth")*(AND(DG$6&gt;=$F137,DG$6&lt;=$H137)*((DG$6-$F137+1)/($J137*($J137+1)/2)*$D137))+($K137="custom")*CustCF!DA137</f>
        <v>0</v>
      </c>
      <c r="DH137" s="95">
        <f>($K137="Bell Curve")*(_xlfn.NORM.DIST(AND(DH$6&gt;=$F137,DH$6&lt;=$H137)*(DH$6-$F137+1),$J137/2,$M137,TRUE)-_xlfn.NORM.DIST(AND(DH$6&gt;=$F137,DH$6&lt;=$H137)*(DG$6-$F137+1),$J137/2,$M137,TRUE))/(1-2*_xlfn.NORM.DIST(0,$J137/2,$M137,TRUE))*$D137+($K137="Steady Growth")*(AND(DH$6&gt;=$F137,DH$6&lt;=$H137)*((DH$6-$F137+1)/($J137*($J137+1)/2)*$D137))+($K137="custom")*CustCF!DB137</f>
        <v>0</v>
      </c>
      <c r="DI137" s="95">
        <f>($K137="Bell Curve")*(_xlfn.NORM.DIST(AND(DI$6&gt;=$F137,DI$6&lt;=$H137)*(DI$6-$F137+1),$J137/2,$M137,TRUE)-_xlfn.NORM.DIST(AND(DI$6&gt;=$F137,DI$6&lt;=$H137)*(DH$6-$F137+1),$J137/2,$M137,TRUE))/(1-2*_xlfn.NORM.DIST(0,$J137/2,$M137,TRUE))*$D137+($K137="Steady Growth")*(AND(DI$6&gt;=$F137,DI$6&lt;=$H137)*((DI$6-$F137+1)/($J137*($J137+1)/2)*$D137))+($K137="custom")*CustCF!DC137</f>
        <v>0</v>
      </c>
      <c r="DJ137" s="95">
        <f>($K137="Bell Curve")*(_xlfn.NORM.DIST(AND(DJ$6&gt;=$F137,DJ$6&lt;=$H137)*(DJ$6-$F137+1),$J137/2,$M137,TRUE)-_xlfn.NORM.DIST(AND(DJ$6&gt;=$F137,DJ$6&lt;=$H137)*(DI$6-$F137+1),$J137/2,$M137,TRUE))/(1-2*_xlfn.NORM.DIST(0,$J137/2,$M137,TRUE))*$D137+($K137="Steady Growth")*(AND(DJ$6&gt;=$F137,DJ$6&lt;=$H137)*((DJ$6-$F137+1)/($J137*($J137+1)/2)*$D137))+($K137="custom")*CustCF!DD137</f>
        <v>0</v>
      </c>
      <c r="DK137" s="95">
        <f>($K137="Bell Curve")*(_xlfn.NORM.DIST(AND(DK$6&gt;=$F137,DK$6&lt;=$H137)*(DK$6-$F137+1),$J137/2,$M137,TRUE)-_xlfn.NORM.DIST(AND(DK$6&gt;=$F137,DK$6&lt;=$H137)*(DJ$6-$F137+1),$J137/2,$M137,TRUE))/(1-2*_xlfn.NORM.DIST(0,$J137/2,$M137,TRUE))*$D137+($K137="Steady Growth")*(AND(DK$6&gt;=$F137,DK$6&lt;=$H137)*((DK$6-$F137+1)/($J137*($J137+1)/2)*$D137))+($K137="custom")*CustCF!DE137</f>
        <v>0</v>
      </c>
      <c r="DL137" s="95">
        <f>($K137="Bell Curve")*(_xlfn.NORM.DIST(AND(DL$6&gt;=$F137,DL$6&lt;=$H137)*(DL$6-$F137+1),$J137/2,$M137,TRUE)-_xlfn.NORM.DIST(AND(DL$6&gt;=$F137,DL$6&lt;=$H137)*(DK$6-$F137+1),$J137/2,$M137,TRUE))/(1-2*_xlfn.NORM.DIST(0,$J137/2,$M137,TRUE))*$D137+($K137="Steady Growth")*(AND(DL$6&gt;=$F137,DL$6&lt;=$H137)*((DL$6-$F137+1)/($J137*($J137+1)/2)*$D137))+($K137="custom")*CustCF!DF137</f>
        <v>0</v>
      </c>
      <c r="DM137" s="95">
        <f>($K137="Bell Curve")*(_xlfn.NORM.DIST(AND(DM$6&gt;=$F137,DM$6&lt;=$H137)*(DM$6-$F137+1),$J137/2,$M137,TRUE)-_xlfn.NORM.DIST(AND(DM$6&gt;=$F137,DM$6&lt;=$H137)*(DL$6-$F137+1),$J137/2,$M137,TRUE))/(1-2*_xlfn.NORM.DIST(0,$J137/2,$M137,TRUE))*$D137+($K137="Steady Growth")*(AND(DM$6&gt;=$F137,DM$6&lt;=$H137)*((DM$6-$F137+1)/($J137*($J137+1)/2)*$D137))+($K137="custom")*CustCF!DG137</f>
        <v>0</v>
      </c>
      <c r="DN137" s="95">
        <f>($K137="Bell Curve")*(_xlfn.NORM.DIST(AND(DN$6&gt;=$F137,DN$6&lt;=$H137)*(DN$6-$F137+1),$J137/2,$M137,TRUE)-_xlfn.NORM.DIST(AND(DN$6&gt;=$F137,DN$6&lt;=$H137)*(DM$6-$F137+1),$J137/2,$M137,TRUE))/(1-2*_xlfn.NORM.DIST(0,$J137/2,$M137,TRUE))*$D137+($K137="Steady Growth")*(AND(DN$6&gt;=$F137,DN$6&lt;=$H137)*((DN$6-$F137+1)/($J137*($J137+1)/2)*$D137))+($K137="custom")*CustCF!DH137</f>
        <v>0</v>
      </c>
      <c r="DO137" s="95">
        <f>($K137="Bell Curve")*(_xlfn.NORM.DIST(AND(DO$6&gt;=$F137,DO$6&lt;=$H137)*(DO$6-$F137+1),$J137/2,$M137,TRUE)-_xlfn.NORM.DIST(AND(DO$6&gt;=$F137,DO$6&lt;=$H137)*(DN$6-$F137+1),$J137/2,$M137,TRUE))/(1-2*_xlfn.NORM.DIST(0,$J137/2,$M137,TRUE))*$D137+($K137="Steady Growth")*(AND(DO$6&gt;=$F137,DO$6&lt;=$H137)*((DO$6-$F137+1)/($J137*($J137+1)/2)*$D137))+($K137="custom")*CustCF!DI137</f>
        <v>0</v>
      </c>
      <c r="DP137" s="95">
        <f>($K137="Bell Curve")*(_xlfn.NORM.DIST(AND(DP$6&gt;=$F137,DP$6&lt;=$H137)*(DP$6-$F137+1),$J137/2,$M137,TRUE)-_xlfn.NORM.DIST(AND(DP$6&gt;=$F137,DP$6&lt;=$H137)*(DO$6-$F137+1),$J137/2,$M137,TRUE))/(1-2*_xlfn.NORM.DIST(0,$J137/2,$M137,TRUE))*$D137+($K137="Steady Growth")*(AND(DP$6&gt;=$F137,DP$6&lt;=$H137)*((DP$6-$F137+1)/($J137*($J137+1)/2)*$D137))+($K137="custom")*CustCF!DJ137</f>
        <v>0</v>
      </c>
      <c r="DQ137" s="95">
        <f>($K137="Bell Curve")*(_xlfn.NORM.DIST(AND(DQ$6&gt;=$F137,DQ$6&lt;=$H137)*(DQ$6-$F137+1),$J137/2,$M137,TRUE)-_xlfn.NORM.DIST(AND(DQ$6&gt;=$F137,DQ$6&lt;=$H137)*(DP$6-$F137+1),$J137/2,$M137,TRUE))/(1-2*_xlfn.NORM.DIST(0,$J137/2,$M137,TRUE))*$D137+($K137="Steady Growth")*(AND(DQ$6&gt;=$F137,DQ$6&lt;=$H137)*((DQ$6-$F137+1)/($J137*($J137+1)/2)*$D137))+($K137="custom")*CustCF!DK137</f>
        <v>0</v>
      </c>
      <c r="DR137" s="95">
        <f>($K137="Bell Curve")*(_xlfn.NORM.DIST(AND(DR$6&gt;=$F137,DR$6&lt;=$H137)*(DR$6-$F137+1),$J137/2,$M137,TRUE)-_xlfn.NORM.DIST(AND(DR$6&gt;=$F137,DR$6&lt;=$H137)*(DQ$6-$F137+1),$J137/2,$M137,TRUE))/(1-2*_xlfn.NORM.DIST(0,$J137/2,$M137,TRUE))*$D137+($K137="Steady Growth")*(AND(DR$6&gt;=$F137,DR$6&lt;=$H137)*((DR$6-$F137+1)/($J137*($J137+1)/2)*$D137))+($K137="custom")*CustCF!DL137</f>
        <v>0</v>
      </c>
      <c r="DS137" s="95">
        <f>($K137="Bell Curve")*(_xlfn.NORM.DIST(AND(DS$6&gt;=$F137,DS$6&lt;=$H137)*(DS$6-$F137+1),$J137/2,$M137,TRUE)-_xlfn.NORM.DIST(AND(DS$6&gt;=$F137,DS$6&lt;=$H137)*(DR$6-$F137+1),$J137/2,$M137,TRUE))/(1-2*_xlfn.NORM.DIST(0,$J137/2,$M137,TRUE))*$D137+($K137="Steady Growth")*(AND(DS$6&gt;=$F137,DS$6&lt;=$H137)*((DS$6-$F137+1)/($J137*($J137+1)/2)*$D137))+($K137="custom")*CustCF!DM137</f>
        <v>0</v>
      </c>
      <c r="DT137" s="95">
        <f>($K137="Bell Curve")*(_xlfn.NORM.DIST(AND(DT$6&gt;=$F137,DT$6&lt;=$H137)*(DT$6-$F137+1),$J137/2,$M137,TRUE)-_xlfn.NORM.DIST(AND(DT$6&gt;=$F137,DT$6&lt;=$H137)*(DS$6-$F137+1),$J137/2,$M137,TRUE))/(1-2*_xlfn.NORM.DIST(0,$J137/2,$M137,TRUE))*$D137+($K137="Steady Growth")*(AND(DT$6&gt;=$F137,DT$6&lt;=$H137)*((DT$6-$F137+1)/($J137*($J137+1)/2)*$D137))+($K137="custom")*CustCF!DN137</f>
        <v>0</v>
      </c>
      <c r="DU137" s="95">
        <f>($K137="Bell Curve")*(_xlfn.NORM.DIST(AND(DU$6&gt;=$F137,DU$6&lt;=$H137)*(DU$6-$F137+1),$J137/2,$M137,TRUE)-_xlfn.NORM.DIST(AND(DU$6&gt;=$F137,DU$6&lt;=$H137)*(DT$6-$F137+1),$J137/2,$M137,TRUE))/(1-2*_xlfn.NORM.DIST(0,$J137/2,$M137,TRUE))*$D137+($K137="Steady Growth")*(AND(DU$6&gt;=$F137,DU$6&lt;=$H137)*((DU$6-$F137+1)/($J137*($J137+1)/2)*$D137))+($K137="custom")*CustCF!DO137</f>
        <v>0</v>
      </c>
      <c r="DV137" s="95">
        <f>($K137="Bell Curve")*(_xlfn.NORM.DIST(AND(DV$6&gt;=$F137,DV$6&lt;=$H137)*(DV$6-$F137+1),$J137/2,$M137,TRUE)-_xlfn.NORM.DIST(AND(DV$6&gt;=$F137,DV$6&lt;=$H137)*(DU$6-$F137+1),$J137/2,$M137,TRUE))/(1-2*_xlfn.NORM.DIST(0,$J137/2,$M137,TRUE))*$D137+($K137="Steady Growth")*(AND(DV$6&gt;=$F137,DV$6&lt;=$H137)*((DV$6-$F137+1)/($J137*($J137+1)/2)*$D137))+($K137="custom")*CustCF!DP137</f>
        <v>0</v>
      </c>
      <c r="DW137" s="95">
        <f>($K137="Bell Curve")*(_xlfn.NORM.DIST(AND(DW$6&gt;=$F137,DW$6&lt;=$H137)*(DW$6-$F137+1),$J137/2,$M137,TRUE)-_xlfn.NORM.DIST(AND(DW$6&gt;=$F137,DW$6&lt;=$H137)*(DV$6-$F137+1),$J137/2,$M137,TRUE))/(1-2*_xlfn.NORM.DIST(0,$J137/2,$M137,TRUE))*$D137+($K137="Steady Growth")*(AND(DW$6&gt;=$F137,DW$6&lt;=$H137)*((DW$6-$F137+1)/($J137*($J137+1)/2)*$D137))+($K137="custom")*CustCF!DQ137</f>
        <v>0</v>
      </c>
      <c r="DX137" s="95">
        <f>($K137="Bell Curve")*(_xlfn.NORM.DIST(AND(DX$6&gt;=$F137,DX$6&lt;=$H137)*(DX$6-$F137+1),$J137/2,$M137,TRUE)-_xlfn.NORM.DIST(AND(DX$6&gt;=$F137,DX$6&lt;=$H137)*(DW$6-$F137+1),$J137/2,$M137,TRUE))/(1-2*_xlfn.NORM.DIST(0,$J137/2,$M137,TRUE))*$D137+($K137="Steady Growth")*(AND(DX$6&gt;=$F137,DX$6&lt;=$H137)*((DX$6-$F137+1)/($J137*($J137+1)/2)*$D137))+($K137="custom")*CustCF!DR137</f>
        <v>0</v>
      </c>
      <c r="DY137" s="95">
        <f>($K137="Bell Curve")*(_xlfn.NORM.DIST(AND(DY$6&gt;=$F137,DY$6&lt;=$H137)*(DY$6-$F137+1),$J137/2,$M137,TRUE)-_xlfn.NORM.DIST(AND(DY$6&gt;=$F137,DY$6&lt;=$H137)*(DX$6-$F137+1),$J137/2,$M137,TRUE))/(1-2*_xlfn.NORM.DIST(0,$J137/2,$M137,TRUE))*$D137+($K137="Steady Growth")*(AND(DY$6&gt;=$F137,DY$6&lt;=$H137)*((DY$6-$F137+1)/($J137*($J137+1)/2)*$D137))+($K137="custom")*CustCF!DS137</f>
        <v>0</v>
      </c>
      <c r="DZ137" s="95">
        <f>($K137="Bell Curve")*(_xlfn.NORM.DIST(AND(DZ$6&gt;=$F137,DZ$6&lt;=$H137)*(DZ$6-$F137+1),$J137/2,$M137,TRUE)-_xlfn.NORM.DIST(AND(DZ$6&gt;=$F137,DZ$6&lt;=$H137)*(DY$6-$F137+1),$J137/2,$M137,TRUE))/(1-2*_xlfn.NORM.DIST(0,$J137/2,$M137,TRUE))*$D137+($K137="Steady Growth")*(AND(DZ$6&gt;=$F137,DZ$6&lt;=$H137)*((DZ$6-$F137+1)/($J137*($J137+1)/2)*$D137))+($K137="custom")*CustCF!DT137</f>
        <v>0</v>
      </c>
      <c r="EA137" s="95">
        <f>($K137="Bell Curve")*(_xlfn.NORM.DIST(AND(EA$6&gt;=$F137,EA$6&lt;=$H137)*(EA$6-$F137+1),$J137/2,$M137,TRUE)-_xlfn.NORM.DIST(AND(EA$6&gt;=$F137,EA$6&lt;=$H137)*(DZ$6-$F137+1),$J137/2,$M137,TRUE))/(1-2*_xlfn.NORM.DIST(0,$J137/2,$M137,TRUE))*$D137+($K137="Steady Growth")*(AND(EA$6&gt;=$F137,EA$6&lt;=$H137)*((EA$6-$F137+1)/($J137*($J137+1)/2)*$D137))+($K137="custom")*CustCF!DU137</f>
        <v>0</v>
      </c>
      <c r="EB137" s="95">
        <f>($K137="Bell Curve")*(_xlfn.NORM.DIST(AND(EB$6&gt;=$F137,EB$6&lt;=$H137)*(EB$6-$F137+1),$J137/2,$M137,TRUE)-_xlfn.NORM.DIST(AND(EB$6&gt;=$F137,EB$6&lt;=$H137)*(EA$6-$F137+1),$J137/2,$M137,TRUE))/(1-2*_xlfn.NORM.DIST(0,$J137/2,$M137,TRUE))*$D137+($K137="Steady Growth")*(AND(EB$6&gt;=$F137,EB$6&lt;=$H137)*((EB$6-$F137+1)/($J137*($J137+1)/2)*$D137))+($K137="custom")*CustCF!DV137</f>
        <v>0</v>
      </c>
      <c r="EC137" s="95">
        <f>($K137="Bell Curve")*(_xlfn.NORM.DIST(AND(EC$6&gt;=$F137,EC$6&lt;=$H137)*(EC$6-$F137+1),$J137/2,$M137,TRUE)-_xlfn.NORM.DIST(AND(EC$6&gt;=$F137,EC$6&lt;=$H137)*(EB$6-$F137+1),$J137/2,$M137,TRUE))/(1-2*_xlfn.NORM.DIST(0,$J137/2,$M137,TRUE))*$D137+($K137="Steady Growth")*(AND(EC$6&gt;=$F137,EC$6&lt;=$H137)*((EC$6-$F137+1)/($J137*($J137+1)/2)*$D137))+($K137="custom")*CustCF!DW137</f>
        <v>0</v>
      </c>
      <c r="ED137" s="95">
        <f>($K137="Bell Curve")*(_xlfn.NORM.DIST(AND(ED$6&gt;=$F137,ED$6&lt;=$H137)*(ED$6-$F137+1),$J137/2,$M137,TRUE)-_xlfn.NORM.DIST(AND(ED$6&gt;=$F137,ED$6&lt;=$H137)*(EC$6-$F137+1),$J137/2,$M137,TRUE))/(1-2*_xlfn.NORM.DIST(0,$J137/2,$M137,TRUE))*$D137+($K137="Steady Growth")*(AND(ED$6&gt;=$F137,ED$6&lt;=$H137)*((ED$6-$F137+1)/($J137*($J137+1)/2)*$D137))+($K137="custom")*CustCF!DX137</f>
        <v>0</v>
      </c>
      <c r="EE137" s="95">
        <f>($K137="Bell Curve")*(_xlfn.NORM.DIST(AND(EE$6&gt;=$F137,EE$6&lt;=$H137)*(EE$6-$F137+1),$J137/2,$M137,TRUE)-_xlfn.NORM.DIST(AND(EE$6&gt;=$F137,EE$6&lt;=$H137)*(ED$6-$F137+1),$J137/2,$M137,TRUE))/(1-2*_xlfn.NORM.DIST(0,$J137/2,$M137,TRUE))*$D137+($K137="Steady Growth")*(AND(EE$6&gt;=$F137,EE$6&lt;=$H137)*((EE$6-$F137+1)/($J137*($J137+1)/2)*$D137))+($K137="custom")*CustCF!DY137</f>
        <v>0</v>
      </c>
      <c r="EF137" s="95">
        <f>($K137="Bell Curve")*(_xlfn.NORM.DIST(AND(EF$6&gt;=$F137,EF$6&lt;=$H137)*(EF$6-$F137+1),$J137/2,$M137,TRUE)-_xlfn.NORM.DIST(AND(EF$6&gt;=$F137,EF$6&lt;=$H137)*(EE$6-$F137+1),$J137/2,$M137,TRUE))/(1-2*_xlfn.NORM.DIST(0,$J137/2,$M137,TRUE))*$D137+($K137="Steady Growth")*(AND(EF$6&gt;=$F137,EF$6&lt;=$H137)*((EF$6-$F137+1)/($J137*($J137+1)/2)*$D137))+($K137="custom")*CustCF!DZ137</f>
        <v>0</v>
      </c>
      <c r="EG137" s="95">
        <f>($K137="Bell Curve")*(_xlfn.NORM.DIST(AND(EG$6&gt;=$F137,EG$6&lt;=$H137)*(EG$6-$F137+1),$J137/2,$M137,TRUE)-_xlfn.NORM.DIST(AND(EG$6&gt;=$F137,EG$6&lt;=$H137)*(EF$6-$F137+1),$J137/2,$M137,TRUE))/(1-2*_xlfn.NORM.DIST(0,$J137/2,$M137,TRUE))*$D137+($K137="Steady Growth")*(AND(EG$6&gt;=$F137,EG$6&lt;=$H137)*((EG$6-$F137+1)/($J137*($J137+1)/2)*$D137))+($K137="custom")*CustCF!EA137</f>
        <v>0</v>
      </c>
      <c r="EH137" s="95">
        <f>($K137="Bell Curve")*(_xlfn.NORM.DIST(AND(EH$6&gt;=$F137,EH$6&lt;=$H137)*(EH$6-$F137+1),$J137/2,$M137,TRUE)-_xlfn.NORM.DIST(AND(EH$6&gt;=$F137,EH$6&lt;=$H137)*(EG$6-$F137+1),$J137/2,$M137,TRUE))/(1-2*_xlfn.NORM.DIST(0,$J137/2,$M137,TRUE))*$D137+($K137="Steady Growth")*(AND(EH$6&gt;=$F137,EH$6&lt;=$H137)*((EH$6-$F137+1)/($J137*($J137+1)/2)*$D137))+($K137="custom")*CustCF!EB137</f>
        <v>0</v>
      </c>
      <c r="EI137" s="95">
        <f>($K137="Bell Curve")*(_xlfn.NORM.DIST(AND(EI$6&gt;=$F137,EI$6&lt;=$H137)*(EI$6-$F137+1),$J137/2,$M137,TRUE)-_xlfn.NORM.DIST(AND(EI$6&gt;=$F137,EI$6&lt;=$H137)*(EH$6-$F137+1),$J137/2,$M137,TRUE))/(1-2*_xlfn.NORM.DIST(0,$J137/2,$M137,TRUE))*$D137+($K137="Steady Growth")*(AND(EI$6&gt;=$F137,EI$6&lt;=$H137)*((EI$6-$F137+1)/($J137*($J137+1)/2)*$D137))+($K137="custom")*CustCF!EC137</f>
        <v>0</v>
      </c>
      <c r="EJ137" s="95">
        <f>($K137="Bell Curve")*(_xlfn.NORM.DIST(AND(EJ$6&gt;=$F137,EJ$6&lt;=$H137)*(EJ$6-$F137+1),$J137/2,$M137,TRUE)-_xlfn.NORM.DIST(AND(EJ$6&gt;=$F137,EJ$6&lt;=$H137)*(EI$6-$F137+1),$J137/2,$M137,TRUE))/(1-2*_xlfn.NORM.DIST(0,$J137/2,$M137,TRUE))*$D137+($K137="Steady Growth")*(AND(EJ$6&gt;=$F137,EJ$6&lt;=$H137)*((EJ$6-$F137+1)/($J137*($J137+1)/2)*$D137))+($K137="custom")*CustCF!ED137</f>
        <v>0</v>
      </c>
      <c r="EK137" s="95">
        <f>($K137="Bell Curve")*(_xlfn.NORM.DIST(AND(EK$6&gt;=$F137,EK$6&lt;=$H137)*(EK$6-$F137+1),$J137/2,$M137,TRUE)-_xlfn.NORM.DIST(AND(EK$6&gt;=$F137,EK$6&lt;=$H137)*(EJ$6-$F137+1),$J137/2,$M137,TRUE))/(1-2*_xlfn.NORM.DIST(0,$J137/2,$M137,TRUE))*$D137+($K137="Steady Growth")*(AND(EK$6&gt;=$F137,EK$6&lt;=$H137)*((EK$6-$F137+1)/($J137*($J137+1)/2)*$D137))+($K137="custom")*CustCF!EE137</f>
        <v>0</v>
      </c>
      <c r="EL137" s="95">
        <f>($K137="Bell Curve")*(_xlfn.NORM.DIST(AND(EL$6&gt;=$F137,EL$6&lt;=$H137)*(EL$6-$F137+1),$J137/2,$M137,TRUE)-_xlfn.NORM.DIST(AND(EL$6&gt;=$F137,EL$6&lt;=$H137)*(EK$6-$F137+1),$J137/2,$M137,TRUE))/(1-2*_xlfn.NORM.DIST(0,$J137/2,$M137,TRUE))*$D137+($K137="Steady Growth")*(AND(EL$6&gt;=$F137,EL$6&lt;=$H137)*((EL$6-$F137+1)/($J137*($J137+1)/2)*$D137))+($K137="custom")*CustCF!EF137</f>
        <v>0</v>
      </c>
      <c r="EM137" s="95">
        <f>($K137="Bell Curve")*(_xlfn.NORM.DIST(AND(EM$6&gt;=$F137,EM$6&lt;=$H137)*(EM$6-$F137+1),$J137/2,$M137,TRUE)-_xlfn.NORM.DIST(AND(EM$6&gt;=$F137,EM$6&lt;=$H137)*(EL$6-$F137+1),$J137/2,$M137,TRUE))/(1-2*_xlfn.NORM.DIST(0,$J137/2,$M137,TRUE))*$D137+($K137="Steady Growth")*(AND(EM$6&gt;=$F137,EM$6&lt;=$H137)*((EM$6-$F137+1)/($J137*($J137+1)/2)*$D137))+($K137="custom")*CustCF!EG137</f>
        <v>0</v>
      </c>
      <c r="EN137" s="95">
        <f>($K137="Bell Curve")*(_xlfn.NORM.DIST(AND(EN$6&gt;=$F137,EN$6&lt;=$H137)*(EN$6-$F137+1),$J137/2,$M137,TRUE)-_xlfn.NORM.DIST(AND(EN$6&gt;=$F137,EN$6&lt;=$H137)*(EM$6-$F137+1),$J137/2,$M137,TRUE))/(1-2*_xlfn.NORM.DIST(0,$J137/2,$M137,TRUE))*$D137+($K137="Steady Growth")*(AND(EN$6&gt;=$F137,EN$6&lt;=$H137)*((EN$6-$F137+1)/($J137*($J137+1)/2)*$D137))+($K137="custom")*CustCF!EH137</f>
        <v>0</v>
      </c>
      <c r="EO137" s="95">
        <f>($K137="Bell Curve")*(_xlfn.NORM.DIST(AND(EO$6&gt;=$F137,EO$6&lt;=$H137)*(EO$6-$F137+1),$J137/2,$M137,TRUE)-_xlfn.NORM.DIST(AND(EO$6&gt;=$F137,EO$6&lt;=$H137)*(EN$6-$F137+1),$J137/2,$M137,TRUE))/(1-2*_xlfn.NORM.DIST(0,$J137/2,$M137,TRUE))*$D137+($K137="Steady Growth")*(AND(EO$6&gt;=$F137,EO$6&lt;=$H137)*((EO$6-$F137+1)/($J137*($J137+1)/2)*$D137))+($K137="custom")*CustCF!EI137</f>
        <v>0</v>
      </c>
      <c r="EP137" s="95">
        <f>($K137="Bell Curve")*(_xlfn.NORM.DIST(AND(EP$6&gt;=$F137,EP$6&lt;=$H137)*(EP$6-$F137+1),$J137/2,$M137,TRUE)-_xlfn.NORM.DIST(AND(EP$6&gt;=$F137,EP$6&lt;=$H137)*(EO$6-$F137+1),$J137/2,$M137,TRUE))/(1-2*_xlfn.NORM.DIST(0,$J137/2,$M137,TRUE))*$D137+($K137="Steady Growth")*(AND(EP$6&gt;=$F137,EP$6&lt;=$H137)*((EP$6-$F137+1)/($J137*($J137+1)/2)*$D137))+($K137="custom")*CustCF!EJ137</f>
        <v>0</v>
      </c>
      <c r="EQ137" s="95">
        <f>($K137="Bell Curve")*(_xlfn.NORM.DIST(AND(EQ$6&gt;=$F137,EQ$6&lt;=$H137)*(EQ$6-$F137+1),$J137/2,$M137,TRUE)-_xlfn.NORM.DIST(AND(EQ$6&gt;=$F137,EQ$6&lt;=$H137)*(EP$6-$F137+1),$J137/2,$M137,TRUE))/(1-2*_xlfn.NORM.DIST(0,$J137/2,$M137,TRUE))*$D137+($K137="Steady Growth")*(AND(EQ$6&gt;=$F137,EQ$6&lt;=$H137)*((EQ$6-$F137+1)/($J137*($J137+1)/2)*$D137))+($K137="custom")*CustCF!EK137</f>
        <v>0</v>
      </c>
      <c r="ER137" s="95">
        <f>($K137="Bell Curve")*(_xlfn.NORM.DIST(AND(ER$6&gt;=$F137,ER$6&lt;=$H137)*(ER$6-$F137+1),$J137/2,$M137,TRUE)-_xlfn.NORM.DIST(AND(ER$6&gt;=$F137,ER$6&lt;=$H137)*(EQ$6-$F137+1),$J137/2,$M137,TRUE))/(1-2*_xlfn.NORM.DIST(0,$J137/2,$M137,TRUE))*$D137+($K137="Steady Growth")*(AND(ER$6&gt;=$F137,ER$6&lt;=$H137)*((ER$6-$F137+1)/($J137*($J137+1)/2)*$D137))+($K137="custom")*CustCF!EL137</f>
        <v>0</v>
      </c>
      <c r="ES137" s="95">
        <f>($K137="Bell Curve")*(_xlfn.NORM.DIST(AND(ES$6&gt;=$F137,ES$6&lt;=$H137)*(ES$6-$F137+1),$J137/2,$M137,TRUE)-_xlfn.NORM.DIST(AND(ES$6&gt;=$F137,ES$6&lt;=$H137)*(ER$6-$F137+1),$J137/2,$M137,TRUE))/(1-2*_xlfn.NORM.DIST(0,$J137/2,$M137,TRUE))*$D137+($K137="Steady Growth")*(AND(ES$6&gt;=$F137,ES$6&lt;=$H137)*((ES$6-$F137+1)/($J137*($J137+1)/2)*$D137))+($K137="custom")*CustCF!EM137</f>
        <v>0</v>
      </c>
      <c r="ET137" s="95">
        <f>($K137="Bell Curve")*(_xlfn.NORM.DIST(AND(ET$6&gt;=$F137,ET$6&lt;=$H137)*(ET$6-$F137+1),$J137/2,$M137,TRUE)-_xlfn.NORM.DIST(AND(ET$6&gt;=$F137,ET$6&lt;=$H137)*(ES$6-$F137+1),$J137/2,$M137,TRUE))/(1-2*_xlfn.NORM.DIST(0,$J137/2,$M137,TRUE))*$D137+($K137="Steady Growth")*(AND(ET$6&gt;=$F137,ET$6&lt;=$H137)*((ET$6-$F137+1)/($J137*($J137+1)/2)*$D137))+($K137="custom")*CustCF!EN137</f>
        <v>0</v>
      </c>
      <c r="EU137" s="95">
        <f>($K137="Bell Curve")*(_xlfn.NORM.DIST(AND(EU$6&gt;=$F137,EU$6&lt;=$H137)*(EU$6-$F137+1),$J137/2,$M137,TRUE)-_xlfn.NORM.DIST(AND(EU$6&gt;=$F137,EU$6&lt;=$H137)*(ET$6-$F137+1),$J137/2,$M137,TRUE))/(1-2*_xlfn.NORM.DIST(0,$J137/2,$M137,TRUE))*$D137+($K137="Steady Growth")*(AND(EU$6&gt;=$F137,EU$6&lt;=$H137)*((EU$6-$F137+1)/($J137*($J137+1)/2)*$D137))+($K137="custom")*CustCF!EO137</f>
        <v>0</v>
      </c>
      <c r="EV137" s="95">
        <f>($K137="Bell Curve")*(_xlfn.NORM.DIST(AND(EV$6&gt;=$F137,EV$6&lt;=$H137)*(EV$6-$F137+1),$J137/2,$M137,TRUE)-_xlfn.NORM.DIST(AND(EV$6&gt;=$F137,EV$6&lt;=$H137)*(EU$6-$F137+1),$J137/2,$M137,TRUE))/(1-2*_xlfn.NORM.DIST(0,$J137/2,$M137,TRUE))*$D137+($K137="Steady Growth")*(AND(EV$6&gt;=$F137,EV$6&lt;=$H137)*((EV$6-$F137+1)/($J137*($J137+1)/2)*$D137))+($K137="custom")*CustCF!EP137</f>
        <v>0</v>
      </c>
      <c r="EW137" s="95">
        <f>($K137="Bell Curve")*(_xlfn.NORM.DIST(AND(EW$6&gt;=$F137,EW$6&lt;=$H137)*(EW$6-$F137+1),$J137/2,$M137,TRUE)-_xlfn.NORM.DIST(AND(EW$6&gt;=$F137,EW$6&lt;=$H137)*(EV$6-$F137+1),$J137/2,$M137,TRUE))/(1-2*_xlfn.NORM.DIST(0,$J137/2,$M137,TRUE))*$D137+($K137="Steady Growth")*(AND(EW$6&gt;=$F137,EW$6&lt;=$H137)*((EW$6-$F137+1)/($J137*($J137+1)/2)*$D137))+($K137="custom")*CustCF!EQ137</f>
        <v>0</v>
      </c>
      <c r="EX137" s="95">
        <f>($K137="Bell Curve")*(_xlfn.NORM.DIST(AND(EX$6&gt;=$F137,EX$6&lt;=$H137)*(EX$6-$F137+1),$J137/2,$M137,TRUE)-_xlfn.NORM.DIST(AND(EX$6&gt;=$F137,EX$6&lt;=$H137)*(EW$6-$F137+1),$J137/2,$M137,TRUE))/(1-2*_xlfn.NORM.DIST(0,$J137/2,$M137,TRUE))*$D137+($K137="Steady Growth")*(AND(EX$6&gt;=$F137,EX$6&lt;=$H137)*((EX$6-$F137+1)/($J137*($J137+1)/2)*$D137))+($K137="custom")*CustCF!ER137</f>
        <v>0</v>
      </c>
      <c r="EY137" s="95">
        <f>($K137="Bell Curve")*(_xlfn.NORM.DIST(AND(EY$6&gt;=$F137,EY$6&lt;=$H137)*(EY$6-$F137+1),$J137/2,$M137,TRUE)-_xlfn.NORM.DIST(AND(EY$6&gt;=$F137,EY$6&lt;=$H137)*(EX$6-$F137+1),$J137/2,$M137,TRUE))/(1-2*_xlfn.NORM.DIST(0,$J137/2,$M137,TRUE))*$D137+($K137="Steady Growth")*(AND(EY$6&gt;=$F137,EY$6&lt;=$H137)*((EY$6-$F137+1)/($J137*($J137+1)/2)*$D137))+($K137="custom")*CustCF!ES137</f>
        <v>0</v>
      </c>
      <c r="EZ137" s="95">
        <f>($K137="Bell Curve")*(_xlfn.NORM.DIST(AND(EZ$6&gt;=$F137,EZ$6&lt;=$H137)*(EZ$6-$F137+1),$J137/2,$M137,TRUE)-_xlfn.NORM.DIST(AND(EZ$6&gt;=$F137,EZ$6&lt;=$H137)*(EY$6-$F137+1),$J137/2,$M137,TRUE))/(1-2*_xlfn.NORM.DIST(0,$J137/2,$M137,TRUE))*$D137+($K137="Steady Growth")*(AND(EZ$6&gt;=$F137,EZ$6&lt;=$H137)*((EZ$6-$F137+1)/($J137*($J137+1)/2)*$D137))+($K137="custom")*CustCF!ET137</f>
        <v>0</v>
      </c>
      <c r="FA137" s="95">
        <f>($K137="Bell Curve")*(_xlfn.NORM.DIST(AND(FA$6&gt;=$F137,FA$6&lt;=$H137)*(FA$6-$F137+1),$J137/2,$M137,TRUE)-_xlfn.NORM.DIST(AND(FA$6&gt;=$F137,FA$6&lt;=$H137)*(EZ$6-$F137+1),$J137/2,$M137,TRUE))/(1-2*_xlfn.NORM.DIST(0,$J137/2,$M137,TRUE))*$D137+($K137="Steady Growth")*(AND(FA$6&gt;=$F137,FA$6&lt;=$H137)*((FA$6-$F137+1)/($J137*($J137+1)/2)*$D137))+($K137="custom")*CustCF!EU137</f>
        <v>0</v>
      </c>
      <c r="FB137" s="95">
        <f>($K137="Bell Curve")*(_xlfn.NORM.DIST(AND(FB$6&gt;=$F137,FB$6&lt;=$H137)*(FB$6-$F137+1),$J137/2,$M137,TRUE)-_xlfn.NORM.DIST(AND(FB$6&gt;=$F137,FB$6&lt;=$H137)*(FA$6-$F137+1),$J137/2,$M137,TRUE))/(1-2*_xlfn.NORM.DIST(0,$J137/2,$M137,TRUE))*$D137+($K137="Steady Growth")*(AND(FB$6&gt;=$F137,FB$6&lt;=$H137)*((FB$6-$F137+1)/($J137*($J137+1)/2)*$D137))+($K137="custom")*CustCF!EV137</f>
        <v>0</v>
      </c>
      <c r="FC137" s="95">
        <f>($K137="Bell Curve")*(_xlfn.NORM.DIST(AND(FC$6&gt;=$F137,FC$6&lt;=$H137)*(FC$6-$F137+1),$J137/2,$M137,TRUE)-_xlfn.NORM.DIST(AND(FC$6&gt;=$F137,FC$6&lt;=$H137)*(FB$6-$F137+1),$J137/2,$M137,TRUE))/(1-2*_xlfn.NORM.DIST(0,$J137/2,$M137,TRUE))*$D137+($K137="Steady Growth")*(AND(FC$6&gt;=$F137,FC$6&lt;=$H137)*((FC$6-$F137+1)/($J137*($J137+1)/2)*$D137))+($K137="custom")*CustCF!EW137</f>
        <v>0</v>
      </c>
      <c r="FD137" s="95">
        <f>($K137="Bell Curve")*(_xlfn.NORM.DIST(AND(FD$6&gt;=$F137,FD$6&lt;=$H137)*(FD$6-$F137+1),$J137/2,$M137,TRUE)-_xlfn.NORM.DIST(AND(FD$6&gt;=$F137,FD$6&lt;=$H137)*(FC$6-$F137+1),$J137/2,$M137,TRUE))/(1-2*_xlfn.NORM.DIST(0,$J137/2,$M137,TRUE))*$D137+($K137="Steady Growth")*(AND(FD$6&gt;=$F137,FD$6&lt;=$H137)*((FD$6-$F137+1)/($J137*($J137+1)/2)*$D137))+($K137="custom")*CustCF!EX137</f>
        <v>0</v>
      </c>
      <c r="FE137" s="95">
        <f>($K137="Bell Curve")*(_xlfn.NORM.DIST(AND(FE$6&gt;=$F137,FE$6&lt;=$H137)*(FE$6-$F137+1),$J137/2,$M137,TRUE)-_xlfn.NORM.DIST(AND(FE$6&gt;=$F137,FE$6&lt;=$H137)*(FD$6-$F137+1),$J137/2,$M137,TRUE))/(1-2*_xlfn.NORM.DIST(0,$J137/2,$M137,TRUE))*$D137+($K137="Steady Growth")*(AND(FE$6&gt;=$F137,FE$6&lt;=$H137)*((FE$6-$F137+1)/($J137*($J137+1)/2)*$D137))+($K137="custom")*CustCF!EY137</f>
        <v>0</v>
      </c>
      <c r="FF137" s="95">
        <f>($K137="Bell Curve")*(_xlfn.NORM.DIST(AND(FF$6&gt;=$F137,FF$6&lt;=$H137)*(FF$6-$F137+1),$J137/2,$M137,TRUE)-_xlfn.NORM.DIST(AND(FF$6&gt;=$F137,FF$6&lt;=$H137)*(FE$6-$F137+1),$J137/2,$M137,TRUE))/(1-2*_xlfn.NORM.DIST(0,$J137/2,$M137,TRUE))*$D137+($K137="Steady Growth")*(AND(FF$6&gt;=$F137,FF$6&lt;=$H137)*((FF$6-$F137+1)/($J137*($J137+1)/2)*$D137))+($K137="custom")*CustCF!EZ137</f>
        <v>0</v>
      </c>
      <c r="FG137" s="95">
        <f>($K137="Bell Curve")*(_xlfn.NORM.DIST(AND(FG$6&gt;=$F137,FG$6&lt;=$H137)*(FG$6-$F137+1),$J137/2,$M137,TRUE)-_xlfn.NORM.DIST(AND(FG$6&gt;=$F137,FG$6&lt;=$H137)*(FF$6-$F137+1),$J137/2,$M137,TRUE))/(1-2*_xlfn.NORM.DIST(0,$J137/2,$M137,TRUE))*$D137+($K137="Steady Growth")*(AND(FG$6&gt;=$F137,FG$6&lt;=$H137)*((FG$6-$F137+1)/($J137*($J137+1)/2)*$D137))+($K137="custom")*CustCF!FA137</f>
        <v>0</v>
      </c>
      <c r="FH137" s="95">
        <f>($K137="Bell Curve")*(_xlfn.NORM.DIST(AND(FH$6&gt;=$F137,FH$6&lt;=$H137)*(FH$6-$F137+1),$J137/2,$M137,TRUE)-_xlfn.NORM.DIST(AND(FH$6&gt;=$F137,FH$6&lt;=$H137)*(FG$6-$F137+1),$J137/2,$M137,TRUE))/(1-2*_xlfn.NORM.DIST(0,$J137/2,$M137,TRUE))*$D137+($K137="Steady Growth")*(AND(FH$6&gt;=$F137,FH$6&lt;=$H137)*((FH$6-$F137+1)/($J137*($J137+1)/2)*$D137))+($K137="custom")*CustCF!FB137</f>
        <v>0</v>
      </c>
      <c r="FI137" s="95">
        <f>($K137="Bell Curve")*(_xlfn.NORM.DIST(AND(FI$6&gt;=$F137,FI$6&lt;=$H137)*(FI$6-$F137+1),$J137/2,$M137,TRUE)-_xlfn.NORM.DIST(AND(FI$6&gt;=$F137,FI$6&lt;=$H137)*(FH$6-$F137+1),$J137/2,$M137,TRUE))/(1-2*_xlfn.NORM.DIST(0,$J137/2,$M137,TRUE))*$D137+($K137="Steady Growth")*(AND(FI$6&gt;=$F137,FI$6&lt;=$H137)*((FI$6-$F137+1)/($J137*($J137+1)/2)*$D137))+($K137="custom")*CustCF!FC137</f>
        <v>0</v>
      </c>
      <c r="FJ137" s="95">
        <f>($K137="Bell Curve")*(_xlfn.NORM.DIST(AND(FJ$6&gt;=$F137,FJ$6&lt;=$H137)*(FJ$6-$F137+1),$J137/2,$M137,TRUE)-_xlfn.NORM.DIST(AND(FJ$6&gt;=$F137,FJ$6&lt;=$H137)*(FI$6-$F137+1),$J137/2,$M137,TRUE))/(1-2*_xlfn.NORM.DIST(0,$J137/2,$M137,TRUE))*$D137+($K137="Steady Growth")*(AND(FJ$6&gt;=$F137,FJ$6&lt;=$H137)*((FJ$6-$F137+1)/($J137*($J137+1)/2)*$D137))+($K137="custom")*CustCF!FD137</f>
        <v>0</v>
      </c>
      <c r="FK137" s="95">
        <f>($K137="Bell Curve")*(_xlfn.NORM.DIST(AND(FK$6&gt;=$F137,FK$6&lt;=$H137)*(FK$6-$F137+1),$J137/2,$M137,TRUE)-_xlfn.NORM.DIST(AND(FK$6&gt;=$F137,FK$6&lt;=$H137)*(FJ$6-$F137+1),$J137/2,$M137,TRUE))/(1-2*_xlfn.NORM.DIST(0,$J137/2,$M137,TRUE))*$D137+($K137="Steady Growth")*(AND(FK$6&gt;=$F137,FK$6&lt;=$H137)*((FK$6-$F137+1)/($J137*($J137+1)/2)*$D137))+($K137="custom")*CustCF!FE137</f>
        <v>0</v>
      </c>
      <c r="FL137" s="95">
        <f>($K137="Bell Curve")*(_xlfn.NORM.DIST(AND(FL$6&gt;=$F137,FL$6&lt;=$H137)*(FL$6-$F137+1),$J137/2,$M137,TRUE)-_xlfn.NORM.DIST(AND(FL$6&gt;=$F137,FL$6&lt;=$H137)*(FK$6-$F137+1),$J137/2,$M137,TRUE))/(1-2*_xlfn.NORM.DIST(0,$J137/2,$M137,TRUE))*$D137+($K137="Steady Growth")*(AND(FL$6&gt;=$F137,FL$6&lt;=$H137)*((FL$6-$F137+1)/($J137*($J137+1)/2)*$D137))+($K137="custom")*CustCF!FF137</f>
        <v>0</v>
      </c>
      <c r="FM137" s="95">
        <f>($K137="Bell Curve")*(_xlfn.NORM.DIST(AND(FM$6&gt;=$F137,FM$6&lt;=$H137)*(FM$6-$F137+1),$J137/2,$M137,TRUE)-_xlfn.NORM.DIST(AND(FM$6&gt;=$F137,FM$6&lt;=$H137)*(FL$6-$F137+1),$J137/2,$M137,TRUE))/(1-2*_xlfn.NORM.DIST(0,$J137/2,$M137,TRUE))*$D137+($K137="Steady Growth")*(AND(FM$6&gt;=$F137,FM$6&lt;=$H137)*((FM$6-$F137+1)/($J137*($J137+1)/2)*$D137))+($K137="custom")*CustCF!FG137</f>
        <v>0</v>
      </c>
      <c r="FN137" s="95">
        <f>($K137="Bell Curve")*(_xlfn.NORM.DIST(AND(FN$6&gt;=$F137,FN$6&lt;=$H137)*(FN$6-$F137+1),$J137/2,$M137,TRUE)-_xlfn.NORM.DIST(AND(FN$6&gt;=$F137,FN$6&lt;=$H137)*(FM$6-$F137+1),$J137/2,$M137,TRUE))/(1-2*_xlfn.NORM.DIST(0,$J137/2,$M137,TRUE))*$D137+($K137="Steady Growth")*(AND(FN$6&gt;=$F137,FN$6&lt;=$H137)*((FN$6-$F137+1)/($J137*($J137+1)/2)*$D137))+($K137="custom")*CustCF!FH137</f>
        <v>0</v>
      </c>
      <c r="FO137" s="95">
        <f>($K137="Bell Curve")*(_xlfn.NORM.DIST(AND(FO$6&gt;=$F137,FO$6&lt;=$H137)*(FO$6-$F137+1),$J137/2,$M137,TRUE)-_xlfn.NORM.DIST(AND(FO$6&gt;=$F137,FO$6&lt;=$H137)*(FN$6-$F137+1),$J137/2,$M137,TRUE))/(1-2*_xlfn.NORM.DIST(0,$J137/2,$M137,TRUE))*$D137+($K137="Steady Growth")*(AND(FO$6&gt;=$F137,FO$6&lt;=$H137)*((FO$6-$F137+1)/($J137*($J137+1)/2)*$D137))+($K137="custom")*CustCF!FI137</f>
        <v>0</v>
      </c>
      <c r="FP137" s="95">
        <f>($K137="Bell Curve")*(_xlfn.NORM.DIST(AND(FP$6&gt;=$F137,FP$6&lt;=$H137)*(FP$6-$F137+1),$J137/2,$M137,TRUE)-_xlfn.NORM.DIST(AND(FP$6&gt;=$F137,FP$6&lt;=$H137)*(FO$6-$F137+1),$J137/2,$M137,TRUE))/(1-2*_xlfn.NORM.DIST(0,$J137/2,$M137,TRUE))*$D137+($K137="Steady Growth")*(AND(FP$6&gt;=$F137,FP$6&lt;=$H137)*((FP$6-$F137+1)/($J137*($J137+1)/2)*$D137))+($K137="custom")*CustCF!FJ137</f>
        <v>0</v>
      </c>
      <c r="FQ137" s="95">
        <f>($K137="Bell Curve")*(_xlfn.NORM.DIST(AND(FQ$6&gt;=$F137,FQ$6&lt;=$H137)*(FQ$6-$F137+1),$J137/2,$M137,TRUE)-_xlfn.NORM.DIST(AND(FQ$6&gt;=$F137,FQ$6&lt;=$H137)*(FP$6-$F137+1),$J137/2,$M137,TRUE))/(1-2*_xlfn.NORM.DIST(0,$J137/2,$M137,TRUE))*$D137+($K137="Steady Growth")*(AND(FQ$6&gt;=$F137,FQ$6&lt;=$H137)*((FQ$6-$F137+1)/($J137*($J137+1)/2)*$D137))+($K137="custom")*CustCF!FK137</f>
        <v>0</v>
      </c>
      <c r="FR137" s="95">
        <f>($K137="Bell Curve")*(_xlfn.NORM.DIST(AND(FR$6&gt;=$F137,FR$6&lt;=$H137)*(FR$6-$F137+1),$J137/2,$M137,TRUE)-_xlfn.NORM.DIST(AND(FR$6&gt;=$F137,FR$6&lt;=$H137)*(FQ$6-$F137+1),$J137/2,$M137,TRUE))/(1-2*_xlfn.NORM.DIST(0,$J137/2,$M137,TRUE))*$D137+($K137="Steady Growth")*(AND(FR$6&gt;=$F137,FR$6&lt;=$H137)*((FR$6-$F137+1)/($J137*($J137+1)/2)*$D137))+($K137="custom")*CustCF!FL137</f>
        <v>0</v>
      </c>
      <c r="FS137" s="95">
        <f>($K137="Bell Curve")*(_xlfn.NORM.DIST(AND(FS$6&gt;=$F137,FS$6&lt;=$H137)*(FS$6-$F137+1),$J137/2,$M137,TRUE)-_xlfn.NORM.DIST(AND(FS$6&gt;=$F137,FS$6&lt;=$H137)*(FR$6-$F137+1),$J137/2,$M137,TRUE))/(1-2*_xlfn.NORM.DIST(0,$J137/2,$M137,TRUE))*$D137+($K137="Steady Growth")*(AND(FS$6&gt;=$F137,FS$6&lt;=$H137)*((FS$6-$F137+1)/($J137*($J137+1)/2)*$D137))+($K137="custom")*CustCF!FM137</f>
        <v>0</v>
      </c>
      <c r="FT137" s="95">
        <f>($K137="Bell Curve")*(_xlfn.NORM.DIST(AND(FT$6&gt;=$F137,FT$6&lt;=$H137)*(FT$6-$F137+1),$J137/2,$M137,TRUE)-_xlfn.NORM.DIST(AND(FT$6&gt;=$F137,FT$6&lt;=$H137)*(FS$6-$F137+1),$J137/2,$M137,TRUE))/(1-2*_xlfn.NORM.DIST(0,$J137/2,$M137,TRUE))*$D137+($K137="Steady Growth")*(AND(FT$6&gt;=$F137,FT$6&lt;=$H137)*((FT$6-$F137+1)/($J137*($J137+1)/2)*$D137))+($K137="custom")*CustCF!FN137</f>
        <v>0</v>
      </c>
      <c r="FU137" s="95">
        <f>($K137="Bell Curve")*(_xlfn.NORM.DIST(AND(FU$6&gt;=$F137,FU$6&lt;=$H137)*(FU$6-$F137+1),$J137/2,$M137,TRUE)-_xlfn.NORM.DIST(AND(FU$6&gt;=$F137,FU$6&lt;=$H137)*(FT$6-$F137+1),$J137/2,$M137,TRUE))/(1-2*_xlfn.NORM.DIST(0,$J137/2,$M137,TRUE))*$D137+($K137="Steady Growth")*(AND(FU$6&gt;=$F137,FU$6&lt;=$H137)*((FU$6-$F137+1)/($J137*($J137+1)/2)*$D137))+($K137="custom")*CustCF!FO137</f>
        <v>0</v>
      </c>
      <c r="FV137" s="95">
        <f>($K137="Bell Curve")*(_xlfn.NORM.DIST(AND(FV$6&gt;=$F137,FV$6&lt;=$H137)*(FV$6-$F137+1),$J137/2,$M137,TRUE)-_xlfn.NORM.DIST(AND(FV$6&gt;=$F137,FV$6&lt;=$H137)*(FU$6-$F137+1),$J137/2,$M137,TRUE))/(1-2*_xlfn.NORM.DIST(0,$J137/2,$M137,TRUE))*$D137+($K137="Steady Growth")*(AND(FV$6&gt;=$F137,FV$6&lt;=$H137)*((FV$6-$F137+1)/($J137*($J137+1)/2)*$D137))+($K137="custom")*CustCF!FP137</f>
        <v>0</v>
      </c>
      <c r="FW137" s="95">
        <f>($K137="Bell Curve")*(_xlfn.NORM.DIST(AND(FW$6&gt;=$F137,FW$6&lt;=$H137)*(FW$6-$F137+1),$J137/2,$M137,TRUE)-_xlfn.NORM.DIST(AND(FW$6&gt;=$F137,FW$6&lt;=$H137)*(FV$6-$F137+1),$J137/2,$M137,TRUE))/(1-2*_xlfn.NORM.DIST(0,$J137/2,$M137,TRUE))*$D137+($K137="Steady Growth")*(AND(FW$6&gt;=$F137,FW$6&lt;=$H137)*((FW$6-$F137+1)/($J137*($J137+1)/2)*$D137))+($K137="custom")*CustCF!FQ137</f>
        <v>0</v>
      </c>
      <c r="FX137" s="95">
        <f>($K137="Bell Curve")*(_xlfn.NORM.DIST(AND(FX$6&gt;=$F137,FX$6&lt;=$H137)*(FX$6-$F137+1),$J137/2,$M137,TRUE)-_xlfn.NORM.DIST(AND(FX$6&gt;=$F137,FX$6&lt;=$H137)*(FW$6-$F137+1),$J137/2,$M137,TRUE))/(1-2*_xlfn.NORM.DIST(0,$J137/2,$M137,TRUE))*$D137+($K137="Steady Growth")*(AND(FX$6&gt;=$F137,FX$6&lt;=$H137)*((FX$6-$F137+1)/($J137*($J137+1)/2)*$D137))+($K137="custom")*CustCF!FR137</f>
        <v>0</v>
      </c>
      <c r="FY137" s="95">
        <f>($K137="Bell Curve")*(_xlfn.NORM.DIST(AND(FY$6&gt;=$F137,FY$6&lt;=$H137)*(FY$6-$F137+1),$J137/2,$M137,TRUE)-_xlfn.NORM.DIST(AND(FY$6&gt;=$F137,FY$6&lt;=$H137)*(FX$6-$F137+1),$J137/2,$M137,TRUE))/(1-2*_xlfn.NORM.DIST(0,$J137/2,$M137,TRUE))*$D137+($K137="Steady Growth")*(AND(FY$6&gt;=$F137,FY$6&lt;=$H137)*((FY$6-$F137+1)/($J137*($J137+1)/2)*$D137))+($K137="custom")*CustCF!FS137</f>
        <v>0</v>
      </c>
      <c r="FZ137" s="95">
        <f>($K137="Bell Curve")*(_xlfn.NORM.DIST(AND(FZ$6&gt;=$F137,FZ$6&lt;=$H137)*(FZ$6-$F137+1),$J137/2,$M137,TRUE)-_xlfn.NORM.DIST(AND(FZ$6&gt;=$F137,FZ$6&lt;=$H137)*(FY$6-$F137+1),$J137/2,$M137,TRUE))/(1-2*_xlfn.NORM.DIST(0,$J137/2,$M137,TRUE))*$D137+($K137="Steady Growth")*(AND(FZ$6&gt;=$F137,FZ$6&lt;=$H137)*((FZ$6-$F137+1)/($J137*($J137+1)/2)*$D137))+($K137="custom")*CustCF!FT137</f>
        <v>0</v>
      </c>
      <c r="GA137" s="95">
        <f>($K137="Bell Curve")*(_xlfn.NORM.DIST(AND(GA$6&gt;=$F137,GA$6&lt;=$H137)*(GA$6-$F137+1),$J137/2,$M137,TRUE)-_xlfn.NORM.DIST(AND(GA$6&gt;=$F137,GA$6&lt;=$H137)*(FZ$6-$F137+1),$J137/2,$M137,TRUE))/(1-2*_xlfn.NORM.DIST(0,$J137/2,$M137,TRUE))*$D137+($K137="Steady Growth")*(AND(GA$6&gt;=$F137,GA$6&lt;=$H137)*((GA$6-$F137+1)/($J137*($J137+1)/2)*$D137))+($K137="custom")*CustCF!FU137</f>
        <v>0</v>
      </c>
      <c r="GB137" s="95">
        <f>($K137="Bell Curve")*(_xlfn.NORM.DIST(AND(GB$6&gt;=$F137,GB$6&lt;=$H137)*(GB$6-$F137+1),$J137/2,$M137,TRUE)-_xlfn.NORM.DIST(AND(GB$6&gt;=$F137,GB$6&lt;=$H137)*(GA$6-$F137+1),$J137/2,$M137,TRUE))/(1-2*_xlfn.NORM.DIST(0,$J137/2,$M137,TRUE))*$D137+($K137="Steady Growth")*(AND(GB$6&gt;=$F137,GB$6&lt;=$H137)*((GB$6-$F137+1)/($J137*($J137+1)/2)*$D137))+($K137="custom")*CustCF!FV137</f>
        <v>0</v>
      </c>
      <c r="GC137" s="95">
        <f>($K137="Bell Curve")*(_xlfn.NORM.DIST(AND(GC$6&gt;=$F137,GC$6&lt;=$H137)*(GC$6-$F137+1),$J137/2,$M137,TRUE)-_xlfn.NORM.DIST(AND(GC$6&gt;=$F137,GC$6&lt;=$H137)*(GB$6-$F137+1),$J137/2,$M137,TRUE))/(1-2*_xlfn.NORM.DIST(0,$J137/2,$M137,TRUE))*$D137+($K137="Steady Growth")*(AND(GC$6&gt;=$F137,GC$6&lt;=$H137)*((GC$6-$F137+1)/($J137*($J137+1)/2)*$D137))+($K137="custom")*CustCF!FW137</f>
        <v>0</v>
      </c>
      <c r="GD137" s="95">
        <f>($K137="Bell Curve")*(_xlfn.NORM.DIST(AND(GD$6&gt;=$F137,GD$6&lt;=$H137)*(GD$6-$F137+1),$J137/2,$M137,TRUE)-_xlfn.NORM.DIST(AND(GD$6&gt;=$F137,GD$6&lt;=$H137)*(GC$6-$F137+1),$J137/2,$M137,TRUE))/(1-2*_xlfn.NORM.DIST(0,$J137/2,$M137,TRUE))*$D137+($K137="Steady Growth")*(AND(GD$6&gt;=$F137,GD$6&lt;=$H137)*((GD$6-$F137+1)/($J137*($J137+1)/2)*$D137))+($K137="custom")*CustCF!FX137</f>
        <v>0</v>
      </c>
      <c r="GE137" s="95">
        <f>($K137="Bell Curve")*(_xlfn.NORM.DIST(AND(GE$6&gt;=$F137,GE$6&lt;=$H137)*(GE$6-$F137+1),$J137/2,$M137,TRUE)-_xlfn.NORM.DIST(AND(GE$6&gt;=$F137,GE$6&lt;=$H137)*(GD$6-$F137+1),$J137/2,$M137,TRUE))/(1-2*_xlfn.NORM.DIST(0,$J137/2,$M137,TRUE))*$D137+($K137="Steady Growth")*(AND(GE$6&gt;=$F137,GE$6&lt;=$H137)*((GE$6-$F137+1)/($J137*($J137+1)/2)*$D137))+($K137="custom")*CustCF!FY137</f>
        <v>0</v>
      </c>
      <c r="GF137" s="95">
        <f>($K137="Bell Curve")*(_xlfn.NORM.DIST(AND(GF$6&gt;=$F137,GF$6&lt;=$H137)*(GF$6-$F137+1),$J137/2,$M137,TRUE)-_xlfn.NORM.DIST(AND(GF$6&gt;=$F137,GF$6&lt;=$H137)*(GE$6-$F137+1),$J137/2,$M137,TRUE))/(1-2*_xlfn.NORM.DIST(0,$J137/2,$M137,TRUE))*$D137+($K137="Steady Growth")*(AND(GF$6&gt;=$F137,GF$6&lt;=$H137)*((GF$6-$F137+1)/($J137*($J137+1)/2)*$D137))+($K137="custom")*CustCF!FZ137</f>
        <v>0</v>
      </c>
      <c r="GG137" s="95">
        <f>($K137="Bell Curve")*(_xlfn.NORM.DIST(AND(GG$6&gt;=$F137,GG$6&lt;=$H137)*(GG$6-$F137+1),$J137/2,$M137,TRUE)-_xlfn.NORM.DIST(AND(GG$6&gt;=$F137,GG$6&lt;=$H137)*(GF$6-$F137+1),$J137/2,$M137,TRUE))/(1-2*_xlfn.NORM.DIST(0,$J137/2,$M137,TRUE))*$D137+($K137="Steady Growth")*(AND(GG$6&gt;=$F137,GG$6&lt;=$H137)*((GG$6-$F137+1)/($J137*($J137+1)/2)*$D137))+($K137="custom")*CustCF!GA137</f>
        <v>0</v>
      </c>
      <c r="GH137" s="95">
        <f>($K137="Bell Curve")*(_xlfn.NORM.DIST(AND(GH$6&gt;=$F137,GH$6&lt;=$H137)*(GH$6-$F137+1),$J137/2,$M137,TRUE)-_xlfn.NORM.DIST(AND(GH$6&gt;=$F137,GH$6&lt;=$H137)*(GG$6-$F137+1),$J137/2,$M137,TRUE))/(1-2*_xlfn.NORM.DIST(0,$J137/2,$M137,TRUE))*$D137+($K137="Steady Growth")*(AND(GH$6&gt;=$F137,GH$6&lt;=$H137)*((GH$6-$F137+1)/($J137*($J137+1)/2)*$D137))+($K137="custom")*CustCF!GB137</f>
        <v>0</v>
      </c>
      <c r="GI137" s="95">
        <f>($K137="Bell Curve")*(_xlfn.NORM.DIST(AND(GI$6&gt;=$F137,GI$6&lt;=$H137)*(GI$6-$F137+1),$J137/2,$M137,TRUE)-_xlfn.NORM.DIST(AND(GI$6&gt;=$F137,GI$6&lt;=$H137)*(GH$6-$F137+1),$J137/2,$M137,TRUE))/(1-2*_xlfn.NORM.DIST(0,$J137/2,$M137,TRUE))*$D137+($K137="Steady Growth")*(AND(GI$6&gt;=$F137,GI$6&lt;=$H137)*((GI$6-$F137+1)/($J137*($J137+1)/2)*$D137))+($K137="custom")*CustCF!GC137</f>
        <v>0</v>
      </c>
      <c r="GJ137" s="95">
        <f>($K137="Bell Curve")*(_xlfn.NORM.DIST(AND(GJ$6&gt;=$F137,GJ$6&lt;=$H137)*(GJ$6-$F137+1),$J137/2,$M137,TRUE)-_xlfn.NORM.DIST(AND(GJ$6&gt;=$F137,GJ$6&lt;=$H137)*(GI$6-$F137+1),$J137/2,$M137,TRUE))/(1-2*_xlfn.NORM.DIST(0,$J137/2,$M137,TRUE))*$D137+($K137="Steady Growth")*(AND(GJ$6&gt;=$F137,GJ$6&lt;=$H137)*((GJ$6-$F137+1)/($J137*($J137+1)/2)*$D137))+($K137="custom")*CustCF!GD137</f>
        <v>0</v>
      </c>
      <c r="GK137" s="95">
        <f>($K137="Bell Curve")*(_xlfn.NORM.DIST(AND(GK$6&gt;=$F137,GK$6&lt;=$H137)*(GK$6-$F137+1),$J137/2,$M137,TRUE)-_xlfn.NORM.DIST(AND(GK$6&gt;=$F137,GK$6&lt;=$H137)*(GJ$6-$F137+1),$J137/2,$M137,TRUE))/(1-2*_xlfn.NORM.DIST(0,$J137/2,$M137,TRUE))*$D137+($K137="Steady Growth")*(AND(GK$6&gt;=$F137,GK$6&lt;=$H137)*((GK$6-$F137+1)/($J137*($J137+1)/2)*$D137))+($K137="custom")*CustCF!GE137</f>
        <v>0</v>
      </c>
      <c r="GL137" s="95">
        <f>($K137="Bell Curve")*(_xlfn.NORM.DIST(AND(GL$6&gt;=$F137,GL$6&lt;=$H137)*(GL$6-$F137+1),$J137/2,$M137,TRUE)-_xlfn.NORM.DIST(AND(GL$6&gt;=$F137,GL$6&lt;=$H137)*(GK$6-$F137+1),$J137/2,$M137,TRUE))/(1-2*_xlfn.NORM.DIST(0,$J137/2,$M137,TRUE))*$D137+($K137="Steady Growth")*(AND(GL$6&gt;=$F137,GL$6&lt;=$H137)*((GL$6-$F137+1)/($J137*($J137+1)/2)*$D137))+($K137="custom")*CustCF!GF137</f>
        <v>0</v>
      </c>
      <c r="GM137" s="95">
        <f>($K137="Bell Curve")*(_xlfn.NORM.DIST(AND(GM$6&gt;=$F137,GM$6&lt;=$H137)*(GM$6-$F137+1),$J137/2,$M137,TRUE)-_xlfn.NORM.DIST(AND(GM$6&gt;=$F137,GM$6&lt;=$H137)*(GL$6-$F137+1),$J137/2,$M137,TRUE))/(1-2*_xlfn.NORM.DIST(0,$J137/2,$M137,TRUE))*$D137+($K137="Steady Growth")*(AND(GM$6&gt;=$F137,GM$6&lt;=$H137)*((GM$6-$F137+1)/($J137*($J137+1)/2)*$D137))+($K137="custom")*CustCF!GG137</f>
        <v>0</v>
      </c>
      <c r="GN137" s="268">
        <f>($K137="Bell Curve")*(_xlfn.NORM.DIST(AND(GN$6&gt;=$F137,GN$6&lt;=$H137)*(GN$6-$F137+1),$J137/2,$M137,TRUE)-_xlfn.NORM.DIST(AND(GN$6&gt;=$F137,GN$6&lt;=$H137)*(GM$6-$F137+1),$J137/2,$M137,TRUE))/(1-2*_xlfn.NORM.DIST(0,$J137/2,$M137,TRUE))*$D137+($K137="Steady Growth")*(AND(GN$6&gt;=$F137,GN$6&lt;=$H137)*((GN$6-$F137+1)/($J137*($J137+1)/2)*$D137))+($K137="custom")*CustCF!GH137</f>
        <v>0</v>
      </c>
      <c r="GO137" s="1"/>
      <c r="GP137" s="67"/>
    </row>
    <row r="138" spans="1:198" customFormat="1" outlineLevel="1" x14ac:dyDescent="0.75">
      <c r="A138" s="1"/>
      <c r="B138" s="1"/>
      <c r="C138" s="262">
        <f>Budget!AF20</f>
        <v>0</v>
      </c>
      <c r="D138" s="19">
        <f>Budget!AG20</f>
        <v>0</v>
      </c>
      <c r="E138" s="19" t="str">
        <f t="shared" si="61"/>
        <v/>
      </c>
      <c r="F138" s="263">
        <v>0</v>
      </c>
      <c r="G138" s="257">
        <f>IF(L138="custom",CustCF!F138,INDEX($P$8:$GN$8,MATCH(F138,$P$6:$GN$6,0)))</f>
        <v>46053</v>
      </c>
      <c r="H138" s="263">
        <v>0</v>
      </c>
      <c r="I138" s="257">
        <f>IF(L138="custom",CustCF!G138,INDEX($P$8:$GN$8,MATCH(H138,$P$6:$GN$6,0)))</f>
        <v>46053</v>
      </c>
      <c r="J138" s="260">
        <f t="shared" si="62"/>
        <v>1</v>
      </c>
      <c r="K138" s="265" t="s">
        <v>116</v>
      </c>
      <c r="L138" s="266" t="s">
        <v>141</v>
      </c>
      <c r="M138" s="267">
        <f t="shared" si="63"/>
        <v>9</v>
      </c>
      <c r="N138" s="18">
        <f t="shared" si="57"/>
        <v>0</v>
      </c>
      <c r="O138" s="1372">
        <f t="shared" si="69"/>
        <v>0</v>
      </c>
      <c r="P138" s="95">
        <f>($K138="Bell Curve")*(_xlfn.NORM.DIST(AND(P$6&gt;=$F138,P$6&lt;=$H138)*(P$6-$F138+1),$J138/2,$M138,TRUE)-_xlfn.NORM.DIST(AND(P$6&gt;=$F138,P$6&lt;=$H138)*(O$6-$F138+1),$J138/2,$M138,TRUE))/(1-2*_xlfn.NORM.DIST(0,$J138/2,$M138,TRUE))*$D138+($K138="Steady Growth")*(AND(P$6&gt;=$F138,P$6&lt;=$H138)*((P$6-$F138+1)/($J138*($J138+1)/2)*$D138))+($K138="custom")*CustCF!J138</f>
        <v>0</v>
      </c>
      <c r="Q138" s="95">
        <f>($K138="Bell Curve")*(_xlfn.NORM.DIST(AND(Q$6&gt;=$F138,Q$6&lt;=$H138)*(Q$6-$F138+1),$J138/2,$M138,TRUE)-_xlfn.NORM.DIST(AND(Q$6&gt;=$F138,Q$6&lt;=$H138)*(P$6-$F138+1),$J138/2,$M138,TRUE))/(1-2*_xlfn.NORM.DIST(0,$J138/2,$M138,TRUE))*$D138+($K138="Steady Growth")*(AND(Q$6&gt;=$F138,Q$6&lt;=$H138)*((Q$6-$F138+1)/($J138*($J138+1)/2)*$D138))+($K138="custom")*CustCF!K138</f>
        <v>0</v>
      </c>
      <c r="R138" s="95">
        <f>($K138="Bell Curve")*(_xlfn.NORM.DIST(AND(R$6&gt;=$F138,R$6&lt;=$H138)*(R$6-$F138+1),$J138/2,$M138,TRUE)-_xlfn.NORM.DIST(AND(R$6&gt;=$F138,R$6&lt;=$H138)*(Q$6-$F138+1),$J138/2,$M138,TRUE))/(1-2*_xlfn.NORM.DIST(0,$J138/2,$M138,TRUE))*$D138+($K138="Steady Growth")*(AND(R$6&gt;=$F138,R$6&lt;=$H138)*((R$6-$F138+1)/($J138*($J138+1)/2)*$D138))+($K138="custom")*CustCF!L138</f>
        <v>0</v>
      </c>
      <c r="S138" s="95">
        <f>($K138="Bell Curve")*(_xlfn.NORM.DIST(AND(S$6&gt;=$F138,S$6&lt;=$H138)*(S$6-$F138+1),$J138/2,$M138,TRUE)-_xlfn.NORM.DIST(AND(S$6&gt;=$F138,S$6&lt;=$H138)*(R$6-$F138+1),$J138/2,$M138,TRUE))/(1-2*_xlfn.NORM.DIST(0,$J138/2,$M138,TRUE))*$D138+($K138="Steady Growth")*(AND(S$6&gt;=$F138,S$6&lt;=$H138)*((S$6-$F138+1)/($J138*($J138+1)/2)*$D138))+($K138="custom")*CustCF!M138</f>
        <v>0</v>
      </c>
      <c r="T138" s="95">
        <f>($K138="Bell Curve")*(_xlfn.NORM.DIST(AND(T$6&gt;=$F138,T$6&lt;=$H138)*(T$6-$F138+1),$J138/2,$M138,TRUE)-_xlfn.NORM.DIST(AND(T$6&gt;=$F138,T$6&lt;=$H138)*(S$6-$F138+1),$J138/2,$M138,TRUE))/(1-2*_xlfn.NORM.DIST(0,$J138/2,$M138,TRUE))*$D138+($K138="Steady Growth")*(AND(T$6&gt;=$F138,T$6&lt;=$H138)*((T$6-$F138+1)/($J138*($J138+1)/2)*$D138))+($K138="custom")*CustCF!N138</f>
        <v>0</v>
      </c>
      <c r="U138" s="95">
        <f>($K138="Bell Curve")*(_xlfn.NORM.DIST(AND(U$6&gt;=$F138,U$6&lt;=$H138)*(U$6-$F138+1),$J138/2,$M138,TRUE)-_xlfn.NORM.DIST(AND(U$6&gt;=$F138,U$6&lt;=$H138)*(T$6-$F138+1),$J138/2,$M138,TRUE))/(1-2*_xlfn.NORM.DIST(0,$J138/2,$M138,TRUE))*$D138+($K138="Steady Growth")*(AND(U$6&gt;=$F138,U$6&lt;=$H138)*((U$6-$F138+1)/($J138*($J138+1)/2)*$D138))+($K138="custom")*CustCF!O138</f>
        <v>0</v>
      </c>
      <c r="V138" s="95">
        <f>($K138="Bell Curve")*(_xlfn.NORM.DIST(AND(V$6&gt;=$F138,V$6&lt;=$H138)*(V$6-$F138+1),$J138/2,$M138,TRUE)-_xlfn.NORM.DIST(AND(V$6&gt;=$F138,V$6&lt;=$H138)*(U$6-$F138+1),$J138/2,$M138,TRUE))/(1-2*_xlfn.NORM.DIST(0,$J138/2,$M138,TRUE))*$D138+($K138="Steady Growth")*(AND(V$6&gt;=$F138,V$6&lt;=$H138)*((V$6-$F138+1)/($J138*($J138+1)/2)*$D138))+($K138="custom")*CustCF!P138</f>
        <v>0</v>
      </c>
      <c r="W138" s="95">
        <f>($K138="Bell Curve")*(_xlfn.NORM.DIST(AND(W$6&gt;=$F138,W$6&lt;=$H138)*(W$6-$F138+1),$J138/2,$M138,TRUE)-_xlfn.NORM.DIST(AND(W$6&gt;=$F138,W$6&lt;=$H138)*(V$6-$F138+1),$J138/2,$M138,TRUE))/(1-2*_xlfn.NORM.DIST(0,$J138/2,$M138,TRUE))*$D138+($K138="Steady Growth")*(AND(W$6&gt;=$F138,W$6&lt;=$H138)*((W$6-$F138+1)/($J138*($J138+1)/2)*$D138))+($K138="custom")*CustCF!Q138</f>
        <v>0</v>
      </c>
      <c r="X138" s="95">
        <f>($K138="Bell Curve")*(_xlfn.NORM.DIST(AND(X$6&gt;=$F138,X$6&lt;=$H138)*(X$6-$F138+1),$J138/2,$M138,TRUE)-_xlfn.NORM.DIST(AND(X$6&gt;=$F138,X$6&lt;=$H138)*(W$6-$F138+1),$J138/2,$M138,TRUE))/(1-2*_xlfn.NORM.DIST(0,$J138/2,$M138,TRUE))*$D138+($K138="Steady Growth")*(AND(X$6&gt;=$F138,X$6&lt;=$H138)*((X$6-$F138+1)/($J138*($J138+1)/2)*$D138))+($K138="custom")*CustCF!R138</f>
        <v>0</v>
      </c>
      <c r="Y138" s="95">
        <f>($K138="Bell Curve")*(_xlfn.NORM.DIST(AND(Y$6&gt;=$F138,Y$6&lt;=$H138)*(Y$6-$F138+1),$J138/2,$M138,TRUE)-_xlfn.NORM.DIST(AND(Y$6&gt;=$F138,Y$6&lt;=$H138)*(X$6-$F138+1),$J138/2,$M138,TRUE))/(1-2*_xlfn.NORM.DIST(0,$J138/2,$M138,TRUE))*$D138+($K138="Steady Growth")*(AND(Y$6&gt;=$F138,Y$6&lt;=$H138)*((Y$6-$F138+1)/($J138*($J138+1)/2)*$D138))+($K138="custom")*CustCF!S138</f>
        <v>0</v>
      </c>
      <c r="Z138" s="95">
        <f>($K138="Bell Curve")*(_xlfn.NORM.DIST(AND(Z$6&gt;=$F138,Z$6&lt;=$H138)*(Z$6-$F138+1),$J138/2,$M138,TRUE)-_xlfn.NORM.DIST(AND(Z$6&gt;=$F138,Z$6&lt;=$H138)*(Y$6-$F138+1),$J138/2,$M138,TRUE))/(1-2*_xlfn.NORM.DIST(0,$J138/2,$M138,TRUE))*$D138+($K138="Steady Growth")*(AND(Z$6&gt;=$F138,Z$6&lt;=$H138)*((Z$6-$F138+1)/($J138*($J138+1)/2)*$D138))+($K138="custom")*CustCF!T138</f>
        <v>0</v>
      </c>
      <c r="AA138" s="95">
        <f>($K138="Bell Curve")*(_xlfn.NORM.DIST(AND(AA$6&gt;=$F138,AA$6&lt;=$H138)*(AA$6-$F138+1),$J138/2,$M138,TRUE)-_xlfn.NORM.DIST(AND(AA$6&gt;=$F138,AA$6&lt;=$H138)*(Z$6-$F138+1),$J138/2,$M138,TRUE))/(1-2*_xlfn.NORM.DIST(0,$J138/2,$M138,TRUE))*$D138+($K138="Steady Growth")*(AND(AA$6&gt;=$F138,AA$6&lt;=$H138)*((AA$6-$F138+1)/($J138*($J138+1)/2)*$D138))+($K138="custom")*CustCF!U138</f>
        <v>0</v>
      </c>
      <c r="AB138" s="95">
        <f>($K138="Bell Curve")*(_xlfn.NORM.DIST(AND(AB$6&gt;=$F138,AB$6&lt;=$H138)*(AB$6-$F138+1),$J138/2,$M138,TRUE)-_xlfn.NORM.DIST(AND(AB$6&gt;=$F138,AB$6&lt;=$H138)*(AA$6-$F138+1),$J138/2,$M138,TRUE))/(1-2*_xlfn.NORM.DIST(0,$J138/2,$M138,TRUE))*$D138+($K138="Steady Growth")*(AND(AB$6&gt;=$F138,AB$6&lt;=$H138)*((AB$6-$F138+1)/($J138*($J138+1)/2)*$D138))+($K138="custom")*CustCF!V138</f>
        <v>0</v>
      </c>
      <c r="AC138" s="95">
        <f>($K138="Bell Curve")*(_xlfn.NORM.DIST(AND(AC$6&gt;=$F138,AC$6&lt;=$H138)*(AC$6-$F138+1),$J138/2,$M138,TRUE)-_xlfn.NORM.DIST(AND(AC$6&gt;=$F138,AC$6&lt;=$H138)*(AB$6-$F138+1),$J138/2,$M138,TRUE))/(1-2*_xlfn.NORM.DIST(0,$J138/2,$M138,TRUE))*$D138+($K138="Steady Growth")*(AND(AC$6&gt;=$F138,AC$6&lt;=$H138)*((AC$6-$F138+1)/($J138*($J138+1)/2)*$D138))+($K138="custom")*CustCF!W138</f>
        <v>0</v>
      </c>
      <c r="AD138" s="95">
        <f>($K138="Bell Curve")*(_xlfn.NORM.DIST(AND(AD$6&gt;=$F138,AD$6&lt;=$H138)*(AD$6-$F138+1),$J138/2,$M138,TRUE)-_xlfn.NORM.DIST(AND(AD$6&gt;=$F138,AD$6&lt;=$H138)*(AC$6-$F138+1),$J138/2,$M138,TRUE))/(1-2*_xlfn.NORM.DIST(0,$J138/2,$M138,TRUE))*$D138+($K138="Steady Growth")*(AND(AD$6&gt;=$F138,AD$6&lt;=$H138)*((AD$6-$F138+1)/($J138*($J138+1)/2)*$D138))+($K138="custom")*CustCF!X138</f>
        <v>0</v>
      </c>
      <c r="AE138" s="95">
        <f>($K138="Bell Curve")*(_xlfn.NORM.DIST(AND(AE$6&gt;=$F138,AE$6&lt;=$H138)*(AE$6-$F138+1),$J138/2,$M138,TRUE)-_xlfn.NORM.DIST(AND(AE$6&gt;=$F138,AE$6&lt;=$H138)*(AD$6-$F138+1),$J138/2,$M138,TRUE))/(1-2*_xlfn.NORM.DIST(0,$J138/2,$M138,TRUE))*$D138+($K138="Steady Growth")*(AND(AE$6&gt;=$F138,AE$6&lt;=$H138)*((AE$6-$F138+1)/($J138*($J138+1)/2)*$D138))+($K138="custom")*CustCF!Y138</f>
        <v>0</v>
      </c>
      <c r="AF138" s="95">
        <f>($K138="Bell Curve")*(_xlfn.NORM.DIST(AND(AF$6&gt;=$F138,AF$6&lt;=$H138)*(AF$6-$F138+1),$J138/2,$M138,TRUE)-_xlfn.NORM.DIST(AND(AF$6&gt;=$F138,AF$6&lt;=$H138)*(AE$6-$F138+1),$J138/2,$M138,TRUE))/(1-2*_xlfn.NORM.DIST(0,$J138/2,$M138,TRUE))*$D138+($K138="Steady Growth")*(AND(AF$6&gt;=$F138,AF$6&lt;=$H138)*((AF$6-$F138+1)/($J138*($J138+1)/2)*$D138))+($K138="custom")*CustCF!Z138</f>
        <v>0</v>
      </c>
      <c r="AG138" s="95">
        <f>($K138="Bell Curve")*(_xlfn.NORM.DIST(AND(AG$6&gt;=$F138,AG$6&lt;=$H138)*(AG$6-$F138+1),$J138/2,$M138,TRUE)-_xlfn.NORM.DIST(AND(AG$6&gt;=$F138,AG$6&lt;=$H138)*(AF$6-$F138+1),$J138/2,$M138,TRUE))/(1-2*_xlfn.NORM.DIST(0,$J138/2,$M138,TRUE))*$D138+($K138="Steady Growth")*(AND(AG$6&gt;=$F138,AG$6&lt;=$H138)*((AG$6-$F138+1)/($J138*($J138+1)/2)*$D138))+($K138="custom")*CustCF!AA138</f>
        <v>0</v>
      </c>
      <c r="AH138" s="95">
        <f>($K138="Bell Curve")*(_xlfn.NORM.DIST(AND(AH$6&gt;=$F138,AH$6&lt;=$H138)*(AH$6-$F138+1),$J138/2,$M138,TRUE)-_xlfn.NORM.DIST(AND(AH$6&gt;=$F138,AH$6&lt;=$H138)*(AG$6-$F138+1),$J138/2,$M138,TRUE))/(1-2*_xlfn.NORM.DIST(0,$J138/2,$M138,TRUE))*$D138+($K138="Steady Growth")*(AND(AH$6&gt;=$F138,AH$6&lt;=$H138)*((AH$6-$F138+1)/($J138*($J138+1)/2)*$D138))+($K138="custom")*CustCF!AB138</f>
        <v>0</v>
      </c>
      <c r="AI138" s="95">
        <f>($K138="Bell Curve")*(_xlfn.NORM.DIST(AND(AI$6&gt;=$F138,AI$6&lt;=$H138)*(AI$6-$F138+1),$J138/2,$M138,TRUE)-_xlfn.NORM.DIST(AND(AI$6&gt;=$F138,AI$6&lt;=$H138)*(AH$6-$F138+1),$J138/2,$M138,TRUE))/(1-2*_xlfn.NORM.DIST(0,$J138/2,$M138,TRUE))*$D138+($K138="Steady Growth")*(AND(AI$6&gt;=$F138,AI$6&lt;=$H138)*((AI$6-$F138+1)/($J138*($J138+1)/2)*$D138))+($K138="custom")*CustCF!AC138</f>
        <v>0</v>
      </c>
      <c r="AJ138" s="95">
        <f>($K138="Bell Curve")*(_xlfn.NORM.DIST(AND(AJ$6&gt;=$F138,AJ$6&lt;=$H138)*(AJ$6-$F138+1),$J138/2,$M138,TRUE)-_xlfn.NORM.DIST(AND(AJ$6&gt;=$F138,AJ$6&lt;=$H138)*(AI$6-$F138+1),$J138/2,$M138,TRUE))/(1-2*_xlfn.NORM.DIST(0,$J138/2,$M138,TRUE))*$D138+($K138="Steady Growth")*(AND(AJ$6&gt;=$F138,AJ$6&lt;=$H138)*((AJ$6-$F138+1)/($J138*($J138+1)/2)*$D138))+($K138="custom")*CustCF!AD138</f>
        <v>0</v>
      </c>
      <c r="AK138" s="95">
        <f>($K138="Bell Curve")*(_xlfn.NORM.DIST(AND(AK$6&gt;=$F138,AK$6&lt;=$H138)*(AK$6-$F138+1),$J138/2,$M138,TRUE)-_xlfn.NORM.DIST(AND(AK$6&gt;=$F138,AK$6&lt;=$H138)*(AJ$6-$F138+1),$J138/2,$M138,TRUE))/(1-2*_xlfn.NORM.DIST(0,$J138/2,$M138,TRUE))*$D138+($K138="Steady Growth")*(AND(AK$6&gt;=$F138,AK$6&lt;=$H138)*((AK$6-$F138+1)/($J138*($J138+1)/2)*$D138))+($K138="custom")*CustCF!AE138</f>
        <v>0</v>
      </c>
      <c r="AL138" s="95">
        <f>($K138="Bell Curve")*(_xlfn.NORM.DIST(AND(AL$6&gt;=$F138,AL$6&lt;=$H138)*(AL$6-$F138+1),$J138/2,$M138,TRUE)-_xlfn.NORM.DIST(AND(AL$6&gt;=$F138,AL$6&lt;=$H138)*(AK$6-$F138+1),$J138/2,$M138,TRUE))/(1-2*_xlfn.NORM.DIST(0,$J138/2,$M138,TRUE))*$D138+($K138="Steady Growth")*(AND(AL$6&gt;=$F138,AL$6&lt;=$H138)*((AL$6-$F138+1)/($J138*($J138+1)/2)*$D138))+($K138="custom")*CustCF!AF138</f>
        <v>0</v>
      </c>
      <c r="AM138" s="95">
        <f>($K138="Bell Curve")*(_xlfn.NORM.DIST(AND(AM$6&gt;=$F138,AM$6&lt;=$H138)*(AM$6-$F138+1),$J138/2,$M138,TRUE)-_xlfn.NORM.DIST(AND(AM$6&gt;=$F138,AM$6&lt;=$H138)*(AL$6-$F138+1),$J138/2,$M138,TRUE))/(1-2*_xlfn.NORM.DIST(0,$J138/2,$M138,TRUE))*$D138+($K138="Steady Growth")*(AND(AM$6&gt;=$F138,AM$6&lt;=$H138)*((AM$6-$F138+1)/($J138*($J138+1)/2)*$D138))+($K138="custom")*CustCF!AG138</f>
        <v>0</v>
      </c>
      <c r="AN138" s="95">
        <f>($K138="Bell Curve")*(_xlfn.NORM.DIST(AND(AN$6&gt;=$F138,AN$6&lt;=$H138)*(AN$6-$F138+1),$J138/2,$M138,TRUE)-_xlfn.NORM.DIST(AND(AN$6&gt;=$F138,AN$6&lt;=$H138)*(AM$6-$F138+1),$J138/2,$M138,TRUE))/(1-2*_xlfn.NORM.DIST(0,$J138/2,$M138,TRUE))*$D138+($K138="Steady Growth")*(AND(AN$6&gt;=$F138,AN$6&lt;=$H138)*((AN$6-$F138+1)/($J138*($J138+1)/2)*$D138))+($K138="custom")*CustCF!AH138</f>
        <v>0</v>
      </c>
      <c r="AO138" s="95">
        <f>($K138="Bell Curve")*(_xlfn.NORM.DIST(AND(AO$6&gt;=$F138,AO$6&lt;=$H138)*(AO$6-$F138+1),$J138/2,$M138,TRUE)-_xlfn.NORM.DIST(AND(AO$6&gt;=$F138,AO$6&lt;=$H138)*(AN$6-$F138+1),$J138/2,$M138,TRUE))/(1-2*_xlfn.NORM.DIST(0,$J138/2,$M138,TRUE))*$D138+($K138="Steady Growth")*(AND(AO$6&gt;=$F138,AO$6&lt;=$H138)*((AO$6-$F138+1)/($J138*($J138+1)/2)*$D138))+($K138="custom")*CustCF!AI138</f>
        <v>0</v>
      </c>
      <c r="AP138" s="95">
        <f>($K138="Bell Curve")*(_xlfn.NORM.DIST(AND(AP$6&gt;=$F138,AP$6&lt;=$H138)*(AP$6-$F138+1),$J138/2,$M138,TRUE)-_xlfn.NORM.DIST(AND(AP$6&gt;=$F138,AP$6&lt;=$H138)*(AO$6-$F138+1),$J138/2,$M138,TRUE))/(1-2*_xlfn.NORM.DIST(0,$J138/2,$M138,TRUE))*$D138+($K138="Steady Growth")*(AND(AP$6&gt;=$F138,AP$6&lt;=$H138)*((AP$6-$F138+1)/($J138*($J138+1)/2)*$D138))+($K138="custom")*CustCF!AJ138</f>
        <v>0</v>
      </c>
      <c r="AQ138" s="95">
        <f>($K138="Bell Curve")*(_xlfn.NORM.DIST(AND(AQ$6&gt;=$F138,AQ$6&lt;=$H138)*(AQ$6-$F138+1),$J138/2,$M138,TRUE)-_xlfn.NORM.DIST(AND(AQ$6&gt;=$F138,AQ$6&lt;=$H138)*(AP$6-$F138+1),$J138/2,$M138,TRUE))/(1-2*_xlfn.NORM.DIST(0,$J138/2,$M138,TRUE))*$D138+($K138="Steady Growth")*(AND(AQ$6&gt;=$F138,AQ$6&lt;=$H138)*((AQ$6-$F138+1)/($J138*($J138+1)/2)*$D138))+($K138="custom")*CustCF!AK138</f>
        <v>0</v>
      </c>
      <c r="AR138" s="95">
        <f>($K138="Bell Curve")*(_xlfn.NORM.DIST(AND(AR$6&gt;=$F138,AR$6&lt;=$H138)*(AR$6-$F138+1),$J138/2,$M138,TRUE)-_xlfn.NORM.DIST(AND(AR$6&gt;=$F138,AR$6&lt;=$H138)*(AQ$6-$F138+1),$J138/2,$M138,TRUE))/(1-2*_xlfn.NORM.DIST(0,$J138/2,$M138,TRUE))*$D138+($K138="Steady Growth")*(AND(AR$6&gt;=$F138,AR$6&lt;=$H138)*((AR$6-$F138+1)/($J138*($J138+1)/2)*$D138))+($K138="custom")*CustCF!AL138</f>
        <v>0</v>
      </c>
      <c r="AS138" s="95">
        <f>($K138="Bell Curve")*(_xlfn.NORM.DIST(AND(AS$6&gt;=$F138,AS$6&lt;=$H138)*(AS$6-$F138+1),$J138/2,$M138,TRUE)-_xlfn.NORM.DIST(AND(AS$6&gt;=$F138,AS$6&lt;=$H138)*(AR$6-$F138+1),$J138/2,$M138,TRUE))/(1-2*_xlfn.NORM.DIST(0,$J138/2,$M138,TRUE))*$D138+($K138="Steady Growth")*(AND(AS$6&gt;=$F138,AS$6&lt;=$H138)*((AS$6-$F138+1)/($J138*($J138+1)/2)*$D138))+($K138="custom")*CustCF!AM138</f>
        <v>0</v>
      </c>
      <c r="AT138" s="95">
        <f>($K138="Bell Curve")*(_xlfn.NORM.DIST(AND(AT$6&gt;=$F138,AT$6&lt;=$H138)*(AT$6-$F138+1),$J138/2,$M138,TRUE)-_xlfn.NORM.DIST(AND(AT$6&gt;=$F138,AT$6&lt;=$H138)*(AS$6-$F138+1),$J138/2,$M138,TRUE))/(1-2*_xlfn.NORM.DIST(0,$J138/2,$M138,TRUE))*$D138+($K138="Steady Growth")*(AND(AT$6&gt;=$F138,AT$6&lt;=$H138)*((AT$6-$F138+1)/($J138*($J138+1)/2)*$D138))+($K138="custom")*CustCF!AN138</f>
        <v>0</v>
      </c>
      <c r="AU138" s="95">
        <f>($K138="Bell Curve")*(_xlfn.NORM.DIST(AND(AU$6&gt;=$F138,AU$6&lt;=$H138)*(AU$6-$F138+1),$J138/2,$M138,TRUE)-_xlfn.NORM.DIST(AND(AU$6&gt;=$F138,AU$6&lt;=$H138)*(AT$6-$F138+1),$J138/2,$M138,TRUE))/(1-2*_xlfn.NORM.DIST(0,$J138/2,$M138,TRUE))*$D138+($K138="Steady Growth")*(AND(AU$6&gt;=$F138,AU$6&lt;=$H138)*((AU$6-$F138+1)/($J138*($J138+1)/2)*$D138))+($K138="custom")*CustCF!AO138</f>
        <v>0</v>
      </c>
      <c r="AV138" s="95">
        <f>($K138="Bell Curve")*(_xlfn.NORM.DIST(AND(AV$6&gt;=$F138,AV$6&lt;=$H138)*(AV$6-$F138+1),$J138/2,$M138,TRUE)-_xlfn.NORM.DIST(AND(AV$6&gt;=$F138,AV$6&lt;=$H138)*(AU$6-$F138+1),$J138/2,$M138,TRUE))/(1-2*_xlfn.NORM.DIST(0,$J138/2,$M138,TRUE))*$D138+($K138="Steady Growth")*(AND(AV$6&gt;=$F138,AV$6&lt;=$H138)*((AV$6-$F138+1)/($J138*($J138+1)/2)*$D138))+($K138="custom")*CustCF!AP138</f>
        <v>0</v>
      </c>
      <c r="AW138" s="95">
        <f>($K138="Bell Curve")*(_xlfn.NORM.DIST(AND(AW$6&gt;=$F138,AW$6&lt;=$H138)*(AW$6-$F138+1),$J138/2,$M138,TRUE)-_xlfn.NORM.DIST(AND(AW$6&gt;=$F138,AW$6&lt;=$H138)*(AV$6-$F138+1),$J138/2,$M138,TRUE))/(1-2*_xlfn.NORM.DIST(0,$J138/2,$M138,TRUE))*$D138+($K138="Steady Growth")*(AND(AW$6&gt;=$F138,AW$6&lt;=$H138)*((AW$6-$F138+1)/($J138*($J138+1)/2)*$D138))+($K138="custom")*CustCF!AQ138</f>
        <v>0</v>
      </c>
      <c r="AX138" s="95">
        <f>($K138="Bell Curve")*(_xlfn.NORM.DIST(AND(AX$6&gt;=$F138,AX$6&lt;=$H138)*(AX$6-$F138+1),$J138/2,$M138,TRUE)-_xlfn.NORM.DIST(AND(AX$6&gt;=$F138,AX$6&lt;=$H138)*(AW$6-$F138+1),$J138/2,$M138,TRUE))/(1-2*_xlfn.NORM.DIST(0,$J138/2,$M138,TRUE))*$D138+($K138="Steady Growth")*(AND(AX$6&gt;=$F138,AX$6&lt;=$H138)*((AX$6-$F138+1)/($J138*($J138+1)/2)*$D138))+($K138="custom")*CustCF!AR138</f>
        <v>0</v>
      </c>
      <c r="AY138" s="95">
        <f>($K138="Bell Curve")*(_xlfn.NORM.DIST(AND(AY$6&gt;=$F138,AY$6&lt;=$H138)*(AY$6-$F138+1),$J138/2,$M138,TRUE)-_xlfn.NORM.DIST(AND(AY$6&gt;=$F138,AY$6&lt;=$H138)*(AX$6-$F138+1),$J138/2,$M138,TRUE))/(1-2*_xlfn.NORM.DIST(0,$J138/2,$M138,TRUE))*$D138+($K138="Steady Growth")*(AND(AY$6&gt;=$F138,AY$6&lt;=$H138)*((AY$6-$F138+1)/($J138*($J138+1)/2)*$D138))+($K138="custom")*CustCF!AS138</f>
        <v>0</v>
      </c>
      <c r="AZ138" s="95">
        <f>($K138="Bell Curve")*(_xlfn.NORM.DIST(AND(AZ$6&gt;=$F138,AZ$6&lt;=$H138)*(AZ$6-$F138+1),$J138/2,$M138,TRUE)-_xlfn.NORM.DIST(AND(AZ$6&gt;=$F138,AZ$6&lt;=$H138)*(AY$6-$F138+1),$J138/2,$M138,TRUE))/(1-2*_xlfn.NORM.DIST(0,$J138/2,$M138,TRUE))*$D138+($K138="Steady Growth")*(AND(AZ$6&gt;=$F138,AZ$6&lt;=$H138)*((AZ$6-$F138+1)/($J138*($J138+1)/2)*$D138))+($K138="custom")*CustCF!AT138</f>
        <v>0</v>
      </c>
      <c r="BA138" s="95">
        <f>($K138="Bell Curve")*(_xlfn.NORM.DIST(AND(BA$6&gt;=$F138,BA$6&lt;=$H138)*(BA$6-$F138+1),$J138/2,$M138,TRUE)-_xlfn.NORM.DIST(AND(BA$6&gt;=$F138,BA$6&lt;=$H138)*(AZ$6-$F138+1),$J138/2,$M138,TRUE))/(1-2*_xlfn.NORM.DIST(0,$J138/2,$M138,TRUE))*$D138+($K138="Steady Growth")*(AND(BA$6&gt;=$F138,BA$6&lt;=$H138)*((BA$6-$F138+1)/($J138*($J138+1)/2)*$D138))+($K138="custom")*CustCF!AU138</f>
        <v>0</v>
      </c>
      <c r="BB138" s="95">
        <f>($K138="Bell Curve")*(_xlfn.NORM.DIST(AND(BB$6&gt;=$F138,BB$6&lt;=$H138)*(BB$6-$F138+1),$J138/2,$M138,TRUE)-_xlfn.NORM.DIST(AND(BB$6&gt;=$F138,BB$6&lt;=$H138)*(BA$6-$F138+1),$J138/2,$M138,TRUE))/(1-2*_xlfn.NORM.DIST(0,$J138/2,$M138,TRUE))*$D138+($K138="Steady Growth")*(AND(BB$6&gt;=$F138,BB$6&lt;=$H138)*((BB$6-$F138+1)/($J138*($J138+1)/2)*$D138))+($K138="custom")*CustCF!AV138</f>
        <v>0</v>
      </c>
      <c r="BC138" s="95">
        <f>($K138="Bell Curve")*(_xlfn.NORM.DIST(AND(BC$6&gt;=$F138,BC$6&lt;=$H138)*(BC$6-$F138+1),$J138/2,$M138,TRUE)-_xlfn.NORM.DIST(AND(BC$6&gt;=$F138,BC$6&lt;=$H138)*(BB$6-$F138+1),$J138/2,$M138,TRUE))/(1-2*_xlfn.NORM.DIST(0,$J138/2,$M138,TRUE))*$D138+($K138="Steady Growth")*(AND(BC$6&gt;=$F138,BC$6&lt;=$H138)*((BC$6-$F138+1)/($J138*($J138+1)/2)*$D138))+($K138="custom")*CustCF!AW138</f>
        <v>0</v>
      </c>
      <c r="BD138" s="95">
        <f>($K138="Bell Curve")*(_xlfn.NORM.DIST(AND(BD$6&gt;=$F138,BD$6&lt;=$H138)*(BD$6-$F138+1),$J138/2,$M138,TRUE)-_xlfn.NORM.DIST(AND(BD$6&gt;=$F138,BD$6&lt;=$H138)*(BC$6-$F138+1),$J138/2,$M138,TRUE))/(1-2*_xlfn.NORM.DIST(0,$J138/2,$M138,TRUE))*$D138+($K138="Steady Growth")*(AND(BD$6&gt;=$F138,BD$6&lt;=$H138)*((BD$6-$F138+1)/($J138*($J138+1)/2)*$D138))+($K138="custom")*CustCF!AX138</f>
        <v>0</v>
      </c>
      <c r="BE138" s="95">
        <f>($K138="Bell Curve")*(_xlfn.NORM.DIST(AND(BE$6&gt;=$F138,BE$6&lt;=$H138)*(BE$6-$F138+1),$J138/2,$M138,TRUE)-_xlfn.NORM.DIST(AND(BE$6&gt;=$F138,BE$6&lt;=$H138)*(BD$6-$F138+1),$J138/2,$M138,TRUE))/(1-2*_xlfn.NORM.DIST(0,$J138/2,$M138,TRUE))*$D138+($K138="Steady Growth")*(AND(BE$6&gt;=$F138,BE$6&lt;=$H138)*((BE$6-$F138+1)/($J138*($J138+1)/2)*$D138))+($K138="custom")*CustCF!AY138</f>
        <v>0</v>
      </c>
      <c r="BF138" s="95">
        <f>($K138="Bell Curve")*(_xlfn.NORM.DIST(AND(BF$6&gt;=$F138,BF$6&lt;=$H138)*(BF$6-$F138+1),$J138/2,$M138,TRUE)-_xlfn.NORM.DIST(AND(BF$6&gt;=$F138,BF$6&lt;=$H138)*(BE$6-$F138+1),$J138/2,$M138,TRUE))/(1-2*_xlfn.NORM.DIST(0,$J138/2,$M138,TRUE))*$D138+($K138="Steady Growth")*(AND(BF$6&gt;=$F138,BF$6&lt;=$H138)*((BF$6-$F138+1)/($J138*($J138+1)/2)*$D138))+($K138="custom")*CustCF!AZ138</f>
        <v>0</v>
      </c>
      <c r="BG138" s="95">
        <f>($K138="Bell Curve")*(_xlfn.NORM.DIST(AND(BG$6&gt;=$F138,BG$6&lt;=$H138)*(BG$6-$F138+1),$J138/2,$M138,TRUE)-_xlfn.NORM.DIST(AND(BG$6&gt;=$F138,BG$6&lt;=$H138)*(BF$6-$F138+1),$J138/2,$M138,TRUE))/(1-2*_xlfn.NORM.DIST(0,$J138/2,$M138,TRUE))*$D138+($K138="Steady Growth")*(AND(BG$6&gt;=$F138,BG$6&lt;=$H138)*((BG$6-$F138+1)/($J138*($J138+1)/2)*$D138))+($K138="custom")*CustCF!BA138</f>
        <v>0</v>
      </c>
      <c r="BH138" s="95">
        <f>($K138="Bell Curve")*(_xlfn.NORM.DIST(AND(BH$6&gt;=$F138,BH$6&lt;=$H138)*(BH$6-$F138+1),$J138/2,$M138,TRUE)-_xlfn.NORM.DIST(AND(BH$6&gt;=$F138,BH$6&lt;=$H138)*(BG$6-$F138+1),$J138/2,$M138,TRUE))/(1-2*_xlfn.NORM.DIST(0,$J138/2,$M138,TRUE))*$D138+($K138="Steady Growth")*(AND(BH$6&gt;=$F138,BH$6&lt;=$H138)*((BH$6-$F138+1)/($J138*($J138+1)/2)*$D138))+($K138="custom")*CustCF!BB138</f>
        <v>0</v>
      </c>
      <c r="BI138" s="95">
        <f>($K138="Bell Curve")*(_xlfn.NORM.DIST(AND(BI$6&gt;=$F138,BI$6&lt;=$H138)*(BI$6-$F138+1),$J138/2,$M138,TRUE)-_xlfn.NORM.DIST(AND(BI$6&gt;=$F138,BI$6&lt;=$H138)*(BH$6-$F138+1),$J138/2,$M138,TRUE))/(1-2*_xlfn.NORM.DIST(0,$J138/2,$M138,TRUE))*$D138+($K138="Steady Growth")*(AND(BI$6&gt;=$F138,BI$6&lt;=$H138)*((BI$6-$F138+1)/($J138*($J138+1)/2)*$D138))+($K138="custom")*CustCF!BC138</f>
        <v>0</v>
      </c>
      <c r="BJ138" s="95">
        <f>($K138="Bell Curve")*(_xlfn.NORM.DIST(AND(BJ$6&gt;=$F138,BJ$6&lt;=$H138)*(BJ$6-$F138+1),$J138/2,$M138,TRUE)-_xlfn.NORM.DIST(AND(BJ$6&gt;=$F138,BJ$6&lt;=$H138)*(BI$6-$F138+1),$J138/2,$M138,TRUE))/(1-2*_xlfn.NORM.DIST(0,$J138/2,$M138,TRUE))*$D138+($K138="Steady Growth")*(AND(BJ$6&gt;=$F138,BJ$6&lt;=$H138)*((BJ$6-$F138+1)/($J138*($J138+1)/2)*$D138))+($K138="custom")*CustCF!BD138</f>
        <v>0</v>
      </c>
      <c r="BK138" s="95">
        <f>($K138="Bell Curve")*(_xlfn.NORM.DIST(AND(BK$6&gt;=$F138,BK$6&lt;=$H138)*(BK$6-$F138+1),$J138/2,$M138,TRUE)-_xlfn.NORM.DIST(AND(BK$6&gt;=$F138,BK$6&lt;=$H138)*(BJ$6-$F138+1),$J138/2,$M138,TRUE))/(1-2*_xlfn.NORM.DIST(0,$J138/2,$M138,TRUE))*$D138+($K138="Steady Growth")*(AND(BK$6&gt;=$F138,BK$6&lt;=$H138)*((BK$6-$F138+1)/($J138*($J138+1)/2)*$D138))+($K138="custom")*CustCF!BE138</f>
        <v>0</v>
      </c>
      <c r="BL138" s="95">
        <f>($K138="Bell Curve")*(_xlfn.NORM.DIST(AND(BL$6&gt;=$F138,BL$6&lt;=$H138)*(BL$6-$F138+1),$J138/2,$M138,TRUE)-_xlfn.NORM.DIST(AND(BL$6&gt;=$F138,BL$6&lt;=$H138)*(BK$6-$F138+1),$J138/2,$M138,TRUE))/(1-2*_xlfn.NORM.DIST(0,$J138/2,$M138,TRUE))*$D138+($K138="Steady Growth")*(AND(BL$6&gt;=$F138,BL$6&lt;=$H138)*((BL$6-$F138+1)/($J138*($J138+1)/2)*$D138))+($K138="custom")*CustCF!BF138</f>
        <v>0</v>
      </c>
      <c r="BM138" s="95">
        <f>($K138="Bell Curve")*(_xlfn.NORM.DIST(AND(BM$6&gt;=$F138,BM$6&lt;=$H138)*(BM$6-$F138+1),$J138/2,$M138,TRUE)-_xlfn.NORM.DIST(AND(BM$6&gt;=$F138,BM$6&lt;=$H138)*(BL$6-$F138+1),$J138/2,$M138,TRUE))/(1-2*_xlfn.NORM.DIST(0,$J138/2,$M138,TRUE))*$D138+($K138="Steady Growth")*(AND(BM$6&gt;=$F138,BM$6&lt;=$H138)*((BM$6-$F138+1)/($J138*($J138+1)/2)*$D138))+($K138="custom")*CustCF!BG138</f>
        <v>0</v>
      </c>
      <c r="BN138" s="95">
        <f>($K138="Bell Curve")*(_xlfn.NORM.DIST(AND(BN$6&gt;=$F138,BN$6&lt;=$H138)*(BN$6-$F138+1),$J138/2,$M138,TRUE)-_xlfn.NORM.DIST(AND(BN$6&gt;=$F138,BN$6&lt;=$H138)*(BM$6-$F138+1),$J138/2,$M138,TRUE))/(1-2*_xlfn.NORM.DIST(0,$J138/2,$M138,TRUE))*$D138+($K138="Steady Growth")*(AND(BN$6&gt;=$F138,BN$6&lt;=$H138)*((BN$6-$F138+1)/($J138*($J138+1)/2)*$D138))+($K138="custom")*CustCF!BH138</f>
        <v>0</v>
      </c>
      <c r="BO138" s="95">
        <f>($K138="Bell Curve")*(_xlfn.NORM.DIST(AND(BO$6&gt;=$F138,BO$6&lt;=$H138)*(BO$6-$F138+1),$J138/2,$M138,TRUE)-_xlfn.NORM.DIST(AND(BO$6&gt;=$F138,BO$6&lt;=$H138)*(BN$6-$F138+1),$J138/2,$M138,TRUE))/(1-2*_xlfn.NORM.DIST(0,$J138/2,$M138,TRUE))*$D138+($K138="Steady Growth")*(AND(BO$6&gt;=$F138,BO$6&lt;=$H138)*((BO$6-$F138+1)/($J138*($J138+1)/2)*$D138))+($K138="custom")*CustCF!BI138</f>
        <v>0</v>
      </c>
      <c r="BP138" s="95">
        <f>($K138="Bell Curve")*(_xlfn.NORM.DIST(AND(BP$6&gt;=$F138,BP$6&lt;=$H138)*(BP$6-$F138+1),$J138/2,$M138,TRUE)-_xlfn.NORM.DIST(AND(BP$6&gt;=$F138,BP$6&lt;=$H138)*(BO$6-$F138+1),$J138/2,$M138,TRUE))/(1-2*_xlfn.NORM.DIST(0,$J138/2,$M138,TRUE))*$D138+($K138="Steady Growth")*(AND(BP$6&gt;=$F138,BP$6&lt;=$H138)*((BP$6-$F138+1)/($J138*($J138+1)/2)*$D138))+($K138="custom")*CustCF!BJ138</f>
        <v>0</v>
      </c>
      <c r="BQ138" s="95">
        <f>($K138="Bell Curve")*(_xlfn.NORM.DIST(AND(BQ$6&gt;=$F138,BQ$6&lt;=$H138)*(BQ$6-$F138+1),$J138/2,$M138,TRUE)-_xlfn.NORM.DIST(AND(BQ$6&gt;=$F138,BQ$6&lt;=$H138)*(BP$6-$F138+1),$J138/2,$M138,TRUE))/(1-2*_xlfn.NORM.DIST(0,$J138/2,$M138,TRUE))*$D138+($K138="Steady Growth")*(AND(BQ$6&gt;=$F138,BQ$6&lt;=$H138)*((BQ$6-$F138+1)/($J138*($J138+1)/2)*$D138))+($K138="custom")*CustCF!BK138</f>
        <v>0</v>
      </c>
      <c r="BR138" s="95">
        <f>($K138="Bell Curve")*(_xlfn.NORM.DIST(AND(BR$6&gt;=$F138,BR$6&lt;=$H138)*(BR$6-$F138+1),$J138/2,$M138,TRUE)-_xlfn.NORM.DIST(AND(BR$6&gt;=$F138,BR$6&lt;=$H138)*(BQ$6-$F138+1),$J138/2,$M138,TRUE))/(1-2*_xlfn.NORM.DIST(0,$J138/2,$M138,TRUE))*$D138+($K138="Steady Growth")*(AND(BR$6&gt;=$F138,BR$6&lt;=$H138)*((BR$6-$F138+1)/($J138*($J138+1)/2)*$D138))+($K138="custom")*CustCF!BL138</f>
        <v>0</v>
      </c>
      <c r="BS138" s="95">
        <f>($K138="Bell Curve")*(_xlfn.NORM.DIST(AND(BS$6&gt;=$F138,BS$6&lt;=$H138)*(BS$6-$F138+1),$J138/2,$M138,TRUE)-_xlfn.NORM.DIST(AND(BS$6&gt;=$F138,BS$6&lt;=$H138)*(BR$6-$F138+1),$J138/2,$M138,TRUE))/(1-2*_xlfn.NORM.DIST(0,$J138/2,$M138,TRUE))*$D138+($K138="Steady Growth")*(AND(BS$6&gt;=$F138,BS$6&lt;=$H138)*((BS$6-$F138+1)/($J138*($J138+1)/2)*$D138))+($K138="custom")*CustCF!BM138</f>
        <v>0</v>
      </c>
      <c r="BT138" s="95">
        <f>($K138="Bell Curve")*(_xlfn.NORM.DIST(AND(BT$6&gt;=$F138,BT$6&lt;=$H138)*(BT$6-$F138+1),$J138/2,$M138,TRUE)-_xlfn.NORM.DIST(AND(BT$6&gt;=$F138,BT$6&lt;=$H138)*(BS$6-$F138+1),$J138/2,$M138,TRUE))/(1-2*_xlfn.NORM.DIST(0,$J138/2,$M138,TRUE))*$D138+($K138="Steady Growth")*(AND(BT$6&gt;=$F138,BT$6&lt;=$H138)*((BT$6-$F138+1)/($J138*($J138+1)/2)*$D138))+($K138="custom")*CustCF!BN138</f>
        <v>0</v>
      </c>
      <c r="BU138" s="95">
        <f>($K138="Bell Curve")*(_xlfn.NORM.DIST(AND(BU$6&gt;=$F138,BU$6&lt;=$H138)*(BU$6-$F138+1),$J138/2,$M138,TRUE)-_xlfn.NORM.DIST(AND(BU$6&gt;=$F138,BU$6&lt;=$H138)*(BT$6-$F138+1),$J138/2,$M138,TRUE))/(1-2*_xlfn.NORM.DIST(0,$J138/2,$M138,TRUE))*$D138+($K138="Steady Growth")*(AND(BU$6&gt;=$F138,BU$6&lt;=$H138)*((BU$6-$F138+1)/($J138*($J138+1)/2)*$D138))+($K138="custom")*CustCF!BO138</f>
        <v>0</v>
      </c>
      <c r="BV138" s="95">
        <f>($K138="Bell Curve")*(_xlfn.NORM.DIST(AND(BV$6&gt;=$F138,BV$6&lt;=$H138)*(BV$6-$F138+1),$J138/2,$M138,TRUE)-_xlfn.NORM.DIST(AND(BV$6&gt;=$F138,BV$6&lt;=$H138)*(BU$6-$F138+1),$J138/2,$M138,TRUE))/(1-2*_xlfn.NORM.DIST(0,$J138/2,$M138,TRUE))*$D138+($K138="Steady Growth")*(AND(BV$6&gt;=$F138,BV$6&lt;=$H138)*((BV$6-$F138+1)/($J138*($J138+1)/2)*$D138))+($K138="custom")*CustCF!BP138</f>
        <v>0</v>
      </c>
      <c r="BW138" s="95">
        <f>($K138="Bell Curve")*(_xlfn.NORM.DIST(AND(BW$6&gt;=$F138,BW$6&lt;=$H138)*(BW$6-$F138+1),$J138/2,$M138,TRUE)-_xlfn.NORM.DIST(AND(BW$6&gt;=$F138,BW$6&lt;=$H138)*(BV$6-$F138+1),$J138/2,$M138,TRUE))/(1-2*_xlfn.NORM.DIST(0,$J138/2,$M138,TRUE))*$D138+($K138="Steady Growth")*(AND(BW$6&gt;=$F138,BW$6&lt;=$H138)*((BW$6-$F138+1)/($J138*($J138+1)/2)*$D138))+($K138="custom")*CustCF!BQ138</f>
        <v>0</v>
      </c>
      <c r="BX138" s="95">
        <f>($K138="Bell Curve")*(_xlfn.NORM.DIST(AND(BX$6&gt;=$F138,BX$6&lt;=$H138)*(BX$6-$F138+1),$J138/2,$M138,TRUE)-_xlfn.NORM.DIST(AND(BX$6&gt;=$F138,BX$6&lt;=$H138)*(BW$6-$F138+1),$J138/2,$M138,TRUE))/(1-2*_xlfn.NORM.DIST(0,$J138/2,$M138,TRUE))*$D138+($K138="Steady Growth")*(AND(BX$6&gt;=$F138,BX$6&lt;=$H138)*((BX$6-$F138+1)/($J138*($J138+1)/2)*$D138))+($K138="custom")*CustCF!BR138</f>
        <v>0</v>
      </c>
      <c r="BY138" s="95">
        <f>($K138="Bell Curve")*(_xlfn.NORM.DIST(AND(BY$6&gt;=$F138,BY$6&lt;=$H138)*(BY$6-$F138+1),$J138/2,$M138,TRUE)-_xlfn.NORM.DIST(AND(BY$6&gt;=$F138,BY$6&lt;=$H138)*(BX$6-$F138+1),$J138/2,$M138,TRUE))/(1-2*_xlfn.NORM.DIST(0,$J138/2,$M138,TRUE))*$D138+($K138="Steady Growth")*(AND(BY$6&gt;=$F138,BY$6&lt;=$H138)*((BY$6-$F138+1)/($J138*($J138+1)/2)*$D138))+($K138="custom")*CustCF!BS138</f>
        <v>0</v>
      </c>
      <c r="BZ138" s="95">
        <f>($K138="Bell Curve")*(_xlfn.NORM.DIST(AND(BZ$6&gt;=$F138,BZ$6&lt;=$H138)*(BZ$6-$F138+1),$J138/2,$M138,TRUE)-_xlfn.NORM.DIST(AND(BZ$6&gt;=$F138,BZ$6&lt;=$H138)*(BY$6-$F138+1),$J138/2,$M138,TRUE))/(1-2*_xlfn.NORM.DIST(0,$J138/2,$M138,TRUE))*$D138+($K138="Steady Growth")*(AND(BZ$6&gt;=$F138,BZ$6&lt;=$H138)*((BZ$6-$F138+1)/($J138*($J138+1)/2)*$D138))+($K138="custom")*CustCF!BT138</f>
        <v>0</v>
      </c>
      <c r="CA138" s="95">
        <f>($K138="Bell Curve")*(_xlfn.NORM.DIST(AND(CA$6&gt;=$F138,CA$6&lt;=$H138)*(CA$6-$F138+1),$J138/2,$M138,TRUE)-_xlfn.NORM.DIST(AND(CA$6&gt;=$F138,CA$6&lt;=$H138)*(BZ$6-$F138+1),$J138/2,$M138,TRUE))/(1-2*_xlfn.NORM.DIST(0,$J138/2,$M138,TRUE))*$D138+($K138="Steady Growth")*(AND(CA$6&gt;=$F138,CA$6&lt;=$H138)*((CA$6-$F138+1)/($J138*($J138+1)/2)*$D138))+($K138="custom")*CustCF!BU138</f>
        <v>0</v>
      </c>
      <c r="CB138" s="95">
        <f>($K138="Bell Curve")*(_xlfn.NORM.DIST(AND(CB$6&gt;=$F138,CB$6&lt;=$H138)*(CB$6-$F138+1),$J138/2,$M138,TRUE)-_xlfn.NORM.DIST(AND(CB$6&gt;=$F138,CB$6&lt;=$H138)*(CA$6-$F138+1),$J138/2,$M138,TRUE))/(1-2*_xlfn.NORM.DIST(0,$J138/2,$M138,TRUE))*$D138+($K138="Steady Growth")*(AND(CB$6&gt;=$F138,CB$6&lt;=$H138)*((CB$6-$F138+1)/($J138*($J138+1)/2)*$D138))+($K138="custom")*CustCF!BV138</f>
        <v>0</v>
      </c>
      <c r="CC138" s="95">
        <f>($K138="Bell Curve")*(_xlfn.NORM.DIST(AND(CC$6&gt;=$F138,CC$6&lt;=$H138)*(CC$6-$F138+1),$J138/2,$M138,TRUE)-_xlfn.NORM.DIST(AND(CC$6&gt;=$F138,CC$6&lt;=$H138)*(CB$6-$F138+1),$J138/2,$M138,TRUE))/(1-2*_xlfn.NORM.DIST(0,$J138/2,$M138,TRUE))*$D138+($K138="Steady Growth")*(AND(CC$6&gt;=$F138,CC$6&lt;=$H138)*((CC$6-$F138+1)/($J138*($J138+1)/2)*$D138))+($K138="custom")*CustCF!BW138</f>
        <v>0</v>
      </c>
      <c r="CD138" s="95">
        <f>($K138="Bell Curve")*(_xlfn.NORM.DIST(AND(CD$6&gt;=$F138,CD$6&lt;=$H138)*(CD$6-$F138+1),$J138/2,$M138,TRUE)-_xlfn.NORM.DIST(AND(CD$6&gt;=$F138,CD$6&lt;=$H138)*(CC$6-$F138+1),$J138/2,$M138,TRUE))/(1-2*_xlfn.NORM.DIST(0,$J138/2,$M138,TRUE))*$D138+($K138="Steady Growth")*(AND(CD$6&gt;=$F138,CD$6&lt;=$H138)*((CD$6-$F138+1)/($J138*($J138+1)/2)*$D138))+($K138="custom")*CustCF!BX138</f>
        <v>0</v>
      </c>
      <c r="CE138" s="95">
        <f>($K138="Bell Curve")*(_xlfn.NORM.DIST(AND(CE$6&gt;=$F138,CE$6&lt;=$H138)*(CE$6-$F138+1),$J138/2,$M138,TRUE)-_xlfn.NORM.DIST(AND(CE$6&gt;=$F138,CE$6&lt;=$H138)*(CD$6-$F138+1),$J138/2,$M138,TRUE))/(1-2*_xlfn.NORM.DIST(0,$J138/2,$M138,TRUE))*$D138+($K138="Steady Growth")*(AND(CE$6&gt;=$F138,CE$6&lt;=$H138)*((CE$6-$F138+1)/($J138*($J138+1)/2)*$D138))+($K138="custom")*CustCF!BY138</f>
        <v>0</v>
      </c>
      <c r="CF138" s="95">
        <f>($K138="Bell Curve")*(_xlfn.NORM.DIST(AND(CF$6&gt;=$F138,CF$6&lt;=$H138)*(CF$6-$F138+1),$J138/2,$M138,TRUE)-_xlfn.NORM.DIST(AND(CF$6&gt;=$F138,CF$6&lt;=$H138)*(CE$6-$F138+1),$J138/2,$M138,TRUE))/(1-2*_xlfn.NORM.DIST(0,$J138/2,$M138,TRUE))*$D138+($K138="Steady Growth")*(AND(CF$6&gt;=$F138,CF$6&lt;=$H138)*((CF$6-$F138+1)/($J138*($J138+1)/2)*$D138))+($K138="custom")*CustCF!BZ138</f>
        <v>0</v>
      </c>
      <c r="CG138" s="95">
        <f>($K138="Bell Curve")*(_xlfn.NORM.DIST(AND(CG$6&gt;=$F138,CG$6&lt;=$H138)*(CG$6-$F138+1),$J138/2,$M138,TRUE)-_xlfn.NORM.DIST(AND(CG$6&gt;=$F138,CG$6&lt;=$H138)*(CF$6-$F138+1),$J138/2,$M138,TRUE))/(1-2*_xlfn.NORM.DIST(0,$J138/2,$M138,TRUE))*$D138+($K138="Steady Growth")*(AND(CG$6&gt;=$F138,CG$6&lt;=$H138)*((CG$6-$F138+1)/($J138*($J138+1)/2)*$D138))+($K138="custom")*CustCF!CA138</f>
        <v>0</v>
      </c>
      <c r="CH138" s="95">
        <f>($K138="Bell Curve")*(_xlfn.NORM.DIST(AND(CH$6&gt;=$F138,CH$6&lt;=$H138)*(CH$6-$F138+1),$J138/2,$M138,TRUE)-_xlfn.NORM.DIST(AND(CH$6&gt;=$F138,CH$6&lt;=$H138)*(CG$6-$F138+1),$J138/2,$M138,TRUE))/(1-2*_xlfn.NORM.DIST(0,$J138/2,$M138,TRUE))*$D138+($K138="Steady Growth")*(AND(CH$6&gt;=$F138,CH$6&lt;=$H138)*((CH$6-$F138+1)/($J138*($J138+1)/2)*$D138))+($K138="custom")*CustCF!CB138</f>
        <v>0</v>
      </c>
      <c r="CI138" s="95">
        <f>($K138="Bell Curve")*(_xlfn.NORM.DIST(AND(CI$6&gt;=$F138,CI$6&lt;=$H138)*(CI$6-$F138+1),$J138/2,$M138,TRUE)-_xlfn.NORM.DIST(AND(CI$6&gt;=$F138,CI$6&lt;=$H138)*(CH$6-$F138+1),$J138/2,$M138,TRUE))/(1-2*_xlfn.NORM.DIST(0,$J138/2,$M138,TRUE))*$D138+($K138="Steady Growth")*(AND(CI$6&gt;=$F138,CI$6&lt;=$H138)*((CI$6-$F138+1)/($J138*($J138+1)/2)*$D138))+($K138="custom")*CustCF!CC138</f>
        <v>0</v>
      </c>
      <c r="CJ138" s="95">
        <f>($K138="Bell Curve")*(_xlfn.NORM.DIST(AND(CJ$6&gt;=$F138,CJ$6&lt;=$H138)*(CJ$6-$F138+1),$J138/2,$M138,TRUE)-_xlfn.NORM.DIST(AND(CJ$6&gt;=$F138,CJ$6&lt;=$H138)*(CI$6-$F138+1),$J138/2,$M138,TRUE))/(1-2*_xlfn.NORM.DIST(0,$J138/2,$M138,TRUE))*$D138+($K138="Steady Growth")*(AND(CJ$6&gt;=$F138,CJ$6&lt;=$H138)*((CJ$6-$F138+1)/($J138*($J138+1)/2)*$D138))+($K138="custom")*CustCF!CD138</f>
        <v>0</v>
      </c>
      <c r="CK138" s="95">
        <f>($K138="Bell Curve")*(_xlfn.NORM.DIST(AND(CK$6&gt;=$F138,CK$6&lt;=$H138)*(CK$6-$F138+1),$J138/2,$M138,TRUE)-_xlfn.NORM.DIST(AND(CK$6&gt;=$F138,CK$6&lt;=$H138)*(CJ$6-$F138+1),$J138/2,$M138,TRUE))/(1-2*_xlfn.NORM.DIST(0,$J138/2,$M138,TRUE))*$D138+($K138="Steady Growth")*(AND(CK$6&gt;=$F138,CK$6&lt;=$H138)*((CK$6-$F138+1)/($J138*($J138+1)/2)*$D138))+($K138="custom")*CustCF!CE138</f>
        <v>0</v>
      </c>
      <c r="CL138" s="95">
        <f>($K138="Bell Curve")*(_xlfn.NORM.DIST(AND(CL$6&gt;=$F138,CL$6&lt;=$H138)*(CL$6-$F138+1),$J138/2,$M138,TRUE)-_xlfn.NORM.DIST(AND(CL$6&gt;=$F138,CL$6&lt;=$H138)*(CK$6-$F138+1),$J138/2,$M138,TRUE))/(1-2*_xlfn.NORM.DIST(0,$J138/2,$M138,TRUE))*$D138+($K138="Steady Growth")*(AND(CL$6&gt;=$F138,CL$6&lt;=$H138)*((CL$6-$F138+1)/($J138*($J138+1)/2)*$D138))+($K138="custom")*CustCF!CF138</f>
        <v>0</v>
      </c>
      <c r="CM138" s="95">
        <f>($K138="Bell Curve")*(_xlfn.NORM.DIST(AND(CM$6&gt;=$F138,CM$6&lt;=$H138)*(CM$6-$F138+1),$J138/2,$M138,TRUE)-_xlfn.NORM.DIST(AND(CM$6&gt;=$F138,CM$6&lt;=$H138)*(CL$6-$F138+1),$J138/2,$M138,TRUE))/(1-2*_xlfn.NORM.DIST(0,$J138/2,$M138,TRUE))*$D138+($K138="Steady Growth")*(AND(CM$6&gt;=$F138,CM$6&lt;=$H138)*((CM$6-$F138+1)/($J138*($J138+1)/2)*$D138))+($K138="custom")*CustCF!CG138</f>
        <v>0</v>
      </c>
      <c r="CN138" s="95">
        <f>($K138="Bell Curve")*(_xlfn.NORM.DIST(AND(CN$6&gt;=$F138,CN$6&lt;=$H138)*(CN$6-$F138+1),$J138/2,$M138,TRUE)-_xlfn.NORM.DIST(AND(CN$6&gt;=$F138,CN$6&lt;=$H138)*(CM$6-$F138+1),$J138/2,$M138,TRUE))/(1-2*_xlfn.NORM.DIST(0,$J138/2,$M138,TRUE))*$D138+($K138="Steady Growth")*(AND(CN$6&gt;=$F138,CN$6&lt;=$H138)*((CN$6-$F138+1)/($J138*($J138+1)/2)*$D138))+($K138="custom")*CustCF!CH138</f>
        <v>0</v>
      </c>
      <c r="CO138" s="95">
        <f>($K138="Bell Curve")*(_xlfn.NORM.DIST(AND(CO$6&gt;=$F138,CO$6&lt;=$H138)*(CO$6-$F138+1),$J138/2,$M138,TRUE)-_xlfn.NORM.DIST(AND(CO$6&gt;=$F138,CO$6&lt;=$H138)*(CN$6-$F138+1),$J138/2,$M138,TRUE))/(1-2*_xlfn.NORM.DIST(0,$J138/2,$M138,TRUE))*$D138+($K138="Steady Growth")*(AND(CO$6&gt;=$F138,CO$6&lt;=$H138)*((CO$6-$F138+1)/($J138*($J138+1)/2)*$D138))+($K138="custom")*CustCF!CI138</f>
        <v>0</v>
      </c>
      <c r="CP138" s="95">
        <f>($K138="Bell Curve")*(_xlfn.NORM.DIST(AND(CP$6&gt;=$F138,CP$6&lt;=$H138)*(CP$6-$F138+1),$J138/2,$M138,TRUE)-_xlfn.NORM.DIST(AND(CP$6&gt;=$F138,CP$6&lt;=$H138)*(CO$6-$F138+1),$J138/2,$M138,TRUE))/(1-2*_xlfn.NORM.DIST(0,$J138/2,$M138,TRUE))*$D138+($K138="Steady Growth")*(AND(CP$6&gt;=$F138,CP$6&lt;=$H138)*((CP$6-$F138+1)/($J138*($J138+1)/2)*$D138))+($K138="custom")*CustCF!CJ138</f>
        <v>0</v>
      </c>
      <c r="CQ138" s="95">
        <f>($K138="Bell Curve")*(_xlfn.NORM.DIST(AND(CQ$6&gt;=$F138,CQ$6&lt;=$H138)*(CQ$6-$F138+1),$J138/2,$M138,TRUE)-_xlfn.NORM.DIST(AND(CQ$6&gt;=$F138,CQ$6&lt;=$H138)*(CP$6-$F138+1),$J138/2,$M138,TRUE))/(1-2*_xlfn.NORM.DIST(0,$J138/2,$M138,TRUE))*$D138+($K138="Steady Growth")*(AND(CQ$6&gt;=$F138,CQ$6&lt;=$H138)*((CQ$6-$F138+1)/($J138*($J138+1)/2)*$D138))+($K138="custom")*CustCF!CK138</f>
        <v>0</v>
      </c>
      <c r="CR138" s="95">
        <f>($K138="Bell Curve")*(_xlfn.NORM.DIST(AND(CR$6&gt;=$F138,CR$6&lt;=$H138)*(CR$6-$F138+1),$J138/2,$M138,TRUE)-_xlfn.NORM.DIST(AND(CR$6&gt;=$F138,CR$6&lt;=$H138)*(CQ$6-$F138+1),$J138/2,$M138,TRUE))/(1-2*_xlfn.NORM.DIST(0,$J138/2,$M138,TRUE))*$D138+($K138="Steady Growth")*(AND(CR$6&gt;=$F138,CR$6&lt;=$H138)*((CR$6-$F138+1)/($J138*($J138+1)/2)*$D138))+($K138="custom")*CustCF!CL138</f>
        <v>0</v>
      </c>
      <c r="CS138" s="95">
        <f>($K138="Bell Curve")*(_xlfn.NORM.DIST(AND(CS$6&gt;=$F138,CS$6&lt;=$H138)*(CS$6-$F138+1),$J138/2,$M138,TRUE)-_xlfn.NORM.DIST(AND(CS$6&gt;=$F138,CS$6&lt;=$H138)*(CR$6-$F138+1),$J138/2,$M138,TRUE))/(1-2*_xlfn.NORM.DIST(0,$J138/2,$M138,TRUE))*$D138+($K138="Steady Growth")*(AND(CS$6&gt;=$F138,CS$6&lt;=$H138)*((CS$6-$F138+1)/($J138*($J138+1)/2)*$D138))+($K138="custom")*CustCF!CM138</f>
        <v>0</v>
      </c>
      <c r="CT138" s="95">
        <f>($K138="Bell Curve")*(_xlfn.NORM.DIST(AND(CT$6&gt;=$F138,CT$6&lt;=$H138)*(CT$6-$F138+1),$J138/2,$M138,TRUE)-_xlfn.NORM.DIST(AND(CT$6&gt;=$F138,CT$6&lt;=$H138)*(CS$6-$F138+1),$J138/2,$M138,TRUE))/(1-2*_xlfn.NORM.DIST(0,$J138/2,$M138,TRUE))*$D138+($K138="Steady Growth")*(AND(CT$6&gt;=$F138,CT$6&lt;=$H138)*((CT$6-$F138+1)/($J138*($J138+1)/2)*$D138))+($K138="custom")*CustCF!CN138</f>
        <v>0</v>
      </c>
      <c r="CU138" s="95">
        <f>($K138="Bell Curve")*(_xlfn.NORM.DIST(AND(CU$6&gt;=$F138,CU$6&lt;=$H138)*(CU$6-$F138+1),$J138/2,$M138,TRUE)-_xlfn.NORM.DIST(AND(CU$6&gt;=$F138,CU$6&lt;=$H138)*(CT$6-$F138+1),$J138/2,$M138,TRUE))/(1-2*_xlfn.NORM.DIST(0,$J138/2,$M138,TRUE))*$D138+($K138="Steady Growth")*(AND(CU$6&gt;=$F138,CU$6&lt;=$H138)*((CU$6-$F138+1)/($J138*($J138+1)/2)*$D138))+($K138="custom")*CustCF!CO138</f>
        <v>0</v>
      </c>
      <c r="CV138" s="95">
        <f>($K138="Bell Curve")*(_xlfn.NORM.DIST(AND(CV$6&gt;=$F138,CV$6&lt;=$H138)*(CV$6-$F138+1),$J138/2,$M138,TRUE)-_xlfn.NORM.DIST(AND(CV$6&gt;=$F138,CV$6&lt;=$H138)*(CU$6-$F138+1),$J138/2,$M138,TRUE))/(1-2*_xlfn.NORM.DIST(0,$J138/2,$M138,TRUE))*$D138+($K138="Steady Growth")*(AND(CV$6&gt;=$F138,CV$6&lt;=$H138)*((CV$6-$F138+1)/($J138*($J138+1)/2)*$D138))+($K138="custom")*CustCF!CP138</f>
        <v>0</v>
      </c>
      <c r="CW138" s="95">
        <f>($K138="Bell Curve")*(_xlfn.NORM.DIST(AND(CW$6&gt;=$F138,CW$6&lt;=$H138)*(CW$6-$F138+1),$J138/2,$M138,TRUE)-_xlfn.NORM.DIST(AND(CW$6&gt;=$F138,CW$6&lt;=$H138)*(CV$6-$F138+1),$J138/2,$M138,TRUE))/(1-2*_xlfn.NORM.DIST(0,$J138/2,$M138,TRUE))*$D138+($K138="Steady Growth")*(AND(CW$6&gt;=$F138,CW$6&lt;=$H138)*((CW$6-$F138+1)/($J138*($J138+1)/2)*$D138))+($K138="custom")*CustCF!CQ138</f>
        <v>0</v>
      </c>
      <c r="CX138" s="95">
        <f>($K138="Bell Curve")*(_xlfn.NORM.DIST(AND(CX$6&gt;=$F138,CX$6&lt;=$H138)*(CX$6-$F138+1),$J138/2,$M138,TRUE)-_xlfn.NORM.DIST(AND(CX$6&gt;=$F138,CX$6&lt;=$H138)*(CW$6-$F138+1),$J138/2,$M138,TRUE))/(1-2*_xlfn.NORM.DIST(0,$J138/2,$M138,TRUE))*$D138+($K138="Steady Growth")*(AND(CX$6&gt;=$F138,CX$6&lt;=$H138)*((CX$6-$F138+1)/($J138*($J138+1)/2)*$D138))+($K138="custom")*CustCF!CR138</f>
        <v>0</v>
      </c>
      <c r="CY138" s="95">
        <f>($K138="Bell Curve")*(_xlfn.NORM.DIST(AND(CY$6&gt;=$F138,CY$6&lt;=$H138)*(CY$6-$F138+1),$J138/2,$M138,TRUE)-_xlfn.NORM.DIST(AND(CY$6&gt;=$F138,CY$6&lt;=$H138)*(CX$6-$F138+1),$J138/2,$M138,TRUE))/(1-2*_xlfn.NORM.DIST(0,$J138/2,$M138,TRUE))*$D138+($K138="Steady Growth")*(AND(CY$6&gt;=$F138,CY$6&lt;=$H138)*((CY$6-$F138+1)/($J138*($J138+1)/2)*$D138))+($K138="custom")*CustCF!CS138</f>
        <v>0</v>
      </c>
      <c r="CZ138" s="95">
        <f>($K138="Bell Curve")*(_xlfn.NORM.DIST(AND(CZ$6&gt;=$F138,CZ$6&lt;=$H138)*(CZ$6-$F138+1),$J138/2,$M138,TRUE)-_xlfn.NORM.DIST(AND(CZ$6&gt;=$F138,CZ$6&lt;=$H138)*(CY$6-$F138+1),$J138/2,$M138,TRUE))/(1-2*_xlfn.NORM.DIST(0,$J138/2,$M138,TRUE))*$D138+($K138="Steady Growth")*(AND(CZ$6&gt;=$F138,CZ$6&lt;=$H138)*((CZ$6-$F138+1)/($J138*($J138+1)/2)*$D138))+($K138="custom")*CustCF!CT138</f>
        <v>0</v>
      </c>
      <c r="DA138" s="95">
        <f>($K138="Bell Curve")*(_xlfn.NORM.DIST(AND(DA$6&gt;=$F138,DA$6&lt;=$H138)*(DA$6-$F138+1),$J138/2,$M138,TRUE)-_xlfn.NORM.DIST(AND(DA$6&gt;=$F138,DA$6&lt;=$H138)*(CZ$6-$F138+1),$J138/2,$M138,TRUE))/(1-2*_xlfn.NORM.DIST(0,$J138/2,$M138,TRUE))*$D138+($K138="Steady Growth")*(AND(DA$6&gt;=$F138,DA$6&lt;=$H138)*((DA$6-$F138+1)/($J138*($J138+1)/2)*$D138))+($K138="custom")*CustCF!CU138</f>
        <v>0</v>
      </c>
      <c r="DB138" s="95">
        <f>($K138="Bell Curve")*(_xlfn.NORM.DIST(AND(DB$6&gt;=$F138,DB$6&lt;=$H138)*(DB$6-$F138+1),$J138/2,$M138,TRUE)-_xlfn.NORM.DIST(AND(DB$6&gt;=$F138,DB$6&lt;=$H138)*(DA$6-$F138+1),$J138/2,$M138,TRUE))/(1-2*_xlfn.NORM.DIST(0,$J138/2,$M138,TRUE))*$D138+($K138="Steady Growth")*(AND(DB$6&gt;=$F138,DB$6&lt;=$H138)*((DB$6-$F138+1)/($J138*($J138+1)/2)*$D138))+($K138="custom")*CustCF!CV138</f>
        <v>0</v>
      </c>
      <c r="DC138" s="95">
        <f>($K138="Bell Curve")*(_xlfn.NORM.DIST(AND(DC$6&gt;=$F138,DC$6&lt;=$H138)*(DC$6-$F138+1),$J138/2,$M138,TRUE)-_xlfn.NORM.DIST(AND(DC$6&gt;=$F138,DC$6&lt;=$H138)*(DB$6-$F138+1),$J138/2,$M138,TRUE))/(1-2*_xlfn.NORM.DIST(0,$J138/2,$M138,TRUE))*$D138+($K138="Steady Growth")*(AND(DC$6&gt;=$F138,DC$6&lt;=$H138)*((DC$6-$F138+1)/($J138*($J138+1)/2)*$D138))+($K138="custom")*CustCF!CW138</f>
        <v>0</v>
      </c>
      <c r="DD138" s="95">
        <f>($K138="Bell Curve")*(_xlfn.NORM.DIST(AND(DD$6&gt;=$F138,DD$6&lt;=$H138)*(DD$6-$F138+1),$J138/2,$M138,TRUE)-_xlfn.NORM.DIST(AND(DD$6&gt;=$F138,DD$6&lt;=$H138)*(DC$6-$F138+1),$J138/2,$M138,TRUE))/(1-2*_xlfn.NORM.DIST(0,$J138/2,$M138,TRUE))*$D138+($K138="Steady Growth")*(AND(DD$6&gt;=$F138,DD$6&lt;=$H138)*((DD$6-$F138+1)/($J138*($J138+1)/2)*$D138))+($K138="custom")*CustCF!CX138</f>
        <v>0</v>
      </c>
      <c r="DE138" s="95">
        <f>($K138="Bell Curve")*(_xlfn.NORM.DIST(AND(DE$6&gt;=$F138,DE$6&lt;=$H138)*(DE$6-$F138+1),$J138/2,$M138,TRUE)-_xlfn.NORM.DIST(AND(DE$6&gt;=$F138,DE$6&lt;=$H138)*(DD$6-$F138+1),$J138/2,$M138,TRUE))/(1-2*_xlfn.NORM.DIST(0,$J138/2,$M138,TRUE))*$D138+($K138="Steady Growth")*(AND(DE$6&gt;=$F138,DE$6&lt;=$H138)*((DE$6-$F138+1)/($J138*($J138+1)/2)*$D138))+($K138="custom")*CustCF!CY138</f>
        <v>0</v>
      </c>
      <c r="DF138" s="95">
        <f>($K138="Bell Curve")*(_xlfn.NORM.DIST(AND(DF$6&gt;=$F138,DF$6&lt;=$H138)*(DF$6-$F138+1),$J138/2,$M138,TRUE)-_xlfn.NORM.DIST(AND(DF$6&gt;=$F138,DF$6&lt;=$H138)*(DE$6-$F138+1),$J138/2,$M138,TRUE))/(1-2*_xlfn.NORM.DIST(0,$J138/2,$M138,TRUE))*$D138+($K138="Steady Growth")*(AND(DF$6&gt;=$F138,DF$6&lt;=$H138)*((DF$6-$F138+1)/($J138*($J138+1)/2)*$D138))+($K138="custom")*CustCF!CZ138</f>
        <v>0</v>
      </c>
      <c r="DG138" s="95">
        <f>($K138="Bell Curve")*(_xlfn.NORM.DIST(AND(DG$6&gt;=$F138,DG$6&lt;=$H138)*(DG$6-$F138+1),$J138/2,$M138,TRUE)-_xlfn.NORM.DIST(AND(DG$6&gt;=$F138,DG$6&lt;=$H138)*(DF$6-$F138+1),$J138/2,$M138,TRUE))/(1-2*_xlfn.NORM.DIST(0,$J138/2,$M138,TRUE))*$D138+($K138="Steady Growth")*(AND(DG$6&gt;=$F138,DG$6&lt;=$H138)*((DG$6-$F138+1)/($J138*($J138+1)/2)*$D138))+($K138="custom")*CustCF!DA138</f>
        <v>0</v>
      </c>
      <c r="DH138" s="95">
        <f>($K138="Bell Curve")*(_xlfn.NORM.DIST(AND(DH$6&gt;=$F138,DH$6&lt;=$H138)*(DH$6-$F138+1),$J138/2,$M138,TRUE)-_xlfn.NORM.DIST(AND(DH$6&gt;=$F138,DH$6&lt;=$H138)*(DG$6-$F138+1),$J138/2,$M138,TRUE))/(1-2*_xlfn.NORM.DIST(0,$J138/2,$M138,TRUE))*$D138+($K138="Steady Growth")*(AND(DH$6&gt;=$F138,DH$6&lt;=$H138)*((DH$6-$F138+1)/($J138*($J138+1)/2)*$D138))+($K138="custom")*CustCF!DB138</f>
        <v>0</v>
      </c>
      <c r="DI138" s="95">
        <f>($K138="Bell Curve")*(_xlfn.NORM.DIST(AND(DI$6&gt;=$F138,DI$6&lt;=$H138)*(DI$6-$F138+1),$J138/2,$M138,TRUE)-_xlfn.NORM.DIST(AND(DI$6&gt;=$F138,DI$6&lt;=$H138)*(DH$6-$F138+1),$J138/2,$M138,TRUE))/(1-2*_xlfn.NORM.DIST(0,$J138/2,$M138,TRUE))*$D138+($K138="Steady Growth")*(AND(DI$6&gt;=$F138,DI$6&lt;=$H138)*((DI$6-$F138+1)/($J138*($J138+1)/2)*$D138))+($K138="custom")*CustCF!DC138</f>
        <v>0</v>
      </c>
      <c r="DJ138" s="95">
        <f>($K138="Bell Curve")*(_xlfn.NORM.DIST(AND(DJ$6&gt;=$F138,DJ$6&lt;=$H138)*(DJ$6-$F138+1),$J138/2,$M138,TRUE)-_xlfn.NORM.DIST(AND(DJ$6&gt;=$F138,DJ$6&lt;=$H138)*(DI$6-$F138+1),$J138/2,$M138,TRUE))/(1-2*_xlfn.NORM.DIST(0,$J138/2,$M138,TRUE))*$D138+($K138="Steady Growth")*(AND(DJ$6&gt;=$F138,DJ$6&lt;=$H138)*((DJ$6-$F138+1)/($J138*($J138+1)/2)*$D138))+($K138="custom")*CustCF!DD138</f>
        <v>0</v>
      </c>
      <c r="DK138" s="95">
        <f>($K138="Bell Curve")*(_xlfn.NORM.DIST(AND(DK$6&gt;=$F138,DK$6&lt;=$H138)*(DK$6-$F138+1),$J138/2,$M138,TRUE)-_xlfn.NORM.DIST(AND(DK$6&gt;=$F138,DK$6&lt;=$H138)*(DJ$6-$F138+1),$J138/2,$M138,TRUE))/(1-2*_xlfn.NORM.DIST(0,$J138/2,$M138,TRUE))*$D138+($K138="Steady Growth")*(AND(DK$6&gt;=$F138,DK$6&lt;=$H138)*((DK$6-$F138+1)/($J138*($J138+1)/2)*$D138))+($K138="custom")*CustCF!DE138</f>
        <v>0</v>
      </c>
      <c r="DL138" s="95">
        <f>($K138="Bell Curve")*(_xlfn.NORM.DIST(AND(DL$6&gt;=$F138,DL$6&lt;=$H138)*(DL$6-$F138+1),$J138/2,$M138,TRUE)-_xlfn.NORM.DIST(AND(DL$6&gt;=$F138,DL$6&lt;=$H138)*(DK$6-$F138+1),$J138/2,$M138,TRUE))/(1-2*_xlfn.NORM.DIST(0,$J138/2,$M138,TRUE))*$D138+($K138="Steady Growth")*(AND(DL$6&gt;=$F138,DL$6&lt;=$H138)*((DL$6-$F138+1)/($J138*($J138+1)/2)*$D138))+($K138="custom")*CustCF!DF138</f>
        <v>0</v>
      </c>
      <c r="DM138" s="95">
        <f>($K138="Bell Curve")*(_xlfn.NORM.DIST(AND(DM$6&gt;=$F138,DM$6&lt;=$H138)*(DM$6-$F138+1),$J138/2,$M138,TRUE)-_xlfn.NORM.DIST(AND(DM$6&gt;=$F138,DM$6&lt;=$H138)*(DL$6-$F138+1),$J138/2,$M138,TRUE))/(1-2*_xlfn.NORM.DIST(0,$J138/2,$M138,TRUE))*$D138+($K138="Steady Growth")*(AND(DM$6&gt;=$F138,DM$6&lt;=$H138)*((DM$6-$F138+1)/($J138*($J138+1)/2)*$D138))+($K138="custom")*CustCF!DG138</f>
        <v>0</v>
      </c>
      <c r="DN138" s="95">
        <f>($K138="Bell Curve")*(_xlfn.NORM.DIST(AND(DN$6&gt;=$F138,DN$6&lt;=$H138)*(DN$6-$F138+1),$J138/2,$M138,TRUE)-_xlfn.NORM.DIST(AND(DN$6&gt;=$F138,DN$6&lt;=$H138)*(DM$6-$F138+1),$J138/2,$M138,TRUE))/(1-2*_xlfn.NORM.DIST(0,$J138/2,$M138,TRUE))*$D138+($K138="Steady Growth")*(AND(DN$6&gt;=$F138,DN$6&lt;=$H138)*((DN$6-$F138+1)/($J138*($J138+1)/2)*$D138))+($K138="custom")*CustCF!DH138</f>
        <v>0</v>
      </c>
      <c r="DO138" s="95">
        <f>($K138="Bell Curve")*(_xlfn.NORM.DIST(AND(DO$6&gt;=$F138,DO$6&lt;=$H138)*(DO$6-$F138+1),$J138/2,$M138,TRUE)-_xlfn.NORM.DIST(AND(DO$6&gt;=$F138,DO$6&lt;=$H138)*(DN$6-$F138+1),$J138/2,$M138,TRUE))/(1-2*_xlfn.NORM.DIST(0,$J138/2,$M138,TRUE))*$D138+($K138="Steady Growth")*(AND(DO$6&gt;=$F138,DO$6&lt;=$H138)*((DO$6-$F138+1)/($J138*($J138+1)/2)*$D138))+($K138="custom")*CustCF!DI138</f>
        <v>0</v>
      </c>
      <c r="DP138" s="95">
        <f>($K138="Bell Curve")*(_xlfn.NORM.DIST(AND(DP$6&gt;=$F138,DP$6&lt;=$H138)*(DP$6-$F138+1),$J138/2,$M138,TRUE)-_xlfn.NORM.DIST(AND(DP$6&gt;=$F138,DP$6&lt;=$H138)*(DO$6-$F138+1),$J138/2,$M138,TRUE))/(1-2*_xlfn.NORM.DIST(0,$J138/2,$M138,TRUE))*$D138+($K138="Steady Growth")*(AND(DP$6&gt;=$F138,DP$6&lt;=$H138)*((DP$6-$F138+1)/($J138*($J138+1)/2)*$D138))+($K138="custom")*CustCF!DJ138</f>
        <v>0</v>
      </c>
      <c r="DQ138" s="95">
        <f>($K138="Bell Curve")*(_xlfn.NORM.DIST(AND(DQ$6&gt;=$F138,DQ$6&lt;=$H138)*(DQ$6-$F138+1),$J138/2,$M138,TRUE)-_xlfn.NORM.DIST(AND(DQ$6&gt;=$F138,DQ$6&lt;=$H138)*(DP$6-$F138+1),$J138/2,$M138,TRUE))/(1-2*_xlfn.NORM.DIST(0,$J138/2,$M138,TRUE))*$D138+($K138="Steady Growth")*(AND(DQ$6&gt;=$F138,DQ$6&lt;=$H138)*((DQ$6-$F138+1)/($J138*($J138+1)/2)*$D138))+($K138="custom")*CustCF!DK138</f>
        <v>0</v>
      </c>
      <c r="DR138" s="95">
        <f>($K138="Bell Curve")*(_xlfn.NORM.DIST(AND(DR$6&gt;=$F138,DR$6&lt;=$H138)*(DR$6-$F138+1),$J138/2,$M138,TRUE)-_xlfn.NORM.DIST(AND(DR$6&gt;=$F138,DR$6&lt;=$H138)*(DQ$6-$F138+1),$J138/2,$M138,TRUE))/(1-2*_xlfn.NORM.DIST(0,$J138/2,$M138,TRUE))*$D138+($K138="Steady Growth")*(AND(DR$6&gt;=$F138,DR$6&lt;=$H138)*((DR$6-$F138+1)/($J138*($J138+1)/2)*$D138))+($K138="custom")*CustCF!DL138</f>
        <v>0</v>
      </c>
      <c r="DS138" s="95">
        <f>($K138="Bell Curve")*(_xlfn.NORM.DIST(AND(DS$6&gt;=$F138,DS$6&lt;=$H138)*(DS$6-$F138+1),$J138/2,$M138,TRUE)-_xlfn.NORM.DIST(AND(DS$6&gt;=$F138,DS$6&lt;=$H138)*(DR$6-$F138+1),$J138/2,$M138,TRUE))/(1-2*_xlfn.NORM.DIST(0,$J138/2,$M138,TRUE))*$D138+($K138="Steady Growth")*(AND(DS$6&gt;=$F138,DS$6&lt;=$H138)*((DS$6-$F138+1)/($J138*($J138+1)/2)*$D138))+($K138="custom")*CustCF!DM138</f>
        <v>0</v>
      </c>
      <c r="DT138" s="95">
        <f>($K138="Bell Curve")*(_xlfn.NORM.DIST(AND(DT$6&gt;=$F138,DT$6&lt;=$H138)*(DT$6-$F138+1),$J138/2,$M138,TRUE)-_xlfn.NORM.DIST(AND(DT$6&gt;=$F138,DT$6&lt;=$H138)*(DS$6-$F138+1),$J138/2,$M138,TRUE))/(1-2*_xlfn.NORM.DIST(0,$J138/2,$M138,TRUE))*$D138+($K138="Steady Growth")*(AND(DT$6&gt;=$F138,DT$6&lt;=$H138)*((DT$6-$F138+1)/($J138*($J138+1)/2)*$D138))+($K138="custom")*CustCF!DN138</f>
        <v>0</v>
      </c>
      <c r="DU138" s="95">
        <f>($K138="Bell Curve")*(_xlfn.NORM.DIST(AND(DU$6&gt;=$F138,DU$6&lt;=$H138)*(DU$6-$F138+1),$J138/2,$M138,TRUE)-_xlfn.NORM.DIST(AND(DU$6&gt;=$F138,DU$6&lt;=$H138)*(DT$6-$F138+1),$J138/2,$M138,TRUE))/(1-2*_xlfn.NORM.DIST(0,$J138/2,$M138,TRUE))*$D138+($K138="Steady Growth")*(AND(DU$6&gt;=$F138,DU$6&lt;=$H138)*((DU$6-$F138+1)/($J138*($J138+1)/2)*$D138))+($K138="custom")*CustCF!DO138</f>
        <v>0</v>
      </c>
      <c r="DV138" s="95">
        <f>($K138="Bell Curve")*(_xlfn.NORM.DIST(AND(DV$6&gt;=$F138,DV$6&lt;=$H138)*(DV$6-$F138+1),$J138/2,$M138,TRUE)-_xlfn.NORM.DIST(AND(DV$6&gt;=$F138,DV$6&lt;=$H138)*(DU$6-$F138+1),$J138/2,$M138,TRUE))/(1-2*_xlfn.NORM.DIST(0,$J138/2,$M138,TRUE))*$D138+($K138="Steady Growth")*(AND(DV$6&gt;=$F138,DV$6&lt;=$H138)*((DV$6-$F138+1)/($J138*($J138+1)/2)*$D138))+($K138="custom")*CustCF!DP138</f>
        <v>0</v>
      </c>
      <c r="DW138" s="95">
        <f>($K138="Bell Curve")*(_xlfn.NORM.DIST(AND(DW$6&gt;=$F138,DW$6&lt;=$H138)*(DW$6-$F138+1),$J138/2,$M138,TRUE)-_xlfn.NORM.DIST(AND(DW$6&gt;=$F138,DW$6&lt;=$H138)*(DV$6-$F138+1),$J138/2,$M138,TRUE))/(1-2*_xlfn.NORM.DIST(0,$J138/2,$M138,TRUE))*$D138+($K138="Steady Growth")*(AND(DW$6&gt;=$F138,DW$6&lt;=$H138)*((DW$6-$F138+1)/($J138*($J138+1)/2)*$D138))+($K138="custom")*CustCF!DQ138</f>
        <v>0</v>
      </c>
      <c r="DX138" s="95">
        <f>($K138="Bell Curve")*(_xlfn.NORM.DIST(AND(DX$6&gt;=$F138,DX$6&lt;=$H138)*(DX$6-$F138+1),$J138/2,$M138,TRUE)-_xlfn.NORM.DIST(AND(DX$6&gt;=$F138,DX$6&lt;=$H138)*(DW$6-$F138+1),$J138/2,$M138,TRUE))/(1-2*_xlfn.NORM.DIST(0,$J138/2,$M138,TRUE))*$D138+($K138="Steady Growth")*(AND(DX$6&gt;=$F138,DX$6&lt;=$H138)*((DX$6-$F138+1)/($J138*($J138+1)/2)*$D138))+($K138="custom")*CustCF!DR138</f>
        <v>0</v>
      </c>
      <c r="DY138" s="95">
        <f>($K138="Bell Curve")*(_xlfn.NORM.DIST(AND(DY$6&gt;=$F138,DY$6&lt;=$H138)*(DY$6-$F138+1),$J138/2,$M138,TRUE)-_xlfn.NORM.DIST(AND(DY$6&gt;=$F138,DY$6&lt;=$H138)*(DX$6-$F138+1),$J138/2,$M138,TRUE))/(1-2*_xlfn.NORM.DIST(0,$J138/2,$M138,TRUE))*$D138+($K138="Steady Growth")*(AND(DY$6&gt;=$F138,DY$6&lt;=$H138)*((DY$6-$F138+1)/($J138*($J138+1)/2)*$D138))+($K138="custom")*CustCF!DS138</f>
        <v>0</v>
      </c>
      <c r="DZ138" s="95">
        <f>($K138="Bell Curve")*(_xlfn.NORM.DIST(AND(DZ$6&gt;=$F138,DZ$6&lt;=$H138)*(DZ$6-$F138+1),$J138/2,$M138,TRUE)-_xlfn.NORM.DIST(AND(DZ$6&gt;=$F138,DZ$6&lt;=$H138)*(DY$6-$F138+1),$J138/2,$M138,TRUE))/(1-2*_xlfn.NORM.DIST(0,$J138/2,$M138,TRUE))*$D138+($K138="Steady Growth")*(AND(DZ$6&gt;=$F138,DZ$6&lt;=$H138)*((DZ$6-$F138+1)/($J138*($J138+1)/2)*$D138))+($K138="custom")*CustCF!DT138</f>
        <v>0</v>
      </c>
      <c r="EA138" s="95">
        <f>($K138="Bell Curve")*(_xlfn.NORM.DIST(AND(EA$6&gt;=$F138,EA$6&lt;=$H138)*(EA$6-$F138+1),$J138/2,$M138,TRUE)-_xlfn.NORM.DIST(AND(EA$6&gt;=$F138,EA$6&lt;=$H138)*(DZ$6-$F138+1),$J138/2,$M138,TRUE))/(1-2*_xlfn.NORM.DIST(0,$J138/2,$M138,TRUE))*$D138+($K138="Steady Growth")*(AND(EA$6&gt;=$F138,EA$6&lt;=$H138)*((EA$6-$F138+1)/($J138*($J138+1)/2)*$D138))+($K138="custom")*CustCF!DU138</f>
        <v>0</v>
      </c>
      <c r="EB138" s="95">
        <f>($K138="Bell Curve")*(_xlfn.NORM.DIST(AND(EB$6&gt;=$F138,EB$6&lt;=$H138)*(EB$6-$F138+1),$J138/2,$M138,TRUE)-_xlfn.NORM.DIST(AND(EB$6&gt;=$F138,EB$6&lt;=$H138)*(EA$6-$F138+1),$J138/2,$M138,TRUE))/(1-2*_xlfn.NORM.DIST(0,$J138/2,$M138,TRUE))*$D138+($K138="Steady Growth")*(AND(EB$6&gt;=$F138,EB$6&lt;=$H138)*((EB$6-$F138+1)/($J138*($J138+1)/2)*$D138))+($K138="custom")*CustCF!DV138</f>
        <v>0</v>
      </c>
      <c r="EC138" s="95">
        <f>($K138="Bell Curve")*(_xlfn.NORM.DIST(AND(EC$6&gt;=$F138,EC$6&lt;=$H138)*(EC$6-$F138+1),$J138/2,$M138,TRUE)-_xlfn.NORM.DIST(AND(EC$6&gt;=$F138,EC$6&lt;=$H138)*(EB$6-$F138+1),$J138/2,$M138,TRUE))/(1-2*_xlfn.NORM.DIST(0,$J138/2,$M138,TRUE))*$D138+($K138="Steady Growth")*(AND(EC$6&gt;=$F138,EC$6&lt;=$H138)*((EC$6-$F138+1)/($J138*($J138+1)/2)*$D138))+($K138="custom")*CustCF!DW138</f>
        <v>0</v>
      </c>
      <c r="ED138" s="95">
        <f>($K138="Bell Curve")*(_xlfn.NORM.DIST(AND(ED$6&gt;=$F138,ED$6&lt;=$H138)*(ED$6-$F138+1),$J138/2,$M138,TRUE)-_xlfn.NORM.DIST(AND(ED$6&gt;=$F138,ED$6&lt;=$H138)*(EC$6-$F138+1),$J138/2,$M138,TRUE))/(1-2*_xlfn.NORM.DIST(0,$J138/2,$M138,TRUE))*$D138+($K138="Steady Growth")*(AND(ED$6&gt;=$F138,ED$6&lt;=$H138)*((ED$6-$F138+1)/($J138*($J138+1)/2)*$D138))+($K138="custom")*CustCF!DX138</f>
        <v>0</v>
      </c>
      <c r="EE138" s="95">
        <f>($K138="Bell Curve")*(_xlfn.NORM.DIST(AND(EE$6&gt;=$F138,EE$6&lt;=$H138)*(EE$6-$F138+1),$J138/2,$M138,TRUE)-_xlfn.NORM.DIST(AND(EE$6&gt;=$F138,EE$6&lt;=$H138)*(ED$6-$F138+1),$J138/2,$M138,TRUE))/(1-2*_xlfn.NORM.DIST(0,$J138/2,$M138,TRUE))*$D138+($K138="Steady Growth")*(AND(EE$6&gt;=$F138,EE$6&lt;=$H138)*((EE$6-$F138+1)/($J138*($J138+1)/2)*$D138))+($K138="custom")*CustCF!DY138</f>
        <v>0</v>
      </c>
      <c r="EF138" s="95">
        <f>($K138="Bell Curve")*(_xlfn.NORM.DIST(AND(EF$6&gt;=$F138,EF$6&lt;=$H138)*(EF$6-$F138+1),$J138/2,$M138,TRUE)-_xlfn.NORM.DIST(AND(EF$6&gt;=$F138,EF$6&lt;=$H138)*(EE$6-$F138+1),$J138/2,$M138,TRUE))/(1-2*_xlfn.NORM.DIST(0,$J138/2,$M138,TRUE))*$D138+($K138="Steady Growth")*(AND(EF$6&gt;=$F138,EF$6&lt;=$H138)*((EF$6-$F138+1)/($J138*($J138+1)/2)*$D138))+($K138="custom")*CustCF!DZ138</f>
        <v>0</v>
      </c>
      <c r="EG138" s="95">
        <f>($K138="Bell Curve")*(_xlfn.NORM.DIST(AND(EG$6&gt;=$F138,EG$6&lt;=$H138)*(EG$6-$F138+1),$J138/2,$M138,TRUE)-_xlfn.NORM.DIST(AND(EG$6&gt;=$F138,EG$6&lt;=$H138)*(EF$6-$F138+1),$J138/2,$M138,TRUE))/(1-2*_xlfn.NORM.DIST(0,$J138/2,$M138,TRUE))*$D138+($K138="Steady Growth")*(AND(EG$6&gt;=$F138,EG$6&lt;=$H138)*((EG$6-$F138+1)/($J138*($J138+1)/2)*$D138))+($K138="custom")*CustCF!EA138</f>
        <v>0</v>
      </c>
      <c r="EH138" s="95">
        <f>($K138="Bell Curve")*(_xlfn.NORM.DIST(AND(EH$6&gt;=$F138,EH$6&lt;=$H138)*(EH$6-$F138+1),$J138/2,$M138,TRUE)-_xlfn.NORM.DIST(AND(EH$6&gt;=$F138,EH$6&lt;=$H138)*(EG$6-$F138+1),$J138/2,$M138,TRUE))/(1-2*_xlfn.NORM.DIST(0,$J138/2,$M138,TRUE))*$D138+($K138="Steady Growth")*(AND(EH$6&gt;=$F138,EH$6&lt;=$H138)*((EH$6-$F138+1)/($J138*($J138+1)/2)*$D138))+($K138="custom")*CustCF!EB138</f>
        <v>0</v>
      </c>
      <c r="EI138" s="95">
        <f>($K138="Bell Curve")*(_xlfn.NORM.DIST(AND(EI$6&gt;=$F138,EI$6&lt;=$H138)*(EI$6-$F138+1),$J138/2,$M138,TRUE)-_xlfn.NORM.DIST(AND(EI$6&gt;=$F138,EI$6&lt;=$H138)*(EH$6-$F138+1),$J138/2,$M138,TRUE))/(1-2*_xlfn.NORM.DIST(0,$J138/2,$M138,TRUE))*$D138+($K138="Steady Growth")*(AND(EI$6&gt;=$F138,EI$6&lt;=$H138)*((EI$6-$F138+1)/($J138*($J138+1)/2)*$D138))+($K138="custom")*CustCF!EC138</f>
        <v>0</v>
      </c>
      <c r="EJ138" s="95">
        <f>($K138="Bell Curve")*(_xlfn.NORM.DIST(AND(EJ$6&gt;=$F138,EJ$6&lt;=$H138)*(EJ$6-$F138+1),$J138/2,$M138,TRUE)-_xlfn.NORM.DIST(AND(EJ$6&gt;=$F138,EJ$6&lt;=$H138)*(EI$6-$F138+1),$J138/2,$M138,TRUE))/(1-2*_xlfn.NORM.DIST(0,$J138/2,$M138,TRUE))*$D138+($K138="Steady Growth")*(AND(EJ$6&gt;=$F138,EJ$6&lt;=$H138)*((EJ$6-$F138+1)/($J138*($J138+1)/2)*$D138))+($K138="custom")*CustCF!ED138</f>
        <v>0</v>
      </c>
      <c r="EK138" s="95">
        <f>($K138="Bell Curve")*(_xlfn.NORM.DIST(AND(EK$6&gt;=$F138,EK$6&lt;=$H138)*(EK$6-$F138+1),$J138/2,$M138,TRUE)-_xlfn.NORM.DIST(AND(EK$6&gt;=$F138,EK$6&lt;=$H138)*(EJ$6-$F138+1),$J138/2,$M138,TRUE))/(1-2*_xlfn.NORM.DIST(0,$J138/2,$M138,TRUE))*$D138+($K138="Steady Growth")*(AND(EK$6&gt;=$F138,EK$6&lt;=$H138)*((EK$6-$F138+1)/($J138*($J138+1)/2)*$D138))+($K138="custom")*CustCF!EE138</f>
        <v>0</v>
      </c>
      <c r="EL138" s="95">
        <f>($K138="Bell Curve")*(_xlfn.NORM.DIST(AND(EL$6&gt;=$F138,EL$6&lt;=$H138)*(EL$6-$F138+1),$J138/2,$M138,TRUE)-_xlfn.NORM.DIST(AND(EL$6&gt;=$F138,EL$6&lt;=$H138)*(EK$6-$F138+1),$J138/2,$M138,TRUE))/(1-2*_xlfn.NORM.DIST(0,$J138/2,$M138,TRUE))*$D138+($K138="Steady Growth")*(AND(EL$6&gt;=$F138,EL$6&lt;=$H138)*((EL$6-$F138+1)/($J138*($J138+1)/2)*$D138))+($K138="custom")*CustCF!EF138</f>
        <v>0</v>
      </c>
      <c r="EM138" s="95">
        <f>($K138="Bell Curve")*(_xlfn.NORM.DIST(AND(EM$6&gt;=$F138,EM$6&lt;=$H138)*(EM$6-$F138+1),$J138/2,$M138,TRUE)-_xlfn.NORM.DIST(AND(EM$6&gt;=$F138,EM$6&lt;=$H138)*(EL$6-$F138+1),$J138/2,$M138,TRUE))/(1-2*_xlfn.NORM.DIST(0,$J138/2,$M138,TRUE))*$D138+($K138="Steady Growth")*(AND(EM$6&gt;=$F138,EM$6&lt;=$H138)*((EM$6-$F138+1)/($J138*($J138+1)/2)*$D138))+($K138="custom")*CustCF!EG138</f>
        <v>0</v>
      </c>
      <c r="EN138" s="95">
        <f>($K138="Bell Curve")*(_xlfn.NORM.DIST(AND(EN$6&gt;=$F138,EN$6&lt;=$H138)*(EN$6-$F138+1),$J138/2,$M138,TRUE)-_xlfn.NORM.DIST(AND(EN$6&gt;=$F138,EN$6&lt;=$H138)*(EM$6-$F138+1),$J138/2,$M138,TRUE))/(1-2*_xlfn.NORM.DIST(0,$J138/2,$M138,TRUE))*$D138+($K138="Steady Growth")*(AND(EN$6&gt;=$F138,EN$6&lt;=$H138)*((EN$6-$F138+1)/($J138*($J138+1)/2)*$D138))+($K138="custom")*CustCF!EH138</f>
        <v>0</v>
      </c>
      <c r="EO138" s="95">
        <f>($K138="Bell Curve")*(_xlfn.NORM.DIST(AND(EO$6&gt;=$F138,EO$6&lt;=$H138)*(EO$6-$F138+1),$J138/2,$M138,TRUE)-_xlfn.NORM.DIST(AND(EO$6&gt;=$F138,EO$6&lt;=$H138)*(EN$6-$F138+1),$J138/2,$M138,TRUE))/(1-2*_xlfn.NORM.DIST(0,$J138/2,$M138,TRUE))*$D138+($K138="Steady Growth")*(AND(EO$6&gt;=$F138,EO$6&lt;=$H138)*((EO$6-$F138+1)/($J138*($J138+1)/2)*$D138))+($K138="custom")*CustCF!EI138</f>
        <v>0</v>
      </c>
      <c r="EP138" s="95">
        <f>($K138="Bell Curve")*(_xlfn.NORM.DIST(AND(EP$6&gt;=$F138,EP$6&lt;=$H138)*(EP$6-$F138+1),$J138/2,$M138,TRUE)-_xlfn.NORM.DIST(AND(EP$6&gt;=$F138,EP$6&lt;=$H138)*(EO$6-$F138+1),$J138/2,$M138,TRUE))/(1-2*_xlfn.NORM.DIST(0,$J138/2,$M138,TRUE))*$D138+($K138="Steady Growth")*(AND(EP$6&gt;=$F138,EP$6&lt;=$H138)*((EP$6-$F138+1)/($J138*($J138+1)/2)*$D138))+($K138="custom")*CustCF!EJ138</f>
        <v>0</v>
      </c>
      <c r="EQ138" s="95">
        <f>($K138="Bell Curve")*(_xlfn.NORM.DIST(AND(EQ$6&gt;=$F138,EQ$6&lt;=$H138)*(EQ$6-$F138+1),$J138/2,$M138,TRUE)-_xlfn.NORM.DIST(AND(EQ$6&gt;=$F138,EQ$6&lt;=$H138)*(EP$6-$F138+1),$J138/2,$M138,TRUE))/(1-2*_xlfn.NORM.DIST(0,$J138/2,$M138,TRUE))*$D138+($K138="Steady Growth")*(AND(EQ$6&gt;=$F138,EQ$6&lt;=$H138)*((EQ$6-$F138+1)/($J138*($J138+1)/2)*$D138))+($K138="custom")*CustCF!EK138</f>
        <v>0</v>
      </c>
      <c r="ER138" s="95">
        <f>($K138="Bell Curve")*(_xlfn.NORM.DIST(AND(ER$6&gt;=$F138,ER$6&lt;=$H138)*(ER$6-$F138+1),$J138/2,$M138,TRUE)-_xlfn.NORM.DIST(AND(ER$6&gt;=$F138,ER$6&lt;=$H138)*(EQ$6-$F138+1),$J138/2,$M138,TRUE))/(1-2*_xlfn.NORM.DIST(0,$J138/2,$M138,TRUE))*$D138+($K138="Steady Growth")*(AND(ER$6&gt;=$F138,ER$6&lt;=$H138)*((ER$6-$F138+1)/($J138*($J138+1)/2)*$D138))+($K138="custom")*CustCF!EL138</f>
        <v>0</v>
      </c>
      <c r="ES138" s="95">
        <f>($K138="Bell Curve")*(_xlfn.NORM.DIST(AND(ES$6&gt;=$F138,ES$6&lt;=$H138)*(ES$6-$F138+1),$J138/2,$M138,TRUE)-_xlfn.NORM.DIST(AND(ES$6&gt;=$F138,ES$6&lt;=$H138)*(ER$6-$F138+1),$J138/2,$M138,TRUE))/(1-2*_xlfn.NORM.DIST(0,$J138/2,$M138,TRUE))*$D138+($K138="Steady Growth")*(AND(ES$6&gt;=$F138,ES$6&lt;=$H138)*((ES$6-$F138+1)/($J138*($J138+1)/2)*$D138))+($K138="custom")*CustCF!EM138</f>
        <v>0</v>
      </c>
      <c r="ET138" s="95">
        <f>($K138="Bell Curve")*(_xlfn.NORM.DIST(AND(ET$6&gt;=$F138,ET$6&lt;=$H138)*(ET$6-$F138+1),$J138/2,$M138,TRUE)-_xlfn.NORM.DIST(AND(ET$6&gt;=$F138,ET$6&lt;=$H138)*(ES$6-$F138+1),$J138/2,$M138,TRUE))/(1-2*_xlfn.NORM.DIST(0,$J138/2,$M138,TRUE))*$D138+($K138="Steady Growth")*(AND(ET$6&gt;=$F138,ET$6&lt;=$H138)*((ET$6-$F138+1)/($J138*($J138+1)/2)*$D138))+($K138="custom")*CustCF!EN138</f>
        <v>0</v>
      </c>
      <c r="EU138" s="95">
        <f>($K138="Bell Curve")*(_xlfn.NORM.DIST(AND(EU$6&gt;=$F138,EU$6&lt;=$H138)*(EU$6-$F138+1),$J138/2,$M138,TRUE)-_xlfn.NORM.DIST(AND(EU$6&gt;=$F138,EU$6&lt;=$H138)*(ET$6-$F138+1),$J138/2,$M138,TRUE))/(1-2*_xlfn.NORM.DIST(0,$J138/2,$M138,TRUE))*$D138+($K138="Steady Growth")*(AND(EU$6&gt;=$F138,EU$6&lt;=$H138)*((EU$6-$F138+1)/($J138*($J138+1)/2)*$D138))+($K138="custom")*CustCF!EO138</f>
        <v>0</v>
      </c>
      <c r="EV138" s="95">
        <f>($K138="Bell Curve")*(_xlfn.NORM.DIST(AND(EV$6&gt;=$F138,EV$6&lt;=$H138)*(EV$6-$F138+1),$J138/2,$M138,TRUE)-_xlfn.NORM.DIST(AND(EV$6&gt;=$F138,EV$6&lt;=$H138)*(EU$6-$F138+1),$J138/2,$M138,TRUE))/(1-2*_xlfn.NORM.DIST(0,$J138/2,$M138,TRUE))*$D138+($K138="Steady Growth")*(AND(EV$6&gt;=$F138,EV$6&lt;=$H138)*((EV$6-$F138+1)/($J138*($J138+1)/2)*$D138))+($K138="custom")*CustCF!EP138</f>
        <v>0</v>
      </c>
      <c r="EW138" s="95">
        <f>($K138="Bell Curve")*(_xlfn.NORM.DIST(AND(EW$6&gt;=$F138,EW$6&lt;=$H138)*(EW$6-$F138+1),$J138/2,$M138,TRUE)-_xlfn.NORM.DIST(AND(EW$6&gt;=$F138,EW$6&lt;=$H138)*(EV$6-$F138+1),$J138/2,$M138,TRUE))/(1-2*_xlfn.NORM.DIST(0,$J138/2,$M138,TRUE))*$D138+($K138="Steady Growth")*(AND(EW$6&gt;=$F138,EW$6&lt;=$H138)*((EW$6-$F138+1)/($J138*($J138+1)/2)*$D138))+($K138="custom")*CustCF!EQ138</f>
        <v>0</v>
      </c>
      <c r="EX138" s="95">
        <f>($K138="Bell Curve")*(_xlfn.NORM.DIST(AND(EX$6&gt;=$F138,EX$6&lt;=$H138)*(EX$6-$F138+1),$J138/2,$M138,TRUE)-_xlfn.NORM.DIST(AND(EX$6&gt;=$F138,EX$6&lt;=$H138)*(EW$6-$F138+1),$J138/2,$M138,TRUE))/(1-2*_xlfn.NORM.DIST(0,$J138/2,$M138,TRUE))*$D138+($K138="Steady Growth")*(AND(EX$6&gt;=$F138,EX$6&lt;=$H138)*((EX$6-$F138+1)/($J138*($J138+1)/2)*$D138))+($K138="custom")*CustCF!ER138</f>
        <v>0</v>
      </c>
      <c r="EY138" s="95">
        <f>($K138="Bell Curve")*(_xlfn.NORM.DIST(AND(EY$6&gt;=$F138,EY$6&lt;=$H138)*(EY$6-$F138+1),$J138/2,$M138,TRUE)-_xlfn.NORM.DIST(AND(EY$6&gt;=$F138,EY$6&lt;=$H138)*(EX$6-$F138+1),$J138/2,$M138,TRUE))/(1-2*_xlfn.NORM.DIST(0,$J138/2,$M138,TRUE))*$D138+($K138="Steady Growth")*(AND(EY$6&gt;=$F138,EY$6&lt;=$H138)*((EY$6-$F138+1)/($J138*($J138+1)/2)*$D138))+($K138="custom")*CustCF!ES138</f>
        <v>0</v>
      </c>
      <c r="EZ138" s="95">
        <f>($K138="Bell Curve")*(_xlfn.NORM.DIST(AND(EZ$6&gt;=$F138,EZ$6&lt;=$H138)*(EZ$6-$F138+1),$J138/2,$M138,TRUE)-_xlfn.NORM.DIST(AND(EZ$6&gt;=$F138,EZ$6&lt;=$H138)*(EY$6-$F138+1),$J138/2,$M138,TRUE))/(1-2*_xlfn.NORM.DIST(0,$J138/2,$M138,TRUE))*$D138+($K138="Steady Growth")*(AND(EZ$6&gt;=$F138,EZ$6&lt;=$H138)*((EZ$6-$F138+1)/($J138*($J138+1)/2)*$D138))+($K138="custom")*CustCF!ET138</f>
        <v>0</v>
      </c>
      <c r="FA138" s="95">
        <f>($K138="Bell Curve")*(_xlfn.NORM.DIST(AND(FA$6&gt;=$F138,FA$6&lt;=$H138)*(FA$6-$F138+1),$J138/2,$M138,TRUE)-_xlfn.NORM.DIST(AND(FA$6&gt;=$F138,FA$6&lt;=$H138)*(EZ$6-$F138+1),$J138/2,$M138,TRUE))/(1-2*_xlfn.NORM.DIST(0,$J138/2,$M138,TRUE))*$D138+($K138="Steady Growth")*(AND(FA$6&gt;=$F138,FA$6&lt;=$H138)*((FA$6-$F138+1)/($J138*($J138+1)/2)*$D138))+($K138="custom")*CustCF!EU138</f>
        <v>0</v>
      </c>
      <c r="FB138" s="95">
        <f>($K138="Bell Curve")*(_xlfn.NORM.DIST(AND(FB$6&gt;=$F138,FB$6&lt;=$H138)*(FB$6-$F138+1),$J138/2,$M138,TRUE)-_xlfn.NORM.DIST(AND(FB$6&gt;=$F138,FB$6&lt;=$H138)*(FA$6-$F138+1),$J138/2,$M138,TRUE))/(1-2*_xlfn.NORM.DIST(0,$J138/2,$M138,TRUE))*$D138+($K138="Steady Growth")*(AND(FB$6&gt;=$F138,FB$6&lt;=$H138)*((FB$6-$F138+1)/($J138*($J138+1)/2)*$D138))+($K138="custom")*CustCF!EV138</f>
        <v>0</v>
      </c>
      <c r="FC138" s="95">
        <f>($K138="Bell Curve")*(_xlfn.NORM.DIST(AND(FC$6&gt;=$F138,FC$6&lt;=$H138)*(FC$6-$F138+1),$J138/2,$M138,TRUE)-_xlfn.NORM.DIST(AND(FC$6&gt;=$F138,FC$6&lt;=$H138)*(FB$6-$F138+1),$J138/2,$M138,TRUE))/(1-2*_xlfn.NORM.DIST(0,$J138/2,$M138,TRUE))*$D138+($K138="Steady Growth")*(AND(FC$6&gt;=$F138,FC$6&lt;=$H138)*((FC$6-$F138+1)/($J138*($J138+1)/2)*$D138))+($K138="custom")*CustCF!EW138</f>
        <v>0</v>
      </c>
      <c r="FD138" s="95">
        <f>($K138="Bell Curve")*(_xlfn.NORM.DIST(AND(FD$6&gt;=$F138,FD$6&lt;=$H138)*(FD$6-$F138+1),$J138/2,$M138,TRUE)-_xlfn.NORM.DIST(AND(FD$6&gt;=$F138,FD$6&lt;=$H138)*(FC$6-$F138+1),$J138/2,$M138,TRUE))/(1-2*_xlfn.NORM.DIST(0,$J138/2,$M138,TRUE))*$D138+($K138="Steady Growth")*(AND(FD$6&gt;=$F138,FD$6&lt;=$H138)*((FD$6-$F138+1)/($J138*($J138+1)/2)*$D138))+($K138="custom")*CustCF!EX138</f>
        <v>0</v>
      </c>
      <c r="FE138" s="95">
        <f>($K138="Bell Curve")*(_xlfn.NORM.DIST(AND(FE$6&gt;=$F138,FE$6&lt;=$H138)*(FE$6-$F138+1),$J138/2,$M138,TRUE)-_xlfn.NORM.DIST(AND(FE$6&gt;=$F138,FE$6&lt;=$H138)*(FD$6-$F138+1),$J138/2,$M138,TRUE))/(1-2*_xlfn.NORM.DIST(0,$J138/2,$M138,TRUE))*$D138+($K138="Steady Growth")*(AND(FE$6&gt;=$F138,FE$6&lt;=$H138)*((FE$6-$F138+1)/($J138*($J138+1)/2)*$D138))+($K138="custom")*CustCF!EY138</f>
        <v>0</v>
      </c>
      <c r="FF138" s="95">
        <f>($K138="Bell Curve")*(_xlfn.NORM.DIST(AND(FF$6&gt;=$F138,FF$6&lt;=$H138)*(FF$6-$F138+1),$J138/2,$M138,TRUE)-_xlfn.NORM.DIST(AND(FF$6&gt;=$F138,FF$6&lt;=$H138)*(FE$6-$F138+1),$J138/2,$M138,TRUE))/(1-2*_xlfn.NORM.DIST(0,$J138/2,$M138,TRUE))*$D138+($K138="Steady Growth")*(AND(FF$6&gt;=$F138,FF$6&lt;=$H138)*((FF$6-$F138+1)/($J138*($J138+1)/2)*$D138))+($K138="custom")*CustCF!EZ138</f>
        <v>0</v>
      </c>
      <c r="FG138" s="95">
        <f>($K138="Bell Curve")*(_xlfn.NORM.DIST(AND(FG$6&gt;=$F138,FG$6&lt;=$H138)*(FG$6-$F138+1),$J138/2,$M138,TRUE)-_xlfn.NORM.DIST(AND(FG$6&gt;=$F138,FG$6&lt;=$H138)*(FF$6-$F138+1),$J138/2,$M138,TRUE))/(1-2*_xlfn.NORM.DIST(0,$J138/2,$M138,TRUE))*$D138+($K138="Steady Growth")*(AND(FG$6&gt;=$F138,FG$6&lt;=$H138)*((FG$6-$F138+1)/($J138*($J138+1)/2)*$D138))+($K138="custom")*CustCF!FA138</f>
        <v>0</v>
      </c>
      <c r="FH138" s="95">
        <f>($K138="Bell Curve")*(_xlfn.NORM.DIST(AND(FH$6&gt;=$F138,FH$6&lt;=$H138)*(FH$6-$F138+1),$J138/2,$M138,TRUE)-_xlfn.NORM.DIST(AND(FH$6&gt;=$F138,FH$6&lt;=$H138)*(FG$6-$F138+1),$J138/2,$M138,TRUE))/(1-2*_xlfn.NORM.DIST(0,$J138/2,$M138,TRUE))*$D138+($K138="Steady Growth")*(AND(FH$6&gt;=$F138,FH$6&lt;=$H138)*((FH$6-$F138+1)/($J138*($J138+1)/2)*$D138))+($K138="custom")*CustCF!FB138</f>
        <v>0</v>
      </c>
      <c r="FI138" s="95">
        <f>($K138="Bell Curve")*(_xlfn.NORM.DIST(AND(FI$6&gt;=$F138,FI$6&lt;=$H138)*(FI$6-$F138+1),$J138/2,$M138,TRUE)-_xlfn.NORM.DIST(AND(FI$6&gt;=$F138,FI$6&lt;=$H138)*(FH$6-$F138+1),$J138/2,$M138,TRUE))/(1-2*_xlfn.NORM.DIST(0,$J138/2,$M138,TRUE))*$D138+($K138="Steady Growth")*(AND(FI$6&gt;=$F138,FI$6&lt;=$H138)*((FI$6-$F138+1)/($J138*($J138+1)/2)*$D138))+($K138="custom")*CustCF!FC138</f>
        <v>0</v>
      </c>
      <c r="FJ138" s="95">
        <f>($K138="Bell Curve")*(_xlfn.NORM.DIST(AND(FJ$6&gt;=$F138,FJ$6&lt;=$H138)*(FJ$6-$F138+1),$J138/2,$M138,TRUE)-_xlfn.NORM.DIST(AND(FJ$6&gt;=$F138,FJ$6&lt;=$H138)*(FI$6-$F138+1),$J138/2,$M138,TRUE))/(1-2*_xlfn.NORM.DIST(0,$J138/2,$M138,TRUE))*$D138+($K138="Steady Growth")*(AND(FJ$6&gt;=$F138,FJ$6&lt;=$H138)*((FJ$6-$F138+1)/($J138*($J138+1)/2)*$D138))+($K138="custom")*CustCF!FD138</f>
        <v>0</v>
      </c>
      <c r="FK138" s="95">
        <f>($K138="Bell Curve")*(_xlfn.NORM.DIST(AND(FK$6&gt;=$F138,FK$6&lt;=$H138)*(FK$6-$F138+1),$J138/2,$M138,TRUE)-_xlfn.NORM.DIST(AND(FK$6&gt;=$F138,FK$6&lt;=$H138)*(FJ$6-$F138+1),$J138/2,$M138,TRUE))/(1-2*_xlfn.NORM.DIST(0,$J138/2,$M138,TRUE))*$D138+($K138="Steady Growth")*(AND(FK$6&gt;=$F138,FK$6&lt;=$H138)*((FK$6-$F138+1)/($J138*($J138+1)/2)*$D138))+($K138="custom")*CustCF!FE138</f>
        <v>0</v>
      </c>
      <c r="FL138" s="95">
        <f>($K138="Bell Curve")*(_xlfn.NORM.DIST(AND(FL$6&gt;=$F138,FL$6&lt;=$H138)*(FL$6-$F138+1),$J138/2,$M138,TRUE)-_xlfn.NORM.DIST(AND(FL$6&gt;=$F138,FL$6&lt;=$H138)*(FK$6-$F138+1),$J138/2,$M138,TRUE))/(1-2*_xlfn.NORM.DIST(0,$J138/2,$M138,TRUE))*$D138+($K138="Steady Growth")*(AND(FL$6&gt;=$F138,FL$6&lt;=$H138)*((FL$6-$F138+1)/($J138*($J138+1)/2)*$D138))+($K138="custom")*CustCF!FF138</f>
        <v>0</v>
      </c>
      <c r="FM138" s="95">
        <f>($K138="Bell Curve")*(_xlfn.NORM.DIST(AND(FM$6&gt;=$F138,FM$6&lt;=$H138)*(FM$6-$F138+1),$J138/2,$M138,TRUE)-_xlfn.NORM.DIST(AND(FM$6&gt;=$F138,FM$6&lt;=$H138)*(FL$6-$F138+1),$J138/2,$M138,TRUE))/(1-2*_xlfn.NORM.DIST(0,$J138/2,$M138,TRUE))*$D138+($K138="Steady Growth")*(AND(FM$6&gt;=$F138,FM$6&lt;=$H138)*((FM$6-$F138+1)/($J138*($J138+1)/2)*$D138))+($K138="custom")*CustCF!FG138</f>
        <v>0</v>
      </c>
      <c r="FN138" s="95">
        <f>($K138="Bell Curve")*(_xlfn.NORM.DIST(AND(FN$6&gt;=$F138,FN$6&lt;=$H138)*(FN$6-$F138+1),$J138/2,$M138,TRUE)-_xlfn.NORM.DIST(AND(FN$6&gt;=$F138,FN$6&lt;=$H138)*(FM$6-$F138+1),$J138/2,$M138,TRUE))/(1-2*_xlfn.NORM.DIST(0,$J138/2,$M138,TRUE))*$D138+($K138="Steady Growth")*(AND(FN$6&gt;=$F138,FN$6&lt;=$H138)*((FN$6-$F138+1)/($J138*($J138+1)/2)*$D138))+($K138="custom")*CustCF!FH138</f>
        <v>0</v>
      </c>
      <c r="FO138" s="95">
        <f>($K138="Bell Curve")*(_xlfn.NORM.DIST(AND(FO$6&gt;=$F138,FO$6&lt;=$H138)*(FO$6-$F138+1),$J138/2,$M138,TRUE)-_xlfn.NORM.DIST(AND(FO$6&gt;=$F138,FO$6&lt;=$H138)*(FN$6-$F138+1),$J138/2,$M138,TRUE))/(1-2*_xlfn.NORM.DIST(0,$J138/2,$M138,TRUE))*$D138+($K138="Steady Growth")*(AND(FO$6&gt;=$F138,FO$6&lt;=$H138)*((FO$6-$F138+1)/($J138*($J138+1)/2)*$D138))+($K138="custom")*CustCF!FI138</f>
        <v>0</v>
      </c>
      <c r="FP138" s="95">
        <f>($K138="Bell Curve")*(_xlfn.NORM.DIST(AND(FP$6&gt;=$F138,FP$6&lt;=$H138)*(FP$6-$F138+1),$J138/2,$M138,TRUE)-_xlfn.NORM.DIST(AND(FP$6&gt;=$F138,FP$6&lt;=$H138)*(FO$6-$F138+1),$J138/2,$M138,TRUE))/(1-2*_xlfn.NORM.DIST(0,$J138/2,$M138,TRUE))*$D138+($K138="Steady Growth")*(AND(FP$6&gt;=$F138,FP$6&lt;=$H138)*((FP$6-$F138+1)/($J138*($J138+1)/2)*$D138))+($K138="custom")*CustCF!FJ138</f>
        <v>0</v>
      </c>
      <c r="FQ138" s="95">
        <f>($K138="Bell Curve")*(_xlfn.NORM.DIST(AND(FQ$6&gt;=$F138,FQ$6&lt;=$H138)*(FQ$6-$F138+1),$J138/2,$M138,TRUE)-_xlfn.NORM.DIST(AND(FQ$6&gt;=$F138,FQ$6&lt;=$H138)*(FP$6-$F138+1),$J138/2,$M138,TRUE))/(1-2*_xlfn.NORM.DIST(0,$J138/2,$M138,TRUE))*$D138+($K138="Steady Growth")*(AND(FQ$6&gt;=$F138,FQ$6&lt;=$H138)*((FQ$6-$F138+1)/($J138*($J138+1)/2)*$D138))+($K138="custom")*CustCF!FK138</f>
        <v>0</v>
      </c>
      <c r="FR138" s="95">
        <f>($K138="Bell Curve")*(_xlfn.NORM.DIST(AND(FR$6&gt;=$F138,FR$6&lt;=$H138)*(FR$6-$F138+1),$J138/2,$M138,TRUE)-_xlfn.NORM.DIST(AND(FR$6&gt;=$F138,FR$6&lt;=$H138)*(FQ$6-$F138+1),$J138/2,$M138,TRUE))/(1-2*_xlfn.NORM.DIST(0,$J138/2,$M138,TRUE))*$D138+($K138="Steady Growth")*(AND(FR$6&gt;=$F138,FR$6&lt;=$H138)*((FR$6-$F138+1)/($J138*($J138+1)/2)*$D138))+($K138="custom")*CustCF!FL138</f>
        <v>0</v>
      </c>
      <c r="FS138" s="95">
        <f>($K138="Bell Curve")*(_xlfn.NORM.DIST(AND(FS$6&gt;=$F138,FS$6&lt;=$H138)*(FS$6-$F138+1),$J138/2,$M138,TRUE)-_xlfn.NORM.DIST(AND(FS$6&gt;=$F138,FS$6&lt;=$H138)*(FR$6-$F138+1),$J138/2,$M138,TRUE))/(1-2*_xlfn.NORM.DIST(0,$J138/2,$M138,TRUE))*$D138+($K138="Steady Growth")*(AND(FS$6&gt;=$F138,FS$6&lt;=$H138)*((FS$6-$F138+1)/($J138*($J138+1)/2)*$D138))+($K138="custom")*CustCF!FM138</f>
        <v>0</v>
      </c>
      <c r="FT138" s="95">
        <f>($K138="Bell Curve")*(_xlfn.NORM.DIST(AND(FT$6&gt;=$F138,FT$6&lt;=$H138)*(FT$6-$F138+1),$J138/2,$M138,TRUE)-_xlfn.NORM.DIST(AND(FT$6&gt;=$F138,FT$6&lt;=$H138)*(FS$6-$F138+1),$J138/2,$M138,TRUE))/(1-2*_xlfn.NORM.DIST(0,$J138/2,$M138,TRUE))*$D138+($K138="Steady Growth")*(AND(FT$6&gt;=$F138,FT$6&lt;=$H138)*((FT$6-$F138+1)/($J138*($J138+1)/2)*$D138))+($K138="custom")*CustCF!FN138</f>
        <v>0</v>
      </c>
      <c r="FU138" s="95">
        <f>($K138="Bell Curve")*(_xlfn.NORM.DIST(AND(FU$6&gt;=$F138,FU$6&lt;=$H138)*(FU$6-$F138+1),$J138/2,$M138,TRUE)-_xlfn.NORM.DIST(AND(FU$6&gt;=$F138,FU$6&lt;=$H138)*(FT$6-$F138+1),$J138/2,$M138,TRUE))/(1-2*_xlfn.NORM.DIST(0,$J138/2,$M138,TRUE))*$D138+($K138="Steady Growth")*(AND(FU$6&gt;=$F138,FU$6&lt;=$H138)*((FU$6-$F138+1)/($J138*($J138+1)/2)*$D138))+($K138="custom")*CustCF!FO138</f>
        <v>0</v>
      </c>
      <c r="FV138" s="95">
        <f>($K138="Bell Curve")*(_xlfn.NORM.DIST(AND(FV$6&gt;=$F138,FV$6&lt;=$H138)*(FV$6-$F138+1),$J138/2,$M138,TRUE)-_xlfn.NORM.DIST(AND(FV$6&gt;=$F138,FV$6&lt;=$H138)*(FU$6-$F138+1),$J138/2,$M138,TRUE))/(1-2*_xlfn.NORM.DIST(0,$J138/2,$M138,TRUE))*$D138+($K138="Steady Growth")*(AND(FV$6&gt;=$F138,FV$6&lt;=$H138)*((FV$6-$F138+1)/($J138*($J138+1)/2)*$D138))+($K138="custom")*CustCF!FP138</f>
        <v>0</v>
      </c>
      <c r="FW138" s="95">
        <f>($K138="Bell Curve")*(_xlfn.NORM.DIST(AND(FW$6&gt;=$F138,FW$6&lt;=$H138)*(FW$6-$F138+1),$J138/2,$M138,TRUE)-_xlfn.NORM.DIST(AND(FW$6&gt;=$F138,FW$6&lt;=$H138)*(FV$6-$F138+1),$J138/2,$M138,TRUE))/(1-2*_xlfn.NORM.DIST(0,$J138/2,$M138,TRUE))*$D138+($K138="Steady Growth")*(AND(FW$6&gt;=$F138,FW$6&lt;=$H138)*((FW$6-$F138+1)/($J138*($J138+1)/2)*$D138))+($K138="custom")*CustCF!FQ138</f>
        <v>0</v>
      </c>
      <c r="FX138" s="95">
        <f>($K138="Bell Curve")*(_xlfn.NORM.DIST(AND(FX$6&gt;=$F138,FX$6&lt;=$H138)*(FX$6-$F138+1),$J138/2,$M138,TRUE)-_xlfn.NORM.DIST(AND(FX$6&gt;=$F138,FX$6&lt;=$H138)*(FW$6-$F138+1),$J138/2,$M138,TRUE))/(1-2*_xlfn.NORM.DIST(0,$J138/2,$M138,TRUE))*$D138+($K138="Steady Growth")*(AND(FX$6&gt;=$F138,FX$6&lt;=$H138)*((FX$6-$F138+1)/($J138*($J138+1)/2)*$D138))+($K138="custom")*CustCF!FR138</f>
        <v>0</v>
      </c>
      <c r="FY138" s="95">
        <f>($K138="Bell Curve")*(_xlfn.NORM.DIST(AND(FY$6&gt;=$F138,FY$6&lt;=$H138)*(FY$6-$F138+1),$J138/2,$M138,TRUE)-_xlfn.NORM.DIST(AND(FY$6&gt;=$F138,FY$6&lt;=$H138)*(FX$6-$F138+1),$J138/2,$M138,TRUE))/(1-2*_xlfn.NORM.DIST(0,$J138/2,$M138,TRUE))*$D138+($K138="Steady Growth")*(AND(FY$6&gt;=$F138,FY$6&lt;=$H138)*((FY$6-$F138+1)/($J138*($J138+1)/2)*$D138))+($K138="custom")*CustCF!FS138</f>
        <v>0</v>
      </c>
      <c r="FZ138" s="95">
        <f>($K138="Bell Curve")*(_xlfn.NORM.DIST(AND(FZ$6&gt;=$F138,FZ$6&lt;=$H138)*(FZ$6-$F138+1),$J138/2,$M138,TRUE)-_xlfn.NORM.DIST(AND(FZ$6&gt;=$F138,FZ$6&lt;=$H138)*(FY$6-$F138+1),$J138/2,$M138,TRUE))/(1-2*_xlfn.NORM.DIST(0,$J138/2,$M138,TRUE))*$D138+($K138="Steady Growth")*(AND(FZ$6&gt;=$F138,FZ$6&lt;=$H138)*((FZ$6-$F138+1)/($J138*($J138+1)/2)*$D138))+($K138="custom")*CustCF!FT138</f>
        <v>0</v>
      </c>
      <c r="GA138" s="95">
        <f>($K138="Bell Curve")*(_xlfn.NORM.DIST(AND(GA$6&gt;=$F138,GA$6&lt;=$H138)*(GA$6-$F138+1),$J138/2,$M138,TRUE)-_xlfn.NORM.DIST(AND(GA$6&gt;=$F138,GA$6&lt;=$H138)*(FZ$6-$F138+1),$J138/2,$M138,TRUE))/(1-2*_xlfn.NORM.DIST(0,$J138/2,$M138,TRUE))*$D138+($K138="Steady Growth")*(AND(GA$6&gt;=$F138,GA$6&lt;=$H138)*((GA$6-$F138+1)/($J138*($J138+1)/2)*$D138))+($K138="custom")*CustCF!FU138</f>
        <v>0</v>
      </c>
      <c r="GB138" s="95">
        <f>($K138="Bell Curve")*(_xlfn.NORM.DIST(AND(GB$6&gt;=$F138,GB$6&lt;=$H138)*(GB$6-$F138+1),$J138/2,$M138,TRUE)-_xlfn.NORM.DIST(AND(GB$6&gt;=$F138,GB$6&lt;=$H138)*(GA$6-$F138+1),$J138/2,$M138,TRUE))/(1-2*_xlfn.NORM.DIST(0,$J138/2,$M138,TRUE))*$D138+($K138="Steady Growth")*(AND(GB$6&gt;=$F138,GB$6&lt;=$H138)*((GB$6-$F138+1)/($J138*($J138+1)/2)*$D138))+($K138="custom")*CustCF!FV138</f>
        <v>0</v>
      </c>
      <c r="GC138" s="95">
        <f>($K138="Bell Curve")*(_xlfn.NORM.DIST(AND(GC$6&gt;=$F138,GC$6&lt;=$H138)*(GC$6-$F138+1),$J138/2,$M138,TRUE)-_xlfn.NORM.DIST(AND(GC$6&gt;=$F138,GC$6&lt;=$H138)*(GB$6-$F138+1),$J138/2,$M138,TRUE))/(1-2*_xlfn.NORM.DIST(0,$J138/2,$M138,TRUE))*$D138+($K138="Steady Growth")*(AND(GC$6&gt;=$F138,GC$6&lt;=$H138)*((GC$6-$F138+1)/($J138*($J138+1)/2)*$D138))+($K138="custom")*CustCF!FW138</f>
        <v>0</v>
      </c>
      <c r="GD138" s="95">
        <f>($K138="Bell Curve")*(_xlfn.NORM.DIST(AND(GD$6&gt;=$F138,GD$6&lt;=$H138)*(GD$6-$F138+1),$J138/2,$M138,TRUE)-_xlfn.NORM.DIST(AND(GD$6&gt;=$F138,GD$6&lt;=$H138)*(GC$6-$F138+1),$J138/2,$M138,TRUE))/(1-2*_xlfn.NORM.DIST(0,$J138/2,$M138,TRUE))*$D138+($K138="Steady Growth")*(AND(GD$6&gt;=$F138,GD$6&lt;=$H138)*((GD$6-$F138+1)/($J138*($J138+1)/2)*$D138))+($K138="custom")*CustCF!FX138</f>
        <v>0</v>
      </c>
      <c r="GE138" s="95">
        <f>($K138="Bell Curve")*(_xlfn.NORM.DIST(AND(GE$6&gt;=$F138,GE$6&lt;=$H138)*(GE$6-$F138+1),$J138/2,$M138,TRUE)-_xlfn.NORM.DIST(AND(GE$6&gt;=$F138,GE$6&lt;=$H138)*(GD$6-$F138+1),$J138/2,$M138,TRUE))/(1-2*_xlfn.NORM.DIST(0,$J138/2,$M138,TRUE))*$D138+($K138="Steady Growth")*(AND(GE$6&gt;=$F138,GE$6&lt;=$H138)*((GE$6-$F138+1)/($J138*($J138+1)/2)*$D138))+($K138="custom")*CustCF!FY138</f>
        <v>0</v>
      </c>
      <c r="GF138" s="95">
        <f>($K138="Bell Curve")*(_xlfn.NORM.DIST(AND(GF$6&gt;=$F138,GF$6&lt;=$H138)*(GF$6-$F138+1),$J138/2,$M138,TRUE)-_xlfn.NORM.DIST(AND(GF$6&gt;=$F138,GF$6&lt;=$H138)*(GE$6-$F138+1),$J138/2,$M138,TRUE))/(1-2*_xlfn.NORM.DIST(0,$J138/2,$M138,TRUE))*$D138+($K138="Steady Growth")*(AND(GF$6&gt;=$F138,GF$6&lt;=$H138)*((GF$6-$F138+1)/($J138*($J138+1)/2)*$D138))+($K138="custom")*CustCF!FZ138</f>
        <v>0</v>
      </c>
      <c r="GG138" s="95">
        <f>($K138="Bell Curve")*(_xlfn.NORM.DIST(AND(GG$6&gt;=$F138,GG$6&lt;=$H138)*(GG$6-$F138+1),$J138/2,$M138,TRUE)-_xlfn.NORM.DIST(AND(GG$6&gt;=$F138,GG$6&lt;=$H138)*(GF$6-$F138+1),$J138/2,$M138,TRUE))/(1-2*_xlfn.NORM.DIST(0,$J138/2,$M138,TRUE))*$D138+($K138="Steady Growth")*(AND(GG$6&gt;=$F138,GG$6&lt;=$H138)*((GG$6-$F138+1)/($J138*($J138+1)/2)*$D138))+($K138="custom")*CustCF!GA138</f>
        <v>0</v>
      </c>
      <c r="GH138" s="95">
        <f>($K138="Bell Curve")*(_xlfn.NORM.DIST(AND(GH$6&gt;=$F138,GH$6&lt;=$H138)*(GH$6-$F138+1),$J138/2,$M138,TRUE)-_xlfn.NORM.DIST(AND(GH$6&gt;=$F138,GH$6&lt;=$H138)*(GG$6-$F138+1),$J138/2,$M138,TRUE))/(1-2*_xlfn.NORM.DIST(0,$J138/2,$M138,TRUE))*$D138+($K138="Steady Growth")*(AND(GH$6&gt;=$F138,GH$6&lt;=$H138)*((GH$6-$F138+1)/($J138*($J138+1)/2)*$D138))+($K138="custom")*CustCF!GB138</f>
        <v>0</v>
      </c>
      <c r="GI138" s="95">
        <f>($K138="Bell Curve")*(_xlfn.NORM.DIST(AND(GI$6&gt;=$F138,GI$6&lt;=$H138)*(GI$6-$F138+1),$J138/2,$M138,TRUE)-_xlfn.NORM.DIST(AND(GI$6&gt;=$F138,GI$6&lt;=$H138)*(GH$6-$F138+1),$J138/2,$M138,TRUE))/(1-2*_xlfn.NORM.DIST(0,$J138/2,$M138,TRUE))*$D138+($K138="Steady Growth")*(AND(GI$6&gt;=$F138,GI$6&lt;=$H138)*((GI$6-$F138+1)/($J138*($J138+1)/2)*$D138))+($K138="custom")*CustCF!GC138</f>
        <v>0</v>
      </c>
      <c r="GJ138" s="95">
        <f>($K138="Bell Curve")*(_xlfn.NORM.DIST(AND(GJ$6&gt;=$F138,GJ$6&lt;=$H138)*(GJ$6-$F138+1),$J138/2,$M138,TRUE)-_xlfn.NORM.DIST(AND(GJ$6&gt;=$F138,GJ$6&lt;=$H138)*(GI$6-$F138+1),$J138/2,$M138,TRUE))/(1-2*_xlfn.NORM.DIST(0,$J138/2,$M138,TRUE))*$D138+($K138="Steady Growth")*(AND(GJ$6&gt;=$F138,GJ$6&lt;=$H138)*((GJ$6-$F138+1)/($J138*($J138+1)/2)*$D138))+($K138="custom")*CustCF!GD138</f>
        <v>0</v>
      </c>
      <c r="GK138" s="95">
        <f>($K138="Bell Curve")*(_xlfn.NORM.DIST(AND(GK$6&gt;=$F138,GK$6&lt;=$H138)*(GK$6-$F138+1),$J138/2,$M138,TRUE)-_xlfn.NORM.DIST(AND(GK$6&gt;=$F138,GK$6&lt;=$H138)*(GJ$6-$F138+1),$J138/2,$M138,TRUE))/(1-2*_xlfn.NORM.DIST(0,$J138/2,$M138,TRUE))*$D138+($K138="Steady Growth")*(AND(GK$6&gt;=$F138,GK$6&lt;=$H138)*((GK$6-$F138+1)/($J138*($J138+1)/2)*$D138))+($K138="custom")*CustCF!GE138</f>
        <v>0</v>
      </c>
      <c r="GL138" s="95">
        <f>($K138="Bell Curve")*(_xlfn.NORM.DIST(AND(GL$6&gt;=$F138,GL$6&lt;=$H138)*(GL$6-$F138+1),$J138/2,$M138,TRUE)-_xlfn.NORM.DIST(AND(GL$6&gt;=$F138,GL$6&lt;=$H138)*(GK$6-$F138+1),$J138/2,$M138,TRUE))/(1-2*_xlfn.NORM.DIST(0,$J138/2,$M138,TRUE))*$D138+($K138="Steady Growth")*(AND(GL$6&gt;=$F138,GL$6&lt;=$H138)*((GL$6-$F138+1)/($J138*($J138+1)/2)*$D138))+($K138="custom")*CustCF!GF138</f>
        <v>0</v>
      </c>
      <c r="GM138" s="95">
        <f>($K138="Bell Curve")*(_xlfn.NORM.DIST(AND(GM$6&gt;=$F138,GM$6&lt;=$H138)*(GM$6-$F138+1),$J138/2,$M138,TRUE)-_xlfn.NORM.DIST(AND(GM$6&gt;=$F138,GM$6&lt;=$H138)*(GL$6-$F138+1),$J138/2,$M138,TRUE))/(1-2*_xlfn.NORM.DIST(0,$J138/2,$M138,TRUE))*$D138+($K138="Steady Growth")*(AND(GM$6&gt;=$F138,GM$6&lt;=$H138)*((GM$6-$F138+1)/($J138*($J138+1)/2)*$D138))+($K138="custom")*CustCF!GG138</f>
        <v>0</v>
      </c>
      <c r="GN138" s="268">
        <f>($K138="Bell Curve")*(_xlfn.NORM.DIST(AND(GN$6&gt;=$F138,GN$6&lt;=$H138)*(GN$6-$F138+1),$J138/2,$M138,TRUE)-_xlfn.NORM.DIST(AND(GN$6&gt;=$F138,GN$6&lt;=$H138)*(GM$6-$F138+1),$J138/2,$M138,TRUE))/(1-2*_xlfn.NORM.DIST(0,$J138/2,$M138,TRUE))*$D138+($K138="Steady Growth")*(AND(GN$6&gt;=$F138,GN$6&lt;=$H138)*((GN$6-$F138+1)/($J138*($J138+1)/2)*$D138))+($K138="custom")*CustCF!GH138</f>
        <v>0</v>
      </c>
      <c r="GO138" s="1"/>
      <c r="GP138" s="67"/>
    </row>
    <row r="139" spans="1:198" customFormat="1" outlineLevel="1" x14ac:dyDescent="0.75">
      <c r="A139" s="1"/>
      <c r="B139" s="1"/>
      <c r="C139" s="262">
        <f>Budget!AF21</f>
        <v>0</v>
      </c>
      <c r="D139" s="19">
        <f>Budget!AG21</f>
        <v>0</v>
      </c>
      <c r="E139" s="19" t="str">
        <f t="shared" si="61"/>
        <v/>
      </c>
      <c r="F139" s="263">
        <v>0</v>
      </c>
      <c r="G139" s="257">
        <f>IF(L139="custom",CustCF!F139,INDEX($P$8:$GN$8,MATCH(F139,$P$6:$GN$6,0)))</f>
        <v>46053</v>
      </c>
      <c r="H139" s="263">
        <v>0</v>
      </c>
      <c r="I139" s="257">
        <f>IF(L139="custom",CustCF!G139,INDEX($P$8:$GN$8,MATCH(H139,$P$6:$GN$6,0)))</f>
        <v>46053</v>
      </c>
      <c r="J139" s="260">
        <f t="shared" si="62"/>
        <v>1</v>
      </c>
      <c r="K139" s="265" t="s">
        <v>116</v>
      </c>
      <c r="L139" s="266" t="s">
        <v>141</v>
      </c>
      <c r="M139" s="267">
        <f t="shared" si="63"/>
        <v>9</v>
      </c>
      <c r="N139" s="18">
        <f t="shared" si="57"/>
        <v>0</v>
      </c>
      <c r="O139" s="1372">
        <f t="shared" si="69"/>
        <v>0</v>
      </c>
      <c r="P139" s="95">
        <f>($K139="Bell Curve")*(_xlfn.NORM.DIST(AND(P$6&gt;=$F139,P$6&lt;=$H139)*(P$6-$F139+1),$J139/2,$M139,TRUE)-_xlfn.NORM.DIST(AND(P$6&gt;=$F139,P$6&lt;=$H139)*(O$6-$F139+1),$J139/2,$M139,TRUE))/(1-2*_xlfn.NORM.DIST(0,$J139/2,$M139,TRUE))*$D139+($K139="Steady Growth")*(AND(P$6&gt;=$F139,P$6&lt;=$H139)*((P$6-$F139+1)/($J139*($J139+1)/2)*$D139))+($K139="custom")*CustCF!J139</f>
        <v>0</v>
      </c>
      <c r="Q139" s="95">
        <f>($K139="Bell Curve")*(_xlfn.NORM.DIST(AND(Q$6&gt;=$F139,Q$6&lt;=$H139)*(Q$6-$F139+1),$J139/2,$M139,TRUE)-_xlfn.NORM.DIST(AND(Q$6&gt;=$F139,Q$6&lt;=$H139)*(P$6-$F139+1),$J139/2,$M139,TRUE))/(1-2*_xlfn.NORM.DIST(0,$J139/2,$M139,TRUE))*$D139+($K139="Steady Growth")*(AND(Q$6&gt;=$F139,Q$6&lt;=$H139)*((Q$6-$F139+1)/($J139*($J139+1)/2)*$D139))+($K139="custom")*CustCF!K139</f>
        <v>0</v>
      </c>
      <c r="R139" s="95">
        <f>($K139="Bell Curve")*(_xlfn.NORM.DIST(AND(R$6&gt;=$F139,R$6&lt;=$H139)*(R$6-$F139+1),$J139/2,$M139,TRUE)-_xlfn.NORM.DIST(AND(R$6&gt;=$F139,R$6&lt;=$H139)*(Q$6-$F139+1),$J139/2,$M139,TRUE))/(1-2*_xlfn.NORM.DIST(0,$J139/2,$M139,TRUE))*$D139+($K139="Steady Growth")*(AND(R$6&gt;=$F139,R$6&lt;=$H139)*((R$6-$F139+1)/($J139*($J139+1)/2)*$D139))+($K139="custom")*CustCF!L139</f>
        <v>0</v>
      </c>
      <c r="S139" s="95">
        <f>($K139="Bell Curve")*(_xlfn.NORM.DIST(AND(S$6&gt;=$F139,S$6&lt;=$H139)*(S$6-$F139+1),$J139/2,$M139,TRUE)-_xlfn.NORM.DIST(AND(S$6&gt;=$F139,S$6&lt;=$H139)*(R$6-$F139+1),$J139/2,$M139,TRUE))/(1-2*_xlfn.NORM.DIST(0,$J139/2,$M139,TRUE))*$D139+($K139="Steady Growth")*(AND(S$6&gt;=$F139,S$6&lt;=$H139)*((S$6-$F139+1)/($J139*($J139+1)/2)*$D139))+($K139="custom")*CustCF!M139</f>
        <v>0</v>
      </c>
      <c r="T139" s="95">
        <f>($K139="Bell Curve")*(_xlfn.NORM.DIST(AND(T$6&gt;=$F139,T$6&lt;=$H139)*(T$6-$F139+1),$J139/2,$M139,TRUE)-_xlfn.NORM.DIST(AND(T$6&gt;=$F139,T$6&lt;=$H139)*(S$6-$F139+1),$J139/2,$M139,TRUE))/(1-2*_xlfn.NORM.DIST(0,$J139/2,$M139,TRUE))*$D139+($K139="Steady Growth")*(AND(T$6&gt;=$F139,T$6&lt;=$H139)*((T$6-$F139+1)/($J139*($J139+1)/2)*$D139))+($K139="custom")*CustCF!N139</f>
        <v>0</v>
      </c>
      <c r="U139" s="95">
        <f>($K139="Bell Curve")*(_xlfn.NORM.DIST(AND(U$6&gt;=$F139,U$6&lt;=$H139)*(U$6-$F139+1),$J139/2,$M139,TRUE)-_xlfn.NORM.DIST(AND(U$6&gt;=$F139,U$6&lt;=$H139)*(T$6-$F139+1),$J139/2,$M139,TRUE))/(1-2*_xlfn.NORM.DIST(0,$J139/2,$M139,TRUE))*$D139+($K139="Steady Growth")*(AND(U$6&gt;=$F139,U$6&lt;=$H139)*((U$6-$F139+1)/($J139*($J139+1)/2)*$D139))+($K139="custom")*CustCF!O139</f>
        <v>0</v>
      </c>
      <c r="V139" s="95">
        <f>($K139="Bell Curve")*(_xlfn.NORM.DIST(AND(V$6&gt;=$F139,V$6&lt;=$H139)*(V$6-$F139+1),$J139/2,$M139,TRUE)-_xlfn.NORM.DIST(AND(V$6&gt;=$F139,V$6&lt;=$H139)*(U$6-$F139+1),$J139/2,$M139,TRUE))/(1-2*_xlfn.NORM.DIST(0,$J139/2,$M139,TRUE))*$D139+($K139="Steady Growth")*(AND(V$6&gt;=$F139,V$6&lt;=$H139)*((V$6-$F139+1)/($J139*($J139+1)/2)*$D139))+($K139="custom")*CustCF!P139</f>
        <v>0</v>
      </c>
      <c r="W139" s="95">
        <f>($K139="Bell Curve")*(_xlfn.NORM.DIST(AND(W$6&gt;=$F139,W$6&lt;=$H139)*(W$6-$F139+1),$J139/2,$M139,TRUE)-_xlfn.NORM.DIST(AND(W$6&gt;=$F139,W$6&lt;=$H139)*(V$6-$F139+1),$J139/2,$M139,TRUE))/(1-2*_xlfn.NORM.DIST(0,$J139/2,$M139,TRUE))*$D139+($K139="Steady Growth")*(AND(W$6&gt;=$F139,W$6&lt;=$H139)*((W$6-$F139+1)/($J139*($J139+1)/2)*$D139))+($K139="custom")*CustCF!Q139</f>
        <v>0</v>
      </c>
      <c r="X139" s="95">
        <f>($K139="Bell Curve")*(_xlfn.NORM.DIST(AND(X$6&gt;=$F139,X$6&lt;=$H139)*(X$6-$F139+1),$J139/2,$M139,TRUE)-_xlfn.NORM.DIST(AND(X$6&gt;=$F139,X$6&lt;=$H139)*(W$6-$F139+1),$J139/2,$M139,TRUE))/(1-2*_xlfn.NORM.DIST(0,$J139/2,$M139,TRUE))*$D139+($K139="Steady Growth")*(AND(X$6&gt;=$F139,X$6&lt;=$H139)*((X$6-$F139+1)/($J139*($J139+1)/2)*$D139))+($K139="custom")*CustCF!R139</f>
        <v>0</v>
      </c>
      <c r="Y139" s="95">
        <f>($K139="Bell Curve")*(_xlfn.NORM.DIST(AND(Y$6&gt;=$F139,Y$6&lt;=$H139)*(Y$6-$F139+1),$J139/2,$M139,TRUE)-_xlfn.NORM.DIST(AND(Y$6&gt;=$F139,Y$6&lt;=$H139)*(X$6-$F139+1),$J139/2,$M139,TRUE))/(1-2*_xlfn.NORM.DIST(0,$J139/2,$M139,TRUE))*$D139+($K139="Steady Growth")*(AND(Y$6&gt;=$F139,Y$6&lt;=$H139)*((Y$6-$F139+1)/($J139*($J139+1)/2)*$D139))+($K139="custom")*CustCF!S139</f>
        <v>0</v>
      </c>
      <c r="Z139" s="95">
        <f>($K139="Bell Curve")*(_xlfn.NORM.DIST(AND(Z$6&gt;=$F139,Z$6&lt;=$H139)*(Z$6-$F139+1),$J139/2,$M139,TRUE)-_xlfn.NORM.DIST(AND(Z$6&gt;=$F139,Z$6&lt;=$H139)*(Y$6-$F139+1),$J139/2,$M139,TRUE))/(1-2*_xlfn.NORM.DIST(0,$J139/2,$M139,TRUE))*$D139+($K139="Steady Growth")*(AND(Z$6&gt;=$F139,Z$6&lt;=$H139)*((Z$6-$F139+1)/($J139*($J139+1)/2)*$D139))+($K139="custom")*CustCF!T139</f>
        <v>0</v>
      </c>
      <c r="AA139" s="95">
        <f>($K139="Bell Curve")*(_xlfn.NORM.DIST(AND(AA$6&gt;=$F139,AA$6&lt;=$H139)*(AA$6-$F139+1),$J139/2,$M139,TRUE)-_xlfn.NORM.DIST(AND(AA$6&gt;=$F139,AA$6&lt;=$H139)*(Z$6-$F139+1),$J139/2,$M139,TRUE))/(1-2*_xlfn.NORM.DIST(0,$J139/2,$M139,TRUE))*$D139+($K139="Steady Growth")*(AND(AA$6&gt;=$F139,AA$6&lt;=$H139)*((AA$6-$F139+1)/($J139*($J139+1)/2)*$D139))+($K139="custom")*CustCF!U139</f>
        <v>0</v>
      </c>
      <c r="AB139" s="95">
        <f>($K139="Bell Curve")*(_xlfn.NORM.DIST(AND(AB$6&gt;=$F139,AB$6&lt;=$H139)*(AB$6-$F139+1),$J139/2,$M139,TRUE)-_xlfn.NORM.DIST(AND(AB$6&gt;=$F139,AB$6&lt;=$H139)*(AA$6-$F139+1),$J139/2,$M139,TRUE))/(1-2*_xlfn.NORM.DIST(0,$J139/2,$M139,TRUE))*$D139+($K139="Steady Growth")*(AND(AB$6&gt;=$F139,AB$6&lt;=$H139)*((AB$6-$F139+1)/($J139*($J139+1)/2)*$D139))+($K139="custom")*CustCF!V139</f>
        <v>0</v>
      </c>
      <c r="AC139" s="95">
        <f>($K139="Bell Curve")*(_xlfn.NORM.DIST(AND(AC$6&gt;=$F139,AC$6&lt;=$H139)*(AC$6-$F139+1),$J139/2,$M139,TRUE)-_xlfn.NORM.DIST(AND(AC$6&gt;=$F139,AC$6&lt;=$H139)*(AB$6-$F139+1),$J139/2,$M139,TRUE))/(1-2*_xlfn.NORM.DIST(0,$J139/2,$M139,TRUE))*$D139+($K139="Steady Growth")*(AND(AC$6&gt;=$F139,AC$6&lt;=$H139)*((AC$6-$F139+1)/($J139*($J139+1)/2)*$D139))+($K139="custom")*CustCF!W139</f>
        <v>0</v>
      </c>
      <c r="AD139" s="95">
        <f>($K139="Bell Curve")*(_xlfn.NORM.DIST(AND(AD$6&gt;=$F139,AD$6&lt;=$H139)*(AD$6-$F139+1),$J139/2,$M139,TRUE)-_xlfn.NORM.DIST(AND(AD$6&gt;=$F139,AD$6&lt;=$H139)*(AC$6-$F139+1),$J139/2,$M139,TRUE))/(1-2*_xlfn.NORM.DIST(0,$J139/2,$M139,TRUE))*$D139+($K139="Steady Growth")*(AND(AD$6&gt;=$F139,AD$6&lt;=$H139)*((AD$6-$F139+1)/($J139*($J139+1)/2)*$D139))+($K139="custom")*CustCF!X139</f>
        <v>0</v>
      </c>
      <c r="AE139" s="95">
        <f>($K139="Bell Curve")*(_xlfn.NORM.DIST(AND(AE$6&gt;=$F139,AE$6&lt;=$H139)*(AE$6-$F139+1),$J139/2,$M139,TRUE)-_xlfn.NORM.DIST(AND(AE$6&gt;=$F139,AE$6&lt;=$H139)*(AD$6-$F139+1),$J139/2,$M139,TRUE))/(1-2*_xlfn.NORM.DIST(0,$J139/2,$M139,TRUE))*$D139+($K139="Steady Growth")*(AND(AE$6&gt;=$F139,AE$6&lt;=$H139)*((AE$6-$F139+1)/($J139*($J139+1)/2)*$D139))+($K139="custom")*CustCF!Y139</f>
        <v>0</v>
      </c>
      <c r="AF139" s="95">
        <f>($K139="Bell Curve")*(_xlfn.NORM.DIST(AND(AF$6&gt;=$F139,AF$6&lt;=$H139)*(AF$6-$F139+1),$J139/2,$M139,TRUE)-_xlfn.NORM.DIST(AND(AF$6&gt;=$F139,AF$6&lt;=$H139)*(AE$6-$F139+1),$J139/2,$M139,TRUE))/(1-2*_xlfn.NORM.DIST(0,$J139/2,$M139,TRUE))*$D139+($K139="Steady Growth")*(AND(AF$6&gt;=$F139,AF$6&lt;=$H139)*((AF$6-$F139+1)/($J139*($J139+1)/2)*$D139))+($K139="custom")*CustCF!Z139</f>
        <v>0</v>
      </c>
      <c r="AG139" s="95">
        <f>($K139="Bell Curve")*(_xlfn.NORM.DIST(AND(AG$6&gt;=$F139,AG$6&lt;=$H139)*(AG$6-$F139+1),$J139/2,$M139,TRUE)-_xlfn.NORM.DIST(AND(AG$6&gt;=$F139,AG$6&lt;=$H139)*(AF$6-$F139+1),$J139/2,$M139,TRUE))/(1-2*_xlfn.NORM.DIST(0,$J139/2,$M139,TRUE))*$D139+($K139="Steady Growth")*(AND(AG$6&gt;=$F139,AG$6&lt;=$H139)*((AG$6-$F139+1)/($J139*($J139+1)/2)*$D139))+($K139="custom")*CustCF!AA139</f>
        <v>0</v>
      </c>
      <c r="AH139" s="95">
        <f>($K139="Bell Curve")*(_xlfn.NORM.DIST(AND(AH$6&gt;=$F139,AH$6&lt;=$H139)*(AH$6-$F139+1),$J139/2,$M139,TRUE)-_xlfn.NORM.DIST(AND(AH$6&gt;=$F139,AH$6&lt;=$H139)*(AG$6-$F139+1),$J139/2,$M139,TRUE))/(1-2*_xlfn.NORM.DIST(0,$J139/2,$M139,TRUE))*$D139+($K139="Steady Growth")*(AND(AH$6&gt;=$F139,AH$6&lt;=$H139)*((AH$6-$F139+1)/($J139*($J139+1)/2)*$D139))+($K139="custom")*CustCF!AB139</f>
        <v>0</v>
      </c>
      <c r="AI139" s="95">
        <f>($K139="Bell Curve")*(_xlfn.NORM.DIST(AND(AI$6&gt;=$F139,AI$6&lt;=$H139)*(AI$6-$F139+1),$J139/2,$M139,TRUE)-_xlfn.NORM.DIST(AND(AI$6&gt;=$F139,AI$6&lt;=$H139)*(AH$6-$F139+1),$J139/2,$M139,TRUE))/(1-2*_xlfn.NORM.DIST(0,$J139/2,$M139,TRUE))*$D139+($K139="Steady Growth")*(AND(AI$6&gt;=$F139,AI$6&lt;=$H139)*((AI$6-$F139+1)/($J139*($J139+1)/2)*$D139))+($K139="custom")*CustCF!AC139</f>
        <v>0</v>
      </c>
      <c r="AJ139" s="95">
        <f>($K139="Bell Curve")*(_xlfn.NORM.DIST(AND(AJ$6&gt;=$F139,AJ$6&lt;=$H139)*(AJ$6-$F139+1),$J139/2,$M139,TRUE)-_xlfn.NORM.DIST(AND(AJ$6&gt;=$F139,AJ$6&lt;=$H139)*(AI$6-$F139+1),$J139/2,$M139,TRUE))/(1-2*_xlfn.NORM.DIST(0,$J139/2,$M139,TRUE))*$D139+($K139="Steady Growth")*(AND(AJ$6&gt;=$F139,AJ$6&lt;=$H139)*((AJ$6-$F139+1)/($J139*($J139+1)/2)*$D139))+($K139="custom")*CustCF!AD139</f>
        <v>0</v>
      </c>
      <c r="AK139" s="95">
        <f>($K139="Bell Curve")*(_xlfn.NORM.DIST(AND(AK$6&gt;=$F139,AK$6&lt;=$H139)*(AK$6-$F139+1),$J139/2,$M139,TRUE)-_xlfn.NORM.DIST(AND(AK$6&gt;=$F139,AK$6&lt;=$H139)*(AJ$6-$F139+1),$J139/2,$M139,TRUE))/(1-2*_xlfn.NORM.DIST(0,$J139/2,$M139,TRUE))*$D139+($K139="Steady Growth")*(AND(AK$6&gt;=$F139,AK$6&lt;=$H139)*((AK$6-$F139+1)/($J139*($J139+1)/2)*$D139))+($K139="custom")*CustCF!AE139</f>
        <v>0</v>
      </c>
      <c r="AL139" s="95">
        <f>($K139="Bell Curve")*(_xlfn.NORM.DIST(AND(AL$6&gt;=$F139,AL$6&lt;=$H139)*(AL$6-$F139+1),$J139/2,$M139,TRUE)-_xlfn.NORM.DIST(AND(AL$6&gt;=$F139,AL$6&lt;=$H139)*(AK$6-$F139+1),$J139/2,$M139,TRUE))/(1-2*_xlfn.NORM.DIST(0,$J139/2,$M139,TRUE))*$D139+($K139="Steady Growth")*(AND(AL$6&gt;=$F139,AL$6&lt;=$H139)*((AL$6-$F139+1)/($J139*($J139+1)/2)*$D139))+($K139="custom")*CustCF!AF139</f>
        <v>0</v>
      </c>
      <c r="AM139" s="95">
        <f>($K139="Bell Curve")*(_xlfn.NORM.DIST(AND(AM$6&gt;=$F139,AM$6&lt;=$H139)*(AM$6-$F139+1),$J139/2,$M139,TRUE)-_xlfn.NORM.DIST(AND(AM$6&gt;=$F139,AM$6&lt;=$H139)*(AL$6-$F139+1),$J139/2,$M139,TRUE))/(1-2*_xlfn.NORM.DIST(0,$J139/2,$M139,TRUE))*$D139+($K139="Steady Growth")*(AND(AM$6&gt;=$F139,AM$6&lt;=$H139)*((AM$6-$F139+1)/($J139*($J139+1)/2)*$D139))+($K139="custom")*CustCF!AG139</f>
        <v>0</v>
      </c>
      <c r="AN139" s="95">
        <f>($K139="Bell Curve")*(_xlfn.NORM.DIST(AND(AN$6&gt;=$F139,AN$6&lt;=$H139)*(AN$6-$F139+1),$J139/2,$M139,TRUE)-_xlfn.NORM.DIST(AND(AN$6&gt;=$F139,AN$6&lt;=$H139)*(AM$6-$F139+1),$J139/2,$M139,TRUE))/(1-2*_xlfn.NORM.DIST(0,$J139/2,$M139,TRUE))*$D139+($K139="Steady Growth")*(AND(AN$6&gt;=$F139,AN$6&lt;=$H139)*((AN$6-$F139+1)/($J139*($J139+1)/2)*$D139))+($K139="custom")*CustCF!AH139</f>
        <v>0</v>
      </c>
      <c r="AO139" s="95">
        <f>($K139="Bell Curve")*(_xlfn.NORM.DIST(AND(AO$6&gt;=$F139,AO$6&lt;=$H139)*(AO$6-$F139+1),$J139/2,$M139,TRUE)-_xlfn.NORM.DIST(AND(AO$6&gt;=$F139,AO$6&lt;=$H139)*(AN$6-$F139+1),$J139/2,$M139,TRUE))/(1-2*_xlfn.NORM.DIST(0,$J139/2,$M139,TRUE))*$D139+($K139="Steady Growth")*(AND(AO$6&gt;=$F139,AO$6&lt;=$H139)*((AO$6-$F139+1)/($J139*($J139+1)/2)*$D139))+($K139="custom")*CustCF!AI139</f>
        <v>0</v>
      </c>
      <c r="AP139" s="95">
        <f>($K139="Bell Curve")*(_xlfn.NORM.DIST(AND(AP$6&gt;=$F139,AP$6&lt;=$H139)*(AP$6-$F139+1),$J139/2,$M139,TRUE)-_xlfn.NORM.DIST(AND(AP$6&gt;=$F139,AP$6&lt;=$H139)*(AO$6-$F139+1),$J139/2,$M139,TRUE))/(1-2*_xlfn.NORM.DIST(0,$J139/2,$M139,TRUE))*$D139+($K139="Steady Growth")*(AND(AP$6&gt;=$F139,AP$6&lt;=$H139)*((AP$6-$F139+1)/($J139*($J139+1)/2)*$D139))+($K139="custom")*CustCF!AJ139</f>
        <v>0</v>
      </c>
      <c r="AQ139" s="95">
        <f>($K139="Bell Curve")*(_xlfn.NORM.DIST(AND(AQ$6&gt;=$F139,AQ$6&lt;=$H139)*(AQ$6-$F139+1),$J139/2,$M139,TRUE)-_xlfn.NORM.DIST(AND(AQ$6&gt;=$F139,AQ$6&lt;=$H139)*(AP$6-$F139+1),$J139/2,$M139,TRUE))/(1-2*_xlfn.NORM.DIST(0,$J139/2,$M139,TRUE))*$D139+($K139="Steady Growth")*(AND(AQ$6&gt;=$F139,AQ$6&lt;=$H139)*((AQ$6-$F139+1)/($J139*($J139+1)/2)*$D139))+($K139="custom")*CustCF!AK139</f>
        <v>0</v>
      </c>
      <c r="AR139" s="95">
        <f>($K139="Bell Curve")*(_xlfn.NORM.DIST(AND(AR$6&gt;=$F139,AR$6&lt;=$H139)*(AR$6-$F139+1),$J139/2,$M139,TRUE)-_xlfn.NORM.DIST(AND(AR$6&gt;=$F139,AR$6&lt;=$H139)*(AQ$6-$F139+1),$J139/2,$M139,TRUE))/(1-2*_xlfn.NORM.DIST(0,$J139/2,$M139,TRUE))*$D139+($K139="Steady Growth")*(AND(AR$6&gt;=$F139,AR$6&lt;=$H139)*((AR$6-$F139+1)/($J139*($J139+1)/2)*$D139))+($K139="custom")*CustCF!AL139</f>
        <v>0</v>
      </c>
      <c r="AS139" s="95">
        <f>($K139="Bell Curve")*(_xlfn.NORM.DIST(AND(AS$6&gt;=$F139,AS$6&lt;=$H139)*(AS$6-$F139+1),$J139/2,$M139,TRUE)-_xlfn.NORM.DIST(AND(AS$6&gt;=$F139,AS$6&lt;=$H139)*(AR$6-$F139+1),$J139/2,$M139,TRUE))/(1-2*_xlfn.NORM.DIST(0,$J139/2,$M139,TRUE))*$D139+($K139="Steady Growth")*(AND(AS$6&gt;=$F139,AS$6&lt;=$H139)*((AS$6-$F139+1)/($J139*($J139+1)/2)*$D139))+($K139="custom")*CustCF!AM139</f>
        <v>0</v>
      </c>
      <c r="AT139" s="95">
        <f>($K139="Bell Curve")*(_xlfn.NORM.DIST(AND(AT$6&gt;=$F139,AT$6&lt;=$H139)*(AT$6-$F139+1),$J139/2,$M139,TRUE)-_xlfn.NORM.DIST(AND(AT$6&gt;=$F139,AT$6&lt;=$H139)*(AS$6-$F139+1),$J139/2,$M139,TRUE))/(1-2*_xlfn.NORM.DIST(0,$J139/2,$M139,TRUE))*$D139+($K139="Steady Growth")*(AND(AT$6&gt;=$F139,AT$6&lt;=$H139)*((AT$6-$F139+1)/($J139*($J139+1)/2)*$D139))+($K139="custom")*CustCF!AN139</f>
        <v>0</v>
      </c>
      <c r="AU139" s="95">
        <f>($K139="Bell Curve")*(_xlfn.NORM.DIST(AND(AU$6&gt;=$F139,AU$6&lt;=$H139)*(AU$6-$F139+1),$J139/2,$M139,TRUE)-_xlfn.NORM.DIST(AND(AU$6&gt;=$F139,AU$6&lt;=$H139)*(AT$6-$F139+1),$J139/2,$M139,TRUE))/(1-2*_xlfn.NORM.DIST(0,$J139/2,$M139,TRUE))*$D139+($K139="Steady Growth")*(AND(AU$6&gt;=$F139,AU$6&lt;=$H139)*((AU$6-$F139+1)/($J139*($J139+1)/2)*$D139))+($K139="custom")*CustCF!AO139</f>
        <v>0</v>
      </c>
      <c r="AV139" s="95">
        <f>($K139="Bell Curve")*(_xlfn.NORM.DIST(AND(AV$6&gt;=$F139,AV$6&lt;=$H139)*(AV$6-$F139+1),$J139/2,$M139,TRUE)-_xlfn.NORM.DIST(AND(AV$6&gt;=$F139,AV$6&lt;=$H139)*(AU$6-$F139+1),$J139/2,$M139,TRUE))/(1-2*_xlfn.NORM.DIST(0,$J139/2,$M139,TRUE))*$D139+($K139="Steady Growth")*(AND(AV$6&gt;=$F139,AV$6&lt;=$H139)*((AV$6-$F139+1)/($J139*($J139+1)/2)*$D139))+($K139="custom")*CustCF!AP139</f>
        <v>0</v>
      </c>
      <c r="AW139" s="95">
        <f>($K139="Bell Curve")*(_xlfn.NORM.DIST(AND(AW$6&gt;=$F139,AW$6&lt;=$H139)*(AW$6-$F139+1),$J139/2,$M139,TRUE)-_xlfn.NORM.DIST(AND(AW$6&gt;=$F139,AW$6&lt;=$H139)*(AV$6-$F139+1),$J139/2,$M139,TRUE))/(1-2*_xlfn.NORM.DIST(0,$J139/2,$M139,TRUE))*$D139+($K139="Steady Growth")*(AND(AW$6&gt;=$F139,AW$6&lt;=$H139)*((AW$6-$F139+1)/($J139*($J139+1)/2)*$D139))+($K139="custom")*CustCF!AQ139</f>
        <v>0</v>
      </c>
      <c r="AX139" s="95">
        <f>($K139="Bell Curve")*(_xlfn.NORM.DIST(AND(AX$6&gt;=$F139,AX$6&lt;=$H139)*(AX$6-$F139+1),$J139/2,$M139,TRUE)-_xlfn.NORM.DIST(AND(AX$6&gt;=$F139,AX$6&lt;=$H139)*(AW$6-$F139+1),$J139/2,$M139,TRUE))/(1-2*_xlfn.NORM.DIST(0,$J139/2,$M139,TRUE))*$D139+($K139="Steady Growth")*(AND(AX$6&gt;=$F139,AX$6&lt;=$H139)*((AX$6-$F139+1)/($J139*($J139+1)/2)*$D139))+($K139="custom")*CustCF!AR139</f>
        <v>0</v>
      </c>
      <c r="AY139" s="95">
        <f>($K139="Bell Curve")*(_xlfn.NORM.DIST(AND(AY$6&gt;=$F139,AY$6&lt;=$H139)*(AY$6-$F139+1),$J139/2,$M139,TRUE)-_xlfn.NORM.DIST(AND(AY$6&gt;=$F139,AY$6&lt;=$H139)*(AX$6-$F139+1),$J139/2,$M139,TRUE))/(1-2*_xlfn.NORM.DIST(0,$J139/2,$M139,TRUE))*$D139+($K139="Steady Growth")*(AND(AY$6&gt;=$F139,AY$6&lt;=$H139)*((AY$6-$F139+1)/($J139*($J139+1)/2)*$D139))+($K139="custom")*CustCF!AS139</f>
        <v>0</v>
      </c>
      <c r="AZ139" s="95">
        <f>($K139="Bell Curve")*(_xlfn.NORM.DIST(AND(AZ$6&gt;=$F139,AZ$6&lt;=$H139)*(AZ$6-$F139+1),$J139/2,$M139,TRUE)-_xlfn.NORM.DIST(AND(AZ$6&gt;=$F139,AZ$6&lt;=$H139)*(AY$6-$F139+1),$J139/2,$M139,TRUE))/(1-2*_xlfn.NORM.DIST(0,$J139/2,$M139,TRUE))*$D139+($K139="Steady Growth")*(AND(AZ$6&gt;=$F139,AZ$6&lt;=$H139)*((AZ$6-$F139+1)/($J139*($J139+1)/2)*$D139))+($K139="custom")*CustCF!AT139</f>
        <v>0</v>
      </c>
      <c r="BA139" s="95">
        <f>($K139="Bell Curve")*(_xlfn.NORM.DIST(AND(BA$6&gt;=$F139,BA$6&lt;=$H139)*(BA$6-$F139+1),$J139/2,$M139,TRUE)-_xlfn.NORM.DIST(AND(BA$6&gt;=$F139,BA$6&lt;=$H139)*(AZ$6-$F139+1),$J139/2,$M139,TRUE))/(1-2*_xlfn.NORM.DIST(0,$J139/2,$M139,TRUE))*$D139+($K139="Steady Growth")*(AND(BA$6&gt;=$F139,BA$6&lt;=$H139)*((BA$6-$F139+1)/($J139*($J139+1)/2)*$D139))+($K139="custom")*CustCF!AU139</f>
        <v>0</v>
      </c>
      <c r="BB139" s="95">
        <f>($K139="Bell Curve")*(_xlfn.NORM.DIST(AND(BB$6&gt;=$F139,BB$6&lt;=$H139)*(BB$6-$F139+1),$J139/2,$M139,TRUE)-_xlfn.NORM.DIST(AND(BB$6&gt;=$F139,BB$6&lt;=$H139)*(BA$6-$F139+1),$J139/2,$M139,TRUE))/(1-2*_xlfn.NORM.DIST(0,$J139/2,$M139,TRUE))*$D139+($K139="Steady Growth")*(AND(BB$6&gt;=$F139,BB$6&lt;=$H139)*((BB$6-$F139+1)/($J139*($J139+1)/2)*$D139))+($K139="custom")*CustCF!AV139</f>
        <v>0</v>
      </c>
      <c r="BC139" s="95">
        <f>($K139="Bell Curve")*(_xlfn.NORM.DIST(AND(BC$6&gt;=$F139,BC$6&lt;=$H139)*(BC$6-$F139+1),$J139/2,$M139,TRUE)-_xlfn.NORM.DIST(AND(BC$6&gt;=$F139,BC$6&lt;=$H139)*(BB$6-$F139+1),$J139/2,$M139,TRUE))/(1-2*_xlfn.NORM.DIST(0,$J139/2,$M139,TRUE))*$D139+($K139="Steady Growth")*(AND(BC$6&gt;=$F139,BC$6&lt;=$H139)*((BC$6-$F139+1)/($J139*($J139+1)/2)*$D139))+($K139="custom")*CustCF!AW139</f>
        <v>0</v>
      </c>
      <c r="BD139" s="95">
        <f>($K139="Bell Curve")*(_xlfn.NORM.DIST(AND(BD$6&gt;=$F139,BD$6&lt;=$H139)*(BD$6-$F139+1),$J139/2,$M139,TRUE)-_xlfn.NORM.DIST(AND(BD$6&gt;=$F139,BD$6&lt;=$H139)*(BC$6-$F139+1),$J139/2,$M139,TRUE))/(1-2*_xlfn.NORM.DIST(0,$J139/2,$M139,TRUE))*$D139+($K139="Steady Growth")*(AND(BD$6&gt;=$F139,BD$6&lt;=$H139)*((BD$6-$F139+1)/($J139*($J139+1)/2)*$D139))+($K139="custom")*CustCF!AX139</f>
        <v>0</v>
      </c>
      <c r="BE139" s="95">
        <f>($K139="Bell Curve")*(_xlfn.NORM.DIST(AND(BE$6&gt;=$F139,BE$6&lt;=$H139)*(BE$6-$F139+1),$J139/2,$M139,TRUE)-_xlfn.NORM.DIST(AND(BE$6&gt;=$F139,BE$6&lt;=$H139)*(BD$6-$F139+1),$J139/2,$M139,TRUE))/(1-2*_xlfn.NORM.DIST(0,$J139/2,$M139,TRUE))*$D139+($K139="Steady Growth")*(AND(BE$6&gt;=$F139,BE$6&lt;=$H139)*((BE$6-$F139+1)/($J139*($J139+1)/2)*$D139))+($K139="custom")*CustCF!AY139</f>
        <v>0</v>
      </c>
      <c r="BF139" s="95">
        <f>($K139="Bell Curve")*(_xlfn.NORM.DIST(AND(BF$6&gt;=$F139,BF$6&lt;=$H139)*(BF$6-$F139+1),$J139/2,$M139,TRUE)-_xlfn.NORM.DIST(AND(BF$6&gt;=$F139,BF$6&lt;=$H139)*(BE$6-$F139+1),$J139/2,$M139,TRUE))/(1-2*_xlfn.NORM.DIST(0,$J139/2,$M139,TRUE))*$D139+($K139="Steady Growth")*(AND(BF$6&gt;=$F139,BF$6&lt;=$H139)*((BF$6-$F139+1)/($J139*($J139+1)/2)*$D139))+($K139="custom")*CustCF!AZ139</f>
        <v>0</v>
      </c>
      <c r="BG139" s="95">
        <f>($K139="Bell Curve")*(_xlfn.NORM.DIST(AND(BG$6&gt;=$F139,BG$6&lt;=$H139)*(BG$6-$F139+1),$J139/2,$M139,TRUE)-_xlfn.NORM.DIST(AND(BG$6&gt;=$F139,BG$6&lt;=$H139)*(BF$6-$F139+1),$J139/2,$M139,TRUE))/(1-2*_xlfn.NORM.DIST(0,$J139/2,$M139,TRUE))*$D139+($K139="Steady Growth")*(AND(BG$6&gt;=$F139,BG$6&lt;=$H139)*((BG$6-$F139+1)/($J139*($J139+1)/2)*$D139))+($K139="custom")*CustCF!BA139</f>
        <v>0</v>
      </c>
      <c r="BH139" s="95">
        <f>($K139="Bell Curve")*(_xlfn.NORM.DIST(AND(BH$6&gt;=$F139,BH$6&lt;=$H139)*(BH$6-$F139+1),$J139/2,$M139,TRUE)-_xlfn.NORM.DIST(AND(BH$6&gt;=$F139,BH$6&lt;=$H139)*(BG$6-$F139+1),$J139/2,$M139,TRUE))/(1-2*_xlfn.NORM.DIST(0,$J139/2,$M139,TRUE))*$D139+($K139="Steady Growth")*(AND(BH$6&gt;=$F139,BH$6&lt;=$H139)*((BH$6-$F139+1)/($J139*($J139+1)/2)*$D139))+($K139="custom")*CustCF!BB139</f>
        <v>0</v>
      </c>
      <c r="BI139" s="95">
        <f>($K139="Bell Curve")*(_xlfn.NORM.DIST(AND(BI$6&gt;=$F139,BI$6&lt;=$H139)*(BI$6-$F139+1),$J139/2,$M139,TRUE)-_xlfn.NORM.DIST(AND(BI$6&gt;=$F139,BI$6&lt;=$H139)*(BH$6-$F139+1),$J139/2,$M139,TRUE))/(1-2*_xlfn.NORM.DIST(0,$J139/2,$M139,TRUE))*$D139+($K139="Steady Growth")*(AND(BI$6&gt;=$F139,BI$6&lt;=$H139)*((BI$6-$F139+1)/($J139*($J139+1)/2)*$D139))+($K139="custom")*CustCF!BC139</f>
        <v>0</v>
      </c>
      <c r="BJ139" s="95">
        <f>($K139="Bell Curve")*(_xlfn.NORM.DIST(AND(BJ$6&gt;=$F139,BJ$6&lt;=$H139)*(BJ$6-$F139+1),$J139/2,$M139,TRUE)-_xlfn.NORM.DIST(AND(BJ$6&gt;=$F139,BJ$6&lt;=$H139)*(BI$6-$F139+1),$J139/2,$M139,TRUE))/(1-2*_xlfn.NORM.DIST(0,$J139/2,$M139,TRUE))*$D139+($K139="Steady Growth")*(AND(BJ$6&gt;=$F139,BJ$6&lt;=$H139)*((BJ$6-$F139+1)/($J139*($J139+1)/2)*$D139))+($K139="custom")*CustCF!BD139</f>
        <v>0</v>
      </c>
      <c r="BK139" s="95">
        <f>($K139="Bell Curve")*(_xlfn.NORM.DIST(AND(BK$6&gt;=$F139,BK$6&lt;=$H139)*(BK$6-$F139+1),$J139/2,$M139,TRUE)-_xlfn.NORM.DIST(AND(BK$6&gt;=$F139,BK$6&lt;=$H139)*(BJ$6-$F139+1),$J139/2,$M139,TRUE))/(1-2*_xlfn.NORM.DIST(0,$J139/2,$M139,TRUE))*$D139+($K139="Steady Growth")*(AND(BK$6&gt;=$F139,BK$6&lt;=$H139)*((BK$6-$F139+1)/($J139*($J139+1)/2)*$D139))+($K139="custom")*CustCF!BE139</f>
        <v>0</v>
      </c>
      <c r="BL139" s="95">
        <f>($K139="Bell Curve")*(_xlfn.NORM.DIST(AND(BL$6&gt;=$F139,BL$6&lt;=$H139)*(BL$6-$F139+1),$J139/2,$M139,TRUE)-_xlfn.NORM.DIST(AND(BL$6&gt;=$F139,BL$6&lt;=$H139)*(BK$6-$F139+1),$J139/2,$M139,TRUE))/(1-2*_xlfn.NORM.DIST(0,$J139/2,$M139,TRUE))*$D139+($K139="Steady Growth")*(AND(BL$6&gt;=$F139,BL$6&lt;=$H139)*((BL$6-$F139+1)/($J139*($J139+1)/2)*$D139))+($K139="custom")*CustCF!BF139</f>
        <v>0</v>
      </c>
      <c r="BM139" s="95">
        <f>($K139="Bell Curve")*(_xlfn.NORM.DIST(AND(BM$6&gt;=$F139,BM$6&lt;=$H139)*(BM$6-$F139+1),$J139/2,$M139,TRUE)-_xlfn.NORM.DIST(AND(BM$6&gt;=$F139,BM$6&lt;=$H139)*(BL$6-$F139+1),$J139/2,$M139,TRUE))/(1-2*_xlfn.NORM.DIST(0,$J139/2,$M139,TRUE))*$D139+($K139="Steady Growth")*(AND(BM$6&gt;=$F139,BM$6&lt;=$H139)*((BM$6-$F139+1)/($J139*($J139+1)/2)*$D139))+($K139="custom")*CustCF!BG139</f>
        <v>0</v>
      </c>
      <c r="BN139" s="95">
        <f>($K139="Bell Curve")*(_xlfn.NORM.DIST(AND(BN$6&gt;=$F139,BN$6&lt;=$H139)*(BN$6-$F139+1),$J139/2,$M139,TRUE)-_xlfn.NORM.DIST(AND(BN$6&gt;=$F139,BN$6&lt;=$H139)*(BM$6-$F139+1),$J139/2,$M139,TRUE))/(1-2*_xlfn.NORM.DIST(0,$J139/2,$M139,TRUE))*$D139+($K139="Steady Growth")*(AND(BN$6&gt;=$F139,BN$6&lt;=$H139)*((BN$6-$F139+1)/($J139*($J139+1)/2)*$D139))+($K139="custom")*CustCF!BH139</f>
        <v>0</v>
      </c>
      <c r="BO139" s="95">
        <f>($K139="Bell Curve")*(_xlfn.NORM.DIST(AND(BO$6&gt;=$F139,BO$6&lt;=$H139)*(BO$6-$F139+1),$J139/2,$M139,TRUE)-_xlfn.NORM.DIST(AND(BO$6&gt;=$F139,BO$6&lt;=$H139)*(BN$6-$F139+1),$J139/2,$M139,TRUE))/(1-2*_xlfn.NORM.DIST(0,$J139/2,$M139,TRUE))*$D139+($K139="Steady Growth")*(AND(BO$6&gt;=$F139,BO$6&lt;=$H139)*((BO$6-$F139+1)/($J139*($J139+1)/2)*$D139))+($K139="custom")*CustCF!BI139</f>
        <v>0</v>
      </c>
      <c r="BP139" s="95">
        <f>($K139="Bell Curve")*(_xlfn.NORM.DIST(AND(BP$6&gt;=$F139,BP$6&lt;=$H139)*(BP$6-$F139+1),$J139/2,$M139,TRUE)-_xlfn.NORM.DIST(AND(BP$6&gt;=$F139,BP$6&lt;=$H139)*(BO$6-$F139+1),$J139/2,$M139,TRUE))/(1-2*_xlfn.NORM.DIST(0,$J139/2,$M139,TRUE))*$D139+($K139="Steady Growth")*(AND(BP$6&gt;=$F139,BP$6&lt;=$H139)*((BP$6-$F139+1)/($J139*($J139+1)/2)*$D139))+($K139="custom")*CustCF!BJ139</f>
        <v>0</v>
      </c>
      <c r="BQ139" s="95">
        <f>($K139="Bell Curve")*(_xlfn.NORM.DIST(AND(BQ$6&gt;=$F139,BQ$6&lt;=$H139)*(BQ$6-$F139+1),$J139/2,$M139,TRUE)-_xlfn.NORM.DIST(AND(BQ$6&gt;=$F139,BQ$6&lt;=$H139)*(BP$6-$F139+1),$J139/2,$M139,TRUE))/(1-2*_xlfn.NORM.DIST(0,$J139/2,$M139,TRUE))*$D139+($K139="Steady Growth")*(AND(BQ$6&gt;=$F139,BQ$6&lt;=$H139)*((BQ$6-$F139+1)/($J139*($J139+1)/2)*$D139))+($K139="custom")*CustCF!BK139</f>
        <v>0</v>
      </c>
      <c r="BR139" s="95">
        <f>($K139="Bell Curve")*(_xlfn.NORM.DIST(AND(BR$6&gt;=$F139,BR$6&lt;=$H139)*(BR$6-$F139+1),$J139/2,$M139,TRUE)-_xlfn.NORM.DIST(AND(BR$6&gt;=$F139,BR$6&lt;=$H139)*(BQ$6-$F139+1),$J139/2,$M139,TRUE))/(1-2*_xlfn.NORM.DIST(0,$J139/2,$M139,TRUE))*$D139+($K139="Steady Growth")*(AND(BR$6&gt;=$F139,BR$6&lt;=$H139)*((BR$6-$F139+1)/($J139*($J139+1)/2)*$D139))+($K139="custom")*CustCF!BL139</f>
        <v>0</v>
      </c>
      <c r="BS139" s="95">
        <f>($K139="Bell Curve")*(_xlfn.NORM.DIST(AND(BS$6&gt;=$F139,BS$6&lt;=$H139)*(BS$6-$F139+1),$J139/2,$M139,TRUE)-_xlfn.NORM.DIST(AND(BS$6&gt;=$F139,BS$6&lt;=$H139)*(BR$6-$F139+1),$J139/2,$M139,TRUE))/(1-2*_xlfn.NORM.DIST(0,$J139/2,$M139,TRUE))*$D139+($K139="Steady Growth")*(AND(BS$6&gt;=$F139,BS$6&lt;=$H139)*((BS$6-$F139+1)/($J139*($J139+1)/2)*$D139))+($K139="custom")*CustCF!BM139</f>
        <v>0</v>
      </c>
      <c r="BT139" s="95">
        <f>($K139="Bell Curve")*(_xlfn.NORM.DIST(AND(BT$6&gt;=$F139,BT$6&lt;=$H139)*(BT$6-$F139+1),$J139/2,$M139,TRUE)-_xlfn.NORM.DIST(AND(BT$6&gt;=$F139,BT$6&lt;=$H139)*(BS$6-$F139+1),$J139/2,$M139,TRUE))/(1-2*_xlfn.NORM.DIST(0,$J139/2,$M139,TRUE))*$D139+($K139="Steady Growth")*(AND(BT$6&gt;=$F139,BT$6&lt;=$H139)*((BT$6-$F139+1)/($J139*($J139+1)/2)*$D139))+($K139="custom")*CustCF!BN139</f>
        <v>0</v>
      </c>
      <c r="BU139" s="95">
        <f>($K139="Bell Curve")*(_xlfn.NORM.DIST(AND(BU$6&gt;=$F139,BU$6&lt;=$H139)*(BU$6-$F139+1),$J139/2,$M139,TRUE)-_xlfn.NORM.DIST(AND(BU$6&gt;=$F139,BU$6&lt;=$H139)*(BT$6-$F139+1),$J139/2,$M139,TRUE))/(1-2*_xlfn.NORM.DIST(0,$J139/2,$M139,TRUE))*$D139+($K139="Steady Growth")*(AND(BU$6&gt;=$F139,BU$6&lt;=$H139)*((BU$6-$F139+1)/($J139*($J139+1)/2)*$D139))+($K139="custom")*CustCF!BO139</f>
        <v>0</v>
      </c>
      <c r="BV139" s="95">
        <f>($K139="Bell Curve")*(_xlfn.NORM.DIST(AND(BV$6&gt;=$F139,BV$6&lt;=$H139)*(BV$6-$F139+1),$J139/2,$M139,TRUE)-_xlfn.NORM.DIST(AND(BV$6&gt;=$F139,BV$6&lt;=$H139)*(BU$6-$F139+1),$J139/2,$M139,TRUE))/(1-2*_xlfn.NORM.DIST(0,$J139/2,$M139,TRUE))*$D139+($K139="Steady Growth")*(AND(BV$6&gt;=$F139,BV$6&lt;=$H139)*((BV$6-$F139+1)/($J139*($J139+1)/2)*$D139))+($K139="custom")*CustCF!BP139</f>
        <v>0</v>
      </c>
      <c r="BW139" s="95">
        <f>($K139="Bell Curve")*(_xlfn.NORM.DIST(AND(BW$6&gt;=$F139,BW$6&lt;=$H139)*(BW$6-$F139+1),$J139/2,$M139,TRUE)-_xlfn.NORM.DIST(AND(BW$6&gt;=$F139,BW$6&lt;=$H139)*(BV$6-$F139+1),$J139/2,$M139,TRUE))/(1-2*_xlfn.NORM.DIST(0,$J139/2,$M139,TRUE))*$D139+($K139="Steady Growth")*(AND(BW$6&gt;=$F139,BW$6&lt;=$H139)*((BW$6-$F139+1)/($J139*($J139+1)/2)*$D139))+($K139="custom")*CustCF!BQ139</f>
        <v>0</v>
      </c>
      <c r="BX139" s="95">
        <f>($K139="Bell Curve")*(_xlfn.NORM.DIST(AND(BX$6&gt;=$F139,BX$6&lt;=$H139)*(BX$6-$F139+1),$J139/2,$M139,TRUE)-_xlfn.NORM.DIST(AND(BX$6&gt;=$F139,BX$6&lt;=$H139)*(BW$6-$F139+1),$J139/2,$M139,TRUE))/(1-2*_xlfn.NORM.DIST(0,$J139/2,$M139,TRUE))*$D139+($K139="Steady Growth")*(AND(BX$6&gt;=$F139,BX$6&lt;=$H139)*((BX$6-$F139+1)/($J139*($J139+1)/2)*$D139))+($K139="custom")*CustCF!BR139</f>
        <v>0</v>
      </c>
      <c r="BY139" s="95">
        <f>($K139="Bell Curve")*(_xlfn.NORM.DIST(AND(BY$6&gt;=$F139,BY$6&lt;=$H139)*(BY$6-$F139+1),$J139/2,$M139,TRUE)-_xlfn.NORM.DIST(AND(BY$6&gt;=$F139,BY$6&lt;=$H139)*(BX$6-$F139+1),$J139/2,$M139,TRUE))/(1-2*_xlfn.NORM.DIST(0,$J139/2,$M139,TRUE))*$D139+($K139="Steady Growth")*(AND(BY$6&gt;=$F139,BY$6&lt;=$H139)*((BY$6-$F139+1)/($J139*($J139+1)/2)*$D139))+($K139="custom")*CustCF!BS139</f>
        <v>0</v>
      </c>
      <c r="BZ139" s="95">
        <f>($K139="Bell Curve")*(_xlfn.NORM.DIST(AND(BZ$6&gt;=$F139,BZ$6&lt;=$H139)*(BZ$6-$F139+1),$J139/2,$M139,TRUE)-_xlfn.NORM.DIST(AND(BZ$6&gt;=$F139,BZ$6&lt;=$H139)*(BY$6-$F139+1),$J139/2,$M139,TRUE))/(1-2*_xlfn.NORM.DIST(0,$J139/2,$M139,TRUE))*$D139+($K139="Steady Growth")*(AND(BZ$6&gt;=$F139,BZ$6&lt;=$H139)*((BZ$6-$F139+1)/($J139*($J139+1)/2)*$D139))+($K139="custom")*CustCF!BT139</f>
        <v>0</v>
      </c>
      <c r="CA139" s="95">
        <f>($K139="Bell Curve")*(_xlfn.NORM.DIST(AND(CA$6&gt;=$F139,CA$6&lt;=$H139)*(CA$6-$F139+1),$J139/2,$M139,TRUE)-_xlfn.NORM.DIST(AND(CA$6&gt;=$F139,CA$6&lt;=$H139)*(BZ$6-$F139+1),$J139/2,$M139,TRUE))/(1-2*_xlfn.NORM.DIST(0,$J139/2,$M139,TRUE))*$D139+($K139="Steady Growth")*(AND(CA$6&gt;=$F139,CA$6&lt;=$H139)*((CA$6-$F139+1)/($J139*($J139+1)/2)*$D139))+($K139="custom")*CustCF!BU139</f>
        <v>0</v>
      </c>
      <c r="CB139" s="95">
        <f>($K139="Bell Curve")*(_xlfn.NORM.DIST(AND(CB$6&gt;=$F139,CB$6&lt;=$H139)*(CB$6-$F139+1),$J139/2,$M139,TRUE)-_xlfn.NORM.DIST(AND(CB$6&gt;=$F139,CB$6&lt;=$H139)*(CA$6-$F139+1),$J139/2,$M139,TRUE))/(1-2*_xlfn.NORM.DIST(0,$J139/2,$M139,TRUE))*$D139+($K139="Steady Growth")*(AND(CB$6&gt;=$F139,CB$6&lt;=$H139)*((CB$6-$F139+1)/($J139*($J139+1)/2)*$D139))+($K139="custom")*CustCF!BV139</f>
        <v>0</v>
      </c>
      <c r="CC139" s="95">
        <f>($K139="Bell Curve")*(_xlfn.NORM.DIST(AND(CC$6&gt;=$F139,CC$6&lt;=$H139)*(CC$6-$F139+1),$J139/2,$M139,TRUE)-_xlfn.NORM.DIST(AND(CC$6&gt;=$F139,CC$6&lt;=$H139)*(CB$6-$F139+1),$J139/2,$M139,TRUE))/(1-2*_xlfn.NORM.DIST(0,$J139/2,$M139,TRUE))*$D139+($K139="Steady Growth")*(AND(CC$6&gt;=$F139,CC$6&lt;=$H139)*((CC$6-$F139+1)/($J139*($J139+1)/2)*$D139))+($K139="custom")*CustCF!BW139</f>
        <v>0</v>
      </c>
      <c r="CD139" s="95">
        <f>($K139="Bell Curve")*(_xlfn.NORM.DIST(AND(CD$6&gt;=$F139,CD$6&lt;=$H139)*(CD$6-$F139+1),$J139/2,$M139,TRUE)-_xlfn.NORM.DIST(AND(CD$6&gt;=$F139,CD$6&lt;=$H139)*(CC$6-$F139+1),$J139/2,$M139,TRUE))/(1-2*_xlfn.NORM.DIST(0,$J139/2,$M139,TRUE))*$D139+($K139="Steady Growth")*(AND(CD$6&gt;=$F139,CD$6&lt;=$H139)*((CD$6-$F139+1)/($J139*($J139+1)/2)*$D139))+($K139="custom")*CustCF!BX139</f>
        <v>0</v>
      </c>
      <c r="CE139" s="95">
        <f>($K139="Bell Curve")*(_xlfn.NORM.DIST(AND(CE$6&gt;=$F139,CE$6&lt;=$H139)*(CE$6-$F139+1),$J139/2,$M139,TRUE)-_xlfn.NORM.DIST(AND(CE$6&gt;=$F139,CE$6&lt;=$H139)*(CD$6-$F139+1),$J139/2,$M139,TRUE))/(1-2*_xlfn.NORM.DIST(0,$J139/2,$M139,TRUE))*$D139+($K139="Steady Growth")*(AND(CE$6&gt;=$F139,CE$6&lt;=$H139)*((CE$6-$F139+1)/($J139*($J139+1)/2)*$D139))+($K139="custom")*CustCF!BY139</f>
        <v>0</v>
      </c>
      <c r="CF139" s="95">
        <f>($K139="Bell Curve")*(_xlfn.NORM.DIST(AND(CF$6&gt;=$F139,CF$6&lt;=$H139)*(CF$6-$F139+1),$J139/2,$M139,TRUE)-_xlfn.NORM.DIST(AND(CF$6&gt;=$F139,CF$6&lt;=$H139)*(CE$6-$F139+1),$J139/2,$M139,TRUE))/(1-2*_xlfn.NORM.DIST(0,$J139/2,$M139,TRUE))*$D139+($K139="Steady Growth")*(AND(CF$6&gt;=$F139,CF$6&lt;=$H139)*((CF$6-$F139+1)/($J139*($J139+1)/2)*$D139))+($K139="custom")*CustCF!BZ139</f>
        <v>0</v>
      </c>
      <c r="CG139" s="95">
        <f>($K139="Bell Curve")*(_xlfn.NORM.DIST(AND(CG$6&gt;=$F139,CG$6&lt;=$H139)*(CG$6-$F139+1),$J139/2,$M139,TRUE)-_xlfn.NORM.DIST(AND(CG$6&gt;=$F139,CG$6&lt;=$H139)*(CF$6-$F139+1),$J139/2,$M139,TRUE))/(1-2*_xlfn.NORM.DIST(0,$J139/2,$M139,TRUE))*$D139+($K139="Steady Growth")*(AND(CG$6&gt;=$F139,CG$6&lt;=$H139)*((CG$6-$F139+1)/($J139*($J139+1)/2)*$D139))+($K139="custom")*CustCF!CA139</f>
        <v>0</v>
      </c>
      <c r="CH139" s="95">
        <f>($K139="Bell Curve")*(_xlfn.NORM.DIST(AND(CH$6&gt;=$F139,CH$6&lt;=$H139)*(CH$6-$F139+1),$J139/2,$M139,TRUE)-_xlfn.NORM.DIST(AND(CH$6&gt;=$F139,CH$6&lt;=$H139)*(CG$6-$F139+1),$J139/2,$M139,TRUE))/(1-2*_xlfn.NORM.DIST(0,$J139/2,$M139,TRUE))*$D139+($K139="Steady Growth")*(AND(CH$6&gt;=$F139,CH$6&lt;=$H139)*((CH$6-$F139+1)/($J139*($J139+1)/2)*$D139))+($K139="custom")*CustCF!CB139</f>
        <v>0</v>
      </c>
      <c r="CI139" s="95">
        <f>($K139="Bell Curve")*(_xlfn.NORM.DIST(AND(CI$6&gt;=$F139,CI$6&lt;=$H139)*(CI$6-$F139+1),$J139/2,$M139,TRUE)-_xlfn.NORM.DIST(AND(CI$6&gt;=$F139,CI$6&lt;=$H139)*(CH$6-$F139+1),$J139/2,$M139,TRUE))/(1-2*_xlfn.NORM.DIST(0,$J139/2,$M139,TRUE))*$D139+($K139="Steady Growth")*(AND(CI$6&gt;=$F139,CI$6&lt;=$H139)*((CI$6-$F139+1)/($J139*($J139+1)/2)*$D139))+($K139="custom")*CustCF!CC139</f>
        <v>0</v>
      </c>
      <c r="CJ139" s="95">
        <f>($K139="Bell Curve")*(_xlfn.NORM.DIST(AND(CJ$6&gt;=$F139,CJ$6&lt;=$H139)*(CJ$6-$F139+1),$J139/2,$M139,TRUE)-_xlfn.NORM.DIST(AND(CJ$6&gt;=$F139,CJ$6&lt;=$H139)*(CI$6-$F139+1),$J139/2,$M139,TRUE))/(1-2*_xlfn.NORM.DIST(0,$J139/2,$M139,TRUE))*$D139+($K139="Steady Growth")*(AND(CJ$6&gt;=$F139,CJ$6&lt;=$H139)*((CJ$6-$F139+1)/($J139*($J139+1)/2)*$D139))+($K139="custom")*CustCF!CD139</f>
        <v>0</v>
      </c>
      <c r="CK139" s="95">
        <f>($K139="Bell Curve")*(_xlfn.NORM.DIST(AND(CK$6&gt;=$F139,CK$6&lt;=$H139)*(CK$6-$F139+1),$J139/2,$M139,TRUE)-_xlfn.NORM.DIST(AND(CK$6&gt;=$F139,CK$6&lt;=$H139)*(CJ$6-$F139+1),$J139/2,$M139,TRUE))/(1-2*_xlfn.NORM.DIST(0,$J139/2,$M139,TRUE))*$D139+($K139="Steady Growth")*(AND(CK$6&gt;=$F139,CK$6&lt;=$H139)*((CK$6-$F139+1)/($J139*($J139+1)/2)*$D139))+($K139="custom")*CustCF!CE139</f>
        <v>0</v>
      </c>
      <c r="CL139" s="95">
        <f>($K139="Bell Curve")*(_xlfn.NORM.DIST(AND(CL$6&gt;=$F139,CL$6&lt;=$H139)*(CL$6-$F139+1),$J139/2,$M139,TRUE)-_xlfn.NORM.DIST(AND(CL$6&gt;=$F139,CL$6&lt;=$H139)*(CK$6-$F139+1),$J139/2,$M139,TRUE))/(1-2*_xlfn.NORM.DIST(0,$J139/2,$M139,TRUE))*$D139+($K139="Steady Growth")*(AND(CL$6&gt;=$F139,CL$6&lt;=$H139)*((CL$6-$F139+1)/($J139*($J139+1)/2)*$D139))+($K139="custom")*CustCF!CF139</f>
        <v>0</v>
      </c>
      <c r="CM139" s="95">
        <f>($K139="Bell Curve")*(_xlfn.NORM.DIST(AND(CM$6&gt;=$F139,CM$6&lt;=$H139)*(CM$6-$F139+1),$J139/2,$M139,TRUE)-_xlfn.NORM.DIST(AND(CM$6&gt;=$F139,CM$6&lt;=$H139)*(CL$6-$F139+1),$J139/2,$M139,TRUE))/(1-2*_xlfn.NORM.DIST(0,$J139/2,$M139,TRUE))*$D139+($K139="Steady Growth")*(AND(CM$6&gt;=$F139,CM$6&lt;=$H139)*((CM$6-$F139+1)/($J139*($J139+1)/2)*$D139))+($K139="custom")*CustCF!CG139</f>
        <v>0</v>
      </c>
      <c r="CN139" s="95">
        <f>($K139="Bell Curve")*(_xlfn.NORM.DIST(AND(CN$6&gt;=$F139,CN$6&lt;=$H139)*(CN$6-$F139+1),$J139/2,$M139,TRUE)-_xlfn.NORM.DIST(AND(CN$6&gt;=$F139,CN$6&lt;=$H139)*(CM$6-$F139+1),$J139/2,$M139,TRUE))/(1-2*_xlfn.NORM.DIST(0,$J139/2,$M139,TRUE))*$D139+($K139="Steady Growth")*(AND(CN$6&gt;=$F139,CN$6&lt;=$H139)*((CN$6-$F139+1)/($J139*($J139+1)/2)*$D139))+($K139="custom")*CustCF!CH139</f>
        <v>0</v>
      </c>
      <c r="CO139" s="95">
        <f>($K139="Bell Curve")*(_xlfn.NORM.DIST(AND(CO$6&gt;=$F139,CO$6&lt;=$H139)*(CO$6-$F139+1),$J139/2,$M139,TRUE)-_xlfn.NORM.DIST(AND(CO$6&gt;=$F139,CO$6&lt;=$H139)*(CN$6-$F139+1),$J139/2,$M139,TRUE))/(1-2*_xlfn.NORM.DIST(0,$J139/2,$M139,TRUE))*$D139+($K139="Steady Growth")*(AND(CO$6&gt;=$F139,CO$6&lt;=$H139)*((CO$6-$F139+1)/($J139*($J139+1)/2)*$D139))+($K139="custom")*CustCF!CI139</f>
        <v>0</v>
      </c>
      <c r="CP139" s="95">
        <f>($K139="Bell Curve")*(_xlfn.NORM.DIST(AND(CP$6&gt;=$F139,CP$6&lt;=$H139)*(CP$6-$F139+1),$J139/2,$M139,TRUE)-_xlfn.NORM.DIST(AND(CP$6&gt;=$F139,CP$6&lt;=$H139)*(CO$6-$F139+1),$J139/2,$M139,TRUE))/(1-2*_xlfn.NORM.DIST(0,$J139/2,$M139,TRUE))*$D139+($K139="Steady Growth")*(AND(CP$6&gt;=$F139,CP$6&lt;=$H139)*((CP$6-$F139+1)/($J139*($J139+1)/2)*$D139))+($K139="custom")*CustCF!CJ139</f>
        <v>0</v>
      </c>
      <c r="CQ139" s="95">
        <f>($K139="Bell Curve")*(_xlfn.NORM.DIST(AND(CQ$6&gt;=$F139,CQ$6&lt;=$H139)*(CQ$6-$F139+1),$J139/2,$M139,TRUE)-_xlfn.NORM.DIST(AND(CQ$6&gt;=$F139,CQ$6&lt;=$H139)*(CP$6-$F139+1),$J139/2,$M139,TRUE))/(1-2*_xlfn.NORM.DIST(0,$J139/2,$M139,TRUE))*$D139+($K139="Steady Growth")*(AND(CQ$6&gt;=$F139,CQ$6&lt;=$H139)*((CQ$6-$F139+1)/($J139*($J139+1)/2)*$D139))+($K139="custom")*CustCF!CK139</f>
        <v>0</v>
      </c>
      <c r="CR139" s="95">
        <f>($K139="Bell Curve")*(_xlfn.NORM.DIST(AND(CR$6&gt;=$F139,CR$6&lt;=$H139)*(CR$6-$F139+1),$J139/2,$M139,TRUE)-_xlfn.NORM.DIST(AND(CR$6&gt;=$F139,CR$6&lt;=$H139)*(CQ$6-$F139+1),$J139/2,$M139,TRUE))/(1-2*_xlfn.NORM.DIST(0,$J139/2,$M139,TRUE))*$D139+($K139="Steady Growth")*(AND(CR$6&gt;=$F139,CR$6&lt;=$H139)*((CR$6-$F139+1)/($J139*($J139+1)/2)*$D139))+($K139="custom")*CustCF!CL139</f>
        <v>0</v>
      </c>
      <c r="CS139" s="95">
        <f>($K139="Bell Curve")*(_xlfn.NORM.DIST(AND(CS$6&gt;=$F139,CS$6&lt;=$H139)*(CS$6-$F139+1),$J139/2,$M139,TRUE)-_xlfn.NORM.DIST(AND(CS$6&gt;=$F139,CS$6&lt;=$H139)*(CR$6-$F139+1),$J139/2,$M139,TRUE))/(1-2*_xlfn.NORM.DIST(0,$J139/2,$M139,TRUE))*$D139+($K139="Steady Growth")*(AND(CS$6&gt;=$F139,CS$6&lt;=$H139)*((CS$6-$F139+1)/($J139*($J139+1)/2)*$D139))+($K139="custom")*CustCF!CM139</f>
        <v>0</v>
      </c>
      <c r="CT139" s="95">
        <f>($K139="Bell Curve")*(_xlfn.NORM.DIST(AND(CT$6&gt;=$F139,CT$6&lt;=$H139)*(CT$6-$F139+1),$J139/2,$M139,TRUE)-_xlfn.NORM.DIST(AND(CT$6&gt;=$F139,CT$6&lt;=$H139)*(CS$6-$F139+1),$J139/2,$M139,TRUE))/(1-2*_xlfn.NORM.DIST(0,$J139/2,$M139,TRUE))*$D139+($K139="Steady Growth")*(AND(CT$6&gt;=$F139,CT$6&lt;=$H139)*((CT$6-$F139+1)/($J139*($J139+1)/2)*$D139))+($K139="custom")*CustCF!CN139</f>
        <v>0</v>
      </c>
      <c r="CU139" s="95">
        <f>($K139="Bell Curve")*(_xlfn.NORM.DIST(AND(CU$6&gt;=$F139,CU$6&lt;=$H139)*(CU$6-$F139+1),$J139/2,$M139,TRUE)-_xlfn.NORM.DIST(AND(CU$6&gt;=$F139,CU$6&lt;=$H139)*(CT$6-$F139+1),$J139/2,$M139,TRUE))/(1-2*_xlfn.NORM.DIST(0,$J139/2,$M139,TRUE))*$D139+($K139="Steady Growth")*(AND(CU$6&gt;=$F139,CU$6&lt;=$H139)*((CU$6-$F139+1)/($J139*($J139+1)/2)*$D139))+($K139="custom")*CustCF!CO139</f>
        <v>0</v>
      </c>
      <c r="CV139" s="95">
        <f>($K139="Bell Curve")*(_xlfn.NORM.DIST(AND(CV$6&gt;=$F139,CV$6&lt;=$H139)*(CV$6-$F139+1),$J139/2,$M139,TRUE)-_xlfn.NORM.DIST(AND(CV$6&gt;=$F139,CV$6&lt;=$H139)*(CU$6-$F139+1),$J139/2,$M139,TRUE))/(1-2*_xlfn.NORM.DIST(0,$J139/2,$M139,TRUE))*$D139+($K139="Steady Growth")*(AND(CV$6&gt;=$F139,CV$6&lt;=$H139)*((CV$6-$F139+1)/($J139*($J139+1)/2)*$D139))+($K139="custom")*CustCF!CP139</f>
        <v>0</v>
      </c>
      <c r="CW139" s="95">
        <f>($K139="Bell Curve")*(_xlfn.NORM.DIST(AND(CW$6&gt;=$F139,CW$6&lt;=$H139)*(CW$6-$F139+1),$J139/2,$M139,TRUE)-_xlfn.NORM.DIST(AND(CW$6&gt;=$F139,CW$6&lt;=$H139)*(CV$6-$F139+1),$J139/2,$M139,TRUE))/(1-2*_xlfn.NORM.DIST(0,$J139/2,$M139,TRUE))*$D139+($K139="Steady Growth")*(AND(CW$6&gt;=$F139,CW$6&lt;=$H139)*((CW$6-$F139+1)/($J139*($J139+1)/2)*$D139))+($K139="custom")*CustCF!CQ139</f>
        <v>0</v>
      </c>
      <c r="CX139" s="95">
        <f>($K139="Bell Curve")*(_xlfn.NORM.DIST(AND(CX$6&gt;=$F139,CX$6&lt;=$H139)*(CX$6-$F139+1),$J139/2,$M139,TRUE)-_xlfn.NORM.DIST(AND(CX$6&gt;=$F139,CX$6&lt;=$H139)*(CW$6-$F139+1),$J139/2,$M139,TRUE))/(1-2*_xlfn.NORM.DIST(0,$J139/2,$M139,TRUE))*$D139+($K139="Steady Growth")*(AND(CX$6&gt;=$F139,CX$6&lt;=$H139)*((CX$6-$F139+1)/($J139*($J139+1)/2)*$D139))+($K139="custom")*CustCF!CR139</f>
        <v>0</v>
      </c>
      <c r="CY139" s="95">
        <f>($K139="Bell Curve")*(_xlfn.NORM.DIST(AND(CY$6&gt;=$F139,CY$6&lt;=$H139)*(CY$6-$F139+1),$J139/2,$M139,TRUE)-_xlfn.NORM.DIST(AND(CY$6&gt;=$F139,CY$6&lt;=$H139)*(CX$6-$F139+1),$J139/2,$M139,TRUE))/(1-2*_xlfn.NORM.DIST(0,$J139/2,$M139,TRUE))*$D139+($K139="Steady Growth")*(AND(CY$6&gt;=$F139,CY$6&lt;=$H139)*((CY$6-$F139+1)/($J139*($J139+1)/2)*$D139))+($K139="custom")*CustCF!CS139</f>
        <v>0</v>
      </c>
      <c r="CZ139" s="95">
        <f>($K139="Bell Curve")*(_xlfn.NORM.DIST(AND(CZ$6&gt;=$F139,CZ$6&lt;=$H139)*(CZ$6-$F139+1),$J139/2,$M139,TRUE)-_xlfn.NORM.DIST(AND(CZ$6&gt;=$F139,CZ$6&lt;=$H139)*(CY$6-$F139+1),$J139/2,$M139,TRUE))/(1-2*_xlfn.NORM.DIST(0,$J139/2,$M139,TRUE))*$D139+($K139="Steady Growth")*(AND(CZ$6&gt;=$F139,CZ$6&lt;=$H139)*((CZ$6-$F139+1)/($J139*($J139+1)/2)*$D139))+($K139="custom")*CustCF!CT139</f>
        <v>0</v>
      </c>
      <c r="DA139" s="95">
        <f>($K139="Bell Curve")*(_xlfn.NORM.DIST(AND(DA$6&gt;=$F139,DA$6&lt;=$H139)*(DA$6-$F139+1),$J139/2,$M139,TRUE)-_xlfn.NORM.DIST(AND(DA$6&gt;=$F139,DA$6&lt;=$H139)*(CZ$6-$F139+1),$J139/2,$M139,TRUE))/(1-2*_xlfn.NORM.DIST(0,$J139/2,$M139,TRUE))*$D139+($K139="Steady Growth")*(AND(DA$6&gt;=$F139,DA$6&lt;=$H139)*((DA$6-$F139+1)/($J139*($J139+1)/2)*$D139))+($K139="custom")*CustCF!CU139</f>
        <v>0</v>
      </c>
      <c r="DB139" s="95">
        <f>($K139="Bell Curve")*(_xlfn.NORM.DIST(AND(DB$6&gt;=$F139,DB$6&lt;=$H139)*(DB$6-$F139+1),$J139/2,$M139,TRUE)-_xlfn.NORM.DIST(AND(DB$6&gt;=$F139,DB$6&lt;=$H139)*(DA$6-$F139+1),$J139/2,$M139,TRUE))/(1-2*_xlfn.NORM.DIST(0,$J139/2,$M139,TRUE))*$D139+($K139="Steady Growth")*(AND(DB$6&gt;=$F139,DB$6&lt;=$H139)*((DB$6-$F139+1)/($J139*($J139+1)/2)*$D139))+($K139="custom")*CustCF!CV139</f>
        <v>0</v>
      </c>
      <c r="DC139" s="95">
        <f>($K139="Bell Curve")*(_xlfn.NORM.DIST(AND(DC$6&gt;=$F139,DC$6&lt;=$H139)*(DC$6-$F139+1),$J139/2,$M139,TRUE)-_xlfn.NORM.DIST(AND(DC$6&gt;=$F139,DC$6&lt;=$H139)*(DB$6-$F139+1),$J139/2,$M139,TRUE))/(1-2*_xlfn.NORM.DIST(0,$J139/2,$M139,TRUE))*$D139+($K139="Steady Growth")*(AND(DC$6&gt;=$F139,DC$6&lt;=$H139)*((DC$6-$F139+1)/($J139*($J139+1)/2)*$D139))+($K139="custom")*CustCF!CW139</f>
        <v>0</v>
      </c>
      <c r="DD139" s="95">
        <f>($K139="Bell Curve")*(_xlfn.NORM.DIST(AND(DD$6&gt;=$F139,DD$6&lt;=$H139)*(DD$6-$F139+1),$J139/2,$M139,TRUE)-_xlfn.NORM.DIST(AND(DD$6&gt;=$F139,DD$6&lt;=$H139)*(DC$6-$F139+1),$J139/2,$M139,TRUE))/(1-2*_xlfn.NORM.DIST(0,$J139/2,$M139,TRUE))*$D139+($K139="Steady Growth")*(AND(DD$6&gt;=$F139,DD$6&lt;=$H139)*((DD$6-$F139+1)/($J139*($J139+1)/2)*$D139))+($K139="custom")*CustCF!CX139</f>
        <v>0</v>
      </c>
      <c r="DE139" s="95">
        <f>($K139="Bell Curve")*(_xlfn.NORM.DIST(AND(DE$6&gt;=$F139,DE$6&lt;=$H139)*(DE$6-$F139+1),$J139/2,$M139,TRUE)-_xlfn.NORM.DIST(AND(DE$6&gt;=$F139,DE$6&lt;=$H139)*(DD$6-$F139+1),$J139/2,$M139,TRUE))/(1-2*_xlfn.NORM.DIST(0,$J139/2,$M139,TRUE))*$D139+($K139="Steady Growth")*(AND(DE$6&gt;=$F139,DE$6&lt;=$H139)*((DE$6-$F139+1)/($J139*($J139+1)/2)*$D139))+($K139="custom")*CustCF!CY139</f>
        <v>0</v>
      </c>
      <c r="DF139" s="95">
        <f>($K139="Bell Curve")*(_xlfn.NORM.DIST(AND(DF$6&gt;=$F139,DF$6&lt;=$H139)*(DF$6-$F139+1),$J139/2,$M139,TRUE)-_xlfn.NORM.DIST(AND(DF$6&gt;=$F139,DF$6&lt;=$H139)*(DE$6-$F139+1),$J139/2,$M139,TRUE))/(1-2*_xlfn.NORM.DIST(0,$J139/2,$M139,TRUE))*$D139+($K139="Steady Growth")*(AND(DF$6&gt;=$F139,DF$6&lt;=$H139)*((DF$6-$F139+1)/($J139*($J139+1)/2)*$D139))+($K139="custom")*CustCF!CZ139</f>
        <v>0</v>
      </c>
      <c r="DG139" s="95">
        <f>($K139="Bell Curve")*(_xlfn.NORM.DIST(AND(DG$6&gt;=$F139,DG$6&lt;=$H139)*(DG$6-$F139+1),$J139/2,$M139,TRUE)-_xlfn.NORM.DIST(AND(DG$6&gt;=$F139,DG$6&lt;=$H139)*(DF$6-$F139+1),$J139/2,$M139,TRUE))/(1-2*_xlfn.NORM.DIST(0,$J139/2,$M139,TRUE))*$D139+($K139="Steady Growth")*(AND(DG$6&gt;=$F139,DG$6&lt;=$H139)*((DG$6-$F139+1)/($J139*($J139+1)/2)*$D139))+($K139="custom")*CustCF!DA139</f>
        <v>0</v>
      </c>
      <c r="DH139" s="95">
        <f>($K139="Bell Curve")*(_xlfn.NORM.DIST(AND(DH$6&gt;=$F139,DH$6&lt;=$H139)*(DH$6-$F139+1),$J139/2,$M139,TRUE)-_xlfn.NORM.DIST(AND(DH$6&gt;=$F139,DH$6&lt;=$H139)*(DG$6-$F139+1),$J139/2,$M139,TRUE))/(1-2*_xlfn.NORM.DIST(0,$J139/2,$M139,TRUE))*$D139+($K139="Steady Growth")*(AND(DH$6&gt;=$F139,DH$6&lt;=$H139)*((DH$6-$F139+1)/($J139*($J139+1)/2)*$D139))+($K139="custom")*CustCF!DB139</f>
        <v>0</v>
      </c>
      <c r="DI139" s="95">
        <f>($K139="Bell Curve")*(_xlfn.NORM.DIST(AND(DI$6&gt;=$F139,DI$6&lt;=$H139)*(DI$6-$F139+1),$J139/2,$M139,TRUE)-_xlfn.NORM.DIST(AND(DI$6&gt;=$F139,DI$6&lt;=$H139)*(DH$6-$F139+1),$J139/2,$M139,TRUE))/(1-2*_xlfn.NORM.DIST(0,$J139/2,$M139,TRUE))*$D139+($K139="Steady Growth")*(AND(DI$6&gt;=$F139,DI$6&lt;=$H139)*((DI$6-$F139+1)/($J139*($J139+1)/2)*$D139))+($K139="custom")*CustCF!DC139</f>
        <v>0</v>
      </c>
      <c r="DJ139" s="95">
        <f>($K139="Bell Curve")*(_xlfn.NORM.DIST(AND(DJ$6&gt;=$F139,DJ$6&lt;=$H139)*(DJ$6-$F139+1),$J139/2,$M139,TRUE)-_xlfn.NORM.DIST(AND(DJ$6&gt;=$F139,DJ$6&lt;=$H139)*(DI$6-$F139+1),$J139/2,$M139,TRUE))/(1-2*_xlfn.NORM.DIST(0,$J139/2,$M139,TRUE))*$D139+($K139="Steady Growth")*(AND(DJ$6&gt;=$F139,DJ$6&lt;=$H139)*((DJ$6-$F139+1)/($J139*($J139+1)/2)*$D139))+($K139="custom")*CustCF!DD139</f>
        <v>0</v>
      </c>
      <c r="DK139" s="95">
        <f>($K139="Bell Curve")*(_xlfn.NORM.DIST(AND(DK$6&gt;=$F139,DK$6&lt;=$H139)*(DK$6-$F139+1),$J139/2,$M139,TRUE)-_xlfn.NORM.DIST(AND(DK$6&gt;=$F139,DK$6&lt;=$H139)*(DJ$6-$F139+1),$J139/2,$M139,TRUE))/(1-2*_xlfn.NORM.DIST(0,$J139/2,$M139,TRUE))*$D139+($K139="Steady Growth")*(AND(DK$6&gt;=$F139,DK$6&lt;=$H139)*((DK$6-$F139+1)/($J139*($J139+1)/2)*$D139))+($K139="custom")*CustCF!DE139</f>
        <v>0</v>
      </c>
      <c r="DL139" s="95">
        <f>($K139="Bell Curve")*(_xlfn.NORM.DIST(AND(DL$6&gt;=$F139,DL$6&lt;=$H139)*(DL$6-$F139+1),$J139/2,$M139,TRUE)-_xlfn.NORM.DIST(AND(DL$6&gt;=$F139,DL$6&lt;=$H139)*(DK$6-$F139+1),$J139/2,$M139,TRUE))/(1-2*_xlfn.NORM.DIST(0,$J139/2,$M139,TRUE))*$D139+($K139="Steady Growth")*(AND(DL$6&gt;=$F139,DL$6&lt;=$H139)*((DL$6-$F139+1)/($J139*($J139+1)/2)*$D139))+($K139="custom")*CustCF!DF139</f>
        <v>0</v>
      </c>
      <c r="DM139" s="95">
        <f>($K139="Bell Curve")*(_xlfn.NORM.DIST(AND(DM$6&gt;=$F139,DM$6&lt;=$H139)*(DM$6-$F139+1),$J139/2,$M139,TRUE)-_xlfn.NORM.DIST(AND(DM$6&gt;=$F139,DM$6&lt;=$H139)*(DL$6-$F139+1),$J139/2,$M139,TRUE))/(1-2*_xlfn.NORM.DIST(0,$J139/2,$M139,TRUE))*$D139+($K139="Steady Growth")*(AND(DM$6&gt;=$F139,DM$6&lt;=$H139)*((DM$6-$F139+1)/($J139*($J139+1)/2)*$D139))+($K139="custom")*CustCF!DG139</f>
        <v>0</v>
      </c>
      <c r="DN139" s="95">
        <f>($K139="Bell Curve")*(_xlfn.NORM.DIST(AND(DN$6&gt;=$F139,DN$6&lt;=$H139)*(DN$6-$F139+1),$J139/2,$M139,TRUE)-_xlfn.NORM.DIST(AND(DN$6&gt;=$F139,DN$6&lt;=$H139)*(DM$6-$F139+1),$J139/2,$M139,TRUE))/(1-2*_xlfn.NORM.DIST(0,$J139/2,$M139,TRUE))*$D139+($K139="Steady Growth")*(AND(DN$6&gt;=$F139,DN$6&lt;=$H139)*((DN$6-$F139+1)/($J139*($J139+1)/2)*$D139))+($K139="custom")*CustCF!DH139</f>
        <v>0</v>
      </c>
      <c r="DO139" s="95">
        <f>($K139="Bell Curve")*(_xlfn.NORM.DIST(AND(DO$6&gt;=$F139,DO$6&lt;=$H139)*(DO$6-$F139+1),$J139/2,$M139,TRUE)-_xlfn.NORM.DIST(AND(DO$6&gt;=$F139,DO$6&lt;=$H139)*(DN$6-$F139+1),$J139/2,$M139,TRUE))/(1-2*_xlfn.NORM.DIST(0,$J139/2,$M139,TRUE))*$D139+($K139="Steady Growth")*(AND(DO$6&gt;=$F139,DO$6&lt;=$H139)*((DO$6-$F139+1)/($J139*($J139+1)/2)*$D139))+($K139="custom")*CustCF!DI139</f>
        <v>0</v>
      </c>
      <c r="DP139" s="95">
        <f>($K139="Bell Curve")*(_xlfn.NORM.DIST(AND(DP$6&gt;=$F139,DP$6&lt;=$H139)*(DP$6-$F139+1),$J139/2,$M139,TRUE)-_xlfn.NORM.DIST(AND(DP$6&gt;=$F139,DP$6&lt;=$H139)*(DO$6-$F139+1),$J139/2,$M139,TRUE))/(1-2*_xlfn.NORM.DIST(0,$J139/2,$M139,TRUE))*$D139+($K139="Steady Growth")*(AND(DP$6&gt;=$F139,DP$6&lt;=$H139)*((DP$6-$F139+1)/($J139*($J139+1)/2)*$D139))+($K139="custom")*CustCF!DJ139</f>
        <v>0</v>
      </c>
      <c r="DQ139" s="95">
        <f>($K139="Bell Curve")*(_xlfn.NORM.DIST(AND(DQ$6&gt;=$F139,DQ$6&lt;=$H139)*(DQ$6-$F139+1),$J139/2,$M139,TRUE)-_xlfn.NORM.DIST(AND(DQ$6&gt;=$F139,DQ$6&lt;=$H139)*(DP$6-$F139+1),$J139/2,$M139,TRUE))/(1-2*_xlfn.NORM.DIST(0,$J139/2,$M139,TRUE))*$D139+($K139="Steady Growth")*(AND(DQ$6&gt;=$F139,DQ$6&lt;=$H139)*((DQ$6-$F139+1)/($J139*($J139+1)/2)*$D139))+($K139="custom")*CustCF!DK139</f>
        <v>0</v>
      </c>
      <c r="DR139" s="95">
        <f>($K139="Bell Curve")*(_xlfn.NORM.DIST(AND(DR$6&gt;=$F139,DR$6&lt;=$H139)*(DR$6-$F139+1),$J139/2,$M139,TRUE)-_xlfn.NORM.DIST(AND(DR$6&gt;=$F139,DR$6&lt;=$H139)*(DQ$6-$F139+1),$J139/2,$M139,TRUE))/(1-2*_xlfn.NORM.DIST(0,$J139/2,$M139,TRUE))*$D139+($K139="Steady Growth")*(AND(DR$6&gt;=$F139,DR$6&lt;=$H139)*((DR$6-$F139+1)/($J139*($J139+1)/2)*$D139))+($K139="custom")*CustCF!DL139</f>
        <v>0</v>
      </c>
      <c r="DS139" s="95">
        <f>($K139="Bell Curve")*(_xlfn.NORM.DIST(AND(DS$6&gt;=$F139,DS$6&lt;=$H139)*(DS$6-$F139+1),$J139/2,$M139,TRUE)-_xlfn.NORM.DIST(AND(DS$6&gt;=$F139,DS$6&lt;=$H139)*(DR$6-$F139+1),$J139/2,$M139,TRUE))/(1-2*_xlfn.NORM.DIST(0,$J139/2,$M139,TRUE))*$D139+($K139="Steady Growth")*(AND(DS$6&gt;=$F139,DS$6&lt;=$H139)*((DS$6-$F139+1)/($J139*($J139+1)/2)*$D139))+($K139="custom")*CustCF!DM139</f>
        <v>0</v>
      </c>
      <c r="DT139" s="95">
        <f>($K139="Bell Curve")*(_xlfn.NORM.DIST(AND(DT$6&gt;=$F139,DT$6&lt;=$H139)*(DT$6-$F139+1),$J139/2,$M139,TRUE)-_xlfn.NORM.DIST(AND(DT$6&gt;=$F139,DT$6&lt;=$H139)*(DS$6-$F139+1),$J139/2,$M139,TRUE))/(1-2*_xlfn.NORM.DIST(0,$J139/2,$M139,TRUE))*$D139+($K139="Steady Growth")*(AND(DT$6&gt;=$F139,DT$6&lt;=$H139)*((DT$6-$F139+1)/($J139*($J139+1)/2)*$D139))+($K139="custom")*CustCF!DN139</f>
        <v>0</v>
      </c>
      <c r="DU139" s="95">
        <f>($K139="Bell Curve")*(_xlfn.NORM.DIST(AND(DU$6&gt;=$F139,DU$6&lt;=$H139)*(DU$6-$F139+1),$J139/2,$M139,TRUE)-_xlfn.NORM.DIST(AND(DU$6&gt;=$F139,DU$6&lt;=$H139)*(DT$6-$F139+1),$J139/2,$M139,TRUE))/(1-2*_xlfn.NORM.DIST(0,$J139/2,$M139,TRUE))*$D139+($K139="Steady Growth")*(AND(DU$6&gt;=$F139,DU$6&lt;=$H139)*((DU$6-$F139+1)/($J139*($J139+1)/2)*$D139))+($K139="custom")*CustCF!DO139</f>
        <v>0</v>
      </c>
      <c r="DV139" s="95">
        <f>($K139="Bell Curve")*(_xlfn.NORM.DIST(AND(DV$6&gt;=$F139,DV$6&lt;=$H139)*(DV$6-$F139+1),$J139/2,$M139,TRUE)-_xlfn.NORM.DIST(AND(DV$6&gt;=$F139,DV$6&lt;=$H139)*(DU$6-$F139+1),$J139/2,$M139,TRUE))/(1-2*_xlfn.NORM.DIST(0,$J139/2,$M139,TRUE))*$D139+($K139="Steady Growth")*(AND(DV$6&gt;=$F139,DV$6&lt;=$H139)*((DV$6-$F139+1)/($J139*($J139+1)/2)*$D139))+($K139="custom")*CustCF!DP139</f>
        <v>0</v>
      </c>
      <c r="DW139" s="95">
        <f>($K139="Bell Curve")*(_xlfn.NORM.DIST(AND(DW$6&gt;=$F139,DW$6&lt;=$H139)*(DW$6-$F139+1),$J139/2,$M139,TRUE)-_xlfn.NORM.DIST(AND(DW$6&gt;=$F139,DW$6&lt;=$H139)*(DV$6-$F139+1),$J139/2,$M139,TRUE))/(1-2*_xlfn.NORM.DIST(0,$J139/2,$M139,TRUE))*$D139+($K139="Steady Growth")*(AND(DW$6&gt;=$F139,DW$6&lt;=$H139)*((DW$6-$F139+1)/($J139*($J139+1)/2)*$D139))+($K139="custom")*CustCF!DQ139</f>
        <v>0</v>
      </c>
      <c r="DX139" s="95">
        <f>($K139="Bell Curve")*(_xlfn.NORM.DIST(AND(DX$6&gt;=$F139,DX$6&lt;=$H139)*(DX$6-$F139+1),$J139/2,$M139,TRUE)-_xlfn.NORM.DIST(AND(DX$6&gt;=$F139,DX$6&lt;=$H139)*(DW$6-$F139+1),$J139/2,$M139,TRUE))/(1-2*_xlfn.NORM.DIST(0,$J139/2,$M139,TRUE))*$D139+($K139="Steady Growth")*(AND(DX$6&gt;=$F139,DX$6&lt;=$H139)*((DX$6-$F139+1)/($J139*($J139+1)/2)*$D139))+($K139="custom")*CustCF!DR139</f>
        <v>0</v>
      </c>
      <c r="DY139" s="95">
        <f>($K139="Bell Curve")*(_xlfn.NORM.DIST(AND(DY$6&gt;=$F139,DY$6&lt;=$H139)*(DY$6-$F139+1),$J139/2,$M139,TRUE)-_xlfn.NORM.DIST(AND(DY$6&gt;=$F139,DY$6&lt;=$H139)*(DX$6-$F139+1),$J139/2,$M139,TRUE))/(1-2*_xlfn.NORM.DIST(0,$J139/2,$M139,TRUE))*$D139+($K139="Steady Growth")*(AND(DY$6&gt;=$F139,DY$6&lt;=$H139)*((DY$6-$F139+1)/($J139*($J139+1)/2)*$D139))+($K139="custom")*CustCF!DS139</f>
        <v>0</v>
      </c>
      <c r="DZ139" s="95">
        <f>($K139="Bell Curve")*(_xlfn.NORM.DIST(AND(DZ$6&gt;=$F139,DZ$6&lt;=$H139)*(DZ$6-$F139+1),$J139/2,$M139,TRUE)-_xlfn.NORM.DIST(AND(DZ$6&gt;=$F139,DZ$6&lt;=$H139)*(DY$6-$F139+1),$J139/2,$M139,TRUE))/(1-2*_xlfn.NORM.DIST(0,$J139/2,$M139,TRUE))*$D139+($K139="Steady Growth")*(AND(DZ$6&gt;=$F139,DZ$6&lt;=$H139)*((DZ$6-$F139+1)/($J139*($J139+1)/2)*$D139))+($K139="custom")*CustCF!DT139</f>
        <v>0</v>
      </c>
      <c r="EA139" s="95">
        <f>($K139="Bell Curve")*(_xlfn.NORM.DIST(AND(EA$6&gt;=$F139,EA$6&lt;=$H139)*(EA$6-$F139+1),$J139/2,$M139,TRUE)-_xlfn.NORM.DIST(AND(EA$6&gt;=$F139,EA$6&lt;=$H139)*(DZ$6-$F139+1),$J139/2,$M139,TRUE))/(1-2*_xlfn.NORM.DIST(0,$J139/2,$M139,TRUE))*$D139+($K139="Steady Growth")*(AND(EA$6&gt;=$F139,EA$6&lt;=$H139)*((EA$6-$F139+1)/($J139*($J139+1)/2)*$D139))+($K139="custom")*CustCF!DU139</f>
        <v>0</v>
      </c>
      <c r="EB139" s="95">
        <f>($K139="Bell Curve")*(_xlfn.NORM.DIST(AND(EB$6&gt;=$F139,EB$6&lt;=$H139)*(EB$6-$F139+1),$J139/2,$M139,TRUE)-_xlfn.NORM.DIST(AND(EB$6&gt;=$F139,EB$6&lt;=$H139)*(EA$6-$F139+1),$J139/2,$M139,TRUE))/(1-2*_xlfn.NORM.DIST(0,$J139/2,$M139,TRUE))*$D139+($K139="Steady Growth")*(AND(EB$6&gt;=$F139,EB$6&lt;=$H139)*((EB$6-$F139+1)/($J139*($J139+1)/2)*$D139))+($K139="custom")*CustCF!DV139</f>
        <v>0</v>
      </c>
      <c r="EC139" s="95">
        <f>($K139="Bell Curve")*(_xlfn.NORM.DIST(AND(EC$6&gt;=$F139,EC$6&lt;=$H139)*(EC$6-$F139+1),$J139/2,$M139,TRUE)-_xlfn.NORM.DIST(AND(EC$6&gt;=$F139,EC$6&lt;=$H139)*(EB$6-$F139+1),$J139/2,$M139,TRUE))/(1-2*_xlfn.NORM.DIST(0,$J139/2,$M139,TRUE))*$D139+($K139="Steady Growth")*(AND(EC$6&gt;=$F139,EC$6&lt;=$H139)*((EC$6-$F139+1)/($J139*($J139+1)/2)*$D139))+($K139="custom")*CustCF!DW139</f>
        <v>0</v>
      </c>
      <c r="ED139" s="95">
        <f>($K139="Bell Curve")*(_xlfn.NORM.DIST(AND(ED$6&gt;=$F139,ED$6&lt;=$H139)*(ED$6-$F139+1),$J139/2,$M139,TRUE)-_xlfn.NORM.DIST(AND(ED$6&gt;=$F139,ED$6&lt;=$H139)*(EC$6-$F139+1),$J139/2,$M139,TRUE))/(1-2*_xlfn.NORM.DIST(0,$J139/2,$M139,TRUE))*$D139+($K139="Steady Growth")*(AND(ED$6&gt;=$F139,ED$6&lt;=$H139)*((ED$6-$F139+1)/($J139*($J139+1)/2)*$D139))+($K139="custom")*CustCF!DX139</f>
        <v>0</v>
      </c>
      <c r="EE139" s="95">
        <f>($K139="Bell Curve")*(_xlfn.NORM.DIST(AND(EE$6&gt;=$F139,EE$6&lt;=$H139)*(EE$6-$F139+1),$J139/2,$M139,TRUE)-_xlfn.NORM.DIST(AND(EE$6&gt;=$F139,EE$6&lt;=$H139)*(ED$6-$F139+1),$J139/2,$M139,TRUE))/(1-2*_xlfn.NORM.DIST(0,$J139/2,$M139,TRUE))*$D139+($K139="Steady Growth")*(AND(EE$6&gt;=$F139,EE$6&lt;=$H139)*((EE$6-$F139+1)/($J139*($J139+1)/2)*$D139))+($K139="custom")*CustCF!DY139</f>
        <v>0</v>
      </c>
      <c r="EF139" s="95">
        <f>($K139="Bell Curve")*(_xlfn.NORM.DIST(AND(EF$6&gt;=$F139,EF$6&lt;=$H139)*(EF$6-$F139+1),$J139/2,$M139,TRUE)-_xlfn.NORM.DIST(AND(EF$6&gt;=$F139,EF$6&lt;=$H139)*(EE$6-$F139+1),$J139/2,$M139,TRUE))/(1-2*_xlfn.NORM.DIST(0,$J139/2,$M139,TRUE))*$D139+($K139="Steady Growth")*(AND(EF$6&gt;=$F139,EF$6&lt;=$H139)*((EF$6-$F139+1)/($J139*($J139+1)/2)*$D139))+($K139="custom")*CustCF!DZ139</f>
        <v>0</v>
      </c>
      <c r="EG139" s="95">
        <f>($K139="Bell Curve")*(_xlfn.NORM.DIST(AND(EG$6&gt;=$F139,EG$6&lt;=$H139)*(EG$6-$F139+1),$J139/2,$M139,TRUE)-_xlfn.NORM.DIST(AND(EG$6&gt;=$F139,EG$6&lt;=$H139)*(EF$6-$F139+1),$J139/2,$M139,TRUE))/(1-2*_xlfn.NORM.DIST(0,$J139/2,$M139,TRUE))*$D139+($K139="Steady Growth")*(AND(EG$6&gt;=$F139,EG$6&lt;=$H139)*((EG$6-$F139+1)/($J139*($J139+1)/2)*$D139))+($K139="custom")*CustCF!EA139</f>
        <v>0</v>
      </c>
      <c r="EH139" s="95">
        <f>($K139="Bell Curve")*(_xlfn.NORM.DIST(AND(EH$6&gt;=$F139,EH$6&lt;=$H139)*(EH$6-$F139+1),$J139/2,$M139,TRUE)-_xlfn.NORM.DIST(AND(EH$6&gt;=$F139,EH$6&lt;=$H139)*(EG$6-$F139+1),$J139/2,$M139,TRUE))/(1-2*_xlfn.NORM.DIST(0,$J139/2,$M139,TRUE))*$D139+($K139="Steady Growth")*(AND(EH$6&gt;=$F139,EH$6&lt;=$H139)*((EH$6-$F139+1)/($J139*($J139+1)/2)*$D139))+($K139="custom")*CustCF!EB139</f>
        <v>0</v>
      </c>
      <c r="EI139" s="95">
        <f>($K139="Bell Curve")*(_xlfn.NORM.DIST(AND(EI$6&gt;=$F139,EI$6&lt;=$H139)*(EI$6-$F139+1),$J139/2,$M139,TRUE)-_xlfn.NORM.DIST(AND(EI$6&gt;=$F139,EI$6&lt;=$H139)*(EH$6-$F139+1),$J139/2,$M139,TRUE))/(1-2*_xlfn.NORM.DIST(0,$J139/2,$M139,TRUE))*$D139+($K139="Steady Growth")*(AND(EI$6&gt;=$F139,EI$6&lt;=$H139)*((EI$6-$F139+1)/($J139*($J139+1)/2)*$D139))+($K139="custom")*CustCF!EC139</f>
        <v>0</v>
      </c>
      <c r="EJ139" s="95">
        <f>($K139="Bell Curve")*(_xlfn.NORM.DIST(AND(EJ$6&gt;=$F139,EJ$6&lt;=$H139)*(EJ$6-$F139+1),$J139/2,$M139,TRUE)-_xlfn.NORM.DIST(AND(EJ$6&gt;=$F139,EJ$6&lt;=$H139)*(EI$6-$F139+1),$J139/2,$M139,TRUE))/(1-2*_xlfn.NORM.DIST(0,$J139/2,$M139,TRUE))*$D139+($K139="Steady Growth")*(AND(EJ$6&gt;=$F139,EJ$6&lt;=$H139)*((EJ$6-$F139+1)/($J139*($J139+1)/2)*$D139))+($K139="custom")*CustCF!ED139</f>
        <v>0</v>
      </c>
      <c r="EK139" s="95">
        <f>($K139="Bell Curve")*(_xlfn.NORM.DIST(AND(EK$6&gt;=$F139,EK$6&lt;=$H139)*(EK$6-$F139+1),$J139/2,$M139,TRUE)-_xlfn.NORM.DIST(AND(EK$6&gt;=$F139,EK$6&lt;=$H139)*(EJ$6-$F139+1),$J139/2,$M139,TRUE))/(1-2*_xlfn.NORM.DIST(0,$J139/2,$M139,TRUE))*$D139+($K139="Steady Growth")*(AND(EK$6&gt;=$F139,EK$6&lt;=$H139)*((EK$6-$F139+1)/($J139*($J139+1)/2)*$D139))+($K139="custom")*CustCF!EE139</f>
        <v>0</v>
      </c>
      <c r="EL139" s="95">
        <f>($K139="Bell Curve")*(_xlfn.NORM.DIST(AND(EL$6&gt;=$F139,EL$6&lt;=$H139)*(EL$6-$F139+1),$J139/2,$M139,TRUE)-_xlfn.NORM.DIST(AND(EL$6&gt;=$F139,EL$6&lt;=$H139)*(EK$6-$F139+1),$J139/2,$M139,TRUE))/(1-2*_xlfn.NORM.DIST(0,$J139/2,$M139,TRUE))*$D139+($K139="Steady Growth")*(AND(EL$6&gt;=$F139,EL$6&lt;=$H139)*((EL$6-$F139+1)/($J139*($J139+1)/2)*$D139))+($K139="custom")*CustCF!EF139</f>
        <v>0</v>
      </c>
      <c r="EM139" s="95">
        <f>($K139="Bell Curve")*(_xlfn.NORM.DIST(AND(EM$6&gt;=$F139,EM$6&lt;=$H139)*(EM$6-$F139+1),$J139/2,$M139,TRUE)-_xlfn.NORM.DIST(AND(EM$6&gt;=$F139,EM$6&lt;=$H139)*(EL$6-$F139+1),$J139/2,$M139,TRUE))/(1-2*_xlfn.NORM.DIST(0,$J139/2,$M139,TRUE))*$D139+($K139="Steady Growth")*(AND(EM$6&gt;=$F139,EM$6&lt;=$H139)*((EM$6-$F139+1)/($J139*($J139+1)/2)*$D139))+($K139="custom")*CustCF!EG139</f>
        <v>0</v>
      </c>
      <c r="EN139" s="95">
        <f>($K139="Bell Curve")*(_xlfn.NORM.DIST(AND(EN$6&gt;=$F139,EN$6&lt;=$H139)*(EN$6-$F139+1),$J139/2,$M139,TRUE)-_xlfn.NORM.DIST(AND(EN$6&gt;=$F139,EN$6&lt;=$H139)*(EM$6-$F139+1),$J139/2,$M139,TRUE))/(1-2*_xlfn.NORM.DIST(0,$J139/2,$M139,TRUE))*$D139+($K139="Steady Growth")*(AND(EN$6&gt;=$F139,EN$6&lt;=$H139)*((EN$6-$F139+1)/($J139*($J139+1)/2)*$D139))+($K139="custom")*CustCF!EH139</f>
        <v>0</v>
      </c>
      <c r="EO139" s="95">
        <f>($K139="Bell Curve")*(_xlfn.NORM.DIST(AND(EO$6&gt;=$F139,EO$6&lt;=$H139)*(EO$6-$F139+1),$J139/2,$M139,TRUE)-_xlfn.NORM.DIST(AND(EO$6&gt;=$F139,EO$6&lt;=$H139)*(EN$6-$F139+1),$J139/2,$M139,TRUE))/(1-2*_xlfn.NORM.DIST(0,$J139/2,$M139,TRUE))*$D139+($K139="Steady Growth")*(AND(EO$6&gt;=$F139,EO$6&lt;=$H139)*((EO$6-$F139+1)/($J139*($J139+1)/2)*$D139))+($K139="custom")*CustCF!EI139</f>
        <v>0</v>
      </c>
      <c r="EP139" s="95">
        <f>($K139="Bell Curve")*(_xlfn.NORM.DIST(AND(EP$6&gt;=$F139,EP$6&lt;=$H139)*(EP$6-$F139+1),$J139/2,$M139,TRUE)-_xlfn.NORM.DIST(AND(EP$6&gt;=$F139,EP$6&lt;=$H139)*(EO$6-$F139+1),$J139/2,$M139,TRUE))/(1-2*_xlfn.NORM.DIST(0,$J139/2,$M139,TRUE))*$D139+($K139="Steady Growth")*(AND(EP$6&gt;=$F139,EP$6&lt;=$H139)*((EP$6-$F139+1)/($J139*($J139+1)/2)*$D139))+($K139="custom")*CustCF!EJ139</f>
        <v>0</v>
      </c>
      <c r="EQ139" s="95">
        <f>($K139="Bell Curve")*(_xlfn.NORM.DIST(AND(EQ$6&gt;=$F139,EQ$6&lt;=$H139)*(EQ$6-$F139+1),$J139/2,$M139,TRUE)-_xlfn.NORM.DIST(AND(EQ$6&gt;=$F139,EQ$6&lt;=$H139)*(EP$6-$F139+1),$J139/2,$M139,TRUE))/(1-2*_xlfn.NORM.DIST(0,$J139/2,$M139,TRUE))*$D139+($K139="Steady Growth")*(AND(EQ$6&gt;=$F139,EQ$6&lt;=$H139)*((EQ$6-$F139+1)/($J139*($J139+1)/2)*$D139))+($K139="custom")*CustCF!EK139</f>
        <v>0</v>
      </c>
      <c r="ER139" s="95">
        <f>($K139="Bell Curve")*(_xlfn.NORM.DIST(AND(ER$6&gt;=$F139,ER$6&lt;=$H139)*(ER$6-$F139+1),$J139/2,$M139,TRUE)-_xlfn.NORM.DIST(AND(ER$6&gt;=$F139,ER$6&lt;=$H139)*(EQ$6-$F139+1),$J139/2,$M139,TRUE))/(1-2*_xlfn.NORM.DIST(0,$J139/2,$M139,TRUE))*$D139+($K139="Steady Growth")*(AND(ER$6&gt;=$F139,ER$6&lt;=$H139)*((ER$6-$F139+1)/($J139*($J139+1)/2)*$D139))+($K139="custom")*CustCF!EL139</f>
        <v>0</v>
      </c>
      <c r="ES139" s="95">
        <f>($K139="Bell Curve")*(_xlfn.NORM.DIST(AND(ES$6&gt;=$F139,ES$6&lt;=$H139)*(ES$6-$F139+1),$J139/2,$M139,TRUE)-_xlfn.NORM.DIST(AND(ES$6&gt;=$F139,ES$6&lt;=$H139)*(ER$6-$F139+1),$J139/2,$M139,TRUE))/(1-2*_xlfn.NORM.DIST(0,$J139/2,$M139,TRUE))*$D139+($K139="Steady Growth")*(AND(ES$6&gt;=$F139,ES$6&lt;=$H139)*((ES$6-$F139+1)/($J139*($J139+1)/2)*$D139))+($K139="custom")*CustCF!EM139</f>
        <v>0</v>
      </c>
      <c r="ET139" s="95">
        <f>($K139="Bell Curve")*(_xlfn.NORM.DIST(AND(ET$6&gt;=$F139,ET$6&lt;=$H139)*(ET$6-$F139+1),$J139/2,$M139,TRUE)-_xlfn.NORM.DIST(AND(ET$6&gt;=$F139,ET$6&lt;=$H139)*(ES$6-$F139+1),$J139/2,$M139,TRUE))/(1-2*_xlfn.NORM.DIST(0,$J139/2,$M139,TRUE))*$D139+($K139="Steady Growth")*(AND(ET$6&gt;=$F139,ET$6&lt;=$H139)*((ET$6-$F139+1)/($J139*($J139+1)/2)*$D139))+($K139="custom")*CustCF!EN139</f>
        <v>0</v>
      </c>
      <c r="EU139" s="95">
        <f>($K139="Bell Curve")*(_xlfn.NORM.DIST(AND(EU$6&gt;=$F139,EU$6&lt;=$H139)*(EU$6-$F139+1),$J139/2,$M139,TRUE)-_xlfn.NORM.DIST(AND(EU$6&gt;=$F139,EU$6&lt;=$H139)*(ET$6-$F139+1),$J139/2,$M139,TRUE))/(1-2*_xlfn.NORM.DIST(0,$J139/2,$M139,TRUE))*$D139+($K139="Steady Growth")*(AND(EU$6&gt;=$F139,EU$6&lt;=$H139)*((EU$6-$F139+1)/($J139*($J139+1)/2)*$D139))+($K139="custom")*CustCF!EO139</f>
        <v>0</v>
      </c>
      <c r="EV139" s="95">
        <f>($K139="Bell Curve")*(_xlfn.NORM.DIST(AND(EV$6&gt;=$F139,EV$6&lt;=$H139)*(EV$6-$F139+1),$J139/2,$M139,TRUE)-_xlfn.NORM.DIST(AND(EV$6&gt;=$F139,EV$6&lt;=$H139)*(EU$6-$F139+1),$J139/2,$M139,TRUE))/(1-2*_xlfn.NORM.DIST(0,$J139/2,$M139,TRUE))*$D139+($K139="Steady Growth")*(AND(EV$6&gt;=$F139,EV$6&lt;=$H139)*((EV$6-$F139+1)/($J139*($J139+1)/2)*$D139))+($K139="custom")*CustCF!EP139</f>
        <v>0</v>
      </c>
      <c r="EW139" s="95">
        <f>($K139="Bell Curve")*(_xlfn.NORM.DIST(AND(EW$6&gt;=$F139,EW$6&lt;=$H139)*(EW$6-$F139+1),$J139/2,$M139,TRUE)-_xlfn.NORM.DIST(AND(EW$6&gt;=$F139,EW$6&lt;=$H139)*(EV$6-$F139+1),$J139/2,$M139,TRUE))/(1-2*_xlfn.NORM.DIST(0,$J139/2,$M139,TRUE))*$D139+($K139="Steady Growth")*(AND(EW$6&gt;=$F139,EW$6&lt;=$H139)*((EW$6-$F139+1)/($J139*($J139+1)/2)*$D139))+($K139="custom")*CustCF!EQ139</f>
        <v>0</v>
      </c>
      <c r="EX139" s="95">
        <f>($K139="Bell Curve")*(_xlfn.NORM.DIST(AND(EX$6&gt;=$F139,EX$6&lt;=$H139)*(EX$6-$F139+1),$J139/2,$M139,TRUE)-_xlfn.NORM.DIST(AND(EX$6&gt;=$F139,EX$6&lt;=$H139)*(EW$6-$F139+1),$J139/2,$M139,TRUE))/(1-2*_xlfn.NORM.DIST(0,$J139/2,$M139,TRUE))*$D139+($K139="Steady Growth")*(AND(EX$6&gt;=$F139,EX$6&lt;=$H139)*((EX$6-$F139+1)/($J139*($J139+1)/2)*$D139))+($K139="custom")*CustCF!ER139</f>
        <v>0</v>
      </c>
      <c r="EY139" s="95">
        <f>($K139="Bell Curve")*(_xlfn.NORM.DIST(AND(EY$6&gt;=$F139,EY$6&lt;=$H139)*(EY$6-$F139+1),$J139/2,$M139,TRUE)-_xlfn.NORM.DIST(AND(EY$6&gt;=$F139,EY$6&lt;=$H139)*(EX$6-$F139+1),$J139/2,$M139,TRUE))/(1-2*_xlfn.NORM.DIST(0,$J139/2,$M139,TRUE))*$D139+($K139="Steady Growth")*(AND(EY$6&gt;=$F139,EY$6&lt;=$H139)*((EY$6-$F139+1)/($J139*($J139+1)/2)*$D139))+($K139="custom")*CustCF!ES139</f>
        <v>0</v>
      </c>
      <c r="EZ139" s="95">
        <f>($K139="Bell Curve")*(_xlfn.NORM.DIST(AND(EZ$6&gt;=$F139,EZ$6&lt;=$H139)*(EZ$6-$F139+1),$J139/2,$M139,TRUE)-_xlfn.NORM.DIST(AND(EZ$6&gt;=$F139,EZ$6&lt;=$H139)*(EY$6-$F139+1),$J139/2,$M139,TRUE))/(1-2*_xlfn.NORM.DIST(0,$J139/2,$M139,TRUE))*$D139+($K139="Steady Growth")*(AND(EZ$6&gt;=$F139,EZ$6&lt;=$H139)*((EZ$6-$F139+1)/($J139*($J139+1)/2)*$D139))+($K139="custom")*CustCF!ET139</f>
        <v>0</v>
      </c>
      <c r="FA139" s="95">
        <f>($K139="Bell Curve")*(_xlfn.NORM.DIST(AND(FA$6&gt;=$F139,FA$6&lt;=$H139)*(FA$6-$F139+1),$J139/2,$M139,TRUE)-_xlfn.NORM.DIST(AND(FA$6&gt;=$F139,FA$6&lt;=$H139)*(EZ$6-$F139+1),$J139/2,$M139,TRUE))/(1-2*_xlfn.NORM.DIST(0,$J139/2,$M139,TRUE))*$D139+($K139="Steady Growth")*(AND(FA$6&gt;=$F139,FA$6&lt;=$H139)*((FA$6-$F139+1)/($J139*($J139+1)/2)*$D139))+($K139="custom")*CustCF!EU139</f>
        <v>0</v>
      </c>
      <c r="FB139" s="95">
        <f>($K139="Bell Curve")*(_xlfn.NORM.DIST(AND(FB$6&gt;=$F139,FB$6&lt;=$H139)*(FB$6-$F139+1),$J139/2,$M139,TRUE)-_xlfn.NORM.DIST(AND(FB$6&gt;=$F139,FB$6&lt;=$H139)*(FA$6-$F139+1),$J139/2,$M139,TRUE))/(1-2*_xlfn.NORM.DIST(0,$J139/2,$M139,TRUE))*$D139+($K139="Steady Growth")*(AND(FB$6&gt;=$F139,FB$6&lt;=$H139)*((FB$6-$F139+1)/($J139*($J139+1)/2)*$D139))+($K139="custom")*CustCF!EV139</f>
        <v>0</v>
      </c>
      <c r="FC139" s="95">
        <f>($K139="Bell Curve")*(_xlfn.NORM.DIST(AND(FC$6&gt;=$F139,FC$6&lt;=$H139)*(FC$6-$F139+1),$J139/2,$M139,TRUE)-_xlfn.NORM.DIST(AND(FC$6&gt;=$F139,FC$6&lt;=$H139)*(FB$6-$F139+1),$J139/2,$M139,TRUE))/(1-2*_xlfn.NORM.DIST(0,$J139/2,$M139,TRUE))*$D139+($K139="Steady Growth")*(AND(FC$6&gt;=$F139,FC$6&lt;=$H139)*((FC$6-$F139+1)/($J139*($J139+1)/2)*$D139))+($K139="custom")*CustCF!EW139</f>
        <v>0</v>
      </c>
      <c r="FD139" s="95">
        <f>($K139="Bell Curve")*(_xlfn.NORM.DIST(AND(FD$6&gt;=$F139,FD$6&lt;=$H139)*(FD$6-$F139+1),$J139/2,$M139,TRUE)-_xlfn.NORM.DIST(AND(FD$6&gt;=$F139,FD$6&lt;=$H139)*(FC$6-$F139+1),$J139/2,$M139,TRUE))/(1-2*_xlfn.NORM.DIST(0,$J139/2,$M139,TRUE))*$D139+($K139="Steady Growth")*(AND(FD$6&gt;=$F139,FD$6&lt;=$H139)*((FD$6-$F139+1)/($J139*($J139+1)/2)*$D139))+($K139="custom")*CustCF!EX139</f>
        <v>0</v>
      </c>
      <c r="FE139" s="95">
        <f>($K139="Bell Curve")*(_xlfn.NORM.DIST(AND(FE$6&gt;=$F139,FE$6&lt;=$H139)*(FE$6-$F139+1),$J139/2,$M139,TRUE)-_xlfn.NORM.DIST(AND(FE$6&gt;=$F139,FE$6&lt;=$H139)*(FD$6-$F139+1),$J139/2,$M139,TRUE))/(1-2*_xlfn.NORM.DIST(0,$J139/2,$M139,TRUE))*$D139+($K139="Steady Growth")*(AND(FE$6&gt;=$F139,FE$6&lt;=$H139)*((FE$6-$F139+1)/($J139*($J139+1)/2)*$D139))+($K139="custom")*CustCF!EY139</f>
        <v>0</v>
      </c>
      <c r="FF139" s="95">
        <f>($K139="Bell Curve")*(_xlfn.NORM.DIST(AND(FF$6&gt;=$F139,FF$6&lt;=$H139)*(FF$6-$F139+1),$J139/2,$M139,TRUE)-_xlfn.NORM.DIST(AND(FF$6&gt;=$F139,FF$6&lt;=$H139)*(FE$6-$F139+1),$J139/2,$M139,TRUE))/(1-2*_xlfn.NORM.DIST(0,$J139/2,$M139,TRUE))*$D139+($K139="Steady Growth")*(AND(FF$6&gt;=$F139,FF$6&lt;=$H139)*((FF$6-$F139+1)/($J139*($J139+1)/2)*$D139))+($K139="custom")*CustCF!EZ139</f>
        <v>0</v>
      </c>
      <c r="FG139" s="95">
        <f>($K139="Bell Curve")*(_xlfn.NORM.DIST(AND(FG$6&gt;=$F139,FG$6&lt;=$H139)*(FG$6-$F139+1),$J139/2,$M139,TRUE)-_xlfn.NORM.DIST(AND(FG$6&gt;=$F139,FG$6&lt;=$H139)*(FF$6-$F139+1),$J139/2,$M139,TRUE))/(1-2*_xlfn.NORM.DIST(0,$J139/2,$M139,TRUE))*$D139+($K139="Steady Growth")*(AND(FG$6&gt;=$F139,FG$6&lt;=$H139)*((FG$6-$F139+1)/($J139*($J139+1)/2)*$D139))+($K139="custom")*CustCF!FA139</f>
        <v>0</v>
      </c>
      <c r="FH139" s="95">
        <f>($K139="Bell Curve")*(_xlfn.NORM.DIST(AND(FH$6&gt;=$F139,FH$6&lt;=$H139)*(FH$6-$F139+1),$J139/2,$M139,TRUE)-_xlfn.NORM.DIST(AND(FH$6&gt;=$F139,FH$6&lt;=$H139)*(FG$6-$F139+1),$J139/2,$M139,TRUE))/(1-2*_xlfn.NORM.DIST(0,$J139/2,$M139,TRUE))*$D139+($K139="Steady Growth")*(AND(FH$6&gt;=$F139,FH$6&lt;=$H139)*((FH$6-$F139+1)/($J139*($J139+1)/2)*$D139))+($K139="custom")*CustCF!FB139</f>
        <v>0</v>
      </c>
      <c r="FI139" s="95">
        <f>($K139="Bell Curve")*(_xlfn.NORM.DIST(AND(FI$6&gt;=$F139,FI$6&lt;=$H139)*(FI$6-$F139+1),$J139/2,$M139,TRUE)-_xlfn.NORM.DIST(AND(FI$6&gt;=$F139,FI$6&lt;=$H139)*(FH$6-$F139+1),$J139/2,$M139,TRUE))/(1-2*_xlfn.NORM.DIST(0,$J139/2,$M139,TRUE))*$D139+($K139="Steady Growth")*(AND(FI$6&gt;=$F139,FI$6&lt;=$H139)*((FI$6-$F139+1)/($J139*($J139+1)/2)*$D139))+($K139="custom")*CustCF!FC139</f>
        <v>0</v>
      </c>
      <c r="FJ139" s="95">
        <f>($K139="Bell Curve")*(_xlfn.NORM.DIST(AND(FJ$6&gt;=$F139,FJ$6&lt;=$H139)*(FJ$6-$F139+1),$J139/2,$M139,TRUE)-_xlfn.NORM.DIST(AND(FJ$6&gt;=$F139,FJ$6&lt;=$H139)*(FI$6-$F139+1),$J139/2,$M139,TRUE))/(1-2*_xlfn.NORM.DIST(0,$J139/2,$M139,TRUE))*$D139+($K139="Steady Growth")*(AND(FJ$6&gt;=$F139,FJ$6&lt;=$H139)*((FJ$6-$F139+1)/($J139*($J139+1)/2)*$D139))+($K139="custom")*CustCF!FD139</f>
        <v>0</v>
      </c>
      <c r="FK139" s="95">
        <f>($K139="Bell Curve")*(_xlfn.NORM.DIST(AND(FK$6&gt;=$F139,FK$6&lt;=$H139)*(FK$6-$F139+1),$J139/2,$M139,TRUE)-_xlfn.NORM.DIST(AND(FK$6&gt;=$F139,FK$6&lt;=$H139)*(FJ$6-$F139+1),$J139/2,$M139,TRUE))/(1-2*_xlfn.NORM.DIST(0,$J139/2,$M139,TRUE))*$D139+($K139="Steady Growth")*(AND(FK$6&gt;=$F139,FK$6&lt;=$H139)*((FK$6-$F139+1)/($J139*($J139+1)/2)*$D139))+($K139="custom")*CustCF!FE139</f>
        <v>0</v>
      </c>
      <c r="FL139" s="95">
        <f>($K139="Bell Curve")*(_xlfn.NORM.DIST(AND(FL$6&gt;=$F139,FL$6&lt;=$H139)*(FL$6-$F139+1),$J139/2,$M139,TRUE)-_xlfn.NORM.DIST(AND(FL$6&gt;=$F139,FL$6&lt;=$H139)*(FK$6-$F139+1),$J139/2,$M139,TRUE))/(1-2*_xlfn.NORM.DIST(0,$J139/2,$M139,TRUE))*$D139+($K139="Steady Growth")*(AND(FL$6&gt;=$F139,FL$6&lt;=$H139)*((FL$6-$F139+1)/($J139*($J139+1)/2)*$D139))+($K139="custom")*CustCF!FF139</f>
        <v>0</v>
      </c>
      <c r="FM139" s="95">
        <f>($K139="Bell Curve")*(_xlfn.NORM.DIST(AND(FM$6&gt;=$F139,FM$6&lt;=$H139)*(FM$6-$F139+1),$J139/2,$M139,TRUE)-_xlfn.NORM.DIST(AND(FM$6&gt;=$F139,FM$6&lt;=$H139)*(FL$6-$F139+1),$J139/2,$M139,TRUE))/(1-2*_xlfn.NORM.DIST(0,$J139/2,$M139,TRUE))*$D139+($K139="Steady Growth")*(AND(FM$6&gt;=$F139,FM$6&lt;=$H139)*((FM$6-$F139+1)/($J139*($J139+1)/2)*$D139))+($K139="custom")*CustCF!FG139</f>
        <v>0</v>
      </c>
      <c r="FN139" s="95">
        <f>($K139="Bell Curve")*(_xlfn.NORM.DIST(AND(FN$6&gt;=$F139,FN$6&lt;=$H139)*(FN$6-$F139+1),$J139/2,$M139,TRUE)-_xlfn.NORM.DIST(AND(FN$6&gt;=$F139,FN$6&lt;=$H139)*(FM$6-$F139+1),$J139/2,$M139,TRUE))/(1-2*_xlfn.NORM.DIST(0,$J139/2,$M139,TRUE))*$D139+($K139="Steady Growth")*(AND(FN$6&gt;=$F139,FN$6&lt;=$H139)*((FN$6-$F139+1)/($J139*($J139+1)/2)*$D139))+($K139="custom")*CustCF!FH139</f>
        <v>0</v>
      </c>
      <c r="FO139" s="95">
        <f>($K139="Bell Curve")*(_xlfn.NORM.DIST(AND(FO$6&gt;=$F139,FO$6&lt;=$H139)*(FO$6-$F139+1),$J139/2,$M139,TRUE)-_xlfn.NORM.DIST(AND(FO$6&gt;=$F139,FO$6&lt;=$H139)*(FN$6-$F139+1),$J139/2,$M139,TRUE))/(1-2*_xlfn.NORM.DIST(0,$J139/2,$M139,TRUE))*$D139+($K139="Steady Growth")*(AND(FO$6&gt;=$F139,FO$6&lt;=$H139)*((FO$6-$F139+1)/($J139*($J139+1)/2)*$D139))+($K139="custom")*CustCF!FI139</f>
        <v>0</v>
      </c>
      <c r="FP139" s="95">
        <f>($K139="Bell Curve")*(_xlfn.NORM.DIST(AND(FP$6&gt;=$F139,FP$6&lt;=$H139)*(FP$6-$F139+1),$J139/2,$M139,TRUE)-_xlfn.NORM.DIST(AND(FP$6&gt;=$F139,FP$6&lt;=$H139)*(FO$6-$F139+1),$J139/2,$M139,TRUE))/(1-2*_xlfn.NORM.DIST(0,$J139/2,$M139,TRUE))*$D139+($K139="Steady Growth")*(AND(FP$6&gt;=$F139,FP$6&lt;=$H139)*((FP$6-$F139+1)/($J139*($J139+1)/2)*$D139))+($K139="custom")*CustCF!FJ139</f>
        <v>0</v>
      </c>
      <c r="FQ139" s="95">
        <f>($K139="Bell Curve")*(_xlfn.NORM.DIST(AND(FQ$6&gt;=$F139,FQ$6&lt;=$H139)*(FQ$6-$F139+1),$J139/2,$M139,TRUE)-_xlfn.NORM.DIST(AND(FQ$6&gt;=$F139,FQ$6&lt;=$H139)*(FP$6-$F139+1),$J139/2,$M139,TRUE))/(1-2*_xlfn.NORM.DIST(0,$J139/2,$M139,TRUE))*$D139+($K139="Steady Growth")*(AND(FQ$6&gt;=$F139,FQ$6&lt;=$H139)*((FQ$6-$F139+1)/($J139*($J139+1)/2)*$D139))+($K139="custom")*CustCF!FK139</f>
        <v>0</v>
      </c>
      <c r="FR139" s="95">
        <f>($K139="Bell Curve")*(_xlfn.NORM.DIST(AND(FR$6&gt;=$F139,FR$6&lt;=$H139)*(FR$6-$F139+1),$J139/2,$M139,TRUE)-_xlfn.NORM.DIST(AND(FR$6&gt;=$F139,FR$6&lt;=$H139)*(FQ$6-$F139+1),$J139/2,$M139,TRUE))/(1-2*_xlfn.NORM.DIST(0,$J139/2,$M139,TRUE))*$D139+($K139="Steady Growth")*(AND(FR$6&gt;=$F139,FR$6&lt;=$H139)*((FR$6-$F139+1)/($J139*($J139+1)/2)*$D139))+($K139="custom")*CustCF!FL139</f>
        <v>0</v>
      </c>
      <c r="FS139" s="95">
        <f>($K139="Bell Curve")*(_xlfn.NORM.DIST(AND(FS$6&gt;=$F139,FS$6&lt;=$H139)*(FS$6-$F139+1),$J139/2,$M139,TRUE)-_xlfn.NORM.DIST(AND(FS$6&gt;=$F139,FS$6&lt;=$H139)*(FR$6-$F139+1),$J139/2,$M139,TRUE))/(1-2*_xlfn.NORM.DIST(0,$J139/2,$M139,TRUE))*$D139+($K139="Steady Growth")*(AND(FS$6&gt;=$F139,FS$6&lt;=$H139)*((FS$6-$F139+1)/($J139*($J139+1)/2)*$D139))+($K139="custom")*CustCF!FM139</f>
        <v>0</v>
      </c>
      <c r="FT139" s="95">
        <f>($K139="Bell Curve")*(_xlfn.NORM.DIST(AND(FT$6&gt;=$F139,FT$6&lt;=$H139)*(FT$6-$F139+1),$J139/2,$M139,TRUE)-_xlfn.NORM.DIST(AND(FT$6&gt;=$F139,FT$6&lt;=$H139)*(FS$6-$F139+1),$J139/2,$M139,TRUE))/(1-2*_xlfn.NORM.DIST(0,$J139/2,$M139,TRUE))*$D139+($K139="Steady Growth")*(AND(FT$6&gt;=$F139,FT$6&lt;=$H139)*((FT$6-$F139+1)/($J139*($J139+1)/2)*$D139))+($K139="custom")*CustCF!FN139</f>
        <v>0</v>
      </c>
      <c r="FU139" s="95">
        <f>($K139="Bell Curve")*(_xlfn.NORM.DIST(AND(FU$6&gt;=$F139,FU$6&lt;=$H139)*(FU$6-$F139+1),$J139/2,$M139,TRUE)-_xlfn.NORM.DIST(AND(FU$6&gt;=$F139,FU$6&lt;=$H139)*(FT$6-$F139+1),$J139/2,$M139,TRUE))/(1-2*_xlfn.NORM.DIST(0,$J139/2,$M139,TRUE))*$D139+($K139="Steady Growth")*(AND(FU$6&gt;=$F139,FU$6&lt;=$H139)*((FU$6-$F139+1)/($J139*($J139+1)/2)*$D139))+($K139="custom")*CustCF!FO139</f>
        <v>0</v>
      </c>
      <c r="FV139" s="95">
        <f>($K139="Bell Curve")*(_xlfn.NORM.DIST(AND(FV$6&gt;=$F139,FV$6&lt;=$H139)*(FV$6-$F139+1),$J139/2,$M139,TRUE)-_xlfn.NORM.DIST(AND(FV$6&gt;=$F139,FV$6&lt;=$H139)*(FU$6-$F139+1),$J139/2,$M139,TRUE))/(1-2*_xlfn.NORM.DIST(0,$J139/2,$M139,TRUE))*$D139+($K139="Steady Growth")*(AND(FV$6&gt;=$F139,FV$6&lt;=$H139)*((FV$6-$F139+1)/($J139*($J139+1)/2)*$D139))+($K139="custom")*CustCF!FP139</f>
        <v>0</v>
      </c>
      <c r="FW139" s="95">
        <f>($K139="Bell Curve")*(_xlfn.NORM.DIST(AND(FW$6&gt;=$F139,FW$6&lt;=$H139)*(FW$6-$F139+1),$J139/2,$M139,TRUE)-_xlfn.NORM.DIST(AND(FW$6&gt;=$F139,FW$6&lt;=$H139)*(FV$6-$F139+1),$J139/2,$M139,TRUE))/(1-2*_xlfn.NORM.DIST(0,$J139/2,$M139,TRUE))*$D139+($K139="Steady Growth")*(AND(FW$6&gt;=$F139,FW$6&lt;=$H139)*((FW$6-$F139+1)/($J139*($J139+1)/2)*$D139))+($K139="custom")*CustCF!FQ139</f>
        <v>0</v>
      </c>
      <c r="FX139" s="95">
        <f>($K139="Bell Curve")*(_xlfn.NORM.DIST(AND(FX$6&gt;=$F139,FX$6&lt;=$H139)*(FX$6-$F139+1),$J139/2,$M139,TRUE)-_xlfn.NORM.DIST(AND(FX$6&gt;=$F139,FX$6&lt;=$H139)*(FW$6-$F139+1),$J139/2,$M139,TRUE))/(1-2*_xlfn.NORM.DIST(0,$J139/2,$M139,TRUE))*$D139+($K139="Steady Growth")*(AND(FX$6&gt;=$F139,FX$6&lt;=$H139)*((FX$6-$F139+1)/($J139*($J139+1)/2)*$D139))+($K139="custom")*CustCF!FR139</f>
        <v>0</v>
      </c>
      <c r="FY139" s="95">
        <f>($K139="Bell Curve")*(_xlfn.NORM.DIST(AND(FY$6&gt;=$F139,FY$6&lt;=$H139)*(FY$6-$F139+1),$J139/2,$M139,TRUE)-_xlfn.NORM.DIST(AND(FY$6&gt;=$F139,FY$6&lt;=$H139)*(FX$6-$F139+1),$J139/2,$M139,TRUE))/(1-2*_xlfn.NORM.DIST(0,$J139/2,$M139,TRUE))*$D139+($K139="Steady Growth")*(AND(FY$6&gt;=$F139,FY$6&lt;=$H139)*((FY$6-$F139+1)/($J139*($J139+1)/2)*$D139))+($K139="custom")*CustCF!FS139</f>
        <v>0</v>
      </c>
      <c r="FZ139" s="95">
        <f>($K139="Bell Curve")*(_xlfn.NORM.DIST(AND(FZ$6&gt;=$F139,FZ$6&lt;=$H139)*(FZ$6-$F139+1),$J139/2,$M139,TRUE)-_xlfn.NORM.DIST(AND(FZ$6&gt;=$F139,FZ$6&lt;=$H139)*(FY$6-$F139+1),$J139/2,$M139,TRUE))/(1-2*_xlfn.NORM.DIST(0,$J139/2,$M139,TRUE))*$D139+($K139="Steady Growth")*(AND(FZ$6&gt;=$F139,FZ$6&lt;=$H139)*((FZ$6-$F139+1)/($J139*($J139+1)/2)*$D139))+($K139="custom")*CustCF!FT139</f>
        <v>0</v>
      </c>
      <c r="GA139" s="95">
        <f>($K139="Bell Curve")*(_xlfn.NORM.DIST(AND(GA$6&gt;=$F139,GA$6&lt;=$H139)*(GA$6-$F139+1),$J139/2,$M139,TRUE)-_xlfn.NORM.DIST(AND(GA$6&gt;=$F139,GA$6&lt;=$H139)*(FZ$6-$F139+1),$J139/2,$M139,TRUE))/(1-2*_xlfn.NORM.DIST(0,$J139/2,$M139,TRUE))*$D139+($K139="Steady Growth")*(AND(GA$6&gt;=$F139,GA$6&lt;=$H139)*((GA$6-$F139+1)/($J139*($J139+1)/2)*$D139))+($K139="custom")*CustCF!FU139</f>
        <v>0</v>
      </c>
      <c r="GB139" s="95">
        <f>($K139="Bell Curve")*(_xlfn.NORM.DIST(AND(GB$6&gt;=$F139,GB$6&lt;=$H139)*(GB$6-$F139+1),$J139/2,$M139,TRUE)-_xlfn.NORM.DIST(AND(GB$6&gt;=$F139,GB$6&lt;=$H139)*(GA$6-$F139+1),$J139/2,$M139,TRUE))/(1-2*_xlfn.NORM.DIST(0,$J139/2,$M139,TRUE))*$D139+($K139="Steady Growth")*(AND(GB$6&gt;=$F139,GB$6&lt;=$H139)*((GB$6-$F139+1)/($J139*($J139+1)/2)*$D139))+($K139="custom")*CustCF!FV139</f>
        <v>0</v>
      </c>
      <c r="GC139" s="95">
        <f>($K139="Bell Curve")*(_xlfn.NORM.DIST(AND(GC$6&gt;=$F139,GC$6&lt;=$H139)*(GC$6-$F139+1),$J139/2,$M139,TRUE)-_xlfn.NORM.DIST(AND(GC$6&gt;=$F139,GC$6&lt;=$H139)*(GB$6-$F139+1),$J139/2,$M139,TRUE))/(1-2*_xlfn.NORM.DIST(0,$J139/2,$M139,TRUE))*$D139+($K139="Steady Growth")*(AND(GC$6&gt;=$F139,GC$6&lt;=$H139)*((GC$6-$F139+1)/($J139*($J139+1)/2)*$D139))+($K139="custom")*CustCF!FW139</f>
        <v>0</v>
      </c>
      <c r="GD139" s="95">
        <f>($K139="Bell Curve")*(_xlfn.NORM.DIST(AND(GD$6&gt;=$F139,GD$6&lt;=$H139)*(GD$6-$F139+1),$J139/2,$M139,TRUE)-_xlfn.NORM.DIST(AND(GD$6&gt;=$F139,GD$6&lt;=$H139)*(GC$6-$F139+1),$J139/2,$M139,TRUE))/(1-2*_xlfn.NORM.DIST(0,$J139/2,$M139,TRUE))*$D139+($K139="Steady Growth")*(AND(GD$6&gt;=$F139,GD$6&lt;=$H139)*((GD$6-$F139+1)/($J139*($J139+1)/2)*$D139))+($K139="custom")*CustCF!FX139</f>
        <v>0</v>
      </c>
      <c r="GE139" s="95">
        <f>($K139="Bell Curve")*(_xlfn.NORM.DIST(AND(GE$6&gt;=$F139,GE$6&lt;=$H139)*(GE$6-$F139+1),$J139/2,$M139,TRUE)-_xlfn.NORM.DIST(AND(GE$6&gt;=$F139,GE$6&lt;=$H139)*(GD$6-$F139+1),$J139/2,$M139,TRUE))/(1-2*_xlfn.NORM.DIST(0,$J139/2,$M139,TRUE))*$D139+($K139="Steady Growth")*(AND(GE$6&gt;=$F139,GE$6&lt;=$H139)*((GE$6-$F139+1)/($J139*($J139+1)/2)*$D139))+($K139="custom")*CustCF!FY139</f>
        <v>0</v>
      </c>
      <c r="GF139" s="95">
        <f>($K139="Bell Curve")*(_xlfn.NORM.DIST(AND(GF$6&gt;=$F139,GF$6&lt;=$H139)*(GF$6-$F139+1),$J139/2,$M139,TRUE)-_xlfn.NORM.DIST(AND(GF$6&gt;=$F139,GF$6&lt;=$H139)*(GE$6-$F139+1),$J139/2,$M139,TRUE))/(1-2*_xlfn.NORM.DIST(0,$J139/2,$M139,TRUE))*$D139+($K139="Steady Growth")*(AND(GF$6&gt;=$F139,GF$6&lt;=$H139)*((GF$6-$F139+1)/($J139*($J139+1)/2)*$D139))+($K139="custom")*CustCF!FZ139</f>
        <v>0</v>
      </c>
      <c r="GG139" s="95">
        <f>($K139="Bell Curve")*(_xlfn.NORM.DIST(AND(GG$6&gt;=$F139,GG$6&lt;=$H139)*(GG$6-$F139+1),$J139/2,$M139,TRUE)-_xlfn.NORM.DIST(AND(GG$6&gt;=$F139,GG$6&lt;=$H139)*(GF$6-$F139+1),$J139/2,$M139,TRUE))/(1-2*_xlfn.NORM.DIST(0,$J139/2,$M139,TRUE))*$D139+($K139="Steady Growth")*(AND(GG$6&gt;=$F139,GG$6&lt;=$H139)*((GG$6-$F139+1)/($J139*($J139+1)/2)*$D139))+($K139="custom")*CustCF!GA139</f>
        <v>0</v>
      </c>
      <c r="GH139" s="95">
        <f>($K139="Bell Curve")*(_xlfn.NORM.DIST(AND(GH$6&gt;=$F139,GH$6&lt;=$H139)*(GH$6-$F139+1),$J139/2,$M139,TRUE)-_xlfn.NORM.DIST(AND(GH$6&gt;=$F139,GH$6&lt;=$H139)*(GG$6-$F139+1),$J139/2,$M139,TRUE))/(1-2*_xlfn.NORM.DIST(0,$J139/2,$M139,TRUE))*$D139+($K139="Steady Growth")*(AND(GH$6&gt;=$F139,GH$6&lt;=$H139)*((GH$6-$F139+1)/($J139*($J139+1)/2)*$D139))+($K139="custom")*CustCF!GB139</f>
        <v>0</v>
      </c>
      <c r="GI139" s="95">
        <f>($K139="Bell Curve")*(_xlfn.NORM.DIST(AND(GI$6&gt;=$F139,GI$6&lt;=$H139)*(GI$6-$F139+1),$J139/2,$M139,TRUE)-_xlfn.NORM.DIST(AND(GI$6&gt;=$F139,GI$6&lt;=$H139)*(GH$6-$F139+1),$J139/2,$M139,TRUE))/(1-2*_xlfn.NORM.DIST(0,$J139/2,$M139,TRUE))*$D139+($K139="Steady Growth")*(AND(GI$6&gt;=$F139,GI$6&lt;=$H139)*((GI$6-$F139+1)/($J139*($J139+1)/2)*$D139))+($K139="custom")*CustCF!GC139</f>
        <v>0</v>
      </c>
      <c r="GJ139" s="95">
        <f>($K139="Bell Curve")*(_xlfn.NORM.DIST(AND(GJ$6&gt;=$F139,GJ$6&lt;=$H139)*(GJ$6-$F139+1),$J139/2,$M139,TRUE)-_xlfn.NORM.DIST(AND(GJ$6&gt;=$F139,GJ$6&lt;=$H139)*(GI$6-$F139+1),$J139/2,$M139,TRUE))/(1-2*_xlfn.NORM.DIST(0,$J139/2,$M139,TRUE))*$D139+($K139="Steady Growth")*(AND(GJ$6&gt;=$F139,GJ$6&lt;=$H139)*((GJ$6-$F139+1)/($J139*($J139+1)/2)*$D139))+($K139="custom")*CustCF!GD139</f>
        <v>0</v>
      </c>
      <c r="GK139" s="95">
        <f>($K139="Bell Curve")*(_xlfn.NORM.DIST(AND(GK$6&gt;=$F139,GK$6&lt;=$H139)*(GK$6-$F139+1),$J139/2,$M139,TRUE)-_xlfn.NORM.DIST(AND(GK$6&gt;=$F139,GK$6&lt;=$H139)*(GJ$6-$F139+1),$J139/2,$M139,TRUE))/(1-2*_xlfn.NORM.DIST(0,$J139/2,$M139,TRUE))*$D139+($K139="Steady Growth")*(AND(GK$6&gt;=$F139,GK$6&lt;=$H139)*((GK$6-$F139+1)/($J139*($J139+1)/2)*$D139))+($K139="custom")*CustCF!GE139</f>
        <v>0</v>
      </c>
      <c r="GL139" s="95">
        <f>($K139="Bell Curve")*(_xlfn.NORM.DIST(AND(GL$6&gt;=$F139,GL$6&lt;=$H139)*(GL$6-$F139+1),$J139/2,$M139,TRUE)-_xlfn.NORM.DIST(AND(GL$6&gt;=$F139,GL$6&lt;=$H139)*(GK$6-$F139+1),$J139/2,$M139,TRUE))/(1-2*_xlfn.NORM.DIST(0,$J139/2,$M139,TRUE))*$D139+($K139="Steady Growth")*(AND(GL$6&gt;=$F139,GL$6&lt;=$H139)*((GL$6-$F139+1)/($J139*($J139+1)/2)*$D139))+($K139="custom")*CustCF!GF139</f>
        <v>0</v>
      </c>
      <c r="GM139" s="95">
        <f>($K139="Bell Curve")*(_xlfn.NORM.DIST(AND(GM$6&gt;=$F139,GM$6&lt;=$H139)*(GM$6-$F139+1),$J139/2,$M139,TRUE)-_xlfn.NORM.DIST(AND(GM$6&gt;=$F139,GM$6&lt;=$H139)*(GL$6-$F139+1),$J139/2,$M139,TRUE))/(1-2*_xlfn.NORM.DIST(0,$J139/2,$M139,TRUE))*$D139+($K139="Steady Growth")*(AND(GM$6&gt;=$F139,GM$6&lt;=$H139)*((GM$6-$F139+1)/($J139*($J139+1)/2)*$D139))+($K139="custom")*CustCF!GG139</f>
        <v>0</v>
      </c>
      <c r="GN139" s="268">
        <f>($K139="Bell Curve")*(_xlfn.NORM.DIST(AND(GN$6&gt;=$F139,GN$6&lt;=$H139)*(GN$6-$F139+1),$J139/2,$M139,TRUE)-_xlfn.NORM.DIST(AND(GN$6&gt;=$F139,GN$6&lt;=$H139)*(GM$6-$F139+1),$J139/2,$M139,TRUE))/(1-2*_xlfn.NORM.DIST(0,$J139/2,$M139,TRUE))*$D139+($K139="Steady Growth")*(AND(GN$6&gt;=$F139,GN$6&lt;=$H139)*((GN$6-$F139+1)/($J139*($J139+1)/2)*$D139))+($K139="custom")*CustCF!GH139</f>
        <v>0</v>
      </c>
      <c r="GO139" s="1"/>
      <c r="GP139" s="67"/>
    </row>
    <row r="140" spans="1:198" customFormat="1" outlineLevel="1" x14ac:dyDescent="0.75">
      <c r="A140" s="1"/>
      <c r="B140" s="1"/>
      <c r="C140" s="262">
        <f>Budget!AF22</f>
        <v>0</v>
      </c>
      <c r="D140" s="19">
        <f>Budget!AG22</f>
        <v>0</v>
      </c>
      <c r="E140" s="19" t="str">
        <f t="shared" si="61"/>
        <v/>
      </c>
      <c r="F140" s="263">
        <v>0</v>
      </c>
      <c r="G140" s="257">
        <f>IF(L140="custom",CustCF!F140,INDEX($P$8:$GN$8,MATCH(F140,$P$6:$GN$6,0)))</f>
        <v>46053</v>
      </c>
      <c r="H140" s="263">
        <v>0</v>
      </c>
      <c r="I140" s="257">
        <f>IF(L140="custom",CustCF!G140,INDEX($P$8:$GN$8,MATCH(H140,$P$6:$GN$6,0)))</f>
        <v>46053</v>
      </c>
      <c r="J140" s="260">
        <f t="shared" si="62"/>
        <v>1</v>
      </c>
      <c r="K140" s="265" t="s">
        <v>116</v>
      </c>
      <c r="L140" s="266" t="s">
        <v>141</v>
      </c>
      <c r="M140" s="267">
        <f t="shared" si="63"/>
        <v>9</v>
      </c>
      <c r="N140" s="18">
        <f t="shared" si="57"/>
        <v>0</v>
      </c>
      <c r="O140" s="1372">
        <f t="shared" si="69"/>
        <v>0</v>
      </c>
      <c r="P140" s="95">
        <f>($K140="Bell Curve")*(_xlfn.NORM.DIST(AND(P$6&gt;=$F140,P$6&lt;=$H140)*(P$6-$F140+1),$J140/2,$M140,TRUE)-_xlfn.NORM.DIST(AND(P$6&gt;=$F140,P$6&lt;=$H140)*(O$6-$F140+1),$J140/2,$M140,TRUE))/(1-2*_xlfn.NORM.DIST(0,$J140/2,$M140,TRUE))*$D140+($K140="Steady Growth")*(AND(P$6&gt;=$F140,P$6&lt;=$H140)*((P$6-$F140+1)/($J140*($J140+1)/2)*$D140))+($K140="custom")*CustCF!J140</f>
        <v>0</v>
      </c>
      <c r="Q140" s="95">
        <f>($K140="Bell Curve")*(_xlfn.NORM.DIST(AND(Q$6&gt;=$F140,Q$6&lt;=$H140)*(Q$6-$F140+1),$J140/2,$M140,TRUE)-_xlfn.NORM.DIST(AND(Q$6&gt;=$F140,Q$6&lt;=$H140)*(P$6-$F140+1),$J140/2,$M140,TRUE))/(1-2*_xlfn.NORM.DIST(0,$J140/2,$M140,TRUE))*$D140+($K140="Steady Growth")*(AND(Q$6&gt;=$F140,Q$6&lt;=$H140)*((Q$6-$F140+1)/($J140*($J140+1)/2)*$D140))+($K140="custom")*CustCF!K140</f>
        <v>0</v>
      </c>
      <c r="R140" s="95">
        <f>($K140="Bell Curve")*(_xlfn.NORM.DIST(AND(R$6&gt;=$F140,R$6&lt;=$H140)*(R$6-$F140+1),$J140/2,$M140,TRUE)-_xlfn.NORM.DIST(AND(R$6&gt;=$F140,R$6&lt;=$H140)*(Q$6-$F140+1),$J140/2,$M140,TRUE))/(1-2*_xlfn.NORM.DIST(0,$J140/2,$M140,TRUE))*$D140+($K140="Steady Growth")*(AND(R$6&gt;=$F140,R$6&lt;=$H140)*((R$6-$F140+1)/($J140*($J140+1)/2)*$D140))+($K140="custom")*CustCF!L140</f>
        <v>0</v>
      </c>
      <c r="S140" s="95">
        <f>($K140="Bell Curve")*(_xlfn.NORM.DIST(AND(S$6&gt;=$F140,S$6&lt;=$H140)*(S$6-$F140+1),$J140/2,$M140,TRUE)-_xlfn.NORM.DIST(AND(S$6&gt;=$F140,S$6&lt;=$H140)*(R$6-$F140+1),$J140/2,$M140,TRUE))/(1-2*_xlfn.NORM.DIST(0,$J140/2,$M140,TRUE))*$D140+($K140="Steady Growth")*(AND(S$6&gt;=$F140,S$6&lt;=$H140)*((S$6-$F140+1)/($J140*($J140+1)/2)*$D140))+($K140="custom")*CustCF!M140</f>
        <v>0</v>
      </c>
      <c r="T140" s="95">
        <f>($K140="Bell Curve")*(_xlfn.NORM.DIST(AND(T$6&gt;=$F140,T$6&lt;=$H140)*(T$6-$F140+1),$J140/2,$M140,TRUE)-_xlfn.NORM.DIST(AND(T$6&gt;=$F140,T$6&lt;=$H140)*(S$6-$F140+1),$J140/2,$M140,TRUE))/(1-2*_xlfn.NORM.DIST(0,$J140/2,$M140,TRUE))*$D140+($K140="Steady Growth")*(AND(T$6&gt;=$F140,T$6&lt;=$H140)*((T$6-$F140+1)/($J140*($J140+1)/2)*$D140))+($K140="custom")*CustCF!N140</f>
        <v>0</v>
      </c>
      <c r="U140" s="95">
        <f>($K140="Bell Curve")*(_xlfn.NORM.DIST(AND(U$6&gt;=$F140,U$6&lt;=$H140)*(U$6-$F140+1),$J140/2,$M140,TRUE)-_xlfn.NORM.DIST(AND(U$6&gt;=$F140,U$6&lt;=$H140)*(T$6-$F140+1),$J140/2,$M140,TRUE))/(1-2*_xlfn.NORM.DIST(0,$J140/2,$M140,TRUE))*$D140+($K140="Steady Growth")*(AND(U$6&gt;=$F140,U$6&lt;=$H140)*((U$6-$F140+1)/($J140*($J140+1)/2)*$D140))+($K140="custom")*CustCF!O140</f>
        <v>0</v>
      </c>
      <c r="V140" s="95">
        <f>($K140="Bell Curve")*(_xlfn.NORM.DIST(AND(V$6&gt;=$F140,V$6&lt;=$H140)*(V$6-$F140+1),$J140/2,$M140,TRUE)-_xlfn.NORM.DIST(AND(V$6&gt;=$F140,V$6&lt;=$H140)*(U$6-$F140+1),$J140/2,$M140,TRUE))/(1-2*_xlfn.NORM.DIST(0,$J140/2,$M140,TRUE))*$D140+($K140="Steady Growth")*(AND(V$6&gt;=$F140,V$6&lt;=$H140)*((V$6-$F140+1)/($J140*($J140+1)/2)*$D140))+($K140="custom")*CustCF!P140</f>
        <v>0</v>
      </c>
      <c r="W140" s="95">
        <f>($K140="Bell Curve")*(_xlfn.NORM.DIST(AND(W$6&gt;=$F140,W$6&lt;=$H140)*(W$6-$F140+1),$J140/2,$M140,TRUE)-_xlfn.NORM.DIST(AND(W$6&gt;=$F140,W$6&lt;=$H140)*(V$6-$F140+1),$J140/2,$M140,TRUE))/(1-2*_xlfn.NORM.DIST(0,$J140/2,$M140,TRUE))*$D140+($K140="Steady Growth")*(AND(W$6&gt;=$F140,W$6&lt;=$H140)*((W$6-$F140+1)/($J140*($J140+1)/2)*$D140))+($K140="custom")*CustCF!Q140</f>
        <v>0</v>
      </c>
      <c r="X140" s="95">
        <f>($K140="Bell Curve")*(_xlfn.NORM.DIST(AND(X$6&gt;=$F140,X$6&lt;=$H140)*(X$6-$F140+1),$J140/2,$M140,TRUE)-_xlfn.NORM.DIST(AND(X$6&gt;=$F140,X$6&lt;=$H140)*(W$6-$F140+1),$J140/2,$M140,TRUE))/(1-2*_xlfn.NORM.DIST(0,$J140/2,$M140,TRUE))*$D140+($K140="Steady Growth")*(AND(X$6&gt;=$F140,X$6&lt;=$H140)*((X$6-$F140+1)/($J140*($J140+1)/2)*$D140))+($K140="custom")*CustCF!R140</f>
        <v>0</v>
      </c>
      <c r="Y140" s="95">
        <f>($K140="Bell Curve")*(_xlfn.NORM.DIST(AND(Y$6&gt;=$F140,Y$6&lt;=$H140)*(Y$6-$F140+1),$J140/2,$M140,TRUE)-_xlfn.NORM.DIST(AND(Y$6&gt;=$F140,Y$6&lt;=$H140)*(X$6-$F140+1),$J140/2,$M140,TRUE))/(1-2*_xlfn.NORM.DIST(0,$J140/2,$M140,TRUE))*$D140+($K140="Steady Growth")*(AND(Y$6&gt;=$F140,Y$6&lt;=$H140)*((Y$6-$F140+1)/($J140*($J140+1)/2)*$D140))+($K140="custom")*CustCF!S140</f>
        <v>0</v>
      </c>
      <c r="Z140" s="95">
        <f>($K140="Bell Curve")*(_xlfn.NORM.DIST(AND(Z$6&gt;=$F140,Z$6&lt;=$H140)*(Z$6-$F140+1),$J140/2,$M140,TRUE)-_xlfn.NORM.DIST(AND(Z$6&gt;=$F140,Z$6&lt;=$H140)*(Y$6-$F140+1),$J140/2,$M140,TRUE))/(1-2*_xlfn.NORM.DIST(0,$J140/2,$M140,TRUE))*$D140+($K140="Steady Growth")*(AND(Z$6&gt;=$F140,Z$6&lt;=$H140)*((Z$6-$F140+1)/($J140*($J140+1)/2)*$D140))+($K140="custom")*CustCF!T140</f>
        <v>0</v>
      </c>
      <c r="AA140" s="95">
        <f>($K140="Bell Curve")*(_xlfn.NORM.DIST(AND(AA$6&gt;=$F140,AA$6&lt;=$H140)*(AA$6-$F140+1),$J140/2,$M140,TRUE)-_xlfn.NORM.DIST(AND(AA$6&gt;=$F140,AA$6&lt;=$H140)*(Z$6-$F140+1),$J140/2,$M140,TRUE))/(1-2*_xlfn.NORM.DIST(0,$J140/2,$M140,TRUE))*$D140+($K140="Steady Growth")*(AND(AA$6&gt;=$F140,AA$6&lt;=$H140)*((AA$6-$F140+1)/($J140*($J140+1)/2)*$D140))+($K140="custom")*CustCF!U140</f>
        <v>0</v>
      </c>
      <c r="AB140" s="95">
        <f>($K140="Bell Curve")*(_xlfn.NORM.DIST(AND(AB$6&gt;=$F140,AB$6&lt;=$H140)*(AB$6-$F140+1),$J140/2,$M140,TRUE)-_xlfn.NORM.DIST(AND(AB$6&gt;=$F140,AB$6&lt;=$H140)*(AA$6-$F140+1),$J140/2,$M140,TRUE))/(1-2*_xlfn.NORM.DIST(0,$J140/2,$M140,TRUE))*$D140+($K140="Steady Growth")*(AND(AB$6&gt;=$F140,AB$6&lt;=$H140)*((AB$6-$F140+1)/($J140*($J140+1)/2)*$D140))+($K140="custom")*CustCF!V140</f>
        <v>0</v>
      </c>
      <c r="AC140" s="95">
        <f>($K140="Bell Curve")*(_xlfn.NORM.DIST(AND(AC$6&gt;=$F140,AC$6&lt;=$H140)*(AC$6-$F140+1),$J140/2,$M140,TRUE)-_xlfn.NORM.DIST(AND(AC$6&gt;=$F140,AC$6&lt;=$H140)*(AB$6-$F140+1),$J140/2,$M140,TRUE))/(1-2*_xlfn.NORM.DIST(0,$J140/2,$M140,TRUE))*$D140+($K140="Steady Growth")*(AND(AC$6&gt;=$F140,AC$6&lt;=$H140)*((AC$6-$F140+1)/($J140*($J140+1)/2)*$D140))+($K140="custom")*CustCF!W140</f>
        <v>0</v>
      </c>
      <c r="AD140" s="95">
        <f>($K140="Bell Curve")*(_xlfn.NORM.DIST(AND(AD$6&gt;=$F140,AD$6&lt;=$H140)*(AD$6-$F140+1),$J140/2,$M140,TRUE)-_xlfn.NORM.DIST(AND(AD$6&gt;=$F140,AD$6&lt;=$H140)*(AC$6-$F140+1),$J140/2,$M140,TRUE))/(1-2*_xlfn.NORM.DIST(0,$J140/2,$M140,TRUE))*$D140+($K140="Steady Growth")*(AND(AD$6&gt;=$F140,AD$6&lt;=$H140)*((AD$6-$F140+1)/($J140*($J140+1)/2)*$D140))+($K140="custom")*CustCF!X140</f>
        <v>0</v>
      </c>
      <c r="AE140" s="95">
        <f>($K140="Bell Curve")*(_xlfn.NORM.DIST(AND(AE$6&gt;=$F140,AE$6&lt;=$H140)*(AE$6-$F140+1),$J140/2,$M140,TRUE)-_xlfn.NORM.DIST(AND(AE$6&gt;=$F140,AE$6&lt;=$H140)*(AD$6-$F140+1),$J140/2,$M140,TRUE))/(1-2*_xlfn.NORM.DIST(0,$J140/2,$M140,TRUE))*$D140+($K140="Steady Growth")*(AND(AE$6&gt;=$F140,AE$6&lt;=$H140)*((AE$6-$F140+1)/($J140*($J140+1)/2)*$D140))+($K140="custom")*CustCF!Y140</f>
        <v>0</v>
      </c>
      <c r="AF140" s="95">
        <f>($K140="Bell Curve")*(_xlfn.NORM.DIST(AND(AF$6&gt;=$F140,AF$6&lt;=$H140)*(AF$6-$F140+1),$J140/2,$M140,TRUE)-_xlfn.NORM.DIST(AND(AF$6&gt;=$F140,AF$6&lt;=$H140)*(AE$6-$F140+1),$J140/2,$M140,TRUE))/(1-2*_xlfn.NORM.DIST(0,$J140/2,$M140,TRUE))*$D140+($K140="Steady Growth")*(AND(AF$6&gt;=$F140,AF$6&lt;=$H140)*((AF$6-$F140+1)/($J140*($J140+1)/2)*$D140))+($K140="custom")*CustCF!Z140</f>
        <v>0</v>
      </c>
      <c r="AG140" s="95">
        <f>($K140="Bell Curve")*(_xlfn.NORM.DIST(AND(AG$6&gt;=$F140,AG$6&lt;=$H140)*(AG$6-$F140+1),$J140/2,$M140,TRUE)-_xlfn.NORM.DIST(AND(AG$6&gt;=$F140,AG$6&lt;=$H140)*(AF$6-$F140+1),$J140/2,$M140,TRUE))/(1-2*_xlfn.NORM.DIST(0,$J140/2,$M140,TRUE))*$D140+($K140="Steady Growth")*(AND(AG$6&gt;=$F140,AG$6&lt;=$H140)*((AG$6-$F140+1)/($J140*($J140+1)/2)*$D140))+($K140="custom")*CustCF!AA140</f>
        <v>0</v>
      </c>
      <c r="AH140" s="95">
        <f>($K140="Bell Curve")*(_xlfn.NORM.DIST(AND(AH$6&gt;=$F140,AH$6&lt;=$H140)*(AH$6-$F140+1),$J140/2,$M140,TRUE)-_xlfn.NORM.DIST(AND(AH$6&gt;=$F140,AH$6&lt;=$H140)*(AG$6-$F140+1),$J140/2,$M140,TRUE))/(1-2*_xlfn.NORM.DIST(0,$J140/2,$M140,TRUE))*$D140+($K140="Steady Growth")*(AND(AH$6&gt;=$F140,AH$6&lt;=$H140)*((AH$6-$F140+1)/($J140*($J140+1)/2)*$D140))+($K140="custom")*CustCF!AB140</f>
        <v>0</v>
      </c>
      <c r="AI140" s="95">
        <f>($K140="Bell Curve")*(_xlfn.NORM.DIST(AND(AI$6&gt;=$F140,AI$6&lt;=$H140)*(AI$6-$F140+1),$J140/2,$M140,TRUE)-_xlfn.NORM.DIST(AND(AI$6&gt;=$F140,AI$6&lt;=$H140)*(AH$6-$F140+1),$J140/2,$M140,TRUE))/(1-2*_xlfn.NORM.DIST(0,$J140/2,$M140,TRUE))*$D140+($K140="Steady Growth")*(AND(AI$6&gt;=$F140,AI$6&lt;=$H140)*((AI$6-$F140+1)/($J140*($J140+1)/2)*$D140))+($K140="custom")*CustCF!AC140</f>
        <v>0</v>
      </c>
      <c r="AJ140" s="95">
        <f>($K140="Bell Curve")*(_xlfn.NORM.DIST(AND(AJ$6&gt;=$F140,AJ$6&lt;=$H140)*(AJ$6-$F140+1),$J140/2,$M140,TRUE)-_xlfn.NORM.DIST(AND(AJ$6&gt;=$F140,AJ$6&lt;=$H140)*(AI$6-$F140+1),$J140/2,$M140,TRUE))/(1-2*_xlfn.NORM.DIST(0,$J140/2,$M140,TRUE))*$D140+($K140="Steady Growth")*(AND(AJ$6&gt;=$F140,AJ$6&lt;=$H140)*((AJ$6-$F140+1)/($J140*($J140+1)/2)*$D140))+($K140="custom")*CustCF!AD140</f>
        <v>0</v>
      </c>
      <c r="AK140" s="95">
        <f>($K140="Bell Curve")*(_xlfn.NORM.DIST(AND(AK$6&gt;=$F140,AK$6&lt;=$H140)*(AK$6-$F140+1),$J140/2,$M140,TRUE)-_xlfn.NORM.DIST(AND(AK$6&gt;=$F140,AK$6&lt;=$H140)*(AJ$6-$F140+1),$J140/2,$M140,TRUE))/(1-2*_xlfn.NORM.DIST(0,$J140/2,$M140,TRUE))*$D140+($K140="Steady Growth")*(AND(AK$6&gt;=$F140,AK$6&lt;=$H140)*((AK$6-$F140+1)/($J140*($J140+1)/2)*$D140))+($K140="custom")*CustCF!AE140</f>
        <v>0</v>
      </c>
      <c r="AL140" s="95">
        <f>($K140="Bell Curve")*(_xlfn.NORM.DIST(AND(AL$6&gt;=$F140,AL$6&lt;=$H140)*(AL$6-$F140+1),$J140/2,$M140,TRUE)-_xlfn.NORM.DIST(AND(AL$6&gt;=$F140,AL$6&lt;=$H140)*(AK$6-$F140+1),$J140/2,$M140,TRUE))/(1-2*_xlfn.NORM.DIST(0,$J140/2,$M140,TRUE))*$D140+($K140="Steady Growth")*(AND(AL$6&gt;=$F140,AL$6&lt;=$H140)*((AL$6-$F140+1)/($J140*($J140+1)/2)*$D140))+($K140="custom")*CustCF!AF140</f>
        <v>0</v>
      </c>
      <c r="AM140" s="95">
        <f>($K140="Bell Curve")*(_xlfn.NORM.DIST(AND(AM$6&gt;=$F140,AM$6&lt;=$H140)*(AM$6-$F140+1),$J140/2,$M140,TRUE)-_xlfn.NORM.DIST(AND(AM$6&gt;=$F140,AM$6&lt;=$H140)*(AL$6-$F140+1),$J140/2,$M140,TRUE))/(1-2*_xlfn.NORM.DIST(0,$J140/2,$M140,TRUE))*$D140+($K140="Steady Growth")*(AND(AM$6&gt;=$F140,AM$6&lt;=$H140)*((AM$6-$F140+1)/($J140*($J140+1)/2)*$D140))+($K140="custom")*CustCF!AG140</f>
        <v>0</v>
      </c>
      <c r="AN140" s="95">
        <f>($K140="Bell Curve")*(_xlfn.NORM.DIST(AND(AN$6&gt;=$F140,AN$6&lt;=$H140)*(AN$6-$F140+1),$J140/2,$M140,TRUE)-_xlfn.NORM.DIST(AND(AN$6&gt;=$F140,AN$6&lt;=$H140)*(AM$6-$F140+1),$J140/2,$M140,TRUE))/(1-2*_xlfn.NORM.DIST(0,$J140/2,$M140,TRUE))*$D140+($K140="Steady Growth")*(AND(AN$6&gt;=$F140,AN$6&lt;=$H140)*((AN$6-$F140+1)/($J140*($J140+1)/2)*$D140))+($K140="custom")*CustCF!AH140</f>
        <v>0</v>
      </c>
      <c r="AO140" s="95">
        <f>($K140="Bell Curve")*(_xlfn.NORM.DIST(AND(AO$6&gt;=$F140,AO$6&lt;=$H140)*(AO$6-$F140+1),$J140/2,$M140,TRUE)-_xlfn.NORM.DIST(AND(AO$6&gt;=$F140,AO$6&lt;=$H140)*(AN$6-$F140+1),$J140/2,$M140,TRUE))/(1-2*_xlfn.NORM.DIST(0,$J140/2,$M140,TRUE))*$D140+($K140="Steady Growth")*(AND(AO$6&gt;=$F140,AO$6&lt;=$H140)*((AO$6-$F140+1)/($J140*($J140+1)/2)*$D140))+($K140="custom")*CustCF!AI140</f>
        <v>0</v>
      </c>
      <c r="AP140" s="95">
        <f>($K140="Bell Curve")*(_xlfn.NORM.DIST(AND(AP$6&gt;=$F140,AP$6&lt;=$H140)*(AP$6-$F140+1),$J140/2,$M140,TRUE)-_xlfn.NORM.DIST(AND(AP$6&gt;=$F140,AP$6&lt;=$H140)*(AO$6-$F140+1),$J140/2,$M140,TRUE))/(1-2*_xlfn.NORM.DIST(0,$J140/2,$M140,TRUE))*$D140+($K140="Steady Growth")*(AND(AP$6&gt;=$F140,AP$6&lt;=$H140)*((AP$6-$F140+1)/($J140*($J140+1)/2)*$D140))+($K140="custom")*CustCF!AJ140</f>
        <v>0</v>
      </c>
      <c r="AQ140" s="95">
        <f>($K140="Bell Curve")*(_xlfn.NORM.DIST(AND(AQ$6&gt;=$F140,AQ$6&lt;=$H140)*(AQ$6-$F140+1),$J140/2,$M140,TRUE)-_xlfn.NORM.DIST(AND(AQ$6&gt;=$F140,AQ$6&lt;=$H140)*(AP$6-$F140+1),$J140/2,$M140,TRUE))/(1-2*_xlfn.NORM.DIST(0,$J140/2,$M140,TRUE))*$D140+($K140="Steady Growth")*(AND(AQ$6&gt;=$F140,AQ$6&lt;=$H140)*((AQ$6-$F140+1)/($J140*($J140+1)/2)*$D140))+($K140="custom")*CustCF!AK140</f>
        <v>0</v>
      </c>
      <c r="AR140" s="95">
        <f>($K140="Bell Curve")*(_xlfn.NORM.DIST(AND(AR$6&gt;=$F140,AR$6&lt;=$H140)*(AR$6-$F140+1),$J140/2,$M140,TRUE)-_xlfn.NORM.DIST(AND(AR$6&gt;=$F140,AR$6&lt;=$H140)*(AQ$6-$F140+1),$J140/2,$M140,TRUE))/(1-2*_xlfn.NORM.DIST(0,$J140/2,$M140,TRUE))*$D140+($K140="Steady Growth")*(AND(AR$6&gt;=$F140,AR$6&lt;=$H140)*((AR$6-$F140+1)/($J140*($J140+1)/2)*$D140))+($K140="custom")*CustCF!AL140</f>
        <v>0</v>
      </c>
      <c r="AS140" s="95">
        <f>($K140="Bell Curve")*(_xlfn.NORM.DIST(AND(AS$6&gt;=$F140,AS$6&lt;=$H140)*(AS$6-$F140+1),$J140/2,$M140,TRUE)-_xlfn.NORM.DIST(AND(AS$6&gt;=$F140,AS$6&lt;=$H140)*(AR$6-$F140+1),$J140/2,$M140,TRUE))/(1-2*_xlfn.NORM.DIST(0,$J140/2,$M140,TRUE))*$D140+($K140="Steady Growth")*(AND(AS$6&gt;=$F140,AS$6&lt;=$H140)*((AS$6-$F140+1)/($J140*($J140+1)/2)*$D140))+($K140="custom")*CustCF!AM140</f>
        <v>0</v>
      </c>
      <c r="AT140" s="95">
        <f>($K140="Bell Curve")*(_xlfn.NORM.DIST(AND(AT$6&gt;=$F140,AT$6&lt;=$H140)*(AT$6-$F140+1),$J140/2,$M140,TRUE)-_xlfn.NORM.DIST(AND(AT$6&gt;=$F140,AT$6&lt;=$H140)*(AS$6-$F140+1),$J140/2,$M140,TRUE))/(1-2*_xlfn.NORM.DIST(0,$J140/2,$M140,TRUE))*$D140+($K140="Steady Growth")*(AND(AT$6&gt;=$F140,AT$6&lt;=$H140)*((AT$6-$F140+1)/($J140*($J140+1)/2)*$D140))+($K140="custom")*CustCF!AN140</f>
        <v>0</v>
      </c>
      <c r="AU140" s="95">
        <f>($K140="Bell Curve")*(_xlfn.NORM.DIST(AND(AU$6&gt;=$F140,AU$6&lt;=$H140)*(AU$6-$F140+1),$J140/2,$M140,TRUE)-_xlfn.NORM.DIST(AND(AU$6&gt;=$F140,AU$6&lt;=$H140)*(AT$6-$F140+1),$J140/2,$M140,TRUE))/(1-2*_xlfn.NORM.DIST(0,$J140/2,$M140,TRUE))*$D140+($K140="Steady Growth")*(AND(AU$6&gt;=$F140,AU$6&lt;=$H140)*((AU$6-$F140+1)/($J140*($J140+1)/2)*$D140))+($K140="custom")*CustCF!AO140</f>
        <v>0</v>
      </c>
      <c r="AV140" s="95">
        <f>($K140="Bell Curve")*(_xlfn.NORM.DIST(AND(AV$6&gt;=$F140,AV$6&lt;=$H140)*(AV$6-$F140+1),$J140/2,$M140,TRUE)-_xlfn.NORM.DIST(AND(AV$6&gt;=$F140,AV$6&lt;=$H140)*(AU$6-$F140+1),$J140/2,$M140,TRUE))/(1-2*_xlfn.NORM.DIST(0,$J140/2,$M140,TRUE))*$D140+($K140="Steady Growth")*(AND(AV$6&gt;=$F140,AV$6&lt;=$H140)*((AV$6-$F140+1)/($J140*($J140+1)/2)*$D140))+($K140="custom")*CustCF!AP140</f>
        <v>0</v>
      </c>
      <c r="AW140" s="95">
        <f>($K140="Bell Curve")*(_xlfn.NORM.DIST(AND(AW$6&gt;=$F140,AW$6&lt;=$H140)*(AW$6-$F140+1),$J140/2,$M140,TRUE)-_xlfn.NORM.DIST(AND(AW$6&gt;=$F140,AW$6&lt;=$H140)*(AV$6-$F140+1),$J140/2,$M140,TRUE))/(1-2*_xlfn.NORM.DIST(0,$J140/2,$M140,TRUE))*$D140+($K140="Steady Growth")*(AND(AW$6&gt;=$F140,AW$6&lt;=$H140)*((AW$6-$F140+1)/($J140*($J140+1)/2)*$D140))+($K140="custom")*CustCF!AQ140</f>
        <v>0</v>
      </c>
      <c r="AX140" s="95">
        <f>($K140="Bell Curve")*(_xlfn.NORM.DIST(AND(AX$6&gt;=$F140,AX$6&lt;=$H140)*(AX$6-$F140+1),$J140/2,$M140,TRUE)-_xlfn.NORM.DIST(AND(AX$6&gt;=$F140,AX$6&lt;=$H140)*(AW$6-$F140+1),$J140/2,$M140,TRUE))/(1-2*_xlfn.NORM.DIST(0,$J140/2,$M140,TRUE))*$D140+($K140="Steady Growth")*(AND(AX$6&gt;=$F140,AX$6&lt;=$H140)*((AX$6-$F140+1)/($J140*($J140+1)/2)*$D140))+($K140="custom")*CustCF!AR140</f>
        <v>0</v>
      </c>
      <c r="AY140" s="95">
        <f>($K140="Bell Curve")*(_xlfn.NORM.DIST(AND(AY$6&gt;=$F140,AY$6&lt;=$H140)*(AY$6-$F140+1),$J140/2,$M140,TRUE)-_xlfn.NORM.DIST(AND(AY$6&gt;=$F140,AY$6&lt;=$H140)*(AX$6-$F140+1),$J140/2,$M140,TRUE))/(1-2*_xlfn.NORM.DIST(0,$J140/2,$M140,TRUE))*$D140+($K140="Steady Growth")*(AND(AY$6&gt;=$F140,AY$6&lt;=$H140)*((AY$6-$F140+1)/($J140*($J140+1)/2)*$D140))+($K140="custom")*CustCF!AS140</f>
        <v>0</v>
      </c>
      <c r="AZ140" s="95">
        <f>($K140="Bell Curve")*(_xlfn.NORM.DIST(AND(AZ$6&gt;=$F140,AZ$6&lt;=$H140)*(AZ$6-$F140+1),$J140/2,$M140,TRUE)-_xlfn.NORM.DIST(AND(AZ$6&gt;=$F140,AZ$6&lt;=$H140)*(AY$6-$F140+1),$J140/2,$M140,TRUE))/(1-2*_xlfn.NORM.DIST(0,$J140/2,$M140,TRUE))*$D140+($K140="Steady Growth")*(AND(AZ$6&gt;=$F140,AZ$6&lt;=$H140)*((AZ$6-$F140+1)/($J140*($J140+1)/2)*$D140))+($K140="custom")*CustCF!AT140</f>
        <v>0</v>
      </c>
      <c r="BA140" s="95">
        <f>($K140="Bell Curve")*(_xlfn.NORM.DIST(AND(BA$6&gt;=$F140,BA$6&lt;=$H140)*(BA$6-$F140+1),$J140/2,$M140,TRUE)-_xlfn.NORM.DIST(AND(BA$6&gt;=$F140,BA$6&lt;=$H140)*(AZ$6-$F140+1),$J140/2,$M140,TRUE))/(1-2*_xlfn.NORM.DIST(0,$J140/2,$M140,TRUE))*$D140+($K140="Steady Growth")*(AND(BA$6&gt;=$F140,BA$6&lt;=$H140)*((BA$6-$F140+1)/($J140*($J140+1)/2)*$D140))+($K140="custom")*CustCF!AU140</f>
        <v>0</v>
      </c>
      <c r="BB140" s="95">
        <f>($K140="Bell Curve")*(_xlfn.NORM.DIST(AND(BB$6&gt;=$F140,BB$6&lt;=$H140)*(BB$6-$F140+1),$J140/2,$M140,TRUE)-_xlfn.NORM.DIST(AND(BB$6&gt;=$F140,BB$6&lt;=$H140)*(BA$6-$F140+1),$J140/2,$M140,TRUE))/(1-2*_xlfn.NORM.DIST(0,$J140/2,$M140,TRUE))*$D140+($K140="Steady Growth")*(AND(BB$6&gt;=$F140,BB$6&lt;=$H140)*((BB$6-$F140+1)/($J140*($J140+1)/2)*$D140))+($K140="custom")*CustCF!AV140</f>
        <v>0</v>
      </c>
      <c r="BC140" s="95">
        <f>($K140="Bell Curve")*(_xlfn.NORM.DIST(AND(BC$6&gt;=$F140,BC$6&lt;=$H140)*(BC$6-$F140+1),$J140/2,$M140,TRUE)-_xlfn.NORM.DIST(AND(BC$6&gt;=$F140,BC$6&lt;=$H140)*(BB$6-$F140+1),$J140/2,$M140,TRUE))/(1-2*_xlfn.NORM.DIST(0,$J140/2,$M140,TRUE))*$D140+($K140="Steady Growth")*(AND(BC$6&gt;=$F140,BC$6&lt;=$H140)*((BC$6-$F140+1)/($J140*($J140+1)/2)*$D140))+($K140="custom")*CustCF!AW140</f>
        <v>0</v>
      </c>
      <c r="BD140" s="95">
        <f>($K140="Bell Curve")*(_xlfn.NORM.DIST(AND(BD$6&gt;=$F140,BD$6&lt;=$H140)*(BD$6-$F140+1),$J140/2,$M140,TRUE)-_xlfn.NORM.DIST(AND(BD$6&gt;=$F140,BD$6&lt;=$H140)*(BC$6-$F140+1),$J140/2,$M140,TRUE))/(1-2*_xlfn.NORM.DIST(0,$J140/2,$M140,TRUE))*$D140+($K140="Steady Growth")*(AND(BD$6&gt;=$F140,BD$6&lt;=$H140)*((BD$6-$F140+1)/($J140*($J140+1)/2)*$D140))+($K140="custom")*CustCF!AX140</f>
        <v>0</v>
      </c>
      <c r="BE140" s="95">
        <f>($K140="Bell Curve")*(_xlfn.NORM.DIST(AND(BE$6&gt;=$F140,BE$6&lt;=$H140)*(BE$6-$F140+1),$J140/2,$M140,TRUE)-_xlfn.NORM.DIST(AND(BE$6&gt;=$F140,BE$6&lt;=$H140)*(BD$6-$F140+1),$J140/2,$M140,TRUE))/(1-2*_xlfn.NORM.DIST(0,$J140/2,$M140,TRUE))*$D140+($K140="Steady Growth")*(AND(BE$6&gt;=$F140,BE$6&lt;=$H140)*((BE$6-$F140+1)/($J140*($J140+1)/2)*$D140))+($K140="custom")*CustCF!AY140</f>
        <v>0</v>
      </c>
      <c r="BF140" s="95">
        <f>($K140="Bell Curve")*(_xlfn.NORM.DIST(AND(BF$6&gt;=$F140,BF$6&lt;=$H140)*(BF$6-$F140+1),$J140/2,$M140,TRUE)-_xlfn.NORM.DIST(AND(BF$6&gt;=$F140,BF$6&lt;=$H140)*(BE$6-$F140+1),$J140/2,$M140,TRUE))/(1-2*_xlfn.NORM.DIST(0,$J140/2,$M140,TRUE))*$D140+($K140="Steady Growth")*(AND(BF$6&gt;=$F140,BF$6&lt;=$H140)*((BF$6-$F140+1)/($J140*($J140+1)/2)*$D140))+($K140="custom")*CustCF!AZ140</f>
        <v>0</v>
      </c>
      <c r="BG140" s="95">
        <f>($K140="Bell Curve")*(_xlfn.NORM.DIST(AND(BG$6&gt;=$F140,BG$6&lt;=$H140)*(BG$6-$F140+1),$J140/2,$M140,TRUE)-_xlfn.NORM.DIST(AND(BG$6&gt;=$F140,BG$6&lt;=$H140)*(BF$6-$F140+1),$J140/2,$M140,TRUE))/(1-2*_xlfn.NORM.DIST(0,$J140/2,$M140,TRUE))*$D140+($K140="Steady Growth")*(AND(BG$6&gt;=$F140,BG$6&lt;=$H140)*((BG$6-$F140+1)/($J140*($J140+1)/2)*$D140))+($K140="custom")*CustCF!BA140</f>
        <v>0</v>
      </c>
      <c r="BH140" s="95">
        <f>($K140="Bell Curve")*(_xlfn.NORM.DIST(AND(BH$6&gt;=$F140,BH$6&lt;=$H140)*(BH$6-$F140+1),$J140/2,$M140,TRUE)-_xlfn.NORM.DIST(AND(BH$6&gt;=$F140,BH$6&lt;=$H140)*(BG$6-$F140+1),$J140/2,$M140,TRUE))/(1-2*_xlfn.NORM.DIST(0,$J140/2,$M140,TRUE))*$D140+($K140="Steady Growth")*(AND(BH$6&gt;=$F140,BH$6&lt;=$H140)*((BH$6-$F140+1)/($J140*($J140+1)/2)*$D140))+($K140="custom")*CustCF!BB140</f>
        <v>0</v>
      </c>
      <c r="BI140" s="95">
        <f>($K140="Bell Curve")*(_xlfn.NORM.DIST(AND(BI$6&gt;=$F140,BI$6&lt;=$H140)*(BI$6-$F140+1),$J140/2,$M140,TRUE)-_xlfn.NORM.DIST(AND(BI$6&gt;=$F140,BI$6&lt;=$H140)*(BH$6-$F140+1),$J140/2,$M140,TRUE))/(1-2*_xlfn.NORM.DIST(0,$J140/2,$M140,TRUE))*$D140+($K140="Steady Growth")*(AND(BI$6&gt;=$F140,BI$6&lt;=$H140)*((BI$6-$F140+1)/($J140*($J140+1)/2)*$D140))+($K140="custom")*CustCF!BC140</f>
        <v>0</v>
      </c>
      <c r="BJ140" s="95">
        <f>($K140="Bell Curve")*(_xlfn.NORM.DIST(AND(BJ$6&gt;=$F140,BJ$6&lt;=$H140)*(BJ$6-$F140+1),$J140/2,$M140,TRUE)-_xlfn.NORM.DIST(AND(BJ$6&gt;=$F140,BJ$6&lt;=$H140)*(BI$6-$F140+1),$J140/2,$M140,TRUE))/(1-2*_xlfn.NORM.DIST(0,$J140/2,$M140,TRUE))*$D140+($K140="Steady Growth")*(AND(BJ$6&gt;=$F140,BJ$6&lt;=$H140)*((BJ$6-$F140+1)/($J140*($J140+1)/2)*$D140))+($K140="custom")*CustCF!BD140</f>
        <v>0</v>
      </c>
      <c r="BK140" s="95">
        <f>($K140="Bell Curve")*(_xlfn.NORM.DIST(AND(BK$6&gt;=$F140,BK$6&lt;=$H140)*(BK$6-$F140+1),$J140/2,$M140,TRUE)-_xlfn.NORM.DIST(AND(BK$6&gt;=$F140,BK$6&lt;=$H140)*(BJ$6-$F140+1),$J140/2,$M140,TRUE))/(1-2*_xlfn.NORM.DIST(0,$J140/2,$M140,TRUE))*$D140+($K140="Steady Growth")*(AND(BK$6&gt;=$F140,BK$6&lt;=$H140)*((BK$6-$F140+1)/($J140*($J140+1)/2)*$D140))+($K140="custom")*CustCF!BE140</f>
        <v>0</v>
      </c>
      <c r="BL140" s="95">
        <f>($K140="Bell Curve")*(_xlfn.NORM.DIST(AND(BL$6&gt;=$F140,BL$6&lt;=$H140)*(BL$6-$F140+1),$J140/2,$M140,TRUE)-_xlfn.NORM.DIST(AND(BL$6&gt;=$F140,BL$6&lt;=$H140)*(BK$6-$F140+1),$J140/2,$M140,TRUE))/(1-2*_xlfn.NORM.DIST(0,$J140/2,$M140,TRUE))*$D140+($K140="Steady Growth")*(AND(BL$6&gt;=$F140,BL$6&lt;=$H140)*((BL$6-$F140+1)/($J140*($J140+1)/2)*$D140))+($K140="custom")*CustCF!BF140</f>
        <v>0</v>
      </c>
      <c r="BM140" s="95">
        <f>($K140="Bell Curve")*(_xlfn.NORM.DIST(AND(BM$6&gt;=$F140,BM$6&lt;=$H140)*(BM$6-$F140+1),$J140/2,$M140,TRUE)-_xlfn.NORM.DIST(AND(BM$6&gt;=$F140,BM$6&lt;=$H140)*(BL$6-$F140+1),$J140/2,$M140,TRUE))/(1-2*_xlfn.NORM.DIST(0,$J140/2,$M140,TRUE))*$D140+($K140="Steady Growth")*(AND(BM$6&gt;=$F140,BM$6&lt;=$H140)*((BM$6-$F140+1)/($J140*($J140+1)/2)*$D140))+($K140="custom")*CustCF!BG140</f>
        <v>0</v>
      </c>
      <c r="BN140" s="95">
        <f>($K140="Bell Curve")*(_xlfn.NORM.DIST(AND(BN$6&gt;=$F140,BN$6&lt;=$H140)*(BN$6-$F140+1),$J140/2,$M140,TRUE)-_xlfn.NORM.DIST(AND(BN$6&gt;=$F140,BN$6&lt;=$H140)*(BM$6-$F140+1),$J140/2,$M140,TRUE))/(1-2*_xlfn.NORM.DIST(0,$J140/2,$M140,TRUE))*$D140+($K140="Steady Growth")*(AND(BN$6&gt;=$F140,BN$6&lt;=$H140)*((BN$6-$F140+1)/($J140*($J140+1)/2)*$D140))+($K140="custom")*CustCF!BH140</f>
        <v>0</v>
      </c>
      <c r="BO140" s="95">
        <f>($K140="Bell Curve")*(_xlfn.NORM.DIST(AND(BO$6&gt;=$F140,BO$6&lt;=$H140)*(BO$6-$F140+1),$J140/2,$M140,TRUE)-_xlfn.NORM.DIST(AND(BO$6&gt;=$F140,BO$6&lt;=$H140)*(BN$6-$F140+1),$J140/2,$M140,TRUE))/(1-2*_xlfn.NORM.DIST(0,$J140/2,$M140,TRUE))*$D140+($K140="Steady Growth")*(AND(BO$6&gt;=$F140,BO$6&lt;=$H140)*((BO$6-$F140+1)/($J140*($J140+1)/2)*$D140))+($K140="custom")*CustCF!BI140</f>
        <v>0</v>
      </c>
      <c r="BP140" s="95">
        <f>($K140="Bell Curve")*(_xlfn.NORM.DIST(AND(BP$6&gt;=$F140,BP$6&lt;=$H140)*(BP$6-$F140+1),$J140/2,$M140,TRUE)-_xlfn.NORM.DIST(AND(BP$6&gt;=$F140,BP$6&lt;=$H140)*(BO$6-$F140+1),$J140/2,$M140,TRUE))/(1-2*_xlfn.NORM.DIST(0,$J140/2,$M140,TRUE))*$D140+($K140="Steady Growth")*(AND(BP$6&gt;=$F140,BP$6&lt;=$H140)*((BP$6-$F140+1)/($J140*($J140+1)/2)*$D140))+($K140="custom")*CustCF!BJ140</f>
        <v>0</v>
      </c>
      <c r="BQ140" s="95">
        <f>($K140="Bell Curve")*(_xlfn.NORM.DIST(AND(BQ$6&gt;=$F140,BQ$6&lt;=$H140)*(BQ$6-$F140+1),$J140/2,$M140,TRUE)-_xlfn.NORM.DIST(AND(BQ$6&gt;=$F140,BQ$6&lt;=$H140)*(BP$6-$F140+1),$J140/2,$M140,TRUE))/(1-2*_xlfn.NORM.DIST(0,$J140/2,$M140,TRUE))*$D140+($K140="Steady Growth")*(AND(BQ$6&gt;=$F140,BQ$6&lt;=$H140)*((BQ$6-$F140+1)/($J140*($J140+1)/2)*$D140))+($K140="custom")*CustCF!BK140</f>
        <v>0</v>
      </c>
      <c r="BR140" s="95">
        <f>($K140="Bell Curve")*(_xlfn.NORM.DIST(AND(BR$6&gt;=$F140,BR$6&lt;=$H140)*(BR$6-$F140+1),$J140/2,$M140,TRUE)-_xlfn.NORM.DIST(AND(BR$6&gt;=$F140,BR$6&lt;=$H140)*(BQ$6-$F140+1),$J140/2,$M140,TRUE))/(1-2*_xlfn.NORM.DIST(0,$J140/2,$M140,TRUE))*$D140+($K140="Steady Growth")*(AND(BR$6&gt;=$F140,BR$6&lt;=$H140)*((BR$6-$F140+1)/($J140*($J140+1)/2)*$D140))+($K140="custom")*CustCF!BL140</f>
        <v>0</v>
      </c>
      <c r="BS140" s="95">
        <f>($K140="Bell Curve")*(_xlfn.NORM.DIST(AND(BS$6&gt;=$F140,BS$6&lt;=$H140)*(BS$6-$F140+1),$J140/2,$M140,TRUE)-_xlfn.NORM.DIST(AND(BS$6&gt;=$F140,BS$6&lt;=$H140)*(BR$6-$F140+1),$J140/2,$M140,TRUE))/(1-2*_xlfn.NORM.DIST(0,$J140/2,$M140,TRUE))*$D140+($K140="Steady Growth")*(AND(BS$6&gt;=$F140,BS$6&lt;=$H140)*((BS$6-$F140+1)/($J140*($J140+1)/2)*$D140))+($K140="custom")*CustCF!BM140</f>
        <v>0</v>
      </c>
      <c r="BT140" s="95">
        <f>($K140="Bell Curve")*(_xlfn.NORM.DIST(AND(BT$6&gt;=$F140,BT$6&lt;=$H140)*(BT$6-$F140+1),$J140/2,$M140,TRUE)-_xlfn.NORM.DIST(AND(BT$6&gt;=$F140,BT$6&lt;=$H140)*(BS$6-$F140+1),$J140/2,$M140,TRUE))/(1-2*_xlfn.NORM.DIST(0,$J140/2,$M140,TRUE))*$D140+($K140="Steady Growth")*(AND(BT$6&gt;=$F140,BT$6&lt;=$H140)*((BT$6-$F140+1)/($J140*($J140+1)/2)*$D140))+($K140="custom")*CustCF!BN140</f>
        <v>0</v>
      </c>
      <c r="BU140" s="95">
        <f>($K140="Bell Curve")*(_xlfn.NORM.DIST(AND(BU$6&gt;=$F140,BU$6&lt;=$H140)*(BU$6-$F140+1),$J140/2,$M140,TRUE)-_xlfn.NORM.DIST(AND(BU$6&gt;=$F140,BU$6&lt;=$H140)*(BT$6-$F140+1),$J140/2,$M140,TRUE))/(1-2*_xlfn.NORM.DIST(0,$J140/2,$M140,TRUE))*$D140+($K140="Steady Growth")*(AND(BU$6&gt;=$F140,BU$6&lt;=$H140)*((BU$6-$F140+1)/($J140*($J140+1)/2)*$D140))+($K140="custom")*CustCF!BO140</f>
        <v>0</v>
      </c>
      <c r="BV140" s="95">
        <f>($K140="Bell Curve")*(_xlfn.NORM.DIST(AND(BV$6&gt;=$F140,BV$6&lt;=$H140)*(BV$6-$F140+1),$J140/2,$M140,TRUE)-_xlfn.NORM.DIST(AND(BV$6&gt;=$F140,BV$6&lt;=$H140)*(BU$6-$F140+1),$J140/2,$M140,TRUE))/(1-2*_xlfn.NORM.DIST(0,$J140/2,$M140,TRUE))*$D140+($K140="Steady Growth")*(AND(BV$6&gt;=$F140,BV$6&lt;=$H140)*((BV$6-$F140+1)/($J140*($J140+1)/2)*$D140))+($K140="custom")*CustCF!BP140</f>
        <v>0</v>
      </c>
      <c r="BW140" s="95">
        <f>($K140="Bell Curve")*(_xlfn.NORM.DIST(AND(BW$6&gt;=$F140,BW$6&lt;=$H140)*(BW$6-$F140+1),$J140/2,$M140,TRUE)-_xlfn.NORM.DIST(AND(BW$6&gt;=$F140,BW$6&lt;=$H140)*(BV$6-$F140+1),$J140/2,$M140,TRUE))/(1-2*_xlfn.NORM.DIST(0,$J140/2,$M140,TRUE))*$D140+($K140="Steady Growth")*(AND(BW$6&gt;=$F140,BW$6&lt;=$H140)*((BW$6-$F140+1)/($J140*($J140+1)/2)*$D140))+($K140="custom")*CustCF!BQ140</f>
        <v>0</v>
      </c>
      <c r="BX140" s="95">
        <f>($K140="Bell Curve")*(_xlfn.NORM.DIST(AND(BX$6&gt;=$F140,BX$6&lt;=$H140)*(BX$6-$F140+1),$J140/2,$M140,TRUE)-_xlfn.NORM.DIST(AND(BX$6&gt;=$F140,BX$6&lt;=$H140)*(BW$6-$F140+1),$J140/2,$M140,TRUE))/(1-2*_xlfn.NORM.DIST(0,$J140/2,$M140,TRUE))*$D140+($K140="Steady Growth")*(AND(BX$6&gt;=$F140,BX$6&lt;=$H140)*((BX$6-$F140+1)/($J140*($J140+1)/2)*$D140))+($K140="custom")*CustCF!BR140</f>
        <v>0</v>
      </c>
      <c r="BY140" s="95">
        <f>($K140="Bell Curve")*(_xlfn.NORM.DIST(AND(BY$6&gt;=$F140,BY$6&lt;=$H140)*(BY$6-$F140+1),$J140/2,$M140,TRUE)-_xlfn.NORM.DIST(AND(BY$6&gt;=$F140,BY$6&lt;=$H140)*(BX$6-$F140+1),$J140/2,$M140,TRUE))/(1-2*_xlfn.NORM.DIST(0,$J140/2,$M140,TRUE))*$D140+($K140="Steady Growth")*(AND(BY$6&gt;=$F140,BY$6&lt;=$H140)*((BY$6-$F140+1)/($J140*($J140+1)/2)*$D140))+($K140="custom")*CustCF!BS140</f>
        <v>0</v>
      </c>
      <c r="BZ140" s="95">
        <f>($K140="Bell Curve")*(_xlfn.NORM.DIST(AND(BZ$6&gt;=$F140,BZ$6&lt;=$H140)*(BZ$6-$F140+1),$J140/2,$M140,TRUE)-_xlfn.NORM.DIST(AND(BZ$6&gt;=$F140,BZ$6&lt;=$H140)*(BY$6-$F140+1),$J140/2,$M140,TRUE))/(1-2*_xlfn.NORM.DIST(0,$J140/2,$M140,TRUE))*$D140+($K140="Steady Growth")*(AND(BZ$6&gt;=$F140,BZ$6&lt;=$H140)*((BZ$6-$F140+1)/($J140*($J140+1)/2)*$D140))+($K140="custom")*CustCF!BT140</f>
        <v>0</v>
      </c>
      <c r="CA140" s="95">
        <f>($K140="Bell Curve")*(_xlfn.NORM.DIST(AND(CA$6&gt;=$F140,CA$6&lt;=$H140)*(CA$6-$F140+1),$J140/2,$M140,TRUE)-_xlfn.NORM.DIST(AND(CA$6&gt;=$F140,CA$6&lt;=$H140)*(BZ$6-$F140+1),$J140/2,$M140,TRUE))/(1-2*_xlfn.NORM.DIST(0,$J140/2,$M140,TRUE))*$D140+($K140="Steady Growth")*(AND(CA$6&gt;=$F140,CA$6&lt;=$H140)*((CA$6-$F140+1)/($J140*($J140+1)/2)*$D140))+($K140="custom")*CustCF!BU140</f>
        <v>0</v>
      </c>
      <c r="CB140" s="95">
        <f>($K140="Bell Curve")*(_xlfn.NORM.DIST(AND(CB$6&gt;=$F140,CB$6&lt;=$H140)*(CB$6-$F140+1),$J140/2,$M140,TRUE)-_xlfn.NORM.DIST(AND(CB$6&gt;=$F140,CB$6&lt;=$H140)*(CA$6-$F140+1),$J140/2,$M140,TRUE))/(1-2*_xlfn.NORM.DIST(0,$J140/2,$M140,TRUE))*$D140+($K140="Steady Growth")*(AND(CB$6&gt;=$F140,CB$6&lt;=$H140)*((CB$6-$F140+1)/($J140*($J140+1)/2)*$D140))+($K140="custom")*CustCF!BV140</f>
        <v>0</v>
      </c>
      <c r="CC140" s="95">
        <f>($K140="Bell Curve")*(_xlfn.NORM.DIST(AND(CC$6&gt;=$F140,CC$6&lt;=$H140)*(CC$6-$F140+1),$J140/2,$M140,TRUE)-_xlfn.NORM.DIST(AND(CC$6&gt;=$F140,CC$6&lt;=$H140)*(CB$6-$F140+1),$J140/2,$M140,TRUE))/(1-2*_xlfn.NORM.DIST(0,$J140/2,$M140,TRUE))*$D140+($K140="Steady Growth")*(AND(CC$6&gt;=$F140,CC$6&lt;=$H140)*((CC$6-$F140+1)/($J140*($J140+1)/2)*$D140))+($K140="custom")*CustCF!BW140</f>
        <v>0</v>
      </c>
      <c r="CD140" s="95">
        <f>($K140="Bell Curve")*(_xlfn.NORM.DIST(AND(CD$6&gt;=$F140,CD$6&lt;=$H140)*(CD$6-$F140+1),$J140/2,$M140,TRUE)-_xlfn.NORM.DIST(AND(CD$6&gt;=$F140,CD$6&lt;=$H140)*(CC$6-$F140+1),$J140/2,$M140,TRUE))/(1-2*_xlfn.NORM.DIST(0,$J140/2,$M140,TRUE))*$D140+($K140="Steady Growth")*(AND(CD$6&gt;=$F140,CD$6&lt;=$H140)*((CD$6-$F140+1)/($J140*($J140+1)/2)*$D140))+($K140="custom")*CustCF!BX140</f>
        <v>0</v>
      </c>
      <c r="CE140" s="95">
        <f>($K140="Bell Curve")*(_xlfn.NORM.DIST(AND(CE$6&gt;=$F140,CE$6&lt;=$H140)*(CE$6-$F140+1),$J140/2,$M140,TRUE)-_xlfn.NORM.DIST(AND(CE$6&gt;=$F140,CE$6&lt;=$H140)*(CD$6-$F140+1),$J140/2,$M140,TRUE))/(1-2*_xlfn.NORM.DIST(0,$J140/2,$M140,TRUE))*$D140+($K140="Steady Growth")*(AND(CE$6&gt;=$F140,CE$6&lt;=$H140)*((CE$6-$F140+1)/($J140*($J140+1)/2)*$D140))+($K140="custom")*CustCF!BY140</f>
        <v>0</v>
      </c>
      <c r="CF140" s="95">
        <f>($K140="Bell Curve")*(_xlfn.NORM.DIST(AND(CF$6&gt;=$F140,CF$6&lt;=$H140)*(CF$6-$F140+1),$J140/2,$M140,TRUE)-_xlfn.NORM.DIST(AND(CF$6&gt;=$F140,CF$6&lt;=$H140)*(CE$6-$F140+1),$J140/2,$M140,TRUE))/(1-2*_xlfn.NORM.DIST(0,$J140/2,$M140,TRUE))*$D140+($K140="Steady Growth")*(AND(CF$6&gt;=$F140,CF$6&lt;=$H140)*((CF$6-$F140+1)/($J140*($J140+1)/2)*$D140))+($K140="custom")*CustCF!BZ140</f>
        <v>0</v>
      </c>
      <c r="CG140" s="95">
        <f>($K140="Bell Curve")*(_xlfn.NORM.DIST(AND(CG$6&gt;=$F140,CG$6&lt;=$H140)*(CG$6-$F140+1),$J140/2,$M140,TRUE)-_xlfn.NORM.DIST(AND(CG$6&gt;=$F140,CG$6&lt;=$H140)*(CF$6-$F140+1),$J140/2,$M140,TRUE))/(1-2*_xlfn.NORM.DIST(0,$J140/2,$M140,TRUE))*$D140+($K140="Steady Growth")*(AND(CG$6&gt;=$F140,CG$6&lt;=$H140)*((CG$6-$F140+1)/($J140*($J140+1)/2)*$D140))+($K140="custom")*CustCF!CA140</f>
        <v>0</v>
      </c>
      <c r="CH140" s="95">
        <f>($K140="Bell Curve")*(_xlfn.NORM.DIST(AND(CH$6&gt;=$F140,CH$6&lt;=$H140)*(CH$6-$F140+1),$J140/2,$M140,TRUE)-_xlfn.NORM.DIST(AND(CH$6&gt;=$F140,CH$6&lt;=$H140)*(CG$6-$F140+1),$J140/2,$M140,TRUE))/(1-2*_xlfn.NORM.DIST(0,$J140/2,$M140,TRUE))*$D140+($K140="Steady Growth")*(AND(CH$6&gt;=$F140,CH$6&lt;=$H140)*((CH$6-$F140+1)/($J140*($J140+1)/2)*$D140))+($K140="custom")*CustCF!CB140</f>
        <v>0</v>
      </c>
      <c r="CI140" s="95">
        <f>($K140="Bell Curve")*(_xlfn.NORM.DIST(AND(CI$6&gt;=$F140,CI$6&lt;=$H140)*(CI$6-$F140+1),$J140/2,$M140,TRUE)-_xlfn.NORM.DIST(AND(CI$6&gt;=$F140,CI$6&lt;=$H140)*(CH$6-$F140+1),$J140/2,$M140,TRUE))/(1-2*_xlfn.NORM.DIST(0,$J140/2,$M140,TRUE))*$D140+($K140="Steady Growth")*(AND(CI$6&gt;=$F140,CI$6&lt;=$H140)*((CI$6-$F140+1)/($J140*($J140+1)/2)*$D140))+($K140="custom")*CustCF!CC140</f>
        <v>0</v>
      </c>
      <c r="CJ140" s="95">
        <f>($K140="Bell Curve")*(_xlfn.NORM.DIST(AND(CJ$6&gt;=$F140,CJ$6&lt;=$H140)*(CJ$6-$F140+1),$J140/2,$M140,TRUE)-_xlfn.NORM.DIST(AND(CJ$6&gt;=$F140,CJ$6&lt;=$H140)*(CI$6-$F140+1),$J140/2,$M140,TRUE))/(1-2*_xlfn.NORM.DIST(0,$J140/2,$M140,TRUE))*$D140+($K140="Steady Growth")*(AND(CJ$6&gt;=$F140,CJ$6&lt;=$H140)*((CJ$6-$F140+1)/($J140*($J140+1)/2)*$D140))+($K140="custom")*CustCF!CD140</f>
        <v>0</v>
      </c>
      <c r="CK140" s="95">
        <f>($K140="Bell Curve")*(_xlfn.NORM.DIST(AND(CK$6&gt;=$F140,CK$6&lt;=$H140)*(CK$6-$F140+1),$J140/2,$M140,TRUE)-_xlfn.NORM.DIST(AND(CK$6&gt;=$F140,CK$6&lt;=$H140)*(CJ$6-$F140+1),$J140/2,$M140,TRUE))/(1-2*_xlfn.NORM.DIST(0,$J140/2,$M140,TRUE))*$D140+($K140="Steady Growth")*(AND(CK$6&gt;=$F140,CK$6&lt;=$H140)*((CK$6-$F140+1)/($J140*($J140+1)/2)*$D140))+($K140="custom")*CustCF!CE140</f>
        <v>0</v>
      </c>
      <c r="CL140" s="95">
        <f>($K140="Bell Curve")*(_xlfn.NORM.DIST(AND(CL$6&gt;=$F140,CL$6&lt;=$H140)*(CL$6-$F140+1),$J140/2,$M140,TRUE)-_xlfn.NORM.DIST(AND(CL$6&gt;=$F140,CL$6&lt;=$H140)*(CK$6-$F140+1),$J140/2,$M140,TRUE))/(1-2*_xlfn.NORM.DIST(0,$J140/2,$M140,TRUE))*$D140+($K140="Steady Growth")*(AND(CL$6&gt;=$F140,CL$6&lt;=$H140)*((CL$6-$F140+1)/($J140*($J140+1)/2)*$D140))+($K140="custom")*CustCF!CF140</f>
        <v>0</v>
      </c>
      <c r="CM140" s="95">
        <f>($K140="Bell Curve")*(_xlfn.NORM.DIST(AND(CM$6&gt;=$F140,CM$6&lt;=$H140)*(CM$6-$F140+1),$J140/2,$M140,TRUE)-_xlfn.NORM.DIST(AND(CM$6&gt;=$F140,CM$6&lt;=$H140)*(CL$6-$F140+1),$J140/2,$M140,TRUE))/(1-2*_xlfn.NORM.DIST(0,$J140/2,$M140,TRUE))*$D140+($K140="Steady Growth")*(AND(CM$6&gt;=$F140,CM$6&lt;=$H140)*((CM$6-$F140+1)/($J140*($J140+1)/2)*$D140))+($K140="custom")*CustCF!CG140</f>
        <v>0</v>
      </c>
      <c r="CN140" s="95">
        <f>($K140="Bell Curve")*(_xlfn.NORM.DIST(AND(CN$6&gt;=$F140,CN$6&lt;=$H140)*(CN$6-$F140+1),$J140/2,$M140,TRUE)-_xlfn.NORM.DIST(AND(CN$6&gt;=$F140,CN$6&lt;=$H140)*(CM$6-$F140+1),$J140/2,$M140,TRUE))/(1-2*_xlfn.NORM.DIST(0,$J140/2,$M140,TRUE))*$D140+($K140="Steady Growth")*(AND(CN$6&gt;=$F140,CN$6&lt;=$H140)*((CN$6-$F140+1)/($J140*($J140+1)/2)*$D140))+($K140="custom")*CustCF!CH140</f>
        <v>0</v>
      </c>
      <c r="CO140" s="95">
        <f>($K140="Bell Curve")*(_xlfn.NORM.DIST(AND(CO$6&gt;=$F140,CO$6&lt;=$H140)*(CO$6-$F140+1),$J140/2,$M140,TRUE)-_xlfn.NORM.DIST(AND(CO$6&gt;=$F140,CO$6&lt;=$H140)*(CN$6-$F140+1),$J140/2,$M140,TRUE))/(1-2*_xlfn.NORM.DIST(0,$J140/2,$M140,TRUE))*$D140+($K140="Steady Growth")*(AND(CO$6&gt;=$F140,CO$6&lt;=$H140)*((CO$6-$F140+1)/($J140*($J140+1)/2)*$D140))+($K140="custom")*CustCF!CI140</f>
        <v>0</v>
      </c>
      <c r="CP140" s="95">
        <f>($K140="Bell Curve")*(_xlfn.NORM.DIST(AND(CP$6&gt;=$F140,CP$6&lt;=$H140)*(CP$6-$F140+1),$J140/2,$M140,TRUE)-_xlfn.NORM.DIST(AND(CP$6&gt;=$F140,CP$6&lt;=$H140)*(CO$6-$F140+1),$J140/2,$M140,TRUE))/(1-2*_xlfn.NORM.DIST(0,$J140/2,$M140,TRUE))*$D140+($K140="Steady Growth")*(AND(CP$6&gt;=$F140,CP$6&lt;=$H140)*((CP$6-$F140+1)/($J140*($J140+1)/2)*$D140))+($K140="custom")*CustCF!CJ140</f>
        <v>0</v>
      </c>
      <c r="CQ140" s="95">
        <f>($K140="Bell Curve")*(_xlfn.NORM.DIST(AND(CQ$6&gt;=$F140,CQ$6&lt;=$H140)*(CQ$6-$F140+1),$J140/2,$M140,TRUE)-_xlfn.NORM.DIST(AND(CQ$6&gt;=$F140,CQ$6&lt;=$H140)*(CP$6-$F140+1),$J140/2,$M140,TRUE))/(1-2*_xlfn.NORM.DIST(0,$J140/2,$M140,TRUE))*$D140+($K140="Steady Growth")*(AND(CQ$6&gt;=$F140,CQ$6&lt;=$H140)*((CQ$6-$F140+1)/($J140*($J140+1)/2)*$D140))+($K140="custom")*CustCF!CK140</f>
        <v>0</v>
      </c>
      <c r="CR140" s="95">
        <f>($K140="Bell Curve")*(_xlfn.NORM.DIST(AND(CR$6&gt;=$F140,CR$6&lt;=$H140)*(CR$6-$F140+1),$J140/2,$M140,TRUE)-_xlfn.NORM.DIST(AND(CR$6&gt;=$F140,CR$6&lt;=$H140)*(CQ$6-$F140+1),$J140/2,$M140,TRUE))/(1-2*_xlfn.NORM.DIST(0,$J140/2,$M140,TRUE))*$D140+($K140="Steady Growth")*(AND(CR$6&gt;=$F140,CR$6&lt;=$H140)*((CR$6-$F140+1)/($J140*($J140+1)/2)*$D140))+($K140="custom")*CustCF!CL140</f>
        <v>0</v>
      </c>
      <c r="CS140" s="95">
        <f>($K140="Bell Curve")*(_xlfn.NORM.DIST(AND(CS$6&gt;=$F140,CS$6&lt;=$H140)*(CS$6-$F140+1),$J140/2,$M140,TRUE)-_xlfn.NORM.DIST(AND(CS$6&gt;=$F140,CS$6&lt;=$H140)*(CR$6-$F140+1),$J140/2,$M140,TRUE))/(1-2*_xlfn.NORM.DIST(0,$J140/2,$M140,TRUE))*$D140+($K140="Steady Growth")*(AND(CS$6&gt;=$F140,CS$6&lt;=$H140)*((CS$6-$F140+1)/($J140*($J140+1)/2)*$D140))+($K140="custom")*CustCF!CM140</f>
        <v>0</v>
      </c>
      <c r="CT140" s="95">
        <f>($K140="Bell Curve")*(_xlfn.NORM.DIST(AND(CT$6&gt;=$F140,CT$6&lt;=$H140)*(CT$6-$F140+1),$J140/2,$M140,TRUE)-_xlfn.NORM.DIST(AND(CT$6&gt;=$F140,CT$6&lt;=$H140)*(CS$6-$F140+1),$J140/2,$M140,TRUE))/(1-2*_xlfn.NORM.DIST(0,$J140/2,$M140,TRUE))*$D140+($K140="Steady Growth")*(AND(CT$6&gt;=$F140,CT$6&lt;=$H140)*((CT$6-$F140+1)/($J140*($J140+1)/2)*$D140))+($K140="custom")*CustCF!CN140</f>
        <v>0</v>
      </c>
      <c r="CU140" s="95">
        <f>($K140="Bell Curve")*(_xlfn.NORM.DIST(AND(CU$6&gt;=$F140,CU$6&lt;=$H140)*(CU$6-$F140+1),$J140/2,$M140,TRUE)-_xlfn.NORM.DIST(AND(CU$6&gt;=$F140,CU$6&lt;=$H140)*(CT$6-$F140+1),$J140/2,$M140,TRUE))/(1-2*_xlfn.NORM.DIST(0,$J140/2,$M140,TRUE))*$D140+($K140="Steady Growth")*(AND(CU$6&gt;=$F140,CU$6&lt;=$H140)*((CU$6-$F140+1)/($J140*($J140+1)/2)*$D140))+($K140="custom")*CustCF!CO140</f>
        <v>0</v>
      </c>
      <c r="CV140" s="95">
        <f>($K140="Bell Curve")*(_xlfn.NORM.DIST(AND(CV$6&gt;=$F140,CV$6&lt;=$H140)*(CV$6-$F140+1),$J140/2,$M140,TRUE)-_xlfn.NORM.DIST(AND(CV$6&gt;=$F140,CV$6&lt;=$H140)*(CU$6-$F140+1),$J140/2,$M140,TRUE))/(1-2*_xlfn.NORM.DIST(0,$J140/2,$M140,TRUE))*$D140+($K140="Steady Growth")*(AND(CV$6&gt;=$F140,CV$6&lt;=$H140)*((CV$6-$F140+1)/($J140*($J140+1)/2)*$D140))+($K140="custom")*CustCF!CP140</f>
        <v>0</v>
      </c>
      <c r="CW140" s="95">
        <f>($K140="Bell Curve")*(_xlfn.NORM.DIST(AND(CW$6&gt;=$F140,CW$6&lt;=$H140)*(CW$6-$F140+1),$J140/2,$M140,TRUE)-_xlfn.NORM.DIST(AND(CW$6&gt;=$F140,CW$6&lt;=$H140)*(CV$6-$F140+1),$J140/2,$M140,TRUE))/(1-2*_xlfn.NORM.DIST(0,$J140/2,$M140,TRUE))*$D140+($K140="Steady Growth")*(AND(CW$6&gt;=$F140,CW$6&lt;=$H140)*((CW$6-$F140+1)/($J140*($J140+1)/2)*$D140))+($K140="custom")*CustCF!CQ140</f>
        <v>0</v>
      </c>
      <c r="CX140" s="95">
        <f>($K140="Bell Curve")*(_xlfn.NORM.DIST(AND(CX$6&gt;=$F140,CX$6&lt;=$H140)*(CX$6-$F140+1),$J140/2,$M140,TRUE)-_xlfn.NORM.DIST(AND(CX$6&gt;=$F140,CX$6&lt;=$H140)*(CW$6-$F140+1),$J140/2,$M140,TRUE))/(1-2*_xlfn.NORM.DIST(0,$J140/2,$M140,TRUE))*$D140+($K140="Steady Growth")*(AND(CX$6&gt;=$F140,CX$6&lt;=$H140)*((CX$6-$F140+1)/($J140*($J140+1)/2)*$D140))+($K140="custom")*CustCF!CR140</f>
        <v>0</v>
      </c>
      <c r="CY140" s="95">
        <f>($K140="Bell Curve")*(_xlfn.NORM.DIST(AND(CY$6&gt;=$F140,CY$6&lt;=$H140)*(CY$6-$F140+1),$J140/2,$M140,TRUE)-_xlfn.NORM.DIST(AND(CY$6&gt;=$F140,CY$6&lt;=$H140)*(CX$6-$F140+1),$J140/2,$M140,TRUE))/(1-2*_xlfn.NORM.DIST(0,$J140/2,$M140,TRUE))*$D140+($K140="Steady Growth")*(AND(CY$6&gt;=$F140,CY$6&lt;=$H140)*((CY$6-$F140+1)/($J140*($J140+1)/2)*$D140))+($K140="custom")*CustCF!CS140</f>
        <v>0</v>
      </c>
      <c r="CZ140" s="95">
        <f>($K140="Bell Curve")*(_xlfn.NORM.DIST(AND(CZ$6&gt;=$F140,CZ$6&lt;=$H140)*(CZ$6-$F140+1),$J140/2,$M140,TRUE)-_xlfn.NORM.DIST(AND(CZ$6&gt;=$F140,CZ$6&lt;=$H140)*(CY$6-$F140+1),$J140/2,$M140,TRUE))/(1-2*_xlfn.NORM.DIST(0,$J140/2,$M140,TRUE))*$D140+($K140="Steady Growth")*(AND(CZ$6&gt;=$F140,CZ$6&lt;=$H140)*((CZ$6-$F140+1)/($J140*($J140+1)/2)*$D140))+($K140="custom")*CustCF!CT140</f>
        <v>0</v>
      </c>
      <c r="DA140" s="95">
        <f>($K140="Bell Curve")*(_xlfn.NORM.DIST(AND(DA$6&gt;=$F140,DA$6&lt;=$H140)*(DA$6-$F140+1),$J140/2,$M140,TRUE)-_xlfn.NORM.DIST(AND(DA$6&gt;=$F140,DA$6&lt;=$H140)*(CZ$6-$F140+1),$J140/2,$M140,TRUE))/(1-2*_xlfn.NORM.DIST(0,$J140/2,$M140,TRUE))*$D140+($K140="Steady Growth")*(AND(DA$6&gt;=$F140,DA$6&lt;=$H140)*((DA$6-$F140+1)/($J140*($J140+1)/2)*$D140))+($K140="custom")*CustCF!CU140</f>
        <v>0</v>
      </c>
      <c r="DB140" s="95">
        <f>($K140="Bell Curve")*(_xlfn.NORM.DIST(AND(DB$6&gt;=$F140,DB$6&lt;=$H140)*(DB$6-$F140+1),$J140/2,$M140,TRUE)-_xlfn.NORM.DIST(AND(DB$6&gt;=$F140,DB$6&lt;=$H140)*(DA$6-$F140+1),$J140/2,$M140,TRUE))/(1-2*_xlfn.NORM.DIST(0,$J140/2,$M140,TRUE))*$D140+($K140="Steady Growth")*(AND(DB$6&gt;=$F140,DB$6&lt;=$H140)*((DB$6-$F140+1)/($J140*($J140+1)/2)*$D140))+($K140="custom")*CustCF!CV140</f>
        <v>0</v>
      </c>
      <c r="DC140" s="95">
        <f>($K140="Bell Curve")*(_xlfn.NORM.DIST(AND(DC$6&gt;=$F140,DC$6&lt;=$H140)*(DC$6-$F140+1),$J140/2,$M140,TRUE)-_xlfn.NORM.DIST(AND(DC$6&gt;=$F140,DC$6&lt;=$H140)*(DB$6-$F140+1),$J140/2,$M140,TRUE))/(1-2*_xlfn.NORM.DIST(0,$J140/2,$M140,TRUE))*$D140+($K140="Steady Growth")*(AND(DC$6&gt;=$F140,DC$6&lt;=$H140)*((DC$6-$F140+1)/($J140*($J140+1)/2)*$D140))+($K140="custom")*CustCF!CW140</f>
        <v>0</v>
      </c>
      <c r="DD140" s="95">
        <f>($K140="Bell Curve")*(_xlfn.NORM.DIST(AND(DD$6&gt;=$F140,DD$6&lt;=$H140)*(DD$6-$F140+1),$J140/2,$M140,TRUE)-_xlfn.NORM.DIST(AND(DD$6&gt;=$F140,DD$6&lt;=$H140)*(DC$6-$F140+1),$J140/2,$M140,TRUE))/(1-2*_xlfn.NORM.DIST(0,$J140/2,$M140,TRUE))*$D140+($K140="Steady Growth")*(AND(DD$6&gt;=$F140,DD$6&lt;=$H140)*((DD$6-$F140+1)/($J140*($J140+1)/2)*$D140))+($K140="custom")*CustCF!CX140</f>
        <v>0</v>
      </c>
      <c r="DE140" s="95">
        <f>($K140="Bell Curve")*(_xlfn.NORM.DIST(AND(DE$6&gt;=$F140,DE$6&lt;=$H140)*(DE$6-$F140+1),$J140/2,$M140,TRUE)-_xlfn.NORM.DIST(AND(DE$6&gt;=$F140,DE$6&lt;=$H140)*(DD$6-$F140+1),$J140/2,$M140,TRUE))/(1-2*_xlfn.NORM.DIST(0,$J140/2,$M140,TRUE))*$D140+($K140="Steady Growth")*(AND(DE$6&gt;=$F140,DE$6&lt;=$H140)*((DE$6-$F140+1)/($J140*($J140+1)/2)*$D140))+($K140="custom")*CustCF!CY140</f>
        <v>0</v>
      </c>
      <c r="DF140" s="95">
        <f>($K140="Bell Curve")*(_xlfn.NORM.DIST(AND(DF$6&gt;=$F140,DF$6&lt;=$H140)*(DF$6-$F140+1),$J140/2,$M140,TRUE)-_xlfn.NORM.DIST(AND(DF$6&gt;=$F140,DF$6&lt;=$H140)*(DE$6-$F140+1),$J140/2,$M140,TRUE))/(1-2*_xlfn.NORM.DIST(0,$J140/2,$M140,TRUE))*$D140+($K140="Steady Growth")*(AND(DF$6&gt;=$F140,DF$6&lt;=$H140)*((DF$6-$F140+1)/($J140*($J140+1)/2)*$D140))+($K140="custom")*CustCF!CZ140</f>
        <v>0</v>
      </c>
      <c r="DG140" s="95">
        <f>($K140="Bell Curve")*(_xlfn.NORM.DIST(AND(DG$6&gt;=$F140,DG$6&lt;=$H140)*(DG$6-$F140+1),$J140/2,$M140,TRUE)-_xlfn.NORM.DIST(AND(DG$6&gt;=$F140,DG$6&lt;=$H140)*(DF$6-$F140+1),$J140/2,$M140,TRUE))/(1-2*_xlfn.NORM.DIST(0,$J140/2,$M140,TRUE))*$D140+($K140="Steady Growth")*(AND(DG$6&gt;=$F140,DG$6&lt;=$H140)*((DG$6-$F140+1)/($J140*($J140+1)/2)*$D140))+($K140="custom")*CustCF!DA140</f>
        <v>0</v>
      </c>
      <c r="DH140" s="95">
        <f>($K140="Bell Curve")*(_xlfn.NORM.DIST(AND(DH$6&gt;=$F140,DH$6&lt;=$H140)*(DH$6-$F140+1),$J140/2,$M140,TRUE)-_xlfn.NORM.DIST(AND(DH$6&gt;=$F140,DH$6&lt;=$H140)*(DG$6-$F140+1),$J140/2,$M140,TRUE))/(1-2*_xlfn.NORM.DIST(0,$J140/2,$M140,TRUE))*$D140+($K140="Steady Growth")*(AND(DH$6&gt;=$F140,DH$6&lt;=$H140)*((DH$6-$F140+1)/($J140*($J140+1)/2)*$D140))+($K140="custom")*CustCF!DB140</f>
        <v>0</v>
      </c>
      <c r="DI140" s="95">
        <f>($K140="Bell Curve")*(_xlfn.NORM.DIST(AND(DI$6&gt;=$F140,DI$6&lt;=$H140)*(DI$6-$F140+1),$J140/2,$M140,TRUE)-_xlfn.NORM.DIST(AND(DI$6&gt;=$F140,DI$6&lt;=$H140)*(DH$6-$F140+1),$J140/2,$M140,TRUE))/(1-2*_xlfn.NORM.DIST(0,$J140/2,$M140,TRUE))*$D140+($K140="Steady Growth")*(AND(DI$6&gt;=$F140,DI$6&lt;=$H140)*((DI$6-$F140+1)/($J140*($J140+1)/2)*$D140))+($K140="custom")*CustCF!DC140</f>
        <v>0</v>
      </c>
      <c r="DJ140" s="95">
        <f>($K140="Bell Curve")*(_xlfn.NORM.DIST(AND(DJ$6&gt;=$F140,DJ$6&lt;=$H140)*(DJ$6-$F140+1),$J140/2,$M140,TRUE)-_xlfn.NORM.DIST(AND(DJ$6&gt;=$F140,DJ$6&lt;=$H140)*(DI$6-$F140+1),$J140/2,$M140,TRUE))/(1-2*_xlfn.NORM.DIST(0,$J140/2,$M140,TRUE))*$D140+($K140="Steady Growth")*(AND(DJ$6&gt;=$F140,DJ$6&lt;=$H140)*((DJ$6-$F140+1)/($J140*($J140+1)/2)*$D140))+($K140="custom")*CustCF!DD140</f>
        <v>0</v>
      </c>
      <c r="DK140" s="95">
        <f>($K140="Bell Curve")*(_xlfn.NORM.DIST(AND(DK$6&gt;=$F140,DK$6&lt;=$H140)*(DK$6-$F140+1),$J140/2,$M140,TRUE)-_xlfn.NORM.DIST(AND(DK$6&gt;=$F140,DK$6&lt;=$H140)*(DJ$6-$F140+1),$J140/2,$M140,TRUE))/(1-2*_xlfn.NORM.DIST(0,$J140/2,$M140,TRUE))*$D140+($K140="Steady Growth")*(AND(DK$6&gt;=$F140,DK$6&lt;=$H140)*((DK$6-$F140+1)/($J140*($J140+1)/2)*$D140))+($K140="custom")*CustCF!DE140</f>
        <v>0</v>
      </c>
      <c r="DL140" s="95">
        <f>($K140="Bell Curve")*(_xlfn.NORM.DIST(AND(DL$6&gt;=$F140,DL$6&lt;=$H140)*(DL$6-$F140+1),$J140/2,$M140,TRUE)-_xlfn.NORM.DIST(AND(DL$6&gt;=$F140,DL$6&lt;=$H140)*(DK$6-$F140+1),$J140/2,$M140,TRUE))/(1-2*_xlfn.NORM.DIST(0,$J140/2,$M140,TRUE))*$D140+($K140="Steady Growth")*(AND(DL$6&gt;=$F140,DL$6&lt;=$H140)*((DL$6-$F140+1)/($J140*($J140+1)/2)*$D140))+($K140="custom")*CustCF!DF140</f>
        <v>0</v>
      </c>
      <c r="DM140" s="95">
        <f>($K140="Bell Curve")*(_xlfn.NORM.DIST(AND(DM$6&gt;=$F140,DM$6&lt;=$H140)*(DM$6-$F140+1),$J140/2,$M140,TRUE)-_xlfn.NORM.DIST(AND(DM$6&gt;=$F140,DM$6&lt;=$H140)*(DL$6-$F140+1),$J140/2,$M140,TRUE))/(1-2*_xlfn.NORM.DIST(0,$J140/2,$M140,TRUE))*$D140+($K140="Steady Growth")*(AND(DM$6&gt;=$F140,DM$6&lt;=$H140)*((DM$6-$F140+1)/($J140*($J140+1)/2)*$D140))+($K140="custom")*CustCF!DG140</f>
        <v>0</v>
      </c>
      <c r="DN140" s="95">
        <f>($K140="Bell Curve")*(_xlfn.NORM.DIST(AND(DN$6&gt;=$F140,DN$6&lt;=$H140)*(DN$6-$F140+1),$J140/2,$M140,TRUE)-_xlfn.NORM.DIST(AND(DN$6&gt;=$F140,DN$6&lt;=$H140)*(DM$6-$F140+1),$J140/2,$M140,TRUE))/(1-2*_xlfn.NORM.DIST(0,$J140/2,$M140,TRUE))*$D140+($K140="Steady Growth")*(AND(DN$6&gt;=$F140,DN$6&lt;=$H140)*((DN$6-$F140+1)/($J140*($J140+1)/2)*$D140))+($K140="custom")*CustCF!DH140</f>
        <v>0</v>
      </c>
      <c r="DO140" s="95">
        <f>($K140="Bell Curve")*(_xlfn.NORM.DIST(AND(DO$6&gt;=$F140,DO$6&lt;=$H140)*(DO$6-$F140+1),$J140/2,$M140,TRUE)-_xlfn.NORM.DIST(AND(DO$6&gt;=$F140,DO$6&lt;=$H140)*(DN$6-$F140+1),$J140/2,$M140,TRUE))/(1-2*_xlfn.NORM.DIST(0,$J140/2,$M140,TRUE))*$D140+($K140="Steady Growth")*(AND(DO$6&gt;=$F140,DO$6&lt;=$H140)*((DO$6-$F140+1)/($J140*($J140+1)/2)*$D140))+($K140="custom")*CustCF!DI140</f>
        <v>0</v>
      </c>
      <c r="DP140" s="95">
        <f>($K140="Bell Curve")*(_xlfn.NORM.DIST(AND(DP$6&gt;=$F140,DP$6&lt;=$H140)*(DP$6-$F140+1),$J140/2,$M140,TRUE)-_xlfn.NORM.DIST(AND(DP$6&gt;=$F140,DP$6&lt;=$H140)*(DO$6-$F140+1),$J140/2,$M140,TRUE))/(1-2*_xlfn.NORM.DIST(0,$J140/2,$M140,TRUE))*$D140+($K140="Steady Growth")*(AND(DP$6&gt;=$F140,DP$6&lt;=$H140)*((DP$6-$F140+1)/($J140*($J140+1)/2)*$D140))+($K140="custom")*CustCF!DJ140</f>
        <v>0</v>
      </c>
      <c r="DQ140" s="95">
        <f>($K140="Bell Curve")*(_xlfn.NORM.DIST(AND(DQ$6&gt;=$F140,DQ$6&lt;=$H140)*(DQ$6-$F140+1),$J140/2,$M140,TRUE)-_xlfn.NORM.DIST(AND(DQ$6&gt;=$F140,DQ$6&lt;=$H140)*(DP$6-$F140+1),$J140/2,$M140,TRUE))/(1-2*_xlfn.NORM.DIST(0,$J140/2,$M140,TRUE))*$D140+($K140="Steady Growth")*(AND(DQ$6&gt;=$F140,DQ$6&lt;=$H140)*((DQ$6-$F140+1)/($J140*($J140+1)/2)*$D140))+($K140="custom")*CustCF!DK140</f>
        <v>0</v>
      </c>
      <c r="DR140" s="95">
        <f>($K140="Bell Curve")*(_xlfn.NORM.DIST(AND(DR$6&gt;=$F140,DR$6&lt;=$H140)*(DR$6-$F140+1),$J140/2,$M140,TRUE)-_xlfn.NORM.DIST(AND(DR$6&gt;=$F140,DR$6&lt;=$H140)*(DQ$6-$F140+1),$J140/2,$M140,TRUE))/(1-2*_xlfn.NORM.DIST(0,$J140/2,$M140,TRUE))*$D140+($K140="Steady Growth")*(AND(DR$6&gt;=$F140,DR$6&lt;=$H140)*((DR$6-$F140+1)/($J140*($J140+1)/2)*$D140))+($K140="custom")*CustCF!DL140</f>
        <v>0</v>
      </c>
      <c r="DS140" s="95">
        <f>($K140="Bell Curve")*(_xlfn.NORM.DIST(AND(DS$6&gt;=$F140,DS$6&lt;=$H140)*(DS$6-$F140+1),$J140/2,$M140,TRUE)-_xlfn.NORM.DIST(AND(DS$6&gt;=$F140,DS$6&lt;=$H140)*(DR$6-$F140+1),$J140/2,$M140,TRUE))/(1-2*_xlfn.NORM.DIST(0,$J140/2,$M140,TRUE))*$D140+($K140="Steady Growth")*(AND(DS$6&gt;=$F140,DS$6&lt;=$H140)*((DS$6-$F140+1)/($J140*($J140+1)/2)*$D140))+($K140="custom")*CustCF!DM140</f>
        <v>0</v>
      </c>
      <c r="DT140" s="95">
        <f>($K140="Bell Curve")*(_xlfn.NORM.DIST(AND(DT$6&gt;=$F140,DT$6&lt;=$H140)*(DT$6-$F140+1),$J140/2,$M140,TRUE)-_xlfn.NORM.DIST(AND(DT$6&gt;=$F140,DT$6&lt;=$H140)*(DS$6-$F140+1),$J140/2,$M140,TRUE))/(1-2*_xlfn.NORM.DIST(0,$J140/2,$M140,TRUE))*$D140+($K140="Steady Growth")*(AND(DT$6&gt;=$F140,DT$6&lt;=$H140)*((DT$6-$F140+1)/($J140*($J140+1)/2)*$D140))+($K140="custom")*CustCF!DN140</f>
        <v>0</v>
      </c>
      <c r="DU140" s="95">
        <f>($K140="Bell Curve")*(_xlfn.NORM.DIST(AND(DU$6&gt;=$F140,DU$6&lt;=$H140)*(DU$6-$F140+1),$J140/2,$M140,TRUE)-_xlfn.NORM.DIST(AND(DU$6&gt;=$F140,DU$6&lt;=$H140)*(DT$6-$F140+1),$J140/2,$M140,TRUE))/(1-2*_xlfn.NORM.DIST(0,$J140/2,$M140,TRUE))*$D140+($K140="Steady Growth")*(AND(DU$6&gt;=$F140,DU$6&lt;=$H140)*((DU$6-$F140+1)/($J140*($J140+1)/2)*$D140))+($K140="custom")*CustCF!DO140</f>
        <v>0</v>
      </c>
      <c r="DV140" s="95">
        <f>($K140="Bell Curve")*(_xlfn.NORM.DIST(AND(DV$6&gt;=$F140,DV$6&lt;=$H140)*(DV$6-$F140+1),$J140/2,$M140,TRUE)-_xlfn.NORM.DIST(AND(DV$6&gt;=$F140,DV$6&lt;=$H140)*(DU$6-$F140+1),$J140/2,$M140,TRUE))/(1-2*_xlfn.NORM.DIST(0,$J140/2,$M140,TRUE))*$D140+($K140="Steady Growth")*(AND(DV$6&gt;=$F140,DV$6&lt;=$H140)*((DV$6-$F140+1)/($J140*($J140+1)/2)*$D140))+($K140="custom")*CustCF!DP140</f>
        <v>0</v>
      </c>
      <c r="DW140" s="95">
        <f>($K140="Bell Curve")*(_xlfn.NORM.DIST(AND(DW$6&gt;=$F140,DW$6&lt;=$H140)*(DW$6-$F140+1),$J140/2,$M140,TRUE)-_xlfn.NORM.DIST(AND(DW$6&gt;=$F140,DW$6&lt;=$H140)*(DV$6-$F140+1),$J140/2,$M140,TRUE))/(1-2*_xlfn.NORM.DIST(0,$J140/2,$M140,TRUE))*$D140+($K140="Steady Growth")*(AND(DW$6&gt;=$F140,DW$6&lt;=$H140)*((DW$6-$F140+1)/($J140*($J140+1)/2)*$D140))+($K140="custom")*CustCF!DQ140</f>
        <v>0</v>
      </c>
      <c r="DX140" s="95">
        <f>($K140="Bell Curve")*(_xlfn.NORM.DIST(AND(DX$6&gt;=$F140,DX$6&lt;=$H140)*(DX$6-$F140+1),$J140/2,$M140,TRUE)-_xlfn.NORM.DIST(AND(DX$6&gt;=$F140,DX$6&lt;=$H140)*(DW$6-$F140+1),$J140/2,$M140,TRUE))/(1-2*_xlfn.NORM.DIST(0,$J140/2,$M140,TRUE))*$D140+($K140="Steady Growth")*(AND(DX$6&gt;=$F140,DX$6&lt;=$H140)*((DX$6-$F140+1)/($J140*($J140+1)/2)*$D140))+($K140="custom")*CustCF!DR140</f>
        <v>0</v>
      </c>
      <c r="DY140" s="95">
        <f>($K140="Bell Curve")*(_xlfn.NORM.DIST(AND(DY$6&gt;=$F140,DY$6&lt;=$H140)*(DY$6-$F140+1),$J140/2,$M140,TRUE)-_xlfn.NORM.DIST(AND(DY$6&gt;=$F140,DY$6&lt;=$H140)*(DX$6-$F140+1),$J140/2,$M140,TRUE))/(1-2*_xlfn.NORM.DIST(0,$J140/2,$M140,TRUE))*$D140+($K140="Steady Growth")*(AND(DY$6&gt;=$F140,DY$6&lt;=$H140)*((DY$6-$F140+1)/($J140*($J140+1)/2)*$D140))+($K140="custom")*CustCF!DS140</f>
        <v>0</v>
      </c>
      <c r="DZ140" s="95">
        <f>($K140="Bell Curve")*(_xlfn.NORM.DIST(AND(DZ$6&gt;=$F140,DZ$6&lt;=$H140)*(DZ$6-$F140+1),$J140/2,$M140,TRUE)-_xlfn.NORM.DIST(AND(DZ$6&gt;=$F140,DZ$6&lt;=$H140)*(DY$6-$F140+1),$J140/2,$M140,TRUE))/(1-2*_xlfn.NORM.DIST(0,$J140/2,$M140,TRUE))*$D140+($K140="Steady Growth")*(AND(DZ$6&gt;=$F140,DZ$6&lt;=$H140)*((DZ$6-$F140+1)/($J140*($J140+1)/2)*$D140))+($K140="custom")*CustCF!DT140</f>
        <v>0</v>
      </c>
      <c r="EA140" s="95">
        <f>($K140="Bell Curve")*(_xlfn.NORM.DIST(AND(EA$6&gt;=$F140,EA$6&lt;=$H140)*(EA$6-$F140+1),$J140/2,$M140,TRUE)-_xlfn.NORM.DIST(AND(EA$6&gt;=$F140,EA$6&lt;=$H140)*(DZ$6-$F140+1),$J140/2,$M140,TRUE))/(1-2*_xlfn.NORM.DIST(0,$J140/2,$M140,TRUE))*$D140+($K140="Steady Growth")*(AND(EA$6&gt;=$F140,EA$6&lt;=$H140)*((EA$6-$F140+1)/($J140*($J140+1)/2)*$D140))+($K140="custom")*CustCF!DU140</f>
        <v>0</v>
      </c>
      <c r="EB140" s="95">
        <f>($K140="Bell Curve")*(_xlfn.NORM.DIST(AND(EB$6&gt;=$F140,EB$6&lt;=$H140)*(EB$6-$F140+1),$J140/2,$M140,TRUE)-_xlfn.NORM.DIST(AND(EB$6&gt;=$F140,EB$6&lt;=$H140)*(EA$6-$F140+1),$J140/2,$M140,TRUE))/(1-2*_xlfn.NORM.DIST(0,$J140/2,$M140,TRUE))*$D140+($K140="Steady Growth")*(AND(EB$6&gt;=$F140,EB$6&lt;=$H140)*((EB$6-$F140+1)/($J140*($J140+1)/2)*$D140))+($K140="custom")*CustCF!DV140</f>
        <v>0</v>
      </c>
      <c r="EC140" s="95">
        <f>($K140="Bell Curve")*(_xlfn.NORM.DIST(AND(EC$6&gt;=$F140,EC$6&lt;=$H140)*(EC$6-$F140+1),$J140/2,$M140,TRUE)-_xlfn.NORM.DIST(AND(EC$6&gt;=$F140,EC$6&lt;=$H140)*(EB$6-$F140+1),$J140/2,$M140,TRUE))/(1-2*_xlfn.NORM.DIST(0,$J140/2,$M140,TRUE))*$D140+($K140="Steady Growth")*(AND(EC$6&gt;=$F140,EC$6&lt;=$H140)*((EC$6-$F140+1)/($J140*($J140+1)/2)*$D140))+($K140="custom")*CustCF!DW140</f>
        <v>0</v>
      </c>
      <c r="ED140" s="95">
        <f>($K140="Bell Curve")*(_xlfn.NORM.DIST(AND(ED$6&gt;=$F140,ED$6&lt;=$H140)*(ED$6-$F140+1),$J140/2,$M140,TRUE)-_xlfn.NORM.DIST(AND(ED$6&gt;=$F140,ED$6&lt;=$H140)*(EC$6-$F140+1),$J140/2,$M140,TRUE))/(1-2*_xlfn.NORM.DIST(0,$J140/2,$M140,TRUE))*$D140+($K140="Steady Growth")*(AND(ED$6&gt;=$F140,ED$6&lt;=$H140)*((ED$6-$F140+1)/($J140*($J140+1)/2)*$D140))+($K140="custom")*CustCF!DX140</f>
        <v>0</v>
      </c>
      <c r="EE140" s="95">
        <f>($K140="Bell Curve")*(_xlfn.NORM.DIST(AND(EE$6&gt;=$F140,EE$6&lt;=$H140)*(EE$6-$F140+1),$J140/2,$M140,TRUE)-_xlfn.NORM.DIST(AND(EE$6&gt;=$F140,EE$6&lt;=$H140)*(ED$6-$F140+1),$J140/2,$M140,TRUE))/(1-2*_xlfn.NORM.DIST(0,$J140/2,$M140,TRUE))*$D140+($K140="Steady Growth")*(AND(EE$6&gt;=$F140,EE$6&lt;=$H140)*((EE$6-$F140+1)/($J140*($J140+1)/2)*$D140))+($K140="custom")*CustCF!DY140</f>
        <v>0</v>
      </c>
      <c r="EF140" s="95">
        <f>($K140="Bell Curve")*(_xlfn.NORM.DIST(AND(EF$6&gt;=$F140,EF$6&lt;=$H140)*(EF$6-$F140+1),$J140/2,$M140,TRUE)-_xlfn.NORM.DIST(AND(EF$6&gt;=$F140,EF$6&lt;=$H140)*(EE$6-$F140+1),$J140/2,$M140,TRUE))/(1-2*_xlfn.NORM.DIST(0,$J140/2,$M140,TRUE))*$D140+($K140="Steady Growth")*(AND(EF$6&gt;=$F140,EF$6&lt;=$H140)*((EF$6-$F140+1)/($J140*($J140+1)/2)*$D140))+($K140="custom")*CustCF!DZ140</f>
        <v>0</v>
      </c>
      <c r="EG140" s="95">
        <f>($K140="Bell Curve")*(_xlfn.NORM.DIST(AND(EG$6&gt;=$F140,EG$6&lt;=$H140)*(EG$6-$F140+1),$J140/2,$M140,TRUE)-_xlfn.NORM.DIST(AND(EG$6&gt;=$F140,EG$6&lt;=$H140)*(EF$6-$F140+1),$J140/2,$M140,TRUE))/(1-2*_xlfn.NORM.DIST(0,$J140/2,$M140,TRUE))*$D140+($K140="Steady Growth")*(AND(EG$6&gt;=$F140,EG$6&lt;=$H140)*((EG$6-$F140+1)/($J140*($J140+1)/2)*$D140))+($K140="custom")*CustCF!EA140</f>
        <v>0</v>
      </c>
      <c r="EH140" s="95">
        <f>($K140="Bell Curve")*(_xlfn.NORM.DIST(AND(EH$6&gt;=$F140,EH$6&lt;=$H140)*(EH$6-$F140+1),$J140/2,$M140,TRUE)-_xlfn.NORM.DIST(AND(EH$6&gt;=$F140,EH$6&lt;=$H140)*(EG$6-$F140+1),$J140/2,$M140,TRUE))/(1-2*_xlfn.NORM.DIST(0,$J140/2,$M140,TRUE))*$D140+($K140="Steady Growth")*(AND(EH$6&gt;=$F140,EH$6&lt;=$H140)*((EH$6-$F140+1)/($J140*($J140+1)/2)*$D140))+($K140="custom")*CustCF!EB140</f>
        <v>0</v>
      </c>
      <c r="EI140" s="95">
        <f>($K140="Bell Curve")*(_xlfn.NORM.DIST(AND(EI$6&gt;=$F140,EI$6&lt;=$H140)*(EI$6-$F140+1),$J140/2,$M140,TRUE)-_xlfn.NORM.DIST(AND(EI$6&gt;=$F140,EI$6&lt;=$H140)*(EH$6-$F140+1),$J140/2,$M140,TRUE))/(1-2*_xlfn.NORM.DIST(0,$J140/2,$M140,TRUE))*$D140+($K140="Steady Growth")*(AND(EI$6&gt;=$F140,EI$6&lt;=$H140)*((EI$6-$F140+1)/($J140*($J140+1)/2)*$D140))+($K140="custom")*CustCF!EC140</f>
        <v>0</v>
      </c>
      <c r="EJ140" s="95">
        <f>($K140="Bell Curve")*(_xlfn.NORM.DIST(AND(EJ$6&gt;=$F140,EJ$6&lt;=$H140)*(EJ$6-$F140+1),$J140/2,$M140,TRUE)-_xlfn.NORM.DIST(AND(EJ$6&gt;=$F140,EJ$6&lt;=$H140)*(EI$6-$F140+1),$J140/2,$M140,TRUE))/(1-2*_xlfn.NORM.DIST(0,$J140/2,$M140,TRUE))*$D140+($K140="Steady Growth")*(AND(EJ$6&gt;=$F140,EJ$6&lt;=$H140)*((EJ$6-$F140+1)/($J140*($J140+1)/2)*$D140))+($K140="custom")*CustCF!ED140</f>
        <v>0</v>
      </c>
      <c r="EK140" s="95">
        <f>($K140="Bell Curve")*(_xlfn.NORM.DIST(AND(EK$6&gt;=$F140,EK$6&lt;=$H140)*(EK$6-$F140+1),$J140/2,$M140,TRUE)-_xlfn.NORM.DIST(AND(EK$6&gt;=$F140,EK$6&lt;=$H140)*(EJ$6-$F140+1),$J140/2,$M140,TRUE))/(1-2*_xlfn.NORM.DIST(0,$J140/2,$M140,TRUE))*$D140+($K140="Steady Growth")*(AND(EK$6&gt;=$F140,EK$6&lt;=$H140)*((EK$6-$F140+1)/($J140*($J140+1)/2)*$D140))+($K140="custom")*CustCF!EE140</f>
        <v>0</v>
      </c>
      <c r="EL140" s="95">
        <f>($K140="Bell Curve")*(_xlfn.NORM.DIST(AND(EL$6&gt;=$F140,EL$6&lt;=$H140)*(EL$6-$F140+1),$J140/2,$M140,TRUE)-_xlfn.NORM.DIST(AND(EL$6&gt;=$F140,EL$6&lt;=$H140)*(EK$6-$F140+1),$J140/2,$M140,TRUE))/(1-2*_xlfn.NORM.DIST(0,$J140/2,$M140,TRUE))*$D140+($K140="Steady Growth")*(AND(EL$6&gt;=$F140,EL$6&lt;=$H140)*((EL$6-$F140+1)/($J140*($J140+1)/2)*$D140))+($K140="custom")*CustCF!EF140</f>
        <v>0</v>
      </c>
      <c r="EM140" s="95">
        <f>($K140="Bell Curve")*(_xlfn.NORM.DIST(AND(EM$6&gt;=$F140,EM$6&lt;=$H140)*(EM$6-$F140+1),$J140/2,$M140,TRUE)-_xlfn.NORM.DIST(AND(EM$6&gt;=$F140,EM$6&lt;=$H140)*(EL$6-$F140+1),$J140/2,$M140,TRUE))/(1-2*_xlfn.NORM.DIST(0,$J140/2,$M140,TRUE))*$D140+($K140="Steady Growth")*(AND(EM$6&gt;=$F140,EM$6&lt;=$H140)*((EM$6-$F140+1)/($J140*($J140+1)/2)*$D140))+($K140="custom")*CustCF!EG140</f>
        <v>0</v>
      </c>
      <c r="EN140" s="95">
        <f>($K140="Bell Curve")*(_xlfn.NORM.DIST(AND(EN$6&gt;=$F140,EN$6&lt;=$H140)*(EN$6-$F140+1),$J140/2,$M140,TRUE)-_xlfn.NORM.DIST(AND(EN$6&gt;=$F140,EN$6&lt;=$H140)*(EM$6-$F140+1),$J140/2,$M140,TRUE))/(1-2*_xlfn.NORM.DIST(0,$J140/2,$M140,TRUE))*$D140+($K140="Steady Growth")*(AND(EN$6&gt;=$F140,EN$6&lt;=$H140)*((EN$6-$F140+1)/($J140*($J140+1)/2)*$D140))+($K140="custom")*CustCF!EH140</f>
        <v>0</v>
      </c>
      <c r="EO140" s="95">
        <f>($K140="Bell Curve")*(_xlfn.NORM.DIST(AND(EO$6&gt;=$F140,EO$6&lt;=$H140)*(EO$6-$F140+1),$J140/2,$M140,TRUE)-_xlfn.NORM.DIST(AND(EO$6&gt;=$F140,EO$6&lt;=$H140)*(EN$6-$F140+1),$J140/2,$M140,TRUE))/(1-2*_xlfn.NORM.DIST(0,$J140/2,$M140,TRUE))*$D140+($K140="Steady Growth")*(AND(EO$6&gt;=$F140,EO$6&lt;=$H140)*((EO$6-$F140+1)/($J140*($J140+1)/2)*$D140))+($K140="custom")*CustCF!EI140</f>
        <v>0</v>
      </c>
      <c r="EP140" s="95">
        <f>($K140="Bell Curve")*(_xlfn.NORM.DIST(AND(EP$6&gt;=$F140,EP$6&lt;=$H140)*(EP$6-$F140+1),$J140/2,$M140,TRUE)-_xlfn.NORM.DIST(AND(EP$6&gt;=$F140,EP$6&lt;=$H140)*(EO$6-$F140+1),$J140/2,$M140,TRUE))/(1-2*_xlfn.NORM.DIST(0,$J140/2,$M140,TRUE))*$D140+($K140="Steady Growth")*(AND(EP$6&gt;=$F140,EP$6&lt;=$H140)*((EP$6-$F140+1)/($J140*($J140+1)/2)*$D140))+($K140="custom")*CustCF!EJ140</f>
        <v>0</v>
      </c>
      <c r="EQ140" s="95">
        <f>($K140="Bell Curve")*(_xlfn.NORM.DIST(AND(EQ$6&gt;=$F140,EQ$6&lt;=$H140)*(EQ$6-$F140+1),$J140/2,$M140,TRUE)-_xlfn.NORM.DIST(AND(EQ$6&gt;=$F140,EQ$6&lt;=$H140)*(EP$6-$F140+1),$J140/2,$M140,TRUE))/(1-2*_xlfn.NORM.DIST(0,$J140/2,$M140,TRUE))*$D140+($K140="Steady Growth")*(AND(EQ$6&gt;=$F140,EQ$6&lt;=$H140)*((EQ$6-$F140+1)/($J140*($J140+1)/2)*$D140))+($K140="custom")*CustCF!EK140</f>
        <v>0</v>
      </c>
      <c r="ER140" s="95">
        <f>($K140="Bell Curve")*(_xlfn.NORM.DIST(AND(ER$6&gt;=$F140,ER$6&lt;=$H140)*(ER$6-$F140+1),$J140/2,$M140,TRUE)-_xlfn.NORM.DIST(AND(ER$6&gt;=$F140,ER$6&lt;=$H140)*(EQ$6-$F140+1),$J140/2,$M140,TRUE))/(1-2*_xlfn.NORM.DIST(0,$J140/2,$M140,TRUE))*$D140+($K140="Steady Growth")*(AND(ER$6&gt;=$F140,ER$6&lt;=$H140)*((ER$6-$F140+1)/($J140*($J140+1)/2)*$D140))+($K140="custom")*CustCF!EL140</f>
        <v>0</v>
      </c>
      <c r="ES140" s="95">
        <f>($K140="Bell Curve")*(_xlfn.NORM.DIST(AND(ES$6&gt;=$F140,ES$6&lt;=$H140)*(ES$6-$F140+1),$J140/2,$M140,TRUE)-_xlfn.NORM.DIST(AND(ES$6&gt;=$F140,ES$6&lt;=$H140)*(ER$6-$F140+1),$J140/2,$M140,TRUE))/(1-2*_xlfn.NORM.DIST(0,$J140/2,$M140,TRUE))*$D140+($K140="Steady Growth")*(AND(ES$6&gt;=$F140,ES$6&lt;=$H140)*((ES$6-$F140+1)/($J140*($J140+1)/2)*$D140))+($K140="custom")*CustCF!EM140</f>
        <v>0</v>
      </c>
      <c r="ET140" s="95">
        <f>($K140="Bell Curve")*(_xlfn.NORM.DIST(AND(ET$6&gt;=$F140,ET$6&lt;=$H140)*(ET$6-$F140+1),$J140/2,$M140,TRUE)-_xlfn.NORM.DIST(AND(ET$6&gt;=$F140,ET$6&lt;=$H140)*(ES$6-$F140+1),$J140/2,$M140,TRUE))/(1-2*_xlfn.NORM.DIST(0,$J140/2,$M140,TRUE))*$D140+($K140="Steady Growth")*(AND(ET$6&gt;=$F140,ET$6&lt;=$H140)*((ET$6-$F140+1)/($J140*($J140+1)/2)*$D140))+($K140="custom")*CustCF!EN140</f>
        <v>0</v>
      </c>
      <c r="EU140" s="95">
        <f>($K140="Bell Curve")*(_xlfn.NORM.DIST(AND(EU$6&gt;=$F140,EU$6&lt;=$H140)*(EU$6-$F140+1),$J140/2,$M140,TRUE)-_xlfn.NORM.DIST(AND(EU$6&gt;=$F140,EU$6&lt;=$H140)*(ET$6-$F140+1),$J140/2,$M140,TRUE))/(1-2*_xlfn.NORM.DIST(0,$J140/2,$M140,TRUE))*$D140+($K140="Steady Growth")*(AND(EU$6&gt;=$F140,EU$6&lt;=$H140)*((EU$6-$F140+1)/($J140*($J140+1)/2)*$D140))+($K140="custom")*CustCF!EO140</f>
        <v>0</v>
      </c>
      <c r="EV140" s="95">
        <f>($K140="Bell Curve")*(_xlfn.NORM.DIST(AND(EV$6&gt;=$F140,EV$6&lt;=$H140)*(EV$6-$F140+1),$J140/2,$M140,TRUE)-_xlfn.NORM.DIST(AND(EV$6&gt;=$F140,EV$6&lt;=$H140)*(EU$6-$F140+1),$J140/2,$M140,TRUE))/(1-2*_xlfn.NORM.DIST(0,$J140/2,$M140,TRUE))*$D140+($K140="Steady Growth")*(AND(EV$6&gt;=$F140,EV$6&lt;=$H140)*((EV$6-$F140+1)/($J140*($J140+1)/2)*$D140))+($K140="custom")*CustCF!EP140</f>
        <v>0</v>
      </c>
      <c r="EW140" s="95">
        <f>($K140="Bell Curve")*(_xlfn.NORM.DIST(AND(EW$6&gt;=$F140,EW$6&lt;=$H140)*(EW$6-$F140+1),$J140/2,$M140,TRUE)-_xlfn.NORM.DIST(AND(EW$6&gt;=$F140,EW$6&lt;=$H140)*(EV$6-$F140+1),$J140/2,$M140,TRUE))/(1-2*_xlfn.NORM.DIST(0,$J140/2,$M140,TRUE))*$D140+($K140="Steady Growth")*(AND(EW$6&gt;=$F140,EW$6&lt;=$H140)*((EW$6-$F140+1)/($J140*($J140+1)/2)*$D140))+($K140="custom")*CustCF!EQ140</f>
        <v>0</v>
      </c>
      <c r="EX140" s="95">
        <f>($K140="Bell Curve")*(_xlfn.NORM.DIST(AND(EX$6&gt;=$F140,EX$6&lt;=$H140)*(EX$6-$F140+1),$J140/2,$M140,TRUE)-_xlfn.NORM.DIST(AND(EX$6&gt;=$F140,EX$6&lt;=$H140)*(EW$6-$F140+1),$J140/2,$M140,TRUE))/(1-2*_xlfn.NORM.DIST(0,$J140/2,$M140,TRUE))*$D140+($K140="Steady Growth")*(AND(EX$6&gt;=$F140,EX$6&lt;=$H140)*((EX$6-$F140+1)/($J140*($J140+1)/2)*$D140))+($K140="custom")*CustCF!ER140</f>
        <v>0</v>
      </c>
      <c r="EY140" s="95">
        <f>($K140="Bell Curve")*(_xlfn.NORM.DIST(AND(EY$6&gt;=$F140,EY$6&lt;=$H140)*(EY$6-$F140+1),$J140/2,$M140,TRUE)-_xlfn.NORM.DIST(AND(EY$6&gt;=$F140,EY$6&lt;=$H140)*(EX$6-$F140+1),$J140/2,$M140,TRUE))/(1-2*_xlfn.NORM.DIST(0,$J140/2,$M140,TRUE))*$D140+($K140="Steady Growth")*(AND(EY$6&gt;=$F140,EY$6&lt;=$H140)*((EY$6-$F140+1)/($J140*($J140+1)/2)*$D140))+($K140="custom")*CustCF!ES140</f>
        <v>0</v>
      </c>
      <c r="EZ140" s="95">
        <f>($K140="Bell Curve")*(_xlfn.NORM.DIST(AND(EZ$6&gt;=$F140,EZ$6&lt;=$H140)*(EZ$6-$F140+1),$J140/2,$M140,TRUE)-_xlfn.NORM.DIST(AND(EZ$6&gt;=$F140,EZ$6&lt;=$H140)*(EY$6-$F140+1),$J140/2,$M140,TRUE))/(1-2*_xlfn.NORM.DIST(0,$J140/2,$M140,TRUE))*$D140+($K140="Steady Growth")*(AND(EZ$6&gt;=$F140,EZ$6&lt;=$H140)*((EZ$6-$F140+1)/($J140*($J140+1)/2)*$D140))+($K140="custom")*CustCF!ET140</f>
        <v>0</v>
      </c>
      <c r="FA140" s="95">
        <f>($K140="Bell Curve")*(_xlfn.NORM.DIST(AND(FA$6&gt;=$F140,FA$6&lt;=$H140)*(FA$6-$F140+1),$J140/2,$M140,TRUE)-_xlfn.NORM.DIST(AND(FA$6&gt;=$F140,FA$6&lt;=$H140)*(EZ$6-$F140+1),$J140/2,$M140,TRUE))/(1-2*_xlfn.NORM.DIST(0,$J140/2,$M140,TRUE))*$D140+($K140="Steady Growth")*(AND(FA$6&gt;=$F140,FA$6&lt;=$H140)*((FA$6-$F140+1)/($J140*($J140+1)/2)*$D140))+($K140="custom")*CustCF!EU140</f>
        <v>0</v>
      </c>
      <c r="FB140" s="95">
        <f>($K140="Bell Curve")*(_xlfn.NORM.DIST(AND(FB$6&gt;=$F140,FB$6&lt;=$H140)*(FB$6-$F140+1),$J140/2,$M140,TRUE)-_xlfn.NORM.DIST(AND(FB$6&gt;=$F140,FB$6&lt;=$H140)*(FA$6-$F140+1),$J140/2,$M140,TRUE))/(1-2*_xlfn.NORM.DIST(0,$J140/2,$M140,TRUE))*$D140+($K140="Steady Growth")*(AND(FB$6&gt;=$F140,FB$6&lt;=$H140)*((FB$6-$F140+1)/($J140*($J140+1)/2)*$D140))+($K140="custom")*CustCF!EV140</f>
        <v>0</v>
      </c>
      <c r="FC140" s="95">
        <f>($K140="Bell Curve")*(_xlfn.NORM.DIST(AND(FC$6&gt;=$F140,FC$6&lt;=$H140)*(FC$6-$F140+1),$J140/2,$M140,TRUE)-_xlfn.NORM.DIST(AND(FC$6&gt;=$F140,FC$6&lt;=$H140)*(FB$6-$F140+1),$J140/2,$M140,TRUE))/(1-2*_xlfn.NORM.DIST(0,$J140/2,$M140,TRUE))*$D140+($K140="Steady Growth")*(AND(FC$6&gt;=$F140,FC$6&lt;=$H140)*((FC$6-$F140+1)/($J140*($J140+1)/2)*$D140))+($K140="custom")*CustCF!EW140</f>
        <v>0</v>
      </c>
      <c r="FD140" s="95">
        <f>($K140="Bell Curve")*(_xlfn.NORM.DIST(AND(FD$6&gt;=$F140,FD$6&lt;=$H140)*(FD$6-$F140+1),$J140/2,$M140,TRUE)-_xlfn.NORM.DIST(AND(FD$6&gt;=$F140,FD$6&lt;=$H140)*(FC$6-$F140+1),$J140/2,$M140,TRUE))/(1-2*_xlfn.NORM.DIST(0,$J140/2,$M140,TRUE))*$D140+($K140="Steady Growth")*(AND(FD$6&gt;=$F140,FD$6&lt;=$H140)*((FD$6-$F140+1)/($J140*($J140+1)/2)*$D140))+($K140="custom")*CustCF!EX140</f>
        <v>0</v>
      </c>
      <c r="FE140" s="95">
        <f>($K140="Bell Curve")*(_xlfn.NORM.DIST(AND(FE$6&gt;=$F140,FE$6&lt;=$H140)*(FE$6-$F140+1),$J140/2,$M140,TRUE)-_xlfn.NORM.DIST(AND(FE$6&gt;=$F140,FE$6&lt;=$H140)*(FD$6-$F140+1),$J140/2,$M140,TRUE))/(1-2*_xlfn.NORM.DIST(0,$J140/2,$M140,TRUE))*$D140+($K140="Steady Growth")*(AND(FE$6&gt;=$F140,FE$6&lt;=$H140)*((FE$6-$F140+1)/($J140*($J140+1)/2)*$D140))+($K140="custom")*CustCF!EY140</f>
        <v>0</v>
      </c>
      <c r="FF140" s="95">
        <f>($K140="Bell Curve")*(_xlfn.NORM.DIST(AND(FF$6&gt;=$F140,FF$6&lt;=$H140)*(FF$6-$F140+1),$J140/2,$M140,TRUE)-_xlfn.NORM.DIST(AND(FF$6&gt;=$F140,FF$6&lt;=$H140)*(FE$6-$F140+1),$J140/2,$M140,TRUE))/(1-2*_xlfn.NORM.DIST(0,$J140/2,$M140,TRUE))*$D140+($K140="Steady Growth")*(AND(FF$6&gt;=$F140,FF$6&lt;=$H140)*((FF$6-$F140+1)/($J140*($J140+1)/2)*$D140))+($K140="custom")*CustCF!EZ140</f>
        <v>0</v>
      </c>
      <c r="FG140" s="95">
        <f>($K140="Bell Curve")*(_xlfn.NORM.DIST(AND(FG$6&gt;=$F140,FG$6&lt;=$H140)*(FG$6-$F140+1),$J140/2,$M140,TRUE)-_xlfn.NORM.DIST(AND(FG$6&gt;=$F140,FG$6&lt;=$H140)*(FF$6-$F140+1),$J140/2,$M140,TRUE))/(1-2*_xlfn.NORM.DIST(0,$J140/2,$M140,TRUE))*$D140+($K140="Steady Growth")*(AND(FG$6&gt;=$F140,FG$6&lt;=$H140)*((FG$6-$F140+1)/($J140*($J140+1)/2)*$D140))+($K140="custom")*CustCF!FA140</f>
        <v>0</v>
      </c>
      <c r="FH140" s="95">
        <f>($K140="Bell Curve")*(_xlfn.NORM.DIST(AND(FH$6&gt;=$F140,FH$6&lt;=$H140)*(FH$6-$F140+1),$J140/2,$M140,TRUE)-_xlfn.NORM.DIST(AND(FH$6&gt;=$F140,FH$6&lt;=$H140)*(FG$6-$F140+1),$J140/2,$M140,TRUE))/(1-2*_xlfn.NORM.DIST(0,$J140/2,$M140,TRUE))*$D140+($K140="Steady Growth")*(AND(FH$6&gt;=$F140,FH$6&lt;=$H140)*((FH$6-$F140+1)/($J140*($J140+1)/2)*$D140))+($K140="custom")*CustCF!FB140</f>
        <v>0</v>
      </c>
      <c r="FI140" s="95">
        <f>($K140="Bell Curve")*(_xlfn.NORM.DIST(AND(FI$6&gt;=$F140,FI$6&lt;=$H140)*(FI$6-$F140+1),$J140/2,$M140,TRUE)-_xlfn.NORM.DIST(AND(FI$6&gt;=$F140,FI$6&lt;=$H140)*(FH$6-$F140+1),$J140/2,$M140,TRUE))/(1-2*_xlfn.NORM.DIST(0,$J140/2,$M140,TRUE))*$D140+($K140="Steady Growth")*(AND(FI$6&gt;=$F140,FI$6&lt;=$H140)*((FI$6-$F140+1)/($J140*($J140+1)/2)*$D140))+($K140="custom")*CustCF!FC140</f>
        <v>0</v>
      </c>
      <c r="FJ140" s="95">
        <f>($K140="Bell Curve")*(_xlfn.NORM.DIST(AND(FJ$6&gt;=$F140,FJ$6&lt;=$H140)*(FJ$6-$F140+1),$J140/2,$M140,TRUE)-_xlfn.NORM.DIST(AND(FJ$6&gt;=$F140,FJ$6&lt;=$H140)*(FI$6-$F140+1),$J140/2,$M140,TRUE))/(1-2*_xlfn.NORM.DIST(0,$J140/2,$M140,TRUE))*$D140+($K140="Steady Growth")*(AND(FJ$6&gt;=$F140,FJ$6&lt;=$H140)*((FJ$6-$F140+1)/($J140*($J140+1)/2)*$D140))+($K140="custom")*CustCF!FD140</f>
        <v>0</v>
      </c>
      <c r="FK140" s="95">
        <f>($K140="Bell Curve")*(_xlfn.NORM.DIST(AND(FK$6&gt;=$F140,FK$6&lt;=$H140)*(FK$6-$F140+1),$J140/2,$M140,TRUE)-_xlfn.NORM.DIST(AND(FK$6&gt;=$F140,FK$6&lt;=$H140)*(FJ$6-$F140+1),$J140/2,$M140,TRUE))/(1-2*_xlfn.NORM.DIST(0,$J140/2,$M140,TRUE))*$D140+($K140="Steady Growth")*(AND(FK$6&gt;=$F140,FK$6&lt;=$H140)*((FK$6-$F140+1)/($J140*($J140+1)/2)*$D140))+($K140="custom")*CustCF!FE140</f>
        <v>0</v>
      </c>
      <c r="FL140" s="95">
        <f>($K140="Bell Curve")*(_xlfn.NORM.DIST(AND(FL$6&gt;=$F140,FL$6&lt;=$H140)*(FL$6-$F140+1),$J140/2,$M140,TRUE)-_xlfn.NORM.DIST(AND(FL$6&gt;=$F140,FL$6&lt;=$H140)*(FK$6-$F140+1),$J140/2,$M140,TRUE))/(1-2*_xlfn.NORM.DIST(0,$J140/2,$M140,TRUE))*$D140+($K140="Steady Growth")*(AND(FL$6&gt;=$F140,FL$6&lt;=$H140)*((FL$6-$F140+1)/($J140*($J140+1)/2)*$D140))+($K140="custom")*CustCF!FF140</f>
        <v>0</v>
      </c>
      <c r="FM140" s="95">
        <f>($K140="Bell Curve")*(_xlfn.NORM.DIST(AND(FM$6&gt;=$F140,FM$6&lt;=$H140)*(FM$6-$F140+1),$J140/2,$M140,TRUE)-_xlfn.NORM.DIST(AND(FM$6&gt;=$F140,FM$6&lt;=$H140)*(FL$6-$F140+1),$J140/2,$M140,TRUE))/(1-2*_xlfn.NORM.DIST(0,$J140/2,$M140,TRUE))*$D140+($K140="Steady Growth")*(AND(FM$6&gt;=$F140,FM$6&lt;=$H140)*((FM$6-$F140+1)/($J140*($J140+1)/2)*$D140))+($K140="custom")*CustCF!FG140</f>
        <v>0</v>
      </c>
      <c r="FN140" s="95">
        <f>($K140="Bell Curve")*(_xlfn.NORM.DIST(AND(FN$6&gt;=$F140,FN$6&lt;=$H140)*(FN$6-$F140+1),$J140/2,$M140,TRUE)-_xlfn.NORM.DIST(AND(FN$6&gt;=$F140,FN$6&lt;=$H140)*(FM$6-$F140+1),$J140/2,$M140,TRUE))/(1-2*_xlfn.NORM.DIST(0,$J140/2,$M140,TRUE))*$D140+($K140="Steady Growth")*(AND(FN$6&gt;=$F140,FN$6&lt;=$H140)*((FN$6-$F140+1)/($J140*($J140+1)/2)*$D140))+($K140="custom")*CustCF!FH140</f>
        <v>0</v>
      </c>
      <c r="FO140" s="95">
        <f>($K140="Bell Curve")*(_xlfn.NORM.DIST(AND(FO$6&gt;=$F140,FO$6&lt;=$H140)*(FO$6-$F140+1),$J140/2,$M140,TRUE)-_xlfn.NORM.DIST(AND(FO$6&gt;=$F140,FO$6&lt;=$H140)*(FN$6-$F140+1),$J140/2,$M140,TRUE))/(1-2*_xlfn.NORM.DIST(0,$J140/2,$M140,TRUE))*$D140+($K140="Steady Growth")*(AND(FO$6&gt;=$F140,FO$6&lt;=$H140)*((FO$6-$F140+1)/($J140*($J140+1)/2)*$D140))+($K140="custom")*CustCF!FI140</f>
        <v>0</v>
      </c>
      <c r="FP140" s="95">
        <f>($K140="Bell Curve")*(_xlfn.NORM.DIST(AND(FP$6&gt;=$F140,FP$6&lt;=$H140)*(FP$6-$F140+1),$J140/2,$M140,TRUE)-_xlfn.NORM.DIST(AND(FP$6&gt;=$F140,FP$6&lt;=$H140)*(FO$6-$F140+1),$J140/2,$M140,TRUE))/(1-2*_xlfn.NORM.DIST(0,$J140/2,$M140,TRUE))*$D140+($K140="Steady Growth")*(AND(FP$6&gt;=$F140,FP$6&lt;=$H140)*((FP$6-$F140+1)/($J140*($J140+1)/2)*$D140))+($K140="custom")*CustCF!FJ140</f>
        <v>0</v>
      </c>
      <c r="FQ140" s="95">
        <f>($K140="Bell Curve")*(_xlfn.NORM.DIST(AND(FQ$6&gt;=$F140,FQ$6&lt;=$H140)*(FQ$6-$F140+1),$J140/2,$M140,TRUE)-_xlfn.NORM.DIST(AND(FQ$6&gt;=$F140,FQ$6&lt;=$H140)*(FP$6-$F140+1),$J140/2,$M140,TRUE))/(1-2*_xlfn.NORM.DIST(0,$J140/2,$M140,TRUE))*$D140+($K140="Steady Growth")*(AND(FQ$6&gt;=$F140,FQ$6&lt;=$H140)*((FQ$6-$F140+1)/($J140*($J140+1)/2)*$D140))+($K140="custom")*CustCF!FK140</f>
        <v>0</v>
      </c>
      <c r="FR140" s="95">
        <f>($K140="Bell Curve")*(_xlfn.NORM.DIST(AND(FR$6&gt;=$F140,FR$6&lt;=$H140)*(FR$6-$F140+1),$J140/2,$M140,TRUE)-_xlfn.NORM.DIST(AND(FR$6&gt;=$F140,FR$6&lt;=$H140)*(FQ$6-$F140+1),$J140/2,$M140,TRUE))/(1-2*_xlfn.NORM.DIST(0,$J140/2,$M140,TRUE))*$D140+($K140="Steady Growth")*(AND(FR$6&gt;=$F140,FR$6&lt;=$H140)*((FR$6-$F140+1)/($J140*($J140+1)/2)*$D140))+($K140="custom")*CustCF!FL140</f>
        <v>0</v>
      </c>
      <c r="FS140" s="95">
        <f>($K140="Bell Curve")*(_xlfn.NORM.DIST(AND(FS$6&gt;=$F140,FS$6&lt;=$H140)*(FS$6-$F140+1),$J140/2,$M140,TRUE)-_xlfn.NORM.DIST(AND(FS$6&gt;=$F140,FS$6&lt;=$H140)*(FR$6-$F140+1),$J140/2,$M140,TRUE))/(1-2*_xlfn.NORM.DIST(0,$J140/2,$M140,TRUE))*$D140+($K140="Steady Growth")*(AND(FS$6&gt;=$F140,FS$6&lt;=$H140)*((FS$6-$F140+1)/($J140*($J140+1)/2)*$D140))+($K140="custom")*CustCF!FM140</f>
        <v>0</v>
      </c>
      <c r="FT140" s="95">
        <f>($K140="Bell Curve")*(_xlfn.NORM.DIST(AND(FT$6&gt;=$F140,FT$6&lt;=$H140)*(FT$6-$F140+1),$J140/2,$M140,TRUE)-_xlfn.NORM.DIST(AND(FT$6&gt;=$F140,FT$6&lt;=$H140)*(FS$6-$F140+1),$J140/2,$M140,TRUE))/(1-2*_xlfn.NORM.DIST(0,$J140/2,$M140,TRUE))*$D140+($K140="Steady Growth")*(AND(FT$6&gt;=$F140,FT$6&lt;=$H140)*((FT$6-$F140+1)/($J140*($J140+1)/2)*$D140))+($K140="custom")*CustCF!FN140</f>
        <v>0</v>
      </c>
      <c r="FU140" s="95">
        <f>($K140="Bell Curve")*(_xlfn.NORM.DIST(AND(FU$6&gt;=$F140,FU$6&lt;=$H140)*(FU$6-$F140+1),$J140/2,$M140,TRUE)-_xlfn.NORM.DIST(AND(FU$6&gt;=$F140,FU$6&lt;=$H140)*(FT$6-$F140+1),$J140/2,$M140,TRUE))/(1-2*_xlfn.NORM.DIST(0,$J140/2,$M140,TRUE))*$D140+($K140="Steady Growth")*(AND(FU$6&gt;=$F140,FU$6&lt;=$H140)*((FU$6-$F140+1)/($J140*($J140+1)/2)*$D140))+($K140="custom")*CustCF!FO140</f>
        <v>0</v>
      </c>
      <c r="FV140" s="95">
        <f>($K140="Bell Curve")*(_xlfn.NORM.DIST(AND(FV$6&gt;=$F140,FV$6&lt;=$H140)*(FV$6-$F140+1),$J140/2,$M140,TRUE)-_xlfn.NORM.DIST(AND(FV$6&gt;=$F140,FV$6&lt;=$H140)*(FU$6-$F140+1),$J140/2,$M140,TRUE))/(1-2*_xlfn.NORM.DIST(0,$J140/2,$M140,TRUE))*$D140+($K140="Steady Growth")*(AND(FV$6&gt;=$F140,FV$6&lt;=$H140)*((FV$6-$F140+1)/($J140*($J140+1)/2)*$D140))+($K140="custom")*CustCF!FP140</f>
        <v>0</v>
      </c>
      <c r="FW140" s="95">
        <f>($K140="Bell Curve")*(_xlfn.NORM.DIST(AND(FW$6&gt;=$F140,FW$6&lt;=$H140)*(FW$6-$F140+1),$J140/2,$M140,TRUE)-_xlfn.NORM.DIST(AND(FW$6&gt;=$F140,FW$6&lt;=$H140)*(FV$6-$F140+1),$J140/2,$M140,TRUE))/(1-2*_xlfn.NORM.DIST(0,$J140/2,$M140,TRUE))*$D140+($K140="Steady Growth")*(AND(FW$6&gt;=$F140,FW$6&lt;=$H140)*((FW$6-$F140+1)/($J140*($J140+1)/2)*$D140))+($K140="custom")*CustCF!FQ140</f>
        <v>0</v>
      </c>
      <c r="FX140" s="95">
        <f>($K140="Bell Curve")*(_xlfn.NORM.DIST(AND(FX$6&gt;=$F140,FX$6&lt;=$H140)*(FX$6-$F140+1),$J140/2,$M140,TRUE)-_xlfn.NORM.DIST(AND(FX$6&gt;=$F140,FX$6&lt;=$H140)*(FW$6-$F140+1),$J140/2,$M140,TRUE))/(1-2*_xlfn.NORM.DIST(0,$J140/2,$M140,TRUE))*$D140+($K140="Steady Growth")*(AND(FX$6&gt;=$F140,FX$6&lt;=$H140)*((FX$6-$F140+1)/($J140*($J140+1)/2)*$D140))+($K140="custom")*CustCF!FR140</f>
        <v>0</v>
      </c>
      <c r="FY140" s="95">
        <f>($K140="Bell Curve")*(_xlfn.NORM.DIST(AND(FY$6&gt;=$F140,FY$6&lt;=$H140)*(FY$6-$F140+1),$J140/2,$M140,TRUE)-_xlfn.NORM.DIST(AND(FY$6&gt;=$F140,FY$6&lt;=$H140)*(FX$6-$F140+1),$J140/2,$M140,TRUE))/(1-2*_xlfn.NORM.DIST(0,$J140/2,$M140,TRUE))*$D140+($K140="Steady Growth")*(AND(FY$6&gt;=$F140,FY$6&lt;=$H140)*((FY$6-$F140+1)/($J140*($J140+1)/2)*$D140))+($K140="custom")*CustCF!FS140</f>
        <v>0</v>
      </c>
      <c r="FZ140" s="95">
        <f>($K140="Bell Curve")*(_xlfn.NORM.DIST(AND(FZ$6&gt;=$F140,FZ$6&lt;=$H140)*(FZ$6-$F140+1),$J140/2,$M140,TRUE)-_xlfn.NORM.DIST(AND(FZ$6&gt;=$F140,FZ$6&lt;=$H140)*(FY$6-$F140+1),$J140/2,$M140,TRUE))/(1-2*_xlfn.NORM.DIST(0,$J140/2,$M140,TRUE))*$D140+($K140="Steady Growth")*(AND(FZ$6&gt;=$F140,FZ$6&lt;=$H140)*((FZ$6-$F140+1)/($J140*($J140+1)/2)*$D140))+($K140="custom")*CustCF!FT140</f>
        <v>0</v>
      </c>
      <c r="GA140" s="95">
        <f>($K140="Bell Curve")*(_xlfn.NORM.DIST(AND(GA$6&gt;=$F140,GA$6&lt;=$H140)*(GA$6-$F140+1),$J140/2,$M140,TRUE)-_xlfn.NORM.DIST(AND(GA$6&gt;=$F140,GA$6&lt;=$H140)*(FZ$6-$F140+1),$J140/2,$M140,TRUE))/(1-2*_xlfn.NORM.DIST(0,$J140/2,$M140,TRUE))*$D140+($K140="Steady Growth")*(AND(GA$6&gt;=$F140,GA$6&lt;=$H140)*((GA$6-$F140+1)/($J140*($J140+1)/2)*$D140))+($K140="custom")*CustCF!FU140</f>
        <v>0</v>
      </c>
      <c r="GB140" s="95">
        <f>($K140="Bell Curve")*(_xlfn.NORM.DIST(AND(GB$6&gt;=$F140,GB$6&lt;=$H140)*(GB$6-$F140+1),$J140/2,$M140,TRUE)-_xlfn.NORM.DIST(AND(GB$6&gt;=$F140,GB$6&lt;=$H140)*(GA$6-$F140+1),$J140/2,$M140,TRUE))/(1-2*_xlfn.NORM.DIST(0,$J140/2,$M140,TRUE))*$D140+($K140="Steady Growth")*(AND(GB$6&gt;=$F140,GB$6&lt;=$H140)*((GB$6-$F140+1)/($J140*($J140+1)/2)*$D140))+($K140="custom")*CustCF!FV140</f>
        <v>0</v>
      </c>
      <c r="GC140" s="95">
        <f>($K140="Bell Curve")*(_xlfn.NORM.DIST(AND(GC$6&gt;=$F140,GC$6&lt;=$H140)*(GC$6-$F140+1),$J140/2,$M140,TRUE)-_xlfn.NORM.DIST(AND(GC$6&gt;=$F140,GC$6&lt;=$H140)*(GB$6-$F140+1),$J140/2,$M140,TRUE))/(1-2*_xlfn.NORM.DIST(0,$J140/2,$M140,TRUE))*$D140+($K140="Steady Growth")*(AND(GC$6&gt;=$F140,GC$6&lt;=$H140)*((GC$6-$F140+1)/($J140*($J140+1)/2)*$D140))+($K140="custom")*CustCF!FW140</f>
        <v>0</v>
      </c>
      <c r="GD140" s="95">
        <f>($K140="Bell Curve")*(_xlfn.NORM.DIST(AND(GD$6&gt;=$F140,GD$6&lt;=$H140)*(GD$6-$F140+1),$J140/2,$M140,TRUE)-_xlfn.NORM.DIST(AND(GD$6&gt;=$F140,GD$6&lt;=$H140)*(GC$6-$F140+1),$J140/2,$M140,TRUE))/(1-2*_xlfn.NORM.DIST(0,$J140/2,$M140,TRUE))*$D140+($K140="Steady Growth")*(AND(GD$6&gt;=$F140,GD$6&lt;=$H140)*((GD$6-$F140+1)/($J140*($J140+1)/2)*$D140))+($K140="custom")*CustCF!FX140</f>
        <v>0</v>
      </c>
      <c r="GE140" s="95">
        <f>($K140="Bell Curve")*(_xlfn.NORM.DIST(AND(GE$6&gt;=$F140,GE$6&lt;=$H140)*(GE$6-$F140+1),$J140/2,$M140,TRUE)-_xlfn.NORM.DIST(AND(GE$6&gt;=$F140,GE$6&lt;=$H140)*(GD$6-$F140+1),$J140/2,$M140,TRUE))/(1-2*_xlfn.NORM.DIST(0,$J140/2,$M140,TRUE))*$D140+($K140="Steady Growth")*(AND(GE$6&gt;=$F140,GE$6&lt;=$H140)*((GE$6-$F140+1)/($J140*($J140+1)/2)*$D140))+($K140="custom")*CustCF!FY140</f>
        <v>0</v>
      </c>
      <c r="GF140" s="95">
        <f>($K140="Bell Curve")*(_xlfn.NORM.DIST(AND(GF$6&gt;=$F140,GF$6&lt;=$H140)*(GF$6-$F140+1),$J140/2,$M140,TRUE)-_xlfn.NORM.DIST(AND(GF$6&gt;=$F140,GF$6&lt;=$H140)*(GE$6-$F140+1),$J140/2,$M140,TRUE))/(1-2*_xlfn.NORM.DIST(0,$J140/2,$M140,TRUE))*$D140+($K140="Steady Growth")*(AND(GF$6&gt;=$F140,GF$6&lt;=$H140)*((GF$6-$F140+1)/($J140*($J140+1)/2)*$D140))+($K140="custom")*CustCF!FZ140</f>
        <v>0</v>
      </c>
      <c r="GG140" s="95">
        <f>($K140="Bell Curve")*(_xlfn.NORM.DIST(AND(GG$6&gt;=$F140,GG$6&lt;=$H140)*(GG$6-$F140+1),$J140/2,$M140,TRUE)-_xlfn.NORM.DIST(AND(GG$6&gt;=$F140,GG$6&lt;=$H140)*(GF$6-$F140+1),$J140/2,$M140,TRUE))/(1-2*_xlfn.NORM.DIST(0,$J140/2,$M140,TRUE))*$D140+($K140="Steady Growth")*(AND(GG$6&gt;=$F140,GG$6&lt;=$H140)*((GG$6-$F140+1)/($J140*($J140+1)/2)*$D140))+($K140="custom")*CustCF!GA140</f>
        <v>0</v>
      </c>
      <c r="GH140" s="95">
        <f>($K140="Bell Curve")*(_xlfn.NORM.DIST(AND(GH$6&gt;=$F140,GH$6&lt;=$H140)*(GH$6-$F140+1),$J140/2,$M140,TRUE)-_xlfn.NORM.DIST(AND(GH$6&gt;=$F140,GH$6&lt;=$H140)*(GG$6-$F140+1),$J140/2,$M140,TRUE))/(1-2*_xlfn.NORM.DIST(0,$J140/2,$M140,TRUE))*$D140+($K140="Steady Growth")*(AND(GH$6&gt;=$F140,GH$6&lt;=$H140)*((GH$6-$F140+1)/($J140*($J140+1)/2)*$D140))+($K140="custom")*CustCF!GB140</f>
        <v>0</v>
      </c>
      <c r="GI140" s="95">
        <f>($K140="Bell Curve")*(_xlfn.NORM.DIST(AND(GI$6&gt;=$F140,GI$6&lt;=$H140)*(GI$6-$F140+1),$J140/2,$M140,TRUE)-_xlfn.NORM.DIST(AND(GI$6&gt;=$F140,GI$6&lt;=$H140)*(GH$6-$F140+1),$J140/2,$M140,TRUE))/(1-2*_xlfn.NORM.DIST(0,$J140/2,$M140,TRUE))*$D140+($K140="Steady Growth")*(AND(GI$6&gt;=$F140,GI$6&lt;=$H140)*((GI$6-$F140+1)/($J140*($J140+1)/2)*$D140))+($K140="custom")*CustCF!GC140</f>
        <v>0</v>
      </c>
      <c r="GJ140" s="95">
        <f>($K140="Bell Curve")*(_xlfn.NORM.DIST(AND(GJ$6&gt;=$F140,GJ$6&lt;=$H140)*(GJ$6-$F140+1),$J140/2,$M140,TRUE)-_xlfn.NORM.DIST(AND(GJ$6&gt;=$F140,GJ$6&lt;=$H140)*(GI$6-$F140+1),$J140/2,$M140,TRUE))/(1-2*_xlfn.NORM.DIST(0,$J140/2,$M140,TRUE))*$D140+($K140="Steady Growth")*(AND(GJ$6&gt;=$F140,GJ$6&lt;=$H140)*((GJ$6-$F140+1)/($J140*($J140+1)/2)*$D140))+($K140="custom")*CustCF!GD140</f>
        <v>0</v>
      </c>
      <c r="GK140" s="95">
        <f>($K140="Bell Curve")*(_xlfn.NORM.DIST(AND(GK$6&gt;=$F140,GK$6&lt;=$H140)*(GK$6-$F140+1),$J140/2,$M140,TRUE)-_xlfn.NORM.DIST(AND(GK$6&gt;=$F140,GK$6&lt;=$H140)*(GJ$6-$F140+1),$J140/2,$M140,TRUE))/(1-2*_xlfn.NORM.DIST(0,$J140/2,$M140,TRUE))*$D140+($K140="Steady Growth")*(AND(GK$6&gt;=$F140,GK$6&lt;=$H140)*((GK$6-$F140+1)/($J140*($J140+1)/2)*$D140))+($K140="custom")*CustCF!GE140</f>
        <v>0</v>
      </c>
      <c r="GL140" s="95">
        <f>($K140="Bell Curve")*(_xlfn.NORM.DIST(AND(GL$6&gt;=$F140,GL$6&lt;=$H140)*(GL$6-$F140+1),$J140/2,$M140,TRUE)-_xlfn.NORM.DIST(AND(GL$6&gt;=$F140,GL$6&lt;=$H140)*(GK$6-$F140+1),$J140/2,$M140,TRUE))/(1-2*_xlfn.NORM.DIST(0,$J140/2,$M140,TRUE))*$D140+($K140="Steady Growth")*(AND(GL$6&gt;=$F140,GL$6&lt;=$H140)*((GL$6-$F140+1)/($J140*($J140+1)/2)*$D140))+($K140="custom")*CustCF!GF140</f>
        <v>0</v>
      </c>
      <c r="GM140" s="95">
        <f>($K140="Bell Curve")*(_xlfn.NORM.DIST(AND(GM$6&gt;=$F140,GM$6&lt;=$H140)*(GM$6-$F140+1),$J140/2,$M140,TRUE)-_xlfn.NORM.DIST(AND(GM$6&gt;=$F140,GM$6&lt;=$H140)*(GL$6-$F140+1),$J140/2,$M140,TRUE))/(1-2*_xlfn.NORM.DIST(0,$J140/2,$M140,TRUE))*$D140+($K140="Steady Growth")*(AND(GM$6&gt;=$F140,GM$6&lt;=$H140)*((GM$6-$F140+1)/($J140*($J140+1)/2)*$D140))+($K140="custom")*CustCF!GG140</f>
        <v>0</v>
      </c>
      <c r="GN140" s="268">
        <f>($K140="Bell Curve")*(_xlfn.NORM.DIST(AND(GN$6&gt;=$F140,GN$6&lt;=$H140)*(GN$6-$F140+1),$J140/2,$M140,TRUE)-_xlfn.NORM.DIST(AND(GN$6&gt;=$F140,GN$6&lt;=$H140)*(GM$6-$F140+1),$J140/2,$M140,TRUE))/(1-2*_xlfn.NORM.DIST(0,$J140/2,$M140,TRUE))*$D140+($K140="Steady Growth")*(AND(GN$6&gt;=$F140,GN$6&lt;=$H140)*((GN$6-$F140+1)/($J140*($J140+1)/2)*$D140))+($K140="custom")*CustCF!GH140</f>
        <v>0</v>
      </c>
      <c r="GO140" s="1"/>
      <c r="GP140" s="67"/>
    </row>
    <row r="141" spans="1:198" customFormat="1" outlineLevel="1" x14ac:dyDescent="0.75">
      <c r="A141" s="1"/>
      <c r="B141" s="1"/>
      <c r="C141" s="262">
        <f>Budget!AF23</f>
        <v>0</v>
      </c>
      <c r="D141" s="19">
        <f>Budget!AG23</f>
        <v>0</v>
      </c>
      <c r="E141" s="19" t="str">
        <f t="shared" si="61"/>
        <v/>
      </c>
      <c r="F141" s="263">
        <v>0</v>
      </c>
      <c r="G141" s="257">
        <f>IF(L141="custom",CustCF!F141,INDEX($P$8:$GN$8,MATCH(F141,$P$6:$GN$6,0)))</f>
        <v>46053</v>
      </c>
      <c r="H141" s="263">
        <v>0</v>
      </c>
      <c r="I141" s="257">
        <f>IF(L141="custom",CustCF!G141,INDEX($P$8:$GN$8,MATCH(H141,$P$6:$GN$6,0)))</f>
        <v>46053</v>
      </c>
      <c r="J141" s="260">
        <f t="shared" si="62"/>
        <v>1</v>
      </c>
      <c r="K141" s="265" t="s">
        <v>116</v>
      </c>
      <c r="L141" s="266" t="s">
        <v>141</v>
      </c>
      <c r="M141" s="267">
        <f t="shared" si="63"/>
        <v>9</v>
      </c>
      <c r="N141" s="18">
        <f t="shared" si="57"/>
        <v>0</v>
      </c>
      <c r="O141" s="1372">
        <f t="shared" si="69"/>
        <v>0</v>
      </c>
      <c r="P141" s="95">
        <f>($K141="Bell Curve")*(_xlfn.NORM.DIST(AND(P$6&gt;=$F141,P$6&lt;=$H141)*(P$6-$F141+1),$J141/2,$M141,TRUE)-_xlfn.NORM.DIST(AND(P$6&gt;=$F141,P$6&lt;=$H141)*(O$6-$F141+1),$J141/2,$M141,TRUE))/(1-2*_xlfn.NORM.DIST(0,$J141/2,$M141,TRUE))*$D141+($K141="Steady Growth")*(AND(P$6&gt;=$F141,P$6&lt;=$H141)*((P$6-$F141+1)/($J141*($J141+1)/2)*$D141))+($K141="custom")*CustCF!J141</f>
        <v>0</v>
      </c>
      <c r="Q141" s="95">
        <f>($K141="Bell Curve")*(_xlfn.NORM.DIST(AND(Q$6&gt;=$F141,Q$6&lt;=$H141)*(Q$6-$F141+1),$J141/2,$M141,TRUE)-_xlfn.NORM.DIST(AND(Q$6&gt;=$F141,Q$6&lt;=$H141)*(P$6-$F141+1),$J141/2,$M141,TRUE))/(1-2*_xlfn.NORM.DIST(0,$J141/2,$M141,TRUE))*$D141+($K141="Steady Growth")*(AND(Q$6&gt;=$F141,Q$6&lt;=$H141)*((Q$6-$F141+1)/($J141*($J141+1)/2)*$D141))+($K141="custom")*CustCF!K141</f>
        <v>0</v>
      </c>
      <c r="R141" s="95">
        <f>($K141="Bell Curve")*(_xlfn.NORM.DIST(AND(R$6&gt;=$F141,R$6&lt;=$H141)*(R$6-$F141+1),$J141/2,$M141,TRUE)-_xlfn.NORM.DIST(AND(R$6&gt;=$F141,R$6&lt;=$H141)*(Q$6-$F141+1),$J141/2,$M141,TRUE))/(1-2*_xlfn.NORM.DIST(0,$J141/2,$M141,TRUE))*$D141+($K141="Steady Growth")*(AND(R$6&gt;=$F141,R$6&lt;=$H141)*((R$6-$F141+1)/($J141*($J141+1)/2)*$D141))+($K141="custom")*CustCF!L141</f>
        <v>0</v>
      </c>
      <c r="S141" s="95">
        <f>($K141="Bell Curve")*(_xlfn.NORM.DIST(AND(S$6&gt;=$F141,S$6&lt;=$H141)*(S$6-$F141+1),$J141/2,$M141,TRUE)-_xlfn.NORM.DIST(AND(S$6&gt;=$F141,S$6&lt;=$H141)*(R$6-$F141+1),$J141/2,$M141,TRUE))/(1-2*_xlfn.NORM.DIST(0,$J141/2,$M141,TRUE))*$D141+($K141="Steady Growth")*(AND(S$6&gt;=$F141,S$6&lt;=$H141)*((S$6-$F141+1)/($J141*($J141+1)/2)*$D141))+($K141="custom")*CustCF!M141</f>
        <v>0</v>
      </c>
      <c r="T141" s="95">
        <f>($K141="Bell Curve")*(_xlfn.NORM.DIST(AND(T$6&gt;=$F141,T$6&lt;=$H141)*(T$6-$F141+1),$J141/2,$M141,TRUE)-_xlfn.NORM.DIST(AND(T$6&gt;=$F141,T$6&lt;=$H141)*(S$6-$F141+1),$J141/2,$M141,TRUE))/(1-2*_xlfn.NORM.DIST(0,$J141/2,$M141,TRUE))*$D141+($K141="Steady Growth")*(AND(T$6&gt;=$F141,T$6&lt;=$H141)*((T$6-$F141+1)/($J141*($J141+1)/2)*$D141))+($K141="custom")*CustCF!N141</f>
        <v>0</v>
      </c>
      <c r="U141" s="95">
        <f>($K141="Bell Curve")*(_xlfn.NORM.DIST(AND(U$6&gt;=$F141,U$6&lt;=$H141)*(U$6-$F141+1),$J141/2,$M141,TRUE)-_xlfn.NORM.DIST(AND(U$6&gt;=$F141,U$6&lt;=$H141)*(T$6-$F141+1),$J141/2,$M141,TRUE))/(1-2*_xlfn.NORM.DIST(0,$J141/2,$M141,TRUE))*$D141+($K141="Steady Growth")*(AND(U$6&gt;=$F141,U$6&lt;=$H141)*((U$6-$F141+1)/($J141*($J141+1)/2)*$D141))+($K141="custom")*CustCF!O141</f>
        <v>0</v>
      </c>
      <c r="V141" s="95">
        <f>($K141="Bell Curve")*(_xlfn.NORM.DIST(AND(V$6&gt;=$F141,V$6&lt;=$H141)*(V$6-$F141+1),$J141/2,$M141,TRUE)-_xlfn.NORM.DIST(AND(V$6&gt;=$F141,V$6&lt;=$H141)*(U$6-$F141+1),$J141/2,$M141,TRUE))/(1-2*_xlfn.NORM.DIST(0,$J141/2,$M141,TRUE))*$D141+($K141="Steady Growth")*(AND(V$6&gt;=$F141,V$6&lt;=$H141)*((V$6-$F141+1)/($J141*($J141+1)/2)*$D141))+($K141="custom")*CustCF!P141</f>
        <v>0</v>
      </c>
      <c r="W141" s="95">
        <f>($K141="Bell Curve")*(_xlfn.NORM.DIST(AND(W$6&gt;=$F141,W$6&lt;=$H141)*(W$6-$F141+1),$J141/2,$M141,TRUE)-_xlfn.NORM.DIST(AND(W$6&gt;=$F141,W$6&lt;=$H141)*(V$6-$F141+1),$J141/2,$M141,TRUE))/(1-2*_xlfn.NORM.DIST(0,$J141/2,$M141,TRUE))*$D141+($K141="Steady Growth")*(AND(W$6&gt;=$F141,W$6&lt;=$H141)*((W$6-$F141+1)/($J141*($J141+1)/2)*$D141))+($K141="custom")*CustCF!Q141</f>
        <v>0</v>
      </c>
      <c r="X141" s="95">
        <f>($K141="Bell Curve")*(_xlfn.NORM.DIST(AND(X$6&gt;=$F141,X$6&lt;=$H141)*(X$6-$F141+1),$J141/2,$M141,TRUE)-_xlfn.NORM.DIST(AND(X$6&gt;=$F141,X$6&lt;=$H141)*(W$6-$F141+1),$J141/2,$M141,TRUE))/(1-2*_xlfn.NORM.DIST(0,$J141/2,$M141,TRUE))*$D141+($K141="Steady Growth")*(AND(X$6&gt;=$F141,X$6&lt;=$H141)*((X$6-$F141+1)/($J141*($J141+1)/2)*$D141))+($K141="custom")*CustCF!R141</f>
        <v>0</v>
      </c>
      <c r="Y141" s="95">
        <f>($K141="Bell Curve")*(_xlfn.NORM.DIST(AND(Y$6&gt;=$F141,Y$6&lt;=$H141)*(Y$6-$F141+1),$J141/2,$M141,TRUE)-_xlfn.NORM.DIST(AND(Y$6&gt;=$F141,Y$6&lt;=$H141)*(X$6-$F141+1),$J141/2,$M141,TRUE))/(1-2*_xlfn.NORM.DIST(0,$J141/2,$M141,TRUE))*$D141+($K141="Steady Growth")*(AND(Y$6&gt;=$F141,Y$6&lt;=$H141)*((Y$6-$F141+1)/($J141*($J141+1)/2)*$D141))+($K141="custom")*CustCF!S141</f>
        <v>0</v>
      </c>
      <c r="Z141" s="95">
        <f>($K141="Bell Curve")*(_xlfn.NORM.DIST(AND(Z$6&gt;=$F141,Z$6&lt;=$H141)*(Z$6-$F141+1),$J141/2,$M141,TRUE)-_xlfn.NORM.DIST(AND(Z$6&gt;=$F141,Z$6&lt;=$H141)*(Y$6-$F141+1),$J141/2,$M141,TRUE))/(1-2*_xlfn.NORM.DIST(0,$J141/2,$M141,TRUE))*$D141+($K141="Steady Growth")*(AND(Z$6&gt;=$F141,Z$6&lt;=$H141)*((Z$6-$F141+1)/($J141*($J141+1)/2)*$D141))+($K141="custom")*CustCF!T141</f>
        <v>0</v>
      </c>
      <c r="AA141" s="95">
        <f>($K141="Bell Curve")*(_xlfn.NORM.DIST(AND(AA$6&gt;=$F141,AA$6&lt;=$H141)*(AA$6-$F141+1),$J141/2,$M141,TRUE)-_xlfn.NORM.DIST(AND(AA$6&gt;=$F141,AA$6&lt;=$H141)*(Z$6-$F141+1),$J141/2,$M141,TRUE))/(1-2*_xlfn.NORM.DIST(0,$J141/2,$M141,TRUE))*$D141+($K141="Steady Growth")*(AND(AA$6&gt;=$F141,AA$6&lt;=$H141)*((AA$6-$F141+1)/($J141*($J141+1)/2)*$D141))+($K141="custom")*CustCF!U141</f>
        <v>0</v>
      </c>
      <c r="AB141" s="95">
        <f>($K141="Bell Curve")*(_xlfn.NORM.DIST(AND(AB$6&gt;=$F141,AB$6&lt;=$H141)*(AB$6-$F141+1),$J141/2,$M141,TRUE)-_xlfn.NORM.DIST(AND(AB$6&gt;=$F141,AB$6&lt;=$H141)*(AA$6-$F141+1),$J141/2,$M141,TRUE))/(1-2*_xlfn.NORM.DIST(0,$J141/2,$M141,TRUE))*$D141+($K141="Steady Growth")*(AND(AB$6&gt;=$F141,AB$6&lt;=$H141)*((AB$6-$F141+1)/($J141*($J141+1)/2)*$D141))+($K141="custom")*CustCF!V141</f>
        <v>0</v>
      </c>
      <c r="AC141" s="95">
        <f>($K141="Bell Curve")*(_xlfn.NORM.DIST(AND(AC$6&gt;=$F141,AC$6&lt;=$H141)*(AC$6-$F141+1),$J141/2,$M141,TRUE)-_xlfn.NORM.DIST(AND(AC$6&gt;=$F141,AC$6&lt;=$H141)*(AB$6-$F141+1),$J141/2,$M141,TRUE))/(1-2*_xlfn.NORM.DIST(0,$J141/2,$M141,TRUE))*$D141+($K141="Steady Growth")*(AND(AC$6&gt;=$F141,AC$6&lt;=$H141)*((AC$6-$F141+1)/($J141*($J141+1)/2)*$D141))+($K141="custom")*CustCF!W141</f>
        <v>0</v>
      </c>
      <c r="AD141" s="95">
        <f>($K141="Bell Curve")*(_xlfn.NORM.DIST(AND(AD$6&gt;=$F141,AD$6&lt;=$H141)*(AD$6-$F141+1),$J141/2,$M141,TRUE)-_xlfn.NORM.DIST(AND(AD$6&gt;=$F141,AD$6&lt;=$H141)*(AC$6-$F141+1),$J141/2,$M141,TRUE))/(1-2*_xlfn.NORM.DIST(0,$J141/2,$M141,TRUE))*$D141+($K141="Steady Growth")*(AND(AD$6&gt;=$F141,AD$6&lt;=$H141)*((AD$6-$F141+1)/($J141*($J141+1)/2)*$D141))+($K141="custom")*CustCF!X141</f>
        <v>0</v>
      </c>
      <c r="AE141" s="95">
        <f>($K141="Bell Curve")*(_xlfn.NORM.DIST(AND(AE$6&gt;=$F141,AE$6&lt;=$H141)*(AE$6-$F141+1),$J141/2,$M141,TRUE)-_xlfn.NORM.DIST(AND(AE$6&gt;=$F141,AE$6&lt;=$H141)*(AD$6-$F141+1),$J141/2,$M141,TRUE))/(1-2*_xlfn.NORM.DIST(0,$J141/2,$M141,TRUE))*$D141+($K141="Steady Growth")*(AND(AE$6&gt;=$F141,AE$6&lt;=$H141)*((AE$6-$F141+1)/($J141*($J141+1)/2)*$D141))+($K141="custom")*CustCF!Y141</f>
        <v>0</v>
      </c>
      <c r="AF141" s="95">
        <f>($K141="Bell Curve")*(_xlfn.NORM.DIST(AND(AF$6&gt;=$F141,AF$6&lt;=$H141)*(AF$6-$F141+1),$J141/2,$M141,TRUE)-_xlfn.NORM.DIST(AND(AF$6&gt;=$F141,AF$6&lt;=$H141)*(AE$6-$F141+1),$J141/2,$M141,TRUE))/(1-2*_xlfn.NORM.DIST(0,$J141/2,$M141,TRUE))*$D141+($K141="Steady Growth")*(AND(AF$6&gt;=$F141,AF$6&lt;=$H141)*((AF$6-$F141+1)/($J141*($J141+1)/2)*$D141))+($K141="custom")*CustCF!Z141</f>
        <v>0</v>
      </c>
      <c r="AG141" s="95">
        <f>($K141="Bell Curve")*(_xlfn.NORM.DIST(AND(AG$6&gt;=$F141,AG$6&lt;=$H141)*(AG$6-$F141+1),$J141/2,$M141,TRUE)-_xlfn.NORM.DIST(AND(AG$6&gt;=$F141,AG$6&lt;=$H141)*(AF$6-$F141+1),$J141/2,$M141,TRUE))/(1-2*_xlfn.NORM.DIST(0,$J141/2,$M141,TRUE))*$D141+($K141="Steady Growth")*(AND(AG$6&gt;=$F141,AG$6&lt;=$H141)*((AG$6-$F141+1)/($J141*($J141+1)/2)*$D141))+($K141="custom")*CustCF!AA141</f>
        <v>0</v>
      </c>
      <c r="AH141" s="95">
        <f>($K141="Bell Curve")*(_xlfn.NORM.DIST(AND(AH$6&gt;=$F141,AH$6&lt;=$H141)*(AH$6-$F141+1),$J141/2,$M141,TRUE)-_xlfn.NORM.DIST(AND(AH$6&gt;=$F141,AH$6&lt;=$H141)*(AG$6-$F141+1),$J141/2,$M141,TRUE))/(1-2*_xlfn.NORM.DIST(0,$J141/2,$M141,TRUE))*$D141+($K141="Steady Growth")*(AND(AH$6&gt;=$F141,AH$6&lt;=$H141)*((AH$6-$F141+1)/($J141*($J141+1)/2)*$D141))+($K141="custom")*CustCF!AB141</f>
        <v>0</v>
      </c>
      <c r="AI141" s="95">
        <f>($K141="Bell Curve")*(_xlfn.NORM.DIST(AND(AI$6&gt;=$F141,AI$6&lt;=$H141)*(AI$6-$F141+1),$J141/2,$M141,TRUE)-_xlfn.NORM.DIST(AND(AI$6&gt;=$F141,AI$6&lt;=$H141)*(AH$6-$F141+1),$J141/2,$M141,TRUE))/(1-2*_xlfn.NORM.DIST(0,$J141/2,$M141,TRUE))*$D141+($K141="Steady Growth")*(AND(AI$6&gt;=$F141,AI$6&lt;=$H141)*((AI$6-$F141+1)/($J141*($J141+1)/2)*$D141))+($K141="custom")*CustCF!AC141</f>
        <v>0</v>
      </c>
      <c r="AJ141" s="95">
        <f>($K141="Bell Curve")*(_xlfn.NORM.DIST(AND(AJ$6&gt;=$F141,AJ$6&lt;=$H141)*(AJ$6-$F141+1),$J141/2,$M141,TRUE)-_xlfn.NORM.DIST(AND(AJ$6&gt;=$F141,AJ$6&lt;=$H141)*(AI$6-$F141+1),$J141/2,$M141,TRUE))/(1-2*_xlfn.NORM.DIST(0,$J141/2,$M141,TRUE))*$D141+($K141="Steady Growth")*(AND(AJ$6&gt;=$F141,AJ$6&lt;=$H141)*((AJ$6-$F141+1)/($J141*($J141+1)/2)*$D141))+($K141="custom")*CustCF!AD141</f>
        <v>0</v>
      </c>
      <c r="AK141" s="95">
        <f>($K141="Bell Curve")*(_xlfn.NORM.DIST(AND(AK$6&gt;=$F141,AK$6&lt;=$H141)*(AK$6-$F141+1),$J141/2,$M141,TRUE)-_xlfn.NORM.DIST(AND(AK$6&gt;=$F141,AK$6&lt;=$H141)*(AJ$6-$F141+1),$J141/2,$M141,TRUE))/(1-2*_xlfn.NORM.DIST(0,$J141/2,$M141,TRUE))*$D141+($K141="Steady Growth")*(AND(AK$6&gt;=$F141,AK$6&lt;=$H141)*((AK$6-$F141+1)/($J141*($J141+1)/2)*$D141))+($K141="custom")*CustCF!AE141</f>
        <v>0</v>
      </c>
      <c r="AL141" s="95">
        <f>($K141="Bell Curve")*(_xlfn.NORM.DIST(AND(AL$6&gt;=$F141,AL$6&lt;=$H141)*(AL$6-$F141+1),$J141/2,$M141,TRUE)-_xlfn.NORM.DIST(AND(AL$6&gt;=$F141,AL$6&lt;=$H141)*(AK$6-$F141+1),$J141/2,$M141,TRUE))/(1-2*_xlfn.NORM.DIST(0,$J141/2,$M141,TRUE))*$D141+($K141="Steady Growth")*(AND(AL$6&gt;=$F141,AL$6&lt;=$H141)*((AL$6-$F141+1)/($J141*($J141+1)/2)*$D141))+($K141="custom")*CustCF!AF141</f>
        <v>0</v>
      </c>
      <c r="AM141" s="95">
        <f>($K141="Bell Curve")*(_xlfn.NORM.DIST(AND(AM$6&gt;=$F141,AM$6&lt;=$H141)*(AM$6-$F141+1),$J141/2,$M141,TRUE)-_xlfn.NORM.DIST(AND(AM$6&gt;=$F141,AM$6&lt;=$H141)*(AL$6-$F141+1),$J141/2,$M141,TRUE))/(1-2*_xlfn.NORM.DIST(0,$J141/2,$M141,TRUE))*$D141+($K141="Steady Growth")*(AND(AM$6&gt;=$F141,AM$6&lt;=$H141)*((AM$6-$F141+1)/($J141*($J141+1)/2)*$D141))+($K141="custom")*CustCF!AG141</f>
        <v>0</v>
      </c>
      <c r="AN141" s="95">
        <f>($K141="Bell Curve")*(_xlfn.NORM.DIST(AND(AN$6&gt;=$F141,AN$6&lt;=$H141)*(AN$6-$F141+1),$J141/2,$M141,TRUE)-_xlfn.NORM.DIST(AND(AN$6&gt;=$F141,AN$6&lt;=$H141)*(AM$6-$F141+1),$J141/2,$M141,TRUE))/(1-2*_xlfn.NORM.DIST(0,$J141/2,$M141,TRUE))*$D141+($K141="Steady Growth")*(AND(AN$6&gt;=$F141,AN$6&lt;=$H141)*((AN$6-$F141+1)/($J141*($J141+1)/2)*$D141))+($K141="custom")*CustCF!AH141</f>
        <v>0</v>
      </c>
      <c r="AO141" s="95">
        <f>($K141="Bell Curve")*(_xlfn.NORM.DIST(AND(AO$6&gt;=$F141,AO$6&lt;=$H141)*(AO$6-$F141+1),$J141/2,$M141,TRUE)-_xlfn.NORM.DIST(AND(AO$6&gt;=$F141,AO$6&lt;=$H141)*(AN$6-$F141+1),$J141/2,$M141,TRUE))/(1-2*_xlfn.NORM.DIST(0,$J141/2,$M141,TRUE))*$D141+($K141="Steady Growth")*(AND(AO$6&gt;=$F141,AO$6&lt;=$H141)*((AO$6-$F141+1)/($J141*($J141+1)/2)*$D141))+($K141="custom")*CustCF!AI141</f>
        <v>0</v>
      </c>
      <c r="AP141" s="95">
        <f>($K141="Bell Curve")*(_xlfn.NORM.DIST(AND(AP$6&gt;=$F141,AP$6&lt;=$H141)*(AP$6-$F141+1),$J141/2,$M141,TRUE)-_xlfn.NORM.DIST(AND(AP$6&gt;=$F141,AP$6&lt;=$H141)*(AO$6-$F141+1),$J141/2,$M141,TRUE))/(1-2*_xlfn.NORM.DIST(0,$J141/2,$M141,TRUE))*$D141+($K141="Steady Growth")*(AND(AP$6&gt;=$F141,AP$6&lt;=$H141)*((AP$6-$F141+1)/($J141*($J141+1)/2)*$D141))+($K141="custom")*CustCF!AJ141</f>
        <v>0</v>
      </c>
      <c r="AQ141" s="95">
        <f>($K141="Bell Curve")*(_xlfn.NORM.DIST(AND(AQ$6&gt;=$F141,AQ$6&lt;=$H141)*(AQ$6-$F141+1),$J141/2,$M141,TRUE)-_xlfn.NORM.DIST(AND(AQ$6&gt;=$F141,AQ$6&lt;=$H141)*(AP$6-$F141+1),$J141/2,$M141,TRUE))/(1-2*_xlfn.NORM.DIST(0,$J141/2,$M141,TRUE))*$D141+($K141="Steady Growth")*(AND(AQ$6&gt;=$F141,AQ$6&lt;=$H141)*((AQ$6-$F141+1)/($J141*($J141+1)/2)*$D141))+($K141="custom")*CustCF!AK141</f>
        <v>0</v>
      </c>
      <c r="AR141" s="95">
        <f>($K141="Bell Curve")*(_xlfn.NORM.DIST(AND(AR$6&gt;=$F141,AR$6&lt;=$H141)*(AR$6-$F141+1),$J141/2,$M141,TRUE)-_xlfn.NORM.DIST(AND(AR$6&gt;=$F141,AR$6&lt;=$H141)*(AQ$6-$F141+1),$J141/2,$M141,TRUE))/(1-2*_xlfn.NORM.DIST(0,$J141/2,$M141,TRUE))*$D141+($K141="Steady Growth")*(AND(AR$6&gt;=$F141,AR$6&lt;=$H141)*((AR$6-$F141+1)/($J141*($J141+1)/2)*$D141))+($K141="custom")*CustCF!AL141</f>
        <v>0</v>
      </c>
      <c r="AS141" s="95">
        <f>($K141="Bell Curve")*(_xlfn.NORM.DIST(AND(AS$6&gt;=$F141,AS$6&lt;=$H141)*(AS$6-$F141+1),$J141/2,$M141,TRUE)-_xlfn.NORM.DIST(AND(AS$6&gt;=$F141,AS$6&lt;=$H141)*(AR$6-$F141+1),$J141/2,$M141,TRUE))/(1-2*_xlfn.NORM.DIST(0,$J141/2,$M141,TRUE))*$D141+($K141="Steady Growth")*(AND(AS$6&gt;=$F141,AS$6&lt;=$H141)*((AS$6-$F141+1)/($J141*($J141+1)/2)*$D141))+($K141="custom")*CustCF!AM141</f>
        <v>0</v>
      </c>
      <c r="AT141" s="95">
        <f>($K141="Bell Curve")*(_xlfn.NORM.DIST(AND(AT$6&gt;=$F141,AT$6&lt;=$H141)*(AT$6-$F141+1),$J141/2,$M141,TRUE)-_xlfn.NORM.DIST(AND(AT$6&gt;=$F141,AT$6&lt;=$H141)*(AS$6-$F141+1),$J141/2,$M141,TRUE))/(1-2*_xlfn.NORM.DIST(0,$J141/2,$M141,TRUE))*$D141+($K141="Steady Growth")*(AND(AT$6&gt;=$F141,AT$6&lt;=$H141)*((AT$6-$F141+1)/($J141*($J141+1)/2)*$D141))+($K141="custom")*CustCF!AN141</f>
        <v>0</v>
      </c>
      <c r="AU141" s="95">
        <f>($K141="Bell Curve")*(_xlfn.NORM.DIST(AND(AU$6&gt;=$F141,AU$6&lt;=$H141)*(AU$6-$F141+1),$J141/2,$M141,TRUE)-_xlfn.NORM.DIST(AND(AU$6&gt;=$F141,AU$6&lt;=$H141)*(AT$6-$F141+1),$J141/2,$M141,TRUE))/(1-2*_xlfn.NORM.DIST(0,$J141/2,$M141,TRUE))*$D141+($K141="Steady Growth")*(AND(AU$6&gt;=$F141,AU$6&lt;=$H141)*((AU$6-$F141+1)/($J141*($J141+1)/2)*$D141))+($K141="custom")*CustCF!AO141</f>
        <v>0</v>
      </c>
      <c r="AV141" s="95">
        <f>($K141="Bell Curve")*(_xlfn.NORM.DIST(AND(AV$6&gt;=$F141,AV$6&lt;=$H141)*(AV$6-$F141+1),$J141/2,$M141,TRUE)-_xlfn.NORM.DIST(AND(AV$6&gt;=$F141,AV$6&lt;=$H141)*(AU$6-$F141+1),$J141/2,$M141,TRUE))/(1-2*_xlfn.NORM.DIST(0,$J141/2,$M141,TRUE))*$D141+($K141="Steady Growth")*(AND(AV$6&gt;=$F141,AV$6&lt;=$H141)*((AV$6-$F141+1)/($J141*($J141+1)/2)*$D141))+($K141="custom")*CustCF!AP141</f>
        <v>0</v>
      </c>
      <c r="AW141" s="95">
        <f>($K141="Bell Curve")*(_xlfn.NORM.DIST(AND(AW$6&gt;=$F141,AW$6&lt;=$H141)*(AW$6-$F141+1),$J141/2,$M141,TRUE)-_xlfn.NORM.DIST(AND(AW$6&gt;=$F141,AW$6&lt;=$H141)*(AV$6-$F141+1),$J141/2,$M141,TRUE))/(1-2*_xlfn.NORM.DIST(0,$J141/2,$M141,TRUE))*$D141+($K141="Steady Growth")*(AND(AW$6&gt;=$F141,AW$6&lt;=$H141)*((AW$6-$F141+1)/($J141*($J141+1)/2)*$D141))+($K141="custom")*CustCF!AQ141</f>
        <v>0</v>
      </c>
      <c r="AX141" s="95">
        <f>($K141="Bell Curve")*(_xlfn.NORM.DIST(AND(AX$6&gt;=$F141,AX$6&lt;=$H141)*(AX$6-$F141+1),$J141/2,$M141,TRUE)-_xlfn.NORM.DIST(AND(AX$6&gt;=$F141,AX$6&lt;=$H141)*(AW$6-$F141+1),$J141/2,$M141,TRUE))/(1-2*_xlfn.NORM.DIST(0,$J141/2,$M141,TRUE))*$D141+($K141="Steady Growth")*(AND(AX$6&gt;=$F141,AX$6&lt;=$H141)*((AX$6-$F141+1)/($J141*($J141+1)/2)*$D141))+($K141="custom")*CustCF!AR141</f>
        <v>0</v>
      </c>
      <c r="AY141" s="95">
        <f>($K141="Bell Curve")*(_xlfn.NORM.DIST(AND(AY$6&gt;=$F141,AY$6&lt;=$H141)*(AY$6-$F141+1),$J141/2,$M141,TRUE)-_xlfn.NORM.DIST(AND(AY$6&gt;=$F141,AY$6&lt;=$H141)*(AX$6-$F141+1),$J141/2,$M141,TRUE))/(1-2*_xlfn.NORM.DIST(0,$J141/2,$M141,TRUE))*$D141+($K141="Steady Growth")*(AND(AY$6&gt;=$F141,AY$6&lt;=$H141)*((AY$6-$F141+1)/($J141*($J141+1)/2)*$D141))+($K141="custom")*CustCF!AS141</f>
        <v>0</v>
      </c>
      <c r="AZ141" s="95">
        <f>($K141="Bell Curve")*(_xlfn.NORM.DIST(AND(AZ$6&gt;=$F141,AZ$6&lt;=$H141)*(AZ$6-$F141+1),$J141/2,$M141,TRUE)-_xlfn.NORM.DIST(AND(AZ$6&gt;=$F141,AZ$6&lt;=$H141)*(AY$6-$F141+1),$J141/2,$M141,TRUE))/(1-2*_xlfn.NORM.DIST(0,$J141/2,$M141,TRUE))*$D141+($K141="Steady Growth")*(AND(AZ$6&gt;=$F141,AZ$6&lt;=$H141)*((AZ$6-$F141+1)/($J141*($J141+1)/2)*$D141))+($K141="custom")*CustCF!AT141</f>
        <v>0</v>
      </c>
      <c r="BA141" s="95">
        <f>($K141="Bell Curve")*(_xlfn.NORM.DIST(AND(BA$6&gt;=$F141,BA$6&lt;=$H141)*(BA$6-$F141+1),$J141/2,$M141,TRUE)-_xlfn.NORM.DIST(AND(BA$6&gt;=$F141,BA$6&lt;=$H141)*(AZ$6-$F141+1),$J141/2,$M141,TRUE))/(1-2*_xlfn.NORM.DIST(0,$J141/2,$M141,TRUE))*$D141+($K141="Steady Growth")*(AND(BA$6&gt;=$F141,BA$6&lt;=$H141)*((BA$6-$F141+1)/($J141*($J141+1)/2)*$D141))+($K141="custom")*CustCF!AU141</f>
        <v>0</v>
      </c>
      <c r="BB141" s="95">
        <f>($K141="Bell Curve")*(_xlfn.NORM.DIST(AND(BB$6&gt;=$F141,BB$6&lt;=$H141)*(BB$6-$F141+1),$J141/2,$M141,TRUE)-_xlfn.NORM.DIST(AND(BB$6&gt;=$F141,BB$6&lt;=$H141)*(BA$6-$F141+1),$J141/2,$M141,TRUE))/(1-2*_xlfn.NORM.DIST(0,$J141/2,$M141,TRUE))*$D141+($K141="Steady Growth")*(AND(BB$6&gt;=$F141,BB$6&lt;=$H141)*((BB$6-$F141+1)/($J141*($J141+1)/2)*$D141))+($K141="custom")*CustCF!AV141</f>
        <v>0</v>
      </c>
      <c r="BC141" s="95">
        <f>($K141="Bell Curve")*(_xlfn.NORM.DIST(AND(BC$6&gt;=$F141,BC$6&lt;=$H141)*(BC$6-$F141+1),$J141/2,$M141,TRUE)-_xlfn.NORM.DIST(AND(BC$6&gt;=$F141,BC$6&lt;=$H141)*(BB$6-$F141+1),$J141/2,$M141,TRUE))/(1-2*_xlfn.NORM.DIST(0,$J141/2,$M141,TRUE))*$D141+($K141="Steady Growth")*(AND(BC$6&gt;=$F141,BC$6&lt;=$H141)*((BC$6-$F141+1)/($J141*($J141+1)/2)*$D141))+($K141="custom")*CustCF!AW141</f>
        <v>0</v>
      </c>
      <c r="BD141" s="95">
        <f>($K141="Bell Curve")*(_xlfn.NORM.DIST(AND(BD$6&gt;=$F141,BD$6&lt;=$H141)*(BD$6-$F141+1),$J141/2,$M141,TRUE)-_xlfn.NORM.DIST(AND(BD$6&gt;=$F141,BD$6&lt;=$H141)*(BC$6-$F141+1),$J141/2,$M141,TRUE))/(1-2*_xlfn.NORM.DIST(0,$J141/2,$M141,TRUE))*$D141+($K141="Steady Growth")*(AND(BD$6&gt;=$F141,BD$6&lt;=$H141)*((BD$6-$F141+1)/($J141*($J141+1)/2)*$D141))+($K141="custom")*CustCF!AX141</f>
        <v>0</v>
      </c>
      <c r="BE141" s="95">
        <f>($K141="Bell Curve")*(_xlfn.NORM.DIST(AND(BE$6&gt;=$F141,BE$6&lt;=$H141)*(BE$6-$F141+1),$J141/2,$M141,TRUE)-_xlfn.NORM.DIST(AND(BE$6&gt;=$F141,BE$6&lt;=$H141)*(BD$6-$F141+1),$J141/2,$M141,TRUE))/(1-2*_xlfn.NORM.DIST(0,$J141/2,$M141,TRUE))*$D141+($K141="Steady Growth")*(AND(BE$6&gt;=$F141,BE$6&lt;=$H141)*((BE$6-$F141+1)/($J141*($J141+1)/2)*$D141))+($K141="custom")*CustCF!AY141</f>
        <v>0</v>
      </c>
      <c r="BF141" s="95">
        <f>($K141="Bell Curve")*(_xlfn.NORM.DIST(AND(BF$6&gt;=$F141,BF$6&lt;=$H141)*(BF$6-$F141+1),$J141/2,$M141,TRUE)-_xlfn.NORM.DIST(AND(BF$6&gt;=$F141,BF$6&lt;=$H141)*(BE$6-$F141+1),$J141/2,$M141,TRUE))/(1-2*_xlfn.NORM.DIST(0,$J141/2,$M141,TRUE))*$D141+($K141="Steady Growth")*(AND(BF$6&gt;=$F141,BF$6&lt;=$H141)*((BF$6-$F141+1)/($J141*($J141+1)/2)*$D141))+($K141="custom")*CustCF!AZ141</f>
        <v>0</v>
      </c>
      <c r="BG141" s="95">
        <f>($K141="Bell Curve")*(_xlfn.NORM.DIST(AND(BG$6&gt;=$F141,BG$6&lt;=$H141)*(BG$6-$F141+1),$J141/2,$M141,TRUE)-_xlfn.NORM.DIST(AND(BG$6&gt;=$F141,BG$6&lt;=$H141)*(BF$6-$F141+1),$J141/2,$M141,TRUE))/(1-2*_xlfn.NORM.DIST(0,$J141/2,$M141,TRUE))*$D141+($K141="Steady Growth")*(AND(BG$6&gt;=$F141,BG$6&lt;=$H141)*((BG$6-$F141+1)/($J141*($J141+1)/2)*$D141))+($K141="custom")*CustCF!BA141</f>
        <v>0</v>
      </c>
      <c r="BH141" s="95">
        <f>($K141="Bell Curve")*(_xlfn.NORM.DIST(AND(BH$6&gt;=$F141,BH$6&lt;=$H141)*(BH$6-$F141+1),$J141/2,$M141,TRUE)-_xlfn.NORM.DIST(AND(BH$6&gt;=$F141,BH$6&lt;=$H141)*(BG$6-$F141+1),$J141/2,$M141,TRUE))/(1-2*_xlfn.NORM.DIST(0,$J141/2,$M141,TRUE))*$D141+($K141="Steady Growth")*(AND(BH$6&gt;=$F141,BH$6&lt;=$H141)*((BH$6-$F141+1)/($J141*($J141+1)/2)*$D141))+($K141="custom")*CustCF!BB141</f>
        <v>0</v>
      </c>
      <c r="BI141" s="95">
        <f>($K141="Bell Curve")*(_xlfn.NORM.DIST(AND(BI$6&gt;=$F141,BI$6&lt;=$H141)*(BI$6-$F141+1),$J141/2,$M141,TRUE)-_xlfn.NORM.DIST(AND(BI$6&gt;=$F141,BI$6&lt;=$H141)*(BH$6-$F141+1),$J141/2,$M141,TRUE))/(1-2*_xlfn.NORM.DIST(0,$J141/2,$M141,TRUE))*$D141+($K141="Steady Growth")*(AND(BI$6&gt;=$F141,BI$6&lt;=$H141)*((BI$6-$F141+1)/($J141*($J141+1)/2)*$D141))+($K141="custom")*CustCF!BC141</f>
        <v>0</v>
      </c>
      <c r="BJ141" s="95">
        <f>($K141="Bell Curve")*(_xlfn.NORM.DIST(AND(BJ$6&gt;=$F141,BJ$6&lt;=$H141)*(BJ$6-$F141+1),$J141/2,$M141,TRUE)-_xlfn.NORM.DIST(AND(BJ$6&gt;=$F141,BJ$6&lt;=$H141)*(BI$6-$F141+1),$J141/2,$M141,TRUE))/(1-2*_xlfn.NORM.DIST(0,$J141/2,$M141,TRUE))*$D141+($K141="Steady Growth")*(AND(BJ$6&gt;=$F141,BJ$6&lt;=$H141)*((BJ$6-$F141+1)/($J141*($J141+1)/2)*$D141))+($K141="custom")*CustCF!BD141</f>
        <v>0</v>
      </c>
      <c r="BK141" s="95">
        <f>($K141="Bell Curve")*(_xlfn.NORM.DIST(AND(BK$6&gt;=$F141,BK$6&lt;=$H141)*(BK$6-$F141+1),$J141/2,$M141,TRUE)-_xlfn.NORM.DIST(AND(BK$6&gt;=$F141,BK$6&lt;=$H141)*(BJ$6-$F141+1),$J141/2,$M141,TRUE))/(1-2*_xlfn.NORM.DIST(0,$J141/2,$M141,TRUE))*$D141+($K141="Steady Growth")*(AND(BK$6&gt;=$F141,BK$6&lt;=$H141)*((BK$6-$F141+1)/($J141*($J141+1)/2)*$D141))+($K141="custom")*CustCF!BE141</f>
        <v>0</v>
      </c>
      <c r="BL141" s="95">
        <f>($K141="Bell Curve")*(_xlfn.NORM.DIST(AND(BL$6&gt;=$F141,BL$6&lt;=$H141)*(BL$6-$F141+1),$J141/2,$M141,TRUE)-_xlfn.NORM.DIST(AND(BL$6&gt;=$F141,BL$6&lt;=$H141)*(BK$6-$F141+1),$J141/2,$M141,TRUE))/(1-2*_xlfn.NORM.DIST(0,$J141/2,$M141,TRUE))*$D141+($K141="Steady Growth")*(AND(BL$6&gt;=$F141,BL$6&lt;=$H141)*((BL$6-$F141+1)/($J141*($J141+1)/2)*$D141))+($K141="custom")*CustCF!BF141</f>
        <v>0</v>
      </c>
      <c r="BM141" s="95">
        <f>($K141="Bell Curve")*(_xlfn.NORM.DIST(AND(BM$6&gt;=$F141,BM$6&lt;=$H141)*(BM$6-$F141+1),$J141/2,$M141,TRUE)-_xlfn.NORM.DIST(AND(BM$6&gt;=$F141,BM$6&lt;=$H141)*(BL$6-$F141+1),$J141/2,$M141,TRUE))/(1-2*_xlfn.NORM.DIST(0,$J141/2,$M141,TRUE))*$D141+($K141="Steady Growth")*(AND(BM$6&gt;=$F141,BM$6&lt;=$H141)*((BM$6-$F141+1)/($J141*($J141+1)/2)*$D141))+($K141="custom")*CustCF!BG141</f>
        <v>0</v>
      </c>
      <c r="BN141" s="95">
        <f>($K141="Bell Curve")*(_xlfn.NORM.DIST(AND(BN$6&gt;=$F141,BN$6&lt;=$H141)*(BN$6-$F141+1),$J141/2,$M141,TRUE)-_xlfn.NORM.DIST(AND(BN$6&gt;=$F141,BN$6&lt;=$H141)*(BM$6-$F141+1),$J141/2,$M141,TRUE))/(1-2*_xlfn.NORM.DIST(0,$J141/2,$M141,TRUE))*$D141+($K141="Steady Growth")*(AND(BN$6&gt;=$F141,BN$6&lt;=$H141)*((BN$6-$F141+1)/($J141*($J141+1)/2)*$D141))+($K141="custom")*CustCF!BH141</f>
        <v>0</v>
      </c>
      <c r="BO141" s="95">
        <f>($K141="Bell Curve")*(_xlfn.NORM.DIST(AND(BO$6&gt;=$F141,BO$6&lt;=$H141)*(BO$6-$F141+1),$J141/2,$M141,TRUE)-_xlfn.NORM.DIST(AND(BO$6&gt;=$F141,BO$6&lt;=$H141)*(BN$6-$F141+1),$J141/2,$M141,TRUE))/(1-2*_xlfn.NORM.DIST(0,$J141/2,$M141,TRUE))*$D141+($K141="Steady Growth")*(AND(BO$6&gt;=$F141,BO$6&lt;=$H141)*((BO$6-$F141+1)/($J141*($J141+1)/2)*$D141))+($K141="custom")*CustCF!BI141</f>
        <v>0</v>
      </c>
      <c r="BP141" s="95">
        <f>($K141="Bell Curve")*(_xlfn.NORM.DIST(AND(BP$6&gt;=$F141,BP$6&lt;=$H141)*(BP$6-$F141+1),$J141/2,$M141,TRUE)-_xlfn.NORM.DIST(AND(BP$6&gt;=$F141,BP$6&lt;=$H141)*(BO$6-$F141+1),$J141/2,$M141,TRUE))/(1-2*_xlfn.NORM.DIST(0,$J141/2,$M141,TRUE))*$D141+($K141="Steady Growth")*(AND(BP$6&gt;=$F141,BP$6&lt;=$H141)*((BP$6-$F141+1)/($J141*($J141+1)/2)*$D141))+($K141="custom")*CustCF!BJ141</f>
        <v>0</v>
      </c>
      <c r="BQ141" s="95">
        <f>($K141="Bell Curve")*(_xlfn.NORM.DIST(AND(BQ$6&gt;=$F141,BQ$6&lt;=$H141)*(BQ$6-$F141+1),$J141/2,$M141,TRUE)-_xlfn.NORM.DIST(AND(BQ$6&gt;=$F141,BQ$6&lt;=$H141)*(BP$6-$F141+1),$J141/2,$M141,TRUE))/(1-2*_xlfn.NORM.DIST(0,$J141/2,$M141,TRUE))*$D141+($K141="Steady Growth")*(AND(BQ$6&gt;=$F141,BQ$6&lt;=$H141)*((BQ$6-$F141+1)/($J141*($J141+1)/2)*$D141))+($K141="custom")*CustCF!BK141</f>
        <v>0</v>
      </c>
      <c r="BR141" s="95">
        <f>($K141="Bell Curve")*(_xlfn.NORM.DIST(AND(BR$6&gt;=$F141,BR$6&lt;=$H141)*(BR$6-$F141+1),$J141/2,$M141,TRUE)-_xlfn.NORM.DIST(AND(BR$6&gt;=$F141,BR$6&lt;=$H141)*(BQ$6-$F141+1),$J141/2,$M141,TRUE))/(1-2*_xlfn.NORM.DIST(0,$J141/2,$M141,TRUE))*$D141+($K141="Steady Growth")*(AND(BR$6&gt;=$F141,BR$6&lt;=$H141)*((BR$6-$F141+1)/($J141*($J141+1)/2)*$D141))+($K141="custom")*CustCF!BL141</f>
        <v>0</v>
      </c>
      <c r="BS141" s="95">
        <f>($K141="Bell Curve")*(_xlfn.NORM.DIST(AND(BS$6&gt;=$F141,BS$6&lt;=$H141)*(BS$6-$F141+1),$J141/2,$M141,TRUE)-_xlfn.NORM.DIST(AND(BS$6&gt;=$F141,BS$6&lt;=$H141)*(BR$6-$F141+1),$J141/2,$M141,TRUE))/(1-2*_xlfn.NORM.DIST(0,$J141/2,$M141,TRUE))*$D141+($K141="Steady Growth")*(AND(BS$6&gt;=$F141,BS$6&lt;=$H141)*((BS$6-$F141+1)/($J141*($J141+1)/2)*$D141))+($K141="custom")*CustCF!BM141</f>
        <v>0</v>
      </c>
      <c r="BT141" s="95">
        <f>($K141="Bell Curve")*(_xlfn.NORM.DIST(AND(BT$6&gt;=$F141,BT$6&lt;=$H141)*(BT$6-$F141+1),$J141/2,$M141,TRUE)-_xlfn.NORM.DIST(AND(BT$6&gt;=$F141,BT$6&lt;=$H141)*(BS$6-$F141+1),$J141/2,$M141,TRUE))/(1-2*_xlfn.NORM.DIST(0,$J141/2,$M141,TRUE))*$D141+($K141="Steady Growth")*(AND(BT$6&gt;=$F141,BT$6&lt;=$H141)*((BT$6-$F141+1)/($J141*($J141+1)/2)*$D141))+($K141="custom")*CustCF!BN141</f>
        <v>0</v>
      </c>
      <c r="BU141" s="95">
        <f>($K141="Bell Curve")*(_xlfn.NORM.DIST(AND(BU$6&gt;=$F141,BU$6&lt;=$H141)*(BU$6-$F141+1),$J141/2,$M141,TRUE)-_xlfn.NORM.DIST(AND(BU$6&gt;=$F141,BU$6&lt;=$H141)*(BT$6-$F141+1),$J141/2,$M141,TRUE))/(1-2*_xlfn.NORM.DIST(0,$J141/2,$M141,TRUE))*$D141+($K141="Steady Growth")*(AND(BU$6&gt;=$F141,BU$6&lt;=$H141)*((BU$6-$F141+1)/($J141*($J141+1)/2)*$D141))+($K141="custom")*CustCF!BO141</f>
        <v>0</v>
      </c>
      <c r="BV141" s="95">
        <f>($K141="Bell Curve")*(_xlfn.NORM.DIST(AND(BV$6&gt;=$F141,BV$6&lt;=$H141)*(BV$6-$F141+1),$J141/2,$M141,TRUE)-_xlfn.NORM.DIST(AND(BV$6&gt;=$F141,BV$6&lt;=$H141)*(BU$6-$F141+1),$J141/2,$M141,TRUE))/(1-2*_xlfn.NORM.DIST(0,$J141/2,$M141,TRUE))*$D141+($K141="Steady Growth")*(AND(BV$6&gt;=$F141,BV$6&lt;=$H141)*((BV$6-$F141+1)/($J141*($J141+1)/2)*$D141))+($K141="custom")*CustCF!BP141</f>
        <v>0</v>
      </c>
      <c r="BW141" s="95">
        <f>($K141="Bell Curve")*(_xlfn.NORM.DIST(AND(BW$6&gt;=$F141,BW$6&lt;=$H141)*(BW$6-$F141+1),$J141/2,$M141,TRUE)-_xlfn.NORM.DIST(AND(BW$6&gt;=$F141,BW$6&lt;=$H141)*(BV$6-$F141+1),$J141/2,$M141,TRUE))/(1-2*_xlfn.NORM.DIST(0,$J141/2,$M141,TRUE))*$D141+($K141="Steady Growth")*(AND(BW$6&gt;=$F141,BW$6&lt;=$H141)*((BW$6-$F141+1)/($J141*($J141+1)/2)*$D141))+($K141="custom")*CustCF!BQ141</f>
        <v>0</v>
      </c>
      <c r="BX141" s="95">
        <f>($K141="Bell Curve")*(_xlfn.NORM.DIST(AND(BX$6&gt;=$F141,BX$6&lt;=$H141)*(BX$6-$F141+1),$J141/2,$M141,TRUE)-_xlfn.NORM.DIST(AND(BX$6&gt;=$F141,BX$6&lt;=$H141)*(BW$6-$F141+1),$J141/2,$M141,TRUE))/(1-2*_xlfn.NORM.DIST(0,$J141/2,$M141,TRUE))*$D141+($K141="Steady Growth")*(AND(BX$6&gt;=$F141,BX$6&lt;=$H141)*((BX$6-$F141+1)/($J141*($J141+1)/2)*$D141))+($K141="custom")*CustCF!BR141</f>
        <v>0</v>
      </c>
      <c r="BY141" s="95">
        <f>($K141="Bell Curve")*(_xlfn.NORM.DIST(AND(BY$6&gt;=$F141,BY$6&lt;=$H141)*(BY$6-$F141+1),$J141/2,$M141,TRUE)-_xlfn.NORM.DIST(AND(BY$6&gt;=$F141,BY$6&lt;=$H141)*(BX$6-$F141+1),$J141/2,$M141,TRUE))/(1-2*_xlfn.NORM.DIST(0,$J141/2,$M141,TRUE))*$D141+($K141="Steady Growth")*(AND(BY$6&gt;=$F141,BY$6&lt;=$H141)*((BY$6-$F141+1)/($J141*($J141+1)/2)*$D141))+($K141="custom")*CustCF!BS141</f>
        <v>0</v>
      </c>
      <c r="BZ141" s="95">
        <f>($K141="Bell Curve")*(_xlfn.NORM.DIST(AND(BZ$6&gt;=$F141,BZ$6&lt;=$H141)*(BZ$6-$F141+1),$J141/2,$M141,TRUE)-_xlfn.NORM.DIST(AND(BZ$6&gt;=$F141,BZ$6&lt;=$H141)*(BY$6-$F141+1),$J141/2,$M141,TRUE))/(1-2*_xlfn.NORM.DIST(0,$J141/2,$M141,TRUE))*$D141+($K141="Steady Growth")*(AND(BZ$6&gt;=$F141,BZ$6&lt;=$H141)*((BZ$6-$F141+1)/($J141*($J141+1)/2)*$D141))+($K141="custom")*CustCF!BT141</f>
        <v>0</v>
      </c>
      <c r="CA141" s="95">
        <f>($K141="Bell Curve")*(_xlfn.NORM.DIST(AND(CA$6&gt;=$F141,CA$6&lt;=$H141)*(CA$6-$F141+1),$J141/2,$M141,TRUE)-_xlfn.NORM.DIST(AND(CA$6&gt;=$F141,CA$6&lt;=$H141)*(BZ$6-$F141+1),$J141/2,$M141,TRUE))/(1-2*_xlfn.NORM.DIST(0,$J141/2,$M141,TRUE))*$D141+($K141="Steady Growth")*(AND(CA$6&gt;=$F141,CA$6&lt;=$H141)*((CA$6-$F141+1)/($J141*($J141+1)/2)*$D141))+($K141="custom")*CustCF!BU141</f>
        <v>0</v>
      </c>
      <c r="CB141" s="95">
        <f>($K141="Bell Curve")*(_xlfn.NORM.DIST(AND(CB$6&gt;=$F141,CB$6&lt;=$H141)*(CB$6-$F141+1),$J141/2,$M141,TRUE)-_xlfn.NORM.DIST(AND(CB$6&gt;=$F141,CB$6&lt;=$H141)*(CA$6-$F141+1),$J141/2,$M141,TRUE))/(1-2*_xlfn.NORM.DIST(0,$J141/2,$M141,TRUE))*$D141+($K141="Steady Growth")*(AND(CB$6&gt;=$F141,CB$6&lt;=$H141)*((CB$6-$F141+1)/($J141*($J141+1)/2)*$D141))+($K141="custom")*CustCF!BV141</f>
        <v>0</v>
      </c>
      <c r="CC141" s="95">
        <f>($K141="Bell Curve")*(_xlfn.NORM.DIST(AND(CC$6&gt;=$F141,CC$6&lt;=$H141)*(CC$6-$F141+1),$J141/2,$M141,TRUE)-_xlfn.NORM.DIST(AND(CC$6&gt;=$F141,CC$6&lt;=$H141)*(CB$6-$F141+1),$J141/2,$M141,TRUE))/(1-2*_xlfn.NORM.DIST(0,$J141/2,$M141,TRUE))*$D141+($K141="Steady Growth")*(AND(CC$6&gt;=$F141,CC$6&lt;=$H141)*((CC$6-$F141+1)/($J141*($J141+1)/2)*$D141))+($K141="custom")*CustCF!BW141</f>
        <v>0</v>
      </c>
      <c r="CD141" s="95">
        <f>($K141="Bell Curve")*(_xlfn.NORM.DIST(AND(CD$6&gt;=$F141,CD$6&lt;=$H141)*(CD$6-$F141+1),$J141/2,$M141,TRUE)-_xlfn.NORM.DIST(AND(CD$6&gt;=$F141,CD$6&lt;=$H141)*(CC$6-$F141+1),$J141/2,$M141,TRUE))/(1-2*_xlfn.NORM.DIST(0,$J141/2,$M141,TRUE))*$D141+($K141="Steady Growth")*(AND(CD$6&gt;=$F141,CD$6&lt;=$H141)*((CD$6-$F141+1)/($J141*($J141+1)/2)*$D141))+($K141="custom")*CustCF!BX141</f>
        <v>0</v>
      </c>
      <c r="CE141" s="95">
        <f>($K141="Bell Curve")*(_xlfn.NORM.DIST(AND(CE$6&gt;=$F141,CE$6&lt;=$H141)*(CE$6-$F141+1),$J141/2,$M141,TRUE)-_xlfn.NORM.DIST(AND(CE$6&gt;=$F141,CE$6&lt;=$H141)*(CD$6-$F141+1),$J141/2,$M141,TRUE))/(1-2*_xlfn.NORM.DIST(0,$J141/2,$M141,TRUE))*$D141+($K141="Steady Growth")*(AND(CE$6&gt;=$F141,CE$6&lt;=$H141)*((CE$6-$F141+1)/($J141*($J141+1)/2)*$D141))+($K141="custom")*CustCF!BY141</f>
        <v>0</v>
      </c>
      <c r="CF141" s="95">
        <f>($K141="Bell Curve")*(_xlfn.NORM.DIST(AND(CF$6&gt;=$F141,CF$6&lt;=$H141)*(CF$6-$F141+1),$J141/2,$M141,TRUE)-_xlfn.NORM.DIST(AND(CF$6&gt;=$F141,CF$6&lt;=$H141)*(CE$6-$F141+1),$J141/2,$M141,TRUE))/(1-2*_xlfn.NORM.DIST(0,$J141/2,$M141,TRUE))*$D141+($K141="Steady Growth")*(AND(CF$6&gt;=$F141,CF$6&lt;=$H141)*((CF$6-$F141+1)/($J141*($J141+1)/2)*$D141))+($K141="custom")*CustCF!BZ141</f>
        <v>0</v>
      </c>
      <c r="CG141" s="95">
        <f>($K141="Bell Curve")*(_xlfn.NORM.DIST(AND(CG$6&gt;=$F141,CG$6&lt;=$H141)*(CG$6-$F141+1),$J141/2,$M141,TRUE)-_xlfn.NORM.DIST(AND(CG$6&gt;=$F141,CG$6&lt;=$H141)*(CF$6-$F141+1),$J141/2,$M141,TRUE))/(1-2*_xlfn.NORM.DIST(0,$J141/2,$M141,TRUE))*$D141+($K141="Steady Growth")*(AND(CG$6&gt;=$F141,CG$6&lt;=$H141)*((CG$6-$F141+1)/($J141*($J141+1)/2)*$D141))+($K141="custom")*CustCF!CA141</f>
        <v>0</v>
      </c>
      <c r="CH141" s="95">
        <f>($K141="Bell Curve")*(_xlfn.NORM.DIST(AND(CH$6&gt;=$F141,CH$6&lt;=$H141)*(CH$6-$F141+1),$J141/2,$M141,TRUE)-_xlfn.NORM.DIST(AND(CH$6&gt;=$F141,CH$6&lt;=$H141)*(CG$6-$F141+1),$J141/2,$M141,TRUE))/(1-2*_xlfn.NORM.DIST(0,$J141/2,$M141,TRUE))*$D141+($K141="Steady Growth")*(AND(CH$6&gt;=$F141,CH$6&lt;=$H141)*((CH$6-$F141+1)/($J141*($J141+1)/2)*$D141))+($K141="custom")*CustCF!CB141</f>
        <v>0</v>
      </c>
      <c r="CI141" s="95">
        <f>($K141="Bell Curve")*(_xlfn.NORM.DIST(AND(CI$6&gt;=$F141,CI$6&lt;=$H141)*(CI$6-$F141+1),$J141/2,$M141,TRUE)-_xlfn.NORM.DIST(AND(CI$6&gt;=$F141,CI$6&lt;=$H141)*(CH$6-$F141+1),$J141/2,$M141,TRUE))/(1-2*_xlfn.NORM.DIST(0,$J141/2,$M141,TRUE))*$D141+($K141="Steady Growth")*(AND(CI$6&gt;=$F141,CI$6&lt;=$H141)*((CI$6-$F141+1)/($J141*($J141+1)/2)*$D141))+($K141="custom")*CustCF!CC141</f>
        <v>0</v>
      </c>
      <c r="CJ141" s="95">
        <f>($K141="Bell Curve")*(_xlfn.NORM.DIST(AND(CJ$6&gt;=$F141,CJ$6&lt;=$H141)*(CJ$6-$F141+1),$J141/2,$M141,TRUE)-_xlfn.NORM.DIST(AND(CJ$6&gt;=$F141,CJ$6&lt;=$H141)*(CI$6-$F141+1),$J141/2,$M141,TRUE))/(1-2*_xlfn.NORM.DIST(0,$J141/2,$M141,TRUE))*$D141+($K141="Steady Growth")*(AND(CJ$6&gt;=$F141,CJ$6&lt;=$H141)*((CJ$6-$F141+1)/($J141*($J141+1)/2)*$D141))+($K141="custom")*CustCF!CD141</f>
        <v>0</v>
      </c>
      <c r="CK141" s="95">
        <f>($K141="Bell Curve")*(_xlfn.NORM.DIST(AND(CK$6&gt;=$F141,CK$6&lt;=$H141)*(CK$6-$F141+1),$J141/2,$M141,TRUE)-_xlfn.NORM.DIST(AND(CK$6&gt;=$F141,CK$6&lt;=$H141)*(CJ$6-$F141+1),$J141/2,$M141,TRUE))/(1-2*_xlfn.NORM.DIST(0,$J141/2,$M141,TRUE))*$D141+($K141="Steady Growth")*(AND(CK$6&gt;=$F141,CK$6&lt;=$H141)*((CK$6-$F141+1)/($J141*($J141+1)/2)*$D141))+($K141="custom")*CustCF!CE141</f>
        <v>0</v>
      </c>
      <c r="CL141" s="95">
        <f>($K141="Bell Curve")*(_xlfn.NORM.DIST(AND(CL$6&gt;=$F141,CL$6&lt;=$H141)*(CL$6-$F141+1),$J141/2,$M141,TRUE)-_xlfn.NORM.DIST(AND(CL$6&gt;=$F141,CL$6&lt;=$H141)*(CK$6-$F141+1),$J141/2,$M141,TRUE))/(1-2*_xlfn.NORM.DIST(0,$J141/2,$M141,TRUE))*$D141+($K141="Steady Growth")*(AND(CL$6&gt;=$F141,CL$6&lt;=$H141)*((CL$6-$F141+1)/($J141*($J141+1)/2)*$D141))+($K141="custom")*CustCF!CF141</f>
        <v>0</v>
      </c>
      <c r="CM141" s="95">
        <f>($K141="Bell Curve")*(_xlfn.NORM.DIST(AND(CM$6&gt;=$F141,CM$6&lt;=$H141)*(CM$6-$F141+1),$J141/2,$M141,TRUE)-_xlfn.NORM.DIST(AND(CM$6&gt;=$F141,CM$6&lt;=$H141)*(CL$6-$F141+1),$J141/2,$M141,TRUE))/(1-2*_xlfn.NORM.DIST(0,$J141/2,$M141,TRUE))*$D141+($K141="Steady Growth")*(AND(CM$6&gt;=$F141,CM$6&lt;=$H141)*((CM$6-$F141+1)/($J141*($J141+1)/2)*$D141))+($K141="custom")*CustCF!CG141</f>
        <v>0</v>
      </c>
      <c r="CN141" s="95">
        <f>($K141="Bell Curve")*(_xlfn.NORM.DIST(AND(CN$6&gt;=$F141,CN$6&lt;=$H141)*(CN$6-$F141+1),$J141/2,$M141,TRUE)-_xlfn.NORM.DIST(AND(CN$6&gt;=$F141,CN$6&lt;=$H141)*(CM$6-$F141+1),$J141/2,$M141,TRUE))/(1-2*_xlfn.NORM.DIST(0,$J141/2,$M141,TRUE))*$D141+($K141="Steady Growth")*(AND(CN$6&gt;=$F141,CN$6&lt;=$H141)*((CN$6-$F141+1)/($J141*($J141+1)/2)*$D141))+($K141="custom")*CustCF!CH141</f>
        <v>0</v>
      </c>
      <c r="CO141" s="95">
        <f>($K141="Bell Curve")*(_xlfn.NORM.DIST(AND(CO$6&gt;=$F141,CO$6&lt;=$H141)*(CO$6-$F141+1),$J141/2,$M141,TRUE)-_xlfn.NORM.DIST(AND(CO$6&gt;=$F141,CO$6&lt;=$H141)*(CN$6-$F141+1),$J141/2,$M141,TRUE))/(1-2*_xlfn.NORM.DIST(0,$J141/2,$M141,TRUE))*$D141+($K141="Steady Growth")*(AND(CO$6&gt;=$F141,CO$6&lt;=$H141)*((CO$6-$F141+1)/($J141*($J141+1)/2)*$D141))+($K141="custom")*CustCF!CI141</f>
        <v>0</v>
      </c>
      <c r="CP141" s="95">
        <f>($K141="Bell Curve")*(_xlfn.NORM.DIST(AND(CP$6&gt;=$F141,CP$6&lt;=$H141)*(CP$6-$F141+1),$J141/2,$M141,TRUE)-_xlfn.NORM.DIST(AND(CP$6&gt;=$F141,CP$6&lt;=$H141)*(CO$6-$F141+1),$J141/2,$M141,TRUE))/(1-2*_xlfn.NORM.DIST(0,$J141/2,$M141,TRUE))*$D141+($K141="Steady Growth")*(AND(CP$6&gt;=$F141,CP$6&lt;=$H141)*((CP$6-$F141+1)/($J141*($J141+1)/2)*$D141))+($K141="custom")*CustCF!CJ141</f>
        <v>0</v>
      </c>
      <c r="CQ141" s="95">
        <f>($K141="Bell Curve")*(_xlfn.NORM.DIST(AND(CQ$6&gt;=$F141,CQ$6&lt;=$H141)*(CQ$6-$F141+1),$J141/2,$M141,TRUE)-_xlfn.NORM.DIST(AND(CQ$6&gt;=$F141,CQ$6&lt;=$H141)*(CP$6-$F141+1),$J141/2,$M141,TRUE))/(1-2*_xlfn.NORM.DIST(0,$J141/2,$M141,TRUE))*$D141+($K141="Steady Growth")*(AND(CQ$6&gt;=$F141,CQ$6&lt;=$H141)*((CQ$6-$F141+1)/($J141*($J141+1)/2)*$D141))+($K141="custom")*CustCF!CK141</f>
        <v>0</v>
      </c>
      <c r="CR141" s="95">
        <f>($K141="Bell Curve")*(_xlfn.NORM.DIST(AND(CR$6&gt;=$F141,CR$6&lt;=$H141)*(CR$6-$F141+1),$J141/2,$M141,TRUE)-_xlfn.NORM.DIST(AND(CR$6&gt;=$F141,CR$6&lt;=$H141)*(CQ$6-$F141+1),$J141/2,$M141,TRUE))/(1-2*_xlfn.NORM.DIST(0,$J141/2,$M141,TRUE))*$D141+($K141="Steady Growth")*(AND(CR$6&gt;=$F141,CR$6&lt;=$H141)*((CR$6-$F141+1)/($J141*($J141+1)/2)*$D141))+($K141="custom")*CustCF!CL141</f>
        <v>0</v>
      </c>
      <c r="CS141" s="95">
        <f>($K141="Bell Curve")*(_xlfn.NORM.DIST(AND(CS$6&gt;=$F141,CS$6&lt;=$H141)*(CS$6-$F141+1),$J141/2,$M141,TRUE)-_xlfn.NORM.DIST(AND(CS$6&gt;=$F141,CS$6&lt;=$H141)*(CR$6-$F141+1),$J141/2,$M141,TRUE))/(1-2*_xlfn.NORM.DIST(0,$J141/2,$M141,TRUE))*$D141+($K141="Steady Growth")*(AND(CS$6&gt;=$F141,CS$6&lt;=$H141)*((CS$6-$F141+1)/($J141*($J141+1)/2)*$D141))+($K141="custom")*CustCF!CM141</f>
        <v>0</v>
      </c>
      <c r="CT141" s="95">
        <f>($K141="Bell Curve")*(_xlfn.NORM.DIST(AND(CT$6&gt;=$F141,CT$6&lt;=$H141)*(CT$6-$F141+1),$J141/2,$M141,TRUE)-_xlfn.NORM.DIST(AND(CT$6&gt;=$F141,CT$6&lt;=$H141)*(CS$6-$F141+1),$J141/2,$M141,TRUE))/(1-2*_xlfn.NORM.DIST(0,$J141/2,$M141,TRUE))*$D141+($K141="Steady Growth")*(AND(CT$6&gt;=$F141,CT$6&lt;=$H141)*((CT$6-$F141+1)/($J141*($J141+1)/2)*$D141))+($K141="custom")*CustCF!CN141</f>
        <v>0</v>
      </c>
      <c r="CU141" s="95">
        <f>($K141="Bell Curve")*(_xlfn.NORM.DIST(AND(CU$6&gt;=$F141,CU$6&lt;=$H141)*(CU$6-$F141+1),$J141/2,$M141,TRUE)-_xlfn.NORM.DIST(AND(CU$6&gt;=$F141,CU$6&lt;=$H141)*(CT$6-$F141+1),$J141/2,$M141,TRUE))/(1-2*_xlfn.NORM.DIST(0,$J141/2,$M141,TRUE))*$D141+($K141="Steady Growth")*(AND(CU$6&gt;=$F141,CU$6&lt;=$H141)*((CU$6-$F141+1)/($J141*($J141+1)/2)*$D141))+($K141="custom")*CustCF!CO141</f>
        <v>0</v>
      </c>
      <c r="CV141" s="95">
        <f>($K141="Bell Curve")*(_xlfn.NORM.DIST(AND(CV$6&gt;=$F141,CV$6&lt;=$H141)*(CV$6-$F141+1),$J141/2,$M141,TRUE)-_xlfn.NORM.DIST(AND(CV$6&gt;=$F141,CV$6&lt;=$H141)*(CU$6-$F141+1),$J141/2,$M141,TRUE))/(1-2*_xlfn.NORM.DIST(0,$J141/2,$M141,TRUE))*$D141+($K141="Steady Growth")*(AND(CV$6&gt;=$F141,CV$6&lt;=$H141)*((CV$6-$F141+1)/($J141*($J141+1)/2)*$D141))+($K141="custom")*CustCF!CP141</f>
        <v>0</v>
      </c>
      <c r="CW141" s="95">
        <f>($K141="Bell Curve")*(_xlfn.NORM.DIST(AND(CW$6&gt;=$F141,CW$6&lt;=$H141)*(CW$6-$F141+1),$J141/2,$M141,TRUE)-_xlfn.NORM.DIST(AND(CW$6&gt;=$F141,CW$6&lt;=$H141)*(CV$6-$F141+1),$J141/2,$M141,TRUE))/(1-2*_xlfn.NORM.DIST(0,$J141/2,$M141,TRUE))*$D141+($K141="Steady Growth")*(AND(CW$6&gt;=$F141,CW$6&lt;=$H141)*((CW$6-$F141+1)/($J141*($J141+1)/2)*$D141))+($K141="custom")*CustCF!CQ141</f>
        <v>0</v>
      </c>
      <c r="CX141" s="95">
        <f>($K141="Bell Curve")*(_xlfn.NORM.DIST(AND(CX$6&gt;=$F141,CX$6&lt;=$H141)*(CX$6-$F141+1),$J141/2,$M141,TRUE)-_xlfn.NORM.DIST(AND(CX$6&gt;=$F141,CX$6&lt;=$H141)*(CW$6-$F141+1),$J141/2,$M141,TRUE))/(1-2*_xlfn.NORM.DIST(0,$J141/2,$M141,TRUE))*$D141+($K141="Steady Growth")*(AND(CX$6&gt;=$F141,CX$6&lt;=$H141)*((CX$6-$F141+1)/($J141*($J141+1)/2)*$D141))+($K141="custom")*CustCF!CR141</f>
        <v>0</v>
      </c>
      <c r="CY141" s="95">
        <f>($K141="Bell Curve")*(_xlfn.NORM.DIST(AND(CY$6&gt;=$F141,CY$6&lt;=$H141)*(CY$6-$F141+1),$J141/2,$M141,TRUE)-_xlfn.NORM.DIST(AND(CY$6&gt;=$F141,CY$6&lt;=$H141)*(CX$6-$F141+1),$J141/2,$M141,TRUE))/(1-2*_xlfn.NORM.DIST(0,$J141/2,$M141,TRUE))*$D141+($K141="Steady Growth")*(AND(CY$6&gt;=$F141,CY$6&lt;=$H141)*((CY$6-$F141+1)/($J141*($J141+1)/2)*$D141))+($K141="custom")*CustCF!CS141</f>
        <v>0</v>
      </c>
      <c r="CZ141" s="95">
        <f>($K141="Bell Curve")*(_xlfn.NORM.DIST(AND(CZ$6&gt;=$F141,CZ$6&lt;=$H141)*(CZ$6-$F141+1),$J141/2,$M141,TRUE)-_xlfn.NORM.DIST(AND(CZ$6&gt;=$F141,CZ$6&lt;=$H141)*(CY$6-$F141+1),$J141/2,$M141,TRUE))/(1-2*_xlfn.NORM.DIST(0,$J141/2,$M141,TRUE))*$D141+($K141="Steady Growth")*(AND(CZ$6&gt;=$F141,CZ$6&lt;=$H141)*((CZ$6-$F141+1)/($J141*($J141+1)/2)*$D141))+($K141="custom")*CustCF!CT141</f>
        <v>0</v>
      </c>
      <c r="DA141" s="95">
        <f>($K141="Bell Curve")*(_xlfn.NORM.DIST(AND(DA$6&gt;=$F141,DA$6&lt;=$H141)*(DA$6-$F141+1),$J141/2,$M141,TRUE)-_xlfn.NORM.DIST(AND(DA$6&gt;=$F141,DA$6&lt;=$H141)*(CZ$6-$F141+1),$J141/2,$M141,TRUE))/(1-2*_xlfn.NORM.DIST(0,$J141/2,$M141,TRUE))*$D141+($K141="Steady Growth")*(AND(DA$6&gt;=$F141,DA$6&lt;=$H141)*((DA$6-$F141+1)/($J141*($J141+1)/2)*$D141))+($K141="custom")*CustCF!CU141</f>
        <v>0</v>
      </c>
      <c r="DB141" s="95">
        <f>($K141="Bell Curve")*(_xlfn.NORM.DIST(AND(DB$6&gt;=$F141,DB$6&lt;=$H141)*(DB$6-$F141+1),$J141/2,$M141,TRUE)-_xlfn.NORM.DIST(AND(DB$6&gt;=$F141,DB$6&lt;=$H141)*(DA$6-$F141+1),$J141/2,$M141,TRUE))/(1-2*_xlfn.NORM.DIST(0,$J141/2,$M141,TRUE))*$D141+($K141="Steady Growth")*(AND(DB$6&gt;=$F141,DB$6&lt;=$H141)*((DB$6-$F141+1)/($J141*($J141+1)/2)*$D141))+($K141="custom")*CustCF!CV141</f>
        <v>0</v>
      </c>
      <c r="DC141" s="95">
        <f>($K141="Bell Curve")*(_xlfn.NORM.DIST(AND(DC$6&gt;=$F141,DC$6&lt;=$H141)*(DC$6-$F141+1),$J141/2,$M141,TRUE)-_xlfn.NORM.DIST(AND(DC$6&gt;=$F141,DC$6&lt;=$H141)*(DB$6-$F141+1),$J141/2,$M141,TRUE))/(1-2*_xlfn.NORM.DIST(0,$J141/2,$M141,TRUE))*$D141+($K141="Steady Growth")*(AND(DC$6&gt;=$F141,DC$6&lt;=$H141)*((DC$6-$F141+1)/($J141*($J141+1)/2)*$D141))+($K141="custom")*CustCF!CW141</f>
        <v>0</v>
      </c>
      <c r="DD141" s="95">
        <f>($K141="Bell Curve")*(_xlfn.NORM.DIST(AND(DD$6&gt;=$F141,DD$6&lt;=$H141)*(DD$6-$F141+1),$J141/2,$M141,TRUE)-_xlfn.NORM.DIST(AND(DD$6&gt;=$F141,DD$6&lt;=$H141)*(DC$6-$F141+1),$J141/2,$M141,TRUE))/(1-2*_xlfn.NORM.DIST(0,$J141/2,$M141,TRUE))*$D141+($K141="Steady Growth")*(AND(DD$6&gt;=$F141,DD$6&lt;=$H141)*((DD$6-$F141+1)/($J141*($J141+1)/2)*$D141))+($K141="custom")*CustCF!CX141</f>
        <v>0</v>
      </c>
      <c r="DE141" s="95">
        <f>($K141="Bell Curve")*(_xlfn.NORM.DIST(AND(DE$6&gt;=$F141,DE$6&lt;=$H141)*(DE$6-$F141+1),$J141/2,$M141,TRUE)-_xlfn.NORM.DIST(AND(DE$6&gt;=$F141,DE$6&lt;=$H141)*(DD$6-$F141+1),$J141/2,$M141,TRUE))/(1-2*_xlfn.NORM.DIST(0,$J141/2,$M141,TRUE))*$D141+($K141="Steady Growth")*(AND(DE$6&gt;=$F141,DE$6&lt;=$H141)*((DE$6-$F141+1)/($J141*($J141+1)/2)*$D141))+($K141="custom")*CustCF!CY141</f>
        <v>0</v>
      </c>
      <c r="DF141" s="95">
        <f>($K141="Bell Curve")*(_xlfn.NORM.DIST(AND(DF$6&gt;=$F141,DF$6&lt;=$H141)*(DF$6-$F141+1),$J141/2,$M141,TRUE)-_xlfn.NORM.DIST(AND(DF$6&gt;=$F141,DF$6&lt;=$H141)*(DE$6-$F141+1),$J141/2,$M141,TRUE))/(1-2*_xlfn.NORM.DIST(0,$J141/2,$M141,TRUE))*$D141+($K141="Steady Growth")*(AND(DF$6&gt;=$F141,DF$6&lt;=$H141)*((DF$6-$F141+1)/($J141*($J141+1)/2)*$D141))+($K141="custom")*CustCF!CZ141</f>
        <v>0</v>
      </c>
      <c r="DG141" s="95">
        <f>($K141="Bell Curve")*(_xlfn.NORM.DIST(AND(DG$6&gt;=$F141,DG$6&lt;=$H141)*(DG$6-$F141+1),$J141/2,$M141,TRUE)-_xlfn.NORM.DIST(AND(DG$6&gt;=$F141,DG$6&lt;=$H141)*(DF$6-$F141+1),$J141/2,$M141,TRUE))/(1-2*_xlfn.NORM.DIST(0,$J141/2,$M141,TRUE))*$D141+($K141="Steady Growth")*(AND(DG$6&gt;=$F141,DG$6&lt;=$H141)*((DG$6-$F141+1)/($J141*($J141+1)/2)*$D141))+($K141="custom")*CustCF!DA141</f>
        <v>0</v>
      </c>
      <c r="DH141" s="95">
        <f>($K141="Bell Curve")*(_xlfn.NORM.DIST(AND(DH$6&gt;=$F141,DH$6&lt;=$H141)*(DH$6-$F141+1),$J141/2,$M141,TRUE)-_xlfn.NORM.DIST(AND(DH$6&gt;=$F141,DH$6&lt;=$H141)*(DG$6-$F141+1),$J141/2,$M141,TRUE))/(1-2*_xlfn.NORM.DIST(0,$J141/2,$M141,TRUE))*$D141+($K141="Steady Growth")*(AND(DH$6&gt;=$F141,DH$6&lt;=$H141)*((DH$6-$F141+1)/($J141*($J141+1)/2)*$D141))+($K141="custom")*CustCF!DB141</f>
        <v>0</v>
      </c>
      <c r="DI141" s="95">
        <f>($K141="Bell Curve")*(_xlfn.NORM.DIST(AND(DI$6&gt;=$F141,DI$6&lt;=$H141)*(DI$6-$F141+1),$J141/2,$M141,TRUE)-_xlfn.NORM.DIST(AND(DI$6&gt;=$F141,DI$6&lt;=$H141)*(DH$6-$F141+1),$J141/2,$M141,TRUE))/(1-2*_xlfn.NORM.DIST(0,$J141/2,$M141,TRUE))*$D141+($K141="Steady Growth")*(AND(DI$6&gt;=$F141,DI$6&lt;=$H141)*((DI$6-$F141+1)/($J141*($J141+1)/2)*$D141))+($K141="custom")*CustCF!DC141</f>
        <v>0</v>
      </c>
      <c r="DJ141" s="95">
        <f>($K141="Bell Curve")*(_xlfn.NORM.DIST(AND(DJ$6&gt;=$F141,DJ$6&lt;=$H141)*(DJ$6-$F141+1),$J141/2,$M141,TRUE)-_xlfn.NORM.DIST(AND(DJ$6&gt;=$F141,DJ$6&lt;=$H141)*(DI$6-$F141+1),$J141/2,$M141,TRUE))/(1-2*_xlfn.NORM.DIST(0,$J141/2,$M141,TRUE))*$D141+($K141="Steady Growth")*(AND(DJ$6&gt;=$F141,DJ$6&lt;=$H141)*((DJ$6-$F141+1)/($J141*($J141+1)/2)*$D141))+($K141="custom")*CustCF!DD141</f>
        <v>0</v>
      </c>
      <c r="DK141" s="95">
        <f>($K141="Bell Curve")*(_xlfn.NORM.DIST(AND(DK$6&gt;=$F141,DK$6&lt;=$H141)*(DK$6-$F141+1),$J141/2,$M141,TRUE)-_xlfn.NORM.DIST(AND(DK$6&gt;=$F141,DK$6&lt;=$H141)*(DJ$6-$F141+1),$J141/2,$M141,TRUE))/(1-2*_xlfn.NORM.DIST(0,$J141/2,$M141,TRUE))*$D141+($K141="Steady Growth")*(AND(DK$6&gt;=$F141,DK$6&lt;=$H141)*((DK$6-$F141+1)/($J141*($J141+1)/2)*$D141))+($K141="custom")*CustCF!DE141</f>
        <v>0</v>
      </c>
      <c r="DL141" s="95">
        <f>($K141="Bell Curve")*(_xlfn.NORM.DIST(AND(DL$6&gt;=$F141,DL$6&lt;=$H141)*(DL$6-$F141+1),$J141/2,$M141,TRUE)-_xlfn.NORM.DIST(AND(DL$6&gt;=$F141,DL$6&lt;=$H141)*(DK$6-$F141+1),$J141/2,$M141,TRUE))/(1-2*_xlfn.NORM.DIST(0,$J141/2,$M141,TRUE))*$D141+($K141="Steady Growth")*(AND(DL$6&gt;=$F141,DL$6&lt;=$H141)*((DL$6-$F141+1)/($J141*($J141+1)/2)*$D141))+($K141="custom")*CustCF!DF141</f>
        <v>0</v>
      </c>
      <c r="DM141" s="95">
        <f>($K141="Bell Curve")*(_xlfn.NORM.DIST(AND(DM$6&gt;=$F141,DM$6&lt;=$H141)*(DM$6-$F141+1),$J141/2,$M141,TRUE)-_xlfn.NORM.DIST(AND(DM$6&gt;=$F141,DM$6&lt;=$H141)*(DL$6-$F141+1),$J141/2,$M141,TRUE))/(1-2*_xlfn.NORM.DIST(0,$J141/2,$M141,TRUE))*$D141+($K141="Steady Growth")*(AND(DM$6&gt;=$F141,DM$6&lt;=$H141)*((DM$6-$F141+1)/($J141*($J141+1)/2)*$D141))+($K141="custom")*CustCF!DG141</f>
        <v>0</v>
      </c>
      <c r="DN141" s="95">
        <f>($K141="Bell Curve")*(_xlfn.NORM.DIST(AND(DN$6&gt;=$F141,DN$6&lt;=$H141)*(DN$6-$F141+1),$J141/2,$M141,TRUE)-_xlfn.NORM.DIST(AND(DN$6&gt;=$F141,DN$6&lt;=$H141)*(DM$6-$F141+1),$J141/2,$M141,TRUE))/(1-2*_xlfn.NORM.DIST(0,$J141/2,$M141,TRUE))*$D141+($K141="Steady Growth")*(AND(DN$6&gt;=$F141,DN$6&lt;=$H141)*((DN$6-$F141+1)/($J141*($J141+1)/2)*$D141))+($K141="custom")*CustCF!DH141</f>
        <v>0</v>
      </c>
      <c r="DO141" s="95">
        <f>($K141="Bell Curve")*(_xlfn.NORM.DIST(AND(DO$6&gt;=$F141,DO$6&lt;=$H141)*(DO$6-$F141+1),$J141/2,$M141,TRUE)-_xlfn.NORM.DIST(AND(DO$6&gt;=$F141,DO$6&lt;=$H141)*(DN$6-$F141+1),$J141/2,$M141,TRUE))/(1-2*_xlfn.NORM.DIST(0,$J141/2,$M141,TRUE))*$D141+($K141="Steady Growth")*(AND(DO$6&gt;=$F141,DO$6&lt;=$H141)*((DO$6-$F141+1)/($J141*($J141+1)/2)*$D141))+($K141="custom")*CustCF!DI141</f>
        <v>0</v>
      </c>
      <c r="DP141" s="95">
        <f>($K141="Bell Curve")*(_xlfn.NORM.DIST(AND(DP$6&gt;=$F141,DP$6&lt;=$H141)*(DP$6-$F141+1),$J141/2,$M141,TRUE)-_xlfn.NORM.DIST(AND(DP$6&gt;=$F141,DP$6&lt;=$H141)*(DO$6-$F141+1),$J141/2,$M141,TRUE))/(1-2*_xlfn.NORM.DIST(0,$J141/2,$M141,TRUE))*$D141+($K141="Steady Growth")*(AND(DP$6&gt;=$F141,DP$6&lt;=$H141)*((DP$6-$F141+1)/($J141*($J141+1)/2)*$D141))+($K141="custom")*CustCF!DJ141</f>
        <v>0</v>
      </c>
      <c r="DQ141" s="95">
        <f>($K141="Bell Curve")*(_xlfn.NORM.DIST(AND(DQ$6&gt;=$F141,DQ$6&lt;=$H141)*(DQ$6-$F141+1),$J141/2,$M141,TRUE)-_xlfn.NORM.DIST(AND(DQ$6&gt;=$F141,DQ$6&lt;=$H141)*(DP$6-$F141+1),$J141/2,$M141,TRUE))/(1-2*_xlfn.NORM.DIST(0,$J141/2,$M141,TRUE))*$D141+($K141="Steady Growth")*(AND(DQ$6&gt;=$F141,DQ$6&lt;=$H141)*((DQ$6-$F141+1)/($J141*($J141+1)/2)*$D141))+($K141="custom")*CustCF!DK141</f>
        <v>0</v>
      </c>
      <c r="DR141" s="95">
        <f>($K141="Bell Curve")*(_xlfn.NORM.DIST(AND(DR$6&gt;=$F141,DR$6&lt;=$H141)*(DR$6-$F141+1),$J141/2,$M141,TRUE)-_xlfn.NORM.DIST(AND(DR$6&gt;=$F141,DR$6&lt;=$H141)*(DQ$6-$F141+1),$J141/2,$M141,TRUE))/(1-2*_xlfn.NORM.DIST(0,$J141/2,$M141,TRUE))*$D141+($K141="Steady Growth")*(AND(DR$6&gt;=$F141,DR$6&lt;=$H141)*((DR$6-$F141+1)/($J141*($J141+1)/2)*$D141))+($K141="custom")*CustCF!DL141</f>
        <v>0</v>
      </c>
      <c r="DS141" s="95">
        <f>($K141="Bell Curve")*(_xlfn.NORM.DIST(AND(DS$6&gt;=$F141,DS$6&lt;=$H141)*(DS$6-$F141+1),$J141/2,$M141,TRUE)-_xlfn.NORM.DIST(AND(DS$6&gt;=$F141,DS$6&lt;=$H141)*(DR$6-$F141+1),$J141/2,$M141,TRUE))/(1-2*_xlfn.NORM.DIST(0,$J141/2,$M141,TRUE))*$D141+($K141="Steady Growth")*(AND(DS$6&gt;=$F141,DS$6&lt;=$H141)*((DS$6-$F141+1)/($J141*($J141+1)/2)*$D141))+($K141="custom")*CustCF!DM141</f>
        <v>0</v>
      </c>
      <c r="DT141" s="95">
        <f>($K141="Bell Curve")*(_xlfn.NORM.DIST(AND(DT$6&gt;=$F141,DT$6&lt;=$H141)*(DT$6-$F141+1),$J141/2,$M141,TRUE)-_xlfn.NORM.DIST(AND(DT$6&gt;=$F141,DT$6&lt;=$H141)*(DS$6-$F141+1),$J141/2,$M141,TRUE))/(1-2*_xlfn.NORM.DIST(0,$J141/2,$M141,TRUE))*$D141+($K141="Steady Growth")*(AND(DT$6&gt;=$F141,DT$6&lt;=$H141)*((DT$6-$F141+1)/($J141*($J141+1)/2)*$D141))+($K141="custom")*CustCF!DN141</f>
        <v>0</v>
      </c>
      <c r="DU141" s="95">
        <f>($K141="Bell Curve")*(_xlfn.NORM.DIST(AND(DU$6&gt;=$F141,DU$6&lt;=$H141)*(DU$6-$F141+1),$J141/2,$M141,TRUE)-_xlfn.NORM.DIST(AND(DU$6&gt;=$F141,DU$6&lt;=$H141)*(DT$6-$F141+1),$J141/2,$M141,TRUE))/(1-2*_xlfn.NORM.DIST(0,$J141/2,$M141,TRUE))*$D141+($K141="Steady Growth")*(AND(DU$6&gt;=$F141,DU$6&lt;=$H141)*((DU$6-$F141+1)/($J141*($J141+1)/2)*$D141))+($K141="custom")*CustCF!DO141</f>
        <v>0</v>
      </c>
      <c r="DV141" s="95">
        <f>($K141="Bell Curve")*(_xlfn.NORM.DIST(AND(DV$6&gt;=$F141,DV$6&lt;=$H141)*(DV$6-$F141+1),$J141/2,$M141,TRUE)-_xlfn.NORM.DIST(AND(DV$6&gt;=$F141,DV$6&lt;=$H141)*(DU$6-$F141+1),$J141/2,$M141,TRUE))/(1-2*_xlfn.NORM.DIST(0,$J141/2,$M141,TRUE))*$D141+($K141="Steady Growth")*(AND(DV$6&gt;=$F141,DV$6&lt;=$H141)*((DV$6-$F141+1)/($J141*($J141+1)/2)*$D141))+($K141="custom")*CustCF!DP141</f>
        <v>0</v>
      </c>
      <c r="DW141" s="95">
        <f>($K141="Bell Curve")*(_xlfn.NORM.DIST(AND(DW$6&gt;=$F141,DW$6&lt;=$H141)*(DW$6-$F141+1),$J141/2,$M141,TRUE)-_xlfn.NORM.DIST(AND(DW$6&gt;=$F141,DW$6&lt;=$H141)*(DV$6-$F141+1),$J141/2,$M141,TRUE))/(1-2*_xlfn.NORM.DIST(0,$J141/2,$M141,TRUE))*$D141+($K141="Steady Growth")*(AND(DW$6&gt;=$F141,DW$6&lt;=$H141)*((DW$6-$F141+1)/($J141*($J141+1)/2)*$D141))+($K141="custom")*CustCF!DQ141</f>
        <v>0</v>
      </c>
      <c r="DX141" s="95">
        <f>($K141="Bell Curve")*(_xlfn.NORM.DIST(AND(DX$6&gt;=$F141,DX$6&lt;=$H141)*(DX$6-$F141+1),$J141/2,$M141,TRUE)-_xlfn.NORM.DIST(AND(DX$6&gt;=$F141,DX$6&lt;=$H141)*(DW$6-$F141+1),$J141/2,$M141,TRUE))/(1-2*_xlfn.NORM.DIST(0,$J141/2,$M141,TRUE))*$D141+($K141="Steady Growth")*(AND(DX$6&gt;=$F141,DX$6&lt;=$H141)*((DX$6-$F141+1)/($J141*($J141+1)/2)*$D141))+($K141="custom")*CustCF!DR141</f>
        <v>0</v>
      </c>
      <c r="DY141" s="95">
        <f>($K141="Bell Curve")*(_xlfn.NORM.DIST(AND(DY$6&gt;=$F141,DY$6&lt;=$H141)*(DY$6-$F141+1),$J141/2,$M141,TRUE)-_xlfn.NORM.DIST(AND(DY$6&gt;=$F141,DY$6&lt;=$H141)*(DX$6-$F141+1),$J141/2,$M141,TRUE))/(1-2*_xlfn.NORM.DIST(0,$J141/2,$M141,TRUE))*$D141+($K141="Steady Growth")*(AND(DY$6&gt;=$F141,DY$6&lt;=$H141)*((DY$6-$F141+1)/($J141*($J141+1)/2)*$D141))+($K141="custom")*CustCF!DS141</f>
        <v>0</v>
      </c>
      <c r="DZ141" s="95">
        <f>($K141="Bell Curve")*(_xlfn.NORM.DIST(AND(DZ$6&gt;=$F141,DZ$6&lt;=$H141)*(DZ$6-$F141+1),$J141/2,$M141,TRUE)-_xlfn.NORM.DIST(AND(DZ$6&gt;=$F141,DZ$6&lt;=$H141)*(DY$6-$F141+1),$J141/2,$M141,TRUE))/(1-2*_xlfn.NORM.DIST(0,$J141/2,$M141,TRUE))*$D141+($K141="Steady Growth")*(AND(DZ$6&gt;=$F141,DZ$6&lt;=$H141)*((DZ$6-$F141+1)/($J141*($J141+1)/2)*$D141))+($K141="custom")*CustCF!DT141</f>
        <v>0</v>
      </c>
      <c r="EA141" s="95">
        <f>($K141="Bell Curve")*(_xlfn.NORM.DIST(AND(EA$6&gt;=$F141,EA$6&lt;=$H141)*(EA$6-$F141+1),$J141/2,$M141,TRUE)-_xlfn.NORM.DIST(AND(EA$6&gt;=$F141,EA$6&lt;=$H141)*(DZ$6-$F141+1),$J141/2,$M141,TRUE))/(1-2*_xlfn.NORM.DIST(0,$J141/2,$M141,TRUE))*$D141+($K141="Steady Growth")*(AND(EA$6&gt;=$F141,EA$6&lt;=$H141)*((EA$6-$F141+1)/($J141*($J141+1)/2)*$D141))+($K141="custom")*CustCF!DU141</f>
        <v>0</v>
      </c>
      <c r="EB141" s="95">
        <f>($K141="Bell Curve")*(_xlfn.NORM.DIST(AND(EB$6&gt;=$F141,EB$6&lt;=$H141)*(EB$6-$F141+1),$J141/2,$M141,TRUE)-_xlfn.NORM.DIST(AND(EB$6&gt;=$F141,EB$6&lt;=$H141)*(EA$6-$F141+1),$J141/2,$M141,TRUE))/(1-2*_xlfn.NORM.DIST(0,$J141/2,$M141,TRUE))*$D141+($K141="Steady Growth")*(AND(EB$6&gt;=$F141,EB$6&lt;=$H141)*((EB$6-$F141+1)/($J141*($J141+1)/2)*$D141))+($K141="custom")*CustCF!DV141</f>
        <v>0</v>
      </c>
      <c r="EC141" s="95">
        <f>($K141="Bell Curve")*(_xlfn.NORM.DIST(AND(EC$6&gt;=$F141,EC$6&lt;=$H141)*(EC$6-$F141+1),$J141/2,$M141,TRUE)-_xlfn.NORM.DIST(AND(EC$6&gt;=$F141,EC$6&lt;=$H141)*(EB$6-$F141+1),$J141/2,$M141,TRUE))/(1-2*_xlfn.NORM.DIST(0,$J141/2,$M141,TRUE))*$D141+($K141="Steady Growth")*(AND(EC$6&gt;=$F141,EC$6&lt;=$H141)*((EC$6-$F141+1)/($J141*($J141+1)/2)*$D141))+($K141="custom")*CustCF!DW141</f>
        <v>0</v>
      </c>
      <c r="ED141" s="95">
        <f>($K141="Bell Curve")*(_xlfn.NORM.DIST(AND(ED$6&gt;=$F141,ED$6&lt;=$H141)*(ED$6-$F141+1),$J141/2,$M141,TRUE)-_xlfn.NORM.DIST(AND(ED$6&gt;=$F141,ED$6&lt;=$H141)*(EC$6-$F141+1),$J141/2,$M141,TRUE))/(1-2*_xlfn.NORM.DIST(0,$J141/2,$M141,TRUE))*$D141+($K141="Steady Growth")*(AND(ED$6&gt;=$F141,ED$6&lt;=$H141)*((ED$6-$F141+1)/($J141*($J141+1)/2)*$D141))+($K141="custom")*CustCF!DX141</f>
        <v>0</v>
      </c>
      <c r="EE141" s="95">
        <f>($K141="Bell Curve")*(_xlfn.NORM.DIST(AND(EE$6&gt;=$F141,EE$6&lt;=$H141)*(EE$6-$F141+1),$J141/2,$M141,TRUE)-_xlfn.NORM.DIST(AND(EE$6&gt;=$F141,EE$6&lt;=$H141)*(ED$6-$F141+1),$J141/2,$M141,TRUE))/(1-2*_xlfn.NORM.DIST(0,$J141/2,$M141,TRUE))*$D141+($K141="Steady Growth")*(AND(EE$6&gt;=$F141,EE$6&lt;=$H141)*((EE$6-$F141+1)/($J141*($J141+1)/2)*$D141))+($K141="custom")*CustCF!DY141</f>
        <v>0</v>
      </c>
      <c r="EF141" s="95">
        <f>($K141="Bell Curve")*(_xlfn.NORM.DIST(AND(EF$6&gt;=$F141,EF$6&lt;=$H141)*(EF$6-$F141+1),$J141/2,$M141,TRUE)-_xlfn.NORM.DIST(AND(EF$6&gt;=$F141,EF$6&lt;=$H141)*(EE$6-$F141+1),$J141/2,$M141,TRUE))/(1-2*_xlfn.NORM.DIST(0,$J141/2,$M141,TRUE))*$D141+($K141="Steady Growth")*(AND(EF$6&gt;=$F141,EF$6&lt;=$H141)*((EF$6-$F141+1)/($J141*($J141+1)/2)*$D141))+($K141="custom")*CustCF!DZ141</f>
        <v>0</v>
      </c>
      <c r="EG141" s="95">
        <f>($K141="Bell Curve")*(_xlfn.NORM.DIST(AND(EG$6&gt;=$F141,EG$6&lt;=$H141)*(EG$6-$F141+1),$J141/2,$M141,TRUE)-_xlfn.NORM.DIST(AND(EG$6&gt;=$F141,EG$6&lt;=$H141)*(EF$6-$F141+1),$J141/2,$M141,TRUE))/(1-2*_xlfn.NORM.DIST(0,$J141/2,$M141,TRUE))*$D141+($K141="Steady Growth")*(AND(EG$6&gt;=$F141,EG$6&lt;=$H141)*((EG$6-$F141+1)/($J141*($J141+1)/2)*$D141))+($K141="custom")*CustCF!EA141</f>
        <v>0</v>
      </c>
      <c r="EH141" s="95">
        <f>($K141="Bell Curve")*(_xlfn.NORM.DIST(AND(EH$6&gt;=$F141,EH$6&lt;=$H141)*(EH$6-$F141+1),$J141/2,$M141,TRUE)-_xlfn.NORM.DIST(AND(EH$6&gt;=$F141,EH$6&lt;=$H141)*(EG$6-$F141+1),$J141/2,$M141,TRUE))/(1-2*_xlfn.NORM.DIST(0,$J141/2,$M141,TRUE))*$D141+($K141="Steady Growth")*(AND(EH$6&gt;=$F141,EH$6&lt;=$H141)*((EH$6-$F141+1)/($J141*($J141+1)/2)*$D141))+($K141="custom")*CustCF!EB141</f>
        <v>0</v>
      </c>
      <c r="EI141" s="95">
        <f>($K141="Bell Curve")*(_xlfn.NORM.DIST(AND(EI$6&gt;=$F141,EI$6&lt;=$H141)*(EI$6-$F141+1),$J141/2,$M141,TRUE)-_xlfn.NORM.DIST(AND(EI$6&gt;=$F141,EI$6&lt;=$H141)*(EH$6-$F141+1),$J141/2,$M141,TRUE))/(1-2*_xlfn.NORM.DIST(0,$J141/2,$M141,TRUE))*$D141+($K141="Steady Growth")*(AND(EI$6&gt;=$F141,EI$6&lt;=$H141)*((EI$6-$F141+1)/($J141*($J141+1)/2)*$D141))+($K141="custom")*CustCF!EC141</f>
        <v>0</v>
      </c>
      <c r="EJ141" s="95">
        <f>($K141="Bell Curve")*(_xlfn.NORM.DIST(AND(EJ$6&gt;=$F141,EJ$6&lt;=$H141)*(EJ$6-$F141+1),$J141/2,$M141,TRUE)-_xlfn.NORM.DIST(AND(EJ$6&gt;=$F141,EJ$6&lt;=$H141)*(EI$6-$F141+1),$J141/2,$M141,TRUE))/(1-2*_xlfn.NORM.DIST(0,$J141/2,$M141,TRUE))*$D141+($K141="Steady Growth")*(AND(EJ$6&gt;=$F141,EJ$6&lt;=$H141)*((EJ$6-$F141+1)/($J141*($J141+1)/2)*$D141))+($K141="custom")*CustCF!ED141</f>
        <v>0</v>
      </c>
      <c r="EK141" s="95">
        <f>($K141="Bell Curve")*(_xlfn.NORM.DIST(AND(EK$6&gt;=$F141,EK$6&lt;=$H141)*(EK$6-$F141+1),$J141/2,$M141,TRUE)-_xlfn.NORM.DIST(AND(EK$6&gt;=$F141,EK$6&lt;=$H141)*(EJ$6-$F141+1),$J141/2,$M141,TRUE))/(1-2*_xlfn.NORM.DIST(0,$J141/2,$M141,TRUE))*$D141+($K141="Steady Growth")*(AND(EK$6&gt;=$F141,EK$6&lt;=$H141)*((EK$6-$F141+1)/($J141*($J141+1)/2)*$D141))+($K141="custom")*CustCF!EE141</f>
        <v>0</v>
      </c>
      <c r="EL141" s="95">
        <f>($K141="Bell Curve")*(_xlfn.NORM.DIST(AND(EL$6&gt;=$F141,EL$6&lt;=$H141)*(EL$6-$F141+1),$J141/2,$M141,TRUE)-_xlfn.NORM.DIST(AND(EL$6&gt;=$F141,EL$6&lt;=$H141)*(EK$6-$F141+1),$J141/2,$M141,TRUE))/(1-2*_xlfn.NORM.DIST(0,$J141/2,$M141,TRUE))*$D141+($K141="Steady Growth")*(AND(EL$6&gt;=$F141,EL$6&lt;=$H141)*((EL$6-$F141+1)/($J141*($J141+1)/2)*$D141))+($K141="custom")*CustCF!EF141</f>
        <v>0</v>
      </c>
      <c r="EM141" s="95">
        <f>($K141="Bell Curve")*(_xlfn.NORM.DIST(AND(EM$6&gt;=$F141,EM$6&lt;=$H141)*(EM$6-$F141+1),$J141/2,$M141,TRUE)-_xlfn.NORM.DIST(AND(EM$6&gt;=$F141,EM$6&lt;=$H141)*(EL$6-$F141+1),$J141/2,$M141,TRUE))/(1-2*_xlfn.NORM.DIST(0,$J141/2,$M141,TRUE))*$D141+($K141="Steady Growth")*(AND(EM$6&gt;=$F141,EM$6&lt;=$H141)*((EM$6-$F141+1)/($J141*($J141+1)/2)*$D141))+($K141="custom")*CustCF!EG141</f>
        <v>0</v>
      </c>
      <c r="EN141" s="95">
        <f>($K141="Bell Curve")*(_xlfn.NORM.DIST(AND(EN$6&gt;=$F141,EN$6&lt;=$H141)*(EN$6-$F141+1),$J141/2,$M141,TRUE)-_xlfn.NORM.DIST(AND(EN$6&gt;=$F141,EN$6&lt;=$H141)*(EM$6-$F141+1),$J141/2,$M141,TRUE))/(1-2*_xlfn.NORM.DIST(0,$J141/2,$M141,TRUE))*$D141+($K141="Steady Growth")*(AND(EN$6&gt;=$F141,EN$6&lt;=$H141)*((EN$6-$F141+1)/($J141*($J141+1)/2)*$D141))+($K141="custom")*CustCF!EH141</f>
        <v>0</v>
      </c>
      <c r="EO141" s="95">
        <f>($K141="Bell Curve")*(_xlfn.NORM.DIST(AND(EO$6&gt;=$F141,EO$6&lt;=$H141)*(EO$6-$F141+1),$J141/2,$M141,TRUE)-_xlfn.NORM.DIST(AND(EO$6&gt;=$F141,EO$6&lt;=$H141)*(EN$6-$F141+1),$J141/2,$M141,TRUE))/(1-2*_xlfn.NORM.DIST(0,$J141/2,$M141,TRUE))*$D141+($K141="Steady Growth")*(AND(EO$6&gt;=$F141,EO$6&lt;=$H141)*((EO$6-$F141+1)/($J141*($J141+1)/2)*$D141))+($K141="custom")*CustCF!EI141</f>
        <v>0</v>
      </c>
      <c r="EP141" s="95">
        <f>($K141="Bell Curve")*(_xlfn.NORM.DIST(AND(EP$6&gt;=$F141,EP$6&lt;=$H141)*(EP$6-$F141+1),$J141/2,$M141,TRUE)-_xlfn.NORM.DIST(AND(EP$6&gt;=$F141,EP$6&lt;=$H141)*(EO$6-$F141+1),$J141/2,$M141,TRUE))/(1-2*_xlfn.NORM.DIST(0,$J141/2,$M141,TRUE))*$D141+($K141="Steady Growth")*(AND(EP$6&gt;=$F141,EP$6&lt;=$H141)*((EP$6-$F141+1)/($J141*($J141+1)/2)*$D141))+($K141="custom")*CustCF!EJ141</f>
        <v>0</v>
      </c>
      <c r="EQ141" s="95">
        <f>($K141="Bell Curve")*(_xlfn.NORM.DIST(AND(EQ$6&gt;=$F141,EQ$6&lt;=$H141)*(EQ$6-$F141+1),$J141/2,$M141,TRUE)-_xlfn.NORM.DIST(AND(EQ$6&gt;=$F141,EQ$6&lt;=$H141)*(EP$6-$F141+1),$J141/2,$M141,TRUE))/(1-2*_xlfn.NORM.DIST(0,$J141/2,$M141,TRUE))*$D141+($K141="Steady Growth")*(AND(EQ$6&gt;=$F141,EQ$6&lt;=$H141)*((EQ$6-$F141+1)/($J141*($J141+1)/2)*$D141))+($K141="custom")*CustCF!EK141</f>
        <v>0</v>
      </c>
      <c r="ER141" s="95">
        <f>($K141="Bell Curve")*(_xlfn.NORM.DIST(AND(ER$6&gt;=$F141,ER$6&lt;=$H141)*(ER$6-$F141+1),$J141/2,$M141,TRUE)-_xlfn.NORM.DIST(AND(ER$6&gt;=$F141,ER$6&lt;=$H141)*(EQ$6-$F141+1),$J141/2,$M141,TRUE))/(1-2*_xlfn.NORM.DIST(0,$J141/2,$M141,TRUE))*$D141+($K141="Steady Growth")*(AND(ER$6&gt;=$F141,ER$6&lt;=$H141)*((ER$6-$F141+1)/($J141*($J141+1)/2)*$D141))+($K141="custom")*CustCF!EL141</f>
        <v>0</v>
      </c>
      <c r="ES141" s="95">
        <f>($K141="Bell Curve")*(_xlfn.NORM.DIST(AND(ES$6&gt;=$F141,ES$6&lt;=$H141)*(ES$6-$F141+1),$J141/2,$M141,TRUE)-_xlfn.NORM.DIST(AND(ES$6&gt;=$F141,ES$6&lt;=$H141)*(ER$6-$F141+1),$J141/2,$M141,TRUE))/(1-2*_xlfn.NORM.DIST(0,$J141/2,$M141,TRUE))*$D141+($K141="Steady Growth")*(AND(ES$6&gt;=$F141,ES$6&lt;=$H141)*((ES$6-$F141+1)/($J141*($J141+1)/2)*$D141))+($K141="custom")*CustCF!EM141</f>
        <v>0</v>
      </c>
      <c r="ET141" s="95">
        <f>($K141="Bell Curve")*(_xlfn.NORM.DIST(AND(ET$6&gt;=$F141,ET$6&lt;=$H141)*(ET$6-$F141+1),$J141/2,$M141,TRUE)-_xlfn.NORM.DIST(AND(ET$6&gt;=$F141,ET$6&lt;=$H141)*(ES$6-$F141+1),$J141/2,$M141,TRUE))/(1-2*_xlfn.NORM.DIST(0,$J141/2,$M141,TRUE))*$D141+($K141="Steady Growth")*(AND(ET$6&gt;=$F141,ET$6&lt;=$H141)*((ET$6-$F141+1)/($J141*($J141+1)/2)*$D141))+($K141="custom")*CustCF!EN141</f>
        <v>0</v>
      </c>
      <c r="EU141" s="95">
        <f>($K141="Bell Curve")*(_xlfn.NORM.DIST(AND(EU$6&gt;=$F141,EU$6&lt;=$H141)*(EU$6-$F141+1),$J141/2,$M141,TRUE)-_xlfn.NORM.DIST(AND(EU$6&gt;=$F141,EU$6&lt;=$H141)*(ET$6-$F141+1),$J141/2,$M141,TRUE))/(1-2*_xlfn.NORM.DIST(0,$J141/2,$M141,TRUE))*$D141+($K141="Steady Growth")*(AND(EU$6&gt;=$F141,EU$6&lt;=$H141)*((EU$6-$F141+1)/($J141*($J141+1)/2)*$D141))+($K141="custom")*CustCF!EO141</f>
        <v>0</v>
      </c>
      <c r="EV141" s="95">
        <f>($K141="Bell Curve")*(_xlfn.NORM.DIST(AND(EV$6&gt;=$F141,EV$6&lt;=$H141)*(EV$6-$F141+1),$J141/2,$M141,TRUE)-_xlfn.NORM.DIST(AND(EV$6&gt;=$F141,EV$6&lt;=$H141)*(EU$6-$F141+1),$J141/2,$M141,TRUE))/(1-2*_xlfn.NORM.DIST(0,$J141/2,$M141,TRUE))*$D141+($K141="Steady Growth")*(AND(EV$6&gt;=$F141,EV$6&lt;=$H141)*((EV$6-$F141+1)/($J141*($J141+1)/2)*$D141))+($K141="custom")*CustCF!EP141</f>
        <v>0</v>
      </c>
      <c r="EW141" s="95">
        <f>($K141="Bell Curve")*(_xlfn.NORM.DIST(AND(EW$6&gt;=$F141,EW$6&lt;=$H141)*(EW$6-$F141+1),$J141/2,$M141,TRUE)-_xlfn.NORM.DIST(AND(EW$6&gt;=$F141,EW$6&lt;=$H141)*(EV$6-$F141+1),$J141/2,$M141,TRUE))/(1-2*_xlfn.NORM.DIST(0,$J141/2,$M141,TRUE))*$D141+($K141="Steady Growth")*(AND(EW$6&gt;=$F141,EW$6&lt;=$H141)*((EW$6-$F141+1)/($J141*($J141+1)/2)*$D141))+($K141="custom")*CustCF!EQ141</f>
        <v>0</v>
      </c>
      <c r="EX141" s="95">
        <f>($K141="Bell Curve")*(_xlfn.NORM.DIST(AND(EX$6&gt;=$F141,EX$6&lt;=$H141)*(EX$6-$F141+1),$J141/2,$M141,TRUE)-_xlfn.NORM.DIST(AND(EX$6&gt;=$F141,EX$6&lt;=$H141)*(EW$6-$F141+1),$J141/2,$M141,TRUE))/(1-2*_xlfn.NORM.DIST(0,$J141/2,$M141,TRUE))*$D141+($K141="Steady Growth")*(AND(EX$6&gt;=$F141,EX$6&lt;=$H141)*((EX$6-$F141+1)/($J141*($J141+1)/2)*$D141))+($K141="custom")*CustCF!ER141</f>
        <v>0</v>
      </c>
      <c r="EY141" s="95">
        <f>($K141="Bell Curve")*(_xlfn.NORM.DIST(AND(EY$6&gt;=$F141,EY$6&lt;=$H141)*(EY$6-$F141+1),$J141/2,$M141,TRUE)-_xlfn.NORM.DIST(AND(EY$6&gt;=$F141,EY$6&lt;=$H141)*(EX$6-$F141+1),$J141/2,$M141,TRUE))/(1-2*_xlfn.NORM.DIST(0,$J141/2,$M141,TRUE))*$D141+($K141="Steady Growth")*(AND(EY$6&gt;=$F141,EY$6&lt;=$H141)*((EY$6-$F141+1)/($J141*($J141+1)/2)*$D141))+($K141="custom")*CustCF!ES141</f>
        <v>0</v>
      </c>
      <c r="EZ141" s="95">
        <f>($K141="Bell Curve")*(_xlfn.NORM.DIST(AND(EZ$6&gt;=$F141,EZ$6&lt;=$H141)*(EZ$6-$F141+1),$J141/2,$M141,TRUE)-_xlfn.NORM.DIST(AND(EZ$6&gt;=$F141,EZ$6&lt;=$H141)*(EY$6-$F141+1),$J141/2,$M141,TRUE))/(1-2*_xlfn.NORM.DIST(0,$J141/2,$M141,TRUE))*$D141+($K141="Steady Growth")*(AND(EZ$6&gt;=$F141,EZ$6&lt;=$H141)*((EZ$6-$F141+1)/($J141*($J141+1)/2)*$D141))+($K141="custom")*CustCF!ET141</f>
        <v>0</v>
      </c>
      <c r="FA141" s="95">
        <f>($K141="Bell Curve")*(_xlfn.NORM.DIST(AND(FA$6&gt;=$F141,FA$6&lt;=$H141)*(FA$6-$F141+1),$J141/2,$M141,TRUE)-_xlfn.NORM.DIST(AND(FA$6&gt;=$F141,FA$6&lt;=$H141)*(EZ$6-$F141+1),$J141/2,$M141,TRUE))/(1-2*_xlfn.NORM.DIST(0,$J141/2,$M141,TRUE))*$D141+($K141="Steady Growth")*(AND(FA$6&gt;=$F141,FA$6&lt;=$H141)*((FA$6-$F141+1)/($J141*($J141+1)/2)*$D141))+($K141="custom")*CustCF!EU141</f>
        <v>0</v>
      </c>
      <c r="FB141" s="95">
        <f>($K141="Bell Curve")*(_xlfn.NORM.DIST(AND(FB$6&gt;=$F141,FB$6&lt;=$H141)*(FB$6-$F141+1),$J141/2,$M141,TRUE)-_xlfn.NORM.DIST(AND(FB$6&gt;=$F141,FB$6&lt;=$H141)*(FA$6-$F141+1),$J141/2,$M141,TRUE))/(1-2*_xlfn.NORM.DIST(0,$J141/2,$M141,TRUE))*$D141+($K141="Steady Growth")*(AND(FB$6&gt;=$F141,FB$6&lt;=$H141)*((FB$6-$F141+1)/($J141*($J141+1)/2)*$D141))+($K141="custom")*CustCF!EV141</f>
        <v>0</v>
      </c>
      <c r="FC141" s="95">
        <f>($K141="Bell Curve")*(_xlfn.NORM.DIST(AND(FC$6&gt;=$F141,FC$6&lt;=$H141)*(FC$6-$F141+1),$J141/2,$M141,TRUE)-_xlfn.NORM.DIST(AND(FC$6&gt;=$F141,FC$6&lt;=$H141)*(FB$6-$F141+1),$J141/2,$M141,TRUE))/(1-2*_xlfn.NORM.DIST(0,$J141/2,$M141,TRUE))*$D141+($K141="Steady Growth")*(AND(FC$6&gt;=$F141,FC$6&lt;=$H141)*((FC$6-$F141+1)/($J141*($J141+1)/2)*$D141))+($K141="custom")*CustCF!EW141</f>
        <v>0</v>
      </c>
      <c r="FD141" s="95">
        <f>($K141="Bell Curve")*(_xlfn.NORM.DIST(AND(FD$6&gt;=$F141,FD$6&lt;=$H141)*(FD$6-$F141+1),$J141/2,$M141,TRUE)-_xlfn.NORM.DIST(AND(FD$6&gt;=$F141,FD$6&lt;=$H141)*(FC$6-$F141+1),$J141/2,$M141,TRUE))/(1-2*_xlfn.NORM.DIST(0,$J141/2,$M141,TRUE))*$D141+($K141="Steady Growth")*(AND(FD$6&gt;=$F141,FD$6&lt;=$H141)*((FD$6-$F141+1)/($J141*($J141+1)/2)*$D141))+($K141="custom")*CustCF!EX141</f>
        <v>0</v>
      </c>
      <c r="FE141" s="95">
        <f>($K141="Bell Curve")*(_xlfn.NORM.DIST(AND(FE$6&gt;=$F141,FE$6&lt;=$H141)*(FE$6-$F141+1),$J141/2,$M141,TRUE)-_xlfn.NORM.DIST(AND(FE$6&gt;=$F141,FE$6&lt;=$H141)*(FD$6-$F141+1),$J141/2,$M141,TRUE))/(1-2*_xlfn.NORM.DIST(0,$J141/2,$M141,TRUE))*$D141+($K141="Steady Growth")*(AND(FE$6&gt;=$F141,FE$6&lt;=$H141)*((FE$6-$F141+1)/($J141*($J141+1)/2)*$D141))+($K141="custom")*CustCF!EY141</f>
        <v>0</v>
      </c>
      <c r="FF141" s="95">
        <f>($K141="Bell Curve")*(_xlfn.NORM.DIST(AND(FF$6&gt;=$F141,FF$6&lt;=$H141)*(FF$6-$F141+1),$J141/2,$M141,TRUE)-_xlfn.NORM.DIST(AND(FF$6&gt;=$F141,FF$6&lt;=$H141)*(FE$6-$F141+1),$J141/2,$M141,TRUE))/(1-2*_xlfn.NORM.DIST(0,$J141/2,$M141,TRUE))*$D141+($K141="Steady Growth")*(AND(FF$6&gt;=$F141,FF$6&lt;=$H141)*((FF$6-$F141+1)/($J141*($J141+1)/2)*$D141))+($K141="custom")*CustCF!EZ141</f>
        <v>0</v>
      </c>
      <c r="FG141" s="95">
        <f>($K141="Bell Curve")*(_xlfn.NORM.DIST(AND(FG$6&gt;=$F141,FG$6&lt;=$H141)*(FG$6-$F141+1),$J141/2,$M141,TRUE)-_xlfn.NORM.DIST(AND(FG$6&gt;=$F141,FG$6&lt;=$H141)*(FF$6-$F141+1),$J141/2,$M141,TRUE))/(1-2*_xlfn.NORM.DIST(0,$J141/2,$M141,TRUE))*$D141+($K141="Steady Growth")*(AND(FG$6&gt;=$F141,FG$6&lt;=$H141)*((FG$6-$F141+1)/($J141*($J141+1)/2)*$D141))+($K141="custom")*CustCF!FA141</f>
        <v>0</v>
      </c>
      <c r="FH141" s="95">
        <f>($K141="Bell Curve")*(_xlfn.NORM.DIST(AND(FH$6&gt;=$F141,FH$6&lt;=$H141)*(FH$6-$F141+1),$J141/2,$M141,TRUE)-_xlfn.NORM.DIST(AND(FH$6&gt;=$F141,FH$6&lt;=$H141)*(FG$6-$F141+1),$J141/2,$M141,TRUE))/(1-2*_xlfn.NORM.DIST(0,$J141/2,$M141,TRUE))*$D141+($K141="Steady Growth")*(AND(FH$6&gt;=$F141,FH$6&lt;=$H141)*((FH$6-$F141+1)/($J141*($J141+1)/2)*$D141))+($K141="custom")*CustCF!FB141</f>
        <v>0</v>
      </c>
      <c r="FI141" s="95">
        <f>($K141="Bell Curve")*(_xlfn.NORM.DIST(AND(FI$6&gt;=$F141,FI$6&lt;=$H141)*(FI$6-$F141+1),$J141/2,$M141,TRUE)-_xlfn.NORM.DIST(AND(FI$6&gt;=$F141,FI$6&lt;=$H141)*(FH$6-$F141+1),$J141/2,$M141,TRUE))/(1-2*_xlfn.NORM.DIST(0,$J141/2,$M141,TRUE))*$D141+($K141="Steady Growth")*(AND(FI$6&gt;=$F141,FI$6&lt;=$H141)*((FI$6-$F141+1)/($J141*($J141+1)/2)*$D141))+($K141="custom")*CustCF!FC141</f>
        <v>0</v>
      </c>
      <c r="FJ141" s="95">
        <f>($K141="Bell Curve")*(_xlfn.NORM.DIST(AND(FJ$6&gt;=$F141,FJ$6&lt;=$H141)*(FJ$6-$F141+1),$J141/2,$M141,TRUE)-_xlfn.NORM.DIST(AND(FJ$6&gt;=$F141,FJ$6&lt;=$H141)*(FI$6-$F141+1),$J141/2,$M141,TRUE))/(1-2*_xlfn.NORM.DIST(0,$J141/2,$M141,TRUE))*$D141+($K141="Steady Growth")*(AND(FJ$6&gt;=$F141,FJ$6&lt;=$H141)*((FJ$6-$F141+1)/($J141*($J141+1)/2)*$D141))+($K141="custom")*CustCF!FD141</f>
        <v>0</v>
      </c>
      <c r="FK141" s="95">
        <f>($K141="Bell Curve")*(_xlfn.NORM.DIST(AND(FK$6&gt;=$F141,FK$6&lt;=$H141)*(FK$6-$F141+1),$J141/2,$M141,TRUE)-_xlfn.NORM.DIST(AND(FK$6&gt;=$F141,FK$6&lt;=$H141)*(FJ$6-$F141+1),$J141/2,$M141,TRUE))/(1-2*_xlfn.NORM.DIST(0,$J141/2,$M141,TRUE))*$D141+($K141="Steady Growth")*(AND(FK$6&gt;=$F141,FK$6&lt;=$H141)*((FK$6-$F141+1)/($J141*($J141+1)/2)*$D141))+($K141="custom")*CustCF!FE141</f>
        <v>0</v>
      </c>
      <c r="FL141" s="95">
        <f>($K141="Bell Curve")*(_xlfn.NORM.DIST(AND(FL$6&gt;=$F141,FL$6&lt;=$H141)*(FL$6-$F141+1),$J141/2,$M141,TRUE)-_xlfn.NORM.DIST(AND(FL$6&gt;=$F141,FL$6&lt;=$H141)*(FK$6-$F141+1),$J141/2,$M141,TRUE))/(1-2*_xlfn.NORM.DIST(0,$J141/2,$M141,TRUE))*$D141+($K141="Steady Growth")*(AND(FL$6&gt;=$F141,FL$6&lt;=$H141)*((FL$6-$F141+1)/($J141*($J141+1)/2)*$D141))+($K141="custom")*CustCF!FF141</f>
        <v>0</v>
      </c>
      <c r="FM141" s="95">
        <f>($K141="Bell Curve")*(_xlfn.NORM.DIST(AND(FM$6&gt;=$F141,FM$6&lt;=$H141)*(FM$6-$F141+1),$J141/2,$M141,TRUE)-_xlfn.NORM.DIST(AND(FM$6&gt;=$F141,FM$6&lt;=$H141)*(FL$6-$F141+1),$J141/2,$M141,TRUE))/(1-2*_xlfn.NORM.DIST(0,$J141/2,$M141,TRUE))*$D141+($K141="Steady Growth")*(AND(FM$6&gt;=$F141,FM$6&lt;=$H141)*((FM$6-$F141+1)/($J141*($J141+1)/2)*$D141))+($K141="custom")*CustCF!FG141</f>
        <v>0</v>
      </c>
      <c r="FN141" s="95">
        <f>($K141="Bell Curve")*(_xlfn.NORM.DIST(AND(FN$6&gt;=$F141,FN$6&lt;=$H141)*(FN$6-$F141+1),$J141/2,$M141,TRUE)-_xlfn.NORM.DIST(AND(FN$6&gt;=$F141,FN$6&lt;=$H141)*(FM$6-$F141+1),$J141/2,$M141,TRUE))/(1-2*_xlfn.NORM.DIST(0,$J141/2,$M141,TRUE))*$D141+($K141="Steady Growth")*(AND(FN$6&gt;=$F141,FN$6&lt;=$H141)*((FN$6-$F141+1)/($J141*($J141+1)/2)*$D141))+($K141="custom")*CustCF!FH141</f>
        <v>0</v>
      </c>
      <c r="FO141" s="95">
        <f>($K141="Bell Curve")*(_xlfn.NORM.DIST(AND(FO$6&gt;=$F141,FO$6&lt;=$H141)*(FO$6-$F141+1),$J141/2,$M141,TRUE)-_xlfn.NORM.DIST(AND(FO$6&gt;=$F141,FO$6&lt;=$H141)*(FN$6-$F141+1),$J141/2,$M141,TRUE))/(1-2*_xlfn.NORM.DIST(0,$J141/2,$M141,TRUE))*$D141+($K141="Steady Growth")*(AND(FO$6&gt;=$F141,FO$6&lt;=$H141)*((FO$6-$F141+1)/($J141*($J141+1)/2)*$D141))+($K141="custom")*CustCF!FI141</f>
        <v>0</v>
      </c>
      <c r="FP141" s="95">
        <f>($K141="Bell Curve")*(_xlfn.NORM.DIST(AND(FP$6&gt;=$F141,FP$6&lt;=$H141)*(FP$6-$F141+1),$J141/2,$M141,TRUE)-_xlfn.NORM.DIST(AND(FP$6&gt;=$F141,FP$6&lt;=$H141)*(FO$6-$F141+1),$J141/2,$M141,TRUE))/(1-2*_xlfn.NORM.DIST(0,$J141/2,$M141,TRUE))*$D141+($K141="Steady Growth")*(AND(FP$6&gt;=$F141,FP$6&lt;=$H141)*((FP$6-$F141+1)/($J141*($J141+1)/2)*$D141))+($K141="custom")*CustCF!FJ141</f>
        <v>0</v>
      </c>
      <c r="FQ141" s="95">
        <f>($K141="Bell Curve")*(_xlfn.NORM.DIST(AND(FQ$6&gt;=$F141,FQ$6&lt;=$H141)*(FQ$6-$F141+1),$J141/2,$M141,TRUE)-_xlfn.NORM.DIST(AND(FQ$6&gt;=$F141,FQ$6&lt;=$H141)*(FP$6-$F141+1),$J141/2,$M141,TRUE))/(1-2*_xlfn.NORM.DIST(0,$J141/2,$M141,TRUE))*$D141+($K141="Steady Growth")*(AND(FQ$6&gt;=$F141,FQ$6&lt;=$H141)*((FQ$6-$F141+1)/($J141*($J141+1)/2)*$D141))+($K141="custom")*CustCF!FK141</f>
        <v>0</v>
      </c>
      <c r="FR141" s="95">
        <f>($K141="Bell Curve")*(_xlfn.NORM.DIST(AND(FR$6&gt;=$F141,FR$6&lt;=$H141)*(FR$6-$F141+1),$J141/2,$M141,TRUE)-_xlfn.NORM.DIST(AND(FR$6&gt;=$F141,FR$6&lt;=$H141)*(FQ$6-$F141+1),$J141/2,$M141,TRUE))/(1-2*_xlfn.NORM.DIST(0,$J141/2,$M141,TRUE))*$D141+($K141="Steady Growth")*(AND(FR$6&gt;=$F141,FR$6&lt;=$H141)*((FR$6-$F141+1)/($J141*($J141+1)/2)*$D141))+($K141="custom")*CustCF!FL141</f>
        <v>0</v>
      </c>
      <c r="FS141" s="95">
        <f>($K141="Bell Curve")*(_xlfn.NORM.DIST(AND(FS$6&gt;=$F141,FS$6&lt;=$H141)*(FS$6-$F141+1),$J141/2,$M141,TRUE)-_xlfn.NORM.DIST(AND(FS$6&gt;=$F141,FS$6&lt;=$H141)*(FR$6-$F141+1),$J141/2,$M141,TRUE))/(1-2*_xlfn.NORM.DIST(0,$J141/2,$M141,TRUE))*$D141+($K141="Steady Growth")*(AND(FS$6&gt;=$F141,FS$6&lt;=$H141)*((FS$6-$F141+1)/($J141*($J141+1)/2)*$D141))+($K141="custom")*CustCF!FM141</f>
        <v>0</v>
      </c>
      <c r="FT141" s="95">
        <f>($K141="Bell Curve")*(_xlfn.NORM.DIST(AND(FT$6&gt;=$F141,FT$6&lt;=$H141)*(FT$6-$F141+1),$J141/2,$M141,TRUE)-_xlfn.NORM.DIST(AND(FT$6&gt;=$F141,FT$6&lt;=$H141)*(FS$6-$F141+1),$J141/2,$M141,TRUE))/(1-2*_xlfn.NORM.DIST(0,$J141/2,$M141,TRUE))*$D141+($K141="Steady Growth")*(AND(FT$6&gt;=$F141,FT$6&lt;=$H141)*((FT$6-$F141+1)/($J141*($J141+1)/2)*$D141))+($K141="custom")*CustCF!FN141</f>
        <v>0</v>
      </c>
      <c r="FU141" s="95">
        <f>($K141="Bell Curve")*(_xlfn.NORM.DIST(AND(FU$6&gt;=$F141,FU$6&lt;=$H141)*(FU$6-$F141+1),$J141/2,$M141,TRUE)-_xlfn.NORM.DIST(AND(FU$6&gt;=$F141,FU$6&lt;=$H141)*(FT$6-$F141+1),$J141/2,$M141,TRUE))/(1-2*_xlfn.NORM.DIST(0,$J141/2,$M141,TRUE))*$D141+($K141="Steady Growth")*(AND(FU$6&gt;=$F141,FU$6&lt;=$H141)*((FU$6-$F141+1)/($J141*($J141+1)/2)*$D141))+($K141="custom")*CustCF!FO141</f>
        <v>0</v>
      </c>
      <c r="FV141" s="95">
        <f>($K141="Bell Curve")*(_xlfn.NORM.DIST(AND(FV$6&gt;=$F141,FV$6&lt;=$H141)*(FV$6-$F141+1),$J141/2,$M141,TRUE)-_xlfn.NORM.DIST(AND(FV$6&gt;=$F141,FV$6&lt;=$H141)*(FU$6-$F141+1),$J141/2,$M141,TRUE))/(1-2*_xlfn.NORM.DIST(0,$J141/2,$M141,TRUE))*$D141+($K141="Steady Growth")*(AND(FV$6&gt;=$F141,FV$6&lt;=$H141)*((FV$6-$F141+1)/($J141*($J141+1)/2)*$D141))+($K141="custom")*CustCF!FP141</f>
        <v>0</v>
      </c>
      <c r="FW141" s="95">
        <f>($K141="Bell Curve")*(_xlfn.NORM.DIST(AND(FW$6&gt;=$F141,FW$6&lt;=$H141)*(FW$6-$F141+1),$J141/2,$M141,TRUE)-_xlfn.NORM.DIST(AND(FW$6&gt;=$F141,FW$6&lt;=$H141)*(FV$6-$F141+1),$J141/2,$M141,TRUE))/(1-2*_xlfn.NORM.DIST(0,$J141/2,$M141,TRUE))*$D141+($K141="Steady Growth")*(AND(FW$6&gt;=$F141,FW$6&lt;=$H141)*((FW$6-$F141+1)/($J141*($J141+1)/2)*$D141))+($K141="custom")*CustCF!FQ141</f>
        <v>0</v>
      </c>
      <c r="FX141" s="95">
        <f>($K141="Bell Curve")*(_xlfn.NORM.DIST(AND(FX$6&gt;=$F141,FX$6&lt;=$H141)*(FX$6-$F141+1),$J141/2,$M141,TRUE)-_xlfn.NORM.DIST(AND(FX$6&gt;=$F141,FX$6&lt;=$H141)*(FW$6-$F141+1),$J141/2,$M141,TRUE))/(1-2*_xlfn.NORM.DIST(0,$J141/2,$M141,TRUE))*$D141+($K141="Steady Growth")*(AND(FX$6&gt;=$F141,FX$6&lt;=$H141)*((FX$6-$F141+1)/($J141*($J141+1)/2)*$D141))+($K141="custom")*CustCF!FR141</f>
        <v>0</v>
      </c>
      <c r="FY141" s="95">
        <f>($K141="Bell Curve")*(_xlfn.NORM.DIST(AND(FY$6&gt;=$F141,FY$6&lt;=$H141)*(FY$6-$F141+1),$J141/2,$M141,TRUE)-_xlfn.NORM.DIST(AND(FY$6&gt;=$F141,FY$6&lt;=$H141)*(FX$6-$F141+1),$J141/2,$M141,TRUE))/(1-2*_xlfn.NORM.DIST(0,$J141/2,$M141,TRUE))*$D141+($K141="Steady Growth")*(AND(FY$6&gt;=$F141,FY$6&lt;=$H141)*((FY$6-$F141+1)/($J141*($J141+1)/2)*$D141))+($K141="custom")*CustCF!FS141</f>
        <v>0</v>
      </c>
      <c r="FZ141" s="95">
        <f>($K141="Bell Curve")*(_xlfn.NORM.DIST(AND(FZ$6&gt;=$F141,FZ$6&lt;=$H141)*(FZ$6-$F141+1),$J141/2,$M141,TRUE)-_xlfn.NORM.DIST(AND(FZ$6&gt;=$F141,FZ$6&lt;=$H141)*(FY$6-$F141+1),$J141/2,$M141,TRUE))/(1-2*_xlfn.NORM.DIST(0,$J141/2,$M141,TRUE))*$D141+($K141="Steady Growth")*(AND(FZ$6&gt;=$F141,FZ$6&lt;=$H141)*((FZ$6-$F141+1)/($J141*($J141+1)/2)*$D141))+($K141="custom")*CustCF!FT141</f>
        <v>0</v>
      </c>
      <c r="GA141" s="95">
        <f>($K141="Bell Curve")*(_xlfn.NORM.DIST(AND(GA$6&gt;=$F141,GA$6&lt;=$H141)*(GA$6-$F141+1),$J141/2,$M141,TRUE)-_xlfn.NORM.DIST(AND(GA$6&gt;=$F141,GA$6&lt;=$H141)*(FZ$6-$F141+1),$J141/2,$M141,TRUE))/(1-2*_xlfn.NORM.DIST(0,$J141/2,$M141,TRUE))*$D141+($K141="Steady Growth")*(AND(GA$6&gt;=$F141,GA$6&lt;=$H141)*((GA$6-$F141+1)/($J141*($J141+1)/2)*$D141))+($K141="custom")*CustCF!FU141</f>
        <v>0</v>
      </c>
      <c r="GB141" s="95">
        <f>($K141="Bell Curve")*(_xlfn.NORM.DIST(AND(GB$6&gt;=$F141,GB$6&lt;=$H141)*(GB$6-$F141+1),$J141/2,$M141,TRUE)-_xlfn.NORM.DIST(AND(GB$6&gt;=$F141,GB$6&lt;=$H141)*(GA$6-$F141+1),$J141/2,$M141,TRUE))/(1-2*_xlfn.NORM.DIST(0,$J141/2,$M141,TRUE))*$D141+($K141="Steady Growth")*(AND(GB$6&gt;=$F141,GB$6&lt;=$H141)*((GB$6-$F141+1)/($J141*($J141+1)/2)*$D141))+($K141="custom")*CustCF!FV141</f>
        <v>0</v>
      </c>
      <c r="GC141" s="95">
        <f>($K141="Bell Curve")*(_xlfn.NORM.DIST(AND(GC$6&gt;=$F141,GC$6&lt;=$H141)*(GC$6-$F141+1),$J141/2,$M141,TRUE)-_xlfn.NORM.DIST(AND(GC$6&gt;=$F141,GC$6&lt;=$H141)*(GB$6-$F141+1),$J141/2,$M141,TRUE))/(1-2*_xlfn.NORM.DIST(0,$J141/2,$M141,TRUE))*$D141+($K141="Steady Growth")*(AND(GC$6&gt;=$F141,GC$6&lt;=$H141)*((GC$6-$F141+1)/($J141*($J141+1)/2)*$D141))+($K141="custom")*CustCF!FW141</f>
        <v>0</v>
      </c>
      <c r="GD141" s="95">
        <f>($K141="Bell Curve")*(_xlfn.NORM.DIST(AND(GD$6&gt;=$F141,GD$6&lt;=$H141)*(GD$6-$F141+1),$J141/2,$M141,TRUE)-_xlfn.NORM.DIST(AND(GD$6&gt;=$F141,GD$6&lt;=$H141)*(GC$6-$F141+1),$J141/2,$M141,TRUE))/(1-2*_xlfn.NORM.DIST(0,$J141/2,$M141,TRUE))*$D141+($K141="Steady Growth")*(AND(GD$6&gt;=$F141,GD$6&lt;=$H141)*((GD$6-$F141+1)/($J141*($J141+1)/2)*$D141))+($K141="custom")*CustCF!FX141</f>
        <v>0</v>
      </c>
      <c r="GE141" s="95">
        <f>($K141="Bell Curve")*(_xlfn.NORM.DIST(AND(GE$6&gt;=$F141,GE$6&lt;=$H141)*(GE$6-$F141+1),$J141/2,$M141,TRUE)-_xlfn.NORM.DIST(AND(GE$6&gt;=$F141,GE$6&lt;=$H141)*(GD$6-$F141+1),$J141/2,$M141,TRUE))/(1-2*_xlfn.NORM.DIST(0,$J141/2,$M141,TRUE))*$D141+($K141="Steady Growth")*(AND(GE$6&gt;=$F141,GE$6&lt;=$H141)*((GE$6-$F141+1)/($J141*($J141+1)/2)*$D141))+($K141="custom")*CustCF!FY141</f>
        <v>0</v>
      </c>
      <c r="GF141" s="95">
        <f>($K141="Bell Curve")*(_xlfn.NORM.DIST(AND(GF$6&gt;=$F141,GF$6&lt;=$H141)*(GF$6-$F141+1),$J141/2,$M141,TRUE)-_xlfn.NORM.DIST(AND(GF$6&gt;=$F141,GF$6&lt;=$H141)*(GE$6-$F141+1),$J141/2,$M141,TRUE))/(1-2*_xlfn.NORM.DIST(0,$J141/2,$M141,TRUE))*$D141+($K141="Steady Growth")*(AND(GF$6&gt;=$F141,GF$6&lt;=$H141)*((GF$6-$F141+1)/($J141*($J141+1)/2)*$D141))+($K141="custom")*CustCF!FZ141</f>
        <v>0</v>
      </c>
      <c r="GG141" s="95">
        <f>($K141="Bell Curve")*(_xlfn.NORM.DIST(AND(GG$6&gt;=$F141,GG$6&lt;=$H141)*(GG$6-$F141+1),$J141/2,$M141,TRUE)-_xlfn.NORM.DIST(AND(GG$6&gt;=$F141,GG$6&lt;=$H141)*(GF$6-$F141+1),$J141/2,$M141,TRUE))/(1-2*_xlfn.NORM.DIST(0,$J141/2,$M141,TRUE))*$D141+($K141="Steady Growth")*(AND(GG$6&gt;=$F141,GG$6&lt;=$H141)*((GG$6-$F141+1)/($J141*($J141+1)/2)*$D141))+($K141="custom")*CustCF!GA141</f>
        <v>0</v>
      </c>
      <c r="GH141" s="95">
        <f>($K141="Bell Curve")*(_xlfn.NORM.DIST(AND(GH$6&gt;=$F141,GH$6&lt;=$H141)*(GH$6-$F141+1),$J141/2,$M141,TRUE)-_xlfn.NORM.DIST(AND(GH$6&gt;=$F141,GH$6&lt;=$H141)*(GG$6-$F141+1),$J141/2,$M141,TRUE))/(1-2*_xlfn.NORM.DIST(0,$J141/2,$M141,TRUE))*$D141+($K141="Steady Growth")*(AND(GH$6&gt;=$F141,GH$6&lt;=$H141)*((GH$6-$F141+1)/($J141*($J141+1)/2)*$D141))+($K141="custom")*CustCF!GB141</f>
        <v>0</v>
      </c>
      <c r="GI141" s="95">
        <f>($K141="Bell Curve")*(_xlfn.NORM.DIST(AND(GI$6&gt;=$F141,GI$6&lt;=$H141)*(GI$6-$F141+1),$J141/2,$M141,TRUE)-_xlfn.NORM.DIST(AND(GI$6&gt;=$F141,GI$6&lt;=$H141)*(GH$6-$F141+1),$J141/2,$M141,TRUE))/(1-2*_xlfn.NORM.DIST(0,$J141/2,$M141,TRUE))*$D141+($K141="Steady Growth")*(AND(GI$6&gt;=$F141,GI$6&lt;=$H141)*((GI$6-$F141+1)/($J141*($J141+1)/2)*$D141))+($K141="custom")*CustCF!GC141</f>
        <v>0</v>
      </c>
      <c r="GJ141" s="95">
        <f>($K141="Bell Curve")*(_xlfn.NORM.DIST(AND(GJ$6&gt;=$F141,GJ$6&lt;=$H141)*(GJ$6-$F141+1),$J141/2,$M141,TRUE)-_xlfn.NORM.DIST(AND(GJ$6&gt;=$F141,GJ$6&lt;=$H141)*(GI$6-$F141+1),$J141/2,$M141,TRUE))/(1-2*_xlfn.NORM.DIST(0,$J141/2,$M141,TRUE))*$D141+($K141="Steady Growth")*(AND(GJ$6&gt;=$F141,GJ$6&lt;=$H141)*((GJ$6-$F141+1)/($J141*($J141+1)/2)*$D141))+($K141="custom")*CustCF!GD141</f>
        <v>0</v>
      </c>
      <c r="GK141" s="95">
        <f>($K141="Bell Curve")*(_xlfn.NORM.DIST(AND(GK$6&gt;=$F141,GK$6&lt;=$H141)*(GK$6-$F141+1),$J141/2,$M141,TRUE)-_xlfn.NORM.DIST(AND(GK$6&gt;=$F141,GK$6&lt;=$H141)*(GJ$6-$F141+1),$J141/2,$M141,TRUE))/(1-2*_xlfn.NORM.DIST(0,$J141/2,$M141,TRUE))*$D141+($K141="Steady Growth")*(AND(GK$6&gt;=$F141,GK$6&lt;=$H141)*((GK$6-$F141+1)/($J141*($J141+1)/2)*$D141))+($K141="custom")*CustCF!GE141</f>
        <v>0</v>
      </c>
      <c r="GL141" s="95">
        <f>($K141="Bell Curve")*(_xlfn.NORM.DIST(AND(GL$6&gt;=$F141,GL$6&lt;=$H141)*(GL$6-$F141+1),$J141/2,$M141,TRUE)-_xlfn.NORM.DIST(AND(GL$6&gt;=$F141,GL$6&lt;=$H141)*(GK$6-$F141+1),$J141/2,$M141,TRUE))/(1-2*_xlfn.NORM.DIST(0,$J141/2,$M141,TRUE))*$D141+($K141="Steady Growth")*(AND(GL$6&gt;=$F141,GL$6&lt;=$H141)*((GL$6-$F141+1)/($J141*($J141+1)/2)*$D141))+($K141="custom")*CustCF!GF141</f>
        <v>0</v>
      </c>
      <c r="GM141" s="95">
        <f>($K141="Bell Curve")*(_xlfn.NORM.DIST(AND(GM$6&gt;=$F141,GM$6&lt;=$H141)*(GM$6-$F141+1),$J141/2,$M141,TRUE)-_xlfn.NORM.DIST(AND(GM$6&gt;=$F141,GM$6&lt;=$H141)*(GL$6-$F141+1),$J141/2,$M141,TRUE))/(1-2*_xlfn.NORM.DIST(0,$J141/2,$M141,TRUE))*$D141+($K141="Steady Growth")*(AND(GM$6&gt;=$F141,GM$6&lt;=$H141)*((GM$6-$F141+1)/($J141*($J141+1)/2)*$D141))+($K141="custom")*CustCF!GG141</f>
        <v>0</v>
      </c>
      <c r="GN141" s="268">
        <f>($K141="Bell Curve")*(_xlfn.NORM.DIST(AND(GN$6&gt;=$F141,GN$6&lt;=$H141)*(GN$6-$F141+1),$J141/2,$M141,TRUE)-_xlfn.NORM.DIST(AND(GN$6&gt;=$F141,GN$6&lt;=$H141)*(GM$6-$F141+1),$J141/2,$M141,TRUE))/(1-2*_xlfn.NORM.DIST(0,$J141/2,$M141,TRUE))*$D141+($K141="Steady Growth")*(AND(GN$6&gt;=$F141,GN$6&lt;=$H141)*((GN$6-$F141+1)/($J141*($J141+1)/2)*$D141))+($K141="custom")*CustCF!GH141</f>
        <v>0</v>
      </c>
      <c r="GO141" s="1"/>
      <c r="GP141" s="67"/>
    </row>
    <row r="142" spans="1:198" customFormat="1" outlineLevel="1" x14ac:dyDescent="0.75">
      <c r="A142" s="1"/>
      <c r="B142" s="1"/>
      <c r="C142" s="262">
        <f>Budget!AF27</f>
        <v>0</v>
      </c>
      <c r="D142" s="19">
        <f>Budget!AG27</f>
        <v>0</v>
      </c>
      <c r="E142" s="19" t="str">
        <f t="shared" si="61"/>
        <v/>
      </c>
      <c r="F142" s="263">
        <v>0</v>
      </c>
      <c r="G142" s="257">
        <f>IF(L142="custom",CustCF!F142,INDEX($P$8:$GN$8,MATCH(F142,$P$6:$GN$6,0)))</f>
        <v>46053</v>
      </c>
      <c r="H142" s="263">
        <v>0</v>
      </c>
      <c r="I142" s="257">
        <f>IF(L142="custom",CustCF!G142,INDEX($P$8:$GN$8,MATCH(H142,$P$6:$GN$6,0)))</f>
        <v>46053</v>
      </c>
      <c r="J142" s="260">
        <f t="shared" si="62"/>
        <v>1</v>
      </c>
      <c r="K142" s="265" t="s">
        <v>116</v>
      </c>
      <c r="L142" s="266" t="s">
        <v>141</v>
      </c>
      <c r="M142" s="267">
        <f t="shared" si="63"/>
        <v>9</v>
      </c>
      <c r="N142" s="18">
        <f t="shared" si="57"/>
        <v>0</v>
      </c>
      <c r="O142" s="1372">
        <f t="shared" si="69"/>
        <v>0</v>
      </c>
      <c r="P142" s="95">
        <f>($K142="Bell Curve")*(_xlfn.NORM.DIST(AND(P$6&gt;=$F142,P$6&lt;=$H142)*(P$6-$F142+1),$J142/2,$M142,TRUE)-_xlfn.NORM.DIST(AND(P$6&gt;=$F142,P$6&lt;=$H142)*(O$6-$F142+1),$J142/2,$M142,TRUE))/(1-2*_xlfn.NORM.DIST(0,$J142/2,$M142,TRUE))*$D142+($K142="Steady Growth")*(AND(P$6&gt;=$F142,P$6&lt;=$H142)*((P$6-$F142+1)/($J142*($J142+1)/2)*$D142))+($K142="custom")*CustCF!J142</f>
        <v>0</v>
      </c>
      <c r="Q142" s="95">
        <f>($K142="Bell Curve")*(_xlfn.NORM.DIST(AND(Q$6&gt;=$F142,Q$6&lt;=$H142)*(Q$6-$F142+1),$J142/2,$M142,TRUE)-_xlfn.NORM.DIST(AND(Q$6&gt;=$F142,Q$6&lt;=$H142)*(P$6-$F142+1),$J142/2,$M142,TRUE))/(1-2*_xlfn.NORM.DIST(0,$J142/2,$M142,TRUE))*$D142+($K142="Steady Growth")*(AND(Q$6&gt;=$F142,Q$6&lt;=$H142)*((Q$6-$F142+1)/($J142*($J142+1)/2)*$D142))+($K142="custom")*CustCF!K142</f>
        <v>0</v>
      </c>
      <c r="R142" s="95">
        <f>($K142="Bell Curve")*(_xlfn.NORM.DIST(AND(R$6&gt;=$F142,R$6&lt;=$H142)*(R$6-$F142+1),$J142/2,$M142,TRUE)-_xlfn.NORM.DIST(AND(R$6&gt;=$F142,R$6&lt;=$H142)*(Q$6-$F142+1),$J142/2,$M142,TRUE))/(1-2*_xlfn.NORM.DIST(0,$J142/2,$M142,TRUE))*$D142+($K142="Steady Growth")*(AND(R$6&gt;=$F142,R$6&lt;=$H142)*((R$6-$F142+1)/($J142*($J142+1)/2)*$D142))+($K142="custom")*CustCF!L142</f>
        <v>0</v>
      </c>
      <c r="S142" s="95">
        <f>($K142="Bell Curve")*(_xlfn.NORM.DIST(AND(S$6&gt;=$F142,S$6&lt;=$H142)*(S$6-$F142+1),$J142/2,$M142,TRUE)-_xlfn.NORM.DIST(AND(S$6&gt;=$F142,S$6&lt;=$H142)*(R$6-$F142+1),$J142/2,$M142,TRUE))/(1-2*_xlfn.NORM.DIST(0,$J142/2,$M142,TRUE))*$D142+($K142="Steady Growth")*(AND(S$6&gt;=$F142,S$6&lt;=$H142)*((S$6-$F142+1)/($J142*($J142+1)/2)*$D142))+($K142="custom")*CustCF!M142</f>
        <v>0</v>
      </c>
      <c r="T142" s="95">
        <f>($K142="Bell Curve")*(_xlfn.NORM.DIST(AND(T$6&gt;=$F142,T$6&lt;=$H142)*(T$6-$F142+1),$J142/2,$M142,TRUE)-_xlfn.NORM.DIST(AND(T$6&gt;=$F142,T$6&lt;=$H142)*(S$6-$F142+1),$J142/2,$M142,TRUE))/(1-2*_xlfn.NORM.DIST(0,$J142/2,$M142,TRUE))*$D142+($K142="Steady Growth")*(AND(T$6&gt;=$F142,T$6&lt;=$H142)*((T$6-$F142+1)/($J142*($J142+1)/2)*$D142))+($K142="custom")*CustCF!N142</f>
        <v>0</v>
      </c>
      <c r="U142" s="95">
        <f>($K142="Bell Curve")*(_xlfn.NORM.DIST(AND(U$6&gt;=$F142,U$6&lt;=$H142)*(U$6-$F142+1),$J142/2,$M142,TRUE)-_xlfn.NORM.DIST(AND(U$6&gt;=$F142,U$6&lt;=$H142)*(T$6-$F142+1),$J142/2,$M142,TRUE))/(1-2*_xlfn.NORM.DIST(0,$J142/2,$M142,TRUE))*$D142+($K142="Steady Growth")*(AND(U$6&gt;=$F142,U$6&lt;=$H142)*((U$6-$F142+1)/($J142*($J142+1)/2)*$D142))+($K142="custom")*CustCF!O142</f>
        <v>0</v>
      </c>
      <c r="V142" s="95">
        <f>($K142="Bell Curve")*(_xlfn.NORM.DIST(AND(V$6&gt;=$F142,V$6&lt;=$H142)*(V$6-$F142+1),$J142/2,$M142,TRUE)-_xlfn.NORM.DIST(AND(V$6&gt;=$F142,V$6&lt;=$H142)*(U$6-$F142+1),$J142/2,$M142,TRUE))/(1-2*_xlfn.NORM.DIST(0,$J142/2,$M142,TRUE))*$D142+($K142="Steady Growth")*(AND(V$6&gt;=$F142,V$6&lt;=$H142)*((V$6-$F142+1)/($J142*($J142+1)/2)*$D142))+($K142="custom")*CustCF!P142</f>
        <v>0</v>
      </c>
      <c r="W142" s="95">
        <f>($K142="Bell Curve")*(_xlfn.NORM.DIST(AND(W$6&gt;=$F142,W$6&lt;=$H142)*(W$6-$F142+1),$J142/2,$M142,TRUE)-_xlfn.NORM.DIST(AND(W$6&gt;=$F142,W$6&lt;=$H142)*(V$6-$F142+1),$J142/2,$M142,TRUE))/(1-2*_xlfn.NORM.DIST(0,$J142/2,$M142,TRUE))*$D142+($K142="Steady Growth")*(AND(W$6&gt;=$F142,W$6&lt;=$H142)*((W$6-$F142+1)/($J142*($J142+1)/2)*$D142))+($K142="custom")*CustCF!Q142</f>
        <v>0</v>
      </c>
      <c r="X142" s="95">
        <f>($K142="Bell Curve")*(_xlfn.NORM.DIST(AND(X$6&gt;=$F142,X$6&lt;=$H142)*(X$6-$F142+1),$J142/2,$M142,TRUE)-_xlfn.NORM.DIST(AND(X$6&gt;=$F142,X$6&lt;=$H142)*(W$6-$F142+1),$J142/2,$M142,TRUE))/(1-2*_xlfn.NORM.DIST(0,$J142/2,$M142,TRUE))*$D142+($K142="Steady Growth")*(AND(X$6&gt;=$F142,X$6&lt;=$H142)*((X$6-$F142+1)/($J142*($J142+1)/2)*$D142))+($K142="custom")*CustCF!R142</f>
        <v>0</v>
      </c>
      <c r="Y142" s="95">
        <f>($K142="Bell Curve")*(_xlfn.NORM.DIST(AND(Y$6&gt;=$F142,Y$6&lt;=$H142)*(Y$6-$F142+1),$J142/2,$M142,TRUE)-_xlfn.NORM.DIST(AND(Y$6&gt;=$F142,Y$6&lt;=$H142)*(X$6-$F142+1),$J142/2,$M142,TRUE))/(1-2*_xlfn.NORM.DIST(0,$J142/2,$M142,TRUE))*$D142+($K142="Steady Growth")*(AND(Y$6&gt;=$F142,Y$6&lt;=$H142)*((Y$6-$F142+1)/($J142*($J142+1)/2)*$D142))+($K142="custom")*CustCF!S142</f>
        <v>0</v>
      </c>
      <c r="Z142" s="95">
        <f>($K142="Bell Curve")*(_xlfn.NORM.DIST(AND(Z$6&gt;=$F142,Z$6&lt;=$H142)*(Z$6-$F142+1),$J142/2,$M142,TRUE)-_xlfn.NORM.DIST(AND(Z$6&gt;=$F142,Z$6&lt;=$H142)*(Y$6-$F142+1),$J142/2,$M142,TRUE))/(1-2*_xlfn.NORM.DIST(0,$J142/2,$M142,TRUE))*$D142+($K142="Steady Growth")*(AND(Z$6&gt;=$F142,Z$6&lt;=$H142)*((Z$6-$F142+1)/($J142*($J142+1)/2)*$D142))+($K142="custom")*CustCF!T142</f>
        <v>0</v>
      </c>
      <c r="AA142" s="95">
        <f>($K142="Bell Curve")*(_xlfn.NORM.DIST(AND(AA$6&gt;=$F142,AA$6&lt;=$H142)*(AA$6-$F142+1),$J142/2,$M142,TRUE)-_xlfn.NORM.DIST(AND(AA$6&gt;=$F142,AA$6&lt;=$H142)*(Z$6-$F142+1),$J142/2,$M142,TRUE))/(1-2*_xlfn.NORM.DIST(0,$J142/2,$M142,TRUE))*$D142+($K142="Steady Growth")*(AND(AA$6&gt;=$F142,AA$6&lt;=$H142)*((AA$6-$F142+1)/($J142*($J142+1)/2)*$D142))+($K142="custom")*CustCF!U142</f>
        <v>0</v>
      </c>
      <c r="AB142" s="95">
        <f>($K142="Bell Curve")*(_xlfn.NORM.DIST(AND(AB$6&gt;=$F142,AB$6&lt;=$H142)*(AB$6-$F142+1),$J142/2,$M142,TRUE)-_xlfn.NORM.DIST(AND(AB$6&gt;=$F142,AB$6&lt;=$H142)*(AA$6-$F142+1),$J142/2,$M142,TRUE))/(1-2*_xlfn.NORM.DIST(0,$J142/2,$M142,TRUE))*$D142+($K142="Steady Growth")*(AND(AB$6&gt;=$F142,AB$6&lt;=$H142)*((AB$6-$F142+1)/($J142*($J142+1)/2)*$D142))+($K142="custom")*CustCF!V142</f>
        <v>0</v>
      </c>
      <c r="AC142" s="95">
        <f>($K142="Bell Curve")*(_xlfn.NORM.DIST(AND(AC$6&gt;=$F142,AC$6&lt;=$H142)*(AC$6-$F142+1),$J142/2,$M142,TRUE)-_xlfn.NORM.DIST(AND(AC$6&gt;=$F142,AC$6&lt;=$H142)*(AB$6-$F142+1),$J142/2,$M142,TRUE))/(1-2*_xlfn.NORM.DIST(0,$J142/2,$M142,TRUE))*$D142+($K142="Steady Growth")*(AND(AC$6&gt;=$F142,AC$6&lt;=$H142)*((AC$6-$F142+1)/($J142*($J142+1)/2)*$D142))+($K142="custom")*CustCF!W142</f>
        <v>0</v>
      </c>
      <c r="AD142" s="95">
        <f>($K142="Bell Curve")*(_xlfn.NORM.DIST(AND(AD$6&gt;=$F142,AD$6&lt;=$H142)*(AD$6-$F142+1),$J142/2,$M142,TRUE)-_xlfn.NORM.DIST(AND(AD$6&gt;=$F142,AD$6&lt;=$H142)*(AC$6-$F142+1),$J142/2,$M142,TRUE))/(1-2*_xlfn.NORM.DIST(0,$J142/2,$M142,TRUE))*$D142+($K142="Steady Growth")*(AND(AD$6&gt;=$F142,AD$6&lt;=$H142)*((AD$6-$F142+1)/($J142*($J142+1)/2)*$D142))+($K142="custom")*CustCF!X142</f>
        <v>0</v>
      </c>
      <c r="AE142" s="95">
        <f>($K142="Bell Curve")*(_xlfn.NORM.DIST(AND(AE$6&gt;=$F142,AE$6&lt;=$H142)*(AE$6-$F142+1),$J142/2,$M142,TRUE)-_xlfn.NORM.DIST(AND(AE$6&gt;=$F142,AE$6&lt;=$H142)*(AD$6-$F142+1),$J142/2,$M142,TRUE))/(1-2*_xlfn.NORM.DIST(0,$J142/2,$M142,TRUE))*$D142+($K142="Steady Growth")*(AND(AE$6&gt;=$F142,AE$6&lt;=$H142)*((AE$6-$F142+1)/($J142*($J142+1)/2)*$D142))+($K142="custom")*CustCF!Y142</f>
        <v>0</v>
      </c>
      <c r="AF142" s="95">
        <f>($K142="Bell Curve")*(_xlfn.NORM.DIST(AND(AF$6&gt;=$F142,AF$6&lt;=$H142)*(AF$6-$F142+1),$J142/2,$M142,TRUE)-_xlfn.NORM.DIST(AND(AF$6&gt;=$F142,AF$6&lt;=$H142)*(AE$6-$F142+1),$J142/2,$M142,TRUE))/(1-2*_xlfn.NORM.DIST(0,$J142/2,$M142,TRUE))*$D142+($K142="Steady Growth")*(AND(AF$6&gt;=$F142,AF$6&lt;=$H142)*((AF$6-$F142+1)/($J142*($J142+1)/2)*$D142))+($K142="custom")*CustCF!Z142</f>
        <v>0</v>
      </c>
      <c r="AG142" s="95">
        <f>($K142="Bell Curve")*(_xlfn.NORM.DIST(AND(AG$6&gt;=$F142,AG$6&lt;=$H142)*(AG$6-$F142+1),$J142/2,$M142,TRUE)-_xlfn.NORM.DIST(AND(AG$6&gt;=$F142,AG$6&lt;=$H142)*(AF$6-$F142+1),$J142/2,$M142,TRUE))/(1-2*_xlfn.NORM.DIST(0,$J142/2,$M142,TRUE))*$D142+($K142="Steady Growth")*(AND(AG$6&gt;=$F142,AG$6&lt;=$H142)*((AG$6-$F142+1)/($J142*($J142+1)/2)*$D142))+($K142="custom")*CustCF!AA142</f>
        <v>0</v>
      </c>
      <c r="AH142" s="95">
        <f>($K142="Bell Curve")*(_xlfn.NORM.DIST(AND(AH$6&gt;=$F142,AH$6&lt;=$H142)*(AH$6-$F142+1),$J142/2,$M142,TRUE)-_xlfn.NORM.DIST(AND(AH$6&gt;=$F142,AH$6&lt;=$H142)*(AG$6-$F142+1),$J142/2,$M142,TRUE))/(1-2*_xlfn.NORM.DIST(0,$J142/2,$M142,TRUE))*$D142+($K142="Steady Growth")*(AND(AH$6&gt;=$F142,AH$6&lt;=$H142)*((AH$6-$F142+1)/($J142*($J142+1)/2)*$D142))+($K142="custom")*CustCF!AB142</f>
        <v>0</v>
      </c>
      <c r="AI142" s="95">
        <f>($K142="Bell Curve")*(_xlfn.NORM.DIST(AND(AI$6&gt;=$F142,AI$6&lt;=$H142)*(AI$6-$F142+1),$J142/2,$M142,TRUE)-_xlfn.NORM.DIST(AND(AI$6&gt;=$F142,AI$6&lt;=$H142)*(AH$6-$F142+1),$J142/2,$M142,TRUE))/(1-2*_xlfn.NORM.DIST(0,$J142/2,$M142,TRUE))*$D142+($K142="Steady Growth")*(AND(AI$6&gt;=$F142,AI$6&lt;=$H142)*((AI$6-$F142+1)/($J142*($J142+1)/2)*$D142))+($K142="custom")*CustCF!AC142</f>
        <v>0</v>
      </c>
      <c r="AJ142" s="95">
        <f>($K142="Bell Curve")*(_xlfn.NORM.DIST(AND(AJ$6&gt;=$F142,AJ$6&lt;=$H142)*(AJ$6-$F142+1),$J142/2,$M142,TRUE)-_xlfn.NORM.DIST(AND(AJ$6&gt;=$F142,AJ$6&lt;=$H142)*(AI$6-$F142+1),$J142/2,$M142,TRUE))/(1-2*_xlfn.NORM.DIST(0,$J142/2,$M142,TRUE))*$D142+($K142="Steady Growth")*(AND(AJ$6&gt;=$F142,AJ$6&lt;=$H142)*((AJ$6-$F142+1)/($J142*($J142+1)/2)*$D142))+($K142="custom")*CustCF!AD142</f>
        <v>0</v>
      </c>
      <c r="AK142" s="95">
        <f>($K142="Bell Curve")*(_xlfn.NORM.DIST(AND(AK$6&gt;=$F142,AK$6&lt;=$H142)*(AK$6-$F142+1),$J142/2,$M142,TRUE)-_xlfn.NORM.DIST(AND(AK$6&gt;=$F142,AK$6&lt;=$H142)*(AJ$6-$F142+1),$J142/2,$M142,TRUE))/(1-2*_xlfn.NORM.DIST(0,$J142/2,$M142,TRUE))*$D142+($K142="Steady Growth")*(AND(AK$6&gt;=$F142,AK$6&lt;=$H142)*((AK$6-$F142+1)/($J142*($J142+1)/2)*$D142))+($K142="custom")*CustCF!AE142</f>
        <v>0</v>
      </c>
      <c r="AL142" s="95">
        <f>($K142="Bell Curve")*(_xlfn.NORM.DIST(AND(AL$6&gt;=$F142,AL$6&lt;=$H142)*(AL$6-$F142+1),$J142/2,$M142,TRUE)-_xlfn.NORM.DIST(AND(AL$6&gt;=$F142,AL$6&lt;=$H142)*(AK$6-$F142+1),$J142/2,$M142,TRUE))/(1-2*_xlfn.NORM.DIST(0,$J142/2,$M142,TRUE))*$D142+($K142="Steady Growth")*(AND(AL$6&gt;=$F142,AL$6&lt;=$H142)*((AL$6-$F142+1)/($J142*($J142+1)/2)*$D142))+($K142="custom")*CustCF!AF142</f>
        <v>0</v>
      </c>
      <c r="AM142" s="95">
        <f>($K142="Bell Curve")*(_xlfn.NORM.DIST(AND(AM$6&gt;=$F142,AM$6&lt;=$H142)*(AM$6-$F142+1),$J142/2,$M142,TRUE)-_xlfn.NORM.DIST(AND(AM$6&gt;=$F142,AM$6&lt;=$H142)*(AL$6-$F142+1),$J142/2,$M142,TRUE))/(1-2*_xlfn.NORM.DIST(0,$J142/2,$M142,TRUE))*$D142+($K142="Steady Growth")*(AND(AM$6&gt;=$F142,AM$6&lt;=$H142)*((AM$6-$F142+1)/($J142*($J142+1)/2)*$D142))+($K142="custom")*CustCF!AG142</f>
        <v>0</v>
      </c>
      <c r="AN142" s="95">
        <f>($K142="Bell Curve")*(_xlfn.NORM.DIST(AND(AN$6&gt;=$F142,AN$6&lt;=$H142)*(AN$6-$F142+1),$J142/2,$M142,TRUE)-_xlfn.NORM.DIST(AND(AN$6&gt;=$F142,AN$6&lt;=$H142)*(AM$6-$F142+1),$J142/2,$M142,TRUE))/(1-2*_xlfn.NORM.DIST(0,$J142/2,$M142,TRUE))*$D142+($K142="Steady Growth")*(AND(AN$6&gt;=$F142,AN$6&lt;=$H142)*((AN$6-$F142+1)/($J142*($J142+1)/2)*$D142))+($K142="custom")*CustCF!AH142</f>
        <v>0</v>
      </c>
      <c r="AO142" s="95">
        <f>($K142="Bell Curve")*(_xlfn.NORM.DIST(AND(AO$6&gt;=$F142,AO$6&lt;=$H142)*(AO$6-$F142+1),$J142/2,$M142,TRUE)-_xlfn.NORM.DIST(AND(AO$6&gt;=$F142,AO$6&lt;=$H142)*(AN$6-$F142+1),$J142/2,$M142,TRUE))/(1-2*_xlfn.NORM.DIST(0,$J142/2,$M142,TRUE))*$D142+($K142="Steady Growth")*(AND(AO$6&gt;=$F142,AO$6&lt;=$H142)*((AO$6-$F142+1)/($J142*($J142+1)/2)*$D142))+($K142="custom")*CustCF!AI142</f>
        <v>0</v>
      </c>
      <c r="AP142" s="95">
        <f>($K142="Bell Curve")*(_xlfn.NORM.DIST(AND(AP$6&gt;=$F142,AP$6&lt;=$H142)*(AP$6-$F142+1),$J142/2,$M142,TRUE)-_xlfn.NORM.DIST(AND(AP$6&gt;=$F142,AP$6&lt;=$H142)*(AO$6-$F142+1),$J142/2,$M142,TRUE))/(1-2*_xlfn.NORM.DIST(0,$J142/2,$M142,TRUE))*$D142+($K142="Steady Growth")*(AND(AP$6&gt;=$F142,AP$6&lt;=$H142)*((AP$6-$F142+1)/($J142*($J142+1)/2)*$D142))+($K142="custom")*CustCF!AJ142</f>
        <v>0</v>
      </c>
      <c r="AQ142" s="95">
        <f>($K142="Bell Curve")*(_xlfn.NORM.DIST(AND(AQ$6&gt;=$F142,AQ$6&lt;=$H142)*(AQ$6-$F142+1),$J142/2,$M142,TRUE)-_xlfn.NORM.DIST(AND(AQ$6&gt;=$F142,AQ$6&lt;=$H142)*(AP$6-$F142+1),$J142/2,$M142,TRUE))/(1-2*_xlfn.NORM.DIST(0,$J142/2,$M142,TRUE))*$D142+($K142="Steady Growth")*(AND(AQ$6&gt;=$F142,AQ$6&lt;=$H142)*((AQ$6-$F142+1)/($J142*($J142+1)/2)*$D142))+($K142="custom")*CustCF!AK142</f>
        <v>0</v>
      </c>
      <c r="AR142" s="95">
        <f>($K142="Bell Curve")*(_xlfn.NORM.DIST(AND(AR$6&gt;=$F142,AR$6&lt;=$H142)*(AR$6-$F142+1),$J142/2,$M142,TRUE)-_xlfn.NORM.DIST(AND(AR$6&gt;=$F142,AR$6&lt;=$H142)*(AQ$6-$F142+1),$J142/2,$M142,TRUE))/(1-2*_xlfn.NORM.DIST(0,$J142/2,$M142,TRUE))*$D142+($K142="Steady Growth")*(AND(AR$6&gt;=$F142,AR$6&lt;=$H142)*((AR$6-$F142+1)/($J142*($J142+1)/2)*$D142))+($K142="custom")*CustCF!AL142</f>
        <v>0</v>
      </c>
      <c r="AS142" s="95">
        <f>($K142="Bell Curve")*(_xlfn.NORM.DIST(AND(AS$6&gt;=$F142,AS$6&lt;=$H142)*(AS$6-$F142+1),$J142/2,$M142,TRUE)-_xlfn.NORM.DIST(AND(AS$6&gt;=$F142,AS$6&lt;=$H142)*(AR$6-$F142+1),$J142/2,$M142,TRUE))/(1-2*_xlfn.NORM.DIST(0,$J142/2,$M142,TRUE))*$D142+($K142="Steady Growth")*(AND(AS$6&gt;=$F142,AS$6&lt;=$H142)*((AS$6-$F142+1)/($J142*($J142+1)/2)*$D142))+($K142="custom")*CustCF!AM142</f>
        <v>0</v>
      </c>
      <c r="AT142" s="95">
        <f>($K142="Bell Curve")*(_xlfn.NORM.DIST(AND(AT$6&gt;=$F142,AT$6&lt;=$H142)*(AT$6-$F142+1),$J142/2,$M142,TRUE)-_xlfn.NORM.DIST(AND(AT$6&gt;=$F142,AT$6&lt;=$H142)*(AS$6-$F142+1),$J142/2,$M142,TRUE))/(1-2*_xlfn.NORM.DIST(0,$J142/2,$M142,TRUE))*$D142+($K142="Steady Growth")*(AND(AT$6&gt;=$F142,AT$6&lt;=$H142)*((AT$6-$F142+1)/($J142*($J142+1)/2)*$D142))+($K142="custom")*CustCF!AN142</f>
        <v>0</v>
      </c>
      <c r="AU142" s="95">
        <f>($K142="Bell Curve")*(_xlfn.NORM.DIST(AND(AU$6&gt;=$F142,AU$6&lt;=$H142)*(AU$6-$F142+1),$J142/2,$M142,TRUE)-_xlfn.NORM.DIST(AND(AU$6&gt;=$F142,AU$6&lt;=$H142)*(AT$6-$F142+1),$J142/2,$M142,TRUE))/(1-2*_xlfn.NORM.DIST(0,$J142/2,$M142,TRUE))*$D142+($K142="Steady Growth")*(AND(AU$6&gt;=$F142,AU$6&lt;=$H142)*((AU$6-$F142+1)/($J142*($J142+1)/2)*$D142))+($K142="custom")*CustCF!AO142</f>
        <v>0</v>
      </c>
      <c r="AV142" s="95">
        <f>($K142="Bell Curve")*(_xlfn.NORM.DIST(AND(AV$6&gt;=$F142,AV$6&lt;=$H142)*(AV$6-$F142+1),$J142/2,$M142,TRUE)-_xlfn.NORM.DIST(AND(AV$6&gt;=$F142,AV$6&lt;=$H142)*(AU$6-$F142+1),$J142/2,$M142,TRUE))/(1-2*_xlfn.NORM.DIST(0,$J142/2,$M142,TRUE))*$D142+($K142="Steady Growth")*(AND(AV$6&gt;=$F142,AV$6&lt;=$H142)*((AV$6-$F142+1)/($J142*($J142+1)/2)*$D142))+($K142="custom")*CustCF!AP142</f>
        <v>0</v>
      </c>
      <c r="AW142" s="95">
        <f>($K142="Bell Curve")*(_xlfn.NORM.DIST(AND(AW$6&gt;=$F142,AW$6&lt;=$H142)*(AW$6-$F142+1),$J142/2,$M142,TRUE)-_xlfn.NORM.DIST(AND(AW$6&gt;=$F142,AW$6&lt;=$H142)*(AV$6-$F142+1),$J142/2,$M142,TRUE))/(1-2*_xlfn.NORM.DIST(0,$J142/2,$M142,TRUE))*$D142+($K142="Steady Growth")*(AND(AW$6&gt;=$F142,AW$6&lt;=$H142)*((AW$6-$F142+1)/($J142*($J142+1)/2)*$D142))+($K142="custom")*CustCF!AQ142</f>
        <v>0</v>
      </c>
      <c r="AX142" s="95">
        <f>($K142="Bell Curve")*(_xlfn.NORM.DIST(AND(AX$6&gt;=$F142,AX$6&lt;=$H142)*(AX$6-$F142+1),$J142/2,$M142,TRUE)-_xlfn.NORM.DIST(AND(AX$6&gt;=$F142,AX$6&lt;=$H142)*(AW$6-$F142+1),$J142/2,$M142,TRUE))/(1-2*_xlfn.NORM.DIST(0,$J142/2,$M142,TRUE))*$D142+($K142="Steady Growth")*(AND(AX$6&gt;=$F142,AX$6&lt;=$H142)*((AX$6-$F142+1)/($J142*($J142+1)/2)*$D142))+($K142="custom")*CustCF!AR142</f>
        <v>0</v>
      </c>
      <c r="AY142" s="95">
        <f>($K142="Bell Curve")*(_xlfn.NORM.DIST(AND(AY$6&gt;=$F142,AY$6&lt;=$H142)*(AY$6-$F142+1),$J142/2,$M142,TRUE)-_xlfn.NORM.DIST(AND(AY$6&gt;=$F142,AY$6&lt;=$H142)*(AX$6-$F142+1),$J142/2,$M142,TRUE))/(1-2*_xlfn.NORM.DIST(0,$J142/2,$M142,TRUE))*$D142+($K142="Steady Growth")*(AND(AY$6&gt;=$F142,AY$6&lt;=$H142)*((AY$6-$F142+1)/($J142*($J142+1)/2)*$D142))+($K142="custom")*CustCF!AS142</f>
        <v>0</v>
      </c>
      <c r="AZ142" s="95">
        <f>($K142="Bell Curve")*(_xlfn.NORM.DIST(AND(AZ$6&gt;=$F142,AZ$6&lt;=$H142)*(AZ$6-$F142+1),$J142/2,$M142,TRUE)-_xlfn.NORM.DIST(AND(AZ$6&gt;=$F142,AZ$6&lt;=$H142)*(AY$6-$F142+1),$J142/2,$M142,TRUE))/(1-2*_xlfn.NORM.DIST(0,$J142/2,$M142,TRUE))*$D142+($K142="Steady Growth")*(AND(AZ$6&gt;=$F142,AZ$6&lt;=$H142)*((AZ$6-$F142+1)/($J142*($J142+1)/2)*$D142))+($K142="custom")*CustCF!AT142</f>
        <v>0</v>
      </c>
      <c r="BA142" s="95">
        <f>($K142="Bell Curve")*(_xlfn.NORM.DIST(AND(BA$6&gt;=$F142,BA$6&lt;=$H142)*(BA$6-$F142+1),$J142/2,$M142,TRUE)-_xlfn.NORM.DIST(AND(BA$6&gt;=$F142,BA$6&lt;=$H142)*(AZ$6-$F142+1),$J142/2,$M142,TRUE))/(1-2*_xlfn.NORM.DIST(0,$J142/2,$M142,TRUE))*$D142+($K142="Steady Growth")*(AND(BA$6&gt;=$F142,BA$6&lt;=$H142)*((BA$6-$F142+1)/($J142*($J142+1)/2)*$D142))+($K142="custom")*CustCF!AU142</f>
        <v>0</v>
      </c>
      <c r="BB142" s="95">
        <f>($K142="Bell Curve")*(_xlfn.NORM.DIST(AND(BB$6&gt;=$F142,BB$6&lt;=$H142)*(BB$6-$F142+1),$J142/2,$M142,TRUE)-_xlfn.NORM.DIST(AND(BB$6&gt;=$F142,BB$6&lt;=$H142)*(BA$6-$F142+1),$J142/2,$M142,TRUE))/(1-2*_xlfn.NORM.DIST(0,$J142/2,$M142,TRUE))*$D142+($K142="Steady Growth")*(AND(BB$6&gt;=$F142,BB$6&lt;=$H142)*((BB$6-$F142+1)/($J142*($J142+1)/2)*$D142))+($K142="custom")*CustCF!AV142</f>
        <v>0</v>
      </c>
      <c r="BC142" s="95">
        <f>($K142="Bell Curve")*(_xlfn.NORM.DIST(AND(BC$6&gt;=$F142,BC$6&lt;=$H142)*(BC$6-$F142+1),$J142/2,$M142,TRUE)-_xlfn.NORM.DIST(AND(BC$6&gt;=$F142,BC$6&lt;=$H142)*(BB$6-$F142+1),$J142/2,$M142,TRUE))/(1-2*_xlfn.NORM.DIST(0,$J142/2,$M142,TRUE))*$D142+($K142="Steady Growth")*(AND(BC$6&gt;=$F142,BC$6&lt;=$H142)*((BC$6-$F142+1)/($J142*($J142+1)/2)*$D142))+($K142="custom")*CustCF!AW142</f>
        <v>0</v>
      </c>
      <c r="BD142" s="95">
        <f>($K142="Bell Curve")*(_xlfn.NORM.DIST(AND(BD$6&gt;=$F142,BD$6&lt;=$H142)*(BD$6-$F142+1),$J142/2,$M142,TRUE)-_xlfn.NORM.DIST(AND(BD$6&gt;=$F142,BD$6&lt;=$H142)*(BC$6-$F142+1),$J142/2,$M142,TRUE))/(1-2*_xlfn.NORM.DIST(0,$J142/2,$M142,TRUE))*$D142+($K142="Steady Growth")*(AND(BD$6&gt;=$F142,BD$6&lt;=$H142)*((BD$6-$F142+1)/($J142*($J142+1)/2)*$D142))+($K142="custom")*CustCF!AX142</f>
        <v>0</v>
      </c>
      <c r="BE142" s="95">
        <f>($K142="Bell Curve")*(_xlfn.NORM.DIST(AND(BE$6&gt;=$F142,BE$6&lt;=$H142)*(BE$6-$F142+1),$J142/2,$M142,TRUE)-_xlfn.NORM.DIST(AND(BE$6&gt;=$F142,BE$6&lt;=$H142)*(BD$6-$F142+1),$J142/2,$M142,TRUE))/(1-2*_xlfn.NORM.DIST(0,$J142/2,$M142,TRUE))*$D142+($K142="Steady Growth")*(AND(BE$6&gt;=$F142,BE$6&lt;=$H142)*((BE$6-$F142+1)/($J142*($J142+1)/2)*$D142))+($K142="custom")*CustCF!AY142</f>
        <v>0</v>
      </c>
      <c r="BF142" s="95">
        <f>($K142="Bell Curve")*(_xlfn.NORM.DIST(AND(BF$6&gt;=$F142,BF$6&lt;=$H142)*(BF$6-$F142+1),$J142/2,$M142,TRUE)-_xlfn.NORM.DIST(AND(BF$6&gt;=$F142,BF$6&lt;=$H142)*(BE$6-$F142+1),$J142/2,$M142,TRUE))/(1-2*_xlfn.NORM.DIST(0,$J142/2,$M142,TRUE))*$D142+($K142="Steady Growth")*(AND(BF$6&gt;=$F142,BF$6&lt;=$H142)*((BF$6-$F142+1)/($J142*($J142+1)/2)*$D142))+($K142="custom")*CustCF!AZ142</f>
        <v>0</v>
      </c>
      <c r="BG142" s="95">
        <f>($K142="Bell Curve")*(_xlfn.NORM.DIST(AND(BG$6&gt;=$F142,BG$6&lt;=$H142)*(BG$6-$F142+1),$J142/2,$M142,TRUE)-_xlfn.NORM.DIST(AND(BG$6&gt;=$F142,BG$6&lt;=$H142)*(BF$6-$F142+1),$J142/2,$M142,TRUE))/(1-2*_xlfn.NORM.DIST(0,$J142/2,$M142,TRUE))*$D142+($K142="Steady Growth")*(AND(BG$6&gt;=$F142,BG$6&lt;=$H142)*((BG$6-$F142+1)/($J142*($J142+1)/2)*$D142))+($K142="custom")*CustCF!BA142</f>
        <v>0</v>
      </c>
      <c r="BH142" s="95">
        <f>($K142="Bell Curve")*(_xlfn.NORM.DIST(AND(BH$6&gt;=$F142,BH$6&lt;=$H142)*(BH$6-$F142+1),$J142/2,$M142,TRUE)-_xlfn.NORM.DIST(AND(BH$6&gt;=$F142,BH$6&lt;=$H142)*(BG$6-$F142+1),$J142/2,$M142,TRUE))/(1-2*_xlfn.NORM.DIST(0,$J142/2,$M142,TRUE))*$D142+($K142="Steady Growth")*(AND(BH$6&gt;=$F142,BH$6&lt;=$H142)*((BH$6-$F142+1)/($J142*($J142+1)/2)*$D142))+($K142="custom")*CustCF!BB142</f>
        <v>0</v>
      </c>
      <c r="BI142" s="95">
        <f>($K142="Bell Curve")*(_xlfn.NORM.DIST(AND(BI$6&gt;=$F142,BI$6&lt;=$H142)*(BI$6-$F142+1),$J142/2,$M142,TRUE)-_xlfn.NORM.DIST(AND(BI$6&gt;=$F142,BI$6&lt;=$H142)*(BH$6-$F142+1),$J142/2,$M142,TRUE))/(1-2*_xlfn.NORM.DIST(0,$J142/2,$M142,TRUE))*$D142+($K142="Steady Growth")*(AND(BI$6&gt;=$F142,BI$6&lt;=$H142)*((BI$6-$F142+1)/($J142*($J142+1)/2)*$D142))+($K142="custom")*CustCF!BC142</f>
        <v>0</v>
      </c>
      <c r="BJ142" s="95">
        <f>($K142="Bell Curve")*(_xlfn.NORM.DIST(AND(BJ$6&gt;=$F142,BJ$6&lt;=$H142)*(BJ$6-$F142+1),$J142/2,$M142,TRUE)-_xlfn.NORM.DIST(AND(BJ$6&gt;=$F142,BJ$6&lt;=$H142)*(BI$6-$F142+1),$J142/2,$M142,TRUE))/(1-2*_xlfn.NORM.DIST(0,$J142/2,$M142,TRUE))*$D142+($K142="Steady Growth")*(AND(BJ$6&gt;=$F142,BJ$6&lt;=$H142)*((BJ$6-$F142+1)/($J142*($J142+1)/2)*$D142))+($K142="custom")*CustCF!BD142</f>
        <v>0</v>
      </c>
      <c r="BK142" s="95">
        <f>($K142="Bell Curve")*(_xlfn.NORM.DIST(AND(BK$6&gt;=$F142,BK$6&lt;=$H142)*(BK$6-$F142+1),$J142/2,$M142,TRUE)-_xlfn.NORM.DIST(AND(BK$6&gt;=$F142,BK$6&lt;=$H142)*(BJ$6-$F142+1),$J142/2,$M142,TRUE))/(1-2*_xlfn.NORM.DIST(0,$J142/2,$M142,TRUE))*$D142+($K142="Steady Growth")*(AND(BK$6&gt;=$F142,BK$6&lt;=$H142)*((BK$6-$F142+1)/($J142*($J142+1)/2)*$D142))+($K142="custom")*CustCF!BE142</f>
        <v>0</v>
      </c>
      <c r="BL142" s="95">
        <f>($K142="Bell Curve")*(_xlfn.NORM.DIST(AND(BL$6&gt;=$F142,BL$6&lt;=$H142)*(BL$6-$F142+1),$J142/2,$M142,TRUE)-_xlfn.NORM.DIST(AND(BL$6&gt;=$F142,BL$6&lt;=$H142)*(BK$6-$F142+1),$J142/2,$M142,TRUE))/(1-2*_xlfn.NORM.DIST(0,$J142/2,$M142,TRUE))*$D142+($K142="Steady Growth")*(AND(BL$6&gt;=$F142,BL$6&lt;=$H142)*((BL$6-$F142+1)/($J142*($J142+1)/2)*$D142))+($K142="custom")*CustCF!BF142</f>
        <v>0</v>
      </c>
      <c r="BM142" s="95">
        <f>($K142="Bell Curve")*(_xlfn.NORM.DIST(AND(BM$6&gt;=$F142,BM$6&lt;=$H142)*(BM$6-$F142+1),$J142/2,$M142,TRUE)-_xlfn.NORM.DIST(AND(BM$6&gt;=$F142,BM$6&lt;=$H142)*(BL$6-$F142+1),$J142/2,$M142,TRUE))/(1-2*_xlfn.NORM.DIST(0,$J142/2,$M142,TRUE))*$D142+($K142="Steady Growth")*(AND(BM$6&gt;=$F142,BM$6&lt;=$H142)*((BM$6-$F142+1)/($J142*($J142+1)/2)*$D142))+($K142="custom")*CustCF!BG142</f>
        <v>0</v>
      </c>
      <c r="BN142" s="95">
        <f>($K142="Bell Curve")*(_xlfn.NORM.DIST(AND(BN$6&gt;=$F142,BN$6&lt;=$H142)*(BN$6-$F142+1),$J142/2,$M142,TRUE)-_xlfn.NORM.DIST(AND(BN$6&gt;=$F142,BN$6&lt;=$H142)*(BM$6-$F142+1),$J142/2,$M142,TRUE))/(1-2*_xlfn.NORM.DIST(0,$J142/2,$M142,TRUE))*$D142+($K142="Steady Growth")*(AND(BN$6&gt;=$F142,BN$6&lt;=$H142)*((BN$6-$F142+1)/($J142*($J142+1)/2)*$D142))+($K142="custom")*CustCF!BH142</f>
        <v>0</v>
      </c>
      <c r="BO142" s="95">
        <f>($K142="Bell Curve")*(_xlfn.NORM.DIST(AND(BO$6&gt;=$F142,BO$6&lt;=$H142)*(BO$6-$F142+1),$J142/2,$M142,TRUE)-_xlfn.NORM.DIST(AND(BO$6&gt;=$F142,BO$6&lt;=$H142)*(BN$6-$F142+1),$J142/2,$M142,TRUE))/(1-2*_xlfn.NORM.DIST(0,$J142/2,$M142,TRUE))*$D142+($K142="Steady Growth")*(AND(BO$6&gt;=$F142,BO$6&lt;=$H142)*((BO$6-$F142+1)/($J142*($J142+1)/2)*$D142))+($K142="custom")*CustCF!BI142</f>
        <v>0</v>
      </c>
      <c r="BP142" s="95">
        <f>($K142="Bell Curve")*(_xlfn.NORM.DIST(AND(BP$6&gt;=$F142,BP$6&lt;=$H142)*(BP$6-$F142+1),$J142/2,$M142,TRUE)-_xlfn.NORM.DIST(AND(BP$6&gt;=$F142,BP$6&lt;=$H142)*(BO$6-$F142+1),$J142/2,$M142,TRUE))/(1-2*_xlfn.NORM.DIST(0,$J142/2,$M142,TRUE))*$D142+($K142="Steady Growth")*(AND(BP$6&gt;=$F142,BP$6&lt;=$H142)*((BP$6-$F142+1)/($J142*($J142+1)/2)*$D142))+($K142="custom")*CustCF!BJ142</f>
        <v>0</v>
      </c>
      <c r="BQ142" s="95">
        <f>($K142="Bell Curve")*(_xlfn.NORM.DIST(AND(BQ$6&gt;=$F142,BQ$6&lt;=$H142)*(BQ$6-$F142+1),$J142/2,$M142,TRUE)-_xlfn.NORM.DIST(AND(BQ$6&gt;=$F142,BQ$6&lt;=$H142)*(BP$6-$F142+1),$J142/2,$M142,TRUE))/(1-2*_xlfn.NORM.DIST(0,$J142/2,$M142,TRUE))*$D142+($K142="Steady Growth")*(AND(BQ$6&gt;=$F142,BQ$6&lt;=$H142)*((BQ$6-$F142+1)/($J142*($J142+1)/2)*$D142))+($K142="custom")*CustCF!BK142</f>
        <v>0</v>
      </c>
      <c r="BR142" s="95">
        <f>($K142="Bell Curve")*(_xlfn.NORM.DIST(AND(BR$6&gt;=$F142,BR$6&lt;=$H142)*(BR$6-$F142+1),$J142/2,$M142,TRUE)-_xlfn.NORM.DIST(AND(BR$6&gt;=$F142,BR$6&lt;=$H142)*(BQ$6-$F142+1),$J142/2,$M142,TRUE))/(1-2*_xlfn.NORM.DIST(0,$J142/2,$M142,TRUE))*$D142+($K142="Steady Growth")*(AND(BR$6&gt;=$F142,BR$6&lt;=$H142)*((BR$6-$F142+1)/($J142*($J142+1)/2)*$D142))+($K142="custom")*CustCF!BL142</f>
        <v>0</v>
      </c>
      <c r="BS142" s="95">
        <f>($K142="Bell Curve")*(_xlfn.NORM.DIST(AND(BS$6&gt;=$F142,BS$6&lt;=$H142)*(BS$6-$F142+1),$J142/2,$M142,TRUE)-_xlfn.NORM.DIST(AND(BS$6&gt;=$F142,BS$6&lt;=$H142)*(BR$6-$F142+1),$J142/2,$M142,TRUE))/(1-2*_xlfn.NORM.DIST(0,$J142/2,$M142,TRUE))*$D142+($K142="Steady Growth")*(AND(BS$6&gt;=$F142,BS$6&lt;=$H142)*((BS$6-$F142+1)/($J142*($J142+1)/2)*$D142))+($K142="custom")*CustCF!BM142</f>
        <v>0</v>
      </c>
      <c r="BT142" s="95">
        <f>($K142="Bell Curve")*(_xlfn.NORM.DIST(AND(BT$6&gt;=$F142,BT$6&lt;=$H142)*(BT$6-$F142+1),$J142/2,$M142,TRUE)-_xlfn.NORM.DIST(AND(BT$6&gt;=$F142,BT$6&lt;=$H142)*(BS$6-$F142+1),$J142/2,$M142,TRUE))/(1-2*_xlfn.NORM.DIST(0,$J142/2,$M142,TRUE))*$D142+($K142="Steady Growth")*(AND(BT$6&gt;=$F142,BT$6&lt;=$H142)*((BT$6-$F142+1)/($J142*($J142+1)/2)*$D142))+($K142="custom")*CustCF!BN142</f>
        <v>0</v>
      </c>
      <c r="BU142" s="95">
        <f>($K142="Bell Curve")*(_xlfn.NORM.DIST(AND(BU$6&gt;=$F142,BU$6&lt;=$H142)*(BU$6-$F142+1),$J142/2,$M142,TRUE)-_xlfn.NORM.DIST(AND(BU$6&gt;=$F142,BU$6&lt;=$H142)*(BT$6-$F142+1),$J142/2,$M142,TRUE))/(1-2*_xlfn.NORM.DIST(0,$J142/2,$M142,TRUE))*$D142+($K142="Steady Growth")*(AND(BU$6&gt;=$F142,BU$6&lt;=$H142)*((BU$6-$F142+1)/($J142*($J142+1)/2)*$D142))+($K142="custom")*CustCF!BO142</f>
        <v>0</v>
      </c>
      <c r="BV142" s="95">
        <f>($K142="Bell Curve")*(_xlfn.NORM.DIST(AND(BV$6&gt;=$F142,BV$6&lt;=$H142)*(BV$6-$F142+1),$J142/2,$M142,TRUE)-_xlfn.NORM.DIST(AND(BV$6&gt;=$F142,BV$6&lt;=$H142)*(BU$6-$F142+1),$J142/2,$M142,TRUE))/(1-2*_xlfn.NORM.DIST(0,$J142/2,$M142,TRUE))*$D142+($K142="Steady Growth")*(AND(BV$6&gt;=$F142,BV$6&lt;=$H142)*((BV$6-$F142+1)/($J142*($J142+1)/2)*$D142))+($K142="custom")*CustCF!BP142</f>
        <v>0</v>
      </c>
      <c r="BW142" s="95">
        <f>($K142="Bell Curve")*(_xlfn.NORM.DIST(AND(BW$6&gt;=$F142,BW$6&lt;=$H142)*(BW$6-$F142+1),$J142/2,$M142,TRUE)-_xlfn.NORM.DIST(AND(BW$6&gt;=$F142,BW$6&lt;=$H142)*(BV$6-$F142+1),$J142/2,$M142,TRUE))/(1-2*_xlfn.NORM.DIST(0,$J142/2,$M142,TRUE))*$D142+($K142="Steady Growth")*(AND(BW$6&gt;=$F142,BW$6&lt;=$H142)*((BW$6-$F142+1)/($J142*($J142+1)/2)*$D142))+($K142="custom")*CustCF!BQ142</f>
        <v>0</v>
      </c>
      <c r="BX142" s="95">
        <f>($K142="Bell Curve")*(_xlfn.NORM.DIST(AND(BX$6&gt;=$F142,BX$6&lt;=$H142)*(BX$6-$F142+1),$J142/2,$M142,TRUE)-_xlfn.NORM.DIST(AND(BX$6&gt;=$F142,BX$6&lt;=$H142)*(BW$6-$F142+1),$J142/2,$M142,TRUE))/(1-2*_xlfn.NORM.DIST(0,$J142/2,$M142,TRUE))*$D142+($K142="Steady Growth")*(AND(BX$6&gt;=$F142,BX$6&lt;=$H142)*((BX$6-$F142+1)/($J142*($J142+1)/2)*$D142))+($K142="custom")*CustCF!BR142</f>
        <v>0</v>
      </c>
      <c r="BY142" s="95">
        <f>($K142="Bell Curve")*(_xlfn.NORM.DIST(AND(BY$6&gt;=$F142,BY$6&lt;=$H142)*(BY$6-$F142+1),$J142/2,$M142,TRUE)-_xlfn.NORM.DIST(AND(BY$6&gt;=$F142,BY$6&lt;=$H142)*(BX$6-$F142+1),$J142/2,$M142,TRUE))/(1-2*_xlfn.NORM.DIST(0,$J142/2,$M142,TRUE))*$D142+($K142="Steady Growth")*(AND(BY$6&gt;=$F142,BY$6&lt;=$H142)*((BY$6-$F142+1)/($J142*($J142+1)/2)*$D142))+($K142="custom")*CustCF!BS142</f>
        <v>0</v>
      </c>
      <c r="BZ142" s="95">
        <f>($K142="Bell Curve")*(_xlfn.NORM.DIST(AND(BZ$6&gt;=$F142,BZ$6&lt;=$H142)*(BZ$6-$F142+1),$J142/2,$M142,TRUE)-_xlfn.NORM.DIST(AND(BZ$6&gt;=$F142,BZ$6&lt;=$H142)*(BY$6-$F142+1),$J142/2,$M142,TRUE))/(1-2*_xlfn.NORM.DIST(0,$J142/2,$M142,TRUE))*$D142+($K142="Steady Growth")*(AND(BZ$6&gt;=$F142,BZ$6&lt;=$H142)*((BZ$6-$F142+1)/($J142*($J142+1)/2)*$D142))+($K142="custom")*CustCF!BT142</f>
        <v>0</v>
      </c>
      <c r="CA142" s="95">
        <f>($K142="Bell Curve")*(_xlfn.NORM.DIST(AND(CA$6&gt;=$F142,CA$6&lt;=$H142)*(CA$6-$F142+1),$J142/2,$M142,TRUE)-_xlfn.NORM.DIST(AND(CA$6&gt;=$F142,CA$6&lt;=$H142)*(BZ$6-$F142+1),$J142/2,$M142,TRUE))/(1-2*_xlfn.NORM.DIST(0,$J142/2,$M142,TRUE))*$D142+($K142="Steady Growth")*(AND(CA$6&gt;=$F142,CA$6&lt;=$H142)*((CA$6-$F142+1)/($J142*($J142+1)/2)*$D142))+($K142="custom")*CustCF!BU142</f>
        <v>0</v>
      </c>
      <c r="CB142" s="95">
        <f>($K142="Bell Curve")*(_xlfn.NORM.DIST(AND(CB$6&gt;=$F142,CB$6&lt;=$H142)*(CB$6-$F142+1),$J142/2,$M142,TRUE)-_xlfn.NORM.DIST(AND(CB$6&gt;=$F142,CB$6&lt;=$H142)*(CA$6-$F142+1),$J142/2,$M142,TRUE))/(1-2*_xlfn.NORM.DIST(0,$J142/2,$M142,TRUE))*$D142+($K142="Steady Growth")*(AND(CB$6&gt;=$F142,CB$6&lt;=$H142)*((CB$6-$F142+1)/($J142*($J142+1)/2)*$D142))+($K142="custom")*CustCF!BV142</f>
        <v>0</v>
      </c>
      <c r="CC142" s="95">
        <f>($K142="Bell Curve")*(_xlfn.NORM.DIST(AND(CC$6&gt;=$F142,CC$6&lt;=$H142)*(CC$6-$F142+1),$J142/2,$M142,TRUE)-_xlfn.NORM.DIST(AND(CC$6&gt;=$F142,CC$6&lt;=$H142)*(CB$6-$F142+1),$J142/2,$M142,TRUE))/(1-2*_xlfn.NORM.DIST(0,$J142/2,$M142,TRUE))*$D142+($K142="Steady Growth")*(AND(CC$6&gt;=$F142,CC$6&lt;=$H142)*((CC$6-$F142+1)/($J142*($J142+1)/2)*$D142))+($K142="custom")*CustCF!BW142</f>
        <v>0</v>
      </c>
      <c r="CD142" s="95">
        <f>($K142="Bell Curve")*(_xlfn.NORM.DIST(AND(CD$6&gt;=$F142,CD$6&lt;=$H142)*(CD$6-$F142+1),$J142/2,$M142,TRUE)-_xlfn.NORM.DIST(AND(CD$6&gt;=$F142,CD$6&lt;=$H142)*(CC$6-$F142+1),$J142/2,$M142,TRUE))/(1-2*_xlfn.NORM.DIST(0,$J142/2,$M142,TRUE))*$D142+($K142="Steady Growth")*(AND(CD$6&gt;=$F142,CD$6&lt;=$H142)*((CD$6-$F142+1)/($J142*($J142+1)/2)*$D142))+($K142="custom")*CustCF!BX142</f>
        <v>0</v>
      </c>
      <c r="CE142" s="95">
        <f>($K142="Bell Curve")*(_xlfn.NORM.DIST(AND(CE$6&gt;=$F142,CE$6&lt;=$H142)*(CE$6-$F142+1),$J142/2,$M142,TRUE)-_xlfn.NORM.DIST(AND(CE$6&gt;=$F142,CE$6&lt;=$H142)*(CD$6-$F142+1),$J142/2,$M142,TRUE))/(1-2*_xlfn.NORM.DIST(0,$J142/2,$M142,TRUE))*$D142+($K142="Steady Growth")*(AND(CE$6&gt;=$F142,CE$6&lt;=$H142)*((CE$6-$F142+1)/($J142*($J142+1)/2)*$D142))+($K142="custom")*CustCF!BY142</f>
        <v>0</v>
      </c>
      <c r="CF142" s="95">
        <f>($K142="Bell Curve")*(_xlfn.NORM.DIST(AND(CF$6&gt;=$F142,CF$6&lt;=$H142)*(CF$6-$F142+1),$J142/2,$M142,TRUE)-_xlfn.NORM.DIST(AND(CF$6&gt;=$F142,CF$6&lt;=$H142)*(CE$6-$F142+1),$J142/2,$M142,TRUE))/(1-2*_xlfn.NORM.DIST(0,$J142/2,$M142,TRUE))*$D142+($K142="Steady Growth")*(AND(CF$6&gt;=$F142,CF$6&lt;=$H142)*((CF$6-$F142+1)/($J142*($J142+1)/2)*$D142))+($K142="custom")*CustCF!BZ142</f>
        <v>0</v>
      </c>
      <c r="CG142" s="95">
        <f>($K142="Bell Curve")*(_xlfn.NORM.DIST(AND(CG$6&gt;=$F142,CG$6&lt;=$H142)*(CG$6-$F142+1),$J142/2,$M142,TRUE)-_xlfn.NORM.DIST(AND(CG$6&gt;=$F142,CG$6&lt;=$H142)*(CF$6-$F142+1),$J142/2,$M142,TRUE))/(1-2*_xlfn.NORM.DIST(0,$J142/2,$M142,TRUE))*$D142+($K142="Steady Growth")*(AND(CG$6&gt;=$F142,CG$6&lt;=$H142)*((CG$6-$F142+1)/($J142*($J142+1)/2)*$D142))+($K142="custom")*CustCF!CA142</f>
        <v>0</v>
      </c>
      <c r="CH142" s="95">
        <f>($K142="Bell Curve")*(_xlfn.NORM.DIST(AND(CH$6&gt;=$F142,CH$6&lt;=$H142)*(CH$6-$F142+1),$J142/2,$M142,TRUE)-_xlfn.NORM.DIST(AND(CH$6&gt;=$F142,CH$6&lt;=$H142)*(CG$6-$F142+1),$J142/2,$M142,TRUE))/(1-2*_xlfn.NORM.DIST(0,$J142/2,$M142,TRUE))*$D142+($K142="Steady Growth")*(AND(CH$6&gt;=$F142,CH$6&lt;=$H142)*((CH$6-$F142+1)/($J142*($J142+1)/2)*$D142))+($K142="custom")*CustCF!CB142</f>
        <v>0</v>
      </c>
      <c r="CI142" s="95">
        <f>($K142="Bell Curve")*(_xlfn.NORM.DIST(AND(CI$6&gt;=$F142,CI$6&lt;=$H142)*(CI$6-$F142+1),$J142/2,$M142,TRUE)-_xlfn.NORM.DIST(AND(CI$6&gt;=$F142,CI$6&lt;=$H142)*(CH$6-$F142+1),$J142/2,$M142,TRUE))/(1-2*_xlfn.NORM.DIST(0,$J142/2,$M142,TRUE))*$D142+($K142="Steady Growth")*(AND(CI$6&gt;=$F142,CI$6&lt;=$H142)*((CI$6-$F142+1)/($J142*($J142+1)/2)*$D142))+($K142="custom")*CustCF!CC142</f>
        <v>0</v>
      </c>
      <c r="CJ142" s="95">
        <f>($K142="Bell Curve")*(_xlfn.NORM.DIST(AND(CJ$6&gt;=$F142,CJ$6&lt;=$H142)*(CJ$6-$F142+1),$J142/2,$M142,TRUE)-_xlfn.NORM.DIST(AND(CJ$6&gt;=$F142,CJ$6&lt;=$H142)*(CI$6-$F142+1),$J142/2,$M142,TRUE))/(1-2*_xlfn.NORM.DIST(0,$J142/2,$M142,TRUE))*$D142+($K142="Steady Growth")*(AND(CJ$6&gt;=$F142,CJ$6&lt;=$H142)*((CJ$6-$F142+1)/($J142*($J142+1)/2)*$D142))+($K142="custom")*CustCF!CD142</f>
        <v>0</v>
      </c>
      <c r="CK142" s="95">
        <f>($K142="Bell Curve")*(_xlfn.NORM.DIST(AND(CK$6&gt;=$F142,CK$6&lt;=$H142)*(CK$6-$F142+1),$J142/2,$M142,TRUE)-_xlfn.NORM.DIST(AND(CK$6&gt;=$F142,CK$6&lt;=$H142)*(CJ$6-$F142+1),$J142/2,$M142,TRUE))/(1-2*_xlfn.NORM.DIST(0,$J142/2,$M142,TRUE))*$D142+($K142="Steady Growth")*(AND(CK$6&gt;=$F142,CK$6&lt;=$H142)*((CK$6-$F142+1)/($J142*($J142+1)/2)*$D142))+($K142="custom")*CustCF!CE142</f>
        <v>0</v>
      </c>
      <c r="CL142" s="95">
        <f>($K142="Bell Curve")*(_xlfn.NORM.DIST(AND(CL$6&gt;=$F142,CL$6&lt;=$H142)*(CL$6-$F142+1),$J142/2,$M142,TRUE)-_xlfn.NORM.DIST(AND(CL$6&gt;=$F142,CL$6&lt;=$H142)*(CK$6-$F142+1),$J142/2,$M142,TRUE))/(1-2*_xlfn.NORM.DIST(0,$J142/2,$M142,TRUE))*$D142+($K142="Steady Growth")*(AND(CL$6&gt;=$F142,CL$6&lt;=$H142)*((CL$6-$F142+1)/($J142*($J142+1)/2)*$D142))+($K142="custom")*CustCF!CF142</f>
        <v>0</v>
      </c>
      <c r="CM142" s="95">
        <f>($K142="Bell Curve")*(_xlfn.NORM.DIST(AND(CM$6&gt;=$F142,CM$6&lt;=$H142)*(CM$6-$F142+1),$J142/2,$M142,TRUE)-_xlfn.NORM.DIST(AND(CM$6&gt;=$F142,CM$6&lt;=$H142)*(CL$6-$F142+1),$J142/2,$M142,TRUE))/(1-2*_xlfn.NORM.DIST(0,$J142/2,$M142,TRUE))*$D142+($K142="Steady Growth")*(AND(CM$6&gt;=$F142,CM$6&lt;=$H142)*((CM$6-$F142+1)/($J142*($J142+1)/2)*$D142))+($K142="custom")*CustCF!CG142</f>
        <v>0</v>
      </c>
      <c r="CN142" s="95">
        <f>($K142="Bell Curve")*(_xlfn.NORM.DIST(AND(CN$6&gt;=$F142,CN$6&lt;=$H142)*(CN$6-$F142+1),$J142/2,$M142,TRUE)-_xlfn.NORM.DIST(AND(CN$6&gt;=$F142,CN$6&lt;=$H142)*(CM$6-$F142+1),$J142/2,$M142,TRUE))/(1-2*_xlfn.NORM.DIST(0,$J142/2,$M142,TRUE))*$D142+($K142="Steady Growth")*(AND(CN$6&gt;=$F142,CN$6&lt;=$H142)*((CN$6-$F142+1)/($J142*($J142+1)/2)*$D142))+($K142="custom")*CustCF!CH142</f>
        <v>0</v>
      </c>
      <c r="CO142" s="95">
        <f>($K142="Bell Curve")*(_xlfn.NORM.DIST(AND(CO$6&gt;=$F142,CO$6&lt;=$H142)*(CO$6-$F142+1),$J142/2,$M142,TRUE)-_xlfn.NORM.DIST(AND(CO$6&gt;=$F142,CO$6&lt;=$H142)*(CN$6-$F142+1),$J142/2,$M142,TRUE))/(1-2*_xlfn.NORM.DIST(0,$J142/2,$M142,TRUE))*$D142+($K142="Steady Growth")*(AND(CO$6&gt;=$F142,CO$6&lt;=$H142)*((CO$6-$F142+1)/($J142*($J142+1)/2)*$D142))+($K142="custom")*CustCF!CI142</f>
        <v>0</v>
      </c>
      <c r="CP142" s="95">
        <f>($K142="Bell Curve")*(_xlfn.NORM.DIST(AND(CP$6&gt;=$F142,CP$6&lt;=$H142)*(CP$6-$F142+1),$J142/2,$M142,TRUE)-_xlfn.NORM.DIST(AND(CP$6&gt;=$F142,CP$6&lt;=$H142)*(CO$6-$F142+1),$J142/2,$M142,TRUE))/(1-2*_xlfn.NORM.DIST(0,$J142/2,$M142,TRUE))*$D142+($K142="Steady Growth")*(AND(CP$6&gt;=$F142,CP$6&lt;=$H142)*((CP$6-$F142+1)/($J142*($J142+1)/2)*$D142))+($K142="custom")*CustCF!CJ142</f>
        <v>0</v>
      </c>
      <c r="CQ142" s="95">
        <f>($K142="Bell Curve")*(_xlfn.NORM.DIST(AND(CQ$6&gt;=$F142,CQ$6&lt;=$H142)*(CQ$6-$F142+1),$J142/2,$M142,TRUE)-_xlfn.NORM.DIST(AND(CQ$6&gt;=$F142,CQ$6&lt;=$H142)*(CP$6-$F142+1),$J142/2,$M142,TRUE))/(1-2*_xlfn.NORM.DIST(0,$J142/2,$M142,TRUE))*$D142+($K142="Steady Growth")*(AND(CQ$6&gt;=$F142,CQ$6&lt;=$H142)*((CQ$6-$F142+1)/($J142*($J142+1)/2)*$D142))+($K142="custom")*CustCF!CK142</f>
        <v>0</v>
      </c>
      <c r="CR142" s="95">
        <f>($K142="Bell Curve")*(_xlfn.NORM.DIST(AND(CR$6&gt;=$F142,CR$6&lt;=$H142)*(CR$6-$F142+1),$J142/2,$M142,TRUE)-_xlfn.NORM.DIST(AND(CR$6&gt;=$F142,CR$6&lt;=$H142)*(CQ$6-$F142+1),$J142/2,$M142,TRUE))/(1-2*_xlfn.NORM.DIST(0,$J142/2,$M142,TRUE))*$D142+($K142="Steady Growth")*(AND(CR$6&gt;=$F142,CR$6&lt;=$H142)*((CR$6-$F142+1)/($J142*($J142+1)/2)*$D142))+($K142="custom")*CustCF!CL142</f>
        <v>0</v>
      </c>
      <c r="CS142" s="95">
        <f>($K142="Bell Curve")*(_xlfn.NORM.DIST(AND(CS$6&gt;=$F142,CS$6&lt;=$H142)*(CS$6-$F142+1),$J142/2,$M142,TRUE)-_xlfn.NORM.DIST(AND(CS$6&gt;=$F142,CS$6&lt;=$H142)*(CR$6-$F142+1),$J142/2,$M142,TRUE))/(1-2*_xlfn.NORM.DIST(0,$J142/2,$M142,TRUE))*$D142+($K142="Steady Growth")*(AND(CS$6&gt;=$F142,CS$6&lt;=$H142)*((CS$6-$F142+1)/($J142*($J142+1)/2)*$D142))+($K142="custom")*CustCF!CM142</f>
        <v>0</v>
      </c>
      <c r="CT142" s="95">
        <f>($K142="Bell Curve")*(_xlfn.NORM.DIST(AND(CT$6&gt;=$F142,CT$6&lt;=$H142)*(CT$6-$F142+1),$J142/2,$M142,TRUE)-_xlfn.NORM.DIST(AND(CT$6&gt;=$F142,CT$6&lt;=$H142)*(CS$6-$F142+1),$J142/2,$M142,TRUE))/(1-2*_xlfn.NORM.DIST(0,$J142/2,$M142,TRUE))*$D142+($K142="Steady Growth")*(AND(CT$6&gt;=$F142,CT$6&lt;=$H142)*((CT$6-$F142+1)/($J142*($J142+1)/2)*$D142))+($K142="custom")*CustCF!CN142</f>
        <v>0</v>
      </c>
      <c r="CU142" s="95">
        <f>($K142="Bell Curve")*(_xlfn.NORM.DIST(AND(CU$6&gt;=$F142,CU$6&lt;=$H142)*(CU$6-$F142+1),$J142/2,$M142,TRUE)-_xlfn.NORM.DIST(AND(CU$6&gt;=$F142,CU$6&lt;=$H142)*(CT$6-$F142+1),$J142/2,$M142,TRUE))/(1-2*_xlfn.NORM.DIST(0,$J142/2,$M142,TRUE))*$D142+($K142="Steady Growth")*(AND(CU$6&gt;=$F142,CU$6&lt;=$H142)*((CU$6-$F142+1)/($J142*($J142+1)/2)*$D142))+($K142="custom")*CustCF!CO142</f>
        <v>0</v>
      </c>
      <c r="CV142" s="95">
        <f>($K142="Bell Curve")*(_xlfn.NORM.DIST(AND(CV$6&gt;=$F142,CV$6&lt;=$H142)*(CV$6-$F142+1),$J142/2,$M142,TRUE)-_xlfn.NORM.DIST(AND(CV$6&gt;=$F142,CV$6&lt;=$H142)*(CU$6-$F142+1),$J142/2,$M142,TRUE))/(1-2*_xlfn.NORM.DIST(0,$J142/2,$M142,TRUE))*$D142+($K142="Steady Growth")*(AND(CV$6&gt;=$F142,CV$6&lt;=$H142)*((CV$6-$F142+1)/($J142*($J142+1)/2)*$D142))+($K142="custom")*CustCF!CP142</f>
        <v>0</v>
      </c>
      <c r="CW142" s="95">
        <f>($K142="Bell Curve")*(_xlfn.NORM.DIST(AND(CW$6&gt;=$F142,CW$6&lt;=$H142)*(CW$6-$F142+1),$J142/2,$M142,TRUE)-_xlfn.NORM.DIST(AND(CW$6&gt;=$F142,CW$6&lt;=$H142)*(CV$6-$F142+1),$J142/2,$M142,TRUE))/(1-2*_xlfn.NORM.DIST(0,$J142/2,$M142,TRUE))*$D142+($K142="Steady Growth")*(AND(CW$6&gt;=$F142,CW$6&lt;=$H142)*((CW$6-$F142+1)/($J142*($J142+1)/2)*$D142))+($K142="custom")*CustCF!CQ142</f>
        <v>0</v>
      </c>
      <c r="CX142" s="95">
        <f>($K142="Bell Curve")*(_xlfn.NORM.DIST(AND(CX$6&gt;=$F142,CX$6&lt;=$H142)*(CX$6-$F142+1),$J142/2,$M142,TRUE)-_xlfn.NORM.DIST(AND(CX$6&gt;=$F142,CX$6&lt;=$H142)*(CW$6-$F142+1),$J142/2,$M142,TRUE))/(1-2*_xlfn.NORM.DIST(0,$J142/2,$M142,TRUE))*$D142+($K142="Steady Growth")*(AND(CX$6&gt;=$F142,CX$6&lt;=$H142)*((CX$6-$F142+1)/($J142*($J142+1)/2)*$D142))+($K142="custom")*CustCF!CR142</f>
        <v>0</v>
      </c>
      <c r="CY142" s="95">
        <f>($K142="Bell Curve")*(_xlfn.NORM.DIST(AND(CY$6&gt;=$F142,CY$6&lt;=$H142)*(CY$6-$F142+1),$J142/2,$M142,TRUE)-_xlfn.NORM.DIST(AND(CY$6&gt;=$F142,CY$6&lt;=$H142)*(CX$6-$F142+1),$J142/2,$M142,TRUE))/(1-2*_xlfn.NORM.DIST(0,$J142/2,$M142,TRUE))*$D142+($K142="Steady Growth")*(AND(CY$6&gt;=$F142,CY$6&lt;=$H142)*((CY$6-$F142+1)/($J142*($J142+1)/2)*$D142))+($K142="custom")*CustCF!CS142</f>
        <v>0</v>
      </c>
      <c r="CZ142" s="95">
        <f>($K142="Bell Curve")*(_xlfn.NORM.DIST(AND(CZ$6&gt;=$F142,CZ$6&lt;=$H142)*(CZ$6-$F142+1),$J142/2,$M142,TRUE)-_xlfn.NORM.DIST(AND(CZ$6&gt;=$F142,CZ$6&lt;=$H142)*(CY$6-$F142+1),$J142/2,$M142,TRUE))/(1-2*_xlfn.NORM.DIST(0,$J142/2,$M142,TRUE))*$D142+($K142="Steady Growth")*(AND(CZ$6&gt;=$F142,CZ$6&lt;=$H142)*((CZ$6-$F142+1)/($J142*($J142+1)/2)*$D142))+($K142="custom")*CustCF!CT142</f>
        <v>0</v>
      </c>
      <c r="DA142" s="95">
        <f>($K142="Bell Curve")*(_xlfn.NORM.DIST(AND(DA$6&gt;=$F142,DA$6&lt;=$H142)*(DA$6-$F142+1),$J142/2,$M142,TRUE)-_xlfn.NORM.DIST(AND(DA$6&gt;=$F142,DA$6&lt;=$H142)*(CZ$6-$F142+1),$J142/2,$M142,TRUE))/(1-2*_xlfn.NORM.DIST(0,$J142/2,$M142,TRUE))*$D142+($K142="Steady Growth")*(AND(DA$6&gt;=$F142,DA$6&lt;=$H142)*((DA$6-$F142+1)/($J142*($J142+1)/2)*$D142))+($K142="custom")*CustCF!CU142</f>
        <v>0</v>
      </c>
      <c r="DB142" s="95">
        <f>($K142="Bell Curve")*(_xlfn.NORM.DIST(AND(DB$6&gt;=$F142,DB$6&lt;=$H142)*(DB$6-$F142+1),$J142/2,$M142,TRUE)-_xlfn.NORM.DIST(AND(DB$6&gt;=$F142,DB$6&lt;=$H142)*(DA$6-$F142+1),$J142/2,$M142,TRUE))/(1-2*_xlfn.NORM.DIST(0,$J142/2,$M142,TRUE))*$D142+($K142="Steady Growth")*(AND(DB$6&gt;=$F142,DB$6&lt;=$H142)*((DB$6-$F142+1)/($J142*($J142+1)/2)*$D142))+($K142="custom")*CustCF!CV142</f>
        <v>0</v>
      </c>
      <c r="DC142" s="95">
        <f>($K142="Bell Curve")*(_xlfn.NORM.DIST(AND(DC$6&gt;=$F142,DC$6&lt;=$H142)*(DC$6-$F142+1),$J142/2,$M142,TRUE)-_xlfn.NORM.DIST(AND(DC$6&gt;=$F142,DC$6&lt;=$H142)*(DB$6-$F142+1),$J142/2,$M142,TRUE))/(1-2*_xlfn.NORM.DIST(0,$J142/2,$M142,TRUE))*$D142+($K142="Steady Growth")*(AND(DC$6&gt;=$F142,DC$6&lt;=$H142)*((DC$6-$F142+1)/($J142*($J142+1)/2)*$D142))+($K142="custom")*CustCF!CW142</f>
        <v>0</v>
      </c>
      <c r="DD142" s="95">
        <f>($K142="Bell Curve")*(_xlfn.NORM.DIST(AND(DD$6&gt;=$F142,DD$6&lt;=$H142)*(DD$6-$F142+1),$J142/2,$M142,TRUE)-_xlfn.NORM.DIST(AND(DD$6&gt;=$F142,DD$6&lt;=$H142)*(DC$6-$F142+1),$J142/2,$M142,TRUE))/(1-2*_xlfn.NORM.DIST(0,$J142/2,$M142,TRUE))*$D142+($K142="Steady Growth")*(AND(DD$6&gt;=$F142,DD$6&lt;=$H142)*((DD$6-$F142+1)/($J142*($J142+1)/2)*$D142))+($K142="custom")*CustCF!CX142</f>
        <v>0</v>
      </c>
      <c r="DE142" s="95">
        <f>($K142="Bell Curve")*(_xlfn.NORM.DIST(AND(DE$6&gt;=$F142,DE$6&lt;=$H142)*(DE$6-$F142+1),$J142/2,$M142,TRUE)-_xlfn.NORM.DIST(AND(DE$6&gt;=$F142,DE$6&lt;=$H142)*(DD$6-$F142+1),$J142/2,$M142,TRUE))/(1-2*_xlfn.NORM.DIST(0,$J142/2,$M142,TRUE))*$D142+($K142="Steady Growth")*(AND(DE$6&gt;=$F142,DE$6&lt;=$H142)*((DE$6-$F142+1)/($J142*($J142+1)/2)*$D142))+($K142="custom")*CustCF!CY142</f>
        <v>0</v>
      </c>
      <c r="DF142" s="95">
        <f>($K142="Bell Curve")*(_xlfn.NORM.DIST(AND(DF$6&gt;=$F142,DF$6&lt;=$H142)*(DF$6-$F142+1),$J142/2,$M142,TRUE)-_xlfn.NORM.DIST(AND(DF$6&gt;=$F142,DF$6&lt;=$H142)*(DE$6-$F142+1),$J142/2,$M142,TRUE))/(1-2*_xlfn.NORM.DIST(0,$J142/2,$M142,TRUE))*$D142+($K142="Steady Growth")*(AND(DF$6&gt;=$F142,DF$6&lt;=$H142)*((DF$6-$F142+1)/($J142*($J142+1)/2)*$D142))+($K142="custom")*CustCF!CZ142</f>
        <v>0</v>
      </c>
      <c r="DG142" s="95">
        <f>($K142="Bell Curve")*(_xlfn.NORM.DIST(AND(DG$6&gt;=$F142,DG$6&lt;=$H142)*(DG$6-$F142+1),$J142/2,$M142,TRUE)-_xlfn.NORM.DIST(AND(DG$6&gt;=$F142,DG$6&lt;=$H142)*(DF$6-$F142+1),$J142/2,$M142,TRUE))/(1-2*_xlfn.NORM.DIST(0,$J142/2,$M142,TRUE))*$D142+($K142="Steady Growth")*(AND(DG$6&gt;=$F142,DG$6&lt;=$H142)*((DG$6-$F142+1)/($J142*($J142+1)/2)*$D142))+($K142="custom")*CustCF!DA142</f>
        <v>0</v>
      </c>
      <c r="DH142" s="95">
        <f>($K142="Bell Curve")*(_xlfn.NORM.DIST(AND(DH$6&gt;=$F142,DH$6&lt;=$H142)*(DH$6-$F142+1),$J142/2,$M142,TRUE)-_xlfn.NORM.DIST(AND(DH$6&gt;=$F142,DH$6&lt;=$H142)*(DG$6-$F142+1),$J142/2,$M142,TRUE))/(1-2*_xlfn.NORM.DIST(0,$J142/2,$M142,TRUE))*$D142+($K142="Steady Growth")*(AND(DH$6&gt;=$F142,DH$6&lt;=$H142)*((DH$6-$F142+1)/($J142*($J142+1)/2)*$D142))+($K142="custom")*CustCF!DB142</f>
        <v>0</v>
      </c>
      <c r="DI142" s="95">
        <f>($K142="Bell Curve")*(_xlfn.NORM.DIST(AND(DI$6&gt;=$F142,DI$6&lt;=$H142)*(DI$6-$F142+1),$J142/2,$M142,TRUE)-_xlfn.NORM.DIST(AND(DI$6&gt;=$F142,DI$6&lt;=$H142)*(DH$6-$F142+1),$J142/2,$M142,TRUE))/(1-2*_xlfn.NORM.DIST(0,$J142/2,$M142,TRUE))*$D142+($K142="Steady Growth")*(AND(DI$6&gt;=$F142,DI$6&lt;=$H142)*((DI$6-$F142+1)/($J142*($J142+1)/2)*$D142))+($K142="custom")*CustCF!DC142</f>
        <v>0</v>
      </c>
      <c r="DJ142" s="95">
        <f>($K142="Bell Curve")*(_xlfn.NORM.DIST(AND(DJ$6&gt;=$F142,DJ$6&lt;=$H142)*(DJ$6-$F142+1),$J142/2,$M142,TRUE)-_xlfn.NORM.DIST(AND(DJ$6&gt;=$F142,DJ$6&lt;=$H142)*(DI$6-$F142+1),$J142/2,$M142,TRUE))/(1-2*_xlfn.NORM.DIST(0,$J142/2,$M142,TRUE))*$D142+($K142="Steady Growth")*(AND(DJ$6&gt;=$F142,DJ$6&lt;=$H142)*((DJ$6-$F142+1)/($J142*($J142+1)/2)*$D142))+($K142="custom")*CustCF!DD142</f>
        <v>0</v>
      </c>
      <c r="DK142" s="95">
        <f>($K142="Bell Curve")*(_xlfn.NORM.DIST(AND(DK$6&gt;=$F142,DK$6&lt;=$H142)*(DK$6-$F142+1),$J142/2,$M142,TRUE)-_xlfn.NORM.DIST(AND(DK$6&gt;=$F142,DK$6&lt;=$H142)*(DJ$6-$F142+1),$J142/2,$M142,TRUE))/(1-2*_xlfn.NORM.DIST(0,$J142/2,$M142,TRUE))*$D142+($K142="Steady Growth")*(AND(DK$6&gt;=$F142,DK$6&lt;=$H142)*((DK$6-$F142+1)/($J142*($J142+1)/2)*$D142))+($K142="custom")*CustCF!DE142</f>
        <v>0</v>
      </c>
      <c r="DL142" s="95">
        <f>($K142="Bell Curve")*(_xlfn.NORM.DIST(AND(DL$6&gt;=$F142,DL$6&lt;=$H142)*(DL$6-$F142+1),$J142/2,$M142,TRUE)-_xlfn.NORM.DIST(AND(DL$6&gt;=$F142,DL$6&lt;=$H142)*(DK$6-$F142+1),$J142/2,$M142,TRUE))/(1-2*_xlfn.NORM.DIST(0,$J142/2,$M142,TRUE))*$D142+($K142="Steady Growth")*(AND(DL$6&gt;=$F142,DL$6&lt;=$H142)*((DL$6-$F142+1)/($J142*($J142+1)/2)*$D142))+($K142="custom")*CustCF!DF142</f>
        <v>0</v>
      </c>
      <c r="DM142" s="95">
        <f>($K142="Bell Curve")*(_xlfn.NORM.DIST(AND(DM$6&gt;=$F142,DM$6&lt;=$H142)*(DM$6-$F142+1),$J142/2,$M142,TRUE)-_xlfn.NORM.DIST(AND(DM$6&gt;=$F142,DM$6&lt;=$H142)*(DL$6-$F142+1),$J142/2,$M142,TRUE))/(1-2*_xlfn.NORM.DIST(0,$J142/2,$M142,TRUE))*$D142+($K142="Steady Growth")*(AND(DM$6&gt;=$F142,DM$6&lt;=$H142)*((DM$6-$F142+1)/($J142*($J142+1)/2)*$D142))+($K142="custom")*CustCF!DG142</f>
        <v>0</v>
      </c>
      <c r="DN142" s="95">
        <f>($K142="Bell Curve")*(_xlfn.NORM.DIST(AND(DN$6&gt;=$F142,DN$6&lt;=$H142)*(DN$6-$F142+1),$J142/2,$M142,TRUE)-_xlfn.NORM.DIST(AND(DN$6&gt;=$F142,DN$6&lt;=$H142)*(DM$6-$F142+1),$J142/2,$M142,TRUE))/(1-2*_xlfn.NORM.DIST(0,$J142/2,$M142,TRUE))*$D142+($K142="Steady Growth")*(AND(DN$6&gt;=$F142,DN$6&lt;=$H142)*((DN$6-$F142+1)/($J142*($J142+1)/2)*$D142))+($K142="custom")*CustCF!DH142</f>
        <v>0</v>
      </c>
      <c r="DO142" s="95">
        <f>($K142="Bell Curve")*(_xlfn.NORM.DIST(AND(DO$6&gt;=$F142,DO$6&lt;=$H142)*(DO$6-$F142+1),$J142/2,$M142,TRUE)-_xlfn.NORM.DIST(AND(DO$6&gt;=$F142,DO$6&lt;=$H142)*(DN$6-$F142+1),$J142/2,$M142,TRUE))/(1-2*_xlfn.NORM.DIST(0,$J142/2,$M142,TRUE))*$D142+($K142="Steady Growth")*(AND(DO$6&gt;=$F142,DO$6&lt;=$H142)*((DO$6-$F142+1)/($J142*($J142+1)/2)*$D142))+($K142="custom")*CustCF!DI142</f>
        <v>0</v>
      </c>
      <c r="DP142" s="95">
        <f>($K142="Bell Curve")*(_xlfn.NORM.DIST(AND(DP$6&gt;=$F142,DP$6&lt;=$H142)*(DP$6-$F142+1),$J142/2,$M142,TRUE)-_xlfn.NORM.DIST(AND(DP$6&gt;=$F142,DP$6&lt;=$H142)*(DO$6-$F142+1),$J142/2,$M142,TRUE))/(1-2*_xlfn.NORM.DIST(0,$J142/2,$M142,TRUE))*$D142+($K142="Steady Growth")*(AND(DP$6&gt;=$F142,DP$6&lt;=$H142)*((DP$6-$F142+1)/($J142*($J142+1)/2)*$D142))+($K142="custom")*CustCF!DJ142</f>
        <v>0</v>
      </c>
      <c r="DQ142" s="95">
        <f>($K142="Bell Curve")*(_xlfn.NORM.DIST(AND(DQ$6&gt;=$F142,DQ$6&lt;=$H142)*(DQ$6-$F142+1),$J142/2,$M142,TRUE)-_xlfn.NORM.DIST(AND(DQ$6&gt;=$F142,DQ$6&lt;=$H142)*(DP$6-$F142+1),$J142/2,$M142,TRUE))/(1-2*_xlfn.NORM.DIST(0,$J142/2,$M142,TRUE))*$D142+($K142="Steady Growth")*(AND(DQ$6&gt;=$F142,DQ$6&lt;=$H142)*((DQ$6-$F142+1)/($J142*($J142+1)/2)*$D142))+($K142="custom")*CustCF!DK142</f>
        <v>0</v>
      </c>
      <c r="DR142" s="95">
        <f>($K142="Bell Curve")*(_xlfn.NORM.DIST(AND(DR$6&gt;=$F142,DR$6&lt;=$H142)*(DR$6-$F142+1),$J142/2,$M142,TRUE)-_xlfn.NORM.DIST(AND(DR$6&gt;=$F142,DR$6&lt;=$H142)*(DQ$6-$F142+1),$J142/2,$M142,TRUE))/(1-2*_xlfn.NORM.DIST(0,$J142/2,$M142,TRUE))*$D142+($K142="Steady Growth")*(AND(DR$6&gt;=$F142,DR$6&lt;=$H142)*((DR$6-$F142+1)/($J142*($J142+1)/2)*$D142))+($K142="custom")*CustCF!DL142</f>
        <v>0</v>
      </c>
      <c r="DS142" s="95">
        <f>($K142="Bell Curve")*(_xlfn.NORM.DIST(AND(DS$6&gt;=$F142,DS$6&lt;=$H142)*(DS$6-$F142+1),$J142/2,$M142,TRUE)-_xlfn.NORM.DIST(AND(DS$6&gt;=$F142,DS$6&lt;=$H142)*(DR$6-$F142+1),$J142/2,$M142,TRUE))/(1-2*_xlfn.NORM.DIST(0,$J142/2,$M142,TRUE))*$D142+($K142="Steady Growth")*(AND(DS$6&gt;=$F142,DS$6&lt;=$H142)*((DS$6-$F142+1)/($J142*($J142+1)/2)*$D142))+($K142="custom")*CustCF!DM142</f>
        <v>0</v>
      </c>
      <c r="DT142" s="95">
        <f>($K142="Bell Curve")*(_xlfn.NORM.DIST(AND(DT$6&gt;=$F142,DT$6&lt;=$H142)*(DT$6-$F142+1),$J142/2,$M142,TRUE)-_xlfn.NORM.DIST(AND(DT$6&gt;=$F142,DT$6&lt;=$H142)*(DS$6-$F142+1),$J142/2,$M142,TRUE))/(1-2*_xlfn.NORM.DIST(0,$J142/2,$M142,TRUE))*$D142+($K142="Steady Growth")*(AND(DT$6&gt;=$F142,DT$6&lt;=$H142)*((DT$6-$F142+1)/($J142*($J142+1)/2)*$D142))+($K142="custom")*CustCF!DN142</f>
        <v>0</v>
      </c>
      <c r="DU142" s="95">
        <f>($K142="Bell Curve")*(_xlfn.NORM.DIST(AND(DU$6&gt;=$F142,DU$6&lt;=$H142)*(DU$6-$F142+1),$J142/2,$M142,TRUE)-_xlfn.NORM.DIST(AND(DU$6&gt;=$F142,DU$6&lt;=$H142)*(DT$6-$F142+1),$J142/2,$M142,TRUE))/(1-2*_xlfn.NORM.DIST(0,$J142/2,$M142,TRUE))*$D142+($K142="Steady Growth")*(AND(DU$6&gt;=$F142,DU$6&lt;=$H142)*((DU$6-$F142+1)/($J142*($J142+1)/2)*$D142))+($K142="custom")*CustCF!DO142</f>
        <v>0</v>
      </c>
      <c r="DV142" s="95">
        <f>($K142="Bell Curve")*(_xlfn.NORM.DIST(AND(DV$6&gt;=$F142,DV$6&lt;=$H142)*(DV$6-$F142+1),$J142/2,$M142,TRUE)-_xlfn.NORM.DIST(AND(DV$6&gt;=$F142,DV$6&lt;=$H142)*(DU$6-$F142+1),$J142/2,$M142,TRUE))/(1-2*_xlfn.NORM.DIST(0,$J142/2,$M142,TRUE))*$D142+($K142="Steady Growth")*(AND(DV$6&gt;=$F142,DV$6&lt;=$H142)*((DV$6-$F142+1)/($J142*($J142+1)/2)*$D142))+($K142="custom")*CustCF!DP142</f>
        <v>0</v>
      </c>
      <c r="DW142" s="95">
        <f>($K142="Bell Curve")*(_xlfn.NORM.DIST(AND(DW$6&gt;=$F142,DW$6&lt;=$H142)*(DW$6-$F142+1),$J142/2,$M142,TRUE)-_xlfn.NORM.DIST(AND(DW$6&gt;=$F142,DW$6&lt;=$H142)*(DV$6-$F142+1),$J142/2,$M142,TRUE))/(1-2*_xlfn.NORM.DIST(0,$J142/2,$M142,TRUE))*$D142+($K142="Steady Growth")*(AND(DW$6&gt;=$F142,DW$6&lt;=$H142)*((DW$6-$F142+1)/($J142*($J142+1)/2)*$D142))+($K142="custom")*CustCF!DQ142</f>
        <v>0</v>
      </c>
      <c r="DX142" s="95">
        <f>($K142="Bell Curve")*(_xlfn.NORM.DIST(AND(DX$6&gt;=$F142,DX$6&lt;=$H142)*(DX$6-$F142+1),$J142/2,$M142,TRUE)-_xlfn.NORM.DIST(AND(DX$6&gt;=$F142,DX$6&lt;=$H142)*(DW$6-$F142+1),$J142/2,$M142,TRUE))/(1-2*_xlfn.NORM.DIST(0,$J142/2,$M142,TRUE))*$D142+($K142="Steady Growth")*(AND(DX$6&gt;=$F142,DX$6&lt;=$H142)*((DX$6-$F142+1)/($J142*($J142+1)/2)*$D142))+($K142="custom")*CustCF!DR142</f>
        <v>0</v>
      </c>
      <c r="DY142" s="95">
        <f>($K142="Bell Curve")*(_xlfn.NORM.DIST(AND(DY$6&gt;=$F142,DY$6&lt;=$H142)*(DY$6-$F142+1),$J142/2,$M142,TRUE)-_xlfn.NORM.DIST(AND(DY$6&gt;=$F142,DY$6&lt;=$H142)*(DX$6-$F142+1),$J142/2,$M142,TRUE))/(1-2*_xlfn.NORM.DIST(0,$J142/2,$M142,TRUE))*$D142+($K142="Steady Growth")*(AND(DY$6&gt;=$F142,DY$6&lt;=$H142)*((DY$6-$F142+1)/($J142*($J142+1)/2)*$D142))+($K142="custom")*CustCF!DS142</f>
        <v>0</v>
      </c>
      <c r="DZ142" s="95">
        <f>($K142="Bell Curve")*(_xlfn.NORM.DIST(AND(DZ$6&gt;=$F142,DZ$6&lt;=$H142)*(DZ$6-$F142+1),$J142/2,$M142,TRUE)-_xlfn.NORM.DIST(AND(DZ$6&gt;=$F142,DZ$6&lt;=$H142)*(DY$6-$F142+1),$J142/2,$M142,TRUE))/(1-2*_xlfn.NORM.DIST(0,$J142/2,$M142,TRUE))*$D142+($K142="Steady Growth")*(AND(DZ$6&gt;=$F142,DZ$6&lt;=$H142)*((DZ$6-$F142+1)/($J142*($J142+1)/2)*$D142))+($K142="custom")*CustCF!DT142</f>
        <v>0</v>
      </c>
      <c r="EA142" s="95">
        <f>($K142="Bell Curve")*(_xlfn.NORM.DIST(AND(EA$6&gt;=$F142,EA$6&lt;=$H142)*(EA$6-$F142+1),$J142/2,$M142,TRUE)-_xlfn.NORM.DIST(AND(EA$6&gt;=$F142,EA$6&lt;=$H142)*(DZ$6-$F142+1),$J142/2,$M142,TRUE))/(1-2*_xlfn.NORM.DIST(0,$J142/2,$M142,TRUE))*$D142+($K142="Steady Growth")*(AND(EA$6&gt;=$F142,EA$6&lt;=$H142)*((EA$6-$F142+1)/($J142*($J142+1)/2)*$D142))+($K142="custom")*CustCF!DU142</f>
        <v>0</v>
      </c>
      <c r="EB142" s="95">
        <f>($K142="Bell Curve")*(_xlfn.NORM.DIST(AND(EB$6&gt;=$F142,EB$6&lt;=$H142)*(EB$6-$F142+1),$J142/2,$M142,TRUE)-_xlfn.NORM.DIST(AND(EB$6&gt;=$F142,EB$6&lt;=$H142)*(EA$6-$F142+1),$J142/2,$M142,TRUE))/(1-2*_xlfn.NORM.DIST(0,$J142/2,$M142,TRUE))*$D142+($K142="Steady Growth")*(AND(EB$6&gt;=$F142,EB$6&lt;=$H142)*((EB$6-$F142+1)/($J142*($J142+1)/2)*$D142))+($K142="custom")*CustCF!DV142</f>
        <v>0</v>
      </c>
      <c r="EC142" s="95">
        <f>($K142="Bell Curve")*(_xlfn.NORM.DIST(AND(EC$6&gt;=$F142,EC$6&lt;=$H142)*(EC$6-$F142+1),$J142/2,$M142,TRUE)-_xlfn.NORM.DIST(AND(EC$6&gt;=$F142,EC$6&lt;=$H142)*(EB$6-$F142+1),$J142/2,$M142,TRUE))/(1-2*_xlfn.NORM.DIST(0,$J142/2,$M142,TRUE))*$D142+($K142="Steady Growth")*(AND(EC$6&gt;=$F142,EC$6&lt;=$H142)*((EC$6-$F142+1)/($J142*($J142+1)/2)*$D142))+($K142="custom")*CustCF!DW142</f>
        <v>0</v>
      </c>
      <c r="ED142" s="95">
        <f>($K142="Bell Curve")*(_xlfn.NORM.DIST(AND(ED$6&gt;=$F142,ED$6&lt;=$H142)*(ED$6-$F142+1),$J142/2,$M142,TRUE)-_xlfn.NORM.DIST(AND(ED$6&gt;=$F142,ED$6&lt;=$H142)*(EC$6-$F142+1),$J142/2,$M142,TRUE))/(1-2*_xlfn.NORM.DIST(0,$J142/2,$M142,TRUE))*$D142+($K142="Steady Growth")*(AND(ED$6&gt;=$F142,ED$6&lt;=$H142)*((ED$6-$F142+1)/($J142*($J142+1)/2)*$D142))+($K142="custom")*CustCF!DX142</f>
        <v>0</v>
      </c>
      <c r="EE142" s="95">
        <f>($K142="Bell Curve")*(_xlfn.NORM.DIST(AND(EE$6&gt;=$F142,EE$6&lt;=$H142)*(EE$6-$F142+1),$J142/2,$M142,TRUE)-_xlfn.NORM.DIST(AND(EE$6&gt;=$F142,EE$6&lt;=$H142)*(ED$6-$F142+1),$J142/2,$M142,TRUE))/(1-2*_xlfn.NORM.DIST(0,$J142/2,$M142,TRUE))*$D142+($K142="Steady Growth")*(AND(EE$6&gt;=$F142,EE$6&lt;=$H142)*((EE$6-$F142+1)/($J142*($J142+1)/2)*$D142))+($K142="custom")*CustCF!DY142</f>
        <v>0</v>
      </c>
      <c r="EF142" s="95">
        <f>($K142="Bell Curve")*(_xlfn.NORM.DIST(AND(EF$6&gt;=$F142,EF$6&lt;=$H142)*(EF$6-$F142+1),$J142/2,$M142,TRUE)-_xlfn.NORM.DIST(AND(EF$6&gt;=$F142,EF$6&lt;=$H142)*(EE$6-$F142+1),$J142/2,$M142,TRUE))/(1-2*_xlfn.NORM.DIST(0,$J142/2,$M142,TRUE))*$D142+($K142="Steady Growth")*(AND(EF$6&gt;=$F142,EF$6&lt;=$H142)*((EF$6-$F142+1)/($J142*($J142+1)/2)*$D142))+($K142="custom")*CustCF!DZ142</f>
        <v>0</v>
      </c>
      <c r="EG142" s="95">
        <f>($K142="Bell Curve")*(_xlfn.NORM.DIST(AND(EG$6&gt;=$F142,EG$6&lt;=$H142)*(EG$6-$F142+1),$J142/2,$M142,TRUE)-_xlfn.NORM.DIST(AND(EG$6&gt;=$F142,EG$6&lt;=$H142)*(EF$6-$F142+1),$J142/2,$M142,TRUE))/(1-2*_xlfn.NORM.DIST(0,$J142/2,$M142,TRUE))*$D142+($K142="Steady Growth")*(AND(EG$6&gt;=$F142,EG$6&lt;=$H142)*((EG$6-$F142+1)/($J142*($J142+1)/2)*$D142))+($K142="custom")*CustCF!EA142</f>
        <v>0</v>
      </c>
      <c r="EH142" s="95">
        <f>($K142="Bell Curve")*(_xlfn.NORM.DIST(AND(EH$6&gt;=$F142,EH$6&lt;=$H142)*(EH$6-$F142+1),$J142/2,$M142,TRUE)-_xlfn.NORM.DIST(AND(EH$6&gt;=$F142,EH$6&lt;=$H142)*(EG$6-$F142+1),$J142/2,$M142,TRUE))/(1-2*_xlfn.NORM.DIST(0,$J142/2,$M142,TRUE))*$D142+($K142="Steady Growth")*(AND(EH$6&gt;=$F142,EH$6&lt;=$H142)*((EH$6-$F142+1)/($J142*($J142+1)/2)*$D142))+($K142="custom")*CustCF!EB142</f>
        <v>0</v>
      </c>
      <c r="EI142" s="95">
        <f>($K142="Bell Curve")*(_xlfn.NORM.DIST(AND(EI$6&gt;=$F142,EI$6&lt;=$H142)*(EI$6-$F142+1),$J142/2,$M142,TRUE)-_xlfn.NORM.DIST(AND(EI$6&gt;=$F142,EI$6&lt;=$H142)*(EH$6-$F142+1),$J142/2,$M142,TRUE))/(1-2*_xlfn.NORM.DIST(0,$J142/2,$M142,TRUE))*$D142+($K142="Steady Growth")*(AND(EI$6&gt;=$F142,EI$6&lt;=$H142)*((EI$6-$F142+1)/($J142*($J142+1)/2)*$D142))+($K142="custom")*CustCF!EC142</f>
        <v>0</v>
      </c>
      <c r="EJ142" s="95">
        <f>($K142="Bell Curve")*(_xlfn.NORM.DIST(AND(EJ$6&gt;=$F142,EJ$6&lt;=$H142)*(EJ$6-$F142+1),$J142/2,$M142,TRUE)-_xlfn.NORM.DIST(AND(EJ$6&gt;=$F142,EJ$6&lt;=$H142)*(EI$6-$F142+1),$J142/2,$M142,TRUE))/(1-2*_xlfn.NORM.DIST(0,$J142/2,$M142,TRUE))*$D142+($K142="Steady Growth")*(AND(EJ$6&gt;=$F142,EJ$6&lt;=$H142)*((EJ$6-$F142+1)/($J142*($J142+1)/2)*$D142))+($K142="custom")*CustCF!ED142</f>
        <v>0</v>
      </c>
      <c r="EK142" s="95">
        <f>($K142="Bell Curve")*(_xlfn.NORM.DIST(AND(EK$6&gt;=$F142,EK$6&lt;=$H142)*(EK$6-$F142+1),$J142/2,$M142,TRUE)-_xlfn.NORM.DIST(AND(EK$6&gt;=$F142,EK$6&lt;=$H142)*(EJ$6-$F142+1),$J142/2,$M142,TRUE))/(1-2*_xlfn.NORM.DIST(0,$J142/2,$M142,TRUE))*$D142+($K142="Steady Growth")*(AND(EK$6&gt;=$F142,EK$6&lt;=$H142)*((EK$6-$F142+1)/($J142*($J142+1)/2)*$D142))+($K142="custom")*CustCF!EE142</f>
        <v>0</v>
      </c>
      <c r="EL142" s="95">
        <f>($K142="Bell Curve")*(_xlfn.NORM.DIST(AND(EL$6&gt;=$F142,EL$6&lt;=$H142)*(EL$6-$F142+1),$J142/2,$M142,TRUE)-_xlfn.NORM.DIST(AND(EL$6&gt;=$F142,EL$6&lt;=$H142)*(EK$6-$F142+1),$J142/2,$M142,TRUE))/(1-2*_xlfn.NORM.DIST(0,$J142/2,$M142,TRUE))*$D142+($K142="Steady Growth")*(AND(EL$6&gt;=$F142,EL$6&lt;=$H142)*((EL$6-$F142+1)/($J142*($J142+1)/2)*$D142))+($K142="custom")*CustCF!EF142</f>
        <v>0</v>
      </c>
      <c r="EM142" s="95">
        <f>($K142="Bell Curve")*(_xlfn.NORM.DIST(AND(EM$6&gt;=$F142,EM$6&lt;=$H142)*(EM$6-$F142+1),$J142/2,$M142,TRUE)-_xlfn.NORM.DIST(AND(EM$6&gt;=$F142,EM$6&lt;=$H142)*(EL$6-$F142+1),$J142/2,$M142,TRUE))/(1-2*_xlfn.NORM.DIST(0,$J142/2,$M142,TRUE))*$D142+($K142="Steady Growth")*(AND(EM$6&gt;=$F142,EM$6&lt;=$H142)*((EM$6-$F142+1)/($J142*($J142+1)/2)*$D142))+($K142="custom")*CustCF!EG142</f>
        <v>0</v>
      </c>
      <c r="EN142" s="95">
        <f>($K142="Bell Curve")*(_xlfn.NORM.DIST(AND(EN$6&gt;=$F142,EN$6&lt;=$H142)*(EN$6-$F142+1),$J142/2,$M142,TRUE)-_xlfn.NORM.DIST(AND(EN$6&gt;=$F142,EN$6&lt;=$H142)*(EM$6-$F142+1),$J142/2,$M142,TRUE))/(1-2*_xlfn.NORM.DIST(0,$J142/2,$M142,TRUE))*$D142+($K142="Steady Growth")*(AND(EN$6&gt;=$F142,EN$6&lt;=$H142)*((EN$6-$F142+1)/($J142*($J142+1)/2)*$D142))+($K142="custom")*CustCF!EH142</f>
        <v>0</v>
      </c>
      <c r="EO142" s="95">
        <f>($K142="Bell Curve")*(_xlfn.NORM.DIST(AND(EO$6&gt;=$F142,EO$6&lt;=$H142)*(EO$6-$F142+1),$J142/2,$M142,TRUE)-_xlfn.NORM.DIST(AND(EO$6&gt;=$F142,EO$6&lt;=$H142)*(EN$6-$F142+1),$J142/2,$M142,TRUE))/(1-2*_xlfn.NORM.DIST(0,$J142/2,$M142,TRUE))*$D142+($K142="Steady Growth")*(AND(EO$6&gt;=$F142,EO$6&lt;=$H142)*((EO$6-$F142+1)/($J142*($J142+1)/2)*$D142))+($K142="custom")*CustCF!EI142</f>
        <v>0</v>
      </c>
      <c r="EP142" s="95">
        <f>($K142="Bell Curve")*(_xlfn.NORM.DIST(AND(EP$6&gt;=$F142,EP$6&lt;=$H142)*(EP$6-$F142+1),$J142/2,$M142,TRUE)-_xlfn.NORM.DIST(AND(EP$6&gt;=$F142,EP$6&lt;=$H142)*(EO$6-$F142+1),$J142/2,$M142,TRUE))/(1-2*_xlfn.NORM.DIST(0,$J142/2,$M142,TRUE))*$D142+($K142="Steady Growth")*(AND(EP$6&gt;=$F142,EP$6&lt;=$H142)*((EP$6-$F142+1)/($J142*($J142+1)/2)*$D142))+($K142="custom")*CustCF!EJ142</f>
        <v>0</v>
      </c>
      <c r="EQ142" s="95">
        <f>($K142="Bell Curve")*(_xlfn.NORM.DIST(AND(EQ$6&gt;=$F142,EQ$6&lt;=$H142)*(EQ$6-$F142+1),$J142/2,$M142,TRUE)-_xlfn.NORM.DIST(AND(EQ$6&gt;=$F142,EQ$6&lt;=$H142)*(EP$6-$F142+1),$J142/2,$M142,TRUE))/(1-2*_xlfn.NORM.DIST(0,$J142/2,$M142,TRUE))*$D142+($K142="Steady Growth")*(AND(EQ$6&gt;=$F142,EQ$6&lt;=$H142)*((EQ$6-$F142+1)/($J142*($J142+1)/2)*$D142))+($K142="custom")*CustCF!EK142</f>
        <v>0</v>
      </c>
      <c r="ER142" s="95">
        <f>($K142="Bell Curve")*(_xlfn.NORM.DIST(AND(ER$6&gt;=$F142,ER$6&lt;=$H142)*(ER$6-$F142+1),$J142/2,$M142,TRUE)-_xlfn.NORM.DIST(AND(ER$6&gt;=$F142,ER$6&lt;=$H142)*(EQ$6-$F142+1),$J142/2,$M142,TRUE))/(1-2*_xlfn.NORM.DIST(0,$J142/2,$M142,TRUE))*$D142+($K142="Steady Growth")*(AND(ER$6&gt;=$F142,ER$6&lt;=$H142)*((ER$6-$F142+1)/($J142*($J142+1)/2)*$D142))+($K142="custom")*CustCF!EL142</f>
        <v>0</v>
      </c>
      <c r="ES142" s="95">
        <f>($K142="Bell Curve")*(_xlfn.NORM.DIST(AND(ES$6&gt;=$F142,ES$6&lt;=$H142)*(ES$6-$F142+1),$J142/2,$M142,TRUE)-_xlfn.NORM.DIST(AND(ES$6&gt;=$F142,ES$6&lt;=$H142)*(ER$6-$F142+1),$J142/2,$M142,TRUE))/(1-2*_xlfn.NORM.DIST(0,$J142/2,$M142,TRUE))*$D142+($K142="Steady Growth")*(AND(ES$6&gt;=$F142,ES$6&lt;=$H142)*((ES$6-$F142+1)/($J142*($J142+1)/2)*$D142))+($K142="custom")*CustCF!EM142</f>
        <v>0</v>
      </c>
      <c r="ET142" s="95">
        <f>($K142="Bell Curve")*(_xlfn.NORM.DIST(AND(ET$6&gt;=$F142,ET$6&lt;=$H142)*(ET$6-$F142+1),$J142/2,$M142,TRUE)-_xlfn.NORM.DIST(AND(ET$6&gt;=$F142,ET$6&lt;=$H142)*(ES$6-$F142+1),$J142/2,$M142,TRUE))/(1-2*_xlfn.NORM.DIST(0,$J142/2,$M142,TRUE))*$D142+($K142="Steady Growth")*(AND(ET$6&gt;=$F142,ET$6&lt;=$H142)*((ET$6-$F142+1)/($J142*($J142+1)/2)*$D142))+($K142="custom")*CustCF!EN142</f>
        <v>0</v>
      </c>
      <c r="EU142" s="95">
        <f>($K142="Bell Curve")*(_xlfn.NORM.DIST(AND(EU$6&gt;=$F142,EU$6&lt;=$H142)*(EU$6-$F142+1),$J142/2,$M142,TRUE)-_xlfn.NORM.DIST(AND(EU$6&gt;=$F142,EU$6&lt;=$H142)*(ET$6-$F142+1),$J142/2,$M142,TRUE))/(1-2*_xlfn.NORM.DIST(0,$J142/2,$M142,TRUE))*$D142+($K142="Steady Growth")*(AND(EU$6&gt;=$F142,EU$6&lt;=$H142)*((EU$6-$F142+1)/($J142*($J142+1)/2)*$D142))+($K142="custom")*CustCF!EO142</f>
        <v>0</v>
      </c>
      <c r="EV142" s="95">
        <f>($K142="Bell Curve")*(_xlfn.NORM.DIST(AND(EV$6&gt;=$F142,EV$6&lt;=$H142)*(EV$6-$F142+1),$J142/2,$M142,TRUE)-_xlfn.NORM.DIST(AND(EV$6&gt;=$F142,EV$6&lt;=$H142)*(EU$6-$F142+1),$J142/2,$M142,TRUE))/(1-2*_xlfn.NORM.DIST(0,$J142/2,$M142,TRUE))*$D142+($K142="Steady Growth")*(AND(EV$6&gt;=$F142,EV$6&lt;=$H142)*((EV$6-$F142+1)/($J142*($J142+1)/2)*$D142))+($K142="custom")*CustCF!EP142</f>
        <v>0</v>
      </c>
      <c r="EW142" s="95">
        <f>($K142="Bell Curve")*(_xlfn.NORM.DIST(AND(EW$6&gt;=$F142,EW$6&lt;=$H142)*(EW$6-$F142+1),$J142/2,$M142,TRUE)-_xlfn.NORM.DIST(AND(EW$6&gt;=$F142,EW$6&lt;=$H142)*(EV$6-$F142+1),$J142/2,$M142,TRUE))/(1-2*_xlfn.NORM.DIST(0,$J142/2,$M142,TRUE))*$D142+($K142="Steady Growth")*(AND(EW$6&gt;=$F142,EW$6&lt;=$H142)*((EW$6-$F142+1)/($J142*($J142+1)/2)*$D142))+($K142="custom")*CustCF!EQ142</f>
        <v>0</v>
      </c>
      <c r="EX142" s="95">
        <f>($K142="Bell Curve")*(_xlfn.NORM.DIST(AND(EX$6&gt;=$F142,EX$6&lt;=$H142)*(EX$6-$F142+1),$J142/2,$M142,TRUE)-_xlfn.NORM.DIST(AND(EX$6&gt;=$F142,EX$6&lt;=$H142)*(EW$6-$F142+1),$J142/2,$M142,TRUE))/(1-2*_xlfn.NORM.DIST(0,$J142/2,$M142,TRUE))*$D142+($K142="Steady Growth")*(AND(EX$6&gt;=$F142,EX$6&lt;=$H142)*((EX$6-$F142+1)/($J142*($J142+1)/2)*$D142))+($K142="custom")*CustCF!ER142</f>
        <v>0</v>
      </c>
      <c r="EY142" s="95">
        <f>($K142="Bell Curve")*(_xlfn.NORM.DIST(AND(EY$6&gt;=$F142,EY$6&lt;=$H142)*(EY$6-$F142+1),$J142/2,$M142,TRUE)-_xlfn.NORM.DIST(AND(EY$6&gt;=$F142,EY$6&lt;=$H142)*(EX$6-$F142+1),$J142/2,$M142,TRUE))/(1-2*_xlfn.NORM.DIST(0,$J142/2,$M142,TRUE))*$D142+($K142="Steady Growth")*(AND(EY$6&gt;=$F142,EY$6&lt;=$H142)*((EY$6-$F142+1)/($J142*($J142+1)/2)*$D142))+($K142="custom")*CustCF!ES142</f>
        <v>0</v>
      </c>
      <c r="EZ142" s="95">
        <f>($K142="Bell Curve")*(_xlfn.NORM.DIST(AND(EZ$6&gt;=$F142,EZ$6&lt;=$H142)*(EZ$6-$F142+1),$J142/2,$M142,TRUE)-_xlfn.NORM.DIST(AND(EZ$6&gt;=$F142,EZ$6&lt;=$H142)*(EY$6-$F142+1),$J142/2,$M142,TRUE))/(1-2*_xlfn.NORM.DIST(0,$J142/2,$M142,TRUE))*$D142+($K142="Steady Growth")*(AND(EZ$6&gt;=$F142,EZ$6&lt;=$H142)*((EZ$6-$F142+1)/($J142*($J142+1)/2)*$D142))+($K142="custom")*CustCF!ET142</f>
        <v>0</v>
      </c>
      <c r="FA142" s="95">
        <f>($K142="Bell Curve")*(_xlfn.NORM.DIST(AND(FA$6&gt;=$F142,FA$6&lt;=$H142)*(FA$6-$F142+1),$J142/2,$M142,TRUE)-_xlfn.NORM.DIST(AND(FA$6&gt;=$F142,FA$6&lt;=$H142)*(EZ$6-$F142+1),$J142/2,$M142,TRUE))/(1-2*_xlfn.NORM.DIST(0,$J142/2,$M142,TRUE))*$D142+($K142="Steady Growth")*(AND(FA$6&gt;=$F142,FA$6&lt;=$H142)*((FA$6-$F142+1)/($J142*($J142+1)/2)*$D142))+($K142="custom")*CustCF!EU142</f>
        <v>0</v>
      </c>
      <c r="FB142" s="95">
        <f>($K142="Bell Curve")*(_xlfn.NORM.DIST(AND(FB$6&gt;=$F142,FB$6&lt;=$H142)*(FB$6-$F142+1),$J142/2,$M142,TRUE)-_xlfn.NORM.DIST(AND(FB$6&gt;=$F142,FB$6&lt;=$H142)*(FA$6-$F142+1),$J142/2,$M142,TRUE))/(1-2*_xlfn.NORM.DIST(0,$J142/2,$M142,TRUE))*$D142+($K142="Steady Growth")*(AND(FB$6&gt;=$F142,FB$6&lt;=$H142)*((FB$6-$F142+1)/($J142*($J142+1)/2)*$D142))+($K142="custom")*CustCF!EV142</f>
        <v>0</v>
      </c>
      <c r="FC142" s="95">
        <f>($K142="Bell Curve")*(_xlfn.NORM.DIST(AND(FC$6&gt;=$F142,FC$6&lt;=$H142)*(FC$6-$F142+1),$J142/2,$M142,TRUE)-_xlfn.NORM.DIST(AND(FC$6&gt;=$F142,FC$6&lt;=$H142)*(FB$6-$F142+1),$J142/2,$M142,TRUE))/(1-2*_xlfn.NORM.DIST(0,$J142/2,$M142,TRUE))*$D142+($K142="Steady Growth")*(AND(FC$6&gt;=$F142,FC$6&lt;=$H142)*((FC$6-$F142+1)/($J142*($J142+1)/2)*$D142))+($K142="custom")*CustCF!EW142</f>
        <v>0</v>
      </c>
      <c r="FD142" s="95">
        <f>($K142="Bell Curve")*(_xlfn.NORM.DIST(AND(FD$6&gt;=$F142,FD$6&lt;=$H142)*(FD$6-$F142+1),$J142/2,$M142,TRUE)-_xlfn.NORM.DIST(AND(FD$6&gt;=$F142,FD$6&lt;=$H142)*(FC$6-$F142+1),$J142/2,$M142,TRUE))/(1-2*_xlfn.NORM.DIST(0,$J142/2,$M142,TRUE))*$D142+($K142="Steady Growth")*(AND(FD$6&gt;=$F142,FD$6&lt;=$H142)*((FD$6-$F142+1)/($J142*($J142+1)/2)*$D142))+($K142="custom")*CustCF!EX142</f>
        <v>0</v>
      </c>
      <c r="FE142" s="95">
        <f>($K142="Bell Curve")*(_xlfn.NORM.DIST(AND(FE$6&gt;=$F142,FE$6&lt;=$H142)*(FE$6-$F142+1),$J142/2,$M142,TRUE)-_xlfn.NORM.DIST(AND(FE$6&gt;=$F142,FE$6&lt;=$H142)*(FD$6-$F142+1),$J142/2,$M142,TRUE))/(1-2*_xlfn.NORM.DIST(0,$J142/2,$M142,TRUE))*$D142+($K142="Steady Growth")*(AND(FE$6&gt;=$F142,FE$6&lt;=$H142)*((FE$6-$F142+1)/($J142*($J142+1)/2)*$D142))+($K142="custom")*CustCF!EY142</f>
        <v>0</v>
      </c>
      <c r="FF142" s="95">
        <f>($K142="Bell Curve")*(_xlfn.NORM.DIST(AND(FF$6&gt;=$F142,FF$6&lt;=$H142)*(FF$6-$F142+1),$J142/2,$M142,TRUE)-_xlfn.NORM.DIST(AND(FF$6&gt;=$F142,FF$6&lt;=$H142)*(FE$6-$F142+1),$J142/2,$M142,TRUE))/(1-2*_xlfn.NORM.DIST(0,$J142/2,$M142,TRUE))*$D142+($K142="Steady Growth")*(AND(FF$6&gt;=$F142,FF$6&lt;=$H142)*((FF$6-$F142+1)/($J142*($J142+1)/2)*$D142))+($K142="custom")*CustCF!EZ142</f>
        <v>0</v>
      </c>
      <c r="FG142" s="95">
        <f>($K142="Bell Curve")*(_xlfn.NORM.DIST(AND(FG$6&gt;=$F142,FG$6&lt;=$H142)*(FG$6-$F142+1),$J142/2,$M142,TRUE)-_xlfn.NORM.DIST(AND(FG$6&gt;=$F142,FG$6&lt;=$H142)*(FF$6-$F142+1),$J142/2,$M142,TRUE))/(1-2*_xlfn.NORM.DIST(0,$J142/2,$M142,TRUE))*$D142+($K142="Steady Growth")*(AND(FG$6&gt;=$F142,FG$6&lt;=$H142)*((FG$6-$F142+1)/($J142*($J142+1)/2)*$D142))+($K142="custom")*CustCF!FA142</f>
        <v>0</v>
      </c>
      <c r="FH142" s="95">
        <f>($K142="Bell Curve")*(_xlfn.NORM.DIST(AND(FH$6&gt;=$F142,FH$6&lt;=$H142)*(FH$6-$F142+1),$J142/2,$M142,TRUE)-_xlfn.NORM.DIST(AND(FH$6&gt;=$F142,FH$6&lt;=$H142)*(FG$6-$F142+1),$J142/2,$M142,TRUE))/(1-2*_xlfn.NORM.DIST(0,$J142/2,$M142,TRUE))*$D142+($K142="Steady Growth")*(AND(FH$6&gt;=$F142,FH$6&lt;=$H142)*((FH$6-$F142+1)/($J142*($J142+1)/2)*$D142))+($K142="custom")*CustCF!FB142</f>
        <v>0</v>
      </c>
      <c r="FI142" s="95">
        <f>($K142="Bell Curve")*(_xlfn.NORM.DIST(AND(FI$6&gt;=$F142,FI$6&lt;=$H142)*(FI$6-$F142+1),$J142/2,$M142,TRUE)-_xlfn.NORM.DIST(AND(FI$6&gt;=$F142,FI$6&lt;=$H142)*(FH$6-$F142+1),$J142/2,$M142,TRUE))/(1-2*_xlfn.NORM.DIST(0,$J142/2,$M142,TRUE))*$D142+($K142="Steady Growth")*(AND(FI$6&gt;=$F142,FI$6&lt;=$H142)*((FI$6-$F142+1)/($J142*($J142+1)/2)*$D142))+($K142="custom")*CustCF!FC142</f>
        <v>0</v>
      </c>
      <c r="FJ142" s="95">
        <f>($K142="Bell Curve")*(_xlfn.NORM.DIST(AND(FJ$6&gt;=$F142,FJ$6&lt;=$H142)*(FJ$6-$F142+1),$J142/2,$M142,TRUE)-_xlfn.NORM.DIST(AND(FJ$6&gt;=$F142,FJ$6&lt;=$H142)*(FI$6-$F142+1),$J142/2,$M142,TRUE))/(1-2*_xlfn.NORM.DIST(0,$J142/2,$M142,TRUE))*$D142+($K142="Steady Growth")*(AND(FJ$6&gt;=$F142,FJ$6&lt;=$H142)*((FJ$6-$F142+1)/($J142*($J142+1)/2)*$D142))+($K142="custom")*CustCF!FD142</f>
        <v>0</v>
      </c>
      <c r="FK142" s="95">
        <f>($K142="Bell Curve")*(_xlfn.NORM.DIST(AND(FK$6&gt;=$F142,FK$6&lt;=$H142)*(FK$6-$F142+1),$J142/2,$M142,TRUE)-_xlfn.NORM.DIST(AND(FK$6&gt;=$F142,FK$6&lt;=$H142)*(FJ$6-$F142+1),$J142/2,$M142,TRUE))/(1-2*_xlfn.NORM.DIST(0,$J142/2,$M142,TRUE))*$D142+($K142="Steady Growth")*(AND(FK$6&gt;=$F142,FK$6&lt;=$H142)*((FK$6-$F142+1)/($J142*($J142+1)/2)*$D142))+($K142="custom")*CustCF!FE142</f>
        <v>0</v>
      </c>
      <c r="FL142" s="95">
        <f>($K142="Bell Curve")*(_xlfn.NORM.DIST(AND(FL$6&gt;=$F142,FL$6&lt;=$H142)*(FL$6-$F142+1),$J142/2,$M142,TRUE)-_xlfn.NORM.DIST(AND(FL$6&gt;=$F142,FL$6&lt;=$H142)*(FK$6-$F142+1),$J142/2,$M142,TRUE))/(1-2*_xlfn.NORM.DIST(0,$J142/2,$M142,TRUE))*$D142+($K142="Steady Growth")*(AND(FL$6&gt;=$F142,FL$6&lt;=$H142)*((FL$6-$F142+1)/($J142*($J142+1)/2)*$D142))+($K142="custom")*CustCF!FF142</f>
        <v>0</v>
      </c>
      <c r="FM142" s="95">
        <f>($K142="Bell Curve")*(_xlfn.NORM.DIST(AND(FM$6&gt;=$F142,FM$6&lt;=$H142)*(FM$6-$F142+1),$J142/2,$M142,TRUE)-_xlfn.NORM.DIST(AND(FM$6&gt;=$F142,FM$6&lt;=$H142)*(FL$6-$F142+1),$J142/2,$M142,TRUE))/(1-2*_xlfn.NORM.DIST(0,$J142/2,$M142,TRUE))*$D142+($K142="Steady Growth")*(AND(FM$6&gt;=$F142,FM$6&lt;=$H142)*((FM$6-$F142+1)/($J142*($J142+1)/2)*$D142))+($K142="custom")*CustCF!FG142</f>
        <v>0</v>
      </c>
      <c r="FN142" s="95">
        <f>($K142="Bell Curve")*(_xlfn.NORM.DIST(AND(FN$6&gt;=$F142,FN$6&lt;=$H142)*(FN$6-$F142+1),$J142/2,$M142,TRUE)-_xlfn.NORM.DIST(AND(FN$6&gt;=$F142,FN$6&lt;=$H142)*(FM$6-$F142+1),$J142/2,$M142,TRUE))/(1-2*_xlfn.NORM.DIST(0,$J142/2,$M142,TRUE))*$D142+($K142="Steady Growth")*(AND(FN$6&gt;=$F142,FN$6&lt;=$H142)*((FN$6-$F142+1)/($J142*($J142+1)/2)*$D142))+($K142="custom")*CustCF!FH142</f>
        <v>0</v>
      </c>
      <c r="FO142" s="95">
        <f>($K142="Bell Curve")*(_xlfn.NORM.DIST(AND(FO$6&gt;=$F142,FO$6&lt;=$H142)*(FO$6-$F142+1),$J142/2,$M142,TRUE)-_xlfn.NORM.DIST(AND(FO$6&gt;=$F142,FO$6&lt;=$H142)*(FN$6-$F142+1),$J142/2,$M142,TRUE))/(1-2*_xlfn.NORM.DIST(0,$J142/2,$M142,TRUE))*$D142+($K142="Steady Growth")*(AND(FO$6&gt;=$F142,FO$6&lt;=$H142)*((FO$6-$F142+1)/($J142*($J142+1)/2)*$D142))+($K142="custom")*CustCF!FI142</f>
        <v>0</v>
      </c>
      <c r="FP142" s="95">
        <f>($K142="Bell Curve")*(_xlfn.NORM.DIST(AND(FP$6&gt;=$F142,FP$6&lt;=$H142)*(FP$6-$F142+1),$J142/2,$M142,TRUE)-_xlfn.NORM.DIST(AND(FP$6&gt;=$F142,FP$6&lt;=$H142)*(FO$6-$F142+1),$J142/2,$M142,TRUE))/(1-2*_xlfn.NORM.DIST(0,$J142/2,$M142,TRUE))*$D142+($K142="Steady Growth")*(AND(FP$6&gt;=$F142,FP$6&lt;=$H142)*((FP$6-$F142+1)/($J142*($J142+1)/2)*$D142))+($K142="custom")*CustCF!FJ142</f>
        <v>0</v>
      </c>
      <c r="FQ142" s="95">
        <f>($K142="Bell Curve")*(_xlfn.NORM.DIST(AND(FQ$6&gt;=$F142,FQ$6&lt;=$H142)*(FQ$6-$F142+1),$J142/2,$M142,TRUE)-_xlfn.NORM.DIST(AND(FQ$6&gt;=$F142,FQ$6&lt;=$H142)*(FP$6-$F142+1),$J142/2,$M142,TRUE))/(1-2*_xlfn.NORM.DIST(0,$J142/2,$M142,TRUE))*$D142+($K142="Steady Growth")*(AND(FQ$6&gt;=$F142,FQ$6&lt;=$H142)*((FQ$6-$F142+1)/($J142*($J142+1)/2)*$D142))+($K142="custom")*CustCF!FK142</f>
        <v>0</v>
      </c>
      <c r="FR142" s="95">
        <f>($K142="Bell Curve")*(_xlfn.NORM.DIST(AND(FR$6&gt;=$F142,FR$6&lt;=$H142)*(FR$6-$F142+1),$J142/2,$M142,TRUE)-_xlfn.NORM.DIST(AND(FR$6&gt;=$F142,FR$6&lt;=$H142)*(FQ$6-$F142+1),$J142/2,$M142,TRUE))/(1-2*_xlfn.NORM.DIST(0,$J142/2,$M142,TRUE))*$D142+($K142="Steady Growth")*(AND(FR$6&gt;=$F142,FR$6&lt;=$H142)*((FR$6-$F142+1)/($J142*($J142+1)/2)*$D142))+($K142="custom")*CustCF!FL142</f>
        <v>0</v>
      </c>
      <c r="FS142" s="95">
        <f>($K142="Bell Curve")*(_xlfn.NORM.DIST(AND(FS$6&gt;=$F142,FS$6&lt;=$H142)*(FS$6-$F142+1),$J142/2,$M142,TRUE)-_xlfn.NORM.DIST(AND(FS$6&gt;=$F142,FS$6&lt;=$H142)*(FR$6-$F142+1),$J142/2,$M142,TRUE))/(1-2*_xlfn.NORM.DIST(0,$J142/2,$M142,TRUE))*$D142+($K142="Steady Growth")*(AND(FS$6&gt;=$F142,FS$6&lt;=$H142)*((FS$6-$F142+1)/($J142*($J142+1)/2)*$D142))+($K142="custom")*CustCF!FM142</f>
        <v>0</v>
      </c>
      <c r="FT142" s="95">
        <f>($K142="Bell Curve")*(_xlfn.NORM.DIST(AND(FT$6&gt;=$F142,FT$6&lt;=$H142)*(FT$6-$F142+1),$J142/2,$M142,TRUE)-_xlfn.NORM.DIST(AND(FT$6&gt;=$F142,FT$6&lt;=$H142)*(FS$6-$F142+1),$J142/2,$M142,TRUE))/(1-2*_xlfn.NORM.DIST(0,$J142/2,$M142,TRUE))*$D142+($K142="Steady Growth")*(AND(FT$6&gt;=$F142,FT$6&lt;=$H142)*((FT$6-$F142+1)/($J142*($J142+1)/2)*$D142))+($K142="custom")*CustCF!FN142</f>
        <v>0</v>
      </c>
      <c r="FU142" s="95">
        <f>($K142="Bell Curve")*(_xlfn.NORM.DIST(AND(FU$6&gt;=$F142,FU$6&lt;=$H142)*(FU$6-$F142+1),$J142/2,$M142,TRUE)-_xlfn.NORM.DIST(AND(FU$6&gt;=$F142,FU$6&lt;=$H142)*(FT$6-$F142+1),$J142/2,$M142,TRUE))/(1-2*_xlfn.NORM.DIST(0,$J142/2,$M142,TRUE))*$D142+($K142="Steady Growth")*(AND(FU$6&gt;=$F142,FU$6&lt;=$H142)*((FU$6-$F142+1)/($J142*($J142+1)/2)*$D142))+($K142="custom")*CustCF!FO142</f>
        <v>0</v>
      </c>
      <c r="FV142" s="95">
        <f>($K142="Bell Curve")*(_xlfn.NORM.DIST(AND(FV$6&gt;=$F142,FV$6&lt;=$H142)*(FV$6-$F142+1),$J142/2,$M142,TRUE)-_xlfn.NORM.DIST(AND(FV$6&gt;=$F142,FV$6&lt;=$H142)*(FU$6-$F142+1),$J142/2,$M142,TRUE))/(1-2*_xlfn.NORM.DIST(0,$J142/2,$M142,TRUE))*$D142+($K142="Steady Growth")*(AND(FV$6&gt;=$F142,FV$6&lt;=$H142)*((FV$6-$F142+1)/($J142*($J142+1)/2)*$D142))+($K142="custom")*CustCF!FP142</f>
        <v>0</v>
      </c>
      <c r="FW142" s="95">
        <f>($K142="Bell Curve")*(_xlfn.NORM.DIST(AND(FW$6&gt;=$F142,FW$6&lt;=$H142)*(FW$6-$F142+1),$J142/2,$M142,TRUE)-_xlfn.NORM.DIST(AND(FW$6&gt;=$F142,FW$6&lt;=$H142)*(FV$6-$F142+1),$J142/2,$M142,TRUE))/(1-2*_xlfn.NORM.DIST(0,$J142/2,$M142,TRUE))*$D142+($K142="Steady Growth")*(AND(FW$6&gt;=$F142,FW$6&lt;=$H142)*((FW$6-$F142+1)/($J142*($J142+1)/2)*$D142))+($K142="custom")*CustCF!FQ142</f>
        <v>0</v>
      </c>
      <c r="FX142" s="95">
        <f>($K142="Bell Curve")*(_xlfn.NORM.DIST(AND(FX$6&gt;=$F142,FX$6&lt;=$H142)*(FX$6-$F142+1),$J142/2,$M142,TRUE)-_xlfn.NORM.DIST(AND(FX$6&gt;=$F142,FX$6&lt;=$H142)*(FW$6-$F142+1),$J142/2,$M142,TRUE))/(1-2*_xlfn.NORM.DIST(0,$J142/2,$M142,TRUE))*$D142+($K142="Steady Growth")*(AND(FX$6&gt;=$F142,FX$6&lt;=$H142)*((FX$6-$F142+1)/($J142*($J142+1)/2)*$D142))+($K142="custom")*CustCF!FR142</f>
        <v>0</v>
      </c>
      <c r="FY142" s="95">
        <f>($K142="Bell Curve")*(_xlfn.NORM.DIST(AND(FY$6&gt;=$F142,FY$6&lt;=$H142)*(FY$6-$F142+1),$J142/2,$M142,TRUE)-_xlfn.NORM.DIST(AND(FY$6&gt;=$F142,FY$6&lt;=$H142)*(FX$6-$F142+1),$J142/2,$M142,TRUE))/(1-2*_xlfn.NORM.DIST(0,$J142/2,$M142,TRUE))*$D142+($K142="Steady Growth")*(AND(FY$6&gt;=$F142,FY$6&lt;=$H142)*((FY$6-$F142+1)/($J142*($J142+1)/2)*$D142))+($K142="custom")*CustCF!FS142</f>
        <v>0</v>
      </c>
      <c r="FZ142" s="95">
        <f>($K142="Bell Curve")*(_xlfn.NORM.DIST(AND(FZ$6&gt;=$F142,FZ$6&lt;=$H142)*(FZ$6-$F142+1),$J142/2,$M142,TRUE)-_xlfn.NORM.DIST(AND(FZ$6&gt;=$F142,FZ$6&lt;=$H142)*(FY$6-$F142+1),$J142/2,$M142,TRUE))/(1-2*_xlfn.NORM.DIST(0,$J142/2,$M142,TRUE))*$D142+($K142="Steady Growth")*(AND(FZ$6&gt;=$F142,FZ$6&lt;=$H142)*((FZ$6-$F142+1)/($J142*($J142+1)/2)*$D142))+($K142="custom")*CustCF!FT142</f>
        <v>0</v>
      </c>
      <c r="GA142" s="95">
        <f>($K142="Bell Curve")*(_xlfn.NORM.DIST(AND(GA$6&gt;=$F142,GA$6&lt;=$H142)*(GA$6-$F142+1),$J142/2,$M142,TRUE)-_xlfn.NORM.DIST(AND(GA$6&gt;=$F142,GA$6&lt;=$H142)*(FZ$6-$F142+1),$J142/2,$M142,TRUE))/(1-2*_xlfn.NORM.DIST(0,$J142/2,$M142,TRUE))*$D142+($K142="Steady Growth")*(AND(GA$6&gt;=$F142,GA$6&lt;=$H142)*((GA$6-$F142+1)/($J142*($J142+1)/2)*$D142))+($K142="custom")*CustCF!FU142</f>
        <v>0</v>
      </c>
      <c r="GB142" s="95">
        <f>($K142="Bell Curve")*(_xlfn.NORM.DIST(AND(GB$6&gt;=$F142,GB$6&lt;=$H142)*(GB$6-$F142+1),$J142/2,$M142,TRUE)-_xlfn.NORM.DIST(AND(GB$6&gt;=$F142,GB$6&lt;=$H142)*(GA$6-$F142+1),$J142/2,$M142,TRUE))/(1-2*_xlfn.NORM.DIST(0,$J142/2,$M142,TRUE))*$D142+($K142="Steady Growth")*(AND(GB$6&gt;=$F142,GB$6&lt;=$H142)*((GB$6-$F142+1)/($J142*($J142+1)/2)*$D142))+($K142="custom")*CustCF!FV142</f>
        <v>0</v>
      </c>
      <c r="GC142" s="95">
        <f>($K142="Bell Curve")*(_xlfn.NORM.DIST(AND(GC$6&gt;=$F142,GC$6&lt;=$H142)*(GC$6-$F142+1),$J142/2,$M142,TRUE)-_xlfn.NORM.DIST(AND(GC$6&gt;=$F142,GC$6&lt;=$H142)*(GB$6-$F142+1),$J142/2,$M142,TRUE))/(1-2*_xlfn.NORM.DIST(0,$J142/2,$M142,TRUE))*$D142+($K142="Steady Growth")*(AND(GC$6&gt;=$F142,GC$6&lt;=$H142)*((GC$6-$F142+1)/($J142*($J142+1)/2)*$D142))+($K142="custom")*CustCF!FW142</f>
        <v>0</v>
      </c>
      <c r="GD142" s="95">
        <f>($K142="Bell Curve")*(_xlfn.NORM.DIST(AND(GD$6&gt;=$F142,GD$6&lt;=$H142)*(GD$6-$F142+1),$J142/2,$M142,TRUE)-_xlfn.NORM.DIST(AND(GD$6&gt;=$F142,GD$6&lt;=$H142)*(GC$6-$F142+1),$J142/2,$M142,TRUE))/(1-2*_xlfn.NORM.DIST(0,$J142/2,$M142,TRUE))*$D142+($K142="Steady Growth")*(AND(GD$6&gt;=$F142,GD$6&lt;=$H142)*((GD$6-$F142+1)/($J142*($J142+1)/2)*$D142))+($K142="custom")*CustCF!FX142</f>
        <v>0</v>
      </c>
      <c r="GE142" s="95">
        <f>($K142="Bell Curve")*(_xlfn.NORM.DIST(AND(GE$6&gt;=$F142,GE$6&lt;=$H142)*(GE$6-$F142+1),$J142/2,$M142,TRUE)-_xlfn.NORM.DIST(AND(GE$6&gt;=$F142,GE$6&lt;=$H142)*(GD$6-$F142+1),$J142/2,$M142,TRUE))/(1-2*_xlfn.NORM.DIST(0,$J142/2,$M142,TRUE))*$D142+($K142="Steady Growth")*(AND(GE$6&gt;=$F142,GE$6&lt;=$H142)*((GE$6-$F142+1)/($J142*($J142+1)/2)*$D142))+($K142="custom")*CustCF!FY142</f>
        <v>0</v>
      </c>
      <c r="GF142" s="95">
        <f>($K142="Bell Curve")*(_xlfn.NORM.DIST(AND(GF$6&gt;=$F142,GF$6&lt;=$H142)*(GF$6-$F142+1),$J142/2,$M142,TRUE)-_xlfn.NORM.DIST(AND(GF$6&gt;=$F142,GF$6&lt;=$H142)*(GE$6-$F142+1),$J142/2,$M142,TRUE))/(1-2*_xlfn.NORM.DIST(0,$J142/2,$M142,TRUE))*$D142+($K142="Steady Growth")*(AND(GF$6&gt;=$F142,GF$6&lt;=$H142)*((GF$6-$F142+1)/($J142*($J142+1)/2)*$D142))+($K142="custom")*CustCF!FZ142</f>
        <v>0</v>
      </c>
      <c r="GG142" s="95">
        <f>($K142="Bell Curve")*(_xlfn.NORM.DIST(AND(GG$6&gt;=$F142,GG$6&lt;=$H142)*(GG$6-$F142+1),$J142/2,$M142,TRUE)-_xlfn.NORM.DIST(AND(GG$6&gt;=$F142,GG$6&lt;=$H142)*(GF$6-$F142+1),$J142/2,$M142,TRUE))/(1-2*_xlfn.NORM.DIST(0,$J142/2,$M142,TRUE))*$D142+($K142="Steady Growth")*(AND(GG$6&gt;=$F142,GG$6&lt;=$H142)*((GG$6-$F142+1)/($J142*($J142+1)/2)*$D142))+($K142="custom")*CustCF!GA142</f>
        <v>0</v>
      </c>
      <c r="GH142" s="95">
        <f>($K142="Bell Curve")*(_xlfn.NORM.DIST(AND(GH$6&gt;=$F142,GH$6&lt;=$H142)*(GH$6-$F142+1),$J142/2,$M142,TRUE)-_xlfn.NORM.DIST(AND(GH$6&gt;=$F142,GH$6&lt;=$H142)*(GG$6-$F142+1),$J142/2,$M142,TRUE))/(1-2*_xlfn.NORM.DIST(0,$J142/2,$M142,TRUE))*$D142+($K142="Steady Growth")*(AND(GH$6&gt;=$F142,GH$6&lt;=$H142)*((GH$6-$F142+1)/($J142*($J142+1)/2)*$D142))+($K142="custom")*CustCF!GB142</f>
        <v>0</v>
      </c>
      <c r="GI142" s="95">
        <f>($K142="Bell Curve")*(_xlfn.NORM.DIST(AND(GI$6&gt;=$F142,GI$6&lt;=$H142)*(GI$6-$F142+1),$J142/2,$M142,TRUE)-_xlfn.NORM.DIST(AND(GI$6&gt;=$F142,GI$6&lt;=$H142)*(GH$6-$F142+1),$J142/2,$M142,TRUE))/(1-2*_xlfn.NORM.DIST(0,$J142/2,$M142,TRUE))*$D142+($K142="Steady Growth")*(AND(GI$6&gt;=$F142,GI$6&lt;=$H142)*((GI$6-$F142+1)/($J142*($J142+1)/2)*$D142))+($K142="custom")*CustCF!GC142</f>
        <v>0</v>
      </c>
      <c r="GJ142" s="95">
        <f>($K142="Bell Curve")*(_xlfn.NORM.DIST(AND(GJ$6&gt;=$F142,GJ$6&lt;=$H142)*(GJ$6-$F142+1),$J142/2,$M142,TRUE)-_xlfn.NORM.DIST(AND(GJ$6&gt;=$F142,GJ$6&lt;=$H142)*(GI$6-$F142+1),$J142/2,$M142,TRUE))/(1-2*_xlfn.NORM.DIST(0,$J142/2,$M142,TRUE))*$D142+($K142="Steady Growth")*(AND(GJ$6&gt;=$F142,GJ$6&lt;=$H142)*((GJ$6-$F142+1)/($J142*($J142+1)/2)*$D142))+($K142="custom")*CustCF!GD142</f>
        <v>0</v>
      </c>
      <c r="GK142" s="95">
        <f>($K142="Bell Curve")*(_xlfn.NORM.DIST(AND(GK$6&gt;=$F142,GK$6&lt;=$H142)*(GK$6-$F142+1),$J142/2,$M142,TRUE)-_xlfn.NORM.DIST(AND(GK$6&gt;=$F142,GK$6&lt;=$H142)*(GJ$6-$F142+1),$J142/2,$M142,TRUE))/(1-2*_xlfn.NORM.DIST(0,$J142/2,$M142,TRUE))*$D142+($K142="Steady Growth")*(AND(GK$6&gt;=$F142,GK$6&lt;=$H142)*((GK$6-$F142+1)/($J142*($J142+1)/2)*$D142))+($K142="custom")*CustCF!GE142</f>
        <v>0</v>
      </c>
      <c r="GL142" s="95">
        <f>($K142="Bell Curve")*(_xlfn.NORM.DIST(AND(GL$6&gt;=$F142,GL$6&lt;=$H142)*(GL$6-$F142+1),$J142/2,$M142,TRUE)-_xlfn.NORM.DIST(AND(GL$6&gt;=$F142,GL$6&lt;=$H142)*(GK$6-$F142+1),$J142/2,$M142,TRUE))/(1-2*_xlfn.NORM.DIST(0,$J142/2,$M142,TRUE))*$D142+($K142="Steady Growth")*(AND(GL$6&gt;=$F142,GL$6&lt;=$H142)*((GL$6-$F142+1)/($J142*($J142+1)/2)*$D142))+($K142="custom")*CustCF!GF142</f>
        <v>0</v>
      </c>
      <c r="GM142" s="95">
        <f>($K142="Bell Curve")*(_xlfn.NORM.DIST(AND(GM$6&gt;=$F142,GM$6&lt;=$H142)*(GM$6-$F142+1),$J142/2,$M142,TRUE)-_xlfn.NORM.DIST(AND(GM$6&gt;=$F142,GM$6&lt;=$H142)*(GL$6-$F142+1),$J142/2,$M142,TRUE))/(1-2*_xlfn.NORM.DIST(0,$J142/2,$M142,TRUE))*$D142+($K142="Steady Growth")*(AND(GM$6&gt;=$F142,GM$6&lt;=$H142)*((GM$6-$F142+1)/($J142*($J142+1)/2)*$D142))+($K142="custom")*CustCF!GG142</f>
        <v>0</v>
      </c>
      <c r="GN142" s="268">
        <f>($K142="Bell Curve")*(_xlfn.NORM.DIST(AND(GN$6&gt;=$F142,GN$6&lt;=$H142)*(GN$6-$F142+1),$J142/2,$M142,TRUE)-_xlfn.NORM.DIST(AND(GN$6&gt;=$F142,GN$6&lt;=$H142)*(GM$6-$F142+1),$J142/2,$M142,TRUE))/(1-2*_xlfn.NORM.DIST(0,$J142/2,$M142,TRUE))*$D142+($K142="Steady Growth")*(AND(GN$6&gt;=$F142,GN$6&lt;=$H142)*((GN$6-$F142+1)/($J142*($J142+1)/2)*$D142))+($K142="custom")*CustCF!GH142</f>
        <v>0</v>
      </c>
      <c r="GO142" s="1"/>
      <c r="GP142" s="67"/>
    </row>
    <row r="143" spans="1:198" customFormat="1" outlineLevel="1" x14ac:dyDescent="0.75">
      <c r="A143" s="1"/>
      <c r="B143" s="1"/>
      <c r="C143" s="262">
        <f>Budget!AF28</f>
        <v>0</v>
      </c>
      <c r="D143" s="19">
        <f>Budget!AG28</f>
        <v>0</v>
      </c>
      <c r="E143" s="19" t="str">
        <f t="shared" si="61"/>
        <v/>
      </c>
      <c r="F143" s="263">
        <v>0</v>
      </c>
      <c r="G143" s="257">
        <f>IF(L143="custom",CustCF!F143,INDEX($P$8:$GN$8,MATCH(F143,$P$6:$GN$6,0)))</f>
        <v>46053</v>
      </c>
      <c r="H143" s="263">
        <v>0</v>
      </c>
      <c r="I143" s="257">
        <f>IF(L143="custom",CustCF!G143,INDEX($P$8:$GN$8,MATCH(H143,$P$6:$GN$6,0)))</f>
        <v>46053</v>
      </c>
      <c r="J143" s="260">
        <f t="shared" si="62"/>
        <v>1</v>
      </c>
      <c r="K143" s="265" t="s">
        <v>116</v>
      </c>
      <c r="L143" s="266" t="s">
        <v>141</v>
      </c>
      <c r="M143" s="267">
        <f t="shared" si="63"/>
        <v>9</v>
      </c>
      <c r="N143" s="18">
        <f t="shared" si="57"/>
        <v>0</v>
      </c>
      <c r="O143" s="1372">
        <f t="shared" si="69"/>
        <v>0</v>
      </c>
      <c r="P143" s="95">
        <f>($K143="Bell Curve")*(_xlfn.NORM.DIST(AND(P$6&gt;=$F143,P$6&lt;=$H143)*(P$6-$F143+1),$J143/2,$M143,TRUE)-_xlfn.NORM.DIST(AND(P$6&gt;=$F143,P$6&lt;=$H143)*(O$6-$F143+1),$J143/2,$M143,TRUE))/(1-2*_xlfn.NORM.DIST(0,$J143/2,$M143,TRUE))*$D143+($K143="Steady Growth")*(AND(P$6&gt;=$F143,P$6&lt;=$H143)*((P$6-$F143+1)/($J143*($J143+1)/2)*$D143))+($K143="custom")*CustCF!J143</f>
        <v>0</v>
      </c>
      <c r="Q143" s="95">
        <f>($K143="Bell Curve")*(_xlfn.NORM.DIST(AND(Q$6&gt;=$F143,Q$6&lt;=$H143)*(Q$6-$F143+1),$J143/2,$M143,TRUE)-_xlfn.NORM.DIST(AND(Q$6&gt;=$F143,Q$6&lt;=$H143)*(P$6-$F143+1),$J143/2,$M143,TRUE))/(1-2*_xlfn.NORM.DIST(0,$J143/2,$M143,TRUE))*$D143+($K143="Steady Growth")*(AND(Q$6&gt;=$F143,Q$6&lt;=$H143)*((Q$6-$F143+1)/($J143*($J143+1)/2)*$D143))+($K143="custom")*CustCF!K143</f>
        <v>0</v>
      </c>
      <c r="R143" s="95">
        <f>($K143="Bell Curve")*(_xlfn.NORM.DIST(AND(R$6&gt;=$F143,R$6&lt;=$H143)*(R$6-$F143+1),$J143/2,$M143,TRUE)-_xlfn.NORM.DIST(AND(R$6&gt;=$F143,R$6&lt;=$H143)*(Q$6-$F143+1),$J143/2,$M143,TRUE))/(1-2*_xlfn.NORM.DIST(0,$J143/2,$M143,TRUE))*$D143+($K143="Steady Growth")*(AND(R$6&gt;=$F143,R$6&lt;=$H143)*((R$6-$F143+1)/($J143*($J143+1)/2)*$D143))+($K143="custom")*CustCF!L143</f>
        <v>0</v>
      </c>
      <c r="S143" s="95">
        <f>($K143="Bell Curve")*(_xlfn.NORM.DIST(AND(S$6&gt;=$F143,S$6&lt;=$H143)*(S$6-$F143+1),$J143/2,$M143,TRUE)-_xlfn.NORM.DIST(AND(S$6&gt;=$F143,S$6&lt;=$H143)*(R$6-$F143+1),$J143/2,$M143,TRUE))/(1-2*_xlfn.NORM.DIST(0,$J143/2,$M143,TRUE))*$D143+($K143="Steady Growth")*(AND(S$6&gt;=$F143,S$6&lt;=$H143)*((S$6-$F143+1)/($J143*($J143+1)/2)*$D143))+($K143="custom")*CustCF!M143</f>
        <v>0</v>
      </c>
      <c r="T143" s="95">
        <f>($K143="Bell Curve")*(_xlfn.NORM.DIST(AND(T$6&gt;=$F143,T$6&lt;=$H143)*(T$6-$F143+1),$J143/2,$M143,TRUE)-_xlfn.NORM.DIST(AND(T$6&gt;=$F143,T$6&lt;=$H143)*(S$6-$F143+1),$J143/2,$M143,TRUE))/(1-2*_xlfn.NORM.DIST(0,$J143/2,$M143,TRUE))*$D143+($K143="Steady Growth")*(AND(T$6&gt;=$F143,T$6&lt;=$H143)*((T$6-$F143+1)/($J143*($J143+1)/2)*$D143))+($K143="custom")*CustCF!N143</f>
        <v>0</v>
      </c>
      <c r="U143" s="95">
        <f>($K143="Bell Curve")*(_xlfn.NORM.DIST(AND(U$6&gt;=$F143,U$6&lt;=$H143)*(U$6-$F143+1),$J143/2,$M143,TRUE)-_xlfn.NORM.DIST(AND(U$6&gt;=$F143,U$6&lt;=$H143)*(T$6-$F143+1),$J143/2,$M143,TRUE))/(1-2*_xlfn.NORM.DIST(0,$J143/2,$M143,TRUE))*$D143+($K143="Steady Growth")*(AND(U$6&gt;=$F143,U$6&lt;=$H143)*((U$6-$F143+1)/($J143*($J143+1)/2)*$D143))+($K143="custom")*CustCF!O143</f>
        <v>0</v>
      </c>
      <c r="V143" s="95">
        <f>($K143="Bell Curve")*(_xlfn.NORM.DIST(AND(V$6&gt;=$F143,V$6&lt;=$H143)*(V$6-$F143+1),$J143/2,$M143,TRUE)-_xlfn.NORM.DIST(AND(V$6&gt;=$F143,V$6&lt;=$H143)*(U$6-$F143+1),$J143/2,$M143,TRUE))/(1-2*_xlfn.NORM.DIST(0,$J143/2,$M143,TRUE))*$D143+($K143="Steady Growth")*(AND(V$6&gt;=$F143,V$6&lt;=$H143)*((V$6-$F143+1)/($J143*($J143+1)/2)*$D143))+($K143="custom")*CustCF!P143</f>
        <v>0</v>
      </c>
      <c r="W143" s="95">
        <f>($K143="Bell Curve")*(_xlfn.NORM.DIST(AND(W$6&gt;=$F143,W$6&lt;=$H143)*(W$6-$F143+1),$J143/2,$M143,TRUE)-_xlfn.NORM.DIST(AND(W$6&gt;=$F143,W$6&lt;=$H143)*(V$6-$F143+1),$J143/2,$M143,TRUE))/(1-2*_xlfn.NORM.DIST(0,$J143/2,$M143,TRUE))*$D143+($K143="Steady Growth")*(AND(W$6&gt;=$F143,W$6&lt;=$H143)*((W$6-$F143+1)/($J143*($J143+1)/2)*$D143))+($K143="custom")*CustCF!Q143</f>
        <v>0</v>
      </c>
      <c r="X143" s="95">
        <f>($K143="Bell Curve")*(_xlfn.NORM.DIST(AND(X$6&gt;=$F143,X$6&lt;=$H143)*(X$6-$F143+1),$J143/2,$M143,TRUE)-_xlfn.NORM.DIST(AND(X$6&gt;=$F143,X$6&lt;=$H143)*(W$6-$F143+1),$J143/2,$M143,TRUE))/(1-2*_xlfn.NORM.DIST(0,$J143/2,$M143,TRUE))*$D143+($K143="Steady Growth")*(AND(X$6&gt;=$F143,X$6&lt;=$H143)*((X$6-$F143+1)/($J143*($J143+1)/2)*$D143))+($K143="custom")*CustCF!R143</f>
        <v>0</v>
      </c>
      <c r="Y143" s="95">
        <f>($K143="Bell Curve")*(_xlfn.NORM.DIST(AND(Y$6&gt;=$F143,Y$6&lt;=$H143)*(Y$6-$F143+1),$J143/2,$M143,TRUE)-_xlfn.NORM.DIST(AND(Y$6&gt;=$F143,Y$6&lt;=$H143)*(X$6-$F143+1),$J143/2,$M143,TRUE))/(1-2*_xlfn.NORM.DIST(0,$J143/2,$M143,TRUE))*$D143+($K143="Steady Growth")*(AND(Y$6&gt;=$F143,Y$6&lt;=$H143)*((Y$6-$F143+1)/($J143*($J143+1)/2)*$D143))+($K143="custom")*CustCF!S143</f>
        <v>0</v>
      </c>
      <c r="Z143" s="95">
        <f>($K143="Bell Curve")*(_xlfn.NORM.DIST(AND(Z$6&gt;=$F143,Z$6&lt;=$H143)*(Z$6-$F143+1),$J143/2,$M143,TRUE)-_xlfn.NORM.DIST(AND(Z$6&gt;=$F143,Z$6&lt;=$H143)*(Y$6-$F143+1),$J143/2,$M143,TRUE))/(1-2*_xlfn.NORM.DIST(0,$J143/2,$M143,TRUE))*$D143+($K143="Steady Growth")*(AND(Z$6&gt;=$F143,Z$6&lt;=$H143)*((Z$6-$F143+1)/($J143*($J143+1)/2)*$D143))+($K143="custom")*CustCF!T143</f>
        <v>0</v>
      </c>
      <c r="AA143" s="95">
        <f>($K143="Bell Curve")*(_xlfn.NORM.DIST(AND(AA$6&gt;=$F143,AA$6&lt;=$H143)*(AA$6-$F143+1),$J143/2,$M143,TRUE)-_xlfn.NORM.DIST(AND(AA$6&gt;=$F143,AA$6&lt;=$H143)*(Z$6-$F143+1),$J143/2,$M143,TRUE))/(1-2*_xlfn.NORM.DIST(0,$J143/2,$M143,TRUE))*$D143+($K143="Steady Growth")*(AND(AA$6&gt;=$F143,AA$6&lt;=$H143)*((AA$6-$F143+1)/($J143*($J143+1)/2)*$D143))+($K143="custom")*CustCF!U143</f>
        <v>0</v>
      </c>
      <c r="AB143" s="95">
        <f>($K143="Bell Curve")*(_xlfn.NORM.DIST(AND(AB$6&gt;=$F143,AB$6&lt;=$H143)*(AB$6-$F143+1),$J143/2,$M143,TRUE)-_xlfn.NORM.DIST(AND(AB$6&gt;=$F143,AB$6&lt;=$H143)*(AA$6-$F143+1),$J143/2,$M143,TRUE))/(1-2*_xlfn.NORM.DIST(0,$J143/2,$M143,TRUE))*$D143+($K143="Steady Growth")*(AND(AB$6&gt;=$F143,AB$6&lt;=$H143)*((AB$6-$F143+1)/($J143*($J143+1)/2)*$D143))+($K143="custom")*CustCF!V143</f>
        <v>0</v>
      </c>
      <c r="AC143" s="95">
        <f>($K143="Bell Curve")*(_xlfn.NORM.DIST(AND(AC$6&gt;=$F143,AC$6&lt;=$H143)*(AC$6-$F143+1),$J143/2,$M143,TRUE)-_xlfn.NORM.DIST(AND(AC$6&gt;=$F143,AC$6&lt;=$H143)*(AB$6-$F143+1),$J143/2,$M143,TRUE))/(1-2*_xlfn.NORM.DIST(0,$J143/2,$M143,TRUE))*$D143+($K143="Steady Growth")*(AND(AC$6&gt;=$F143,AC$6&lt;=$H143)*((AC$6-$F143+1)/($J143*($J143+1)/2)*$D143))+($K143="custom")*CustCF!W143</f>
        <v>0</v>
      </c>
      <c r="AD143" s="95">
        <f>($K143="Bell Curve")*(_xlfn.NORM.DIST(AND(AD$6&gt;=$F143,AD$6&lt;=$H143)*(AD$6-$F143+1),$J143/2,$M143,TRUE)-_xlfn.NORM.DIST(AND(AD$6&gt;=$F143,AD$6&lt;=$H143)*(AC$6-$F143+1),$J143/2,$M143,TRUE))/(1-2*_xlfn.NORM.DIST(0,$J143/2,$M143,TRUE))*$D143+($K143="Steady Growth")*(AND(AD$6&gt;=$F143,AD$6&lt;=$H143)*((AD$6-$F143+1)/($J143*($J143+1)/2)*$D143))+($K143="custom")*CustCF!X143</f>
        <v>0</v>
      </c>
      <c r="AE143" s="95">
        <f>($K143="Bell Curve")*(_xlfn.NORM.DIST(AND(AE$6&gt;=$F143,AE$6&lt;=$H143)*(AE$6-$F143+1),$J143/2,$M143,TRUE)-_xlfn.NORM.DIST(AND(AE$6&gt;=$F143,AE$6&lt;=$H143)*(AD$6-$F143+1),$J143/2,$M143,TRUE))/(1-2*_xlfn.NORM.DIST(0,$J143/2,$M143,TRUE))*$D143+($K143="Steady Growth")*(AND(AE$6&gt;=$F143,AE$6&lt;=$H143)*((AE$6-$F143+1)/($J143*($J143+1)/2)*$D143))+($K143="custom")*CustCF!Y143</f>
        <v>0</v>
      </c>
      <c r="AF143" s="95">
        <f>($K143="Bell Curve")*(_xlfn.NORM.DIST(AND(AF$6&gt;=$F143,AF$6&lt;=$H143)*(AF$6-$F143+1),$J143/2,$M143,TRUE)-_xlfn.NORM.DIST(AND(AF$6&gt;=$F143,AF$6&lt;=$H143)*(AE$6-$F143+1),$J143/2,$M143,TRUE))/(1-2*_xlfn.NORM.DIST(0,$J143/2,$M143,TRUE))*$D143+($K143="Steady Growth")*(AND(AF$6&gt;=$F143,AF$6&lt;=$H143)*((AF$6-$F143+1)/($J143*($J143+1)/2)*$D143))+($K143="custom")*CustCF!Z143</f>
        <v>0</v>
      </c>
      <c r="AG143" s="95">
        <f>($K143="Bell Curve")*(_xlfn.NORM.DIST(AND(AG$6&gt;=$F143,AG$6&lt;=$H143)*(AG$6-$F143+1),$J143/2,$M143,TRUE)-_xlfn.NORM.DIST(AND(AG$6&gt;=$F143,AG$6&lt;=$H143)*(AF$6-$F143+1),$J143/2,$M143,TRUE))/(1-2*_xlfn.NORM.DIST(0,$J143/2,$M143,TRUE))*$D143+($K143="Steady Growth")*(AND(AG$6&gt;=$F143,AG$6&lt;=$H143)*((AG$6-$F143+1)/($J143*($J143+1)/2)*$D143))+($K143="custom")*CustCF!AA143</f>
        <v>0</v>
      </c>
      <c r="AH143" s="95">
        <f>($K143="Bell Curve")*(_xlfn.NORM.DIST(AND(AH$6&gt;=$F143,AH$6&lt;=$H143)*(AH$6-$F143+1),$J143/2,$M143,TRUE)-_xlfn.NORM.DIST(AND(AH$6&gt;=$F143,AH$6&lt;=$H143)*(AG$6-$F143+1),$J143/2,$M143,TRUE))/(1-2*_xlfn.NORM.DIST(0,$J143/2,$M143,TRUE))*$D143+($K143="Steady Growth")*(AND(AH$6&gt;=$F143,AH$6&lt;=$H143)*((AH$6-$F143+1)/($J143*($J143+1)/2)*$D143))+($K143="custom")*CustCF!AB143</f>
        <v>0</v>
      </c>
      <c r="AI143" s="95">
        <f>($K143="Bell Curve")*(_xlfn.NORM.DIST(AND(AI$6&gt;=$F143,AI$6&lt;=$H143)*(AI$6-$F143+1),$J143/2,$M143,TRUE)-_xlfn.NORM.DIST(AND(AI$6&gt;=$F143,AI$6&lt;=$H143)*(AH$6-$F143+1),$J143/2,$M143,TRUE))/(1-2*_xlfn.NORM.DIST(0,$J143/2,$M143,TRUE))*$D143+($K143="Steady Growth")*(AND(AI$6&gt;=$F143,AI$6&lt;=$H143)*((AI$6-$F143+1)/($J143*($J143+1)/2)*$D143))+($K143="custom")*CustCF!AC143</f>
        <v>0</v>
      </c>
      <c r="AJ143" s="95">
        <f>($K143="Bell Curve")*(_xlfn.NORM.DIST(AND(AJ$6&gt;=$F143,AJ$6&lt;=$H143)*(AJ$6-$F143+1),$J143/2,$M143,TRUE)-_xlfn.NORM.DIST(AND(AJ$6&gt;=$F143,AJ$6&lt;=$H143)*(AI$6-$F143+1),$J143/2,$M143,TRUE))/(1-2*_xlfn.NORM.DIST(0,$J143/2,$M143,TRUE))*$D143+($K143="Steady Growth")*(AND(AJ$6&gt;=$F143,AJ$6&lt;=$H143)*((AJ$6-$F143+1)/($J143*($J143+1)/2)*$D143))+($K143="custom")*CustCF!AD143</f>
        <v>0</v>
      </c>
      <c r="AK143" s="95">
        <f>($K143="Bell Curve")*(_xlfn.NORM.DIST(AND(AK$6&gt;=$F143,AK$6&lt;=$H143)*(AK$6-$F143+1),$J143/2,$M143,TRUE)-_xlfn.NORM.DIST(AND(AK$6&gt;=$F143,AK$6&lt;=$H143)*(AJ$6-$F143+1),$J143/2,$M143,TRUE))/(1-2*_xlfn.NORM.DIST(0,$J143/2,$M143,TRUE))*$D143+($K143="Steady Growth")*(AND(AK$6&gt;=$F143,AK$6&lt;=$H143)*((AK$6-$F143+1)/($J143*($J143+1)/2)*$D143))+($K143="custom")*CustCF!AE143</f>
        <v>0</v>
      </c>
      <c r="AL143" s="95">
        <f>($K143="Bell Curve")*(_xlfn.NORM.DIST(AND(AL$6&gt;=$F143,AL$6&lt;=$H143)*(AL$6-$F143+1),$J143/2,$M143,TRUE)-_xlfn.NORM.DIST(AND(AL$6&gt;=$F143,AL$6&lt;=$H143)*(AK$6-$F143+1),$J143/2,$M143,TRUE))/(1-2*_xlfn.NORM.DIST(0,$J143/2,$M143,TRUE))*$D143+($K143="Steady Growth")*(AND(AL$6&gt;=$F143,AL$6&lt;=$H143)*((AL$6-$F143+1)/($J143*($J143+1)/2)*$D143))+($K143="custom")*CustCF!AF143</f>
        <v>0</v>
      </c>
      <c r="AM143" s="95">
        <f>($K143="Bell Curve")*(_xlfn.NORM.DIST(AND(AM$6&gt;=$F143,AM$6&lt;=$H143)*(AM$6-$F143+1),$J143/2,$M143,TRUE)-_xlfn.NORM.DIST(AND(AM$6&gt;=$F143,AM$6&lt;=$H143)*(AL$6-$F143+1),$J143/2,$M143,TRUE))/(1-2*_xlfn.NORM.DIST(0,$J143/2,$M143,TRUE))*$D143+($K143="Steady Growth")*(AND(AM$6&gt;=$F143,AM$6&lt;=$H143)*((AM$6-$F143+1)/($J143*($J143+1)/2)*$D143))+($K143="custom")*CustCF!AG143</f>
        <v>0</v>
      </c>
      <c r="AN143" s="95">
        <f>($K143="Bell Curve")*(_xlfn.NORM.DIST(AND(AN$6&gt;=$F143,AN$6&lt;=$H143)*(AN$6-$F143+1),$J143/2,$M143,TRUE)-_xlfn.NORM.DIST(AND(AN$6&gt;=$F143,AN$6&lt;=$H143)*(AM$6-$F143+1),$J143/2,$M143,TRUE))/(1-2*_xlfn.NORM.DIST(0,$J143/2,$M143,TRUE))*$D143+($K143="Steady Growth")*(AND(AN$6&gt;=$F143,AN$6&lt;=$H143)*((AN$6-$F143+1)/($J143*($J143+1)/2)*$D143))+($K143="custom")*CustCF!AH143</f>
        <v>0</v>
      </c>
      <c r="AO143" s="95">
        <f>($K143="Bell Curve")*(_xlfn.NORM.DIST(AND(AO$6&gt;=$F143,AO$6&lt;=$H143)*(AO$6-$F143+1),$J143/2,$M143,TRUE)-_xlfn.NORM.DIST(AND(AO$6&gt;=$F143,AO$6&lt;=$H143)*(AN$6-$F143+1),$J143/2,$M143,TRUE))/(1-2*_xlfn.NORM.DIST(0,$J143/2,$M143,TRUE))*$D143+($K143="Steady Growth")*(AND(AO$6&gt;=$F143,AO$6&lt;=$H143)*((AO$6-$F143+1)/($J143*($J143+1)/2)*$D143))+($K143="custom")*CustCF!AI143</f>
        <v>0</v>
      </c>
      <c r="AP143" s="95">
        <f>($K143="Bell Curve")*(_xlfn.NORM.DIST(AND(AP$6&gt;=$F143,AP$6&lt;=$H143)*(AP$6-$F143+1),$J143/2,$M143,TRUE)-_xlfn.NORM.DIST(AND(AP$6&gt;=$F143,AP$6&lt;=$H143)*(AO$6-$F143+1),$J143/2,$M143,TRUE))/(1-2*_xlfn.NORM.DIST(0,$J143/2,$M143,TRUE))*$D143+($K143="Steady Growth")*(AND(AP$6&gt;=$F143,AP$6&lt;=$H143)*((AP$6-$F143+1)/($J143*($J143+1)/2)*$D143))+($K143="custom")*CustCF!AJ143</f>
        <v>0</v>
      </c>
      <c r="AQ143" s="95">
        <f>($K143="Bell Curve")*(_xlfn.NORM.DIST(AND(AQ$6&gt;=$F143,AQ$6&lt;=$H143)*(AQ$6-$F143+1),$J143/2,$M143,TRUE)-_xlfn.NORM.DIST(AND(AQ$6&gt;=$F143,AQ$6&lt;=$H143)*(AP$6-$F143+1),$J143/2,$M143,TRUE))/(1-2*_xlfn.NORM.DIST(0,$J143/2,$M143,TRUE))*$D143+($K143="Steady Growth")*(AND(AQ$6&gt;=$F143,AQ$6&lt;=$H143)*((AQ$6-$F143+1)/($J143*($J143+1)/2)*$D143))+($K143="custom")*CustCF!AK143</f>
        <v>0</v>
      </c>
      <c r="AR143" s="95">
        <f>($K143="Bell Curve")*(_xlfn.NORM.DIST(AND(AR$6&gt;=$F143,AR$6&lt;=$H143)*(AR$6-$F143+1),$J143/2,$M143,TRUE)-_xlfn.NORM.DIST(AND(AR$6&gt;=$F143,AR$6&lt;=$H143)*(AQ$6-$F143+1),$J143/2,$M143,TRUE))/(1-2*_xlfn.NORM.DIST(0,$J143/2,$M143,TRUE))*$D143+($K143="Steady Growth")*(AND(AR$6&gt;=$F143,AR$6&lt;=$H143)*((AR$6-$F143+1)/($J143*($J143+1)/2)*$D143))+($K143="custom")*CustCF!AL143</f>
        <v>0</v>
      </c>
      <c r="AS143" s="95">
        <f>($K143="Bell Curve")*(_xlfn.NORM.DIST(AND(AS$6&gt;=$F143,AS$6&lt;=$H143)*(AS$6-$F143+1),$J143/2,$M143,TRUE)-_xlfn.NORM.DIST(AND(AS$6&gt;=$F143,AS$6&lt;=$H143)*(AR$6-$F143+1),$J143/2,$M143,TRUE))/(1-2*_xlfn.NORM.DIST(0,$J143/2,$M143,TRUE))*$D143+($K143="Steady Growth")*(AND(AS$6&gt;=$F143,AS$6&lt;=$H143)*((AS$6-$F143+1)/($J143*($J143+1)/2)*$D143))+($K143="custom")*CustCF!AM143</f>
        <v>0</v>
      </c>
      <c r="AT143" s="95">
        <f>($K143="Bell Curve")*(_xlfn.NORM.DIST(AND(AT$6&gt;=$F143,AT$6&lt;=$H143)*(AT$6-$F143+1),$J143/2,$M143,TRUE)-_xlfn.NORM.DIST(AND(AT$6&gt;=$F143,AT$6&lt;=$H143)*(AS$6-$F143+1),$J143/2,$M143,TRUE))/(1-2*_xlfn.NORM.DIST(0,$J143/2,$M143,TRUE))*$D143+($K143="Steady Growth")*(AND(AT$6&gt;=$F143,AT$6&lt;=$H143)*((AT$6-$F143+1)/($J143*($J143+1)/2)*$D143))+($K143="custom")*CustCF!AN143</f>
        <v>0</v>
      </c>
      <c r="AU143" s="95">
        <f>($K143="Bell Curve")*(_xlfn.NORM.DIST(AND(AU$6&gt;=$F143,AU$6&lt;=$H143)*(AU$6-$F143+1),$J143/2,$M143,TRUE)-_xlfn.NORM.DIST(AND(AU$6&gt;=$F143,AU$6&lt;=$H143)*(AT$6-$F143+1),$J143/2,$M143,TRUE))/(1-2*_xlfn.NORM.DIST(0,$J143/2,$M143,TRUE))*$D143+($K143="Steady Growth")*(AND(AU$6&gt;=$F143,AU$6&lt;=$H143)*((AU$6-$F143+1)/($J143*($J143+1)/2)*$D143))+($K143="custom")*CustCF!AO143</f>
        <v>0</v>
      </c>
      <c r="AV143" s="95">
        <f>($K143="Bell Curve")*(_xlfn.NORM.DIST(AND(AV$6&gt;=$F143,AV$6&lt;=$H143)*(AV$6-$F143+1),$J143/2,$M143,TRUE)-_xlfn.NORM.DIST(AND(AV$6&gt;=$F143,AV$6&lt;=$H143)*(AU$6-$F143+1),$J143/2,$M143,TRUE))/(1-2*_xlfn.NORM.DIST(0,$J143/2,$M143,TRUE))*$D143+($K143="Steady Growth")*(AND(AV$6&gt;=$F143,AV$6&lt;=$H143)*((AV$6-$F143+1)/($J143*($J143+1)/2)*$D143))+($K143="custom")*CustCF!AP143</f>
        <v>0</v>
      </c>
      <c r="AW143" s="95">
        <f>($K143="Bell Curve")*(_xlfn.NORM.DIST(AND(AW$6&gt;=$F143,AW$6&lt;=$H143)*(AW$6-$F143+1),$J143/2,$M143,TRUE)-_xlfn.NORM.DIST(AND(AW$6&gt;=$F143,AW$6&lt;=$H143)*(AV$6-$F143+1),$J143/2,$M143,TRUE))/(1-2*_xlfn.NORM.DIST(0,$J143/2,$M143,TRUE))*$D143+($K143="Steady Growth")*(AND(AW$6&gt;=$F143,AW$6&lt;=$H143)*((AW$6-$F143+1)/($J143*($J143+1)/2)*$D143))+($K143="custom")*CustCF!AQ143</f>
        <v>0</v>
      </c>
      <c r="AX143" s="95">
        <f>($K143="Bell Curve")*(_xlfn.NORM.DIST(AND(AX$6&gt;=$F143,AX$6&lt;=$H143)*(AX$6-$F143+1),$J143/2,$M143,TRUE)-_xlfn.NORM.DIST(AND(AX$6&gt;=$F143,AX$6&lt;=$H143)*(AW$6-$F143+1),$J143/2,$M143,TRUE))/(1-2*_xlfn.NORM.DIST(0,$J143/2,$M143,TRUE))*$D143+($K143="Steady Growth")*(AND(AX$6&gt;=$F143,AX$6&lt;=$H143)*((AX$6-$F143+1)/($J143*($J143+1)/2)*$D143))+($K143="custom")*CustCF!AR143</f>
        <v>0</v>
      </c>
      <c r="AY143" s="95">
        <f>($K143="Bell Curve")*(_xlfn.NORM.DIST(AND(AY$6&gt;=$F143,AY$6&lt;=$H143)*(AY$6-$F143+1),$J143/2,$M143,TRUE)-_xlfn.NORM.DIST(AND(AY$6&gt;=$F143,AY$6&lt;=$H143)*(AX$6-$F143+1),$J143/2,$M143,TRUE))/(1-2*_xlfn.NORM.DIST(0,$J143/2,$M143,TRUE))*$D143+($K143="Steady Growth")*(AND(AY$6&gt;=$F143,AY$6&lt;=$H143)*((AY$6-$F143+1)/($J143*($J143+1)/2)*$D143))+($K143="custom")*CustCF!AS143</f>
        <v>0</v>
      </c>
      <c r="AZ143" s="95">
        <f>($K143="Bell Curve")*(_xlfn.NORM.DIST(AND(AZ$6&gt;=$F143,AZ$6&lt;=$H143)*(AZ$6-$F143+1),$J143/2,$M143,TRUE)-_xlfn.NORM.DIST(AND(AZ$6&gt;=$F143,AZ$6&lt;=$H143)*(AY$6-$F143+1),$J143/2,$M143,TRUE))/(1-2*_xlfn.NORM.DIST(0,$J143/2,$M143,TRUE))*$D143+($K143="Steady Growth")*(AND(AZ$6&gt;=$F143,AZ$6&lt;=$H143)*((AZ$6-$F143+1)/($J143*($J143+1)/2)*$D143))+($K143="custom")*CustCF!AT143</f>
        <v>0</v>
      </c>
      <c r="BA143" s="95">
        <f>($K143="Bell Curve")*(_xlfn.NORM.DIST(AND(BA$6&gt;=$F143,BA$6&lt;=$H143)*(BA$6-$F143+1),$J143/2,$M143,TRUE)-_xlfn.NORM.DIST(AND(BA$6&gt;=$F143,BA$6&lt;=$H143)*(AZ$6-$F143+1),$J143/2,$M143,TRUE))/(1-2*_xlfn.NORM.DIST(0,$J143/2,$M143,TRUE))*$D143+($K143="Steady Growth")*(AND(BA$6&gt;=$F143,BA$6&lt;=$H143)*((BA$6-$F143+1)/($J143*($J143+1)/2)*$D143))+($K143="custom")*CustCF!AU143</f>
        <v>0</v>
      </c>
      <c r="BB143" s="95">
        <f>($K143="Bell Curve")*(_xlfn.NORM.DIST(AND(BB$6&gt;=$F143,BB$6&lt;=$H143)*(BB$6-$F143+1),$J143/2,$M143,TRUE)-_xlfn.NORM.DIST(AND(BB$6&gt;=$F143,BB$6&lt;=$H143)*(BA$6-$F143+1),$J143/2,$M143,TRUE))/(1-2*_xlfn.NORM.DIST(0,$J143/2,$M143,TRUE))*$D143+($K143="Steady Growth")*(AND(BB$6&gt;=$F143,BB$6&lt;=$H143)*((BB$6-$F143+1)/($J143*($J143+1)/2)*$D143))+($K143="custom")*CustCF!AV143</f>
        <v>0</v>
      </c>
      <c r="BC143" s="95">
        <f>($K143="Bell Curve")*(_xlfn.NORM.DIST(AND(BC$6&gt;=$F143,BC$6&lt;=$H143)*(BC$6-$F143+1),$J143/2,$M143,TRUE)-_xlfn.NORM.DIST(AND(BC$6&gt;=$F143,BC$6&lt;=$H143)*(BB$6-$F143+1),$J143/2,$M143,TRUE))/(1-2*_xlfn.NORM.DIST(0,$J143/2,$M143,TRUE))*$D143+($K143="Steady Growth")*(AND(BC$6&gt;=$F143,BC$6&lt;=$H143)*((BC$6-$F143+1)/($J143*($J143+1)/2)*$D143))+($K143="custom")*CustCF!AW143</f>
        <v>0</v>
      </c>
      <c r="BD143" s="95">
        <f>($K143="Bell Curve")*(_xlfn.NORM.DIST(AND(BD$6&gt;=$F143,BD$6&lt;=$H143)*(BD$6-$F143+1),$J143/2,$M143,TRUE)-_xlfn.NORM.DIST(AND(BD$6&gt;=$F143,BD$6&lt;=$H143)*(BC$6-$F143+1),$J143/2,$M143,TRUE))/(1-2*_xlfn.NORM.DIST(0,$J143/2,$M143,TRUE))*$D143+($K143="Steady Growth")*(AND(BD$6&gt;=$F143,BD$6&lt;=$H143)*((BD$6-$F143+1)/($J143*($J143+1)/2)*$D143))+($K143="custom")*CustCF!AX143</f>
        <v>0</v>
      </c>
      <c r="BE143" s="95">
        <f>($K143="Bell Curve")*(_xlfn.NORM.DIST(AND(BE$6&gt;=$F143,BE$6&lt;=$H143)*(BE$6-$F143+1),$J143/2,$M143,TRUE)-_xlfn.NORM.DIST(AND(BE$6&gt;=$F143,BE$6&lt;=$H143)*(BD$6-$F143+1),$J143/2,$M143,TRUE))/(1-2*_xlfn.NORM.DIST(0,$J143/2,$M143,TRUE))*$D143+($K143="Steady Growth")*(AND(BE$6&gt;=$F143,BE$6&lt;=$H143)*((BE$6-$F143+1)/($J143*($J143+1)/2)*$D143))+($K143="custom")*CustCF!AY143</f>
        <v>0</v>
      </c>
      <c r="BF143" s="95">
        <f>($K143="Bell Curve")*(_xlfn.NORM.DIST(AND(BF$6&gt;=$F143,BF$6&lt;=$H143)*(BF$6-$F143+1),$J143/2,$M143,TRUE)-_xlfn.NORM.DIST(AND(BF$6&gt;=$F143,BF$6&lt;=$H143)*(BE$6-$F143+1),$J143/2,$M143,TRUE))/(1-2*_xlfn.NORM.DIST(0,$J143/2,$M143,TRUE))*$D143+($K143="Steady Growth")*(AND(BF$6&gt;=$F143,BF$6&lt;=$H143)*((BF$6-$F143+1)/($J143*($J143+1)/2)*$D143))+($K143="custom")*CustCF!AZ143</f>
        <v>0</v>
      </c>
      <c r="BG143" s="95">
        <f>($K143="Bell Curve")*(_xlfn.NORM.DIST(AND(BG$6&gt;=$F143,BG$6&lt;=$H143)*(BG$6-$F143+1),$J143/2,$M143,TRUE)-_xlfn.NORM.DIST(AND(BG$6&gt;=$F143,BG$6&lt;=$H143)*(BF$6-$F143+1),$J143/2,$M143,TRUE))/(1-2*_xlfn.NORM.DIST(0,$J143/2,$M143,TRUE))*$D143+($K143="Steady Growth")*(AND(BG$6&gt;=$F143,BG$6&lt;=$H143)*((BG$6-$F143+1)/($J143*($J143+1)/2)*$D143))+($K143="custom")*CustCF!BA143</f>
        <v>0</v>
      </c>
      <c r="BH143" s="95">
        <f>($K143="Bell Curve")*(_xlfn.NORM.DIST(AND(BH$6&gt;=$F143,BH$6&lt;=$H143)*(BH$6-$F143+1),$J143/2,$M143,TRUE)-_xlfn.NORM.DIST(AND(BH$6&gt;=$F143,BH$6&lt;=$H143)*(BG$6-$F143+1),$J143/2,$M143,TRUE))/(1-2*_xlfn.NORM.DIST(0,$J143/2,$M143,TRUE))*$D143+($K143="Steady Growth")*(AND(BH$6&gt;=$F143,BH$6&lt;=$H143)*((BH$6-$F143+1)/($J143*($J143+1)/2)*$D143))+($K143="custom")*CustCF!BB143</f>
        <v>0</v>
      </c>
      <c r="BI143" s="95">
        <f>($K143="Bell Curve")*(_xlfn.NORM.DIST(AND(BI$6&gt;=$F143,BI$6&lt;=$H143)*(BI$6-$F143+1),$J143/2,$M143,TRUE)-_xlfn.NORM.DIST(AND(BI$6&gt;=$F143,BI$6&lt;=$H143)*(BH$6-$F143+1),$J143/2,$M143,TRUE))/(1-2*_xlfn.NORM.DIST(0,$J143/2,$M143,TRUE))*$D143+($K143="Steady Growth")*(AND(BI$6&gt;=$F143,BI$6&lt;=$H143)*((BI$6-$F143+1)/($J143*($J143+1)/2)*$D143))+($K143="custom")*CustCF!BC143</f>
        <v>0</v>
      </c>
      <c r="BJ143" s="95">
        <f>($K143="Bell Curve")*(_xlfn.NORM.DIST(AND(BJ$6&gt;=$F143,BJ$6&lt;=$H143)*(BJ$6-$F143+1),$J143/2,$M143,TRUE)-_xlfn.NORM.DIST(AND(BJ$6&gt;=$F143,BJ$6&lt;=$H143)*(BI$6-$F143+1),$J143/2,$M143,TRUE))/(1-2*_xlfn.NORM.DIST(0,$J143/2,$M143,TRUE))*$D143+($K143="Steady Growth")*(AND(BJ$6&gt;=$F143,BJ$6&lt;=$H143)*((BJ$6-$F143+1)/($J143*($J143+1)/2)*$D143))+($K143="custom")*CustCF!BD143</f>
        <v>0</v>
      </c>
      <c r="BK143" s="95">
        <f>($K143="Bell Curve")*(_xlfn.NORM.DIST(AND(BK$6&gt;=$F143,BK$6&lt;=$H143)*(BK$6-$F143+1),$J143/2,$M143,TRUE)-_xlfn.NORM.DIST(AND(BK$6&gt;=$F143,BK$6&lt;=$H143)*(BJ$6-$F143+1),$J143/2,$M143,TRUE))/(1-2*_xlfn.NORM.DIST(0,$J143/2,$M143,TRUE))*$D143+($K143="Steady Growth")*(AND(BK$6&gt;=$F143,BK$6&lt;=$H143)*((BK$6-$F143+1)/($J143*($J143+1)/2)*$D143))+($K143="custom")*CustCF!BE143</f>
        <v>0</v>
      </c>
      <c r="BL143" s="95">
        <f>($K143="Bell Curve")*(_xlfn.NORM.DIST(AND(BL$6&gt;=$F143,BL$6&lt;=$H143)*(BL$6-$F143+1),$J143/2,$M143,TRUE)-_xlfn.NORM.DIST(AND(BL$6&gt;=$F143,BL$6&lt;=$H143)*(BK$6-$F143+1),$J143/2,$M143,TRUE))/(1-2*_xlfn.NORM.DIST(0,$J143/2,$M143,TRUE))*$D143+($K143="Steady Growth")*(AND(BL$6&gt;=$F143,BL$6&lt;=$H143)*((BL$6-$F143+1)/($J143*($J143+1)/2)*$D143))+($K143="custom")*CustCF!BF143</f>
        <v>0</v>
      </c>
      <c r="BM143" s="95">
        <f>($K143="Bell Curve")*(_xlfn.NORM.DIST(AND(BM$6&gt;=$F143,BM$6&lt;=$H143)*(BM$6-$F143+1),$J143/2,$M143,TRUE)-_xlfn.NORM.DIST(AND(BM$6&gt;=$F143,BM$6&lt;=$H143)*(BL$6-$F143+1),$J143/2,$M143,TRUE))/(1-2*_xlfn.NORM.DIST(0,$J143/2,$M143,TRUE))*$D143+($K143="Steady Growth")*(AND(BM$6&gt;=$F143,BM$6&lt;=$H143)*((BM$6-$F143+1)/($J143*($J143+1)/2)*$D143))+($K143="custom")*CustCF!BG143</f>
        <v>0</v>
      </c>
      <c r="BN143" s="95">
        <f>($K143="Bell Curve")*(_xlfn.NORM.DIST(AND(BN$6&gt;=$F143,BN$6&lt;=$H143)*(BN$6-$F143+1),$J143/2,$M143,TRUE)-_xlfn.NORM.DIST(AND(BN$6&gt;=$F143,BN$6&lt;=$H143)*(BM$6-$F143+1),$J143/2,$M143,TRUE))/(1-2*_xlfn.NORM.DIST(0,$J143/2,$M143,TRUE))*$D143+($K143="Steady Growth")*(AND(BN$6&gt;=$F143,BN$6&lt;=$H143)*((BN$6-$F143+1)/($J143*($J143+1)/2)*$D143))+($K143="custom")*CustCF!BH143</f>
        <v>0</v>
      </c>
      <c r="BO143" s="95">
        <f>($K143="Bell Curve")*(_xlfn.NORM.DIST(AND(BO$6&gt;=$F143,BO$6&lt;=$H143)*(BO$6-$F143+1),$J143/2,$M143,TRUE)-_xlfn.NORM.DIST(AND(BO$6&gt;=$F143,BO$6&lt;=$H143)*(BN$6-$F143+1),$J143/2,$M143,TRUE))/(1-2*_xlfn.NORM.DIST(0,$J143/2,$M143,TRUE))*$D143+($K143="Steady Growth")*(AND(BO$6&gt;=$F143,BO$6&lt;=$H143)*((BO$6-$F143+1)/($J143*($J143+1)/2)*$D143))+($K143="custom")*CustCF!BI143</f>
        <v>0</v>
      </c>
      <c r="BP143" s="95">
        <f>($K143="Bell Curve")*(_xlfn.NORM.DIST(AND(BP$6&gt;=$F143,BP$6&lt;=$H143)*(BP$6-$F143+1),$J143/2,$M143,TRUE)-_xlfn.NORM.DIST(AND(BP$6&gt;=$F143,BP$6&lt;=$H143)*(BO$6-$F143+1),$J143/2,$M143,TRUE))/(1-2*_xlfn.NORM.DIST(0,$J143/2,$M143,TRUE))*$D143+($K143="Steady Growth")*(AND(BP$6&gt;=$F143,BP$6&lt;=$H143)*((BP$6-$F143+1)/($J143*($J143+1)/2)*$D143))+($K143="custom")*CustCF!BJ143</f>
        <v>0</v>
      </c>
      <c r="BQ143" s="95">
        <f>($K143="Bell Curve")*(_xlfn.NORM.DIST(AND(BQ$6&gt;=$F143,BQ$6&lt;=$H143)*(BQ$6-$F143+1),$J143/2,$M143,TRUE)-_xlfn.NORM.DIST(AND(BQ$6&gt;=$F143,BQ$6&lt;=$H143)*(BP$6-$F143+1),$J143/2,$M143,TRUE))/(1-2*_xlfn.NORM.DIST(0,$J143/2,$M143,TRUE))*$D143+($K143="Steady Growth")*(AND(BQ$6&gt;=$F143,BQ$6&lt;=$H143)*((BQ$6-$F143+1)/($J143*($J143+1)/2)*$D143))+($K143="custom")*CustCF!BK143</f>
        <v>0</v>
      </c>
      <c r="BR143" s="95">
        <f>($K143="Bell Curve")*(_xlfn.NORM.DIST(AND(BR$6&gt;=$F143,BR$6&lt;=$H143)*(BR$6-$F143+1),$J143/2,$M143,TRUE)-_xlfn.NORM.DIST(AND(BR$6&gt;=$F143,BR$6&lt;=$H143)*(BQ$6-$F143+1),$J143/2,$M143,TRUE))/(1-2*_xlfn.NORM.DIST(0,$J143/2,$M143,TRUE))*$D143+($K143="Steady Growth")*(AND(BR$6&gt;=$F143,BR$6&lt;=$H143)*((BR$6-$F143+1)/($J143*($J143+1)/2)*$D143))+($K143="custom")*CustCF!BL143</f>
        <v>0</v>
      </c>
      <c r="BS143" s="95">
        <f>($K143="Bell Curve")*(_xlfn.NORM.DIST(AND(BS$6&gt;=$F143,BS$6&lt;=$H143)*(BS$6-$F143+1),$J143/2,$M143,TRUE)-_xlfn.NORM.DIST(AND(BS$6&gt;=$F143,BS$6&lt;=$H143)*(BR$6-$F143+1),$J143/2,$M143,TRUE))/(1-2*_xlfn.NORM.DIST(0,$J143/2,$M143,TRUE))*$D143+($K143="Steady Growth")*(AND(BS$6&gt;=$F143,BS$6&lt;=$H143)*((BS$6-$F143+1)/($J143*($J143+1)/2)*$D143))+($K143="custom")*CustCF!BM143</f>
        <v>0</v>
      </c>
      <c r="BT143" s="95">
        <f>($K143="Bell Curve")*(_xlfn.NORM.DIST(AND(BT$6&gt;=$F143,BT$6&lt;=$H143)*(BT$6-$F143+1),$J143/2,$M143,TRUE)-_xlfn.NORM.DIST(AND(BT$6&gt;=$F143,BT$6&lt;=$H143)*(BS$6-$F143+1),$J143/2,$M143,TRUE))/(1-2*_xlfn.NORM.DIST(0,$J143/2,$M143,TRUE))*$D143+($K143="Steady Growth")*(AND(BT$6&gt;=$F143,BT$6&lt;=$H143)*((BT$6-$F143+1)/($J143*($J143+1)/2)*$D143))+($K143="custom")*CustCF!BN143</f>
        <v>0</v>
      </c>
      <c r="BU143" s="95">
        <f>($K143="Bell Curve")*(_xlfn.NORM.DIST(AND(BU$6&gt;=$F143,BU$6&lt;=$H143)*(BU$6-$F143+1),$J143/2,$M143,TRUE)-_xlfn.NORM.DIST(AND(BU$6&gt;=$F143,BU$6&lt;=$H143)*(BT$6-$F143+1),$J143/2,$M143,TRUE))/(1-2*_xlfn.NORM.DIST(0,$J143/2,$M143,TRUE))*$D143+($K143="Steady Growth")*(AND(BU$6&gt;=$F143,BU$6&lt;=$H143)*((BU$6-$F143+1)/($J143*($J143+1)/2)*$D143))+($K143="custom")*CustCF!BO143</f>
        <v>0</v>
      </c>
      <c r="BV143" s="95">
        <f>($K143="Bell Curve")*(_xlfn.NORM.DIST(AND(BV$6&gt;=$F143,BV$6&lt;=$H143)*(BV$6-$F143+1),$J143/2,$M143,TRUE)-_xlfn.NORM.DIST(AND(BV$6&gt;=$F143,BV$6&lt;=$H143)*(BU$6-$F143+1),$J143/2,$M143,TRUE))/(1-2*_xlfn.NORM.DIST(0,$J143/2,$M143,TRUE))*$D143+($K143="Steady Growth")*(AND(BV$6&gt;=$F143,BV$6&lt;=$H143)*((BV$6-$F143+1)/($J143*($J143+1)/2)*$D143))+($K143="custom")*CustCF!BP143</f>
        <v>0</v>
      </c>
      <c r="BW143" s="95">
        <f>($K143="Bell Curve")*(_xlfn.NORM.DIST(AND(BW$6&gt;=$F143,BW$6&lt;=$H143)*(BW$6-$F143+1),$J143/2,$M143,TRUE)-_xlfn.NORM.DIST(AND(BW$6&gt;=$F143,BW$6&lt;=$H143)*(BV$6-$F143+1),$J143/2,$M143,TRUE))/(1-2*_xlfn.NORM.DIST(0,$J143/2,$M143,TRUE))*$D143+($K143="Steady Growth")*(AND(BW$6&gt;=$F143,BW$6&lt;=$H143)*((BW$6-$F143+1)/($J143*($J143+1)/2)*$D143))+($K143="custom")*CustCF!BQ143</f>
        <v>0</v>
      </c>
      <c r="BX143" s="95">
        <f>($K143="Bell Curve")*(_xlfn.NORM.DIST(AND(BX$6&gt;=$F143,BX$6&lt;=$H143)*(BX$6-$F143+1),$J143/2,$M143,TRUE)-_xlfn.NORM.DIST(AND(BX$6&gt;=$F143,BX$6&lt;=$H143)*(BW$6-$F143+1),$J143/2,$M143,TRUE))/(1-2*_xlfn.NORM.DIST(0,$J143/2,$M143,TRUE))*$D143+($K143="Steady Growth")*(AND(BX$6&gt;=$F143,BX$6&lt;=$H143)*((BX$6-$F143+1)/($J143*($J143+1)/2)*$D143))+($K143="custom")*CustCF!BR143</f>
        <v>0</v>
      </c>
      <c r="BY143" s="95">
        <f>($K143="Bell Curve")*(_xlfn.NORM.DIST(AND(BY$6&gt;=$F143,BY$6&lt;=$H143)*(BY$6-$F143+1),$J143/2,$M143,TRUE)-_xlfn.NORM.DIST(AND(BY$6&gt;=$F143,BY$6&lt;=$H143)*(BX$6-$F143+1),$J143/2,$M143,TRUE))/(1-2*_xlfn.NORM.DIST(0,$J143/2,$M143,TRUE))*$D143+($K143="Steady Growth")*(AND(BY$6&gt;=$F143,BY$6&lt;=$H143)*((BY$6-$F143+1)/($J143*($J143+1)/2)*$D143))+($K143="custom")*CustCF!BS143</f>
        <v>0</v>
      </c>
      <c r="BZ143" s="95">
        <f>($K143="Bell Curve")*(_xlfn.NORM.DIST(AND(BZ$6&gt;=$F143,BZ$6&lt;=$H143)*(BZ$6-$F143+1),$J143/2,$M143,TRUE)-_xlfn.NORM.DIST(AND(BZ$6&gt;=$F143,BZ$6&lt;=$H143)*(BY$6-$F143+1),$J143/2,$M143,TRUE))/(1-2*_xlfn.NORM.DIST(0,$J143/2,$M143,TRUE))*$D143+($K143="Steady Growth")*(AND(BZ$6&gt;=$F143,BZ$6&lt;=$H143)*((BZ$6-$F143+1)/($J143*($J143+1)/2)*$D143))+($K143="custom")*CustCF!BT143</f>
        <v>0</v>
      </c>
      <c r="CA143" s="95">
        <f>($K143="Bell Curve")*(_xlfn.NORM.DIST(AND(CA$6&gt;=$F143,CA$6&lt;=$H143)*(CA$6-$F143+1),$J143/2,$M143,TRUE)-_xlfn.NORM.DIST(AND(CA$6&gt;=$F143,CA$6&lt;=$H143)*(BZ$6-$F143+1),$J143/2,$M143,TRUE))/(1-2*_xlfn.NORM.DIST(0,$J143/2,$M143,TRUE))*$D143+($K143="Steady Growth")*(AND(CA$6&gt;=$F143,CA$6&lt;=$H143)*((CA$6-$F143+1)/($J143*($J143+1)/2)*$D143))+($K143="custom")*CustCF!BU143</f>
        <v>0</v>
      </c>
      <c r="CB143" s="95">
        <f>($K143="Bell Curve")*(_xlfn.NORM.DIST(AND(CB$6&gt;=$F143,CB$6&lt;=$H143)*(CB$6-$F143+1),$J143/2,$M143,TRUE)-_xlfn.NORM.DIST(AND(CB$6&gt;=$F143,CB$6&lt;=$H143)*(CA$6-$F143+1),$J143/2,$M143,TRUE))/(1-2*_xlfn.NORM.DIST(0,$J143/2,$M143,TRUE))*$D143+($K143="Steady Growth")*(AND(CB$6&gt;=$F143,CB$6&lt;=$H143)*((CB$6-$F143+1)/($J143*($J143+1)/2)*$D143))+($K143="custom")*CustCF!BV143</f>
        <v>0</v>
      </c>
      <c r="CC143" s="95">
        <f>($K143="Bell Curve")*(_xlfn.NORM.DIST(AND(CC$6&gt;=$F143,CC$6&lt;=$H143)*(CC$6-$F143+1),$J143/2,$M143,TRUE)-_xlfn.NORM.DIST(AND(CC$6&gt;=$F143,CC$6&lt;=$H143)*(CB$6-$F143+1),$J143/2,$M143,TRUE))/(1-2*_xlfn.NORM.DIST(0,$J143/2,$M143,TRUE))*$D143+($K143="Steady Growth")*(AND(CC$6&gt;=$F143,CC$6&lt;=$H143)*((CC$6-$F143+1)/($J143*($J143+1)/2)*$D143))+($K143="custom")*CustCF!BW143</f>
        <v>0</v>
      </c>
      <c r="CD143" s="95">
        <f>($K143="Bell Curve")*(_xlfn.NORM.DIST(AND(CD$6&gt;=$F143,CD$6&lt;=$H143)*(CD$6-$F143+1),$J143/2,$M143,TRUE)-_xlfn.NORM.DIST(AND(CD$6&gt;=$F143,CD$6&lt;=$H143)*(CC$6-$F143+1),$J143/2,$M143,TRUE))/(1-2*_xlfn.NORM.DIST(0,$J143/2,$M143,TRUE))*$D143+($K143="Steady Growth")*(AND(CD$6&gt;=$F143,CD$6&lt;=$H143)*((CD$6-$F143+1)/($J143*($J143+1)/2)*$D143))+($K143="custom")*CustCF!BX143</f>
        <v>0</v>
      </c>
      <c r="CE143" s="95">
        <f>($K143="Bell Curve")*(_xlfn.NORM.DIST(AND(CE$6&gt;=$F143,CE$6&lt;=$H143)*(CE$6-$F143+1),$J143/2,$M143,TRUE)-_xlfn.NORM.DIST(AND(CE$6&gt;=$F143,CE$6&lt;=$H143)*(CD$6-$F143+1),$J143/2,$M143,TRUE))/(1-2*_xlfn.NORM.DIST(0,$J143/2,$M143,TRUE))*$D143+($K143="Steady Growth")*(AND(CE$6&gt;=$F143,CE$6&lt;=$H143)*((CE$6-$F143+1)/($J143*($J143+1)/2)*$D143))+($K143="custom")*CustCF!BY143</f>
        <v>0</v>
      </c>
      <c r="CF143" s="95">
        <f>($K143="Bell Curve")*(_xlfn.NORM.DIST(AND(CF$6&gt;=$F143,CF$6&lt;=$H143)*(CF$6-$F143+1),$J143/2,$M143,TRUE)-_xlfn.NORM.DIST(AND(CF$6&gt;=$F143,CF$6&lt;=$H143)*(CE$6-$F143+1),$J143/2,$M143,TRUE))/(1-2*_xlfn.NORM.DIST(0,$J143/2,$M143,TRUE))*$D143+($K143="Steady Growth")*(AND(CF$6&gt;=$F143,CF$6&lt;=$H143)*((CF$6-$F143+1)/($J143*($J143+1)/2)*$D143))+($K143="custom")*CustCF!BZ143</f>
        <v>0</v>
      </c>
      <c r="CG143" s="95">
        <f>($K143="Bell Curve")*(_xlfn.NORM.DIST(AND(CG$6&gt;=$F143,CG$6&lt;=$H143)*(CG$6-$F143+1),$J143/2,$M143,TRUE)-_xlfn.NORM.DIST(AND(CG$6&gt;=$F143,CG$6&lt;=$H143)*(CF$6-$F143+1),$J143/2,$M143,TRUE))/(1-2*_xlfn.NORM.DIST(0,$J143/2,$M143,TRUE))*$D143+($K143="Steady Growth")*(AND(CG$6&gt;=$F143,CG$6&lt;=$H143)*((CG$6-$F143+1)/($J143*($J143+1)/2)*$D143))+($K143="custom")*CustCF!CA143</f>
        <v>0</v>
      </c>
      <c r="CH143" s="95">
        <f>($K143="Bell Curve")*(_xlfn.NORM.DIST(AND(CH$6&gt;=$F143,CH$6&lt;=$H143)*(CH$6-$F143+1),$J143/2,$M143,TRUE)-_xlfn.NORM.DIST(AND(CH$6&gt;=$F143,CH$6&lt;=$H143)*(CG$6-$F143+1),$J143/2,$M143,TRUE))/(1-2*_xlfn.NORM.DIST(0,$J143/2,$M143,TRUE))*$D143+($K143="Steady Growth")*(AND(CH$6&gt;=$F143,CH$6&lt;=$H143)*((CH$6-$F143+1)/($J143*($J143+1)/2)*$D143))+($K143="custom")*CustCF!CB143</f>
        <v>0</v>
      </c>
      <c r="CI143" s="95">
        <f>($K143="Bell Curve")*(_xlfn.NORM.DIST(AND(CI$6&gt;=$F143,CI$6&lt;=$H143)*(CI$6-$F143+1),$J143/2,$M143,TRUE)-_xlfn.NORM.DIST(AND(CI$6&gt;=$F143,CI$6&lt;=$H143)*(CH$6-$F143+1),$J143/2,$M143,TRUE))/(1-2*_xlfn.NORM.DIST(0,$J143/2,$M143,TRUE))*$D143+($K143="Steady Growth")*(AND(CI$6&gt;=$F143,CI$6&lt;=$H143)*((CI$6-$F143+1)/($J143*($J143+1)/2)*$D143))+($K143="custom")*CustCF!CC143</f>
        <v>0</v>
      </c>
      <c r="CJ143" s="95">
        <f>($K143="Bell Curve")*(_xlfn.NORM.DIST(AND(CJ$6&gt;=$F143,CJ$6&lt;=$H143)*(CJ$6-$F143+1),$J143/2,$M143,TRUE)-_xlfn.NORM.DIST(AND(CJ$6&gt;=$F143,CJ$6&lt;=$H143)*(CI$6-$F143+1),$J143/2,$M143,TRUE))/(1-2*_xlfn.NORM.DIST(0,$J143/2,$M143,TRUE))*$D143+($K143="Steady Growth")*(AND(CJ$6&gt;=$F143,CJ$6&lt;=$H143)*((CJ$6-$F143+1)/($J143*($J143+1)/2)*$D143))+($K143="custom")*CustCF!CD143</f>
        <v>0</v>
      </c>
      <c r="CK143" s="95">
        <f>($K143="Bell Curve")*(_xlfn.NORM.DIST(AND(CK$6&gt;=$F143,CK$6&lt;=$H143)*(CK$6-$F143+1),$J143/2,$M143,TRUE)-_xlfn.NORM.DIST(AND(CK$6&gt;=$F143,CK$6&lt;=$H143)*(CJ$6-$F143+1),$J143/2,$M143,TRUE))/(1-2*_xlfn.NORM.DIST(0,$J143/2,$M143,TRUE))*$D143+($K143="Steady Growth")*(AND(CK$6&gt;=$F143,CK$6&lt;=$H143)*((CK$6-$F143+1)/($J143*($J143+1)/2)*$D143))+($K143="custom")*CustCF!CE143</f>
        <v>0</v>
      </c>
      <c r="CL143" s="95">
        <f>($K143="Bell Curve")*(_xlfn.NORM.DIST(AND(CL$6&gt;=$F143,CL$6&lt;=$H143)*(CL$6-$F143+1),$J143/2,$M143,TRUE)-_xlfn.NORM.DIST(AND(CL$6&gt;=$F143,CL$6&lt;=$H143)*(CK$6-$F143+1),$J143/2,$M143,TRUE))/(1-2*_xlfn.NORM.DIST(0,$J143/2,$M143,TRUE))*$D143+($K143="Steady Growth")*(AND(CL$6&gt;=$F143,CL$6&lt;=$H143)*((CL$6-$F143+1)/($J143*($J143+1)/2)*$D143))+($K143="custom")*CustCF!CF143</f>
        <v>0</v>
      </c>
      <c r="CM143" s="95">
        <f>($K143="Bell Curve")*(_xlfn.NORM.DIST(AND(CM$6&gt;=$F143,CM$6&lt;=$H143)*(CM$6-$F143+1),$J143/2,$M143,TRUE)-_xlfn.NORM.DIST(AND(CM$6&gt;=$F143,CM$6&lt;=$H143)*(CL$6-$F143+1),$J143/2,$M143,TRUE))/(1-2*_xlfn.NORM.DIST(0,$J143/2,$M143,TRUE))*$D143+($K143="Steady Growth")*(AND(CM$6&gt;=$F143,CM$6&lt;=$H143)*((CM$6-$F143+1)/($J143*($J143+1)/2)*$D143))+($K143="custom")*CustCF!CG143</f>
        <v>0</v>
      </c>
      <c r="CN143" s="95">
        <f>($K143="Bell Curve")*(_xlfn.NORM.DIST(AND(CN$6&gt;=$F143,CN$6&lt;=$H143)*(CN$6-$F143+1),$J143/2,$M143,TRUE)-_xlfn.NORM.DIST(AND(CN$6&gt;=$F143,CN$6&lt;=$H143)*(CM$6-$F143+1),$J143/2,$M143,TRUE))/(1-2*_xlfn.NORM.DIST(0,$J143/2,$M143,TRUE))*$D143+($K143="Steady Growth")*(AND(CN$6&gt;=$F143,CN$6&lt;=$H143)*((CN$6-$F143+1)/($J143*($J143+1)/2)*$D143))+($K143="custom")*CustCF!CH143</f>
        <v>0</v>
      </c>
      <c r="CO143" s="95">
        <f>($K143="Bell Curve")*(_xlfn.NORM.DIST(AND(CO$6&gt;=$F143,CO$6&lt;=$H143)*(CO$6-$F143+1),$J143/2,$M143,TRUE)-_xlfn.NORM.DIST(AND(CO$6&gt;=$F143,CO$6&lt;=$H143)*(CN$6-$F143+1),$J143/2,$M143,TRUE))/(1-2*_xlfn.NORM.DIST(0,$J143/2,$M143,TRUE))*$D143+($K143="Steady Growth")*(AND(CO$6&gt;=$F143,CO$6&lt;=$H143)*((CO$6-$F143+1)/($J143*($J143+1)/2)*$D143))+($K143="custom")*CustCF!CI143</f>
        <v>0</v>
      </c>
      <c r="CP143" s="95">
        <f>($K143="Bell Curve")*(_xlfn.NORM.DIST(AND(CP$6&gt;=$F143,CP$6&lt;=$H143)*(CP$6-$F143+1),$J143/2,$M143,TRUE)-_xlfn.NORM.DIST(AND(CP$6&gt;=$F143,CP$6&lt;=$H143)*(CO$6-$F143+1),$J143/2,$M143,TRUE))/(1-2*_xlfn.NORM.DIST(0,$J143/2,$M143,TRUE))*$D143+($K143="Steady Growth")*(AND(CP$6&gt;=$F143,CP$6&lt;=$H143)*((CP$6-$F143+1)/($J143*($J143+1)/2)*$D143))+($K143="custom")*CustCF!CJ143</f>
        <v>0</v>
      </c>
      <c r="CQ143" s="95">
        <f>($K143="Bell Curve")*(_xlfn.NORM.DIST(AND(CQ$6&gt;=$F143,CQ$6&lt;=$H143)*(CQ$6-$F143+1),$J143/2,$M143,TRUE)-_xlfn.NORM.DIST(AND(CQ$6&gt;=$F143,CQ$6&lt;=$H143)*(CP$6-$F143+1),$J143/2,$M143,TRUE))/(1-2*_xlfn.NORM.DIST(0,$J143/2,$M143,TRUE))*$D143+($K143="Steady Growth")*(AND(CQ$6&gt;=$F143,CQ$6&lt;=$H143)*((CQ$6-$F143+1)/($J143*($J143+1)/2)*$D143))+($K143="custom")*CustCF!CK143</f>
        <v>0</v>
      </c>
      <c r="CR143" s="95">
        <f>($K143="Bell Curve")*(_xlfn.NORM.DIST(AND(CR$6&gt;=$F143,CR$6&lt;=$H143)*(CR$6-$F143+1),$J143/2,$M143,TRUE)-_xlfn.NORM.DIST(AND(CR$6&gt;=$F143,CR$6&lt;=$H143)*(CQ$6-$F143+1),$J143/2,$M143,TRUE))/(1-2*_xlfn.NORM.DIST(0,$J143/2,$M143,TRUE))*$D143+($K143="Steady Growth")*(AND(CR$6&gt;=$F143,CR$6&lt;=$H143)*((CR$6-$F143+1)/($J143*($J143+1)/2)*$D143))+($K143="custom")*CustCF!CL143</f>
        <v>0</v>
      </c>
      <c r="CS143" s="95">
        <f>($K143="Bell Curve")*(_xlfn.NORM.DIST(AND(CS$6&gt;=$F143,CS$6&lt;=$H143)*(CS$6-$F143+1),$J143/2,$M143,TRUE)-_xlfn.NORM.DIST(AND(CS$6&gt;=$F143,CS$6&lt;=$H143)*(CR$6-$F143+1),$J143/2,$M143,TRUE))/(1-2*_xlfn.NORM.DIST(0,$J143/2,$M143,TRUE))*$D143+($K143="Steady Growth")*(AND(CS$6&gt;=$F143,CS$6&lt;=$H143)*((CS$6-$F143+1)/($J143*($J143+1)/2)*$D143))+($K143="custom")*CustCF!CM143</f>
        <v>0</v>
      </c>
      <c r="CT143" s="95">
        <f>($K143="Bell Curve")*(_xlfn.NORM.DIST(AND(CT$6&gt;=$F143,CT$6&lt;=$H143)*(CT$6-$F143+1),$J143/2,$M143,TRUE)-_xlfn.NORM.DIST(AND(CT$6&gt;=$F143,CT$6&lt;=$H143)*(CS$6-$F143+1),$J143/2,$M143,TRUE))/(1-2*_xlfn.NORM.DIST(0,$J143/2,$M143,TRUE))*$D143+($K143="Steady Growth")*(AND(CT$6&gt;=$F143,CT$6&lt;=$H143)*((CT$6-$F143+1)/($J143*($J143+1)/2)*$D143))+($K143="custom")*CustCF!CN143</f>
        <v>0</v>
      </c>
      <c r="CU143" s="95">
        <f>($K143="Bell Curve")*(_xlfn.NORM.DIST(AND(CU$6&gt;=$F143,CU$6&lt;=$H143)*(CU$6-$F143+1),$J143/2,$M143,TRUE)-_xlfn.NORM.DIST(AND(CU$6&gt;=$F143,CU$6&lt;=$H143)*(CT$6-$F143+1),$J143/2,$M143,TRUE))/(1-2*_xlfn.NORM.DIST(0,$J143/2,$M143,TRUE))*$D143+($K143="Steady Growth")*(AND(CU$6&gt;=$F143,CU$6&lt;=$H143)*((CU$6-$F143+1)/($J143*($J143+1)/2)*$D143))+($K143="custom")*CustCF!CO143</f>
        <v>0</v>
      </c>
      <c r="CV143" s="95">
        <f>($K143="Bell Curve")*(_xlfn.NORM.DIST(AND(CV$6&gt;=$F143,CV$6&lt;=$H143)*(CV$6-$F143+1),$J143/2,$M143,TRUE)-_xlfn.NORM.DIST(AND(CV$6&gt;=$F143,CV$6&lt;=$H143)*(CU$6-$F143+1),$J143/2,$M143,TRUE))/(1-2*_xlfn.NORM.DIST(0,$J143/2,$M143,TRUE))*$D143+($K143="Steady Growth")*(AND(CV$6&gt;=$F143,CV$6&lt;=$H143)*((CV$6-$F143+1)/($J143*($J143+1)/2)*$D143))+($K143="custom")*CustCF!CP143</f>
        <v>0</v>
      </c>
      <c r="CW143" s="95">
        <f>($K143="Bell Curve")*(_xlfn.NORM.DIST(AND(CW$6&gt;=$F143,CW$6&lt;=$H143)*(CW$6-$F143+1),$J143/2,$M143,TRUE)-_xlfn.NORM.DIST(AND(CW$6&gt;=$F143,CW$6&lt;=$H143)*(CV$6-$F143+1),$J143/2,$M143,TRUE))/(1-2*_xlfn.NORM.DIST(0,$J143/2,$M143,TRUE))*$D143+($K143="Steady Growth")*(AND(CW$6&gt;=$F143,CW$6&lt;=$H143)*((CW$6-$F143+1)/($J143*($J143+1)/2)*$D143))+($K143="custom")*CustCF!CQ143</f>
        <v>0</v>
      </c>
      <c r="CX143" s="95">
        <f>($K143="Bell Curve")*(_xlfn.NORM.DIST(AND(CX$6&gt;=$F143,CX$6&lt;=$H143)*(CX$6-$F143+1),$J143/2,$M143,TRUE)-_xlfn.NORM.DIST(AND(CX$6&gt;=$F143,CX$6&lt;=$H143)*(CW$6-$F143+1),$J143/2,$M143,TRUE))/(1-2*_xlfn.NORM.DIST(0,$J143/2,$M143,TRUE))*$D143+($K143="Steady Growth")*(AND(CX$6&gt;=$F143,CX$6&lt;=$H143)*((CX$6-$F143+1)/($J143*($J143+1)/2)*$D143))+($K143="custom")*CustCF!CR143</f>
        <v>0</v>
      </c>
      <c r="CY143" s="95">
        <f>($K143="Bell Curve")*(_xlfn.NORM.DIST(AND(CY$6&gt;=$F143,CY$6&lt;=$H143)*(CY$6-$F143+1),$J143/2,$M143,TRUE)-_xlfn.NORM.DIST(AND(CY$6&gt;=$F143,CY$6&lt;=$H143)*(CX$6-$F143+1),$J143/2,$M143,TRUE))/(1-2*_xlfn.NORM.DIST(0,$J143/2,$M143,TRUE))*$D143+($K143="Steady Growth")*(AND(CY$6&gt;=$F143,CY$6&lt;=$H143)*((CY$6-$F143+1)/($J143*($J143+1)/2)*$D143))+($K143="custom")*CustCF!CS143</f>
        <v>0</v>
      </c>
      <c r="CZ143" s="95">
        <f>($K143="Bell Curve")*(_xlfn.NORM.DIST(AND(CZ$6&gt;=$F143,CZ$6&lt;=$H143)*(CZ$6-$F143+1),$J143/2,$M143,TRUE)-_xlfn.NORM.DIST(AND(CZ$6&gt;=$F143,CZ$6&lt;=$H143)*(CY$6-$F143+1),$J143/2,$M143,TRUE))/(1-2*_xlfn.NORM.DIST(0,$J143/2,$M143,TRUE))*$D143+($K143="Steady Growth")*(AND(CZ$6&gt;=$F143,CZ$6&lt;=$H143)*((CZ$6-$F143+1)/($J143*($J143+1)/2)*$D143))+($K143="custom")*CustCF!CT143</f>
        <v>0</v>
      </c>
      <c r="DA143" s="95">
        <f>($K143="Bell Curve")*(_xlfn.NORM.DIST(AND(DA$6&gt;=$F143,DA$6&lt;=$H143)*(DA$6-$F143+1),$J143/2,$M143,TRUE)-_xlfn.NORM.DIST(AND(DA$6&gt;=$F143,DA$6&lt;=$H143)*(CZ$6-$F143+1),$J143/2,$M143,TRUE))/(1-2*_xlfn.NORM.DIST(0,$J143/2,$M143,TRUE))*$D143+($K143="Steady Growth")*(AND(DA$6&gt;=$F143,DA$6&lt;=$H143)*((DA$6-$F143+1)/($J143*($J143+1)/2)*$D143))+($K143="custom")*CustCF!CU143</f>
        <v>0</v>
      </c>
      <c r="DB143" s="95">
        <f>($K143="Bell Curve")*(_xlfn.NORM.DIST(AND(DB$6&gt;=$F143,DB$6&lt;=$H143)*(DB$6-$F143+1),$J143/2,$M143,TRUE)-_xlfn.NORM.DIST(AND(DB$6&gt;=$F143,DB$6&lt;=$H143)*(DA$6-$F143+1),$J143/2,$M143,TRUE))/(1-2*_xlfn.NORM.DIST(0,$J143/2,$M143,TRUE))*$D143+($K143="Steady Growth")*(AND(DB$6&gt;=$F143,DB$6&lt;=$H143)*((DB$6-$F143+1)/($J143*($J143+1)/2)*$D143))+($K143="custom")*CustCF!CV143</f>
        <v>0</v>
      </c>
      <c r="DC143" s="95">
        <f>($K143="Bell Curve")*(_xlfn.NORM.DIST(AND(DC$6&gt;=$F143,DC$6&lt;=$H143)*(DC$6-$F143+1),$J143/2,$M143,TRUE)-_xlfn.NORM.DIST(AND(DC$6&gt;=$F143,DC$6&lt;=$H143)*(DB$6-$F143+1),$J143/2,$M143,TRUE))/(1-2*_xlfn.NORM.DIST(0,$J143/2,$M143,TRUE))*$D143+($K143="Steady Growth")*(AND(DC$6&gt;=$F143,DC$6&lt;=$H143)*((DC$6-$F143+1)/($J143*($J143+1)/2)*$D143))+($K143="custom")*CustCF!CW143</f>
        <v>0</v>
      </c>
      <c r="DD143" s="95">
        <f>($K143="Bell Curve")*(_xlfn.NORM.DIST(AND(DD$6&gt;=$F143,DD$6&lt;=$H143)*(DD$6-$F143+1),$J143/2,$M143,TRUE)-_xlfn.NORM.DIST(AND(DD$6&gt;=$F143,DD$6&lt;=$H143)*(DC$6-$F143+1),$J143/2,$M143,TRUE))/(1-2*_xlfn.NORM.DIST(0,$J143/2,$M143,TRUE))*$D143+($K143="Steady Growth")*(AND(DD$6&gt;=$F143,DD$6&lt;=$H143)*((DD$6-$F143+1)/($J143*($J143+1)/2)*$D143))+($K143="custom")*CustCF!CX143</f>
        <v>0</v>
      </c>
      <c r="DE143" s="95">
        <f>($K143="Bell Curve")*(_xlfn.NORM.DIST(AND(DE$6&gt;=$F143,DE$6&lt;=$H143)*(DE$6-$F143+1),$J143/2,$M143,TRUE)-_xlfn.NORM.DIST(AND(DE$6&gt;=$F143,DE$6&lt;=$H143)*(DD$6-$F143+1),$J143/2,$M143,TRUE))/(1-2*_xlfn.NORM.DIST(0,$J143/2,$M143,TRUE))*$D143+($K143="Steady Growth")*(AND(DE$6&gt;=$F143,DE$6&lt;=$H143)*((DE$6-$F143+1)/($J143*($J143+1)/2)*$D143))+($K143="custom")*CustCF!CY143</f>
        <v>0</v>
      </c>
      <c r="DF143" s="95">
        <f>($K143="Bell Curve")*(_xlfn.NORM.DIST(AND(DF$6&gt;=$F143,DF$6&lt;=$H143)*(DF$6-$F143+1),$J143/2,$M143,TRUE)-_xlfn.NORM.DIST(AND(DF$6&gt;=$F143,DF$6&lt;=$H143)*(DE$6-$F143+1),$J143/2,$M143,TRUE))/(1-2*_xlfn.NORM.DIST(0,$J143/2,$M143,TRUE))*$D143+($K143="Steady Growth")*(AND(DF$6&gt;=$F143,DF$6&lt;=$H143)*((DF$6-$F143+1)/($J143*($J143+1)/2)*$D143))+($K143="custom")*CustCF!CZ143</f>
        <v>0</v>
      </c>
      <c r="DG143" s="95">
        <f>($K143="Bell Curve")*(_xlfn.NORM.DIST(AND(DG$6&gt;=$F143,DG$6&lt;=$H143)*(DG$6-$F143+1),$J143/2,$M143,TRUE)-_xlfn.NORM.DIST(AND(DG$6&gt;=$F143,DG$6&lt;=$H143)*(DF$6-$F143+1),$J143/2,$M143,TRUE))/(1-2*_xlfn.NORM.DIST(0,$J143/2,$M143,TRUE))*$D143+($K143="Steady Growth")*(AND(DG$6&gt;=$F143,DG$6&lt;=$H143)*((DG$6-$F143+1)/($J143*($J143+1)/2)*$D143))+($K143="custom")*CustCF!DA143</f>
        <v>0</v>
      </c>
      <c r="DH143" s="95">
        <f>($K143="Bell Curve")*(_xlfn.NORM.DIST(AND(DH$6&gt;=$F143,DH$6&lt;=$H143)*(DH$6-$F143+1),$J143/2,$M143,TRUE)-_xlfn.NORM.DIST(AND(DH$6&gt;=$F143,DH$6&lt;=$H143)*(DG$6-$F143+1),$J143/2,$M143,TRUE))/(1-2*_xlfn.NORM.DIST(0,$J143/2,$M143,TRUE))*$D143+($K143="Steady Growth")*(AND(DH$6&gt;=$F143,DH$6&lt;=$H143)*((DH$6-$F143+1)/($J143*($J143+1)/2)*$D143))+($K143="custom")*CustCF!DB143</f>
        <v>0</v>
      </c>
      <c r="DI143" s="95">
        <f>($K143="Bell Curve")*(_xlfn.NORM.DIST(AND(DI$6&gt;=$F143,DI$6&lt;=$H143)*(DI$6-$F143+1),$J143/2,$M143,TRUE)-_xlfn.NORM.DIST(AND(DI$6&gt;=$F143,DI$6&lt;=$H143)*(DH$6-$F143+1),$J143/2,$M143,TRUE))/(1-2*_xlfn.NORM.DIST(0,$J143/2,$M143,TRUE))*$D143+($K143="Steady Growth")*(AND(DI$6&gt;=$F143,DI$6&lt;=$H143)*((DI$6-$F143+1)/($J143*($J143+1)/2)*$D143))+($K143="custom")*CustCF!DC143</f>
        <v>0</v>
      </c>
      <c r="DJ143" s="95">
        <f>($K143="Bell Curve")*(_xlfn.NORM.DIST(AND(DJ$6&gt;=$F143,DJ$6&lt;=$H143)*(DJ$6-$F143+1),$J143/2,$M143,TRUE)-_xlfn.NORM.DIST(AND(DJ$6&gt;=$F143,DJ$6&lt;=$H143)*(DI$6-$F143+1),$J143/2,$M143,TRUE))/(1-2*_xlfn.NORM.DIST(0,$J143/2,$M143,TRUE))*$D143+($K143="Steady Growth")*(AND(DJ$6&gt;=$F143,DJ$6&lt;=$H143)*((DJ$6-$F143+1)/($J143*($J143+1)/2)*$D143))+($K143="custom")*CustCF!DD143</f>
        <v>0</v>
      </c>
      <c r="DK143" s="95">
        <f>($K143="Bell Curve")*(_xlfn.NORM.DIST(AND(DK$6&gt;=$F143,DK$6&lt;=$H143)*(DK$6-$F143+1),$J143/2,$M143,TRUE)-_xlfn.NORM.DIST(AND(DK$6&gt;=$F143,DK$6&lt;=$H143)*(DJ$6-$F143+1),$J143/2,$M143,TRUE))/(1-2*_xlfn.NORM.DIST(0,$J143/2,$M143,TRUE))*$D143+($K143="Steady Growth")*(AND(DK$6&gt;=$F143,DK$6&lt;=$H143)*((DK$6-$F143+1)/($J143*($J143+1)/2)*$D143))+($K143="custom")*CustCF!DE143</f>
        <v>0</v>
      </c>
      <c r="DL143" s="95">
        <f>($K143="Bell Curve")*(_xlfn.NORM.DIST(AND(DL$6&gt;=$F143,DL$6&lt;=$H143)*(DL$6-$F143+1),$J143/2,$M143,TRUE)-_xlfn.NORM.DIST(AND(DL$6&gt;=$F143,DL$6&lt;=$H143)*(DK$6-$F143+1),$J143/2,$M143,TRUE))/(1-2*_xlfn.NORM.DIST(0,$J143/2,$M143,TRUE))*$D143+($K143="Steady Growth")*(AND(DL$6&gt;=$F143,DL$6&lt;=$H143)*((DL$6-$F143+1)/($J143*($J143+1)/2)*$D143))+($K143="custom")*CustCF!DF143</f>
        <v>0</v>
      </c>
      <c r="DM143" s="95">
        <f>($K143="Bell Curve")*(_xlfn.NORM.DIST(AND(DM$6&gt;=$F143,DM$6&lt;=$H143)*(DM$6-$F143+1),$J143/2,$M143,TRUE)-_xlfn.NORM.DIST(AND(DM$6&gt;=$F143,DM$6&lt;=$H143)*(DL$6-$F143+1),$J143/2,$M143,TRUE))/(1-2*_xlfn.NORM.DIST(0,$J143/2,$M143,TRUE))*$D143+($K143="Steady Growth")*(AND(DM$6&gt;=$F143,DM$6&lt;=$H143)*((DM$6-$F143+1)/($J143*($J143+1)/2)*$D143))+($K143="custom")*CustCF!DG143</f>
        <v>0</v>
      </c>
      <c r="DN143" s="95">
        <f>($K143="Bell Curve")*(_xlfn.NORM.DIST(AND(DN$6&gt;=$F143,DN$6&lt;=$H143)*(DN$6-$F143+1),$J143/2,$M143,TRUE)-_xlfn.NORM.DIST(AND(DN$6&gt;=$F143,DN$6&lt;=$H143)*(DM$6-$F143+1),$J143/2,$M143,TRUE))/(1-2*_xlfn.NORM.DIST(0,$J143/2,$M143,TRUE))*$D143+($K143="Steady Growth")*(AND(DN$6&gt;=$F143,DN$6&lt;=$H143)*((DN$6-$F143+1)/($J143*($J143+1)/2)*$D143))+($K143="custom")*CustCF!DH143</f>
        <v>0</v>
      </c>
      <c r="DO143" s="95">
        <f>($K143="Bell Curve")*(_xlfn.NORM.DIST(AND(DO$6&gt;=$F143,DO$6&lt;=$H143)*(DO$6-$F143+1),$J143/2,$M143,TRUE)-_xlfn.NORM.DIST(AND(DO$6&gt;=$F143,DO$6&lt;=$H143)*(DN$6-$F143+1),$J143/2,$M143,TRUE))/(1-2*_xlfn.NORM.DIST(0,$J143/2,$M143,TRUE))*$D143+($K143="Steady Growth")*(AND(DO$6&gt;=$F143,DO$6&lt;=$H143)*((DO$6-$F143+1)/($J143*($J143+1)/2)*$D143))+($K143="custom")*CustCF!DI143</f>
        <v>0</v>
      </c>
      <c r="DP143" s="95">
        <f>($K143="Bell Curve")*(_xlfn.NORM.DIST(AND(DP$6&gt;=$F143,DP$6&lt;=$H143)*(DP$6-$F143+1),$J143/2,$M143,TRUE)-_xlfn.NORM.DIST(AND(DP$6&gt;=$F143,DP$6&lt;=$H143)*(DO$6-$F143+1),$J143/2,$M143,TRUE))/(1-2*_xlfn.NORM.DIST(0,$J143/2,$M143,TRUE))*$D143+($K143="Steady Growth")*(AND(DP$6&gt;=$F143,DP$6&lt;=$H143)*((DP$6-$F143+1)/($J143*($J143+1)/2)*$D143))+($K143="custom")*CustCF!DJ143</f>
        <v>0</v>
      </c>
      <c r="DQ143" s="95">
        <f>($K143="Bell Curve")*(_xlfn.NORM.DIST(AND(DQ$6&gt;=$F143,DQ$6&lt;=$H143)*(DQ$6-$F143+1),$J143/2,$M143,TRUE)-_xlfn.NORM.DIST(AND(DQ$6&gt;=$F143,DQ$6&lt;=$H143)*(DP$6-$F143+1),$J143/2,$M143,TRUE))/(1-2*_xlfn.NORM.DIST(0,$J143/2,$M143,TRUE))*$D143+($K143="Steady Growth")*(AND(DQ$6&gt;=$F143,DQ$6&lt;=$H143)*((DQ$6-$F143+1)/($J143*($J143+1)/2)*$D143))+($K143="custom")*CustCF!DK143</f>
        <v>0</v>
      </c>
      <c r="DR143" s="95">
        <f>($K143="Bell Curve")*(_xlfn.NORM.DIST(AND(DR$6&gt;=$F143,DR$6&lt;=$H143)*(DR$6-$F143+1),$J143/2,$M143,TRUE)-_xlfn.NORM.DIST(AND(DR$6&gt;=$F143,DR$6&lt;=$H143)*(DQ$6-$F143+1),$J143/2,$M143,TRUE))/(1-2*_xlfn.NORM.DIST(0,$J143/2,$M143,TRUE))*$D143+($K143="Steady Growth")*(AND(DR$6&gt;=$F143,DR$6&lt;=$H143)*((DR$6-$F143+1)/($J143*($J143+1)/2)*$D143))+($K143="custom")*CustCF!DL143</f>
        <v>0</v>
      </c>
      <c r="DS143" s="95">
        <f>($K143="Bell Curve")*(_xlfn.NORM.DIST(AND(DS$6&gt;=$F143,DS$6&lt;=$H143)*(DS$6-$F143+1),$J143/2,$M143,TRUE)-_xlfn.NORM.DIST(AND(DS$6&gt;=$F143,DS$6&lt;=$H143)*(DR$6-$F143+1),$J143/2,$M143,TRUE))/(1-2*_xlfn.NORM.DIST(0,$J143/2,$M143,TRUE))*$D143+($K143="Steady Growth")*(AND(DS$6&gt;=$F143,DS$6&lt;=$H143)*((DS$6-$F143+1)/($J143*($J143+1)/2)*$D143))+($K143="custom")*CustCF!DM143</f>
        <v>0</v>
      </c>
      <c r="DT143" s="95">
        <f>($K143="Bell Curve")*(_xlfn.NORM.DIST(AND(DT$6&gt;=$F143,DT$6&lt;=$H143)*(DT$6-$F143+1),$J143/2,$M143,TRUE)-_xlfn.NORM.DIST(AND(DT$6&gt;=$F143,DT$6&lt;=$H143)*(DS$6-$F143+1),$J143/2,$M143,TRUE))/(1-2*_xlfn.NORM.DIST(0,$J143/2,$M143,TRUE))*$D143+($K143="Steady Growth")*(AND(DT$6&gt;=$F143,DT$6&lt;=$H143)*((DT$6-$F143+1)/($J143*($J143+1)/2)*$D143))+($K143="custom")*CustCF!DN143</f>
        <v>0</v>
      </c>
      <c r="DU143" s="95">
        <f>($K143="Bell Curve")*(_xlfn.NORM.DIST(AND(DU$6&gt;=$F143,DU$6&lt;=$H143)*(DU$6-$F143+1),$J143/2,$M143,TRUE)-_xlfn.NORM.DIST(AND(DU$6&gt;=$F143,DU$6&lt;=$H143)*(DT$6-$F143+1),$J143/2,$M143,TRUE))/(1-2*_xlfn.NORM.DIST(0,$J143/2,$M143,TRUE))*$D143+($K143="Steady Growth")*(AND(DU$6&gt;=$F143,DU$6&lt;=$H143)*((DU$6-$F143+1)/($J143*($J143+1)/2)*$D143))+($K143="custom")*CustCF!DO143</f>
        <v>0</v>
      </c>
      <c r="DV143" s="95">
        <f>($K143="Bell Curve")*(_xlfn.NORM.DIST(AND(DV$6&gt;=$F143,DV$6&lt;=$H143)*(DV$6-$F143+1),$J143/2,$M143,TRUE)-_xlfn.NORM.DIST(AND(DV$6&gt;=$F143,DV$6&lt;=$H143)*(DU$6-$F143+1),$J143/2,$M143,TRUE))/(1-2*_xlfn.NORM.DIST(0,$J143/2,$M143,TRUE))*$D143+($K143="Steady Growth")*(AND(DV$6&gt;=$F143,DV$6&lt;=$H143)*((DV$6-$F143+1)/($J143*($J143+1)/2)*$D143))+($K143="custom")*CustCF!DP143</f>
        <v>0</v>
      </c>
      <c r="DW143" s="95">
        <f>($K143="Bell Curve")*(_xlfn.NORM.DIST(AND(DW$6&gt;=$F143,DW$6&lt;=$H143)*(DW$6-$F143+1),$J143/2,$M143,TRUE)-_xlfn.NORM.DIST(AND(DW$6&gt;=$F143,DW$6&lt;=$H143)*(DV$6-$F143+1),$J143/2,$M143,TRUE))/(1-2*_xlfn.NORM.DIST(0,$J143/2,$M143,TRUE))*$D143+($K143="Steady Growth")*(AND(DW$6&gt;=$F143,DW$6&lt;=$H143)*((DW$6-$F143+1)/($J143*($J143+1)/2)*$D143))+($K143="custom")*CustCF!DQ143</f>
        <v>0</v>
      </c>
      <c r="DX143" s="95">
        <f>($K143="Bell Curve")*(_xlfn.NORM.DIST(AND(DX$6&gt;=$F143,DX$6&lt;=$H143)*(DX$6-$F143+1),$J143/2,$M143,TRUE)-_xlfn.NORM.DIST(AND(DX$6&gt;=$F143,DX$6&lt;=$H143)*(DW$6-$F143+1),$J143/2,$M143,TRUE))/(1-2*_xlfn.NORM.DIST(0,$J143/2,$M143,TRUE))*$D143+($K143="Steady Growth")*(AND(DX$6&gt;=$F143,DX$6&lt;=$H143)*((DX$6-$F143+1)/($J143*($J143+1)/2)*$D143))+($K143="custom")*CustCF!DR143</f>
        <v>0</v>
      </c>
      <c r="DY143" s="95">
        <f>($K143="Bell Curve")*(_xlfn.NORM.DIST(AND(DY$6&gt;=$F143,DY$6&lt;=$H143)*(DY$6-$F143+1),$J143/2,$M143,TRUE)-_xlfn.NORM.DIST(AND(DY$6&gt;=$F143,DY$6&lt;=$H143)*(DX$6-$F143+1),$J143/2,$M143,TRUE))/(1-2*_xlfn.NORM.DIST(0,$J143/2,$M143,TRUE))*$D143+($K143="Steady Growth")*(AND(DY$6&gt;=$F143,DY$6&lt;=$H143)*((DY$6-$F143+1)/($J143*($J143+1)/2)*$D143))+($K143="custom")*CustCF!DS143</f>
        <v>0</v>
      </c>
      <c r="DZ143" s="95">
        <f>($K143="Bell Curve")*(_xlfn.NORM.DIST(AND(DZ$6&gt;=$F143,DZ$6&lt;=$H143)*(DZ$6-$F143+1),$J143/2,$M143,TRUE)-_xlfn.NORM.DIST(AND(DZ$6&gt;=$F143,DZ$6&lt;=$H143)*(DY$6-$F143+1),$J143/2,$M143,TRUE))/(1-2*_xlfn.NORM.DIST(0,$J143/2,$M143,TRUE))*$D143+($K143="Steady Growth")*(AND(DZ$6&gt;=$F143,DZ$6&lt;=$H143)*((DZ$6-$F143+1)/($J143*($J143+1)/2)*$D143))+($K143="custom")*CustCF!DT143</f>
        <v>0</v>
      </c>
      <c r="EA143" s="95">
        <f>($K143="Bell Curve")*(_xlfn.NORM.DIST(AND(EA$6&gt;=$F143,EA$6&lt;=$H143)*(EA$6-$F143+1),$J143/2,$M143,TRUE)-_xlfn.NORM.DIST(AND(EA$6&gt;=$F143,EA$6&lt;=$H143)*(DZ$6-$F143+1),$J143/2,$M143,TRUE))/(1-2*_xlfn.NORM.DIST(0,$J143/2,$M143,TRUE))*$D143+($K143="Steady Growth")*(AND(EA$6&gt;=$F143,EA$6&lt;=$H143)*((EA$6-$F143+1)/($J143*($J143+1)/2)*$D143))+($K143="custom")*CustCF!DU143</f>
        <v>0</v>
      </c>
      <c r="EB143" s="95">
        <f>($K143="Bell Curve")*(_xlfn.NORM.DIST(AND(EB$6&gt;=$F143,EB$6&lt;=$H143)*(EB$6-$F143+1),$J143/2,$M143,TRUE)-_xlfn.NORM.DIST(AND(EB$6&gt;=$F143,EB$6&lt;=$H143)*(EA$6-$F143+1),$J143/2,$M143,TRUE))/(1-2*_xlfn.NORM.DIST(0,$J143/2,$M143,TRUE))*$D143+($K143="Steady Growth")*(AND(EB$6&gt;=$F143,EB$6&lt;=$H143)*((EB$6-$F143+1)/($J143*($J143+1)/2)*$D143))+($K143="custom")*CustCF!DV143</f>
        <v>0</v>
      </c>
      <c r="EC143" s="95">
        <f>($K143="Bell Curve")*(_xlfn.NORM.DIST(AND(EC$6&gt;=$F143,EC$6&lt;=$H143)*(EC$6-$F143+1),$J143/2,$M143,TRUE)-_xlfn.NORM.DIST(AND(EC$6&gt;=$F143,EC$6&lt;=$H143)*(EB$6-$F143+1),$J143/2,$M143,TRUE))/(1-2*_xlfn.NORM.DIST(0,$J143/2,$M143,TRUE))*$D143+($K143="Steady Growth")*(AND(EC$6&gt;=$F143,EC$6&lt;=$H143)*((EC$6-$F143+1)/($J143*($J143+1)/2)*$D143))+($K143="custom")*CustCF!DW143</f>
        <v>0</v>
      </c>
      <c r="ED143" s="95">
        <f>($K143="Bell Curve")*(_xlfn.NORM.DIST(AND(ED$6&gt;=$F143,ED$6&lt;=$H143)*(ED$6-$F143+1),$J143/2,$M143,TRUE)-_xlfn.NORM.DIST(AND(ED$6&gt;=$F143,ED$6&lt;=$H143)*(EC$6-$F143+1),$J143/2,$M143,TRUE))/(1-2*_xlfn.NORM.DIST(0,$J143/2,$M143,TRUE))*$D143+($K143="Steady Growth")*(AND(ED$6&gt;=$F143,ED$6&lt;=$H143)*((ED$6-$F143+1)/($J143*($J143+1)/2)*$D143))+($K143="custom")*CustCF!DX143</f>
        <v>0</v>
      </c>
      <c r="EE143" s="95">
        <f>($K143="Bell Curve")*(_xlfn.NORM.DIST(AND(EE$6&gt;=$F143,EE$6&lt;=$H143)*(EE$6-$F143+1),$J143/2,$M143,TRUE)-_xlfn.NORM.DIST(AND(EE$6&gt;=$F143,EE$6&lt;=$H143)*(ED$6-$F143+1),$J143/2,$M143,TRUE))/(1-2*_xlfn.NORM.DIST(0,$J143/2,$M143,TRUE))*$D143+($K143="Steady Growth")*(AND(EE$6&gt;=$F143,EE$6&lt;=$H143)*((EE$6-$F143+1)/($J143*($J143+1)/2)*$D143))+($K143="custom")*CustCF!DY143</f>
        <v>0</v>
      </c>
      <c r="EF143" s="95">
        <f>($K143="Bell Curve")*(_xlfn.NORM.DIST(AND(EF$6&gt;=$F143,EF$6&lt;=$H143)*(EF$6-$F143+1),$J143/2,$M143,TRUE)-_xlfn.NORM.DIST(AND(EF$6&gt;=$F143,EF$6&lt;=$H143)*(EE$6-$F143+1),$J143/2,$M143,TRUE))/(1-2*_xlfn.NORM.DIST(0,$J143/2,$M143,TRUE))*$D143+($K143="Steady Growth")*(AND(EF$6&gt;=$F143,EF$6&lt;=$H143)*((EF$6-$F143+1)/($J143*($J143+1)/2)*$D143))+($K143="custom")*CustCF!DZ143</f>
        <v>0</v>
      </c>
      <c r="EG143" s="95">
        <f>($K143="Bell Curve")*(_xlfn.NORM.DIST(AND(EG$6&gt;=$F143,EG$6&lt;=$H143)*(EG$6-$F143+1),$J143/2,$M143,TRUE)-_xlfn.NORM.DIST(AND(EG$6&gt;=$F143,EG$6&lt;=$H143)*(EF$6-$F143+1),$J143/2,$M143,TRUE))/(1-2*_xlfn.NORM.DIST(0,$J143/2,$M143,TRUE))*$D143+($K143="Steady Growth")*(AND(EG$6&gt;=$F143,EG$6&lt;=$H143)*((EG$6-$F143+1)/($J143*($J143+1)/2)*$D143))+($K143="custom")*CustCF!EA143</f>
        <v>0</v>
      </c>
      <c r="EH143" s="95">
        <f>($K143="Bell Curve")*(_xlfn.NORM.DIST(AND(EH$6&gt;=$F143,EH$6&lt;=$H143)*(EH$6-$F143+1),$J143/2,$M143,TRUE)-_xlfn.NORM.DIST(AND(EH$6&gt;=$F143,EH$6&lt;=$H143)*(EG$6-$F143+1),$J143/2,$M143,TRUE))/(1-2*_xlfn.NORM.DIST(0,$J143/2,$M143,TRUE))*$D143+($K143="Steady Growth")*(AND(EH$6&gt;=$F143,EH$6&lt;=$H143)*((EH$6-$F143+1)/($J143*($J143+1)/2)*$D143))+($K143="custom")*CustCF!EB143</f>
        <v>0</v>
      </c>
      <c r="EI143" s="95">
        <f>($K143="Bell Curve")*(_xlfn.NORM.DIST(AND(EI$6&gt;=$F143,EI$6&lt;=$H143)*(EI$6-$F143+1),$J143/2,$M143,TRUE)-_xlfn.NORM.DIST(AND(EI$6&gt;=$F143,EI$6&lt;=$H143)*(EH$6-$F143+1),$J143/2,$M143,TRUE))/(1-2*_xlfn.NORM.DIST(0,$J143/2,$M143,TRUE))*$D143+($K143="Steady Growth")*(AND(EI$6&gt;=$F143,EI$6&lt;=$H143)*((EI$6-$F143+1)/($J143*($J143+1)/2)*$D143))+($K143="custom")*CustCF!EC143</f>
        <v>0</v>
      </c>
      <c r="EJ143" s="95">
        <f>($K143="Bell Curve")*(_xlfn.NORM.DIST(AND(EJ$6&gt;=$F143,EJ$6&lt;=$H143)*(EJ$6-$F143+1),$J143/2,$M143,TRUE)-_xlfn.NORM.DIST(AND(EJ$6&gt;=$F143,EJ$6&lt;=$H143)*(EI$6-$F143+1),$J143/2,$M143,TRUE))/(1-2*_xlfn.NORM.DIST(0,$J143/2,$M143,TRUE))*$D143+($K143="Steady Growth")*(AND(EJ$6&gt;=$F143,EJ$6&lt;=$H143)*((EJ$6-$F143+1)/($J143*($J143+1)/2)*$D143))+($K143="custom")*CustCF!ED143</f>
        <v>0</v>
      </c>
      <c r="EK143" s="95">
        <f>($K143="Bell Curve")*(_xlfn.NORM.DIST(AND(EK$6&gt;=$F143,EK$6&lt;=$H143)*(EK$6-$F143+1),$J143/2,$M143,TRUE)-_xlfn.NORM.DIST(AND(EK$6&gt;=$F143,EK$6&lt;=$H143)*(EJ$6-$F143+1),$J143/2,$M143,TRUE))/(1-2*_xlfn.NORM.DIST(0,$J143/2,$M143,TRUE))*$D143+($K143="Steady Growth")*(AND(EK$6&gt;=$F143,EK$6&lt;=$H143)*((EK$6-$F143+1)/($J143*($J143+1)/2)*$D143))+($K143="custom")*CustCF!EE143</f>
        <v>0</v>
      </c>
      <c r="EL143" s="95">
        <f>($K143="Bell Curve")*(_xlfn.NORM.DIST(AND(EL$6&gt;=$F143,EL$6&lt;=$H143)*(EL$6-$F143+1),$J143/2,$M143,TRUE)-_xlfn.NORM.DIST(AND(EL$6&gt;=$F143,EL$6&lt;=$H143)*(EK$6-$F143+1),$J143/2,$M143,TRUE))/(1-2*_xlfn.NORM.DIST(0,$J143/2,$M143,TRUE))*$D143+($K143="Steady Growth")*(AND(EL$6&gt;=$F143,EL$6&lt;=$H143)*((EL$6-$F143+1)/($J143*($J143+1)/2)*$D143))+($K143="custom")*CustCF!EF143</f>
        <v>0</v>
      </c>
      <c r="EM143" s="95">
        <f>($K143="Bell Curve")*(_xlfn.NORM.DIST(AND(EM$6&gt;=$F143,EM$6&lt;=$H143)*(EM$6-$F143+1),$J143/2,$M143,TRUE)-_xlfn.NORM.DIST(AND(EM$6&gt;=$F143,EM$6&lt;=$H143)*(EL$6-$F143+1),$J143/2,$M143,TRUE))/(1-2*_xlfn.NORM.DIST(0,$J143/2,$M143,TRUE))*$D143+($K143="Steady Growth")*(AND(EM$6&gt;=$F143,EM$6&lt;=$H143)*((EM$6-$F143+1)/($J143*($J143+1)/2)*$D143))+($K143="custom")*CustCF!EG143</f>
        <v>0</v>
      </c>
      <c r="EN143" s="95">
        <f>($K143="Bell Curve")*(_xlfn.NORM.DIST(AND(EN$6&gt;=$F143,EN$6&lt;=$H143)*(EN$6-$F143+1),$J143/2,$M143,TRUE)-_xlfn.NORM.DIST(AND(EN$6&gt;=$F143,EN$6&lt;=$H143)*(EM$6-$F143+1),$J143/2,$M143,TRUE))/(1-2*_xlfn.NORM.DIST(0,$J143/2,$M143,TRUE))*$D143+($K143="Steady Growth")*(AND(EN$6&gt;=$F143,EN$6&lt;=$H143)*((EN$6-$F143+1)/($J143*($J143+1)/2)*$D143))+($K143="custom")*CustCF!EH143</f>
        <v>0</v>
      </c>
      <c r="EO143" s="95">
        <f>($K143="Bell Curve")*(_xlfn.NORM.DIST(AND(EO$6&gt;=$F143,EO$6&lt;=$H143)*(EO$6-$F143+1),$J143/2,$M143,TRUE)-_xlfn.NORM.DIST(AND(EO$6&gt;=$F143,EO$6&lt;=$H143)*(EN$6-$F143+1),$J143/2,$M143,TRUE))/(1-2*_xlfn.NORM.DIST(0,$J143/2,$M143,TRUE))*$D143+($K143="Steady Growth")*(AND(EO$6&gt;=$F143,EO$6&lt;=$H143)*((EO$6-$F143+1)/($J143*($J143+1)/2)*$D143))+($K143="custom")*CustCF!EI143</f>
        <v>0</v>
      </c>
      <c r="EP143" s="95">
        <f>($K143="Bell Curve")*(_xlfn.NORM.DIST(AND(EP$6&gt;=$F143,EP$6&lt;=$H143)*(EP$6-$F143+1),$J143/2,$M143,TRUE)-_xlfn.NORM.DIST(AND(EP$6&gt;=$F143,EP$6&lt;=$H143)*(EO$6-$F143+1),$J143/2,$M143,TRUE))/(1-2*_xlfn.NORM.DIST(0,$J143/2,$M143,TRUE))*$D143+($K143="Steady Growth")*(AND(EP$6&gt;=$F143,EP$6&lt;=$H143)*((EP$6-$F143+1)/($J143*($J143+1)/2)*$D143))+($K143="custom")*CustCF!EJ143</f>
        <v>0</v>
      </c>
      <c r="EQ143" s="95">
        <f>($K143="Bell Curve")*(_xlfn.NORM.DIST(AND(EQ$6&gt;=$F143,EQ$6&lt;=$H143)*(EQ$6-$F143+1),$J143/2,$M143,TRUE)-_xlfn.NORM.DIST(AND(EQ$6&gt;=$F143,EQ$6&lt;=$H143)*(EP$6-$F143+1),$J143/2,$M143,TRUE))/(1-2*_xlfn.NORM.DIST(0,$J143/2,$M143,TRUE))*$D143+($K143="Steady Growth")*(AND(EQ$6&gt;=$F143,EQ$6&lt;=$H143)*((EQ$6-$F143+1)/($J143*($J143+1)/2)*$D143))+($K143="custom")*CustCF!EK143</f>
        <v>0</v>
      </c>
      <c r="ER143" s="95">
        <f>($K143="Bell Curve")*(_xlfn.NORM.DIST(AND(ER$6&gt;=$F143,ER$6&lt;=$H143)*(ER$6-$F143+1),$J143/2,$M143,TRUE)-_xlfn.NORM.DIST(AND(ER$6&gt;=$F143,ER$6&lt;=$H143)*(EQ$6-$F143+1),$J143/2,$M143,TRUE))/(1-2*_xlfn.NORM.DIST(0,$J143/2,$M143,TRUE))*$D143+($K143="Steady Growth")*(AND(ER$6&gt;=$F143,ER$6&lt;=$H143)*((ER$6-$F143+1)/($J143*($J143+1)/2)*$D143))+($K143="custom")*CustCF!EL143</f>
        <v>0</v>
      </c>
      <c r="ES143" s="95">
        <f>($K143="Bell Curve")*(_xlfn.NORM.DIST(AND(ES$6&gt;=$F143,ES$6&lt;=$H143)*(ES$6-$F143+1),$J143/2,$M143,TRUE)-_xlfn.NORM.DIST(AND(ES$6&gt;=$F143,ES$6&lt;=$H143)*(ER$6-$F143+1),$J143/2,$M143,TRUE))/(1-2*_xlfn.NORM.DIST(0,$J143/2,$M143,TRUE))*$D143+($K143="Steady Growth")*(AND(ES$6&gt;=$F143,ES$6&lt;=$H143)*((ES$6-$F143+1)/($J143*($J143+1)/2)*$D143))+($K143="custom")*CustCF!EM143</f>
        <v>0</v>
      </c>
      <c r="ET143" s="95">
        <f>($K143="Bell Curve")*(_xlfn.NORM.DIST(AND(ET$6&gt;=$F143,ET$6&lt;=$H143)*(ET$6-$F143+1),$J143/2,$M143,TRUE)-_xlfn.NORM.DIST(AND(ET$6&gt;=$F143,ET$6&lt;=$H143)*(ES$6-$F143+1),$J143/2,$M143,TRUE))/(1-2*_xlfn.NORM.DIST(0,$J143/2,$M143,TRUE))*$D143+($K143="Steady Growth")*(AND(ET$6&gt;=$F143,ET$6&lt;=$H143)*((ET$6-$F143+1)/($J143*($J143+1)/2)*$D143))+($K143="custom")*CustCF!EN143</f>
        <v>0</v>
      </c>
      <c r="EU143" s="95">
        <f>($K143="Bell Curve")*(_xlfn.NORM.DIST(AND(EU$6&gt;=$F143,EU$6&lt;=$H143)*(EU$6-$F143+1),$J143/2,$M143,TRUE)-_xlfn.NORM.DIST(AND(EU$6&gt;=$F143,EU$6&lt;=$H143)*(ET$6-$F143+1),$J143/2,$M143,TRUE))/(1-2*_xlfn.NORM.DIST(0,$J143/2,$M143,TRUE))*$D143+($K143="Steady Growth")*(AND(EU$6&gt;=$F143,EU$6&lt;=$H143)*((EU$6-$F143+1)/($J143*($J143+1)/2)*$D143))+($K143="custom")*CustCF!EO143</f>
        <v>0</v>
      </c>
      <c r="EV143" s="95">
        <f>($K143="Bell Curve")*(_xlfn.NORM.DIST(AND(EV$6&gt;=$F143,EV$6&lt;=$H143)*(EV$6-$F143+1),$J143/2,$M143,TRUE)-_xlfn.NORM.DIST(AND(EV$6&gt;=$F143,EV$6&lt;=$H143)*(EU$6-$F143+1),$J143/2,$M143,TRUE))/(1-2*_xlfn.NORM.DIST(0,$J143/2,$M143,TRUE))*$D143+($K143="Steady Growth")*(AND(EV$6&gt;=$F143,EV$6&lt;=$H143)*((EV$6-$F143+1)/($J143*($J143+1)/2)*$D143))+($K143="custom")*CustCF!EP143</f>
        <v>0</v>
      </c>
      <c r="EW143" s="95">
        <f>($K143="Bell Curve")*(_xlfn.NORM.DIST(AND(EW$6&gt;=$F143,EW$6&lt;=$H143)*(EW$6-$F143+1),$J143/2,$M143,TRUE)-_xlfn.NORM.DIST(AND(EW$6&gt;=$F143,EW$6&lt;=$H143)*(EV$6-$F143+1),$J143/2,$M143,TRUE))/(1-2*_xlfn.NORM.DIST(0,$J143/2,$M143,TRUE))*$D143+($K143="Steady Growth")*(AND(EW$6&gt;=$F143,EW$6&lt;=$H143)*((EW$6-$F143+1)/($J143*($J143+1)/2)*$D143))+($K143="custom")*CustCF!EQ143</f>
        <v>0</v>
      </c>
      <c r="EX143" s="95">
        <f>($K143="Bell Curve")*(_xlfn.NORM.DIST(AND(EX$6&gt;=$F143,EX$6&lt;=$H143)*(EX$6-$F143+1),$J143/2,$M143,TRUE)-_xlfn.NORM.DIST(AND(EX$6&gt;=$F143,EX$6&lt;=$H143)*(EW$6-$F143+1),$J143/2,$M143,TRUE))/(1-2*_xlfn.NORM.DIST(0,$J143/2,$M143,TRUE))*$D143+($K143="Steady Growth")*(AND(EX$6&gt;=$F143,EX$6&lt;=$H143)*((EX$6-$F143+1)/($J143*($J143+1)/2)*$D143))+($K143="custom")*CustCF!ER143</f>
        <v>0</v>
      </c>
      <c r="EY143" s="95">
        <f>($K143="Bell Curve")*(_xlfn.NORM.DIST(AND(EY$6&gt;=$F143,EY$6&lt;=$H143)*(EY$6-$F143+1),$J143/2,$M143,TRUE)-_xlfn.NORM.DIST(AND(EY$6&gt;=$F143,EY$6&lt;=$H143)*(EX$6-$F143+1),$J143/2,$M143,TRUE))/(1-2*_xlfn.NORM.DIST(0,$J143/2,$M143,TRUE))*$D143+($K143="Steady Growth")*(AND(EY$6&gt;=$F143,EY$6&lt;=$H143)*((EY$6-$F143+1)/($J143*($J143+1)/2)*$D143))+($K143="custom")*CustCF!ES143</f>
        <v>0</v>
      </c>
      <c r="EZ143" s="95">
        <f>($K143="Bell Curve")*(_xlfn.NORM.DIST(AND(EZ$6&gt;=$F143,EZ$6&lt;=$H143)*(EZ$6-$F143+1),$J143/2,$M143,TRUE)-_xlfn.NORM.DIST(AND(EZ$6&gt;=$F143,EZ$6&lt;=$H143)*(EY$6-$F143+1),$J143/2,$M143,TRUE))/(1-2*_xlfn.NORM.DIST(0,$J143/2,$M143,TRUE))*$D143+($K143="Steady Growth")*(AND(EZ$6&gt;=$F143,EZ$6&lt;=$H143)*((EZ$6-$F143+1)/($J143*($J143+1)/2)*$D143))+($K143="custom")*CustCF!ET143</f>
        <v>0</v>
      </c>
      <c r="FA143" s="95">
        <f>($K143="Bell Curve")*(_xlfn.NORM.DIST(AND(FA$6&gt;=$F143,FA$6&lt;=$H143)*(FA$6-$F143+1),$J143/2,$M143,TRUE)-_xlfn.NORM.DIST(AND(FA$6&gt;=$F143,FA$6&lt;=$H143)*(EZ$6-$F143+1),$J143/2,$M143,TRUE))/(1-2*_xlfn.NORM.DIST(0,$J143/2,$M143,TRUE))*$D143+($K143="Steady Growth")*(AND(FA$6&gt;=$F143,FA$6&lt;=$H143)*((FA$6-$F143+1)/($J143*($J143+1)/2)*$D143))+($K143="custom")*CustCF!EU143</f>
        <v>0</v>
      </c>
      <c r="FB143" s="95">
        <f>($K143="Bell Curve")*(_xlfn.NORM.DIST(AND(FB$6&gt;=$F143,FB$6&lt;=$H143)*(FB$6-$F143+1),$J143/2,$M143,TRUE)-_xlfn.NORM.DIST(AND(FB$6&gt;=$F143,FB$6&lt;=$H143)*(FA$6-$F143+1),$J143/2,$M143,TRUE))/(1-2*_xlfn.NORM.DIST(0,$J143/2,$M143,TRUE))*$D143+($K143="Steady Growth")*(AND(FB$6&gt;=$F143,FB$6&lt;=$H143)*((FB$6-$F143+1)/($J143*($J143+1)/2)*$D143))+($K143="custom")*CustCF!EV143</f>
        <v>0</v>
      </c>
      <c r="FC143" s="95">
        <f>($K143="Bell Curve")*(_xlfn.NORM.DIST(AND(FC$6&gt;=$F143,FC$6&lt;=$H143)*(FC$6-$F143+1),$J143/2,$M143,TRUE)-_xlfn.NORM.DIST(AND(FC$6&gt;=$F143,FC$6&lt;=$H143)*(FB$6-$F143+1),$J143/2,$M143,TRUE))/(1-2*_xlfn.NORM.DIST(0,$J143/2,$M143,TRUE))*$D143+($K143="Steady Growth")*(AND(FC$6&gt;=$F143,FC$6&lt;=$H143)*((FC$6-$F143+1)/($J143*($J143+1)/2)*$D143))+($K143="custom")*CustCF!EW143</f>
        <v>0</v>
      </c>
      <c r="FD143" s="95">
        <f>($K143="Bell Curve")*(_xlfn.NORM.DIST(AND(FD$6&gt;=$F143,FD$6&lt;=$H143)*(FD$6-$F143+1),$J143/2,$M143,TRUE)-_xlfn.NORM.DIST(AND(FD$6&gt;=$F143,FD$6&lt;=$H143)*(FC$6-$F143+1),$J143/2,$M143,TRUE))/(1-2*_xlfn.NORM.DIST(0,$J143/2,$M143,TRUE))*$D143+($K143="Steady Growth")*(AND(FD$6&gt;=$F143,FD$6&lt;=$H143)*((FD$6-$F143+1)/($J143*($J143+1)/2)*$D143))+($K143="custom")*CustCF!EX143</f>
        <v>0</v>
      </c>
      <c r="FE143" s="95">
        <f>($K143="Bell Curve")*(_xlfn.NORM.DIST(AND(FE$6&gt;=$F143,FE$6&lt;=$H143)*(FE$6-$F143+1),$J143/2,$M143,TRUE)-_xlfn.NORM.DIST(AND(FE$6&gt;=$F143,FE$6&lt;=$H143)*(FD$6-$F143+1),$J143/2,$M143,TRUE))/(1-2*_xlfn.NORM.DIST(0,$J143/2,$M143,TRUE))*$D143+($K143="Steady Growth")*(AND(FE$6&gt;=$F143,FE$6&lt;=$H143)*((FE$6-$F143+1)/($J143*($J143+1)/2)*$D143))+($K143="custom")*CustCF!EY143</f>
        <v>0</v>
      </c>
      <c r="FF143" s="95">
        <f>($K143="Bell Curve")*(_xlfn.NORM.DIST(AND(FF$6&gt;=$F143,FF$6&lt;=$H143)*(FF$6-$F143+1),$J143/2,$M143,TRUE)-_xlfn.NORM.DIST(AND(FF$6&gt;=$F143,FF$6&lt;=$H143)*(FE$6-$F143+1),$J143/2,$M143,TRUE))/(1-2*_xlfn.NORM.DIST(0,$J143/2,$M143,TRUE))*$D143+($K143="Steady Growth")*(AND(FF$6&gt;=$F143,FF$6&lt;=$H143)*((FF$6-$F143+1)/($J143*($J143+1)/2)*$D143))+($K143="custom")*CustCF!EZ143</f>
        <v>0</v>
      </c>
      <c r="FG143" s="95">
        <f>($K143="Bell Curve")*(_xlfn.NORM.DIST(AND(FG$6&gt;=$F143,FG$6&lt;=$H143)*(FG$6-$F143+1),$J143/2,$M143,TRUE)-_xlfn.NORM.DIST(AND(FG$6&gt;=$F143,FG$6&lt;=$H143)*(FF$6-$F143+1),$J143/2,$M143,TRUE))/(1-2*_xlfn.NORM.DIST(0,$J143/2,$M143,TRUE))*$D143+($K143="Steady Growth")*(AND(FG$6&gt;=$F143,FG$6&lt;=$H143)*((FG$6-$F143+1)/($J143*($J143+1)/2)*$D143))+($K143="custom")*CustCF!FA143</f>
        <v>0</v>
      </c>
      <c r="FH143" s="95">
        <f>($K143="Bell Curve")*(_xlfn.NORM.DIST(AND(FH$6&gt;=$F143,FH$6&lt;=$H143)*(FH$6-$F143+1),$J143/2,$M143,TRUE)-_xlfn.NORM.DIST(AND(FH$6&gt;=$F143,FH$6&lt;=$H143)*(FG$6-$F143+1),$J143/2,$M143,TRUE))/(1-2*_xlfn.NORM.DIST(0,$J143/2,$M143,TRUE))*$D143+($K143="Steady Growth")*(AND(FH$6&gt;=$F143,FH$6&lt;=$H143)*((FH$6-$F143+1)/($J143*($J143+1)/2)*$D143))+($K143="custom")*CustCF!FB143</f>
        <v>0</v>
      </c>
      <c r="FI143" s="95">
        <f>($K143="Bell Curve")*(_xlfn.NORM.DIST(AND(FI$6&gt;=$F143,FI$6&lt;=$H143)*(FI$6-$F143+1),$J143/2,$M143,TRUE)-_xlfn.NORM.DIST(AND(FI$6&gt;=$F143,FI$6&lt;=$H143)*(FH$6-$F143+1),$J143/2,$M143,TRUE))/(1-2*_xlfn.NORM.DIST(0,$J143/2,$M143,TRUE))*$D143+($K143="Steady Growth")*(AND(FI$6&gt;=$F143,FI$6&lt;=$H143)*((FI$6-$F143+1)/($J143*($J143+1)/2)*$D143))+($K143="custom")*CustCF!FC143</f>
        <v>0</v>
      </c>
      <c r="FJ143" s="95">
        <f>($K143="Bell Curve")*(_xlfn.NORM.DIST(AND(FJ$6&gt;=$F143,FJ$6&lt;=$H143)*(FJ$6-$F143+1),$J143/2,$M143,TRUE)-_xlfn.NORM.DIST(AND(FJ$6&gt;=$F143,FJ$6&lt;=$H143)*(FI$6-$F143+1),$J143/2,$M143,TRUE))/(1-2*_xlfn.NORM.DIST(0,$J143/2,$M143,TRUE))*$D143+($K143="Steady Growth")*(AND(FJ$6&gt;=$F143,FJ$6&lt;=$H143)*((FJ$6-$F143+1)/($J143*($J143+1)/2)*$D143))+($K143="custom")*CustCF!FD143</f>
        <v>0</v>
      </c>
      <c r="FK143" s="95">
        <f>($K143="Bell Curve")*(_xlfn.NORM.DIST(AND(FK$6&gt;=$F143,FK$6&lt;=$H143)*(FK$6-$F143+1),$J143/2,$M143,TRUE)-_xlfn.NORM.DIST(AND(FK$6&gt;=$F143,FK$6&lt;=$H143)*(FJ$6-$F143+1),$J143/2,$M143,TRUE))/(1-2*_xlfn.NORM.DIST(0,$J143/2,$M143,TRUE))*$D143+($K143="Steady Growth")*(AND(FK$6&gt;=$F143,FK$6&lt;=$H143)*((FK$6-$F143+1)/($J143*($J143+1)/2)*$D143))+($K143="custom")*CustCF!FE143</f>
        <v>0</v>
      </c>
      <c r="FL143" s="95">
        <f>($K143="Bell Curve")*(_xlfn.NORM.DIST(AND(FL$6&gt;=$F143,FL$6&lt;=$H143)*(FL$6-$F143+1),$J143/2,$M143,TRUE)-_xlfn.NORM.DIST(AND(FL$6&gt;=$F143,FL$6&lt;=$H143)*(FK$6-$F143+1),$J143/2,$M143,TRUE))/(1-2*_xlfn.NORM.DIST(0,$J143/2,$M143,TRUE))*$D143+($K143="Steady Growth")*(AND(FL$6&gt;=$F143,FL$6&lt;=$H143)*((FL$6-$F143+1)/($J143*($J143+1)/2)*$D143))+($K143="custom")*CustCF!FF143</f>
        <v>0</v>
      </c>
      <c r="FM143" s="95">
        <f>($K143="Bell Curve")*(_xlfn.NORM.DIST(AND(FM$6&gt;=$F143,FM$6&lt;=$H143)*(FM$6-$F143+1),$J143/2,$M143,TRUE)-_xlfn.NORM.DIST(AND(FM$6&gt;=$F143,FM$6&lt;=$H143)*(FL$6-$F143+1),$J143/2,$M143,TRUE))/(1-2*_xlfn.NORM.DIST(0,$J143/2,$M143,TRUE))*$D143+($K143="Steady Growth")*(AND(FM$6&gt;=$F143,FM$6&lt;=$H143)*((FM$6-$F143+1)/($J143*($J143+1)/2)*$D143))+($K143="custom")*CustCF!FG143</f>
        <v>0</v>
      </c>
      <c r="FN143" s="95">
        <f>($K143="Bell Curve")*(_xlfn.NORM.DIST(AND(FN$6&gt;=$F143,FN$6&lt;=$H143)*(FN$6-$F143+1),$J143/2,$M143,TRUE)-_xlfn.NORM.DIST(AND(FN$6&gt;=$F143,FN$6&lt;=$H143)*(FM$6-$F143+1),$J143/2,$M143,TRUE))/(1-2*_xlfn.NORM.DIST(0,$J143/2,$M143,TRUE))*$D143+($K143="Steady Growth")*(AND(FN$6&gt;=$F143,FN$6&lt;=$H143)*((FN$6-$F143+1)/($J143*($J143+1)/2)*$D143))+($K143="custom")*CustCF!FH143</f>
        <v>0</v>
      </c>
      <c r="FO143" s="95">
        <f>($K143="Bell Curve")*(_xlfn.NORM.DIST(AND(FO$6&gt;=$F143,FO$6&lt;=$H143)*(FO$6-$F143+1),$J143/2,$M143,TRUE)-_xlfn.NORM.DIST(AND(FO$6&gt;=$F143,FO$6&lt;=$H143)*(FN$6-$F143+1),$J143/2,$M143,TRUE))/(1-2*_xlfn.NORM.DIST(0,$J143/2,$M143,TRUE))*$D143+($K143="Steady Growth")*(AND(FO$6&gt;=$F143,FO$6&lt;=$H143)*((FO$6-$F143+1)/($J143*($J143+1)/2)*$D143))+($K143="custom")*CustCF!FI143</f>
        <v>0</v>
      </c>
      <c r="FP143" s="95">
        <f>($K143="Bell Curve")*(_xlfn.NORM.DIST(AND(FP$6&gt;=$F143,FP$6&lt;=$H143)*(FP$6-$F143+1),$J143/2,$M143,TRUE)-_xlfn.NORM.DIST(AND(FP$6&gt;=$F143,FP$6&lt;=$H143)*(FO$6-$F143+1),$J143/2,$M143,TRUE))/(1-2*_xlfn.NORM.DIST(0,$J143/2,$M143,TRUE))*$D143+($K143="Steady Growth")*(AND(FP$6&gt;=$F143,FP$6&lt;=$H143)*((FP$6-$F143+1)/($J143*($J143+1)/2)*$D143))+($K143="custom")*CustCF!FJ143</f>
        <v>0</v>
      </c>
      <c r="FQ143" s="95">
        <f>($K143="Bell Curve")*(_xlfn.NORM.DIST(AND(FQ$6&gt;=$F143,FQ$6&lt;=$H143)*(FQ$6-$F143+1),$J143/2,$M143,TRUE)-_xlfn.NORM.DIST(AND(FQ$6&gt;=$F143,FQ$6&lt;=$H143)*(FP$6-$F143+1),$J143/2,$M143,TRUE))/(1-2*_xlfn.NORM.DIST(0,$J143/2,$M143,TRUE))*$D143+($K143="Steady Growth")*(AND(FQ$6&gt;=$F143,FQ$6&lt;=$H143)*((FQ$6-$F143+1)/($J143*($J143+1)/2)*$D143))+($K143="custom")*CustCF!FK143</f>
        <v>0</v>
      </c>
      <c r="FR143" s="95">
        <f>($K143="Bell Curve")*(_xlfn.NORM.DIST(AND(FR$6&gt;=$F143,FR$6&lt;=$H143)*(FR$6-$F143+1),$J143/2,$M143,TRUE)-_xlfn.NORM.DIST(AND(FR$6&gt;=$F143,FR$6&lt;=$H143)*(FQ$6-$F143+1),$J143/2,$M143,TRUE))/(1-2*_xlfn.NORM.DIST(0,$J143/2,$M143,TRUE))*$D143+($K143="Steady Growth")*(AND(FR$6&gt;=$F143,FR$6&lt;=$H143)*((FR$6-$F143+1)/($J143*($J143+1)/2)*$D143))+($K143="custom")*CustCF!FL143</f>
        <v>0</v>
      </c>
      <c r="FS143" s="95">
        <f>($K143="Bell Curve")*(_xlfn.NORM.DIST(AND(FS$6&gt;=$F143,FS$6&lt;=$H143)*(FS$6-$F143+1),$J143/2,$M143,TRUE)-_xlfn.NORM.DIST(AND(FS$6&gt;=$F143,FS$6&lt;=$H143)*(FR$6-$F143+1),$J143/2,$M143,TRUE))/(1-2*_xlfn.NORM.DIST(0,$J143/2,$M143,TRUE))*$D143+($K143="Steady Growth")*(AND(FS$6&gt;=$F143,FS$6&lt;=$H143)*((FS$6-$F143+1)/($J143*($J143+1)/2)*$D143))+($K143="custom")*CustCF!FM143</f>
        <v>0</v>
      </c>
      <c r="FT143" s="95">
        <f>($K143="Bell Curve")*(_xlfn.NORM.DIST(AND(FT$6&gt;=$F143,FT$6&lt;=$H143)*(FT$6-$F143+1),$J143/2,$M143,TRUE)-_xlfn.NORM.DIST(AND(FT$6&gt;=$F143,FT$6&lt;=$H143)*(FS$6-$F143+1),$J143/2,$M143,TRUE))/(1-2*_xlfn.NORM.DIST(0,$J143/2,$M143,TRUE))*$D143+($K143="Steady Growth")*(AND(FT$6&gt;=$F143,FT$6&lt;=$H143)*((FT$6-$F143+1)/($J143*($J143+1)/2)*$D143))+($K143="custom")*CustCF!FN143</f>
        <v>0</v>
      </c>
      <c r="FU143" s="95">
        <f>($K143="Bell Curve")*(_xlfn.NORM.DIST(AND(FU$6&gt;=$F143,FU$6&lt;=$H143)*(FU$6-$F143+1),$J143/2,$M143,TRUE)-_xlfn.NORM.DIST(AND(FU$6&gt;=$F143,FU$6&lt;=$H143)*(FT$6-$F143+1),$J143/2,$M143,TRUE))/(1-2*_xlfn.NORM.DIST(0,$J143/2,$M143,TRUE))*$D143+($K143="Steady Growth")*(AND(FU$6&gt;=$F143,FU$6&lt;=$H143)*((FU$6-$F143+1)/($J143*($J143+1)/2)*$D143))+($K143="custom")*CustCF!FO143</f>
        <v>0</v>
      </c>
      <c r="FV143" s="95">
        <f>($K143="Bell Curve")*(_xlfn.NORM.DIST(AND(FV$6&gt;=$F143,FV$6&lt;=$H143)*(FV$6-$F143+1),$J143/2,$M143,TRUE)-_xlfn.NORM.DIST(AND(FV$6&gt;=$F143,FV$6&lt;=$H143)*(FU$6-$F143+1),$J143/2,$M143,TRUE))/(1-2*_xlfn.NORM.DIST(0,$J143/2,$M143,TRUE))*$D143+($K143="Steady Growth")*(AND(FV$6&gt;=$F143,FV$6&lt;=$H143)*((FV$6-$F143+1)/($J143*($J143+1)/2)*$D143))+($K143="custom")*CustCF!FP143</f>
        <v>0</v>
      </c>
      <c r="FW143" s="95">
        <f>($K143="Bell Curve")*(_xlfn.NORM.DIST(AND(FW$6&gt;=$F143,FW$6&lt;=$H143)*(FW$6-$F143+1),$J143/2,$M143,TRUE)-_xlfn.NORM.DIST(AND(FW$6&gt;=$F143,FW$6&lt;=$H143)*(FV$6-$F143+1),$J143/2,$M143,TRUE))/(1-2*_xlfn.NORM.DIST(0,$J143/2,$M143,TRUE))*$D143+($K143="Steady Growth")*(AND(FW$6&gt;=$F143,FW$6&lt;=$H143)*((FW$6-$F143+1)/($J143*($J143+1)/2)*$D143))+($K143="custom")*CustCF!FQ143</f>
        <v>0</v>
      </c>
      <c r="FX143" s="95">
        <f>($K143="Bell Curve")*(_xlfn.NORM.DIST(AND(FX$6&gt;=$F143,FX$6&lt;=$H143)*(FX$6-$F143+1),$J143/2,$M143,TRUE)-_xlfn.NORM.DIST(AND(FX$6&gt;=$F143,FX$6&lt;=$H143)*(FW$6-$F143+1),$J143/2,$M143,TRUE))/(1-2*_xlfn.NORM.DIST(0,$J143/2,$M143,TRUE))*$D143+($K143="Steady Growth")*(AND(FX$6&gt;=$F143,FX$6&lt;=$H143)*((FX$6-$F143+1)/($J143*($J143+1)/2)*$D143))+($K143="custom")*CustCF!FR143</f>
        <v>0</v>
      </c>
      <c r="FY143" s="95">
        <f>($K143="Bell Curve")*(_xlfn.NORM.DIST(AND(FY$6&gt;=$F143,FY$6&lt;=$H143)*(FY$6-$F143+1),$J143/2,$M143,TRUE)-_xlfn.NORM.DIST(AND(FY$6&gt;=$F143,FY$6&lt;=$H143)*(FX$6-$F143+1),$J143/2,$M143,TRUE))/(1-2*_xlfn.NORM.DIST(0,$J143/2,$M143,TRUE))*$D143+($K143="Steady Growth")*(AND(FY$6&gt;=$F143,FY$6&lt;=$H143)*((FY$6-$F143+1)/($J143*($J143+1)/2)*$D143))+($K143="custom")*CustCF!FS143</f>
        <v>0</v>
      </c>
      <c r="FZ143" s="95">
        <f>($K143="Bell Curve")*(_xlfn.NORM.DIST(AND(FZ$6&gt;=$F143,FZ$6&lt;=$H143)*(FZ$6-$F143+1),$J143/2,$M143,TRUE)-_xlfn.NORM.DIST(AND(FZ$6&gt;=$F143,FZ$6&lt;=$H143)*(FY$6-$F143+1),$J143/2,$M143,TRUE))/(1-2*_xlfn.NORM.DIST(0,$J143/2,$M143,TRUE))*$D143+($K143="Steady Growth")*(AND(FZ$6&gt;=$F143,FZ$6&lt;=$H143)*((FZ$6-$F143+1)/($J143*($J143+1)/2)*$D143))+($K143="custom")*CustCF!FT143</f>
        <v>0</v>
      </c>
      <c r="GA143" s="95">
        <f>($K143="Bell Curve")*(_xlfn.NORM.DIST(AND(GA$6&gt;=$F143,GA$6&lt;=$H143)*(GA$6-$F143+1),$J143/2,$M143,TRUE)-_xlfn.NORM.DIST(AND(GA$6&gt;=$F143,GA$6&lt;=$H143)*(FZ$6-$F143+1),$J143/2,$M143,TRUE))/(1-2*_xlfn.NORM.DIST(0,$J143/2,$M143,TRUE))*$D143+($K143="Steady Growth")*(AND(GA$6&gt;=$F143,GA$6&lt;=$H143)*((GA$6-$F143+1)/($J143*($J143+1)/2)*$D143))+($K143="custom")*CustCF!FU143</f>
        <v>0</v>
      </c>
      <c r="GB143" s="95">
        <f>($K143="Bell Curve")*(_xlfn.NORM.DIST(AND(GB$6&gt;=$F143,GB$6&lt;=$H143)*(GB$6-$F143+1),$J143/2,$M143,TRUE)-_xlfn.NORM.DIST(AND(GB$6&gt;=$F143,GB$6&lt;=$H143)*(GA$6-$F143+1),$J143/2,$M143,TRUE))/(1-2*_xlfn.NORM.DIST(0,$J143/2,$M143,TRUE))*$D143+($K143="Steady Growth")*(AND(GB$6&gt;=$F143,GB$6&lt;=$H143)*((GB$6-$F143+1)/($J143*($J143+1)/2)*$D143))+($K143="custom")*CustCF!FV143</f>
        <v>0</v>
      </c>
      <c r="GC143" s="95">
        <f>($K143="Bell Curve")*(_xlfn.NORM.DIST(AND(GC$6&gt;=$F143,GC$6&lt;=$H143)*(GC$6-$F143+1),$J143/2,$M143,TRUE)-_xlfn.NORM.DIST(AND(GC$6&gt;=$F143,GC$6&lt;=$H143)*(GB$6-$F143+1),$J143/2,$M143,TRUE))/(1-2*_xlfn.NORM.DIST(0,$J143/2,$M143,TRUE))*$D143+($K143="Steady Growth")*(AND(GC$6&gt;=$F143,GC$6&lt;=$H143)*((GC$6-$F143+1)/($J143*($J143+1)/2)*$D143))+($K143="custom")*CustCF!FW143</f>
        <v>0</v>
      </c>
      <c r="GD143" s="95">
        <f>($K143="Bell Curve")*(_xlfn.NORM.DIST(AND(GD$6&gt;=$F143,GD$6&lt;=$H143)*(GD$6-$F143+1),$J143/2,$M143,TRUE)-_xlfn.NORM.DIST(AND(GD$6&gt;=$F143,GD$6&lt;=$H143)*(GC$6-$F143+1),$J143/2,$M143,TRUE))/(1-2*_xlfn.NORM.DIST(0,$J143/2,$M143,TRUE))*$D143+($K143="Steady Growth")*(AND(GD$6&gt;=$F143,GD$6&lt;=$H143)*((GD$6-$F143+1)/($J143*($J143+1)/2)*$D143))+($K143="custom")*CustCF!FX143</f>
        <v>0</v>
      </c>
      <c r="GE143" s="95">
        <f>($K143="Bell Curve")*(_xlfn.NORM.DIST(AND(GE$6&gt;=$F143,GE$6&lt;=$H143)*(GE$6-$F143+1),$J143/2,$M143,TRUE)-_xlfn.NORM.DIST(AND(GE$6&gt;=$F143,GE$6&lt;=$H143)*(GD$6-$F143+1),$J143/2,$M143,TRUE))/(1-2*_xlfn.NORM.DIST(0,$J143/2,$M143,TRUE))*$D143+($K143="Steady Growth")*(AND(GE$6&gt;=$F143,GE$6&lt;=$H143)*((GE$6-$F143+1)/($J143*($J143+1)/2)*$D143))+($K143="custom")*CustCF!FY143</f>
        <v>0</v>
      </c>
      <c r="GF143" s="95">
        <f>($K143="Bell Curve")*(_xlfn.NORM.DIST(AND(GF$6&gt;=$F143,GF$6&lt;=$H143)*(GF$6-$F143+1),$J143/2,$M143,TRUE)-_xlfn.NORM.DIST(AND(GF$6&gt;=$F143,GF$6&lt;=$H143)*(GE$6-$F143+1),$J143/2,$M143,TRUE))/(1-2*_xlfn.NORM.DIST(0,$J143/2,$M143,TRUE))*$D143+($K143="Steady Growth")*(AND(GF$6&gt;=$F143,GF$6&lt;=$H143)*((GF$6-$F143+1)/($J143*($J143+1)/2)*$D143))+($K143="custom")*CustCF!FZ143</f>
        <v>0</v>
      </c>
      <c r="GG143" s="95">
        <f>($K143="Bell Curve")*(_xlfn.NORM.DIST(AND(GG$6&gt;=$F143,GG$6&lt;=$H143)*(GG$6-$F143+1),$J143/2,$M143,TRUE)-_xlfn.NORM.DIST(AND(GG$6&gt;=$F143,GG$6&lt;=$H143)*(GF$6-$F143+1),$J143/2,$M143,TRUE))/(1-2*_xlfn.NORM.DIST(0,$J143/2,$M143,TRUE))*$D143+($K143="Steady Growth")*(AND(GG$6&gt;=$F143,GG$6&lt;=$H143)*((GG$6-$F143+1)/($J143*($J143+1)/2)*$D143))+($K143="custom")*CustCF!GA143</f>
        <v>0</v>
      </c>
      <c r="GH143" s="95">
        <f>($K143="Bell Curve")*(_xlfn.NORM.DIST(AND(GH$6&gt;=$F143,GH$6&lt;=$H143)*(GH$6-$F143+1),$J143/2,$M143,TRUE)-_xlfn.NORM.DIST(AND(GH$6&gt;=$F143,GH$6&lt;=$H143)*(GG$6-$F143+1),$J143/2,$M143,TRUE))/(1-2*_xlfn.NORM.DIST(0,$J143/2,$M143,TRUE))*$D143+($K143="Steady Growth")*(AND(GH$6&gt;=$F143,GH$6&lt;=$H143)*((GH$6-$F143+1)/($J143*($J143+1)/2)*$D143))+($K143="custom")*CustCF!GB143</f>
        <v>0</v>
      </c>
      <c r="GI143" s="95">
        <f>($K143="Bell Curve")*(_xlfn.NORM.DIST(AND(GI$6&gt;=$F143,GI$6&lt;=$H143)*(GI$6-$F143+1),$J143/2,$M143,TRUE)-_xlfn.NORM.DIST(AND(GI$6&gt;=$F143,GI$6&lt;=$H143)*(GH$6-$F143+1),$J143/2,$M143,TRUE))/(1-2*_xlfn.NORM.DIST(0,$J143/2,$M143,TRUE))*$D143+($K143="Steady Growth")*(AND(GI$6&gt;=$F143,GI$6&lt;=$H143)*((GI$6-$F143+1)/($J143*($J143+1)/2)*$D143))+($K143="custom")*CustCF!GC143</f>
        <v>0</v>
      </c>
      <c r="GJ143" s="95">
        <f>($K143="Bell Curve")*(_xlfn.NORM.DIST(AND(GJ$6&gt;=$F143,GJ$6&lt;=$H143)*(GJ$6-$F143+1),$J143/2,$M143,TRUE)-_xlfn.NORM.DIST(AND(GJ$6&gt;=$F143,GJ$6&lt;=$H143)*(GI$6-$F143+1),$J143/2,$M143,TRUE))/(1-2*_xlfn.NORM.DIST(0,$J143/2,$M143,TRUE))*$D143+($K143="Steady Growth")*(AND(GJ$6&gt;=$F143,GJ$6&lt;=$H143)*((GJ$6-$F143+1)/($J143*($J143+1)/2)*$D143))+($K143="custom")*CustCF!GD143</f>
        <v>0</v>
      </c>
      <c r="GK143" s="95">
        <f>($K143="Bell Curve")*(_xlfn.NORM.DIST(AND(GK$6&gt;=$F143,GK$6&lt;=$H143)*(GK$6-$F143+1),$J143/2,$M143,TRUE)-_xlfn.NORM.DIST(AND(GK$6&gt;=$F143,GK$6&lt;=$H143)*(GJ$6-$F143+1),$J143/2,$M143,TRUE))/(1-2*_xlfn.NORM.DIST(0,$J143/2,$M143,TRUE))*$D143+($K143="Steady Growth")*(AND(GK$6&gt;=$F143,GK$6&lt;=$H143)*((GK$6-$F143+1)/($J143*($J143+1)/2)*$D143))+($K143="custom")*CustCF!GE143</f>
        <v>0</v>
      </c>
      <c r="GL143" s="95">
        <f>($K143="Bell Curve")*(_xlfn.NORM.DIST(AND(GL$6&gt;=$F143,GL$6&lt;=$H143)*(GL$6-$F143+1),$J143/2,$M143,TRUE)-_xlfn.NORM.DIST(AND(GL$6&gt;=$F143,GL$6&lt;=$H143)*(GK$6-$F143+1),$J143/2,$M143,TRUE))/(1-2*_xlfn.NORM.DIST(0,$J143/2,$M143,TRUE))*$D143+($K143="Steady Growth")*(AND(GL$6&gt;=$F143,GL$6&lt;=$H143)*((GL$6-$F143+1)/($J143*($J143+1)/2)*$D143))+($K143="custom")*CustCF!GF143</f>
        <v>0</v>
      </c>
      <c r="GM143" s="95">
        <f>($K143="Bell Curve")*(_xlfn.NORM.DIST(AND(GM$6&gt;=$F143,GM$6&lt;=$H143)*(GM$6-$F143+1),$J143/2,$M143,TRUE)-_xlfn.NORM.DIST(AND(GM$6&gt;=$F143,GM$6&lt;=$H143)*(GL$6-$F143+1),$J143/2,$M143,TRUE))/(1-2*_xlfn.NORM.DIST(0,$J143/2,$M143,TRUE))*$D143+($K143="Steady Growth")*(AND(GM$6&gt;=$F143,GM$6&lt;=$H143)*((GM$6-$F143+1)/($J143*($J143+1)/2)*$D143))+($K143="custom")*CustCF!GG143</f>
        <v>0</v>
      </c>
      <c r="GN143" s="268">
        <f>($K143="Bell Curve")*(_xlfn.NORM.DIST(AND(GN$6&gt;=$F143,GN$6&lt;=$H143)*(GN$6-$F143+1),$J143/2,$M143,TRUE)-_xlfn.NORM.DIST(AND(GN$6&gt;=$F143,GN$6&lt;=$H143)*(GM$6-$F143+1),$J143/2,$M143,TRUE))/(1-2*_xlfn.NORM.DIST(0,$J143/2,$M143,TRUE))*$D143+($K143="Steady Growth")*(AND(GN$6&gt;=$F143,GN$6&lt;=$H143)*((GN$6-$F143+1)/($J143*($J143+1)/2)*$D143))+($K143="custom")*CustCF!GH143</f>
        <v>0</v>
      </c>
      <c r="GO143" s="1"/>
      <c r="GP143" s="67"/>
    </row>
    <row r="144" spans="1:198" customFormat="1" outlineLevel="1" x14ac:dyDescent="0.75">
      <c r="A144" s="1"/>
      <c r="B144" s="1"/>
      <c r="C144" s="262">
        <f>Budget!AF29</f>
        <v>0</v>
      </c>
      <c r="D144" s="19">
        <f>Budget!AG29</f>
        <v>0</v>
      </c>
      <c r="E144" s="19" t="str">
        <f t="shared" si="61"/>
        <v/>
      </c>
      <c r="F144" s="263">
        <v>0</v>
      </c>
      <c r="G144" s="257">
        <f>IF(L144="custom",CustCF!F144,INDEX($P$8:$GN$8,MATCH(F144,$P$6:$GN$6,0)))</f>
        <v>46053</v>
      </c>
      <c r="H144" s="263">
        <v>0</v>
      </c>
      <c r="I144" s="257">
        <f>IF(L144="custom",CustCF!G144,INDEX($P$8:$GN$8,MATCH(H144,$P$6:$GN$6,0)))</f>
        <v>46053</v>
      </c>
      <c r="J144" s="260">
        <f t="shared" si="62"/>
        <v>1</v>
      </c>
      <c r="K144" s="265" t="s">
        <v>116</v>
      </c>
      <c r="L144" s="266" t="s">
        <v>141</v>
      </c>
      <c r="M144" s="267">
        <f t="shared" si="63"/>
        <v>9</v>
      </c>
      <c r="N144" s="18">
        <f t="shared" si="57"/>
        <v>0</v>
      </c>
      <c r="O144" s="1372">
        <f t="shared" si="69"/>
        <v>0</v>
      </c>
      <c r="P144" s="95">
        <f>($K144="Bell Curve")*(_xlfn.NORM.DIST(AND(P$6&gt;=$F144,P$6&lt;=$H144)*(P$6-$F144+1),$J144/2,$M144,TRUE)-_xlfn.NORM.DIST(AND(P$6&gt;=$F144,P$6&lt;=$H144)*(O$6-$F144+1),$J144/2,$M144,TRUE))/(1-2*_xlfn.NORM.DIST(0,$J144/2,$M144,TRUE))*$D144+($K144="Steady Growth")*(AND(P$6&gt;=$F144,P$6&lt;=$H144)*((P$6-$F144+1)/($J144*($J144+1)/2)*$D144))+($K144="custom")*CustCF!J144</f>
        <v>0</v>
      </c>
      <c r="Q144" s="95">
        <f>($K144="Bell Curve")*(_xlfn.NORM.DIST(AND(Q$6&gt;=$F144,Q$6&lt;=$H144)*(Q$6-$F144+1),$J144/2,$M144,TRUE)-_xlfn.NORM.DIST(AND(Q$6&gt;=$F144,Q$6&lt;=$H144)*(P$6-$F144+1),$J144/2,$M144,TRUE))/(1-2*_xlfn.NORM.DIST(0,$J144/2,$M144,TRUE))*$D144+($K144="Steady Growth")*(AND(Q$6&gt;=$F144,Q$6&lt;=$H144)*((Q$6-$F144+1)/($J144*($J144+1)/2)*$D144))+($K144="custom")*CustCF!K144</f>
        <v>0</v>
      </c>
      <c r="R144" s="95">
        <f>($K144="Bell Curve")*(_xlfn.NORM.DIST(AND(R$6&gt;=$F144,R$6&lt;=$H144)*(R$6-$F144+1),$J144/2,$M144,TRUE)-_xlfn.NORM.DIST(AND(R$6&gt;=$F144,R$6&lt;=$H144)*(Q$6-$F144+1),$J144/2,$M144,TRUE))/(1-2*_xlfn.NORM.DIST(0,$J144/2,$M144,TRUE))*$D144+($K144="Steady Growth")*(AND(R$6&gt;=$F144,R$6&lt;=$H144)*((R$6-$F144+1)/($J144*($J144+1)/2)*$D144))+($K144="custom")*CustCF!L144</f>
        <v>0</v>
      </c>
      <c r="S144" s="95">
        <f>($K144="Bell Curve")*(_xlfn.NORM.DIST(AND(S$6&gt;=$F144,S$6&lt;=$H144)*(S$6-$F144+1),$J144/2,$M144,TRUE)-_xlfn.NORM.DIST(AND(S$6&gt;=$F144,S$6&lt;=$H144)*(R$6-$F144+1),$J144/2,$M144,TRUE))/(1-2*_xlfn.NORM.DIST(0,$J144/2,$M144,TRUE))*$D144+($K144="Steady Growth")*(AND(S$6&gt;=$F144,S$6&lt;=$H144)*((S$6-$F144+1)/($J144*($J144+1)/2)*$D144))+($K144="custom")*CustCF!M144</f>
        <v>0</v>
      </c>
      <c r="T144" s="95">
        <f>($K144="Bell Curve")*(_xlfn.NORM.DIST(AND(T$6&gt;=$F144,T$6&lt;=$H144)*(T$6-$F144+1),$J144/2,$M144,TRUE)-_xlfn.NORM.DIST(AND(T$6&gt;=$F144,T$6&lt;=$H144)*(S$6-$F144+1),$J144/2,$M144,TRUE))/(1-2*_xlfn.NORM.DIST(0,$J144/2,$M144,TRUE))*$D144+($K144="Steady Growth")*(AND(T$6&gt;=$F144,T$6&lt;=$H144)*((T$6-$F144+1)/($J144*($J144+1)/2)*$D144))+($K144="custom")*CustCF!N144</f>
        <v>0</v>
      </c>
      <c r="U144" s="95">
        <f>($K144="Bell Curve")*(_xlfn.NORM.DIST(AND(U$6&gt;=$F144,U$6&lt;=$H144)*(U$6-$F144+1),$J144/2,$M144,TRUE)-_xlfn.NORM.DIST(AND(U$6&gt;=$F144,U$6&lt;=$H144)*(T$6-$F144+1),$J144/2,$M144,TRUE))/(1-2*_xlfn.NORM.DIST(0,$J144/2,$M144,TRUE))*$D144+($K144="Steady Growth")*(AND(U$6&gt;=$F144,U$6&lt;=$H144)*((U$6-$F144+1)/($J144*($J144+1)/2)*$D144))+($K144="custom")*CustCF!O144</f>
        <v>0</v>
      </c>
      <c r="V144" s="95">
        <f>($K144="Bell Curve")*(_xlfn.NORM.DIST(AND(V$6&gt;=$F144,V$6&lt;=$H144)*(V$6-$F144+1),$J144/2,$M144,TRUE)-_xlfn.NORM.DIST(AND(V$6&gt;=$F144,V$6&lt;=$H144)*(U$6-$F144+1),$J144/2,$M144,TRUE))/(1-2*_xlfn.NORM.DIST(0,$J144/2,$M144,TRUE))*$D144+($K144="Steady Growth")*(AND(V$6&gt;=$F144,V$6&lt;=$H144)*((V$6-$F144+1)/($J144*($J144+1)/2)*$D144))+($K144="custom")*CustCF!P144</f>
        <v>0</v>
      </c>
      <c r="W144" s="95">
        <f>($K144="Bell Curve")*(_xlfn.NORM.DIST(AND(W$6&gt;=$F144,W$6&lt;=$H144)*(W$6-$F144+1),$J144/2,$M144,TRUE)-_xlfn.NORM.DIST(AND(W$6&gt;=$F144,W$6&lt;=$H144)*(V$6-$F144+1),$J144/2,$M144,TRUE))/(1-2*_xlfn.NORM.DIST(0,$J144/2,$M144,TRUE))*$D144+($K144="Steady Growth")*(AND(W$6&gt;=$F144,W$6&lt;=$H144)*((W$6-$F144+1)/($J144*($J144+1)/2)*$D144))+($K144="custom")*CustCF!Q144</f>
        <v>0</v>
      </c>
      <c r="X144" s="95">
        <f>($K144="Bell Curve")*(_xlfn.NORM.DIST(AND(X$6&gt;=$F144,X$6&lt;=$H144)*(X$6-$F144+1),$J144/2,$M144,TRUE)-_xlfn.NORM.DIST(AND(X$6&gt;=$F144,X$6&lt;=$H144)*(W$6-$F144+1),$J144/2,$M144,TRUE))/(1-2*_xlfn.NORM.DIST(0,$J144/2,$M144,TRUE))*$D144+($K144="Steady Growth")*(AND(X$6&gt;=$F144,X$6&lt;=$H144)*((X$6-$F144+1)/($J144*($J144+1)/2)*$D144))+($K144="custom")*CustCF!R144</f>
        <v>0</v>
      </c>
      <c r="Y144" s="95">
        <f>($K144="Bell Curve")*(_xlfn.NORM.DIST(AND(Y$6&gt;=$F144,Y$6&lt;=$H144)*(Y$6-$F144+1),$J144/2,$M144,TRUE)-_xlfn.NORM.DIST(AND(Y$6&gt;=$F144,Y$6&lt;=$H144)*(X$6-$F144+1),$J144/2,$M144,TRUE))/(1-2*_xlfn.NORM.DIST(0,$J144/2,$M144,TRUE))*$D144+($K144="Steady Growth")*(AND(Y$6&gt;=$F144,Y$6&lt;=$H144)*((Y$6-$F144+1)/($J144*($J144+1)/2)*$D144))+($K144="custom")*CustCF!S144</f>
        <v>0</v>
      </c>
      <c r="Z144" s="95">
        <f>($K144="Bell Curve")*(_xlfn.NORM.DIST(AND(Z$6&gt;=$F144,Z$6&lt;=$H144)*(Z$6-$F144+1),$J144/2,$M144,TRUE)-_xlfn.NORM.DIST(AND(Z$6&gt;=$F144,Z$6&lt;=$H144)*(Y$6-$F144+1),$J144/2,$M144,TRUE))/(1-2*_xlfn.NORM.DIST(0,$J144/2,$M144,TRUE))*$D144+($K144="Steady Growth")*(AND(Z$6&gt;=$F144,Z$6&lt;=$H144)*((Z$6-$F144+1)/($J144*($J144+1)/2)*$D144))+($K144="custom")*CustCF!T144</f>
        <v>0</v>
      </c>
      <c r="AA144" s="95">
        <f>($K144="Bell Curve")*(_xlfn.NORM.DIST(AND(AA$6&gt;=$F144,AA$6&lt;=$H144)*(AA$6-$F144+1),$J144/2,$M144,TRUE)-_xlfn.NORM.DIST(AND(AA$6&gt;=$F144,AA$6&lt;=$H144)*(Z$6-$F144+1),$J144/2,$M144,TRUE))/(1-2*_xlfn.NORM.DIST(0,$J144/2,$M144,TRUE))*$D144+($K144="Steady Growth")*(AND(AA$6&gt;=$F144,AA$6&lt;=$H144)*((AA$6-$F144+1)/($J144*($J144+1)/2)*$D144))+($K144="custom")*CustCF!U144</f>
        <v>0</v>
      </c>
      <c r="AB144" s="95">
        <f>($K144="Bell Curve")*(_xlfn.NORM.DIST(AND(AB$6&gt;=$F144,AB$6&lt;=$H144)*(AB$6-$F144+1),$J144/2,$M144,TRUE)-_xlfn.NORM.DIST(AND(AB$6&gt;=$F144,AB$6&lt;=$H144)*(AA$6-$F144+1),$J144/2,$M144,TRUE))/(1-2*_xlfn.NORM.DIST(0,$J144/2,$M144,TRUE))*$D144+($K144="Steady Growth")*(AND(AB$6&gt;=$F144,AB$6&lt;=$H144)*((AB$6-$F144+1)/($J144*($J144+1)/2)*$D144))+($K144="custom")*CustCF!V144</f>
        <v>0</v>
      </c>
      <c r="AC144" s="95">
        <f>($K144="Bell Curve")*(_xlfn.NORM.DIST(AND(AC$6&gt;=$F144,AC$6&lt;=$H144)*(AC$6-$F144+1),$J144/2,$M144,TRUE)-_xlfn.NORM.DIST(AND(AC$6&gt;=$F144,AC$6&lt;=$H144)*(AB$6-$F144+1),$J144/2,$M144,TRUE))/(1-2*_xlfn.NORM.DIST(0,$J144/2,$M144,TRUE))*$D144+($K144="Steady Growth")*(AND(AC$6&gt;=$F144,AC$6&lt;=$H144)*((AC$6-$F144+1)/($J144*($J144+1)/2)*$D144))+($K144="custom")*CustCF!W144</f>
        <v>0</v>
      </c>
      <c r="AD144" s="95">
        <f>($K144="Bell Curve")*(_xlfn.NORM.DIST(AND(AD$6&gt;=$F144,AD$6&lt;=$H144)*(AD$6-$F144+1),$J144/2,$M144,TRUE)-_xlfn.NORM.DIST(AND(AD$6&gt;=$F144,AD$6&lt;=$H144)*(AC$6-$F144+1),$J144/2,$M144,TRUE))/(1-2*_xlfn.NORM.DIST(0,$J144/2,$M144,TRUE))*$D144+($K144="Steady Growth")*(AND(AD$6&gt;=$F144,AD$6&lt;=$H144)*((AD$6-$F144+1)/($J144*($J144+1)/2)*$D144))+($K144="custom")*CustCF!X144</f>
        <v>0</v>
      </c>
      <c r="AE144" s="95">
        <f>($K144="Bell Curve")*(_xlfn.NORM.DIST(AND(AE$6&gt;=$F144,AE$6&lt;=$H144)*(AE$6-$F144+1),$J144/2,$M144,TRUE)-_xlfn.NORM.DIST(AND(AE$6&gt;=$F144,AE$6&lt;=$H144)*(AD$6-$F144+1),$J144/2,$M144,TRUE))/(1-2*_xlfn.NORM.DIST(0,$J144/2,$M144,TRUE))*$D144+($K144="Steady Growth")*(AND(AE$6&gt;=$F144,AE$6&lt;=$H144)*((AE$6-$F144+1)/($J144*($J144+1)/2)*$D144))+($K144="custom")*CustCF!Y144</f>
        <v>0</v>
      </c>
      <c r="AF144" s="95">
        <f>($K144="Bell Curve")*(_xlfn.NORM.DIST(AND(AF$6&gt;=$F144,AF$6&lt;=$H144)*(AF$6-$F144+1),$J144/2,$M144,TRUE)-_xlfn.NORM.DIST(AND(AF$6&gt;=$F144,AF$6&lt;=$H144)*(AE$6-$F144+1),$J144/2,$M144,TRUE))/(1-2*_xlfn.NORM.DIST(0,$J144/2,$M144,TRUE))*$D144+($K144="Steady Growth")*(AND(AF$6&gt;=$F144,AF$6&lt;=$H144)*((AF$6-$F144+1)/($J144*($J144+1)/2)*$D144))+($K144="custom")*CustCF!Z144</f>
        <v>0</v>
      </c>
      <c r="AG144" s="95">
        <f>($K144="Bell Curve")*(_xlfn.NORM.DIST(AND(AG$6&gt;=$F144,AG$6&lt;=$H144)*(AG$6-$F144+1),$J144/2,$M144,TRUE)-_xlfn.NORM.DIST(AND(AG$6&gt;=$F144,AG$6&lt;=$H144)*(AF$6-$F144+1),$J144/2,$M144,TRUE))/(1-2*_xlfn.NORM.DIST(0,$J144/2,$M144,TRUE))*$D144+($K144="Steady Growth")*(AND(AG$6&gt;=$F144,AG$6&lt;=$H144)*((AG$6-$F144+1)/($J144*($J144+1)/2)*$D144))+($K144="custom")*CustCF!AA144</f>
        <v>0</v>
      </c>
      <c r="AH144" s="95">
        <f>($K144="Bell Curve")*(_xlfn.NORM.DIST(AND(AH$6&gt;=$F144,AH$6&lt;=$H144)*(AH$6-$F144+1),$J144/2,$M144,TRUE)-_xlfn.NORM.DIST(AND(AH$6&gt;=$F144,AH$6&lt;=$H144)*(AG$6-$F144+1),$J144/2,$M144,TRUE))/(1-2*_xlfn.NORM.DIST(0,$J144/2,$M144,TRUE))*$D144+($K144="Steady Growth")*(AND(AH$6&gt;=$F144,AH$6&lt;=$H144)*((AH$6-$F144+1)/($J144*($J144+1)/2)*$D144))+($K144="custom")*CustCF!AB144</f>
        <v>0</v>
      </c>
      <c r="AI144" s="95">
        <f>($K144="Bell Curve")*(_xlfn.NORM.DIST(AND(AI$6&gt;=$F144,AI$6&lt;=$H144)*(AI$6-$F144+1),$J144/2,$M144,TRUE)-_xlfn.NORM.DIST(AND(AI$6&gt;=$F144,AI$6&lt;=$H144)*(AH$6-$F144+1),$J144/2,$M144,TRUE))/(1-2*_xlfn.NORM.DIST(0,$J144/2,$M144,TRUE))*$D144+($K144="Steady Growth")*(AND(AI$6&gt;=$F144,AI$6&lt;=$H144)*((AI$6-$F144+1)/($J144*($J144+1)/2)*$D144))+($K144="custom")*CustCF!AC144</f>
        <v>0</v>
      </c>
      <c r="AJ144" s="95">
        <f>($K144="Bell Curve")*(_xlfn.NORM.DIST(AND(AJ$6&gt;=$F144,AJ$6&lt;=$H144)*(AJ$6-$F144+1),$J144/2,$M144,TRUE)-_xlfn.NORM.DIST(AND(AJ$6&gt;=$F144,AJ$6&lt;=$H144)*(AI$6-$F144+1),$J144/2,$M144,TRUE))/(1-2*_xlfn.NORM.DIST(0,$J144/2,$M144,TRUE))*$D144+($K144="Steady Growth")*(AND(AJ$6&gt;=$F144,AJ$6&lt;=$H144)*((AJ$6-$F144+1)/($J144*($J144+1)/2)*$D144))+($K144="custom")*CustCF!AD144</f>
        <v>0</v>
      </c>
      <c r="AK144" s="95">
        <f>($K144="Bell Curve")*(_xlfn.NORM.DIST(AND(AK$6&gt;=$F144,AK$6&lt;=$H144)*(AK$6-$F144+1),$J144/2,$M144,TRUE)-_xlfn.NORM.DIST(AND(AK$6&gt;=$F144,AK$6&lt;=$H144)*(AJ$6-$F144+1),$J144/2,$M144,TRUE))/(1-2*_xlfn.NORM.DIST(0,$J144/2,$M144,TRUE))*$D144+($K144="Steady Growth")*(AND(AK$6&gt;=$F144,AK$6&lt;=$H144)*((AK$6-$F144+1)/($J144*($J144+1)/2)*$D144))+($K144="custom")*CustCF!AE144</f>
        <v>0</v>
      </c>
      <c r="AL144" s="95">
        <f>($K144="Bell Curve")*(_xlfn.NORM.DIST(AND(AL$6&gt;=$F144,AL$6&lt;=$H144)*(AL$6-$F144+1),$J144/2,$M144,TRUE)-_xlfn.NORM.DIST(AND(AL$6&gt;=$F144,AL$6&lt;=$H144)*(AK$6-$F144+1),$J144/2,$M144,TRUE))/(1-2*_xlfn.NORM.DIST(0,$J144/2,$M144,TRUE))*$D144+($K144="Steady Growth")*(AND(AL$6&gt;=$F144,AL$6&lt;=$H144)*((AL$6-$F144+1)/($J144*($J144+1)/2)*$D144))+($K144="custom")*CustCF!AF144</f>
        <v>0</v>
      </c>
      <c r="AM144" s="95">
        <f>($K144="Bell Curve")*(_xlfn.NORM.DIST(AND(AM$6&gt;=$F144,AM$6&lt;=$H144)*(AM$6-$F144+1),$J144/2,$M144,TRUE)-_xlfn.NORM.DIST(AND(AM$6&gt;=$F144,AM$6&lt;=$H144)*(AL$6-$F144+1),$J144/2,$M144,TRUE))/(1-2*_xlfn.NORM.DIST(0,$J144/2,$M144,TRUE))*$D144+($K144="Steady Growth")*(AND(AM$6&gt;=$F144,AM$6&lt;=$H144)*((AM$6-$F144+1)/($J144*($J144+1)/2)*$D144))+($K144="custom")*CustCF!AG144</f>
        <v>0</v>
      </c>
      <c r="AN144" s="95">
        <f>($K144="Bell Curve")*(_xlfn.NORM.DIST(AND(AN$6&gt;=$F144,AN$6&lt;=$H144)*(AN$6-$F144+1),$J144/2,$M144,TRUE)-_xlfn.NORM.DIST(AND(AN$6&gt;=$F144,AN$6&lt;=$H144)*(AM$6-$F144+1),$J144/2,$M144,TRUE))/(1-2*_xlfn.NORM.DIST(0,$J144/2,$M144,TRUE))*$D144+($K144="Steady Growth")*(AND(AN$6&gt;=$F144,AN$6&lt;=$H144)*((AN$6-$F144+1)/($J144*($J144+1)/2)*$D144))+($K144="custom")*CustCF!AH144</f>
        <v>0</v>
      </c>
      <c r="AO144" s="95">
        <f>($K144="Bell Curve")*(_xlfn.NORM.DIST(AND(AO$6&gt;=$F144,AO$6&lt;=$H144)*(AO$6-$F144+1),$J144/2,$M144,TRUE)-_xlfn.NORM.DIST(AND(AO$6&gt;=$F144,AO$6&lt;=$H144)*(AN$6-$F144+1),$J144/2,$M144,TRUE))/(1-2*_xlfn.NORM.DIST(0,$J144/2,$M144,TRUE))*$D144+($K144="Steady Growth")*(AND(AO$6&gt;=$F144,AO$6&lt;=$H144)*((AO$6-$F144+1)/($J144*($J144+1)/2)*$D144))+($K144="custom")*CustCF!AI144</f>
        <v>0</v>
      </c>
      <c r="AP144" s="95">
        <f>($K144="Bell Curve")*(_xlfn.NORM.DIST(AND(AP$6&gt;=$F144,AP$6&lt;=$H144)*(AP$6-$F144+1),$J144/2,$M144,TRUE)-_xlfn.NORM.DIST(AND(AP$6&gt;=$F144,AP$6&lt;=$H144)*(AO$6-$F144+1),$J144/2,$M144,TRUE))/(1-2*_xlfn.NORM.DIST(0,$J144/2,$M144,TRUE))*$D144+($K144="Steady Growth")*(AND(AP$6&gt;=$F144,AP$6&lt;=$H144)*((AP$6-$F144+1)/($J144*($J144+1)/2)*$D144))+($K144="custom")*CustCF!AJ144</f>
        <v>0</v>
      </c>
      <c r="AQ144" s="95">
        <f>($K144="Bell Curve")*(_xlfn.NORM.DIST(AND(AQ$6&gt;=$F144,AQ$6&lt;=$H144)*(AQ$6-$F144+1),$J144/2,$M144,TRUE)-_xlfn.NORM.DIST(AND(AQ$6&gt;=$F144,AQ$6&lt;=$H144)*(AP$6-$F144+1),$J144/2,$M144,TRUE))/(1-2*_xlfn.NORM.DIST(0,$J144/2,$M144,TRUE))*$D144+($K144="Steady Growth")*(AND(AQ$6&gt;=$F144,AQ$6&lt;=$H144)*((AQ$6-$F144+1)/($J144*($J144+1)/2)*$D144))+($K144="custom")*CustCF!AK144</f>
        <v>0</v>
      </c>
      <c r="AR144" s="95">
        <f>($K144="Bell Curve")*(_xlfn.NORM.DIST(AND(AR$6&gt;=$F144,AR$6&lt;=$H144)*(AR$6-$F144+1),$J144/2,$M144,TRUE)-_xlfn.NORM.DIST(AND(AR$6&gt;=$F144,AR$6&lt;=$H144)*(AQ$6-$F144+1),$J144/2,$M144,TRUE))/(1-2*_xlfn.NORM.DIST(0,$J144/2,$M144,TRUE))*$D144+($K144="Steady Growth")*(AND(AR$6&gt;=$F144,AR$6&lt;=$H144)*((AR$6-$F144+1)/($J144*($J144+1)/2)*$D144))+($K144="custom")*CustCF!AL144</f>
        <v>0</v>
      </c>
      <c r="AS144" s="95">
        <f>($K144="Bell Curve")*(_xlfn.NORM.DIST(AND(AS$6&gt;=$F144,AS$6&lt;=$H144)*(AS$6-$F144+1),$J144/2,$M144,TRUE)-_xlfn.NORM.DIST(AND(AS$6&gt;=$F144,AS$6&lt;=$H144)*(AR$6-$F144+1),$J144/2,$M144,TRUE))/(1-2*_xlfn.NORM.DIST(0,$J144/2,$M144,TRUE))*$D144+($K144="Steady Growth")*(AND(AS$6&gt;=$F144,AS$6&lt;=$H144)*((AS$6-$F144+1)/($J144*($J144+1)/2)*$D144))+($K144="custom")*CustCF!AM144</f>
        <v>0</v>
      </c>
      <c r="AT144" s="95">
        <f>($K144="Bell Curve")*(_xlfn.NORM.DIST(AND(AT$6&gt;=$F144,AT$6&lt;=$H144)*(AT$6-$F144+1),$J144/2,$M144,TRUE)-_xlfn.NORM.DIST(AND(AT$6&gt;=$F144,AT$6&lt;=$H144)*(AS$6-$F144+1),$J144/2,$M144,TRUE))/(1-2*_xlfn.NORM.DIST(0,$J144/2,$M144,TRUE))*$D144+($K144="Steady Growth")*(AND(AT$6&gt;=$F144,AT$6&lt;=$H144)*((AT$6-$F144+1)/($J144*($J144+1)/2)*$D144))+($K144="custom")*CustCF!AN144</f>
        <v>0</v>
      </c>
      <c r="AU144" s="95">
        <f>($K144="Bell Curve")*(_xlfn.NORM.DIST(AND(AU$6&gt;=$F144,AU$6&lt;=$H144)*(AU$6-$F144+1),$J144/2,$M144,TRUE)-_xlfn.NORM.DIST(AND(AU$6&gt;=$F144,AU$6&lt;=$H144)*(AT$6-$F144+1),$J144/2,$M144,TRUE))/(1-2*_xlfn.NORM.DIST(0,$J144/2,$M144,TRUE))*$D144+($K144="Steady Growth")*(AND(AU$6&gt;=$F144,AU$6&lt;=$H144)*((AU$6-$F144+1)/($J144*($J144+1)/2)*$D144))+($K144="custom")*CustCF!AO144</f>
        <v>0</v>
      </c>
      <c r="AV144" s="95">
        <f>($K144="Bell Curve")*(_xlfn.NORM.DIST(AND(AV$6&gt;=$F144,AV$6&lt;=$H144)*(AV$6-$F144+1),$J144/2,$M144,TRUE)-_xlfn.NORM.DIST(AND(AV$6&gt;=$F144,AV$6&lt;=$H144)*(AU$6-$F144+1),$J144/2,$M144,TRUE))/(1-2*_xlfn.NORM.DIST(0,$J144/2,$M144,TRUE))*$D144+($K144="Steady Growth")*(AND(AV$6&gt;=$F144,AV$6&lt;=$H144)*((AV$6-$F144+1)/($J144*($J144+1)/2)*$D144))+($K144="custom")*CustCF!AP144</f>
        <v>0</v>
      </c>
      <c r="AW144" s="95">
        <f>($K144="Bell Curve")*(_xlfn.NORM.DIST(AND(AW$6&gt;=$F144,AW$6&lt;=$H144)*(AW$6-$F144+1),$J144/2,$M144,TRUE)-_xlfn.NORM.DIST(AND(AW$6&gt;=$F144,AW$6&lt;=$H144)*(AV$6-$F144+1),$J144/2,$M144,TRUE))/(1-2*_xlfn.NORM.DIST(0,$J144/2,$M144,TRUE))*$D144+($K144="Steady Growth")*(AND(AW$6&gt;=$F144,AW$6&lt;=$H144)*((AW$6-$F144+1)/($J144*($J144+1)/2)*$D144))+($K144="custom")*CustCF!AQ144</f>
        <v>0</v>
      </c>
      <c r="AX144" s="95">
        <f>($K144="Bell Curve")*(_xlfn.NORM.DIST(AND(AX$6&gt;=$F144,AX$6&lt;=$H144)*(AX$6-$F144+1),$J144/2,$M144,TRUE)-_xlfn.NORM.DIST(AND(AX$6&gt;=$F144,AX$6&lt;=$H144)*(AW$6-$F144+1),$J144/2,$M144,TRUE))/(1-2*_xlfn.NORM.DIST(0,$J144/2,$M144,TRUE))*$D144+($K144="Steady Growth")*(AND(AX$6&gt;=$F144,AX$6&lt;=$H144)*((AX$6-$F144+1)/($J144*($J144+1)/2)*$D144))+($K144="custom")*CustCF!AR144</f>
        <v>0</v>
      </c>
      <c r="AY144" s="95">
        <f>($K144="Bell Curve")*(_xlfn.NORM.DIST(AND(AY$6&gt;=$F144,AY$6&lt;=$H144)*(AY$6-$F144+1),$J144/2,$M144,TRUE)-_xlfn.NORM.DIST(AND(AY$6&gt;=$F144,AY$6&lt;=$H144)*(AX$6-$F144+1),$J144/2,$M144,TRUE))/(1-2*_xlfn.NORM.DIST(0,$J144/2,$M144,TRUE))*$D144+($K144="Steady Growth")*(AND(AY$6&gt;=$F144,AY$6&lt;=$H144)*((AY$6-$F144+1)/($J144*($J144+1)/2)*$D144))+($K144="custom")*CustCF!AS144</f>
        <v>0</v>
      </c>
      <c r="AZ144" s="95">
        <f>($K144="Bell Curve")*(_xlfn.NORM.DIST(AND(AZ$6&gt;=$F144,AZ$6&lt;=$H144)*(AZ$6-$F144+1),$J144/2,$M144,TRUE)-_xlfn.NORM.DIST(AND(AZ$6&gt;=$F144,AZ$6&lt;=$H144)*(AY$6-$F144+1),$J144/2,$M144,TRUE))/(1-2*_xlfn.NORM.DIST(0,$J144/2,$M144,TRUE))*$D144+($K144="Steady Growth")*(AND(AZ$6&gt;=$F144,AZ$6&lt;=$H144)*((AZ$6-$F144+1)/($J144*($J144+1)/2)*$D144))+($K144="custom")*CustCF!AT144</f>
        <v>0</v>
      </c>
      <c r="BA144" s="95">
        <f>($K144="Bell Curve")*(_xlfn.NORM.DIST(AND(BA$6&gt;=$F144,BA$6&lt;=$H144)*(BA$6-$F144+1),$J144/2,$M144,TRUE)-_xlfn.NORM.DIST(AND(BA$6&gt;=$F144,BA$6&lt;=$H144)*(AZ$6-$F144+1),$J144/2,$M144,TRUE))/(1-2*_xlfn.NORM.DIST(0,$J144/2,$M144,TRUE))*$D144+($K144="Steady Growth")*(AND(BA$6&gt;=$F144,BA$6&lt;=$H144)*((BA$6-$F144+1)/($J144*($J144+1)/2)*$D144))+($K144="custom")*CustCF!AU144</f>
        <v>0</v>
      </c>
      <c r="BB144" s="95">
        <f>($K144="Bell Curve")*(_xlfn.NORM.DIST(AND(BB$6&gt;=$F144,BB$6&lt;=$H144)*(BB$6-$F144+1),$J144/2,$M144,TRUE)-_xlfn.NORM.DIST(AND(BB$6&gt;=$F144,BB$6&lt;=$H144)*(BA$6-$F144+1),$J144/2,$M144,TRUE))/(1-2*_xlfn.NORM.DIST(0,$J144/2,$M144,TRUE))*$D144+($K144="Steady Growth")*(AND(BB$6&gt;=$F144,BB$6&lt;=$H144)*((BB$6-$F144+1)/($J144*($J144+1)/2)*$D144))+($K144="custom")*CustCF!AV144</f>
        <v>0</v>
      </c>
      <c r="BC144" s="95">
        <f>($K144="Bell Curve")*(_xlfn.NORM.DIST(AND(BC$6&gt;=$F144,BC$6&lt;=$H144)*(BC$6-$F144+1),$J144/2,$M144,TRUE)-_xlfn.NORM.DIST(AND(BC$6&gt;=$F144,BC$6&lt;=$H144)*(BB$6-$F144+1),$J144/2,$M144,TRUE))/(1-2*_xlfn.NORM.DIST(0,$J144/2,$M144,TRUE))*$D144+($K144="Steady Growth")*(AND(BC$6&gt;=$F144,BC$6&lt;=$H144)*((BC$6-$F144+1)/($J144*($J144+1)/2)*$D144))+($K144="custom")*CustCF!AW144</f>
        <v>0</v>
      </c>
      <c r="BD144" s="95">
        <f>($K144="Bell Curve")*(_xlfn.NORM.DIST(AND(BD$6&gt;=$F144,BD$6&lt;=$H144)*(BD$6-$F144+1),$J144/2,$M144,TRUE)-_xlfn.NORM.DIST(AND(BD$6&gt;=$F144,BD$6&lt;=$H144)*(BC$6-$F144+1),$J144/2,$M144,TRUE))/(1-2*_xlfn.NORM.DIST(0,$J144/2,$M144,TRUE))*$D144+($K144="Steady Growth")*(AND(BD$6&gt;=$F144,BD$6&lt;=$H144)*((BD$6-$F144+1)/($J144*($J144+1)/2)*$D144))+($K144="custom")*CustCF!AX144</f>
        <v>0</v>
      </c>
      <c r="BE144" s="95">
        <f>($K144="Bell Curve")*(_xlfn.NORM.DIST(AND(BE$6&gt;=$F144,BE$6&lt;=$H144)*(BE$6-$F144+1),$J144/2,$M144,TRUE)-_xlfn.NORM.DIST(AND(BE$6&gt;=$F144,BE$6&lt;=$H144)*(BD$6-$F144+1),$J144/2,$M144,TRUE))/(1-2*_xlfn.NORM.DIST(0,$J144/2,$M144,TRUE))*$D144+($K144="Steady Growth")*(AND(BE$6&gt;=$F144,BE$6&lt;=$H144)*((BE$6-$F144+1)/($J144*($J144+1)/2)*$D144))+($K144="custom")*CustCF!AY144</f>
        <v>0</v>
      </c>
      <c r="BF144" s="95">
        <f>($K144="Bell Curve")*(_xlfn.NORM.DIST(AND(BF$6&gt;=$F144,BF$6&lt;=$H144)*(BF$6-$F144+1),$J144/2,$M144,TRUE)-_xlfn.NORM.DIST(AND(BF$6&gt;=$F144,BF$6&lt;=$H144)*(BE$6-$F144+1),$J144/2,$M144,TRUE))/(1-2*_xlfn.NORM.DIST(0,$J144/2,$M144,TRUE))*$D144+($K144="Steady Growth")*(AND(BF$6&gt;=$F144,BF$6&lt;=$H144)*((BF$6-$F144+1)/($J144*($J144+1)/2)*$D144))+($K144="custom")*CustCF!AZ144</f>
        <v>0</v>
      </c>
      <c r="BG144" s="95">
        <f>($K144="Bell Curve")*(_xlfn.NORM.DIST(AND(BG$6&gt;=$F144,BG$6&lt;=$H144)*(BG$6-$F144+1),$J144/2,$M144,TRUE)-_xlfn.NORM.DIST(AND(BG$6&gt;=$F144,BG$6&lt;=$H144)*(BF$6-$F144+1),$J144/2,$M144,TRUE))/(1-2*_xlfn.NORM.DIST(0,$J144/2,$M144,TRUE))*$D144+($K144="Steady Growth")*(AND(BG$6&gt;=$F144,BG$6&lt;=$H144)*((BG$6-$F144+1)/($J144*($J144+1)/2)*$D144))+($K144="custom")*CustCF!BA144</f>
        <v>0</v>
      </c>
      <c r="BH144" s="95">
        <f>($K144="Bell Curve")*(_xlfn.NORM.DIST(AND(BH$6&gt;=$F144,BH$6&lt;=$H144)*(BH$6-$F144+1),$J144/2,$M144,TRUE)-_xlfn.NORM.DIST(AND(BH$6&gt;=$F144,BH$6&lt;=$H144)*(BG$6-$F144+1),$J144/2,$M144,TRUE))/(1-2*_xlfn.NORM.DIST(0,$J144/2,$M144,TRUE))*$D144+($K144="Steady Growth")*(AND(BH$6&gt;=$F144,BH$6&lt;=$H144)*((BH$6-$F144+1)/($J144*($J144+1)/2)*$D144))+($K144="custom")*CustCF!BB144</f>
        <v>0</v>
      </c>
      <c r="BI144" s="95">
        <f>($K144="Bell Curve")*(_xlfn.NORM.DIST(AND(BI$6&gt;=$F144,BI$6&lt;=$H144)*(BI$6-$F144+1),$J144/2,$M144,TRUE)-_xlfn.NORM.DIST(AND(BI$6&gt;=$F144,BI$6&lt;=$H144)*(BH$6-$F144+1),$J144/2,$M144,TRUE))/(1-2*_xlfn.NORM.DIST(0,$J144/2,$M144,TRUE))*$D144+($K144="Steady Growth")*(AND(BI$6&gt;=$F144,BI$6&lt;=$H144)*((BI$6-$F144+1)/($J144*($J144+1)/2)*$D144))+($K144="custom")*CustCF!BC144</f>
        <v>0</v>
      </c>
      <c r="BJ144" s="95">
        <f>($K144="Bell Curve")*(_xlfn.NORM.DIST(AND(BJ$6&gt;=$F144,BJ$6&lt;=$H144)*(BJ$6-$F144+1),$J144/2,$M144,TRUE)-_xlfn.NORM.DIST(AND(BJ$6&gt;=$F144,BJ$6&lt;=$H144)*(BI$6-$F144+1),$J144/2,$M144,TRUE))/(1-2*_xlfn.NORM.DIST(0,$J144/2,$M144,TRUE))*$D144+($K144="Steady Growth")*(AND(BJ$6&gt;=$F144,BJ$6&lt;=$H144)*((BJ$6-$F144+1)/($J144*($J144+1)/2)*$D144))+($K144="custom")*CustCF!BD144</f>
        <v>0</v>
      </c>
      <c r="BK144" s="95">
        <f>($K144="Bell Curve")*(_xlfn.NORM.DIST(AND(BK$6&gt;=$F144,BK$6&lt;=$H144)*(BK$6-$F144+1),$J144/2,$M144,TRUE)-_xlfn.NORM.DIST(AND(BK$6&gt;=$F144,BK$6&lt;=$H144)*(BJ$6-$F144+1),$J144/2,$M144,TRUE))/(1-2*_xlfn.NORM.DIST(0,$J144/2,$M144,TRUE))*$D144+($K144="Steady Growth")*(AND(BK$6&gt;=$F144,BK$6&lt;=$H144)*((BK$6-$F144+1)/($J144*($J144+1)/2)*$D144))+($K144="custom")*CustCF!BE144</f>
        <v>0</v>
      </c>
      <c r="BL144" s="95">
        <f>($K144="Bell Curve")*(_xlfn.NORM.DIST(AND(BL$6&gt;=$F144,BL$6&lt;=$H144)*(BL$6-$F144+1),$J144/2,$M144,TRUE)-_xlfn.NORM.DIST(AND(BL$6&gt;=$F144,BL$6&lt;=$H144)*(BK$6-$F144+1),$J144/2,$M144,TRUE))/(1-2*_xlfn.NORM.DIST(0,$J144/2,$M144,TRUE))*$D144+($K144="Steady Growth")*(AND(BL$6&gt;=$F144,BL$6&lt;=$H144)*((BL$6-$F144+1)/($J144*($J144+1)/2)*$D144))+($K144="custom")*CustCF!BF144</f>
        <v>0</v>
      </c>
      <c r="BM144" s="95">
        <f>($K144="Bell Curve")*(_xlfn.NORM.DIST(AND(BM$6&gt;=$F144,BM$6&lt;=$H144)*(BM$6-$F144+1),$J144/2,$M144,TRUE)-_xlfn.NORM.DIST(AND(BM$6&gt;=$F144,BM$6&lt;=$H144)*(BL$6-$F144+1),$J144/2,$M144,TRUE))/(1-2*_xlfn.NORM.DIST(0,$J144/2,$M144,TRUE))*$D144+($K144="Steady Growth")*(AND(BM$6&gt;=$F144,BM$6&lt;=$H144)*((BM$6-$F144+1)/($J144*($J144+1)/2)*$D144))+($K144="custom")*CustCF!BG144</f>
        <v>0</v>
      </c>
      <c r="BN144" s="95">
        <f>($K144="Bell Curve")*(_xlfn.NORM.DIST(AND(BN$6&gt;=$F144,BN$6&lt;=$H144)*(BN$6-$F144+1),$J144/2,$M144,TRUE)-_xlfn.NORM.DIST(AND(BN$6&gt;=$F144,BN$6&lt;=$H144)*(BM$6-$F144+1),$J144/2,$M144,TRUE))/(1-2*_xlfn.NORM.DIST(0,$J144/2,$M144,TRUE))*$D144+($K144="Steady Growth")*(AND(BN$6&gt;=$F144,BN$6&lt;=$H144)*((BN$6-$F144+1)/($J144*($J144+1)/2)*$D144))+($K144="custom")*CustCF!BH144</f>
        <v>0</v>
      </c>
      <c r="BO144" s="95">
        <f>($K144="Bell Curve")*(_xlfn.NORM.DIST(AND(BO$6&gt;=$F144,BO$6&lt;=$H144)*(BO$6-$F144+1),$J144/2,$M144,TRUE)-_xlfn.NORM.DIST(AND(BO$6&gt;=$F144,BO$6&lt;=$H144)*(BN$6-$F144+1),$J144/2,$M144,TRUE))/(1-2*_xlfn.NORM.DIST(0,$J144/2,$M144,TRUE))*$D144+($K144="Steady Growth")*(AND(BO$6&gt;=$F144,BO$6&lt;=$H144)*((BO$6-$F144+1)/($J144*($J144+1)/2)*$D144))+($K144="custom")*CustCF!BI144</f>
        <v>0</v>
      </c>
      <c r="BP144" s="95">
        <f>($K144="Bell Curve")*(_xlfn.NORM.DIST(AND(BP$6&gt;=$F144,BP$6&lt;=$H144)*(BP$6-$F144+1),$J144/2,$M144,TRUE)-_xlfn.NORM.DIST(AND(BP$6&gt;=$F144,BP$6&lt;=$H144)*(BO$6-$F144+1),$J144/2,$M144,TRUE))/(1-2*_xlfn.NORM.DIST(0,$J144/2,$M144,TRUE))*$D144+($K144="Steady Growth")*(AND(BP$6&gt;=$F144,BP$6&lt;=$H144)*((BP$6-$F144+1)/($J144*($J144+1)/2)*$D144))+($K144="custom")*CustCF!BJ144</f>
        <v>0</v>
      </c>
      <c r="BQ144" s="95">
        <f>($K144="Bell Curve")*(_xlfn.NORM.DIST(AND(BQ$6&gt;=$F144,BQ$6&lt;=$H144)*(BQ$6-$F144+1),$J144/2,$M144,TRUE)-_xlfn.NORM.DIST(AND(BQ$6&gt;=$F144,BQ$6&lt;=$H144)*(BP$6-$F144+1),$J144/2,$M144,TRUE))/(1-2*_xlfn.NORM.DIST(0,$J144/2,$M144,TRUE))*$D144+($K144="Steady Growth")*(AND(BQ$6&gt;=$F144,BQ$6&lt;=$H144)*((BQ$6-$F144+1)/($J144*($J144+1)/2)*$D144))+($K144="custom")*CustCF!BK144</f>
        <v>0</v>
      </c>
      <c r="BR144" s="95">
        <f>($K144="Bell Curve")*(_xlfn.NORM.DIST(AND(BR$6&gt;=$F144,BR$6&lt;=$H144)*(BR$6-$F144+1),$J144/2,$M144,TRUE)-_xlfn.NORM.DIST(AND(BR$6&gt;=$F144,BR$6&lt;=$H144)*(BQ$6-$F144+1),$J144/2,$M144,TRUE))/(1-2*_xlfn.NORM.DIST(0,$J144/2,$M144,TRUE))*$D144+($K144="Steady Growth")*(AND(BR$6&gt;=$F144,BR$6&lt;=$H144)*((BR$6-$F144+1)/($J144*($J144+1)/2)*$D144))+($K144="custom")*CustCF!BL144</f>
        <v>0</v>
      </c>
      <c r="BS144" s="95">
        <f>($K144="Bell Curve")*(_xlfn.NORM.DIST(AND(BS$6&gt;=$F144,BS$6&lt;=$H144)*(BS$6-$F144+1),$J144/2,$M144,TRUE)-_xlfn.NORM.DIST(AND(BS$6&gt;=$F144,BS$6&lt;=$H144)*(BR$6-$F144+1),$J144/2,$M144,TRUE))/(1-2*_xlfn.NORM.DIST(0,$J144/2,$M144,TRUE))*$D144+($K144="Steady Growth")*(AND(BS$6&gt;=$F144,BS$6&lt;=$H144)*((BS$6-$F144+1)/($J144*($J144+1)/2)*$D144))+($K144="custom")*CustCF!BM144</f>
        <v>0</v>
      </c>
      <c r="BT144" s="95">
        <f>($K144="Bell Curve")*(_xlfn.NORM.DIST(AND(BT$6&gt;=$F144,BT$6&lt;=$H144)*(BT$6-$F144+1),$J144/2,$M144,TRUE)-_xlfn.NORM.DIST(AND(BT$6&gt;=$F144,BT$6&lt;=$H144)*(BS$6-$F144+1),$J144/2,$M144,TRUE))/(1-2*_xlfn.NORM.DIST(0,$J144/2,$M144,TRUE))*$D144+($K144="Steady Growth")*(AND(BT$6&gt;=$F144,BT$6&lt;=$H144)*((BT$6-$F144+1)/($J144*($J144+1)/2)*$D144))+($K144="custom")*CustCF!BN144</f>
        <v>0</v>
      </c>
      <c r="BU144" s="95">
        <f>($K144="Bell Curve")*(_xlfn.NORM.DIST(AND(BU$6&gt;=$F144,BU$6&lt;=$H144)*(BU$6-$F144+1),$J144/2,$M144,TRUE)-_xlfn.NORM.DIST(AND(BU$6&gt;=$F144,BU$6&lt;=$H144)*(BT$6-$F144+1),$J144/2,$M144,TRUE))/(1-2*_xlfn.NORM.DIST(0,$J144/2,$M144,TRUE))*$D144+($K144="Steady Growth")*(AND(BU$6&gt;=$F144,BU$6&lt;=$H144)*((BU$6-$F144+1)/($J144*($J144+1)/2)*$D144))+($K144="custom")*CustCF!BO144</f>
        <v>0</v>
      </c>
      <c r="BV144" s="95">
        <f>($K144="Bell Curve")*(_xlfn.NORM.DIST(AND(BV$6&gt;=$F144,BV$6&lt;=$H144)*(BV$6-$F144+1),$J144/2,$M144,TRUE)-_xlfn.NORM.DIST(AND(BV$6&gt;=$F144,BV$6&lt;=$H144)*(BU$6-$F144+1),$J144/2,$M144,TRUE))/(1-2*_xlfn.NORM.DIST(0,$J144/2,$M144,TRUE))*$D144+($K144="Steady Growth")*(AND(BV$6&gt;=$F144,BV$6&lt;=$H144)*((BV$6-$F144+1)/($J144*($J144+1)/2)*$D144))+($K144="custom")*CustCF!BP144</f>
        <v>0</v>
      </c>
      <c r="BW144" s="95">
        <f>($K144="Bell Curve")*(_xlfn.NORM.DIST(AND(BW$6&gt;=$F144,BW$6&lt;=$H144)*(BW$6-$F144+1),$J144/2,$M144,TRUE)-_xlfn.NORM.DIST(AND(BW$6&gt;=$F144,BW$6&lt;=$H144)*(BV$6-$F144+1),$J144/2,$M144,TRUE))/(1-2*_xlfn.NORM.DIST(0,$J144/2,$M144,TRUE))*$D144+($K144="Steady Growth")*(AND(BW$6&gt;=$F144,BW$6&lt;=$H144)*((BW$6-$F144+1)/($J144*($J144+1)/2)*$D144))+($K144="custom")*CustCF!BQ144</f>
        <v>0</v>
      </c>
      <c r="BX144" s="95">
        <f>($K144="Bell Curve")*(_xlfn.NORM.DIST(AND(BX$6&gt;=$F144,BX$6&lt;=$H144)*(BX$6-$F144+1),$J144/2,$M144,TRUE)-_xlfn.NORM.DIST(AND(BX$6&gt;=$F144,BX$6&lt;=$H144)*(BW$6-$F144+1),$J144/2,$M144,TRUE))/(1-2*_xlfn.NORM.DIST(0,$J144/2,$M144,TRUE))*$D144+($K144="Steady Growth")*(AND(BX$6&gt;=$F144,BX$6&lt;=$H144)*((BX$6-$F144+1)/($J144*($J144+1)/2)*$D144))+($K144="custom")*CustCF!BR144</f>
        <v>0</v>
      </c>
      <c r="BY144" s="95">
        <f>($K144="Bell Curve")*(_xlfn.NORM.DIST(AND(BY$6&gt;=$F144,BY$6&lt;=$H144)*(BY$6-$F144+1),$J144/2,$M144,TRUE)-_xlfn.NORM.DIST(AND(BY$6&gt;=$F144,BY$6&lt;=$H144)*(BX$6-$F144+1),$J144/2,$M144,TRUE))/(1-2*_xlfn.NORM.DIST(0,$J144/2,$M144,TRUE))*$D144+($K144="Steady Growth")*(AND(BY$6&gt;=$F144,BY$6&lt;=$H144)*((BY$6-$F144+1)/($J144*($J144+1)/2)*$D144))+($K144="custom")*CustCF!BS144</f>
        <v>0</v>
      </c>
      <c r="BZ144" s="95">
        <f>($K144="Bell Curve")*(_xlfn.NORM.DIST(AND(BZ$6&gt;=$F144,BZ$6&lt;=$H144)*(BZ$6-$F144+1),$J144/2,$M144,TRUE)-_xlfn.NORM.DIST(AND(BZ$6&gt;=$F144,BZ$6&lt;=$H144)*(BY$6-$F144+1),$J144/2,$M144,TRUE))/(1-2*_xlfn.NORM.DIST(0,$J144/2,$M144,TRUE))*$D144+($K144="Steady Growth")*(AND(BZ$6&gt;=$F144,BZ$6&lt;=$H144)*((BZ$6-$F144+1)/($J144*($J144+1)/2)*$D144))+($K144="custom")*CustCF!BT144</f>
        <v>0</v>
      </c>
      <c r="CA144" s="95">
        <f>($K144="Bell Curve")*(_xlfn.NORM.DIST(AND(CA$6&gt;=$F144,CA$6&lt;=$H144)*(CA$6-$F144+1),$J144/2,$M144,TRUE)-_xlfn.NORM.DIST(AND(CA$6&gt;=$F144,CA$6&lt;=$H144)*(BZ$6-$F144+1),$J144/2,$M144,TRUE))/(1-2*_xlfn.NORM.DIST(0,$J144/2,$M144,TRUE))*$D144+($K144="Steady Growth")*(AND(CA$6&gt;=$F144,CA$6&lt;=$H144)*((CA$6-$F144+1)/($J144*($J144+1)/2)*$D144))+($K144="custom")*CustCF!BU144</f>
        <v>0</v>
      </c>
      <c r="CB144" s="95">
        <f>($K144="Bell Curve")*(_xlfn.NORM.DIST(AND(CB$6&gt;=$F144,CB$6&lt;=$H144)*(CB$6-$F144+1),$J144/2,$M144,TRUE)-_xlfn.NORM.DIST(AND(CB$6&gt;=$F144,CB$6&lt;=$H144)*(CA$6-$F144+1),$J144/2,$M144,TRUE))/(1-2*_xlfn.NORM.DIST(0,$J144/2,$M144,TRUE))*$D144+($K144="Steady Growth")*(AND(CB$6&gt;=$F144,CB$6&lt;=$H144)*((CB$6-$F144+1)/($J144*($J144+1)/2)*$D144))+($K144="custom")*CustCF!BV144</f>
        <v>0</v>
      </c>
      <c r="CC144" s="95">
        <f>($K144="Bell Curve")*(_xlfn.NORM.DIST(AND(CC$6&gt;=$F144,CC$6&lt;=$H144)*(CC$6-$F144+1),$J144/2,$M144,TRUE)-_xlfn.NORM.DIST(AND(CC$6&gt;=$F144,CC$6&lt;=$H144)*(CB$6-$F144+1),$J144/2,$M144,TRUE))/(1-2*_xlfn.NORM.DIST(0,$J144/2,$M144,TRUE))*$D144+($K144="Steady Growth")*(AND(CC$6&gt;=$F144,CC$6&lt;=$H144)*((CC$6-$F144+1)/($J144*($J144+1)/2)*$D144))+($K144="custom")*CustCF!BW144</f>
        <v>0</v>
      </c>
      <c r="CD144" s="95">
        <f>($K144="Bell Curve")*(_xlfn.NORM.DIST(AND(CD$6&gt;=$F144,CD$6&lt;=$H144)*(CD$6-$F144+1),$J144/2,$M144,TRUE)-_xlfn.NORM.DIST(AND(CD$6&gt;=$F144,CD$6&lt;=$H144)*(CC$6-$F144+1),$J144/2,$M144,TRUE))/(1-2*_xlfn.NORM.DIST(0,$J144/2,$M144,TRUE))*$D144+($K144="Steady Growth")*(AND(CD$6&gt;=$F144,CD$6&lt;=$H144)*((CD$6-$F144+1)/($J144*($J144+1)/2)*$D144))+($K144="custom")*CustCF!BX144</f>
        <v>0</v>
      </c>
      <c r="CE144" s="95">
        <f>($K144="Bell Curve")*(_xlfn.NORM.DIST(AND(CE$6&gt;=$F144,CE$6&lt;=$H144)*(CE$6-$F144+1),$J144/2,$M144,TRUE)-_xlfn.NORM.DIST(AND(CE$6&gt;=$F144,CE$6&lt;=$H144)*(CD$6-$F144+1),$J144/2,$M144,TRUE))/(1-2*_xlfn.NORM.DIST(0,$J144/2,$M144,TRUE))*$D144+($K144="Steady Growth")*(AND(CE$6&gt;=$F144,CE$6&lt;=$H144)*((CE$6-$F144+1)/($J144*($J144+1)/2)*$D144))+($K144="custom")*CustCF!BY144</f>
        <v>0</v>
      </c>
      <c r="CF144" s="95">
        <f>($K144="Bell Curve")*(_xlfn.NORM.DIST(AND(CF$6&gt;=$F144,CF$6&lt;=$H144)*(CF$6-$F144+1),$J144/2,$M144,TRUE)-_xlfn.NORM.DIST(AND(CF$6&gt;=$F144,CF$6&lt;=$H144)*(CE$6-$F144+1),$J144/2,$M144,TRUE))/(1-2*_xlfn.NORM.DIST(0,$J144/2,$M144,TRUE))*$D144+($K144="Steady Growth")*(AND(CF$6&gt;=$F144,CF$6&lt;=$H144)*((CF$6-$F144+1)/($J144*($J144+1)/2)*$D144))+($K144="custom")*CustCF!BZ144</f>
        <v>0</v>
      </c>
      <c r="CG144" s="95">
        <f>($K144="Bell Curve")*(_xlfn.NORM.DIST(AND(CG$6&gt;=$F144,CG$6&lt;=$H144)*(CG$6-$F144+1),$J144/2,$M144,TRUE)-_xlfn.NORM.DIST(AND(CG$6&gt;=$F144,CG$6&lt;=$H144)*(CF$6-$F144+1),$J144/2,$M144,TRUE))/(1-2*_xlfn.NORM.DIST(0,$J144/2,$M144,TRUE))*$D144+($K144="Steady Growth")*(AND(CG$6&gt;=$F144,CG$6&lt;=$H144)*((CG$6-$F144+1)/($J144*($J144+1)/2)*$D144))+($K144="custom")*CustCF!CA144</f>
        <v>0</v>
      </c>
      <c r="CH144" s="95">
        <f>($K144="Bell Curve")*(_xlfn.NORM.DIST(AND(CH$6&gt;=$F144,CH$6&lt;=$H144)*(CH$6-$F144+1),$J144/2,$M144,TRUE)-_xlfn.NORM.DIST(AND(CH$6&gt;=$F144,CH$6&lt;=$H144)*(CG$6-$F144+1),$J144/2,$M144,TRUE))/(1-2*_xlfn.NORM.DIST(0,$J144/2,$M144,TRUE))*$D144+($K144="Steady Growth")*(AND(CH$6&gt;=$F144,CH$6&lt;=$H144)*((CH$6-$F144+1)/($J144*($J144+1)/2)*$D144))+($K144="custom")*CustCF!CB144</f>
        <v>0</v>
      </c>
      <c r="CI144" s="95">
        <f>($K144="Bell Curve")*(_xlfn.NORM.DIST(AND(CI$6&gt;=$F144,CI$6&lt;=$H144)*(CI$6-$F144+1),$J144/2,$M144,TRUE)-_xlfn.NORM.DIST(AND(CI$6&gt;=$F144,CI$6&lt;=$H144)*(CH$6-$F144+1),$J144/2,$M144,TRUE))/(1-2*_xlfn.NORM.DIST(0,$J144/2,$M144,TRUE))*$D144+($K144="Steady Growth")*(AND(CI$6&gt;=$F144,CI$6&lt;=$H144)*((CI$6-$F144+1)/($J144*($J144+1)/2)*$D144))+($K144="custom")*CustCF!CC144</f>
        <v>0</v>
      </c>
      <c r="CJ144" s="95">
        <f>($K144="Bell Curve")*(_xlfn.NORM.DIST(AND(CJ$6&gt;=$F144,CJ$6&lt;=$H144)*(CJ$6-$F144+1),$J144/2,$M144,TRUE)-_xlfn.NORM.DIST(AND(CJ$6&gt;=$F144,CJ$6&lt;=$H144)*(CI$6-$F144+1),$J144/2,$M144,TRUE))/(1-2*_xlfn.NORM.DIST(0,$J144/2,$M144,TRUE))*$D144+($K144="Steady Growth")*(AND(CJ$6&gt;=$F144,CJ$6&lt;=$H144)*((CJ$6-$F144+1)/($J144*($J144+1)/2)*$D144))+($K144="custom")*CustCF!CD144</f>
        <v>0</v>
      </c>
      <c r="CK144" s="95">
        <f>($K144="Bell Curve")*(_xlfn.NORM.DIST(AND(CK$6&gt;=$F144,CK$6&lt;=$H144)*(CK$6-$F144+1),$J144/2,$M144,TRUE)-_xlfn.NORM.DIST(AND(CK$6&gt;=$F144,CK$6&lt;=$H144)*(CJ$6-$F144+1),$J144/2,$M144,TRUE))/(1-2*_xlfn.NORM.DIST(0,$J144/2,$M144,TRUE))*$D144+($K144="Steady Growth")*(AND(CK$6&gt;=$F144,CK$6&lt;=$H144)*((CK$6-$F144+1)/($J144*($J144+1)/2)*$D144))+($K144="custom")*CustCF!CE144</f>
        <v>0</v>
      </c>
      <c r="CL144" s="95">
        <f>($K144="Bell Curve")*(_xlfn.NORM.DIST(AND(CL$6&gt;=$F144,CL$6&lt;=$H144)*(CL$6-$F144+1),$J144/2,$M144,TRUE)-_xlfn.NORM.DIST(AND(CL$6&gt;=$F144,CL$6&lt;=$H144)*(CK$6-$F144+1),$J144/2,$M144,TRUE))/(1-2*_xlfn.NORM.DIST(0,$J144/2,$M144,TRUE))*$D144+($K144="Steady Growth")*(AND(CL$6&gt;=$F144,CL$6&lt;=$H144)*((CL$6-$F144+1)/($J144*($J144+1)/2)*$D144))+($K144="custom")*CustCF!CF144</f>
        <v>0</v>
      </c>
      <c r="CM144" s="95">
        <f>($K144="Bell Curve")*(_xlfn.NORM.DIST(AND(CM$6&gt;=$F144,CM$6&lt;=$H144)*(CM$6-$F144+1),$J144/2,$M144,TRUE)-_xlfn.NORM.DIST(AND(CM$6&gt;=$F144,CM$6&lt;=$H144)*(CL$6-$F144+1),$J144/2,$M144,TRUE))/(1-2*_xlfn.NORM.DIST(0,$J144/2,$M144,TRUE))*$D144+($K144="Steady Growth")*(AND(CM$6&gt;=$F144,CM$6&lt;=$H144)*((CM$6-$F144+1)/($J144*($J144+1)/2)*$D144))+($K144="custom")*CustCF!CG144</f>
        <v>0</v>
      </c>
      <c r="CN144" s="95">
        <f>($K144="Bell Curve")*(_xlfn.NORM.DIST(AND(CN$6&gt;=$F144,CN$6&lt;=$H144)*(CN$6-$F144+1),$J144/2,$M144,TRUE)-_xlfn.NORM.DIST(AND(CN$6&gt;=$F144,CN$6&lt;=$H144)*(CM$6-$F144+1),$J144/2,$M144,TRUE))/(1-2*_xlfn.NORM.DIST(0,$J144/2,$M144,TRUE))*$D144+($K144="Steady Growth")*(AND(CN$6&gt;=$F144,CN$6&lt;=$H144)*((CN$6-$F144+1)/($J144*($J144+1)/2)*$D144))+($K144="custom")*CustCF!CH144</f>
        <v>0</v>
      </c>
      <c r="CO144" s="95">
        <f>($K144="Bell Curve")*(_xlfn.NORM.DIST(AND(CO$6&gt;=$F144,CO$6&lt;=$H144)*(CO$6-$F144+1),$J144/2,$M144,TRUE)-_xlfn.NORM.DIST(AND(CO$6&gt;=$F144,CO$6&lt;=$H144)*(CN$6-$F144+1),$J144/2,$M144,TRUE))/(1-2*_xlfn.NORM.DIST(0,$J144/2,$M144,TRUE))*$D144+($K144="Steady Growth")*(AND(CO$6&gt;=$F144,CO$6&lt;=$H144)*((CO$6-$F144+1)/($J144*($J144+1)/2)*$D144))+($K144="custom")*CustCF!CI144</f>
        <v>0</v>
      </c>
      <c r="CP144" s="95">
        <f>($K144="Bell Curve")*(_xlfn.NORM.DIST(AND(CP$6&gt;=$F144,CP$6&lt;=$H144)*(CP$6-$F144+1),$J144/2,$M144,TRUE)-_xlfn.NORM.DIST(AND(CP$6&gt;=$F144,CP$6&lt;=$H144)*(CO$6-$F144+1),$J144/2,$M144,TRUE))/(1-2*_xlfn.NORM.DIST(0,$J144/2,$M144,TRUE))*$D144+($K144="Steady Growth")*(AND(CP$6&gt;=$F144,CP$6&lt;=$H144)*((CP$6-$F144+1)/($J144*($J144+1)/2)*$D144))+($K144="custom")*CustCF!CJ144</f>
        <v>0</v>
      </c>
      <c r="CQ144" s="95">
        <f>($K144="Bell Curve")*(_xlfn.NORM.DIST(AND(CQ$6&gt;=$F144,CQ$6&lt;=$H144)*(CQ$6-$F144+1),$J144/2,$M144,TRUE)-_xlfn.NORM.DIST(AND(CQ$6&gt;=$F144,CQ$6&lt;=$H144)*(CP$6-$F144+1),$J144/2,$M144,TRUE))/(1-2*_xlfn.NORM.DIST(0,$J144/2,$M144,TRUE))*$D144+($K144="Steady Growth")*(AND(CQ$6&gt;=$F144,CQ$6&lt;=$H144)*((CQ$6-$F144+1)/($J144*($J144+1)/2)*$D144))+($K144="custom")*CustCF!CK144</f>
        <v>0</v>
      </c>
      <c r="CR144" s="95">
        <f>($K144="Bell Curve")*(_xlfn.NORM.DIST(AND(CR$6&gt;=$F144,CR$6&lt;=$H144)*(CR$6-$F144+1),$J144/2,$M144,TRUE)-_xlfn.NORM.DIST(AND(CR$6&gt;=$F144,CR$6&lt;=$H144)*(CQ$6-$F144+1),$J144/2,$M144,TRUE))/(1-2*_xlfn.NORM.DIST(0,$J144/2,$M144,TRUE))*$D144+($K144="Steady Growth")*(AND(CR$6&gt;=$F144,CR$6&lt;=$H144)*((CR$6-$F144+1)/($J144*($J144+1)/2)*$D144))+($K144="custom")*CustCF!CL144</f>
        <v>0</v>
      </c>
      <c r="CS144" s="95">
        <f>($K144="Bell Curve")*(_xlfn.NORM.DIST(AND(CS$6&gt;=$F144,CS$6&lt;=$H144)*(CS$6-$F144+1),$J144/2,$M144,TRUE)-_xlfn.NORM.DIST(AND(CS$6&gt;=$F144,CS$6&lt;=$H144)*(CR$6-$F144+1),$J144/2,$M144,TRUE))/(1-2*_xlfn.NORM.DIST(0,$J144/2,$M144,TRUE))*$D144+($K144="Steady Growth")*(AND(CS$6&gt;=$F144,CS$6&lt;=$H144)*((CS$6-$F144+1)/($J144*($J144+1)/2)*$D144))+($K144="custom")*CustCF!CM144</f>
        <v>0</v>
      </c>
      <c r="CT144" s="95">
        <f>($K144="Bell Curve")*(_xlfn.NORM.DIST(AND(CT$6&gt;=$F144,CT$6&lt;=$H144)*(CT$6-$F144+1),$J144/2,$M144,TRUE)-_xlfn.NORM.DIST(AND(CT$6&gt;=$F144,CT$6&lt;=$H144)*(CS$6-$F144+1),$J144/2,$M144,TRUE))/(1-2*_xlfn.NORM.DIST(0,$J144/2,$M144,TRUE))*$D144+($K144="Steady Growth")*(AND(CT$6&gt;=$F144,CT$6&lt;=$H144)*((CT$6-$F144+1)/($J144*($J144+1)/2)*$D144))+($K144="custom")*CustCF!CN144</f>
        <v>0</v>
      </c>
      <c r="CU144" s="95">
        <f>($K144="Bell Curve")*(_xlfn.NORM.DIST(AND(CU$6&gt;=$F144,CU$6&lt;=$H144)*(CU$6-$F144+1),$J144/2,$M144,TRUE)-_xlfn.NORM.DIST(AND(CU$6&gt;=$F144,CU$6&lt;=$H144)*(CT$6-$F144+1),$J144/2,$M144,TRUE))/(1-2*_xlfn.NORM.DIST(0,$J144/2,$M144,TRUE))*$D144+($K144="Steady Growth")*(AND(CU$6&gt;=$F144,CU$6&lt;=$H144)*((CU$6-$F144+1)/($J144*($J144+1)/2)*$D144))+($K144="custom")*CustCF!CO144</f>
        <v>0</v>
      </c>
      <c r="CV144" s="95">
        <f>($K144="Bell Curve")*(_xlfn.NORM.DIST(AND(CV$6&gt;=$F144,CV$6&lt;=$H144)*(CV$6-$F144+1),$J144/2,$M144,TRUE)-_xlfn.NORM.DIST(AND(CV$6&gt;=$F144,CV$6&lt;=$H144)*(CU$6-$F144+1),$J144/2,$M144,TRUE))/(1-2*_xlfn.NORM.DIST(0,$J144/2,$M144,TRUE))*$D144+($K144="Steady Growth")*(AND(CV$6&gt;=$F144,CV$6&lt;=$H144)*((CV$6-$F144+1)/($J144*($J144+1)/2)*$D144))+($K144="custom")*CustCF!CP144</f>
        <v>0</v>
      </c>
      <c r="CW144" s="95">
        <f>($K144="Bell Curve")*(_xlfn.NORM.DIST(AND(CW$6&gt;=$F144,CW$6&lt;=$H144)*(CW$6-$F144+1),$J144/2,$M144,TRUE)-_xlfn.NORM.DIST(AND(CW$6&gt;=$F144,CW$6&lt;=$H144)*(CV$6-$F144+1),$J144/2,$M144,TRUE))/(1-2*_xlfn.NORM.DIST(0,$J144/2,$M144,TRUE))*$D144+($K144="Steady Growth")*(AND(CW$6&gt;=$F144,CW$6&lt;=$H144)*((CW$6-$F144+1)/($J144*($J144+1)/2)*$D144))+($K144="custom")*CustCF!CQ144</f>
        <v>0</v>
      </c>
      <c r="CX144" s="95">
        <f>($K144="Bell Curve")*(_xlfn.NORM.DIST(AND(CX$6&gt;=$F144,CX$6&lt;=$H144)*(CX$6-$F144+1),$J144/2,$M144,TRUE)-_xlfn.NORM.DIST(AND(CX$6&gt;=$F144,CX$6&lt;=$H144)*(CW$6-$F144+1),$J144/2,$M144,TRUE))/(1-2*_xlfn.NORM.DIST(0,$J144/2,$M144,TRUE))*$D144+($K144="Steady Growth")*(AND(CX$6&gt;=$F144,CX$6&lt;=$H144)*((CX$6-$F144+1)/($J144*($J144+1)/2)*$D144))+($K144="custom")*CustCF!CR144</f>
        <v>0</v>
      </c>
      <c r="CY144" s="95">
        <f>($K144="Bell Curve")*(_xlfn.NORM.DIST(AND(CY$6&gt;=$F144,CY$6&lt;=$H144)*(CY$6-$F144+1),$J144/2,$M144,TRUE)-_xlfn.NORM.DIST(AND(CY$6&gt;=$F144,CY$6&lt;=$H144)*(CX$6-$F144+1),$J144/2,$M144,TRUE))/(1-2*_xlfn.NORM.DIST(0,$J144/2,$M144,TRUE))*$D144+($K144="Steady Growth")*(AND(CY$6&gt;=$F144,CY$6&lt;=$H144)*((CY$6-$F144+1)/($J144*($J144+1)/2)*$D144))+($K144="custom")*CustCF!CS144</f>
        <v>0</v>
      </c>
      <c r="CZ144" s="95">
        <f>($K144="Bell Curve")*(_xlfn.NORM.DIST(AND(CZ$6&gt;=$F144,CZ$6&lt;=$H144)*(CZ$6-$F144+1),$J144/2,$M144,TRUE)-_xlfn.NORM.DIST(AND(CZ$6&gt;=$F144,CZ$6&lt;=$H144)*(CY$6-$F144+1),$J144/2,$M144,TRUE))/(1-2*_xlfn.NORM.DIST(0,$J144/2,$M144,TRUE))*$D144+($K144="Steady Growth")*(AND(CZ$6&gt;=$F144,CZ$6&lt;=$H144)*((CZ$6-$F144+1)/($J144*($J144+1)/2)*$D144))+($K144="custom")*CustCF!CT144</f>
        <v>0</v>
      </c>
      <c r="DA144" s="95">
        <f>($K144="Bell Curve")*(_xlfn.NORM.DIST(AND(DA$6&gt;=$F144,DA$6&lt;=$H144)*(DA$6-$F144+1),$J144/2,$M144,TRUE)-_xlfn.NORM.DIST(AND(DA$6&gt;=$F144,DA$6&lt;=$H144)*(CZ$6-$F144+1),$J144/2,$M144,TRUE))/(1-2*_xlfn.NORM.DIST(0,$J144/2,$M144,TRUE))*$D144+($K144="Steady Growth")*(AND(DA$6&gt;=$F144,DA$6&lt;=$H144)*((DA$6-$F144+1)/($J144*($J144+1)/2)*$D144))+($K144="custom")*CustCF!CU144</f>
        <v>0</v>
      </c>
      <c r="DB144" s="95">
        <f>($K144="Bell Curve")*(_xlfn.NORM.DIST(AND(DB$6&gt;=$F144,DB$6&lt;=$H144)*(DB$6-$F144+1),$J144/2,$M144,TRUE)-_xlfn.NORM.DIST(AND(DB$6&gt;=$F144,DB$6&lt;=$H144)*(DA$6-$F144+1),$J144/2,$M144,TRUE))/(1-2*_xlfn.NORM.DIST(0,$J144/2,$M144,TRUE))*$D144+($K144="Steady Growth")*(AND(DB$6&gt;=$F144,DB$6&lt;=$H144)*((DB$6-$F144+1)/($J144*($J144+1)/2)*$D144))+($K144="custom")*CustCF!CV144</f>
        <v>0</v>
      </c>
      <c r="DC144" s="95">
        <f>($K144="Bell Curve")*(_xlfn.NORM.DIST(AND(DC$6&gt;=$F144,DC$6&lt;=$H144)*(DC$6-$F144+1),$J144/2,$M144,TRUE)-_xlfn.NORM.DIST(AND(DC$6&gt;=$F144,DC$6&lt;=$H144)*(DB$6-$F144+1),$J144/2,$M144,TRUE))/(1-2*_xlfn.NORM.DIST(0,$J144/2,$M144,TRUE))*$D144+($K144="Steady Growth")*(AND(DC$6&gt;=$F144,DC$6&lt;=$H144)*((DC$6-$F144+1)/($J144*($J144+1)/2)*$D144))+($K144="custom")*CustCF!CW144</f>
        <v>0</v>
      </c>
      <c r="DD144" s="95">
        <f>($K144="Bell Curve")*(_xlfn.NORM.DIST(AND(DD$6&gt;=$F144,DD$6&lt;=$H144)*(DD$6-$F144+1),$J144/2,$M144,TRUE)-_xlfn.NORM.DIST(AND(DD$6&gt;=$F144,DD$6&lt;=$H144)*(DC$6-$F144+1),$J144/2,$M144,TRUE))/(1-2*_xlfn.NORM.DIST(0,$J144/2,$M144,TRUE))*$D144+($K144="Steady Growth")*(AND(DD$6&gt;=$F144,DD$6&lt;=$H144)*((DD$6-$F144+1)/($J144*($J144+1)/2)*$D144))+($K144="custom")*CustCF!CX144</f>
        <v>0</v>
      </c>
      <c r="DE144" s="95">
        <f>($K144="Bell Curve")*(_xlfn.NORM.DIST(AND(DE$6&gt;=$F144,DE$6&lt;=$H144)*(DE$6-$F144+1),$J144/2,$M144,TRUE)-_xlfn.NORM.DIST(AND(DE$6&gt;=$F144,DE$6&lt;=$H144)*(DD$6-$F144+1),$J144/2,$M144,TRUE))/(1-2*_xlfn.NORM.DIST(0,$J144/2,$M144,TRUE))*$D144+($K144="Steady Growth")*(AND(DE$6&gt;=$F144,DE$6&lt;=$H144)*((DE$6-$F144+1)/($J144*($J144+1)/2)*$D144))+($K144="custom")*CustCF!CY144</f>
        <v>0</v>
      </c>
      <c r="DF144" s="95">
        <f>($K144="Bell Curve")*(_xlfn.NORM.DIST(AND(DF$6&gt;=$F144,DF$6&lt;=$H144)*(DF$6-$F144+1),$J144/2,$M144,TRUE)-_xlfn.NORM.DIST(AND(DF$6&gt;=$F144,DF$6&lt;=$H144)*(DE$6-$F144+1),$J144/2,$M144,TRUE))/(1-2*_xlfn.NORM.DIST(0,$J144/2,$M144,TRUE))*$D144+($K144="Steady Growth")*(AND(DF$6&gt;=$F144,DF$6&lt;=$H144)*((DF$6-$F144+1)/($J144*($J144+1)/2)*$D144))+($K144="custom")*CustCF!CZ144</f>
        <v>0</v>
      </c>
      <c r="DG144" s="95">
        <f>($K144="Bell Curve")*(_xlfn.NORM.DIST(AND(DG$6&gt;=$F144,DG$6&lt;=$H144)*(DG$6-$F144+1),$J144/2,$M144,TRUE)-_xlfn.NORM.DIST(AND(DG$6&gt;=$F144,DG$6&lt;=$H144)*(DF$6-$F144+1),$J144/2,$M144,TRUE))/(1-2*_xlfn.NORM.DIST(0,$J144/2,$M144,TRUE))*$D144+($K144="Steady Growth")*(AND(DG$6&gt;=$F144,DG$6&lt;=$H144)*((DG$6-$F144+1)/($J144*($J144+1)/2)*$D144))+($K144="custom")*CustCF!DA144</f>
        <v>0</v>
      </c>
      <c r="DH144" s="95">
        <f>($K144="Bell Curve")*(_xlfn.NORM.DIST(AND(DH$6&gt;=$F144,DH$6&lt;=$H144)*(DH$6-$F144+1),$J144/2,$M144,TRUE)-_xlfn.NORM.DIST(AND(DH$6&gt;=$F144,DH$6&lt;=$H144)*(DG$6-$F144+1),$J144/2,$M144,TRUE))/(1-2*_xlfn.NORM.DIST(0,$J144/2,$M144,TRUE))*$D144+($K144="Steady Growth")*(AND(DH$6&gt;=$F144,DH$6&lt;=$H144)*((DH$6-$F144+1)/($J144*($J144+1)/2)*$D144))+($K144="custom")*CustCF!DB144</f>
        <v>0</v>
      </c>
      <c r="DI144" s="95">
        <f>($K144="Bell Curve")*(_xlfn.NORM.DIST(AND(DI$6&gt;=$F144,DI$6&lt;=$H144)*(DI$6-$F144+1),$J144/2,$M144,TRUE)-_xlfn.NORM.DIST(AND(DI$6&gt;=$F144,DI$6&lt;=$H144)*(DH$6-$F144+1),$J144/2,$M144,TRUE))/(1-2*_xlfn.NORM.DIST(0,$J144/2,$M144,TRUE))*$D144+($K144="Steady Growth")*(AND(DI$6&gt;=$F144,DI$6&lt;=$H144)*((DI$6-$F144+1)/($J144*($J144+1)/2)*$D144))+($K144="custom")*CustCF!DC144</f>
        <v>0</v>
      </c>
      <c r="DJ144" s="95">
        <f>($K144="Bell Curve")*(_xlfn.NORM.DIST(AND(DJ$6&gt;=$F144,DJ$6&lt;=$H144)*(DJ$6-$F144+1),$J144/2,$M144,TRUE)-_xlfn.NORM.DIST(AND(DJ$6&gt;=$F144,DJ$6&lt;=$H144)*(DI$6-$F144+1),$J144/2,$M144,TRUE))/(1-2*_xlfn.NORM.DIST(0,$J144/2,$M144,TRUE))*$D144+($K144="Steady Growth")*(AND(DJ$6&gt;=$F144,DJ$6&lt;=$H144)*((DJ$6-$F144+1)/($J144*($J144+1)/2)*$D144))+($K144="custom")*CustCF!DD144</f>
        <v>0</v>
      </c>
      <c r="DK144" s="95">
        <f>($K144="Bell Curve")*(_xlfn.NORM.DIST(AND(DK$6&gt;=$F144,DK$6&lt;=$H144)*(DK$6-$F144+1),$J144/2,$M144,TRUE)-_xlfn.NORM.DIST(AND(DK$6&gt;=$F144,DK$6&lt;=$H144)*(DJ$6-$F144+1),$J144/2,$M144,TRUE))/(1-2*_xlfn.NORM.DIST(0,$J144/2,$M144,TRUE))*$D144+($K144="Steady Growth")*(AND(DK$6&gt;=$F144,DK$6&lt;=$H144)*((DK$6-$F144+1)/($J144*($J144+1)/2)*$D144))+($K144="custom")*CustCF!DE144</f>
        <v>0</v>
      </c>
      <c r="DL144" s="95">
        <f>($K144="Bell Curve")*(_xlfn.NORM.DIST(AND(DL$6&gt;=$F144,DL$6&lt;=$H144)*(DL$6-$F144+1),$J144/2,$M144,TRUE)-_xlfn.NORM.DIST(AND(DL$6&gt;=$F144,DL$6&lt;=$H144)*(DK$6-$F144+1),$J144/2,$M144,TRUE))/(1-2*_xlfn.NORM.DIST(0,$J144/2,$M144,TRUE))*$D144+($K144="Steady Growth")*(AND(DL$6&gt;=$F144,DL$6&lt;=$H144)*((DL$6-$F144+1)/($J144*($J144+1)/2)*$D144))+($K144="custom")*CustCF!DF144</f>
        <v>0</v>
      </c>
      <c r="DM144" s="95">
        <f>($K144="Bell Curve")*(_xlfn.NORM.DIST(AND(DM$6&gt;=$F144,DM$6&lt;=$H144)*(DM$6-$F144+1),$J144/2,$M144,TRUE)-_xlfn.NORM.DIST(AND(DM$6&gt;=$F144,DM$6&lt;=$H144)*(DL$6-$F144+1),$J144/2,$M144,TRUE))/(1-2*_xlfn.NORM.DIST(0,$J144/2,$M144,TRUE))*$D144+($K144="Steady Growth")*(AND(DM$6&gt;=$F144,DM$6&lt;=$H144)*((DM$6-$F144+1)/($J144*($J144+1)/2)*$D144))+($K144="custom")*CustCF!DG144</f>
        <v>0</v>
      </c>
      <c r="DN144" s="95">
        <f>($K144="Bell Curve")*(_xlfn.NORM.DIST(AND(DN$6&gt;=$F144,DN$6&lt;=$H144)*(DN$6-$F144+1),$J144/2,$M144,TRUE)-_xlfn.NORM.DIST(AND(DN$6&gt;=$F144,DN$6&lt;=$H144)*(DM$6-$F144+1),$J144/2,$M144,TRUE))/(1-2*_xlfn.NORM.DIST(0,$J144/2,$M144,TRUE))*$D144+($K144="Steady Growth")*(AND(DN$6&gt;=$F144,DN$6&lt;=$H144)*((DN$6-$F144+1)/($J144*($J144+1)/2)*$D144))+($K144="custom")*CustCF!DH144</f>
        <v>0</v>
      </c>
      <c r="DO144" s="95">
        <f>($K144="Bell Curve")*(_xlfn.NORM.DIST(AND(DO$6&gt;=$F144,DO$6&lt;=$H144)*(DO$6-$F144+1),$J144/2,$M144,TRUE)-_xlfn.NORM.DIST(AND(DO$6&gt;=$F144,DO$6&lt;=$H144)*(DN$6-$F144+1),$J144/2,$M144,TRUE))/(1-2*_xlfn.NORM.DIST(0,$J144/2,$M144,TRUE))*$D144+($K144="Steady Growth")*(AND(DO$6&gt;=$F144,DO$6&lt;=$H144)*((DO$6-$F144+1)/($J144*($J144+1)/2)*$D144))+($K144="custom")*CustCF!DI144</f>
        <v>0</v>
      </c>
      <c r="DP144" s="95">
        <f>($K144="Bell Curve")*(_xlfn.NORM.DIST(AND(DP$6&gt;=$F144,DP$6&lt;=$H144)*(DP$6-$F144+1),$J144/2,$M144,TRUE)-_xlfn.NORM.DIST(AND(DP$6&gt;=$F144,DP$6&lt;=$H144)*(DO$6-$F144+1),$J144/2,$M144,TRUE))/(1-2*_xlfn.NORM.DIST(0,$J144/2,$M144,TRUE))*$D144+($K144="Steady Growth")*(AND(DP$6&gt;=$F144,DP$6&lt;=$H144)*((DP$6-$F144+1)/($J144*($J144+1)/2)*$D144))+($K144="custom")*CustCF!DJ144</f>
        <v>0</v>
      </c>
      <c r="DQ144" s="95">
        <f>($K144="Bell Curve")*(_xlfn.NORM.DIST(AND(DQ$6&gt;=$F144,DQ$6&lt;=$H144)*(DQ$6-$F144+1),$J144/2,$M144,TRUE)-_xlfn.NORM.DIST(AND(DQ$6&gt;=$F144,DQ$6&lt;=$H144)*(DP$6-$F144+1),$J144/2,$M144,TRUE))/(1-2*_xlfn.NORM.DIST(0,$J144/2,$M144,TRUE))*$D144+($K144="Steady Growth")*(AND(DQ$6&gt;=$F144,DQ$6&lt;=$H144)*((DQ$6-$F144+1)/($J144*($J144+1)/2)*$D144))+($K144="custom")*CustCF!DK144</f>
        <v>0</v>
      </c>
      <c r="DR144" s="95">
        <f>($K144="Bell Curve")*(_xlfn.NORM.DIST(AND(DR$6&gt;=$F144,DR$6&lt;=$H144)*(DR$6-$F144+1),$J144/2,$M144,TRUE)-_xlfn.NORM.DIST(AND(DR$6&gt;=$F144,DR$6&lt;=$H144)*(DQ$6-$F144+1),$J144/2,$M144,TRUE))/(1-2*_xlfn.NORM.DIST(0,$J144/2,$M144,TRUE))*$D144+($K144="Steady Growth")*(AND(DR$6&gt;=$F144,DR$6&lt;=$H144)*((DR$6-$F144+1)/($J144*($J144+1)/2)*$D144))+($K144="custom")*CustCF!DL144</f>
        <v>0</v>
      </c>
      <c r="DS144" s="95">
        <f>($K144="Bell Curve")*(_xlfn.NORM.DIST(AND(DS$6&gt;=$F144,DS$6&lt;=$H144)*(DS$6-$F144+1),$J144/2,$M144,TRUE)-_xlfn.NORM.DIST(AND(DS$6&gt;=$F144,DS$6&lt;=$H144)*(DR$6-$F144+1),$J144/2,$M144,TRUE))/(1-2*_xlfn.NORM.DIST(0,$J144/2,$M144,TRUE))*$D144+($K144="Steady Growth")*(AND(DS$6&gt;=$F144,DS$6&lt;=$H144)*((DS$6-$F144+1)/($J144*($J144+1)/2)*$D144))+($K144="custom")*CustCF!DM144</f>
        <v>0</v>
      </c>
      <c r="DT144" s="95">
        <f>($K144="Bell Curve")*(_xlfn.NORM.DIST(AND(DT$6&gt;=$F144,DT$6&lt;=$H144)*(DT$6-$F144+1),$J144/2,$M144,TRUE)-_xlfn.NORM.DIST(AND(DT$6&gt;=$F144,DT$6&lt;=$H144)*(DS$6-$F144+1),$J144/2,$M144,TRUE))/(1-2*_xlfn.NORM.DIST(0,$J144/2,$M144,TRUE))*$D144+($K144="Steady Growth")*(AND(DT$6&gt;=$F144,DT$6&lt;=$H144)*((DT$6-$F144+1)/($J144*($J144+1)/2)*$D144))+($K144="custom")*CustCF!DN144</f>
        <v>0</v>
      </c>
      <c r="DU144" s="95">
        <f>($K144="Bell Curve")*(_xlfn.NORM.DIST(AND(DU$6&gt;=$F144,DU$6&lt;=$H144)*(DU$6-$F144+1),$J144/2,$M144,TRUE)-_xlfn.NORM.DIST(AND(DU$6&gt;=$F144,DU$6&lt;=$H144)*(DT$6-$F144+1),$J144/2,$M144,TRUE))/(1-2*_xlfn.NORM.DIST(0,$J144/2,$M144,TRUE))*$D144+($K144="Steady Growth")*(AND(DU$6&gt;=$F144,DU$6&lt;=$H144)*((DU$6-$F144+1)/($J144*($J144+1)/2)*$D144))+($K144="custom")*CustCF!DO144</f>
        <v>0</v>
      </c>
      <c r="DV144" s="95">
        <f>($K144="Bell Curve")*(_xlfn.NORM.DIST(AND(DV$6&gt;=$F144,DV$6&lt;=$H144)*(DV$6-$F144+1),$J144/2,$M144,TRUE)-_xlfn.NORM.DIST(AND(DV$6&gt;=$F144,DV$6&lt;=$H144)*(DU$6-$F144+1),$J144/2,$M144,TRUE))/(1-2*_xlfn.NORM.DIST(0,$J144/2,$M144,TRUE))*$D144+($K144="Steady Growth")*(AND(DV$6&gt;=$F144,DV$6&lt;=$H144)*((DV$6-$F144+1)/($J144*($J144+1)/2)*$D144))+($K144="custom")*CustCF!DP144</f>
        <v>0</v>
      </c>
      <c r="DW144" s="95">
        <f>($K144="Bell Curve")*(_xlfn.NORM.DIST(AND(DW$6&gt;=$F144,DW$6&lt;=$H144)*(DW$6-$F144+1),$J144/2,$M144,TRUE)-_xlfn.NORM.DIST(AND(DW$6&gt;=$F144,DW$6&lt;=$H144)*(DV$6-$F144+1),$J144/2,$M144,TRUE))/(1-2*_xlfn.NORM.DIST(0,$J144/2,$M144,TRUE))*$D144+($K144="Steady Growth")*(AND(DW$6&gt;=$F144,DW$6&lt;=$H144)*((DW$6-$F144+1)/($J144*($J144+1)/2)*$D144))+($K144="custom")*CustCF!DQ144</f>
        <v>0</v>
      </c>
      <c r="DX144" s="95">
        <f>($K144="Bell Curve")*(_xlfn.NORM.DIST(AND(DX$6&gt;=$F144,DX$6&lt;=$H144)*(DX$6-$F144+1),$J144/2,$M144,TRUE)-_xlfn.NORM.DIST(AND(DX$6&gt;=$F144,DX$6&lt;=$H144)*(DW$6-$F144+1),$J144/2,$M144,TRUE))/(1-2*_xlfn.NORM.DIST(0,$J144/2,$M144,TRUE))*$D144+($K144="Steady Growth")*(AND(DX$6&gt;=$F144,DX$6&lt;=$H144)*((DX$6-$F144+1)/($J144*($J144+1)/2)*$D144))+($K144="custom")*CustCF!DR144</f>
        <v>0</v>
      </c>
      <c r="DY144" s="95">
        <f>($K144="Bell Curve")*(_xlfn.NORM.DIST(AND(DY$6&gt;=$F144,DY$6&lt;=$H144)*(DY$6-$F144+1),$J144/2,$M144,TRUE)-_xlfn.NORM.DIST(AND(DY$6&gt;=$F144,DY$6&lt;=$H144)*(DX$6-$F144+1),$J144/2,$M144,TRUE))/(1-2*_xlfn.NORM.DIST(0,$J144/2,$M144,TRUE))*$D144+($K144="Steady Growth")*(AND(DY$6&gt;=$F144,DY$6&lt;=$H144)*((DY$6-$F144+1)/($J144*($J144+1)/2)*$D144))+($K144="custom")*CustCF!DS144</f>
        <v>0</v>
      </c>
      <c r="DZ144" s="95">
        <f>($K144="Bell Curve")*(_xlfn.NORM.DIST(AND(DZ$6&gt;=$F144,DZ$6&lt;=$H144)*(DZ$6-$F144+1),$J144/2,$M144,TRUE)-_xlfn.NORM.DIST(AND(DZ$6&gt;=$F144,DZ$6&lt;=$H144)*(DY$6-$F144+1),$J144/2,$M144,TRUE))/(1-2*_xlfn.NORM.DIST(0,$J144/2,$M144,TRUE))*$D144+($K144="Steady Growth")*(AND(DZ$6&gt;=$F144,DZ$6&lt;=$H144)*((DZ$6-$F144+1)/($J144*($J144+1)/2)*$D144))+($K144="custom")*CustCF!DT144</f>
        <v>0</v>
      </c>
      <c r="EA144" s="95">
        <f>($K144="Bell Curve")*(_xlfn.NORM.DIST(AND(EA$6&gt;=$F144,EA$6&lt;=$H144)*(EA$6-$F144+1),$J144/2,$M144,TRUE)-_xlfn.NORM.DIST(AND(EA$6&gt;=$F144,EA$6&lt;=$H144)*(DZ$6-$F144+1),$J144/2,$M144,TRUE))/(1-2*_xlfn.NORM.DIST(0,$J144/2,$M144,TRUE))*$D144+($K144="Steady Growth")*(AND(EA$6&gt;=$F144,EA$6&lt;=$H144)*((EA$6-$F144+1)/($J144*($J144+1)/2)*$D144))+($K144="custom")*CustCF!DU144</f>
        <v>0</v>
      </c>
      <c r="EB144" s="95">
        <f>($K144="Bell Curve")*(_xlfn.NORM.DIST(AND(EB$6&gt;=$F144,EB$6&lt;=$H144)*(EB$6-$F144+1),$J144/2,$M144,TRUE)-_xlfn.NORM.DIST(AND(EB$6&gt;=$F144,EB$6&lt;=$H144)*(EA$6-$F144+1),$J144/2,$M144,TRUE))/(1-2*_xlfn.NORM.DIST(0,$J144/2,$M144,TRUE))*$D144+($K144="Steady Growth")*(AND(EB$6&gt;=$F144,EB$6&lt;=$H144)*((EB$6-$F144+1)/($J144*($J144+1)/2)*$D144))+($K144="custom")*CustCF!DV144</f>
        <v>0</v>
      </c>
      <c r="EC144" s="95">
        <f>($K144="Bell Curve")*(_xlfn.NORM.DIST(AND(EC$6&gt;=$F144,EC$6&lt;=$H144)*(EC$6-$F144+1),$J144/2,$M144,TRUE)-_xlfn.NORM.DIST(AND(EC$6&gt;=$F144,EC$6&lt;=$H144)*(EB$6-$F144+1),$J144/2,$M144,TRUE))/(1-2*_xlfn.NORM.DIST(0,$J144/2,$M144,TRUE))*$D144+($K144="Steady Growth")*(AND(EC$6&gt;=$F144,EC$6&lt;=$H144)*((EC$6-$F144+1)/($J144*($J144+1)/2)*$D144))+($K144="custom")*CustCF!DW144</f>
        <v>0</v>
      </c>
      <c r="ED144" s="95">
        <f>($K144="Bell Curve")*(_xlfn.NORM.DIST(AND(ED$6&gt;=$F144,ED$6&lt;=$H144)*(ED$6-$F144+1),$J144/2,$M144,TRUE)-_xlfn.NORM.DIST(AND(ED$6&gt;=$F144,ED$6&lt;=$H144)*(EC$6-$F144+1),$J144/2,$M144,TRUE))/(1-2*_xlfn.NORM.DIST(0,$J144/2,$M144,TRUE))*$D144+($K144="Steady Growth")*(AND(ED$6&gt;=$F144,ED$6&lt;=$H144)*((ED$6-$F144+1)/($J144*($J144+1)/2)*$D144))+($K144="custom")*CustCF!DX144</f>
        <v>0</v>
      </c>
      <c r="EE144" s="95">
        <f>($K144="Bell Curve")*(_xlfn.NORM.DIST(AND(EE$6&gt;=$F144,EE$6&lt;=$H144)*(EE$6-$F144+1),$J144/2,$M144,TRUE)-_xlfn.NORM.DIST(AND(EE$6&gt;=$F144,EE$6&lt;=$H144)*(ED$6-$F144+1),$J144/2,$M144,TRUE))/(1-2*_xlfn.NORM.DIST(0,$J144/2,$M144,TRUE))*$D144+($K144="Steady Growth")*(AND(EE$6&gt;=$F144,EE$6&lt;=$H144)*((EE$6-$F144+1)/($J144*($J144+1)/2)*$D144))+($K144="custom")*CustCF!DY144</f>
        <v>0</v>
      </c>
      <c r="EF144" s="95">
        <f>($K144="Bell Curve")*(_xlfn.NORM.DIST(AND(EF$6&gt;=$F144,EF$6&lt;=$H144)*(EF$6-$F144+1),$J144/2,$M144,TRUE)-_xlfn.NORM.DIST(AND(EF$6&gt;=$F144,EF$6&lt;=$H144)*(EE$6-$F144+1),$J144/2,$M144,TRUE))/(1-2*_xlfn.NORM.DIST(0,$J144/2,$M144,TRUE))*$D144+($K144="Steady Growth")*(AND(EF$6&gt;=$F144,EF$6&lt;=$H144)*((EF$6-$F144+1)/($J144*($J144+1)/2)*$D144))+($K144="custom")*CustCF!DZ144</f>
        <v>0</v>
      </c>
      <c r="EG144" s="95">
        <f>($K144="Bell Curve")*(_xlfn.NORM.DIST(AND(EG$6&gt;=$F144,EG$6&lt;=$H144)*(EG$6-$F144+1),$J144/2,$M144,TRUE)-_xlfn.NORM.DIST(AND(EG$6&gt;=$F144,EG$6&lt;=$H144)*(EF$6-$F144+1),$J144/2,$M144,TRUE))/(1-2*_xlfn.NORM.DIST(0,$J144/2,$M144,TRUE))*$D144+($K144="Steady Growth")*(AND(EG$6&gt;=$F144,EG$6&lt;=$H144)*((EG$6-$F144+1)/($J144*($J144+1)/2)*$D144))+($K144="custom")*CustCF!EA144</f>
        <v>0</v>
      </c>
      <c r="EH144" s="95">
        <f>($K144="Bell Curve")*(_xlfn.NORM.DIST(AND(EH$6&gt;=$F144,EH$6&lt;=$H144)*(EH$6-$F144+1),$J144/2,$M144,TRUE)-_xlfn.NORM.DIST(AND(EH$6&gt;=$F144,EH$6&lt;=$H144)*(EG$6-$F144+1),$J144/2,$M144,TRUE))/(1-2*_xlfn.NORM.DIST(0,$J144/2,$M144,TRUE))*$D144+($K144="Steady Growth")*(AND(EH$6&gt;=$F144,EH$6&lt;=$H144)*((EH$6-$F144+1)/($J144*($J144+1)/2)*$D144))+($K144="custom")*CustCF!EB144</f>
        <v>0</v>
      </c>
      <c r="EI144" s="95">
        <f>($K144="Bell Curve")*(_xlfn.NORM.DIST(AND(EI$6&gt;=$F144,EI$6&lt;=$H144)*(EI$6-$F144+1),$J144/2,$M144,TRUE)-_xlfn.NORM.DIST(AND(EI$6&gt;=$F144,EI$6&lt;=$H144)*(EH$6-$F144+1),$J144/2,$M144,TRUE))/(1-2*_xlfn.NORM.DIST(0,$J144/2,$M144,TRUE))*$D144+($K144="Steady Growth")*(AND(EI$6&gt;=$F144,EI$6&lt;=$H144)*((EI$6-$F144+1)/($J144*($J144+1)/2)*$D144))+($K144="custom")*CustCF!EC144</f>
        <v>0</v>
      </c>
      <c r="EJ144" s="95">
        <f>($K144="Bell Curve")*(_xlfn.NORM.DIST(AND(EJ$6&gt;=$F144,EJ$6&lt;=$H144)*(EJ$6-$F144+1),$J144/2,$M144,TRUE)-_xlfn.NORM.DIST(AND(EJ$6&gt;=$F144,EJ$6&lt;=$H144)*(EI$6-$F144+1),$J144/2,$M144,TRUE))/(1-2*_xlfn.NORM.DIST(0,$J144/2,$M144,TRUE))*$D144+($K144="Steady Growth")*(AND(EJ$6&gt;=$F144,EJ$6&lt;=$H144)*((EJ$6-$F144+1)/($J144*($J144+1)/2)*$D144))+($K144="custom")*CustCF!ED144</f>
        <v>0</v>
      </c>
      <c r="EK144" s="95">
        <f>($K144="Bell Curve")*(_xlfn.NORM.DIST(AND(EK$6&gt;=$F144,EK$6&lt;=$H144)*(EK$6-$F144+1),$J144/2,$M144,TRUE)-_xlfn.NORM.DIST(AND(EK$6&gt;=$F144,EK$6&lt;=$H144)*(EJ$6-$F144+1),$J144/2,$M144,TRUE))/(1-2*_xlfn.NORM.DIST(0,$J144/2,$M144,TRUE))*$D144+($K144="Steady Growth")*(AND(EK$6&gt;=$F144,EK$6&lt;=$H144)*((EK$6-$F144+1)/($J144*($J144+1)/2)*$D144))+($K144="custom")*CustCF!EE144</f>
        <v>0</v>
      </c>
      <c r="EL144" s="95">
        <f>($K144="Bell Curve")*(_xlfn.NORM.DIST(AND(EL$6&gt;=$F144,EL$6&lt;=$H144)*(EL$6-$F144+1),$J144/2,$M144,TRUE)-_xlfn.NORM.DIST(AND(EL$6&gt;=$F144,EL$6&lt;=$H144)*(EK$6-$F144+1),$J144/2,$M144,TRUE))/(1-2*_xlfn.NORM.DIST(0,$J144/2,$M144,TRUE))*$D144+($K144="Steady Growth")*(AND(EL$6&gt;=$F144,EL$6&lt;=$H144)*((EL$6-$F144+1)/($J144*($J144+1)/2)*$D144))+($K144="custom")*CustCF!EF144</f>
        <v>0</v>
      </c>
      <c r="EM144" s="95">
        <f>($K144="Bell Curve")*(_xlfn.NORM.DIST(AND(EM$6&gt;=$F144,EM$6&lt;=$H144)*(EM$6-$F144+1),$J144/2,$M144,TRUE)-_xlfn.NORM.DIST(AND(EM$6&gt;=$F144,EM$6&lt;=$H144)*(EL$6-$F144+1),$J144/2,$M144,TRUE))/(1-2*_xlfn.NORM.DIST(0,$J144/2,$M144,TRUE))*$D144+($K144="Steady Growth")*(AND(EM$6&gt;=$F144,EM$6&lt;=$H144)*((EM$6-$F144+1)/($J144*($J144+1)/2)*$D144))+($K144="custom")*CustCF!EG144</f>
        <v>0</v>
      </c>
      <c r="EN144" s="95">
        <f>($K144="Bell Curve")*(_xlfn.NORM.DIST(AND(EN$6&gt;=$F144,EN$6&lt;=$H144)*(EN$6-$F144+1),$J144/2,$M144,TRUE)-_xlfn.NORM.DIST(AND(EN$6&gt;=$F144,EN$6&lt;=$H144)*(EM$6-$F144+1),$J144/2,$M144,TRUE))/(1-2*_xlfn.NORM.DIST(0,$J144/2,$M144,TRUE))*$D144+($K144="Steady Growth")*(AND(EN$6&gt;=$F144,EN$6&lt;=$H144)*((EN$6-$F144+1)/($J144*($J144+1)/2)*$D144))+($K144="custom")*CustCF!EH144</f>
        <v>0</v>
      </c>
      <c r="EO144" s="95">
        <f>($K144="Bell Curve")*(_xlfn.NORM.DIST(AND(EO$6&gt;=$F144,EO$6&lt;=$H144)*(EO$6-$F144+1),$J144/2,$M144,TRUE)-_xlfn.NORM.DIST(AND(EO$6&gt;=$F144,EO$6&lt;=$H144)*(EN$6-$F144+1),$J144/2,$M144,TRUE))/(1-2*_xlfn.NORM.DIST(0,$J144/2,$M144,TRUE))*$D144+($K144="Steady Growth")*(AND(EO$6&gt;=$F144,EO$6&lt;=$H144)*((EO$6-$F144+1)/($J144*($J144+1)/2)*$D144))+($K144="custom")*CustCF!EI144</f>
        <v>0</v>
      </c>
      <c r="EP144" s="95">
        <f>($K144="Bell Curve")*(_xlfn.NORM.DIST(AND(EP$6&gt;=$F144,EP$6&lt;=$H144)*(EP$6-$F144+1),$J144/2,$M144,TRUE)-_xlfn.NORM.DIST(AND(EP$6&gt;=$F144,EP$6&lt;=$H144)*(EO$6-$F144+1),$J144/2,$M144,TRUE))/(1-2*_xlfn.NORM.DIST(0,$J144/2,$M144,TRUE))*$D144+($K144="Steady Growth")*(AND(EP$6&gt;=$F144,EP$6&lt;=$H144)*((EP$6-$F144+1)/($J144*($J144+1)/2)*$D144))+($K144="custom")*CustCF!EJ144</f>
        <v>0</v>
      </c>
      <c r="EQ144" s="95">
        <f>($K144="Bell Curve")*(_xlfn.NORM.DIST(AND(EQ$6&gt;=$F144,EQ$6&lt;=$H144)*(EQ$6-$F144+1),$J144/2,$M144,TRUE)-_xlfn.NORM.DIST(AND(EQ$6&gt;=$F144,EQ$6&lt;=$H144)*(EP$6-$F144+1),$J144/2,$M144,TRUE))/(1-2*_xlfn.NORM.DIST(0,$J144/2,$M144,TRUE))*$D144+($K144="Steady Growth")*(AND(EQ$6&gt;=$F144,EQ$6&lt;=$H144)*((EQ$6-$F144+1)/($J144*($J144+1)/2)*$D144))+($K144="custom")*CustCF!EK144</f>
        <v>0</v>
      </c>
      <c r="ER144" s="95">
        <f>($K144="Bell Curve")*(_xlfn.NORM.DIST(AND(ER$6&gt;=$F144,ER$6&lt;=$H144)*(ER$6-$F144+1),$J144/2,$M144,TRUE)-_xlfn.NORM.DIST(AND(ER$6&gt;=$F144,ER$6&lt;=$H144)*(EQ$6-$F144+1),$J144/2,$M144,TRUE))/(1-2*_xlfn.NORM.DIST(0,$J144/2,$M144,TRUE))*$D144+($K144="Steady Growth")*(AND(ER$6&gt;=$F144,ER$6&lt;=$H144)*((ER$6-$F144+1)/($J144*($J144+1)/2)*$D144))+($K144="custom")*CustCF!EL144</f>
        <v>0</v>
      </c>
      <c r="ES144" s="95">
        <f>($K144="Bell Curve")*(_xlfn.NORM.DIST(AND(ES$6&gt;=$F144,ES$6&lt;=$H144)*(ES$6-$F144+1),$J144/2,$M144,TRUE)-_xlfn.NORM.DIST(AND(ES$6&gt;=$F144,ES$6&lt;=$H144)*(ER$6-$F144+1),$J144/2,$M144,TRUE))/(1-2*_xlfn.NORM.DIST(0,$J144/2,$M144,TRUE))*$D144+($K144="Steady Growth")*(AND(ES$6&gt;=$F144,ES$6&lt;=$H144)*((ES$6-$F144+1)/($J144*($J144+1)/2)*$D144))+($K144="custom")*CustCF!EM144</f>
        <v>0</v>
      </c>
      <c r="ET144" s="95">
        <f>($K144="Bell Curve")*(_xlfn.NORM.DIST(AND(ET$6&gt;=$F144,ET$6&lt;=$H144)*(ET$6-$F144+1),$J144/2,$M144,TRUE)-_xlfn.NORM.DIST(AND(ET$6&gt;=$F144,ET$6&lt;=$H144)*(ES$6-$F144+1),$J144/2,$M144,TRUE))/(1-2*_xlfn.NORM.DIST(0,$J144/2,$M144,TRUE))*$D144+($K144="Steady Growth")*(AND(ET$6&gt;=$F144,ET$6&lt;=$H144)*((ET$6-$F144+1)/($J144*($J144+1)/2)*$D144))+($K144="custom")*CustCF!EN144</f>
        <v>0</v>
      </c>
      <c r="EU144" s="95">
        <f>($K144="Bell Curve")*(_xlfn.NORM.DIST(AND(EU$6&gt;=$F144,EU$6&lt;=$H144)*(EU$6-$F144+1),$J144/2,$M144,TRUE)-_xlfn.NORM.DIST(AND(EU$6&gt;=$F144,EU$6&lt;=$H144)*(ET$6-$F144+1),$J144/2,$M144,TRUE))/(1-2*_xlfn.NORM.DIST(0,$J144/2,$M144,TRUE))*$D144+($K144="Steady Growth")*(AND(EU$6&gt;=$F144,EU$6&lt;=$H144)*((EU$6-$F144+1)/($J144*($J144+1)/2)*$D144))+($K144="custom")*CustCF!EO144</f>
        <v>0</v>
      </c>
      <c r="EV144" s="95">
        <f>($K144="Bell Curve")*(_xlfn.NORM.DIST(AND(EV$6&gt;=$F144,EV$6&lt;=$H144)*(EV$6-$F144+1),$J144/2,$M144,TRUE)-_xlfn.NORM.DIST(AND(EV$6&gt;=$F144,EV$6&lt;=$H144)*(EU$6-$F144+1),$J144/2,$M144,TRUE))/(1-2*_xlfn.NORM.DIST(0,$J144/2,$M144,TRUE))*$D144+($K144="Steady Growth")*(AND(EV$6&gt;=$F144,EV$6&lt;=$H144)*((EV$6-$F144+1)/($J144*($J144+1)/2)*$D144))+($K144="custom")*CustCF!EP144</f>
        <v>0</v>
      </c>
      <c r="EW144" s="95">
        <f>($K144="Bell Curve")*(_xlfn.NORM.DIST(AND(EW$6&gt;=$F144,EW$6&lt;=$H144)*(EW$6-$F144+1),$J144/2,$M144,TRUE)-_xlfn.NORM.DIST(AND(EW$6&gt;=$F144,EW$6&lt;=$H144)*(EV$6-$F144+1),$J144/2,$M144,TRUE))/(1-2*_xlfn.NORM.DIST(0,$J144/2,$M144,TRUE))*$D144+($K144="Steady Growth")*(AND(EW$6&gt;=$F144,EW$6&lt;=$H144)*((EW$6-$F144+1)/($J144*($J144+1)/2)*$D144))+($K144="custom")*CustCF!EQ144</f>
        <v>0</v>
      </c>
      <c r="EX144" s="95">
        <f>($K144="Bell Curve")*(_xlfn.NORM.DIST(AND(EX$6&gt;=$F144,EX$6&lt;=$H144)*(EX$6-$F144+1),$J144/2,$M144,TRUE)-_xlfn.NORM.DIST(AND(EX$6&gt;=$F144,EX$6&lt;=$H144)*(EW$6-$F144+1),$J144/2,$M144,TRUE))/(1-2*_xlfn.NORM.DIST(0,$J144/2,$M144,TRUE))*$D144+($K144="Steady Growth")*(AND(EX$6&gt;=$F144,EX$6&lt;=$H144)*((EX$6-$F144+1)/($J144*($J144+1)/2)*$D144))+($K144="custom")*CustCF!ER144</f>
        <v>0</v>
      </c>
      <c r="EY144" s="95">
        <f>($K144="Bell Curve")*(_xlfn.NORM.DIST(AND(EY$6&gt;=$F144,EY$6&lt;=$H144)*(EY$6-$F144+1),$J144/2,$M144,TRUE)-_xlfn.NORM.DIST(AND(EY$6&gt;=$F144,EY$6&lt;=$H144)*(EX$6-$F144+1),$J144/2,$M144,TRUE))/(1-2*_xlfn.NORM.DIST(0,$J144/2,$M144,TRUE))*$D144+($K144="Steady Growth")*(AND(EY$6&gt;=$F144,EY$6&lt;=$H144)*((EY$6-$F144+1)/($J144*($J144+1)/2)*$D144))+($K144="custom")*CustCF!ES144</f>
        <v>0</v>
      </c>
      <c r="EZ144" s="95">
        <f>($K144="Bell Curve")*(_xlfn.NORM.DIST(AND(EZ$6&gt;=$F144,EZ$6&lt;=$H144)*(EZ$6-$F144+1),$J144/2,$M144,TRUE)-_xlfn.NORM.DIST(AND(EZ$6&gt;=$F144,EZ$6&lt;=$H144)*(EY$6-$F144+1),$J144/2,$M144,TRUE))/(1-2*_xlfn.NORM.DIST(0,$J144/2,$M144,TRUE))*$D144+($K144="Steady Growth")*(AND(EZ$6&gt;=$F144,EZ$6&lt;=$H144)*((EZ$6-$F144+1)/($J144*($J144+1)/2)*$D144))+($K144="custom")*CustCF!ET144</f>
        <v>0</v>
      </c>
      <c r="FA144" s="95">
        <f>($K144="Bell Curve")*(_xlfn.NORM.DIST(AND(FA$6&gt;=$F144,FA$6&lt;=$H144)*(FA$6-$F144+1),$J144/2,$M144,TRUE)-_xlfn.NORM.DIST(AND(FA$6&gt;=$F144,FA$6&lt;=$H144)*(EZ$6-$F144+1),$J144/2,$M144,TRUE))/(1-2*_xlfn.NORM.DIST(0,$J144/2,$M144,TRUE))*$D144+($K144="Steady Growth")*(AND(FA$6&gt;=$F144,FA$6&lt;=$H144)*((FA$6-$F144+1)/($J144*($J144+1)/2)*$D144))+($K144="custom")*CustCF!EU144</f>
        <v>0</v>
      </c>
      <c r="FB144" s="95">
        <f>($K144="Bell Curve")*(_xlfn.NORM.DIST(AND(FB$6&gt;=$F144,FB$6&lt;=$H144)*(FB$6-$F144+1),$J144/2,$M144,TRUE)-_xlfn.NORM.DIST(AND(FB$6&gt;=$F144,FB$6&lt;=$H144)*(FA$6-$F144+1),$J144/2,$M144,TRUE))/(1-2*_xlfn.NORM.DIST(0,$J144/2,$M144,TRUE))*$D144+($K144="Steady Growth")*(AND(FB$6&gt;=$F144,FB$6&lt;=$H144)*((FB$6-$F144+1)/($J144*($J144+1)/2)*$D144))+($K144="custom")*CustCF!EV144</f>
        <v>0</v>
      </c>
      <c r="FC144" s="95">
        <f>($K144="Bell Curve")*(_xlfn.NORM.DIST(AND(FC$6&gt;=$F144,FC$6&lt;=$H144)*(FC$6-$F144+1),$J144/2,$M144,TRUE)-_xlfn.NORM.DIST(AND(FC$6&gt;=$F144,FC$6&lt;=$H144)*(FB$6-$F144+1),$J144/2,$M144,TRUE))/(1-2*_xlfn.NORM.DIST(0,$J144/2,$M144,TRUE))*$D144+($K144="Steady Growth")*(AND(FC$6&gt;=$F144,FC$6&lt;=$H144)*((FC$6-$F144+1)/($J144*($J144+1)/2)*$D144))+($K144="custom")*CustCF!EW144</f>
        <v>0</v>
      </c>
      <c r="FD144" s="95">
        <f>($K144="Bell Curve")*(_xlfn.NORM.DIST(AND(FD$6&gt;=$F144,FD$6&lt;=$H144)*(FD$6-$F144+1),$J144/2,$M144,TRUE)-_xlfn.NORM.DIST(AND(FD$6&gt;=$F144,FD$6&lt;=$H144)*(FC$6-$F144+1),$J144/2,$M144,TRUE))/(1-2*_xlfn.NORM.DIST(0,$J144/2,$M144,TRUE))*$D144+($K144="Steady Growth")*(AND(FD$6&gt;=$F144,FD$6&lt;=$H144)*((FD$6-$F144+1)/($J144*($J144+1)/2)*$D144))+($K144="custom")*CustCF!EX144</f>
        <v>0</v>
      </c>
      <c r="FE144" s="95">
        <f>($K144="Bell Curve")*(_xlfn.NORM.DIST(AND(FE$6&gt;=$F144,FE$6&lt;=$H144)*(FE$6-$F144+1),$J144/2,$M144,TRUE)-_xlfn.NORM.DIST(AND(FE$6&gt;=$F144,FE$6&lt;=$H144)*(FD$6-$F144+1),$J144/2,$M144,TRUE))/(1-2*_xlfn.NORM.DIST(0,$J144/2,$M144,TRUE))*$D144+($K144="Steady Growth")*(AND(FE$6&gt;=$F144,FE$6&lt;=$H144)*((FE$6-$F144+1)/($J144*($J144+1)/2)*$D144))+($K144="custom")*CustCF!EY144</f>
        <v>0</v>
      </c>
      <c r="FF144" s="95">
        <f>($K144="Bell Curve")*(_xlfn.NORM.DIST(AND(FF$6&gt;=$F144,FF$6&lt;=$H144)*(FF$6-$F144+1),$J144/2,$M144,TRUE)-_xlfn.NORM.DIST(AND(FF$6&gt;=$F144,FF$6&lt;=$H144)*(FE$6-$F144+1),$J144/2,$M144,TRUE))/(1-2*_xlfn.NORM.DIST(0,$J144/2,$M144,TRUE))*$D144+($K144="Steady Growth")*(AND(FF$6&gt;=$F144,FF$6&lt;=$H144)*((FF$6-$F144+1)/($J144*($J144+1)/2)*$D144))+($K144="custom")*CustCF!EZ144</f>
        <v>0</v>
      </c>
      <c r="FG144" s="95">
        <f>($K144="Bell Curve")*(_xlfn.NORM.DIST(AND(FG$6&gt;=$F144,FG$6&lt;=$H144)*(FG$6-$F144+1),$J144/2,$M144,TRUE)-_xlfn.NORM.DIST(AND(FG$6&gt;=$F144,FG$6&lt;=$H144)*(FF$6-$F144+1),$J144/2,$M144,TRUE))/(1-2*_xlfn.NORM.DIST(0,$J144/2,$M144,TRUE))*$D144+($K144="Steady Growth")*(AND(FG$6&gt;=$F144,FG$6&lt;=$H144)*((FG$6-$F144+1)/($J144*($J144+1)/2)*$D144))+($K144="custom")*CustCF!FA144</f>
        <v>0</v>
      </c>
      <c r="FH144" s="95">
        <f>($K144="Bell Curve")*(_xlfn.NORM.DIST(AND(FH$6&gt;=$F144,FH$6&lt;=$H144)*(FH$6-$F144+1),$J144/2,$M144,TRUE)-_xlfn.NORM.DIST(AND(FH$6&gt;=$F144,FH$6&lt;=$H144)*(FG$6-$F144+1),$J144/2,$M144,TRUE))/(1-2*_xlfn.NORM.DIST(0,$J144/2,$M144,TRUE))*$D144+($K144="Steady Growth")*(AND(FH$6&gt;=$F144,FH$6&lt;=$H144)*((FH$6-$F144+1)/($J144*($J144+1)/2)*$D144))+($K144="custom")*CustCF!FB144</f>
        <v>0</v>
      </c>
      <c r="FI144" s="95">
        <f>($K144="Bell Curve")*(_xlfn.NORM.DIST(AND(FI$6&gt;=$F144,FI$6&lt;=$H144)*(FI$6-$F144+1),$J144/2,$M144,TRUE)-_xlfn.NORM.DIST(AND(FI$6&gt;=$F144,FI$6&lt;=$H144)*(FH$6-$F144+1),$J144/2,$M144,TRUE))/(1-2*_xlfn.NORM.DIST(0,$J144/2,$M144,TRUE))*$D144+($K144="Steady Growth")*(AND(FI$6&gt;=$F144,FI$6&lt;=$H144)*((FI$6-$F144+1)/($J144*($J144+1)/2)*$D144))+($K144="custom")*CustCF!FC144</f>
        <v>0</v>
      </c>
      <c r="FJ144" s="95">
        <f>($K144="Bell Curve")*(_xlfn.NORM.DIST(AND(FJ$6&gt;=$F144,FJ$6&lt;=$H144)*(FJ$6-$F144+1),$J144/2,$M144,TRUE)-_xlfn.NORM.DIST(AND(FJ$6&gt;=$F144,FJ$6&lt;=$H144)*(FI$6-$F144+1),$J144/2,$M144,TRUE))/(1-2*_xlfn.NORM.DIST(0,$J144/2,$M144,TRUE))*$D144+($K144="Steady Growth")*(AND(FJ$6&gt;=$F144,FJ$6&lt;=$H144)*((FJ$6-$F144+1)/($J144*($J144+1)/2)*$D144))+($K144="custom")*CustCF!FD144</f>
        <v>0</v>
      </c>
      <c r="FK144" s="95">
        <f>($K144="Bell Curve")*(_xlfn.NORM.DIST(AND(FK$6&gt;=$F144,FK$6&lt;=$H144)*(FK$6-$F144+1),$J144/2,$M144,TRUE)-_xlfn.NORM.DIST(AND(FK$6&gt;=$F144,FK$6&lt;=$H144)*(FJ$6-$F144+1),$J144/2,$M144,TRUE))/(1-2*_xlfn.NORM.DIST(0,$J144/2,$M144,TRUE))*$D144+($K144="Steady Growth")*(AND(FK$6&gt;=$F144,FK$6&lt;=$H144)*((FK$6-$F144+1)/($J144*($J144+1)/2)*$D144))+($K144="custom")*CustCF!FE144</f>
        <v>0</v>
      </c>
      <c r="FL144" s="95">
        <f>($K144="Bell Curve")*(_xlfn.NORM.DIST(AND(FL$6&gt;=$F144,FL$6&lt;=$H144)*(FL$6-$F144+1),$J144/2,$M144,TRUE)-_xlfn.NORM.DIST(AND(FL$6&gt;=$F144,FL$6&lt;=$H144)*(FK$6-$F144+1),$J144/2,$M144,TRUE))/(1-2*_xlfn.NORM.DIST(0,$J144/2,$M144,TRUE))*$D144+($K144="Steady Growth")*(AND(FL$6&gt;=$F144,FL$6&lt;=$H144)*((FL$6-$F144+1)/($J144*($J144+1)/2)*$D144))+($K144="custom")*CustCF!FF144</f>
        <v>0</v>
      </c>
      <c r="FM144" s="95">
        <f>($K144="Bell Curve")*(_xlfn.NORM.DIST(AND(FM$6&gt;=$F144,FM$6&lt;=$H144)*(FM$6-$F144+1),$J144/2,$M144,TRUE)-_xlfn.NORM.DIST(AND(FM$6&gt;=$F144,FM$6&lt;=$H144)*(FL$6-$F144+1),$J144/2,$M144,TRUE))/(1-2*_xlfn.NORM.DIST(0,$J144/2,$M144,TRUE))*$D144+($K144="Steady Growth")*(AND(FM$6&gt;=$F144,FM$6&lt;=$H144)*((FM$6-$F144+1)/($J144*($J144+1)/2)*$D144))+($K144="custom")*CustCF!FG144</f>
        <v>0</v>
      </c>
      <c r="FN144" s="95">
        <f>($K144="Bell Curve")*(_xlfn.NORM.DIST(AND(FN$6&gt;=$F144,FN$6&lt;=$H144)*(FN$6-$F144+1),$J144/2,$M144,TRUE)-_xlfn.NORM.DIST(AND(FN$6&gt;=$F144,FN$6&lt;=$H144)*(FM$6-$F144+1),$J144/2,$M144,TRUE))/(1-2*_xlfn.NORM.DIST(0,$J144/2,$M144,TRUE))*$D144+($K144="Steady Growth")*(AND(FN$6&gt;=$F144,FN$6&lt;=$H144)*((FN$6-$F144+1)/($J144*($J144+1)/2)*$D144))+($K144="custom")*CustCF!FH144</f>
        <v>0</v>
      </c>
      <c r="FO144" s="95">
        <f>($K144="Bell Curve")*(_xlfn.NORM.DIST(AND(FO$6&gt;=$F144,FO$6&lt;=$H144)*(FO$6-$F144+1),$J144/2,$M144,TRUE)-_xlfn.NORM.DIST(AND(FO$6&gt;=$F144,FO$6&lt;=$H144)*(FN$6-$F144+1),$J144/2,$M144,TRUE))/(1-2*_xlfn.NORM.DIST(0,$J144/2,$M144,TRUE))*$D144+($K144="Steady Growth")*(AND(FO$6&gt;=$F144,FO$6&lt;=$H144)*((FO$6-$F144+1)/($J144*($J144+1)/2)*$D144))+($K144="custom")*CustCF!FI144</f>
        <v>0</v>
      </c>
      <c r="FP144" s="95">
        <f>($K144="Bell Curve")*(_xlfn.NORM.DIST(AND(FP$6&gt;=$F144,FP$6&lt;=$H144)*(FP$6-$F144+1),$J144/2,$M144,TRUE)-_xlfn.NORM.DIST(AND(FP$6&gt;=$F144,FP$6&lt;=$H144)*(FO$6-$F144+1),$J144/2,$M144,TRUE))/(1-2*_xlfn.NORM.DIST(0,$J144/2,$M144,TRUE))*$D144+($K144="Steady Growth")*(AND(FP$6&gt;=$F144,FP$6&lt;=$H144)*((FP$6-$F144+1)/($J144*($J144+1)/2)*$D144))+($K144="custom")*CustCF!FJ144</f>
        <v>0</v>
      </c>
      <c r="FQ144" s="95">
        <f>($K144="Bell Curve")*(_xlfn.NORM.DIST(AND(FQ$6&gt;=$F144,FQ$6&lt;=$H144)*(FQ$6-$F144+1),$J144/2,$M144,TRUE)-_xlfn.NORM.DIST(AND(FQ$6&gt;=$F144,FQ$6&lt;=$H144)*(FP$6-$F144+1),$J144/2,$M144,TRUE))/(1-2*_xlfn.NORM.DIST(0,$J144/2,$M144,TRUE))*$D144+($K144="Steady Growth")*(AND(FQ$6&gt;=$F144,FQ$6&lt;=$H144)*((FQ$6-$F144+1)/($J144*($J144+1)/2)*$D144))+($K144="custom")*CustCF!FK144</f>
        <v>0</v>
      </c>
      <c r="FR144" s="95">
        <f>($K144="Bell Curve")*(_xlfn.NORM.DIST(AND(FR$6&gt;=$F144,FR$6&lt;=$H144)*(FR$6-$F144+1),$J144/2,$M144,TRUE)-_xlfn.NORM.DIST(AND(FR$6&gt;=$F144,FR$6&lt;=$H144)*(FQ$6-$F144+1),$J144/2,$M144,TRUE))/(1-2*_xlfn.NORM.DIST(0,$J144/2,$M144,TRUE))*$D144+($K144="Steady Growth")*(AND(FR$6&gt;=$F144,FR$6&lt;=$H144)*((FR$6-$F144+1)/($J144*($J144+1)/2)*$D144))+($K144="custom")*CustCF!FL144</f>
        <v>0</v>
      </c>
      <c r="FS144" s="95">
        <f>($K144="Bell Curve")*(_xlfn.NORM.DIST(AND(FS$6&gt;=$F144,FS$6&lt;=$H144)*(FS$6-$F144+1),$J144/2,$M144,TRUE)-_xlfn.NORM.DIST(AND(FS$6&gt;=$F144,FS$6&lt;=$H144)*(FR$6-$F144+1),$J144/2,$M144,TRUE))/(1-2*_xlfn.NORM.DIST(0,$J144/2,$M144,TRUE))*$D144+($K144="Steady Growth")*(AND(FS$6&gt;=$F144,FS$6&lt;=$H144)*((FS$6-$F144+1)/($J144*($J144+1)/2)*$D144))+($K144="custom")*CustCF!FM144</f>
        <v>0</v>
      </c>
      <c r="FT144" s="95">
        <f>($K144="Bell Curve")*(_xlfn.NORM.DIST(AND(FT$6&gt;=$F144,FT$6&lt;=$H144)*(FT$6-$F144+1),$J144/2,$M144,TRUE)-_xlfn.NORM.DIST(AND(FT$6&gt;=$F144,FT$6&lt;=$H144)*(FS$6-$F144+1),$J144/2,$M144,TRUE))/(1-2*_xlfn.NORM.DIST(0,$J144/2,$M144,TRUE))*$D144+($K144="Steady Growth")*(AND(FT$6&gt;=$F144,FT$6&lt;=$H144)*((FT$6-$F144+1)/($J144*($J144+1)/2)*$D144))+($K144="custom")*CustCF!FN144</f>
        <v>0</v>
      </c>
      <c r="FU144" s="95">
        <f>($K144="Bell Curve")*(_xlfn.NORM.DIST(AND(FU$6&gt;=$F144,FU$6&lt;=$H144)*(FU$6-$F144+1),$J144/2,$M144,TRUE)-_xlfn.NORM.DIST(AND(FU$6&gt;=$F144,FU$6&lt;=$H144)*(FT$6-$F144+1),$J144/2,$M144,TRUE))/(1-2*_xlfn.NORM.DIST(0,$J144/2,$M144,TRUE))*$D144+($K144="Steady Growth")*(AND(FU$6&gt;=$F144,FU$6&lt;=$H144)*((FU$6-$F144+1)/($J144*($J144+1)/2)*$D144))+($K144="custom")*CustCF!FO144</f>
        <v>0</v>
      </c>
      <c r="FV144" s="95">
        <f>($K144="Bell Curve")*(_xlfn.NORM.DIST(AND(FV$6&gt;=$F144,FV$6&lt;=$H144)*(FV$6-$F144+1),$J144/2,$M144,TRUE)-_xlfn.NORM.DIST(AND(FV$6&gt;=$F144,FV$6&lt;=$H144)*(FU$6-$F144+1),$J144/2,$M144,TRUE))/(1-2*_xlfn.NORM.DIST(0,$J144/2,$M144,TRUE))*$D144+($K144="Steady Growth")*(AND(FV$6&gt;=$F144,FV$6&lt;=$H144)*((FV$6-$F144+1)/($J144*($J144+1)/2)*$D144))+($K144="custom")*CustCF!FP144</f>
        <v>0</v>
      </c>
      <c r="FW144" s="95">
        <f>($K144="Bell Curve")*(_xlfn.NORM.DIST(AND(FW$6&gt;=$F144,FW$6&lt;=$H144)*(FW$6-$F144+1),$J144/2,$M144,TRUE)-_xlfn.NORM.DIST(AND(FW$6&gt;=$F144,FW$6&lt;=$H144)*(FV$6-$F144+1),$J144/2,$M144,TRUE))/(1-2*_xlfn.NORM.DIST(0,$J144/2,$M144,TRUE))*$D144+($K144="Steady Growth")*(AND(FW$6&gt;=$F144,FW$6&lt;=$H144)*((FW$6-$F144+1)/($J144*($J144+1)/2)*$D144))+($K144="custom")*CustCF!FQ144</f>
        <v>0</v>
      </c>
      <c r="FX144" s="95">
        <f>($K144="Bell Curve")*(_xlfn.NORM.DIST(AND(FX$6&gt;=$F144,FX$6&lt;=$H144)*(FX$6-$F144+1),$J144/2,$M144,TRUE)-_xlfn.NORM.DIST(AND(FX$6&gt;=$F144,FX$6&lt;=$H144)*(FW$6-$F144+1),$J144/2,$M144,TRUE))/(1-2*_xlfn.NORM.DIST(0,$J144/2,$M144,TRUE))*$D144+($K144="Steady Growth")*(AND(FX$6&gt;=$F144,FX$6&lt;=$H144)*((FX$6-$F144+1)/($J144*($J144+1)/2)*$D144))+($K144="custom")*CustCF!FR144</f>
        <v>0</v>
      </c>
      <c r="FY144" s="95">
        <f>($K144="Bell Curve")*(_xlfn.NORM.DIST(AND(FY$6&gt;=$F144,FY$6&lt;=$H144)*(FY$6-$F144+1),$J144/2,$M144,TRUE)-_xlfn.NORM.DIST(AND(FY$6&gt;=$F144,FY$6&lt;=$H144)*(FX$6-$F144+1),$J144/2,$M144,TRUE))/(1-2*_xlfn.NORM.DIST(0,$J144/2,$M144,TRUE))*$D144+($K144="Steady Growth")*(AND(FY$6&gt;=$F144,FY$6&lt;=$H144)*((FY$6-$F144+1)/($J144*($J144+1)/2)*$D144))+($K144="custom")*CustCF!FS144</f>
        <v>0</v>
      </c>
      <c r="FZ144" s="95">
        <f>($K144="Bell Curve")*(_xlfn.NORM.DIST(AND(FZ$6&gt;=$F144,FZ$6&lt;=$H144)*(FZ$6-$F144+1),$J144/2,$M144,TRUE)-_xlfn.NORM.DIST(AND(FZ$6&gt;=$F144,FZ$6&lt;=$H144)*(FY$6-$F144+1),$J144/2,$M144,TRUE))/(1-2*_xlfn.NORM.DIST(0,$J144/2,$M144,TRUE))*$D144+($K144="Steady Growth")*(AND(FZ$6&gt;=$F144,FZ$6&lt;=$H144)*((FZ$6-$F144+1)/($J144*($J144+1)/2)*$D144))+($K144="custom")*CustCF!FT144</f>
        <v>0</v>
      </c>
      <c r="GA144" s="95">
        <f>($K144="Bell Curve")*(_xlfn.NORM.DIST(AND(GA$6&gt;=$F144,GA$6&lt;=$H144)*(GA$6-$F144+1),$J144/2,$M144,TRUE)-_xlfn.NORM.DIST(AND(GA$6&gt;=$F144,GA$6&lt;=$H144)*(FZ$6-$F144+1),$J144/2,$M144,TRUE))/(1-2*_xlfn.NORM.DIST(0,$J144/2,$M144,TRUE))*$D144+($K144="Steady Growth")*(AND(GA$6&gt;=$F144,GA$6&lt;=$H144)*((GA$6-$F144+1)/($J144*($J144+1)/2)*$D144))+($K144="custom")*CustCF!FU144</f>
        <v>0</v>
      </c>
      <c r="GB144" s="95">
        <f>($K144="Bell Curve")*(_xlfn.NORM.DIST(AND(GB$6&gt;=$F144,GB$6&lt;=$H144)*(GB$6-$F144+1),$J144/2,$M144,TRUE)-_xlfn.NORM.DIST(AND(GB$6&gt;=$F144,GB$6&lt;=$H144)*(GA$6-$F144+1),$J144/2,$M144,TRUE))/(1-2*_xlfn.NORM.DIST(0,$J144/2,$M144,TRUE))*$D144+($K144="Steady Growth")*(AND(GB$6&gt;=$F144,GB$6&lt;=$H144)*((GB$6-$F144+1)/($J144*($J144+1)/2)*$D144))+($K144="custom")*CustCF!FV144</f>
        <v>0</v>
      </c>
      <c r="GC144" s="95">
        <f>($K144="Bell Curve")*(_xlfn.NORM.DIST(AND(GC$6&gt;=$F144,GC$6&lt;=$H144)*(GC$6-$F144+1),$J144/2,$M144,TRUE)-_xlfn.NORM.DIST(AND(GC$6&gt;=$F144,GC$6&lt;=$H144)*(GB$6-$F144+1),$J144/2,$M144,TRUE))/(1-2*_xlfn.NORM.DIST(0,$J144/2,$M144,TRUE))*$D144+($K144="Steady Growth")*(AND(GC$6&gt;=$F144,GC$6&lt;=$H144)*((GC$6-$F144+1)/($J144*($J144+1)/2)*$D144))+($K144="custom")*CustCF!FW144</f>
        <v>0</v>
      </c>
      <c r="GD144" s="95">
        <f>($K144="Bell Curve")*(_xlfn.NORM.DIST(AND(GD$6&gt;=$F144,GD$6&lt;=$H144)*(GD$6-$F144+1),$J144/2,$M144,TRUE)-_xlfn.NORM.DIST(AND(GD$6&gt;=$F144,GD$6&lt;=$H144)*(GC$6-$F144+1),$J144/2,$M144,TRUE))/(1-2*_xlfn.NORM.DIST(0,$J144/2,$M144,TRUE))*$D144+($K144="Steady Growth")*(AND(GD$6&gt;=$F144,GD$6&lt;=$H144)*((GD$6-$F144+1)/($J144*($J144+1)/2)*$D144))+($K144="custom")*CustCF!FX144</f>
        <v>0</v>
      </c>
      <c r="GE144" s="95">
        <f>($K144="Bell Curve")*(_xlfn.NORM.DIST(AND(GE$6&gt;=$F144,GE$6&lt;=$H144)*(GE$6-$F144+1),$J144/2,$M144,TRUE)-_xlfn.NORM.DIST(AND(GE$6&gt;=$F144,GE$6&lt;=$H144)*(GD$6-$F144+1),$J144/2,$M144,TRUE))/(1-2*_xlfn.NORM.DIST(0,$J144/2,$M144,TRUE))*$D144+($K144="Steady Growth")*(AND(GE$6&gt;=$F144,GE$6&lt;=$H144)*((GE$6-$F144+1)/($J144*($J144+1)/2)*$D144))+($K144="custom")*CustCF!FY144</f>
        <v>0</v>
      </c>
      <c r="GF144" s="95">
        <f>($K144="Bell Curve")*(_xlfn.NORM.DIST(AND(GF$6&gt;=$F144,GF$6&lt;=$H144)*(GF$6-$F144+1),$J144/2,$M144,TRUE)-_xlfn.NORM.DIST(AND(GF$6&gt;=$F144,GF$6&lt;=$H144)*(GE$6-$F144+1),$J144/2,$M144,TRUE))/(1-2*_xlfn.NORM.DIST(0,$J144/2,$M144,TRUE))*$D144+($K144="Steady Growth")*(AND(GF$6&gt;=$F144,GF$6&lt;=$H144)*((GF$6-$F144+1)/($J144*($J144+1)/2)*$D144))+($K144="custom")*CustCF!FZ144</f>
        <v>0</v>
      </c>
      <c r="GG144" s="95">
        <f>($K144="Bell Curve")*(_xlfn.NORM.DIST(AND(GG$6&gt;=$F144,GG$6&lt;=$H144)*(GG$6-$F144+1),$J144/2,$M144,TRUE)-_xlfn.NORM.DIST(AND(GG$6&gt;=$F144,GG$6&lt;=$H144)*(GF$6-$F144+1),$J144/2,$M144,TRUE))/(1-2*_xlfn.NORM.DIST(0,$J144/2,$M144,TRUE))*$D144+($K144="Steady Growth")*(AND(GG$6&gt;=$F144,GG$6&lt;=$H144)*((GG$6-$F144+1)/($J144*($J144+1)/2)*$D144))+($K144="custom")*CustCF!GA144</f>
        <v>0</v>
      </c>
      <c r="GH144" s="95">
        <f>($K144="Bell Curve")*(_xlfn.NORM.DIST(AND(GH$6&gt;=$F144,GH$6&lt;=$H144)*(GH$6-$F144+1),$J144/2,$M144,TRUE)-_xlfn.NORM.DIST(AND(GH$6&gt;=$F144,GH$6&lt;=$H144)*(GG$6-$F144+1),$J144/2,$M144,TRUE))/(1-2*_xlfn.NORM.DIST(0,$J144/2,$M144,TRUE))*$D144+($K144="Steady Growth")*(AND(GH$6&gt;=$F144,GH$6&lt;=$H144)*((GH$6-$F144+1)/($J144*($J144+1)/2)*$D144))+($K144="custom")*CustCF!GB144</f>
        <v>0</v>
      </c>
      <c r="GI144" s="95">
        <f>($K144="Bell Curve")*(_xlfn.NORM.DIST(AND(GI$6&gt;=$F144,GI$6&lt;=$H144)*(GI$6-$F144+1),$J144/2,$M144,TRUE)-_xlfn.NORM.DIST(AND(GI$6&gt;=$F144,GI$6&lt;=$H144)*(GH$6-$F144+1),$J144/2,$M144,TRUE))/(1-2*_xlfn.NORM.DIST(0,$J144/2,$M144,TRUE))*$D144+($K144="Steady Growth")*(AND(GI$6&gt;=$F144,GI$6&lt;=$H144)*((GI$6-$F144+1)/($J144*($J144+1)/2)*$D144))+($K144="custom")*CustCF!GC144</f>
        <v>0</v>
      </c>
      <c r="GJ144" s="95">
        <f>($K144="Bell Curve")*(_xlfn.NORM.DIST(AND(GJ$6&gt;=$F144,GJ$6&lt;=$H144)*(GJ$6-$F144+1),$J144/2,$M144,TRUE)-_xlfn.NORM.DIST(AND(GJ$6&gt;=$F144,GJ$6&lt;=$H144)*(GI$6-$F144+1),$J144/2,$M144,TRUE))/(1-2*_xlfn.NORM.DIST(0,$J144/2,$M144,TRUE))*$D144+($K144="Steady Growth")*(AND(GJ$6&gt;=$F144,GJ$6&lt;=$H144)*((GJ$6-$F144+1)/($J144*($J144+1)/2)*$D144))+($K144="custom")*CustCF!GD144</f>
        <v>0</v>
      </c>
      <c r="GK144" s="95">
        <f>($K144="Bell Curve")*(_xlfn.NORM.DIST(AND(GK$6&gt;=$F144,GK$6&lt;=$H144)*(GK$6-$F144+1),$J144/2,$M144,TRUE)-_xlfn.NORM.DIST(AND(GK$6&gt;=$F144,GK$6&lt;=$H144)*(GJ$6-$F144+1),$J144/2,$M144,TRUE))/(1-2*_xlfn.NORM.DIST(0,$J144/2,$M144,TRUE))*$D144+($K144="Steady Growth")*(AND(GK$6&gt;=$F144,GK$6&lt;=$H144)*((GK$6-$F144+1)/($J144*($J144+1)/2)*$D144))+($K144="custom")*CustCF!GE144</f>
        <v>0</v>
      </c>
      <c r="GL144" s="95">
        <f>($K144="Bell Curve")*(_xlfn.NORM.DIST(AND(GL$6&gt;=$F144,GL$6&lt;=$H144)*(GL$6-$F144+1),$J144/2,$M144,TRUE)-_xlfn.NORM.DIST(AND(GL$6&gt;=$F144,GL$6&lt;=$H144)*(GK$6-$F144+1),$J144/2,$M144,TRUE))/(1-2*_xlfn.NORM.DIST(0,$J144/2,$M144,TRUE))*$D144+($K144="Steady Growth")*(AND(GL$6&gt;=$F144,GL$6&lt;=$H144)*((GL$6-$F144+1)/($J144*($J144+1)/2)*$D144))+($K144="custom")*CustCF!GF144</f>
        <v>0</v>
      </c>
      <c r="GM144" s="95">
        <f>($K144="Bell Curve")*(_xlfn.NORM.DIST(AND(GM$6&gt;=$F144,GM$6&lt;=$H144)*(GM$6-$F144+1),$J144/2,$M144,TRUE)-_xlfn.NORM.DIST(AND(GM$6&gt;=$F144,GM$6&lt;=$H144)*(GL$6-$F144+1),$J144/2,$M144,TRUE))/(1-2*_xlfn.NORM.DIST(0,$J144/2,$M144,TRUE))*$D144+($K144="Steady Growth")*(AND(GM$6&gt;=$F144,GM$6&lt;=$H144)*((GM$6-$F144+1)/($J144*($J144+1)/2)*$D144))+($K144="custom")*CustCF!GG144</f>
        <v>0</v>
      </c>
      <c r="GN144" s="268">
        <f>($K144="Bell Curve")*(_xlfn.NORM.DIST(AND(GN$6&gt;=$F144,GN$6&lt;=$H144)*(GN$6-$F144+1),$J144/2,$M144,TRUE)-_xlfn.NORM.DIST(AND(GN$6&gt;=$F144,GN$6&lt;=$H144)*(GM$6-$F144+1),$J144/2,$M144,TRUE))/(1-2*_xlfn.NORM.DIST(0,$J144/2,$M144,TRUE))*$D144+($K144="Steady Growth")*(AND(GN$6&gt;=$F144,GN$6&lt;=$H144)*((GN$6-$F144+1)/($J144*($J144+1)/2)*$D144))+($K144="custom")*CustCF!GH144</f>
        <v>0</v>
      </c>
      <c r="GO144" s="1"/>
      <c r="GP144" s="67"/>
    </row>
    <row r="145" spans="1:198" customFormat="1" outlineLevel="1" x14ac:dyDescent="0.75">
      <c r="A145" s="1"/>
      <c r="B145" s="1"/>
      <c r="C145" s="262">
        <f>Budget!AF30</f>
        <v>0</v>
      </c>
      <c r="D145" s="19">
        <f>Budget!AG30</f>
        <v>0</v>
      </c>
      <c r="E145" s="19" t="str">
        <f t="shared" si="61"/>
        <v/>
      </c>
      <c r="F145" s="263">
        <v>0</v>
      </c>
      <c r="G145" s="257">
        <f>IF(L145="custom",CustCF!F145,INDEX($P$8:$GN$8,MATCH(F145,$P$6:$GN$6,0)))</f>
        <v>46053</v>
      </c>
      <c r="H145" s="263">
        <v>0</v>
      </c>
      <c r="I145" s="257">
        <f>IF(L145="custom",CustCF!G145,INDEX($P$8:$GN$8,MATCH(H145,$P$6:$GN$6,0)))</f>
        <v>46053</v>
      </c>
      <c r="J145" s="260">
        <f t="shared" si="62"/>
        <v>1</v>
      </c>
      <c r="K145" s="265" t="s">
        <v>116</v>
      </c>
      <c r="L145" s="266" t="s">
        <v>141</v>
      </c>
      <c r="M145" s="267">
        <f t="shared" si="63"/>
        <v>9</v>
      </c>
      <c r="N145" s="18">
        <f t="shared" si="57"/>
        <v>0</v>
      </c>
      <c r="O145" s="1372">
        <f t="shared" si="69"/>
        <v>0</v>
      </c>
      <c r="P145" s="95">
        <f>($K145="Bell Curve")*(_xlfn.NORM.DIST(AND(P$6&gt;=$F145,P$6&lt;=$H145)*(P$6-$F145+1),$J145/2,$M145,TRUE)-_xlfn.NORM.DIST(AND(P$6&gt;=$F145,P$6&lt;=$H145)*(O$6-$F145+1),$J145/2,$M145,TRUE))/(1-2*_xlfn.NORM.DIST(0,$J145/2,$M145,TRUE))*$D145+($K145="Steady Growth")*(AND(P$6&gt;=$F145,P$6&lt;=$H145)*((P$6-$F145+1)/($J145*($J145+1)/2)*$D145))+($K145="custom")*CustCF!J145</f>
        <v>0</v>
      </c>
      <c r="Q145" s="95">
        <f>($K145="Bell Curve")*(_xlfn.NORM.DIST(AND(Q$6&gt;=$F145,Q$6&lt;=$H145)*(Q$6-$F145+1),$J145/2,$M145,TRUE)-_xlfn.NORM.DIST(AND(Q$6&gt;=$F145,Q$6&lt;=$H145)*(P$6-$F145+1),$J145/2,$M145,TRUE))/(1-2*_xlfn.NORM.DIST(0,$J145/2,$M145,TRUE))*$D145+($K145="Steady Growth")*(AND(Q$6&gt;=$F145,Q$6&lt;=$H145)*((Q$6-$F145+1)/($J145*($J145+1)/2)*$D145))+($K145="custom")*CustCF!K145</f>
        <v>0</v>
      </c>
      <c r="R145" s="95">
        <f>($K145="Bell Curve")*(_xlfn.NORM.DIST(AND(R$6&gt;=$F145,R$6&lt;=$H145)*(R$6-$F145+1),$J145/2,$M145,TRUE)-_xlfn.NORM.DIST(AND(R$6&gt;=$F145,R$6&lt;=$H145)*(Q$6-$F145+1),$J145/2,$M145,TRUE))/(1-2*_xlfn.NORM.DIST(0,$J145/2,$M145,TRUE))*$D145+($K145="Steady Growth")*(AND(R$6&gt;=$F145,R$6&lt;=$H145)*((R$6-$F145+1)/($J145*($J145+1)/2)*$D145))+($K145="custom")*CustCF!L145</f>
        <v>0</v>
      </c>
      <c r="S145" s="95">
        <f>($K145="Bell Curve")*(_xlfn.NORM.DIST(AND(S$6&gt;=$F145,S$6&lt;=$H145)*(S$6-$F145+1),$J145/2,$M145,TRUE)-_xlfn.NORM.DIST(AND(S$6&gt;=$F145,S$6&lt;=$H145)*(R$6-$F145+1),$J145/2,$M145,TRUE))/(1-2*_xlfn.NORM.DIST(0,$J145/2,$M145,TRUE))*$D145+($K145="Steady Growth")*(AND(S$6&gt;=$F145,S$6&lt;=$H145)*((S$6-$F145+1)/($J145*($J145+1)/2)*$D145))+($K145="custom")*CustCF!M145</f>
        <v>0</v>
      </c>
      <c r="T145" s="95">
        <f>($K145="Bell Curve")*(_xlfn.NORM.DIST(AND(T$6&gt;=$F145,T$6&lt;=$H145)*(T$6-$F145+1),$J145/2,$M145,TRUE)-_xlfn.NORM.DIST(AND(T$6&gt;=$F145,T$6&lt;=$H145)*(S$6-$F145+1),$J145/2,$M145,TRUE))/(1-2*_xlfn.NORM.DIST(0,$J145/2,$M145,TRUE))*$D145+($K145="Steady Growth")*(AND(T$6&gt;=$F145,T$6&lt;=$H145)*((T$6-$F145+1)/($J145*($J145+1)/2)*$D145))+($K145="custom")*CustCF!N145</f>
        <v>0</v>
      </c>
      <c r="U145" s="95">
        <f>($K145="Bell Curve")*(_xlfn.NORM.DIST(AND(U$6&gt;=$F145,U$6&lt;=$H145)*(U$6-$F145+1),$J145/2,$M145,TRUE)-_xlfn.NORM.DIST(AND(U$6&gt;=$F145,U$6&lt;=$H145)*(T$6-$F145+1),$J145/2,$M145,TRUE))/(1-2*_xlfn.NORM.DIST(0,$J145/2,$M145,TRUE))*$D145+($K145="Steady Growth")*(AND(U$6&gt;=$F145,U$6&lt;=$H145)*((U$6-$F145+1)/($J145*($J145+1)/2)*$D145))+($K145="custom")*CustCF!O145</f>
        <v>0</v>
      </c>
      <c r="V145" s="95">
        <f>($K145="Bell Curve")*(_xlfn.NORM.DIST(AND(V$6&gt;=$F145,V$6&lt;=$H145)*(V$6-$F145+1),$J145/2,$M145,TRUE)-_xlfn.NORM.DIST(AND(V$6&gt;=$F145,V$6&lt;=$H145)*(U$6-$F145+1),$J145/2,$M145,TRUE))/(1-2*_xlfn.NORM.DIST(0,$J145/2,$M145,TRUE))*$D145+($K145="Steady Growth")*(AND(V$6&gt;=$F145,V$6&lt;=$H145)*((V$6-$F145+1)/($J145*($J145+1)/2)*$D145))+($K145="custom")*CustCF!P145</f>
        <v>0</v>
      </c>
      <c r="W145" s="95">
        <f>($K145="Bell Curve")*(_xlfn.NORM.DIST(AND(W$6&gt;=$F145,W$6&lt;=$H145)*(W$6-$F145+1),$J145/2,$M145,TRUE)-_xlfn.NORM.DIST(AND(W$6&gt;=$F145,W$6&lt;=$H145)*(V$6-$F145+1),$J145/2,$M145,TRUE))/(1-2*_xlfn.NORM.DIST(0,$J145/2,$M145,TRUE))*$D145+($K145="Steady Growth")*(AND(W$6&gt;=$F145,W$6&lt;=$H145)*((W$6-$F145+1)/($J145*($J145+1)/2)*$D145))+($K145="custom")*CustCF!Q145</f>
        <v>0</v>
      </c>
      <c r="X145" s="95">
        <f>($K145="Bell Curve")*(_xlfn.NORM.DIST(AND(X$6&gt;=$F145,X$6&lt;=$H145)*(X$6-$F145+1),$J145/2,$M145,TRUE)-_xlfn.NORM.DIST(AND(X$6&gt;=$F145,X$6&lt;=$H145)*(W$6-$F145+1),$J145/2,$M145,TRUE))/(1-2*_xlfn.NORM.DIST(0,$J145/2,$M145,TRUE))*$D145+($K145="Steady Growth")*(AND(X$6&gt;=$F145,X$6&lt;=$H145)*((X$6-$F145+1)/($J145*($J145+1)/2)*$D145))+($K145="custom")*CustCF!R145</f>
        <v>0</v>
      </c>
      <c r="Y145" s="95">
        <f>($K145="Bell Curve")*(_xlfn.NORM.DIST(AND(Y$6&gt;=$F145,Y$6&lt;=$H145)*(Y$6-$F145+1),$J145/2,$M145,TRUE)-_xlfn.NORM.DIST(AND(Y$6&gt;=$F145,Y$6&lt;=$H145)*(X$6-$F145+1),$J145/2,$M145,TRUE))/(1-2*_xlfn.NORM.DIST(0,$J145/2,$M145,TRUE))*$D145+($K145="Steady Growth")*(AND(Y$6&gt;=$F145,Y$6&lt;=$H145)*((Y$6-$F145+1)/($J145*($J145+1)/2)*$D145))+($K145="custom")*CustCF!S145</f>
        <v>0</v>
      </c>
      <c r="Z145" s="95">
        <f>($K145="Bell Curve")*(_xlfn.NORM.DIST(AND(Z$6&gt;=$F145,Z$6&lt;=$H145)*(Z$6-$F145+1),$J145/2,$M145,TRUE)-_xlfn.NORM.DIST(AND(Z$6&gt;=$F145,Z$6&lt;=$H145)*(Y$6-$F145+1),$J145/2,$M145,TRUE))/(1-2*_xlfn.NORM.DIST(0,$J145/2,$M145,TRUE))*$D145+($K145="Steady Growth")*(AND(Z$6&gt;=$F145,Z$6&lt;=$H145)*((Z$6-$F145+1)/($J145*($J145+1)/2)*$D145))+($K145="custom")*CustCF!T145</f>
        <v>0</v>
      </c>
      <c r="AA145" s="95">
        <f>($K145="Bell Curve")*(_xlfn.NORM.DIST(AND(AA$6&gt;=$F145,AA$6&lt;=$H145)*(AA$6-$F145+1),$J145/2,$M145,TRUE)-_xlfn.NORM.DIST(AND(AA$6&gt;=$F145,AA$6&lt;=$H145)*(Z$6-$F145+1),$J145/2,$M145,TRUE))/(1-2*_xlfn.NORM.DIST(0,$J145/2,$M145,TRUE))*$D145+($K145="Steady Growth")*(AND(AA$6&gt;=$F145,AA$6&lt;=$H145)*((AA$6-$F145+1)/($J145*($J145+1)/2)*$D145))+($K145="custom")*CustCF!U145</f>
        <v>0</v>
      </c>
      <c r="AB145" s="95">
        <f>($K145="Bell Curve")*(_xlfn.NORM.DIST(AND(AB$6&gt;=$F145,AB$6&lt;=$H145)*(AB$6-$F145+1),$J145/2,$M145,TRUE)-_xlfn.NORM.DIST(AND(AB$6&gt;=$F145,AB$6&lt;=$H145)*(AA$6-$F145+1),$J145/2,$M145,TRUE))/(1-2*_xlfn.NORM.DIST(0,$J145/2,$M145,TRUE))*$D145+($K145="Steady Growth")*(AND(AB$6&gt;=$F145,AB$6&lt;=$H145)*((AB$6-$F145+1)/($J145*($J145+1)/2)*$D145))+($K145="custom")*CustCF!V145</f>
        <v>0</v>
      </c>
      <c r="AC145" s="95">
        <f>($K145="Bell Curve")*(_xlfn.NORM.DIST(AND(AC$6&gt;=$F145,AC$6&lt;=$H145)*(AC$6-$F145+1),$J145/2,$M145,TRUE)-_xlfn.NORM.DIST(AND(AC$6&gt;=$F145,AC$6&lt;=$H145)*(AB$6-$F145+1),$J145/2,$M145,TRUE))/(1-2*_xlfn.NORM.DIST(0,$J145/2,$M145,TRUE))*$D145+($K145="Steady Growth")*(AND(AC$6&gt;=$F145,AC$6&lt;=$H145)*((AC$6-$F145+1)/($J145*($J145+1)/2)*$D145))+($K145="custom")*CustCF!W145</f>
        <v>0</v>
      </c>
      <c r="AD145" s="95">
        <f>($K145="Bell Curve")*(_xlfn.NORM.DIST(AND(AD$6&gt;=$F145,AD$6&lt;=$H145)*(AD$6-$F145+1),$J145/2,$M145,TRUE)-_xlfn.NORM.DIST(AND(AD$6&gt;=$F145,AD$6&lt;=$H145)*(AC$6-$F145+1),$J145/2,$M145,TRUE))/(1-2*_xlfn.NORM.DIST(0,$J145/2,$M145,TRUE))*$D145+($K145="Steady Growth")*(AND(AD$6&gt;=$F145,AD$6&lt;=$H145)*((AD$6-$F145+1)/($J145*($J145+1)/2)*$D145))+($K145="custom")*CustCF!X145</f>
        <v>0</v>
      </c>
      <c r="AE145" s="95">
        <f>($K145="Bell Curve")*(_xlfn.NORM.DIST(AND(AE$6&gt;=$F145,AE$6&lt;=$H145)*(AE$6-$F145+1),$J145/2,$M145,TRUE)-_xlfn.NORM.DIST(AND(AE$6&gt;=$F145,AE$6&lt;=$H145)*(AD$6-$F145+1),$J145/2,$M145,TRUE))/(1-2*_xlfn.NORM.DIST(0,$J145/2,$M145,TRUE))*$D145+($K145="Steady Growth")*(AND(AE$6&gt;=$F145,AE$6&lt;=$H145)*((AE$6-$F145+1)/($J145*($J145+1)/2)*$D145))+($K145="custom")*CustCF!Y145</f>
        <v>0</v>
      </c>
      <c r="AF145" s="95">
        <f>($K145="Bell Curve")*(_xlfn.NORM.DIST(AND(AF$6&gt;=$F145,AF$6&lt;=$H145)*(AF$6-$F145+1),$J145/2,$M145,TRUE)-_xlfn.NORM.DIST(AND(AF$6&gt;=$F145,AF$6&lt;=$H145)*(AE$6-$F145+1),$J145/2,$M145,TRUE))/(1-2*_xlfn.NORM.DIST(0,$J145/2,$M145,TRUE))*$D145+($K145="Steady Growth")*(AND(AF$6&gt;=$F145,AF$6&lt;=$H145)*((AF$6-$F145+1)/($J145*($J145+1)/2)*$D145))+($K145="custom")*CustCF!Z145</f>
        <v>0</v>
      </c>
      <c r="AG145" s="95">
        <f>($K145="Bell Curve")*(_xlfn.NORM.DIST(AND(AG$6&gt;=$F145,AG$6&lt;=$H145)*(AG$6-$F145+1),$J145/2,$M145,TRUE)-_xlfn.NORM.DIST(AND(AG$6&gt;=$F145,AG$6&lt;=$H145)*(AF$6-$F145+1),$J145/2,$M145,TRUE))/(1-2*_xlfn.NORM.DIST(0,$J145/2,$M145,TRUE))*$D145+($K145="Steady Growth")*(AND(AG$6&gt;=$F145,AG$6&lt;=$H145)*((AG$6-$F145+1)/($J145*($J145+1)/2)*$D145))+($K145="custom")*CustCF!AA145</f>
        <v>0</v>
      </c>
      <c r="AH145" s="95">
        <f>($K145="Bell Curve")*(_xlfn.NORM.DIST(AND(AH$6&gt;=$F145,AH$6&lt;=$H145)*(AH$6-$F145+1),$J145/2,$M145,TRUE)-_xlfn.NORM.DIST(AND(AH$6&gt;=$F145,AH$6&lt;=$H145)*(AG$6-$F145+1),$J145/2,$M145,TRUE))/(1-2*_xlfn.NORM.DIST(0,$J145/2,$M145,TRUE))*$D145+($K145="Steady Growth")*(AND(AH$6&gt;=$F145,AH$6&lt;=$H145)*((AH$6-$F145+1)/($J145*($J145+1)/2)*$D145))+($K145="custom")*CustCF!AB145</f>
        <v>0</v>
      </c>
      <c r="AI145" s="95">
        <f>($K145="Bell Curve")*(_xlfn.NORM.DIST(AND(AI$6&gt;=$F145,AI$6&lt;=$H145)*(AI$6-$F145+1),$J145/2,$M145,TRUE)-_xlfn.NORM.DIST(AND(AI$6&gt;=$F145,AI$6&lt;=$H145)*(AH$6-$F145+1),$J145/2,$M145,TRUE))/(1-2*_xlfn.NORM.DIST(0,$J145/2,$M145,TRUE))*$D145+($K145="Steady Growth")*(AND(AI$6&gt;=$F145,AI$6&lt;=$H145)*((AI$6-$F145+1)/($J145*($J145+1)/2)*$D145))+($K145="custom")*CustCF!AC145</f>
        <v>0</v>
      </c>
      <c r="AJ145" s="95">
        <f>($K145="Bell Curve")*(_xlfn.NORM.DIST(AND(AJ$6&gt;=$F145,AJ$6&lt;=$H145)*(AJ$6-$F145+1),$J145/2,$M145,TRUE)-_xlfn.NORM.DIST(AND(AJ$6&gt;=$F145,AJ$6&lt;=$H145)*(AI$6-$F145+1),$J145/2,$M145,TRUE))/(1-2*_xlfn.NORM.DIST(0,$J145/2,$M145,TRUE))*$D145+($K145="Steady Growth")*(AND(AJ$6&gt;=$F145,AJ$6&lt;=$H145)*((AJ$6-$F145+1)/($J145*($J145+1)/2)*$D145))+($K145="custom")*CustCF!AD145</f>
        <v>0</v>
      </c>
      <c r="AK145" s="95">
        <f>($K145="Bell Curve")*(_xlfn.NORM.DIST(AND(AK$6&gt;=$F145,AK$6&lt;=$H145)*(AK$6-$F145+1),$J145/2,$M145,TRUE)-_xlfn.NORM.DIST(AND(AK$6&gt;=$F145,AK$6&lt;=$H145)*(AJ$6-$F145+1),$J145/2,$M145,TRUE))/(1-2*_xlfn.NORM.DIST(0,$J145/2,$M145,TRUE))*$D145+($K145="Steady Growth")*(AND(AK$6&gt;=$F145,AK$6&lt;=$H145)*((AK$6-$F145+1)/($J145*($J145+1)/2)*$D145))+($K145="custom")*CustCF!AE145</f>
        <v>0</v>
      </c>
      <c r="AL145" s="95">
        <f>($K145="Bell Curve")*(_xlfn.NORM.DIST(AND(AL$6&gt;=$F145,AL$6&lt;=$H145)*(AL$6-$F145+1),$J145/2,$M145,TRUE)-_xlfn.NORM.DIST(AND(AL$6&gt;=$F145,AL$6&lt;=$H145)*(AK$6-$F145+1),$J145/2,$M145,TRUE))/(1-2*_xlfn.NORM.DIST(0,$J145/2,$M145,TRUE))*$D145+($K145="Steady Growth")*(AND(AL$6&gt;=$F145,AL$6&lt;=$H145)*((AL$6-$F145+1)/($J145*($J145+1)/2)*$D145))+($K145="custom")*CustCF!AF145</f>
        <v>0</v>
      </c>
      <c r="AM145" s="95">
        <f>($K145="Bell Curve")*(_xlfn.NORM.DIST(AND(AM$6&gt;=$F145,AM$6&lt;=$H145)*(AM$6-$F145+1),$J145/2,$M145,TRUE)-_xlfn.NORM.DIST(AND(AM$6&gt;=$F145,AM$6&lt;=$H145)*(AL$6-$F145+1),$J145/2,$M145,TRUE))/(1-2*_xlfn.NORM.DIST(0,$J145/2,$M145,TRUE))*$D145+($K145="Steady Growth")*(AND(AM$6&gt;=$F145,AM$6&lt;=$H145)*((AM$6-$F145+1)/($J145*($J145+1)/2)*$D145))+($K145="custom")*CustCF!AG145</f>
        <v>0</v>
      </c>
      <c r="AN145" s="95">
        <f>($K145="Bell Curve")*(_xlfn.NORM.DIST(AND(AN$6&gt;=$F145,AN$6&lt;=$H145)*(AN$6-$F145+1),$J145/2,$M145,TRUE)-_xlfn.NORM.DIST(AND(AN$6&gt;=$F145,AN$6&lt;=$H145)*(AM$6-$F145+1),$J145/2,$M145,TRUE))/(1-2*_xlfn.NORM.DIST(0,$J145/2,$M145,TRUE))*$D145+($K145="Steady Growth")*(AND(AN$6&gt;=$F145,AN$6&lt;=$H145)*((AN$6-$F145+1)/($J145*($J145+1)/2)*$D145))+($K145="custom")*CustCF!AH145</f>
        <v>0</v>
      </c>
      <c r="AO145" s="95">
        <f>($K145="Bell Curve")*(_xlfn.NORM.DIST(AND(AO$6&gt;=$F145,AO$6&lt;=$H145)*(AO$6-$F145+1),$J145/2,$M145,TRUE)-_xlfn.NORM.DIST(AND(AO$6&gt;=$F145,AO$6&lt;=$H145)*(AN$6-$F145+1),$J145/2,$M145,TRUE))/(1-2*_xlfn.NORM.DIST(0,$J145/2,$M145,TRUE))*$D145+($K145="Steady Growth")*(AND(AO$6&gt;=$F145,AO$6&lt;=$H145)*((AO$6-$F145+1)/($J145*($J145+1)/2)*$D145))+($K145="custom")*CustCF!AI145</f>
        <v>0</v>
      </c>
      <c r="AP145" s="95">
        <f>($K145="Bell Curve")*(_xlfn.NORM.DIST(AND(AP$6&gt;=$F145,AP$6&lt;=$H145)*(AP$6-$F145+1),$J145/2,$M145,TRUE)-_xlfn.NORM.DIST(AND(AP$6&gt;=$F145,AP$6&lt;=$H145)*(AO$6-$F145+1),$J145/2,$M145,TRUE))/(1-2*_xlfn.NORM.DIST(0,$J145/2,$M145,TRUE))*$D145+($K145="Steady Growth")*(AND(AP$6&gt;=$F145,AP$6&lt;=$H145)*((AP$6-$F145+1)/($J145*($J145+1)/2)*$D145))+($K145="custom")*CustCF!AJ145</f>
        <v>0</v>
      </c>
      <c r="AQ145" s="95">
        <f>($K145="Bell Curve")*(_xlfn.NORM.DIST(AND(AQ$6&gt;=$F145,AQ$6&lt;=$H145)*(AQ$6-$F145+1),$J145/2,$M145,TRUE)-_xlfn.NORM.DIST(AND(AQ$6&gt;=$F145,AQ$6&lt;=$H145)*(AP$6-$F145+1),$J145/2,$M145,TRUE))/(1-2*_xlfn.NORM.DIST(0,$J145/2,$M145,TRUE))*$D145+($K145="Steady Growth")*(AND(AQ$6&gt;=$F145,AQ$6&lt;=$H145)*((AQ$6-$F145+1)/($J145*($J145+1)/2)*$D145))+($K145="custom")*CustCF!AK145</f>
        <v>0</v>
      </c>
      <c r="AR145" s="95">
        <f>($K145="Bell Curve")*(_xlfn.NORM.DIST(AND(AR$6&gt;=$F145,AR$6&lt;=$H145)*(AR$6-$F145+1),$J145/2,$M145,TRUE)-_xlfn.NORM.DIST(AND(AR$6&gt;=$F145,AR$6&lt;=$H145)*(AQ$6-$F145+1),$J145/2,$M145,TRUE))/(1-2*_xlfn.NORM.DIST(0,$J145/2,$M145,TRUE))*$D145+($K145="Steady Growth")*(AND(AR$6&gt;=$F145,AR$6&lt;=$H145)*((AR$6-$F145+1)/($J145*($J145+1)/2)*$D145))+($K145="custom")*CustCF!AL145</f>
        <v>0</v>
      </c>
      <c r="AS145" s="95">
        <f>($K145="Bell Curve")*(_xlfn.NORM.DIST(AND(AS$6&gt;=$F145,AS$6&lt;=$H145)*(AS$6-$F145+1),$J145/2,$M145,TRUE)-_xlfn.NORM.DIST(AND(AS$6&gt;=$F145,AS$6&lt;=$H145)*(AR$6-$F145+1),$J145/2,$M145,TRUE))/(1-2*_xlfn.NORM.DIST(0,$J145/2,$M145,TRUE))*$D145+($K145="Steady Growth")*(AND(AS$6&gt;=$F145,AS$6&lt;=$H145)*((AS$6-$F145+1)/($J145*($J145+1)/2)*$D145))+($K145="custom")*CustCF!AM145</f>
        <v>0</v>
      </c>
      <c r="AT145" s="95">
        <f>($K145="Bell Curve")*(_xlfn.NORM.DIST(AND(AT$6&gt;=$F145,AT$6&lt;=$H145)*(AT$6-$F145+1),$J145/2,$M145,TRUE)-_xlfn.NORM.DIST(AND(AT$6&gt;=$F145,AT$6&lt;=$H145)*(AS$6-$F145+1),$J145/2,$M145,TRUE))/(1-2*_xlfn.NORM.DIST(0,$J145/2,$M145,TRUE))*$D145+($K145="Steady Growth")*(AND(AT$6&gt;=$F145,AT$6&lt;=$H145)*((AT$6-$F145+1)/($J145*($J145+1)/2)*$D145))+($K145="custom")*CustCF!AN145</f>
        <v>0</v>
      </c>
      <c r="AU145" s="95">
        <f>($K145="Bell Curve")*(_xlfn.NORM.DIST(AND(AU$6&gt;=$F145,AU$6&lt;=$H145)*(AU$6-$F145+1),$J145/2,$M145,TRUE)-_xlfn.NORM.DIST(AND(AU$6&gt;=$F145,AU$6&lt;=$H145)*(AT$6-$F145+1),$J145/2,$M145,TRUE))/(1-2*_xlfn.NORM.DIST(0,$J145/2,$M145,TRUE))*$D145+($K145="Steady Growth")*(AND(AU$6&gt;=$F145,AU$6&lt;=$H145)*((AU$6-$F145+1)/($J145*($J145+1)/2)*$D145))+($K145="custom")*CustCF!AO145</f>
        <v>0</v>
      </c>
      <c r="AV145" s="95">
        <f>($K145="Bell Curve")*(_xlfn.NORM.DIST(AND(AV$6&gt;=$F145,AV$6&lt;=$H145)*(AV$6-$F145+1),$J145/2,$M145,TRUE)-_xlfn.NORM.DIST(AND(AV$6&gt;=$F145,AV$6&lt;=$H145)*(AU$6-$F145+1),$J145/2,$M145,TRUE))/(1-2*_xlfn.NORM.DIST(0,$J145/2,$M145,TRUE))*$D145+($K145="Steady Growth")*(AND(AV$6&gt;=$F145,AV$6&lt;=$H145)*((AV$6-$F145+1)/($J145*($J145+1)/2)*$D145))+($K145="custom")*CustCF!AP145</f>
        <v>0</v>
      </c>
      <c r="AW145" s="95">
        <f>($K145="Bell Curve")*(_xlfn.NORM.DIST(AND(AW$6&gt;=$F145,AW$6&lt;=$H145)*(AW$6-$F145+1),$J145/2,$M145,TRUE)-_xlfn.NORM.DIST(AND(AW$6&gt;=$F145,AW$6&lt;=$H145)*(AV$6-$F145+1),$J145/2,$M145,TRUE))/(1-2*_xlfn.NORM.DIST(0,$J145/2,$M145,TRUE))*$D145+($K145="Steady Growth")*(AND(AW$6&gt;=$F145,AW$6&lt;=$H145)*((AW$6-$F145+1)/($J145*($J145+1)/2)*$D145))+($K145="custom")*CustCF!AQ145</f>
        <v>0</v>
      </c>
      <c r="AX145" s="95">
        <f>($K145="Bell Curve")*(_xlfn.NORM.DIST(AND(AX$6&gt;=$F145,AX$6&lt;=$H145)*(AX$6-$F145+1),$J145/2,$M145,TRUE)-_xlfn.NORM.DIST(AND(AX$6&gt;=$F145,AX$6&lt;=$H145)*(AW$6-$F145+1),$J145/2,$M145,TRUE))/(1-2*_xlfn.NORM.DIST(0,$J145/2,$M145,TRUE))*$D145+($K145="Steady Growth")*(AND(AX$6&gt;=$F145,AX$6&lt;=$H145)*((AX$6-$F145+1)/($J145*($J145+1)/2)*$D145))+($K145="custom")*CustCF!AR145</f>
        <v>0</v>
      </c>
      <c r="AY145" s="95">
        <f>($K145="Bell Curve")*(_xlfn.NORM.DIST(AND(AY$6&gt;=$F145,AY$6&lt;=$H145)*(AY$6-$F145+1),$J145/2,$M145,TRUE)-_xlfn.NORM.DIST(AND(AY$6&gt;=$F145,AY$6&lt;=$H145)*(AX$6-$F145+1),$J145/2,$M145,TRUE))/(1-2*_xlfn.NORM.DIST(0,$J145/2,$M145,TRUE))*$D145+($K145="Steady Growth")*(AND(AY$6&gt;=$F145,AY$6&lt;=$H145)*((AY$6-$F145+1)/($J145*($J145+1)/2)*$D145))+($K145="custom")*CustCF!AS145</f>
        <v>0</v>
      </c>
      <c r="AZ145" s="95">
        <f>($K145="Bell Curve")*(_xlfn.NORM.DIST(AND(AZ$6&gt;=$F145,AZ$6&lt;=$H145)*(AZ$6-$F145+1),$J145/2,$M145,TRUE)-_xlfn.NORM.DIST(AND(AZ$6&gt;=$F145,AZ$6&lt;=$H145)*(AY$6-$F145+1),$J145/2,$M145,TRUE))/(1-2*_xlfn.NORM.DIST(0,$J145/2,$M145,TRUE))*$D145+($K145="Steady Growth")*(AND(AZ$6&gt;=$F145,AZ$6&lt;=$H145)*((AZ$6-$F145+1)/($J145*($J145+1)/2)*$D145))+($K145="custom")*CustCF!AT145</f>
        <v>0</v>
      </c>
      <c r="BA145" s="95">
        <f>($K145="Bell Curve")*(_xlfn.NORM.DIST(AND(BA$6&gt;=$F145,BA$6&lt;=$H145)*(BA$6-$F145+1),$J145/2,$M145,TRUE)-_xlfn.NORM.DIST(AND(BA$6&gt;=$F145,BA$6&lt;=$H145)*(AZ$6-$F145+1),$J145/2,$M145,TRUE))/(1-2*_xlfn.NORM.DIST(0,$J145/2,$M145,TRUE))*$D145+($K145="Steady Growth")*(AND(BA$6&gt;=$F145,BA$6&lt;=$H145)*((BA$6-$F145+1)/($J145*($J145+1)/2)*$D145))+($K145="custom")*CustCF!AU145</f>
        <v>0</v>
      </c>
      <c r="BB145" s="95">
        <f>($K145="Bell Curve")*(_xlfn.NORM.DIST(AND(BB$6&gt;=$F145,BB$6&lt;=$H145)*(BB$6-$F145+1),$J145/2,$M145,TRUE)-_xlfn.NORM.DIST(AND(BB$6&gt;=$F145,BB$6&lt;=$H145)*(BA$6-$F145+1),$J145/2,$M145,TRUE))/(1-2*_xlfn.NORM.DIST(0,$J145/2,$M145,TRUE))*$D145+($K145="Steady Growth")*(AND(BB$6&gt;=$F145,BB$6&lt;=$H145)*((BB$6-$F145+1)/($J145*($J145+1)/2)*$D145))+($K145="custom")*CustCF!AV145</f>
        <v>0</v>
      </c>
      <c r="BC145" s="95">
        <f>($K145="Bell Curve")*(_xlfn.NORM.DIST(AND(BC$6&gt;=$F145,BC$6&lt;=$H145)*(BC$6-$F145+1),$J145/2,$M145,TRUE)-_xlfn.NORM.DIST(AND(BC$6&gt;=$F145,BC$6&lt;=$H145)*(BB$6-$F145+1),$J145/2,$M145,TRUE))/(1-2*_xlfn.NORM.DIST(0,$J145/2,$M145,TRUE))*$D145+($K145="Steady Growth")*(AND(BC$6&gt;=$F145,BC$6&lt;=$H145)*((BC$6-$F145+1)/($J145*($J145+1)/2)*$D145))+($K145="custom")*CustCF!AW145</f>
        <v>0</v>
      </c>
      <c r="BD145" s="95">
        <f>($K145="Bell Curve")*(_xlfn.NORM.DIST(AND(BD$6&gt;=$F145,BD$6&lt;=$H145)*(BD$6-$F145+1),$J145/2,$M145,TRUE)-_xlfn.NORM.DIST(AND(BD$6&gt;=$F145,BD$6&lt;=$H145)*(BC$6-$F145+1),$J145/2,$M145,TRUE))/(1-2*_xlfn.NORM.DIST(0,$J145/2,$M145,TRUE))*$D145+($K145="Steady Growth")*(AND(BD$6&gt;=$F145,BD$6&lt;=$H145)*((BD$6-$F145+1)/($J145*($J145+1)/2)*$D145))+($K145="custom")*CustCF!AX145</f>
        <v>0</v>
      </c>
      <c r="BE145" s="95">
        <f>($K145="Bell Curve")*(_xlfn.NORM.DIST(AND(BE$6&gt;=$F145,BE$6&lt;=$H145)*(BE$6-$F145+1),$J145/2,$M145,TRUE)-_xlfn.NORM.DIST(AND(BE$6&gt;=$F145,BE$6&lt;=$H145)*(BD$6-$F145+1),$J145/2,$M145,TRUE))/(1-2*_xlfn.NORM.DIST(0,$J145/2,$M145,TRUE))*$D145+($K145="Steady Growth")*(AND(BE$6&gt;=$F145,BE$6&lt;=$H145)*((BE$6-$F145+1)/($J145*($J145+1)/2)*$D145))+($K145="custom")*CustCF!AY145</f>
        <v>0</v>
      </c>
      <c r="BF145" s="95">
        <f>($K145="Bell Curve")*(_xlfn.NORM.DIST(AND(BF$6&gt;=$F145,BF$6&lt;=$H145)*(BF$6-$F145+1),$J145/2,$M145,TRUE)-_xlfn.NORM.DIST(AND(BF$6&gt;=$F145,BF$6&lt;=$H145)*(BE$6-$F145+1),$J145/2,$M145,TRUE))/(1-2*_xlfn.NORM.DIST(0,$J145/2,$M145,TRUE))*$D145+($K145="Steady Growth")*(AND(BF$6&gt;=$F145,BF$6&lt;=$H145)*((BF$6-$F145+1)/($J145*($J145+1)/2)*$D145))+($K145="custom")*CustCF!AZ145</f>
        <v>0</v>
      </c>
      <c r="BG145" s="95">
        <f>($K145="Bell Curve")*(_xlfn.NORM.DIST(AND(BG$6&gt;=$F145,BG$6&lt;=$H145)*(BG$6-$F145+1),$J145/2,$M145,TRUE)-_xlfn.NORM.DIST(AND(BG$6&gt;=$F145,BG$6&lt;=$H145)*(BF$6-$F145+1),$J145/2,$M145,TRUE))/(1-2*_xlfn.NORM.DIST(0,$J145/2,$M145,TRUE))*$D145+($K145="Steady Growth")*(AND(BG$6&gt;=$F145,BG$6&lt;=$H145)*((BG$6-$F145+1)/($J145*($J145+1)/2)*$D145))+($K145="custom")*CustCF!BA145</f>
        <v>0</v>
      </c>
      <c r="BH145" s="95">
        <f>($K145="Bell Curve")*(_xlfn.NORM.DIST(AND(BH$6&gt;=$F145,BH$6&lt;=$H145)*(BH$6-$F145+1),$J145/2,$M145,TRUE)-_xlfn.NORM.DIST(AND(BH$6&gt;=$F145,BH$6&lt;=$H145)*(BG$6-$F145+1),$J145/2,$M145,TRUE))/(1-2*_xlfn.NORM.DIST(0,$J145/2,$M145,TRUE))*$D145+($K145="Steady Growth")*(AND(BH$6&gt;=$F145,BH$6&lt;=$H145)*((BH$6-$F145+1)/($J145*($J145+1)/2)*$D145))+($K145="custom")*CustCF!BB145</f>
        <v>0</v>
      </c>
      <c r="BI145" s="95">
        <f>($K145="Bell Curve")*(_xlfn.NORM.DIST(AND(BI$6&gt;=$F145,BI$6&lt;=$H145)*(BI$6-$F145+1),$J145/2,$M145,TRUE)-_xlfn.NORM.DIST(AND(BI$6&gt;=$F145,BI$6&lt;=$H145)*(BH$6-$F145+1),$J145/2,$M145,TRUE))/(1-2*_xlfn.NORM.DIST(0,$J145/2,$M145,TRUE))*$D145+($K145="Steady Growth")*(AND(BI$6&gt;=$F145,BI$6&lt;=$H145)*((BI$6-$F145+1)/($J145*($J145+1)/2)*$D145))+($K145="custom")*CustCF!BC145</f>
        <v>0</v>
      </c>
      <c r="BJ145" s="95">
        <f>($K145="Bell Curve")*(_xlfn.NORM.DIST(AND(BJ$6&gt;=$F145,BJ$6&lt;=$H145)*(BJ$6-$F145+1),$J145/2,$M145,TRUE)-_xlfn.NORM.DIST(AND(BJ$6&gt;=$F145,BJ$6&lt;=$H145)*(BI$6-$F145+1),$J145/2,$M145,TRUE))/(1-2*_xlfn.NORM.DIST(0,$J145/2,$M145,TRUE))*$D145+($K145="Steady Growth")*(AND(BJ$6&gt;=$F145,BJ$6&lt;=$H145)*((BJ$6-$F145+1)/($J145*($J145+1)/2)*$D145))+($K145="custom")*CustCF!BD145</f>
        <v>0</v>
      </c>
      <c r="BK145" s="95">
        <f>($K145="Bell Curve")*(_xlfn.NORM.DIST(AND(BK$6&gt;=$F145,BK$6&lt;=$H145)*(BK$6-$F145+1),$J145/2,$M145,TRUE)-_xlfn.NORM.DIST(AND(BK$6&gt;=$F145,BK$6&lt;=$H145)*(BJ$6-$F145+1),$J145/2,$M145,TRUE))/(1-2*_xlfn.NORM.DIST(0,$J145/2,$M145,TRUE))*$D145+($K145="Steady Growth")*(AND(BK$6&gt;=$F145,BK$6&lt;=$H145)*((BK$6-$F145+1)/($J145*($J145+1)/2)*$D145))+($K145="custom")*CustCF!BE145</f>
        <v>0</v>
      </c>
      <c r="BL145" s="95">
        <f>($K145="Bell Curve")*(_xlfn.NORM.DIST(AND(BL$6&gt;=$F145,BL$6&lt;=$H145)*(BL$6-$F145+1),$J145/2,$M145,TRUE)-_xlfn.NORM.DIST(AND(BL$6&gt;=$F145,BL$6&lt;=$H145)*(BK$6-$F145+1),$J145/2,$M145,TRUE))/(1-2*_xlfn.NORM.DIST(0,$J145/2,$M145,TRUE))*$D145+($K145="Steady Growth")*(AND(BL$6&gt;=$F145,BL$6&lt;=$H145)*((BL$6-$F145+1)/($J145*($J145+1)/2)*$D145))+($K145="custom")*CustCF!BF145</f>
        <v>0</v>
      </c>
      <c r="BM145" s="95">
        <f>($K145="Bell Curve")*(_xlfn.NORM.DIST(AND(BM$6&gt;=$F145,BM$6&lt;=$H145)*(BM$6-$F145+1),$J145/2,$M145,TRUE)-_xlfn.NORM.DIST(AND(BM$6&gt;=$F145,BM$6&lt;=$H145)*(BL$6-$F145+1),$J145/2,$M145,TRUE))/(1-2*_xlfn.NORM.DIST(0,$J145/2,$M145,TRUE))*$D145+($K145="Steady Growth")*(AND(BM$6&gt;=$F145,BM$6&lt;=$H145)*((BM$6-$F145+1)/($J145*($J145+1)/2)*$D145))+($K145="custom")*CustCF!BG145</f>
        <v>0</v>
      </c>
      <c r="BN145" s="95">
        <f>($K145="Bell Curve")*(_xlfn.NORM.DIST(AND(BN$6&gt;=$F145,BN$6&lt;=$H145)*(BN$6-$F145+1),$J145/2,$M145,TRUE)-_xlfn.NORM.DIST(AND(BN$6&gt;=$F145,BN$6&lt;=$H145)*(BM$6-$F145+1),$J145/2,$M145,TRUE))/(1-2*_xlfn.NORM.DIST(0,$J145/2,$M145,TRUE))*$D145+($K145="Steady Growth")*(AND(BN$6&gt;=$F145,BN$6&lt;=$H145)*((BN$6-$F145+1)/($J145*($J145+1)/2)*$D145))+($K145="custom")*CustCF!BH145</f>
        <v>0</v>
      </c>
      <c r="BO145" s="95">
        <f>($K145="Bell Curve")*(_xlfn.NORM.DIST(AND(BO$6&gt;=$F145,BO$6&lt;=$H145)*(BO$6-$F145+1),$J145/2,$M145,TRUE)-_xlfn.NORM.DIST(AND(BO$6&gt;=$F145,BO$6&lt;=$H145)*(BN$6-$F145+1),$J145/2,$M145,TRUE))/(1-2*_xlfn.NORM.DIST(0,$J145/2,$M145,TRUE))*$D145+($K145="Steady Growth")*(AND(BO$6&gt;=$F145,BO$6&lt;=$H145)*((BO$6-$F145+1)/($J145*($J145+1)/2)*$D145))+($K145="custom")*CustCF!BI145</f>
        <v>0</v>
      </c>
      <c r="BP145" s="95">
        <f>($K145="Bell Curve")*(_xlfn.NORM.DIST(AND(BP$6&gt;=$F145,BP$6&lt;=$H145)*(BP$6-$F145+1),$J145/2,$M145,TRUE)-_xlfn.NORM.DIST(AND(BP$6&gt;=$F145,BP$6&lt;=$H145)*(BO$6-$F145+1),$J145/2,$M145,TRUE))/(1-2*_xlfn.NORM.DIST(0,$J145/2,$M145,TRUE))*$D145+($K145="Steady Growth")*(AND(BP$6&gt;=$F145,BP$6&lt;=$H145)*((BP$6-$F145+1)/($J145*($J145+1)/2)*$D145))+($K145="custom")*CustCF!BJ145</f>
        <v>0</v>
      </c>
      <c r="BQ145" s="95">
        <f>($K145="Bell Curve")*(_xlfn.NORM.DIST(AND(BQ$6&gt;=$F145,BQ$6&lt;=$H145)*(BQ$6-$F145+1),$J145/2,$M145,TRUE)-_xlfn.NORM.DIST(AND(BQ$6&gt;=$F145,BQ$6&lt;=$H145)*(BP$6-$F145+1),$J145/2,$M145,TRUE))/(1-2*_xlfn.NORM.DIST(0,$J145/2,$M145,TRUE))*$D145+($K145="Steady Growth")*(AND(BQ$6&gt;=$F145,BQ$6&lt;=$H145)*((BQ$6-$F145+1)/($J145*($J145+1)/2)*$D145))+($K145="custom")*CustCF!BK145</f>
        <v>0</v>
      </c>
      <c r="BR145" s="95">
        <f>($K145="Bell Curve")*(_xlfn.NORM.DIST(AND(BR$6&gt;=$F145,BR$6&lt;=$H145)*(BR$6-$F145+1),$J145/2,$M145,TRUE)-_xlfn.NORM.DIST(AND(BR$6&gt;=$F145,BR$6&lt;=$H145)*(BQ$6-$F145+1),$J145/2,$M145,TRUE))/(1-2*_xlfn.NORM.DIST(0,$J145/2,$M145,TRUE))*$D145+($K145="Steady Growth")*(AND(BR$6&gt;=$F145,BR$6&lt;=$H145)*((BR$6-$F145+1)/($J145*($J145+1)/2)*$D145))+($K145="custom")*CustCF!BL145</f>
        <v>0</v>
      </c>
      <c r="BS145" s="95">
        <f>($K145="Bell Curve")*(_xlfn.NORM.DIST(AND(BS$6&gt;=$F145,BS$6&lt;=$H145)*(BS$6-$F145+1),$J145/2,$M145,TRUE)-_xlfn.NORM.DIST(AND(BS$6&gt;=$F145,BS$6&lt;=$H145)*(BR$6-$F145+1),$J145/2,$M145,TRUE))/(1-2*_xlfn.NORM.DIST(0,$J145/2,$M145,TRUE))*$D145+($K145="Steady Growth")*(AND(BS$6&gt;=$F145,BS$6&lt;=$H145)*((BS$6-$F145+1)/($J145*($J145+1)/2)*$D145))+($K145="custom")*CustCF!BM145</f>
        <v>0</v>
      </c>
      <c r="BT145" s="95">
        <f>($K145="Bell Curve")*(_xlfn.NORM.DIST(AND(BT$6&gt;=$F145,BT$6&lt;=$H145)*(BT$6-$F145+1),$J145/2,$M145,TRUE)-_xlfn.NORM.DIST(AND(BT$6&gt;=$F145,BT$6&lt;=$H145)*(BS$6-$F145+1),$J145/2,$M145,TRUE))/(1-2*_xlfn.NORM.DIST(0,$J145/2,$M145,TRUE))*$D145+($K145="Steady Growth")*(AND(BT$6&gt;=$F145,BT$6&lt;=$H145)*((BT$6-$F145+1)/($J145*($J145+1)/2)*$D145))+($K145="custom")*CustCF!BN145</f>
        <v>0</v>
      </c>
      <c r="BU145" s="95">
        <f>($K145="Bell Curve")*(_xlfn.NORM.DIST(AND(BU$6&gt;=$F145,BU$6&lt;=$H145)*(BU$6-$F145+1),$J145/2,$M145,TRUE)-_xlfn.NORM.DIST(AND(BU$6&gt;=$F145,BU$6&lt;=$H145)*(BT$6-$F145+1),$J145/2,$M145,TRUE))/(1-2*_xlfn.NORM.DIST(0,$J145/2,$M145,TRUE))*$D145+($K145="Steady Growth")*(AND(BU$6&gt;=$F145,BU$6&lt;=$H145)*((BU$6-$F145+1)/($J145*($J145+1)/2)*$D145))+($K145="custom")*CustCF!BO145</f>
        <v>0</v>
      </c>
      <c r="BV145" s="95">
        <f>($K145="Bell Curve")*(_xlfn.NORM.DIST(AND(BV$6&gt;=$F145,BV$6&lt;=$H145)*(BV$6-$F145+1),$J145/2,$M145,TRUE)-_xlfn.NORM.DIST(AND(BV$6&gt;=$F145,BV$6&lt;=$H145)*(BU$6-$F145+1),$J145/2,$M145,TRUE))/(1-2*_xlfn.NORM.DIST(0,$J145/2,$M145,TRUE))*$D145+($K145="Steady Growth")*(AND(BV$6&gt;=$F145,BV$6&lt;=$H145)*((BV$6-$F145+1)/($J145*($J145+1)/2)*$D145))+($K145="custom")*CustCF!BP145</f>
        <v>0</v>
      </c>
      <c r="BW145" s="95">
        <f>($K145="Bell Curve")*(_xlfn.NORM.DIST(AND(BW$6&gt;=$F145,BW$6&lt;=$H145)*(BW$6-$F145+1),$J145/2,$M145,TRUE)-_xlfn.NORM.DIST(AND(BW$6&gt;=$F145,BW$6&lt;=$H145)*(BV$6-$F145+1),$J145/2,$M145,TRUE))/(1-2*_xlfn.NORM.DIST(0,$J145/2,$M145,TRUE))*$D145+($K145="Steady Growth")*(AND(BW$6&gt;=$F145,BW$6&lt;=$H145)*((BW$6-$F145+1)/($J145*($J145+1)/2)*$D145))+($K145="custom")*CustCF!BQ145</f>
        <v>0</v>
      </c>
      <c r="BX145" s="95">
        <f>($K145="Bell Curve")*(_xlfn.NORM.DIST(AND(BX$6&gt;=$F145,BX$6&lt;=$H145)*(BX$6-$F145+1),$J145/2,$M145,TRUE)-_xlfn.NORM.DIST(AND(BX$6&gt;=$F145,BX$6&lt;=$H145)*(BW$6-$F145+1),$J145/2,$M145,TRUE))/(1-2*_xlfn.NORM.DIST(0,$J145/2,$M145,TRUE))*$D145+($K145="Steady Growth")*(AND(BX$6&gt;=$F145,BX$6&lt;=$H145)*((BX$6-$F145+1)/($J145*($J145+1)/2)*$D145))+($K145="custom")*CustCF!BR145</f>
        <v>0</v>
      </c>
      <c r="BY145" s="95">
        <f>($K145="Bell Curve")*(_xlfn.NORM.DIST(AND(BY$6&gt;=$F145,BY$6&lt;=$H145)*(BY$6-$F145+1),$J145/2,$M145,TRUE)-_xlfn.NORM.DIST(AND(BY$6&gt;=$F145,BY$6&lt;=$H145)*(BX$6-$F145+1),$J145/2,$M145,TRUE))/(1-2*_xlfn.NORM.DIST(0,$J145/2,$M145,TRUE))*$D145+($K145="Steady Growth")*(AND(BY$6&gt;=$F145,BY$6&lt;=$H145)*((BY$6-$F145+1)/($J145*($J145+1)/2)*$D145))+($K145="custom")*CustCF!BS145</f>
        <v>0</v>
      </c>
      <c r="BZ145" s="95">
        <f>($K145="Bell Curve")*(_xlfn.NORM.DIST(AND(BZ$6&gt;=$F145,BZ$6&lt;=$H145)*(BZ$6-$F145+1),$J145/2,$M145,TRUE)-_xlfn.NORM.DIST(AND(BZ$6&gt;=$F145,BZ$6&lt;=$H145)*(BY$6-$F145+1),$J145/2,$M145,TRUE))/(1-2*_xlfn.NORM.DIST(0,$J145/2,$M145,TRUE))*$D145+($K145="Steady Growth")*(AND(BZ$6&gt;=$F145,BZ$6&lt;=$H145)*((BZ$6-$F145+1)/($J145*($J145+1)/2)*$D145))+($K145="custom")*CustCF!BT145</f>
        <v>0</v>
      </c>
      <c r="CA145" s="95">
        <f>($K145="Bell Curve")*(_xlfn.NORM.DIST(AND(CA$6&gt;=$F145,CA$6&lt;=$H145)*(CA$6-$F145+1),$J145/2,$M145,TRUE)-_xlfn.NORM.DIST(AND(CA$6&gt;=$F145,CA$6&lt;=$H145)*(BZ$6-$F145+1),$J145/2,$M145,TRUE))/(1-2*_xlfn.NORM.DIST(0,$J145/2,$M145,TRUE))*$D145+($K145="Steady Growth")*(AND(CA$6&gt;=$F145,CA$6&lt;=$H145)*((CA$6-$F145+1)/($J145*($J145+1)/2)*$D145))+($K145="custom")*CustCF!BU145</f>
        <v>0</v>
      </c>
      <c r="CB145" s="95">
        <f>($K145="Bell Curve")*(_xlfn.NORM.DIST(AND(CB$6&gt;=$F145,CB$6&lt;=$H145)*(CB$6-$F145+1),$J145/2,$M145,TRUE)-_xlfn.NORM.DIST(AND(CB$6&gt;=$F145,CB$6&lt;=$H145)*(CA$6-$F145+1),$J145/2,$M145,TRUE))/(1-2*_xlfn.NORM.DIST(0,$J145/2,$M145,TRUE))*$D145+($K145="Steady Growth")*(AND(CB$6&gt;=$F145,CB$6&lt;=$H145)*((CB$6-$F145+1)/($J145*($J145+1)/2)*$D145))+($K145="custom")*CustCF!BV145</f>
        <v>0</v>
      </c>
      <c r="CC145" s="95">
        <f>($K145="Bell Curve")*(_xlfn.NORM.DIST(AND(CC$6&gt;=$F145,CC$6&lt;=$H145)*(CC$6-$F145+1),$J145/2,$M145,TRUE)-_xlfn.NORM.DIST(AND(CC$6&gt;=$F145,CC$6&lt;=$H145)*(CB$6-$F145+1),$J145/2,$M145,TRUE))/(1-2*_xlfn.NORM.DIST(0,$J145/2,$M145,TRUE))*$D145+($K145="Steady Growth")*(AND(CC$6&gt;=$F145,CC$6&lt;=$H145)*((CC$6-$F145+1)/($J145*($J145+1)/2)*$D145))+($K145="custom")*CustCF!BW145</f>
        <v>0</v>
      </c>
      <c r="CD145" s="95">
        <f>($K145="Bell Curve")*(_xlfn.NORM.DIST(AND(CD$6&gt;=$F145,CD$6&lt;=$H145)*(CD$6-$F145+1),$J145/2,$M145,TRUE)-_xlfn.NORM.DIST(AND(CD$6&gt;=$F145,CD$6&lt;=$H145)*(CC$6-$F145+1),$J145/2,$M145,TRUE))/(1-2*_xlfn.NORM.DIST(0,$J145/2,$M145,TRUE))*$D145+($K145="Steady Growth")*(AND(CD$6&gt;=$F145,CD$6&lt;=$H145)*((CD$6-$F145+1)/($J145*($J145+1)/2)*$D145))+($K145="custom")*CustCF!BX145</f>
        <v>0</v>
      </c>
      <c r="CE145" s="95">
        <f>($K145="Bell Curve")*(_xlfn.NORM.DIST(AND(CE$6&gt;=$F145,CE$6&lt;=$H145)*(CE$6-$F145+1),$J145/2,$M145,TRUE)-_xlfn.NORM.DIST(AND(CE$6&gt;=$F145,CE$6&lt;=$H145)*(CD$6-$F145+1),$J145/2,$M145,TRUE))/(1-2*_xlfn.NORM.DIST(0,$J145/2,$M145,TRUE))*$D145+($K145="Steady Growth")*(AND(CE$6&gt;=$F145,CE$6&lt;=$H145)*((CE$6-$F145+1)/($J145*($J145+1)/2)*$D145))+($K145="custom")*CustCF!BY145</f>
        <v>0</v>
      </c>
      <c r="CF145" s="95">
        <f>($K145="Bell Curve")*(_xlfn.NORM.DIST(AND(CF$6&gt;=$F145,CF$6&lt;=$H145)*(CF$6-$F145+1),$J145/2,$M145,TRUE)-_xlfn.NORM.DIST(AND(CF$6&gt;=$F145,CF$6&lt;=$H145)*(CE$6-$F145+1),$J145/2,$M145,TRUE))/(1-2*_xlfn.NORM.DIST(0,$J145/2,$M145,TRUE))*$D145+($K145="Steady Growth")*(AND(CF$6&gt;=$F145,CF$6&lt;=$H145)*((CF$6-$F145+1)/($J145*($J145+1)/2)*$D145))+($K145="custom")*CustCF!BZ145</f>
        <v>0</v>
      </c>
      <c r="CG145" s="95">
        <f>($K145="Bell Curve")*(_xlfn.NORM.DIST(AND(CG$6&gt;=$F145,CG$6&lt;=$H145)*(CG$6-$F145+1),$J145/2,$M145,TRUE)-_xlfn.NORM.DIST(AND(CG$6&gt;=$F145,CG$6&lt;=$H145)*(CF$6-$F145+1),$J145/2,$M145,TRUE))/(1-2*_xlfn.NORM.DIST(0,$J145/2,$M145,TRUE))*$D145+($K145="Steady Growth")*(AND(CG$6&gt;=$F145,CG$6&lt;=$H145)*((CG$6-$F145+1)/($J145*($J145+1)/2)*$D145))+($K145="custom")*CustCF!CA145</f>
        <v>0</v>
      </c>
      <c r="CH145" s="95">
        <f>($K145="Bell Curve")*(_xlfn.NORM.DIST(AND(CH$6&gt;=$F145,CH$6&lt;=$H145)*(CH$6-$F145+1),$J145/2,$M145,TRUE)-_xlfn.NORM.DIST(AND(CH$6&gt;=$F145,CH$6&lt;=$H145)*(CG$6-$F145+1),$J145/2,$M145,TRUE))/(1-2*_xlfn.NORM.DIST(0,$J145/2,$M145,TRUE))*$D145+($K145="Steady Growth")*(AND(CH$6&gt;=$F145,CH$6&lt;=$H145)*((CH$6-$F145+1)/($J145*($J145+1)/2)*$D145))+($K145="custom")*CustCF!CB145</f>
        <v>0</v>
      </c>
      <c r="CI145" s="95">
        <f>($K145="Bell Curve")*(_xlfn.NORM.DIST(AND(CI$6&gt;=$F145,CI$6&lt;=$H145)*(CI$6-$F145+1),$J145/2,$M145,TRUE)-_xlfn.NORM.DIST(AND(CI$6&gt;=$F145,CI$6&lt;=$H145)*(CH$6-$F145+1),$J145/2,$M145,TRUE))/(1-2*_xlfn.NORM.DIST(0,$J145/2,$M145,TRUE))*$D145+($K145="Steady Growth")*(AND(CI$6&gt;=$F145,CI$6&lt;=$H145)*((CI$6-$F145+1)/($J145*($J145+1)/2)*$D145))+($K145="custom")*CustCF!CC145</f>
        <v>0</v>
      </c>
      <c r="CJ145" s="95">
        <f>($K145="Bell Curve")*(_xlfn.NORM.DIST(AND(CJ$6&gt;=$F145,CJ$6&lt;=$H145)*(CJ$6-$F145+1),$J145/2,$M145,TRUE)-_xlfn.NORM.DIST(AND(CJ$6&gt;=$F145,CJ$6&lt;=$H145)*(CI$6-$F145+1),$J145/2,$M145,TRUE))/(1-2*_xlfn.NORM.DIST(0,$J145/2,$M145,TRUE))*$D145+($K145="Steady Growth")*(AND(CJ$6&gt;=$F145,CJ$6&lt;=$H145)*((CJ$6-$F145+1)/($J145*($J145+1)/2)*$D145))+($K145="custom")*CustCF!CD145</f>
        <v>0</v>
      </c>
      <c r="CK145" s="95">
        <f>($K145="Bell Curve")*(_xlfn.NORM.DIST(AND(CK$6&gt;=$F145,CK$6&lt;=$H145)*(CK$6-$F145+1),$J145/2,$M145,TRUE)-_xlfn.NORM.DIST(AND(CK$6&gt;=$F145,CK$6&lt;=$H145)*(CJ$6-$F145+1),$J145/2,$M145,TRUE))/(1-2*_xlfn.NORM.DIST(0,$J145/2,$M145,TRUE))*$D145+($K145="Steady Growth")*(AND(CK$6&gt;=$F145,CK$6&lt;=$H145)*((CK$6-$F145+1)/($J145*($J145+1)/2)*$D145))+($K145="custom")*CustCF!CE145</f>
        <v>0</v>
      </c>
      <c r="CL145" s="95">
        <f>($K145="Bell Curve")*(_xlfn.NORM.DIST(AND(CL$6&gt;=$F145,CL$6&lt;=$H145)*(CL$6-$F145+1),$J145/2,$M145,TRUE)-_xlfn.NORM.DIST(AND(CL$6&gt;=$F145,CL$6&lt;=$H145)*(CK$6-$F145+1),$J145/2,$M145,TRUE))/(1-2*_xlfn.NORM.DIST(0,$J145/2,$M145,TRUE))*$D145+($K145="Steady Growth")*(AND(CL$6&gt;=$F145,CL$6&lt;=$H145)*((CL$6-$F145+1)/($J145*($J145+1)/2)*$D145))+($K145="custom")*CustCF!CF145</f>
        <v>0</v>
      </c>
      <c r="CM145" s="95">
        <f>($K145="Bell Curve")*(_xlfn.NORM.DIST(AND(CM$6&gt;=$F145,CM$6&lt;=$H145)*(CM$6-$F145+1),$J145/2,$M145,TRUE)-_xlfn.NORM.DIST(AND(CM$6&gt;=$F145,CM$6&lt;=$H145)*(CL$6-$F145+1),$J145/2,$M145,TRUE))/(1-2*_xlfn.NORM.DIST(0,$J145/2,$M145,TRUE))*$D145+($K145="Steady Growth")*(AND(CM$6&gt;=$F145,CM$6&lt;=$H145)*((CM$6-$F145+1)/($J145*($J145+1)/2)*$D145))+($K145="custom")*CustCF!CG145</f>
        <v>0</v>
      </c>
      <c r="CN145" s="95">
        <f>($K145="Bell Curve")*(_xlfn.NORM.DIST(AND(CN$6&gt;=$F145,CN$6&lt;=$H145)*(CN$6-$F145+1),$J145/2,$M145,TRUE)-_xlfn.NORM.DIST(AND(CN$6&gt;=$F145,CN$6&lt;=$H145)*(CM$6-$F145+1),$J145/2,$M145,TRUE))/(1-2*_xlfn.NORM.DIST(0,$J145/2,$M145,TRUE))*$D145+($K145="Steady Growth")*(AND(CN$6&gt;=$F145,CN$6&lt;=$H145)*((CN$6-$F145+1)/($J145*($J145+1)/2)*$D145))+($K145="custom")*CustCF!CH145</f>
        <v>0</v>
      </c>
      <c r="CO145" s="95">
        <f>($K145="Bell Curve")*(_xlfn.NORM.DIST(AND(CO$6&gt;=$F145,CO$6&lt;=$H145)*(CO$6-$F145+1),$J145/2,$M145,TRUE)-_xlfn.NORM.DIST(AND(CO$6&gt;=$F145,CO$6&lt;=$H145)*(CN$6-$F145+1),$J145/2,$M145,TRUE))/(1-2*_xlfn.NORM.DIST(0,$J145/2,$M145,TRUE))*$D145+($K145="Steady Growth")*(AND(CO$6&gt;=$F145,CO$6&lt;=$H145)*((CO$6-$F145+1)/($J145*($J145+1)/2)*$D145))+($K145="custom")*CustCF!CI145</f>
        <v>0</v>
      </c>
      <c r="CP145" s="95">
        <f>($K145="Bell Curve")*(_xlfn.NORM.DIST(AND(CP$6&gt;=$F145,CP$6&lt;=$H145)*(CP$6-$F145+1),$J145/2,$M145,TRUE)-_xlfn.NORM.DIST(AND(CP$6&gt;=$F145,CP$6&lt;=$H145)*(CO$6-$F145+1),$J145/2,$M145,TRUE))/(1-2*_xlfn.NORM.DIST(0,$J145/2,$M145,TRUE))*$D145+($K145="Steady Growth")*(AND(CP$6&gt;=$F145,CP$6&lt;=$H145)*((CP$6-$F145+1)/($J145*($J145+1)/2)*$D145))+($K145="custom")*CustCF!CJ145</f>
        <v>0</v>
      </c>
      <c r="CQ145" s="95">
        <f>($K145="Bell Curve")*(_xlfn.NORM.DIST(AND(CQ$6&gt;=$F145,CQ$6&lt;=$H145)*(CQ$6-$F145+1),$J145/2,$M145,TRUE)-_xlfn.NORM.DIST(AND(CQ$6&gt;=$F145,CQ$6&lt;=$H145)*(CP$6-$F145+1),$J145/2,$M145,TRUE))/(1-2*_xlfn.NORM.DIST(0,$J145/2,$M145,TRUE))*$D145+($K145="Steady Growth")*(AND(CQ$6&gt;=$F145,CQ$6&lt;=$H145)*((CQ$6-$F145+1)/($J145*($J145+1)/2)*$D145))+($K145="custom")*CustCF!CK145</f>
        <v>0</v>
      </c>
      <c r="CR145" s="95">
        <f>($K145="Bell Curve")*(_xlfn.NORM.DIST(AND(CR$6&gt;=$F145,CR$6&lt;=$H145)*(CR$6-$F145+1),$J145/2,$M145,TRUE)-_xlfn.NORM.DIST(AND(CR$6&gt;=$F145,CR$6&lt;=$H145)*(CQ$6-$F145+1),$J145/2,$M145,TRUE))/(1-2*_xlfn.NORM.DIST(0,$J145/2,$M145,TRUE))*$D145+($K145="Steady Growth")*(AND(CR$6&gt;=$F145,CR$6&lt;=$H145)*((CR$6-$F145+1)/($J145*($J145+1)/2)*$D145))+($K145="custom")*CustCF!CL145</f>
        <v>0</v>
      </c>
      <c r="CS145" s="95">
        <f>($K145="Bell Curve")*(_xlfn.NORM.DIST(AND(CS$6&gt;=$F145,CS$6&lt;=$H145)*(CS$6-$F145+1),$J145/2,$M145,TRUE)-_xlfn.NORM.DIST(AND(CS$6&gt;=$F145,CS$6&lt;=$H145)*(CR$6-$F145+1),$J145/2,$M145,TRUE))/(1-2*_xlfn.NORM.DIST(0,$J145/2,$M145,TRUE))*$D145+($K145="Steady Growth")*(AND(CS$6&gt;=$F145,CS$6&lt;=$H145)*((CS$6-$F145+1)/($J145*($J145+1)/2)*$D145))+($K145="custom")*CustCF!CM145</f>
        <v>0</v>
      </c>
      <c r="CT145" s="95">
        <f>($K145="Bell Curve")*(_xlfn.NORM.DIST(AND(CT$6&gt;=$F145,CT$6&lt;=$H145)*(CT$6-$F145+1),$J145/2,$M145,TRUE)-_xlfn.NORM.DIST(AND(CT$6&gt;=$F145,CT$6&lt;=$H145)*(CS$6-$F145+1),$J145/2,$M145,TRUE))/(1-2*_xlfn.NORM.DIST(0,$J145/2,$M145,TRUE))*$D145+($K145="Steady Growth")*(AND(CT$6&gt;=$F145,CT$6&lt;=$H145)*((CT$6-$F145+1)/($J145*($J145+1)/2)*$D145))+($K145="custom")*CustCF!CN145</f>
        <v>0</v>
      </c>
      <c r="CU145" s="95">
        <f>($K145="Bell Curve")*(_xlfn.NORM.DIST(AND(CU$6&gt;=$F145,CU$6&lt;=$H145)*(CU$6-$F145+1),$J145/2,$M145,TRUE)-_xlfn.NORM.DIST(AND(CU$6&gt;=$F145,CU$6&lt;=$H145)*(CT$6-$F145+1),$J145/2,$M145,TRUE))/(1-2*_xlfn.NORM.DIST(0,$J145/2,$M145,TRUE))*$D145+($K145="Steady Growth")*(AND(CU$6&gt;=$F145,CU$6&lt;=$H145)*((CU$6-$F145+1)/($J145*($J145+1)/2)*$D145))+($K145="custom")*CustCF!CO145</f>
        <v>0</v>
      </c>
      <c r="CV145" s="95">
        <f>($K145="Bell Curve")*(_xlfn.NORM.DIST(AND(CV$6&gt;=$F145,CV$6&lt;=$H145)*(CV$6-$F145+1),$J145/2,$M145,TRUE)-_xlfn.NORM.DIST(AND(CV$6&gt;=$F145,CV$6&lt;=$H145)*(CU$6-$F145+1),$J145/2,$M145,TRUE))/(1-2*_xlfn.NORM.DIST(0,$J145/2,$M145,TRUE))*$D145+($K145="Steady Growth")*(AND(CV$6&gt;=$F145,CV$6&lt;=$H145)*((CV$6-$F145+1)/($J145*($J145+1)/2)*$D145))+($K145="custom")*CustCF!CP145</f>
        <v>0</v>
      </c>
      <c r="CW145" s="95">
        <f>($K145="Bell Curve")*(_xlfn.NORM.DIST(AND(CW$6&gt;=$F145,CW$6&lt;=$H145)*(CW$6-$F145+1),$J145/2,$M145,TRUE)-_xlfn.NORM.DIST(AND(CW$6&gt;=$F145,CW$6&lt;=$H145)*(CV$6-$F145+1),$J145/2,$M145,TRUE))/(1-2*_xlfn.NORM.DIST(0,$J145/2,$M145,TRUE))*$D145+($K145="Steady Growth")*(AND(CW$6&gt;=$F145,CW$6&lt;=$H145)*((CW$6-$F145+1)/($J145*($J145+1)/2)*$D145))+($K145="custom")*CustCF!CQ145</f>
        <v>0</v>
      </c>
      <c r="CX145" s="95">
        <f>($K145="Bell Curve")*(_xlfn.NORM.DIST(AND(CX$6&gt;=$F145,CX$6&lt;=$H145)*(CX$6-$F145+1),$J145/2,$M145,TRUE)-_xlfn.NORM.DIST(AND(CX$6&gt;=$F145,CX$6&lt;=$H145)*(CW$6-$F145+1),$J145/2,$M145,TRUE))/(1-2*_xlfn.NORM.DIST(0,$J145/2,$M145,TRUE))*$D145+($K145="Steady Growth")*(AND(CX$6&gt;=$F145,CX$6&lt;=$H145)*((CX$6-$F145+1)/($J145*($J145+1)/2)*$D145))+($K145="custom")*CustCF!CR145</f>
        <v>0</v>
      </c>
      <c r="CY145" s="95">
        <f>($K145="Bell Curve")*(_xlfn.NORM.DIST(AND(CY$6&gt;=$F145,CY$6&lt;=$H145)*(CY$6-$F145+1),$J145/2,$M145,TRUE)-_xlfn.NORM.DIST(AND(CY$6&gt;=$F145,CY$6&lt;=$H145)*(CX$6-$F145+1),$J145/2,$M145,TRUE))/(1-2*_xlfn.NORM.DIST(0,$J145/2,$M145,TRUE))*$D145+($K145="Steady Growth")*(AND(CY$6&gt;=$F145,CY$6&lt;=$H145)*((CY$6-$F145+1)/($J145*($J145+1)/2)*$D145))+($K145="custom")*CustCF!CS145</f>
        <v>0</v>
      </c>
      <c r="CZ145" s="95">
        <f>($K145="Bell Curve")*(_xlfn.NORM.DIST(AND(CZ$6&gt;=$F145,CZ$6&lt;=$H145)*(CZ$6-$F145+1),$J145/2,$M145,TRUE)-_xlfn.NORM.DIST(AND(CZ$6&gt;=$F145,CZ$6&lt;=$H145)*(CY$6-$F145+1),$J145/2,$M145,TRUE))/(1-2*_xlfn.NORM.DIST(0,$J145/2,$M145,TRUE))*$D145+($K145="Steady Growth")*(AND(CZ$6&gt;=$F145,CZ$6&lt;=$H145)*((CZ$6-$F145+1)/($J145*($J145+1)/2)*$D145))+($K145="custom")*CustCF!CT145</f>
        <v>0</v>
      </c>
      <c r="DA145" s="95">
        <f>($K145="Bell Curve")*(_xlfn.NORM.DIST(AND(DA$6&gt;=$F145,DA$6&lt;=$H145)*(DA$6-$F145+1),$J145/2,$M145,TRUE)-_xlfn.NORM.DIST(AND(DA$6&gt;=$F145,DA$6&lt;=$H145)*(CZ$6-$F145+1),$J145/2,$M145,TRUE))/(1-2*_xlfn.NORM.DIST(0,$J145/2,$M145,TRUE))*$D145+($K145="Steady Growth")*(AND(DA$6&gt;=$F145,DA$6&lt;=$H145)*((DA$6-$F145+1)/($J145*($J145+1)/2)*$D145))+($K145="custom")*CustCF!CU145</f>
        <v>0</v>
      </c>
      <c r="DB145" s="95">
        <f>($K145="Bell Curve")*(_xlfn.NORM.DIST(AND(DB$6&gt;=$F145,DB$6&lt;=$H145)*(DB$6-$F145+1),$J145/2,$M145,TRUE)-_xlfn.NORM.DIST(AND(DB$6&gt;=$F145,DB$6&lt;=$H145)*(DA$6-$F145+1),$J145/2,$M145,TRUE))/(1-2*_xlfn.NORM.DIST(0,$J145/2,$M145,TRUE))*$D145+($K145="Steady Growth")*(AND(DB$6&gt;=$F145,DB$6&lt;=$H145)*((DB$6-$F145+1)/($J145*($J145+1)/2)*$D145))+($K145="custom")*CustCF!CV145</f>
        <v>0</v>
      </c>
      <c r="DC145" s="95">
        <f>($K145="Bell Curve")*(_xlfn.NORM.DIST(AND(DC$6&gt;=$F145,DC$6&lt;=$H145)*(DC$6-$F145+1),$J145/2,$M145,TRUE)-_xlfn.NORM.DIST(AND(DC$6&gt;=$F145,DC$6&lt;=$H145)*(DB$6-$F145+1),$J145/2,$M145,TRUE))/(1-2*_xlfn.NORM.DIST(0,$J145/2,$M145,TRUE))*$D145+($K145="Steady Growth")*(AND(DC$6&gt;=$F145,DC$6&lt;=$H145)*((DC$6-$F145+1)/($J145*($J145+1)/2)*$D145))+($K145="custom")*CustCF!CW145</f>
        <v>0</v>
      </c>
      <c r="DD145" s="95">
        <f>($K145="Bell Curve")*(_xlfn.NORM.DIST(AND(DD$6&gt;=$F145,DD$6&lt;=$H145)*(DD$6-$F145+1),$J145/2,$M145,TRUE)-_xlfn.NORM.DIST(AND(DD$6&gt;=$F145,DD$6&lt;=$H145)*(DC$6-$F145+1),$J145/2,$M145,TRUE))/(1-2*_xlfn.NORM.DIST(0,$J145/2,$M145,TRUE))*$D145+($K145="Steady Growth")*(AND(DD$6&gt;=$F145,DD$6&lt;=$H145)*((DD$6-$F145+1)/($J145*($J145+1)/2)*$D145))+($K145="custom")*CustCF!CX145</f>
        <v>0</v>
      </c>
      <c r="DE145" s="95">
        <f>($K145="Bell Curve")*(_xlfn.NORM.DIST(AND(DE$6&gt;=$F145,DE$6&lt;=$H145)*(DE$6-$F145+1),$J145/2,$M145,TRUE)-_xlfn.NORM.DIST(AND(DE$6&gt;=$F145,DE$6&lt;=$H145)*(DD$6-$F145+1),$J145/2,$M145,TRUE))/(1-2*_xlfn.NORM.DIST(0,$J145/2,$M145,TRUE))*$D145+($K145="Steady Growth")*(AND(DE$6&gt;=$F145,DE$6&lt;=$H145)*((DE$6-$F145+1)/($J145*($J145+1)/2)*$D145))+($K145="custom")*CustCF!CY145</f>
        <v>0</v>
      </c>
      <c r="DF145" s="95">
        <f>($K145="Bell Curve")*(_xlfn.NORM.DIST(AND(DF$6&gt;=$F145,DF$6&lt;=$H145)*(DF$6-$F145+1),$J145/2,$M145,TRUE)-_xlfn.NORM.DIST(AND(DF$6&gt;=$F145,DF$6&lt;=$H145)*(DE$6-$F145+1),$J145/2,$M145,TRUE))/(1-2*_xlfn.NORM.DIST(0,$J145/2,$M145,TRUE))*$D145+($K145="Steady Growth")*(AND(DF$6&gt;=$F145,DF$6&lt;=$H145)*((DF$6-$F145+1)/($J145*($J145+1)/2)*$D145))+($K145="custom")*CustCF!CZ145</f>
        <v>0</v>
      </c>
      <c r="DG145" s="95">
        <f>($K145="Bell Curve")*(_xlfn.NORM.DIST(AND(DG$6&gt;=$F145,DG$6&lt;=$H145)*(DG$6-$F145+1),$J145/2,$M145,TRUE)-_xlfn.NORM.DIST(AND(DG$6&gt;=$F145,DG$6&lt;=$H145)*(DF$6-$F145+1),$J145/2,$M145,TRUE))/(1-2*_xlfn.NORM.DIST(0,$J145/2,$M145,TRUE))*$D145+($K145="Steady Growth")*(AND(DG$6&gt;=$F145,DG$6&lt;=$H145)*((DG$6-$F145+1)/($J145*($J145+1)/2)*$D145))+($K145="custom")*CustCF!DA145</f>
        <v>0</v>
      </c>
      <c r="DH145" s="95">
        <f>($K145="Bell Curve")*(_xlfn.NORM.DIST(AND(DH$6&gt;=$F145,DH$6&lt;=$H145)*(DH$6-$F145+1),$J145/2,$M145,TRUE)-_xlfn.NORM.DIST(AND(DH$6&gt;=$F145,DH$6&lt;=$H145)*(DG$6-$F145+1),$J145/2,$M145,TRUE))/(1-2*_xlfn.NORM.DIST(0,$J145/2,$M145,TRUE))*$D145+($K145="Steady Growth")*(AND(DH$6&gt;=$F145,DH$6&lt;=$H145)*((DH$6-$F145+1)/($J145*($J145+1)/2)*$D145))+($K145="custom")*CustCF!DB145</f>
        <v>0</v>
      </c>
      <c r="DI145" s="95">
        <f>($K145="Bell Curve")*(_xlfn.NORM.DIST(AND(DI$6&gt;=$F145,DI$6&lt;=$H145)*(DI$6-$F145+1),$J145/2,$M145,TRUE)-_xlfn.NORM.DIST(AND(DI$6&gt;=$F145,DI$6&lt;=$H145)*(DH$6-$F145+1),$J145/2,$M145,TRUE))/(1-2*_xlfn.NORM.DIST(0,$J145/2,$M145,TRUE))*$D145+($K145="Steady Growth")*(AND(DI$6&gt;=$F145,DI$6&lt;=$H145)*((DI$6-$F145+1)/($J145*($J145+1)/2)*$D145))+($K145="custom")*CustCF!DC145</f>
        <v>0</v>
      </c>
      <c r="DJ145" s="95">
        <f>($K145="Bell Curve")*(_xlfn.NORM.DIST(AND(DJ$6&gt;=$F145,DJ$6&lt;=$H145)*(DJ$6-$F145+1),$J145/2,$M145,TRUE)-_xlfn.NORM.DIST(AND(DJ$6&gt;=$F145,DJ$6&lt;=$H145)*(DI$6-$F145+1),$J145/2,$M145,TRUE))/(1-2*_xlfn.NORM.DIST(0,$J145/2,$M145,TRUE))*$D145+($K145="Steady Growth")*(AND(DJ$6&gt;=$F145,DJ$6&lt;=$H145)*((DJ$6-$F145+1)/($J145*($J145+1)/2)*$D145))+($K145="custom")*CustCF!DD145</f>
        <v>0</v>
      </c>
      <c r="DK145" s="95">
        <f>($K145="Bell Curve")*(_xlfn.NORM.DIST(AND(DK$6&gt;=$F145,DK$6&lt;=$H145)*(DK$6-$F145+1),$J145/2,$M145,TRUE)-_xlfn.NORM.DIST(AND(DK$6&gt;=$F145,DK$6&lt;=$H145)*(DJ$6-$F145+1),$J145/2,$M145,TRUE))/(1-2*_xlfn.NORM.DIST(0,$J145/2,$M145,TRUE))*$D145+($K145="Steady Growth")*(AND(DK$6&gt;=$F145,DK$6&lt;=$H145)*((DK$6-$F145+1)/($J145*($J145+1)/2)*$D145))+($K145="custom")*CustCF!DE145</f>
        <v>0</v>
      </c>
      <c r="DL145" s="95">
        <f>($K145="Bell Curve")*(_xlfn.NORM.DIST(AND(DL$6&gt;=$F145,DL$6&lt;=$H145)*(DL$6-$F145+1),$J145/2,$M145,TRUE)-_xlfn.NORM.DIST(AND(DL$6&gt;=$F145,DL$6&lt;=$H145)*(DK$6-$F145+1),$J145/2,$M145,TRUE))/(1-2*_xlfn.NORM.DIST(0,$J145/2,$M145,TRUE))*$D145+($K145="Steady Growth")*(AND(DL$6&gt;=$F145,DL$6&lt;=$H145)*((DL$6-$F145+1)/($J145*($J145+1)/2)*$D145))+($K145="custom")*CustCF!DF145</f>
        <v>0</v>
      </c>
      <c r="DM145" s="95">
        <f>($K145="Bell Curve")*(_xlfn.NORM.DIST(AND(DM$6&gt;=$F145,DM$6&lt;=$H145)*(DM$6-$F145+1),$J145/2,$M145,TRUE)-_xlfn.NORM.DIST(AND(DM$6&gt;=$F145,DM$6&lt;=$H145)*(DL$6-$F145+1),$J145/2,$M145,TRUE))/(1-2*_xlfn.NORM.DIST(0,$J145/2,$M145,TRUE))*$D145+($K145="Steady Growth")*(AND(DM$6&gt;=$F145,DM$6&lt;=$H145)*((DM$6-$F145+1)/($J145*($J145+1)/2)*$D145))+($K145="custom")*CustCF!DG145</f>
        <v>0</v>
      </c>
      <c r="DN145" s="95">
        <f>($K145="Bell Curve")*(_xlfn.NORM.DIST(AND(DN$6&gt;=$F145,DN$6&lt;=$H145)*(DN$6-$F145+1),$J145/2,$M145,TRUE)-_xlfn.NORM.DIST(AND(DN$6&gt;=$F145,DN$6&lt;=$H145)*(DM$6-$F145+1),$J145/2,$M145,TRUE))/(1-2*_xlfn.NORM.DIST(0,$J145/2,$M145,TRUE))*$D145+($K145="Steady Growth")*(AND(DN$6&gt;=$F145,DN$6&lt;=$H145)*((DN$6-$F145+1)/($J145*($J145+1)/2)*$D145))+($K145="custom")*CustCF!DH145</f>
        <v>0</v>
      </c>
      <c r="DO145" s="95">
        <f>($K145="Bell Curve")*(_xlfn.NORM.DIST(AND(DO$6&gt;=$F145,DO$6&lt;=$H145)*(DO$6-$F145+1),$J145/2,$M145,TRUE)-_xlfn.NORM.DIST(AND(DO$6&gt;=$F145,DO$6&lt;=$H145)*(DN$6-$F145+1),$J145/2,$M145,TRUE))/(1-2*_xlfn.NORM.DIST(0,$J145/2,$M145,TRUE))*$D145+($K145="Steady Growth")*(AND(DO$6&gt;=$F145,DO$6&lt;=$H145)*((DO$6-$F145+1)/($J145*($J145+1)/2)*$D145))+($K145="custom")*CustCF!DI145</f>
        <v>0</v>
      </c>
      <c r="DP145" s="95">
        <f>($K145="Bell Curve")*(_xlfn.NORM.DIST(AND(DP$6&gt;=$F145,DP$6&lt;=$H145)*(DP$6-$F145+1),$J145/2,$M145,TRUE)-_xlfn.NORM.DIST(AND(DP$6&gt;=$F145,DP$6&lt;=$H145)*(DO$6-$F145+1),$J145/2,$M145,TRUE))/(1-2*_xlfn.NORM.DIST(0,$J145/2,$M145,TRUE))*$D145+($K145="Steady Growth")*(AND(DP$6&gt;=$F145,DP$6&lt;=$H145)*((DP$6-$F145+1)/($J145*($J145+1)/2)*$D145))+($K145="custom")*CustCF!DJ145</f>
        <v>0</v>
      </c>
      <c r="DQ145" s="95">
        <f>($K145="Bell Curve")*(_xlfn.NORM.DIST(AND(DQ$6&gt;=$F145,DQ$6&lt;=$H145)*(DQ$6-$F145+1),$J145/2,$M145,TRUE)-_xlfn.NORM.DIST(AND(DQ$6&gt;=$F145,DQ$6&lt;=$H145)*(DP$6-$F145+1),$J145/2,$M145,TRUE))/(1-2*_xlfn.NORM.DIST(0,$J145/2,$M145,TRUE))*$D145+($K145="Steady Growth")*(AND(DQ$6&gt;=$F145,DQ$6&lt;=$H145)*((DQ$6-$F145+1)/($J145*($J145+1)/2)*$D145))+($K145="custom")*CustCF!DK145</f>
        <v>0</v>
      </c>
      <c r="DR145" s="95">
        <f>($K145="Bell Curve")*(_xlfn.NORM.DIST(AND(DR$6&gt;=$F145,DR$6&lt;=$H145)*(DR$6-$F145+1),$J145/2,$M145,TRUE)-_xlfn.NORM.DIST(AND(DR$6&gt;=$F145,DR$6&lt;=$H145)*(DQ$6-$F145+1),$J145/2,$M145,TRUE))/(1-2*_xlfn.NORM.DIST(0,$J145/2,$M145,TRUE))*$D145+($K145="Steady Growth")*(AND(DR$6&gt;=$F145,DR$6&lt;=$H145)*((DR$6-$F145+1)/($J145*($J145+1)/2)*$D145))+($K145="custom")*CustCF!DL145</f>
        <v>0</v>
      </c>
      <c r="DS145" s="95">
        <f>($K145="Bell Curve")*(_xlfn.NORM.DIST(AND(DS$6&gt;=$F145,DS$6&lt;=$H145)*(DS$6-$F145+1),$J145/2,$M145,TRUE)-_xlfn.NORM.DIST(AND(DS$6&gt;=$F145,DS$6&lt;=$H145)*(DR$6-$F145+1),$J145/2,$M145,TRUE))/(1-2*_xlfn.NORM.DIST(0,$J145/2,$M145,TRUE))*$D145+($K145="Steady Growth")*(AND(DS$6&gt;=$F145,DS$6&lt;=$H145)*((DS$6-$F145+1)/($J145*($J145+1)/2)*$D145))+($K145="custom")*CustCF!DM145</f>
        <v>0</v>
      </c>
      <c r="DT145" s="95">
        <f>($K145="Bell Curve")*(_xlfn.NORM.DIST(AND(DT$6&gt;=$F145,DT$6&lt;=$H145)*(DT$6-$F145+1),$J145/2,$M145,TRUE)-_xlfn.NORM.DIST(AND(DT$6&gt;=$F145,DT$6&lt;=$H145)*(DS$6-$F145+1),$J145/2,$M145,TRUE))/(1-2*_xlfn.NORM.DIST(0,$J145/2,$M145,TRUE))*$D145+($K145="Steady Growth")*(AND(DT$6&gt;=$F145,DT$6&lt;=$H145)*((DT$6-$F145+1)/($J145*($J145+1)/2)*$D145))+($K145="custom")*CustCF!DN145</f>
        <v>0</v>
      </c>
      <c r="DU145" s="95">
        <f>($K145="Bell Curve")*(_xlfn.NORM.DIST(AND(DU$6&gt;=$F145,DU$6&lt;=$H145)*(DU$6-$F145+1),$J145/2,$M145,TRUE)-_xlfn.NORM.DIST(AND(DU$6&gt;=$F145,DU$6&lt;=$H145)*(DT$6-$F145+1),$J145/2,$M145,TRUE))/(1-2*_xlfn.NORM.DIST(0,$J145/2,$M145,TRUE))*$D145+($K145="Steady Growth")*(AND(DU$6&gt;=$F145,DU$6&lt;=$H145)*((DU$6-$F145+1)/($J145*($J145+1)/2)*$D145))+($K145="custom")*CustCF!DO145</f>
        <v>0</v>
      </c>
      <c r="DV145" s="95">
        <f>($K145="Bell Curve")*(_xlfn.NORM.DIST(AND(DV$6&gt;=$F145,DV$6&lt;=$H145)*(DV$6-$F145+1),$J145/2,$M145,TRUE)-_xlfn.NORM.DIST(AND(DV$6&gt;=$F145,DV$6&lt;=$H145)*(DU$6-$F145+1),$J145/2,$M145,TRUE))/(1-2*_xlfn.NORM.DIST(0,$J145/2,$M145,TRUE))*$D145+($K145="Steady Growth")*(AND(DV$6&gt;=$F145,DV$6&lt;=$H145)*((DV$6-$F145+1)/($J145*($J145+1)/2)*$D145))+($K145="custom")*CustCF!DP145</f>
        <v>0</v>
      </c>
      <c r="DW145" s="95">
        <f>($K145="Bell Curve")*(_xlfn.NORM.DIST(AND(DW$6&gt;=$F145,DW$6&lt;=$H145)*(DW$6-$F145+1),$J145/2,$M145,TRUE)-_xlfn.NORM.DIST(AND(DW$6&gt;=$F145,DW$6&lt;=$H145)*(DV$6-$F145+1),$J145/2,$M145,TRUE))/(1-2*_xlfn.NORM.DIST(0,$J145/2,$M145,TRUE))*$D145+($K145="Steady Growth")*(AND(DW$6&gt;=$F145,DW$6&lt;=$H145)*((DW$6-$F145+1)/($J145*($J145+1)/2)*$D145))+($K145="custom")*CustCF!DQ145</f>
        <v>0</v>
      </c>
      <c r="DX145" s="95">
        <f>($K145="Bell Curve")*(_xlfn.NORM.DIST(AND(DX$6&gt;=$F145,DX$6&lt;=$H145)*(DX$6-$F145+1),$J145/2,$M145,TRUE)-_xlfn.NORM.DIST(AND(DX$6&gt;=$F145,DX$6&lt;=$H145)*(DW$6-$F145+1),$J145/2,$M145,TRUE))/(1-2*_xlfn.NORM.DIST(0,$J145/2,$M145,TRUE))*$D145+($K145="Steady Growth")*(AND(DX$6&gt;=$F145,DX$6&lt;=$H145)*((DX$6-$F145+1)/($J145*($J145+1)/2)*$D145))+($K145="custom")*CustCF!DR145</f>
        <v>0</v>
      </c>
      <c r="DY145" s="95">
        <f>($K145="Bell Curve")*(_xlfn.NORM.DIST(AND(DY$6&gt;=$F145,DY$6&lt;=$H145)*(DY$6-$F145+1),$J145/2,$M145,TRUE)-_xlfn.NORM.DIST(AND(DY$6&gt;=$F145,DY$6&lt;=$H145)*(DX$6-$F145+1),$J145/2,$M145,TRUE))/(1-2*_xlfn.NORM.DIST(0,$J145/2,$M145,TRUE))*$D145+($K145="Steady Growth")*(AND(DY$6&gt;=$F145,DY$6&lt;=$H145)*((DY$6-$F145+1)/($J145*($J145+1)/2)*$D145))+($K145="custom")*CustCF!DS145</f>
        <v>0</v>
      </c>
      <c r="DZ145" s="95">
        <f>($K145="Bell Curve")*(_xlfn.NORM.DIST(AND(DZ$6&gt;=$F145,DZ$6&lt;=$H145)*(DZ$6-$F145+1),$J145/2,$M145,TRUE)-_xlfn.NORM.DIST(AND(DZ$6&gt;=$F145,DZ$6&lt;=$H145)*(DY$6-$F145+1),$J145/2,$M145,TRUE))/(1-2*_xlfn.NORM.DIST(0,$J145/2,$M145,TRUE))*$D145+($K145="Steady Growth")*(AND(DZ$6&gt;=$F145,DZ$6&lt;=$H145)*((DZ$6-$F145+1)/($J145*($J145+1)/2)*$D145))+($K145="custom")*CustCF!DT145</f>
        <v>0</v>
      </c>
      <c r="EA145" s="95">
        <f>($K145="Bell Curve")*(_xlfn.NORM.DIST(AND(EA$6&gt;=$F145,EA$6&lt;=$H145)*(EA$6-$F145+1),$J145/2,$M145,TRUE)-_xlfn.NORM.DIST(AND(EA$6&gt;=$F145,EA$6&lt;=$H145)*(DZ$6-$F145+1),$J145/2,$M145,TRUE))/(1-2*_xlfn.NORM.DIST(0,$J145/2,$M145,TRUE))*$D145+($K145="Steady Growth")*(AND(EA$6&gt;=$F145,EA$6&lt;=$H145)*((EA$6-$F145+1)/($J145*($J145+1)/2)*$D145))+($K145="custom")*CustCF!DU145</f>
        <v>0</v>
      </c>
      <c r="EB145" s="95">
        <f>($K145="Bell Curve")*(_xlfn.NORM.DIST(AND(EB$6&gt;=$F145,EB$6&lt;=$H145)*(EB$6-$F145+1),$J145/2,$M145,TRUE)-_xlfn.NORM.DIST(AND(EB$6&gt;=$F145,EB$6&lt;=$H145)*(EA$6-$F145+1),$J145/2,$M145,TRUE))/(1-2*_xlfn.NORM.DIST(0,$J145/2,$M145,TRUE))*$D145+($K145="Steady Growth")*(AND(EB$6&gt;=$F145,EB$6&lt;=$H145)*((EB$6-$F145+1)/($J145*($J145+1)/2)*$D145))+($K145="custom")*CustCF!DV145</f>
        <v>0</v>
      </c>
      <c r="EC145" s="95">
        <f>($K145="Bell Curve")*(_xlfn.NORM.DIST(AND(EC$6&gt;=$F145,EC$6&lt;=$H145)*(EC$6-$F145+1),$J145/2,$M145,TRUE)-_xlfn.NORM.DIST(AND(EC$6&gt;=$F145,EC$6&lt;=$H145)*(EB$6-$F145+1),$J145/2,$M145,TRUE))/(1-2*_xlfn.NORM.DIST(0,$J145/2,$M145,TRUE))*$D145+($K145="Steady Growth")*(AND(EC$6&gt;=$F145,EC$6&lt;=$H145)*((EC$6-$F145+1)/($J145*($J145+1)/2)*$D145))+($K145="custom")*CustCF!DW145</f>
        <v>0</v>
      </c>
      <c r="ED145" s="95">
        <f>($K145="Bell Curve")*(_xlfn.NORM.DIST(AND(ED$6&gt;=$F145,ED$6&lt;=$H145)*(ED$6-$F145+1),$J145/2,$M145,TRUE)-_xlfn.NORM.DIST(AND(ED$6&gt;=$F145,ED$6&lt;=$H145)*(EC$6-$F145+1),$J145/2,$M145,TRUE))/(1-2*_xlfn.NORM.DIST(0,$J145/2,$M145,TRUE))*$D145+($K145="Steady Growth")*(AND(ED$6&gt;=$F145,ED$6&lt;=$H145)*((ED$6-$F145+1)/($J145*($J145+1)/2)*$D145))+($K145="custom")*CustCF!DX145</f>
        <v>0</v>
      </c>
      <c r="EE145" s="95">
        <f>($K145="Bell Curve")*(_xlfn.NORM.DIST(AND(EE$6&gt;=$F145,EE$6&lt;=$H145)*(EE$6-$F145+1),$J145/2,$M145,TRUE)-_xlfn.NORM.DIST(AND(EE$6&gt;=$F145,EE$6&lt;=$H145)*(ED$6-$F145+1),$J145/2,$M145,TRUE))/(1-2*_xlfn.NORM.DIST(0,$J145/2,$M145,TRUE))*$D145+($K145="Steady Growth")*(AND(EE$6&gt;=$F145,EE$6&lt;=$H145)*((EE$6-$F145+1)/($J145*($J145+1)/2)*$D145))+($K145="custom")*CustCF!DY145</f>
        <v>0</v>
      </c>
      <c r="EF145" s="95">
        <f>($K145="Bell Curve")*(_xlfn.NORM.DIST(AND(EF$6&gt;=$F145,EF$6&lt;=$H145)*(EF$6-$F145+1),$J145/2,$M145,TRUE)-_xlfn.NORM.DIST(AND(EF$6&gt;=$F145,EF$6&lt;=$H145)*(EE$6-$F145+1),$J145/2,$M145,TRUE))/(1-2*_xlfn.NORM.DIST(0,$J145/2,$M145,TRUE))*$D145+($K145="Steady Growth")*(AND(EF$6&gt;=$F145,EF$6&lt;=$H145)*((EF$6-$F145+1)/($J145*($J145+1)/2)*$D145))+($K145="custom")*CustCF!DZ145</f>
        <v>0</v>
      </c>
      <c r="EG145" s="95">
        <f>($K145="Bell Curve")*(_xlfn.NORM.DIST(AND(EG$6&gt;=$F145,EG$6&lt;=$H145)*(EG$6-$F145+1),$J145/2,$M145,TRUE)-_xlfn.NORM.DIST(AND(EG$6&gt;=$F145,EG$6&lt;=$H145)*(EF$6-$F145+1),$J145/2,$M145,TRUE))/(1-2*_xlfn.NORM.DIST(0,$J145/2,$M145,TRUE))*$D145+($K145="Steady Growth")*(AND(EG$6&gt;=$F145,EG$6&lt;=$H145)*((EG$6-$F145+1)/($J145*($J145+1)/2)*$D145))+($K145="custom")*CustCF!EA145</f>
        <v>0</v>
      </c>
      <c r="EH145" s="95">
        <f>($K145="Bell Curve")*(_xlfn.NORM.DIST(AND(EH$6&gt;=$F145,EH$6&lt;=$H145)*(EH$6-$F145+1),$J145/2,$M145,TRUE)-_xlfn.NORM.DIST(AND(EH$6&gt;=$F145,EH$6&lt;=$H145)*(EG$6-$F145+1),$J145/2,$M145,TRUE))/(1-2*_xlfn.NORM.DIST(0,$J145/2,$M145,TRUE))*$D145+($K145="Steady Growth")*(AND(EH$6&gt;=$F145,EH$6&lt;=$H145)*((EH$6-$F145+1)/($J145*($J145+1)/2)*$D145))+($K145="custom")*CustCF!EB145</f>
        <v>0</v>
      </c>
      <c r="EI145" s="95">
        <f>($K145="Bell Curve")*(_xlfn.NORM.DIST(AND(EI$6&gt;=$F145,EI$6&lt;=$H145)*(EI$6-$F145+1),$J145/2,$M145,TRUE)-_xlfn.NORM.DIST(AND(EI$6&gt;=$F145,EI$6&lt;=$H145)*(EH$6-$F145+1),$J145/2,$M145,TRUE))/(1-2*_xlfn.NORM.DIST(0,$J145/2,$M145,TRUE))*$D145+($K145="Steady Growth")*(AND(EI$6&gt;=$F145,EI$6&lt;=$H145)*((EI$6-$F145+1)/($J145*($J145+1)/2)*$D145))+($K145="custom")*CustCF!EC145</f>
        <v>0</v>
      </c>
      <c r="EJ145" s="95">
        <f>($K145="Bell Curve")*(_xlfn.NORM.DIST(AND(EJ$6&gt;=$F145,EJ$6&lt;=$H145)*(EJ$6-$F145+1),$J145/2,$M145,TRUE)-_xlfn.NORM.DIST(AND(EJ$6&gt;=$F145,EJ$6&lt;=$H145)*(EI$6-$F145+1),$J145/2,$M145,TRUE))/(1-2*_xlfn.NORM.DIST(0,$J145/2,$M145,TRUE))*$D145+($K145="Steady Growth")*(AND(EJ$6&gt;=$F145,EJ$6&lt;=$H145)*((EJ$6-$F145+1)/($J145*($J145+1)/2)*$D145))+($K145="custom")*CustCF!ED145</f>
        <v>0</v>
      </c>
      <c r="EK145" s="95">
        <f>($K145="Bell Curve")*(_xlfn.NORM.DIST(AND(EK$6&gt;=$F145,EK$6&lt;=$H145)*(EK$6-$F145+1),$J145/2,$M145,TRUE)-_xlfn.NORM.DIST(AND(EK$6&gt;=$F145,EK$6&lt;=$H145)*(EJ$6-$F145+1),$J145/2,$M145,TRUE))/(1-2*_xlfn.NORM.DIST(0,$J145/2,$M145,TRUE))*$D145+($K145="Steady Growth")*(AND(EK$6&gt;=$F145,EK$6&lt;=$H145)*((EK$6-$F145+1)/($J145*($J145+1)/2)*$D145))+($K145="custom")*CustCF!EE145</f>
        <v>0</v>
      </c>
      <c r="EL145" s="95">
        <f>($K145="Bell Curve")*(_xlfn.NORM.DIST(AND(EL$6&gt;=$F145,EL$6&lt;=$H145)*(EL$6-$F145+1),$J145/2,$M145,TRUE)-_xlfn.NORM.DIST(AND(EL$6&gt;=$F145,EL$6&lt;=$H145)*(EK$6-$F145+1),$J145/2,$M145,TRUE))/(1-2*_xlfn.NORM.DIST(0,$J145/2,$M145,TRUE))*$D145+($K145="Steady Growth")*(AND(EL$6&gt;=$F145,EL$6&lt;=$H145)*((EL$6-$F145+1)/($J145*($J145+1)/2)*$D145))+($K145="custom")*CustCF!EF145</f>
        <v>0</v>
      </c>
      <c r="EM145" s="95">
        <f>($K145="Bell Curve")*(_xlfn.NORM.DIST(AND(EM$6&gt;=$F145,EM$6&lt;=$H145)*(EM$6-$F145+1),$J145/2,$M145,TRUE)-_xlfn.NORM.DIST(AND(EM$6&gt;=$F145,EM$6&lt;=$H145)*(EL$6-$F145+1),$J145/2,$M145,TRUE))/(1-2*_xlfn.NORM.DIST(0,$J145/2,$M145,TRUE))*$D145+($K145="Steady Growth")*(AND(EM$6&gt;=$F145,EM$6&lt;=$H145)*((EM$6-$F145+1)/($J145*($J145+1)/2)*$D145))+($K145="custom")*CustCF!EG145</f>
        <v>0</v>
      </c>
      <c r="EN145" s="95">
        <f>($K145="Bell Curve")*(_xlfn.NORM.DIST(AND(EN$6&gt;=$F145,EN$6&lt;=$H145)*(EN$6-$F145+1),$J145/2,$M145,TRUE)-_xlfn.NORM.DIST(AND(EN$6&gt;=$F145,EN$6&lt;=$H145)*(EM$6-$F145+1),$J145/2,$M145,TRUE))/(1-2*_xlfn.NORM.DIST(0,$J145/2,$M145,TRUE))*$D145+($K145="Steady Growth")*(AND(EN$6&gt;=$F145,EN$6&lt;=$H145)*((EN$6-$F145+1)/($J145*($J145+1)/2)*$D145))+($K145="custom")*CustCF!EH145</f>
        <v>0</v>
      </c>
      <c r="EO145" s="95">
        <f>($K145="Bell Curve")*(_xlfn.NORM.DIST(AND(EO$6&gt;=$F145,EO$6&lt;=$H145)*(EO$6-$F145+1),$J145/2,$M145,TRUE)-_xlfn.NORM.DIST(AND(EO$6&gt;=$F145,EO$6&lt;=$H145)*(EN$6-$F145+1),$J145/2,$M145,TRUE))/(1-2*_xlfn.NORM.DIST(0,$J145/2,$M145,TRUE))*$D145+($K145="Steady Growth")*(AND(EO$6&gt;=$F145,EO$6&lt;=$H145)*((EO$6-$F145+1)/($J145*($J145+1)/2)*$D145))+($K145="custom")*CustCF!EI145</f>
        <v>0</v>
      </c>
      <c r="EP145" s="95">
        <f>($K145="Bell Curve")*(_xlfn.NORM.DIST(AND(EP$6&gt;=$F145,EP$6&lt;=$H145)*(EP$6-$F145+1),$J145/2,$M145,TRUE)-_xlfn.NORM.DIST(AND(EP$6&gt;=$F145,EP$6&lt;=$H145)*(EO$6-$F145+1),$J145/2,$M145,TRUE))/(1-2*_xlfn.NORM.DIST(0,$J145/2,$M145,TRUE))*$D145+($K145="Steady Growth")*(AND(EP$6&gt;=$F145,EP$6&lt;=$H145)*((EP$6-$F145+1)/($J145*($J145+1)/2)*$D145))+($K145="custom")*CustCF!EJ145</f>
        <v>0</v>
      </c>
      <c r="EQ145" s="95">
        <f>($K145="Bell Curve")*(_xlfn.NORM.DIST(AND(EQ$6&gt;=$F145,EQ$6&lt;=$H145)*(EQ$6-$F145+1),$J145/2,$M145,TRUE)-_xlfn.NORM.DIST(AND(EQ$6&gt;=$F145,EQ$6&lt;=$H145)*(EP$6-$F145+1),$J145/2,$M145,TRUE))/(1-2*_xlfn.NORM.DIST(0,$J145/2,$M145,TRUE))*$D145+($K145="Steady Growth")*(AND(EQ$6&gt;=$F145,EQ$6&lt;=$H145)*((EQ$6-$F145+1)/($J145*($J145+1)/2)*$D145))+($K145="custom")*CustCF!EK145</f>
        <v>0</v>
      </c>
      <c r="ER145" s="95">
        <f>($K145="Bell Curve")*(_xlfn.NORM.DIST(AND(ER$6&gt;=$F145,ER$6&lt;=$H145)*(ER$6-$F145+1),$J145/2,$M145,TRUE)-_xlfn.NORM.DIST(AND(ER$6&gt;=$F145,ER$6&lt;=$H145)*(EQ$6-$F145+1),$J145/2,$M145,TRUE))/(1-2*_xlfn.NORM.DIST(0,$J145/2,$M145,TRUE))*$D145+($K145="Steady Growth")*(AND(ER$6&gt;=$F145,ER$6&lt;=$H145)*((ER$6-$F145+1)/($J145*($J145+1)/2)*$D145))+($K145="custom")*CustCF!EL145</f>
        <v>0</v>
      </c>
      <c r="ES145" s="95">
        <f>($K145="Bell Curve")*(_xlfn.NORM.DIST(AND(ES$6&gt;=$F145,ES$6&lt;=$H145)*(ES$6-$F145+1),$J145/2,$M145,TRUE)-_xlfn.NORM.DIST(AND(ES$6&gt;=$F145,ES$6&lt;=$H145)*(ER$6-$F145+1),$J145/2,$M145,TRUE))/(1-2*_xlfn.NORM.DIST(0,$J145/2,$M145,TRUE))*$D145+($K145="Steady Growth")*(AND(ES$6&gt;=$F145,ES$6&lt;=$H145)*((ES$6-$F145+1)/($J145*($J145+1)/2)*$D145))+($K145="custom")*CustCF!EM145</f>
        <v>0</v>
      </c>
      <c r="ET145" s="95">
        <f>($K145="Bell Curve")*(_xlfn.NORM.DIST(AND(ET$6&gt;=$F145,ET$6&lt;=$H145)*(ET$6-$F145+1),$J145/2,$M145,TRUE)-_xlfn.NORM.DIST(AND(ET$6&gt;=$F145,ET$6&lt;=$H145)*(ES$6-$F145+1),$J145/2,$M145,TRUE))/(1-2*_xlfn.NORM.DIST(0,$J145/2,$M145,TRUE))*$D145+($K145="Steady Growth")*(AND(ET$6&gt;=$F145,ET$6&lt;=$H145)*((ET$6-$F145+1)/($J145*($J145+1)/2)*$D145))+($K145="custom")*CustCF!EN145</f>
        <v>0</v>
      </c>
      <c r="EU145" s="95">
        <f>($K145="Bell Curve")*(_xlfn.NORM.DIST(AND(EU$6&gt;=$F145,EU$6&lt;=$H145)*(EU$6-$F145+1),$J145/2,$M145,TRUE)-_xlfn.NORM.DIST(AND(EU$6&gt;=$F145,EU$6&lt;=$H145)*(ET$6-$F145+1),$J145/2,$M145,TRUE))/(1-2*_xlfn.NORM.DIST(0,$J145/2,$M145,TRUE))*$D145+($K145="Steady Growth")*(AND(EU$6&gt;=$F145,EU$6&lt;=$H145)*((EU$6-$F145+1)/($J145*($J145+1)/2)*$D145))+($K145="custom")*CustCF!EO145</f>
        <v>0</v>
      </c>
      <c r="EV145" s="95">
        <f>($K145="Bell Curve")*(_xlfn.NORM.DIST(AND(EV$6&gt;=$F145,EV$6&lt;=$H145)*(EV$6-$F145+1),$J145/2,$M145,TRUE)-_xlfn.NORM.DIST(AND(EV$6&gt;=$F145,EV$6&lt;=$H145)*(EU$6-$F145+1),$J145/2,$M145,TRUE))/(1-2*_xlfn.NORM.DIST(0,$J145/2,$M145,TRUE))*$D145+($K145="Steady Growth")*(AND(EV$6&gt;=$F145,EV$6&lt;=$H145)*((EV$6-$F145+1)/($J145*($J145+1)/2)*$D145))+($K145="custom")*CustCF!EP145</f>
        <v>0</v>
      </c>
      <c r="EW145" s="95">
        <f>($K145="Bell Curve")*(_xlfn.NORM.DIST(AND(EW$6&gt;=$F145,EW$6&lt;=$H145)*(EW$6-$F145+1),$J145/2,$M145,TRUE)-_xlfn.NORM.DIST(AND(EW$6&gt;=$F145,EW$6&lt;=$H145)*(EV$6-$F145+1),$J145/2,$M145,TRUE))/(1-2*_xlfn.NORM.DIST(0,$J145/2,$M145,TRUE))*$D145+($K145="Steady Growth")*(AND(EW$6&gt;=$F145,EW$6&lt;=$H145)*((EW$6-$F145+1)/($J145*($J145+1)/2)*$D145))+($K145="custom")*CustCF!EQ145</f>
        <v>0</v>
      </c>
      <c r="EX145" s="95">
        <f>($K145="Bell Curve")*(_xlfn.NORM.DIST(AND(EX$6&gt;=$F145,EX$6&lt;=$H145)*(EX$6-$F145+1),$J145/2,$M145,TRUE)-_xlfn.NORM.DIST(AND(EX$6&gt;=$F145,EX$6&lt;=$H145)*(EW$6-$F145+1),$J145/2,$M145,TRUE))/(1-2*_xlfn.NORM.DIST(0,$J145/2,$M145,TRUE))*$D145+($K145="Steady Growth")*(AND(EX$6&gt;=$F145,EX$6&lt;=$H145)*((EX$6-$F145+1)/($J145*($J145+1)/2)*$D145))+($K145="custom")*CustCF!ER145</f>
        <v>0</v>
      </c>
      <c r="EY145" s="95">
        <f>($K145="Bell Curve")*(_xlfn.NORM.DIST(AND(EY$6&gt;=$F145,EY$6&lt;=$H145)*(EY$6-$F145+1),$J145/2,$M145,TRUE)-_xlfn.NORM.DIST(AND(EY$6&gt;=$F145,EY$6&lt;=$H145)*(EX$6-$F145+1),$J145/2,$M145,TRUE))/(1-2*_xlfn.NORM.DIST(0,$J145/2,$M145,TRUE))*$D145+($K145="Steady Growth")*(AND(EY$6&gt;=$F145,EY$6&lt;=$H145)*((EY$6-$F145+1)/($J145*($J145+1)/2)*$D145))+($K145="custom")*CustCF!ES145</f>
        <v>0</v>
      </c>
      <c r="EZ145" s="95">
        <f>($K145="Bell Curve")*(_xlfn.NORM.DIST(AND(EZ$6&gt;=$F145,EZ$6&lt;=$H145)*(EZ$6-$F145+1),$J145/2,$M145,TRUE)-_xlfn.NORM.DIST(AND(EZ$6&gt;=$F145,EZ$6&lt;=$H145)*(EY$6-$F145+1),$J145/2,$M145,TRUE))/(1-2*_xlfn.NORM.DIST(0,$J145/2,$M145,TRUE))*$D145+($K145="Steady Growth")*(AND(EZ$6&gt;=$F145,EZ$6&lt;=$H145)*((EZ$6-$F145+1)/($J145*($J145+1)/2)*$D145))+($K145="custom")*CustCF!ET145</f>
        <v>0</v>
      </c>
      <c r="FA145" s="95">
        <f>($K145="Bell Curve")*(_xlfn.NORM.DIST(AND(FA$6&gt;=$F145,FA$6&lt;=$H145)*(FA$6-$F145+1),$J145/2,$M145,TRUE)-_xlfn.NORM.DIST(AND(FA$6&gt;=$F145,FA$6&lt;=$H145)*(EZ$6-$F145+1),$J145/2,$M145,TRUE))/(1-2*_xlfn.NORM.DIST(0,$J145/2,$M145,TRUE))*$D145+($K145="Steady Growth")*(AND(FA$6&gt;=$F145,FA$6&lt;=$H145)*((FA$6-$F145+1)/($J145*($J145+1)/2)*$D145))+($K145="custom")*CustCF!EU145</f>
        <v>0</v>
      </c>
      <c r="FB145" s="95">
        <f>($K145="Bell Curve")*(_xlfn.NORM.DIST(AND(FB$6&gt;=$F145,FB$6&lt;=$H145)*(FB$6-$F145+1),$J145/2,$M145,TRUE)-_xlfn.NORM.DIST(AND(FB$6&gt;=$F145,FB$6&lt;=$H145)*(FA$6-$F145+1),$J145/2,$M145,TRUE))/(1-2*_xlfn.NORM.DIST(0,$J145/2,$M145,TRUE))*$D145+($K145="Steady Growth")*(AND(FB$6&gt;=$F145,FB$6&lt;=$H145)*((FB$6-$F145+1)/($J145*($J145+1)/2)*$D145))+($K145="custom")*CustCF!EV145</f>
        <v>0</v>
      </c>
      <c r="FC145" s="95">
        <f>($K145="Bell Curve")*(_xlfn.NORM.DIST(AND(FC$6&gt;=$F145,FC$6&lt;=$H145)*(FC$6-$F145+1),$J145/2,$M145,TRUE)-_xlfn.NORM.DIST(AND(FC$6&gt;=$F145,FC$6&lt;=$H145)*(FB$6-$F145+1),$J145/2,$M145,TRUE))/(1-2*_xlfn.NORM.DIST(0,$J145/2,$M145,TRUE))*$D145+($K145="Steady Growth")*(AND(FC$6&gt;=$F145,FC$6&lt;=$H145)*((FC$6-$F145+1)/($J145*($J145+1)/2)*$D145))+($K145="custom")*CustCF!EW145</f>
        <v>0</v>
      </c>
      <c r="FD145" s="95">
        <f>($K145="Bell Curve")*(_xlfn.NORM.DIST(AND(FD$6&gt;=$F145,FD$6&lt;=$H145)*(FD$6-$F145+1),$J145/2,$M145,TRUE)-_xlfn.NORM.DIST(AND(FD$6&gt;=$F145,FD$6&lt;=$H145)*(FC$6-$F145+1),$J145/2,$M145,TRUE))/(1-2*_xlfn.NORM.DIST(0,$J145/2,$M145,TRUE))*$D145+($K145="Steady Growth")*(AND(FD$6&gt;=$F145,FD$6&lt;=$H145)*((FD$6-$F145+1)/($J145*($J145+1)/2)*$D145))+($K145="custom")*CustCF!EX145</f>
        <v>0</v>
      </c>
      <c r="FE145" s="95">
        <f>($K145="Bell Curve")*(_xlfn.NORM.DIST(AND(FE$6&gt;=$F145,FE$6&lt;=$H145)*(FE$6-$F145+1),$J145/2,$M145,TRUE)-_xlfn.NORM.DIST(AND(FE$6&gt;=$F145,FE$6&lt;=$H145)*(FD$6-$F145+1),$J145/2,$M145,TRUE))/(1-2*_xlfn.NORM.DIST(0,$J145/2,$M145,TRUE))*$D145+($K145="Steady Growth")*(AND(FE$6&gt;=$F145,FE$6&lt;=$H145)*((FE$6-$F145+1)/($J145*($J145+1)/2)*$D145))+($K145="custom")*CustCF!EY145</f>
        <v>0</v>
      </c>
      <c r="FF145" s="95">
        <f>($K145="Bell Curve")*(_xlfn.NORM.DIST(AND(FF$6&gt;=$F145,FF$6&lt;=$H145)*(FF$6-$F145+1),$J145/2,$M145,TRUE)-_xlfn.NORM.DIST(AND(FF$6&gt;=$F145,FF$6&lt;=$H145)*(FE$6-$F145+1),$J145/2,$M145,TRUE))/(1-2*_xlfn.NORM.DIST(0,$J145/2,$M145,TRUE))*$D145+($K145="Steady Growth")*(AND(FF$6&gt;=$F145,FF$6&lt;=$H145)*((FF$6-$F145+1)/($J145*($J145+1)/2)*$D145))+($K145="custom")*CustCF!EZ145</f>
        <v>0</v>
      </c>
      <c r="FG145" s="95">
        <f>($K145="Bell Curve")*(_xlfn.NORM.DIST(AND(FG$6&gt;=$F145,FG$6&lt;=$H145)*(FG$6-$F145+1),$J145/2,$M145,TRUE)-_xlfn.NORM.DIST(AND(FG$6&gt;=$F145,FG$6&lt;=$H145)*(FF$6-$F145+1),$J145/2,$M145,TRUE))/(1-2*_xlfn.NORM.DIST(0,$J145/2,$M145,TRUE))*$D145+($K145="Steady Growth")*(AND(FG$6&gt;=$F145,FG$6&lt;=$H145)*((FG$6-$F145+1)/($J145*($J145+1)/2)*$D145))+($K145="custom")*CustCF!FA145</f>
        <v>0</v>
      </c>
      <c r="FH145" s="95">
        <f>($K145="Bell Curve")*(_xlfn.NORM.DIST(AND(FH$6&gt;=$F145,FH$6&lt;=$H145)*(FH$6-$F145+1),$J145/2,$M145,TRUE)-_xlfn.NORM.DIST(AND(FH$6&gt;=$F145,FH$6&lt;=$H145)*(FG$6-$F145+1),$J145/2,$M145,TRUE))/(1-2*_xlfn.NORM.DIST(0,$J145/2,$M145,TRUE))*$D145+($K145="Steady Growth")*(AND(FH$6&gt;=$F145,FH$6&lt;=$H145)*((FH$6-$F145+1)/($J145*($J145+1)/2)*$D145))+($K145="custom")*CustCF!FB145</f>
        <v>0</v>
      </c>
      <c r="FI145" s="95">
        <f>($K145="Bell Curve")*(_xlfn.NORM.DIST(AND(FI$6&gt;=$F145,FI$6&lt;=$H145)*(FI$6-$F145+1),$J145/2,$M145,TRUE)-_xlfn.NORM.DIST(AND(FI$6&gt;=$F145,FI$6&lt;=$H145)*(FH$6-$F145+1),$J145/2,$M145,TRUE))/(1-2*_xlfn.NORM.DIST(0,$J145/2,$M145,TRUE))*$D145+($K145="Steady Growth")*(AND(FI$6&gt;=$F145,FI$6&lt;=$H145)*((FI$6-$F145+1)/($J145*($J145+1)/2)*$D145))+($K145="custom")*CustCF!FC145</f>
        <v>0</v>
      </c>
      <c r="FJ145" s="95">
        <f>($K145="Bell Curve")*(_xlfn.NORM.DIST(AND(FJ$6&gt;=$F145,FJ$6&lt;=$H145)*(FJ$6-$F145+1),$J145/2,$M145,TRUE)-_xlfn.NORM.DIST(AND(FJ$6&gt;=$F145,FJ$6&lt;=$H145)*(FI$6-$F145+1),$J145/2,$M145,TRUE))/(1-2*_xlfn.NORM.DIST(0,$J145/2,$M145,TRUE))*$D145+($K145="Steady Growth")*(AND(FJ$6&gt;=$F145,FJ$6&lt;=$H145)*((FJ$6-$F145+1)/($J145*($J145+1)/2)*$D145))+($K145="custom")*CustCF!FD145</f>
        <v>0</v>
      </c>
      <c r="FK145" s="95">
        <f>($K145="Bell Curve")*(_xlfn.NORM.DIST(AND(FK$6&gt;=$F145,FK$6&lt;=$H145)*(FK$6-$F145+1),$J145/2,$M145,TRUE)-_xlfn.NORM.DIST(AND(FK$6&gt;=$F145,FK$6&lt;=$H145)*(FJ$6-$F145+1),$J145/2,$M145,TRUE))/(1-2*_xlfn.NORM.DIST(0,$J145/2,$M145,TRUE))*$D145+($K145="Steady Growth")*(AND(FK$6&gt;=$F145,FK$6&lt;=$H145)*((FK$6-$F145+1)/($J145*($J145+1)/2)*$D145))+($K145="custom")*CustCF!FE145</f>
        <v>0</v>
      </c>
      <c r="FL145" s="95">
        <f>($K145="Bell Curve")*(_xlfn.NORM.DIST(AND(FL$6&gt;=$F145,FL$6&lt;=$H145)*(FL$6-$F145+1),$J145/2,$M145,TRUE)-_xlfn.NORM.DIST(AND(FL$6&gt;=$F145,FL$6&lt;=$H145)*(FK$6-$F145+1),$J145/2,$M145,TRUE))/(1-2*_xlfn.NORM.DIST(0,$J145/2,$M145,TRUE))*$D145+($K145="Steady Growth")*(AND(FL$6&gt;=$F145,FL$6&lt;=$H145)*((FL$6-$F145+1)/($J145*($J145+1)/2)*$D145))+($K145="custom")*CustCF!FF145</f>
        <v>0</v>
      </c>
      <c r="FM145" s="95">
        <f>($K145="Bell Curve")*(_xlfn.NORM.DIST(AND(FM$6&gt;=$F145,FM$6&lt;=$H145)*(FM$6-$F145+1),$J145/2,$M145,TRUE)-_xlfn.NORM.DIST(AND(FM$6&gt;=$F145,FM$6&lt;=$H145)*(FL$6-$F145+1),$J145/2,$M145,TRUE))/(1-2*_xlfn.NORM.DIST(0,$J145/2,$M145,TRUE))*$D145+($K145="Steady Growth")*(AND(FM$6&gt;=$F145,FM$6&lt;=$H145)*((FM$6-$F145+1)/($J145*($J145+1)/2)*$D145))+($K145="custom")*CustCF!FG145</f>
        <v>0</v>
      </c>
      <c r="FN145" s="95">
        <f>($K145="Bell Curve")*(_xlfn.NORM.DIST(AND(FN$6&gt;=$F145,FN$6&lt;=$H145)*(FN$6-$F145+1),$J145/2,$M145,TRUE)-_xlfn.NORM.DIST(AND(FN$6&gt;=$F145,FN$6&lt;=$H145)*(FM$6-$F145+1),$J145/2,$M145,TRUE))/(1-2*_xlfn.NORM.DIST(0,$J145/2,$M145,TRUE))*$D145+($K145="Steady Growth")*(AND(FN$6&gt;=$F145,FN$6&lt;=$H145)*((FN$6-$F145+1)/($J145*($J145+1)/2)*$D145))+($K145="custom")*CustCF!FH145</f>
        <v>0</v>
      </c>
      <c r="FO145" s="95">
        <f>($K145="Bell Curve")*(_xlfn.NORM.DIST(AND(FO$6&gt;=$F145,FO$6&lt;=$H145)*(FO$6-$F145+1),$J145/2,$M145,TRUE)-_xlfn.NORM.DIST(AND(FO$6&gt;=$F145,FO$6&lt;=$H145)*(FN$6-$F145+1),$J145/2,$M145,TRUE))/(1-2*_xlfn.NORM.DIST(0,$J145/2,$M145,TRUE))*$D145+($K145="Steady Growth")*(AND(FO$6&gt;=$F145,FO$6&lt;=$H145)*((FO$6-$F145+1)/($J145*($J145+1)/2)*$D145))+($K145="custom")*CustCF!FI145</f>
        <v>0</v>
      </c>
      <c r="FP145" s="95">
        <f>($K145="Bell Curve")*(_xlfn.NORM.DIST(AND(FP$6&gt;=$F145,FP$6&lt;=$H145)*(FP$6-$F145+1),$J145/2,$M145,TRUE)-_xlfn.NORM.DIST(AND(FP$6&gt;=$F145,FP$6&lt;=$H145)*(FO$6-$F145+1),$J145/2,$M145,TRUE))/(1-2*_xlfn.NORM.DIST(0,$J145/2,$M145,TRUE))*$D145+($K145="Steady Growth")*(AND(FP$6&gt;=$F145,FP$6&lt;=$H145)*((FP$6-$F145+1)/($J145*($J145+1)/2)*$D145))+($K145="custom")*CustCF!FJ145</f>
        <v>0</v>
      </c>
      <c r="FQ145" s="95">
        <f>($K145="Bell Curve")*(_xlfn.NORM.DIST(AND(FQ$6&gt;=$F145,FQ$6&lt;=$H145)*(FQ$6-$F145+1),$J145/2,$M145,TRUE)-_xlfn.NORM.DIST(AND(FQ$6&gt;=$F145,FQ$6&lt;=$H145)*(FP$6-$F145+1),$J145/2,$M145,TRUE))/(1-2*_xlfn.NORM.DIST(0,$J145/2,$M145,TRUE))*$D145+($K145="Steady Growth")*(AND(FQ$6&gt;=$F145,FQ$6&lt;=$H145)*((FQ$6-$F145+1)/($J145*($J145+1)/2)*$D145))+($K145="custom")*CustCF!FK145</f>
        <v>0</v>
      </c>
      <c r="FR145" s="95">
        <f>($K145="Bell Curve")*(_xlfn.NORM.DIST(AND(FR$6&gt;=$F145,FR$6&lt;=$H145)*(FR$6-$F145+1),$J145/2,$M145,TRUE)-_xlfn.NORM.DIST(AND(FR$6&gt;=$F145,FR$6&lt;=$H145)*(FQ$6-$F145+1),$J145/2,$M145,TRUE))/(1-2*_xlfn.NORM.DIST(0,$J145/2,$M145,TRUE))*$D145+($K145="Steady Growth")*(AND(FR$6&gt;=$F145,FR$6&lt;=$H145)*((FR$6-$F145+1)/($J145*($J145+1)/2)*$D145))+($K145="custom")*CustCF!FL145</f>
        <v>0</v>
      </c>
      <c r="FS145" s="95">
        <f>($K145="Bell Curve")*(_xlfn.NORM.DIST(AND(FS$6&gt;=$F145,FS$6&lt;=$H145)*(FS$6-$F145+1),$J145/2,$M145,TRUE)-_xlfn.NORM.DIST(AND(FS$6&gt;=$F145,FS$6&lt;=$H145)*(FR$6-$F145+1),$J145/2,$M145,TRUE))/(1-2*_xlfn.NORM.DIST(0,$J145/2,$M145,TRUE))*$D145+($K145="Steady Growth")*(AND(FS$6&gt;=$F145,FS$6&lt;=$H145)*((FS$6-$F145+1)/($J145*($J145+1)/2)*$D145))+($K145="custom")*CustCF!FM145</f>
        <v>0</v>
      </c>
      <c r="FT145" s="95">
        <f>($K145="Bell Curve")*(_xlfn.NORM.DIST(AND(FT$6&gt;=$F145,FT$6&lt;=$H145)*(FT$6-$F145+1),$J145/2,$M145,TRUE)-_xlfn.NORM.DIST(AND(FT$6&gt;=$F145,FT$6&lt;=$H145)*(FS$6-$F145+1),$J145/2,$M145,TRUE))/(1-2*_xlfn.NORM.DIST(0,$J145/2,$M145,TRUE))*$D145+($K145="Steady Growth")*(AND(FT$6&gt;=$F145,FT$6&lt;=$H145)*((FT$6-$F145+1)/($J145*($J145+1)/2)*$D145))+($K145="custom")*CustCF!FN145</f>
        <v>0</v>
      </c>
      <c r="FU145" s="95">
        <f>($K145="Bell Curve")*(_xlfn.NORM.DIST(AND(FU$6&gt;=$F145,FU$6&lt;=$H145)*(FU$6-$F145+1),$J145/2,$M145,TRUE)-_xlfn.NORM.DIST(AND(FU$6&gt;=$F145,FU$6&lt;=$H145)*(FT$6-$F145+1),$J145/2,$M145,TRUE))/(1-2*_xlfn.NORM.DIST(0,$J145/2,$M145,TRUE))*$D145+($K145="Steady Growth")*(AND(FU$6&gt;=$F145,FU$6&lt;=$H145)*((FU$6-$F145+1)/($J145*($J145+1)/2)*$D145))+($K145="custom")*CustCF!FO145</f>
        <v>0</v>
      </c>
      <c r="FV145" s="95">
        <f>($K145="Bell Curve")*(_xlfn.NORM.DIST(AND(FV$6&gt;=$F145,FV$6&lt;=$H145)*(FV$6-$F145+1),$J145/2,$M145,TRUE)-_xlfn.NORM.DIST(AND(FV$6&gt;=$F145,FV$6&lt;=$H145)*(FU$6-$F145+1),$J145/2,$M145,TRUE))/(1-2*_xlfn.NORM.DIST(0,$J145/2,$M145,TRUE))*$D145+($K145="Steady Growth")*(AND(FV$6&gt;=$F145,FV$6&lt;=$H145)*((FV$6-$F145+1)/($J145*($J145+1)/2)*$D145))+($K145="custom")*CustCF!FP145</f>
        <v>0</v>
      </c>
      <c r="FW145" s="95">
        <f>($K145="Bell Curve")*(_xlfn.NORM.DIST(AND(FW$6&gt;=$F145,FW$6&lt;=$H145)*(FW$6-$F145+1),$J145/2,$M145,TRUE)-_xlfn.NORM.DIST(AND(FW$6&gt;=$F145,FW$6&lt;=$H145)*(FV$6-$F145+1),$J145/2,$M145,TRUE))/(1-2*_xlfn.NORM.DIST(0,$J145/2,$M145,TRUE))*$D145+($K145="Steady Growth")*(AND(FW$6&gt;=$F145,FW$6&lt;=$H145)*((FW$6-$F145+1)/($J145*($J145+1)/2)*$D145))+($K145="custom")*CustCF!FQ145</f>
        <v>0</v>
      </c>
      <c r="FX145" s="95">
        <f>($K145="Bell Curve")*(_xlfn.NORM.DIST(AND(FX$6&gt;=$F145,FX$6&lt;=$H145)*(FX$6-$F145+1),$J145/2,$M145,TRUE)-_xlfn.NORM.DIST(AND(FX$6&gt;=$F145,FX$6&lt;=$H145)*(FW$6-$F145+1),$J145/2,$M145,TRUE))/(1-2*_xlfn.NORM.DIST(0,$J145/2,$M145,TRUE))*$D145+($K145="Steady Growth")*(AND(FX$6&gt;=$F145,FX$6&lt;=$H145)*((FX$6-$F145+1)/($J145*($J145+1)/2)*$D145))+($K145="custom")*CustCF!FR145</f>
        <v>0</v>
      </c>
      <c r="FY145" s="95">
        <f>($K145="Bell Curve")*(_xlfn.NORM.DIST(AND(FY$6&gt;=$F145,FY$6&lt;=$H145)*(FY$6-$F145+1),$J145/2,$M145,TRUE)-_xlfn.NORM.DIST(AND(FY$6&gt;=$F145,FY$6&lt;=$H145)*(FX$6-$F145+1),$J145/2,$M145,TRUE))/(1-2*_xlfn.NORM.DIST(0,$J145/2,$M145,TRUE))*$D145+($K145="Steady Growth")*(AND(FY$6&gt;=$F145,FY$6&lt;=$H145)*((FY$6-$F145+1)/($J145*($J145+1)/2)*$D145))+($K145="custom")*CustCF!FS145</f>
        <v>0</v>
      </c>
      <c r="FZ145" s="95">
        <f>($K145="Bell Curve")*(_xlfn.NORM.DIST(AND(FZ$6&gt;=$F145,FZ$6&lt;=$H145)*(FZ$6-$F145+1),$J145/2,$M145,TRUE)-_xlfn.NORM.DIST(AND(FZ$6&gt;=$F145,FZ$6&lt;=$H145)*(FY$6-$F145+1),$J145/2,$M145,TRUE))/(1-2*_xlfn.NORM.DIST(0,$J145/2,$M145,TRUE))*$D145+($K145="Steady Growth")*(AND(FZ$6&gt;=$F145,FZ$6&lt;=$H145)*((FZ$6-$F145+1)/($J145*($J145+1)/2)*$D145))+($K145="custom")*CustCF!FT145</f>
        <v>0</v>
      </c>
      <c r="GA145" s="95">
        <f>($K145="Bell Curve")*(_xlfn.NORM.DIST(AND(GA$6&gt;=$F145,GA$6&lt;=$H145)*(GA$6-$F145+1),$J145/2,$M145,TRUE)-_xlfn.NORM.DIST(AND(GA$6&gt;=$F145,GA$6&lt;=$H145)*(FZ$6-$F145+1),$J145/2,$M145,TRUE))/(1-2*_xlfn.NORM.DIST(0,$J145/2,$M145,TRUE))*$D145+($K145="Steady Growth")*(AND(GA$6&gt;=$F145,GA$6&lt;=$H145)*((GA$6-$F145+1)/($J145*($J145+1)/2)*$D145))+($K145="custom")*CustCF!FU145</f>
        <v>0</v>
      </c>
      <c r="GB145" s="95">
        <f>($K145="Bell Curve")*(_xlfn.NORM.DIST(AND(GB$6&gt;=$F145,GB$6&lt;=$H145)*(GB$6-$F145+1),$J145/2,$M145,TRUE)-_xlfn.NORM.DIST(AND(GB$6&gt;=$F145,GB$6&lt;=$H145)*(GA$6-$F145+1),$J145/2,$M145,TRUE))/(1-2*_xlfn.NORM.DIST(0,$J145/2,$M145,TRUE))*$D145+($K145="Steady Growth")*(AND(GB$6&gt;=$F145,GB$6&lt;=$H145)*((GB$6-$F145+1)/($J145*($J145+1)/2)*$D145))+($K145="custom")*CustCF!FV145</f>
        <v>0</v>
      </c>
      <c r="GC145" s="95">
        <f>($K145="Bell Curve")*(_xlfn.NORM.DIST(AND(GC$6&gt;=$F145,GC$6&lt;=$H145)*(GC$6-$F145+1),$J145/2,$M145,TRUE)-_xlfn.NORM.DIST(AND(GC$6&gt;=$F145,GC$6&lt;=$H145)*(GB$6-$F145+1),$J145/2,$M145,TRUE))/(1-2*_xlfn.NORM.DIST(0,$J145/2,$M145,TRUE))*$D145+($K145="Steady Growth")*(AND(GC$6&gt;=$F145,GC$6&lt;=$H145)*((GC$6-$F145+1)/($J145*($J145+1)/2)*$D145))+($K145="custom")*CustCF!FW145</f>
        <v>0</v>
      </c>
      <c r="GD145" s="95">
        <f>($K145="Bell Curve")*(_xlfn.NORM.DIST(AND(GD$6&gt;=$F145,GD$6&lt;=$H145)*(GD$6-$F145+1),$J145/2,$M145,TRUE)-_xlfn.NORM.DIST(AND(GD$6&gt;=$F145,GD$6&lt;=$H145)*(GC$6-$F145+1),$J145/2,$M145,TRUE))/(1-2*_xlfn.NORM.DIST(0,$J145/2,$M145,TRUE))*$D145+($K145="Steady Growth")*(AND(GD$6&gt;=$F145,GD$6&lt;=$H145)*((GD$6-$F145+1)/($J145*($J145+1)/2)*$D145))+($K145="custom")*CustCF!FX145</f>
        <v>0</v>
      </c>
      <c r="GE145" s="95">
        <f>($K145="Bell Curve")*(_xlfn.NORM.DIST(AND(GE$6&gt;=$F145,GE$6&lt;=$H145)*(GE$6-$F145+1),$J145/2,$M145,TRUE)-_xlfn.NORM.DIST(AND(GE$6&gt;=$F145,GE$6&lt;=$H145)*(GD$6-$F145+1),$J145/2,$M145,TRUE))/(1-2*_xlfn.NORM.DIST(0,$J145/2,$M145,TRUE))*$D145+($K145="Steady Growth")*(AND(GE$6&gt;=$F145,GE$6&lt;=$H145)*((GE$6-$F145+1)/($J145*($J145+1)/2)*$D145))+($K145="custom")*CustCF!FY145</f>
        <v>0</v>
      </c>
      <c r="GF145" s="95">
        <f>($K145="Bell Curve")*(_xlfn.NORM.DIST(AND(GF$6&gt;=$F145,GF$6&lt;=$H145)*(GF$6-$F145+1),$J145/2,$M145,TRUE)-_xlfn.NORM.DIST(AND(GF$6&gt;=$F145,GF$6&lt;=$H145)*(GE$6-$F145+1),$J145/2,$M145,TRUE))/(1-2*_xlfn.NORM.DIST(0,$J145/2,$M145,TRUE))*$D145+($K145="Steady Growth")*(AND(GF$6&gt;=$F145,GF$6&lt;=$H145)*((GF$6-$F145+1)/($J145*($J145+1)/2)*$D145))+($K145="custom")*CustCF!FZ145</f>
        <v>0</v>
      </c>
      <c r="GG145" s="95">
        <f>($K145="Bell Curve")*(_xlfn.NORM.DIST(AND(GG$6&gt;=$F145,GG$6&lt;=$H145)*(GG$6-$F145+1),$J145/2,$M145,TRUE)-_xlfn.NORM.DIST(AND(GG$6&gt;=$F145,GG$6&lt;=$H145)*(GF$6-$F145+1),$J145/2,$M145,TRUE))/(1-2*_xlfn.NORM.DIST(0,$J145/2,$M145,TRUE))*$D145+($K145="Steady Growth")*(AND(GG$6&gt;=$F145,GG$6&lt;=$H145)*((GG$6-$F145+1)/($J145*($J145+1)/2)*$D145))+($K145="custom")*CustCF!GA145</f>
        <v>0</v>
      </c>
      <c r="GH145" s="95">
        <f>($K145="Bell Curve")*(_xlfn.NORM.DIST(AND(GH$6&gt;=$F145,GH$6&lt;=$H145)*(GH$6-$F145+1),$J145/2,$M145,TRUE)-_xlfn.NORM.DIST(AND(GH$6&gt;=$F145,GH$6&lt;=$H145)*(GG$6-$F145+1),$J145/2,$M145,TRUE))/(1-2*_xlfn.NORM.DIST(0,$J145/2,$M145,TRUE))*$D145+($K145="Steady Growth")*(AND(GH$6&gt;=$F145,GH$6&lt;=$H145)*((GH$6-$F145+1)/($J145*($J145+1)/2)*$D145))+($K145="custom")*CustCF!GB145</f>
        <v>0</v>
      </c>
      <c r="GI145" s="95">
        <f>($K145="Bell Curve")*(_xlfn.NORM.DIST(AND(GI$6&gt;=$F145,GI$6&lt;=$H145)*(GI$6-$F145+1),$J145/2,$M145,TRUE)-_xlfn.NORM.DIST(AND(GI$6&gt;=$F145,GI$6&lt;=$H145)*(GH$6-$F145+1),$J145/2,$M145,TRUE))/(1-2*_xlfn.NORM.DIST(0,$J145/2,$M145,TRUE))*$D145+($K145="Steady Growth")*(AND(GI$6&gt;=$F145,GI$6&lt;=$H145)*((GI$6-$F145+1)/($J145*($J145+1)/2)*$D145))+($K145="custom")*CustCF!GC145</f>
        <v>0</v>
      </c>
      <c r="GJ145" s="95">
        <f>($K145="Bell Curve")*(_xlfn.NORM.DIST(AND(GJ$6&gt;=$F145,GJ$6&lt;=$H145)*(GJ$6-$F145+1),$J145/2,$M145,TRUE)-_xlfn.NORM.DIST(AND(GJ$6&gt;=$F145,GJ$6&lt;=$H145)*(GI$6-$F145+1),$J145/2,$M145,TRUE))/(1-2*_xlfn.NORM.DIST(0,$J145/2,$M145,TRUE))*$D145+($K145="Steady Growth")*(AND(GJ$6&gt;=$F145,GJ$6&lt;=$H145)*((GJ$6-$F145+1)/($J145*($J145+1)/2)*$D145))+($K145="custom")*CustCF!GD145</f>
        <v>0</v>
      </c>
      <c r="GK145" s="95">
        <f>($K145="Bell Curve")*(_xlfn.NORM.DIST(AND(GK$6&gt;=$F145,GK$6&lt;=$H145)*(GK$6-$F145+1),$J145/2,$M145,TRUE)-_xlfn.NORM.DIST(AND(GK$6&gt;=$F145,GK$6&lt;=$H145)*(GJ$6-$F145+1),$J145/2,$M145,TRUE))/(1-2*_xlfn.NORM.DIST(0,$J145/2,$M145,TRUE))*$D145+($K145="Steady Growth")*(AND(GK$6&gt;=$F145,GK$6&lt;=$H145)*((GK$6-$F145+1)/($J145*($J145+1)/2)*$D145))+($K145="custom")*CustCF!GE145</f>
        <v>0</v>
      </c>
      <c r="GL145" s="95">
        <f>($K145="Bell Curve")*(_xlfn.NORM.DIST(AND(GL$6&gt;=$F145,GL$6&lt;=$H145)*(GL$6-$F145+1),$J145/2,$M145,TRUE)-_xlfn.NORM.DIST(AND(GL$6&gt;=$F145,GL$6&lt;=$H145)*(GK$6-$F145+1),$J145/2,$M145,TRUE))/(1-2*_xlfn.NORM.DIST(0,$J145/2,$M145,TRUE))*$D145+($K145="Steady Growth")*(AND(GL$6&gt;=$F145,GL$6&lt;=$H145)*((GL$6-$F145+1)/($J145*($J145+1)/2)*$D145))+($K145="custom")*CustCF!GF145</f>
        <v>0</v>
      </c>
      <c r="GM145" s="95">
        <f>($K145="Bell Curve")*(_xlfn.NORM.DIST(AND(GM$6&gt;=$F145,GM$6&lt;=$H145)*(GM$6-$F145+1),$J145/2,$M145,TRUE)-_xlfn.NORM.DIST(AND(GM$6&gt;=$F145,GM$6&lt;=$H145)*(GL$6-$F145+1),$J145/2,$M145,TRUE))/(1-2*_xlfn.NORM.DIST(0,$J145/2,$M145,TRUE))*$D145+($K145="Steady Growth")*(AND(GM$6&gt;=$F145,GM$6&lt;=$H145)*((GM$6-$F145+1)/($J145*($J145+1)/2)*$D145))+($K145="custom")*CustCF!GG145</f>
        <v>0</v>
      </c>
      <c r="GN145" s="268">
        <f>($K145="Bell Curve")*(_xlfn.NORM.DIST(AND(GN$6&gt;=$F145,GN$6&lt;=$H145)*(GN$6-$F145+1),$J145/2,$M145,TRUE)-_xlfn.NORM.DIST(AND(GN$6&gt;=$F145,GN$6&lt;=$H145)*(GM$6-$F145+1),$J145/2,$M145,TRUE))/(1-2*_xlfn.NORM.DIST(0,$J145/2,$M145,TRUE))*$D145+($K145="Steady Growth")*(AND(GN$6&gt;=$F145,GN$6&lt;=$H145)*((GN$6-$F145+1)/($J145*($J145+1)/2)*$D145))+($K145="custom")*CustCF!GH145</f>
        <v>0</v>
      </c>
      <c r="GO145" s="1"/>
      <c r="GP145" s="67"/>
    </row>
    <row r="146" spans="1:198" customFormat="1" outlineLevel="1" x14ac:dyDescent="0.75">
      <c r="A146" s="1"/>
      <c r="B146" s="1"/>
      <c r="C146" s="262">
        <f>Budget!AF31</f>
        <v>0</v>
      </c>
      <c r="D146" s="19">
        <f>Budget!AG31</f>
        <v>0</v>
      </c>
      <c r="E146" s="19" t="str">
        <f t="shared" si="61"/>
        <v/>
      </c>
      <c r="F146" s="263">
        <v>0</v>
      </c>
      <c r="G146" s="257">
        <f>IF(L146="custom",CustCF!F146,INDEX($P$8:$GN$8,MATCH(F146,$P$6:$GN$6,0)))</f>
        <v>46053</v>
      </c>
      <c r="H146" s="263">
        <v>0</v>
      </c>
      <c r="I146" s="257">
        <f>IF(L146="custom",CustCF!G146,INDEX($P$8:$GN$8,MATCH(H146,$P$6:$GN$6,0)))</f>
        <v>46053</v>
      </c>
      <c r="J146" s="260">
        <f t="shared" si="62"/>
        <v>1</v>
      </c>
      <c r="K146" s="265" t="s">
        <v>116</v>
      </c>
      <c r="L146" s="266" t="s">
        <v>141</v>
      </c>
      <c r="M146" s="267">
        <f t="shared" si="63"/>
        <v>9</v>
      </c>
      <c r="N146" s="18">
        <f t="shared" si="57"/>
        <v>0</v>
      </c>
      <c r="O146" s="1372">
        <f t="shared" si="69"/>
        <v>0</v>
      </c>
      <c r="P146" s="95">
        <f>($K146="Bell Curve")*(_xlfn.NORM.DIST(AND(P$6&gt;=$F146,P$6&lt;=$H146)*(P$6-$F146+1),$J146/2,$M146,TRUE)-_xlfn.NORM.DIST(AND(P$6&gt;=$F146,P$6&lt;=$H146)*(O$6-$F146+1),$J146/2,$M146,TRUE))/(1-2*_xlfn.NORM.DIST(0,$J146/2,$M146,TRUE))*$D146+($K146="Steady Growth")*(AND(P$6&gt;=$F146,P$6&lt;=$H146)*((P$6-$F146+1)/($J146*($J146+1)/2)*$D146))+($K146="custom")*CustCF!J146</f>
        <v>0</v>
      </c>
      <c r="Q146" s="95">
        <f>($K146="Bell Curve")*(_xlfn.NORM.DIST(AND(Q$6&gt;=$F146,Q$6&lt;=$H146)*(Q$6-$F146+1),$J146/2,$M146,TRUE)-_xlfn.NORM.DIST(AND(Q$6&gt;=$F146,Q$6&lt;=$H146)*(P$6-$F146+1),$J146/2,$M146,TRUE))/(1-2*_xlfn.NORM.DIST(0,$J146/2,$M146,TRUE))*$D146+($K146="Steady Growth")*(AND(Q$6&gt;=$F146,Q$6&lt;=$H146)*((Q$6-$F146+1)/($J146*($J146+1)/2)*$D146))+($K146="custom")*CustCF!K146</f>
        <v>0</v>
      </c>
      <c r="R146" s="95">
        <f>($K146="Bell Curve")*(_xlfn.NORM.DIST(AND(R$6&gt;=$F146,R$6&lt;=$H146)*(R$6-$F146+1),$J146/2,$M146,TRUE)-_xlfn.NORM.DIST(AND(R$6&gt;=$F146,R$6&lt;=$H146)*(Q$6-$F146+1),$J146/2,$M146,TRUE))/(1-2*_xlfn.NORM.DIST(0,$J146/2,$M146,TRUE))*$D146+($K146="Steady Growth")*(AND(R$6&gt;=$F146,R$6&lt;=$H146)*((R$6-$F146+1)/($J146*($J146+1)/2)*$D146))+($K146="custom")*CustCF!L146</f>
        <v>0</v>
      </c>
      <c r="S146" s="95">
        <f>($K146="Bell Curve")*(_xlfn.NORM.DIST(AND(S$6&gt;=$F146,S$6&lt;=$H146)*(S$6-$F146+1),$J146/2,$M146,TRUE)-_xlfn.NORM.DIST(AND(S$6&gt;=$F146,S$6&lt;=$H146)*(R$6-$F146+1),$J146/2,$M146,TRUE))/(1-2*_xlfn.NORM.DIST(0,$J146/2,$M146,TRUE))*$D146+($K146="Steady Growth")*(AND(S$6&gt;=$F146,S$6&lt;=$H146)*((S$6-$F146+1)/($J146*($J146+1)/2)*$D146))+($K146="custom")*CustCF!M146</f>
        <v>0</v>
      </c>
      <c r="T146" s="95">
        <f>($K146="Bell Curve")*(_xlfn.NORM.DIST(AND(T$6&gt;=$F146,T$6&lt;=$H146)*(T$6-$F146+1),$J146/2,$M146,TRUE)-_xlfn.NORM.DIST(AND(T$6&gt;=$F146,T$6&lt;=$H146)*(S$6-$F146+1),$J146/2,$M146,TRUE))/(1-2*_xlfn.NORM.DIST(0,$J146/2,$M146,TRUE))*$D146+($K146="Steady Growth")*(AND(T$6&gt;=$F146,T$6&lt;=$H146)*((T$6-$F146+1)/($J146*($J146+1)/2)*$D146))+($K146="custom")*CustCF!N146</f>
        <v>0</v>
      </c>
      <c r="U146" s="95">
        <f>($K146="Bell Curve")*(_xlfn.NORM.DIST(AND(U$6&gt;=$F146,U$6&lt;=$H146)*(U$6-$F146+1),$J146/2,$M146,TRUE)-_xlfn.NORM.DIST(AND(U$6&gt;=$F146,U$6&lt;=$H146)*(T$6-$F146+1),$J146/2,$M146,TRUE))/(1-2*_xlfn.NORM.DIST(0,$J146/2,$M146,TRUE))*$D146+($K146="Steady Growth")*(AND(U$6&gt;=$F146,U$6&lt;=$H146)*((U$6-$F146+1)/($J146*($J146+1)/2)*$D146))+($K146="custom")*CustCF!O146</f>
        <v>0</v>
      </c>
      <c r="V146" s="95">
        <f>($K146="Bell Curve")*(_xlfn.NORM.DIST(AND(V$6&gt;=$F146,V$6&lt;=$H146)*(V$6-$F146+1),$J146/2,$M146,TRUE)-_xlfn.NORM.DIST(AND(V$6&gt;=$F146,V$6&lt;=$H146)*(U$6-$F146+1),$J146/2,$M146,TRUE))/(1-2*_xlfn.NORM.DIST(0,$J146/2,$M146,TRUE))*$D146+($K146="Steady Growth")*(AND(V$6&gt;=$F146,V$6&lt;=$H146)*((V$6-$F146+1)/($J146*($J146+1)/2)*$D146))+($K146="custom")*CustCF!P146</f>
        <v>0</v>
      </c>
      <c r="W146" s="95">
        <f>($K146="Bell Curve")*(_xlfn.NORM.DIST(AND(W$6&gt;=$F146,W$6&lt;=$H146)*(W$6-$F146+1),$J146/2,$M146,TRUE)-_xlfn.NORM.DIST(AND(W$6&gt;=$F146,W$6&lt;=$H146)*(V$6-$F146+1),$J146/2,$M146,TRUE))/(1-2*_xlfn.NORM.DIST(0,$J146/2,$M146,TRUE))*$D146+($K146="Steady Growth")*(AND(W$6&gt;=$F146,W$6&lt;=$H146)*((W$6-$F146+1)/($J146*($J146+1)/2)*$D146))+($K146="custom")*CustCF!Q146</f>
        <v>0</v>
      </c>
      <c r="X146" s="95">
        <f>($K146="Bell Curve")*(_xlfn.NORM.DIST(AND(X$6&gt;=$F146,X$6&lt;=$H146)*(X$6-$F146+1),$J146/2,$M146,TRUE)-_xlfn.NORM.DIST(AND(X$6&gt;=$F146,X$6&lt;=$H146)*(W$6-$F146+1),$J146/2,$M146,TRUE))/(1-2*_xlfn.NORM.DIST(0,$J146/2,$M146,TRUE))*$D146+($K146="Steady Growth")*(AND(X$6&gt;=$F146,X$6&lt;=$H146)*((X$6-$F146+1)/($J146*($J146+1)/2)*$D146))+($K146="custom")*CustCF!R146</f>
        <v>0</v>
      </c>
      <c r="Y146" s="95">
        <f>($K146="Bell Curve")*(_xlfn.NORM.DIST(AND(Y$6&gt;=$F146,Y$6&lt;=$H146)*(Y$6-$F146+1),$J146/2,$M146,TRUE)-_xlfn.NORM.DIST(AND(Y$6&gt;=$F146,Y$6&lt;=$H146)*(X$6-$F146+1),$J146/2,$M146,TRUE))/(1-2*_xlfn.NORM.DIST(0,$J146/2,$M146,TRUE))*$D146+($K146="Steady Growth")*(AND(Y$6&gt;=$F146,Y$6&lt;=$H146)*((Y$6-$F146+1)/($J146*($J146+1)/2)*$D146))+($K146="custom")*CustCF!S146</f>
        <v>0</v>
      </c>
      <c r="Z146" s="95">
        <f>($K146="Bell Curve")*(_xlfn.NORM.DIST(AND(Z$6&gt;=$F146,Z$6&lt;=$H146)*(Z$6-$F146+1),$J146/2,$M146,TRUE)-_xlfn.NORM.DIST(AND(Z$6&gt;=$F146,Z$6&lt;=$H146)*(Y$6-$F146+1),$J146/2,$M146,TRUE))/(1-2*_xlfn.NORM.DIST(0,$J146/2,$M146,TRUE))*$D146+($K146="Steady Growth")*(AND(Z$6&gt;=$F146,Z$6&lt;=$H146)*((Z$6-$F146+1)/($J146*($J146+1)/2)*$D146))+($K146="custom")*CustCF!T146</f>
        <v>0</v>
      </c>
      <c r="AA146" s="95">
        <f>($K146="Bell Curve")*(_xlfn.NORM.DIST(AND(AA$6&gt;=$F146,AA$6&lt;=$H146)*(AA$6-$F146+1),$J146/2,$M146,TRUE)-_xlfn.NORM.DIST(AND(AA$6&gt;=$F146,AA$6&lt;=$H146)*(Z$6-$F146+1),$J146/2,$M146,TRUE))/(1-2*_xlfn.NORM.DIST(0,$J146/2,$M146,TRUE))*$D146+($K146="Steady Growth")*(AND(AA$6&gt;=$F146,AA$6&lt;=$H146)*((AA$6-$F146+1)/($J146*($J146+1)/2)*$D146))+($K146="custom")*CustCF!U146</f>
        <v>0</v>
      </c>
      <c r="AB146" s="95">
        <f>($K146="Bell Curve")*(_xlfn.NORM.DIST(AND(AB$6&gt;=$F146,AB$6&lt;=$H146)*(AB$6-$F146+1),$J146/2,$M146,TRUE)-_xlfn.NORM.DIST(AND(AB$6&gt;=$F146,AB$6&lt;=$H146)*(AA$6-$F146+1),$J146/2,$M146,TRUE))/(1-2*_xlfn.NORM.DIST(0,$J146/2,$M146,TRUE))*$D146+($K146="Steady Growth")*(AND(AB$6&gt;=$F146,AB$6&lt;=$H146)*((AB$6-$F146+1)/($J146*($J146+1)/2)*$D146))+($K146="custom")*CustCF!V146</f>
        <v>0</v>
      </c>
      <c r="AC146" s="95">
        <f>($K146="Bell Curve")*(_xlfn.NORM.DIST(AND(AC$6&gt;=$F146,AC$6&lt;=$H146)*(AC$6-$F146+1),$J146/2,$M146,TRUE)-_xlfn.NORM.DIST(AND(AC$6&gt;=$F146,AC$6&lt;=$H146)*(AB$6-$F146+1),$J146/2,$M146,TRUE))/(1-2*_xlfn.NORM.DIST(0,$J146/2,$M146,TRUE))*$D146+($K146="Steady Growth")*(AND(AC$6&gt;=$F146,AC$6&lt;=$H146)*((AC$6-$F146+1)/($J146*($J146+1)/2)*$D146))+($K146="custom")*CustCF!W146</f>
        <v>0</v>
      </c>
      <c r="AD146" s="95">
        <f>($K146="Bell Curve")*(_xlfn.NORM.DIST(AND(AD$6&gt;=$F146,AD$6&lt;=$H146)*(AD$6-$F146+1),$J146/2,$M146,TRUE)-_xlfn.NORM.DIST(AND(AD$6&gt;=$F146,AD$6&lt;=$H146)*(AC$6-$F146+1),$J146/2,$M146,TRUE))/(1-2*_xlfn.NORM.DIST(0,$J146/2,$M146,TRUE))*$D146+($K146="Steady Growth")*(AND(AD$6&gt;=$F146,AD$6&lt;=$H146)*((AD$6-$F146+1)/($J146*($J146+1)/2)*$D146))+($K146="custom")*CustCF!X146</f>
        <v>0</v>
      </c>
      <c r="AE146" s="95">
        <f>($K146="Bell Curve")*(_xlfn.NORM.DIST(AND(AE$6&gt;=$F146,AE$6&lt;=$H146)*(AE$6-$F146+1),$J146/2,$M146,TRUE)-_xlfn.NORM.DIST(AND(AE$6&gt;=$F146,AE$6&lt;=$H146)*(AD$6-$F146+1),$J146/2,$M146,TRUE))/(1-2*_xlfn.NORM.DIST(0,$J146/2,$M146,TRUE))*$D146+($K146="Steady Growth")*(AND(AE$6&gt;=$F146,AE$6&lt;=$H146)*((AE$6-$F146+1)/($J146*($J146+1)/2)*$D146))+($K146="custom")*CustCF!Y146</f>
        <v>0</v>
      </c>
      <c r="AF146" s="95">
        <f>($K146="Bell Curve")*(_xlfn.NORM.DIST(AND(AF$6&gt;=$F146,AF$6&lt;=$H146)*(AF$6-$F146+1),$J146/2,$M146,TRUE)-_xlfn.NORM.DIST(AND(AF$6&gt;=$F146,AF$6&lt;=$H146)*(AE$6-$F146+1),$J146/2,$M146,TRUE))/(1-2*_xlfn.NORM.DIST(0,$J146/2,$M146,TRUE))*$D146+($K146="Steady Growth")*(AND(AF$6&gt;=$F146,AF$6&lt;=$H146)*((AF$6-$F146+1)/($J146*($J146+1)/2)*$D146))+($K146="custom")*CustCF!Z146</f>
        <v>0</v>
      </c>
      <c r="AG146" s="95">
        <f>($K146="Bell Curve")*(_xlfn.NORM.DIST(AND(AG$6&gt;=$F146,AG$6&lt;=$H146)*(AG$6-$F146+1),$J146/2,$M146,TRUE)-_xlfn.NORM.DIST(AND(AG$6&gt;=$F146,AG$6&lt;=$H146)*(AF$6-$F146+1),$J146/2,$M146,TRUE))/(1-2*_xlfn.NORM.DIST(0,$J146/2,$M146,TRUE))*$D146+($K146="Steady Growth")*(AND(AG$6&gt;=$F146,AG$6&lt;=$H146)*((AG$6-$F146+1)/($J146*($J146+1)/2)*$D146))+($K146="custom")*CustCF!AA146</f>
        <v>0</v>
      </c>
      <c r="AH146" s="95">
        <f>($K146="Bell Curve")*(_xlfn.NORM.DIST(AND(AH$6&gt;=$F146,AH$6&lt;=$H146)*(AH$6-$F146+1),$J146/2,$M146,TRUE)-_xlfn.NORM.DIST(AND(AH$6&gt;=$F146,AH$6&lt;=$H146)*(AG$6-$F146+1),$J146/2,$M146,TRUE))/(1-2*_xlfn.NORM.DIST(0,$J146/2,$M146,TRUE))*$D146+($K146="Steady Growth")*(AND(AH$6&gt;=$F146,AH$6&lt;=$H146)*((AH$6-$F146+1)/($J146*($J146+1)/2)*$D146))+($K146="custom")*CustCF!AB146</f>
        <v>0</v>
      </c>
      <c r="AI146" s="95">
        <f>($K146="Bell Curve")*(_xlfn.NORM.DIST(AND(AI$6&gt;=$F146,AI$6&lt;=$H146)*(AI$6-$F146+1),$J146/2,$M146,TRUE)-_xlfn.NORM.DIST(AND(AI$6&gt;=$F146,AI$6&lt;=$H146)*(AH$6-$F146+1),$J146/2,$M146,TRUE))/(1-2*_xlfn.NORM.DIST(0,$J146/2,$M146,TRUE))*$D146+($K146="Steady Growth")*(AND(AI$6&gt;=$F146,AI$6&lt;=$H146)*((AI$6-$F146+1)/($J146*($J146+1)/2)*$D146))+($K146="custom")*CustCF!AC146</f>
        <v>0</v>
      </c>
      <c r="AJ146" s="95">
        <f>($K146="Bell Curve")*(_xlfn.NORM.DIST(AND(AJ$6&gt;=$F146,AJ$6&lt;=$H146)*(AJ$6-$F146+1),$J146/2,$M146,TRUE)-_xlfn.NORM.DIST(AND(AJ$6&gt;=$F146,AJ$6&lt;=$H146)*(AI$6-$F146+1),$J146/2,$M146,TRUE))/(1-2*_xlfn.NORM.DIST(0,$J146/2,$M146,TRUE))*$D146+($K146="Steady Growth")*(AND(AJ$6&gt;=$F146,AJ$6&lt;=$H146)*((AJ$6-$F146+1)/($J146*($J146+1)/2)*$D146))+($K146="custom")*CustCF!AD146</f>
        <v>0</v>
      </c>
      <c r="AK146" s="95">
        <f>($K146="Bell Curve")*(_xlfn.NORM.DIST(AND(AK$6&gt;=$F146,AK$6&lt;=$H146)*(AK$6-$F146+1),$J146/2,$M146,TRUE)-_xlfn.NORM.DIST(AND(AK$6&gt;=$F146,AK$6&lt;=$H146)*(AJ$6-$F146+1),$J146/2,$M146,TRUE))/(1-2*_xlfn.NORM.DIST(0,$J146/2,$M146,TRUE))*$D146+($K146="Steady Growth")*(AND(AK$6&gt;=$F146,AK$6&lt;=$H146)*((AK$6-$F146+1)/($J146*($J146+1)/2)*$D146))+($K146="custom")*CustCF!AE146</f>
        <v>0</v>
      </c>
      <c r="AL146" s="95">
        <f>($K146="Bell Curve")*(_xlfn.NORM.DIST(AND(AL$6&gt;=$F146,AL$6&lt;=$H146)*(AL$6-$F146+1),$J146/2,$M146,TRUE)-_xlfn.NORM.DIST(AND(AL$6&gt;=$F146,AL$6&lt;=$H146)*(AK$6-$F146+1),$J146/2,$M146,TRUE))/(1-2*_xlfn.NORM.DIST(0,$J146/2,$M146,TRUE))*$D146+($K146="Steady Growth")*(AND(AL$6&gt;=$F146,AL$6&lt;=$H146)*((AL$6-$F146+1)/($J146*($J146+1)/2)*$D146))+($K146="custom")*CustCF!AF146</f>
        <v>0</v>
      </c>
      <c r="AM146" s="95">
        <f>($K146="Bell Curve")*(_xlfn.NORM.DIST(AND(AM$6&gt;=$F146,AM$6&lt;=$H146)*(AM$6-$F146+1),$J146/2,$M146,TRUE)-_xlfn.NORM.DIST(AND(AM$6&gt;=$F146,AM$6&lt;=$H146)*(AL$6-$F146+1),$J146/2,$M146,TRUE))/(1-2*_xlfn.NORM.DIST(0,$J146/2,$M146,TRUE))*$D146+($K146="Steady Growth")*(AND(AM$6&gt;=$F146,AM$6&lt;=$H146)*((AM$6-$F146+1)/($J146*($J146+1)/2)*$D146))+($K146="custom")*CustCF!AG146</f>
        <v>0</v>
      </c>
      <c r="AN146" s="95">
        <f>($K146="Bell Curve")*(_xlfn.NORM.DIST(AND(AN$6&gt;=$F146,AN$6&lt;=$H146)*(AN$6-$F146+1),$J146/2,$M146,TRUE)-_xlfn.NORM.DIST(AND(AN$6&gt;=$F146,AN$6&lt;=$H146)*(AM$6-$F146+1),$J146/2,$M146,TRUE))/(1-2*_xlfn.NORM.DIST(0,$J146/2,$M146,TRUE))*$D146+($K146="Steady Growth")*(AND(AN$6&gt;=$F146,AN$6&lt;=$H146)*((AN$6-$F146+1)/($J146*($J146+1)/2)*$D146))+($K146="custom")*CustCF!AH146</f>
        <v>0</v>
      </c>
      <c r="AO146" s="95">
        <f>($K146="Bell Curve")*(_xlfn.NORM.DIST(AND(AO$6&gt;=$F146,AO$6&lt;=$H146)*(AO$6-$F146+1),$J146/2,$M146,TRUE)-_xlfn.NORM.DIST(AND(AO$6&gt;=$F146,AO$6&lt;=$H146)*(AN$6-$F146+1),$J146/2,$M146,TRUE))/(1-2*_xlfn.NORM.DIST(0,$J146/2,$M146,TRUE))*$D146+($K146="Steady Growth")*(AND(AO$6&gt;=$F146,AO$6&lt;=$H146)*((AO$6-$F146+1)/($J146*($J146+1)/2)*$D146))+($K146="custom")*CustCF!AI146</f>
        <v>0</v>
      </c>
      <c r="AP146" s="95">
        <f>($K146="Bell Curve")*(_xlfn.NORM.DIST(AND(AP$6&gt;=$F146,AP$6&lt;=$H146)*(AP$6-$F146+1),$J146/2,$M146,TRUE)-_xlfn.NORM.DIST(AND(AP$6&gt;=$F146,AP$6&lt;=$H146)*(AO$6-$F146+1),$J146/2,$M146,TRUE))/(1-2*_xlfn.NORM.DIST(0,$J146/2,$M146,TRUE))*$D146+($K146="Steady Growth")*(AND(AP$6&gt;=$F146,AP$6&lt;=$H146)*((AP$6-$F146+1)/($J146*($J146+1)/2)*$D146))+($K146="custom")*CustCF!AJ146</f>
        <v>0</v>
      </c>
      <c r="AQ146" s="95">
        <f>($K146="Bell Curve")*(_xlfn.NORM.DIST(AND(AQ$6&gt;=$F146,AQ$6&lt;=$H146)*(AQ$6-$F146+1),$J146/2,$M146,TRUE)-_xlfn.NORM.DIST(AND(AQ$6&gt;=$F146,AQ$6&lt;=$H146)*(AP$6-$F146+1),$J146/2,$M146,TRUE))/(1-2*_xlfn.NORM.DIST(0,$J146/2,$M146,TRUE))*$D146+($K146="Steady Growth")*(AND(AQ$6&gt;=$F146,AQ$6&lt;=$H146)*((AQ$6-$F146+1)/($J146*($J146+1)/2)*$D146))+($K146="custom")*CustCF!AK146</f>
        <v>0</v>
      </c>
      <c r="AR146" s="95">
        <f>($K146="Bell Curve")*(_xlfn.NORM.DIST(AND(AR$6&gt;=$F146,AR$6&lt;=$H146)*(AR$6-$F146+1),$J146/2,$M146,TRUE)-_xlfn.NORM.DIST(AND(AR$6&gt;=$F146,AR$6&lt;=$H146)*(AQ$6-$F146+1),$J146/2,$M146,TRUE))/(1-2*_xlfn.NORM.DIST(0,$J146/2,$M146,TRUE))*$D146+($K146="Steady Growth")*(AND(AR$6&gt;=$F146,AR$6&lt;=$H146)*((AR$6-$F146+1)/($J146*($J146+1)/2)*$D146))+($K146="custom")*CustCF!AL146</f>
        <v>0</v>
      </c>
      <c r="AS146" s="95">
        <f>($K146="Bell Curve")*(_xlfn.NORM.DIST(AND(AS$6&gt;=$F146,AS$6&lt;=$H146)*(AS$6-$F146+1),$J146/2,$M146,TRUE)-_xlfn.NORM.DIST(AND(AS$6&gt;=$F146,AS$6&lt;=$H146)*(AR$6-$F146+1),$J146/2,$M146,TRUE))/(1-2*_xlfn.NORM.DIST(0,$J146/2,$M146,TRUE))*$D146+($K146="Steady Growth")*(AND(AS$6&gt;=$F146,AS$6&lt;=$H146)*((AS$6-$F146+1)/($J146*($J146+1)/2)*$D146))+($K146="custom")*CustCF!AM146</f>
        <v>0</v>
      </c>
      <c r="AT146" s="95">
        <f>($K146="Bell Curve")*(_xlfn.NORM.DIST(AND(AT$6&gt;=$F146,AT$6&lt;=$H146)*(AT$6-$F146+1),$J146/2,$M146,TRUE)-_xlfn.NORM.DIST(AND(AT$6&gt;=$F146,AT$6&lt;=$H146)*(AS$6-$F146+1),$J146/2,$M146,TRUE))/(1-2*_xlfn.NORM.DIST(0,$J146/2,$M146,TRUE))*$D146+($K146="Steady Growth")*(AND(AT$6&gt;=$F146,AT$6&lt;=$H146)*((AT$6-$F146+1)/($J146*($J146+1)/2)*$D146))+($K146="custom")*CustCF!AN146</f>
        <v>0</v>
      </c>
      <c r="AU146" s="95">
        <f>($K146="Bell Curve")*(_xlfn.NORM.DIST(AND(AU$6&gt;=$F146,AU$6&lt;=$H146)*(AU$6-$F146+1),$J146/2,$M146,TRUE)-_xlfn.NORM.DIST(AND(AU$6&gt;=$F146,AU$6&lt;=$H146)*(AT$6-$F146+1),$J146/2,$M146,TRUE))/(1-2*_xlfn.NORM.DIST(0,$J146/2,$M146,TRUE))*$D146+($K146="Steady Growth")*(AND(AU$6&gt;=$F146,AU$6&lt;=$H146)*((AU$6-$F146+1)/($J146*($J146+1)/2)*$D146))+($K146="custom")*CustCF!AO146</f>
        <v>0</v>
      </c>
      <c r="AV146" s="95">
        <f>($K146="Bell Curve")*(_xlfn.NORM.DIST(AND(AV$6&gt;=$F146,AV$6&lt;=$H146)*(AV$6-$F146+1),$J146/2,$M146,TRUE)-_xlfn.NORM.DIST(AND(AV$6&gt;=$F146,AV$6&lt;=$H146)*(AU$6-$F146+1),$J146/2,$M146,TRUE))/(1-2*_xlfn.NORM.DIST(0,$J146/2,$M146,TRUE))*$D146+($K146="Steady Growth")*(AND(AV$6&gt;=$F146,AV$6&lt;=$H146)*((AV$6-$F146+1)/($J146*($J146+1)/2)*$D146))+($K146="custom")*CustCF!AP146</f>
        <v>0</v>
      </c>
      <c r="AW146" s="95">
        <f>($K146="Bell Curve")*(_xlfn.NORM.DIST(AND(AW$6&gt;=$F146,AW$6&lt;=$H146)*(AW$6-$F146+1),$J146/2,$M146,TRUE)-_xlfn.NORM.DIST(AND(AW$6&gt;=$F146,AW$6&lt;=$H146)*(AV$6-$F146+1),$J146/2,$M146,TRUE))/(1-2*_xlfn.NORM.DIST(0,$J146/2,$M146,TRUE))*$D146+($K146="Steady Growth")*(AND(AW$6&gt;=$F146,AW$6&lt;=$H146)*((AW$6-$F146+1)/($J146*($J146+1)/2)*$D146))+($K146="custom")*CustCF!AQ146</f>
        <v>0</v>
      </c>
      <c r="AX146" s="95">
        <f>($K146="Bell Curve")*(_xlfn.NORM.DIST(AND(AX$6&gt;=$F146,AX$6&lt;=$H146)*(AX$6-$F146+1),$J146/2,$M146,TRUE)-_xlfn.NORM.DIST(AND(AX$6&gt;=$F146,AX$6&lt;=$H146)*(AW$6-$F146+1),$J146/2,$M146,TRUE))/(1-2*_xlfn.NORM.DIST(0,$J146/2,$M146,TRUE))*$D146+($K146="Steady Growth")*(AND(AX$6&gt;=$F146,AX$6&lt;=$H146)*((AX$6-$F146+1)/($J146*($J146+1)/2)*$D146))+($K146="custom")*CustCF!AR146</f>
        <v>0</v>
      </c>
      <c r="AY146" s="95">
        <f>($K146="Bell Curve")*(_xlfn.NORM.DIST(AND(AY$6&gt;=$F146,AY$6&lt;=$H146)*(AY$6-$F146+1),$J146/2,$M146,TRUE)-_xlfn.NORM.DIST(AND(AY$6&gt;=$F146,AY$6&lt;=$H146)*(AX$6-$F146+1),$J146/2,$M146,TRUE))/(1-2*_xlfn.NORM.DIST(0,$J146/2,$M146,TRUE))*$D146+($K146="Steady Growth")*(AND(AY$6&gt;=$F146,AY$6&lt;=$H146)*((AY$6-$F146+1)/($J146*($J146+1)/2)*$D146))+($K146="custom")*CustCF!AS146</f>
        <v>0</v>
      </c>
      <c r="AZ146" s="95">
        <f>($K146="Bell Curve")*(_xlfn.NORM.DIST(AND(AZ$6&gt;=$F146,AZ$6&lt;=$H146)*(AZ$6-$F146+1),$J146/2,$M146,TRUE)-_xlfn.NORM.DIST(AND(AZ$6&gt;=$F146,AZ$6&lt;=$H146)*(AY$6-$F146+1),$J146/2,$M146,TRUE))/(1-2*_xlfn.NORM.DIST(0,$J146/2,$M146,TRUE))*$D146+($K146="Steady Growth")*(AND(AZ$6&gt;=$F146,AZ$6&lt;=$H146)*((AZ$6-$F146+1)/($J146*($J146+1)/2)*$D146))+($K146="custom")*CustCF!AT146</f>
        <v>0</v>
      </c>
      <c r="BA146" s="95">
        <f>($K146="Bell Curve")*(_xlfn.NORM.DIST(AND(BA$6&gt;=$F146,BA$6&lt;=$H146)*(BA$6-$F146+1),$J146/2,$M146,TRUE)-_xlfn.NORM.DIST(AND(BA$6&gt;=$F146,BA$6&lt;=$H146)*(AZ$6-$F146+1),$J146/2,$M146,TRUE))/(1-2*_xlfn.NORM.DIST(0,$J146/2,$M146,TRUE))*$D146+($K146="Steady Growth")*(AND(BA$6&gt;=$F146,BA$6&lt;=$H146)*((BA$6-$F146+1)/($J146*($J146+1)/2)*$D146))+($K146="custom")*CustCF!AU146</f>
        <v>0</v>
      </c>
      <c r="BB146" s="95">
        <f>($K146="Bell Curve")*(_xlfn.NORM.DIST(AND(BB$6&gt;=$F146,BB$6&lt;=$H146)*(BB$6-$F146+1),$J146/2,$M146,TRUE)-_xlfn.NORM.DIST(AND(BB$6&gt;=$F146,BB$6&lt;=$H146)*(BA$6-$F146+1),$J146/2,$M146,TRUE))/(1-2*_xlfn.NORM.DIST(0,$J146/2,$M146,TRUE))*$D146+($K146="Steady Growth")*(AND(BB$6&gt;=$F146,BB$6&lt;=$H146)*((BB$6-$F146+1)/($J146*($J146+1)/2)*$D146))+($K146="custom")*CustCF!AV146</f>
        <v>0</v>
      </c>
      <c r="BC146" s="95">
        <f>($K146="Bell Curve")*(_xlfn.NORM.DIST(AND(BC$6&gt;=$F146,BC$6&lt;=$H146)*(BC$6-$F146+1),$J146/2,$M146,TRUE)-_xlfn.NORM.DIST(AND(BC$6&gt;=$F146,BC$6&lt;=$H146)*(BB$6-$F146+1),$J146/2,$M146,TRUE))/(1-2*_xlfn.NORM.DIST(0,$J146/2,$M146,TRUE))*$D146+($K146="Steady Growth")*(AND(BC$6&gt;=$F146,BC$6&lt;=$H146)*((BC$6-$F146+1)/($J146*($J146+1)/2)*$D146))+($K146="custom")*CustCF!AW146</f>
        <v>0</v>
      </c>
      <c r="BD146" s="95">
        <f>($K146="Bell Curve")*(_xlfn.NORM.DIST(AND(BD$6&gt;=$F146,BD$6&lt;=$H146)*(BD$6-$F146+1),$J146/2,$M146,TRUE)-_xlfn.NORM.DIST(AND(BD$6&gt;=$F146,BD$6&lt;=$H146)*(BC$6-$F146+1),$J146/2,$M146,TRUE))/(1-2*_xlfn.NORM.DIST(0,$J146/2,$M146,TRUE))*$D146+($K146="Steady Growth")*(AND(BD$6&gt;=$F146,BD$6&lt;=$H146)*((BD$6-$F146+1)/($J146*($J146+1)/2)*$D146))+($K146="custom")*CustCF!AX146</f>
        <v>0</v>
      </c>
      <c r="BE146" s="95">
        <f>($K146="Bell Curve")*(_xlfn.NORM.DIST(AND(BE$6&gt;=$F146,BE$6&lt;=$H146)*(BE$6-$F146+1),$J146/2,$M146,TRUE)-_xlfn.NORM.DIST(AND(BE$6&gt;=$F146,BE$6&lt;=$H146)*(BD$6-$F146+1),$J146/2,$M146,TRUE))/(1-2*_xlfn.NORM.DIST(0,$J146/2,$M146,TRUE))*$D146+($K146="Steady Growth")*(AND(BE$6&gt;=$F146,BE$6&lt;=$H146)*((BE$6-$F146+1)/($J146*($J146+1)/2)*$D146))+($K146="custom")*CustCF!AY146</f>
        <v>0</v>
      </c>
      <c r="BF146" s="95">
        <f>($K146="Bell Curve")*(_xlfn.NORM.DIST(AND(BF$6&gt;=$F146,BF$6&lt;=$H146)*(BF$6-$F146+1),$J146/2,$M146,TRUE)-_xlfn.NORM.DIST(AND(BF$6&gt;=$F146,BF$6&lt;=$H146)*(BE$6-$F146+1),$J146/2,$M146,TRUE))/(1-2*_xlfn.NORM.DIST(0,$J146/2,$M146,TRUE))*$D146+($K146="Steady Growth")*(AND(BF$6&gt;=$F146,BF$6&lt;=$H146)*((BF$6-$F146+1)/($J146*($J146+1)/2)*$D146))+($K146="custom")*CustCF!AZ146</f>
        <v>0</v>
      </c>
      <c r="BG146" s="95">
        <f>($K146="Bell Curve")*(_xlfn.NORM.DIST(AND(BG$6&gt;=$F146,BG$6&lt;=$H146)*(BG$6-$F146+1),$J146/2,$M146,TRUE)-_xlfn.NORM.DIST(AND(BG$6&gt;=$F146,BG$6&lt;=$H146)*(BF$6-$F146+1),$J146/2,$M146,TRUE))/(1-2*_xlfn.NORM.DIST(0,$J146/2,$M146,TRUE))*$D146+($K146="Steady Growth")*(AND(BG$6&gt;=$F146,BG$6&lt;=$H146)*((BG$6-$F146+1)/($J146*($J146+1)/2)*$D146))+($K146="custom")*CustCF!BA146</f>
        <v>0</v>
      </c>
      <c r="BH146" s="95">
        <f>($K146="Bell Curve")*(_xlfn.NORM.DIST(AND(BH$6&gt;=$F146,BH$6&lt;=$H146)*(BH$6-$F146+1),$J146/2,$M146,TRUE)-_xlfn.NORM.DIST(AND(BH$6&gt;=$F146,BH$6&lt;=$H146)*(BG$6-$F146+1),$J146/2,$M146,TRUE))/(1-2*_xlfn.NORM.DIST(0,$J146/2,$M146,TRUE))*$D146+($K146="Steady Growth")*(AND(BH$6&gt;=$F146,BH$6&lt;=$H146)*((BH$6-$F146+1)/($J146*($J146+1)/2)*$D146))+($K146="custom")*CustCF!BB146</f>
        <v>0</v>
      </c>
      <c r="BI146" s="95">
        <f>($K146="Bell Curve")*(_xlfn.NORM.DIST(AND(BI$6&gt;=$F146,BI$6&lt;=$H146)*(BI$6-$F146+1),$J146/2,$M146,TRUE)-_xlfn.NORM.DIST(AND(BI$6&gt;=$F146,BI$6&lt;=$H146)*(BH$6-$F146+1),$J146/2,$M146,TRUE))/(1-2*_xlfn.NORM.DIST(0,$J146/2,$M146,TRUE))*$D146+($K146="Steady Growth")*(AND(BI$6&gt;=$F146,BI$6&lt;=$H146)*((BI$6-$F146+1)/($J146*($J146+1)/2)*$D146))+($K146="custom")*CustCF!BC146</f>
        <v>0</v>
      </c>
      <c r="BJ146" s="95">
        <f>($K146="Bell Curve")*(_xlfn.NORM.DIST(AND(BJ$6&gt;=$F146,BJ$6&lt;=$H146)*(BJ$6-$F146+1),$J146/2,$M146,TRUE)-_xlfn.NORM.DIST(AND(BJ$6&gt;=$F146,BJ$6&lt;=$H146)*(BI$6-$F146+1),$J146/2,$M146,TRUE))/(1-2*_xlfn.NORM.DIST(0,$J146/2,$M146,TRUE))*$D146+($K146="Steady Growth")*(AND(BJ$6&gt;=$F146,BJ$6&lt;=$H146)*((BJ$6-$F146+1)/($J146*($J146+1)/2)*$D146))+($K146="custom")*CustCF!BD146</f>
        <v>0</v>
      </c>
      <c r="BK146" s="95">
        <f>($K146="Bell Curve")*(_xlfn.NORM.DIST(AND(BK$6&gt;=$F146,BK$6&lt;=$H146)*(BK$6-$F146+1),$J146/2,$M146,TRUE)-_xlfn.NORM.DIST(AND(BK$6&gt;=$F146,BK$6&lt;=$H146)*(BJ$6-$F146+1),$J146/2,$M146,TRUE))/(1-2*_xlfn.NORM.DIST(0,$J146/2,$M146,TRUE))*$D146+($K146="Steady Growth")*(AND(BK$6&gt;=$F146,BK$6&lt;=$H146)*((BK$6-$F146+1)/($J146*($J146+1)/2)*$D146))+($K146="custom")*CustCF!BE146</f>
        <v>0</v>
      </c>
      <c r="BL146" s="95">
        <f>($K146="Bell Curve")*(_xlfn.NORM.DIST(AND(BL$6&gt;=$F146,BL$6&lt;=$H146)*(BL$6-$F146+1),$J146/2,$M146,TRUE)-_xlfn.NORM.DIST(AND(BL$6&gt;=$F146,BL$6&lt;=$H146)*(BK$6-$F146+1),$J146/2,$M146,TRUE))/(1-2*_xlfn.NORM.DIST(0,$J146/2,$M146,TRUE))*$D146+($K146="Steady Growth")*(AND(BL$6&gt;=$F146,BL$6&lt;=$H146)*((BL$6-$F146+1)/($J146*($J146+1)/2)*$D146))+($K146="custom")*CustCF!BF146</f>
        <v>0</v>
      </c>
      <c r="BM146" s="95">
        <f>($K146="Bell Curve")*(_xlfn.NORM.DIST(AND(BM$6&gt;=$F146,BM$6&lt;=$H146)*(BM$6-$F146+1),$J146/2,$M146,TRUE)-_xlfn.NORM.DIST(AND(BM$6&gt;=$F146,BM$6&lt;=$H146)*(BL$6-$F146+1),$J146/2,$M146,TRUE))/(1-2*_xlfn.NORM.DIST(0,$J146/2,$M146,TRUE))*$D146+($K146="Steady Growth")*(AND(BM$6&gt;=$F146,BM$6&lt;=$H146)*((BM$6-$F146+1)/($J146*($J146+1)/2)*$D146))+($K146="custom")*CustCF!BG146</f>
        <v>0</v>
      </c>
      <c r="BN146" s="95">
        <f>($K146="Bell Curve")*(_xlfn.NORM.DIST(AND(BN$6&gt;=$F146,BN$6&lt;=$H146)*(BN$6-$F146+1),$J146/2,$M146,TRUE)-_xlfn.NORM.DIST(AND(BN$6&gt;=$F146,BN$6&lt;=$H146)*(BM$6-$F146+1),$J146/2,$M146,TRUE))/(1-2*_xlfn.NORM.DIST(0,$J146/2,$M146,TRUE))*$D146+($K146="Steady Growth")*(AND(BN$6&gt;=$F146,BN$6&lt;=$H146)*((BN$6-$F146+1)/($J146*($J146+1)/2)*$D146))+($K146="custom")*CustCF!BH146</f>
        <v>0</v>
      </c>
      <c r="BO146" s="95">
        <f>($K146="Bell Curve")*(_xlfn.NORM.DIST(AND(BO$6&gt;=$F146,BO$6&lt;=$H146)*(BO$6-$F146+1),$J146/2,$M146,TRUE)-_xlfn.NORM.DIST(AND(BO$6&gt;=$F146,BO$6&lt;=$H146)*(BN$6-$F146+1),$J146/2,$M146,TRUE))/(1-2*_xlfn.NORM.DIST(0,$J146/2,$M146,TRUE))*$D146+($K146="Steady Growth")*(AND(BO$6&gt;=$F146,BO$6&lt;=$H146)*((BO$6-$F146+1)/($J146*($J146+1)/2)*$D146))+($K146="custom")*CustCF!BI146</f>
        <v>0</v>
      </c>
      <c r="BP146" s="95">
        <f>($K146="Bell Curve")*(_xlfn.NORM.DIST(AND(BP$6&gt;=$F146,BP$6&lt;=$H146)*(BP$6-$F146+1),$J146/2,$M146,TRUE)-_xlfn.NORM.DIST(AND(BP$6&gt;=$F146,BP$6&lt;=$H146)*(BO$6-$F146+1),$J146/2,$M146,TRUE))/(1-2*_xlfn.NORM.DIST(0,$J146/2,$M146,TRUE))*$D146+($K146="Steady Growth")*(AND(BP$6&gt;=$F146,BP$6&lt;=$H146)*((BP$6-$F146+1)/($J146*($J146+1)/2)*$D146))+($K146="custom")*CustCF!BJ146</f>
        <v>0</v>
      </c>
      <c r="BQ146" s="95">
        <f>($K146="Bell Curve")*(_xlfn.NORM.DIST(AND(BQ$6&gt;=$F146,BQ$6&lt;=$H146)*(BQ$6-$F146+1),$J146/2,$M146,TRUE)-_xlfn.NORM.DIST(AND(BQ$6&gt;=$F146,BQ$6&lt;=$H146)*(BP$6-$F146+1),$J146/2,$M146,TRUE))/(1-2*_xlfn.NORM.DIST(0,$J146/2,$M146,TRUE))*$D146+($K146="Steady Growth")*(AND(BQ$6&gt;=$F146,BQ$6&lt;=$H146)*((BQ$6-$F146+1)/($J146*($J146+1)/2)*$D146))+($K146="custom")*CustCF!BK146</f>
        <v>0</v>
      </c>
      <c r="BR146" s="95">
        <f>($K146="Bell Curve")*(_xlfn.NORM.DIST(AND(BR$6&gt;=$F146,BR$6&lt;=$H146)*(BR$6-$F146+1),$J146/2,$M146,TRUE)-_xlfn.NORM.DIST(AND(BR$6&gt;=$F146,BR$6&lt;=$H146)*(BQ$6-$F146+1),$J146/2,$M146,TRUE))/(1-2*_xlfn.NORM.DIST(0,$J146/2,$M146,TRUE))*$D146+($K146="Steady Growth")*(AND(BR$6&gt;=$F146,BR$6&lt;=$H146)*((BR$6-$F146+1)/($J146*($J146+1)/2)*$D146))+($K146="custom")*CustCF!BL146</f>
        <v>0</v>
      </c>
      <c r="BS146" s="95">
        <f>($K146="Bell Curve")*(_xlfn.NORM.DIST(AND(BS$6&gt;=$F146,BS$6&lt;=$H146)*(BS$6-$F146+1),$J146/2,$M146,TRUE)-_xlfn.NORM.DIST(AND(BS$6&gt;=$F146,BS$6&lt;=$H146)*(BR$6-$F146+1),$J146/2,$M146,TRUE))/(1-2*_xlfn.NORM.DIST(0,$J146/2,$M146,TRUE))*$D146+($K146="Steady Growth")*(AND(BS$6&gt;=$F146,BS$6&lt;=$H146)*((BS$6-$F146+1)/($J146*($J146+1)/2)*$D146))+($K146="custom")*CustCF!BM146</f>
        <v>0</v>
      </c>
      <c r="BT146" s="95">
        <f>($K146="Bell Curve")*(_xlfn.NORM.DIST(AND(BT$6&gt;=$F146,BT$6&lt;=$H146)*(BT$6-$F146+1),$J146/2,$M146,TRUE)-_xlfn.NORM.DIST(AND(BT$6&gt;=$F146,BT$6&lt;=$H146)*(BS$6-$F146+1),$J146/2,$M146,TRUE))/(1-2*_xlfn.NORM.DIST(0,$J146/2,$M146,TRUE))*$D146+($K146="Steady Growth")*(AND(BT$6&gt;=$F146,BT$6&lt;=$H146)*((BT$6-$F146+1)/($J146*($J146+1)/2)*$D146))+($K146="custom")*CustCF!BN146</f>
        <v>0</v>
      </c>
      <c r="BU146" s="95">
        <f>($K146="Bell Curve")*(_xlfn.NORM.DIST(AND(BU$6&gt;=$F146,BU$6&lt;=$H146)*(BU$6-$F146+1),$J146/2,$M146,TRUE)-_xlfn.NORM.DIST(AND(BU$6&gt;=$F146,BU$6&lt;=$H146)*(BT$6-$F146+1),$J146/2,$M146,TRUE))/(1-2*_xlfn.NORM.DIST(0,$J146/2,$M146,TRUE))*$D146+($K146="Steady Growth")*(AND(BU$6&gt;=$F146,BU$6&lt;=$H146)*((BU$6-$F146+1)/($J146*($J146+1)/2)*$D146))+($K146="custom")*CustCF!BO146</f>
        <v>0</v>
      </c>
      <c r="BV146" s="95">
        <f>($K146="Bell Curve")*(_xlfn.NORM.DIST(AND(BV$6&gt;=$F146,BV$6&lt;=$H146)*(BV$6-$F146+1),$J146/2,$M146,TRUE)-_xlfn.NORM.DIST(AND(BV$6&gt;=$F146,BV$6&lt;=$H146)*(BU$6-$F146+1),$J146/2,$M146,TRUE))/(1-2*_xlfn.NORM.DIST(0,$J146/2,$M146,TRUE))*$D146+($K146="Steady Growth")*(AND(BV$6&gt;=$F146,BV$6&lt;=$H146)*((BV$6-$F146+1)/($J146*($J146+1)/2)*$D146))+($K146="custom")*CustCF!BP146</f>
        <v>0</v>
      </c>
      <c r="BW146" s="95">
        <f>($K146="Bell Curve")*(_xlfn.NORM.DIST(AND(BW$6&gt;=$F146,BW$6&lt;=$H146)*(BW$6-$F146+1),$J146/2,$M146,TRUE)-_xlfn.NORM.DIST(AND(BW$6&gt;=$F146,BW$6&lt;=$H146)*(BV$6-$F146+1),$J146/2,$M146,TRUE))/(1-2*_xlfn.NORM.DIST(0,$J146/2,$M146,TRUE))*$D146+($K146="Steady Growth")*(AND(BW$6&gt;=$F146,BW$6&lt;=$H146)*((BW$6-$F146+1)/($J146*($J146+1)/2)*$D146))+($K146="custom")*CustCF!BQ146</f>
        <v>0</v>
      </c>
      <c r="BX146" s="95">
        <f>($K146="Bell Curve")*(_xlfn.NORM.DIST(AND(BX$6&gt;=$F146,BX$6&lt;=$H146)*(BX$6-$F146+1),$J146/2,$M146,TRUE)-_xlfn.NORM.DIST(AND(BX$6&gt;=$F146,BX$6&lt;=$H146)*(BW$6-$F146+1),$J146/2,$M146,TRUE))/(1-2*_xlfn.NORM.DIST(0,$J146/2,$M146,TRUE))*$D146+($K146="Steady Growth")*(AND(BX$6&gt;=$F146,BX$6&lt;=$H146)*((BX$6-$F146+1)/($J146*($J146+1)/2)*$D146))+($K146="custom")*CustCF!BR146</f>
        <v>0</v>
      </c>
      <c r="BY146" s="95">
        <f>($K146="Bell Curve")*(_xlfn.NORM.DIST(AND(BY$6&gt;=$F146,BY$6&lt;=$H146)*(BY$6-$F146+1),$J146/2,$M146,TRUE)-_xlfn.NORM.DIST(AND(BY$6&gt;=$F146,BY$6&lt;=$H146)*(BX$6-$F146+1),$J146/2,$M146,TRUE))/(1-2*_xlfn.NORM.DIST(0,$J146/2,$M146,TRUE))*$D146+($K146="Steady Growth")*(AND(BY$6&gt;=$F146,BY$6&lt;=$H146)*((BY$6-$F146+1)/($J146*($J146+1)/2)*$D146))+($K146="custom")*CustCF!BS146</f>
        <v>0</v>
      </c>
      <c r="BZ146" s="95">
        <f>($K146="Bell Curve")*(_xlfn.NORM.DIST(AND(BZ$6&gt;=$F146,BZ$6&lt;=$H146)*(BZ$6-$F146+1),$J146/2,$M146,TRUE)-_xlfn.NORM.DIST(AND(BZ$6&gt;=$F146,BZ$6&lt;=$H146)*(BY$6-$F146+1),$J146/2,$M146,TRUE))/(1-2*_xlfn.NORM.DIST(0,$J146/2,$M146,TRUE))*$D146+($K146="Steady Growth")*(AND(BZ$6&gt;=$F146,BZ$6&lt;=$H146)*((BZ$6-$F146+1)/($J146*($J146+1)/2)*$D146))+($K146="custom")*CustCF!BT146</f>
        <v>0</v>
      </c>
      <c r="CA146" s="95">
        <f>($K146="Bell Curve")*(_xlfn.NORM.DIST(AND(CA$6&gt;=$F146,CA$6&lt;=$H146)*(CA$6-$F146+1),$J146/2,$M146,TRUE)-_xlfn.NORM.DIST(AND(CA$6&gt;=$F146,CA$6&lt;=$H146)*(BZ$6-$F146+1),$J146/2,$M146,TRUE))/(1-2*_xlfn.NORM.DIST(0,$J146/2,$M146,TRUE))*$D146+($K146="Steady Growth")*(AND(CA$6&gt;=$F146,CA$6&lt;=$H146)*((CA$6-$F146+1)/($J146*($J146+1)/2)*$D146))+($K146="custom")*CustCF!BU146</f>
        <v>0</v>
      </c>
      <c r="CB146" s="95">
        <f>($K146="Bell Curve")*(_xlfn.NORM.DIST(AND(CB$6&gt;=$F146,CB$6&lt;=$H146)*(CB$6-$F146+1),$J146/2,$M146,TRUE)-_xlfn.NORM.DIST(AND(CB$6&gt;=$F146,CB$6&lt;=$H146)*(CA$6-$F146+1),$J146/2,$M146,TRUE))/(1-2*_xlfn.NORM.DIST(0,$J146/2,$M146,TRUE))*$D146+($K146="Steady Growth")*(AND(CB$6&gt;=$F146,CB$6&lt;=$H146)*((CB$6-$F146+1)/($J146*($J146+1)/2)*$D146))+($K146="custom")*CustCF!BV146</f>
        <v>0</v>
      </c>
      <c r="CC146" s="95">
        <f>($K146="Bell Curve")*(_xlfn.NORM.DIST(AND(CC$6&gt;=$F146,CC$6&lt;=$H146)*(CC$6-$F146+1),$J146/2,$M146,TRUE)-_xlfn.NORM.DIST(AND(CC$6&gt;=$F146,CC$6&lt;=$H146)*(CB$6-$F146+1),$J146/2,$M146,TRUE))/(1-2*_xlfn.NORM.DIST(0,$J146/2,$M146,TRUE))*$D146+($K146="Steady Growth")*(AND(CC$6&gt;=$F146,CC$6&lt;=$H146)*((CC$6-$F146+1)/($J146*($J146+1)/2)*$D146))+($K146="custom")*CustCF!BW146</f>
        <v>0</v>
      </c>
      <c r="CD146" s="95">
        <f>($K146="Bell Curve")*(_xlfn.NORM.DIST(AND(CD$6&gt;=$F146,CD$6&lt;=$H146)*(CD$6-$F146+1),$J146/2,$M146,TRUE)-_xlfn.NORM.DIST(AND(CD$6&gt;=$F146,CD$6&lt;=$H146)*(CC$6-$F146+1),$J146/2,$M146,TRUE))/(1-2*_xlfn.NORM.DIST(0,$J146/2,$M146,TRUE))*$D146+($K146="Steady Growth")*(AND(CD$6&gt;=$F146,CD$6&lt;=$H146)*((CD$6-$F146+1)/($J146*($J146+1)/2)*$D146))+($K146="custom")*CustCF!BX146</f>
        <v>0</v>
      </c>
      <c r="CE146" s="95">
        <f>($K146="Bell Curve")*(_xlfn.NORM.DIST(AND(CE$6&gt;=$F146,CE$6&lt;=$H146)*(CE$6-$F146+1),$J146/2,$M146,TRUE)-_xlfn.NORM.DIST(AND(CE$6&gt;=$F146,CE$6&lt;=$H146)*(CD$6-$F146+1),$J146/2,$M146,TRUE))/(1-2*_xlfn.NORM.DIST(0,$J146/2,$M146,TRUE))*$D146+($K146="Steady Growth")*(AND(CE$6&gt;=$F146,CE$6&lt;=$H146)*((CE$6-$F146+1)/($J146*($J146+1)/2)*$D146))+($K146="custom")*CustCF!BY146</f>
        <v>0</v>
      </c>
      <c r="CF146" s="95">
        <f>($K146="Bell Curve")*(_xlfn.NORM.DIST(AND(CF$6&gt;=$F146,CF$6&lt;=$H146)*(CF$6-$F146+1),$J146/2,$M146,TRUE)-_xlfn.NORM.DIST(AND(CF$6&gt;=$F146,CF$6&lt;=$H146)*(CE$6-$F146+1),$J146/2,$M146,TRUE))/(1-2*_xlfn.NORM.DIST(0,$J146/2,$M146,TRUE))*$D146+($K146="Steady Growth")*(AND(CF$6&gt;=$F146,CF$6&lt;=$H146)*((CF$6-$F146+1)/($J146*($J146+1)/2)*$D146))+($K146="custom")*CustCF!BZ146</f>
        <v>0</v>
      </c>
      <c r="CG146" s="95">
        <f>($K146="Bell Curve")*(_xlfn.NORM.DIST(AND(CG$6&gt;=$F146,CG$6&lt;=$H146)*(CG$6-$F146+1),$J146/2,$M146,TRUE)-_xlfn.NORM.DIST(AND(CG$6&gt;=$F146,CG$6&lt;=$H146)*(CF$6-$F146+1),$J146/2,$M146,TRUE))/(1-2*_xlfn.NORM.DIST(0,$J146/2,$M146,TRUE))*$D146+($K146="Steady Growth")*(AND(CG$6&gt;=$F146,CG$6&lt;=$H146)*((CG$6-$F146+1)/($J146*($J146+1)/2)*$D146))+($K146="custom")*CustCF!CA146</f>
        <v>0</v>
      </c>
      <c r="CH146" s="95">
        <f>($K146="Bell Curve")*(_xlfn.NORM.DIST(AND(CH$6&gt;=$F146,CH$6&lt;=$H146)*(CH$6-$F146+1),$J146/2,$M146,TRUE)-_xlfn.NORM.DIST(AND(CH$6&gt;=$F146,CH$6&lt;=$H146)*(CG$6-$F146+1),$J146/2,$M146,TRUE))/(1-2*_xlfn.NORM.DIST(0,$J146/2,$M146,TRUE))*$D146+($K146="Steady Growth")*(AND(CH$6&gt;=$F146,CH$6&lt;=$H146)*((CH$6-$F146+1)/($J146*($J146+1)/2)*$D146))+($K146="custom")*CustCF!CB146</f>
        <v>0</v>
      </c>
      <c r="CI146" s="95">
        <f>($K146="Bell Curve")*(_xlfn.NORM.DIST(AND(CI$6&gt;=$F146,CI$6&lt;=$H146)*(CI$6-$F146+1),$J146/2,$M146,TRUE)-_xlfn.NORM.DIST(AND(CI$6&gt;=$F146,CI$6&lt;=$H146)*(CH$6-$F146+1),$J146/2,$M146,TRUE))/(1-2*_xlfn.NORM.DIST(0,$J146/2,$M146,TRUE))*$D146+($K146="Steady Growth")*(AND(CI$6&gt;=$F146,CI$6&lt;=$H146)*((CI$6-$F146+1)/($J146*($J146+1)/2)*$D146))+($K146="custom")*CustCF!CC146</f>
        <v>0</v>
      </c>
      <c r="CJ146" s="95">
        <f>($K146="Bell Curve")*(_xlfn.NORM.DIST(AND(CJ$6&gt;=$F146,CJ$6&lt;=$H146)*(CJ$6-$F146+1),$J146/2,$M146,TRUE)-_xlfn.NORM.DIST(AND(CJ$6&gt;=$F146,CJ$6&lt;=$H146)*(CI$6-$F146+1),$J146/2,$M146,TRUE))/(1-2*_xlfn.NORM.DIST(0,$J146/2,$M146,TRUE))*$D146+($K146="Steady Growth")*(AND(CJ$6&gt;=$F146,CJ$6&lt;=$H146)*((CJ$6-$F146+1)/($J146*($J146+1)/2)*$D146))+($K146="custom")*CustCF!CD146</f>
        <v>0</v>
      </c>
      <c r="CK146" s="95">
        <f>($K146="Bell Curve")*(_xlfn.NORM.DIST(AND(CK$6&gt;=$F146,CK$6&lt;=$H146)*(CK$6-$F146+1),$J146/2,$M146,TRUE)-_xlfn.NORM.DIST(AND(CK$6&gt;=$F146,CK$6&lt;=$H146)*(CJ$6-$F146+1),$J146/2,$M146,TRUE))/(1-2*_xlfn.NORM.DIST(0,$J146/2,$M146,TRUE))*$D146+($K146="Steady Growth")*(AND(CK$6&gt;=$F146,CK$6&lt;=$H146)*((CK$6-$F146+1)/($J146*($J146+1)/2)*$D146))+($K146="custom")*CustCF!CE146</f>
        <v>0</v>
      </c>
      <c r="CL146" s="95">
        <f>($K146="Bell Curve")*(_xlfn.NORM.DIST(AND(CL$6&gt;=$F146,CL$6&lt;=$H146)*(CL$6-$F146+1),$J146/2,$M146,TRUE)-_xlfn.NORM.DIST(AND(CL$6&gt;=$F146,CL$6&lt;=$H146)*(CK$6-$F146+1),$J146/2,$M146,TRUE))/(1-2*_xlfn.NORM.DIST(0,$J146/2,$M146,TRUE))*$D146+($K146="Steady Growth")*(AND(CL$6&gt;=$F146,CL$6&lt;=$H146)*((CL$6-$F146+1)/($J146*($J146+1)/2)*$D146))+($K146="custom")*CustCF!CF146</f>
        <v>0</v>
      </c>
      <c r="CM146" s="95">
        <f>($K146="Bell Curve")*(_xlfn.NORM.DIST(AND(CM$6&gt;=$F146,CM$6&lt;=$H146)*(CM$6-$F146+1),$J146/2,$M146,TRUE)-_xlfn.NORM.DIST(AND(CM$6&gt;=$F146,CM$6&lt;=$H146)*(CL$6-$F146+1),$J146/2,$M146,TRUE))/(1-2*_xlfn.NORM.DIST(0,$J146/2,$M146,TRUE))*$D146+($K146="Steady Growth")*(AND(CM$6&gt;=$F146,CM$6&lt;=$H146)*((CM$6-$F146+1)/($J146*($J146+1)/2)*$D146))+($K146="custom")*CustCF!CG146</f>
        <v>0</v>
      </c>
      <c r="CN146" s="95">
        <f>($K146="Bell Curve")*(_xlfn.NORM.DIST(AND(CN$6&gt;=$F146,CN$6&lt;=$H146)*(CN$6-$F146+1),$J146/2,$M146,TRUE)-_xlfn.NORM.DIST(AND(CN$6&gt;=$F146,CN$6&lt;=$H146)*(CM$6-$F146+1),$J146/2,$M146,TRUE))/(1-2*_xlfn.NORM.DIST(0,$J146/2,$M146,TRUE))*$D146+($K146="Steady Growth")*(AND(CN$6&gt;=$F146,CN$6&lt;=$H146)*((CN$6-$F146+1)/($J146*($J146+1)/2)*$D146))+($K146="custom")*CustCF!CH146</f>
        <v>0</v>
      </c>
      <c r="CO146" s="95">
        <f>($K146="Bell Curve")*(_xlfn.NORM.DIST(AND(CO$6&gt;=$F146,CO$6&lt;=$H146)*(CO$6-$F146+1),$J146/2,$M146,TRUE)-_xlfn.NORM.DIST(AND(CO$6&gt;=$F146,CO$6&lt;=$H146)*(CN$6-$F146+1),$J146/2,$M146,TRUE))/(1-2*_xlfn.NORM.DIST(0,$J146/2,$M146,TRUE))*$D146+($K146="Steady Growth")*(AND(CO$6&gt;=$F146,CO$6&lt;=$H146)*((CO$6-$F146+1)/($J146*($J146+1)/2)*$D146))+($K146="custom")*CustCF!CI146</f>
        <v>0</v>
      </c>
      <c r="CP146" s="95">
        <f>($K146="Bell Curve")*(_xlfn.NORM.DIST(AND(CP$6&gt;=$F146,CP$6&lt;=$H146)*(CP$6-$F146+1),$J146/2,$M146,TRUE)-_xlfn.NORM.DIST(AND(CP$6&gt;=$F146,CP$6&lt;=$H146)*(CO$6-$F146+1),$J146/2,$M146,TRUE))/(1-2*_xlfn.NORM.DIST(0,$J146/2,$M146,TRUE))*$D146+($K146="Steady Growth")*(AND(CP$6&gt;=$F146,CP$6&lt;=$H146)*((CP$6-$F146+1)/($J146*($J146+1)/2)*$D146))+($K146="custom")*CustCF!CJ146</f>
        <v>0</v>
      </c>
      <c r="CQ146" s="95">
        <f>($K146="Bell Curve")*(_xlfn.NORM.DIST(AND(CQ$6&gt;=$F146,CQ$6&lt;=$H146)*(CQ$6-$F146+1),$J146/2,$M146,TRUE)-_xlfn.NORM.DIST(AND(CQ$6&gt;=$F146,CQ$6&lt;=$H146)*(CP$6-$F146+1),$J146/2,$M146,TRUE))/(1-2*_xlfn.NORM.DIST(0,$J146/2,$M146,TRUE))*$D146+($K146="Steady Growth")*(AND(CQ$6&gt;=$F146,CQ$6&lt;=$H146)*((CQ$6-$F146+1)/($J146*($J146+1)/2)*$D146))+($K146="custom")*CustCF!CK146</f>
        <v>0</v>
      </c>
      <c r="CR146" s="95">
        <f>($K146="Bell Curve")*(_xlfn.NORM.DIST(AND(CR$6&gt;=$F146,CR$6&lt;=$H146)*(CR$6-$F146+1),$J146/2,$M146,TRUE)-_xlfn.NORM.DIST(AND(CR$6&gt;=$F146,CR$6&lt;=$H146)*(CQ$6-$F146+1),$J146/2,$M146,TRUE))/(1-2*_xlfn.NORM.DIST(0,$J146/2,$M146,TRUE))*$D146+($K146="Steady Growth")*(AND(CR$6&gt;=$F146,CR$6&lt;=$H146)*((CR$6-$F146+1)/($J146*($J146+1)/2)*$D146))+($K146="custom")*CustCF!CL146</f>
        <v>0</v>
      </c>
      <c r="CS146" s="95">
        <f>($K146="Bell Curve")*(_xlfn.NORM.DIST(AND(CS$6&gt;=$F146,CS$6&lt;=$H146)*(CS$6-$F146+1),$J146/2,$M146,TRUE)-_xlfn.NORM.DIST(AND(CS$6&gt;=$F146,CS$6&lt;=$H146)*(CR$6-$F146+1),$J146/2,$M146,TRUE))/(1-2*_xlfn.NORM.DIST(0,$J146/2,$M146,TRUE))*$D146+($K146="Steady Growth")*(AND(CS$6&gt;=$F146,CS$6&lt;=$H146)*((CS$6-$F146+1)/($J146*($J146+1)/2)*$D146))+($K146="custom")*CustCF!CM146</f>
        <v>0</v>
      </c>
      <c r="CT146" s="95">
        <f>($K146="Bell Curve")*(_xlfn.NORM.DIST(AND(CT$6&gt;=$F146,CT$6&lt;=$H146)*(CT$6-$F146+1),$J146/2,$M146,TRUE)-_xlfn.NORM.DIST(AND(CT$6&gt;=$F146,CT$6&lt;=$H146)*(CS$6-$F146+1),$J146/2,$M146,TRUE))/(1-2*_xlfn.NORM.DIST(0,$J146/2,$M146,TRUE))*$D146+($K146="Steady Growth")*(AND(CT$6&gt;=$F146,CT$6&lt;=$H146)*((CT$6-$F146+1)/($J146*($J146+1)/2)*$D146))+($K146="custom")*CustCF!CN146</f>
        <v>0</v>
      </c>
      <c r="CU146" s="95">
        <f>($K146="Bell Curve")*(_xlfn.NORM.DIST(AND(CU$6&gt;=$F146,CU$6&lt;=$H146)*(CU$6-$F146+1),$J146/2,$M146,TRUE)-_xlfn.NORM.DIST(AND(CU$6&gt;=$F146,CU$6&lt;=$H146)*(CT$6-$F146+1),$J146/2,$M146,TRUE))/(1-2*_xlfn.NORM.DIST(0,$J146/2,$M146,TRUE))*$D146+($K146="Steady Growth")*(AND(CU$6&gt;=$F146,CU$6&lt;=$H146)*((CU$6-$F146+1)/($J146*($J146+1)/2)*$D146))+($K146="custom")*CustCF!CO146</f>
        <v>0</v>
      </c>
      <c r="CV146" s="95">
        <f>($K146="Bell Curve")*(_xlfn.NORM.DIST(AND(CV$6&gt;=$F146,CV$6&lt;=$H146)*(CV$6-$F146+1),$J146/2,$M146,TRUE)-_xlfn.NORM.DIST(AND(CV$6&gt;=$F146,CV$6&lt;=$H146)*(CU$6-$F146+1),$J146/2,$M146,TRUE))/(1-2*_xlfn.NORM.DIST(0,$J146/2,$M146,TRUE))*$D146+($K146="Steady Growth")*(AND(CV$6&gt;=$F146,CV$6&lt;=$H146)*((CV$6-$F146+1)/($J146*($J146+1)/2)*$D146))+($K146="custom")*CustCF!CP146</f>
        <v>0</v>
      </c>
      <c r="CW146" s="95">
        <f>($K146="Bell Curve")*(_xlfn.NORM.DIST(AND(CW$6&gt;=$F146,CW$6&lt;=$H146)*(CW$6-$F146+1),$J146/2,$M146,TRUE)-_xlfn.NORM.DIST(AND(CW$6&gt;=$F146,CW$6&lt;=$H146)*(CV$6-$F146+1),$J146/2,$M146,TRUE))/(1-2*_xlfn.NORM.DIST(0,$J146/2,$M146,TRUE))*$D146+($K146="Steady Growth")*(AND(CW$6&gt;=$F146,CW$6&lt;=$H146)*((CW$6-$F146+1)/($J146*($J146+1)/2)*$D146))+($K146="custom")*CustCF!CQ146</f>
        <v>0</v>
      </c>
      <c r="CX146" s="95">
        <f>($K146="Bell Curve")*(_xlfn.NORM.DIST(AND(CX$6&gt;=$F146,CX$6&lt;=$H146)*(CX$6-$F146+1),$J146/2,$M146,TRUE)-_xlfn.NORM.DIST(AND(CX$6&gt;=$F146,CX$6&lt;=$H146)*(CW$6-$F146+1),$J146/2,$M146,TRUE))/(1-2*_xlfn.NORM.DIST(0,$J146/2,$M146,TRUE))*$D146+($K146="Steady Growth")*(AND(CX$6&gt;=$F146,CX$6&lt;=$H146)*((CX$6-$F146+1)/($J146*($J146+1)/2)*$D146))+($K146="custom")*CustCF!CR146</f>
        <v>0</v>
      </c>
      <c r="CY146" s="95">
        <f>($K146="Bell Curve")*(_xlfn.NORM.DIST(AND(CY$6&gt;=$F146,CY$6&lt;=$H146)*(CY$6-$F146+1),$J146/2,$M146,TRUE)-_xlfn.NORM.DIST(AND(CY$6&gt;=$F146,CY$6&lt;=$H146)*(CX$6-$F146+1),$J146/2,$M146,TRUE))/(1-2*_xlfn.NORM.DIST(0,$J146/2,$M146,TRUE))*$D146+($K146="Steady Growth")*(AND(CY$6&gt;=$F146,CY$6&lt;=$H146)*((CY$6-$F146+1)/($J146*($J146+1)/2)*$D146))+($K146="custom")*CustCF!CS146</f>
        <v>0</v>
      </c>
      <c r="CZ146" s="95">
        <f>($K146="Bell Curve")*(_xlfn.NORM.DIST(AND(CZ$6&gt;=$F146,CZ$6&lt;=$H146)*(CZ$6-$F146+1),$J146/2,$M146,TRUE)-_xlfn.NORM.DIST(AND(CZ$6&gt;=$F146,CZ$6&lt;=$H146)*(CY$6-$F146+1),$J146/2,$M146,TRUE))/(1-2*_xlfn.NORM.DIST(0,$J146/2,$M146,TRUE))*$D146+($K146="Steady Growth")*(AND(CZ$6&gt;=$F146,CZ$6&lt;=$H146)*((CZ$6-$F146+1)/($J146*($J146+1)/2)*$D146))+($K146="custom")*CustCF!CT146</f>
        <v>0</v>
      </c>
      <c r="DA146" s="95">
        <f>($K146="Bell Curve")*(_xlfn.NORM.DIST(AND(DA$6&gt;=$F146,DA$6&lt;=$H146)*(DA$6-$F146+1),$J146/2,$M146,TRUE)-_xlfn.NORM.DIST(AND(DA$6&gt;=$F146,DA$6&lt;=$H146)*(CZ$6-$F146+1),$J146/2,$M146,TRUE))/(1-2*_xlfn.NORM.DIST(0,$J146/2,$M146,TRUE))*$D146+($K146="Steady Growth")*(AND(DA$6&gt;=$F146,DA$6&lt;=$H146)*((DA$6-$F146+1)/($J146*($J146+1)/2)*$D146))+($K146="custom")*CustCF!CU146</f>
        <v>0</v>
      </c>
      <c r="DB146" s="95">
        <f>($K146="Bell Curve")*(_xlfn.NORM.DIST(AND(DB$6&gt;=$F146,DB$6&lt;=$H146)*(DB$6-$F146+1),$J146/2,$M146,TRUE)-_xlfn.NORM.DIST(AND(DB$6&gt;=$F146,DB$6&lt;=$H146)*(DA$6-$F146+1),$J146/2,$M146,TRUE))/(1-2*_xlfn.NORM.DIST(0,$J146/2,$M146,TRUE))*$D146+($K146="Steady Growth")*(AND(DB$6&gt;=$F146,DB$6&lt;=$H146)*((DB$6-$F146+1)/($J146*($J146+1)/2)*$D146))+($K146="custom")*CustCF!CV146</f>
        <v>0</v>
      </c>
      <c r="DC146" s="95">
        <f>($K146="Bell Curve")*(_xlfn.NORM.DIST(AND(DC$6&gt;=$F146,DC$6&lt;=$H146)*(DC$6-$F146+1),$J146/2,$M146,TRUE)-_xlfn.NORM.DIST(AND(DC$6&gt;=$F146,DC$6&lt;=$H146)*(DB$6-$F146+1),$J146/2,$M146,TRUE))/(1-2*_xlfn.NORM.DIST(0,$J146/2,$M146,TRUE))*$D146+($K146="Steady Growth")*(AND(DC$6&gt;=$F146,DC$6&lt;=$H146)*((DC$6-$F146+1)/($J146*($J146+1)/2)*$D146))+($K146="custom")*CustCF!CW146</f>
        <v>0</v>
      </c>
      <c r="DD146" s="95">
        <f>($K146="Bell Curve")*(_xlfn.NORM.DIST(AND(DD$6&gt;=$F146,DD$6&lt;=$H146)*(DD$6-$F146+1),$J146/2,$M146,TRUE)-_xlfn.NORM.DIST(AND(DD$6&gt;=$F146,DD$6&lt;=$H146)*(DC$6-$F146+1),$J146/2,$M146,TRUE))/(1-2*_xlfn.NORM.DIST(0,$J146/2,$M146,TRUE))*$D146+($K146="Steady Growth")*(AND(DD$6&gt;=$F146,DD$6&lt;=$H146)*((DD$6-$F146+1)/($J146*($J146+1)/2)*$D146))+($K146="custom")*CustCF!CX146</f>
        <v>0</v>
      </c>
      <c r="DE146" s="95">
        <f>($K146="Bell Curve")*(_xlfn.NORM.DIST(AND(DE$6&gt;=$F146,DE$6&lt;=$H146)*(DE$6-$F146+1),$J146/2,$M146,TRUE)-_xlfn.NORM.DIST(AND(DE$6&gt;=$F146,DE$6&lt;=$H146)*(DD$6-$F146+1),$J146/2,$M146,TRUE))/(1-2*_xlfn.NORM.DIST(0,$J146/2,$M146,TRUE))*$D146+($K146="Steady Growth")*(AND(DE$6&gt;=$F146,DE$6&lt;=$H146)*((DE$6-$F146+1)/($J146*($J146+1)/2)*$D146))+($K146="custom")*CustCF!CY146</f>
        <v>0</v>
      </c>
      <c r="DF146" s="95">
        <f>($K146="Bell Curve")*(_xlfn.NORM.DIST(AND(DF$6&gt;=$F146,DF$6&lt;=$H146)*(DF$6-$F146+1),$J146/2,$M146,TRUE)-_xlfn.NORM.DIST(AND(DF$6&gt;=$F146,DF$6&lt;=$H146)*(DE$6-$F146+1),$J146/2,$M146,TRUE))/(1-2*_xlfn.NORM.DIST(0,$J146/2,$M146,TRUE))*$D146+($K146="Steady Growth")*(AND(DF$6&gt;=$F146,DF$6&lt;=$H146)*((DF$6-$F146+1)/($J146*($J146+1)/2)*$D146))+($K146="custom")*CustCF!CZ146</f>
        <v>0</v>
      </c>
      <c r="DG146" s="95">
        <f>($K146="Bell Curve")*(_xlfn.NORM.DIST(AND(DG$6&gt;=$F146,DG$6&lt;=$H146)*(DG$6-$F146+1),$J146/2,$M146,TRUE)-_xlfn.NORM.DIST(AND(DG$6&gt;=$F146,DG$6&lt;=$H146)*(DF$6-$F146+1),$J146/2,$M146,TRUE))/(1-2*_xlfn.NORM.DIST(0,$J146/2,$M146,TRUE))*$D146+($K146="Steady Growth")*(AND(DG$6&gt;=$F146,DG$6&lt;=$H146)*((DG$6-$F146+1)/($J146*($J146+1)/2)*$D146))+($K146="custom")*CustCF!DA146</f>
        <v>0</v>
      </c>
      <c r="DH146" s="95">
        <f>($K146="Bell Curve")*(_xlfn.NORM.DIST(AND(DH$6&gt;=$F146,DH$6&lt;=$H146)*(DH$6-$F146+1),$J146/2,$M146,TRUE)-_xlfn.NORM.DIST(AND(DH$6&gt;=$F146,DH$6&lt;=$H146)*(DG$6-$F146+1),$J146/2,$M146,TRUE))/(1-2*_xlfn.NORM.DIST(0,$J146/2,$M146,TRUE))*$D146+($K146="Steady Growth")*(AND(DH$6&gt;=$F146,DH$6&lt;=$H146)*((DH$6-$F146+1)/($J146*($J146+1)/2)*$D146))+($K146="custom")*CustCF!DB146</f>
        <v>0</v>
      </c>
      <c r="DI146" s="95">
        <f>($K146="Bell Curve")*(_xlfn.NORM.DIST(AND(DI$6&gt;=$F146,DI$6&lt;=$H146)*(DI$6-$F146+1),$J146/2,$M146,TRUE)-_xlfn.NORM.DIST(AND(DI$6&gt;=$F146,DI$6&lt;=$H146)*(DH$6-$F146+1),$J146/2,$M146,TRUE))/(1-2*_xlfn.NORM.DIST(0,$J146/2,$M146,TRUE))*$D146+($K146="Steady Growth")*(AND(DI$6&gt;=$F146,DI$6&lt;=$H146)*((DI$6-$F146+1)/($J146*($J146+1)/2)*$D146))+($K146="custom")*CustCF!DC146</f>
        <v>0</v>
      </c>
      <c r="DJ146" s="95">
        <f>($K146="Bell Curve")*(_xlfn.NORM.DIST(AND(DJ$6&gt;=$F146,DJ$6&lt;=$H146)*(DJ$6-$F146+1),$J146/2,$M146,TRUE)-_xlfn.NORM.DIST(AND(DJ$6&gt;=$F146,DJ$6&lt;=$H146)*(DI$6-$F146+1),$J146/2,$M146,TRUE))/(1-2*_xlfn.NORM.DIST(0,$J146/2,$M146,TRUE))*$D146+($K146="Steady Growth")*(AND(DJ$6&gt;=$F146,DJ$6&lt;=$H146)*((DJ$6-$F146+1)/($J146*($J146+1)/2)*$D146))+($K146="custom")*CustCF!DD146</f>
        <v>0</v>
      </c>
      <c r="DK146" s="95">
        <f>($K146="Bell Curve")*(_xlfn.NORM.DIST(AND(DK$6&gt;=$F146,DK$6&lt;=$H146)*(DK$6-$F146+1),$J146/2,$M146,TRUE)-_xlfn.NORM.DIST(AND(DK$6&gt;=$F146,DK$6&lt;=$H146)*(DJ$6-$F146+1),$J146/2,$M146,TRUE))/(1-2*_xlfn.NORM.DIST(0,$J146/2,$M146,TRUE))*$D146+($K146="Steady Growth")*(AND(DK$6&gt;=$F146,DK$6&lt;=$H146)*((DK$6-$F146+1)/($J146*($J146+1)/2)*$D146))+($K146="custom")*CustCF!DE146</f>
        <v>0</v>
      </c>
      <c r="DL146" s="95">
        <f>($K146="Bell Curve")*(_xlfn.NORM.DIST(AND(DL$6&gt;=$F146,DL$6&lt;=$H146)*(DL$6-$F146+1),$J146/2,$M146,TRUE)-_xlfn.NORM.DIST(AND(DL$6&gt;=$F146,DL$6&lt;=$H146)*(DK$6-$F146+1),$J146/2,$M146,TRUE))/(1-2*_xlfn.NORM.DIST(0,$J146/2,$M146,TRUE))*$D146+($K146="Steady Growth")*(AND(DL$6&gt;=$F146,DL$6&lt;=$H146)*((DL$6-$F146+1)/($J146*($J146+1)/2)*$D146))+($K146="custom")*CustCF!DF146</f>
        <v>0</v>
      </c>
      <c r="DM146" s="95">
        <f>($K146="Bell Curve")*(_xlfn.NORM.DIST(AND(DM$6&gt;=$F146,DM$6&lt;=$H146)*(DM$6-$F146+1),$J146/2,$M146,TRUE)-_xlfn.NORM.DIST(AND(DM$6&gt;=$F146,DM$6&lt;=$H146)*(DL$6-$F146+1),$J146/2,$M146,TRUE))/(1-2*_xlfn.NORM.DIST(0,$J146/2,$M146,TRUE))*$D146+($K146="Steady Growth")*(AND(DM$6&gt;=$F146,DM$6&lt;=$H146)*((DM$6-$F146+1)/($J146*($J146+1)/2)*$D146))+($K146="custom")*CustCF!DG146</f>
        <v>0</v>
      </c>
      <c r="DN146" s="95">
        <f>($K146="Bell Curve")*(_xlfn.NORM.DIST(AND(DN$6&gt;=$F146,DN$6&lt;=$H146)*(DN$6-$F146+1),$J146/2,$M146,TRUE)-_xlfn.NORM.DIST(AND(DN$6&gt;=$F146,DN$6&lt;=$H146)*(DM$6-$F146+1),$J146/2,$M146,TRUE))/(1-2*_xlfn.NORM.DIST(0,$J146/2,$M146,TRUE))*$D146+($K146="Steady Growth")*(AND(DN$6&gt;=$F146,DN$6&lt;=$H146)*((DN$6-$F146+1)/($J146*($J146+1)/2)*$D146))+($K146="custom")*CustCF!DH146</f>
        <v>0</v>
      </c>
      <c r="DO146" s="95">
        <f>($K146="Bell Curve")*(_xlfn.NORM.DIST(AND(DO$6&gt;=$F146,DO$6&lt;=$H146)*(DO$6-$F146+1),$J146/2,$M146,TRUE)-_xlfn.NORM.DIST(AND(DO$6&gt;=$F146,DO$6&lt;=$H146)*(DN$6-$F146+1),$J146/2,$M146,TRUE))/(1-2*_xlfn.NORM.DIST(0,$J146/2,$M146,TRUE))*$D146+($K146="Steady Growth")*(AND(DO$6&gt;=$F146,DO$6&lt;=$H146)*((DO$6-$F146+1)/($J146*($J146+1)/2)*$D146))+($K146="custom")*CustCF!DI146</f>
        <v>0</v>
      </c>
      <c r="DP146" s="95">
        <f>($K146="Bell Curve")*(_xlfn.NORM.DIST(AND(DP$6&gt;=$F146,DP$6&lt;=$H146)*(DP$6-$F146+1),$J146/2,$M146,TRUE)-_xlfn.NORM.DIST(AND(DP$6&gt;=$F146,DP$6&lt;=$H146)*(DO$6-$F146+1),$J146/2,$M146,TRUE))/(1-2*_xlfn.NORM.DIST(0,$J146/2,$M146,TRUE))*$D146+($K146="Steady Growth")*(AND(DP$6&gt;=$F146,DP$6&lt;=$H146)*((DP$6-$F146+1)/($J146*($J146+1)/2)*$D146))+($K146="custom")*CustCF!DJ146</f>
        <v>0</v>
      </c>
      <c r="DQ146" s="95">
        <f>($K146="Bell Curve")*(_xlfn.NORM.DIST(AND(DQ$6&gt;=$F146,DQ$6&lt;=$H146)*(DQ$6-$F146+1),$J146/2,$M146,TRUE)-_xlfn.NORM.DIST(AND(DQ$6&gt;=$F146,DQ$6&lt;=$H146)*(DP$6-$F146+1),$J146/2,$M146,TRUE))/(1-2*_xlfn.NORM.DIST(0,$J146/2,$M146,TRUE))*$D146+($K146="Steady Growth")*(AND(DQ$6&gt;=$F146,DQ$6&lt;=$H146)*((DQ$6-$F146+1)/($J146*($J146+1)/2)*$D146))+($K146="custom")*CustCF!DK146</f>
        <v>0</v>
      </c>
      <c r="DR146" s="95">
        <f>($K146="Bell Curve")*(_xlfn.NORM.DIST(AND(DR$6&gt;=$F146,DR$6&lt;=$H146)*(DR$6-$F146+1),$J146/2,$M146,TRUE)-_xlfn.NORM.DIST(AND(DR$6&gt;=$F146,DR$6&lt;=$H146)*(DQ$6-$F146+1),$J146/2,$M146,TRUE))/(1-2*_xlfn.NORM.DIST(0,$J146/2,$M146,TRUE))*$D146+($K146="Steady Growth")*(AND(DR$6&gt;=$F146,DR$6&lt;=$H146)*((DR$6-$F146+1)/($J146*($J146+1)/2)*$D146))+($K146="custom")*CustCF!DL146</f>
        <v>0</v>
      </c>
      <c r="DS146" s="95">
        <f>($K146="Bell Curve")*(_xlfn.NORM.DIST(AND(DS$6&gt;=$F146,DS$6&lt;=$H146)*(DS$6-$F146+1),$J146/2,$M146,TRUE)-_xlfn.NORM.DIST(AND(DS$6&gt;=$F146,DS$6&lt;=$H146)*(DR$6-$F146+1),$J146/2,$M146,TRUE))/(1-2*_xlfn.NORM.DIST(0,$J146/2,$M146,TRUE))*$D146+($K146="Steady Growth")*(AND(DS$6&gt;=$F146,DS$6&lt;=$H146)*((DS$6-$F146+1)/($J146*($J146+1)/2)*$D146))+($K146="custom")*CustCF!DM146</f>
        <v>0</v>
      </c>
      <c r="DT146" s="95">
        <f>($K146="Bell Curve")*(_xlfn.NORM.DIST(AND(DT$6&gt;=$F146,DT$6&lt;=$H146)*(DT$6-$F146+1),$J146/2,$M146,TRUE)-_xlfn.NORM.DIST(AND(DT$6&gt;=$F146,DT$6&lt;=$H146)*(DS$6-$F146+1),$J146/2,$M146,TRUE))/(1-2*_xlfn.NORM.DIST(0,$J146/2,$M146,TRUE))*$D146+($K146="Steady Growth")*(AND(DT$6&gt;=$F146,DT$6&lt;=$H146)*((DT$6-$F146+1)/($J146*($J146+1)/2)*$D146))+($K146="custom")*CustCF!DN146</f>
        <v>0</v>
      </c>
      <c r="DU146" s="95">
        <f>($K146="Bell Curve")*(_xlfn.NORM.DIST(AND(DU$6&gt;=$F146,DU$6&lt;=$H146)*(DU$6-$F146+1),$J146/2,$M146,TRUE)-_xlfn.NORM.DIST(AND(DU$6&gt;=$F146,DU$6&lt;=$H146)*(DT$6-$F146+1),$J146/2,$M146,TRUE))/(1-2*_xlfn.NORM.DIST(0,$J146/2,$M146,TRUE))*$D146+($K146="Steady Growth")*(AND(DU$6&gt;=$F146,DU$6&lt;=$H146)*((DU$6-$F146+1)/($J146*($J146+1)/2)*$D146))+($K146="custom")*CustCF!DO146</f>
        <v>0</v>
      </c>
      <c r="DV146" s="95">
        <f>($K146="Bell Curve")*(_xlfn.NORM.DIST(AND(DV$6&gt;=$F146,DV$6&lt;=$H146)*(DV$6-$F146+1),$J146/2,$M146,TRUE)-_xlfn.NORM.DIST(AND(DV$6&gt;=$F146,DV$6&lt;=$H146)*(DU$6-$F146+1),$J146/2,$M146,TRUE))/(1-2*_xlfn.NORM.DIST(0,$J146/2,$M146,TRUE))*$D146+($K146="Steady Growth")*(AND(DV$6&gt;=$F146,DV$6&lt;=$H146)*((DV$6-$F146+1)/($J146*($J146+1)/2)*$D146))+($K146="custom")*CustCF!DP146</f>
        <v>0</v>
      </c>
      <c r="DW146" s="95">
        <f>($K146="Bell Curve")*(_xlfn.NORM.DIST(AND(DW$6&gt;=$F146,DW$6&lt;=$H146)*(DW$6-$F146+1),$J146/2,$M146,TRUE)-_xlfn.NORM.DIST(AND(DW$6&gt;=$F146,DW$6&lt;=$H146)*(DV$6-$F146+1),$J146/2,$M146,TRUE))/(1-2*_xlfn.NORM.DIST(0,$J146/2,$M146,TRUE))*$D146+($K146="Steady Growth")*(AND(DW$6&gt;=$F146,DW$6&lt;=$H146)*((DW$6-$F146+1)/($J146*($J146+1)/2)*$D146))+($K146="custom")*CustCF!DQ146</f>
        <v>0</v>
      </c>
      <c r="DX146" s="95">
        <f>($K146="Bell Curve")*(_xlfn.NORM.DIST(AND(DX$6&gt;=$F146,DX$6&lt;=$H146)*(DX$6-$F146+1),$J146/2,$M146,TRUE)-_xlfn.NORM.DIST(AND(DX$6&gt;=$F146,DX$6&lt;=$H146)*(DW$6-$F146+1),$J146/2,$M146,TRUE))/(1-2*_xlfn.NORM.DIST(0,$J146/2,$M146,TRUE))*$D146+($K146="Steady Growth")*(AND(DX$6&gt;=$F146,DX$6&lt;=$H146)*((DX$6-$F146+1)/($J146*($J146+1)/2)*$D146))+($K146="custom")*CustCF!DR146</f>
        <v>0</v>
      </c>
      <c r="DY146" s="95">
        <f>($K146="Bell Curve")*(_xlfn.NORM.DIST(AND(DY$6&gt;=$F146,DY$6&lt;=$H146)*(DY$6-$F146+1),$J146/2,$M146,TRUE)-_xlfn.NORM.DIST(AND(DY$6&gt;=$F146,DY$6&lt;=$H146)*(DX$6-$F146+1),$J146/2,$M146,TRUE))/(1-2*_xlfn.NORM.DIST(0,$J146/2,$M146,TRUE))*$D146+($K146="Steady Growth")*(AND(DY$6&gt;=$F146,DY$6&lt;=$H146)*((DY$6-$F146+1)/($J146*($J146+1)/2)*$D146))+($K146="custom")*CustCF!DS146</f>
        <v>0</v>
      </c>
      <c r="DZ146" s="95">
        <f>($K146="Bell Curve")*(_xlfn.NORM.DIST(AND(DZ$6&gt;=$F146,DZ$6&lt;=$H146)*(DZ$6-$F146+1),$J146/2,$M146,TRUE)-_xlfn.NORM.DIST(AND(DZ$6&gt;=$F146,DZ$6&lt;=$H146)*(DY$6-$F146+1),$J146/2,$M146,TRUE))/(1-2*_xlfn.NORM.DIST(0,$J146/2,$M146,TRUE))*$D146+($K146="Steady Growth")*(AND(DZ$6&gt;=$F146,DZ$6&lt;=$H146)*((DZ$6-$F146+1)/($J146*($J146+1)/2)*$D146))+($K146="custom")*CustCF!DT146</f>
        <v>0</v>
      </c>
      <c r="EA146" s="95">
        <f>($K146="Bell Curve")*(_xlfn.NORM.DIST(AND(EA$6&gt;=$F146,EA$6&lt;=$H146)*(EA$6-$F146+1),$J146/2,$M146,TRUE)-_xlfn.NORM.DIST(AND(EA$6&gt;=$F146,EA$6&lt;=$H146)*(DZ$6-$F146+1),$J146/2,$M146,TRUE))/(1-2*_xlfn.NORM.DIST(0,$J146/2,$M146,TRUE))*$D146+($K146="Steady Growth")*(AND(EA$6&gt;=$F146,EA$6&lt;=$H146)*((EA$6-$F146+1)/($J146*($J146+1)/2)*$D146))+($K146="custom")*CustCF!DU146</f>
        <v>0</v>
      </c>
      <c r="EB146" s="95">
        <f>($K146="Bell Curve")*(_xlfn.NORM.DIST(AND(EB$6&gt;=$F146,EB$6&lt;=$H146)*(EB$6-$F146+1),$J146/2,$M146,TRUE)-_xlfn.NORM.DIST(AND(EB$6&gt;=$F146,EB$6&lt;=$H146)*(EA$6-$F146+1),$J146/2,$M146,TRUE))/(1-2*_xlfn.NORM.DIST(0,$J146/2,$M146,TRUE))*$D146+($K146="Steady Growth")*(AND(EB$6&gt;=$F146,EB$6&lt;=$H146)*((EB$6-$F146+1)/($J146*($J146+1)/2)*$D146))+($K146="custom")*CustCF!DV146</f>
        <v>0</v>
      </c>
      <c r="EC146" s="95">
        <f>($K146="Bell Curve")*(_xlfn.NORM.DIST(AND(EC$6&gt;=$F146,EC$6&lt;=$H146)*(EC$6-$F146+1),$J146/2,$M146,TRUE)-_xlfn.NORM.DIST(AND(EC$6&gt;=$F146,EC$6&lt;=$H146)*(EB$6-$F146+1),$J146/2,$M146,TRUE))/(1-2*_xlfn.NORM.DIST(0,$J146/2,$M146,TRUE))*$D146+($K146="Steady Growth")*(AND(EC$6&gt;=$F146,EC$6&lt;=$H146)*((EC$6-$F146+1)/($J146*($J146+1)/2)*$D146))+($K146="custom")*CustCF!DW146</f>
        <v>0</v>
      </c>
      <c r="ED146" s="95">
        <f>($K146="Bell Curve")*(_xlfn.NORM.DIST(AND(ED$6&gt;=$F146,ED$6&lt;=$H146)*(ED$6-$F146+1),$J146/2,$M146,TRUE)-_xlfn.NORM.DIST(AND(ED$6&gt;=$F146,ED$6&lt;=$H146)*(EC$6-$F146+1),$J146/2,$M146,TRUE))/(1-2*_xlfn.NORM.DIST(0,$J146/2,$M146,TRUE))*$D146+($K146="Steady Growth")*(AND(ED$6&gt;=$F146,ED$6&lt;=$H146)*((ED$6-$F146+1)/($J146*($J146+1)/2)*$D146))+($K146="custom")*CustCF!DX146</f>
        <v>0</v>
      </c>
      <c r="EE146" s="95">
        <f>($K146="Bell Curve")*(_xlfn.NORM.DIST(AND(EE$6&gt;=$F146,EE$6&lt;=$H146)*(EE$6-$F146+1),$J146/2,$M146,TRUE)-_xlfn.NORM.DIST(AND(EE$6&gt;=$F146,EE$6&lt;=$H146)*(ED$6-$F146+1),$J146/2,$M146,TRUE))/(1-2*_xlfn.NORM.DIST(0,$J146/2,$M146,TRUE))*$D146+($K146="Steady Growth")*(AND(EE$6&gt;=$F146,EE$6&lt;=$H146)*((EE$6-$F146+1)/($J146*($J146+1)/2)*$D146))+($K146="custom")*CustCF!DY146</f>
        <v>0</v>
      </c>
      <c r="EF146" s="95">
        <f>($K146="Bell Curve")*(_xlfn.NORM.DIST(AND(EF$6&gt;=$F146,EF$6&lt;=$H146)*(EF$6-$F146+1),$J146/2,$M146,TRUE)-_xlfn.NORM.DIST(AND(EF$6&gt;=$F146,EF$6&lt;=$H146)*(EE$6-$F146+1),$J146/2,$M146,TRUE))/(1-2*_xlfn.NORM.DIST(0,$J146/2,$M146,TRUE))*$D146+($K146="Steady Growth")*(AND(EF$6&gt;=$F146,EF$6&lt;=$H146)*((EF$6-$F146+1)/($J146*($J146+1)/2)*$D146))+($K146="custom")*CustCF!DZ146</f>
        <v>0</v>
      </c>
      <c r="EG146" s="95">
        <f>($K146="Bell Curve")*(_xlfn.NORM.DIST(AND(EG$6&gt;=$F146,EG$6&lt;=$H146)*(EG$6-$F146+1),$J146/2,$M146,TRUE)-_xlfn.NORM.DIST(AND(EG$6&gt;=$F146,EG$6&lt;=$H146)*(EF$6-$F146+1),$J146/2,$M146,TRUE))/(1-2*_xlfn.NORM.DIST(0,$J146/2,$M146,TRUE))*$D146+($K146="Steady Growth")*(AND(EG$6&gt;=$F146,EG$6&lt;=$H146)*((EG$6-$F146+1)/($J146*($J146+1)/2)*$D146))+($K146="custom")*CustCF!EA146</f>
        <v>0</v>
      </c>
      <c r="EH146" s="95">
        <f>($K146="Bell Curve")*(_xlfn.NORM.DIST(AND(EH$6&gt;=$F146,EH$6&lt;=$H146)*(EH$6-$F146+1),$J146/2,$M146,TRUE)-_xlfn.NORM.DIST(AND(EH$6&gt;=$F146,EH$6&lt;=$H146)*(EG$6-$F146+1),$J146/2,$M146,TRUE))/(1-2*_xlfn.NORM.DIST(0,$J146/2,$M146,TRUE))*$D146+($K146="Steady Growth")*(AND(EH$6&gt;=$F146,EH$6&lt;=$H146)*((EH$6-$F146+1)/($J146*($J146+1)/2)*$D146))+($K146="custom")*CustCF!EB146</f>
        <v>0</v>
      </c>
      <c r="EI146" s="95">
        <f>($K146="Bell Curve")*(_xlfn.NORM.DIST(AND(EI$6&gt;=$F146,EI$6&lt;=$H146)*(EI$6-$F146+1),$J146/2,$M146,TRUE)-_xlfn.NORM.DIST(AND(EI$6&gt;=$F146,EI$6&lt;=$H146)*(EH$6-$F146+1),$J146/2,$M146,TRUE))/(1-2*_xlfn.NORM.DIST(0,$J146/2,$M146,TRUE))*$D146+($K146="Steady Growth")*(AND(EI$6&gt;=$F146,EI$6&lt;=$H146)*((EI$6-$F146+1)/($J146*($J146+1)/2)*$D146))+($K146="custom")*CustCF!EC146</f>
        <v>0</v>
      </c>
      <c r="EJ146" s="95">
        <f>($K146="Bell Curve")*(_xlfn.NORM.DIST(AND(EJ$6&gt;=$F146,EJ$6&lt;=$H146)*(EJ$6-$F146+1),$J146/2,$M146,TRUE)-_xlfn.NORM.DIST(AND(EJ$6&gt;=$F146,EJ$6&lt;=$H146)*(EI$6-$F146+1),$J146/2,$M146,TRUE))/(1-2*_xlfn.NORM.DIST(0,$J146/2,$M146,TRUE))*$D146+($K146="Steady Growth")*(AND(EJ$6&gt;=$F146,EJ$6&lt;=$H146)*((EJ$6-$F146+1)/($J146*($J146+1)/2)*$D146))+($K146="custom")*CustCF!ED146</f>
        <v>0</v>
      </c>
      <c r="EK146" s="95">
        <f>($K146="Bell Curve")*(_xlfn.NORM.DIST(AND(EK$6&gt;=$F146,EK$6&lt;=$H146)*(EK$6-$F146+1),$J146/2,$M146,TRUE)-_xlfn.NORM.DIST(AND(EK$6&gt;=$F146,EK$6&lt;=$H146)*(EJ$6-$F146+1),$J146/2,$M146,TRUE))/(1-2*_xlfn.NORM.DIST(0,$J146/2,$M146,TRUE))*$D146+($K146="Steady Growth")*(AND(EK$6&gt;=$F146,EK$6&lt;=$H146)*((EK$6-$F146+1)/($J146*($J146+1)/2)*$D146))+($K146="custom")*CustCF!EE146</f>
        <v>0</v>
      </c>
      <c r="EL146" s="95">
        <f>($K146="Bell Curve")*(_xlfn.NORM.DIST(AND(EL$6&gt;=$F146,EL$6&lt;=$H146)*(EL$6-$F146+1),$J146/2,$M146,TRUE)-_xlfn.NORM.DIST(AND(EL$6&gt;=$F146,EL$6&lt;=$H146)*(EK$6-$F146+1),$J146/2,$M146,TRUE))/(1-2*_xlfn.NORM.DIST(0,$J146/2,$M146,TRUE))*$D146+($K146="Steady Growth")*(AND(EL$6&gt;=$F146,EL$6&lt;=$H146)*((EL$6-$F146+1)/($J146*($J146+1)/2)*$D146))+($K146="custom")*CustCF!EF146</f>
        <v>0</v>
      </c>
      <c r="EM146" s="95">
        <f>($K146="Bell Curve")*(_xlfn.NORM.DIST(AND(EM$6&gt;=$F146,EM$6&lt;=$H146)*(EM$6-$F146+1),$J146/2,$M146,TRUE)-_xlfn.NORM.DIST(AND(EM$6&gt;=$F146,EM$6&lt;=$H146)*(EL$6-$F146+1),$J146/2,$M146,TRUE))/(1-2*_xlfn.NORM.DIST(0,$J146/2,$M146,TRUE))*$D146+($K146="Steady Growth")*(AND(EM$6&gt;=$F146,EM$6&lt;=$H146)*((EM$6-$F146+1)/($J146*($J146+1)/2)*$D146))+($K146="custom")*CustCF!EG146</f>
        <v>0</v>
      </c>
      <c r="EN146" s="95">
        <f>($K146="Bell Curve")*(_xlfn.NORM.DIST(AND(EN$6&gt;=$F146,EN$6&lt;=$H146)*(EN$6-$F146+1),$J146/2,$M146,TRUE)-_xlfn.NORM.DIST(AND(EN$6&gt;=$F146,EN$6&lt;=$H146)*(EM$6-$F146+1),$J146/2,$M146,TRUE))/(1-2*_xlfn.NORM.DIST(0,$J146/2,$M146,TRUE))*$D146+($K146="Steady Growth")*(AND(EN$6&gt;=$F146,EN$6&lt;=$H146)*((EN$6-$F146+1)/($J146*($J146+1)/2)*$D146))+($K146="custom")*CustCF!EH146</f>
        <v>0</v>
      </c>
      <c r="EO146" s="95">
        <f>($K146="Bell Curve")*(_xlfn.NORM.DIST(AND(EO$6&gt;=$F146,EO$6&lt;=$H146)*(EO$6-$F146+1),$J146/2,$M146,TRUE)-_xlfn.NORM.DIST(AND(EO$6&gt;=$F146,EO$6&lt;=$H146)*(EN$6-$F146+1),$J146/2,$M146,TRUE))/(1-2*_xlfn.NORM.DIST(0,$J146/2,$M146,TRUE))*$D146+($K146="Steady Growth")*(AND(EO$6&gt;=$F146,EO$6&lt;=$H146)*((EO$6-$F146+1)/($J146*($J146+1)/2)*$D146))+($K146="custom")*CustCF!EI146</f>
        <v>0</v>
      </c>
      <c r="EP146" s="95">
        <f>($K146="Bell Curve")*(_xlfn.NORM.DIST(AND(EP$6&gt;=$F146,EP$6&lt;=$H146)*(EP$6-$F146+1),$J146/2,$M146,TRUE)-_xlfn.NORM.DIST(AND(EP$6&gt;=$F146,EP$6&lt;=$H146)*(EO$6-$F146+1),$J146/2,$M146,TRUE))/(1-2*_xlfn.NORM.DIST(0,$J146/2,$M146,TRUE))*$D146+($K146="Steady Growth")*(AND(EP$6&gt;=$F146,EP$6&lt;=$H146)*((EP$6-$F146+1)/($J146*($J146+1)/2)*$D146))+($K146="custom")*CustCF!EJ146</f>
        <v>0</v>
      </c>
      <c r="EQ146" s="95">
        <f>($K146="Bell Curve")*(_xlfn.NORM.DIST(AND(EQ$6&gt;=$F146,EQ$6&lt;=$H146)*(EQ$6-$F146+1),$J146/2,$M146,TRUE)-_xlfn.NORM.DIST(AND(EQ$6&gt;=$F146,EQ$6&lt;=$H146)*(EP$6-$F146+1),$J146/2,$M146,TRUE))/(1-2*_xlfn.NORM.DIST(0,$J146/2,$M146,TRUE))*$D146+($K146="Steady Growth")*(AND(EQ$6&gt;=$F146,EQ$6&lt;=$H146)*((EQ$6-$F146+1)/($J146*($J146+1)/2)*$D146))+($K146="custom")*CustCF!EK146</f>
        <v>0</v>
      </c>
      <c r="ER146" s="95">
        <f>($K146="Bell Curve")*(_xlfn.NORM.DIST(AND(ER$6&gt;=$F146,ER$6&lt;=$H146)*(ER$6-$F146+1),$J146/2,$M146,TRUE)-_xlfn.NORM.DIST(AND(ER$6&gt;=$F146,ER$6&lt;=$H146)*(EQ$6-$F146+1),$J146/2,$M146,TRUE))/(1-2*_xlfn.NORM.DIST(0,$J146/2,$M146,TRUE))*$D146+($K146="Steady Growth")*(AND(ER$6&gt;=$F146,ER$6&lt;=$H146)*((ER$6-$F146+1)/($J146*($J146+1)/2)*$D146))+($K146="custom")*CustCF!EL146</f>
        <v>0</v>
      </c>
      <c r="ES146" s="95">
        <f>($K146="Bell Curve")*(_xlfn.NORM.DIST(AND(ES$6&gt;=$F146,ES$6&lt;=$H146)*(ES$6-$F146+1),$J146/2,$M146,TRUE)-_xlfn.NORM.DIST(AND(ES$6&gt;=$F146,ES$6&lt;=$H146)*(ER$6-$F146+1),$J146/2,$M146,TRUE))/(1-2*_xlfn.NORM.DIST(0,$J146/2,$M146,TRUE))*$D146+($K146="Steady Growth")*(AND(ES$6&gt;=$F146,ES$6&lt;=$H146)*((ES$6-$F146+1)/($J146*($J146+1)/2)*$D146))+($K146="custom")*CustCF!EM146</f>
        <v>0</v>
      </c>
      <c r="ET146" s="95">
        <f>($K146="Bell Curve")*(_xlfn.NORM.DIST(AND(ET$6&gt;=$F146,ET$6&lt;=$H146)*(ET$6-$F146+1),$J146/2,$M146,TRUE)-_xlfn.NORM.DIST(AND(ET$6&gt;=$F146,ET$6&lt;=$H146)*(ES$6-$F146+1),$J146/2,$M146,TRUE))/(1-2*_xlfn.NORM.DIST(0,$J146/2,$M146,TRUE))*$D146+($K146="Steady Growth")*(AND(ET$6&gt;=$F146,ET$6&lt;=$H146)*((ET$6-$F146+1)/($J146*($J146+1)/2)*$D146))+($K146="custom")*CustCF!EN146</f>
        <v>0</v>
      </c>
      <c r="EU146" s="95">
        <f>($K146="Bell Curve")*(_xlfn.NORM.DIST(AND(EU$6&gt;=$F146,EU$6&lt;=$H146)*(EU$6-$F146+1),$J146/2,$M146,TRUE)-_xlfn.NORM.DIST(AND(EU$6&gt;=$F146,EU$6&lt;=$H146)*(ET$6-$F146+1),$J146/2,$M146,TRUE))/(1-2*_xlfn.NORM.DIST(0,$J146/2,$M146,TRUE))*$D146+($K146="Steady Growth")*(AND(EU$6&gt;=$F146,EU$6&lt;=$H146)*((EU$6-$F146+1)/($J146*($J146+1)/2)*$D146))+($K146="custom")*CustCF!EO146</f>
        <v>0</v>
      </c>
      <c r="EV146" s="95">
        <f>($K146="Bell Curve")*(_xlfn.NORM.DIST(AND(EV$6&gt;=$F146,EV$6&lt;=$H146)*(EV$6-$F146+1),$J146/2,$M146,TRUE)-_xlfn.NORM.DIST(AND(EV$6&gt;=$F146,EV$6&lt;=$H146)*(EU$6-$F146+1),$J146/2,$M146,TRUE))/(1-2*_xlfn.NORM.DIST(0,$J146/2,$M146,TRUE))*$D146+($K146="Steady Growth")*(AND(EV$6&gt;=$F146,EV$6&lt;=$H146)*((EV$6-$F146+1)/($J146*($J146+1)/2)*$D146))+($K146="custom")*CustCF!EP146</f>
        <v>0</v>
      </c>
      <c r="EW146" s="95">
        <f>($K146="Bell Curve")*(_xlfn.NORM.DIST(AND(EW$6&gt;=$F146,EW$6&lt;=$H146)*(EW$6-$F146+1),$J146/2,$M146,TRUE)-_xlfn.NORM.DIST(AND(EW$6&gt;=$F146,EW$6&lt;=$H146)*(EV$6-$F146+1),$J146/2,$M146,TRUE))/(1-2*_xlfn.NORM.DIST(0,$J146/2,$M146,TRUE))*$D146+($K146="Steady Growth")*(AND(EW$6&gt;=$F146,EW$6&lt;=$H146)*((EW$6-$F146+1)/($J146*($J146+1)/2)*$D146))+($K146="custom")*CustCF!EQ146</f>
        <v>0</v>
      </c>
      <c r="EX146" s="95">
        <f>($K146="Bell Curve")*(_xlfn.NORM.DIST(AND(EX$6&gt;=$F146,EX$6&lt;=$H146)*(EX$6-$F146+1),$J146/2,$M146,TRUE)-_xlfn.NORM.DIST(AND(EX$6&gt;=$F146,EX$6&lt;=$H146)*(EW$6-$F146+1),$J146/2,$M146,TRUE))/(1-2*_xlfn.NORM.DIST(0,$J146/2,$M146,TRUE))*$D146+($K146="Steady Growth")*(AND(EX$6&gt;=$F146,EX$6&lt;=$H146)*((EX$6-$F146+1)/($J146*($J146+1)/2)*$D146))+($K146="custom")*CustCF!ER146</f>
        <v>0</v>
      </c>
      <c r="EY146" s="95">
        <f>($K146="Bell Curve")*(_xlfn.NORM.DIST(AND(EY$6&gt;=$F146,EY$6&lt;=$H146)*(EY$6-$F146+1),$J146/2,$M146,TRUE)-_xlfn.NORM.DIST(AND(EY$6&gt;=$F146,EY$6&lt;=$H146)*(EX$6-$F146+1),$J146/2,$M146,TRUE))/(1-2*_xlfn.NORM.DIST(0,$J146/2,$M146,TRUE))*$D146+($K146="Steady Growth")*(AND(EY$6&gt;=$F146,EY$6&lt;=$H146)*((EY$6-$F146+1)/($J146*($J146+1)/2)*$D146))+($K146="custom")*CustCF!ES146</f>
        <v>0</v>
      </c>
      <c r="EZ146" s="95">
        <f>($K146="Bell Curve")*(_xlfn.NORM.DIST(AND(EZ$6&gt;=$F146,EZ$6&lt;=$H146)*(EZ$6-$F146+1),$J146/2,$M146,TRUE)-_xlfn.NORM.DIST(AND(EZ$6&gt;=$F146,EZ$6&lt;=$H146)*(EY$6-$F146+1),$J146/2,$M146,TRUE))/(1-2*_xlfn.NORM.DIST(0,$J146/2,$M146,TRUE))*$D146+($K146="Steady Growth")*(AND(EZ$6&gt;=$F146,EZ$6&lt;=$H146)*((EZ$6-$F146+1)/($J146*($J146+1)/2)*$D146))+($K146="custom")*CustCF!ET146</f>
        <v>0</v>
      </c>
      <c r="FA146" s="95">
        <f>($K146="Bell Curve")*(_xlfn.NORM.DIST(AND(FA$6&gt;=$F146,FA$6&lt;=$H146)*(FA$6-$F146+1),$J146/2,$M146,TRUE)-_xlfn.NORM.DIST(AND(FA$6&gt;=$F146,FA$6&lt;=$H146)*(EZ$6-$F146+1),$J146/2,$M146,TRUE))/(1-2*_xlfn.NORM.DIST(0,$J146/2,$M146,TRUE))*$D146+($K146="Steady Growth")*(AND(FA$6&gt;=$F146,FA$6&lt;=$H146)*((FA$6-$F146+1)/($J146*($J146+1)/2)*$D146))+($K146="custom")*CustCF!EU146</f>
        <v>0</v>
      </c>
      <c r="FB146" s="95">
        <f>($K146="Bell Curve")*(_xlfn.NORM.DIST(AND(FB$6&gt;=$F146,FB$6&lt;=$H146)*(FB$6-$F146+1),$J146/2,$M146,TRUE)-_xlfn.NORM.DIST(AND(FB$6&gt;=$F146,FB$6&lt;=$H146)*(FA$6-$F146+1),$J146/2,$M146,TRUE))/(1-2*_xlfn.NORM.DIST(0,$J146/2,$M146,TRUE))*$D146+($K146="Steady Growth")*(AND(FB$6&gt;=$F146,FB$6&lt;=$H146)*((FB$6-$F146+1)/($J146*($J146+1)/2)*$D146))+($K146="custom")*CustCF!EV146</f>
        <v>0</v>
      </c>
      <c r="FC146" s="95">
        <f>($K146="Bell Curve")*(_xlfn.NORM.DIST(AND(FC$6&gt;=$F146,FC$6&lt;=$H146)*(FC$6-$F146+1),$J146/2,$M146,TRUE)-_xlfn.NORM.DIST(AND(FC$6&gt;=$F146,FC$6&lt;=$H146)*(FB$6-$F146+1),$J146/2,$M146,TRUE))/(1-2*_xlfn.NORM.DIST(0,$J146/2,$M146,TRUE))*$D146+($K146="Steady Growth")*(AND(FC$6&gt;=$F146,FC$6&lt;=$H146)*((FC$6-$F146+1)/($J146*($J146+1)/2)*$D146))+($K146="custom")*CustCF!EW146</f>
        <v>0</v>
      </c>
      <c r="FD146" s="95">
        <f>($K146="Bell Curve")*(_xlfn.NORM.DIST(AND(FD$6&gt;=$F146,FD$6&lt;=$H146)*(FD$6-$F146+1),$J146/2,$M146,TRUE)-_xlfn.NORM.DIST(AND(FD$6&gt;=$F146,FD$6&lt;=$H146)*(FC$6-$F146+1),$J146/2,$M146,TRUE))/(1-2*_xlfn.NORM.DIST(0,$J146/2,$M146,TRUE))*$D146+($K146="Steady Growth")*(AND(FD$6&gt;=$F146,FD$6&lt;=$H146)*((FD$6-$F146+1)/($J146*($J146+1)/2)*$D146))+($K146="custom")*CustCF!EX146</f>
        <v>0</v>
      </c>
      <c r="FE146" s="95">
        <f>($K146="Bell Curve")*(_xlfn.NORM.DIST(AND(FE$6&gt;=$F146,FE$6&lt;=$H146)*(FE$6-$F146+1),$J146/2,$M146,TRUE)-_xlfn.NORM.DIST(AND(FE$6&gt;=$F146,FE$6&lt;=$H146)*(FD$6-$F146+1),$J146/2,$M146,TRUE))/(1-2*_xlfn.NORM.DIST(0,$J146/2,$M146,TRUE))*$D146+($K146="Steady Growth")*(AND(FE$6&gt;=$F146,FE$6&lt;=$H146)*((FE$6-$F146+1)/($J146*($J146+1)/2)*$D146))+($K146="custom")*CustCF!EY146</f>
        <v>0</v>
      </c>
      <c r="FF146" s="95">
        <f>($K146="Bell Curve")*(_xlfn.NORM.DIST(AND(FF$6&gt;=$F146,FF$6&lt;=$H146)*(FF$6-$F146+1),$J146/2,$M146,TRUE)-_xlfn.NORM.DIST(AND(FF$6&gt;=$F146,FF$6&lt;=$H146)*(FE$6-$F146+1),$J146/2,$M146,TRUE))/(1-2*_xlfn.NORM.DIST(0,$J146/2,$M146,TRUE))*$D146+($K146="Steady Growth")*(AND(FF$6&gt;=$F146,FF$6&lt;=$H146)*((FF$6-$F146+1)/($J146*($J146+1)/2)*$D146))+($K146="custom")*CustCF!EZ146</f>
        <v>0</v>
      </c>
      <c r="FG146" s="95">
        <f>($K146="Bell Curve")*(_xlfn.NORM.DIST(AND(FG$6&gt;=$F146,FG$6&lt;=$H146)*(FG$6-$F146+1),$J146/2,$M146,TRUE)-_xlfn.NORM.DIST(AND(FG$6&gt;=$F146,FG$6&lt;=$H146)*(FF$6-$F146+1),$J146/2,$M146,TRUE))/(1-2*_xlfn.NORM.DIST(0,$J146/2,$M146,TRUE))*$D146+($K146="Steady Growth")*(AND(FG$6&gt;=$F146,FG$6&lt;=$H146)*((FG$6-$F146+1)/($J146*($J146+1)/2)*$D146))+($K146="custom")*CustCF!FA146</f>
        <v>0</v>
      </c>
      <c r="FH146" s="95">
        <f>($K146="Bell Curve")*(_xlfn.NORM.DIST(AND(FH$6&gt;=$F146,FH$6&lt;=$H146)*(FH$6-$F146+1),$J146/2,$M146,TRUE)-_xlfn.NORM.DIST(AND(FH$6&gt;=$F146,FH$6&lt;=$H146)*(FG$6-$F146+1),$J146/2,$M146,TRUE))/(1-2*_xlfn.NORM.DIST(0,$J146/2,$M146,TRUE))*$D146+($K146="Steady Growth")*(AND(FH$6&gt;=$F146,FH$6&lt;=$H146)*((FH$6-$F146+1)/($J146*($J146+1)/2)*$D146))+($K146="custom")*CustCF!FB146</f>
        <v>0</v>
      </c>
      <c r="FI146" s="95">
        <f>($K146="Bell Curve")*(_xlfn.NORM.DIST(AND(FI$6&gt;=$F146,FI$6&lt;=$H146)*(FI$6-$F146+1),$J146/2,$M146,TRUE)-_xlfn.NORM.DIST(AND(FI$6&gt;=$F146,FI$6&lt;=$H146)*(FH$6-$F146+1),$J146/2,$M146,TRUE))/(1-2*_xlfn.NORM.DIST(0,$J146/2,$M146,TRUE))*$D146+($K146="Steady Growth")*(AND(FI$6&gt;=$F146,FI$6&lt;=$H146)*((FI$6-$F146+1)/($J146*($J146+1)/2)*$D146))+($K146="custom")*CustCF!FC146</f>
        <v>0</v>
      </c>
      <c r="FJ146" s="95">
        <f>($K146="Bell Curve")*(_xlfn.NORM.DIST(AND(FJ$6&gt;=$F146,FJ$6&lt;=$H146)*(FJ$6-$F146+1),$J146/2,$M146,TRUE)-_xlfn.NORM.DIST(AND(FJ$6&gt;=$F146,FJ$6&lt;=$H146)*(FI$6-$F146+1),$J146/2,$M146,TRUE))/(1-2*_xlfn.NORM.DIST(0,$J146/2,$M146,TRUE))*$D146+($K146="Steady Growth")*(AND(FJ$6&gt;=$F146,FJ$6&lt;=$H146)*((FJ$6-$F146+1)/($J146*($J146+1)/2)*$D146))+($K146="custom")*CustCF!FD146</f>
        <v>0</v>
      </c>
      <c r="FK146" s="95">
        <f>($K146="Bell Curve")*(_xlfn.NORM.DIST(AND(FK$6&gt;=$F146,FK$6&lt;=$H146)*(FK$6-$F146+1),$J146/2,$M146,TRUE)-_xlfn.NORM.DIST(AND(FK$6&gt;=$F146,FK$6&lt;=$H146)*(FJ$6-$F146+1),$J146/2,$M146,TRUE))/(1-2*_xlfn.NORM.DIST(0,$J146/2,$M146,TRUE))*$D146+($K146="Steady Growth")*(AND(FK$6&gt;=$F146,FK$6&lt;=$H146)*((FK$6-$F146+1)/($J146*($J146+1)/2)*$D146))+($K146="custom")*CustCF!FE146</f>
        <v>0</v>
      </c>
      <c r="FL146" s="95">
        <f>($K146="Bell Curve")*(_xlfn.NORM.DIST(AND(FL$6&gt;=$F146,FL$6&lt;=$H146)*(FL$6-$F146+1),$J146/2,$M146,TRUE)-_xlfn.NORM.DIST(AND(FL$6&gt;=$F146,FL$6&lt;=$H146)*(FK$6-$F146+1),$J146/2,$M146,TRUE))/(1-2*_xlfn.NORM.DIST(0,$J146/2,$M146,TRUE))*$D146+($K146="Steady Growth")*(AND(FL$6&gt;=$F146,FL$6&lt;=$H146)*((FL$6-$F146+1)/($J146*($J146+1)/2)*$D146))+($K146="custom")*CustCF!FF146</f>
        <v>0</v>
      </c>
      <c r="FM146" s="95">
        <f>($K146="Bell Curve")*(_xlfn.NORM.DIST(AND(FM$6&gt;=$F146,FM$6&lt;=$H146)*(FM$6-$F146+1),$J146/2,$M146,TRUE)-_xlfn.NORM.DIST(AND(FM$6&gt;=$F146,FM$6&lt;=$H146)*(FL$6-$F146+1),$J146/2,$M146,TRUE))/(1-2*_xlfn.NORM.DIST(0,$J146/2,$M146,TRUE))*$D146+($K146="Steady Growth")*(AND(FM$6&gt;=$F146,FM$6&lt;=$H146)*((FM$6-$F146+1)/($J146*($J146+1)/2)*$D146))+($K146="custom")*CustCF!FG146</f>
        <v>0</v>
      </c>
      <c r="FN146" s="95">
        <f>($K146="Bell Curve")*(_xlfn.NORM.DIST(AND(FN$6&gt;=$F146,FN$6&lt;=$H146)*(FN$6-$F146+1),$J146/2,$M146,TRUE)-_xlfn.NORM.DIST(AND(FN$6&gt;=$F146,FN$6&lt;=$H146)*(FM$6-$F146+1),$J146/2,$M146,TRUE))/(1-2*_xlfn.NORM.DIST(0,$J146/2,$M146,TRUE))*$D146+($K146="Steady Growth")*(AND(FN$6&gt;=$F146,FN$6&lt;=$H146)*((FN$6-$F146+1)/($J146*($J146+1)/2)*$D146))+($K146="custom")*CustCF!FH146</f>
        <v>0</v>
      </c>
      <c r="FO146" s="95">
        <f>($K146="Bell Curve")*(_xlfn.NORM.DIST(AND(FO$6&gt;=$F146,FO$6&lt;=$H146)*(FO$6-$F146+1),$J146/2,$M146,TRUE)-_xlfn.NORM.DIST(AND(FO$6&gt;=$F146,FO$6&lt;=$H146)*(FN$6-$F146+1),$J146/2,$M146,TRUE))/(1-2*_xlfn.NORM.DIST(0,$J146/2,$M146,TRUE))*$D146+($K146="Steady Growth")*(AND(FO$6&gt;=$F146,FO$6&lt;=$H146)*((FO$6-$F146+1)/($J146*($J146+1)/2)*$D146))+($K146="custom")*CustCF!FI146</f>
        <v>0</v>
      </c>
      <c r="FP146" s="95">
        <f>($K146="Bell Curve")*(_xlfn.NORM.DIST(AND(FP$6&gt;=$F146,FP$6&lt;=$H146)*(FP$6-$F146+1),$J146/2,$M146,TRUE)-_xlfn.NORM.DIST(AND(FP$6&gt;=$F146,FP$6&lt;=$H146)*(FO$6-$F146+1),$J146/2,$M146,TRUE))/(1-2*_xlfn.NORM.DIST(0,$J146/2,$M146,TRUE))*$D146+($K146="Steady Growth")*(AND(FP$6&gt;=$F146,FP$6&lt;=$H146)*((FP$6-$F146+1)/($J146*($J146+1)/2)*$D146))+($K146="custom")*CustCF!FJ146</f>
        <v>0</v>
      </c>
      <c r="FQ146" s="95">
        <f>($K146="Bell Curve")*(_xlfn.NORM.DIST(AND(FQ$6&gt;=$F146,FQ$6&lt;=$H146)*(FQ$6-$F146+1),$J146/2,$M146,TRUE)-_xlfn.NORM.DIST(AND(FQ$6&gt;=$F146,FQ$6&lt;=$H146)*(FP$6-$F146+1),$J146/2,$M146,TRUE))/(1-2*_xlfn.NORM.DIST(0,$J146/2,$M146,TRUE))*$D146+($K146="Steady Growth")*(AND(FQ$6&gt;=$F146,FQ$6&lt;=$H146)*((FQ$6-$F146+1)/($J146*($J146+1)/2)*$D146))+($K146="custom")*CustCF!FK146</f>
        <v>0</v>
      </c>
      <c r="FR146" s="95">
        <f>($K146="Bell Curve")*(_xlfn.NORM.DIST(AND(FR$6&gt;=$F146,FR$6&lt;=$H146)*(FR$6-$F146+1),$J146/2,$M146,TRUE)-_xlfn.NORM.DIST(AND(FR$6&gt;=$F146,FR$6&lt;=$H146)*(FQ$6-$F146+1),$J146/2,$M146,TRUE))/(1-2*_xlfn.NORM.DIST(0,$J146/2,$M146,TRUE))*$D146+($K146="Steady Growth")*(AND(FR$6&gt;=$F146,FR$6&lt;=$H146)*((FR$6-$F146+1)/($J146*($J146+1)/2)*$D146))+($K146="custom")*CustCF!FL146</f>
        <v>0</v>
      </c>
      <c r="FS146" s="95">
        <f>($K146="Bell Curve")*(_xlfn.NORM.DIST(AND(FS$6&gt;=$F146,FS$6&lt;=$H146)*(FS$6-$F146+1),$J146/2,$M146,TRUE)-_xlfn.NORM.DIST(AND(FS$6&gt;=$F146,FS$6&lt;=$H146)*(FR$6-$F146+1),$J146/2,$M146,TRUE))/(1-2*_xlfn.NORM.DIST(0,$J146/2,$M146,TRUE))*$D146+($K146="Steady Growth")*(AND(FS$6&gt;=$F146,FS$6&lt;=$H146)*((FS$6-$F146+1)/($J146*($J146+1)/2)*$D146))+($K146="custom")*CustCF!FM146</f>
        <v>0</v>
      </c>
      <c r="FT146" s="95">
        <f>($K146="Bell Curve")*(_xlfn.NORM.DIST(AND(FT$6&gt;=$F146,FT$6&lt;=$H146)*(FT$6-$F146+1),$J146/2,$M146,TRUE)-_xlfn.NORM.DIST(AND(FT$6&gt;=$F146,FT$6&lt;=$H146)*(FS$6-$F146+1),$J146/2,$M146,TRUE))/(1-2*_xlfn.NORM.DIST(0,$J146/2,$M146,TRUE))*$D146+($K146="Steady Growth")*(AND(FT$6&gt;=$F146,FT$6&lt;=$H146)*((FT$6-$F146+1)/($J146*($J146+1)/2)*$D146))+($K146="custom")*CustCF!FN146</f>
        <v>0</v>
      </c>
      <c r="FU146" s="95">
        <f>($K146="Bell Curve")*(_xlfn.NORM.DIST(AND(FU$6&gt;=$F146,FU$6&lt;=$H146)*(FU$6-$F146+1),$J146/2,$M146,TRUE)-_xlfn.NORM.DIST(AND(FU$6&gt;=$F146,FU$6&lt;=$H146)*(FT$6-$F146+1),$J146/2,$M146,TRUE))/(1-2*_xlfn.NORM.DIST(0,$J146/2,$M146,TRUE))*$D146+($K146="Steady Growth")*(AND(FU$6&gt;=$F146,FU$6&lt;=$H146)*((FU$6-$F146+1)/($J146*($J146+1)/2)*$D146))+($K146="custom")*CustCF!FO146</f>
        <v>0</v>
      </c>
      <c r="FV146" s="95">
        <f>($K146="Bell Curve")*(_xlfn.NORM.DIST(AND(FV$6&gt;=$F146,FV$6&lt;=$H146)*(FV$6-$F146+1),$J146/2,$M146,TRUE)-_xlfn.NORM.DIST(AND(FV$6&gt;=$F146,FV$6&lt;=$H146)*(FU$6-$F146+1),$J146/2,$M146,TRUE))/(1-2*_xlfn.NORM.DIST(0,$J146/2,$M146,TRUE))*$D146+($K146="Steady Growth")*(AND(FV$6&gt;=$F146,FV$6&lt;=$H146)*((FV$6-$F146+1)/($J146*($J146+1)/2)*$D146))+($K146="custom")*CustCF!FP146</f>
        <v>0</v>
      </c>
      <c r="FW146" s="95">
        <f>($K146="Bell Curve")*(_xlfn.NORM.DIST(AND(FW$6&gt;=$F146,FW$6&lt;=$H146)*(FW$6-$F146+1),$J146/2,$M146,TRUE)-_xlfn.NORM.DIST(AND(FW$6&gt;=$F146,FW$6&lt;=$H146)*(FV$6-$F146+1),$J146/2,$M146,TRUE))/(1-2*_xlfn.NORM.DIST(0,$J146/2,$M146,TRUE))*$D146+($K146="Steady Growth")*(AND(FW$6&gt;=$F146,FW$6&lt;=$H146)*((FW$6-$F146+1)/($J146*($J146+1)/2)*$D146))+($K146="custom")*CustCF!FQ146</f>
        <v>0</v>
      </c>
      <c r="FX146" s="95">
        <f>($K146="Bell Curve")*(_xlfn.NORM.DIST(AND(FX$6&gt;=$F146,FX$6&lt;=$H146)*(FX$6-$F146+1),$J146/2,$M146,TRUE)-_xlfn.NORM.DIST(AND(FX$6&gt;=$F146,FX$6&lt;=$H146)*(FW$6-$F146+1),$J146/2,$M146,TRUE))/(1-2*_xlfn.NORM.DIST(0,$J146/2,$M146,TRUE))*$D146+($K146="Steady Growth")*(AND(FX$6&gt;=$F146,FX$6&lt;=$H146)*((FX$6-$F146+1)/($J146*($J146+1)/2)*$D146))+($K146="custom")*CustCF!FR146</f>
        <v>0</v>
      </c>
      <c r="FY146" s="95">
        <f>($K146="Bell Curve")*(_xlfn.NORM.DIST(AND(FY$6&gt;=$F146,FY$6&lt;=$H146)*(FY$6-$F146+1),$J146/2,$M146,TRUE)-_xlfn.NORM.DIST(AND(FY$6&gt;=$F146,FY$6&lt;=$H146)*(FX$6-$F146+1),$J146/2,$M146,TRUE))/(1-2*_xlfn.NORM.DIST(0,$J146/2,$M146,TRUE))*$D146+($K146="Steady Growth")*(AND(FY$6&gt;=$F146,FY$6&lt;=$H146)*((FY$6-$F146+1)/($J146*($J146+1)/2)*$D146))+($K146="custom")*CustCF!FS146</f>
        <v>0</v>
      </c>
      <c r="FZ146" s="95">
        <f>($K146="Bell Curve")*(_xlfn.NORM.DIST(AND(FZ$6&gt;=$F146,FZ$6&lt;=$H146)*(FZ$6-$F146+1),$J146/2,$M146,TRUE)-_xlfn.NORM.DIST(AND(FZ$6&gt;=$F146,FZ$6&lt;=$H146)*(FY$6-$F146+1),$J146/2,$M146,TRUE))/(1-2*_xlfn.NORM.DIST(0,$J146/2,$M146,TRUE))*$D146+($K146="Steady Growth")*(AND(FZ$6&gt;=$F146,FZ$6&lt;=$H146)*((FZ$6-$F146+1)/($J146*($J146+1)/2)*$D146))+($K146="custom")*CustCF!FT146</f>
        <v>0</v>
      </c>
      <c r="GA146" s="95">
        <f>($K146="Bell Curve")*(_xlfn.NORM.DIST(AND(GA$6&gt;=$F146,GA$6&lt;=$H146)*(GA$6-$F146+1),$J146/2,$M146,TRUE)-_xlfn.NORM.DIST(AND(GA$6&gt;=$F146,GA$6&lt;=$H146)*(FZ$6-$F146+1),$J146/2,$M146,TRUE))/(1-2*_xlfn.NORM.DIST(0,$J146/2,$M146,TRUE))*$D146+($K146="Steady Growth")*(AND(GA$6&gt;=$F146,GA$6&lt;=$H146)*((GA$6-$F146+1)/($J146*($J146+1)/2)*$D146))+($K146="custom")*CustCF!FU146</f>
        <v>0</v>
      </c>
      <c r="GB146" s="95">
        <f>($K146="Bell Curve")*(_xlfn.NORM.DIST(AND(GB$6&gt;=$F146,GB$6&lt;=$H146)*(GB$6-$F146+1),$J146/2,$M146,TRUE)-_xlfn.NORM.DIST(AND(GB$6&gt;=$F146,GB$6&lt;=$H146)*(GA$6-$F146+1),$J146/2,$M146,TRUE))/(1-2*_xlfn.NORM.DIST(0,$J146/2,$M146,TRUE))*$D146+($K146="Steady Growth")*(AND(GB$6&gt;=$F146,GB$6&lt;=$H146)*((GB$6-$F146+1)/($J146*($J146+1)/2)*$D146))+($K146="custom")*CustCF!FV146</f>
        <v>0</v>
      </c>
      <c r="GC146" s="95">
        <f>($K146="Bell Curve")*(_xlfn.NORM.DIST(AND(GC$6&gt;=$F146,GC$6&lt;=$H146)*(GC$6-$F146+1),$J146/2,$M146,TRUE)-_xlfn.NORM.DIST(AND(GC$6&gt;=$F146,GC$6&lt;=$H146)*(GB$6-$F146+1),$J146/2,$M146,TRUE))/(1-2*_xlfn.NORM.DIST(0,$J146/2,$M146,TRUE))*$D146+($K146="Steady Growth")*(AND(GC$6&gt;=$F146,GC$6&lt;=$H146)*((GC$6-$F146+1)/($J146*($J146+1)/2)*$D146))+($K146="custom")*CustCF!FW146</f>
        <v>0</v>
      </c>
      <c r="GD146" s="95">
        <f>($K146="Bell Curve")*(_xlfn.NORM.DIST(AND(GD$6&gt;=$F146,GD$6&lt;=$H146)*(GD$6-$F146+1),$J146/2,$M146,TRUE)-_xlfn.NORM.DIST(AND(GD$6&gt;=$F146,GD$6&lt;=$H146)*(GC$6-$F146+1),$J146/2,$M146,TRUE))/(1-2*_xlfn.NORM.DIST(0,$J146/2,$M146,TRUE))*$D146+($K146="Steady Growth")*(AND(GD$6&gt;=$F146,GD$6&lt;=$H146)*((GD$6-$F146+1)/($J146*($J146+1)/2)*$D146))+($K146="custom")*CustCF!FX146</f>
        <v>0</v>
      </c>
      <c r="GE146" s="95">
        <f>($K146="Bell Curve")*(_xlfn.NORM.DIST(AND(GE$6&gt;=$F146,GE$6&lt;=$H146)*(GE$6-$F146+1),$J146/2,$M146,TRUE)-_xlfn.NORM.DIST(AND(GE$6&gt;=$F146,GE$6&lt;=$H146)*(GD$6-$F146+1),$J146/2,$M146,TRUE))/(1-2*_xlfn.NORM.DIST(0,$J146/2,$M146,TRUE))*$D146+($K146="Steady Growth")*(AND(GE$6&gt;=$F146,GE$6&lt;=$H146)*((GE$6-$F146+1)/($J146*($J146+1)/2)*$D146))+($K146="custom")*CustCF!FY146</f>
        <v>0</v>
      </c>
      <c r="GF146" s="95">
        <f>($K146="Bell Curve")*(_xlfn.NORM.DIST(AND(GF$6&gt;=$F146,GF$6&lt;=$H146)*(GF$6-$F146+1),$J146/2,$M146,TRUE)-_xlfn.NORM.DIST(AND(GF$6&gt;=$F146,GF$6&lt;=$H146)*(GE$6-$F146+1),$J146/2,$M146,TRUE))/(1-2*_xlfn.NORM.DIST(0,$J146/2,$M146,TRUE))*$D146+($K146="Steady Growth")*(AND(GF$6&gt;=$F146,GF$6&lt;=$H146)*((GF$6-$F146+1)/($J146*($J146+1)/2)*$D146))+($K146="custom")*CustCF!FZ146</f>
        <v>0</v>
      </c>
      <c r="GG146" s="95">
        <f>($K146="Bell Curve")*(_xlfn.NORM.DIST(AND(GG$6&gt;=$F146,GG$6&lt;=$H146)*(GG$6-$F146+1),$J146/2,$M146,TRUE)-_xlfn.NORM.DIST(AND(GG$6&gt;=$F146,GG$6&lt;=$H146)*(GF$6-$F146+1),$J146/2,$M146,TRUE))/(1-2*_xlfn.NORM.DIST(0,$J146/2,$M146,TRUE))*$D146+($K146="Steady Growth")*(AND(GG$6&gt;=$F146,GG$6&lt;=$H146)*((GG$6-$F146+1)/($J146*($J146+1)/2)*$D146))+($K146="custom")*CustCF!GA146</f>
        <v>0</v>
      </c>
      <c r="GH146" s="95">
        <f>($K146="Bell Curve")*(_xlfn.NORM.DIST(AND(GH$6&gt;=$F146,GH$6&lt;=$H146)*(GH$6-$F146+1),$J146/2,$M146,TRUE)-_xlfn.NORM.DIST(AND(GH$6&gt;=$F146,GH$6&lt;=$H146)*(GG$6-$F146+1),$J146/2,$M146,TRUE))/(1-2*_xlfn.NORM.DIST(0,$J146/2,$M146,TRUE))*$D146+($K146="Steady Growth")*(AND(GH$6&gt;=$F146,GH$6&lt;=$H146)*((GH$6-$F146+1)/($J146*($J146+1)/2)*$D146))+($K146="custom")*CustCF!GB146</f>
        <v>0</v>
      </c>
      <c r="GI146" s="95">
        <f>($K146="Bell Curve")*(_xlfn.NORM.DIST(AND(GI$6&gt;=$F146,GI$6&lt;=$H146)*(GI$6-$F146+1),$J146/2,$M146,TRUE)-_xlfn.NORM.DIST(AND(GI$6&gt;=$F146,GI$6&lt;=$H146)*(GH$6-$F146+1),$J146/2,$M146,TRUE))/(1-2*_xlfn.NORM.DIST(0,$J146/2,$M146,TRUE))*$D146+($K146="Steady Growth")*(AND(GI$6&gt;=$F146,GI$6&lt;=$H146)*((GI$6-$F146+1)/($J146*($J146+1)/2)*$D146))+($K146="custom")*CustCF!GC146</f>
        <v>0</v>
      </c>
      <c r="GJ146" s="95">
        <f>($K146="Bell Curve")*(_xlfn.NORM.DIST(AND(GJ$6&gt;=$F146,GJ$6&lt;=$H146)*(GJ$6-$F146+1),$J146/2,$M146,TRUE)-_xlfn.NORM.DIST(AND(GJ$6&gt;=$F146,GJ$6&lt;=$H146)*(GI$6-$F146+1),$J146/2,$M146,TRUE))/(1-2*_xlfn.NORM.DIST(0,$J146/2,$M146,TRUE))*$D146+($K146="Steady Growth")*(AND(GJ$6&gt;=$F146,GJ$6&lt;=$H146)*((GJ$6-$F146+1)/($J146*($J146+1)/2)*$D146))+($K146="custom")*CustCF!GD146</f>
        <v>0</v>
      </c>
      <c r="GK146" s="95">
        <f>($K146="Bell Curve")*(_xlfn.NORM.DIST(AND(GK$6&gt;=$F146,GK$6&lt;=$H146)*(GK$6-$F146+1),$J146/2,$M146,TRUE)-_xlfn.NORM.DIST(AND(GK$6&gt;=$F146,GK$6&lt;=$H146)*(GJ$6-$F146+1),$J146/2,$M146,TRUE))/(1-2*_xlfn.NORM.DIST(0,$J146/2,$M146,TRUE))*$D146+($K146="Steady Growth")*(AND(GK$6&gt;=$F146,GK$6&lt;=$H146)*((GK$6-$F146+1)/($J146*($J146+1)/2)*$D146))+($K146="custom")*CustCF!GE146</f>
        <v>0</v>
      </c>
      <c r="GL146" s="95">
        <f>($K146="Bell Curve")*(_xlfn.NORM.DIST(AND(GL$6&gt;=$F146,GL$6&lt;=$H146)*(GL$6-$F146+1),$J146/2,$M146,TRUE)-_xlfn.NORM.DIST(AND(GL$6&gt;=$F146,GL$6&lt;=$H146)*(GK$6-$F146+1),$J146/2,$M146,TRUE))/(1-2*_xlfn.NORM.DIST(0,$J146/2,$M146,TRUE))*$D146+($K146="Steady Growth")*(AND(GL$6&gt;=$F146,GL$6&lt;=$H146)*((GL$6-$F146+1)/($J146*($J146+1)/2)*$D146))+($K146="custom")*CustCF!GF146</f>
        <v>0</v>
      </c>
      <c r="GM146" s="95">
        <f>($K146="Bell Curve")*(_xlfn.NORM.DIST(AND(GM$6&gt;=$F146,GM$6&lt;=$H146)*(GM$6-$F146+1),$J146/2,$M146,TRUE)-_xlfn.NORM.DIST(AND(GM$6&gt;=$F146,GM$6&lt;=$H146)*(GL$6-$F146+1),$J146/2,$M146,TRUE))/(1-2*_xlfn.NORM.DIST(0,$J146/2,$M146,TRUE))*$D146+($K146="Steady Growth")*(AND(GM$6&gt;=$F146,GM$6&lt;=$H146)*((GM$6-$F146+1)/($J146*($J146+1)/2)*$D146))+($K146="custom")*CustCF!GG146</f>
        <v>0</v>
      </c>
      <c r="GN146" s="268">
        <f>($K146="Bell Curve")*(_xlfn.NORM.DIST(AND(GN$6&gt;=$F146,GN$6&lt;=$H146)*(GN$6-$F146+1),$J146/2,$M146,TRUE)-_xlfn.NORM.DIST(AND(GN$6&gt;=$F146,GN$6&lt;=$H146)*(GM$6-$F146+1),$J146/2,$M146,TRUE))/(1-2*_xlfn.NORM.DIST(0,$J146/2,$M146,TRUE))*$D146+($K146="Steady Growth")*(AND(GN$6&gt;=$F146,GN$6&lt;=$H146)*((GN$6-$F146+1)/($J146*($J146+1)/2)*$D146))+($K146="custom")*CustCF!GH146</f>
        <v>0</v>
      </c>
      <c r="GO146" s="1"/>
      <c r="GP146" s="67"/>
    </row>
    <row r="147" spans="1:198" customFormat="1" outlineLevel="1" x14ac:dyDescent="0.75">
      <c r="A147" s="1"/>
      <c r="B147" s="1"/>
      <c r="C147" s="262">
        <f>Budget!AF32</f>
        <v>0</v>
      </c>
      <c r="D147" s="19">
        <f>Budget!AG32</f>
        <v>0</v>
      </c>
      <c r="E147" s="19" t="str">
        <f t="shared" si="61"/>
        <v/>
      </c>
      <c r="F147" s="263">
        <v>0</v>
      </c>
      <c r="G147" s="257">
        <f>IF(L147="custom",CustCF!F147,INDEX($P$8:$GN$8,MATCH(F147,$P$6:$GN$6,0)))</f>
        <v>46053</v>
      </c>
      <c r="H147" s="263">
        <v>0</v>
      </c>
      <c r="I147" s="257">
        <f>IF(L147="custom",CustCF!G147,INDEX($P$8:$GN$8,MATCH(H147,$P$6:$GN$6,0)))</f>
        <v>46053</v>
      </c>
      <c r="J147" s="260">
        <f t="shared" si="62"/>
        <v>1</v>
      </c>
      <c r="K147" s="265" t="s">
        <v>116</v>
      </c>
      <c r="L147" s="266" t="s">
        <v>141</v>
      </c>
      <c r="M147" s="267">
        <f t="shared" si="63"/>
        <v>9</v>
      </c>
      <c r="N147" s="18">
        <f t="shared" si="57"/>
        <v>0</v>
      </c>
      <c r="O147" s="1372">
        <f t="shared" si="69"/>
        <v>0</v>
      </c>
      <c r="P147" s="95">
        <f>($K147="Bell Curve")*(_xlfn.NORM.DIST(AND(P$6&gt;=$F147,P$6&lt;=$H147)*(P$6-$F147+1),$J147/2,$M147,TRUE)-_xlfn.NORM.DIST(AND(P$6&gt;=$F147,P$6&lt;=$H147)*(O$6-$F147+1),$J147/2,$M147,TRUE))/(1-2*_xlfn.NORM.DIST(0,$J147/2,$M147,TRUE))*$D147+($K147="Steady Growth")*(AND(P$6&gt;=$F147,P$6&lt;=$H147)*((P$6-$F147+1)/($J147*($J147+1)/2)*$D147))+($K147="custom")*CustCF!J147</f>
        <v>0</v>
      </c>
      <c r="Q147" s="95">
        <f>($K147="Bell Curve")*(_xlfn.NORM.DIST(AND(Q$6&gt;=$F147,Q$6&lt;=$H147)*(Q$6-$F147+1),$J147/2,$M147,TRUE)-_xlfn.NORM.DIST(AND(Q$6&gt;=$F147,Q$6&lt;=$H147)*(P$6-$F147+1),$J147/2,$M147,TRUE))/(1-2*_xlfn.NORM.DIST(0,$J147/2,$M147,TRUE))*$D147+($K147="Steady Growth")*(AND(Q$6&gt;=$F147,Q$6&lt;=$H147)*((Q$6-$F147+1)/($J147*($J147+1)/2)*$D147))+($K147="custom")*CustCF!K147</f>
        <v>0</v>
      </c>
      <c r="R147" s="95">
        <f>($K147="Bell Curve")*(_xlfn.NORM.DIST(AND(R$6&gt;=$F147,R$6&lt;=$H147)*(R$6-$F147+1),$J147/2,$M147,TRUE)-_xlfn.NORM.DIST(AND(R$6&gt;=$F147,R$6&lt;=$H147)*(Q$6-$F147+1),$J147/2,$M147,TRUE))/(1-2*_xlfn.NORM.DIST(0,$J147/2,$M147,TRUE))*$D147+($K147="Steady Growth")*(AND(R$6&gt;=$F147,R$6&lt;=$H147)*((R$6-$F147+1)/($J147*($J147+1)/2)*$D147))+($K147="custom")*CustCF!L147</f>
        <v>0</v>
      </c>
      <c r="S147" s="95">
        <f>($K147="Bell Curve")*(_xlfn.NORM.DIST(AND(S$6&gt;=$F147,S$6&lt;=$H147)*(S$6-$F147+1),$J147/2,$M147,TRUE)-_xlfn.NORM.DIST(AND(S$6&gt;=$F147,S$6&lt;=$H147)*(R$6-$F147+1),$J147/2,$M147,TRUE))/(1-2*_xlfn.NORM.DIST(0,$J147/2,$M147,TRUE))*$D147+($K147="Steady Growth")*(AND(S$6&gt;=$F147,S$6&lt;=$H147)*((S$6-$F147+1)/($J147*($J147+1)/2)*$D147))+($K147="custom")*CustCF!M147</f>
        <v>0</v>
      </c>
      <c r="T147" s="95">
        <f>($K147="Bell Curve")*(_xlfn.NORM.DIST(AND(T$6&gt;=$F147,T$6&lt;=$H147)*(T$6-$F147+1),$J147/2,$M147,TRUE)-_xlfn.NORM.DIST(AND(T$6&gt;=$F147,T$6&lt;=$H147)*(S$6-$F147+1),$J147/2,$M147,TRUE))/(1-2*_xlfn.NORM.DIST(0,$J147/2,$M147,TRUE))*$D147+($K147="Steady Growth")*(AND(T$6&gt;=$F147,T$6&lt;=$H147)*((T$6-$F147+1)/($J147*($J147+1)/2)*$D147))+($K147="custom")*CustCF!N147</f>
        <v>0</v>
      </c>
      <c r="U147" s="95">
        <f>($K147="Bell Curve")*(_xlfn.NORM.DIST(AND(U$6&gt;=$F147,U$6&lt;=$H147)*(U$6-$F147+1),$J147/2,$M147,TRUE)-_xlfn.NORM.DIST(AND(U$6&gt;=$F147,U$6&lt;=$H147)*(T$6-$F147+1),$J147/2,$M147,TRUE))/(1-2*_xlfn.NORM.DIST(0,$J147/2,$M147,TRUE))*$D147+($K147="Steady Growth")*(AND(U$6&gt;=$F147,U$6&lt;=$H147)*((U$6-$F147+1)/($J147*($J147+1)/2)*$D147))+($K147="custom")*CustCF!O147</f>
        <v>0</v>
      </c>
      <c r="V147" s="95">
        <f>($K147="Bell Curve")*(_xlfn.NORM.DIST(AND(V$6&gt;=$F147,V$6&lt;=$H147)*(V$6-$F147+1),$J147/2,$M147,TRUE)-_xlfn.NORM.DIST(AND(V$6&gt;=$F147,V$6&lt;=$H147)*(U$6-$F147+1),$J147/2,$M147,TRUE))/(1-2*_xlfn.NORM.DIST(0,$J147/2,$M147,TRUE))*$D147+($K147="Steady Growth")*(AND(V$6&gt;=$F147,V$6&lt;=$H147)*((V$6-$F147+1)/($J147*($J147+1)/2)*$D147))+($K147="custom")*CustCF!P147</f>
        <v>0</v>
      </c>
      <c r="W147" s="95">
        <f>($K147="Bell Curve")*(_xlfn.NORM.DIST(AND(W$6&gt;=$F147,W$6&lt;=$H147)*(W$6-$F147+1),$J147/2,$M147,TRUE)-_xlfn.NORM.DIST(AND(W$6&gt;=$F147,W$6&lt;=$H147)*(V$6-$F147+1),$J147/2,$M147,TRUE))/(1-2*_xlfn.NORM.DIST(0,$J147/2,$M147,TRUE))*$D147+($K147="Steady Growth")*(AND(W$6&gt;=$F147,W$6&lt;=$H147)*((W$6-$F147+1)/($J147*($J147+1)/2)*$D147))+($K147="custom")*CustCF!Q147</f>
        <v>0</v>
      </c>
      <c r="X147" s="95">
        <f>($K147="Bell Curve")*(_xlfn.NORM.DIST(AND(X$6&gt;=$F147,X$6&lt;=$H147)*(X$6-$F147+1),$J147/2,$M147,TRUE)-_xlfn.NORM.DIST(AND(X$6&gt;=$F147,X$6&lt;=$H147)*(W$6-$F147+1),$J147/2,$M147,TRUE))/(1-2*_xlfn.NORM.DIST(0,$J147/2,$M147,TRUE))*$D147+($K147="Steady Growth")*(AND(X$6&gt;=$F147,X$6&lt;=$H147)*((X$6-$F147+1)/($J147*($J147+1)/2)*$D147))+($K147="custom")*CustCF!R147</f>
        <v>0</v>
      </c>
      <c r="Y147" s="95">
        <f>($K147="Bell Curve")*(_xlfn.NORM.DIST(AND(Y$6&gt;=$F147,Y$6&lt;=$H147)*(Y$6-$F147+1),$J147/2,$M147,TRUE)-_xlfn.NORM.DIST(AND(Y$6&gt;=$F147,Y$6&lt;=$H147)*(X$6-$F147+1),$J147/2,$M147,TRUE))/(1-2*_xlfn.NORM.DIST(0,$J147/2,$M147,TRUE))*$D147+($K147="Steady Growth")*(AND(Y$6&gt;=$F147,Y$6&lt;=$H147)*((Y$6-$F147+1)/($J147*($J147+1)/2)*$D147))+($K147="custom")*CustCF!S147</f>
        <v>0</v>
      </c>
      <c r="Z147" s="95">
        <f>($K147="Bell Curve")*(_xlfn.NORM.DIST(AND(Z$6&gt;=$F147,Z$6&lt;=$H147)*(Z$6-$F147+1),$J147/2,$M147,TRUE)-_xlfn.NORM.DIST(AND(Z$6&gt;=$F147,Z$6&lt;=$H147)*(Y$6-$F147+1),$J147/2,$M147,TRUE))/(1-2*_xlfn.NORM.DIST(0,$J147/2,$M147,TRUE))*$D147+($K147="Steady Growth")*(AND(Z$6&gt;=$F147,Z$6&lt;=$H147)*((Z$6-$F147+1)/($J147*($J147+1)/2)*$D147))+($K147="custom")*CustCF!T147</f>
        <v>0</v>
      </c>
      <c r="AA147" s="95">
        <f>($K147="Bell Curve")*(_xlfn.NORM.DIST(AND(AA$6&gt;=$F147,AA$6&lt;=$H147)*(AA$6-$F147+1),$J147/2,$M147,TRUE)-_xlfn.NORM.DIST(AND(AA$6&gt;=$F147,AA$6&lt;=$H147)*(Z$6-$F147+1),$J147/2,$M147,TRUE))/(1-2*_xlfn.NORM.DIST(0,$J147/2,$M147,TRUE))*$D147+($K147="Steady Growth")*(AND(AA$6&gt;=$F147,AA$6&lt;=$H147)*((AA$6-$F147+1)/($J147*($J147+1)/2)*$D147))+($K147="custom")*CustCF!U147</f>
        <v>0</v>
      </c>
      <c r="AB147" s="95">
        <f>($K147="Bell Curve")*(_xlfn.NORM.DIST(AND(AB$6&gt;=$F147,AB$6&lt;=$H147)*(AB$6-$F147+1),$J147/2,$M147,TRUE)-_xlfn.NORM.DIST(AND(AB$6&gt;=$F147,AB$6&lt;=$H147)*(AA$6-$F147+1),$J147/2,$M147,TRUE))/(1-2*_xlfn.NORM.DIST(0,$J147/2,$M147,TRUE))*$D147+($K147="Steady Growth")*(AND(AB$6&gt;=$F147,AB$6&lt;=$H147)*((AB$6-$F147+1)/($J147*($J147+1)/2)*$D147))+($K147="custom")*CustCF!V147</f>
        <v>0</v>
      </c>
      <c r="AC147" s="95">
        <f>($K147="Bell Curve")*(_xlfn.NORM.DIST(AND(AC$6&gt;=$F147,AC$6&lt;=$H147)*(AC$6-$F147+1),$J147/2,$M147,TRUE)-_xlfn.NORM.DIST(AND(AC$6&gt;=$F147,AC$6&lt;=$H147)*(AB$6-$F147+1),$J147/2,$M147,TRUE))/(1-2*_xlfn.NORM.DIST(0,$J147/2,$M147,TRUE))*$D147+($K147="Steady Growth")*(AND(AC$6&gt;=$F147,AC$6&lt;=$H147)*((AC$6-$F147+1)/($J147*($J147+1)/2)*$D147))+($K147="custom")*CustCF!W147</f>
        <v>0</v>
      </c>
      <c r="AD147" s="95">
        <f>($K147="Bell Curve")*(_xlfn.NORM.DIST(AND(AD$6&gt;=$F147,AD$6&lt;=$H147)*(AD$6-$F147+1),$J147/2,$M147,TRUE)-_xlfn.NORM.DIST(AND(AD$6&gt;=$F147,AD$6&lt;=$H147)*(AC$6-$F147+1),$J147/2,$M147,TRUE))/(1-2*_xlfn.NORM.DIST(0,$J147/2,$M147,TRUE))*$D147+($K147="Steady Growth")*(AND(AD$6&gt;=$F147,AD$6&lt;=$H147)*((AD$6-$F147+1)/($J147*($J147+1)/2)*$D147))+($K147="custom")*CustCF!X147</f>
        <v>0</v>
      </c>
      <c r="AE147" s="95">
        <f>($K147="Bell Curve")*(_xlfn.NORM.DIST(AND(AE$6&gt;=$F147,AE$6&lt;=$H147)*(AE$6-$F147+1),$J147/2,$M147,TRUE)-_xlfn.NORM.DIST(AND(AE$6&gt;=$F147,AE$6&lt;=$H147)*(AD$6-$F147+1),$J147/2,$M147,TRUE))/(1-2*_xlfn.NORM.DIST(0,$J147/2,$M147,TRUE))*$D147+($K147="Steady Growth")*(AND(AE$6&gt;=$F147,AE$6&lt;=$H147)*((AE$6-$F147+1)/($J147*($J147+1)/2)*$D147))+($K147="custom")*CustCF!Y147</f>
        <v>0</v>
      </c>
      <c r="AF147" s="95">
        <f>($K147="Bell Curve")*(_xlfn.NORM.DIST(AND(AF$6&gt;=$F147,AF$6&lt;=$H147)*(AF$6-$F147+1),$J147/2,$M147,TRUE)-_xlfn.NORM.DIST(AND(AF$6&gt;=$F147,AF$6&lt;=$H147)*(AE$6-$F147+1),$J147/2,$M147,TRUE))/(1-2*_xlfn.NORM.DIST(0,$J147/2,$M147,TRUE))*$D147+($K147="Steady Growth")*(AND(AF$6&gt;=$F147,AF$6&lt;=$H147)*((AF$6-$F147+1)/($J147*($J147+1)/2)*$D147))+($K147="custom")*CustCF!Z147</f>
        <v>0</v>
      </c>
      <c r="AG147" s="95">
        <f>($K147="Bell Curve")*(_xlfn.NORM.DIST(AND(AG$6&gt;=$F147,AG$6&lt;=$H147)*(AG$6-$F147+1),$J147/2,$M147,TRUE)-_xlfn.NORM.DIST(AND(AG$6&gt;=$F147,AG$6&lt;=$H147)*(AF$6-$F147+1),$J147/2,$M147,TRUE))/(1-2*_xlfn.NORM.DIST(0,$J147/2,$M147,TRUE))*$D147+($K147="Steady Growth")*(AND(AG$6&gt;=$F147,AG$6&lt;=$H147)*((AG$6-$F147+1)/($J147*($J147+1)/2)*$D147))+($K147="custom")*CustCF!AA147</f>
        <v>0</v>
      </c>
      <c r="AH147" s="95">
        <f>($K147="Bell Curve")*(_xlfn.NORM.DIST(AND(AH$6&gt;=$F147,AH$6&lt;=$H147)*(AH$6-$F147+1),$J147/2,$M147,TRUE)-_xlfn.NORM.DIST(AND(AH$6&gt;=$F147,AH$6&lt;=$H147)*(AG$6-$F147+1),$J147/2,$M147,TRUE))/(1-2*_xlfn.NORM.DIST(0,$J147/2,$M147,TRUE))*$D147+($K147="Steady Growth")*(AND(AH$6&gt;=$F147,AH$6&lt;=$H147)*((AH$6-$F147+1)/($J147*($J147+1)/2)*$D147))+($K147="custom")*CustCF!AB147</f>
        <v>0</v>
      </c>
      <c r="AI147" s="95">
        <f>($K147="Bell Curve")*(_xlfn.NORM.DIST(AND(AI$6&gt;=$F147,AI$6&lt;=$H147)*(AI$6-$F147+1),$J147/2,$M147,TRUE)-_xlfn.NORM.DIST(AND(AI$6&gt;=$F147,AI$6&lt;=$H147)*(AH$6-$F147+1),$J147/2,$M147,TRUE))/(1-2*_xlfn.NORM.DIST(0,$J147/2,$M147,TRUE))*$D147+($K147="Steady Growth")*(AND(AI$6&gt;=$F147,AI$6&lt;=$H147)*((AI$6-$F147+1)/($J147*($J147+1)/2)*$D147))+($K147="custom")*CustCF!AC147</f>
        <v>0</v>
      </c>
      <c r="AJ147" s="95">
        <f>($K147="Bell Curve")*(_xlfn.NORM.DIST(AND(AJ$6&gt;=$F147,AJ$6&lt;=$H147)*(AJ$6-$F147+1),$J147/2,$M147,TRUE)-_xlfn.NORM.DIST(AND(AJ$6&gt;=$F147,AJ$6&lt;=$H147)*(AI$6-$F147+1),$J147/2,$M147,TRUE))/(1-2*_xlfn.NORM.DIST(0,$J147/2,$M147,TRUE))*$D147+($K147="Steady Growth")*(AND(AJ$6&gt;=$F147,AJ$6&lt;=$H147)*((AJ$6-$F147+1)/($J147*($J147+1)/2)*$D147))+($K147="custom")*CustCF!AD147</f>
        <v>0</v>
      </c>
      <c r="AK147" s="95">
        <f>($K147="Bell Curve")*(_xlfn.NORM.DIST(AND(AK$6&gt;=$F147,AK$6&lt;=$H147)*(AK$6-$F147+1),$J147/2,$M147,TRUE)-_xlfn.NORM.DIST(AND(AK$6&gt;=$F147,AK$6&lt;=$H147)*(AJ$6-$F147+1),$J147/2,$M147,TRUE))/(1-2*_xlfn.NORM.DIST(0,$J147/2,$M147,TRUE))*$D147+($K147="Steady Growth")*(AND(AK$6&gt;=$F147,AK$6&lt;=$H147)*((AK$6-$F147+1)/($J147*($J147+1)/2)*$D147))+($K147="custom")*CustCF!AE147</f>
        <v>0</v>
      </c>
      <c r="AL147" s="95">
        <f>($K147="Bell Curve")*(_xlfn.NORM.DIST(AND(AL$6&gt;=$F147,AL$6&lt;=$H147)*(AL$6-$F147+1),$J147/2,$M147,TRUE)-_xlfn.NORM.DIST(AND(AL$6&gt;=$F147,AL$6&lt;=$H147)*(AK$6-$F147+1),$J147/2,$M147,TRUE))/(1-2*_xlfn.NORM.DIST(0,$J147/2,$M147,TRUE))*$D147+($K147="Steady Growth")*(AND(AL$6&gt;=$F147,AL$6&lt;=$H147)*((AL$6-$F147+1)/($J147*($J147+1)/2)*$D147))+($K147="custom")*CustCF!AF147</f>
        <v>0</v>
      </c>
      <c r="AM147" s="95">
        <f>($K147="Bell Curve")*(_xlfn.NORM.DIST(AND(AM$6&gt;=$F147,AM$6&lt;=$H147)*(AM$6-$F147+1),$J147/2,$M147,TRUE)-_xlfn.NORM.DIST(AND(AM$6&gt;=$F147,AM$6&lt;=$H147)*(AL$6-$F147+1),$J147/2,$M147,TRUE))/(1-2*_xlfn.NORM.DIST(0,$J147/2,$M147,TRUE))*$D147+($K147="Steady Growth")*(AND(AM$6&gt;=$F147,AM$6&lt;=$H147)*((AM$6-$F147+1)/($J147*($J147+1)/2)*$D147))+($K147="custom")*CustCF!AG147</f>
        <v>0</v>
      </c>
      <c r="AN147" s="95">
        <f>($K147="Bell Curve")*(_xlfn.NORM.DIST(AND(AN$6&gt;=$F147,AN$6&lt;=$H147)*(AN$6-$F147+1),$J147/2,$M147,TRUE)-_xlfn.NORM.DIST(AND(AN$6&gt;=$F147,AN$6&lt;=$H147)*(AM$6-$F147+1),$J147/2,$M147,TRUE))/(1-2*_xlfn.NORM.DIST(0,$J147/2,$M147,TRUE))*$D147+($K147="Steady Growth")*(AND(AN$6&gt;=$F147,AN$6&lt;=$H147)*((AN$6-$F147+1)/($J147*($J147+1)/2)*$D147))+($K147="custom")*CustCF!AH147</f>
        <v>0</v>
      </c>
      <c r="AO147" s="95">
        <f>($K147="Bell Curve")*(_xlfn.NORM.DIST(AND(AO$6&gt;=$F147,AO$6&lt;=$H147)*(AO$6-$F147+1),$J147/2,$M147,TRUE)-_xlfn.NORM.DIST(AND(AO$6&gt;=$F147,AO$6&lt;=$H147)*(AN$6-$F147+1),$J147/2,$M147,TRUE))/(1-2*_xlfn.NORM.DIST(0,$J147/2,$M147,TRUE))*$D147+($K147="Steady Growth")*(AND(AO$6&gt;=$F147,AO$6&lt;=$H147)*((AO$6-$F147+1)/($J147*($J147+1)/2)*$D147))+($K147="custom")*CustCF!AI147</f>
        <v>0</v>
      </c>
      <c r="AP147" s="95">
        <f>($K147="Bell Curve")*(_xlfn.NORM.DIST(AND(AP$6&gt;=$F147,AP$6&lt;=$H147)*(AP$6-$F147+1),$J147/2,$M147,TRUE)-_xlfn.NORM.DIST(AND(AP$6&gt;=$F147,AP$6&lt;=$H147)*(AO$6-$F147+1),$J147/2,$M147,TRUE))/(1-2*_xlfn.NORM.DIST(0,$J147/2,$M147,TRUE))*$D147+($K147="Steady Growth")*(AND(AP$6&gt;=$F147,AP$6&lt;=$H147)*((AP$6-$F147+1)/($J147*($J147+1)/2)*$D147))+($K147="custom")*CustCF!AJ147</f>
        <v>0</v>
      </c>
      <c r="AQ147" s="95">
        <f>($K147="Bell Curve")*(_xlfn.NORM.DIST(AND(AQ$6&gt;=$F147,AQ$6&lt;=$H147)*(AQ$6-$F147+1),$J147/2,$M147,TRUE)-_xlfn.NORM.DIST(AND(AQ$6&gt;=$F147,AQ$6&lt;=$H147)*(AP$6-$F147+1),$J147/2,$M147,TRUE))/(1-2*_xlfn.NORM.DIST(0,$J147/2,$M147,TRUE))*$D147+($K147="Steady Growth")*(AND(AQ$6&gt;=$F147,AQ$6&lt;=$H147)*((AQ$6-$F147+1)/($J147*($J147+1)/2)*$D147))+($K147="custom")*CustCF!AK147</f>
        <v>0</v>
      </c>
      <c r="AR147" s="95">
        <f>($K147="Bell Curve")*(_xlfn.NORM.DIST(AND(AR$6&gt;=$F147,AR$6&lt;=$H147)*(AR$6-$F147+1),$J147/2,$M147,TRUE)-_xlfn.NORM.DIST(AND(AR$6&gt;=$F147,AR$6&lt;=$H147)*(AQ$6-$F147+1),$J147/2,$M147,TRUE))/(1-2*_xlfn.NORM.DIST(0,$J147/2,$M147,TRUE))*$D147+($K147="Steady Growth")*(AND(AR$6&gt;=$F147,AR$6&lt;=$H147)*((AR$6-$F147+1)/($J147*($J147+1)/2)*$D147))+($K147="custom")*CustCF!AL147</f>
        <v>0</v>
      </c>
      <c r="AS147" s="95">
        <f>($K147="Bell Curve")*(_xlfn.NORM.DIST(AND(AS$6&gt;=$F147,AS$6&lt;=$H147)*(AS$6-$F147+1),$J147/2,$M147,TRUE)-_xlfn.NORM.DIST(AND(AS$6&gt;=$F147,AS$6&lt;=$H147)*(AR$6-$F147+1),$J147/2,$M147,TRUE))/(1-2*_xlfn.NORM.DIST(0,$J147/2,$M147,TRUE))*$D147+($K147="Steady Growth")*(AND(AS$6&gt;=$F147,AS$6&lt;=$H147)*((AS$6-$F147+1)/($J147*($J147+1)/2)*$D147))+($K147="custom")*CustCF!AM147</f>
        <v>0</v>
      </c>
      <c r="AT147" s="95">
        <f>($K147="Bell Curve")*(_xlfn.NORM.DIST(AND(AT$6&gt;=$F147,AT$6&lt;=$H147)*(AT$6-$F147+1),$J147/2,$M147,TRUE)-_xlfn.NORM.DIST(AND(AT$6&gt;=$F147,AT$6&lt;=$H147)*(AS$6-$F147+1),$J147/2,$M147,TRUE))/(1-2*_xlfn.NORM.DIST(0,$J147/2,$M147,TRUE))*$D147+($K147="Steady Growth")*(AND(AT$6&gt;=$F147,AT$6&lt;=$H147)*((AT$6-$F147+1)/($J147*($J147+1)/2)*$D147))+($K147="custom")*CustCF!AN147</f>
        <v>0</v>
      </c>
      <c r="AU147" s="95">
        <f>($K147="Bell Curve")*(_xlfn.NORM.DIST(AND(AU$6&gt;=$F147,AU$6&lt;=$H147)*(AU$6-$F147+1),$J147/2,$M147,TRUE)-_xlfn.NORM.DIST(AND(AU$6&gt;=$F147,AU$6&lt;=$H147)*(AT$6-$F147+1),$J147/2,$M147,TRUE))/(1-2*_xlfn.NORM.DIST(0,$J147/2,$M147,TRUE))*$D147+($K147="Steady Growth")*(AND(AU$6&gt;=$F147,AU$6&lt;=$H147)*((AU$6-$F147+1)/($J147*($J147+1)/2)*$D147))+($K147="custom")*CustCF!AO147</f>
        <v>0</v>
      </c>
      <c r="AV147" s="95">
        <f>($K147="Bell Curve")*(_xlfn.NORM.DIST(AND(AV$6&gt;=$F147,AV$6&lt;=$H147)*(AV$6-$F147+1),$J147/2,$M147,TRUE)-_xlfn.NORM.DIST(AND(AV$6&gt;=$F147,AV$6&lt;=$H147)*(AU$6-$F147+1),$J147/2,$M147,TRUE))/(1-2*_xlfn.NORM.DIST(0,$J147/2,$M147,TRUE))*$D147+($K147="Steady Growth")*(AND(AV$6&gt;=$F147,AV$6&lt;=$H147)*((AV$6-$F147+1)/($J147*($J147+1)/2)*$D147))+($K147="custom")*CustCF!AP147</f>
        <v>0</v>
      </c>
      <c r="AW147" s="95">
        <f>($K147="Bell Curve")*(_xlfn.NORM.DIST(AND(AW$6&gt;=$F147,AW$6&lt;=$H147)*(AW$6-$F147+1),$J147/2,$M147,TRUE)-_xlfn.NORM.DIST(AND(AW$6&gt;=$F147,AW$6&lt;=$H147)*(AV$6-$F147+1),$J147/2,$M147,TRUE))/(1-2*_xlfn.NORM.DIST(0,$J147/2,$M147,TRUE))*$D147+($K147="Steady Growth")*(AND(AW$6&gt;=$F147,AW$6&lt;=$H147)*((AW$6-$F147+1)/($J147*($J147+1)/2)*$D147))+($K147="custom")*CustCF!AQ147</f>
        <v>0</v>
      </c>
      <c r="AX147" s="95">
        <f>($K147="Bell Curve")*(_xlfn.NORM.DIST(AND(AX$6&gt;=$F147,AX$6&lt;=$H147)*(AX$6-$F147+1),$J147/2,$M147,TRUE)-_xlfn.NORM.DIST(AND(AX$6&gt;=$F147,AX$6&lt;=$H147)*(AW$6-$F147+1),$J147/2,$M147,TRUE))/(1-2*_xlfn.NORM.DIST(0,$J147/2,$M147,TRUE))*$D147+($K147="Steady Growth")*(AND(AX$6&gt;=$F147,AX$6&lt;=$H147)*((AX$6-$F147+1)/($J147*($J147+1)/2)*$D147))+($K147="custom")*CustCF!AR147</f>
        <v>0</v>
      </c>
      <c r="AY147" s="95">
        <f>($K147="Bell Curve")*(_xlfn.NORM.DIST(AND(AY$6&gt;=$F147,AY$6&lt;=$H147)*(AY$6-$F147+1),$J147/2,$M147,TRUE)-_xlfn.NORM.DIST(AND(AY$6&gt;=$F147,AY$6&lt;=$H147)*(AX$6-$F147+1),$J147/2,$M147,TRUE))/(1-2*_xlfn.NORM.DIST(0,$J147/2,$M147,TRUE))*$D147+($K147="Steady Growth")*(AND(AY$6&gt;=$F147,AY$6&lt;=$H147)*((AY$6-$F147+1)/($J147*($J147+1)/2)*$D147))+($K147="custom")*CustCF!AS147</f>
        <v>0</v>
      </c>
      <c r="AZ147" s="95">
        <f>($K147="Bell Curve")*(_xlfn.NORM.DIST(AND(AZ$6&gt;=$F147,AZ$6&lt;=$H147)*(AZ$6-$F147+1),$J147/2,$M147,TRUE)-_xlfn.NORM.DIST(AND(AZ$6&gt;=$F147,AZ$6&lt;=$H147)*(AY$6-$F147+1),$J147/2,$M147,TRUE))/(1-2*_xlfn.NORM.DIST(0,$J147/2,$M147,TRUE))*$D147+($K147="Steady Growth")*(AND(AZ$6&gt;=$F147,AZ$6&lt;=$H147)*((AZ$6-$F147+1)/($J147*($J147+1)/2)*$D147))+($K147="custom")*CustCF!AT147</f>
        <v>0</v>
      </c>
      <c r="BA147" s="95">
        <f>($K147="Bell Curve")*(_xlfn.NORM.DIST(AND(BA$6&gt;=$F147,BA$6&lt;=$H147)*(BA$6-$F147+1),$J147/2,$M147,TRUE)-_xlfn.NORM.DIST(AND(BA$6&gt;=$F147,BA$6&lt;=$H147)*(AZ$6-$F147+1),$J147/2,$M147,TRUE))/(1-2*_xlfn.NORM.DIST(0,$J147/2,$M147,TRUE))*$D147+($K147="Steady Growth")*(AND(BA$6&gt;=$F147,BA$6&lt;=$H147)*((BA$6-$F147+1)/($J147*($J147+1)/2)*$D147))+($K147="custom")*CustCF!AU147</f>
        <v>0</v>
      </c>
      <c r="BB147" s="95">
        <f>($K147="Bell Curve")*(_xlfn.NORM.DIST(AND(BB$6&gt;=$F147,BB$6&lt;=$H147)*(BB$6-$F147+1),$J147/2,$M147,TRUE)-_xlfn.NORM.DIST(AND(BB$6&gt;=$F147,BB$6&lt;=$H147)*(BA$6-$F147+1),$J147/2,$M147,TRUE))/(1-2*_xlfn.NORM.DIST(0,$J147/2,$M147,TRUE))*$D147+($K147="Steady Growth")*(AND(BB$6&gt;=$F147,BB$6&lt;=$H147)*((BB$6-$F147+1)/($J147*($J147+1)/2)*$D147))+($K147="custom")*CustCF!AV147</f>
        <v>0</v>
      </c>
      <c r="BC147" s="95">
        <f>($K147="Bell Curve")*(_xlfn.NORM.DIST(AND(BC$6&gt;=$F147,BC$6&lt;=$H147)*(BC$6-$F147+1),$J147/2,$M147,TRUE)-_xlfn.NORM.DIST(AND(BC$6&gt;=$F147,BC$6&lt;=$H147)*(BB$6-$F147+1),$J147/2,$M147,TRUE))/(1-2*_xlfn.NORM.DIST(0,$J147/2,$M147,TRUE))*$D147+($K147="Steady Growth")*(AND(BC$6&gt;=$F147,BC$6&lt;=$H147)*((BC$6-$F147+1)/($J147*($J147+1)/2)*$D147))+($K147="custom")*CustCF!AW147</f>
        <v>0</v>
      </c>
      <c r="BD147" s="95">
        <f>($K147="Bell Curve")*(_xlfn.NORM.DIST(AND(BD$6&gt;=$F147,BD$6&lt;=$H147)*(BD$6-$F147+1),$J147/2,$M147,TRUE)-_xlfn.NORM.DIST(AND(BD$6&gt;=$F147,BD$6&lt;=$H147)*(BC$6-$F147+1),$J147/2,$M147,TRUE))/(1-2*_xlfn.NORM.DIST(0,$J147/2,$M147,TRUE))*$D147+($K147="Steady Growth")*(AND(BD$6&gt;=$F147,BD$6&lt;=$H147)*((BD$6-$F147+1)/($J147*($J147+1)/2)*$D147))+($K147="custom")*CustCF!AX147</f>
        <v>0</v>
      </c>
      <c r="BE147" s="95">
        <f>($K147="Bell Curve")*(_xlfn.NORM.DIST(AND(BE$6&gt;=$F147,BE$6&lt;=$H147)*(BE$6-$F147+1),$J147/2,$M147,TRUE)-_xlfn.NORM.DIST(AND(BE$6&gt;=$F147,BE$6&lt;=$H147)*(BD$6-$F147+1),$J147/2,$M147,TRUE))/(1-2*_xlfn.NORM.DIST(0,$J147/2,$M147,TRUE))*$D147+($K147="Steady Growth")*(AND(BE$6&gt;=$F147,BE$6&lt;=$H147)*((BE$6-$F147+1)/($J147*($J147+1)/2)*$D147))+($K147="custom")*CustCF!AY147</f>
        <v>0</v>
      </c>
      <c r="BF147" s="95">
        <f>($K147="Bell Curve")*(_xlfn.NORM.DIST(AND(BF$6&gt;=$F147,BF$6&lt;=$H147)*(BF$6-$F147+1),$J147/2,$M147,TRUE)-_xlfn.NORM.DIST(AND(BF$6&gt;=$F147,BF$6&lt;=$H147)*(BE$6-$F147+1),$J147/2,$M147,TRUE))/(1-2*_xlfn.NORM.DIST(0,$J147/2,$M147,TRUE))*$D147+($K147="Steady Growth")*(AND(BF$6&gt;=$F147,BF$6&lt;=$H147)*((BF$6-$F147+1)/($J147*($J147+1)/2)*$D147))+($K147="custom")*CustCF!AZ147</f>
        <v>0</v>
      </c>
      <c r="BG147" s="95">
        <f>($K147="Bell Curve")*(_xlfn.NORM.DIST(AND(BG$6&gt;=$F147,BG$6&lt;=$H147)*(BG$6-$F147+1),$J147/2,$M147,TRUE)-_xlfn.NORM.DIST(AND(BG$6&gt;=$F147,BG$6&lt;=$H147)*(BF$6-$F147+1),$J147/2,$M147,TRUE))/(1-2*_xlfn.NORM.DIST(0,$J147/2,$M147,TRUE))*$D147+($K147="Steady Growth")*(AND(BG$6&gt;=$F147,BG$6&lt;=$H147)*((BG$6-$F147+1)/($J147*($J147+1)/2)*$D147))+($K147="custom")*CustCF!BA147</f>
        <v>0</v>
      </c>
      <c r="BH147" s="95">
        <f>($K147="Bell Curve")*(_xlfn.NORM.DIST(AND(BH$6&gt;=$F147,BH$6&lt;=$H147)*(BH$6-$F147+1),$J147/2,$M147,TRUE)-_xlfn.NORM.DIST(AND(BH$6&gt;=$F147,BH$6&lt;=$H147)*(BG$6-$F147+1),$J147/2,$M147,TRUE))/(1-2*_xlfn.NORM.DIST(0,$J147/2,$M147,TRUE))*$D147+($K147="Steady Growth")*(AND(BH$6&gt;=$F147,BH$6&lt;=$H147)*((BH$6-$F147+1)/($J147*($J147+1)/2)*$D147))+($K147="custom")*CustCF!BB147</f>
        <v>0</v>
      </c>
      <c r="BI147" s="95">
        <f>($K147="Bell Curve")*(_xlfn.NORM.DIST(AND(BI$6&gt;=$F147,BI$6&lt;=$H147)*(BI$6-$F147+1),$J147/2,$M147,TRUE)-_xlfn.NORM.DIST(AND(BI$6&gt;=$F147,BI$6&lt;=$H147)*(BH$6-$F147+1),$J147/2,$M147,TRUE))/(1-2*_xlfn.NORM.DIST(0,$J147/2,$M147,TRUE))*$D147+($K147="Steady Growth")*(AND(BI$6&gt;=$F147,BI$6&lt;=$H147)*((BI$6-$F147+1)/($J147*($J147+1)/2)*$D147))+($K147="custom")*CustCF!BC147</f>
        <v>0</v>
      </c>
      <c r="BJ147" s="95">
        <f>($K147="Bell Curve")*(_xlfn.NORM.DIST(AND(BJ$6&gt;=$F147,BJ$6&lt;=$H147)*(BJ$6-$F147+1),$J147/2,$M147,TRUE)-_xlfn.NORM.DIST(AND(BJ$6&gt;=$F147,BJ$6&lt;=$H147)*(BI$6-$F147+1),$J147/2,$M147,TRUE))/(1-2*_xlfn.NORM.DIST(0,$J147/2,$M147,TRUE))*$D147+($K147="Steady Growth")*(AND(BJ$6&gt;=$F147,BJ$6&lt;=$H147)*((BJ$6-$F147+1)/($J147*($J147+1)/2)*$D147))+($K147="custom")*CustCF!BD147</f>
        <v>0</v>
      </c>
      <c r="BK147" s="95">
        <f>($K147="Bell Curve")*(_xlfn.NORM.DIST(AND(BK$6&gt;=$F147,BK$6&lt;=$H147)*(BK$6-$F147+1),$J147/2,$M147,TRUE)-_xlfn.NORM.DIST(AND(BK$6&gt;=$F147,BK$6&lt;=$H147)*(BJ$6-$F147+1),$J147/2,$M147,TRUE))/(1-2*_xlfn.NORM.DIST(0,$J147/2,$M147,TRUE))*$D147+($K147="Steady Growth")*(AND(BK$6&gt;=$F147,BK$6&lt;=$H147)*((BK$6-$F147+1)/($J147*($J147+1)/2)*$D147))+($K147="custom")*CustCF!BE147</f>
        <v>0</v>
      </c>
      <c r="BL147" s="95">
        <f>($K147="Bell Curve")*(_xlfn.NORM.DIST(AND(BL$6&gt;=$F147,BL$6&lt;=$H147)*(BL$6-$F147+1),$J147/2,$M147,TRUE)-_xlfn.NORM.DIST(AND(BL$6&gt;=$F147,BL$6&lt;=$H147)*(BK$6-$F147+1),$J147/2,$M147,TRUE))/(1-2*_xlfn.NORM.DIST(0,$J147/2,$M147,TRUE))*$D147+($K147="Steady Growth")*(AND(BL$6&gt;=$F147,BL$6&lt;=$H147)*((BL$6-$F147+1)/($J147*($J147+1)/2)*$D147))+($K147="custom")*CustCF!BF147</f>
        <v>0</v>
      </c>
      <c r="BM147" s="95">
        <f>($K147="Bell Curve")*(_xlfn.NORM.DIST(AND(BM$6&gt;=$F147,BM$6&lt;=$H147)*(BM$6-$F147+1),$J147/2,$M147,TRUE)-_xlfn.NORM.DIST(AND(BM$6&gt;=$F147,BM$6&lt;=$H147)*(BL$6-$F147+1),$J147/2,$M147,TRUE))/(1-2*_xlfn.NORM.DIST(0,$J147/2,$M147,TRUE))*$D147+($K147="Steady Growth")*(AND(BM$6&gt;=$F147,BM$6&lt;=$H147)*((BM$6-$F147+1)/($J147*($J147+1)/2)*$D147))+($K147="custom")*CustCF!BG147</f>
        <v>0</v>
      </c>
      <c r="BN147" s="95">
        <f>($K147="Bell Curve")*(_xlfn.NORM.DIST(AND(BN$6&gt;=$F147,BN$6&lt;=$H147)*(BN$6-$F147+1),$J147/2,$M147,TRUE)-_xlfn.NORM.DIST(AND(BN$6&gt;=$F147,BN$6&lt;=$H147)*(BM$6-$F147+1),$J147/2,$M147,TRUE))/(1-2*_xlfn.NORM.DIST(0,$J147/2,$M147,TRUE))*$D147+($K147="Steady Growth")*(AND(BN$6&gt;=$F147,BN$6&lt;=$H147)*((BN$6-$F147+1)/($J147*($J147+1)/2)*$D147))+($K147="custom")*CustCF!BH147</f>
        <v>0</v>
      </c>
      <c r="BO147" s="95">
        <f>($K147="Bell Curve")*(_xlfn.NORM.DIST(AND(BO$6&gt;=$F147,BO$6&lt;=$H147)*(BO$6-$F147+1),$J147/2,$M147,TRUE)-_xlfn.NORM.DIST(AND(BO$6&gt;=$F147,BO$6&lt;=$H147)*(BN$6-$F147+1),$J147/2,$M147,TRUE))/(1-2*_xlfn.NORM.DIST(0,$J147/2,$M147,TRUE))*$D147+($K147="Steady Growth")*(AND(BO$6&gt;=$F147,BO$6&lt;=$H147)*((BO$6-$F147+1)/($J147*($J147+1)/2)*$D147))+($K147="custom")*CustCF!BI147</f>
        <v>0</v>
      </c>
      <c r="BP147" s="95">
        <f>($K147="Bell Curve")*(_xlfn.NORM.DIST(AND(BP$6&gt;=$F147,BP$6&lt;=$H147)*(BP$6-$F147+1),$J147/2,$M147,TRUE)-_xlfn.NORM.DIST(AND(BP$6&gt;=$F147,BP$6&lt;=$H147)*(BO$6-$F147+1),$J147/2,$M147,TRUE))/(1-2*_xlfn.NORM.DIST(0,$J147/2,$M147,TRUE))*$D147+($K147="Steady Growth")*(AND(BP$6&gt;=$F147,BP$6&lt;=$H147)*((BP$6-$F147+1)/($J147*($J147+1)/2)*$D147))+($K147="custom")*CustCF!BJ147</f>
        <v>0</v>
      </c>
      <c r="BQ147" s="95">
        <f>($K147="Bell Curve")*(_xlfn.NORM.DIST(AND(BQ$6&gt;=$F147,BQ$6&lt;=$H147)*(BQ$6-$F147+1),$J147/2,$M147,TRUE)-_xlfn.NORM.DIST(AND(BQ$6&gt;=$F147,BQ$6&lt;=$H147)*(BP$6-$F147+1),$J147/2,$M147,TRUE))/(1-2*_xlfn.NORM.DIST(0,$J147/2,$M147,TRUE))*$D147+($K147="Steady Growth")*(AND(BQ$6&gt;=$F147,BQ$6&lt;=$H147)*((BQ$6-$F147+1)/($J147*($J147+1)/2)*$D147))+($K147="custom")*CustCF!BK147</f>
        <v>0</v>
      </c>
      <c r="BR147" s="95">
        <f>($K147="Bell Curve")*(_xlfn.NORM.DIST(AND(BR$6&gt;=$F147,BR$6&lt;=$H147)*(BR$6-$F147+1),$J147/2,$M147,TRUE)-_xlfn.NORM.DIST(AND(BR$6&gt;=$F147,BR$6&lt;=$H147)*(BQ$6-$F147+1),$J147/2,$M147,TRUE))/(1-2*_xlfn.NORM.DIST(0,$J147/2,$M147,TRUE))*$D147+($K147="Steady Growth")*(AND(BR$6&gt;=$F147,BR$6&lt;=$H147)*((BR$6-$F147+1)/($J147*($J147+1)/2)*$D147))+($K147="custom")*CustCF!BL147</f>
        <v>0</v>
      </c>
      <c r="BS147" s="95">
        <f>($K147="Bell Curve")*(_xlfn.NORM.DIST(AND(BS$6&gt;=$F147,BS$6&lt;=$H147)*(BS$6-$F147+1),$J147/2,$M147,TRUE)-_xlfn.NORM.DIST(AND(BS$6&gt;=$F147,BS$6&lt;=$H147)*(BR$6-$F147+1),$J147/2,$M147,TRUE))/(1-2*_xlfn.NORM.DIST(0,$J147/2,$M147,TRUE))*$D147+($K147="Steady Growth")*(AND(BS$6&gt;=$F147,BS$6&lt;=$H147)*((BS$6-$F147+1)/($J147*($J147+1)/2)*$D147))+($K147="custom")*CustCF!BM147</f>
        <v>0</v>
      </c>
      <c r="BT147" s="95">
        <f>($K147="Bell Curve")*(_xlfn.NORM.DIST(AND(BT$6&gt;=$F147,BT$6&lt;=$H147)*(BT$6-$F147+1),$J147/2,$M147,TRUE)-_xlfn.NORM.DIST(AND(BT$6&gt;=$F147,BT$6&lt;=$H147)*(BS$6-$F147+1),$J147/2,$M147,TRUE))/(1-2*_xlfn.NORM.DIST(0,$J147/2,$M147,TRUE))*$D147+($K147="Steady Growth")*(AND(BT$6&gt;=$F147,BT$6&lt;=$H147)*((BT$6-$F147+1)/($J147*($J147+1)/2)*$D147))+($K147="custom")*CustCF!BN147</f>
        <v>0</v>
      </c>
      <c r="BU147" s="95">
        <f>($K147="Bell Curve")*(_xlfn.NORM.DIST(AND(BU$6&gt;=$F147,BU$6&lt;=$H147)*(BU$6-$F147+1),$J147/2,$M147,TRUE)-_xlfn.NORM.DIST(AND(BU$6&gt;=$F147,BU$6&lt;=$H147)*(BT$6-$F147+1),$J147/2,$M147,TRUE))/(1-2*_xlfn.NORM.DIST(0,$J147/2,$M147,TRUE))*$D147+($K147="Steady Growth")*(AND(BU$6&gt;=$F147,BU$6&lt;=$H147)*((BU$6-$F147+1)/($J147*($J147+1)/2)*$D147))+($K147="custom")*CustCF!BO147</f>
        <v>0</v>
      </c>
      <c r="BV147" s="95">
        <f>($K147="Bell Curve")*(_xlfn.NORM.DIST(AND(BV$6&gt;=$F147,BV$6&lt;=$H147)*(BV$6-$F147+1),$J147/2,$M147,TRUE)-_xlfn.NORM.DIST(AND(BV$6&gt;=$F147,BV$6&lt;=$H147)*(BU$6-$F147+1),$J147/2,$M147,TRUE))/(1-2*_xlfn.NORM.DIST(0,$J147/2,$M147,TRUE))*$D147+($K147="Steady Growth")*(AND(BV$6&gt;=$F147,BV$6&lt;=$H147)*((BV$6-$F147+1)/($J147*($J147+1)/2)*$D147))+($K147="custom")*CustCF!BP147</f>
        <v>0</v>
      </c>
      <c r="BW147" s="95">
        <f>($K147="Bell Curve")*(_xlfn.NORM.DIST(AND(BW$6&gt;=$F147,BW$6&lt;=$H147)*(BW$6-$F147+1),$J147/2,$M147,TRUE)-_xlfn.NORM.DIST(AND(BW$6&gt;=$F147,BW$6&lt;=$H147)*(BV$6-$F147+1),$J147/2,$M147,TRUE))/(1-2*_xlfn.NORM.DIST(0,$J147/2,$M147,TRUE))*$D147+($K147="Steady Growth")*(AND(BW$6&gt;=$F147,BW$6&lt;=$H147)*((BW$6-$F147+1)/($J147*($J147+1)/2)*$D147))+($K147="custom")*CustCF!BQ147</f>
        <v>0</v>
      </c>
      <c r="BX147" s="95">
        <f>($K147="Bell Curve")*(_xlfn.NORM.DIST(AND(BX$6&gt;=$F147,BX$6&lt;=$H147)*(BX$6-$F147+1),$J147/2,$M147,TRUE)-_xlfn.NORM.DIST(AND(BX$6&gt;=$F147,BX$6&lt;=$H147)*(BW$6-$F147+1),$J147/2,$M147,TRUE))/(1-2*_xlfn.NORM.DIST(0,$J147/2,$M147,TRUE))*$D147+($K147="Steady Growth")*(AND(BX$6&gt;=$F147,BX$6&lt;=$H147)*((BX$6-$F147+1)/($J147*($J147+1)/2)*$D147))+($K147="custom")*CustCF!BR147</f>
        <v>0</v>
      </c>
      <c r="BY147" s="95">
        <f>($K147="Bell Curve")*(_xlfn.NORM.DIST(AND(BY$6&gt;=$F147,BY$6&lt;=$H147)*(BY$6-$F147+1),$J147/2,$M147,TRUE)-_xlfn.NORM.DIST(AND(BY$6&gt;=$F147,BY$6&lt;=$H147)*(BX$6-$F147+1),$J147/2,$M147,TRUE))/(1-2*_xlfn.NORM.DIST(0,$J147/2,$M147,TRUE))*$D147+($K147="Steady Growth")*(AND(BY$6&gt;=$F147,BY$6&lt;=$H147)*((BY$6-$F147+1)/($J147*($J147+1)/2)*$D147))+($K147="custom")*CustCF!BS147</f>
        <v>0</v>
      </c>
      <c r="BZ147" s="95">
        <f>($K147="Bell Curve")*(_xlfn.NORM.DIST(AND(BZ$6&gt;=$F147,BZ$6&lt;=$H147)*(BZ$6-$F147+1),$J147/2,$M147,TRUE)-_xlfn.NORM.DIST(AND(BZ$6&gt;=$F147,BZ$6&lt;=$H147)*(BY$6-$F147+1),$J147/2,$M147,TRUE))/(1-2*_xlfn.NORM.DIST(0,$J147/2,$M147,TRUE))*$D147+($K147="Steady Growth")*(AND(BZ$6&gt;=$F147,BZ$6&lt;=$H147)*((BZ$6-$F147+1)/($J147*($J147+1)/2)*$D147))+($K147="custom")*CustCF!BT147</f>
        <v>0</v>
      </c>
      <c r="CA147" s="95">
        <f>($K147="Bell Curve")*(_xlfn.NORM.DIST(AND(CA$6&gt;=$F147,CA$6&lt;=$H147)*(CA$6-$F147+1),$J147/2,$M147,TRUE)-_xlfn.NORM.DIST(AND(CA$6&gt;=$F147,CA$6&lt;=$H147)*(BZ$6-$F147+1),$J147/2,$M147,TRUE))/(1-2*_xlfn.NORM.DIST(0,$J147/2,$M147,TRUE))*$D147+($K147="Steady Growth")*(AND(CA$6&gt;=$F147,CA$6&lt;=$H147)*((CA$6-$F147+1)/($J147*($J147+1)/2)*$D147))+($K147="custom")*CustCF!BU147</f>
        <v>0</v>
      </c>
      <c r="CB147" s="95">
        <f>($K147="Bell Curve")*(_xlfn.NORM.DIST(AND(CB$6&gt;=$F147,CB$6&lt;=$H147)*(CB$6-$F147+1),$J147/2,$M147,TRUE)-_xlfn.NORM.DIST(AND(CB$6&gt;=$F147,CB$6&lt;=$H147)*(CA$6-$F147+1),$J147/2,$M147,TRUE))/(1-2*_xlfn.NORM.DIST(0,$J147/2,$M147,TRUE))*$D147+($K147="Steady Growth")*(AND(CB$6&gt;=$F147,CB$6&lt;=$H147)*((CB$6-$F147+1)/($J147*($J147+1)/2)*$D147))+($K147="custom")*CustCF!BV147</f>
        <v>0</v>
      </c>
      <c r="CC147" s="95">
        <f>($K147="Bell Curve")*(_xlfn.NORM.DIST(AND(CC$6&gt;=$F147,CC$6&lt;=$H147)*(CC$6-$F147+1),$J147/2,$M147,TRUE)-_xlfn.NORM.DIST(AND(CC$6&gt;=$F147,CC$6&lt;=$H147)*(CB$6-$F147+1),$J147/2,$M147,TRUE))/(1-2*_xlfn.NORM.DIST(0,$J147/2,$M147,TRUE))*$D147+($K147="Steady Growth")*(AND(CC$6&gt;=$F147,CC$6&lt;=$H147)*((CC$6-$F147+1)/($J147*($J147+1)/2)*$D147))+($K147="custom")*CustCF!BW147</f>
        <v>0</v>
      </c>
      <c r="CD147" s="95">
        <f>($K147="Bell Curve")*(_xlfn.NORM.DIST(AND(CD$6&gt;=$F147,CD$6&lt;=$H147)*(CD$6-$F147+1),$J147/2,$M147,TRUE)-_xlfn.NORM.DIST(AND(CD$6&gt;=$F147,CD$6&lt;=$H147)*(CC$6-$F147+1),$J147/2,$M147,TRUE))/(1-2*_xlfn.NORM.DIST(0,$J147/2,$M147,TRUE))*$D147+($K147="Steady Growth")*(AND(CD$6&gt;=$F147,CD$6&lt;=$H147)*((CD$6-$F147+1)/($J147*($J147+1)/2)*$D147))+($K147="custom")*CustCF!BX147</f>
        <v>0</v>
      </c>
      <c r="CE147" s="95">
        <f>($K147="Bell Curve")*(_xlfn.NORM.DIST(AND(CE$6&gt;=$F147,CE$6&lt;=$H147)*(CE$6-$F147+1),$J147/2,$M147,TRUE)-_xlfn.NORM.DIST(AND(CE$6&gt;=$F147,CE$6&lt;=$H147)*(CD$6-$F147+1),$J147/2,$M147,TRUE))/(1-2*_xlfn.NORM.DIST(0,$J147/2,$M147,TRUE))*$D147+($K147="Steady Growth")*(AND(CE$6&gt;=$F147,CE$6&lt;=$H147)*((CE$6-$F147+1)/($J147*($J147+1)/2)*$D147))+($K147="custom")*CustCF!BY147</f>
        <v>0</v>
      </c>
      <c r="CF147" s="95">
        <f>($K147="Bell Curve")*(_xlfn.NORM.DIST(AND(CF$6&gt;=$F147,CF$6&lt;=$H147)*(CF$6-$F147+1),$J147/2,$M147,TRUE)-_xlfn.NORM.DIST(AND(CF$6&gt;=$F147,CF$6&lt;=$H147)*(CE$6-$F147+1),$J147/2,$M147,TRUE))/(1-2*_xlfn.NORM.DIST(0,$J147/2,$M147,TRUE))*$D147+($K147="Steady Growth")*(AND(CF$6&gt;=$F147,CF$6&lt;=$H147)*((CF$6-$F147+1)/($J147*($J147+1)/2)*$D147))+($K147="custom")*CustCF!BZ147</f>
        <v>0</v>
      </c>
      <c r="CG147" s="95">
        <f>($K147="Bell Curve")*(_xlfn.NORM.DIST(AND(CG$6&gt;=$F147,CG$6&lt;=$H147)*(CG$6-$F147+1),$J147/2,$M147,TRUE)-_xlfn.NORM.DIST(AND(CG$6&gt;=$F147,CG$6&lt;=$H147)*(CF$6-$F147+1),$J147/2,$M147,TRUE))/(1-2*_xlfn.NORM.DIST(0,$J147/2,$M147,TRUE))*$D147+($K147="Steady Growth")*(AND(CG$6&gt;=$F147,CG$6&lt;=$H147)*((CG$6-$F147+1)/($J147*($J147+1)/2)*$D147))+($K147="custom")*CustCF!CA147</f>
        <v>0</v>
      </c>
      <c r="CH147" s="95">
        <f>($K147="Bell Curve")*(_xlfn.NORM.DIST(AND(CH$6&gt;=$F147,CH$6&lt;=$H147)*(CH$6-$F147+1),$J147/2,$M147,TRUE)-_xlfn.NORM.DIST(AND(CH$6&gt;=$F147,CH$6&lt;=$H147)*(CG$6-$F147+1),$J147/2,$M147,TRUE))/(1-2*_xlfn.NORM.DIST(0,$J147/2,$M147,TRUE))*$D147+($K147="Steady Growth")*(AND(CH$6&gt;=$F147,CH$6&lt;=$H147)*((CH$6-$F147+1)/($J147*($J147+1)/2)*$D147))+($K147="custom")*CustCF!CB147</f>
        <v>0</v>
      </c>
      <c r="CI147" s="95">
        <f>($K147="Bell Curve")*(_xlfn.NORM.DIST(AND(CI$6&gt;=$F147,CI$6&lt;=$H147)*(CI$6-$F147+1),$J147/2,$M147,TRUE)-_xlfn.NORM.DIST(AND(CI$6&gt;=$F147,CI$6&lt;=$H147)*(CH$6-$F147+1),$J147/2,$M147,TRUE))/(1-2*_xlfn.NORM.DIST(0,$J147/2,$M147,TRUE))*$D147+($K147="Steady Growth")*(AND(CI$6&gt;=$F147,CI$6&lt;=$H147)*((CI$6-$F147+1)/($J147*($J147+1)/2)*$D147))+($K147="custom")*CustCF!CC147</f>
        <v>0</v>
      </c>
      <c r="CJ147" s="95">
        <f>($K147="Bell Curve")*(_xlfn.NORM.DIST(AND(CJ$6&gt;=$F147,CJ$6&lt;=$H147)*(CJ$6-$F147+1),$J147/2,$M147,TRUE)-_xlfn.NORM.DIST(AND(CJ$6&gt;=$F147,CJ$6&lt;=$H147)*(CI$6-$F147+1),$J147/2,$M147,TRUE))/(1-2*_xlfn.NORM.DIST(0,$J147/2,$M147,TRUE))*$D147+($K147="Steady Growth")*(AND(CJ$6&gt;=$F147,CJ$6&lt;=$H147)*((CJ$6-$F147+1)/($J147*($J147+1)/2)*$D147))+($K147="custom")*CustCF!CD147</f>
        <v>0</v>
      </c>
      <c r="CK147" s="95">
        <f>($K147="Bell Curve")*(_xlfn.NORM.DIST(AND(CK$6&gt;=$F147,CK$6&lt;=$H147)*(CK$6-$F147+1),$J147/2,$M147,TRUE)-_xlfn.NORM.DIST(AND(CK$6&gt;=$F147,CK$6&lt;=$H147)*(CJ$6-$F147+1),$J147/2,$M147,TRUE))/(1-2*_xlfn.NORM.DIST(0,$J147/2,$M147,TRUE))*$D147+($K147="Steady Growth")*(AND(CK$6&gt;=$F147,CK$6&lt;=$H147)*((CK$6-$F147+1)/($J147*($J147+1)/2)*$D147))+($K147="custom")*CustCF!CE147</f>
        <v>0</v>
      </c>
      <c r="CL147" s="95">
        <f>($K147="Bell Curve")*(_xlfn.NORM.DIST(AND(CL$6&gt;=$F147,CL$6&lt;=$H147)*(CL$6-$F147+1),$J147/2,$M147,TRUE)-_xlfn.NORM.DIST(AND(CL$6&gt;=$F147,CL$6&lt;=$H147)*(CK$6-$F147+1),$J147/2,$M147,TRUE))/(1-2*_xlfn.NORM.DIST(0,$J147/2,$M147,TRUE))*$D147+($K147="Steady Growth")*(AND(CL$6&gt;=$F147,CL$6&lt;=$H147)*((CL$6-$F147+1)/($J147*($J147+1)/2)*$D147))+($K147="custom")*CustCF!CF147</f>
        <v>0</v>
      </c>
      <c r="CM147" s="95">
        <f>($K147="Bell Curve")*(_xlfn.NORM.DIST(AND(CM$6&gt;=$F147,CM$6&lt;=$H147)*(CM$6-$F147+1),$J147/2,$M147,TRUE)-_xlfn.NORM.DIST(AND(CM$6&gt;=$F147,CM$6&lt;=$H147)*(CL$6-$F147+1),$J147/2,$M147,TRUE))/(1-2*_xlfn.NORM.DIST(0,$J147/2,$M147,TRUE))*$D147+($K147="Steady Growth")*(AND(CM$6&gt;=$F147,CM$6&lt;=$H147)*((CM$6-$F147+1)/($J147*($J147+1)/2)*$D147))+($K147="custom")*CustCF!CG147</f>
        <v>0</v>
      </c>
      <c r="CN147" s="95">
        <f>($K147="Bell Curve")*(_xlfn.NORM.DIST(AND(CN$6&gt;=$F147,CN$6&lt;=$H147)*(CN$6-$F147+1),$J147/2,$M147,TRUE)-_xlfn.NORM.DIST(AND(CN$6&gt;=$F147,CN$6&lt;=$H147)*(CM$6-$F147+1),$J147/2,$M147,TRUE))/(1-2*_xlfn.NORM.DIST(0,$J147/2,$M147,TRUE))*$D147+($K147="Steady Growth")*(AND(CN$6&gt;=$F147,CN$6&lt;=$H147)*((CN$6-$F147+1)/($J147*($J147+1)/2)*$D147))+($K147="custom")*CustCF!CH147</f>
        <v>0</v>
      </c>
      <c r="CO147" s="95">
        <f>($K147="Bell Curve")*(_xlfn.NORM.DIST(AND(CO$6&gt;=$F147,CO$6&lt;=$H147)*(CO$6-$F147+1),$J147/2,$M147,TRUE)-_xlfn.NORM.DIST(AND(CO$6&gt;=$F147,CO$6&lt;=$H147)*(CN$6-$F147+1),$J147/2,$M147,TRUE))/(1-2*_xlfn.NORM.DIST(0,$J147/2,$M147,TRUE))*$D147+($K147="Steady Growth")*(AND(CO$6&gt;=$F147,CO$6&lt;=$H147)*((CO$6-$F147+1)/($J147*($J147+1)/2)*$D147))+($K147="custom")*CustCF!CI147</f>
        <v>0</v>
      </c>
      <c r="CP147" s="95">
        <f>($K147="Bell Curve")*(_xlfn.NORM.DIST(AND(CP$6&gt;=$F147,CP$6&lt;=$H147)*(CP$6-$F147+1),$J147/2,$M147,TRUE)-_xlfn.NORM.DIST(AND(CP$6&gt;=$F147,CP$6&lt;=$H147)*(CO$6-$F147+1),$J147/2,$M147,TRUE))/(1-2*_xlfn.NORM.DIST(0,$J147/2,$M147,TRUE))*$D147+($K147="Steady Growth")*(AND(CP$6&gt;=$F147,CP$6&lt;=$H147)*((CP$6-$F147+1)/($J147*($J147+1)/2)*$D147))+($K147="custom")*CustCF!CJ147</f>
        <v>0</v>
      </c>
      <c r="CQ147" s="95">
        <f>($K147="Bell Curve")*(_xlfn.NORM.DIST(AND(CQ$6&gt;=$F147,CQ$6&lt;=$H147)*(CQ$6-$F147+1),$J147/2,$M147,TRUE)-_xlfn.NORM.DIST(AND(CQ$6&gt;=$F147,CQ$6&lt;=$H147)*(CP$6-$F147+1),$J147/2,$M147,TRUE))/(1-2*_xlfn.NORM.DIST(0,$J147/2,$M147,TRUE))*$D147+($K147="Steady Growth")*(AND(CQ$6&gt;=$F147,CQ$6&lt;=$H147)*((CQ$6-$F147+1)/($J147*($J147+1)/2)*$D147))+($K147="custom")*CustCF!CK147</f>
        <v>0</v>
      </c>
      <c r="CR147" s="95">
        <f>($K147="Bell Curve")*(_xlfn.NORM.DIST(AND(CR$6&gt;=$F147,CR$6&lt;=$H147)*(CR$6-$F147+1),$J147/2,$M147,TRUE)-_xlfn.NORM.DIST(AND(CR$6&gt;=$F147,CR$6&lt;=$H147)*(CQ$6-$F147+1),$J147/2,$M147,TRUE))/(1-2*_xlfn.NORM.DIST(0,$J147/2,$M147,TRUE))*$D147+($K147="Steady Growth")*(AND(CR$6&gt;=$F147,CR$6&lt;=$H147)*((CR$6-$F147+1)/($J147*($J147+1)/2)*$D147))+($K147="custom")*CustCF!CL147</f>
        <v>0</v>
      </c>
      <c r="CS147" s="95">
        <f>($K147="Bell Curve")*(_xlfn.NORM.DIST(AND(CS$6&gt;=$F147,CS$6&lt;=$H147)*(CS$6-$F147+1),$J147/2,$M147,TRUE)-_xlfn.NORM.DIST(AND(CS$6&gt;=$F147,CS$6&lt;=$H147)*(CR$6-$F147+1),$J147/2,$M147,TRUE))/(1-2*_xlfn.NORM.DIST(0,$J147/2,$M147,TRUE))*$D147+($K147="Steady Growth")*(AND(CS$6&gt;=$F147,CS$6&lt;=$H147)*((CS$6-$F147+1)/($J147*($J147+1)/2)*$D147))+($K147="custom")*CustCF!CM147</f>
        <v>0</v>
      </c>
      <c r="CT147" s="95">
        <f>($K147="Bell Curve")*(_xlfn.NORM.DIST(AND(CT$6&gt;=$F147,CT$6&lt;=$H147)*(CT$6-$F147+1),$J147/2,$M147,TRUE)-_xlfn.NORM.DIST(AND(CT$6&gt;=$F147,CT$6&lt;=$H147)*(CS$6-$F147+1),$J147/2,$M147,TRUE))/(1-2*_xlfn.NORM.DIST(0,$J147/2,$M147,TRUE))*$D147+($K147="Steady Growth")*(AND(CT$6&gt;=$F147,CT$6&lt;=$H147)*((CT$6-$F147+1)/($J147*($J147+1)/2)*$D147))+($K147="custom")*CustCF!CN147</f>
        <v>0</v>
      </c>
      <c r="CU147" s="95">
        <f>($K147="Bell Curve")*(_xlfn.NORM.DIST(AND(CU$6&gt;=$F147,CU$6&lt;=$H147)*(CU$6-$F147+1),$J147/2,$M147,TRUE)-_xlfn.NORM.DIST(AND(CU$6&gt;=$F147,CU$6&lt;=$H147)*(CT$6-$F147+1),$J147/2,$M147,TRUE))/(1-2*_xlfn.NORM.DIST(0,$J147/2,$M147,TRUE))*$D147+($K147="Steady Growth")*(AND(CU$6&gt;=$F147,CU$6&lt;=$H147)*((CU$6-$F147+1)/($J147*($J147+1)/2)*$D147))+($K147="custom")*CustCF!CO147</f>
        <v>0</v>
      </c>
      <c r="CV147" s="95">
        <f>($K147="Bell Curve")*(_xlfn.NORM.DIST(AND(CV$6&gt;=$F147,CV$6&lt;=$H147)*(CV$6-$F147+1),$J147/2,$M147,TRUE)-_xlfn.NORM.DIST(AND(CV$6&gt;=$F147,CV$6&lt;=$H147)*(CU$6-$F147+1),$J147/2,$M147,TRUE))/(1-2*_xlfn.NORM.DIST(0,$J147/2,$M147,TRUE))*$D147+($K147="Steady Growth")*(AND(CV$6&gt;=$F147,CV$6&lt;=$H147)*((CV$6-$F147+1)/($J147*($J147+1)/2)*$D147))+($K147="custom")*CustCF!CP147</f>
        <v>0</v>
      </c>
      <c r="CW147" s="95">
        <f>($K147="Bell Curve")*(_xlfn.NORM.DIST(AND(CW$6&gt;=$F147,CW$6&lt;=$H147)*(CW$6-$F147+1),$J147/2,$M147,TRUE)-_xlfn.NORM.DIST(AND(CW$6&gt;=$F147,CW$6&lt;=$H147)*(CV$6-$F147+1),$J147/2,$M147,TRUE))/(1-2*_xlfn.NORM.DIST(0,$J147/2,$M147,TRUE))*$D147+($K147="Steady Growth")*(AND(CW$6&gt;=$F147,CW$6&lt;=$H147)*((CW$6-$F147+1)/($J147*($J147+1)/2)*$D147))+($K147="custom")*CustCF!CQ147</f>
        <v>0</v>
      </c>
      <c r="CX147" s="95">
        <f>($K147="Bell Curve")*(_xlfn.NORM.DIST(AND(CX$6&gt;=$F147,CX$6&lt;=$H147)*(CX$6-$F147+1),$J147/2,$M147,TRUE)-_xlfn.NORM.DIST(AND(CX$6&gt;=$F147,CX$6&lt;=$H147)*(CW$6-$F147+1),$J147/2,$M147,TRUE))/(1-2*_xlfn.NORM.DIST(0,$J147/2,$M147,TRUE))*$D147+($K147="Steady Growth")*(AND(CX$6&gt;=$F147,CX$6&lt;=$H147)*((CX$6-$F147+1)/($J147*($J147+1)/2)*$D147))+($K147="custom")*CustCF!CR147</f>
        <v>0</v>
      </c>
      <c r="CY147" s="95">
        <f>($K147="Bell Curve")*(_xlfn.NORM.DIST(AND(CY$6&gt;=$F147,CY$6&lt;=$H147)*(CY$6-$F147+1),$J147/2,$M147,TRUE)-_xlfn.NORM.DIST(AND(CY$6&gt;=$F147,CY$6&lt;=$H147)*(CX$6-$F147+1),$J147/2,$M147,TRUE))/(1-2*_xlfn.NORM.DIST(0,$J147/2,$M147,TRUE))*$D147+($K147="Steady Growth")*(AND(CY$6&gt;=$F147,CY$6&lt;=$H147)*((CY$6-$F147+1)/($J147*($J147+1)/2)*$D147))+($K147="custom")*CustCF!CS147</f>
        <v>0</v>
      </c>
      <c r="CZ147" s="95">
        <f>($K147="Bell Curve")*(_xlfn.NORM.DIST(AND(CZ$6&gt;=$F147,CZ$6&lt;=$H147)*(CZ$6-$F147+1),$J147/2,$M147,TRUE)-_xlfn.NORM.DIST(AND(CZ$6&gt;=$F147,CZ$6&lt;=$H147)*(CY$6-$F147+1),$J147/2,$M147,TRUE))/(1-2*_xlfn.NORM.DIST(0,$J147/2,$M147,TRUE))*$D147+($K147="Steady Growth")*(AND(CZ$6&gt;=$F147,CZ$6&lt;=$H147)*((CZ$6-$F147+1)/($J147*($J147+1)/2)*$D147))+($K147="custom")*CustCF!CT147</f>
        <v>0</v>
      </c>
      <c r="DA147" s="95">
        <f>($K147="Bell Curve")*(_xlfn.NORM.DIST(AND(DA$6&gt;=$F147,DA$6&lt;=$H147)*(DA$6-$F147+1),$J147/2,$M147,TRUE)-_xlfn.NORM.DIST(AND(DA$6&gt;=$F147,DA$6&lt;=$H147)*(CZ$6-$F147+1),$J147/2,$M147,TRUE))/(1-2*_xlfn.NORM.DIST(0,$J147/2,$M147,TRUE))*$D147+($K147="Steady Growth")*(AND(DA$6&gt;=$F147,DA$6&lt;=$H147)*((DA$6-$F147+1)/($J147*($J147+1)/2)*$D147))+($K147="custom")*CustCF!CU147</f>
        <v>0</v>
      </c>
      <c r="DB147" s="95">
        <f>($K147="Bell Curve")*(_xlfn.NORM.DIST(AND(DB$6&gt;=$F147,DB$6&lt;=$H147)*(DB$6-$F147+1),$J147/2,$M147,TRUE)-_xlfn.NORM.DIST(AND(DB$6&gt;=$F147,DB$6&lt;=$H147)*(DA$6-$F147+1),$J147/2,$M147,TRUE))/(1-2*_xlfn.NORM.DIST(0,$J147/2,$M147,TRUE))*$D147+($K147="Steady Growth")*(AND(DB$6&gt;=$F147,DB$6&lt;=$H147)*((DB$6-$F147+1)/($J147*($J147+1)/2)*$D147))+($K147="custom")*CustCF!CV147</f>
        <v>0</v>
      </c>
      <c r="DC147" s="95">
        <f>($K147="Bell Curve")*(_xlfn.NORM.DIST(AND(DC$6&gt;=$F147,DC$6&lt;=$H147)*(DC$6-$F147+1),$J147/2,$M147,TRUE)-_xlfn.NORM.DIST(AND(DC$6&gt;=$F147,DC$6&lt;=$H147)*(DB$6-$F147+1),$J147/2,$M147,TRUE))/(1-2*_xlfn.NORM.DIST(0,$J147/2,$M147,TRUE))*$D147+($K147="Steady Growth")*(AND(DC$6&gt;=$F147,DC$6&lt;=$H147)*((DC$6-$F147+1)/($J147*($J147+1)/2)*$D147))+($K147="custom")*CustCF!CW147</f>
        <v>0</v>
      </c>
      <c r="DD147" s="95">
        <f>($K147="Bell Curve")*(_xlfn.NORM.DIST(AND(DD$6&gt;=$F147,DD$6&lt;=$H147)*(DD$6-$F147+1),$J147/2,$M147,TRUE)-_xlfn.NORM.DIST(AND(DD$6&gt;=$F147,DD$6&lt;=$H147)*(DC$6-$F147+1),$J147/2,$M147,TRUE))/(1-2*_xlfn.NORM.DIST(0,$J147/2,$M147,TRUE))*$D147+($K147="Steady Growth")*(AND(DD$6&gt;=$F147,DD$6&lt;=$H147)*((DD$6-$F147+1)/($J147*($J147+1)/2)*$D147))+($K147="custom")*CustCF!CX147</f>
        <v>0</v>
      </c>
      <c r="DE147" s="95">
        <f>($K147="Bell Curve")*(_xlfn.NORM.DIST(AND(DE$6&gt;=$F147,DE$6&lt;=$H147)*(DE$6-$F147+1),$J147/2,$M147,TRUE)-_xlfn.NORM.DIST(AND(DE$6&gt;=$F147,DE$6&lt;=$H147)*(DD$6-$F147+1),$J147/2,$M147,TRUE))/(1-2*_xlfn.NORM.DIST(0,$J147/2,$M147,TRUE))*$D147+($K147="Steady Growth")*(AND(DE$6&gt;=$F147,DE$6&lt;=$H147)*((DE$6-$F147+1)/($J147*($J147+1)/2)*$D147))+($K147="custom")*CustCF!CY147</f>
        <v>0</v>
      </c>
      <c r="DF147" s="95">
        <f>($K147="Bell Curve")*(_xlfn.NORM.DIST(AND(DF$6&gt;=$F147,DF$6&lt;=$H147)*(DF$6-$F147+1),$J147/2,$M147,TRUE)-_xlfn.NORM.DIST(AND(DF$6&gt;=$F147,DF$6&lt;=$H147)*(DE$6-$F147+1),$J147/2,$M147,TRUE))/(1-2*_xlfn.NORM.DIST(0,$J147/2,$M147,TRUE))*$D147+($K147="Steady Growth")*(AND(DF$6&gt;=$F147,DF$6&lt;=$H147)*((DF$6-$F147+1)/($J147*($J147+1)/2)*$D147))+($K147="custom")*CustCF!CZ147</f>
        <v>0</v>
      </c>
      <c r="DG147" s="95">
        <f>($K147="Bell Curve")*(_xlfn.NORM.DIST(AND(DG$6&gt;=$F147,DG$6&lt;=$H147)*(DG$6-$F147+1),$J147/2,$M147,TRUE)-_xlfn.NORM.DIST(AND(DG$6&gt;=$F147,DG$6&lt;=$H147)*(DF$6-$F147+1),$J147/2,$M147,TRUE))/(1-2*_xlfn.NORM.DIST(0,$J147/2,$M147,TRUE))*$D147+($K147="Steady Growth")*(AND(DG$6&gt;=$F147,DG$6&lt;=$H147)*((DG$6-$F147+1)/($J147*($J147+1)/2)*$D147))+($K147="custom")*CustCF!DA147</f>
        <v>0</v>
      </c>
      <c r="DH147" s="95">
        <f>($K147="Bell Curve")*(_xlfn.NORM.DIST(AND(DH$6&gt;=$F147,DH$6&lt;=$H147)*(DH$6-$F147+1),$J147/2,$M147,TRUE)-_xlfn.NORM.DIST(AND(DH$6&gt;=$F147,DH$6&lt;=$H147)*(DG$6-$F147+1),$J147/2,$M147,TRUE))/(1-2*_xlfn.NORM.DIST(0,$J147/2,$M147,TRUE))*$D147+($K147="Steady Growth")*(AND(DH$6&gt;=$F147,DH$6&lt;=$H147)*((DH$6-$F147+1)/($J147*($J147+1)/2)*$D147))+($K147="custom")*CustCF!DB147</f>
        <v>0</v>
      </c>
      <c r="DI147" s="95">
        <f>($K147="Bell Curve")*(_xlfn.NORM.DIST(AND(DI$6&gt;=$F147,DI$6&lt;=$H147)*(DI$6-$F147+1),$J147/2,$M147,TRUE)-_xlfn.NORM.DIST(AND(DI$6&gt;=$F147,DI$6&lt;=$H147)*(DH$6-$F147+1),$J147/2,$M147,TRUE))/(1-2*_xlfn.NORM.DIST(0,$J147/2,$M147,TRUE))*$D147+($K147="Steady Growth")*(AND(DI$6&gt;=$F147,DI$6&lt;=$H147)*((DI$6-$F147+1)/($J147*($J147+1)/2)*$D147))+($K147="custom")*CustCF!DC147</f>
        <v>0</v>
      </c>
      <c r="DJ147" s="95">
        <f>($K147="Bell Curve")*(_xlfn.NORM.DIST(AND(DJ$6&gt;=$F147,DJ$6&lt;=$H147)*(DJ$6-$F147+1),$J147/2,$M147,TRUE)-_xlfn.NORM.DIST(AND(DJ$6&gt;=$F147,DJ$6&lt;=$H147)*(DI$6-$F147+1),$J147/2,$M147,TRUE))/(1-2*_xlfn.NORM.DIST(0,$J147/2,$M147,TRUE))*$D147+($K147="Steady Growth")*(AND(DJ$6&gt;=$F147,DJ$6&lt;=$H147)*((DJ$6-$F147+1)/($J147*($J147+1)/2)*$D147))+($K147="custom")*CustCF!DD147</f>
        <v>0</v>
      </c>
      <c r="DK147" s="95">
        <f>($K147="Bell Curve")*(_xlfn.NORM.DIST(AND(DK$6&gt;=$F147,DK$6&lt;=$H147)*(DK$6-$F147+1),$J147/2,$M147,TRUE)-_xlfn.NORM.DIST(AND(DK$6&gt;=$F147,DK$6&lt;=$H147)*(DJ$6-$F147+1),$J147/2,$M147,TRUE))/(1-2*_xlfn.NORM.DIST(0,$J147/2,$M147,TRUE))*$D147+($K147="Steady Growth")*(AND(DK$6&gt;=$F147,DK$6&lt;=$H147)*((DK$6-$F147+1)/($J147*($J147+1)/2)*$D147))+($K147="custom")*CustCF!DE147</f>
        <v>0</v>
      </c>
      <c r="DL147" s="95">
        <f>($K147="Bell Curve")*(_xlfn.NORM.DIST(AND(DL$6&gt;=$F147,DL$6&lt;=$H147)*(DL$6-$F147+1),$J147/2,$M147,TRUE)-_xlfn.NORM.DIST(AND(DL$6&gt;=$F147,DL$6&lt;=$H147)*(DK$6-$F147+1),$J147/2,$M147,TRUE))/(1-2*_xlfn.NORM.DIST(0,$J147/2,$M147,TRUE))*$D147+($K147="Steady Growth")*(AND(DL$6&gt;=$F147,DL$6&lt;=$H147)*((DL$6-$F147+1)/($J147*($J147+1)/2)*$D147))+($K147="custom")*CustCF!DF147</f>
        <v>0</v>
      </c>
      <c r="DM147" s="95">
        <f>($K147="Bell Curve")*(_xlfn.NORM.DIST(AND(DM$6&gt;=$F147,DM$6&lt;=$H147)*(DM$6-$F147+1),$J147/2,$M147,TRUE)-_xlfn.NORM.DIST(AND(DM$6&gt;=$F147,DM$6&lt;=$H147)*(DL$6-$F147+1),$J147/2,$M147,TRUE))/(1-2*_xlfn.NORM.DIST(0,$J147/2,$M147,TRUE))*$D147+($K147="Steady Growth")*(AND(DM$6&gt;=$F147,DM$6&lt;=$H147)*((DM$6-$F147+1)/($J147*($J147+1)/2)*$D147))+($K147="custom")*CustCF!DG147</f>
        <v>0</v>
      </c>
      <c r="DN147" s="95">
        <f>($K147="Bell Curve")*(_xlfn.NORM.DIST(AND(DN$6&gt;=$F147,DN$6&lt;=$H147)*(DN$6-$F147+1),$J147/2,$M147,TRUE)-_xlfn.NORM.DIST(AND(DN$6&gt;=$F147,DN$6&lt;=$H147)*(DM$6-$F147+1),$J147/2,$M147,TRUE))/(1-2*_xlfn.NORM.DIST(0,$J147/2,$M147,TRUE))*$D147+($K147="Steady Growth")*(AND(DN$6&gt;=$F147,DN$6&lt;=$H147)*((DN$6-$F147+1)/($J147*($J147+1)/2)*$D147))+($K147="custom")*CustCF!DH147</f>
        <v>0</v>
      </c>
      <c r="DO147" s="95">
        <f>($K147="Bell Curve")*(_xlfn.NORM.DIST(AND(DO$6&gt;=$F147,DO$6&lt;=$H147)*(DO$6-$F147+1),$J147/2,$M147,TRUE)-_xlfn.NORM.DIST(AND(DO$6&gt;=$F147,DO$6&lt;=$H147)*(DN$6-$F147+1),$J147/2,$M147,TRUE))/(1-2*_xlfn.NORM.DIST(0,$J147/2,$M147,TRUE))*$D147+($K147="Steady Growth")*(AND(DO$6&gt;=$F147,DO$6&lt;=$H147)*((DO$6-$F147+1)/($J147*($J147+1)/2)*$D147))+($K147="custom")*CustCF!DI147</f>
        <v>0</v>
      </c>
      <c r="DP147" s="95">
        <f>($K147="Bell Curve")*(_xlfn.NORM.DIST(AND(DP$6&gt;=$F147,DP$6&lt;=$H147)*(DP$6-$F147+1),$J147/2,$M147,TRUE)-_xlfn.NORM.DIST(AND(DP$6&gt;=$F147,DP$6&lt;=$H147)*(DO$6-$F147+1),$J147/2,$M147,TRUE))/(1-2*_xlfn.NORM.DIST(0,$J147/2,$M147,TRUE))*$D147+($K147="Steady Growth")*(AND(DP$6&gt;=$F147,DP$6&lt;=$H147)*((DP$6-$F147+1)/($J147*($J147+1)/2)*$D147))+($K147="custom")*CustCF!DJ147</f>
        <v>0</v>
      </c>
      <c r="DQ147" s="95">
        <f>($K147="Bell Curve")*(_xlfn.NORM.DIST(AND(DQ$6&gt;=$F147,DQ$6&lt;=$H147)*(DQ$6-$F147+1),$J147/2,$M147,TRUE)-_xlfn.NORM.DIST(AND(DQ$6&gt;=$F147,DQ$6&lt;=$H147)*(DP$6-$F147+1),$J147/2,$M147,TRUE))/(1-2*_xlfn.NORM.DIST(0,$J147/2,$M147,TRUE))*$D147+($K147="Steady Growth")*(AND(DQ$6&gt;=$F147,DQ$6&lt;=$H147)*((DQ$6-$F147+1)/($J147*($J147+1)/2)*$D147))+($K147="custom")*CustCF!DK147</f>
        <v>0</v>
      </c>
      <c r="DR147" s="95">
        <f>($K147="Bell Curve")*(_xlfn.NORM.DIST(AND(DR$6&gt;=$F147,DR$6&lt;=$H147)*(DR$6-$F147+1),$J147/2,$M147,TRUE)-_xlfn.NORM.DIST(AND(DR$6&gt;=$F147,DR$6&lt;=$H147)*(DQ$6-$F147+1),$J147/2,$M147,TRUE))/(1-2*_xlfn.NORM.DIST(0,$J147/2,$M147,TRUE))*$D147+($K147="Steady Growth")*(AND(DR$6&gt;=$F147,DR$6&lt;=$H147)*((DR$6-$F147+1)/($J147*($J147+1)/2)*$D147))+($K147="custom")*CustCF!DL147</f>
        <v>0</v>
      </c>
      <c r="DS147" s="95">
        <f>($K147="Bell Curve")*(_xlfn.NORM.DIST(AND(DS$6&gt;=$F147,DS$6&lt;=$H147)*(DS$6-$F147+1),$J147/2,$M147,TRUE)-_xlfn.NORM.DIST(AND(DS$6&gt;=$F147,DS$6&lt;=$H147)*(DR$6-$F147+1),$J147/2,$M147,TRUE))/(1-2*_xlfn.NORM.DIST(0,$J147/2,$M147,TRUE))*$D147+($K147="Steady Growth")*(AND(DS$6&gt;=$F147,DS$6&lt;=$H147)*((DS$6-$F147+1)/($J147*($J147+1)/2)*$D147))+($K147="custom")*CustCF!DM147</f>
        <v>0</v>
      </c>
      <c r="DT147" s="95">
        <f>($K147="Bell Curve")*(_xlfn.NORM.DIST(AND(DT$6&gt;=$F147,DT$6&lt;=$H147)*(DT$6-$F147+1),$J147/2,$M147,TRUE)-_xlfn.NORM.DIST(AND(DT$6&gt;=$F147,DT$6&lt;=$H147)*(DS$6-$F147+1),$J147/2,$M147,TRUE))/(1-2*_xlfn.NORM.DIST(0,$J147/2,$M147,TRUE))*$D147+($K147="Steady Growth")*(AND(DT$6&gt;=$F147,DT$6&lt;=$H147)*((DT$6-$F147+1)/($J147*($J147+1)/2)*$D147))+($K147="custom")*CustCF!DN147</f>
        <v>0</v>
      </c>
      <c r="DU147" s="95">
        <f>($K147="Bell Curve")*(_xlfn.NORM.DIST(AND(DU$6&gt;=$F147,DU$6&lt;=$H147)*(DU$6-$F147+1),$J147/2,$M147,TRUE)-_xlfn.NORM.DIST(AND(DU$6&gt;=$F147,DU$6&lt;=$H147)*(DT$6-$F147+1),$J147/2,$M147,TRUE))/(1-2*_xlfn.NORM.DIST(0,$J147/2,$M147,TRUE))*$D147+($K147="Steady Growth")*(AND(DU$6&gt;=$F147,DU$6&lt;=$H147)*((DU$6-$F147+1)/($J147*($J147+1)/2)*$D147))+($K147="custom")*CustCF!DO147</f>
        <v>0</v>
      </c>
      <c r="DV147" s="95">
        <f>($K147="Bell Curve")*(_xlfn.NORM.DIST(AND(DV$6&gt;=$F147,DV$6&lt;=$H147)*(DV$6-$F147+1),$J147/2,$M147,TRUE)-_xlfn.NORM.DIST(AND(DV$6&gt;=$F147,DV$6&lt;=$H147)*(DU$6-$F147+1),$J147/2,$M147,TRUE))/(1-2*_xlfn.NORM.DIST(0,$J147/2,$M147,TRUE))*$D147+($K147="Steady Growth")*(AND(DV$6&gt;=$F147,DV$6&lt;=$H147)*((DV$6-$F147+1)/($J147*($J147+1)/2)*$D147))+($K147="custom")*CustCF!DP147</f>
        <v>0</v>
      </c>
      <c r="DW147" s="95">
        <f>($K147="Bell Curve")*(_xlfn.NORM.DIST(AND(DW$6&gt;=$F147,DW$6&lt;=$H147)*(DW$6-$F147+1),$J147/2,$M147,TRUE)-_xlfn.NORM.DIST(AND(DW$6&gt;=$F147,DW$6&lt;=$H147)*(DV$6-$F147+1),$J147/2,$M147,TRUE))/(1-2*_xlfn.NORM.DIST(0,$J147/2,$M147,TRUE))*$D147+($K147="Steady Growth")*(AND(DW$6&gt;=$F147,DW$6&lt;=$H147)*((DW$6-$F147+1)/($J147*($J147+1)/2)*$D147))+($K147="custom")*CustCF!DQ147</f>
        <v>0</v>
      </c>
      <c r="DX147" s="95">
        <f>($K147="Bell Curve")*(_xlfn.NORM.DIST(AND(DX$6&gt;=$F147,DX$6&lt;=$H147)*(DX$6-$F147+1),$J147/2,$M147,TRUE)-_xlfn.NORM.DIST(AND(DX$6&gt;=$F147,DX$6&lt;=$H147)*(DW$6-$F147+1),$J147/2,$M147,TRUE))/(1-2*_xlfn.NORM.DIST(0,$J147/2,$M147,TRUE))*$D147+($K147="Steady Growth")*(AND(DX$6&gt;=$F147,DX$6&lt;=$H147)*((DX$6-$F147+1)/($J147*($J147+1)/2)*$D147))+($K147="custom")*CustCF!DR147</f>
        <v>0</v>
      </c>
      <c r="DY147" s="95">
        <f>($K147="Bell Curve")*(_xlfn.NORM.DIST(AND(DY$6&gt;=$F147,DY$6&lt;=$H147)*(DY$6-$F147+1),$J147/2,$M147,TRUE)-_xlfn.NORM.DIST(AND(DY$6&gt;=$F147,DY$6&lt;=$H147)*(DX$6-$F147+1),$J147/2,$M147,TRUE))/(1-2*_xlfn.NORM.DIST(0,$J147/2,$M147,TRUE))*$D147+($K147="Steady Growth")*(AND(DY$6&gt;=$F147,DY$6&lt;=$H147)*((DY$6-$F147+1)/($J147*($J147+1)/2)*$D147))+($K147="custom")*CustCF!DS147</f>
        <v>0</v>
      </c>
      <c r="DZ147" s="95">
        <f>($K147="Bell Curve")*(_xlfn.NORM.DIST(AND(DZ$6&gt;=$F147,DZ$6&lt;=$H147)*(DZ$6-$F147+1),$J147/2,$M147,TRUE)-_xlfn.NORM.DIST(AND(DZ$6&gt;=$F147,DZ$6&lt;=$H147)*(DY$6-$F147+1),$J147/2,$M147,TRUE))/(1-2*_xlfn.NORM.DIST(0,$J147/2,$M147,TRUE))*$D147+($K147="Steady Growth")*(AND(DZ$6&gt;=$F147,DZ$6&lt;=$H147)*((DZ$6-$F147+1)/($J147*($J147+1)/2)*$D147))+($K147="custom")*CustCF!DT147</f>
        <v>0</v>
      </c>
      <c r="EA147" s="95">
        <f>($K147="Bell Curve")*(_xlfn.NORM.DIST(AND(EA$6&gt;=$F147,EA$6&lt;=$H147)*(EA$6-$F147+1),$J147/2,$M147,TRUE)-_xlfn.NORM.DIST(AND(EA$6&gt;=$F147,EA$6&lt;=$H147)*(DZ$6-$F147+1),$J147/2,$M147,TRUE))/(1-2*_xlfn.NORM.DIST(0,$J147/2,$M147,TRUE))*$D147+($K147="Steady Growth")*(AND(EA$6&gt;=$F147,EA$6&lt;=$H147)*((EA$6-$F147+1)/($J147*($J147+1)/2)*$D147))+($K147="custom")*CustCF!DU147</f>
        <v>0</v>
      </c>
      <c r="EB147" s="95">
        <f>($K147="Bell Curve")*(_xlfn.NORM.DIST(AND(EB$6&gt;=$F147,EB$6&lt;=$H147)*(EB$6-$F147+1),$J147/2,$M147,TRUE)-_xlfn.NORM.DIST(AND(EB$6&gt;=$F147,EB$6&lt;=$H147)*(EA$6-$F147+1),$J147/2,$M147,TRUE))/(1-2*_xlfn.NORM.DIST(0,$J147/2,$M147,TRUE))*$D147+($K147="Steady Growth")*(AND(EB$6&gt;=$F147,EB$6&lt;=$H147)*((EB$6-$F147+1)/($J147*($J147+1)/2)*$D147))+($K147="custom")*CustCF!DV147</f>
        <v>0</v>
      </c>
      <c r="EC147" s="95">
        <f>($K147="Bell Curve")*(_xlfn.NORM.DIST(AND(EC$6&gt;=$F147,EC$6&lt;=$H147)*(EC$6-$F147+1),$J147/2,$M147,TRUE)-_xlfn.NORM.DIST(AND(EC$6&gt;=$F147,EC$6&lt;=$H147)*(EB$6-$F147+1),$J147/2,$M147,TRUE))/(1-2*_xlfn.NORM.DIST(0,$J147/2,$M147,TRUE))*$D147+($K147="Steady Growth")*(AND(EC$6&gt;=$F147,EC$6&lt;=$H147)*((EC$6-$F147+1)/($J147*($J147+1)/2)*$D147))+($K147="custom")*CustCF!DW147</f>
        <v>0</v>
      </c>
      <c r="ED147" s="95">
        <f>($K147="Bell Curve")*(_xlfn.NORM.DIST(AND(ED$6&gt;=$F147,ED$6&lt;=$H147)*(ED$6-$F147+1),$J147/2,$M147,TRUE)-_xlfn.NORM.DIST(AND(ED$6&gt;=$F147,ED$6&lt;=$H147)*(EC$6-$F147+1),$J147/2,$M147,TRUE))/(1-2*_xlfn.NORM.DIST(0,$J147/2,$M147,TRUE))*$D147+($K147="Steady Growth")*(AND(ED$6&gt;=$F147,ED$6&lt;=$H147)*((ED$6-$F147+1)/($J147*($J147+1)/2)*$D147))+($K147="custom")*CustCF!DX147</f>
        <v>0</v>
      </c>
      <c r="EE147" s="95">
        <f>($K147="Bell Curve")*(_xlfn.NORM.DIST(AND(EE$6&gt;=$F147,EE$6&lt;=$H147)*(EE$6-$F147+1),$J147/2,$M147,TRUE)-_xlfn.NORM.DIST(AND(EE$6&gt;=$F147,EE$6&lt;=$H147)*(ED$6-$F147+1),$J147/2,$M147,TRUE))/(1-2*_xlfn.NORM.DIST(0,$J147/2,$M147,TRUE))*$D147+($K147="Steady Growth")*(AND(EE$6&gt;=$F147,EE$6&lt;=$H147)*((EE$6-$F147+1)/($J147*($J147+1)/2)*$D147))+($K147="custom")*CustCF!DY147</f>
        <v>0</v>
      </c>
      <c r="EF147" s="95">
        <f>($K147="Bell Curve")*(_xlfn.NORM.DIST(AND(EF$6&gt;=$F147,EF$6&lt;=$H147)*(EF$6-$F147+1),$J147/2,$M147,TRUE)-_xlfn.NORM.DIST(AND(EF$6&gt;=$F147,EF$6&lt;=$H147)*(EE$6-$F147+1),$J147/2,$M147,TRUE))/(1-2*_xlfn.NORM.DIST(0,$J147/2,$M147,TRUE))*$D147+($K147="Steady Growth")*(AND(EF$6&gt;=$F147,EF$6&lt;=$H147)*((EF$6-$F147+1)/($J147*($J147+1)/2)*$D147))+($K147="custom")*CustCF!DZ147</f>
        <v>0</v>
      </c>
      <c r="EG147" s="95">
        <f>($K147="Bell Curve")*(_xlfn.NORM.DIST(AND(EG$6&gt;=$F147,EG$6&lt;=$H147)*(EG$6-$F147+1),$J147/2,$M147,TRUE)-_xlfn.NORM.DIST(AND(EG$6&gt;=$F147,EG$6&lt;=$H147)*(EF$6-$F147+1),$J147/2,$M147,TRUE))/(1-2*_xlfn.NORM.DIST(0,$J147/2,$M147,TRUE))*$D147+($K147="Steady Growth")*(AND(EG$6&gt;=$F147,EG$6&lt;=$H147)*((EG$6-$F147+1)/($J147*($J147+1)/2)*$D147))+($K147="custom")*CustCF!EA147</f>
        <v>0</v>
      </c>
      <c r="EH147" s="95">
        <f>($K147="Bell Curve")*(_xlfn.NORM.DIST(AND(EH$6&gt;=$F147,EH$6&lt;=$H147)*(EH$6-$F147+1),$J147/2,$M147,TRUE)-_xlfn.NORM.DIST(AND(EH$6&gt;=$F147,EH$6&lt;=$H147)*(EG$6-$F147+1),$J147/2,$M147,TRUE))/(1-2*_xlfn.NORM.DIST(0,$J147/2,$M147,TRUE))*$D147+($K147="Steady Growth")*(AND(EH$6&gt;=$F147,EH$6&lt;=$H147)*((EH$6-$F147+1)/($J147*($J147+1)/2)*$D147))+($K147="custom")*CustCF!EB147</f>
        <v>0</v>
      </c>
      <c r="EI147" s="95">
        <f>($K147="Bell Curve")*(_xlfn.NORM.DIST(AND(EI$6&gt;=$F147,EI$6&lt;=$H147)*(EI$6-$F147+1),$J147/2,$M147,TRUE)-_xlfn.NORM.DIST(AND(EI$6&gt;=$F147,EI$6&lt;=$H147)*(EH$6-$F147+1),$J147/2,$M147,TRUE))/(1-2*_xlfn.NORM.DIST(0,$J147/2,$M147,TRUE))*$D147+($K147="Steady Growth")*(AND(EI$6&gt;=$F147,EI$6&lt;=$H147)*((EI$6-$F147+1)/($J147*($J147+1)/2)*$D147))+($K147="custom")*CustCF!EC147</f>
        <v>0</v>
      </c>
      <c r="EJ147" s="95">
        <f>($K147="Bell Curve")*(_xlfn.NORM.DIST(AND(EJ$6&gt;=$F147,EJ$6&lt;=$H147)*(EJ$6-$F147+1),$J147/2,$M147,TRUE)-_xlfn.NORM.DIST(AND(EJ$6&gt;=$F147,EJ$6&lt;=$H147)*(EI$6-$F147+1),$J147/2,$M147,TRUE))/(1-2*_xlfn.NORM.DIST(0,$J147/2,$M147,TRUE))*$D147+($K147="Steady Growth")*(AND(EJ$6&gt;=$F147,EJ$6&lt;=$H147)*((EJ$6-$F147+1)/($J147*($J147+1)/2)*$D147))+($K147="custom")*CustCF!ED147</f>
        <v>0</v>
      </c>
      <c r="EK147" s="95">
        <f>($K147="Bell Curve")*(_xlfn.NORM.DIST(AND(EK$6&gt;=$F147,EK$6&lt;=$H147)*(EK$6-$F147+1),$J147/2,$M147,TRUE)-_xlfn.NORM.DIST(AND(EK$6&gt;=$F147,EK$6&lt;=$H147)*(EJ$6-$F147+1),$J147/2,$M147,TRUE))/(1-2*_xlfn.NORM.DIST(0,$J147/2,$M147,TRUE))*$D147+($K147="Steady Growth")*(AND(EK$6&gt;=$F147,EK$6&lt;=$H147)*((EK$6-$F147+1)/($J147*($J147+1)/2)*$D147))+($K147="custom")*CustCF!EE147</f>
        <v>0</v>
      </c>
      <c r="EL147" s="95">
        <f>($K147="Bell Curve")*(_xlfn.NORM.DIST(AND(EL$6&gt;=$F147,EL$6&lt;=$H147)*(EL$6-$F147+1),$J147/2,$M147,TRUE)-_xlfn.NORM.DIST(AND(EL$6&gt;=$F147,EL$6&lt;=$H147)*(EK$6-$F147+1),$J147/2,$M147,TRUE))/(1-2*_xlfn.NORM.DIST(0,$J147/2,$M147,TRUE))*$D147+($K147="Steady Growth")*(AND(EL$6&gt;=$F147,EL$6&lt;=$H147)*((EL$6-$F147+1)/($J147*($J147+1)/2)*$D147))+($K147="custom")*CustCF!EF147</f>
        <v>0</v>
      </c>
      <c r="EM147" s="95">
        <f>($K147="Bell Curve")*(_xlfn.NORM.DIST(AND(EM$6&gt;=$F147,EM$6&lt;=$H147)*(EM$6-$F147+1),$J147/2,$M147,TRUE)-_xlfn.NORM.DIST(AND(EM$6&gt;=$F147,EM$6&lt;=$H147)*(EL$6-$F147+1),$J147/2,$M147,TRUE))/(1-2*_xlfn.NORM.DIST(0,$J147/2,$M147,TRUE))*$D147+($K147="Steady Growth")*(AND(EM$6&gt;=$F147,EM$6&lt;=$H147)*((EM$6-$F147+1)/($J147*($J147+1)/2)*$D147))+($K147="custom")*CustCF!EG147</f>
        <v>0</v>
      </c>
      <c r="EN147" s="95">
        <f>($K147="Bell Curve")*(_xlfn.NORM.DIST(AND(EN$6&gt;=$F147,EN$6&lt;=$H147)*(EN$6-$F147+1),$J147/2,$M147,TRUE)-_xlfn.NORM.DIST(AND(EN$6&gt;=$F147,EN$6&lt;=$H147)*(EM$6-$F147+1),$J147/2,$M147,TRUE))/(1-2*_xlfn.NORM.DIST(0,$J147/2,$M147,TRUE))*$D147+($K147="Steady Growth")*(AND(EN$6&gt;=$F147,EN$6&lt;=$H147)*((EN$6-$F147+1)/($J147*($J147+1)/2)*$D147))+($K147="custom")*CustCF!EH147</f>
        <v>0</v>
      </c>
      <c r="EO147" s="95">
        <f>($K147="Bell Curve")*(_xlfn.NORM.DIST(AND(EO$6&gt;=$F147,EO$6&lt;=$H147)*(EO$6-$F147+1),$J147/2,$M147,TRUE)-_xlfn.NORM.DIST(AND(EO$6&gt;=$F147,EO$6&lt;=$H147)*(EN$6-$F147+1),$J147/2,$M147,TRUE))/(1-2*_xlfn.NORM.DIST(0,$J147/2,$M147,TRUE))*$D147+($K147="Steady Growth")*(AND(EO$6&gt;=$F147,EO$6&lt;=$H147)*((EO$6-$F147+1)/($J147*($J147+1)/2)*$D147))+($K147="custom")*CustCF!EI147</f>
        <v>0</v>
      </c>
      <c r="EP147" s="95">
        <f>($K147="Bell Curve")*(_xlfn.NORM.DIST(AND(EP$6&gt;=$F147,EP$6&lt;=$H147)*(EP$6-$F147+1),$J147/2,$M147,TRUE)-_xlfn.NORM.DIST(AND(EP$6&gt;=$F147,EP$6&lt;=$H147)*(EO$6-$F147+1),$J147/2,$M147,TRUE))/(1-2*_xlfn.NORM.DIST(0,$J147/2,$M147,TRUE))*$D147+($K147="Steady Growth")*(AND(EP$6&gt;=$F147,EP$6&lt;=$H147)*((EP$6-$F147+1)/($J147*($J147+1)/2)*$D147))+($K147="custom")*CustCF!EJ147</f>
        <v>0</v>
      </c>
      <c r="EQ147" s="95">
        <f>($K147="Bell Curve")*(_xlfn.NORM.DIST(AND(EQ$6&gt;=$F147,EQ$6&lt;=$H147)*(EQ$6-$F147+1),$J147/2,$M147,TRUE)-_xlfn.NORM.DIST(AND(EQ$6&gt;=$F147,EQ$6&lt;=$H147)*(EP$6-$F147+1),$J147/2,$M147,TRUE))/(1-2*_xlfn.NORM.DIST(0,$J147/2,$M147,TRUE))*$D147+($K147="Steady Growth")*(AND(EQ$6&gt;=$F147,EQ$6&lt;=$H147)*((EQ$6-$F147+1)/($J147*($J147+1)/2)*$D147))+($K147="custom")*CustCF!EK147</f>
        <v>0</v>
      </c>
      <c r="ER147" s="95">
        <f>($K147="Bell Curve")*(_xlfn.NORM.DIST(AND(ER$6&gt;=$F147,ER$6&lt;=$H147)*(ER$6-$F147+1),$J147/2,$M147,TRUE)-_xlfn.NORM.DIST(AND(ER$6&gt;=$F147,ER$6&lt;=$H147)*(EQ$6-$F147+1),$J147/2,$M147,TRUE))/(1-2*_xlfn.NORM.DIST(0,$J147/2,$M147,TRUE))*$D147+($K147="Steady Growth")*(AND(ER$6&gt;=$F147,ER$6&lt;=$H147)*((ER$6-$F147+1)/($J147*($J147+1)/2)*$D147))+($K147="custom")*CustCF!EL147</f>
        <v>0</v>
      </c>
      <c r="ES147" s="95">
        <f>($K147="Bell Curve")*(_xlfn.NORM.DIST(AND(ES$6&gt;=$F147,ES$6&lt;=$H147)*(ES$6-$F147+1),$J147/2,$M147,TRUE)-_xlfn.NORM.DIST(AND(ES$6&gt;=$F147,ES$6&lt;=$H147)*(ER$6-$F147+1),$J147/2,$M147,TRUE))/(1-2*_xlfn.NORM.DIST(0,$J147/2,$M147,TRUE))*$D147+($K147="Steady Growth")*(AND(ES$6&gt;=$F147,ES$6&lt;=$H147)*((ES$6-$F147+1)/($J147*($J147+1)/2)*$D147))+($K147="custom")*CustCF!EM147</f>
        <v>0</v>
      </c>
      <c r="ET147" s="95">
        <f>($K147="Bell Curve")*(_xlfn.NORM.DIST(AND(ET$6&gt;=$F147,ET$6&lt;=$H147)*(ET$6-$F147+1),$J147/2,$M147,TRUE)-_xlfn.NORM.DIST(AND(ET$6&gt;=$F147,ET$6&lt;=$H147)*(ES$6-$F147+1),$J147/2,$M147,TRUE))/(1-2*_xlfn.NORM.DIST(0,$J147/2,$M147,TRUE))*$D147+($K147="Steady Growth")*(AND(ET$6&gt;=$F147,ET$6&lt;=$H147)*((ET$6-$F147+1)/($J147*($J147+1)/2)*$D147))+($K147="custom")*CustCF!EN147</f>
        <v>0</v>
      </c>
      <c r="EU147" s="95">
        <f>($K147="Bell Curve")*(_xlfn.NORM.DIST(AND(EU$6&gt;=$F147,EU$6&lt;=$H147)*(EU$6-$F147+1),$J147/2,$M147,TRUE)-_xlfn.NORM.DIST(AND(EU$6&gt;=$F147,EU$6&lt;=$H147)*(ET$6-$F147+1),$J147/2,$M147,TRUE))/(1-2*_xlfn.NORM.DIST(0,$J147/2,$M147,TRUE))*$D147+($K147="Steady Growth")*(AND(EU$6&gt;=$F147,EU$6&lt;=$H147)*((EU$6-$F147+1)/($J147*($J147+1)/2)*$D147))+($K147="custom")*CustCF!EO147</f>
        <v>0</v>
      </c>
      <c r="EV147" s="95">
        <f>($K147="Bell Curve")*(_xlfn.NORM.DIST(AND(EV$6&gt;=$F147,EV$6&lt;=$H147)*(EV$6-$F147+1),$J147/2,$M147,TRUE)-_xlfn.NORM.DIST(AND(EV$6&gt;=$F147,EV$6&lt;=$H147)*(EU$6-$F147+1),$J147/2,$M147,TRUE))/(1-2*_xlfn.NORM.DIST(0,$J147/2,$M147,TRUE))*$D147+($K147="Steady Growth")*(AND(EV$6&gt;=$F147,EV$6&lt;=$H147)*((EV$6-$F147+1)/($J147*($J147+1)/2)*$D147))+($K147="custom")*CustCF!EP147</f>
        <v>0</v>
      </c>
      <c r="EW147" s="95">
        <f>($K147="Bell Curve")*(_xlfn.NORM.DIST(AND(EW$6&gt;=$F147,EW$6&lt;=$H147)*(EW$6-$F147+1),$J147/2,$M147,TRUE)-_xlfn.NORM.DIST(AND(EW$6&gt;=$F147,EW$6&lt;=$H147)*(EV$6-$F147+1),$J147/2,$M147,TRUE))/(1-2*_xlfn.NORM.DIST(0,$J147/2,$M147,TRUE))*$D147+($K147="Steady Growth")*(AND(EW$6&gt;=$F147,EW$6&lt;=$H147)*((EW$6-$F147+1)/($J147*($J147+1)/2)*$D147))+($K147="custom")*CustCF!EQ147</f>
        <v>0</v>
      </c>
      <c r="EX147" s="95">
        <f>($K147="Bell Curve")*(_xlfn.NORM.DIST(AND(EX$6&gt;=$F147,EX$6&lt;=$H147)*(EX$6-$F147+1),$J147/2,$M147,TRUE)-_xlfn.NORM.DIST(AND(EX$6&gt;=$F147,EX$6&lt;=$H147)*(EW$6-$F147+1),$J147/2,$M147,TRUE))/(1-2*_xlfn.NORM.DIST(0,$J147/2,$M147,TRUE))*$D147+($K147="Steady Growth")*(AND(EX$6&gt;=$F147,EX$6&lt;=$H147)*((EX$6-$F147+1)/($J147*($J147+1)/2)*$D147))+($K147="custom")*CustCF!ER147</f>
        <v>0</v>
      </c>
      <c r="EY147" s="95">
        <f>($K147="Bell Curve")*(_xlfn.NORM.DIST(AND(EY$6&gt;=$F147,EY$6&lt;=$H147)*(EY$6-$F147+1),$J147/2,$M147,TRUE)-_xlfn.NORM.DIST(AND(EY$6&gt;=$F147,EY$6&lt;=$H147)*(EX$6-$F147+1),$J147/2,$M147,TRUE))/(1-2*_xlfn.NORM.DIST(0,$J147/2,$M147,TRUE))*$D147+($K147="Steady Growth")*(AND(EY$6&gt;=$F147,EY$6&lt;=$H147)*((EY$6-$F147+1)/($J147*($J147+1)/2)*$D147))+($K147="custom")*CustCF!ES147</f>
        <v>0</v>
      </c>
      <c r="EZ147" s="95">
        <f>($K147="Bell Curve")*(_xlfn.NORM.DIST(AND(EZ$6&gt;=$F147,EZ$6&lt;=$H147)*(EZ$6-$F147+1),$J147/2,$M147,TRUE)-_xlfn.NORM.DIST(AND(EZ$6&gt;=$F147,EZ$6&lt;=$H147)*(EY$6-$F147+1),$J147/2,$M147,TRUE))/(1-2*_xlfn.NORM.DIST(0,$J147/2,$M147,TRUE))*$D147+($K147="Steady Growth")*(AND(EZ$6&gt;=$F147,EZ$6&lt;=$H147)*((EZ$6-$F147+1)/($J147*($J147+1)/2)*$D147))+($K147="custom")*CustCF!ET147</f>
        <v>0</v>
      </c>
      <c r="FA147" s="95">
        <f>($K147="Bell Curve")*(_xlfn.NORM.DIST(AND(FA$6&gt;=$F147,FA$6&lt;=$H147)*(FA$6-$F147+1),$J147/2,$M147,TRUE)-_xlfn.NORM.DIST(AND(FA$6&gt;=$F147,FA$6&lt;=$H147)*(EZ$6-$F147+1),$J147/2,$M147,TRUE))/(1-2*_xlfn.NORM.DIST(0,$J147/2,$M147,TRUE))*$D147+($K147="Steady Growth")*(AND(FA$6&gt;=$F147,FA$6&lt;=$H147)*((FA$6-$F147+1)/($J147*($J147+1)/2)*$D147))+($K147="custom")*CustCF!EU147</f>
        <v>0</v>
      </c>
      <c r="FB147" s="95">
        <f>($K147="Bell Curve")*(_xlfn.NORM.DIST(AND(FB$6&gt;=$F147,FB$6&lt;=$H147)*(FB$6-$F147+1),$J147/2,$M147,TRUE)-_xlfn.NORM.DIST(AND(FB$6&gt;=$F147,FB$6&lt;=$H147)*(FA$6-$F147+1),$J147/2,$M147,TRUE))/(1-2*_xlfn.NORM.DIST(0,$J147/2,$M147,TRUE))*$D147+($K147="Steady Growth")*(AND(FB$6&gt;=$F147,FB$6&lt;=$H147)*((FB$6-$F147+1)/($J147*($J147+1)/2)*$D147))+($K147="custom")*CustCF!EV147</f>
        <v>0</v>
      </c>
      <c r="FC147" s="95">
        <f>($K147="Bell Curve")*(_xlfn.NORM.DIST(AND(FC$6&gt;=$F147,FC$6&lt;=$H147)*(FC$6-$F147+1),$J147/2,$M147,TRUE)-_xlfn.NORM.DIST(AND(FC$6&gt;=$F147,FC$6&lt;=$H147)*(FB$6-$F147+1),$J147/2,$M147,TRUE))/(1-2*_xlfn.NORM.DIST(0,$J147/2,$M147,TRUE))*$D147+($K147="Steady Growth")*(AND(FC$6&gt;=$F147,FC$6&lt;=$H147)*((FC$6-$F147+1)/($J147*($J147+1)/2)*$D147))+($K147="custom")*CustCF!EW147</f>
        <v>0</v>
      </c>
      <c r="FD147" s="95">
        <f>($K147="Bell Curve")*(_xlfn.NORM.DIST(AND(FD$6&gt;=$F147,FD$6&lt;=$H147)*(FD$6-$F147+1),$J147/2,$M147,TRUE)-_xlfn.NORM.DIST(AND(FD$6&gt;=$F147,FD$6&lt;=$H147)*(FC$6-$F147+1),$J147/2,$M147,TRUE))/(1-2*_xlfn.NORM.DIST(0,$J147/2,$M147,TRUE))*$D147+($K147="Steady Growth")*(AND(FD$6&gt;=$F147,FD$6&lt;=$H147)*((FD$6-$F147+1)/($J147*($J147+1)/2)*$D147))+($K147="custom")*CustCF!EX147</f>
        <v>0</v>
      </c>
      <c r="FE147" s="95">
        <f>($K147="Bell Curve")*(_xlfn.NORM.DIST(AND(FE$6&gt;=$F147,FE$6&lt;=$H147)*(FE$6-$F147+1),$J147/2,$M147,TRUE)-_xlfn.NORM.DIST(AND(FE$6&gt;=$F147,FE$6&lt;=$H147)*(FD$6-$F147+1),$J147/2,$M147,TRUE))/(1-2*_xlfn.NORM.DIST(0,$J147/2,$M147,TRUE))*$D147+($K147="Steady Growth")*(AND(FE$6&gt;=$F147,FE$6&lt;=$H147)*((FE$6-$F147+1)/($J147*($J147+1)/2)*$D147))+($K147="custom")*CustCF!EY147</f>
        <v>0</v>
      </c>
      <c r="FF147" s="95">
        <f>($K147="Bell Curve")*(_xlfn.NORM.DIST(AND(FF$6&gt;=$F147,FF$6&lt;=$H147)*(FF$6-$F147+1),$J147/2,$M147,TRUE)-_xlfn.NORM.DIST(AND(FF$6&gt;=$F147,FF$6&lt;=$H147)*(FE$6-$F147+1),$J147/2,$M147,TRUE))/(1-2*_xlfn.NORM.DIST(0,$J147/2,$M147,TRUE))*$D147+($K147="Steady Growth")*(AND(FF$6&gt;=$F147,FF$6&lt;=$H147)*((FF$6-$F147+1)/($J147*($J147+1)/2)*$D147))+($K147="custom")*CustCF!EZ147</f>
        <v>0</v>
      </c>
      <c r="FG147" s="95">
        <f>($K147="Bell Curve")*(_xlfn.NORM.DIST(AND(FG$6&gt;=$F147,FG$6&lt;=$H147)*(FG$6-$F147+1),$J147/2,$M147,TRUE)-_xlfn.NORM.DIST(AND(FG$6&gt;=$F147,FG$6&lt;=$H147)*(FF$6-$F147+1),$J147/2,$M147,TRUE))/(1-2*_xlfn.NORM.DIST(0,$J147/2,$M147,TRUE))*$D147+($K147="Steady Growth")*(AND(FG$6&gt;=$F147,FG$6&lt;=$H147)*((FG$6-$F147+1)/($J147*($J147+1)/2)*$D147))+($K147="custom")*CustCF!FA147</f>
        <v>0</v>
      </c>
      <c r="FH147" s="95">
        <f>($K147="Bell Curve")*(_xlfn.NORM.DIST(AND(FH$6&gt;=$F147,FH$6&lt;=$H147)*(FH$6-$F147+1),$J147/2,$M147,TRUE)-_xlfn.NORM.DIST(AND(FH$6&gt;=$F147,FH$6&lt;=$H147)*(FG$6-$F147+1),$J147/2,$M147,TRUE))/(1-2*_xlfn.NORM.DIST(0,$J147/2,$M147,TRUE))*$D147+($K147="Steady Growth")*(AND(FH$6&gt;=$F147,FH$6&lt;=$H147)*((FH$6-$F147+1)/($J147*($J147+1)/2)*$D147))+($K147="custom")*CustCF!FB147</f>
        <v>0</v>
      </c>
      <c r="FI147" s="95">
        <f>($K147="Bell Curve")*(_xlfn.NORM.DIST(AND(FI$6&gt;=$F147,FI$6&lt;=$H147)*(FI$6-$F147+1),$J147/2,$M147,TRUE)-_xlfn.NORM.DIST(AND(FI$6&gt;=$F147,FI$6&lt;=$H147)*(FH$6-$F147+1),$J147/2,$M147,TRUE))/(1-2*_xlfn.NORM.DIST(0,$J147/2,$M147,TRUE))*$D147+($K147="Steady Growth")*(AND(FI$6&gt;=$F147,FI$6&lt;=$H147)*((FI$6-$F147+1)/($J147*($J147+1)/2)*$D147))+($K147="custom")*CustCF!FC147</f>
        <v>0</v>
      </c>
      <c r="FJ147" s="95">
        <f>($K147="Bell Curve")*(_xlfn.NORM.DIST(AND(FJ$6&gt;=$F147,FJ$6&lt;=$H147)*(FJ$6-$F147+1),$J147/2,$M147,TRUE)-_xlfn.NORM.DIST(AND(FJ$6&gt;=$F147,FJ$6&lt;=$H147)*(FI$6-$F147+1),$J147/2,$M147,TRUE))/(1-2*_xlfn.NORM.DIST(0,$J147/2,$M147,TRUE))*$D147+($K147="Steady Growth")*(AND(FJ$6&gt;=$F147,FJ$6&lt;=$H147)*((FJ$6-$F147+1)/($J147*($J147+1)/2)*$D147))+($K147="custom")*CustCF!FD147</f>
        <v>0</v>
      </c>
      <c r="FK147" s="95">
        <f>($K147="Bell Curve")*(_xlfn.NORM.DIST(AND(FK$6&gt;=$F147,FK$6&lt;=$H147)*(FK$6-$F147+1),$J147/2,$M147,TRUE)-_xlfn.NORM.DIST(AND(FK$6&gt;=$F147,FK$6&lt;=$H147)*(FJ$6-$F147+1),$J147/2,$M147,TRUE))/(1-2*_xlfn.NORM.DIST(0,$J147/2,$M147,TRUE))*$D147+($K147="Steady Growth")*(AND(FK$6&gt;=$F147,FK$6&lt;=$H147)*((FK$6-$F147+1)/($J147*($J147+1)/2)*$D147))+($K147="custom")*CustCF!FE147</f>
        <v>0</v>
      </c>
      <c r="FL147" s="95">
        <f>($K147="Bell Curve")*(_xlfn.NORM.DIST(AND(FL$6&gt;=$F147,FL$6&lt;=$H147)*(FL$6-$F147+1),$J147/2,$M147,TRUE)-_xlfn.NORM.DIST(AND(FL$6&gt;=$F147,FL$6&lt;=$H147)*(FK$6-$F147+1),$J147/2,$M147,TRUE))/(1-2*_xlfn.NORM.DIST(0,$J147/2,$M147,TRUE))*$D147+($K147="Steady Growth")*(AND(FL$6&gt;=$F147,FL$6&lt;=$H147)*((FL$6-$F147+1)/($J147*($J147+1)/2)*$D147))+($K147="custom")*CustCF!FF147</f>
        <v>0</v>
      </c>
      <c r="FM147" s="95">
        <f>($K147="Bell Curve")*(_xlfn.NORM.DIST(AND(FM$6&gt;=$F147,FM$6&lt;=$H147)*(FM$6-$F147+1),$J147/2,$M147,TRUE)-_xlfn.NORM.DIST(AND(FM$6&gt;=$F147,FM$6&lt;=$H147)*(FL$6-$F147+1),$J147/2,$M147,TRUE))/(1-2*_xlfn.NORM.DIST(0,$J147/2,$M147,TRUE))*$D147+($K147="Steady Growth")*(AND(FM$6&gt;=$F147,FM$6&lt;=$H147)*((FM$6-$F147+1)/($J147*($J147+1)/2)*$D147))+($K147="custom")*CustCF!FG147</f>
        <v>0</v>
      </c>
      <c r="FN147" s="95">
        <f>($K147="Bell Curve")*(_xlfn.NORM.DIST(AND(FN$6&gt;=$F147,FN$6&lt;=$H147)*(FN$6-$F147+1),$J147/2,$M147,TRUE)-_xlfn.NORM.DIST(AND(FN$6&gt;=$F147,FN$6&lt;=$H147)*(FM$6-$F147+1),$J147/2,$M147,TRUE))/(1-2*_xlfn.NORM.DIST(0,$J147/2,$M147,TRUE))*$D147+($K147="Steady Growth")*(AND(FN$6&gt;=$F147,FN$6&lt;=$H147)*((FN$6-$F147+1)/($J147*($J147+1)/2)*$D147))+($K147="custom")*CustCF!FH147</f>
        <v>0</v>
      </c>
      <c r="FO147" s="95">
        <f>($K147="Bell Curve")*(_xlfn.NORM.DIST(AND(FO$6&gt;=$F147,FO$6&lt;=$H147)*(FO$6-$F147+1),$J147/2,$M147,TRUE)-_xlfn.NORM.DIST(AND(FO$6&gt;=$F147,FO$6&lt;=$H147)*(FN$6-$F147+1),$J147/2,$M147,TRUE))/(1-2*_xlfn.NORM.DIST(0,$J147/2,$M147,TRUE))*$D147+($K147="Steady Growth")*(AND(FO$6&gt;=$F147,FO$6&lt;=$H147)*((FO$6-$F147+1)/($J147*($J147+1)/2)*$D147))+($K147="custom")*CustCF!FI147</f>
        <v>0</v>
      </c>
      <c r="FP147" s="95">
        <f>($K147="Bell Curve")*(_xlfn.NORM.DIST(AND(FP$6&gt;=$F147,FP$6&lt;=$H147)*(FP$6-$F147+1),$J147/2,$M147,TRUE)-_xlfn.NORM.DIST(AND(FP$6&gt;=$F147,FP$6&lt;=$H147)*(FO$6-$F147+1),$J147/2,$M147,TRUE))/(1-2*_xlfn.NORM.DIST(0,$J147/2,$M147,TRUE))*$D147+($K147="Steady Growth")*(AND(FP$6&gt;=$F147,FP$6&lt;=$H147)*((FP$6-$F147+1)/($J147*($J147+1)/2)*$D147))+($K147="custom")*CustCF!FJ147</f>
        <v>0</v>
      </c>
      <c r="FQ147" s="95">
        <f>($K147="Bell Curve")*(_xlfn.NORM.DIST(AND(FQ$6&gt;=$F147,FQ$6&lt;=$H147)*(FQ$6-$F147+1),$J147/2,$M147,TRUE)-_xlfn.NORM.DIST(AND(FQ$6&gt;=$F147,FQ$6&lt;=$H147)*(FP$6-$F147+1),$J147/2,$M147,TRUE))/(1-2*_xlfn.NORM.DIST(0,$J147/2,$M147,TRUE))*$D147+($K147="Steady Growth")*(AND(FQ$6&gt;=$F147,FQ$6&lt;=$H147)*((FQ$6-$F147+1)/($J147*($J147+1)/2)*$D147))+($K147="custom")*CustCF!FK147</f>
        <v>0</v>
      </c>
      <c r="FR147" s="95">
        <f>($K147="Bell Curve")*(_xlfn.NORM.DIST(AND(FR$6&gt;=$F147,FR$6&lt;=$H147)*(FR$6-$F147+1),$J147/2,$M147,TRUE)-_xlfn.NORM.DIST(AND(FR$6&gt;=$F147,FR$6&lt;=$H147)*(FQ$6-$F147+1),$J147/2,$M147,TRUE))/(1-2*_xlfn.NORM.DIST(0,$J147/2,$M147,TRUE))*$D147+($K147="Steady Growth")*(AND(FR$6&gt;=$F147,FR$6&lt;=$H147)*((FR$6-$F147+1)/($J147*($J147+1)/2)*$D147))+($K147="custom")*CustCF!FL147</f>
        <v>0</v>
      </c>
      <c r="FS147" s="95">
        <f>($K147="Bell Curve")*(_xlfn.NORM.DIST(AND(FS$6&gt;=$F147,FS$6&lt;=$H147)*(FS$6-$F147+1),$J147/2,$M147,TRUE)-_xlfn.NORM.DIST(AND(FS$6&gt;=$F147,FS$6&lt;=$H147)*(FR$6-$F147+1),$J147/2,$M147,TRUE))/(1-2*_xlfn.NORM.DIST(0,$J147/2,$M147,TRUE))*$D147+($K147="Steady Growth")*(AND(FS$6&gt;=$F147,FS$6&lt;=$H147)*((FS$6-$F147+1)/($J147*($J147+1)/2)*$D147))+($K147="custom")*CustCF!FM147</f>
        <v>0</v>
      </c>
      <c r="FT147" s="95">
        <f>($K147="Bell Curve")*(_xlfn.NORM.DIST(AND(FT$6&gt;=$F147,FT$6&lt;=$H147)*(FT$6-$F147+1),$J147/2,$M147,TRUE)-_xlfn.NORM.DIST(AND(FT$6&gt;=$F147,FT$6&lt;=$H147)*(FS$6-$F147+1),$J147/2,$M147,TRUE))/(1-2*_xlfn.NORM.DIST(0,$J147/2,$M147,TRUE))*$D147+($K147="Steady Growth")*(AND(FT$6&gt;=$F147,FT$6&lt;=$H147)*((FT$6-$F147+1)/($J147*($J147+1)/2)*$D147))+($K147="custom")*CustCF!FN147</f>
        <v>0</v>
      </c>
      <c r="FU147" s="95">
        <f>($K147="Bell Curve")*(_xlfn.NORM.DIST(AND(FU$6&gt;=$F147,FU$6&lt;=$H147)*(FU$6-$F147+1),$J147/2,$M147,TRUE)-_xlfn.NORM.DIST(AND(FU$6&gt;=$F147,FU$6&lt;=$H147)*(FT$6-$F147+1),$J147/2,$M147,TRUE))/(1-2*_xlfn.NORM.DIST(0,$J147/2,$M147,TRUE))*$D147+($K147="Steady Growth")*(AND(FU$6&gt;=$F147,FU$6&lt;=$H147)*((FU$6-$F147+1)/($J147*($J147+1)/2)*$D147))+($K147="custom")*CustCF!FO147</f>
        <v>0</v>
      </c>
      <c r="FV147" s="95">
        <f>($K147="Bell Curve")*(_xlfn.NORM.DIST(AND(FV$6&gt;=$F147,FV$6&lt;=$H147)*(FV$6-$F147+1),$J147/2,$M147,TRUE)-_xlfn.NORM.DIST(AND(FV$6&gt;=$F147,FV$6&lt;=$H147)*(FU$6-$F147+1),$J147/2,$M147,TRUE))/(1-2*_xlfn.NORM.DIST(0,$J147/2,$M147,TRUE))*$D147+($K147="Steady Growth")*(AND(FV$6&gt;=$F147,FV$6&lt;=$H147)*((FV$6-$F147+1)/($J147*($J147+1)/2)*$D147))+($K147="custom")*CustCF!FP147</f>
        <v>0</v>
      </c>
      <c r="FW147" s="95">
        <f>($K147="Bell Curve")*(_xlfn.NORM.DIST(AND(FW$6&gt;=$F147,FW$6&lt;=$H147)*(FW$6-$F147+1),$J147/2,$M147,TRUE)-_xlfn.NORM.DIST(AND(FW$6&gt;=$F147,FW$6&lt;=$H147)*(FV$6-$F147+1),$J147/2,$M147,TRUE))/(1-2*_xlfn.NORM.DIST(0,$J147/2,$M147,TRUE))*$D147+($K147="Steady Growth")*(AND(FW$6&gt;=$F147,FW$6&lt;=$H147)*((FW$6-$F147+1)/($J147*($J147+1)/2)*$D147))+($K147="custom")*CustCF!FQ147</f>
        <v>0</v>
      </c>
      <c r="FX147" s="95">
        <f>($K147="Bell Curve")*(_xlfn.NORM.DIST(AND(FX$6&gt;=$F147,FX$6&lt;=$H147)*(FX$6-$F147+1),$J147/2,$M147,TRUE)-_xlfn.NORM.DIST(AND(FX$6&gt;=$F147,FX$6&lt;=$H147)*(FW$6-$F147+1),$J147/2,$M147,TRUE))/(1-2*_xlfn.NORM.DIST(0,$J147/2,$M147,TRUE))*$D147+($K147="Steady Growth")*(AND(FX$6&gt;=$F147,FX$6&lt;=$H147)*((FX$6-$F147+1)/($J147*($J147+1)/2)*$D147))+($K147="custom")*CustCF!FR147</f>
        <v>0</v>
      </c>
      <c r="FY147" s="95">
        <f>($K147="Bell Curve")*(_xlfn.NORM.DIST(AND(FY$6&gt;=$F147,FY$6&lt;=$H147)*(FY$6-$F147+1),$J147/2,$M147,TRUE)-_xlfn.NORM.DIST(AND(FY$6&gt;=$F147,FY$6&lt;=$H147)*(FX$6-$F147+1),$J147/2,$M147,TRUE))/(1-2*_xlfn.NORM.DIST(0,$J147/2,$M147,TRUE))*$D147+($K147="Steady Growth")*(AND(FY$6&gt;=$F147,FY$6&lt;=$H147)*((FY$6-$F147+1)/($J147*($J147+1)/2)*$D147))+($K147="custom")*CustCF!FS147</f>
        <v>0</v>
      </c>
      <c r="FZ147" s="95">
        <f>($K147="Bell Curve")*(_xlfn.NORM.DIST(AND(FZ$6&gt;=$F147,FZ$6&lt;=$H147)*(FZ$6-$F147+1),$J147/2,$M147,TRUE)-_xlfn.NORM.DIST(AND(FZ$6&gt;=$F147,FZ$6&lt;=$H147)*(FY$6-$F147+1),$J147/2,$M147,TRUE))/(1-2*_xlfn.NORM.DIST(0,$J147/2,$M147,TRUE))*$D147+($K147="Steady Growth")*(AND(FZ$6&gt;=$F147,FZ$6&lt;=$H147)*((FZ$6-$F147+1)/($J147*($J147+1)/2)*$D147))+($K147="custom")*CustCF!FT147</f>
        <v>0</v>
      </c>
      <c r="GA147" s="95">
        <f>($K147="Bell Curve")*(_xlfn.NORM.DIST(AND(GA$6&gt;=$F147,GA$6&lt;=$H147)*(GA$6-$F147+1),$J147/2,$M147,TRUE)-_xlfn.NORM.DIST(AND(GA$6&gt;=$F147,GA$6&lt;=$H147)*(FZ$6-$F147+1),$J147/2,$M147,TRUE))/(1-2*_xlfn.NORM.DIST(0,$J147/2,$M147,TRUE))*$D147+($K147="Steady Growth")*(AND(GA$6&gt;=$F147,GA$6&lt;=$H147)*((GA$6-$F147+1)/($J147*($J147+1)/2)*$D147))+($K147="custom")*CustCF!FU147</f>
        <v>0</v>
      </c>
      <c r="GB147" s="95">
        <f>($K147="Bell Curve")*(_xlfn.NORM.DIST(AND(GB$6&gt;=$F147,GB$6&lt;=$H147)*(GB$6-$F147+1),$J147/2,$M147,TRUE)-_xlfn.NORM.DIST(AND(GB$6&gt;=$F147,GB$6&lt;=$H147)*(GA$6-$F147+1),$J147/2,$M147,TRUE))/(1-2*_xlfn.NORM.DIST(0,$J147/2,$M147,TRUE))*$D147+($K147="Steady Growth")*(AND(GB$6&gt;=$F147,GB$6&lt;=$H147)*((GB$6-$F147+1)/($J147*($J147+1)/2)*$D147))+($K147="custom")*CustCF!FV147</f>
        <v>0</v>
      </c>
      <c r="GC147" s="95">
        <f>($K147="Bell Curve")*(_xlfn.NORM.DIST(AND(GC$6&gt;=$F147,GC$6&lt;=$H147)*(GC$6-$F147+1),$J147/2,$M147,TRUE)-_xlfn.NORM.DIST(AND(GC$6&gt;=$F147,GC$6&lt;=$H147)*(GB$6-$F147+1),$J147/2,$M147,TRUE))/(1-2*_xlfn.NORM.DIST(0,$J147/2,$M147,TRUE))*$D147+($K147="Steady Growth")*(AND(GC$6&gt;=$F147,GC$6&lt;=$H147)*((GC$6-$F147+1)/($J147*($J147+1)/2)*$D147))+($K147="custom")*CustCF!FW147</f>
        <v>0</v>
      </c>
      <c r="GD147" s="95">
        <f>($K147="Bell Curve")*(_xlfn.NORM.DIST(AND(GD$6&gt;=$F147,GD$6&lt;=$H147)*(GD$6-$F147+1),$J147/2,$M147,TRUE)-_xlfn.NORM.DIST(AND(GD$6&gt;=$F147,GD$6&lt;=$H147)*(GC$6-$F147+1),$J147/2,$M147,TRUE))/(1-2*_xlfn.NORM.DIST(0,$J147/2,$M147,TRUE))*$D147+($K147="Steady Growth")*(AND(GD$6&gt;=$F147,GD$6&lt;=$H147)*((GD$6-$F147+1)/($J147*($J147+1)/2)*$D147))+($K147="custom")*CustCF!FX147</f>
        <v>0</v>
      </c>
      <c r="GE147" s="95">
        <f>($K147="Bell Curve")*(_xlfn.NORM.DIST(AND(GE$6&gt;=$F147,GE$6&lt;=$H147)*(GE$6-$F147+1),$J147/2,$M147,TRUE)-_xlfn.NORM.DIST(AND(GE$6&gt;=$F147,GE$6&lt;=$H147)*(GD$6-$F147+1),$J147/2,$M147,TRUE))/(1-2*_xlfn.NORM.DIST(0,$J147/2,$M147,TRUE))*$D147+($K147="Steady Growth")*(AND(GE$6&gt;=$F147,GE$6&lt;=$H147)*((GE$6-$F147+1)/($J147*($J147+1)/2)*$D147))+($K147="custom")*CustCF!FY147</f>
        <v>0</v>
      </c>
      <c r="GF147" s="95">
        <f>($K147="Bell Curve")*(_xlfn.NORM.DIST(AND(GF$6&gt;=$F147,GF$6&lt;=$H147)*(GF$6-$F147+1),$J147/2,$M147,TRUE)-_xlfn.NORM.DIST(AND(GF$6&gt;=$F147,GF$6&lt;=$H147)*(GE$6-$F147+1),$J147/2,$M147,TRUE))/(1-2*_xlfn.NORM.DIST(0,$J147/2,$M147,TRUE))*$D147+($K147="Steady Growth")*(AND(GF$6&gt;=$F147,GF$6&lt;=$H147)*((GF$6-$F147+1)/($J147*($J147+1)/2)*$D147))+($K147="custom")*CustCF!FZ147</f>
        <v>0</v>
      </c>
      <c r="GG147" s="95">
        <f>($K147="Bell Curve")*(_xlfn.NORM.DIST(AND(GG$6&gt;=$F147,GG$6&lt;=$H147)*(GG$6-$F147+1),$J147/2,$M147,TRUE)-_xlfn.NORM.DIST(AND(GG$6&gt;=$F147,GG$6&lt;=$H147)*(GF$6-$F147+1),$J147/2,$M147,TRUE))/(1-2*_xlfn.NORM.DIST(0,$J147/2,$M147,TRUE))*$D147+($K147="Steady Growth")*(AND(GG$6&gt;=$F147,GG$6&lt;=$H147)*((GG$6-$F147+1)/($J147*($J147+1)/2)*$D147))+($K147="custom")*CustCF!GA147</f>
        <v>0</v>
      </c>
      <c r="GH147" s="95">
        <f>($K147="Bell Curve")*(_xlfn.NORM.DIST(AND(GH$6&gt;=$F147,GH$6&lt;=$H147)*(GH$6-$F147+1),$J147/2,$M147,TRUE)-_xlfn.NORM.DIST(AND(GH$6&gt;=$F147,GH$6&lt;=$H147)*(GG$6-$F147+1),$J147/2,$M147,TRUE))/(1-2*_xlfn.NORM.DIST(0,$J147/2,$M147,TRUE))*$D147+($K147="Steady Growth")*(AND(GH$6&gt;=$F147,GH$6&lt;=$H147)*((GH$6-$F147+1)/($J147*($J147+1)/2)*$D147))+($K147="custom")*CustCF!GB147</f>
        <v>0</v>
      </c>
      <c r="GI147" s="95">
        <f>($K147="Bell Curve")*(_xlfn.NORM.DIST(AND(GI$6&gt;=$F147,GI$6&lt;=$H147)*(GI$6-$F147+1),$J147/2,$M147,TRUE)-_xlfn.NORM.DIST(AND(GI$6&gt;=$F147,GI$6&lt;=$H147)*(GH$6-$F147+1),$J147/2,$M147,TRUE))/(1-2*_xlfn.NORM.DIST(0,$J147/2,$M147,TRUE))*$D147+($K147="Steady Growth")*(AND(GI$6&gt;=$F147,GI$6&lt;=$H147)*((GI$6-$F147+1)/($J147*($J147+1)/2)*$D147))+($K147="custom")*CustCF!GC147</f>
        <v>0</v>
      </c>
      <c r="GJ147" s="95">
        <f>($K147="Bell Curve")*(_xlfn.NORM.DIST(AND(GJ$6&gt;=$F147,GJ$6&lt;=$H147)*(GJ$6-$F147+1),$J147/2,$M147,TRUE)-_xlfn.NORM.DIST(AND(GJ$6&gt;=$F147,GJ$6&lt;=$H147)*(GI$6-$F147+1),$J147/2,$M147,TRUE))/(1-2*_xlfn.NORM.DIST(0,$J147/2,$M147,TRUE))*$D147+($K147="Steady Growth")*(AND(GJ$6&gt;=$F147,GJ$6&lt;=$H147)*((GJ$6-$F147+1)/($J147*($J147+1)/2)*$D147))+($K147="custom")*CustCF!GD147</f>
        <v>0</v>
      </c>
      <c r="GK147" s="95">
        <f>($K147="Bell Curve")*(_xlfn.NORM.DIST(AND(GK$6&gt;=$F147,GK$6&lt;=$H147)*(GK$6-$F147+1),$J147/2,$M147,TRUE)-_xlfn.NORM.DIST(AND(GK$6&gt;=$F147,GK$6&lt;=$H147)*(GJ$6-$F147+1),$J147/2,$M147,TRUE))/(1-2*_xlfn.NORM.DIST(0,$J147/2,$M147,TRUE))*$D147+($K147="Steady Growth")*(AND(GK$6&gt;=$F147,GK$6&lt;=$H147)*((GK$6-$F147+1)/($J147*($J147+1)/2)*$D147))+($K147="custom")*CustCF!GE147</f>
        <v>0</v>
      </c>
      <c r="GL147" s="95">
        <f>($K147="Bell Curve")*(_xlfn.NORM.DIST(AND(GL$6&gt;=$F147,GL$6&lt;=$H147)*(GL$6-$F147+1),$J147/2,$M147,TRUE)-_xlfn.NORM.DIST(AND(GL$6&gt;=$F147,GL$6&lt;=$H147)*(GK$6-$F147+1),$J147/2,$M147,TRUE))/(1-2*_xlfn.NORM.DIST(0,$J147/2,$M147,TRUE))*$D147+($K147="Steady Growth")*(AND(GL$6&gt;=$F147,GL$6&lt;=$H147)*((GL$6-$F147+1)/($J147*($J147+1)/2)*$D147))+($K147="custom")*CustCF!GF147</f>
        <v>0</v>
      </c>
      <c r="GM147" s="95">
        <f>($K147="Bell Curve")*(_xlfn.NORM.DIST(AND(GM$6&gt;=$F147,GM$6&lt;=$H147)*(GM$6-$F147+1),$J147/2,$M147,TRUE)-_xlfn.NORM.DIST(AND(GM$6&gt;=$F147,GM$6&lt;=$H147)*(GL$6-$F147+1),$J147/2,$M147,TRUE))/(1-2*_xlfn.NORM.DIST(0,$J147/2,$M147,TRUE))*$D147+($K147="Steady Growth")*(AND(GM$6&gt;=$F147,GM$6&lt;=$H147)*((GM$6-$F147+1)/($J147*($J147+1)/2)*$D147))+($K147="custom")*CustCF!GG147</f>
        <v>0</v>
      </c>
      <c r="GN147" s="268">
        <f>($K147="Bell Curve")*(_xlfn.NORM.DIST(AND(GN$6&gt;=$F147,GN$6&lt;=$H147)*(GN$6-$F147+1),$J147/2,$M147,TRUE)-_xlfn.NORM.DIST(AND(GN$6&gt;=$F147,GN$6&lt;=$H147)*(GM$6-$F147+1),$J147/2,$M147,TRUE))/(1-2*_xlfn.NORM.DIST(0,$J147/2,$M147,TRUE))*$D147+($K147="Steady Growth")*(AND(GN$6&gt;=$F147,GN$6&lt;=$H147)*((GN$6-$F147+1)/($J147*($J147+1)/2)*$D147))+($K147="custom")*CustCF!GH147</f>
        <v>0</v>
      </c>
      <c r="GO147" s="1"/>
      <c r="GP147" s="67"/>
    </row>
    <row r="148" spans="1:198" customFormat="1" outlineLevel="1" x14ac:dyDescent="0.75">
      <c r="A148" s="1"/>
      <c r="B148" s="1"/>
      <c r="C148" s="262">
        <f>Budget!AF33</f>
        <v>0</v>
      </c>
      <c r="D148" s="19">
        <f>Budget!AG33</f>
        <v>0</v>
      </c>
      <c r="E148" s="19" t="str">
        <f t="shared" si="61"/>
        <v/>
      </c>
      <c r="F148" s="263">
        <v>0</v>
      </c>
      <c r="G148" s="257">
        <f>IF(L148="custom",CustCF!F148,INDEX($P$8:$GN$8,MATCH(F148,$P$6:$GN$6,0)))</f>
        <v>46053</v>
      </c>
      <c r="H148" s="263">
        <v>0</v>
      </c>
      <c r="I148" s="257">
        <f>IF(L148="custom",CustCF!G148,INDEX($P$8:$GN$8,MATCH(H148,$P$6:$GN$6,0)))</f>
        <v>46053</v>
      </c>
      <c r="J148" s="260">
        <f t="shared" si="62"/>
        <v>1</v>
      </c>
      <c r="K148" s="265" t="s">
        <v>116</v>
      </c>
      <c r="L148" s="266" t="s">
        <v>141</v>
      </c>
      <c r="M148" s="267">
        <f t="shared" si="63"/>
        <v>9</v>
      </c>
      <c r="N148" s="18">
        <f t="shared" si="57"/>
        <v>0</v>
      </c>
      <c r="O148" s="1372">
        <f t="shared" si="69"/>
        <v>0</v>
      </c>
      <c r="P148" s="95">
        <f>($K148="Bell Curve")*(_xlfn.NORM.DIST(AND(P$6&gt;=$F148,P$6&lt;=$H148)*(P$6-$F148+1),$J148/2,$M148,TRUE)-_xlfn.NORM.DIST(AND(P$6&gt;=$F148,P$6&lt;=$H148)*(O$6-$F148+1),$J148/2,$M148,TRUE))/(1-2*_xlfn.NORM.DIST(0,$J148/2,$M148,TRUE))*$D148+($K148="Steady Growth")*(AND(P$6&gt;=$F148,P$6&lt;=$H148)*((P$6-$F148+1)/($J148*($J148+1)/2)*$D148))+($K148="custom")*CustCF!J148</f>
        <v>0</v>
      </c>
      <c r="Q148" s="95">
        <f>($K148="Bell Curve")*(_xlfn.NORM.DIST(AND(Q$6&gt;=$F148,Q$6&lt;=$H148)*(Q$6-$F148+1),$J148/2,$M148,TRUE)-_xlfn.NORM.DIST(AND(Q$6&gt;=$F148,Q$6&lt;=$H148)*(P$6-$F148+1),$J148/2,$M148,TRUE))/(1-2*_xlfn.NORM.DIST(0,$J148/2,$M148,TRUE))*$D148+($K148="Steady Growth")*(AND(Q$6&gt;=$F148,Q$6&lt;=$H148)*((Q$6-$F148+1)/($J148*($J148+1)/2)*$D148))+($K148="custom")*CustCF!K148</f>
        <v>0</v>
      </c>
      <c r="R148" s="95">
        <f>($K148="Bell Curve")*(_xlfn.NORM.DIST(AND(R$6&gt;=$F148,R$6&lt;=$H148)*(R$6-$F148+1),$J148/2,$M148,TRUE)-_xlfn.NORM.DIST(AND(R$6&gt;=$F148,R$6&lt;=$H148)*(Q$6-$F148+1),$J148/2,$M148,TRUE))/(1-2*_xlfn.NORM.DIST(0,$J148/2,$M148,TRUE))*$D148+($K148="Steady Growth")*(AND(R$6&gt;=$F148,R$6&lt;=$H148)*((R$6-$F148+1)/($J148*($J148+1)/2)*$D148))+($K148="custom")*CustCF!L148</f>
        <v>0</v>
      </c>
      <c r="S148" s="95">
        <f>($K148="Bell Curve")*(_xlfn.NORM.DIST(AND(S$6&gt;=$F148,S$6&lt;=$H148)*(S$6-$F148+1),$J148/2,$M148,TRUE)-_xlfn.NORM.DIST(AND(S$6&gt;=$F148,S$6&lt;=$H148)*(R$6-$F148+1),$J148/2,$M148,TRUE))/(1-2*_xlfn.NORM.DIST(0,$J148/2,$M148,TRUE))*$D148+($K148="Steady Growth")*(AND(S$6&gt;=$F148,S$6&lt;=$H148)*((S$6-$F148+1)/($J148*($J148+1)/2)*$D148))+($K148="custom")*CustCF!M148</f>
        <v>0</v>
      </c>
      <c r="T148" s="95">
        <f>($K148="Bell Curve")*(_xlfn.NORM.DIST(AND(T$6&gt;=$F148,T$6&lt;=$H148)*(T$6-$F148+1),$J148/2,$M148,TRUE)-_xlfn.NORM.DIST(AND(T$6&gt;=$F148,T$6&lt;=$H148)*(S$6-$F148+1),$J148/2,$M148,TRUE))/(1-2*_xlfn.NORM.DIST(0,$J148/2,$M148,TRUE))*$D148+($K148="Steady Growth")*(AND(T$6&gt;=$F148,T$6&lt;=$H148)*((T$6-$F148+1)/($J148*($J148+1)/2)*$D148))+($K148="custom")*CustCF!N148</f>
        <v>0</v>
      </c>
      <c r="U148" s="95">
        <f>($K148="Bell Curve")*(_xlfn.NORM.DIST(AND(U$6&gt;=$F148,U$6&lt;=$H148)*(U$6-$F148+1),$J148/2,$M148,TRUE)-_xlfn.NORM.DIST(AND(U$6&gt;=$F148,U$6&lt;=$H148)*(T$6-$F148+1),$J148/2,$M148,TRUE))/(1-2*_xlfn.NORM.DIST(0,$J148/2,$M148,TRUE))*$D148+($K148="Steady Growth")*(AND(U$6&gt;=$F148,U$6&lt;=$H148)*((U$6-$F148+1)/($J148*($J148+1)/2)*$D148))+($K148="custom")*CustCF!O148</f>
        <v>0</v>
      </c>
      <c r="V148" s="95">
        <f>($K148="Bell Curve")*(_xlfn.NORM.DIST(AND(V$6&gt;=$F148,V$6&lt;=$H148)*(V$6-$F148+1),$J148/2,$M148,TRUE)-_xlfn.NORM.DIST(AND(V$6&gt;=$F148,V$6&lt;=$H148)*(U$6-$F148+1),$J148/2,$M148,TRUE))/(1-2*_xlfn.NORM.DIST(0,$J148/2,$M148,TRUE))*$D148+($K148="Steady Growth")*(AND(V$6&gt;=$F148,V$6&lt;=$H148)*((V$6-$F148+1)/($J148*($J148+1)/2)*$D148))+($K148="custom")*CustCF!P148</f>
        <v>0</v>
      </c>
      <c r="W148" s="95">
        <f>($K148="Bell Curve")*(_xlfn.NORM.DIST(AND(W$6&gt;=$F148,W$6&lt;=$H148)*(W$6-$F148+1),$J148/2,$M148,TRUE)-_xlfn.NORM.DIST(AND(W$6&gt;=$F148,W$6&lt;=$H148)*(V$6-$F148+1),$J148/2,$M148,TRUE))/(1-2*_xlfn.NORM.DIST(0,$J148/2,$M148,TRUE))*$D148+($K148="Steady Growth")*(AND(W$6&gt;=$F148,W$6&lt;=$H148)*((W$6-$F148+1)/($J148*($J148+1)/2)*$D148))+($K148="custom")*CustCF!Q148</f>
        <v>0</v>
      </c>
      <c r="X148" s="95">
        <f>($K148="Bell Curve")*(_xlfn.NORM.DIST(AND(X$6&gt;=$F148,X$6&lt;=$H148)*(X$6-$F148+1),$J148/2,$M148,TRUE)-_xlfn.NORM.DIST(AND(X$6&gt;=$F148,X$6&lt;=$H148)*(W$6-$F148+1),$J148/2,$M148,TRUE))/(1-2*_xlfn.NORM.DIST(0,$J148/2,$M148,TRUE))*$D148+($K148="Steady Growth")*(AND(X$6&gt;=$F148,X$6&lt;=$H148)*((X$6-$F148+1)/($J148*($J148+1)/2)*$D148))+($K148="custom")*CustCF!R148</f>
        <v>0</v>
      </c>
      <c r="Y148" s="95">
        <f>($K148="Bell Curve")*(_xlfn.NORM.DIST(AND(Y$6&gt;=$F148,Y$6&lt;=$H148)*(Y$6-$F148+1),$J148/2,$M148,TRUE)-_xlfn.NORM.DIST(AND(Y$6&gt;=$F148,Y$6&lt;=$H148)*(X$6-$F148+1),$J148/2,$M148,TRUE))/(1-2*_xlfn.NORM.DIST(0,$J148/2,$M148,TRUE))*$D148+($K148="Steady Growth")*(AND(Y$6&gt;=$F148,Y$6&lt;=$H148)*((Y$6-$F148+1)/($J148*($J148+1)/2)*$D148))+($K148="custom")*CustCF!S148</f>
        <v>0</v>
      </c>
      <c r="Z148" s="95">
        <f>($K148="Bell Curve")*(_xlfn.NORM.DIST(AND(Z$6&gt;=$F148,Z$6&lt;=$H148)*(Z$6-$F148+1),$J148/2,$M148,TRUE)-_xlfn.NORM.DIST(AND(Z$6&gt;=$F148,Z$6&lt;=$H148)*(Y$6-$F148+1),$J148/2,$M148,TRUE))/(1-2*_xlfn.NORM.DIST(0,$J148/2,$M148,TRUE))*$D148+($K148="Steady Growth")*(AND(Z$6&gt;=$F148,Z$6&lt;=$H148)*((Z$6-$F148+1)/($J148*($J148+1)/2)*$D148))+($K148="custom")*CustCF!T148</f>
        <v>0</v>
      </c>
      <c r="AA148" s="95">
        <f>($K148="Bell Curve")*(_xlfn.NORM.DIST(AND(AA$6&gt;=$F148,AA$6&lt;=$H148)*(AA$6-$F148+1),$J148/2,$M148,TRUE)-_xlfn.NORM.DIST(AND(AA$6&gt;=$F148,AA$6&lt;=$H148)*(Z$6-$F148+1),$J148/2,$M148,TRUE))/(1-2*_xlfn.NORM.DIST(0,$J148/2,$M148,TRUE))*$D148+($K148="Steady Growth")*(AND(AA$6&gt;=$F148,AA$6&lt;=$H148)*((AA$6-$F148+1)/($J148*($J148+1)/2)*$D148))+($K148="custom")*CustCF!U148</f>
        <v>0</v>
      </c>
      <c r="AB148" s="95">
        <f>($K148="Bell Curve")*(_xlfn.NORM.DIST(AND(AB$6&gt;=$F148,AB$6&lt;=$H148)*(AB$6-$F148+1),$J148/2,$M148,TRUE)-_xlfn.NORM.DIST(AND(AB$6&gt;=$F148,AB$6&lt;=$H148)*(AA$6-$F148+1),$J148/2,$M148,TRUE))/(1-2*_xlfn.NORM.DIST(0,$J148/2,$M148,TRUE))*$D148+($K148="Steady Growth")*(AND(AB$6&gt;=$F148,AB$6&lt;=$H148)*((AB$6-$F148+1)/($J148*($J148+1)/2)*$D148))+($K148="custom")*CustCF!V148</f>
        <v>0</v>
      </c>
      <c r="AC148" s="95">
        <f>($K148="Bell Curve")*(_xlfn.NORM.DIST(AND(AC$6&gt;=$F148,AC$6&lt;=$H148)*(AC$6-$F148+1),$J148/2,$M148,TRUE)-_xlfn.NORM.DIST(AND(AC$6&gt;=$F148,AC$6&lt;=$H148)*(AB$6-$F148+1),$J148/2,$M148,TRUE))/(1-2*_xlfn.NORM.DIST(0,$J148/2,$M148,TRUE))*$D148+($K148="Steady Growth")*(AND(AC$6&gt;=$F148,AC$6&lt;=$H148)*((AC$6-$F148+1)/($J148*($J148+1)/2)*$D148))+($K148="custom")*CustCF!W148</f>
        <v>0</v>
      </c>
      <c r="AD148" s="95">
        <f>($K148="Bell Curve")*(_xlfn.NORM.DIST(AND(AD$6&gt;=$F148,AD$6&lt;=$H148)*(AD$6-$F148+1),$J148/2,$M148,TRUE)-_xlfn.NORM.DIST(AND(AD$6&gt;=$F148,AD$6&lt;=$H148)*(AC$6-$F148+1),$J148/2,$M148,TRUE))/(1-2*_xlfn.NORM.DIST(0,$J148/2,$M148,TRUE))*$D148+($K148="Steady Growth")*(AND(AD$6&gt;=$F148,AD$6&lt;=$H148)*((AD$6-$F148+1)/($J148*($J148+1)/2)*$D148))+($K148="custom")*CustCF!X148</f>
        <v>0</v>
      </c>
      <c r="AE148" s="95">
        <f>($K148="Bell Curve")*(_xlfn.NORM.DIST(AND(AE$6&gt;=$F148,AE$6&lt;=$H148)*(AE$6-$F148+1),$J148/2,$M148,TRUE)-_xlfn.NORM.DIST(AND(AE$6&gt;=$F148,AE$6&lt;=$H148)*(AD$6-$F148+1),$J148/2,$M148,TRUE))/(1-2*_xlfn.NORM.DIST(0,$J148/2,$M148,TRUE))*$D148+($K148="Steady Growth")*(AND(AE$6&gt;=$F148,AE$6&lt;=$H148)*((AE$6-$F148+1)/($J148*($J148+1)/2)*$D148))+($K148="custom")*CustCF!Y148</f>
        <v>0</v>
      </c>
      <c r="AF148" s="95">
        <f>($K148="Bell Curve")*(_xlfn.NORM.DIST(AND(AF$6&gt;=$F148,AF$6&lt;=$H148)*(AF$6-$F148+1),$J148/2,$M148,TRUE)-_xlfn.NORM.DIST(AND(AF$6&gt;=$F148,AF$6&lt;=$H148)*(AE$6-$F148+1),$J148/2,$M148,TRUE))/(1-2*_xlfn.NORM.DIST(0,$J148/2,$M148,TRUE))*$D148+($K148="Steady Growth")*(AND(AF$6&gt;=$F148,AF$6&lt;=$H148)*((AF$6-$F148+1)/($J148*($J148+1)/2)*$D148))+($K148="custom")*CustCF!Z148</f>
        <v>0</v>
      </c>
      <c r="AG148" s="95">
        <f>($K148="Bell Curve")*(_xlfn.NORM.DIST(AND(AG$6&gt;=$F148,AG$6&lt;=$H148)*(AG$6-$F148+1),$J148/2,$M148,TRUE)-_xlfn.NORM.DIST(AND(AG$6&gt;=$F148,AG$6&lt;=$H148)*(AF$6-$F148+1),$J148/2,$M148,TRUE))/(1-2*_xlfn.NORM.DIST(0,$J148/2,$M148,TRUE))*$D148+($K148="Steady Growth")*(AND(AG$6&gt;=$F148,AG$6&lt;=$H148)*((AG$6-$F148+1)/($J148*($J148+1)/2)*$D148))+($K148="custom")*CustCF!AA148</f>
        <v>0</v>
      </c>
      <c r="AH148" s="95">
        <f>($K148="Bell Curve")*(_xlfn.NORM.DIST(AND(AH$6&gt;=$F148,AH$6&lt;=$H148)*(AH$6-$F148+1),$J148/2,$M148,TRUE)-_xlfn.NORM.DIST(AND(AH$6&gt;=$F148,AH$6&lt;=$H148)*(AG$6-$F148+1),$J148/2,$M148,TRUE))/(1-2*_xlfn.NORM.DIST(0,$J148/2,$M148,TRUE))*$D148+($K148="Steady Growth")*(AND(AH$6&gt;=$F148,AH$6&lt;=$H148)*((AH$6-$F148+1)/($J148*($J148+1)/2)*$D148))+($K148="custom")*CustCF!AB148</f>
        <v>0</v>
      </c>
      <c r="AI148" s="95">
        <f>($K148="Bell Curve")*(_xlfn.NORM.DIST(AND(AI$6&gt;=$F148,AI$6&lt;=$H148)*(AI$6-$F148+1),$J148/2,$M148,TRUE)-_xlfn.NORM.DIST(AND(AI$6&gt;=$F148,AI$6&lt;=$H148)*(AH$6-$F148+1),$J148/2,$M148,TRUE))/(1-2*_xlfn.NORM.DIST(0,$J148/2,$M148,TRUE))*$D148+($K148="Steady Growth")*(AND(AI$6&gt;=$F148,AI$6&lt;=$H148)*((AI$6-$F148+1)/($J148*($J148+1)/2)*$D148))+($K148="custom")*CustCF!AC148</f>
        <v>0</v>
      </c>
      <c r="AJ148" s="95">
        <f>($K148="Bell Curve")*(_xlfn.NORM.DIST(AND(AJ$6&gt;=$F148,AJ$6&lt;=$H148)*(AJ$6-$F148+1),$J148/2,$M148,TRUE)-_xlfn.NORM.DIST(AND(AJ$6&gt;=$F148,AJ$6&lt;=$H148)*(AI$6-$F148+1),$J148/2,$M148,TRUE))/(1-2*_xlfn.NORM.DIST(0,$J148/2,$M148,TRUE))*$D148+($K148="Steady Growth")*(AND(AJ$6&gt;=$F148,AJ$6&lt;=$H148)*((AJ$6-$F148+1)/($J148*($J148+1)/2)*$D148))+($K148="custom")*CustCF!AD148</f>
        <v>0</v>
      </c>
      <c r="AK148" s="95">
        <f>($K148="Bell Curve")*(_xlfn.NORM.DIST(AND(AK$6&gt;=$F148,AK$6&lt;=$H148)*(AK$6-$F148+1),$J148/2,$M148,TRUE)-_xlfn.NORM.DIST(AND(AK$6&gt;=$F148,AK$6&lt;=$H148)*(AJ$6-$F148+1),$J148/2,$M148,TRUE))/(1-2*_xlfn.NORM.DIST(0,$J148/2,$M148,TRUE))*$D148+($K148="Steady Growth")*(AND(AK$6&gt;=$F148,AK$6&lt;=$H148)*((AK$6-$F148+1)/($J148*($J148+1)/2)*$D148))+($K148="custom")*CustCF!AE148</f>
        <v>0</v>
      </c>
      <c r="AL148" s="95">
        <f>($K148="Bell Curve")*(_xlfn.NORM.DIST(AND(AL$6&gt;=$F148,AL$6&lt;=$H148)*(AL$6-$F148+1),$J148/2,$M148,TRUE)-_xlfn.NORM.DIST(AND(AL$6&gt;=$F148,AL$6&lt;=$H148)*(AK$6-$F148+1),$J148/2,$M148,TRUE))/(1-2*_xlfn.NORM.DIST(0,$J148/2,$M148,TRUE))*$D148+($K148="Steady Growth")*(AND(AL$6&gt;=$F148,AL$6&lt;=$H148)*((AL$6-$F148+1)/($J148*($J148+1)/2)*$D148))+($K148="custom")*CustCF!AF148</f>
        <v>0</v>
      </c>
      <c r="AM148" s="95">
        <f>($K148="Bell Curve")*(_xlfn.NORM.DIST(AND(AM$6&gt;=$F148,AM$6&lt;=$H148)*(AM$6-$F148+1),$J148/2,$M148,TRUE)-_xlfn.NORM.DIST(AND(AM$6&gt;=$F148,AM$6&lt;=$H148)*(AL$6-$F148+1),$J148/2,$M148,TRUE))/(1-2*_xlfn.NORM.DIST(0,$J148/2,$M148,TRUE))*$D148+($K148="Steady Growth")*(AND(AM$6&gt;=$F148,AM$6&lt;=$H148)*((AM$6-$F148+1)/($J148*($J148+1)/2)*$D148))+($K148="custom")*CustCF!AG148</f>
        <v>0</v>
      </c>
      <c r="AN148" s="95">
        <f>($K148="Bell Curve")*(_xlfn.NORM.DIST(AND(AN$6&gt;=$F148,AN$6&lt;=$H148)*(AN$6-$F148+1),$J148/2,$M148,TRUE)-_xlfn.NORM.DIST(AND(AN$6&gt;=$F148,AN$6&lt;=$H148)*(AM$6-$F148+1),$J148/2,$M148,TRUE))/(1-2*_xlfn.NORM.DIST(0,$J148/2,$M148,TRUE))*$D148+($K148="Steady Growth")*(AND(AN$6&gt;=$F148,AN$6&lt;=$H148)*((AN$6-$F148+1)/($J148*($J148+1)/2)*$D148))+($K148="custom")*CustCF!AH148</f>
        <v>0</v>
      </c>
      <c r="AO148" s="95">
        <f>($K148="Bell Curve")*(_xlfn.NORM.DIST(AND(AO$6&gt;=$F148,AO$6&lt;=$H148)*(AO$6-$F148+1),$J148/2,$M148,TRUE)-_xlfn.NORM.DIST(AND(AO$6&gt;=$F148,AO$6&lt;=$H148)*(AN$6-$F148+1),$J148/2,$M148,TRUE))/(1-2*_xlfn.NORM.DIST(0,$J148/2,$M148,TRUE))*$D148+($K148="Steady Growth")*(AND(AO$6&gt;=$F148,AO$6&lt;=$H148)*((AO$6-$F148+1)/($J148*($J148+1)/2)*$D148))+($K148="custom")*CustCF!AI148</f>
        <v>0</v>
      </c>
      <c r="AP148" s="95">
        <f>($K148="Bell Curve")*(_xlfn.NORM.DIST(AND(AP$6&gt;=$F148,AP$6&lt;=$H148)*(AP$6-$F148+1),$J148/2,$M148,TRUE)-_xlfn.NORM.DIST(AND(AP$6&gt;=$F148,AP$6&lt;=$H148)*(AO$6-$F148+1),$J148/2,$M148,TRUE))/(1-2*_xlfn.NORM.DIST(0,$J148/2,$M148,TRUE))*$D148+($K148="Steady Growth")*(AND(AP$6&gt;=$F148,AP$6&lt;=$H148)*((AP$6-$F148+1)/($J148*($J148+1)/2)*$D148))+($K148="custom")*CustCF!AJ148</f>
        <v>0</v>
      </c>
      <c r="AQ148" s="95">
        <f>($K148="Bell Curve")*(_xlfn.NORM.DIST(AND(AQ$6&gt;=$F148,AQ$6&lt;=$H148)*(AQ$6-$F148+1),$J148/2,$M148,TRUE)-_xlfn.NORM.DIST(AND(AQ$6&gt;=$F148,AQ$6&lt;=$H148)*(AP$6-$F148+1),$J148/2,$M148,TRUE))/(1-2*_xlfn.NORM.DIST(0,$J148/2,$M148,TRUE))*$D148+($K148="Steady Growth")*(AND(AQ$6&gt;=$F148,AQ$6&lt;=$H148)*((AQ$6-$F148+1)/($J148*($J148+1)/2)*$D148))+($K148="custom")*CustCF!AK148</f>
        <v>0</v>
      </c>
      <c r="AR148" s="95">
        <f>($K148="Bell Curve")*(_xlfn.NORM.DIST(AND(AR$6&gt;=$F148,AR$6&lt;=$H148)*(AR$6-$F148+1),$J148/2,$M148,TRUE)-_xlfn.NORM.DIST(AND(AR$6&gt;=$F148,AR$6&lt;=$H148)*(AQ$6-$F148+1),$J148/2,$M148,TRUE))/(1-2*_xlfn.NORM.DIST(0,$J148/2,$M148,TRUE))*$D148+($K148="Steady Growth")*(AND(AR$6&gt;=$F148,AR$6&lt;=$H148)*((AR$6-$F148+1)/($J148*($J148+1)/2)*$D148))+($K148="custom")*CustCF!AL148</f>
        <v>0</v>
      </c>
      <c r="AS148" s="95">
        <f>($K148="Bell Curve")*(_xlfn.NORM.DIST(AND(AS$6&gt;=$F148,AS$6&lt;=$H148)*(AS$6-$F148+1),$J148/2,$M148,TRUE)-_xlfn.NORM.DIST(AND(AS$6&gt;=$F148,AS$6&lt;=$H148)*(AR$6-$F148+1),$J148/2,$M148,TRUE))/(1-2*_xlfn.NORM.DIST(0,$J148/2,$M148,TRUE))*$D148+($K148="Steady Growth")*(AND(AS$6&gt;=$F148,AS$6&lt;=$H148)*((AS$6-$F148+1)/($J148*($J148+1)/2)*$D148))+($K148="custom")*CustCF!AM148</f>
        <v>0</v>
      </c>
      <c r="AT148" s="95">
        <f>($K148="Bell Curve")*(_xlfn.NORM.DIST(AND(AT$6&gt;=$F148,AT$6&lt;=$H148)*(AT$6-$F148+1),$J148/2,$M148,TRUE)-_xlfn.NORM.DIST(AND(AT$6&gt;=$F148,AT$6&lt;=$H148)*(AS$6-$F148+1),$J148/2,$M148,TRUE))/(1-2*_xlfn.NORM.DIST(0,$J148/2,$M148,TRUE))*$D148+($K148="Steady Growth")*(AND(AT$6&gt;=$F148,AT$6&lt;=$H148)*((AT$6-$F148+1)/($J148*($J148+1)/2)*$D148))+($K148="custom")*CustCF!AN148</f>
        <v>0</v>
      </c>
      <c r="AU148" s="95">
        <f>($K148="Bell Curve")*(_xlfn.NORM.DIST(AND(AU$6&gt;=$F148,AU$6&lt;=$H148)*(AU$6-$F148+1),$J148/2,$M148,TRUE)-_xlfn.NORM.DIST(AND(AU$6&gt;=$F148,AU$6&lt;=$H148)*(AT$6-$F148+1),$J148/2,$M148,TRUE))/(1-2*_xlfn.NORM.DIST(0,$J148/2,$M148,TRUE))*$D148+($K148="Steady Growth")*(AND(AU$6&gt;=$F148,AU$6&lt;=$H148)*((AU$6-$F148+1)/($J148*($J148+1)/2)*$D148))+($K148="custom")*CustCF!AO148</f>
        <v>0</v>
      </c>
      <c r="AV148" s="95">
        <f>($K148="Bell Curve")*(_xlfn.NORM.DIST(AND(AV$6&gt;=$F148,AV$6&lt;=$H148)*(AV$6-$F148+1),$J148/2,$M148,TRUE)-_xlfn.NORM.DIST(AND(AV$6&gt;=$F148,AV$6&lt;=$H148)*(AU$6-$F148+1),$J148/2,$M148,TRUE))/(1-2*_xlfn.NORM.DIST(0,$J148/2,$M148,TRUE))*$D148+($K148="Steady Growth")*(AND(AV$6&gt;=$F148,AV$6&lt;=$H148)*((AV$6-$F148+1)/($J148*($J148+1)/2)*$D148))+($K148="custom")*CustCF!AP148</f>
        <v>0</v>
      </c>
      <c r="AW148" s="95">
        <f>($K148="Bell Curve")*(_xlfn.NORM.DIST(AND(AW$6&gt;=$F148,AW$6&lt;=$H148)*(AW$6-$F148+1),$J148/2,$M148,TRUE)-_xlfn.NORM.DIST(AND(AW$6&gt;=$F148,AW$6&lt;=$H148)*(AV$6-$F148+1),$J148/2,$M148,TRUE))/(1-2*_xlfn.NORM.DIST(0,$J148/2,$M148,TRUE))*$D148+($K148="Steady Growth")*(AND(AW$6&gt;=$F148,AW$6&lt;=$H148)*((AW$6-$F148+1)/($J148*($J148+1)/2)*$D148))+($K148="custom")*CustCF!AQ148</f>
        <v>0</v>
      </c>
      <c r="AX148" s="95">
        <f>($K148="Bell Curve")*(_xlfn.NORM.DIST(AND(AX$6&gt;=$F148,AX$6&lt;=$H148)*(AX$6-$F148+1),$J148/2,$M148,TRUE)-_xlfn.NORM.DIST(AND(AX$6&gt;=$F148,AX$6&lt;=$H148)*(AW$6-$F148+1),$J148/2,$M148,TRUE))/(1-2*_xlfn.NORM.DIST(0,$J148/2,$M148,TRUE))*$D148+($K148="Steady Growth")*(AND(AX$6&gt;=$F148,AX$6&lt;=$H148)*((AX$6-$F148+1)/($J148*($J148+1)/2)*$D148))+($K148="custom")*CustCF!AR148</f>
        <v>0</v>
      </c>
      <c r="AY148" s="95">
        <f>($K148="Bell Curve")*(_xlfn.NORM.DIST(AND(AY$6&gt;=$F148,AY$6&lt;=$H148)*(AY$6-$F148+1),$J148/2,$M148,TRUE)-_xlfn.NORM.DIST(AND(AY$6&gt;=$F148,AY$6&lt;=$H148)*(AX$6-$F148+1),$J148/2,$M148,TRUE))/(1-2*_xlfn.NORM.DIST(0,$J148/2,$M148,TRUE))*$D148+($K148="Steady Growth")*(AND(AY$6&gt;=$F148,AY$6&lt;=$H148)*((AY$6-$F148+1)/($J148*($J148+1)/2)*$D148))+($K148="custom")*CustCF!AS148</f>
        <v>0</v>
      </c>
      <c r="AZ148" s="95">
        <f>($K148="Bell Curve")*(_xlfn.NORM.DIST(AND(AZ$6&gt;=$F148,AZ$6&lt;=$H148)*(AZ$6-$F148+1),$J148/2,$M148,TRUE)-_xlfn.NORM.DIST(AND(AZ$6&gt;=$F148,AZ$6&lt;=$H148)*(AY$6-$F148+1),$J148/2,$M148,TRUE))/(1-2*_xlfn.NORM.DIST(0,$J148/2,$M148,TRUE))*$D148+($K148="Steady Growth")*(AND(AZ$6&gt;=$F148,AZ$6&lt;=$H148)*((AZ$6-$F148+1)/($J148*($J148+1)/2)*$D148))+($K148="custom")*CustCF!AT148</f>
        <v>0</v>
      </c>
      <c r="BA148" s="95">
        <f>($K148="Bell Curve")*(_xlfn.NORM.DIST(AND(BA$6&gt;=$F148,BA$6&lt;=$H148)*(BA$6-$F148+1),$J148/2,$M148,TRUE)-_xlfn.NORM.DIST(AND(BA$6&gt;=$F148,BA$6&lt;=$H148)*(AZ$6-$F148+1),$J148/2,$M148,TRUE))/(1-2*_xlfn.NORM.DIST(0,$J148/2,$M148,TRUE))*$D148+($K148="Steady Growth")*(AND(BA$6&gt;=$F148,BA$6&lt;=$H148)*((BA$6-$F148+1)/($J148*($J148+1)/2)*$D148))+($K148="custom")*CustCF!AU148</f>
        <v>0</v>
      </c>
      <c r="BB148" s="95">
        <f>($K148="Bell Curve")*(_xlfn.NORM.DIST(AND(BB$6&gt;=$F148,BB$6&lt;=$H148)*(BB$6-$F148+1),$J148/2,$M148,TRUE)-_xlfn.NORM.DIST(AND(BB$6&gt;=$F148,BB$6&lt;=$H148)*(BA$6-$F148+1),$J148/2,$M148,TRUE))/(1-2*_xlfn.NORM.DIST(0,$J148/2,$M148,TRUE))*$D148+($K148="Steady Growth")*(AND(BB$6&gt;=$F148,BB$6&lt;=$H148)*((BB$6-$F148+1)/($J148*($J148+1)/2)*$D148))+($K148="custom")*CustCF!AV148</f>
        <v>0</v>
      </c>
      <c r="BC148" s="95">
        <f>($K148="Bell Curve")*(_xlfn.NORM.DIST(AND(BC$6&gt;=$F148,BC$6&lt;=$H148)*(BC$6-$F148+1),$J148/2,$M148,TRUE)-_xlfn.NORM.DIST(AND(BC$6&gt;=$F148,BC$6&lt;=$H148)*(BB$6-$F148+1),$J148/2,$M148,TRUE))/(1-2*_xlfn.NORM.DIST(0,$J148/2,$M148,TRUE))*$D148+($K148="Steady Growth")*(AND(BC$6&gt;=$F148,BC$6&lt;=$H148)*((BC$6-$F148+1)/($J148*($J148+1)/2)*$D148))+($K148="custom")*CustCF!AW148</f>
        <v>0</v>
      </c>
      <c r="BD148" s="95">
        <f>($K148="Bell Curve")*(_xlfn.NORM.DIST(AND(BD$6&gt;=$F148,BD$6&lt;=$H148)*(BD$6-$F148+1),$J148/2,$M148,TRUE)-_xlfn.NORM.DIST(AND(BD$6&gt;=$F148,BD$6&lt;=$H148)*(BC$6-$F148+1),$J148/2,$M148,TRUE))/(1-2*_xlfn.NORM.DIST(0,$J148/2,$M148,TRUE))*$D148+($K148="Steady Growth")*(AND(BD$6&gt;=$F148,BD$6&lt;=$H148)*((BD$6-$F148+1)/($J148*($J148+1)/2)*$D148))+($K148="custom")*CustCF!AX148</f>
        <v>0</v>
      </c>
      <c r="BE148" s="95">
        <f>($K148="Bell Curve")*(_xlfn.NORM.DIST(AND(BE$6&gt;=$F148,BE$6&lt;=$H148)*(BE$6-$F148+1),$J148/2,$M148,TRUE)-_xlfn.NORM.DIST(AND(BE$6&gt;=$F148,BE$6&lt;=$H148)*(BD$6-$F148+1),$J148/2,$M148,TRUE))/(1-2*_xlfn.NORM.DIST(0,$J148/2,$M148,TRUE))*$D148+($K148="Steady Growth")*(AND(BE$6&gt;=$F148,BE$6&lt;=$H148)*((BE$6-$F148+1)/($J148*($J148+1)/2)*$D148))+($K148="custom")*CustCF!AY148</f>
        <v>0</v>
      </c>
      <c r="BF148" s="95">
        <f>($K148="Bell Curve")*(_xlfn.NORM.DIST(AND(BF$6&gt;=$F148,BF$6&lt;=$H148)*(BF$6-$F148+1),$J148/2,$M148,TRUE)-_xlfn.NORM.DIST(AND(BF$6&gt;=$F148,BF$6&lt;=$H148)*(BE$6-$F148+1),$J148/2,$M148,TRUE))/(1-2*_xlfn.NORM.DIST(0,$J148/2,$M148,TRUE))*$D148+($K148="Steady Growth")*(AND(BF$6&gt;=$F148,BF$6&lt;=$H148)*((BF$6-$F148+1)/($J148*($J148+1)/2)*$D148))+($K148="custom")*CustCF!AZ148</f>
        <v>0</v>
      </c>
      <c r="BG148" s="95">
        <f>($K148="Bell Curve")*(_xlfn.NORM.DIST(AND(BG$6&gt;=$F148,BG$6&lt;=$H148)*(BG$6-$F148+1),$J148/2,$M148,TRUE)-_xlfn.NORM.DIST(AND(BG$6&gt;=$F148,BG$6&lt;=$H148)*(BF$6-$F148+1),$J148/2,$M148,TRUE))/(1-2*_xlfn.NORM.DIST(0,$J148/2,$M148,TRUE))*$D148+($K148="Steady Growth")*(AND(BG$6&gt;=$F148,BG$6&lt;=$H148)*((BG$6-$F148+1)/($J148*($J148+1)/2)*$D148))+($K148="custom")*CustCF!BA148</f>
        <v>0</v>
      </c>
      <c r="BH148" s="95">
        <f>($K148="Bell Curve")*(_xlfn.NORM.DIST(AND(BH$6&gt;=$F148,BH$6&lt;=$H148)*(BH$6-$F148+1),$J148/2,$M148,TRUE)-_xlfn.NORM.DIST(AND(BH$6&gt;=$F148,BH$6&lt;=$H148)*(BG$6-$F148+1),$J148/2,$M148,TRUE))/(1-2*_xlfn.NORM.DIST(0,$J148/2,$M148,TRUE))*$D148+($K148="Steady Growth")*(AND(BH$6&gt;=$F148,BH$6&lt;=$H148)*((BH$6-$F148+1)/($J148*($J148+1)/2)*$D148))+($K148="custom")*CustCF!BB148</f>
        <v>0</v>
      </c>
      <c r="BI148" s="95">
        <f>($K148="Bell Curve")*(_xlfn.NORM.DIST(AND(BI$6&gt;=$F148,BI$6&lt;=$H148)*(BI$6-$F148+1),$J148/2,$M148,TRUE)-_xlfn.NORM.DIST(AND(BI$6&gt;=$F148,BI$6&lt;=$H148)*(BH$6-$F148+1),$J148/2,$M148,TRUE))/(1-2*_xlfn.NORM.DIST(0,$J148/2,$M148,TRUE))*$D148+($K148="Steady Growth")*(AND(BI$6&gt;=$F148,BI$6&lt;=$H148)*((BI$6-$F148+1)/($J148*($J148+1)/2)*$D148))+($K148="custom")*CustCF!BC148</f>
        <v>0</v>
      </c>
      <c r="BJ148" s="95">
        <f>($K148="Bell Curve")*(_xlfn.NORM.DIST(AND(BJ$6&gt;=$F148,BJ$6&lt;=$H148)*(BJ$6-$F148+1),$J148/2,$M148,TRUE)-_xlfn.NORM.DIST(AND(BJ$6&gt;=$F148,BJ$6&lt;=$H148)*(BI$6-$F148+1),$J148/2,$M148,TRUE))/(1-2*_xlfn.NORM.DIST(0,$J148/2,$M148,TRUE))*$D148+($K148="Steady Growth")*(AND(BJ$6&gt;=$F148,BJ$6&lt;=$H148)*((BJ$6-$F148+1)/($J148*($J148+1)/2)*$D148))+($K148="custom")*CustCF!BD148</f>
        <v>0</v>
      </c>
      <c r="BK148" s="95">
        <f>($K148="Bell Curve")*(_xlfn.NORM.DIST(AND(BK$6&gt;=$F148,BK$6&lt;=$H148)*(BK$6-$F148+1),$J148/2,$M148,TRUE)-_xlfn.NORM.DIST(AND(BK$6&gt;=$F148,BK$6&lt;=$H148)*(BJ$6-$F148+1),$J148/2,$M148,TRUE))/(1-2*_xlfn.NORM.DIST(0,$J148/2,$M148,TRUE))*$D148+($K148="Steady Growth")*(AND(BK$6&gt;=$F148,BK$6&lt;=$H148)*((BK$6-$F148+1)/($J148*($J148+1)/2)*$D148))+($K148="custom")*CustCF!BE148</f>
        <v>0</v>
      </c>
      <c r="BL148" s="95">
        <f>($K148="Bell Curve")*(_xlfn.NORM.DIST(AND(BL$6&gt;=$F148,BL$6&lt;=$H148)*(BL$6-$F148+1),$J148/2,$M148,TRUE)-_xlfn.NORM.DIST(AND(BL$6&gt;=$F148,BL$6&lt;=$H148)*(BK$6-$F148+1),$J148/2,$M148,TRUE))/(1-2*_xlfn.NORM.DIST(0,$J148/2,$M148,TRUE))*$D148+($K148="Steady Growth")*(AND(BL$6&gt;=$F148,BL$6&lt;=$H148)*((BL$6-$F148+1)/($J148*($J148+1)/2)*$D148))+($K148="custom")*CustCF!BF148</f>
        <v>0</v>
      </c>
      <c r="BM148" s="95">
        <f>($K148="Bell Curve")*(_xlfn.NORM.DIST(AND(BM$6&gt;=$F148,BM$6&lt;=$H148)*(BM$6-$F148+1),$J148/2,$M148,TRUE)-_xlfn.NORM.DIST(AND(BM$6&gt;=$F148,BM$6&lt;=$H148)*(BL$6-$F148+1),$J148/2,$M148,TRUE))/(1-2*_xlfn.NORM.DIST(0,$J148/2,$M148,TRUE))*$D148+($K148="Steady Growth")*(AND(BM$6&gt;=$F148,BM$6&lt;=$H148)*((BM$6-$F148+1)/($J148*($J148+1)/2)*$D148))+($K148="custom")*CustCF!BG148</f>
        <v>0</v>
      </c>
      <c r="BN148" s="95">
        <f>($K148="Bell Curve")*(_xlfn.NORM.DIST(AND(BN$6&gt;=$F148,BN$6&lt;=$H148)*(BN$6-$F148+1),$J148/2,$M148,TRUE)-_xlfn.NORM.DIST(AND(BN$6&gt;=$F148,BN$6&lt;=$H148)*(BM$6-$F148+1),$J148/2,$M148,TRUE))/(1-2*_xlfn.NORM.DIST(0,$J148/2,$M148,TRUE))*$D148+($K148="Steady Growth")*(AND(BN$6&gt;=$F148,BN$6&lt;=$H148)*((BN$6-$F148+1)/($J148*($J148+1)/2)*$D148))+($K148="custom")*CustCF!BH148</f>
        <v>0</v>
      </c>
      <c r="BO148" s="95">
        <f>($K148="Bell Curve")*(_xlfn.NORM.DIST(AND(BO$6&gt;=$F148,BO$6&lt;=$H148)*(BO$6-$F148+1),$J148/2,$M148,TRUE)-_xlfn.NORM.DIST(AND(BO$6&gt;=$F148,BO$6&lt;=$H148)*(BN$6-$F148+1),$J148/2,$M148,TRUE))/(1-2*_xlfn.NORM.DIST(0,$J148/2,$M148,TRUE))*$D148+($K148="Steady Growth")*(AND(BO$6&gt;=$F148,BO$6&lt;=$H148)*((BO$6-$F148+1)/($J148*($J148+1)/2)*$D148))+($K148="custom")*CustCF!BI148</f>
        <v>0</v>
      </c>
      <c r="BP148" s="95">
        <f>($K148="Bell Curve")*(_xlfn.NORM.DIST(AND(BP$6&gt;=$F148,BP$6&lt;=$H148)*(BP$6-$F148+1),$J148/2,$M148,TRUE)-_xlfn.NORM.DIST(AND(BP$6&gt;=$F148,BP$6&lt;=$H148)*(BO$6-$F148+1),$J148/2,$M148,TRUE))/(1-2*_xlfn.NORM.DIST(0,$J148/2,$M148,TRUE))*$D148+($K148="Steady Growth")*(AND(BP$6&gt;=$F148,BP$6&lt;=$H148)*((BP$6-$F148+1)/($J148*($J148+1)/2)*$D148))+($K148="custom")*CustCF!BJ148</f>
        <v>0</v>
      </c>
      <c r="BQ148" s="95">
        <f>($K148="Bell Curve")*(_xlfn.NORM.DIST(AND(BQ$6&gt;=$F148,BQ$6&lt;=$H148)*(BQ$6-$F148+1),$J148/2,$M148,TRUE)-_xlfn.NORM.DIST(AND(BQ$6&gt;=$F148,BQ$6&lt;=$H148)*(BP$6-$F148+1),$J148/2,$M148,TRUE))/(1-2*_xlfn.NORM.DIST(0,$J148/2,$M148,TRUE))*$D148+($K148="Steady Growth")*(AND(BQ$6&gt;=$F148,BQ$6&lt;=$H148)*((BQ$6-$F148+1)/($J148*($J148+1)/2)*$D148))+($K148="custom")*CustCF!BK148</f>
        <v>0</v>
      </c>
      <c r="BR148" s="95">
        <f>($K148="Bell Curve")*(_xlfn.NORM.DIST(AND(BR$6&gt;=$F148,BR$6&lt;=$H148)*(BR$6-$F148+1),$J148/2,$M148,TRUE)-_xlfn.NORM.DIST(AND(BR$6&gt;=$F148,BR$6&lt;=$H148)*(BQ$6-$F148+1),$J148/2,$M148,TRUE))/(1-2*_xlfn.NORM.DIST(0,$J148/2,$M148,TRUE))*$D148+($K148="Steady Growth")*(AND(BR$6&gt;=$F148,BR$6&lt;=$H148)*((BR$6-$F148+1)/($J148*($J148+1)/2)*$D148))+($K148="custom")*CustCF!BL148</f>
        <v>0</v>
      </c>
      <c r="BS148" s="95">
        <f>($K148="Bell Curve")*(_xlfn.NORM.DIST(AND(BS$6&gt;=$F148,BS$6&lt;=$H148)*(BS$6-$F148+1),$J148/2,$M148,TRUE)-_xlfn.NORM.DIST(AND(BS$6&gt;=$F148,BS$6&lt;=$H148)*(BR$6-$F148+1),$J148/2,$M148,TRUE))/(1-2*_xlfn.NORM.DIST(0,$J148/2,$M148,TRUE))*$D148+($K148="Steady Growth")*(AND(BS$6&gt;=$F148,BS$6&lt;=$H148)*((BS$6-$F148+1)/($J148*($J148+1)/2)*$D148))+($K148="custom")*CustCF!BM148</f>
        <v>0</v>
      </c>
      <c r="BT148" s="95">
        <f>($K148="Bell Curve")*(_xlfn.NORM.DIST(AND(BT$6&gt;=$F148,BT$6&lt;=$H148)*(BT$6-$F148+1),$J148/2,$M148,TRUE)-_xlfn.NORM.DIST(AND(BT$6&gt;=$F148,BT$6&lt;=$H148)*(BS$6-$F148+1),$J148/2,$M148,TRUE))/(1-2*_xlfn.NORM.DIST(0,$J148/2,$M148,TRUE))*$D148+($K148="Steady Growth")*(AND(BT$6&gt;=$F148,BT$6&lt;=$H148)*((BT$6-$F148+1)/($J148*($J148+1)/2)*$D148))+($K148="custom")*CustCF!BN148</f>
        <v>0</v>
      </c>
      <c r="BU148" s="95">
        <f>($K148="Bell Curve")*(_xlfn.NORM.DIST(AND(BU$6&gt;=$F148,BU$6&lt;=$H148)*(BU$6-$F148+1),$J148/2,$M148,TRUE)-_xlfn.NORM.DIST(AND(BU$6&gt;=$F148,BU$6&lt;=$H148)*(BT$6-$F148+1),$J148/2,$M148,TRUE))/(1-2*_xlfn.NORM.DIST(0,$J148/2,$M148,TRUE))*$D148+($K148="Steady Growth")*(AND(BU$6&gt;=$F148,BU$6&lt;=$H148)*((BU$6-$F148+1)/($J148*($J148+1)/2)*$D148))+($K148="custom")*CustCF!BO148</f>
        <v>0</v>
      </c>
      <c r="BV148" s="95">
        <f>($K148="Bell Curve")*(_xlfn.NORM.DIST(AND(BV$6&gt;=$F148,BV$6&lt;=$H148)*(BV$6-$F148+1),$J148/2,$M148,TRUE)-_xlfn.NORM.DIST(AND(BV$6&gt;=$F148,BV$6&lt;=$H148)*(BU$6-$F148+1),$J148/2,$M148,TRUE))/(1-2*_xlfn.NORM.DIST(0,$J148/2,$M148,TRUE))*$D148+($K148="Steady Growth")*(AND(BV$6&gt;=$F148,BV$6&lt;=$H148)*((BV$6-$F148+1)/($J148*($J148+1)/2)*$D148))+($K148="custom")*CustCF!BP148</f>
        <v>0</v>
      </c>
      <c r="BW148" s="95">
        <f>($K148="Bell Curve")*(_xlfn.NORM.DIST(AND(BW$6&gt;=$F148,BW$6&lt;=$H148)*(BW$6-$F148+1),$J148/2,$M148,TRUE)-_xlfn.NORM.DIST(AND(BW$6&gt;=$F148,BW$6&lt;=$H148)*(BV$6-$F148+1),$J148/2,$M148,TRUE))/(1-2*_xlfn.NORM.DIST(0,$J148/2,$M148,TRUE))*$D148+($K148="Steady Growth")*(AND(BW$6&gt;=$F148,BW$6&lt;=$H148)*((BW$6-$F148+1)/($J148*($J148+1)/2)*$D148))+($K148="custom")*CustCF!BQ148</f>
        <v>0</v>
      </c>
      <c r="BX148" s="95">
        <f>($K148="Bell Curve")*(_xlfn.NORM.DIST(AND(BX$6&gt;=$F148,BX$6&lt;=$H148)*(BX$6-$F148+1),$J148/2,$M148,TRUE)-_xlfn.NORM.DIST(AND(BX$6&gt;=$F148,BX$6&lt;=$H148)*(BW$6-$F148+1),$J148/2,$M148,TRUE))/(1-2*_xlfn.NORM.DIST(0,$J148/2,$M148,TRUE))*$D148+($K148="Steady Growth")*(AND(BX$6&gt;=$F148,BX$6&lt;=$H148)*((BX$6-$F148+1)/($J148*($J148+1)/2)*$D148))+($K148="custom")*CustCF!BR148</f>
        <v>0</v>
      </c>
      <c r="BY148" s="95">
        <f>($K148="Bell Curve")*(_xlfn.NORM.DIST(AND(BY$6&gt;=$F148,BY$6&lt;=$H148)*(BY$6-$F148+1),$J148/2,$M148,TRUE)-_xlfn.NORM.DIST(AND(BY$6&gt;=$F148,BY$6&lt;=$H148)*(BX$6-$F148+1),$J148/2,$M148,TRUE))/(1-2*_xlfn.NORM.DIST(0,$J148/2,$M148,TRUE))*$D148+($K148="Steady Growth")*(AND(BY$6&gt;=$F148,BY$6&lt;=$H148)*((BY$6-$F148+1)/($J148*($J148+1)/2)*$D148))+($K148="custom")*CustCF!BS148</f>
        <v>0</v>
      </c>
      <c r="BZ148" s="95">
        <f>($K148="Bell Curve")*(_xlfn.NORM.DIST(AND(BZ$6&gt;=$F148,BZ$6&lt;=$H148)*(BZ$6-$F148+1),$J148/2,$M148,TRUE)-_xlfn.NORM.DIST(AND(BZ$6&gt;=$F148,BZ$6&lt;=$H148)*(BY$6-$F148+1),$J148/2,$M148,TRUE))/(1-2*_xlfn.NORM.DIST(0,$J148/2,$M148,TRUE))*$D148+($K148="Steady Growth")*(AND(BZ$6&gt;=$F148,BZ$6&lt;=$H148)*((BZ$6-$F148+1)/($J148*($J148+1)/2)*$D148))+($K148="custom")*CustCF!BT148</f>
        <v>0</v>
      </c>
      <c r="CA148" s="95">
        <f>($K148="Bell Curve")*(_xlfn.NORM.DIST(AND(CA$6&gt;=$F148,CA$6&lt;=$H148)*(CA$6-$F148+1),$J148/2,$M148,TRUE)-_xlfn.NORM.DIST(AND(CA$6&gt;=$F148,CA$6&lt;=$H148)*(BZ$6-$F148+1),$J148/2,$M148,TRUE))/(1-2*_xlfn.NORM.DIST(0,$J148/2,$M148,TRUE))*$D148+($K148="Steady Growth")*(AND(CA$6&gt;=$F148,CA$6&lt;=$H148)*((CA$6-$F148+1)/($J148*($J148+1)/2)*$D148))+($K148="custom")*CustCF!BU148</f>
        <v>0</v>
      </c>
      <c r="CB148" s="95">
        <f>($K148="Bell Curve")*(_xlfn.NORM.DIST(AND(CB$6&gt;=$F148,CB$6&lt;=$H148)*(CB$6-$F148+1),$J148/2,$M148,TRUE)-_xlfn.NORM.DIST(AND(CB$6&gt;=$F148,CB$6&lt;=$H148)*(CA$6-$F148+1),$J148/2,$M148,TRUE))/(1-2*_xlfn.NORM.DIST(0,$J148/2,$M148,TRUE))*$D148+($K148="Steady Growth")*(AND(CB$6&gt;=$F148,CB$6&lt;=$H148)*((CB$6-$F148+1)/($J148*($J148+1)/2)*$D148))+($K148="custom")*CustCF!BV148</f>
        <v>0</v>
      </c>
      <c r="CC148" s="95">
        <f>($K148="Bell Curve")*(_xlfn.NORM.DIST(AND(CC$6&gt;=$F148,CC$6&lt;=$H148)*(CC$6-$F148+1),$J148/2,$M148,TRUE)-_xlfn.NORM.DIST(AND(CC$6&gt;=$F148,CC$6&lt;=$H148)*(CB$6-$F148+1),$J148/2,$M148,TRUE))/(1-2*_xlfn.NORM.DIST(0,$J148/2,$M148,TRUE))*$D148+($K148="Steady Growth")*(AND(CC$6&gt;=$F148,CC$6&lt;=$H148)*((CC$6-$F148+1)/($J148*($J148+1)/2)*$D148))+($K148="custom")*CustCF!BW148</f>
        <v>0</v>
      </c>
      <c r="CD148" s="95">
        <f>($K148="Bell Curve")*(_xlfn.NORM.DIST(AND(CD$6&gt;=$F148,CD$6&lt;=$H148)*(CD$6-$F148+1),$J148/2,$M148,TRUE)-_xlfn.NORM.DIST(AND(CD$6&gt;=$F148,CD$6&lt;=$H148)*(CC$6-$F148+1),$J148/2,$M148,TRUE))/(1-2*_xlfn.NORM.DIST(0,$J148/2,$M148,TRUE))*$D148+($K148="Steady Growth")*(AND(CD$6&gt;=$F148,CD$6&lt;=$H148)*((CD$6-$F148+1)/($J148*($J148+1)/2)*$D148))+($K148="custom")*CustCF!BX148</f>
        <v>0</v>
      </c>
      <c r="CE148" s="95">
        <f>($K148="Bell Curve")*(_xlfn.NORM.DIST(AND(CE$6&gt;=$F148,CE$6&lt;=$H148)*(CE$6-$F148+1),$J148/2,$M148,TRUE)-_xlfn.NORM.DIST(AND(CE$6&gt;=$F148,CE$6&lt;=$H148)*(CD$6-$F148+1),$J148/2,$M148,TRUE))/(1-2*_xlfn.NORM.DIST(0,$J148/2,$M148,TRUE))*$D148+($K148="Steady Growth")*(AND(CE$6&gt;=$F148,CE$6&lt;=$H148)*((CE$6-$F148+1)/($J148*($J148+1)/2)*$D148))+($K148="custom")*CustCF!BY148</f>
        <v>0</v>
      </c>
      <c r="CF148" s="95">
        <f>($K148="Bell Curve")*(_xlfn.NORM.DIST(AND(CF$6&gt;=$F148,CF$6&lt;=$H148)*(CF$6-$F148+1),$J148/2,$M148,TRUE)-_xlfn.NORM.DIST(AND(CF$6&gt;=$F148,CF$6&lt;=$H148)*(CE$6-$F148+1),$J148/2,$M148,TRUE))/(1-2*_xlfn.NORM.DIST(0,$J148/2,$M148,TRUE))*$D148+($K148="Steady Growth")*(AND(CF$6&gt;=$F148,CF$6&lt;=$H148)*((CF$6-$F148+1)/($J148*($J148+1)/2)*$D148))+($K148="custom")*CustCF!BZ148</f>
        <v>0</v>
      </c>
      <c r="CG148" s="95">
        <f>($K148="Bell Curve")*(_xlfn.NORM.DIST(AND(CG$6&gt;=$F148,CG$6&lt;=$H148)*(CG$6-$F148+1),$J148/2,$M148,TRUE)-_xlfn.NORM.DIST(AND(CG$6&gt;=$F148,CG$6&lt;=$H148)*(CF$6-$F148+1),$J148/2,$M148,TRUE))/(1-2*_xlfn.NORM.DIST(0,$J148/2,$M148,TRUE))*$D148+($K148="Steady Growth")*(AND(CG$6&gt;=$F148,CG$6&lt;=$H148)*((CG$6-$F148+1)/($J148*($J148+1)/2)*$D148))+($K148="custom")*CustCF!CA148</f>
        <v>0</v>
      </c>
      <c r="CH148" s="95">
        <f>($K148="Bell Curve")*(_xlfn.NORM.DIST(AND(CH$6&gt;=$F148,CH$6&lt;=$H148)*(CH$6-$F148+1),$J148/2,$M148,TRUE)-_xlfn.NORM.DIST(AND(CH$6&gt;=$F148,CH$6&lt;=$H148)*(CG$6-$F148+1),$J148/2,$M148,TRUE))/(1-2*_xlfn.NORM.DIST(0,$J148/2,$M148,TRUE))*$D148+($K148="Steady Growth")*(AND(CH$6&gt;=$F148,CH$6&lt;=$H148)*((CH$6-$F148+1)/($J148*($J148+1)/2)*$D148))+($K148="custom")*CustCF!CB148</f>
        <v>0</v>
      </c>
      <c r="CI148" s="95">
        <f>($K148="Bell Curve")*(_xlfn.NORM.DIST(AND(CI$6&gt;=$F148,CI$6&lt;=$H148)*(CI$6-$F148+1),$J148/2,$M148,TRUE)-_xlfn.NORM.DIST(AND(CI$6&gt;=$F148,CI$6&lt;=$H148)*(CH$6-$F148+1),$J148/2,$M148,TRUE))/(1-2*_xlfn.NORM.DIST(0,$J148/2,$M148,TRUE))*$D148+($K148="Steady Growth")*(AND(CI$6&gt;=$F148,CI$6&lt;=$H148)*((CI$6-$F148+1)/($J148*($J148+1)/2)*$D148))+($K148="custom")*CustCF!CC148</f>
        <v>0</v>
      </c>
      <c r="CJ148" s="95">
        <f>($K148="Bell Curve")*(_xlfn.NORM.DIST(AND(CJ$6&gt;=$F148,CJ$6&lt;=$H148)*(CJ$6-$F148+1),$J148/2,$M148,TRUE)-_xlfn.NORM.DIST(AND(CJ$6&gt;=$F148,CJ$6&lt;=$H148)*(CI$6-$F148+1),$J148/2,$M148,TRUE))/(1-2*_xlfn.NORM.DIST(0,$J148/2,$M148,TRUE))*$D148+($K148="Steady Growth")*(AND(CJ$6&gt;=$F148,CJ$6&lt;=$H148)*((CJ$6-$F148+1)/($J148*($J148+1)/2)*$D148))+($K148="custom")*CustCF!CD148</f>
        <v>0</v>
      </c>
      <c r="CK148" s="95">
        <f>($K148="Bell Curve")*(_xlfn.NORM.DIST(AND(CK$6&gt;=$F148,CK$6&lt;=$H148)*(CK$6-$F148+1),$J148/2,$M148,TRUE)-_xlfn.NORM.DIST(AND(CK$6&gt;=$F148,CK$6&lt;=$H148)*(CJ$6-$F148+1),$J148/2,$M148,TRUE))/(1-2*_xlfn.NORM.DIST(0,$J148/2,$M148,TRUE))*$D148+($K148="Steady Growth")*(AND(CK$6&gt;=$F148,CK$6&lt;=$H148)*((CK$6-$F148+1)/($J148*($J148+1)/2)*$D148))+($K148="custom")*CustCF!CE148</f>
        <v>0</v>
      </c>
      <c r="CL148" s="95">
        <f>($K148="Bell Curve")*(_xlfn.NORM.DIST(AND(CL$6&gt;=$F148,CL$6&lt;=$H148)*(CL$6-$F148+1),$J148/2,$M148,TRUE)-_xlfn.NORM.DIST(AND(CL$6&gt;=$F148,CL$6&lt;=$H148)*(CK$6-$F148+1),$J148/2,$M148,TRUE))/(1-2*_xlfn.NORM.DIST(0,$J148/2,$M148,TRUE))*$D148+($K148="Steady Growth")*(AND(CL$6&gt;=$F148,CL$6&lt;=$H148)*((CL$6-$F148+1)/($J148*($J148+1)/2)*$D148))+($K148="custom")*CustCF!CF148</f>
        <v>0</v>
      </c>
      <c r="CM148" s="95">
        <f>($K148="Bell Curve")*(_xlfn.NORM.DIST(AND(CM$6&gt;=$F148,CM$6&lt;=$H148)*(CM$6-$F148+1),$J148/2,$M148,TRUE)-_xlfn.NORM.DIST(AND(CM$6&gt;=$F148,CM$6&lt;=$H148)*(CL$6-$F148+1),$J148/2,$M148,TRUE))/(1-2*_xlfn.NORM.DIST(0,$J148/2,$M148,TRUE))*$D148+($K148="Steady Growth")*(AND(CM$6&gt;=$F148,CM$6&lt;=$H148)*((CM$6-$F148+1)/($J148*($J148+1)/2)*$D148))+($K148="custom")*CustCF!CG148</f>
        <v>0</v>
      </c>
      <c r="CN148" s="95">
        <f>($K148="Bell Curve")*(_xlfn.NORM.DIST(AND(CN$6&gt;=$F148,CN$6&lt;=$H148)*(CN$6-$F148+1),$J148/2,$M148,TRUE)-_xlfn.NORM.DIST(AND(CN$6&gt;=$F148,CN$6&lt;=$H148)*(CM$6-$F148+1),$J148/2,$M148,TRUE))/(1-2*_xlfn.NORM.DIST(0,$J148/2,$M148,TRUE))*$D148+($K148="Steady Growth")*(AND(CN$6&gt;=$F148,CN$6&lt;=$H148)*((CN$6-$F148+1)/($J148*($J148+1)/2)*$D148))+($K148="custom")*CustCF!CH148</f>
        <v>0</v>
      </c>
      <c r="CO148" s="95">
        <f>($K148="Bell Curve")*(_xlfn.NORM.DIST(AND(CO$6&gt;=$F148,CO$6&lt;=$H148)*(CO$6-$F148+1),$J148/2,$M148,TRUE)-_xlfn.NORM.DIST(AND(CO$6&gt;=$F148,CO$6&lt;=$H148)*(CN$6-$F148+1),$J148/2,$M148,TRUE))/(1-2*_xlfn.NORM.DIST(0,$J148/2,$M148,TRUE))*$D148+($K148="Steady Growth")*(AND(CO$6&gt;=$F148,CO$6&lt;=$H148)*((CO$6-$F148+1)/($J148*($J148+1)/2)*$D148))+($K148="custom")*CustCF!CI148</f>
        <v>0</v>
      </c>
      <c r="CP148" s="95">
        <f>($K148="Bell Curve")*(_xlfn.NORM.DIST(AND(CP$6&gt;=$F148,CP$6&lt;=$H148)*(CP$6-$F148+1),$J148/2,$M148,TRUE)-_xlfn.NORM.DIST(AND(CP$6&gt;=$F148,CP$6&lt;=$H148)*(CO$6-$F148+1),$J148/2,$M148,TRUE))/(1-2*_xlfn.NORM.DIST(0,$J148/2,$M148,TRUE))*$D148+($K148="Steady Growth")*(AND(CP$6&gt;=$F148,CP$6&lt;=$H148)*((CP$6-$F148+1)/($J148*($J148+1)/2)*$D148))+($K148="custom")*CustCF!CJ148</f>
        <v>0</v>
      </c>
      <c r="CQ148" s="95">
        <f>($K148="Bell Curve")*(_xlfn.NORM.DIST(AND(CQ$6&gt;=$F148,CQ$6&lt;=$H148)*(CQ$6-$F148+1),$J148/2,$M148,TRUE)-_xlfn.NORM.DIST(AND(CQ$6&gt;=$F148,CQ$6&lt;=$H148)*(CP$6-$F148+1),$J148/2,$M148,TRUE))/(1-2*_xlfn.NORM.DIST(0,$J148/2,$M148,TRUE))*$D148+($K148="Steady Growth")*(AND(CQ$6&gt;=$F148,CQ$6&lt;=$H148)*((CQ$6-$F148+1)/($J148*($J148+1)/2)*$D148))+($K148="custom")*CustCF!CK148</f>
        <v>0</v>
      </c>
      <c r="CR148" s="95">
        <f>($K148="Bell Curve")*(_xlfn.NORM.DIST(AND(CR$6&gt;=$F148,CR$6&lt;=$H148)*(CR$6-$F148+1),$J148/2,$M148,TRUE)-_xlfn.NORM.DIST(AND(CR$6&gt;=$F148,CR$6&lt;=$H148)*(CQ$6-$F148+1),$J148/2,$M148,TRUE))/(1-2*_xlfn.NORM.DIST(0,$J148/2,$M148,TRUE))*$D148+($K148="Steady Growth")*(AND(CR$6&gt;=$F148,CR$6&lt;=$H148)*((CR$6-$F148+1)/($J148*($J148+1)/2)*$D148))+($K148="custom")*CustCF!CL148</f>
        <v>0</v>
      </c>
      <c r="CS148" s="95">
        <f>($K148="Bell Curve")*(_xlfn.NORM.DIST(AND(CS$6&gt;=$F148,CS$6&lt;=$H148)*(CS$6-$F148+1),$J148/2,$M148,TRUE)-_xlfn.NORM.DIST(AND(CS$6&gt;=$F148,CS$6&lt;=$H148)*(CR$6-$F148+1),$J148/2,$M148,TRUE))/(1-2*_xlfn.NORM.DIST(0,$J148/2,$M148,TRUE))*$D148+($K148="Steady Growth")*(AND(CS$6&gt;=$F148,CS$6&lt;=$H148)*((CS$6-$F148+1)/($J148*($J148+1)/2)*$D148))+($K148="custom")*CustCF!CM148</f>
        <v>0</v>
      </c>
      <c r="CT148" s="95">
        <f>($K148="Bell Curve")*(_xlfn.NORM.DIST(AND(CT$6&gt;=$F148,CT$6&lt;=$H148)*(CT$6-$F148+1),$J148/2,$M148,TRUE)-_xlfn.NORM.DIST(AND(CT$6&gt;=$F148,CT$6&lt;=$H148)*(CS$6-$F148+1),$J148/2,$M148,TRUE))/(1-2*_xlfn.NORM.DIST(0,$J148/2,$M148,TRUE))*$D148+($K148="Steady Growth")*(AND(CT$6&gt;=$F148,CT$6&lt;=$H148)*((CT$6-$F148+1)/($J148*($J148+1)/2)*$D148))+($K148="custom")*CustCF!CN148</f>
        <v>0</v>
      </c>
      <c r="CU148" s="95">
        <f>($K148="Bell Curve")*(_xlfn.NORM.DIST(AND(CU$6&gt;=$F148,CU$6&lt;=$H148)*(CU$6-$F148+1),$J148/2,$M148,TRUE)-_xlfn.NORM.DIST(AND(CU$6&gt;=$F148,CU$6&lt;=$H148)*(CT$6-$F148+1),$J148/2,$M148,TRUE))/(1-2*_xlfn.NORM.DIST(0,$J148/2,$M148,TRUE))*$D148+($K148="Steady Growth")*(AND(CU$6&gt;=$F148,CU$6&lt;=$H148)*((CU$6-$F148+1)/($J148*($J148+1)/2)*$D148))+($K148="custom")*CustCF!CO148</f>
        <v>0</v>
      </c>
      <c r="CV148" s="95">
        <f>($K148="Bell Curve")*(_xlfn.NORM.DIST(AND(CV$6&gt;=$F148,CV$6&lt;=$H148)*(CV$6-$F148+1),$J148/2,$M148,TRUE)-_xlfn.NORM.DIST(AND(CV$6&gt;=$F148,CV$6&lt;=$H148)*(CU$6-$F148+1),$J148/2,$M148,TRUE))/(1-2*_xlfn.NORM.DIST(0,$J148/2,$M148,TRUE))*$D148+($K148="Steady Growth")*(AND(CV$6&gt;=$F148,CV$6&lt;=$H148)*((CV$6-$F148+1)/($J148*($J148+1)/2)*$D148))+($K148="custom")*CustCF!CP148</f>
        <v>0</v>
      </c>
      <c r="CW148" s="95">
        <f>($K148="Bell Curve")*(_xlfn.NORM.DIST(AND(CW$6&gt;=$F148,CW$6&lt;=$H148)*(CW$6-$F148+1),$J148/2,$M148,TRUE)-_xlfn.NORM.DIST(AND(CW$6&gt;=$F148,CW$6&lt;=$H148)*(CV$6-$F148+1),$J148/2,$M148,TRUE))/(1-2*_xlfn.NORM.DIST(0,$J148/2,$M148,TRUE))*$D148+($K148="Steady Growth")*(AND(CW$6&gt;=$F148,CW$6&lt;=$H148)*((CW$6-$F148+1)/($J148*($J148+1)/2)*$D148))+($K148="custom")*CustCF!CQ148</f>
        <v>0</v>
      </c>
      <c r="CX148" s="95">
        <f>($K148="Bell Curve")*(_xlfn.NORM.DIST(AND(CX$6&gt;=$F148,CX$6&lt;=$H148)*(CX$6-$F148+1),$J148/2,$M148,TRUE)-_xlfn.NORM.DIST(AND(CX$6&gt;=$F148,CX$6&lt;=$H148)*(CW$6-$F148+1),$J148/2,$M148,TRUE))/(1-2*_xlfn.NORM.DIST(0,$J148/2,$M148,TRUE))*$D148+($K148="Steady Growth")*(AND(CX$6&gt;=$F148,CX$6&lt;=$H148)*((CX$6-$F148+1)/($J148*($J148+1)/2)*$D148))+($K148="custom")*CustCF!CR148</f>
        <v>0</v>
      </c>
      <c r="CY148" s="95">
        <f>($K148="Bell Curve")*(_xlfn.NORM.DIST(AND(CY$6&gt;=$F148,CY$6&lt;=$H148)*(CY$6-$F148+1),$J148/2,$M148,TRUE)-_xlfn.NORM.DIST(AND(CY$6&gt;=$F148,CY$6&lt;=$H148)*(CX$6-$F148+1),$J148/2,$M148,TRUE))/(1-2*_xlfn.NORM.DIST(0,$J148/2,$M148,TRUE))*$D148+($K148="Steady Growth")*(AND(CY$6&gt;=$F148,CY$6&lt;=$H148)*((CY$6-$F148+1)/($J148*($J148+1)/2)*$D148))+($K148="custom")*CustCF!CS148</f>
        <v>0</v>
      </c>
      <c r="CZ148" s="95">
        <f>($K148="Bell Curve")*(_xlfn.NORM.DIST(AND(CZ$6&gt;=$F148,CZ$6&lt;=$H148)*(CZ$6-$F148+1),$J148/2,$M148,TRUE)-_xlfn.NORM.DIST(AND(CZ$6&gt;=$F148,CZ$6&lt;=$H148)*(CY$6-$F148+1),$J148/2,$M148,TRUE))/(1-2*_xlfn.NORM.DIST(0,$J148/2,$M148,TRUE))*$D148+($K148="Steady Growth")*(AND(CZ$6&gt;=$F148,CZ$6&lt;=$H148)*((CZ$6-$F148+1)/($J148*($J148+1)/2)*$D148))+($K148="custom")*CustCF!CT148</f>
        <v>0</v>
      </c>
      <c r="DA148" s="95">
        <f>($K148="Bell Curve")*(_xlfn.NORM.DIST(AND(DA$6&gt;=$F148,DA$6&lt;=$H148)*(DA$6-$F148+1),$J148/2,$M148,TRUE)-_xlfn.NORM.DIST(AND(DA$6&gt;=$F148,DA$6&lt;=$H148)*(CZ$6-$F148+1),$J148/2,$M148,TRUE))/(1-2*_xlfn.NORM.DIST(0,$J148/2,$M148,TRUE))*$D148+($K148="Steady Growth")*(AND(DA$6&gt;=$F148,DA$6&lt;=$H148)*((DA$6-$F148+1)/($J148*($J148+1)/2)*$D148))+($K148="custom")*CustCF!CU148</f>
        <v>0</v>
      </c>
      <c r="DB148" s="95">
        <f>($K148="Bell Curve")*(_xlfn.NORM.DIST(AND(DB$6&gt;=$F148,DB$6&lt;=$H148)*(DB$6-$F148+1),$J148/2,$M148,TRUE)-_xlfn.NORM.DIST(AND(DB$6&gt;=$F148,DB$6&lt;=$H148)*(DA$6-$F148+1),$J148/2,$M148,TRUE))/(1-2*_xlfn.NORM.DIST(0,$J148/2,$M148,TRUE))*$D148+($K148="Steady Growth")*(AND(DB$6&gt;=$F148,DB$6&lt;=$H148)*((DB$6-$F148+1)/($J148*($J148+1)/2)*$D148))+($K148="custom")*CustCF!CV148</f>
        <v>0</v>
      </c>
      <c r="DC148" s="95">
        <f>($K148="Bell Curve")*(_xlfn.NORM.DIST(AND(DC$6&gt;=$F148,DC$6&lt;=$H148)*(DC$6-$F148+1),$J148/2,$M148,TRUE)-_xlfn.NORM.DIST(AND(DC$6&gt;=$F148,DC$6&lt;=$H148)*(DB$6-$F148+1),$J148/2,$M148,TRUE))/(1-2*_xlfn.NORM.DIST(0,$J148/2,$M148,TRUE))*$D148+($K148="Steady Growth")*(AND(DC$6&gt;=$F148,DC$6&lt;=$H148)*((DC$6-$F148+1)/($J148*($J148+1)/2)*$D148))+($K148="custom")*CustCF!CW148</f>
        <v>0</v>
      </c>
      <c r="DD148" s="95">
        <f>($K148="Bell Curve")*(_xlfn.NORM.DIST(AND(DD$6&gt;=$F148,DD$6&lt;=$H148)*(DD$6-$F148+1),$J148/2,$M148,TRUE)-_xlfn.NORM.DIST(AND(DD$6&gt;=$F148,DD$6&lt;=$H148)*(DC$6-$F148+1),$J148/2,$M148,TRUE))/(1-2*_xlfn.NORM.DIST(0,$J148/2,$M148,TRUE))*$D148+($K148="Steady Growth")*(AND(DD$6&gt;=$F148,DD$6&lt;=$H148)*((DD$6-$F148+1)/($J148*($J148+1)/2)*$D148))+($K148="custom")*CustCF!CX148</f>
        <v>0</v>
      </c>
      <c r="DE148" s="95">
        <f>($K148="Bell Curve")*(_xlfn.NORM.DIST(AND(DE$6&gt;=$F148,DE$6&lt;=$H148)*(DE$6-$F148+1),$J148/2,$M148,TRUE)-_xlfn.NORM.DIST(AND(DE$6&gt;=$F148,DE$6&lt;=$H148)*(DD$6-$F148+1),$J148/2,$M148,TRUE))/(1-2*_xlfn.NORM.DIST(0,$J148/2,$M148,TRUE))*$D148+($K148="Steady Growth")*(AND(DE$6&gt;=$F148,DE$6&lt;=$H148)*((DE$6-$F148+1)/($J148*($J148+1)/2)*$D148))+($K148="custom")*CustCF!CY148</f>
        <v>0</v>
      </c>
      <c r="DF148" s="95">
        <f>($K148="Bell Curve")*(_xlfn.NORM.DIST(AND(DF$6&gt;=$F148,DF$6&lt;=$H148)*(DF$6-$F148+1),$J148/2,$M148,TRUE)-_xlfn.NORM.DIST(AND(DF$6&gt;=$F148,DF$6&lt;=$H148)*(DE$6-$F148+1),$J148/2,$M148,TRUE))/(1-2*_xlfn.NORM.DIST(0,$J148/2,$M148,TRUE))*$D148+($K148="Steady Growth")*(AND(DF$6&gt;=$F148,DF$6&lt;=$H148)*((DF$6-$F148+1)/($J148*($J148+1)/2)*$D148))+($K148="custom")*CustCF!CZ148</f>
        <v>0</v>
      </c>
      <c r="DG148" s="95">
        <f>($K148="Bell Curve")*(_xlfn.NORM.DIST(AND(DG$6&gt;=$F148,DG$6&lt;=$H148)*(DG$6-$F148+1),$J148/2,$M148,TRUE)-_xlfn.NORM.DIST(AND(DG$6&gt;=$F148,DG$6&lt;=$H148)*(DF$6-$F148+1),$J148/2,$M148,TRUE))/(1-2*_xlfn.NORM.DIST(0,$J148/2,$M148,TRUE))*$D148+($K148="Steady Growth")*(AND(DG$6&gt;=$F148,DG$6&lt;=$H148)*((DG$6-$F148+1)/($J148*($J148+1)/2)*$D148))+($K148="custom")*CustCF!DA148</f>
        <v>0</v>
      </c>
      <c r="DH148" s="95">
        <f>($K148="Bell Curve")*(_xlfn.NORM.DIST(AND(DH$6&gt;=$F148,DH$6&lt;=$H148)*(DH$6-$F148+1),$J148/2,$M148,TRUE)-_xlfn.NORM.DIST(AND(DH$6&gt;=$F148,DH$6&lt;=$H148)*(DG$6-$F148+1),$J148/2,$M148,TRUE))/(1-2*_xlfn.NORM.DIST(0,$J148/2,$M148,TRUE))*$D148+($K148="Steady Growth")*(AND(DH$6&gt;=$F148,DH$6&lt;=$H148)*((DH$6-$F148+1)/($J148*($J148+1)/2)*$D148))+($K148="custom")*CustCF!DB148</f>
        <v>0</v>
      </c>
      <c r="DI148" s="95">
        <f>($K148="Bell Curve")*(_xlfn.NORM.DIST(AND(DI$6&gt;=$F148,DI$6&lt;=$H148)*(DI$6-$F148+1),$J148/2,$M148,TRUE)-_xlfn.NORM.DIST(AND(DI$6&gt;=$F148,DI$6&lt;=$H148)*(DH$6-$F148+1),$J148/2,$M148,TRUE))/(1-2*_xlfn.NORM.DIST(0,$J148/2,$M148,TRUE))*$D148+($K148="Steady Growth")*(AND(DI$6&gt;=$F148,DI$6&lt;=$H148)*((DI$6-$F148+1)/($J148*($J148+1)/2)*$D148))+($K148="custom")*CustCF!DC148</f>
        <v>0</v>
      </c>
      <c r="DJ148" s="95">
        <f>($K148="Bell Curve")*(_xlfn.NORM.DIST(AND(DJ$6&gt;=$F148,DJ$6&lt;=$H148)*(DJ$6-$F148+1),$J148/2,$M148,TRUE)-_xlfn.NORM.DIST(AND(DJ$6&gt;=$F148,DJ$6&lt;=$H148)*(DI$6-$F148+1),$J148/2,$M148,TRUE))/(1-2*_xlfn.NORM.DIST(0,$J148/2,$M148,TRUE))*$D148+($K148="Steady Growth")*(AND(DJ$6&gt;=$F148,DJ$6&lt;=$H148)*((DJ$6-$F148+1)/($J148*($J148+1)/2)*$D148))+($K148="custom")*CustCF!DD148</f>
        <v>0</v>
      </c>
      <c r="DK148" s="95">
        <f>($K148="Bell Curve")*(_xlfn.NORM.DIST(AND(DK$6&gt;=$F148,DK$6&lt;=$H148)*(DK$6-$F148+1),$J148/2,$M148,TRUE)-_xlfn.NORM.DIST(AND(DK$6&gt;=$F148,DK$6&lt;=$H148)*(DJ$6-$F148+1),$J148/2,$M148,TRUE))/(1-2*_xlfn.NORM.DIST(0,$J148/2,$M148,TRUE))*$D148+($K148="Steady Growth")*(AND(DK$6&gt;=$F148,DK$6&lt;=$H148)*((DK$6-$F148+1)/($J148*($J148+1)/2)*$D148))+($K148="custom")*CustCF!DE148</f>
        <v>0</v>
      </c>
      <c r="DL148" s="95">
        <f>($K148="Bell Curve")*(_xlfn.NORM.DIST(AND(DL$6&gt;=$F148,DL$6&lt;=$H148)*(DL$6-$F148+1),$J148/2,$M148,TRUE)-_xlfn.NORM.DIST(AND(DL$6&gt;=$F148,DL$6&lt;=$H148)*(DK$6-$F148+1),$J148/2,$M148,TRUE))/(1-2*_xlfn.NORM.DIST(0,$J148/2,$M148,TRUE))*$D148+($K148="Steady Growth")*(AND(DL$6&gt;=$F148,DL$6&lt;=$H148)*((DL$6-$F148+1)/($J148*($J148+1)/2)*$D148))+($K148="custom")*CustCF!DF148</f>
        <v>0</v>
      </c>
      <c r="DM148" s="95">
        <f>($K148="Bell Curve")*(_xlfn.NORM.DIST(AND(DM$6&gt;=$F148,DM$6&lt;=$H148)*(DM$6-$F148+1),$J148/2,$M148,TRUE)-_xlfn.NORM.DIST(AND(DM$6&gt;=$F148,DM$6&lt;=$H148)*(DL$6-$F148+1),$J148/2,$M148,TRUE))/(1-2*_xlfn.NORM.DIST(0,$J148/2,$M148,TRUE))*$D148+($K148="Steady Growth")*(AND(DM$6&gt;=$F148,DM$6&lt;=$H148)*((DM$6-$F148+1)/($J148*($J148+1)/2)*$D148))+($K148="custom")*CustCF!DG148</f>
        <v>0</v>
      </c>
      <c r="DN148" s="95">
        <f>($K148="Bell Curve")*(_xlfn.NORM.DIST(AND(DN$6&gt;=$F148,DN$6&lt;=$H148)*(DN$6-$F148+1),$J148/2,$M148,TRUE)-_xlfn.NORM.DIST(AND(DN$6&gt;=$F148,DN$6&lt;=$H148)*(DM$6-$F148+1),$J148/2,$M148,TRUE))/(1-2*_xlfn.NORM.DIST(0,$J148/2,$M148,TRUE))*$D148+($K148="Steady Growth")*(AND(DN$6&gt;=$F148,DN$6&lt;=$H148)*((DN$6-$F148+1)/($J148*($J148+1)/2)*$D148))+($K148="custom")*CustCF!DH148</f>
        <v>0</v>
      </c>
      <c r="DO148" s="95">
        <f>($K148="Bell Curve")*(_xlfn.NORM.DIST(AND(DO$6&gt;=$F148,DO$6&lt;=$H148)*(DO$6-$F148+1),$J148/2,$M148,TRUE)-_xlfn.NORM.DIST(AND(DO$6&gt;=$F148,DO$6&lt;=$H148)*(DN$6-$F148+1),$J148/2,$M148,TRUE))/(1-2*_xlfn.NORM.DIST(0,$J148/2,$M148,TRUE))*$D148+($K148="Steady Growth")*(AND(DO$6&gt;=$F148,DO$6&lt;=$H148)*((DO$6-$F148+1)/($J148*($J148+1)/2)*$D148))+($K148="custom")*CustCF!DI148</f>
        <v>0</v>
      </c>
      <c r="DP148" s="95">
        <f>($K148="Bell Curve")*(_xlfn.NORM.DIST(AND(DP$6&gt;=$F148,DP$6&lt;=$H148)*(DP$6-$F148+1),$J148/2,$M148,TRUE)-_xlfn.NORM.DIST(AND(DP$6&gt;=$F148,DP$6&lt;=$H148)*(DO$6-$F148+1),$J148/2,$M148,TRUE))/(1-2*_xlfn.NORM.DIST(0,$J148/2,$M148,TRUE))*$D148+($K148="Steady Growth")*(AND(DP$6&gt;=$F148,DP$6&lt;=$H148)*((DP$6-$F148+1)/($J148*($J148+1)/2)*$D148))+($K148="custom")*CustCF!DJ148</f>
        <v>0</v>
      </c>
      <c r="DQ148" s="95">
        <f>($K148="Bell Curve")*(_xlfn.NORM.DIST(AND(DQ$6&gt;=$F148,DQ$6&lt;=$H148)*(DQ$6-$F148+1),$J148/2,$M148,TRUE)-_xlfn.NORM.DIST(AND(DQ$6&gt;=$F148,DQ$6&lt;=$H148)*(DP$6-$F148+1),$J148/2,$M148,TRUE))/(1-2*_xlfn.NORM.DIST(0,$J148/2,$M148,TRUE))*$D148+($K148="Steady Growth")*(AND(DQ$6&gt;=$F148,DQ$6&lt;=$H148)*((DQ$6-$F148+1)/($J148*($J148+1)/2)*$D148))+($K148="custom")*CustCF!DK148</f>
        <v>0</v>
      </c>
      <c r="DR148" s="95">
        <f>($K148="Bell Curve")*(_xlfn.NORM.DIST(AND(DR$6&gt;=$F148,DR$6&lt;=$H148)*(DR$6-$F148+1),$J148/2,$M148,TRUE)-_xlfn.NORM.DIST(AND(DR$6&gt;=$F148,DR$6&lt;=$H148)*(DQ$6-$F148+1),$J148/2,$M148,TRUE))/(1-2*_xlfn.NORM.DIST(0,$J148/2,$M148,TRUE))*$D148+($K148="Steady Growth")*(AND(DR$6&gt;=$F148,DR$6&lt;=$H148)*((DR$6-$F148+1)/($J148*($J148+1)/2)*$D148))+($K148="custom")*CustCF!DL148</f>
        <v>0</v>
      </c>
      <c r="DS148" s="95">
        <f>($K148="Bell Curve")*(_xlfn.NORM.DIST(AND(DS$6&gt;=$F148,DS$6&lt;=$H148)*(DS$6-$F148+1),$J148/2,$M148,TRUE)-_xlfn.NORM.DIST(AND(DS$6&gt;=$F148,DS$6&lt;=$H148)*(DR$6-$F148+1),$J148/2,$M148,TRUE))/(1-2*_xlfn.NORM.DIST(0,$J148/2,$M148,TRUE))*$D148+($K148="Steady Growth")*(AND(DS$6&gt;=$F148,DS$6&lt;=$H148)*((DS$6-$F148+1)/($J148*($J148+1)/2)*$D148))+($K148="custom")*CustCF!DM148</f>
        <v>0</v>
      </c>
      <c r="DT148" s="95">
        <f>($K148="Bell Curve")*(_xlfn.NORM.DIST(AND(DT$6&gt;=$F148,DT$6&lt;=$H148)*(DT$6-$F148+1),$J148/2,$M148,TRUE)-_xlfn.NORM.DIST(AND(DT$6&gt;=$F148,DT$6&lt;=$H148)*(DS$6-$F148+1),$J148/2,$M148,TRUE))/(1-2*_xlfn.NORM.DIST(0,$J148/2,$M148,TRUE))*$D148+($K148="Steady Growth")*(AND(DT$6&gt;=$F148,DT$6&lt;=$H148)*((DT$6-$F148+1)/($J148*($J148+1)/2)*$D148))+($K148="custom")*CustCF!DN148</f>
        <v>0</v>
      </c>
      <c r="DU148" s="95">
        <f>($K148="Bell Curve")*(_xlfn.NORM.DIST(AND(DU$6&gt;=$F148,DU$6&lt;=$H148)*(DU$6-$F148+1),$J148/2,$M148,TRUE)-_xlfn.NORM.DIST(AND(DU$6&gt;=$F148,DU$6&lt;=$H148)*(DT$6-$F148+1),$J148/2,$M148,TRUE))/(1-2*_xlfn.NORM.DIST(0,$J148/2,$M148,TRUE))*$D148+($K148="Steady Growth")*(AND(DU$6&gt;=$F148,DU$6&lt;=$H148)*((DU$6-$F148+1)/($J148*($J148+1)/2)*$D148))+($K148="custom")*CustCF!DO148</f>
        <v>0</v>
      </c>
      <c r="DV148" s="95">
        <f>($K148="Bell Curve")*(_xlfn.NORM.DIST(AND(DV$6&gt;=$F148,DV$6&lt;=$H148)*(DV$6-$F148+1),$J148/2,$M148,TRUE)-_xlfn.NORM.DIST(AND(DV$6&gt;=$F148,DV$6&lt;=$H148)*(DU$6-$F148+1),$J148/2,$M148,TRUE))/(1-2*_xlfn.NORM.DIST(0,$J148/2,$M148,TRUE))*$D148+($K148="Steady Growth")*(AND(DV$6&gt;=$F148,DV$6&lt;=$H148)*((DV$6-$F148+1)/($J148*($J148+1)/2)*$D148))+($K148="custom")*CustCF!DP148</f>
        <v>0</v>
      </c>
      <c r="DW148" s="95">
        <f>($K148="Bell Curve")*(_xlfn.NORM.DIST(AND(DW$6&gt;=$F148,DW$6&lt;=$H148)*(DW$6-$F148+1),$J148/2,$M148,TRUE)-_xlfn.NORM.DIST(AND(DW$6&gt;=$F148,DW$6&lt;=$H148)*(DV$6-$F148+1),$J148/2,$M148,TRUE))/(1-2*_xlfn.NORM.DIST(0,$J148/2,$M148,TRUE))*$D148+($K148="Steady Growth")*(AND(DW$6&gt;=$F148,DW$6&lt;=$H148)*((DW$6-$F148+1)/($J148*($J148+1)/2)*$D148))+($K148="custom")*CustCF!DQ148</f>
        <v>0</v>
      </c>
      <c r="DX148" s="95">
        <f>($K148="Bell Curve")*(_xlfn.NORM.DIST(AND(DX$6&gt;=$F148,DX$6&lt;=$H148)*(DX$6-$F148+1),$J148/2,$M148,TRUE)-_xlfn.NORM.DIST(AND(DX$6&gt;=$F148,DX$6&lt;=$H148)*(DW$6-$F148+1),$J148/2,$M148,TRUE))/(1-2*_xlfn.NORM.DIST(0,$J148/2,$M148,TRUE))*$D148+($K148="Steady Growth")*(AND(DX$6&gt;=$F148,DX$6&lt;=$H148)*((DX$6-$F148+1)/($J148*($J148+1)/2)*$D148))+($K148="custom")*CustCF!DR148</f>
        <v>0</v>
      </c>
      <c r="DY148" s="95">
        <f>($K148="Bell Curve")*(_xlfn.NORM.DIST(AND(DY$6&gt;=$F148,DY$6&lt;=$H148)*(DY$6-$F148+1),$J148/2,$M148,TRUE)-_xlfn.NORM.DIST(AND(DY$6&gt;=$F148,DY$6&lt;=$H148)*(DX$6-$F148+1),$J148/2,$M148,TRUE))/(1-2*_xlfn.NORM.DIST(0,$J148/2,$M148,TRUE))*$D148+($K148="Steady Growth")*(AND(DY$6&gt;=$F148,DY$6&lt;=$H148)*((DY$6-$F148+1)/($J148*($J148+1)/2)*$D148))+($K148="custom")*CustCF!DS148</f>
        <v>0</v>
      </c>
      <c r="DZ148" s="95">
        <f>($K148="Bell Curve")*(_xlfn.NORM.DIST(AND(DZ$6&gt;=$F148,DZ$6&lt;=$H148)*(DZ$6-$F148+1),$J148/2,$M148,TRUE)-_xlfn.NORM.DIST(AND(DZ$6&gt;=$F148,DZ$6&lt;=$H148)*(DY$6-$F148+1),$J148/2,$M148,TRUE))/(1-2*_xlfn.NORM.DIST(0,$J148/2,$M148,TRUE))*$D148+($K148="Steady Growth")*(AND(DZ$6&gt;=$F148,DZ$6&lt;=$H148)*((DZ$6-$F148+1)/($J148*($J148+1)/2)*$D148))+($K148="custom")*CustCF!DT148</f>
        <v>0</v>
      </c>
      <c r="EA148" s="95">
        <f>($K148="Bell Curve")*(_xlfn.NORM.DIST(AND(EA$6&gt;=$F148,EA$6&lt;=$H148)*(EA$6-$F148+1),$J148/2,$M148,TRUE)-_xlfn.NORM.DIST(AND(EA$6&gt;=$F148,EA$6&lt;=$H148)*(DZ$6-$F148+1),$J148/2,$M148,TRUE))/(1-2*_xlfn.NORM.DIST(0,$J148/2,$M148,TRUE))*$D148+($K148="Steady Growth")*(AND(EA$6&gt;=$F148,EA$6&lt;=$H148)*((EA$6-$F148+1)/($J148*($J148+1)/2)*$D148))+($K148="custom")*CustCF!DU148</f>
        <v>0</v>
      </c>
      <c r="EB148" s="95">
        <f>($K148="Bell Curve")*(_xlfn.NORM.DIST(AND(EB$6&gt;=$F148,EB$6&lt;=$H148)*(EB$6-$F148+1),$J148/2,$M148,TRUE)-_xlfn.NORM.DIST(AND(EB$6&gt;=$F148,EB$6&lt;=$H148)*(EA$6-$F148+1),$J148/2,$M148,TRUE))/(1-2*_xlfn.NORM.DIST(0,$J148/2,$M148,TRUE))*$D148+($K148="Steady Growth")*(AND(EB$6&gt;=$F148,EB$6&lt;=$H148)*((EB$6-$F148+1)/($J148*($J148+1)/2)*$D148))+($K148="custom")*CustCF!DV148</f>
        <v>0</v>
      </c>
      <c r="EC148" s="95">
        <f>($K148="Bell Curve")*(_xlfn.NORM.DIST(AND(EC$6&gt;=$F148,EC$6&lt;=$H148)*(EC$6-$F148+1),$J148/2,$M148,TRUE)-_xlfn.NORM.DIST(AND(EC$6&gt;=$F148,EC$6&lt;=$H148)*(EB$6-$F148+1),$J148/2,$M148,TRUE))/(1-2*_xlfn.NORM.DIST(0,$J148/2,$M148,TRUE))*$D148+($K148="Steady Growth")*(AND(EC$6&gt;=$F148,EC$6&lt;=$H148)*((EC$6-$F148+1)/($J148*($J148+1)/2)*$D148))+($K148="custom")*CustCF!DW148</f>
        <v>0</v>
      </c>
      <c r="ED148" s="95">
        <f>($K148="Bell Curve")*(_xlfn.NORM.DIST(AND(ED$6&gt;=$F148,ED$6&lt;=$H148)*(ED$6-$F148+1),$J148/2,$M148,TRUE)-_xlfn.NORM.DIST(AND(ED$6&gt;=$F148,ED$6&lt;=$H148)*(EC$6-$F148+1),$J148/2,$M148,TRUE))/(1-2*_xlfn.NORM.DIST(0,$J148/2,$M148,TRUE))*$D148+($K148="Steady Growth")*(AND(ED$6&gt;=$F148,ED$6&lt;=$H148)*((ED$6-$F148+1)/($J148*($J148+1)/2)*$D148))+($K148="custom")*CustCF!DX148</f>
        <v>0</v>
      </c>
      <c r="EE148" s="95">
        <f>($K148="Bell Curve")*(_xlfn.NORM.DIST(AND(EE$6&gt;=$F148,EE$6&lt;=$H148)*(EE$6-$F148+1),$J148/2,$M148,TRUE)-_xlfn.NORM.DIST(AND(EE$6&gt;=$F148,EE$6&lt;=$H148)*(ED$6-$F148+1),$J148/2,$M148,TRUE))/(1-2*_xlfn.NORM.DIST(0,$J148/2,$M148,TRUE))*$D148+($K148="Steady Growth")*(AND(EE$6&gt;=$F148,EE$6&lt;=$H148)*((EE$6-$F148+1)/($J148*($J148+1)/2)*$D148))+($K148="custom")*CustCF!DY148</f>
        <v>0</v>
      </c>
      <c r="EF148" s="95">
        <f>($K148="Bell Curve")*(_xlfn.NORM.DIST(AND(EF$6&gt;=$F148,EF$6&lt;=$H148)*(EF$6-$F148+1),$J148/2,$M148,TRUE)-_xlfn.NORM.DIST(AND(EF$6&gt;=$F148,EF$6&lt;=$H148)*(EE$6-$F148+1),$J148/2,$M148,TRUE))/(1-2*_xlfn.NORM.DIST(0,$J148/2,$M148,TRUE))*$D148+($K148="Steady Growth")*(AND(EF$6&gt;=$F148,EF$6&lt;=$H148)*((EF$6-$F148+1)/($J148*($J148+1)/2)*$D148))+($K148="custom")*CustCF!DZ148</f>
        <v>0</v>
      </c>
      <c r="EG148" s="95">
        <f>($K148="Bell Curve")*(_xlfn.NORM.DIST(AND(EG$6&gt;=$F148,EG$6&lt;=$H148)*(EG$6-$F148+1),$J148/2,$M148,TRUE)-_xlfn.NORM.DIST(AND(EG$6&gt;=$F148,EG$6&lt;=$H148)*(EF$6-$F148+1),$J148/2,$M148,TRUE))/(1-2*_xlfn.NORM.DIST(0,$J148/2,$M148,TRUE))*$D148+($K148="Steady Growth")*(AND(EG$6&gt;=$F148,EG$6&lt;=$H148)*((EG$6-$F148+1)/($J148*($J148+1)/2)*$D148))+($K148="custom")*CustCF!EA148</f>
        <v>0</v>
      </c>
      <c r="EH148" s="95">
        <f>($K148="Bell Curve")*(_xlfn.NORM.DIST(AND(EH$6&gt;=$F148,EH$6&lt;=$H148)*(EH$6-$F148+1),$J148/2,$M148,TRUE)-_xlfn.NORM.DIST(AND(EH$6&gt;=$F148,EH$6&lt;=$H148)*(EG$6-$F148+1),$J148/2,$M148,TRUE))/(1-2*_xlfn.NORM.DIST(0,$J148/2,$M148,TRUE))*$D148+($K148="Steady Growth")*(AND(EH$6&gt;=$F148,EH$6&lt;=$H148)*((EH$6-$F148+1)/($J148*($J148+1)/2)*$D148))+($K148="custom")*CustCF!EB148</f>
        <v>0</v>
      </c>
      <c r="EI148" s="95">
        <f>($K148="Bell Curve")*(_xlfn.NORM.DIST(AND(EI$6&gt;=$F148,EI$6&lt;=$H148)*(EI$6-$F148+1),$J148/2,$M148,TRUE)-_xlfn.NORM.DIST(AND(EI$6&gt;=$F148,EI$6&lt;=$H148)*(EH$6-$F148+1),$J148/2,$M148,TRUE))/(1-2*_xlfn.NORM.DIST(0,$J148/2,$M148,TRUE))*$D148+($K148="Steady Growth")*(AND(EI$6&gt;=$F148,EI$6&lt;=$H148)*((EI$6-$F148+1)/($J148*($J148+1)/2)*$D148))+($K148="custom")*CustCF!EC148</f>
        <v>0</v>
      </c>
      <c r="EJ148" s="95">
        <f>($K148="Bell Curve")*(_xlfn.NORM.DIST(AND(EJ$6&gt;=$F148,EJ$6&lt;=$H148)*(EJ$6-$F148+1),$J148/2,$M148,TRUE)-_xlfn.NORM.DIST(AND(EJ$6&gt;=$F148,EJ$6&lt;=$H148)*(EI$6-$F148+1),$J148/2,$M148,TRUE))/(1-2*_xlfn.NORM.DIST(0,$J148/2,$M148,TRUE))*$D148+($K148="Steady Growth")*(AND(EJ$6&gt;=$F148,EJ$6&lt;=$H148)*((EJ$6-$F148+1)/($J148*($J148+1)/2)*$D148))+($K148="custom")*CustCF!ED148</f>
        <v>0</v>
      </c>
      <c r="EK148" s="95">
        <f>($K148="Bell Curve")*(_xlfn.NORM.DIST(AND(EK$6&gt;=$F148,EK$6&lt;=$H148)*(EK$6-$F148+1),$J148/2,$M148,TRUE)-_xlfn.NORM.DIST(AND(EK$6&gt;=$F148,EK$6&lt;=$H148)*(EJ$6-$F148+1),$J148/2,$M148,TRUE))/(1-2*_xlfn.NORM.DIST(0,$J148/2,$M148,TRUE))*$D148+($K148="Steady Growth")*(AND(EK$6&gt;=$F148,EK$6&lt;=$H148)*((EK$6-$F148+1)/($J148*($J148+1)/2)*$D148))+($K148="custom")*CustCF!EE148</f>
        <v>0</v>
      </c>
      <c r="EL148" s="95">
        <f>($K148="Bell Curve")*(_xlfn.NORM.DIST(AND(EL$6&gt;=$F148,EL$6&lt;=$H148)*(EL$6-$F148+1),$J148/2,$M148,TRUE)-_xlfn.NORM.DIST(AND(EL$6&gt;=$F148,EL$6&lt;=$H148)*(EK$6-$F148+1),$J148/2,$M148,TRUE))/(1-2*_xlfn.NORM.DIST(0,$J148/2,$M148,TRUE))*$D148+($K148="Steady Growth")*(AND(EL$6&gt;=$F148,EL$6&lt;=$H148)*((EL$6-$F148+1)/($J148*($J148+1)/2)*$D148))+($K148="custom")*CustCF!EF148</f>
        <v>0</v>
      </c>
      <c r="EM148" s="95">
        <f>($K148="Bell Curve")*(_xlfn.NORM.DIST(AND(EM$6&gt;=$F148,EM$6&lt;=$H148)*(EM$6-$F148+1),$J148/2,$M148,TRUE)-_xlfn.NORM.DIST(AND(EM$6&gt;=$F148,EM$6&lt;=$H148)*(EL$6-$F148+1),$J148/2,$M148,TRUE))/(1-2*_xlfn.NORM.DIST(0,$J148/2,$M148,TRUE))*$D148+($K148="Steady Growth")*(AND(EM$6&gt;=$F148,EM$6&lt;=$H148)*((EM$6-$F148+1)/($J148*($J148+1)/2)*$D148))+($K148="custom")*CustCF!EG148</f>
        <v>0</v>
      </c>
      <c r="EN148" s="95">
        <f>($K148="Bell Curve")*(_xlfn.NORM.DIST(AND(EN$6&gt;=$F148,EN$6&lt;=$H148)*(EN$6-$F148+1),$J148/2,$M148,TRUE)-_xlfn.NORM.DIST(AND(EN$6&gt;=$F148,EN$6&lt;=$H148)*(EM$6-$F148+1),$J148/2,$M148,TRUE))/(1-2*_xlfn.NORM.DIST(0,$J148/2,$M148,TRUE))*$D148+($K148="Steady Growth")*(AND(EN$6&gt;=$F148,EN$6&lt;=$H148)*((EN$6-$F148+1)/($J148*($J148+1)/2)*$D148))+($K148="custom")*CustCF!EH148</f>
        <v>0</v>
      </c>
      <c r="EO148" s="95">
        <f>($K148="Bell Curve")*(_xlfn.NORM.DIST(AND(EO$6&gt;=$F148,EO$6&lt;=$H148)*(EO$6-$F148+1),$J148/2,$M148,TRUE)-_xlfn.NORM.DIST(AND(EO$6&gt;=$F148,EO$6&lt;=$H148)*(EN$6-$F148+1),$J148/2,$M148,TRUE))/(1-2*_xlfn.NORM.DIST(0,$J148/2,$M148,TRUE))*$D148+($K148="Steady Growth")*(AND(EO$6&gt;=$F148,EO$6&lt;=$H148)*((EO$6-$F148+1)/($J148*($J148+1)/2)*$D148))+($K148="custom")*CustCF!EI148</f>
        <v>0</v>
      </c>
      <c r="EP148" s="95">
        <f>($K148="Bell Curve")*(_xlfn.NORM.DIST(AND(EP$6&gt;=$F148,EP$6&lt;=$H148)*(EP$6-$F148+1),$J148/2,$M148,TRUE)-_xlfn.NORM.DIST(AND(EP$6&gt;=$F148,EP$6&lt;=$H148)*(EO$6-$F148+1),$J148/2,$M148,TRUE))/(1-2*_xlfn.NORM.DIST(0,$J148/2,$M148,TRUE))*$D148+($K148="Steady Growth")*(AND(EP$6&gt;=$F148,EP$6&lt;=$H148)*((EP$6-$F148+1)/($J148*($J148+1)/2)*$D148))+($K148="custom")*CustCF!EJ148</f>
        <v>0</v>
      </c>
      <c r="EQ148" s="95">
        <f>($K148="Bell Curve")*(_xlfn.NORM.DIST(AND(EQ$6&gt;=$F148,EQ$6&lt;=$H148)*(EQ$6-$F148+1),$J148/2,$M148,TRUE)-_xlfn.NORM.DIST(AND(EQ$6&gt;=$F148,EQ$6&lt;=$H148)*(EP$6-$F148+1),$J148/2,$M148,TRUE))/(1-2*_xlfn.NORM.DIST(0,$J148/2,$M148,TRUE))*$D148+($K148="Steady Growth")*(AND(EQ$6&gt;=$F148,EQ$6&lt;=$H148)*((EQ$6-$F148+1)/($J148*($J148+1)/2)*$D148))+($K148="custom")*CustCF!EK148</f>
        <v>0</v>
      </c>
      <c r="ER148" s="95">
        <f>($K148="Bell Curve")*(_xlfn.NORM.DIST(AND(ER$6&gt;=$F148,ER$6&lt;=$H148)*(ER$6-$F148+1),$J148/2,$M148,TRUE)-_xlfn.NORM.DIST(AND(ER$6&gt;=$F148,ER$6&lt;=$H148)*(EQ$6-$F148+1),$J148/2,$M148,TRUE))/(1-2*_xlfn.NORM.DIST(0,$J148/2,$M148,TRUE))*$D148+($K148="Steady Growth")*(AND(ER$6&gt;=$F148,ER$6&lt;=$H148)*((ER$6-$F148+1)/($J148*($J148+1)/2)*$D148))+($K148="custom")*CustCF!EL148</f>
        <v>0</v>
      </c>
      <c r="ES148" s="95">
        <f>($K148="Bell Curve")*(_xlfn.NORM.DIST(AND(ES$6&gt;=$F148,ES$6&lt;=$H148)*(ES$6-$F148+1),$J148/2,$M148,TRUE)-_xlfn.NORM.DIST(AND(ES$6&gt;=$F148,ES$6&lt;=$H148)*(ER$6-$F148+1),$J148/2,$M148,TRUE))/(1-2*_xlfn.NORM.DIST(0,$J148/2,$M148,TRUE))*$D148+($K148="Steady Growth")*(AND(ES$6&gt;=$F148,ES$6&lt;=$H148)*((ES$6-$F148+1)/($J148*($J148+1)/2)*$D148))+($K148="custom")*CustCF!EM148</f>
        <v>0</v>
      </c>
      <c r="ET148" s="95">
        <f>($K148="Bell Curve")*(_xlfn.NORM.DIST(AND(ET$6&gt;=$F148,ET$6&lt;=$H148)*(ET$6-$F148+1),$J148/2,$M148,TRUE)-_xlfn.NORM.DIST(AND(ET$6&gt;=$F148,ET$6&lt;=$H148)*(ES$6-$F148+1),$J148/2,$M148,TRUE))/(1-2*_xlfn.NORM.DIST(0,$J148/2,$M148,TRUE))*$D148+($K148="Steady Growth")*(AND(ET$6&gt;=$F148,ET$6&lt;=$H148)*((ET$6-$F148+1)/($J148*($J148+1)/2)*$D148))+($K148="custom")*CustCF!EN148</f>
        <v>0</v>
      </c>
      <c r="EU148" s="95">
        <f>($K148="Bell Curve")*(_xlfn.NORM.DIST(AND(EU$6&gt;=$F148,EU$6&lt;=$H148)*(EU$6-$F148+1),$J148/2,$M148,TRUE)-_xlfn.NORM.DIST(AND(EU$6&gt;=$F148,EU$6&lt;=$H148)*(ET$6-$F148+1),$J148/2,$M148,TRUE))/(1-2*_xlfn.NORM.DIST(0,$J148/2,$M148,TRUE))*$D148+($K148="Steady Growth")*(AND(EU$6&gt;=$F148,EU$6&lt;=$H148)*((EU$6-$F148+1)/($J148*($J148+1)/2)*$D148))+($K148="custom")*CustCF!EO148</f>
        <v>0</v>
      </c>
      <c r="EV148" s="95">
        <f>($K148="Bell Curve")*(_xlfn.NORM.DIST(AND(EV$6&gt;=$F148,EV$6&lt;=$H148)*(EV$6-$F148+1),$J148/2,$M148,TRUE)-_xlfn.NORM.DIST(AND(EV$6&gt;=$F148,EV$6&lt;=$H148)*(EU$6-$F148+1),$J148/2,$M148,TRUE))/(1-2*_xlfn.NORM.DIST(0,$J148/2,$M148,TRUE))*$D148+($K148="Steady Growth")*(AND(EV$6&gt;=$F148,EV$6&lt;=$H148)*((EV$6-$F148+1)/($J148*($J148+1)/2)*$D148))+($K148="custom")*CustCF!EP148</f>
        <v>0</v>
      </c>
      <c r="EW148" s="95">
        <f>($K148="Bell Curve")*(_xlfn.NORM.DIST(AND(EW$6&gt;=$F148,EW$6&lt;=$H148)*(EW$6-$F148+1),$J148/2,$M148,TRUE)-_xlfn.NORM.DIST(AND(EW$6&gt;=$F148,EW$6&lt;=$H148)*(EV$6-$F148+1),$J148/2,$M148,TRUE))/(1-2*_xlfn.NORM.DIST(0,$J148/2,$M148,TRUE))*$D148+($K148="Steady Growth")*(AND(EW$6&gt;=$F148,EW$6&lt;=$H148)*((EW$6-$F148+1)/($J148*($J148+1)/2)*$D148))+($K148="custom")*CustCF!EQ148</f>
        <v>0</v>
      </c>
      <c r="EX148" s="95">
        <f>($K148="Bell Curve")*(_xlfn.NORM.DIST(AND(EX$6&gt;=$F148,EX$6&lt;=$H148)*(EX$6-$F148+1),$J148/2,$M148,TRUE)-_xlfn.NORM.DIST(AND(EX$6&gt;=$F148,EX$6&lt;=$H148)*(EW$6-$F148+1),$J148/2,$M148,TRUE))/(1-2*_xlfn.NORM.DIST(0,$J148/2,$M148,TRUE))*$D148+($K148="Steady Growth")*(AND(EX$6&gt;=$F148,EX$6&lt;=$H148)*((EX$6-$F148+1)/($J148*($J148+1)/2)*$D148))+($K148="custom")*CustCF!ER148</f>
        <v>0</v>
      </c>
      <c r="EY148" s="95">
        <f>($K148="Bell Curve")*(_xlfn.NORM.DIST(AND(EY$6&gt;=$F148,EY$6&lt;=$H148)*(EY$6-$F148+1),$J148/2,$M148,TRUE)-_xlfn.NORM.DIST(AND(EY$6&gt;=$F148,EY$6&lt;=$H148)*(EX$6-$F148+1),$J148/2,$M148,TRUE))/(1-2*_xlfn.NORM.DIST(0,$J148/2,$M148,TRUE))*$D148+($K148="Steady Growth")*(AND(EY$6&gt;=$F148,EY$6&lt;=$H148)*((EY$6-$F148+1)/($J148*($J148+1)/2)*$D148))+($K148="custom")*CustCF!ES148</f>
        <v>0</v>
      </c>
      <c r="EZ148" s="95">
        <f>($K148="Bell Curve")*(_xlfn.NORM.DIST(AND(EZ$6&gt;=$F148,EZ$6&lt;=$H148)*(EZ$6-$F148+1),$J148/2,$M148,TRUE)-_xlfn.NORM.DIST(AND(EZ$6&gt;=$F148,EZ$6&lt;=$H148)*(EY$6-$F148+1),$J148/2,$M148,TRUE))/(1-2*_xlfn.NORM.DIST(0,$J148/2,$M148,TRUE))*$D148+($K148="Steady Growth")*(AND(EZ$6&gt;=$F148,EZ$6&lt;=$H148)*((EZ$6-$F148+1)/($J148*($J148+1)/2)*$D148))+($K148="custom")*CustCF!ET148</f>
        <v>0</v>
      </c>
      <c r="FA148" s="95">
        <f>($K148="Bell Curve")*(_xlfn.NORM.DIST(AND(FA$6&gt;=$F148,FA$6&lt;=$H148)*(FA$6-$F148+1),$J148/2,$M148,TRUE)-_xlfn.NORM.DIST(AND(FA$6&gt;=$F148,FA$6&lt;=$H148)*(EZ$6-$F148+1),$J148/2,$M148,TRUE))/(1-2*_xlfn.NORM.DIST(0,$J148/2,$M148,TRUE))*$D148+($K148="Steady Growth")*(AND(FA$6&gt;=$F148,FA$6&lt;=$H148)*((FA$6-$F148+1)/($J148*($J148+1)/2)*$D148))+($K148="custom")*CustCF!EU148</f>
        <v>0</v>
      </c>
      <c r="FB148" s="95">
        <f>($K148="Bell Curve")*(_xlfn.NORM.DIST(AND(FB$6&gt;=$F148,FB$6&lt;=$H148)*(FB$6-$F148+1),$J148/2,$M148,TRUE)-_xlfn.NORM.DIST(AND(FB$6&gt;=$F148,FB$6&lt;=$H148)*(FA$6-$F148+1),$J148/2,$M148,TRUE))/(1-2*_xlfn.NORM.DIST(0,$J148/2,$M148,TRUE))*$D148+($K148="Steady Growth")*(AND(FB$6&gt;=$F148,FB$6&lt;=$H148)*((FB$6-$F148+1)/($J148*($J148+1)/2)*$D148))+($K148="custom")*CustCF!EV148</f>
        <v>0</v>
      </c>
      <c r="FC148" s="95">
        <f>($K148="Bell Curve")*(_xlfn.NORM.DIST(AND(FC$6&gt;=$F148,FC$6&lt;=$H148)*(FC$6-$F148+1),$J148/2,$M148,TRUE)-_xlfn.NORM.DIST(AND(FC$6&gt;=$F148,FC$6&lt;=$H148)*(FB$6-$F148+1),$J148/2,$M148,TRUE))/(1-2*_xlfn.NORM.DIST(0,$J148/2,$M148,TRUE))*$D148+($K148="Steady Growth")*(AND(FC$6&gt;=$F148,FC$6&lt;=$H148)*((FC$6-$F148+1)/($J148*($J148+1)/2)*$D148))+($K148="custom")*CustCF!EW148</f>
        <v>0</v>
      </c>
      <c r="FD148" s="95">
        <f>($K148="Bell Curve")*(_xlfn.NORM.DIST(AND(FD$6&gt;=$F148,FD$6&lt;=$H148)*(FD$6-$F148+1),$J148/2,$M148,TRUE)-_xlfn.NORM.DIST(AND(FD$6&gt;=$F148,FD$6&lt;=$H148)*(FC$6-$F148+1),$J148/2,$M148,TRUE))/(1-2*_xlfn.NORM.DIST(0,$J148/2,$M148,TRUE))*$D148+($K148="Steady Growth")*(AND(FD$6&gt;=$F148,FD$6&lt;=$H148)*((FD$6-$F148+1)/($J148*($J148+1)/2)*$D148))+($K148="custom")*CustCF!EX148</f>
        <v>0</v>
      </c>
      <c r="FE148" s="95">
        <f>($K148="Bell Curve")*(_xlfn.NORM.DIST(AND(FE$6&gt;=$F148,FE$6&lt;=$H148)*(FE$6-$F148+1),$J148/2,$M148,TRUE)-_xlfn.NORM.DIST(AND(FE$6&gt;=$F148,FE$6&lt;=$H148)*(FD$6-$F148+1),$J148/2,$M148,TRUE))/(1-2*_xlfn.NORM.DIST(0,$J148/2,$M148,TRUE))*$D148+($K148="Steady Growth")*(AND(FE$6&gt;=$F148,FE$6&lt;=$H148)*((FE$6-$F148+1)/($J148*($J148+1)/2)*$D148))+($K148="custom")*CustCF!EY148</f>
        <v>0</v>
      </c>
      <c r="FF148" s="95">
        <f>($K148="Bell Curve")*(_xlfn.NORM.DIST(AND(FF$6&gt;=$F148,FF$6&lt;=$H148)*(FF$6-$F148+1),$J148/2,$M148,TRUE)-_xlfn.NORM.DIST(AND(FF$6&gt;=$F148,FF$6&lt;=$H148)*(FE$6-$F148+1),$J148/2,$M148,TRUE))/(1-2*_xlfn.NORM.DIST(0,$J148/2,$M148,TRUE))*$D148+($K148="Steady Growth")*(AND(FF$6&gt;=$F148,FF$6&lt;=$H148)*((FF$6-$F148+1)/($J148*($J148+1)/2)*$D148))+($K148="custom")*CustCF!EZ148</f>
        <v>0</v>
      </c>
      <c r="FG148" s="95">
        <f>($K148="Bell Curve")*(_xlfn.NORM.DIST(AND(FG$6&gt;=$F148,FG$6&lt;=$H148)*(FG$6-$F148+1),$J148/2,$M148,TRUE)-_xlfn.NORM.DIST(AND(FG$6&gt;=$F148,FG$6&lt;=$H148)*(FF$6-$F148+1),$J148/2,$M148,TRUE))/(1-2*_xlfn.NORM.DIST(0,$J148/2,$M148,TRUE))*$D148+($K148="Steady Growth")*(AND(FG$6&gt;=$F148,FG$6&lt;=$H148)*((FG$6-$F148+1)/($J148*($J148+1)/2)*$D148))+($K148="custom")*CustCF!FA148</f>
        <v>0</v>
      </c>
      <c r="FH148" s="95">
        <f>($K148="Bell Curve")*(_xlfn.NORM.DIST(AND(FH$6&gt;=$F148,FH$6&lt;=$H148)*(FH$6-$F148+1),$J148/2,$M148,TRUE)-_xlfn.NORM.DIST(AND(FH$6&gt;=$F148,FH$6&lt;=$H148)*(FG$6-$F148+1),$J148/2,$M148,TRUE))/(1-2*_xlfn.NORM.DIST(0,$J148/2,$M148,TRUE))*$D148+($K148="Steady Growth")*(AND(FH$6&gt;=$F148,FH$6&lt;=$H148)*((FH$6-$F148+1)/($J148*($J148+1)/2)*$D148))+($K148="custom")*CustCF!FB148</f>
        <v>0</v>
      </c>
      <c r="FI148" s="95">
        <f>($K148="Bell Curve")*(_xlfn.NORM.DIST(AND(FI$6&gt;=$F148,FI$6&lt;=$H148)*(FI$6-$F148+1),$J148/2,$M148,TRUE)-_xlfn.NORM.DIST(AND(FI$6&gt;=$F148,FI$6&lt;=$H148)*(FH$6-$F148+1),$J148/2,$M148,TRUE))/(1-2*_xlfn.NORM.DIST(0,$J148/2,$M148,TRUE))*$D148+($K148="Steady Growth")*(AND(FI$6&gt;=$F148,FI$6&lt;=$H148)*((FI$6-$F148+1)/($J148*($J148+1)/2)*$D148))+($K148="custom")*CustCF!FC148</f>
        <v>0</v>
      </c>
      <c r="FJ148" s="95">
        <f>($K148="Bell Curve")*(_xlfn.NORM.DIST(AND(FJ$6&gt;=$F148,FJ$6&lt;=$H148)*(FJ$6-$F148+1),$J148/2,$M148,TRUE)-_xlfn.NORM.DIST(AND(FJ$6&gt;=$F148,FJ$6&lt;=$H148)*(FI$6-$F148+1),$J148/2,$M148,TRUE))/(1-2*_xlfn.NORM.DIST(0,$J148/2,$M148,TRUE))*$D148+($K148="Steady Growth")*(AND(FJ$6&gt;=$F148,FJ$6&lt;=$H148)*((FJ$6-$F148+1)/($J148*($J148+1)/2)*$D148))+($K148="custom")*CustCF!FD148</f>
        <v>0</v>
      </c>
      <c r="FK148" s="95">
        <f>($K148="Bell Curve")*(_xlfn.NORM.DIST(AND(FK$6&gt;=$F148,FK$6&lt;=$H148)*(FK$6-$F148+1),$J148/2,$M148,TRUE)-_xlfn.NORM.DIST(AND(FK$6&gt;=$F148,FK$6&lt;=$H148)*(FJ$6-$F148+1),$J148/2,$M148,TRUE))/(1-2*_xlfn.NORM.DIST(0,$J148/2,$M148,TRUE))*$D148+($K148="Steady Growth")*(AND(FK$6&gt;=$F148,FK$6&lt;=$H148)*((FK$6-$F148+1)/($J148*($J148+1)/2)*$D148))+($K148="custom")*CustCF!FE148</f>
        <v>0</v>
      </c>
      <c r="FL148" s="95">
        <f>($K148="Bell Curve")*(_xlfn.NORM.DIST(AND(FL$6&gt;=$F148,FL$6&lt;=$H148)*(FL$6-$F148+1),$J148/2,$M148,TRUE)-_xlfn.NORM.DIST(AND(FL$6&gt;=$F148,FL$6&lt;=$H148)*(FK$6-$F148+1),$J148/2,$M148,TRUE))/(1-2*_xlfn.NORM.DIST(0,$J148/2,$M148,TRUE))*$D148+($K148="Steady Growth")*(AND(FL$6&gt;=$F148,FL$6&lt;=$H148)*((FL$6-$F148+1)/($J148*($J148+1)/2)*$D148))+($K148="custom")*CustCF!FF148</f>
        <v>0</v>
      </c>
      <c r="FM148" s="95">
        <f>($K148="Bell Curve")*(_xlfn.NORM.DIST(AND(FM$6&gt;=$F148,FM$6&lt;=$H148)*(FM$6-$F148+1),$J148/2,$M148,TRUE)-_xlfn.NORM.DIST(AND(FM$6&gt;=$F148,FM$6&lt;=$H148)*(FL$6-$F148+1),$J148/2,$M148,TRUE))/(1-2*_xlfn.NORM.DIST(0,$J148/2,$M148,TRUE))*$D148+($K148="Steady Growth")*(AND(FM$6&gt;=$F148,FM$6&lt;=$H148)*((FM$6-$F148+1)/($J148*($J148+1)/2)*$D148))+($K148="custom")*CustCF!FG148</f>
        <v>0</v>
      </c>
      <c r="FN148" s="95">
        <f>($K148="Bell Curve")*(_xlfn.NORM.DIST(AND(FN$6&gt;=$F148,FN$6&lt;=$H148)*(FN$6-$F148+1),$J148/2,$M148,TRUE)-_xlfn.NORM.DIST(AND(FN$6&gt;=$F148,FN$6&lt;=$H148)*(FM$6-$F148+1),$J148/2,$M148,TRUE))/(1-2*_xlfn.NORM.DIST(0,$J148/2,$M148,TRUE))*$D148+($K148="Steady Growth")*(AND(FN$6&gt;=$F148,FN$6&lt;=$H148)*((FN$6-$F148+1)/($J148*($J148+1)/2)*$D148))+($K148="custom")*CustCF!FH148</f>
        <v>0</v>
      </c>
      <c r="FO148" s="95">
        <f>($K148="Bell Curve")*(_xlfn.NORM.DIST(AND(FO$6&gt;=$F148,FO$6&lt;=$H148)*(FO$6-$F148+1),$J148/2,$M148,TRUE)-_xlfn.NORM.DIST(AND(FO$6&gt;=$F148,FO$6&lt;=$H148)*(FN$6-$F148+1),$J148/2,$M148,TRUE))/(1-2*_xlfn.NORM.DIST(0,$J148/2,$M148,TRUE))*$D148+($K148="Steady Growth")*(AND(FO$6&gt;=$F148,FO$6&lt;=$H148)*((FO$6-$F148+1)/($J148*($J148+1)/2)*$D148))+($K148="custom")*CustCF!FI148</f>
        <v>0</v>
      </c>
      <c r="FP148" s="95">
        <f>($K148="Bell Curve")*(_xlfn.NORM.DIST(AND(FP$6&gt;=$F148,FP$6&lt;=$H148)*(FP$6-$F148+1),$J148/2,$M148,TRUE)-_xlfn.NORM.DIST(AND(FP$6&gt;=$F148,FP$6&lt;=$H148)*(FO$6-$F148+1),$J148/2,$M148,TRUE))/(1-2*_xlfn.NORM.DIST(0,$J148/2,$M148,TRUE))*$D148+($K148="Steady Growth")*(AND(FP$6&gt;=$F148,FP$6&lt;=$H148)*((FP$6-$F148+1)/($J148*($J148+1)/2)*$D148))+($K148="custom")*CustCF!FJ148</f>
        <v>0</v>
      </c>
      <c r="FQ148" s="95">
        <f>($K148="Bell Curve")*(_xlfn.NORM.DIST(AND(FQ$6&gt;=$F148,FQ$6&lt;=$H148)*(FQ$6-$F148+1),$J148/2,$M148,TRUE)-_xlfn.NORM.DIST(AND(FQ$6&gt;=$F148,FQ$6&lt;=$H148)*(FP$6-$F148+1),$J148/2,$M148,TRUE))/(1-2*_xlfn.NORM.DIST(0,$J148/2,$M148,TRUE))*$D148+($K148="Steady Growth")*(AND(FQ$6&gt;=$F148,FQ$6&lt;=$H148)*((FQ$6-$F148+1)/($J148*($J148+1)/2)*$D148))+($K148="custom")*CustCF!FK148</f>
        <v>0</v>
      </c>
      <c r="FR148" s="95">
        <f>($K148="Bell Curve")*(_xlfn.NORM.DIST(AND(FR$6&gt;=$F148,FR$6&lt;=$H148)*(FR$6-$F148+1),$J148/2,$M148,TRUE)-_xlfn.NORM.DIST(AND(FR$6&gt;=$F148,FR$6&lt;=$H148)*(FQ$6-$F148+1),$J148/2,$M148,TRUE))/(1-2*_xlfn.NORM.DIST(0,$J148/2,$M148,TRUE))*$D148+($K148="Steady Growth")*(AND(FR$6&gt;=$F148,FR$6&lt;=$H148)*((FR$6-$F148+1)/($J148*($J148+1)/2)*$D148))+($K148="custom")*CustCF!FL148</f>
        <v>0</v>
      </c>
      <c r="FS148" s="95">
        <f>($K148="Bell Curve")*(_xlfn.NORM.DIST(AND(FS$6&gt;=$F148,FS$6&lt;=$H148)*(FS$6-$F148+1),$J148/2,$M148,TRUE)-_xlfn.NORM.DIST(AND(FS$6&gt;=$F148,FS$6&lt;=$H148)*(FR$6-$F148+1),$J148/2,$M148,TRUE))/(1-2*_xlfn.NORM.DIST(0,$J148/2,$M148,TRUE))*$D148+($K148="Steady Growth")*(AND(FS$6&gt;=$F148,FS$6&lt;=$H148)*((FS$6-$F148+1)/($J148*($J148+1)/2)*$D148))+($K148="custom")*CustCF!FM148</f>
        <v>0</v>
      </c>
      <c r="FT148" s="95">
        <f>($K148="Bell Curve")*(_xlfn.NORM.DIST(AND(FT$6&gt;=$F148,FT$6&lt;=$H148)*(FT$6-$F148+1),$J148/2,$M148,TRUE)-_xlfn.NORM.DIST(AND(FT$6&gt;=$F148,FT$6&lt;=$H148)*(FS$6-$F148+1),$J148/2,$M148,TRUE))/(1-2*_xlfn.NORM.DIST(0,$J148/2,$M148,TRUE))*$D148+($K148="Steady Growth")*(AND(FT$6&gt;=$F148,FT$6&lt;=$H148)*((FT$6-$F148+1)/($J148*($J148+1)/2)*$D148))+($K148="custom")*CustCF!FN148</f>
        <v>0</v>
      </c>
      <c r="FU148" s="95">
        <f>($K148="Bell Curve")*(_xlfn.NORM.DIST(AND(FU$6&gt;=$F148,FU$6&lt;=$H148)*(FU$6-$F148+1),$J148/2,$M148,TRUE)-_xlfn.NORM.DIST(AND(FU$6&gt;=$F148,FU$6&lt;=$H148)*(FT$6-$F148+1),$J148/2,$M148,TRUE))/(1-2*_xlfn.NORM.DIST(0,$J148/2,$M148,TRUE))*$D148+($K148="Steady Growth")*(AND(FU$6&gt;=$F148,FU$6&lt;=$H148)*((FU$6-$F148+1)/($J148*($J148+1)/2)*$D148))+($K148="custom")*CustCF!FO148</f>
        <v>0</v>
      </c>
      <c r="FV148" s="95">
        <f>($K148="Bell Curve")*(_xlfn.NORM.DIST(AND(FV$6&gt;=$F148,FV$6&lt;=$H148)*(FV$6-$F148+1),$J148/2,$M148,TRUE)-_xlfn.NORM.DIST(AND(FV$6&gt;=$F148,FV$6&lt;=$H148)*(FU$6-$F148+1),$J148/2,$M148,TRUE))/(1-2*_xlfn.NORM.DIST(0,$J148/2,$M148,TRUE))*$D148+($K148="Steady Growth")*(AND(FV$6&gt;=$F148,FV$6&lt;=$H148)*((FV$6-$F148+1)/($J148*($J148+1)/2)*$D148))+($K148="custom")*CustCF!FP148</f>
        <v>0</v>
      </c>
      <c r="FW148" s="95">
        <f>($K148="Bell Curve")*(_xlfn.NORM.DIST(AND(FW$6&gt;=$F148,FW$6&lt;=$H148)*(FW$6-$F148+1),$J148/2,$M148,TRUE)-_xlfn.NORM.DIST(AND(FW$6&gt;=$F148,FW$6&lt;=$H148)*(FV$6-$F148+1),$J148/2,$M148,TRUE))/(1-2*_xlfn.NORM.DIST(0,$J148/2,$M148,TRUE))*$D148+($K148="Steady Growth")*(AND(FW$6&gt;=$F148,FW$6&lt;=$H148)*((FW$6-$F148+1)/($J148*($J148+1)/2)*$D148))+($K148="custom")*CustCF!FQ148</f>
        <v>0</v>
      </c>
      <c r="FX148" s="95">
        <f>($K148="Bell Curve")*(_xlfn.NORM.DIST(AND(FX$6&gt;=$F148,FX$6&lt;=$H148)*(FX$6-$F148+1),$J148/2,$M148,TRUE)-_xlfn.NORM.DIST(AND(FX$6&gt;=$F148,FX$6&lt;=$H148)*(FW$6-$F148+1),$J148/2,$M148,TRUE))/(1-2*_xlfn.NORM.DIST(0,$J148/2,$M148,TRUE))*$D148+($K148="Steady Growth")*(AND(FX$6&gt;=$F148,FX$6&lt;=$H148)*((FX$6-$F148+1)/($J148*($J148+1)/2)*$D148))+($K148="custom")*CustCF!FR148</f>
        <v>0</v>
      </c>
      <c r="FY148" s="95">
        <f>($K148="Bell Curve")*(_xlfn.NORM.DIST(AND(FY$6&gt;=$F148,FY$6&lt;=$H148)*(FY$6-$F148+1),$J148/2,$M148,TRUE)-_xlfn.NORM.DIST(AND(FY$6&gt;=$F148,FY$6&lt;=$H148)*(FX$6-$F148+1),$J148/2,$M148,TRUE))/(1-2*_xlfn.NORM.DIST(0,$J148/2,$M148,TRUE))*$D148+($K148="Steady Growth")*(AND(FY$6&gt;=$F148,FY$6&lt;=$H148)*((FY$6-$F148+1)/($J148*($J148+1)/2)*$D148))+($K148="custom")*CustCF!FS148</f>
        <v>0</v>
      </c>
      <c r="FZ148" s="95">
        <f>($K148="Bell Curve")*(_xlfn.NORM.DIST(AND(FZ$6&gt;=$F148,FZ$6&lt;=$H148)*(FZ$6-$F148+1),$J148/2,$M148,TRUE)-_xlfn.NORM.DIST(AND(FZ$6&gt;=$F148,FZ$6&lt;=$H148)*(FY$6-$F148+1),$J148/2,$M148,TRUE))/(1-2*_xlfn.NORM.DIST(0,$J148/2,$M148,TRUE))*$D148+($K148="Steady Growth")*(AND(FZ$6&gt;=$F148,FZ$6&lt;=$H148)*((FZ$6-$F148+1)/($J148*($J148+1)/2)*$D148))+($K148="custom")*CustCF!FT148</f>
        <v>0</v>
      </c>
      <c r="GA148" s="95">
        <f>($K148="Bell Curve")*(_xlfn.NORM.DIST(AND(GA$6&gt;=$F148,GA$6&lt;=$H148)*(GA$6-$F148+1),$J148/2,$M148,TRUE)-_xlfn.NORM.DIST(AND(GA$6&gt;=$F148,GA$6&lt;=$H148)*(FZ$6-$F148+1),$J148/2,$M148,TRUE))/(1-2*_xlfn.NORM.DIST(0,$J148/2,$M148,TRUE))*$D148+($K148="Steady Growth")*(AND(GA$6&gt;=$F148,GA$6&lt;=$H148)*((GA$6-$F148+1)/($J148*($J148+1)/2)*$D148))+($K148="custom")*CustCF!FU148</f>
        <v>0</v>
      </c>
      <c r="GB148" s="95">
        <f>($K148="Bell Curve")*(_xlfn.NORM.DIST(AND(GB$6&gt;=$F148,GB$6&lt;=$H148)*(GB$6-$F148+1),$J148/2,$M148,TRUE)-_xlfn.NORM.DIST(AND(GB$6&gt;=$F148,GB$6&lt;=$H148)*(GA$6-$F148+1),$J148/2,$M148,TRUE))/(1-2*_xlfn.NORM.DIST(0,$J148/2,$M148,TRUE))*$D148+($K148="Steady Growth")*(AND(GB$6&gt;=$F148,GB$6&lt;=$H148)*((GB$6-$F148+1)/($J148*($J148+1)/2)*$D148))+($K148="custom")*CustCF!FV148</f>
        <v>0</v>
      </c>
      <c r="GC148" s="95">
        <f>($K148="Bell Curve")*(_xlfn.NORM.DIST(AND(GC$6&gt;=$F148,GC$6&lt;=$H148)*(GC$6-$F148+1),$J148/2,$M148,TRUE)-_xlfn.NORM.DIST(AND(GC$6&gt;=$F148,GC$6&lt;=$H148)*(GB$6-$F148+1),$J148/2,$M148,TRUE))/(1-2*_xlfn.NORM.DIST(0,$J148/2,$M148,TRUE))*$D148+($K148="Steady Growth")*(AND(GC$6&gt;=$F148,GC$6&lt;=$H148)*((GC$6-$F148+1)/($J148*($J148+1)/2)*$D148))+($K148="custom")*CustCF!FW148</f>
        <v>0</v>
      </c>
      <c r="GD148" s="95">
        <f>($K148="Bell Curve")*(_xlfn.NORM.DIST(AND(GD$6&gt;=$F148,GD$6&lt;=$H148)*(GD$6-$F148+1),$J148/2,$M148,TRUE)-_xlfn.NORM.DIST(AND(GD$6&gt;=$F148,GD$6&lt;=$H148)*(GC$6-$F148+1),$J148/2,$M148,TRUE))/(1-2*_xlfn.NORM.DIST(0,$J148/2,$M148,TRUE))*$D148+($K148="Steady Growth")*(AND(GD$6&gt;=$F148,GD$6&lt;=$H148)*((GD$6-$F148+1)/($J148*($J148+1)/2)*$D148))+($K148="custom")*CustCF!FX148</f>
        <v>0</v>
      </c>
      <c r="GE148" s="95">
        <f>($K148="Bell Curve")*(_xlfn.NORM.DIST(AND(GE$6&gt;=$F148,GE$6&lt;=$H148)*(GE$6-$F148+1),$J148/2,$M148,TRUE)-_xlfn.NORM.DIST(AND(GE$6&gt;=$F148,GE$6&lt;=$H148)*(GD$6-$F148+1),$J148/2,$M148,TRUE))/(1-2*_xlfn.NORM.DIST(0,$J148/2,$M148,TRUE))*$D148+($K148="Steady Growth")*(AND(GE$6&gt;=$F148,GE$6&lt;=$H148)*((GE$6-$F148+1)/($J148*($J148+1)/2)*$D148))+($K148="custom")*CustCF!FY148</f>
        <v>0</v>
      </c>
      <c r="GF148" s="95">
        <f>($K148="Bell Curve")*(_xlfn.NORM.DIST(AND(GF$6&gt;=$F148,GF$6&lt;=$H148)*(GF$6-$F148+1),$J148/2,$M148,TRUE)-_xlfn.NORM.DIST(AND(GF$6&gt;=$F148,GF$6&lt;=$H148)*(GE$6-$F148+1),$J148/2,$M148,TRUE))/(1-2*_xlfn.NORM.DIST(0,$J148/2,$M148,TRUE))*$D148+($K148="Steady Growth")*(AND(GF$6&gt;=$F148,GF$6&lt;=$H148)*((GF$6-$F148+1)/($J148*($J148+1)/2)*$D148))+($K148="custom")*CustCF!FZ148</f>
        <v>0</v>
      </c>
      <c r="GG148" s="95">
        <f>($K148="Bell Curve")*(_xlfn.NORM.DIST(AND(GG$6&gt;=$F148,GG$6&lt;=$H148)*(GG$6-$F148+1),$J148/2,$M148,TRUE)-_xlfn.NORM.DIST(AND(GG$6&gt;=$F148,GG$6&lt;=$H148)*(GF$6-$F148+1),$J148/2,$M148,TRUE))/(1-2*_xlfn.NORM.DIST(0,$J148/2,$M148,TRUE))*$D148+($K148="Steady Growth")*(AND(GG$6&gt;=$F148,GG$6&lt;=$H148)*((GG$6-$F148+1)/($J148*($J148+1)/2)*$D148))+($K148="custom")*CustCF!GA148</f>
        <v>0</v>
      </c>
      <c r="GH148" s="95">
        <f>($K148="Bell Curve")*(_xlfn.NORM.DIST(AND(GH$6&gt;=$F148,GH$6&lt;=$H148)*(GH$6-$F148+1),$J148/2,$M148,TRUE)-_xlfn.NORM.DIST(AND(GH$6&gt;=$F148,GH$6&lt;=$H148)*(GG$6-$F148+1),$J148/2,$M148,TRUE))/(1-2*_xlfn.NORM.DIST(0,$J148/2,$M148,TRUE))*$D148+($K148="Steady Growth")*(AND(GH$6&gt;=$F148,GH$6&lt;=$H148)*((GH$6-$F148+1)/($J148*($J148+1)/2)*$D148))+($K148="custom")*CustCF!GB148</f>
        <v>0</v>
      </c>
      <c r="GI148" s="95">
        <f>($K148="Bell Curve")*(_xlfn.NORM.DIST(AND(GI$6&gt;=$F148,GI$6&lt;=$H148)*(GI$6-$F148+1),$J148/2,$M148,TRUE)-_xlfn.NORM.DIST(AND(GI$6&gt;=$F148,GI$6&lt;=$H148)*(GH$6-$F148+1),$J148/2,$M148,TRUE))/(1-2*_xlfn.NORM.DIST(0,$J148/2,$M148,TRUE))*$D148+($K148="Steady Growth")*(AND(GI$6&gt;=$F148,GI$6&lt;=$H148)*((GI$6-$F148+1)/($J148*($J148+1)/2)*$D148))+($K148="custom")*CustCF!GC148</f>
        <v>0</v>
      </c>
      <c r="GJ148" s="95">
        <f>($K148="Bell Curve")*(_xlfn.NORM.DIST(AND(GJ$6&gt;=$F148,GJ$6&lt;=$H148)*(GJ$6-$F148+1),$J148/2,$M148,TRUE)-_xlfn.NORM.DIST(AND(GJ$6&gt;=$F148,GJ$6&lt;=$H148)*(GI$6-$F148+1),$J148/2,$M148,TRUE))/(1-2*_xlfn.NORM.DIST(0,$J148/2,$M148,TRUE))*$D148+($K148="Steady Growth")*(AND(GJ$6&gt;=$F148,GJ$6&lt;=$H148)*((GJ$6-$F148+1)/($J148*($J148+1)/2)*$D148))+($K148="custom")*CustCF!GD148</f>
        <v>0</v>
      </c>
      <c r="GK148" s="95">
        <f>($K148="Bell Curve")*(_xlfn.NORM.DIST(AND(GK$6&gt;=$F148,GK$6&lt;=$H148)*(GK$6-$F148+1),$J148/2,$M148,TRUE)-_xlfn.NORM.DIST(AND(GK$6&gt;=$F148,GK$6&lt;=$H148)*(GJ$6-$F148+1),$J148/2,$M148,TRUE))/(1-2*_xlfn.NORM.DIST(0,$J148/2,$M148,TRUE))*$D148+($K148="Steady Growth")*(AND(GK$6&gt;=$F148,GK$6&lt;=$H148)*((GK$6-$F148+1)/($J148*($J148+1)/2)*$D148))+($K148="custom")*CustCF!GE148</f>
        <v>0</v>
      </c>
      <c r="GL148" s="95">
        <f>($K148="Bell Curve")*(_xlfn.NORM.DIST(AND(GL$6&gt;=$F148,GL$6&lt;=$H148)*(GL$6-$F148+1),$J148/2,$M148,TRUE)-_xlfn.NORM.DIST(AND(GL$6&gt;=$F148,GL$6&lt;=$H148)*(GK$6-$F148+1),$J148/2,$M148,TRUE))/(1-2*_xlfn.NORM.DIST(0,$J148/2,$M148,TRUE))*$D148+($K148="Steady Growth")*(AND(GL$6&gt;=$F148,GL$6&lt;=$H148)*((GL$6-$F148+1)/($J148*($J148+1)/2)*$D148))+($K148="custom")*CustCF!GF148</f>
        <v>0</v>
      </c>
      <c r="GM148" s="95">
        <f>($K148="Bell Curve")*(_xlfn.NORM.DIST(AND(GM$6&gt;=$F148,GM$6&lt;=$H148)*(GM$6-$F148+1),$J148/2,$M148,TRUE)-_xlfn.NORM.DIST(AND(GM$6&gt;=$F148,GM$6&lt;=$H148)*(GL$6-$F148+1),$J148/2,$M148,TRUE))/(1-2*_xlfn.NORM.DIST(0,$J148/2,$M148,TRUE))*$D148+($K148="Steady Growth")*(AND(GM$6&gt;=$F148,GM$6&lt;=$H148)*((GM$6-$F148+1)/($J148*($J148+1)/2)*$D148))+($K148="custom")*CustCF!GG148</f>
        <v>0</v>
      </c>
      <c r="GN148" s="268">
        <f>($K148="Bell Curve")*(_xlfn.NORM.DIST(AND(GN$6&gt;=$F148,GN$6&lt;=$H148)*(GN$6-$F148+1),$J148/2,$M148,TRUE)-_xlfn.NORM.DIST(AND(GN$6&gt;=$F148,GN$6&lt;=$H148)*(GM$6-$F148+1),$J148/2,$M148,TRUE))/(1-2*_xlfn.NORM.DIST(0,$J148/2,$M148,TRUE))*$D148+($K148="Steady Growth")*(AND(GN$6&gt;=$F148,GN$6&lt;=$H148)*((GN$6-$F148+1)/($J148*($J148+1)/2)*$D148))+($K148="custom")*CustCF!GH148</f>
        <v>0</v>
      </c>
      <c r="GO148" s="1"/>
      <c r="GP148" s="67"/>
    </row>
    <row r="149" spans="1:198" customFormat="1" outlineLevel="1" x14ac:dyDescent="0.75">
      <c r="A149" s="1"/>
      <c r="B149" s="1"/>
      <c r="C149" s="262">
        <f>Budget!AF34</f>
        <v>0</v>
      </c>
      <c r="D149" s="19">
        <f>Budget!AG34</f>
        <v>0</v>
      </c>
      <c r="E149" s="19" t="str">
        <f t="shared" si="61"/>
        <v/>
      </c>
      <c r="F149" s="263">
        <v>0</v>
      </c>
      <c r="G149" s="257">
        <f>IF(L149="custom",CustCF!F149,INDEX($P$8:$GN$8,MATCH(F149,$P$6:$GN$6,0)))</f>
        <v>46053</v>
      </c>
      <c r="H149" s="263">
        <v>0</v>
      </c>
      <c r="I149" s="257">
        <f>IF(L149="custom",CustCF!G149,INDEX($P$8:$GN$8,MATCH(H149,$P$6:$GN$6,0)))</f>
        <v>46053</v>
      </c>
      <c r="J149" s="260">
        <f t="shared" si="62"/>
        <v>1</v>
      </c>
      <c r="K149" s="265" t="s">
        <v>116</v>
      </c>
      <c r="L149" s="266" t="s">
        <v>141</v>
      </c>
      <c r="M149" s="267">
        <f t="shared" si="63"/>
        <v>9</v>
      </c>
      <c r="N149" s="18">
        <f t="shared" si="57"/>
        <v>0</v>
      </c>
      <c r="O149" s="1372">
        <f t="shared" si="69"/>
        <v>0</v>
      </c>
      <c r="P149" s="95">
        <f>($K149="Bell Curve")*(_xlfn.NORM.DIST(AND(P$6&gt;=$F149,P$6&lt;=$H149)*(P$6-$F149+1),$J149/2,$M149,TRUE)-_xlfn.NORM.DIST(AND(P$6&gt;=$F149,P$6&lt;=$H149)*(O$6-$F149+1),$J149/2,$M149,TRUE))/(1-2*_xlfn.NORM.DIST(0,$J149/2,$M149,TRUE))*$D149+($K149="Steady Growth")*(AND(P$6&gt;=$F149,P$6&lt;=$H149)*((P$6-$F149+1)/($J149*($J149+1)/2)*$D149))+($K149="custom")*CustCF!J149</f>
        <v>0</v>
      </c>
      <c r="Q149" s="95">
        <f>($K149="Bell Curve")*(_xlfn.NORM.DIST(AND(Q$6&gt;=$F149,Q$6&lt;=$H149)*(Q$6-$F149+1),$J149/2,$M149,TRUE)-_xlfn.NORM.DIST(AND(Q$6&gt;=$F149,Q$6&lt;=$H149)*(P$6-$F149+1),$J149/2,$M149,TRUE))/(1-2*_xlfn.NORM.DIST(0,$J149/2,$M149,TRUE))*$D149+($K149="Steady Growth")*(AND(Q$6&gt;=$F149,Q$6&lt;=$H149)*((Q$6-$F149+1)/($J149*($J149+1)/2)*$D149))+($K149="custom")*CustCF!K149</f>
        <v>0</v>
      </c>
      <c r="R149" s="95">
        <f>($K149="Bell Curve")*(_xlfn.NORM.DIST(AND(R$6&gt;=$F149,R$6&lt;=$H149)*(R$6-$F149+1),$J149/2,$M149,TRUE)-_xlfn.NORM.DIST(AND(R$6&gt;=$F149,R$6&lt;=$H149)*(Q$6-$F149+1),$J149/2,$M149,TRUE))/(1-2*_xlfn.NORM.DIST(0,$J149/2,$M149,TRUE))*$D149+($K149="Steady Growth")*(AND(R$6&gt;=$F149,R$6&lt;=$H149)*((R$6-$F149+1)/($J149*($J149+1)/2)*$D149))+($K149="custom")*CustCF!L149</f>
        <v>0</v>
      </c>
      <c r="S149" s="95">
        <f>($K149="Bell Curve")*(_xlfn.NORM.DIST(AND(S$6&gt;=$F149,S$6&lt;=$H149)*(S$6-$F149+1),$J149/2,$M149,TRUE)-_xlfn.NORM.DIST(AND(S$6&gt;=$F149,S$6&lt;=$H149)*(R$6-$F149+1),$J149/2,$M149,TRUE))/(1-2*_xlfn.NORM.DIST(0,$J149/2,$M149,TRUE))*$D149+($K149="Steady Growth")*(AND(S$6&gt;=$F149,S$6&lt;=$H149)*((S$6-$F149+1)/($J149*($J149+1)/2)*$D149))+($K149="custom")*CustCF!M149</f>
        <v>0</v>
      </c>
      <c r="T149" s="95">
        <f>($K149="Bell Curve")*(_xlfn.NORM.DIST(AND(T$6&gt;=$F149,T$6&lt;=$H149)*(T$6-$F149+1),$J149/2,$M149,TRUE)-_xlfn.NORM.DIST(AND(T$6&gt;=$F149,T$6&lt;=$H149)*(S$6-$F149+1),$J149/2,$M149,TRUE))/(1-2*_xlfn.NORM.DIST(0,$J149/2,$M149,TRUE))*$D149+($K149="Steady Growth")*(AND(T$6&gt;=$F149,T$6&lt;=$H149)*((T$6-$F149+1)/($J149*($J149+1)/2)*$D149))+($K149="custom")*CustCF!N149</f>
        <v>0</v>
      </c>
      <c r="U149" s="95">
        <f>($K149="Bell Curve")*(_xlfn.NORM.DIST(AND(U$6&gt;=$F149,U$6&lt;=$H149)*(U$6-$F149+1),$J149/2,$M149,TRUE)-_xlfn.NORM.DIST(AND(U$6&gt;=$F149,U$6&lt;=$H149)*(T$6-$F149+1),$J149/2,$M149,TRUE))/(1-2*_xlfn.NORM.DIST(0,$J149/2,$M149,TRUE))*$D149+($K149="Steady Growth")*(AND(U$6&gt;=$F149,U$6&lt;=$H149)*((U$6-$F149+1)/($J149*($J149+1)/2)*$D149))+($K149="custom")*CustCF!O149</f>
        <v>0</v>
      </c>
      <c r="V149" s="95">
        <f>($K149="Bell Curve")*(_xlfn.NORM.DIST(AND(V$6&gt;=$F149,V$6&lt;=$H149)*(V$6-$F149+1),$J149/2,$M149,TRUE)-_xlfn.NORM.DIST(AND(V$6&gt;=$F149,V$6&lt;=$H149)*(U$6-$F149+1),$J149/2,$M149,TRUE))/(1-2*_xlfn.NORM.DIST(0,$J149/2,$M149,TRUE))*$D149+($K149="Steady Growth")*(AND(V$6&gt;=$F149,V$6&lt;=$H149)*((V$6-$F149+1)/($J149*($J149+1)/2)*$D149))+($K149="custom")*CustCF!P149</f>
        <v>0</v>
      </c>
      <c r="W149" s="95">
        <f>($K149="Bell Curve")*(_xlfn.NORM.DIST(AND(W$6&gt;=$F149,W$6&lt;=$H149)*(W$6-$F149+1),$J149/2,$M149,TRUE)-_xlfn.NORM.DIST(AND(W$6&gt;=$F149,W$6&lt;=$H149)*(V$6-$F149+1),$J149/2,$M149,TRUE))/(1-2*_xlfn.NORM.DIST(0,$J149/2,$M149,TRUE))*$D149+($K149="Steady Growth")*(AND(W$6&gt;=$F149,W$6&lt;=$H149)*((W$6-$F149+1)/($J149*($J149+1)/2)*$D149))+($K149="custom")*CustCF!Q149</f>
        <v>0</v>
      </c>
      <c r="X149" s="95">
        <f>($K149="Bell Curve")*(_xlfn.NORM.DIST(AND(X$6&gt;=$F149,X$6&lt;=$H149)*(X$6-$F149+1),$J149/2,$M149,TRUE)-_xlfn.NORM.DIST(AND(X$6&gt;=$F149,X$6&lt;=$H149)*(W$6-$F149+1),$J149/2,$M149,TRUE))/(1-2*_xlfn.NORM.DIST(0,$J149/2,$M149,TRUE))*$D149+($K149="Steady Growth")*(AND(X$6&gt;=$F149,X$6&lt;=$H149)*((X$6-$F149+1)/($J149*($J149+1)/2)*$D149))+($K149="custom")*CustCF!R149</f>
        <v>0</v>
      </c>
      <c r="Y149" s="95">
        <f>($K149="Bell Curve")*(_xlfn.NORM.DIST(AND(Y$6&gt;=$F149,Y$6&lt;=$H149)*(Y$6-$F149+1),$J149/2,$M149,TRUE)-_xlfn.NORM.DIST(AND(Y$6&gt;=$F149,Y$6&lt;=$H149)*(X$6-$F149+1),$J149/2,$M149,TRUE))/(1-2*_xlfn.NORM.DIST(0,$J149/2,$M149,TRUE))*$D149+($K149="Steady Growth")*(AND(Y$6&gt;=$F149,Y$6&lt;=$H149)*((Y$6-$F149+1)/($J149*($J149+1)/2)*$D149))+($K149="custom")*CustCF!S149</f>
        <v>0</v>
      </c>
      <c r="Z149" s="95">
        <f>($K149="Bell Curve")*(_xlfn.NORM.DIST(AND(Z$6&gt;=$F149,Z$6&lt;=$H149)*(Z$6-$F149+1),$J149/2,$M149,TRUE)-_xlfn.NORM.DIST(AND(Z$6&gt;=$F149,Z$6&lt;=$H149)*(Y$6-$F149+1),$J149/2,$M149,TRUE))/(1-2*_xlfn.NORM.DIST(0,$J149/2,$M149,TRUE))*$D149+($K149="Steady Growth")*(AND(Z$6&gt;=$F149,Z$6&lt;=$H149)*((Z$6-$F149+1)/($J149*($J149+1)/2)*$D149))+($K149="custom")*CustCF!T149</f>
        <v>0</v>
      </c>
      <c r="AA149" s="95">
        <f>($K149="Bell Curve")*(_xlfn.NORM.DIST(AND(AA$6&gt;=$F149,AA$6&lt;=$H149)*(AA$6-$F149+1),$J149/2,$M149,TRUE)-_xlfn.NORM.DIST(AND(AA$6&gt;=$F149,AA$6&lt;=$H149)*(Z$6-$F149+1),$J149/2,$M149,TRUE))/(1-2*_xlfn.NORM.DIST(0,$J149/2,$M149,TRUE))*$D149+($K149="Steady Growth")*(AND(AA$6&gt;=$F149,AA$6&lt;=$H149)*((AA$6-$F149+1)/($J149*($J149+1)/2)*$D149))+($K149="custom")*CustCF!U149</f>
        <v>0</v>
      </c>
      <c r="AB149" s="95">
        <f>($K149="Bell Curve")*(_xlfn.NORM.DIST(AND(AB$6&gt;=$F149,AB$6&lt;=$H149)*(AB$6-$F149+1),$J149/2,$M149,TRUE)-_xlfn.NORM.DIST(AND(AB$6&gt;=$F149,AB$6&lt;=$H149)*(AA$6-$F149+1),$J149/2,$M149,TRUE))/(1-2*_xlfn.NORM.DIST(0,$J149/2,$M149,TRUE))*$D149+($K149="Steady Growth")*(AND(AB$6&gt;=$F149,AB$6&lt;=$H149)*((AB$6-$F149+1)/($J149*($J149+1)/2)*$D149))+($K149="custom")*CustCF!V149</f>
        <v>0</v>
      </c>
      <c r="AC149" s="95">
        <f>($K149="Bell Curve")*(_xlfn.NORM.DIST(AND(AC$6&gt;=$F149,AC$6&lt;=$H149)*(AC$6-$F149+1),$J149/2,$M149,TRUE)-_xlfn.NORM.DIST(AND(AC$6&gt;=$F149,AC$6&lt;=$H149)*(AB$6-$F149+1),$J149/2,$M149,TRUE))/(1-2*_xlfn.NORM.DIST(0,$J149/2,$M149,TRUE))*$D149+($K149="Steady Growth")*(AND(AC$6&gt;=$F149,AC$6&lt;=$H149)*((AC$6-$F149+1)/($J149*($J149+1)/2)*$D149))+($K149="custom")*CustCF!W149</f>
        <v>0</v>
      </c>
      <c r="AD149" s="95">
        <f>($K149="Bell Curve")*(_xlfn.NORM.DIST(AND(AD$6&gt;=$F149,AD$6&lt;=$H149)*(AD$6-$F149+1),$J149/2,$M149,TRUE)-_xlfn.NORM.DIST(AND(AD$6&gt;=$F149,AD$6&lt;=$H149)*(AC$6-$F149+1),$J149/2,$M149,TRUE))/(1-2*_xlfn.NORM.DIST(0,$J149/2,$M149,TRUE))*$D149+($K149="Steady Growth")*(AND(AD$6&gt;=$F149,AD$6&lt;=$H149)*((AD$6-$F149+1)/($J149*($J149+1)/2)*$D149))+($K149="custom")*CustCF!X149</f>
        <v>0</v>
      </c>
      <c r="AE149" s="95">
        <f>($K149="Bell Curve")*(_xlfn.NORM.DIST(AND(AE$6&gt;=$F149,AE$6&lt;=$H149)*(AE$6-$F149+1),$J149/2,$M149,TRUE)-_xlfn.NORM.DIST(AND(AE$6&gt;=$F149,AE$6&lt;=$H149)*(AD$6-$F149+1),$J149/2,$M149,TRUE))/(1-2*_xlfn.NORM.DIST(0,$J149/2,$M149,TRUE))*$D149+($K149="Steady Growth")*(AND(AE$6&gt;=$F149,AE$6&lt;=$H149)*((AE$6-$F149+1)/($J149*($J149+1)/2)*$D149))+($K149="custom")*CustCF!Y149</f>
        <v>0</v>
      </c>
      <c r="AF149" s="95">
        <f>($K149="Bell Curve")*(_xlfn.NORM.DIST(AND(AF$6&gt;=$F149,AF$6&lt;=$H149)*(AF$6-$F149+1),$J149/2,$M149,TRUE)-_xlfn.NORM.DIST(AND(AF$6&gt;=$F149,AF$6&lt;=$H149)*(AE$6-$F149+1),$J149/2,$M149,TRUE))/(1-2*_xlfn.NORM.DIST(0,$J149/2,$M149,TRUE))*$D149+($K149="Steady Growth")*(AND(AF$6&gt;=$F149,AF$6&lt;=$H149)*((AF$6-$F149+1)/($J149*($J149+1)/2)*$D149))+($K149="custom")*CustCF!Z149</f>
        <v>0</v>
      </c>
      <c r="AG149" s="95">
        <f>($K149="Bell Curve")*(_xlfn.NORM.DIST(AND(AG$6&gt;=$F149,AG$6&lt;=$H149)*(AG$6-$F149+1),$J149/2,$M149,TRUE)-_xlfn.NORM.DIST(AND(AG$6&gt;=$F149,AG$6&lt;=$H149)*(AF$6-$F149+1),$J149/2,$M149,TRUE))/(1-2*_xlfn.NORM.DIST(0,$J149/2,$M149,TRUE))*$D149+($K149="Steady Growth")*(AND(AG$6&gt;=$F149,AG$6&lt;=$H149)*((AG$6-$F149+1)/($J149*($J149+1)/2)*$D149))+($K149="custom")*CustCF!AA149</f>
        <v>0</v>
      </c>
      <c r="AH149" s="95">
        <f>($K149="Bell Curve")*(_xlfn.NORM.DIST(AND(AH$6&gt;=$F149,AH$6&lt;=$H149)*(AH$6-$F149+1),$J149/2,$M149,TRUE)-_xlfn.NORM.DIST(AND(AH$6&gt;=$F149,AH$6&lt;=$H149)*(AG$6-$F149+1),$J149/2,$M149,TRUE))/(1-2*_xlfn.NORM.DIST(0,$J149/2,$M149,TRUE))*$D149+($K149="Steady Growth")*(AND(AH$6&gt;=$F149,AH$6&lt;=$H149)*((AH$6-$F149+1)/($J149*($J149+1)/2)*$D149))+($K149="custom")*CustCF!AB149</f>
        <v>0</v>
      </c>
      <c r="AI149" s="95">
        <f>($K149="Bell Curve")*(_xlfn.NORM.DIST(AND(AI$6&gt;=$F149,AI$6&lt;=$H149)*(AI$6-$F149+1),$J149/2,$M149,TRUE)-_xlfn.NORM.DIST(AND(AI$6&gt;=$F149,AI$6&lt;=$H149)*(AH$6-$F149+1),$J149/2,$M149,TRUE))/(1-2*_xlfn.NORM.DIST(0,$J149/2,$M149,TRUE))*$D149+($K149="Steady Growth")*(AND(AI$6&gt;=$F149,AI$6&lt;=$H149)*((AI$6-$F149+1)/($J149*($J149+1)/2)*$D149))+($K149="custom")*CustCF!AC149</f>
        <v>0</v>
      </c>
      <c r="AJ149" s="95">
        <f>($K149="Bell Curve")*(_xlfn.NORM.DIST(AND(AJ$6&gt;=$F149,AJ$6&lt;=$H149)*(AJ$6-$F149+1),$J149/2,$M149,TRUE)-_xlfn.NORM.DIST(AND(AJ$6&gt;=$F149,AJ$6&lt;=$H149)*(AI$6-$F149+1),$J149/2,$M149,TRUE))/(1-2*_xlfn.NORM.DIST(0,$J149/2,$M149,TRUE))*$D149+($K149="Steady Growth")*(AND(AJ$6&gt;=$F149,AJ$6&lt;=$H149)*((AJ$6-$F149+1)/($J149*($J149+1)/2)*$D149))+($K149="custom")*CustCF!AD149</f>
        <v>0</v>
      </c>
      <c r="AK149" s="95">
        <f>($K149="Bell Curve")*(_xlfn.NORM.DIST(AND(AK$6&gt;=$F149,AK$6&lt;=$H149)*(AK$6-$F149+1),$J149/2,$M149,TRUE)-_xlfn.NORM.DIST(AND(AK$6&gt;=$F149,AK$6&lt;=$H149)*(AJ$6-$F149+1),$J149/2,$M149,TRUE))/(1-2*_xlfn.NORM.DIST(0,$J149/2,$M149,TRUE))*$D149+($K149="Steady Growth")*(AND(AK$6&gt;=$F149,AK$6&lt;=$H149)*((AK$6-$F149+1)/($J149*($J149+1)/2)*$D149))+($K149="custom")*CustCF!AE149</f>
        <v>0</v>
      </c>
      <c r="AL149" s="95">
        <f>($K149="Bell Curve")*(_xlfn.NORM.DIST(AND(AL$6&gt;=$F149,AL$6&lt;=$H149)*(AL$6-$F149+1),$J149/2,$M149,TRUE)-_xlfn.NORM.DIST(AND(AL$6&gt;=$F149,AL$6&lt;=$H149)*(AK$6-$F149+1),$J149/2,$M149,TRUE))/(1-2*_xlfn.NORM.DIST(0,$J149/2,$M149,TRUE))*$D149+($K149="Steady Growth")*(AND(AL$6&gt;=$F149,AL$6&lt;=$H149)*((AL$6-$F149+1)/($J149*($J149+1)/2)*$D149))+($K149="custom")*CustCF!AF149</f>
        <v>0</v>
      </c>
      <c r="AM149" s="95">
        <f>($K149="Bell Curve")*(_xlfn.NORM.DIST(AND(AM$6&gt;=$F149,AM$6&lt;=$H149)*(AM$6-$F149+1),$J149/2,$M149,TRUE)-_xlfn.NORM.DIST(AND(AM$6&gt;=$F149,AM$6&lt;=$H149)*(AL$6-$F149+1),$J149/2,$M149,TRUE))/(1-2*_xlfn.NORM.DIST(0,$J149/2,$M149,TRUE))*$D149+($K149="Steady Growth")*(AND(AM$6&gt;=$F149,AM$6&lt;=$H149)*((AM$6-$F149+1)/($J149*($J149+1)/2)*$D149))+($K149="custom")*CustCF!AG149</f>
        <v>0</v>
      </c>
      <c r="AN149" s="95">
        <f>($K149="Bell Curve")*(_xlfn.NORM.DIST(AND(AN$6&gt;=$F149,AN$6&lt;=$H149)*(AN$6-$F149+1),$J149/2,$M149,TRUE)-_xlfn.NORM.DIST(AND(AN$6&gt;=$F149,AN$6&lt;=$H149)*(AM$6-$F149+1),$J149/2,$M149,TRUE))/(1-2*_xlfn.NORM.DIST(0,$J149/2,$M149,TRUE))*$D149+($K149="Steady Growth")*(AND(AN$6&gt;=$F149,AN$6&lt;=$H149)*((AN$6-$F149+1)/($J149*($J149+1)/2)*$D149))+($K149="custom")*CustCF!AH149</f>
        <v>0</v>
      </c>
      <c r="AO149" s="95">
        <f>($K149="Bell Curve")*(_xlfn.NORM.DIST(AND(AO$6&gt;=$F149,AO$6&lt;=$H149)*(AO$6-$F149+1),$J149/2,$M149,TRUE)-_xlfn.NORM.DIST(AND(AO$6&gt;=$F149,AO$6&lt;=$H149)*(AN$6-$F149+1),$J149/2,$M149,TRUE))/(1-2*_xlfn.NORM.DIST(0,$J149/2,$M149,TRUE))*$D149+($K149="Steady Growth")*(AND(AO$6&gt;=$F149,AO$6&lt;=$H149)*((AO$6-$F149+1)/($J149*($J149+1)/2)*$D149))+($K149="custom")*CustCF!AI149</f>
        <v>0</v>
      </c>
      <c r="AP149" s="95">
        <f>($K149="Bell Curve")*(_xlfn.NORM.DIST(AND(AP$6&gt;=$F149,AP$6&lt;=$H149)*(AP$6-$F149+1),$J149/2,$M149,TRUE)-_xlfn.NORM.DIST(AND(AP$6&gt;=$F149,AP$6&lt;=$H149)*(AO$6-$F149+1),$J149/2,$M149,TRUE))/(1-2*_xlfn.NORM.DIST(0,$J149/2,$M149,TRUE))*$D149+($K149="Steady Growth")*(AND(AP$6&gt;=$F149,AP$6&lt;=$H149)*((AP$6-$F149+1)/($J149*($J149+1)/2)*$D149))+($K149="custom")*CustCF!AJ149</f>
        <v>0</v>
      </c>
      <c r="AQ149" s="95">
        <f>($K149="Bell Curve")*(_xlfn.NORM.DIST(AND(AQ$6&gt;=$F149,AQ$6&lt;=$H149)*(AQ$6-$F149+1),$J149/2,$M149,TRUE)-_xlfn.NORM.DIST(AND(AQ$6&gt;=$F149,AQ$6&lt;=$H149)*(AP$6-$F149+1),$J149/2,$M149,TRUE))/(1-2*_xlfn.NORM.DIST(0,$J149/2,$M149,TRUE))*$D149+($K149="Steady Growth")*(AND(AQ$6&gt;=$F149,AQ$6&lt;=$H149)*((AQ$6-$F149+1)/($J149*($J149+1)/2)*$D149))+($K149="custom")*CustCF!AK149</f>
        <v>0</v>
      </c>
      <c r="AR149" s="95">
        <f>($K149="Bell Curve")*(_xlfn.NORM.DIST(AND(AR$6&gt;=$F149,AR$6&lt;=$H149)*(AR$6-$F149+1),$J149/2,$M149,TRUE)-_xlfn.NORM.DIST(AND(AR$6&gt;=$F149,AR$6&lt;=$H149)*(AQ$6-$F149+1),$J149/2,$M149,TRUE))/(1-2*_xlfn.NORM.DIST(0,$J149/2,$M149,TRUE))*$D149+($K149="Steady Growth")*(AND(AR$6&gt;=$F149,AR$6&lt;=$H149)*((AR$6-$F149+1)/($J149*($J149+1)/2)*$D149))+($K149="custom")*CustCF!AL149</f>
        <v>0</v>
      </c>
      <c r="AS149" s="95">
        <f>($K149="Bell Curve")*(_xlfn.NORM.DIST(AND(AS$6&gt;=$F149,AS$6&lt;=$H149)*(AS$6-$F149+1),$J149/2,$M149,TRUE)-_xlfn.NORM.DIST(AND(AS$6&gt;=$F149,AS$6&lt;=$H149)*(AR$6-$F149+1),$J149/2,$M149,TRUE))/(1-2*_xlfn.NORM.DIST(0,$J149/2,$M149,TRUE))*$D149+($K149="Steady Growth")*(AND(AS$6&gt;=$F149,AS$6&lt;=$H149)*((AS$6-$F149+1)/($J149*($J149+1)/2)*$D149))+($K149="custom")*CustCF!AM149</f>
        <v>0</v>
      </c>
      <c r="AT149" s="95">
        <f>($K149="Bell Curve")*(_xlfn.NORM.DIST(AND(AT$6&gt;=$F149,AT$6&lt;=$H149)*(AT$6-$F149+1),$J149/2,$M149,TRUE)-_xlfn.NORM.DIST(AND(AT$6&gt;=$F149,AT$6&lt;=$H149)*(AS$6-$F149+1),$J149/2,$M149,TRUE))/(1-2*_xlfn.NORM.DIST(0,$J149/2,$M149,TRUE))*$D149+($K149="Steady Growth")*(AND(AT$6&gt;=$F149,AT$6&lt;=$H149)*((AT$6-$F149+1)/($J149*($J149+1)/2)*$D149))+($K149="custom")*CustCF!AN149</f>
        <v>0</v>
      </c>
      <c r="AU149" s="95">
        <f>($K149="Bell Curve")*(_xlfn.NORM.DIST(AND(AU$6&gt;=$F149,AU$6&lt;=$H149)*(AU$6-$F149+1),$J149/2,$M149,TRUE)-_xlfn.NORM.DIST(AND(AU$6&gt;=$F149,AU$6&lt;=$H149)*(AT$6-$F149+1),$J149/2,$M149,TRUE))/(1-2*_xlfn.NORM.DIST(0,$J149/2,$M149,TRUE))*$D149+($K149="Steady Growth")*(AND(AU$6&gt;=$F149,AU$6&lt;=$H149)*((AU$6-$F149+1)/($J149*($J149+1)/2)*$D149))+($K149="custom")*CustCF!AO149</f>
        <v>0</v>
      </c>
      <c r="AV149" s="95">
        <f>($K149="Bell Curve")*(_xlfn.NORM.DIST(AND(AV$6&gt;=$F149,AV$6&lt;=$H149)*(AV$6-$F149+1),$J149/2,$M149,TRUE)-_xlfn.NORM.DIST(AND(AV$6&gt;=$F149,AV$6&lt;=$H149)*(AU$6-$F149+1),$J149/2,$M149,TRUE))/(1-2*_xlfn.NORM.DIST(0,$J149/2,$M149,TRUE))*$D149+($K149="Steady Growth")*(AND(AV$6&gt;=$F149,AV$6&lt;=$H149)*((AV$6-$F149+1)/($J149*($J149+1)/2)*$D149))+($K149="custom")*CustCF!AP149</f>
        <v>0</v>
      </c>
      <c r="AW149" s="95">
        <f>($K149="Bell Curve")*(_xlfn.NORM.DIST(AND(AW$6&gt;=$F149,AW$6&lt;=$H149)*(AW$6-$F149+1),$J149/2,$M149,TRUE)-_xlfn.NORM.DIST(AND(AW$6&gt;=$F149,AW$6&lt;=$H149)*(AV$6-$F149+1),$J149/2,$M149,TRUE))/(1-2*_xlfn.NORM.DIST(0,$J149/2,$M149,TRUE))*$D149+($K149="Steady Growth")*(AND(AW$6&gt;=$F149,AW$6&lt;=$H149)*((AW$6-$F149+1)/($J149*($J149+1)/2)*$D149))+($K149="custom")*CustCF!AQ149</f>
        <v>0</v>
      </c>
      <c r="AX149" s="95">
        <f>($K149="Bell Curve")*(_xlfn.NORM.DIST(AND(AX$6&gt;=$F149,AX$6&lt;=$H149)*(AX$6-$F149+1),$J149/2,$M149,TRUE)-_xlfn.NORM.DIST(AND(AX$6&gt;=$F149,AX$6&lt;=$H149)*(AW$6-$F149+1),$J149/2,$M149,TRUE))/(1-2*_xlfn.NORM.DIST(0,$J149/2,$M149,TRUE))*$D149+($K149="Steady Growth")*(AND(AX$6&gt;=$F149,AX$6&lt;=$H149)*((AX$6-$F149+1)/($J149*($J149+1)/2)*$D149))+($K149="custom")*CustCF!AR149</f>
        <v>0</v>
      </c>
      <c r="AY149" s="95">
        <f>($K149="Bell Curve")*(_xlfn.NORM.DIST(AND(AY$6&gt;=$F149,AY$6&lt;=$H149)*(AY$6-$F149+1),$J149/2,$M149,TRUE)-_xlfn.NORM.DIST(AND(AY$6&gt;=$F149,AY$6&lt;=$H149)*(AX$6-$F149+1),$J149/2,$M149,TRUE))/(1-2*_xlfn.NORM.DIST(0,$J149/2,$M149,TRUE))*$D149+($K149="Steady Growth")*(AND(AY$6&gt;=$F149,AY$6&lt;=$H149)*((AY$6-$F149+1)/($J149*($J149+1)/2)*$D149))+($K149="custom")*CustCF!AS149</f>
        <v>0</v>
      </c>
      <c r="AZ149" s="95">
        <f>($K149="Bell Curve")*(_xlfn.NORM.DIST(AND(AZ$6&gt;=$F149,AZ$6&lt;=$H149)*(AZ$6-$F149+1),$J149/2,$M149,TRUE)-_xlfn.NORM.DIST(AND(AZ$6&gt;=$F149,AZ$6&lt;=$H149)*(AY$6-$F149+1),$J149/2,$M149,TRUE))/(1-2*_xlfn.NORM.DIST(0,$J149/2,$M149,TRUE))*$D149+($K149="Steady Growth")*(AND(AZ$6&gt;=$F149,AZ$6&lt;=$H149)*((AZ$6-$F149+1)/($J149*($J149+1)/2)*$D149))+($K149="custom")*CustCF!AT149</f>
        <v>0</v>
      </c>
      <c r="BA149" s="95">
        <f>($K149="Bell Curve")*(_xlfn.NORM.DIST(AND(BA$6&gt;=$F149,BA$6&lt;=$H149)*(BA$6-$F149+1),$J149/2,$M149,TRUE)-_xlfn.NORM.DIST(AND(BA$6&gt;=$F149,BA$6&lt;=$H149)*(AZ$6-$F149+1),$J149/2,$M149,TRUE))/(1-2*_xlfn.NORM.DIST(0,$J149/2,$M149,TRUE))*$D149+($K149="Steady Growth")*(AND(BA$6&gt;=$F149,BA$6&lt;=$H149)*((BA$6-$F149+1)/($J149*($J149+1)/2)*$D149))+($K149="custom")*CustCF!AU149</f>
        <v>0</v>
      </c>
      <c r="BB149" s="95">
        <f>($K149="Bell Curve")*(_xlfn.NORM.DIST(AND(BB$6&gt;=$F149,BB$6&lt;=$H149)*(BB$6-$F149+1),$J149/2,$M149,TRUE)-_xlfn.NORM.DIST(AND(BB$6&gt;=$F149,BB$6&lt;=$H149)*(BA$6-$F149+1),$J149/2,$M149,TRUE))/(1-2*_xlfn.NORM.DIST(0,$J149/2,$M149,TRUE))*$D149+($K149="Steady Growth")*(AND(BB$6&gt;=$F149,BB$6&lt;=$H149)*((BB$6-$F149+1)/($J149*($J149+1)/2)*$D149))+($K149="custom")*CustCF!AV149</f>
        <v>0</v>
      </c>
      <c r="BC149" s="95">
        <f>($K149="Bell Curve")*(_xlfn.NORM.DIST(AND(BC$6&gt;=$F149,BC$6&lt;=$H149)*(BC$6-$F149+1),$J149/2,$M149,TRUE)-_xlfn.NORM.DIST(AND(BC$6&gt;=$F149,BC$6&lt;=$H149)*(BB$6-$F149+1),$J149/2,$M149,TRUE))/(1-2*_xlfn.NORM.DIST(0,$J149/2,$M149,TRUE))*$D149+($K149="Steady Growth")*(AND(BC$6&gt;=$F149,BC$6&lt;=$H149)*((BC$6-$F149+1)/($J149*($J149+1)/2)*$D149))+($K149="custom")*CustCF!AW149</f>
        <v>0</v>
      </c>
      <c r="BD149" s="95">
        <f>($K149="Bell Curve")*(_xlfn.NORM.DIST(AND(BD$6&gt;=$F149,BD$6&lt;=$H149)*(BD$6-$F149+1),$J149/2,$M149,TRUE)-_xlfn.NORM.DIST(AND(BD$6&gt;=$F149,BD$6&lt;=$H149)*(BC$6-$F149+1),$J149/2,$M149,TRUE))/(1-2*_xlfn.NORM.DIST(0,$J149/2,$M149,TRUE))*$D149+($K149="Steady Growth")*(AND(BD$6&gt;=$F149,BD$6&lt;=$H149)*((BD$6-$F149+1)/($J149*($J149+1)/2)*$D149))+($K149="custom")*CustCF!AX149</f>
        <v>0</v>
      </c>
      <c r="BE149" s="95">
        <f>($K149="Bell Curve")*(_xlfn.NORM.DIST(AND(BE$6&gt;=$F149,BE$6&lt;=$H149)*(BE$6-$F149+1),$J149/2,$M149,TRUE)-_xlfn.NORM.DIST(AND(BE$6&gt;=$F149,BE$6&lt;=$H149)*(BD$6-$F149+1),$J149/2,$M149,TRUE))/(1-2*_xlfn.NORM.DIST(0,$J149/2,$M149,TRUE))*$D149+($K149="Steady Growth")*(AND(BE$6&gt;=$F149,BE$6&lt;=$H149)*((BE$6-$F149+1)/($J149*($J149+1)/2)*$D149))+($K149="custom")*CustCF!AY149</f>
        <v>0</v>
      </c>
      <c r="BF149" s="95">
        <f>($K149="Bell Curve")*(_xlfn.NORM.DIST(AND(BF$6&gt;=$F149,BF$6&lt;=$H149)*(BF$6-$F149+1),$J149/2,$M149,TRUE)-_xlfn.NORM.DIST(AND(BF$6&gt;=$F149,BF$6&lt;=$H149)*(BE$6-$F149+1),$J149/2,$M149,TRUE))/(1-2*_xlfn.NORM.DIST(0,$J149/2,$M149,TRUE))*$D149+($K149="Steady Growth")*(AND(BF$6&gt;=$F149,BF$6&lt;=$H149)*((BF$6-$F149+1)/($J149*($J149+1)/2)*$D149))+($K149="custom")*CustCF!AZ149</f>
        <v>0</v>
      </c>
      <c r="BG149" s="95">
        <f>($K149="Bell Curve")*(_xlfn.NORM.DIST(AND(BG$6&gt;=$F149,BG$6&lt;=$H149)*(BG$6-$F149+1),$J149/2,$M149,TRUE)-_xlfn.NORM.DIST(AND(BG$6&gt;=$F149,BG$6&lt;=$H149)*(BF$6-$F149+1),$J149/2,$M149,TRUE))/(1-2*_xlfn.NORM.DIST(0,$J149/2,$M149,TRUE))*$D149+($K149="Steady Growth")*(AND(BG$6&gt;=$F149,BG$6&lt;=$H149)*((BG$6-$F149+1)/($J149*($J149+1)/2)*$D149))+($K149="custom")*CustCF!BA149</f>
        <v>0</v>
      </c>
      <c r="BH149" s="95">
        <f>($K149="Bell Curve")*(_xlfn.NORM.DIST(AND(BH$6&gt;=$F149,BH$6&lt;=$H149)*(BH$6-$F149+1),$J149/2,$M149,TRUE)-_xlfn.NORM.DIST(AND(BH$6&gt;=$F149,BH$6&lt;=$H149)*(BG$6-$F149+1),$J149/2,$M149,TRUE))/(1-2*_xlfn.NORM.DIST(0,$J149/2,$M149,TRUE))*$D149+($K149="Steady Growth")*(AND(BH$6&gt;=$F149,BH$6&lt;=$H149)*((BH$6-$F149+1)/($J149*($J149+1)/2)*$D149))+($K149="custom")*CustCF!BB149</f>
        <v>0</v>
      </c>
      <c r="BI149" s="95">
        <f>($K149="Bell Curve")*(_xlfn.NORM.DIST(AND(BI$6&gt;=$F149,BI$6&lt;=$H149)*(BI$6-$F149+1),$J149/2,$M149,TRUE)-_xlfn.NORM.DIST(AND(BI$6&gt;=$F149,BI$6&lt;=$H149)*(BH$6-$F149+1),$J149/2,$M149,TRUE))/(1-2*_xlfn.NORM.DIST(0,$J149/2,$M149,TRUE))*$D149+($K149="Steady Growth")*(AND(BI$6&gt;=$F149,BI$6&lt;=$H149)*((BI$6-$F149+1)/($J149*($J149+1)/2)*$D149))+($K149="custom")*CustCF!BC149</f>
        <v>0</v>
      </c>
      <c r="BJ149" s="95">
        <f>($K149="Bell Curve")*(_xlfn.NORM.DIST(AND(BJ$6&gt;=$F149,BJ$6&lt;=$H149)*(BJ$6-$F149+1),$J149/2,$M149,TRUE)-_xlfn.NORM.DIST(AND(BJ$6&gt;=$F149,BJ$6&lt;=$H149)*(BI$6-$F149+1),$J149/2,$M149,TRUE))/(1-2*_xlfn.NORM.DIST(0,$J149/2,$M149,TRUE))*$D149+($K149="Steady Growth")*(AND(BJ$6&gt;=$F149,BJ$6&lt;=$H149)*((BJ$6-$F149+1)/($J149*($J149+1)/2)*$D149))+($K149="custom")*CustCF!BD149</f>
        <v>0</v>
      </c>
      <c r="BK149" s="95">
        <f>($K149="Bell Curve")*(_xlfn.NORM.DIST(AND(BK$6&gt;=$F149,BK$6&lt;=$H149)*(BK$6-$F149+1),$J149/2,$M149,TRUE)-_xlfn.NORM.DIST(AND(BK$6&gt;=$F149,BK$6&lt;=$H149)*(BJ$6-$F149+1),$J149/2,$M149,TRUE))/(1-2*_xlfn.NORM.DIST(0,$J149/2,$M149,TRUE))*$D149+($K149="Steady Growth")*(AND(BK$6&gt;=$F149,BK$6&lt;=$H149)*((BK$6-$F149+1)/($J149*($J149+1)/2)*$D149))+($K149="custom")*CustCF!BE149</f>
        <v>0</v>
      </c>
      <c r="BL149" s="95">
        <f>($K149="Bell Curve")*(_xlfn.NORM.DIST(AND(BL$6&gt;=$F149,BL$6&lt;=$H149)*(BL$6-$F149+1),$J149/2,$M149,TRUE)-_xlfn.NORM.DIST(AND(BL$6&gt;=$F149,BL$6&lt;=$H149)*(BK$6-$F149+1),$J149/2,$M149,TRUE))/(1-2*_xlfn.NORM.DIST(0,$J149/2,$M149,TRUE))*$D149+($K149="Steady Growth")*(AND(BL$6&gt;=$F149,BL$6&lt;=$H149)*((BL$6-$F149+1)/($J149*($J149+1)/2)*$D149))+($K149="custom")*CustCF!BF149</f>
        <v>0</v>
      </c>
      <c r="BM149" s="95">
        <f>($K149="Bell Curve")*(_xlfn.NORM.DIST(AND(BM$6&gt;=$F149,BM$6&lt;=$H149)*(BM$6-$F149+1),$J149/2,$M149,TRUE)-_xlfn.NORM.DIST(AND(BM$6&gt;=$F149,BM$6&lt;=$H149)*(BL$6-$F149+1),$J149/2,$M149,TRUE))/(1-2*_xlfn.NORM.DIST(0,$J149/2,$M149,TRUE))*$D149+($K149="Steady Growth")*(AND(BM$6&gt;=$F149,BM$6&lt;=$H149)*((BM$6-$F149+1)/($J149*($J149+1)/2)*$D149))+($K149="custom")*CustCF!BG149</f>
        <v>0</v>
      </c>
      <c r="BN149" s="95">
        <f>($K149="Bell Curve")*(_xlfn.NORM.DIST(AND(BN$6&gt;=$F149,BN$6&lt;=$H149)*(BN$6-$F149+1),$J149/2,$M149,TRUE)-_xlfn.NORM.DIST(AND(BN$6&gt;=$F149,BN$6&lt;=$H149)*(BM$6-$F149+1),$J149/2,$M149,TRUE))/(1-2*_xlfn.NORM.DIST(0,$J149/2,$M149,TRUE))*$D149+($K149="Steady Growth")*(AND(BN$6&gt;=$F149,BN$6&lt;=$H149)*((BN$6-$F149+1)/($J149*($J149+1)/2)*$D149))+($K149="custom")*CustCF!BH149</f>
        <v>0</v>
      </c>
      <c r="BO149" s="95">
        <f>($K149="Bell Curve")*(_xlfn.NORM.DIST(AND(BO$6&gt;=$F149,BO$6&lt;=$H149)*(BO$6-$F149+1),$J149/2,$M149,TRUE)-_xlfn.NORM.DIST(AND(BO$6&gt;=$F149,BO$6&lt;=$H149)*(BN$6-$F149+1),$J149/2,$M149,TRUE))/(1-2*_xlfn.NORM.DIST(0,$J149/2,$M149,TRUE))*$D149+($K149="Steady Growth")*(AND(BO$6&gt;=$F149,BO$6&lt;=$H149)*((BO$6-$F149+1)/($J149*($J149+1)/2)*$D149))+($K149="custom")*CustCF!BI149</f>
        <v>0</v>
      </c>
      <c r="BP149" s="95">
        <f>($K149="Bell Curve")*(_xlfn.NORM.DIST(AND(BP$6&gt;=$F149,BP$6&lt;=$H149)*(BP$6-$F149+1),$J149/2,$M149,TRUE)-_xlfn.NORM.DIST(AND(BP$6&gt;=$F149,BP$6&lt;=$H149)*(BO$6-$F149+1),$J149/2,$M149,TRUE))/(1-2*_xlfn.NORM.DIST(0,$J149/2,$M149,TRUE))*$D149+($K149="Steady Growth")*(AND(BP$6&gt;=$F149,BP$6&lt;=$H149)*((BP$6-$F149+1)/($J149*($J149+1)/2)*$D149))+($K149="custom")*CustCF!BJ149</f>
        <v>0</v>
      </c>
      <c r="BQ149" s="95">
        <f>($K149="Bell Curve")*(_xlfn.NORM.DIST(AND(BQ$6&gt;=$F149,BQ$6&lt;=$H149)*(BQ$6-$F149+1),$J149/2,$M149,TRUE)-_xlfn.NORM.DIST(AND(BQ$6&gt;=$F149,BQ$6&lt;=$H149)*(BP$6-$F149+1),$J149/2,$M149,TRUE))/(1-2*_xlfn.NORM.DIST(0,$J149/2,$M149,TRUE))*$D149+($K149="Steady Growth")*(AND(BQ$6&gt;=$F149,BQ$6&lt;=$H149)*((BQ$6-$F149+1)/($J149*($J149+1)/2)*$D149))+($K149="custom")*CustCF!BK149</f>
        <v>0</v>
      </c>
      <c r="BR149" s="95">
        <f>($K149="Bell Curve")*(_xlfn.NORM.DIST(AND(BR$6&gt;=$F149,BR$6&lt;=$H149)*(BR$6-$F149+1),$J149/2,$M149,TRUE)-_xlfn.NORM.DIST(AND(BR$6&gt;=$F149,BR$6&lt;=$H149)*(BQ$6-$F149+1),$J149/2,$M149,TRUE))/(1-2*_xlfn.NORM.DIST(0,$J149/2,$M149,TRUE))*$D149+($K149="Steady Growth")*(AND(BR$6&gt;=$F149,BR$6&lt;=$H149)*((BR$6-$F149+1)/($J149*($J149+1)/2)*$D149))+($K149="custom")*CustCF!BL149</f>
        <v>0</v>
      </c>
      <c r="BS149" s="95">
        <f>($K149="Bell Curve")*(_xlfn.NORM.DIST(AND(BS$6&gt;=$F149,BS$6&lt;=$H149)*(BS$6-$F149+1),$J149/2,$M149,TRUE)-_xlfn.NORM.DIST(AND(BS$6&gt;=$F149,BS$6&lt;=$H149)*(BR$6-$F149+1),$J149/2,$M149,TRUE))/(1-2*_xlfn.NORM.DIST(0,$J149/2,$M149,TRUE))*$D149+($K149="Steady Growth")*(AND(BS$6&gt;=$F149,BS$6&lt;=$H149)*((BS$6-$F149+1)/($J149*($J149+1)/2)*$D149))+($K149="custom")*CustCF!BM149</f>
        <v>0</v>
      </c>
      <c r="BT149" s="95">
        <f>($K149="Bell Curve")*(_xlfn.NORM.DIST(AND(BT$6&gt;=$F149,BT$6&lt;=$H149)*(BT$6-$F149+1),$J149/2,$M149,TRUE)-_xlfn.NORM.DIST(AND(BT$6&gt;=$F149,BT$6&lt;=$H149)*(BS$6-$F149+1),$J149/2,$M149,TRUE))/(1-2*_xlfn.NORM.DIST(0,$J149/2,$M149,TRUE))*$D149+($K149="Steady Growth")*(AND(BT$6&gt;=$F149,BT$6&lt;=$H149)*((BT$6-$F149+1)/($J149*($J149+1)/2)*$D149))+($K149="custom")*CustCF!BN149</f>
        <v>0</v>
      </c>
      <c r="BU149" s="95">
        <f>($K149="Bell Curve")*(_xlfn.NORM.DIST(AND(BU$6&gt;=$F149,BU$6&lt;=$H149)*(BU$6-$F149+1),$J149/2,$M149,TRUE)-_xlfn.NORM.DIST(AND(BU$6&gt;=$F149,BU$6&lt;=$H149)*(BT$6-$F149+1),$J149/2,$M149,TRUE))/(1-2*_xlfn.NORM.DIST(0,$J149/2,$M149,TRUE))*$D149+($K149="Steady Growth")*(AND(BU$6&gt;=$F149,BU$6&lt;=$H149)*((BU$6-$F149+1)/($J149*($J149+1)/2)*$D149))+($K149="custom")*CustCF!BO149</f>
        <v>0</v>
      </c>
      <c r="BV149" s="95">
        <f>($K149="Bell Curve")*(_xlfn.NORM.DIST(AND(BV$6&gt;=$F149,BV$6&lt;=$H149)*(BV$6-$F149+1),$J149/2,$M149,TRUE)-_xlfn.NORM.DIST(AND(BV$6&gt;=$F149,BV$6&lt;=$H149)*(BU$6-$F149+1),$J149/2,$M149,TRUE))/(1-2*_xlfn.NORM.DIST(0,$J149/2,$M149,TRUE))*$D149+($K149="Steady Growth")*(AND(BV$6&gt;=$F149,BV$6&lt;=$H149)*((BV$6-$F149+1)/($J149*($J149+1)/2)*$D149))+($K149="custom")*CustCF!BP149</f>
        <v>0</v>
      </c>
      <c r="BW149" s="95">
        <f>($K149="Bell Curve")*(_xlfn.NORM.DIST(AND(BW$6&gt;=$F149,BW$6&lt;=$H149)*(BW$6-$F149+1),$J149/2,$M149,TRUE)-_xlfn.NORM.DIST(AND(BW$6&gt;=$F149,BW$6&lt;=$H149)*(BV$6-$F149+1),$J149/2,$M149,TRUE))/(1-2*_xlfn.NORM.DIST(0,$J149/2,$M149,TRUE))*$D149+($K149="Steady Growth")*(AND(BW$6&gt;=$F149,BW$6&lt;=$H149)*((BW$6-$F149+1)/($J149*($J149+1)/2)*$D149))+($K149="custom")*CustCF!BQ149</f>
        <v>0</v>
      </c>
      <c r="BX149" s="95">
        <f>($K149="Bell Curve")*(_xlfn.NORM.DIST(AND(BX$6&gt;=$F149,BX$6&lt;=$H149)*(BX$6-$F149+1),$J149/2,$M149,TRUE)-_xlfn.NORM.DIST(AND(BX$6&gt;=$F149,BX$6&lt;=$H149)*(BW$6-$F149+1),$J149/2,$M149,TRUE))/(1-2*_xlfn.NORM.DIST(0,$J149/2,$M149,TRUE))*$D149+($K149="Steady Growth")*(AND(BX$6&gt;=$F149,BX$6&lt;=$H149)*((BX$6-$F149+1)/($J149*($J149+1)/2)*$D149))+($K149="custom")*CustCF!BR149</f>
        <v>0</v>
      </c>
      <c r="BY149" s="95">
        <f>($K149="Bell Curve")*(_xlfn.NORM.DIST(AND(BY$6&gt;=$F149,BY$6&lt;=$H149)*(BY$6-$F149+1),$J149/2,$M149,TRUE)-_xlfn.NORM.DIST(AND(BY$6&gt;=$F149,BY$6&lt;=$H149)*(BX$6-$F149+1),$J149/2,$M149,TRUE))/(1-2*_xlfn.NORM.DIST(0,$J149/2,$M149,TRUE))*$D149+($K149="Steady Growth")*(AND(BY$6&gt;=$F149,BY$6&lt;=$H149)*((BY$6-$F149+1)/($J149*($J149+1)/2)*$D149))+($K149="custom")*CustCF!BS149</f>
        <v>0</v>
      </c>
      <c r="BZ149" s="95">
        <f>($K149="Bell Curve")*(_xlfn.NORM.DIST(AND(BZ$6&gt;=$F149,BZ$6&lt;=$H149)*(BZ$6-$F149+1),$J149/2,$M149,TRUE)-_xlfn.NORM.DIST(AND(BZ$6&gt;=$F149,BZ$6&lt;=$H149)*(BY$6-$F149+1),$J149/2,$M149,TRUE))/(1-2*_xlfn.NORM.DIST(0,$J149/2,$M149,TRUE))*$D149+($K149="Steady Growth")*(AND(BZ$6&gt;=$F149,BZ$6&lt;=$H149)*((BZ$6-$F149+1)/($J149*($J149+1)/2)*$D149))+($K149="custom")*CustCF!BT149</f>
        <v>0</v>
      </c>
      <c r="CA149" s="95">
        <f>($K149="Bell Curve")*(_xlfn.NORM.DIST(AND(CA$6&gt;=$F149,CA$6&lt;=$H149)*(CA$6-$F149+1),$J149/2,$M149,TRUE)-_xlfn.NORM.DIST(AND(CA$6&gt;=$F149,CA$6&lt;=$H149)*(BZ$6-$F149+1),$J149/2,$M149,TRUE))/(1-2*_xlfn.NORM.DIST(0,$J149/2,$M149,TRUE))*$D149+($K149="Steady Growth")*(AND(CA$6&gt;=$F149,CA$6&lt;=$H149)*((CA$6-$F149+1)/($J149*($J149+1)/2)*$D149))+($K149="custom")*CustCF!BU149</f>
        <v>0</v>
      </c>
      <c r="CB149" s="95">
        <f>($K149="Bell Curve")*(_xlfn.NORM.DIST(AND(CB$6&gt;=$F149,CB$6&lt;=$H149)*(CB$6-$F149+1),$J149/2,$M149,TRUE)-_xlfn.NORM.DIST(AND(CB$6&gt;=$F149,CB$6&lt;=$H149)*(CA$6-$F149+1),$J149/2,$M149,TRUE))/(1-2*_xlfn.NORM.DIST(0,$J149/2,$M149,TRUE))*$D149+($K149="Steady Growth")*(AND(CB$6&gt;=$F149,CB$6&lt;=$H149)*((CB$6-$F149+1)/($J149*($J149+1)/2)*$D149))+($K149="custom")*CustCF!BV149</f>
        <v>0</v>
      </c>
      <c r="CC149" s="95">
        <f>($K149="Bell Curve")*(_xlfn.NORM.DIST(AND(CC$6&gt;=$F149,CC$6&lt;=$H149)*(CC$6-$F149+1),$J149/2,$M149,TRUE)-_xlfn.NORM.DIST(AND(CC$6&gt;=$F149,CC$6&lt;=$H149)*(CB$6-$F149+1),$J149/2,$M149,TRUE))/(1-2*_xlfn.NORM.DIST(0,$J149/2,$M149,TRUE))*$D149+($K149="Steady Growth")*(AND(CC$6&gt;=$F149,CC$6&lt;=$H149)*((CC$6-$F149+1)/($J149*($J149+1)/2)*$D149))+($K149="custom")*CustCF!BW149</f>
        <v>0</v>
      </c>
      <c r="CD149" s="95">
        <f>($K149="Bell Curve")*(_xlfn.NORM.DIST(AND(CD$6&gt;=$F149,CD$6&lt;=$H149)*(CD$6-$F149+1),$J149/2,$M149,TRUE)-_xlfn.NORM.DIST(AND(CD$6&gt;=$F149,CD$6&lt;=$H149)*(CC$6-$F149+1),$J149/2,$M149,TRUE))/(1-2*_xlfn.NORM.DIST(0,$J149/2,$M149,TRUE))*$D149+($K149="Steady Growth")*(AND(CD$6&gt;=$F149,CD$6&lt;=$H149)*((CD$6-$F149+1)/($J149*($J149+1)/2)*$D149))+($K149="custom")*CustCF!BX149</f>
        <v>0</v>
      </c>
      <c r="CE149" s="95">
        <f>($K149="Bell Curve")*(_xlfn.NORM.DIST(AND(CE$6&gt;=$F149,CE$6&lt;=$H149)*(CE$6-$F149+1),$J149/2,$M149,TRUE)-_xlfn.NORM.DIST(AND(CE$6&gt;=$F149,CE$6&lt;=$H149)*(CD$6-$F149+1),$J149/2,$M149,TRUE))/(1-2*_xlfn.NORM.DIST(0,$J149/2,$M149,TRUE))*$D149+($K149="Steady Growth")*(AND(CE$6&gt;=$F149,CE$6&lt;=$H149)*((CE$6-$F149+1)/($J149*($J149+1)/2)*$D149))+($K149="custom")*CustCF!BY149</f>
        <v>0</v>
      </c>
      <c r="CF149" s="95">
        <f>($K149="Bell Curve")*(_xlfn.NORM.DIST(AND(CF$6&gt;=$F149,CF$6&lt;=$H149)*(CF$6-$F149+1),$J149/2,$M149,TRUE)-_xlfn.NORM.DIST(AND(CF$6&gt;=$F149,CF$6&lt;=$H149)*(CE$6-$F149+1),$J149/2,$M149,TRUE))/(1-2*_xlfn.NORM.DIST(0,$J149/2,$M149,TRUE))*$D149+($K149="Steady Growth")*(AND(CF$6&gt;=$F149,CF$6&lt;=$H149)*((CF$6-$F149+1)/($J149*($J149+1)/2)*$D149))+($K149="custom")*CustCF!BZ149</f>
        <v>0</v>
      </c>
      <c r="CG149" s="95">
        <f>($K149="Bell Curve")*(_xlfn.NORM.DIST(AND(CG$6&gt;=$F149,CG$6&lt;=$H149)*(CG$6-$F149+1),$J149/2,$M149,TRUE)-_xlfn.NORM.DIST(AND(CG$6&gt;=$F149,CG$6&lt;=$H149)*(CF$6-$F149+1),$J149/2,$M149,TRUE))/(1-2*_xlfn.NORM.DIST(0,$J149/2,$M149,TRUE))*$D149+($K149="Steady Growth")*(AND(CG$6&gt;=$F149,CG$6&lt;=$H149)*((CG$6-$F149+1)/($J149*($J149+1)/2)*$D149))+($K149="custom")*CustCF!CA149</f>
        <v>0</v>
      </c>
      <c r="CH149" s="95">
        <f>($K149="Bell Curve")*(_xlfn.NORM.DIST(AND(CH$6&gt;=$F149,CH$6&lt;=$H149)*(CH$6-$F149+1),$J149/2,$M149,TRUE)-_xlfn.NORM.DIST(AND(CH$6&gt;=$F149,CH$6&lt;=$H149)*(CG$6-$F149+1),$J149/2,$M149,TRUE))/(1-2*_xlfn.NORM.DIST(0,$J149/2,$M149,TRUE))*$D149+($K149="Steady Growth")*(AND(CH$6&gt;=$F149,CH$6&lt;=$H149)*((CH$6-$F149+1)/($J149*($J149+1)/2)*$D149))+($K149="custom")*CustCF!CB149</f>
        <v>0</v>
      </c>
      <c r="CI149" s="95">
        <f>($K149="Bell Curve")*(_xlfn.NORM.DIST(AND(CI$6&gt;=$F149,CI$6&lt;=$H149)*(CI$6-$F149+1),$J149/2,$M149,TRUE)-_xlfn.NORM.DIST(AND(CI$6&gt;=$F149,CI$6&lt;=$H149)*(CH$6-$F149+1),$J149/2,$M149,TRUE))/(1-2*_xlfn.NORM.DIST(0,$J149/2,$M149,TRUE))*$D149+($K149="Steady Growth")*(AND(CI$6&gt;=$F149,CI$6&lt;=$H149)*((CI$6-$F149+1)/($J149*($J149+1)/2)*$D149))+($K149="custom")*CustCF!CC149</f>
        <v>0</v>
      </c>
      <c r="CJ149" s="95">
        <f>($K149="Bell Curve")*(_xlfn.NORM.DIST(AND(CJ$6&gt;=$F149,CJ$6&lt;=$H149)*(CJ$6-$F149+1),$J149/2,$M149,TRUE)-_xlfn.NORM.DIST(AND(CJ$6&gt;=$F149,CJ$6&lt;=$H149)*(CI$6-$F149+1),$J149/2,$M149,TRUE))/(1-2*_xlfn.NORM.DIST(0,$J149/2,$M149,TRUE))*$D149+($K149="Steady Growth")*(AND(CJ$6&gt;=$F149,CJ$6&lt;=$H149)*((CJ$6-$F149+1)/($J149*($J149+1)/2)*$D149))+($K149="custom")*CustCF!CD149</f>
        <v>0</v>
      </c>
      <c r="CK149" s="95">
        <f>($K149="Bell Curve")*(_xlfn.NORM.DIST(AND(CK$6&gt;=$F149,CK$6&lt;=$H149)*(CK$6-$F149+1),$J149/2,$M149,TRUE)-_xlfn.NORM.DIST(AND(CK$6&gt;=$F149,CK$6&lt;=$H149)*(CJ$6-$F149+1),$J149/2,$M149,TRUE))/(1-2*_xlfn.NORM.DIST(0,$J149/2,$M149,TRUE))*$D149+($K149="Steady Growth")*(AND(CK$6&gt;=$F149,CK$6&lt;=$H149)*((CK$6-$F149+1)/($J149*($J149+1)/2)*$D149))+($K149="custom")*CustCF!CE149</f>
        <v>0</v>
      </c>
      <c r="CL149" s="95">
        <f>($K149="Bell Curve")*(_xlfn.NORM.DIST(AND(CL$6&gt;=$F149,CL$6&lt;=$H149)*(CL$6-$F149+1),$J149/2,$M149,TRUE)-_xlfn.NORM.DIST(AND(CL$6&gt;=$F149,CL$6&lt;=$H149)*(CK$6-$F149+1),$J149/2,$M149,TRUE))/(1-2*_xlfn.NORM.DIST(0,$J149/2,$M149,TRUE))*$D149+($K149="Steady Growth")*(AND(CL$6&gt;=$F149,CL$6&lt;=$H149)*((CL$6-$F149+1)/($J149*($J149+1)/2)*$D149))+($K149="custom")*CustCF!CF149</f>
        <v>0</v>
      </c>
      <c r="CM149" s="95">
        <f>($K149="Bell Curve")*(_xlfn.NORM.DIST(AND(CM$6&gt;=$F149,CM$6&lt;=$H149)*(CM$6-$F149+1),$J149/2,$M149,TRUE)-_xlfn.NORM.DIST(AND(CM$6&gt;=$F149,CM$6&lt;=$H149)*(CL$6-$F149+1),$J149/2,$M149,TRUE))/(1-2*_xlfn.NORM.DIST(0,$J149/2,$M149,TRUE))*$D149+($K149="Steady Growth")*(AND(CM$6&gt;=$F149,CM$6&lt;=$H149)*((CM$6-$F149+1)/($J149*($J149+1)/2)*$D149))+($K149="custom")*CustCF!CG149</f>
        <v>0</v>
      </c>
      <c r="CN149" s="95">
        <f>($K149="Bell Curve")*(_xlfn.NORM.DIST(AND(CN$6&gt;=$F149,CN$6&lt;=$H149)*(CN$6-$F149+1),$J149/2,$M149,TRUE)-_xlfn.NORM.DIST(AND(CN$6&gt;=$F149,CN$6&lt;=$H149)*(CM$6-$F149+1),$J149/2,$M149,TRUE))/(1-2*_xlfn.NORM.DIST(0,$J149/2,$M149,TRUE))*$D149+($K149="Steady Growth")*(AND(CN$6&gt;=$F149,CN$6&lt;=$H149)*((CN$6-$F149+1)/($J149*($J149+1)/2)*$D149))+($K149="custom")*CustCF!CH149</f>
        <v>0</v>
      </c>
      <c r="CO149" s="95">
        <f>($K149="Bell Curve")*(_xlfn.NORM.DIST(AND(CO$6&gt;=$F149,CO$6&lt;=$H149)*(CO$6-$F149+1),$J149/2,$M149,TRUE)-_xlfn.NORM.DIST(AND(CO$6&gt;=$F149,CO$6&lt;=$H149)*(CN$6-$F149+1),$J149/2,$M149,TRUE))/(1-2*_xlfn.NORM.DIST(0,$J149/2,$M149,TRUE))*$D149+($K149="Steady Growth")*(AND(CO$6&gt;=$F149,CO$6&lt;=$H149)*((CO$6-$F149+1)/($J149*($J149+1)/2)*$D149))+($K149="custom")*CustCF!CI149</f>
        <v>0</v>
      </c>
      <c r="CP149" s="95">
        <f>($K149="Bell Curve")*(_xlfn.NORM.DIST(AND(CP$6&gt;=$F149,CP$6&lt;=$H149)*(CP$6-$F149+1),$J149/2,$M149,TRUE)-_xlfn.NORM.DIST(AND(CP$6&gt;=$F149,CP$6&lt;=$H149)*(CO$6-$F149+1),$J149/2,$M149,TRUE))/(1-2*_xlfn.NORM.DIST(0,$J149/2,$M149,TRUE))*$D149+($K149="Steady Growth")*(AND(CP$6&gt;=$F149,CP$6&lt;=$H149)*((CP$6-$F149+1)/($J149*($J149+1)/2)*$D149))+($K149="custom")*CustCF!CJ149</f>
        <v>0</v>
      </c>
      <c r="CQ149" s="95">
        <f>($K149="Bell Curve")*(_xlfn.NORM.DIST(AND(CQ$6&gt;=$F149,CQ$6&lt;=$H149)*(CQ$6-$F149+1),$J149/2,$M149,TRUE)-_xlfn.NORM.DIST(AND(CQ$6&gt;=$F149,CQ$6&lt;=$H149)*(CP$6-$F149+1),$J149/2,$M149,TRUE))/(1-2*_xlfn.NORM.DIST(0,$J149/2,$M149,TRUE))*$D149+($K149="Steady Growth")*(AND(CQ$6&gt;=$F149,CQ$6&lt;=$H149)*((CQ$6-$F149+1)/($J149*($J149+1)/2)*$D149))+($K149="custom")*CustCF!CK149</f>
        <v>0</v>
      </c>
      <c r="CR149" s="95">
        <f>($K149="Bell Curve")*(_xlfn.NORM.DIST(AND(CR$6&gt;=$F149,CR$6&lt;=$H149)*(CR$6-$F149+1),$J149/2,$M149,TRUE)-_xlfn.NORM.DIST(AND(CR$6&gt;=$F149,CR$6&lt;=$H149)*(CQ$6-$F149+1),$J149/2,$M149,TRUE))/(1-2*_xlfn.NORM.DIST(0,$J149/2,$M149,TRUE))*$D149+($K149="Steady Growth")*(AND(CR$6&gt;=$F149,CR$6&lt;=$H149)*((CR$6-$F149+1)/($J149*($J149+1)/2)*$D149))+($K149="custom")*CustCF!CL149</f>
        <v>0</v>
      </c>
      <c r="CS149" s="95">
        <f>($K149="Bell Curve")*(_xlfn.NORM.DIST(AND(CS$6&gt;=$F149,CS$6&lt;=$H149)*(CS$6-$F149+1),$J149/2,$M149,TRUE)-_xlfn.NORM.DIST(AND(CS$6&gt;=$F149,CS$6&lt;=$H149)*(CR$6-$F149+1),$J149/2,$M149,TRUE))/(1-2*_xlfn.NORM.DIST(0,$J149/2,$M149,TRUE))*$D149+($K149="Steady Growth")*(AND(CS$6&gt;=$F149,CS$6&lt;=$H149)*((CS$6-$F149+1)/($J149*($J149+1)/2)*$D149))+($K149="custom")*CustCF!CM149</f>
        <v>0</v>
      </c>
      <c r="CT149" s="95">
        <f>($K149="Bell Curve")*(_xlfn.NORM.DIST(AND(CT$6&gt;=$F149,CT$6&lt;=$H149)*(CT$6-$F149+1),$J149/2,$M149,TRUE)-_xlfn.NORM.DIST(AND(CT$6&gt;=$F149,CT$6&lt;=$H149)*(CS$6-$F149+1),$J149/2,$M149,TRUE))/(1-2*_xlfn.NORM.DIST(0,$J149/2,$M149,TRUE))*$D149+($K149="Steady Growth")*(AND(CT$6&gt;=$F149,CT$6&lt;=$H149)*((CT$6-$F149+1)/($J149*($J149+1)/2)*$D149))+($K149="custom")*CustCF!CN149</f>
        <v>0</v>
      </c>
      <c r="CU149" s="95">
        <f>($K149="Bell Curve")*(_xlfn.NORM.DIST(AND(CU$6&gt;=$F149,CU$6&lt;=$H149)*(CU$6-$F149+1),$J149/2,$M149,TRUE)-_xlfn.NORM.DIST(AND(CU$6&gt;=$F149,CU$6&lt;=$H149)*(CT$6-$F149+1),$J149/2,$M149,TRUE))/(1-2*_xlfn.NORM.DIST(0,$J149/2,$M149,TRUE))*$D149+($K149="Steady Growth")*(AND(CU$6&gt;=$F149,CU$6&lt;=$H149)*((CU$6-$F149+1)/($J149*($J149+1)/2)*$D149))+($K149="custom")*CustCF!CO149</f>
        <v>0</v>
      </c>
      <c r="CV149" s="95">
        <f>($K149="Bell Curve")*(_xlfn.NORM.DIST(AND(CV$6&gt;=$F149,CV$6&lt;=$H149)*(CV$6-$F149+1),$J149/2,$M149,TRUE)-_xlfn.NORM.DIST(AND(CV$6&gt;=$F149,CV$6&lt;=$H149)*(CU$6-$F149+1),$J149/2,$M149,TRUE))/(1-2*_xlfn.NORM.DIST(0,$J149/2,$M149,TRUE))*$D149+($K149="Steady Growth")*(AND(CV$6&gt;=$F149,CV$6&lt;=$H149)*((CV$6-$F149+1)/($J149*($J149+1)/2)*$D149))+($K149="custom")*CustCF!CP149</f>
        <v>0</v>
      </c>
      <c r="CW149" s="95">
        <f>($K149="Bell Curve")*(_xlfn.NORM.DIST(AND(CW$6&gt;=$F149,CW$6&lt;=$H149)*(CW$6-$F149+1),$J149/2,$M149,TRUE)-_xlfn.NORM.DIST(AND(CW$6&gt;=$F149,CW$6&lt;=$H149)*(CV$6-$F149+1),$J149/2,$M149,TRUE))/(1-2*_xlfn.NORM.DIST(0,$J149/2,$M149,TRUE))*$D149+($K149="Steady Growth")*(AND(CW$6&gt;=$F149,CW$6&lt;=$H149)*((CW$6-$F149+1)/($J149*($J149+1)/2)*$D149))+($K149="custom")*CustCF!CQ149</f>
        <v>0</v>
      </c>
      <c r="CX149" s="95">
        <f>($K149="Bell Curve")*(_xlfn.NORM.DIST(AND(CX$6&gt;=$F149,CX$6&lt;=$H149)*(CX$6-$F149+1),$J149/2,$M149,TRUE)-_xlfn.NORM.DIST(AND(CX$6&gt;=$F149,CX$6&lt;=$H149)*(CW$6-$F149+1),$J149/2,$M149,TRUE))/(1-2*_xlfn.NORM.DIST(0,$J149/2,$M149,TRUE))*$D149+($K149="Steady Growth")*(AND(CX$6&gt;=$F149,CX$6&lt;=$H149)*((CX$6-$F149+1)/($J149*($J149+1)/2)*$D149))+($K149="custom")*CustCF!CR149</f>
        <v>0</v>
      </c>
      <c r="CY149" s="95">
        <f>($K149="Bell Curve")*(_xlfn.NORM.DIST(AND(CY$6&gt;=$F149,CY$6&lt;=$H149)*(CY$6-$F149+1),$J149/2,$M149,TRUE)-_xlfn.NORM.DIST(AND(CY$6&gt;=$F149,CY$6&lt;=$H149)*(CX$6-$F149+1),$J149/2,$M149,TRUE))/(1-2*_xlfn.NORM.DIST(0,$J149/2,$M149,TRUE))*$D149+($K149="Steady Growth")*(AND(CY$6&gt;=$F149,CY$6&lt;=$H149)*((CY$6-$F149+1)/($J149*($J149+1)/2)*$D149))+($K149="custom")*CustCF!CS149</f>
        <v>0</v>
      </c>
      <c r="CZ149" s="95">
        <f>($K149="Bell Curve")*(_xlfn.NORM.DIST(AND(CZ$6&gt;=$F149,CZ$6&lt;=$H149)*(CZ$6-$F149+1),$J149/2,$M149,TRUE)-_xlfn.NORM.DIST(AND(CZ$6&gt;=$F149,CZ$6&lt;=$H149)*(CY$6-$F149+1),$J149/2,$M149,TRUE))/(1-2*_xlfn.NORM.DIST(0,$J149/2,$M149,TRUE))*$D149+($K149="Steady Growth")*(AND(CZ$6&gt;=$F149,CZ$6&lt;=$H149)*((CZ$6-$F149+1)/($J149*($J149+1)/2)*$D149))+($K149="custom")*CustCF!CT149</f>
        <v>0</v>
      </c>
      <c r="DA149" s="95">
        <f>($K149="Bell Curve")*(_xlfn.NORM.DIST(AND(DA$6&gt;=$F149,DA$6&lt;=$H149)*(DA$6-$F149+1),$J149/2,$M149,TRUE)-_xlfn.NORM.DIST(AND(DA$6&gt;=$F149,DA$6&lt;=$H149)*(CZ$6-$F149+1),$J149/2,$M149,TRUE))/(1-2*_xlfn.NORM.DIST(0,$J149/2,$M149,TRUE))*$D149+($K149="Steady Growth")*(AND(DA$6&gt;=$F149,DA$6&lt;=$H149)*((DA$6-$F149+1)/($J149*($J149+1)/2)*$D149))+($K149="custom")*CustCF!CU149</f>
        <v>0</v>
      </c>
      <c r="DB149" s="95">
        <f>($K149="Bell Curve")*(_xlfn.NORM.DIST(AND(DB$6&gt;=$F149,DB$6&lt;=$H149)*(DB$6-$F149+1),$J149/2,$M149,TRUE)-_xlfn.NORM.DIST(AND(DB$6&gt;=$F149,DB$6&lt;=$H149)*(DA$6-$F149+1),$J149/2,$M149,TRUE))/(1-2*_xlfn.NORM.DIST(0,$J149/2,$M149,TRUE))*$D149+($K149="Steady Growth")*(AND(DB$6&gt;=$F149,DB$6&lt;=$H149)*((DB$6-$F149+1)/($J149*($J149+1)/2)*$D149))+($K149="custom")*CustCF!CV149</f>
        <v>0</v>
      </c>
      <c r="DC149" s="95">
        <f>($K149="Bell Curve")*(_xlfn.NORM.DIST(AND(DC$6&gt;=$F149,DC$6&lt;=$H149)*(DC$6-$F149+1),$J149/2,$M149,TRUE)-_xlfn.NORM.DIST(AND(DC$6&gt;=$F149,DC$6&lt;=$H149)*(DB$6-$F149+1),$J149/2,$M149,TRUE))/(1-2*_xlfn.NORM.DIST(0,$J149/2,$M149,TRUE))*$D149+($K149="Steady Growth")*(AND(DC$6&gt;=$F149,DC$6&lt;=$H149)*((DC$6-$F149+1)/($J149*($J149+1)/2)*$D149))+($K149="custom")*CustCF!CW149</f>
        <v>0</v>
      </c>
      <c r="DD149" s="95">
        <f>($K149="Bell Curve")*(_xlfn.NORM.DIST(AND(DD$6&gt;=$F149,DD$6&lt;=$H149)*(DD$6-$F149+1),$J149/2,$M149,TRUE)-_xlfn.NORM.DIST(AND(DD$6&gt;=$F149,DD$6&lt;=$H149)*(DC$6-$F149+1),$J149/2,$M149,TRUE))/(1-2*_xlfn.NORM.DIST(0,$J149/2,$M149,TRUE))*$D149+($K149="Steady Growth")*(AND(DD$6&gt;=$F149,DD$6&lt;=$H149)*((DD$6-$F149+1)/($J149*($J149+1)/2)*$D149))+($K149="custom")*CustCF!CX149</f>
        <v>0</v>
      </c>
      <c r="DE149" s="95">
        <f>($K149="Bell Curve")*(_xlfn.NORM.DIST(AND(DE$6&gt;=$F149,DE$6&lt;=$H149)*(DE$6-$F149+1),$J149/2,$M149,TRUE)-_xlfn.NORM.DIST(AND(DE$6&gt;=$F149,DE$6&lt;=$H149)*(DD$6-$F149+1),$J149/2,$M149,TRUE))/(1-2*_xlfn.NORM.DIST(0,$J149/2,$M149,TRUE))*$D149+($K149="Steady Growth")*(AND(DE$6&gt;=$F149,DE$6&lt;=$H149)*((DE$6-$F149+1)/($J149*($J149+1)/2)*$D149))+($K149="custom")*CustCF!CY149</f>
        <v>0</v>
      </c>
      <c r="DF149" s="95">
        <f>($K149="Bell Curve")*(_xlfn.NORM.DIST(AND(DF$6&gt;=$F149,DF$6&lt;=$H149)*(DF$6-$F149+1),$J149/2,$M149,TRUE)-_xlfn.NORM.DIST(AND(DF$6&gt;=$F149,DF$6&lt;=$H149)*(DE$6-$F149+1),$J149/2,$M149,TRUE))/(1-2*_xlfn.NORM.DIST(0,$J149/2,$M149,TRUE))*$D149+($K149="Steady Growth")*(AND(DF$6&gt;=$F149,DF$6&lt;=$H149)*((DF$6-$F149+1)/($J149*($J149+1)/2)*$D149))+($K149="custom")*CustCF!CZ149</f>
        <v>0</v>
      </c>
      <c r="DG149" s="95">
        <f>($K149="Bell Curve")*(_xlfn.NORM.DIST(AND(DG$6&gt;=$F149,DG$6&lt;=$H149)*(DG$6-$F149+1),$J149/2,$M149,TRUE)-_xlfn.NORM.DIST(AND(DG$6&gt;=$F149,DG$6&lt;=$H149)*(DF$6-$F149+1),$J149/2,$M149,TRUE))/(1-2*_xlfn.NORM.DIST(0,$J149/2,$M149,TRUE))*$D149+($K149="Steady Growth")*(AND(DG$6&gt;=$F149,DG$6&lt;=$H149)*((DG$6-$F149+1)/($J149*($J149+1)/2)*$D149))+($K149="custom")*CustCF!DA149</f>
        <v>0</v>
      </c>
      <c r="DH149" s="95">
        <f>($K149="Bell Curve")*(_xlfn.NORM.DIST(AND(DH$6&gt;=$F149,DH$6&lt;=$H149)*(DH$6-$F149+1),$J149/2,$M149,TRUE)-_xlfn.NORM.DIST(AND(DH$6&gt;=$F149,DH$6&lt;=$H149)*(DG$6-$F149+1),$J149/2,$M149,TRUE))/(1-2*_xlfn.NORM.DIST(0,$J149/2,$M149,TRUE))*$D149+($K149="Steady Growth")*(AND(DH$6&gt;=$F149,DH$6&lt;=$H149)*((DH$6-$F149+1)/($J149*($J149+1)/2)*$D149))+($K149="custom")*CustCF!DB149</f>
        <v>0</v>
      </c>
      <c r="DI149" s="95">
        <f>($K149="Bell Curve")*(_xlfn.NORM.DIST(AND(DI$6&gt;=$F149,DI$6&lt;=$H149)*(DI$6-$F149+1),$J149/2,$M149,TRUE)-_xlfn.NORM.DIST(AND(DI$6&gt;=$F149,DI$6&lt;=$H149)*(DH$6-$F149+1),$J149/2,$M149,TRUE))/(1-2*_xlfn.NORM.DIST(0,$J149/2,$M149,TRUE))*$D149+($K149="Steady Growth")*(AND(DI$6&gt;=$F149,DI$6&lt;=$H149)*((DI$6-$F149+1)/($J149*($J149+1)/2)*$D149))+($K149="custom")*CustCF!DC149</f>
        <v>0</v>
      </c>
      <c r="DJ149" s="95">
        <f>($K149="Bell Curve")*(_xlfn.NORM.DIST(AND(DJ$6&gt;=$F149,DJ$6&lt;=$H149)*(DJ$6-$F149+1),$J149/2,$M149,TRUE)-_xlfn.NORM.DIST(AND(DJ$6&gt;=$F149,DJ$6&lt;=$H149)*(DI$6-$F149+1),$J149/2,$M149,TRUE))/(1-2*_xlfn.NORM.DIST(0,$J149/2,$M149,TRUE))*$D149+($K149="Steady Growth")*(AND(DJ$6&gt;=$F149,DJ$6&lt;=$H149)*((DJ$6-$F149+1)/($J149*($J149+1)/2)*$D149))+($K149="custom")*CustCF!DD149</f>
        <v>0</v>
      </c>
      <c r="DK149" s="95">
        <f>($K149="Bell Curve")*(_xlfn.NORM.DIST(AND(DK$6&gt;=$F149,DK$6&lt;=$H149)*(DK$6-$F149+1),$J149/2,$M149,TRUE)-_xlfn.NORM.DIST(AND(DK$6&gt;=$F149,DK$6&lt;=$H149)*(DJ$6-$F149+1),$J149/2,$M149,TRUE))/(1-2*_xlfn.NORM.DIST(0,$J149/2,$M149,TRUE))*$D149+($K149="Steady Growth")*(AND(DK$6&gt;=$F149,DK$6&lt;=$H149)*((DK$6-$F149+1)/($J149*($J149+1)/2)*$D149))+($K149="custom")*CustCF!DE149</f>
        <v>0</v>
      </c>
      <c r="DL149" s="95">
        <f>($K149="Bell Curve")*(_xlfn.NORM.DIST(AND(DL$6&gt;=$F149,DL$6&lt;=$H149)*(DL$6-$F149+1),$J149/2,$M149,TRUE)-_xlfn.NORM.DIST(AND(DL$6&gt;=$F149,DL$6&lt;=$H149)*(DK$6-$F149+1),$J149/2,$M149,TRUE))/(1-2*_xlfn.NORM.DIST(0,$J149/2,$M149,TRUE))*$D149+($K149="Steady Growth")*(AND(DL$6&gt;=$F149,DL$6&lt;=$H149)*((DL$6-$F149+1)/($J149*($J149+1)/2)*$D149))+($K149="custom")*CustCF!DF149</f>
        <v>0</v>
      </c>
      <c r="DM149" s="95">
        <f>($K149="Bell Curve")*(_xlfn.NORM.DIST(AND(DM$6&gt;=$F149,DM$6&lt;=$H149)*(DM$6-$F149+1),$J149/2,$M149,TRUE)-_xlfn.NORM.DIST(AND(DM$6&gt;=$F149,DM$6&lt;=$H149)*(DL$6-$F149+1),$J149/2,$M149,TRUE))/(1-2*_xlfn.NORM.DIST(0,$J149/2,$M149,TRUE))*$D149+($K149="Steady Growth")*(AND(DM$6&gt;=$F149,DM$6&lt;=$H149)*((DM$6-$F149+1)/($J149*($J149+1)/2)*$D149))+($K149="custom")*CustCF!DG149</f>
        <v>0</v>
      </c>
      <c r="DN149" s="95">
        <f>($K149="Bell Curve")*(_xlfn.NORM.DIST(AND(DN$6&gt;=$F149,DN$6&lt;=$H149)*(DN$6-$F149+1),$J149/2,$M149,TRUE)-_xlfn.NORM.DIST(AND(DN$6&gt;=$F149,DN$6&lt;=$H149)*(DM$6-$F149+1),$J149/2,$M149,TRUE))/(1-2*_xlfn.NORM.DIST(0,$J149/2,$M149,TRUE))*$D149+($K149="Steady Growth")*(AND(DN$6&gt;=$F149,DN$6&lt;=$H149)*((DN$6-$F149+1)/($J149*($J149+1)/2)*$D149))+($K149="custom")*CustCF!DH149</f>
        <v>0</v>
      </c>
      <c r="DO149" s="95">
        <f>($K149="Bell Curve")*(_xlfn.NORM.DIST(AND(DO$6&gt;=$F149,DO$6&lt;=$H149)*(DO$6-$F149+1),$J149/2,$M149,TRUE)-_xlfn.NORM.DIST(AND(DO$6&gt;=$F149,DO$6&lt;=$H149)*(DN$6-$F149+1),$J149/2,$M149,TRUE))/(1-2*_xlfn.NORM.DIST(0,$J149/2,$M149,TRUE))*$D149+($K149="Steady Growth")*(AND(DO$6&gt;=$F149,DO$6&lt;=$H149)*((DO$6-$F149+1)/($J149*($J149+1)/2)*$D149))+($K149="custom")*CustCF!DI149</f>
        <v>0</v>
      </c>
      <c r="DP149" s="95">
        <f>($K149="Bell Curve")*(_xlfn.NORM.DIST(AND(DP$6&gt;=$F149,DP$6&lt;=$H149)*(DP$6-$F149+1),$J149/2,$M149,TRUE)-_xlfn.NORM.DIST(AND(DP$6&gt;=$F149,DP$6&lt;=$H149)*(DO$6-$F149+1),$J149/2,$M149,TRUE))/(1-2*_xlfn.NORM.DIST(0,$J149/2,$M149,TRUE))*$D149+($K149="Steady Growth")*(AND(DP$6&gt;=$F149,DP$6&lt;=$H149)*((DP$6-$F149+1)/($J149*($J149+1)/2)*$D149))+($K149="custom")*CustCF!DJ149</f>
        <v>0</v>
      </c>
      <c r="DQ149" s="95">
        <f>($K149="Bell Curve")*(_xlfn.NORM.DIST(AND(DQ$6&gt;=$F149,DQ$6&lt;=$H149)*(DQ$6-$F149+1),$J149/2,$M149,TRUE)-_xlfn.NORM.DIST(AND(DQ$6&gt;=$F149,DQ$6&lt;=$H149)*(DP$6-$F149+1),$J149/2,$M149,TRUE))/(1-2*_xlfn.NORM.DIST(0,$J149/2,$M149,TRUE))*$D149+($K149="Steady Growth")*(AND(DQ$6&gt;=$F149,DQ$6&lt;=$H149)*((DQ$6-$F149+1)/($J149*($J149+1)/2)*$D149))+($K149="custom")*CustCF!DK149</f>
        <v>0</v>
      </c>
      <c r="DR149" s="95">
        <f>($K149="Bell Curve")*(_xlfn.NORM.DIST(AND(DR$6&gt;=$F149,DR$6&lt;=$H149)*(DR$6-$F149+1),$J149/2,$M149,TRUE)-_xlfn.NORM.DIST(AND(DR$6&gt;=$F149,DR$6&lt;=$H149)*(DQ$6-$F149+1),$J149/2,$M149,TRUE))/(1-2*_xlfn.NORM.DIST(0,$J149/2,$M149,TRUE))*$D149+($K149="Steady Growth")*(AND(DR$6&gt;=$F149,DR$6&lt;=$H149)*((DR$6-$F149+1)/($J149*($J149+1)/2)*$D149))+($K149="custom")*CustCF!DL149</f>
        <v>0</v>
      </c>
      <c r="DS149" s="95">
        <f>($K149="Bell Curve")*(_xlfn.NORM.DIST(AND(DS$6&gt;=$F149,DS$6&lt;=$H149)*(DS$6-$F149+1),$J149/2,$M149,TRUE)-_xlfn.NORM.DIST(AND(DS$6&gt;=$F149,DS$6&lt;=$H149)*(DR$6-$F149+1),$J149/2,$M149,TRUE))/(1-2*_xlfn.NORM.DIST(0,$J149/2,$M149,TRUE))*$D149+($K149="Steady Growth")*(AND(DS$6&gt;=$F149,DS$6&lt;=$H149)*((DS$6-$F149+1)/($J149*($J149+1)/2)*$D149))+($K149="custom")*CustCF!DM149</f>
        <v>0</v>
      </c>
      <c r="DT149" s="95">
        <f>($K149="Bell Curve")*(_xlfn.NORM.DIST(AND(DT$6&gt;=$F149,DT$6&lt;=$H149)*(DT$6-$F149+1),$J149/2,$M149,TRUE)-_xlfn.NORM.DIST(AND(DT$6&gt;=$F149,DT$6&lt;=$H149)*(DS$6-$F149+1),$J149/2,$M149,TRUE))/(1-2*_xlfn.NORM.DIST(0,$J149/2,$M149,TRUE))*$D149+($K149="Steady Growth")*(AND(DT$6&gt;=$F149,DT$6&lt;=$H149)*((DT$6-$F149+1)/($J149*($J149+1)/2)*$D149))+($K149="custom")*CustCF!DN149</f>
        <v>0</v>
      </c>
      <c r="DU149" s="95">
        <f>($K149="Bell Curve")*(_xlfn.NORM.DIST(AND(DU$6&gt;=$F149,DU$6&lt;=$H149)*(DU$6-$F149+1),$J149/2,$M149,TRUE)-_xlfn.NORM.DIST(AND(DU$6&gt;=$F149,DU$6&lt;=$H149)*(DT$6-$F149+1),$J149/2,$M149,TRUE))/(1-2*_xlfn.NORM.DIST(0,$J149/2,$M149,TRUE))*$D149+($K149="Steady Growth")*(AND(DU$6&gt;=$F149,DU$6&lt;=$H149)*((DU$6-$F149+1)/($J149*($J149+1)/2)*$D149))+($K149="custom")*CustCF!DO149</f>
        <v>0</v>
      </c>
      <c r="DV149" s="95">
        <f>($K149="Bell Curve")*(_xlfn.NORM.DIST(AND(DV$6&gt;=$F149,DV$6&lt;=$H149)*(DV$6-$F149+1),$J149/2,$M149,TRUE)-_xlfn.NORM.DIST(AND(DV$6&gt;=$F149,DV$6&lt;=$H149)*(DU$6-$F149+1),$J149/2,$M149,TRUE))/(1-2*_xlfn.NORM.DIST(0,$J149/2,$M149,TRUE))*$D149+($K149="Steady Growth")*(AND(DV$6&gt;=$F149,DV$6&lt;=$H149)*((DV$6-$F149+1)/($J149*($J149+1)/2)*$D149))+($K149="custom")*CustCF!DP149</f>
        <v>0</v>
      </c>
      <c r="DW149" s="95">
        <f>($K149="Bell Curve")*(_xlfn.NORM.DIST(AND(DW$6&gt;=$F149,DW$6&lt;=$H149)*(DW$6-$F149+1),$J149/2,$M149,TRUE)-_xlfn.NORM.DIST(AND(DW$6&gt;=$F149,DW$6&lt;=$H149)*(DV$6-$F149+1),$J149/2,$M149,TRUE))/(1-2*_xlfn.NORM.DIST(0,$J149/2,$M149,TRUE))*$D149+($K149="Steady Growth")*(AND(DW$6&gt;=$F149,DW$6&lt;=$H149)*((DW$6-$F149+1)/($J149*($J149+1)/2)*$D149))+($K149="custom")*CustCF!DQ149</f>
        <v>0</v>
      </c>
      <c r="DX149" s="95">
        <f>($K149="Bell Curve")*(_xlfn.NORM.DIST(AND(DX$6&gt;=$F149,DX$6&lt;=$H149)*(DX$6-$F149+1),$J149/2,$M149,TRUE)-_xlfn.NORM.DIST(AND(DX$6&gt;=$F149,DX$6&lt;=$H149)*(DW$6-$F149+1),$J149/2,$M149,TRUE))/(1-2*_xlfn.NORM.DIST(0,$J149/2,$M149,TRUE))*$D149+($K149="Steady Growth")*(AND(DX$6&gt;=$F149,DX$6&lt;=$H149)*((DX$6-$F149+1)/($J149*($J149+1)/2)*$D149))+($K149="custom")*CustCF!DR149</f>
        <v>0</v>
      </c>
      <c r="DY149" s="95">
        <f>($K149="Bell Curve")*(_xlfn.NORM.DIST(AND(DY$6&gt;=$F149,DY$6&lt;=$H149)*(DY$6-$F149+1),$J149/2,$M149,TRUE)-_xlfn.NORM.DIST(AND(DY$6&gt;=$F149,DY$6&lt;=$H149)*(DX$6-$F149+1),$J149/2,$M149,TRUE))/(1-2*_xlfn.NORM.DIST(0,$J149/2,$M149,TRUE))*$D149+($K149="Steady Growth")*(AND(DY$6&gt;=$F149,DY$6&lt;=$H149)*((DY$6-$F149+1)/($J149*($J149+1)/2)*$D149))+($K149="custom")*CustCF!DS149</f>
        <v>0</v>
      </c>
      <c r="DZ149" s="95">
        <f>($K149="Bell Curve")*(_xlfn.NORM.DIST(AND(DZ$6&gt;=$F149,DZ$6&lt;=$H149)*(DZ$6-$F149+1),$J149/2,$M149,TRUE)-_xlfn.NORM.DIST(AND(DZ$6&gt;=$F149,DZ$6&lt;=$H149)*(DY$6-$F149+1),$J149/2,$M149,TRUE))/(1-2*_xlfn.NORM.DIST(0,$J149/2,$M149,TRUE))*$D149+($K149="Steady Growth")*(AND(DZ$6&gt;=$F149,DZ$6&lt;=$H149)*((DZ$6-$F149+1)/($J149*($J149+1)/2)*$D149))+($K149="custom")*CustCF!DT149</f>
        <v>0</v>
      </c>
      <c r="EA149" s="95">
        <f>($K149="Bell Curve")*(_xlfn.NORM.DIST(AND(EA$6&gt;=$F149,EA$6&lt;=$H149)*(EA$6-$F149+1),$J149/2,$M149,TRUE)-_xlfn.NORM.DIST(AND(EA$6&gt;=$F149,EA$6&lt;=$H149)*(DZ$6-$F149+1),$J149/2,$M149,TRUE))/(1-2*_xlfn.NORM.DIST(0,$J149/2,$M149,TRUE))*$D149+($K149="Steady Growth")*(AND(EA$6&gt;=$F149,EA$6&lt;=$H149)*((EA$6-$F149+1)/($J149*($J149+1)/2)*$D149))+($K149="custom")*CustCF!DU149</f>
        <v>0</v>
      </c>
      <c r="EB149" s="95">
        <f>($K149="Bell Curve")*(_xlfn.NORM.DIST(AND(EB$6&gt;=$F149,EB$6&lt;=$H149)*(EB$6-$F149+1),$J149/2,$M149,TRUE)-_xlfn.NORM.DIST(AND(EB$6&gt;=$F149,EB$6&lt;=$H149)*(EA$6-$F149+1),$J149/2,$M149,TRUE))/(1-2*_xlfn.NORM.DIST(0,$J149/2,$M149,TRUE))*$D149+($K149="Steady Growth")*(AND(EB$6&gt;=$F149,EB$6&lt;=$H149)*((EB$6-$F149+1)/($J149*($J149+1)/2)*$D149))+($K149="custom")*CustCF!DV149</f>
        <v>0</v>
      </c>
      <c r="EC149" s="95">
        <f>($K149="Bell Curve")*(_xlfn.NORM.DIST(AND(EC$6&gt;=$F149,EC$6&lt;=$H149)*(EC$6-$F149+1),$J149/2,$M149,TRUE)-_xlfn.NORM.DIST(AND(EC$6&gt;=$F149,EC$6&lt;=$H149)*(EB$6-$F149+1),$J149/2,$M149,TRUE))/(1-2*_xlfn.NORM.DIST(0,$J149/2,$M149,TRUE))*$D149+($K149="Steady Growth")*(AND(EC$6&gt;=$F149,EC$6&lt;=$H149)*((EC$6-$F149+1)/($J149*($J149+1)/2)*$D149))+($K149="custom")*CustCF!DW149</f>
        <v>0</v>
      </c>
      <c r="ED149" s="95">
        <f>($K149="Bell Curve")*(_xlfn.NORM.DIST(AND(ED$6&gt;=$F149,ED$6&lt;=$H149)*(ED$6-$F149+1),$J149/2,$M149,TRUE)-_xlfn.NORM.DIST(AND(ED$6&gt;=$F149,ED$6&lt;=$H149)*(EC$6-$F149+1),$J149/2,$M149,TRUE))/(1-2*_xlfn.NORM.DIST(0,$J149/2,$M149,TRUE))*$D149+($K149="Steady Growth")*(AND(ED$6&gt;=$F149,ED$6&lt;=$H149)*((ED$6-$F149+1)/($J149*($J149+1)/2)*$D149))+($K149="custom")*CustCF!DX149</f>
        <v>0</v>
      </c>
      <c r="EE149" s="95">
        <f>($K149="Bell Curve")*(_xlfn.NORM.DIST(AND(EE$6&gt;=$F149,EE$6&lt;=$H149)*(EE$6-$F149+1),$J149/2,$M149,TRUE)-_xlfn.NORM.DIST(AND(EE$6&gt;=$F149,EE$6&lt;=$H149)*(ED$6-$F149+1),$J149/2,$M149,TRUE))/(1-2*_xlfn.NORM.DIST(0,$J149/2,$M149,TRUE))*$D149+($K149="Steady Growth")*(AND(EE$6&gt;=$F149,EE$6&lt;=$H149)*((EE$6-$F149+1)/($J149*($J149+1)/2)*$D149))+($K149="custom")*CustCF!DY149</f>
        <v>0</v>
      </c>
      <c r="EF149" s="95">
        <f>($K149="Bell Curve")*(_xlfn.NORM.DIST(AND(EF$6&gt;=$F149,EF$6&lt;=$H149)*(EF$6-$F149+1),$J149/2,$M149,TRUE)-_xlfn.NORM.DIST(AND(EF$6&gt;=$F149,EF$6&lt;=$H149)*(EE$6-$F149+1),$J149/2,$M149,TRUE))/(1-2*_xlfn.NORM.DIST(0,$J149/2,$M149,TRUE))*$D149+($K149="Steady Growth")*(AND(EF$6&gt;=$F149,EF$6&lt;=$H149)*((EF$6-$F149+1)/($J149*($J149+1)/2)*$D149))+($K149="custom")*CustCF!DZ149</f>
        <v>0</v>
      </c>
      <c r="EG149" s="95">
        <f>($K149="Bell Curve")*(_xlfn.NORM.DIST(AND(EG$6&gt;=$F149,EG$6&lt;=$H149)*(EG$6-$F149+1),$J149/2,$M149,TRUE)-_xlfn.NORM.DIST(AND(EG$6&gt;=$F149,EG$6&lt;=$H149)*(EF$6-$F149+1),$J149/2,$M149,TRUE))/(1-2*_xlfn.NORM.DIST(0,$J149/2,$M149,TRUE))*$D149+($K149="Steady Growth")*(AND(EG$6&gt;=$F149,EG$6&lt;=$H149)*((EG$6-$F149+1)/($J149*($J149+1)/2)*$D149))+($K149="custom")*CustCF!EA149</f>
        <v>0</v>
      </c>
      <c r="EH149" s="95">
        <f>($K149="Bell Curve")*(_xlfn.NORM.DIST(AND(EH$6&gt;=$F149,EH$6&lt;=$H149)*(EH$6-$F149+1),$J149/2,$M149,TRUE)-_xlfn.NORM.DIST(AND(EH$6&gt;=$F149,EH$6&lt;=$H149)*(EG$6-$F149+1),$J149/2,$M149,TRUE))/(1-2*_xlfn.NORM.DIST(0,$J149/2,$M149,TRUE))*$D149+($K149="Steady Growth")*(AND(EH$6&gt;=$F149,EH$6&lt;=$H149)*((EH$6-$F149+1)/($J149*($J149+1)/2)*$D149))+($K149="custom")*CustCF!EB149</f>
        <v>0</v>
      </c>
      <c r="EI149" s="95">
        <f>($K149="Bell Curve")*(_xlfn.NORM.DIST(AND(EI$6&gt;=$F149,EI$6&lt;=$H149)*(EI$6-$F149+1),$J149/2,$M149,TRUE)-_xlfn.NORM.DIST(AND(EI$6&gt;=$F149,EI$6&lt;=$H149)*(EH$6-$F149+1),$J149/2,$M149,TRUE))/(1-2*_xlfn.NORM.DIST(0,$J149/2,$M149,TRUE))*$D149+($K149="Steady Growth")*(AND(EI$6&gt;=$F149,EI$6&lt;=$H149)*((EI$6-$F149+1)/($J149*($J149+1)/2)*$D149))+($K149="custom")*CustCF!EC149</f>
        <v>0</v>
      </c>
      <c r="EJ149" s="95">
        <f>($K149="Bell Curve")*(_xlfn.NORM.DIST(AND(EJ$6&gt;=$F149,EJ$6&lt;=$H149)*(EJ$6-$F149+1),$J149/2,$M149,TRUE)-_xlfn.NORM.DIST(AND(EJ$6&gt;=$F149,EJ$6&lt;=$H149)*(EI$6-$F149+1),$J149/2,$M149,TRUE))/(1-2*_xlfn.NORM.DIST(0,$J149/2,$M149,TRUE))*$D149+($K149="Steady Growth")*(AND(EJ$6&gt;=$F149,EJ$6&lt;=$H149)*((EJ$6-$F149+1)/($J149*($J149+1)/2)*$D149))+($K149="custom")*CustCF!ED149</f>
        <v>0</v>
      </c>
      <c r="EK149" s="95">
        <f>($K149="Bell Curve")*(_xlfn.NORM.DIST(AND(EK$6&gt;=$F149,EK$6&lt;=$H149)*(EK$6-$F149+1),$J149/2,$M149,TRUE)-_xlfn.NORM.DIST(AND(EK$6&gt;=$F149,EK$6&lt;=$H149)*(EJ$6-$F149+1),$J149/2,$M149,TRUE))/(1-2*_xlfn.NORM.DIST(0,$J149/2,$M149,TRUE))*$D149+($K149="Steady Growth")*(AND(EK$6&gt;=$F149,EK$6&lt;=$H149)*((EK$6-$F149+1)/($J149*($J149+1)/2)*$D149))+($K149="custom")*CustCF!EE149</f>
        <v>0</v>
      </c>
      <c r="EL149" s="95">
        <f>($K149="Bell Curve")*(_xlfn.NORM.DIST(AND(EL$6&gt;=$F149,EL$6&lt;=$H149)*(EL$6-$F149+1),$J149/2,$M149,TRUE)-_xlfn.NORM.DIST(AND(EL$6&gt;=$F149,EL$6&lt;=$H149)*(EK$6-$F149+1),$J149/2,$M149,TRUE))/(1-2*_xlfn.NORM.DIST(0,$J149/2,$M149,TRUE))*$D149+($K149="Steady Growth")*(AND(EL$6&gt;=$F149,EL$6&lt;=$H149)*((EL$6-$F149+1)/($J149*($J149+1)/2)*$D149))+($K149="custom")*CustCF!EF149</f>
        <v>0</v>
      </c>
      <c r="EM149" s="95">
        <f>($K149="Bell Curve")*(_xlfn.NORM.DIST(AND(EM$6&gt;=$F149,EM$6&lt;=$H149)*(EM$6-$F149+1),$J149/2,$M149,TRUE)-_xlfn.NORM.DIST(AND(EM$6&gt;=$F149,EM$6&lt;=$H149)*(EL$6-$F149+1),$J149/2,$M149,TRUE))/(1-2*_xlfn.NORM.DIST(0,$J149/2,$M149,TRUE))*$D149+($K149="Steady Growth")*(AND(EM$6&gt;=$F149,EM$6&lt;=$H149)*((EM$6-$F149+1)/($J149*($J149+1)/2)*$D149))+($K149="custom")*CustCF!EG149</f>
        <v>0</v>
      </c>
      <c r="EN149" s="95">
        <f>($K149="Bell Curve")*(_xlfn.NORM.DIST(AND(EN$6&gt;=$F149,EN$6&lt;=$H149)*(EN$6-$F149+1),$J149/2,$M149,TRUE)-_xlfn.NORM.DIST(AND(EN$6&gt;=$F149,EN$6&lt;=$H149)*(EM$6-$F149+1),$J149/2,$M149,TRUE))/(1-2*_xlfn.NORM.DIST(0,$J149/2,$M149,TRUE))*$D149+($K149="Steady Growth")*(AND(EN$6&gt;=$F149,EN$6&lt;=$H149)*((EN$6-$F149+1)/($J149*($J149+1)/2)*$D149))+($K149="custom")*CustCF!EH149</f>
        <v>0</v>
      </c>
      <c r="EO149" s="95">
        <f>($K149="Bell Curve")*(_xlfn.NORM.DIST(AND(EO$6&gt;=$F149,EO$6&lt;=$H149)*(EO$6-$F149+1),$J149/2,$M149,TRUE)-_xlfn.NORM.DIST(AND(EO$6&gt;=$F149,EO$6&lt;=$H149)*(EN$6-$F149+1),$J149/2,$M149,TRUE))/(1-2*_xlfn.NORM.DIST(0,$J149/2,$M149,TRUE))*$D149+($K149="Steady Growth")*(AND(EO$6&gt;=$F149,EO$6&lt;=$H149)*((EO$6-$F149+1)/($J149*($J149+1)/2)*$D149))+($K149="custom")*CustCF!EI149</f>
        <v>0</v>
      </c>
      <c r="EP149" s="95">
        <f>($K149="Bell Curve")*(_xlfn.NORM.DIST(AND(EP$6&gt;=$F149,EP$6&lt;=$H149)*(EP$6-$F149+1),$J149/2,$M149,TRUE)-_xlfn.NORM.DIST(AND(EP$6&gt;=$F149,EP$6&lt;=$H149)*(EO$6-$F149+1),$J149/2,$M149,TRUE))/(1-2*_xlfn.NORM.DIST(0,$J149/2,$M149,TRUE))*$D149+($K149="Steady Growth")*(AND(EP$6&gt;=$F149,EP$6&lt;=$H149)*((EP$6-$F149+1)/($J149*($J149+1)/2)*$D149))+($K149="custom")*CustCF!EJ149</f>
        <v>0</v>
      </c>
      <c r="EQ149" s="95">
        <f>($K149="Bell Curve")*(_xlfn.NORM.DIST(AND(EQ$6&gt;=$F149,EQ$6&lt;=$H149)*(EQ$6-$F149+1),$J149/2,$M149,TRUE)-_xlfn.NORM.DIST(AND(EQ$6&gt;=$F149,EQ$6&lt;=$H149)*(EP$6-$F149+1),$J149/2,$M149,TRUE))/(1-2*_xlfn.NORM.DIST(0,$J149/2,$M149,TRUE))*$D149+($K149="Steady Growth")*(AND(EQ$6&gt;=$F149,EQ$6&lt;=$H149)*((EQ$6-$F149+1)/($J149*($J149+1)/2)*$D149))+($K149="custom")*CustCF!EK149</f>
        <v>0</v>
      </c>
      <c r="ER149" s="95">
        <f>($K149="Bell Curve")*(_xlfn.NORM.DIST(AND(ER$6&gt;=$F149,ER$6&lt;=$H149)*(ER$6-$F149+1),$J149/2,$M149,TRUE)-_xlfn.NORM.DIST(AND(ER$6&gt;=$F149,ER$6&lt;=$H149)*(EQ$6-$F149+1),$J149/2,$M149,TRUE))/(1-2*_xlfn.NORM.DIST(0,$J149/2,$M149,TRUE))*$D149+($K149="Steady Growth")*(AND(ER$6&gt;=$F149,ER$6&lt;=$H149)*((ER$6-$F149+1)/($J149*($J149+1)/2)*$D149))+($K149="custom")*CustCF!EL149</f>
        <v>0</v>
      </c>
      <c r="ES149" s="95">
        <f>($K149="Bell Curve")*(_xlfn.NORM.DIST(AND(ES$6&gt;=$F149,ES$6&lt;=$H149)*(ES$6-$F149+1),$J149/2,$M149,TRUE)-_xlfn.NORM.DIST(AND(ES$6&gt;=$F149,ES$6&lt;=$H149)*(ER$6-$F149+1),$J149/2,$M149,TRUE))/(1-2*_xlfn.NORM.DIST(0,$J149/2,$M149,TRUE))*$D149+($K149="Steady Growth")*(AND(ES$6&gt;=$F149,ES$6&lt;=$H149)*((ES$6-$F149+1)/($J149*($J149+1)/2)*$D149))+($K149="custom")*CustCF!EM149</f>
        <v>0</v>
      </c>
      <c r="ET149" s="95">
        <f>($K149="Bell Curve")*(_xlfn.NORM.DIST(AND(ET$6&gt;=$F149,ET$6&lt;=$H149)*(ET$6-$F149+1),$J149/2,$M149,TRUE)-_xlfn.NORM.DIST(AND(ET$6&gt;=$F149,ET$6&lt;=$H149)*(ES$6-$F149+1),$J149/2,$M149,TRUE))/(1-2*_xlfn.NORM.DIST(0,$J149/2,$M149,TRUE))*$D149+($K149="Steady Growth")*(AND(ET$6&gt;=$F149,ET$6&lt;=$H149)*((ET$6-$F149+1)/($J149*($J149+1)/2)*$D149))+($K149="custom")*CustCF!EN149</f>
        <v>0</v>
      </c>
      <c r="EU149" s="95">
        <f>($K149="Bell Curve")*(_xlfn.NORM.DIST(AND(EU$6&gt;=$F149,EU$6&lt;=$H149)*(EU$6-$F149+1),$J149/2,$M149,TRUE)-_xlfn.NORM.DIST(AND(EU$6&gt;=$F149,EU$6&lt;=$H149)*(ET$6-$F149+1),$J149/2,$M149,TRUE))/(1-2*_xlfn.NORM.DIST(0,$J149/2,$M149,TRUE))*$D149+($K149="Steady Growth")*(AND(EU$6&gt;=$F149,EU$6&lt;=$H149)*((EU$6-$F149+1)/($J149*($J149+1)/2)*$D149))+($K149="custom")*CustCF!EO149</f>
        <v>0</v>
      </c>
      <c r="EV149" s="95">
        <f>($K149="Bell Curve")*(_xlfn.NORM.DIST(AND(EV$6&gt;=$F149,EV$6&lt;=$H149)*(EV$6-$F149+1),$J149/2,$M149,TRUE)-_xlfn.NORM.DIST(AND(EV$6&gt;=$F149,EV$6&lt;=$H149)*(EU$6-$F149+1),$J149/2,$M149,TRUE))/(1-2*_xlfn.NORM.DIST(0,$J149/2,$M149,TRUE))*$D149+($K149="Steady Growth")*(AND(EV$6&gt;=$F149,EV$6&lt;=$H149)*((EV$6-$F149+1)/($J149*($J149+1)/2)*$D149))+($K149="custom")*CustCF!EP149</f>
        <v>0</v>
      </c>
      <c r="EW149" s="95">
        <f>($K149="Bell Curve")*(_xlfn.NORM.DIST(AND(EW$6&gt;=$F149,EW$6&lt;=$H149)*(EW$6-$F149+1),$J149/2,$M149,TRUE)-_xlfn.NORM.DIST(AND(EW$6&gt;=$F149,EW$6&lt;=$H149)*(EV$6-$F149+1),$J149/2,$M149,TRUE))/(1-2*_xlfn.NORM.DIST(0,$J149/2,$M149,TRUE))*$D149+($K149="Steady Growth")*(AND(EW$6&gt;=$F149,EW$6&lt;=$H149)*((EW$6-$F149+1)/($J149*($J149+1)/2)*$D149))+($K149="custom")*CustCF!EQ149</f>
        <v>0</v>
      </c>
      <c r="EX149" s="95">
        <f>($K149="Bell Curve")*(_xlfn.NORM.DIST(AND(EX$6&gt;=$F149,EX$6&lt;=$H149)*(EX$6-$F149+1),$J149/2,$M149,TRUE)-_xlfn.NORM.DIST(AND(EX$6&gt;=$F149,EX$6&lt;=$H149)*(EW$6-$F149+1),$J149/2,$M149,TRUE))/(1-2*_xlfn.NORM.DIST(0,$J149/2,$M149,TRUE))*$D149+($K149="Steady Growth")*(AND(EX$6&gt;=$F149,EX$6&lt;=$H149)*((EX$6-$F149+1)/($J149*($J149+1)/2)*$D149))+($K149="custom")*CustCF!ER149</f>
        <v>0</v>
      </c>
      <c r="EY149" s="95">
        <f>($K149="Bell Curve")*(_xlfn.NORM.DIST(AND(EY$6&gt;=$F149,EY$6&lt;=$H149)*(EY$6-$F149+1),$J149/2,$M149,TRUE)-_xlfn.NORM.DIST(AND(EY$6&gt;=$F149,EY$6&lt;=$H149)*(EX$6-$F149+1),$J149/2,$M149,TRUE))/(1-2*_xlfn.NORM.DIST(0,$J149/2,$M149,TRUE))*$D149+($K149="Steady Growth")*(AND(EY$6&gt;=$F149,EY$6&lt;=$H149)*((EY$6-$F149+1)/($J149*($J149+1)/2)*$D149))+($K149="custom")*CustCF!ES149</f>
        <v>0</v>
      </c>
      <c r="EZ149" s="95">
        <f>($K149="Bell Curve")*(_xlfn.NORM.DIST(AND(EZ$6&gt;=$F149,EZ$6&lt;=$H149)*(EZ$6-$F149+1),$J149/2,$M149,TRUE)-_xlfn.NORM.DIST(AND(EZ$6&gt;=$F149,EZ$6&lt;=$H149)*(EY$6-$F149+1),$J149/2,$M149,TRUE))/(1-2*_xlfn.NORM.DIST(0,$J149/2,$M149,TRUE))*$D149+($K149="Steady Growth")*(AND(EZ$6&gt;=$F149,EZ$6&lt;=$H149)*((EZ$6-$F149+1)/($J149*($J149+1)/2)*$D149))+($K149="custom")*CustCF!ET149</f>
        <v>0</v>
      </c>
      <c r="FA149" s="95">
        <f>($K149="Bell Curve")*(_xlfn.NORM.DIST(AND(FA$6&gt;=$F149,FA$6&lt;=$H149)*(FA$6-$F149+1),$J149/2,$M149,TRUE)-_xlfn.NORM.DIST(AND(FA$6&gt;=$F149,FA$6&lt;=$H149)*(EZ$6-$F149+1),$J149/2,$M149,TRUE))/(1-2*_xlfn.NORM.DIST(0,$J149/2,$M149,TRUE))*$D149+($K149="Steady Growth")*(AND(FA$6&gt;=$F149,FA$6&lt;=$H149)*((FA$6-$F149+1)/($J149*($J149+1)/2)*$D149))+($K149="custom")*CustCF!EU149</f>
        <v>0</v>
      </c>
      <c r="FB149" s="95">
        <f>($K149="Bell Curve")*(_xlfn.NORM.DIST(AND(FB$6&gt;=$F149,FB$6&lt;=$H149)*(FB$6-$F149+1),$J149/2,$M149,TRUE)-_xlfn.NORM.DIST(AND(FB$6&gt;=$F149,FB$6&lt;=$H149)*(FA$6-$F149+1),$J149/2,$M149,TRUE))/(1-2*_xlfn.NORM.DIST(0,$J149/2,$M149,TRUE))*$D149+($K149="Steady Growth")*(AND(FB$6&gt;=$F149,FB$6&lt;=$H149)*((FB$6-$F149+1)/($J149*($J149+1)/2)*$D149))+($K149="custom")*CustCF!EV149</f>
        <v>0</v>
      </c>
      <c r="FC149" s="95">
        <f>($K149="Bell Curve")*(_xlfn.NORM.DIST(AND(FC$6&gt;=$F149,FC$6&lt;=$H149)*(FC$6-$F149+1),$J149/2,$M149,TRUE)-_xlfn.NORM.DIST(AND(FC$6&gt;=$F149,FC$6&lt;=$H149)*(FB$6-$F149+1),$J149/2,$M149,TRUE))/(1-2*_xlfn.NORM.DIST(0,$J149/2,$M149,TRUE))*$D149+($K149="Steady Growth")*(AND(FC$6&gt;=$F149,FC$6&lt;=$H149)*((FC$6-$F149+1)/($J149*($J149+1)/2)*$D149))+($K149="custom")*CustCF!EW149</f>
        <v>0</v>
      </c>
      <c r="FD149" s="95">
        <f>($K149="Bell Curve")*(_xlfn.NORM.DIST(AND(FD$6&gt;=$F149,FD$6&lt;=$H149)*(FD$6-$F149+1),$J149/2,$M149,TRUE)-_xlfn.NORM.DIST(AND(FD$6&gt;=$F149,FD$6&lt;=$H149)*(FC$6-$F149+1),$J149/2,$M149,TRUE))/(1-2*_xlfn.NORM.DIST(0,$J149/2,$M149,TRUE))*$D149+($K149="Steady Growth")*(AND(FD$6&gt;=$F149,FD$6&lt;=$H149)*((FD$6-$F149+1)/($J149*($J149+1)/2)*$D149))+($K149="custom")*CustCF!EX149</f>
        <v>0</v>
      </c>
      <c r="FE149" s="95">
        <f>($K149="Bell Curve")*(_xlfn.NORM.DIST(AND(FE$6&gt;=$F149,FE$6&lt;=$H149)*(FE$6-$F149+1),$J149/2,$M149,TRUE)-_xlfn.NORM.DIST(AND(FE$6&gt;=$F149,FE$6&lt;=$H149)*(FD$6-$F149+1),$J149/2,$M149,TRUE))/(1-2*_xlfn.NORM.DIST(0,$J149/2,$M149,TRUE))*$D149+($K149="Steady Growth")*(AND(FE$6&gt;=$F149,FE$6&lt;=$H149)*((FE$6-$F149+1)/($J149*($J149+1)/2)*$D149))+($K149="custom")*CustCF!EY149</f>
        <v>0</v>
      </c>
      <c r="FF149" s="95">
        <f>($K149="Bell Curve")*(_xlfn.NORM.DIST(AND(FF$6&gt;=$F149,FF$6&lt;=$H149)*(FF$6-$F149+1),$J149/2,$M149,TRUE)-_xlfn.NORM.DIST(AND(FF$6&gt;=$F149,FF$6&lt;=$H149)*(FE$6-$F149+1),$J149/2,$M149,TRUE))/(1-2*_xlfn.NORM.DIST(0,$J149/2,$M149,TRUE))*$D149+($K149="Steady Growth")*(AND(FF$6&gt;=$F149,FF$6&lt;=$H149)*((FF$6-$F149+1)/($J149*($J149+1)/2)*$D149))+($K149="custom")*CustCF!EZ149</f>
        <v>0</v>
      </c>
      <c r="FG149" s="95">
        <f>($K149="Bell Curve")*(_xlfn.NORM.DIST(AND(FG$6&gt;=$F149,FG$6&lt;=$H149)*(FG$6-$F149+1),$J149/2,$M149,TRUE)-_xlfn.NORM.DIST(AND(FG$6&gt;=$F149,FG$6&lt;=$H149)*(FF$6-$F149+1),$J149/2,$M149,TRUE))/(1-2*_xlfn.NORM.DIST(0,$J149/2,$M149,TRUE))*$D149+($K149="Steady Growth")*(AND(FG$6&gt;=$F149,FG$6&lt;=$H149)*((FG$6-$F149+1)/($J149*($J149+1)/2)*$D149))+($K149="custom")*CustCF!FA149</f>
        <v>0</v>
      </c>
      <c r="FH149" s="95">
        <f>($K149="Bell Curve")*(_xlfn.NORM.DIST(AND(FH$6&gt;=$F149,FH$6&lt;=$H149)*(FH$6-$F149+1),$J149/2,$M149,TRUE)-_xlfn.NORM.DIST(AND(FH$6&gt;=$F149,FH$6&lt;=$H149)*(FG$6-$F149+1),$J149/2,$M149,TRUE))/(1-2*_xlfn.NORM.DIST(0,$J149/2,$M149,TRUE))*$D149+($K149="Steady Growth")*(AND(FH$6&gt;=$F149,FH$6&lt;=$H149)*((FH$6-$F149+1)/($J149*($J149+1)/2)*$D149))+($K149="custom")*CustCF!FB149</f>
        <v>0</v>
      </c>
      <c r="FI149" s="95">
        <f>($K149="Bell Curve")*(_xlfn.NORM.DIST(AND(FI$6&gt;=$F149,FI$6&lt;=$H149)*(FI$6-$F149+1),$J149/2,$M149,TRUE)-_xlfn.NORM.DIST(AND(FI$6&gt;=$F149,FI$6&lt;=$H149)*(FH$6-$F149+1),$J149/2,$M149,TRUE))/(1-2*_xlfn.NORM.DIST(0,$J149/2,$M149,TRUE))*$D149+($K149="Steady Growth")*(AND(FI$6&gt;=$F149,FI$6&lt;=$H149)*((FI$6-$F149+1)/($J149*($J149+1)/2)*$D149))+($K149="custom")*CustCF!FC149</f>
        <v>0</v>
      </c>
      <c r="FJ149" s="95">
        <f>($K149="Bell Curve")*(_xlfn.NORM.DIST(AND(FJ$6&gt;=$F149,FJ$6&lt;=$H149)*(FJ$6-$F149+1),$J149/2,$M149,TRUE)-_xlfn.NORM.DIST(AND(FJ$6&gt;=$F149,FJ$6&lt;=$H149)*(FI$6-$F149+1),$J149/2,$M149,TRUE))/(1-2*_xlfn.NORM.DIST(0,$J149/2,$M149,TRUE))*$D149+($K149="Steady Growth")*(AND(FJ$6&gt;=$F149,FJ$6&lt;=$H149)*((FJ$6-$F149+1)/($J149*($J149+1)/2)*$D149))+($K149="custom")*CustCF!FD149</f>
        <v>0</v>
      </c>
      <c r="FK149" s="95">
        <f>($K149="Bell Curve")*(_xlfn.NORM.DIST(AND(FK$6&gt;=$F149,FK$6&lt;=$H149)*(FK$6-$F149+1),$J149/2,$M149,TRUE)-_xlfn.NORM.DIST(AND(FK$6&gt;=$F149,FK$6&lt;=$H149)*(FJ$6-$F149+1),$J149/2,$M149,TRUE))/(1-2*_xlfn.NORM.DIST(0,$J149/2,$M149,TRUE))*$D149+($K149="Steady Growth")*(AND(FK$6&gt;=$F149,FK$6&lt;=$H149)*((FK$6-$F149+1)/($J149*($J149+1)/2)*$D149))+($K149="custom")*CustCF!FE149</f>
        <v>0</v>
      </c>
      <c r="FL149" s="95">
        <f>($K149="Bell Curve")*(_xlfn.NORM.DIST(AND(FL$6&gt;=$F149,FL$6&lt;=$H149)*(FL$6-$F149+1),$J149/2,$M149,TRUE)-_xlfn.NORM.DIST(AND(FL$6&gt;=$F149,FL$6&lt;=$H149)*(FK$6-$F149+1),$J149/2,$M149,TRUE))/(1-2*_xlfn.NORM.DIST(0,$J149/2,$M149,TRUE))*$D149+($K149="Steady Growth")*(AND(FL$6&gt;=$F149,FL$6&lt;=$H149)*((FL$6-$F149+1)/($J149*($J149+1)/2)*$D149))+($K149="custom")*CustCF!FF149</f>
        <v>0</v>
      </c>
      <c r="FM149" s="95">
        <f>($K149="Bell Curve")*(_xlfn.NORM.DIST(AND(FM$6&gt;=$F149,FM$6&lt;=$H149)*(FM$6-$F149+1),$J149/2,$M149,TRUE)-_xlfn.NORM.DIST(AND(FM$6&gt;=$F149,FM$6&lt;=$H149)*(FL$6-$F149+1),$J149/2,$M149,TRUE))/(1-2*_xlfn.NORM.DIST(0,$J149/2,$M149,TRUE))*$D149+($K149="Steady Growth")*(AND(FM$6&gt;=$F149,FM$6&lt;=$H149)*((FM$6-$F149+1)/($J149*($J149+1)/2)*$D149))+($K149="custom")*CustCF!FG149</f>
        <v>0</v>
      </c>
      <c r="FN149" s="95">
        <f>($K149="Bell Curve")*(_xlfn.NORM.DIST(AND(FN$6&gt;=$F149,FN$6&lt;=$H149)*(FN$6-$F149+1),$J149/2,$M149,TRUE)-_xlfn.NORM.DIST(AND(FN$6&gt;=$F149,FN$6&lt;=$H149)*(FM$6-$F149+1),$J149/2,$M149,TRUE))/(1-2*_xlfn.NORM.DIST(0,$J149/2,$M149,TRUE))*$D149+($K149="Steady Growth")*(AND(FN$6&gt;=$F149,FN$6&lt;=$H149)*((FN$6-$F149+1)/($J149*($J149+1)/2)*$D149))+($K149="custom")*CustCF!FH149</f>
        <v>0</v>
      </c>
      <c r="FO149" s="95">
        <f>($K149="Bell Curve")*(_xlfn.NORM.DIST(AND(FO$6&gt;=$F149,FO$6&lt;=$H149)*(FO$6-$F149+1),$J149/2,$M149,TRUE)-_xlfn.NORM.DIST(AND(FO$6&gt;=$F149,FO$6&lt;=$H149)*(FN$6-$F149+1),$J149/2,$M149,TRUE))/(1-2*_xlfn.NORM.DIST(0,$J149/2,$M149,TRUE))*$D149+($K149="Steady Growth")*(AND(FO$6&gt;=$F149,FO$6&lt;=$H149)*((FO$6-$F149+1)/($J149*($J149+1)/2)*$D149))+($K149="custom")*CustCF!FI149</f>
        <v>0</v>
      </c>
      <c r="FP149" s="95">
        <f>($K149="Bell Curve")*(_xlfn.NORM.DIST(AND(FP$6&gt;=$F149,FP$6&lt;=$H149)*(FP$6-$F149+1),$J149/2,$M149,TRUE)-_xlfn.NORM.DIST(AND(FP$6&gt;=$F149,FP$6&lt;=$H149)*(FO$6-$F149+1),$J149/2,$M149,TRUE))/(1-2*_xlfn.NORM.DIST(0,$J149/2,$M149,TRUE))*$D149+($K149="Steady Growth")*(AND(FP$6&gt;=$F149,FP$6&lt;=$H149)*((FP$6-$F149+1)/($J149*($J149+1)/2)*$D149))+($K149="custom")*CustCF!FJ149</f>
        <v>0</v>
      </c>
      <c r="FQ149" s="95">
        <f>($K149="Bell Curve")*(_xlfn.NORM.DIST(AND(FQ$6&gt;=$F149,FQ$6&lt;=$H149)*(FQ$6-$F149+1),$J149/2,$M149,TRUE)-_xlfn.NORM.DIST(AND(FQ$6&gt;=$F149,FQ$6&lt;=$H149)*(FP$6-$F149+1),$J149/2,$M149,TRUE))/(1-2*_xlfn.NORM.DIST(0,$J149/2,$M149,TRUE))*$D149+($K149="Steady Growth")*(AND(FQ$6&gt;=$F149,FQ$6&lt;=$H149)*((FQ$6-$F149+1)/($J149*($J149+1)/2)*$D149))+($K149="custom")*CustCF!FK149</f>
        <v>0</v>
      </c>
      <c r="FR149" s="95">
        <f>($K149="Bell Curve")*(_xlfn.NORM.DIST(AND(FR$6&gt;=$F149,FR$6&lt;=$H149)*(FR$6-$F149+1),$J149/2,$M149,TRUE)-_xlfn.NORM.DIST(AND(FR$6&gt;=$F149,FR$6&lt;=$H149)*(FQ$6-$F149+1),$J149/2,$M149,TRUE))/(1-2*_xlfn.NORM.DIST(0,$J149/2,$M149,TRUE))*$D149+($K149="Steady Growth")*(AND(FR$6&gt;=$F149,FR$6&lt;=$H149)*((FR$6-$F149+1)/($J149*($J149+1)/2)*$D149))+($K149="custom")*CustCF!FL149</f>
        <v>0</v>
      </c>
      <c r="FS149" s="95">
        <f>($K149="Bell Curve")*(_xlfn.NORM.DIST(AND(FS$6&gt;=$F149,FS$6&lt;=$H149)*(FS$6-$F149+1),$J149/2,$M149,TRUE)-_xlfn.NORM.DIST(AND(FS$6&gt;=$F149,FS$6&lt;=$H149)*(FR$6-$F149+1),$J149/2,$M149,TRUE))/(1-2*_xlfn.NORM.DIST(0,$J149/2,$M149,TRUE))*$D149+($K149="Steady Growth")*(AND(FS$6&gt;=$F149,FS$6&lt;=$H149)*((FS$6-$F149+1)/($J149*($J149+1)/2)*$D149))+($K149="custom")*CustCF!FM149</f>
        <v>0</v>
      </c>
      <c r="FT149" s="95">
        <f>($K149="Bell Curve")*(_xlfn.NORM.DIST(AND(FT$6&gt;=$F149,FT$6&lt;=$H149)*(FT$6-$F149+1),$J149/2,$M149,TRUE)-_xlfn.NORM.DIST(AND(FT$6&gt;=$F149,FT$6&lt;=$H149)*(FS$6-$F149+1),$J149/2,$M149,TRUE))/(1-2*_xlfn.NORM.DIST(0,$J149/2,$M149,TRUE))*$D149+($K149="Steady Growth")*(AND(FT$6&gt;=$F149,FT$6&lt;=$H149)*((FT$6-$F149+1)/($J149*($J149+1)/2)*$D149))+($K149="custom")*CustCF!FN149</f>
        <v>0</v>
      </c>
      <c r="FU149" s="95">
        <f>($K149="Bell Curve")*(_xlfn.NORM.DIST(AND(FU$6&gt;=$F149,FU$6&lt;=$H149)*(FU$6-$F149+1),$J149/2,$M149,TRUE)-_xlfn.NORM.DIST(AND(FU$6&gt;=$F149,FU$6&lt;=$H149)*(FT$6-$F149+1),$J149/2,$M149,TRUE))/(1-2*_xlfn.NORM.DIST(0,$J149/2,$M149,TRUE))*$D149+($K149="Steady Growth")*(AND(FU$6&gt;=$F149,FU$6&lt;=$H149)*((FU$6-$F149+1)/($J149*($J149+1)/2)*$D149))+($K149="custom")*CustCF!FO149</f>
        <v>0</v>
      </c>
      <c r="FV149" s="95">
        <f>($K149="Bell Curve")*(_xlfn.NORM.DIST(AND(FV$6&gt;=$F149,FV$6&lt;=$H149)*(FV$6-$F149+1),$J149/2,$M149,TRUE)-_xlfn.NORM.DIST(AND(FV$6&gt;=$F149,FV$6&lt;=$H149)*(FU$6-$F149+1),$J149/2,$M149,TRUE))/(1-2*_xlfn.NORM.DIST(0,$J149/2,$M149,TRUE))*$D149+($K149="Steady Growth")*(AND(FV$6&gt;=$F149,FV$6&lt;=$H149)*((FV$6-$F149+1)/($J149*($J149+1)/2)*$D149))+($K149="custom")*CustCF!FP149</f>
        <v>0</v>
      </c>
      <c r="FW149" s="95">
        <f>($K149="Bell Curve")*(_xlfn.NORM.DIST(AND(FW$6&gt;=$F149,FW$6&lt;=$H149)*(FW$6-$F149+1),$J149/2,$M149,TRUE)-_xlfn.NORM.DIST(AND(FW$6&gt;=$F149,FW$6&lt;=$H149)*(FV$6-$F149+1),$J149/2,$M149,TRUE))/(1-2*_xlfn.NORM.DIST(0,$J149/2,$M149,TRUE))*$D149+($K149="Steady Growth")*(AND(FW$6&gt;=$F149,FW$6&lt;=$H149)*((FW$6-$F149+1)/($J149*($J149+1)/2)*$D149))+($K149="custom")*CustCF!FQ149</f>
        <v>0</v>
      </c>
      <c r="FX149" s="95">
        <f>($K149="Bell Curve")*(_xlfn.NORM.DIST(AND(FX$6&gt;=$F149,FX$6&lt;=$H149)*(FX$6-$F149+1),$J149/2,$M149,TRUE)-_xlfn.NORM.DIST(AND(FX$6&gt;=$F149,FX$6&lt;=$H149)*(FW$6-$F149+1),$J149/2,$M149,TRUE))/(1-2*_xlfn.NORM.DIST(0,$J149/2,$M149,TRUE))*$D149+($K149="Steady Growth")*(AND(FX$6&gt;=$F149,FX$6&lt;=$H149)*((FX$6-$F149+1)/($J149*($J149+1)/2)*$D149))+($K149="custom")*CustCF!FR149</f>
        <v>0</v>
      </c>
      <c r="FY149" s="95">
        <f>($K149="Bell Curve")*(_xlfn.NORM.DIST(AND(FY$6&gt;=$F149,FY$6&lt;=$H149)*(FY$6-$F149+1),$J149/2,$M149,TRUE)-_xlfn.NORM.DIST(AND(FY$6&gt;=$F149,FY$6&lt;=$H149)*(FX$6-$F149+1),$J149/2,$M149,TRUE))/(1-2*_xlfn.NORM.DIST(0,$J149/2,$M149,TRUE))*$D149+($K149="Steady Growth")*(AND(FY$6&gt;=$F149,FY$6&lt;=$H149)*((FY$6-$F149+1)/($J149*($J149+1)/2)*$D149))+($K149="custom")*CustCF!FS149</f>
        <v>0</v>
      </c>
      <c r="FZ149" s="95">
        <f>($K149="Bell Curve")*(_xlfn.NORM.DIST(AND(FZ$6&gt;=$F149,FZ$6&lt;=$H149)*(FZ$6-$F149+1),$J149/2,$M149,TRUE)-_xlfn.NORM.DIST(AND(FZ$6&gt;=$F149,FZ$6&lt;=$H149)*(FY$6-$F149+1),$J149/2,$M149,TRUE))/(1-2*_xlfn.NORM.DIST(0,$J149/2,$M149,TRUE))*$D149+($K149="Steady Growth")*(AND(FZ$6&gt;=$F149,FZ$6&lt;=$H149)*((FZ$6-$F149+1)/($J149*($J149+1)/2)*$D149))+($K149="custom")*CustCF!FT149</f>
        <v>0</v>
      </c>
      <c r="GA149" s="95">
        <f>($K149="Bell Curve")*(_xlfn.NORM.DIST(AND(GA$6&gt;=$F149,GA$6&lt;=$H149)*(GA$6-$F149+1),$J149/2,$M149,TRUE)-_xlfn.NORM.DIST(AND(GA$6&gt;=$F149,GA$6&lt;=$H149)*(FZ$6-$F149+1),$J149/2,$M149,TRUE))/(1-2*_xlfn.NORM.DIST(0,$J149/2,$M149,TRUE))*$D149+($K149="Steady Growth")*(AND(GA$6&gt;=$F149,GA$6&lt;=$H149)*((GA$6-$F149+1)/($J149*($J149+1)/2)*$D149))+($K149="custom")*CustCF!FU149</f>
        <v>0</v>
      </c>
      <c r="GB149" s="95">
        <f>($K149="Bell Curve")*(_xlfn.NORM.DIST(AND(GB$6&gt;=$F149,GB$6&lt;=$H149)*(GB$6-$F149+1),$J149/2,$M149,TRUE)-_xlfn.NORM.DIST(AND(GB$6&gt;=$F149,GB$6&lt;=$H149)*(GA$6-$F149+1),$J149/2,$M149,TRUE))/(1-2*_xlfn.NORM.DIST(0,$J149/2,$M149,TRUE))*$D149+($K149="Steady Growth")*(AND(GB$6&gt;=$F149,GB$6&lt;=$H149)*((GB$6-$F149+1)/($J149*($J149+1)/2)*$D149))+($K149="custom")*CustCF!FV149</f>
        <v>0</v>
      </c>
      <c r="GC149" s="95">
        <f>($K149="Bell Curve")*(_xlfn.NORM.DIST(AND(GC$6&gt;=$F149,GC$6&lt;=$H149)*(GC$6-$F149+1),$J149/2,$M149,TRUE)-_xlfn.NORM.DIST(AND(GC$6&gt;=$F149,GC$6&lt;=$H149)*(GB$6-$F149+1),$J149/2,$M149,TRUE))/(1-2*_xlfn.NORM.DIST(0,$J149/2,$M149,TRUE))*$D149+($K149="Steady Growth")*(AND(GC$6&gt;=$F149,GC$6&lt;=$H149)*((GC$6-$F149+1)/($J149*($J149+1)/2)*$D149))+($K149="custom")*CustCF!FW149</f>
        <v>0</v>
      </c>
      <c r="GD149" s="95">
        <f>($K149="Bell Curve")*(_xlfn.NORM.DIST(AND(GD$6&gt;=$F149,GD$6&lt;=$H149)*(GD$6-$F149+1),$J149/2,$M149,TRUE)-_xlfn.NORM.DIST(AND(GD$6&gt;=$F149,GD$6&lt;=$H149)*(GC$6-$F149+1),$J149/2,$M149,TRUE))/(1-2*_xlfn.NORM.DIST(0,$J149/2,$M149,TRUE))*$D149+($K149="Steady Growth")*(AND(GD$6&gt;=$F149,GD$6&lt;=$H149)*((GD$6-$F149+1)/($J149*($J149+1)/2)*$D149))+($K149="custom")*CustCF!FX149</f>
        <v>0</v>
      </c>
      <c r="GE149" s="95">
        <f>($K149="Bell Curve")*(_xlfn.NORM.DIST(AND(GE$6&gt;=$F149,GE$6&lt;=$H149)*(GE$6-$F149+1),$J149/2,$M149,TRUE)-_xlfn.NORM.DIST(AND(GE$6&gt;=$F149,GE$6&lt;=$H149)*(GD$6-$F149+1),$J149/2,$M149,TRUE))/(1-2*_xlfn.NORM.DIST(0,$J149/2,$M149,TRUE))*$D149+($K149="Steady Growth")*(AND(GE$6&gt;=$F149,GE$6&lt;=$H149)*((GE$6-$F149+1)/($J149*($J149+1)/2)*$D149))+($K149="custom")*CustCF!FY149</f>
        <v>0</v>
      </c>
      <c r="GF149" s="95">
        <f>($K149="Bell Curve")*(_xlfn.NORM.DIST(AND(GF$6&gt;=$F149,GF$6&lt;=$H149)*(GF$6-$F149+1),$J149/2,$M149,TRUE)-_xlfn.NORM.DIST(AND(GF$6&gt;=$F149,GF$6&lt;=$H149)*(GE$6-$F149+1),$J149/2,$M149,TRUE))/(1-2*_xlfn.NORM.DIST(0,$J149/2,$M149,TRUE))*$D149+($K149="Steady Growth")*(AND(GF$6&gt;=$F149,GF$6&lt;=$H149)*((GF$6-$F149+1)/($J149*($J149+1)/2)*$D149))+($K149="custom")*CustCF!FZ149</f>
        <v>0</v>
      </c>
      <c r="GG149" s="95">
        <f>($K149="Bell Curve")*(_xlfn.NORM.DIST(AND(GG$6&gt;=$F149,GG$6&lt;=$H149)*(GG$6-$F149+1),$J149/2,$M149,TRUE)-_xlfn.NORM.DIST(AND(GG$6&gt;=$F149,GG$6&lt;=$H149)*(GF$6-$F149+1),$J149/2,$M149,TRUE))/(1-2*_xlfn.NORM.DIST(0,$J149/2,$M149,TRUE))*$D149+($K149="Steady Growth")*(AND(GG$6&gt;=$F149,GG$6&lt;=$H149)*((GG$6-$F149+1)/($J149*($J149+1)/2)*$D149))+($K149="custom")*CustCF!GA149</f>
        <v>0</v>
      </c>
      <c r="GH149" s="95">
        <f>($K149="Bell Curve")*(_xlfn.NORM.DIST(AND(GH$6&gt;=$F149,GH$6&lt;=$H149)*(GH$6-$F149+1),$J149/2,$M149,TRUE)-_xlfn.NORM.DIST(AND(GH$6&gt;=$F149,GH$6&lt;=$H149)*(GG$6-$F149+1),$J149/2,$M149,TRUE))/(1-2*_xlfn.NORM.DIST(0,$J149/2,$M149,TRUE))*$D149+($K149="Steady Growth")*(AND(GH$6&gt;=$F149,GH$6&lt;=$H149)*((GH$6-$F149+1)/($J149*($J149+1)/2)*$D149))+($K149="custom")*CustCF!GB149</f>
        <v>0</v>
      </c>
      <c r="GI149" s="95">
        <f>($K149="Bell Curve")*(_xlfn.NORM.DIST(AND(GI$6&gt;=$F149,GI$6&lt;=$H149)*(GI$6-$F149+1),$J149/2,$M149,TRUE)-_xlfn.NORM.DIST(AND(GI$6&gt;=$F149,GI$6&lt;=$H149)*(GH$6-$F149+1),$J149/2,$M149,TRUE))/(1-2*_xlfn.NORM.DIST(0,$J149/2,$M149,TRUE))*$D149+($K149="Steady Growth")*(AND(GI$6&gt;=$F149,GI$6&lt;=$H149)*((GI$6-$F149+1)/($J149*($J149+1)/2)*$D149))+($K149="custom")*CustCF!GC149</f>
        <v>0</v>
      </c>
      <c r="GJ149" s="95">
        <f>($K149="Bell Curve")*(_xlfn.NORM.DIST(AND(GJ$6&gt;=$F149,GJ$6&lt;=$H149)*(GJ$6-$F149+1),$J149/2,$M149,TRUE)-_xlfn.NORM.DIST(AND(GJ$6&gt;=$F149,GJ$6&lt;=$H149)*(GI$6-$F149+1),$J149/2,$M149,TRUE))/(1-2*_xlfn.NORM.DIST(0,$J149/2,$M149,TRUE))*$D149+($K149="Steady Growth")*(AND(GJ$6&gt;=$F149,GJ$6&lt;=$H149)*((GJ$6-$F149+1)/($J149*($J149+1)/2)*$D149))+($K149="custom")*CustCF!GD149</f>
        <v>0</v>
      </c>
      <c r="GK149" s="95">
        <f>($K149="Bell Curve")*(_xlfn.NORM.DIST(AND(GK$6&gt;=$F149,GK$6&lt;=$H149)*(GK$6-$F149+1),$J149/2,$M149,TRUE)-_xlfn.NORM.DIST(AND(GK$6&gt;=$F149,GK$6&lt;=$H149)*(GJ$6-$F149+1),$J149/2,$M149,TRUE))/(1-2*_xlfn.NORM.DIST(0,$J149/2,$M149,TRUE))*$D149+($K149="Steady Growth")*(AND(GK$6&gt;=$F149,GK$6&lt;=$H149)*((GK$6-$F149+1)/($J149*($J149+1)/2)*$D149))+($K149="custom")*CustCF!GE149</f>
        <v>0</v>
      </c>
      <c r="GL149" s="95">
        <f>($K149="Bell Curve")*(_xlfn.NORM.DIST(AND(GL$6&gt;=$F149,GL$6&lt;=$H149)*(GL$6-$F149+1),$J149/2,$M149,TRUE)-_xlfn.NORM.DIST(AND(GL$6&gt;=$F149,GL$6&lt;=$H149)*(GK$6-$F149+1),$J149/2,$M149,TRUE))/(1-2*_xlfn.NORM.DIST(0,$J149/2,$M149,TRUE))*$D149+($K149="Steady Growth")*(AND(GL$6&gt;=$F149,GL$6&lt;=$H149)*((GL$6-$F149+1)/($J149*($J149+1)/2)*$D149))+($K149="custom")*CustCF!GF149</f>
        <v>0</v>
      </c>
      <c r="GM149" s="95">
        <f>($K149="Bell Curve")*(_xlfn.NORM.DIST(AND(GM$6&gt;=$F149,GM$6&lt;=$H149)*(GM$6-$F149+1),$J149/2,$M149,TRUE)-_xlfn.NORM.DIST(AND(GM$6&gt;=$F149,GM$6&lt;=$H149)*(GL$6-$F149+1),$J149/2,$M149,TRUE))/(1-2*_xlfn.NORM.DIST(0,$J149/2,$M149,TRUE))*$D149+($K149="Steady Growth")*(AND(GM$6&gt;=$F149,GM$6&lt;=$H149)*((GM$6-$F149+1)/($J149*($J149+1)/2)*$D149))+($K149="custom")*CustCF!GG149</f>
        <v>0</v>
      </c>
      <c r="GN149" s="268">
        <f>($K149="Bell Curve")*(_xlfn.NORM.DIST(AND(GN$6&gt;=$F149,GN$6&lt;=$H149)*(GN$6-$F149+1),$J149/2,$M149,TRUE)-_xlfn.NORM.DIST(AND(GN$6&gt;=$F149,GN$6&lt;=$H149)*(GM$6-$F149+1),$J149/2,$M149,TRUE))/(1-2*_xlfn.NORM.DIST(0,$J149/2,$M149,TRUE))*$D149+($K149="Steady Growth")*(AND(GN$6&gt;=$F149,GN$6&lt;=$H149)*((GN$6-$F149+1)/($J149*($J149+1)/2)*$D149))+($K149="custom")*CustCF!GH149</f>
        <v>0</v>
      </c>
      <c r="GO149" s="1"/>
      <c r="GP149" s="67"/>
    </row>
    <row r="150" spans="1:198" customFormat="1" outlineLevel="1" x14ac:dyDescent="0.75">
      <c r="A150" s="1"/>
      <c r="B150" s="1"/>
      <c r="C150" s="262">
        <f>Budget!AF35</f>
        <v>0</v>
      </c>
      <c r="D150" s="19">
        <f>Budget!AG35</f>
        <v>0</v>
      </c>
      <c r="E150" s="19" t="str">
        <f t="shared" si="61"/>
        <v/>
      </c>
      <c r="F150" s="263">
        <v>0</v>
      </c>
      <c r="G150" s="257">
        <f>IF(L150="custom",CustCF!F150,INDEX($P$8:$GN$8,MATCH(F150,$P$6:$GN$6,0)))</f>
        <v>46053</v>
      </c>
      <c r="H150" s="263">
        <v>0</v>
      </c>
      <c r="I150" s="257">
        <f>IF(L150="custom",CustCF!G150,INDEX($P$8:$GN$8,MATCH(H150,$P$6:$GN$6,0)))</f>
        <v>46053</v>
      </c>
      <c r="J150" s="260">
        <f t="shared" si="62"/>
        <v>1</v>
      </c>
      <c r="K150" s="265" t="s">
        <v>116</v>
      </c>
      <c r="L150" s="266" t="s">
        <v>141</v>
      </c>
      <c r="M150" s="267">
        <f t="shared" si="63"/>
        <v>9</v>
      </c>
      <c r="N150" s="18">
        <f t="shared" si="57"/>
        <v>0</v>
      </c>
      <c r="O150" s="1372">
        <f t="shared" si="69"/>
        <v>0</v>
      </c>
      <c r="P150" s="95">
        <f>($K150="Bell Curve")*(_xlfn.NORM.DIST(AND(P$6&gt;=$F150,P$6&lt;=$H150)*(P$6-$F150+1),$J150/2,$M150,TRUE)-_xlfn.NORM.DIST(AND(P$6&gt;=$F150,P$6&lt;=$H150)*(O$6-$F150+1),$J150/2,$M150,TRUE))/(1-2*_xlfn.NORM.DIST(0,$J150/2,$M150,TRUE))*$D150+($K150="Steady Growth")*(AND(P$6&gt;=$F150,P$6&lt;=$H150)*((P$6-$F150+1)/($J150*($J150+1)/2)*$D150))+($K150="custom")*CustCF!J150</f>
        <v>0</v>
      </c>
      <c r="Q150" s="95">
        <f>($K150="Bell Curve")*(_xlfn.NORM.DIST(AND(Q$6&gt;=$F150,Q$6&lt;=$H150)*(Q$6-$F150+1),$J150/2,$M150,TRUE)-_xlfn.NORM.DIST(AND(Q$6&gt;=$F150,Q$6&lt;=$H150)*(P$6-$F150+1),$J150/2,$M150,TRUE))/(1-2*_xlfn.NORM.DIST(0,$J150/2,$M150,TRUE))*$D150+($K150="Steady Growth")*(AND(Q$6&gt;=$F150,Q$6&lt;=$H150)*((Q$6-$F150+1)/($J150*($J150+1)/2)*$D150))+($K150="custom")*CustCF!K150</f>
        <v>0</v>
      </c>
      <c r="R150" s="95">
        <f>($K150="Bell Curve")*(_xlfn.NORM.DIST(AND(R$6&gt;=$F150,R$6&lt;=$H150)*(R$6-$F150+1),$J150/2,$M150,TRUE)-_xlfn.NORM.DIST(AND(R$6&gt;=$F150,R$6&lt;=$H150)*(Q$6-$F150+1),$J150/2,$M150,TRUE))/(1-2*_xlfn.NORM.DIST(0,$J150/2,$M150,TRUE))*$D150+($K150="Steady Growth")*(AND(R$6&gt;=$F150,R$6&lt;=$H150)*((R$6-$F150+1)/($J150*($J150+1)/2)*$D150))+($K150="custom")*CustCF!L150</f>
        <v>0</v>
      </c>
      <c r="S150" s="95">
        <f>($K150="Bell Curve")*(_xlfn.NORM.DIST(AND(S$6&gt;=$F150,S$6&lt;=$H150)*(S$6-$F150+1),$J150/2,$M150,TRUE)-_xlfn.NORM.DIST(AND(S$6&gt;=$F150,S$6&lt;=$H150)*(R$6-$F150+1),$J150/2,$M150,TRUE))/(1-2*_xlfn.NORM.DIST(0,$J150/2,$M150,TRUE))*$D150+($K150="Steady Growth")*(AND(S$6&gt;=$F150,S$6&lt;=$H150)*((S$6-$F150+1)/($J150*($J150+1)/2)*$D150))+($K150="custom")*CustCF!M150</f>
        <v>0</v>
      </c>
      <c r="T150" s="95">
        <f>($K150="Bell Curve")*(_xlfn.NORM.DIST(AND(T$6&gt;=$F150,T$6&lt;=$H150)*(T$6-$F150+1),$J150/2,$M150,TRUE)-_xlfn.NORM.DIST(AND(T$6&gt;=$F150,T$6&lt;=$H150)*(S$6-$F150+1),$J150/2,$M150,TRUE))/(1-2*_xlfn.NORM.DIST(0,$J150/2,$M150,TRUE))*$D150+($K150="Steady Growth")*(AND(T$6&gt;=$F150,T$6&lt;=$H150)*((T$6-$F150+1)/($J150*($J150+1)/2)*$D150))+($K150="custom")*CustCF!N150</f>
        <v>0</v>
      </c>
      <c r="U150" s="95">
        <f>($K150="Bell Curve")*(_xlfn.NORM.DIST(AND(U$6&gt;=$F150,U$6&lt;=$H150)*(U$6-$F150+1),$J150/2,$M150,TRUE)-_xlfn.NORM.DIST(AND(U$6&gt;=$F150,U$6&lt;=$H150)*(T$6-$F150+1),$J150/2,$M150,TRUE))/(1-2*_xlfn.NORM.DIST(0,$J150/2,$M150,TRUE))*$D150+($K150="Steady Growth")*(AND(U$6&gt;=$F150,U$6&lt;=$H150)*((U$6-$F150+1)/($J150*($J150+1)/2)*$D150))+($K150="custom")*CustCF!O150</f>
        <v>0</v>
      </c>
      <c r="V150" s="95">
        <f>($K150="Bell Curve")*(_xlfn.NORM.DIST(AND(V$6&gt;=$F150,V$6&lt;=$H150)*(V$6-$F150+1),$J150/2,$M150,TRUE)-_xlfn.NORM.DIST(AND(V$6&gt;=$F150,V$6&lt;=$H150)*(U$6-$F150+1),$J150/2,$M150,TRUE))/(1-2*_xlfn.NORM.DIST(0,$J150/2,$M150,TRUE))*$D150+($K150="Steady Growth")*(AND(V$6&gt;=$F150,V$6&lt;=$H150)*((V$6-$F150+1)/($J150*($J150+1)/2)*$D150))+($K150="custom")*CustCF!P150</f>
        <v>0</v>
      </c>
      <c r="W150" s="95">
        <f>($K150="Bell Curve")*(_xlfn.NORM.DIST(AND(W$6&gt;=$F150,W$6&lt;=$H150)*(W$6-$F150+1),$J150/2,$M150,TRUE)-_xlfn.NORM.DIST(AND(W$6&gt;=$F150,W$6&lt;=$H150)*(V$6-$F150+1),$J150/2,$M150,TRUE))/(1-2*_xlfn.NORM.DIST(0,$J150/2,$M150,TRUE))*$D150+($K150="Steady Growth")*(AND(W$6&gt;=$F150,W$6&lt;=$H150)*((W$6-$F150+1)/($J150*($J150+1)/2)*$D150))+($K150="custom")*CustCF!Q150</f>
        <v>0</v>
      </c>
      <c r="X150" s="95">
        <f>($K150="Bell Curve")*(_xlfn.NORM.DIST(AND(X$6&gt;=$F150,X$6&lt;=$H150)*(X$6-$F150+1),$J150/2,$M150,TRUE)-_xlfn.NORM.DIST(AND(X$6&gt;=$F150,X$6&lt;=$H150)*(W$6-$F150+1),$J150/2,$M150,TRUE))/(1-2*_xlfn.NORM.DIST(0,$J150/2,$M150,TRUE))*$D150+($K150="Steady Growth")*(AND(X$6&gt;=$F150,X$6&lt;=$H150)*((X$6-$F150+1)/($J150*($J150+1)/2)*$D150))+($K150="custom")*CustCF!R150</f>
        <v>0</v>
      </c>
      <c r="Y150" s="95">
        <f>($K150="Bell Curve")*(_xlfn.NORM.DIST(AND(Y$6&gt;=$F150,Y$6&lt;=$H150)*(Y$6-$F150+1),$J150/2,$M150,TRUE)-_xlfn.NORM.DIST(AND(Y$6&gt;=$F150,Y$6&lt;=$H150)*(X$6-$F150+1),$J150/2,$M150,TRUE))/(1-2*_xlfn.NORM.DIST(0,$J150/2,$M150,TRUE))*$D150+($K150="Steady Growth")*(AND(Y$6&gt;=$F150,Y$6&lt;=$H150)*((Y$6-$F150+1)/($J150*($J150+1)/2)*$D150))+($K150="custom")*CustCF!S150</f>
        <v>0</v>
      </c>
      <c r="Z150" s="95">
        <f>($K150="Bell Curve")*(_xlfn.NORM.DIST(AND(Z$6&gt;=$F150,Z$6&lt;=$H150)*(Z$6-$F150+1),$J150/2,$M150,TRUE)-_xlfn.NORM.DIST(AND(Z$6&gt;=$F150,Z$6&lt;=$H150)*(Y$6-$F150+1),$J150/2,$M150,TRUE))/(1-2*_xlfn.NORM.DIST(0,$J150/2,$M150,TRUE))*$D150+($K150="Steady Growth")*(AND(Z$6&gt;=$F150,Z$6&lt;=$H150)*((Z$6-$F150+1)/($J150*($J150+1)/2)*$D150))+($K150="custom")*CustCF!T150</f>
        <v>0</v>
      </c>
      <c r="AA150" s="95">
        <f>($K150="Bell Curve")*(_xlfn.NORM.DIST(AND(AA$6&gt;=$F150,AA$6&lt;=$H150)*(AA$6-$F150+1),$J150/2,$M150,TRUE)-_xlfn.NORM.DIST(AND(AA$6&gt;=$F150,AA$6&lt;=$H150)*(Z$6-$F150+1),$J150/2,$M150,TRUE))/(1-2*_xlfn.NORM.DIST(0,$J150/2,$M150,TRUE))*$D150+($K150="Steady Growth")*(AND(AA$6&gt;=$F150,AA$6&lt;=$H150)*((AA$6-$F150+1)/($J150*($J150+1)/2)*$D150))+($K150="custom")*CustCF!U150</f>
        <v>0</v>
      </c>
      <c r="AB150" s="95">
        <f>($K150="Bell Curve")*(_xlfn.NORM.DIST(AND(AB$6&gt;=$F150,AB$6&lt;=$H150)*(AB$6-$F150+1),$J150/2,$M150,TRUE)-_xlfn.NORM.DIST(AND(AB$6&gt;=$F150,AB$6&lt;=$H150)*(AA$6-$F150+1),$J150/2,$M150,TRUE))/(1-2*_xlfn.NORM.DIST(0,$J150/2,$M150,TRUE))*$D150+($K150="Steady Growth")*(AND(AB$6&gt;=$F150,AB$6&lt;=$H150)*((AB$6-$F150+1)/($J150*($J150+1)/2)*$D150))+($K150="custom")*CustCF!V150</f>
        <v>0</v>
      </c>
      <c r="AC150" s="95">
        <f>($K150="Bell Curve")*(_xlfn.NORM.DIST(AND(AC$6&gt;=$F150,AC$6&lt;=$H150)*(AC$6-$F150+1),$J150/2,$M150,TRUE)-_xlfn.NORM.DIST(AND(AC$6&gt;=$F150,AC$6&lt;=$H150)*(AB$6-$F150+1),$J150/2,$M150,TRUE))/(1-2*_xlfn.NORM.DIST(0,$J150/2,$M150,TRUE))*$D150+($K150="Steady Growth")*(AND(AC$6&gt;=$F150,AC$6&lt;=$H150)*((AC$6-$F150+1)/($J150*($J150+1)/2)*$D150))+($K150="custom")*CustCF!W150</f>
        <v>0</v>
      </c>
      <c r="AD150" s="95">
        <f>($K150="Bell Curve")*(_xlfn.NORM.DIST(AND(AD$6&gt;=$F150,AD$6&lt;=$H150)*(AD$6-$F150+1),$J150/2,$M150,TRUE)-_xlfn.NORM.DIST(AND(AD$6&gt;=$F150,AD$6&lt;=$H150)*(AC$6-$F150+1),$J150/2,$M150,TRUE))/(1-2*_xlfn.NORM.DIST(0,$J150/2,$M150,TRUE))*$D150+($K150="Steady Growth")*(AND(AD$6&gt;=$F150,AD$6&lt;=$H150)*((AD$6-$F150+1)/($J150*($J150+1)/2)*$D150))+($K150="custom")*CustCF!X150</f>
        <v>0</v>
      </c>
      <c r="AE150" s="95">
        <f>($K150="Bell Curve")*(_xlfn.NORM.DIST(AND(AE$6&gt;=$F150,AE$6&lt;=$H150)*(AE$6-$F150+1),$J150/2,$M150,TRUE)-_xlfn.NORM.DIST(AND(AE$6&gt;=$F150,AE$6&lt;=$H150)*(AD$6-$F150+1),$J150/2,$M150,TRUE))/(1-2*_xlfn.NORM.DIST(0,$J150/2,$M150,TRUE))*$D150+($K150="Steady Growth")*(AND(AE$6&gt;=$F150,AE$6&lt;=$H150)*((AE$6-$F150+1)/($J150*($J150+1)/2)*$D150))+($K150="custom")*CustCF!Y150</f>
        <v>0</v>
      </c>
      <c r="AF150" s="95">
        <f>($K150="Bell Curve")*(_xlfn.NORM.DIST(AND(AF$6&gt;=$F150,AF$6&lt;=$H150)*(AF$6-$F150+1),$J150/2,$M150,TRUE)-_xlfn.NORM.DIST(AND(AF$6&gt;=$F150,AF$6&lt;=$H150)*(AE$6-$F150+1),$J150/2,$M150,TRUE))/(1-2*_xlfn.NORM.DIST(0,$J150/2,$M150,TRUE))*$D150+($K150="Steady Growth")*(AND(AF$6&gt;=$F150,AF$6&lt;=$H150)*((AF$6-$F150+1)/($J150*($J150+1)/2)*$D150))+($K150="custom")*CustCF!Z150</f>
        <v>0</v>
      </c>
      <c r="AG150" s="95">
        <f>($K150="Bell Curve")*(_xlfn.NORM.DIST(AND(AG$6&gt;=$F150,AG$6&lt;=$H150)*(AG$6-$F150+1),$J150/2,$M150,TRUE)-_xlfn.NORM.DIST(AND(AG$6&gt;=$F150,AG$6&lt;=$H150)*(AF$6-$F150+1),$J150/2,$M150,TRUE))/(1-2*_xlfn.NORM.DIST(0,$J150/2,$M150,TRUE))*$D150+($K150="Steady Growth")*(AND(AG$6&gt;=$F150,AG$6&lt;=$H150)*((AG$6-$F150+1)/($J150*($J150+1)/2)*$D150))+($K150="custom")*CustCF!AA150</f>
        <v>0</v>
      </c>
      <c r="AH150" s="95">
        <f>($K150="Bell Curve")*(_xlfn.NORM.DIST(AND(AH$6&gt;=$F150,AH$6&lt;=$H150)*(AH$6-$F150+1),$J150/2,$M150,TRUE)-_xlfn.NORM.DIST(AND(AH$6&gt;=$F150,AH$6&lt;=$H150)*(AG$6-$F150+1),$J150/2,$M150,TRUE))/(1-2*_xlfn.NORM.DIST(0,$J150/2,$M150,TRUE))*$D150+($K150="Steady Growth")*(AND(AH$6&gt;=$F150,AH$6&lt;=$H150)*((AH$6-$F150+1)/($J150*($J150+1)/2)*$D150))+($K150="custom")*CustCF!AB150</f>
        <v>0</v>
      </c>
      <c r="AI150" s="95">
        <f>($K150="Bell Curve")*(_xlfn.NORM.DIST(AND(AI$6&gt;=$F150,AI$6&lt;=$H150)*(AI$6-$F150+1),$J150/2,$M150,TRUE)-_xlfn.NORM.DIST(AND(AI$6&gt;=$F150,AI$6&lt;=$H150)*(AH$6-$F150+1),$J150/2,$M150,TRUE))/(1-2*_xlfn.NORM.DIST(0,$J150/2,$M150,TRUE))*$D150+($K150="Steady Growth")*(AND(AI$6&gt;=$F150,AI$6&lt;=$H150)*((AI$6-$F150+1)/($J150*($J150+1)/2)*$D150))+($K150="custom")*CustCF!AC150</f>
        <v>0</v>
      </c>
      <c r="AJ150" s="95">
        <f>($K150="Bell Curve")*(_xlfn.NORM.DIST(AND(AJ$6&gt;=$F150,AJ$6&lt;=$H150)*(AJ$6-$F150+1),$J150/2,$M150,TRUE)-_xlfn.NORM.DIST(AND(AJ$6&gt;=$F150,AJ$6&lt;=$H150)*(AI$6-$F150+1),$J150/2,$M150,TRUE))/(1-2*_xlfn.NORM.DIST(0,$J150/2,$M150,TRUE))*$D150+($K150="Steady Growth")*(AND(AJ$6&gt;=$F150,AJ$6&lt;=$H150)*((AJ$6-$F150+1)/($J150*($J150+1)/2)*$D150))+($K150="custom")*CustCF!AD150</f>
        <v>0</v>
      </c>
      <c r="AK150" s="95">
        <f>($K150="Bell Curve")*(_xlfn.NORM.DIST(AND(AK$6&gt;=$F150,AK$6&lt;=$H150)*(AK$6-$F150+1),$J150/2,$M150,TRUE)-_xlfn.NORM.DIST(AND(AK$6&gt;=$F150,AK$6&lt;=$H150)*(AJ$6-$F150+1),$J150/2,$M150,TRUE))/(1-2*_xlfn.NORM.DIST(0,$J150/2,$M150,TRUE))*$D150+($K150="Steady Growth")*(AND(AK$6&gt;=$F150,AK$6&lt;=$H150)*((AK$6-$F150+1)/($J150*($J150+1)/2)*$D150))+($K150="custom")*CustCF!AE150</f>
        <v>0</v>
      </c>
      <c r="AL150" s="95">
        <f>($K150="Bell Curve")*(_xlfn.NORM.DIST(AND(AL$6&gt;=$F150,AL$6&lt;=$H150)*(AL$6-$F150+1),$J150/2,$M150,TRUE)-_xlfn.NORM.DIST(AND(AL$6&gt;=$F150,AL$6&lt;=$H150)*(AK$6-$F150+1),$J150/2,$M150,TRUE))/(1-2*_xlfn.NORM.DIST(0,$J150/2,$M150,TRUE))*$D150+($K150="Steady Growth")*(AND(AL$6&gt;=$F150,AL$6&lt;=$H150)*((AL$6-$F150+1)/($J150*($J150+1)/2)*$D150))+($K150="custom")*CustCF!AF150</f>
        <v>0</v>
      </c>
      <c r="AM150" s="95">
        <f>($K150="Bell Curve")*(_xlfn.NORM.DIST(AND(AM$6&gt;=$F150,AM$6&lt;=$H150)*(AM$6-$F150+1),$J150/2,$M150,TRUE)-_xlfn.NORM.DIST(AND(AM$6&gt;=$F150,AM$6&lt;=$H150)*(AL$6-$F150+1),$J150/2,$M150,TRUE))/(1-2*_xlfn.NORM.DIST(0,$J150/2,$M150,TRUE))*$D150+($K150="Steady Growth")*(AND(AM$6&gt;=$F150,AM$6&lt;=$H150)*((AM$6-$F150+1)/($J150*($J150+1)/2)*$D150))+($K150="custom")*CustCF!AG150</f>
        <v>0</v>
      </c>
      <c r="AN150" s="95">
        <f>($K150="Bell Curve")*(_xlfn.NORM.DIST(AND(AN$6&gt;=$F150,AN$6&lt;=$H150)*(AN$6-$F150+1),$J150/2,$M150,TRUE)-_xlfn.NORM.DIST(AND(AN$6&gt;=$F150,AN$6&lt;=$H150)*(AM$6-$F150+1),$J150/2,$M150,TRUE))/(1-2*_xlfn.NORM.DIST(0,$J150/2,$M150,TRUE))*$D150+($K150="Steady Growth")*(AND(AN$6&gt;=$F150,AN$6&lt;=$H150)*((AN$6-$F150+1)/($J150*($J150+1)/2)*$D150))+($K150="custom")*CustCF!AH150</f>
        <v>0</v>
      </c>
      <c r="AO150" s="95">
        <f>($K150="Bell Curve")*(_xlfn.NORM.DIST(AND(AO$6&gt;=$F150,AO$6&lt;=$H150)*(AO$6-$F150+1),$J150/2,$M150,TRUE)-_xlfn.NORM.DIST(AND(AO$6&gt;=$F150,AO$6&lt;=$H150)*(AN$6-$F150+1),$J150/2,$M150,TRUE))/(1-2*_xlfn.NORM.DIST(0,$J150/2,$M150,TRUE))*$D150+($K150="Steady Growth")*(AND(AO$6&gt;=$F150,AO$6&lt;=$H150)*((AO$6-$F150+1)/($J150*($J150+1)/2)*$D150))+($K150="custom")*CustCF!AI150</f>
        <v>0</v>
      </c>
      <c r="AP150" s="95">
        <f>($K150="Bell Curve")*(_xlfn.NORM.DIST(AND(AP$6&gt;=$F150,AP$6&lt;=$H150)*(AP$6-$F150+1),$J150/2,$M150,TRUE)-_xlfn.NORM.DIST(AND(AP$6&gt;=$F150,AP$6&lt;=$H150)*(AO$6-$F150+1),$J150/2,$M150,TRUE))/(1-2*_xlfn.NORM.DIST(0,$J150/2,$M150,TRUE))*$D150+($K150="Steady Growth")*(AND(AP$6&gt;=$F150,AP$6&lt;=$H150)*((AP$6-$F150+1)/($J150*($J150+1)/2)*$D150))+($K150="custom")*CustCF!AJ150</f>
        <v>0</v>
      </c>
      <c r="AQ150" s="95">
        <f>($K150="Bell Curve")*(_xlfn.NORM.DIST(AND(AQ$6&gt;=$F150,AQ$6&lt;=$H150)*(AQ$6-$F150+1),$J150/2,$M150,TRUE)-_xlfn.NORM.DIST(AND(AQ$6&gt;=$F150,AQ$6&lt;=$H150)*(AP$6-$F150+1),$J150/2,$M150,TRUE))/(1-2*_xlfn.NORM.DIST(0,$J150/2,$M150,TRUE))*$D150+($K150="Steady Growth")*(AND(AQ$6&gt;=$F150,AQ$6&lt;=$H150)*((AQ$6-$F150+1)/($J150*($J150+1)/2)*$D150))+($K150="custom")*CustCF!AK150</f>
        <v>0</v>
      </c>
      <c r="AR150" s="95">
        <f>($K150="Bell Curve")*(_xlfn.NORM.DIST(AND(AR$6&gt;=$F150,AR$6&lt;=$H150)*(AR$6-$F150+1),$J150/2,$M150,TRUE)-_xlfn.NORM.DIST(AND(AR$6&gt;=$F150,AR$6&lt;=$H150)*(AQ$6-$F150+1),$J150/2,$M150,TRUE))/(1-2*_xlfn.NORM.DIST(0,$J150/2,$M150,TRUE))*$D150+($K150="Steady Growth")*(AND(AR$6&gt;=$F150,AR$6&lt;=$H150)*((AR$6-$F150+1)/($J150*($J150+1)/2)*$D150))+($K150="custom")*CustCF!AL150</f>
        <v>0</v>
      </c>
      <c r="AS150" s="95">
        <f>($K150="Bell Curve")*(_xlfn.NORM.DIST(AND(AS$6&gt;=$F150,AS$6&lt;=$H150)*(AS$6-$F150+1),$J150/2,$M150,TRUE)-_xlfn.NORM.DIST(AND(AS$6&gt;=$F150,AS$6&lt;=$H150)*(AR$6-$F150+1),$J150/2,$M150,TRUE))/(1-2*_xlfn.NORM.DIST(0,$J150/2,$M150,TRUE))*$D150+($K150="Steady Growth")*(AND(AS$6&gt;=$F150,AS$6&lt;=$H150)*((AS$6-$F150+1)/($J150*($J150+1)/2)*$D150))+($K150="custom")*CustCF!AM150</f>
        <v>0</v>
      </c>
      <c r="AT150" s="95">
        <f>($K150="Bell Curve")*(_xlfn.NORM.DIST(AND(AT$6&gt;=$F150,AT$6&lt;=$H150)*(AT$6-$F150+1),$J150/2,$M150,TRUE)-_xlfn.NORM.DIST(AND(AT$6&gt;=$F150,AT$6&lt;=$H150)*(AS$6-$F150+1),$J150/2,$M150,TRUE))/(1-2*_xlfn.NORM.DIST(0,$J150/2,$M150,TRUE))*$D150+($K150="Steady Growth")*(AND(AT$6&gt;=$F150,AT$6&lt;=$H150)*((AT$6-$F150+1)/($J150*($J150+1)/2)*$D150))+($K150="custom")*CustCF!AN150</f>
        <v>0</v>
      </c>
      <c r="AU150" s="95">
        <f>($K150="Bell Curve")*(_xlfn.NORM.DIST(AND(AU$6&gt;=$F150,AU$6&lt;=$H150)*(AU$6-$F150+1),$J150/2,$M150,TRUE)-_xlfn.NORM.DIST(AND(AU$6&gt;=$F150,AU$6&lt;=$H150)*(AT$6-$F150+1),$J150/2,$M150,TRUE))/(1-2*_xlfn.NORM.DIST(0,$J150/2,$M150,TRUE))*$D150+($K150="Steady Growth")*(AND(AU$6&gt;=$F150,AU$6&lt;=$H150)*((AU$6-$F150+1)/($J150*($J150+1)/2)*$D150))+($K150="custom")*CustCF!AO150</f>
        <v>0</v>
      </c>
      <c r="AV150" s="95">
        <f>($K150="Bell Curve")*(_xlfn.NORM.DIST(AND(AV$6&gt;=$F150,AV$6&lt;=$H150)*(AV$6-$F150+1),$J150/2,$M150,TRUE)-_xlfn.NORM.DIST(AND(AV$6&gt;=$F150,AV$6&lt;=$H150)*(AU$6-$F150+1),$J150/2,$M150,TRUE))/(1-2*_xlfn.NORM.DIST(0,$J150/2,$M150,TRUE))*$D150+($K150="Steady Growth")*(AND(AV$6&gt;=$F150,AV$6&lt;=$H150)*((AV$6-$F150+1)/($J150*($J150+1)/2)*$D150))+($K150="custom")*CustCF!AP150</f>
        <v>0</v>
      </c>
      <c r="AW150" s="95">
        <f>($K150="Bell Curve")*(_xlfn.NORM.DIST(AND(AW$6&gt;=$F150,AW$6&lt;=$H150)*(AW$6-$F150+1),$J150/2,$M150,TRUE)-_xlfn.NORM.DIST(AND(AW$6&gt;=$F150,AW$6&lt;=$H150)*(AV$6-$F150+1),$J150/2,$M150,TRUE))/(1-2*_xlfn.NORM.DIST(0,$J150/2,$M150,TRUE))*$D150+($K150="Steady Growth")*(AND(AW$6&gt;=$F150,AW$6&lt;=$H150)*((AW$6-$F150+1)/($J150*($J150+1)/2)*$D150))+($K150="custom")*CustCF!AQ150</f>
        <v>0</v>
      </c>
      <c r="AX150" s="95">
        <f>($K150="Bell Curve")*(_xlfn.NORM.DIST(AND(AX$6&gt;=$F150,AX$6&lt;=$H150)*(AX$6-$F150+1),$J150/2,$M150,TRUE)-_xlfn.NORM.DIST(AND(AX$6&gt;=$F150,AX$6&lt;=$H150)*(AW$6-$F150+1),$J150/2,$M150,TRUE))/(1-2*_xlfn.NORM.DIST(0,$J150/2,$M150,TRUE))*$D150+($K150="Steady Growth")*(AND(AX$6&gt;=$F150,AX$6&lt;=$H150)*((AX$6-$F150+1)/($J150*($J150+1)/2)*$D150))+($K150="custom")*CustCF!AR150</f>
        <v>0</v>
      </c>
      <c r="AY150" s="95">
        <f>($K150="Bell Curve")*(_xlfn.NORM.DIST(AND(AY$6&gt;=$F150,AY$6&lt;=$H150)*(AY$6-$F150+1),$J150/2,$M150,TRUE)-_xlfn.NORM.DIST(AND(AY$6&gt;=$F150,AY$6&lt;=$H150)*(AX$6-$F150+1),$J150/2,$M150,TRUE))/(1-2*_xlfn.NORM.DIST(0,$J150/2,$M150,TRUE))*$D150+($K150="Steady Growth")*(AND(AY$6&gt;=$F150,AY$6&lt;=$H150)*((AY$6-$F150+1)/($J150*($J150+1)/2)*$D150))+($K150="custom")*CustCF!AS150</f>
        <v>0</v>
      </c>
      <c r="AZ150" s="95">
        <f>($K150="Bell Curve")*(_xlfn.NORM.DIST(AND(AZ$6&gt;=$F150,AZ$6&lt;=$H150)*(AZ$6-$F150+1),$J150/2,$M150,TRUE)-_xlfn.NORM.DIST(AND(AZ$6&gt;=$F150,AZ$6&lt;=$H150)*(AY$6-$F150+1),$J150/2,$M150,TRUE))/(1-2*_xlfn.NORM.DIST(0,$J150/2,$M150,TRUE))*$D150+($K150="Steady Growth")*(AND(AZ$6&gt;=$F150,AZ$6&lt;=$H150)*((AZ$6-$F150+1)/($J150*($J150+1)/2)*$D150))+($K150="custom")*CustCF!AT150</f>
        <v>0</v>
      </c>
      <c r="BA150" s="95">
        <f>($K150="Bell Curve")*(_xlfn.NORM.DIST(AND(BA$6&gt;=$F150,BA$6&lt;=$H150)*(BA$6-$F150+1),$J150/2,$M150,TRUE)-_xlfn.NORM.DIST(AND(BA$6&gt;=$F150,BA$6&lt;=$H150)*(AZ$6-$F150+1),$J150/2,$M150,TRUE))/(1-2*_xlfn.NORM.DIST(0,$J150/2,$M150,TRUE))*$D150+($K150="Steady Growth")*(AND(BA$6&gt;=$F150,BA$6&lt;=$H150)*((BA$6-$F150+1)/($J150*($J150+1)/2)*$D150))+($K150="custom")*CustCF!AU150</f>
        <v>0</v>
      </c>
      <c r="BB150" s="95">
        <f>($K150="Bell Curve")*(_xlfn.NORM.DIST(AND(BB$6&gt;=$F150,BB$6&lt;=$H150)*(BB$6-$F150+1),$J150/2,$M150,TRUE)-_xlfn.NORM.DIST(AND(BB$6&gt;=$F150,BB$6&lt;=$H150)*(BA$6-$F150+1),$J150/2,$M150,TRUE))/(1-2*_xlfn.NORM.DIST(0,$J150/2,$M150,TRUE))*$D150+($K150="Steady Growth")*(AND(BB$6&gt;=$F150,BB$6&lt;=$H150)*((BB$6-$F150+1)/($J150*($J150+1)/2)*$D150))+($K150="custom")*CustCF!AV150</f>
        <v>0</v>
      </c>
      <c r="BC150" s="95">
        <f>($K150="Bell Curve")*(_xlfn.NORM.DIST(AND(BC$6&gt;=$F150,BC$6&lt;=$H150)*(BC$6-$F150+1),$J150/2,$M150,TRUE)-_xlfn.NORM.DIST(AND(BC$6&gt;=$F150,BC$6&lt;=$H150)*(BB$6-$F150+1),$J150/2,$M150,TRUE))/(1-2*_xlfn.NORM.DIST(0,$J150/2,$M150,TRUE))*$D150+($K150="Steady Growth")*(AND(BC$6&gt;=$F150,BC$6&lt;=$H150)*((BC$6-$F150+1)/($J150*($J150+1)/2)*$D150))+($K150="custom")*CustCF!AW150</f>
        <v>0</v>
      </c>
      <c r="BD150" s="95">
        <f>($K150="Bell Curve")*(_xlfn.NORM.DIST(AND(BD$6&gt;=$F150,BD$6&lt;=$H150)*(BD$6-$F150+1),$J150/2,$M150,TRUE)-_xlfn.NORM.DIST(AND(BD$6&gt;=$F150,BD$6&lt;=$H150)*(BC$6-$F150+1),$J150/2,$M150,TRUE))/(1-2*_xlfn.NORM.DIST(0,$J150/2,$M150,TRUE))*$D150+($K150="Steady Growth")*(AND(BD$6&gt;=$F150,BD$6&lt;=$H150)*((BD$6-$F150+1)/($J150*($J150+1)/2)*$D150))+($K150="custom")*CustCF!AX150</f>
        <v>0</v>
      </c>
      <c r="BE150" s="95">
        <f>($K150="Bell Curve")*(_xlfn.NORM.DIST(AND(BE$6&gt;=$F150,BE$6&lt;=$H150)*(BE$6-$F150+1),$J150/2,$M150,TRUE)-_xlfn.NORM.DIST(AND(BE$6&gt;=$F150,BE$6&lt;=$H150)*(BD$6-$F150+1),$J150/2,$M150,TRUE))/(1-2*_xlfn.NORM.DIST(0,$J150/2,$M150,TRUE))*$D150+($K150="Steady Growth")*(AND(BE$6&gt;=$F150,BE$6&lt;=$H150)*((BE$6-$F150+1)/($J150*($J150+1)/2)*$D150))+($K150="custom")*CustCF!AY150</f>
        <v>0</v>
      </c>
      <c r="BF150" s="95">
        <f>($K150="Bell Curve")*(_xlfn.NORM.DIST(AND(BF$6&gt;=$F150,BF$6&lt;=$H150)*(BF$6-$F150+1),$J150/2,$M150,TRUE)-_xlfn.NORM.DIST(AND(BF$6&gt;=$F150,BF$6&lt;=$H150)*(BE$6-$F150+1),$J150/2,$M150,TRUE))/(1-2*_xlfn.NORM.DIST(0,$J150/2,$M150,TRUE))*$D150+($K150="Steady Growth")*(AND(BF$6&gt;=$F150,BF$6&lt;=$H150)*((BF$6-$F150+1)/($J150*($J150+1)/2)*$D150))+($K150="custom")*CustCF!AZ150</f>
        <v>0</v>
      </c>
      <c r="BG150" s="95">
        <f>($K150="Bell Curve")*(_xlfn.NORM.DIST(AND(BG$6&gt;=$F150,BG$6&lt;=$H150)*(BG$6-$F150+1),$J150/2,$M150,TRUE)-_xlfn.NORM.DIST(AND(BG$6&gt;=$F150,BG$6&lt;=$H150)*(BF$6-$F150+1),$J150/2,$M150,TRUE))/(1-2*_xlfn.NORM.DIST(0,$J150/2,$M150,TRUE))*$D150+($K150="Steady Growth")*(AND(BG$6&gt;=$F150,BG$6&lt;=$H150)*((BG$6-$F150+1)/($J150*($J150+1)/2)*$D150))+($K150="custom")*CustCF!BA150</f>
        <v>0</v>
      </c>
      <c r="BH150" s="95">
        <f>($K150="Bell Curve")*(_xlfn.NORM.DIST(AND(BH$6&gt;=$F150,BH$6&lt;=$H150)*(BH$6-$F150+1),$J150/2,$M150,TRUE)-_xlfn.NORM.DIST(AND(BH$6&gt;=$F150,BH$6&lt;=$H150)*(BG$6-$F150+1),$J150/2,$M150,TRUE))/(1-2*_xlfn.NORM.DIST(0,$J150/2,$M150,TRUE))*$D150+($K150="Steady Growth")*(AND(BH$6&gt;=$F150,BH$6&lt;=$H150)*((BH$6-$F150+1)/($J150*($J150+1)/2)*$D150))+($K150="custom")*CustCF!BB150</f>
        <v>0</v>
      </c>
      <c r="BI150" s="95">
        <f>($K150="Bell Curve")*(_xlfn.NORM.DIST(AND(BI$6&gt;=$F150,BI$6&lt;=$H150)*(BI$6-$F150+1),$J150/2,$M150,TRUE)-_xlfn.NORM.DIST(AND(BI$6&gt;=$F150,BI$6&lt;=$H150)*(BH$6-$F150+1),$J150/2,$M150,TRUE))/(1-2*_xlfn.NORM.DIST(0,$J150/2,$M150,TRUE))*$D150+($K150="Steady Growth")*(AND(BI$6&gt;=$F150,BI$6&lt;=$H150)*((BI$6-$F150+1)/($J150*($J150+1)/2)*$D150))+($K150="custom")*CustCF!BC150</f>
        <v>0</v>
      </c>
      <c r="BJ150" s="95">
        <f>($K150="Bell Curve")*(_xlfn.NORM.DIST(AND(BJ$6&gt;=$F150,BJ$6&lt;=$H150)*(BJ$6-$F150+1),$J150/2,$M150,TRUE)-_xlfn.NORM.DIST(AND(BJ$6&gt;=$F150,BJ$6&lt;=$H150)*(BI$6-$F150+1),$J150/2,$M150,TRUE))/(1-2*_xlfn.NORM.DIST(0,$J150/2,$M150,TRUE))*$D150+($K150="Steady Growth")*(AND(BJ$6&gt;=$F150,BJ$6&lt;=$H150)*((BJ$6-$F150+1)/($J150*($J150+1)/2)*$D150))+($K150="custom")*CustCF!BD150</f>
        <v>0</v>
      </c>
      <c r="BK150" s="95">
        <f>($K150="Bell Curve")*(_xlfn.NORM.DIST(AND(BK$6&gt;=$F150,BK$6&lt;=$H150)*(BK$6-$F150+1),$J150/2,$M150,TRUE)-_xlfn.NORM.DIST(AND(BK$6&gt;=$F150,BK$6&lt;=$H150)*(BJ$6-$F150+1),$J150/2,$M150,TRUE))/(1-2*_xlfn.NORM.DIST(0,$J150/2,$M150,TRUE))*$D150+($K150="Steady Growth")*(AND(BK$6&gt;=$F150,BK$6&lt;=$H150)*((BK$6-$F150+1)/($J150*($J150+1)/2)*$D150))+($K150="custom")*CustCF!BE150</f>
        <v>0</v>
      </c>
      <c r="BL150" s="95">
        <f>($K150="Bell Curve")*(_xlfn.NORM.DIST(AND(BL$6&gt;=$F150,BL$6&lt;=$H150)*(BL$6-$F150+1),$J150/2,$M150,TRUE)-_xlfn.NORM.DIST(AND(BL$6&gt;=$F150,BL$6&lt;=$H150)*(BK$6-$F150+1),$J150/2,$M150,TRUE))/(1-2*_xlfn.NORM.DIST(0,$J150/2,$M150,TRUE))*$D150+($K150="Steady Growth")*(AND(BL$6&gt;=$F150,BL$6&lt;=$H150)*((BL$6-$F150+1)/($J150*($J150+1)/2)*$D150))+($K150="custom")*CustCF!BF150</f>
        <v>0</v>
      </c>
      <c r="BM150" s="95">
        <f>($K150="Bell Curve")*(_xlfn.NORM.DIST(AND(BM$6&gt;=$F150,BM$6&lt;=$H150)*(BM$6-$F150+1),$J150/2,$M150,TRUE)-_xlfn.NORM.DIST(AND(BM$6&gt;=$F150,BM$6&lt;=$H150)*(BL$6-$F150+1),$J150/2,$M150,TRUE))/(1-2*_xlfn.NORM.DIST(0,$J150/2,$M150,TRUE))*$D150+($K150="Steady Growth")*(AND(BM$6&gt;=$F150,BM$6&lt;=$H150)*((BM$6-$F150+1)/($J150*($J150+1)/2)*$D150))+($K150="custom")*CustCF!BG150</f>
        <v>0</v>
      </c>
      <c r="BN150" s="95">
        <f>($K150="Bell Curve")*(_xlfn.NORM.DIST(AND(BN$6&gt;=$F150,BN$6&lt;=$H150)*(BN$6-$F150+1),$J150/2,$M150,TRUE)-_xlfn.NORM.DIST(AND(BN$6&gt;=$F150,BN$6&lt;=$H150)*(BM$6-$F150+1),$J150/2,$M150,TRUE))/(1-2*_xlfn.NORM.DIST(0,$J150/2,$M150,TRUE))*$D150+($K150="Steady Growth")*(AND(BN$6&gt;=$F150,BN$6&lt;=$H150)*((BN$6-$F150+1)/($J150*($J150+1)/2)*$D150))+($K150="custom")*CustCF!BH150</f>
        <v>0</v>
      </c>
      <c r="BO150" s="95">
        <f>($K150="Bell Curve")*(_xlfn.NORM.DIST(AND(BO$6&gt;=$F150,BO$6&lt;=$H150)*(BO$6-$F150+1),$J150/2,$M150,TRUE)-_xlfn.NORM.DIST(AND(BO$6&gt;=$F150,BO$6&lt;=$H150)*(BN$6-$F150+1),$J150/2,$M150,TRUE))/(1-2*_xlfn.NORM.DIST(0,$J150/2,$M150,TRUE))*$D150+($K150="Steady Growth")*(AND(BO$6&gt;=$F150,BO$6&lt;=$H150)*((BO$6-$F150+1)/($J150*($J150+1)/2)*$D150))+($K150="custom")*CustCF!BI150</f>
        <v>0</v>
      </c>
      <c r="BP150" s="95">
        <f>($K150="Bell Curve")*(_xlfn.NORM.DIST(AND(BP$6&gt;=$F150,BP$6&lt;=$H150)*(BP$6-$F150+1),$J150/2,$M150,TRUE)-_xlfn.NORM.DIST(AND(BP$6&gt;=$F150,BP$6&lt;=$H150)*(BO$6-$F150+1),$J150/2,$M150,TRUE))/(1-2*_xlfn.NORM.DIST(0,$J150/2,$M150,TRUE))*$D150+($K150="Steady Growth")*(AND(BP$6&gt;=$F150,BP$6&lt;=$H150)*((BP$6-$F150+1)/($J150*($J150+1)/2)*$D150))+($K150="custom")*CustCF!BJ150</f>
        <v>0</v>
      </c>
      <c r="BQ150" s="95">
        <f>($K150="Bell Curve")*(_xlfn.NORM.DIST(AND(BQ$6&gt;=$F150,BQ$6&lt;=$H150)*(BQ$6-$F150+1),$J150/2,$M150,TRUE)-_xlfn.NORM.DIST(AND(BQ$6&gt;=$F150,BQ$6&lt;=$H150)*(BP$6-$F150+1),$J150/2,$M150,TRUE))/(1-2*_xlfn.NORM.DIST(0,$J150/2,$M150,TRUE))*$D150+($K150="Steady Growth")*(AND(BQ$6&gt;=$F150,BQ$6&lt;=$H150)*((BQ$6-$F150+1)/($J150*($J150+1)/2)*$D150))+($K150="custom")*CustCF!BK150</f>
        <v>0</v>
      </c>
      <c r="BR150" s="95">
        <f>($K150="Bell Curve")*(_xlfn.NORM.DIST(AND(BR$6&gt;=$F150,BR$6&lt;=$H150)*(BR$6-$F150+1),$J150/2,$M150,TRUE)-_xlfn.NORM.DIST(AND(BR$6&gt;=$F150,BR$6&lt;=$H150)*(BQ$6-$F150+1),$J150/2,$M150,TRUE))/(1-2*_xlfn.NORM.DIST(0,$J150/2,$M150,TRUE))*$D150+($K150="Steady Growth")*(AND(BR$6&gt;=$F150,BR$6&lt;=$H150)*((BR$6-$F150+1)/($J150*($J150+1)/2)*$D150))+($K150="custom")*CustCF!BL150</f>
        <v>0</v>
      </c>
      <c r="BS150" s="95">
        <f>($K150="Bell Curve")*(_xlfn.NORM.DIST(AND(BS$6&gt;=$F150,BS$6&lt;=$H150)*(BS$6-$F150+1),$J150/2,$M150,TRUE)-_xlfn.NORM.DIST(AND(BS$6&gt;=$F150,BS$6&lt;=$H150)*(BR$6-$F150+1),$J150/2,$M150,TRUE))/(1-2*_xlfn.NORM.DIST(0,$J150/2,$M150,TRUE))*$D150+($K150="Steady Growth")*(AND(BS$6&gt;=$F150,BS$6&lt;=$H150)*((BS$6-$F150+1)/($J150*($J150+1)/2)*$D150))+($K150="custom")*CustCF!BM150</f>
        <v>0</v>
      </c>
      <c r="BT150" s="95">
        <f>($K150="Bell Curve")*(_xlfn.NORM.DIST(AND(BT$6&gt;=$F150,BT$6&lt;=$H150)*(BT$6-$F150+1),$J150/2,$M150,TRUE)-_xlfn.NORM.DIST(AND(BT$6&gt;=$F150,BT$6&lt;=$H150)*(BS$6-$F150+1),$J150/2,$M150,TRUE))/(1-2*_xlfn.NORM.DIST(0,$J150/2,$M150,TRUE))*$D150+($K150="Steady Growth")*(AND(BT$6&gt;=$F150,BT$6&lt;=$H150)*((BT$6-$F150+1)/($J150*($J150+1)/2)*$D150))+($K150="custom")*CustCF!BN150</f>
        <v>0</v>
      </c>
      <c r="BU150" s="95">
        <f>($K150="Bell Curve")*(_xlfn.NORM.DIST(AND(BU$6&gt;=$F150,BU$6&lt;=$H150)*(BU$6-$F150+1),$J150/2,$M150,TRUE)-_xlfn.NORM.DIST(AND(BU$6&gt;=$F150,BU$6&lt;=$H150)*(BT$6-$F150+1),$J150/2,$M150,TRUE))/(1-2*_xlfn.NORM.DIST(0,$J150/2,$M150,TRUE))*$D150+($K150="Steady Growth")*(AND(BU$6&gt;=$F150,BU$6&lt;=$H150)*((BU$6-$F150+1)/($J150*($J150+1)/2)*$D150))+($K150="custom")*CustCF!BO150</f>
        <v>0</v>
      </c>
      <c r="BV150" s="95">
        <f>($K150="Bell Curve")*(_xlfn.NORM.DIST(AND(BV$6&gt;=$F150,BV$6&lt;=$H150)*(BV$6-$F150+1),$J150/2,$M150,TRUE)-_xlfn.NORM.DIST(AND(BV$6&gt;=$F150,BV$6&lt;=$H150)*(BU$6-$F150+1),$J150/2,$M150,TRUE))/(1-2*_xlfn.NORM.DIST(0,$J150/2,$M150,TRUE))*$D150+($K150="Steady Growth")*(AND(BV$6&gt;=$F150,BV$6&lt;=$H150)*((BV$6-$F150+1)/($J150*($J150+1)/2)*$D150))+($K150="custom")*CustCF!BP150</f>
        <v>0</v>
      </c>
      <c r="BW150" s="95">
        <f>($K150="Bell Curve")*(_xlfn.NORM.DIST(AND(BW$6&gt;=$F150,BW$6&lt;=$H150)*(BW$6-$F150+1),$J150/2,$M150,TRUE)-_xlfn.NORM.DIST(AND(BW$6&gt;=$F150,BW$6&lt;=$H150)*(BV$6-$F150+1),$J150/2,$M150,TRUE))/(1-2*_xlfn.NORM.DIST(0,$J150/2,$M150,TRUE))*$D150+($K150="Steady Growth")*(AND(BW$6&gt;=$F150,BW$6&lt;=$H150)*((BW$6-$F150+1)/($J150*($J150+1)/2)*$D150))+($K150="custom")*CustCF!BQ150</f>
        <v>0</v>
      </c>
      <c r="BX150" s="95">
        <f>($K150="Bell Curve")*(_xlfn.NORM.DIST(AND(BX$6&gt;=$F150,BX$6&lt;=$H150)*(BX$6-$F150+1),$J150/2,$M150,TRUE)-_xlfn.NORM.DIST(AND(BX$6&gt;=$F150,BX$6&lt;=$H150)*(BW$6-$F150+1),$J150/2,$M150,TRUE))/(1-2*_xlfn.NORM.DIST(0,$J150/2,$M150,TRUE))*$D150+($K150="Steady Growth")*(AND(BX$6&gt;=$F150,BX$6&lt;=$H150)*((BX$6-$F150+1)/($J150*($J150+1)/2)*$D150))+($K150="custom")*CustCF!BR150</f>
        <v>0</v>
      </c>
      <c r="BY150" s="95">
        <f>($K150="Bell Curve")*(_xlfn.NORM.DIST(AND(BY$6&gt;=$F150,BY$6&lt;=$H150)*(BY$6-$F150+1),$J150/2,$M150,TRUE)-_xlfn.NORM.DIST(AND(BY$6&gt;=$F150,BY$6&lt;=$H150)*(BX$6-$F150+1),$J150/2,$M150,TRUE))/(1-2*_xlfn.NORM.DIST(0,$J150/2,$M150,TRUE))*$D150+($K150="Steady Growth")*(AND(BY$6&gt;=$F150,BY$6&lt;=$H150)*((BY$6-$F150+1)/($J150*($J150+1)/2)*$D150))+($K150="custom")*CustCF!BS150</f>
        <v>0</v>
      </c>
      <c r="BZ150" s="95">
        <f>($K150="Bell Curve")*(_xlfn.NORM.DIST(AND(BZ$6&gt;=$F150,BZ$6&lt;=$H150)*(BZ$6-$F150+1),$J150/2,$M150,TRUE)-_xlfn.NORM.DIST(AND(BZ$6&gt;=$F150,BZ$6&lt;=$H150)*(BY$6-$F150+1),$J150/2,$M150,TRUE))/(1-2*_xlfn.NORM.DIST(0,$J150/2,$M150,TRUE))*$D150+($K150="Steady Growth")*(AND(BZ$6&gt;=$F150,BZ$6&lt;=$H150)*((BZ$6-$F150+1)/($J150*($J150+1)/2)*$D150))+($K150="custom")*CustCF!BT150</f>
        <v>0</v>
      </c>
      <c r="CA150" s="95">
        <f>($K150="Bell Curve")*(_xlfn.NORM.DIST(AND(CA$6&gt;=$F150,CA$6&lt;=$H150)*(CA$6-$F150+1),$J150/2,$M150,TRUE)-_xlfn.NORM.DIST(AND(CA$6&gt;=$F150,CA$6&lt;=$H150)*(BZ$6-$F150+1),$J150/2,$M150,TRUE))/(1-2*_xlfn.NORM.DIST(0,$J150/2,$M150,TRUE))*$D150+($K150="Steady Growth")*(AND(CA$6&gt;=$F150,CA$6&lt;=$H150)*((CA$6-$F150+1)/($J150*($J150+1)/2)*$D150))+($K150="custom")*CustCF!BU150</f>
        <v>0</v>
      </c>
      <c r="CB150" s="95">
        <f>($K150="Bell Curve")*(_xlfn.NORM.DIST(AND(CB$6&gt;=$F150,CB$6&lt;=$H150)*(CB$6-$F150+1),$J150/2,$M150,TRUE)-_xlfn.NORM.DIST(AND(CB$6&gt;=$F150,CB$6&lt;=$H150)*(CA$6-$F150+1),$J150/2,$M150,TRUE))/(1-2*_xlfn.NORM.DIST(0,$J150/2,$M150,TRUE))*$D150+($K150="Steady Growth")*(AND(CB$6&gt;=$F150,CB$6&lt;=$H150)*((CB$6-$F150+1)/($J150*($J150+1)/2)*$D150))+($K150="custom")*CustCF!BV150</f>
        <v>0</v>
      </c>
      <c r="CC150" s="95">
        <f>($K150="Bell Curve")*(_xlfn.NORM.DIST(AND(CC$6&gt;=$F150,CC$6&lt;=$H150)*(CC$6-$F150+1),$J150/2,$M150,TRUE)-_xlfn.NORM.DIST(AND(CC$6&gt;=$F150,CC$6&lt;=$H150)*(CB$6-$F150+1),$J150/2,$M150,TRUE))/(1-2*_xlfn.NORM.DIST(0,$J150/2,$M150,TRUE))*$D150+($K150="Steady Growth")*(AND(CC$6&gt;=$F150,CC$6&lt;=$H150)*((CC$6-$F150+1)/($J150*($J150+1)/2)*$D150))+($K150="custom")*CustCF!BW150</f>
        <v>0</v>
      </c>
      <c r="CD150" s="95">
        <f>($K150="Bell Curve")*(_xlfn.NORM.DIST(AND(CD$6&gt;=$F150,CD$6&lt;=$H150)*(CD$6-$F150+1),$J150/2,$M150,TRUE)-_xlfn.NORM.DIST(AND(CD$6&gt;=$F150,CD$6&lt;=$H150)*(CC$6-$F150+1),$J150/2,$M150,TRUE))/(1-2*_xlfn.NORM.DIST(0,$J150/2,$M150,TRUE))*$D150+($K150="Steady Growth")*(AND(CD$6&gt;=$F150,CD$6&lt;=$H150)*((CD$6-$F150+1)/($J150*($J150+1)/2)*$D150))+($K150="custom")*CustCF!BX150</f>
        <v>0</v>
      </c>
      <c r="CE150" s="95">
        <f>($K150="Bell Curve")*(_xlfn.NORM.DIST(AND(CE$6&gt;=$F150,CE$6&lt;=$H150)*(CE$6-$F150+1),$J150/2,$M150,TRUE)-_xlfn.NORM.DIST(AND(CE$6&gt;=$F150,CE$6&lt;=$H150)*(CD$6-$F150+1),$J150/2,$M150,TRUE))/(1-2*_xlfn.NORM.DIST(0,$J150/2,$M150,TRUE))*$D150+($K150="Steady Growth")*(AND(CE$6&gt;=$F150,CE$6&lt;=$H150)*((CE$6-$F150+1)/($J150*($J150+1)/2)*$D150))+($K150="custom")*CustCF!BY150</f>
        <v>0</v>
      </c>
      <c r="CF150" s="95">
        <f>($K150="Bell Curve")*(_xlfn.NORM.DIST(AND(CF$6&gt;=$F150,CF$6&lt;=$H150)*(CF$6-$F150+1),$J150/2,$M150,TRUE)-_xlfn.NORM.DIST(AND(CF$6&gt;=$F150,CF$6&lt;=$H150)*(CE$6-$F150+1),$J150/2,$M150,TRUE))/(1-2*_xlfn.NORM.DIST(0,$J150/2,$M150,TRUE))*$D150+($K150="Steady Growth")*(AND(CF$6&gt;=$F150,CF$6&lt;=$H150)*((CF$6-$F150+1)/($J150*($J150+1)/2)*$D150))+($K150="custom")*CustCF!BZ150</f>
        <v>0</v>
      </c>
      <c r="CG150" s="95">
        <f>($K150="Bell Curve")*(_xlfn.NORM.DIST(AND(CG$6&gt;=$F150,CG$6&lt;=$H150)*(CG$6-$F150+1),$J150/2,$M150,TRUE)-_xlfn.NORM.DIST(AND(CG$6&gt;=$F150,CG$6&lt;=$H150)*(CF$6-$F150+1),$J150/2,$M150,TRUE))/(1-2*_xlfn.NORM.DIST(0,$J150/2,$M150,TRUE))*$D150+($K150="Steady Growth")*(AND(CG$6&gt;=$F150,CG$6&lt;=$H150)*((CG$6-$F150+1)/($J150*($J150+1)/2)*$D150))+($K150="custom")*CustCF!CA150</f>
        <v>0</v>
      </c>
      <c r="CH150" s="95">
        <f>($K150="Bell Curve")*(_xlfn.NORM.DIST(AND(CH$6&gt;=$F150,CH$6&lt;=$H150)*(CH$6-$F150+1),$J150/2,$M150,TRUE)-_xlfn.NORM.DIST(AND(CH$6&gt;=$F150,CH$6&lt;=$H150)*(CG$6-$F150+1),$J150/2,$M150,TRUE))/(1-2*_xlfn.NORM.DIST(0,$J150/2,$M150,TRUE))*$D150+($K150="Steady Growth")*(AND(CH$6&gt;=$F150,CH$6&lt;=$H150)*((CH$6-$F150+1)/($J150*($J150+1)/2)*$D150))+($K150="custom")*CustCF!CB150</f>
        <v>0</v>
      </c>
      <c r="CI150" s="95">
        <f>($K150="Bell Curve")*(_xlfn.NORM.DIST(AND(CI$6&gt;=$F150,CI$6&lt;=$H150)*(CI$6-$F150+1),$J150/2,$M150,TRUE)-_xlfn.NORM.DIST(AND(CI$6&gt;=$F150,CI$6&lt;=$H150)*(CH$6-$F150+1),$J150/2,$M150,TRUE))/(1-2*_xlfn.NORM.DIST(0,$J150/2,$M150,TRUE))*$D150+($K150="Steady Growth")*(AND(CI$6&gt;=$F150,CI$6&lt;=$H150)*((CI$6-$F150+1)/($J150*($J150+1)/2)*$D150))+($K150="custom")*CustCF!CC150</f>
        <v>0</v>
      </c>
      <c r="CJ150" s="95">
        <f>($K150="Bell Curve")*(_xlfn.NORM.DIST(AND(CJ$6&gt;=$F150,CJ$6&lt;=$H150)*(CJ$6-$F150+1),$J150/2,$M150,TRUE)-_xlfn.NORM.DIST(AND(CJ$6&gt;=$F150,CJ$6&lt;=$H150)*(CI$6-$F150+1),$J150/2,$M150,TRUE))/(1-2*_xlfn.NORM.DIST(0,$J150/2,$M150,TRUE))*$D150+($K150="Steady Growth")*(AND(CJ$6&gt;=$F150,CJ$6&lt;=$H150)*((CJ$6-$F150+1)/($J150*($J150+1)/2)*$D150))+($K150="custom")*CustCF!CD150</f>
        <v>0</v>
      </c>
      <c r="CK150" s="95">
        <f>($K150="Bell Curve")*(_xlfn.NORM.DIST(AND(CK$6&gt;=$F150,CK$6&lt;=$H150)*(CK$6-$F150+1),$J150/2,$M150,TRUE)-_xlfn.NORM.DIST(AND(CK$6&gt;=$F150,CK$6&lt;=$H150)*(CJ$6-$F150+1),$J150/2,$M150,TRUE))/(1-2*_xlfn.NORM.DIST(0,$J150/2,$M150,TRUE))*$D150+($K150="Steady Growth")*(AND(CK$6&gt;=$F150,CK$6&lt;=$H150)*((CK$6-$F150+1)/($J150*($J150+1)/2)*$D150))+($K150="custom")*CustCF!CE150</f>
        <v>0</v>
      </c>
      <c r="CL150" s="95">
        <f>($K150="Bell Curve")*(_xlfn.NORM.DIST(AND(CL$6&gt;=$F150,CL$6&lt;=$H150)*(CL$6-$F150+1),$J150/2,$M150,TRUE)-_xlfn.NORM.DIST(AND(CL$6&gt;=$F150,CL$6&lt;=$H150)*(CK$6-$F150+1),$J150/2,$M150,TRUE))/(1-2*_xlfn.NORM.DIST(0,$J150/2,$M150,TRUE))*$D150+($K150="Steady Growth")*(AND(CL$6&gt;=$F150,CL$6&lt;=$H150)*((CL$6-$F150+1)/($J150*($J150+1)/2)*$D150))+($K150="custom")*CustCF!CF150</f>
        <v>0</v>
      </c>
      <c r="CM150" s="95">
        <f>($K150="Bell Curve")*(_xlfn.NORM.DIST(AND(CM$6&gt;=$F150,CM$6&lt;=$H150)*(CM$6-$F150+1),$J150/2,$M150,TRUE)-_xlfn.NORM.DIST(AND(CM$6&gt;=$F150,CM$6&lt;=$H150)*(CL$6-$F150+1),$J150/2,$M150,TRUE))/(1-2*_xlfn.NORM.DIST(0,$J150/2,$M150,TRUE))*$D150+($K150="Steady Growth")*(AND(CM$6&gt;=$F150,CM$6&lt;=$H150)*((CM$6-$F150+1)/($J150*($J150+1)/2)*$D150))+($K150="custom")*CustCF!CG150</f>
        <v>0</v>
      </c>
      <c r="CN150" s="95">
        <f>($K150="Bell Curve")*(_xlfn.NORM.DIST(AND(CN$6&gt;=$F150,CN$6&lt;=$H150)*(CN$6-$F150+1),$J150/2,$M150,TRUE)-_xlfn.NORM.DIST(AND(CN$6&gt;=$F150,CN$6&lt;=$H150)*(CM$6-$F150+1),$J150/2,$M150,TRUE))/(1-2*_xlfn.NORM.DIST(0,$J150/2,$M150,TRUE))*$D150+($K150="Steady Growth")*(AND(CN$6&gt;=$F150,CN$6&lt;=$H150)*((CN$6-$F150+1)/($J150*($J150+1)/2)*$D150))+($K150="custom")*CustCF!CH150</f>
        <v>0</v>
      </c>
      <c r="CO150" s="95">
        <f>($K150="Bell Curve")*(_xlfn.NORM.DIST(AND(CO$6&gt;=$F150,CO$6&lt;=$H150)*(CO$6-$F150+1),$J150/2,$M150,TRUE)-_xlfn.NORM.DIST(AND(CO$6&gt;=$F150,CO$6&lt;=$H150)*(CN$6-$F150+1),$J150/2,$M150,TRUE))/(1-2*_xlfn.NORM.DIST(0,$J150/2,$M150,TRUE))*$D150+($K150="Steady Growth")*(AND(CO$6&gt;=$F150,CO$6&lt;=$H150)*((CO$6-$F150+1)/($J150*($J150+1)/2)*$D150))+($K150="custom")*CustCF!CI150</f>
        <v>0</v>
      </c>
      <c r="CP150" s="95">
        <f>($K150="Bell Curve")*(_xlfn.NORM.DIST(AND(CP$6&gt;=$F150,CP$6&lt;=$H150)*(CP$6-$F150+1),$J150/2,$M150,TRUE)-_xlfn.NORM.DIST(AND(CP$6&gt;=$F150,CP$6&lt;=$H150)*(CO$6-$F150+1),$J150/2,$M150,TRUE))/(1-2*_xlfn.NORM.DIST(0,$J150/2,$M150,TRUE))*$D150+($K150="Steady Growth")*(AND(CP$6&gt;=$F150,CP$6&lt;=$H150)*((CP$6-$F150+1)/($J150*($J150+1)/2)*$D150))+($K150="custom")*CustCF!CJ150</f>
        <v>0</v>
      </c>
      <c r="CQ150" s="95">
        <f>($K150="Bell Curve")*(_xlfn.NORM.DIST(AND(CQ$6&gt;=$F150,CQ$6&lt;=$H150)*(CQ$6-$F150+1),$J150/2,$M150,TRUE)-_xlfn.NORM.DIST(AND(CQ$6&gt;=$F150,CQ$6&lt;=$H150)*(CP$6-$F150+1),$J150/2,$M150,TRUE))/(1-2*_xlfn.NORM.DIST(0,$J150/2,$M150,TRUE))*$D150+($K150="Steady Growth")*(AND(CQ$6&gt;=$F150,CQ$6&lt;=$H150)*((CQ$6-$F150+1)/($J150*($J150+1)/2)*$D150))+($K150="custom")*CustCF!CK150</f>
        <v>0</v>
      </c>
      <c r="CR150" s="95">
        <f>($K150="Bell Curve")*(_xlfn.NORM.DIST(AND(CR$6&gt;=$F150,CR$6&lt;=$H150)*(CR$6-$F150+1),$J150/2,$M150,TRUE)-_xlfn.NORM.DIST(AND(CR$6&gt;=$F150,CR$6&lt;=$H150)*(CQ$6-$F150+1),$J150/2,$M150,TRUE))/(1-2*_xlfn.NORM.DIST(0,$J150/2,$M150,TRUE))*$D150+($K150="Steady Growth")*(AND(CR$6&gt;=$F150,CR$6&lt;=$H150)*((CR$6-$F150+1)/($J150*($J150+1)/2)*$D150))+($K150="custom")*CustCF!CL150</f>
        <v>0</v>
      </c>
      <c r="CS150" s="95">
        <f>($K150="Bell Curve")*(_xlfn.NORM.DIST(AND(CS$6&gt;=$F150,CS$6&lt;=$H150)*(CS$6-$F150+1),$J150/2,$M150,TRUE)-_xlfn.NORM.DIST(AND(CS$6&gt;=$F150,CS$6&lt;=$H150)*(CR$6-$F150+1),$J150/2,$M150,TRUE))/(1-2*_xlfn.NORM.DIST(0,$J150/2,$M150,TRUE))*$D150+($K150="Steady Growth")*(AND(CS$6&gt;=$F150,CS$6&lt;=$H150)*((CS$6-$F150+1)/($J150*($J150+1)/2)*$D150))+($K150="custom")*CustCF!CM150</f>
        <v>0</v>
      </c>
      <c r="CT150" s="95">
        <f>($K150="Bell Curve")*(_xlfn.NORM.DIST(AND(CT$6&gt;=$F150,CT$6&lt;=$H150)*(CT$6-$F150+1),$J150/2,$M150,TRUE)-_xlfn.NORM.DIST(AND(CT$6&gt;=$F150,CT$6&lt;=$H150)*(CS$6-$F150+1),$J150/2,$M150,TRUE))/(1-2*_xlfn.NORM.DIST(0,$J150/2,$M150,TRUE))*$D150+($K150="Steady Growth")*(AND(CT$6&gt;=$F150,CT$6&lt;=$H150)*((CT$6-$F150+1)/($J150*($J150+1)/2)*$D150))+($K150="custom")*CustCF!CN150</f>
        <v>0</v>
      </c>
      <c r="CU150" s="95">
        <f>($K150="Bell Curve")*(_xlfn.NORM.DIST(AND(CU$6&gt;=$F150,CU$6&lt;=$H150)*(CU$6-$F150+1),$J150/2,$M150,TRUE)-_xlfn.NORM.DIST(AND(CU$6&gt;=$F150,CU$6&lt;=$H150)*(CT$6-$F150+1),$J150/2,$M150,TRUE))/(1-2*_xlfn.NORM.DIST(0,$J150/2,$M150,TRUE))*$D150+($K150="Steady Growth")*(AND(CU$6&gt;=$F150,CU$6&lt;=$H150)*((CU$6-$F150+1)/($J150*($J150+1)/2)*$D150))+($K150="custom")*CustCF!CO150</f>
        <v>0</v>
      </c>
      <c r="CV150" s="95">
        <f>($K150="Bell Curve")*(_xlfn.NORM.DIST(AND(CV$6&gt;=$F150,CV$6&lt;=$H150)*(CV$6-$F150+1),$J150/2,$M150,TRUE)-_xlfn.NORM.DIST(AND(CV$6&gt;=$F150,CV$6&lt;=$H150)*(CU$6-$F150+1),$J150/2,$M150,TRUE))/(1-2*_xlfn.NORM.DIST(0,$J150/2,$M150,TRUE))*$D150+($K150="Steady Growth")*(AND(CV$6&gt;=$F150,CV$6&lt;=$H150)*((CV$6-$F150+1)/($J150*($J150+1)/2)*$D150))+($K150="custom")*CustCF!CP150</f>
        <v>0</v>
      </c>
      <c r="CW150" s="95">
        <f>($K150="Bell Curve")*(_xlfn.NORM.DIST(AND(CW$6&gt;=$F150,CW$6&lt;=$H150)*(CW$6-$F150+1),$J150/2,$M150,TRUE)-_xlfn.NORM.DIST(AND(CW$6&gt;=$F150,CW$6&lt;=$H150)*(CV$6-$F150+1),$J150/2,$M150,TRUE))/(1-2*_xlfn.NORM.DIST(0,$J150/2,$M150,TRUE))*$D150+($K150="Steady Growth")*(AND(CW$6&gt;=$F150,CW$6&lt;=$H150)*((CW$6-$F150+1)/($J150*($J150+1)/2)*$D150))+($K150="custom")*CustCF!CQ150</f>
        <v>0</v>
      </c>
      <c r="CX150" s="95">
        <f>($K150="Bell Curve")*(_xlfn.NORM.DIST(AND(CX$6&gt;=$F150,CX$6&lt;=$H150)*(CX$6-$F150+1),$J150/2,$M150,TRUE)-_xlfn.NORM.DIST(AND(CX$6&gt;=$F150,CX$6&lt;=$H150)*(CW$6-$F150+1),$J150/2,$M150,TRUE))/(1-2*_xlfn.NORM.DIST(0,$J150/2,$M150,TRUE))*$D150+($K150="Steady Growth")*(AND(CX$6&gt;=$F150,CX$6&lt;=$H150)*((CX$6-$F150+1)/($J150*($J150+1)/2)*$D150))+($K150="custom")*CustCF!CR150</f>
        <v>0</v>
      </c>
      <c r="CY150" s="95">
        <f>($K150="Bell Curve")*(_xlfn.NORM.DIST(AND(CY$6&gt;=$F150,CY$6&lt;=$H150)*(CY$6-$F150+1),$J150/2,$M150,TRUE)-_xlfn.NORM.DIST(AND(CY$6&gt;=$F150,CY$6&lt;=$H150)*(CX$6-$F150+1),$J150/2,$M150,TRUE))/(1-2*_xlfn.NORM.DIST(0,$J150/2,$M150,TRUE))*$D150+($K150="Steady Growth")*(AND(CY$6&gt;=$F150,CY$6&lt;=$H150)*((CY$6-$F150+1)/($J150*($J150+1)/2)*$D150))+($K150="custom")*CustCF!CS150</f>
        <v>0</v>
      </c>
      <c r="CZ150" s="95">
        <f>($K150="Bell Curve")*(_xlfn.NORM.DIST(AND(CZ$6&gt;=$F150,CZ$6&lt;=$H150)*(CZ$6-$F150+1),$J150/2,$M150,TRUE)-_xlfn.NORM.DIST(AND(CZ$6&gt;=$F150,CZ$6&lt;=$H150)*(CY$6-$F150+1),$J150/2,$M150,TRUE))/(1-2*_xlfn.NORM.DIST(0,$J150/2,$M150,TRUE))*$D150+($K150="Steady Growth")*(AND(CZ$6&gt;=$F150,CZ$6&lt;=$H150)*((CZ$6-$F150+1)/($J150*($J150+1)/2)*$D150))+($K150="custom")*CustCF!CT150</f>
        <v>0</v>
      </c>
      <c r="DA150" s="95">
        <f>($K150="Bell Curve")*(_xlfn.NORM.DIST(AND(DA$6&gt;=$F150,DA$6&lt;=$H150)*(DA$6-$F150+1),$J150/2,$M150,TRUE)-_xlfn.NORM.DIST(AND(DA$6&gt;=$F150,DA$6&lt;=$H150)*(CZ$6-$F150+1),$J150/2,$M150,TRUE))/(1-2*_xlfn.NORM.DIST(0,$J150/2,$M150,TRUE))*$D150+($K150="Steady Growth")*(AND(DA$6&gt;=$F150,DA$6&lt;=$H150)*((DA$6-$F150+1)/($J150*($J150+1)/2)*$D150))+($K150="custom")*CustCF!CU150</f>
        <v>0</v>
      </c>
      <c r="DB150" s="95">
        <f>($K150="Bell Curve")*(_xlfn.NORM.DIST(AND(DB$6&gt;=$F150,DB$6&lt;=$H150)*(DB$6-$F150+1),$J150/2,$M150,TRUE)-_xlfn.NORM.DIST(AND(DB$6&gt;=$F150,DB$6&lt;=$H150)*(DA$6-$F150+1),$J150/2,$M150,TRUE))/(1-2*_xlfn.NORM.DIST(0,$J150/2,$M150,TRUE))*$D150+($K150="Steady Growth")*(AND(DB$6&gt;=$F150,DB$6&lt;=$H150)*((DB$6-$F150+1)/($J150*($J150+1)/2)*$D150))+($K150="custom")*CustCF!CV150</f>
        <v>0</v>
      </c>
      <c r="DC150" s="95">
        <f>($K150="Bell Curve")*(_xlfn.NORM.DIST(AND(DC$6&gt;=$F150,DC$6&lt;=$H150)*(DC$6-$F150+1),$J150/2,$M150,TRUE)-_xlfn.NORM.DIST(AND(DC$6&gt;=$F150,DC$6&lt;=$H150)*(DB$6-$F150+1),$J150/2,$M150,TRUE))/(1-2*_xlfn.NORM.DIST(0,$J150/2,$M150,TRUE))*$D150+($K150="Steady Growth")*(AND(DC$6&gt;=$F150,DC$6&lt;=$H150)*((DC$6-$F150+1)/($J150*($J150+1)/2)*$D150))+($K150="custom")*CustCF!CW150</f>
        <v>0</v>
      </c>
      <c r="DD150" s="95">
        <f>($K150="Bell Curve")*(_xlfn.NORM.DIST(AND(DD$6&gt;=$F150,DD$6&lt;=$H150)*(DD$6-$F150+1),$J150/2,$M150,TRUE)-_xlfn.NORM.DIST(AND(DD$6&gt;=$F150,DD$6&lt;=$H150)*(DC$6-$F150+1),$J150/2,$M150,TRUE))/(1-2*_xlfn.NORM.DIST(0,$J150/2,$M150,TRUE))*$D150+($K150="Steady Growth")*(AND(DD$6&gt;=$F150,DD$6&lt;=$H150)*((DD$6-$F150+1)/($J150*($J150+1)/2)*$D150))+($K150="custom")*CustCF!CX150</f>
        <v>0</v>
      </c>
      <c r="DE150" s="95">
        <f>($K150="Bell Curve")*(_xlfn.NORM.DIST(AND(DE$6&gt;=$F150,DE$6&lt;=$H150)*(DE$6-$F150+1),$J150/2,$M150,TRUE)-_xlfn.NORM.DIST(AND(DE$6&gt;=$F150,DE$6&lt;=$H150)*(DD$6-$F150+1),$J150/2,$M150,TRUE))/(1-2*_xlfn.NORM.DIST(0,$J150/2,$M150,TRUE))*$D150+($K150="Steady Growth")*(AND(DE$6&gt;=$F150,DE$6&lt;=$H150)*((DE$6-$F150+1)/($J150*($J150+1)/2)*$D150))+($K150="custom")*CustCF!CY150</f>
        <v>0</v>
      </c>
      <c r="DF150" s="95">
        <f>($K150="Bell Curve")*(_xlfn.NORM.DIST(AND(DF$6&gt;=$F150,DF$6&lt;=$H150)*(DF$6-$F150+1),$J150/2,$M150,TRUE)-_xlfn.NORM.DIST(AND(DF$6&gt;=$F150,DF$6&lt;=$H150)*(DE$6-$F150+1),$J150/2,$M150,TRUE))/(1-2*_xlfn.NORM.DIST(0,$J150/2,$M150,TRUE))*$D150+($K150="Steady Growth")*(AND(DF$6&gt;=$F150,DF$6&lt;=$H150)*((DF$6-$F150+1)/($J150*($J150+1)/2)*$D150))+($K150="custom")*CustCF!CZ150</f>
        <v>0</v>
      </c>
      <c r="DG150" s="95">
        <f>($K150="Bell Curve")*(_xlfn.NORM.DIST(AND(DG$6&gt;=$F150,DG$6&lt;=$H150)*(DG$6-$F150+1),$J150/2,$M150,TRUE)-_xlfn.NORM.DIST(AND(DG$6&gt;=$F150,DG$6&lt;=$H150)*(DF$6-$F150+1),$J150/2,$M150,TRUE))/(1-2*_xlfn.NORM.DIST(0,$J150/2,$M150,TRUE))*$D150+($K150="Steady Growth")*(AND(DG$6&gt;=$F150,DG$6&lt;=$H150)*((DG$6-$F150+1)/($J150*($J150+1)/2)*$D150))+($K150="custom")*CustCF!DA150</f>
        <v>0</v>
      </c>
      <c r="DH150" s="95">
        <f>($K150="Bell Curve")*(_xlfn.NORM.DIST(AND(DH$6&gt;=$F150,DH$6&lt;=$H150)*(DH$6-$F150+1),$J150/2,$M150,TRUE)-_xlfn.NORM.DIST(AND(DH$6&gt;=$F150,DH$6&lt;=$H150)*(DG$6-$F150+1),$J150/2,$M150,TRUE))/(1-2*_xlfn.NORM.DIST(0,$J150/2,$M150,TRUE))*$D150+($K150="Steady Growth")*(AND(DH$6&gt;=$F150,DH$6&lt;=$H150)*((DH$6-$F150+1)/($J150*($J150+1)/2)*$D150))+($K150="custom")*CustCF!DB150</f>
        <v>0</v>
      </c>
      <c r="DI150" s="95">
        <f>($K150="Bell Curve")*(_xlfn.NORM.DIST(AND(DI$6&gt;=$F150,DI$6&lt;=$H150)*(DI$6-$F150+1),$J150/2,$M150,TRUE)-_xlfn.NORM.DIST(AND(DI$6&gt;=$F150,DI$6&lt;=$H150)*(DH$6-$F150+1),$J150/2,$M150,TRUE))/(1-2*_xlfn.NORM.DIST(0,$J150/2,$M150,TRUE))*$D150+($K150="Steady Growth")*(AND(DI$6&gt;=$F150,DI$6&lt;=$H150)*((DI$6-$F150+1)/($J150*($J150+1)/2)*$D150))+($K150="custom")*CustCF!DC150</f>
        <v>0</v>
      </c>
      <c r="DJ150" s="95">
        <f>($K150="Bell Curve")*(_xlfn.NORM.DIST(AND(DJ$6&gt;=$F150,DJ$6&lt;=$H150)*(DJ$6-$F150+1),$J150/2,$M150,TRUE)-_xlfn.NORM.DIST(AND(DJ$6&gt;=$F150,DJ$6&lt;=$H150)*(DI$6-$F150+1),$J150/2,$M150,TRUE))/(1-2*_xlfn.NORM.DIST(0,$J150/2,$M150,TRUE))*$D150+($K150="Steady Growth")*(AND(DJ$6&gt;=$F150,DJ$6&lt;=$H150)*((DJ$6-$F150+1)/($J150*($J150+1)/2)*$D150))+($K150="custom")*CustCF!DD150</f>
        <v>0</v>
      </c>
      <c r="DK150" s="95">
        <f>($K150="Bell Curve")*(_xlfn.NORM.DIST(AND(DK$6&gt;=$F150,DK$6&lt;=$H150)*(DK$6-$F150+1),$J150/2,$M150,TRUE)-_xlfn.NORM.DIST(AND(DK$6&gt;=$F150,DK$6&lt;=$H150)*(DJ$6-$F150+1),$J150/2,$M150,TRUE))/(1-2*_xlfn.NORM.DIST(0,$J150/2,$M150,TRUE))*$D150+($K150="Steady Growth")*(AND(DK$6&gt;=$F150,DK$6&lt;=$H150)*((DK$6-$F150+1)/($J150*($J150+1)/2)*$D150))+($K150="custom")*CustCF!DE150</f>
        <v>0</v>
      </c>
      <c r="DL150" s="95">
        <f>($K150="Bell Curve")*(_xlfn.NORM.DIST(AND(DL$6&gt;=$F150,DL$6&lt;=$H150)*(DL$6-$F150+1),$J150/2,$M150,TRUE)-_xlfn.NORM.DIST(AND(DL$6&gt;=$F150,DL$6&lt;=$H150)*(DK$6-$F150+1),$J150/2,$M150,TRUE))/(1-2*_xlfn.NORM.DIST(0,$J150/2,$M150,TRUE))*$D150+($K150="Steady Growth")*(AND(DL$6&gt;=$F150,DL$6&lt;=$H150)*((DL$6-$F150+1)/($J150*($J150+1)/2)*$D150))+($K150="custom")*CustCF!DF150</f>
        <v>0</v>
      </c>
      <c r="DM150" s="95">
        <f>($K150="Bell Curve")*(_xlfn.NORM.DIST(AND(DM$6&gt;=$F150,DM$6&lt;=$H150)*(DM$6-$F150+1),$J150/2,$M150,TRUE)-_xlfn.NORM.DIST(AND(DM$6&gt;=$F150,DM$6&lt;=$H150)*(DL$6-$F150+1),$J150/2,$M150,TRUE))/(1-2*_xlfn.NORM.DIST(0,$J150/2,$M150,TRUE))*$D150+($K150="Steady Growth")*(AND(DM$6&gt;=$F150,DM$6&lt;=$H150)*((DM$6-$F150+1)/($J150*($J150+1)/2)*$D150))+($K150="custom")*CustCF!DG150</f>
        <v>0</v>
      </c>
      <c r="DN150" s="95">
        <f>($K150="Bell Curve")*(_xlfn.NORM.DIST(AND(DN$6&gt;=$F150,DN$6&lt;=$H150)*(DN$6-$F150+1),$J150/2,$M150,TRUE)-_xlfn.NORM.DIST(AND(DN$6&gt;=$F150,DN$6&lt;=$H150)*(DM$6-$F150+1),$J150/2,$M150,TRUE))/(1-2*_xlfn.NORM.DIST(0,$J150/2,$M150,TRUE))*$D150+($K150="Steady Growth")*(AND(DN$6&gt;=$F150,DN$6&lt;=$H150)*((DN$6-$F150+1)/($J150*($J150+1)/2)*$D150))+($K150="custom")*CustCF!DH150</f>
        <v>0</v>
      </c>
      <c r="DO150" s="95">
        <f>($K150="Bell Curve")*(_xlfn.NORM.DIST(AND(DO$6&gt;=$F150,DO$6&lt;=$H150)*(DO$6-$F150+1),$J150/2,$M150,TRUE)-_xlfn.NORM.DIST(AND(DO$6&gt;=$F150,DO$6&lt;=$H150)*(DN$6-$F150+1),$J150/2,$M150,TRUE))/(1-2*_xlfn.NORM.DIST(0,$J150/2,$M150,TRUE))*$D150+($K150="Steady Growth")*(AND(DO$6&gt;=$F150,DO$6&lt;=$H150)*((DO$6-$F150+1)/($J150*($J150+1)/2)*$D150))+($K150="custom")*CustCF!DI150</f>
        <v>0</v>
      </c>
      <c r="DP150" s="95">
        <f>($K150="Bell Curve")*(_xlfn.NORM.DIST(AND(DP$6&gt;=$F150,DP$6&lt;=$H150)*(DP$6-$F150+1),$J150/2,$M150,TRUE)-_xlfn.NORM.DIST(AND(DP$6&gt;=$F150,DP$6&lt;=$H150)*(DO$6-$F150+1),$J150/2,$M150,TRUE))/(1-2*_xlfn.NORM.DIST(0,$J150/2,$M150,TRUE))*$D150+($K150="Steady Growth")*(AND(DP$6&gt;=$F150,DP$6&lt;=$H150)*((DP$6-$F150+1)/($J150*($J150+1)/2)*$D150))+($K150="custom")*CustCF!DJ150</f>
        <v>0</v>
      </c>
      <c r="DQ150" s="95">
        <f>($K150="Bell Curve")*(_xlfn.NORM.DIST(AND(DQ$6&gt;=$F150,DQ$6&lt;=$H150)*(DQ$6-$F150+1),$J150/2,$M150,TRUE)-_xlfn.NORM.DIST(AND(DQ$6&gt;=$F150,DQ$6&lt;=$H150)*(DP$6-$F150+1),$J150/2,$M150,TRUE))/(1-2*_xlfn.NORM.DIST(0,$J150/2,$M150,TRUE))*$D150+($K150="Steady Growth")*(AND(DQ$6&gt;=$F150,DQ$6&lt;=$H150)*((DQ$6-$F150+1)/($J150*($J150+1)/2)*$D150))+($K150="custom")*CustCF!DK150</f>
        <v>0</v>
      </c>
      <c r="DR150" s="95">
        <f>($K150="Bell Curve")*(_xlfn.NORM.DIST(AND(DR$6&gt;=$F150,DR$6&lt;=$H150)*(DR$6-$F150+1),$J150/2,$M150,TRUE)-_xlfn.NORM.DIST(AND(DR$6&gt;=$F150,DR$6&lt;=$H150)*(DQ$6-$F150+1),$J150/2,$M150,TRUE))/(1-2*_xlfn.NORM.DIST(0,$J150/2,$M150,TRUE))*$D150+($K150="Steady Growth")*(AND(DR$6&gt;=$F150,DR$6&lt;=$H150)*((DR$6-$F150+1)/($J150*($J150+1)/2)*$D150))+($K150="custom")*CustCF!DL150</f>
        <v>0</v>
      </c>
      <c r="DS150" s="95">
        <f>($K150="Bell Curve")*(_xlfn.NORM.DIST(AND(DS$6&gt;=$F150,DS$6&lt;=$H150)*(DS$6-$F150+1),$J150/2,$M150,TRUE)-_xlfn.NORM.DIST(AND(DS$6&gt;=$F150,DS$6&lt;=$H150)*(DR$6-$F150+1),$J150/2,$M150,TRUE))/(1-2*_xlfn.NORM.DIST(0,$J150/2,$M150,TRUE))*$D150+($K150="Steady Growth")*(AND(DS$6&gt;=$F150,DS$6&lt;=$H150)*((DS$6-$F150+1)/($J150*($J150+1)/2)*$D150))+($K150="custom")*CustCF!DM150</f>
        <v>0</v>
      </c>
      <c r="DT150" s="95">
        <f>($K150="Bell Curve")*(_xlfn.NORM.DIST(AND(DT$6&gt;=$F150,DT$6&lt;=$H150)*(DT$6-$F150+1),$J150/2,$M150,TRUE)-_xlfn.NORM.DIST(AND(DT$6&gt;=$F150,DT$6&lt;=$H150)*(DS$6-$F150+1),$J150/2,$M150,TRUE))/(1-2*_xlfn.NORM.DIST(0,$J150/2,$M150,TRUE))*$D150+($K150="Steady Growth")*(AND(DT$6&gt;=$F150,DT$6&lt;=$H150)*((DT$6-$F150+1)/($J150*($J150+1)/2)*$D150))+($K150="custom")*CustCF!DN150</f>
        <v>0</v>
      </c>
      <c r="DU150" s="95">
        <f>($K150="Bell Curve")*(_xlfn.NORM.DIST(AND(DU$6&gt;=$F150,DU$6&lt;=$H150)*(DU$6-$F150+1),$J150/2,$M150,TRUE)-_xlfn.NORM.DIST(AND(DU$6&gt;=$F150,DU$6&lt;=$H150)*(DT$6-$F150+1),$J150/2,$M150,TRUE))/(1-2*_xlfn.NORM.DIST(0,$J150/2,$M150,TRUE))*$D150+($K150="Steady Growth")*(AND(DU$6&gt;=$F150,DU$6&lt;=$H150)*((DU$6-$F150+1)/($J150*($J150+1)/2)*$D150))+($K150="custom")*CustCF!DO150</f>
        <v>0</v>
      </c>
      <c r="DV150" s="95">
        <f>($K150="Bell Curve")*(_xlfn.NORM.DIST(AND(DV$6&gt;=$F150,DV$6&lt;=$H150)*(DV$6-$F150+1),$J150/2,$M150,TRUE)-_xlfn.NORM.DIST(AND(DV$6&gt;=$F150,DV$6&lt;=$H150)*(DU$6-$F150+1),$J150/2,$M150,TRUE))/(1-2*_xlfn.NORM.DIST(0,$J150/2,$M150,TRUE))*$D150+($K150="Steady Growth")*(AND(DV$6&gt;=$F150,DV$6&lt;=$H150)*((DV$6-$F150+1)/($J150*($J150+1)/2)*$D150))+($K150="custom")*CustCF!DP150</f>
        <v>0</v>
      </c>
      <c r="DW150" s="95">
        <f>($K150="Bell Curve")*(_xlfn.NORM.DIST(AND(DW$6&gt;=$F150,DW$6&lt;=$H150)*(DW$6-$F150+1),$J150/2,$M150,TRUE)-_xlfn.NORM.DIST(AND(DW$6&gt;=$F150,DW$6&lt;=$H150)*(DV$6-$F150+1),$J150/2,$M150,TRUE))/(1-2*_xlfn.NORM.DIST(0,$J150/2,$M150,TRUE))*$D150+($K150="Steady Growth")*(AND(DW$6&gt;=$F150,DW$6&lt;=$H150)*((DW$6-$F150+1)/($J150*($J150+1)/2)*$D150))+($K150="custom")*CustCF!DQ150</f>
        <v>0</v>
      </c>
      <c r="DX150" s="95">
        <f>($K150="Bell Curve")*(_xlfn.NORM.DIST(AND(DX$6&gt;=$F150,DX$6&lt;=$H150)*(DX$6-$F150+1),$J150/2,$M150,TRUE)-_xlfn.NORM.DIST(AND(DX$6&gt;=$F150,DX$6&lt;=$H150)*(DW$6-$F150+1),$J150/2,$M150,TRUE))/(1-2*_xlfn.NORM.DIST(0,$J150/2,$M150,TRUE))*$D150+($K150="Steady Growth")*(AND(DX$6&gt;=$F150,DX$6&lt;=$H150)*((DX$6-$F150+1)/($J150*($J150+1)/2)*$D150))+($K150="custom")*CustCF!DR150</f>
        <v>0</v>
      </c>
      <c r="DY150" s="95">
        <f>($K150="Bell Curve")*(_xlfn.NORM.DIST(AND(DY$6&gt;=$F150,DY$6&lt;=$H150)*(DY$6-$F150+1),$J150/2,$M150,TRUE)-_xlfn.NORM.DIST(AND(DY$6&gt;=$F150,DY$6&lt;=$H150)*(DX$6-$F150+1),$J150/2,$M150,TRUE))/(1-2*_xlfn.NORM.DIST(0,$J150/2,$M150,TRUE))*$D150+($K150="Steady Growth")*(AND(DY$6&gt;=$F150,DY$6&lt;=$H150)*((DY$6-$F150+1)/($J150*($J150+1)/2)*$D150))+($K150="custom")*CustCF!DS150</f>
        <v>0</v>
      </c>
      <c r="DZ150" s="95">
        <f>($K150="Bell Curve")*(_xlfn.NORM.DIST(AND(DZ$6&gt;=$F150,DZ$6&lt;=$H150)*(DZ$6-$F150+1),$J150/2,$M150,TRUE)-_xlfn.NORM.DIST(AND(DZ$6&gt;=$F150,DZ$6&lt;=$H150)*(DY$6-$F150+1),$J150/2,$M150,TRUE))/(1-2*_xlfn.NORM.DIST(0,$J150/2,$M150,TRUE))*$D150+($K150="Steady Growth")*(AND(DZ$6&gt;=$F150,DZ$6&lt;=$H150)*((DZ$6-$F150+1)/($J150*($J150+1)/2)*$D150))+($K150="custom")*CustCF!DT150</f>
        <v>0</v>
      </c>
      <c r="EA150" s="95">
        <f>($K150="Bell Curve")*(_xlfn.NORM.DIST(AND(EA$6&gt;=$F150,EA$6&lt;=$H150)*(EA$6-$F150+1),$J150/2,$M150,TRUE)-_xlfn.NORM.DIST(AND(EA$6&gt;=$F150,EA$6&lt;=$H150)*(DZ$6-$F150+1),$J150/2,$M150,TRUE))/(1-2*_xlfn.NORM.DIST(0,$J150/2,$M150,TRUE))*$D150+($K150="Steady Growth")*(AND(EA$6&gt;=$F150,EA$6&lt;=$H150)*((EA$6-$F150+1)/($J150*($J150+1)/2)*$D150))+($K150="custom")*CustCF!DU150</f>
        <v>0</v>
      </c>
      <c r="EB150" s="95">
        <f>($K150="Bell Curve")*(_xlfn.NORM.DIST(AND(EB$6&gt;=$F150,EB$6&lt;=$H150)*(EB$6-$F150+1),$J150/2,$M150,TRUE)-_xlfn.NORM.DIST(AND(EB$6&gt;=$F150,EB$6&lt;=$H150)*(EA$6-$F150+1),$J150/2,$M150,TRUE))/(1-2*_xlfn.NORM.DIST(0,$J150/2,$M150,TRUE))*$D150+($K150="Steady Growth")*(AND(EB$6&gt;=$F150,EB$6&lt;=$H150)*((EB$6-$F150+1)/($J150*($J150+1)/2)*$D150))+($K150="custom")*CustCF!DV150</f>
        <v>0</v>
      </c>
      <c r="EC150" s="95">
        <f>($K150="Bell Curve")*(_xlfn.NORM.DIST(AND(EC$6&gt;=$F150,EC$6&lt;=$H150)*(EC$6-$F150+1),$J150/2,$M150,TRUE)-_xlfn.NORM.DIST(AND(EC$6&gt;=$F150,EC$6&lt;=$H150)*(EB$6-$F150+1),$J150/2,$M150,TRUE))/(1-2*_xlfn.NORM.DIST(0,$J150/2,$M150,TRUE))*$D150+($K150="Steady Growth")*(AND(EC$6&gt;=$F150,EC$6&lt;=$H150)*((EC$6-$F150+1)/($J150*($J150+1)/2)*$D150))+($K150="custom")*CustCF!DW150</f>
        <v>0</v>
      </c>
      <c r="ED150" s="95">
        <f>($K150="Bell Curve")*(_xlfn.NORM.DIST(AND(ED$6&gt;=$F150,ED$6&lt;=$H150)*(ED$6-$F150+1),$J150/2,$M150,TRUE)-_xlfn.NORM.DIST(AND(ED$6&gt;=$F150,ED$6&lt;=$H150)*(EC$6-$F150+1),$J150/2,$M150,TRUE))/(1-2*_xlfn.NORM.DIST(0,$J150/2,$M150,TRUE))*$D150+($K150="Steady Growth")*(AND(ED$6&gt;=$F150,ED$6&lt;=$H150)*((ED$6-$F150+1)/($J150*($J150+1)/2)*$D150))+($K150="custom")*CustCF!DX150</f>
        <v>0</v>
      </c>
      <c r="EE150" s="95">
        <f>($K150="Bell Curve")*(_xlfn.NORM.DIST(AND(EE$6&gt;=$F150,EE$6&lt;=$H150)*(EE$6-$F150+1),$J150/2,$M150,TRUE)-_xlfn.NORM.DIST(AND(EE$6&gt;=$F150,EE$6&lt;=$H150)*(ED$6-$F150+1),$J150/2,$M150,TRUE))/(1-2*_xlfn.NORM.DIST(0,$J150/2,$M150,TRUE))*$D150+($K150="Steady Growth")*(AND(EE$6&gt;=$F150,EE$6&lt;=$H150)*((EE$6-$F150+1)/($J150*($J150+1)/2)*$D150))+($K150="custom")*CustCF!DY150</f>
        <v>0</v>
      </c>
      <c r="EF150" s="95">
        <f>($K150="Bell Curve")*(_xlfn.NORM.DIST(AND(EF$6&gt;=$F150,EF$6&lt;=$H150)*(EF$6-$F150+1),$J150/2,$M150,TRUE)-_xlfn.NORM.DIST(AND(EF$6&gt;=$F150,EF$6&lt;=$H150)*(EE$6-$F150+1),$J150/2,$M150,TRUE))/(1-2*_xlfn.NORM.DIST(0,$J150/2,$M150,TRUE))*$D150+($K150="Steady Growth")*(AND(EF$6&gt;=$F150,EF$6&lt;=$H150)*((EF$6-$F150+1)/($J150*($J150+1)/2)*$D150))+($K150="custom")*CustCF!DZ150</f>
        <v>0</v>
      </c>
      <c r="EG150" s="95">
        <f>($K150="Bell Curve")*(_xlfn.NORM.DIST(AND(EG$6&gt;=$F150,EG$6&lt;=$H150)*(EG$6-$F150+1),$J150/2,$M150,TRUE)-_xlfn.NORM.DIST(AND(EG$6&gt;=$F150,EG$6&lt;=$H150)*(EF$6-$F150+1),$J150/2,$M150,TRUE))/(1-2*_xlfn.NORM.DIST(0,$J150/2,$M150,TRUE))*$D150+($K150="Steady Growth")*(AND(EG$6&gt;=$F150,EG$6&lt;=$H150)*((EG$6-$F150+1)/($J150*($J150+1)/2)*$D150))+($K150="custom")*CustCF!EA150</f>
        <v>0</v>
      </c>
      <c r="EH150" s="95">
        <f>($K150="Bell Curve")*(_xlfn.NORM.DIST(AND(EH$6&gt;=$F150,EH$6&lt;=$H150)*(EH$6-$F150+1),$J150/2,$M150,TRUE)-_xlfn.NORM.DIST(AND(EH$6&gt;=$F150,EH$6&lt;=$H150)*(EG$6-$F150+1),$J150/2,$M150,TRUE))/(1-2*_xlfn.NORM.DIST(0,$J150/2,$M150,TRUE))*$D150+($K150="Steady Growth")*(AND(EH$6&gt;=$F150,EH$6&lt;=$H150)*((EH$6-$F150+1)/($J150*($J150+1)/2)*$D150))+($K150="custom")*CustCF!EB150</f>
        <v>0</v>
      </c>
      <c r="EI150" s="95">
        <f>($K150="Bell Curve")*(_xlfn.NORM.DIST(AND(EI$6&gt;=$F150,EI$6&lt;=$H150)*(EI$6-$F150+1),$J150/2,$M150,TRUE)-_xlfn.NORM.DIST(AND(EI$6&gt;=$F150,EI$6&lt;=$H150)*(EH$6-$F150+1),$J150/2,$M150,TRUE))/(1-2*_xlfn.NORM.DIST(0,$J150/2,$M150,TRUE))*$D150+($K150="Steady Growth")*(AND(EI$6&gt;=$F150,EI$6&lt;=$H150)*((EI$6-$F150+1)/($J150*($J150+1)/2)*$D150))+($K150="custom")*CustCF!EC150</f>
        <v>0</v>
      </c>
      <c r="EJ150" s="95">
        <f>($K150="Bell Curve")*(_xlfn.NORM.DIST(AND(EJ$6&gt;=$F150,EJ$6&lt;=$H150)*(EJ$6-$F150+1),$J150/2,$M150,TRUE)-_xlfn.NORM.DIST(AND(EJ$6&gt;=$F150,EJ$6&lt;=$H150)*(EI$6-$F150+1),$J150/2,$M150,TRUE))/(1-2*_xlfn.NORM.DIST(0,$J150/2,$M150,TRUE))*$D150+($K150="Steady Growth")*(AND(EJ$6&gt;=$F150,EJ$6&lt;=$H150)*((EJ$6-$F150+1)/($J150*($J150+1)/2)*$D150))+($K150="custom")*CustCF!ED150</f>
        <v>0</v>
      </c>
      <c r="EK150" s="95">
        <f>($K150="Bell Curve")*(_xlfn.NORM.DIST(AND(EK$6&gt;=$F150,EK$6&lt;=$H150)*(EK$6-$F150+1),$J150/2,$M150,TRUE)-_xlfn.NORM.DIST(AND(EK$6&gt;=$F150,EK$6&lt;=$H150)*(EJ$6-$F150+1),$J150/2,$M150,TRUE))/(1-2*_xlfn.NORM.DIST(0,$J150/2,$M150,TRUE))*$D150+($K150="Steady Growth")*(AND(EK$6&gt;=$F150,EK$6&lt;=$H150)*((EK$6-$F150+1)/($J150*($J150+1)/2)*$D150))+($K150="custom")*CustCF!EE150</f>
        <v>0</v>
      </c>
      <c r="EL150" s="95">
        <f>($K150="Bell Curve")*(_xlfn.NORM.DIST(AND(EL$6&gt;=$F150,EL$6&lt;=$H150)*(EL$6-$F150+1),$J150/2,$M150,TRUE)-_xlfn.NORM.DIST(AND(EL$6&gt;=$F150,EL$6&lt;=$H150)*(EK$6-$F150+1),$J150/2,$M150,TRUE))/(1-2*_xlfn.NORM.DIST(0,$J150/2,$M150,TRUE))*$D150+($K150="Steady Growth")*(AND(EL$6&gt;=$F150,EL$6&lt;=$H150)*((EL$6-$F150+1)/($J150*($J150+1)/2)*$D150))+($K150="custom")*CustCF!EF150</f>
        <v>0</v>
      </c>
      <c r="EM150" s="95">
        <f>($K150="Bell Curve")*(_xlfn.NORM.DIST(AND(EM$6&gt;=$F150,EM$6&lt;=$H150)*(EM$6-$F150+1),$J150/2,$M150,TRUE)-_xlfn.NORM.DIST(AND(EM$6&gt;=$F150,EM$6&lt;=$H150)*(EL$6-$F150+1),$J150/2,$M150,TRUE))/(1-2*_xlfn.NORM.DIST(0,$J150/2,$M150,TRUE))*$D150+($K150="Steady Growth")*(AND(EM$6&gt;=$F150,EM$6&lt;=$H150)*((EM$6-$F150+1)/($J150*($J150+1)/2)*$D150))+($K150="custom")*CustCF!EG150</f>
        <v>0</v>
      </c>
      <c r="EN150" s="95">
        <f>($K150="Bell Curve")*(_xlfn.NORM.DIST(AND(EN$6&gt;=$F150,EN$6&lt;=$H150)*(EN$6-$F150+1),$J150/2,$M150,TRUE)-_xlfn.NORM.DIST(AND(EN$6&gt;=$F150,EN$6&lt;=$H150)*(EM$6-$F150+1),$J150/2,$M150,TRUE))/(1-2*_xlfn.NORM.DIST(0,$J150/2,$M150,TRUE))*$D150+($K150="Steady Growth")*(AND(EN$6&gt;=$F150,EN$6&lt;=$H150)*((EN$6-$F150+1)/($J150*($J150+1)/2)*$D150))+($K150="custom")*CustCF!EH150</f>
        <v>0</v>
      </c>
      <c r="EO150" s="95">
        <f>($K150="Bell Curve")*(_xlfn.NORM.DIST(AND(EO$6&gt;=$F150,EO$6&lt;=$H150)*(EO$6-$F150+1),$J150/2,$M150,TRUE)-_xlfn.NORM.DIST(AND(EO$6&gt;=$F150,EO$6&lt;=$H150)*(EN$6-$F150+1),$J150/2,$M150,TRUE))/(1-2*_xlfn.NORM.DIST(0,$J150/2,$M150,TRUE))*$D150+($K150="Steady Growth")*(AND(EO$6&gt;=$F150,EO$6&lt;=$H150)*((EO$6-$F150+1)/($J150*($J150+1)/2)*$D150))+($K150="custom")*CustCF!EI150</f>
        <v>0</v>
      </c>
      <c r="EP150" s="95">
        <f>($K150="Bell Curve")*(_xlfn.NORM.DIST(AND(EP$6&gt;=$F150,EP$6&lt;=$H150)*(EP$6-$F150+1),$J150/2,$M150,TRUE)-_xlfn.NORM.DIST(AND(EP$6&gt;=$F150,EP$6&lt;=$H150)*(EO$6-$F150+1),$J150/2,$M150,TRUE))/(1-2*_xlfn.NORM.DIST(0,$J150/2,$M150,TRUE))*$D150+($K150="Steady Growth")*(AND(EP$6&gt;=$F150,EP$6&lt;=$H150)*((EP$6-$F150+1)/($J150*($J150+1)/2)*$D150))+($K150="custom")*CustCF!EJ150</f>
        <v>0</v>
      </c>
      <c r="EQ150" s="95">
        <f>($K150="Bell Curve")*(_xlfn.NORM.DIST(AND(EQ$6&gt;=$F150,EQ$6&lt;=$H150)*(EQ$6-$F150+1),$J150/2,$M150,TRUE)-_xlfn.NORM.DIST(AND(EQ$6&gt;=$F150,EQ$6&lt;=$H150)*(EP$6-$F150+1),$J150/2,$M150,TRUE))/(1-2*_xlfn.NORM.DIST(0,$J150/2,$M150,TRUE))*$D150+($K150="Steady Growth")*(AND(EQ$6&gt;=$F150,EQ$6&lt;=$H150)*((EQ$6-$F150+1)/($J150*($J150+1)/2)*$D150))+($K150="custom")*CustCF!EK150</f>
        <v>0</v>
      </c>
      <c r="ER150" s="95">
        <f>($K150="Bell Curve")*(_xlfn.NORM.DIST(AND(ER$6&gt;=$F150,ER$6&lt;=$H150)*(ER$6-$F150+1),$J150/2,$M150,TRUE)-_xlfn.NORM.DIST(AND(ER$6&gt;=$F150,ER$6&lt;=$H150)*(EQ$6-$F150+1),$J150/2,$M150,TRUE))/(1-2*_xlfn.NORM.DIST(0,$J150/2,$M150,TRUE))*$D150+($K150="Steady Growth")*(AND(ER$6&gt;=$F150,ER$6&lt;=$H150)*((ER$6-$F150+1)/($J150*($J150+1)/2)*$D150))+($K150="custom")*CustCF!EL150</f>
        <v>0</v>
      </c>
      <c r="ES150" s="95">
        <f>($K150="Bell Curve")*(_xlfn.NORM.DIST(AND(ES$6&gt;=$F150,ES$6&lt;=$H150)*(ES$6-$F150+1),$J150/2,$M150,TRUE)-_xlfn.NORM.DIST(AND(ES$6&gt;=$F150,ES$6&lt;=$H150)*(ER$6-$F150+1),$J150/2,$M150,TRUE))/(1-2*_xlfn.NORM.DIST(0,$J150/2,$M150,TRUE))*$D150+($K150="Steady Growth")*(AND(ES$6&gt;=$F150,ES$6&lt;=$H150)*((ES$6-$F150+1)/($J150*($J150+1)/2)*$D150))+($K150="custom")*CustCF!EM150</f>
        <v>0</v>
      </c>
      <c r="ET150" s="95">
        <f>($K150="Bell Curve")*(_xlfn.NORM.DIST(AND(ET$6&gt;=$F150,ET$6&lt;=$H150)*(ET$6-$F150+1),$J150/2,$M150,TRUE)-_xlfn.NORM.DIST(AND(ET$6&gt;=$F150,ET$6&lt;=$H150)*(ES$6-$F150+1),$J150/2,$M150,TRUE))/(1-2*_xlfn.NORM.DIST(0,$J150/2,$M150,TRUE))*$D150+($K150="Steady Growth")*(AND(ET$6&gt;=$F150,ET$6&lt;=$H150)*((ET$6-$F150+1)/($J150*($J150+1)/2)*$D150))+($K150="custom")*CustCF!EN150</f>
        <v>0</v>
      </c>
      <c r="EU150" s="95">
        <f>($K150="Bell Curve")*(_xlfn.NORM.DIST(AND(EU$6&gt;=$F150,EU$6&lt;=$H150)*(EU$6-$F150+1),$J150/2,$M150,TRUE)-_xlfn.NORM.DIST(AND(EU$6&gt;=$F150,EU$6&lt;=$H150)*(ET$6-$F150+1),$J150/2,$M150,TRUE))/(1-2*_xlfn.NORM.DIST(0,$J150/2,$M150,TRUE))*$D150+($K150="Steady Growth")*(AND(EU$6&gt;=$F150,EU$6&lt;=$H150)*((EU$6-$F150+1)/($J150*($J150+1)/2)*$D150))+($K150="custom")*CustCF!EO150</f>
        <v>0</v>
      </c>
      <c r="EV150" s="95">
        <f>($K150="Bell Curve")*(_xlfn.NORM.DIST(AND(EV$6&gt;=$F150,EV$6&lt;=$H150)*(EV$6-$F150+1),$J150/2,$M150,TRUE)-_xlfn.NORM.DIST(AND(EV$6&gt;=$F150,EV$6&lt;=$H150)*(EU$6-$F150+1),$J150/2,$M150,TRUE))/(1-2*_xlfn.NORM.DIST(0,$J150/2,$M150,TRUE))*$D150+($K150="Steady Growth")*(AND(EV$6&gt;=$F150,EV$6&lt;=$H150)*((EV$6-$F150+1)/($J150*($J150+1)/2)*$D150))+($K150="custom")*CustCF!EP150</f>
        <v>0</v>
      </c>
      <c r="EW150" s="95">
        <f>($K150="Bell Curve")*(_xlfn.NORM.DIST(AND(EW$6&gt;=$F150,EW$6&lt;=$H150)*(EW$6-$F150+1),$J150/2,$M150,TRUE)-_xlfn.NORM.DIST(AND(EW$6&gt;=$F150,EW$6&lt;=$H150)*(EV$6-$F150+1),$J150/2,$M150,TRUE))/(1-2*_xlfn.NORM.DIST(0,$J150/2,$M150,TRUE))*$D150+($K150="Steady Growth")*(AND(EW$6&gt;=$F150,EW$6&lt;=$H150)*((EW$6-$F150+1)/($J150*($J150+1)/2)*$D150))+($K150="custom")*CustCF!EQ150</f>
        <v>0</v>
      </c>
      <c r="EX150" s="95">
        <f>($K150="Bell Curve")*(_xlfn.NORM.DIST(AND(EX$6&gt;=$F150,EX$6&lt;=$H150)*(EX$6-$F150+1),$J150/2,$M150,TRUE)-_xlfn.NORM.DIST(AND(EX$6&gt;=$F150,EX$6&lt;=$H150)*(EW$6-$F150+1),$J150/2,$M150,TRUE))/(1-2*_xlfn.NORM.DIST(0,$J150/2,$M150,TRUE))*$D150+($K150="Steady Growth")*(AND(EX$6&gt;=$F150,EX$6&lt;=$H150)*((EX$6-$F150+1)/($J150*($J150+1)/2)*$D150))+($K150="custom")*CustCF!ER150</f>
        <v>0</v>
      </c>
      <c r="EY150" s="95">
        <f>($K150="Bell Curve")*(_xlfn.NORM.DIST(AND(EY$6&gt;=$F150,EY$6&lt;=$H150)*(EY$6-$F150+1),$J150/2,$M150,TRUE)-_xlfn.NORM.DIST(AND(EY$6&gt;=$F150,EY$6&lt;=$H150)*(EX$6-$F150+1),$J150/2,$M150,TRUE))/(1-2*_xlfn.NORM.DIST(0,$J150/2,$M150,TRUE))*$D150+($K150="Steady Growth")*(AND(EY$6&gt;=$F150,EY$6&lt;=$H150)*((EY$6-$F150+1)/($J150*($J150+1)/2)*$D150))+($K150="custom")*CustCF!ES150</f>
        <v>0</v>
      </c>
      <c r="EZ150" s="95">
        <f>($K150="Bell Curve")*(_xlfn.NORM.DIST(AND(EZ$6&gt;=$F150,EZ$6&lt;=$H150)*(EZ$6-$F150+1),$J150/2,$M150,TRUE)-_xlfn.NORM.DIST(AND(EZ$6&gt;=$F150,EZ$6&lt;=$H150)*(EY$6-$F150+1),$J150/2,$M150,TRUE))/(1-2*_xlfn.NORM.DIST(0,$J150/2,$M150,TRUE))*$D150+($K150="Steady Growth")*(AND(EZ$6&gt;=$F150,EZ$6&lt;=$H150)*((EZ$6-$F150+1)/($J150*($J150+1)/2)*$D150))+($K150="custom")*CustCF!ET150</f>
        <v>0</v>
      </c>
      <c r="FA150" s="95">
        <f>($K150="Bell Curve")*(_xlfn.NORM.DIST(AND(FA$6&gt;=$F150,FA$6&lt;=$H150)*(FA$6-$F150+1),$J150/2,$M150,TRUE)-_xlfn.NORM.DIST(AND(FA$6&gt;=$F150,FA$6&lt;=$H150)*(EZ$6-$F150+1),$J150/2,$M150,TRUE))/(1-2*_xlfn.NORM.DIST(0,$J150/2,$M150,TRUE))*$D150+($K150="Steady Growth")*(AND(FA$6&gt;=$F150,FA$6&lt;=$H150)*((FA$6-$F150+1)/($J150*($J150+1)/2)*$D150))+($K150="custom")*CustCF!EU150</f>
        <v>0</v>
      </c>
      <c r="FB150" s="95">
        <f>($K150="Bell Curve")*(_xlfn.NORM.DIST(AND(FB$6&gt;=$F150,FB$6&lt;=$H150)*(FB$6-$F150+1),$J150/2,$M150,TRUE)-_xlfn.NORM.DIST(AND(FB$6&gt;=$F150,FB$6&lt;=$H150)*(FA$6-$F150+1),$J150/2,$M150,TRUE))/(1-2*_xlfn.NORM.DIST(0,$J150/2,$M150,TRUE))*$D150+($K150="Steady Growth")*(AND(FB$6&gt;=$F150,FB$6&lt;=$H150)*((FB$6-$F150+1)/($J150*($J150+1)/2)*$D150))+($K150="custom")*CustCF!EV150</f>
        <v>0</v>
      </c>
      <c r="FC150" s="95">
        <f>($K150="Bell Curve")*(_xlfn.NORM.DIST(AND(FC$6&gt;=$F150,FC$6&lt;=$H150)*(FC$6-$F150+1),$J150/2,$M150,TRUE)-_xlfn.NORM.DIST(AND(FC$6&gt;=$F150,FC$6&lt;=$H150)*(FB$6-$F150+1),$J150/2,$M150,TRUE))/(1-2*_xlfn.NORM.DIST(0,$J150/2,$M150,TRUE))*$D150+($K150="Steady Growth")*(AND(FC$6&gt;=$F150,FC$6&lt;=$H150)*((FC$6-$F150+1)/($J150*($J150+1)/2)*$D150))+($K150="custom")*CustCF!EW150</f>
        <v>0</v>
      </c>
      <c r="FD150" s="95">
        <f>($K150="Bell Curve")*(_xlfn.NORM.DIST(AND(FD$6&gt;=$F150,FD$6&lt;=$H150)*(FD$6-$F150+1),$J150/2,$M150,TRUE)-_xlfn.NORM.DIST(AND(FD$6&gt;=$F150,FD$6&lt;=$H150)*(FC$6-$F150+1),$J150/2,$M150,TRUE))/(1-2*_xlfn.NORM.DIST(0,$J150/2,$M150,TRUE))*$D150+($K150="Steady Growth")*(AND(FD$6&gt;=$F150,FD$6&lt;=$H150)*((FD$6-$F150+1)/($J150*($J150+1)/2)*$D150))+($K150="custom")*CustCF!EX150</f>
        <v>0</v>
      </c>
      <c r="FE150" s="95">
        <f>($K150="Bell Curve")*(_xlfn.NORM.DIST(AND(FE$6&gt;=$F150,FE$6&lt;=$H150)*(FE$6-$F150+1),$J150/2,$M150,TRUE)-_xlfn.NORM.DIST(AND(FE$6&gt;=$F150,FE$6&lt;=$H150)*(FD$6-$F150+1),$J150/2,$M150,TRUE))/(1-2*_xlfn.NORM.DIST(0,$J150/2,$M150,TRUE))*$D150+($K150="Steady Growth")*(AND(FE$6&gt;=$F150,FE$6&lt;=$H150)*((FE$6-$F150+1)/($J150*($J150+1)/2)*$D150))+($K150="custom")*CustCF!EY150</f>
        <v>0</v>
      </c>
      <c r="FF150" s="95">
        <f>($K150="Bell Curve")*(_xlfn.NORM.DIST(AND(FF$6&gt;=$F150,FF$6&lt;=$H150)*(FF$6-$F150+1),$J150/2,$M150,TRUE)-_xlfn.NORM.DIST(AND(FF$6&gt;=$F150,FF$6&lt;=$H150)*(FE$6-$F150+1),$J150/2,$M150,TRUE))/(1-2*_xlfn.NORM.DIST(0,$J150/2,$M150,TRUE))*$D150+($K150="Steady Growth")*(AND(FF$6&gt;=$F150,FF$6&lt;=$H150)*((FF$6-$F150+1)/($J150*($J150+1)/2)*$D150))+($K150="custom")*CustCF!EZ150</f>
        <v>0</v>
      </c>
      <c r="FG150" s="95">
        <f>($K150="Bell Curve")*(_xlfn.NORM.DIST(AND(FG$6&gt;=$F150,FG$6&lt;=$H150)*(FG$6-$F150+1),$J150/2,$M150,TRUE)-_xlfn.NORM.DIST(AND(FG$6&gt;=$F150,FG$6&lt;=$H150)*(FF$6-$F150+1),$J150/2,$M150,TRUE))/(1-2*_xlfn.NORM.DIST(0,$J150/2,$M150,TRUE))*$D150+($K150="Steady Growth")*(AND(FG$6&gt;=$F150,FG$6&lt;=$H150)*((FG$6-$F150+1)/($J150*($J150+1)/2)*$D150))+($K150="custom")*CustCF!FA150</f>
        <v>0</v>
      </c>
      <c r="FH150" s="95">
        <f>($K150="Bell Curve")*(_xlfn.NORM.DIST(AND(FH$6&gt;=$F150,FH$6&lt;=$H150)*(FH$6-$F150+1),$J150/2,$M150,TRUE)-_xlfn.NORM.DIST(AND(FH$6&gt;=$F150,FH$6&lt;=$H150)*(FG$6-$F150+1),$J150/2,$M150,TRUE))/(1-2*_xlfn.NORM.DIST(0,$J150/2,$M150,TRUE))*$D150+($K150="Steady Growth")*(AND(FH$6&gt;=$F150,FH$6&lt;=$H150)*((FH$6-$F150+1)/($J150*($J150+1)/2)*$D150))+($K150="custom")*CustCF!FB150</f>
        <v>0</v>
      </c>
      <c r="FI150" s="95">
        <f>($K150="Bell Curve")*(_xlfn.NORM.DIST(AND(FI$6&gt;=$F150,FI$6&lt;=$H150)*(FI$6-$F150+1),$J150/2,$M150,TRUE)-_xlfn.NORM.DIST(AND(FI$6&gt;=$F150,FI$6&lt;=$H150)*(FH$6-$F150+1),$J150/2,$M150,TRUE))/(1-2*_xlfn.NORM.DIST(0,$J150/2,$M150,TRUE))*$D150+($K150="Steady Growth")*(AND(FI$6&gt;=$F150,FI$6&lt;=$H150)*((FI$6-$F150+1)/($J150*($J150+1)/2)*$D150))+($K150="custom")*CustCF!FC150</f>
        <v>0</v>
      </c>
      <c r="FJ150" s="95">
        <f>($K150="Bell Curve")*(_xlfn.NORM.DIST(AND(FJ$6&gt;=$F150,FJ$6&lt;=$H150)*(FJ$6-$F150+1),$J150/2,$M150,TRUE)-_xlfn.NORM.DIST(AND(FJ$6&gt;=$F150,FJ$6&lt;=$H150)*(FI$6-$F150+1),$J150/2,$M150,TRUE))/(1-2*_xlfn.NORM.DIST(0,$J150/2,$M150,TRUE))*$D150+($K150="Steady Growth")*(AND(FJ$6&gt;=$F150,FJ$6&lt;=$H150)*((FJ$6-$F150+1)/($J150*($J150+1)/2)*$D150))+($K150="custom")*CustCF!FD150</f>
        <v>0</v>
      </c>
      <c r="FK150" s="95">
        <f>($K150="Bell Curve")*(_xlfn.NORM.DIST(AND(FK$6&gt;=$F150,FK$6&lt;=$H150)*(FK$6-$F150+1),$J150/2,$M150,TRUE)-_xlfn.NORM.DIST(AND(FK$6&gt;=$F150,FK$6&lt;=$H150)*(FJ$6-$F150+1),$J150/2,$M150,TRUE))/(1-2*_xlfn.NORM.DIST(0,$J150/2,$M150,TRUE))*$D150+($K150="Steady Growth")*(AND(FK$6&gt;=$F150,FK$6&lt;=$H150)*((FK$6-$F150+1)/($J150*($J150+1)/2)*$D150))+($K150="custom")*CustCF!FE150</f>
        <v>0</v>
      </c>
      <c r="FL150" s="95">
        <f>($K150="Bell Curve")*(_xlfn.NORM.DIST(AND(FL$6&gt;=$F150,FL$6&lt;=$H150)*(FL$6-$F150+1),$J150/2,$M150,TRUE)-_xlfn.NORM.DIST(AND(FL$6&gt;=$F150,FL$6&lt;=$H150)*(FK$6-$F150+1),$J150/2,$M150,TRUE))/(1-2*_xlfn.NORM.DIST(0,$J150/2,$M150,TRUE))*$D150+($K150="Steady Growth")*(AND(FL$6&gt;=$F150,FL$6&lt;=$H150)*((FL$6-$F150+1)/($J150*($J150+1)/2)*$D150))+($K150="custom")*CustCF!FF150</f>
        <v>0</v>
      </c>
      <c r="FM150" s="95">
        <f>($K150="Bell Curve")*(_xlfn.NORM.DIST(AND(FM$6&gt;=$F150,FM$6&lt;=$H150)*(FM$6-$F150+1),$J150/2,$M150,TRUE)-_xlfn.NORM.DIST(AND(FM$6&gt;=$F150,FM$6&lt;=$H150)*(FL$6-$F150+1),$J150/2,$M150,TRUE))/(1-2*_xlfn.NORM.DIST(0,$J150/2,$M150,TRUE))*$D150+($K150="Steady Growth")*(AND(FM$6&gt;=$F150,FM$6&lt;=$H150)*((FM$6-$F150+1)/($J150*($J150+1)/2)*$D150))+($K150="custom")*CustCF!FG150</f>
        <v>0</v>
      </c>
      <c r="FN150" s="95">
        <f>($K150="Bell Curve")*(_xlfn.NORM.DIST(AND(FN$6&gt;=$F150,FN$6&lt;=$H150)*(FN$6-$F150+1),$J150/2,$M150,TRUE)-_xlfn.NORM.DIST(AND(FN$6&gt;=$F150,FN$6&lt;=$H150)*(FM$6-$F150+1),$J150/2,$M150,TRUE))/(1-2*_xlfn.NORM.DIST(0,$J150/2,$M150,TRUE))*$D150+($K150="Steady Growth")*(AND(FN$6&gt;=$F150,FN$6&lt;=$H150)*((FN$6-$F150+1)/($J150*($J150+1)/2)*$D150))+($K150="custom")*CustCF!FH150</f>
        <v>0</v>
      </c>
      <c r="FO150" s="95">
        <f>($K150="Bell Curve")*(_xlfn.NORM.DIST(AND(FO$6&gt;=$F150,FO$6&lt;=$H150)*(FO$6-$F150+1),$J150/2,$M150,TRUE)-_xlfn.NORM.DIST(AND(FO$6&gt;=$F150,FO$6&lt;=$H150)*(FN$6-$F150+1),$J150/2,$M150,TRUE))/(1-2*_xlfn.NORM.DIST(0,$J150/2,$M150,TRUE))*$D150+($K150="Steady Growth")*(AND(FO$6&gt;=$F150,FO$6&lt;=$H150)*((FO$6-$F150+1)/($J150*($J150+1)/2)*$D150))+($K150="custom")*CustCF!FI150</f>
        <v>0</v>
      </c>
      <c r="FP150" s="95">
        <f>($K150="Bell Curve")*(_xlfn.NORM.DIST(AND(FP$6&gt;=$F150,FP$6&lt;=$H150)*(FP$6-$F150+1),$J150/2,$M150,TRUE)-_xlfn.NORM.DIST(AND(FP$6&gt;=$F150,FP$6&lt;=$H150)*(FO$6-$F150+1),$J150/2,$M150,TRUE))/(1-2*_xlfn.NORM.DIST(0,$J150/2,$M150,TRUE))*$D150+($K150="Steady Growth")*(AND(FP$6&gt;=$F150,FP$6&lt;=$H150)*((FP$6-$F150+1)/($J150*($J150+1)/2)*$D150))+($K150="custom")*CustCF!FJ150</f>
        <v>0</v>
      </c>
      <c r="FQ150" s="95">
        <f>($K150="Bell Curve")*(_xlfn.NORM.DIST(AND(FQ$6&gt;=$F150,FQ$6&lt;=$H150)*(FQ$6-$F150+1),$J150/2,$M150,TRUE)-_xlfn.NORM.DIST(AND(FQ$6&gt;=$F150,FQ$6&lt;=$H150)*(FP$6-$F150+1),$J150/2,$M150,TRUE))/(1-2*_xlfn.NORM.DIST(0,$J150/2,$M150,TRUE))*$D150+($K150="Steady Growth")*(AND(FQ$6&gt;=$F150,FQ$6&lt;=$H150)*((FQ$6-$F150+1)/($J150*($J150+1)/2)*$D150))+($K150="custom")*CustCF!FK150</f>
        <v>0</v>
      </c>
      <c r="FR150" s="95">
        <f>($K150="Bell Curve")*(_xlfn.NORM.DIST(AND(FR$6&gt;=$F150,FR$6&lt;=$H150)*(FR$6-$F150+1),$J150/2,$M150,TRUE)-_xlfn.NORM.DIST(AND(FR$6&gt;=$F150,FR$6&lt;=$H150)*(FQ$6-$F150+1),$J150/2,$M150,TRUE))/(1-2*_xlfn.NORM.DIST(0,$J150/2,$M150,TRUE))*$D150+($K150="Steady Growth")*(AND(FR$6&gt;=$F150,FR$6&lt;=$H150)*((FR$6-$F150+1)/($J150*($J150+1)/2)*$D150))+($K150="custom")*CustCF!FL150</f>
        <v>0</v>
      </c>
      <c r="FS150" s="95">
        <f>($K150="Bell Curve")*(_xlfn.NORM.DIST(AND(FS$6&gt;=$F150,FS$6&lt;=$H150)*(FS$6-$F150+1),$J150/2,$M150,TRUE)-_xlfn.NORM.DIST(AND(FS$6&gt;=$F150,FS$6&lt;=$H150)*(FR$6-$F150+1),$J150/2,$M150,TRUE))/(1-2*_xlfn.NORM.DIST(0,$J150/2,$M150,TRUE))*$D150+($K150="Steady Growth")*(AND(FS$6&gt;=$F150,FS$6&lt;=$H150)*((FS$6-$F150+1)/($J150*($J150+1)/2)*$D150))+($K150="custom")*CustCF!FM150</f>
        <v>0</v>
      </c>
      <c r="FT150" s="95">
        <f>($K150="Bell Curve")*(_xlfn.NORM.DIST(AND(FT$6&gt;=$F150,FT$6&lt;=$H150)*(FT$6-$F150+1),$J150/2,$M150,TRUE)-_xlfn.NORM.DIST(AND(FT$6&gt;=$F150,FT$6&lt;=$H150)*(FS$6-$F150+1),$J150/2,$M150,TRUE))/(1-2*_xlfn.NORM.DIST(0,$J150/2,$M150,TRUE))*$D150+($K150="Steady Growth")*(AND(FT$6&gt;=$F150,FT$6&lt;=$H150)*((FT$6-$F150+1)/($J150*($J150+1)/2)*$D150))+($K150="custom")*CustCF!FN150</f>
        <v>0</v>
      </c>
      <c r="FU150" s="95">
        <f>($K150="Bell Curve")*(_xlfn.NORM.DIST(AND(FU$6&gt;=$F150,FU$6&lt;=$H150)*(FU$6-$F150+1),$J150/2,$M150,TRUE)-_xlfn.NORM.DIST(AND(FU$6&gt;=$F150,FU$6&lt;=$H150)*(FT$6-$F150+1),$J150/2,$M150,TRUE))/(1-2*_xlfn.NORM.DIST(0,$J150/2,$M150,TRUE))*$D150+($K150="Steady Growth")*(AND(FU$6&gt;=$F150,FU$6&lt;=$H150)*((FU$6-$F150+1)/($J150*($J150+1)/2)*$D150))+($K150="custom")*CustCF!FO150</f>
        <v>0</v>
      </c>
      <c r="FV150" s="95">
        <f>($K150="Bell Curve")*(_xlfn.NORM.DIST(AND(FV$6&gt;=$F150,FV$6&lt;=$H150)*(FV$6-$F150+1),$J150/2,$M150,TRUE)-_xlfn.NORM.DIST(AND(FV$6&gt;=$F150,FV$6&lt;=$H150)*(FU$6-$F150+1),$J150/2,$M150,TRUE))/(1-2*_xlfn.NORM.DIST(0,$J150/2,$M150,TRUE))*$D150+($K150="Steady Growth")*(AND(FV$6&gt;=$F150,FV$6&lt;=$H150)*((FV$6-$F150+1)/($J150*($J150+1)/2)*$D150))+($K150="custom")*CustCF!FP150</f>
        <v>0</v>
      </c>
      <c r="FW150" s="95">
        <f>($K150="Bell Curve")*(_xlfn.NORM.DIST(AND(FW$6&gt;=$F150,FW$6&lt;=$H150)*(FW$6-$F150+1),$J150/2,$M150,TRUE)-_xlfn.NORM.DIST(AND(FW$6&gt;=$F150,FW$6&lt;=$H150)*(FV$6-$F150+1),$J150/2,$M150,TRUE))/(1-2*_xlfn.NORM.DIST(0,$J150/2,$M150,TRUE))*$D150+($K150="Steady Growth")*(AND(FW$6&gt;=$F150,FW$6&lt;=$H150)*((FW$6-$F150+1)/($J150*($J150+1)/2)*$D150))+($K150="custom")*CustCF!FQ150</f>
        <v>0</v>
      </c>
      <c r="FX150" s="95">
        <f>($K150="Bell Curve")*(_xlfn.NORM.DIST(AND(FX$6&gt;=$F150,FX$6&lt;=$H150)*(FX$6-$F150+1),$J150/2,$M150,TRUE)-_xlfn.NORM.DIST(AND(FX$6&gt;=$F150,FX$6&lt;=$H150)*(FW$6-$F150+1),$J150/2,$M150,TRUE))/(1-2*_xlfn.NORM.DIST(0,$J150/2,$M150,TRUE))*$D150+($K150="Steady Growth")*(AND(FX$6&gt;=$F150,FX$6&lt;=$H150)*((FX$6-$F150+1)/($J150*($J150+1)/2)*$D150))+($K150="custom")*CustCF!FR150</f>
        <v>0</v>
      </c>
      <c r="FY150" s="95">
        <f>($K150="Bell Curve")*(_xlfn.NORM.DIST(AND(FY$6&gt;=$F150,FY$6&lt;=$H150)*(FY$6-$F150+1),$J150/2,$M150,TRUE)-_xlfn.NORM.DIST(AND(FY$6&gt;=$F150,FY$6&lt;=$H150)*(FX$6-$F150+1),$J150/2,$M150,TRUE))/(1-2*_xlfn.NORM.DIST(0,$J150/2,$M150,TRUE))*$D150+($K150="Steady Growth")*(AND(FY$6&gt;=$F150,FY$6&lt;=$H150)*((FY$6-$F150+1)/($J150*($J150+1)/2)*$D150))+($K150="custom")*CustCF!FS150</f>
        <v>0</v>
      </c>
      <c r="FZ150" s="95">
        <f>($K150="Bell Curve")*(_xlfn.NORM.DIST(AND(FZ$6&gt;=$F150,FZ$6&lt;=$H150)*(FZ$6-$F150+1),$J150/2,$M150,TRUE)-_xlfn.NORM.DIST(AND(FZ$6&gt;=$F150,FZ$6&lt;=$H150)*(FY$6-$F150+1),$J150/2,$M150,TRUE))/(1-2*_xlfn.NORM.DIST(0,$J150/2,$M150,TRUE))*$D150+($K150="Steady Growth")*(AND(FZ$6&gt;=$F150,FZ$6&lt;=$H150)*((FZ$6-$F150+1)/($J150*($J150+1)/2)*$D150))+($K150="custom")*CustCF!FT150</f>
        <v>0</v>
      </c>
      <c r="GA150" s="95">
        <f>($K150="Bell Curve")*(_xlfn.NORM.DIST(AND(GA$6&gt;=$F150,GA$6&lt;=$H150)*(GA$6-$F150+1),$J150/2,$M150,TRUE)-_xlfn.NORM.DIST(AND(GA$6&gt;=$F150,GA$6&lt;=$H150)*(FZ$6-$F150+1),$J150/2,$M150,TRUE))/(1-2*_xlfn.NORM.DIST(0,$J150/2,$M150,TRUE))*$D150+($K150="Steady Growth")*(AND(GA$6&gt;=$F150,GA$6&lt;=$H150)*((GA$6-$F150+1)/($J150*($J150+1)/2)*$D150))+($K150="custom")*CustCF!FU150</f>
        <v>0</v>
      </c>
      <c r="GB150" s="95">
        <f>($K150="Bell Curve")*(_xlfn.NORM.DIST(AND(GB$6&gt;=$F150,GB$6&lt;=$H150)*(GB$6-$F150+1),$J150/2,$M150,TRUE)-_xlfn.NORM.DIST(AND(GB$6&gt;=$F150,GB$6&lt;=$H150)*(GA$6-$F150+1),$J150/2,$M150,TRUE))/(1-2*_xlfn.NORM.DIST(0,$J150/2,$M150,TRUE))*$D150+($K150="Steady Growth")*(AND(GB$6&gt;=$F150,GB$6&lt;=$H150)*((GB$6-$F150+1)/($J150*($J150+1)/2)*$D150))+($K150="custom")*CustCF!FV150</f>
        <v>0</v>
      </c>
      <c r="GC150" s="95">
        <f>($K150="Bell Curve")*(_xlfn.NORM.DIST(AND(GC$6&gt;=$F150,GC$6&lt;=$H150)*(GC$6-$F150+1),$J150/2,$M150,TRUE)-_xlfn.NORM.DIST(AND(GC$6&gt;=$F150,GC$6&lt;=$H150)*(GB$6-$F150+1),$J150/2,$M150,TRUE))/(1-2*_xlfn.NORM.DIST(0,$J150/2,$M150,TRUE))*$D150+($K150="Steady Growth")*(AND(GC$6&gt;=$F150,GC$6&lt;=$H150)*((GC$6-$F150+1)/($J150*($J150+1)/2)*$D150))+($K150="custom")*CustCF!FW150</f>
        <v>0</v>
      </c>
      <c r="GD150" s="95">
        <f>($K150="Bell Curve")*(_xlfn.NORM.DIST(AND(GD$6&gt;=$F150,GD$6&lt;=$H150)*(GD$6-$F150+1),$J150/2,$M150,TRUE)-_xlfn.NORM.DIST(AND(GD$6&gt;=$F150,GD$6&lt;=$H150)*(GC$6-$F150+1),$J150/2,$M150,TRUE))/(1-2*_xlfn.NORM.DIST(0,$J150/2,$M150,TRUE))*$D150+($K150="Steady Growth")*(AND(GD$6&gt;=$F150,GD$6&lt;=$H150)*((GD$6-$F150+1)/($J150*($J150+1)/2)*$D150))+($K150="custom")*CustCF!FX150</f>
        <v>0</v>
      </c>
      <c r="GE150" s="95">
        <f>($K150="Bell Curve")*(_xlfn.NORM.DIST(AND(GE$6&gt;=$F150,GE$6&lt;=$H150)*(GE$6-$F150+1),$J150/2,$M150,TRUE)-_xlfn.NORM.DIST(AND(GE$6&gt;=$F150,GE$6&lt;=$H150)*(GD$6-$F150+1),$J150/2,$M150,TRUE))/(1-2*_xlfn.NORM.DIST(0,$J150/2,$M150,TRUE))*$D150+($K150="Steady Growth")*(AND(GE$6&gt;=$F150,GE$6&lt;=$H150)*((GE$6-$F150+1)/($J150*($J150+1)/2)*$D150))+($K150="custom")*CustCF!FY150</f>
        <v>0</v>
      </c>
      <c r="GF150" s="95">
        <f>($K150="Bell Curve")*(_xlfn.NORM.DIST(AND(GF$6&gt;=$F150,GF$6&lt;=$H150)*(GF$6-$F150+1),$J150/2,$M150,TRUE)-_xlfn.NORM.DIST(AND(GF$6&gt;=$F150,GF$6&lt;=$H150)*(GE$6-$F150+1),$J150/2,$M150,TRUE))/(1-2*_xlfn.NORM.DIST(0,$J150/2,$M150,TRUE))*$D150+($K150="Steady Growth")*(AND(GF$6&gt;=$F150,GF$6&lt;=$H150)*((GF$6-$F150+1)/($J150*($J150+1)/2)*$D150))+($K150="custom")*CustCF!FZ150</f>
        <v>0</v>
      </c>
      <c r="GG150" s="95">
        <f>($K150="Bell Curve")*(_xlfn.NORM.DIST(AND(GG$6&gt;=$F150,GG$6&lt;=$H150)*(GG$6-$F150+1),$J150/2,$M150,TRUE)-_xlfn.NORM.DIST(AND(GG$6&gt;=$F150,GG$6&lt;=$H150)*(GF$6-$F150+1),$J150/2,$M150,TRUE))/(1-2*_xlfn.NORM.DIST(0,$J150/2,$M150,TRUE))*$D150+($K150="Steady Growth")*(AND(GG$6&gt;=$F150,GG$6&lt;=$H150)*((GG$6-$F150+1)/($J150*($J150+1)/2)*$D150))+($K150="custom")*CustCF!GA150</f>
        <v>0</v>
      </c>
      <c r="GH150" s="95">
        <f>($K150="Bell Curve")*(_xlfn.NORM.DIST(AND(GH$6&gt;=$F150,GH$6&lt;=$H150)*(GH$6-$F150+1),$J150/2,$M150,TRUE)-_xlfn.NORM.DIST(AND(GH$6&gt;=$F150,GH$6&lt;=$H150)*(GG$6-$F150+1),$J150/2,$M150,TRUE))/(1-2*_xlfn.NORM.DIST(0,$J150/2,$M150,TRUE))*$D150+($K150="Steady Growth")*(AND(GH$6&gt;=$F150,GH$6&lt;=$H150)*((GH$6-$F150+1)/($J150*($J150+1)/2)*$D150))+($K150="custom")*CustCF!GB150</f>
        <v>0</v>
      </c>
      <c r="GI150" s="95">
        <f>($K150="Bell Curve")*(_xlfn.NORM.DIST(AND(GI$6&gt;=$F150,GI$6&lt;=$H150)*(GI$6-$F150+1),$J150/2,$M150,TRUE)-_xlfn.NORM.DIST(AND(GI$6&gt;=$F150,GI$6&lt;=$H150)*(GH$6-$F150+1),$J150/2,$M150,TRUE))/(1-2*_xlfn.NORM.DIST(0,$J150/2,$M150,TRUE))*$D150+($K150="Steady Growth")*(AND(GI$6&gt;=$F150,GI$6&lt;=$H150)*((GI$6-$F150+1)/($J150*($J150+1)/2)*$D150))+($K150="custom")*CustCF!GC150</f>
        <v>0</v>
      </c>
      <c r="GJ150" s="95">
        <f>($K150="Bell Curve")*(_xlfn.NORM.DIST(AND(GJ$6&gt;=$F150,GJ$6&lt;=$H150)*(GJ$6-$F150+1),$J150/2,$M150,TRUE)-_xlfn.NORM.DIST(AND(GJ$6&gt;=$F150,GJ$6&lt;=$H150)*(GI$6-$F150+1),$J150/2,$M150,TRUE))/(1-2*_xlfn.NORM.DIST(0,$J150/2,$M150,TRUE))*$D150+($K150="Steady Growth")*(AND(GJ$6&gt;=$F150,GJ$6&lt;=$H150)*((GJ$6-$F150+1)/($J150*($J150+1)/2)*$D150))+($K150="custom")*CustCF!GD150</f>
        <v>0</v>
      </c>
      <c r="GK150" s="95">
        <f>($K150="Bell Curve")*(_xlfn.NORM.DIST(AND(GK$6&gt;=$F150,GK$6&lt;=$H150)*(GK$6-$F150+1),$J150/2,$M150,TRUE)-_xlfn.NORM.DIST(AND(GK$6&gt;=$F150,GK$6&lt;=$H150)*(GJ$6-$F150+1),$J150/2,$M150,TRUE))/(1-2*_xlfn.NORM.DIST(0,$J150/2,$M150,TRUE))*$D150+($K150="Steady Growth")*(AND(GK$6&gt;=$F150,GK$6&lt;=$H150)*((GK$6-$F150+1)/($J150*($J150+1)/2)*$D150))+($K150="custom")*CustCF!GE150</f>
        <v>0</v>
      </c>
      <c r="GL150" s="95">
        <f>($K150="Bell Curve")*(_xlfn.NORM.DIST(AND(GL$6&gt;=$F150,GL$6&lt;=$H150)*(GL$6-$F150+1),$J150/2,$M150,TRUE)-_xlfn.NORM.DIST(AND(GL$6&gt;=$F150,GL$6&lt;=$H150)*(GK$6-$F150+1),$J150/2,$M150,TRUE))/(1-2*_xlfn.NORM.DIST(0,$J150/2,$M150,TRUE))*$D150+($K150="Steady Growth")*(AND(GL$6&gt;=$F150,GL$6&lt;=$H150)*((GL$6-$F150+1)/($J150*($J150+1)/2)*$D150))+($K150="custom")*CustCF!GF150</f>
        <v>0</v>
      </c>
      <c r="GM150" s="95">
        <f>($K150="Bell Curve")*(_xlfn.NORM.DIST(AND(GM$6&gt;=$F150,GM$6&lt;=$H150)*(GM$6-$F150+1),$J150/2,$M150,TRUE)-_xlfn.NORM.DIST(AND(GM$6&gt;=$F150,GM$6&lt;=$H150)*(GL$6-$F150+1),$J150/2,$M150,TRUE))/(1-2*_xlfn.NORM.DIST(0,$J150/2,$M150,TRUE))*$D150+($K150="Steady Growth")*(AND(GM$6&gt;=$F150,GM$6&lt;=$H150)*((GM$6-$F150+1)/($J150*($J150+1)/2)*$D150))+($K150="custom")*CustCF!GG150</f>
        <v>0</v>
      </c>
      <c r="GN150" s="268">
        <f>($K150="Bell Curve")*(_xlfn.NORM.DIST(AND(GN$6&gt;=$F150,GN$6&lt;=$H150)*(GN$6-$F150+1),$J150/2,$M150,TRUE)-_xlfn.NORM.DIST(AND(GN$6&gt;=$F150,GN$6&lt;=$H150)*(GM$6-$F150+1),$J150/2,$M150,TRUE))/(1-2*_xlfn.NORM.DIST(0,$J150/2,$M150,TRUE))*$D150+($K150="Steady Growth")*(AND(GN$6&gt;=$F150,GN$6&lt;=$H150)*((GN$6-$F150+1)/($J150*($J150+1)/2)*$D150))+($K150="custom")*CustCF!GH150</f>
        <v>0</v>
      </c>
      <c r="GO150" s="1"/>
      <c r="GP150" s="67"/>
    </row>
    <row r="151" spans="1:198" customFormat="1" outlineLevel="1" x14ac:dyDescent="0.75">
      <c r="A151" s="1"/>
      <c r="B151" s="1"/>
      <c r="C151" s="262">
        <f>Budget!AF36</f>
        <v>0</v>
      </c>
      <c r="D151" s="19">
        <f>Budget!AG36</f>
        <v>0</v>
      </c>
      <c r="E151" s="19" t="str">
        <f t="shared" si="61"/>
        <v/>
      </c>
      <c r="F151" s="263">
        <v>0</v>
      </c>
      <c r="G151" s="257">
        <f>IF(L151="custom",CustCF!F151,INDEX($P$8:$GN$8,MATCH(F151,$P$6:$GN$6,0)))</f>
        <v>46053</v>
      </c>
      <c r="H151" s="263">
        <v>0</v>
      </c>
      <c r="I151" s="257">
        <f>IF(L151="custom",CustCF!G151,INDEX($P$8:$GN$8,MATCH(H151,$P$6:$GN$6,0)))</f>
        <v>46053</v>
      </c>
      <c r="J151" s="260">
        <f t="shared" si="62"/>
        <v>1</v>
      </c>
      <c r="K151" s="265" t="s">
        <v>116</v>
      </c>
      <c r="L151" s="266" t="s">
        <v>141</v>
      </c>
      <c r="M151" s="267">
        <f t="shared" si="63"/>
        <v>9</v>
      </c>
      <c r="N151" s="18">
        <f t="shared" si="57"/>
        <v>0</v>
      </c>
      <c r="O151" s="1372">
        <f t="shared" si="69"/>
        <v>0</v>
      </c>
      <c r="P151" s="95">
        <f>($K151="Bell Curve")*(_xlfn.NORM.DIST(AND(P$6&gt;=$F151,P$6&lt;=$H151)*(P$6-$F151+1),$J151/2,$M151,TRUE)-_xlfn.NORM.DIST(AND(P$6&gt;=$F151,P$6&lt;=$H151)*(O$6-$F151+1),$J151/2,$M151,TRUE))/(1-2*_xlfn.NORM.DIST(0,$J151/2,$M151,TRUE))*$D151+($K151="Steady Growth")*(AND(P$6&gt;=$F151,P$6&lt;=$H151)*((P$6-$F151+1)/($J151*($J151+1)/2)*$D151))+($K151="custom")*CustCF!J151</f>
        <v>0</v>
      </c>
      <c r="Q151" s="95">
        <f>($K151="Bell Curve")*(_xlfn.NORM.DIST(AND(Q$6&gt;=$F151,Q$6&lt;=$H151)*(Q$6-$F151+1),$J151/2,$M151,TRUE)-_xlfn.NORM.DIST(AND(Q$6&gt;=$F151,Q$6&lt;=$H151)*(P$6-$F151+1),$J151/2,$M151,TRUE))/(1-2*_xlfn.NORM.DIST(0,$J151/2,$M151,TRUE))*$D151+($K151="Steady Growth")*(AND(Q$6&gt;=$F151,Q$6&lt;=$H151)*((Q$6-$F151+1)/($J151*($J151+1)/2)*$D151))+($K151="custom")*CustCF!K151</f>
        <v>0</v>
      </c>
      <c r="R151" s="95">
        <f>($K151="Bell Curve")*(_xlfn.NORM.DIST(AND(R$6&gt;=$F151,R$6&lt;=$H151)*(R$6-$F151+1),$J151/2,$M151,TRUE)-_xlfn.NORM.DIST(AND(R$6&gt;=$F151,R$6&lt;=$H151)*(Q$6-$F151+1),$J151/2,$M151,TRUE))/(1-2*_xlfn.NORM.DIST(0,$J151/2,$M151,TRUE))*$D151+($K151="Steady Growth")*(AND(R$6&gt;=$F151,R$6&lt;=$H151)*((R$6-$F151+1)/($J151*($J151+1)/2)*$D151))+($K151="custom")*CustCF!L151</f>
        <v>0</v>
      </c>
      <c r="S151" s="95">
        <f>($K151="Bell Curve")*(_xlfn.NORM.DIST(AND(S$6&gt;=$F151,S$6&lt;=$H151)*(S$6-$F151+1),$J151/2,$M151,TRUE)-_xlfn.NORM.DIST(AND(S$6&gt;=$F151,S$6&lt;=$H151)*(R$6-$F151+1),$J151/2,$M151,TRUE))/(1-2*_xlfn.NORM.DIST(0,$J151/2,$M151,TRUE))*$D151+($K151="Steady Growth")*(AND(S$6&gt;=$F151,S$6&lt;=$H151)*((S$6-$F151+1)/($J151*($J151+1)/2)*$D151))+($K151="custom")*CustCF!M151</f>
        <v>0</v>
      </c>
      <c r="T151" s="95">
        <f>($K151="Bell Curve")*(_xlfn.NORM.DIST(AND(T$6&gt;=$F151,T$6&lt;=$H151)*(T$6-$F151+1),$J151/2,$M151,TRUE)-_xlfn.NORM.DIST(AND(T$6&gt;=$F151,T$6&lt;=$H151)*(S$6-$F151+1),$J151/2,$M151,TRUE))/(1-2*_xlfn.NORM.DIST(0,$J151/2,$M151,TRUE))*$D151+($K151="Steady Growth")*(AND(T$6&gt;=$F151,T$6&lt;=$H151)*((T$6-$F151+1)/($J151*($J151+1)/2)*$D151))+($K151="custom")*CustCF!N151</f>
        <v>0</v>
      </c>
      <c r="U151" s="95">
        <f>($K151="Bell Curve")*(_xlfn.NORM.DIST(AND(U$6&gt;=$F151,U$6&lt;=$H151)*(U$6-$F151+1),$J151/2,$M151,TRUE)-_xlfn.NORM.DIST(AND(U$6&gt;=$F151,U$6&lt;=$H151)*(T$6-$F151+1),$J151/2,$M151,TRUE))/(1-2*_xlfn.NORM.DIST(0,$J151/2,$M151,TRUE))*$D151+($K151="Steady Growth")*(AND(U$6&gt;=$F151,U$6&lt;=$H151)*((U$6-$F151+1)/($J151*($J151+1)/2)*$D151))+($K151="custom")*CustCF!O151</f>
        <v>0</v>
      </c>
      <c r="V151" s="95">
        <f>($K151="Bell Curve")*(_xlfn.NORM.DIST(AND(V$6&gt;=$F151,V$6&lt;=$H151)*(V$6-$F151+1),$J151/2,$M151,TRUE)-_xlfn.NORM.DIST(AND(V$6&gt;=$F151,V$6&lt;=$H151)*(U$6-$F151+1),$J151/2,$M151,TRUE))/(1-2*_xlfn.NORM.DIST(0,$J151/2,$M151,TRUE))*$D151+($K151="Steady Growth")*(AND(V$6&gt;=$F151,V$6&lt;=$H151)*((V$6-$F151+1)/($J151*($J151+1)/2)*$D151))+($K151="custom")*CustCF!P151</f>
        <v>0</v>
      </c>
      <c r="W151" s="95">
        <f>($K151="Bell Curve")*(_xlfn.NORM.DIST(AND(W$6&gt;=$F151,W$6&lt;=$H151)*(W$6-$F151+1),$J151/2,$M151,TRUE)-_xlfn.NORM.DIST(AND(W$6&gt;=$F151,W$6&lt;=$H151)*(V$6-$F151+1),$J151/2,$M151,TRUE))/(1-2*_xlfn.NORM.DIST(0,$J151/2,$M151,TRUE))*$D151+($K151="Steady Growth")*(AND(W$6&gt;=$F151,W$6&lt;=$H151)*((W$6-$F151+1)/($J151*($J151+1)/2)*$D151))+($K151="custom")*CustCF!Q151</f>
        <v>0</v>
      </c>
      <c r="X151" s="95">
        <f>($K151="Bell Curve")*(_xlfn.NORM.DIST(AND(X$6&gt;=$F151,X$6&lt;=$H151)*(X$6-$F151+1),$J151/2,$M151,TRUE)-_xlfn.NORM.DIST(AND(X$6&gt;=$F151,X$6&lt;=$H151)*(W$6-$F151+1),$J151/2,$M151,TRUE))/(1-2*_xlfn.NORM.DIST(0,$J151/2,$M151,TRUE))*$D151+($K151="Steady Growth")*(AND(X$6&gt;=$F151,X$6&lt;=$H151)*((X$6-$F151+1)/($J151*($J151+1)/2)*$D151))+($K151="custom")*CustCF!R151</f>
        <v>0</v>
      </c>
      <c r="Y151" s="95">
        <f>($K151="Bell Curve")*(_xlfn.NORM.DIST(AND(Y$6&gt;=$F151,Y$6&lt;=$H151)*(Y$6-$F151+1),$J151/2,$M151,TRUE)-_xlfn.NORM.DIST(AND(Y$6&gt;=$F151,Y$6&lt;=$H151)*(X$6-$F151+1),$J151/2,$M151,TRUE))/(1-2*_xlfn.NORM.DIST(0,$J151/2,$M151,TRUE))*$D151+($K151="Steady Growth")*(AND(Y$6&gt;=$F151,Y$6&lt;=$H151)*((Y$6-$F151+1)/($J151*($J151+1)/2)*$D151))+($K151="custom")*CustCF!S151</f>
        <v>0</v>
      </c>
      <c r="Z151" s="95">
        <f>($K151="Bell Curve")*(_xlfn.NORM.DIST(AND(Z$6&gt;=$F151,Z$6&lt;=$H151)*(Z$6-$F151+1),$J151/2,$M151,TRUE)-_xlfn.NORM.DIST(AND(Z$6&gt;=$F151,Z$6&lt;=$H151)*(Y$6-$F151+1),$J151/2,$M151,TRUE))/(1-2*_xlfn.NORM.DIST(0,$J151/2,$M151,TRUE))*$D151+($K151="Steady Growth")*(AND(Z$6&gt;=$F151,Z$6&lt;=$H151)*((Z$6-$F151+1)/($J151*($J151+1)/2)*$D151))+($K151="custom")*CustCF!T151</f>
        <v>0</v>
      </c>
      <c r="AA151" s="95">
        <f>($K151="Bell Curve")*(_xlfn.NORM.DIST(AND(AA$6&gt;=$F151,AA$6&lt;=$H151)*(AA$6-$F151+1),$J151/2,$M151,TRUE)-_xlfn.NORM.DIST(AND(AA$6&gt;=$F151,AA$6&lt;=$H151)*(Z$6-$F151+1),$J151/2,$M151,TRUE))/(1-2*_xlfn.NORM.DIST(0,$J151/2,$M151,TRUE))*$D151+($K151="Steady Growth")*(AND(AA$6&gt;=$F151,AA$6&lt;=$H151)*((AA$6-$F151+1)/($J151*($J151+1)/2)*$D151))+($K151="custom")*CustCF!U151</f>
        <v>0</v>
      </c>
      <c r="AB151" s="95">
        <f>($K151="Bell Curve")*(_xlfn.NORM.DIST(AND(AB$6&gt;=$F151,AB$6&lt;=$H151)*(AB$6-$F151+1),$J151/2,$M151,TRUE)-_xlfn.NORM.DIST(AND(AB$6&gt;=$F151,AB$6&lt;=$H151)*(AA$6-$F151+1),$J151/2,$M151,TRUE))/(1-2*_xlfn.NORM.DIST(0,$J151/2,$M151,TRUE))*$D151+($K151="Steady Growth")*(AND(AB$6&gt;=$F151,AB$6&lt;=$H151)*((AB$6-$F151+1)/($J151*($J151+1)/2)*$D151))+($K151="custom")*CustCF!V151</f>
        <v>0</v>
      </c>
      <c r="AC151" s="95">
        <f>($K151="Bell Curve")*(_xlfn.NORM.DIST(AND(AC$6&gt;=$F151,AC$6&lt;=$H151)*(AC$6-$F151+1),$J151/2,$M151,TRUE)-_xlfn.NORM.DIST(AND(AC$6&gt;=$F151,AC$6&lt;=$H151)*(AB$6-$F151+1),$J151/2,$M151,TRUE))/(1-2*_xlfn.NORM.DIST(0,$J151/2,$M151,TRUE))*$D151+($K151="Steady Growth")*(AND(AC$6&gt;=$F151,AC$6&lt;=$H151)*((AC$6-$F151+1)/($J151*($J151+1)/2)*$D151))+($K151="custom")*CustCF!W151</f>
        <v>0</v>
      </c>
      <c r="AD151" s="95">
        <f>($K151="Bell Curve")*(_xlfn.NORM.DIST(AND(AD$6&gt;=$F151,AD$6&lt;=$H151)*(AD$6-$F151+1),$J151/2,$M151,TRUE)-_xlfn.NORM.DIST(AND(AD$6&gt;=$F151,AD$6&lt;=$H151)*(AC$6-$F151+1),$J151/2,$M151,TRUE))/(1-2*_xlfn.NORM.DIST(0,$J151/2,$M151,TRUE))*$D151+($K151="Steady Growth")*(AND(AD$6&gt;=$F151,AD$6&lt;=$H151)*((AD$6-$F151+1)/($J151*($J151+1)/2)*$D151))+($K151="custom")*CustCF!X151</f>
        <v>0</v>
      </c>
      <c r="AE151" s="95">
        <f>($K151="Bell Curve")*(_xlfn.NORM.DIST(AND(AE$6&gt;=$F151,AE$6&lt;=$H151)*(AE$6-$F151+1),$J151/2,$M151,TRUE)-_xlfn.NORM.DIST(AND(AE$6&gt;=$F151,AE$6&lt;=$H151)*(AD$6-$F151+1),$J151/2,$M151,TRUE))/(1-2*_xlfn.NORM.DIST(0,$J151/2,$M151,TRUE))*$D151+($K151="Steady Growth")*(AND(AE$6&gt;=$F151,AE$6&lt;=$H151)*((AE$6-$F151+1)/($J151*($J151+1)/2)*$D151))+($K151="custom")*CustCF!Y151</f>
        <v>0</v>
      </c>
      <c r="AF151" s="95">
        <f>($K151="Bell Curve")*(_xlfn.NORM.DIST(AND(AF$6&gt;=$F151,AF$6&lt;=$H151)*(AF$6-$F151+1),$J151/2,$M151,TRUE)-_xlfn.NORM.DIST(AND(AF$6&gt;=$F151,AF$6&lt;=$H151)*(AE$6-$F151+1),$J151/2,$M151,TRUE))/(1-2*_xlfn.NORM.DIST(0,$J151/2,$M151,TRUE))*$D151+($K151="Steady Growth")*(AND(AF$6&gt;=$F151,AF$6&lt;=$H151)*((AF$6-$F151+1)/($J151*($J151+1)/2)*$D151))+($K151="custom")*CustCF!Z151</f>
        <v>0</v>
      </c>
      <c r="AG151" s="95">
        <f>($K151="Bell Curve")*(_xlfn.NORM.DIST(AND(AG$6&gt;=$F151,AG$6&lt;=$H151)*(AG$6-$F151+1),$J151/2,$M151,TRUE)-_xlfn.NORM.DIST(AND(AG$6&gt;=$F151,AG$6&lt;=$H151)*(AF$6-$F151+1),$J151/2,$M151,TRUE))/(1-2*_xlfn.NORM.DIST(0,$J151/2,$M151,TRUE))*$D151+($K151="Steady Growth")*(AND(AG$6&gt;=$F151,AG$6&lt;=$H151)*((AG$6-$F151+1)/($J151*($J151+1)/2)*$D151))+($K151="custom")*CustCF!AA151</f>
        <v>0</v>
      </c>
      <c r="AH151" s="95">
        <f>($K151="Bell Curve")*(_xlfn.NORM.DIST(AND(AH$6&gt;=$F151,AH$6&lt;=$H151)*(AH$6-$F151+1),$J151/2,$M151,TRUE)-_xlfn.NORM.DIST(AND(AH$6&gt;=$F151,AH$6&lt;=$H151)*(AG$6-$F151+1),$J151/2,$M151,TRUE))/(1-2*_xlfn.NORM.DIST(0,$J151/2,$M151,TRUE))*$D151+($K151="Steady Growth")*(AND(AH$6&gt;=$F151,AH$6&lt;=$H151)*((AH$6-$F151+1)/($J151*($J151+1)/2)*$D151))+($K151="custom")*CustCF!AB151</f>
        <v>0</v>
      </c>
      <c r="AI151" s="95">
        <f>($K151="Bell Curve")*(_xlfn.NORM.DIST(AND(AI$6&gt;=$F151,AI$6&lt;=$H151)*(AI$6-$F151+1),$J151/2,$M151,TRUE)-_xlfn.NORM.DIST(AND(AI$6&gt;=$F151,AI$6&lt;=$H151)*(AH$6-$F151+1),$J151/2,$M151,TRUE))/(1-2*_xlfn.NORM.DIST(0,$J151/2,$M151,TRUE))*$D151+($K151="Steady Growth")*(AND(AI$6&gt;=$F151,AI$6&lt;=$H151)*((AI$6-$F151+1)/($J151*($J151+1)/2)*$D151))+($K151="custom")*CustCF!AC151</f>
        <v>0</v>
      </c>
      <c r="AJ151" s="95">
        <f>($K151="Bell Curve")*(_xlfn.NORM.DIST(AND(AJ$6&gt;=$F151,AJ$6&lt;=$H151)*(AJ$6-$F151+1),$J151/2,$M151,TRUE)-_xlfn.NORM.DIST(AND(AJ$6&gt;=$F151,AJ$6&lt;=$H151)*(AI$6-$F151+1),$J151/2,$M151,TRUE))/(1-2*_xlfn.NORM.DIST(0,$J151/2,$M151,TRUE))*$D151+($K151="Steady Growth")*(AND(AJ$6&gt;=$F151,AJ$6&lt;=$H151)*((AJ$6-$F151+1)/($J151*($J151+1)/2)*$D151))+($K151="custom")*CustCF!AD151</f>
        <v>0</v>
      </c>
      <c r="AK151" s="95">
        <f>($K151="Bell Curve")*(_xlfn.NORM.DIST(AND(AK$6&gt;=$F151,AK$6&lt;=$H151)*(AK$6-$F151+1),$J151/2,$M151,TRUE)-_xlfn.NORM.DIST(AND(AK$6&gt;=$F151,AK$6&lt;=$H151)*(AJ$6-$F151+1),$J151/2,$M151,TRUE))/(1-2*_xlfn.NORM.DIST(0,$J151/2,$M151,TRUE))*$D151+($K151="Steady Growth")*(AND(AK$6&gt;=$F151,AK$6&lt;=$H151)*((AK$6-$F151+1)/($J151*($J151+1)/2)*$D151))+($K151="custom")*CustCF!AE151</f>
        <v>0</v>
      </c>
      <c r="AL151" s="95">
        <f>($K151="Bell Curve")*(_xlfn.NORM.DIST(AND(AL$6&gt;=$F151,AL$6&lt;=$H151)*(AL$6-$F151+1),$J151/2,$M151,TRUE)-_xlfn.NORM.DIST(AND(AL$6&gt;=$F151,AL$6&lt;=$H151)*(AK$6-$F151+1),$J151/2,$M151,TRUE))/(1-2*_xlfn.NORM.DIST(0,$J151/2,$M151,TRUE))*$D151+($K151="Steady Growth")*(AND(AL$6&gt;=$F151,AL$6&lt;=$H151)*((AL$6-$F151+1)/($J151*($J151+1)/2)*$D151))+($K151="custom")*CustCF!AF151</f>
        <v>0</v>
      </c>
      <c r="AM151" s="95">
        <f>($K151="Bell Curve")*(_xlfn.NORM.DIST(AND(AM$6&gt;=$F151,AM$6&lt;=$H151)*(AM$6-$F151+1),$J151/2,$M151,TRUE)-_xlfn.NORM.DIST(AND(AM$6&gt;=$F151,AM$6&lt;=$H151)*(AL$6-$F151+1),$J151/2,$M151,TRUE))/(1-2*_xlfn.NORM.DIST(0,$J151/2,$M151,TRUE))*$D151+($K151="Steady Growth")*(AND(AM$6&gt;=$F151,AM$6&lt;=$H151)*((AM$6-$F151+1)/($J151*($J151+1)/2)*$D151))+($K151="custom")*CustCF!AG151</f>
        <v>0</v>
      </c>
      <c r="AN151" s="95">
        <f>($K151="Bell Curve")*(_xlfn.NORM.DIST(AND(AN$6&gt;=$F151,AN$6&lt;=$H151)*(AN$6-$F151+1),$J151/2,$M151,TRUE)-_xlfn.NORM.DIST(AND(AN$6&gt;=$F151,AN$6&lt;=$H151)*(AM$6-$F151+1),$J151/2,$M151,TRUE))/(1-2*_xlfn.NORM.DIST(0,$J151/2,$M151,TRUE))*$D151+($K151="Steady Growth")*(AND(AN$6&gt;=$F151,AN$6&lt;=$H151)*((AN$6-$F151+1)/($J151*($J151+1)/2)*$D151))+($K151="custom")*CustCF!AH151</f>
        <v>0</v>
      </c>
      <c r="AO151" s="95">
        <f>($K151="Bell Curve")*(_xlfn.NORM.DIST(AND(AO$6&gt;=$F151,AO$6&lt;=$H151)*(AO$6-$F151+1),$J151/2,$M151,TRUE)-_xlfn.NORM.DIST(AND(AO$6&gt;=$F151,AO$6&lt;=$H151)*(AN$6-$F151+1),$J151/2,$M151,TRUE))/(1-2*_xlfn.NORM.DIST(0,$J151/2,$M151,TRUE))*$D151+($K151="Steady Growth")*(AND(AO$6&gt;=$F151,AO$6&lt;=$H151)*((AO$6-$F151+1)/($J151*($J151+1)/2)*$D151))+($K151="custom")*CustCF!AI151</f>
        <v>0</v>
      </c>
      <c r="AP151" s="95">
        <f>($K151="Bell Curve")*(_xlfn.NORM.DIST(AND(AP$6&gt;=$F151,AP$6&lt;=$H151)*(AP$6-$F151+1),$J151/2,$M151,TRUE)-_xlfn.NORM.DIST(AND(AP$6&gt;=$F151,AP$6&lt;=$H151)*(AO$6-$F151+1),$J151/2,$M151,TRUE))/(1-2*_xlfn.NORM.DIST(0,$J151/2,$M151,TRUE))*$D151+($K151="Steady Growth")*(AND(AP$6&gt;=$F151,AP$6&lt;=$H151)*((AP$6-$F151+1)/($J151*($J151+1)/2)*$D151))+($K151="custom")*CustCF!AJ151</f>
        <v>0</v>
      </c>
      <c r="AQ151" s="95">
        <f>($K151="Bell Curve")*(_xlfn.NORM.DIST(AND(AQ$6&gt;=$F151,AQ$6&lt;=$H151)*(AQ$6-$F151+1),$J151/2,$M151,TRUE)-_xlfn.NORM.DIST(AND(AQ$6&gt;=$F151,AQ$6&lt;=$H151)*(AP$6-$F151+1),$J151/2,$M151,TRUE))/(1-2*_xlfn.NORM.DIST(0,$J151/2,$M151,TRUE))*$D151+($K151="Steady Growth")*(AND(AQ$6&gt;=$F151,AQ$6&lt;=$H151)*((AQ$6-$F151+1)/($J151*($J151+1)/2)*$D151))+($K151="custom")*CustCF!AK151</f>
        <v>0</v>
      </c>
      <c r="AR151" s="95">
        <f>($K151="Bell Curve")*(_xlfn.NORM.DIST(AND(AR$6&gt;=$F151,AR$6&lt;=$H151)*(AR$6-$F151+1),$J151/2,$M151,TRUE)-_xlfn.NORM.DIST(AND(AR$6&gt;=$F151,AR$6&lt;=$H151)*(AQ$6-$F151+1),$J151/2,$M151,TRUE))/(1-2*_xlfn.NORM.DIST(0,$J151/2,$M151,TRUE))*$D151+($K151="Steady Growth")*(AND(AR$6&gt;=$F151,AR$6&lt;=$H151)*((AR$6-$F151+1)/($J151*($J151+1)/2)*$D151))+($K151="custom")*CustCF!AL151</f>
        <v>0</v>
      </c>
      <c r="AS151" s="95">
        <f>($K151="Bell Curve")*(_xlfn.NORM.DIST(AND(AS$6&gt;=$F151,AS$6&lt;=$H151)*(AS$6-$F151+1),$J151/2,$M151,TRUE)-_xlfn.NORM.DIST(AND(AS$6&gt;=$F151,AS$6&lt;=$H151)*(AR$6-$F151+1),$J151/2,$M151,TRUE))/(1-2*_xlfn.NORM.DIST(0,$J151/2,$M151,TRUE))*$D151+($K151="Steady Growth")*(AND(AS$6&gt;=$F151,AS$6&lt;=$H151)*((AS$6-$F151+1)/($J151*($J151+1)/2)*$D151))+($K151="custom")*CustCF!AM151</f>
        <v>0</v>
      </c>
      <c r="AT151" s="95">
        <f>($K151="Bell Curve")*(_xlfn.NORM.DIST(AND(AT$6&gt;=$F151,AT$6&lt;=$H151)*(AT$6-$F151+1),$J151/2,$M151,TRUE)-_xlfn.NORM.DIST(AND(AT$6&gt;=$F151,AT$6&lt;=$H151)*(AS$6-$F151+1),$J151/2,$M151,TRUE))/(1-2*_xlfn.NORM.DIST(0,$J151/2,$M151,TRUE))*$D151+($K151="Steady Growth")*(AND(AT$6&gt;=$F151,AT$6&lt;=$H151)*((AT$6-$F151+1)/($J151*($J151+1)/2)*$D151))+($K151="custom")*CustCF!AN151</f>
        <v>0</v>
      </c>
      <c r="AU151" s="95">
        <f>($K151="Bell Curve")*(_xlfn.NORM.DIST(AND(AU$6&gt;=$F151,AU$6&lt;=$H151)*(AU$6-$F151+1),$J151/2,$M151,TRUE)-_xlfn.NORM.DIST(AND(AU$6&gt;=$F151,AU$6&lt;=$H151)*(AT$6-$F151+1),$J151/2,$M151,TRUE))/(1-2*_xlfn.NORM.DIST(0,$J151/2,$M151,TRUE))*$D151+($K151="Steady Growth")*(AND(AU$6&gt;=$F151,AU$6&lt;=$H151)*((AU$6-$F151+1)/($J151*($J151+1)/2)*$D151))+($K151="custom")*CustCF!AO151</f>
        <v>0</v>
      </c>
      <c r="AV151" s="95">
        <f>($K151="Bell Curve")*(_xlfn.NORM.DIST(AND(AV$6&gt;=$F151,AV$6&lt;=$H151)*(AV$6-$F151+1),$J151/2,$M151,TRUE)-_xlfn.NORM.DIST(AND(AV$6&gt;=$F151,AV$6&lt;=$H151)*(AU$6-$F151+1),$J151/2,$M151,TRUE))/(1-2*_xlfn.NORM.DIST(0,$J151/2,$M151,TRUE))*$D151+($K151="Steady Growth")*(AND(AV$6&gt;=$F151,AV$6&lt;=$H151)*((AV$6-$F151+1)/($J151*($J151+1)/2)*$D151))+($K151="custom")*CustCF!AP151</f>
        <v>0</v>
      </c>
      <c r="AW151" s="95">
        <f>($K151="Bell Curve")*(_xlfn.NORM.DIST(AND(AW$6&gt;=$F151,AW$6&lt;=$H151)*(AW$6-$F151+1),$J151/2,$M151,TRUE)-_xlfn.NORM.DIST(AND(AW$6&gt;=$F151,AW$6&lt;=$H151)*(AV$6-$F151+1),$J151/2,$M151,TRUE))/(1-2*_xlfn.NORM.DIST(0,$J151/2,$M151,TRUE))*$D151+($K151="Steady Growth")*(AND(AW$6&gt;=$F151,AW$6&lt;=$H151)*((AW$6-$F151+1)/($J151*($J151+1)/2)*$D151))+($K151="custom")*CustCF!AQ151</f>
        <v>0</v>
      </c>
      <c r="AX151" s="95">
        <f>($K151="Bell Curve")*(_xlfn.NORM.DIST(AND(AX$6&gt;=$F151,AX$6&lt;=$H151)*(AX$6-$F151+1),$J151/2,$M151,TRUE)-_xlfn.NORM.DIST(AND(AX$6&gt;=$F151,AX$6&lt;=$H151)*(AW$6-$F151+1),$J151/2,$M151,TRUE))/(1-2*_xlfn.NORM.DIST(0,$J151/2,$M151,TRUE))*$D151+($K151="Steady Growth")*(AND(AX$6&gt;=$F151,AX$6&lt;=$H151)*((AX$6-$F151+1)/($J151*($J151+1)/2)*$D151))+($K151="custom")*CustCF!AR151</f>
        <v>0</v>
      </c>
      <c r="AY151" s="95">
        <f>($K151="Bell Curve")*(_xlfn.NORM.DIST(AND(AY$6&gt;=$F151,AY$6&lt;=$H151)*(AY$6-$F151+1),$J151/2,$M151,TRUE)-_xlfn.NORM.DIST(AND(AY$6&gt;=$F151,AY$6&lt;=$H151)*(AX$6-$F151+1),$J151/2,$M151,TRUE))/(1-2*_xlfn.NORM.DIST(0,$J151/2,$M151,TRUE))*$D151+($K151="Steady Growth")*(AND(AY$6&gt;=$F151,AY$6&lt;=$H151)*((AY$6-$F151+1)/($J151*($J151+1)/2)*$D151))+($K151="custom")*CustCF!AS151</f>
        <v>0</v>
      </c>
      <c r="AZ151" s="95">
        <f>($K151="Bell Curve")*(_xlfn.NORM.DIST(AND(AZ$6&gt;=$F151,AZ$6&lt;=$H151)*(AZ$6-$F151+1),$J151/2,$M151,TRUE)-_xlfn.NORM.DIST(AND(AZ$6&gt;=$F151,AZ$6&lt;=$H151)*(AY$6-$F151+1),$J151/2,$M151,TRUE))/(1-2*_xlfn.NORM.DIST(0,$J151/2,$M151,TRUE))*$D151+($K151="Steady Growth")*(AND(AZ$6&gt;=$F151,AZ$6&lt;=$H151)*((AZ$6-$F151+1)/($J151*($J151+1)/2)*$D151))+($K151="custom")*CustCF!AT151</f>
        <v>0</v>
      </c>
      <c r="BA151" s="95">
        <f>($K151="Bell Curve")*(_xlfn.NORM.DIST(AND(BA$6&gt;=$F151,BA$6&lt;=$H151)*(BA$6-$F151+1),$J151/2,$M151,TRUE)-_xlfn.NORM.DIST(AND(BA$6&gt;=$F151,BA$6&lt;=$H151)*(AZ$6-$F151+1),$J151/2,$M151,TRUE))/(1-2*_xlfn.NORM.DIST(0,$J151/2,$M151,TRUE))*$D151+($K151="Steady Growth")*(AND(BA$6&gt;=$F151,BA$6&lt;=$H151)*((BA$6-$F151+1)/($J151*($J151+1)/2)*$D151))+($K151="custom")*CustCF!AU151</f>
        <v>0</v>
      </c>
      <c r="BB151" s="95">
        <f>($K151="Bell Curve")*(_xlfn.NORM.DIST(AND(BB$6&gt;=$F151,BB$6&lt;=$H151)*(BB$6-$F151+1),$J151/2,$M151,TRUE)-_xlfn.NORM.DIST(AND(BB$6&gt;=$F151,BB$6&lt;=$H151)*(BA$6-$F151+1),$J151/2,$M151,TRUE))/(1-2*_xlfn.NORM.DIST(0,$J151/2,$M151,TRUE))*$D151+($K151="Steady Growth")*(AND(BB$6&gt;=$F151,BB$6&lt;=$H151)*((BB$6-$F151+1)/($J151*($J151+1)/2)*$D151))+($K151="custom")*CustCF!AV151</f>
        <v>0</v>
      </c>
      <c r="BC151" s="95">
        <f>($K151="Bell Curve")*(_xlfn.NORM.DIST(AND(BC$6&gt;=$F151,BC$6&lt;=$H151)*(BC$6-$F151+1),$J151/2,$M151,TRUE)-_xlfn.NORM.DIST(AND(BC$6&gt;=$F151,BC$6&lt;=$H151)*(BB$6-$F151+1),$J151/2,$M151,TRUE))/(1-2*_xlfn.NORM.DIST(0,$J151/2,$M151,TRUE))*$D151+($K151="Steady Growth")*(AND(BC$6&gt;=$F151,BC$6&lt;=$H151)*((BC$6-$F151+1)/($J151*($J151+1)/2)*$D151))+($K151="custom")*CustCF!AW151</f>
        <v>0</v>
      </c>
      <c r="BD151" s="95">
        <f>($K151="Bell Curve")*(_xlfn.NORM.DIST(AND(BD$6&gt;=$F151,BD$6&lt;=$H151)*(BD$6-$F151+1),$J151/2,$M151,TRUE)-_xlfn.NORM.DIST(AND(BD$6&gt;=$F151,BD$6&lt;=$H151)*(BC$6-$F151+1),$J151/2,$M151,TRUE))/(1-2*_xlfn.NORM.DIST(0,$J151/2,$M151,TRUE))*$D151+($K151="Steady Growth")*(AND(BD$6&gt;=$F151,BD$6&lt;=$H151)*((BD$6-$F151+1)/($J151*($J151+1)/2)*$D151))+($K151="custom")*CustCF!AX151</f>
        <v>0</v>
      </c>
      <c r="BE151" s="95">
        <f>($K151="Bell Curve")*(_xlfn.NORM.DIST(AND(BE$6&gt;=$F151,BE$6&lt;=$H151)*(BE$6-$F151+1),$J151/2,$M151,TRUE)-_xlfn.NORM.DIST(AND(BE$6&gt;=$F151,BE$6&lt;=$H151)*(BD$6-$F151+1),$J151/2,$M151,TRUE))/(1-2*_xlfn.NORM.DIST(0,$J151/2,$M151,TRUE))*$D151+($K151="Steady Growth")*(AND(BE$6&gt;=$F151,BE$6&lt;=$H151)*((BE$6-$F151+1)/($J151*($J151+1)/2)*$D151))+($K151="custom")*CustCF!AY151</f>
        <v>0</v>
      </c>
      <c r="BF151" s="95">
        <f>($K151="Bell Curve")*(_xlfn.NORM.DIST(AND(BF$6&gt;=$F151,BF$6&lt;=$H151)*(BF$6-$F151+1),$J151/2,$M151,TRUE)-_xlfn.NORM.DIST(AND(BF$6&gt;=$F151,BF$6&lt;=$H151)*(BE$6-$F151+1),$J151/2,$M151,TRUE))/(1-2*_xlfn.NORM.DIST(0,$J151/2,$M151,TRUE))*$D151+($K151="Steady Growth")*(AND(BF$6&gt;=$F151,BF$6&lt;=$H151)*((BF$6-$F151+1)/($J151*($J151+1)/2)*$D151))+($K151="custom")*CustCF!AZ151</f>
        <v>0</v>
      </c>
      <c r="BG151" s="95">
        <f>($K151="Bell Curve")*(_xlfn.NORM.DIST(AND(BG$6&gt;=$F151,BG$6&lt;=$H151)*(BG$6-$F151+1),$J151/2,$M151,TRUE)-_xlfn.NORM.DIST(AND(BG$6&gt;=$F151,BG$6&lt;=$H151)*(BF$6-$F151+1),$J151/2,$M151,TRUE))/(1-2*_xlfn.NORM.DIST(0,$J151/2,$M151,TRUE))*$D151+($K151="Steady Growth")*(AND(BG$6&gt;=$F151,BG$6&lt;=$H151)*((BG$6-$F151+1)/($J151*($J151+1)/2)*$D151))+($K151="custom")*CustCF!BA151</f>
        <v>0</v>
      </c>
      <c r="BH151" s="95">
        <f>($K151="Bell Curve")*(_xlfn.NORM.DIST(AND(BH$6&gt;=$F151,BH$6&lt;=$H151)*(BH$6-$F151+1),$J151/2,$M151,TRUE)-_xlfn.NORM.DIST(AND(BH$6&gt;=$F151,BH$6&lt;=$H151)*(BG$6-$F151+1),$J151/2,$M151,TRUE))/(1-2*_xlfn.NORM.DIST(0,$J151/2,$M151,TRUE))*$D151+($K151="Steady Growth")*(AND(BH$6&gt;=$F151,BH$6&lt;=$H151)*((BH$6-$F151+1)/($J151*($J151+1)/2)*$D151))+($K151="custom")*CustCF!BB151</f>
        <v>0</v>
      </c>
      <c r="BI151" s="95">
        <f>($K151="Bell Curve")*(_xlfn.NORM.DIST(AND(BI$6&gt;=$F151,BI$6&lt;=$H151)*(BI$6-$F151+1),$J151/2,$M151,TRUE)-_xlfn.NORM.DIST(AND(BI$6&gt;=$F151,BI$6&lt;=$H151)*(BH$6-$F151+1),$J151/2,$M151,TRUE))/(1-2*_xlfn.NORM.DIST(0,$J151/2,$M151,TRUE))*$D151+($K151="Steady Growth")*(AND(BI$6&gt;=$F151,BI$6&lt;=$H151)*((BI$6-$F151+1)/($J151*($J151+1)/2)*$D151))+($K151="custom")*CustCF!BC151</f>
        <v>0</v>
      </c>
      <c r="BJ151" s="95">
        <f>($K151="Bell Curve")*(_xlfn.NORM.DIST(AND(BJ$6&gt;=$F151,BJ$6&lt;=$H151)*(BJ$6-$F151+1),$J151/2,$M151,TRUE)-_xlfn.NORM.DIST(AND(BJ$6&gt;=$F151,BJ$6&lt;=$H151)*(BI$6-$F151+1),$J151/2,$M151,TRUE))/(1-2*_xlfn.NORM.DIST(0,$J151/2,$M151,TRUE))*$D151+($K151="Steady Growth")*(AND(BJ$6&gt;=$F151,BJ$6&lt;=$H151)*((BJ$6-$F151+1)/($J151*($J151+1)/2)*$D151))+($K151="custom")*CustCF!BD151</f>
        <v>0</v>
      </c>
      <c r="BK151" s="95">
        <f>($K151="Bell Curve")*(_xlfn.NORM.DIST(AND(BK$6&gt;=$F151,BK$6&lt;=$H151)*(BK$6-$F151+1),$J151/2,$M151,TRUE)-_xlfn.NORM.DIST(AND(BK$6&gt;=$F151,BK$6&lt;=$H151)*(BJ$6-$F151+1),$J151/2,$M151,TRUE))/(1-2*_xlfn.NORM.DIST(0,$J151/2,$M151,TRUE))*$D151+($K151="Steady Growth")*(AND(BK$6&gt;=$F151,BK$6&lt;=$H151)*((BK$6-$F151+1)/($J151*($J151+1)/2)*$D151))+($K151="custom")*CustCF!BE151</f>
        <v>0</v>
      </c>
      <c r="BL151" s="95">
        <f>($K151="Bell Curve")*(_xlfn.NORM.DIST(AND(BL$6&gt;=$F151,BL$6&lt;=$H151)*(BL$6-$F151+1),$J151/2,$M151,TRUE)-_xlfn.NORM.DIST(AND(BL$6&gt;=$F151,BL$6&lt;=$H151)*(BK$6-$F151+1),$J151/2,$M151,TRUE))/(1-2*_xlfn.NORM.DIST(0,$J151/2,$M151,TRUE))*$D151+($K151="Steady Growth")*(AND(BL$6&gt;=$F151,BL$6&lt;=$H151)*((BL$6-$F151+1)/($J151*($J151+1)/2)*$D151))+($K151="custom")*CustCF!BF151</f>
        <v>0</v>
      </c>
      <c r="BM151" s="95">
        <f>($K151="Bell Curve")*(_xlfn.NORM.DIST(AND(BM$6&gt;=$F151,BM$6&lt;=$H151)*(BM$6-$F151+1),$J151/2,$M151,TRUE)-_xlfn.NORM.DIST(AND(BM$6&gt;=$F151,BM$6&lt;=$H151)*(BL$6-$F151+1),$J151/2,$M151,TRUE))/(1-2*_xlfn.NORM.DIST(0,$J151/2,$M151,TRUE))*$D151+($K151="Steady Growth")*(AND(BM$6&gt;=$F151,BM$6&lt;=$H151)*((BM$6-$F151+1)/($J151*($J151+1)/2)*$D151))+($K151="custom")*CustCF!BG151</f>
        <v>0</v>
      </c>
      <c r="BN151" s="95">
        <f>($K151="Bell Curve")*(_xlfn.NORM.DIST(AND(BN$6&gt;=$F151,BN$6&lt;=$H151)*(BN$6-$F151+1),$J151/2,$M151,TRUE)-_xlfn.NORM.DIST(AND(BN$6&gt;=$F151,BN$6&lt;=$H151)*(BM$6-$F151+1),$J151/2,$M151,TRUE))/(1-2*_xlfn.NORM.DIST(0,$J151/2,$M151,TRUE))*$D151+($K151="Steady Growth")*(AND(BN$6&gt;=$F151,BN$6&lt;=$H151)*((BN$6-$F151+1)/($J151*($J151+1)/2)*$D151))+($K151="custom")*CustCF!BH151</f>
        <v>0</v>
      </c>
      <c r="BO151" s="95">
        <f>($K151="Bell Curve")*(_xlfn.NORM.DIST(AND(BO$6&gt;=$F151,BO$6&lt;=$H151)*(BO$6-$F151+1),$J151/2,$M151,TRUE)-_xlfn.NORM.DIST(AND(BO$6&gt;=$F151,BO$6&lt;=$H151)*(BN$6-$F151+1),$J151/2,$M151,TRUE))/(1-2*_xlfn.NORM.DIST(0,$J151/2,$M151,TRUE))*$D151+($K151="Steady Growth")*(AND(BO$6&gt;=$F151,BO$6&lt;=$H151)*((BO$6-$F151+1)/($J151*($J151+1)/2)*$D151))+($K151="custom")*CustCF!BI151</f>
        <v>0</v>
      </c>
      <c r="BP151" s="95">
        <f>($K151="Bell Curve")*(_xlfn.NORM.DIST(AND(BP$6&gt;=$F151,BP$6&lt;=$H151)*(BP$6-$F151+1),$J151/2,$M151,TRUE)-_xlfn.NORM.DIST(AND(BP$6&gt;=$F151,BP$6&lt;=$H151)*(BO$6-$F151+1),$J151/2,$M151,TRUE))/(1-2*_xlfn.NORM.DIST(0,$J151/2,$M151,TRUE))*$D151+($K151="Steady Growth")*(AND(BP$6&gt;=$F151,BP$6&lt;=$H151)*((BP$6-$F151+1)/($J151*($J151+1)/2)*$D151))+($K151="custom")*CustCF!BJ151</f>
        <v>0</v>
      </c>
      <c r="BQ151" s="95">
        <f>($K151="Bell Curve")*(_xlfn.NORM.DIST(AND(BQ$6&gt;=$F151,BQ$6&lt;=$H151)*(BQ$6-$F151+1),$J151/2,$M151,TRUE)-_xlfn.NORM.DIST(AND(BQ$6&gt;=$F151,BQ$6&lt;=$H151)*(BP$6-$F151+1),$J151/2,$M151,TRUE))/(1-2*_xlfn.NORM.DIST(0,$J151/2,$M151,TRUE))*$D151+($K151="Steady Growth")*(AND(BQ$6&gt;=$F151,BQ$6&lt;=$H151)*((BQ$6-$F151+1)/($J151*($J151+1)/2)*$D151))+($K151="custom")*CustCF!BK151</f>
        <v>0</v>
      </c>
      <c r="BR151" s="95">
        <f>($K151="Bell Curve")*(_xlfn.NORM.DIST(AND(BR$6&gt;=$F151,BR$6&lt;=$H151)*(BR$6-$F151+1),$J151/2,$M151,TRUE)-_xlfn.NORM.DIST(AND(BR$6&gt;=$F151,BR$6&lt;=$H151)*(BQ$6-$F151+1),$J151/2,$M151,TRUE))/(1-2*_xlfn.NORM.DIST(0,$J151/2,$M151,TRUE))*$D151+($K151="Steady Growth")*(AND(BR$6&gt;=$F151,BR$6&lt;=$H151)*((BR$6-$F151+1)/($J151*($J151+1)/2)*$D151))+($K151="custom")*CustCF!BL151</f>
        <v>0</v>
      </c>
      <c r="BS151" s="95">
        <f>($K151="Bell Curve")*(_xlfn.NORM.DIST(AND(BS$6&gt;=$F151,BS$6&lt;=$H151)*(BS$6-$F151+1),$J151/2,$M151,TRUE)-_xlfn.NORM.DIST(AND(BS$6&gt;=$F151,BS$6&lt;=$H151)*(BR$6-$F151+1),$J151/2,$M151,TRUE))/(1-2*_xlfn.NORM.DIST(0,$J151/2,$M151,TRUE))*$D151+($K151="Steady Growth")*(AND(BS$6&gt;=$F151,BS$6&lt;=$H151)*((BS$6-$F151+1)/($J151*($J151+1)/2)*$D151))+($K151="custom")*CustCF!BM151</f>
        <v>0</v>
      </c>
      <c r="BT151" s="95">
        <f>($K151="Bell Curve")*(_xlfn.NORM.DIST(AND(BT$6&gt;=$F151,BT$6&lt;=$H151)*(BT$6-$F151+1),$J151/2,$M151,TRUE)-_xlfn.NORM.DIST(AND(BT$6&gt;=$F151,BT$6&lt;=$H151)*(BS$6-$F151+1),$J151/2,$M151,TRUE))/(1-2*_xlfn.NORM.DIST(0,$J151/2,$M151,TRUE))*$D151+($K151="Steady Growth")*(AND(BT$6&gt;=$F151,BT$6&lt;=$H151)*((BT$6-$F151+1)/($J151*($J151+1)/2)*$D151))+($K151="custom")*CustCF!BN151</f>
        <v>0</v>
      </c>
      <c r="BU151" s="95">
        <f>($K151="Bell Curve")*(_xlfn.NORM.DIST(AND(BU$6&gt;=$F151,BU$6&lt;=$H151)*(BU$6-$F151+1),$J151/2,$M151,TRUE)-_xlfn.NORM.DIST(AND(BU$6&gt;=$F151,BU$6&lt;=$H151)*(BT$6-$F151+1),$J151/2,$M151,TRUE))/(1-2*_xlfn.NORM.DIST(0,$J151/2,$M151,TRUE))*$D151+($K151="Steady Growth")*(AND(BU$6&gt;=$F151,BU$6&lt;=$H151)*((BU$6-$F151+1)/($J151*($J151+1)/2)*$D151))+($K151="custom")*CustCF!BO151</f>
        <v>0</v>
      </c>
      <c r="BV151" s="95">
        <f>($K151="Bell Curve")*(_xlfn.NORM.DIST(AND(BV$6&gt;=$F151,BV$6&lt;=$H151)*(BV$6-$F151+1),$J151/2,$M151,TRUE)-_xlfn.NORM.DIST(AND(BV$6&gt;=$F151,BV$6&lt;=$H151)*(BU$6-$F151+1),$J151/2,$M151,TRUE))/(1-2*_xlfn.NORM.DIST(0,$J151/2,$M151,TRUE))*$D151+($K151="Steady Growth")*(AND(BV$6&gt;=$F151,BV$6&lt;=$H151)*((BV$6-$F151+1)/($J151*($J151+1)/2)*$D151))+($K151="custom")*CustCF!BP151</f>
        <v>0</v>
      </c>
      <c r="BW151" s="95">
        <f>($K151="Bell Curve")*(_xlfn.NORM.DIST(AND(BW$6&gt;=$F151,BW$6&lt;=$H151)*(BW$6-$F151+1),$J151/2,$M151,TRUE)-_xlfn.NORM.DIST(AND(BW$6&gt;=$F151,BW$6&lt;=$H151)*(BV$6-$F151+1),$J151/2,$M151,TRUE))/(1-2*_xlfn.NORM.DIST(0,$J151/2,$M151,TRUE))*$D151+($K151="Steady Growth")*(AND(BW$6&gt;=$F151,BW$6&lt;=$H151)*((BW$6-$F151+1)/($J151*($J151+1)/2)*$D151))+($K151="custom")*CustCF!BQ151</f>
        <v>0</v>
      </c>
      <c r="BX151" s="95">
        <f>($K151="Bell Curve")*(_xlfn.NORM.DIST(AND(BX$6&gt;=$F151,BX$6&lt;=$H151)*(BX$6-$F151+1),$J151/2,$M151,TRUE)-_xlfn.NORM.DIST(AND(BX$6&gt;=$F151,BX$6&lt;=$H151)*(BW$6-$F151+1),$J151/2,$M151,TRUE))/(1-2*_xlfn.NORM.DIST(0,$J151/2,$M151,TRUE))*$D151+($K151="Steady Growth")*(AND(BX$6&gt;=$F151,BX$6&lt;=$H151)*((BX$6-$F151+1)/($J151*($J151+1)/2)*$D151))+($K151="custom")*CustCF!BR151</f>
        <v>0</v>
      </c>
      <c r="BY151" s="95">
        <f>($K151="Bell Curve")*(_xlfn.NORM.DIST(AND(BY$6&gt;=$F151,BY$6&lt;=$H151)*(BY$6-$F151+1),$J151/2,$M151,TRUE)-_xlfn.NORM.DIST(AND(BY$6&gt;=$F151,BY$6&lt;=$H151)*(BX$6-$F151+1),$J151/2,$M151,TRUE))/(1-2*_xlfn.NORM.DIST(0,$J151/2,$M151,TRUE))*$D151+($K151="Steady Growth")*(AND(BY$6&gt;=$F151,BY$6&lt;=$H151)*((BY$6-$F151+1)/($J151*($J151+1)/2)*$D151))+($K151="custom")*CustCF!BS151</f>
        <v>0</v>
      </c>
      <c r="BZ151" s="95">
        <f>($K151="Bell Curve")*(_xlfn.NORM.DIST(AND(BZ$6&gt;=$F151,BZ$6&lt;=$H151)*(BZ$6-$F151+1),$J151/2,$M151,TRUE)-_xlfn.NORM.DIST(AND(BZ$6&gt;=$F151,BZ$6&lt;=$H151)*(BY$6-$F151+1),$J151/2,$M151,TRUE))/(1-2*_xlfn.NORM.DIST(0,$J151/2,$M151,TRUE))*$D151+($K151="Steady Growth")*(AND(BZ$6&gt;=$F151,BZ$6&lt;=$H151)*((BZ$6-$F151+1)/($J151*($J151+1)/2)*$D151))+($K151="custom")*CustCF!BT151</f>
        <v>0</v>
      </c>
      <c r="CA151" s="95">
        <f>($K151="Bell Curve")*(_xlfn.NORM.DIST(AND(CA$6&gt;=$F151,CA$6&lt;=$H151)*(CA$6-$F151+1),$J151/2,$M151,TRUE)-_xlfn.NORM.DIST(AND(CA$6&gt;=$F151,CA$6&lt;=$H151)*(BZ$6-$F151+1),$J151/2,$M151,TRUE))/(1-2*_xlfn.NORM.DIST(0,$J151/2,$M151,TRUE))*$D151+($K151="Steady Growth")*(AND(CA$6&gt;=$F151,CA$6&lt;=$H151)*((CA$6-$F151+1)/($J151*($J151+1)/2)*$D151))+($K151="custom")*CustCF!BU151</f>
        <v>0</v>
      </c>
      <c r="CB151" s="95">
        <f>($K151="Bell Curve")*(_xlfn.NORM.DIST(AND(CB$6&gt;=$F151,CB$6&lt;=$H151)*(CB$6-$F151+1),$J151/2,$M151,TRUE)-_xlfn.NORM.DIST(AND(CB$6&gt;=$F151,CB$6&lt;=$H151)*(CA$6-$F151+1),$J151/2,$M151,TRUE))/(1-2*_xlfn.NORM.DIST(0,$J151/2,$M151,TRUE))*$D151+($K151="Steady Growth")*(AND(CB$6&gt;=$F151,CB$6&lt;=$H151)*((CB$6-$F151+1)/($J151*($J151+1)/2)*$D151))+($K151="custom")*CustCF!BV151</f>
        <v>0</v>
      </c>
      <c r="CC151" s="95">
        <f>($K151="Bell Curve")*(_xlfn.NORM.DIST(AND(CC$6&gt;=$F151,CC$6&lt;=$H151)*(CC$6-$F151+1),$J151/2,$M151,TRUE)-_xlfn.NORM.DIST(AND(CC$6&gt;=$F151,CC$6&lt;=$H151)*(CB$6-$F151+1),$J151/2,$M151,TRUE))/(1-2*_xlfn.NORM.DIST(0,$J151/2,$M151,TRUE))*$D151+($K151="Steady Growth")*(AND(CC$6&gt;=$F151,CC$6&lt;=$H151)*((CC$6-$F151+1)/($J151*($J151+1)/2)*$D151))+($K151="custom")*CustCF!BW151</f>
        <v>0</v>
      </c>
      <c r="CD151" s="95">
        <f>($K151="Bell Curve")*(_xlfn.NORM.DIST(AND(CD$6&gt;=$F151,CD$6&lt;=$H151)*(CD$6-$F151+1),$J151/2,$M151,TRUE)-_xlfn.NORM.DIST(AND(CD$6&gt;=$F151,CD$6&lt;=$H151)*(CC$6-$F151+1),$J151/2,$M151,TRUE))/(1-2*_xlfn.NORM.DIST(0,$J151/2,$M151,TRUE))*$D151+($K151="Steady Growth")*(AND(CD$6&gt;=$F151,CD$6&lt;=$H151)*((CD$6-$F151+1)/($J151*($J151+1)/2)*$D151))+($K151="custom")*CustCF!BX151</f>
        <v>0</v>
      </c>
      <c r="CE151" s="95">
        <f>($K151="Bell Curve")*(_xlfn.NORM.DIST(AND(CE$6&gt;=$F151,CE$6&lt;=$H151)*(CE$6-$F151+1),$J151/2,$M151,TRUE)-_xlfn.NORM.DIST(AND(CE$6&gt;=$F151,CE$6&lt;=$H151)*(CD$6-$F151+1),$J151/2,$M151,TRUE))/(1-2*_xlfn.NORM.DIST(0,$J151/2,$M151,TRUE))*$D151+($K151="Steady Growth")*(AND(CE$6&gt;=$F151,CE$6&lt;=$H151)*((CE$6-$F151+1)/($J151*($J151+1)/2)*$D151))+($K151="custom")*CustCF!BY151</f>
        <v>0</v>
      </c>
      <c r="CF151" s="95">
        <f>($K151="Bell Curve")*(_xlfn.NORM.DIST(AND(CF$6&gt;=$F151,CF$6&lt;=$H151)*(CF$6-$F151+1),$J151/2,$M151,TRUE)-_xlfn.NORM.DIST(AND(CF$6&gt;=$F151,CF$6&lt;=$H151)*(CE$6-$F151+1),$J151/2,$M151,TRUE))/(1-2*_xlfn.NORM.DIST(0,$J151/2,$M151,TRUE))*$D151+($K151="Steady Growth")*(AND(CF$6&gt;=$F151,CF$6&lt;=$H151)*((CF$6-$F151+1)/($J151*($J151+1)/2)*$D151))+($K151="custom")*CustCF!BZ151</f>
        <v>0</v>
      </c>
      <c r="CG151" s="95">
        <f>($K151="Bell Curve")*(_xlfn.NORM.DIST(AND(CG$6&gt;=$F151,CG$6&lt;=$H151)*(CG$6-$F151+1),$J151/2,$M151,TRUE)-_xlfn.NORM.DIST(AND(CG$6&gt;=$F151,CG$6&lt;=$H151)*(CF$6-$F151+1),$J151/2,$M151,TRUE))/(1-2*_xlfn.NORM.DIST(0,$J151/2,$M151,TRUE))*$D151+($K151="Steady Growth")*(AND(CG$6&gt;=$F151,CG$6&lt;=$H151)*((CG$6-$F151+1)/($J151*($J151+1)/2)*$D151))+($K151="custom")*CustCF!CA151</f>
        <v>0</v>
      </c>
      <c r="CH151" s="95">
        <f>($K151="Bell Curve")*(_xlfn.NORM.DIST(AND(CH$6&gt;=$F151,CH$6&lt;=$H151)*(CH$6-$F151+1),$J151/2,$M151,TRUE)-_xlfn.NORM.DIST(AND(CH$6&gt;=$F151,CH$6&lt;=$H151)*(CG$6-$F151+1),$J151/2,$M151,TRUE))/(1-2*_xlfn.NORM.DIST(0,$J151/2,$M151,TRUE))*$D151+($K151="Steady Growth")*(AND(CH$6&gt;=$F151,CH$6&lt;=$H151)*((CH$6-$F151+1)/($J151*($J151+1)/2)*$D151))+($K151="custom")*CustCF!CB151</f>
        <v>0</v>
      </c>
      <c r="CI151" s="95">
        <f>($K151="Bell Curve")*(_xlfn.NORM.DIST(AND(CI$6&gt;=$F151,CI$6&lt;=$H151)*(CI$6-$F151+1),$J151/2,$M151,TRUE)-_xlfn.NORM.DIST(AND(CI$6&gt;=$F151,CI$6&lt;=$H151)*(CH$6-$F151+1),$J151/2,$M151,TRUE))/(1-2*_xlfn.NORM.DIST(0,$J151/2,$M151,TRUE))*$D151+($K151="Steady Growth")*(AND(CI$6&gt;=$F151,CI$6&lt;=$H151)*((CI$6-$F151+1)/($J151*($J151+1)/2)*$D151))+($K151="custom")*CustCF!CC151</f>
        <v>0</v>
      </c>
      <c r="CJ151" s="95">
        <f>($K151="Bell Curve")*(_xlfn.NORM.DIST(AND(CJ$6&gt;=$F151,CJ$6&lt;=$H151)*(CJ$6-$F151+1),$J151/2,$M151,TRUE)-_xlfn.NORM.DIST(AND(CJ$6&gt;=$F151,CJ$6&lt;=$H151)*(CI$6-$F151+1),$J151/2,$M151,TRUE))/(1-2*_xlfn.NORM.DIST(0,$J151/2,$M151,TRUE))*$D151+($K151="Steady Growth")*(AND(CJ$6&gt;=$F151,CJ$6&lt;=$H151)*((CJ$6-$F151+1)/($J151*($J151+1)/2)*$D151))+($K151="custom")*CustCF!CD151</f>
        <v>0</v>
      </c>
      <c r="CK151" s="95">
        <f>($K151="Bell Curve")*(_xlfn.NORM.DIST(AND(CK$6&gt;=$F151,CK$6&lt;=$H151)*(CK$6-$F151+1),$J151/2,$M151,TRUE)-_xlfn.NORM.DIST(AND(CK$6&gt;=$F151,CK$6&lt;=$H151)*(CJ$6-$F151+1),$J151/2,$M151,TRUE))/(1-2*_xlfn.NORM.DIST(0,$J151/2,$M151,TRUE))*$D151+($K151="Steady Growth")*(AND(CK$6&gt;=$F151,CK$6&lt;=$H151)*((CK$6-$F151+1)/($J151*($J151+1)/2)*$D151))+($K151="custom")*CustCF!CE151</f>
        <v>0</v>
      </c>
      <c r="CL151" s="95">
        <f>($K151="Bell Curve")*(_xlfn.NORM.DIST(AND(CL$6&gt;=$F151,CL$6&lt;=$H151)*(CL$6-$F151+1),$J151/2,$M151,TRUE)-_xlfn.NORM.DIST(AND(CL$6&gt;=$F151,CL$6&lt;=$H151)*(CK$6-$F151+1),$J151/2,$M151,TRUE))/(1-2*_xlfn.NORM.DIST(0,$J151/2,$M151,TRUE))*$D151+($K151="Steady Growth")*(AND(CL$6&gt;=$F151,CL$6&lt;=$H151)*((CL$6-$F151+1)/($J151*($J151+1)/2)*$D151))+($K151="custom")*CustCF!CF151</f>
        <v>0</v>
      </c>
      <c r="CM151" s="95">
        <f>($K151="Bell Curve")*(_xlfn.NORM.DIST(AND(CM$6&gt;=$F151,CM$6&lt;=$H151)*(CM$6-$F151+1),$J151/2,$M151,TRUE)-_xlfn.NORM.DIST(AND(CM$6&gt;=$F151,CM$6&lt;=$H151)*(CL$6-$F151+1),$J151/2,$M151,TRUE))/(1-2*_xlfn.NORM.DIST(0,$J151/2,$M151,TRUE))*$D151+($K151="Steady Growth")*(AND(CM$6&gt;=$F151,CM$6&lt;=$H151)*((CM$6-$F151+1)/($J151*($J151+1)/2)*$D151))+($K151="custom")*CustCF!CG151</f>
        <v>0</v>
      </c>
      <c r="CN151" s="95">
        <f>($K151="Bell Curve")*(_xlfn.NORM.DIST(AND(CN$6&gt;=$F151,CN$6&lt;=$H151)*(CN$6-$F151+1),$J151/2,$M151,TRUE)-_xlfn.NORM.DIST(AND(CN$6&gt;=$F151,CN$6&lt;=$H151)*(CM$6-$F151+1),$J151/2,$M151,TRUE))/(1-2*_xlfn.NORM.DIST(0,$J151/2,$M151,TRUE))*$D151+($K151="Steady Growth")*(AND(CN$6&gt;=$F151,CN$6&lt;=$H151)*((CN$6-$F151+1)/($J151*($J151+1)/2)*$D151))+($K151="custom")*CustCF!CH151</f>
        <v>0</v>
      </c>
      <c r="CO151" s="95">
        <f>($K151="Bell Curve")*(_xlfn.NORM.DIST(AND(CO$6&gt;=$F151,CO$6&lt;=$H151)*(CO$6-$F151+1),$J151/2,$M151,TRUE)-_xlfn.NORM.DIST(AND(CO$6&gt;=$F151,CO$6&lt;=$H151)*(CN$6-$F151+1),$J151/2,$M151,TRUE))/(1-2*_xlfn.NORM.DIST(0,$J151/2,$M151,TRUE))*$D151+($K151="Steady Growth")*(AND(CO$6&gt;=$F151,CO$6&lt;=$H151)*((CO$6-$F151+1)/($J151*($J151+1)/2)*$D151))+($K151="custom")*CustCF!CI151</f>
        <v>0</v>
      </c>
      <c r="CP151" s="95">
        <f>($K151="Bell Curve")*(_xlfn.NORM.DIST(AND(CP$6&gt;=$F151,CP$6&lt;=$H151)*(CP$6-$F151+1),$J151/2,$M151,TRUE)-_xlfn.NORM.DIST(AND(CP$6&gt;=$F151,CP$6&lt;=$H151)*(CO$6-$F151+1),$J151/2,$M151,TRUE))/(1-2*_xlfn.NORM.DIST(0,$J151/2,$M151,TRUE))*$D151+($K151="Steady Growth")*(AND(CP$6&gt;=$F151,CP$6&lt;=$H151)*((CP$6-$F151+1)/($J151*($J151+1)/2)*$D151))+($K151="custom")*CustCF!CJ151</f>
        <v>0</v>
      </c>
      <c r="CQ151" s="95">
        <f>($K151="Bell Curve")*(_xlfn.NORM.DIST(AND(CQ$6&gt;=$F151,CQ$6&lt;=$H151)*(CQ$6-$F151+1),$J151/2,$M151,TRUE)-_xlfn.NORM.DIST(AND(CQ$6&gt;=$F151,CQ$6&lt;=$H151)*(CP$6-$F151+1),$J151/2,$M151,TRUE))/(1-2*_xlfn.NORM.DIST(0,$J151/2,$M151,TRUE))*$D151+($K151="Steady Growth")*(AND(CQ$6&gt;=$F151,CQ$6&lt;=$H151)*((CQ$6-$F151+1)/($J151*($J151+1)/2)*$D151))+($K151="custom")*CustCF!CK151</f>
        <v>0</v>
      </c>
      <c r="CR151" s="95">
        <f>($K151="Bell Curve")*(_xlfn.NORM.DIST(AND(CR$6&gt;=$F151,CR$6&lt;=$H151)*(CR$6-$F151+1),$J151/2,$M151,TRUE)-_xlfn.NORM.DIST(AND(CR$6&gt;=$F151,CR$6&lt;=$H151)*(CQ$6-$F151+1),$J151/2,$M151,TRUE))/(1-2*_xlfn.NORM.DIST(0,$J151/2,$M151,TRUE))*$D151+($K151="Steady Growth")*(AND(CR$6&gt;=$F151,CR$6&lt;=$H151)*((CR$6-$F151+1)/($J151*($J151+1)/2)*$D151))+($K151="custom")*CustCF!CL151</f>
        <v>0</v>
      </c>
      <c r="CS151" s="95">
        <f>($K151="Bell Curve")*(_xlfn.NORM.DIST(AND(CS$6&gt;=$F151,CS$6&lt;=$H151)*(CS$6-$F151+1),$J151/2,$M151,TRUE)-_xlfn.NORM.DIST(AND(CS$6&gt;=$F151,CS$6&lt;=$H151)*(CR$6-$F151+1),$J151/2,$M151,TRUE))/(1-2*_xlfn.NORM.DIST(0,$J151/2,$M151,TRUE))*$D151+($K151="Steady Growth")*(AND(CS$6&gt;=$F151,CS$6&lt;=$H151)*((CS$6-$F151+1)/($J151*($J151+1)/2)*$D151))+($K151="custom")*CustCF!CM151</f>
        <v>0</v>
      </c>
      <c r="CT151" s="95">
        <f>($K151="Bell Curve")*(_xlfn.NORM.DIST(AND(CT$6&gt;=$F151,CT$6&lt;=$H151)*(CT$6-$F151+1),$J151/2,$M151,TRUE)-_xlfn.NORM.DIST(AND(CT$6&gt;=$F151,CT$6&lt;=$H151)*(CS$6-$F151+1),$J151/2,$M151,TRUE))/(1-2*_xlfn.NORM.DIST(0,$J151/2,$M151,TRUE))*$D151+($K151="Steady Growth")*(AND(CT$6&gt;=$F151,CT$6&lt;=$H151)*((CT$6-$F151+1)/($J151*($J151+1)/2)*$D151))+($K151="custom")*CustCF!CN151</f>
        <v>0</v>
      </c>
      <c r="CU151" s="95">
        <f>($K151="Bell Curve")*(_xlfn.NORM.DIST(AND(CU$6&gt;=$F151,CU$6&lt;=$H151)*(CU$6-$F151+1),$J151/2,$M151,TRUE)-_xlfn.NORM.DIST(AND(CU$6&gt;=$F151,CU$6&lt;=$H151)*(CT$6-$F151+1),$J151/2,$M151,TRUE))/(1-2*_xlfn.NORM.DIST(0,$J151/2,$M151,TRUE))*$D151+($K151="Steady Growth")*(AND(CU$6&gt;=$F151,CU$6&lt;=$H151)*((CU$6-$F151+1)/($J151*($J151+1)/2)*$D151))+($K151="custom")*CustCF!CO151</f>
        <v>0</v>
      </c>
      <c r="CV151" s="95">
        <f>($K151="Bell Curve")*(_xlfn.NORM.DIST(AND(CV$6&gt;=$F151,CV$6&lt;=$H151)*(CV$6-$F151+1),$J151/2,$M151,TRUE)-_xlfn.NORM.DIST(AND(CV$6&gt;=$F151,CV$6&lt;=$H151)*(CU$6-$F151+1),$J151/2,$M151,TRUE))/(1-2*_xlfn.NORM.DIST(0,$J151/2,$M151,TRUE))*$D151+($K151="Steady Growth")*(AND(CV$6&gt;=$F151,CV$6&lt;=$H151)*((CV$6-$F151+1)/($J151*($J151+1)/2)*$D151))+($K151="custom")*CustCF!CP151</f>
        <v>0</v>
      </c>
      <c r="CW151" s="95">
        <f>($K151="Bell Curve")*(_xlfn.NORM.DIST(AND(CW$6&gt;=$F151,CW$6&lt;=$H151)*(CW$6-$F151+1),$J151/2,$M151,TRUE)-_xlfn.NORM.DIST(AND(CW$6&gt;=$F151,CW$6&lt;=$H151)*(CV$6-$F151+1),$J151/2,$M151,TRUE))/(1-2*_xlfn.NORM.DIST(0,$J151/2,$M151,TRUE))*$D151+($K151="Steady Growth")*(AND(CW$6&gt;=$F151,CW$6&lt;=$H151)*((CW$6-$F151+1)/($J151*($J151+1)/2)*$D151))+($K151="custom")*CustCF!CQ151</f>
        <v>0</v>
      </c>
      <c r="CX151" s="95">
        <f>($K151="Bell Curve")*(_xlfn.NORM.DIST(AND(CX$6&gt;=$F151,CX$6&lt;=$H151)*(CX$6-$F151+1),$J151/2,$M151,TRUE)-_xlfn.NORM.DIST(AND(CX$6&gt;=$F151,CX$6&lt;=$H151)*(CW$6-$F151+1),$J151/2,$M151,TRUE))/(1-2*_xlfn.NORM.DIST(0,$J151/2,$M151,TRUE))*$D151+($K151="Steady Growth")*(AND(CX$6&gt;=$F151,CX$6&lt;=$H151)*((CX$6-$F151+1)/($J151*($J151+1)/2)*$D151))+($K151="custom")*CustCF!CR151</f>
        <v>0</v>
      </c>
      <c r="CY151" s="95">
        <f>($K151="Bell Curve")*(_xlfn.NORM.DIST(AND(CY$6&gt;=$F151,CY$6&lt;=$H151)*(CY$6-$F151+1),$J151/2,$M151,TRUE)-_xlfn.NORM.DIST(AND(CY$6&gt;=$F151,CY$6&lt;=$H151)*(CX$6-$F151+1),$J151/2,$M151,TRUE))/(1-2*_xlfn.NORM.DIST(0,$J151/2,$M151,TRUE))*$D151+($K151="Steady Growth")*(AND(CY$6&gt;=$F151,CY$6&lt;=$H151)*((CY$6-$F151+1)/($J151*($J151+1)/2)*$D151))+($K151="custom")*CustCF!CS151</f>
        <v>0</v>
      </c>
      <c r="CZ151" s="95">
        <f>($K151="Bell Curve")*(_xlfn.NORM.DIST(AND(CZ$6&gt;=$F151,CZ$6&lt;=$H151)*(CZ$6-$F151+1),$J151/2,$M151,TRUE)-_xlfn.NORM.DIST(AND(CZ$6&gt;=$F151,CZ$6&lt;=$H151)*(CY$6-$F151+1),$J151/2,$M151,TRUE))/(1-2*_xlfn.NORM.DIST(0,$J151/2,$M151,TRUE))*$D151+($K151="Steady Growth")*(AND(CZ$6&gt;=$F151,CZ$6&lt;=$H151)*((CZ$6-$F151+1)/($J151*($J151+1)/2)*$D151))+($K151="custom")*CustCF!CT151</f>
        <v>0</v>
      </c>
      <c r="DA151" s="95">
        <f>($K151="Bell Curve")*(_xlfn.NORM.DIST(AND(DA$6&gt;=$F151,DA$6&lt;=$H151)*(DA$6-$F151+1),$J151/2,$M151,TRUE)-_xlfn.NORM.DIST(AND(DA$6&gt;=$F151,DA$6&lt;=$H151)*(CZ$6-$F151+1),$J151/2,$M151,TRUE))/(1-2*_xlfn.NORM.DIST(0,$J151/2,$M151,TRUE))*$D151+($K151="Steady Growth")*(AND(DA$6&gt;=$F151,DA$6&lt;=$H151)*((DA$6-$F151+1)/($J151*($J151+1)/2)*$D151))+($K151="custom")*CustCF!CU151</f>
        <v>0</v>
      </c>
      <c r="DB151" s="95">
        <f>($K151="Bell Curve")*(_xlfn.NORM.DIST(AND(DB$6&gt;=$F151,DB$6&lt;=$H151)*(DB$6-$F151+1),$J151/2,$M151,TRUE)-_xlfn.NORM.DIST(AND(DB$6&gt;=$F151,DB$6&lt;=$H151)*(DA$6-$F151+1),$J151/2,$M151,TRUE))/(1-2*_xlfn.NORM.DIST(0,$J151/2,$M151,TRUE))*$D151+($K151="Steady Growth")*(AND(DB$6&gt;=$F151,DB$6&lt;=$H151)*((DB$6-$F151+1)/($J151*($J151+1)/2)*$D151))+($K151="custom")*CustCF!CV151</f>
        <v>0</v>
      </c>
      <c r="DC151" s="95">
        <f>($K151="Bell Curve")*(_xlfn.NORM.DIST(AND(DC$6&gt;=$F151,DC$6&lt;=$H151)*(DC$6-$F151+1),$J151/2,$M151,TRUE)-_xlfn.NORM.DIST(AND(DC$6&gt;=$F151,DC$6&lt;=$H151)*(DB$6-$F151+1),$J151/2,$M151,TRUE))/(1-2*_xlfn.NORM.DIST(0,$J151/2,$M151,TRUE))*$D151+($K151="Steady Growth")*(AND(DC$6&gt;=$F151,DC$6&lt;=$H151)*((DC$6-$F151+1)/($J151*($J151+1)/2)*$D151))+($K151="custom")*CustCF!CW151</f>
        <v>0</v>
      </c>
      <c r="DD151" s="95">
        <f>($K151="Bell Curve")*(_xlfn.NORM.DIST(AND(DD$6&gt;=$F151,DD$6&lt;=$H151)*(DD$6-$F151+1),$J151/2,$M151,TRUE)-_xlfn.NORM.DIST(AND(DD$6&gt;=$F151,DD$6&lt;=$H151)*(DC$6-$F151+1),$J151/2,$M151,TRUE))/(1-2*_xlfn.NORM.DIST(0,$J151/2,$M151,TRUE))*$D151+($K151="Steady Growth")*(AND(DD$6&gt;=$F151,DD$6&lt;=$H151)*((DD$6-$F151+1)/($J151*($J151+1)/2)*$D151))+($K151="custom")*CustCF!CX151</f>
        <v>0</v>
      </c>
      <c r="DE151" s="95">
        <f>($K151="Bell Curve")*(_xlfn.NORM.DIST(AND(DE$6&gt;=$F151,DE$6&lt;=$H151)*(DE$6-$F151+1),$J151/2,$M151,TRUE)-_xlfn.NORM.DIST(AND(DE$6&gt;=$F151,DE$6&lt;=$H151)*(DD$6-$F151+1),$J151/2,$M151,TRUE))/(1-2*_xlfn.NORM.DIST(0,$J151/2,$M151,TRUE))*$D151+($K151="Steady Growth")*(AND(DE$6&gt;=$F151,DE$6&lt;=$H151)*((DE$6-$F151+1)/($J151*($J151+1)/2)*$D151))+($K151="custom")*CustCF!CY151</f>
        <v>0</v>
      </c>
      <c r="DF151" s="95">
        <f>($K151="Bell Curve")*(_xlfn.NORM.DIST(AND(DF$6&gt;=$F151,DF$6&lt;=$H151)*(DF$6-$F151+1),$J151/2,$M151,TRUE)-_xlfn.NORM.DIST(AND(DF$6&gt;=$F151,DF$6&lt;=$H151)*(DE$6-$F151+1),$J151/2,$M151,TRUE))/(1-2*_xlfn.NORM.DIST(0,$J151/2,$M151,TRUE))*$D151+($K151="Steady Growth")*(AND(DF$6&gt;=$F151,DF$6&lt;=$H151)*((DF$6-$F151+1)/($J151*($J151+1)/2)*$D151))+($K151="custom")*CustCF!CZ151</f>
        <v>0</v>
      </c>
      <c r="DG151" s="95">
        <f>($K151="Bell Curve")*(_xlfn.NORM.DIST(AND(DG$6&gt;=$F151,DG$6&lt;=$H151)*(DG$6-$F151+1),$J151/2,$M151,TRUE)-_xlfn.NORM.DIST(AND(DG$6&gt;=$F151,DG$6&lt;=$H151)*(DF$6-$F151+1),$J151/2,$M151,TRUE))/(1-2*_xlfn.NORM.DIST(0,$J151/2,$M151,TRUE))*$D151+($K151="Steady Growth")*(AND(DG$6&gt;=$F151,DG$6&lt;=$H151)*((DG$6-$F151+1)/($J151*($J151+1)/2)*$D151))+($K151="custom")*CustCF!DA151</f>
        <v>0</v>
      </c>
      <c r="DH151" s="95">
        <f>($K151="Bell Curve")*(_xlfn.NORM.DIST(AND(DH$6&gt;=$F151,DH$6&lt;=$H151)*(DH$6-$F151+1),$J151/2,$M151,TRUE)-_xlfn.NORM.DIST(AND(DH$6&gt;=$F151,DH$6&lt;=$H151)*(DG$6-$F151+1),$J151/2,$M151,TRUE))/(1-2*_xlfn.NORM.DIST(0,$J151/2,$M151,TRUE))*$D151+($K151="Steady Growth")*(AND(DH$6&gt;=$F151,DH$6&lt;=$H151)*((DH$6-$F151+1)/($J151*($J151+1)/2)*$D151))+($K151="custom")*CustCF!DB151</f>
        <v>0</v>
      </c>
      <c r="DI151" s="95">
        <f>($K151="Bell Curve")*(_xlfn.NORM.DIST(AND(DI$6&gt;=$F151,DI$6&lt;=$H151)*(DI$6-$F151+1),$J151/2,$M151,TRUE)-_xlfn.NORM.DIST(AND(DI$6&gt;=$F151,DI$6&lt;=$H151)*(DH$6-$F151+1),$J151/2,$M151,TRUE))/(1-2*_xlfn.NORM.DIST(0,$J151/2,$M151,TRUE))*$D151+($K151="Steady Growth")*(AND(DI$6&gt;=$F151,DI$6&lt;=$H151)*((DI$6-$F151+1)/($J151*($J151+1)/2)*$D151))+($K151="custom")*CustCF!DC151</f>
        <v>0</v>
      </c>
      <c r="DJ151" s="95">
        <f>($K151="Bell Curve")*(_xlfn.NORM.DIST(AND(DJ$6&gt;=$F151,DJ$6&lt;=$H151)*(DJ$6-$F151+1),$J151/2,$M151,TRUE)-_xlfn.NORM.DIST(AND(DJ$6&gt;=$F151,DJ$6&lt;=$H151)*(DI$6-$F151+1),$J151/2,$M151,TRUE))/(1-2*_xlfn.NORM.DIST(0,$J151/2,$M151,TRUE))*$D151+($K151="Steady Growth")*(AND(DJ$6&gt;=$F151,DJ$6&lt;=$H151)*((DJ$6-$F151+1)/($J151*($J151+1)/2)*$D151))+($K151="custom")*CustCF!DD151</f>
        <v>0</v>
      </c>
      <c r="DK151" s="95">
        <f>($K151="Bell Curve")*(_xlfn.NORM.DIST(AND(DK$6&gt;=$F151,DK$6&lt;=$H151)*(DK$6-$F151+1),$J151/2,$M151,TRUE)-_xlfn.NORM.DIST(AND(DK$6&gt;=$F151,DK$6&lt;=$H151)*(DJ$6-$F151+1),$J151/2,$M151,TRUE))/(1-2*_xlfn.NORM.DIST(0,$J151/2,$M151,TRUE))*$D151+($K151="Steady Growth")*(AND(DK$6&gt;=$F151,DK$6&lt;=$H151)*((DK$6-$F151+1)/($J151*($J151+1)/2)*$D151))+($K151="custom")*CustCF!DE151</f>
        <v>0</v>
      </c>
      <c r="DL151" s="95">
        <f>($K151="Bell Curve")*(_xlfn.NORM.DIST(AND(DL$6&gt;=$F151,DL$6&lt;=$H151)*(DL$6-$F151+1),$J151/2,$M151,TRUE)-_xlfn.NORM.DIST(AND(DL$6&gt;=$F151,DL$6&lt;=$H151)*(DK$6-$F151+1),$J151/2,$M151,TRUE))/(1-2*_xlfn.NORM.DIST(0,$J151/2,$M151,TRUE))*$D151+($K151="Steady Growth")*(AND(DL$6&gt;=$F151,DL$6&lt;=$H151)*((DL$6-$F151+1)/($J151*($J151+1)/2)*$D151))+($K151="custom")*CustCF!DF151</f>
        <v>0</v>
      </c>
      <c r="DM151" s="95">
        <f>($K151="Bell Curve")*(_xlfn.NORM.DIST(AND(DM$6&gt;=$F151,DM$6&lt;=$H151)*(DM$6-$F151+1),$J151/2,$M151,TRUE)-_xlfn.NORM.DIST(AND(DM$6&gt;=$F151,DM$6&lt;=$H151)*(DL$6-$F151+1),$J151/2,$M151,TRUE))/(1-2*_xlfn.NORM.DIST(0,$J151/2,$M151,TRUE))*$D151+($K151="Steady Growth")*(AND(DM$6&gt;=$F151,DM$6&lt;=$H151)*((DM$6-$F151+1)/($J151*($J151+1)/2)*$D151))+($K151="custom")*CustCF!DG151</f>
        <v>0</v>
      </c>
      <c r="DN151" s="95">
        <f>($K151="Bell Curve")*(_xlfn.NORM.DIST(AND(DN$6&gt;=$F151,DN$6&lt;=$H151)*(DN$6-$F151+1),$J151/2,$M151,TRUE)-_xlfn.NORM.DIST(AND(DN$6&gt;=$F151,DN$6&lt;=$H151)*(DM$6-$F151+1),$J151/2,$M151,TRUE))/(1-2*_xlfn.NORM.DIST(0,$J151/2,$M151,TRUE))*$D151+($K151="Steady Growth")*(AND(DN$6&gt;=$F151,DN$6&lt;=$H151)*((DN$6-$F151+1)/($J151*($J151+1)/2)*$D151))+($K151="custom")*CustCF!DH151</f>
        <v>0</v>
      </c>
      <c r="DO151" s="95">
        <f>($K151="Bell Curve")*(_xlfn.NORM.DIST(AND(DO$6&gt;=$F151,DO$6&lt;=$H151)*(DO$6-$F151+1),$J151/2,$M151,TRUE)-_xlfn.NORM.DIST(AND(DO$6&gt;=$F151,DO$6&lt;=$H151)*(DN$6-$F151+1),$J151/2,$M151,TRUE))/(1-2*_xlfn.NORM.DIST(0,$J151/2,$M151,TRUE))*$D151+($K151="Steady Growth")*(AND(DO$6&gt;=$F151,DO$6&lt;=$H151)*((DO$6-$F151+1)/($J151*($J151+1)/2)*$D151))+($K151="custom")*CustCF!DI151</f>
        <v>0</v>
      </c>
      <c r="DP151" s="95">
        <f>($K151="Bell Curve")*(_xlfn.NORM.DIST(AND(DP$6&gt;=$F151,DP$6&lt;=$H151)*(DP$6-$F151+1),$J151/2,$M151,TRUE)-_xlfn.NORM.DIST(AND(DP$6&gt;=$F151,DP$6&lt;=$H151)*(DO$6-$F151+1),$J151/2,$M151,TRUE))/(1-2*_xlfn.NORM.DIST(0,$J151/2,$M151,TRUE))*$D151+($K151="Steady Growth")*(AND(DP$6&gt;=$F151,DP$6&lt;=$H151)*((DP$6-$F151+1)/($J151*($J151+1)/2)*$D151))+($K151="custom")*CustCF!DJ151</f>
        <v>0</v>
      </c>
      <c r="DQ151" s="95">
        <f>($K151="Bell Curve")*(_xlfn.NORM.DIST(AND(DQ$6&gt;=$F151,DQ$6&lt;=$H151)*(DQ$6-$F151+1),$J151/2,$M151,TRUE)-_xlfn.NORM.DIST(AND(DQ$6&gt;=$F151,DQ$6&lt;=$H151)*(DP$6-$F151+1),$J151/2,$M151,TRUE))/(1-2*_xlfn.NORM.DIST(0,$J151/2,$M151,TRUE))*$D151+($K151="Steady Growth")*(AND(DQ$6&gt;=$F151,DQ$6&lt;=$H151)*((DQ$6-$F151+1)/($J151*($J151+1)/2)*$D151))+($K151="custom")*CustCF!DK151</f>
        <v>0</v>
      </c>
      <c r="DR151" s="95">
        <f>($K151="Bell Curve")*(_xlfn.NORM.DIST(AND(DR$6&gt;=$F151,DR$6&lt;=$H151)*(DR$6-$F151+1),$J151/2,$M151,TRUE)-_xlfn.NORM.DIST(AND(DR$6&gt;=$F151,DR$6&lt;=$H151)*(DQ$6-$F151+1),$J151/2,$M151,TRUE))/(1-2*_xlfn.NORM.DIST(0,$J151/2,$M151,TRUE))*$D151+($K151="Steady Growth")*(AND(DR$6&gt;=$F151,DR$6&lt;=$H151)*((DR$6-$F151+1)/($J151*($J151+1)/2)*$D151))+($K151="custom")*CustCF!DL151</f>
        <v>0</v>
      </c>
      <c r="DS151" s="95">
        <f>($K151="Bell Curve")*(_xlfn.NORM.DIST(AND(DS$6&gt;=$F151,DS$6&lt;=$H151)*(DS$6-$F151+1),$J151/2,$M151,TRUE)-_xlfn.NORM.DIST(AND(DS$6&gt;=$F151,DS$6&lt;=$H151)*(DR$6-$F151+1),$J151/2,$M151,TRUE))/(1-2*_xlfn.NORM.DIST(0,$J151/2,$M151,TRUE))*$D151+($K151="Steady Growth")*(AND(DS$6&gt;=$F151,DS$6&lt;=$H151)*((DS$6-$F151+1)/($J151*($J151+1)/2)*$D151))+($K151="custom")*CustCF!DM151</f>
        <v>0</v>
      </c>
      <c r="DT151" s="95">
        <f>($K151="Bell Curve")*(_xlfn.NORM.DIST(AND(DT$6&gt;=$F151,DT$6&lt;=$H151)*(DT$6-$F151+1),$J151/2,$M151,TRUE)-_xlfn.NORM.DIST(AND(DT$6&gt;=$F151,DT$6&lt;=$H151)*(DS$6-$F151+1),$J151/2,$M151,TRUE))/(1-2*_xlfn.NORM.DIST(0,$J151/2,$M151,TRUE))*$D151+($K151="Steady Growth")*(AND(DT$6&gt;=$F151,DT$6&lt;=$H151)*((DT$6-$F151+1)/($J151*($J151+1)/2)*$D151))+($K151="custom")*CustCF!DN151</f>
        <v>0</v>
      </c>
      <c r="DU151" s="95">
        <f>($K151="Bell Curve")*(_xlfn.NORM.DIST(AND(DU$6&gt;=$F151,DU$6&lt;=$H151)*(DU$6-$F151+1),$J151/2,$M151,TRUE)-_xlfn.NORM.DIST(AND(DU$6&gt;=$F151,DU$6&lt;=$H151)*(DT$6-$F151+1),$J151/2,$M151,TRUE))/(1-2*_xlfn.NORM.DIST(0,$J151/2,$M151,TRUE))*$D151+($K151="Steady Growth")*(AND(DU$6&gt;=$F151,DU$6&lt;=$H151)*((DU$6-$F151+1)/($J151*($J151+1)/2)*$D151))+($K151="custom")*CustCF!DO151</f>
        <v>0</v>
      </c>
      <c r="DV151" s="95">
        <f>($K151="Bell Curve")*(_xlfn.NORM.DIST(AND(DV$6&gt;=$F151,DV$6&lt;=$H151)*(DV$6-$F151+1),$J151/2,$M151,TRUE)-_xlfn.NORM.DIST(AND(DV$6&gt;=$F151,DV$6&lt;=$H151)*(DU$6-$F151+1),$J151/2,$M151,TRUE))/(1-2*_xlfn.NORM.DIST(0,$J151/2,$M151,TRUE))*$D151+($K151="Steady Growth")*(AND(DV$6&gt;=$F151,DV$6&lt;=$H151)*((DV$6-$F151+1)/($J151*($J151+1)/2)*$D151))+($K151="custom")*CustCF!DP151</f>
        <v>0</v>
      </c>
      <c r="DW151" s="95">
        <f>($K151="Bell Curve")*(_xlfn.NORM.DIST(AND(DW$6&gt;=$F151,DW$6&lt;=$H151)*(DW$6-$F151+1),$J151/2,$M151,TRUE)-_xlfn.NORM.DIST(AND(DW$6&gt;=$F151,DW$6&lt;=$H151)*(DV$6-$F151+1),$J151/2,$M151,TRUE))/(1-2*_xlfn.NORM.DIST(0,$J151/2,$M151,TRUE))*$D151+($K151="Steady Growth")*(AND(DW$6&gt;=$F151,DW$6&lt;=$H151)*((DW$6-$F151+1)/($J151*($J151+1)/2)*$D151))+($K151="custom")*CustCF!DQ151</f>
        <v>0</v>
      </c>
      <c r="DX151" s="95">
        <f>($K151="Bell Curve")*(_xlfn.NORM.DIST(AND(DX$6&gt;=$F151,DX$6&lt;=$H151)*(DX$6-$F151+1),$J151/2,$M151,TRUE)-_xlfn.NORM.DIST(AND(DX$6&gt;=$F151,DX$6&lt;=$H151)*(DW$6-$F151+1),$J151/2,$M151,TRUE))/(1-2*_xlfn.NORM.DIST(0,$J151/2,$M151,TRUE))*$D151+($K151="Steady Growth")*(AND(DX$6&gt;=$F151,DX$6&lt;=$H151)*((DX$6-$F151+1)/($J151*($J151+1)/2)*$D151))+($K151="custom")*CustCF!DR151</f>
        <v>0</v>
      </c>
      <c r="DY151" s="95">
        <f>($K151="Bell Curve")*(_xlfn.NORM.DIST(AND(DY$6&gt;=$F151,DY$6&lt;=$H151)*(DY$6-$F151+1),$J151/2,$M151,TRUE)-_xlfn.NORM.DIST(AND(DY$6&gt;=$F151,DY$6&lt;=$H151)*(DX$6-$F151+1),$J151/2,$M151,TRUE))/(1-2*_xlfn.NORM.DIST(0,$J151/2,$M151,TRUE))*$D151+($K151="Steady Growth")*(AND(DY$6&gt;=$F151,DY$6&lt;=$H151)*((DY$6-$F151+1)/($J151*($J151+1)/2)*$D151))+($K151="custom")*CustCF!DS151</f>
        <v>0</v>
      </c>
      <c r="DZ151" s="95">
        <f>($K151="Bell Curve")*(_xlfn.NORM.DIST(AND(DZ$6&gt;=$F151,DZ$6&lt;=$H151)*(DZ$6-$F151+1),$J151/2,$M151,TRUE)-_xlfn.NORM.DIST(AND(DZ$6&gt;=$F151,DZ$6&lt;=$H151)*(DY$6-$F151+1),$J151/2,$M151,TRUE))/(1-2*_xlfn.NORM.DIST(0,$J151/2,$M151,TRUE))*$D151+($K151="Steady Growth")*(AND(DZ$6&gt;=$F151,DZ$6&lt;=$H151)*((DZ$6-$F151+1)/($J151*($J151+1)/2)*$D151))+($K151="custom")*CustCF!DT151</f>
        <v>0</v>
      </c>
      <c r="EA151" s="95">
        <f>($K151="Bell Curve")*(_xlfn.NORM.DIST(AND(EA$6&gt;=$F151,EA$6&lt;=$H151)*(EA$6-$F151+1),$J151/2,$M151,TRUE)-_xlfn.NORM.DIST(AND(EA$6&gt;=$F151,EA$6&lt;=$H151)*(DZ$6-$F151+1),$J151/2,$M151,TRUE))/(1-2*_xlfn.NORM.DIST(0,$J151/2,$M151,TRUE))*$D151+($K151="Steady Growth")*(AND(EA$6&gt;=$F151,EA$6&lt;=$H151)*((EA$6-$F151+1)/($J151*($J151+1)/2)*$D151))+($K151="custom")*CustCF!DU151</f>
        <v>0</v>
      </c>
      <c r="EB151" s="95">
        <f>($K151="Bell Curve")*(_xlfn.NORM.DIST(AND(EB$6&gt;=$F151,EB$6&lt;=$H151)*(EB$6-$F151+1),$J151/2,$M151,TRUE)-_xlfn.NORM.DIST(AND(EB$6&gt;=$F151,EB$6&lt;=$H151)*(EA$6-$F151+1),$J151/2,$M151,TRUE))/(1-2*_xlfn.NORM.DIST(0,$J151/2,$M151,TRUE))*$D151+($K151="Steady Growth")*(AND(EB$6&gt;=$F151,EB$6&lt;=$H151)*((EB$6-$F151+1)/($J151*($J151+1)/2)*$D151))+($K151="custom")*CustCF!DV151</f>
        <v>0</v>
      </c>
      <c r="EC151" s="95">
        <f>($K151="Bell Curve")*(_xlfn.NORM.DIST(AND(EC$6&gt;=$F151,EC$6&lt;=$H151)*(EC$6-$F151+1),$J151/2,$M151,TRUE)-_xlfn.NORM.DIST(AND(EC$6&gt;=$F151,EC$6&lt;=$H151)*(EB$6-$F151+1),$J151/2,$M151,TRUE))/(1-2*_xlfn.NORM.DIST(0,$J151/2,$M151,TRUE))*$D151+($K151="Steady Growth")*(AND(EC$6&gt;=$F151,EC$6&lt;=$H151)*((EC$6-$F151+1)/($J151*($J151+1)/2)*$D151))+($K151="custom")*CustCF!DW151</f>
        <v>0</v>
      </c>
      <c r="ED151" s="95">
        <f>($K151="Bell Curve")*(_xlfn.NORM.DIST(AND(ED$6&gt;=$F151,ED$6&lt;=$H151)*(ED$6-$F151+1),$J151/2,$M151,TRUE)-_xlfn.NORM.DIST(AND(ED$6&gt;=$F151,ED$6&lt;=$H151)*(EC$6-$F151+1),$J151/2,$M151,TRUE))/(1-2*_xlfn.NORM.DIST(0,$J151/2,$M151,TRUE))*$D151+($K151="Steady Growth")*(AND(ED$6&gt;=$F151,ED$6&lt;=$H151)*((ED$6-$F151+1)/($J151*($J151+1)/2)*$D151))+($K151="custom")*CustCF!DX151</f>
        <v>0</v>
      </c>
      <c r="EE151" s="95">
        <f>($K151="Bell Curve")*(_xlfn.NORM.DIST(AND(EE$6&gt;=$F151,EE$6&lt;=$H151)*(EE$6-$F151+1),$J151/2,$M151,TRUE)-_xlfn.NORM.DIST(AND(EE$6&gt;=$F151,EE$6&lt;=$H151)*(ED$6-$F151+1),$J151/2,$M151,TRUE))/(1-2*_xlfn.NORM.DIST(0,$J151/2,$M151,TRUE))*$D151+($K151="Steady Growth")*(AND(EE$6&gt;=$F151,EE$6&lt;=$H151)*((EE$6-$F151+1)/($J151*($J151+1)/2)*$D151))+($K151="custom")*CustCF!DY151</f>
        <v>0</v>
      </c>
      <c r="EF151" s="95">
        <f>($K151="Bell Curve")*(_xlfn.NORM.DIST(AND(EF$6&gt;=$F151,EF$6&lt;=$H151)*(EF$6-$F151+1),$J151/2,$M151,TRUE)-_xlfn.NORM.DIST(AND(EF$6&gt;=$F151,EF$6&lt;=$H151)*(EE$6-$F151+1),$J151/2,$M151,TRUE))/(1-2*_xlfn.NORM.DIST(0,$J151/2,$M151,TRUE))*$D151+($K151="Steady Growth")*(AND(EF$6&gt;=$F151,EF$6&lt;=$H151)*((EF$6-$F151+1)/($J151*($J151+1)/2)*$D151))+($K151="custom")*CustCF!DZ151</f>
        <v>0</v>
      </c>
      <c r="EG151" s="95">
        <f>($K151="Bell Curve")*(_xlfn.NORM.DIST(AND(EG$6&gt;=$F151,EG$6&lt;=$H151)*(EG$6-$F151+1),$J151/2,$M151,TRUE)-_xlfn.NORM.DIST(AND(EG$6&gt;=$F151,EG$6&lt;=$H151)*(EF$6-$F151+1),$J151/2,$M151,TRUE))/(1-2*_xlfn.NORM.DIST(0,$J151/2,$M151,TRUE))*$D151+($K151="Steady Growth")*(AND(EG$6&gt;=$F151,EG$6&lt;=$H151)*((EG$6-$F151+1)/($J151*($J151+1)/2)*$D151))+($K151="custom")*CustCF!EA151</f>
        <v>0</v>
      </c>
      <c r="EH151" s="95">
        <f>($K151="Bell Curve")*(_xlfn.NORM.DIST(AND(EH$6&gt;=$F151,EH$6&lt;=$H151)*(EH$6-$F151+1),$J151/2,$M151,TRUE)-_xlfn.NORM.DIST(AND(EH$6&gt;=$F151,EH$6&lt;=$H151)*(EG$6-$F151+1),$J151/2,$M151,TRUE))/(1-2*_xlfn.NORM.DIST(0,$J151/2,$M151,TRUE))*$D151+($K151="Steady Growth")*(AND(EH$6&gt;=$F151,EH$6&lt;=$H151)*((EH$6-$F151+1)/($J151*($J151+1)/2)*$D151))+($K151="custom")*CustCF!EB151</f>
        <v>0</v>
      </c>
      <c r="EI151" s="95">
        <f>($K151="Bell Curve")*(_xlfn.NORM.DIST(AND(EI$6&gt;=$F151,EI$6&lt;=$H151)*(EI$6-$F151+1),$J151/2,$M151,TRUE)-_xlfn.NORM.DIST(AND(EI$6&gt;=$F151,EI$6&lt;=$H151)*(EH$6-$F151+1),$J151/2,$M151,TRUE))/(1-2*_xlfn.NORM.DIST(0,$J151/2,$M151,TRUE))*$D151+($K151="Steady Growth")*(AND(EI$6&gt;=$F151,EI$6&lt;=$H151)*((EI$6-$F151+1)/($J151*($J151+1)/2)*$D151))+($K151="custom")*CustCF!EC151</f>
        <v>0</v>
      </c>
      <c r="EJ151" s="95">
        <f>($K151="Bell Curve")*(_xlfn.NORM.DIST(AND(EJ$6&gt;=$F151,EJ$6&lt;=$H151)*(EJ$6-$F151+1),$J151/2,$M151,TRUE)-_xlfn.NORM.DIST(AND(EJ$6&gt;=$F151,EJ$6&lt;=$H151)*(EI$6-$F151+1),$J151/2,$M151,TRUE))/(1-2*_xlfn.NORM.DIST(0,$J151/2,$M151,TRUE))*$D151+($K151="Steady Growth")*(AND(EJ$6&gt;=$F151,EJ$6&lt;=$H151)*((EJ$6-$F151+1)/($J151*($J151+1)/2)*$D151))+($K151="custom")*CustCF!ED151</f>
        <v>0</v>
      </c>
      <c r="EK151" s="95">
        <f>($K151="Bell Curve")*(_xlfn.NORM.DIST(AND(EK$6&gt;=$F151,EK$6&lt;=$H151)*(EK$6-$F151+1),$J151/2,$M151,TRUE)-_xlfn.NORM.DIST(AND(EK$6&gt;=$F151,EK$6&lt;=$H151)*(EJ$6-$F151+1),$J151/2,$M151,TRUE))/(1-2*_xlfn.NORM.DIST(0,$J151/2,$M151,TRUE))*$D151+($K151="Steady Growth")*(AND(EK$6&gt;=$F151,EK$6&lt;=$H151)*((EK$6-$F151+1)/($J151*($J151+1)/2)*$D151))+($K151="custom")*CustCF!EE151</f>
        <v>0</v>
      </c>
      <c r="EL151" s="95">
        <f>($K151="Bell Curve")*(_xlfn.NORM.DIST(AND(EL$6&gt;=$F151,EL$6&lt;=$H151)*(EL$6-$F151+1),$J151/2,$M151,TRUE)-_xlfn.NORM.DIST(AND(EL$6&gt;=$F151,EL$6&lt;=$H151)*(EK$6-$F151+1),$J151/2,$M151,TRUE))/(1-2*_xlfn.NORM.DIST(0,$J151/2,$M151,TRUE))*$D151+($K151="Steady Growth")*(AND(EL$6&gt;=$F151,EL$6&lt;=$H151)*((EL$6-$F151+1)/($J151*($J151+1)/2)*$D151))+($K151="custom")*CustCF!EF151</f>
        <v>0</v>
      </c>
      <c r="EM151" s="95">
        <f>($K151="Bell Curve")*(_xlfn.NORM.DIST(AND(EM$6&gt;=$F151,EM$6&lt;=$H151)*(EM$6-$F151+1),$J151/2,$M151,TRUE)-_xlfn.NORM.DIST(AND(EM$6&gt;=$F151,EM$6&lt;=$H151)*(EL$6-$F151+1),$J151/2,$M151,TRUE))/(1-2*_xlfn.NORM.DIST(0,$J151/2,$M151,TRUE))*$D151+($K151="Steady Growth")*(AND(EM$6&gt;=$F151,EM$6&lt;=$H151)*((EM$6-$F151+1)/($J151*($J151+1)/2)*$D151))+($K151="custom")*CustCF!EG151</f>
        <v>0</v>
      </c>
      <c r="EN151" s="95">
        <f>($K151="Bell Curve")*(_xlfn.NORM.DIST(AND(EN$6&gt;=$F151,EN$6&lt;=$H151)*(EN$6-$F151+1),$J151/2,$M151,TRUE)-_xlfn.NORM.DIST(AND(EN$6&gt;=$F151,EN$6&lt;=$H151)*(EM$6-$F151+1),$J151/2,$M151,TRUE))/(1-2*_xlfn.NORM.DIST(0,$J151/2,$M151,TRUE))*$D151+($K151="Steady Growth")*(AND(EN$6&gt;=$F151,EN$6&lt;=$H151)*((EN$6-$F151+1)/($J151*($J151+1)/2)*$D151))+($K151="custom")*CustCF!EH151</f>
        <v>0</v>
      </c>
      <c r="EO151" s="95">
        <f>($K151="Bell Curve")*(_xlfn.NORM.DIST(AND(EO$6&gt;=$F151,EO$6&lt;=$H151)*(EO$6-$F151+1),$J151/2,$M151,TRUE)-_xlfn.NORM.DIST(AND(EO$6&gt;=$F151,EO$6&lt;=$H151)*(EN$6-$F151+1),$J151/2,$M151,TRUE))/(1-2*_xlfn.NORM.DIST(0,$J151/2,$M151,TRUE))*$D151+($K151="Steady Growth")*(AND(EO$6&gt;=$F151,EO$6&lt;=$H151)*((EO$6-$F151+1)/($J151*($J151+1)/2)*$D151))+($K151="custom")*CustCF!EI151</f>
        <v>0</v>
      </c>
      <c r="EP151" s="95">
        <f>($K151="Bell Curve")*(_xlfn.NORM.DIST(AND(EP$6&gt;=$F151,EP$6&lt;=$H151)*(EP$6-$F151+1),$J151/2,$M151,TRUE)-_xlfn.NORM.DIST(AND(EP$6&gt;=$F151,EP$6&lt;=$H151)*(EO$6-$F151+1),$J151/2,$M151,TRUE))/(1-2*_xlfn.NORM.DIST(0,$J151/2,$M151,TRUE))*$D151+($K151="Steady Growth")*(AND(EP$6&gt;=$F151,EP$6&lt;=$H151)*((EP$6-$F151+1)/($J151*($J151+1)/2)*$D151))+($K151="custom")*CustCF!EJ151</f>
        <v>0</v>
      </c>
      <c r="EQ151" s="95">
        <f>($K151="Bell Curve")*(_xlfn.NORM.DIST(AND(EQ$6&gt;=$F151,EQ$6&lt;=$H151)*(EQ$6-$F151+1),$J151/2,$M151,TRUE)-_xlfn.NORM.DIST(AND(EQ$6&gt;=$F151,EQ$6&lt;=$H151)*(EP$6-$F151+1),$J151/2,$M151,TRUE))/(1-2*_xlfn.NORM.DIST(0,$J151/2,$M151,TRUE))*$D151+($K151="Steady Growth")*(AND(EQ$6&gt;=$F151,EQ$6&lt;=$H151)*((EQ$6-$F151+1)/($J151*($J151+1)/2)*$D151))+($K151="custom")*CustCF!EK151</f>
        <v>0</v>
      </c>
      <c r="ER151" s="95">
        <f>($K151="Bell Curve")*(_xlfn.NORM.DIST(AND(ER$6&gt;=$F151,ER$6&lt;=$H151)*(ER$6-$F151+1),$J151/2,$M151,TRUE)-_xlfn.NORM.DIST(AND(ER$6&gt;=$F151,ER$6&lt;=$H151)*(EQ$6-$F151+1),$J151/2,$M151,TRUE))/(1-2*_xlfn.NORM.DIST(0,$J151/2,$M151,TRUE))*$D151+($K151="Steady Growth")*(AND(ER$6&gt;=$F151,ER$6&lt;=$H151)*((ER$6-$F151+1)/($J151*($J151+1)/2)*$D151))+($K151="custom")*CustCF!EL151</f>
        <v>0</v>
      </c>
      <c r="ES151" s="95">
        <f>($K151="Bell Curve")*(_xlfn.NORM.DIST(AND(ES$6&gt;=$F151,ES$6&lt;=$H151)*(ES$6-$F151+1),$J151/2,$M151,TRUE)-_xlfn.NORM.DIST(AND(ES$6&gt;=$F151,ES$6&lt;=$H151)*(ER$6-$F151+1),$J151/2,$M151,TRUE))/(1-2*_xlfn.NORM.DIST(0,$J151/2,$M151,TRUE))*$D151+($K151="Steady Growth")*(AND(ES$6&gt;=$F151,ES$6&lt;=$H151)*((ES$6-$F151+1)/($J151*($J151+1)/2)*$D151))+($K151="custom")*CustCF!EM151</f>
        <v>0</v>
      </c>
      <c r="ET151" s="95">
        <f>($K151="Bell Curve")*(_xlfn.NORM.DIST(AND(ET$6&gt;=$F151,ET$6&lt;=$H151)*(ET$6-$F151+1),$J151/2,$M151,TRUE)-_xlfn.NORM.DIST(AND(ET$6&gt;=$F151,ET$6&lt;=$H151)*(ES$6-$F151+1),$J151/2,$M151,TRUE))/(1-2*_xlfn.NORM.DIST(0,$J151/2,$M151,TRUE))*$D151+($K151="Steady Growth")*(AND(ET$6&gt;=$F151,ET$6&lt;=$H151)*((ET$6-$F151+1)/($J151*($J151+1)/2)*$D151))+($K151="custom")*CustCF!EN151</f>
        <v>0</v>
      </c>
      <c r="EU151" s="95">
        <f>($K151="Bell Curve")*(_xlfn.NORM.DIST(AND(EU$6&gt;=$F151,EU$6&lt;=$H151)*(EU$6-$F151+1),$J151/2,$M151,TRUE)-_xlfn.NORM.DIST(AND(EU$6&gt;=$F151,EU$6&lt;=$H151)*(ET$6-$F151+1),$J151/2,$M151,TRUE))/(1-2*_xlfn.NORM.DIST(0,$J151/2,$M151,TRUE))*$D151+($K151="Steady Growth")*(AND(EU$6&gt;=$F151,EU$6&lt;=$H151)*((EU$6-$F151+1)/($J151*($J151+1)/2)*$D151))+($K151="custom")*CustCF!EO151</f>
        <v>0</v>
      </c>
      <c r="EV151" s="95">
        <f>($K151="Bell Curve")*(_xlfn.NORM.DIST(AND(EV$6&gt;=$F151,EV$6&lt;=$H151)*(EV$6-$F151+1),$J151/2,$M151,TRUE)-_xlfn.NORM.DIST(AND(EV$6&gt;=$F151,EV$6&lt;=$H151)*(EU$6-$F151+1),$J151/2,$M151,TRUE))/(1-2*_xlfn.NORM.DIST(0,$J151/2,$M151,TRUE))*$D151+($K151="Steady Growth")*(AND(EV$6&gt;=$F151,EV$6&lt;=$H151)*((EV$6-$F151+1)/($J151*($J151+1)/2)*$D151))+($K151="custom")*CustCF!EP151</f>
        <v>0</v>
      </c>
      <c r="EW151" s="95">
        <f>($K151="Bell Curve")*(_xlfn.NORM.DIST(AND(EW$6&gt;=$F151,EW$6&lt;=$H151)*(EW$6-$F151+1),$J151/2,$M151,TRUE)-_xlfn.NORM.DIST(AND(EW$6&gt;=$F151,EW$6&lt;=$H151)*(EV$6-$F151+1),$J151/2,$M151,TRUE))/(1-2*_xlfn.NORM.DIST(0,$J151/2,$M151,TRUE))*$D151+($K151="Steady Growth")*(AND(EW$6&gt;=$F151,EW$6&lt;=$H151)*((EW$6-$F151+1)/($J151*($J151+1)/2)*$D151))+($K151="custom")*CustCF!EQ151</f>
        <v>0</v>
      </c>
      <c r="EX151" s="95">
        <f>($K151="Bell Curve")*(_xlfn.NORM.DIST(AND(EX$6&gt;=$F151,EX$6&lt;=$H151)*(EX$6-$F151+1),$J151/2,$M151,TRUE)-_xlfn.NORM.DIST(AND(EX$6&gt;=$F151,EX$6&lt;=$H151)*(EW$6-$F151+1),$J151/2,$M151,TRUE))/(1-2*_xlfn.NORM.DIST(0,$J151/2,$M151,TRUE))*$D151+($K151="Steady Growth")*(AND(EX$6&gt;=$F151,EX$6&lt;=$H151)*((EX$6-$F151+1)/($J151*($J151+1)/2)*$D151))+($K151="custom")*CustCF!ER151</f>
        <v>0</v>
      </c>
      <c r="EY151" s="95">
        <f>($K151="Bell Curve")*(_xlfn.NORM.DIST(AND(EY$6&gt;=$F151,EY$6&lt;=$H151)*(EY$6-$F151+1),$J151/2,$M151,TRUE)-_xlfn.NORM.DIST(AND(EY$6&gt;=$F151,EY$6&lt;=$H151)*(EX$6-$F151+1),$J151/2,$M151,TRUE))/(1-2*_xlfn.NORM.DIST(0,$J151/2,$M151,TRUE))*$D151+($K151="Steady Growth")*(AND(EY$6&gt;=$F151,EY$6&lt;=$H151)*((EY$6-$F151+1)/($J151*($J151+1)/2)*$D151))+($K151="custom")*CustCF!ES151</f>
        <v>0</v>
      </c>
      <c r="EZ151" s="95">
        <f>($K151="Bell Curve")*(_xlfn.NORM.DIST(AND(EZ$6&gt;=$F151,EZ$6&lt;=$H151)*(EZ$6-$F151+1),$J151/2,$M151,TRUE)-_xlfn.NORM.DIST(AND(EZ$6&gt;=$F151,EZ$6&lt;=$H151)*(EY$6-$F151+1),$J151/2,$M151,TRUE))/(1-2*_xlfn.NORM.DIST(0,$J151/2,$M151,TRUE))*$D151+($K151="Steady Growth")*(AND(EZ$6&gt;=$F151,EZ$6&lt;=$H151)*((EZ$6-$F151+1)/($J151*($J151+1)/2)*$D151))+($K151="custom")*CustCF!ET151</f>
        <v>0</v>
      </c>
      <c r="FA151" s="95">
        <f>($K151="Bell Curve")*(_xlfn.NORM.DIST(AND(FA$6&gt;=$F151,FA$6&lt;=$H151)*(FA$6-$F151+1),$J151/2,$M151,TRUE)-_xlfn.NORM.DIST(AND(FA$6&gt;=$F151,FA$6&lt;=$H151)*(EZ$6-$F151+1),$J151/2,$M151,TRUE))/(1-2*_xlfn.NORM.DIST(0,$J151/2,$M151,TRUE))*$D151+($K151="Steady Growth")*(AND(FA$6&gt;=$F151,FA$6&lt;=$H151)*((FA$6-$F151+1)/($J151*($J151+1)/2)*$D151))+($K151="custom")*CustCF!EU151</f>
        <v>0</v>
      </c>
      <c r="FB151" s="95">
        <f>($K151="Bell Curve")*(_xlfn.NORM.DIST(AND(FB$6&gt;=$F151,FB$6&lt;=$H151)*(FB$6-$F151+1),$J151/2,$M151,TRUE)-_xlfn.NORM.DIST(AND(FB$6&gt;=$F151,FB$6&lt;=$H151)*(FA$6-$F151+1),$J151/2,$M151,TRUE))/(1-2*_xlfn.NORM.DIST(0,$J151/2,$M151,TRUE))*$D151+($K151="Steady Growth")*(AND(FB$6&gt;=$F151,FB$6&lt;=$H151)*((FB$6-$F151+1)/($J151*($J151+1)/2)*$D151))+($K151="custom")*CustCF!EV151</f>
        <v>0</v>
      </c>
      <c r="FC151" s="95">
        <f>($K151="Bell Curve")*(_xlfn.NORM.DIST(AND(FC$6&gt;=$F151,FC$6&lt;=$H151)*(FC$6-$F151+1),$J151/2,$M151,TRUE)-_xlfn.NORM.DIST(AND(FC$6&gt;=$F151,FC$6&lt;=$H151)*(FB$6-$F151+1),$J151/2,$M151,TRUE))/(1-2*_xlfn.NORM.DIST(0,$J151/2,$M151,TRUE))*$D151+($K151="Steady Growth")*(AND(FC$6&gt;=$F151,FC$6&lt;=$H151)*((FC$6-$F151+1)/($J151*($J151+1)/2)*$D151))+($K151="custom")*CustCF!EW151</f>
        <v>0</v>
      </c>
      <c r="FD151" s="95">
        <f>($K151="Bell Curve")*(_xlfn.NORM.DIST(AND(FD$6&gt;=$F151,FD$6&lt;=$H151)*(FD$6-$F151+1),$J151/2,$M151,TRUE)-_xlfn.NORM.DIST(AND(FD$6&gt;=$F151,FD$6&lt;=$H151)*(FC$6-$F151+1),$J151/2,$M151,TRUE))/(1-2*_xlfn.NORM.DIST(0,$J151/2,$M151,TRUE))*$D151+($K151="Steady Growth")*(AND(FD$6&gt;=$F151,FD$6&lt;=$H151)*((FD$6-$F151+1)/($J151*($J151+1)/2)*$D151))+($K151="custom")*CustCF!EX151</f>
        <v>0</v>
      </c>
      <c r="FE151" s="95">
        <f>($K151="Bell Curve")*(_xlfn.NORM.DIST(AND(FE$6&gt;=$F151,FE$6&lt;=$H151)*(FE$6-$F151+1),$J151/2,$M151,TRUE)-_xlfn.NORM.DIST(AND(FE$6&gt;=$F151,FE$6&lt;=$H151)*(FD$6-$F151+1),$J151/2,$M151,TRUE))/(1-2*_xlfn.NORM.DIST(0,$J151/2,$M151,TRUE))*$D151+($K151="Steady Growth")*(AND(FE$6&gt;=$F151,FE$6&lt;=$H151)*((FE$6-$F151+1)/($J151*($J151+1)/2)*$D151))+($K151="custom")*CustCF!EY151</f>
        <v>0</v>
      </c>
      <c r="FF151" s="95">
        <f>($K151="Bell Curve")*(_xlfn.NORM.DIST(AND(FF$6&gt;=$F151,FF$6&lt;=$H151)*(FF$6-$F151+1),$J151/2,$M151,TRUE)-_xlfn.NORM.DIST(AND(FF$6&gt;=$F151,FF$6&lt;=$H151)*(FE$6-$F151+1),$J151/2,$M151,TRUE))/(1-2*_xlfn.NORM.DIST(0,$J151/2,$M151,TRUE))*$D151+($K151="Steady Growth")*(AND(FF$6&gt;=$F151,FF$6&lt;=$H151)*((FF$6-$F151+1)/($J151*($J151+1)/2)*$D151))+($K151="custom")*CustCF!EZ151</f>
        <v>0</v>
      </c>
      <c r="FG151" s="95">
        <f>($K151="Bell Curve")*(_xlfn.NORM.DIST(AND(FG$6&gt;=$F151,FG$6&lt;=$H151)*(FG$6-$F151+1),$J151/2,$M151,TRUE)-_xlfn.NORM.DIST(AND(FG$6&gt;=$F151,FG$6&lt;=$H151)*(FF$6-$F151+1),$J151/2,$M151,TRUE))/(1-2*_xlfn.NORM.DIST(0,$J151/2,$M151,TRUE))*$D151+($K151="Steady Growth")*(AND(FG$6&gt;=$F151,FG$6&lt;=$H151)*((FG$6-$F151+1)/($J151*($J151+1)/2)*$D151))+($K151="custom")*CustCF!FA151</f>
        <v>0</v>
      </c>
      <c r="FH151" s="95">
        <f>($K151="Bell Curve")*(_xlfn.NORM.DIST(AND(FH$6&gt;=$F151,FH$6&lt;=$H151)*(FH$6-$F151+1),$J151/2,$M151,TRUE)-_xlfn.NORM.DIST(AND(FH$6&gt;=$F151,FH$6&lt;=$H151)*(FG$6-$F151+1),$J151/2,$M151,TRUE))/(1-2*_xlfn.NORM.DIST(0,$J151/2,$M151,TRUE))*$D151+($K151="Steady Growth")*(AND(FH$6&gt;=$F151,FH$6&lt;=$H151)*((FH$6-$F151+1)/($J151*($J151+1)/2)*$D151))+($K151="custom")*CustCF!FB151</f>
        <v>0</v>
      </c>
      <c r="FI151" s="95">
        <f>($K151="Bell Curve")*(_xlfn.NORM.DIST(AND(FI$6&gt;=$F151,FI$6&lt;=$H151)*(FI$6-$F151+1),$J151/2,$M151,TRUE)-_xlfn.NORM.DIST(AND(FI$6&gt;=$F151,FI$6&lt;=$H151)*(FH$6-$F151+1),$J151/2,$M151,TRUE))/(1-2*_xlfn.NORM.DIST(0,$J151/2,$M151,TRUE))*$D151+($K151="Steady Growth")*(AND(FI$6&gt;=$F151,FI$6&lt;=$H151)*((FI$6-$F151+1)/($J151*($J151+1)/2)*$D151))+($K151="custom")*CustCF!FC151</f>
        <v>0</v>
      </c>
      <c r="FJ151" s="95">
        <f>($K151="Bell Curve")*(_xlfn.NORM.DIST(AND(FJ$6&gt;=$F151,FJ$6&lt;=$H151)*(FJ$6-$F151+1),$J151/2,$M151,TRUE)-_xlfn.NORM.DIST(AND(FJ$6&gt;=$F151,FJ$6&lt;=$H151)*(FI$6-$F151+1),$J151/2,$M151,TRUE))/(1-2*_xlfn.NORM.DIST(0,$J151/2,$M151,TRUE))*$D151+($K151="Steady Growth")*(AND(FJ$6&gt;=$F151,FJ$6&lt;=$H151)*((FJ$6-$F151+1)/($J151*($J151+1)/2)*$D151))+($K151="custom")*CustCF!FD151</f>
        <v>0</v>
      </c>
      <c r="FK151" s="95">
        <f>($K151="Bell Curve")*(_xlfn.NORM.DIST(AND(FK$6&gt;=$F151,FK$6&lt;=$H151)*(FK$6-$F151+1),$J151/2,$M151,TRUE)-_xlfn.NORM.DIST(AND(FK$6&gt;=$F151,FK$6&lt;=$H151)*(FJ$6-$F151+1),$J151/2,$M151,TRUE))/(1-2*_xlfn.NORM.DIST(0,$J151/2,$M151,TRUE))*$D151+($K151="Steady Growth")*(AND(FK$6&gt;=$F151,FK$6&lt;=$H151)*((FK$6-$F151+1)/($J151*($J151+1)/2)*$D151))+($K151="custom")*CustCF!FE151</f>
        <v>0</v>
      </c>
      <c r="FL151" s="95">
        <f>($K151="Bell Curve")*(_xlfn.NORM.DIST(AND(FL$6&gt;=$F151,FL$6&lt;=$H151)*(FL$6-$F151+1),$J151/2,$M151,TRUE)-_xlfn.NORM.DIST(AND(FL$6&gt;=$F151,FL$6&lt;=$H151)*(FK$6-$F151+1),$J151/2,$M151,TRUE))/(1-2*_xlfn.NORM.DIST(0,$J151/2,$M151,TRUE))*$D151+($K151="Steady Growth")*(AND(FL$6&gt;=$F151,FL$6&lt;=$H151)*((FL$6-$F151+1)/($J151*($J151+1)/2)*$D151))+($K151="custom")*CustCF!FF151</f>
        <v>0</v>
      </c>
      <c r="FM151" s="95">
        <f>($K151="Bell Curve")*(_xlfn.NORM.DIST(AND(FM$6&gt;=$F151,FM$6&lt;=$H151)*(FM$6-$F151+1),$J151/2,$M151,TRUE)-_xlfn.NORM.DIST(AND(FM$6&gt;=$F151,FM$6&lt;=$H151)*(FL$6-$F151+1),$J151/2,$M151,TRUE))/(1-2*_xlfn.NORM.DIST(0,$J151/2,$M151,TRUE))*$D151+($K151="Steady Growth")*(AND(FM$6&gt;=$F151,FM$6&lt;=$H151)*((FM$6-$F151+1)/($J151*($J151+1)/2)*$D151))+($K151="custom")*CustCF!FG151</f>
        <v>0</v>
      </c>
      <c r="FN151" s="95">
        <f>($K151="Bell Curve")*(_xlfn.NORM.DIST(AND(FN$6&gt;=$F151,FN$6&lt;=$H151)*(FN$6-$F151+1),$J151/2,$M151,TRUE)-_xlfn.NORM.DIST(AND(FN$6&gt;=$F151,FN$6&lt;=$H151)*(FM$6-$F151+1),$J151/2,$M151,TRUE))/(1-2*_xlfn.NORM.DIST(0,$J151/2,$M151,TRUE))*$D151+($K151="Steady Growth")*(AND(FN$6&gt;=$F151,FN$6&lt;=$H151)*((FN$6-$F151+1)/($J151*($J151+1)/2)*$D151))+($K151="custom")*CustCF!FH151</f>
        <v>0</v>
      </c>
      <c r="FO151" s="95">
        <f>($K151="Bell Curve")*(_xlfn.NORM.DIST(AND(FO$6&gt;=$F151,FO$6&lt;=$H151)*(FO$6-$F151+1),$J151/2,$M151,TRUE)-_xlfn.NORM.DIST(AND(FO$6&gt;=$F151,FO$6&lt;=$H151)*(FN$6-$F151+1),$J151/2,$M151,TRUE))/(1-2*_xlfn.NORM.DIST(0,$J151/2,$M151,TRUE))*$D151+($K151="Steady Growth")*(AND(FO$6&gt;=$F151,FO$6&lt;=$H151)*((FO$6-$F151+1)/($J151*($J151+1)/2)*$D151))+($K151="custom")*CustCF!FI151</f>
        <v>0</v>
      </c>
      <c r="FP151" s="95">
        <f>($K151="Bell Curve")*(_xlfn.NORM.DIST(AND(FP$6&gt;=$F151,FP$6&lt;=$H151)*(FP$6-$F151+1),$J151/2,$M151,TRUE)-_xlfn.NORM.DIST(AND(FP$6&gt;=$F151,FP$6&lt;=$H151)*(FO$6-$F151+1),$J151/2,$M151,TRUE))/(1-2*_xlfn.NORM.DIST(0,$J151/2,$M151,TRUE))*$D151+($K151="Steady Growth")*(AND(FP$6&gt;=$F151,FP$6&lt;=$H151)*((FP$6-$F151+1)/($J151*($J151+1)/2)*$D151))+($K151="custom")*CustCF!FJ151</f>
        <v>0</v>
      </c>
      <c r="FQ151" s="95">
        <f>($K151="Bell Curve")*(_xlfn.NORM.DIST(AND(FQ$6&gt;=$F151,FQ$6&lt;=$H151)*(FQ$6-$F151+1),$J151/2,$M151,TRUE)-_xlfn.NORM.DIST(AND(FQ$6&gt;=$F151,FQ$6&lt;=$H151)*(FP$6-$F151+1),$J151/2,$M151,TRUE))/(1-2*_xlfn.NORM.DIST(0,$J151/2,$M151,TRUE))*$D151+($K151="Steady Growth")*(AND(FQ$6&gt;=$F151,FQ$6&lt;=$H151)*((FQ$6-$F151+1)/($J151*($J151+1)/2)*$D151))+($K151="custom")*CustCF!FK151</f>
        <v>0</v>
      </c>
      <c r="FR151" s="95">
        <f>($K151="Bell Curve")*(_xlfn.NORM.DIST(AND(FR$6&gt;=$F151,FR$6&lt;=$H151)*(FR$6-$F151+1),$J151/2,$M151,TRUE)-_xlfn.NORM.DIST(AND(FR$6&gt;=$F151,FR$6&lt;=$H151)*(FQ$6-$F151+1),$J151/2,$M151,TRUE))/(1-2*_xlfn.NORM.DIST(0,$J151/2,$M151,TRUE))*$D151+($K151="Steady Growth")*(AND(FR$6&gt;=$F151,FR$6&lt;=$H151)*((FR$6-$F151+1)/($J151*($J151+1)/2)*$D151))+($K151="custom")*CustCF!FL151</f>
        <v>0</v>
      </c>
      <c r="FS151" s="95">
        <f>($K151="Bell Curve")*(_xlfn.NORM.DIST(AND(FS$6&gt;=$F151,FS$6&lt;=$H151)*(FS$6-$F151+1),$J151/2,$M151,TRUE)-_xlfn.NORM.DIST(AND(FS$6&gt;=$F151,FS$6&lt;=$H151)*(FR$6-$F151+1),$J151/2,$M151,TRUE))/(1-2*_xlfn.NORM.DIST(0,$J151/2,$M151,TRUE))*$D151+($K151="Steady Growth")*(AND(FS$6&gt;=$F151,FS$6&lt;=$H151)*((FS$6-$F151+1)/($J151*($J151+1)/2)*$D151))+($K151="custom")*CustCF!FM151</f>
        <v>0</v>
      </c>
      <c r="FT151" s="95">
        <f>($K151="Bell Curve")*(_xlfn.NORM.DIST(AND(FT$6&gt;=$F151,FT$6&lt;=$H151)*(FT$6-$F151+1),$J151/2,$M151,TRUE)-_xlfn.NORM.DIST(AND(FT$6&gt;=$F151,FT$6&lt;=$H151)*(FS$6-$F151+1),$J151/2,$M151,TRUE))/(1-2*_xlfn.NORM.DIST(0,$J151/2,$M151,TRUE))*$D151+($K151="Steady Growth")*(AND(FT$6&gt;=$F151,FT$6&lt;=$H151)*((FT$6-$F151+1)/($J151*($J151+1)/2)*$D151))+($K151="custom")*CustCF!FN151</f>
        <v>0</v>
      </c>
      <c r="FU151" s="95">
        <f>($K151="Bell Curve")*(_xlfn.NORM.DIST(AND(FU$6&gt;=$F151,FU$6&lt;=$H151)*(FU$6-$F151+1),$J151/2,$M151,TRUE)-_xlfn.NORM.DIST(AND(FU$6&gt;=$F151,FU$6&lt;=$H151)*(FT$6-$F151+1),$J151/2,$M151,TRUE))/(1-2*_xlfn.NORM.DIST(0,$J151/2,$M151,TRUE))*$D151+($K151="Steady Growth")*(AND(FU$6&gt;=$F151,FU$6&lt;=$H151)*((FU$6-$F151+1)/($J151*($J151+1)/2)*$D151))+($K151="custom")*CustCF!FO151</f>
        <v>0</v>
      </c>
      <c r="FV151" s="95">
        <f>($K151="Bell Curve")*(_xlfn.NORM.DIST(AND(FV$6&gt;=$F151,FV$6&lt;=$H151)*(FV$6-$F151+1),$J151/2,$M151,TRUE)-_xlfn.NORM.DIST(AND(FV$6&gt;=$F151,FV$6&lt;=$H151)*(FU$6-$F151+1),$J151/2,$M151,TRUE))/(1-2*_xlfn.NORM.DIST(0,$J151/2,$M151,TRUE))*$D151+($K151="Steady Growth")*(AND(FV$6&gt;=$F151,FV$6&lt;=$H151)*((FV$6-$F151+1)/($J151*($J151+1)/2)*$D151))+($K151="custom")*CustCF!FP151</f>
        <v>0</v>
      </c>
      <c r="FW151" s="95">
        <f>($K151="Bell Curve")*(_xlfn.NORM.DIST(AND(FW$6&gt;=$F151,FW$6&lt;=$H151)*(FW$6-$F151+1),$J151/2,$M151,TRUE)-_xlfn.NORM.DIST(AND(FW$6&gt;=$F151,FW$6&lt;=$H151)*(FV$6-$F151+1),$J151/2,$M151,TRUE))/(1-2*_xlfn.NORM.DIST(0,$J151/2,$M151,TRUE))*$D151+($K151="Steady Growth")*(AND(FW$6&gt;=$F151,FW$6&lt;=$H151)*((FW$6-$F151+1)/($J151*($J151+1)/2)*$D151))+($K151="custom")*CustCF!FQ151</f>
        <v>0</v>
      </c>
      <c r="FX151" s="95">
        <f>($K151="Bell Curve")*(_xlfn.NORM.DIST(AND(FX$6&gt;=$F151,FX$6&lt;=$H151)*(FX$6-$F151+1),$J151/2,$M151,TRUE)-_xlfn.NORM.DIST(AND(FX$6&gt;=$F151,FX$6&lt;=$H151)*(FW$6-$F151+1),$J151/2,$M151,TRUE))/(1-2*_xlfn.NORM.DIST(0,$J151/2,$M151,TRUE))*$D151+($K151="Steady Growth")*(AND(FX$6&gt;=$F151,FX$6&lt;=$H151)*((FX$6-$F151+1)/($J151*($J151+1)/2)*$D151))+($K151="custom")*CustCF!FR151</f>
        <v>0</v>
      </c>
      <c r="FY151" s="95">
        <f>($K151="Bell Curve")*(_xlfn.NORM.DIST(AND(FY$6&gt;=$F151,FY$6&lt;=$H151)*(FY$6-$F151+1),$J151/2,$M151,TRUE)-_xlfn.NORM.DIST(AND(FY$6&gt;=$F151,FY$6&lt;=$H151)*(FX$6-$F151+1),$J151/2,$M151,TRUE))/(1-2*_xlfn.NORM.DIST(0,$J151/2,$M151,TRUE))*$D151+($K151="Steady Growth")*(AND(FY$6&gt;=$F151,FY$6&lt;=$H151)*((FY$6-$F151+1)/($J151*($J151+1)/2)*$D151))+($K151="custom")*CustCF!FS151</f>
        <v>0</v>
      </c>
      <c r="FZ151" s="95">
        <f>($K151="Bell Curve")*(_xlfn.NORM.DIST(AND(FZ$6&gt;=$F151,FZ$6&lt;=$H151)*(FZ$6-$F151+1),$J151/2,$M151,TRUE)-_xlfn.NORM.DIST(AND(FZ$6&gt;=$F151,FZ$6&lt;=$H151)*(FY$6-$F151+1),$J151/2,$M151,TRUE))/(1-2*_xlfn.NORM.DIST(0,$J151/2,$M151,TRUE))*$D151+($K151="Steady Growth")*(AND(FZ$6&gt;=$F151,FZ$6&lt;=$H151)*((FZ$6-$F151+1)/($J151*($J151+1)/2)*$D151))+($K151="custom")*CustCF!FT151</f>
        <v>0</v>
      </c>
      <c r="GA151" s="95">
        <f>($K151="Bell Curve")*(_xlfn.NORM.DIST(AND(GA$6&gt;=$F151,GA$6&lt;=$H151)*(GA$6-$F151+1),$J151/2,$M151,TRUE)-_xlfn.NORM.DIST(AND(GA$6&gt;=$F151,GA$6&lt;=$H151)*(FZ$6-$F151+1),$J151/2,$M151,TRUE))/(1-2*_xlfn.NORM.DIST(0,$J151/2,$M151,TRUE))*$D151+($K151="Steady Growth")*(AND(GA$6&gt;=$F151,GA$6&lt;=$H151)*((GA$6-$F151+1)/($J151*($J151+1)/2)*$D151))+($K151="custom")*CustCF!FU151</f>
        <v>0</v>
      </c>
      <c r="GB151" s="95">
        <f>($K151="Bell Curve")*(_xlfn.NORM.DIST(AND(GB$6&gt;=$F151,GB$6&lt;=$H151)*(GB$6-$F151+1),$J151/2,$M151,TRUE)-_xlfn.NORM.DIST(AND(GB$6&gt;=$F151,GB$6&lt;=$H151)*(GA$6-$F151+1),$J151/2,$M151,TRUE))/(1-2*_xlfn.NORM.DIST(0,$J151/2,$M151,TRUE))*$D151+($K151="Steady Growth")*(AND(GB$6&gt;=$F151,GB$6&lt;=$H151)*((GB$6-$F151+1)/($J151*($J151+1)/2)*$D151))+($K151="custom")*CustCF!FV151</f>
        <v>0</v>
      </c>
      <c r="GC151" s="95">
        <f>($K151="Bell Curve")*(_xlfn.NORM.DIST(AND(GC$6&gt;=$F151,GC$6&lt;=$H151)*(GC$6-$F151+1),$J151/2,$M151,TRUE)-_xlfn.NORM.DIST(AND(GC$6&gt;=$F151,GC$6&lt;=$H151)*(GB$6-$F151+1),$J151/2,$M151,TRUE))/(1-2*_xlfn.NORM.DIST(0,$J151/2,$M151,TRUE))*$D151+($K151="Steady Growth")*(AND(GC$6&gt;=$F151,GC$6&lt;=$H151)*((GC$6-$F151+1)/($J151*($J151+1)/2)*$D151))+($K151="custom")*CustCF!FW151</f>
        <v>0</v>
      </c>
      <c r="GD151" s="95">
        <f>($K151="Bell Curve")*(_xlfn.NORM.DIST(AND(GD$6&gt;=$F151,GD$6&lt;=$H151)*(GD$6-$F151+1),$J151/2,$M151,TRUE)-_xlfn.NORM.DIST(AND(GD$6&gt;=$F151,GD$6&lt;=$H151)*(GC$6-$F151+1),$J151/2,$M151,TRUE))/(1-2*_xlfn.NORM.DIST(0,$J151/2,$M151,TRUE))*$D151+($K151="Steady Growth")*(AND(GD$6&gt;=$F151,GD$6&lt;=$H151)*((GD$6-$F151+1)/($J151*($J151+1)/2)*$D151))+($K151="custom")*CustCF!FX151</f>
        <v>0</v>
      </c>
      <c r="GE151" s="95">
        <f>($K151="Bell Curve")*(_xlfn.NORM.DIST(AND(GE$6&gt;=$F151,GE$6&lt;=$H151)*(GE$6-$F151+1),$J151/2,$M151,TRUE)-_xlfn.NORM.DIST(AND(GE$6&gt;=$F151,GE$6&lt;=$H151)*(GD$6-$F151+1),$J151/2,$M151,TRUE))/(1-2*_xlfn.NORM.DIST(0,$J151/2,$M151,TRUE))*$D151+($K151="Steady Growth")*(AND(GE$6&gt;=$F151,GE$6&lt;=$H151)*((GE$6-$F151+1)/($J151*($J151+1)/2)*$D151))+($K151="custom")*CustCF!FY151</f>
        <v>0</v>
      </c>
      <c r="GF151" s="95">
        <f>($K151="Bell Curve")*(_xlfn.NORM.DIST(AND(GF$6&gt;=$F151,GF$6&lt;=$H151)*(GF$6-$F151+1),$J151/2,$M151,TRUE)-_xlfn.NORM.DIST(AND(GF$6&gt;=$F151,GF$6&lt;=$H151)*(GE$6-$F151+1),$J151/2,$M151,TRUE))/(1-2*_xlfn.NORM.DIST(0,$J151/2,$M151,TRUE))*$D151+($K151="Steady Growth")*(AND(GF$6&gt;=$F151,GF$6&lt;=$H151)*((GF$6-$F151+1)/($J151*($J151+1)/2)*$D151))+($K151="custom")*CustCF!FZ151</f>
        <v>0</v>
      </c>
      <c r="GG151" s="95">
        <f>($K151="Bell Curve")*(_xlfn.NORM.DIST(AND(GG$6&gt;=$F151,GG$6&lt;=$H151)*(GG$6-$F151+1),$J151/2,$M151,TRUE)-_xlfn.NORM.DIST(AND(GG$6&gt;=$F151,GG$6&lt;=$H151)*(GF$6-$F151+1),$J151/2,$M151,TRUE))/(1-2*_xlfn.NORM.DIST(0,$J151/2,$M151,TRUE))*$D151+($K151="Steady Growth")*(AND(GG$6&gt;=$F151,GG$6&lt;=$H151)*((GG$6-$F151+1)/($J151*($J151+1)/2)*$D151))+($K151="custom")*CustCF!GA151</f>
        <v>0</v>
      </c>
      <c r="GH151" s="95">
        <f>($K151="Bell Curve")*(_xlfn.NORM.DIST(AND(GH$6&gt;=$F151,GH$6&lt;=$H151)*(GH$6-$F151+1),$J151/2,$M151,TRUE)-_xlfn.NORM.DIST(AND(GH$6&gt;=$F151,GH$6&lt;=$H151)*(GG$6-$F151+1),$J151/2,$M151,TRUE))/(1-2*_xlfn.NORM.DIST(0,$J151/2,$M151,TRUE))*$D151+($K151="Steady Growth")*(AND(GH$6&gt;=$F151,GH$6&lt;=$H151)*((GH$6-$F151+1)/($J151*($J151+1)/2)*$D151))+($K151="custom")*CustCF!GB151</f>
        <v>0</v>
      </c>
      <c r="GI151" s="95">
        <f>($K151="Bell Curve")*(_xlfn.NORM.DIST(AND(GI$6&gt;=$F151,GI$6&lt;=$H151)*(GI$6-$F151+1),$J151/2,$M151,TRUE)-_xlfn.NORM.DIST(AND(GI$6&gt;=$F151,GI$6&lt;=$H151)*(GH$6-$F151+1),$J151/2,$M151,TRUE))/(1-2*_xlfn.NORM.DIST(0,$J151/2,$M151,TRUE))*$D151+($K151="Steady Growth")*(AND(GI$6&gt;=$F151,GI$6&lt;=$H151)*((GI$6-$F151+1)/($J151*($J151+1)/2)*$D151))+($K151="custom")*CustCF!GC151</f>
        <v>0</v>
      </c>
      <c r="GJ151" s="95">
        <f>($K151="Bell Curve")*(_xlfn.NORM.DIST(AND(GJ$6&gt;=$F151,GJ$6&lt;=$H151)*(GJ$6-$F151+1),$J151/2,$M151,TRUE)-_xlfn.NORM.DIST(AND(GJ$6&gt;=$F151,GJ$6&lt;=$H151)*(GI$6-$F151+1),$J151/2,$M151,TRUE))/(1-2*_xlfn.NORM.DIST(0,$J151/2,$M151,TRUE))*$D151+($K151="Steady Growth")*(AND(GJ$6&gt;=$F151,GJ$6&lt;=$H151)*((GJ$6-$F151+1)/($J151*($J151+1)/2)*$D151))+($K151="custom")*CustCF!GD151</f>
        <v>0</v>
      </c>
      <c r="GK151" s="95">
        <f>($K151="Bell Curve")*(_xlfn.NORM.DIST(AND(GK$6&gt;=$F151,GK$6&lt;=$H151)*(GK$6-$F151+1),$J151/2,$M151,TRUE)-_xlfn.NORM.DIST(AND(GK$6&gt;=$F151,GK$6&lt;=$H151)*(GJ$6-$F151+1),$J151/2,$M151,TRUE))/(1-2*_xlfn.NORM.DIST(0,$J151/2,$M151,TRUE))*$D151+($K151="Steady Growth")*(AND(GK$6&gt;=$F151,GK$6&lt;=$H151)*((GK$6-$F151+1)/($J151*($J151+1)/2)*$D151))+($K151="custom")*CustCF!GE151</f>
        <v>0</v>
      </c>
      <c r="GL151" s="95">
        <f>($K151="Bell Curve")*(_xlfn.NORM.DIST(AND(GL$6&gt;=$F151,GL$6&lt;=$H151)*(GL$6-$F151+1),$J151/2,$M151,TRUE)-_xlfn.NORM.DIST(AND(GL$6&gt;=$F151,GL$6&lt;=$H151)*(GK$6-$F151+1),$J151/2,$M151,TRUE))/(1-2*_xlfn.NORM.DIST(0,$J151/2,$M151,TRUE))*$D151+($K151="Steady Growth")*(AND(GL$6&gt;=$F151,GL$6&lt;=$H151)*((GL$6-$F151+1)/($J151*($J151+1)/2)*$D151))+($K151="custom")*CustCF!GF151</f>
        <v>0</v>
      </c>
      <c r="GM151" s="95">
        <f>($K151="Bell Curve")*(_xlfn.NORM.DIST(AND(GM$6&gt;=$F151,GM$6&lt;=$H151)*(GM$6-$F151+1),$J151/2,$M151,TRUE)-_xlfn.NORM.DIST(AND(GM$6&gt;=$F151,GM$6&lt;=$H151)*(GL$6-$F151+1),$J151/2,$M151,TRUE))/(1-2*_xlfn.NORM.DIST(0,$J151/2,$M151,TRUE))*$D151+($K151="Steady Growth")*(AND(GM$6&gt;=$F151,GM$6&lt;=$H151)*((GM$6-$F151+1)/($J151*($J151+1)/2)*$D151))+($K151="custom")*CustCF!GG151</f>
        <v>0</v>
      </c>
      <c r="GN151" s="268">
        <f>($K151="Bell Curve")*(_xlfn.NORM.DIST(AND(GN$6&gt;=$F151,GN$6&lt;=$H151)*(GN$6-$F151+1),$J151/2,$M151,TRUE)-_xlfn.NORM.DIST(AND(GN$6&gt;=$F151,GN$6&lt;=$H151)*(GM$6-$F151+1),$J151/2,$M151,TRUE))/(1-2*_xlfn.NORM.DIST(0,$J151/2,$M151,TRUE))*$D151+($K151="Steady Growth")*(AND(GN$6&gt;=$F151,GN$6&lt;=$H151)*((GN$6-$F151+1)/($J151*($J151+1)/2)*$D151))+($K151="custom")*CustCF!GH151</f>
        <v>0</v>
      </c>
      <c r="GO151" s="1"/>
      <c r="GP151" s="67"/>
    </row>
    <row r="152" spans="1:198" customFormat="1" outlineLevel="1" x14ac:dyDescent="0.75">
      <c r="A152" s="1"/>
      <c r="B152" s="1"/>
      <c r="C152" s="262">
        <f>Budget!AF37</f>
        <v>0</v>
      </c>
      <c r="D152" s="19">
        <f>Budget!AG37</f>
        <v>0</v>
      </c>
      <c r="E152" s="19" t="str">
        <f t="shared" si="61"/>
        <v/>
      </c>
      <c r="F152" s="263">
        <v>0</v>
      </c>
      <c r="G152" s="257">
        <f>IF(L152="custom",CustCF!F152,INDEX($P$8:$GN$8,MATCH(F152,$P$6:$GN$6,0)))</f>
        <v>46053</v>
      </c>
      <c r="H152" s="263">
        <v>0</v>
      </c>
      <c r="I152" s="257">
        <f>IF(L152="custom",CustCF!G152,INDEX($P$8:$GN$8,MATCH(H152,$P$6:$GN$6,0)))</f>
        <v>46053</v>
      </c>
      <c r="J152" s="260">
        <f t="shared" si="62"/>
        <v>1</v>
      </c>
      <c r="K152" s="265" t="s">
        <v>116</v>
      </c>
      <c r="L152" s="266" t="s">
        <v>141</v>
      </c>
      <c r="M152" s="267">
        <f t="shared" si="63"/>
        <v>9</v>
      </c>
      <c r="N152" s="18">
        <f t="shared" si="57"/>
        <v>0</v>
      </c>
      <c r="O152" s="1372">
        <f t="shared" si="69"/>
        <v>0</v>
      </c>
      <c r="P152" s="95">
        <f>($K152="Bell Curve")*(_xlfn.NORM.DIST(AND(P$6&gt;=$F152,P$6&lt;=$H152)*(P$6-$F152+1),$J152/2,$M152,TRUE)-_xlfn.NORM.DIST(AND(P$6&gt;=$F152,P$6&lt;=$H152)*(O$6-$F152+1),$J152/2,$M152,TRUE))/(1-2*_xlfn.NORM.DIST(0,$J152/2,$M152,TRUE))*$D152+($K152="Steady Growth")*(AND(P$6&gt;=$F152,P$6&lt;=$H152)*((P$6-$F152+1)/($J152*($J152+1)/2)*$D152))+($K152="custom")*CustCF!J152</f>
        <v>0</v>
      </c>
      <c r="Q152" s="95">
        <f>($K152="Bell Curve")*(_xlfn.NORM.DIST(AND(Q$6&gt;=$F152,Q$6&lt;=$H152)*(Q$6-$F152+1),$J152/2,$M152,TRUE)-_xlfn.NORM.DIST(AND(Q$6&gt;=$F152,Q$6&lt;=$H152)*(P$6-$F152+1),$J152/2,$M152,TRUE))/(1-2*_xlfn.NORM.DIST(0,$J152/2,$M152,TRUE))*$D152+($K152="Steady Growth")*(AND(Q$6&gt;=$F152,Q$6&lt;=$H152)*((Q$6-$F152+1)/($J152*($J152+1)/2)*$D152))+($K152="custom")*CustCF!K152</f>
        <v>0</v>
      </c>
      <c r="R152" s="95">
        <f>($K152="Bell Curve")*(_xlfn.NORM.DIST(AND(R$6&gt;=$F152,R$6&lt;=$H152)*(R$6-$F152+1),$J152/2,$M152,TRUE)-_xlfn.NORM.DIST(AND(R$6&gt;=$F152,R$6&lt;=$H152)*(Q$6-$F152+1),$J152/2,$M152,TRUE))/(1-2*_xlfn.NORM.DIST(0,$J152/2,$M152,TRUE))*$D152+($K152="Steady Growth")*(AND(R$6&gt;=$F152,R$6&lt;=$H152)*((R$6-$F152+1)/($J152*($J152+1)/2)*$D152))+($K152="custom")*CustCF!L152</f>
        <v>0</v>
      </c>
      <c r="S152" s="95">
        <f>($K152="Bell Curve")*(_xlfn.NORM.DIST(AND(S$6&gt;=$F152,S$6&lt;=$H152)*(S$6-$F152+1),$J152/2,$M152,TRUE)-_xlfn.NORM.DIST(AND(S$6&gt;=$F152,S$6&lt;=$H152)*(R$6-$F152+1),$J152/2,$M152,TRUE))/(1-2*_xlfn.NORM.DIST(0,$J152/2,$M152,TRUE))*$D152+($K152="Steady Growth")*(AND(S$6&gt;=$F152,S$6&lt;=$H152)*((S$6-$F152+1)/($J152*($J152+1)/2)*$D152))+($K152="custom")*CustCF!M152</f>
        <v>0</v>
      </c>
      <c r="T152" s="95">
        <f>($K152="Bell Curve")*(_xlfn.NORM.DIST(AND(T$6&gt;=$F152,T$6&lt;=$H152)*(T$6-$F152+1),$J152/2,$M152,TRUE)-_xlfn.NORM.DIST(AND(T$6&gt;=$F152,T$6&lt;=$H152)*(S$6-$F152+1),$J152/2,$M152,TRUE))/(1-2*_xlfn.NORM.DIST(0,$J152/2,$M152,TRUE))*$D152+($K152="Steady Growth")*(AND(T$6&gt;=$F152,T$6&lt;=$H152)*((T$6-$F152+1)/($J152*($J152+1)/2)*$D152))+($K152="custom")*CustCF!N152</f>
        <v>0</v>
      </c>
      <c r="U152" s="95">
        <f>($K152="Bell Curve")*(_xlfn.NORM.DIST(AND(U$6&gt;=$F152,U$6&lt;=$H152)*(U$6-$F152+1),$J152/2,$M152,TRUE)-_xlfn.NORM.DIST(AND(U$6&gt;=$F152,U$6&lt;=$H152)*(T$6-$F152+1),$J152/2,$M152,TRUE))/(1-2*_xlfn.NORM.DIST(0,$J152/2,$M152,TRUE))*$D152+($K152="Steady Growth")*(AND(U$6&gt;=$F152,U$6&lt;=$H152)*((U$6-$F152+1)/($J152*($J152+1)/2)*$D152))+($K152="custom")*CustCF!O152</f>
        <v>0</v>
      </c>
      <c r="V152" s="95">
        <f>($K152="Bell Curve")*(_xlfn.NORM.DIST(AND(V$6&gt;=$F152,V$6&lt;=$H152)*(V$6-$F152+1),$J152/2,$M152,TRUE)-_xlfn.NORM.DIST(AND(V$6&gt;=$F152,V$6&lt;=$H152)*(U$6-$F152+1),$J152/2,$M152,TRUE))/(1-2*_xlfn.NORM.DIST(0,$J152/2,$M152,TRUE))*$D152+($K152="Steady Growth")*(AND(V$6&gt;=$F152,V$6&lt;=$H152)*((V$6-$F152+1)/($J152*($J152+1)/2)*$D152))+($K152="custom")*CustCF!P152</f>
        <v>0</v>
      </c>
      <c r="W152" s="95">
        <f>($K152="Bell Curve")*(_xlfn.NORM.DIST(AND(W$6&gt;=$F152,W$6&lt;=$H152)*(W$6-$F152+1),$J152/2,$M152,TRUE)-_xlfn.NORM.DIST(AND(W$6&gt;=$F152,W$6&lt;=$H152)*(V$6-$F152+1),$J152/2,$M152,TRUE))/(1-2*_xlfn.NORM.DIST(0,$J152/2,$M152,TRUE))*$D152+($K152="Steady Growth")*(AND(W$6&gt;=$F152,W$6&lt;=$H152)*((W$6-$F152+1)/($J152*($J152+1)/2)*$D152))+($K152="custom")*CustCF!Q152</f>
        <v>0</v>
      </c>
      <c r="X152" s="95">
        <f>($K152="Bell Curve")*(_xlfn.NORM.DIST(AND(X$6&gt;=$F152,X$6&lt;=$H152)*(X$6-$F152+1),$J152/2,$M152,TRUE)-_xlfn.NORM.DIST(AND(X$6&gt;=$F152,X$6&lt;=$H152)*(W$6-$F152+1),$J152/2,$M152,TRUE))/(1-2*_xlfn.NORM.DIST(0,$J152/2,$M152,TRUE))*$D152+($K152="Steady Growth")*(AND(X$6&gt;=$F152,X$6&lt;=$H152)*((X$6-$F152+1)/($J152*($J152+1)/2)*$D152))+($K152="custom")*CustCF!R152</f>
        <v>0</v>
      </c>
      <c r="Y152" s="95">
        <f>($K152="Bell Curve")*(_xlfn.NORM.DIST(AND(Y$6&gt;=$F152,Y$6&lt;=$H152)*(Y$6-$F152+1),$J152/2,$M152,TRUE)-_xlfn.NORM.DIST(AND(Y$6&gt;=$F152,Y$6&lt;=$H152)*(X$6-$F152+1),$J152/2,$M152,TRUE))/(1-2*_xlfn.NORM.DIST(0,$J152/2,$M152,TRUE))*$D152+($K152="Steady Growth")*(AND(Y$6&gt;=$F152,Y$6&lt;=$H152)*((Y$6-$F152+1)/($J152*($J152+1)/2)*$D152))+($K152="custom")*CustCF!S152</f>
        <v>0</v>
      </c>
      <c r="Z152" s="95">
        <f>($K152="Bell Curve")*(_xlfn.NORM.DIST(AND(Z$6&gt;=$F152,Z$6&lt;=$H152)*(Z$6-$F152+1),$J152/2,$M152,TRUE)-_xlfn.NORM.DIST(AND(Z$6&gt;=$F152,Z$6&lt;=$H152)*(Y$6-$F152+1),$J152/2,$M152,TRUE))/(1-2*_xlfn.NORM.DIST(0,$J152/2,$M152,TRUE))*$D152+($K152="Steady Growth")*(AND(Z$6&gt;=$F152,Z$6&lt;=$H152)*((Z$6-$F152+1)/($J152*($J152+1)/2)*$D152))+($K152="custom")*CustCF!T152</f>
        <v>0</v>
      </c>
      <c r="AA152" s="95">
        <f>($K152="Bell Curve")*(_xlfn.NORM.DIST(AND(AA$6&gt;=$F152,AA$6&lt;=$H152)*(AA$6-$F152+1),$J152/2,$M152,TRUE)-_xlfn.NORM.DIST(AND(AA$6&gt;=$F152,AA$6&lt;=$H152)*(Z$6-$F152+1),$J152/2,$M152,TRUE))/(1-2*_xlfn.NORM.DIST(0,$J152/2,$M152,TRUE))*$D152+($K152="Steady Growth")*(AND(AA$6&gt;=$F152,AA$6&lt;=$H152)*((AA$6-$F152+1)/($J152*($J152+1)/2)*$D152))+($K152="custom")*CustCF!U152</f>
        <v>0</v>
      </c>
      <c r="AB152" s="95">
        <f>($K152="Bell Curve")*(_xlfn.NORM.DIST(AND(AB$6&gt;=$F152,AB$6&lt;=$H152)*(AB$6-$F152+1),$J152/2,$M152,TRUE)-_xlfn.NORM.DIST(AND(AB$6&gt;=$F152,AB$6&lt;=$H152)*(AA$6-$F152+1),$J152/2,$M152,TRUE))/(1-2*_xlfn.NORM.DIST(0,$J152/2,$M152,TRUE))*$D152+($K152="Steady Growth")*(AND(AB$6&gt;=$F152,AB$6&lt;=$H152)*((AB$6-$F152+1)/($J152*($J152+1)/2)*$D152))+($K152="custom")*CustCF!V152</f>
        <v>0</v>
      </c>
      <c r="AC152" s="95">
        <f>($K152="Bell Curve")*(_xlfn.NORM.DIST(AND(AC$6&gt;=$F152,AC$6&lt;=$H152)*(AC$6-$F152+1),$J152/2,$M152,TRUE)-_xlfn.NORM.DIST(AND(AC$6&gt;=$F152,AC$6&lt;=$H152)*(AB$6-$F152+1),$J152/2,$M152,TRUE))/(1-2*_xlfn.NORM.DIST(0,$J152/2,$M152,TRUE))*$D152+($K152="Steady Growth")*(AND(AC$6&gt;=$F152,AC$6&lt;=$H152)*((AC$6-$F152+1)/($J152*($J152+1)/2)*$D152))+($K152="custom")*CustCF!W152</f>
        <v>0</v>
      </c>
      <c r="AD152" s="95">
        <f>($K152="Bell Curve")*(_xlfn.NORM.DIST(AND(AD$6&gt;=$F152,AD$6&lt;=$H152)*(AD$6-$F152+1),$J152/2,$M152,TRUE)-_xlfn.NORM.DIST(AND(AD$6&gt;=$F152,AD$6&lt;=$H152)*(AC$6-$F152+1),$J152/2,$M152,TRUE))/(1-2*_xlfn.NORM.DIST(0,$J152/2,$M152,TRUE))*$D152+($K152="Steady Growth")*(AND(AD$6&gt;=$F152,AD$6&lt;=$H152)*((AD$6-$F152+1)/($J152*($J152+1)/2)*$D152))+($K152="custom")*CustCF!X152</f>
        <v>0</v>
      </c>
      <c r="AE152" s="95">
        <f>($K152="Bell Curve")*(_xlfn.NORM.DIST(AND(AE$6&gt;=$F152,AE$6&lt;=$H152)*(AE$6-$F152+1),$J152/2,$M152,TRUE)-_xlfn.NORM.DIST(AND(AE$6&gt;=$F152,AE$6&lt;=$H152)*(AD$6-$F152+1),$J152/2,$M152,TRUE))/(1-2*_xlfn.NORM.DIST(0,$J152/2,$M152,TRUE))*$D152+($K152="Steady Growth")*(AND(AE$6&gt;=$F152,AE$6&lt;=$H152)*((AE$6-$F152+1)/($J152*($J152+1)/2)*$D152))+($K152="custom")*CustCF!Y152</f>
        <v>0</v>
      </c>
      <c r="AF152" s="95">
        <f>($K152="Bell Curve")*(_xlfn.NORM.DIST(AND(AF$6&gt;=$F152,AF$6&lt;=$H152)*(AF$6-$F152+1),$J152/2,$M152,TRUE)-_xlfn.NORM.DIST(AND(AF$6&gt;=$F152,AF$6&lt;=$H152)*(AE$6-$F152+1),$J152/2,$M152,TRUE))/(1-2*_xlfn.NORM.DIST(0,$J152/2,$M152,TRUE))*$D152+($K152="Steady Growth")*(AND(AF$6&gt;=$F152,AF$6&lt;=$H152)*((AF$6-$F152+1)/($J152*($J152+1)/2)*$D152))+($K152="custom")*CustCF!Z152</f>
        <v>0</v>
      </c>
      <c r="AG152" s="95">
        <f>($K152="Bell Curve")*(_xlfn.NORM.DIST(AND(AG$6&gt;=$F152,AG$6&lt;=$H152)*(AG$6-$F152+1),$J152/2,$M152,TRUE)-_xlfn.NORM.DIST(AND(AG$6&gt;=$F152,AG$6&lt;=$H152)*(AF$6-$F152+1),$J152/2,$M152,TRUE))/(1-2*_xlfn.NORM.DIST(0,$J152/2,$M152,TRUE))*$D152+($K152="Steady Growth")*(AND(AG$6&gt;=$F152,AG$6&lt;=$H152)*((AG$6-$F152+1)/($J152*($J152+1)/2)*$D152))+($K152="custom")*CustCF!AA152</f>
        <v>0</v>
      </c>
      <c r="AH152" s="95">
        <f>($K152="Bell Curve")*(_xlfn.NORM.DIST(AND(AH$6&gt;=$F152,AH$6&lt;=$H152)*(AH$6-$F152+1),$J152/2,$M152,TRUE)-_xlfn.NORM.DIST(AND(AH$6&gt;=$F152,AH$6&lt;=$H152)*(AG$6-$F152+1),$J152/2,$M152,TRUE))/(1-2*_xlfn.NORM.DIST(0,$J152/2,$M152,TRUE))*$D152+($K152="Steady Growth")*(AND(AH$6&gt;=$F152,AH$6&lt;=$H152)*((AH$6-$F152+1)/($J152*($J152+1)/2)*$D152))+($K152="custom")*CustCF!AB152</f>
        <v>0</v>
      </c>
      <c r="AI152" s="95">
        <f>($K152="Bell Curve")*(_xlfn.NORM.DIST(AND(AI$6&gt;=$F152,AI$6&lt;=$H152)*(AI$6-$F152+1),$J152/2,$M152,TRUE)-_xlfn.NORM.DIST(AND(AI$6&gt;=$F152,AI$6&lt;=$H152)*(AH$6-$F152+1),$J152/2,$M152,TRUE))/(1-2*_xlfn.NORM.DIST(0,$J152/2,$M152,TRUE))*$D152+($K152="Steady Growth")*(AND(AI$6&gt;=$F152,AI$6&lt;=$H152)*((AI$6-$F152+1)/($J152*($J152+1)/2)*$D152))+($K152="custom")*CustCF!AC152</f>
        <v>0</v>
      </c>
      <c r="AJ152" s="95">
        <f>($K152="Bell Curve")*(_xlfn.NORM.DIST(AND(AJ$6&gt;=$F152,AJ$6&lt;=$H152)*(AJ$6-$F152+1),$J152/2,$M152,TRUE)-_xlfn.NORM.DIST(AND(AJ$6&gt;=$F152,AJ$6&lt;=$H152)*(AI$6-$F152+1),$J152/2,$M152,TRUE))/(1-2*_xlfn.NORM.DIST(0,$J152/2,$M152,TRUE))*$D152+($K152="Steady Growth")*(AND(AJ$6&gt;=$F152,AJ$6&lt;=$H152)*((AJ$6-$F152+1)/($J152*($J152+1)/2)*$D152))+($K152="custom")*CustCF!AD152</f>
        <v>0</v>
      </c>
      <c r="AK152" s="95">
        <f>($K152="Bell Curve")*(_xlfn.NORM.DIST(AND(AK$6&gt;=$F152,AK$6&lt;=$H152)*(AK$6-$F152+1),$J152/2,$M152,TRUE)-_xlfn.NORM.DIST(AND(AK$6&gt;=$F152,AK$6&lt;=$H152)*(AJ$6-$F152+1),$J152/2,$M152,TRUE))/(1-2*_xlfn.NORM.DIST(0,$J152/2,$M152,TRUE))*$D152+($K152="Steady Growth")*(AND(AK$6&gt;=$F152,AK$6&lt;=$H152)*((AK$6-$F152+1)/($J152*($J152+1)/2)*$D152))+($K152="custom")*CustCF!AE152</f>
        <v>0</v>
      </c>
      <c r="AL152" s="95">
        <f>($K152="Bell Curve")*(_xlfn.NORM.DIST(AND(AL$6&gt;=$F152,AL$6&lt;=$H152)*(AL$6-$F152+1),$J152/2,$M152,TRUE)-_xlfn.NORM.DIST(AND(AL$6&gt;=$F152,AL$6&lt;=$H152)*(AK$6-$F152+1),$J152/2,$M152,TRUE))/(1-2*_xlfn.NORM.DIST(0,$J152/2,$M152,TRUE))*$D152+($K152="Steady Growth")*(AND(AL$6&gt;=$F152,AL$6&lt;=$H152)*((AL$6-$F152+1)/($J152*($J152+1)/2)*$D152))+($K152="custom")*CustCF!AF152</f>
        <v>0</v>
      </c>
      <c r="AM152" s="95">
        <f>($K152="Bell Curve")*(_xlfn.NORM.DIST(AND(AM$6&gt;=$F152,AM$6&lt;=$H152)*(AM$6-$F152+1),$J152/2,$M152,TRUE)-_xlfn.NORM.DIST(AND(AM$6&gt;=$F152,AM$6&lt;=$H152)*(AL$6-$F152+1),$J152/2,$M152,TRUE))/(1-2*_xlfn.NORM.DIST(0,$J152/2,$M152,TRUE))*$D152+($K152="Steady Growth")*(AND(AM$6&gt;=$F152,AM$6&lt;=$H152)*((AM$6-$F152+1)/($J152*($J152+1)/2)*$D152))+($K152="custom")*CustCF!AG152</f>
        <v>0</v>
      </c>
      <c r="AN152" s="95">
        <f>($K152="Bell Curve")*(_xlfn.NORM.DIST(AND(AN$6&gt;=$F152,AN$6&lt;=$H152)*(AN$6-$F152+1),$J152/2,$M152,TRUE)-_xlfn.NORM.DIST(AND(AN$6&gt;=$F152,AN$6&lt;=$H152)*(AM$6-$F152+1),$J152/2,$M152,TRUE))/(1-2*_xlfn.NORM.DIST(0,$J152/2,$M152,TRUE))*$D152+($K152="Steady Growth")*(AND(AN$6&gt;=$F152,AN$6&lt;=$H152)*((AN$6-$F152+1)/($J152*($J152+1)/2)*$D152))+($K152="custom")*CustCF!AH152</f>
        <v>0</v>
      </c>
      <c r="AO152" s="95">
        <f>($K152="Bell Curve")*(_xlfn.NORM.DIST(AND(AO$6&gt;=$F152,AO$6&lt;=$H152)*(AO$6-$F152+1),$J152/2,$M152,TRUE)-_xlfn.NORM.DIST(AND(AO$6&gt;=$F152,AO$6&lt;=$H152)*(AN$6-$F152+1),$J152/2,$M152,TRUE))/(1-2*_xlfn.NORM.DIST(0,$J152/2,$M152,TRUE))*$D152+($K152="Steady Growth")*(AND(AO$6&gt;=$F152,AO$6&lt;=$H152)*((AO$6-$F152+1)/($J152*($J152+1)/2)*$D152))+($K152="custom")*CustCF!AI152</f>
        <v>0</v>
      </c>
      <c r="AP152" s="95">
        <f>($K152="Bell Curve")*(_xlfn.NORM.DIST(AND(AP$6&gt;=$F152,AP$6&lt;=$H152)*(AP$6-$F152+1),$J152/2,$M152,TRUE)-_xlfn.NORM.DIST(AND(AP$6&gt;=$F152,AP$6&lt;=$H152)*(AO$6-$F152+1),$J152/2,$M152,TRUE))/(1-2*_xlfn.NORM.DIST(0,$J152/2,$M152,TRUE))*$D152+($K152="Steady Growth")*(AND(AP$6&gt;=$F152,AP$6&lt;=$H152)*((AP$6-$F152+1)/($J152*($J152+1)/2)*$D152))+($K152="custom")*CustCF!AJ152</f>
        <v>0</v>
      </c>
      <c r="AQ152" s="95">
        <f>($K152="Bell Curve")*(_xlfn.NORM.DIST(AND(AQ$6&gt;=$F152,AQ$6&lt;=$H152)*(AQ$6-$F152+1),$J152/2,$M152,TRUE)-_xlfn.NORM.DIST(AND(AQ$6&gt;=$F152,AQ$6&lt;=$H152)*(AP$6-$F152+1),$J152/2,$M152,TRUE))/(1-2*_xlfn.NORM.DIST(0,$J152/2,$M152,TRUE))*$D152+($K152="Steady Growth")*(AND(AQ$6&gt;=$F152,AQ$6&lt;=$H152)*((AQ$6-$F152+1)/($J152*($J152+1)/2)*$D152))+($K152="custom")*CustCF!AK152</f>
        <v>0</v>
      </c>
      <c r="AR152" s="95">
        <f>($K152="Bell Curve")*(_xlfn.NORM.DIST(AND(AR$6&gt;=$F152,AR$6&lt;=$H152)*(AR$6-$F152+1),$J152/2,$M152,TRUE)-_xlfn.NORM.DIST(AND(AR$6&gt;=$F152,AR$6&lt;=$H152)*(AQ$6-$F152+1),$J152/2,$M152,TRUE))/(1-2*_xlfn.NORM.DIST(0,$J152/2,$M152,TRUE))*$D152+($K152="Steady Growth")*(AND(AR$6&gt;=$F152,AR$6&lt;=$H152)*((AR$6-$F152+1)/($J152*($J152+1)/2)*$D152))+($K152="custom")*CustCF!AL152</f>
        <v>0</v>
      </c>
      <c r="AS152" s="95">
        <f>($K152="Bell Curve")*(_xlfn.NORM.DIST(AND(AS$6&gt;=$F152,AS$6&lt;=$H152)*(AS$6-$F152+1),$J152/2,$M152,TRUE)-_xlfn.NORM.DIST(AND(AS$6&gt;=$F152,AS$6&lt;=$H152)*(AR$6-$F152+1),$J152/2,$M152,TRUE))/(1-2*_xlfn.NORM.DIST(0,$J152/2,$M152,TRUE))*$D152+($K152="Steady Growth")*(AND(AS$6&gt;=$F152,AS$6&lt;=$H152)*((AS$6-$F152+1)/($J152*($J152+1)/2)*$D152))+($K152="custom")*CustCF!AM152</f>
        <v>0</v>
      </c>
      <c r="AT152" s="95">
        <f>($K152="Bell Curve")*(_xlfn.NORM.DIST(AND(AT$6&gt;=$F152,AT$6&lt;=$H152)*(AT$6-$F152+1),$J152/2,$M152,TRUE)-_xlfn.NORM.DIST(AND(AT$6&gt;=$F152,AT$6&lt;=$H152)*(AS$6-$F152+1),$J152/2,$M152,TRUE))/(1-2*_xlfn.NORM.DIST(0,$J152/2,$M152,TRUE))*$D152+($K152="Steady Growth")*(AND(AT$6&gt;=$F152,AT$6&lt;=$H152)*((AT$6-$F152+1)/($J152*($J152+1)/2)*$D152))+($K152="custom")*CustCF!AN152</f>
        <v>0</v>
      </c>
      <c r="AU152" s="95">
        <f>($K152="Bell Curve")*(_xlfn.NORM.DIST(AND(AU$6&gt;=$F152,AU$6&lt;=$H152)*(AU$6-$F152+1),$J152/2,$M152,TRUE)-_xlfn.NORM.DIST(AND(AU$6&gt;=$F152,AU$6&lt;=$H152)*(AT$6-$F152+1),$J152/2,$M152,TRUE))/(1-2*_xlfn.NORM.DIST(0,$J152/2,$M152,TRUE))*$D152+($K152="Steady Growth")*(AND(AU$6&gt;=$F152,AU$6&lt;=$H152)*((AU$6-$F152+1)/($J152*($J152+1)/2)*$D152))+($K152="custom")*CustCF!AO152</f>
        <v>0</v>
      </c>
      <c r="AV152" s="95">
        <f>($K152="Bell Curve")*(_xlfn.NORM.DIST(AND(AV$6&gt;=$F152,AV$6&lt;=$H152)*(AV$6-$F152+1),$J152/2,$M152,TRUE)-_xlfn.NORM.DIST(AND(AV$6&gt;=$F152,AV$6&lt;=$H152)*(AU$6-$F152+1),$J152/2,$M152,TRUE))/(1-2*_xlfn.NORM.DIST(0,$J152/2,$M152,TRUE))*$D152+($K152="Steady Growth")*(AND(AV$6&gt;=$F152,AV$6&lt;=$H152)*((AV$6-$F152+1)/($J152*($J152+1)/2)*$D152))+($K152="custom")*CustCF!AP152</f>
        <v>0</v>
      </c>
      <c r="AW152" s="95">
        <f>($K152="Bell Curve")*(_xlfn.NORM.DIST(AND(AW$6&gt;=$F152,AW$6&lt;=$H152)*(AW$6-$F152+1),$J152/2,$M152,TRUE)-_xlfn.NORM.DIST(AND(AW$6&gt;=$F152,AW$6&lt;=$H152)*(AV$6-$F152+1),$J152/2,$M152,TRUE))/(1-2*_xlfn.NORM.DIST(0,$J152/2,$M152,TRUE))*$D152+($K152="Steady Growth")*(AND(AW$6&gt;=$F152,AW$6&lt;=$H152)*((AW$6-$F152+1)/($J152*($J152+1)/2)*$D152))+($K152="custom")*CustCF!AQ152</f>
        <v>0</v>
      </c>
      <c r="AX152" s="95">
        <f>($K152="Bell Curve")*(_xlfn.NORM.DIST(AND(AX$6&gt;=$F152,AX$6&lt;=$H152)*(AX$6-$F152+1),$J152/2,$M152,TRUE)-_xlfn.NORM.DIST(AND(AX$6&gt;=$F152,AX$6&lt;=$H152)*(AW$6-$F152+1),$J152/2,$M152,TRUE))/(1-2*_xlfn.NORM.DIST(0,$J152/2,$M152,TRUE))*$D152+($K152="Steady Growth")*(AND(AX$6&gt;=$F152,AX$6&lt;=$H152)*((AX$6-$F152+1)/($J152*($J152+1)/2)*$D152))+($K152="custom")*CustCF!AR152</f>
        <v>0</v>
      </c>
      <c r="AY152" s="95">
        <f>($K152="Bell Curve")*(_xlfn.NORM.DIST(AND(AY$6&gt;=$F152,AY$6&lt;=$H152)*(AY$6-$F152+1),$J152/2,$M152,TRUE)-_xlfn.NORM.DIST(AND(AY$6&gt;=$F152,AY$6&lt;=$H152)*(AX$6-$F152+1),$J152/2,$M152,TRUE))/(1-2*_xlfn.NORM.DIST(0,$J152/2,$M152,TRUE))*$D152+($K152="Steady Growth")*(AND(AY$6&gt;=$F152,AY$6&lt;=$H152)*((AY$6-$F152+1)/($J152*($J152+1)/2)*$D152))+($K152="custom")*CustCF!AS152</f>
        <v>0</v>
      </c>
      <c r="AZ152" s="95">
        <f>($K152="Bell Curve")*(_xlfn.NORM.DIST(AND(AZ$6&gt;=$F152,AZ$6&lt;=$H152)*(AZ$6-$F152+1),$J152/2,$M152,TRUE)-_xlfn.NORM.DIST(AND(AZ$6&gt;=$F152,AZ$6&lt;=$H152)*(AY$6-$F152+1),$J152/2,$M152,TRUE))/(1-2*_xlfn.NORM.DIST(0,$J152/2,$M152,TRUE))*$D152+($K152="Steady Growth")*(AND(AZ$6&gt;=$F152,AZ$6&lt;=$H152)*((AZ$6-$F152+1)/($J152*($J152+1)/2)*$D152))+($K152="custom")*CustCF!AT152</f>
        <v>0</v>
      </c>
      <c r="BA152" s="95">
        <f>($K152="Bell Curve")*(_xlfn.NORM.DIST(AND(BA$6&gt;=$F152,BA$6&lt;=$H152)*(BA$6-$F152+1),$J152/2,$M152,TRUE)-_xlfn.NORM.DIST(AND(BA$6&gt;=$F152,BA$6&lt;=$H152)*(AZ$6-$F152+1),$J152/2,$M152,TRUE))/(1-2*_xlfn.NORM.DIST(0,$J152/2,$M152,TRUE))*$D152+($K152="Steady Growth")*(AND(BA$6&gt;=$F152,BA$6&lt;=$H152)*((BA$6-$F152+1)/($J152*($J152+1)/2)*$D152))+($K152="custom")*CustCF!AU152</f>
        <v>0</v>
      </c>
      <c r="BB152" s="95">
        <f>($K152="Bell Curve")*(_xlfn.NORM.DIST(AND(BB$6&gt;=$F152,BB$6&lt;=$H152)*(BB$6-$F152+1),$J152/2,$M152,TRUE)-_xlfn.NORM.DIST(AND(BB$6&gt;=$F152,BB$6&lt;=$H152)*(BA$6-$F152+1),$J152/2,$M152,TRUE))/(1-2*_xlfn.NORM.DIST(0,$J152/2,$M152,TRUE))*$D152+($K152="Steady Growth")*(AND(BB$6&gt;=$F152,BB$6&lt;=$H152)*((BB$6-$F152+1)/($J152*($J152+1)/2)*$D152))+($K152="custom")*CustCF!AV152</f>
        <v>0</v>
      </c>
      <c r="BC152" s="95">
        <f>($K152="Bell Curve")*(_xlfn.NORM.DIST(AND(BC$6&gt;=$F152,BC$6&lt;=$H152)*(BC$6-$F152+1),$J152/2,$M152,TRUE)-_xlfn.NORM.DIST(AND(BC$6&gt;=$F152,BC$6&lt;=$H152)*(BB$6-$F152+1),$J152/2,$M152,TRUE))/(1-2*_xlfn.NORM.DIST(0,$J152/2,$M152,TRUE))*$D152+($K152="Steady Growth")*(AND(BC$6&gt;=$F152,BC$6&lt;=$H152)*((BC$6-$F152+1)/($J152*($J152+1)/2)*$D152))+($K152="custom")*CustCF!AW152</f>
        <v>0</v>
      </c>
      <c r="BD152" s="95">
        <f>($K152="Bell Curve")*(_xlfn.NORM.DIST(AND(BD$6&gt;=$F152,BD$6&lt;=$H152)*(BD$6-$F152+1),$J152/2,$M152,TRUE)-_xlfn.NORM.DIST(AND(BD$6&gt;=$F152,BD$6&lt;=$H152)*(BC$6-$F152+1),$J152/2,$M152,TRUE))/(1-2*_xlfn.NORM.DIST(0,$J152/2,$M152,TRUE))*$D152+($K152="Steady Growth")*(AND(BD$6&gt;=$F152,BD$6&lt;=$H152)*((BD$6-$F152+1)/($J152*($J152+1)/2)*$D152))+($K152="custom")*CustCF!AX152</f>
        <v>0</v>
      </c>
      <c r="BE152" s="95">
        <f>($K152="Bell Curve")*(_xlfn.NORM.DIST(AND(BE$6&gt;=$F152,BE$6&lt;=$H152)*(BE$6-$F152+1),$J152/2,$M152,TRUE)-_xlfn.NORM.DIST(AND(BE$6&gt;=$F152,BE$6&lt;=$H152)*(BD$6-$F152+1),$J152/2,$M152,TRUE))/(1-2*_xlfn.NORM.DIST(0,$J152/2,$M152,TRUE))*$D152+($K152="Steady Growth")*(AND(BE$6&gt;=$F152,BE$6&lt;=$H152)*((BE$6-$F152+1)/($J152*($J152+1)/2)*$D152))+($K152="custom")*CustCF!AY152</f>
        <v>0</v>
      </c>
      <c r="BF152" s="95">
        <f>($K152="Bell Curve")*(_xlfn.NORM.DIST(AND(BF$6&gt;=$F152,BF$6&lt;=$H152)*(BF$6-$F152+1),$J152/2,$M152,TRUE)-_xlfn.NORM.DIST(AND(BF$6&gt;=$F152,BF$6&lt;=$H152)*(BE$6-$F152+1),$J152/2,$M152,TRUE))/(1-2*_xlfn.NORM.DIST(0,$J152/2,$M152,TRUE))*$D152+($K152="Steady Growth")*(AND(BF$6&gt;=$F152,BF$6&lt;=$H152)*((BF$6-$F152+1)/($J152*($J152+1)/2)*$D152))+($K152="custom")*CustCF!AZ152</f>
        <v>0</v>
      </c>
      <c r="BG152" s="95">
        <f>($K152="Bell Curve")*(_xlfn.NORM.DIST(AND(BG$6&gt;=$F152,BG$6&lt;=$H152)*(BG$6-$F152+1),$J152/2,$M152,TRUE)-_xlfn.NORM.DIST(AND(BG$6&gt;=$F152,BG$6&lt;=$H152)*(BF$6-$F152+1),$J152/2,$M152,TRUE))/(1-2*_xlfn.NORM.DIST(0,$J152/2,$M152,TRUE))*$D152+($K152="Steady Growth")*(AND(BG$6&gt;=$F152,BG$6&lt;=$H152)*((BG$6-$F152+1)/($J152*($J152+1)/2)*$D152))+($K152="custom")*CustCF!BA152</f>
        <v>0</v>
      </c>
      <c r="BH152" s="95">
        <f>($K152="Bell Curve")*(_xlfn.NORM.DIST(AND(BH$6&gt;=$F152,BH$6&lt;=$H152)*(BH$6-$F152+1),$J152/2,$M152,TRUE)-_xlfn.NORM.DIST(AND(BH$6&gt;=$F152,BH$6&lt;=$H152)*(BG$6-$F152+1),$J152/2,$M152,TRUE))/(1-2*_xlfn.NORM.DIST(0,$J152/2,$M152,TRUE))*$D152+($K152="Steady Growth")*(AND(BH$6&gt;=$F152,BH$6&lt;=$H152)*((BH$6-$F152+1)/($J152*($J152+1)/2)*$D152))+($K152="custom")*CustCF!BB152</f>
        <v>0</v>
      </c>
      <c r="BI152" s="95">
        <f>($K152="Bell Curve")*(_xlfn.NORM.DIST(AND(BI$6&gt;=$F152,BI$6&lt;=$H152)*(BI$6-$F152+1),$J152/2,$M152,TRUE)-_xlfn.NORM.DIST(AND(BI$6&gt;=$F152,BI$6&lt;=$H152)*(BH$6-$F152+1),$J152/2,$M152,TRUE))/(1-2*_xlfn.NORM.DIST(0,$J152/2,$M152,TRUE))*$D152+($K152="Steady Growth")*(AND(BI$6&gt;=$F152,BI$6&lt;=$H152)*((BI$6-$F152+1)/($J152*($J152+1)/2)*$D152))+($K152="custom")*CustCF!BC152</f>
        <v>0</v>
      </c>
      <c r="BJ152" s="95">
        <f>($K152="Bell Curve")*(_xlfn.NORM.DIST(AND(BJ$6&gt;=$F152,BJ$6&lt;=$H152)*(BJ$6-$F152+1),$J152/2,$M152,TRUE)-_xlfn.NORM.DIST(AND(BJ$6&gt;=$F152,BJ$6&lt;=$H152)*(BI$6-$F152+1),$J152/2,$M152,TRUE))/(1-2*_xlfn.NORM.DIST(0,$J152/2,$M152,TRUE))*$D152+($K152="Steady Growth")*(AND(BJ$6&gt;=$F152,BJ$6&lt;=$H152)*((BJ$6-$F152+1)/($J152*($J152+1)/2)*$D152))+($K152="custom")*CustCF!BD152</f>
        <v>0</v>
      </c>
      <c r="BK152" s="95">
        <f>($K152="Bell Curve")*(_xlfn.NORM.DIST(AND(BK$6&gt;=$F152,BK$6&lt;=$H152)*(BK$6-$F152+1),$J152/2,$M152,TRUE)-_xlfn.NORM.DIST(AND(BK$6&gt;=$F152,BK$6&lt;=$H152)*(BJ$6-$F152+1),$J152/2,$M152,TRUE))/(1-2*_xlfn.NORM.DIST(0,$J152/2,$M152,TRUE))*$D152+($K152="Steady Growth")*(AND(BK$6&gt;=$F152,BK$6&lt;=$H152)*((BK$6-$F152+1)/($J152*($J152+1)/2)*$D152))+($K152="custom")*CustCF!BE152</f>
        <v>0</v>
      </c>
      <c r="BL152" s="95">
        <f>($K152="Bell Curve")*(_xlfn.NORM.DIST(AND(BL$6&gt;=$F152,BL$6&lt;=$H152)*(BL$6-$F152+1),$J152/2,$M152,TRUE)-_xlfn.NORM.DIST(AND(BL$6&gt;=$F152,BL$6&lt;=$H152)*(BK$6-$F152+1),$J152/2,$M152,TRUE))/(1-2*_xlfn.NORM.DIST(0,$J152/2,$M152,TRUE))*$D152+($K152="Steady Growth")*(AND(BL$6&gt;=$F152,BL$6&lt;=$H152)*((BL$6-$F152+1)/($J152*($J152+1)/2)*$D152))+($K152="custom")*CustCF!BF152</f>
        <v>0</v>
      </c>
      <c r="BM152" s="95">
        <f>($K152="Bell Curve")*(_xlfn.NORM.DIST(AND(BM$6&gt;=$F152,BM$6&lt;=$H152)*(BM$6-$F152+1),$J152/2,$M152,TRUE)-_xlfn.NORM.DIST(AND(BM$6&gt;=$F152,BM$6&lt;=$H152)*(BL$6-$F152+1),$J152/2,$M152,TRUE))/(1-2*_xlfn.NORM.DIST(0,$J152/2,$M152,TRUE))*$D152+($K152="Steady Growth")*(AND(BM$6&gt;=$F152,BM$6&lt;=$H152)*((BM$6-$F152+1)/($J152*($J152+1)/2)*$D152))+($K152="custom")*CustCF!BG152</f>
        <v>0</v>
      </c>
      <c r="BN152" s="95">
        <f>($K152="Bell Curve")*(_xlfn.NORM.DIST(AND(BN$6&gt;=$F152,BN$6&lt;=$H152)*(BN$6-$F152+1),$J152/2,$M152,TRUE)-_xlfn.NORM.DIST(AND(BN$6&gt;=$F152,BN$6&lt;=$H152)*(BM$6-$F152+1),$J152/2,$M152,TRUE))/(1-2*_xlfn.NORM.DIST(0,$J152/2,$M152,TRUE))*$D152+($K152="Steady Growth")*(AND(BN$6&gt;=$F152,BN$6&lt;=$H152)*((BN$6-$F152+1)/($J152*($J152+1)/2)*$D152))+($K152="custom")*CustCF!BH152</f>
        <v>0</v>
      </c>
      <c r="BO152" s="95">
        <f>($K152="Bell Curve")*(_xlfn.NORM.DIST(AND(BO$6&gt;=$F152,BO$6&lt;=$H152)*(BO$6-$F152+1),$J152/2,$M152,TRUE)-_xlfn.NORM.DIST(AND(BO$6&gt;=$F152,BO$6&lt;=$H152)*(BN$6-$F152+1),$J152/2,$M152,TRUE))/(1-2*_xlfn.NORM.DIST(0,$J152/2,$M152,TRUE))*$D152+($K152="Steady Growth")*(AND(BO$6&gt;=$F152,BO$6&lt;=$H152)*((BO$6-$F152+1)/($J152*($J152+1)/2)*$D152))+($K152="custom")*CustCF!BI152</f>
        <v>0</v>
      </c>
      <c r="BP152" s="95">
        <f>($K152="Bell Curve")*(_xlfn.NORM.DIST(AND(BP$6&gt;=$F152,BP$6&lt;=$H152)*(BP$6-$F152+1),$J152/2,$M152,TRUE)-_xlfn.NORM.DIST(AND(BP$6&gt;=$F152,BP$6&lt;=$H152)*(BO$6-$F152+1),$J152/2,$M152,TRUE))/(1-2*_xlfn.NORM.DIST(0,$J152/2,$M152,TRUE))*$D152+($K152="Steady Growth")*(AND(BP$6&gt;=$F152,BP$6&lt;=$H152)*((BP$6-$F152+1)/($J152*($J152+1)/2)*$D152))+($K152="custom")*CustCF!BJ152</f>
        <v>0</v>
      </c>
      <c r="BQ152" s="95">
        <f>($K152="Bell Curve")*(_xlfn.NORM.DIST(AND(BQ$6&gt;=$F152,BQ$6&lt;=$H152)*(BQ$6-$F152+1),$J152/2,$M152,TRUE)-_xlfn.NORM.DIST(AND(BQ$6&gt;=$F152,BQ$6&lt;=$H152)*(BP$6-$F152+1),$J152/2,$M152,TRUE))/(1-2*_xlfn.NORM.DIST(0,$J152/2,$M152,TRUE))*$D152+($K152="Steady Growth")*(AND(BQ$6&gt;=$F152,BQ$6&lt;=$H152)*((BQ$6-$F152+1)/($J152*($J152+1)/2)*$D152))+($K152="custom")*CustCF!BK152</f>
        <v>0</v>
      </c>
      <c r="BR152" s="95">
        <f>($K152="Bell Curve")*(_xlfn.NORM.DIST(AND(BR$6&gt;=$F152,BR$6&lt;=$H152)*(BR$6-$F152+1),$J152/2,$M152,TRUE)-_xlfn.NORM.DIST(AND(BR$6&gt;=$F152,BR$6&lt;=$H152)*(BQ$6-$F152+1),$J152/2,$M152,TRUE))/(1-2*_xlfn.NORM.DIST(0,$J152/2,$M152,TRUE))*$D152+($K152="Steady Growth")*(AND(BR$6&gt;=$F152,BR$6&lt;=$H152)*((BR$6-$F152+1)/($J152*($J152+1)/2)*$D152))+($K152="custom")*CustCF!BL152</f>
        <v>0</v>
      </c>
      <c r="BS152" s="95">
        <f>($K152="Bell Curve")*(_xlfn.NORM.DIST(AND(BS$6&gt;=$F152,BS$6&lt;=$H152)*(BS$6-$F152+1),$J152/2,$M152,TRUE)-_xlfn.NORM.DIST(AND(BS$6&gt;=$F152,BS$6&lt;=$H152)*(BR$6-$F152+1),$J152/2,$M152,TRUE))/(1-2*_xlfn.NORM.DIST(0,$J152/2,$M152,TRUE))*$D152+($K152="Steady Growth")*(AND(BS$6&gt;=$F152,BS$6&lt;=$H152)*((BS$6-$F152+1)/($J152*($J152+1)/2)*$D152))+($K152="custom")*CustCF!BM152</f>
        <v>0</v>
      </c>
      <c r="BT152" s="95">
        <f>($K152="Bell Curve")*(_xlfn.NORM.DIST(AND(BT$6&gt;=$F152,BT$6&lt;=$H152)*(BT$6-$F152+1),$J152/2,$M152,TRUE)-_xlfn.NORM.DIST(AND(BT$6&gt;=$F152,BT$6&lt;=$H152)*(BS$6-$F152+1),$J152/2,$M152,TRUE))/(1-2*_xlfn.NORM.DIST(0,$J152/2,$M152,TRUE))*$D152+($K152="Steady Growth")*(AND(BT$6&gt;=$F152,BT$6&lt;=$H152)*((BT$6-$F152+1)/($J152*($J152+1)/2)*$D152))+($K152="custom")*CustCF!BN152</f>
        <v>0</v>
      </c>
      <c r="BU152" s="95">
        <f>($K152="Bell Curve")*(_xlfn.NORM.DIST(AND(BU$6&gt;=$F152,BU$6&lt;=$H152)*(BU$6-$F152+1),$J152/2,$M152,TRUE)-_xlfn.NORM.DIST(AND(BU$6&gt;=$F152,BU$6&lt;=$H152)*(BT$6-$F152+1),$J152/2,$M152,TRUE))/(1-2*_xlfn.NORM.DIST(0,$J152/2,$M152,TRUE))*$D152+($K152="Steady Growth")*(AND(BU$6&gt;=$F152,BU$6&lt;=$H152)*((BU$6-$F152+1)/($J152*($J152+1)/2)*$D152))+($K152="custom")*CustCF!BO152</f>
        <v>0</v>
      </c>
      <c r="BV152" s="95">
        <f>($K152="Bell Curve")*(_xlfn.NORM.DIST(AND(BV$6&gt;=$F152,BV$6&lt;=$H152)*(BV$6-$F152+1),$J152/2,$M152,TRUE)-_xlfn.NORM.DIST(AND(BV$6&gt;=$F152,BV$6&lt;=$H152)*(BU$6-$F152+1),$J152/2,$M152,TRUE))/(1-2*_xlfn.NORM.DIST(0,$J152/2,$M152,TRUE))*$D152+($K152="Steady Growth")*(AND(BV$6&gt;=$F152,BV$6&lt;=$H152)*((BV$6-$F152+1)/($J152*($J152+1)/2)*$D152))+($K152="custom")*CustCF!BP152</f>
        <v>0</v>
      </c>
      <c r="BW152" s="95">
        <f>($K152="Bell Curve")*(_xlfn.NORM.DIST(AND(BW$6&gt;=$F152,BW$6&lt;=$H152)*(BW$6-$F152+1),$J152/2,$M152,TRUE)-_xlfn.NORM.DIST(AND(BW$6&gt;=$F152,BW$6&lt;=$H152)*(BV$6-$F152+1),$J152/2,$M152,TRUE))/(1-2*_xlfn.NORM.DIST(0,$J152/2,$M152,TRUE))*$D152+($K152="Steady Growth")*(AND(BW$6&gt;=$F152,BW$6&lt;=$H152)*((BW$6-$F152+1)/($J152*($J152+1)/2)*$D152))+($K152="custom")*CustCF!BQ152</f>
        <v>0</v>
      </c>
      <c r="BX152" s="95">
        <f>($K152="Bell Curve")*(_xlfn.NORM.DIST(AND(BX$6&gt;=$F152,BX$6&lt;=$H152)*(BX$6-$F152+1),$J152/2,$M152,TRUE)-_xlfn.NORM.DIST(AND(BX$6&gt;=$F152,BX$6&lt;=$H152)*(BW$6-$F152+1),$J152/2,$M152,TRUE))/(1-2*_xlfn.NORM.DIST(0,$J152/2,$M152,TRUE))*$D152+($K152="Steady Growth")*(AND(BX$6&gt;=$F152,BX$6&lt;=$H152)*((BX$6-$F152+1)/($J152*($J152+1)/2)*$D152))+($K152="custom")*CustCF!BR152</f>
        <v>0</v>
      </c>
      <c r="BY152" s="95">
        <f>($K152="Bell Curve")*(_xlfn.NORM.DIST(AND(BY$6&gt;=$F152,BY$6&lt;=$H152)*(BY$6-$F152+1),$J152/2,$M152,TRUE)-_xlfn.NORM.DIST(AND(BY$6&gt;=$F152,BY$6&lt;=$H152)*(BX$6-$F152+1),$J152/2,$M152,TRUE))/(1-2*_xlfn.NORM.DIST(0,$J152/2,$M152,TRUE))*$D152+($K152="Steady Growth")*(AND(BY$6&gt;=$F152,BY$6&lt;=$H152)*((BY$6-$F152+1)/($J152*($J152+1)/2)*$D152))+($K152="custom")*CustCF!BS152</f>
        <v>0</v>
      </c>
      <c r="BZ152" s="95">
        <f>($K152="Bell Curve")*(_xlfn.NORM.DIST(AND(BZ$6&gt;=$F152,BZ$6&lt;=$H152)*(BZ$6-$F152+1),$J152/2,$M152,TRUE)-_xlfn.NORM.DIST(AND(BZ$6&gt;=$F152,BZ$6&lt;=$H152)*(BY$6-$F152+1),$J152/2,$M152,TRUE))/(1-2*_xlfn.NORM.DIST(0,$J152/2,$M152,TRUE))*$D152+($K152="Steady Growth")*(AND(BZ$6&gt;=$F152,BZ$6&lt;=$H152)*((BZ$6-$F152+1)/($J152*($J152+1)/2)*$D152))+($K152="custom")*CustCF!BT152</f>
        <v>0</v>
      </c>
      <c r="CA152" s="95">
        <f>($K152="Bell Curve")*(_xlfn.NORM.DIST(AND(CA$6&gt;=$F152,CA$6&lt;=$H152)*(CA$6-$F152+1),$J152/2,$M152,TRUE)-_xlfn.NORM.DIST(AND(CA$6&gt;=$F152,CA$6&lt;=$H152)*(BZ$6-$F152+1),$J152/2,$M152,TRUE))/(1-2*_xlfn.NORM.DIST(0,$J152/2,$M152,TRUE))*$D152+($K152="Steady Growth")*(AND(CA$6&gt;=$F152,CA$6&lt;=$H152)*((CA$6-$F152+1)/($J152*($J152+1)/2)*$D152))+($K152="custom")*CustCF!BU152</f>
        <v>0</v>
      </c>
      <c r="CB152" s="95">
        <f>($K152="Bell Curve")*(_xlfn.NORM.DIST(AND(CB$6&gt;=$F152,CB$6&lt;=$H152)*(CB$6-$F152+1),$J152/2,$M152,TRUE)-_xlfn.NORM.DIST(AND(CB$6&gt;=$F152,CB$6&lt;=$H152)*(CA$6-$F152+1),$J152/2,$M152,TRUE))/(1-2*_xlfn.NORM.DIST(0,$J152/2,$M152,TRUE))*$D152+($K152="Steady Growth")*(AND(CB$6&gt;=$F152,CB$6&lt;=$H152)*((CB$6-$F152+1)/($J152*($J152+1)/2)*$D152))+($K152="custom")*CustCF!BV152</f>
        <v>0</v>
      </c>
      <c r="CC152" s="95">
        <f>($K152="Bell Curve")*(_xlfn.NORM.DIST(AND(CC$6&gt;=$F152,CC$6&lt;=$H152)*(CC$6-$F152+1),$J152/2,$M152,TRUE)-_xlfn.NORM.DIST(AND(CC$6&gt;=$F152,CC$6&lt;=$H152)*(CB$6-$F152+1),$J152/2,$M152,TRUE))/(1-2*_xlfn.NORM.DIST(0,$J152/2,$M152,TRUE))*$D152+($K152="Steady Growth")*(AND(CC$6&gt;=$F152,CC$6&lt;=$H152)*((CC$6-$F152+1)/($J152*($J152+1)/2)*$D152))+($K152="custom")*CustCF!BW152</f>
        <v>0</v>
      </c>
      <c r="CD152" s="95">
        <f>($K152="Bell Curve")*(_xlfn.NORM.DIST(AND(CD$6&gt;=$F152,CD$6&lt;=$H152)*(CD$6-$F152+1),$J152/2,$M152,TRUE)-_xlfn.NORM.DIST(AND(CD$6&gt;=$F152,CD$6&lt;=$H152)*(CC$6-$F152+1),$J152/2,$M152,TRUE))/(1-2*_xlfn.NORM.DIST(0,$J152/2,$M152,TRUE))*$D152+($K152="Steady Growth")*(AND(CD$6&gt;=$F152,CD$6&lt;=$H152)*((CD$6-$F152+1)/($J152*($J152+1)/2)*$D152))+($K152="custom")*CustCF!BX152</f>
        <v>0</v>
      </c>
      <c r="CE152" s="95">
        <f>($K152="Bell Curve")*(_xlfn.NORM.DIST(AND(CE$6&gt;=$F152,CE$6&lt;=$H152)*(CE$6-$F152+1),$J152/2,$M152,TRUE)-_xlfn.NORM.DIST(AND(CE$6&gt;=$F152,CE$6&lt;=$H152)*(CD$6-$F152+1),$J152/2,$M152,TRUE))/(1-2*_xlfn.NORM.DIST(0,$J152/2,$M152,TRUE))*$D152+($K152="Steady Growth")*(AND(CE$6&gt;=$F152,CE$6&lt;=$H152)*((CE$6-$F152+1)/($J152*($J152+1)/2)*$D152))+($K152="custom")*CustCF!BY152</f>
        <v>0</v>
      </c>
      <c r="CF152" s="95">
        <f>($K152="Bell Curve")*(_xlfn.NORM.DIST(AND(CF$6&gt;=$F152,CF$6&lt;=$H152)*(CF$6-$F152+1),$J152/2,$M152,TRUE)-_xlfn.NORM.DIST(AND(CF$6&gt;=$F152,CF$6&lt;=$H152)*(CE$6-$F152+1),$J152/2,$M152,TRUE))/(1-2*_xlfn.NORM.DIST(0,$J152/2,$M152,TRUE))*$D152+($K152="Steady Growth")*(AND(CF$6&gt;=$F152,CF$6&lt;=$H152)*((CF$6-$F152+1)/($J152*($J152+1)/2)*$D152))+($K152="custom")*CustCF!BZ152</f>
        <v>0</v>
      </c>
      <c r="CG152" s="95">
        <f>($K152="Bell Curve")*(_xlfn.NORM.DIST(AND(CG$6&gt;=$F152,CG$6&lt;=$H152)*(CG$6-$F152+1),$J152/2,$M152,TRUE)-_xlfn.NORM.DIST(AND(CG$6&gt;=$F152,CG$6&lt;=$H152)*(CF$6-$F152+1),$J152/2,$M152,TRUE))/(1-2*_xlfn.NORM.DIST(0,$J152/2,$M152,TRUE))*$D152+($K152="Steady Growth")*(AND(CG$6&gt;=$F152,CG$6&lt;=$H152)*((CG$6-$F152+1)/($J152*($J152+1)/2)*$D152))+($K152="custom")*CustCF!CA152</f>
        <v>0</v>
      </c>
      <c r="CH152" s="95">
        <f>($K152="Bell Curve")*(_xlfn.NORM.DIST(AND(CH$6&gt;=$F152,CH$6&lt;=$H152)*(CH$6-$F152+1),$J152/2,$M152,TRUE)-_xlfn.NORM.DIST(AND(CH$6&gt;=$F152,CH$6&lt;=$H152)*(CG$6-$F152+1),$J152/2,$M152,TRUE))/(1-2*_xlfn.NORM.DIST(0,$J152/2,$M152,TRUE))*$D152+($K152="Steady Growth")*(AND(CH$6&gt;=$F152,CH$6&lt;=$H152)*((CH$6-$F152+1)/($J152*($J152+1)/2)*$D152))+($K152="custom")*CustCF!CB152</f>
        <v>0</v>
      </c>
      <c r="CI152" s="95">
        <f>($K152="Bell Curve")*(_xlfn.NORM.DIST(AND(CI$6&gt;=$F152,CI$6&lt;=$H152)*(CI$6-$F152+1),$J152/2,$M152,TRUE)-_xlfn.NORM.DIST(AND(CI$6&gt;=$F152,CI$6&lt;=$H152)*(CH$6-$F152+1),$J152/2,$M152,TRUE))/(1-2*_xlfn.NORM.DIST(0,$J152/2,$M152,TRUE))*$D152+($K152="Steady Growth")*(AND(CI$6&gt;=$F152,CI$6&lt;=$H152)*((CI$6-$F152+1)/($J152*($J152+1)/2)*$D152))+($K152="custom")*CustCF!CC152</f>
        <v>0</v>
      </c>
      <c r="CJ152" s="95">
        <f>($K152="Bell Curve")*(_xlfn.NORM.DIST(AND(CJ$6&gt;=$F152,CJ$6&lt;=$H152)*(CJ$6-$F152+1),$J152/2,$M152,TRUE)-_xlfn.NORM.DIST(AND(CJ$6&gt;=$F152,CJ$6&lt;=$H152)*(CI$6-$F152+1),$J152/2,$M152,TRUE))/(1-2*_xlfn.NORM.DIST(0,$J152/2,$M152,TRUE))*$D152+($K152="Steady Growth")*(AND(CJ$6&gt;=$F152,CJ$6&lt;=$H152)*((CJ$6-$F152+1)/($J152*($J152+1)/2)*$D152))+($K152="custom")*CustCF!CD152</f>
        <v>0</v>
      </c>
      <c r="CK152" s="95">
        <f>($K152="Bell Curve")*(_xlfn.NORM.DIST(AND(CK$6&gt;=$F152,CK$6&lt;=$H152)*(CK$6-$F152+1),$J152/2,$M152,TRUE)-_xlfn.NORM.DIST(AND(CK$6&gt;=$F152,CK$6&lt;=$H152)*(CJ$6-$F152+1),$J152/2,$M152,TRUE))/(1-2*_xlfn.NORM.DIST(0,$J152/2,$M152,TRUE))*$D152+($K152="Steady Growth")*(AND(CK$6&gt;=$F152,CK$6&lt;=$H152)*((CK$6-$F152+1)/($J152*($J152+1)/2)*$D152))+($K152="custom")*CustCF!CE152</f>
        <v>0</v>
      </c>
      <c r="CL152" s="95">
        <f>($K152="Bell Curve")*(_xlfn.NORM.DIST(AND(CL$6&gt;=$F152,CL$6&lt;=$H152)*(CL$6-$F152+1),$J152/2,$M152,TRUE)-_xlfn.NORM.DIST(AND(CL$6&gt;=$F152,CL$6&lt;=$H152)*(CK$6-$F152+1),$J152/2,$M152,TRUE))/(1-2*_xlfn.NORM.DIST(0,$J152/2,$M152,TRUE))*$D152+($K152="Steady Growth")*(AND(CL$6&gt;=$F152,CL$6&lt;=$H152)*((CL$6-$F152+1)/($J152*($J152+1)/2)*$D152))+($K152="custom")*CustCF!CF152</f>
        <v>0</v>
      </c>
      <c r="CM152" s="95">
        <f>($K152="Bell Curve")*(_xlfn.NORM.DIST(AND(CM$6&gt;=$F152,CM$6&lt;=$H152)*(CM$6-$F152+1),$J152/2,$M152,TRUE)-_xlfn.NORM.DIST(AND(CM$6&gt;=$F152,CM$6&lt;=$H152)*(CL$6-$F152+1),$J152/2,$M152,TRUE))/(1-2*_xlfn.NORM.DIST(0,$J152/2,$M152,TRUE))*$D152+($K152="Steady Growth")*(AND(CM$6&gt;=$F152,CM$6&lt;=$H152)*((CM$6-$F152+1)/($J152*($J152+1)/2)*$D152))+($K152="custom")*CustCF!CG152</f>
        <v>0</v>
      </c>
      <c r="CN152" s="95">
        <f>($K152="Bell Curve")*(_xlfn.NORM.DIST(AND(CN$6&gt;=$F152,CN$6&lt;=$H152)*(CN$6-$F152+1),$J152/2,$M152,TRUE)-_xlfn.NORM.DIST(AND(CN$6&gt;=$F152,CN$6&lt;=$H152)*(CM$6-$F152+1),$J152/2,$M152,TRUE))/(1-2*_xlfn.NORM.DIST(0,$J152/2,$M152,TRUE))*$D152+($K152="Steady Growth")*(AND(CN$6&gt;=$F152,CN$6&lt;=$H152)*((CN$6-$F152+1)/($J152*($J152+1)/2)*$D152))+($K152="custom")*CustCF!CH152</f>
        <v>0</v>
      </c>
      <c r="CO152" s="95">
        <f>($K152="Bell Curve")*(_xlfn.NORM.DIST(AND(CO$6&gt;=$F152,CO$6&lt;=$H152)*(CO$6-$F152+1),$J152/2,$M152,TRUE)-_xlfn.NORM.DIST(AND(CO$6&gt;=$F152,CO$6&lt;=$H152)*(CN$6-$F152+1),$J152/2,$M152,TRUE))/(1-2*_xlfn.NORM.DIST(0,$J152/2,$M152,TRUE))*$D152+($K152="Steady Growth")*(AND(CO$6&gt;=$F152,CO$6&lt;=$H152)*((CO$6-$F152+1)/($J152*($J152+1)/2)*$D152))+($K152="custom")*CustCF!CI152</f>
        <v>0</v>
      </c>
      <c r="CP152" s="95">
        <f>($K152="Bell Curve")*(_xlfn.NORM.DIST(AND(CP$6&gt;=$F152,CP$6&lt;=$H152)*(CP$6-$F152+1),$J152/2,$M152,TRUE)-_xlfn.NORM.DIST(AND(CP$6&gt;=$F152,CP$6&lt;=$H152)*(CO$6-$F152+1),$J152/2,$M152,TRUE))/(1-2*_xlfn.NORM.DIST(0,$J152/2,$M152,TRUE))*$D152+($K152="Steady Growth")*(AND(CP$6&gt;=$F152,CP$6&lt;=$H152)*((CP$6-$F152+1)/($J152*($J152+1)/2)*$D152))+($K152="custom")*CustCF!CJ152</f>
        <v>0</v>
      </c>
      <c r="CQ152" s="95">
        <f>($K152="Bell Curve")*(_xlfn.NORM.DIST(AND(CQ$6&gt;=$F152,CQ$6&lt;=$H152)*(CQ$6-$F152+1),$J152/2,$M152,TRUE)-_xlfn.NORM.DIST(AND(CQ$6&gt;=$F152,CQ$6&lt;=$H152)*(CP$6-$F152+1),$J152/2,$M152,TRUE))/(1-2*_xlfn.NORM.DIST(0,$J152/2,$M152,TRUE))*$D152+($K152="Steady Growth")*(AND(CQ$6&gt;=$F152,CQ$6&lt;=$H152)*((CQ$6-$F152+1)/($J152*($J152+1)/2)*$D152))+($K152="custom")*CustCF!CK152</f>
        <v>0</v>
      </c>
      <c r="CR152" s="95">
        <f>($K152="Bell Curve")*(_xlfn.NORM.DIST(AND(CR$6&gt;=$F152,CR$6&lt;=$H152)*(CR$6-$F152+1),$J152/2,$M152,TRUE)-_xlfn.NORM.DIST(AND(CR$6&gt;=$F152,CR$6&lt;=$H152)*(CQ$6-$F152+1),$J152/2,$M152,TRUE))/(1-2*_xlfn.NORM.DIST(0,$J152/2,$M152,TRUE))*$D152+($K152="Steady Growth")*(AND(CR$6&gt;=$F152,CR$6&lt;=$H152)*((CR$6-$F152+1)/($J152*($J152+1)/2)*$D152))+($K152="custom")*CustCF!CL152</f>
        <v>0</v>
      </c>
      <c r="CS152" s="95">
        <f>($K152="Bell Curve")*(_xlfn.NORM.DIST(AND(CS$6&gt;=$F152,CS$6&lt;=$H152)*(CS$6-$F152+1),$J152/2,$M152,TRUE)-_xlfn.NORM.DIST(AND(CS$6&gt;=$F152,CS$6&lt;=$H152)*(CR$6-$F152+1),$J152/2,$M152,TRUE))/(1-2*_xlfn.NORM.DIST(0,$J152/2,$M152,TRUE))*$D152+($K152="Steady Growth")*(AND(CS$6&gt;=$F152,CS$6&lt;=$H152)*((CS$6-$F152+1)/($J152*($J152+1)/2)*$D152))+($K152="custom")*CustCF!CM152</f>
        <v>0</v>
      </c>
      <c r="CT152" s="95">
        <f>($K152="Bell Curve")*(_xlfn.NORM.DIST(AND(CT$6&gt;=$F152,CT$6&lt;=$H152)*(CT$6-$F152+1),$J152/2,$M152,TRUE)-_xlfn.NORM.DIST(AND(CT$6&gt;=$F152,CT$6&lt;=$H152)*(CS$6-$F152+1),$J152/2,$M152,TRUE))/(1-2*_xlfn.NORM.DIST(0,$J152/2,$M152,TRUE))*$D152+($K152="Steady Growth")*(AND(CT$6&gt;=$F152,CT$6&lt;=$H152)*((CT$6-$F152+1)/($J152*($J152+1)/2)*$D152))+($K152="custom")*CustCF!CN152</f>
        <v>0</v>
      </c>
      <c r="CU152" s="95">
        <f>($K152="Bell Curve")*(_xlfn.NORM.DIST(AND(CU$6&gt;=$F152,CU$6&lt;=$H152)*(CU$6-$F152+1),$J152/2,$M152,TRUE)-_xlfn.NORM.DIST(AND(CU$6&gt;=$F152,CU$6&lt;=$H152)*(CT$6-$F152+1),$J152/2,$M152,TRUE))/(1-2*_xlfn.NORM.DIST(0,$J152/2,$M152,TRUE))*$D152+($K152="Steady Growth")*(AND(CU$6&gt;=$F152,CU$6&lt;=$H152)*((CU$6-$F152+1)/($J152*($J152+1)/2)*$D152))+($K152="custom")*CustCF!CO152</f>
        <v>0</v>
      </c>
      <c r="CV152" s="95">
        <f>($K152="Bell Curve")*(_xlfn.NORM.DIST(AND(CV$6&gt;=$F152,CV$6&lt;=$H152)*(CV$6-$F152+1),$J152/2,$M152,TRUE)-_xlfn.NORM.DIST(AND(CV$6&gt;=$F152,CV$6&lt;=$H152)*(CU$6-$F152+1),$J152/2,$M152,TRUE))/(1-2*_xlfn.NORM.DIST(0,$J152/2,$M152,TRUE))*$D152+($K152="Steady Growth")*(AND(CV$6&gt;=$F152,CV$6&lt;=$H152)*((CV$6-$F152+1)/($J152*($J152+1)/2)*$D152))+($K152="custom")*CustCF!CP152</f>
        <v>0</v>
      </c>
      <c r="CW152" s="95">
        <f>($K152="Bell Curve")*(_xlfn.NORM.DIST(AND(CW$6&gt;=$F152,CW$6&lt;=$H152)*(CW$6-$F152+1),$J152/2,$M152,TRUE)-_xlfn.NORM.DIST(AND(CW$6&gt;=$F152,CW$6&lt;=$H152)*(CV$6-$F152+1),$J152/2,$M152,TRUE))/(1-2*_xlfn.NORM.DIST(0,$J152/2,$M152,TRUE))*$D152+($K152="Steady Growth")*(AND(CW$6&gt;=$F152,CW$6&lt;=$H152)*((CW$6-$F152+1)/($J152*($J152+1)/2)*$D152))+($K152="custom")*CustCF!CQ152</f>
        <v>0</v>
      </c>
      <c r="CX152" s="95">
        <f>($K152="Bell Curve")*(_xlfn.NORM.DIST(AND(CX$6&gt;=$F152,CX$6&lt;=$H152)*(CX$6-$F152+1),$J152/2,$M152,TRUE)-_xlfn.NORM.DIST(AND(CX$6&gt;=$F152,CX$6&lt;=$H152)*(CW$6-$F152+1),$J152/2,$M152,TRUE))/(1-2*_xlfn.NORM.DIST(0,$J152/2,$M152,TRUE))*$D152+($K152="Steady Growth")*(AND(CX$6&gt;=$F152,CX$6&lt;=$H152)*((CX$6-$F152+1)/($J152*($J152+1)/2)*$D152))+($K152="custom")*CustCF!CR152</f>
        <v>0</v>
      </c>
      <c r="CY152" s="95">
        <f>($K152="Bell Curve")*(_xlfn.NORM.DIST(AND(CY$6&gt;=$F152,CY$6&lt;=$H152)*(CY$6-$F152+1),$J152/2,$M152,TRUE)-_xlfn.NORM.DIST(AND(CY$6&gt;=$F152,CY$6&lt;=$H152)*(CX$6-$F152+1),$J152/2,$M152,TRUE))/(1-2*_xlfn.NORM.DIST(0,$J152/2,$M152,TRUE))*$D152+($K152="Steady Growth")*(AND(CY$6&gt;=$F152,CY$6&lt;=$H152)*((CY$6-$F152+1)/($J152*($J152+1)/2)*$D152))+($K152="custom")*CustCF!CS152</f>
        <v>0</v>
      </c>
      <c r="CZ152" s="95">
        <f>($K152="Bell Curve")*(_xlfn.NORM.DIST(AND(CZ$6&gt;=$F152,CZ$6&lt;=$H152)*(CZ$6-$F152+1),$J152/2,$M152,TRUE)-_xlfn.NORM.DIST(AND(CZ$6&gt;=$F152,CZ$6&lt;=$H152)*(CY$6-$F152+1),$J152/2,$M152,TRUE))/(1-2*_xlfn.NORM.DIST(0,$J152/2,$M152,TRUE))*$D152+($K152="Steady Growth")*(AND(CZ$6&gt;=$F152,CZ$6&lt;=$H152)*((CZ$6-$F152+1)/($J152*($J152+1)/2)*$D152))+($K152="custom")*CustCF!CT152</f>
        <v>0</v>
      </c>
      <c r="DA152" s="95">
        <f>($K152="Bell Curve")*(_xlfn.NORM.DIST(AND(DA$6&gt;=$F152,DA$6&lt;=$H152)*(DA$6-$F152+1),$J152/2,$M152,TRUE)-_xlfn.NORM.DIST(AND(DA$6&gt;=$F152,DA$6&lt;=$H152)*(CZ$6-$F152+1),$J152/2,$M152,TRUE))/(1-2*_xlfn.NORM.DIST(0,$J152/2,$M152,TRUE))*$D152+($K152="Steady Growth")*(AND(DA$6&gt;=$F152,DA$6&lt;=$H152)*((DA$6-$F152+1)/($J152*($J152+1)/2)*$D152))+($K152="custom")*CustCF!CU152</f>
        <v>0</v>
      </c>
      <c r="DB152" s="95">
        <f>($K152="Bell Curve")*(_xlfn.NORM.DIST(AND(DB$6&gt;=$F152,DB$6&lt;=$H152)*(DB$6-$F152+1),$J152/2,$M152,TRUE)-_xlfn.NORM.DIST(AND(DB$6&gt;=$F152,DB$6&lt;=$H152)*(DA$6-$F152+1),$J152/2,$M152,TRUE))/(1-2*_xlfn.NORM.DIST(0,$J152/2,$M152,TRUE))*$D152+($K152="Steady Growth")*(AND(DB$6&gt;=$F152,DB$6&lt;=$H152)*((DB$6-$F152+1)/($J152*($J152+1)/2)*$D152))+($K152="custom")*CustCF!CV152</f>
        <v>0</v>
      </c>
      <c r="DC152" s="95">
        <f>($K152="Bell Curve")*(_xlfn.NORM.DIST(AND(DC$6&gt;=$F152,DC$6&lt;=$H152)*(DC$6-$F152+1),$J152/2,$M152,TRUE)-_xlfn.NORM.DIST(AND(DC$6&gt;=$F152,DC$6&lt;=$H152)*(DB$6-$F152+1),$J152/2,$M152,TRUE))/(1-2*_xlfn.NORM.DIST(0,$J152/2,$M152,TRUE))*$D152+($K152="Steady Growth")*(AND(DC$6&gt;=$F152,DC$6&lt;=$H152)*((DC$6-$F152+1)/($J152*($J152+1)/2)*$D152))+($K152="custom")*CustCF!CW152</f>
        <v>0</v>
      </c>
      <c r="DD152" s="95">
        <f>($K152="Bell Curve")*(_xlfn.NORM.DIST(AND(DD$6&gt;=$F152,DD$6&lt;=$H152)*(DD$6-$F152+1),$J152/2,$M152,TRUE)-_xlfn.NORM.DIST(AND(DD$6&gt;=$F152,DD$6&lt;=$H152)*(DC$6-$F152+1),$J152/2,$M152,TRUE))/(1-2*_xlfn.NORM.DIST(0,$J152/2,$M152,TRUE))*$D152+($K152="Steady Growth")*(AND(DD$6&gt;=$F152,DD$6&lt;=$H152)*((DD$6-$F152+1)/($J152*($J152+1)/2)*$D152))+($K152="custom")*CustCF!CX152</f>
        <v>0</v>
      </c>
      <c r="DE152" s="95">
        <f>($K152="Bell Curve")*(_xlfn.NORM.DIST(AND(DE$6&gt;=$F152,DE$6&lt;=$H152)*(DE$6-$F152+1),$J152/2,$M152,TRUE)-_xlfn.NORM.DIST(AND(DE$6&gt;=$F152,DE$6&lt;=$H152)*(DD$6-$F152+1),$J152/2,$M152,TRUE))/(1-2*_xlfn.NORM.DIST(0,$J152/2,$M152,TRUE))*$D152+($K152="Steady Growth")*(AND(DE$6&gt;=$F152,DE$6&lt;=$H152)*((DE$6-$F152+1)/($J152*($J152+1)/2)*$D152))+($K152="custom")*CustCF!CY152</f>
        <v>0</v>
      </c>
      <c r="DF152" s="95">
        <f>($K152="Bell Curve")*(_xlfn.NORM.DIST(AND(DF$6&gt;=$F152,DF$6&lt;=$H152)*(DF$6-$F152+1),$J152/2,$M152,TRUE)-_xlfn.NORM.DIST(AND(DF$6&gt;=$F152,DF$6&lt;=$H152)*(DE$6-$F152+1),$J152/2,$M152,TRUE))/(1-2*_xlfn.NORM.DIST(0,$J152/2,$M152,TRUE))*$D152+($K152="Steady Growth")*(AND(DF$6&gt;=$F152,DF$6&lt;=$H152)*((DF$6-$F152+1)/($J152*($J152+1)/2)*$D152))+($K152="custom")*CustCF!CZ152</f>
        <v>0</v>
      </c>
      <c r="DG152" s="95">
        <f>($K152="Bell Curve")*(_xlfn.NORM.DIST(AND(DG$6&gt;=$F152,DG$6&lt;=$H152)*(DG$6-$F152+1),$J152/2,$M152,TRUE)-_xlfn.NORM.DIST(AND(DG$6&gt;=$F152,DG$6&lt;=$H152)*(DF$6-$F152+1),$J152/2,$M152,TRUE))/(1-2*_xlfn.NORM.DIST(0,$J152/2,$M152,TRUE))*$D152+($K152="Steady Growth")*(AND(DG$6&gt;=$F152,DG$6&lt;=$H152)*((DG$6-$F152+1)/($J152*($J152+1)/2)*$D152))+($K152="custom")*CustCF!DA152</f>
        <v>0</v>
      </c>
      <c r="DH152" s="95">
        <f>($K152="Bell Curve")*(_xlfn.NORM.DIST(AND(DH$6&gt;=$F152,DH$6&lt;=$H152)*(DH$6-$F152+1),$J152/2,$M152,TRUE)-_xlfn.NORM.DIST(AND(DH$6&gt;=$F152,DH$6&lt;=$H152)*(DG$6-$F152+1),$J152/2,$M152,TRUE))/(1-2*_xlfn.NORM.DIST(0,$J152/2,$M152,TRUE))*$D152+($K152="Steady Growth")*(AND(DH$6&gt;=$F152,DH$6&lt;=$H152)*((DH$6-$F152+1)/($J152*($J152+1)/2)*$D152))+($K152="custom")*CustCF!DB152</f>
        <v>0</v>
      </c>
      <c r="DI152" s="95">
        <f>($K152="Bell Curve")*(_xlfn.NORM.DIST(AND(DI$6&gt;=$F152,DI$6&lt;=$H152)*(DI$6-$F152+1),$J152/2,$M152,TRUE)-_xlfn.NORM.DIST(AND(DI$6&gt;=$F152,DI$6&lt;=$H152)*(DH$6-$F152+1),$J152/2,$M152,TRUE))/(1-2*_xlfn.NORM.DIST(0,$J152/2,$M152,TRUE))*$D152+($K152="Steady Growth")*(AND(DI$6&gt;=$F152,DI$6&lt;=$H152)*((DI$6-$F152+1)/($J152*($J152+1)/2)*$D152))+($K152="custom")*CustCF!DC152</f>
        <v>0</v>
      </c>
      <c r="DJ152" s="95">
        <f>($K152="Bell Curve")*(_xlfn.NORM.DIST(AND(DJ$6&gt;=$F152,DJ$6&lt;=$H152)*(DJ$6-$F152+1),$J152/2,$M152,TRUE)-_xlfn.NORM.DIST(AND(DJ$6&gt;=$F152,DJ$6&lt;=$H152)*(DI$6-$F152+1),$J152/2,$M152,TRUE))/(1-2*_xlfn.NORM.DIST(0,$J152/2,$M152,TRUE))*$D152+($K152="Steady Growth")*(AND(DJ$6&gt;=$F152,DJ$6&lt;=$H152)*((DJ$6-$F152+1)/($J152*($J152+1)/2)*$D152))+($K152="custom")*CustCF!DD152</f>
        <v>0</v>
      </c>
      <c r="DK152" s="95">
        <f>($K152="Bell Curve")*(_xlfn.NORM.DIST(AND(DK$6&gt;=$F152,DK$6&lt;=$H152)*(DK$6-$F152+1),$J152/2,$M152,TRUE)-_xlfn.NORM.DIST(AND(DK$6&gt;=$F152,DK$6&lt;=$H152)*(DJ$6-$F152+1),$J152/2,$M152,TRUE))/(1-2*_xlfn.NORM.DIST(0,$J152/2,$M152,TRUE))*$D152+($K152="Steady Growth")*(AND(DK$6&gt;=$F152,DK$6&lt;=$H152)*((DK$6-$F152+1)/($J152*($J152+1)/2)*$D152))+($K152="custom")*CustCF!DE152</f>
        <v>0</v>
      </c>
      <c r="DL152" s="95">
        <f>($K152="Bell Curve")*(_xlfn.NORM.DIST(AND(DL$6&gt;=$F152,DL$6&lt;=$H152)*(DL$6-$F152+1),$J152/2,$M152,TRUE)-_xlfn.NORM.DIST(AND(DL$6&gt;=$F152,DL$6&lt;=$H152)*(DK$6-$F152+1),$J152/2,$M152,TRUE))/(1-2*_xlfn.NORM.DIST(0,$J152/2,$M152,TRUE))*$D152+($K152="Steady Growth")*(AND(DL$6&gt;=$F152,DL$6&lt;=$H152)*((DL$6-$F152+1)/($J152*($J152+1)/2)*$D152))+($K152="custom")*CustCF!DF152</f>
        <v>0</v>
      </c>
      <c r="DM152" s="95">
        <f>($K152="Bell Curve")*(_xlfn.NORM.DIST(AND(DM$6&gt;=$F152,DM$6&lt;=$H152)*(DM$6-$F152+1),$J152/2,$M152,TRUE)-_xlfn.NORM.DIST(AND(DM$6&gt;=$F152,DM$6&lt;=$H152)*(DL$6-$F152+1),$J152/2,$M152,TRUE))/(1-2*_xlfn.NORM.DIST(0,$J152/2,$M152,TRUE))*$D152+($K152="Steady Growth")*(AND(DM$6&gt;=$F152,DM$6&lt;=$H152)*((DM$6-$F152+1)/($J152*($J152+1)/2)*$D152))+($K152="custom")*CustCF!DG152</f>
        <v>0</v>
      </c>
      <c r="DN152" s="95">
        <f>($K152="Bell Curve")*(_xlfn.NORM.DIST(AND(DN$6&gt;=$F152,DN$6&lt;=$H152)*(DN$6-$F152+1),$J152/2,$M152,TRUE)-_xlfn.NORM.DIST(AND(DN$6&gt;=$F152,DN$6&lt;=$H152)*(DM$6-$F152+1),$J152/2,$M152,TRUE))/(1-2*_xlfn.NORM.DIST(0,$J152/2,$M152,TRUE))*$D152+($K152="Steady Growth")*(AND(DN$6&gt;=$F152,DN$6&lt;=$H152)*((DN$6-$F152+1)/($J152*($J152+1)/2)*$D152))+($K152="custom")*CustCF!DH152</f>
        <v>0</v>
      </c>
      <c r="DO152" s="95">
        <f>($K152="Bell Curve")*(_xlfn.NORM.DIST(AND(DO$6&gt;=$F152,DO$6&lt;=$H152)*(DO$6-$F152+1),$J152/2,$M152,TRUE)-_xlfn.NORM.DIST(AND(DO$6&gt;=$F152,DO$6&lt;=$H152)*(DN$6-$F152+1),$J152/2,$M152,TRUE))/(1-2*_xlfn.NORM.DIST(0,$J152/2,$M152,TRUE))*$D152+($K152="Steady Growth")*(AND(DO$6&gt;=$F152,DO$6&lt;=$H152)*((DO$6-$F152+1)/($J152*($J152+1)/2)*$D152))+($K152="custom")*CustCF!DI152</f>
        <v>0</v>
      </c>
      <c r="DP152" s="95">
        <f>($K152="Bell Curve")*(_xlfn.NORM.DIST(AND(DP$6&gt;=$F152,DP$6&lt;=$H152)*(DP$6-$F152+1),$J152/2,$M152,TRUE)-_xlfn.NORM.DIST(AND(DP$6&gt;=$F152,DP$6&lt;=$H152)*(DO$6-$F152+1),$J152/2,$M152,TRUE))/(1-2*_xlfn.NORM.DIST(0,$J152/2,$M152,TRUE))*$D152+($K152="Steady Growth")*(AND(DP$6&gt;=$F152,DP$6&lt;=$H152)*((DP$6-$F152+1)/($J152*($J152+1)/2)*$D152))+($K152="custom")*CustCF!DJ152</f>
        <v>0</v>
      </c>
      <c r="DQ152" s="95">
        <f>($K152="Bell Curve")*(_xlfn.NORM.DIST(AND(DQ$6&gt;=$F152,DQ$6&lt;=$H152)*(DQ$6-$F152+1),$J152/2,$M152,TRUE)-_xlfn.NORM.DIST(AND(DQ$6&gt;=$F152,DQ$6&lt;=$H152)*(DP$6-$F152+1),$J152/2,$M152,TRUE))/(1-2*_xlfn.NORM.DIST(0,$J152/2,$M152,TRUE))*$D152+($K152="Steady Growth")*(AND(DQ$6&gt;=$F152,DQ$6&lt;=$H152)*((DQ$6-$F152+1)/($J152*($J152+1)/2)*$D152))+($K152="custom")*CustCF!DK152</f>
        <v>0</v>
      </c>
      <c r="DR152" s="95">
        <f>($K152="Bell Curve")*(_xlfn.NORM.DIST(AND(DR$6&gt;=$F152,DR$6&lt;=$H152)*(DR$6-$F152+1),$J152/2,$M152,TRUE)-_xlfn.NORM.DIST(AND(DR$6&gt;=$F152,DR$6&lt;=$H152)*(DQ$6-$F152+1),$J152/2,$M152,TRUE))/(1-2*_xlfn.NORM.DIST(0,$J152/2,$M152,TRUE))*$D152+($K152="Steady Growth")*(AND(DR$6&gt;=$F152,DR$6&lt;=$H152)*((DR$6-$F152+1)/($J152*($J152+1)/2)*$D152))+($K152="custom")*CustCF!DL152</f>
        <v>0</v>
      </c>
      <c r="DS152" s="95">
        <f>($K152="Bell Curve")*(_xlfn.NORM.DIST(AND(DS$6&gt;=$F152,DS$6&lt;=$H152)*(DS$6-$F152+1),$J152/2,$M152,TRUE)-_xlfn.NORM.DIST(AND(DS$6&gt;=$F152,DS$6&lt;=$H152)*(DR$6-$F152+1),$J152/2,$M152,TRUE))/(1-2*_xlfn.NORM.DIST(0,$J152/2,$M152,TRUE))*$D152+($K152="Steady Growth")*(AND(DS$6&gt;=$F152,DS$6&lt;=$H152)*((DS$6-$F152+1)/($J152*($J152+1)/2)*$D152))+($K152="custom")*CustCF!DM152</f>
        <v>0</v>
      </c>
      <c r="DT152" s="95">
        <f>($K152="Bell Curve")*(_xlfn.NORM.DIST(AND(DT$6&gt;=$F152,DT$6&lt;=$H152)*(DT$6-$F152+1),$J152/2,$M152,TRUE)-_xlfn.NORM.DIST(AND(DT$6&gt;=$F152,DT$6&lt;=$H152)*(DS$6-$F152+1),$J152/2,$M152,TRUE))/(1-2*_xlfn.NORM.DIST(0,$J152/2,$M152,TRUE))*$D152+($K152="Steady Growth")*(AND(DT$6&gt;=$F152,DT$6&lt;=$H152)*((DT$6-$F152+1)/($J152*($J152+1)/2)*$D152))+($K152="custom")*CustCF!DN152</f>
        <v>0</v>
      </c>
      <c r="DU152" s="95">
        <f>($K152="Bell Curve")*(_xlfn.NORM.DIST(AND(DU$6&gt;=$F152,DU$6&lt;=$H152)*(DU$6-$F152+1),$J152/2,$M152,TRUE)-_xlfn.NORM.DIST(AND(DU$6&gt;=$F152,DU$6&lt;=$H152)*(DT$6-$F152+1),$J152/2,$M152,TRUE))/(1-2*_xlfn.NORM.DIST(0,$J152/2,$M152,TRUE))*$D152+($K152="Steady Growth")*(AND(DU$6&gt;=$F152,DU$6&lt;=$H152)*((DU$6-$F152+1)/($J152*($J152+1)/2)*$D152))+($K152="custom")*CustCF!DO152</f>
        <v>0</v>
      </c>
      <c r="DV152" s="95">
        <f>($K152="Bell Curve")*(_xlfn.NORM.DIST(AND(DV$6&gt;=$F152,DV$6&lt;=$H152)*(DV$6-$F152+1),$J152/2,$M152,TRUE)-_xlfn.NORM.DIST(AND(DV$6&gt;=$F152,DV$6&lt;=$H152)*(DU$6-$F152+1),$J152/2,$M152,TRUE))/(1-2*_xlfn.NORM.DIST(0,$J152/2,$M152,TRUE))*$D152+($K152="Steady Growth")*(AND(DV$6&gt;=$F152,DV$6&lt;=$H152)*((DV$6-$F152+1)/($J152*($J152+1)/2)*$D152))+($K152="custom")*CustCF!DP152</f>
        <v>0</v>
      </c>
      <c r="DW152" s="95">
        <f>($K152="Bell Curve")*(_xlfn.NORM.DIST(AND(DW$6&gt;=$F152,DW$6&lt;=$H152)*(DW$6-$F152+1),$J152/2,$M152,TRUE)-_xlfn.NORM.DIST(AND(DW$6&gt;=$F152,DW$6&lt;=$H152)*(DV$6-$F152+1),$J152/2,$M152,TRUE))/(1-2*_xlfn.NORM.DIST(0,$J152/2,$M152,TRUE))*$D152+($K152="Steady Growth")*(AND(DW$6&gt;=$F152,DW$6&lt;=$H152)*((DW$6-$F152+1)/($J152*($J152+1)/2)*$D152))+($K152="custom")*CustCF!DQ152</f>
        <v>0</v>
      </c>
      <c r="DX152" s="95">
        <f>($K152="Bell Curve")*(_xlfn.NORM.DIST(AND(DX$6&gt;=$F152,DX$6&lt;=$H152)*(DX$6-$F152+1),$J152/2,$M152,TRUE)-_xlfn.NORM.DIST(AND(DX$6&gt;=$F152,DX$6&lt;=$H152)*(DW$6-$F152+1),$J152/2,$M152,TRUE))/(1-2*_xlfn.NORM.DIST(0,$J152/2,$M152,TRUE))*$D152+($K152="Steady Growth")*(AND(DX$6&gt;=$F152,DX$6&lt;=$H152)*((DX$6-$F152+1)/($J152*($J152+1)/2)*$D152))+($K152="custom")*CustCF!DR152</f>
        <v>0</v>
      </c>
      <c r="DY152" s="95">
        <f>($K152="Bell Curve")*(_xlfn.NORM.DIST(AND(DY$6&gt;=$F152,DY$6&lt;=$H152)*(DY$6-$F152+1),$J152/2,$M152,TRUE)-_xlfn.NORM.DIST(AND(DY$6&gt;=$F152,DY$6&lt;=$H152)*(DX$6-$F152+1),$J152/2,$M152,TRUE))/(1-2*_xlfn.NORM.DIST(0,$J152/2,$M152,TRUE))*$D152+($K152="Steady Growth")*(AND(DY$6&gt;=$F152,DY$6&lt;=$H152)*((DY$6-$F152+1)/($J152*($J152+1)/2)*$D152))+($K152="custom")*CustCF!DS152</f>
        <v>0</v>
      </c>
      <c r="DZ152" s="95">
        <f>($K152="Bell Curve")*(_xlfn.NORM.DIST(AND(DZ$6&gt;=$F152,DZ$6&lt;=$H152)*(DZ$6-$F152+1),$J152/2,$M152,TRUE)-_xlfn.NORM.DIST(AND(DZ$6&gt;=$F152,DZ$6&lt;=$H152)*(DY$6-$F152+1),$J152/2,$M152,TRUE))/(1-2*_xlfn.NORM.DIST(0,$J152/2,$M152,TRUE))*$D152+($K152="Steady Growth")*(AND(DZ$6&gt;=$F152,DZ$6&lt;=$H152)*((DZ$6-$F152+1)/($J152*($J152+1)/2)*$D152))+($K152="custom")*CustCF!DT152</f>
        <v>0</v>
      </c>
      <c r="EA152" s="95">
        <f>($K152="Bell Curve")*(_xlfn.NORM.DIST(AND(EA$6&gt;=$F152,EA$6&lt;=$H152)*(EA$6-$F152+1),$J152/2,$M152,TRUE)-_xlfn.NORM.DIST(AND(EA$6&gt;=$F152,EA$6&lt;=$H152)*(DZ$6-$F152+1),$J152/2,$M152,TRUE))/(1-2*_xlfn.NORM.DIST(0,$J152/2,$M152,TRUE))*$D152+($K152="Steady Growth")*(AND(EA$6&gt;=$F152,EA$6&lt;=$H152)*((EA$6-$F152+1)/($J152*($J152+1)/2)*$D152))+($K152="custom")*CustCF!DU152</f>
        <v>0</v>
      </c>
      <c r="EB152" s="95">
        <f>($K152="Bell Curve")*(_xlfn.NORM.DIST(AND(EB$6&gt;=$F152,EB$6&lt;=$H152)*(EB$6-$F152+1),$J152/2,$M152,TRUE)-_xlfn.NORM.DIST(AND(EB$6&gt;=$F152,EB$6&lt;=$H152)*(EA$6-$F152+1),$J152/2,$M152,TRUE))/(1-2*_xlfn.NORM.DIST(0,$J152/2,$M152,TRUE))*$D152+($K152="Steady Growth")*(AND(EB$6&gt;=$F152,EB$6&lt;=$H152)*((EB$6-$F152+1)/($J152*($J152+1)/2)*$D152))+($K152="custom")*CustCF!DV152</f>
        <v>0</v>
      </c>
      <c r="EC152" s="95">
        <f>($K152="Bell Curve")*(_xlfn.NORM.DIST(AND(EC$6&gt;=$F152,EC$6&lt;=$H152)*(EC$6-$F152+1),$J152/2,$M152,TRUE)-_xlfn.NORM.DIST(AND(EC$6&gt;=$F152,EC$6&lt;=$H152)*(EB$6-$F152+1),$J152/2,$M152,TRUE))/(1-2*_xlfn.NORM.DIST(0,$J152/2,$M152,TRUE))*$D152+($K152="Steady Growth")*(AND(EC$6&gt;=$F152,EC$6&lt;=$H152)*((EC$6-$F152+1)/($J152*($J152+1)/2)*$D152))+($K152="custom")*CustCF!DW152</f>
        <v>0</v>
      </c>
      <c r="ED152" s="95">
        <f>($K152="Bell Curve")*(_xlfn.NORM.DIST(AND(ED$6&gt;=$F152,ED$6&lt;=$H152)*(ED$6-$F152+1),$J152/2,$M152,TRUE)-_xlfn.NORM.DIST(AND(ED$6&gt;=$F152,ED$6&lt;=$H152)*(EC$6-$F152+1),$J152/2,$M152,TRUE))/(1-2*_xlfn.NORM.DIST(0,$J152/2,$M152,TRUE))*$D152+($K152="Steady Growth")*(AND(ED$6&gt;=$F152,ED$6&lt;=$H152)*((ED$6-$F152+1)/($J152*($J152+1)/2)*$D152))+($K152="custom")*CustCF!DX152</f>
        <v>0</v>
      </c>
      <c r="EE152" s="95">
        <f>($K152="Bell Curve")*(_xlfn.NORM.DIST(AND(EE$6&gt;=$F152,EE$6&lt;=$H152)*(EE$6-$F152+1),$J152/2,$M152,TRUE)-_xlfn.NORM.DIST(AND(EE$6&gt;=$F152,EE$6&lt;=$H152)*(ED$6-$F152+1),$J152/2,$M152,TRUE))/(1-2*_xlfn.NORM.DIST(0,$J152/2,$M152,TRUE))*$D152+($K152="Steady Growth")*(AND(EE$6&gt;=$F152,EE$6&lt;=$H152)*((EE$6-$F152+1)/($J152*($J152+1)/2)*$D152))+($K152="custom")*CustCF!DY152</f>
        <v>0</v>
      </c>
      <c r="EF152" s="95">
        <f>($K152="Bell Curve")*(_xlfn.NORM.DIST(AND(EF$6&gt;=$F152,EF$6&lt;=$H152)*(EF$6-$F152+1),$J152/2,$M152,TRUE)-_xlfn.NORM.DIST(AND(EF$6&gt;=$F152,EF$6&lt;=$H152)*(EE$6-$F152+1),$J152/2,$M152,TRUE))/(1-2*_xlfn.NORM.DIST(0,$J152/2,$M152,TRUE))*$D152+($K152="Steady Growth")*(AND(EF$6&gt;=$F152,EF$6&lt;=$H152)*((EF$6-$F152+1)/($J152*($J152+1)/2)*$D152))+($K152="custom")*CustCF!DZ152</f>
        <v>0</v>
      </c>
      <c r="EG152" s="95">
        <f>($K152="Bell Curve")*(_xlfn.NORM.DIST(AND(EG$6&gt;=$F152,EG$6&lt;=$H152)*(EG$6-$F152+1),$J152/2,$M152,TRUE)-_xlfn.NORM.DIST(AND(EG$6&gt;=$F152,EG$6&lt;=$H152)*(EF$6-$F152+1),$J152/2,$M152,TRUE))/(1-2*_xlfn.NORM.DIST(0,$J152/2,$M152,TRUE))*$D152+($K152="Steady Growth")*(AND(EG$6&gt;=$F152,EG$6&lt;=$H152)*((EG$6-$F152+1)/($J152*($J152+1)/2)*$D152))+($K152="custom")*CustCF!EA152</f>
        <v>0</v>
      </c>
      <c r="EH152" s="95">
        <f>($K152="Bell Curve")*(_xlfn.NORM.DIST(AND(EH$6&gt;=$F152,EH$6&lt;=$H152)*(EH$6-$F152+1),$J152/2,$M152,TRUE)-_xlfn.NORM.DIST(AND(EH$6&gt;=$F152,EH$6&lt;=$H152)*(EG$6-$F152+1),$J152/2,$M152,TRUE))/(1-2*_xlfn.NORM.DIST(0,$J152/2,$M152,TRUE))*$D152+($K152="Steady Growth")*(AND(EH$6&gt;=$F152,EH$6&lt;=$H152)*((EH$6-$F152+1)/($J152*($J152+1)/2)*$D152))+($K152="custom")*CustCF!EB152</f>
        <v>0</v>
      </c>
      <c r="EI152" s="95">
        <f>($K152="Bell Curve")*(_xlfn.NORM.DIST(AND(EI$6&gt;=$F152,EI$6&lt;=$H152)*(EI$6-$F152+1),$J152/2,$M152,TRUE)-_xlfn.NORM.DIST(AND(EI$6&gt;=$F152,EI$6&lt;=$H152)*(EH$6-$F152+1),$J152/2,$M152,TRUE))/(1-2*_xlfn.NORM.DIST(0,$J152/2,$M152,TRUE))*$D152+($K152="Steady Growth")*(AND(EI$6&gt;=$F152,EI$6&lt;=$H152)*((EI$6-$F152+1)/($J152*($J152+1)/2)*$D152))+($K152="custom")*CustCF!EC152</f>
        <v>0</v>
      </c>
      <c r="EJ152" s="95">
        <f>($K152="Bell Curve")*(_xlfn.NORM.DIST(AND(EJ$6&gt;=$F152,EJ$6&lt;=$H152)*(EJ$6-$F152+1),$J152/2,$M152,TRUE)-_xlfn.NORM.DIST(AND(EJ$6&gt;=$F152,EJ$6&lt;=$H152)*(EI$6-$F152+1),$J152/2,$M152,TRUE))/(1-2*_xlfn.NORM.DIST(0,$J152/2,$M152,TRUE))*$D152+($K152="Steady Growth")*(AND(EJ$6&gt;=$F152,EJ$6&lt;=$H152)*((EJ$6-$F152+1)/($J152*($J152+1)/2)*$D152))+($K152="custom")*CustCF!ED152</f>
        <v>0</v>
      </c>
      <c r="EK152" s="95">
        <f>($K152="Bell Curve")*(_xlfn.NORM.DIST(AND(EK$6&gt;=$F152,EK$6&lt;=$H152)*(EK$6-$F152+1),$J152/2,$M152,TRUE)-_xlfn.NORM.DIST(AND(EK$6&gt;=$F152,EK$6&lt;=$H152)*(EJ$6-$F152+1),$J152/2,$M152,TRUE))/(1-2*_xlfn.NORM.DIST(0,$J152/2,$M152,TRUE))*$D152+($K152="Steady Growth")*(AND(EK$6&gt;=$F152,EK$6&lt;=$H152)*((EK$6-$F152+1)/($J152*($J152+1)/2)*$D152))+($K152="custom")*CustCF!EE152</f>
        <v>0</v>
      </c>
      <c r="EL152" s="95">
        <f>($K152="Bell Curve")*(_xlfn.NORM.DIST(AND(EL$6&gt;=$F152,EL$6&lt;=$H152)*(EL$6-$F152+1),$J152/2,$M152,TRUE)-_xlfn.NORM.DIST(AND(EL$6&gt;=$F152,EL$6&lt;=$H152)*(EK$6-$F152+1),$J152/2,$M152,TRUE))/(1-2*_xlfn.NORM.DIST(0,$J152/2,$M152,TRUE))*$D152+($K152="Steady Growth")*(AND(EL$6&gt;=$F152,EL$6&lt;=$H152)*((EL$6-$F152+1)/($J152*($J152+1)/2)*$D152))+($K152="custom")*CustCF!EF152</f>
        <v>0</v>
      </c>
      <c r="EM152" s="95">
        <f>($K152="Bell Curve")*(_xlfn.NORM.DIST(AND(EM$6&gt;=$F152,EM$6&lt;=$H152)*(EM$6-$F152+1),$J152/2,$M152,TRUE)-_xlfn.NORM.DIST(AND(EM$6&gt;=$F152,EM$6&lt;=$H152)*(EL$6-$F152+1),$J152/2,$M152,TRUE))/(1-2*_xlfn.NORM.DIST(0,$J152/2,$M152,TRUE))*$D152+($K152="Steady Growth")*(AND(EM$6&gt;=$F152,EM$6&lt;=$H152)*((EM$6-$F152+1)/($J152*($J152+1)/2)*$D152))+($K152="custom")*CustCF!EG152</f>
        <v>0</v>
      </c>
      <c r="EN152" s="95">
        <f>($K152="Bell Curve")*(_xlfn.NORM.DIST(AND(EN$6&gt;=$F152,EN$6&lt;=$H152)*(EN$6-$F152+1),$J152/2,$M152,TRUE)-_xlfn.NORM.DIST(AND(EN$6&gt;=$F152,EN$6&lt;=$H152)*(EM$6-$F152+1),$J152/2,$M152,TRUE))/(1-2*_xlfn.NORM.DIST(0,$J152/2,$M152,TRUE))*$D152+($K152="Steady Growth")*(AND(EN$6&gt;=$F152,EN$6&lt;=$H152)*((EN$6-$F152+1)/($J152*($J152+1)/2)*$D152))+($K152="custom")*CustCF!EH152</f>
        <v>0</v>
      </c>
      <c r="EO152" s="95">
        <f>($K152="Bell Curve")*(_xlfn.NORM.DIST(AND(EO$6&gt;=$F152,EO$6&lt;=$H152)*(EO$6-$F152+1),$J152/2,$M152,TRUE)-_xlfn.NORM.DIST(AND(EO$6&gt;=$F152,EO$6&lt;=$H152)*(EN$6-$F152+1),$J152/2,$M152,TRUE))/(1-2*_xlfn.NORM.DIST(0,$J152/2,$M152,TRUE))*$D152+($K152="Steady Growth")*(AND(EO$6&gt;=$F152,EO$6&lt;=$H152)*((EO$6-$F152+1)/($J152*($J152+1)/2)*$D152))+($K152="custom")*CustCF!EI152</f>
        <v>0</v>
      </c>
      <c r="EP152" s="95">
        <f>($K152="Bell Curve")*(_xlfn.NORM.DIST(AND(EP$6&gt;=$F152,EP$6&lt;=$H152)*(EP$6-$F152+1),$J152/2,$M152,TRUE)-_xlfn.NORM.DIST(AND(EP$6&gt;=$F152,EP$6&lt;=$H152)*(EO$6-$F152+1),$J152/2,$M152,TRUE))/(1-2*_xlfn.NORM.DIST(0,$J152/2,$M152,TRUE))*$D152+($K152="Steady Growth")*(AND(EP$6&gt;=$F152,EP$6&lt;=$H152)*((EP$6-$F152+1)/($J152*($J152+1)/2)*$D152))+($K152="custom")*CustCF!EJ152</f>
        <v>0</v>
      </c>
      <c r="EQ152" s="95">
        <f>($K152="Bell Curve")*(_xlfn.NORM.DIST(AND(EQ$6&gt;=$F152,EQ$6&lt;=$H152)*(EQ$6-$F152+1),$J152/2,$M152,TRUE)-_xlfn.NORM.DIST(AND(EQ$6&gt;=$F152,EQ$6&lt;=$H152)*(EP$6-$F152+1),$J152/2,$M152,TRUE))/(1-2*_xlfn.NORM.DIST(0,$J152/2,$M152,TRUE))*$D152+($K152="Steady Growth")*(AND(EQ$6&gt;=$F152,EQ$6&lt;=$H152)*((EQ$6-$F152+1)/($J152*($J152+1)/2)*$D152))+($K152="custom")*CustCF!EK152</f>
        <v>0</v>
      </c>
      <c r="ER152" s="95">
        <f>($K152="Bell Curve")*(_xlfn.NORM.DIST(AND(ER$6&gt;=$F152,ER$6&lt;=$H152)*(ER$6-$F152+1),$J152/2,$M152,TRUE)-_xlfn.NORM.DIST(AND(ER$6&gt;=$F152,ER$6&lt;=$H152)*(EQ$6-$F152+1),$J152/2,$M152,TRUE))/(1-2*_xlfn.NORM.DIST(0,$J152/2,$M152,TRUE))*$D152+($K152="Steady Growth")*(AND(ER$6&gt;=$F152,ER$6&lt;=$H152)*((ER$6-$F152+1)/($J152*($J152+1)/2)*$D152))+($K152="custom")*CustCF!EL152</f>
        <v>0</v>
      </c>
      <c r="ES152" s="95">
        <f>($K152="Bell Curve")*(_xlfn.NORM.DIST(AND(ES$6&gt;=$F152,ES$6&lt;=$H152)*(ES$6-$F152+1),$J152/2,$M152,TRUE)-_xlfn.NORM.DIST(AND(ES$6&gt;=$F152,ES$6&lt;=$H152)*(ER$6-$F152+1),$J152/2,$M152,TRUE))/(1-2*_xlfn.NORM.DIST(0,$J152/2,$M152,TRUE))*$D152+($K152="Steady Growth")*(AND(ES$6&gt;=$F152,ES$6&lt;=$H152)*((ES$6-$F152+1)/($J152*($J152+1)/2)*$D152))+($K152="custom")*CustCF!EM152</f>
        <v>0</v>
      </c>
      <c r="ET152" s="95">
        <f>($K152="Bell Curve")*(_xlfn.NORM.DIST(AND(ET$6&gt;=$F152,ET$6&lt;=$H152)*(ET$6-$F152+1),$J152/2,$M152,TRUE)-_xlfn.NORM.DIST(AND(ET$6&gt;=$F152,ET$6&lt;=$H152)*(ES$6-$F152+1),$J152/2,$M152,TRUE))/(1-2*_xlfn.NORM.DIST(0,$J152/2,$M152,TRUE))*$D152+($K152="Steady Growth")*(AND(ET$6&gt;=$F152,ET$6&lt;=$H152)*((ET$6-$F152+1)/($J152*($J152+1)/2)*$D152))+($K152="custom")*CustCF!EN152</f>
        <v>0</v>
      </c>
      <c r="EU152" s="95">
        <f>($K152="Bell Curve")*(_xlfn.NORM.DIST(AND(EU$6&gt;=$F152,EU$6&lt;=$H152)*(EU$6-$F152+1),$J152/2,$M152,TRUE)-_xlfn.NORM.DIST(AND(EU$6&gt;=$F152,EU$6&lt;=$H152)*(ET$6-$F152+1),$J152/2,$M152,TRUE))/(1-2*_xlfn.NORM.DIST(0,$J152/2,$M152,TRUE))*$D152+($K152="Steady Growth")*(AND(EU$6&gt;=$F152,EU$6&lt;=$H152)*((EU$6-$F152+1)/($J152*($J152+1)/2)*$D152))+($K152="custom")*CustCF!EO152</f>
        <v>0</v>
      </c>
      <c r="EV152" s="95">
        <f>($K152="Bell Curve")*(_xlfn.NORM.DIST(AND(EV$6&gt;=$F152,EV$6&lt;=$H152)*(EV$6-$F152+1),$J152/2,$M152,TRUE)-_xlfn.NORM.DIST(AND(EV$6&gt;=$F152,EV$6&lt;=$H152)*(EU$6-$F152+1),$J152/2,$M152,TRUE))/(1-2*_xlfn.NORM.DIST(0,$J152/2,$M152,TRUE))*$D152+($K152="Steady Growth")*(AND(EV$6&gt;=$F152,EV$6&lt;=$H152)*((EV$6-$F152+1)/($J152*($J152+1)/2)*$D152))+($K152="custom")*CustCF!EP152</f>
        <v>0</v>
      </c>
      <c r="EW152" s="95">
        <f>($K152="Bell Curve")*(_xlfn.NORM.DIST(AND(EW$6&gt;=$F152,EW$6&lt;=$H152)*(EW$6-$F152+1),$J152/2,$M152,TRUE)-_xlfn.NORM.DIST(AND(EW$6&gt;=$F152,EW$6&lt;=$H152)*(EV$6-$F152+1),$J152/2,$M152,TRUE))/(1-2*_xlfn.NORM.DIST(0,$J152/2,$M152,TRUE))*$D152+($K152="Steady Growth")*(AND(EW$6&gt;=$F152,EW$6&lt;=$H152)*((EW$6-$F152+1)/($J152*($J152+1)/2)*$D152))+($K152="custom")*CustCF!EQ152</f>
        <v>0</v>
      </c>
      <c r="EX152" s="95">
        <f>($K152="Bell Curve")*(_xlfn.NORM.DIST(AND(EX$6&gt;=$F152,EX$6&lt;=$H152)*(EX$6-$F152+1),$J152/2,$M152,TRUE)-_xlfn.NORM.DIST(AND(EX$6&gt;=$F152,EX$6&lt;=$H152)*(EW$6-$F152+1),$J152/2,$M152,TRUE))/(1-2*_xlfn.NORM.DIST(0,$J152/2,$M152,TRUE))*$D152+($K152="Steady Growth")*(AND(EX$6&gt;=$F152,EX$6&lt;=$H152)*((EX$6-$F152+1)/($J152*($J152+1)/2)*$D152))+($K152="custom")*CustCF!ER152</f>
        <v>0</v>
      </c>
      <c r="EY152" s="95">
        <f>($K152="Bell Curve")*(_xlfn.NORM.DIST(AND(EY$6&gt;=$F152,EY$6&lt;=$H152)*(EY$6-$F152+1),$J152/2,$M152,TRUE)-_xlfn.NORM.DIST(AND(EY$6&gt;=$F152,EY$6&lt;=$H152)*(EX$6-$F152+1),$J152/2,$M152,TRUE))/(1-2*_xlfn.NORM.DIST(0,$J152/2,$M152,TRUE))*$D152+($K152="Steady Growth")*(AND(EY$6&gt;=$F152,EY$6&lt;=$H152)*((EY$6-$F152+1)/($J152*($J152+1)/2)*$D152))+($K152="custom")*CustCF!ES152</f>
        <v>0</v>
      </c>
      <c r="EZ152" s="95">
        <f>($K152="Bell Curve")*(_xlfn.NORM.DIST(AND(EZ$6&gt;=$F152,EZ$6&lt;=$H152)*(EZ$6-$F152+1),$J152/2,$M152,TRUE)-_xlfn.NORM.DIST(AND(EZ$6&gt;=$F152,EZ$6&lt;=$H152)*(EY$6-$F152+1),$J152/2,$M152,TRUE))/(1-2*_xlfn.NORM.DIST(0,$J152/2,$M152,TRUE))*$D152+($K152="Steady Growth")*(AND(EZ$6&gt;=$F152,EZ$6&lt;=$H152)*((EZ$6-$F152+1)/($J152*($J152+1)/2)*$D152))+($K152="custom")*CustCF!ET152</f>
        <v>0</v>
      </c>
      <c r="FA152" s="95">
        <f>($K152="Bell Curve")*(_xlfn.NORM.DIST(AND(FA$6&gt;=$F152,FA$6&lt;=$H152)*(FA$6-$F152+1),$J152/2,$M152,TRUE)-_xlfn.NORM.DIST(AND(FA$6&gt;=$F152,FA$6&lt;=$H152)*(EZ$6-$F152+1),$J152/2,$M152,TRUE))/(1-2*_xlfn.NORM.DIST(0,$J152/2,$M152,TRUE))*$D152+($K152="Steady Growth")*(AND(FA$6&gt;=$F152,FA$6&lt;=$H152)*((FA$6-$F152+1)/($J152*($J152+1)/2)*$D152))+($K152="custom")*CustCF!EU152</f>
        <v>0</v>
      </c>
      <c r="FB152" s="95">
        <f>($K152="Bell Curve")*(_xlfn.NORM.DIST(AND(FB$6&gt;=$F152,FB$6&lt;=$H152)*(FB$6-$F152+1),$J152/2,$M152,TRUE)-_xlfn.NORM.DIST(AND(FB$6&gt;=$F152,FB$6&lt;=$H152)*(FA$6-$F152+1),$J152/2,$M152,TRUE))/(1-2*_xlfn.NORM.DIST(0,$J152/2,$M152,TRUE))*$D152+($K152="Steady Growth")*(AND(FB$6&gt;=$F152,FB$6&lt;=$H152)*((FB$6-$F152+1)/($J152*($J152+1)/2)*$D152))+($K152="custom")*CustCF!EV152</f>
        <v>0</v>
      </c>
      <c r="FC152" s="95">
        <f>($K152="Bell Curve")*(_xlfn.NORM.DIST(AND(FC$6&gt;=$F152,FC$6&lt;=$H152)*(FC$6-$F152+1),$J152/2,$M152,TRUE)-_xlfn.NORM.DIST(AND(FC$6&gt;=$F152,FC$6&lt;=$H152)*(FB$6-$F152+1),$J152/2,$M152,TRUE))/(1-2*_xlfn.NORM.DIST(0,$J152/2,$M152,TRUE))*$D152+($K152="Steady Growth")*(AND(FC$6&gt;=$F152,FC$6&lt;=$H152)*((FC$6-$F152+1)/($J152*($J152+1)/2)*$D152))+($K152="custom")*CustCF!EW152</f>
        <v>0</v>
      </c>
      <c r="FD152" s="95">
        <f>($K152="Bell Curve")*(_xlfn.NORM.DIST(AND(FD$6&gt;=$F152,FD$6&lt;=$H152)*(FD$6-$F152+1),$J152/2,$M152,TRUE)-_xlfn.NORM.DIST(AND(FD$6&gt;=$F152,FD$6&lt;=$H152)*(FC$6-$F152+1),$J152/2,$M152,TRUE))/(1-2*_xlfn.NORM.DIST(0,$J152/2,$M152,TRUE))*$D152+($K152="Steady Growth")*(AND(FD$6&gt;=$F152,FD$6&lt;=$H152)*((FD$6-$F152+1)/($J152*($J152+1)/2)*$D152))+($K152="custom")*CustCF!EX152</f>
        <v>0</v>
      </c>
      <c r="FE152" s="95">
        <f>($K152="Bell Curve")*(_xlfn.NORM.DIST(AND(FE$6&gt;=$F152,FE$6&lt;=$H152)*(FE$6-$F152+1),$J152/2,$M152,TRUE)-_xlfn.NORM.DIST(AND(FE$6&gt;=$F152,FE$6&lt;=$H152)*(FD$6-$F152+1),$J152/2,$M152,TRUE))/(1-2*_xlfn.NORM.DIST(0,$J152/2,$M152,TRUE))*$D152+($K152="Steady Growth")*(AND(FE$6&gt;=$F152,FE$6&lt;=$H152)*((FE$6-$F152+1)/($J152*($J152+1)/2)*$D152))+($K152="custom")*CustCF!EY152</f>
        <v>0</v>
      </c>
      <c r="FF152" s="95">
        <f>($K152="Bell Curve")*(_xlfn.NORM.DIST(AND(FF$6&gt;=$F152,FF$6&lt;=$H152)*(FF$6-$F152+1),$J152/2,$M152,TRUE)-_xlfn.NORM.DIST(AND(FF$6&gt;=$F152,FF$6&lt;=$H152)*(FE$6-$F152+1),$J152/2,$M152,TRUE))/(1-2*_xlfn.NORM.DIST(0,$J152/2,$M152,TRUE))*$D152+($K152="Steady Growth")*(AND(FF$6&gt;=$F152,FF$6&lt;=$H152)*((FF$6-$F152+1)/($J152*($J152+1)/2)*$D152))+($K152="custom")*CustCF!EZ152</f>
        <v>0</v>
      </c>
      <c r="FG152" s="95">
        <f>($K152="Bell Curve")*(_xlfn.NORM.DIST(AND(FG$6&gt;=$F152,FG$6&lt;=$H152)*(FG$6-$F152+1),$J152/2,$M152,TRUE)-_xlfn.NORM.DIST(AND(FG$6&gt;=$F152,FG$6&lt;=$H152)*(FF$6-$F152+1),$J152/2,$M152,TRUE))/(1-2*_xlfn.NORM.DIST(0,$J152/2,$M152,TRUE))*$D152+($K152="Steady Growth")*(AND(FG$6&gt;=$F152,FG$6&lt;=$H152)*((FG$6-$F152+1)/($J152*($J152+1)/2)*$D152))+($K152="custom")*CustCF!FA152</f>
        <v>0</v>
      </c>
      <c r="FH152" s="95">
        <f>($K152="Bell Curve")*(_xlfn.NORM.DIST(AND(FH$6&gt;=$F152,FH$6&lt;=$H152)*(FH$6-$F152+1),$J152/2,$M152,TRUE)-_xlfn.NORM.DIST(AND(FH$6&gt;=$F152,FH$6&lt;=$H152)*(FG$6-$F152+1),$J152/2,$M152,TRUE))/(1-2*_xlfn.NORM.DIST(0,$J152/2,$M152,TRUE))*$D152+($K152="Steady Growth")*(AND(FH$6&gt;=$F152,FH$6&lt;=$H152)*((FH$6-$F152+1)/($J152*($J152+1)/2)*$D152))+($K152="custom")*CustCF!FB152</f>
        <v>0</v>
      </c>
      <c r="FI152" s="95">
        <f>($K152="Bell Curve")*(_xlfn.NORM.DIST(AND(FI$6&gt;=$F152,FI$6&lt;=$H152)*(FI$6-$F152+1),$J152/2,$M152,TRUE)-_xlfn.NORM.DIST(AND(FI$6&gt;=$F152,FI$6&lt;=$H152)*(FH$6-$F152+1),$J152/2,$M152,TRUE))/(1-2*_xlfn.NORM.DIST(0,$J152/2,$M152,TRUE))*$D152+($K152="Steady Growth")*(AND(FI$6&gt;=$F152,FI$6&lt;=$H152)*((FI$6-$F152+1)/($J152*($J152+1)/2)*$D152))+($K152="custom")*CustCF!FC152</f>
        <v>0</v>
      </c>
      <c r="FJ152" s="95">
        <f>($K152="Bell Curve")*(_xlfn.NORM.DIST(AND(FJ$6&gt;=$F152,FJ$6&lt;=$H152)*(FJ$6-$F152+1),$J152/2,$M152,TRUE)-_xlfn.NORM.DIST(AND(FJ$6&gt;=$F152,FJ$6&lt;=$H152)*(FI$6-$F152+1),$J152/2,$M152,TRUE))/(1-2*_xlfn.NORM.DIST(0,$J152/2,$M152,TRUE))*$D152+($K152="Steady Growth")*(AND(FJ$6&gt;=$F152,FJ$6&lt;=$H152)*((FJ$6-$F152+1)/($J152*($J152+1)/2)*$D152))+($K152="custom")*CustCF!FD152</f>
        <v>0</v>
      </c>
      <c r="FK152" s="95">
        <f>($K152="Bell Curve")*(_xlfn.NORM.DIST(AND(FK$6&gt;=$F152,FK$6&lt;=$H152)*(FK$6-$F152+1),$J152/2,$M152,TRUE)-_xlfn.NORM.DIST(AND(FK$6&gt;=$F152,FK$6&lt;=$H152)*(FJ$6-$F152+1),$J152/2,$M152,TRUE))/(1-2*_xlfn.NORM.DIST(0,$J152/2,$M152,TRUE))*$D152+($K152="Steady Growth")*(AND(FK$6&gt;=$F152,FK$6&lt;=$H152)*((FK$6-$F152+1)/($J152*($J152+1)/2)*$D152))+($K152="custom")*CustCF!FE152</f>
        <v>0</v>
      </c>
      <c r="FL152" s="95">
        <f>($K152="Bell Curve")*(_xlfn.NORM.DIST(AND(FL$6&gt;=$F152,FL$6&lt;=$H152)*(FL$6-$F152+1),$J152/2,$M152,TRUE)-_xlfn.NORM.DIST(AND(FL$6&gt;=$F152,FL$6&lt;=$H152)*(FK$6-$F152+1),$J152/2,$M152,TRUE))/(1-2*_xlfn.NORM.DIST(0,$J152/2,$M152,TRUE))*$D152+($K152="Steady Growth")*(AND(FL$6&gt;=$F152,FL$6&lt;=$H152)*((FL$6-$F152+1)/($J152*($J152+1)/2)*$D152))+($K152="custom")*CustCF!FF152</f>
        <v>0</v>
      </c>
      <c r="FM152" s="95">
        <f>($K152="Bell Curve")*(_xlfn.NORM.DIST(AND(FM$6&gt;=$F152,FM$6&lt;=$H152)*(FM$6-$F152+1),$J152/2,$M152,TRUE)-_xlfn.NORM.DIST(AND(FM$6&gt;=$F152,FM$6&lt;=$H152)*(FL$6-$F152+1),$J152/2,$M152,TRUE))/(1-2*_xlfn.NORM.DIST(0,$J152/2,$M152,TRUE))*$D152+($K152="Steady Growth")*(AND(FM$6&gt;=$F152,FM$6&lt;=$H152)*((FM$6-$F152+1)/($J152*($J152+1)/2)*$D152))+($K152="custom")*CustCF!FG152</f>
        <v>0</v>
      </c>
      <c r="FN152" s="95">
        <f>($K152="Bell Curve")*(_xlfn.NORM.DIST(AND(FN$6&gt;=$F152,FN$6&lt;=$H152)*(FN$6-$F152+1),$J152/2,$M152,TRUE)-_xlfn.NORM.DIST(AND(FN$6&gt;=$F152,FN$6&lt;=$H152)*(FM$6-$F152+1),$J152/2,$M152,TRUE))/(1-2*_xlfn.NORM.DIST(0,$J152/2,$M152,TRUE))*$D152+($K152="Steady Growth")*(AND(FN$6&gt;=$F152,FN$6&lt;=$H152)*((FN$6-$F152+1)/($J152*($J152+1)/2)*$D152))+($K152="custom")*CustCF!FH152</f>
        <v>0</v>
      </c>
      <c r="FO152" s="95">
        <f>($K152="Bell Curve")*(_xlfn.NORM.DIST(AND(FO$6&gt;=$F152,FO$6&lt;=$H152)*(FO$6-$F152+1),$J152/2,$M152,TRUE)-_xlfn.NORM.DIST(AND(FO$6&gt;=$F152,FO$6&lt;=$H152)*(FN$6-$F152+1),$J152/2,$M152,TRUE))/(1-2*_xlfn.NORM.DIST(0,$J152/2,$M152,TRUE))*$D152+($K152="Steady Growth")*(AND(FO$6&gt;=$F152,FO$6&lt;=$H152)*((FO$6-$F152+1)/($J152*($J152+1)/2)*$D152))+($K152="custom")*CustCF!FI152</f>
        <v>0</v>
      </c>
      <c r="FP152" s="95">
        <f>($K152="Bell Curve")*(_xlfn.NORM.DIST(AND(FP$6&gt;=$F152,FP$6&lt;=$H152)*(FP$6-$F152+1),$J152/2,$M152,TRUE)-_xlfn.NORM.DIST(AND(FP$6&gt;=$F152,FP$6&lt;=$H152)*(FO$6-$F152+1),$J152/2,$M152,TRUE))/(1-2*_xlfn.NORM.DIST(0,$J152/2,$M152,TRUE))*$D152+($K152="Steady Growth")*(AND(FP$6&gt;=$F152,FP$6&lt;=$H152)*((FP$6-$F152+1)/($J152*($J152+1)/2)*$D152))+($K152="custom")*CustCF!FJ152</f>
        <v>0</v>
      </c>
      <c r="FQ152" s="95">
        <f>($K152="Bell Curve")*(_xlfn.NORM.DIST(AND(FQ$6&gt;=$F152,FQ$6&lt;=$H152)*(FQ$6-$F152+1),$J152/2,$M152,TRUE)-_xlfn.NORM.DIST(AND(FQ$6&gt;=$F152,FQ$6&lt;=$H152)*(FP$6-$F152+1),$J152/2,$M152,TRUE))/(1-2*_xlfn.NORM.DIST(0,$J152/2,$M152,TRUE))*$D152+($K152="Steady Growth")*(AND(FQ$6&gt;=$F152,FQ$6&lt;=$H152)*((FQ$6-$F152+1)/($J152*($J152+1)/2)*$D152))+($K152="custom")*CustCF!FK152</f>
        <v>0</v>
      </c>
      <c r="FR152" s="95">
        <f>($K152="Bell Curve")*(_xlfn.NORM.DIST(AND(FR$6&gt;=$F152,FR$6&lt;=$H152)*(FR$6-$F152+1),$J152/2,$M152,TRUE)-_xlfn.NORM.DIST(AND(FR$6&gt;=$F152,FR$6&lt;=$H152)*(FQ$6-$F152+1),$J152/2,$M152,TRUE))/(1-2*_xlfn.NORM.DIST(0,$J152/2,$M152,TRUE))*$D152+($K152="Steady Growth")*(AND(FR$6&gt;=$F152,FR$6&lt;=$H152)*((FR$6-$F152+1)/($J152*($J152+1)/2)*$D152))+($K152="custom")*CustCF!FL152</f>
        <v>0</v>
      </c>
      <c r="FS152" s="95">
        <f>($K152="Bell Curve")*(_xlfn.NORM.DIST(AND(FS$6&gt;=$F152,FS$6&lt;=$H152)*(FS$6-$F152+1),$J152/2,$M152,TRUE)-_xlfn.NORM.DIST(AND(FS$6&gt;=$F152,FS$6&lt;=$H152)*(FR$6-$F152+1),$J152/2,$M152,TRUE))/(1-2*_xlfn.NORM.DIST(0,$J152/2,$M152,TRUE))*$D152+($K152="Steady Growth")*(AND(FS$6&gt;=$F152,FS$6&lt;=$H152)*((FS$6-$F152+1)/($J152*($J152+1)/2)*$D152))+($K152="custom")*CustCF!FM152</f>
        <v>0</v>
      </c>
      <c r="FT152" s="95">
        <f>($K152="Bell Curve")*(_xlfn.NORM.DIST(AND(FT$6&gt;=$F152,FT$6&lt;=$H152)*(FT$6-$F152+1),$J152/2,$M152,TRUE)-_xlfn.NORM.DIST(AND(FT$6&gt;=$F152,FT$6&lt;=$H152)*(FS$6-$F152+1),$J152/2,$M152,TRUE))/(1-2*_xlfn.NORM.DIST(0,$J152/2,$M152,TRUE))*$D152+($K152="Steady Growth")*(AND(FT$6&gt;=$F152,FT$6&lt;=$H152)*((FT$6-$F152+1)/($J152*($J152+1)/2)*$D152))+($K152="custom")*CustCF!FN152</f>
        <v>0</v>
      </c>
      <c r="FU152" s="95">
        <f>($K152="Bell Curve")*(_xlfn.NORM.DIST(AND(FU$6&gt;=$F152,FU$6&lt;=$H152)*(FU$6-$F152+1),$J152/2,$M152,TRUE)-_xlfn.NORM.DIST(AND(FU$6&gt;=$F152,FU$6&lt;=$H152)*(FT$6-$F152+1),$J152/2,$M152,TRUE))/(1-2*_xlfn.NORM.DIST(0,$J152/2,$M152,TRUE))*$D152+($K152="Steady Growth")*(AND(FU$6&gt;=$F152,FU$6&lt;=$H152)*((FU$6-$F152+1)/($J152*($J152+1)/2)*$D152))+($K152="custom")*CustCF!FO152</f>
        <v>0</v>
      </c>
      <c r="FV152" s="95">
        <f>($K152="Bell Curve")*(_xlfn.NORM.DIST(AND(FV$6&gt;=$F152,FV$6&lt;=$H152)*(FV$6-$F152+1),$J152/2,$M152,TRUE)-_xlfn.NORM.DIST(AND(FV$6&gt;=$F152,FV$6&lt;=$H152)*(FU$6-$F152+1),$J152/2,$M152,TRUE))/(1-2*_xlfn.NORM.DIST(0,$J152/2,$M152,TRUE))*$D152+($K152="Steady Growth")*(AND(FV$6&gt;=$F152,FV$6&lt;=$H152)*((FV$6-$F152+1)/($J152*($J152+1)/2)*$D152))+($K152="custom")*CustCF!FP152</f>
        <v>0</v>
      </c>
      <c r="FW152" s="95">
        <f>($K152="Bell Curve")*(_xlfn.NORM.DIST(AND(FW$6&gt;=$F152,FW$6&lt;=$H152)*(FW$6-$F152+1),$J152/2,$M152,TRUE)-_xlfn.NORM.DIST(AND(FW$6&gt;=$F152,FW$6&lt;=$H152)*(FV$6-$F152+1),$J152/2,$M152,TRUE))/(1-2*_xlfn.NORM.DIST(0,$J152/2,$M152,TRUE))*$D152+($K152="Steady Growth")*(AND(FW$6&gt;=$F152,FW$6&lt;=$H152)*((FW$6-$F152+1)/($J152*($J152+1)/2)*$D152))+($K152="custom")*CustCF!FQ152</f>
        <v>0</v>
      </c>
      <c r="FX152" s="95">
        <f>($K152="Bell Curve")*(_xlfn.NORM.DIST(AND(FX$6&gt;=$F152,FX$6&lt;=$H152)*(FX$6-$F152+1),$J152/2,$M152,TRUE)-_xlfn.NORM.DIST(AND(FX$6&gt;=$F152,FX$6&lt;=$H152)*(FW$6-$F152+1),$J152/2,$M152,TRUE))/(1-2*_xlfn.NORM.DIST(0,$J152/2,$M152,TRUE))*$D152+($K152="Steady Growth")*(AND(FX$6&gt;=$F152,FX$6&lt;=$H152)*((FX$6-$F152+1)/($J152*($J152+1)/2)*$D152))+($K152="custom")*CustCF!FR152</f>
        <v>0</v>
      </c>
      <c r="FY152" s="95">
        <f>($K152="Bell Curve")*(_xlfn.NORM.DIST(AND(FY$6&gt;=$F152,FY$6&lt;=$H152)*(FY$6-$F152+1),$J152/2,$M152,TRUE)-_xlfn.NORM.DIST(AND(FY$6&gt;=$F152,FY$6&lt;=$H152)*(FX$6-$F152+1),$J152/2,$M152,TRUE))/(1-2*_xlfn.NORM.DIST(0,$J152/2,$M152,TRUE))*$D152+($K152="Steady Growth")*(AND(FY$6&gt;=$F152,FY$6&lt;=$H152)*((FY$6-$F152+1)/($J152*($J152+1)/2)*$D152))+($K152="custom")*CustCF!FS152</f>
        <v>0</v>
      </c>
      <c r="FZ152" s="95">
        <f>($K152="Bell Curve")*(_xlfn.NORM.DIST(AND(FZ$6&gt;=$F152,FZ$6&lt;=$H152)*(FZ$6-$F152+1),$J152/2,$M152,TRUE)-_xlfn.NORM.DIST(AND(FZ$6&gt;=$F152,FZ$6&lt;=$H152)*(FY$6-$F152+1),$J152/2,$M152,TRUE))/(1-2*_xlfn.NORM.DIST(0,$J152/2,$M152,TRUE))*$D152+($K152="Steady Growth")*(AND(FZ$6&gt;=$F152,FZ$6&lt;=$H152)*((FZ$6-$F152+1)/($J152*($J152+1)/2)*$D152))+($K152="custom")*CustCF!FT152</f>
        <v>0</v>
      </c>
      <c r="GA152" s="95">
        <f>($K152="Bell Curve")*(_xlfn.NORM.DIST(AND(GA$6&gt;=$F152,GA$6&lt;=$H152)*(GA$6-$F152+1),$J152/2,$M152,TRUE)-_xlfn.NORM.DIST(AND(GA$6&gt;=$F152,GA$6&lt;=$H152)*(FZ$6-$F152+1),$J152/2,$M152,TRUE))/(1-2*_xlfn.NORM.DIST(0,$J152/2,$M152,TRUE))*$D152+($K152="Steady Growth")*(AND(GA$6&gt;=$F152,GA$6&lt;=$H152)*((GA$6-$F152+1)/($J152*($J152+1)/2)*$D152))+($K152="custom")*CustCF!FU152</f>
        <v>0</v>
      </c>
      <c r="GB152" s="95">
        <f>($K152="Bell Curve")*(_xlfn.NORM.DIST(AND(GB$6&gt;=$F152,GB$6&lt;=$H152)*(GB$6-$F152+1),$J152/2,$M152,TRUE)-_xlfn.NORM.DIST(AND(GB$6&gt;=$F152,GB$6&lt;=$H152)*(GA$6-$F152+1),$J152/2,$M152,TRUE))/(1-2*_xlfn.NORM.DIST(0,$J152/2,$M152,TRUE))*$D152+($K152="Steady Growth")*(AND(GB$6&gt;=$F152,GB$6&lt;=$H152)*((GB$6-$F152+1)/($J152*($J152+1)/2)*$D152))+($K152="custom")*CustCF!FV152</f>
        <v>0</v>
      </c>
      <c r="GC152" s="95">
        <f>($K152="Bell Curve")*(_xlfn.NORM.DIST(AND(GC$6&gt;=$F152,GC$6&lt;=$H152)*(GC$6-$F152+1),$J152/2,$M152,TRUE)-_xlfn.NORM.DIST(AND(GC$6&gt;=$F152,GC$6&lt;=$H152)*(GB$6-$F152+1),$J152/2,$M152,TRUE))/(1-2*_xlfn.NORM.DIST(0,$J152/2,$M152,TRUE))*$D152+($K152="Steady Growth")*(AND(GC$6&gt;=$F152,GC$6&lt;=$H152)*((GC$6-$F152+1)/($J152*($J152+1)/2)*$D152))+($K152="custom")*CustCF!FW152</f>
        <v>0</v>
      </c>
      <c r="GD152" s="95">
        <f>($K152="Bell Curve")*(_xlfn.NORM.DIST(AND(GD$6&gt;=$F152,GD$6&lt;=$H152)*(GD$6-$F152+1),$J152/2,$M152,TRUE)-_xlfn.NORM.DIST(AND(GD$6&gt;=$F152,GD$6&lt;=$H152)*(GC$6-$F152+1),$J152/2,$M152,TRUE))/(1-2*_xlfn.NORM.DIST(0,$J152/2,$M152,TRUE))*$D152+($K152="Steady Growth")*(AND(GD$6&gt;=$F152,GD$6&lt;=$H152)*((GD$6-$F152+1)/($J152*($J152+1)/2)*$D152))+($K152="custom")*CustCF!FX152</f>
        <v>0</v>
      </c>
      <c r="GE152" s="95">
        <f>($K152="Bell Curve")*(_xlfn.NORM.DIST(AND(GE$6&gt;=$F152,GE$6&lt;=$H152)*(GE$6-$F152+1),$J152/2,$M152,TRUE)-_xlfn.NORM.DIST(AND(GE$6&gt;=$F152,GE$6&lt;=$H152)*(GD$6-$F152+1),$J152/2,$M152,TRUE))/(1-2*_xlfn.NORM.DIST(0,$J152/2,$M152,TRUE))*$D152+($K152="Steady Growth")*(AND(GE$6&gt;=$F152,GE$6&lt;=$H152)*((GE$6-$F152+1)/($J152*($J152+1)/2)*$D152))+($K152="custom")*CustCF!FY152</f>
        <v>0</v>
      </c>
      <c r="GF152" s="95">
        <f>($K152="Bell Curve")*(_xlfn.NORM.DIST(AND(GF$6&gt;=$F152,GF$6&lt;=$H152)*(GF$6-$F152+1),$J152/2,$M152,TRUE)-_xlfn.NORM.DIST(AND(GF$6&gt;=$F152,GF$6&lt;=$H152)*(GE$6-$F152+1),$J152/2,$M152,TRUE))/(1-2*_xlfn.NORM.DIST(0,$J152/2,$M152,TRUE))*$D152+($K152="Steady Growth")*(AND(GF$6&gt;=$F152,GF$6&lt;=$H152)*((GF$6-$F152+1)/($J152*($J152+1)/2)*$D152))+($K152="custom")*CustCF!FZ152</f>
        <v>0</v>
      </c>
      <c r="GG152" s="95">
        <f>($K152="Bell Curve")*(_xlfn.NORM.DIST(AND(GG$6&gt;=$F152,GG$6&lt;=$H152)*(GG$6-$F152+1),$J152/2,$M152,TRUE)-_xlfn.NORM.DIST(AND(GG$6&gt;=$F152,GG$6&lt;=$H152)*(GF$6-$F152+1),$J152/2,$M152,TRUE))/(1-2*_xlfn.NORM.DIST(0,$J152/2,$M152,TRUE))*$D152+($K152="Steady Growth")*(AND(GG$6&gt;=$F152,GG$6&lt;=$H152)*((GG$6-$F152+1)/($J152*($J152+1)/2)*$D152))+($K152="custom")*CustCF!GA152</f>
        <v>0</v>
      </c>
      <c r="GH152" s="95">
        <f>($K152="Bell Curve")*(_xlfn.NORM.DIST(AND(GH$6&gt;=$F152,GH$6&lt;=$H152)*(GH$6-$F152+1),$J152/2,$M152,TRUE)-_xlfn.NORM.DIST(AND(GH$6&gt;=$F152,GH$6&lt;=$H152)*(GG$6-$F152+1),$J152/2,$M152,TRUE))/(1-2*_xlfn.NORM.DIST(0,$J152/2,$M152,TRUE))*$D152+($K152="Steady Growth")*(AND(GH$6&gt;=$F152,GH$6&lt;=$H152)*((GH$6-$F152+1)/($J152*($J152+1)/2)*$D152))+($K152="custom")*CustCF!GB152</f>
        <v>0</v>
      </c>
      <c r="GI152" s="95">
        <f>($K152="Bell Curve")*(_xlfn.NORM.DIST(AND(GI$6&gt;=$F152,GI$6&lt;=$H152)*(GI$6-$F152+1),$J152/2,$M152,TRUE)-_xlfn.NORM.DIST(AND(GI$6&gt;=$F152,GI$6&lt;=$H152)*(GH$6-$F152+1),$J152/2,$M152,TRUE))/(1-2*_xlfn.NORM.DIST(0,$J152/2,$M152,TRUE))*$D152+($K152="Steady Growth")*(AND(GI$6&gt;=$F152,GI$6&lt;=$H152)*((GI$6-$F152+1)/($J152*($J152+1)/2)*$D152))+($K152="custom")*CustCF!GC152</f>
        <v>0</v>
      </c>
      <c r="GJ152" s="95">
        <f>($K152="Bell Curve")*(_xlfn.NORM.DIST(AND(GJ$6&gt;=$F152,GJ$6&lt;=$H152)*(GJ$6-$F152+1),$J152/2,$M152,TRUE)-_xlfn.NORM.DIST(AND(GJ$6&gt;=$F152,GJ$6&lt;=$H152)*(GI$6-$F152+1),$J152/2,$M152,TRUE))/(1-2*_xlfn.NORM.DIST(0,$J152/2,$M152,TRUE))*$D152+($K152="Steady Growth")*(AND(GJ$6&gt;=$F152,GJ$6&lt;=$H152)*((GJ$6-$F152+1)/($J152*($J152+1)/2)*$D152))+($K152="custom")*CustCF!GD152</f>
        <v>0</v>
      </c>
      <c r="GK152" s="95">
        <f>($K152="Bell Curve")*(_xlfn.NORM.DIST(AND(GK$6&gt;=$F152,GK$6&lt;=$H152)*(GK$6-$F152+1),$J152/2,$M152,TRUE)-_xlfn.NORM.DIST(AND(GK$6&gt;=$F152,GK$6&lt;=$H152)*(GJ$6-$F152+1),$J152/2,$M152,TRUE))/(1-2*_xlfn.NORM.DIST(0,$J152/2,$M152,TRUE))*$D152+($K152="Steady Growth")*(AND(GK$6&gt;=$F152,GK$6&lt;=$H152)*((GK$6-$F152+1)/($J152*($J152+1)/2)*$D152))+($K152="custom")*CustCF!GE152</f>
        <v>0</v>
      </c>
      <c r="GL152" s="95">
        <f>($K152="Bell Curve")*(_xlfn.NORM.DIST(AND(GL$6&gt;=$F152,GL$6&lt;=$H152)*(GL$6-$F152+1),$J152/2,$M152,TRUE)-_xlfn.NORM.DIST(AND(GL$6&gt;=$F152,GL$6&lt;=$H152)*(GK$6-$F152+1),$J152/2,$M152,TRUE))/(1-2*_xlfn.NORM.DIST(0,$J152/2,$M152,TRUE))*$D152+($K152="Steady Growth")*(AND(GL$6&gt;=$F152,GL$6&lt;=$H152)*((GL$6-$F152+1)/($J152*($J152+1)/2)*$D152))+($K152="custom")*CustCF!GF152</f>
        <v>0</v>
      </c>
      <c r="GM152" s="95">
        <f>($K152="Bell Curve")*(_xlfn.NORM.DIST(AND(GM$6&gt;=$F152,GM$6&lt;=$H152)*(GM$6-$F152+1),$J152/2,$M152,TRUE)-_xlfn.NORM.DIST(AND(GM$6&gt;=$F152,GM$6&lt;=$H152)*(GL$6-$F152+1),$J152/2,$M152,TRUE))/(1-2*_xlfn.NORM.DIST(0,$J152/2,$M152,TRUE))*$D152+($K152="Steady Growth")*(AND(GM$6&gt;=$F152,GM$6&lt;=$H152)*((GM$6-$F152+1)/($J152*($J152+1)/2)*$D152))+($K152="custom")*CustCF!GG152</f>
        <v>0</v>
      </c>
      <c r="GN152" s="268">
        <f>($K152="Bell Curve")*(_xlfn.NORM.DIST(AND(GN$6&gt;=$F152,GN$6&lt;=$H152)*(GN$6-$F152+1),$J152/2,$M152,TRUE)-_xlfn.NORM.DIST(AND(GN$6&gt;=$F152,GN$6&lt;=$H152)*(GM$6-$F152+1),$J152/2,$M152,TRUE))/(1-2*_xlfn.NORM.DIST(0,$J152/2,$M152,TRUE))*$D152+($K152="Steady Growth")*(AND(GN$6&gt;=$F152,GN$6&lt;=$H152)*((GN$6-$F152+1)/($J152*($J152+1)/2)*$D152))+($K152="custom")*CustCF!GH152</f>
        <v>0</v>
      </c>
      <c r="GO152" s="1"/>
      <c r="GP152" s="67"/>
    </row>
    <row r="153" spans="1:198" customFormat="1" outlineLevel="1" x14ac:dyDescent="0.75">
      <c r="A153" s="1"/>
      <c r="B153" s="1"/>
      <c r="C153" s="262">
        <f>Budget!AF38</f>
        <v>0</v>
      </c>
      <c r="D153" s="19">
        <f>Budget!AG38</f>
        <v>0</v>
      </c>
      <c r="E153" s="19" t="str">
        <f t="shared" si="61"/>
        <v/>
      </c>
      <c r="F153" s="263">
        <v>0</v>
      </c>
      <c r="G153" s="257">
        <f>IF(L153="custom",CustCF!F153,INDEX($P$8:$GN$8,MATCH(F153,$P$6:$GN$6,0)))</f>
        <v>46053</v>
      </c>
      <c r="H153" s="263">
        <v>0</v>
      </c>
      <c r="I153" s="257">
        <f>IF(L153="custom",CustCF!G153,INDEX($P$8:$GN$8,MATCH(H153,$P$6:$GN$6,0)))</f>
        <v>46053</v>
      </c>
      <c r="J153" s="260">
        <f t="shared" si="62"/>
        <v>1</v>
      </c>
      <c r="K153" s="265" t="s">
        <v>116</v>
      </c>
      <c r="L153" s="266" t="s">
        <v>141</v>
      </c>
      <c r="M153" s="267">
        <f t="shared" si="63"/>
        <v>9</v>
      </c>
      <c r="N153" s="18">
        <f t="shared" si="57"/>
        <v>0</v>
      </c>
      <c r="O153" s="1372">
        <f t="shared" si="69"/>
        <v>0</v>
      </c>
      <c r="P153" s="95">
        <f>($K153="Bell Curve")*(_xlfn.NORM.DIST(AND(P$6&gt;=$F153,P$6&lt;=$H153)*(P$6-$F153+1),$J153/2,$M153,TRUE)-_xlfn.NORM.DIST(AND(P$6&gt;=$F153,P$6&lt;=$H153)*(O$6-$F153+1),$J153/2,$M153,TRUE))/(1-2*_xlfn.NORM.DIST(0,$J153/2,$M153,TRUE))*$D153+($K153="Steady Growth")*(AND(P$6&gt;=$F153,P$6&lt;=$H153)*((P$6-$F153+1)/($J153*($J153+1)/2)*$D153))+($K153="custom")*CustCF!J153</f>
        <v>0</v>
      </c>
      <c r="Q153" s="95">
        <f>($K153="Bell Curve")*(_xlfn.NORM.DIST(AND(Q$6&gt;=$F153,Q$6&lt;=$H153)*(Q$6-$F153+1),$J153/2,$M153,TRUE)-_xlfn.NORM.DIST(AND(Q$6&gt;=$F153,Q$6&lt;=$H153)*(P$6-$F153+1),$J153/2,$M153,TRUE))/(1-2*_xlfn.NORM.DIST(0,$J153/2,$M153,TRUE))*$D153+($K153="Steady Growth")*(AND(Q$6&gt;=$F153,Q$6&lt;=$H153)*((Q$6-$F153+1)/($J153*($J153+1)/2)*$D153))+($K153="custom")*CustCF!K153</f>
        <v>0</v>
      </c>
      <c r="R153" s="95">
        <f>($K153="Bell Curve")*(_xlfn.NORM.DIST(AND(R$6&gt;=$F153,R$6&lt;=$H153)*(R$6-$F153+1),$J153/2,$M153,TRUE)-_xlfn.NORM.DIST(AND(R$6&gt;=$F153,R$6&lt;=$H153)*(Q$6-$F153+1),$J153/2,$M153,TRUE))/(1-2*_xlfn.NORM.DIST(0,$J153/2,$M153,TRUE))*$D153+($K153="Steady Growth")*(AND(R$6&gt;=$F153,R$6&lt;=$H153)*((R$6-$F153+1)/($J153*($J153+1)/2)*$D153))+($K153="custom")*CustCF!L153</f>
        <v>0</v>
      </c>
      <c r="S153" s="95">
        <f>($K153="Bell Curve")*(_xlfn.NORM.DIST(AND(S$6&gt;=$F153,S$6&lt;=$H153)*(S$6-$F153+1),$J153/2,$M153,TRUE)-_xlfn.NORM.DIST(AND(S$6&gt;=$F153,S$6&lt;=$H153)*(R$6-$F153+1),$J153/2,$M153,TRUE))/(1-2*_xlfn.NORM.DIST(0,$J153/2,$M153,TRUE))*$D153+($K153="Steady Growth")*(AND(S$6&gt;=$F153,S$6&lt;=$H153)*((S$6-$F153+1)/($J153*($J153+1)/2)*$D153))+($K153="custom")*CustCF!M153</f>
        <v>0</v>
      </c>
      <c r="T153" s="95">
        <f>($K153="Bell Curve")*(_xlfn.NORM.DIST(AND(T$6&gt;=$F153,T$6&lt;=$H153)*(T$6-$F153+1),$J153/2,$M153,TRUE)-_xlfn.NORM.DIST(AND(T$6&gt;=$F153,T$6&lt;=$H153)*(S$6-$F153+1),$J153/2,$M153,TRUE))/(1-2*_xlfn.NORM.DIST(0,$J153/2,$M153,TRUE))*$D153+($K153="Steady Growth")*(AND(T$6&gt;=$F153,T$6&lt;=$H153)*((T$6-$F153+1)/($J153*($J153+1)/2)*$D153))+($K153="custom")*CustCF!N153</f>
        <v>0</v>
      </c>
      <c r="U153" s="95">
        <f>($K153="Bell Curve")*(_xlfn.NORM.DIST(AND(U$6&gt;=$F153,U$6&lt;=$H153)*(U$6-$F153+1),$J153/2,$M153,TRUE)-_xlfn.NORM.DIST(AND(U$6&gt;=$F153,U$6&lt;=$H153)*(T$6-$F153+1),$J153/2,$M153,TRUE))/(1-2*_xlfn.NORM.DIST(0,$J153/2,$M153,TRUE))*$D153+($K153="Steady Growth")*(AND(U$6&gt;=$F153,U$6&lt;=$H153)*((U$6-$F153+1)/($J153*($J153+1)/2)*$D153))+($K153="custom")*CustCF!O153</f>
        <v>0</v>
      </c>
      <c r="V153" s="95">
        <f>($K153="Bell Curve")*(_xlfn.NORM.DIST(AND(V$6&gt;=$F153,V$6&lt;=$H153)*(V$6-$F153+1),$J153/2,$M153,TRUE)-_xlfn.NORM.DIST(AND(V$6&gt;=$F153,V$6&lt;=$H153)*(U$6-$F153+1),$J153/2,$M153,TRUE))/(1-2*_xlfn.NORM.DIST(0,$J153/2,$M153,TRUE))*$D153+($K153="Steady Growth")*(AND(V$6&gt;=$F153,V$6&lt;=$H153)*((V$6-$F153+1)/($J153*($J153+1)/2)*$D153))+($K153="custom")*CustCF!P153</f>
        <v>0</v>
      </c>
      <c r="W153" s="95">
        <f>($K153="Bell Curve")*(_xlfn.NORM.DIST(AND(W$6&gt;=$F153,W$6&lt;=$H153)*(W$6-$F153+1),$J153/2,$M153,TRUE)-_xlfn.NORM.DIST(AND(W$6&gt;=$F153,W$6&lt;=$H153)*(V$6-$F153+1),$J153/2,$M153,TRUE))/(1-2*_xlfn.NORM.DIST(0,$J153/2,$M153,TRUE))*$D153+($K153="Steady Growth")*(AND(W$6&gt;=$F153,W$6&lt;=$H153)*((W$6-$F153+1)/($J153*($J153+1)/2)*$D153))+($K153="custom")*CustCF!Q153</f>
        <v>0</v>
      </c>
      <c r="X153" s="95">
        <f>($K153="Bell Curve")*(_xlfn.NORM.DIST(AND(X$6&gt;=$F153,X$6&lt;=$H153)*(X$6-$F153+1),$J153/2,$M153,TRUE)-_xlfn.NORM.DIST(AND(X$6&gt;=$F153,X$6&lt;=$H153)*(W$6-$F153+1),$J153/2,$M153,TRUE))/(1-2*_xlfn.NORM.DIST(0,$J153/2,$M153,TRUE))*$D153+($K153="Steady Growth")*(AND(X$6&gt;=$F153,X$6&lt;=$H153)*((X$6-$F153+1)/($J153*($J153+1)/2)*$D153))+($K153="custom")*CustCF!R153</f>
        <v>0</v>
      </c>
      <c r="Y153" s="95">
        <f>($K153="Bell Curve")*(_xlfn.NORM.DIST(AND(Y$6&gt;=$F153,Y$6&lt;=$H153)*(Y$6-$F153+1),$J153/2,$M153,TRUE)-_xlfn.NORM.DIST(AND(Y$6&gt;=$F153,Y$6&lt;=$H153)*(X$6-$F153+1),$J153/2,$M153,TRUE))/(1-2*_xlfn.NORM.DIST(0,$J153/2,$M153,TRUE))*$D153+($K153="Steady Growth")*(AND(Y$6&gt;=$F153,Y$6&lt;=$H153)*((Y$6-$F153+1)/($J153*($J153+1)/2)*$D153))+($K153="custom")*CustCF!S153</f>
        <v>0</v>
      </c>
      <c r="Z153" s="95">
        <f>($K153="Bell Curve")*(_xlfn.NORM.DIST(AND(Z$6&gt;=$F153,Z$6&lt;=$H153)*(Z$6-$F153+1),$J153/2,$M153,TRUE)-_xlfn.NORM.DIST(AND(Z$6&gt;=$F153,Z$6&lt;=$H153)*(Y$6-$F153+1),$J153/2,$M153,TRUE))/(1-2*_xlfn.NORM.DIST(0,$J153/2,$M153,TRUE))*$D153+($K153="Steady Growth")*(AND(Z$6&gt;=$F153,Z$6&lt;=$H153)*((Z$6-$F153+1)/($J153*($J153+1)/2)*$D153))+($K153="custom")*CustCF!T153</f>
        <v>0</v>
      </c>
      <c r="AA153" s="95">
        <f>($K153="Bell Curve")*(_xlfn.NORM.DIST(AND(AA$6&gt;=$F153,AA$6&lt;=$H153)*(AA$6-$F153+1),$J153/2,$M153,TRUE)-_xlfn.NORM.DIST(AND(AA$6&gt;=$F153,AA$6&lt;=$H153)*(Z$6-$F153+1),$J153/2,$M153,TRUE))/(1-2*_xlfn.NORM.DIST(0,$J153/2,$M153,TRUE))*$D153+($K153="Steady Growth")*(AND(AA$6&gt;=$F153,AA$6&lt;=$H153)*((AA$6-$F153+1)/($J153*($J153+1)/2)*$D153))+($K153="custom")*CustCF!U153</f>
        <v>0</v>
      </c>
      <c r="AB153" s="95">
        <f>($K153="Bell Curve")*(_xlfn.NORM.DIST(AND(AB$6&gt;=$F153,AB$6&lt;=$H153)*(AB$6-$F153+1),$J153/2,$M153,TRUE)-_xlfn.NORM.DIST(AND(AB$6&gt;=$F153,AB$6&lt;=$H153)*(AA$6-$F153+1),$J153/2,$M153,TRUE))/(1-2*_xlfn.NORM.DIST(0,$J153/2,$M153,TRUE))*$D153+($K153="Steady Growth")*(AND(AB$6&gt;=$F153,AB$6&lt;=$H153)*((AB$6-$F153+1)/($J153*($J153+1)/2)*$D153))+($K153="custom")*CustCF!V153</f>
        <v>0</v>
      </c>
      <c r="AC153" s="95">
        <f>($K153="Bell Curve")*(_xlfn.NORM.DIST(AND(AC$6&gt;=$F153,AC$6&lt;=$H153)*(AC$6-$F153+1),$J153/2,$M153,TRUE)-_xlfn.NORM.DIST(AND(AC$6&gt;=$F153,AC$6&lt;=$H153)*(AB$6-$F153+1),$J153/2,$M153,TRUE))/(1-2*_xlfn.NORM.DIST(0,$J153/2,$M153,TRUE))*$D153+($K153="Steady Growth")*(AND(AC$6&gt;=$F153,AC$6&lt;=$H153)*((AC$6-$F153+1)/($J153*($J153+1)/2)*$D153))+($K153="custom")*CustCF!W153</f>
        <v>0</v>
      </c>
      <c r="AD153" s="95">
        <f>($K153="Bell Curve")*(_xlfn.NORM.DIST(AND(AD$6&gt;=$F153,AD$6&lt;=$H153)*(AD$6-$F153+1),$J153/2,$M153,TRUE)-_xlfn.NORM.DIST(AND(AD$6&gt;=$F153,AD$6&lt;=$H153)*(AC$6-$F153+1),$J153/2,$M153,TRUE))/(1-2*_xlfn.NORM.DIST(0,$J153/2,$M153,TRUE))*$D153+($K153="Steady Growth")*(AND(AD$6&gt;=$F153,AD$6&lt;=$H153)*((AD$6-$F153+1)/($J153*($J153+1)/2)*$D153))+($K153="custom")*CustCF!X153</f>
        <v>0</v>
      </c>
      <c r="AE153" s="95">
        <f>($K153="Bell Curve")*(_xlfn.NORM.DIST(AND(AE$6&gt;=$F153,AE$6&lt;=$H153)*(AE$6-$F153+1),$J153/2,$M153,TRUE)-_xlfn.NORM.DIST(AND(AE$6&gt;=$F153,AE$6&lt;=$H153)*(AD$6-$F153+1),$J153/2,$M153,TRUE))/(1-2*_xlfn.NORM.DIST(0,$J153/2,$M153,TRUE))*$D153+($K153="Steady Growth")*(AND(AE$6&gt;=$F153,AE$6&lt;=$H153)*((AE$6-$F153+1)/($J153*($J153+1)/2)*$D153))+($K153="custom")*CustCF!Y153</f>
        <v>0</v>
      </c>
      <c r="AF153" s="95">
        <f>($K153="Bell Curve")*(_xlfn.NORM.DIST(AND(AF$6&gt;=$F153,AF$6&lt;=$H153)*(AF$6-$F153+1),$J153/2,$M153,TRUE)-_xlfn.NORM.DIST(AND(AF$6&gt;=$F153,AF$6&lt;=$H153)*(AE$6-$F153+1),$J153/2,$M153,TRUE))/(1-2*_xlfn.NORM.DIST(0,$J153/2,$M153,TRUE))*$D153+($K153="Steady Growth")*(AND(AF$6&gt;=$F153,AF$6&lt;=$H153)*((AF$6-$F153+1)/($J153*($J153+1)/2)*$D153))+($K153="custom")*CustCF!Z153</f>
        <v>0</v>
      </c>
      <c r="AG153" s="95">
        <f>($K153="Bell Curve")*(_xlfn.NORM.DIST(AND(AG$6&gt;=$F153,AG$6&lt;=$H153)*(AG$6-$F153+1),$J153/2,$M153,TRUE)-_xlfn.NORM.DIST(AND(AG$6&gt;=$F153,AG$6&lt;=$H153)*(AF$6-$F153+1),$J153/2,$M153,TRUE))/(1-2*_xlfn.NORM.DIST(0,$J153/2,$M153,TRUE))*$D153+($K153="Steady Growth")*(AND(AG$6&gt;=$F153,AG$6&lt;=$H153)*((AG$6-$F153+1)/($J153*($J153+1)/2)*$D153))+($K153="custom")*CustCF!AA153</f>
        <v>0</v>
      </c>
      <c r="AH153" s="95">
        <f>($K153="Bell Curve")*(_xlfn.NORM.DIST(AND(AH$6&gt;=$F153,AH$6&lt;=$H153)*(AH$6-$F153+1),$J153/2,$M153,TRUE)-_xlfn.NORM.DIST(AND(AH$6&gt;=$F153,AH$6&lt;=$H153)*(AG$6-$F153+1),$J153/2,$M153,TRUE))/(1-2*_xlfn.NORM.DIST(0,$J153/2,$M153,TRUE))*$D153+($K153="Steady Growth")*(AND(AH$6&gt;=$F153,AH$6&lt;=$H153)*((AH$6-$F153+1)/($J153*($J153+1)/2)*$D153))+($K153="custom")*CustCF!AB153</f>
        <v>0</v>
      </c>
      <c r="AI153" s="95">
        <f>($K153="Bell Curve")*(_xlfn.NORM.DIST(AND(AI$6&gt;=$F153,AI$6&lt;=$H153)*(AI$6-$F153+1),$J153/2,$M153,TRUE)-_xlfn.NORM.DIST(AND(AI$6&gt;=$F153,AI$6&lt;=$H153)*(AH$6-$F153+1),$J153/2,$M153,TRUE))/(1-2*_xlfn.NORM.DIST(0,$J153/2,$M153,TRUE))*$D153+($K153="Steady Growth")*(AND(AI$6&gt;=$F153,AI$6&lt;=$H153)*((AI$6-$F153+1)/($J153*($J153+1)/2)*$D153))+($K153="custom")*CustCF!AC153</f>
        <v>0</v>
      </c>
      <c r="AJ153" s="95">
        <f>($K153="Bell Curve")*(_xlfn.NORM.DIST(AND(AJ$6&gt;=$F153,AJ$6&lt;=$H153)*(AJ$6-$F153+1),$J153/2,$M153,TRUE)-_xlfn.NORM.DIST(AND(AJ$6&gt;=$F153,AJ$6&lt;=$H153)*(AI$6-$F153+1),$J153/2,$M153,TRUE))/(1-2*_xlfn.NORM.DIST(0,$J153/2,$M153,TRUE))*$D153+($K153="Steady Growth")*(AND(AJ$6&gt;=$F153,AJ$6&lt;=$H153)*((AJ$6-$F153+1)/($J153*($J153+1)/2)*$D153))+($K153="custom")*CustCF!AD153</f>
        <v>0</v>
      </c>
      <c r="AK153" s="95">
        <f>($K153="Bell Curve")*(_xlfn.NORM.DIST(AND(AK$6&gt;=$F153,AK$6&lt;=$H153)*(AK$6-$F153+1),$J153/2,$M153,TRUE)-_xlfn.NORM.DIST(AND(AK$6&gt;=$F153,AK$6&lt;=$H153)*(AJ$6-$F153+1),$J153/2,$M153,TRUE))/(1-2*_xlfn.NORM.DIST(0,$J153/2,$M153,TRUE))*$D153+($K153="Steady Growth")*(AND(AK$6&gt;=$F153,AK$6&lt;=$H153)*((AK$6-$F153+1)/($J153*($J153+1)/2)*$D153))+($K153="custom")*CustCF!AE153</f>
        <v>0</v>
      </c>
      <c r="AL153" s="95">
        <f>($K153="Bell Curve")*(_xlfn.NORM.DIST(AND(AL$6&gt;=$F153,AL$6&lt;=$H153)*(AL$6-$F153+1),$J153/2,$M153,TRUE)-_xlfn.NORM.DIST(AND(AL$6&gt;=$F153,AL$6&lt;=$H153)*(AK$6-$F153+1),$J153/2,$M153,TRUE))/(1-2*_xlfn.NORM.DIST(0,$J153/2,$M153,TRUE))*$D153+($K153="Steady Growth")*(AND(AL$6&gt;=$F153,AL$6&lt;=$H153)*((AL$6-$F153+1)/($J153*($J153+1)/2)*$D153))+($K153="custom")*CustCF!AF153</f>
        <v>0</v>
      </c>
      <c r="AM153" s="95">
        <f>($K153="Bell Curve")*(_xlfn.NORM.DIST(AND(AM$6&gt;=$F153,AM$6&lt;=$H153)*(AM$6-$F153+1),$J153/2,$M153,TRUE)-_xlfn.NORM.DIST(AND(AM$6&gt;=$F153,AM$6&lt;=$H153)*(AL$6-$F153+1),$J153/2,$M153,TRUE))/(1-2*_xlfn.NORM.DIST(0,$J153/2,$M153,TRUE))*$D153+($K153="Steady Growth")*(AND(AM$6&gt;=$F153,AM$6&lt;=$H153)*((AM$6-$F153+1)/($J153*($J153+1)/2)*$D153))+($K153="custom")*CustCF!AG153</f>
        <v>0</v>
      </c>
      <c r="AN153" s="95">
        <f>($K153="Bell Curve")*(_xlfn.NORM.DIST(AND(AN$6&gt;=$F153,AN$6&lt;=$H153)*(AN$6-$F153+1),$J153/2,$M153,TRUE)-_xlfn.NORM.DIST(AND(AN$6&gt;=$F153,AN$6&lt;=$H153)*(AM$6-$F153+1),$J153/2,$M153,TRUE))/(1-2*_xlfn.NORM.DIST(0,$J153/2,$M153,TRUE))*$D153+($K153="Steady Growth")*(AND(AN$6&gt;=$F153,AN$6&lt;=$H153)*((AN$6-$F153+1)/($J153*($J153+1)/2)*$D153))+($K153="custom")*CustCF!AH153</f>
        <v>0</v>
      </c>
      <c r="AO153" s="95">
        <f>($K153="Bell Curve")*(_xlfn.NORM.DIST(AND(AO$6&gt;=$F153,AO$6&lt;=$H153)*(AO$6-$F153+1),$J153/2,$M153,TRUE)-_xlfn.NORM.DIST(AND(AO$6&gt;=$F153,AO$6&lt;=$H153)*(AN$6-$F153+1),$J153/2,$M153,TRUE))/(1-2*_xlfn.NORM.DIST(0,$J153/2,$M153,TRUE))*$D153+($K153="Steady Growth")*(AND(AO$6&gt;=$F153,AO$6&lt;=$H153)*((AO$6-$F153+1)/($J153*($J153+1)/2)*$D153))+($K153="custom")*CustCF!AI153</f>
        <v>0</v>
      </c>
      <c r="AP153" s="95">
        <f>($K153="Bell Curve")*(_xlfn.NORM.DIST(AND(AP$6&gt;=$F153,AP$6&lt;=$H153)*(AP$6-$F153+1),$J153/2,$M153,TRUE)-_xlfn.NORM.DIST(AND(AP$6&gt;=$F153,AP$6&lt;=$H153)*(AO$6-$F153+1),$J153/2,$M153,TRUE))/(1-2*_xlfn.NORM.DIST(0,$J153/2,$M153,TRUE))*$D153+($K153="Steady Growth")*(AND(AP$6&gt;=$F153,AP$6&lt;=$H153)*((AP$6-$F153+1)/($J153*($J153+1)/2)*$D153))+($K153="custom")*CustCF!AJ153</f>
        <v>0</v>
      </c>
      <c r="AQ153" s="95">
        <f>($K153="Bell Curve")*(_xlfn.NORM.DIST(AND(AQ$6&gt;=$F153,AQ$6&lt;=$H153)*(AQ$6-$F153+1),$J153/2,$M153,TRUE)-_xlfn.NORM.DIST(AND(AQ$6&gt;=$F153,AQ$6&lt;=$H153)*(AP$6-$F153+1),$J153/2,$M153,TRUE))/(1-2*_xlfn.NORM.DIST(0,$J153/2,$M153,TRUE))*$D153+($K153="Steady Growth")*(AND(AQ$6&gt;=$F153,AQ$6&lt;=$H153)*((AQ$6-$F153+1)/($J153*($J153+1)/2)*$D153))+($K153="custom")*CustCF!AK153</f>
        <v>0</v>
      </c>
      <c r="AR153" s="95">
        <f>($K153="Bell Curve")*(_xlfn.NORM.DIST(AND(AR$6&gt;=$F153,AR$6&lt;=$H153)*(AR$6-$F153+1),$J153/2,$M153,TRUE)-_xlfn.NORM.DIST(AND(AR$6&gt;=$F153,AR$6&lt;=$H153)*(AQ$6-$F153+1),$J153/2,$M153,TRUE))/(1-2*_xlfn.NORM.DIST(0,$J153/2,$M153,TRUE))*$D153+($K153="Steady Growth")*(AND(AR$6&gt;=$F153,AR$6&lt;=$H153)*((AR$6-$F153+1)/($J153*($J153+1)/2)*$D153))+($K153="custom")*CustCF!AL153</f>
        <v>0</v>
      </c>
      <c r="AS153" s="95">
        <f>($K153="Bell Curve")*(_xlfn.NORM.DIST(AND(AS$6&gt;=$F153,AS$6&lt;=$H153)*(AS$6-$F153+1),$J153/2,$M153,TRUE)-_xlfn.NORM.DIST(AND(AS$6&gt;=$F153,AS$6&lt;=$H153)*(AR$6-$F153+1),$J153/2,$M153,TRUE))/(1-2*_xlfn.NORM.DIST(0,$J153/2,$M153,TRUE))*$D153+($K153="Steady Growth")*(AND(AS$6&gt;=$F153,AS$6&lt;=$H153)*((AS$6-$F153+1)/($J153*($J153+1)/2)*$D153))+($K153="custom")*CustCF!AM153</f>
        <v>0</v>
      </c>
      <c r="AT153" s="95">
        <f>($K153="Bell Curve")*(_xlfn.NORM.DIST(AND(AT$6&gt;=$F153,AT$6&lt;=$H153)*(AT$6-$F153+1),$J153/2,$M153,TRUE)-_xlfn.NORM.DIST(AND(AT$6&gt;=$F153,AT$6&lt;=$H153)*(AS$6-$F153+1),$J153/2,$M153,TRUE))/(1-2*_xlfn.NORM.DIST(0,$J153/2,$M153,TRUE))*$D153+($K153="Steady Growth")*(AND(AT$6&gt;=$F153,AT$6&lt;=$H153)*((AT$6-$F153+1)/($J153*($J153+1)/2)*$D153))+($K153="custom")*CustCF!AN153</f>
        <v>0</v>
      </c>
      <c r="AU153" s="95">
        <f>($K153="Bell Curve")*(_xlfn.NORM.DIST(AND(AU$6&gt;=$F153,AU$6&lt;=$H153)*(AU$6-$F153+1),$J153/2,$M153,TRUE)-_xlfn.NORM.DIST(AND(AU$6&gt;=$F153,AU$6&lt;=$H153)*(AT$6-$F153+1),$J153/2,$M153,TRUE))/(1-2*_xlfn.NORM.DIST(0,$J153/2,$M153,TRUE))*$D153+($K153="Steady Growth")*(AND(AU$6&gt;=$F153,AU$6&lt;=$H153)*((AU$6-$F153+1)/($J153*($J153+1)/2)*$D153))+($K153="custom")*CustCF!AO153</f>
        <v>0</v>
      </c>
      <c r="AV153" s="95">
        <f>($K153="Bell Curve")*(_xlfn.NORM.DIST(AND(AV$6&gt;=$F153,AV$6&lt;=$H153)*(AV$6-$F153+1),$J153/2,$M153,TRUE)-_xlfn.NORM.DIST(AND(AV$6&gt;=$F153,AV$6&lt;=$H153)*(AU$6-$F153+1),$J153/2,$M153,TRUE))/(1-2*_xlfn.NORM.DIST(0,$J153/2,$M153,TRUE))*$D153+($K153="Steady Growth")*(AND(AV$6&gt;=$F153,AV$6&lt;=$H153)*((AV$6-$F153+1)/($J153*($J153+1)/2)*$D153))+($K153="custom")*CustCF!AP153</f>
        <v>0</v>
      </c>
      <c r="AW153" s="95">
        <f>($K153="Bell Curve")*(_xlfn.NORM.DIST(AND(AW$6&gt;=$F153,AW$6&lt;=$H153)*(AW$6-$F153+1),$J153/2,$M153,TRUE)-_xlfn.NORM.DIST(AND(AW$6&gt;=$F153,AW$6&lt;=$H153)*(AV$6-$F153+1),$J153/2,$M153,TRUE))/(1-2*_xlfn.NORM.DIST(0,$J153/2,$M153,TRUE))*$D153+($K153="Steady Growth")*(AND(AW$6&gt;=$F153,AW$6&lt;=$H153)*((AW$6-$F153+1)/($J153*($J153+1)/2)*$D153))+($K153="custom")*CustCF!AQ153</f>
        <v>0</v>
      </c>
      <c r="AX153" s="95">
        <f>($K153="Bell Curve")*(_xlfn.NORM.DIST(AND(AX$6&gt;=$F153,AX$6&lt;=$H153)*(AX$6-$F153+1),$J153/2,$M153,TRUE)-_xlfn.NORM.DIST(AND(AX$6&gt;=$F153,AX$6&lt;=$H153)*(AW$6-$F153+1),$J153/2,$M153,TRUE))/(1-2*_xlfn.NORM.DIST(0,$J153/2,$M153,TRUE))*$D153+($K153="Steady Growth")*(AND(AX$6&gt;=$F153,AX$6&lt;=$H153)*((AX$6-$F153+1)/($J153*($J153+1)/2)*$D153))+($K153="custom")*CustCF!AR153</f>
        <v>0</v>
      </c>
      <c r="AY153" s="95">
        <f>($K153="Bell Curve")*(_xlfn.NORM.DIST(AND(AY$6&gt;=$F153,AY$6&lt;=$H153)*(AY$6-$F153+1),$J153/2,$M153,TRUE)-_xlfn.NORM.DIST(AND(AY$6&gt;=$F153,AY$6&lt;=$H153)*(AX$6-$F153+1),$J153/2,$M153,TRUE))/(1-2*_xlfn.NORM.DIST(0,$J153/2,$M153,TRUE))*$D153+($K153="Steady Growth")*(AND(AY$6&gt;=$F153,AY$6&lt;=$H153)*((AY$6-$F153+1)/($J153*($J153+1)/2)*$D153))+($K153="custom")*CustCF!AS153</f>
        <v>0</v>
      </c>
      <c r="AZ153" s="95">
        <f>($K153="Bell Curve")*(_xlfn.NORM.DIST(AND(AZ$6&gt;=$F153,AZ$6&lt;=$H153)*(AZ$6-$F153+1),$J153/2,$M153,TRUE)-_xlfn.NORM.DIST(AND(AZ$6&gt;=$F153,AZ$6&lt;=$H153)*(AY$6-$F153+1),$J153/2,$M153,TRUE))/(1-2*_xlfn.NORM.DIST(0,$J153/2,$M153,TRUE))*$D153+($K153="Steady Growth")*(AND(AZ$6&gt;=$F153,AZ$6&lt;=$H153)*((AZ$6-$F153+1)/($J153*($J153+1)/2)*$D153))+($K153="custom")*CustCF!AT153</f>
        <v>0</v>
      </c>
      <c r="BA153" s="95">
        <f>($K153="Bell Curve")*(_xlfn.NORM.DIST(AND(BA$6&gt;=$F153,BA$6&lt;=$H153)*(BA$6-$F153+1),$J153/2,$M153,TRUE)-_xlfn.NORM.DIST(AND(BA$6&gt;=$F153,BA$6&lt;=$H153)*(AZ$6-$F153+1),$J153/2,$M153,TRUE))/(1-2*_xlfn.NORM.DIST(0,$J153/2,$M153,TRUE))*$D153+($K153="Steady Growth")*(AND(BA$6&gt;=$F153,BA$6&lt;=$H153)*((BA$6-$F153+1)/($J153*($J153+1)/2)*$D153))+($K153="custom")*CustCF!AU153</f>
        <v>0</v>
      </c>
      <c r="BB153" s="95">
        <f>($K153="Bell Curve")*(_xlfn.NORM.DIST(AND(BB$6&gt;=$F153,BB$6&lt;=$H153)*(BB$6-$F153+1),$J153/2,$M153,TRUE)-_xlfn.NORM.DIST(AND(BB$6&gt;=$F153,BB$6&lt;=$H153)*(BA$6-$F153+1),$J153/2,$M153,TRUE))/(1-2*_xlfn.NORM.DIST(0,$J153/2,$M153,TRUE))*$D153+($K153="Steady Growth")*(AND(BB$6&gt;=$F153,BB$6&lt;=$H153)*((BB$6-$F153+1)/($J153*($J153+1)/2)*$D153))+($K153="custom")*CustCF!AV153</f>
        <v>0</v>
      </c>
      <c r="BC153" s="95">
        <f>($K153="Bell Curve")*(_xlfn.NORM.DIST(AND(BC$6&gt;=$F153,BC$6&lt;=$H153)*(BC$6-$F153+1),$J153/2,$M153,TRUE)-_xlfn.NORM.DIST(AND(BC$6&gt;=$F153,BC$6&lt;=$H153)*(BB$6-$F153+1),$J153/2,$M153,TRUE))/(1-2*_xlfn.NORM.DIST(0,$J153/2,$M153,TRUE))*$D153+($K153="Steady Growth")*(AND(BC$6&gt;=$F153,BC$6&lt;=$H153)*((BC$6-$F153+1)/($J153*($J153+1)/2)*$D153))+($K153="custom")*CustCF!AW153</f>
        <v>0</v>
      </c>
      <c r="BD153" s="95">
        <f>($K153="Bell Curve")*(_xlfn.NORM.DIST(AND(BD$6&gt;=$F153,BD$6&lt;=$H153)*(BD$6-$F153+1),$J153/2,$M153,TRUE)-_xlfn.NORM.DIST(AND(BD$6&gt;=$F153,BD$6&lt;=$H153)*(BC$6-$F153+1),$J153/2,$M153,TRUE))/(1-2*_xlfn.NORM.DIST(0,$J153/2,$M153,TRUE))*$D153+($K153="Steady Growth")*(AND(BD$6&gt;=$F153,BD$6&lt;=$H153)*((BD$6-$F153+1)/($J153*($J153+1)/2)*$D153))+($K153="custom")*CustCF!AX153</f>
        <v>0</v>
      </c>
      <c r="BE153" s="95">
        <f>($K153="Bell Curve")*(_xlfn.NORM.DIST(AND(BE$6&gt;=$F153,BE$6&lt;=$H153)*(BE$6-$F153+1),$J153/2,$M153,TRUE)-_xlfn.NORM.DIST(AND(BE$6&gt;=$F153,BE$6&lt;=$H153)*(BD$6-$F153+1),$J153/2,$M153,TRUE))/(1-2*_xlfn.NORM.DIST(0,$J153/2,$M153,TRUE))*$D153+($K153="Steady Growth")*(AND(BE$6&gt;=$F153,BE$6&lt;=$H153)*((BE$6-$F153+1)/($J153*($J153+1)/2)*$D153))+($K153="custom")*CustCF!AY153</f>
        <v>0</v>
      </c>
      <c r="BF153" s="95">
        <f>($K153="Bell Curve")*(_xlfn.NORM.DIST(AND(BF$6&gt;=$F153,BF$6&lt;=$H153)*(BF$6-$F153+1),$J153/2,$M153,TRUE)-_xlfn.NORM.DIST(AND(BF$6&gt;=$F153,BF$6&lt;=$H153)*(BE$6-$F153+1),$J153/2,$M153,TRUE))/(1-2*_xlfn.NORM.DIST(0,$J153/2,$M153,TRUE))*$D153+($K153="Steady Growth")*(AND(BF$6&gt;=$F153,BF$6&lt;=$H153)*((BF$6-$F153+1)/($J153*($J153+1)/2)*$D153))+($K153="custom")*CustCF!AZ153</f>
        <v>0</v>
      </c>
      <c r="BG153" s="95">
        <f>($K153="Bell Curve")*(_xlfn.NORM.DIST(AND(BG$6&gt;=$F153,BG$6&lt;=$H153)*(BG$6-$F153+1),$J153/2,$M153,TRUE)-_xlfn.NORM.DIST(AND(BG$6&gt;=$F153,BG$6&lt;=$H153)*(BF$6-$F153+1),$J153/2,$M153,TRUE))/(1-2*_xlfn.NORM.DIST(0,$J153/2,$M153,TRUE))*$D153+($K153="Steady Growth")*(AND(BG$6&gt;=$F153,BG$6&lt;=$H153)*((BG$6-$F153+1)/($J153*($J153+1)/2)*$D153))+($K153="custom")*CustCF!BA153</f>
        <v>0</v>
      </c>
      <c r="BH153" s="95">
        <f>($K153="Bell Curve")*(_xlfn.NORM.DIST(AND(BH$6&gt;=$F153,BH$6&lt;=$H153)*(BH$6-$F153+1),$J153/2,$M153,TRUE)-_xlfn.NORM.DIST(AND(BH$6&gt;=$F153,BH$6&lt;=$H153)*(BG$6-$F153+1),$J153/2,$M153,TRUE))/(1-2*_xlfn.NORM.DIST(0,$J153/2,$M153,TRUE))*$D153+($K153="Steady Growth")*(AND(BH$6&gt;=$F153,BH$6&lt;=$H153)*((BH$6-$F153+1)/($J153*($J153+1)/2)*$D153))+($K153="custom")*CustCF!BB153</f>
        <v>0</v>
      </c>
      <c r="BI153" s="95">
        <f>($K153="Bell Curve")*(_xlfn.NORM.DIST(AND(BI$6&gt;=$F153,BI$6&lt;=$H153)*(BI$6-$F153+1),$J153/2,$M153,TRUE)-_xlfn.NORM.DIST(AND(BI$6&gt;=$F153,BI$6&lt;=$H153)*(BH$6-$F153+1),$J153/2,$M153,TRUE))/(1-2*_xlfn.NORM.DIST(0,$J153/2,$M153,TRUE))*$D153+($K153="Steady Growth")*(AND(BI$6&gt;=$F153,BI$6&lt;=$H153)*((BI$6-$F153+1)/($J153*($J153+1)/2)*$D153))+($K153="custom")*CustCF!BC153</f>
        <v>0</v>
      </c>
      <c r="BJ153" s="95">
        <f>($K153="Bell Curve")*(_xlfn.NORM.DIST(AND(BJ$6&gt;=$F153,BJ$6&lt;=$H153)*(BJ$6-$F153+1),$J153/2,$M153,TRUE)-_xlfn.NORM.DIST(AND(BJ$6&gt;=$F153,BJ$6&lt;=$H153)*(BI$6-$F153+1),$J153/2,$M153,TRUE))/(1-2*_xlfn.NORM.DIST(0,$J153/2,$M153,TRUE))*$D153+($K153="Steady Growth")*(AND(BJ$6&gt;=$F153,BJ$6&lt;=$H153)*((BJ$6-$F153+1)/($J153*($J153+1)/2)*$D153))+($K153="custom")*CustCF!BD153</f>
        <v>0</v>
      </c>
      <c r="BK153" s="95">
        <f>($K153="Bell Curve")*(_xlfn.NORM.DIST(AND(BK$6&gt;=$F153,BK$6&lt;=$H153)*(BK$6-$F153+1),$J153/2,$M153,TRUE)-_xlfn.NORM.DIST(AND(BK$6&gt;=$F153,BK$6&lt;=$H153)*(BJ$6-$F153+1),$J153/2,$M153,TRUE))/(1-2*_xlfn.NORM.DIST(0,$J153/2,$M153,TRUE))*$D153+($K153="Steady Growth")*(AND(BK$6&gt;=$F153,BK$6&lt;=$H153)*((BK$6-$F153+1)/($J153*($J153+1)/2)*$D153))+($K153="custom")*CustCF!BE153</f>
        <v>0</v>
      </c>
      <c r="BL153" s="95">
        <f>($K153="Bell Curve")*(_xlfn.NORM.DIST(AND(BL$6&gt;=$F153,BL$6&lt;=$H153)*(BL$6-$F153+1),$J153/2,$M153,TRUE)-_xlfn.NORM.DIST(AND(BL$6&gt;=$F153,BL$6&lt;=$H153)*(BK$6-$F153+1),$J153/2,$M153,TRUE))/(1-2*_xlfn.NORM.DIST(0,$J153/2,$M153,TRUE))*$D153+($K153="Steady Growth")*(AND(BL$6&gt;=$F153,BL$6&lt;=$H153)*((BL$6-$F153+1)/($J153*($J153+1)/2)*$D153))+($K153="custom")*CustCF!BF153</f>
        <v>0</v>
      </c>
      <c r="BM153" s="95">
        <f>($K153="Bell Curve")*(_xlfn.NORM.DIST(AND(BM$6&gt;=$F153,BM$6&lt;=$H153)*(BM$6-$F153+1),$J153/2,$M153,TRUE)-_xlfn.NORM.DIST(AND(BM$6&gt;=$F153,BM$6&lt;=$H153)*(BL$6-$F153+1),$J153/2,$M153,TRUE))/(1-2*_xlfn.NORM.DIST(0,$J153/2,$M153,TRUE))*$D153+($K153="Steady Growth")*(AND(BM$6&gt;=$F153,BM$6&lt;=$H153)*((BM$6-$F153+1)/($J153*($J153+1)/2)*$D153))+($K153="custom")*CustCF!BG153</f>
        <v>0</v>
      </c>
      <c r="BN153" s="95">
        <f>($K153="Bell Curve")*(_xlfn.NORM.DIST(AND(BN$6&gt;=$F153,BN$6&lt;=$H153)*(BN$6-$F153+1),$J153/2,$M153,TRUE)-_xlfn.NORM.DIST(AND(BN$6&gt;=$F153,BN$6&lt;=$H153)*(BM$6-$F153+1),$J153/2,$M153,TRUE))/(1-2*_xlfn.NORM.DIST(0,$J153/2,$M153,TRUE))*$D153+($K153="Steady Growth")*(AND(BN$6&gt;=$F153,BN$6&lt;=$H153)*((BN$6-$F153+1)/($J153*($J153+1)/2)*$D153))+($K153="custom")*CustCF!BH153</f>
        <v>0</v>
      </c>
      <c r="BO153" s="95">
        <f>($K153="Bell Curve")*(_xlfn.NORM.DIST(AND(BO$6&gt;=$F153,BO$6&lt;=$H153)*(BO$6-$F153+1),$J153/2,$M153,TRUE)-_xlfn.NORM.DIST(AND(BO$6&gt;=$F153,BO$6&lt;=$H153)*(BN$6-$F153+1),$J153/2,$M153,TRUE))/(1-2*_xlfn.NORM.DIST(0,$J153/2,$M153,TRUE))*$D153+($K153="Steady Growth")*(AND(BO$6&gt;=$F153,BO$6&lt;=$H153)*((BO$6-$F153+1)/($J153*($J153+1)/2)*$D153))+($K153="custom")*CustCF!BI153</f>
        <v>0</v>
      </c>
      <c r="BP153" s="95">
        <f>($K153="Bell Curve")*(_xlfn.NORM.DIST(AND(BP$6&gt;=$F153,BP$6&lt;=$H153)*(BP$6-$F153+1),$J153/2,$M153,TRUE)-_xlfn.NORM.DIST(AND(BP$6&gt;=$F153,BP$6&lt;=$H153)*(BO$6-$F153+1),$J153/2,$M153,TRUE))/(1-2*_xlfn.NORM.DIST(0,$J153/2,$M153,TRUE))*$D153+($K153="Steady Growth")*(AND(BP$6&gt;=$F153,BP$6&lt;=$H153)*((BP$6-$F153+1)/($J153*($J153+1)/2)*$D153))+($K153="custom")*CustCF!BJ153</f>
        <v>0</v>
      </c>
      <c r="BQ153" s="95">
        <f>($K153="Bell Curve")*(_xlfn.NORM.DIST(AND(BQ$6&gt;=$F153,BQ$6&lt;=$H153)*(BQ$6-$F153+1),$J153/2,$M153,TRUE)-_xlfn.NORM.DIST(AND(BQ$6&gt;=$F153,BQ$6&lt;=$H153)*(BP$6-$F153+1),$J153/2,$M153,TRUE))/(1-2*_xlfn.NORM.DIST(0,$J153/2,$M153,TRUE))*$D153+($K153="Steady Growth")*(AND(BQ$6&gt;=$F153,BQ$6&lt;=$H153)*((BQ$6-$F153+1)/($J153*($J153+1)/2)*$D153))+($K153="custom")*CustCF!BK153</f>
        <v>0</v>
      </c>
      <c r="BR153" s="95">
        <f>($K153="Bell Curve")*(_xlfn.NORM.DIST(AND(BR$6&gt;=$F153,BR$6&lt;=$H153)*(BR$6-$F153+1),$J153/2,$M153,TRUE)-_xlfn.NORM.DIST(AND(BR$6&gt;=$F153,BR$6&lt;=$H153)*(BQ$6-$F153+1),$J153/2,$M153,TRUE))/(1-2*_xlfn.NORM.DIST(0,$J153/2,$M153,TRUE))*$D153+($K153="Steady Growth")*(AND(BR$6&gt;=$F153,BR$6&lt;=$H153)*((BR$6-$F153+1)/($J153*($J153+1)/2)*$D153))+($K153="custom")*CustCF!BL153</f>
        <v>0</v>
      </c>
      <c r="BS153" s="95">
        <f>($K153="Bell Curve")*(_xlfn.NORM.DIST(AND(BS$6&gt;=$F153,BS$6&lt;=$H153)*(BS$6-$F153+1),$J153/2,$M153,TRUE)-_xlfn.NORM.DIST(AND(BS$6&gt;=$F153,BS$6&lt;=$H153)*(BR$6-$F153+1),$J153/2,$M153,TRUE))/(1-2*_xlfn.NORM.DIST(0,$J153/2,$M153,TRUE))*$D153+($K153="Steady Growth")*(AND(BS$6&gt;=$F153,BS$6&lt;=$H153)*((BS$6-$F153+1)/($J153*($J153+1)/2)*$D153))+($K153="custom")*CustCF!BM153</f>
        <v>0</v>
      </c>
      <c r="BT153" s="95">
        <f>($K153="Bell Curve")*(_xlfn.NORM.DIST(AND(BT$6&gt;=$F153,BT$6&lt;=$H153)*(BT$6-$F153+1),$J153/2,$M153,TRUE)-_xlfn.NORM.DIST(AND(BT$6&gt;=$F153,BT$6&lt;=$H153)*(BS$6-$F153+1),$J153/2,$M153,TRUE))/(1-2*_xlfn.NORM.DIST(0,$J153/2,$M153,TRUE))*$D153+($K153="Steady Growth")*(AND(BT$6&gt;=$F153,BT$6&lt;=$H153)*((BT$6-$F153+1)/($J153*($J153+1)/2)*$D153))+($K153="custom")*CustCF!BN153</f>
        <v>0</v>
      </c>
      <c r="BU153" s="95">
        <f>($K153="Bell Curve")*(_xlfn.NORM.DIST(AND(BU$6&gt;=$F153,BU$6&lt;=$H153)*(BU$6-$F153+1),$J153/2,$M153,TRUE)-_xlfn.NORM.DIST(AND(BU$6&gt;=$F153,BU$6&lt;=$H153)*(BT$6-$F153+1),$J153/2,$M153,TRUE))/(1-2*_xlfn.NORM.DIST(0,$J153/2,$M153,TRUE))*$D153+($K153="Steady Growth")*(AND(BU$6&gt;=$F153,BU$6&lt;=$H153)*((BU$6-$F153+1)/($J153*($J153+1)/2)*$D153))+($K153="custom")*CustCF!BO153</f>
        <v>0</v>
      </c>
      <c r="BV153" s="95">
        <f>($K153="Bell Curve")*(_xlfn.NORM.DIST(AND(BV$6&gt;=$F153,BV$6&lt;=$H153)*(BV$6-$F153+1),$J153/2,$M153,TRUE)-_xlfn.NORM.DIST(AND(BV$6&gt;=$F153,BV$6&lt;=$H153)*(BU$6-$F153+1),$J153/2,$M153,TRUE))/(1-2*_xlfn.NORM.DIST(0,$J153/2,$M153,TRUE))*$D153+($K153="Steady Growth")*(AND(BV$6&gt;=$F153,BV$6&lt;=$H153)*((BV$6-$F153+1)/($J153*($J153+1)/2)*$D153))+($K153="custom")*CustCF!BP153</f>
        <v>0</v>
      </c>
      <c r="BW153" s="95">
        <f>($K153="Bell Curve")*(_xlfn.NORM.DIST(AND(BW$6&gt;=$F153,BW$6&lt;=$H153)*(BW$6-$F153+1),$J153/2,$M153,TRUE)-_xlfn.NORM.DIST(AND(BW$6&gt;=$F153,BW$6&lt;=$H153)*(BV$6-$F153+1),$J153/2,$M153,TRUE))/(1-2*_xlfn.NORM.DIST(0,$J153/2,$M153,TRUE))*$D153+($K153="Steady Growth")*(AND(BW$6&gt;=$F153,BW$6&lt;=$H153)*((BW$6-$F153+1)/($J153*($J153+1)/2)*$D153))+($K153="custom")*CustCF!BQ153</f>
        <v>0</v>
      </c>
      <c r="BX153" s="95">
        <f>($K153="Bell Curve")*(_xlfn.NORM.DIST(AND(BX$6&gt;=$F153,BX$6&lt;=$H153)*(BX$6-$F153+1),$J153/2,$M153,TRUE)-_xlfn.NORM.DIST(AND(BX$6&gt;=$F153,BX$6&lt;=$H153)*(BW$6-$F153+1),$J153/2,$M153,TRUE))/(1-2*_xlfn.NORM.DIST(0,$J153/2,$M153,TRUE))*$D153+($K153="Steady Growth")*(AND(BX$6&gt;=$F153,BX$6&lt;=$H153)*((BX$6-$F153+1)/($J153*($J153+1)/2)*$D153))+($K153="custom")*CustCF!BR153</f>
        <v>0</v>
      </c>
      <c r="BY153" s="95">
        <f>($K153="Bell Curve")*(_xlfn.NORM.DIST(AND(BY$6&gt;=$F153,BY$6&lt;=$H153)*(BY$6-$F153+1),$J153/2,$M153,TRUE)-_xlfn.NORM.DIST(AND(BY$6&gt;=$F153,BY$6&lt;=$H153)*(BX$6-$F153+1),$J153/2,$M153,TRUE))/(1-2*_xlfn.NORM.DIST(0,$J153/2,$M153,TRUE))*$D153+($K153="Steady Growth")*(AND(BY$6&gt;=$F153,BY$6&lt;=$H153)*((BY$6-$F153+1)/($J153*($J153+1)/2)*$D153))+($K153="custom")*CustCF!BS153</f>
        <v>0</v>
      </c>
      <c r="BZ153" s="95">
        <f>($K153="Bell Curve")*(_xlfn.NORM.DIST(AND(BZ$6&gt;=$F153,BZ$6&lt;=$H153)*(BZ$6-$F153+1),$J153/2,$M153,TRUE)-_xlfn.NORM.DIST(AND(BZ$6&gt;=$F153,BZ$6&lt;=$H153)*(BY$6-$F153+1),$J153/2,$M153,TRUE))/(1-2*_xlfn.NORM.DIST(0,$J153/2,$M153,TRUE))*$D153+($K153="Steady Growth")*(AND(BZ$6&gt;=$F153,BZ$6&lt;=$H153)*((BZ$6-$F153+1)/($J153*($J153+1)/2)*$D153))+($K153="custom")*CustCF!BT153</f>
        <v>0</v>
      </c>
      <c r="CA153" s="95">
        <f>($K153="Bell Curve")*(_xlfn.NORM.DIST(AND(CA$6&gt;=$F153,CA$6&lt;=$H153)*(CA$6-$F153+1),$J153/2,$M153,TRUE)-_xlfn.NORM.DIST(AND(CA$6&gt;=$F153,CA$6&lt;=$H153)*(BZ$6-$F153+1),$J153/2,$M153,TRUE))/(1-2*_xlfn.NORM.DIST(0,$J153/2,$M153,TRUE))*$D153+($K153="Steady Growth")*(AND(CA$6&gt;=$F153,CA$6&lt;=$H153)*((CA$6-$F153+1)/($J153*($J153+1)/2)*$D153))+($K153="custom")*CustCF!BU153</f>
        <v>0</v>
      </c>
      <c r="CB153" s="95">
        <f>($K153="Bell Curve")*(_xlfn.NORM.DIST(AND(CB$6&gt;=$F153,CB$6&lt;=$H153)*(CB$6-$F153+1),$J153/2,$M153,TRUE)-_xlfn.NORM.DIST(AND(CB$6&gt;=$F153,CB$6&lt;=$H153)*(CA$6-$F153+1),$J153/2,$M153,TRUE))/(1-2*_xlfn.NORM.DIST(0,$J153/2,$M153,TRUE))*$D153+($K153="Steady Growth")*(AND(CB$6&gt;=$F153,CB$6&lt;=$H153)*((CB$6-$F153+1)/($J153*($J153+1)/2)*$D153))+($K153="custom")*CustCF!BV153</f>
        <v>0</v>
      </c>
      <c r="CC153" s="95">
        <f>($K153="Bell Curve")*(_xlfn.NORM.DIST(AND(CC$6&gt;=$F153,CC$6&lt;=$H153)*(CC$6-$F153+1),$J153/2,$M153,TRUE)-_xlfn.NORM.DIST(AND(CC$6&gt;=$F153,CC$6&lt;=$H153)*(CB$6-$F153+1),$J153/2,$M153,TRUE))/(1-2*_xlfn.NORM.DIST(0,$J153/2,$M153,TRUE))*$D153+($K153="Steady Growth")*(AND(CC$6&gt;=$F153,CC$6&lt;=$H153)*((CC$6-$F153+1)/($J153*($J153+1)/2)*$D153))+($K153="custom")*CustCF!BW153</f>
        <v>0</v>
      </c>
      <c r="CD153" s="95">
        <f>($K153="Bell Curve")*(_xlfn.NORM.DIST(AND(CD$6&gt;=$F153,CD$6&lt;=$H153)*(CD$6-$F153+1),$J153/2,$M153,TRUE)-_xlfn.NORM.DIST(AND(CD$6&gt;=$F153,CD$6&lt;=$H153)*(CC$6-$F153+1),$J153/2,$M153,TRUE))/(1-2*_xlfn.NORM.DIST(0,$J153/2,$M153,TRUE))*$D153+($K153="Steady Growth")*(AND(CD$6&gt;=$F153,CD$6&lt;=$H153)*((CD$6-$F153+1)/($J153*($J153+1)/2)*$D153))+($K153="custom")*CustCF!BX153</f>
        <v>0</v>
      </c>
      <c r="CE153" s="95">
        <f>($K153="Bell Curve")*(_xlfn.NORM.DIST(AND(CE$6&gt;=$F153,CE$6&lt;=$H153)*(CE$6-$F153+1),$J153/2,$M153,TRUE)-_xlfn.NORM.DIST(AND(CE$6&gt;=$F153,CE$6&lt;=$H153)*(CD$6-$F153+1),$J153/2,$M153,TRUE))/(1-2*_xlfn.NORM.DIST(0,$J153/2,$M153,TRUE))*$D153+($K153="Steady Growth")*(AND(CE$6&gt;=$F153,CE$6&lt;=$H153)*((CE$6-$F153+1)/($J153*($J153+1)/2)*$D153))+($K153="custom")*CustCF!BY153</f>
        <v>0</v>
      </c>
      <c r="CF153" s="95">
        <f>($K153="Bell Curve")*(_xlfn.NORM.DIST(AND(CF$6&gt;=$F153,CF$6&lt;=$H153)*(CF$6-$F153+1),$J153/2,$M153,TRUE)-_xlfn.NORM.DIST(AND(CF$6&gt;=$F153,CF$6&lt;=$H153)*(CE$6-$F153+1),$J153/2,$M153,TRUE))/(1-2*_xlfn.NORM.DIST(0,$J153/2,$M153,TRUE))*$D153+($K153="Steady Growth")*(AND(CF$6&gt;=$F153,CF$6&lt;=$H153)*((CF$6-$F153+1)/($J153*($J153+1)/2)*$D153))+($K153="custom")*CustCF!BZ153</f>
        <v>0</v>
      </c>
      <c r="CG153" s="95">
        <f>($K153="Bell Curve")*(_xlfn.NORM.DIST(AND(CG$6&gt;=$F153,CG$6&lt;=$H153)*(CG$6-$F153+1),$J153/2,$M153,TRUE)-_xlfn.NORM.DIST(AND(CG$6&gt;=$F153,CG$6&lt;=$H153)*(CF$6-$F153+1),$J153/2,$M153,TRUE))/(1-2*_xlfn.NORM.DIST(0,$J153/2,$M153,TRUE))*$D153+($K153="Steady Growth")*(AND(CG$6&gt;=$F153,CG$6&lt;=$H153)*((CG$6-$F153+1)/($J153*($J153+1)/2)*$D153))+($K153="custom")*CustCF!CA153</f>
        <v>0</v>
      </c>
      <c r="CH153" s="95">
        <f>($K153="Bell Curve")*(_xlfn.NORM.DIST(AND(CH$6&gt;=$F153,CH$6&lt;=$H153)*(CH$6-$F153+1),$J153/2,$M153,TRUE)-_xlfn.NORM.DIST(AND(CH$6&gt;=$F153,CH$6&lt;=$H153)*(CG$6-$F153+1),$J153/2,$M153,TRUE))/(1-2*_xlfn.NORM.DIST(0,$J153/2,$M153,TRUE))*$D153+($K153="Steady Growth")*(AND(CH$6&gt;=$F153,CH$6&lt;=$H153)*((CH$6-$F153+1)/($J153*($J153+1)/2)*$D153))+($K153="custom")*CustCF!CB153</f>
        <v>0</v>
      </c>
      <c r="CI153" s="95">
        <f>($K153="Bell Curve")*(_xlfn.NORM.DIST(AND(CI$6&gt;=$F153,CI$6&lt;=$H153)*(CI$6-$F153+1),$J153/2,$M153,TRUE)-_xlfn.NORM.DIST(AND(CI$6&gt;=$F153,CI$6&lt;=$H153)*(CH$6-$F153+1),$J153/2,$M153,TRUE))/(1-2*_xlfn.NORM.DIST(0,$J153/2,$M153,TRUE))*$D153+($K153="Steady Growth")*(AND(CI$6&gt;=$F153,CI$6&lt;=$H153)*((CI$6-$F153+1)/($J153*($J153+1)/2)*$D153))+($K153="custom")*CustCF!CC153</f>
        <v>0</v>
      </c>
      <c r="CJ153" s="95">
        <f>($K153="Bell Curve")*(_xlfn.NORM.DIST(AND(CJ$6&gt;=$F153,CJ$6&lt;=$H153)*(CJ$6-$F153+1),$J153/2,$M153,TRUE)-_xlfn.NORM.DIST(AND(CJ$6&gt;=$F153,CJ$6&lt;=$H153)*(CI$6-$F153+1),$J153/2,$M153,TRUE))/(1-2*_xlfn.NORM.DIST(0,$J153/2,$M153,TRUE))*$D153+($K153="Steady Growth")*(AND(CJ$6&gt;=$F153,CJ$6&lt;=$H153)*((CJ$6-$F153+1)/($J153*($J153+1)/2)*$D153))+($K153="custom")*CustCF!CD153</f>
        <v>0</v>
      </c>
      <c r="CK153" s="95">
        <f>($K153="Bell Curve")*(_xlfn.NORM.DIST(AND(CK$6&gt;=$F153,CK$6&lt;=$H153)*(CK$6-$F153+1),$J153/2,$M153,TRUE)-_xlfn.NORM.DIST(AND(CK$6&gt;=$F153,CK$6&lt;=$H153)*(CJ$6-$F153+1),$J153/2,$M153,TRUE))/(1-2*_xlfn.NORM.DIST(0,$J153/2,$M153,TRUE))*$D153+($K153="Steady Growth")*(AND(CK$6&gt;=$F153,CK$6&lt;=$H153)*((CK$6-$F153+1)/($J153*($J153+1)/2)*$D153))+($K153="custom")*CustCF!CE153</f>
        <v>0</v>
      </c>
      <c r="CL153" s="95">
        <f>($K153="Bell Curve")*(_xlfn.NORM.DIST(AND(CL$6&gt;=$F153,CL$6&lt;=$H153)*(CL$6-$F153+1),$J153/2,$M153,TRUE)-_xlfn.NORM.DIST(AND(CL$6&gt;=$F153,CL$6&lt;=$H153)*(CK$6-$F153+1),$J153/2,$M153,TRUE))/(1-2*_xlfn.NORM.DIST(0,$J153/2,$M153,TRUE))*$D153+($K153="Steady Growth")*(AND(CL$6&gt;=$F153,CL$6&lt;=$H153)*((CL$6-$F153+1)/($J153*($J153+1)/2)*$D153))+($K153="custom")*CustCF!CF153</f>
        <v>0</v>
      </c>
      <c r="CM153" s="95">
        <f>($K153="Bell Curve")*(_xlfn.NORM.DIST(AND(CM$6&gt;=$F153,CM$6&lt;=$H153)*(CM$6-$F153+1),$J153/2,$M153,TRUE)-_xlfn.NORM.DIST(AND(CM$6&gt;=$F153,CM$6&lt;=$H153)*(CL$6-$F153+1),$J153/2,$M153,TRUE))/(1-2*_xlfn.NORM.DIST(0,$J153/2,$M153,TRUE))*$D153+($K153="Steady Growth")*(AND(CM$6&gt;=$F153,CM$6&lt;=$H153)*((CM$6-$F153+1)/($J153*($J153+1)/2)*$D153))+($K153="custom")*CustCF!CG153</f>
        <v>0</v>
      </c>
      <c r="CN153" s="95">
        <f>($K153="Bell Curve")*(_xlfn.NORM.DIST(AND(CN$6&gt;=$F153,CN$6&lt;=$H153)*(CN$6-$F153+1),$J153/2,$M153,TRUE)-_xlfn.NORM.DIST(AND(CN$6&gt;=$F153,CN$6&lt;=$H153)*(CM$6-$F153+1),$J153/2,$M153,TRUE))/(1-2*_xlfn.NORM.DIST(0,$J153/2,$M153,TRUE))*$D153+($K153="Steady Growth")*(AND(CN$6&gt;=$F153,CN$6&lt;=$H153)*((CN$6-$F153+1)/($J153*($J153+1)/2)*$D153))+($K153="custom")*CustCF!CH153</f>
        <v>0</v>
      </c>
      <c r="CO153" s="95">
        <f>($K153="Bell Curve")*(_xlfn.NORM.DIST(AND(CO$6&gt;=$F153,CO$6&lt;=$H153)*(CO$6-$F153+1),$J153/2,$M153,TRUE)-_xlfn.NORM.DIST(AND(CO$6&gt;=$F153,CO$6&lt;=$H153)*(CN$6-$F153+1),$J153/2,$M153,TRUE))/(1-2*_xlfn.NORM.DIST(0,$J153/2,$M153,TRUE))*$D153+($K153="Steady Growth")*(AND(CO$6&gt;=$F153,CO$6&lt;=$H153)*((CO$6-$F153+1)/($J153*($J153+1)/2)*$D153))+($K153="custom")*CustCF!CI153</f>
        <v>0</v>
      </c>
      <c r="CP153" s="95">
        <f>($K153="Bell Curve")*(_xlfn.NORM.DIST(AND(CP$6&gt;=$F153,CP$6&lt;=$H153)*(CP$6-$F153+1),$J153/2,$M153,TRUE)-_xlfn.NORM.DIST(AND(CP$6&gt;=$F153,CP$6&lt;=$H153)*(CO$6-$F153+1),$J153/2,$M153,TRUE))/(1-2*_xlfn.NORM.DIST(0,$J153/2,$M153,TRUE))*$D153+($K153="Steady Growth")*(AND(CP$6&gt;=$F153,CP$6&lt;=$H153)*((CP$6-$F153+1)/($J153*($J153+1)/2)*$D153))+($K153="custom")*CustCF!CJ153</f>
        <v>0</v>
      </c>
      <c r="CQ153" s="95">
        <f>($K153="Bell Curve")*(_xlfn.NORM.DIST(AND(CQ$6&gt;=$F153,CQ$6&lt;=$H153)*(CQ$6-$F153+1),$J153/2,$M153,TRUE)-_xlfn.NORM.DIST(AND(CQ$6&gt;=$F153,CQ$6&lt;=$H153)*(CP$6-$F153+1),$J153/2,$M153,TRUE))/(1-2*_xlfn.NORM.DIST(0,$J153/2,$M153,TRUE))*$D153+($K153="Steady Growth")*(AND(CQ$6&gt;=$F153,CQ$6&lt;=$H153)*((CQ$6-$F153+1)/($J153*($J153+1)/2)*$D153))+($K153="custom")*CustCF!CK153</f>
        <v>0</v>
      </c>
      <c r="CR153" s="95">
        <f>($K153="Bell Curve")*(_xlfn.NORM.DIST(AND(CR$6&gt;=$F153,CR$6&lt;=$H153)*(CR$6-$F153+1),$J153/2,$M153,TRUE)-_xlfn.NORM.DIST(AND(CR$6&gt;=$F153,CR$6&lt;=$H153)*(CQ$6-$F153+1),$J153/2,$M153,TRUE))/(1-2*_xlfn.NORM.DIST(0,$J153/2,$M153,TRUE))*$D153+($K153="Steady Growth")*(AND(CR$6&gt;=$F153,CR$6&lt;=$H153)*((CR$6-$F153+1)/($J153*($J153+1)/2)*$D153))+($K153="custom")*CustCF!CL153</f>
        <v>0</v>
      </c>
      <c r="CS153" s="95">
        <f>($K153="Bell Curve")*(_xlfn.NORM.DIST(AND(CS$6&gt;=$F153,CS$6&lt;=$H153)*(CS$6-$F153+1),$J153/2,$M153,TRUE)-_xlfn.NORM.DIST(AND(CS$6&gt;=$F153,CS$6&lt;=$H153)*(CR$6-$F153+1),$J153/2,$M153,TRUE))/(1-2*_xlfn.NORM.DIST(0,$J153/2,$M153,TRUE))*$D153+($K153="Steady Growth")*(AND(CS$6&gt;=$F153,CS$6&lt;=$H153)*((CS$6-$F153+1)/($J153*($J153+1)/2)*$D153))+($K153="custom")*CustCF!CM153</f>
        <v>0</v>
      </c>
      <c r="CT153" s="95">
        <f>($K153="Bell Curve")*(_xlfn.NORM.DIST(AND(CT$6&gt;=$F153,CT$6&lt;=$H153)*(CT$6-$F153+1),$J153/2,$M153,TRUE)-_xlfn.NORM.DIST(AND(CT$6&gt;=$F153,CT$6&lt;=$H153)*(CS$6-$F153+1),$J153/2,$M153,TRUE))/(1-2*_xlfn.NORM.DIST(0,$J153/2,$M153,TRUE))*$D153+($K153="Steady Growth")*(AND(CT$6&gt;=$F153,CT$6&lt;=$H153)*((CT$6-$F153+1)/($J153*($J153+1)/2)*$D153))+($K153="custom")*CustCF!CN153</f>
        <v>0</v>
      </c>
      <c r="CU153" s="95">
        <f>($K153="Bell Curve")*(_xlfn.NORM.DIST(AND(CU$6&gt;=$F153,CU$6&lt;=$H153)*(CU$6-$F153+1),$J153/2,$M153,TRUE)-_xlfn.NORM.DIST(AND(CU$6&gt;=$F153,CU$6&lt;=$H153)*(CT$6-$F153+1),$J153/2,$M153,TRUE))/(1-2*_xlfn.NORM.DIST(0,$J153/2,$M153,TRUE))*$D153+($K153="Steady Growth")*(AND(CU$6&gt;=$F153,CU$6&lt;=$H153)*((CU$6-$F153+1)/($J153*($J153+1)/2)*$D153))+($K153="custom")*CustCF!CO153</f>
        <v>0</v>
      </c>
      <c r="CV153" s="95">
        <f>($K153="Bell Curve")*(_xlfn.NORM.DIST(AND(CV$6&gt;=$F153,CV$6&lt;=$H153)*(CV$6-$F153+1),$J153/2,$M153,TRUE)-_xlfn.NORM.DIST(AND(CV$6&gt;=$F153,CV$6&lt;=$H153)*(CU$6-$F153+1),$J153/2,$M153,TRUE))/(1-2*_xlfn.NORM.DIST(0,$J153/2,$M153,TRUE))*$D153+($K153="Steady Growth")*(AND(CV$6&gt;=$F153,CV$6&lt;=$H153)*((CV$6-$F153+1)/($J153*($J153+1)/2)*$D153))+($K153="custom")*CustCF!CP153</f>
        <v>0</v>
      </c>
      <c r="CW153" s="95">
        <f>($K153="Bell Curve")*(_xlfn.NORM.DIST(AND(CW$6&gt;=$F153,CW$6&lt;=$H153)*(CW$6-$F153+1),$J153/2,$M153,TRUE)-_xlfn.NORM.DIST(AND(CW$6&gt;=$F153,CW$6&lt;=$H153)*(CV$6-$F153+1),$J153/2,$M153,TRUE))/(1-2*_xlfn.NORM.DIST(0,$J153/2,$M153,TRUE))*$D153+($K153="Steady Growth")*(AND(CW$6&gt;=$F153,CW$6&lt;=$H153)*((CW$6-$F153+1)/($J153*($J153+1)/2)*$D153))+($K153="custom")*CustCF!CQ153</f>
        <v>0</v>
      </c>
      <c r="CX153" s="95">
        <f>($K153="Bell Curve")*(_xlfn.NORM.DIST(AND(CX$6&gt;=$F153,CX$6&lt;=$H153)*(CX$6-$F153+1),$J153/2,$M153,TRUE)-_xlfn.NORM.DIST(AND(CX$6&gt;=$F153,CX$6&lt;=$H153)*(CW$6-$F153+1),$J153/2,$M153,TRUE))/(1-2*_xlfn.NORM.DIST(0,$J153/2,$M153,TRUE))*$D153+($K153="Steady Growth")*(AND(CX$6&gt;=$F153,CX$6&lt;=$H153)*((CX$6-$F153+1)/($J153*($J153+1)/2)*$D153))+($K153="custom")*CustCF!CR153</f>
        <v>0</v>
      </c>
      <c r="CY153" s="95">
        <f>($K153="Bell Curve")*(_xlfn.NORM.DIST(AND(CY$6&gt;=$F153,CY$6&lt;=$H153)*(CY$6-$F153+1),$J153/2,$M153,TRUE)-_xlfn.NORM.DIST(AND(CY$6&gt;=$F153,CY$6&lt;=$H153)*(CX$6-$F153+1),$J153/2,$M153,TRUE))/(1-2*_xlfn.NORM.DIST(0,$J153/2,$M153,TRUE))*$D153+($K153="Steady Growth")*(AND(CY$6&gt;=$F153,CY$6&lt;=$H153)*((CY$6-$F153+1)/($J153*($J153+1)/2)*$D153))+($K153="custom")*CustCF!CS153</f>
        <v>0</v>
      </c>
      <c r="CZ153" s="95">
        <f>($K153="Bell Curve")*(_xlfn.NORM.DIST(AND(CZ$6&gt;=$F153,CZ$6&lt;=$H153)*(CZ$6-$F153+1),$J153/2,$M153,TRUE)-_xlfn.NORM.DIST(AND(CZ$6&gt;=$F153,CZ$6&lt;=$H153)*(CY$6-$F153+1),$J153/2,$M153,TRUE))/(1-2*_xlfn.NORM.DIST(0,$J153/2,$M153,TRUE))*$D153+($K153="Steady Growth")*(AND(CZ$6&gt;=$F153,CZ$6&lt;=$H153)*((CZ$6-$F153+1)/($J153*($J153+1)/2)*$D153))+($K153="custom")*CustCF!CT153</f>
        <v>0</v>
      </c>
      <c r="DA153" s="95">
        <f>($K153="Bell Curve")*(_xlfn.NORM.DIST(AND(DA$6&gt;=$F153,DA$6&lt;=$H153)*(DA$6-$F153+1),$J153/2,$M153,TRUE)-_xlfn.NORM.DIST(AND(DA$6&gt;=$F153,DA$6&lt;=$H153)*(CZ$6-$F153+1),$J153/2,$M153,TRUE))/(1-2*_xlfn.NORM.DIST(0,$J153/2,$M153,TRUE))*$D153+($K153="Steady Growth")*(AND(DA$6&gt;=$F153,DA$6&lt;=$H153)*((DA$6-$F153+1)/($J153*($J153+1)/2)*$D153))+($K153="custom")*CustCF!CU153</f>
        <v>0</v>
      </c>
      <c r="DB153" s="95">
        <f>($K153="Bell Curve")*(_xlfn.NORM.DIST(AND(DB$6&gt;=$F153,DB$6&lt;=$H153)*(DB$6-$F153+1),$J153/2,$M153,TRUE)-_xlfn.NORM.DIST(AND(DB$6&gt;=$F153,DB$6&lt;=$H153)*(DA$6-$F153+1),$J153/2,$M153,TRUE))/(1-2*_xlfn.NORM.DIST(0,$J153/2,$M153,TRUE))*$D153+($K153="Steady Growth")*(AND(DB$6&gt;=$F153,DB$6&lt;=$H153)*((DB$6-$F153+1)/($J153*($J153+1)/2)*$D153))+($K153="custom")*CustCF!CV153</f>
        <v>0</v>
      </c>
      <c r="DC153" s="95">
        <f>($K153="Bell Curve")*(_xlfn.NORM.DIST(AND(DC$6&gt;=$F153,DC$6&lt;=$H153)*(DC$6-$F153+1),$J153/2,$M153,TRUE)-_xlfn.NORM.DIST(AND(DC$6&gt;=$F153,DC$6&lt;=$H153)*(DB$6-$F153+1),$J153/2,$M153,TRUE))/(1-2*_xlfn.NORM.DIST(0,$J153/2,$M153,TRUE))*$D153+($K153="Steady Growth")*(AND(DC$6&gt;=$F153,DC$6&lt;=$H153)*((DC$6-$F153+1)/($J153*($J153+1)/2)*$D153))+($K153="custom")*CustCF!CW153</f>
        <v>0</v>
      </c>
      <c r="DD153" s="95">
        <f>($K153="Bell Curve")*(_xlfn.NORM.DIST(AND(DD$6&gt;=$F153,DD$6&lt;=$H153)*(DD$6-$F153+1),$J153/2,$M153,TRUE)-_xlfn.NORM.DIST(AND(DD$6&gt;=$F153,DD$6&lt;=$H153)*(DC$6-$F153+1),$J153/2,$M153,TRUE))/(1-2*_xlfn.NORM.DIST(0,$J153/2,$M153,TRUE))*$D153+($K153="Steady Growth")*(AND(DD$6&gt;=$F153,DD$6&lt;=$H153)*((DD$6-$F153+1)/($J153*($J153+1)/2)*$D153))+($K153="custom")*CustCF!CX153</f>
        <v>0</v>
      </c>
      <c r="DE153" s="95">
        <f>($K153="Bell Curve")*(_xlfn.NORM.DIST(AND(DE$6&gt;=$F153,DE$6&lt;=$H153)*(DE$6-$F153+1),$J153/2,$M153,TRUE)-_xlfn.NORM.DIST(AND(DE$6&gt;=$F153,DE$6&lt;=$H153)*(DD$6-$F153+1),$J153/2,$M153,TRUE))/(1-2*_xlfn.NORM.DIST(0,$J153/2,$M153,TRUE))*$D153+($K153="Steady Growth")*(AND(DE$6&gt;=$F153,DE$6&lt;=$H153)*((DE$6-$F153+1)/($J153*($J153+1)/2)*$D153))+($K153="custom")*CustCF!CY153</f>
        <v>0</v>
      </c>
      <c r="DF153" s="95">
        <f>($K153="Bell Curve")*(_xlfn.NORM.DIST(AND(DF$6&gt;=$F153,DF$6&lt;=$H153)*(DF$6-$F153+1),$J153/2,$M153,TRUE)-_xlfn.NORM.DIST(AND(DF$6&gt;=$F153,DF$6&lt;=$H153)*(DE$6-$F153+1),$J153/2,$M153,TRUE))/(1-2*_xlfn.NORM.DIST(0,$J153/2,$M153,TRUE))*$D153+($K153="Steady Growth")*(AND(DF$6&gt;=$F153,DF$6&lt;=$H153)*((DF$6-$F153+1)/($J153*($J153+1)/2)*$D153))+($K153="custom")*CustCF!CZ153</f>
        <v>0</v>
      </c>
      <c r="DG153" s="95">
        <f>($K153="Bell Curve")*(_xlfn.NORM.DIST(AND(DG$6&gt;=$F153,DG$6&lt;=$H153)*(DG$6-$F153+1),$J153/2,$M153,TRUE)-_xlfn.NORM.DIST(AND(DG$6&gt;=$F153,DG$6&lt;=$H153)*(DF$6-$F153+1),$J153/2,$M153,TRUE))/(1-2*_xlfn.NORM.DIST(0,$J153/2,$M153,TRUE))*$D153+($K153="Steady Growth")*(AND(DG$6&gt;=$F153,DG$6&lt;=$H153)*((DG$6-$F153+1)/($J153*($J153+1)/2)*$D153))+($K153="custom")*CustCF!DA153</f>
        <v>0</v>
      </c>
      <c r="DH153" s="95">
        <f>($K153="Bell Curve")*(_xlfn.NORM.DIST(AND(DH$6&gt;=$F153,DH$6&lt;=$H153)*(DH$6-$F153+1),$J153/2,$M153,TRUE)-_xlfn.NORM.DIST(AND(DH$6&gt;=$F153,DH$6&lt;=$H153)*(DG$6-$F153+1),$J153/2,$M153,TRUE))/(1-2*_xlfn.NORM.DIST(0,$J153/2,$M153,TRUE))*$D153+($K153="Steady Growth")*(AND(DH$6&gt;=$F153,DH$6&lt;=$H153)*((DH$6-$F153+1)/($J153*($J153+1)/2)*$D153))+($K153="custom")*CustCF!DB153</f>
        <v>0</v>
      </c>
      <c r="DI153" s="95">
        <f>($K153="Bell Curve")*(_xlfn.NORM.DIST(AND(DI$6&gt;=$F153,DI$6&lt;=$H153)*(DI$6-$F153+1),$J153/2,$M153,TRUE)-_xlfn.NORM.DIST(AND(DI$6&gt;=$F153,DI$6&lt;=$H153)*(DH$6-$F153+1),$J153/2,$M153,TRUE))/(1-2*_xlfn.NORM.DIST(0,$J153/2,$M153,TRUE))*$D153+($K153="Steady Growth")*(AND(DI$6&gt;=$F153,DI$6&lt;=$H153)*((DI$6-$F153+1)/($J153*($J153+1)/2)*$D153))+($K153="custom")*CustCF!DC153</f>
        <v>0</v>
      </c>
      <c r="DJ153" s="95">
        <f>($K153="Bell Curve")*(_xlfn.NORM.DIST(AND(DJ$6&gt;=$F153,DJ$6&lt;=$H153)*(DJ$6-$F153+1),$J153/2,$M153,TRUE)-_xlfn.NORM.DIST(AND(DJ$6&gt;=$F153,DJ$6&lt;=$H153)*(DI$6-$F153+1),$J153/2,$M153,TRUE))/(1-2*_xlfn.NORM.DIST(0,$J153/2,$M153,TRUE))*$D153+($K153="Steady Growth")*(AND(DJ$6&gt;=$F153,DJ$6&lt;=$H153)*((DJ$6-$F153+1)/($J153*($J153+1)/2)*$D153))+($K153="custom")*CustCF!DD153</f>
        <v>0</v>
      </c>
      <c r="DK153" s="95">
        <f>($K153="Bell Curve")*(_xlfn.NORM.DIST(AND(DK$6&gt;=$F153,DK$6&lt;=$H153)*(DK$6-$F153+1),$J153/2,$M153,TRUE)-_xlfn.NORM.DIST(AND(DK$6&gt;=$F153,DK$6&lt;=$H153)*(DJ$6-$F153+1),$J153/2,$M153,TRUE))/(1-2*_xlfn.NORM.DIST(0,$J153/2,$M153,TRUE))*$D153+($K153="Steady Growth")*(AND(DK$6&gt;=$F153,DK$6&lt;=$H153)*((DK$6-$F153+1)/($J153*($J153+1)/2)*$D153))+($K153="custom")*CustCF!DE153</f>
        <v>0</v>
      </c>
      <c r="DL153" s="95">
        <f>($K153="Bell Curve")*(_xlfn.NORM.DIST(AND(DL$6&gt;=$F153,DL$6&lt;=$H153)*(DL$6-$F153+1),$J153/2,$M153,TRUE)-_xlfn.NORM.DIST(AND(DL$6&gt;=$F153,DL$6&lt;=$H153)*(DK$6-$F153+1),$J153/2,$M153,TRUE))/(1-2*_xlfn.NORM.DIST(0,$J153/2,$M153,TRUE))*$D153+($K153="Steady Growth")*(AND(DL$6&gt;=$F153,DL$6&lt;=$H153)*((DL$6-$F153+1)/($J153*($J153+1)/2)*$D153))+($K153="custom")*CustCF!DF153</f>
        <v>0</v>
      </c>
      <c r="DM153" s="95">
        <f>($K153="Bell Curve")*(_xlfn.NORM.DIST(AND(DM$6&gt;=$F153,DM$6&lt;=$H153)*(DM$6-$F153+1),$J153/2,$M153,TRUE)-_xlfn.NORM.DIST(AND(DM$6&gt;=$F153,DM$6&lt;=$H153)*(DL$6-$F153+1),$J153/2,$M153,TRUE))/(1-2*_xlfn.NORM.DIST(0,$J153/2,$M153,TRUE))*$D153+($K153="Steady Growth")*(AND(DM$6&gt;=$F153,DM$6&lt;=$H153)*((DM$6-$F153+1)/($J153*($J153+1)/2)*$D153))+($K153="custom")*CustCF!DG153</f>
        <v>0</v>
      </c>
      <c r="DN153" s="95">
        <f>($K153="Bell Curve")*(_xlfn.NORM.DIST(AND(DN$6&gt;=$F153,DN$6&lt;=$H153)*(DN$6-$F153+1),$J153/2,$M153,TRUE)-_xlfn.NORM.DIST(AND(DN$6&gt;=$F153,DN$6&lt;=$H153)*(DM$6-$F153+1),$J153/2,$M153,TRUE))/(1-2*_xlfn.NORM.DIST(0,$J153/2,$M153,TRUE))*$D153+($K153="Steady Growth")*(AND(DN$6&gt;=$F153,DN$6&lt;=$H153)*((DN$6-$F153+1)/($J153*($J153+1)/2)*$D153))+($K153="custom")*CustCF!DH153</f>
        <v>0</v>
      </c>
      <c r="DO153" s="95">
        <f>($K153="Bell Curve")*(_xlfn.NORM.DIST(AND(DO$6&gt;=$F153,DO$6&lt;=$H153)*(DO$6-$F153+1),$J153/2,$M153,TRUE)-_xlfn.NORM.DIST(AND(DO$6&gt;=$F153,DO$6&lt;=$H153)*(DN$6-$F153+1),$J153/2,$M153,TRUE))/(1-2*_xlfn.NORM.DIST(0,$J153/2,$M153,TRUE))*$D153+($K153="Steady Growth")*(AND(DO$6&gt;=$F153,DO$6&lt;=$H153)*((DO$6-$F153+1)/($J153*($J153+1)/2)*$D153))+($K153="custom")*CustCF!DI153</f>
        <v>0</v>
      </c>
      <c r="DP153" s="95">
        <f>($K153="Bell Curve")*(_xlfn.NORM.DIST(AND(DP$6&gt;=$F153,DP$6&lt;=$H153)*(DP$6-$F153+1),$J153/2,$M153,TRUE)-_xlfn.NORM.DIST(AND(DP$6&gt;=$F153,DP$6&lt;=$H153)*(DO$6-$F153+1),$J153/2,$M153,TRUE))/(1-2*_xlfn.NORM.DIST(0,$J153/2,$M153,TRUE))*$D153+($K153="Steady Growth")*(AND(DP$6&gt;=$F153,DP$6&lt;=$H153)*((DP$6-$F153+1)/($J153*($J153+1)/2)*$D153))+($K153="custom")*CustCF!DJ153</f>
        <v>0</v>
      </c>
      <c r="DQ153" s="95">
        <f>($K153="Bell Curve")*(_xlfn.NORM.DIST(AND(DQ$6&gt;=$F153,DQ$6&lt;=$H153)*(DQ$6-$F153+1),$J153/2,$M153,TRUE)-_xlfn.NORM.DIST(AND(DQ$6&gt;=$F153,DQ$6&lt;=$H153)*(DP$6-$F153+1),$J153/2,$M153,TRUE))/(1-2*_xlfn.NORM.DIST(0,$J153/2,$M153,TRUE))*$D153+($K153="Steady Growth")*(AND(DQ$6&gt;=$F153,DQ$6&lt;=$H153)*((DQ$6-$F153+1)/($J153*($J153+1)/2)*$D153))+($K153="custom")*CustCF!DK153</f>
        <v>0</v>
      </c>
      <c r="DR153" s="95">
        <f>($K153="Bell Curve")*(_xlfn.NORM.DIST(AND(DR$6&gt;=$F153,DR$6&lt;=$H153)*(DR$6-$F153+1),$J153/2,$M153,TRUE)-_xlfn.NORM.DIST(AND(DR$6&gt;=$F153,DR$6&lt;=$H153)*(DQ$6-$F153+1),$J153/2,$M153,TRUE))/(1-2*_xlfn.NORM.DIST(0,$J153/2,$M153,TRUE))*$D153+($K153="Steady Growth")*(AND(DR$6&gt;=$F153,DR$6&lt;=$H153)*((DR$6-$F153+1)/($J153*($J153+1)/2)*$D153))+($K153="custom")*CustCF!DL153</f>
        <v>0</v>
      </c>
      <c r="DS153" s="95">
        <f>($K153="Bell Curve")*(_xlfn.NORM.DIST(AND(DS$6&gt;=$F153,DS$6&lt;=$H153)*(DS$6-$F153+1),$J153/2,$M153,TRUE)-_xlfn.NORM.DIST(AND(DS$6&gt;=$F153,DS$6&lt;=$H153)*(DR$6-$F153+1),$J153/2,$M153,TRUE))/(1-2*_xlfn.NORM.DIST(0,$J153/2,$M153,TRUE))*$D153+($K153="Steady Growth")*(AND(DS$6&gt;=$F153,DS$6&lt;=$H153)*((DS$6-$F153+1)/($J153*($J153+1)/2)*$D153))+($K153="custom")*CustCF!DM153</f>
        <v>0</v>
      </c>
      <c r="DT153" s="95">
        <f>($K153="Bell Curve")*(_xlfn.NORM.DIST(AND(DT$6&gt;=$F153,DT$6&lt;=$H153)*(DT$6-$F153+1),$J153/2,$M153,TRUE)-_xlfn.NORM.DIST(AND(DT$6&gt;=$F153,DT$6&lt;=$H153)*(DS$6-$F153+1),$J153/2,$M153,TRUE))/(1-2*_xlfn.NORM.DIST(0,$J153/2,$M153,TRUE))*$D153+($K153="Steady Growth")*(AND(DT$6&gt;=$F153,DT$6&lt;=$H153)*((DT$6-$F153+1)/($J153*($J153+1)/2)*$D153))+($K153="custom")*CustCF!DN153</f>
        <v>0</v>
      </c>
      <c r="DU153" s="95">
        <f>($K153="Bell Curve")*(_xlfn.NORM.DIST(AND(DU$6&gt;=$F153,DU$6&lt;=$H153)*(DU$6-$F153+1),$J153/2,$M153,TRUE)-_xlfn.NORM.DIST(AND(DU$6&gt;=$F153,DU$6&lt;=$H153)*(DT$6-$F153+1),$J153/2,$M153,TRUE))/(1-2*_xlfn.NORM.DIST(0,$J153/2,$M153,TRUE))*$D153+($K153="Steady Growth")*(AND(DU$6&gt;=$F153,DU$6&lt;=$H153)*((DU$6-$F153+1)/($J153*($J153+1)/2)*$D153))+($K153="custom")*CustCF!DO153</f>
        <v>0</v>
      </c>
      <c r="DV153" s="95">
        <f>($K153="Bell Curve")*(_xlfn.NORM.DIST(AND(DV$6&gt;=$F153,DV$6&lt;=$H153)*(DV$6-$F153+1),$J153/2,$M153,TRUE)-_xlfn.NORM.DIST(AND(DV$6&gt;=$F153,DV$6&lt;=$H153)*(DU$6-$F153+1),$J153/2,$M153,TRUE))/(1-2*_xlfn.NORM.DIST(0,$J153/2,$M153,TRUE))*$D153+($K153="Steady Growth")*(AND(DV$6&gt;=$F153,DV$6&lt;=$H153)*((DV$6-$F153+1)/($J153*($J153+1)/2)*$D153))+($K153="custom")*CustCF!DP153</f>
        <v>0</v>
      </c>
      <c r="DW153" s="95">
        <f>($K153="Bell Curve")*(_xlfn.NORM.DIST(AND(DW$6&gt;=$F153,DW$6&lt;=$H153)*(DW$6-$F153+1),$J153/2,$M153,TRUE)-_xlfn.NORM.DIST(AND(DW$6&gt;=$F153,DW$6&lt;=$H153)*(DV$6-$F153+1),$J153/2,$M153,TRUE))/(1-2*_xlfn.NORM.DIST(0,$J153/2,$M153,TRUE))*$D153+($K153="Steady Growth")*(AND(DW$6&gt;=$F153,DW$6&lt;=$H153)*((DW$6-$F153+1)/($J153*($J153+1)/2)*$D153))+($K153="custom")*CustCF!DQ153</f>
        <v>0</v>
      </c>
      <c r="DX153" s="95">
        <f>($K153="Bell Curve")*(_xlfn.NORM.DIST(AND(DX$6&gt;=$F153,DX$6&lt;=$H153)*(DX$6-$F153+1),$J153/2,$M153,TRUE)-_xlfn.NORM.DIST(AND(DX$6&gt;=$F153,DX$6&lt;=$H153)*(DW$6-$F153+1),$J153/2,$M153,TRUE))/(1-2*_xlfn.NORM.DIST(0,$J153/2,$M153,TRUE))*$D153+($K153="Steady Growth")*(AND(DX$6&gt;=$F153,DX$6&lt;=$H153)*((DX$6-$F153+1)/($J153*($J153+1)/2)*$D153))+($K153="custom")*CustCF!DR153</f>
        <v>0</v>
      </c>
      <c r="DY153" s="95">
        <f>($K153="Bell Curve")*(_xlfn.NORM.DIST(AND(DY$6&gt;=$F153,DY$6&lt;=$H153)*(DY$6-$F153+1),$J153/2,$M153,TRUE)-_xlfn.NORM.DIST(AND(DY$6&gt;=$F153,DY$6&lt;=$H153)*(DX$6-$F153+1),$J153/2,$M153,TRUE))/(1-2*_xlfn.NORM.DIST(0,$J153/2,$M153,TRUE))*$D153+($K153="Steady Growth")*(AND(DY$6&gt;=$F153,DY$6&lt;=$H153)*((DY$6-$F153+1)/($J153*($J153+1)/2)*$D153))+($K153="custom")*CustCF!DS153</f>
        <v>0</v>
      </c>
      <c r="DZ153" s="95">
        <f>($K153="Bell Curve")*(_xlfn.NORM.DIST(AND(DZ$6&gt;=$F153,DZ$6&lt;=$H153)*(DZ$6-$F153+1),$J153/2,$M153,TRUE)-_xlfn.NORM.DIST(AND(DZ$6&gt;=$F153,DZ$6&lt;=$H153)*(DY$6-$F153+1),$J153/2,$M153,TRUE))/(1-2*_xlfn.NORM.DIST(0,$J153/2,$M153,TRUE))*$D153+($K153="Steady Growth")*(AND(DZ$6&gt;=$F153,DZ$6&lt;=$H153)*((DZ$6-$F153+1)/($J153*($J153+1)/2)*$D153))+($K153="custom")*CustCF!DT153</f>
        <v>0</v>
      </c>
      <c r="EA153" s="95">
        <f>($K153="Bell Curve")*(_xlfn.NORM.DIST(AND(EA$6&gt;=$F153,EA$6&lt;=$H153)*(EA$6-$F153+1),$J153/2,$M153,TRUE)-_xlfn.NORM.DIST(AND(EA$6&gt;=$F153,EA$6&lt;=$H153)*(DZ$6-$F153+1),$J153/2,$M153,TRUE))/(1-2*_xlfn.NORM.DIST(0,$J153/2,$M153,TRUE))*$D153+($K153="Steady Growth")*(AND(EA$6&gt;=$F153,EA$6&lt;=$H153)*((EA$6-$F153+1)/($J153*($J153+1)/2)*$D153))+($K153="custom")*CustCF!DU153</f>
        <v>0</v>
      </c>
      <c r="EB153" s="95">
        <f>($K153="Bell Curve")*(_xlfn.NORM.DIST(AND(EB$6&gt;=$F153,EB$6&lt;=$H153)*(EB$6-$F153+1),$J153/2,$M153,TRUE)-_xlfn.NORM.DIST(AND(EB$6&gt;=$F153,EB$6&lt;=$H153)*(EA$6-$F153+1),$J153/2,$M153,TRUE))/(1-2*_xlfn.NORM.DIST(0,$J153/2,$M153,TRUE))*$D153+($K153="Steady Growth")*(AND(EB$6&gt;=$F153,EB$6&lt;=$H153)*((EB$6-$F153+1)/($J153*($J153+1)/2)*$D153))+($K153="custom")*CustCF!DV153</f>
        <v>0</v>
      </c>
      <c r="EC153" s="95">
        <f>($K153="Bell Curve")*(_xlfn.NORM.DIST(AND(EC$6&gt;=$F153,EC$6&lt;=$H153)*(EC$6-$F153+1),$J153/2,$M153,TRUE)-_xlfn.NORM.DIST(AND(EC$6&gt;=$F153,EC$6&lt;=$H153)*(EB$6-$F153+1),$J153/2,$M153,TRUE))/(1-2*_xlfn.NORM.DIST(0,$J153/2,$M153,TRUE))*$D153+($K153="Steady Growth")*(AND(EC$6&gt;=$F153,EC$6&lt;=$H153)*((EC$6-$F153+1)/($J153*($J153+1)/2)*$D153))+($K153="custom")*CustCF!DW153</f>
        <v>0</v>
      </c>
      <c r="ED153" s="95">
        <f>($K153="Bell Curve")*(_xlfn.NORM.DIST(AND(ED$6&gt;=$F153,ED$6&lt;=$H153)*(ED$6-$F153+1),$J153/2,$M153,TRUE)-_xlfn.NORM.DIST(AND(ED$6&gt;=$F153,ED$6&lt;=$H153)*(EC$6-$F153+1),$J153/2,$M153,TRUE))/(1-2*_xlfn.NORM.DIST(0,$J153/2,$M153,TRUE))*$D153+($K153="Steady Growth")*(AND(ED$6&gt;=$F153,ED$6&lt;=$H153)*((ED$6-$F153+1)/($J153*($J153+1)/2)*$D153))+($K153="custom")*CustCF!DX153</f>
        <v>0</v>
      </c>
      <c r="EE153" s="95">
        <f>($K153="Bell Curve")*(_xlfn.NORM.DIST(AND(EE$6&gt;=$F153,EE$6&lt;=$H153)*(EE$6-$F153+1),$J153/2,$M153,TRUE)-_xlfn.NORM.DIST(AND(EE$6&gt;=$F153,EE$6&lt;=$H153)*(ED$6-$F153+1),$J153/2,$M153,TRUE))/(1-2*_xlfn.NORM.DIST(0,$J153/2,$M153,TRUE))*$D153+($K153="Steady Growth")*(AND(EE$6&gt;=$F153,EE$6&lt;=$H153)*((EE$6-$F153+1)/($J153*($J153+1)/2)*$D153))+($K153="custom")*CustCF!DY153</f>
        <v>0</v>
      </c>
      <c r="EF153" s="95">
        <f>($K153="Bell Curve")*(_xlfn.NORM.DIST(AND(EF$6&gt;=$F153,EF$6&lt;=$H153)*(EF$6-$F153+1),$J153/2,$M153,TRUE)-_xlfn.NORM.DIST(AND(EF$6&gt;=$F153,EF$6&lt;=$H153)*(EE$6-$F153+1),$J153/2,$M153,TRUE))/(1-2*_xlfn.NORM.DIST(0,$J153/2,$M153,TRUE))*$D153+($K153="Steady Growth")*(AND(EF$6&gt;=$F153,EF$6&lt;=$H153)*((EF$6-$F153+1)/($J153*($J153+1)/2)*$D153))+($K153="custom")*CustCF!DZ153</f>
        <v>0</v>
      </c>
      <c r="EG153" s="95">
        <f>($K153="Bell Curve")*(_xlfn.NORM.DIST(AND(EG$6&gt;=$F153,EG$6&lt;=$H153)*(EG$6-$F153+1),$J153/2,$M153,TRUE)-_xlfn.NORM.DIST(AND(EG$6&gt;=$F153,EG$6&lt;=$H153)*(EF$6-$F153+1),$J153/2,$M153,TRUE))/(1-2*_xlfn.NORM.DIST(0,$J153/2,$M153,TRUE))*$D153+($K153="Steady Growth")*(AND(EG$6&gt;=$F153,EG$6&lt;=$H153)*((EG$6-$F153+1)/($J153*($J153+1)/2)*$D153))+($K153="custom")*CustCF!EA153</f>
        <v>0</v>
      </c>
      <c r="EH153" s="95">
        <f>($K153="Bell Curve")*(_xlfn.NORM.DIST(AND(EH$6&gt;=$F153,EH$6&lt;=$H153)*(EH$6-$F153+1),$J153/2,$M153,TRUE)-_xlfn.NORM.DIST(AND(EH$6&gt;=$F153,EH$6&lt;=$H153)*(EG$6-$F153+1),$J153/2,$M153,TRUE))/(1-2*_xlfn.NORM.DIST(0,$J153/2,$M153,TRUE))*$D153+($K153="Steady Growth")*(AND(EH$6&gt;=$F153,EH$6&lt;=$H153)*((EH$6-$F153+1)/($J153*($J153+1)/2)*$D153))+($K153="custom")*CustCF!EB153</f>
        <v>0</v>
      </c>
      <c r="EI153" s="95">
        <f>($K153="Bell Curve")*(_xlfn.NORM.DIST(AND(EI$6&gt;=$F153,EI$6&lt;=$H153)*(EI$6-$F153+1),$J153/2,$M153,TRUE)-_xlfn.NORM.DIST(AND(EI$6&gt;=$F153,EI$6&lt;=$H153)*(EH$6-$F153+1),$J153/2,$M153,TRUE))/(1-2*_xlfn.NORM.DIST(0,$J153/2,$M153,TRUE))*$D153+($K153="Steady Growth")*(AND(EI$6&gt;=$F153,EI$6&lt;=$H153)*((EI$6-$F153+1)/($J153*($J153+1)/2)*$D153))+($K153="custom")*CustCF!EC153</f>
        <v>0</v>
      </c>
      <c r="EJ153" s="95">
        <f>($K153="Bell Curve")*(_xlfn.NORM.DIST(AND(EJ$6&gt;=$F153,EJ$6&lt;=$H153)*(EJ$6-$F153+1),$J153/2,$M153,TRUE)-_xlfn.NORM.DIST(AND(EJ$6&gt;=$F153,EJ$6&lt;=$H153)*(EI$6-$F153+1),$J153/2,$M153,TRUE))/(1-2*_xlfn.NORM.DIST(0,$J153/2,$M153,TRUE))*$D153+($K153="Steady Growth")*(AND(EJ$6&gt;=$F153,EJ$6&lt;=$H153)*((EJ$6-$F153+1)/($J153*($J153+1)/2)*$D153))+($K153="custom")*CustCF!ED153</f>
        <v>0</v>
      </c>
      <c r="EK153" s="95">
        <f>($K153="Bell Curve")*(_xlfn.NORM.DIST(AND(EK$6&gt;=$F153,EK$6&lt;=$H153)*(EK$6-$F153+1),$J153/2,$M153,TRUE)-_xlfn.NORM.DIST(AND(EK$6&gt;=$F153,EK$6&lt;=$H153)*(EJ$6-$F153+1),$J153/2,$M153,TRUE))/(1-2*_xlfn.NORM.DIST(0,$J153/2,$M153,TRUE))*$D153+($K153="Steady Growth")*(AND(EK$6&gt;=$F153,EK$6&lt;=$H153)*((EK$6-$F153+1)/($J153*($J153+1)/2)*$D153))+($K153="custom")*CustCF!EE153</f>
        <v>0</v>
      </c>
      <c r="EL153" s="95">
        <f>($K153="Bell Curve")*(_xlfn.NORM.DIST(AND(EL$6&gt;=$F153,EL$6&lt;=$H153)*(EL$6-$F153+1),$J153/2,$M153,TRUE)-_xlfn.NORM.DIST(AND(EL$6&gt;=$F153,EL$6&lt;=$H153)*(EK$6-$F153+1),$J153/2,$M153,TRUE))/(1-2*_xlfn.NORM.DIST(0,$J153/2,$M153,TRUE))*$D153+($K153="Steady Growth")*(AND(EL$6&gt;=$F153,EL$6&lt;=$H153)*((EL$6-$F153+1)/($J153*($J153+1)/2)*$D153))+($K153="custom")*CustCF!EF153</f>
        <v>0</v>
      </c>
      <c r="EM153" s="95">
        <f>($K153="Bell Curve")*(_xlfn.NORM.DIST(AND(EM$6&gt;=$F153,EM$6&lt;=$H153)*(EM$6-$F153+1),$J153/2,$M153,TRUE)-_xlfn.NORM.DIST(AND(EM$6&gt;=$F153,EM$6&lt;=$H153)*(EL$6-$F153+1),$J153/2,$M153,TRUE))/(1-2*_xlfn.NORM.DIST(0,$J153/2,$M153,TRUE))*$D153+($K153="Steady Growth")*(AND(EM$6&gt;=$F153,EM$6&lt;=$H153)*((EM$6-$F153+1)/($J153*($J153+1)/2)*$D153))+($K153="custom")*CustCF!EG153</f>
        <v>0</v>
      </c>
      <c r="EN153" s="95">
        <f>($K153="Bell Curve")*(_xlfn.NORM.DIST(AND(EN$6&gt;=$F153,EN$6&lt;=$H153)*(EN$6-$F153+1),$J153/2,$M153,TRUE)-_xlfn.NORM.DIST(AND(EN$6&gt;=$F153,EN$6&lt;=$H153)*(EM$6-$F153+1),$J153/2,$M153,TRUE))/(1-2*_xlfn.NORM.DIST(0,$J153/2,$M153,TRUE))*$D153+($K153="Steady Growth")*(AND(EN$6&gt;=$F153,EN$6&lt;=$H153)*((EN$6-$F153+1)/($J153*($J153+1)/2)*$D153))+($K153="custom")*CustCF!EH153</f>
        <v>0</v>
      </c>
      <c r="EO153" s="95">
        <f>($K153="Bell Curve")*(_xlfn.NORM.DIST(AND(EO$6&gt;=$F153,EO$6&lt;=$H153)*(EO$6-$F153+1),$J153/2,$M153,TRUE)-_xlfn.NORM.DIST(AND(EO$6&gt;=$F153,EO$6&lt;=$H153)*(EN$6-$F153+1),$J153/2,$M153,TRUE))/(1-2*_xlfn.NORM.DIST(0,$J153/2,$M153,TRUE))*$D153+($K153="Steady Growth")*(AND(EO$6&gt;=$F153,EO$6&lt;=$H153)*((EO$6-$F153+1)/($J153*($J153+1)/2)*$D153))+($K153="custom")*CustCF!EI153</f>
        <v>0</v>
      </c>
      <c r="EP153" s="95">
        <f>($K153="Bell Curve")*(_xlfn.NORM.DIST(AND(EP$6&gt;=$F153,EP$6&lt;=$H153)*(EP$6-$F153+1),$J153/2,$M153,TRUE)-_xlfn.NORM.DIST(AND(EP$6&gt;=$F153,EP$6&lt;=$H153)*(EO$6-$F153+1),$J153/2,$M153,TRUE))/(1-2*_xlfn.NORM.DIST(0,$J153/2,$M153,TRUE))*$D153+($K153="Steady Growth")*(AND(EP$6&gt;=$F153,EP$6&lt;=$H153)*((EP$6-$F153+1)/($J153*($J153+1)/2)*$D153))+($K153="custom")*CustCF!EJ153</f>
        <v>0</v>
      </c>
      <c r="EQ153" s="95">
        <f>($K153="Bell Curve")*(_xlfn.NORM.DIST(AND(EQ$6&gt;=$F153,EQ$6&lt;=$H153)*(EQ$6-$F153+1),$J153/2,$M153,TRUE)-_xlfn.NORM.DIST(AND(EQ$6&gt;=$F153,EQ$6&lt;=$H153)*(EP$6-$F153+1),$J153/2,$M153,TRUE))/(1-2*_xlfn.NORM.DIST(0,$J153/2,$M153,TRUE))*$D153+($K153="Steady Growth")*(AND(EQ$6&gt;=$F153,EQ$6&lt;=$H153)*((EQ$6-$F153+1)/($J153*($J153+1)/2)*$D153))+($K153="custom")*CustCF!EK153</f>
        <v>0</v>
      </c>
      <c r="ER153" s="95">
        <f>($K153="Bell Curve")*(_xlfn.NORM.DIST(AND(ER$6&gt;=$F153,ER$6&lt;=$H153)*(ER$6-$F153+1),$J153/2,$M153,TRUE)-_xlfn.NORM.DIST(AND(ER$6&gt;=$F153,ER$6&lt;=$H153)*(EQ$6-$F153+1),$J153/2,$M153,TRUE))/(1-2*_xlfn.NORM.DIST(0,$J153/2,$M153,TRUE))*$D153+($K153="Steady Growth")*(AND(ER$6&gt;=$F153,ER$6&lt;=$H153)*((ER$6-$F153+1)/($J153*($J153+1)/2)*$D153))+($K153="custom")*CustCF!EL153</f>
        <v>0</v>
      </c>
      <c r="ES153" s="95">
        <f>($K153="Bell Curve")*(_xlfn.NORM.DIST(AND(ES$6&gt;=$F153,ES$6&lt;=$H153)*(ES$6-$F153+1),$J153/2,$M153,TRUE)-_xlfn.NORM.DIST(AND(ES$6&gt;=$F153,ES$6&lt;=$H153)*(ER$6-$F153+1),$J153/2,$M153,TRUE))/(1-2*_xlfn.NORM.DIST(0,$J153/2,$M153,TRUE))*$D153+($K153="Steady Growth")*(AND(ES$6&gt;=$F153,ES$6&lt;=$H153)*((ES$6-$F153+1)/($J153*($J153+1)/2)*$D153))+($K153="custom")*CustCF!EM153</f>
        <v>0</v>
      </c>
      <c r="ET153" s="95">
        <f>($K153="Bell Curve")*(_xlfn.NORM.DIST(AND(ET$6&gt;=$F153,ET$6&lt;=$H153)*(ET$6-$F153+1),$J153/2,$M153,TRUE)-_xlfn.NORM.DIST(AND(ET$6&gt;=$F153,ET$6&lt;=$H153)*(ES$6-$F153+1),$J153/2,$M153,TRUE))/(1-2*_xlfn.NORM.DIST(0,$J153/2,$M153,TRUE))*$D153+($K153="Steady Growth")*(AND(ET$6&gt;=$F153,ET$6&lt;=$H153)*((ET$6-$F153+1)/($J153*($J153+1)/2)*$D153))+($K153="custom")*CustCF!EN153</f>
        <v>0</v>
      </c>
      <c r="EU153" s="95">
        <f>($K153="Bell Curve")*(_xlfn.NORM.DIST(AND(EU$6&gt;=$F153,EU$6&lt;=$H153)*(EU$6-$F153+1),$J153/2,$M153,TRUE)-_xlfn.NORM.DIST(AND(EU$6&gt;=$F153,EU$6&lt;=$H153)*(ET$6-$F153+1),$J153/2,$M153,TRUE))/(1-2*_xlfn.NORM.DIST(0,$J153/2,$M153,TRUE))*$D153+($K153="Steady Growth")*(AND(EU$6&gt;=$F153,EU$6&lt;=$H153)*((EU$6-$F153+1)/($J153*($J153+1)/2)*$D153))+($K153="custom")*CustCF!EO153</f>
        <v>0</v>
      </c>
      <c r="EV153" s="95">
        <f>($K153="Bell Curve")*(_xlfn.NORM.DIST(AND(EV$6&gt;=$F153,EV$6&lt;=$H153)*(EV$6-$F153+1),$J153/2,$M153,TRUE)-_xlfn.NORM.DIST(AND(EV$6&gt;=$F153,EV$6&lt;=$H153)*(EU$6-$F153+1),$J153/2,$M153,TRUE))/(1-2*_xlfn.NORM.DIST(0,$J153/2,$M153,TRUE))*$D153+($K153="Steady Growth")*(AND(EV$6&gt;=$F153,EV$6&lt;=$H153)*((EV$6-$F153+1)/($J153*($J153+1)/2)*$D153))+($K153="custom")*CustCF!EP153</f>
        <v>0</v>
      </c>
      <c r="EW153" s="95">
        <f>($K153="Bell Curve")*(_xlfn.NORM.DIST(AND(EW$6&gt;=$F153,EW$6&lt;=$H153)*(EW$6-$F153+1),$J153/2,$M153,TRUE)-_xlfn.NORM.DIST(AND(EW$6&gt;=$F153,EW$6&lt;=$H153)*(EV$6-$F153+1),$J153/2,$M153,TRUE))/(1-2*_xlfn.NORM.DIST(0,$J153/2,$M153,TRUE))*$D153+($K153="Steady Growth")*(AND(EW$6&gt;=$F153,EW$6&lt;=$H153)*((EW$6-$F153+1)/($J153*($J153+1)/2)*$D153))+($K153="custom")*CustCF!EQ153</f>
        <v>0</v>
      </c>
      <c r="EX153" s="95">
        <f>($K153="Bell Curve")*(_xlfn.NORM.DIST(AND(EX$6&gt;=$F153,EX$6&lt;=$H153)*(EX$6-$F153+1),$J153/2,$M153,TRUE)-_xlfn.NORM.DIST(AND(EX$6&gt;=$F153,EX$6&lt;=$H153)*(EW$6-$F153+1),$J153/2,$M153,TRUE))/(1-2*_xlfn.NORM.DIST(0,$J153/2,$M153,TRUE))*$D153+($K153="Steady Growth")*(AND(EX$6&gt;=$F153,EX$6&lt;=$H153)*((EX$6-$F153+1)/($J153*($J153+1)/2)*$D153))+($K153="custom")*CustCF!ER153</f>
        <v>0</v>
      </c>
      <c r="EY153" s="95">
        <f>($K153="Bell Curve")*(_xlfn.NORM.DIST(AND(EY$6&gt;=$F153,EY$6&lt;=$H153)*(EY$6-$F153+1),$J153/2,$M153,TRUE)-_xlfn.NORM.DIST(AND(EY$6&gt;=$F153,EY$6&lt;=$H153)*(EX$6-$F153+1),$J153/2,$M153,TRUE))/(1-2*_xlfn.NORM.DIST(0,$J153/2,$M153,TRUE))*$D153+($K153="Steady Growth")*(AND(EY$6&gt;=$F153,EY$6&lt;=$H153)*((EY$6-$F153+1)/($J153*($J153+1)/2)*$D153))+($K153="custom")*CustCF!ES153</f>
        <v>0</v>
      </c>
      <c r="EZ153" s="95">
        <f>($K153="Bell Curve")*(_xlfn.NORM.DIST(AND(EZ$6&gt;=$F153,EZ$6&lt;=$H153)*(EZ$6-$F153+1),$J153/2,$M153,TRUE)-_xlfn.NORM.DIST(AND(EZ$6&gt;=$F153,EZ$6&lt;=$H153)*(EY$6-$F153+1),$J153/2,$M153,TRUE))/(1-2*_xlfn.NORM.DIST(0,$J153/2,$M153,TRUE))*$D153+($K153="Steady Growth")*(AND(EZ$6&gt;=$F153,EZ$6&lt;=$H153)*((EZ$6-$F153+1)/($J153*($J153+1)/2)*$D153))+($K153="custom")*CustCF!ET153</f>
        <v>0</v>
      </c>
      <c r="FA153" s="95">
        <f>($K153="Bell Curve")*(_xlfn.NORM.DIST(AND(FA$6&gt;=$F153,FA$6&lt;=$H153)*(FA$6-$F153+1),$J153/2,$M153,TRUE)-_xlfn.NORM.DIST(AND(FA$6&gt;=$F153,FA$6&lt;=$H153)*(EZ$6-$F153+1),$J153/2,$M153,TRUE))/(1-2*_xlfn.NORM.DIST(0,$J153/2,$M153,TRUE))*$D153+($K153="Steady Growth")*(AND(FA$6&gt;=$F153,FA$6&lt;=$H153)*((FA$6-$F153+1)/($J153*($J153+1)/2)*$D153))+($K153="custom")*CustCF!EU153</f>
        <v>0</v>
      </c>
      <c r="FB153" s="95">
        <f>($K153="Bell Curve")*(_xlfn.NORM.DIST(AND(FB$6&gt;=$F153,FB$6&lt;=$H153)*(FB$6-$F153+1),$J153/2,$M153,TRUE)-_xlfn.NORM.DIST(AND(FB$6&gt;=$F153,FB$6&lt;=$H153)*(FA$6-$F153+1),$J153/2,$M153,TRUE))/(1-2*_xlfn.NORM.DIST(0,$J153/2,$M153,TRUE))*$D153+($K153="Steady Growth")*(AND(FB$6&gt;=$F153,FB$6&lt;=$H153)*((FB$6-$F153+1)/($J153*($J153+1)/2)*$D153))+($K153="custom")*CustCF!EV153</f>
        <v>0</v>
      </c>
      <c r="FC153" s="95">
        <f>($K153="Bell Curve")*(_xlfn.NORM.DIST(AND(FC$6&gt;=$F153,FC$6&lt;=$H153)*(FC$6-$F153+1),$J153/2,$M153,TRUE)-_xlfn.NORM.DIST(AND(FC$6&gt;=$F153,FC$6&lt;=$H153)*(FB$6-$F153+1),$J153/2,$M153,TRUE))/(1-2*_xlfn.NORM.DIST(0,$J153/2,$M153,TRUE))*$D153+($K153="Steady Growth")*(AND(FC$6&gt;=$F153,FC$6&lt;=$H153)*((FC$6-$F153+1)/($J153*($J153+1)/2)*$D153))+($K153="custom")*CustCF!EW153</f>
        <v>0</v>
      </c>
      <c r="FD153" s="95">
        <f>($K153="Bell Curve")*(_xlfn.NORM.DIST(AND(FD$6&gt;=$F153,FD$6&lt;=$H153)*(FD$6-$F153+1),$J153/2,$M153,TRUE)-_xlfn.NORM.DIST(AND(FD$6&gt;=$F153,FD$6&lt;=$H153)*(FC$6-$F153+1),$J153/2,$M153,TRUE))/(1-2*_xlfn.NORM.DIST(0,$J153/2,$M153,TRUE))*$D153+($K153="Steady Growth")*(AND(FD$6&gt;=$F153,FD$6&lt;=$H153)*((FD$6-$F153+1)/($J153*($J153+1)/2)*$D153))+($K153="custom")*CustCF!EX153</f>
        <v>0</v>
      </c>
      <c r="FE153" s="95">
        <f>($K153="Bell Curve")*(_xlfn.NORM.DIST(AND(FE$6&gt;=$F153,FE$6&lt;=$H153)*(FE$6-$F153+1),$J153/2,$M153,TRUE)-_xlfn.NORM.DIST(AND(FE$6&gt;=$F153,FE$6&lt;=$H153)*(FD$6-$F153+1),$J153/2,$M153,TRUE))/(1-2*_xlfn.NORM.DIST(0,$J153/2,$M153,TRUE))*$D153+($K153="Steady Growth")*(AND(FE$6&gt;=$F153,FE$6&lt;=$H153)*((FE$6-$F153+1)/($J153*($J153+1)/2)*$D153))+($K153="custom")*CustCF!EY153</f>
        <v>0</v>
      </c>
      <c r="FF153" s="95">
        <f>($K153="Bell Curve")*(_xlfn.NORM.DIST(AND(FF$6&gt;=$F153,FF$6&lt;=$H153)*(FF$6-$F153+1),$J153/2,$M153,TRUE)-_xlfn.NORM.DIST(AND(FF$6&gt;=$F153,FF$6&lt;=$H153)*(FE$6-$F153+1),$J153/2,$M153,TRUE))/(1-2*_xlfn.NORM.DIST(0,$J153/2,$M153,TRUE))*$D153+($K153="Steady Growth")*(AND(FF$6&gt;=$F153,FF$6&lt;=$H153)*((FF$6-$F153+1)/($J153*($J153+1)/2)*$D153))+($K153="custom")*CustCF!EZ153</f>
        <v>0</v>
      </c>
      <c r="FG153" s="95">
        <f>($K153="Bell Curve")*(_xlfn.NORM.DIST(AND(FG$6&gt;=$F153,FG$6&lt;=$H153)*(FG$6-$F153+1),$J153/2,$M153,TRUE)-_xlfn.NORM.DIST(AND(FG$6&gt;=$F153,FG$6&lt;=$H153)*(FF$6-$F153+1),$J153/2,$M153,TRUE))/(1-2*_xlfn.NORM.DIST(0,$J153/2,$M153,TRUE))*$D153+($K153="Steady Growth")*(AND(FG$6&gt;=$F153,FG$6&lt;=$H153)*((FG$6-$F153+1)/($J153*($J153+1)/2)*$D153))+($K153="custom")*CustCF!FA153</f>
        <v>0</v>
      </c>
      <c r="FH153" s="95">
        <f>($K153="Bell Curve")*(_xlfn.NORM.DIST(AND(FH$6&gt;=$F153,FH$6&lt;=$H153)*(FH$6-$F153+1),$J153/2,$M153,TRUE)-_xlfn.NORM.DIST(AND(FH$6&gt;=$F153,FH$6&lt;=$H153)*(FG$6-$F153+1),$J153/2,$M153,TRUE))/(1-2*_xlfn.NORM.DIST(0,$J153/2,$M153,TRUE))*$D153+($K153="Steady Growth")*(AND(FH$6&gt;=$F153,FH$6&lt;=$H153)*((FH$6-$F153+1)/($J153*($J153+1)/2)*$D153))+($K153="custom")*CustCF!FB153</f>
        <v>0</v>
      </c>
      <c r="FI153" s="95">
        <f>($K153="Bell Curve")*(_xlfn.NORM.DIST(AND(FI$6&gt;=$F153,FI$6&lt;=$H153)*(FI$6-$F153+1),$J153/2,$M153,TRUE)-_xlfn.NORM.DIST(AND(FI$6&gt;=$F153,FI$6&lt;=$H153)*(FH$6-$F153+1),$J153/2,$M153,TRUE))/(1-2*_xlfn.NORM.DIST(0,$J153/2,$M153,TRUE))*$D153+($K153="Steady Growth")*(AND(FI$6&gt;=$F153,FI$6&lt;=$H153)*((FI$6-$F153+1)/($J153*($J153+1)/2)*$D153))+($K153="custom")*CustCF!FC153</f>
        <v>0</v>
      </c>
      <c r="FJ153" s="95">
        <f>($K153="Bell Curve")*(_xlfn.NORM.DIST(AND(FJ$6&gt;=$F153,FJ$6&lt;=$H153)*(FJ$6-$F153+1),$J153/2,$M153,TRUE)-_xlfn.NORM.DIST(AND(FJ$6&gt;=$F153,FJ$6&lt;=$H153)*(FI$6-$F153+1),$J153/2,$M153,TRUE))/(1-2*_xlfn.NORM.DIST(0,$J153/2,$M153,TRUE))*$D153+($K153="Steady Growth")*(AND(FJ$6&gt;=$F153,FJ$6&lt;=$H153)*((FJ$6-$F153+1)/($J153*($J153+1)/2)*$D153))+($K153="custom")*CustCF!FD153</f>
        <v>0</v>
      </c>
      <c r="FK153" s="95">
        <f>($K153="Bell Curve")*(_xlfn.NORM.DIST(AND(FK$6&gt;=$F153,FK$6&lt;=$H153)*(FK$6-$F153+1),$J153/2,$M153,TRUE)-_xlfn.NORM.DIST(AND(FK$6&gt;=$F153,FK$6&lt;=$H153)*(FJ$6-$F153+1),$J153/2,$M153,TRUE))/(1-2*_xlfn.NORM.DIST(0,$J153/2,$M153,TRUE))*$D153+($K153="Steady Growth")*(AND(FK$6&gt;=$F153,FK$6&lt;=$H153)*((FK$6-$F153+1)/($J153*($J153+1)/2)*$D153))+($K153="custom")*CustCF!FE153</f>
        <v>0</v>
      </c>
      <c r="FL153" s="95">
        <f>($K153="Bell Curve")*(_xlfn.NORM.DIST(AND(FL$6&gt;=$F153,FL$6&lt;=$H153)*(FL$6-$F153+1),$J153/2,$M153,TRUE)-_xlfn.NORM.DIST(AND(FL$6&gt;=$F153,FL$6&lt;=$H153)*(FK$6-$F153+1),$J153/2,$M153,TRUE))/(1-2*_xlfn.NORM.DIST(0,$J153/2,$M153,TRUE))*$D153+($K153="Steady Growth")*(AND(FL$6&gt;=$F153,FL$6&lt;=$H153)*((FL$6-$F153+1)/($J153*($J153+1)/2)*$D153))+($K153="custom")*CustCF!FF153</f>
        <v>0</v>
      </c>
      <c r="FM153" s="95">
        <f>($K153="Bell Curve")*(_xlfn.NORM.DIST(AND(FM$6&gt;=$F153,FM$6&lt;=$H153)*(FM$6-$F153+1),$J153/2,$M153,TRUE)-_xlfn.NORM.DIST(AND(FM$6&gt;=$F153,FM$6&lt;=$H153)*(FL$6-$F153+1),$J153/2,$M153,TRUE))/(1-2*_xlfn.NORM.DIST(0,$J153/2,$M153,TRUE))*$D153+($K153="Steady Growth")*(AND(FM$6&gt;=$F153,FM$6&lt;=$H153)*((FM$6-$F153+1)/($J153*($J153+1)/2)*$D153))+($K153="custom")*CustCF!FG153</f>
        <v>0</v>
      </c>
      <c r="FN153" s="95">
        <f>($K153="Bell Curve")*(_xlfn.NORM.DIST(AND(FN$6&gt;=$F153,FN$6&lt;=$H153)*(FN$6-$F153+1),$J153/2,$M153,TRUE)-_xlfn.NORM.DIST(AND(FN$6&gt;=$F153,FN$6&lt;=$H153)*(FM$6-$F153+1),$J153/2,$M153,TRUE))/(1-2*_xlfn.NORM.DIST(0,$J153/2,$M153,TRUE))*$D153+($K153="Steady Growth")*(AND(FN$6&gt;=$F153,FN$6&lt;=$H153)*((FN$6-$F153+1)/($J153*($J153+1)/2)*$D153))+($K153="custom")*CustCF!FH153</f>
        <v>0</v>
      </c>
      <c r="FO153" s="95">
        <f>($K153="Bell Curve")*(_xlfn.NORM.DIST(AND(FO$6&gt;=$F153,FO$6&lt;=$H153)*(FO$6-$F153+1),$J153/2,$M153,TRUE)-_xlfn.NORM.DIST(AND(FO$6&gt;=$F153,FO$6&lt;=$H153)*(FN$6-$F153+1),$J153/2,$M153,TRUE))/(1-2*_xlfn.NORM.DIST(0,$J153/2,$M153,TRUE))*$D153+($K153="Steady Growth")*(AND(FO$6&gt;=$F153,FO$6&lt;=$H153)*((FO$6-$F153+1)/($J153*($J153+1)/2)*$D153))+($K153="custom")*CustCF!FI153</f>
        <v>0</v>
      </c>
      <c r="FP153" s="95">
        <f>($K153="Bell Curve")*(_xlfn.NORM.DIST(AND(FP$6&gt;=$F153,FP$6&lt;=$H153)*(FP$6-$F153+1),$J153/2,$M153,TRUE)-_xlfn.NORM.DIST(AND(FP$6&gt;=$F153,FP$6&lt;=$H153)*(FO$6-$F153+1),$J153/2,$M153,TRUE))/(1-2*_xlfn.NORM.DIST(0,$J153/2,$M153,TRUE))*$D153+($K153="Steady Growth")*(AND(FP$6&gt;=$F153,FP$6&lt;=$H153)*((FP$6-$F153+1)/($J153*($J153+1)/2)*$D153))+($K153="custom")*CustCF!FJ153</f>
        <v>0</v>
      </c>
      <c r="FQ153" s="95">
        <f>($K153="Bell Curve")*(_xlfn.NORM.DIST(AND(FQ$6&gt;=$F153,FQ$6&lt;=$H153)*(FQ$6-$F153+1),$J153/2,$M153,TRUE)-_xlfn.NORM.DIST(AND(FQ$6&gt;=$F153,FQ$6&lt;=$H153)*(FP$6-$F153+1),$J153/2,$M153,TRUE))/(1-2*_xlfn.NORM.DIST(0,$J153/2,$M153,TRUE))*$D153+($K153="Steady Growth")*(AND(FQ$6&gt;=$F153,FQ$6&lt;=$H153)*((FQ$6-$F153+1)/($J153*($J153+1)/2)*$D153))+($K153="custom")*CustCF!FK153</f>
        <v>0</v>
      </c>
      <c r="FR153" s="95">
        <f>($K153="Bell Curve")*(_xlfn.NORM.DIST(AND(FR$6&gt;=$F153,FR$6&lt;=$H153)*(FR$6-$F153+1),$J153/2,$M153,TRUE)-_xlfn.NORM.DIST(AND(FR$6&gt;=$F153,FR$6&lt;=$H153)*(FQ$6-$F153+1),$J153/2,$M153,TRUE))/(1-2*_xlfn.NORM.DIST(0,$J153/2,$M153,TRUE))*$D153+($K153="Steady Growth")*(AND(FR$6&gt;=$F153,FR$6&lt;=$H153)*((FR$6-$F153+1)/($J153*($J153+1)/2)*$D153))+($K153="custom")*CustCF!FL153</f>
        <v>0</v>
      </c>
      <c r="FS153" s="95">
        <f>($K153="Bell Curve")*(_xlfn.NORM.DIST(AND(FS$6&gt;=$F153,FS$6&lt;=$H153)*(FS$6-$F153+1),$J153/2,$M153,TRUE)-_xlfn.NORM.DIST(AND(FS$6&gt;=$F153,FS$6&lt;=$H153)*(FR$6-$F153+1),$J153/2,$M153,TRUE))/(1-2*_xlfn.NORM.DIST(0,$J153/2,$M153,TRUE))*$D153+($K153="Steady Growth")*(AND(FS$6&gt;=$F153,FS$6&lt;=$H153)*((FS$6-$F153+1)/($J153*($J153+1)/2)*$D153))+($K153="custom")*CustCF!FM153</f>
        <v>0</v>
      </c>
      <c r="FT153" s="95">
        <f>($K153="Bell Curve")*(_xlfn.NORM.DIST(AND(FT$6&gt;=$F153,FT$6&lt;=$H153)*(FT$6-$F153+1),$J153/2,$M153,TRUE)-_xlfn.NORM.DIST(AND(FT$6&gt;=$F153,FT$6&lt;=$H153)*(FS$6-$F153+1),$J153/2,$M153,TRUE))/(1-2*_xlfn.NORM.DIST(0,$J153/2,$M153,TRUE))*$D153+($K153="Steady Growth")*(AND(FT$6&gt;=$F153,FT$6&lt;=$H153)*((FT$6-$F153+1)/($J153*($J153+1)/2)*$D153))+($K153="custom")*CustCF!FN153</f>
        <v>0</v>
      </c>
      <c r="FU153" s="95">
        <f>($K153="Bell Curve")*(_xlfn.NORM.DIST(AND(FU$6&gt;=$F153,FU$6&lt;=$H153)*(FU$6-$F153+1),$J153/2,$M153,TRUE)-_xlfn.NORM.DIST(AND(FU$6&gt;=$F153,FU$6&lt;=$H153)*(FT$6-$F153+1),$J153/2,$M153,TRUE))/(1-2*_xlfn.NORM.DIST(0,$J153/2,$M153,TRUE))*$D153+($K153="Steady Growth")*(AND(FU$6&gt;=$F153,FU$6&lt;=$H153)*((FU$6-$F153+1)/($J153*($J153+1)/2)*$D153))+($K153="custom")*CustCF!FO153</f>
        <v>0</v>
      </c>
      <c r="FV153" s="95">
        <f>($K153="Bell Curve")*(_xlfn.NORM.DIST(AND(FV$6&gt;=$F153,FV$6&lt;=$H153)*(FV$6-$F153+1),$J153/2,$M153,TRUE)-_xlfn.NORM.DIST(AND(FV$6&gt;=$F153,FV$6&lt;=$H153)*(FU$6-$F153+1),$J153/2,$M153,TRUE))/(1-2*_xlfn.NORM.DIST(0,$J153/2,$M153,TRUE))*$D153+($K153="Steady Growth")*(AND(FV$6&gt;=$F153,FV$6&lt;=$H153)*((FV$6-$F153+1)/($J153*($J153+1)/2)*$D153))+($K153="custom")*CustCF!FP153</f>
        <v>0</v>
      </c>
      <c r="FW153" s="95">
        <f>($K153="Bell Curve")*(_xlfn.NORM.DIST(AND(FW$6&gt;=$F153,FW$6&lt;=$H153)*(FW$6-$F153+1),$J153/2,$M153,TRUE)-_xlfn.NORM.DIST(AND(FW$6&gt;=$F153,FW$6&lt;=$H153)*(FV$6-$F153+1),$J153/2,$M153,TRUE))/(1-2*_xlfn.NORM.DIST(0,$J153/2,$M153,TRUE))*$D153+($K153="Steady Growth")*(AND(FW$6&gt;=$F153,FW$6&lt;=$H153)*((FW$6-$F153+1)/($J153*($J153+1)/2)*$D153))+($K153="custom")*CustCF!FQ153</f>
        <v>0</v>
      </c>
      <c r="FX153" s="95">
        <f>($K153="Bell Curve")*(_xlfn.NORM.DIST(AND(FX$6&gt;=$F153,FX$6&lt;=$H153)*(FX$6-$F153+1),$J153/2,$M153,TRUE)-_xlfn.NORM.DIST(AND(FX$6&gt;=$F153,FX$6&lt;=$H153)*(FW$6-$F153+1),$J153/2,$M153,TRUE))/(1-2*_xlfn.NORM.DIST(0,$J153/2,$M153,TRUE))*$D153+($K153="Steady Growth")*(AND(FX$6&gt;=$F153,FX$6&lt;=$H153)*((FX$6-$F153+1)/($J153*($J153+1)/2)*$D153))+($K153="custom")*CustCF!FR153</f>
        <v>0</v>
      </c>
      <c r="FY153" s="95">
        <f>($K153="Bell Curve")*(_xlfn.NORM.DIST(AND(FY$6&gt;=$F153,FY$6&lt;=$H153)*(FY$6-$F153+1),$J153/2,$M153,TRUE)-_xlfn.NORM.DIST(AND(FY$6&gt;=$F153,FY$6&lt;=$H153)*(FX$6-$F153+1),$J153/2,$M153,TRUE))/(1-2*_xlfn.NORM.DIST(0,$J153/2,$M153,TRUE))*$D153+($K153="Steady Growth")*(AND(FY$6&gt;=$F153,FY$6&lt;=$H153)*((FY$6-$F153+1)/($J153*($J153+1)/2)*$D153))+($K153="custom")*CustCF!FS153</f>
        <v>0</v>
      </c>
      <c r="FZ153" s="95">
        <f>($K153="Bell Curve")*(_xlfn.NORM.DIST(AND(FZ$6&gt;=$F153,FZ$6&lt;=$H153)*(FZ$6-$F153+1),$J153/2,$M153,TRUE)-_xlfn.NORM.DIST(AND(FZ$6&gt;=$F153,FZ$6&lt;=$H153)*(FY$6-$F153+1),$J153/2,$M153,TRUE))/(1-2*_xlfn.NORM.DIST(0,$J153/2,$M153,TRUE))*$D153+($K153="Steady Growth")*(AND(FZ$6&gt;=$F153,FZ$6&lt;=$H153)*((FZ$6-$F153+1)/($J153*($J153+1)/2)*$D153))+($K153="custom")*CustCF!FT153</f>
        <v>0</v>
      </c>
      <c r="GA153" s="95">
        <f>($K153="Bell Curve")*(_xlfn.NORM.DIST(AND(GA$6&gt;=$F153,GA$6&lt;=$H153)*(GA$6-$F153+1),$J153/2,$M153,TRUE)-_xlfn.NORM.DIST(AND(GA$6&gt;=$F153,GA$6&lt;=$H153)*(FZ$6-$F153+1),$J153/2,$M153,TRUE))/(1-2*_xlfn.NORM.DIST(0,$J153/2,$M153,TRUE))*$D153+($K153="Steady Growth")*(AND(GA$6&gt;=$F153,GA$6&lt;=$H153)*((GA$6-$F153+1)/($J153*($J153+1)/2)*$D153))+($K153="custom")*CustCF!FU153</f>
        <v>0</v>
      </c>
      <c r="GB153" s="95">
        <f>($K153="Bell Curve")*(_xlfn.NORM.DIST(AND(GB$6&gt;=$F153,GB$6&lt;=$H153)*(GB$6-$F153+1),$J153/2,$M153,TRUE)-_xlfn.NORM.DIST(AND(GB$6&gt;=$F153,GB$6&lt;=$H153)*(GA$6-$F153+1),$J153/2,$M153,TRUE))/(1-2*_xlfn.NORM.DIST(0,$J153/2,$M153,TRUE))*$D153+($K153="Steady Growth")*(AND(GB$6&gt;=$F153,GB$6&lt;=$H153)*((GB$6-$F153+1)/($J153*($J153+1)/2)*$D153))+($K153="custom")*CustCF!FV153</f>
        <v>0</v>
      </c>
      <c r="GC153" s="95">
        <f>($K153="Bell Curve")*(_xlfn.NORM.DIST(AND(GC$6&gt;=$F153,GC$6&lt;=$H153)*(GC$6-$F153+1),$J153/2,$M153,TRUE)-_xlfn.NORM.DIST(AND(GC$6&gt;=$F153,GC$6&lt;=$H153)*(GB$6-$F153+1),$J153/2,$M153,TRUE))/(1-2*_xlfn.NORM.DIST(0,$J153/2,$M153,TRUE))*$D153+($K153="Steady Growth")*(AND(GC$6&gt;=$F153,GC$6&lt;=$H153)*((GC$6-$F153+1)/($J153*($J153+1)/2)*$D153))+($K153="custom")*CustCF!FW153</f>
        <v>0</v>
      </c>
      <c r="GD153" s="95">
        <f>($K153="Bell Curve")*(_xlfn.NORM.DIST(AND(GD$6&gt;=$F153,GD$6&lt;=$H153)*(GD$6-$F153+1),$J153/2,$M153,TRUE)-_xlfn.NORM.DIST(AND(GD$6&gt;=$F153,GD$6&lt;=$H153)*(GC$6-$F153+1),$J153/2,$M153,TRUE))/(1-2*_xlfn.NORM.DIST(0,$J153/2,$M153,TRUE))*$D153+($K153="Steady Growth")*(AND(GD$6&gt;=$F153,GD$6&lt;=$H153)*((GD$6-$F153+1)/($J153*($J153+1)/2)*$D153))+($K153="custom")*CustCF!FX153</f>
        <v>0</v>
      </c>
      <c r="GE153" s="95">
        <f>($K153="Bell Curve")*(_xlfn.NORM.DIST(AND(GE$6&gt;=$F153,GE$6&lt;=$H153)*(GE$6-$F153+1),$J153/2,$M153,TRUE)-_xlfn.NORM.DIST(AND(GE$6&gt;=$F153,GE$6&lt;=$H153)*(GD$6-$F153+1),$J153/2,$M153,TRUE))/(1-2*_xlfn.NORM.DIST(0,$J153/2,$M153,TRUE))*$D153+($K153="Steady Growth")*(AND(GE$6&gt;=$F153,GE$6&lt;=$H153)*((GE$6-$F153+1)/($J153*($J153+1)/2)*$D153))+($K153="custom")*CustCF!FY153</f>
        <v>0</v>
      </c>
      <c r="GF153" s="95">
        <f>($K153="Bell Curve")*(_xlfn.NORM.DIST(AND(GF$6&gt;=$F153,GF$6&lt;=$H153)*(GF$6-$F153+1),$J153/2,$M153,TRUE)-_xlfn.NORM.DIST(AND(GF$6&gt;=$F153,GF$6&lt;=$H153)*(GE$6-$F153+1),$J153/2,$M153,TRUE))/(1-2*_xlfn.NORM.DIST(0,$J153/2,$M153,TRUE))*$D153+($K153="Steady Growth")*(AND(GF$6&gt;=$F153,GF$6&lt;=$H153)*((GF$6-$F153+1)/($J153*($J153+1)/2)*$D153))+($K153="custom")*CustCF!FZ153</f>
        <v>0</v>
      </c>
      <c r="GG153" s="95">
        <f>($K153="Bell Curve")*(_xlfn.NORM.DIST(AND(GG$6&gt;=$F153,GG$6&lt;=$H153)*(GG$6-$F153+1),$J153/2,$M153,TRUE)-_xlfn.NORM.DIST(AND(GG$6&gt;=$F153,GG$6&lt;=$H153)*(GF$6-$F153+1),$J153/2,$M153,TRUE))/(1-2*_xlfn.NORM.DIST(0,$J153/2,$M153,TRUE))*$D153+($K153="Steady Growth")*(AND(GG$6&gt;=$F153,GG$6&lt;=$H153)*((GG$6-$F153+1)/($J153*($J153+1)/2)*$D153))+($K153="custom")*CustCF!GA153</f>
        <v>0</v>
      </c>
      <c r="GH153" s="95">
        <f>($K153="Bell Curve")*(_xlfn.NORM.DIST(AND(GH$6&gt;=$F153,GH$6&lt;=$H153)*(GH$6-$F153+1),$J153/2,$M153,TRUE)-_xlfn.NORM.DIST(AND(GH$6&gt;=$F153,GH$6&lt;=$H153)*(GG$6-$F153+1),$J153/2,$M153,TRUE))/(1-2*_xlfn.NORM.DIST(0,$J153/2,$M153,TRUE))*$D153+($K153="Steady Growth")*(AND(GH$6&gt;=$F153,GH$6&lt;=$H153)*((GH$6-$F153+1)/($J153*($J153+1)/2)*$D153))+($K153="custom")*CustCF!GB153</f>
        <v>0</v>
      </c>
      <c r="GI153" s="95">
        <f>($K153="Bell Curve")*(_xlfn.NORM.DIST(AND(GI$6&gt;=$F153,GI$6&lt;=$H153)*(GI$6-$F153+1),$J153/2,$M153,TRUE)-_xlfn.NORM.DIST(AND(GI$6&gt;=$F153,GI$6&lt;=$H153)*(GH$6-$F153+1),$J153/2,$M153,TRUE))/(1-2*_xlfn.NORM.DIST(0,$J153/2,$M153,TRUE))*$D153+($K153="Steady Growth")*(AND(GI$6&gt;=$F153,GI$6&lt;=$H153)*((GI$6-$F153+1)/($J153*($J153+1)/2)*$D153))+($K153="custom")*CustCF!GC153</f>
        <v>0</v>
      </c>
      <c r="GJ153" s="95">
        <f>($K153="Bell Curve")*(_xlfn.NORM.DIST(AND(GJ$6&gt;=$F153,GJ$6&lt;=$H153)*(GJ$6-$F153+1),$J153/2,$M153,TRUE)-_xlfn.NORM.DIST(AND(GJ$6&gt;=$F153,GJ$6&lt;=$H153)*(GI$6-$F153+1),$J153/2,$M153,TRUE))/(1-2*_xlfn.NORM.DIST(0,$J153/2,$M153,TRUE))*$D153+($K153="Steady Growth")*(AND(GJ$6&gt;=$F153,GJ$6&lt;=$H153)*((GJ$6-$F153+1)/($J153*($J153+1)/2)*$D153))+($K153="custom")*CustCF!GD153</f>
        <v>0</v>
      </c>
      <c r="GK153" s="95">
        <f>($K153="Bell Curve")*(_xlfn.NORM.DIST(AND(GK$6&gt;=$F153,GK$6&lt;=$H153)*(GK$6-$F153+1),$J153/2,$M153,TRUE)-_xlfn.NORM.DIST(AND(GK$6&gt;=$F153,GK$6&lt;=$H153)*(GJ$6-$F153+1),$J153/2,$M153,TRUE))/(1-2*_xlfn.NORM.DIST(0,$J153/2,$M153,TRUE))*$D153+($K153="Steady Growth")*(AND(GK$6&gt;=$F153,GK$6&lt;=$H153)*((GK$6-$F153+1)/($J153*($J153+1)/2)*$D153))+($K153="custom")*CustCF!GE153</f>
        <v>0</v>
      </c>
      <c r="GL153" s="95">
        <f>($K153="Bell Curve")*(_xlfn.NORM.DIST(AND(GL$6&gt;=$F153,GL$6&lt;=$H153)*(GL$6-$F153+1),$J153/2,$M153,TRUE)-_xlfn.NORM.DIST(AND(GL$6&gt;=$F153,GL$6&lt;=$H153)*(GK$6-$F153+1),$J153/2,$M153,TRUE))/(1-2*_xlfn.NORM.DIST(0,$J153/2,$M153,TRUE))*$D153+($K153="Steady Growth")*(AND(GL$6&gt;=$F153,GL$6&lt;=$H153)*((GL$6-$F153+1)/($J153*($J153+1)/2)*$D153))+($K153="custom")*CustCF!GF153</f>
        <v>0</v>
      </c>
      <c r="GM153" s="95">
        <f>($K153="Bell Curve")*(_xlfn.NORM.DIST(AND(GM$6&gt;=$F153,GM$6&lt;=$H153)*(GM$6-$F153+1),$J153/2,$M153,TRUE)-_xlfn.NORM.DIST(AND(GM$6&gt;=$F153,GM$6&lt;=$H153)*(GL$6-$F153+1),$J153/2,$M153,TRUE))/(1-2*_xlfn.NORM.DIST(0,$J153/2,$M153,TRUE))*$D153+($K153="Steady Growth")*(AND(GM$6&gt;=$F153,GM$6&lt;=$H153)*((GM$6-$F153+1)/($J153*($J153+1)/2)*$D153))+($K153="custom")*CustCF!GG153</f>
        <v>0</v>
      </c>
      <c r="GN153" s="268">
        <f>($K153="Bell Curve")*(_xlfn.NORM.DIST(AND(GN$6&gt;=$F153,GN$6&lt;=$H153)*(GN$6-$F153+1),$J153/2,$M153,TRUE)-_xlfn.NORM.DIST(AND(GN$6&gt;=$F153,GN$6&lt;=$H153)*(GM$6-$F153+1),$J153/2,$M153,TRUE))/(1-2*_xlfn.NORM.DIST(0,$J153/2,$M153,TRUE))*$D153+($K153="Steady Growth")*(AND(GN$6&gt;=$F153,GN$6&lt;=$H153)*((GN$6-$F153+1)/($J153*($J153+1)/2)*$D153))+($K153="custom")*CustCF!GH153</f>
        <v>0</v>
      </c>
      <c r="GO153" s="1"/>
      <c r="GP153" s="67"/>
    </row>
    <row r="154" spans="1:198" customFormat="1" outlineLevel="1" x14ac:dyDescent="0.75">
      <c r="A154" s="1"/>
      <c r="B154" s="1"/>
      <c r="C154" s="262">
        <f>Budget!AF39</f>
        <v>0</v>
      </c>
      <c r="D154" s="19">
        <f>Budget!AG39</f>
        <v>0</v>
      </c>
      <c r="E154" s="19" t="str">
        <f t="shared" si="61"/>
        <v/>
      </c>
      <c r="F154" s="263">
        <v>0</v>
      </c>
      <c r="G154" s="257">
        <f>IF(L154="custom",CustCF!F154,INDEX($P$8:$GN$8,MATCH(F154,$P$6:$GN$6,0)))</f>
        <v>46053</v>
      </c>
      <c r="H154" s="263">
        <v>0</v>
      </c>
      <c r="I154" s="257">
        <f>IF(L154="custom",CustCF!G154,INDEX($P$8:$GN$8,MATCH(H154,$P$6:$GN$6,0)))</f>
        <v>46053</v>
      </c>
      <c r="J154" s="260">
        <f t="shared" si="62"/>
        <v>1</v>
      </c>
      <c r="K154" s="265" t="s">
        <v>116</v>
      </c>
      <c r="L154" s="266" t="s">
        <v>141</v>
      </c>
      <c r="M154" s="267">
        <f t="shared" si="63"/>
        <v>9</v>
      </c>
      <c r="N154" s="18">
        <f t="shared" si="57"/>
        <v>0</v>
      </c>
      <c r="O154" s="1372">
        <f t="shared" si="69"/>
        <v>0</v>
      </c>
      <c r="P154" s="95">
        <f>($K154="Bell Curve")*(_xlfn.NORM.DIST(AND(P$6&gt;=$F154,P$6&lt;=$H154)*(P$6-$F154+1),$J154/2,$M154,TRUE)-_xlfn.NORM.DIST(AND(P$6&gt;=$F154,P$6&lt;=$H154)*(O$6-$F154+1),$J154/2,$M154,TRUE))/(1-2*_xlfn.NORM.DIST(0,$J154/2,$M154,TRUE))*$D154+($K154="Steady Growth")*(AND(P$6&gt;=$F154,P$6&lt;=$H154)*((P$6-$F154+1)/($J154*($J154+1)/2)*$D154))+($K154="custom")*CustCF!J154</f>
        <v>0</v>
      </c>
      <c r="Q154" s="95">
        <f>($K154="Bell Curve")*(_xlfn.NORM.DIST(AND(Q$6&gt;=$F154,Q$6&lt;=$H154)*(Q$6-$F154+1),$J154/2,$M154,TRUE)-_xlfn.NORM.DIST(AND(Q$6&gt;=$F154,Q$6&lt;=$H154)*(P$6-$F154+1),$J154/2,$M154,TRUE))/(1-2*_xlfn.NORM.DIST(0,$J154/2,$M154,TRUE))*$D154+($K154="Steady Growth")*(AND(Q$6&gt;=$F154,Q$6&lt;=$H154)*((Q$6-$F154+1)/($J154*($J154+1)/2)*$D154))+($K154="custom")*CustCF!K154</f>
        <v>0</v>
      </c>
      <c r="R154" s="95">
        <f>($K154="Bell Curve")*(_xlfn.NORM.DIST(AND(R$6&gt;=$F154,R$6&lt;=$H154)*(R$6-$F154+1),$J154/2,$M154,TRUE)-_xlfn.NORM.DIST(AND(R$6&gt;=$F154,R$6&lt;=$H154)*(Q$6-$F154+1),$J154/2,$M154,TRUE))/(1-2*_xlfn.NORM.DIST(0,$J154/2,$M154,TRUE))*$D154+($K154="Steady Growth")*(AND(R$6&gt;=$F154,R$6&lt;=$H154)*((R$6-$F154+1)/($J154*($J154+1)/2)*$D154))+($K154="custom")*CustCF!L154</f>
        <v>0</v>
      </c>
      <c r="S154" s="95">
        <f>($K154="Bell Curve")*(_xlfn.NORM.DIST(AND(S$6&gt;=$F154,S$6&lt;=$H154)*(S$6-$F154+1),$J154/2,$M154,TRUE)-_xlfn.NORM.DIST(AND(S$6&gt;=$F154,S$6&lt;=$H154)*(R$6-$F154+1),$J154/2,$M154,TRUE))/(1-2*_xlfn.NORM.DIST(0,$J154/2,$M154,TRUE))*$D154+($K154="Steady Growth")*(AND(S$6&gt;=$F154,S$6&lt;=$H154)*((S$6-$F154+1)/($J154*($J154+1)/2)*$D154))+($K154="custom")*CustCF!M154</f>
        <v>0</v>
      </c>
      <c r="T154" s="95">
        <f>($K154="Bell Curve")*(_xlfn.NORM.DIST(AND(T$6&gt;=$F154,T$6&lt;=$H154)*(T$6-$F154+1),$J154/2,$M154,TRUE)-_xlfn.NORM.DIST(AND(T$6&gt;=$F154,T$6&lt;=$H154)*(S$6-$F154+1),$J154/2,$M154,TRUE))/(1-2*_xlfn.NORM.DIST(0,$J154/2,$M154,TRUE))*$D154+($K154="Steady Growth")*(AND(T$6&gt;=$F154,T$6&lt;=$H154)*((T$6-$F154+1)/($J154*($J154+1)/2)*$D154))+($K154="custom")*CustCF!N154</f>
        <v>0</v>
      </c>
      <c r="U154" s="95">
        <f>($K154="Bell Curve")*(_xlfn.NORM.DIST(AND(U$6&gt;=$F154,U$6&lt;=$H154)*(U$6-$F154+1),$J154/2,$M154,TRUE)-_xlfn.NORM.DIST(AND(U$6&gt;=$F154,U$6&lt;=$H154)*(T$6-$F154+1),$J154/2,$M154,TRUE))/(1-2*_xlfn.NORM.DIST(0,$J154/2,$M154,TRUE))*$D154+($K154="Steady Growth")*(AND(U$6&gt;=$F154,U$6&lt;=$H154)*((U$6-$F154+1)/($J154*($J154+1)/2)*$D154))+($K154="custom")*CustCF!O154</f>
        <v>0</v>
      </c>
      <c r="V154" s="95">
        <f>($K154="Bell Curve")*(_xlfn.NORM.DIST(AND(V$6&gt;=$F154,V$6&lt;=$H154)*(V$6-$F154+1),$J154/2,$M154,TRUE)-_xlfn.NORM.DIST(AND(V$6&gt;=$F154,V$6&lt;=$H154)*(U$6-$F154+1),$J154/2,$M154,TRUE))/(1-2*_xlfn.NORM.DIST(0,$J154/2,$M154,TRUE))*$D154+($K154="Steady Growth")*(AND(V$6&gt;=$F154,V$6&lt;=$H154)*((V$6-$F154+1)/($J154*($J154+1)/2)*$D154))+($K154="custom")*CustCF!P154</f>
        <v>0</v>
      </c>
      <c r="W154" s="95">
        <f>($K154="Bell Curve")*(_xlfn.NORM.DIST(AND(W$6&gt;=$F154,W$6&lt;=$H154)*(W$6-$F154+1),$J154/2,$M154,TRUE)-_xlfn.NORM.DIST(AND(W$6&gt;=$F154,W$6&lt;=$H154)*(V$6-$F154+1),$J154/2,$M154,TRUE))/(1-2*_xlfn.NORM.DIST(0,$J154/2,$M154,TRUE))*$D154+($K154="Steady Growth")*(AND(W$6&gt;=$F154,W$6&lt;=$H154)*((W$6-$F154+1)/($J154*($J154+1)/2)*$D154))+($K154="custom")*CustCF!Q154</f>
        <v>0</v>
      </c>
      <c r="X154" s="95">
        <f>($K154="Bell Curve")*(_xlfn.NORM.DIST(AND(X$6&gt;=$F154,X$6&lt;=$H154)*(X$6-$F154+1),$J154/2,$M154,TRUE)-_xlfn.NORM.DIST(AND(X$6&gt;=$F154,X$6&lt;=$H154)*(W$6-$F154+1),$J154/2,$M154,TRUE))/(1-2*_xlfn.NORM.DIST(0,$J154/2,$M154,TRUE))*$D154+($K154="Steady Growth")*(AND(X$6&gt;=$F154,X$6&lt;=$H154)*((X$6-$F154+1)/($J154*($J154+1)/2)*$D154))+($K154="custom")*CustCF!R154</f>
        <v>0</v>
      </c>
      <c r="Y154" s="95">
        <f>($K154="Bell Curve")*(_xlfn.NORM.DIST(AND(Y$6&gt;=$F154,Y$6&lt;=$H154)*(Y$6-$F154+1),$J154/2,$M154,TRUE)-_xlfn.NORM.DIST(AND(Y$6&gt;=$F154,Y$6&lt;=$H154)*(X$6-$F154+1),$J154/2,$M154,TRUE))/(1-2*_xlfn.NORM.DIST(0,$J154/2,$M154,TRUE))*$D154+($K154="Steady Growth")*(AND(Y$6&gt;=$F154,Y$6&lt;=$H154)*((Y$6-$F154+1)/($J154*($J154+1)/2)*$D154))+($K154="custom")*CustCF!S154</f>
        <v>0</v>
      </c>
      <c r="Z154" s="95">
        <f>($K154="Bell Curve")*(_xlfn.NORM.DIST(AND(Z$6&gt;=$F154,Z$6&lt;=$H154)*(Z$6-$F154+1),$J154/2,$M154,TRUE)-_xlfn.NORM.DIST(AND(Z$6&gt;=$F154,Z$6&lt;=$H154)*(Y$6-$F154+1),$J154/2,$M154,TRUE))/(1-2*_xlfn.NORM.DIST(0,$J154/2,$M154,TRUE))*$D154+($K154="Steady Growth")*(AND(Z$6&gt;=$F154,Z$6&lt;=$H154)*((Z$6-$F154+1)/($J154*($J154+1)/2)*$D154))+($K154="custom")*CustCF!T154</f>
        <v>0</v>
      </c>
      <c r="AA154" s="95">
        <f>($K154="Bell Curve")*(_xlfn.NORM.DIST(AND(AA$6&gt;=$F154,AA$6&lt;=$H154)*(AA$6-$F154+1),$J154/2,$M154,TRUE)-_xlfn.NORM.DIST(AND(AA$6&gt;=$F154,AA$6&lt;=$H154)*(Z$6-$F154+1),$J154/2,$M154,TRUE))/(1-2*_xlfn.NORM.DIST(0,$J154/2,$M154,TRUE))*$D154+($K154="Steady Growth")*(AND(AA$6&gt;=$F154,AA$6&lt;=$H154)*((AA$6-$F154+1)/($J154*($J154+1)/2)*$D154))+($K154="custom")*CustCF!U154</f>
        <v>0</v>
      </c>
      <c r="AB154" s="95">
        <f>($K154="Bell Curve")*(_xlfn.NORM.DIST(AND(AB$6&gt;=$F154,AB$6&lt;=$H154)*(AB$6-$F154+1),$J154/2,$M154,TRUE)-_xlfn.NORM.DIST(AND(AB$6&gt;=$F154,AB$6&lt;=$H154)*(AA$6-$F154+1),$J154/2,$M154,TRUE))/(1-2*_xlfn.NORM.DIST(0,$J154/2,$M154,TRUE))*$D154+($K154="Steady Growth")*(AND(AB$6&gt;=$F154,AB$6&lt;=$H154)*((AB$6-$F154+1)/($J154*($J154+1)/2)*$D154))+($K154="custom")*CustCF!V154</f>
        <v>0</v>
      </c>
      <c r="AC154" s="95">
        <f>($K154="Bell Curve")*(_xlfn.NORM.DIST(AND(AC$6&gt;=$F154,AC$6&lt;=$H154)*(AC$6-$F154+1),$J154/2,$M154,TRUE)-_xlfn.NORM.DIST(AND(AC$6&gt;=$F154,AC$6&lt;=$H154)*(AB$6-$F154+1),$J154/2,$M154,TRUE))/(1-2*_xlfn.NORM.DIST(0,$J154/2,$M154,TRUE))*$D154+($K154="Steady Growth")*(AND(AC$6&gt;=$F154,AC$6&lt;=$H154)*((AC$6-$F154+1)/($J154*($J154+1)/2)*$D154))+($K154="custom")*CustCF!W154</f>
        <v>0</v>
      </c>
      <c r="AD154" s="95">
        <f>($K154="Bell Curve")*(_xlfn.NORM.DIST(AND(AD$6&gt;=$F154,AD$6&lt;=$H154)*(AD$6-$F154+1),$J154/2,$M154,TRUE)-_xlfn.NORM.DIST(AND(AD$6&gt;=$F154,AD$6&lt;=$H154)*(AC$6-$F154+1),$J154/2,$M154,TRUE))/(1-2*_xlfn.NORM.DIST(0,$J154/2,$M154,TRUE))*$D154+($K154="Steady Growth")*(AND(AD$6&gt;=$F154,AD$6&lt;=$H154)*((AD$6-$F154+1)/($J154*($J154+1)/2)*$D154))+($K154="custom")*CustCF!X154</f>
        <v>0</v>
      </c>
      <c r="AE154" s="95">
        <f>($K154="Bell Curve")*(_xlfn.NORM.DIST(AND(AE$6&gt;=$F154,AE$6&lt;=$H154)*(AE$6-$F154+1),$J154/2,$M154,TRUE)-_xlfn.NORM.DIST(AND(AE$6&gt;=$F154,AE$6&lt;=$H154)*(AD$6-$F154+1),$J154/2,$M154,TRUE))/(1-2*_xlfn.NORM.DIST(0,$J154/2,$M154,TRUE))*$D154+($K154="Steady Growth")*(AND(AE$6&gt;=$F154,AE$6&lt;=$H154)*((AE$6-$F154+1)/($J154*($J154+1)/2)*$D154))+($K154="custom")*CustCF!Y154</f>
        <v>0</v>
      </c>
      <c r="AF154" s="95">
        <f>($K154="Bell Curve")*(_xlfn.NORM.DIST(AND(AF$6&gt;=$F154,AF$6&lt;=$H154)*(AF$6-$F154+1),$J154/2,$M154,TRUE)-_xlfn.NORM.DIST(AND(AF$6&gt;=$F154,AF$6&lt;=$H154)*(AE$6-$F154+1),$J154/2,$M154,TRUE))/(1-2*_xlfn.NORM.DIST(0,$J154/2,$M154,TRUE))*$D154+($K154="Steady Growth")*(AND(AF$6&gt;=$F154,AF$6&lt;=$H154)*((AF$6-$F154+1)/($J154*($J154+1)/2)*$D154))+($K154="custom")*CustCF!Z154</f>
        <v>0</v>
      </c>
      <c r="AG154" s="95">
        <f>($K154="Bell Curve")*(_xlfn.NORM.DIST(AND(AG$6&gt;=$F154,AG$6&lt;=$H154)*(AG$6-$F154+1),$J154/2,$M154,TRUE)-_xlfn.NORM.DIST(AND(AG$6&gt;=$F154,AG$6&lt;=$H154)*(AF$6-$F154+1),$J154/2,$M154,TRUE))/(1-2*_xlfn.NORM.DIST(0,$J154/2,$M154,TRUE))*$D154+($K154="Steady Growth")*(AND(AG$6&gt;=$F154,AG$6&lt;=$H154)*((AG$6-$F154+1)/($J154*($J154+1)/2)*$D154))+($K154="custom")*CustCF!AA154</f>
        <v>0</v>
      </c>
      <c r="AH154" s="95">
        <f>($K154="Bell Curve")*(_xlfn.NORM.DIST(AND(AH$6&gt;=$F154,AH$6&lt;=$H154)*(AH$6-$F154+1),$J154/2,$M154,TRUE)-_xlfn.NORM.DIST(AND(AH$6&gt;=$F154,AH$6&lt;=$H154)*(AG$6-$F154+1),$J154/2,$M154,TRUE))/(1-2*_xlfn.NORM.DIST(0,$J154/2,$M154,TRUE))*$D154+($K154="Steady Growth")*(AND(AH$6&gt;=$F154,AH$6&lt;=$H154)*((AH$6-$F154+1)/($J154*($J154+1)/2)*$D154))+($K154="custom")*CustCF!AB154</f>
        <v>0</v>
      </c>
      <c r="AI154" s="95">
        <f>($K154="Bell Curve")*(_xlfn.NORM.DIST(AND(AI$6&gt;=$F154,AI$6&lt;=$H154)*(AI$6-$F154+1),$J154/2,$M154,TRUE)-_xlfn.NORM.DIST(AND(AI$6&gt;=$F154,AI$6&lt;=$H154)*(AH$6-$F154+1),$J154/2,$M154,TRUE))/(1-2*_xlfn.NORM.DIST(0,$J154/2,$M154,TRUE))*$D154+($K154="Steady Growth")*(AND(AI$6&gt;=$F154,AI$6&lt;=$H154)*((AI$6-$F154+1)/($J154*($J154+1)/2)*$D154))+($K154="custom")*CustCF!AC154</f>
        <v>0</v>
      </c>
      <c r="AJ154" s="95">
        <f>($K154="Bell Curve")*(_xlfn.NORM.DIST(AND(AJ$6&gt;=$F154,AJ$6&lt;=$H154)*(AJ$6-$F154+1),$J154/2,$M154,TRUE)-_xlfn.NORM.DIST(AND(AJ$6&gt;=$F154,AJ$6&lt;=$H154)*(AI$6-$F154+1),$J154/2,$M154,TRUE))/(1-2*_xlfn.NORM.DIST(0,$J154/2,$M154,TRUE))*$D154+($K154="Steady Growth")*(AND(AJ$6&gt;=$F154,AJ$6&lt;=$H154)*((AJ$6-$F154+1)/($J154*($J154+1)/2)*$D154))+($K154="custom")*CustCF!AD154</f>
        <v>0</v>
      </c>
      <c r="AK154" s="95">
        <f>($K154="Bell Curve")*(_xlfn.NORM.DIST(AND(AK$6&gt;=$F154,AK$6&lt;=$H154)*(AK$6-$F154+1),$J154/2,$M154,TRUE)-_xlfn.NORM.DIST(AND(AK$6&gt;=$F154,AK$6&lt;=$H154)*(AJ$6-$F154+1),$J154/2,$M154,TRUE))/(1-2*_xlfn.NORM.DIST(0,$J154/2,$M154,TRUE))*$D154+($K154="Steady Growth")*(AND(AK$6&gt;=$F154,AK$6&lt;=$H154)*((AK$6-$F154+1)/($J154*($J154+1)/2)*$D154))+($K154="custom")*CustCF!AE154</f>
        <v>0</v>
      </c>
      <c r="AL154" s="95">
        <f>($K154="Bell Curve")*(_xlfn.NORM.DIST(AND(AL$6&gt;=$F154,AL$6&lt;=$H154)*(AL$6-$F154+1),$J154/2,$M154,TRUE)-_xlfn.NORM.DIST(AND(AL$6&gt;=$F154,AL$6&lt;=$H154)*(AK$6-$F154+1),$J154/2,$M154,TRUE))/(1-2*_xlfn.NORM.DIST(0,$J154/2,$M154,TRUE))*$D154+($K154="Steady Growth")*(AND(AL$6&gt;=$F154,AL$6&lt;=$H154)*((AL$6-$F154+1)/($J154*($J154+1)/2)*$D154))+($K154="custom")*CustCF!AF154</f>
        <v>0</v>
      </c>
      <c r="AM154" s="95">
        <f>($K154="Bell Curve")*(_xlfn.NORM.DIST(AND(AM$6&gt;=$F154,AM$6&lt;=$H154)*(AM$6-$F154+1),$J154/2,$M154,TRUE)-_xlfn.NORM.DIST(AND(AM$6&gt;=$F154,AM$6&lt;=$H154)*(AL$6-$F154+1),$J154/2,$M154,TRUE))/(1-2*_xlfn.NORM.DIST(0,$J154/2,$M154,TRUE))*$D154+($K154="Steady Growth")*(AND(AM$6&gt;=$F154,AM$6&lt;=$H154)*((AM$6-$F154+1)/($J154*($J154+1)/2)*$D154))+($K154="custom")*CustCF!AG154</f>
        <v>0</v>
      </c>
      <c r="AN154" s="95">
        <f>($K154="Bell Curve")*(_xlfn.NORM.DIST(AND(AN$6&gt;=$F154,AN$6&lt;=$H154)*(AN$6-$F154+1),$J154/2,$M154,TRUE)-_xlfn.NORM.DIST(AND(AN$6&gt;=$F154,AN$6&lt;=$H154)*(AM$6-$F154+1),$J154/2,$M154,TRUE))/(1-2*_xlfn.NORM.DIST(0,$J154/2,$M154,TRUE))*$D154+($K154="Steady Growth")*(AND(AN$6&gt;=$F154,AN$6&lt;=$H154)*((AN$6-$F154+1)/($J154*($J154+1)/2)*$D154))+($K154="custom")*CustCF!AH154</f>
        <v>0</v>
      </c>
      <c r="AO154" s="95">
        <f>($K154="Bell Curve")*(_xlfn.NORM.DIST(AND(AO$6&gt;=$F154,AO$6&lt;=$H154)*(AO$6-$F154+1),$J154/2,$M154,TRUE)-_xlfn.NORM.DIST(AND(AO$6&gt;=$F154,AO$6&lt;=$H154)*(AN$6-$F154+1),$J154/2,$M154,TRUE))/(1-2*_xlfn.NORM.DIST(0,$J154/2,$M154,TRUE))*$D154+($K154="Steady Growth")*(AND(AO$6&gt;=$F154,AO$6&lt;=$H154)*((AO$6-$F154+1)/($J154*($J154+1)/2)*$D154))+($K154="custom")*CustCF!AI154</f>
        <v>0</v>
      </c>
      <c r="AP154" s="95">
        <f>($K154="Bell Curve")*(_xlfn.NORM.DIST(AND(AP$6&gt;=$F154,AP$6&lt;=$H154)*(AP$6-$F154+1),$J154/2,$M154,TRUE)-_xlfn.NORM.DIST(AND(AP$6&gt;=$F154,AP$6&lt;=$H154)*(AO$6-$F154+1),$J154/2,$M154,TRUE))/(1-2*_xlfn.NORM.DIST(0,$J154/2,$M154,TRUE))*$D154+($K154="Steady Growth")*(AND(AP$6&gt;=$F154,AP$6&lt;=$H154)*((AP$6-$F154+1)/($J154*($J154+1)/2)*$D154))+($K154="custom")*CustCF!AJ154</f>
        <v>0</v>
      </c>
      <c r="AQ154" s="95">
        <f>($K154="Bell Curve")*(_xlfn.NORM.DIST(AND(AQ$6&gt;=$F154,AQ$6&lt;=$H154)*(AQ$6-$F154+1),$J154/2,$M154,TRUE)-_xlfn.NORM.DIST(AND(AQ$6&gt;=$F154,AQ$6&lt;=$H154)*(AP$6-$F154+1),$J154/2,$M154,TRUE))/(1-2*_xlfn.NORM.DIST(0,$J154/2,$M154,TRUE))*$D154+($K154="Steady Growth")*(AND(AQ$6&gt;=$F154,AQ$6&lt;=$H154)*((AQ$6-$F154+1)/($J154*($J154+1)/2)*$D154))+($K154="custom")*CustCF!AK154</f>
        <v>0</v>
      </c>
      <c r="AR154" s="95">
        <f>($K154="Bell Curve")*(_xlfn.NORM.DIST(AND(AR$6&gt;=$F154,AR$6&lt;=$H154)*(AR$6-$F154+1),$J154/2,$M154,TRUE)-_xlfn.NORM.DIST(AND(AR$6&gt;=$F154,AR$6&lt;=$H154)*(AQ$6-$F154+1),$J154/2,$M154,TRUE))/(1-2*_xlfn.NORM.DIST(0,$J154/2,$M154,TRUE))*$D154+($K154="Steady Growth")*(AND(AR$6&gt;=$F154,AR$6&lt;=$H154)*((AR$6-$F154+1)/($J154*($J154+1)/2)*$D154))+($K154="custom")*CustCF!AL154</f>
        <v>0</v>
      </c>
      <c r="AS154" s="95">
        <f>($K154="Bell Curve")*(_xlfn.NORM.DIST(AND(AS$6&gt;=$F154,AS$6&lt;=$H154)*(AS$6-$F154+1),$J154/2,$M154,TRUE)-_xlfn.NORM.DIST(AND(AS$6&gt;=$F154,AS$6&lt;=$H154)*(AR$6-$F154+1),$J154/2,$M154,TRUE))/(1-2*_xlfn.NORM.DIST(0,$J154/2,$M154,TRUE))*$D154+($K154="Steady Growth")*(AND(AS$6&gt;=$F154,AS$6&lt;=$H154)*((AS$6-$F154+1)/($J154*($J154+1)/2)*$D154))+($K154="custom")*CustCF!AM154</f>
        <v>0</v>
      </c>
      <c r="AT154" s="95">
        <f>($K154="Bell Curve")*(_xlfn.NORM.DIST(AND(AT$6&gt;=$F154,AT$6&lt;=$H154)*(AT$6-$F154+1),$J154/2,$M154,TRUE)-_xlfn.NORM.DIST(AND(AT$6&gt;=$F154,AT$6&lt;=$H154)*(AS$6-$F154+1),$J154/2,$M154,TRUE))/(1-2*_xlfn.NORM.DIST(0,$J154/2,$M154,TRUE))*$D154+($K154="Steady Growth")*(AND(AT$6&gt;=$F154,AT$6&lt;=$H154)*((AT$6-$F154+1)/($J154*($J154+1)/2)*$D154))+($K154="custom")*CustCF!AN154</f>
        <v>0</v>
      </c>
      <c r="AU154" s="95">
        <f>($K154="Bell Curve")*(_xlfn.NORM.DIST(AND(AU$6&gt;=$F154,AU$6&lt;=$H154)*(AU$6-$F154+1),$J154/2,$M154,TRUE)-_xlfn.NORM.DIST(AND(AU$6&gt;=$F154,AU$6&lt;=$H154)*(AT$6-$F154+1),$J154/2,$M154,TRUE))/(1-2*_xlfn.NORM.DIST(0,$J154/2,$M154,TRUE))*$D154+($K154="Steady Growth")*(AND(AU$6&gt;=$F154,AU$6&lt;=$H154)*((AU$6-$F154+1)/($J154*($J154+1)/2)*$D154))+($K154="custom")*CustCF!AO154</f>
        <v>0</v>
      </c>
      <c r="AV154" s="95">
        <f>($K154="Bell Curve")*(_xlfn.NORM.DIST(AND(AV$6&gt;=$F154,AV$6&lt;=$H154)*(AV$6-$F154+1),$J154/2,$M154,TRUE)-_xlfn.NORM.DIST(AND(AV$6&gt;=$F154,AV$6&lt;=$H154)*(AU$6-$F154+1),$J154/2,$M154,TRUE))/(1-2*_xlfn.NORM.DIST(0,$J154/2,$M154,TRUE))*$D154+($K154="Steady Growth")*(AND(AV$6&gt;=$F154,AV$6&lt;=$H154)*((AV$6-$F154+1)/($J154*($J154+1)/2)*$D154))+($K154="custom")*CustCF!AP154</f>
        <v>0</v>
      </c>
      <c r="AW154" s="95">
        <f>($K154="Bell Curve")*(_xlfn.NORM.DIST(AND(AW$6&gt;=$F154,AW$6&lt;=$H154)*(AW$6-$F154+1),$J154/2,$M154,TRUE)-_xlfn.NORM.DIST(AND(AW$6&gt;=$F154,AW$6&lt;=$H154)*(AV$6-$F154+1),$J154/2,$M154,TRUE))/(1-2*_xlfn.NORM.DIST(0,$J154/2,$M154,TRUE))*$D154+($K154="Steady Growth")*(AND(AW$6&gt;=$F154,AW$6&lt;=$H154)*((AW$6-$F154+1)/($J154*($J154+1)/2)*$D154))+($K154="custom")*CustCF!AQ154</f>
        <v>0</v>
      </c>
      <c r="AX154" s="95">
        <f>($K154="Bell Curve")*(_xlfn.NORM.DIST(AND(AX$6&gt;=$F154,AX$6&lt;=$H154)*(AX$6-$F154+1),$J154/2,$M154,TRUE)-_xlfn.NORM.DIST(AND(AX$6&gt;=$F154,AX$6&lt;=$H154)*(AW$6-$F154+1),$J154/2,$M154,TRUE))/(1-2*_xlfn.NORM.DIST(0,$J154/2,$M154,TRUE))*$D154+($K154="Steady Growth")*(AND(AX$6&gt;=$F154,AX$6&lt;=$H154)*((AX$6-$F154+1)/($J154*($J154+1)/2)*$D154))+($K154="custom")*CustCF!AR154</f>
        <v>0</v>
      </c>
      <c r="AY154" s="95">
        <f>($K154="Bell Curve")*(_xlfn.NORM.DIST(AND(AY$6&gt;=$F154,AY$6&lt;=$H154)*(AY$6-$F154+1),$J154/2,$M154,TRUE)-_xlfn.NORM.DIST(AND(AY$6&gt;=$F154,AY$6&lt;=$H154)*(AX$6-$F154+1),$J154/2,$M154,TRUE))/(1-2*_xlfn.NORM.DIST(0,$J154/2,$M154,TRUE))*$D154+($K154="Steady Growth")*(AND(AY$6&gt;=$F154,AY$6&lt;=$H154)*((AY$6-$F154+1)/($J154*($J154+1)/2)*$D154))+($K154="custom")*CustCF!AS154</f>
        <v>0</v>
      </c>
      <c r="AZ154" s="95">
        <f>($K154="Bell Curve")*(_xlfn.NORM.DIST(AND(AZ$6&gt;=$F154,AZ$6&lt;=$H154)*(AZ$6-$F154+1),$J154/2,$M154,TRUE)-_xlfn.NORM.DIST(AND(AZ$6&gt;=$F154,AZ$6&lt;=$H154)*(AY$6-$F154+1),$J154/2,$M154,TRUE))/(1-2*_xlfn.NORM.DIST(0,$J154/2,$M154,TRUE))*$D154+($K154="Steady Growth")*(AND(AZ$6&gt;=$F154,AZ$6&lt;=$H154)*((AZ$6-$F154+1)/($J154*($J154+1)/2)*$D154))+($K154="custom")*CustCF!AT154</f>
        <v>0</v>
      </c>
      <c r="BA154" s="95">
        <f>($K154="Bell Curve")*(_xlfn.NORM.DIST(AND(BA$6&gt;=$F154,BA$6&lt;=$H154)*(BA$6-$F154+1),$J154/2,$M154,TRUE)-_xlfn.NORM.DIST(AND(BA$6&gt;=$F154,BA$6&lt;=$H154)*(AZ$6-$F154+1),$J154/2,$M154,TRUE))/(1-2*_xlfn.NORM.DIST(0,$J154/2,$M154,TRUE))*$D154+($K154="Steady Growth")*(AND(BA$6&gt;=$F154,BA$6&lt;=$H154)*((BA$6-$F154+1)/($J154*($J154+1)/2)*$D154))+($K154="custom")*CustCF!AU154</f>
        <v>0</v>
      </c>
      <c r="BB154" s="95">
        <f>($K154="Bell Curve")*(_xlfn.NORM.DIST(AND(BB$6&gt;=$F154,BB$6&lt;=$H154)*(BB$6-$F154+1),$J154/2,$M154,TRUE)-_xlfn.NORM.DIST(AND(BB$6&gt;=$F154,BB$6&lt;=$H154)*(BA$6-$F154+1),$J154/2,$M154,TRUE))/(1-2*_xlfn.NORM.DIST(0,$J154/2,$M154,TRUE))*$D154+($K154="Steady Growth")*(AND(BB$6&gt;=$F154,BB$6&lt;=$H154)*((BB$6-$F154+1)/($J154*($J154+1)/2)*$D154))+($K154="custom")*CustCF!AV154</f>
        <v>0</v>
      </c>
      <c r="BC154" s="95">
        <f>($K154="Bell Curve")*(_xlfn.NORM.DIST(AND(BC$6&gt;=$F154,BC$6&lt;=$H154)*(BC$6-$F154+1),$J154/2,$M154,TRUE)-_xlfn.NORM.DIST(AND(BC$6&gt;=$F154,BC$6&lt;=$H154)*(BB$6-$F154+1),$J154/2,$M154,TRUE))/(1-2*_xlfn.NORM.DIST(0,$J154/2,$M154,TRUE))*$D154+($K154="Steady Growth")*(AND(BC$6&gt;=$F154,BC$6&lt;=$H154)*((BC$6-$F154+1)/($J154*($J154+1)/2)*$D154))+($K154="custom")*CustCF!AW154</f>
        <v>0</v>
      </c>
      <c r="BD154" s="95">
        <f>($K154="Bell Curve")*(_xlfn.NORM.DIST(AND(BD$6&gt;=$F154,BD$6&lt;=$H154)*(BD$6-$F154+1),$J154/2,$M154,TRUE)-_xlfn.NORM.DIST(AND(BD$6&gt;=$F154,BD$6&lt;=$H154)*(BC$6-$F154+1),$J154/2,$M154,TRUE))/(1-2*_xlfn.NORM.DIST(0,$J154/2,$M154,TRUE))*$D154+($K154="Steady Growth")*(AND(BD$6&gt;=$F154,BD$6&lt;=$H154)*((BD$6-$F154+1)/($J154*($J154+1)/2)*$D154))+($K154="custom")*CustCF!AX154</f>
        <v>0</v>
      </c>
      <c r="BE154" s="95">
        <f>($K154="Bell Curve")*(_xlfn.NORM.DIST(AND(BE$6&gt;=$F154,BE$6&lt;=$H154)*(BE$6-$F154+1),$J154/2,$M154,TRUE)-_xlfn.NORM.DIST(AND(BE$6&gt;=$F154,BE$6&lt;=$H154)*(BD$6-$F154+1),$J154/2,$M154,TRUE))/(1-2*_xlfn.NORM.DIST(0,$J154/2,$M154,TRUE))*$D154+($K154="Steady Growth")*(AND(BE$6&gt;=$F154,BE$6&lt;=$H154)*((BE$6-$F154+1)/($J154*($J154+1)/2)*$D154))+($K154="custom")*CustCF!AY154</f>
        <v>0</v>
      </c>
      <c r="BF154" s="95">
        <f>($K154="Bell Curve")*(_xlfn.NORM.DIST(AND(BF$6&gt;=$F154,BF$6&lt;=$H154)*(BF$6-$F154+1),$J154/2,$M154,TRUE)-_xlfn.NORM.DIST(AND(BF$6&gt;=$F154,BF$6&lt;=$H154)*(BE$6-$F154+1),$J154/2,$M154,TRUE))/(1-2*_xlfn.NORM.DIST(0,$J154/2,$M154,TRUE))*$D154+($K154="Steady Growth")*(AND(BF$6&gt;=$F154,BF$6&lt;=$H154)*((BF$6-$F154+1)/($J154*($J154+1)/2)*$D154))+($K154="custom")*CustCF!AZ154</f>
        <v>0</v>
      </c>
      <c r="BG154" s="95">
        <f>($K154="Bell Curve")*(_xlfn.NORM.DIST(AND(BG$6&gt;=$F154,BG$6&lt;=$H154)*(BG$6-$F154+1),$J154/2,$M154,TRUE)-_xlfn.NORM.DIST(AND(BG$6&gt;=$F154,BG$6&lt;=$H154)*(BF$6-$F154+1),$J154/2,$M154,TRUE))/(1-2*_xlfn.NORM.DIST(0,$J154/2,$M154,TRUE))*$D154+($K154="Steady Growth")*(AND(BG$6&gt;=$F154,BG$6&lt;=$H154)*((BG$6-$F154+1)/($J154*($J154+1)/2)*$D154))+($K154="custom")*CustCF!BA154</f>
        <v>0</v>
      </c>
      <c r="BH154" s="95">
        <f>($K154="Bell Curve")*(_xlfn.NORM.DIST(AND(BH$6&gt;=$F154,BH$6&lt;=$H154)*(BH$6-$F154+1),$J154/2,$M154,TRUE)-_xlfn.NORM.DIST(AND(BH$6&gt;=$F154,BH$6&lt;=$H154)*(BG$6-$F154+1),$J154/2,$M154,TRUE))/(1-2*_xlfn.NORM.DIST(0,$J154/2,$M154,TRUE))*$D154+($K154="Steady Growth")*(AND(BH$6&gt;=$F154,BH$6&lt;=$H154)*((BH$6-$F154+1)/($J154*($J154+1)/2)*$D154))+($K154="custom")*CustCF!BB154</f>
        <v>0</v>
      </c>
      <c r="BI154" s="95">
        <f>($K154="Bell Curve")*(_xlfn.NORM.DIST(AND(BI$6&gt;=$F154,BI$6&lt;=$H154)*(BI$6-$F154+1),$J154/2,$M154,TRUE)-_xlfn.NORM.DIST(AND(BI$6&gt;=$F154,BI$6&lt;=$H154)*(BH$6-$F154+1),$J154/2,$M154,TRUE))/(1-2*_xlfn.NORM.DIST(0,$J154/2,$M154,TRUE))*$D154+($K154="Steady Growth")*(AND(BI$6&gt;=$F154,BI$6&lt;=$H154)*((BI$6-$F154+1)/($J154*($J154+1)/2)*$D154))+($K154="custom")*CustCF!BC154</f>
        <v>0</v>
      </c>
      <c r="BJ154" s="95">
        <f>($K154="Bell Curve")*(_xlfn.NORM.DIST(AND(BJ$6&gt;=$F154,BJ$6&lt;=$H154)*(BJ$6-$F154+1),$J154/2,$M154,TRUE)-_xlfn.NORM.DIST(AND(BJ$6&gt;=$F154,BJ$6&lt;=$H154)*(BI$6-$F154+1),$J154/2,$M154,TRUE))/(1-2*_xlfn.NORM.DIST(0,$J154/2,$M154,TRUE))*$D154+($K154="Steady Growth")*(AND(BJ$6&gt;=$F154,BJ$6&lt;=$H154)*((BJ$6-$F154+1)/($J154*($J154+1)/2)*$D154))+($K154="custom")*CustCF!BD154</f>
        <v>0</v>
      </c>
      <c r="BK154" s="95">
        <f>($K154="Bell Curve")*(_xlfn.NORM.DIST(AND(BK$6&gt;=$F154,BK$6&lt;=$H154)*(BK$6-$F154+1),$J154/2,$M154,TRUE)-_xlfn.NORM.DIST(AND(BK$6&gt;=$F154,BK$6&lt;=$H154)*(BJ$6-$F154+1),$J154/2,$M154,TRUE))/(1-2*_xlfn.NORM.DIST(0,$J154/2,$M154,TRUE))*$D154+($K154="Steady Growth")*(AND(BK$6&gt;=$F154,BK$6&lt;=$H154)*((BK$6-$F154+1)/($J154*($J154+1)/2)*$D154))+($K154="custom")*CustCF!BE154</f>
        <v>0</v>
      </c>
      <c r="BL154" s="95">
        <f>($K154="Bell Curve")*(_xlfn.NORM.DIST(AND(BL$6&gt;=$F154,BL$6&lt;=$H154)*(BL$6-$F154+1),$J154/2,$M154,TRUE)-_xlfn.NORM.DIST(AND(BL$6&gt;=$F154,BL$6&lt;=$H154)*(BK$6-$F154+1),$J154/2,$M154,TRUE))/(1-2*_xlfn.NORM.DIST(0,$J154/2,$M154,TRUE))*$D154+($K154="Steady Growth")*(AND(BL$6&gt;=$F154,BL$6&lt;=$H154)*((BL$6-$F154+1)/($J154*($J154+1)/2)*$D154))+($K154="custom")*CustCF!BF154</f>
        <v>0</v>
      </c>
      <c r="BM154" s="95">
        <f>($K154="Bell Curve")*(_xlfn.NORM.DIST(AND(BM$6&gt;=$F154,BM$6&lt;=$H154)*(BM$6-$F154+1),$J154/2,$M154,TRUE)-_xlfn.NORM.DIST(AND(BM$6&gt;=$F154,BM$6&lt;=$H154)*(BL$6-$F154+1),$J154/2,$M154,TRUE))/(1-2*_xlfn.NORM.DIST(0,$J154/2,$M154,TRUE))*$D154+($K154="Steady Growth")*(AND(BM$6&gt;=$F154,BM$6&lt;=$H154)*((BM$6-$F154+1)/($J154*($J154+1)/2)*$D154))+($K154="custom")*CustCF!BG154</f>
        <v>0</v>
      </c>
      <c r="BN154" s="95">
        <f>($K154="Bell Curve")*(_xlfn.NORM.DIST(AND(BN$6&gt;=$F154,BN$6&lt;=$H154)*(BN$6-$F154+1),$J154/2,$M154,TRUE)-_xlfn.NORM.DIST(AND(BN$6&gt;=$F154,BN$6&lt;=$H154)*(BM$6-$F154+1),$J154/2,$M154,TRUE))/(1-2*_xlfn.NORM.DIST(0,$J154/2,$M154,TRUE))*$D154+($K154="Steady Growth")*(AND(BN$6&gt;=$F154,BN$6&lt;=$H154)*((BN$6-$F154+1)/($J154*($J154+1)/2)*$D154))+($K154="custom")*CustCF!BH154</f>
        <v>0</v>
      </c>
      <c r="BO154" s="95">
        <f>($K154="Bell Curve")*(_xlfn.NORM.DIST(AND(BO$6&gt;=$F154,BO$6&lt;=$H154)*(BO$6-$F154+1),$J154/2,$M154,TRUE)-_xlfn.NORM.DIST(AND(BO$6&gt;=$F154,BO$6&lt;=$H154)*(BN$6-$F154+1),$J154/2,$M154,TRUE))/(1-2*_xlfn.NORM.DIST(0,$J154/2,$M154,TRUE))*$D154+($K154="Steady Growth")*(AND(BO$6&gt;=$F154,BO$6&lt;=$H154)*((BO$6-$F154+1)/($J154*($J154+1)/2)*$D154))+($K154="custom")*CustCF!BI154</f>
        <v>0</v>
      </c>
      <c r="BP154" s="95">
        <f>($K154="Bell Curve")*(_xlfn.NORM.DIST(AND(BP$6&gt;=$F154,BP$6&lt;=$H154)*(BP$6-$F154+1),$J154/2,$M154,TRUE)-_xlfn.NORM.DIST(AND(BP$6&gt;=$F154,BP$6&lt;=$H154)*(BO$6-$F154+1),$J154/2,$M154,TRUE))/(1-2*_xlfn.NORM.DIST(0,$J154/2,$M154,TRUE))*$D154+($K154="Steady Growth")*(AND(BP$6&gt;=$F154,BP$6&lt;=$H154)*((BP$6-$F154+1)/($J154*($J154+1)/2)*$D154))+($K154="custom")*CustCF!BJ154</f>
        <v>0</v>
      </c>
      <c r="BQ154" s="95">
        <f>($K154="Bell Curve")*(_xlfn.NORM.DIST(AND(BQ$6&gt;=$F154,BQ$6&lt;=$H154)*(BQ$6-$F154+1),$J154/2,$M154,TRUE)-_xlfn.NORM.DIST(AND(BQ$6&gt;=$F154,BQ$6&lt;=$H154)*(BP$6-$F154+1),$J154/2,$M154,TRUE))/(1-2*_xlfn.NORM.DIST(0,$J154/2,$M154,TRUE))*$D154+($K154="Steady Growth")*(AND(BQ$6&gt;=$F154,BQ$6&lt;=$H154)*((BQ$6-$F154+1)/($J154*($J154+1)/2)*$D154))+($K154="custom")*CustCF!BK154</f>
        <v>0</v>
      </c>
      <c r="BR154" s="95">
        <f>($K154="Bell Curve")*(_xlfn.NORM.DIST(AND(BR$6&gt;=$F154,BR$6&lt;=$H154)*(BR$6-$F154+1),$J154/2,$M154,TRUE)-_xlfn.NORM.DIST(AND(BR$6&gt;=$F154,BR$6&lt;=$H154)*(BQ$6-$F154+1),$J154/2,$M154,TRUE))/(1-2*_xlfn.NORM.DIST(0,$J154/2,$M154,TRUE))*$D154+($K154="Steady Growth")*(AND(BR$6&gt;=$F154,BR$6&lt;=$H154)*((BR$6-$F154+1)/($J154*($J154+1)/2)*$D154))+($K154="custom")*CustCF!BL154</f>
        <v>0</v>
      </c>
      <c r="BS154" s="95">
        <f>($K154="Bell Curve")*(_xlfn.NORM.DIST(AND(BS$6&gt;=$F154,BS$6&lt;=$H154)*(BS$6-$F154+1),$J154/2,$M154,TRUE)-_xlfn.NORM.DIST(AND(BS$6&gt;=$F154,BS$6&lt;=$H154)*(BR$6-$F154+1),$J154/2,$M154,TRUE))/(1-2*_xlfn.NORM.DIST(0,$J154/2,$M154,TRUE))*$D154+($K154="Steady Growth")*(AND(BS$6&gt;=$F154,BS$6&lt;=$H154)*((BS$6-$F154+1)/($J154*($J154+1)/2)*$D154))+($K154="custom")*CustCF!BM154</f>
        <v>0</v>
      </c>
      <c r="BT154" s="95">
        <f>($K154="Bell Curve")*(_xlfn.NORM.DIST(AND(BT$6&gt;=$F154,BT$6&lt;=$H154)*(BT$6-$F154+1),$J154/2,$M154,TRUE)-_xlfn.NORM.DIST(AND(BT$6&gt;=$F154,BT$6&lt;=$H154)*(BS$6-$F154+1),$J154/2,$M154,TRUE))/(1-2*_xlfn.NORM.DIST(0,$J154/2,$M154,TRUE))*$D154+($K154="Steady Growth")*(AND(BT$6&gt;=$F154,BT$6&lt;=$H154)*((BT$6-$F154+1)/($J154*($J154+1)/2)*$D154))+($K154="custom")*CustCF!BN154</f>
        <v>0</v>
      </c>
      <c r="BU154" s="95">
        <f>($K154="Bell Curve")*(_xlfn.NORM.DIST(AND(BU$6&gt;=$F154,BU$6&lt;=$H154)*(BU$6-$F154+1),$J154/2,$M154,TRUE)-_xlfn.NORM.DIST(AND(BU$6&gt;=$F154,BU$6&lt;=$H154)*(BT$6-$F154+1),$J154/2,$M154,TRUE))/(1-2*_xlfn.NORM.DIST(0,$J154/2,$M154,TRUE))*$D154+($K154="Steady Growth")*(AND(BU$6&gt;=$F154,BU$6&lt;=$H154)*((BU$6-$F154+1)/($J154*($J154+1)/2)*$D154))+($K154="custom")*CustCF!BO154</f>
        <v>0</v>
      </c>
      <c r="BV154" s="95">
        <f>($K154="Bell Curve")*(_xlfn.NORM.DIST(AND(BV$6&gt;=$F154,BV$6&lt;=$H154)*(BV$6-$F154+1),$J154/2,$M154,TRUE)-_xlfn.NORM.DIST(AND(BV$6&gt;=$F154,BV$6&lt;=$H154)*(BU$6-$F154+1),$J154/2,$M154,TRUE))/(1-2*_xlfn.NORM.DIST(0,$J154/2,$M154,TRUE))*$D154+($K154="Steady Growth")*(AND(BV$6&gt;=$F154,BV$6&lt;=$H154)*((BV$6-$F154+1)/($J154*($J154+1)/2)*$D154))+($K154="custom")*CustCF!BP154</f>
        <v>0</v>
      </c>
      <c r="BW154" s="95">
        <f>($K154="Bell Curve")*(_xlfn.NORM.DIST(AND(BW$6&gt;=$F154,BW$6&lt;=$H154)*(BW$6-$F154+1),$J154/2,$M154,TRUE)-_xlfn.NORM.DIST(AND(BW$6&gt;=$F154,BW$6&lt;=$H154)*(BV$6-$F154+1),$J154/2,$M154,TRUE))/(1-2*_xlfn.NORM.DIST(0,$J154/2,$M154,TRUE))*$D154+($K154="Steady Growth")*(AND(BW$6&gt;=$F154,BW$6&lt;=$H154)*((BW$6-$F154+1)/($J154*($J154+1)/2)*$D154))+($K154="custom")*CustCF!BQ154</f>
        <v>0</v>
      </c>
      <c r="BX154" s="95">
        <f>($K154="Bell Curve")*(_xlfn.NORM.DIST(AND(BX$6&gt;=$F154,BX$6&lt;=$H154)*(BX$6-$F154+1),$J154/2,$M154,TRUE)-_xlfn.NORM.DIST(AND(BX$6&gt;=$F154,BX$6&lt;=$H154)*(BW$6-$F154+1),$J154/2,$M154,TRUE))/(1-2*_xlfn.NORM.DIST(0,$J154/2,$M154,TRUE))*$D154+($K154="Steady Growth")*(AND(BX$6&gt;=$F154,BX$6&lt;=$H154)*((BX$6-$F154+1)/($J154*($J154+1)/2)*$D154))+($K154="custom")*CustCF!BR154</f>
        <v>0</v>
      </c>
      <c r="BY154" s="95">
        <f>($K154="Bell Curve")*(_xlfn.NORM.DIST(AND(BY$6&gt;=$F154,BY$6&lt;=$H154)*(BY$6-$F154+1),$J154/2,$M154,TRUE)-_xlfn.NORM.DIST(AND(BY$6&gt;=$F154,BY$6&lt;=$H154)*(BX$6-$F154+1),$J154/2,$M154,TRUE))/(1-2*_xlfn.NORM.DIST(0,$J154/2,$M154,TRUE))*$D154+($K154="Steady Growth")*(AND(BY$6&gt;=$F154,BY$6&lt;=$H154)*((BY$6-$F154+1)/($J154*($J154+1)/2)*$D154))+($K154="custom")*CustCF!BS154</f>
        <v>0</v>
      </c>
      <c r="BZ154" s="95">
        <f>($K154="Bell Curve")*(_xlfn.NORM.DIST(AND(BZ$6&gt;=$F154,BZ$6&lt;=$H154)*(BZ$6-$F154+1),$J154/2,$M154,TRUE)-_xlfn.NORM.DIST(AND(BZ$6&gt;=$F154,BZ$6&lt;=$H154)*(BY$6-$F154+1),$J154/2,$M154,TRUE))/(1-2*_xlfn.NORM.DIST(0,$J154/2,$M154,TRUE))*$D154+($K154="Steady Growth")*(AND(BZ$6&gt;=$F154,BZ$6&lt;=$H154)*((BZ$6-$F154+1)/($J154*($J154+1)/2)*$D154))+($K154="custom")*CustCF!BT154</f>
        <v>0</v>
      </c>
      <c r="CA154" s="95">
        <f>($K154="Bell Curve")*(_xlfn.NORM.DIST(AND(CA$6&gt;=$F154,CA$6&lt;=$H154)*(CA$6-$F154+1),$J154/2,$M154,TRUE)-_xlfn.NORM.DIST(AND(CA$6&gt;=$F154,CA$6&lt;=$H154)*(BZ$6-$F154+1),$J154/2,$M154,TRUE))/(1-2*_xlfn.NORM.DIST(0,$J154/2,$M154,TRUE))*$D154+($K154="Steady Growth")*(AND(CA$6&gt;=$F154,CA$6&lt;=$H154)*((CA$6-$F154+1)/($J154*($J154+1)/2)*$D154))+($K154="custom")*CustCF!BU154</f>
        <v>0</v>
      </c>
      <c r="CB154" s="95">
        <f>($K154="Bell Curve")*(_xlfn.NORM.DIST(AND(CB$6&gt;=$F154,CB$6&lt;=$H154)*(CB$6-$F154+1),$J154/2,$M154,TRUE)-_xlfn.NORM.DIST(AND(CB$6&gt;=$F154,CB$6&lt;=$H154)*(CA$6-$F154+1),$J154/2,$M154,TRUE))/(1-2*_xlfn.NORM.DIST(0,$J154/2,$M154,TRUE))*$D154+($K154="Steady Growth")*(AND(CB$6&gt;=$F154,CB$6&lt;=$H154)*((CB$6-$F154+1)/($J154*($J154+1)/2)*$D154))+($K154="custom")*CustCF!BV154</f>
        <v>0</v>
      </c>
      <c r="CC154" s="95">
        <f>($K154="Bell Curve")*(_xlfn.NORM.DIST(AND(CC$6&gt;=$F154,CC$6&lt;=$H154)*(CC$6-$F154+1),$J154/2,$M154,TRUE)-_xlfn.NORM.DIST(AND(CC$6&gt;=$F154,CC$6&lt;=$H154)*(CB$6-$F154+1),$J154/2,$M154,TRUE))/(1-2*_xlfn.NORM.DIST(0,$J154/2,$M154,TRUE))*$D154+($K154="Steady Growth")*(AND(CC$6&gt;=$F154,CC$6&lt;=$H154)*((CC$6-$F154+1)/($J154*($J154+1)/2)*$D154))+($K154="custom")*CustCF!BW154</f>
        <v>0</v>
      </c>
      <c r="CD154" s="95">
        <f>($K154="Bell Curve")*(_xlfn.NORM.DIST(AND(CD$6&gt;=$F154,CD$6&lt;=$H154)*(CD$6-$F154+1),$J154/2,$M154,TRUE)-_xlfn.NORM.DIST(AND(CD$6&gt;=$F154,CD$6&lt;=$H154)*(CC$6-$F154+1),$J154/2,$M154,TRUE))/(1-2*_xlfn.NORM.DIST(0,$J154/2,$M154,TRUE))*$D154+($K154="Steady Growth")*(AND(CD$6&gt;=$F154,CD$6&lt;=$H154)*((CD$6-$F154+1)/($J154*($J154+1)/2)*$D154))+($K154="custom")*CustCF!BX154</f>
        <v>0</v>
      </c>
      <c r="CE154" s="95">
        <f>($K154="Bell Curve")*(_xlfn.NORM.DIST(AND(CE$6&gt;=$F154,CE$6&lt;=$H154)*(CE$6-$F154+1),$J154/2,$M154,TRUE)-_xlfn.NORM.DIST(AND(CE$6&gt;=$F154,CE$6&lt;=$H154)*(CD$6-$F154+1),$J154/2,$M154,TRUE))/(1-2*_xlfn.NORM.DIST(0,$J154/2,$M154,TRUE))*$D154+($K154="Steady Growth")*(AND(CE$6&gt;=$F154,CE$6&lt;=$H154)*((CE$6-$F154+1)/($J154*($J154+1)/2)*$D154))+($K154="custom")*CustCF!BY154</f>
        <v>0</v>
      </c>
      <c r="CF154" s="95">
        <f>($K154="Bell Curve")*(_xlfn.NORM.DIST(AND(CF$6&gt;=$F154,CF$6&lt;=$H154)*(CF$6-$F154+1),$J154/2,$M154,TRUE)-_xlfn.NORM.DIST(AND(CF$6&gt;=$F154,CF$6&lt;=$H154)*(CE$6-$F154+1),$J154/2,$M154,TRUE))/(1-2*_xlfn.NORM.DIST(0,$J154/2,$M154,TRUE))*$D154+($K154="Steady Growth")*(AND(CF$6&gt;=$F154,CF$6&lt;=$H154)*((CF$6-$F154+1)/($J154*($J154+1)/2)*$D154))+($K154="custom")*CustCF!BZ154</f>
        <v>0</v>
      </c>
      <c r="CG154" s="95">
        <f>($K154="Bell Curve")*(_xlfn.NORM.DIST(AND(CG$6&gt;=$F154,CG$6&lt;=$H154)*(CG$6-$F154+1),$J154/2,$M154,TRUE)-_xlfn.NORM.DIST(AND(CG$6&gt;=$F154,CG$6&lt;=$H154)*(CF$6-$F154+1),$J154/2,$M154,TRUE))/(1-2*_xlfn.NORM.DIST(0,$J154/2,$M154,TRUE))*$D154+($K154="Steady Growth")*(AND(CG$6&gt;=$F154,CG$6&lt;=$H154)*((CG$6-$F154+1)/($J154*($J154+1)/2)*$D154))+($K154="custom")*CustCF!CA154</f>
        <v>0</v>
      </c>
      <c r="CH154" s="95">
        <f>($K154="Bell Curve")*(_xlfn.NORM.DIST(AND(CH$6&gt;=$F154,CH$6&lt;=$H154)*(CH$6-$F154+1),$J154/2,$M154,TRUE)-_xlfn.NORM.DIST(AND(CH$6&gt;=$F154,CH$6&lt;=$H154)*(CG$6-$F154+1),$J154/2,$M154,TRUE))/(1-2*_xlfn.NORM.DIST(0,$J154/2,$M154,TRUE))*$D154+($K154="Steady Growth")*(AND(CH$6&gt;=$F154,CH$6&lt;=$H154)*((CH$6-$F154+1)/($J154*($J154+1)/2)*$D154))+($K154="custom")*CustCF!CB154</f>
        <v>0</v>
      </c>
      <c r="CI154" s="95">
        <f>($K154="Bell Curve")*(_xlfn.NORM.DIST(AND(CI$6&gt;=$F154,CI$6&lt;=$H154)*(CI$6-$F154+1),$J154/2,$M154,TRUE)-_xlfn.NORM.DIST(AND(CI$6&gt;=$F154,CI$6&lt;=$H154)*(CH$6-$F154+1),$J154/2,$M154,TRUE))/(1-2*_xlfn.NORM.DIST(0,$J154/2,$M154,TRUE))*$D154+($K154="Steady Growth")*(AND(CI$6&gt;=$F154,CI$6&lt;=$H154)*((CI$6-$F154+1)/($J154*($J154+1)/2)*$D154))+($K154="custom")*CustCF!CC154</f>
        <v>0</v>
      </c>
      <c r="CJ154" s="95">
        <f>($K154="Bell Curve")*(_xlfn.NORM.DIST(AND(CJ$6&gt;=$F154,CJ$6&lt;=$H154)*(CJ$6-$F154+1),$J154/2,$M154,TRUE)-_xlfn.NORM.DIST(AND(CJ$6&gt;=$F154,CJ$6&lt;=$H154)*(CI$6-$F154+1),$J154/2,$M154,TRUE))/(1-2*_xlfn.NORM.DIST(0,$J154/2,$M154,TRUE))*$D154+($K154="Steady Growth")*(AND(CJ$6&gt;=$F154,CJ$6&lt;=$H154)*((CJ$6-$F154+1)/($J154*($J154+1)/2)*$D154))+($K154="custom")*CustCF!CD154</f>
        <v>0</v>
      </c>
      <c r="CK154" s="95">
        <f>($K154="Bell Curve")*(_xlfn.NORM.DIST(AND(CK$6&gt;=$F154,CK$6&lt;=$H154)*(CK$6-$F154+1),$J154/2,$M154,TRUE)-_xlfn.NORM.DIST(AND(CK$6&gt;=$F154,CK$6&lt;=$H154)*(CJ$6-$F154+1),$J154/2,$M154,TRUE))/(1-2*_xlfn.NORM.DIST(0,$J154/2,$M154,TRUE))*$D154+($K154="Steady Growth")*(AND(CK$6&gt;=$F154,CK$6&lt;=$H154)*((CK$6-$F154+1)/($J154*($J154+1)/2)*$D154))+($K154="custom")*CustCF!CE154</f>
        <v>0</v>
      </c>
      <c r="CL154" s="95">
        <f>($K154="Bell Curve")*(_xlfn.NORM.DIST(AND(CL$6&gt;=$F154,CL$6&lt;=$H154)*(CL$6-$F154+1),$J154/2,$M154,TRUE)-_xlfn.NORM.DIST(AND(CL$6&gt;=$F154,CL$6&lt;=$H154)*(CK$6-$F154+1),$J154/2,$M154,TRUE))/(1-2*_xlfn.NORM.DIST(0,$J154/2,$M154,TRUE))*$D154+($K154="Steady Growth")*(AND(CL$6&gt;=$F154,CL$6&lt;=$H154)*((CL$6-$F154+1)/($J154*($J154+1)/2)*$D154))+($K154="custom")*CustCF!CF154</f>
        <v>0</v>
      </c>
      <c r="CM154" s="95">
        <f>($K154="Bell Curve")*(_xlfn.NORM.DIST(AND(CM$6&gt;=$F154,CM$6&lt;=$H154)*(CM$6-$F154+1),$J154/2,$M154,TRUE)-_xlfn.NORM.DIST(AND(CM$6&gt;=$F154,CM$6&lt;=$H154)*(CL$6-$F154+1),$J154/2,$M154,TRUE))/(1-2*_xlfn.NORM.DIST(0,$J154/2,$M154,TRUE))*$D154+($K154="Steady Growth")*(AND(CM$6&gt;=$F154,CM$6&lt;=$H154)*((CM$6-$F154+1)/($J154*($J154+1)/2)*$D154))+($K154="custom")*CustCF!CG154</f>
        <v>0</v>
      </c>
      <c r="CN154" s="95">
        <f>($K154="Bell Curve")*(_xlfn.NORM.DIST(AND(CN$6&gt;=$F154,CN$6&lt;=$H154)*(CN$6-$F154+1),$J154/2,$M154,TRUE)-_xlfn.NORM.DIST(AND(CN$6&gt;=$F154,CN$6&lt;=$H154)*(CM$6-$F154+1),$J154/2,$M154,TRUE))/(1-2*_xlfn.NORM.DIST(0,$J154/2,$M154,TRUE))*$D154+($K154="Steady Growth")*(AND(CN$6&gt;=$F154,CN$6&lt;=$H154)*((CN$6-$F154+1)/($J154*($J154+1)/2)*$D154))+($K154="custom")*CustCF!CH154</f>
        <v>0</v>
      </c>
      <c r="CO154" s="95">
        <f>($K154="Bell Curve")*(_xlfn.NORM.DIST(AND(CO$6&gt;=$F154,CO$6&lt;=$H154)*(CO$6-$F154+1),$J154/2,$M154,TRUE)-_xlfn.NORM.DIST(AND(CO$6&gt;=$F154,CO$6&lt;=$H154)*(CN$6-$F154+1),$J154/2,$M154,TRUE))/(1-2*_xlfn.NORM.DIST(0,$J154/2,$M154,TRUE))*$D154+($K154="Steady Growth")*(AND(CO$6&gt;=$F154,CO$6&lt;=$H154)*((CO$6-$F154+1)/($J154*($J154+1)/2)*$D154))+($K154="custom")*CustCF!CI154</f>
        <v>0</v>
      </c>
      <c r="CP154" s="95">
        <f>($K154="Bell Curve")*(_xlfn.NORM.DIST(AND(CP$6&gt;=$F154,CP$6&lt;=$H154)*(CP$6-$F154+1),$J154/2,$M154,TRUE)-_xlfn.NORM.DIST(AND(CP$6&gt;=$F154,CP$6&lt;=$H154)*(CO$6-$F154+1),$J154/2,$M154,TRUE))/(1-2*_xlfn.NORM.DIST(0,$J154/2,$M154,TRUE))*$D154+($K154="Steady Growth")*(AND(CP$6&gt;=$F154,CP$6&lt;=$H154)*((CP$6-$F154+1)/($J154*($J154+1)/2)*$D154))+($K154="custom")*CustCF!CJ154</f>
        <v>0</v>
      </c>
      <c r="CQ154" s="95">
        <f>($K154="Bell Curve")*(_xlfn.NORM.DIST(AND(CQ$6&gt;=$F154,CQ$6&lt;=$H154)*(CQ$6-$F154+1),$J154/2,$M154,TRUE)-_xlfn.NORM.DIST(AND(CQ$6&gt;=$F154,CQ$6&lt;=$H154)*(CP$6-$F154+1),$J154/2,$M154,TRUE))/(1-2*_xlfn.NORM.DIST(0,$J154/2,$M154,TRUE))*$D154+($K154="Steady Growth")*(AND(CQ$6&gt;=$F154,CQ$6&lt;=$H154)*((CQ$6-$F154+1)/($J154*($J154+1)/2)*$D154))+($K154="custom")*CustCF!CK154</f>
        <v>0</v>
      </c>
      <c r="CR154" s="95">
        <f>($K154="Bell Curve")*(_xlfn.NORM.DIST(AND(CR$6&gt;=$F154,CR$6&lt;=$H154)*(CR$6-$F154+1),$J154/2,$M154,TRUE)-_xlfn.NORM.DIST(AND(CR$6&gt;=$F154,CR$6&lt;=$H154)*(CQ$6-$F154+1),$J154/2,$M154,TRUE))/(1-2*_xlfn.NORM.DIST(0,$J154/2,$M154,TRUE))*$D154+($K154="Steady Growth")*(AND(CR$6&gt;=$F154,CR$6&lt;=$H154)*((CR$6-$F154+1)/($J154*($J154+1)/2)*$D154))+($K154="custom")*CustCF!CL154</f>
        <v>0</v>
      </c>
      <c r="CS154" s="95">
        <f>($K154="Bell Curve")*(_xlfn.NORM.DIST(AND(CS$6&gt;=$F154,CS$6&lt;=$H154)*(CS$6-$F154+1),$J154/2,$M154,TRUE)-_xlfn.NORM.DIST(AND(CS$6&gt;=$F154,CS$6&lt;=$H154)*(CR$6-$F154+1),$J154/2,$M154,TRUE))/(1-2*_xlfn.NORM.DIST(0,$J154/2,$M154,TRUE))*$D154+($K154="Steady Growth")*(AND(CS$6&gt;=$F154,CS$6&lt;=$H154)*((CS$6-$F154+1)/($J154*($J154+1)/2)*$D154))+($K154="custom")*CustCF!CM154</f>
        <v>0</v>
      </c>
      <c r="CT154" s="95">
        <f>($K154="Bell Curve")*(_xlfn.NORM.DIST(AND(CT$6&gt;=$F154,CT$6&lt;=$H154)*(CT$6-$F154+1),$J154/2,$M154,TRUE)-_xlfn.NORM.DIST(AND(CT$6&gt;=$F154,CT$6&lt;=$H154)*(CS$6-$F154+1),$J154/2,$M154,TRUE))/(1-2*_xlfn.NORM.DIST(0,$J154/2,$M154,TRUE))*$D154+($K154="Steady Growth")*(AND(CT$6&gt;=$F154,CT$6&lt;=$H154)*((CT$6-$F154+1)/($J154*($J154+1)/2)*$D154))+($K154="custom")*CustCF!CN154</f>
        <v>0</v>
      </c>
      <c r="CU154" s="95">
        <f>($K154="Bell Curve")*(_xlfn.NORM.DIST(AND(CU$6&gt;=$F154,CU$6&lt;=$H154)*(CU$6-$F154+1),$J154/2,$M154,TRUE)-_xlfn.NORM.DIST(AND(CU$6&gt;=$F154,CU$6&lt;=$H154)*(CT$6-$F154+1),$J154/2,$M154,TRUE))/(1-2*_xlfn.NORM.DIST(0,$J154/2,$M154,TRUE))*$D154+($K154="Steady Growth")*(AND(CU$6&gt;=$F154,CU$6&lt;=$H154)*((CU$6-$F154+1)/($J154*($J154+1)/2)*$D154))+($K154="custom")*CustCF!CO154</f>
        <v>0</v>
      </c>
      <c r="CV154" s="95">
        <f>($K154="Bell Curve")*(_xlfn.NORM.DIST(AND(CV$6&gt;=$F154,CV$6&lt;=$H154)*(CV$6-$F154+1),$J154/2,$M154,TRUE)-_xlfn.NORM.DIST(AND(CV$6&gt;=$F154,CV$6&lt;=$H154)*(CU$6-$F154+1),$J154/2,$M154,TRUE))/(1-2*_xlfn.NORM.DIST(0,$J154/2,$M154,TRUE))*$D154+($K154="Steady Growth")*(AND(CV$6&gt;=$F154,CV$6&lt;=$H154)*((CV$6-$F154+1)/($J154*($J154+1)/2)*$D154))+($K154="custom")*CustCF!CP154</f>
        <v>0</v>
      </c>
      <c r="CW154" s="95">
        <f>($K154="Bell Curve")*(_xlfn.NORM.DIST(AND(CW$6&gt;=$F154,CW$6&lt;=$H154)*(CW$6-$F154+1),$J154/2,$M154,TRUE)-_xlfn.NORM.DIST(AND(CW$6&gt;=$F154,CW$6&lt;=$H154)*(CV$6-$F154+1),$J154/2,$M154,TRUE))/(1-2*_xlfn.NORM.DIST(0,$J154/2,$M154,TRUE))*$D154+($K154="Steady Growth")*(AND(CW$6&gt;=$F154,CW$6&lt;=$H154)*((CW$6-$F154+1)/($J154*($J154+1)/2)*$D154))+($K154="custom")*CustCF!CQ154</f>
        <v>0</v>
      </c>
      <c r="CX154" s="95">
        <f>($K154="Bell Curve")*(_xlfn.NORM.DIST(AND(CX$6&gt;=$F154,CX$6&lt;=$H154)*(CX$6-$F154+1),$J154/2,$M154,TRUE)-_xlfn.NORM.DIST(AND(CX$6&gt;=$F154,CX$6&lt;=$H154)*(CW$6-$F154+1),$J154/2,$M154,TRUE))/(1-2*_xlfn.NORM.DIST(0,$J154/2,$M154,TRUE))*$D154+($K154="Steady Growth")*(AND(CX$6&gt;=$F154,CX$6&lt;=$H154)*((CX$6-$F154+1)/($J154*($J154+1)/2)*$D154))+($K154="custom")*CustCF!CR154</f>
        <v>0</v>
      </c>
      <c r="CY154" s="95">
        <f>($K154="Bell Curve")*(_xlfn.NORM.DIST(AND(CY$6&gt;=$F154,CY$6&lt;=$H154)*(CY$6-$F154+1),$J154/2,$M154,TRUE)-_xlfn.NORM.DIST(AND(CY$6&gt;=$F154,CY$6&lt;=$H154)*(CX$6-$F154+1),$J154/2,$M154,TRUE))/(1-2*_xlfn.NORM.DIST(0,$J154/2,$M154,TRUE))*$D154+($K154="Steady Growth")*(AND(CY$6&gt;=$F154,CY$6&lt;=$H154)*((CY$6-$F154+1)/($J154*($J154+1)/2)*$D154))+($K154="custom")*CustCF!CS154</f>
        <v>0</v>
      </c>
      <c r="CZ154" s="95">
        <f>($K154="Bell Curve")*(_xlfn.NORM.DIST(AND(CZ$6&gt;=$F154,CZ$6&lt;=$H154)*(CZ$6-$F154+1),$J154/2,$M154,TRUE)-_xlfn.NORM.DIST(AND(CZ$6&gt;=$F154,CZ$6&lt;=$H154)*(CY$6-$F154+1),$J154/2,$M154,TRUE))/(1-2*_xlfn.NORM.DIST(0,$J154/2,$M154,TRUE))*$D154+($K154="Steady Growth")*(AND(CZ$6&gt;=$F154,CZ$6&lt;=$H154)*((CZ$6-$F154+1)/($J154*($J154+1)/2)*$D154))+($K154="custom")*CustCF!CT154</f>
        <v>0</v>
      </c>
      <c r="DA154" s="95">
        <f>($K154="Bell Curve")*(_xlfn.NORM.DIST(AND(DA$6&gt;=$F154,DA$6&lt;=$H154)*(DA$6-$F154+1),$J154/2,$M154,TRUE)-_xlfn.NORM.DIST(AND(DA$6&gt;=$F154,DA$6&lt;=$H154)*(CZ$6-$F154+1),$J154/2,$M154,TRUE))/(1-2*_xlfn.NORM.DIST(0,$J154/2,$M154,TRUE))*$D154+($K154="Steady Growth")*(AND(DA$6&gt;=$F154,DA$6&lt;=$H154)*((DA$6-$F154+1)/($J154*($J154+1)/2)*$D154))+($K154="custom")*CustCF!CU154</f>
        <v>0</v>
      </c>
      <c r="DB154" s="95">
        <f>($K154="Bell Curve")*(_xlfn.NORM.DIST(AND(DB$6&gt;=$F154,DB$6&lt;=$H154)*(DB$6-$F154+1),$J154/2,$M154,TRUE)-_xlfn.NORM.DIST(AND(DB$6&gt;=$F154,DB$6&lt;=$H154)*(DA$6-$F154+1),$J154/2,$M154,TRUE))/(1-2*_xlfn.NORM.DIST(0,$J154/2,$M154,TRUE))*$D154+($K154="Steady Growth")*(AND(DB$6&gt;=$F154,DB$6&lt;=$H154)*((DB$6-$F154+1)/($J154*($J154+1)/2)*$D154))+($K154="custom")*CustCF!CV154</f>
        <v>0</v>
      </c>
      <c r="DC154" s="95">
        <f>($K154="Bell Curve")*(_xlfn.NORM.DIST(AND(DC$6&gt;=$F154,DC$6&lt;=$H154)*(DC$6-$F154+1),$J154/2,$M154,TRUE)-_xlfn.NORM.DIST(AND(DC$6&gt;=$F154,DC$6&lt;=$H154)*(DB$6-$F154+1),$J154/2,$M154,TRUE))/(1-2*_xlfn.NORM.DIST(0,$J154/2,$M154,TRUE))*$D154+($K154="Steady Growth")*(AND(DC$6&gt;=$F154,DC$6&lt;=$H154)*((DC$6-$F154+1)/($J154*($J154+1)/2)*$D154))+($K154="custom")*CustCF!CW154</f>
        <v>0</v>
      </c>
      <c r="DD154" s="95">
        <f>($K154="Bell Curve")*(_xlfn.NORM.DIST(AND(DD$6&gt;=$F154,DD$6&lt;=$H154)*(DD$6-$F154+1),$J154/2,$M154,TRUE)-_xlfn.NORM.DIST(AND(DD$6&gt;=$F154,DD$6&lt;=$H154)*(DC$6-$F154+1),$J154/2,$M154,TRUE))/(1-2*_xlfn.NORM.DIST(0,$J154/2,$M154,TRUE))*$D154+($K154="Steady Growth")*(AND(DD$6&gt;=$F154,DD$6&lt;=$H154)*((DD$6-$F154+1)/($J154*($J154+1)/2)*$D154))+($K154="custom")*CustCF!CX154</f>
        <v>0</v>
      </c>
      <c r="DE154" s="95">
        <f>($K154="Bell Curve")*(_xlfn.NORM.DIST(AND(DE$6&gt;=$F154,DE$6&lt;=$H154)*(DE$6-$F154+1),$J154/2,$M154,TRUE)-_xlfn.NORM.DIST(AND(DE$6&gt;=$F154,DE$6&lt;=$H154)*(DD$6-$F154+1),$J154/2,$M154,TRUE))/(1-2*_xlfn.NORM.DIST(0,$J154/2,$M154,TRUE))*$D154+($K154="Steady Growth")*(AND(DE$6&gt;=$F154,DE$6&lt;=$H154)*((DE$6-$F154+1)/($J154*($J154+1)/2)*$D154))+($K154="custom")*CustCF!CY154</f>
        <v>0</v>
      </c>
      <c r="DF154" s="95">
        <f>($K154="Bell Curve")*(_xlfn.NORM.DIST(AND(DF$6&gt;=$F154,DF$6&lt;=$H154)*(DF$6-$F154+1),$J154/2,$M154,TRUE)-_xlfn.NORM.DIST(AND(DF$6&gt;=$F154,DF$6&lt;=$H154)*(DE$6-$F154+1),$J154/2,$M154,TRUE))/(1-2*_xlfn.NORM.DIST(0,$J154/2,$M154,TRUE))*$D154+($K154="Steady Growth")*(AND(DF$6&gt;=$F154,DF$6&lt;=$H154)*((DF$6-$F154+1)/($J154*($J154+1)/2)*$D154))+($K154="custom")*CustCF!CZ154</f>
        <v>0</v>
      </c>
      <c r="DG154" s="95">
        <f>($K154="Bell Curve")*(_xlfn.NORM.DIST(AND(DG$6&gt;=$F154,DG$6&lt;=$H154)*(DG$6-$F154+1),$J154/2,$M154,TRUE)-_xlfn.NORM.DIST(AND(DG$6&gt;=$F154,DG$6&lt;=$H154)*(DF$6-$F154+1),$J154/2,$M154,TRUE))/(1-2*_xlfn.NORM.DIST(0,$J154/2,$M154,TRUE))*$D154+($K154="Steady Growth")*(AND(DG$6&gt;=$F154,DG$6&lt;=$H154)*((DG$6-$F154+1)/($J154*($J154+1)/2)*$D154))+($K154="custom")*CustCF!DA154</f>
        <v>0</v>
      </c>
      <c r="DH154" s="95">
        <f>($K154="Bell Curve")*(_xlfn.NORM.DIST(AND(DH$6&gt;=$F154,DH$6&lt;=$H154)*(DH$6-$F154+1),$J154/2,$M154,TRUE)-_xlfn.NORM.DIST(AND(DH$6&gt;=$F154,DH$6&lt;=$H154)*(DG$6-$F154+1),$J154/2,$M154,TRUE))/(1-2*_xlfn.NORM.DIST(0,$J154/2,$M154,TRUE))*$D154+($K154="Steady Growth")*(AND(DH$6&gt;=$F154,DH$6&lt;=$H154)*((DH$6-$F154+1)/($J154*($J154+1)/2)*$D154))+($K154="custom")*CustCF!DB154</f>
        <v>0</v>
      </c>
      <c r="DI154" s="95">
        <f>($K154="Bell Curve")*(_xlfn.NORM.DIST(AND(DI$6&gt;=$F154,DI$6&lt;=$H154)*(DI$6-$F154+1),$J154/2,$M154,TRUE)-_xlfn.NORM.DIST(AND(DI$6&gt;=$F154,DI$6&lt;=$H154)*(DH$6-$F154+1),$J154/2,$M154,TRUE))/(1-2*_xlfn.NORM.DIST(0,$J154/2,$M154,TRUE))*$D154+($K154="Steady Growth")*(AND(DI$6&gt;=$F154,DI$6&lt;=$H154)*((DI$6-$F154+1)/($J154*($J154+1)/2)*$D154))+($K154="custom")*CustCF!DC154</f>
        <v>0</v>
      </c>
      <c r="DJ154" s="95">
        <f>($K154="Bell Curve")*(_xlfn.NORM.DIST(AND(DJ$6&gt;=$F154,DJ$6&lt;=$H154)*(DJ$6-$F154+1),$J154/2,$M154,TRUE)-_xlfn.NORM.DIST(AND(DJ$6&gt;=$F154,DJ$6&lt;=$H154)*(DI$6-$F154+1),$J154/2,$M154,TRUE))/(1-2*_xlfn.NORM.DIST(0,$J154/2,$M154,TRUE))*$D154+($K154="Steady Growth")*(AND(DJ$6&gt;=$F154,DJ$6&lt;=$H154)*((DJ$6-$F154+1)/($J154*($J154+1)/2)*$D154))+($K154="custom")*CustCF!DD154</f>
        <v>0</v>
      </c>
      <c r="DK154" s="95">
        <f>($K154="Bell Curve")*(_xlfn.NORM.DIST(AND(DK$6&gt;=$F154,DK$6&lt;=$H154)*(DK$6-$F154+1),$J154/2,$M154,TRUE)-_xlfn.NORM.DIST(AND(DK$6&gt;=$F154,DK$6&lt;=$H154)*(DJ$6-$F154+1),$J154/2,$M154,TRUE))/(1-2*_xlfn.NORM.DIST(0,$J154/2,$M154,TRUE))*$D154+($K154="Steady Growth")*(AND(DK$6&gt;=$F154,DK$6&lt;=$H154)*((DK$6-$F154+1)/($J154*($J154+1)/2)*$D154))+($K154="custom")*CustCF!DE154</f>
        <v>0</v>
      </c>
      <c r="DL154" s="95">
        <f>($K154="Bell Curve")*(_xlfn.NORM.DIST(AND(DL$6&gt;=$F154,DL$6&lt;=$H154)*(DL$6-$F154+1),$J154/2,$M154,TRUE)-_xlfn.NORM.DIST(AND(DL$6&gt;=$F154,DL$6&lt;=$H154)*(DK$6-$F154+1),$J154/2,$M154,TRUE))/(1-2*_xlfn.NORM.DIST(0,$J154/2,$M154,TRUE))*$D154+($K154="Steady Growth")*(AND(DL$6&gt;=$F154,DL$6&lt;=$H154)*((DL$6-$F154+1)/($J154*($J154+1)/2)*$D154))+($K154="custom")*CustCF!DF154</f>
        <v>0</v>
      </c>
      <c r="DM154" s="95">
        <f>($K154="Bell Curve")*(_xlfn.NORM.DIST(AND(DM$6&gt;=$F154,DM$6&lt;=$H154)*(DM$6-$F154+1),$J154/2,$M154,TRUE)-_xlfn.NORM.DIST(AND(DM$6&gt;=$F154,DM$6&lt;=$H154)*(DL$6-$F154+1),$J154/2,$M154,TRUE))/(1-2*_xlfn.NORM.DIST(0,$J154/2,$M154,TRUE))*$D154+($K154="Steady Growth")*(AND(DM$6&gt;=$F154,DM$6&lt;=$H154)*((DM$6-$F154+1)/($J154*($J154+1)/2)*$D154))+($K154="custom")*CustCF!DG154</f>
        <v>0</v>
      </c>
      <c r="DN154" s="95">
        <f>($K154="Bell Curve")*(_xlfn.NORM.DIST(AND(DN$6&gt;=$F154,DN$6&lt;=$H154)*(DN$6-$F154+1),$J154/2,$M154,TRUE)-_xlfn.NORM.DIST(AND(DN$6&gt;=$F154,DN$6&lt;=$H154)*(DM$6-$F154+1),$J154/2,$M154,TRUE))/(1-2*_xlfn.NORM.DIST(0,$J154/2,$M154,TRUE))*$D154+($K154="Steady Growth")*(AND(DN$6&gt;=$F154,DN$6&lt;=$H154)*((DN$6-$F154+1)/($J154*($J154+1)/2)*$D154))+($K154="custom")*CustCF!DH154</f>
        <v>0</v>
      </c>
      <c r="DO154" s="95">
        <f>($K154="Bell Curve")*(_xlfn.NORM.DIST(AND(DO$6&gt;=$F154,DO$6&lt;=$H154)*(DO$6-$F154+1),$J154/2,$M154,TRUE)-_xlfn.NORM.DIST(AND(DO$6&gt;=$F154,DO$6&lt;=$H154)*(DN$6-$F154+1),$J154/2,$M154,TRUE))/(1-2*_xlfn.NORM.DIST(0,$J154/2,$M154,TRUE))*$D154+($K154="Steady Growth")*(AND(DO$6&gt;=$F154,DO$6&lt;=$H154)*((DO$6-$F154+1)/($J154*($J154+1)/2)*$D154))+($K154="custom")*CustCF!DI154</f>
        <v>0</v>
      </c>
      <c r="DP154" s="95">
        <f>($K154="Bell Curve")*(_xlfn.NORM.DIST(AND(DP$6&gt;=$F154,DP$6&lt;=$H154)*(DP$6-$F154+1),$J154/2,$M154,TRUE)-_xlfn.NORM.DIST(AND(DP$6&gt;=$F154,DP$6&lt;=$H154)*(DO$6-$F154+1),$J154/2,$M154,TRUE))/(1-2*_xlfn.NORM.DIST(0,$J154/2,$M154,TRUE))*$D154+($K154="Steady Growth")*(AND(DP$6&gt;=$F154,DP$6&lt;=$H154)*((DP$6-$F154+1)/($J154*($J154+1)/2)*$D154))+($K154="custom")*CustCF!DJ154</f>
        <v>0</v>
      </c>
      <c r="DQ154" s="95">
        <f>($K154="Bell Curve")*(_xlfn.NORM.DIST(AND(DQ$6&gt;=$F154,DQ$6&lt;=$H154)*(DQ$6-$F154+1),$J154/2,$M154,TRUE)-_xlfn.NORM.DIST(AND(DQ$6&gt;=$F154,DQ$6&lt;=$H154)*(DP$6-$F154+1),$J154/2,$M154,TRUE))/(1-2*_xlfn.NORM.DIST(0,$J154/2,$M154,TRUE))*$D154+($K154="Steady Growth")*(AND(DQ$6&gt;=$F154,DQ$6&lt;=$H154)*((DQ$6-$F154+1)/($J154*($J154+1)/2)*$D154))+($K154="custom")*CustCF!DK154</f>
        <v>0</v>
      </c>
      <c r="DR154" s="95">
        <f>($K154="Bell Curve")*(_xlfn.NORM.DIST(AND(DR$6&gt;=$F154,DR$6&lt;=$H154)*(DR$6-$F154+1),$J154/2,$M154,TRUE)-_xlfn.NORM.DIST(AND(DR$6&gt;=$F154,DR$6&lt;=$H154)*(DQ$6-$F154+1),$J154/2,$M154,TRUE))/(1-2*_xlfn.NORM.DIST(0,$J154/2,$M154,TRUE))*$D154+($K154="Steady Growth")*(AND(DR$6&gt;=$F154,DR$6&lt;=$H154)*((DR$6-$F154+1)/($J154*($J154+1)/2)*$D154))+($K154="custom")*CustCF!DL154</f>
        <v>0</v>
      </c>
      <c r="DS154" s="95">
        <f>($K154="Bell Curve")*(_xlfn.NORM.DIST(AND(DS$6&gt;=$F154,DS$6&lt;=$H154)*(DS$6-$F154+1),$J154/2,$M154,TRUE)-_xlfn.NORM.DIST(AND(DS$6&gt;=$F154,DS$6&lt;=$H154)*(DR$6-$F154+1),$J154/2,$M154,TRUE))/(1-2*_xlfn.NORM.DIST(0,$J154/2,$M154,TRUE))*$D154+($K154="Steady Growth")*(AND(DS$6&gt;=$F154,DS$6&lt;=$H154)*((DS$6-$F154+1)/($J154*($J154+1)/2)*$D154))+($K154="custom")*CustCF!DM154</f>
        <v>0</v>
      </c>
      <c r="DT154" s="95">
        <f>($K154="Bell Curve")*(_xlfn.NORM.DIST(AND(DT$6&gt;=$F154,DT$6&lt;=$H154)*(DT$6-$F154+1),$J154/2,$M154,TRUE)-_xlfn.NORM.DIST(AND(DT$6&gt;=$F154,DT$6&lt;=$H154)*(DS$6-$F154+1),$J154/2,$M154,TRUE))/(1-2*_xlfn.NORM.DIST(0,$J154/2,$M154,TRUE))*$D154+($K154="Steady Growth")*(AND(DT$6&gt;=$F154,DT$6&lt;=$H154)*((DT$6-$F154+1)/($J154*($J154+1)/2)*$D154))+($K154="custom")*CustCF!DN154</f>
        <v>0</v>
      </c>
      <c r="DU154" s="95">
        <f>($K154="Bell Curve")*(_xlfn.NORM.DIST(AND(DU$6&gt;=$F154,DU$6&lt;=$H154)*(DU$6-$F154+1),$J154/2,$M154,TRUE)-_xlfn.NORM.DIST(AND(DU$6&gt;=$F154,DU$6&lt;=$H154)*(DT$6-$F154+1),$J154/2,$M154,TRUE))/(1-2*_xlfn.NORM.DIST(0,$J154/2,$M154,TRUE))*$D154+($K154="Steady Growth")*(AND(DU$6&gt;=$F154,DU$6&lt;=$H154)*((DU$6-$F154+1)/($J154*($J154+1)/2)*$D154))+($K154="custom")*CustCF!DO154</f>
        <v>0</v>
      </c>
      <c r="DV154" s="95">
        <f>($K154="Bell Curve")*(_xlfn.NORM.DIST(AND(DV$6&gt;=$F154,DV$6&lt;=$H154)*(DV$6-$F154+1),$J154/2,$M154,TRUE)-_xlfn.NORM.DIST(AND(DV$6&gt;=$F154,DV$6&lt;=$H154)*(DU$6-$F154+1),$J154/2,$M154,TRUE))/(1-2*_xlfn.NORM.DIST(0,$J154/2,$M154,TRUE))*$D154+($K154="Steady Growth")*(AND(DV$6&gt;=$F154,DV$6&lt;=$H154)*((DV$6-$F154+1)/($J154*($J154+1)/2)*$D154))+($K154="custom")*CustCF!DP154</f>
        <v>0</v>
      </c>
      <c r="DW154" s="95">
        <f>($K154="Bell Curve")*(_xlfn.NORM.DIST(AND(DW$6&gt;=$F154,DW$6&lt;=$H154)*(DW$6-$F154+1),$J154/2,$M154,TRUE)-_xlfn.NORM.DIST(AND(DW$6&gt;=$F154,DW$6&lt;=$H154)*(DV$6-$F154+1),$J154/2,$M154,TRUE))/(1-2*_xlfn.NORM.DIST(0,$J154/2,$M154,TRUE))*$D154+($K154="Steady Growth")*(AND(DW$6&gt;=$F154,DW$6&lt;=$H154)*((DW$6-$F154+1)/($J154*($J154+1)/2)*$D154))+($K154="custom")*CustCF!DQ154</f>
        <v>0</v>
      </c>
      <c r="DX154" s="95">
        <f>($K154="Bell Curve")*(_xlfn.NORM.DIST(AND(DX$6&gt;=$F154,DX$6&lt;=$H154)*(DX$6-$F154+1),$J154/2,$M154,TRUE)-_xlfn.NORM.DIST(AND(DX$6&gt;=$F154,DX$6&lt;=$H154)*(DW$6-$F154+1),$J154/2,$M154,TRUE))/(1-2*_xlfn.NORM.DIST(0,$J154/2,$M154,TRUE))*$D154+($K154="Steady Growth")*(AND(DX$6&gt;=$F154,DX$6&lt;=$H154)*((DX$6-$F154+1)/($J154*($J154+1)/2)*$D154))+($K154="custom")*CustCF!DR154</f>
        <v>0</v>
      </c>
      <c r="DY154" s="95">
        <f>($K154="Bell Curve")*(_xlfn.NORM.DIST(AND(DY$6&gt;=$F154,DY$6&lt;=$H154)*(DY$6-$F154+1),$J154/2,$M154,TRUE)-_xlfn.NORM.DIST(AND(DY$6&gt;=$F154,DY$6&lt;=$H154)*(DX$6-$F154+1),$J154/2,$M154,TRUE))/(1-2*_xlfn.NORM.DIST(0,$J154/2,$M154,TRUE))*$D154+($K154="Steady Growth")*(AND(DY$6&gt;=$F154,DY$6&lt;=$H154)*((DY$6-$F154+1)/($J154*($J154+1)/2)*$D154))+($K154="custom")*CustCF!DS154</f>
        <v>0</v>
      </c>
      <c r="DZ154" s="95">
        <f>($K154="Bell Curve")*(_xlfn.NORM.DIST(AND(DZ$6&gt;=$F154,DZ$6&lt;=$H154)*(DZ$6-$F154+1),$J154/2,$M154,TRUE)-_xlfn.NORM.DIST(AND(DZ$6&gt;=$F154,DZ$6&lt;=$H154)*(DY$6-$F154+1),$J154/2,$M154,TRUE))/(1-2*_xlfn.NORM.DIST(0,$J154/2,$M154,TRUE))*$D154+($K154="Steady Growth")*(AND(DZ$6&gt;=$F154,DZ$6&lt;=$H154)*((DZ$6-$F154+1)/($J154*($J154+1)/2)*$D154))+($K154="custom")*CustCF!DT154</f>
        <v>0</v>
      </c>
      <c r="EA154" s="95">
        <f>($K154="Bell Curve")*(_xlfn.NORM.DIST(AND(EA$6&gt;=$F154,EA$6&lt;=$H154)*(EA$6-$F154+1),$J154/2,$M154,TRUE)-_xlfn.NORM.DIST(AND(EA$6&gt;=$F154,EA$6&lt;=$H154)*(DZ$6-$F154+1),$J154/2,$M154,TRUE))/(1-2*_xlfn.NORM.DIST(0,$J154/2,$M154,TRUE))*$D154+($K154="Steady Growth")*(AND(EA$6&gt;=$F154,EA$6&lt;=$H154)*((EA$6-$F154+1)/($J154*($J154+1)/2)*$D154))+($K154="custom")*CustCF!DU154</f>
        <v>0</v>
      </c>
      <c r="EB154" s="95">
        <f>($K154="Bell Curve")*(_xlfn.NORM.DIST(AND(EB$6&gt;=$F154,EB$6&lt;=$H154)*(EB$6-$F154+1),$J154/2,$M154,TRUE)-_xlfn.NORM.DIST(AND(EB$6&gt;=$F154,EB$6&lt;=$H154)*(EA$6-$F154+1),$J154/2,$M154,TRUE))/(1-2*_xlfn.NORM.DIST(0,$J154/2,$M154,TRUE))*$D154+($K154="Steady Growth")*(AND(EB$6&gt;=$F154,EB$6&lt;=$H154)*((EB$6-$F154+1)/($J154*($J154+1)/2)*$D154))+($K154="custom")*CustCF!DV154</f>
        <v>0</v>
      </c>
      <c r="EC154" s="95">
        <f>($K154="Bell Curve")*(_xlfn.NORM.DIST(AND(EC$6&gt;=$F154,EC$6&lt;=$H154)*(EC$6-$F154+1),$J154/2,$M154,TRUE)-_xlfn.NORM.DIST(AND(EC$6&gt;=$F154,EC$6&lt;=$H154)*(EB$6-$F154+1),$J154/2,$M154,TRUE))/(1-2*_xlfn.NORM.DIST(0,$J154/2,$M154,TRUE))*$D154+($K154="Steady Growth")*(AND(EC$6&gt;=$F154,EC$6&lt;=$H154)*((EC$6-$F154+1)/($J154*($J154+1)/2)*$D154))+($K154="custom")*CustCF!DW154</f>
        <v>0</v>
      </c>
      <c r="ED154" s="95">
        <f>($K154="Bell Curve")*(_xlfn.NORM.DIST(AND(ED$6&gt;=$F154,ED$6&lt;=$H154)*(ED$6-$F154+1),$J154/2,$M154,TRUE)-_xlfn.NORM.DIST(AND(ED$6&gt;=$F154,ED$6&lt;=$H154)*(EC$6-$F154+1),$J154/2,$M154,TRUE))/(1-2*_xlfn.NORM.DIST(0,$J154/2,$M154,TRUE))*$D154+($K154="Steady Growth")*(AND(ED$6&gt;=$F154,ED$6&lt;=$H154)*((ED$6-$F154+1)/($J154*($J154+1)/2)*$D154))+($K154="custom")*CustCF!DX154</f>
        <v>0</v>
      </c>
      <c r="EE154" s="95">
        <f>($K154="Bell Curve")*(_xlfn.NORM.DIST(AND(EE$6&gt;=$F154,EE$6&lt;=$H154)*(EE$6-$F154+1),$J154/2,$M154,TRUE)-_xlfn.NORM.DIST(AND(EE$6&gt;=$F154,EE$6&lt;=$H154)*(ED$6-$F154+1),$J154/2,$M154,TRUE))/(1-2*_xlfn.NORM.DIST(0,$J154/2,$M154,TRUE))*$D154+($K154="Steady Growth")*(AND(EE$6&gt;=$F154,EE$6&lt;=$H154)*((EE$6-$F154+1)/($J154*($J154+1)/2)*$D154))+($K154="custom")*CustCF!DY154</f>
        <v>0</v>
      </c>
      <c r="EF154" s="95">
        <f>($K154="Bell Curve")*(_xlfn.NORM.DIST(AND(EF$6&gt;=$F154,EF$6&lt;=$H154)*(EF$6-$F154+1),$J154/2,$M154,TRUE)-_xlfn.NORM.DIST(AND(EF$6&gt;=$F154,EF$6&lt;=$H154)*(EE$6-$F154+1),$J154/2,$M154,TRUE))/(1-2*_xlfn.NORM.DIST(0,$J154/2,$M154,TRUE))*$D154+($K154="Steady Growth")*(AND(EF$6&gt;=$F154,EF$6&lt;=$H154)*((EF$6-$F154+1)/($J154*($J154+1)/2)*$D154))+($K154="custom")*CustCF!DZ154</f>
        <v>0</v>
      </c>
      <c r="EG154" s="95">
        <f>($K154="Bell Curve")*(_xlfn.NORM.DIST(AND(EG$6&gt;=$F154,EG$6&lt;=$H154)*(EG$6-$F154+1),$J154/2,$M154,TRUE)-_xlfn.NORM.DIST(AND(EG$6&gt;=$F154,EG$6&lt;=$H154)*(EF$6-$F154+1),$J154/2,$M154,TRUE))/(1-2*_xlfn.NORM.DIST(0,$J154/2,$M154,TRUE))*$D154+($K154="Steady Growth")*(AND(EG$6&gt;=$F154,EG$6&lt;=$H154)*((EG$6-$F154+1)/($J154*($J154+1)/2)*$D154))+($K154="custom")*CustCF!EA154</f>
        <v>0</v>
      </c>
      <c r="EH154" s="95">
        <f>($K154="Bell Curve")*(_xlfn.NORM.DIST(AND(EH$6&gt;=$F154,EH$6&lt;=$H154)*(EH$6-$F154+1),$J154/2,$M154,TRUE)-_xlfn.NORM.DIST(AND(EH$6&gt;=$F154,EH$6&lt;=$H154)*(EG$6-$F154+1),$J154/2,$M154,TRUE))/(1-2*_xlfn.NORM.DIST(0,$J154/2,$M154,TRUE))*$D154+($K154="Steady Growth")*(AND(EH$6&gt;=$F154,EH$6&lt;=$H154)*((EH$6-$F154+1)/($J154*($J154+1)/2)*$D154))+($K154="custom")*CustCF!EB154</f>
        <v>0</v>
      </c>
      <c r="EI154" s="95">
        <f>($K154="Bell Curve")*(_xlfn.NORM.DIST(AND(EI$6&gt;=$F154,EI$6&lt;=$H154)*(EI$6-$F154+1),$J154/2,$M154,TRUE)-_xlfn.NORM.DIST(AND(EI$6&gt;=$F154,EI$6&lt;=$H154)*(EH$6-$F154+1),$J154/2,$M154,TRUE))/(1-2*_xlfn.NORM.DIST(0,$J154/2,$M154,TRUE))*$D154+($K154="Steady Growth")*(AND(EI$6&gt;=$F154,EI$6&lt;=$H154)*((EI$6-$F154+1)/($J154*($J154+1)/2)*$D154))+($K154="custom")*CustCF!EC154</f>
        <v>0</v>
      </c>
      <c r="EJ154" s="95">
        <f>($K154="Bell Curve")*(_xlfn.NORM.DIST(AND(EJ$6&gt;=$F154,EJ$6&lt;=$H154)*(EJ$6-$F154+1),$J154/2,$M154,TRUE)-_xlfn.NORM.DIST(AND(EJ$6&gt;=$F154,EJ$6&lt;=$H154)*(EI$6-$F154+1),$J154/2,$M154,TRUE))/(1-2*_xlfn.NORM.DIST(0,$J154/2,$M154,TRUE))*$D154+($K154="Steady Growth")*(AND(EJ$6&gt;=$F154,EJ$6&lt;=$H154)*((EJ$6-$F154+1)/($J154*($J154+1)/2)*$D154))+($K154="custom")*CustCF!ED154</f>
        <v>0</v>
      </c>
      <c r="EK154" s="95">
        <f>($K154="Bell Curve")*(_xlfn.NORM.DIST(AND(EK$6&gt;=$F154,EK$6&lt;=$H154)*(EK$6-$F154+1),$J154/2,$M154,TRUE)-_xlfn.NORM.DIST(AND(EK$6&gt;=$F154,EK$6&lt;=$H154)*(EJ$6-$F154+1),$J154/2,$M154,TRUE))/(1-2*_xlfn.NORM.DIST(0,$J154/2,$M154,TRUE))*$D154+($K154="Steady Growth")*(AND(EK$6&gt;=$F154,EK$6&lt;=$H154)*((EK$6-$F154+1)/($J154*($J154+1)/2)*$D154))+($K154="custom")*CustCF!EE154</f>
        <v>0</v>
      </c>
      <c r="EL154" s="95">
        <f>($K154="Bell Curve")*(_xlfn.NORM.DIST(AND(EL$6&gt;=$F154,EL$6&lt;=$H154)*(EL$6-$F154+1),$J154/2,$M154,TRUE)-_xlfn.NORM.DIST(AND(EL$6&gt;=$F154,EL$6&lt;=$H154)*(EK$6-$F154+1),$J154/2,$M154,TRUE))/(1-2*_xlfn.NORM.DIST(0,$J154/2,$M154,TRUE))*$D154+($K154="Steady Growth")*(AND(EL$6&gt;=$F154,EL$6&lt;=$H154)*((EL$6-$F154+1)/($J154*($J154+1)/2)*$D154))+($K154="custom")*CustCF!EF154</f>
        <v>0</v>
      </c>
      <c r="EM154" s="95">
        <f>($K154="Bell Curve")*(_xlfn.NORM.DIST(AND(EM$6&gt;=$F154,EM$6&lt;=$H154)*(EM$6-$F154+1),$J154/2,$M154,TRUE)-_xlfn.NORM.DIST(AND(EM$6&gt;=$F154,EM$6&lt;=$H154)*(EL$6-$F154+1),$J154/2,$M154,TRUE))/(1-2*_xlfn.NORM.DIST(0,$J154/2,$M154,TRUE))*$D154+($K154="Steady Growth")*(AND(EM$6&gt;=$F154,EM$6&lt;=$H154)*((EM$6-$F154+1)/($J154*($J154+1)/2)*$D154))+($K154="custom")*CustCF!EG154</f>
        <v>0</v>
      </c>
      <c r="EN154" s="95">
        <f>($K154="Bell Curve")*(_xlfn.NORM.DIST(AND(EN$6&gt;=$F154,EN$6&lt;=$H154)*(EN$6-$F154+1),$J154/2,$M154,TRUE)-_xlfn.NORM.DIST(AND(EN$6&gt;=$F154,EN$6&lt;=$H154)*(EM$6-$F154+1),$J154/2,$M154,TRUE))/(1-2*_xlfn.NORM.DIST(0,$J154/2,$M154,TRUE))*$D154+($K154="Steady Growth")*(AND(EN$6&gt;=$F154,EN$6&lt;=$H154)*((EN$6-$F154+1)/($J154*($J154+1)/2)*$D154))+($K154="custom")*CustCF!EH154</f>
        <v>0</v>
      </c>
      <c r="EO154" s="95">
        <f>($K154="Bell Curve")*(_xlfn.NORM.DIST(AND(EO$6&gt;=$F154,EO$6&lt;=$H154)*(EO$6-$F154+1),$J154/2,$M154,TRUE)-_xlfn.NORM.DIST(AND(EO$6&gt;=$F154,EO$6&lt;=$H154)*(EN$6-$F154+1),$J154/2,$M154,TRUE))/(1-2*_xlfn.NORM.DIST(0,$J154/2,$M154,TRUE))*$D154+($K154="Steady Growth")*(AND(EO$6&gt;=$F154,EO$6&lt;=$H154)*((EO$6-$F154+1)/($J154*($J154+1)/2)*$D154))+($K154="custom")*CustCF!EI154</f>
        <v>0</v>
      </c>
      <c r="EP154" s="95">
        <f>($K154="Bell Curve")*(_xlfn.NORM.DIST(AND(EP$6&gt;=$F154,EP$6&lt;=$H154)*(EP$6-$F154+1),$J154/2,$M154,TRUE)-_xlfn.NORM.DIST(AND(EP$6&gt;=$F154,EP$6&lt;=$H154)*(EO$6-$F154+1),$J154/2,$M154,TRUE))/(1-2*_xlfn.NORM.DIST(0,$J154/2,$M154,TRUE))*$D154+($K154="Steady Growth")*(AND(EP$6&gt;=$F154,EP$6&lt;=$H154)*((EP$6-$F154+1)/($J154*($J154+1)/2)*$D154))+($K154="custom")*CustCF!EJ154</f>
        <v>0</v>
      </c>
      <c r="EQ154" s="95">
        <f>($K154="Bell Curve")*(_xlfn.NORM.DIST(AND(EQ$6&gt;=$F154,EQ$6&lt;=$H154)*(EQ$6-$F154+1),$J154/2,$M154,TRUE)-_xlfn.NORM.DIST(AND(EQ$6&gt;=$F154,EQ$6&lt;=$H154)*(EP$6-$F154+1),$J154/2,$M154,TRUE))/(1-2*_xlfn.NORM.DIST(0,$J154/2,$M154,TRUE))*$D154+($K154="Steady Growth")*(AND(EQ$6&gt;=$F154,EQ$6&lt;=$H154)*((EQ$6-$F154+1)/($J154*($J154+1)/2)*$D154))+($K154="custom")*CustCF!EK154</f>
        <v>0</v>
      </c>
      <c r="ER154" s="95">
        <f>($K154="Bell Curve")*(_xlfn.NORM.DIST(AND(ER$6&gt;=$F154,ER$6&lt;=$H154)*(ER$6-$F154+1),$J154/2,$M154,TRUE)-_xlfn.NORM.DIST(AND(ER$6&gt;=$F154,ER$6&lt;=$H154)*(EQ$6-$F154+1),$J154/2,$M154,TRUE))/(1-2*_xlfn.NORM.DIST(0,$J154/2,$M154,TRUE))*$D154+($K154="Steady Growth")*(AND(ER$6&gt;=$F154,ER$6&lt;=$H154)*((ER$6-$F154+1)/($J154*($J154+1)/2)*$D154))+($K154="custom")*CustCF!EL154</f>
        <v>0</v>
      </c>
      <c r="ES154" s="95">
        <f>($K154="Bell Curve")*(_xlfn.NORM.DIST(AND(ES$6&gt;=$F154,ES$6&lt;=$H154)*(ES$6-$F154+1),$J154/2,$M154,TRUE)-_xlfn.NORM.DIST(AND(ES$6&gt;=$F154,ES$6&lt;=$H154)*(ER$6-$F154+1),$J154/2,$M154,TRUE))/(1-2*_xlfn.NORM.DIST(0,$J154/2,$M154,TRUE))*$D154+($K154="Steady Growth")*(AND(ES$6&gt;=$F154,ES$6&lt;=$H154)*((ES$6-$F154+1)/($J154*($J154+1)/2)*$D154))+($K154="custom")*CustCF!EM154</f>
        <v>0</v>
      </c>
      <c r="ET154" s="95">
        <f>($K154="Bell Curve")*(_xlfn.NORM.DIST(AND(ET$6&gt;=$F154,ET$6&lt;=$H154)*(ET$6-$F154+1),$J154/2,$M154,TRUE)-_xlfn.NORM.DIST(AND(ET$6&gt;=$F154,ET$6&lt;=$H154)*(ES$6-$F154+1),$J154/2,$M154,TRUE))/(1-2*_xlfn.NORM.DIST(0,$J154/2,$M154,TRUE))*$D154+($K154="Steady Growth")*(AND(ET$6&gt;=$F154,ET$6&lt;=$H154)*((ET$6-$F154+1)/($J154*($J154+1)/2)*$D154))+($K154="custom")*CustCF!EN154</f>
        <v>0</v>
      </c>
      <c r="EU154" s="95">
        <f>($K154="Bell Curve")*(_xlfn.NORM.DIST(AND(EU$6&gt;=$F154,EU$6&lt;=$H154)*(EU$6-$F154+1),$J154/2,$M154,TRUE)-_xlfn.NORM.DIST(AND(EU$6&gt;=$F154,EU$6&lt;=$H154)*(ET$6-$F154+1),$J154/2,$M154,TRUE))/(1-2*_xlfn.NORM.DIST(0,$J154/2,$M154,TRUE))*$D154+($K154="Steady Growth")*(AND(EU$6&gt;=$F154,EU$6&lt;=$H154)*((EU$6-$F154+1)/($J154*($J154+1)/2)*$D154))+($K154="custom")*CustCF!EO154</f>
        <v>0</v>
      </c>
      <c r="EV154" s="95">
        <f>($K154="Bell Curve")*(_xlfn.NORM.DIST(AND(EV$6&gt;=$F154,EV$6&lt;=$H154)*(EV$6-$F154+1),$J154/2,$M154,TRUE)-_xlfn.NORM.DIST(AND(EV$6&gt;=$F154,EV$6&lt;=$H154)*(EU$6-$F154+1),$J154/2,$M154,TRUE))/(1-2*_xlfn.NORM.DIST(0,$J154/2,$M154,TRUE))*$D154+($K154="Steady Growth")*(AND(EV$6&gt;=$F154,EV$6&lt;=$H154)*((EV$6-$F154+1)/($J154*($J154+1)/2)*$D154))+($K154="custom")*CustCF!EP154</f>
        <v>0</v>
      </c>
      <c r="EW154" s="95">
        <f>($K154="Bell Curve")*(_xlfn.NORM.DIST(AND(EW$6&gt;=$F154,EW$6&lt;=$H154)*(EW$6-$F154+1),$J154/2,$M154,TRUE)-_xlfn.NORM.DIST(AND(EW$6&gt;=$F154,EW$6&lt;=$H154)*(EV$6-$F154+1),$J154/2,$M154,TRUE))/(1-2*_xlfn.NORM.DIST(0,$J154/2,$M154,TRUE))*$D154+($K154="Steady Growth")*(AND(EW$6&gt;=$F154,EW$6&lt;=$H154)*((EW$6-$F154+1)/($J154*($J154+1)/2)*$D154))+($K154="custom")*CustCF!EQ154</f>
        <v>0</v>
      </c>
      <c r="EX154" s="95">
        <f>($K154="Bell Curve")*(_xlfn.NORM.DIST(AND(EX$6&gt;=$F154,EX$6&lt;=$H154)*(EX$6-$F154+1),$J154/2,$M154,TRUE)-_xlfn.NORM.DIST(AND(EX$6&gt;=$F154,EX$6&lt;=$H154)*(EW$6-$F154+1),$J154/2,$M154,TRUE))/(1-2*_xlfn.NORM.DIST(0,$J154/2,$M154,TRUE))*$D154+($K154="Steady Growth")*(AND(EX$6&gt;=$F154,EX$6&lt;=$H154)*((EX$6-$F154+1)/($J154*($J154+1)/2)*$D154))+($K154="custom")*CustCF!ER154</f>
        <v>0</v>
      </c>
      <c r="EY154" s="95">
        <f>($K154="Bell Curve")*(_xlfn.NORM.DIST(AND(EY$6&gt;=$F154,EY$6&lt;=$H154)*(EY$6-$F154+1),$J154/2,$M154,TRUE)-_xlfn.NORM.DIST(AND(EY$6&gt;=$F154,EY$6&lt;=$H154)*(EX$6-$F154+1),$J154/2,$M154,TRUE))/(1-2*_xlfn.NORM.DIST(0,$J154/2,$M154,TRUE))*$D154+($K154="Steady Growth")*(AND(EY$6&gt;=$F154,EY$6&lt;=$H154)*((EY$6-$F154+1)/($J154*($J154+1)/2)*$D154))+($K154="custom")*CustCF!ES154</f>
        <v>0</v>
      </c>
      <c r="EZ154" s="95">
        <f>($K154="Bell Curve")*(_xlfn.NORM.DIST(AND(EZ$6&gt;=$F154,EZ$6&lt;=$H154)*(EZ$6-$F154+1),$J154/2,$M154,TRUE)-_xlfn.NORM.DIST(AND(EZ$6&gt;=$F154,EZ$6&lt;=$H154)*(EY$6-$F154+1),$J154/2,$M154,TRUE))/(1-2*_xlfn.NORM.DIST(0,$J154/2,$M154,TRUE))*$D154+($K154="Steady Growth")*(AND(EZ$6&gt;=$F154,EZ$6&lt;=$H154)*((EZ$6-$F154+1)/($J154*($J154+1)/2)*$D154))+($K154="custom")*CustCF!ET154</f>
        <v>0</v>
      </c>
      <c r="FA154" s="95">
        <f>($K154="Bell Curve")*(_xlfn.NORM.DIST(AND(FA$6&gt;=$F154,FA$6&lt;=$H154)*(FA$6-$F154+1),$J154/2,$M154,TRUE)-_xlfn.NORM.DIST(AND(FA$6&gt;=$F154,FA$6&lt;=$H154)*(EZ$6-$F154+1),$J154/2,$M154,TRUE))/(1-2*_xlfn.NORM.DIST(0,$J154/2,$M154,TRUE))*$D154+($K154="Steady Growth")*(AND(FA$6&gt;=$F154,FA$6&lt;=$H154)*((FA$6-$F154+1)/($J154*($J154+1)/2)*$D154))+($K154="custom")*CustCF!EU154</f>
        <v>0</v>
      </c>
      <c r="FB154" s="95">
        <f>($K154="Bell Curve")*(_xlfn.NORM.DIST(AND(FB$6&gt;=$F154,FB$6&lt;=$H154)*(FB$6-$F154+1),$J154/2,$M154,TRUE)-_xlfn.NORM.DIST(AND(FB$6&gt;=$F154,FB$6&lt;=$H154)*(FA$6-$F154+1),$J154/2,$M154,TRUE))/(1-2*_xlfn.NORM.DIST(0,$J154/2,$M154,TRUE))*$D154+($K154="Steady Growth")*(AND(FB$6&gt;=$F154,FB$6&lt;=$H154)*((FB$6-$F154+1)/($J154*($J154+1)/2)*$D154))+($K154="custom")*CustCF!EV154</f>
        <v>0</v>
      </c>
      <c r="FC154" s="95">
        <f>($K154="Bell Curve")*(_xlfn.NORM.DIST(AND(FC$6&gt;=$F154,FC$6&lt;=$H154)*(FC$6-$F154+1),$J154/2,$M154,TRUE)-_xlfn.NORM.DIST(AND(FC$6&gt;=$F154,FC$6&lt;=$H154)*(FB$6-$F154+1),$J154/2,$M154,TRUE))/(1-2*_xlfn.NORM.DIST(0,$J154/2,$M154,TRUE))*$D154+($K154="Steady Growth")*(AND(FC$6&gt;=$F154,FC$6&lt;=$H154)*((FC$6-$F154+1)/($J154*($J154+1)/2)*$D154))+($K154="custom")*CustCF!EW154</f>
        <v>0</v>
      </c>
      <c r="FD154" s="95">
        <f>($K154="Bell Curve")*(_xlfn.NORM.DIST(AND(FD$6&gt;=$F154,FD$6&lt;=$H154)*(FD$6-$F154+1),$J154/2,$M154,TRUE)-_xlfn.NORM.DIST(AND(FD$6&gt;=$F154,FD$6&lt;=$H154)*(FC$6-$F154+1),$J154/2,$M154,TRUE))/(1-2*_xlfn.NORM.DIST(0,$J154/2,$M154,TRUE))*$D154+($K154="Steady Growth")*(AND(FD$6&gt;=$F154,FD$6&lt;=$H154)*((FD$6-$F154+1)/($J154*($J154+1)/2)*$D154))+($K154="custom")*CustCF!EX154</f>
        <v>0</v>
      </c>
      <c r="FE154" s="95">
        <f>($K154="Bell Curve")*(_xlfn.NORM.DIST(AND(FE$6&gt;=$F154,FE$6&lt;=$H154)*(FE$6-$F154+1),$J154/2,$M154,TRUE)-_xlfn.NORM.DIST(AND(FE$6&gt;=$F154,FE$6&lt;=$H154)*(FD$6-$F154+1),$J154/2,$M154,TRUE))/(1-2*_xlfn.NORM.DIST(0,$J154/2,$M154,TRUE))*$D154+($K154="Steady Growth")*(AND(FE$6&gt;=$F154,FE$6&lt;=$H154)*((FE$6-$F154+1)/($J154*($J154+1)/2)*$D154))+($K154="custom")*CustCF!EY154</f>
        <v>0</v>
      </c>
      <c r="FF154" s="95">
        <f>($K154="Bell Curve")*(_xlfn.NORM.DIST(AND(FF$6&gt;=$F154,FF$6&lt;=$H154)*(FF$6-$F154+1),$J154/2,$M154,TRUE)-_xlfn.NORM.DIST(AND(FF$6&gt;=$F154,FF$6&lt;=$H154)*(FE$6-$F154+1),$J154/2,$M154,TRUE))/(1-2*_xlfn.NORM.DIST(0,$J154/2,$M154,TRUE))*$D154+($K154="Steady Growth")*(AND(FF$6&gt;=$F154,FF$6&lt;=$H154)*((FF$6-$F154+1)/($J154*($J154+1)/2)*$D154))+($K154="custom")*CustCF!EZ154</f>
        <v>0</v>
      </c>
      <c r="FG154" s="95">
        <f>($K154="Bell Curve")*(_xlfn.NORM.DIST(AND(FG$6&gt;=$F154,FG$6&lt;=$H154)*(FG$6-$F154+1),$J154/2,$M154,TRUE)-_xlfn.NORM.DIST(AND(FG$6&gt;=$F154,FG$6&lt;=$H154)*(FF$6-$F154+1),$J154/2,$M154,TRUE))/(1-2*_xlfn.NORM.DIST(0,$J154/2,$M154,TRUE))*$D154+($K154="Steady Growth")*(AND(FG$6&gt;=$F154,FG$6&lt;=$H154)*((FG$6-$F154+1)/($J154*($J154+1)/2)*$D154))+($K154="custom")*CustCF!FA154</f>
        <v>0</v>
      </c>
      <c r="FH154" s="95">
        <f>($K154="Bell Curve")*(_xlfn.NORM.DIST(AND(FH$6&gt;=$F154,FH$6&lt;=$H154)*(FH$6-$F154+1),$J154/2,$M154,TRUE)-_xlfn.NORM.DIST(AND(FH$6&gt;=$F154,FH$6&lt;=$H154)*(FG$6-$F154+1),$J154/2,$M154,TRUE))/(1-2*_xlfn.NORM.DIST(0,$J154/2,$M154,TRUE))*$D154+($K154="Steady Growth")*(AND(FH$6&gt;=$F154,FH$6&lt;=$H154)*((FH$6-$F154+1)/($J154*($J154+1)/2)*$D154))+($K154="custom")*CustCF!FB154</f>
        <v>0</v>
      </c>
      <c r="FI154" s="95">
        <f>($K154="Bell Curve")*(_xlfn.NORM.DIST(AND(FI$6&gt;=$F154,FI$6&lt;=$H154)*(FI$6-$F154+1),$J154/2,$M154,TRUE)-_xlfn.NORM.DIST(AND(FI$6&gt;=$F154,FI$6&lt;=$H154)*(FH$6-$F154+1),$J154/2,$M154,TRUE))/(1-2*_xlfn.NORM.DIST(0,$J154/2,$M154,TRUE))*$D154+($K154="Steady Growth")*(AND(FI$6&gt;=$F154,FI$6&lt;=$H154)*((FI$6-$F154+1)/($J154*($J154+1)/2)*$D154))+($K154="custom")*CustCF!FC154</f>
        <v>0</v>
      </c>
      <c r="FJ154" s="95">
        <f>($K154="Bell Curve")*(_xlfn.NORM.DIST(AND(FJ$6&gt;=$F154,FJ$6&lt;=$H154)*(FJ$6-$F154+1),$J154/2,$M154,TRUE)-_xlfn.NORM.DIST(AND(FJ$6&gt;=$F154,FJ$6&lt;=$H154)*(FI$6-$F154+1),$J154/2,$M154,TRUE))/(1-2*_xlfn.NORM.DIST(0,$J154/2,$M154,TRUE))*$D154+($K154="Steady Growth")*(AND(FJ$6&gt;=$F154,FJ$6&lt;=$H154)*((FJ$6-$F154+1)/($J154*($J154+1)/2)*$D154))+($K154="custom")*CustCF!FD154</f>
        <v>0</v>
      </c>
      <c r="FK154" s="95">
        <f>($K154="Bell Curve")*(_xlfn.NORM.DIST(AND(FK$6&gt;=$F154,FK$6&lt;=$H154)*(FK$6-$F154+1),$J154/2,$M154,TRUE)-_xlfn.NORM.DIST(AND(FK$6&gt;=$F154,FK$6&lt;=$H154)*(FJ$6-$F154+1),$J154/2,$M154,TRUE))/(1-2*_xlfn.NORM.DIST(0,$J154/2,$M154,TRUE))*$D154+($K154="Steady Growth")*(AND(FK$6&gt;=$F154,FK$6&lt;=$H154)*((FK$6-$F154+1)/($J154*($J154+1)/2)*$D154))+($K154="custom")*CustCF!FE154</f>
        <v>0</v>
      </c>
      <c r="FL154" s="95">
        <f>($K154="Bell Curve")*(_xlfn.NORM.DIST(AND(FL$6&gt;=$F154,FL$6&lt;=$H154)*(FL$6-$F154+1),$J154/2,$M154,TRUE)-_xlfn.NORM.DIST(AND(FL$6&gt;=$F154,FL$6&lt;=$H154)*(FK$6-$F154+1),$J154/2,$M154,TRUE))/(1-2*_xlfn.NORM.DIST(0,$J154/2,$M154,TRUE))*$D154+($K154="Steady Growth")*(AND(FL$6&gt;=$F154,FL$6&lt;=$H154)*((FL$6-$F154+1)/($J154*($J154+1)/2)*$D154))+($K154="custom")*CustCF!FF154</f>
        <v>0</v>
      </c>
      <c r="FM154" s="95">
        <f>($K154="Bell Curve")*(_xlfn.NORM.DIST(AND(FM$6&gt;=$F154,FM$6&lt;=$H154)*(FM$6-$F154+1),$J154/2,$M154,TRUE)-_xlfn.NORM.DIST(AND(FM$6&gt;=$F154,FM$6&lt;=$H154)*(FL$6-$F154+1),$J154/2,$M154,TRUE))/(1-2*_xlfn.NORM.DIST(0,$J154/2,$M154,TRUE))*$D154+($K154="Steady Growth")*(AND(FM$6&gt;=$F154,FM$6&lt;=$H154)*((FM$6-$F154+1)/($J154*($J154+1)/2)*$D154))+($K154="custom")*CustCF!FG154</f>
        <v>0</v>
      </c>
      <c r="FN154" s="95">
        <f>($K154="Bell Curve")*(_xlfn.NORM.DIST(AND(FN$6&gt;=$F154,FN$6&lt;=$H154)*(FN$6-$F154+1),$J154/2,$M154,TRUE)-_xlfn.NORM.DIST(AND(FN$6&gt;=$F154,FN$6&lt;=$H154)*(FM$6-$F154+1),$J154/2,$M154,TRUE))/(1-2*_xlfn.NORM.DIST(0,$J154/2,$M154,TRUE))*$D154+($K154="Steady Growth")*(AND(FN$6&gt;=$F154,FN$6&lt;=$H154)*((FN$6-$F154+1)/($J154*($J154+1)/2)*$D154))+($K154="custom")*CustCF!FH154</f>
        <v>0</v>
      </c>
      <c r="FO154" s="95">
        <f>($K154="Bell Curve")*(_xlfn.NORM.DIST(AND(FO$6&gt;=$F154,FO$6&lt;=$H154)*(FO$6-$F154+1),$J154/2,$M154,TRUE)-_xlfn.NORM.DIST(AND(FO$6&gt;=$F154,FO$6&lt;=$H154)*(FN$6-$F154+1),$J154/2,$M154,TRUE))/(1-2*_xlfn.NORM.DIST(0,$J154/2,$M154,TRUE))*$D154+($K154="Steady Growth")*(AND(FO$6&gt;=$F154,FO$6&lt;=$H154)*((FO$6-$F154+1)/($J154*($J154+1)/2)*$D154))+($K154="custom")*CustCF!FI154</f>
        <v>0</v>
      </c>
      <c r="FP154" s="95">
        <f>($K154="Bell Curve")*(_xlfn.NORM.DIST(AND(FP$6&gt;=$F154,FP$6&lt;=$H154)*(FP$6-$F154+1),$J154/2,$M154,TRUE)-_xlfn.NORM.DIST(AND(FP$6&gt;=$F154,FP$6&lt;=$H154)*(FO$6-$F154+1),$J154/2,$M154,TRUE))/(1-2*_xlfn.NORM.DIST(0,$J154/2,$M154,TRUE))*$D154+($K154="Steady Growth")*(AND(FP$6&gt;=$F154,FP$6&lt;=$H154)*((FP$6-$F154+1)/($J154*($J154+1)/2)*$D154))+($K154="custom")*CustCF!FJ154</f>
        <v>0</v>
      </c>
      <c r="FQ154" s="95">
        <f>($K154="Bell Curve")*(_xlfn.NORM.DIST(AND(FQ$6&gt;=$F154,FQ$6&lt;=$H154)*(FQ$6-$F154+1),$J154/2,$M154,TRUE)-_xlfn.NORM.DIST(AND(FQ$6&gt;=$F154,FQ$6&lt;=$H154)*(FP$6-$F154+1),$J154/2,$M154,TRUE))/(1-2*_xlfn.NORM.DIST(0,$J154/2,$M154,TRUE))*$D154+($K154="Steady Growth")*(AND(FQ$6&gt;=$F154,FQ$6&lt;=$H154)*((FQ$6-$F154+1)/($J154*($J154+1)/2)*$D154))+($K154="custom")*CustCF!FK154</f>
        <v>0</v>
      </c>
      <c r="FR154" s="95">
        <f>($K154="Bell Curve")*(_xlfn.NORM.DIST(AND(FR$6&gt;=$F154,FR$6&lt;=$H154)*(FR$6-$F154+1),$J154/2,$M154,TRUE)-_xlfn.NORM.DIST(AND(FR$6&gt;=$F154,FR$6&lt;=$H154)*(FQ$6-$F154+1),$J154/2,$M154,TRUE))/(1-2*_xlfn.NORM.DIST(0,$J154/2,$M154,TRUE))*$D154+($K154="Steady Growth")*(AND(FR$6&gt;=$F154,FR$6&lt;=$H154)*((FR$6-$F154+1)/($J154*($J154+1)/2)*$D154))+($K154="custom")*CustCF!FL154</f>
        <v>0</v>
      </c>
      <c r="FS154" s="95">
        <f>($K154="Bell Curve")*(_xlfn.NORM.DIST(AND(FS$6&gt;=$F154,FS$6&lt;=$H154)*(FS$6-$F154+1),$J154/2,$M154,TRUE)-_xlfn.NORM.DIST(AND(FS$6&gt;=$F154,FS$6&lt;=$H154)*(FR$6-$F154+1),$J154/2,$M154,TRUE))/(1-2*_xlfn.NORM.DIST(0,$J154/2,$M154,TRUE))*$D154+($K154="Steady Growth")*(AND(FS$6&gt;=$F154,FS$6&lt;=$H154)*((FS$6-$F154+1)/($J154*($J154+1)/2)*$D154))+($K154="custom")*CustCF!FM154</f>
        <v>0</v>
      </c>
      <c r="FT154" s="95">
        <f>($K154="Bell Curve")*(_xlfn.NORM.DIST(AND(FT$6&gt;=$F154,FT$6&lt;=$H154)*(FT$6-$F154+1),$J154/2,$M154,TRUE)-_xlfn.NORM.DIST(AND(FT$6&gt;=$F154,FT$6&lt;=$H154)*(FS$6-$F154+1),$J154/2,$M154,TRUE))/(1-2*_xlfn.NORM.DIST(0,$J154/2,$M154,TRUE))*$D154+($K154="Steady Growth")*(AND(FT$6&gt;=$F154,FT$6&lt;=$H154)*((FT$6-$F154+1)/($J154*($J154+1)/2)*$D154))+($K154="custom")*CustCF!FN154</f>
        <v>0</v>
      </c>
      <c r="FU154" s="95">
        <f>($K154="Bell Curve")*(_xlfn.NORM.DIST(AND(FU$6&gt;=$F154,FU$6&lt;=$H154)*(FU$6-$F154+1),$J154/2,$M154,TRUE)-_xlfn.NORM.DIST(AND(FU$6&gt;=$F154,FU$6&lt;=$H154)*(FT$6-$F154+1),$J154/2,$M154,TRUE))/(1-2*_xlfn.NORM.DIST(0,$J154/2,$M154,TRUE))*$D154+($K154="Steady Growth")*(AND(FU$6&gt;=$F154,FU$6&lt;=$H154)*((FU$6-$F154+1)/($J154*($J154+1)/2)*$D154))+($K154="custom")*CustCF!FO154</f>
        <v>0</v>
      </c>
      <c r="FV154" s="95">
        <f>($K154="Bell Curve")*(_xlfn.NORM.DIST(AND(FV$6&gt;=$F154,FV$6&lt;=$H154)*(FV$6-$F154+1),$J154/2,$M154,TRUE)-_xlfn.NORM.DIST(AND(FV$6&gt;=$F154,FV$6&lt;=$H154)*(FU$6-$F154+1),$J154/2,$M154,TRUE))/(1-2*_xlfn.NORM.DIST(0,$J154/2,$M154,TRUE))*$D154+($K154="Steady Growth")*(AND(FV$6&gt;=$F154,FV$6&lt;=$H154)*((FV$6-$F154+1)/($J154*($J154+1)/2)*$D154))+($K154="custom")*CustCF!FP154</f>
        <v>0</v>
      </c>
      <c r="FW154" s="95">
        <f>($K154="Bell Curve")*(_xlfn.NORM.DIST(AND(FW$6&gt;=$F154,FW$6&lt;=$H154)*(FW$6-$F154+1),$J154/2,$M154,TRUE)-_xlfn.NORM.DIST(AND(FW$6&gt;=$F154,FW$6&lt;=$H154)*(FV$6-$F154+1),$J154/2,$M154,TRUE))/(1-2*_xlfn.NORM.DIST(0,$J154/2,$M154,TRUE))*$D154+($K154="Steady Growth")*(AND(FW$6&gt;=$F154,FW$6&lt;=$H154)*((FW$6-$F154+1)/($J154*($J154+1)/2)*$D154))+($K154="custom")*CustCF!FQ154</f>
        <v>0</v>
      </c>
      <c r="FX154" s="95">
        <f>($K154="Bell Curve")*(_xlfn.NORM.DIST(AND(FX$6&gt;=$F154,FX$6&lt;=$H154)*(FX$6-$F154+1),$J154/2,$M154,TRUE)-_xlfn.NORM.DIST(AND(FX$6&gt;=$F154,FX$6&lt;=$H154)*(FW$6-$F154+1),$J154/2,$M154,TRUE))/(1-2*_xlfn.NORM.DIST(0,$J154/2,$M154,TRUE))*$D154+($K154="Steady Growth")*(AND(FX$6&gt;=$F154,FX$6&lt;=$H154)*((FX$6-$F154+1)/($J154*($J154+1)/2)*$D154))+($K154="custom")*CustCF!FR154</f>
        <v>0</v>
      </c>
      <c r="FY154" s="95">
        <f>($K154="Bell Curve")*(_xlfn.NORM.DIST(AND(FY$6&gt;=$F154,FY$6&lt;=$H154)*(FY$6-$F154+1),$J154/2,$M154,TRUE)-_xlfn.NORM.DIST(AND(FY$6&gt;=$F154,FY$6&lt;=$H154)*(FX$6-$F154+1),$J154/2,$M154,TRUE))/(1-2*_xlfn.NORM.DIST(0,$J154/2,$M154,TRUE))*$D154+($K154="Steady Growth")*(AND(FY$6&gt;=$F154,FY$6&lt;=$H154)*((FY$6-$F154+1)/($J154*($J154+1)/2)*$D154))+($K154="custom")*CustCF!FS154</f>
        <v>0</v>
      </c>
      <c r="FZ154" s="95">
        <f>($K154="Bell Curve")*(_xlfn.NORM.DIST(AND(FZ$6&gt;=$F154,FZ$6&lt;=$H154)*(FZ$6-$F154+1),$J154/2,$M154,TRUE)-_xlfn.NORM.DIST(AND(FZ$6&gt;=$F154,FZ$6&lt;=$H154)*(FY$6-$F154+1),$J154/2,$M154,TRUE))/(1-2*_xlfn.NORM.DIST(0,$J154/2,$M154,TRUE))*$D154+($K154="Steady Growth")*(AND(FZ$6&gt;=$F154,FZ$6&lt;=$H154)*((FZ$6-$F154+1)/($J154*($J154+1)/2)*$D154))+($K154="custom")*CustCF!FT154</f>
        <v>0</v>
      </c>
      <c r="GA154" s="95">
        <f>($K154="Bell Curve")*(_xlfn.NORM.DIST(AND(GA$6&gt;=$F154,GA$6&lt;=$H154)*(GA$6-$F154+1),$J154/2,$M154,TRUE)-_xlfn.NORM.DIST(AND(GA$6&gt;=$F154,GA$6&lt;=$H154)*(FZ$6-$F154+1),$J154/2,$M154,TRUE))/(1-2*_xlfn.NORM.DIST(0,$J154/2,$M154,TRUE))*$D154+($K154="Steady Growth")*(AND(GA$6&gt;=$F154,GA$6&lt;=$H154)*((GA$6-$F154+1)/($J154*($J154+1)/2)*$D154))+($K154="custom")*CustCF!FU154</f>
        <v>0</v>
      </c>
      <c r="GB154" s="95">
        <f>($K154="Bell Curve")*(_xlfn.NORM.DIST(AND(GB$6&gt;=$F154,GB$6&lt;=$H154)*(GB$6-$F154+1),$J154/2,$M154,TRUE)-_xlfn.NORM.DIST(AND(GB$6&gt;=$F154,GB$6&lt;=$H154)*(GA$6-$F154+1),$J154/2,$M154,TRUE))/(1-2*_xlfn.NORM.DIST(0,$J154/2,$M154,TRUE))*$D154+($K154="Steady Growth")*(AND(GB$6&gt;=$F154,GB$6&lt;=$H154)*((GB$6-$F154+1)/($J154*($J154+1)/2)*$D154))+($K154="custom")*CustCF!FV154</f>
        <v>0</v>
      </c>
      <c r="GC154" s="95">
        <f>($K154="Bell Curve")*(_xlfn.NORM.DIST(AND(GC$6&gt;=$F154,GC$6&lt;=$H154)*(GC$6-$F154+1),$J154/2,$M154,TRUE)-_xlfn.NORM.DIST(AND(GC$6&gt;=$F154,GC$6&lt;=$H154)*(GB$6-$F154+1),$J154/2,$M154,TRUE))/(1-2*_xlfn.NORM.DIST(0,$J154/2,$M154,TRUE))*$D154+($K154="Steady Growth")*(AND(GC$6&gt;=$F154,GC$6&lt;=$H154)*((GC$6-$F154+1)/($J154*($J154+1)/2)*$D154))+($K154="custom")*CustCF!FW154</f>
        <v>0</v>
      </c>
      <c r="GD154" s="95">
        <f>($K154="Bell Curve")*(_xlfn.NORM.DIST(AND(GD$6&gt;=$F154,GD$6&lt;=$H154)*(GD$6-$F154+1),$J154/2,$M154,TRUE)-_xlfn.NORM.DIST(AND(GD$6&gt;=$F154,GD$6&lt;=$H154)*(GC$6-$F154+1),$J154/2,$M154,TRUE))/(1-2*_xlfn.NORM.DIST(0,$J154/2,$M154,TRUE))*$D154+($K154="Steady Growth")*(AND(GD$6&gt;=$F154,GD$6&lt;=$H154)*((GD$6-$F154+1)/($J154*($J154+1)/2)*$D154))+($K154="custom")*CustCF!FX154</f>
        <v>0</v>
      </c>
      <c r="GE154" s="95">
        <f>($K154="Bell Curve")*(_xlfn.NORM.DIST(AND(GE$6&gt;=$F154,GE$6&lt;=$H154)*(GE$6-$F154+1),$J154/2,$M154,TRUE)-_xlfn.NORM.DIST(AND(GE$6&gt;=$F154,GE$6&lt;=$H154)*(GD$6-$F154+1),$J154/2,$M154,TRUE))/(1-2*_xlfn.NORM.DIST(0,$J154/2,$M154,TRUE))*$D154+($K154="Steady Growth")*(AND(GE$6&gt;=$F154,GE$6&lt;=$H154)*((GE$6-$F154+1)/($J154*($J154+1)/2)*$D154))+($K154="custom")*CustCF!FY154</f>
        <v>0</v>
      </c>
      <c r="GF154" s="95">
        <f>($K154="Bell Curve")*(_xlfn.NORM.DIST(AND(GF$6&gt;=$F154,GF$6&lt;=$H154)*(GF$6-$F154+1),$J154/2,$M154,TRUE)-_xlfn.NORM.DIST(AND(GF$6&gt;=$F154,GF$6&lt;=$H154)*(GE$6-$F154+1),$J154/2,$M154,TRUE))/(1-2*_xlfn.NORM.DIST(0,$J154/2,$M154,TRUE))*$D154+($K154="Steady Growth")*(AND(GF$6&gt;=$F154,GF$6&lt;=$H154)*((GF$6-$F154+1)/($J154*($J154+1)/2)*$D154))+($K154="custom")*CustCF!FZ154</f>
        <v>0</v>
      </c>
      <c r="GG154" s="95">
        <f>($K154="Bell Curve")*(_xlfn.NORM.DIST(AND(GG$6&gt;=$F154,GG$6&lt;=$H154)*(GG$6-$F154+1),$J154/2,$M154,TRUE)-_xlfn.NORM.DIST(AND(GG$6&gt;=$F154,GG$6&lt;=$H154)*(GF$6-$F154+1),$J154/2,$M154,TRUE))/(1-2*_xlfn.NORM.DIST(0,$J154/2,$M154,TRUE))*$D154+($K154="Steady Growth")*(AND(GG$6&gt;=$F154,GG$6&lt;=$H154)*((GG$6-$F154+1)/($J154*($J154+1)/2)*$D154))+($K154="custom")*CustCF!GA154</f>
        <v>0</v>
      </c>
      <c r="GH154" s="95">
        <f>($K154="Bell Curve")*(_xlfn.NORM.DIST(AND(GH$6&gt;=$F154,GH$6&lt;=$H154)*(GH$6-$F154+1),$J154/2,$M154,TRUE)-_xlfn.NORM.DIST(AND(GH$6&gt;=$F154,GH$6&lt;=$H154)*(GG$6-$F154+1),$J154/2,$M154,TRUE))/(1-2*_xlfn.NORM.DIST(0,$J154/2,$M154,TRUE))*$D154+($K154="Steady Growth")*(AND(GH$6&gt;=$F154,GH$6&lt;=$H154)*((GH$6-$F154+1)/($J154*($J154+1)/2)*$D154))+($K154="custom")*CustCF!GB154</f>
        <v>0</v>
      </c>
      <c r="GI154" s="95">
        <f>($K154="Bell Curve")*(_xlfn.NORM.DIST(AND(GI$6&gt;=$F154,GI$6&lt;=$H154)*(GI$6-$F154+1),$J154/2,$M154,TRUE)-_xlfn.NORM.DIST(AND(GI$6&gt;=$F154,GI$6&lt;=$H154)*(GH$6-$F154+1),$J154/2,$M154,TRUE))/(1-2*_xlfn.NORM.DIST(0,$J154/2,$M154,TRUE))*$D154+($K154="Steady Growth")*(AND(GI$6&gt;=$F154,GI$6&lt;=$H154)*((GI$6-$F154+1)/($J154*($J154+1)/2)*$D154))+($K154="custom")*CustCF!GC154</f>
        <v>0</v>
      </c>
      <c r="GJ154" s="95">
        <f>($K154="Bell Curve")*(_xlfn.NORM.DIST(AND(GJ$6&gt;=$F154,GJ$6&lt;=$H154)*(GJ$6-$F154+1),$J154/2,$M154,TRUE)-_xlfn.NORM.DIST(AND(GJ$6&gt;=$F154,GJ$6&lt;=$H154)*(GI$6-$F154+1),$J154/2,$M154,TRUE))/(1-2*_xlfn.NORM.DIST(0,$J154/2,$M154,TRUE))*$D154+($K154="Steady Growth")*(AND(GJ$6&gt;=$F154,GJ$6&lt;=$H154)*((GJ$6-$F154+1)/($J154*($J154+1)/2)*$D154))+($K154="custom")*CustCF!GD154</f>
        <v>0</v>
      </c>
      <c r="GK154" s="95">
        <f>($K154="Bell Curve")*(_xlfn.NORM.DIST(AND(GK$6&gt;=$F154,GK$6&lt;=$H154)*(GK$6-$F154+1),$J154/2,$M154,TRUE)-_xlfn.NORM.DIST(AND(GK$6&gt;=$F154,GK$6&lt;=$H154)*(GJ$6-$F154+1),$J154/2,$M154,TRUE))/(1-2*_xlfn.NORM.DIST(0,$J154/2,$M154,TRUE))*$D154+($K154="Steady Growth")*(AND(GK$6&gt;=$F154,GK$6&lt;=$H154)*((GK$6-$F154+1)/($J154*($J154+1)/2)*$D154))+($K154="custom")*CustCF!GE154</f>
        <v>0</v>
      </c>
      <c r="GL154" s="95">
        <f>($K154="Bell Curve")*(_xlfn.NORM.DIST(AND(GL$6&gt;=$F154,GL$6&lt;=$H154)*(GL$6-$F154+1),$J154/2,$M154,TRUE)-_xlfn.NORM.DIST(AND(GL$6&gt;=$F154,GL$6&lt;=$H154)*(GK$6-$F154+1),$J154/2,$M154,TRUE))/(1-2*_xlfn.NORM.DIST(0,$J154/2,$M154,TRUE))*$D154+($K154="Steady Growth")*(AND(GL$6&gt;=$F154,GL$6&lt;=$H154)*((GL$6-$F154+1)/($J154*($J154+1)/2)*$D154))+($K154="custom")*CustCF!GF154</f>
        <v>0</v>
      </c>
      <c r="GM154" s="95">
        <f>($K154="Bell Curve")*(_xlfn.NORM.DIST(AND(GM$6&gt;=$F154,GM$6&lt;=$H154)*(GM$6-$F154+1),$J154/2,$M154,TRUE)-_xlfn.NORM.DIST(AND(GM$6&gt;=$F154,GM$6&lt;=$H154)*(GL$6-$F154+1),$J154/2,$M154,TRUE))/(1-2*_xlfn.NORM.DIST(0,$J154/2,$M154,TRUE))*$D154+($K154="Steady Growth")*(AND(GM$6&gt;=$F154,GM$6&lt;=$H154)*((GM$6-$F154+1)/($J154*($J154+1)/2)*$D154))+($K154="custom")*CustCF!GG154</f>
        <v>0</v>
      </c>
      <c r="GN154" s="268">
        <f>($K154="Bell Curve")*(_xlfn.NORM.DIST(AND(GN$6&gt;=$F154,GN$6&lt;=$H154)*(GN$6-$F154+1),$J154/2,$M154,TRUE)-_xlfn.NORM.DIST(AND(GN$6&gt;=$F154,GN$6&lt;=$H154)*(GM$6-$F154+1),$J154/2,$M154,TRUE))/(1-2*_xlfn.NORM.DIST(0,$J154/2,$M154,TRUE))*$D154+($K154="Steady Growth")*(AND(GN$6&gt;=$F154,GN$6&lt;=$H154)*((GN$6-$F154+1)/($J154*($J154+1)/2)*$D154))+($K154="custom")*CustCF!GH154</f>
        <v>0</v>
      </c>
      <c r="GO154" s="1"/>
      <c r="GP154" s="67"/>
    </row>
    <row r="155" spans="1:198" customFormat="1" outlineLevel="1" x14ac:dyDescent="0.75">
      <c r="A155" s="1"/>
      <c r="B155" s="1"/>
      <c r="C155" s="262">
        <f>Budget!AF40</f>
        <v>0</v>
      </c>
      <c r="D155" s="19">
        <f>Budget!AG40</f>
        <v>0</v>
      </c>
      <c r="E155" s="19" t="str">
        <f t="shared" si="61"/>
        <v/>
      </c>
      <c r="F155" s="263">
        <v>0</v>
      </c>
      <c r="G155" s="257">
        <f>IF(L155="custom",CustCF!F155,INDEX($P$8:$GN$8,MATCH(F155,$P$6:$GN$6,0)))</f>
        <v>46053</v>
      </c>
      <c r="H155" s="263">
        <v>0</v>
      </c>
      <c r="I155" s="257">
        <f>IF(L155="custom",CustCF!G155,INDEX($P$8:$GN$8,MATCH(H155,$P$6:$GN$6,0)))</f>
        <v>46053</v>
      </c>
      <c r="J155" s="260">
        <f t="shared" si="62"/>
        <v>1</v>
      </c>
      <c r="K155" s="265" t="s">
        <v>116</v>
      </c>
      <c r="L155" s="266" t="s">
        <v>141</v>
      </c>
      <c r="M155" s="267">
        <f t="shared" si="63"/>
        <v>9</v>
      </c>
      <c r="N155" s="18">
        <f t="shared" si="57"/>
        <v>0</v>
      </c>
      <c r="O155" s="1372">
        <f t="shared" si="69"/>
        <v>0</v>
      </c>
      <c r="P155" s="95">
        <f>($K155="Bell Curve")*(_xlfn.NORM.DIST(AND(P$6&gt;=$F155,P$6&lt;=$H155)*(P$6-$F155+1),$J155/2,$M155,TRUE)-_xlfn.NORM.DIST(AND(P$6&gt;=$F155,P$6&lt;=$H155)*(O$6-$F155+1),$J155/2,$M155,TRUE))/(1-2*_xlfn.NORM.DIST(0,$J155/2,$M155,TRUE))*$D155+($K155="Steady Growth")*(AND(P$6&gt;=$F155,P$6&lt;=$H155)*((P$6-$F155+1)/($J155*($J155+1)/2)*$D155))+($K155="custom")*CustCF!J155</f>
        <v>0</v>
      </c>
      <c r="Q155" s="95">
        <f>($K155="Bell Curve")*(_xlfn.NORM.DIST(AND(Q$6&gt;=$F155,Q$6&lt;=$H155)*(Q$6-$F155+1),$J155/2,$M155,TRUE)-_xlfn.NORM.DIST(AND(Q$6&gt;=$F155,Q$6&lt;=$H155)*(P$6-$F155+1),$J155/2,$M155,TRUE))/(1-2*_xlfn.NORM.DIST(0,$J155/2,$M155,TRUE))*$D155+($K155="Steady Growth")*(AND(Q$6&gt;=$F155,Q$6&lt;=$H155)*((Q$6-$F155+1)/($J155*($J155+1)/2)*$D155))+($K155="custom")*CustCF!K155</f>
        <v>0</v>
      </c>
      <c r="R155" s="95">
        <f>($K155="Bell Curve")*(_xlfn.NORM.DIST(AND(R$6&gt;=$F155,R$6&lt;=$H155)*(R$6-$F155+1),$J155/2,$M155,TRUE)-_xlfn.NORM.DIST(AND(R$6&gt;=$F155,R$6&lt;=$H155)*(Q$6-$F155+1),$J155/2,$M155,TRUE))/(1-2*_xlfn.NORM.DIST(0,$J155/2,$M155,TRUE))*$D155+($K155="Steady Growth")*(AND(R$6&gt;=$F155,R$6&lt;=$H155)*((R$6-$F155+1)/($J155*($J155+1)/2)*$D155))+($K155="custom")*CustCF!L155</f>
        <v>0</v>
      </c>
      <c r="S155" s="95">
        <f>($K155="Bell Curve")*(_xlfn.NORM.DIST(AND(S$6&gt;=$F155,S$6&lt;=$H155)*(S$6-$F155+1),$J155/2,$M155,TRUE)-_xlfn.NORM.DIST(AND(S$6&gt;=$F155,S$6&lt;=$H155)*(R$6-$F155+1),$J155/2,$M155,TRUE))/(1-2*_xlfn.NORM.DIST(0,$J155/2,$M155,TRUE))*$D155+($K155="Steady Growth")*(AND(S$6&gt;=$F155,S$6&lt;=$H155)*((S$6-$F155+1)/($J155*($J155+1)/2)*$D155))+($K155="custom")*CustCF!M155</f>
        <v>0</v>
      </c>
      <c r="T155" s="95">
        <f>($K155="Bell Curve")*(_xlfn.NORM.DIST(AND(T$6&gt;=$F155,T$6&lt;=$H155)*(T$6-$F155+1),$J155/2,$M155,TRUE)-_xlfn.NORM.DIST(AND(T$6&gt;=$F155,T$6&lt;=$H155)*(S$6-$F155+1),$J155/2,$M155,TRUE))/(1-2*_xlfn.NORM.DIST(0,$J155/2,$M155,TRUE))*$D155+($K155="Steady Growth")*(AND(T$6&gt;=$F155,T$6&lt;=$H155)*((T$6-$F155+1)/($J155*($J155+1)/2)*$D155))+($K155="custom")*CustCF!N155</f>
        <v>0</v>
      </c>
      <c r="U155" s="95">
        <f>($K155="Bell Curve")*(_xlfn.NORM.DIST(AND(U$6&gt;=$F155,U$6&lt;=$H155)*(U$6-$F155+1),$J155/2,$M155,TRUE)-_xlfn.NORM.DIST(AND(U$6&gt;=$F155,U$6&lt;=$H155)*(T$6-$F155+1),$J155/2,$M155,TRUE))/(1-2*_xlfn.NORM.DIST(0,$J155/2,$M155,TRUE))*$D155+($K155="Steady Growth")*(AND(U$6&gt;=$F155,U$6&lt;=$H155)*((U$6-$F155+1)/($J155*($J155+1)/2)*$D155))+($K155="custom")*CustCF!O155</f>
        <v>0</v>
      </c>
      <c r="V155" s="95">
        <f>($K155="Bell Curve")*(_xlfn.NORM.DIST(AND(V$6&gt;=$F155,V$6&lt;=$H155)*(V$6-$F155+1),$J155/2,$M155,TRUE)-_xlfn.NORM.DIST(AND(V$6&gt;=$F155,V$6&lt;=$H155)*(U$6-$F155+1),$J155/2,$M155,TRUE))/(1-2*_xlfn.NORM.DIST(0,$J155/2,$M155,TRUE))*$D155+($K155="Steady Growth")*(AND(V$6&gt;=$F155,V$6&lt;=$H155)*((V$6-$F155+1)/($J155*($J155+1)/2)*$D155))+($K155="custom")*CustCF!P155</f>
        <v>0</v>
      </c>
      <c r="W155" s="95">
        <f>($K155="Bell Curve")*(_xlfn.NORM.DIST(AND(W$6&gt;=$F155,W$6&lt;=$H155)*(W$6-$F155+1),$J155/2,$M155,TRUE)-_xlfn.NORM.DIST(AND(W$6&gt;=$F155,W$6&lt;=$H155)*(V$6-$F155+1),$J155/2,$M155,TRUE))/(1-2*_xlfn.NORM.DIST(0,$J155/2,$M155,TRUE))*$D155+($K155="Steady Growth")*(AND(W$6&gt;=$F155,W$6&lt;=$H155)*((W$6-$F155+1)/($J155*($J155+1)/2)*$D155))+($K155="custom")*CustCF!Q155</f>
        <v>0</v>
      </c>
      <c r="X155" s="95">
        <f>($K155="Bell Curve")*(_xlfn.NORM.DIST(AND(X$6&gt;=$F155,X$6&lt;=$H155)*(X$6-$F155+1),$J155/2,$M155,TRUE)-_xlfn.NORM.DIST(AND(X$6&gt;=$F155,X$6&lt;=$H155)*(W$6-$F155+1),$J155/2,$M155,TRUE))/(1-2*_xlfn.NORM.DIST(0,$J155/2,$M155,TRUE))*$D155+($K155="Steady Growth")*(AND(X$6&gt;=$F155,X$6&lt;=$H155)*((X$6-$F155+1)/($J155*($J155+1)/2)*$D155))+($K155="custom")*CustCF!R155</f>
        <v>0</v>
      </c>
      <c r="Y155" s="95">
        <f>($K155="Bell Curve")*(_xlfn.NORM.DIST(AND(Y$6&gt;=$F155,Y$6&lt;=$H155)*(Y$6-$F155+1),$J155/2,$M155,TRUE)-_xlfn.NORM.DIST(AND(Y$6&gt;=$F155,Y$6&lt;=$H155)*(X$6-$F155+1),$J155/2,$M155,TRUE))/(1-2*_xlfn.NORM.DIST(0,$J155/2,$M155,TRUE))*$D155+($K155="Steady Growth")*(AND(Y$6&gt;=$F155,Y$6&lt;=$H155)*((Y$6-$F155+1)/($J155*($J155+1)/2)*$D155))+($K155="custom")*CustCF!S155</f>
        <v>0</v>
      </c>
      <c r="Z155" s="95">
        <f>($K155="Bell Curve")*(_xlfn.NORM.DIST(AND(Z$6&gt;=$F155,Z$6&lt;=$H155)*(Z$6-$F155+1),$J155/2,$M155,TRUE)-_xlfn.NORM.DIST(AND(Z$6&gt;=$F155,Z$6&lt;=$H155)*(Y$6-$F155+1),$J155/2,$M155,TRUE))/(1-2*_xlfn.NORM.DIST(0,$J155/2,$M155,TRUE))*$D155+($K155="Steady Growth")*(AND(Z$6&gt;=$F155,Z$6&lt;=$H155)*((Z$6-$F155+1)/($J155*($J155+1)/2)*$D155))+($K155="custom")*CustCF!T155</f>
        <v>0</v>
      </c>
      <c r="AA155" s="95">
        <f>($K155="Bell Curve")*(_xlfn.NORM.DIST(AND(AA$6&gt;=$F155,AA$6&lt;=$H155)*(AA$6-$F155+1),$J155/2,$M155,TRUE)-_xlfn.NORM.DIST(AND(AA$6&gt;=$F155,AA$6&lt;=$H155)*(Z$6-$F155+1),$J155/2,$M155,TRUE))/(1-2*_xlfn.NORM.DIST(0,$J155/2,$M155,TRUE))*$D155+($K155="Steady Growth")*(AND(AA$6&gt;=$F155,AA$6&lt;=$H155)*((AA$6-$F155+1)/($J155*($J155+1)/2)*$D155))+($K155="custom")*CustCF!U155</f>
        <v>0</v>
      </c>
      <c r="AB155" s="95">
        <f>($K155="Bell Curve")*(_xlfn.NORM.DIST(AND(AB$6&gt;=$F155,AB$6&lt;=$H155)*(AB$6-$F155+1),$J155/2,$M155,TRUE)-_xlfn.NORM.DIST(AND(AB$6&gt;=$F155,AB$6&lt;=$H155)*(AA$6-$F155+1),$J155/2,$M155,TRUE))/(1-2*_xlfn.NORM.DIST(0,$J155/2,$M155,TRUE))*$D155+($K155="Steady Growth")*(AND(AB$6&gt;=$F155,AB$6&lt;=$H155)*((AB$6-$F155+1)/($J155*($J155+1)/2)*$D155))+($K155="custom")*CustCF!V155</f>
        <v>0</v>
      </c>
      <c r="AC155" s="95">
        <f>($K155="Bell Curve")*(_xlfn.NORM.DIST(AND(AC$6&gt;=$F155,AC$6&lt;=$H155)*(AC$6-$F155+1),$J155/2,$M155,TRUE)-_xlfn.NORM.DIST(AND(AC$6&gt;=$F155,AC$6&lt;=$H155)*(AB$6-$F155+1),$J155/2,$M155,TRUE))/(1-2*_xlfn.NORM.DIST(0,$J155/2,$M155,TRUE))*$D155+($K155="Steady Growth")*(AND(AC$6&gt;=$F155,AC$6&lt;=$H155)*((AC$6-$F155+1)/($J155*($J155+1)/2)*$D155))+($K155="custom")*CustCF!W155</f>
        <v>0</v>
      </c>
      <c r="AD155" s="95">
        <f>($K155="Bell Curve")*(_xlfn.NORM.DIST(AND(AD$6&gt;=$F155,AD$6&lt;=$H155)*(AD$6-$F155+1),$J155/2,$M155,TRUE)-_xlfn.NORM.DIST(AND(AD$6&gt;=$F155,AD$6&lt;=$H155)*(AC$6-$F155+1),$J155/2,$M155,TRUE))/(1-2*_xlfn.NORM.DIST(0,$J155/2,$M155,TRUE))*$D155+($K155="Steady Growth")*(AND(AD$6&gt;=$F155,AD$6&lt;=$H155)*((AD$6-$F155+1)/($J155*($J155+1)/2)*$D155))+($K155="custom")*CustCF!X155</f>
        <v>0</v>
      </c>
      <c r="AE155" s="95">
        <f>($K155="Bell Curve")*(_xlfn.NORM.DIST(AND(AE$6&gt;=$F155,AE$6&lt;=$H155)*(AE$6-$F155+1),$J155/2,$M155,TRUE)-_xlfn.NORM.DIST(AND(AE$6&gt;=$F155,AE$6&lt;=$H155)*(AD$6-$F155+1),$J155/2,$M155,TRUE))/(1-2*_xlfn.NORM.DIST(0,$J155/2,$M155,TRUE))*$D155+($K155="Steady Growth")*(AND(AE$6&gt;=$F155,AE$6&lt;=$H155)*((AE$6-$F155+1)/($J155*($J155+1)/2)*$D155))+($K155="custom")*CustCF!Y155</f>
        <v>0</v>
      </c>
      <c r="AF155" s="95">
        <f>($K155="Bell Curve")*(_xlfn.NORM.DIST(AND(AF$6&gt;=$F155,AF$6&lt;=$H155)*(AF$6-$F155+1),$J155/2,$M155,TRUE)-_xlfn.NORM.DIST(AND(AF$6&gt;=$F155,AF$6&lt;=$H155)*(AE$6-$F155+1),$J155/2,$M155,TRUE))/(1-2*_xlfn.NORM.DIST(0,$J155/2,$M155,TRUE))*$D155+($K155="Steady Growth")*(AND(AF$6&gt;=$F155,AF$6&lt;=$H155)*((AF$6-$F155+1)/($J155*($J155+1)/2)*$D155))+($K155="custom")*CustCF!Z155</f>
        <v>0</v>
      </c>
      <c r="AG155" s="95">
        <f>($K155="Bell Curve")*(_xlfn.NORM.DIST(AND(AG$6&gt;=$F155,AG$6&lt;=$H155)*(AG$6-$F155+1),$J155/2,$M155,TRUE)-_xlfn.NORM.DIST(AND(AG$6&gt;=$F155,AG$6&lt;=$H155)*(AF$6-$F155+1),$J155/2,$M155,TRUE))/(1-2*_xlfn.NORM.DIST(0,$J155/2,$M155,TRUE))*$D155+($K155="Steady Growth")*(AND(AG$6&gt;=$F155,AG$6&lt;=$H155)*((AG$6-$F155+1)/($J155*($J155+1)/2)*$D155))+($K155="custom")*CustCF!AA155</f>
        <v>0</v>
      </c>
      <c r="AH155" s="95">
        <f>($K155="Bell Curve")*(_xlfn.NORM.DIST(AND(AH$6&gt;=$F155,AH$6&lt;=$H155)*(AH$6-$F155+1),$J155/2,$M155,TRUE)-_xlfn.NORM.DIST(AND(AH$6&gt;=$F155,AH$6&lt;=$H155)*(AG$6-$F155+1),$J155/2,$M155,TRUE))/(1-2*_xlfn.NORM.DIST(0,$J155/2,$M155,TRUE))*$D155+($K155="Steady Growth")*(AND(AH$6&gt;=$F155,AH$6&lt;=$H155)*((AH$6-$F155+1)/($J155*($J155+1)/2)*$D155))+($K155="custom")*CustCF!AB155</f>
        <v>0</v>
      </c>
      <c r="AI155" s="95">
        <f>($K155="Bell Curve")*(_xlfn.NORM.DIST(AND(AI$6&gt;=$F155,AI$6&lt;=$H155)*(AI$6-$F155+1),$J155/2,$M155,TRUE)-_xlfn.NORM.DIST(AND(AI$6&gt;=$F155,AI$6&lt;=$H155)*(AH$6-$F155+1),$J155/2,$M155,TRUE))/(1-2*_xlfn.NORM.DIST(0,$J155/2,$M155,TRUE))*$D155+($K155="Steady Growth")*(AND(AI$6&gt;=$F155,AI$6&lt;=$H155)*((AI$6-$F155+1)/($J155*($J155+1)/2)*$D155))+($K155="custom")*CustCF!AC155</f>
        <v>0</v>
      </c>
      <c r="AJ155" s="95">
        <f>($K155="Bell Curve")*(_xlfn.NORM.DIST(AND(AJ$6&gt;=$F155,AJ$6&lt;=$H155)*(AJ$6-$F155+1),$J155/2,$M155,TRUE)-_xlfn.NORM.DIST(AND(AJ$6&gt;=$F155,AJ$6&lt;=$H155)*(AI$6-$F155+1),$J155/2,$M155,TRUE))/(1-2*_xlfn.NORM.DIST(0,$J155/2,$M155,TRUE))*$D155+($K155="Steady Growth")*(AND(AJ$6&gt;=$F155,AJ$6&lt;=$H155)*((AJ$6-$F155+1)/($J155*($J155+1)/2)*$D155))+($K155="custom")*CustCF!AD155</f>
        <v>0</v>
      </c>
      <c r="AK155" s="95">
        <f>($K155="Bell Curve")*(_xlfn.NORM.DIST(AND(AK$6&gt;=$F155,AK$6&lt;=$H155)*(AK$6-$F155+1),$J155/2,$M155,TRUE)-_xlfn.NORM.DIST(AND(AK$6&gt;=$F155,AK$6&lt;=$H155)*(AJ$6-$F155+1),$J155/2,$M155,TRUE))/(1-2*_xlfn.NORM.DIST(0,$J155/2,$M155,TRUE))*$D155+($K155="Steady Growth")*(AND(AK$6&gt;=$F155,AK$6&lt;=$H155)*((AK$6-$F155+1)/($J155*($J155+1)/2)*$D155))+($K155="custom")*CustCF!AE155</f>
        <v>0</v>
      </c>
      <c r="AL155" s="95">
        <f>($K155="Bell Curve")*(_xlfn.NORM.DIST(AND(AL$6&gt;=$F155,AL$6&lt;=$H155)*(AL$6-$F155+1),$J155/2,$M155,TRUE)-_xlfn.NORM.DIST(AND(AL$6&gt;=$F155,AL$6&lt;=$H155)*(AK$6-$F155+1),$J155/2,$M155,TRUE))/(1-2*_xlfn.NORM.DIST(0,$J155/2,$M155,TRUE))*$D155+($K155="Steady Growth")*(AND(AL$6&gt;=$F155,AL$6&lt;=$H155)*((AL$6-$F155+1)/($J155*($J155+1)/2)*$D155))+($K155="custom")*CustCF!AF155</f>
        <v>0</v>
      </c>
      <c r="AM155" s="95">
        <f>($K155="Bell Curve")*(_xlfn.NORM.DIST(AND(AM$6&gt;=$F155,AM$6&lt;=$H155)*(AM$6-$F155+1),$J155/2,$M155,TRUE)-_xlfn.NORM.DIST(AND(AM$6&gt;=$F155,AM$6&lt;=$H155)*(AL$6-$F155+1),$J155/2,$M155,TRUE))/(1-2*_xlfn.NORM.DIST(0,$J155/2,$M155,TRUE))*$D155+($K155="Steady Growth")*(AND(AM$6&gt;=$F155,AM$6&lt;=$H155)*((AM$6-$F155+1)/($J155*($J155+1)/2)*$D155))+($K155="custom")*CustCF!AG155</f>
        <v>0</v>
      </c>
      <c r="AN155" s="95">
        <f>($K155="Bell Curve")*(_xlfn.NORM.DIST(AND(AN$6&gt;=$F155,AN$6&lt;=$H155)*(AN$6-$F155+1),$J155/2,$M155,TRUE)-_xlfn.NORM.DIST(AND(AN$6&gt;=$F155,AN$6&lt;=$H155)*(AM$6-$F155+1),$J155/2,$M155,TRUE))/(1-2*_xlfn.NORM.DIST(0,$J155/2,$M155,TRUE))*$D155+($K155="Steady Growth")*(AND(AN$6&gt;=$F155,AN$6&lt;=$H155)*((AN$6-$F155+1)/($J155*($J155+1)/2)*$D155))+($K155="custom")*CustCF!AH155</f>
        <v>0</v>
      </c>
      <c r="AO155" s="95">
        <f>($K155="Bell Curve")*(_xlfn.NORM.DIST(AND(AO$6&gt;=$F155,AO$6&lt;=$H155)*(AO$6-$F155+1),$J155/2,$M155,TRUE)-_xlfn.NORM.DIST(AND(AO$6&gt;=$F155,AO$6&lt;=$H155)*(AN$6-$F155+1),$J155/2,$M155,TRUE))/(1-2*_xlfn.NORM.DIST(0,$J155/2,$M155,TRUE))*$D155+($K155="Steady Growth")*(AND(AO$6&gt;=$F155,AO$6&lt;=$H155)*((AO$6-$F155+1)/($J155*($J155+1)/2)*$D155))+($K155="custom")*CustCF!AI155</f>
        <v>0</v>
      </c>
      <c r="AP155" s="95">
        <f>($K155="Bell Curve")*(_xlfn.NORM.DIST(AND(AP$6&gt;=$F155,AP$6&lt;=$H155)*(AP$6-$F155+1),$J155/2,$M155,TRUE)-_xlfn.NORM.DIST(AND(AP$6&gt;=$F155,AP$6&lt;=$H155)*(AO$6-$F155+1),$J155/2,$M155,TRUE))/(1-2*_xlfn.NORM.DIST(0,$J155/2,$M155,TRUE))*$D155+($K155="Steady Growth")*(AND(AP$6&gt;=$F155,AP$6&lt;=$H155)*((AP$6-$F155+1)/($J155*($J155+1)/2)*$D155))+($K155="custom")*CustCF!AJ155</f>
        <v>0</v>
      </c>
      <c r="AQ155" s="95">
        <f>($K155="Bell Curve")*(_xlfn.NORM.DIST(AND(AQ$6&gt;=$F155,AQ$6&lt;=$H155)*(AQ$6-$F155+1),$J155/2,$M155,TRUE)-_xlfn.NORM.DIST(AND(AQ$6&gt;=$F155,AQ$6&lt;=$H155)*(AP$6-$F155+1),$J155/2,$M155,TRUE))/(1-2*_xlfn.NORM.DIST(0,$J155/2,$M155,TRUE))*$D155+($K155="Steady Growth")*(AND(AQ$6&gt;=$F155,AQ$6&lt;=$H155)*((AQ$6-$F155+1)/($J155*($J155+1)/2)*$D155))+($K155="custom")*CustCF!AK155</f>
        <v>0</v>
      </c>
      <c r="AR155" s="95">
        <f>($K155="Bell Curve")*(_xlfn.NORM.DIST(AND(AR$6&gt;=$F155,AR$6&lt;=$H155)*(AR$6-$F155+1),$J155/2,$M155,TRUE)-_xlfn.NORM.DIST(AND(AR$6&gt;=$F155,AR$6&lt;=$H155)*(AQ$6-$F155+1),$J155/2,$M155,TRUE))/(1-2*_xlfn.NORM.DIST(0,$J155/2,$M155,TRUE))*$D155+($K155="Steady Growth")*(AND(AR$6&gt;=$F155,AR$6&lt;=$H155)*((AR$6-$F155+1)/($J155*($J155+1)/2)*$D155))+($K155="custom")*CustCF!AL155</f>
        <v>0</v>
      </c>
      <c r="AS155" s="95">
        <f>($K155="Bell Curve")*(_xlfn.NORM.DIST(AND(AS$6&gt;=$F155,AS$6&lt;=$H155)*(AS$6-$F155+1),$J155/2,$M155,TRUE)-_xlfn.NORM.DIST(AND(AS$6&gt;=$F155,AS$6&lt;=$H155)*(AR$6-$F155+1),$J155/2,$M155,TRUE))/(1-2*_xlfn.NORM.DIST(0,$J155/2,$M155,TRUE))*$D155+($K155="Steady Growth")*(AND(AS$6&gt;=$F155,AS$6&lt;=$H155)*((AS$6-$F155+1)/($J155*($J155+1)/2)*$D155))+($K155="custom")*CustCF!AM155</f>
        <v>0</v>
      </c>
      <c r="AT155" s="95">
        <f>($K155="Bell Curve")*(_xlfn.NORM.DIST(AND(AT$6&gt;=$F155,AT$6&lt;=$H155)*(AT$6-$F155+1),$J155/2,$M155,TRUE)-_xlfn.NORM.DIST(AND(AT$6&gt;=$F155,AT$6&lt;=$H155)*(AS$6-$F155+1),$J155/2,$M155,TRUE))/(1-2*_xlfn.NORM.DIST(0,$J155/2,$M155,TRUE))*$D155+($K155="Steady Growth")*(AND(AT$6&gt;=$F155,AT$6&lt;=$H155)*((AT$6-$F155+1)/($J155*($J155+1)/2)*$D155))+($K155="custom")*CustCF!AN155</f>
        <v>0</v>
      </c>
      <c r="AU155" s="95">
        <f>($K155="Bell Curve")*(_xlfn.NORM.DIST(AND(AU$6&gt;=$F155,AU$6&lt;=$H155)*(AU$6-$F155+1),$J155/2,$M155,TRUE)-_xlfn.NORM.DIST(AND(AU$6&gt;=$F155,AU$6&lt;=$H155)*(AT$6-$F155+1),$J155/2,$M155,TRUE))/(1-2*_xlfn.NORM.DIST(0,$J155/2,$M155,TRUE))*$D155+($K155="Steady Growth")*(AND(AU$6&gt;=$F155,AU$6&lt;=$H155)*((AU$6-$F155+1)/($J155*($J155+1)/2)*$D155))+($K155="custom")*CustCF!AO155</f>
        <v>0</v>
      </c>
      <c r="AV155" s="95">
        <f>($K155="Bell Curve")*(_xlfn.NORM.DIST(AND(AV$6&gt;=$F155,AV$6&lt;=$H155)*(AV$6-$F155+1),$J155/2,$M155,TRUE)-_xlfn.NORM.DIST(AND(AV$6&gt;=$F155,AV$6&lt;=$H155)*(AU$6-$F155+1),$J155/2,$M155,TRUE))/(1-2*_xlfn.NORM.DIST(0,$J155/2,$M155,TRUE))*$D155+($K155="Steady Growth")*(AND(AV$6&gt;=$F155,AV$6&lt;=$H155)*((AV$6-$F155+1)/($J155*($J155+1)/2)*$D155))+($K155="custom")*CustCF!AP155</f>
        <v>0</v>
      </c>
      <c r="AW155" s="95">
        <f>($K155="Bell Curve")*(_xlfn.NORM.DIST(AND(AW$6&gt;=$F155,AW$6&lt;=$H155)*(AW$6-$F155+1),$J155/2,$M155,TRUE)-_xlfn.NORM.DIST(AND(AW$6&gt;=$F155,AW$6&lt;=$H155)*(AV$6-$F155+1),$J155/2,$M155,TRUE))/(1-2*_xlfn.NORM.DIST(0,$J155/2,$M155,TRUE))*$D155+($K155="Steady Growth")*(AND(AW$6&gt;=$F155,AW$6&lt;=$H155)*((AW$6-$F155+1)/($J155*($J155+1)/2)*$D155))+($K155="custom")*CustCF!AQ155</f>
        <v>0</v>
      </c>
      <c r="AX155" s="95">
        <f>($K155="Bell Curve")*(_xlfn.NORM.DIST(AND(AX$6&gt;=$F155,AX$6&lt;=$H155)*(AX$6-$F155+1),$J155/2,$M155,TRUE)-_xlfn.NORM.DIST(AND(AX$6&gt;=$F155,AX$6&lt;=$H155)*(AW$6-$F155+1),$J155/2,$M155,TRUE))/(1-2*_xlfn.NORM.DIST(0,$J155/2,$M155,TRUE))*$D155+($K155="Steady Growth")*(AND(AX$6&gt;=$F155,AX$6&lt;=$H155)*((AX$6-$F155+1)/($J155*($J155+1)/2)*$D155))+($K155="custom")*CustCF!AR155</f>
        <v>0</v>
      </c>
      <c r="AY155" s="95">
        <f>($K155="Bell Curve")*(_xlfn.NORM.DIST(AND(AY$6&gt;=$F155,AY$6&lt;=$H155)*(AY$6-$F155+1),$J155/2,$M155,TRUE)-_xlfn.NORM.DIST(AND(AY$6&gt;=$F155,AY$6&lt;=$H155)*(AX$6-$F155+1),$J155/2,$M155,TRUE))/(1-2*_xlfn.NORM.DIST(0,$J155/2,$M155,TRUE))*$D155+($K155="Steady Growth")*(AND(AY$6&gt;=$F155,AY$6&lt;=$H155)*((AY$6-$F155+1)/($J155*($J155+1)/2)*$D155))+($K155="custom")*CustCF!AS155</f>
        <v>0</v>
      </c>
      <c r="AZ155" s="95">
        <f>($K155="Bell Curve")*(_xlfn.NORM.DIST(AND(AZ$6&gt;=$F155,AZ$6&lt;=$H155)*(AZ$6-$F155+1),$J155/2,$M155,TRUE)-_xlfn.NORM.DIST(AND(AZ$6&gt;=$F155,AZ$6&lt;=$H155)*(AY$6-$F155+1),$J155/2,$M155,TRUE))/(1-2*_xlfn.NORM.DIST(0,$J155/2,$M155,TRUE))*$D155+($K155="Steady Growth")*(AND(AZ$6&gt;=$F155,AZ$6&lt;=$H155)*((AZ$6-$F155+1)/($J155*($J155+1)/2)*$D155))+($K155="custom")*CustCF!AT155</f>
        <v>0</v>
      </c>
      <c r="BA155" s="95">
        <f>($K155="Bell Curve")*(_xlfn.NORM.DIST(AND(BA$6&gt;=$F155,BA$6&lt;=$H155)*(BA$6-$F155+1),$J155/2,$M155,TRUE)-_xlfn.NORM.DIST(AND(BA$6&gt;=$F155,BA$6&lt;=$H155)*(AZ$6-$F155+1),$J155/2,$M155,TRUE))/(1-2*_xlfn.NORM.DIST(0,$J155/2,$M155,TRUE))*$D155+($K155="Steady Growth")*(AND(BA$6&gt;=$F155,BA$6&lt;=$H155)*((BA$6-$F155+1)/($J155*($J155+1)/2)*$D155))+($K155="custom")*CustCF!AU155</f>
        <v>0</v>
      </c>
      <c r="BB155" s="95">
        <f>($K155="Bell Curve")*(_xlfn.NORM.DIST(AND(BB$6&gt;=$F155,BB$6&lt;=$H155)*(BB$6-$F155+1),$J155/2,$M155,TRUE)-_xlfn.NORM.DIST(AND(BB$6&gt;=$F155,BB$6&lt;=$H155)*(BA$6-$F155+1),$J155/2,$M155,TRUE))/(1-2*_xlfn.NORM.DIST(0,$J155/2,$M155,TRUE))*$D155+($K155="Steady Growth")*(AND(BB$6&gt;=$F155,BB$6&lt;=$H155)*((BB$6-$F155+1)/($J155*($J155+1)/2)*$D155))+($K155="custom")*CustCF!AV155</f>
        <v>0</v>
      </c>
      <c r="BC155" s="95">
        <f>($K155="Bell Curve")*(_xlfn.NORM.DIST(AND(BC$6&gt;=$F155,BC$6&lt;=$H155)*(BC$6-$F155+1),$J155/2,$M155,TRUE)-_xlfn.NORM.DIST(AND(BC$6&gt;=$F155,BC$6&lt;=$H155)*(BB$6-$F155+1),$J155/2,$M155,TRUE))/(1-2*_xlfn.NORM.DIST(0,$J155/2,$M155,TRUE))*$D155+($K155="Steady Growth")*(AND(BC$6&gt;=$F155,BC$6&lt;=$H155)*((BC$6-$F155+1)/($J155*($J155+1)/2)*$D155))+($K155="custom")*CustCF!AW155</f>
        <v>0</v>
      </c>
      <c r="BD155" s="95">
        <f>($K155="Bell Curve")*(_xlfn.NORM.DIST(AND(BD$6&gt;=$F155,BD$6&lt;=$H155)*(BD$6-$F155+1),$J155/2,$M155,TRUE)-_xlfn.NORM.DIST(AND(BD$6&gt;=$F155,BD$6&lt;=$H155)*(BC$6-$F155+1),$J155/2,$M155,TRUE))/(1-2*_xlfn.NORM.DIST(0,$J155/2,$M155,TRUE))*$D155+($K155="Steady Growth")*(AND(BD$6&gt;=$F155,BD$6&lt;=$H155)*((BD$6-$F155+1)/($J155*($J155+1)/2)*$D155))+($K155="custom")*CustCF!AX155</f>
        <v>0</v>
      </c>
      <c r="BE155" s="95">
        <f>($K155="Bell Curve")*(_xlfn.NORM.DIST(AND(BE$6&gt;=$F155,BE$6&lt;=$H155)*(BE$6-$F155+1),$J155/2,$M155,TRUE)-_xlfn.NORM.DIST(AND(BE$6&gt;=$F155,BE$6&lt;=$H155)*(BD$6-$F155+1),$J155/2,$M155,TRUE))/(1-2*_xlfn.NORM.DIST(0,$J155/2,$M155,TRUE))*$D155+($K155="Steady Growth")*(AND(BE$6&gt;=$F155,BE$6&lt;=$H155)*((BE$6-$F155+1)/($J155*($J155+1)/2)*$D155))+($K155="custom")*CustCF!AY155</f>
        <v>0</v>
      </c>
      <c r="BF155" s="95">
        <f>($K155="Bell Curve")*(_xlfn.NORM.DIST(AND(BF$6&gt;=$F155,BF$6&lt;=$H155)*(BF$6-$F155+1),$J155/2,$M155,TRUE)-_xlfn.NORM.DIST(AND(BF$6&gt;=$F155,BF$6&lt;=$H155)*(BE$6-$F155+1),$J155/2,$M155,TRUE))/(1-2*_xlfn.NORM.DIST(0,$J155/2,$M155,TRUE))*$D155+($K155="Steady Growth")*(AND(BF$6&gt;=$F155,BF$6&lt;=$H155)*((BF$6-$F155+1)/($J155*($J155+1)/2)*$D155))+($K155="custom")*CustCF!AZ155</f>
        <v>0</v>
      </c>
      <c r="BG155" s="95">
        <f>($K155="Bell Curve")*(_xlfn.NORM.DIST(AND(BG$6&gt;=$F155,BG$6&lt;=$H155)*(BG$6-$F155+1),$J155/2,$M155,TRUE)-_xlfn.NORM.DIST(AND(BG$6&gt;=$F155,BG$6&lt;=$H155)*(BF$6-$F155+1),$J155/2,$M155,TRUE))/(1-2*_xlfn.NORM.DIST(0,$J155/2,$M155,TRUE))*$D155+($K155="Steady Growth")*(AND(BG$6&gt;=$F155,BG$6&lt;=$H155)*((BG$6-$F155+1)/($J155*($J155+1)/2)*$D155))+($K155="custom")*CustCF!BA155</f>
        <v>0</v>
      </c>
      <c r="BH155" s="95">
        <f>($K155="Bell Curve")*(_xlfn.NORM.DIST(AND(BH$6&gt;=$F155,BH$6&lt;=$H155)*(BH$6-$F155+1),$J155/2,$M155,TRUE)-_xlfn.NORM.DIST(AND(BH$6&gt;=$F155,BH$6&lt;=$H155)*(BG$6-$F155+1),$J155/2,$M155,TRUE))/(1-2*_xlfn.NORM.DIST(0,$J155/2,$M155,TRUE))*$D155+($K155="Steady Growth")*(AND(BH$6&gt;=$F155,BH$6&lt;=$H155)*((BH$6-$F155+1)/($J155*($J155+1)/2)*$D155))+($K155="custom")*CustCF!BB155</f>
        <v>0</v>
      </c>
      <c r="BI155" s="95">
        <f>($K155="Bell Curve")*(_xlfn.NORM.DIST(AND(BI$6&gt;=$F155,BI$6&lt;=$H155)*(BI$6-$F155+1),$J155/2,$M155,TRUE)-_xlfn.NORM.DIST(AND(BI$6&gt;=$F155,BI$6&lt;=$H155)*(BH$6-$F155+1),$J155/2,$M155,TRUE))/(1-2*_xlfn.NORM.DIST(0,$J155/2,$M155,TRUE))*$D155+($K155="Steady Growth")*(AND(BI$6&gt;=$F155,BI$6&lt;=$H155)*((BI$6-$F155+1)/($J155*($J155+1)/2)*$D155))+($K155="custom")*CustCF!BC155</f>
        <v>0</v>
      </c>
      <c r="BJ155" s="95">
        <f>($K155="Bell Curve")*(_xlfn.NORM.DIST(AND(BJ$6&gt;=$F155,BJ$6&lt;=$H155)*(BJ$6-$F155+1),$J155/2,$M155,TRUE)-_xlfn.NORM.DIST(AND(BJ$6&gt;=$F155,BJ$6&lt;=$H155)*(BI$6-$F155+1),$J155/2,$M155,TRUE))/(1-2*_xlfn.NORM.DIST(0,$J155/2,$M155,TRUE))*$D155+($K155="Steady Growth")*(AND(BJ$6&gt;=$F155,BJ$6&lt;=$H155)*((BJ$6-$F155+1)/($J155*($J155+1)/2)*$D155))+($K155="custom")*CustCF!BD155</f>
        <v>0</v>
      </c>
      <c r="BK155" s="95">
        <f>($K155="Bell Curve")*(_xlfn.NORM.DIST(AND(BK$6&gt;=$F155,BK$6&lt;=$H155)*(BK$6-$F155+1),$J155/2,$M155,TRUE)-_xlfn.NORM.DIST(AND(BK$6&gt;=$F155,BK$6&lt;=$H155)*(BJ$6-$F155+1),$J155/2,$M155,TRUE))/(1-2*_xlfn.NORM.DIST(0,$J155/2,$M155,TRUE))*$D155+($K155="Steady Growth")*(AND(BK$6&gt;=$F155,BK$6&lt;=$H155)*((BK$6-$F155+1)/($J155*($J155+1)/2)*$D155))+($K155="custom")*CustCF!BE155</f>
        <v>0</v>
      </c>
      <c r="BL155" s="95">
        <f>($K155="Bell Curve")*(_xlfn.NORM.DIST(AND(BL$6&gt;=$F155,BL$6&lt;=$H155)*(BL$6-$F155+1),$J155/2,$M155,TRUE)-_xlfn.NORM.DIST(AND(BL$6&gt;=$F155,BL$6&lt;=$H155)*(BK$6-$F155+1),$J155/2,$M155,TRUE))/(1-2*_xlfn.NORM.DIST(0,$J155/2,$M155,TRUE))*$D155+($K155="Steady Growth")*(AND(BL$6&gt;=$F155,BL$6&lt;=$H155)*((BL$6-$F155+1)/($J155*($J155+1)/2)*$D155))+($K155="custom")*CustCF!BF155</f>
        <v>0</v>
      </c>
      <c r="BM155" s="95">
        <f>($K155="Bell Curve")*(_xlfn.NORM.DIST(AND(BM$6&gt;=$F155,BM$6&lt;=$H155)*(BM$6-$F155+1),$J155/2,$M155,TRUE)-_xlfn.NORM.DIST(AND(BM$6&gt;=$F155,BM$6&lt;=$H155)*(BL$6-$F155+1),$J155/2,$M155,TRUE))/(1-2*_xlfn.NORM.DIST(0,$J155/2,$M155,TRUE))*$D155+($K155="Steady Growth")*(AND(BM$6&gt;=$F155,BM$6&lt;=$H155)*((BM$6-$F155+1)/($J155*($J155+1)/2)*$D155))+($K155="custom")*CustCF!BG155</f>
        <v>0</v>
      </c>
      <c r="BN155" s="95">
        <f>($K155="Bell Curve")*(_xlfn.NORM.DIST(AND(BN$6&gt;=$F155,BN$6&lt;=$H155)*(BN$6-$F155+1),$J155/2,$M155,TRUE)-_xlfn.NORM.DIST(AND(BN$6&gt;=$F155,BN$6&lt;=$H155)*(BM$6-$F155+1),$J155/2,$M155,TRUE))/(1-2*_xlfn.NORM.DIST(0,$J155/2,$M155,TRUE))*$D155+($K155="Steady Growth")*(AND(BN$6&gt;=$F155,BN$6&lt;=$H155)*((BN$6-$F155+1)/($J155*($J155+1)/2)*$D155))+($K155="custom")*CustCF!BH155</f>
        <v>0</v>
      </c>
      <c r="BO155" s="95">
        <f>($K155="Bell Curve")*(_xlfn.NORM.DIST(AND(BO$6&gt;=$F155,BO$6&lt;=$H155)*(BO$6-$F155+1),$J155/2,$M155,TRUE)-_xlfn.NORM.DIST(AND(BO$6&gt;=$F155,BO$6&lt;=$H155)*(BN$6-$F155+1),$J155/2,$M155,TRUE))/(1-2*_xlfn.NORM.DIST(0,$J155/2,$M155,TRUE))*$D155+($K155="Steady Growth")*(AND(BO$6&gt;=$F155,BO$6&lt;=$H155)*((BO$6-$F155+1)/($J155*($J155+1)/2)*$D155))+($K155="custom")*CustCF!BI155</f>
        <v>0</v>
      </c>
      <c r="BP155" s="95">
        <f>($K155="Bell Curve")*(_xlfn.NORM.DIST(AND(BP$6&gt;=$F155,BP$6&lt;=$H155)*(BP$6-$F155+1),$J155/2,$M155,TRUE)-_xlfn.NORM.DIST(AND(BP$6&gt;=$F155,BP$6&lt;=$H155)*(BO$6-$F155+1),$J155/2,$M155,TRUE))/(1-2*_xlfn.NORM.DIST(0,$J155/2,$M155,TRUE))*$D155+($K155="Steady Growth")*(AND(BP$6&gt;=$F155,BP$6&lt;=$H155)*((BP$6-$F155+1)/($J155*($J155+1)/2)*$D155))+($K155="custom")*CustCF!BJ155</f>
        <v>0</v>
      </c>
      <c r="BQ155" s="95">
        <f>($K155="Bell Curve")*(_xlfn.NORM.DIST(AND(BQ$6&gt;=$F155,BQ$6&lt;=$H155)*(BQ$6-$F155+1),$J155/2,$M155,TRUE)-_xlfn.NORM.DIST(AND(BQ$6&gt;=$F155,BQ$6&lt;=$H155)*(BP$6-$F155+1),$J155/2,$M155,TRUE))/(1-2*_xlfn.NORM.DIST(0,$J155/2,$M155,TRUE))*$D155+($K155="Steady Growth")*(AND(BQ$6&gt;=$F155,BQ$6&lt;=$H155)*((BQ$6-$F155+1)/($J155*($J155+1)/2)*$D155))+($K155="custom")*CustCF!BK155</f>
        <v>0</v>
      </c>
      <c r="BR155" s="95">
        <f>($K155="Bell Curve")*(_xlfn.NORM.DIST(AND(BR$6&gt;=$F155,BR$6&lt;=$H155)*(BR$6-$F155+1),$J155/2,$M155,TRUE)-_xlfn.NORM.DIST(AND(BR$6&gt;=$F155,BR$6&lt;=$H155)*(BQ$6-$F155+1),$J155/2,$M155,TRUE))/(1-2*_xlfn.NORM.DIST(0,$J155/2,$M155,TRUE))*$D155+($K155="Steady Growth")*(AND(BR$6&gt;=$F155,BR$6&lt;=$H155)*((BR$6-$F155+1)/($J155*($J155+1)/2)*$D155))+($K155="custom")*CustCF!BL155</f>
        <v>0</v>
      </c>
      <c r="BS155" s="95">
        <f>($K155="Bell Curve")*(_xlfn.NORM.DIST(AND(BS$6&gt;=$F155,BS$6&lt;=$H155)*(BS$6-$F155+1),$J155/2,$M155,TRUE)-_xlfn.NORM.DIST(AND(BS$6&gt;=$F155,BS$6&lt;=$H155)*(BR$6-$F155+1),$J155/2,$M155,TRUE))/(1-2*_xlfn.NORM.DIST(0,$J155/2,$M155,TRUE))*$D155+($K155="Steady Growth")*(AND(BS$6&gt;=$F155,BS$6&lt;=$H155)*((BS$6-$F155+1)/($J155*($J155+1)/2)*$D155))+($K155="custom")*CustCF!BM155</f>
        <v>0</v>
      </c>
      <c r="BT155" s="95">
        <f>($K155="Bell Curve")*(_xlfn.NORM.DIST(AND(BT$6&gt;=$F155,BT$6&lt;=$H155)*(BT$6-$F155+1),$J155/2,$M155,TRUE)-_xlfn.NORM.DIST(AND(BT$6&gt;=$F155,BT$6&lt;=$H155)*(BS$6-$F155+1),$J155/2,$M155,TRUE))/(1-2*_xlfn.NORM.DIST(0,$J155/2,$M155,TRUE))*$D155+($K155="Steady Growth")*(AND(BT$6&gt;=$F155,BT$6&lt;=$H155)*((BT$6-$F155+1)/($J155*($J155+1)/2)*$D155))+($K155="custom")*CustCF!BN155</f>
        <v>0</v>
      </c>
      <c r="BU155" s="95">
        <f>($K155="Bell Curve")*(_xlfn.NORM.DIST(AND(BU$6&gt;=$F155,BU$6&lt;=$H155)*(BU$6-$F155+1),$J155/2,$M155,TRUE)-_xlfn.NORM.DIST(AND(BU$6&gt;=$F155,BU$6&lt;=$H155)*(BT$6-$F155+1),$J155/2,$M155,TRUE))/(1-2*_xlfn.NORM.DIST(0,$J155/2,$M155,TRUE))*$D155+($K155="Steady Growth")*(AND(BU$6&gt;=$F155,BU$6&lt;=$H155)*((BU$6-$F155+1)/($J155*($J155+1)/2)*$D155))+($K155="custom")*CustCF!BO155</f>
        <v>0</v>
      </c>
      <c r="BV155" s="95">
        <f>($K155="Bell Curve")*(_xlfn.NORM.DIST(AND(BV$6&gt;=$F155,BV$6&lt;=$H155)*(BV$6-$F155+1),$J155/2,$M155,TRUE)-_xlfn.NORM.DIST(AND(BV$6&gt;=$F155,BV$6&lt;=$H155)*(BU$6-$F155+1),$J155/2,$M155,TRUE))/(1-2*_xlfn.NORM.DIST(0,$J155/2,$M155,TRUE))*$D155+($K155="Steady Growth")*(AND(BV$6&gt;=$F155,BV$6&lt;=$H155)*((BV$6-$F155+1)/($J155*($J155+1)/2)*$D155))+($K155="custom")*CustCF!BP155</f>
        <v>0</v>
      </c>
      <c r="BW155" s="95">
        <f>($K155="Bell Curve")*(_xlfn.NORM.DIST(AND(BW$6&gt;=$F155,BW$6&lt;=$H155)*(BW$6-$F155+1),$J155/2,$M155,TRUE)-_xlfn.NORM.DIST(AND(BW$6&gt;=$F155,BW$6&lt;=$H155)*(BV$6-$F155+1),$J155/2,$M155,TRUE))/(1-2*_xlfn.NORM.DIST(0,$J155/2,$M155,TRUE))*$D155+($K155="Steady Growth")*(AND(BW$6&gt;=$F155,BW$6&lt;=$H155)*((BW$6-$F155+1)/($J155*($J155+1)/2)*$D155))+($K155="custom")*CustCF!BQ155</f>
        <v>0</v>
      </c>
      <c r="BX155" s="95">
        <f>($K155="Bell Curve")*(_xlfn.NORM.DIST(AND(BX$6&gt;=$F155,BX$6&lt;=$H155)*(BX$6-$F155+1),$J155/2,$M155,TRUE)-_xlfn.NORM.DIST(AND(BX$6&gt;=$F155,BX$6&lt;=$H155)*(BW$6-$F155+1),$J155/2,$M155,TRUE))/(1-2*_xlfn.NORM.DIST(0,$J155/2,$M155,TRUE))*$D155+($K155="Steady Growth")*(AND(BX$6&gt;=$F155,BX$6&lt;=$H155)*((BX$6-$F155+1)/($J155*($J155+1)/2)*$D155))+($K155="custom")*CustCF!BR155</f>
        <v>0</v>
      </c>
      <c r="BY155" s="95">
        <f>($K155="Bell Curve")*(_xlfn.NORM.DIST(AND(BY$6&gt;=$F155,BY$6&lt;=$H155)*(BY$6-$F155+1),$J155/2,$M155,TRUE)-_xlfn.NORM.DIST(AND(BY$6&gt;=$F155,BY$6&lt;=$H155)*(BX$6-$F155+1),$J155/2,$M155,TRUE))/(1-2*_xlfn.NORM.DIST(0,$J155/2,$M155,TRUE))*$D155+($K155="Steady Growth")*(AND(BY$6&gt;=$F155,BY$6&lt;=$H155)*((BY$6-$F155+1)/($J155*($J155+1)/2)*$D155))+($K155="custom")*CustCF!BS155</f>
        <v>0</v>
      </c>
      <c r="BZ155" s="95">
        <f>($K155="Bell Curve")*(_xlfn.NORM.DIST(AND(BZ$6&gt;=$F155,BZ$6&lt;=$H155)*(BZ$6-$F155+1),$J155/2,$M155,TRUE)-_xlfn.NORM.DIST(AND(BZ$6&gt;=$F155,BZ$6&lt;=$H155)*(BY$6-$F155+1),$J155/2,$M155,TRUE))/(1-2*_xlfn.NORM.DIST(0,$J155/2,$M155,TRUE))*$D155+($K155="Steady Growth")*(AND(BZ$6&gt;=$F155,BZ$6&lt;=$H155)*((BZ$6-$F155+1)/($J155*($J155+1)/2)*$D155))+($K155="custom")*CustCF!BT155</f>
        <v>0</v>
      </c>
      <c r="CA155" s="95">
        <f>($K155="Bell Curve")*(_xlfn.NORM.DIST(AND(CA$6&gt;=$F155,CA$6&lt;=$H155)*(CA$6-$F155+1),$J155/2,$M155,TRUE)-_xlfn.NORM.DIST(AND(CA$6&gt;=$F155,CA$6&lt;=$H155)*(BZ$6-$F155+1),$J155/2,$M155,TRUE))/(1-2*_xlfn.NORM.DIST(0,$J155/2,$M155,TRUE))*$D155+($K155="Steady Growth")*(AND(CA$6&gt;=$F155,CA$6&lt;=$H155)*((CA$6-$F155+1)/($J155*($J155+1)/2)*$D155))+($K155="custom")*CustCF!BU155</f>
        <v>0</v>
      </c>
      <c r="CB155" s="95">
        <f>($K155="Bell Curve")*(_xlfn.NORM.DIST(AND(CB$6&gt;=$F155,CB$6&lt;=$H155)*(CB$6-$F155+1),$J155/2,$M155,TRUE)-_xlfn.NORM.DIST(AND(CB$6&gt;=$F155,CB$6&lt;=$H155)*(CA$6-$F155+1),$J155/2,$M155,TRUE))/(1-2*_xlfn.NORM.DIST(0,$J155/2,$M155,TRUE))*$D155+($K155="Steady Growth")*(AND(CB$6&gt;=$F155,CB$6&lt;=$H155)*((CB$6-$F155+1)/($J155*($J155+1)/2)*$D155))+($K155="custom")*CustCF!BV155</f>
        <v>0</v>
      </c>
      <c r="CC155" s="95">
        <f>($K155="Bell Curve")*(_xlfn.NORM.DIST(AND(CC$6&gt;=$F155,CC$6&lt;=$H155)*(CC$6-$F155+1),$J155/2,$M155,TRUE)-_xlfn.NORM.DIST(AND(CC$6&gt;=$F155,CC$6&lt;=$H155)*(CB$6-$F155+1),$J155/2,$M155,TRUE))/(1-2*_xlfn.NORM.DIST(0,$J155/2,$M155,TRUE))*$D155+($K155="Steady Growth")*(AND(CC$6&gt;=$F155,CC$6&lt;=$H155)*((CC$6-$F155+1)/($J155*($J155+1)/2)*$D155))+($K155="custom")*CustCF!BW155</f>
        <v>0</v>
      </c>
      <c r="CD155" s="95">
        <f>($K155="Bell Curve")*(_xlfn.NORM.DIST(AND(CD$6&gt;=$F155,CD$6&lt;=$H155)*(CD$6-$F155+1),$J155/2,$M155,TRUE)-_xlfn.NORM.DIST(AND(CD$6&gt;=$F155,CD$6&lt;=$H155)*(CC$6-$F155+1),$J155/2,$M155,TRUE))/(1-2*_xlfn.NORM.DIST(0,$J155/2,$M155,TRUE))*$D155+($K155="Steady Growth")*(AND(CD$6&gt;=$F155,CD$6&lt;=$H155)*((CD$6-$F155+1)/($J155*($J155+1)/2)*$D155))+($K155="custom")*CustCF!BX155</f>
        <v>0</v>
      </c>
      <c r="CE155" s="95">
        <f>($K155="Bell Curve")*(_xlfn.NORM.DIST(AND(CE$6&gt;=$F155,CE$6&lt;=$H155)*(CE$6-$F155+1),$J155/2,$M155,TRUE)-_xlfn.NORM.DIST(AND(CE$6&gt;=$F155,CE$6&lt;=$H155)*(CD$6-$F155+1),$J155/2,$M155,TRUE))/(1-2*_xlfn.NORM.DIST(0,$J155/2,$M155,TRUE))*$D155+($K155="Steady Growth")*(AND(CE$6&gt;=$F155,CE$6&lt;=$H155)*((CE$6-$F155+1)/($J155*($J155+1)/2)*$D155))+($K155="custom")*CustCF!BY155</f>
        <v>0</v>
      </c>
      <c r="CF155" s="95">
        <f>($K155="Bell Curve")*(_xlfn.NORM.DIST(AND(CF$6&gt;=$F155,CF$6&lt;=$H155)*(CF$6-$F155+1),$J155/2,$M155,TRUE)-_xlfn.NORM.DIST(AND(CF$6&gt;=$F155,CF$6&lt;=$H155)*(CE$6-$F155+1),$J155/2,$M155,TRUE))/(1-2*_xlfn.NORM.DIST(0,$J155/2,$M155,TRUE))*$D155+($K155="Steady Growth")*(AND(CF$6&gt;=$F155,CF$6&lt;=$H155)*((CF$6-$F155+1)/($J155*($J155+1)/2)*$D155))+($K155="custom")*CustCF!BZ155</f>
        <v>0</v>
      </c>
      <c r="CG155" s="95">
        <f>($K155="Bell Curve")*(_xlfn.NORM.DIST(AND(CG$6&gt;=$F155,CG$6&lt;=$H155)*(CG$6-$F155+1),$J155/2,$M155,TRUE)-_xlfn.NORM.DIST(AND(CG$6&gt;=$F155,CG$6&lt;=$H155)*(CF$6-$F155+1),$J155/2,$M155,TRUE))/(1-2*_xlfn.NORM.DIST(0,$J155/2,$M155,TRUE))*$D155+($K155="Steady Growth")*(AND(CG$6&gt;=$F155,CG$6&lt;=$H155)*((CG$6-$F155+1)/($J155*($J155+1)/2)*$D155))+($K155="custom")*CustCF!CA155</f>
        <v>0</v>
      </c>
      <c r="CH155" s="95">
        <f>($K155="Bell Curve")*(_xlfn.NORM.DIST(AND(CH$6&gt;=$F155,CH$6&lt;=$H155)*(CH$6-$F155+1),$J155/2,$M155,TRUE)-_xlfn.NORM.DIST(AND(CH$6&gt;=$F155,CH$6&lt;=$H155)*(CG$6-$F155+1),$J155/2,$M155,TRUE))/(1-2*_xlfn.NORM.DIST(0,$J155/2,$M155,TRUE))*$D155+($K155="Steady Growth")*(AND(CH$6&gt;=$F155,CH$6&lt;=$H155)*((CH$6-$F155+1)/($J155*($J155+1)/2)*$D155))+($K155="custom")*CustCF!CB155</f>
        <v>0</v>
      </c>
      <c r="CI155" s="95">
        <f>($K155="Bell Curve")*(_xlfn.NORM.DIST(AND(CI$6&gt;=$F155,CI$6&lt;=$H155)*(CI$6-$F155+1),$J155/2,$M155,TRUE)-_xlfn.NORM.DIST(AND(CI$6&gt;=$F155,CI$6&lt;=$H155)*(CH$6-$F155+1),$J155/2,$M155,TRUE))/(1-2*_xlfn.NORM.DIST(0,$J155/2,$M155,TRUE))*$D155+($K155="Steady Growth")*(AND(CI$6&gt;=$F155,CI$6&lt;=$H155)*((CI$6-$F155+1)/($J155*($J155+1)/2)*$D155))+($K155="custom")*CustCF!CC155</f>
        <v>0</v>
      </c>
      <c r="CJ155" s="95">
        <f>($K155="Bell Curve")*(_xlfn.NORM.DIST(AND(CJ$6&gt;=$F155,CJ$6&lt;=$H155)*(CJ$6-$F155+1),$J155/2,$M155,TRUE)-_xlfn.NORM.DIST(AND(CJ$6&gt;=$F155,CJ$6&lt;=$H155)*(CI$6-$F155+1),$J155/2,$M155,TRUE))/(1-2*_xlfn.NORM.DIST(0,$J155/2,$M155,TRUE))*$D155+($K155="Steady Growth")*(AND(CJ$6&gt;=$F155,CJ$6&lt;=$H155)*((CJ$6-$F155+1)/($J155*($J155+1)/2)*$D155))+($K155="custom")*CustCF!CD155</f>
        <v>0</v>
      </c>
      <c r="CK155" s="95">
        <f>($K155="Bell Curve")*(_xlfn.NORM.DIST(AND(CK$6&gt;=$F155,CK$6&lt;=$H155)*(CK$6-$F155+1),$J155/2,$M155,TRUE)-_xlfn.NORM.DIST(AND(CK$6&gt;=$F155,CK$6&lt;=$H155)*(CJ$6-$F155+1),$J155/2,$M155,TRUE))/(1-2*_xlfn.NORM.DIST(0,$J155/2,$M155,TRUE))*$D155+($K155="Steady Growth")*(AND(CK$6&gt;=$F155,CK$6&lt;=$H155)*((CK$6-$F155+1)/($J155*($J155+1)/2)*$D155))+($K155="custom")*CustCF!CE155</f>
        <v>0</v>
      </c>
      <c r="CL155" s="95">
        <f>($K155="Bell Curve")*(_xlfn.NORM.DIST(AND(CL$6&gt;=$F155,CL$6&lt;=$H155)*(CL$6-$F155+1),$J155/2,$M155,TRUE)-_xlfn.NORM.DIST(AND(CL$6&gt;=$F155,CL$6&lt;=$H155)*(CK$6-$F155+1),$J155/2,$M155,TRUE))/(1-2*_xlfn.NORM.DIST(0,$J155/2,$M155,TRUE))*$D155+($K155="Steady Growth")*(AND(CL$6&gt;=$F155,CL$6&lt;=$H155)*((CL$6-$F155+1)/($J155*($J155+1)/2)*$D155))+($K155="custom")*CustCF!CF155</f>
        <v>0</v>
      </c>
      <c r="CM155" s="95">
        <f>($K155="Bell Curve")*(_xlfn.NORM.DIST(AND(CM$6&gt;=$F155,CM$6&lt;=$H155)*(CM$6-$F155+1),$J155/2,$M155,TRUE)-_xlfn.NORM.DIST(AND(CM$6&gt;=$F155,CM$6&lt;=$H155)*(CL$6-$F155+1),$J155/2,$M155,TRUE))/(1-2*_xlfn.NORM.DIST(0,$J155/2,$M155,TRUE))*$D155+($K155="Steady Growth")*(AND(CM$6&gt;=$F155,CM$6&lt;=$H155)*((CM$6-$F155+1)/($J155*($J155+1)/2)*$D155))+($K155="custom")*CustCF!CG155</f>
        <v>0</v>
      </c>
      <c r="CN155" s="95">
        <f>($K155="Bell Curve")*(_xlfn.NORM.DIST(AND(CN$6&gt;=$F155,CN$6&lt;=$H155)*(CN$6-$F155+1),$J155/2,$M155,TRUE)-_xlfn.NORM.DIST(AND(CN$6&gt;=$F155,CN$6&lt;=$H155)*(CM$6-$F155+1),$J155/2,$M155,TRUE))/(1-2*_xlfn.NORM.DIST(0,$J155/2,$M155,TRUE))*$D155+($K155="Steady Growth")*(AND(CN$6&gt;=$F155,CN$6&lt;=$H155)*((CN$6-$F155+1)/($J155*($J155+1)/2)*$D155))+($K155="custom")*CustCF!CH155</f>
        <v>0</v>
      </c>
      <c r="CO155" s="95">
        <f>($K155="Bell Curve")*(_xlfn.NORM.DIST(AND(CO$6&gt;=$F155,CO$6&lt;=$H155)*(CO$6-$F155+1),$J155/2,$M155,TRUE)-_xlfn.NORM.DIST(AND(CO$6&gt;=$F155,CO$6&lt;=$H155)*(CN$6-$F155+1),$J155/2,$M155,TRUE))/(1-2*_xlfn.NORM.DIST(0,$J155/2,$M155,TRUE))*$D155+($K155="Steady Growth")*(AND(CO$6&gt;=$F155,CO$6&lt;=$H155)*((CO$6-$F155+1)/($J155*($J155+1)/2)*$D155))+($K155="custom")*CustCF!CI155</f>
        <v>0</v>
      </c>
      <c r="CP155" s="95">
        <f>($K155="Bell Curve")*(_xlfn.NORM.DIST(AND(CP$6&gt;=$F155,CP$6&lt;=$H155)*(CP$6-$F155+1),$J155/2,$M155,TRUE)-_xlfn.NORM.DIST(AND(CP$6&gt;=$F155,CP$6&lt;=$H155)*(CO$6-$F155+1),$J155/2,$M155,TRUE))/(1-2*_xlfn.NORM.DIST(0,$J155/2,$M155,TRUE))*$D155+($K155="Steady Growth")*(AND(CP$6&gt;=$F155,CP$6&lt;=$H155)*((CP$6-$F155+1)/($J155*($J155+1)/2)*$D155))+($K155="custom")*CustCF!CJ155</f>
        <v>0</v>
      </c>
      <c r="CQ155" s="95">
        <f>($K155="Bell Curve")*(_xlfn.NORM.DIST(AND(CQ$6&gt;=$F155,CQ$6&lt;=$H155)*(CQ$6-$F155+1),$J155/2,$M155,TRUE)-_xlfn.NORM.DIST(AND(CQ$6&gt;=$F155,CQ$6&lt;=$H155)*(CP$6-$F155+1),$J155/2,$M155,TRUE))/(1-2*_xlfn.NORM.DIST(0,$J155/2,$M155,TRUE))*$D155+($K155="Steady Growth")*(AND(CQ$6&gt;=$F155,CQ$6&lt;=$H155)*((CQ$6-$F155+1)/($J155*($J155+1)/2)*$D155))+($K155="custom")*CustCF!CK155</f>
        <v>0</v>
      </c>
      <c r="CR155" s="95">
        <f>($K155="Bell Curve")*(_xlfn.NORM.DIST(AND(CR$6&gt;=$F155,CR$6&lt;=$H155)*(CR$6-$F155+1),$J155/2,$M155,TRUE)-_xlfn.NORM.DIST(AND(CR$6&gt;=$F155,CR$6&lt;=$H155)*(CQ$6-$F155+1),$J155/2,$M155,TRUE))/(1-2*_xlfn.NORM.DIST(0,$J155/2,$M155,TRUE))*$D155+($K155="Steady Growth")*(AND(CR$6&gt;=$F155,CR$6&lt;=$H155)*((CR$6-$F155+1)/($J155*($J155+1)/2)*$D155))+($K155="custom")*CustCF!CL155</f>
        <v>0</v>
      </c>
      <c r="CS155" s="95">
        <f>($K155="Bell Curve")*(_xlfn.NORM.DIST(AND(CS$6&gt;=$F155,CS$6&lt;=$H155)*(CS$6-$F155+1),$J155/2,$M155,TRUE)-_xlfn.NORM.DIST(AND(CS$6&gt;=$F155,CS$6&lt;=$H155)*(CR$6-$F155+1),$J155/2,$M155,TRUE))/(1-2*_xlfn.NORM.DIST(0,$J155/2,$M155,TRUE))*$D155+($K155="Steady Growth")*(AND(CS$6&gt;=$F155,CS$6&lt;=$H155)*((CS$6-$F155+1)/($J155*($J155+1)/2)*$D155))+($K155="custom")*CustCF!CM155</f>
        <v>0</v>
      </c>
      <c r="CT155" s="95">
        <f>($K155="Bell Curve")*(_xlfn.NORM.DIST(AND(CT$6&gt;=$F155,CT$6&lt;=$H155)*(CT$6-$F155+1),$J155/2,$M155,TRUE)-_xlfn.NORM.DIST(AND(CT$6&gt;=$F155,CT$6&lt;=$H155)*(CS$6-$F155+1),$J155/2,$M155,TRUE))/(1-2*_xlfn.NORM.DIST(0,$J155/2,$M155,TRUE))*$D155+($K155="Steady Growth")*(AND(CT$6&gt;=$F155,CT$6&lt;=$H155)*((CT$6-$F155+1)/($J155*($J155+1)/2)*$D155))+($K155="custom")*CustCF!CN155</f>
        <v>0</v>
      </c>
      <c r="CU155" s="95">
        <f>($K155="Bell Curve")*(_xlfn.NORM.DIST(AND(CU$6&gt;=$F155,CU$6&lt;=$H155)*(CU$6-$F155+1),$J155/2,$M155,TRUE)-_xlfn.NORM.DIST(AND(CU$6&gt;=$F155,CU$6&lt;=$H155)*(CT$6-$F155+1),$J155/2,$M155,TRUE))/(1-2*_xlfn.NORM.DIST(0,$J155/2,$M155,TRUE))*$D155+($K155="Steady Growth")*(AND(CU$6&gt;=$F155,CU$6&lt;=$H155)*((CU$6-$F155+1)/($J155*($J155+1)/2)*$D155))+($K155="custom")*CustCF!CO155</f>
        <v>0</v>
      </c>
      <c r="CV155" s="95">
        <f>($K155="Bell Curve")*(_xlfn.NORM.DIST(AND(CV$6&gt;=$F155,CV$6&lt;=$H155)*(CV$6-$F155+1),$J155/2,$M155,TRUE)-_xlfn.NORM.DIST(AND(CV$6&gt;=$F155,CV$6&lt;=$H155)*(CU$6-$F155+1),$J155/2,$M155,TRUE))/(1-2*_xlfn.NORM.DIST(0,$J155/2,$M155,TRUE))*$D155+($K155="Steady Growth")*(AND(CV$6&gt;=$F155,CV$6&lt;=$H155)*((CV$6-$F155+1)/($J155*($J155+1)/2)*$D155))+($K155="custom")*CustCF!CP155</f>
        <v>0</v>
      </c>
      <c r="CW155" s="95">
        <f>($K155="Bell Curve")*(_xlfn.NORM.DIST(AND(CW$6&gt;=$F155,CW$6&lt;=$H155)*(CW$6-$F155+1),$J155/2,$M155,TRUE)-_xlfn.NORM.DIST(AND(CW$6&gt;=$F155,CW$6&lt;=$H155)*(CV$6-$F155+1),$J155/2,$M155,TRUE))/(1-2*_xlfn.NORM.DIST(0,$J155/2,$M155,TRUE))*$D155+($K155="Steady Growth")*(AND(CW$6&gt;=$F155,CW$6&lt;=$H155)*((CW$6-$F155+1)/($J155*($J155+1)/2)*$D155))+($K155="custom")*CustCF!CQ155</f>
        <v>0</v>
      </c>
      <c r="CX155" s="95">
        <f>($K155="Bell Curve")*(_xlfn.NORM.DIST(AND(CX$6&gt;=$F155,CX$6&lt;=$H155)*(CX$6-$F155+1),$J155/2,$M155,TRUE)-_xlfn.NORM.DIST(AND(CX$6&gt;=$F155,CX$6&lt;=$H155)*(CW$6-$F155+1),$J155/2,$M155,TRUE))/(1-2*_xlfn.NORM.DIST(0,$J155/2,$M155,TRUE))*$D155+($K155="Steady Growth")*(AND(CX$6&gt;=$F155,CX$6&lt;=$H155)*((CX$6-$F155+1)/($J155*($J155+1)/2)*$D155))+($K155="custom")*CustCF!CR155</f>
        <v>0</v>
      </c>
      <c r="CY155" s="95">
        <f>($K155="Bell Curve")*(_xlfn.NORM.DIST(AND(CY$6&gt;=$F155,CY$6&lt;=$H155)*(CY$6-$F155+1),$J155/2,$M155,TRUE)-_xlfn.NORM.DIST(AND(CY$6&gt;=$F155,CY$6&lt;=$H155)*(CX$6-$F155+1),$J155/2,$M155,TRUE))/(1-2*_xlfn.NORM.DIST(0,$J155/2,$M155,TRUE))*$D155+($K155="Steady Growth")*(AND(CY$6&gt;=$F155,CY$6&lt;=$H155)*((CY$6-$F155+1)/($J155*($J155+1)/2)*$D155))+($K155="custom")*CustCF!CS155</f>
        <v>0</v>
      </c>
      <c r="CZ155" s="95">
        <f>($K155="Bell Curve")*(_xlfn.NORM.DIST(AND(CZ$6&gt;=$F155,CZ$6&lt;=$H155)*(CZ$6-$F155+1),$J155/2,$M155,TRUE)-_xlfn.NORM.DIST(AND(CZ$6&gt;=$F155,CZ$6&lt;=$H155)*(CY$6-$F155+1),$J155/2,$M155,TRUE))/(1-2*_xlfn.NORM.DIST(0,$J155/2,$M155,TRUE))*$D155+($K155="Steady Growth")*(AND(CZ$6&gt;=$F155,CZ$6&lt;=$H155)*((CZ$6-$F155+1)/($J155*($J155+1)/2)*$D155))+($K155="custom")*CustCF!CT155</f>
        <v>0</v>
      </c>
      <c r="DA155" s="95">
        <f>($K155="Bell Curve")*(_xlfn.NORM.DIST(AND(DA$6&gt;=$F155,DA$6&lt;=$H155)*(DA$6-$F155+1),$J155/2,$M155,TRUE)-_xlfn.NORM.DIST(AND(DA$6&gt;=$F155,DA$6&lt;=$H155)*(CZ$6-$F155+1),$J155/2,$M155,TRUE))/(1-2*_xlfn.NORM.DIST(0,$J155/2,$M155,TRUE))*$D155+($K155="Steady Growth")*(AND(DA$6&gt;=$F155,DA$6&lt;=$H155)*((DA$6-$F155+1)/($J155*($J155+1)/2)*$D155))+($K155="custom")*CustCF!CU155</f>
        <v>0</v>
      </c>
      <c r="DB155" s="95">
        <f>($K155="Bell Curve")*(_xlfn.NORM.DIST(AND(DB$6&gt;=$F155,DB$6&lt;=$H155)*(DB$6-$F155+1),$J155/2,$M155,TRUE)-_xlfn.NORM.DIST(AND(DB$6&gt;=$F155,DB$6&lt;=$H155)*(DA$6-$F155+1),$J155/2,$M155,TRUE))/(1-2*_xlfn.NORM.DIST(0,$J155/2,$M155,TRUE))*$D155+($K155="Steady Growth")*(AND(DB$6&gt;=$F155,DB$6&lt;=$H155)*((DB$6-$F155+1)/($J155*($J155+1)/2)*$D155))+($K155="custom")*CustCF!CV155</f>
        <v>0</v>
      </c>
      <c r="DC155" s="95">
        <f>($K155="Bell Curve")*(_xlfn.NORM.DIST(AND(DC$6&gt;=$F155,DC$6&lt;=$H155)*(DC$6-$F155+1),$J155/2,$M155,TRUE)-_xlfn.NORM.DIST(AND(DC$6&gt;=$F155,DC$6&lt;=$H155)*(DB$6-$F155+1),$J155/2,$M155,TRUE))/(1-2*_xlfn.NORM.DIST(0,$J155/2,$M155,TRUE))*$D155+($K155="Steady Growth")*(AND(DC$6&gt;=$F155,DC$6&lt;=$H155)*((DC$6-$F155+1)/($J155*($J155+1)/2)*$D155))+($K155="custom")*CustCF!CW155</f>
        <v>0</v>
      </c>
      <c r="DD155" s="95">
        <f>($K155="Bell Curve")*(_xlfn.NORM.DIST(AND(DD$6&gt;=$F155,DD$6&lt;=$H155)*(DD$6-$F155+1),$J155/2,$M155,TRUE)-_xlfn.NORM.DIST(AND(DD$6&gt;=$F155,DD$6&lt;=$H155)*(DC$6-$F155+1),$J155/2,$M155,TRUE))/(1-2*_xlfn.NORM.DIST(0,$J155/2,$M155,TRUE))*$D155+($K155="Steady Growth")*(AND(DD$6&gt;=$F155,DD$6&lt;=$H155)*((DD$6-$F155+1)/($J155*($J155+1)/2)*$D155))+($K155="custom")*CustCF!CX155</f>
        <v>0</v>
      </c>
      <c r="DE155" s="95">
        <f>($K155="Bell Curve")*(_xlfn.NORM.DIST(AND(DE$6&gt;=$F155,DE$6&lt;=$H155)*(DE$6-$F155+1),$J155/2,$M155,TRUE)-_xlfn.NORM.DIST(AND(DE$6&gt;=$F155,DE$6&lt;=$H155)*(DD$6-$F155+1),$J155/2,$M155,TRUE))/(1-2*_xlfn.NORM.DIST(0,$J155/2,$M155,TRUE))*$D155+($K155="Steady Growth")*(AND(DE$6&gt;=$F155,DE$6&lt;=$H155)*((DE$6-$F155+1)/($J155*($J155+1)/2)*$D155))+($K155="custom")*CustCF!CY155</f>
        <v>0</v>
      </c>
      <c r="DF155" s="95">
        <f>($K155="Bell Curve")*(_xlfn.NORM.DIST(AND(DF$6&gt;=$F155,DF$6&lt;=$H155)*(DF$6-$F155+1),$J155/2,$M155,TRUE)-_xlfn.NORM.DIST(AND(DF$6&gt;=$F155,DF$6&lt;=$H155)*(DE$6-$F155+1),$J155/2,$M155,TRUE))/(1-2*_xlfn.NORM.DIST(0,$J155/2,$M155,TRUE))*$D155+($K155="Steady Growth")*(AND(DF$6&gt;=$F155,DF$6&lt;=$H155)*((DF$6-$F155+1)/($J155*($J155+1)/2)*$D155))+($K155="custom")*CustCF!CZ155</f>
        <v>0</v>
      </c>
      <c r="DG155" s="95">
        <f>($K155="Bell Curve")*(_xlfn.NORM.DIST(AND(DG$6&gt;=$F155,DG$6&lt;=$H155)*(DG$6-$F155+1),$J155/2,$M155,TRUE)-_xlfn.NORM.DIST(AND(DG$6&gt;=$F155,DG$6&lt;=$H155)*(DF$6-$F155+1),$J155/2,$M155,TRUE))/(1-2*_xlfn.NORM.DIST(0,$J155/2,$M155,TRUE))*$D155+($K155="Steady Growth")*(AND(DG$6&gt;=$F155,DG$6&lt;=$H155)*((DG$6-$F155+1)/($J155*($J155+1)/2)*$D155))+($K155="custom")*CustCF!DA155</f>
        <v>0</v>
      </c>
      <c r="DH155" s="95">
        <f>($K155="Bell Curve")*(_xlfn.NORM.DIST(AND(DH$6&gt;=$F155,DH$6&lt;=$H155)*(DH$6-$F155+1),$J155/2,$M155,TRUE)-_xlfn.NORM.DIST(AND(DH$6&gt;=$F155,DH$6&lt;=$H155)*(DG$6-$F155+1),$J155/2,$M155,TRUE))/(1-2*_xlfn.NORM.DIST(0,$J155/2,$M155,TRUE))*$D155+($K155="Steady Growth")*(AND(DH$6&gt;=$F155,DH$6&lt;=$H155)*((DH$6-$F155+1)/($J155*($J155+1)/2)*$D155))+($K155="custom")*CustCF!DB155</f>
        <v>0</v>
      </c>
      <c r="DI155" s="95">
        <f>($K155="Bell Curve")*(_xlfn.NORM.DIST(AND(DI$6&gt;=$F155,DI$6&lt;=$H155)*(DI$6-$F155+1),$J155/2,$M155,TRUE)-_xlfn.NORM.DIST(AND(DI$6&gt;=$F155,DI$6&lt;=$H155)*(DH$6-$F155+1),$J155/2,$M155,TRUE))/(1-2*_xlfn.NORM.DIST(0,$J155/2,$M155,TRUE))*$D155+($K155="Steady Growth")*(AND(DI$6&gt;=$F155,DI$6&lt;=$H155)*((DI$6-$F155+1)/($J155*($J155+1)/2)*$D155))+($K155="custom")*CustCF!DC155</f>
        <v>0</v>
      </c>
      <c r="DJ155" s="95">
        <f>($K155="Bell Curve")*(_xlfn.NORM.DIST(AND(DJ$6&gt;=$F155,DJ$6&lt;=$H155)*(DJ$6-$F155+1),$J155/2,$M155,TRUE)-_xlfn.NORM.DIST(AND(DJ$6&gt;=$F155,DJ$6&lt;=$H155)*(DI$6-$F155+1),$J155/2,$M155,TRUE))/(1-2*_xlfn.NORM.DIST(0,$J155/2,$M155,TRUE))*$D155+($K155="Steady Growth")*(AND(DJ$6&gt;=$F155,DJ$6&lt;=$H155)*((DJ$6-$F155+1)/($J155*($J155+1)/2)*$D155))+($K155="custom")*CustCF!DD155</f>
        <v>0</v>
      </c>
      <c r="DK155" s="95">
        <f>($K155="Bell Curve")*(_xlfn.NORM.DIST(AND(DK$6&gt;=$F155,DK$6&lt;=$H155)*(DK$6-$F155+1),$J155/2,$M155,TRUE)-_xlfn.NORM.DIST(AND(DK$6&gt;=$F155,DK$6&lt;=$H155)*(DJ$6-$F155+1),$J155/2,$M155,TRUE))/(1-2*_xlfn.NORM.DIST(0,$J155/2,$M155,TRUE))*$D155+($K155="Steady Growth")*(AND(DK$6&gt;=$F155,DK$6&lt;=$H155)*((DK$6-$F155+1)/($J155*($J155+1)/2)*$D155))+($K155="custom")*CustCF!DE155</f>
        <v>0</v>
      </c>
      <c r="DL155" s="95">
        <f>($K155="Bell Curve")*(_xlfn.NORM.DIST(AND(DL$6&gt;=$F155,DL$6&lt;=$H155)*(DL$6-$F155+1),$J155/2,$M155,TRUE)-_xlfn.NORM.DIST(AND(DL$6&gt;=$F155,DL$6&lt;=$H155)*(DK$6-$F155+1),$J155/2,$M155,TRUE))/(1-2*_xlfn.NORM.DIST(0,$J155/2,$M155,TRUE))*$D155+($K155="Steady Growth")*(AND(DL$6&gt;=$F155,DL$6&lt;=$H155)*((DL$6-$F155+1)/($J155*($J155+1)/2)*$D155))+($K155="custom")*CustCF!DF155</f>
        <v>0</v>
      </c>
      <c r="DM155" s="95">
        <f>($K155="Bell Curve")*(_xlfn.NORM.DIST(AND(DM$6&gt;=$F155,DM$6&lt;=$H155)*(DM$6-$F155+1),$J155/2,$M155,TRUE)-_xlfn.NORM.DIST(AND(DM$6&gt;=$F155,DM$6&lt;=$H155)*(DL$6-$F155+1),$J155/2,$M155,TRUE))/(1-2*_xlfn.NORM.DIST(0,$J155/2,$M155,TRUE))*$D155+($K155="Steady Growth")*(AND(DM$6&gt;=$F155,DM$6&lt;=$H155)*((DM$6-$F155+1)/($J155*($J155+1)/2)*$D155))+($K155="custom")*CustCF!DG155</f>
        <v>0</v>
      </c>
      <c r="DN155" s="95">
        <f>($K155="Bell Curve")*(_xlfn.NORM.DIST(AND(DN$6&gt;=$F155,DN$6&lt;=$H155)*(DN$6-$F155+1),$J155/2,$M155,TRUE)-_xlfn.NORM.DIST(AND(DN$6&gt;=$F155,DN$6&lt;=$H155)*(DM$6-$F155+1),$J155/2,$M155,TRUE))/(1-2*_xlfn.NORM.DIST(0,$J155/2,$M155,TRUE))*$D155+($K155="Steady Growth")*(AND(DN$6&gt;=$F155,DN$6&lt;=$H155)*((DN$6-$F155+1)/($J155*($J155+1)/2)*$D155))+($K155="custom")*CustCF!DH155</f>
        <v>0</v>
      </c>
      <c r="DO155" s="95">
        <f>($K155="Bell Curve")*(_xlfn.NORM.DIST(AND(DO$6&gt;=$F155,DO$6&lt;=$H155)*(DO$6-$F155+1),$J155/2,$M155,TRUE)-_xlfn.NORM.DIST(AND(DO$6&gt;=$F155,DO$6&lt;=$H155)*(DN$6-$F155+1),$J155/2,$M155,TRUE))/(1-2*_xlfn.NORM.DIST(0,$J155/2,$M155,TRUE))*$D155+($K155="Steady Growth")*(AND(DO$6&gt;=$F155,DO$6&lt;=$H155)*((DO$6-$F155+1)/($J155*($J155+1)/2)*$D155))+($K155="custom")*CustCF!DI155</f>
        <v>0</v>
      </c>
      <c r="DP155" s="95">
        <f>($K155="Bell Curve")*(_xlfn.NORM.DIST(AND(DP$6&gt;=$F155,DP$6&lt;=$H155)*(DP$6-$F155+1),$J155/2,$M155,TRUE)-_xlfn.NORM.DIST(AND(DP$6&gt;=$F155,DP$6&lt;=$H155)*(DO$6-$F155+1),$J155/2,$M155,TRUE))/(1-2*_xlfn.NORM.DIST(0,$J155/2,$M155,TRUE))*$D155+($K155="Steady Growth")*(AND(DP$6&gt;=$F155,DP$6&lt;=$H155)*((DP$6-$F155+1)/($J155*($J155+1)/2)*$D155))+($K155="custom")*CustCF!DJ155</f>
        <v>0</v>
      </c>
      <c r="DQ155" s="95">
        <f>($K155="Bell Curve")*(_xlfn.NORM.DIST(AND(DQ$6&gt;=$F155,DQ$6&lt;=$H155)*(DQ$6-$F155+1),$J155/2,$M155,TRUE)-_xlfn.NORM.DIST(AND(DQ$6&gt;=$F155,DQ$6&lt;=$H155)*(DP$6-$F155+1),$J155/2,$M155,TRUE))/(1-2*_xlfn.NORM.DIST(0,$J155/2,$M155,TRUE))*$D155+($K155="Steady Growth")*(AND(DQ$6&gt;=$F155,DQ$6&lt;=$H155)*((DQ$6-$F155+1)/($J155*($J155+1)/2)*$D155))+($K155="custom")*CustCF!DK155</f>
        <v>0</v>
      </c>
      <c r="DR155" s="95">
        <f>($K155="Bell Curve")*(_xlfn.NORM.DIST(AND(DR$6&gt;=$F155,DR$6&lt;=$H155)*(DR$6-$F155+1),$J155/2,$M155,TRUE)-_xlfn.NORM.DIST(AND(DR$6&gt;=$F155,DR$6&lt;=$H155)*(DQ$6-$F155+1),$J155/2,$M155,TRUE))/(1-2*_xlfn.NORM.DIST(0,$J155/2,$M155,TRUE))*$D155+($K155="Steady Growth")*(AND(DR$6&gt;=$F155,DR$6&lt;=$H155)*((DR$6-$F155+1)/($J155*($J155+1)/2)*$D155))+($K155="custom")*CustCF!DL155</f>
        <v>0</v>
      </c>
      <c r="DS155" s="95">
        <f>($K155="Bell Curve")*(_xlfn.NORM.DIST(AND(DS$6&gt;=$F155,DS$6&lt;=$H155)*(DS$6-$F155+1),$J155/2,$M155,TRUE)-_xlfn.NORM.DIST(AND(DS$6&gt;=$F155,DS$6&lt;=$H155)*(DR$6-$F155+1),$J155/2,$M155,TRUE))/(1-2*_xlfn.NORM.DIST(0,$J155/2,$M155,TRUE))*$D155+($K155="Steady Growth")*(AND(DS$6&gt;=$F155,DS$6&lt;=$H155)*((DS$6-$F155+1)/($J155*($J155+1)/2)*$D155))+($K155="custom")*CustCF!DM155</f>
        <v>0</v>
      </c>
      <c r="DT155" s="95">
        <f>($K155="Bell Curve")*(_xlfn.NORM.DIST(AND(DT$6&gt;=$F155,DT$6&lt;=$H155)*(DT$6-$F155+1),$J155/2,$M155,TRUE)-_xlfn.NORM.DIST(AND(DT$6&gt;=$F155,DT$6&lt;=$H155)*(DS$6-$F155+1),$J155/2,$M155,TRUE))/(1-2*_xlfn.NORM.DIST(0,$J155/2,$M155,TRUE))*$D155+($K155="Steady Growth")*(AND(DT$6&gt;=$F155,DT$6&lt;=$H155)*((DT$6-$F155+1)/($J155*($J155+1)/2)*$D155))+($K155="custom")*CustCF!DN155</f>
        <v>0</v>
      </c>
      <c r="DU155" s="95">
        <f>($K155="Bell Curve")*(_xlfn.NORM.DIST(AND(DU$6&gt;=$F155,DU$6&lt;=$H155)*(DU$6-$F155+1),$J155/2,$M155,TRUE)-_xlfn.NORM.DIST(AND(DU$6&gt;=$F155,DU$6&lt;=$H155)*(DT$6-$F155+1),$J155/2,$M155,TRUE))/(1-2*_xlfn.NORM.DIST(0,$J155/2,$M155,TRUE))*$D155+($K155="Steady Growth")*(AND(DU$6&gt;=$F155,DU$6&lt;=$H155)*((DU$6-$F155+1)/($J155*($J155+1)/2)*$D155))+($K155="custom")*CustCF!DO155</f>
        <v>0</v>
      </c>
      <c r="DV155" s="95">
        <f>($K155="Bell Curve")*(_xlfn.NORM.DIST(AND(DV$6&gt;=$F155,DV$6&lt;=$H155)*(DV$6-$F155+1),$J155/2,$M155,TRUE)-_xlfn.NORM.DIST(AND(DV$6&gt;=$F155,DV$6&lt;=$H155)*(DU$6-$F155+1),$J155/2,$M155,TRUE))/(1-2*_xlfn.NORM.DIST(0,$J155/2,$M155,TRUE))*$D155+($K155="Steady Growth")*(AND(DV$6&gt;=$F155,DV$6&lt;=$H155)*((DV$6-$F155+1)/($J155*($J155+1)/2)*$D155))+($K155="custom")*CustCF!DP155</f>
        <v>0</v>
      </c>
      <c r="DW155" s="95">
        <f>($K155="Bell Curve")*(_xlfn.NORM.DIST(AND(DW$6&gt;=$F155,DW$6&lt;=$H155)*(DW$6-$F155+1),$J155/2,$M155,TRUE)-_xlfn.NORM.DIST(AND(DW$6&gt;=$F155,DW$6&lt;=$H155)*(DV$6-$F155+1),$J155/2,$M155,TRUE))/(1-2*_xlfn.NORM.DIST(0,$J155/2,$M155,TRUE))*$D155+($K155="Steady Growth")*(AND(DW$6&gt;=$F155,DW$6&lt;=$H155)*((DW$6-$F155+1)/($J155*($J155+1)/2)*$D155))+($K155="custom")*CustCF!DQ155</f>
        <v>0</v>
      </c>
      <c r="DX155" s="95">
        <f>($K155="Bell Curve")*(_xlfn.NORM.DIST(AND(DX$6&gt;=$F155,DX$6&lt;=$H155)*(DX$6-$F155+1),$J155/2,$M155,TRUE)-_xlfn.NORM.DIST(AND(DX$6&gt;=$F155,DX$6&lt;=$H155)*(DW$6-$F155+1),$J155/2,$M155,TRUE))/(1-2*_xlfn.NORM.DIST(0,$J155/2,$M155,TRUE))*$D155+($K155="Steady Growth")*(AND(DX$6&gt;=$F155,DX$6&lt;=$H155)*((DX$6-$F155+1)/($J155*($J155+1)/2)*$D155))+($K155="custom")*CustCF!DR155</f>
        <v>0</v>
      </c>
      <c r="DY155" s="95">
        <f>($K155="Bell Curve")*(_xlfn.NORM.DIST(AND(DY$6&gt;=$F155,DY$6&lt;=$H155)*(DY$6-$F155+1),$J155/2,$M155,TRUE)-_xlfn.NORM.DIST(AND(DY$6&gt;=$F155,DY$6&lt;=$H155)*(DX$6-$F155+1),$J155/2,$M155,TRUE))/(1-2*_xlfn.NORM.DIST(0,$J155/2,$M155,TRUE))*$D155+($K155="Steady Growth")*(AND(DY$6&gt;=$F155,DY$6&lt;=$H155)*((DY$6-$F155+1)/($J155*($J155+1)/2)*$D155))+($K155="custom")*CustCF!DS155</f>
        <v>0</v>
      </c>
      <c r="DZ155" s="95">
        <f>($K155="Bell Curve")*(_xlfn.NORM.DIST(AND(DZ$6&gt;=$F155,DZ$6&lt;=$H155)*(DZ$6-$F155+1),$J155/2,$M155,TRUE)-_xlfn.NORM.DIST(AND(DZ$6&gt;=$F155,DZ$6&lt;=$H155)*(DY$6-$F155+1),$J155/2,$M155,TRUE))/(1-2*_xlfn.NORM.DIST(0,$J155/2,$M155,TRUE))*$D155+($K155="Steady Growth")*(AND(DZ$6&gt;=$F155,DZ$6&lt;=$H155)*((DZ$6-$F155+1)/($J155*($J155+1)/2)*$D155))+($K155="custom")*CustCF!DT155</f>
        <v>0</v>
      </c>
      <c r="EA155" s="95">
        <f>($K155="Bell Curve")*(_xlfn.NORM.DIST(AND(EA$6&gt;=$F155,EA$6&lt;=$H155)*(EA$6-$F155+1),$J155/2,$M155,TRUE)-_xlfn.NORM.DIST(AND(EA$6&gt;=$F155,EA$6&lt;=$H155)*(DZ$6-$F155+1),$J155/2,$M155,TRUE))/(1-2*_xlfn.NORM.DIST(0,$J155/2,$M155,TRUE))*$D155+($K155="Steady Growth")*(AND(EA$6&gt;=$F155,EA$6&lt;=$H155)*((EA$6-$F155+1)/($J155*($J155+1)/2)*$D155))+($K155="custom")*CustCF!DU155</f>
        <v>0</v>
      </c>
      <c r="EB155" s="95">
        <f>($K155="Bell Curve")*(_xlfn.NORM.DIST(AND(EB$6&gt;=$F155,EB$6&lt;=$H155)*(EB$6-$F155+1),$J155/2,$M155,TRUE)-_xlfn.NORM.DIST(AND(EB$6&gt;=$F155,EB$6&lt;=$H155)*(EA$6-$F155+1),$J155/2,$M155,TRUE))/(1-2*_xlfn.NORM.DIST(0,$J155/2,$M155,TRUE))*$D155+($K155="Steady Growth")*(AND(EB$6&gt;=$F155,EB$6&lt;=$H155)*((EB$6-$F155+1)/($J155*($J155+1)/2)*$D155))+($K155="custom")*CustCF!DV155</f>
        <v>0</v>
      </c>
      <c r="EC155" s="95">
        <f>($K155="Bell Curve")*(_xlfn.NORM.DIST(AND(EC$6&gt;=$F155,EC$6&lt;=$H155)*(EC$6-$F155+1),$J155/2,$M155,TRUE)-_xlfn.NORM.DIST(AND(EC$6&gt;=$F155,EC$6&lt;=$H155)*(EB$6-$F155+1),$J155/2,$M155,TRUE))/(1-2*_xlfn.NORM.DIST(0,$J155/2,$M155,TRUE))*$D155+($K155="Steady Growth")*(AND(EC$6&gt;=$F155,EC$6&lt;=$H155)*((EC$6-$F155+1)/($J155*($J155+1)/2)*$D155))+($K155="custom")*CustCF!DW155</f>
        <v>0</v>
      </c>
      <c r="ED155" s="95">
        <f>($K155="Bell Curve")*(_xlfn.NORM.DIST(AND(ED$6&gt;=$F155,ED$6&lt;=$H155)*(ED$6-$F155+1),$J155/2,$M155,TRUE)-_xlfn.NORM.DIST(AND(ED$6&gt;=$F155,ED$6&lt;=$H155)*(EC$6-$F155+1),$J155/2,$M155,TRUE))/(1-2*_xlfn.NORM.DIST(0,$J155/2,$M155,TRUE))*$D155+($K155="Steady Growth")*(AND(ED$6&gt;=$F155,ED$6&lt;=$H155)*((ED$6-$F155+1)/($J155*($J155+1)/2)*$D155))+($K155="custom")*CustCF!DX155</f>
        <v>0</v>
      </c>
      <c r="EE155" s="95">
        <f>($K155="Bell Curve")*(_xlfn.NORM.DIST(AND(EE$6&gt;=$F155,EE$6&lt;=$H155)*(EE$6-$F155+1),$J155/2,$M155,TRUE)-_xlfn.NORM.DIST(AND(EE$6&gt;=$F155,EE$6&lt;=$H155)*(ED$6-$F155+1),$J155/2,$M155,TRUE))/(1-2*_xlfn.NORM.DIST(0,$J155/2,$M155,TRUE))*$D155+($K155="Steady Growth")*(AND(EE$6&gt;=$F155,EE$6&lt;=$H155)*((EE$6-$F155+1)/($J155*($J155+1)/2)*$D155))+($K155="custom")*CustCF!DY155</f>
        <v>0</v>
      </c>
      <c r="EF155" s="95">
        <f>($K155="Bell Curve")*(_xlfn.NORM.DIST(AND(EF$6&gt;=$F155,EF$6&lt;=$H155)*(EF$6-$F155+1),$J155/2,$M155,TRUE)-_xlfn.NORM.DIST(AND(EF$6&gt;=$F155,EF$6&lt;=$H155)*(EE$6-$F155+1),$J155/2,$M155,TRUE))/(1-2*_xlfn.NORM.DIST(0,$J155/2,$M155,TRUE))*$D155+($K155="Steady Growth")*(AND(EF$6&gt;=$F155,EF$6&lt;=$H155)*((EF$6-$F155+1)/($J155*($J155+1)/2)*$D155))+($K155="custom")*CustCF!DZ155</f>
        <v>0</v>
      </c>
      <c r="EG155" s="95">
        <f>($K155="Bell Curve")*(_xlfn.NORM.DIST(AND(EG$6&gt;=$F155,EG$6&lt;=$H155)*(EG$6-$F155+1),$J155/2,$M155,TRUE)-_xlfn.NORM.DIST(AND(EG$6&gt;=$F155,EG$6&lt;=$H155)*(EF$6-$F155+1),$J155/2,$M155,TRUE))/(1-2*_xlfn.NORM.DIST(0,$J155/2,$M155,TRUE))*$D155+($K155="Steady Growth")*(AND(EG$6&gt;=$F155,EG$6&lt;=$H155)*((EG$6-$F155+1)/($J155*($J155+1)/2)*$D155))+($K155="custom")*CustCF!EA155</f>
        <v>0</v>
      </c>
      <c r="EH155" s="95">
        <f>($K155="Bell Curve")*(_xlfn.NORM.DIST(AND(EH$6&gt;=$F155,EH$6&lt;=$H155)*(EH$6-$F155+1),$J155/2,$M155,TRUE)-_xlfn.NORM.DIST(AND(EH$6&gt;=$F155,EH$6&lt;=$H155)*(EG$6-$F155+1),$J155/2,$M155,TRUE))/(1-2*_xlfn.NORM.DIST(0,$J155/2,$M155,TRUE))*$D155+($K155="Steady Growth")*(AND(EH$6&gt;=$F155,EH$6&lt;=$H155)*((EH$6-$F155+1)/($J155*($J155+1)/2)*$D155))+($K155="custom")*CustCF!EB155</f>
        <v>0</v>
      </c>
      <c r="EI155" s="95">
        <f>($K155="Bell Curve")*(_xlfn.NORM.DIST(AND(EI$6&gt;=$F155,EI$6&lt;=$H155)*(EI$6-$F155+1),$J155/2,$M155,TRUE)-_xlfn.NORM.DIST(AND(EI$6&gt;=$F155,EI$6&lt;=$H155)*(EH$6-$F155+1),$J155/2,$M155,TRUE))/(1-2*_xlfn.NORM.DIST(0,$J155/2,$M155,TRUE))*$D155+($K155="Steady Growth")*(AND(EI$6&gt;=$F155,EI$6&lt;=$H155)*((EI$6-$F155+1)/($J155*($J155+1)/2)*$D155))+($K155="custom")*CustCF!EC155</f>
        <v>0</v>
      </c>
      <c r="EJ155" s="95">
        <f>($K155="Bell Curve")*(_xlfn.NORM.DIST(AND(EJ$6&gt;=$F155,EJ$6&lt;=$H155)*(EJ$6-$F155+1),$J155/2,$M155,TRUE)-_xlfn.NORM.DIST(AND(EJ$6&gt;=$F155,EJ$6&lt;=$H155)*(EI$6-$F155+1),$J155/2,$M155,TRUE))/(1-2*_xlfn.NORM.DIST(0,$J155/2,$M155,TRUE))*$D155+($K155="Steady Growth")*(AND(EJ$6&gt;=$F155,EJ$6&lt;=$H155)*((EJ$6-$F155+1)/($J155*($J155+1)/2)*$D155))+($K155="custom")*CustCF!ED155</f>
        <v>0</v>
      </c>
      <c r="EK155" s="95">
        <f>($K155="Bell Curve")*(_xlfn.NORM.DIST(AND(EK$6&gt;=$F155,EK$6&lt;=$H155)*(EK$6-$F155+1),$J155/2,$M155,TRUE)-_xlfn.NORM.DIST(AND(EK$6&gt;=$F155,EK$6&lt;=$H155)*(EJ$6-$F155+1),$J155/2,$M155,TRUE))/(1-2*_xlfn.NORM.DIST(0,$J155/2,$M155,TRUE))*$D155+($K155="Steady Growth")*(AND(EK$6&gt;=$F155,EK$6&lt;=$H155)*((EK$6-$F155+1)/($J155*($J155+1)/2)*$D155))+($K155="custom")*CustCF!EE155</f>
        <v>0</v>
      </c>
      <c r="EL155" s="95">
        <f>($K155="Bell Curve")*(_xlfn.NORM.DIST(AND(EL$6&gt;=$F155,EL$6&lt;=$H155)*(EL$6-$F155+1),$J155/2,$M155,TRUE)-_xlfn.NORM.DIST(AND(EL$6&gt;=$F155,EL$6&lt;=$H155)*(EK$6-$F155+1),$J155/2,$M155,TRUE))/(1-2*_xlfn.NORM.DIST(0,$J155/2,$M155,TRUE))*$D155+($K155="Steady Growth")*(AND(EL$6&gt;=$F155,EL$6&lt;=$H155)*((EL$6-$F155+1)/($J155*($J155+1)/2)*$D155))+($K155="custom")*CustCF!EF155</f>
        <v>0</v>
      </c>
      <c r="EM155" s="95">
        <f>($K155="Bell Curve")*(_xlfn.NORM.DIST(AND(EM$6&gt;=$F155,EM$6&lt;=$H155)*(EM$6-$F155+1),$J155/2,$M155,TRUE)-_xlfn.NORM.DIST(AND(EM$6&gt;=$F155,EM$6&lt;=$H155)*(EL$6-$F155+1),$J155/2,$M155,TRUE))/(1-2*_xlfn.NORM.DIST(0,$J155/2,$M155,TRUE))*$D155+($K155="Steady Growth")*(AND(EM$6&gt;=$F155,EM$6&lt;=$H155)*((EM$6-$F155+1)/($J155*($J155+1)/2)*$D155))+($K155="custom")*CustCF!EG155</f>
        <v>0</v>
      </c>
      <c r="EN155" s="95">
        <f>($K155="Bell Curve")*(_xlfn.NORM.DIST(AND(EN$6&gt;=$F155,EN$6&lt;=$H155)*(EN$6-$F155+1),$J155/2,$M155,TRUE)-_xlfn.NORM.DIST(AND(EN$6&gt;=$F155,EN$6&lt;=$H155)*(EM$6-$F155+1),$J155/2,$M155,TRUE))/(1-2*_xlfn.NORM.DIST(0,$J155/2,$M155,TRUE))*$D155+($K155="Steady Growth")*(AND(EN$6&gt;=$F155,EN$6&lt;=$H155)*((EN$6-$F155+1)/($J155*($J155+1)/2)*$D155))+($K155="custom")*CustCF!EH155</f>
        <v>0</v>
      </c>
      <c r="EO155" s="95">
        <f>($K155="Bell Curve")*(_xlfn.NORM.DIST(AND(EO$6&gt;=$F155,EO$6&lt;=$H155)*(EO$6-$F155+1),$J155/2,$M155,TRUE)-_xlfn.NORM.DIST(AND(EO$6&gt;=$F155,EO$6&lt;=$H155)*(EN$6-$F155+1),$J155/2,$M155,TRUE))/(1-2*_xlfn.NORM.DIST(0,$J155/2,$M155,TRUE))*$D155+($K155="Steady Growth")*(AND(EO$6&gt;=$F155,EO$6&lt;=$H155)*((EO$6-$F155+1)/($J155*($J155+1)/2)*$D155))+($K155="custom")*CustCF!EI155</f>
        <v>0</v>
      </c>
      <c r="EP155" s="95">
        <f>($K155="Bell Curve")*(_xlfn.NORM.DIST(AND(EP$6&gt;=$F155,EP$6&lt;=$H155)*(EP$6-$F155+1),$J155/2,$M155,TRUE)-_xlfn.NORM.DIST(AND(EP$6&gt;=$F155,EP$6&lt;=$H155)*(EO$6-$F155+1),$J155/2,$M155,TRUE))/(1-2*_xlfn.NORM.DIST(0,$J155/2,$M155,TRUE))*$D155+($K155="Steady Growth")*(AND(EP$6&gt;=$F155,EP$6&lt;=$H155)*((EP$6-$F155+1)/($J155*($J155+1)/2)*$D155))+($K155="custom")*CustCF!EJ155</f>
        <v>0</v>
      </c>
      <c r="EQ155" s="95">
        <f>($K155="Bell Curve")*(_xlfn.NORM.DIST(AND(EQ$6&gt;=$F155,EQ$6&lt;=$H155)*(EQ$6-$F155+1),$J155/2,$M155,TRUE)-_xlfn.NORM.DIST(AND(EQ$6&gt;=$F155,EQ$6&lt;=$H155)*(EP$6-$F155+1),$J155/2,$M155,TRUE))/(1-2*_xlfn.NORM.DIST(0,$J155/2,$M155,TRUE))*$D155+($K155="Steady Growth")*(AND(EQ$6&gt;=$F155,EQ$6&lt;=$H155)*((EQ$6-$F155+1)/($J155*($J155+1)/2)*$D155))+($K155="custom")*CustCF!EK155</f>
        <v>0</v>
      </c>
      <c r="ER155" s="95">
        <f>($K155="Bell Curve")*(_xlfn.NORM.DIST(AND(ER$6&gt;=$F155,ER$6&lt;=$H155)*(ER$6-$F155+1),$J155/2,$M155,TRUE)-_xlfn.NORM.DIST(AND(ER$6&gt;=$F155,ER$6&lt;=$H155)*(EQ$6-$F155+1),$J155/2,$M155,TRUE))/(1-2*_xlfn.NORM.DIST(0,$J155/2,$M155,TRUE))*$D155+($K155="Steady Growth")*(AND(ER$6&gt;=$F155,ER$6&lt;=$H155)*((ER$6-$F155+1)/($J155*($J155+1)/2)*$D155))+($K155="custom")*CustCF!EL155</f>
        <v>0</v>
      </c>
      <c r="ES155" s="95">
        <f>($K155="Bell Curve")*(_xlfn.NORM.DIST(AND(ES$6&gt;=$F155,ES$6&lt;=$H155)*(ES$6-$F155+1),$J155/2,$M155,TRUE)-_xlfn.NORM.DIST(AND(ES$6&gt;=$F155,ES$6&lt;=$H155)*(ER$6-$F155+1),$J155/2,$M155,TRUE))/(1-2*_xlfn.NORM.DIST(0,$J155/2,$M155,TRUE))*$D155+($K155="Steady Growth")*(AND(ES$6&gt;=$F155,ES$6&lt;=$H155)*((ES$6-$F155+1)/($J155*($J155+1)/2)*$D155))+($K155="custom")*CustCF!EM155</f>
        <v>0</v>
      </c>
      <c r="ET155" s="95">
        <f>($K155="Bell Curve")*(_xlfn.NORM.DIST(AND(ET$6&gt;=$F155,ET$6&lt;=$H155)*(ET$6-$F155+1),$J155/2,$M155,TRUE)-_xlfn.NORM.DIST(AND(ET$6&gt;=$F155,ET$6&lt;=$H155)*(ES$6-$F155+1),$J155/2,$M155,TRUE))/(1-2*_xlfn.NORM.DIST(0,$J155/2,$M155,TRUE))*$D155+($K155="Steady Growth")*(AND(ET$6&gt;=$F155,ET$6&lt;=$H155)*((ET$6-$F155+1)/($J155*($J155+1)/2)*$D155))+($K155="custom")*CustCF!EN155</f>
        <v>0</v>
      </c>
      <c r="EU155" s="95">
        <f>($K155="Bell Curve")*(_xlfn.NORM.DIST(AND(EU$6&gt;=$F155,EU$6&lt;=$H155)*(EU$6-$F155+1),$J155/2,$M155,TRUE)-_xlfn.NORM.DIST(AND(EU$6&gt;=$F155,EU$6&lt;=$H155)*(ET$6-$F155+1),$J155/2,$M155,TRUE))/(1-2*_xlfn.NORM.DIST(0,$J155/2,$M155,TRUE))*$D155+($K155="Steady Growth")*(AND(EU$6&gt;=$F155,EU$6&lt;=$H155)*((EU$6-$F155+1)/($J155*($J155+1)/2)*$D155))+($K155="custom")*CustCF!EO155</f>
        <v>0</v>
      </c>
      <c r="EV155" s="95">
        <f>($K155="Bell Curve")*(_xlfn.NORM.DIST(AND(EV$6&gt;=$F155,EV$6&lt;=$H155)*(EV$6-$F155+1),$J155/2,$M155,TRUE)-_xlfn.NORM.DIST(AND(EV$6&gt;=$F155,EV$6&lt;=$H155)*(EU$6-$F155+1),$J155/2,$M155,TRUE))/(1-2*_xlfn.NORM.DIST(0,$J155/2,$M155,TRUE))*$D155+($K155="Steady Growth")*(AND(EV$6&gt;=$F155,EV$6&lt;=$H155)*((EV$6-$F155+1)/($J155*($J155+1)/2)*$D155))+($K155="custom")*CustCF!EP155</f>
        <v>0</v>
      </c>
      <c r="EW155" s="95">
        <f>($K155="Bell Curve")*(_xlfn.NORM.DIST(AND(EW$6&gt;=$F155,EW$6&lt;=$H155)*(EW$6-$F155+1),$J155/2,$M155,TRUE)-_xlfn.NORM.DIST(AND(EW$6&gt;=$F155,EW$6&lt;=$H155)*(EV$6-$F155+1),$J155/2,$M155,TRUE))/(1-2*_xlfn.NORM.DIST(0,$J155/2,$M155,TRUE))*$D155+($K155="Steady Growth")*(AND(EW$6&gt;=$F155,EW$6&lt;=$H155)*((EW$6-$F155+1)/($J155*($J155+1)/2)*$D155))+($K155="custom")*CustCF!EQ155</f>
        <v>0</v>
      </c>
      <c r="EX155" s="95">
        <f>($K155="Bell Curve")*(_xlfn.NORM.DIST(AND(EX$6&gt;=$F155,EX$6&lt;=$H155)*(EX$6-$F155+1),$J155/2,$M155,TRUE)-_xlfn.NORM.DIST(AND(EX$6&gt;=$F155,EX$6&lt;=$H155)*(EW$6-$F155+1),$J155/2,$M155,TRUE))/(1-2*_xlfn.NORM.DIST(0,$J155/2,$M155,TRUE))*$D155+($K155="Steady Growth")*(AND(EX$6&gt;=$F155,EX$6&lt;=$H155)*((EX$6-$F155+1)/($J155*($J155+1)/2)*$D155))+($K155="custom")*CustCF!ER155</f>
        <v>0</v>
      </c>
      <c r="EY155" s="95">
        <f>($K155="Bell Curve")*(_xlfn.NORM.DIST(AND(EY$6&gt;=$F155,EY$6&lt;=$H155)*(EY$6-$F155+1),$J155/2,$M155,TRUE)-_xlfn.NORM.DIST(AND(EY$6&gt;=$F155,EY$6&lt;=$H155)*(EX$6-$F155+1),$J155/2,$M155,TRUE))/(1-2*_xlfn.NORM.DIST(0,$J155/2,$M155,TRUE))*$D155+($K155="Steady Growth")*(AND(EY$6&gt;=$F155,EY$6&lt;=$H155)*((EY$6-$F155+1)/($J155*($J155+1)/2)*$D155))+($K155="custom")*CustCF!ES155</f>
        <v>0</v>
      </c>
      <c r="EZ155" s="95">
        <f>($K155="Bell Curve")*(_xlfn.NORM.DIST(AND(EZ$6&gt;=$F155,EZ$6&lt;=$H155)*(EZ$6-$F155+1),$J155/2,$M155,TRUE)-_xlfn.NORM.DIST(AND(EZ$6&gt;=$F155,EZ$6&lt;=$H155)*(EY$6-$F155+1),$J155/2,$M155,TRUE))/(1-2*_xlfn.NORM.DIST(0,$J155/2,$M155,TRUE))*$D155+($K155="Steady Growth")*(AND(EZ$6&gt;=$F155,EZ$6&lt;=$H155)*((EZ$6-$F155+1)/($J155*($J155+1)/2)*$D155))+($K155="custom")*CustCF!ET155</f>
        <v>0</v>
      </c>
      <c r="FA155" s="95">
        <f>($K155="Bell Curve")*(_xlfn.NORM.DIST(AND(FA$6&gt;=$F155,FA$6&lt;=$H155)*(FA$6-$F155+1),$J155/2,$M155,TRUE)-_xlfn.NORM.DIST(AND(FA$6&gt;=$F155,FA$6&lt;=$H155)*(EZ$6-$F155+1),$J155/2,$M155,TRUE))/(1-2*_xlfn.NORM.DIST(0,$J155/2,$M155,TRUE))*$D155+($K155="Steady Growth")*(AND(FA$6&gt;=$F155,FA$6&lt;=$H155)*((FA$6-$F155+1)/($J155*($J155+1)/2)*$D155))+($K155="custom")*CustCF!EU155</f>
        <v>0</v>
      </c>
      <c r="FB155" s="95">
        <f>($K155="Bell Curve")*(_xlfn.NORM.DIST(AND(FB$6&gt;=$F155,FB$6&lt;=$H155)*(FB$6-$F155+1),$J155/2,$M155,TRUE)-_xlfn.NORM.DIST(AND(FB$6&gt;=$F155,FB$6&lt;=$H155)*(FA$6-$F155+1),$J155/2,$M155,TRUE))/(1-2*_xlfn.NORM.DIST(0,$J155/2,$M155,TRUE))*$D155+($K155="Steady Growth")*(AND(FB$6&gt;=$F155,FB$6&lt;=$H155)*((FB$6-$F155+1)/($J155*($J155+1)/2)*$D155))+($K155="custom")*CustCF!EV155</f>
        <v>0</v>
      </c>
      <c r="FC155" s="95">
        <f>($K155="Bell Curve")*(_xlfn.NORM.DIST(AND(FC$6&gt;=$F155,FC$6&lt;=$H155)*(FC$6-$F155+1),$J155/2,$M155,TRUE)-_xlfn.NORM.DIST(AND(FC$6&gt;=$F155,FC$6&lt;=$H155)*(FB$6-$F155+1),$J155/2,$M155,TRUE))/(1-2*_xlfn.NORM.DIST(0,$J155/2,$M155,TRUE))*$D155+($K155="Steady Growth")*(AND(FC$6&gt;=$F155,FC$6&lt;=$H155)*((FC$6-$F155+1)/($J155*($J155+1)/2)*$D155))+($K155="custom")*CustCF!EW155</f>
        <v>0</v>
      </c>
      <c r="FD155" s="95">
        <f>($K155="Bell Curve")*(_xlfn.NORM.DIST(AND(FD$6&gt;=$F155,FD$6&lt;=$H155)*(FD$6-$F155+1),$J155/2,$M155,TRUE)-_xlfn.NORM.DIST(AND(FD$6&gt;=$F155,FD$6&lt;=$H155)*(FC$6-$F155+1),$J155/2,$M155,TRUE))/(1-2*_xlfn.NORM.DIST(0,$J155/2,$M155,TRUE))*$D155+($K155="Steady Growth")*(AND(FD$6&gt;=$F155,FD$6&lt;=$H155)*((FD$6-$F155+1)/($J155*($J155+1)/2)*$D155))+($K155="custom")*CustCF!EX155</f>
        <v>0</v>
      </c>
      <c r="FE155" s="95">
        <f>($K155="Bell Curve")*(_xlfn.NORM.DIST(AND(FE$6&gt;=$F155,FE$6&lt;=$H155)*(FE$6-$F155+1),$J155/2,$M155,TRUE)-_xlfn.NORM.DIST(AND(FE$6&gt;=$F155,FE$6&lt;=$H155)*(FD$6-$F155+1),$J155/2,$M155,TRUE))/(1-2*_xlfn.NORM.DIST(0,$J155/2,$M155,TRUE))*$D155+($K155="Steady Growth")*(AND(FE$6&gt;=$F155,FE$6&lt;=$H155)*((FE$6-$F155+1)/($J155*($J155+1)/2)*$D155))+($K155="custom")*CustCF!EY155</f>
        <v>0</v>
      </c>
      <c r="FF155" s="95">
        <f>($K155="Bell Curve")*(_xlfn.NORM.DIST(AND(FF$6&gt;=$F155,FF$6&lt;=$H155)*(FF$6-$F155+1),$J155/2,$M155,TRUE)-_xlfn.NORM.DIST(AND(FF$6&gt;=$F155,FF$6&lt;=$H155)*(FE$6-$F155+1),$J155/2,$M155,TRUE))/(1-2*_xlfn.NORM.DIST(0,$J155/2,$M155,TRUE))*$D155+($K155="Steady Growth")*(AND(FF$6&gt;=$F155,FF$6&lt;=$H155)*((FF$6-$F155+1)/($J155*($J155+1)/2)*$D155))+($K155="custom")*CustCF!EZ155</f>
        <v>0</v>
      </c>
      <c r="FG155" s="95">
        <f>($K155="Bell Curve")*(_xlfn.NORM.DIST(AND(FG$6&gt;=$F155,FG$6&lt;=$H155)*(FG$6-$F155+1),$J155/2,$M155,TRUE)-_xlfn.NORM.DIST(AND(FG$6&gt;=$F155,FG$6&lt;=$H155)*(FF$6-$F155+1),$J155/2,$M155,TRUE))/(1-2*_xlfn.NORM.DIST(0,$J155/2,$M155,TRUE))*$D155+($K155="Steady Growth")*(AND(FG$6&gt;=$F155,FG$6&lt;=$H155)*((FG$6-$F155+1)/($J155*($J155+1)/2)*$D155))+($K155="custom")*CustCF!FA155</f>
        <v>0</v>
      </c>
      <c r="FH155" s="95">
        <f>($K155="Bell Curve")*(_xlfn.NORM.DIST(AND(FH$6&gt;=$F155,FH$6&lt;=$H155)*(FH$6-$F155+1),$J155/2,$M155,TRUE)-_xlfn.NORM.DIST(AND(FH$6&gt;=$F155,FH$6&lt;=$H155)*(FG$6-$F155+1),$J155/2,$M155,TRUE))/(1-2*_xlfn.NORM.DIST(0,$J155/2,$M155,TRUE))*$D155+($K155="Steady Growth")*(AND(FH$6&gt;=$F155,FH$6&lt;=$H155)*((FH$6-$F155+1)/($J155*($J155+1)/2)*$D155))+($K155="custom")*CustCF!FB155</f>
        <v>0</v>
      </c>
      <c r="FI155" s="95">
        <f>($K155="Bell Curve")*(_xlfn.NORM.DIST(AND(FI$6&gt;=$F155,FI$6&lt;=$H155)*(FI$6-$F155+1),$J155/2,$M155,TRUE)-_xlfn.NORM.DIST(AND(FI$6&gt;=$F155,FI$6&lt;=$H155)*(FH$6-$F155+1),$J155/2,$M155,TRUE))/(1-2*_xlfn.NORM.DIST(0,$J155/2,$M155,TRUE))*$D155+($K155="Steady Growth")*(AND(FI$6&gt;=$F155,FI$6&lt;=$H155)*((FI$6-$F155+1)/($J155*($J155+1)/2)*$D155))+($K155="custom")*CustCF!FC155</f>
        <v>0</v>
      </c>
      <c r="FJ155" s="95">
        <f>($K155="Bell Curve")*(_xlfn.NORM.DIST(AND(FJ$6&gt;=$F155,FJ$6&lt;=$H155)*(FJ$6-$F155+1),$J155/2,$M155,TRUE)-_xlfn.NORM.DIST(AND(FJ$6&gt;=$F155,FJ$6&lt;=$H155)*(FI$6-$F155+1),$J155/2,$M155,TRUE))/(1-2*_xlfn.NORM.DIST(0,$J155/2,$M155,TRUE))*$D155+($K155="Steady Growth")*(AND(FJ$6&gt;=$F155,FJ$6&lt;=$H155)*((FJ$6-$F155+1)/($J155*($J155+1)/2)*$D155))+($K155="custom")*CustCF!FD155</f>
        <v>0</v>
      </c>
      <c r="FK155" s="95">
        <f>($K155="Bell Curve")*(_xlfn.NORM.DIST(AND(FK$6&gt;=$F155,FK$6&lt;=$H155)*(FK$6-$F155+1),$J155/2,$M155,TRUE)-_xlfn.NORM.DIST(AND(FK$6&gt;=$F155,FK$6&lt;=$H155)*(FJ$6-$F155+1),$J155/2,$M155,TRUE))/(1-2*_xlfn.NORM.DIST(0,$J155/2,$M155,TRUE))*$D155+($K155="Steady Growth")*(AND(FK$6&gt;=$F155,FK$6&lt;=$H155)*((FK$6-$F155+1)/($J155*($J155+1)/2)*$D155))+($K155="custom")*CustCF!FE155</f>
        <v>0</v>
      </c>
      <c r="FL155" s="95">
        <f>($K155="Bell Curve")*(_xlfn.NORM.DIST(AND(FL$6&gt;=$F155,FL$6&lt;=$H155)*(FL$6-$F155+1),$J155/2,$M155,TRUE)-_xlfn.NORM.DIST(AND(FL$6&gt;=$F155,FL$6&lt;=$H155)*(FK$6-$F155+1),$J155/2,$M155,TRUE))/(1-2*_xlfn.NORM.DIST(0,$J155/2,$M155,TRUE))*$D155+($K155="Steady Growth")*(AND(FL$6&gt;=$F155,FL$6&lt;=$H155)*((FL$6-$F155+1)/($J155*($J155+1)/2)*$D155))+($K155="custom")*CustCF!FF155</f>
        <v>0</v>
      </c>
      <c r="FM155" s="95">
        <f>($K155="Bell Curve")*(_xlfn.NORM.DIST(AND(FM$6&gt;=$F155,FM$6&lt;=$H155)*(FM$6-$F155+1),$J155/2,$M155,TRUE)-_xlfn.NORM.DIST(AND(FM$6&gt;=$F155,FM$6&lt;=$H155)*(FL$6-$F155+1),$J155/2,$M155,TRUE))/(1-2*_xlfn.NORM.DIST(0,$J155/2,$M155,TRUE))*$D155+($K155="Steady Growth")*(AND(FM$6&gt;=$F155,FM$6&lt;=$H155)*((FM$6-$F155+1)/($J155*($J155+1)/2)*$D155))+($K155="custom")*CustCF!FG155</f>
        <v>0</v>
      </c>
      <c r="FN155" s="95">
        <f>($K155="Bell Curve")*(_xlfn.NORM.DIST(AND(FN$6&gt;=$F155,FN$6&lt;=$H155)*(FN$6-$F155+1),$J155/2,$M155,TRUE)-_xlfn.NORM.DIST(AND(FN$6&gt;=$F155,FN$6&lt;=$H155)*(FM$6-$F155+1),$J155/2,$M155,TRUE))/(1-2*_xlfn.NORM.DIST(0,$J155/2,$M155,TRUE))*$D155+($K155="Steady Growth")*(AND(FN$6&gt;=$F155,FN$6&lt;=$H155)*((FN$6-$F155+1)/($J155*($J155+1)/2)*$D155))+($K155="custom")*CustCF!FH155</f>
        <v>0</v>
      </c>
      <c r="FO155" s="95">
        <f>($K155="Bell Curve")*(_xlfn.NORM.DIST(AND(FO$6&gt;=$F155,FO$6&lt;=$H155)*(FO$6-$F155+1),$J155/2,$M155,TRUE)-_xlfn.NORM.DIST(AND(FO$6&gt;=$F155,FO$6&lt;=$H155)*(FN$6-$F155+1),$J155/2,$M155,TRUE))/(1-2*_xlfn.NORM.DIST(0,$J155/2,$M155,TRUE))*$D155+($K155="Steady Growth")*(AND(FO$6&gt;=$F155,FO$6&lt;=$H155)*((FO$6-$F155+1)/($J155*($J155+1)/2)*$D155))+($K155="custom")*CustCF!FI155</f>
        <v>0</v>
      </c>
      <c r="FP155" s="95">
        <f>($K155="Bell Curve")*(_xlfn.NORM.DIST(AND(FP$6&gt;=$F155,FP$6&lt;=$H155)*(FP$6-$F155+1),$J155/2,$M155,TRUE)-_xlfn.NORM.DIST(AND(FP$6&gt;=$F155,FP$6&lt;=$H155)*(FO$6-$F155+1),$J155/2,$M155,TRUE))/(1-2*_xlfn.NORM.DIST(0,$J155/2,$M155,TRUE))*$D155+($K155="Steady Growth")*(AND(FP$6&gt;=$F155,FP$6&lt;=$H155)*((FP$6-$F155+1)/($J155*($J155+1)/2)*$D155))+($K155="custom")*CustCF!FJ155</f>
        <v>0</v>
      </c>
      <c r="FQ155" s="95">
        <f>($K155="Bell Curve")*(_xlfn.NORM.DIST(AND(FQ$6&gt;=$F155,FQ$6&lt;=$H155)*(FQ$6-$F155+1),$J155/2,$M155,TRUE)-_xlfn.NORM.DIST(AND(FQ$6&gt;=$F155,FQ$6&lt;=$H155)*(FP$6-$F155+1),$J155/2,$M155,TRUE))/(1-2*_xlfn.NORM.DIST(0,$J155/2,$M155,TRUE))*$D155+($K155="Steady Growth")*(AND(FQ$6&gt;=$F155,FQ$6&lt;=$H155)*((FQ$6-$F155+1)/($J155*($J155+1)/2)*$D155))+($K155="custom")*CustCF!FK155</f>
        <v>0</v>
      </c>
      <c r="FR155" s="95">
        <f>($K155="Bell Curve")*(_xlfn.NORM.DIST(AND(FR$6&gt;=$F155,FR$6&lt;=$H155)*(FR$6-$F155+1),$J155/2,$M155,TRUE)-_xlfn.NORM.DIST(AND(FR$6&gt;=$F155,FR$6&lt;=$H155)*(FQ$6-$F155+1),$J155/2,$M155,TRUE))/(1-2*_xlfn.NORM.DIST(0,$J155/2,$M155,TRUE))*$D155+($K155="Steady Growth")*(AND(FR$6&gt;=$F155,FR$6&lt;=$H155)*((FR$6-$F155+1)/($J155*($J155+1)/2)*$D155))+($K155="custom")*CustCF!FL155</f>
        <v>0</v>
      </c>
      <c r="FS155" s="95">
        <f>($K155="Bell Curve")*(_xlfn.NORM.DIST(AND(FS$6&gt;=$F155,FS$6&lt;=$H155)*(FS$6-$F155+1),$J155/2,$M155,TRUE)-_xlfn.NORM.DIST(AND(FS$6&gt;=$F155,FS$6&lt;=$H155)*(FR$6-$F155+1),$J155/2,$M155,TRUE))/(1-2*_xlfn.NORM.DIST(0,$J155/2,$M155,TRUE))*$D155+($K155="Steady Growth")*(AND(FS$6&gt;=$F155,FS$6&lt;=$H155)*((FS$6-$F155+1)/($J155*($J155+1)/2)*$D155))+($K155="custom")*CustCF!FM155</f>
        <v>0</v>
      </c>
      <c r="FT155" s="95">
        <f>($K155="Bell Curve")*(_xlfn.NORM.DIST(AND(FT$6&gt;=$F155,FT$6&lt;=$H155)*(FT$6-$F155+1),$J155/2,$M155,TRUE)-_xlfn.NORM.DIST(AND(FT$6&gt;=$F155,FT$6&lt;=$H155)*(FS$6-$F155+1),$J155/2,$M155,TRUE))/(1-2*_xlfn.NORM.DIST(0,$J155/2,$M155,TRUE))*$D155+($K155="Steady Growth")*(AND(FT$6&gt;=$F155,FT$6&lt;=$H155)*((FT$6-$F155+1)/($J155*($J155+1)/2)*$D155))+($K155="custom")*CustCF!FN155</f>
        <v>0</v>
      </c>
      <c r="FU155" s="95">
        <f>($K155="Bell Curve")*(_xlfn.NORM.DIST(AND(FU$6&gt;=$F155,FU$6&lt;=$H155)*(FU$6-$F155+1),$J155/2,$M155,TRUE)-_xlfn.NORM.DIST(AND(FU$6&gt;=$F155,FU$6&lt;=$H155)*(FT$6-$F155+1),$J155/2,$M155,TRUE))/(1-2*_xlfn.NORM.DIST(0,$J155/2,$M155,TRUE))*$D155+($K155="Steady Growth")*(AND(FU$6&gt;=$F155,FU$6&lt;=$H155)*((FU$6-$F155+1)/($J155*($J155+1)/2)*$D155))+($K155="custom")*CustCF!FO155</f>
        <v>0</v>
      </c>
      <c r="FV155" s="95">
        <f>($K155="Bell Curve")*(_xlfn.NORM.DIST(AND(FV$6&gt;=$F155,FV$6&lt;=$H155)*(FV$6-$F155+1),$J155/2,$M155,TRUE)-_xlfn.NORM.DIST(AND(FV$6&gt;=$F155,FV$6&lt;=$H155)*(FU$6-$F155+1),$J155/2,$M155,TRUE))/(1-2*_xlfn.NORM.DIST(0,$J155/2,$M155,TRUE))*$D155+($K155="Steady Growth")*(AND(FV$6&gt;=$F155,FV$6&lt;=$H155)*((FV$6-$F155+1)/($J155*($J155+1)/2)*$D155))+($K155="custom")*CustCF!FP155</f>
        <v>0</v>
      </c>
      <c r="FW155" s="95">
        <f>($K155="Bell Curve")*(_xlfn.NORM.DIST(AND(FW$6&gt;=$F155,FW$6&lt;=$H155)*(FW$6-$F155+1),$J155/2,$M155,TRUE)-_xlfn.NORM.DIST(AND(FW$6&gt;=$F155,FW$6&lt;=$H155)*(FV$6-$F155+1),$J155/2,$M155,TRUE))/(1-2*_xlfn.NORM.DIST(0,$J155/2,$M155,TRUE))*$D155+($K155="Steady Growth")*(AND(FW$6&gt;=$F155,FW$6&lt;=$H155)*((FW$6-$F155+1)/($J155*($J155+1)/2)*$D155))+($K155="custom")*CustCF!FQ155</f>
        <v>0</v>
      </c>
      <c r="FX155" s="95">
        <f>($K155="Bell Curve")*(_xlfn.NORM.DIST(AND(FX$6&gt;=$F155,FX$6&lt;=$H155)*(FX$6-$F155+1),$J155/2,$M155,TRUE)-_xlfn.NORM.DIST(AND(FX$6&gt;=$F155,FX$6&lt;=$H155)*(FW$6-$F155+1),$J155/2,$M155,TRUE))/(1-2*_xlfn.NORM.DIST(0,$J155/2,$M155,TRUE))*$D155+($K155="Steady Growth")*(AND(FX$6&gt;=$F155,FX$6&lt;=$H155)*((FX$6-$F155+1)/($J155*($J155+1)/2)*$D155))+($K155="custom")*CustCF!FR155</f>
        <v>0</v>
      </c>
      <c r="FY155" s="95">
        <f>($K155="Bell Curve")*(_xlfn.NORM.DIST(AND(FY$6&gt;=$F155,FY$6&lt;=$H155)*(FY$6-$F155+1),$J155/2,$M155,TRUE)-_xlfn.NORM.DIST(AND(FY$6&gt;=$F155,FY$6&lt;=$H155)*(FX$6-$F155+1),$J155/2,$M155,TRUE))/(1-2*_xlfn.NORM.DIST(0,$J155/2,$M155,TRUE))*$D155+($K155="Steady Growth")*(AND(FY$6&gt;=$F155,FY$6&lt;=$H155)*((FY$6-$F155+1)/($J155*($J155+1)/2)*$D155))+($K155="custom")*CustCF!FS155</f>
        <v>0</v>
      </c>
      <c r="FZ155" s="95">
        <f>($K155="Bell Curve")*(_xlfn.NORM.DIST(AND(FZ$6&gt;=$F155,FZ$6&lt;=$H155)*(FZ$6-$F155+1),$J155/2,$M155,TRUE)-_xlfn.NORM.DIST(AND(FZ$6&gt;=$F155,FZ$6&lt;=$H155)*(FY$6-$F155+1),$J155/2,$M155,TRUE))/(1-2*_xlfn.NORM.DIST(0,$J155/2,$M155,TRUE))*$D155+($K155="Steady Growth")*(AND(FZ$6&gt;=$F155,FZ$6&lt;=$H155)*((FZ$6-$F155+1)/($J155*($J155+1)/2)*$D155))+($K155="custom")*CustCF!FT155</f>
        <v>0</v>
      </c>
      <c r="GA155" s="95">
        <f>($K155="Bell Curve")*(_xlfn.NORM.DIST(AND(GA$6&gt;=$F155,GA$6&lt;=$H155)*(GA$6-$F155+1),$J155/2,$M155,TRUE)-_xlfn.NORM.DIST(AND(GA$6&gt;=$F155,GA$6&lt;=$H155)*(FZ$6-$F155+1),$J155/2,$M155,TRUE))/(1-2*_xlfn.NORM.DIST(0,$J155/2,$M155,TRUE))*$D155+($K155="Steady Growth")*(AND(GA$6&gt;=$F155,GA$6&lt;=$H155)*((GA$6-$F155+1)/($J155*($J155+1)/2)*$D155))+($K155="custom")*CustCF!FU155</f>
        <v>0</v>
      </c>
      <c r="GB155" s="95">
        <f>($K155="Bell Curve")*(_xlfn.NORM.DIST(AND(GB$6&gt;=$F155,GB$6&lt;=$H155)*(GB$6-$F155+1),$J155/2,$M155,TRUE)-_xlfn.NORM.DIST(AND(GB$6&gt;=$F155,GB$6&lt;=$H155)*(GA$6-$F155+1),$J155/2,$M155,TRUE))/(1-2*_xlfn.NORM.DIST(0,$J155/2,$M155,TRUE))*$D155+($K155="Steady Growth")*(AND(GB$6&gt;=$F155,GB$6&lt;=$H155)*((GB$6-$F155+1)/($J155*($J155+1)/2)*$D155))+($K155="custom")*CustCF!FV155</f>
        <v>0</v>
      </c>
      <c r="GC155" s="95">
        <f>($K155="Bell Curve")*(_xlfn.NORM.DIST(AND(GC$6&gt;=$F155,GC$6&lt;=$H155)*(GC$6-$F155+1),$J155/2,$M155,TRUE)-_xlfn.NORM.DIST(AND(GC$6&gt;=$F155,GC$6&lt;=$H155)*(GB$6-$F155+1),$J155/2,$M155,TRUE))/(1-2*_xlfn.NORM.DIST(0,$J155/2,$M155,TRUE))*$D155+($K155="Steady Growth")*(AND(GC$6&gt;=$F155,GC$6&lt;=$H155)*((GC$6-$F155+1)/($J155*($J155+1)/2)*$D155))+($K155="custom")*CustCF!FW155</f>
        <v>0</v>
      </c>
      <c r="GD155" s="95">
        <f>($K155="Bell Curve")*(_xlfn.NORM.DIST(AND(GD$6&gt;=$F155,GD$6&lt;=$H155)*(GD$6-$F155+1),$J155/2,$M155,TRUE)-_xlfn.NORM.DIST(AND(GD$6&gt;=$F155,GD$6&lt;=$H155)*(GC$6-$F155+1),$J155/2,$M155,TRUE))/(1-2*_xlfn.NORM.DIST(0,$J155/2,$M155,TRUE))*$D155+($K155="Steady Growth")*(AND(GD$6&gt;=$F155,GD$6&lt;=$H155)*((GD$6-$F155+1)/($J155*($J155+1)/2)*$D155))+($K155="custom")*CustCF!FX155</f>
        <v>0</v>
      </c>
      <c r="GE155" s="95">
        <f>($K155="Bell Curve")*(_xlfn.NORM.DIST(AND(GE$6&gt;=$F155,GE$6&lt;=$H155)*(GE$6-$F155+1),$J155/2,$M155,TRUE)-_xlfn.NORM.DIST(AND(GE$6&gt;=$F155,GE$6&lt;=$H155)*(GD$6-$F155+1),$J155/2,$M155,TRUE))/(1-2*_xlfn.NORM.DIST(0,$J155/2,$M155,TRUE))*$D155+($K155="Steady Growth")*(AND(GE$6&gt;=$F155,GE$6&lt;=$H155)*((GE$6-$F155+1)/($J155*($J155+1)/2)*$D155))+($K155="custom")*CustCF!FY155</f>
        <v>0</v>
      </c>
      <c r="GF155" s="95">
        <f>($K155="Bell Curve")*(_xlfn.NORM.DIST(AND(GF$6&gt;=$F155,GF$6&lt;=$H155)*(GF$6-$F155+1),$J155/2,$M155,TRUE)-_xlfn.NORM.DIST(AND(GF$6&gt;=$F155,GF$6&lt;=$H155)*(GE$6-$F155+1),$J155/2,$M155,TRUE))/(1-2*_xlfn.NORM.DIST(0,$J155/2,$M155,TRUE))*$D155+($K155="Steady Growth")*(AND(GF$6&gt;=$F155,GF$6&lt;=$H155)*((GF$6-$F155+1)/($J155*($J155+1)/2)*$D155))+($K155="custom")*CustCF!FZ155</f>
        <v>0</v>
      </c>
      <c r="GG155" s="95">
        <f>($K155="Bell Curve")*(_xlfn.NORM.DIST(AND(GG$6&gt;=$F155,GG$6&lt;=$H155)*(GG$6-$F155+1),$J155/2,$M155,TRUE)-_xlfn.NORM.DIST(AND(GG$6&gt;=$F155,GG$6&lt;=$H155)*(GF$6-$F155+1),$J155/2,$M155,TRUE))/(1-2*_xlfn.NORM.DIST(0,$J155/2,$M155,TRUE))*$D155+($K155="Steady Growth")*(AND(GG$6&gt;=$F155,GG$6&lt;=$H155)*((GG$6-$F155+1)/($J155*($J155+1)/2)*$D155))+($K155="custom")*CustCF!GA155</f>
        <v>0</v>
      </c>
      <c r="GH155" s="95">
        <f>($K155="Bell Curve")*(_xlfn.NORM.DIST(AND(GH$6&gt;=$F155,GH$6&lt;=$H155)*(GH$6-$F155+1),$J155/2,$M155,TRUE)-_xlfn.NORM.DIST(AND(GH$6&gt;=$F155,GH$6&lt;=$H155)*(GG$6-$F155+1),$J155/2,$M155,TRUE))/(1-2*_xlfn.NORM.DIST(0,$J155/2,$M155,TRUE))*$D155+($K155="Steady Growth")*(AND(GH$6&gt;=$F155,GH$6&lt;=$H155)*((GH$6-$F155+1)/($J155*($J155+1)/2)*$D155))+($K155="custom")*CustCF!GB155</f>
        <v>0</v>
      </c>
      <c r="GI155" s="95">
        <f>($K155="Bell Curve")*(_xlfn.NORM.DIST(AND(GI$6&gt;=$F155,GI$6&lt;=$H155)*(GI$6-$F155+1),$J155/2,$M155,TRUE)-_xlfn.NORM.DIST(AND(GI$6&gt;=$F155,GI$6&lt;=$H155)*(GH$6-$F155+1),$J155/2,$M155,TRUE))/(1-2*_xlfn.NORM.DIST(0,$J155/2,$M155,TRUE))*$D155+($K155="Steady Growth")*(AND(GI$6&gt;=$F155,GI$6&lt;=$H155)*((GI$6-$F155+1)/($J155*($J155+1)/2)*$D155))+($K155="custom")*CustCF!GC155</f>
        <v>0</v>
      </c>
      <c r="GJ155" s="95">
        <f>($K155="Bell Curve")*(_xlfn.NORM.DIST(AND(GJ$6&gt;=$F155,GJ$6&lt;=$H155)*(GJ$6-$F155+1),$J155/2,$M155,TRUE)-_xlfn.NORM.DIST(AND(GJ$6&gt;=$F155,GJ$6&lt;=$H155)*(GI$6-$F155+1),$J155/2,$M155,TRUE))/(1-2*_xlfn.NORM.DIST(0,$J155/2,$M155,TRUE))*$D155+($K155="Steady Growth")*(AND(GJ$6&gt;=$F155,GJ$6&lt;=$H155)*((GJ$6-$F155+1)/($J155*($J155+1)/2)*$D155))+($K155="custom")*CustCF!GD155</f>
        <v>0</v>
      </c>
      <c r="GK155" s="95">
        <f>($K155="Bell Curve")*(_xlfn.NORM.DIST(AND(GK$6&gt;=$F155,GK$6&lt;=$H155)*(GK$6-$F155+1),$J155/2,$M155,TRUE)-_xlfn.NORM.DIST(AND(GK$6&gt;=$F155,GK$6&lt;=$H155)*(GJ$6-$F155+1),$J155/2,$M155,TRUE))/(1-2*_xlfn.NORM.DIST(0,$J155/2,$M155,TRUE))*$D155+($K155="Steady Growth")*(AND(GK$6&gt;=$F155,GK$6&lt;=$H155)*((GK$6-$F155+1)/($J155*($J155+1)/2)*$D155))+($K155="custom")*CustCF!GE155</f>
        <v>0</v>
      </c>
      <c r="GL155" s="95">
        <f>($K155="Bell Curve")*(_xlfn.NORM.DIST(AND(GL$6&gt;=$F155,GL$6&lt;=$H155)*(GL$6-$F155+1),$J155/2,$M155,TRUE)-_xlfn.NORM.DIST(AND(GL$6&gt;=$F155,GL$6&lt;=$H155)*(GK$6-$F155+1),$J155/2,$M155,TRUE))/(1-2*_xlfn.NORM.DIST(0,$J155/2,$M155,TRUE))*$D155+($K155="Steady Growth")*(AND(GL$6&gt;=$F155,GL$6&lt;=$H155)*((GL$6-$F155+1)/($J155*($J155+1)/2)*$D155))+($K155="custom")*CustCF!GF155</f>
        <v>0</v>
      </c>
      <c r="GM155" s="95">
        <f>($K155="Bell Curve")*(_xlfn.NORM.DIST(AND(GM$6&gt;=$F155,GM$6&lt;=$H155)*(GM$6-$F155+1),$J155/2,$M155,TRUE)-_xlfn.NORM.DIST(AND(GM$6&gt;=$F155,GM$6&lt;=$H155)*(GL$6-$F155+1),$J155/2,$M155,TRUE))/(1-2*_xlfn.NORM.DIST(0,$J155/2,$M155,TRUE))*$D155+($K155="Steady Growth")*(AND(GM$6&gt;=$F155,GM$6&lt;=$H155)*((GM$6-$F155+1)/($J155*($J155+1)/2)*$D155))+($K155="custom")*CustCF!GG155</f>
        <v>0</v>
      </c>
      <c r="GN155" s="268">
        <f>($K155="Bell Curve")*(_xlfn.NORM.DIST(AND(GN$6&gt;=$F155,GN$6&lt;=$H155)*(GN$6-$F155+1),$J155/2,$M155,TRUE)-_xlfn.NORM.DIST(AND(GN$6&gt;=$F155,GN$6&lt;=$H155)*(GM$6-$F155+1),$J155/2,$M155,TRUE))/(1-2*_xlfn.NORM.DIST(0,$J155/2,$M155,TRUE))*$D155+($K155="Steady Growth")*(AND(GN$6&gt;=$F155,GN$6&lt;=$H155)*((GN$6-$F155+1)/($J155*($J155+1)/2)*$D155))+($K155="custom")*CustCF!GH155</f>
        <v>0</v>
      </c>
      <c r="GO155" s="1"/>
      <c r="GP155" s="67"/>
    </row>
    <row r="156" spans="1:198" customFormat="1" outlineLevel="1" x14ac:dyDescent="0.75">
      <c r="A156" s="1"/>
      <c r="B156" s="1"/>
      <c r="C156" s="262">
        <f>Budget!AF41</f>
        <v>0</v>
      </c>
      <c r="D156" s="19">
        <f>Budget!AG41</f>
        <v>0</v>
      </c>
      <c r="E156" s="19" t="str">
        <f t="shared" si="61"/>
        <v/>
      </c>
      <c r="F156" s="263">
        <v>0</v>
      </c>
      <c r="G156" s="257">
        <f>IF(L156="custom",CustCF!F156,INDEX($P$8:$GN$8,MATCH(F156,$P$6:$GN$6,0)))</f>
        <v>46053</v>
      </c>
      <c r="H156" s="263">
        <v>0</v>
      </c>
      <c r="I156" s="257">
        <f>IF(L156="custom",CustCF!G156,INDEX($P$8:$GN$8,MATCH(H156,$P$6:$GN$6,0)))</f>
        <v>46053</v>
      </c>
      <c r="J156" s="260">
        <f t="shared" si="62"/>
        <v>1</v>
      </c>
      <c r="K156" s="265" t="s">
        <v>116</v>
      </c>
      <c r="L156" s="266" t="s">
        <v>141</v>
      </c>
      <c r="M156" s="267">
        <f t="shared" si="63"/>
        <v>9</v>
      </c>
      <c r="N156" s="18">
        <f t="shared" si="57"/>
        <v>0</v>
      </c>
      <c r="O156" s="1372">
        <f t="shared" si="69"/>
        <v>0</v>
      </c>
      <c r="P156" s="95">
        <f>($K156="Bell Curve")*(_xlfn.NORM.DIST(AND(P$6&gt;=$F156,P$6&lt;=$H156)*(P$6-$F156+1),$J156/2,$M156,TRUE)-_xlfn.NORM.DIST(AND(P$6&gt;=$F156,P$6&lt;=$H156)*(O$6-$F156+1),$J156/2,$M156,TRUE))/(1-2*_xlfn.NORM.DIST(0,$J156/2,$M156,TRUE))*$D156+($K156="Steady Growth")*(AND(P$6&gt;=$F156,P$6&lt;=$H156)*((P$6-$F156+1)/($J156*($J156+1)/2)*$D156))+($K156="custom")*CustCF!J156</f>
        <v>0</v>
      </c>
      <c r="Q156" s="95">
        <f>($K156="Bell Curve")*(_xlfn.NORM.DIST(AND(Q$6&gt;=$F156,Q$6&lt;=$H156)*(Q$6-$F156+1),$J156/2,$M156,TRUE)-_xlfn.NORM.DIST(AND(Q$6&gt;=$F156,Q$6&lt;=$H156)*(P$6-$F156+1),$J156/2,$M156,TRUE))/(1-2*_xlfn.NORM.DIST(0,$J156/2,$M156,TRUE))*$D156+($K156="Steady Growth")*(AND(Q$6&gt;=$F156,Q$6&lt;=$H156)*((Q$6-$F156+1)/($J156*($J156+1)/2)*$D156))+($K156="custom")*CustCF!K156</f>
        <v>0</v>
      </c>
      <c r="R156" s="95">
        <f>($K156="Bell Curve")*(_xlfn.NORM.DIST(AND(R$6&gt;=$F156,R$6&lt;=$H156)*(R$6-$F156+1),$J156/2,$M156,TRUE)-_xlfn.NORM.DIST(AND(R$6&gt;=$F156,R$6&lt;=$H156)*(Q$6-$F156+1),$J156/2,$M156,TRUE))/(1-2*_xlfn.NORM.DIST(0,$J156/2,$M156,TRUE))*$D156+($K156="Steady Growth")*(AND(R$6&gt;=$F156,R$6&lt;=$H156)*((R$6-$F156+1)/($J156*($J156+1)/2)*$D156))+($K156="custom")*CustCF!L156</f>
        <v>0</v>
      </c>
      <c r="S156" s="95">
        <f>($K156="Bell Curve")*(_xlfn.NORM.DIST(AND(S$6&gt;=$F156,S$6&lt;=$H156)*(S$6-$F156+1),$J156/2,$M156,TRUE)-_xlfn.NORM.DIST(AND(S$6&gt;=$F156,S$6&lt;=$H156)*(R$6-$F156+1),$J156/2,$M156,TRUE))/(1-2*_xlfn.NORM.DIST(0,$J156/2,$M156,TRUE))*$D156+($K156="Steady Growth")*(AND(S$6&gt;=$F156,S$6&lt;=$H156)*((S$6-$F156+1)/($J156*($J156+1)/2)*$D156))+($K156="custom")*CustCF!M156</f>
        <v>0</v>
      </c>
      <c r="T156" s="95">
        <f>($K156="Bell Curve")*(_xlfn.NORM.DIST(AND(T$6&gt;=$F156,T$6&lt;=$H156)*(T$6-$F156+1),$J156/2,$M156,TRUE)-_xlfn.NORM.DIST(AND(T$6&gt;=$F156,T$6&lt;=$H156)*(S$6-$F156+1),$J156/2,$M156,TRUE))/(1-2*_xlfn.NORM.DIST(0,$J156/2,$M156,TRUE))*$D156+($K156="Steady Growth")*(AND(T$6&gt;=$F156,T$6&lt;=$H156)*((T$6-$F156+1)/($J156*($J156+1)/2)*$D156))+($K156="custom")*CustCF!N156</f>
        <v>0</v>
      </c>
      <c r="U156" s="95">
        <f>($K156="Bell Curve")*(_xlfn.NORM.DIST(AND(U$6&gt;=$F156,U$6&lt;=$H156)*(U$6-$F156+1),$J156/2,$M156,TRUE)-_xlfn.NORM.DIST(AND(U$6&gt;=$F156,U$6&lt;=$H156)*(T$6-$F156+1),$J156/2,$M156,TRUE))/(1-2*_xlfn.NORM.DIST(0,$J156/2,$M156,TRUE))*$D156+($K156="Steady Growth")*(AND(U$6&gt;=$F156,U$6&lt;=$H156)*((U$6-$F156+1)/($J156*($J156+1)/2)*$D156))+($K156="custom")*CustCF!O156</f>
        <v>0</v>
      </c>
      <c r="V156" s="95">
        <f>($K156="Bell Curve")*(_xlfn.NORM.DIST(AND(V$6&gt;=$F156,V$6&lt;=$H156)*(V$6-$F156+1),$J156/2,$M156,TRUE)-_xlfn.NORM.DIST(AND(V$6&gt;=$F156,V$6&lt;=$H156)*(U$6-$F156+1),$J156/2,$M156,TRUE))/(1-2*_xlfn.NORM.DIST(0,$J156/2,$M156,TRUE))*$D156+($K156="Steady Growth")*(AND(V$6&gt;=$F156,V$6&lt;=$H156)*((V$6-$F156+1)/($J156*($J156+1)/2)*$D156))+($K156="custom")*CustCF!P156</f>
        <v>0</v>
      </c>
      <c r="W156" s="95">
        <f>($K156="Bell Curve")*(_xlfn.NORM.DIST(AND(W$6&gt;=$F156,W$6&lt;=$H156)*(W$6-$F156+1),$J156/2,$M156,TRUE)-_xlfn.NORM.DIST(AND(W$6&gt;=$F156,W$6&lt;=$H156)*(V$6-$F156+1),$J156/2,$M156,TRUE))/(1-2*_xlfn.NORM.DIST(0,$J156/2,$M156,TRUE))*$D156+($K156="Steady Growth")*(AND(W$6&gt;=$F156,W$6&lt;=$H156)*((W$6-$F156+1)/($J156*($J156+1)/2)*$D156))+($K156="custom")*CustCF!Q156</f>
        <v>0</v>
      </c>
      <c r="X156" s="95">
        <f>($K156="Bell Curve")*(_xlfn.NORM.DIST(AND(X$6&gt;=$F156,X$6&lt;=$H156)*(X$6-$F156+1),$J156/2,$M156,TRUE)-_xlfn.NORM.DIST(AND(X$6&gt;=$F156,X$6&lt;=$H156)*(W$6-$F156+1),$J156/2,$M156,TRUE))/(1-2*_xlfn.NORM.DIST(0,$J156/2,$M156,TRUE))*$D156+($K156="Steady Growth")*(AND(X$6&gt;=$F156,X$6&lt;=$H156)*((X$6-$F156+1)/($J156*($J156+1)/2)*$D156))+($K156="custom")*CustCF!R156</f>
        <v>0</v>
      </c>
      <c r="Y156" s="95">
        <f>($K156="Bell Curve")*(_xlfn.NORM.DIST(AND(Y$6&gt;=$F156,Y$6&lt;=$H156)*(Y$6-$F156+1),$J156/2,$M156,TRUE)-_xlfn.NORM.DIST(AND(Y$6&gt;=$F156,Y$6&lt;=$H156)*(X$6-$F156+1),$J156/2,$M156,TRUE))/(1-2*_xlfn.NORM.DIST(0,$J156/2,$M156,TRUE))*$D156+($K156="Steady Growth")*(AND(Y$6&gt;=$F156,Y$6&lt;=$H156)*((Y$6-$F156+1)/($J156*($J156+1)/2)*$D156))+($K156="custom")*CustCF!S156</f>
        <v>0</v>
      </c>
      <c r="Z156" s="95">
        <f>($K156="Bell Curve")*(_xlfn.NORM.DIST(AND(Z$6&gt;=$F156,Z$6&lt;=$H156)*(Z$6-$F156+1),$J156/2,$M156,TRUE)-_xlfn.NORM.DIST(AND(Z$6&gt;=$F156,Z$6&lt;=$H156)*(Y$6-$F156+1),$J156/2,$M156,TRUE))/(1-2*_xlfn.NORM.DIST(0,$J156/2,$M156,TRUE))*$D156+($K156="Steady Growth")*(AND(Z$6&gt;=$F156,Z$6&lt;=$H156)*((Z$6-$F156+1)/($J156*($J156+1)/2)*$D156))+($K156="custom")*CustCF!T156</f>
        <v>0</v>
      </c>
      <c r="AA156" s="95">
        <f>($K156="Bell Curve")*(_xlfn.NORM.DIST(AND(AA$6&gt;=$F156,AA$6&lt;=$H156)*(AA$6-$F156+1),$J156/2,$M156,TRUE)-_xlfn.NORM.DIST(AND(AA$6&gt;=$F156,AA$6&lt;=$H156)*(Z$6-$F156+1),$J156/2,$M156,TRUE))/(1-2*_xlfn.NORM.DIST(0,$J156/2,$M156,TRUE))*$D156+($K156="Steady Growth")*(AND(AA$6&gt;=$F156,AA$6&lt;=$H156)*((AA$6-$F156+1)/($J156*($J156+1)/2)*$D156))+($K156="custom")*CustCF!U156</f>
        <v>0</v>
      </c>
      <c r="AB156" s="95">
        <f>($K156="Bell Curve")*(_xlfn.NORM.DIST(AND(AB$6&gt;=$F156,AB$6&lt;=$H156)*(AB$6-$F156+1),$J156/2,$M156,TRUE)-_xlfn.NORM.DIST(AND(AB$6&gt;=$F156,AB$6&lt;=$H156)*(AA$6-$F156+1),$J156/2,$M156,TRUE))/(1-2*_xlfn.NORM.DIST(0,$J156/2,$M156,TRUE))*$D156+($K156="Steady Growth")*(AND(AB$6&gt;=$F156,AB$6&lt;=$H156)*((AB$6-$F156+1)/($J156*($J156+1)/2)*$D156))+($K156="custom")*CustCF!V156</f>
        <v>0</v>
      </c>
      <c r="AC156" s="95">
        <f>($K156="Bell Curve")*(_xlfn.NORM.DIST(AND(AC$6&gt;=$F156,AC$6&lt;=$H156)*(AC$6-$F156+1),$J156/2,$M156,TRUE)-_xlfn.NORM.DIST(AND(AC$6&gt;=$F156,AC$6&lt;=$H156)*(AB$6-$F156+1),$J156/2,$M156,TRUE))/(1-2*_xlfn.NORM.DIST(0,$J156/2,$M156,TRUE))*$D156+($K156="Steady Growth")*(AND(AC$6&gt;=$F156,AC$6&lt;=$H156)*((AC$6-$F156+1)/($J156*($J156+1)/2)*$D156))+($K156="custom")*CustCF!W156</f>
        <v>0</v>
      </c>
      <c r="AD156" s="95">
        <f>($K156="Bell Curve")*(_xlfn.NORM.DIST(AND(AD$6&gt;=$F156,AD$6&lt;=$H156)*(AD$6-$F156+1),$J156/2,$M156,TRUE)-_xlfn.NORM.DIST(AND(AD$6&gt;=$F156,AD$6&lt;=$H156)*(AC$6-$F156+1),$J156/2,$M156,TRUE))/(1-2*_xlfn.NORM.DIST(0,$J156/2,$M156,TRUE))*$D156+($K156="Steady Growth")*(AND(AD$6&gt;=$F156,AD$6&lt;=$H156)*((AD$6-$F156+1)/($J156*($J156+1)/2)*$D156))+($K156="custom")*CustCF!X156</f>
        <v>0</v>
      </c>
      <c r="AE156" s="95">
        <f>($K156="Bell Curve")*(_xlfn.NORM.DIST(AND(AE$6&gt;=$F156,AE$6&lt;=$H156)*(AE$6-$F156+1),$J156/2,$M156,TRUE)-_xlfn.NORM.DIST(AND(AE$6&gt;=$F156,AE$6&lt;=$H156)*(AD$6-$F156+1),$J156/2,$M156,TRUE))/(1-2*_xlfn.NORM.DIST(0,$J156/2,$M156,TRUE))*$D156+($K156="Steady Growth")*(AND(AE$6&gt;=$F156,AE$6&lt;=$H156)*((AE$6-$F156+1)/($J156*($J156+1)/2)*$D156))+($K156="custom")*CustCF!Y156</f>
        <v>0</v>
      </c>
      <c r="AF156" s="95">
        <f>($K156="Bell Curve")*(_xlfn.NORM.DIST(AND(AF$6&gt;=$F156,AF$6&lt;=$H156)*(AF$6-$F156+1),$J156/2,$M156,TRUE)-_xlfn.NORM.DIST(AND(AF$6&gt;=$F156,AF$6&lt;=$H156)*(AE$6-$F156+1),$J156/2,$M156,TRUE))/(1-2*_xlfn.NORM.DIST(0,$J156/2,$M156,TRUE))*$D156+($K156="Steady Growth")*(AND(AF$6&gt;=$F156,AF$6&lt;=$H156)*((AF$6-$F156+1)/($J156*($J156+1)/2)*$D156))+($K156="custom")*CustCF!Z156</f>
        <v>0</v>
      </c>
      <c r="AG156" s="95">
        <f>($K156="Bell Curve")*(_xlfn.NORM.DIST(AND(AG$6&gt;=$F156,AG$6&lt;=$H156)*(AG$6-$F156+1),$J156/2,$M156,TRUE)-_xlfn.NORM.DIST(AND(AG$6&gt;=$F156,AG$6&lt;=$H156)*(AF$6-$F156+1),$J156/2,$M156,TRUE))/(1-2*_xlfn.NORM.DIST(0,$J156/2,$M156,TRUE))*$D156+($K156="Steady Growth")*(AND(AG$6&gt;=$F156,AG$6&lt;=$H156)*((AG$6-$F156+1)/($J156*($J156+1)/2)*$D156))+($K156="custom")*CustCF!AA156</f>
        <v>0</v>
      </c>
      <c r="AH156" s="95">
        <f>($K156="Bell Curve")*(_xlfn.NORM.DIST(AND(AH$6&gt;=$F156,AH$6&lt;=$H156)*(AH$6-$F156+1),$J156/2,$M156,TRUE)-_xlfn.NORM.DIST(AND(AH$6&gt;=$F156,AH$6&lt;=$H156)*(AG$6-$F156+1),$J156/2,$M156,TRUE))/(1-2*_xlfn.NORM.DIST(0,$J156/2,$M156,TRUE))*$D156+($K156="Steady Growth")*(AND(AH$6&gt;=$F156,AH$6&lt;=$H156)*((AH$6-$F156+1)/($J156*($J156+1)/2)*$D156))+($K156="custom")*CustCF!AB156</f>
        <v>0</v>
      </c>
      <c r="AI156" s="95">
        <f>($K156="Bell Curve")*(_xlfn.NORM.DIST(AND(AI$6&gt;=$F156,AI$6&lt;=$H156)*(AI$6-$F156+1),$J156/2,$M156,TRUE)-_xlfn.NORM.DIST(AND(AI$6&gt;=$F156,AI$6&lt;=$H156)*(AH$6-$F156+1),$J156/2,$M156,TRUE))/(1-2*_xlfn.NORM.DIST(0,$J156/2,$M156,TRUE))*$D156+($K156="Steady Growth")*(AND(AI$6&gt;=$F156,AI$6&lt;=$H156)*((AI$6-$F156+1)/($J156*($J156+1)/2)*$D156))+($K156="custom")*CustCF!AC156</f>
        <v>0</v>
      </c>
      <c r="AJ156" s="95">
        <f>($K156="Bell Curve")*(_xlfn.NORM.DIST(AND(AJ$6&gt;=$F156,AJ$6&lt;=$H156)*(AJ$6-$F156+1),$J156/2,$M156,TRUE)-_xlfn.NORM.DIST(AND(AJ$6&gt;=$F156,AJ$6&lt;=$H156)*(AI$6-$F156+1),$J156/2,$M156,TRUE))/(1-2*_xlfn.NORM.DIST(0,$J156/2,$M156,TRUE))*$D156+($K156="Steady Growth")*(AND(AJ$6&gt;=$F156,AJ$6&lt;=$H156)*((AJ$6-$F156+1)/($J156*($J156+1)/2)*$D156))+($K156="custom")*CustCF!AD156</f>
        <v>0</v>
      </c>
      <c r="AK156" s="95">
        <f>($K156="Bell Curve")*(_xlfn.NORM.DIST(AND(AK$6&gt;=$F156,AK$6&lt;=$H156)*(AK$6-$F156+1),$J156/2,$M156,TRUE)-_xlfn.NORM.DIST(AND(AK$6&gt;=$F156,AK$6&lt;=$H156)*(AJ$6-$F156+1),$J156/2,$M156,TRUE))/(1-2*_xlfn.NORM.DIST(0,$J156/2,$M156,TRUE))*$D156+($K156="Steady Growth")*(AND(AK$6&gt;=$F156,AK$6&lt;=$H156)*((AK$6-$F156+1)/($J156*($J156+1)/2)*$D156))+($K156="custom")*CustCF!AE156</f>
        <v>0</v>
      </c>
      <c r="AL156" s="95">
        <f>($K156="Bell Curve")*(_xlfn.NORM.DIST(AND(AL$6&gt;=$F156,AL$6&lt;=$H156)*(AL$6-$F156+1),$J156/2,$M156,TRUE)-_xlfn.NORM.DIST(AND(AL$6&gt;=$F156,AL$6&lt;=$H156)*(AK$6-$F156+1),$J156/2,$M156,TRUE))/(1-2*_xlfn.NORM.DIST(0,$J156/2,$M156,TRUE))*$D156+($K156="Steady Growth")*(AND(AL$6&gt;=$F156,AL$6&lt;=$H156)*((AL$6-$F156+1)/($J156*($J156+1)/2)*$D156))+($K156="custom")*CustCF!AF156</f>
        <v>0</v>
      </c>
      <c r="AM156" s="95">
        <f>($K156="Bell Curve")*(_xlfn.NORM.DIST(AND(AM$6&gt;=$F156,AM$6&lt;=$H156)*(AM$6-$F156+1),$J156/2,$M156,TRUE)-_xlfn.NORM.DIST(AND(AM$6&gt;=$F156,AM$6&lt;=$H156)*(AL$6-$F156+1),$J156/2,$M156,TRUE))/(1-2*_xlfn.NORM.DIST(0,$J156/2,$M156,TRUE))*$D156+($K156="Steady Growth")*(AND(AM$6&gt;=$F156,AM$6&lt;=$H156)*((AM$6-$F156+1)/($J156*($J156+1)/2)*$D156))+($K156="custom")*CustCF!AG156</f>
        <v>0</v>
      </c>
      <c r="AN156" s="95">
        <f>($K156="Bell Curve")*(_xlfn.NORM.DIST(AND(AN$6&gt;=$F156,AN$6&lt;=$H156)*(AN$6-$F156+1),$J156/2,$M156,TRUE)-_xlfn.NORM.DIST(AND(AN$6&gt;=$F156,AN$6&lt;=$H156)*(AM$6-$F156+1),$J156/2,$M156,TRUE))/(1-2*_xlfn.NORM.DIST(0,$J156/2,$M156,TRUE))*$D156+($K156="Steady Growth")*(AND(AN$6&gt;=$F156,AN$6&lt;=$H156)*((AN$6-$F156+1)/($J156*($J156+1)/2)*$D156))+($K156="custom")*CustCF!AH156</f>
        <v>0</v>
      </c>
      <c r="AO156" s="95">
        <f>($K156="Bell Curve")*(_xlfn.NORM.DIST(AND(AO$6&gt;=$F156,AO$6&lt;=$H156)*(AO$6-$F156+1),$J156/2,$M156,TRUE)-_xlfn.NORM.DIST(AND(AO$6&gt;=$F156,AO$6&lt;=$H156)*(AN$6-$F156+1),$J156/2,$M156,TRUE))/(1-2*_xlfn.NORM.DIST(0,$J156/2,$M156,TRUE))*$D156+($K156="Steady Growth")*(AND(AO$6&gt;=$F156,AO$6&lt;=$H156)*((AO$6-$F156+1)/($J156*($J156+1)/2)*$D156))+($K156="custom")*CustCF!AI156</f>
        <v>0</v>
      </c>
      <c r="AP156" s="95">
        <f>($K156="Bell Curve")*(_xlfn.NORM.DIST(AND(AP$6&gt;=$F156,AP$6&lt;=$H156)*(AP$6-$F156+1),$J156/2,$M156,TRUE)-_xlfn.NORM.DIST(AND(AP$6&gt;=$F156,AP$6&lt;=$H156)*(AO$6-$F156+1),$J156/2,$M156,TRUE))/(1-2*_xlfn.NORM.DIST(0,$J156/2,$M156,TRUE))*$D156+($K156="Steady Growth")*(AND(AP$6&gt;=$F156,AP$6&lt;=$H156)*((AP$6-$F156+1)/($J156*($J156+1)/2)*$D156))+($K156="custom")*CustCF!AJ156</f>
        <v>0</v>
      </c>
      <c r="AQ156" s="95">
        <f>($K156="Bell Curve")*(_xlfn.NORM.DIST(AND(AQ$6&gt;=$F156,AQ$6&lt;=$H156)*(AQ$6-$F156+1),$J156/2,$M156,TRUE)-_xlfn.NORM.DIST(AND(AQ$6&gt;=$F156,AQ$6&lt;=$H156)*(AP$6-$F156+1),$J156/2,$M156,TRUE))/(1-2*_xlfn.NORM.DIST(0,$J156/2,$M156,TRUE))*$D156+($K156="Steady Growth")*(AND(AQ$6&gt;=$F156,AQ$6&lt;=$H156)*((AQ$6-$F156+1)/($J156*($J156+1)/2)*$D156))+($K156="custom")*CustCF!AK156</f>
        <v>0</v>
      </c>
      <c r="AR156" s="95">
        <f>($K156="Bell Curve")*(_xlfn.NORM.DIST(AND(AR$6&gt;=$F156,AR$6&lt;=$H156)*(AR$6-$F156+1),$J156/2,$M156,TRUE)-_xlfn.NORM.DIST(AND(AR$6&gt;=$F156,AR$6&lt;=$H156)*(AQ$6-$F156+1),$J156/2,$M156,TRUE))/(1-2*_xlfn.NORM.DIST(0,$J156/2,$M156,TRUE))*$D156+($K156="Steady Growth")*(AND(AR$6&gt;=$F156,AR$6&lt;=$H156)*((AR$6-$F156+1)/($J156*($J156+1)/2)*$D156))+($K156="custom")*CustCF!AL156</f>
        <v>0</v>
      </c>
      <c r="AS156" s="95">
        <f>($K156="Bell Curve")*(_xlfn.NORM.DIST(AND(AS$6&gt;=$F156,AS$6&lt;=$H156)*(AS$6-$F156+1),$J156/2,$M156,TRUE)-_xlfn.NORM.DIST(AND(AS$6&gt;=$F156,AS$6&lt;=$H156)*(AR$6-$F156+1),$J156/2,$M156,TRUE))/(1-2*_xlfn.NORM.DIST(0,$J156/2,$M156,TRUE))*$D156+($K156="Steady Growth")*(AND(AS$6&gt;=$F156,AS$6&lt;=$H156)*((AS$6-$F156+1)/($J156*($J156+1)/2)*$D156))+($K156="custom")*CustCF!AM156</f>
        <v>0</v>
      </c>
      <c r="AT156" s="95">
        <f>($K156="Bell Curve")*(_xlfn.NORM.DIST(AND(AT$6&gt;=$F156,AT$6&lt;=$H156)*(AT$6-$F156+1),$J156/2,$M156,TRUE)-_xlfn.NORM.DIST(AND(AT$6&gt;=$F156,AT$6&lt;=$H156)*(AS$6-$F156+1),$J156/2,$M156,TRUE))/(1-2*_xlfn.NORM.DIST(0,$J156/2,$M156,TRUE))*$D156+($K156="Steady Growth")*(AND(AT$6&gt;=$F156,AT$6&lt;=$H156)*((AT$6-$F156+1)/($J156*($J156+1)/2)*$D156))+($K156="custom")*CustCF!AN156</f>
        <v>0</v>
      </c>
      <c r="AU156" s="95">
        <f>($K156="Bell Curve")*(_xlfn.NORM.DIST(AND(AU$6&gt;=$F156,AU$6&lt;=$H156)*(AU$6-$F156+1),$J156/2,$M156,TRUE)-_xlfn.NORM.DIST(AND(AU$6&gt;=$F156,AU$6&lt;=$H156)*(AT$6-$F156+1),$J156/2,$M156,TRUE))/(1-2*_xlfn.NORM.DIST(0,$J156/2,$M156,TRUE))*$D156+($K156="Steady Growth")*(AND(AU$6&gt;=$F156,AU$6&lt;=$H156)*((AU$6-$F156+1)/($J156*($J156+1)/2)*$D156))+($K156="custom")*CustCF!AO156</f>
        <v>0</v>
      </c>
      <c r="AV156" s="95">
        <f>($K156="Bell Curve")*(_xlfn.NORM.DIST(AND(AV$6&gt;=$F156,AV$6&lt;=$H156)*(AV$6-$F156+1),$J156/2,$M156,TRUE)-_xlfn.NORM.DIST(AND(AV$6&gt;=$F156,AV$6&lt;=$H156)*(AU$6-$F156+1),$J156/2,$M156,TRUE))/(1-2*_xlfn.NORM.DIST(0,$J156/2,$M156,TRUE))*$D156+($K156="Steady Growth")*(AND(AV$6&gt;=$F156,AV$6&lt;=$H156)*((AV$6-$F156+1)/($J156*($J156+1)/2)*$D156))+($K156="custom")*CustCF!AP156</f>
        <v>0</v>
      </c>
      <c r="AW156" s="95">
        <f>($K156="Bell Curve")*(_xlfn.NORM.DIST(AND(AW$6&gt;=$F156,AW$6&lt;=$H156)*(AW$6-$F156+1),$J156/2,$M156,TRUE)-_xlfn.NORM.DIST(AND(AW$6&gt;=$F156,AW$6&lt;=$H156)*(AV$6-$F156+1),$J156/2,$M156,TRUE))/(1-2*_xlfn.NORM.DIST(0,$J156/2,$M156,TRUE))*$D156+($K156="Steady Growth")*(AND(AW$6&gt;=$F156,AW$6&lt;=$H156)*((AW$6-$F156+1)/($J156*($J156+1)/2)*$D156))+($K156="custom")*CustCF!AQ156</f>
        <v>0</v>
      </c>
      <c r="AX156" s="95">
        <f>($K156="Bell Curve")*(_xlfn.NORM.DIST(AND(AX$6&gt;=$F156,AX$6&lt;=$H156)*(AX$6-$F156+1),$J156/2,$M156,TRUE)-_xlfn.NORM.DIST(AND(AX$6&gt;=$F156,AX$6&lt;=$H156)*(AW$6-$F156+1),$J156/2,$M156,TRUE))/(1-2*_xlfn.NORM.DIST(0,$J156/2,$M156,TRUE))*$D156+($K156="Steady Growth")*(AND(AX$6&gt;=$F156,AX$6&lt;=$H156)*((AX$6-$F156+1)/($J156*($J156+1)/2)*$D156))+($K156="custom")*CustCF!AR156</f>
        <v>0</v>
      </c>
      <c r="AY156" s="95">
        <f>($K156="Bell Curve")*(_xlfn.NORM.DIST(AND(AY$6&gt;=$F156,AY$6&lt;=$H156)*(AY$6-$F156+1),$J156/2,$M156,TRUE)-_xlfn.NORM.DIST(AND(AY$6&gt;=$F156,AY$6&lt;=$H156)*(AX$6-$F156+1),$J156/2,$M156,TRUE))/(1-2*_xlfn.NORM.DIST(0,$J156/2,$M156,TRUE))*$D156+($K156="Steady Growth")*(AND(AY$6&gt;=$F156,AY$6&lt;=$H156)*((AY$6-$F156+1)/($J156*($J156+1)/2)*$D156))+($K156="custom")*CustCF!AS156</f>
        <v>0</v>
      </c>
      <c r="AZ156" s="95">
        <f>($K156="Bell Curve")*(_xlfn.NORM.DIST(AND(AZ$6&gt;=$F156,AZ$6&lt;=$H156)*(AZ$6-$F156+1),$J156/2,$M156,TRUE)-_xlfn.NORM.DIST(AND(AZ$6&gt;=$F156,AZ$6&lt;=$H156)*(AY$6-$F156+1),$J156/2,$M156,TRUE))/(1-2*_xlfn.NORM.DIST(0,$J156/2,$M156,TRUE))*$D156+($K156="Steady Growth")*(AND(AZ$6&gt;=$F156,AZ$6&lt;=$H156)*((AZ$6-$F156+1)/($J156*($J156+1)/2)*$D156))+($K156="custom")*CustCF!AT156</f>
        <v>0</v>
      </c>
      <c r="BA156" s="95">
        <f>($K156="Bell Curve")*(_xlfn.NORM.DIST(AND(BA$6&gt;=$F156,BA$6&lt;=$H156)*(BA$6-$F156+1),$J156/2,$M156,TRUE)-_xlfn.NORM.DIST(AND(BA$6&gt;=$F156,BA$6&lt;=$H156)*(AZ$6-$F156+1),$J156/2,$M156,TRUE))/(1-2*_xlfn.NORM.DIST(0,$J156/2,$M156,TRUE))*$D156+($K156="Steady Growth")*(AND(BA$6&gt;=$F156,BA$6&lt;=$H156)*((BA$6-$F156+1)/($J156*($J156+1)/2)*$D156))+($K156="custom")*CustCF!AU156</f>
        <v>0</v>
      </c>
      <c r="BB156" s="95">
        <f>($K156="Bell Curve")*(_xlfn.NORM.DIST(AND(BB$6&gt;=$F156,BB$6&lt;=$H156)*(BB$6-$F156+1),$J156/2,$M156,TRUE)-_xlfn.NORM.DIST(AND(BB$6&gt;=$F156,BB$6&lt;=$H156)*(BA$6-$F156+1),$J156/2,$M156,TRUE))/(1-2*_xlfn.NORM.DIST(0,$J156/2,$M156,TRUE))*$D156+($K156="Steady Growth")*(AND(BB$6&gt;=$F156,BB$6&lt;=$H156)*((BB$6-$F156+1)/($J156*($J156+1)/2)*$D156))+($K156="custom")*CustCF!AV156</f>
        <v>0</v>
      </c>
      <c r="BC156" s="95">
        <f>($K156="Bell Curve")*(_xlfn.NORM.DIST(AND(BC$6&gt;=$F156,BC$6&lt;=$H156)*(BC$6-$F156+1),$J156/2,$M156,TRUE)-_xlfn.NORM.DIST(AND(BC$6&gt;=$F156,BC$6&lt;=$H156)*(BB$6-$F156+1),$J156/2,$M156,TRUE))/(1-2*_xlfn.NORM.DIST(0,$J156/2,$M156,TRUE))*$D156+($K156="Steady Growth")*(AND(BC$6&gt;=$F156,BC$6&lt;=$H156)*((BC$6-$F156+1)/($J156*($J156+1)/2)*$D156))+($K156="custom")*CustCF!AW156</f>
        <v>0</v>
      </c>
      <c r="BD156" s="95">
        <f>($K156="Bell Curve")*(_xlfn.NORM.DIST(AND(BD$6&gt;=$F156,BD$6&lt;=$H156)*(BD$6-$F156+1),$J156/2,$M156,TRUE)-_xlfn.NORM.DIST(AND(BD$6&gt;=$F156,BD$6&lt;=$H156)*(BC$6-$F156+1),$J156/2,$M156,TRUE))/(1-2*_xlfn.NORM.DIST(0,$J156/2,$M156,TRUE))*$D156+($K156="Steady Growth")*(AND(BD$6&gt;=$F156,BD$6&lt;=$H156)*((BD$6-$F156+1)/($J156*($J156+1)/2)*$D156))+($K156="custom")*CustCF!AX156</f>
        <v>0</v>
      </c>
      <c r="BE156" s="95">
        <f>($K156="Bell Curve")*(_xlfn.NORM.DIST(AND(BE$6&gt;=$F156,BE$6&lt;=$H156)*(BE$6-$F156+1),$J156/2,$M156,TRUE)-_xlfn.NORM.DIST(AND(BE$6&gt;=$F156,BE$6&lt;=$H156)*(BD$6-$F156+1),$J156/2,$M156,TRUE))/(1-2*_xlfn.NORM.DIST(0,$J156/2,$M156,TRUE))*$D156+($K156="Steady Growth")*(AND(BE$6&gt;=$F156,BE$6&lt;=$H156)*((BE$6-$F156+1)/($J156*($J156+1)/2)*$D156))+($K156="custom")*CustCF!AY156</f>
        <v>0</v>
      </c>
      <c r="BF156" s="95">
        <f>($K156="Bell Curve")*(_xlfn.NORM.DIST(AND(BF$6&gt;=$F156,BF$6&lt;=$H156)*(BF$6-$F156+1),$J156/2,$M156,TRUE)-_xlfn.NORM.DIST(AND(BF$6&gt;=$F156,BF$6&lt;=$H156)*(BE$6-$F156+1),$J156/2,$M156,TRUE))/(1-2*_xlfn.NORM.DIST(0,$J156/2,$M156,TRUE))*$D156+($K156="Steady Growth")*(AND(BF$6&gt;=$F156,BF$6&lt;=$H156)*((BF$6-$F156+1)/($J156*($J156+1)/2)*$D156))+($K156="custom")*CustCF!AZ156</f>
        <v>0</v>
      </c>
      <c r="BG156" s="95">
        <f>($K156="Bell Curve")*(_xlfn.NORM.DIST(AND(BG$6&gt;=$F156,BG$6&lt;=$H156)*(BG$6-$F156+1),$J156/2,$M156,TRUE)-_xlfn.NORM.DIST(AND(BG$6&gt;=$F156,BG$6&lt;=$H156)*(BF$6-$F156+1),$J156/2,$M156,TRUE))/(1-2*_xlfn.NORM.DIST(0,$J156/2,$M156,TRUE))*$D156+($K156="Steady Growth")*(AND(BG$6&gt;=$F156,BG$6&lt;=$H156)*((BG$6-$F156+1)/($J156*($J156+1)/2)*$D156))+($K156="custom")*CustCF!BA156</f>
        <v>0</v>
      </c>
      <c r="BH156" s="95">
        <f>($K156="Bell Curve")*(_xlfn.NORM.DIST(AND(BH$6&gt;=$F156,BH$6&lt;=$H156)*(BH$6-$F156+1),$J156/2,$M156,TRUE)-_xlfn.NORM.DIST(AND(BH$6&gt;=$F156,BH$6&lt;=$H156)*(BG$6-$F156+1),$J156/2,$M156,TRUE))/(1-2*_xlfn.NORM.DIST(0,$J156/2,$M156,TRUE))*$D156+($K156="Steady Growth")*(AND(BH$6&gt;=$F156,BH$6&lt;=$H156)*((BH$6-$F156+1)/($J156*($J156+1)/2)*$D156))+($K156="custom")*CustCF!BB156</f>
        <v>0</v>
      </c>
      <c r="BI156" s="95">
        <f>($K156="Bell Curve")*(_xlfn.NORM.DIST(AND(BI$6&gt;=$F156,BI$6&lt;=$H156)*(BI$6-$F156+1),$J156/2,$M156,TRUE)-_xlfn.NORM.DIST(AND(BI$6&gt;=$F156,BI$6&lt;=$H156)*(BH$6-$F156+1),$J156/2,$M156,TRUE))/(1-2*_xlfn.NORM.DIST(0,$J156/2,$M156,TRUE))*$D156+($K156="Steady Growth")*(AND(BI$6&gt;=$F156,BI$6&lt;=$H156)*((BI$6-$F156+1)/($J156*($J156+1)/2)*$D156))+($K156="custom")*CustCF!BC156</f>
        <v>0</v>
      </c>
      <c r="BJ156" s="95">
        <f>($K156="Bell Curve")*(_xlfn.NORM.DIST(AND(BJ$6&gt;=$F156,BJ$6&lt;=$H156)*(BJ$6-$F156+1),$J156/2,$M156,TRUE)-_xlfn.NORM.DIST(AND(BJ$6&gt;=$F156,BJ$6&lt;=$H156)*(BI$6-$F156+1),$J156/2,$M156,TRUE))/(1-2*_xlfn.NORM.DIST(0,$J156/2,$M156,TRUE))*$D156+($K156="Steady Growth")*(AND(BJ$6&gt;=$F156,BJ$6&lt;=$H156)*((BJ$6-$F156+1)/($J156*($J156+1)/2)*$D156))+($K156="custom")*CustCF!BD156</f>
        <v>0</v>
      </c>
      <c r="BK156" s="95">
        <f>($K156="Bell Curve")*(_xlfn.NORM.DIST(AND(BK$6&gt;=$F156,BK$6&lt;=$H156)*(BK$6-$F156+1),$J156/2,$M156,TRUE)-_xlfn.NORM.DIST(AND(BK$6&gt;=$F156,BK$6&lt;=$H156)*(BJ$6-$F156+1),$J156/2,$M156,TRUE))/(1-2*_xlfn.NORM.DIST(0,$J156/2,$M156,TRUE))*$D156+($K156="Steady Growth")*(AND(BK$6&gt;=$F156,BK$6&lt;=$H156)*((BK$6-$F156+1)/($J156*($J156+1)/2)*$D156))+($K156="custom")*CustCF!BE156</f>
        <v>0</v>
      </c>
      <c r="BL156" s="95">
        <f>($K156="Bell Curve")*(_xlfn.NORM.DIST(AND(BL$6&gt;=$F156,BL$6&lt;=$H156)*(BL$6-$F156+1),$J156/2,$M156,TRUE)-_xlfn.NORM.DIST(AND(BL$6&gt;=$F156,BL$6&lt;=$H156)*(BK$6-$F156+1),$J156/2,$M156,TRUE))/(1-2*_xlfn.NORM.DIST(0,$J156/2,$M156,TRUE))*$D156+($K156="Steady Growth")*(AND(BL$6&gt;=$F156,BL$6&lt;=$H156)*((BL$6-$F156+1)/($J156*($J156+1)/2)*$D156))+($K156="custom")*CustCF!BF156</f>
        <v>0</v>
      </c>
      <c r="BM156" s="95">
        <f>($K156="Bell Curve")*(_xlfn.NORM.DIST(AND(BM$6&gt;=$F156,BM$6&lt;=$H156)*(BM$6-$F156+1),$J156/2,$M156,TRUE)-_xlfn.NORM.DIST(AND(BM$6&gt;=$F156,BM$6&lt;=$H156)*(BL$6-$F156+1),$J156/2,$M156,TRUE))/(1-2*_xlfn.NORM.DIST(0,$J156/2,$M156,TRUE))*$D156+($K156="Steady Growth")*(AND(BM$6&gt;=$F156,BM$6&lt;=$H156)*((BM$6-$F156+1)/($J156*($J156+1)/2)*$D156))+($K156="custom")*CustCF!BG156</f>
        <v>0</v>
      </c>
      <c r="BN156" s="95">
        <f>($K156="Bell Curve")*(_xlfn.NORM.DIST(AND(BN$6&gt;=$F156,BN$6&lt;=$H156)*(BN$6-$F156+1),$J156/2,$M156,TRUE)-_xlfn.NORM.DIST(AND(BN$6&gt;=$F156,BN$6&lt;=$H156)*(BM$6-$F156+1),$J156/2,$M156,TRUE))/(1-2*_xlfn.NORM.DIST(0,$J156/2,$M156,TRUE))*$D156+($K156="Steady Growth")*(AND(BN$6&gt;=$F156,BN$6&lt;=$H156)*((BN$6-$F156+1)/($J156*($J156+1)/2)*$D156))+($K156="custom")*CustCF!BH156</f>
        <v>0</v>
      </c>
      <c r="BO156" s="95">
        <f>($K156="Bell Curve")*(_xlfn.NORM.DIST(AND(BO$6&gt;=$F156,BO$6&lt;=$H156)*(BO$6-$F156+1),$J156/2,$M156,TRUE)-_xlfn.NORM.DIST(AND(BO$6&gt;=$F156,BO$6&lt;=$H156)*(BN$6-$F156+1),$J156/2,$M156,TRUE))/(1-2*_xlfn.NORM.DIST(0,$J156/2,$M156,TRUE))*$D156+($K156="Steady Growth")*(AND(BO$6&gt;=$F156,BO$6&lt;=$H156)*((BO$6-$F156+1)/($J156*($J156+1)/2)*$D156))+($K156="custom")*CustCF!BI156</f>
        <v>0</v>
      </c>
      <c r="BP156" s="95">
        <f>($K156="Bell Curve")*(_xlfn.NORM.DIST(AND(BP$6&gt;=$F156,BP$6&lt;=$H156)*(BP$6-$F156+1),$J156/2,$M156,TRUE)-_xlfn.NORM.DIST(AND(BP$6&gt;=$F156,BP$6&lt;=$H156)*(BO$6-$F156+1),$J156/2,$M156,TRUE))/(1-2*_xlfn.NORM.DIST(0,$J156/2,$M156,TRUE))*$D156+($K156="Steady Growth")*(AND(BP$6&gt;=$F156,BP$6&lt;=$H156)*((BP$6-$F156+1)/($J156*($J156+1)/2)*$D156))+($K156="custom")*CustCF!BJ156</f>
        <v>0</v>
      </c>
      <c r="BQ156" s="95">
        <f>($K156="Bell Curve")*(_xlfn.NORM.DIST(AND(BQ$6&gt;=$F156,BQ$6&lt;=$H156)*(BQ$6-$F156+1),$J156/2,$M156,TRUE)-_xlfn.NORM.DIST(AND(BQ$6&gt;=$F156,BQ$6&lt;=$H156)*(BP$6-$F156+1),$J156/2,$M156,TRUE))/(1-2*_xlfn.NORM.DIST(0,$J156/2,$M156,TRUE))*$D156+($K156="Steady Growth")*(AND(BQ$6&gt;=$F156,BQ$6&lt;=$H156)*((BQ$6-$F156+1)/($J156*($J156+1)/2)*$D156))+($K156="custom")*CustCF!BK156</f>
        <v>0</v>
      </c>
      <c r="BR156" s="95">
        <f>($K156="Bell Curve")*(_xlfn.NORM.DIST(AND(BR$6&gt;=$F156,BR$6&lt;=$H156)*(BR$6-$F156+1),$J156/2,$M156,TRUE)-_xlfn.NORM.DIST(AND(BR$6&gt;=$F156,BR$6&lt;=$H156)*(BQ$6-$F156+1),$J156/2,$M156,TRUE))/(1-2*_xlfn.NORM.DIST(0,$J156/2,$M156,TRUE))*$D156+($K156="Steady Growth")*(AND(BR$6&gt;=$F156,BR$6&lt;=$H156)*((BR$6-$F156+1)/($J156*($J156+1)/2)*$D156))+($K156="custom")*CustCF!BL156</f>
        <v>0</v>
      </c>
      <c r="BS156" s="95">
        <f>($K156="Bell Curve")*(_xlfn.NORM.DIST(AND(BS$6&gt;=$F156,BS$6&lt;=$H156)*(BS$6-$F156+1),$J156/2,$M156,TRUE)-_xlfn.NORM.DIST(AND(BS$6&gt;=$F156,BS$6&lt;=$H156)*(BR$6-$F156+1),$J156/2,$M156,TRUE))/(1-2*_xlfn.NORM.DIST(0,$J156/2,$M156,TRUE))*$D156+($K156="Steady Growth")*(AND(BS$6&gt;=$F156,BS$6&lt;=$H156)*((BS$6-$F156+1)/($J156*($J156+1)/2)*$D156))+($K156="custom")*CustCF!BM156</f>
        <v>0</v>
      </c>
      <c r="BT156" s="95">
        <f>($K156="Bell Curve")*(_xlfn.NORM.DIST(AND(BT$6&gt;=$F156,BT$6&lt;=$H156)*(BT$6-$F156+1),$J156/2,$M156,TRUE)-_xlfn.NORM.DIST(AND(BT$6&gt;=$F156,BT$6&lt;=$H156)*(BS$6-$F156+1),$J156/2,$M156,TRUE))/(1-2*_xlfn.NORM.DIST(0,$J156/2,$M156,TRUE))*$D156+($K156="Steady Growth")*(AND(BT$6&gt;=$F156,BT$6&lt;=$H156)*((BT$6-$F156+1)/($J156*($J156+1)/2)*$D156))+($K156="custom")*CustCF!BN156</f>
        <v>0</v>
      </c>
      <c r="BU156" s="95">
        <f>($K156="Bell Curve")*(_xlfn.NORM.DIST(AND(BU$6&gt;=$F156,BU$6&lt;=$H156)*(BU$6-$F156+1),$J156/2,$M156,TRUE)-_xlfn.NORM.DIST(AND(BU$6&gt;=$F156,BU$6&lt;=$H156)*(BT$6-$F156+1),$J156/2,$M156,TRUE))/(1-2*_xlfn.NORM.DIST(0,$J156/2,$M156,TRUE))*$D156+($K156="Steady Growth")*(AND(BU$6&gt;=$F156,BU$6&lt;=$H156)*((BU$6-$F156+1)/($J156*($J156+1)/2)*$D156))+($K156="custom")*CustCF!BO156</f>
        <v>0</v>
      </c>
      <c r="BV156" s="95">
        <f>($K156="Bell Curve")*(_xlfn.NORM.DIST(AND(BV$6&gt;=$F156,BV$6&lt;=$H156)*(BV$6-$F156+1),$J156/2,$M156,TRUE)-_xlfn.NORM.DIST(AND(BV$6&gt;=$F156,BV$6&lt;=$H156)*(BU$6-$F156+1),$J156/2,$M156,TRUE))/(1-2*_xlfn.NORM.DIST(0,$J156/2,$M156,TRUE))*$D156+($K156="Steady Growth")*(AND(BV$6&gt;=$F156,BV$6&lt;=$H156)*((BV$6-$F156+1)/($J156*($J156+1)/2)*$D156))+($K156="custom")*CustCF!BP156</f>
        <v>0</v>
      </c>
      <c r="BW156" s="95">
        <f>($K156="Bell Curve")*(_xlfn.NORM.DIST(AND(BW$6&gt;=$F156,BW$6&lt;=$H156)*(BW$6-$F156+1),$J156/2,$M156,TRUE)-_xlfn.NORM.DIST(AND(BW$6&gt;=$F156,BW$6&lt;=$H156)*(BV$6-$F156+1),$J156/2,$M156,TRUE))/(1-2*_xlfn.NORM.DIST(0,$J156/2,$M156,TRUE))*$D156+($K156="Steady Growth")*(AND(BW$6&gt;=$F156,BW$6&lt;=$H156)*((BW$6-$F156+1)/($J156*($J156+1)/2)*$D156))+($K156="custom")*CustCF!BQ156</f>
        <v>0</v>
      </c>
      <c r="BX156" s="95">
        <f>($K156="Bell Curve")*(_xlfn.NORM.DIST(AND(BX$6&gt;=$F156,BX$6&lt;=$H156)*(BX$6-$F156+1),$J156/2,$M156,TRUE)-_xlfn.NORM.DIST(AND(BX$6&gt;=$F156,BX$6&lt;=$H156)*(BW$6-$F156+1),$J156/2,$M156,TRUE))/(1-2*_xlfn.NORM.DIST(0,$J156/2,$M156,TRUE))*$D156+($K156="Steady Growth")*(AND(BX$6&gt;=$F156,BX$6&lt;=$H156)*((BX$6-$F156+1)/($J156*($J156+1)/2)*$D156))+($K156="custom")*CustCF!BR156</f>
        <v>0</v>
      </c>
      <c r="BY156" s="95">
        <f>($K156="Bell Curve")*(_xlfn.NORM.DIST(AND(BY$6&gt;=$F156,BY$6&lt;=$H156)*(BY$6-$F156+1),$J156/2,$M156,TRUE)-_xlfn.NORM.DIST(AND(BY$6&gt;=$F156,BY$6&lt;=$H156)*(BX$6-$F156+1),$J156/2,$M156,TRUE))/(1-2*_xlfn.NORM.DIST(0,$J156/2,$M156,TRUE))*$D156+($K156="Steady Growth")*(AND(BY$6&gt;=$F156,BY$6&lt;=$H156)*((BY$6-$F156+1)/($J156*($J156+1)/2)*$D156))+($K156="custom")*CustCF!BS156</f>
        <v>0</v>
      </c>
      <c r="BZ156" s="95">
        <f>($K156="Bell Curve")*(_xlfn.NORM.DIST(AND(BZ$6&gt;=$F156,BZ$6&lt;=$H156)*(BZ$6-$F156+1),$J156/2,$M156,TRUE)-_xlfn.NORM.DIST(AND(BZ$6&gt;=$F156,BZ$6&lt;=$H156)*(BY$6-$F156+1),$J156/2,$M156,TRUE))/(1-2*_xlfn.NORM.DIST(0,$J156/2,$M156,TRUE))*$D156+($K156="Steady Growth")*(AND(BZ$6&gt;=$F156,BZ$6&lt;=$H156)*((BZ$6-$F156+1)/($J156*($J156+1)/2)*$D156))+($K156="custom")*CustCF!BT156</f>
        <v>0</v>
      </c>
      <c r="CA156" s="95">
        <f>($K156="Bell Curve")*(_xlfn.NORM.DIST(AND(CA$6&gt;=$F156,CA$6&lt;=$H156)*(CA$6-$F156+1),$J156/2,$M156,TRUE)-_xlfn.NORM.DIST(AND(CA$6&gt;=$F156,CA$6&lt;=$H156)*(BZ$6-$F156+1),$J156/2,$M156,TRUE))/(1-2*_xlfn.NORM.DIST(0,$J156/2,$M156,TRUE))*$D156+($K156="Steady Growth")*(AND(CA$6&gt;=$F156,CA$6&lt;=$H156)*((CA$6-$F156+1)/($J156*($J156+1)/2)*$D156))+($K156="custom")*CustCF!BU156</f>
        <v>0</v>
      </c>
      <c r="CB156" s="95">
        <f>($K156="Bell Curve")*(_xlfn.NORM.DIST(AND(CB$6&gt;=$F156,CB$6&lt;=$H156)*(CB$6-$F156+1),$J156/2,$M156,TRUE)-_xlfn.NORM.DIST(AND(CB$6&gt;=$F156,CB$6&lt;=$H156)*(CA$6-$F156+1),$J156/2,$M156,TRUE))/(1-2*_xlfn.NORM.DIST(0,$J156/2,$M156,TRUE))*$D156+($K156="Steady Growth")*(AND(CB$6&gt;=$F156,CB$6&lt;=$H156)*((CB$6-$F156+1)/($J156*($J156+1)/2)*$D156))+($K156="custom")*CustCF!BV156</f>
        <v>0</v>
      </c>
      <c r="CC156" s="95">
        <f>($K156="Bell Curve")*(_xlfn.NORM.DIST(AND(CC$6&gt;=$F156,CC$6&lt;=$H156)*(CC$6-$F156+1),$J156/2,$M156,TRUE)-_xlfn.NORM.DIST(AND(CC$6&gt;=$F156,CC$6&lt;=$H156)*(CB$6-$F156+1),$J156/2,$M156,TRUE))/(1-2*_xlfn.NORM.DIST(0,$J156/2,$M156,TRUE))*$D156+($K156="Steady Growth")*(AND(CC$6&gt;=$F156,CC$6&lt;=$H156)*((CC$6-$F156+1)/($J156*($J156+1)/2)*$D156))+($K156="custom")*CustCF!BW156</f>
        <v>0</v>
      </c>
      <c r="CD156" s="95">
        <f>($K156="Bell Curve")*(_xlfn.NORM.DIST(AND(CD$6&gt;=$F156,CD$6&lt;=$H156)*(CD$6-$F156+1),$J156/2,$M156,TRUE)-_xlfn.NORM.DIST(AND(CD$6&gt;=$F156,CD$6&lt;=$H156)*(CC$6-$F156+1),$J156/2,$M156,TRUE))/(1-2*_xlfn.NORM.DIST(0,$J156/2,$M156,TRUE))*$D156+($K156="Steady Growth")*(AND(CD$6&gt;=$F156,CD$6&lt;=$H156)*((CD$6-$F156+1)/($J156*($J156+1)/2)*$D156))+($K156="custom")*CustCF!BX156</f>
        <v>0</v>
      </c>
      <c r="CE156" s="95">
        <f>($K156="Bell Curve")*(_xlfn.NORM.DIST(AND(CE$6&gt;=$F156,CE$6&lt;=$H156)*(CE$6-$F156+1),$J156/2,$M156,TRUE)-_xlfn.NORM.DIST(AND(CE$6&gt;=$F156,CE$6&lt;=$H156)*(CD$6-$F156+1),$J156/2,$M156,TRUE))/(1-2*_xlfn.NORM.DIST(0,$J156/2,$M156,TRUE))*$D156+($K156="Steady Growth")*(AND(CE$6&gt;=$F156,CE$6&lt;=$H156)*((CE$6-$F156+1)/($J156*($J156+1)/2)*$D156))+($K156="custom")*CustCF!BY156</f>
        <v>0</v>
      </c>
      <c r="CF156" s="95">
        <f>($K156="Bell Curve")*(_xlfn.NORM.DIST(AND(CF$6&gt;=$F156,CF$6&lt;=$H156)*(CF$6-$F156+1),$J156/2,$M156,TRUE)-_xlfn.NORM.DIST(AND(CF$6&gt;=$F156,CF$6&lt;=$H156)*(CE$6-$F156+1),$J156/2,$M156,TRUE))/(1-2*_xlfn.NORM.DIST(0,$J156/2,$M156,TRUE))*$D156+($K156="Steady Growth")*(AND(CF$6&gt;=$F156,CF$6&lt;=$H156)*((CF$6-$F156+1)/($J156*($J156+1)/2)*$D156))+($K156="custom")*CustCF!BZ156</f>
        <v>0</v>
      </c>
      <c r="CG156" s="95">
        <f>($K156="Bell Curve")*(_xlfn.NORM.DIST(AND(CG$6&gt;=$F156,CG$6&lt;=$H156)*(CG$6-$F156+1),$J156/2,$M156,TRUE)-_xlfn.NORM.DIST(AND(CG$6&gt;=$F156,CG$6&lt;=$H156)*(CF$6-$F156+1),$J156/2,$M156,TRUE))/(1-2*_xlfn.NORM.DIST(0,$J156/2,$M156,TRUE))*$D156+($K156="Steady Growth")*(AND(CG$6&gt;=$F156,CG$6&lt;=$H156)*((CG$6-$F156+1)/($J156*($J156+1)/2)*$D156))+($K156="custom")*CustCF!CA156</f>
        <v>0</v>
      </c>
      <c r="CH156" s="95">
        <f>($K156="Bell Curve")*(_xlfn.NORM.DIST(AND(CH$6&gt;=$F156,CH$6&lt;=$H156)*(CH$6-$F156+1),$J156/2,$M156,TRUE)-_xlfn.NORM.DIST(AND(CH$6&gt;=$F156,CH$6&lt;=$H156)*(CG$6-$F156+1),$J156/2,$M156,TRUE))/(1-2*_xlfn.NORM.DIST(0,$J156/2,$M156,TRUE))*$D156+($K156="Steady Growth")*(AND(CH$6&gt;=$F156,CH$6&lt;=$H156)*((CH$6-$F156+1)/($J156*($J156+1)/2)*$D156))+($K156="custom")*CustCF!CB156</f>
        <v>0</v>
      </c>
      <c r="CI156" s="95">
        <f>($K156="Bell Curve")*(_xlfn.NORM.DIST(AND(CI$6&gt;=$F156,CI$6&lt;=$H156)*(CI$6-$F156+1),$J156/2,$M156,TRUE)-_xlfn.NORM.DIST(AND(CI$6&gt;=$F156,CI$6&lt;=$H156)*(CH$6-$F156+1),$J156/2,$M156,TRUE))/(1-2*_xlfn.NORM.DIST(0,$J156/2,$M156,TRUE))*$D156+($K156="Steady Growth")*(AND(CI$6&gt;=$F156,CI$6&lt;=$H156)*((CI$6-$F156+1)/($J156*($J156+1)/2)*$D156))+($K156="custom")*CustCF!CC156</f>
        <v>0</v>
      </c>
      <c r="CJ156" s="95">
        <f>($K156="Bell Curve")*(_xlfn.NORM.DIST(AND(CJ$6&gt;=$F156,CJ$6&lt;=$H156)*(CJ$6-$F156+1),$J156/2,$M156,TRUE)-_xlfn.NORM.DIST(AND(CJ$6&gt;=$F156,CJ$6&lt;=$H156)*(CI$6-$F156+1),$J156/2,$M156,TRUE))/(1-2*_xlfn.NORM.DIST(0,$J156/2,$M156,TRUE))*$D156+($K156="Steady Growth")*(AND(CJ$6&gt;=$F156,CJ$6&lt;=$H156)*((CJ$6-$F156+1)/($J156*($J156+1)/2)*$D156))+($K156="custom")*CustCF!CD156</f>
        <v>0</v>
      </c>
      <c r="CK156" s="95">
        <f>($K156="Bell Curve")*(_xlfn.NORM.DIST(AND(CK$6&gt;=$F156,CK$6&lt;=$H156)*(CK$6-$F156+1),$J156/2,$M156,TRUE)-_xlfn.NORM.DIST(AND(CK$6&gt;=$F156,CK$6&lt;=$H156)*(CJ$6-$F156+1),$J156/2,$M156,TRUE))/(1-2*_xlfn.NORM.DIST(0,$J156/2,$M156,TRUE))*$D156+($K156="Steady Growth")*(AND(CK$6&gt;=$F156,CK$6&lt;=$H156)*((CK$6-$F156+1)/($J156*($J156+1)/2)*$D156))+($K156="custom")*CustCF!CE156</f>
        <v>0</v>
      </c>
      <c r="CL156" s="95">
        <f>($K156="Bell Curve")*(_xlfn.NORM.DIST(AND(CL$6&gt;=$F156,CL$6&lt;=$H156)*(CL$6-$F156+1),$J156/2,$M156,TRUE)-_xlfn.NORM.DIST(AND(CL$6&gt;=$F156,CL$6&lt;=$H156)*(CK$6-$F156+1),$J156/2,$M156,TRUE))/(1-2*_xlfn.NORM.DIST(0,$J156/2,$M156,TRUE))*$D156+($K156="Steady Growth")*(AND(CL$6&gt;=$F156,CL$6&lt;=$H156)*((CL$6-$F156+1)/($J156*($J156+1)/2)*$D156))+($K156="custom")*CustCF!CF156</f>
        <v>0</v>
      </c>
      <c r="CM156" s="95">
        <f>($K156="Bell Curve")*(_xlfn.NORM.DIST(AND(CM$6&gt;=$F156,CM$6&lt;=$H156)*(CM$6-$F156+1),$J156/2,$M156,TRUE)-_xlfn.NORM.DIST(AND(CM$6&gt;=$F156,CM$6&lt;=$H156)*(CL$6-$F156+1),$J156/2,$M156,TRUE))/(1-2*_xlfn.NORM.DIST(0,$J156/2,$M156,TRUE))*$D156+($K156="Steady Growth")*(AND(CM$6&gt;=$F156,CM$6&lt;=$H156)*((CM$6-$F156+1)/($J156*($J156+1)/2)*$D156))+($K156="custom")*CustCF!CG156</f>
        <v>0</v>
      </c>
      <c r="CN156" s="95">
        <f>($K156="Bell Curve")*(_xlfn.NORM.DIST(AND(CN$6&gt;=$F156,CN$6&lt;=$H156)*(CN$6-$F156+1),$J156/2,$M156,TRUE)-_xlfn.NORM.DIST(AND(CN$6&gt;=$F156,CN$6&lt;=$H156)*(CM$6-$F156+1),$J156/2,$M156,TRUE))/(1-2*_xlfn.NORM.DIST(0,$J156/2,$M156,TRUE))*$D156+($K156="Steady Growth")*(AND(CN$6&gt;=$F156,CN$6&lt;=$H156)*((CN$6-$F156+1)/($J156*($J156+1)/2)*$D156))+($K156="custom")*CustCF!CH156</f>
        <v>0</v>
      </c>
      <c r="CO156" s="95">
        <f>($K156="Bell Curve")*(_xlfn.NORM.DIST(AND(CO$6&gt;=$F156,CO$6&lt;=$H156)*(CO$6-$F156+1),$J156/2,$M156,TRUE)-_xlfn.NORM.DIST(AND(CO$6&gt;=$F156,CO$6&lt;=$H156)*(CN$6-$F156+1),$J156/2,$M156,TRUE))/(1-2*_xlfn.NORM.DIST(0,$J156/2,$M156,TRUE))*$D156+($K156="Steady Growth")*(AND(CO$6&gt;=$F156,CO$6&lt;=$H156)*((CO$6-$F156+1)/($J156*($J156+1)/2)*$D156))+($K156="custom")*CustCF!CI156</f>
        <v>0</v>
      </c>
      <c r="CP156" s="95">
        <f>($K156="Bell Curve")*(_xlfn.NORM.DIST(AND(CP$6&gt;=$F156,CP$6&lt;=$H156)*(CP$6-$F156+1),$J156/2,$M156,TRUE)-_xlfn.NORM.DIST(AND(CP$6&gt;=$F156,CP$6&lt;=$H156)*(CO$6-$F156+1),$J156/2,$M156,TRUE))/(1-2*_xlfn.NORM.DIST(0,$J156/2,$M156,TRUE))*$D156+($K156="Steady Growth")*(AND(CP$6&gt;=$F156,CP$6&lt;=$H156)*((CP$6-$F156+1)/($J156*($J156+1)/2)*$D156))+($K156="custom")*CustCF!CJ156</f>
        <v>0</v>
      </c>
      <c r="CQ156" s="95">
        <f>($K156="Bell Curve")*(_xlfn.NORM.DIST(AND(CQ$6&gt;=$F156,CQ$6&lt;=$H156)*(CQ$6-$F156+1),$J156/2,$M156,TRUE)-_xlfn.NORM.DIST(AND(CQ$6&gt;=$F156,CQ$6&lt;=$H156)*(CP$6-$F156+1),$J156/2,$M156,TRUE))/(1-2*_xlfn.NORM.DIST(0,$J156/2,$M156,TRUE))*$D156+($K156="Steady Growth")*(AND(CQ$6&gt;=$F156,CQ$6&lt;=$H156)*((CQ$6-$F156+1)/($J156*($J156+1)/2)*$D156))+($K156="custom")*CustCF!CK156</f>
        <v>0</v>
      </c>
      <c r="CR156" s="95">
        <f>($K156="Bell Curve")*(_xlfn.NORM.DIST(AND(CR$6&gt;=$F156,CR$6&lt;=$H156)*(CR$6-$F156+1),$J156/2,$M156,TRUE)-_xlfn.NORM.DIST(AND(CR$6&gt;=$F156,CR$6&lt;=$H156)*(CQ$6-$F156+1),$J156/2,$M156,TRUE))/(1-2*_xlfn.NORM.DIST(0,$J156/2,$M156,TRUE))*$D156+($K156="Steady Growth")*(AND(CR$6&gt;=$F156,CR$6&lt;=$H156)*((CR$6-$F156+1)/($J156*($J156+1)/2)*$D156))+($K156="custom")*CustCF!CL156</f>
        <v>0</v>
      </c>
      <c r="CS156" s="95">
        <f>($K156="Bell Curve")*(_xlfn.NORM.DIST(AND(CS$6&gt;=$F156,CS$6&lt;=$H156)*(CS$6-$F156+1),$J156/2,$M156,TRUE)-_xlfn.NORM.DIST(AND(CS$6&gt;=$F156,CS$6&lt;=$H156)*(CR$6-$F156+1),$J156/2,$M156,TRUE))/(1-2*_xlfn.NORM.DIST(0,$J156/2,$M156,TRUE))*$D156+($K156="Steady Growth")*(AND(CS$6&gt;=$F156,CS$6&lt;=$H156)*((CS$6-$F156+1)/($J156*($J156+1)/2)*$D156))+($K156="custom")*CustCF!CM156</f>
        <v>0</v>
      </c>
      <c r="CT156" s="95">
        <f>($K156="Bell Curve")*(_xlfn.NORM.DIST(AND(CT$6&gt;=$F156,CT$6&lt;=$H156)*(CT$6-$F156+1),$J156/2,$M156,TRUE)-_xlfn.NORM.DIST(AND(CT$6&gt;=$F156,CT$6&lt;=$H156)*(CS$6-$F156+1),$J156/2,$M156,TRUE))/(1-2*_xlfn.NORM.DIST(0,$J156/2,$M156,TRUE))*$D156+($K156="Steady Growth")*(AND(CT$6&gt;=$F156,CT$6&lt;=$H156)*((CT$6-$F156+1)/($J156*($J156+1)/2)*$D156))+($K156="custom")*CustCF!CN156</f>
        <v>0</v>
      </c>
      <c r="CU156" s="95">
        <f>($K156="Bell Curve")*(_xlfn.NORM.DIST(AND(CU$6&gt;=$F156,CU$6&lt;=$H156)*(CU$6-$F156+1),$J156/2,$M156,TRUE)-_xlfn.NORM.DIST(AND(CU$6&gt;=$F156,CU$6&lt;=$H156)*(CT$6-$F156+1),$J156/2,$M156,TRUE))/(1-2*_xlfn.NORM.DIST(0,$J156/2,$M156,TRUE))*$D156+($K156="Steady Growth")*(AND(CU$6&gt;=$F156,CU$6&lt;=$H156)*((CU$6-$F156+1)/($J156*($J156+1)/2)*$D156))+($K156="custom")*CustCF!CO156</f>
        <v>0</v>
      </c>
      <c r="CV156" s="95">
        <f>($K156="Bell Curve")*(_xlfn.NORM.DIST(AND(CV$6&gt;=$F156,CV$6&lt;=$H156)*(CV$6-$F156+1),$J156/2,$M156,TRUE)-_xlfn.NORM.DIST(AND(CV$6&gt;=$F156,CV$6&lt;=$H156)*(CU$6-$F156+1),$J156/2,$M156,TRUE))/(1-2*_xlfn.NORM.DIST(0,$J156/2,$M156,TRUE))*$D156+($K156="Steady Growth")*(AND(CV$6&gt;=$F156,CV$6&lt;=$H156)*((CV$6-$F156+1)/($J156*($J156+1)/2)*$D156))+($K156="custom")*CustCF!CP156</f>
        <v>0</v>
      </c>
      <c r="CW156" s="95">
        <f>($K156="Bell Curve")*(_xlfn.NORM.DIST(AND(CW$6&gt;=$F156,CW$6&lt;=$H156)*(CW$6-$F156+1),$J156/2,$M156,TRUE)-_xlfn.NORM.DIST(AND(CW$6&gt;=$F156,CW$6&lt;=$H156)*(CV$6-$F156+1),$J156/2,$M156,TRUE))/(1-2*_xlfn.NORM.DIST(0,$J156/2,$M156,TRUE))*$D156+($K156="Steady Growth")*(AND(CW$6&gt;=$F156,CW$6&lt;=$H156)*((CW$6-$F156+1)/($J156*($J156+1)/2)*$D156))+($K156="custom")*CustCF!CQ156</f>
        <v>0</v>
      </c>
      <c r="CX156" s="95">
        <f>($K156="Bell Curve")*(_xlfn.NORM.DIST(AND(CX$6&gt;=$F156,CX$6&lt;=$H156)*(CX$6-$F156+1),$J156/2,$M156,TRUE)-_xlfn.NORM.DIST(AND(CX$6&gt;=$F156,CX$6&lt;=$H156)*(CW$6-$F156+1),$J156/2,$M156,TRUE))/(1-2*_xlfn.NORM.DIST(0,$J156/2,$M156,TRUE))*$D156+($K156="Steady Growth")*(AND(CX$6&gt;=$F156,CX$6&lt;=$H156)*((CX$6-$F156+1)/($J156*($J156+1)/2)*$D156))+($K156="custom")*CustCF!CR156</f>
        <v>0</v>
      </c>
      <c r="CY156" s="95">
        <f>($K156="Bell Curve")*(_xlfn.NORM.DIST(AND(CY$6&gt;=$F156,CY$6&lt;=$H156)*(CY$6-$F156+1),$J156/2,$M156,TRUE)-_xlfn.NORM.DIST(AND(CY$6&gt;=$F156,CY$6&lt;=$H156)*(CX$6-$F156+1),$J156/2,$M156,TRUE))/(1-2*_xlfn.NORM.DIST(0,$J156/2,$M156,TRUE))*$D156+($K156="Steady Growth")*(AND(CY$6&gt;=$F156,CY$6&lt;=$H156)*((CY$6-$F156+1)/($J156*($J156+1)/2)*$D156))+($K156="custom")*CustCF!CS156</f>
        <v>0</v>
      </c>
      <c r="CZ156" s="95">
        <f>($K156="Bell Curve")*(_xlfn.NORM.DIST(AND(CZ$6&gt;=$F156,CZ$6&lt;=$H156)*(CZ$6-$F156+1),$J156/2,$M156,TRUE)-_xlfn.NORM.DIST(AND(CZ$6&gt;=$F156,CZ$6&lt;=$H156)*(CY$6-$F156+1),$J156/2,$M156,TRUE))/(1-2*_xlfn.NORM.DIST(0,$J156/2,$M156,TRUE))*$D156+($K156="Steady Growth")*(AND(CZ$6&gt;=$F156,CZ$6&lt;=$H156)*((CZ$6-$F156+1)/($J156*($J156+1)/2)*$D156))+($K156="custom")*CustCF!CT156</f>
        <v>0</v>
      </c>
      <c r="DA156" s="95">
        <f>($K156="Bell Curve")*(_xlfn.NORM.DIST(AND(DA$6&gt;=$F156,DA$6&lt;=$H156)*(DA$6-$F156+1),$J156/2,$M156,TRUE)-_xlfn.NORM.DIST(AND(DA$6&gt;=$F156,DA$6&lt;=$H156)*(CZ$6-$F156+1),$J156/2,$M156,TRUE))/(1-2*_xlfn.NORM.DIST(0,$J156/2,$M156,TRUE))*$D156+($K156="Steady Growth")*(AND(DA$6&gt;=$F156,DA$6&lt;=$H156)*((DA$6-$F156+1)/($J156*($J156+1)/2)*$D156))+($K156="custom")*CustCF!CU156</f>
        <v>0</v>
      </c>
      <c r="DB156" s="95">
        <f>($K156="Bell Curve")*(_xlfn.NORM.DIST(AND(DB$6&gt;=$F156,DB$6&lt;=$H156)*(DB$6-$F156+1),$J156/2,$M156,TRUE)-_xlfn.NORM.DIST(AND(DB$6&gt;=$F156,DB$6&lt;=$H156)*(DA$6-$F156+1),$J156/2,$M156,TRUE))/(1-2*_xlfn.NORM.DIST(0,$J156/2,$M156,TRUE))*$D156+($K156="Steady Growth")*(AND(DB$6&gt;=$F156,DB$6&lt;=$H156)*((DB$6-$F156+1)/($J156*($J156+1)/2)*$D156))+($K156="custom")*CustCF!CV156</f>
        <v>0</v>
      </c>
      <c r="DC156" s="95">
        <f>($K156="Bell Curve")*(_xlfn.NORM.DIST(AND(DC$6&gt;=$F156,DC$6&lt;=$H156)*(DC$6-$F156+1),$J156/2,$M156,TRUE)-_xlfn.NORM.DIST(AND(DC$6&gt;=$F156,DC$6&lt;=$H156)*(DB$6-$F156+1),$J156/2,$M156,TRUE))/(1-2*_xlfn.NORM.DIST(0,$J156/2,$M156,TRUE))*$D156+($K156="Steady Growth")*(AND(DC$6&gt;=$F156,DC$6&lt;=$H156)*((DC$6-$F156+1)/($J156*($J156+1)/2)*$D156))+($K156="custom")*CustCF!CW156</f>
        <v>0</v>
      </c>
      <c r="DD156" s="95">
        <f>($K156="Bell Curve")*(_xlfn.NORM.DIST(AND(DD$6&gt;=$F156,DD$6&lt;=$H156)*(DD$6-$F156+1),$J156/2,$M156,TRUE)-_xlfn.NORM.DIST(AND(DD$6&gt;=$F156,DD$6&lt;=$H156)*(DC$6-$F156+1),$J156/2,$M156,TRUE))/(1-2*_xlfn.NORM.DIST(0,$J156/2,$M156,TRUE))*$D156+($K156="Steady Growth")*(AND(DD$6&gt;=$F156,DD$6&lt;=$H156)*((DD$6-$F156+1)/($J156*($J156+1)/2)*$D156))+($K156="custom")*CustCF!CX156</f>
        <v>0</v>
      </c>
      <c r="DE156" s="95">
        <f>($K156="Bell Curve")*(_xlfn.NORM.DIST(AND(DE$6&gt;=$F156,DE$6&lt;=$H156)*(DE$6-$F156+1),$J156/2,$M156,TRUE)-_xlfn.NORM.DIST(AND(DE$6&gt;=$F156,DE$6&lt;=$H156)*(DD$6-$F156+1),$J156/2,$M156,TRUE))/(1-2*_xlfn.NORM.DIST(0,$J156/2,$M156,TRUE))*$D156+($K156="Steady Growth")*(AND(DE$6&gt;=$F156,DE$6&lt;=$H156)*((DE$6-$F156+1)/($J156*($J156+1)/2)*$D156))+($K156="custom")*CustCF!CY156</f>
        <v>0</v>
      </c>
      <c r="DF156" s="95">
        <f>($K156="Bell Curve")*(_xlfn.NORM.DIST(AND(DF$6&gt;=$F156,DF$6&lt;=$H156)*(DF$6-$F156+1),$J156/2,$M156,TRUE)-_xlfn.NORM.DIST(AND(DF$6&gt;=$F156,DF$6&lt;=$H156)*(DE$6-$F156+1),$J156/2,$M156,TRUE))/(1-2*_xlfn.NORM.DIST(0,$J156/2,$M156,TRUE))*$D156+($K156="Steady Growth")*(AND(DF$6&gt;=$F156,DF$6&lt;=$H156)*((DF$6-$F156+1)/($J156*($J156+1)/2)*$D156))+($K156="custom")*CustCF!CZ156</f>
        <v>0</v>
      </c>
      <c r="DG156" s="95">
        <f>($K156="Bell Curve")*(_xlfn.NORM.DIST(AND(DG$6&gt;=$F156,DG$6&lt;=$H156)*(DG$6-$F156+1),$J156/2,$M156,TRUE)-_xlfn.NORM.DIST(AND(DG$6&gt;=$F156,DG$6&lt;=$H156)*(DF$6-$F156+1),$J156/2,$M156,TRUE))/(1-2*_xlfn.NORM.DIST(0,$J156/2,$M156,TRUE))*$D156+($K156="Steady Growth")*(AND(DG$6&gt;=$F156,DG$6&lt;=$H156)*((DG$6-$F156+1)/($J156*($J156+1)/2)*$D156))+($K156="custom")*CustCF!DA156</f>
        <v>0</v>
      </c>
      <c r="DH156" s="95">
        <f>($K156="Bell Curve")*(_xlfn.NORM.DIST(AND(DH$6&gt;=$F156,DH$6&lt;=$H156)*(DH$6-$F156+1),$J156/2,$M156,TRUE)-_xlfn.NORM.DIST(AND(DH$6&gt;=$F156,DH$6&lt;=$H156)*(DG$6-$F156+1),$J156/2,$M156,TRUE))/(1-2*_xlfn.NORM.DIST(0,$J156/2,$M156,TRUE))*$D156+($K156="Steady Growth")*(AND(DH$6&gt;=$F156,DH$6&lt;=$H156)*((DH$6-$F156+1)/($J156*($J156+1)/2)*$D156))+($K156="custom")*CustCF!DB156</f>
        <v>0</v>
      </c>
      <c r="DI156" s="95">
        <f>($K156="Bell Curve")*(_xlfn.NORM.DIST(AND(DI$6&gt;=$F156,DI$6&lt;=$H156)*(DI$6-$F156+1),$J156/2,$M156,TRUE)-_xlfn.NORM.DIST(AND(DI$6&gt;=$F156,DI$6&lt;=$H156)*(DH$6-$F156+1),$J156/2,$M156,TRUE))/(1-2*_xlfn.NORM.DIST(0,$J156/2,$M156,TRUE))*$D156+($K156="Steady Growth")*(AND(DI$6&gt;=$F156,DI$6&lt;=$H156)*((DI$6-$F156+1)/($J156*($J156+1)/2)*$D156))+($K156="custom")*CustCF!DC156</f>
        <v>0</v>
      </c>
      <c r="DJ156" s="95">
        <f>($K156="Bell Curve")*(_xlfn.NORM.DIST(AND(DJ$6&gt;=$F156,DJ$6&lt;=$H156)*(DJ$6-$F156+1),$J156/2,$M156,TRUE)-_xlfn.NORM.DIST(AND(DJ$6&gt;=$F156,DJ$6&lt;=$H156)*(DI$6-$F156+1),$J156/2,$M156,TRUE))/(1-2*_xlfn.NORM.DIST(0,$J156/2,$M156,TRUE))*$D156+($K156="Steady Growth")*(AND(DJ$6&gt;=$F156,DJ$6&lt;=$H156)*((DJ$6-$F156+1)/($J156*($J156+1)/2)*$D156))+($K156="custom")*CustCF!DD156</f>
        <v>0</v>
      </c>
      <c r="DK156" s="95">
        <f>($K156="Bell Curve")*(_xlfn.NORM.DIST(AND(DK$6&gt;=$F156,DK$6&lt;=$H156)*(DK$6-$F156+1),$J156/2,$M156,TRUE)-_xlfn.NORM.DIST(AND(DK$6&gt;=$F156,DK$6&lt;=$H156)*(DJ$6-$F156+1),$J156/2,$M156,TRUE))/(1-2*_xlfn.NORM.DIST(0,$J156/2,$M156,TRUE))*$D156+($K156="Steady Growth")*(AND(DK$6&gt;=$F156,DK$6&lt;=$H156)*((DK$6-$F156+1)/($J156*($J156+1)/2)*$D156))+($K156="custom")*CustCF!DE156</f>
        <v>0</v>
      </c>
      <c r="DL156" s="95">
        <f>($K156="Bell Curve")*(_xlfn.NORM.DIST(AND(DL$6&gt;=$F156,DL$6&lt;=$H156)*(DL$6-$F156+1),$J156/2,$M156,TRUE)-_xlfn.NORM.DIST(AND(DL$6&gt;=$F156,DL$6&lt;=$H156)*(DK$6-$F156+1),$J156/2,$M156,TRUE))/(1-2*_xlfn.NORM.DIST(0,$J156/2,$M156,TRUE))*$D156+($K156="Steady Growth")*(AND(DL$6&gt;=$F156,DL$6&lt;=$H156)*((DL$6-$F156+1)/($J156*($J156+1)/2)*$D156))+($K156="custom")*CustCF!DF156</f>
        <v>0</v>
      </c>
      <c r="DM156" s="95">
        <f>($K156="Bell Curve")*(_xlfn.NORM.DIST(AND(DM$6&gt;=$F156,DM$6&lt;=$H156)*(DM$6-$F156+1),$J156/2,$M156,TRUE)-_xlfn.NORM.DIST(AND(DM$6&gt;=$F156,DM$6&lt;=$H156)*(DL$6-$F156+1),$J156/2,$M156,TRUE))/(1-2*_xlfn.NORM.DIST(0,$J156/2,$M156,TRUE))*$D156+($K156="Steady Growth")*(AND(DM$6&gt;=$F156,DM$6&lt;=$H156)*((DM$6-$F156+1)/($J156*($J156+1)/2)*$D156))+($K156="custom")*CustCF!DG156</f>
        <v>0</v>
      </c>
      <c r="DN156" s="95">
        <f>($K156="Bell Curve")*(_xlfn.NORM.DIST(AND(DN$6&gt;=$F156,DN$6&lt;=$H156)*(DN$6-$F156+1),$J156/2,$M156,TRUE)-_xlfn.NORM.DIST(AND(DN$6&gt;=$F156,DN$6&lt;=$H156)*(DM$6-$F156+1),$J156/2,$M156,TRUE))/(1-2*_xlfn.NORM.DIST(0,$J156/2,$M156,TRUE))*$D156+($K156="Steady Growth")*(AND(DN$6&gt;=$F156,DN$6&lt;=$H156)*((DN$6-$F156+1)/($J156*($J156+1)/2)*$D156))+($K156="custom")*CustCF!DH156</f>
        <v>0</v>
      </c>
      <c r="DO156" s="95">
        <f>($K156="Bell Curve")*(_xlfn.NORM.DIST(AND(DO$6&gt;=$F156,DO$6&lt;=$H156)*(DO$6-$F156+1),$J156/2,$M156,TRUE)-_xlfn.NORM.DIST(AND(DO$6&gt;=$F156,DO$6&lt;=$H156)*(DN$6-$F156+1),$J156/2,$M156,TRUE))/(1-2*_xlfn.NORM.DIST(0,$J156/2,$M156,TRUE))*$D156+($K156="Steady Growth")*(AND(DO$6&gt;=$F156,DO$6&lt;=$H156)*((DO$6-$F156+1)/($J156*($J156+1)/2)*$D156))+($K156="custom")*CustCF!DI156</f>
        <v>0</v>
      </c>
      <c r="DP156" s="95">
        <f>($K156="Bell Curve")*(_xlfn.NORM.DIST(AND(DP$6&gt;=$F156,DP$6&lt;=$H156)*(DP$6-$F156+1),$J156/2,$M156,TRUE)-_xlfn.NORM.DIST(AND(DP$6&gt;=$F156,DP$6&lt;=$H156)*(DO$6-$F156+1),$J156/2,$M156,TRUE))/(1-2*_xlfn.NORM.DIST(0,$J156/2,$M156,TRUE))*$D156+($K156="Steady Growth")*(AND(DP$6&gt;=$F156,DP$6&lt;=$H156)*((DP$6-$F156+1)/($J156*($J156+1)/2)*$D156))+($K156="custom")*CustCF!DJ156</f>
        <v>0</v>
      </c>
      <c r="DQ156" s="95">
        <f>($K156="Bell Curve")*(_xlfn.NORM.DIST(AND(DQ$6&gt;=$F156,DQ$6&lt;=$H156)*(DQ$6-$F156+1),$J156/2,$M156,TRUE)-_xlfn.NORM.DIST(AND(DQ$6&gt;=$F156,DQ$6&lt;=$H156)*(DP$6-$F156+1),$J156/2,$M156,TRUE))/(1-2*_xlfn.NORM.DIST(0,$J156/2,$M156,TRUE))*$D156+($K156="Steady Growth")*(AND(DQ$6&gt;=$F156,DQ$6&lt;=$H156)*((DQ$6-$F156+1)/($J156*($J156+1)/2)*$D156))+($K156="custom")*CustCF!DK156</f>
        <v>0</v>
      </c>
      <c r="DR156" s="95">
        <f>($K156="Bell Curve")*(_xlfn.NORM.DIST(AND(DR$6&gt;=$F156,DR$6&lt;=$H156)*(DR$6-$F156+1),$J156/2,$M156,TRUE)-_xlfn.NORM.DIST(AND(DR$6&gt;=$F156,DR$6&lt;=$H156)*(DQ$6-$F156+1),$J156/2,$M156,TRUE))/(1-2*_xlfn.NORM.DIST(0,$J156/2,$M156,TRUE))*$D156+($K156="Steady Growth")*(AND(DR$6&gt;=$F156,DR$6&lt;=$H156)*((DR$6-$F156+1)/($J156*($J156+1)/2)*$D156))+($K156="custom")*CustCF!DL156</f>
        <v>0</v>
      </c>
      <c r="DS156" s="95">
        <f>($K156="Bell Curve")*(_xlfn.NORM.DIST(AND(DS$6&gt;=$F156,DS$6&lt;=$H156)*(DS$6-$F156+1),$J156/2,$M156,TRUE)-_xlfn.NORM.DIST(AND(DS$6&gt;=$F156,DS$6&lt;=$H156)*(DR$6-$F156+1),$J156/2,$M156,TRUE))/(1-2*_xlfn.NORM.DIST(0,$J156/2,$M156,TRUE))*$D156+($K156="Steady Growth")*(AND(DS$6&gt;=$F156,DS$6&lt;=$H156)*((DS$6-$F156+1)/($J156*($J156+1)/2)*$D156))+($K156="custom")*CustCF!DM156</f>
        <v>0</v>
      </c>
      <c r="DT156" s="95">
        <f>($K156="Bell Curve")*(_xlfn.NORM.DIST(AND(DT$6&gt;=$F156,DT$6&lt;=$H156)*(DT$6-$F156+1),$J156/2,$M156,TRUE)-_xlfn.NORM.DIST(AND(DT$6&gt;=$F156,DT$6&lt;=$H156)*(DS$6-$F156+1),$J156/2,$M156,TRUE))/(1-2*_xlfn.NORM.DIST(0,$J156/2,$M156,TRUE))*$D156+($K156="Steady Growth")*(AND(DT$6&gt;=$F156,DT$6&lt;=$H156)*((DT$6-$F156+1)/($J156*($J156+1)/2)*$D156))+($K156="custom")*CustCF!DN156</f>
        <v>0</v>
      </c>
      <c r="DU156" s="95">
        <f>($K156="Bell Curve")*(_xlfn.NORM.DIST(AND(DU$6&gt;=$F156,DU$6&lt;=$H156)*(DU$6-$F156+1),$J156/2,$M156,TRUE)-_xlfn.NORM.DIST(AND(DU$6&gt;=$F156,DU$6&lt;=$H156)*(DT$6-$F156+1),$J156/2,$M156,TRUE))/(1-2*_xlfn.NORM.DIST(0,$J156/2,$M156,TRUE))*$D156+($K156="Steady Growth")*(AND(DU$6&gt;=$F156,DU$6&lt;=$H156)*((DU$6-$F156+1)/($J156*($J156+1)/2)*$D156))+($K156="custom")*CustCF!DO156</f>
        <v>0</v>
      </c>
      <c r="DV156" s="95">
        <f>($K156="Bell Curve")*(_xlfn.NORM.DIST(AND(DV$6&gt;=$F156,DV$6&lt;=$H156)*(DV$6-$F156+1),$J156/2,$M156,TRUE)-_xlfn.NORM.DIST(AND(DV$6&gt;=$F156,DV$6&lt;=$H156)*(DU$6-$F156+1),$J156/2,$M156,TRUE))/(1-2*_xlfn.NORM.DIST(0,$J156/2,$M156,TRUE))*$D156+($K156="Steady Growth")*(AND(DV$6&gt;=$F156,DV$6&lt;=$H156)*((DV$6-$F156+1)/($J156*($J156+1)/2)*$D156))+($K156="custom")*CustCF!DP156</f>
        <v>0</v>
      </c>
      <c r="DW156" s="95">
        <f>($K156="Bell Curve")*(_xlfn.NORM.DIST(AND(DW$6&gt;=$F156,DW$6&lt;=$H156)*(DW$6-$F156+1),$J156/2,$M156,TRUE)-_xlfn.NORM.DIST(AND(DW$6&gt;=$F156,DW$6&lt;=$H156)*(DV$6-$F156+1),$J156/2,$M156,TRUE))/(1-2*_xlfn.NORM.DIST(0,$J156/2,$M156,TRUE))*$D156+($K156="Steady Growth")*(AND(DW$6&gt;=$F156,DW$6&lt;=$H156)*((DW$6-$F156+1)/($J156*($J156+1)/2)*$D156))+($K156="custom")*CustCF!DQ156</f>
        <v>0</v>
      </c>
      <c r="DX156" s="95">
        <f>($K156="Bell Curve")*(_xlfn.NORM.DIST(AND(DX$6&gt;=$F156,DX$6&lt;=$H156)*(DX$6-$F156+1),$J156/2,$M156,TRUE)-_xlfn.NORM.DIST(AND(DX$6&gt;=$F156,DX$6&lt;=$H156)*(DW$6-$F156+1),$J156/2,$M156,TRUE))/(1-2*_xlfn.NORM.DIST(0,$J156/2,$M156,TRUE))*$D156+($K156="Steady Growth")*(AND(DX$6&gt;=$F156,DX$6&lt;=$H156)*((DX$6-$F156+1)/($J156*($J156+1)/2)*$D156))+($K156="custom")*CustCF!DR156</f>
        <v>0</v>
      </c>
      <c r="DY156" s="95">
        <f>($K156="Bell Curve")*(_xlfn.NORM.DIST(AND(DY$6&gt;=$F156,DY$6&lt;=$H156)*(DY$6-$F156+1),$J156/2,$M156,TRUE)-_xlfn.NORM.DIST(AND(DY$6&gt;=$F156,DY$6&lt;=$H156)*(DX$6-$F156+1),$J156/2,$M156,TRUE))/(1-2*_xlfn.NORM.DIST(0,$J156/2,$M156,TRUE))*$D156+($K156="Steady Growth")*(AND(DY$6&gt;=$F156,DY$6&lt;=$H156)*((DY$6-$F156+1)/($J156*($J156+1)/2)*$D156))+($K156="custom")*CustCF!DS156</f>
        <v>0</v>
      </c>
      <c r="DZ156" s="95">
        <f>($K156="Bell Curve")*(_xlfn.NORM.DIST(AND(DZ$6&gt;=$F156,DZ$6&lt;=$H156)*(DZ$6-$F156+1),$J156/2,$M156,TRUE)-_xlfn.NORM.DIST(AND(DZ$6&gt;=$F156,DZ$6&lt;=$H156)*(DY$6-$F156+1),$J156/2,$M156,TRUE))/(1-2*_xlfn.NORM.DIST(0,$J156/2,$M156,TRUE))*$D156+($K156="Steady Growth")*(AND(DZ$6&gt;=$F156,DZ$6&lt;=$H156)*((DZ$6-$F156+1)/($J156*($J156+1)/2)*$D156))+($K156="custom")*CustCF!DT156</f>
        <v>0</v>
      </c>
      <c r="EA156" s="95">
        <f>($K156="Bell Curve")*(_xlfn.NORM.DIST(AND(EA$6&gt;=$F156,EA$6&lt;=$H156)*(EA$6-$F156+1),$J156/2,$M156,TRUE)-_xlfn.NORM.DIST(AND(EA$6&gt;=$F156,EA$6&lt;=$H156)*(DZ$6-$F156+1),$J156/2,$M156,TRUE))/(1-2*_xlfn.NORM.DIST(0,$J156/2,$M156,TRUE))*$D156+($K156="Steady Growth")*(AND(EA$6&gt;=$F156,EA$6&lt;=$H156)*((EA$6-$F156+1)/($J156*($J156+1)/2)*$D156))+($K156="custom")*CustCF!DU156</f>
        <v>0</v>
      </c>
      <c r="EB156" s="95">
        <f>($K156="Bell Curve")*(_xlfn.NORM.DIST(AND(EB$6&gt;=$F156,EB$6&lt;=$H156)*(EB$6-$F156+1),$J156/2,$M156,TRUE)-_xlfn.NORM.DIST(AND(EB$6&gt;=$F156,EB$6&lt;=$H156)*(EA$6-$F156+1),$J156/2,$M156,TRUE))/(1-2*_xlfn.NORM.DIST(0,$J156/2,$M156,TRUE))*$D156+($K156="Steady Growth")*(AND(EB$6&gt;=$F156,EB$6&lt;=$H156)*((EB$6-$F156+1)/($J156*($J156+1)/2)*$D156))+($K156="custom")*CustCF!DV156</f>
        <v>0</v>
      </c>
      <c r="EC156" s="95">
        <f>($K156="Bell Curve")*(_xlfn.NORM.DIST(AND(EC$6&gt;=$F156,EC$6&lt;=$H156)*(EC$6-$F156+1),$J156/2,$M156,TRUE)-_xlfn.NORM.DIST(AND(EC$6&gt;=$F156,EC$6&lt;=$H156)*(EB$6-$F156+1),$J156/2,$M156,TRUE))/(1-2*_xlfn.NORM.DIST(0,$J156/2,$M156,TRUE))*$D156+($K156="Steady Growth")*(AND(EC$6&gt;=$F156,EC$6&lt;=$H156)*((EC$6-$F156+1)/($J156*($J156+1)/2)*$D156))+($K156="custom")*CustCF!DW156</f>
        <v>0</v>
      </c>
      <c r="ED156" s="95">
        <f>($K156="Bell Curve")*(_xlfn.NORM.DIST(AND(ED$6&gt;=$F156,ED$6&lt;=$H156)*(ED$6-$F156+1),$J156/2,$M156,TRUE)-_xlfn.NORM.DIST(AND(ED$6&gt;=$F156,ED$6&lt;=$H156)*(EC$6-$F156+1),$J156/2,$M156,TRUE))/(1-2*_xlfn.NORM.DIST(0,$J156/2,$M156,TRUE))*$D156+($K156="Steady Growth")*(AND(ED$6&gt;=$F156,ED$6&lt;=$H156)*((ED$6-$F156+1)/($J156*($J156+1)/2)*$D156))+($K156="custom")*CustCF!DX156</f>
        <v>0</v>
      </c>
      <c r="EE156" s="95">
        <f>($K156="Bell Curve")*(_xlfn.NORM.DIST(AND(EE$6&gt;=$F156,EE$6&lt;=$H156)*(EE$6-$F156+1),$J156/2,$M156,TRUE)-_xlfn.NORM.DIST(AND(EE$6&gt;=$F156,EE$6&lt;=$H156)*(ED$6-$F156+1),$J156/2,$M156,TRUE))/(1-2*_xlfn.NORM.DIST(0,$J156/2,$M156,TRUE))*$D156+($K156="Steady Growth")*(AND(EE$6&gt;=$F156,EE$6&lt;=$H156)*((EE$6-$F156+1)/($J156*($J156+1)/2)*$D156))+($K156="custom")*CustCF!DY156</f>
        <v>0</v>
      </c>
      <c r="EF156" s="95">
        <f>($K156="Bell Curve")*(_xlfn.NORM.DIST(AND(EF$6&gt;=$F156,EF$6&lt;=$H156)*(EF$6-$F156+1),$J156/2,$M156,TRUE)-_xlfn.NORM.DIST(AND(EF$6&gt;=$F156,EF$6&lt;=$H156)*(EE$6-$F156+1),$J156/2,$M156,TRUE))/(1-2*_xlfn.NORM.DIST(0,$J156/2,$M156,TRUE))*$D156+($K156="Steady Growth")*(AND(EF$6&gt;=$F156,EF$6&lt;=$H156)*((EF$6-$F156+1)/($J156*($J156+1)/2)*$D156))+($K156="custom")*CustCF!DZ156</f>
        <v>0</v>
      </c>
      <c r="EG156" s="95">
        <f>($K156="Bell Curve")*(_xlfn.NORM.DIST(AND(EG$6&gt;=$F156,EG$6&lt;=$H156)*(EG$6-$F156+1),$J156/2,$M156,TRUE)-_xlfn.NORM.DIST(AND(EG$6&gt;=$F156,EG$6&lt;=$H156)*(EF$6-$F156+1),$J156/2,$M156,TRUE))/(1-2*_xlfn.NORM.DIST(0,$J156/2,$M156,TRUE))*$D156+($K156="Steady Growth")*(AND(EG$6&gt;=$F156,EG$6&lt;=$H156)*((EG$6-$F156+1)/($J156*($J156+1)/2)*$D156))+($K156="custom")*CustCF!EA156</f>
        <v>0</v>
      </c>
      <c r="EH156" s="95">
        <f>($K156="Bell Curve")*(_xlfn.NORM.DIST(AND(EH$6&gt;=$F156,EH$6&lt;=$H156)*(EH$6-$F156+1),$J156/2,$M156,TRUE)-_xlfn.NORM.DIST(AND(EH$6&gt;=$F156,EH$6&lt;=$H156)*(EG$6-$F156+1),$J156/2,$M156,TRUE))/(1-2*_xlfn.NORM.DIST(0,$J156/2,$M156,TRUE))*$D156+($K156="Steady Growth")*(AND(EH$6&gt;=$F156,EH$6&lt;=$H156)*((EH$6-$F156+1)/($J156*($J156+1)/2)*$D156))+($K156="custom")*CustCF!EB156</f>
        <v>0</v>
      </c>
      <c r="EI156" s="95">
        <f>($K156="Bell Curve")*(_xlfn.NORM.DIST(AND(EI$6&gt;=$F156,EI$6&lt;=$H156)*(EI$6-$F156+1),$J156/2,$M156,TRUE)-_xlfn.NORM.DIST(AND(EI$6&gt;=$F156,EI$6&lt;=$H156)*(EH$6-$F156+1),$J156/2,$M156,TRUE))/(1-2*_xlfn.NORM.DIST(0,$J156/2,$M156,TRUE))*$D156+($K156="Steady Growth")*(AND(EI$6&gt;=$F156,EI$6&lt;=$H156)*((EI$6-$F156+1)/($J156*($J156+1)/2)*$D156))+($K156="custom")*CustCF!EC156</f>
        <v>0</v>
      </c>
      <c r="EJ156" s="95">
        <f>($K156="Bell Curve")*(_xlfn.NORM.DIST(AND(EJ$6&gt;=$F156,EJ$6&lt;=$H156)*(EJ$6-$F156+1),$J156/2,$M156,TRUE)-_xlfn.NORM.DIST(AND(EJ$6&gt;=$F156,EJ$6&lt;=$H156)*(EI$6-$F156+1),$J156/2,$M156,TRUE))/(1-2*_xlfn.NORM.DIST(0,$J156/2,$M156,TRUE))*$D156+($K156="Steady Growth")*(AND(EJ$6&gt;=$F156,EJ$6&lt;=$H156)*((EJ$6-$F156+1)/($J156*($J156+1)/2)*$D156))+($K156="custom")*CustCF!ED156</f>
        <v>0</v>
      </c>
      <c r="EK156" s="95">
        <f>($K156="Bell Curve")*(_xlfn.NORM.DIST(AND(EK$6&gt;=$F156,EK$6&lt;=$H156)*(EK$6-$F156+1),$J156/2,$M156,TRUE)-_xlfn.NORM.DIST(AND(EK$6&gt;=$F156,EK$6&lt;=$H156)*(EJ$6-$F156+1),$J156/2,$M156,TRUE))/(1-2*_xlfn.NORM.DIST(0,$J156/2,$M156,TRUE))*$D156+($K156="Steady Growth")*(AND(EK$6&gt;=$F156,EK$6&lt;=$H156)*((EK$6-$F156+1)/($J156*($J156+1)/2)*$D156))+($K156="custom")*CustCF!EE156</f>
        <v>0</v>
      </c>
      <c r="EL156" s="95">
        <f>($K156="Bell Curve")*(_xlfn.NORM.DIST(AND(EL$6&gt;=$F156,EL$6&lt;=$H156)*(EL$6-$F156+1),$J156/2,$M156,TRUE)-_xlfn.NORM.DIST(AND(EL$6&gt;=$F156,EL$6&lt;=$H156)*(EK$6-$F156+1),$J156/2,$M156,TRUE))/(1-2*_xlfn.NORM.DIST(0,$J156/2,$M156,TRUE))*$D156+($K156="Steady Growth")*(AND(EL$6&gt;=$F156,EL$6&lt;=$H156)*((EL$6-$F156+1)/($J156*($J156+1)/2)*$D156))+($K156="custom")*CustCF!EF156</f>
        <v>0</v>
      </c>
      <c r="EM156" s="95">
        <f>($K156="Bell Curve")*(_xlfn.NORM.DIST(AND(EM$6&gt;=$F156,EM$6&lt;=$H156)*(EM$6-$F156+1),$J156/2,$M156,TRUE)-_xlfn.NORM.DIST(AND(EM$6&gt;=$F156,EM$6&lt;=$H156)*(EL$6-$F156+1),$J156/2,$M156,TRUE))/(1-2*_xlfn.NORM.DIST(0,$J156/2,$M156,TRUE))*$D156+($K156="Steady Growth")*(AND(EM$6&gt;=$F156,EM$6&lt;=$H156)*((EM$6-$F156+1)/($J156*($J156+1)/2)*$D156))+($K156="custom")*CustCF!EG156</f>
        <v>0</v>
      </c>
      <c r="EN156" s="95">
        <f>($K156="Bell Curve")*(_xlfn.NORM.DIST(AND(EN$6&gt;=$F156,EN$6&lt;=$H156)*(EN$6-$F156+1),$J156/2,$M156,TRUE)-_xlfn.NORM.DIST(AND(EN$6&gt;=$F156,EN$6&lt;=$H156)*(EM$6-$F156+1),$J156/2,$M156,TRUE))/(1-2*_xlfn.NORM.DIST(0,$J156/2,$M156,TRUE))*$D156+($K156="Steady Growth")*(AND(EN$6&gt;=$F156,EN$6&lt;=$H156)*((EN$6-$F156+1)/($J156*($J156+1)/2)*$D156))+($K156="custom")*CustCF!EH156</f>
        <v>0</v>
      </c>
      <c r="EO156" s="95">
        <f>($K156="Bell Curve")*(_xlfn.NORM.DIST(AND(EO$6&gt;=$F156,EO$6&lt;=$H156)*(EO$6-$F156+1),$J156/2,$M156,TRUE)-_xlfn.NORM.DIST(AND(EO$6&gt;=$F156,EO$6&lt;=$H156)*(EN$6-$F156+1),$J156/2,$M156,TRUE))/(1-2*_xlfn.NORM.DIST(0,$J156/2,$M156,TRUE))*$D156+($K156="Steady Growth")*(AND(EO$6&gt;=$F156,EO$6&lt;=$H156)*((EO$6-$F156+1)/($J156*($J156+1)/2)*$D156))+($K156="custom")*CustCF!EI156</f>
        <v>0</v>
      </c>
      <c r="EP156" s="95">
        <f>($K156="Bell Curve")*(_xlfn.NORM.DIST(AND(EP$6&gt;=$F156,EP$6&lt;=$H156)*(EP$6-$F156+1),$J156/2,$M156,TRUE)-_xlfn.NORM.DIST(AND(EP$6&gt;=$F156,EP$6&lt;=$H156)*(EO$6-$F156+1),$J156/2,$M156,TRUE))/(1-2*_xlfn.NORM.DIST(0,$J156/2,$M156,TRUE))*$D156+($K156="Steady Growth")*(AND(EP$6&gt;=$F156,EP$6&lt;=$H156)*((EP$6-$F156+1)/($J156*($J156+1)/2)*$D156))+($K156="custom")*CustCF!EJ156</f>
        <v>0</v>
      </c>
      <c r="EQ156" s="95">
        <f>($K156="Bell Curve")*(_xlfn.NORM.DIST(AND(EQ$6&gt;=$F156,EQ$6&lt;=$H156)*(EQ$6-$F156+1),$J156/2,$M156,TRUE)-_xlfn.NORM.DIST(AND(EQ$6&gt;=$F156,EQ$6&lt;=$H156)*(EP$6-$F156+1),$J156/2,$M156,TRUE))/(1-2*_xlfn.NORM.DIST(0,$J156/2,$M156,TRUE))*$D156+($K156="Steady Growth")*(AND(EQ$6&gt;=$F156,EQ$6&lt;=$H156)*((EQ$6-$F156+1)/($J156*($J156+1)/2)*$D156))+($K156="custom")*CustCF!EK156</f>
        <v>0</v>
      </c>
      <c r="ER156" s="95">
        <f>($K156="Bell Curve")*(_xlfn.NORM.DIST(AND(ER$6&gt;=$F156,ER$6&lt;=$H156)*(ER$6-$F156+1),$J156/2,$M156,TRUE)-_xlfn.NORM.DIST(AND(ER$6&gt;=$F156,ER$6&lt;=$H156)*(EQ$6-$F156+1),$J156/2,$M156,TRUE))/(1-2*_xlfn.NORM.DIST(0,$J156/2,$M156,TRUE))*$D156+($K156="Steady Growth")*(AND(ER$6&gt;=$F156,ER$6&lt;=$H156)*((ER$6-$F156+1)/($J156*($J156+1)/2)*$D156))+($K156="custom")*CustCF!EL156</f>
        <v>0</v>
      </c>
      <c r="ES156" s="95">
        <f>($K156="Bell Curve")*(_xlfn.NORM.DIST(AND(ES$6&gt;=$F156,ES$6&lt;=$H156)*(ES$6-$F156+1),$J156/2,$M156,TRUE)-_xlfn.NORM.DIST(AND(ES$6&gt;=$F156,ES$6&lt;=$H156)*(ER$6-$F156+1),$J156/2,$M156,TRUE))/(1-2*_xlfn.NORM.DIST(0,$J156/2,$M156,TRUE))*$D156+($K156="Steady Growth")*(AND(ES$6&gt;=$F156,ES$6&lt;=$H156)*((ES$6-$F156+1)/($J156*($J156+1)/2)*$D156))+($K156="custom")*CustCF!EM156</f>
        <v>0</v>
      </c>
      <c r="ET156" s="95">
        <f>($K156="Bell Curve")*(_xlfn.NORM.DIST(AND(ET$6&gt;=$F156,ET$6&lt;=$H156)*(ET$6-$F156+1),$J156/2,$M156,TRUE)-_xlfn.NORM.DIST(AND(ET$6&gt;=$F156,ET$6&lt;=$H156)*(ES$6-$F156+1),$J156/2,$M156,TRUE))/(1-2*_xlfn.NORM.DIST(0,$J156/2,$M156,TRUE))*$D156+($K156="Steady Growth")*(AND(ET$6&gt;=$F156,ET$6&lt;=$H156)*((ET$6-$F156+1)/($J156*($J156+1)/2)*$D156))+($K156="custom")*CustCF!EN156</f>
        <v>0</v>
      </c>
      <c r="EU156" s="95">
        <f>($K156="Bell Curve")*(_xlfn.NORM.DIST(AND(EU$6&gt;=$F156,EU$6&lt;=$H156)*(EU$6-$F156+1),$J156/2,$M156,TRUE)-_xlfn.NORM.DIST(AND(EU$6&gt;=$F156,EU$6&lt;=$H156)*(ET$6-$F156+1),$J156/2,$M156,TRUE))/(1-2*_xlfn.NORM.DIST(0,$J156/2,$M156,TRUE))*$D156+($K156="Steady Growth")*(AND(EU$6&gt;=$F156,EU$6&lt;=$H156)*((EU$6-$F156+1)/($J156*($J156+1)/2)*$D156))+($K156="custom")*CustCF!EO156</f>
        <v>0</v>
      </c>
      <c r="EV156" s="95">
        <f>($K156="Bell Curve")*(_xlfn.NORM.DIST(AND(EV$6&gt;=$F156,EV$6&lt;=$H156)*(EV$6-$F156+1),$J156/2,$M156,TRUE)-_xlfn.NORM.DIST(AND(EV$6&gt;=$F156,EV$6&lt;=$H156)*(EU$6-$F156+1),$J156/2,$M156,TRUE))/(1-2*_xlfn.NORM.DIST(0,$J156/2,$M156,TRUE))*$D156+($K156="Steady Growth")*(AND(EV$6&gt;=$F156,EV$6&lt;=$H156)*((EV$6-$F156+1)/($J156*($J156+1)/2)*$D156))+($K156="custom")*CustCF!EP156</f>
        <v>0</v>
      </c>
      <c r="EW156" s="95">
        <f>($K156="Bell Curve")*(_xlfn.NORM.DIST(AND(EW$6&gt;=$F156,EW$6&lt;=$H156)*(EW$6-$F156+1),$J156/2,$M156,TRUE)-_xlfn.NORM.DIST(AND(EW$6&gt;=$F156,EW$6&lt;=$H156)*(EV$6-$F156+1),$J156/2,$M156,TRUE))/(1-2*_xlfn.NORM.DIST(0,$J156/2,$M156,TRUE))*$D156+($K156="Steady Growth")*(AND(EW$6&gt;=$F156,EW$6&lt;=$H156)*((EW$6-$F156+1)/($J156*($J156+1)/2)*$D156))+($K156="custom")*CustCF!EQ156</f>
        <v>0</v>
      </c>
      <c r="EX156" s="95">
        <f>($K156="Bell Curve")*(_xlfn.NORM.DIST(AND(EX$6&gt;=$F156,EX$6&lt;=$H156)*(EX$6-$F156+1),$J156/2,$M156,TRUE)-_xlfn.NORM.DIST(AND(EX$6&gt;=$F156,EX$6&lt;=$H156)*(EW$6-$F156+1),$J156/2,$M156,TRUE))/(1-2*_xlfn.NORM.DIST(0,$J156/2,$M156,TRUE))*$D156+($K156="Steady Growth")*(AND(EX$6&gt;=$F156,EX$6&lt;=$H156)*((EX$6-$F156+1)/($J156*($J156+1)/2)*$D156))+($K156="custom")*CustCF!ER156</f>
        <v>0</v>
      </c>
      <c r="EY156" s="95">
        <f>($K156="Bell Curve")*(_xlfn.NORM.DIST(AND(EY$6&gt;=$F156,EY$6&lt;=$H156)*(EY$6-$F156+1),$J156/2,$M156,TRUE)-_xlfn.NORM.DIST(AND(EY$6&gt;=$F156,EY$6&lt;=$H156)*(EX$6-$F156+1),$J156/2,$M156,TRUE))/(1-2*_xlfn.NORM.DIST(0,$J156/2,$M156,TRUE))*$D156+($K156="Steady Growth")*(AND(EY$6&gt;=$F156,EY$6&lt;=$H156)*((EY$6-$F156+1)/($J156*($J156+1)/2)*$D156))+($K156="custom")*CustCF!ES156</f>
        <v>0</v>
      </c>
      <c r="EZ156" s="95">
        <f>($K156="Bell Curve")*(_xlfn.NORM.DIST(AND(EZ$6&gt;=$F156,EZ$6&lt;=$H156)*(EZ$6-$F156+1),$J156/2,$M156,TRUE)-_xlfn.NORM.DIST(AND(EZ$6&gt;=$F156,EZ$6&lt;=$H156)*(EY$6-$F156+1),$J156/2,$M156,TRUE))/(1-2*_xlfn.NORM.DIST(0,$J156/2,$M156,TRUE))*$D156+($K156="Steady Growth")*(AND(EZ$6&gt;=$F156,EZ$6&lt;=$H156)*((EZ$6-$F156+1)/($J156*($J156+1)/2)*$D156))+($K156="custom")*CustCF!ET156</f>
        <v>0</v>
      </c>
      <c r="FA156" s="95">
        <f>($K156="Bell Curve")*(_xlfn.NORM.DIST(AND(FA$6&gt;=$F156,FA$6&lt;=$H156)*(FA$6-$F156+1),$J156/2,$M156,TRUE)-_xlfn.NORM.DIST(AND(FA$6&gt;=$F156,FA$6&lt;=$H156)*(EZ$6-$F156+1),$J156/2,$M156,TRUE))/(1-2*_xlfn.NORM.DIST(0,$J156/2,$M156,TRUE))*$D156+($K156="Steady Growth")*(AND(FA$6&gt;=$F156,FA$6&lt;=$H156)*((FA$6-$F156+1)/($J156*($J156+1)/2)*$D156))+($K156="custom")*CustCF!EU156</f>
        <v>0</v>
      </c>
      <c r="FB156" s="95">
        <f>($K156="Bell Curve")*(_xlfn.NORM.DIST(AND(FB$6&gt;=$F156,FB$6&lt;=$H156)*(FB$6-$F156+1),$J156/2,$M156,TRUE)-_xlfn.NORM.DIST(AND(FB$6&gt;=$F156,FB$6&lt;=$H156)*(FA$6-$F156+1),$J156/2,$M156,TRUE))/(1-2*_xlfn.NORM.DIST(0,$J156/2,$M156,TRUE))*$D156+($K156="Steady Growth")*(AND(FB$6&gt;=$F156,FB$6&lt;=$H156)*((FB$6-$F156+1)/($J156*($J156+1)/2)*$D156))+($K156="custom")*CustCF!EV156</f>
        <v>0</v>
      </c>
      <c r="FC156" s="95">
        <f>($K156="Bell Curve")*(_xlfn.NORM.DIST(AND(FC$6&gt;=$F156,FC$6&lt;=$H156)*(FC$6-$F156+1),$J156/2,$M156,TRUE)-_xlfn.NORM.DIST(AND(FC$6&gt;=$F156,FC$6&lt;=$H156)*(FB$6-$F156+1),$J156/2,$M156,TRUE))/(1-2*_xlfn.NORM.DIST(0,$J156/2,$M156,TRUE))*$D156+($K156="Steady Growth")*(AND(FC$6&gt;=$F156,FC$6&lt;=$H156)*((FC$6-$F156+1)/($J156*($J156+1)/2)*$D156))+($K156="custom")*CustCF!EW156</f>
        <v>0</v>
      </c>
      <c r="FD156" s="95">
        <f>($K156="Bell Curve")*(_xlfn.NORM.DIST(AND(FD$6&gt;=$F156,FD$6&lt;=$H156)*(FD$6-$F156+1),$J156/2,$M156,TRUE)-_xlfn.NORM.DIST(AND(FD$6&gt;=$F156,FD$6&lt;=$H156)*(FC$6-$F156+1),$J156/2,$M156,TRUE))/(1-2*_xlfn.NORM.DIST(0,$J156/2,$M156,TRUE))*$D156+($K156="Steady Growth")*(AND(FD$6&gt;=$F156,FD$6&lt;=$H156)*((FD$6-$F156+1)/($J156*($J156+1)/2)*$D156))+($K156="custom")*CustCF!EX156</f>
        <v>0</v>
      </c>
      <c r="FE156" s="95">
        <f>($K156="Bell Curve")*(_xlfn.NORM.DIST(AND(FE$6&gt;=$F156,FE$6&lt;=$H156)*(FE$6-$F156+1),$J156/2,$M156,TRUE)-_xlfn.NORM.DIST(AND(FE$6&gt;=$F156,FE$6&lt;=$H156)*(FD$6-$F156+1),$J156/2,$M156,TRUE))/(1-2*_xlfn.NORM.DIST(0,$J156/2,$M156,TRUE))*$D156+($K156="Steady Growth")*(AND(FE$6&gt;=$F156,FE$6&lt;=$H156)*((FE$6-$F156+1)/($J156*($J156+1)/2)*$D156))+($K156="custom")*CustCF!EY156</f>
        <v>0</v>
      </c>
      <c r="FF156" s="95">
        <f>($K156="Bell Curve")*(_xlfn.NORM.DIST(AND(FF$6&gt;=$F156,FF$6&lt;=$H156)*(FF$6-$F156+1),$J156/2,$M156,TRUE)-_xlfn.NORM.DIST(AND(FF$6&gt;=$F156,FF$6&lt;=$H156)*(FE$6-$F156+1),$J156/2,$M156,TRUE))/(1-2*_xlfn.NORM.DIST(0,$J156/2,$M156,TRUE))*$D156+($K156="Steady Growth")*(AND(FF$6&gt;=$F156,FF$6&lt;=$H156)*((FF$6-$F156+1)/($J156*($J156+1)/2)*$D156))+($K156="custom")*CustCF!EZ156</f>
        <v>0</v>
      </c>
      <c r="FG156" s="95">
        <f>($K156="Bell Curve")*(_xlfn.NORM.DIST(AND(FG$6&gt;=$F156,FG$6&lt;=$H156)*(FG$6-$F156+1),$J156/2,$M156,TRUE)-_xlfn.NORM.DIST(AND(FG$6&gt;=$F156,FG$6&lt;=$H156)*(FF$6-$F156+1),$J156/2,$M156,TRUE))/(1-2*_xlfn.NORM.DIST(0,$J156/2,$M156,TRUE))*$D156+($K156="Steady Growth")*(AND(FG$6&gt;=$F156,FG$6&lt;=$H156)*((FG$6-$F156+1)/($J156*($J156+1)/2)*$D156))+($K156="custom")*CustCF!FA156</f>
        <v>0</v>
      </c>
      <c r="FH156" s="95">
        <f>($K156="Bell Curve")*(_xlfn.NORM.DIST(AND(FH$6&gt;=$F156,FH$6&lt;=$H156)*(FH$6-$F156+1),$J156/2,$M156,TRUE)-_xlfn.NORM.DIST(AND(FH$6&gt;=$F156,FH$6&lt;=$H156)*(FG$6-$F156+1),$J156/2,$M156,TRUE))/(1-2*_xlfn.NORM.DIST(0,$J156/2,$M156,TRUE))*$D156+($K156="Steady Growth")*(AND(FH$6&gt;=$F156,FH$6&lt;=$H156)*((FH$6-$F156+1)/($J156*($J156+1)/2)*$D156))+($K156="custom")*CustCF!FB156</f>
        <v>0</v>
      </c>
      <c r="FI156" s="95">
        <f>($K156="Bell Curve")*(_xlfn.NORM.DIST(AND(FI$6&gt;=$F156,FI$6&lt;=$H156)*(FI$6-$F156+1),$J156/2,$M156,TRUE)-_xlfn.NORM.DIST(AND(FI$6&gt;=$F156,FI$6&lt;=$H156)*(FH$6-$F156+1),$J156/2,$M156,TRUE))/(1-2*_xlfn.NORM.DIST(0,$J156/2,$M156,TRUE))*$D156+($K156="Steady Growth")*(AND(FI$6&gt;=$F156,FI$6&lt;=$H156)*((FI$6-$F156+1)/($J156*($J156+1)/2)*$D156))+($K156="custom")*CustCF!FC156</f>
        <v>0</v>
      </c>
      <c r="FJ156" s="95">
        <f>($K156="Bell Curve")*(_xlfn.NORM.DIST(AND(FJ$6&gt;=$F156,FJ$6&lt;=$H156)*(FJ$6-$F156+1),$J156/2,$M156,TRUE)-_xlfn.NORM.DIST(AND(FJ$6&gt;=$F156,FJ$6&lt;=$H156)*(FI$6-$F156+1),$J156/2,$M156,TRUE))/(1-2*_xlfn.NORM.DIST(0,$J156/2,$M156,TRUE))*$D156+($K156="Steady Growth")*(AND(FJ$6&gt;=$F156,FJ$6&lt;=$H156)*((FJ$6-$F156+1)/($J156*($J156+1)/2)*$D156))+($K156="custom")*CustCF!FD156</f>
        <v>0</v>
      </c>
      <c r="FK156" s="95">
        <f>($K156="Bell Curve")*(_xlfn.NORM.DIST(AND(FK$6&gt;=$F156,FK$6&lt;=$H156)*(FK$6-$F156+1),$J156/2,$M156,TRUE)-_xlfn.NORM.DIST(AND(FK$6&gt;=$F156,FK$6&lt;=$H156)*(FJ$6-$F156+1),$J156/2,$M156,TRUE))/(1-2*_xlfn.NORM.DIST(0,$J156/2,$M156,TRUE))*$D156+($K156="Steady Growth")*(AND(FK$6&gt;=$F156,FK$6&lt;=$H156)*((FK$6-$F156+1)/($J156*($J156+1)/2)*$D156))+($K156="custom")*CustCF!FE156</f>
        <v>0</v>
      </c>
      <c r="FL156" s="95">
        <f>($K156="Bell Curve")*(_xlfn.NORM.DIST(AND(FL$6&gt;=$F156,FL$6&lt;=$H156)*(FL$6-$F156+1),$J156/2,$M156,TRUE)-_xlfn.NORM.DIST(AND(FL$6&gt;=$F156,FL$6&lt;=$H156)*(FK$6-$F156+1),$J156/2,$M156,TRUE))/(1-2*_xlfn.NORM.DIST(0,$J156/2,$M156,TRUE))*$D156+($K156="Steady Growth")*(AND(FL$6&gt;=$F156,FL$6&lt;=$H156)*((FL$6-$F156+1)/($J156*($J156+1)/2)*$D156))+($K156="custom")*CustCF!FF156</f>
        <v>0</v>
      </c>
      <c r="FM156" s="95">
        <f>($K156="Bell Curve")*(_xlfn.NORM.DIST(AND(FM$6&gt;=$F156,FM$6&lt;=$H156)*(FM$6-$F156+1),$J156/2,$M156,TRUE)-_xlfn.NORM.DIST(AND(FM$6&gt;=$F156,FM$6&lt;=$H156)*(FL$6-$F156+1),$J156/2,$M156,TRUE))/(1-2*_xlfn.NORM.DIST(0,$J156/2,$M156,TRUE))*$D156+($K156="Steady Growth")*(AND(FM$6&gt;=$F156,FM$6&lt;=$H156)*((FM$6-$F156+1)/($J156*($J156+1)/2)*$D156))+($K156="custom")*CustCF!FG156</f>
        <v>0</v>
      </c>
      <c r="FN156" s="95">
        <f>($K156="Bell Curve")*(_xlfn.NORM.DIST(AND(FN$6&gt;=$F156,FN$6&lt;=$H156)*(FN$6-$F156+1),$J156/2,$M156,TRUE)-_xlfn.NORM.DIST(AND(FN$6&gt;=$F156,FN$6&lt;=$H156)*(FM$6-$F156+1),$J156/2,$M156,TRUE))/(1-2*_xlfn.NORM.DIST(0,$J156/2,$M156,TRUE))*$D156+($K156="Steady Growth")*(AND(FN$6&gt;=$F156,FN$6&lt;=$H156)*((FN$6-$F156+1)/($J156*($J156+1)/2)*$D156))+($K156="custom")*CustCF!FH156</f>
        <v>0</v>
      </c>
      <c r="FO156" s="95">
        <f>($K156="Bell Curve")*(_xlfn.NORM.DIST(AND(FO$6&gt;=$F156,FO$6&lt;=$H156)*(FO$6-$F156+1),$J156/2,$M156,TRUE)-_xlfn.NORM.DIST(AND(FO$6&gt;=$F156,FO$6&lt;=$H156)*(FN$6-$F156+1),$J156/2,$M156,TRUE))/(1-2*_xlfn.NORM.DIST(0,$J156/2,$M156,TRUE))*$D156+($K156="Steady Growth")*(AND(FO$6&gt;=$F156,FO$6&lt;=$H156)*((FO$6-$F156+1)/($J156*($J156+1)/2)*$D156))+($K156="custom")*CustCF!FI156</f>
        <v>0</v>
      </c>
      <c r="FP156" s="95">
        <f>($K156="Bell Curve")*(_xlfn.NORM.DIST(AND(FP$6&gt;=$F156,FP$6&lt;=$H156)*(FP$6-$F156+1),$J156/2,$M156,TRUE)-_xlfn.NORM.DIST(AND(FP$6&gt;=$F156,FP$6&lt;=$H156)*(FO$6-$F156+1),$J156/2,$M156,TRUE))/(1-2*_xlfn.NORM.DIST(0,$J156/2,$M156,TRUE))*$D156+($K156="Steady Growth")*(AND(FP$6&gt;=$F156,FP$6&lt;=$H156)*((FP$6-$F156+1)/($J156*($J156+1)/2)*$D156))+($K156="custom")*CustCF!FJ156</f>
        <v>0</v>
      </c>
      <c r="FQ156" s="95">
        <f>($K156="Bell Curve")*(_xlfn.NORM.DIST(AND(FQ$6&gt;=$F156,FQ$6&lt;=$H156)*(FQ$6-$F156+1),$J156/2,$M156,TRUE)-_xlfn.NORM.DIST(AND(FQ$6&gt;=$F156,FQ$6&lt;=$H156)*(FP$6-$F156+1),$J156/2,$M156,TRUE))/(1-2*_xlfn.NORM.DIST(0,$J156/2,$M156,TRUE))*$D156+($K156="Steady Growth")*(AND(FQ$6&gt;=$F156,FQ$6&lt;=$H156)*((FQ$6-$F156+1)/($J156*($J156+1)/2)*$D156))+($K156="custom")*CustCF!FK156</f>
        <v>0</v>
      </c>
      <c r="FR156" s="95">
        <f>($K156="Bell Curve")*(_xlfn.NORM.DIST(AND(FR$6&gt;=$F156,FR$6&lt;=$H156)*(FR$6-$F156+1),$J156/2,$M156,TRUE)-_xlfn.NORM.DIST(AND(FR$6&gt;=$F156,FR$6&lt;=$H156)*(FQ$6-$F156+1),$J156/2,$M156,TRUE))/(1-2*_xlfn.NORM.DIST(0,$J156/2,$M156,TRUE))*$D156+($K156="Steady Growth")*(AND(FR$6&gt;=$F156,FR$6&lt;=$H156)*((FR$6-$F156+1)/($J156*($J156+1)/2)*$D156))+($K156="custom")*CustCF!FL156</f>
        <v>0</v>
      </c>
      <c r="FS156" s="95">
        <f>($K156="Bell Curve")*(_xlfn.NORM.DIST(AND(FS$6&gt;=$F156,FS$6&lt;=$H156)*(FS$6-$F156+1),$J156/2,$M156,TRUE)-_xlfn.NORM.DIST(AND(FS$6&gt;=$F156,FS$6&lt;=$H156)*(FR$6-$F156+1),$J156/2,$M156,TRUE))/(1-2*_xlfn.NORM.DIST(0,$J156/2,$M156,TRUE))*$D156+($K156="Steady Growth")*(AND(FS$6&gt;=$F156,FS$6&lt;=$H156)*((FS$6-$F156+1)/($J156*($J156+1)/2)*$D156))+($K156="custom")*CustCF!FM156</f>
        <v>0</v>
      </c>
      <c r="FT156" s="95">
        <f>($K156="Bell Curve")*(_xlfn.NORM.DIST(AND(FT$6&gt;=$F156,FT$6&lt;=$H156)*(FT$6-$F156+1),$J156/2,$M156,TRUE)-_xlfn.NORM.DIST(AND(FT$6&gt;=$F156,FT$6&lt;=$H156)*(FS$6-$F156+1),$J156/2,$M156,TRUE))/(1-2*_xlfn.NORM.DIST(0,$J156/2,$M156,TRUE))*$D156+($K156="Steady Growth")*(AND(FT$6&gt;=$F156,FT$6&lt;=$H156)*((FT$6-$F156+1)/($J156*($J156+1)/2)*$D156))+($K156="custom")*CustCF!FN156</f>
        <v>0</v>
      </c>
      <c r="FU156" s="95">
        <f>($K156="Bell Curve")*(_xlfn.NORM.DIST(AND(FU$6&gt;=$F156,FU$6&lt;=$H156)*(FU$6-$F156+1),$J156/2,$M156,TRUE)-_xlfn.NORM.DIST(AND(FU$6&gt;=$F156,FU$6&lt;=$H156)*(FT$6-$F156+1),$J156/2,$M156,TRUE))/(1-2*_xlfn.NORM.DIST(0,$J156/2,$M156,TRUE))*$D156+($K156="Steady Growth")*(AND(FU$6&gt;=$F156,FU$6&lt;=$H156)*((FU$6-$F156+1)/($J156*($J156+1)/2)*$D156))+($K156="custom")*CustCF!FO156</f>
        <v>0</v>
      </c>
      <c r="FV156" s="95">
        <f>($K156="Bell Curve")*(_xlfn.NORM.DIST(AND(FV$6&gt;=$F156,FV$6&lt;=$H156)*(FV$6-$F156+1),$J156/2,$M156,TRUE)-_xlfn.NORM.DIST(AND(FV$6&gt;=$F156,FV$6&lt;=$H156)*(FU$6-$F156+1),$J156/2,$M156,TRUE))/(1-2*_xlfn.NORM.DIST(0,$J156/2,$M156,TRUE))*$D156+($K156="Steady Growth")*(AND(FV$6&gt;=$F156,FV$6&lt;=$H156)*((FV$6-$F156+1)/($J156*($J156+1)/2)*$D156))+($K156="custom")*CustCF!FP156</f>
        <v>0</v>
      </c>
      <c r="FW156" s="95">
        <f>($K156="Bell Curve")*(_xlfn.NORM.DIST(AND(FW$6&gt;=$F156,FW$6&lt;=$H156)*(FW$6-$F156+1),$J156/2,$M156,TRUE)-_xlfn.NORM.DIST(AND(FW$6&gt;=$F156,FW$6&lt;=$H156)*(FV$6-$F156+1),$J156/2,$M156,TRUE))/(1-2*_xlfn.NORM.DIST(0,$J156/2,$M156,TRUE))*$D156+($K156="Steady Growth")*(AND(FW$6&gt;=$F156,FW$6&lt;=$H156)*((FW$6-$F156+1)/($J156*($J156+1)/2)*$D156))+($K156="custom")*CustCF!FQ156</f>
        <v>0</v>
      </c>
      <c r="FX156" s="95">
        <f>($K156="Bell Curve")*(_xlfn.NORM.DIST(AND(FX$6&gt;=$F156,FX$6&lt;=$H156)*(FX$6-$F156+1),$J156/2,$M156,TRUE)-_xlfn.NORM.DIST(AND(FX$6&gt;=$F156,FX$6&lt;=$H156)*(FW$6-$F156+1),$J156/2,$M156,TRUE))/(1-2*_xlfn.NORM.DIST(0,$J156/2,$M156,TRUE))*$D156+($K156="Steady Growth")*(AND(FX$6&gt;=$F156,FX$6&lt;=$H156)*((FX$6-$F156+1)/($J156*($J156+1)/2)*$D156))+($K156="custom")*CustCF!FR156</f>
        <v>0</v>
      </c>
      <c r="FY156" s="95">
        <f>($K156="Bell Curve")*(_xlfn.NORM.DIST(AND(FY$6&gt;=$F156,FY$6&lt;=$H156)*(FY$6-$F156+1),$J156/2,$M156,TRUE)-_xlfn.NORM.DIST(AND(FY$6&gt;=$F156,FY$6&lt;=$H156)*(FX$6-$F156+1),$J156/2,$M156,TRUE))/(1-2*_xlfn.NORM.DIST(0,$J156/2,$M156,TRUE))*$D156+($K156="Steady Growth")*(AND(FY$6&gt;=$F156,FY$6&lt;=$H156)*((FY$6-$F156+1)/($J156*($J156+1)/2)*$D156))+($K156="custom")*CustCF!FS156</f>
        <v>0</v>
      </c>
      <c r="FZ156" s="95">
        <f>($K156="Bell Curve")*(_xlfn.NORM.DIST(AND(FZ$6&gt;=$F156,FZ$6&lt;=$H156)*(FZ$6-$F156+1),$J156/2,$M156,TRUE)-_xlfn.NORM.DIST(AND(FZ$6&gt;=$F156,FZ$6&lt;=$H156)*(FY$6-$F156+1),$J156/2,$M156,TRUE))/(1-2*_xlfn.NORM.DIST(0,$J156/2,$M156,TRUE))*$D156+($K156="Steady Growth")*(AND(FZ$6&gt;=$F156,FZ$6&lt;=$H156)*((FZ$6-$F156+1)/($J156*($J156+1)/2)*$D156))+($K156="custom")*CustCF!FT156</f>
        <v>0</v>
      </c>
      <c r="GA156" s="95">
        <f>($K156="Bell Curve")*(_xlfn.NORM.DIST(AND(GA$6&gt;=$F156,GA$6&lt;=$H156)*(GA$6-$F156+1),$J156/2,$M156,TRUE)-_xlfn.NORM.DIST(AND(GA$6&gt;=$F156,GA$6&lt;=$H156)*(FZ$6-$F156+1),$J156/2,$M156,TRUE))/(1-2*_xlfn.NORM.DIST(0,$J156/2,$M156,TRUE))*$D156+($K156="Steady Growth")*(AND(GA$6&gt;=$F156,GA$6&lt;=$H156)*((GA$6-$F156+1)/($J156*($J156+1)/2)*$D156))+($K156="custom")*CustCF!FU156</f>
        <v>0</v>
      </c>
      <c r="GB156" s="95">
        <f>($K156="Bell Curve")*(_xlfn.NORM.DIST(AND(GB$6&gt;=$F156,GB$6&lt;=$H156)*(GB$6-$F156+1),$J156/2,$M156,TRUE)-_xlfn.NORM.DIST(AND(GB$6&gt;=$F156,GB$6&lt;=$H156)*(GA$6-$F156+1),$J156/2,$M156,TRUE))/(1-2*_xlfn.NORM.DIST(0,$J156/2,$M156,TRUE))*$D156+($K156="Steady Growth")*(AND(GB$6&gt;=$F156,GB$6&lt;=$H156)*((GB$6-$F156+1)/($J156*($J156+1)/2)*$D156))+($K156="custom")*CustCF!FV156</f>
        <v>0</v>
      </c>
      <c r="GC156" s="95">
        <f>($K156="Bell Curve")*(_xlfn.NORM.DIST(AND(GC$6&gt;=$F156,GC$6&lt;=$H156)*(GC$6-$F156+1),$J156/2,$M156,TRUE)-_xlfn.NORM.DIST(AND(GC$6&gt;=$F156,GC$6&lt;=$H156)*(GB$6-$F156+1),$J156/2,$M156,TRUE))/(1-2*_xlfn.NORM.DIST(0,$J156/2,$M156,TRUE))*$D156+($K156="Steady Growth")*(AND(GC$6&gt;=$F156,GC$6&lt;=$H156)*((GC$6-$F156+1)/($J156*($J156+1)/2)*$D156))+($K156="custom")*CustCF!FW156</f>
        <v>0</v>
      </c>
      <c r="GD156" s="95">
        <f>($K156="Bell Curve")*(_xlfn.NORM.DIST(AND(GD$6&gt;=$F156,GD$6&lt;=$H156)*(GD$6-$F156+1),$J156/2,$M156,TRUE)-_xlfn.NORM.DIST(AND(GD$6&gt;=$F156,GD$6&lt;=$H156)*(GC$6-$F156+1),$J156/2,$M156,TRUE))/(1-2*_xlfn.NORM.DIST(0,$J156/2,$M156,TRUE))*$D156+($K156="Steady Growth")*(AND(GD$6&gt;=$F156,GD$6&lt;=$H156)*((GD$6-$F156+1)/($J156*($J156+1)/2)*$D156))+($K156="custom")*CustCF!FX156</f>
        <v>0</v>
      </c>
      <c r="GE156" s="95">
        <f>($K156="Bell Curve")*(_xlfn.NORM.DIST(AND(GE$6&gt;=$F156,GE$6&lt;=$H156)*(GE$6-$F156+1),$J156/2,$M156,TRUE)-_xlfn.NORM.DIST(AND(GE$6&gt;=$F156,GE$6&lt;=$H156)*(GD$6-$F156+1),$J156/2,$M156,TRUE))/(1-2*_xlfn.NORM.DIST(0,$J156/2,$M156,TRUE))*$D156+($K156="Steady Growth")*(AND(GE$6&gt;=$F156,GE$6&lt;=$H156)*((GE$6-$F156+1)/($J156*($J156+1)/2)*$D156))+($K156="custom")*CustCF!FY156</f>
        <v>0</v>
      </c>
      <c r="GF156" s="95">
        <f>($K156="Bell Curve")*(_xlfn.NORM.DIST(AND(GF$6&gt;=$F156,GF$6&lt;=$H156)*(GF$6-$F156+1),$J156/2,$M156,TRUE)-_xlfn.NORM.DIST(AND(GF$6&gt;=$F156,GF$6&lt;=$H156)*(GE$6-$F156+1),$J156/2,$M156,TRUE))/(1-2*_xlfn.NORM.DIST(0,$J156/2,$M156,TRUE))*$D156+($K156="Steady Growth")*(AND(GF$6&gt;=$F156,GF$6&lt;=$H156)*((GF$6-$F156+1)/($J156*($J156+1)/2)*$D156))+($K156="custom")*CustCF!FZ156</f>
        <v>0</v>
      </c>
      <c r="GG156" s="95">
        <f>($K156="Bell Curve")*(_xlfn.NORM.DIST(AND(GG$6&gt;=$F156,GG$6&lt;=$H156)*(GG$6-$F156+1),$J156/2,$M156,TRUE)-_xlfn.NORM.DIST(AND(GG$6&gt;=$F156,GG$6&lt;=$H156)*(GF$6-$F156+1),$J156/2,$M156,TRUE))/(1-2*_xlfn.NORM.DIST(0,$J156/2,$M156,TRUE))*$D156+($K156="Steady Growth")*(AND(GG$6&gt;=$F156,GG$6&lt;=$H156)*((GG$6-$F156+1)/($J156*($J156+1)/2)*$D156))+($K156="custom")*CustCF!GA156</f>
        <v>0</v>
      </c>
      <c r="GH156" s="95">
        <f>($K156="Bell Curve")*(_xlfn.NORM.DIST(AND(GH$6&gt;=$F156,GH$6&lt;=$H156)*(GH$6-$F156+1),$J156/2,$M156,TRUE)-_xlfn.NORM.DIST(AND(GH$6&gt;=$F156,GH$6&lt;=$H156)*(GG$6-$F156+1),$J156/2,$M156,TRUE))/(1-2*_xlfn.NORM.DIST(0,$J156/2,$M156,TRUE))*$D156+($K156="Steady Growth")*(AND(GH$6&gt;=$F156,GH$6&lt;=$H156)*((GH$6-$F156+1)/($J156*($J156+1)/2)*$D156))+($K156="custom")*CustCF!GB156</f>
        <v>0</v>
      </c>
      <c r="GI156" s="95">
        <f>($K156="Bell Curve")*(_xlfn.NORM.DIST(AND(GI$6&gt;=$F156,GI$6&lt;=$H156)*(GI$6-$F156+1),$J156/2,$M156,TRUE)-_xlfn.NORM.DIST(AND(GI$6&gt;=$F156,GI$6&lt;=$H156)*(GH$6-$F156+1),$J156/2,$M156,TRUE))/(1-2*_xlfn.NORM.DIST(0,$J156/2,$M156,TRUE))*$D156+($K156="Steady Growth")*(AND(GI$6&gt;=$F156,GI$6&lt;=$H156)*((GI$6-$F156+1)/($J156*($J156+1)/2)*$D156))+($K156="custom")*CustCF!GC156</f>
        <v>0</v>
      </c>
      <c r="GJ156" s="95">
        <f>($K156="Bell Curve")*(_xlfn.NORM.DIST(AND(GJ$6&gt;=$F156,GJ$6&lt;=$H156)*(GJ$6-$F156+1),$J156/2,$M156,TRUE)-_xlfn.NORM.DIST(AND(GJ$6&gt;=$F156,GJ$6&lt;=$H156)*(GI$6-$F156+1),$J156/2,$M156,TRUE))/(1-2*_xlfn.NORM.DIST(0,$J156/2,$M156,TRUE))*$D156+($K156="Steady Growth")*(AND(GJ$6&gt;=$F156,GJ$6&lt;=$H156)*((GJ$6-$F156+1)/($J156*($J156+1)/2)*$D156))+($K156="custom")*CustCF!GD156</f>
        <v>0</v>
      </c>
      <c r="GK156" s="95">
        <f>($K156="Bell Curve")*(_xlfn.NORM.DIST(AND(GK$6&gt;=$F156,GK$6&lt;=$H156)*(GK$6-$F156+1),$J156/2,$M156,TRUE)-_xlfn.NORM.DIST(AND(GK$6&gt;=$F156,GK$6&lt;=$H156)*(GJ$6-$F156+1),$J156/2,$M156,TRUE))/(1-2*_xlfn.NORM.DIST(0,$J156/2,$M156,TRUE))*$D156+($K156="Steady Growth")*(AND(GK$6&gt;=$F156,GK$6&lt;=$H156)*((GK$6-$F156+1)/($J156*($J156+1)/2)*$D156))+($K156="custom")*CustCF!GE156</f>
        <v>0</v>
      </c>
      <c r="GL156" s="95">
        <f>($K156="Bell Curve")*(_xlfn.NORM.DIST(AND(GL$6&gt;=$F156,GL$6&lt;=$H156)*(GL$6-$F156+1),$J156/2,$M156,TRUE)-_xlfn.NORM.DIST(AND(GL$6&gt;=$F156,GL$6&lt;=$H156)*(GK$6-$F156+1),$J156/2,$M156,TRUE))/(1-2*_xlfn.NORM.DIST(0,$J156/2,$M156,TRUE))*$D156+($K156="Steady Growth")*(AND(GL$6&gt;=$F156,GL$6&lt;=$H156)*((GL$6-$F156+1)/($J156*($J156+1)/2)*$D156))+($K156="custom")*CustCF!GF156</f>
        <v>0</v>
      </c>
      <c r="GM156" s="95">
        <f>($K156="Bell Curve")*(_xlfn.NORM.DIST(AND(GM$6&gt;=$F156,GM$6&lt;=$H156)*(GM$6-$F156+1),$J156/2,$M156,TRUE)-_xlfn.NORM.DIST(AND(GM$6&gt;=$F156,GM$6&lt;=$H156)*(GL$6-$F156+1),$J156/2,$M156,TRUE))/(1-2*_xlfn.NORM.DIST(0,$J156/2,$M156,TRUE))*$D156+($K156="Steady Growth")*(AND(GM$6&gt;=$F156,GM$6&lt;=$H156)*((GM$6-$F156+1)/($J156*($J156+1)/2)*$D156))+($K156="custom")*CustCF!GG156</f>
        <v>0</v>
      </c>
      <c r="GN156" s="268">
        <f>($K156="Bell Curve")*(_xlfn.NORM.DIST(AND(GN$6&gt;=$F156,GN$6&lt;=$H156)*(GN$6-$F156+1),$J156/2,$M156,TRUE)-_xlfn.NORM.DIST(AND(GN$6&gt;=$F156,GN$6&lt;=$H156)*(GM$6-$F156+1),$J156/2,$M156,TRUE))/(1-2*_xlfn.NORM.DIST(0,$J156/2,$M156,TRUE))*$D156+($K156="Steady Growth")*(AND(GN$6&gt;=$F156,GN$6&lt;=$H156)*((GN$6-$F156+1)/($J156*($J156+1)/2)*$D156))+($K156="custom")*CustCF!GH156</f>
        <v>0</v>
      </c>
      <c r="GO156" s="1"/>
      <c r="GP156" s="67"/>
    </row>
    <row r="157" spans="1:198" customFormat="1" outlineLevel="1" x14ac:dyDescent="0.75">
      <c r="A157" s="1"/>
      <c r="B157" s="1"/>
      <c r="C157" s="262">
        <f>Budget!AF42</f>
        <v>0</v>
      </c>
      <c r="D157" s="19">
        <f>Budget!AG42</f>
        <v>0</v>
      </c>
      <c r="E157" s="19" t="str">
        <f t="shared" si="61"/>
        <v/>
      </c>
      <c r="F157" s="263">
        <v>0</v>
      </c>
      <c r="G157" s="257">
        <f>IF(L157="custom",CustCF!F157,INDEX($P$8:$GN$8,MATCH(F157,$P$6:$GN$6,0)))</f>
        <v>46053</v>
      </c>
      <c r="H157" s="263">
        <v>0</v>
      </c>
      <c r="I157" s="257">
        <f>IF(L157="custom",CustCF!G157,INDEX($P$8:$GN$8,MATCH(H157,$P$6:$GN$6,0)))</f>
        <v>46053</v>
      </c>
      <c r="J157" s="260">
        <f t="shared" si="62"/>
        <v>1</v>
      </c>
      <c r="K157" s="265" t="s">
        <v>116</v>
      </c>
      <c r="L157" s="266" t="s">
        <v>141</v>
      </c>
      <c r="M157" s="267">
        <f t="shared" si="63"/>
        <v>9</v>
      </c>
      <c r="N157" s="18">
        <f t="shared" si="57"/>
        <v>0</v>
      </c>
      <c r="O157" s="1372">
        <f t="shared" si="69"/>
        <v>0</v>
      </c>
      <c r="P157" s="95">
        <f>($K157="Bell Curve")*(_xlfn.NORM.DIST(AND(P$6&gt;=$F157,P$6&lt;=$H157)*(P$6-$F157+1),$J157/2,$M157,TRUE)-_xlfn.NORM.DIST(AND(P$6&gt;=$F157,P$6&lt;=$H157)*(O$6-$F157+1),$J157/2,$M157,TRUE))/(1-2*_xlfn.NORM.DIST(0,$J157/2,$M157,TRUE))*$D157+($K157="Steady Growth")*(AND(P$6&gt;=$F157,P$6&lt;=$H157)*((P$6-$F157+1)/($J157*($J157+1)/2)*$D157))+($K157="custom")*CustCF!J157</f>
        <v>0</v>
      </c>
      <c r="Q157" s="95">
        <f>($K157="Bell Curve")*(_xlfn.NORM.DIST(AND(Q$6&gt;=$F157,Q$6&lt;=$H157)*(Q$6-$F157+1),$J157/2,$M157,TRUE)-_xlfn.NORM.DIST(AND(Q$6&gt;=$F157,Q$6&lt;=$H157)*(P$6-$F157+1),$J157/2,$M157,TRUE))/(1-2*_xlfn.NORM.DIST(0,$J157/2,$M157,TRUE))*$D157+($K157="Steady Growth")*(AND(Q$6&gt;=$F157,Q$6&lt;=$H157)*((Q$6-$F157+1)/($J157*($J157+1)/2)*$D157))+($K157="custom")*CustCF!K157</f>
        <v>0</v>
      </c>
      <c r="R157" s="95">
        <f>($K157="Bell Curve")*(_xlfn.NORM.DIST(AND(R$6&gt;=$F157,R$6&lt;=$H157)*(R$6-$F157+1),$J157/2,$M157,TRUE)-_xlfn.NORM.DIST(AND(R$6&gt;=$F157,R$6&lt;=$H157)*(Q$6-$F157+1),$J157/2,$M157,TRUE))/(1-2*_xlfn.NORM.DIST(0,$J157/2,$M157,TRUE))*$D157+($K157="Steady Growth")*(AND(R$6&gt;=$F157,R$6&lt;=$H157)*((R$6-$F157+1)/($J157*($J157+1)/2)*$D157))+($K157="custom")*CustCF!L157</f>
        <v>0</v>
      </c>
      <c r="S157" s="95">
        <f>($K157="Bell Curve")*(_xlfn.NORM.DIST(AND(S$6&gt;=$F157,S$6&lt;=$H157)*(S$6-$F157+1),$J157/2,$M157,TRUE)-_xlfn.NORM.DIST(AND(S$6&gt;=$F157,S$6&lt;=$H157)*(R$6-$F157+1),$J157/2,$M157,TRUE))/(1-2*_xlfn.NORM.DIST(0,$J157/2,$M157,TRUE))*$D157+($K157="Steady Growth")*(AND(S$6&gt;=$F157,S$6&lt;=$H157)*((S$6-$F157+1)/($J157*($J157+1)/2)*$D157))+($K157="custom")*CustCF!M157</f>
        <v>0</v>
      </c>
      <c r="T157" s="95">
        <f>($K157="Bell Curve")*(_xlfn.NORM.DIST(AND(T$6&gt;=$F157,T$6&lt;=$H157)*(T$6-$F157+1),$J157/2,$M157,TRUE)-_xlfn.NORM.DIST(AND(T$6&gt;=$F157,T$6&lt;=$H157)*(S$6-$F157+1),$J157/2,$M157,TRUE))/(1-2*_xlfn.NORM.DIST(0,$J157/2,$M157,TRUE))*$D157+($K157="Steady Growth")*(AND(T$6&gt;=$F157,T$6&lt;=$H157)*((T$6-$F157+1)/($J157*($J157+1)/2)*$D157))+($K157="custom")*CustCF!N157</f>
        <v>0</v>
      </c>
      <c r="U157" s="95">
        <f>($K157="Bell Curve")*(_xlfn.NORM.DIST(AND(U$6&gt;=$F157,U$6&lt;=$H157)*(U$6-$F157+1),$J157/2,$M157,TRUE)-_xlfn.NORM.DIST(AND(U$6&gt;=$F157,U$6&lt;=$H157)*(T$6-$F157+1),$J157/2,$M157,TRUE))/(1-2*_xlfn.NORM.DIST(0,$J157/2,$M157,TRUE))*$D157+($K157="Steady Growth")*(AND(U$6&gt;=$F157,U$6&lt;=$H157)*((U$6-$F157+1)/($J157*($J157+1)/2)*$D157))+($K157="custom")*CustCF!O157</f>
        <v>0</v>
      </c>
      <c r="V157" s="95">
        <f>($K157="Bell Curve")*(_xlfn.NORM.DIST(AND(V$6&gt;=$F157,V$6&lt;=$H157)*(V$6-$F157+1),$J157/2,$M157,TRUE)-_xlfn.NORM.DIST(AND(V$6&gt;=$F157,V$6&lt;=$H157)*(U$6-$F157+1),$J157/2,$M157,TRUE))/(1-2*_xlfn.NORM.DIST(0,$J157/2,$M157,TRUE))*$D157+($K157="Steady Growth")*(AND(V$6&gt;=$F157,V$6&lt;=$H157)*((V$6-$F157+1)/($J157*($J157+1)/2)*$D157))+($K157="custom")*CustCF!P157</f>
        <v>0</v>
      </c>
      <c r="W157" s="95">
        <f>($K157="Bell Curve")*(_xlfn.NORM.DIST(AND(W$6&gt;=$F157,W$6&lt;=$H157)*(W$6-$F157+1),$J157/2,$M157,TRUE)-_xlfn.NORM.DIST(AND(W$6&gt;=$F157,W$6&lt;=$H157)*(V$6-$F157+1),$J157/2,$M157,TRUE))/(1-2*_xlfn.NORM.DIST(0,$J157/2,$M157,TRUE))*$D157+($K157="Steady Growth")*(AND(W$6&gt;=$F157,W$6&lt;=$H157)*((W$6-$F157+1)/($J157*($J157+1)/2)*$D157))+($K157="custom")*CustCF!Q157</f>
        <v>0</v>
      </c>
      <c r="X157" s="95">
        <f>($K157="Bell Curve")*(_xlfn.NORM.DIST(AND(X$6&gt;=$F157,X$6&lt;=$H157)*(X$6-$F157+1),$J157/2,$M157,TRUE)-_xlfn.NORM.DIST(AND(X$6&gt;=$F157,X$6&lt;=$H157)*(W$6-$F157+1),$J157/2,$M157,TRUE))/(1-2*_xlfn.NORM.DIST(0,$J157/2,$M157,TRUE))*$D157+($K157="Steady Growth")*(AND(X$6&gt;=$F157,X$6&lt;=$H157)*((X$6-$F157+1)/($J157*($J157+1)/2)*$D157))+($K157="custom")*CustCF!R157</f>
        <v>0</v>
      </c>
      <c r="Y157" s="95">
        <f>($K157="Bell Curve")*(_xlfn.NORM.DIST(AND(Y$6&gt;=$F157,Y$6&lt;=$H157)*(Y$6-$F157+1),$J157/2,$M157,TRUE)-_xlfn.NORM.DIST(AND(Y$6&gt;=$F157,Y$6&lt;=$H157)*(X$6-$F157+1),$J157/2,$M157,TRUE))/(1-2*_xlfn.NORM.DIST(0,$J157/2,$M157,TRUE))*$D157+($K157="Steady Growth")*(AND(Y$6&gt;=$F157,Y$6&lt;=$H157)*((Y$6-$F157+1)/($J157*($J157+1)/2)*$D157))+($K157="custom")*CustCF!S157</f>
        <v>0</v>
      </c>
      <c r="Z157" s="95">
        <f>($K157="Bell Curve")*(_xlfn.NORM.DIST(AND(Z$6&gt;=$F157,Z$6&lt;=$H157)*(Z$6-$F157+1),$J157/2,$M157,TRUE)-_xlfn.NORM.DIST(AND(Z$6&gt;=$F157,Z$6&lt;=$H157)*(Y$6-$F157+1),$J157/2,$M157,TRUE))/(1-2*_xlfn.NORM.DIST(0,$J157/2,$M157,TRUE))*$D157+($K157="Steady Growth")*(AND(Z$6&gt;=$F157,Z$6&lt;=$H157)*((Z$6-$F157+1)/($J157*($J157+1)/2)*$D157))+($K157="custom")*CustCF!T157</f>
        <v>0</v>
      </c>
      <c r="AA157" s="95">
        <f>($K157="Bell Curve")*(_xlfn.NORM.DIST(AND(AA$6&gt;=$F157,AA$6&lt;=$H157)*(AA$6-$F157+1),$J157/2,$M157,TRUE)-_xlfn.NORM.DIST(AND(AA$6&gt;=$F157,AA$6&lt;=$H157)*(Z$6-$F157+1),$J157/2,$M157,TRUE))/(1-2*_xlfn.NORM.DIST(0,$J157/2,$M157,TRUE))*$D157+($K157="Steady Growth")*(AND(AA$6&gt;=$F157,AA$6&lt;=$H157)*((AA$6-$F157+1)/($J157*($J157+1)/2)*$D157))+($K157="custom")*CustCF!U157</f>
        <v>0</v>
      </c>
      <c r="AB157" s="95">
        <f>($K157="Bell Curve")*(_xlfn.NORM.DIST(AND(AB$6&gt;=$F157,AB$6&lt;=$H157)*(AB$6-$F157+1),$J157/2,$M157,TRUE)-_xlfn.NORM.DIST(AND(AB$6&gt;=$F157,AB$6&lt;=$H157)*(AA$6-$F157+1),$J157/2,$M157,TRUE))/(1-2*_xlfn.NORM.DIST(0,$J157/2,$M157,TRUE))*$D157+($K157="Steady Growth")*(AND(AB$6&gt;=$F157,AB$6&lt;=$H157)*((AB$6-$F157+1)/($J157*($J157+1)/2)*$D157))+($K157="custom")*CustCF!V157</f>
        <v>0</v>
      </c>
      <c r="AC157" s="95">
        <f>($K157="Bell Curve")*(_xlfn.NORM.DIST(AND(AC$6&gt;=$F157,AC$6&lt;=$H157)*(AC$6-$F157+1),$J157/2,$M157,TRUE)-_xlfn.NORM.DIST(AND(AC$6&gt;=$F157,AC$6&lt;=$H157)*(AB$6-$F157+1),$J157/2,$M157,TRUE))/(1-2*_xlfn.NORM.DIST(0,$J157/2,$M157,TRUE))*$D157+($K157="Steady Growth")*(AND(AC$6&gt;=$F157,AC$6&lt;=$H157)*((AC$6-$F157+1)/($J157*($J157+1)/2)*$D157))+($K157="custom")*CustCF!W157</f>
        <v>0</v>
      </c>
      <c r="AD157" s="95">
        <f>($K157="Bell Curve")*(_xlfn.NORM.DIST(AND(AD$6&gt;=$F157,AD$6&lt;=$H157)*(AD$6-$F157+1),$J157/2,$M157,TRUE)-_xlfn.NORM.DIST(AND(AD$6&gt;=$F157,AD$6&lt;=$H157)*(AC$6-$F157+1),$J157/2,$M157,TRUE))/(1-2*_xlfn.NORM.DIST(0,$J157/2,$M157,TRUE))*$D157+($K157="Steady Growth")*(AND(AD$6&gt;=$F157,AD$6&lt;=$H157)*((AD$6-$F157+1)/($J157*($J157+1)/2)*$D157))+($K157="custom")*CustCF!X157</f>
        <v>0</v>
      </c>
      <c r="AE157" s="95">
        <f>($K157="Bell Curve")*(_xlfn.NORM.DIST(AND(AE$6&gt;=$F157,AE$6&lt;=$H157)*(AE$6-$F157+1),$J157/2,$M157,TRUE)-_xlfn.NORM.DIST(AND(AE$6&gt;=$F157,AE$6&lt;=$H157)*(AD$6-$F157+1),$J157/2,$M157,TRUE))/(1-2*_xlfn.NORM.DIST(0,$J157/2,$M157,TRUE))*$D157+($K157="Steady Growth")*(AND(AE$6&gt;=$F157,AE$6&lt;=$H157)*((AE$6-$F157+1)/($J157*($J157+1)/2)*$D157))+($K157="custom")*CustCF!Y157</f>
        <v>0</v>
      </c>
      <c r="AF157" s="95">
        <f>($K157="Bell Curve")*(_xlfn.NORM.DIST(AND(AF$6&gt;=$F157,AF$6&lt;=$H157)*(AF$6-$F157+1),$J157/2,$M157,TRUE)-_xlfn.NORM.DIST(AND(AF$6&gt;=$F157,AF$6&lt;=$H157)*(AE$6-$F157+1),$J157/2,$M157,TRUE))/(1-2*_xlfn.NORM.DIST(0,$J157/2,$M157,TRUE))*$D157+($K157="Steady Growth")*(AND(AF$6&gt;=$F157,AF$6&lt;=$H157)*((AF$6-$F157+1)/($J157*($J157+1)/2)*$D157))+($K157="custom")*CustCF!Z157</f>
        <v>0</v>
      </c>
      <c r="AG157" s="95">
        <f>($K157="Bell Curve")*(_xlfn.NORM.DIST(AND(AG$6&gt;=$F157,AG$6&lt;=$H157)*(AG$6-$F157+1),$J157/2,$M157,TRUE)-_xlfn.NORM.DIST(AND(AG$6&gt;=$F157,AG$6&lt;=$H157)*(AF$6-$F157+1),$J157/2,$M157,TRUE))/(1-2*_xlfn.NORM.DIST(0,$J157/2,$M157,TRUE))*$D157+($K157="Steady Growth")*(AND(AG$6&gt;=$F157,AG$6&lt;=$H157)*((AG$6-$F157+1)/($J157*($J157+1)/2)*$D157))+($K157="custom")*CustCF!AA157</f>
        <v>0</v>
      </c>
      <c r="AH157" s="95">
        <f>($K157="Bell Curve")*(_xlfn.NORM.DIST(AND(AH$6&gt;=$F157,AH$6&lt;=$H157)*(AH$6-$F157+1),$J157/2,$M157,TRUE)-_xlfn.NORM.DIST(AND(AH$6&gt;=$F157,AH$6&lt;=$H157)*(AG$6-$F157+1),$J157/2,$M157,TRUE))/(1-2*_xlfn.NORM.DIST(0,$J157/2,$M157,TRUE))*$D157+($K157="Steady Growth")*(AND(AH$6&gt;=$F157,AH$6&lt;=$H157)*((AH$6-$F157+1)/($J157*($J157+1)/2)*$D157))+($K157="custom")*CustCF!AB157</f>
        <v>0</v>
      </c>
      <c r="AI157" s="95">
        <f>($K157="Bell Curve")*(_xlfn.NORM.DIST(AND(AI$6&gt;=$F157,AI$6&lt;=$H157)*(AI$6-$F157+1),$J157/2,$M157,TRUE)-_xlfn.NORM.DIST(AND(AI$6&gt;=$F157,AI$6&lt;=$H157)*(AH$6-$F157+1),$J157/2,$M157,TRUE))/(1-2*_xlfn.NORM.DIST(0,$J157/2,$M157,TRUE))*$D157+($K157="Steady Growth")*(AND(AI$6&gt;=$F157,AI$6&lt;=$H157)*((AI$6-$F157+1)/($J157*($J157+1)/2)*$D157))+($K157="custom")*CustCF!AC157</f>
        <v>0</v>
      </c>
      <c r="AJ157" s="95">
        <f>($K157="Bell Curve")*(_xlfn.NORM.DIST(AND(AJ$6&gt;=$F157,AJ$6&lt;=$H157)*(AJ$6-$F157+1),$J157/2,$M157,TRUE)-_xlfn.NORM.DIST(AND(AJ$6&gt;=$F157,AJ$6&lt;=$H157)*(AI$6-$F157+1),$J157/2,$M157,TRUE))/(1-2*_xlfn.NORM.DIST(0,$J157/2,$M157,TRUE))*$D157+($K157="Steady Growth")*(AND(AJ$6&gt;=$F157,AJ$6&lt;=$H157)*((AJ$6-$F157+1)/($J157*($J157+1)/2)*$D157))+($K157="custom")*CustCF!AD157</f>
        <v>0</v>
      </c>
      <c r="AK157" s="95">
        <f>($K157="Bell Curve")*(_xlfn.NORM.DIST(AND(AK$6&gt;=$F157,AK$6&lt;=$H157)*(AK$6-$F157+1),$J157/2,$M157,TRUE)-_xlfn.NORM.DIST(AND(AK$6&gt;=$F157,AK$6&lt;=$H157)*(AJ$6-$F157+1),$J157/2,$M157,TRUE))/(1-2*_xlfn.NORM.DIST(0,$J157/2,$M157,TRUE))*$D157+($K157="Steady Growth")*(AND(AK$6&gt;=$F157,AK$6&lt;=$H157)*((AK$6-$F157+1)/($J157*($J157+1)/2)*$D157))+($K157="custom")*CustCF!AE157</f>
        <v>0</v>
      </c>
      <c r="AL157" s="95">
        <f>($K157="Bell Curve")*(_xlfn.NORM.DIST(AND(AL$6&gt;=$F157,AL$6&lt;=$H157)*(AL$6-$F157+1),$J157/2,$M157,TRUE)-_xlfn.NORM.DIST(AND(AL$6&gt;=$F157,AL$6&lt;=$H157)*(AK$6-$F157+1),$J157/2,$M157,TRUE))/(1-2*_xlfn.NORM.DIST(0,$J157/2,$M157,TRUE))*$D157+($K157="Steady Growth")*(AND(AL$6&gt;=$F157,AL$6&lt;=$H157)*((AL$6-$F157+1)/($J157*($J157+1)/2)*$D157))+($K157="custom")*CustCF!AF157</f>
        <v>0</v>
      </c>
      <c r="AM157" s="95">
        <f>($K157="Bell Curve")*(_xlfn.NORM.DIST(AND(AM$6&gt;=$F157,AM$6&lt;=$H157)*(AM$6-$F157+1),$J157/2,$M157,TRUE)-_xlfn.NORM.DIST(AND(AM$6&gt;=$F157,AM$6&lt;=$H157)*(AL$6-$F157+1),$J157/2,$M157,TRUE))/(1-2*_xlfn.NORM.DIST(0,$J157/2,$M157,TRUE))*$D157+($K157="Steady Growth")*(AND(AM$6&gt;=$F157,AM$6&lt;=$H157)*((AM$6-$F157+1)/($J157*($J157+1)/2)*$D157))+($K157="custom")*CustCF!AG157</f>
        <v>0</v>
      </c>
      <c r="AN157" s="95">
        <f>($K157="Bell Curve")*(_xlfn.NORM.DIST(AND(AN$6&gt;=$F157,AN$6&lt;=$H157)*(AN$6-$F157+1),$J157/2,$M157,TRUE)-_xlfn.NORM.DIST(AND(AN$6&gt;=$F157,AN$6&lt;=$H157)*(AM$6-$F157+1),$J157/2,$M157,TRUE))/(1-2*_xlfn.NORM.DIST(0,$J157/2,$M157,TRUE))*$D157+($K157="Steady Growth")*(AND(AN$6&gt;=$F157,AN$6&lt;=$H157)*((AN$6-$F157+1)/($J157*($J157+1)/2)*$D157))+($K157="custom")*CustCF!AH157</f>
        <v>0</v>
      </c>
      <c r="AO157" s="95">
        <f>($K157="Bell Curve")*(_xlfn.NORM.DIST(AND(AO$6&gt;=$F157,AO$6&lt;=$H157)*(AO$6-$F157+1),$J157/2,$M157,TRUE)-_xlfn.NORM.DIST(AND(AO$6&gt;=$F157,AO$6&lt;=$H157)*(AN$6-$F157+1),$J157/2,$M157,TRUE))/(1-2*_xlfn.NORM.DIST(0,$J157/2,$M157,TRUE))*$D157+($K157="Steady Growth")*(AND(AO$6&gt;=$F157,AO$6&lt;=$H157)*((AO$6-$F157+1)/($J157*($J157+1)/2)*$D157))+($K157="custom")*CustCF!AI157</f>
        <v>0</v>
      </c>
      <c r="AP157" s="95">
        <f>($K157="Bell Curve")*(_xlfn.NORM.DIST(AND(AP$6&gt;=$F157,AP$6&lt;=$H157)*(AP$6-$F157+1),$J157/2,$M157,TRUE)-_xlfn.NORM.DIST(AND(AP$6&gt;=$F157,AP$6&lt;=$H157)*(AO$6-$F157+1),$J157/2,$M157,TRUE))/(1-2*_xlfn.NORM.DIST(0,$J157/2,$M157,TRUE))*$D157+($K157="Steady Growth")*(AND(AP$6&gt;=$F157,AP$6&lt;=$H157)*((AP$6-$F157+1)/($J157*($J157+1)/2)*$D157))+($K157="custom")*CustCF!AJ157</f>
        <v>0</v>
      </c>
      <c r="AQ157" s="95">
        <f>($K157="Bell Curve")*(_xlfn.NORM.DIST(AND(AQ$6&gt;=$F157,AQ$6&lt;=$H157)*(AQ$6-$F157+1),$J157/2,$M157,TRUE)-_xlfn.NORM.DIST(AND(AQ$6&gt;=$F157,AQ$6&lt;=$H157)*(AP$6-$F157+1),$J157/2,$M157,TRUE))/(1-2*_xlfn.NORM.DIST(0,$J157/2,$M157,TRUE))*$D157+($K157="Steady Growth")*(AND(AQ$6&gt;=$F157,AQ$6&lt;=$H157)*((AQ$6-$F157+1)/($J157*($J157+1)/2)*$D157))+($K157="custom")*CustCF!AK157</f>
        <v>0</v>
      </c>
      <c r="AR157" s="95">
        <f>($K157="Bell Curve")*(_xlfn.NORM.DIST(AND(AR$6&gt;=$F157,AR$6&lt;=$H157)*(AR$6-$F157+1),$J157/2,$M157,TRUE)-_xlfn.NORM.DIST(AND(AR$6&gt;=$F157,AR$6&lt;=$H157)*(AQ$6-$F157+1),$J157/2,$M157,TRUE))/(1-2*_xlfn.NORM.DIST(0,$J157/2,$M157,TRUE))*$D157+($K157="Steady Growth")*(AND(AR$6&gt;=$F157,AR$6&lt;=$H157)*((AR$6-$F157+1)/($J157*($J157+1)/2)*$D157))+($K157="custom")*CustCF!AL157</f>
        <v>0</v>
      </c>
      <c r="AS157" s="95">
        <f>($K157="Bell Curve")*(_xlfn.NORM.DIST(AND(AS$6&gt;=$F157,AS$6&lt;=$H157)*(AS$6-$F157+1),$J157/2,$M157,TRUE)-_xlfn.NORM.DIST(AND(AS$6&gt;=$F157,AS$6&lt;=$H157)*(AR$6-$F157+1),$J157/2,$M157,TRUE))/(1-2*_xlfn.NORM.DIST(0,$J157/2,$M157,TRUE))*$D157+($K157="Steady Growth")*(AND(AS$6&gt;=$F157,AS$6&lt;=$H157)*((AS$6-$F157+1)/($J157*($J157+1)/2)*$D157))+($K157="custom")*CustCF!AM157</f>
        <v>0</v>
      </c>
      <c r="AT157" s="95">
        <f>($K157="Bell Curve")*(_xlfn.NORM.DIST(AND(AT$6&gt;=$F157,AT$6&lt;=$H157)*(AT$6-$F157+1),$J157/2,$M157,TRUE)-_xlfn.NORM.DIST(AND(AT$6&gt;=$F157,AT$6&lt;=$H157)*(AS$6-$F157+1),$J157/2,$M157,TRUE))/(1-2*_xlfn.NORM.DIST(0,$J157/2,$M157,TRUE))*$D157+($K157="Steady Growth")*(AND(AT$6&gt;=$F157,AT$6&lt;=$H157)*((AT$6-$F157+1)/($J157*($J157+1)/2)*$D157))+($K157="custom")*CustCF!AN157</f>
        <v>0</v>
      </c>
      <c r="AU157" s="95">
        <f>($K157="Bell Curve")*(_xlfn.NORM.DIST(AND(AU$6&gt;=$F157,AU$6&lt;=$H157)*(AU$6-$F157+1),$J157/2,$M157,TRUE)-_xlfn.NORM.DIST(AND(AU$6&gt;=$F157,AU$6&lt;=$H157)*(AT$6-$F157+1),$J157/2,$M157,TRUE))/(1-2*_xlfn.NORM.DIST(0,$J157/2,$M157,TRUE))*$D157+($K157="Steady Growth")*(AND(AU$6&gt;=$F157,AU$6&lt;=$H157)*((AU$6-$F157+1)/($J157*($J157+1)/2)*$D157))+($K157="custom")*CustCF!AO157</f>
        <v>0</v>
      </c>
      <c r="AV157" s="95">
        <f>($K157="Bell Curve")*(_xlfn.NORM.DIST(AND(AV$6&gt;=$F157,AV$6&lt;=$H157)*(AV$6-$F157+1),$J157/2,$M157,TRUE)-_xlfn.NORM.DIST(AND(AV$6&gt;=$F157,AV$6&lt;=$H157)*(AU$6-$F157+1),$J157/2,$M157,TRUE))/(1-2*_xlfn.NORM.DIST(0,$J157/2,$M157,TRUE))*$D157+($K157="Steady Growth")*(AND(AV$6&gt;=$F157,AV$6&lt;=$H157)*((AV$6-$F157+1)/($J157*($J157+1)/2)*$D157))+($K157="custom")*CustCF!AP157</f>
        <v>0</v>
      </c>
      <c r="AW157" s="95">
        <f>($K157="Bell Curve")*(_xlfn.NORM.DIST(AND(AW$6&gt;=$F157,AW$6&lt;=$H157)*(AW$6-$F157+1),$J157/2,$M157,TRUE)-_xlfn.NORM.DIST(AND(AW$6&gt;=$F157,AW$6&lt;=$H157)*(AV$6-$F157+1),$J157/2,$M157,TRUE))/(1-2*_xlfn.NORM.DIST(0,$J157/2,$M157,TRUE))*$D157+($K157="Steady Growth")*(AND(AW$6&gt;=$F157,AW$6&lt;=$H157)*((AW$6-$F157+1)/($J157*($J157+1)/2)*$D157))+($K157="custom")*CustCF!AQ157</f>
        <v>0</v>
      </c>
      <c r="AX157" s="95">
        <f>($K157="Bell Curve")*(_xlfn.NORM.DIST(AND(AX$6&gt;=$F157,AX$6&lt;=$H157)*(AX$6-$F157+1),$J157/2,$M157,TRUE)-_xlfn.NORM.DIST(AND(AX$6&gt;=$F157,AX$6&lt;=$H157)*(AW$6-$F157+1),$J157/2,$M157,TRUE))/(1-2*_xlfn.NORM.DIST(0,$J157/2,$M157,TRUE))*$D157+($K157="Steady Growth")*(AND(AX$6&gt;=$F157,AX$6&lt;=$H157)*((AX$6-$F157+1)/($J157*($J157+1)/2)*$D157))+($K157="custom")*CustCF!AR157</f>
        <v>0</v>
      </c>
      <c r="AY157" s="95">
        <f>($K157="Bell Curve")*(_xlfn.NORM.DIST(AND(AY$6&gt;=$F157,AY$6&lt;=$H157)*(AY$6-$F157+1),$J157/2,$M157,TRUE)-_xlfn.NORM.DIST(AND(AY$6&gt;=$F157,AY$6&lt;=$H157)*(AX$6-$F157+1),$J157/2,$M157,TRUE))/(1-2*_xlfn.NORM.DIST(0,$J157/2,$M157,TRUE))*$D157+($K157="Steady Growth")*(AND(AY$6&gt;=$F157,AY$6&lt;=$H157)*((AY$6-$F157+1)/($J157*($J157+1)/2)*$D157))+($K157="custom")*CustCF!AS157</f>
        <v>0</v>
      </c>
      <c r="AZ157" s="95">
        <f>($K157="Bell Curve")*(_xlfn.NORM.DIST(AND(AZ$6&gt;=$F157,AZ$6&lt;=$H157)*(AZ$6-$F157+1),$J157/2,$M157,TRUE)-_xlfn.NORM.DIST(AND(AZ$6&gt;=$F157,AZ$6&lt;=$H157)*(AY$6-$F157+1),$J157/2,$M157,TRUE))/(1-2*_xlfn.NORM.DIST(0,$J157/2,$M157,TRUE))*$D157+($K157="Steady Growth")*(AND(AZ$6&gt;=$F157,AZ$6&lt;=$H157)*((AZ$6-$F157+1)/($J157*($J157+1)/2)*$D157))+($K157="custom")*CustCF!AT157</f>
        <v>0</v>
      </c>
      <c r="BA157" s="95">
        <f>($K157="Bell Curve")*(_xlfn.NORM.DIST(AND(BA$6&gt;=$F157,BA$6&lt;=$H157)*(BA$6-$F157+1),$J157/2,$M157,TRUE)-_xlfn.NORM.DIST(AND(BA$6&gt;=$F157,BA$6&lt;=$H157)*(AZ$6-$F157+1),$J157/2,$M157,TRUE))/(1-2*_xlfn.NORM.DIST(0,$J157/2,$M157,TRUE))*$D157+($K157="Steady Growth")*(AND(BA$6&gt;=$F157,BA$6&lt;=$H157)*((BA$6-$F157+1)/($J157*($J157+1)/2)*$D157))+($K157="custom")*CustCF!AU157</f>
        <v>0</v>
      </c>
      <c r="BB157" s="95">
        <f>($K157="Bell Curve")*(_xlfn.NORM.DIST(AND(BB$6&gt;=$F157,BB$6&lt;=$H157)*(BB$6-$F157+1),$J157/2,$M157,TRUE)-_xlfn.NORM.DIST(AND(BB$6&gt;=$F157,BB$6&lt;=$H157)*(BA$6-$F157+1),$J157/2,$M157,TRUE))/(1-2*_xlfn.NORM.DIST(0,$J157/2,$M157,TRUE))*$D157+($K157="Steady Growth")*(AND(BB$6&gt;=$F157,BB$6&lt;=$H157)*((BB$6-$F157+1)/($J157*($J157+1)/2)*$D157))+($K157="custom")*CustCF!AV157</f>
        <v>0</v>
      </c>
      <c r="BC157" s="95">
        <f>($K157="Bell Curve")*(_xlfn.NORM.DIST(AND(BC$6&gt;=$F157,BC$6&lt;=$H157)*(BC$6-$F157+1),$J157/2,$M157,TRUE)-_xlfn.NORM.DIST(AND(BC$6&gt;=$F157,BC$6&lt;=$H157)*(BB$6-$F157+1),$J157/2,$M157,TRUE))/(1-2*_xlfn.NORM.DIST(0,$J157/2,$M157,TRUE))*$D157+($K157="Steady Growth")*(AND(BC$6&gt;=$F157,BC$6&lt;=$H157)*((BC$6-$F157+1)/($J157*($J157+1)/2)*$D157))+($K157="custom")*CustCF!AW157</f>
        <v>0</v>
      </c>
      <c r="BD157" s="95">
        <f>($K157="Bell Curve")*(_xlfn.NORM.DIST(AND(BD$6&gt;=$F157,BD$6&lt;=$H157)*(BD$6-$F157+1),$J157/2,$M157,TRUE)-_xlfn.NORM.DIST(AND(BD$6&gt;=$F157,BD$6&lt;=$H157)*(BC$6-$F157+1),$J157/2,$M157,TRUE))/(1-2*_xlfn.NORM.DIST(0,$J157/2,$M157,TRUE))*$D157+($K157="Steady Growth")*(AND(BD$6&gt;=$F157,BD$6&lt;=$H157)*((BD$6-$F157+1)/($J157*($J157+1)/2)*$D157))+($K157="custom")*CustCF!AX157</f>
        <v>0</v>
      </c>
      <c r="BE157" s="95">
        <f>($K157="Bell Curve")*(_xlfn.NORM.DIST(AND(BE$6&gt;=$F157,BE$6&lt;=$H157)*(BE$6-$F157+1),$J157/2,$M157,TRUE)-_xlfn.NORM.DIST(AND(BE$6&gt;=$F157,BE$6&lt;=$H157)*(BD$6-$F157+1),$J157/2,$M157,TRUE))/(1-2*_xlfn.NORM.DIST(0,$J157/2,$M157,TRUE))*$D157+($K157="Steady Growth")*(AND(BE$6&gt;=$F157,BE$6&lt;=$H157)*((BE$6-$F157+1)/($J157*($J157+1)/2)*$D157))+($K157="custom")*CustCF!AY157</f>
        <v>0</v>
      </c>
      <c r="BF157" s="95">
        <f>($K157="Bell Curve")*(_xlfn.NORM.DIST(AND(BF$6&gt;=$F157,BF$6&lt;=$H157)*(BF$6-$F157+1),$J157/2,$M157,TRUE)-_xlfn.NORM.DIST(AND(BF$6&gt;=$F157,BF$6&lt;=$H157)*(BE$6-$F157+1),$J157/2,$M157,TRUE))/(1-2*_xlfn.NORM.DIST(0,$J157/2,$M157,TRUE))*$D157+($K157="Steady Growth")*(AND(BF$6&gt;=$F157,BF$6&lt;=$H157)*((BF$6-$F157+1)/($J157*($J157+1)/2)*$D157))+($K157="custom")*CustCF!AZ157</f>
        <v>0</v>
      </c>
      <c r="BG157" s="95">
        <f>($K157="Bell Curve")*(_xlfn.NORM.DIST(AND(BG$6&gt;=$F157,BG$6&lt;=$H157)*(BG$6-$F157+1),$J157/2,$M157,TRUE)-_xlfn.NORM.DIST(AND(BG$6&gt;=$F157,BG$6&lt;=$H157)*(BF$6-$F157+1),$J157/2,$M157,TRUE))/(1-2*_xlfn.NORM.DIST(0,$J157/2,$M157,TRUE))*$D157+($K157="Steady Growth")*(AND(BG$6&gt;=$F157,BG$6&lt;=$H157)*((BG$6-$F157+1)/($J157*($J157+1)/2)*$D157))+($K157="custom")*CustCF!BA157</f>
        <v>0</v>
      </c>
      <c r="BH157" s="95">
        <f>($K157="Bell Curve")*(_xlfn.NORM.DIST(AND(BH$6&gt;=$F157,BH$6&lt;=$H157)*(BH$6-$F157+1),$J157/2,$M157,TRUE)-_xlfn.NORM.DIST(AND(BH$6&gt;=$F157,BH$6&lt;=$H157)*(BG$6-$F157+1),$J157/2,$M157,TRUE))/(1-2*_xlfn.NORM.DIST(0,$J157/2,$M157,TRUE))*$D157+($K157="Steady Growth")*(AND(BH$6&gt;=$F157,BH$6&lt;=$H157)*((BH$6-$F157+1)/($J157*($J157+1)/2)*$D157))+($K157="custom")*CustCF!BB157</f>
        <v>0</v>
      </c>
      <c r="BI157" s="95">
        <f>($K157="Bell Curve")*(_xlfn.NORM.DIST(AND(BI$6&gt;=$F157,BI$6&lt;=$H157)*(BI$6-$F157+1),$J157/2,$M157,TRUE)-_xlfn.NORM.DIST(AND(BI$6&gt;=$F157,BI$6&lt;=$H157)*(BH$6-$F157+1),$J157/2,$M157,TRUE))/(1-2*_xlfn.NORM.DIST(0,$J157/2,$M157,TRUE))*$D157+($K157="Steady Growth")*(AND(BI$6&gt;=$F157,BI$6&lt;=$H157)*((BI$6-$F157+1)/($J157*($J157+1)/2)*$D157))+($K157="custom")*CustCF!BC157</f>
        <v>0</v>
      </c>
      <c r="BJ157" s="95">
        <f>($K157="Bell Curve")*(_xlfn.NORM.DIST(AND(BJ$6&gt;=$F157,BJ$6&lt;=$H157)*(BJ$6-$F157+1),$J157/2,$M157,TRUE)-_xlfn.NORM.DIST(AND(BJ$6&gt;=$F157,BJ$6&lt;=$H157)*(BI$6-$F157+1),$J157/2,$M157,TRUE))/(1-2*_xlfn.NORM.DIST(0,$J157/2,$M157,TRUE))*$D157+($K157="Steady Growth")*(AND(BJ$6&gt;=$F157,BJ$6&lt;=$H157)*((BJ$6-$F157+1)/($J157*($J157+1)/2)*$D157))+($K157="custom")*CustCF!BD157</f>
        <v>0</v>
      </c>
      <c r="BK157" s="95">
        <f>($K157="Bell Curve")*(_xlfn.NORM.DIST(AND(BK$6&gt;=$F157,BK$6&lt;=$H157)*(BK$6-$F157+1),$J157/2,$M157,TRUE)-_xlfn.NORM.DIST(AND(BK$6&gt;=$F157,BK$6&lt;=$H157)*(BJ$6-$F157+1),$J157/2,$M157,TRUE))/(1-2*_xlfn.NORM.DIST(0,$J157/2,$M157,TRUE))*$D157+($K157="Steady Growth")*(AND(BK$6&gt;=$F157,BK$6&lt;=$H157)*((BK$6-$F157+1)/($J157*($J157+1)/2)*$D157))+($K157="custom")*CustCF!BE157</f>
        <v>0</v>
      </c>
      <c r="BL157" s="95">
        <f>($K157="Bell Curve")*(_xlfn.NORM.DIST(AND(BL$6&gt;=$F157,BL$6&lt;=$H157)*(BL$6-$F157+1),$J157/2,$M157,TRUE)-_xlfn.NORM.DIST(AND(BL$6&gt;=$F157,BL$6&lt;=$H157)*(BK$6-$F157+1),$J157/2,$M157,TRUE))/(1-2*_xlfn.NORM.DIST(0,$J157/2,$M157,TRUE))*$D157+($K157="Steady Growth")*(AND(BL$6&gt;=$F157,BL$6&lt;=$H157)*((BL$6-$F157+1)/($J157*($J157+1)/2)*$D157))+($K157="custom")*CustCF!BF157</f>
        <v>0</v>
      </c>
      <c r="BM157" s="95">
        <f>($K157="Bell Curve")*(_xlfn.NORM.DIST(AND(BM$6&gt;=$F157,BM$6&lt;=$H157)*(BM$6-$F157+1),$J157/2,$M157,TRUE)-_xlfn.NORM.DIST(AND(BM$6&gt;=$F157,BM$6&lt;=$H157)*(BL$6-$F157+1),$J157/2,$M157,TRUE))/(1-2*_xlfn.NORM.DIST(0,$J157/2,$M157,TRUE))*$D157+($K157="Steady Growth")*(AND(BM$6&gt;=$F157,BM$6&lt;=$H157)*((BM$6-$F157+1)/($J157*($J157+1)/2)*$D157))+($K157="custom")*CustCF!BG157</f>
        <v>0</v>
      </c>
      <c r="BN157" s="95">
        <f>($K157="Bell Curve")*(_xlfn.NORM.DIST(AND(BN$6&gt;=$F157,BN$6&lt;=$H157)*(BN$6-$F157+1),$J157/2,$M157,TRUE)-_xlfn.NORM.DIST(AND(BN$6&gt;=$F157,BN$6&lt;=$H157)*(BM$6-$F157+1),$J157/2,$M157,TRUE))/(1-2*_xlfn.NORM.DIST(0,$J157/2,$M157,TRUE))*$D157+($K157="Steady Growth")*(AND(BN$6&gt;=$F157,BN$6&lt;=$H157)*((BN$6-$F157+1)/($J157*($J157+1)/2)*$D157))+($K157="custom")*CustCF!BH157</f>
        <v>0</v>
      </c>
      <c r="BO157" s="95">
        <f>($K157="Bell Curve")*(_xlfn.NORM.DIST(AND(BO$6&gt;=$F157,BO$6&lt;=$H157)*(BO$6-$F157+1),$J157/2,$M157,TRUE)-_xlfn.NORM.DIST(AND(BO$6&gt;=$F157,BO$6&lt;=$H157)*(BN$6-$F157+1),$J157/2,$M157,TRUE))/(1-2*_xlfn.NORM.DIST(0,$J157/2,$M157,TRUE))*$D157+($K157="Steady Growth")*(AND(BO$6&gt;=$F157,BO$6&lt;=$H157)*((BO$6-$F157+1)/($J157*($J157+1)/2)*$D157))+($K157="custom")*CustCF!BI157</f>
        <v>0</v>
      </c>
      <c r="BP157" s="95">
        <f>($K157="Bell Curve")*(_xlfn.NORM.DIST(AND(BP$6&gt;=$F157,BP$6&lt;=$H157)*(BP$6-$F157+1),$J157/2,$M157,TRUE)-_xlfn.NORM.DIST(AND(BP$6&gt;=$F157,BP$6&lt;=$H157)*(BO$6-$F157+1),$J157/2,$M157,TRUE))/(1-2*_xlfn.NORM.DIST(0,$J157/2,$M157,TRUE))*$D157+($K157="Steady Growth")*(AND(BP$6&gt;=$F157,BP$6&lt;=$H157)*((BP$6-$F157+1)/($J157*($J157+1)/2)*$D157))+($K157="custom")*CustCF!BJ157</f>
        <v>0</v>
      </c>
      <c r="BQ157" s="95">
        <f>($K157="Bell Curve")*(_xlfn.NORM.DIST(AND(BQ$6&gt;=$F157,BQ$6&lt;=$H157)*(BQ$6-$F157+1),$J157/2,$M157,TRUE)-_xlfn.NORM.DIST(AND(BQ$6&gt;=$F157,BQ$6&lt;=$H157)*(BP$6-$F157+1),$J157/2,$M157,TRUE))/(1-2*_xlfn.NORM.DIST(0,$J157/2,$M157,TRUE))*$D157+($K157="Steady Growth")*(AND(BQ$6&gt;=$F157,BQ$6&lt;=$H157)*((BQ$6-$F157+1)/($J157*($J157+1)/2)*$D157))+($K157="custom")*CustCF!BK157</f>
        <v>0</v>
      </c>
      <c r="BR157" s="95">
        <f>($K157="Bell Curve")*(_xlfn.NORM.DIST(AND(BR$6&gt;=$F157,BR$6&lt;=$H157)*(BR$6-$F157+1),$J157/2,$M157,TRUE)-_xlfn.NORM.DIST(AND(BR$6&gt;=$F157,BR$6&lt;=$H157)*(BQ$6-$F157+1),$J157/2,$M157,TRUE))/(1-2*_xlfn.NORM.DIST(0,$J157/2,$M157,TRUE))*$D157+($K157="Steady Growth")*(AND(BR$6&gt;=$F157,BR$6&lt;=$H157)*((BR$6-$F157+1)/($J157*($J157+1)/2)*$D157))+($K157="custom")*CustCF!BL157</f>
        <v>0</v>
      </c>
      <c r="BS157" s="95">
        <f>($K157="Bell Curve")*(_xlfn.NORM.DIST(AND(BS$6&gt;=$F157,BS$6&lt;=$H157)*(BS$6-$F157+1),$J157/2,$M157,TRUE)-_xlfn.NORM.DIST(AND(BS$6&gt;=$F157,BS$6&lt;=$H157)*(BR$6-$F157+1),$J157/2,$M157,TRUE))/(1-2*_xlfn.NORM.DIST(0,$J157/2,$M157,TRUE))*$D157+($K157="Steady Growth")*(AND(BS$6&gt;=$F157,BS$6&lt;=$H157)*((BS$6-$F157+1)/($J157*($J157+1)/2)*$D157))+($K157="custom")*CustCF!BM157</f>
        <v>0</v>
      </c>
      <c r="BT157" s="95">
        <f>($K157="Bell Curve")*(_xlfn.NORM.DIST(AND(BT$6&gt;=$F157,BT$6&lt;=$H157)*(BT$6-$F157+1),$J157/2,$M157,TRUE)-_xlfn.NORM.DIST(AND(BT$6&gt;=$F157,BT$6&lt;=$H157)*(BS$6-$F157+1),$J157/2,$M157,TRUE))/(1-2*_xlfn.NORM.DIST(0,$J157/2,$M157,TRUE))*$D157+($K157="Steady Growth")*(AND(BT$6&gt;=$F157,BT$6&lt;=$H157)*((BT$6-$F157+1)/($J157*($J157+1)/2)*$D157))+($K157="custom")*CustCF!BN157</f>
        <v>0</v>
      </c>
      <c r="BU157" s="95">
        <f>($K157="Bell Curve")*(_xlfn.NORM.DIST(AND(BU$6&gt;=$F157,BU$6&lt;=$H157)*(BU$6-$F157+1),$J157/2,$M157,TRUE)-_xlfn.NORM.DIST(AND(BU$6&gt;=$F157,BU$6&lt;=$H157)*(BT$6-$F157+1),$J157/2,$M157,TRUE))/(1-2*_xlfn.NORM.DIST(0,$J157/2,$M157,TRUE))*$D157+($K157="Steady Growth")*(AND(BU$6&gt;=$F157,BU$6&lt;=$H157)*((BU$6-$F157+1)/($J157*($J157+1)/2)*$D157))+($K157="custom")*CustCF!BO157</f>
        <v>0</v>
      </c>
      <c r="BV157" s="95">
        <f>($K157="Bell Curve")*(_xlfn.NORM.DIST(AND(BV$6&gt;=$F157,BV$6&lt;=$H157)*(BV$6-$F157+1),$J157/2,$M157,TRUE)-_xlfn.NORM.DIST(AND(BV$6&gt;=$F157,BV$6&lt;=$H157)*(BU$6-$F157+1),$J157/2,$M157,TRUE))/(1-2*_xlfn.NORM.DIST(0,$J157/2,$M157,TRUE))*$D157+($K157="Steady Growth")*(AND(BV$6&gt;=$F157,BV$6&lt;=$H157)*((BV$6-$F157+1)/($J157*($J157+1)/2)*$D157))+($K157="custom")*CustCF!BP157</f>
        <v>0</v>
      </c>
      <c r="BW157" s="95">
        <f>($K157="Bell Curve")*(_xlfn.NORM.DIST(AND(BW$6&gt;=$F157,BW$6&lt;=$H157)*(BW$6-$F157+1),$J157/2,$M157,TRUE)-_xlfn.NORM.DIST(AND(BW$6&gt;=$F157,BW$6&lt;=$H157)*(BV$6-$F157+1),$J157/2,$M157,TRUE))/(1-2*_xlfn.NORM.DIST(0,$J157/2,$M157,TRUE))*$D157+($K157="Steady Growth")*(AND(BW$6&gt;=$F157,BW$6&lt;=$H157)*((BW$6-$F157+1)/($J157*($J157+1)/2)*$D157))+($K157="custom")*CustCF!BQ157</f>
        <v>0</v>
      </c>
      <c r="BX157" s="95">
        <f>($K157="Bell Curve")*(_xlfn.NORM.DIST(AND(BX$6&gt;=$F157,BX$6&lt;=$H157)*(BX$6-$F157+1),$J157/2,$M157,TRUE)-_xlfn.NORM.DIST(AND(BX$6&gt;=$F157,BX$6&lt;=$H157)*(BW$6-$F157+1),$J157/2,$M157,TRUE))/(1-2*_xlfn.NORM.DIST(0,$J157/2,$M157,TRUE))*$D157+($K157="Steady Growth")*(AND(BX$6&gt;=$F157,BX$6&lt;=$H157)*((BX$6-$F157+1)/($J157*($J157+1)/2)*$D157))+($K157="custom")*CustCF!BR157</f>
        <v>0</v>
      </c>
      <c r="BY157" s="95">
        <f>($K157="Bell Curve")*(_xlfn.NORM.DIST(AND(BY$6&gt;=$F157,BY$6&lt;=$H157)*(BY$6-$F157+1),$J157/2,$M157,TRUE)-_xlfn.NORM.DIST(AND(BY$6&gt;=$F157,BY$6&lt;=$H157)*(BX$6-$F157+1),$J157/2,$M157,TRUE))/(1-2*_xlfn.NORM.DIST(0,$J157/2,$M157,TRUE))*$D157+($K157="Steady Growth")*(AND(BY$6&gt;=$F157,BY$6&lt;=$H157)*((BY$6-$F157+1)/($J157*($J157+1)/2)*$D157))+($K157="custom")*CustCF!BS157</f>
        <v>0</v>
      </c>
      <c r="BZ157" s="95">
        <f>($K157="Bell Curve")*(_xlfn.NORM.DIST(AND(BZ$6&gt;=$F157,BZ$6&lt;=$H157)*(BZ$6-$F157+1),$J157/2,$M157,TRUE)-_xlfn.NORM.DIST(AND(BZ$6&gt;=$F157,BZ$6&lt;=$H157)*(BY$6-$F157+1),$J157/2,$M157,TRUE))/(1-2*_xlfn.NORM.DIST(0,$J157/2,$M157,TRUE))*$D157+($K157="Steady Growth")*(AND(BZ$6&gt;=$F157,BZ$6&lt;=$H157)*((BZ$6-$F157+1)/($J157*($J157+1)/2)*$D157))+($K157="custom")*CustCF!BT157</f>
        <v>0</v>
      </c>
      <c r="CA157" s="95">
        <f>($K157="Bell Curve")*(_xlfn.NORM.DIST(AND(CA$6&gt;=$F157,CA$6&lt;=$H157)*(CA$6-$F157+1),$J157/2,$M157,TRUE)-_xlfn.NORM.DIST(AND(CA$6&gt;=$F157,CA$6&lt;=$H157)*(BZ$6-$F157+1),$J157/2,$M157,TRUE))/(1-2*_xlfn.NORM.DIST(0,$J157/2,$M157,TRUE))*$D157+($K157="Steady Growth")*(AND(CA$6&gt;=$F157,CA$6&lt;=$H157)*((CA$6-$F157+1)/($J157*($J157+1)/2)*$D157))+($K157="custom")*CustCF!BU157</f>
        <v>0</v>
      </c>
      <c r="CB157" s="95">
        <f>($K157="Bell Curve")*(_xlfn.NORM.DIST(AND(CB$6&gt;=$F157,CB$6&lt;=$H157)*(CB$6-$F157+1),$J157/2,$M157,TRUE)-_xlfn.NORM.DIST(AND(CB$6&gt;=$F157,CB$6&lt;=$H157)*(CA$6-$F157+1),$J157/2,$M157,TRUE))/(1-2*_xlfn.NORM.DIST(0,$J157/2,$M157,TRUE))*$D157+($K157="Steady Growth")*(AND(CB$6&gt;=$F157,CB$6&lt;=$H157)*((CB$6-$F157+1)/($J157*($J157+1)/2)*$D157))+($K157="custom")*CustCF!BV157</f>
        <v>0</v>
      </c>
      <c r="CC157" s="95">
        <f>($K157="Bell Curve")*(_xlfn.NORM.DIST(AND(CC$6&gt;=$F157,CC$6&lt;=$H157)*(CC$6-$F157+1),$J157/2,$M157,TRUE)-_xlfn.NORM.DIST(AND(CC$6&gt;=$F157,CC$6&lt;=$H157)*(CB$6-$F157+1),$J157/2,$M157,TRUE))/(1-2*_xlfn.NORM.DIST(0,$J157/2,$M157,TRUE))*$D157+($K157="Steady Growth")*(AND(CC$6&gt;=$F157,CC$6&lt;=$H157)*((CC$6-$F157+1)/($J157*($J157+1)/2)*$D157))+($K157="custom")*CustCF!BW157</f>
        <v>0</v>
      </c>
      <c r="CD157" s="95">
        <f>($K157="Bell Curve")*(_xlfn.NORM.DIST(AND(CD$6&gt;=$F157,CD$6&lt;=$H157)*(CD$6-$F157+1),$J157/2,$M157,TRUE)-_xlfn.NORM.DIST(AND(CD$6&gt;=$F157,CD$6&lt;=$H157)*(CC$6-$F157+1),$J157/2,$M157,TRUE))/(1-2*_xlfn.NORM.DIST(0,$J157/2,$M157,TRUE))*$D157+($K157="Steady Growth")*(AND(CD$6&gt;=$F157,CD$6&lt;=$H157)*((CD$6-$F157+1)/($J157*($J157+1)/2)*$D157))+($K157="custom")*CustCF!BX157</f>
        <v>0</v>
      </c>
      <c r="CE157" s="95">
        <f>($K157="Bell Curve")*(_xlfn.NORM.DIST(AND(CE$6&gt;=$F157,CE$6&lt;=$H157)*(CE$6-$F157+1),$J157/2,$M157,TRUE)-_xlfn.NORM.DIST(AND(CE$6&gt;=$F157,CE$6&lt;=$H157)*(CD$6-$F157+1),$J157/2,$M157,TRUE))/(1-2*_xlfn.NORM.DIST(0,$J157/2,$M157,TRUE))*$D157+($K157="Steady Growth")*(AND(CE$6&gt;=$F157,CE$6&lt;=$H157)*((CE$6-$F157+1)/($J157*($J157+1)/2)*$D157))+($K157="custom")*CustCF!BY157</f>
        <v>0</v>
      </c>
      <c r="CF157" s="95">
        <f>($K157="Bell Curve")*(_xlfn.NORM.DIST(AND(CF$6&gt;=$F157,CF$6&lt;=$H157)*(CF$6-$F157+1),$J157/2,$M157,TRUE)-_xlfn.NORM.DIST(AND(CF$6&gt;=$F157,CF$6&lt;=$H157)*(CE$6-$F157+1),$J157/2,$M157,TRUE))/(1-2*_xlfn.NORM.DIST(0,$J157/2,$M157,TRUE))*$D157+($K157="Steady Growth")*(AND(CF$6&gt;=$F157,CF$6&lt;=$H157)*((CF$6-$F157+1)/($J157*($J157+1)/2)*$D157))+($K157="custom")*CustCF!BZ157</f>
        <v>0</v>
      </c>
      <c r="CG157" s="95">
        <f>($K157="Bell Curve")*(_xlfn.NORM.DIST(AND(CG$6&gt;=$F157,CG$6&lt;=$H157)*(CG$6-$F157+1),$J157/2,$M157,TRUE)-_xlfn.NORM.DIST(AND(CG$6&gt;=$F157,CG$6&lt;=$H157)*(CF$6-$F157+1),$J157/2,$M157,TRUE))/(1-2*_xlfn.NORM.DIST(0,$J157/2,$M157,TRUE))*$D157+($K157="Steady Growth")*(AND(CG$6&gt;=$F157,CG$6&lt;=$H157)*((CG$6-$F157+1)/($J157*($J157+1)/2)*$D157))+($K157="custom")*CustCF!CA157</f>
        <v>0</v>
      </c>
      <c r="CH157" s="95">
        <f>($K157="Bell Curve")*(_xlfn.NORM.DIST(AND(CH$6&gt;=$F157,CH$6&lt;=$H157)*(CH$6-$F157+1),$J157/2,$M157,TRUE)-_xlfn.NORM.DIST(AND(CH$6&gt;=$F157,CH$6&lt;=$H157)*(CG$6-$F157+1),$J157/2,$M157,TRUE))/(1-2*_xlfn.NORM.DIST(0,$J157/2,$M157,TRUE))*$D157+($K157="Steady Growth")*(AND(CH$6&gt;=$F157,CH$6&lt;=$H157)*((CH$6-$F157+1)/($J157*($J157+1)/2)*$D157))+($K157="custom")*CustCF!CB157</f>
        <v>0</v>
      </c>
      <c r="CI157" s="95">
        <f>($K157="Bell Curve")*(_xlfn.NORM.DIST(AND(CI$6&gt;=$F157,CI$6&lt;=$H157)*(CI$6-$F157+1),$J157/2,$M157,TRUE)-_xlfn.NORM.DIST(AND(CI$6&gt;=$F157,CI$6&lt;=$H157)*(CH$6-$F157+1),$J157/2,$M157,TRUE))/(1-2*_xlfn.NORM.DIST(0,$J157/2,$M157,TRUE))*$D157+($K157="Steady Growth")*(AND(CI$6&gt;=$F157,CI$6&lt;=$H157)*((CI$6-$F157+1)/($J157*($J157+1)/2)*$D157))+($K157="custom")*CustCF!CC157</f>
        <v>0</v>
      </c>
      <c r="CJ157" s="95">
        <f>($K157="Bell Curve")*(_xlfn.NORM.DIST(AND(CJ$6&gt;=$F157,CJ$6&lt;=$H157)*(CJ$6-$F157+1),$J157/2,$M157,TRUE)-_xlfn.NORM.DIST(AND(CJ$6&gt;=$F157,CJ$6&lt;=$H157)*(CI$6-$F157+1),$J157/2,$M157,TRUE))/(1-2*_xlfn.NORM.DIST(0,$J157/2,$M157,TRUE))*$D157+($K157="Steady Growth")*(AND(CJ$6&gt;=$F157,CJ$6&lt;=$H157)*((CJ$6-$F157+1)/($J157*($J157+1)/2)*$D157))+($K157="custom")*CustCF!CD157</f>
        <v>0</v>
      </c>
      <c r="CK157" s="95">
        <f>($K157="Bell Curve")*(_xlfn.NORM.DIST(AND(CK$6&gt;=$F157,CK$6&lt;=$H157)*(CK$6-$F157+1),$J157/2,$M157,TRUE)-_xlfn.NORM.DIST(AND(CK$6&gt;=$F157,CK$6&lt;=$H157)*(CJ$6-$F157+1),$J157/2,$M157,TRUE))/(1-2*_xlfn.NORM.DIST(0,$J157/2,$M157,TRUE))*$D157+($K157="Steady Growth")*(AND(CK$6&gt;=$F157,CK$6&lt;=$H157)*((CK$6-$F157+1)/($J157*($J157+1)/2)*$D157))+($K157="custom")*CustCF!CE157</f>
        <v>0</v>
      </c>
      <c r="CL157" s="95">
        <f>($K157="Bell Curve")*(_xlfn.NORM.DIST(AND(CL$6&gt;=$F157,CL$6&lt;=$H157)*(CL$6-$F157+1),$J157/2,$M157,TRUE)-_xlfn.NORM.DIST(AND(CL$6&gt;=$F157,CL$6&lt;=$H157)*(CK$6-$F157+1),$J157/2,$M157,TRUE))/(1-2*_xlfn.NORM.DIST(0,$J157/2,$M157,TRUE))*$D157+($K157="Steady Growth")*(AND(CL$6&gt;=$F157,CL$6&lt;=$H157)*((CL$6-$F157+1)/($J157*($J157+1)/2)*$D157))+($K157="custom")*CustCF!CF157</f>
        <v>0</v>
      </c>
      <c r="CM157" s="95">
        <f>($K157="Bell Curve")*(_xlfn.NORM.DIST(AND(CM$6&gt;=$F157,CM$6&lt;=$H157)*(CM$6-$F157+1),$J157/2,$M157,TRUE)-_xlfn.NORM.DIST(AND(CM$6&gt;=$F157,CM$6&lt;=$H157)*(CL$6-$F157+1),$J157/2,$M157,TRUE))/(1-2*_xlfn.NORM.DIST(0,$J157/2,$M157,TRUE))*$D157+($K157="Steady Growth")*(AND(CM$6&gt;=$F157,CM$6&lt;=$H157)*((CM$6-$F157+1)/($J157*($J157+1)/2)*$D157))+($K157="custom")*CustCF!CG157</f>
        <v>0</v>
      </c>
      <c r="CN157" s="95">
        <f>($K157="Bell Curve")*(_xlfn.NORM.DIST(AND(CN$6&gt;=$F157,CN$6&lt;=$H157)*(CN$6-$F157+1),$J157/2,$M157,TRUE)-_xlfn.NORM.DIST(AND(CN$6&gt;=$F157,CN$6&lt;=$H157)*(CM$6-$F157+1),$J157/2,$M157,TRUE))/(1-2*_xlfn.NORM.DIST(0,$J157/2,$M157,TRUE))*$D157+($K157="Steady Growth")*(AND(CN$6&gt;=$F157,CN$6&lt;=$H157)*((CN$6-$F157+1)/($J157*($J157+1)/2)*$D157))+($K157="custom")*CustCF!CH157</f>
        <v>0</v>
      </c>
      <c r="CO157" s="95">
        <f>($K157="Bell Curve")*(_xlfn.NORM.DIST(AND(CO$6&gt;=$F157,CO$6&lt;=$H157)*(CO$6-$F157+1),$J157/2,$M157,TRUE)-_xlfn.NORM.DIST(AND(CO$6&gt;=$F157,CO$6&lt;=$H157)*(CN$6-$F157+1),$J157/2,$M157,TRUE))/(1-2*_xlfn.NORM.DIST(0,$J157/2,$M157,TRUE))*$D157+($K157="Steady Growth")*(AND(CO$6&gt;=$F157,CO$6&lt;=$H157)*((CO$6-$F157+1)/($J157*($J157+1)/2)*$D157))+($K157="custom")*CustCF!CI157</f>
        <v>0</v>
      </c>
      <c r="CP157" s="95">
        <f>($K157="Bell Curve")*(_xlfn.NORM.DIST(AND(CP$6&gt;=$F157,CP$6&lt;=$H157)*(CP$6-$F157+1),$J157/2,$M157,TRUE)-_xlfn.NORM.DIST(AND(CP$6&gt;=$F157,CP$6&lt;=$H157)*(CO$6-$F157+1),$J157/2,$M157,TRUE))/(1-2*_xlfn.NORM.DIST(0,$J157/2,$M157,TRUE))*$D157+($K157="Steady Growth")*(AND(CP$6&gt;=$F157,CP$6&lt;=$H157)*((CP$6-$F157+1)/($J157*($J157+1)/2)*$D157))+($K157="custom")*CustCF!CJ157</f>
        <v>0</v>
      </c>
      <c r="CQ157" s="95">
        <f>($K157="Bell Curve")*(_xlfn.NORM.DIST(AND(CQ$6&gt;=$F157,CQ$6&lt;=$H157)*(CQ$6-$F157+1),$J157/2,$M157,TRUE)-_xlfn.NORM.DIST(AND(CQ$6&gt;=$F157,CQ$6&lt;=$H157)*(CP$6-$F157+1),$J157/2,$M157,TRUE))/(1-2*_xlfn.NORM.DIST(0,$J157/2,$M157,TRUE))*$D157+($K157="Steady Growth")*(AND(CQ$6&gt;=$F157,CQ$6&lt;=$H157)*((CQ$6-$F157+1)/($J157*($J157+1)/2)*$D157))+($K157="custom")*CustCF!CK157</f>
        <v>0</v>
      </c>
      <c r="CR157" s="95">
        <f>($K157="Bell Curve")*(_xlfn.NORM.DIST(AND(CR$6&gt;=$F157,CR$6&lt;=$H157)*(CR$6-$F157+1),$J157/2,$M157,TRUE)-_xlfn.NORM.DIST(AND(CR$6&gt;=$F157,CR$6&lt;=$H157)*(CQ$6-$F157+1),$J157/2,$M157,TRUE))/(1-2*_xlfn.NORM.DIST(0,$J157/2,$M157,TRUE))*$D157+($K157="Steady Growth")*(AND(CR$6&gt;=$F157,CR$6&lt;=$H157)*((CR$6-$F157+1)/($J157*($J157+1)/2)*$D157))+($K157="custom")*CustCF!CL157</f>
        <v>0</v>
      </c>
      <c r="CS157" s="95">
        <f>($K157="Bell Curve")*(_xlfn.NORM.DIST(AND(CS$6&gt;=$F157,CS$6&lt;=$H157)*(CS$6-$F157+1),$J157/2,$M157,TRUE)-_xlfn.NORM.DIST(AND(CS$6&gt;=$F157,CS$6&lt;=$H157)*(CR$6-$F157+1),$J157/2,$M157,TRUE))/(1-2*_xlfn.NORM.DIST(0,$J157/2,$M157,TRUE))*$D157+($K157="Steady Growth")*(AND(CS$6&gt;=$F157,CS$6&lt;=$H157)*((CS$6-$F157+1)/($J157*($J157+1)/2)*$D157))+($K157="custom")*CustCF!CM157</f>
        <v>0</v>
      </c>
      <c r="CT157" s="95">
        <f>($K157="Bell Curve")*(_xlfn.NORM.DIST(AND(CT$6&gt;=$F157,CT$6&lt;=$H157)*(CT$6-$F157+1),$J157/2,$M157,TRUE)-_xlfn.NORM.DIST(AND(CT$6&gt;=$F157,CT$6&lt;=$H157)*(CS$6-$F157+1),$J157/2,$M157,TRUE))/(1-2*_xlfn.NORM.DIST(0,$J157/2,$M157,TRUE))*$D157+($K157="Steady Growth")*(AND(CT$6&gt;=$F157,CT$6&lt;=$H157)*((CT$6-$F157+1)/($J157*($J157+1)/2)*$D157))+($K157="custom")*CustCF!CN157</f>
        <v>0</v>
      </c>
      <c r="CU157" s="95">
        <f>($K157="Bell Curve")*(_xlfn.NORM.DIST(AND(CU$6&gt;=$F157,CU$6&lt;=$H157)*(CU$6-$F157+1),$J157/2,$M157,TRUE)-_xlfn.NORM.DIST(AND(CU$6&gt;=$F157,CU$6&lt;=$H157)*(CT$6-$F157+1),$J157/2,$M157,TRUE))/(1-2*_xlfn.NORM.DIST(0,$J157/2,$M157,TRUE))*$D157+($K157="Steady Growth")*(AND(CU$6&gt;=$F157,CU$6&lt;=$H157)*((CU$6-$F157+1)/($J157*($J157+1)/2)*$D157))+($K157="custom")*CustCF!CO157</f>
        <v>0</v>
      </c>
      <c r="CV157" s="95">
        <f>($K157="Bell Curve")*(_xlfn.NORM.DIST(AND(CV$6&gt;=$F157,CV$6&lt;=$H157)*(CV$6-$F157+1),$J157/2,$M157,TRUE)-_xlfn.NORM.DIST(AND(CV$6&gt;=$F157,CV$6&lt;=$H157)*(CU$6-$F157+1),$J157/2,$M157,TRUE))/(1-2*_xlfn.NORM.DIST(0,$J157/2,$M157,TRUE))*$D157+($K157="Steady Growth")*(AND(CV$6&gt;=$F157,CV$6&lt;=$H157)*((CV$6-$F157+1)/($J157*($J157+1)/2)*$D157))+($K157="custom")*CustCF!CP157</f>
        <v>0</v>
      </c>
      <c r="CW157" s="95">
        <f>($K157="Bell Curve")*(_xlfn.NORM.DIST(AND(CW$6&gt;=$F157,CW$6&lt;=$H157)*(CW$6-$F157+1),$J157/2,$M157,TRUE)-_xlfn.NORM.DIST(AND(CW$6&gt;=$F157,CW$6&lt;=$H157)*(CV$6-$F157+1),$J157/2,$M157,TRUE))/(1-2*_xlfn.NORM.DIST(0,$J157/2,$M157,TRUE))*$D157+($K157="Steady Growth")*(AND(CW$6&gt;=$F157,CW$6&lt;=$H157)*((CW$6-$F157+1)/($J157*($J157+1)/2)*$D157))+($K157="custom")*CustCF!CQ157</f>
        <v>0</v>
      </c>
      <c r="CX157" s="95">
        <f>($K157="Bell Curve")*(_xlfn.NORM.DIST(AND(CX$6&gt;=$F157,CX$6&lt;=$H157)*(CX$6-$F157+1),$J157/2,$M157,TRUE)-_xlfn.NORM.DIST(AND(CX$6&gt;=$F157,CX$6&lt;=$H157)*(CW$6-$F157+1),$J157/2,$M157,TRUE))/(1-2*_xlfn.NORM.DIST(0,$J157/2,$M157,TRUE))*$D157+($K157="Steady Growth")*(AND(CX$6&gt;=$F157,CX$6&lt;=$H157)*((CX$6-$F157+1)/($J157*($J157+1)/2)*$D157))+($K157="custom")*CustCF!CR157</f>
        <v>0</v>
      </c>
      <c r="CY157" s="95">
        <f>($K157="Bell Curve")*(_xlfn.NORM.DIST(AND(CY$6&gt;=$F157,CY$6&lt;=$H157)*(CY$6-$F157+1),$J157/2,$M157,TRUE)-_xlfn.NORM.DIST(AND(CY$6&gt;=$F157,CY$6&lt;=$H157)*(CX$6-$F157+1),$J157/2,$M157,TRUE))/(1-2*_xlfn.NORM.DIST(0,$J157/2,$M157,TRUE))*$D157+($K157="Steady Growth")*(AND(CY$6&gt;=$F157,CY$6&lt;=$H157)*((CY$6-$F157+1)/($J157*($J157+1)/2)*$D157))+($K157="custom")*CustCF!CS157</f>
        <v>0</v>
      </c>
      <c r="CZ157" s="95">
        <f>($K157="Bell Curve")*(_xlfn.NORM.DIST(AND(CZ$6&gt;=$F157,CZ$6&lt;=$H157)*(CZ$6-$F157+1),$J157/2,$M157,TRUE)-_xlfn.NORM.DIST(AND(CZ$6&gt;=$F157,CZ$6&lt;=$H157)*(CY$6-$F157+1),$J157/2,$M157,TRUE))/(1-2*_xlfn.NORM.DIST(0,$J157/2,$M157,TRUE))*$D157+($K157="Steady Growth")*(AND(CZ$6&gt;=$F157,CZ$6&lt;=$H157)*((CZ$6-$F157+1)/($J157*($J157+1)/2)*$D157))+($K157="custom")*CustCF!CT157</f>
        <v>0</v>
      </c>
      <c r="DA157" s="95">
        <f>($K157="Bell Curve")*(_xlfn.NORM.DIST(AND(DA$6&gt;=$F157,DA$6&lt;=$H157)*(DA$6-$F157+1),$J157/2,$M157,TRUE)-_xlfn.NORM.DIST(AND(DA$6&gt;=$F157,DA$6&lt;=$H157)*(CZ$6-$F157+1),$J157/2,$M157,TRUE))/(1-2*_xlfn.NORM.DIST(0,$J157/2,$M157,TRUE))*$D157+($K157="Steady Growth")*(AND(DA$6&gt;=$F157,DA$6&lt;=$H157)*((DA$6-$F157+1)/($J157*($J157+1)/2)*$D157))+($K157="custom")*CustCF!CU157</f>
        <v>0</v>
      </c>
      <c r="DB157" s="95">
        <f>($K157="Bell Curve")*(_xlfn.NORM.DIST(AND(DB$6&gt;=$F157,DB$6&lt;=$H157)*(DB$6-$F157+1),$J157/2,$M157,TRUE)-_xlfn.NORM.DIST(AND(DB$6&gt;=$F157,DB$6&lt;=$H157)*(DA$6-$F157+1),$J157/2,$M157,TRUE))/(1-2*_xlfn.NORM.DIST(0,$J157/2,$M157,TRUE))*$D157+($K157="Steady Growth")*(AND(DB$6&gt;=$F157,DB$6&lt;=$H157)*((DB$6-$F157+1)/($J157*($J157+1)/2)*$D157))+($K157="custom")*CustCF!CV157</f>
        <v>0</v>
      </c>
      <c r="DC157" s="95">
        <f>($K157="Bell Curve")*(_xlfn.NORM.DIST(AND(DC$6&gt;=$F157,DC$6&lt;=$H157)*(DC$6-$F157+1),$J157/2,$M157,TRUE)-_xlfn.NORM.DIST(AND(DC$6&gt;=$F157,DC$6&lt;=$H157)*(DB$6-$F157+1),$J157/2,$M157,TRUE))/(1-2*_xlfn.NORM.DIST(0,$J157/2,$M157,TRUE))*$D157+($K157="Steady Growth")*(AND(DC$6&gt;=$F157,DC$6&lt;=$H157)*((DC$6-$F157+1)/($J157*($J157+1)/2)*$D157))+($K157="custom")*CustCF!CW157</f>
        <v>0</v>
      </c>
      <c r="DD157" s="95">
        <f>($K157="Bell Curve")*(_xlfn.NORM.DIST(AND(DD$6&gt;=$F157,DD$6&lt;=$H157)*(DD$6-$F157+1),$J157/2,$M157,TRUE)-_xlfn.NORM.DIST(AND(DD$6&gt;=$F157,DD$6&lt;=$H157)*(DC$6-$F157+1),$J157/2,$M157,TRUE))/(1-2*_xlfn.NORM.DIST(0,$J157/2,$M157,TRUE))*$D157+($K157="Steady Growth")*(AND(DD$6&gt;=$F157,DD$6&lt;=$H157)*((DD$6-$F157+1)/($J157*($J157+1)/2)*$D157))+($K157="custom")*CustCF!CX157</f>
        <v>0</v>
      </c>
      <c r="DE157" s="95">
        <f>($K157="Bell Curve")*(_xlfn.NORM.DIST(AND(DE$6&gt;=$F157,DE$6&lt;=$H157)*(DE$6-$F157+1),$J157/2,$M157,TRUE)-_xlfn.NORM.DIST(AND(DE$6&gt;=$F157,DE$6&lt;=$H157)*(DD$6-$F157+1),$J157/2,$M157,TRUE))/(1-2*_xlfn.NORM.DIST(0,$J157/2,$M157,TRUE))*$D157+($K157="Steady Growth")*(AND(DE$6&gt;=$F157,DE$6&lt;=$H157)*((DE$6-$F157+1)/($J157*($J157+1)/2)*$D157))+($K157="custom")*CustCF!CY157</f>
        <v>0</v>
      </c>
      <c r="DF157" s="95">
        <f>($K157="Bell Curve")*(_xlfn.NORM.DIST(AND(DF$6&gt;=$F157,DF$6&lt;=$H157)*(DF$6-$F157+1),$J157/2,$M157,TRUE)-_xlfn.NORM.DIST(AND(DF$6&gt;=$F157,DF$6&lt;=$H157)*(DE$6-$F157+1),$J157/2,$M157,TRUE))/(1-2*_xlfn.NORM.DIST(0,$J157/2,$M157,TRUE))*$D157+($K157="Steady Growth")*(AND(DF$6&gt;=$F157,DF$6&lt;=$H157)*((DF$6-$F157+1)/($J157*($J157+1)/2)*$D157))+($K157="custom")*CustCF!CZ157</f>
        <v>0</v>
      </c>
      <c r="DG157" s="95">
        <f>($K157="Bell Curve")*(_xlfn.NORM.DIST(AND(DG$6&gt;=$F157,DG$6&lt;=$H157)*(DG$6-$F157+1),$J157/2,$M157,TRUE)-_xlfn.NORM.DIST(AND(DG$6&gt;=$F157,DG$6&lt;=$H157)*(DF$6-$F157+1),$J157/2,$M157,TRUE))/(1-2*_xlfn.NORM.DIST(0,$J157/2,$M157,TRUE))*$D157+($K157="Steady Growth")*(AND(DG$6&gt;=$F157,DG$6&lt;=$H157)*((DG$6-$F157+1)/($J157*($J157+1)/2)*$D157))+($K157="custom")*CustCF!DA157</f>
        <v>0</v>
      </c>
      <c r="DH157" s="95">
        <f>($K157="Bell Curve")*(_xlfn.NORM.DIST(AND(DH$6&gt;=$F157,DH$6&lt;=$H157)*(DH$6-$F157+1),$J157/2,$M157,TRUE)-_xlfn.NORM.DIST(AND(DH$6&gt;=$F157,DH$6&lt;=$H157)*(DG$6-$F157+1),$J157/2,$M157,TRUE))/(1-2*_xlfn.NORM.DIST(0,$J157/2,$M157,TRUE))*$D157+($K157="Steady Growth")*(AND(DH$6&gt;=$F157,DH$6&lt;=$H157)*((DH$6-$F157+1)/($J157*($J157+1)/2)*$D157))+($K157="custom")*CustCF!DB157</f>
        <v>0</v>
      </c>
      <c r="DI157" s="95">
        <f>($K157="Bell Curve")*(_xlfn.NORM.DIST(AND(DI$6&gt;=$F157,DI$6&lt;=$H157)*(DI$6-$F157+1),$J157/2,$M157,TRUE)-_xlfn.NORM.DIST(AND(DI$6&gt;=$F157,DI$6&lt;=$H157)*(DH$6-$F157+1),$J157/2,$M157,TRUE))/(1-2*_xlfn.NORM.DIST(0,$J157/2,$M157,TRUE))*$D157+($K157="Steady Growth")*(AND(DI$6&gt;=$F157,DI$6&lt;=$H157)*((DI$6-$F157+1)/($J157*($J157+1)/2)*$D157))+($K157="custom")*CustCF!DC157</f>
        <v>0</v>
      </c>
      <c r="DJ157" s="95">
        <f>($K157="Bell Curve")*(_xlfn.NORM.DIST(AND(DJ$6&gt;=$F157,DJ$6&lt;=$H157)*(DJ$6-$F157+1),$J157/2,$M157,TRUE)-_xlfn.NORM.DIST(AND(DJ$6&gt;=$F157,DJ$6&lt;=$H157)*(DI$6-$F157+1),$J157/2,$M157,TRUE))/(1-2*_xlfn.NORM.DIST(0,$J157/2,$M157,TRUE))*$D157+($K157="Steady Growth")*(AND(DJ$6&gt;=$F157,DJ$6&lt;=$H157)*((DJ$6-$F157+1)/($J157*($J157+1)/2)*$D157))+($K157="custom")*CustCF!DD157</f>
        <v>0</v>
      </c>
      <c r="DK157" s="95">
        <f>($K157="Bell Curve")*(_xlfn.NORM.DIST(AND(DK$6&gt;=$F157,DK$6&lt;=$H157)*(DK$6-$F157+1),$J157/2,$M157,TRUE)-_xlfn.NORM.DIST(AND(DK$6&gt;=$F157,DK$6&lt;=$H157)*(DJ$6-$F157+1),$J157/2,$M157,TRUE))/(1-2*_xlfn.NORM.DIST(0,$J157/2,$M157,TRUE))*$D157+($K157="Steady Growth")*(AND(DK$6&gt;=$F157,DK$6&lt;=$H157)*((DK$6-$F157+1)/($J157*($J157+1)/2)*$D157))+($K157="custom")*CustCF!DE157</f>
        <v>0</v>
      </c>
      <c r="DL157" s="95">
        <f>($K157="Bell Curve")*(_xlfn.NORM.DIST(AND(DL$6&gt;=$F157,DL$6&lt;=$H157)*(DL$6-$F157+1),$J157/2,$M157,TRUE)-_xlfn.NORM.DIST(AND(DL$6&gt;=$F157,DL$6&lt;=$H157)*(DK$6-$F157+1),$J157/2,$M157,TRUE))/(1-2*_xlfn.NORM.DIST(0,$J157/2,$M157,TRUE))*$D157+($K157="Steady Growth")*(AND(DL$6&gt;=$F157,DL$6&lt;=$H157)*((DL$6-$F157+1)/($J157*($J157+1)/2)*$D157))+($K157="custom")*CustCF!DF157</f>
        <v>0</v>
      </c>
      <c r="DM157" s="95">
        <f>($K157="Bell Curve")*(_xlfn.NORM.DIST(AND(DM$6&gt;=$F157,DM$6&lt;=$H157)*(DM$6-$F157+1),$J157/2,$M157,TRUE)-_xlfn.NORM.DIST(AND(DM$6&gt;=$F157,DM$6&lt;=$H157)*(DL$6-$F157+1),$J157/2,$M157,TRUE))/(1-2*_xlfn.NORM.DIST(0,$J157/2,$M157,TRUE))*$D157+($K157="Steady Growth")*(AND(DM$6&gt;=$F157,DM$6&lt;=$H157)*((DM$6-$F157+1)/($J157*($J157+1)/2)*$D157))+($K157="custom")*CustCF!DG157</f>
        <v>0</v>
      </c>
      <c r="DN157" s="95">
        <f>($K157="Bell Curve")*(_xlfn.NORM.DIST(AND(DN$6&gt;=$F157,DN$6&lt;=$H157)*(DN$6-$F157+1),$J157/2,$M157,TRUE)-_xlfn.NORM.DIST(AND(DN$6&gt;=$F157,DN$6&lt;=$H157)*(DM$6-$F157+1),$J157/2,$M157,TRUE))/(1-2*_xlfn.NORM.DIST(0,$J157/2,$M157,TRUE))*$D157+($K157="Steady Growth")*(AND(DN$6&gt;=$F157,DN$6&lt;=$H157)*((DN$6-$F157+1)/($J157*($J157+1)/2)*$D157))+($K157="custom")*CustCF!DH157</f>
        <v>0</v>
      </c>
      <c r="DO157" s="95">
        <f>($K157="Bell Curve")*(_xlfn.NORM.DIST(AND(DO$6&gt;=$F157,DO$6&lt;=$H157)*(DO$6-$F157+1),$J157/2,$M157,TRUE)-_xlfn.NORM.DIST(AND(DO$6&gt;=$F157,DO$6&lt;=$H157)*(DN$6-$F157+1),$J157/2,$M157,TRUE))/(1-2*_xlfn.NORM.DIST(0,$J157/2,$M157,TRUE))*$D157+($K157="Steady Growth")*(AND(DO$6&gt;=$F157,DO$6&lt;=$H157)*((DO$6-$F157+1)/($J157*($J157+1)/2)*$D157))+($K157="custom")*CustCF!DI157</f>
        <v>0</v>
      </c>
      <c r="DP157" s="95">
        <f>($K157="Bell Curve")*(_xlfn.NORM.DIST(AND(DP$6&gt;=$F157,DP$6&lt;=$H157)*(DP$6-$F157+1),$J157/2,$M157,TRUE)-_xlfn.NORM.DIST(AND(DP$6&gt;=$F157,DP$6&lt;=$H157)*(DO$6-$F157+1),$J157/2,$M157,TRUE))/(1-2*_xlfn.NORM.DIST(0,$J157/2,$M157,TRUE))*$D157+($K157="Steady Growth")*(AND(DP$6&gt;=$F157,DP$6&lt;=$H157)*((DP$6-$F157+1)/($J157*($J157+1)/2)*$D157))+($K157="custom")*CustCF!DJ157</f>
        <v>0</v>
      </c>
      <c r="DQ157" s="95">
        <f>($K157="Bell Curve")*(_xlfn.NORM.DIST(AND(DQ$6&gt;=$F157,DQ$6&lt;=$H157)*(DQ$6-$F157+1),$J157/2,$M157,TRUE)-_xlfn.NORM.DIST(AND(DQ$6&gt;=$F157,DQ$6&lt;=$H157)*(DP$6-$F157+1),$J157/2,$M157,TRUE))/(1-2*_xlfn.NORM.DIST(0,$J157/2,$M157,TRUE))*$D157+($K157="Steady Growth")*(AND(DQ$6&gt;=$F157,DQ$6&lt;=$H157)*((DQ$6-$F157+1)/($J157*($J157+1)/2)*$D157))+($K157="custom")*CustCF!DK157</f>
        <v>0</v>
      </c>
      <c r="DR157" s="95">
        <f>($K157="Bell Curve")*(_xlfn.NORM.DIST(AND(DR$6&gt;=$F157,DR$6&lt;=$H157)*(DR$6-$F157+1),$J157/2,$M157,TRUE)-_xlfn.NORM.DIST(AND(DR$6&gt;=$F157,DR$6&lt;=$H157)*(DQ$6-$F157+1),$J157/2,$M157,TRUE))/(1-2*_xlfn.NORM.DIST(0,$J157/2,$M157,TRUE))*$D157+($K157="Steady Growth")*(AND(DR$6&gt;=$F157,DR$6&lt;=$H157)*((DR$6-$F157+1)/($J157*($J157+1)/2)*$D157))+($K157="custom")*CustCF!DL157</f>
        <v>0</v>
      </c>
      <c r="DS157" s="95">
        <f>($K157="Bell Curve")*(_xlfn.NORM.DIST(AND(DS$6&gt;=$F157,DS$6&lt;=$H157)*(DS$6-$F157+1),$J157/2,$M157,TRUE)-_xlfn.NORM.DIST(AND(DS$6&gt;=$F157,DS$6&lt;=$H157)*(DR$6-$F157+1),$J157/2,$M157,TRUE))/(1-2*_xlfn.NORM.DIST(0,$J157/2,$M157,TRUE))*$D157+($K157="Steady Growth")*(AND(DS$6&gt;=$F157,DS$6&lt;=$H157)*((DS$6-$F157+1)/($J157*($J157+1)/2)*$D157))+($K157="custom")*CustCF!DM157</f>
        <v>0</v>
      </c>
      <c r="DT157" s="95">
        <f>($K157="Bell Curve")*(_xlfn.NORM.DIST(AND(DT$6&gt;=$F157,DT$6&lt;=$H157)*(DT$6-$F157+1),$J157/2,$M157,TRUE)-_xlfn.NORM.DIST(AND(DT$6&gt;=$F157,DT$6&lt;=$H157)*(DS$6-$F157+1),$J157/2,$M157,TRUE))/(1-2*_xlfn.NORM.DIST(0,$J157/2,$M157,TRUE))*$D157+($K157="Steady Growth")*(AND(DT$6&gt;=$F157,DT$6&lt;=$H157)*((DT$6-$F157+1)/($J157*($J157+1)/2)*$D157))+($K157="custom")*CustCF!DN157</f>
        <v>0</v>
      </c>
      <c r="DU157" s="95">
        <f>($K157="Bell Curve")*(_xlfn.NORM.DIST(AND(DU$6&gt;=$F157,DU$6&lt;=$H157)*(DU$6-$F157+1),$J157/2,$M157,TRUE)-_xlfn.NORM.DIST(AND(DU$6&gt;=$F157,DU$6&lt;=$H157)*(DT$6-$F157+1),$J157/2,$M157,TRUE))/(1-2*_xlfn.NORM.DIST(0,$J157/2,$M157,TRUE))*$D157+($K157="Steady Growth")*(AND(DU$6&gt;=$F157,DU$6&lt;=$H157)*((DU$6-$F157+1)/($J157*($J157+1)/2)*$D157))+($K157="custom")*CustCF!DO157</f>
        <v>0</v>
      </c>
      <c r="DV157" s="95">
        <f>($K157="Bell Curve")*(_xlfn.NORM.DIST(AND(DV$6&gt;=$F157,DV$6&lt;=$H157)*(DV$6-$F157+1),$J157/2,$M157,TRUE)-_xlfn.NORM.DIST(AND(DV$6&gt;=$F157,DV$6&lt;=$H157)*(DU$6-$F157+1),$J157/2,$M157,TRUE))/(1-2*_xlfn.NORM.DIST(0,$J157/2,$M157,TRUE))*$D157+($K157="Steady Growth")*(AND(DV$6&gt;=$F157,DV$6&lt;=$H157)*((DV$6-$F157+1)/($J157*($J157+1)/2)*$D157))+($K157="custom")*CustCF!DP157</f>
        <v>0</v>
      </c>
      <c r="DW157" s="95">
        <f>($K157="Bell Curve")*(_xlfn.NORM.DIST(AND(DW$6&gt;=$F157,DW$6&lt;=$H157)*(DW$6-$F157+1),$J157/2,$M157,TRUE)-_xlfn.NORM.DIST(AND(DW$6&gt;=$F157,DW$6&lt;=$H157)*(DV$6-$F157+1),$J157/2,$M157,TRUE))/(1-2*_xlfn.NORM.DIST(0,$J157/2,$M157,TRUE))*$D157+($K157="Steady Growth")*(AND(DW$6&gt;=$F157,DW$6&lt;=$H157)*((DW$6-$F157+1)/($J157*($J157+1)/2)*$D157))+($K157="custom")*CustCF!DQ157</f>
        <v>0</v>
      </c>
      <c r="DX157" s="95">
        <f>($K157="Bell Curve")*(_xlfn.NORM.DIST(AND(DX$6&gt;=$F157,DX$6&lt;=$H157)*(DX$6-$F157+1),$J157/2,$M157,TRUE)-_xlfn.NORM.DIST(AND(DX$6&gt;=$F157,DX$6&lt;=$H157)*(DW$6-$F157+1),$J157/2,$M157,TRUE))/(1-2*_xlfn.NORM.DIST(0,$J157/2,$M157,TRUE))*$D157+($K157="Steady Growth")*(AND(DX$6&gt;=$F157,DX$6&lt;=$H157)*((DX$6-$F157+1)/($J157*($J157+1)/2)*$D157))+($K157="custom")*CustCF!DR157</f>
        <v>0</v>
      </c>
      <c r="DY157" s="95">
        <f>($K157="Bell Curve")*(_xlfn.NORM.DIST(AND(DY$6&gt;=$F157,DY$6&lt;=$H157)*(DY$6-$F157+1),$J157/2,$M157,TRUE)-_xlfn.NORM.DIST(AND(DY$6&gt;=$F157,DY$6&lt;=$H157)*(DX$6-$F157+1),$J157/2,$M157,TRUE))/(1-2*_xlfn.NORM.DIST(0,$J157/2,$M157,TRUE))*$D157+($K157="Steady Growth")*(AND(DY$6&gt;=$F157,DY$6&lt;=$H157)*((DY$6-$F157+1)/($J157*($J157+1)/2)*$D157))+($K157="custom")*CustCF!DS157</f>
        <v>0</v>
      </c>
      <c r="DZ157" s="95">
        <f>($K157="Bell Curve")*(_xlfn.NORM.DIST(AND(DZ$6&gt;=$F157,DZ$6&lt;=$H157)*(DZ$6-$F157+1),$J157/2,$M157,TRUE)-_xlfn.NORM.DIST(AND(DZ$6&gt;=$F157,DZ$6&lt;=$H157)*(DY$6-$F157+1),$J157/2,$M157,TRUE))/(1-2*_xlfn.NORM.DIST(0,$J157/2,$M157,TRUE))*$D157+($K157="Steady Growth")*(AND(DZ$6&gt;=$F157,DZ$6&lt;=$H157)*((DZ$6-$F157+1)/($J157*($J157+1)/2)*$D157))+($K157="custom")*CustCF!DT157</f>
        <v>0</v>
      </c>
      <c r="EA157" s="95">
        <f>($K157="Bell Curve")*(_xlfn.NORM.DIST(AND(EA$6&gt;=$F157,EA$6&lt;=$H157)*(EA$6-$F157+1),$J157/2,$M157,TRUE)-_xlfn.NORM.DIST(AND(EA$6&gt;=$F157,EA$6&lt;=$H157)*(DZ$6-$F157+1),$J157/2,$M157,TRUE))/(1-2*_xlfn.NORM.DIST(0,$J157/2,$M157,TRUE))*$D157+($K157="Steady Growth")*(AND(EA$6&gt;=$F157,EA$6&lt;=$H157)*((EA$6-$F157+1)/($J157*($J157+1)/2)*$D157))+($K157="custom")*CustCF!DU157</f>
        <v>0</v>
      </c>
      <c r="EB157" s="95">
        <f>($K157="Bell Curve")*(_xlfn.NORM.DIST(AND(EB$6&gt;=$F157,EB$6&lt;=$H157)*(EB$6-$F157+1),$J157/2,$M157,TRUE)-_xlfn.NORM.DIST(AND(EB$6&gt;=$F157,EB$6&lt;=$H157)*(EA$6-$F157+1),$J157/2,$M157,TRUE))/(1-2*_xlfn.NORM.DIST(0,$J157/2,$M157,TRUE))*$D157+($K157="Steady Growth")*(AND(EB$6&gt;=$F157,EB$6&lt;=$H157)*((EB$6-$F157+1)/($J157*($J157+1)/2)*$D157))+($K157="custom")*CustCF!DV157</f>
        <v>0</v>
      </c>
      <c r="EC157" s="95">
        <f>($K157="Bell Curve")*(_xlfn.NORM.DIST(AND(EC$6&gt;=$F157,EC$6&lt;=$H157)*(EC$6-$F157+1),$J157/2,$M157,TRUE)-_xlfn.NORM.DIST(AND(EC$6&gt;=$F157,EC$6&lt;=$H157)*(EB$6-$F157+1),$J157/2,$M157,TRUE))/(1-2*_xlfn.NORM.DIST(0,$J157/2,$M157,TRUE))*$D157+($K157="Steady Growth")*(AND(EC$6&gt;=$F157,EC$6&lt;=$H157)*((EC$6-$F157+1)/($J157*($J157+1)/2)*$D157))+($K157="custom")*CustCF!DW157</f>
        <v>0</v>
      </c>
      <c r="ED157" s="95">
        <f>($K157="Bell Curve")*(_xlfn.NORM.DIST(AND(ED$6&gt;=$F157,ED$6&lt;=$H157)*(ED$6-$F157+1),$J157/2,$M157,TRUE)-_xlfn.NORM.DIST(AND(ED$6&gt;=$F157,ED$6&lt;=$H157)*(EC$6-$F157+1),$J157/2,$M157,TRUE))/(1-2*_xlfn.NORM.DIST(0,$J157/2,$M157,TRUE))*$D157+($K157="Steady Growth")*(AND(ED$6&gt;=$F157,ED$6&lt;=$H157)*((ED$6-$F157+1)/($J157*($J157+1)/2)*$D157))+($K157="custom")*CustCF!DX157</f>
        <v>0</v>
      </c>
      <c r="EE157" s="95">
        <f>($K157="Bell Curve")*(_xlfn.NORM.DIST(AND(EE$6&gt;=$F157,EE$6&lt;=$H157)*(EE$6-$F157+1),$J157/2,$M157,TRUE)-_xlfn.NORM.DIST(AND(EE$6&gt;=$F157,EE$6&lt;=$H157)*(ED$6-$F157+1),$J157/2,$M157,TRUE))/(1-2*_xlfn.NORM.DIST(0,$J157/2,$M157,TRUE))*$D157+($K157="Steady Growth")*(AND(EE$6&gt;=$F157,EE$6&lt;=$H157)*((EE$6-$F157+1)/($J157*($J157+1)/2)*$D157))+($K157="custom")*CustCF!DY157</f>
        <v>0</v>
      </c>
      <c r="EF157" s="95">
        <f>($K157="Bell Curve")*(_xlfn.NORM.DIST(AND(EF$6&gt;=$F157,EF$6&lt;=$H157)*(EF$6-$F157+1),$J157/2,$M157,TRUE)-_xlfn.NORM.DIST(AND(EF$6&gt;=$F157,EF$6&lt;=$H157)*(EE$6-$F157+1),$J157/2,$M157,TRUE))/(1-2*_xlfn.NORM.DIST(0,$J157/2,$M157,TRUE))*$D157+($K157="Steady Growth")*(AND(EF$6&gt;=$F157,EF$6&lt;=$H157)*((EF$6-$F157+1)/($J157*($J157+1)/2)*$D157))+($K157="custom")*CustCF!DZ157</f>
        <v>0</v>
      </c>
      <c r="EG157" s="95">
        <f>($K157="Bell Curve")*(_xlfn.NORM.DIST(AND(EG$6&gt;=$F157,EG$6&lt;=$H157)*(EG$6-$F157+1),$J157/2,$M157,TRUE)-_xlfn.NORM.DIST(AND(EG$6&gt;=$F157,EG$6&lt;=$H157)*(EF$6-$F157+1),$J157/2,$M157,TRUE))/(1-2*_xlfn.NORM.DIST(0,$J157/2,$M157,TRUE))*$D157+($K157="Steady Growth")*(AND(EG$6&gt;=$F157,EG$6&lt;=$H157)*((EG$6-$F157+1)/($J157*($J157+1)/2)*$D157))+($K157="custom")*CustCF!EA157</f>
        <v>0</v>
      </c>
      <c r="EH157" s="95">
        <f>($K157="Bell Curve")*(_xlfn.NORM.DIST(AND(EH$6&gt;=$F157,EH$6&lt;=$H157)*(EH$6-$F157+1),$J157/2,$M157,TRUE)-_xlfn.NORM.DIST(AND(EH$6&gt;=$F157,EH$6&lt;=$H157)*(EG$6-$F157+1),$J157/2,$M157,TRUE))/(1-2*_xlfn.NORM.DIST(0,$J157/2,$M157,TRUE))*$D157+($K157="Steady Growth")*(AND(EH$6&gt;=$F157,EH$6&lt;=$H157)*((EH$6-$F157+1)/($J157*($J157+1)/2)*$D157))+($K157="custom")*CustCF!EB157</f>
        <v>0</v>
      </c>
      <c r="EI157" s="95">
        <f>($K157="Bell Curve")*(_xlfn.NORM.DIST(AND(EI$6&gt;=$F157,EI$6&lt;=$H157)*(EI$6-$F157+1),$J157/2,$M157,TRUE)-_xlfn.NORM.DIST(AND(EI$6&gt;=$F157,EI$6&lt;=$H157)*(EH$6-$F157+1),$J157/2,$M157,TRUE))/(1-2*_xlfn.NORM.DIST(0,$J157/2,$M157,TRUE))*$D157+($K157="Steady Growth")*(AND(EI$6&gt;=$F157,EI$6&lt;=$H157)*((EI$6-$F157+1)/($J157*($J157+1)/2)*$D157))+($K157="custom")*CustCF!EC157</f>
        <v>0</v>
      </c>
      <c r="EJ157" s="95">
        <f>($K157="Bell Curve")*(_xlfn.NORM.DIST(AND(EJ$6&gt;=$F157,EJ$6&lt;=$H157)*(EJ$6-$F157+1),$J157/2,$M157,TRUE)-_xlfn.NORM.DIST(AND(EJ$6&gt;=$F157,EJ$6&lt;=$H157)*(EI$6-$F157+1),$J157/2,$M157,TRUE))/(1-2*_xlfn.NORM.DIST(0,$J157/2,$M157,TRUE))*$D157+($K157="Steady Growth")*(AND(EJ$6&gt;=$F157,EJ$6&lt;=$H157)*((EJ$6-$F157+1)/($J157*($J157+1)/2)*$D157))+($K157="custom")*CustCF!ED157</f>
        <v>0</v>
      </c>
      <c r="EK157" s="95">
        <f>($K157="Bell Curve")*(_xlfn.NORM.DIST(AND(EK$6&gt;=$F157,EK$6&lt;=$H157)*(EK$6-$F157+1),$J157/2,$M157,TRUE)-_xlfn.NORM.DIST(AND(EK$6&gt;=$F157,EK$6&lt;=$H157)*(EJ$6-$F157+1),$J157/2,$M157,TRUE))/(1-2*_xlfn.NORM.DIST(0,$J157/2,$M157,TRUE))*$D157+($K157="Steady Growth")*(AND(EK$6&gt;=$F157,EK$6&lt;=$H157)*((EK$6-$F157+1)/($J157*($J157+1)/2)*$D157))+($K157="custom")*CustCF!EE157</f>
        <v>0</v>
      </c>
      <c r="EL157" s="95">
        <f>($K157="Bell Curve")*(_xlfn.NORM.DIST(AND(EL$6&gt;=$F157,EL$6&lt;=$H157)*(EL$6-$F157+1),$J157/2,$M157,TRUE)-_xlfn.NORM.DIST(AND(EL$6&gt;=$F157,EL$6&lt;=$H157)*(EK$6-$F157+1),$J157/2,$M157,TRUE))/(1-2*_xlfn.NORM.DIST(0,$J157/2,$M157,TRUE))*$D157+($K157="Steady Growth")*(AND(EL$6&gt;=$F157,EL$6&lt;=$H157)*((EL$6-$F157+1)/($J157*($J157+1)/2)*$D157))+($K157="custom")*CustCF!EF157</f>
        <v>0</v>
      </c>
      <c r="EM157" s="95">
        <f>($K157="Bell Curve")*(_xlfn.NORM.DIST(AND(EM$6&gt;=$F157,EM$6&lt;=$H157)*(EM$6-$F157+1),$J157/2,$M157,TRUE)-_xlfn.NORM.DIST(AND(EM$6&gt;=$F157,EM$6&lt;=$H157)*(EL$6-$F157+1),$J157/2,$M157,TRUE))/(1-2*_xlfn.NORM.DIST(0,$J157/2,$M157,TRUE))*$D157+($K157="Steady Growth")*(AND(EM$6&gt;=$F157,EM$6&lt;=$H157)*((EM$6-$F157+1)/($J157*($J157+1)/2)*$D157))+($K157="custom")*CustCF!EG157</f>
        <v>0</v>
      </c>
      <c r="EN157" s="95">
        <f>($K157="Bell Curve")*(_xlfn.NORM.DIST(AND(EN$6&gt;=$F157,EN$6&lt;=$H157)*(EN$6-$F157+1),$J157/2,$M157,TRUE)-_xlfn.NORM.DIST(AND(EN$6&gt;=$F157,EN$6&lt;=$H157)*(EM$6-$F157+1),$J157/2,$M157,TRUE))/(1-2*_xlfn.NORM.DIST(0,$J157/2,$M157,TRUE))*$D157+($K157="Steady Growth")*(AND(EN$6&gt;=$F157,EN$6&lt;=$H157)*((EN$6-$F157+1)/($J157*($J157+1)/2)*$D157))+($K157="custom")*CustCF!EH157</f>
        <v>0</v>
      </c>
      <c r="EO157" s="95">
        <f>($K157="Bell Curve")*(_xlfn.NORM.DIST(AND(EO$6&gt;=$F157,EO$6&lt;=$H157)*(EO$6-$F157+1),$J157/2,$M157,TRUE)-_xlfn.NORM.DIST(AND(EO$6&gt;=$F157,EO$6&lt;=$H157)*(EN$6-$F157+1),$J157/2,$M157,TRUE))/(1-2*_xlfn.NORM.DIST(0,$J157/2,$M157,TRUE))*$D157+($K157="Steady Growth")*(AND(EO$6&gt;=$F157,EO$6&lt;=$H157)*((EO$6-$F157+1)/($J157*($J157+1)/2)*$D157))+($K157="custom")*CustCF!EI157</f>
        <v>0</v>
      </c>
      <c r="EP157" s="95">
        <f>($K157="Bell Curve")*(_xlfn.NORM.DIST(AND(EP$6&gt;=$F157,EP$6&lt;=$H157)*(EP$6-$F157+1),$J157/2,$M157,TRUE)-_xlfn.NORM.DIST(AND(EP$6&gt;=$F157,EP$6&lt;=$H157)*(EO$6-$F157+1),$J157/2,$M157,TRUE))/(1-2*_xlfn.NORM.DIST(0,$J157/2,$M157,TRUE))*$D157+($K157="Steady Growth")*(AND(EP$6&gt;=$F157,EP$6&lt;=$H157)*((EP$6-$F157+1)/($J157*($J157+1)/2)*$D157))+($K157="custom")*CustCF!EJ157</f>
        <v>0</v>
      </c>
      <c r="EQ157" s="95">
        <f>($K157="Bell Curve")*(_xlfn.NORM.DIST(AND(EQ$6&gt;=$F157,EQ$6&lt;=$H157)*(EQ$6-$F157+1),$J157/2,$M157,TRUE)-_xlfn.NORM.DIST(AND(EQ$6&gt;=$F157,EQ$6&lt;=$H157)*(EP$6-$F157+1),$J157/2,$M157,TRUE))/(1-2*_xlfn.NORM.DIST(0,$J157/2,$M157,TRUE))*$D157+($K157="Steady Growth")*(AND(EQ$6&gt;=$F157,EQ$6&lt;=$H157)*((EQ$6-$F157+1)/($J157*($J157+1)/2)*$D157))+($K157="custom")*CustCF!EK157</f>
        <v>0</v>
      </c>
      <c r="ER157" s="95">
        <f>($K157="Bell Curve")*(_xlfn.NORM.DIST(AND(ER$6&gt;=$F157,ER$6&lt;=$H157)*(ER$6-$F157+1),$J157/2,$M157,TRUE)-_xlfn.NORM.DIST(AND(ER$6&gt;=$F157,ER$6&lt;=$H157)*(EQ$6-$F157+1),$J157/2,$M157,TRUE))/(1-2*_xlfn.NORM.DIST(0,$J157/2,$M157,TRUE))*$D157+($K157="Steady Growth")*(AND(ER$6&gt;=$F157,ER$6&lt;=$H157)*((ER$6-$F157+1)/($J157*($J157+1)/2)*$D157))+($K157="custom")*CustCF!EL157</f>
        <v>0</v>
      </c>
      <c r="ES157" s="95">
        <f>($K157="Bell Curve")*(_xlfn.NORM.DIST(AND(ES$6&gt;=$F157,ES$6&lt;=$H157)*(ES$6-$F157+1),$J157/2,$M157,TRUE)-_xlfn.NORM.DIST(AND(ES$6&gt;=$F157,ES$6&lt;=$H157)*(ER$6-$F157+1),$J157/2,$M157,TRUE))/(1-2*_xlfn.NORM.DIST(0,$J157/2,$M157,TRUE))*$D157+($K157="Steady Growth")*(AND(ES$6&gt;=$F157,ES$6&lt;=$H157)*((ES$6-$F157+1)/($J157*($J157+1)/2)*$D157))+($K157="custom")*CustCF!EM157</f>
        <v>0</v>
      </c>
      <c r="ET157" s="95">
        <f>($K157="Bell Curve")*(_xlfn.NORM.DIST(AND(ET$6&gt;=$F157,ET$6&lt;=$H157)*(ET$6-$F157+1),$J157/2,$M157,TRUE)-_xlfn.NORM.DIST(AND(ET$6&gt;=$F157,ET$6&lt;=$H157)*(ES$6-$F157+1),$J157/2,$M157,TRUE))/(1-2*_xlfn.NORM.DIST(0,$J157/2,$M157,TRUE))*$D157+($K157="Steady Growth")*(AND(ET$6&gt;=$F157,ET$6&lt;=$H157)*((ET$6-$F157+1)/($J157*($J157+1)/2)*$D157))+($K157="custom")*CustCF!EN157</f>
        <v>0</v>
      </c>
      <c r="EU157" s="95">
        <f>($K157="Bell Curve")*(_xlfn.NORM.DIST(AND(EU$6&gt;=$F157,EU$6&lt;=$H157)*(EU$6-$F157+1),$J157/2,$M157,TRUE)-_xlfn.NORM.DIST(AND(EU$6&gt;=$F157,EU$6&lt;=$H157)*(ET$6-$F157+1),$J157/2,$M157,TRUE))/(1-2*_xlfn.NORM.DIST(0,$J157/2,$M157,TRUE))*$D157+($K157="Steady Growth")*(AND(EU$6&gt;=$F157,EU$6&lt;=$H157)*((EU$6-$F157+1)/($J157*($J157+1)/2)*$D157))+($K157="custom")*CustCF!EO157</f>
        <v>0</v>
      </c>
      <c r="EV157" s="95">
        <f>($K157="Bell Curve")*(_xlfn.NORM.DIST(AND(EV$6&gt;=$F157,EV$6&lt;=$H157)*(EV$6-$F157+1),$J157/2,$M157,TRUE)-_xlfn.NORM.DIST(AND(EV$6&gt;=$F157,EV$6&lt;=$H157)*(EU$6-$F157+1),$J157/2,$M157,TRUE))/(1-2*_xlfn.NORM.DIST(0,$J157/2,$M157,TRUE))*$D157+($K157="Steady Growth")*(AND(EV$6&gt;=$F157,EV$6&lt;=$H157)*((EV$6-$F157+1)/($J157*($J157+1)/2)*$D157))+($K157="custom")*CustCF!EP157</f>
        <v>0</v>
      </c>
      <c r="EW157" s="95">
        <f>($K157="Bell Curve")*(_xlfn.NORM.DIST(AND(EW$6&gt;=$F157,EW$6&lt;=$H157)*(EW$6-$F157+1),$J157/2,$M157,TRUE)-_xlfn.NORM.DIST(AND(EW$6&gt;=$F157,EW$6&lt;=$H157)*(EV$6-$F157+1),$J157/2,$M157,TRUE))/(1-2*_xlfn.NORM.DIST(0,$J157/2,$M157,TRUE))*$D157+($K157="Steady Growth")*(AND(EW$6&gt;=$F157,EW$6&lt;=$H157)*((EW$6-$F157+1)/($J157*($J157+1)/2)*$D157))+($K157="custom")*CustCF!EQ157</f>
        <v>0</v>
      </c>
      <c r="EX157" s="95">
        <f>($K157="Bell Curve")*(_xlfn.NORM.DIST(AND(EX$6&gt;=$F157,EX$6&lt;=$H157)*(EX$6-$F157+1),$J157/2,$M157,TRUE)-_xlfn.NORM.DIST(AND(EX$6&gt;=$F157,EX$6&lt;=$H157)*(EW$6-$F157+1),$J157/2,$M157,TRUE))/(1-2*_xlfn.NORM.DIST(0,$J157/2,$M157,TRUE))*$D157+($K157="Steady Growth")*(AND(EX$6&gt;=$F157,EX$6&lt;=$H157)*((EX$6-$F157+1)/($J157*($J157+1)/2)*$D157))+($K157="custom")*CustCF!ER157</f>
        <v>0</v>
      </c>
      <c r="EY157" s="95">
        <f>($K157="Bell Curve")*(_xlfn.NORM.DIST(AND(EY$6&gt;=$F157,EY$6&lt;=$H157)*(EY$6-$F157+1),$J157/2,$M157,TRUE)-_xlfn.NORM.DIST(AND(EY$6&gt;=$F157,EY$6&lt;=$H157)*(EX$6-$F157+1),$J157/2,$M157,TRUE))/(1-2*_xlfn.NORM.DIST(0,$J157/2,$M157,TRUE))*$D157+($K157="Steady Growth")*(AND(EY$6&gt;=$F157,EY$6&lt;=$H157)*((EY$6-$F157+1)/($J157*($J157+1)/2)*$D157))+($K157="custom")*CustCF!ES157</f>
        <v>0</v>
      </c>
      <c r="EZ157" s="95">
        <f>($K157="Bell Curve")*(_xlfn.NORM.DIST(AND(EZ$6&gt;=$F157,EZ$6&lt;=$H157)*(EZ$6-$F157+1),$J157/2,$M157,TRUE)-_xlfn.NORM.DIST(AND(EZ$6&gt;=$F157,EZ$6&lt;=$H157)*(EY$6-$F157+1),$J157/2,$M157,TRUE))/(1-2*_xlfn.NORM.DIST(0,$J157/2,$M157,TRUE))*$D157+($K157="Steady Growth")*(AND(EZ$6&gt;=$F157,EZ$6&lt;=$H157)*((EZ$6-$F157+1)/($J157*($J157+1)/2)*$D157))+($K157="custom")*CustCF!ET157</f>
        <v>0</v>
      </c>
      <c r="FA157" s="95">
        <f>($K157="Bell Curve")*(_xlfn.NORM.DIST(AND(FA$6&gt;=$F157,FA$6&lt;=$H157)*(FA$6-$F157+1),$J157/2,$M157,TRUE)-_xlfn.NORM.DIST(AND(FA$6&gt;=$F157,FA$6&lt;=$H157)*(EZ$6-$F157+1),$J157/2,$M157,TRUE))/(1-2*_xlfn.NORM.DIST(0,$J157/2,$M157,TRUE))*$D157+($K157="Steady Growth")*(AND(FA$6&gt;=$F157,FA$6&lt;=$H157)*((FA$6-$F157+1)/($J157*($J157+1)/2)*$D157))+($K157="custom")*CustCF!EU157</f>
        <v>0</v>
      </c>
      <c r="FB157" s="95">
        <f>($K157="Bell Curve")*(_xlfn.NORM.DIST(AND(FB$6&gt;=$F157,FB$6&lt;=$H157)*(FB$6-$F157+1),$J157/2,$M157,TRUE)-_xlfn.NORM.DIST(AND(FB$6&gt;=$F157,FB$6&lt;=$H157)*(FA$6-$F157+1),$J157/2,$M157,TRUE))/(1-2*_xlfn.NORM.DIST(0,$J157/2,$M157,TRUE))*$D157+($K157="Steady Growth")*(AND(FB$6&gt;=$F157,FB$6&lt;=$H157)*((FB$6-$F157+1)/($J157*($J157+1)/2)*$D157))+($K157="custom")*CustCF!EV157</f>
        <v>0</v>
      </c>
      <c r="FC157" s="95">
        <f>($K157="Bell Curve")*(_xlfn.NORM.DIST(AND(FC$6&gt;=$F157,FC$6&lt;=$H157)*(FC$6-$F157+1),$J157/2,$M157,TRUE)-_xlfn.NORM.DIST(AND(FC$6&gt;=$F157,FC$6&lt;=$H157)*(FB$6-$F157+1),$J157/2,$M157,TRUE))/(1-2*_xlfn.NORM.DIST(0,$J157/2,$M157,TRUE))*$D157+($K157="Steady Growth")*(AND(FC$6&gt;=$F157,FC$6&lt;=$H157)*((FC$6-$F157+1)/($J157*($J157+1)/2)*$D157))+($K157="custom")*CustCF!EW157</f>
        <v>0</v>
      </c>
      <c r="FD157" s="95">
        <f>($K157="Bell Curve")*(_xlfn.NORM.DIST(AND(FD$6&gt;=$F157,FD$6&lt;=$H157)*(FD$6-$F157+1),$J157/2,$M157,TRUE)-_xlfn.NORM.DIST(AND(FD$6&gt;=$F157,FD$6&lt;=$H157)*(FC$6-$F157+1),$J157/2,$M157,TRUE))/(1-2*_xlfn.NORM.DIST(0,$J157/2,$M157,TRUE))*$D157+($K157="Steady Growth")*(AND(FD$6&gt;=$F157,FD$6&lt;=$H157)*((FD$6-$F157+1)/($J157*($J157+1)/2)*$D157))+($K157="custom")*CustCF!EX157</f>
        <v>0</v>
      </c>
      <c r="FE157" s="95">
        <f>($K157="Bell Curve")*(_xlfn.NORM.DIST(AND(FE$6&gt;=$F157,FE$6&lt;=$H157)*(FE$6-$F157+1),$J157/2,$M157,TRUE)-_xlfn.NORM.DIST(AND(FE$6&gt;=$F157,FE$6&lt;=$H157)*(FD$6-$F157+1),$J157/2,$M157,TRUE))/(1-2*_xlfn.NORM.DIST(0,$J157/2,$M157,TRUE))*$D157+($K157="Steady Growth")*(AND(FE$6&gt;=$F157,FE$6&lt;=$H157)*((FE$6-$F157+1)/($J157*($J157+1)/2)*$D157))+($K157="custom")*CustCF!EY157</f>
        <v>0</v>
      </c>
      <c r="FF157" s="95">
        <f>($K157="Bell Curve")*(_xlfn.NORM.DIST(AND(FF$6&gt;=$F157,FF$6&lt;=$H157)*(FF$6-$F157+1),$J157/2,$M157,TRUE)-_xlfn.NORM.DIST(AND(FF$6&gt;=$F157,FF$6&lt;=$H157)*(FE$6-$F157+1),$J157/2,$M157,TRUE))/(1-2*_xlfn.NORM.DIST(0,$J157/2,$M157,TRUE))*$D157+($K157="Steady Growth")*(AND(FF$6&gt;=$F157,FF$6&lt;=$H157)*((FF$6-$F157+1)/($J157*($J157+1)/2)*$D157))+($K157="custom")*CustCF!EZ157</f>
        <v>0</v>
      </c>
      <c r="FG157" s="95">
        <f>($K157="Bell Curve")*(_xlfn.NORM.DIST(AND(FG$6&gt;=$F157,FG$6&lt;=$H157)*(FG$6-$F157+1),$J157/2,$M157,TRUE)-_xlfn.NORM.DIST(AND(FG$6&gt;=$F157,FG$6&lt;=$H157)*(FF$6-$F157+1),$J157/2,$M157,TRUE))/(1-2*_xlfn.NORM.DIST(0,$J157/2,$M157,TRUE))*$D157+($K157="Steady Growth")*(AND(FG$6&gt;=$F157,FG$6&lt;=$H157)*((FG$6-$F157+1)/($J157*($J157+1)/2)*$D157))+($K157="custom")*CustCF!FA157</f>
        <v>0</v>
      </c>
      <c r="FH157" s="95">
        <f>($K157="Bell Curve")*(_xlfn.NORM.DIST(AND(FH$6&gt;=$F157,FH$6&lt;=$H157)*(FH$6-$F157+1),$J157/2,$M157,TRUE)-_xlfn.NORM.DIST(AND(FH$6&gt;=$F157,FH$6&lt;=$H157)*(FG$6-$F157+1),$J157/2,$M157,TRUE))/(1-2*_xlfn.NORM.DIST(0,$J157/2,$M157,TRUE))*$D157+($K157="Steady Growth")*(AND(FH$6&gt;=$F157,FH$6&lt;=$H157)*((FH$6-$F157+1)/($J157*($J157+1)/2)*$D157))+($K157="custom")*CustCF!FB157</f>
        <v>0</v>
      </c>
      <c r="FI157" s="95">
        <f>($K157="Bell Curve")*(_xlfn.NORM.DIST(AND(FI$6&gt;=$F157,FI$6&lt;=$H157)*(FI$6-$F157+1),$J157/2,$M157,TRUE)-_xlfn.NORM.DIST(AND(FI$6&gt;=$F157,FI$6&lt;=$H157)*(FH$6-$F157+1),$J157/2,$M157,TRUE))/(1-2*_xlfn.NORM.DIST(0,$J157/2,$M157,TRUE))*$D157+($K157="Steady Growth")*(AND(FI$6&gt;=$F157,FI$6&lt;=$H157)*((FI$6-$F157+1)/($J157*($J157+1)/2)*$D157))+($K157="custom")*CustCF!FC157</f>
        <v>0</v>
      </c>
      <c r="FJ157" s="95">
        <f>($K157="Bell Curve")*(_xlfn.NORM.DIST(AND(FJ$6&gt;=$F157,FJ$6&lt;=$H157)*(FJ$6-$F157+1),$J157/2,$M157,TRUE)-_xlfn.NORM.DIST(AND(FJ$6&gt;=$F157,FJ$6&lt;=$H157)*(FI$6-$F157+1),$J157/2,$M157,TRUE))/(1-2*_xlfn.NORM.DIST(0,$J157/2,$M157,TRUE))*$D157+($K157="Steady Growth")*(AND(FJ$6&gt;=$F157,FJ$6&lt;=$H157)*((FJ$6-$F157+1)/($J157*($J157+1)/2)*$D157))+($K157="custom")*CustCF!FD157</f>
        <v>0</v>
      </c>
      <c r="FK157" s="95">
        <f>($K157="Bell Curve")*(_xlfn.NORM.DIST(AND(FK$6&gt;=$F157,FK$6&lt;=$H157)*(FK$6-$F157+1),$J157/2,$M157,TRUE)-_xlfn.NORM.DIST(AND(FK$6&gt;=$F157,FK$6&lt;=$H157)*(FJ$6-$F157+1),$J157/2,$M157,TRUE))/(1-2*_xlfn.NORM.DIST(0,$J157/2,$M157,TRUE))*$D157+($K157="Steady Growth")*(AND(FK$6&gt;=$F157,FK$6&lt;=$H157)*((FK$6-$F157+1)/($J157*($J157+1)/2)*$D157))+($K157="custom")*CustCF!FE157</f>
        <v>0</v>
      </c>
      <c r="FL157" s="95">
        <f>($K157="Bell Curve")*(_xlfn.NORM.DIST(AND(FL$6&gt;=$F157,FL$6&lt;=$H157)*(FL$6-$F157+1),$J157/2,$M157,TRUE)-_xlfn.NORM.DIST(AND(FL$6&gt;=$F157,FL$6&lt;=$H157)*(FK$6-$F157+1),$J157/2,$M157,TRUE))/(1-2*_xlfn.NORM.DIST(0,$J157/2,$M157,TRUE))*$D157+($K157="Steady Growth")*(AND(FL$6&gt;=$F157,FL$6&lt;=$H157)*((FL$6-$F157+1)/($J157*($J157+1)/2)*$D157))+($K157="custom")*CustCF!FF157</f>
        <v>0</v>
      </c>
      <c r="FM157" s="95">
        <f>($K157="Bell Curve")*(_xlfn.NORM.DIST(AND(FM$6&gt;=$F157,FM$6&lt;=$H157)*(FM$6-$F157+1),$J157/2,$M157,TRUE)-_xlfn.NORM.DIST(AND(FM$6&gt;=$F157,FM$6&lt;=$H157)*(FL$6-$F157+1),$J157/2,$M157,TRUE))/(1-2*_xlfn.NORM.DIST(0,$J157/2,$M157,TRUE))*$D157+($K157="Steady Growth")*(AND(FM$6&gt;=$F157,FM$6&lt;=$H157)*((FM$6-$F157+1)/($J157*($J157+1)/2)*$D157))+($K157="custom")*CustCF!FG157</f>
        <v>0</v>
      </c>
      <c r="FN157" s="95">
        <f>($K157="Bell Curve")*(_xlfn.NORM.DIST(AND(FN$6&gt;=$F157,FN$6&lt;=$H157)*(FN$6-$F157+1),$J157/2,$M157,TRUE)-_xlfn.NORM.DIST(AND(FN$6&gt;=$F157,FN$6&lt;=$H157)*(FM$6-$F157+1),$J157/2,$M157,TRUE))/(1-2*_xlfn.NORM.DIST(0,$J157/2,$M157,TRUE))*$D157+($K157="Steady Growth")*(AND(FN$6&gt;=$F157,FN$6&lt;=$H157)*((FN$6-$F157+1)/($J157*($J157+1)/2)*$D157))+($K157="custom")*CustCF!FH157</f>
        <v>0</v>
      </c>
      <c r="FO157" s="95">
        <f>($K157="Bell Curve")*(_xlfn.NORM.DIST(AND(FO$6&gt;=$F157,FO$6&lt;=$H157)*(FO$6-$F157+1),$J157/2,$M157,TRUE)-_xlfn.NORM.DIST(AND(FO$6&gt;=$F157,FO$6&lt;=$H157)*(FN$6-$F157+1),$J157/2,$M157,TRUE))/(1-2*_xlfn.NORM.DIST(0,$J157/2,$M157,TRUE))*$D157+($K157="Steady Growth")*(AND(FO$6&gt;=$F157,FO$6&lt;=$H157)*((FO$6-$F157+1)/($J157*($J157+1)/2)*$D157))+($K157="custom")*CustCF!FI157</f>
        <v>0</v>
      </c>
      <c r="FP157" s="95">
        <f>($K157="Bell Curve")*(_xlfn.NORM.DIST(AND(FP$6&gt;=$F157,FP$6&lt;=$H157)*(FP$6-$F157+1),$J157/2,$M157,TRUE)-_xlfn.NORM.DIST(AND(FP$6&gt;=$F157,FP$6&lt;=$H157)*(FO$6-$F157+1),$J157/2,$M157,TRUE))/(1-2*_xlfn.NORM.DIST(0,$J157/2,$M157,TRUE))*$D157+($K157="Steady Growth")*(AND(FP$6&gt;=$F157,FP$6&lt;=$H157)*((FP$6-$F157+1)/($J157*($J157+1)/2)*$D157))+($K157="custom")*CustCF!FJ157</f>
        <v>0</v>
      </c>
      <c r="FQ157" s="95">
        <f>($K157="Bell Curve")*(_xlfn.NORM.DIST(AND(FQ$6&gt;=$F157,FQ$6&lt;=$H157)*(FQ$6-$F157+1),$J157/2,$M157,TRUE)-_xlfn.NORM.DIST(AND(FQ$6&gt;=$F157,FQ$6&lt;=$H157)*(FP$6-$F157+1),$J157/2,$M157,TRUE))/(1-2*_xlfn.NORM.DIST(0,$J157/2,$M157,TRUE))*$D157+($K157="Steady Growth")*(AND(FQ$6&gt;=$F157,FQ$6&lt;=$H157)*((FQ$6-$F157+1)/($J157*($J157+1)/2)*$D157))+($K157="custom")*CustCF!FK157</f>
        <v>0</v>
      </c>
      <c r="FR157" s="95">
        <f>($K157="Bell Curve")*(_xlfn.NORM.DIST(AND(FR$6&gt;=$F157,FR$6&lt;=$H157)*(FR$6-$F157+1),$J157/2,$M157,TRUE)-_xlfn.NORM.DIST(AND(FR$6&gt;=$F157,FR$6&lt;=$H157)*(FQ$6-$F157+1),$J157/2,$M157,TRUE))/(1-2*_xlfn.NORM.DIST(0,$J157/2,$M157,TRUE))*$D157+($K157="Steady Growth")*(AND(FR$6&gt;=$F157,FR$6&lt;=$H157)*((FR$6-$F157+1)/($J157*($J157+1)/2)*$D157))+($K157="custom")*CustCF!FL157</f>
        <v>0</v>
      </c>
      <c r="FS157" s="95">
        <f>($K157="Bell Curve")*(_xlfn.NORM.DIST(AND(FS$6&gt;=$F157,FS$6&lt;=$H157)*(FS$6-$F157+1),$J157/2,$M157,TRUE)-_xlfn.NORM.DIST(AND(FS$6&gt;=$F157,FS$6&lt;=$H157)*(FR$6-$F157+1),$J157/2,$M157,TRUE))/(1-2*_xlfn.NORM.DIST(0,$J157/2,$M157,TRUE))*$D157+($K157="Steady Growth")*(AND(FS$6&gt;=$F157,FS$6&lt;=$H157)*((FS$6-$F157+1)/($J157*($J157+1)/2)*$D157))+($K157="custom")*CustCF!FM157</f>
        <v>0</v>
      </c>
      <c r="FT157" s="95">
        <f>($K157="Bell Curve")*(_xlfn.NORM.DIST(AND(FT$6&gt;=$F157,FT$6&lt;=$H157)*(FT$6-$F157+1),$J157/2,$M157,TRUE)-_xlfn.NORM.DIST(AND(FT$6&gt;=$F157,FT$6&lt;=$H157)*(FS$6-$F157+1),$J157/2,$M157,TRUE))/(1-2*_xlfn.NORM.DIST(0,$J157/2,$M157,TRUE))*$D157+($K157="Steady Growth")*(AND(FT$6&gt;=$F157,FT$6&lt;=$H157)*((FT$6-$F157+1)/($J157*($J157+1)/2)*$D157))+($K157="custom")*CustCF!FN157</f>
        <v>0</v>
      </c>
      <c r="FU157" s="95">
        <f>($K157="Bell Curve")*(_xlfn.NORM.DIST(AND(FU$6&gt;=$F157,FU$6&lt;=$H157)*(FU$6-$F157+1),$J157/2,$M157,TRUE)-_xlfn.NORM.DIST(AND(FU$6&gt;=$F157,FU$6&lt;=$H157)*(FT$6-$F157+1),$J157/2,$M157,TRUE))/(1-2*_xlfn.NORM.DIST(0,$J157/2,$M157,TRUE))*$D157+($K157="Steady Growth")*(AND(FU$6&gt;=$F157,FU$6&lt;=$H157)*((FU$6-$F157+1)/($J157*($J157+1)/2)*$D157))+($K157="custom")*CustCF!FO157</f>
        <v>0</v>
      </c>
      <c r="FV157" s="95">
        <f>($K157="Bell Curve")*(_xlfn.NORM.DIST(AND(FV$6&gt;=$F157,FV$6&lt;=$H157)*(FV$6-$F157+1),$J157/2,$M157,TRUE)-_xlfn.NORM.DIST(AND(FV$6&gt;=$F157,FV$6&lt;=$H157)*(FU$6-$F157+1),$J157/2,$M157,TRUE))/(1-2*_xlfn.NORM.DIST(0,$J157/2,$M157,TRUE))*$D157+($K157="Steady Growth")*(AND(FV$6&gt;=$F157,FV$6&lt;=$H157)*((FV$6-$F157+1)/($J157*($J157+1)/2)*$D157))+($K157="custom")*CustCF!FP157</f>
        <v>0</v>
      </c>
      <c r="FW157" s="95">
        <f>($K157="Bell Curve")*(_xlfn.NORM.DIST(AND(FW$6&gt;=$F157,FW$6&lt;=$H157)*(FW$6-$F157+1),$J157/2,$M157,TRUE)-_xlfn.NORM.DIST(AND(FW$6&gt;=$F157,FW$6&lt;=$H157)*(FV$6-$F157+1),$J157/2,$M157,TRUE))/(1-2*_xlfn.NORM.DIST(0,$J157/2,$M157,TRUE))*$D157+($K157="Steady Growth")*(AND(FW$6&gt;=$F157,FW$6&lt;=$H157)*((FW$6-$F157+1)/($J157*($J157+1)/2)*$D157))+($K157="custom")*CustCF!FQ157</f>
        <v>0</v>
      </c>
      <c r="FX157" s="95">
        <f>($K157="Bell Curve")*(_xlfn.NORM.DIST(AND(FX$6&gt;=$F157,FX$6&lt;=$H157)*(FX$6-$F157+1),$J157/2,$M157,TRUE)-_xlfn.NORM.DIST(AND(FX$6&gt;=$F157,FX$6&lt;=$H157)*(FW$6-$F157+1),$J157/2,$M157,TRUE))/(1-2*_xlfn.NORM.DIST(0,$J157/2,$M157,TRUE))*$D157+($K157="Steady Growth")*(AND(FX$6&gt;=$F157,FX$6&lt;=$H157)*((FX$6-$F157+1)/($J157*($J157+1)/2)*$D157))+($K157="custom")*CustCF!FR157</f>
        <v>0</v>
      </c>
      <c r="FY157" s="95">
        <f>($K157="Bell Curve")*(_xlfn.NORM.DIST(AND(FY$6&gt;=$F157,FY$6&lt;=$H157)*(FY$6-$F157+1),$J157/2,$M157,TRUE)-_xlfn.NORM.DIST(AND(FY$6&gt;=$F157,FY$6&lt;=$H157)*(FX$6-$F157+1),$J157/2,$M157,TRUE))/(1-2*_xlfn.NORM.DIST(0,$J157/2,$M157,TRUE))*$D157+($K157="Steady Growth")*(AND(FY$6&gt;=$F157,FY$6&lt;=$H157)*((FY$6-$F157+1)/($J157*($J157+1)/2)*$D157))+($K157="custom")*CustCF!FS157</f>
        <v>0</v>
      </c>
      <c r="FZ157" s="95">
        <f>($K157="Bell Curve")*(_xlfn.NORM.DIST(AND(FZ$6&gt;=$F157,FZ$6&lt;=$H157)*(FZ$6-$F157+1),$J157/2,$M157,TRUE)-_xlfn.NORM.DIST(AND(FZ$6&gt;=$F157,FZ$6&lt;=$H157)*(FY$6-$F157+1),$J157/2,$M157,TRUE))/(1-2*_xlfn.NORM.DIST(0,$J157/2,$M157,TRUE))*$D157+($K157="Steady Growth")*(AND(FZ$6&gt;=$F157,FZ$6&lt;=$H157)*((FZ$6-$F157+1)/($J157*($J157+1)/2)*$D157))+($K157="custom")*CustCF!FT157</f>
        <v>0</v>
      </c>
      <c r="GA157" s="95">
        <f>($K157="Bell Curve")*(_xlfn.NORM.DIST(AND(GA$6&gt;=$F157,GA$6&lt;=$H157)*(GA$6-$F157+1),$J157/2,$M157,TRUE)-_xlfn.NORM.DIST(AND(GA$6&gt;=$F157,GA$6&lt;=$H157)*(FZ$6-$F157+1),$J157/2,$M157,TRUE))/(1-2*_xlfn.NORM.DIST(0,$J157/2,$M157,TRUE))*$D157+($K157="Steady Growth")*(AND(GA$6&gt;=$F157,GA$6&lt;=$H157)*((GA$6-$F157+1)/($J157*($J157+1)/2)*$D157))+($K157="custom")*CustCF!FU157</f>
        <v>0</v>
      </c>
      <c r="GB157" s="95">
        <f>($K157="Bell Curve")*(_xlfn.NORM.DIST(AND(GB$6&gt;=$F157,GB$6&lt;=$H157)*(GB$6-$F157+1),$J157/2,$M157,TRUE)-_xlfn.NORM.DIST(AND(GB$6&gt;=$F157,GB$6&lt;=$H157)*(GA$6-$F157+1),$J157/2,$M157,TRUE))/(1-2*_xlfn.NORM.DIST(0,$J157/2,$M157,TRUE))*$D157+($K157="Steady Growth")*(AND(GB$6&gt;=$F157,GB$6&lt;=$H157)*((GB$6-$F157+1)/($J157*($J157+1)/2)*$D157))+($K157="custom")*CustCF!FV157</f>
        <v>0</v>
      </c>
      <c r="GC157" s="95">
        <f>($K157="Bell Curve")*(_xlfn.NORM.DIST(AND(GC$6&gt;=$F157,GC$6&lt;=$H157)*(GC$6-$F157+1),$J157/2,$M157,TRUE)-_xlfn.NORM.DIST(AND(GC$6&gt;=$F157,GC$6&lt;=$H157)*(GB$6-$F157+1),$J157/2,$M157,TRUE))/(1-2*_xlfn.NORM.DIST(0,$J157/2,$M157,TRUE))*$D157+($K157="Steady Growth")*(AND(GC$6&gt;=$F157,GC$6&lt;=$H157)*((GC$6-$F157+1)/($J157*($J157+1)/2)*$D157))+($K157="custom")*CustCF!FW157</f>
        <v>0</v>
      </c>
      <c r="GD157" s="95">
        <f>($K157="Bell Curve")*(_xlfn.NORM.DIST(AND(GD$6&gt;=$F157,GD$6&lt;=$H157)*(GD$6-$F157+1),$J157/2,$M157,TRUE)-_xlfn.NORM.DIST(AND(GD$6&gt;=$F157,GD$6&lt;=$H157)*(GC$6-$F157+1),$J157/2,$M157,TRUE))/(1-2*_xlfn.NORM.DIST(0,$J157/2,$M157,TRUE))*$D157+($K157="Steady Growth")*(AND(GD$6&gt;=$F157,GD$6&lt;=$H157)*((GD$6-$F157+1)/($J157*($J157+1)/2)*$D157))+($K157="custom")*CustCF!FX157</f>
        <v>0</v>
      </c>
      <c r="GE157" s="95">
        <f>($K157="Bell Curve")*(_xlfn.NORM.DIST(AND(GE$6&gt;=$F157,GE$6&lt;=$H157)*(GE$6-$F157+1),$J157/2,$M157,TRUE)-_xlfn.NORM.DIST(AND(GE$6&gt;=$F157,GE$6&lt;=$H157)*(GD$6-$F157+1),$J157/2,$M157,TRUE))/(1-2*_xlfn.NORM.DIST(0,$J157/2,$M157,TRUE))*$D157+($K157="Steady Growth")*(AND(GE$6&gt;=$F157,GE$6&lt;=$H157)*((GE$6-$F157+1)/($J157*($J157+1)/2)*$D157))+($K157="custom")*CustCF!FY157</f>
        <v>0</v>
      </c>
      <c r="GF157" s="95">
        <f>($K157="Bell Curve")*(_xlfn.NORM.DIST(AND(GF$6&gt;=$F157,GF$6&lt;=$H157)*(GF$6-$F157+1),$J157/2,$M157,TRUE)-_xlfn.NORM.DIST(AND(GF$6&gt;=$F157,GF$6&lt;=$H157)*(GE$6-$F157+1),$J157/2,$M157,TRUE))/(1-2*_xlfn.NORM.DIST(0,$J157/2,$M157,TRUE))*$D157+($K157="Steady Growth")*(AND(GF$6&gt;=$F157,GF$6&lt;=$H157)*((GF$6-$F157+1)/($J157*($J157+1)/2)*$D157))+($K157="custom")*CustCF!FZ157</f>
        <v>0</v>
      </c>
      <c r="GG157" s="95">
        <f>($K157="Bell Curve")*(_xlfn.NORM.DIST(AND(GG$6&gt;=$F157,GG$6&lt;=$H157)*(GG$6-$F157+1),$J157/2,$M157,TRUE)-_xlfn.NORM.DIST(AND(GG$6&gt;=$F157,GG$6&lt;=$H157)*(GF$6-$F157+1),$J157/2,$M157,TRUE))/(1-2*_xlfn.NORM.DIST(0,$J157/2,$M157,TRUE))*$D157+($K157="Steady Growth")*(AND(GG$6&gt;=$F157,GG$6&lt;=$H157)*((GG$6-$F157+1)/($J157*($J157+1)/2)*$D157))+($K157="custom")*CustCF!GA157</f>
        <v>0</v>
      </c>
      <c r="GH157" s="95">
        <f>($K157="Bell Curve")*(_xlfn.NORM.DIST(AND(GH$6&gt;=$F157,GH$6&lt;=$H157)*(GH$6-$F157+1),$J157/2,$M157,TRUE)-_xlfn.NORM.DIST(AND(GH$6&gt;=$F157,GH$6&lt;=$H157)*(GG$6-$F157+1),$J157/2,$M157,TRUE))/(1-2*_xlfn.NORM.DIST(0,$J157/2,$M157,TRUE))*$D157+($K157="Steady Growth")*(AND(GH$6&gt;=$F157,GH$6&lt;=$H157)*((GH$6-$F157+1)/($J157*($J157+1)/2)*$D157))+($K157="custom")*CustCF!GB157</f>
        <v>0</v>
      </c>
      <c r="GI157" s="95">
        <f>($K157="Bell Curve")*(_xlfn.NORM.DIST(AND(GI$6&gt;=$F157,GI$6&lt;=$H157)*(GI$6-$F157+1),$J157/2,$M157,TRUE)-_xlfn.NORM.DIST(AND(GI$6&gt;=$F157,GI$6&lt;=$H157)*(GH$6-$F157+1),$J157/2,$M157,TRUE))/(1-2*_xlfn.NORM.DIST(0,$J157/2,$M157,TRUE))*$D157+($K157="Steady Growth")*(AND(GI$6&gt;=$F157,GI$6&lt;=$H157)*((GI$6-$F157+1)/($J157*($J157+1)/2)*$D157))+($K157="custom")*CustCF!GC157</f>
        <v>0</v>
      </c>
      <c r="GJ157" s="95">
        <f>($K157="Bell Curve")*(_xlfn.NORM.DIST(AND(GJ$6&gt;=$F157,GJ$6&lt;=$H157)*(GJ$6-$F157+1),$J157/2,$M157,TRUE)-_xlfn.NORM.DIST(AND(GJ$6&gt;=$F157,GJ$6&lt;=$H157)*(GI$6-$F157+1),$J157/2,$M157,TRUE))/(1-2*_xlfn.NORM.DIST(0,$J157/2,$M157,TRUE))*$D157+($K157="Steady Growth")*(AND(GJ$6&gt;=$F157,GJ$6&lt;=$H157)*((GJ$6-$F157+1)/($J157*($J157+1)/2)*$D157))+($K157="custom")*CustCF!GD157</f>
        <v>0</v>
      </c>
      <c r="GK157" s="95">
        <f>($K157="Bell Curve")*(_xlfn.NORM.DIST(AND(GK$6&gt;=$F157,GK$6&lt;=$H157)*(GK$6-$F157+1),$J157/2,$M157,TRUE)-_xlfn.NORM.DIST(AND(GK$6&gt;=$F157,GK$6&lt;=$H157)*(GJ$6-$F157+1),$J157/2,$M157,TRUE))/(1-2*_xlfn.NORM.DIST(0,$J157/2,$M157,TRUE))*$D157+($K157="Steady Growth")*(AND(GK$6&gt;=$F157,GK$6&lt;=$H157)*((GK$6-$F157+1)/($J157*($J157+1)/2)*$D157))+($K157="custom")*CustCF!GE157</f>
        <v>0</v>
      </c>
      <c r="GL157" s="95">
        <f>($K157="Bell Curve")*(_xlfn.NORM.DIST(AND(GL$6&gt;=$F157,GL$6&lt;=$H157)*(GL$6-$F157+1),$J157/2,$M157,TRUE)-_xlfn.NORM.DIST(AND(GL$6&gt;=$F157,GL$6&lt;=$H157)*(GK$6-$F157+1),$J157/2,$M157,TRUE))/(1-2*_xlfn.NORM.DIST(0,$J157/2,$M157,TRUE))*$D157+($K157="Steady Growth")*(AND(GL$6&gt;=$F157,GL$6&lt;=$H157)*((GL$6-$F157+1)/($J157*($J157+1)/2)*$D157))+($K157="custom")*CustCF!GF157</f>
        <v>0</v>
      </c>
      <c r="GM157" s="95">
        <f>($K157="Bell Curve")*(_xlfn.NORM.DIST(AND(GM$6&gt;=$F157,GM$6&lt;=$H157)*(GM$6-$F157+1),$J157/2,$M157,TRUE)-_xlfn.NORM.DIST(AND(GM$6&gt;=$F157,GM$6&lt;=$H157)*(GL$6-$F157+1),$J157/2,$M157,TRUE))/(1-2*_xlfn.NORM.DIST(0,$J157/2,$M157,TRUE))*$D157+($K157="Steady Growth")*(AND(GM$6&gt;=$F157,GM$6&lt;=$H157)*((GM$6-$F157+1)/($J157*($J157+1)/2)*$D157))+($K157="custom")*CustCF!GG157</f>
        <v>0</v>
      </c>
      <c r="GN157" s="268">
        <f>($K157="Bell Curve")*(_xlfn.NORM.DIST(AND(GN$6&gt;=$F157,GN$6&lt;=$H157)*(GN$6-$F157+1),$J157/2,$M157,TRUE)-_xlfn.NORM.DIST(AND(GN$6&gt;=$F157,GN$6&lt;=$H157)*(GM$6-$F157+1),$J157/2,$M157,TRUE))/(1-2*_xlfn.NORM.DIST(0,$J157/2,$M157,TRUE))*$D157+($K157="Steady Growth")*(AND(GN$6&gt;=$F157,GN$6&lt;=$H157)*((GN$6-$F157+1)/($J157*($J157+1)/2)*$D157))+($K157="custom")*CustCF!GH157</f>
        <v>0</v>
      </c>
      <c r="GO157" s="1"/>
      <c r="GP157" s="67"/>
    </row>
    <row r="158" spans="1:198" customFormat="1" outlineLevel="1" x14ac:dyDescent="0.75">
      <c r="A158" s="1"/>
      <c r="B158" s="1"/>
      <c r="C158" s="262"/>
      <c r="D158" s="19"/>
      <c r="E158" s="19"/>
      <c r="F158" s="269"/>
      <c r="G158" s="259"/>
      <c r="H158" s="269"/>
      <c r="I158" s="259"/>
      <c r="J158" s="102"/>
      <c r="K158" s="102"/>
      <c r="L158" s="270"/>
      <c r="M158" s="267"/>
      <c r="N158" s="18"/>
      <c r="O158" s="1372">
        <f t="shared" si="69"/>
        <v>0</v>
      </c>
      <c r="P158" s="95"/>
      <c r="Q158" s="95"/>
      <c r="R158" s="95"/>
      <c r="S158" s="95"/>
      <c r="T158" s="95"/>
      <c r="U158" s="95"/>
      <c r="V158" s="95"/>
      <c r="W158" s="95"/>
      <c r="X158" s="95"/>
      <c r="Y158" s="95"/>
      <c r="Z158" s="95"/>
      <c r="AA158" s="95"/>
      <c r="AB158" s="95"/>
      <c r="AC158" s="95"/>
      <c r="AD158" s="95"/>
      <c r="AE158" s="95"/>
      <c r="AF158" s="95"/>
      <c r="AG158" s="95"/>
      <c r="AH158" s="95"/>
      <c r="AI158" s="95"/>
      <c r="AJ158" s="95"/>
      <c r="AK158" s="95"/>
      <c r="AL158" s="95"/>
      <c r="AM158" s="95"/>
      <c r="AN158" s="95"/>
      <c r="AO158" s="95"/>
      <c r="AP158" s="95"/>
      <c r="AQ158" s="95"/>
      <c r="AR158" s="95"/>
      <c r="AS158" s="95"/>
      <c r="AT158" s="95"/>
      <c r="AU158" s="95"/>
      <c r="AV158" s="95"/>
      <c r="AW158" s="95"/>
      <c r="AX158" s="95"/>
      <c r="AY158" s="95"/>
      <c r="AZ158" s="95"/>
      <c r="BA158" s="95"/>
      <c r="BB158" s="95"/>
      <c r="BC158" s="95"/>
      <c r="BD158" s="95"/>
      <c r="BE158" s="95"/>
      <c r="BF158" s="95"/>
      <c r="BG158" s="95"/>
      <c r="BH158" s="95"/>
      <c r="BI158" s="95"/>
      <c r="BJ158" s="95"/>
      <c r="BK158" s="95"/>
      <c r="BL158" s="95"/>
      <c r="BM158" s="95"/>
      <c r="BN158" s="95"/>
      <c r="BO158" s="95"/>
      <c r="BP158" s="95"/>
      <c r="BQ158" s="95"/>
      <c r="BR158" s="95"/>
      <c r="BS158" s="95"/>
      <c r="BT158" s="95"/>
      <c r="BU158" s="95"/>
      <c r="BV158" s="95"/>
      <c r="BW158" s="95"/>
      <c r="BX158" s="95"/>
      <c r="BY158" s="95"/>
      <c r="BZ158" s="95"/>
      <c r="CA158" s="95"/>
      <c r="CB158" s="95"/>
      <c r="CC158" s="95"/>
      <c r="CD158" s="95"/>
      <c r="CE158" s="95"/>
      <c r="CF158" s="95"/>
      <c r="CG158" s="95"/>
      <c r="CH158" s="95"/>
      <c r="CI158" s="95"/>
      <c r="CJ158" s="95"/>
      <c r="CK158" s="95"/>
      <c r="CL158" s="95"/>
      <c r="CM158" s="95"/>
      <c r="CN158" s="95"/>
      <c r="CO158" s="95"/>
      <c r="CP158" s="95"/>
      <c r="CQ158" s="95"/>
      <c r="CR158" s="95"/>
      <c r="CS158" s="95"/>
      <c r="CT158" s="95"/>
      <c r="CU158" s="95"/>
      <c r="CV158" s="95"/>
      <c r="CW158" s="95"/>
      <c r="CX158" s="95"/>
      <c r="CY158" s="95"/>
      <c r="CZ158" s="95"/>
      <c r="DA158" s="95"/>
      <c r="DB158" s="95"/>
      <c r="DC158" s="95"/>
      <c r="DD158" s="95"/>
      <c r="DE158" s="95"/>
      <c r="DF158" s="95"/>
      <c r="DG158" s="95"/>
      <c r="DH158" s="95"/>
      <c r="DI158" s="95"/>
      <c r="DJ158" s="95"/>
      <c r="DK158" s="95"/>
      <c r="DL158" s="95"/>
      <c r="DM158" s="95"/>
      <c r="DN158" s="95"/>
      <c r="DO158" s="95"/>
      <c r="DP158" s="95"/>
      <c r="DQ158" s="95"/>
      <c r="DR158" s="95"/>
      <c r="DS158" s="95"/>
      <c r="DT158" s="95"/>
      <c r="DU158" s="95"/>
      <c r="DV158" s="95"/>
      <c r="DW158" s="95"/>
      <c r="DX158" s="95"/>
      <c r="DY158" s="95"/>
      <c r="DZ158" s="95"/>
      <c r="EA158" s="95"/>
      <c r="EB158" s="95"/>
      <c r="EC158" s="95"/>
      <c r="ED158" s="95"/>
      <c r="EE158" s="95"/>
      <c r="EF158" s="95"/>
      <c r="EG158" s="95"/>
      <c r="EH158" s="95"/>
      <c r="EI158" s="95"/>
      <c r="EJ158" s="95"/>
      <c r="EK158" s="95"/>
      <c r="EL158" s="95"/>
      <c r="EM158" s="95"/>
      <c r="EN158" s="95"/>
      <c r="EO158" s="95"/>
      <c r="EP158" s="95"/>
      <c r="EQ158" s="95"/>
      <c r="ER158" s="95"/>
      <c r="ES158" s="95"/>
      <c r="ET158" s="95"/>
      <c r="EU158" s="95"/>
      <c r="EV158" s="95"/>
      <c r="EW158" s="95"/>
      <c r="EX158" s="95"/>
      <c r="EY158" s="95"/>
      <c r="EZ158" s="95"/>
      <c r="FA158" s="95"/>
      <c r="FB158" s="95"/>
      <c r="FC158" s="95"/>
      <c r="FD158" s="95"/>
      <c r="FE158" s="95"/>
      <c r="FF158" s="95"/>
      <c r="FG158" s="95"/>
      <c r="FH158" s="95"/>
      <c r="FI158" s="95"/>
      <c r="FJ158" s="95"/>
      <c r="FK158" s="95"/>
      <c r="FL158" s="95"/>
      <c r="FM158" s="95"/>
      <c r="FN158" s="95"/>
      <c r="FO158" s="95"/>
      <c r="FP158" s="95"/>
      <c r="FQ158" s="95"/>
      <c r="FR158" s="95"/>
      <c r="FS158" s="95"/>
      <c r="FT158" s="95"/>
      <c r="FU158" s="95"/>
      <c r="FV158" s="95"/>
      <c r="FW158" s="95"/>
      <c r="FX158" s="95"/>
      <c r="FY158" s="95"/>
      <c r="FZ158" s="95"/>
      <c r="GA158" s="95"/>
      <c r="GB158" s="95"/>
      <c r="GC158" s="95"/>
      <c r="GD158" s="95"/>
      <c r="GE158" s="95"/>
      <c r="GF158" s="95"/>
      <c r="GG158" s="95"/>
      <c r="GH158" s="95"/>
      <c r="GI158" s="95"/>
      <c r="GJ158" s="95"/>
      <c r="GK158" s="95"/>
      <c r="GL158" s="95"/>
      <c r="GM158" s="95"/>
      <c r="GN158" s="268"/>
      <c r="GO158" s="1"/>
      <c r="GP158" s="67"/>
    </row>
    <row r="159" spans="1:198" customFormat="1" x14ac:dyDescent="0.75">
      <c r="A159" s="1"/>
      <c r="B159" s="1"/>
      <c r="C159" s="271" t="str">
        <f>Budget!AJ10</f>
        <v>Development Fee &amp; Expenses</v>
      </c>
      <c r="D159" s="21">
        <f>Budget!AK10</f>
        <v>25414874</v>
      </c>
      <c r="E159" s="21"/>
      <c r="F159" s="272">
        <f>IF(MIN(E160:E187)=0,"",MIN(E160:E187))</f>
        <v>1</v>
      </c>
      <c r="G159" s="257">
        <f>IFERROR(INDEX($P$8:$GN$8,MATCH(F159,$P$6:$GN$6,0)),"")</f>
        <v>46081</v>
      </c>
      <c r="H159" s="258">
        <f>IF(F159="","",MAX(H160:H187))</f>
        <v>24</v>
      </c>
      <c r="I159" s="259">
        <f>IFERROR(INDEX($P$8:$GN$8,MATCH(H159,$P$6:$GN$6,0)),"")</f>
        <v>46783</v>
      </c>
      <c r="J159" s="260">
        <f>IFERROR(H159-F159+1,"")</f>
        <v>24</v>
      </c>
      <c r="K159" s="102"/>
      <c r="L159" s="61"/>
      <c r="M159" s="61"/>
      <c r="N159" s="20">
        <f t="shared" ref="N159:N193" si="70">SUM(P159:GN159)</f>
        <v>25414874</v>
      </c>
      <c r="O159" s="1372">
        <f t="shared" si="69"/>
        <v>0</v>
      </c>
      <c r="P159" s="21">
        <f t="shared" ref="P159:AU159" si="71">SUM(P160:P187)</f>
        <v>0</v>
      </c>
      <c r="Q159" s="21">
        <f t="shared" si="71"/>
        <v>1058953.0830877519</v>
      </c>
      <c r="R159" s="21">
        <f t="shared" si="71"/>
        <v>1058953.0845612409</v>
      </c>
      <c r="S159" s="21">
        <f t="shared" si="71"/>
        <v>1058953.0830877519</v>
      </c>
      <c r="T159" s="21">
        <f t="shared" si="71"/>
        <v>1058953.0830877519</v>
      </c>
      <c r="U159" s="21">
        <f t="shared" si="71"/>
        <v>1058953.0830877519</v>
      </c>
      <c r="V159" s="21">
        <f t="shared" si="71"/>
        <v>1058953.0830877519</v>
      </c>
      <c r="W159" s="21">
        <f t="shared" si="71"/>
        <v>1058953.0830877519</v>
      </c>
      <c r="X159" s="21">
        <f t="shared" si="71"/>
        <v>1058953.0830877519</v>
      </c>
      <c r="Y159" s="21">
        <f t="shared" si="71"/>
        <v>1058953.0845612409</v>
      </c>
      <c r="Z159" s="21">
        <f t="shared" si="71"/>
        <v>1058953.0830877519</v>
      </c>
      <c r="AA159" s="21">
        <f t="shared" si="71"/>
        <v>1058953.0830877519</v>
      </c>
      <c r="AB159" s="21">
        <f t="shared" si="71"/>
        <v>1058953.0830877519</v>
      </c>
      <c r="AC159" s="21">
        <f t="shared" si="71"/>
        <v>1058953.0830877519</v>
      </c>
      <c r="AD159" s="21">
        <f t="shared" si="71"/>
        <v>1058953.0830877519</v>
      </c>
      <c r="AE159" s="21">
        <f t="shared" si="71"/>
        <v>1058953.0830877519</v>
      </c>
      <c r="AF159" s="21">
        <f t="shared" si="71"/>
        <v>1058953.0830877519</v>
      </c>
      <c r="AG159" s="21">
        <f t="shared" si="71"/>
        <v>1058953.0860347296</v>
      </c>
      <c r="AH159" s="21">
        <f t="shared" si="71"/>
        <v>1058953.0801407739</v>
      </c>
      <c r="AI159" s="21">
        <f t="shared" si="71"/>
        <v>1058953.0860347296</v>
      </c>
      <c r="AJ159" s="21">
        <f t="shared" si="71"/>
        <v>1058953.0801407739</v>
      </c>
      <c r="AK159" s="21">
        <f t="shared" si="71"/>
        <v>1058953.0860347296</v>
      </c>
      <c r="AL159" s="21">
        <f t="shared" si="71"/>
        <v>1058953.0801407739</v>
      </c>
      <c r="AM159" s="21">
        <f t="shared" si="71"/>
        <v>1058953.0860347296</v>
      </c>
      <c r="AN159" s="21">
        <f t="shared" si="71"/>
        <v>1058953.0830877519</v>
      </c>
      <c r="AO159" s="21">
        <f t="shared" si="71"/>
        <v>0</v>
      </c>
      <c r="AP159" s="21">
        <f t="shared" si="71"/>
        <v>0</v>
      </c>
      <c r="AQ159" s="21">
        <f t="shared" si="71"/>
        <v>0</v>
      </c>
      <c r="AR159" s="21">
        <f t="shared" si="71"/>
        <v>0</v>
      </c>
      <c r="AS159" s="21">
        <f t="shared" si="71"/>
        <v>0</v>
      </c>
      <c r="AT159" s="21">
        <f t="shared" si="71"/>
        <v>0</v>
      </c>
      <c r="AU159" s="21">
        <f t="shared" si="71"/>
        <v>0</v>
      </c>
      <c r="AV159" s="21">
        <f t="shared" ref="AV159:CA159" si="72">SUM(AV160:AV187)</f>
        <v>0</v>
      </c>
      <c r="AW159" s="21">
        <f t="shared" si="72"/>
        <v>0</v>
      </c>
      <c r="AX159" s="21">
        <f t="shared" si="72"/>
        <v>0</v>
      </c>
      <c r="AY159" s="21">
        <f t="shared" si="72"/>
        <v>0</v>
      </c>
      <c r="AZ159" s="21">
        <f t="shared" si="72"/>
        <v>0</v>
      </c>
      <c r="BA159" s="21">
        <f t="shared" si="72"/>
        <v>0</v>
      </c>
      <c r="BB159" s="21">
        <f t="shared" si="72"/>
        <v>0</v>
      </c>
      <c r="BC159" s="21">
        <f t="shared" si="72"/>
        <v>0</v>
      </c>
      <c r="BD159" s="21">
        <f t="shared" si="72"/>
        <v>0</v>
      </c>
      <c r="BE159" s="21">
        <f t="shared" si="72"/>
        <v>0</v>
      </c>
      <c r="BF159" s="21">
        <f t="shared" si="72"/>
        <v>0</v>
      </c>
      <c r="BG159" s="21">
        <f t="shared" si="72"/>
        <v>0</v>
      </c>
      <c r="BH159" s="21">
        <f t="shared" si="72"/>
        <v>0</v>
      </c>
      <c r="BI159" s="21">
        <f t="shared" si="72"/>
        <v>0</v>
      </c>
      <c r="BJ159" s="21">
        <f t="shared" si="72"/>
        <v>0</v>
      </c>
      <c r="BK159" s="21">
        <f t="shared" si="72"/>
        <v>0</v>
      </c>
      <c r="BL159" s="21">
        <f t="shared" si="72"/>
        <v>0</v>
      </c>
      <c r="BM159" s="21">
        <f t="shared" si="72"/>
        <v>0</v>
      </c>
      <c r="BN159" s="21">
        <f t="shared" si="72"/>
        <v>0</v>
      </c>
      <c r="BO159" s="21">
        <f t="shared" si="72"/>
        <v>0</v>
      </c>
      <c r="BP159" s="21">
        <f t="shared" si="72"/>
        <v>0</v>
      </c>
      <c r="BQ159" s="21">
        <f t="shared" si="72"/>
        <v>0</v>
      </c>
      <c r="BR159" s="21">
        <f t="shared" si="72"/>
        <v>0</v>
      </c>
      <c r="BS159" s="21">
        <f t="shared" si="72"/>
        <v>0</v>
      </c>
      <c r="BT159" s="21">
        <f t="shared" si="72"/>
        <v>0</v>
      </c>
      <c r="BU159" s="21">
        <f t="shared" si="72"/>
        <v>0</v>
      </c>
      <c r="BV159" s="21">
        <f t="shared" si="72"/>
        <v>0</v>
      </c>
      <c r="BW159" s="21">
        <f t="shared" si="72"/>
        <v>0</v>
      </c>
      <c r="BX159" s="21">
        <f t="shared" si="72"/>
        <v>0</v>
      </c>
      <c r="BY159" s="21">
        <f t="shared" si="72"/>
        <v>0</v>
      </c>
      <c r="BZ159" s="21">
        <f t="shared" si="72"/>
        <v>0</v>
      </c>
      <c r="CA159" s="21">
        <f t="shared" si="72"/>
        <v>0</v>
      </c>
      <c r="CB159" s="21">
        <f t="shared" ref="CB159:DG159" si="73">SUM(CB160:CB187)</f>
        <v>0</v>
      </c>
      <c r="CC159" s="21">
        <f t="shared" si="73"/>
        <v>0</v>
      </c>
      <c r="CD159" s="21">
        <f t="shared" si="73"/>
        <v>0</v>
      </c>
      <c r="CE159" s="21">
        <f t="shared" si="73"/>
        <v>0</v>
      </c>
      <c r="CF159" s="21">
        <f t="shared" si="73"/>
        <v>0</v>
      </c>
      <c r="CG159" s="21">
        <f t="shared" si="73"/>
        <v>0</v>
      </c>
      <c r="CH159" s="21">
        <f t="shared" si="73"/>
        <v>0</v>
      </c>
      <c r="CI159" s="21">
        <f t="shared" si="73"/>
        <v>0</v>
      </c>
      <c r="CJ159" s="21">
        <f t="shared" si="73"/>
        <v>0</v>
      </c>
      <c r="CK159" s="21">
        <f t="shared" si="73"/>
        <v>0</v>
      </c>
      <c r="CL159" s="21">
        <f t="shared" si="73"/>
        <v>0</v>
      </c>
      <c r="CM159" s="21">
        <f t="shared" si="73"/>
        <v>0</v>
      </c>
      <c r="CN159" s="21">
        <f t="shared" si="73"/>
        <v>0</v>
      </c>
      <c r="CO159" s="21">
        <f t="shared" si="73"/>
        <v>0</v>
      </c>
      <c r="CP159" s="21">
        <f t="shared" si="73"/>
        <v>0</v>
      </c>
      <c r="CQ159" s="21">
        <f t="shared" si="73"/>
        <v>0</v>
      </c>
      <c r="CR159" s="21">
        <f t="shared" si="73"/>
        <v>0</v>
      </c>
      <c r="CS159" s="21">
        <f t="shared" si="73"/>
        <v>0</v>
      </c>
      <c r="CT159" s="21">
        <f t="shared" si="73"/>
        <v>0</v>
      </c>
      <c r="CU159" s="21">
        <f t="shared" si="73"/>
        <v>0</v>
      </c>
      <c r="CV159" s="21">
        <f t="shared" si="73"/>
        <v>0</v>
      </c>
      <c r="CW159" s="21">
        <f t="shared" si="73"/>
        <v>0</v>
      </c>
      <c r="CX159" s="21">
        <f t="shared" si="73"/>
        <v>0</v>
      </c>
      <c r="CY159" s="21">
        <f t="shared" si="73"/>
        <v>0</v>
      </c>
      <c r="CZ159" s="21">
        <f t="shared" si="73"/>
        <v>0</v>
      </c>
      <c r="DA159" s="21">
        <f t="shared" si="73"/>
        <v>0</v>
      </c>
      <c r="DB159" s="21">
        <f t="shared" si="73"/>
        <v>0</v>
      </c>
      <c r="DC159" s="21">
        <f t="shared" si="73"/>
        <v>0</v>
      </c>
      <c r="DD159" s="21">
        <f t="shared" si="73"/>
        <v>0</v>
      </c>
      <c r="DE159" s="21">
        <f t="shared" si="73"/>
        <v>0</v>
      </c>
      <c r="DF159" s="21">
        <f t="shared" si="73"/>
        <v>0</v>
      </c>
      <c r="DG159" s="21">
        <f t="shared" si="73"/>
        <v>0</v>
      </c>
      <c r="DH159" s="21">
        <f t="shared" ref="DH159:EM159" si="74">SUM(DH160:DH187)</f>
        <v>0</v>
      </c>
      <c r="DI159" s="21">
        <f t="shared" si="74"/>
        <v>0</v>
      </c>
      <c r="DJ159" s="21">
        <f t="shared" si="74"/>
        <v>0</v>
      </c>
      <c r="DK159" s="21">
        <f t="shared" si="74"/>
        <v>0</v>
      </c>
      <c r="DL159" s="21">
        <f t="shared" si="74"/>
        <v>0</v>
      </c>
      <c r="DM159" s="21">
        <f t="shared" si="74"/>
        <v>0</v>
      </c>
      <c r="DN159" s="21">
        <f t="shared" si="74"/>
        <v>0</v>
      </c>
      <c r="DO159" s="21">
        <f t="shared" si="74"/>
        <v>0</v>
      </c>
      <c r="DP159" s="21">
        <f t="shared" si="74"/>
        <v>0</v>
      </c>
      <c r="DQ159" s="21">
        <f t="shared" si="74"/>
        <v>0</v>
      </c>
      <c r="DR159" s="21">
        <f t="shared" si="74"/>
        <v>0</v>
      </c>
      <c r="DS159" s="21">
        <f t="shared" si="74"/>
        <v>0</v>
      </c>
      <c r="DT159" s="21">
        <f t="shared" si="74"/>
        <v>0</v>
      </c>
      <c r="DU159" s="21">
        <f t="shared" si="74"/>
        <v>0</v>
      </c>
      <c r="DV159" s="21">
        <f t="shared" si="74"/>
        <v>0</v>
      </c>
      <c r="DW159" s="21">
        <f t="shared" si="74"/>
        <v>0</v>
      </c>
      <c r="DX159" s="21">
        <f t="shared" si="74"/>
        <v>0</v>
      </c>
      <c r="DY159" s="21">
        <f t="shared" si="74"/>
        <v>0</v>
      </c>
      <c r="DZ159" s="21">
        <f t="shared" si="74"/>
        <v>0</v>
      </c>
      <c r="EA159" s="21">
        <f t="shared" si="74"/>
        <v>0</v>
      </c>
      <c r="EB159" s="21">
        <f t="shared" si="74"/>
        <v>0</v>
      </c>
      <c r="EC159" s="21">
        <f t="shared" si="74"/>
        <v>0</v>
      </c>
      <c r="ED159" s="21">
        <f t="shared" si="74"/>
        <v>0</v>
      </c>
      <c r="EE159" s="21">
        <f t="shared" si="74"/>
        <v>0</v>
      </c>
      <c r="EF159" s="21">
        <f t="shared" si="74"/>
        <v>0</v>
      </c>
      <c r="EG159" s="21">
        <f t="shared" si="74"/>
        <v>0</v>
      </c>
      <c r="EH159" s="21">
        <f t="shared" si="74"/>
        <v>0</v>
      </c>
      <c r="EI159" s="21">
        <f t="shared" si="74"/>
        <v>0</v>
      </c>
      <c r="EJ159" s="21">
        <f t="shared" si="74"/>
        <v>0</v>
      </c>
      <c r="EK159" s="21">
        <f t="shared" si="74"/>
        <v>0</v>
      </c>
      <c r="EL159" s="21">
        <f t="shared" si="74"/>
        <v>0</v>
      </c>
      <c r="EM159" s="21">
        <f t="shared" si="74"/>
        <v>0</v>
      </c>
      <c r="EN159" s="21">
        <f t="shared" ref="EN159:FS159" si="75">SUM(EN160:EN187)</f>
        <v>0</v>
      </c>
      <c r="EO159" s="21">
        <f t="shared" si="75"/>
        <v>0</v>
      </c>
      <c r="EP159" s="21">
        <f t="shared" si="75"/>
        <v>0</v>
      </c>
      <c r="EQ159" s="21">
        <f t="shared" si="75"/>
        <v>0</v>
      </c>
      <c r="ER159" s="21">
        <f t="shared" si="75"/>
        <v>0</v>
      </c>
      <c r="ES159" s="21">
        <f t="shared" si="75"/>
        <v>0</v>
      </c>
      <c r="ET159" s="21">
        <f t="shared" si="75"/>
        <v>0</v>
      </c>
      <c r="EU159" s="21">
        <f t="shared" si="75"/>
        <v>0</v>
      </c>
      <c r="EV159" s="21">
        <f t="shared" si="75"/>
        <v>0</v>
      </c>
      <c r="EW159" s="21">
        <f t="shared" si="75"/>
        <v>0</v>
      </c>
      <c r="EX159" s="21">
        <f t="shared" si="75"/>
        <v>0</v>
      </c>
      <c r="EY159" s="21">
        <f t="shared" si="75"/>
        <v>0</v>
      </c>
      <c r="EZ159" s="21">
        <f t="shared" si="75"/>
        <v>0</v>
      </c>
      <c r="FA159" s="21">
        <f t="shared" si="75"/>
        <v>0</v>
      </c>
      <c r="FB159" s="21">
        <f t="shared" si="75"/>
        <v>0</v>
      </c>
      <c r="FC159" s="21">
        <f t="shared" si="75"/>
        <v>0</v>
      </c>
      <c r="FD159" s="21">
        <f t="shared" si="75"/>
        <v>0</v>
      </c>
      <c r="FE159" s="21">
        <f t="shared" si="75"/>
        <v>0</v>
      </c>
      <c r="FF159" s="21">
        <f t="shared" si="75"/>
        <v>0</v>
      </c>
      <c r="FG159" s="21">
        <f t="shared" si="75"/>
        <v>0</v>
      </c>
      <c r="FH159" s="21">
        <f t="shared" si="75"/>
        <v>0</v>
      </c>
      <c r="FI159" s="21">
        <f t="shared" si="75"/>
        <v>0</v>
      </c>
      <c r="FJ159" s="21">
        <f t="shared" si="75"/>
        <v>0</v>
      </c>
      <c r="FK159" s="21">
        <f t="shared" si="75"/>
        <v>0</v>
      </c>
      <c r="FL159" s="21">
        <f t="shared" si="75"/>
        <v>0</v>
      </c>
      <c r="FM159" s="21">
        <f t="shared" si="75"/>
        <v>0</v>
      </c>
      <c r="FN159" s="21">
        <f t="shared" si="75"/>
        <v>0</v>
      </c>
      <c r="FO159" s="21">
        <f t="shared" si="75"/>
        <v>0</v>
      </c>
      <c r="FP159" s="21">
        <f t="shared" si="75"/>
        <v>0</v>
      </c>
      <c r="FQ159" s="21">
        <f t="shared" si="75"/>
        <v>0</v>
      </c>
      <c r="FR159" s="21">
        <f t="shared" si="75"/>
        <v>0</v>
      </c>
      <c r="FS159" s="21">
        <f t="shared" si="75"/>
        <v>0</v>
      </c>
      <c r="FT159" s="21">
        <f t="shared" ref="FT159:GN159" si="76">SUM(FT160:FT187)</f>
        <v>0</v>
      </c>
      <c r="FU159" s="21">
        <f t="shared" si="76"/>
        <v>0</v>
      </c>
      <c r="FV159" s="21">
        <f t="shared" si="76"/>
        <v>0</v>
      </c>
      <c r="FW159" s="21">
        <f t="shared" si="76"/>
        <v>0</v>
      </c>
      <c r="FX159" s="21">
        <f t="shared" si="76"/>
        <v>0</v>
      </c>
      <c r="FY159" s="21">
        <f t="shared" si="76"/>
        <v>0</v>
      </c>
      <c r="FZ159" s="21">
        <f t="shared" si="76"/>
        <v>0</v>
      </c>
      <c r="GA159" s="21">
        <f t="shared" si="76"/>
        <v>0</v>
      </c>
      <c r="GB159" s="21">
        <f t="shared" si="76"/>
        <v>0</v>
      </c>
      <c r="GC159" s="21">
        <f t="shared" si="76"/>
        <v>0</v>
      </c>
      <c r="GD159" s="21">
        <f t="shared" si="76"/>
        <v>0</v>
      </c>
      <c r="GE159" s="21">
        <f t="shared" si="76"/>
        <v>0</v>
      </c>
      <c r="GF159" s="21">
        <f t="shared" si="76"/>
        <v>0</v>
      </c>
      <c r="GG159" s="21">
        <f t="shared" si="76"/>
        <v>0</v>
      </c>
      <c r="GH159" s="21">
        <f t="shared" si="76"/>
        <v>0</v>
      </c>
      <c r="GI159" s="21">
        <f t="shared" si="76"/>
        <v>0</v>
      </c>
      <c r="GJ159" s="21">
        <f t="shared" si="76"/>
        <v>0</v>
      </c>
      <c r="GK159" s="21">
        <f t="shared" si="76"/>
        <v>0</v>
      </c>
      <c r="GL159" s="21">
        <f t="shared" si="76"/>
        <v>0</v>
      </c>
      <c r="GM159" s="21">
        <f t="shared" si="76"/>
        <v>0</v>
      </c>
      <c r="GN159" s="273">
        <f t="shared" si="76"/>
        <v>0</v>
      </c>
      <c r="GO159" s="1"/>
      <c r="GP159" s="67"/>
    </row>
    <row r="160" spans="1:198" customFormat="1" hidden="1" outlineLevel="1" x14ac:dyDescent="0.75">
      <c r="A160" s="1"/>
      <c r="B160" s="1"/>
      <c r="C160" s="262" t="str">
        <f>Budget!AJ11</f>
        <v>Development Fee</v>
      </c>
      <c r="D160" s="19">
        <f>Budget!AK11</f>
        <v>25414874</v>
      </c>
      <c r="E160" s="19">
        <f t="shared" ref="E160:E187" si="77">IF(D160&lt;&gt;0,F160,"")</f>
        <v>1</v>
      </c>
      <c r="F160" s="263">
        <v>1</v>
      </c>
      <c r="G160" s="257">
        <f>IF(L160="custom",CustCF!F160,INDEX($P$8:$EW$8,MATCH(F160,$P$6:$EW$6,0)))</f>
        <v>46081</v>
      </c>
      <c r="H160" s="264">
        <v>24</v>
      </c>
      <c r="I160" s="257">
        <f>IF(L160="custom",CustCF!G160,INDEX($P$8:$EW$8,MATCH(H160,$P$6:$EW$6,0)))</f>
        <v>46783</v>
      </c>
      <c r="J160" s="102">
        <f t="shared" ref="J160:J187" si="78">H160-F160+1</f>
        <v>24</v>
      </c>
      <c r="K160" s="265" t="s">
        <v>116</v>
      </c>
      <c r="L160" s="266" t="s">
        <v>117</v>
      </c>
      <c r="M160" s="267">
        <f t="shared" ref="M160:M187" si="79">INDEX($D$291:$D$296,MATCH(L160,$C$291:$C$296,0))</f>
        <v>10000000</v>
      </c>
      <c r="N160" s="18">
        <f t="shared" si="70"/>
        <v>25414874</v>
      </c>
      <c r="O160" s="19"/>
      <c r="P160" s="95">
        <f>($K160="Bell Curve")*(_xlfn.NORM.DIST(AND(P$6&gt;=$F160,P$6&lt;=$H160)*(P$6-$F160+1),$J160/2,$M160,TRUE)-_xlfn.NORM.DIST(AND(P$6&gt;=$F160,P$6&lt;=$H160)*(O$6-$F160+1),$J160/2,$M160,TRUE))/(1-2*_xlfn.NORM.DIST(0,$J160/2,$M160,TRUE))*$D160+($K160="Steady Growth")*(AND(P$6&gt;=$F160,P$6&lt;=$H160)*((P$6-$F160+1)/($J160*($J160+1)/2)*$D160))+($K160="custom")*CustCF!J160</f>
        <v>0</v>
      </c>
      <c r="Q160" s="95">
        <f>($K160="Bell Curve")*(_xlfn.NORM.DIST(AND(Q$6&gt;=$F160,Q$6&lt;=$H160)*(Q$6-$F160+1),$J160/2,$M160,TRUE)-_xlfn.NORM.DIST(AND(Q$6&gt;=$F160,Q$6&lt;=$H160)*(P$6-$F160+1),$J160/2,$M160,TRUE))/(1-2*_xlfn.NORM.DIST(0,$J160/2,$M160,TRUE))*$D160+($K160="Steady Growth")*(AND(Q$6&gt;=$F160,Q$6&lt;=$H160)*((Q$6-$F160+1)/($J160*($J160+1)/2)*$D160))+($K160="custom")*CustCF!K160</f>
        <v>1058953.0830877519</v>
      </c>
      <c r="R160" s="95">
        <f>($K160="Bell Curve")*(_xlfn.NORM.DIST(AND(R$6&gt;=$F160,R$6&lt;=$H160)*(R$6-$F160+1),$J160/2,$M160,TRUE)-_xlfn.NORM.DIST(AND(R$6&gt;=$F160,R$6&lt;=$H160)*(Q$6-$F160+1),$J160/2,$M160,TRUE))/(1-2*_xlfn.NORM.DIST(0,$J160/2,$M160,TRUE))*$D160+($K160="Steady Growth")*(AND(R$6&gt;=$F160,R$6&lt;=$H160)*((R$6-$F160+1)/($J160*($J160+1)/2)*$D160))+($K160="custom")*CustCF!L160</f>
        <v>1058953.0845612409</v>
      </c>
      <c r="S160" s="95">
        <f>($K160="Bell Curve")*(_xlfn.NORM.DIST(AND(S$6&gt;=$F160,S$6&lt;=$H160)*(S$6-$F160+1),$J160/2,$M160,TRUE)-_xlfn.NORM.DIST(AND(S$6&gt;=$F160,S$6&lt;=$H160)*(R$6-$F160+1),$J160/2,$M160,TRUE))/(1-2*_xlfn.NORM.DIST(0,$J160/2,$M160,TRUE))*$D160+($K160="Steady Growth")*(AND(S$6&gt;=$F160,S$6&lt;=$H160)*((S$6-$F160+1)/($J160*($J160+1)/2)*$D160))+($K160="custom")*CustCF!M160</f>
        <v>1058953.0830877519</v>
      </c>
      <c r="T160" s="95">
        <f>($K160="Bell Curve")*(_xlfn.NORM.DIST(AND(T$6&gt;=$F160,T$6&lt;=$H160)*(T$6-$F160+1),$J160/2,$M160,TRUE)-_xlfn.NORM.DIST(AND(T$6&gt;=$F160,T$6&lt;=$H160)*(S$6-$F160+1),$J160/2,$M160,TRUE))/(1-2*_xlfn.NORM.DIST(0,$J160/2,$M160,TRUE))*$D160+($K160="Steady Growth")*(AND(T$6&gt;=$F160,T$6&lt;=$H160)*((T$6-$F160+1)/($J160*($J160+1)/2)*$D160))+($K160="custom")*CustCF!N160</f>
        <v>1058953.0830877519</v>
      </c>
      <c r="U160" s="95">
        <f>($K160="Bell Curve")*(_xlfn.NORM.DIST(AND(U$6&gt;=$F160,U$6&lt;=$H160)*(U$6-$F160+1),$J160/2,$M160,TRUE)-_xlfn.NORM.DIST(AND(U$6&gt;=$F160,U$6&lt;=$H160)*(T$6-$F160+1),$J160/2,$M160,TRUE))/(1-2*_xlfn.NORM.DIST(0,$J160/2,$M160,TRUE))*$D160+($K160="Steady Growth")*(AND(U$6&gt;=$F160,U$6&lt;=$H160)*((U$6-$F160+1)/($J160*($J160+1)/2)*$D160))+($K160="custom")*CustCF!O160</f>
        <v>1058953.0830877519</v>
      </c>
      <c r="V160" s="95">
        <f>($K160="Bell Curve")*(_xlfn.NORM.DIST(AND(V$6&gt;=$F160,V$6&lt;=$H160)*(V$6-$F160+1),$J160/2,$M160,TRUE)-_xlfn.NORM.DIST(AND(V$6&gt;=$F160,V$6&lt;=$H160)*(U$6-$F160+1),$J160/2,$M160,TRUE))/(1-2*_xlfn.NORM.DIST(0,$J160/2,$M160,TRUE))*$D160+($K160="Steady Growth")*(AND(V$6&gt;=$F160,V$6&lt;=$H160)*((V$6-$F160+1)/($J160*($J160+1)/2)*$D160))+($K160="custom")*CustCF!P160</f>
        <v>1058953.0830877519</v>
      </c>
      <c r="W160" s="95">
        <f>($K160="Bell Curve")*(_xlfn.NORM.DIST(AND(W$6&gt;=$F160,W$6&lt;=$H160)*(W$6-$F160+1),$J160/2,$M160,TRUE)-_xlfn.NORM.DIST(AND(W$6&gt;=$F160,W$6&lt;=$H160)*(V$6-$F160+1),$J160/2,$M160,TRUE))/(1-2*_xlfn.NORM.DIST(0,$J160/2,$M160,TRUE))*$D160+($K160="Steady Growth")*(AND(W$6&gt;=$F160,W$6&lt;=$H160)*((W$6-$F160+1)/($J160*($J160+1)/2)*$D160))+($K160="custom")*CustCF!Q160</f>
        <v>1058953.0830877519</v>
      </c>
      <c r="X160" s="95">
        <f>($K160="Bell Curve")*(_xlfn.NORM.DIST(AND(X$6&gt;=$F160,X$6&lt;=$H160)*(X$6-$F160+1),$J160/2,$M160,TRUE)-_xlfn.NORM.DIST(AND(X$6&gt;=$F160,X$6&lt;=$H160)*(W$6-$F160+1),$J160/2,$M160,TRUE))/(1-2*_xlfn.NORM.DIST(0,$J160/2,$M160,TRUE))*$D160+($K160="Steady Growth")*(AND(X$6&gt;=$F160,X$6&lt;=$H160)*((X$6-$F160+1)/($J160*($J160+1)/2)*$D160))+($K160="custom")*CustCF!R160</f>
        <v>1058953.0830877519</v>
      </c>
      <c r="Y160" s="95">
        <f>($K160="Bell Curve")*(_xlfn.NORM.DIST(AND(Y$6&gt;=$F160,Y$6&lt;=$H160)*(Y$6-$F160+1),$J160/2,$M160,TRUE)-_xlfn.NORM.DIST(AND(Y$6&gt;=$F160,Y$6&lt;=$H160)*(X$6-$F160+1),$J160/2,$M160,TRUE))/(1-2*_xlfn.NORM.DIST(0,$J160/2,$M160,TRUE))*$D160+($K160="Steady Growth")*(AND(Y$6&gt;=$F160,Y$6&lt;=$H160)*((Y$6-$F160+1)/($J160*($J160+1)/2)*$D160))+($K160="custom")*CustCF!S160</f>
        <v>1058953.0845612409</v>
      </c>
      <c r="Z160" s="95">
        <f>($K160="Bell Curve")*(_xlfn.NORM.DIST(AND(Z$6&gt;=$F160,Z$6&lt;=$H160)*(Z$6-$F160+1),$J160/2,$M160,TRUE)-_xlfn.NORM.DIST(AND(Z$6&gt;=$F160,Z$6&lt;=$H160)*(Y$6-$F160+1),$J160/2,$M160,TRUE))/(1-2*_xlfn.NORM.DIST(0,$J160/2,$M160,TRUE))*$D160+($K160="Steady Growth")*(AND(Z$6&gt;=$F160,Z$6&lt;=$H160)*((Z$6-$F160+1)/($J160*($J160+1)/2)*$D160))+($K160="custom")*CustCF!T160</f>
        <v>1058953.0830877519</v>
      </c>
      <c r="AA160" s="95">
        <f>($K160="Bell Curve")*(_xlfn.NORM.DIST(AND(AA$6&gt;=$F160,AA$6&lt;=$H160)*(AA$6-$F160+1),$J160/2,$M160,TRUE)-_xlfn.NORM.DIST(AND(AA$6&gt;=$F160,AA$6&lt;=$H160)*(Z$6-$F160+1),$J160/2,$M160,TRUE))/(1-2*_xlfn.NORM.DIST(0,$J160/2,$M160,TRUE))*$D160+($K160="Steady Growth")*(AND(AA$6&gt;=$F160,AA$6&lt;=$H160)*((AA$6-$F160+1)/($J160*($J160+1)/2)*$D160))+($K160="custom")*CustCF!U160</f>
        <v>1058953.0830877519</v>
      </c>
      <c r="AB160" s="95">
        <f>($K160="Bell Curve")*(_xlfn.NORM.DIST(AND(AB$6&gt;=$F160,AB$6&lt;=$H160)*(AB$6-$F160+1),$J160/2,$M160,TRUE)-_xlfn.NORM.DIST(AND(AB$6&gt;=$F160,AB$6&lt;=$H160)*(AA$6-$F160+1),$J160/2,$M160,TRUE))/(1-2*_xlfn.NORM.DIST(0,$J160/2,$M160,TRUE))*$D160+($K160="Steady Growth")*(AND(AB$6&gt;=$F160,AB$6&lt;=$H160)*((AB$6-$F160+1)/($J160*($J160+1)/2)*$D160))+($K160="custom")*CustCF!V160</f>
        <v>1058953.0830877519</v>
      </c>
      <c r="AC160" s="95">
        <f>($K160="Bell Curve")*(_xlfn.NORM.DIST(AND(AC$6&gt;=$F160,AC$6&lt;=$H160)*(AC$6-$F160+1),$J160/2,$M160,TRUE)-_xlfn.NORM.DIST(AND(AC$6&gt;=$F160,AC$6&lt;=$H160)*(AB$6-$F160+1),$J160/2,$M160,TRUE))/(1-2*_xlfn.NORM.DIST(0,$J160/2,$M160,TRUE))*$D160+($K160="Steady Growth")*(AND(AC$6&gt;=$F160,AC$6&lt;=$H160)*((AC$6-$F160+1)/($J160*($J160+1)/2)*$D160))+($K160="custom")*CustCF!W160</f>
        <v>1058953.0830877519</v>
      </c>
      <c r="AD160" s="95">
        <f>($K160="Bell Curve")*(_xlfn.NORM.DIST(AND(AD$6&gt;=$F160,AD$6&lt;=$H160)*(AD$6-$F160+1),$J160/2,$M160,TRUE)-_xlfn.NORM.DIST(AND(AD$6&gt;=$F160,AD$6&lt;=$H160)*(AC$6-$F160+1),$J160/2,$M160,TRUE))/(1-2*_xlfn.NORM.DIST(0,$J160/2,$M160,TRUE))*$D160+($K160="Steady Growth")*(AND(AD$6&gt;=$F160,AD$6&lt;=$H160)*((AD$6-$F160+1)/($J160*($J160+1)/2)*$D160))+($K160="custom")*CustCF!X160</f>
        <v>1058953.0830877519</v>
      </c>
      <c r="AE160" s="95">
        <f>($K160="Bell Curve")*(_xlfn.NORM.DIST(AND(AE$6&gt;=$F160,AE$6&lt;=$H160)*(AE$6-$F160+1),$J160/2,$M160,TRUE)-_xlfn.NORM.DIST(AND(AE$6&gt;=$F160,AE$6&lt;=$H160)*(AD$6-$F160+1),$J160/2,$M160,TRUE))/(1-2*_xlfn.NORM.DIST(0,$J160/2,$M160,TRUE))*$D160+($K160="Steady Growth")*(AND(AE$6&gt;=$F160,AE$6&lt;=$H160)*((AE$6-$F160+1)/($J160*($J160+1)/2)*$D160))+($K160="custom")*CustCF!Y160</f>
        <v>1058953.0830877519</v>
      </c>
      <c r="AF160" s="95">
        <f>($K160="Bell Curve")*(_xlfn.NORM.DIST(AND(AF$6&gt;=$F160,AF$6&lt;=$H160)*(AF$6-$F160+1),$J160/2,$M160,TRUE)-_xlfn.NORM.DIST(AND(AF$6&gt;=$F160,AF$6&lt;=$H160)*(AE$6-$F160+1),$J160/2,$M160,TRUE))/(1-2*_xlfn.NORM.DIST(0,$J160/2,$M160,TRUE))*$D160+($K160="Steady Growth")*(AND(AF$6&gt;=$F160,AF$6&lt;=$H160)*((AF$6-$F160+1)/($J160*($J160+1)/2)*$D160))+($K160="custom")*CustCF!Z160</f>
        <v>1058953.0830877519</v>
      </c>
      <c r="AG160" s="95">
        <f>($K160="Bell Curve")*(_xlfn.NORM.DIST(AND(AG$6&gt;=$F160,AG$6&lt;=$H160)*(AG$6-$F160+1),$J160/2,$M160,TRUE)-_xlfn.NORM.DIST(AND(AG$6&gt;=$F160,AG$6&lt;=$H160)*(AF$6-$F160+1),$J160/2,$M160,TRUE))/(1-2*_xlfn.NORM.DIST(0,$J160/2,$M160,TRUE))*$D160+($K160="Steady Growth")*(AND(AG$6&gt;=$F160,AG$6&lt;=$H160)*((AG$6-$F160+1)/($J160*($J160+1)/2)*$D160))+($K160="custom")*CustCF!AA160</f>
        <v>1058953.0860347296</v>
      </c>
      <c r="AH160" s="95">
        <f>($K160="Bell Curve")*(_xlfn.NORM.DIST(AND(AH$6&gt;=$F160,AH$6&lt;=$H160)*(AH$6-$F160+1),$J160/2,$M160,TRUE)-_xlfn.NORM.DIST(AND(AH$6&gt;=$F160,AH$6&lt;=$H160)*(AG$6-$F160+1),$J160/2,$M160,TRUE))/(1-2*_xlfn.NORM.DIST(0,$J160/2,$M160,TRUE))*$D160+($K160="Steady Growth")*(AND(AH$6&gt;=$F160,AH$6&lt;=$H160)*((AH$6-$F160+1)/($J160*($J160+1)/2)*$D160))+($K160="custom")*CustCF!AB160</f>
        <v>1058953.0801407739</v>
      </c>
      <c r="AI160" s="95">
        <f>($K160="Bell Curve")*(_xlfn.NORM.DIST(AND(AI$6&gt;=$F160,AI$6&lt;=$H160)*(AI$6-$F160+1),$J160/2,$M160,TRUE)-_xlfn.NORM.DIST(AND(AI$6&gt;=$F160,AI$6&lt;=$H160)*(AH$6-$F160+1),$J160/2,$M160,TRUE))/(1-2*_xlfn.NORM.DIST(0,$J160/2,$M160,TRUE))*$D160+($K160="Steady Growth")*(AND(AI$6&gt;=$F160,AI$6&lt;=$H160)*((AI$6-$F160+1)/($J160*($J160+1)/2)*$D160))+($K160="custom")*CustCF!AC160</f>
        <v>1058953.0860347296</v>
      </c>
      <c r="AJ160" s="95">
        <f>($K160="Bell Curve")*(_xlfn.NORM.DIST(AND(AJ$6&gt;=$F160,AJ$6&lt;=$H160)*(AJ$6-$F160+1),$J160/2,$M160,TRUE)-_xlfn.NORM.DIST(AND(AJ$6&gt;=$F160,AJ$6&lt;=$H160)*(AI$6-$F160+1),$J160/2,$M160,TRUE))/(1-2*_xlfn.NORM.DIST(0,$J160/2,$M160,TRUE))*$D160+($K160="Steady Growth")*(AND(AJ$6&gt;=$F160,AJ$6&lt;=$H160)*((AJ$6-$F160+1)/($J160*($J160+1)/2)*$D160))+($K160="custom")*CustCF!AD160</f>
        <v>1058953.0801407739</v>
      </c>
      <c r="AK160" s="95">
        <f>($K160="Bell Curve")*(_xlfn.NORM.DIST(AND(AK$6&gt;=$F160,AK$6&lt;=$H160)*(AK$6-$F160+1),$J160/2,$M160,TRUE)-_xlfn.NORM.DIST(AND(AK$6&gt;=$F160,AK$6&lt;=$H160)*(AJ$6-$F160+1),$J160/2,$M160,TRUE))/(1-2*_xlfn.NORM.DIST(0,$J160/2,$M160,TRUE))*$D160+($K160="Steady Growth")*(AND(AK$6&gt;=$F160,AK$6&lt;=$H160)*((AK$6-$F160+1)/($J160*($J160+1)/2)*$D160))+($K160="custom")*CustCF!AE160</f>
        <v>1058953.0860347296</v>
      </c>
      <c r="AL160" s="95">
        <f>($K160="Bell Curve")*(_xlfn.NORM.DIST(AND(AL$6&gt;=$F160,AL$6&lt;=$H160)*(AL$6-$F160+1),$J160/2,$M160,TRUE)-_xlfn.NORM.DIST(AND(AL$6&gt;=$F160,AL$6&lt;=$H160)*(AK$6-$F160+1),$J160/2,$M160,TRUE))/(1-2*_xlfn.NORM.DIST(0,$J160/2,$M160,TRUE))*$D160+($K160="Steady Growth")*(AND(AL$6&gt;=$F160,AL$6&lt;=$H160)*((AL$6-$F160+1)/($J160*($J160+1)/2)*$D160))+($K160="custom")*CustCF!AF160</f>
        <v>1058953.0801407739</v>
      </c>
      <c r="AM160" s="95">
        <f>($K160="Bell Curve")*(_xlfn.NORM.DIST(AND(AM$6&gt;=$F160,AM$6&lt;=$H160)*(AM$6-$F160+1),$J160/2,$M160,TRUE)-_xlfn.NORM.DIST(AND(AM$6&gt;=$F160,AM$6&lt;=$H160)*(AL$6-$F160+1),$J160/2,$M160,TRUE))/(1-2*_xlfn.NORM.DIST(0,$J160/2,$M160,TRUE))*$D160+($K160="Steady Growth")*(AND(AM$6&gt;=$F160,AM$6&lt;=$H160)*((AM$6-$F160+1)/($J160*($J160+1)/2)*$D160))+($K160="custom")*CustCF!AG160</f>
        <v>1058953.0860347296</v>
      </c>
      <c r="AN160" s="95">
        <f>($K160="Bell Curve")*(_xlfn.NORM.DIST(AND(AN$6&gt;=$F160,AN$6&lt;=$H160)*(AN$6-$F160+1),$J160/2,$M160,TRUE)-_xlfn.NORM.DIST(AND(AN$6&gt;=$F160,AN$6&lt;=$H160)*(AM$6-$F160+1),$J160/2,$M160,TRUE))/(1-2*_xlfn.NORM.DIST(0,$J160/2,$M160,TRUE))*$D160+($K160="Steady Growth")*(AND(AN$6&gt;=$F160,AN$6&lt;=$H160)*((AN$6-$F160+1)/($J160*($J160+1)/2)*$D160))+($K160="custom")*CustCF!AH160</f>
        <v>1058953.0830877519</v>
      </c>
      <c r="AO160" s="95">
        <f>($K160="Bell Curve")*(_xlfn.NORM.DIST(AND(AO$6&gt;=$F160,AO$6&lt;=$H160)*(AO$6-$F160+1),$J160/2,$M160,TRUE)-_xlfn.NORM.DIST(AND(AO$6&gt;=$F160,AO$6&lt;=$H160)*(AN$6-$F160+1),$J160/2,$M160,TRUE))/(1-2*_xlfn.NORM.DIST(0,$J160/2,$M160,TRUE))*$D160+($K160="Steady Growth")*(AND(AO$6&gt;=$F160,AO$6&lt;=$H160)*((AO$6-$F160+1)/($J160*($J160+1)/2)*$D160))+($K160="custom")*CustCF!AI160</f>
        <v>0</v>
      </c>
      <c r="AP160" s="95">
        <f>($K160="Bell Curve")*(_xlfn.NORM.DIST(AND(AP$6&gt;=$F160,AP$6&lt;=$H160)*(AP$6-$F160+1),$J160/2,$M160,TRUE)-_xlfn.NORM.DIST(AND(AP$6&gt;=$F160,AP$6&lt;=$H160)*(AO$6-$F160+1),$J160/2,$M160,TRUE))/(1-2*_xlfn.NORM.DIST(0,$J160/2,$M160,TRUE))*$D160+($K160="Steady Growth")*(AND(AP$6&gt;=$F160,AP$6&lt;=$H160)*((AP$6-$F160+1)/($J160*($J160+1)/2)*$D160))+($K160="custom")*CustCF!AJ160</f>
        <v>0</v>
      </c>
      <c r="AQ160" s="95">
        <f>($K160="Bell Curve")*(_xlfn.NORM.DIST(AND(AQ$6&gt;=$F160,AQ$6&lt;=$H160)*(AQ$6-$F160+1),$J160/2,$M160,TRUE)-_xlfn.NORM.DIST(AND(AQ$6&gt;=$F160,AQ$6&lt;=$H160)*(AP$6-$F160+1),$J160/2,$M160,TRUE))/(1-2*_xlfn.NORM.DIST(0,$J160/2,$M160,TRUE))*$D160+($K160="Steady Growth")*(AND(AQ$6&gt;=$F160,AQ$6&lt;=$H160)*((AQ$6-$F160+1)/($J160*($J160+1)/2)*$D160))+($K160="custom")*CustCF!AK160</f>
        <v>0</v>
      </c>
      <c r="AR160" s="95">
        <f>($K160="Bell Curve")*(_xlfn.NORM.DIST(AND(AR$6&gt;=$F160,AR$6&lt;=$H160)*(AR$6-$F160+1),$J160/2,$M160,TRUE)-_xlfn.NORM.DIST(AND(AR$6&gt;=$F160,AR$6&lt;=$H160)*(AQ$6-$F160+1),$J160/2,$M160,TRUE))/(1-2*_xlfn.NORM.DIST(0,$J160/2,$M160,TRUE))*$D160+($K160="Steady Growth")*(AND(AR$6&gt;=$F160,AR$6&lt;=$H160)*((AR$6-$F160+1)/($J160*($J160+1)/2)*$D160))+($K160="custom")*CustCF!AL160</f>
        <v>0</v>
      </c>
      <c r="AS160" s="95">
        <f>($K160="Bell Curve")*(_xlfn.NORM.DIST(AND(AS$6&gt;=$F160,AS$6&lt;=$H160)*(AS$6-$F160+1),$J160/2,$M160,TRUE)-_xlfn.NORM.DIST(AND(AS$6&gt;=$F160,AS$6&lt;=$H160)*(AR$6-$F160+1),$J160/2,$M160,TRUE))/(1-2*_xlfn.NORM.DIST(0,$J160/2,$M160,TRUE))*$D160+($K160="Steady Growth")*(AND(AS$6&gt;=$F160,AS$6&lt;=$H160)*((AS$6-$F160+1)/($J160*($J160+1)/2)*$D160))+($K160="custom")*CustCF!AM160</f>
        <v>0</v>
      </c>
      <c r="AT160" s="95">
        <f>($K160="Bell Curve")*(_xlfn.NORM.DIST(AND(AT$6&gt;=$F160,AT$6&lt;=$H160)*(AT$6-$F160+1),$J160/2,$M160,TRUE)-_xlfn.NORM.DIST(AND(AT$6&gt;=$F160,AT$6&lt;=$H160)*(AS$6-$F160+1),$J160/2,$M160,TRUE))/(1-2*_xlfn.NORM.DIST(0,$J160/2,$M160,TRUE))*$D160+($K160="Steady Growth")*(AND(AT$6&gt;=$F160,AT$6&lt;=$H160)*((AT$6-$F160+1)/($J160*($J160+1)/2)*$D160))+($K160="custom")*CustCF!AN160</f>
        <v>0</v>
      </c>
      <c r="AU160" s="95">
        <f>($K160="Bell Curve")*(_xlfn.NORM.DIST(AND(AU$6&gt;=$F160,AU$6&lt;=$H160)*(AU$6-$F160+1),$J160/2,$M160,TRUE)-_xlfn.NORM.DIST(AND(AU$6&gt;=$F160,AU$6&lt;=$H160)*(AT$6-$F160+1),$J160/2,$M160,TRUE))/(1-2*_xlfn.NORM.DIST(0,$J160/2,$M160,TRUE))*$D160+($K160="Steady Growth")*(AND(AU$6&gt;=$F160,AU$6&lt;=$H160)*((AU$6-$F160+1)/($J160*($J160+1)/2)*$D160))+($K160="custom")*CustCF!AO160</f>
        <v>0</v>
      </c>
      <c r="AV160" s="95">
        <f>($K160="Bell Curve")*(_xlfn.NORM.DIST(AND(AV$6&gt;=$F160,AV$6&lt;=$H160)*(AV$6-$F160+1),$J160/2,$M160,TRUE)-_xlfn.NORM.DIST(AND(AV$6&gt;=$F160,AV$6&lt;=$H160)*(AU$6-$F160+1),$J160/2,$M160,TRUE))/(1-2*_xlfn.NORM.DIST(0,$J160/2,$M160,TRUE))*$D160+($K160="Steady Growth")*(AND(AV$6&gt;=$F160,AV$6&lt;=$H160)*((AV$6-$F160+1)/($J160*($J160+1)/2)*$D160))+($K160="custom")*CustCF!AP160</f>
        <v>0</v>
      </c>
      <c r="AW160" s="95">
        <f>($K160="Bell Curve")*(_xlfn.NORM.DIST(AND(AW$6&gt;=$F160,AW$6&lt;=$H160)*(AW$6-$F160+1),$J160/2,$M160,TRUE)-_xlfn.NORM.DIST(AND(AW$6&gt;=$F160,AW$6&lt;=$H160)*(AV$6-$F160+1),$J160/2,$M160,TRUE))/(1-2*_xlfn.NORM.DIST(0,$J160/2,$M160,TRUE))*$D160+($K160="Steady Growth")*(AND(AW$6&gt;=$F160,AW$6&lt;=$H160)*((AW$6-$F160+1)/($J160*($J160+1)/2)*$D160))+($K160="custom")*CustCF!AQ160</f>
        <v>0</v>
      </c>
      <c r="AX160" s="95">
        <f>($K160="Bell Curve")*(_xlfn.NORM.DIST(AND(AX$6&gt;=$F160,AX$6&lt;=$H160)*(AX$6-$F160+1),$J160/2,$M160,TRUE)-_xlfn.NORM.DIST(AND(AX$6&gt;=$F160,AX$6&lt;=$H160)*(AW$6-$F160+1),$J160/2,$M160,TRUE))/(1-2*_xlfn.NORM.DIST(0,$J160/2,$M160,TRUE))*$D160+($K160="Steady Growth")*(AND(AX$6&gt;=$F160,AX$6&lt;=$H160)*((AX$6-$F160+1)/($J160*($J160+1)/2)*$D160))+($K160="custom")*CustCF!AR160</f>
        <v>0</v>
      </c>
      <c r="AY160" s="95">
        <f>($K160="Bell Curve")*(_xlfn.NORM.DIST(AND(AY$6&gt;=$F160,AY$6&lt;=$H160)*(AY$6-$F160+1),$J160/2,$M160,TRUE)-_xlfn.NORM.DIST(AND(AY$6&gt;=$F160,AY$6&lt;=$H160)*(AX$6-$F160+1),$J160/2,$M160,TRUE))/(1-2*_xlfn.NORM.DIST(0,$J160/2,$M160,TRUE))*$D160+($K160="Steady Growth")*(AND(AY$6&gt;=$F160,AY$6&lt;=$H160)*((AY$6-$F160+1)/($J160*($J160+1)/2)*$D160))+($K160="custom")*CustCF!AS160</f>
        <v>0</v>
      </c>
      <c r="AZ160" s="95">
        <f>($K160="Bell Curve")*(_xlfn.NORM.DIST(AND(AZ$6&gt;=$F160,AZ$6&lt;=$H160)*(AZ$6-$F160+1),$J160/2,$M160,TRUE)-_xlfn.NORM.DIST(AND(AZ$6&gt;=$F160,AZ$6&lt;=$H160)*(AY$6-$F160+1),$J160/2,$M160,TRUE))/(1-2*_xlfn.NORM.DIST(0,$J160/2,$M160,TRUE))*$D160+($K160="Steady Growth")*(AND(AZ$6&gt;=$F160,AZ$6&lt;=$H160)*((AZ$6-$F160+1)/($J160*($J160+1)/2)*$D160))+($K160="custom")*CustCF!AT160</f>
        <v>0</v>
      </c>
      <c r="BA160" s="95">
        <f>($K160="Bell Curve")*(_xlfn.NORM.DIST(AND(BA$6&gt;=$F160,BA$6&lt;=$H160)*(BA$6-$F160+1),$J160/2,$M160,TRUE)-_xlfn.NORM.DIST(AND(BA$6&gt;=$F160,BA$6&lt;=$H160)*(AZ$6-$F160+1),$J160/2,$M160,TRUE))/(1-2*_xlfn.NORM.DIST(0,$J160/2,$M160,TRUE))*$D160+($K160="Steady Growth")*(AND(BA$6&gt;=$F160,BA$6&lt;=$H160)*((BA$6-$F160+1)/($J160*($J160+1)/2)*$D160))+($K160="custom")*CustCF!AU160</f>
        <v>0</v>
      </c>
      <c r="BB160" s="95">
        <f>($K160="Bell Curve")*(_xlfn.NORM.DIST(AND(BB$6&gt;=$F160,BB$6&lt;=$H160)*(BB$6-$F160+1),$J160/2,$M160,TRUE)-_xlfn.NORM.DIST(AND(BB$6&gt;=$F160,BB$6&lt;=$H160)*(BA$6-$F160+1),$J160/2,$M160,TRUE))/(1-2*_xlfn.NORM.DIST(0,$J160/2,$M160,TRUE))*$D160+($K160="Steady Growth")*(AND(BB$6&gt;=$F160,BB$6&lt;=$H160)*((BB$6-$F160+1)/($J160*($J160+1)/2)*$D160))+($K160="custom")*CustCF!AV160</f>
        <v>0</v>
      </c>
      <c r="BC160" s="95">
        <f>($K160="Bell Curve")*(_xlfn.NORM.DIST(AND(BC$6&gt;=$F160,BC$6&lt;=$H160)*(BC$6-$F160+1),$J160/2,$M160,TRUE)-_xlfn.NORM.DIST(AND(BC$6&gt;=$F160,BC$6&lt;=$H160)*(BB$6-$F160+1),$J160/2,$M160,TRUE))/(1-2*_xlfn.NORM.DIST(0,$J160/2,$M160,TRUE))*$D160+($K160="Steady Growth")*(AND(BC$6&gt;=$F160,BC$6&lt;=$H160)*((BC$6-$F160+1)/($J160*($J160+1)/2)*$D160))+($K160="custom")*CustCF!AW160</f>
        <v>0</v>
      </c>
      <c r="BD160" s="95">
        <f>($K160="Bell Curve")*(_xlfn.NORM.DIST(AND(BD$6&gt;=$F160,BD$6&lt;=$H160)*(BD$6-$F160+1),$J160/2,$M160,TRUE)-_xlfn.NORM.DIST(AND(BD$6&gt;=$F160,BD$6&lt;=$H160)*(BC$6-$F160+1),$J160/2,$M160,TRUE))/(1-2*_xlfn.NORM.DIST(0,$J160/2,$M160,TRUE))*$D160+($K160="Steady Growth")*(AND(BD$6&gt;=$F160,BD$6&lt;=$H160)*((BD$6-$F160+1)/($J160*($J160+1)/2)*$D160))+($K160="custom")*CustCF!AX160</f>
        <v>0</v>
      </c>
      <c r="BE160" s="95">
        <f>($K160="Bell Curve")*(_xlfn.NORM.DIST(AND(BE$6&gt;=$F160,BE$6&lt;=$H160)*(BE$6-$F160+1),$J160/2,$M160,TRUE)-_xlfn.NORM.DIST(AND(BE$6&gt;=$F160,BE$6&lt;=$H160)*(BD$6-$F160+1),$J160/2,$M160,TRUE))/(1-2*_xlfn.NORM.DIST(0,$J160/2,$M160,TRUE))*$D160+($K160="Steady Growth")*(AND(BE$6&gt;=$F160,BE$6&lt;=$H160)*((BE$6-$F160+1)/($J160*($J160+1)/2)*$D160))+($K160="custom")*CustCF!AY160</f>
        <v>0</v>
      </c>
      <c r="BF160" s="95">
        <f>($K160="Bell Curve")*(_xlfn.NORM.DIST(AND(BF$6&gt;=$F160,BF$6&lt;=$H160)*(BF$6-$F160+1),$J160/2,$M160,TRUE)-_xlfn.NORM.DIST(AND(BF$6&gt;=$F160,BF$6&lt;=$H160)*(BE$6-$F160+1),$J160/2,$M160,TRUE))/(1-2*_xlfn.NORM.DIST(0,$J160/2,$M160,TRUE))*$D160+($K160="Steady Growth")*(AND(BF$6&gt;=$F160,BF$6&lt;=$H160)*((BF$6-$F160+1)/($J160*($J160+1)/2)*$D160))+($K160="custom")*CustCF!AZ160</f>
        <v>0</v>
      </c>
      <c r="BG160" s="95">
        <f>($K160="Bell Curve")*(_xlfn.NORM.DIST(AND(BG$6&gt;=$F160,BG$6&lt;=$H160)*(BG$6-$F160+1),$J160/2,$M160,TRUE)-_xlfn.NORM.DIST(AND(BG$6&gt;=$F160,BG$6&lt;=$H160)*(BF$6-$F160+1),$J160/2,$M160,TRUE))/(1-2*_xlfn.NORM.DIST(0,$J160/2,$M160,TRUE))*$D160+($K160="Steady Growth")*(AND(BG$6&gt;=$F160,BG$6&lt;=$H160)*((BG$6-$F160+1)/($J160*($J160+1)/2)*$D160))+($K160="custom")*CustCF!BA160</f>
        <v>0</v>
      </c>
      <c r="BH160" s="95">
        <f>($K160="Bell Curve")*(_xlfn.NORM.DIST(AND(BH$6&gt;=$F160,BH$6&lt;=$H160)*(BH$6-$F160+1),$J160/2,$M160,TRUE)-_xlfn.NORM.DIST(AND(BH$6&gt;=$F160,BH$6&lt;=$H160)*(BG$6-$F160+1),$J160/2,$M160,TRUE))/(1-2*_xlfn.NORM.DIST(0,$J160/2,$M160,TRUE))*$D160+($K160="Steady Growth")*(AND(BH$6&gt;=$F160,BH$6&lt;=$H160)*((BH$6-$F160+1)/($J160*($J160+1)/2)*$D160))+($K160="custom")*CustCF!BB160</f>
        <v>0</v>
      </c>
      <c r="BI160" s="95">
        <f>($K160="Bell Curve")*(_xlfn.NORM.DIST(AND(BI$6&gt;=$F160,BI$6&lt;=$H160)*(BI$6-$F160+1),$J160/2,$M160,TRUE)-_xlfn.NORM.DIST(AND(BI$6&gt;=$F160,BI$6&lt;=$H160)*(BH$6-$F160+1),$J160/2,$M160,TRUE))/(1-2*_xlfn.NORM.DIST(0,$J160/2,$M160,TRUE))*$D160+($K160="Steady Growth")*(AND(BI$6&gt;=$F160,BI$6&lt;=$H160)*((BI$6-$F160+1)/($J160*($J160+1)/2)*$D160))+($K160="custom")*CustCF!BC160</f>
        <v>0</v>
      </c>
      <c r="BJ160" s="95">
        <f>($K160="Bell Curve")*(_xlfn.NORM.DIST(AND(BJ$6&gt;=$F160,BJ$6&lt;=$H160)*(BJ$6-$F160+1),$J160/2,$M160,TRUE)-_xlfn.NORM.DIST(AND(BJ$6&gt;=$F160,BJ$6&lt;=$H160)*(BI$6-$F160+1),$J160/2,$M160,TRUE))/(1-2*_xlfn.NORM.DIST(0,$J160/2,$M160,TRUE))*$D160+($K160="Steady Growth")*(AND(BJ$6&gt;=$F160,BJ$6&lt;=$H160)*((BJ$6-$F160+1)/($J160*($J160+1)/2)*$D160))+($K160="custom")*CustCF!BD160</f>
        <v>0</v>
      </c>
      <c r="BK160" s="95">
        <f>($K160="Bell Curve")*(_xlfn.NORM.DIST(AND(BK$6&gt;=$F160,BK$6&lt;=$H160)*(BK$6-$F160+1),$J160/2,$M160,TRUE)-_xlfn.NORM.DIST(AND(BK$6&gt;=$F160,BK$6&lt;=$H160)*(BJ$6-$F160+1),$J160/2,$M160,TRUE))/(1-2*_xlfn.NORM.DIST(0,$J160/2,$M160,TRUE))*$D160+($K160="Steady Growth")*(AND(BK$6&gt;=$F160,BK$6&lt;=$H160)*((BK$6-$F160+1)/($J160*($J160+1)/2)*$D160))+($K160="custom")*CustCF!BE160</f>
        <v>0</v>
      </c>
      <c r="BL160" s="95">
        <f>($K160="Bell Curve")*(_xlfn.NORM.DIST(AND(BL$6&gt;=$F160,BL$6&lt;=$H160)*(BL$6-$F160+1),$J160/2,$M160,TRUE)-_xlfn.NORM.DIST(AND(BL$6&gt;=$F160,BL$6&lt;=$H160)*(BK$6-$F160+1),$J160/2,$M160,TRUE))/(1-2*_xlfn.NORM.DIST(0,$J160/2,$M160,TRUE))*$D160+($K160="Steady Growth")*(AND(BL$6&gt;=$F160,BL$6&lt;=$H160)*((BL$6-$F160+1)/($J160*($J160+1)/2)*$D160))+($K160="custom")*CustCF!BF160</f>
        <v>0</v>
      </c>
      <c r="BM160" s="95">
        <f>($K160="Bell Curve")*(_xlfn.NORM.DIST(AND(BM$6&gt;=$F160,BM$6&lt;=$H160)*(BM$6-$F160+1),$J160/2,$M160,TRUE)-_xlfn.NORM.DIST(AND(BM$6&gt;=$F160,BM$6&lt;=$H160)*(BL$6-$F160+1),$J160/2,$M160,TRUE))/(1-2*_xlfn.NORM.DIST(0,$J160/2,$M160,TRUE))*$D160+($K160="Steady Growth")*(AND(BM$6&gt;=$F160,BM$6&lt;=$H160)*((BM$6-$F160+1)/($J160*($J160+1)/2)*$D160))+($K160="custom")*CustCF!BG160</f>
        <v>0</v>
      </c>
      <c r="BN160" s="95">
        <f>($K160="Bell Curve")*(_xlfn.NORM.DIST(AND(BN$6&gt;=$F160,BN$6&lt;=$H160)*(BN$6-$F160+1),$J160/2,$M160,TRUE)-_xlfn.NORM.DIST(AND(BN$6&gt;=$F160,BN$6&lt;=$H160)*(BM$6-$F160+1),$J160/2,$M160,TRUE))/(1-2*_xlfn.NORM.DIST(0,$J160/2,$M160,TRUE))*$D160+($K160="Steady Growth")*(AND(BN$6&gt;=$F160,BN$6&lt;=$H160)*((BN$6-$F160+1)/($J160*($J160+1)/2)*$D160))+($K160="custom")*CustCF!BH160</f>
        <v>0</v>
      </c>
      <c r="BO160" s="95">
        <f>($K160="Bell Curve")*(_xlfn.NORM.DIST(AND(BO$6&gt;=$F160,BO$6&lt;=$H160)*(BO$6-$F160+1),$J160/2,$M160,TRUE)-_xlfn.NORM.DIST(AND(BO$6&gt;=$F160,BO$6&lt;=$H160)*(BN$6-$F160+1),$J160/2,$M160,TRUE))/(1-2*_xlfn.NORM.DIST(0,$J160/2,$M160,TRUE))*$D160+($K160="Steady Growth")*(AND(BO$6&gt;=$F160,BO$6&lt;=$H160)*((BO$6-$F160+1)/($J160*($J160+1)/2)*$D160))+($K160="custom")*CustCF!BI160</f>
        <v>0</v>
      </c>
      <c r="BP160" s="95">
        <f>($K160="Bell Curve")*(_xlfn.NORM.DIST(AND(BP$6&gt;=$F160,BP$6&lt;=$H160)*(BP$6-$F160+1),$J160/2,$M160,TRUE)-_xlfn.NORM.DIST(AND(BP$6&gt;=$F160,BP$6&lt;=$H160)*(BO$6-$F160+1),$J160/2,$M160,TRUE))/(1-2*_xlfn.NORM.DIST(0,$J160/2,$M160,TRUE))*$D160+($K160="Steady Growth")*(AND(BP$6&gt;=$F160,BP$6&lt;=$H160)*((BP$6-$F160+1)/($J160*($J160+1)/2)*$D160))+($K160="custom")*CustCF!BJ160</f>
        <v>0</v>
      </c>
      <c r="BQ160" s="95">
        <f>($K160="Bell Curve")*(_xlfn.NORM.DIST(AND(BQ$6&gt;=$F160,BQ$6&lt;=$H160)*(BQ$6-$F160+1),$J160/2,$M160,TRUE)-_xlfn.NORM.DIST(AND(BQ$6&gt;=$F160,BQ$6&lt;=$H160)*(BP$6-$F160+1),$J160/2,$M160,TRUE))/(1-2*_xlfn.NORM.DIST(0,$J160/2,$M160,TRUE))*$D160+($K160="Steady Growth")*(AND(BQ$6&gt;=$F160,BQ$6&lt;=$H160)*((BQ$6-$F160+1)/($J160*($J160+1)/2)*$D160))+($K160="custom")*CustCF!BK160</f>
        <v>0</v>
      </c>
      <c r="BR160" s="95">
        <f>($K160="Bell Curve")*(_xlfn.NORM.DIST(AND(BR$6&gt;=$F160,BR$6&lt;=$H160)*(BR$6-$F160+1),$J160/2,$M160,TRUE)-_xlfn.NORM.DIST(AND(BR$6&gt;=$F160,BR$6&lt;=$H160)*(BQ$6-$F160+1),$J160/2,$M160,TRUE))/(1-2*_xlfn.NORM.DIST(0,$J160/2,$M160,TRUE))*$D160+($K160="Steady Growth")*(AND(BR$6&gt;=$F160,BR$6&lt;=$H160)*((BR$6-$F160+1)/($J160*($J160+1)/2)*$D160))+($K160="custom")*CustCF!BL160</f>
        <v>0</v>
      </c>
      <c r="BS160" s="95">
        <f>($K160="Bell Curve")*(_xlfn.NORM.DIST(AND(BS$6&gt;=$F160,BS$6&lt;=$H160)*(BS$6-$F160+1),$J160/2,$M160,TRUE)-_xlfn.NORM.DIST(AND(BS$6&gt;=$F160,BS$6&lt;=$H160)*(BR$6-$F160+1),$J160/2,$M160,TRUE))/(1-2*_xlfn.NORM.DIST(0,$J160/2,$M160,TRUE))*$D160+($K160="Steady Growth")*(AND(BS$6&gt;=$F160,BS$6&lt;=$H160)*((BS$6-$F160+1)/($J160*($J160+1)/2)*$D160))+($K160="custom")*CustCF!BM160</f>
        <v>0</v>
      </c>
      <c r="BT160" s="95">
        <f>($K160="Bell Curve")*(_xlfn.NORM.DIST(AND(BT$6&gt;=$F160,BT$6&lt;=$H160)*(BT$6-$F160+1),$J160/2,$M160,TRUE)-_xlfn.NORM.DIST(AND(BT$6&gt;=$F160,BT$6&lt;=$H160)*(BS$6-$F160+1),$J160/2,$M160,TRUE))/(1-2*_xlfn.NORM.DIST(0,$J160/2,$M160,TRUE))*$D160+($K160="Steady Growth")*(AND(BT$6&gt;=$F160,BT$6&lt;=$H160)*((BT$6-$F160+1)/($J160*($J160+1)/2)*$D160))+($K160="custom")*CustCF!BN160</f>
        <v>0</v>
      </c>
      <c r="BU160" s="95">
        <f>($K160="Bell Curve")*(_xlfn.NORM.DIST(AND(BU$6&gt;=$F160,BU$6&lt;=$H160)*(BU$6-$F160+1),$J160/2,$M160,TRUE)-_xlfn.NORM.DIST(AND(BU$6&gt;=$F160,BU$6&lt;=$H160)*(BT$6-$F160+1),$J160/2,$M160,TRUE))/(1-2*_xlfn.NORM.DIST(0,$J160/2,$M160,TRUE))*$D160+($K160="Steady Growth")*(AND(BU$6&gt;=$F160,BU$6&lt;=$H160)*((BU$6-$F160+1)/($J160*($J160+1)/2)*$D160))+($K160="custom")*CustCF!BO160</f>
        <v>0</v>
      </c>
      <c r="BV160" s="95">
        <f>($K160="Bell Curve")*(_xlfn.NORM.DIST(AND(BV$6&gt;=$F160,BV$6&lt;=$H160)*(BV$6-$F160+1),$J160/2,$M160,TRUE)-_xlfn.NORM.DIST(AND(BV$6&gt;=$F160,BV$6&lt;=$H160)*(BU$6-$F160+1),$J160/2,$M160,TRUE))/(1-2*_xlfn.NORM.DIST(0,$J160/2,$M160,TRUE))*$D160+($K160="Steady Growth")*(AND(BV$6&gt;=$F160,BV$6&lt;=$H160)*((BV$6-$F160+1)/($J160*($J160+1)/2)*$D160))+($K160="custom")*CustCF!BP160</f>
        <v>0</v>
      </c>
      <c r="BW160" s="95">
        <f>($K160="Bell Curve")*(_xlfn.NORM.DIST(AND(BW$6&gt;=$F160,BW$6&lt;=$H160)*(BW$6-$F160+1),$J160/2,$M160,TRUE)-_xlfn.NORM.DIST(AND(BW$6&gt;=$F160,BW$6&lt;=$H160)*(BV$6-$F160+1),$J160/2,$M160,TRUE))/(1-2*_xlfn.NORM.DIST(0,$J160/2,$M160,TRUE))*$D160+($K160="Steady Growth")*(AND(BW$6&gt;=$F160,BW$6&lt;=$H160)*((BW$6-$F160+1)/($J160*($J160+1)/2)*$D160))+($K160="custom")*CustCF!BQ160</f>
        <v>0</v>
      </c>
      <c r="BX160" s="95">
        <f>($K160="Bell Curve")*(_xlfn.NORM.DIST(AND(BX$6&gt;=$F160,BX$6&lt;=$H160)*(BX$6-$F160+1),$J160/2,$M160,TRUE)-_xlfn.NORM.DIST(AND(BX$6&gt;=$F160,BX$6&lt;=$H160)*(BW$6-$F160+1),$J160/2,$M160,TRUE))/(1-2*_xlfn.NORM.DIST(0,$J160/2,$M160,TRUE))*$D160+($K160="Steady Growth")*(AND(BX$6&gt;=$F160,BX$6&lt;=$H160)*((BX$6-$F160+1)/($J160*($J160+1)/2)*$D160))+($K160="custom")*CustCF!BR160</f>
        <v>0</v>
      </c>
      <c r="BY160" s="95">
        <f>($K160="Bell Curve")*(_xlfn.NORM.DIST(AND(BY$6&gt;=$F160,BY$6&lt;=$H160)*(BY$6-$F160+1),$J160/2,$M160,TRUE)-_xlfn.NORM.DIST(AND(BY$6&gt;=$F160,BY$6&lt;=$H160)*(BX$6-$F160+1),$J160/2,$M160,TRUE))/(1-2*_xlfn.NORM.DIST(0,$J160/2,$M160,TRUE))*$D160+($K160="Steady Growth")*(AND(BY$6&gt;=$F160,BY$6&lt;=$H160)*((BY$6-$F160+1)/($J160*($J160+1)/2)*$D160))+($K160="custom")*CustCF!BS160</f>
        <v>0</v>
      </c>
      <c r="BZ160" s="95">
        <f>($K160="Bell Curve")*(_xlfn.NORM.DIST(AND(BZ$6&gt;=$F160,BZ$6&lt;=$H160)*(BZ$6-$F160+1),$J160/2,$M160,TRUE)-_xlfn.NORM.DIST(AND(BZ$6&gt;=$F160,BZ$6&lt;=$H160)*(BY$6-$F160+1),$J160/2,$M160,TRUE))/(1-2*_xlfn.NORM.DIST(0,$J160/2,$M160,TRUE))*$D160+($K160="Steady Growth")*(AND(BZ$6&gt;=$F160,BZ$6&lt;=$H160)*((BZ$6-$F160+1)/($J160*($J160+1)/2)*$D160))+($K160="custom")*CustCF!BT160</f>
        <v>0</v>
      </c>
      <c r="CA160" s="95">
        <f>($K160="Bell Curve")*(_xlfn.NORM.DIST(AND(CA$6&gt;=$F160,CA$6&lt;=$H160)*(CA$6-$F160+1),$J160/2,$M160,TRUE)-_xlfn.NORM.DIST(AND(CA$6&gt;=$F160,CA$6&lt;=$H160)*(BZ$6-$F160+1),$J160/2,$M160,TRUE))/(1-2*_xlfn.NORM.DIST(0,$J160/2,$M160,TRUE))*$D160+($K160="Steady Growth")*(AND(CA$6&gt;=$F160,CA$6&lt;=$H160)*((CA$6-$F160+1)/($J160*($J160+1)/2)*$D160))+($K160="custom")*CustCF!BU160</f>
        <v>0</v>
      </c>
      <c r="CB160" s="95">
        <f>($K160="Bell Curve")*(_xlfn.NORM.DIST(AND(CB$6&gt;=$F160,CB$6&lt;=$H160)*(CB$6-$F160+1),$J160/2,$M160,TRUE)-_xlfn.NORM.DIST(AND(CB$6&gt;=$F160,CB$6&lt;=$H160)*(CA$6-$F160+1),$J160/2,$M160,TRUE))/(1-2*_xlfn.NORM.DIST(0,$J160/2,$M160,TRUE))*$D160+($K160="Steady Growth")*(AND(CB$6&gt;=$F160,CB$6&lt;=$H160)*((CB$6-$F160+1)/($J160*($J160+1)/2)*$D160))+($K160="custom")*CustCF!BV160</f>
        <v>0</v>
      </c>
      <c r="CC160" s="95">
        <f>($K160="Bell Curve")*(_xlfn.NORM.DIST(AND(CC$6&gt;=$F160,CC$6&lt;=$H160)*(CC$6-$F160+1),$J160/2,$M160,TRUE)-_xlfn.NORM.DIST(AND(CC$6&gt;=$F160,CC$6&lt;=$H160)*(CB$6-$F160+1),$J160/2,$M160,TRUE))/(1-2*_xlfn.NORM.DIST(0,$J160/2,$M160,TRUE))*$D160+($K160="Steady Growth")*(AND(CC$6&gt;=$F160,CC$6&lt;=$H160)*((CC$6-$F160+1)/($J160*($J160+1)/2)*$D160))+($K160="custom")*CustCF!BW160</f>
        <v>0</v>
      </c>
      <c r="CD160" s="95">
        <f>($K160="Bell Curve")*(_xlfn.NORM.DIST(AND(CD$6&gt;=$F160,CD$6&lt;=$H160)*(CD$6-$F160+1),$J160/2,$M160,TRUE)-_xlfn.NORM.DIST(AND(CD$6&gt;=$F160,CD$6&lt;=$H160)*(CC$6-$F160+1),$J160/2,$M160,TRUE))/(1-2*_xlfn.NORM.DIST(0,$J160/2,$M160,TRUE))*$D160+($K160="Steady Growth")*(AND(CD$6&gt;=$F160,CD$6&lt;=$H160)*((CD$6-$F160+1)/($J160*($J160+1)/2)*$D160))+($K160="custom")*CustCF!BX160</f>
        <v>0</v>
      </c>
      <c r="CE160" s="95">
        <f>($K160="Bell Curve")*(_xlfn.NORM.DIST(AND(CE$6&gt;=$F160,CE$6&lt;=$H160)*(CE$6-$F160+1),$J160/2,$M160,TRUE)-_xlfn.NORM.DIST(AND(CE$6&gt;=$F160,CE$6&lt;=$H160)*(CD$6-$F160+1),$J160/2,$M160,TRUE))/(1-2*_xlfn.NORM.DIST(0,$J160/2,$M160,TRUE))*$D160+($K160="Steady Growth")*(AND(CE$6&gt;=$F160,CE$6&lt;=$H160)*((CE$6-$F160+1)/($J160*($J160+1)/2)*$D160))+($K160="custom")*CustCF!BY160</f>
        <v>0</v>
      </c>
      <c r="CF160" s="95">
        <f>($K160="Bell Curve")*(_xlfn.NORM.DIST(AND(CF$6&gt;=$F160,CF$6&lt;=$H160)*(CF$6-$F160+1),$J160/2,$M160,TRUE)-_xlfn.NORM.DIST(AND(CF$6&gt;=$F160,CF$6&lt;=$H160)*(CE$6-$F160+1),$J160/2,$M160,TRUE))/(1-2*_xlfn.NORM.DIST(0,$J160/2,$M160,TRUE))*$D160+($K160="Steady Growth")*(AND(CF$6&gt;=$F160,CF$6&lt;=$H160)*((CF$6-$F160+1)/($J160*($J160+1)/2)*$D160))+($K160="custom")*CustCF!BZ160</f>
        <v>0</v>
      </c>
      <c r="CG160" s="95">
        <f>($K160="Bell Curve")*(_xlfn.NORM.DIST(AND(CG$6&gt;=$F160,CG$6&lt;=$H160)*(CG$6-$F160+1),$J160/2,$M160,TRUE)-_xlfn.NORM.DIST(AND(CG$6&gt;=$F160,CG$6&lt;=$H160)*(CF$6-$F160+1),$J160/2,$M160,TRUE))/(1-2*_xlfn.NORM.DIST(0,$J160/2,$M160,TRUE))*$D160+($K160="Steady Growth")*(AND(CG$6&gt;=$F160,CG$6&lt;=$H160)*((CG$6-$F160+1)/($J160*($J160+1)/2)*$D160))+($K160="custom")*CustCF!CA160</f>
        <v>0</v>
      </c>
      <c r="CH160" s="95">
        <f>($K160="Bell Curve")*(_xlfn.NORM.DIST(AND(CH$6&gt;=$F160,CH$6&lt;=$H160)*(CH$6-$F160+1),$J160/2,$M160,TRUE)-_xlfn.NORM.DIST(AND(CH$6&gt;=$F160,CH$6&lt;=$H160)*(CG$6-$F160+1),$J160/2,$M160,TRUE))/(1-2*_xlfn.NORM.DIST(0,$J160/2,$M160,TRUE))*$D160+($K160="Steady Growth")*(AND(CH$6&gt;=$F160,CH$6&lt;=$H160)*((CH$6-$F160+1)/($J160*($J160+1)/2)*$D160))+($K160="custom")*CustCF!CB160</f>
        <v>0</v>
      </c>
      <c r="CI160" s="95">
        <f>($K160="Bell Curve")*(_xlfn.NORM.DIST(AND(CI$6&gt;=$F160,CI$6&lt;=$H160)*(CI$6-$F160+1),$J160/2,$M160,TRUE)-_xlfn.NORM.DIST(AND(CI$6&gt;=$F160,CI$6&lt;=$H160)*(CH$6-$F160+1),$J160/2,$M160,TRUE))/(1-2*_xlfn.NORM.DIST(0,$J160/2,$M160,TRUE))*$D160+($K160="Steady Growth")*(AND(CI$6&gt;=$F160,CI$6&lt;=$H160)*((CI$6-$F160+1)/($J160*($J160+1)/2)*$D160))+($K160="custom")*CustCF!CC160</f>
        <v>0</v>
      </c>
      <c r="CJ160" s="95">
        <f>($K160="Bell Curve")*(_xlfn.NORM.DIST(AND(CJ$6&gt;=$F160,CJ$6&lt;=$H160)*(CJ$6-$F160+1),$J160/2,$M160,TRUE)-_xlfn.NORM.DIST(AND(CJ$6&gt;=$F160,CJ$6&lt;=$H160)*(CI$6-$F160+1),$J160/2,$M160,TRUE))/(1-2*_xlfn.NORM.DIST(0,$J160/2,$M160,TRUE))*$D160+($K160="Steady Growth")*(AND(CJ$6&gt;=$F160,CJ$6&lt;=$H160)*((CJ$6-$F160+1)/($J160*($J160+1)/2)*$D160))+($K160="custom")*CustCF!CD160</f>
        <v>0</v>
      </c>
      <c r="CK160" s="95">
        <f>($K160="Bell Curve")*(_xlfn.NORM.DIST(AND(CK$6&gt;=$F160,CK$6&lt;=$H160)*(CK$6-$F160+1),$J160/2,$M160,TRUE)-_xlfn.NORM.DIST(AND(CK$6&gt;=$F160,CK$6&lt;=$H160)*(CJ$6-$F160+1),$J160/2,$M160,TRUE))/(1-2*_xlfn.NORM.DIST(0,$J160/2,$M160,TRUE))*$D160+($K160="Steady Growth")*(AND(CK$6&gt;=$F160,CK$6&lt;=$H160)*((CK$6-$F160+1)/($J160*($J160+1)/2)*$D160))+($K160="custom")*CustCF!CE160</f>
        <v>0</v>
      </c>
      <c r="CL160" s="95">
        <f>($K160="Bell Curve")*(_xlfn.NORM.DIST(AND(CL$6&gt;=$F160,CL$6&lt;=$H160)*(CL$6-$F160+1),$J160/2,$M160,TRUE)-_xlfn.NORM.DIST(AND(CL$6&gt;=$F160,CL$6&lt;=$H160)*(CK$6-$F160+1),$J160/2,$M160,TRUE))/(1-2*_xlfn.NORM.DIST(0,$J160/2,$M160,TRUE))*$D160+($K160="Steady Growth")*(AND(CL$6&gt;=$F160,CL$6&lt;=$H160)*((CL$6-$F160+1)/($J160*($J160+1)/2)*$D160))+($K160="custom")*CustCF!CF160</f>
        <v>0</v>
      </c>
      <c r="CM160" s="95">
        <f>($K160="Bell Curve")*(_xlfn.NORM.DIST(AND(CM$6&gt;=$F160,CM$6&lt;=$H160)*(CM$6-$F160+1),$J160/2,$M160,TRUE)-_xlfn.NORM.DIST(AND(CM$6&gt;=$F160,CM$6&lt;=$H160)*(CL$6-$F160+1),$J160/2,$M160,TRUE))/(1-2*_xlfn.NORM.DIST(0,$J160/2,$M160,TRUE))*$D160+($K160="Steady Growth")*(AND(CM$6&gt;=$F160,CM$6&lt;=$H160)*((CM$6-$F160+1)/($J160*($J160+1)/2)*$D160))+($K160="custom")*CustCF!CG160</f>
        <v>0</v>
      </c>
      <c r="CN160" s="95">
        <f>($K160="Bell Curve")*(_xlfn.NORM.DIST(AND(CN$6&gt;=$F160,CN$6&lt;=$H160)*(CN$6-$F160+1),$J160/2,$M160,TRUE)-_xlfn.NORM.DIST(AND(CN$6&gt;=$F160,CN$6&lt;=$H160)*(CM$6-$F160+1),$J160/2,$M160,TRUE))/(1-2*_xlfn.NORM.DIST(0,$J160/2,$M160,TRUE))*$D160+($K160="Steady Growth")*(AND(CN$6&gt;=$F160,CN$6&lt;=$H160)*((CN$6-$F160+1)/($J160*($J160+1)/2)*$D160))+($K160="custom")*CustCF!CH160</f>
        <v>0</v>
      </c>
      <c r="CO160" s="95">
        <f>($K160="Bell Curve")*(_xlfn.NORM.DIST(AND(CO$6&gt;=$F160,CO$6&lt;=$H160)*(CO$6-$F160+1),$J160/2,$M160,TRUE)-_xlfn.NORM.DIST(AND(CO$6&gt;=$F160,CO$6&lt;=$H160)*(CN$6-$F160+1),$J160/2,$M160,TRUE))/(1-2*_xlfn.NORM.DIST(0,$J160/2,$M160,TRUE))*$D160+($K160="Steady Growth")*(AND(CO$6&gt;=$F160,CO$6&lt;=$H160)*((CO$6-$F160+1)/($J160*($J160+1)/2)*$D160))+($K160="custom")*CustCF!CI160</f>
        <v>0</v>
      </c>
      <c r="CP160" s="95">
        <f>($K160="Bell Curve")*(_xlfn.NORM.DIST(AND(CP$6&gt;=$F160,CP$6&lt;=$H160)*(CP$6-$F160+1),$J160/2,$M160,TRUE)-_xlfn.NORM.DIST(AND(CP$6&gt;=$F160,CP$6&lt;=$H160)*(CO$6-$F160+1),$J160/2,$M160,TRUE))/(1-2*_xlfn.NORM.DIST(0,$J160/2,$M160,TRUE))*$D160+($K160="Steady Growth")*(AND(CP$6&gt;=$F160,CP$6&lt;=$H160)*((CP$6-$F160+1)/($J160*($J160+1)/2)*$D160))+($K160="custom")*CustCF!CJ160</f>
        <v>0</v>
      </c>
      <c r="CQ160" s="95">
        <f>($K160="Bell Curve")*(_xlfn.NORM.DIST(AND(CQ$6&gt;=$F160,CQ$6&lt;=$H160)*(CQ$6-$F160+1),$J160/2,$M160,TRUE)-_xlfn.NORM.DIST(AND(CQ$6&gt;=$F160,CQ$6&lt;=$H160)*(CP$6-$F160+1),$J160/2,$M160,TRUE))/(1-2*_xlfn.NORM.DIST(0,$J160/2,$M160,TRUE))*$D160+($K160="Steady Growth")*(AND(CQ$6&gt;=$F160,CQ$6&lt;=$H160)*((CQ$6-$F160+1)/($J160*($J160+1)/2)*$D160))+($K160="custom")*CustCF!CK160</f>
        <v>0</v>
      </c>
      <c r="CR160" s="95">
        <f>($K160="Bell Curve")*(_xlfn.NORM.DIST(AND(CR$6&gt;=$F160,CR$6&lt;=$H160)*(CR$6-$F160+1),$J160/2,$M160,TRUE)-_xlfn.NORM.DIST(AND(CR$6&gt;=$F160,CR$6&lt;=$H160)*(CQ$6-$F160+1),$J160/2,$M160,TRUE))/(1-2*_xlfn.NORM.DIST(0,$J160/2,$M160,TRUE))*$D160+($K160="Steady Growth")*(AND(CR$6&gt;=$F160,CR$6&lt;=$H160)*((CR$6-$F160+1)/($J160*($J160+1)/2)*$D160))+($K160="custom")*CustCF!CL160</f>
        <v>0</v>
      </c>
      <c r="CS160" s="95">
        <f>($K160="Bell Curve")*(_xlfn.NORM.DIST(AND(CS$6&gt;=$F160,CS$6&lt;=$H160)*(CS$6-$F160+1),$J160/2,$M160,TRUE)-_xlfn.NORM.DIST(AND(CS$6&gt;=$F160,CS$6&lt;=$H160)*(CR$6-$F160+1),$J160/2,$M160,TRUE))/(1-2*_xlfn.NORM.DIST(0,$J160/2,$M160,TRUE))*$D160+($K160="Steady Growth")*(AND(CS$6&gt;=$F160,CS$6&lt;=$H160)*((CS$6-$F160+1)/($J160*($J160+1)/2)*$D160))+($K160="custom")*CustCF!CM160</f>
        <v>0</v>
      </c>
      <c r="CT160" s="95">
        <f>($K160="Bell Curve")*(_xlfn.NORM.DIST(AND(CT$6&gt;=$F160,CT$6&lt;=$H160)*(CT$6-$F160+1),$J160/2,$M160,TRUE)-_xlfn.NORM.DIST(AND(CT$6&gt;=$F160,CT$6&lt;=$H160)*(CS$6-$F160+1),$J160/2,$M160,TRUE))/(1-2*_xlfn.NORM.DIST(0,$J160/2,$M160,TRUE))*$D160+($K160="Steady Growth")*(AND(CT$6&gt;=$F160,CT$6&lt;=$H160)*((CT$6-$F160+1)/($J160*($J160+1)/2)*$D160))+($K160="custom")*CustCF!CN160</f>
        <v>0</v>
      </c>
      <c r="CU160" s="95">
        <f>($K160="Bell Curve")*(_xlfn.NORM.DIST(AND(CU$6&gt;=$F160,CU$6&lt;=$H160)*(CU$6-$F160+1),$J160/2,$M160,TRUE)-_xlfn.NORM.DIST(AND(CU$6&gt;=$F160,CU$6&lt;=$H160)*(CT$6-$F160+1),$J160/2,$M160,TRUE))/(1-2*_xlfn.NORM.DIST(0,$J160/2,$M160,TRUE))*$D160+($K160="Steady Growth")*(AND(CU$6&gt;=$F160,CU$6&lt;=$H160)*((CU$6-$F160+1)/($J160*($J160+1)/2)*$D160))+($K160="custom")*CustCF!CO160</f>
        <v>0</v>
      </c>
      <c r="CV160" s="95">
        <f>($K160="Bell Curve")*(_xlfn.NORM.DIST(AND(CV$6&gt;=$F160,CV$6&lt;=$H160)*(CV$6-$F160+1),$J160/2,$M160,TRUE)-_xlfn.NORM.DIST(AND(CV$6&gt;=$F160,CV$6&lt;=$H160)*(CU$6-$F160+1),$J160/2,$M160,TRUE))/(1-2*_xlfn.NORM.DIST(0,$J160/2,$M160,TRUE))*$D160+($K160="Steady Growth")*(AND(CV$6&gt;=$F160,CV$6&lt;=$H160)*((CV$6-$F160+1)/($J160*($J160+1)/2)*$D160))+($K160="custom")*CustCF!CP160</f>
        <v>0</v>
      </c>
      <c r="CW160" s="95">
        <f>($K160="Bell Curve")*(_xlfn.NORM.DIST(AND(CW$6&gt;=$F160,CW$6&lt;=$H160)*(CW$6-$F160+1),$J160/2,$M160,TRUE)-_xlfn.NORM.DIST(AND(CW$6&gt;=$F160,CW$6&lt;=$H160)*(CV$6-$F160+1),$J160/2,$M160,TRUE))/(1-2*_xlfn.NORM.DIST(0,$J160/2,$M160,TRUE))*$D160+($K160="Steady Growth")*(AND(CW$6&gt;=$F160,CW$6&lt;=$H160)*((CW$6-$F160+1)/($J160*($J160+1)/2)*$D160))+($K160="custom")*CustCF!CQ160</f>
        <v>0</v>
      </c>
      <c r="CX160" s="95">
        <f>($K160="Bell Curve")*(_xlfn.NORM.DIST(AND(CX$6&gt;=$F160,CX$6&lt;=$H160)*(CX$6-$F160+1),$J160/2,$M160,TRUE)-_xlfn.NORM.DIST(AND(CX$6&gt;=$F160,CX$6&lt;=$H160)*(CW$6-$F160+1),$J160/2,$M160,TRUE))/(1-2*_xlfn.NORM.DIST(0,$J160/2,$M160,TRUE))*$D160+($K160="Steady Growth")*(AND(CX$6&gt;=$F160,CX$6&lt;=$H160)*((CX$6-$F160+1)/($J160*($J160+1)/2)*$D160))+($K160="custom")*CustCF!CR160</f>
        <v>0</v>
      </c>
      <c r="CY160" s="95">
        <f>($K160="Bell Curve")*(_xlfn.NORM.DIST(AND(CY$6&gt;=$F160,CY$6&lt;=$H160)*(CY$6-$F160+1),$J160/2,$M160,TRUE)-_xlfn.NORM.DIST(AND(CY$6&gt;=$F160,CY$6&lt;=$H160)*(CX$6-$F160+1),$J160/2,$M160,TRUE))/(1-2*_xlfn.NORM.DIST(0,$J160/2,$M160,TRUE))*$D160+($K160="Steady Growth")*(AND(CY$6&gt;=$F160,CY$6&lt;=$H160)*((CY$6-$F160+1)/($J160*($J160+1)/2)*$D160))+($K160="custom")*CustCF!CS160</f>
        <v>0</v>
      </c>
      <c r="CZ160" s="95">
        <f>($K160="Bell Curve")*(_xlfn.NORM.DIST(AND(CZ$6&gt;=$F160,CZ$6&lt;=$H160)*(CZ$6-$F160+1),$J160/2,$M160,TRUE)-_xlfn.NORM.DIST(AND(CZ$6&gt;=$F160,CZ$6&lt;=$H160)*(CY$6-$F160+1),$J160/2,$M160,TRUE))/(1-2*_xlfn.NORM.DIST(0,$J160/2,$M160,TRUE))*$D160+($K160="Steady Growth")*(AND(CZ$6&gt;=$F160,CZ$6&lt;=$H160)*((CZ$6-$F160+1)/($J160*($J160+1)/2)*$D160))+($K160="custom")*CustCF!CT160</f>
        <v>0</v>
      </c>
      <c r="DA160" s="95">
        <f>($K160="Bell Curve")*(_xlfn.NORM.DIST(AND(DA$6&gt;=$F160,DA$6&lt;=$H160)*(DA$6-$F160+1),$J160/2,$M160,TRUE)-_xlfn.NORM.DIST(AND(DA$6&gt;=$F160,DA$6&lt;=$H160)*(CZ$6-$F160+1),$J160/2,$M160,TRUE))/(1-2*_xlfn.NORM.DIST(0,$J160/2,$M160,TRUE))*$D160+($K160="Steady Growth")*(AND(DA$6&gt;=$F160,DA$6&lt;=$H160)*((DA$6-$F160+1)/($J160*($J160+1)/2)*$D160))+($K160="custom")*CustCF!CU160</f>
        <v>0</v>
      </c>
      <c r="DB160" s="95">
        <f>($K160="Bell Curve")*(_xlfn.NORM.DIST(AND(DB$6&gt;=$F160,DB$6&lt;=$H160)*(DB$6-$F160+1),$J160/2,$M160,TRUE)-_xlfn.NORM.DIST(AND(DB$6&gt;=$F160,DB$6&lt;=$H160)*(DA$6-$F160+1),$J160/2,$M160,TRUE))/(1-2*_xlfn.NORM.DIST(0,$J160/2,$M160,TRUE))*$D160+($K160="Steady Growth")*(AND(DB$6&gt;=$F160,DB$6&lt;=$H160)*((DB$6-$F160+1)/($J160*($J160+1)/2)*$D160))+($K160="custom")*CustCF!CV160</f>
        <v>0</v>
      </c>
      <c r="DC160" s="95">
        <f>($K160="Bell Curve")*(_xlfn.NORM.DIST(AND(DC$6&gt;=$F160,DC$6&lt;=$H160)*(DC$6-$F160+1),$J160/2,$M160,TRUE)-_xlfn.NORM.DIST(AND(DC$6&gt;=$F160,DC$6&lt;=$H160)*(DB$6-$F160+1),$J160/2,$M160,TRUE))/(1-2*_xlfn.NORM.DIST(0,$J160/2,$M160,TRUE))*$D160+($K160="Steady Growth")*(AND(DC$6&gt;=$F160,DC$6&lt;=$H160)*((DC$6-$F160+1)/($J160*($J160+1)/2)*$D160))+($K160="custom")*CustCF!CW160</f>
        <v>0</v>
      </c>
      <c r="DD160" s="95">
        <f>($K160="Bell Curve")*(_xlfn.NORM.DIST(AND(DD$6&gt;=$F160,DD$6&lt;=$H160)*(DD$6-$F160+1),$J160/2,$M160,TRUE)-_xlfn.NORM.DIST(AND(DD$6&gt;=$F160,DD$6&lt;=$H160)*(DC$6-$F160+1),$J160/2,$M160,TRUE))/(1-2*_xlfn.NORM.DIST(0,$J160/2,$M160,TRUE))*$D160+($K160="Steady Growth")*(AND(DD$6&gt;=$F160,DD$6&lt;=$H160)*((DD$6-$F160+1)/($J160*($J160+1)/2)*$D160))+($K160="custom")*CustCF!CX160</f>
        <v>0</v>
      </c>
      <c r="DE160" s="95">
        <f>($K160="Bell Curve")*(_xlfn.NORM.DIST(AND(DE$6&gt;=$F160,DE$6&lt;=$H160)*(DE$6-$F160+1),$J160/2,$M160,TRUE)-_xlfn.NORM.DIST(AND(DE$6&gt;=$F160,DE$6&lt;=$H160)*(DD$6-$F160+1),$J160/2,$M160,TRUE))/(1-2*_xlfn.NORM.DIST(0,$J160/2,$M160,TRUE))*$D160+($K160="Steady Growth")*(AND(DE$6&gt;=$F160,DE$6&lt;=$H160)*((DE$6-$F160+1)/($J160*($J160+1)/2)*$D160))+($K160="custom")*CustCF!CY160</f>
        <v>0</v>
      </c>
      <c r="DF160" s="95">
        <f>($K160="Bell Curve")*(_xlfn.NORM.DIST(AND(DF$6&gt;=$F160,DF$6&lt;=$H160)*(DF$6-$F160+1),$J160/2,$M160,TRUE)-_xlfn.NORM.DIST(AND(DF$6&gt;=$F160,DF$6&lt;=$H160)*(DE$6-$F160+1),$J160/2,$M160,TRUE))/(1-2*_xlfn.NORM.DIST(0,$J160/2,$M160,TRUE))*$D160+($K160="Steady Growth")*(AND(DF$6&gt;=$F160,DF$6&lt;=$H160)*((DF$6-$F160+1)/($J160*($J160+1)/2)*$D160))+($K160="custom")*CustCF!CZ160</f>
        <v>0</v>
      </c>
      <c r="DG160" s="95">
        <f>($K160="Bell Curve")*(_xlfn.NORM.DIST(AND(DG$6&gt;=$F160,DG$6&lt;=$H160)*(DG$6-$F160+1),$J160/2,$M160,TRUE)-_xlfn.NORM.DIST(AND(DG$6&gt;=$F160,DG$6&lt;=$H160)*(DF$6-$F160+1),$J160/2,$M160,TRUE))/(1-2*_xlfn.NORM.DIST(0,$J160/2,$M160,TRUE))*$D160+($K160="Steady Growth")*(AND(DG$6&gt;=$F160,DG$6&lt;=$H160)*((DG$6-$F160+1)/($J160*($J160+1)/2)*$D160))+($K160="custom")*CustCF!DA160</f>
        <v>0</v>
      </c>
      <c r="DH160" s="95">
        <f>($K160="Bell Curve")*(_xlfn.NORM.DIST(AND(DH$6&gt;=$F160,DH$6&lt;=$H160)*(DH$6-$F160+1),$J160/2,$M160,TRUE)-_xlfn.NORM.DIST(AND(DH$6&gt;=$F160,DH$6&lt;=$H160)*(DG$6-$F160+1),$J160/2,$M160,TRUE))/(1-2*_xlfn.NORM.DIST(0,$J160/2,$M160,TRUE))*$D160+($K160="Steady Growth")*(AND(DH$6&gt;=$F160,DH$6&lt;=$H160)*((DH$6-$F160+1)/($J160*($J160+1)/2)*$D160))+($K160="custom")*CustCF!DB160</f>
        <v>0</v>
      </c>
      <c r="DI160" s="95">
        <f>($K160="Bell Curve")*(_xlfn.NORM.DIST(AND(DI$6&gt;=$F160,DI$6&lt;=$H160)*(DI$6-$F160+1),$J160/2,$M160,TRUE)-_xlfn.NORM.DIST(AND(DI$6&gt;=$F160,DI$6&lt;=$H160)*(DH$6-$F160+1),$J160/2,$M160,TRUE))/(1-2*_xlfn.NORM.DIST(0,$J160/2,$M160,TRUE))*$D160+($K160="Steady Growth")*(AND(DI$6&gt;=$F160,DI$6&lt;=$H160)*((DI$6-$F160+1)/($J160*($J160+1)/2)*$D160))+($K160="custom")*CustCF!DC160</f>
        <v>0</v>
      </c>
      <c r="DJ160" s="95">
        <f>($K160="Bell Curve")*(_xlfn.NORM.DIST(AND(DJ$6&gt;=$F160,DJ$6&lt;=$H160)*(DJ$6-$F160+1),$J160/2,$M160,TRUE)-_xlfn.NORM.DIST(AND(DJ$6&gt;=$F160,DJ$6&lt;=$H160)*(DI$6-$F160+1),$J160/2,$M160,TRUE))/(1-2*_xlfn.NORM.DIST(0,$J160/2,$M160,TRUE))*$D160+($K160="Steady Growth")*(AND(DJ$6&gt;=$F160,DJ$6&lt;=$H160)*((DJ$6-$F160+1)/($J160*($J160+1)/2)*$D160))+($K160="custom")*CustCF!DD160</f>
        <v>0</v>
      </c>
      <c r="DK160" s="95">
        <f>($K160="Bell Curve")*(_xlfn.NORM.DIST(AND(DK$6&gt;=$F160,DK$6&lt;=$H160)*(DK$6-$F160+1),$J160/2,$M160,TRUE)-_xlfn.NORM.DIST(AND(DK$6&gt;=$F160,DK$6&lt;=$H160)*(DJ$6-$F160+1),$J160/2,$M160,TRUE))/(1-2*_xlfn.NORM.DIST(0,$J160/2,$M160,TRUE))*$D160+($K160="Steady Growth")*(AND(DK$6&gt;=$F160,DK$6&lt;=$H160)*((DK$6-$F160+1)/($J160*($J160+1)/2)*$D160))+($K160="custom")*CustCF!DE160</f>
        <v>0</v>
      </c>
      <c r="DL160" s="95">
        <f>($K160="Bell Curve")*(_xlfn.NORM.DIST(AND(DL$6&gt;=$F160,DL$6&lt;=$H160)*(DL$6-$F160+1),$J160/2,$M160,TRUE)-_xlfn.NORM.DIST(AND(DL$6&gt;=$F160,DL$6&lt;=$H160)*(DK$6-$F160+1),$J160/2,$M160,TRUE))/(1-2*_xlfn.NORM.DIST(0,$J160/2,$M160,TRUE))*$D160+($K160="Steady Growth")*(AND(DL$6&gt;=$F160,DL$6&lt;=$H160)*((DL$6-$F160+1)/($J160*($J160+1)/2)*$D160))+($K160="custom")*CustCF!DF160</f>
        <v>0</v>
      </c>
      <c r="DM160" s="95">
        <f>($K160="Bell Curve")*(_xlfn.NORM.DIST(AND(DM$6&gt;=$F160,DM$6&lt;=$H160)*(DM$6-$F160+1),$J160/2,$M160,TRUE)-_xlfn.NORM.DIST(AND(DM$6&gt;=$F160,DM$6&lt;=$H160)*(DL$6-$F160+1),$J160/2,$M160,TRUE))/(1-2*_xlfn.NORM.DIST(0,$J160/2,$M160,TRUE))*$D160+($K160="Steady Growth")*(AND(DM$6&gt;=$F160,DM$6&lt;=$H160)*((DM$6-$F160+1)/($J160*($J160+1)/2)*$D160))+($K160="custom")*CustCF!DG160</f>
        <v>0</v>
      </c>
      <c r="DN160" s="95">
        <f>($K160="Bell Curve")*(_xlfn.NORM.DIST(AND(DN$6&gt;=$F160,DN$6&lt;=$H160)*(DN$6-$F160+1),$J160/2,$M160,TRUE)-_xlfn.NORM.DIST(AND(DN$6&gt;=$F160,DN$6&lt;=$H160)*(DM$6-$F160+1),$J160/2,$M160,TRUE))/(1-2*_xlfn.NORM.DIST(0,$J160/2,$M160,TRUE))*$D160+($K160="Steady Growth")*(AND(DN$6&gt;=$F160,DN$6&lt;=$H160)*((DN$6-$F160+1)/($J160*($J160+1)/2)*$D160))+($K160="custom")*CustCF!DH160</f>
        <v>0</v>
      </c>
      <c r="DO160" s="95">
        <f>($K160="Bell Curve")*(_xlfn.NORM.DIST(AND(DO$6&gt;=$F160,DO$6&lt;=$H160)*(DO$6-$F160+1),$J160/2,$M160,TRUE)-_xlfn.NORM.DIST(AND(DO$6&gt;=$F160,DO$6&lt;=$H160)*(DN$6-$F160+1),$J160/2,$M160,TRUE))/(1-2*_xlfn.NORM.DIST(0,$J160/2,$M160,TRUE))*$D160+($K160="Steady Growth")*(AND(DO$6&gt;=$F160,DO$6&lt;=$H160)*((DO$6-$F160+1)/($J160*($J160+1)/2)*$D160))+($K160="custom")*CustCF!DI160</f>
        <v>0</v>
      </c>
      <c r="DP160" s="95">
        <f>($K160="Bell Curve")*(_xlfn.NORM.DIST(AND(DP$6&gt;=$F160,DP$6&lt;=$H160)*(DP$6-$F160+1),$J160/2,$M160,TRUE)-_xlfn.NORM.DIST(AND(DP$6&gt;=$F160,DP$6&lt;=$H160)*(DO$6-$F160+1),$J160/2,$M160,TRUE))/(1-2*_xlfn.NORM.DIST(0,$J160/2,$M160,TRUE))*$D160+($K160="Steady Growth")*(AND(DP$6&gt;=$F160,DP$6&lt;=$H160)*((DP$6-$F160+1)/($J160*($J160+1)/2)*$D160))+($K160="custom")*CustCF!DJ160</f>
        <v>0</v>
      </c>
      <c r="DQ160" s="95">
        <f>($K160="Bell Curve")*(_xlfn.NORM.DIST(AND(DQ$6&gt;=$F160,DQ$6&lt;=$H160)*(DQ$6-$F160+1),$J160/2,$M160,TRUE)-_xlfn.NORM.DIST(AND(DQ$6&gt;=$F160,DQ$6&lt;=$H160)*(DP$6-$F160+1),$J160/2,$M160,TRUE))/(1-2*_xlfn.NORM.DIST(0,$J160/2,$M160,TRUE))*$D160+($K160="Steady Growth")*(AND(DQ$6&gt;=$F160,DQ$6&lt;=$H160)*((DQ$6-$F160+1)/($J160*($J160+1)/2)*$D160))+($K160="custom")*CustCF!DK160</f>
        <v>0</v>
      </c>
      <c r="DR160" s="95">
        <f>($K160="Bell Curve")*(_xlfn.NORM.DIST(AND(DR$6&gt;=$F160,DR$6&lt;=$H160)*(DR$6-$F160+1),$J160/2,$M160,TRUE)-_xlfn.NORM.DIST(AND(DR$6&gt;=$F160,DR$6&lt;=$H160)*(DQ$6-$F160+1),$J160/2,$M160,TRUE))/(1-2*_xlfn.NORM.DIST(0,$J160/2,$M160,TRUE))*$D160+($K160="Steady Growth")*(AND(DR$6&gt;=$F160,DR$6&lt;=$H160)*((DR$6-$F160+1)/($J160*($J160+1)/2)*$D160))+($K160="custom")*CustCF!DL160</f>
        <v>0</v>
      </c>
      <c r="DS160" s="95">
        <f>($K160="Bell Curve")*(_xlfn.NORM.DIST(AND(DS$6&gt;=$F160,DS$6&lt;=$H160)*(DS$6-$F160+1),$J160/2,$M160,TRUE)-_xlfn.NORM.DIST(AND(DS$6&gt;=$F160,DS$6&lt;=$H160)*(DR$6-$F160+1),$J160/2,$M160,TRUE))/(1-2*_xlfn.NORM.DIST(0,$J160/2,$M160,TRUE))*$D160+($K160="Steady Growth")*(AND(DS$6&gt;=$F160,DS$6&lt;=$H160)*((DS$6-$F160+1)/($J160*($J160+1)/2)*$D160))+($K160="custom")*CustCF!DM160</f>
        <v>0</v>
      </c>
      <c r="DT160" s="95">
        <f>($K160="Bell Curve")*(_xlfn.NORM.DIST(AND(DT$6&gt;=$F160,DT$6&lt;=$H160)*(DT$6-$F160+1),$J160/2,$M160,TRUE)-_xlfn.NORM.DIST(AND(DT$6&gt;=$F160,DT$6&lt;=$H160)*(DS$6-$F160+1),$J160/2,$M160,TRUE))/(1-2*_xlfn.NORM.DIST(0,$J160/2,$M160,TRUE))*$D160+($K160="Steady Growth")*(AND(DT$6&gt;=$F160,DT$6&lt;=$H160)*((DT$6-$F160+1)/($J160*($J160+1)/2)*$D160))+($K160="custom")*CustCF!DN160</f>
        <v>0</v>
      </c>
      <c r="DU160" s="95">
        <f>($K160="Bell Curve")*(_xlfn.NORM.DIST(AND(DU$6&gt;=$F160,DU$6&lt;=$H160)*(DU$6-$F160+1),$J160/2,$M160,TRUE)-_xlfn.NORM.DIST(AND(DU$6&gt;=$F160,DU$6&lt;=$H160)*(DT$6-$F160+1),$J160/2,$M160,TRUE))/(1-2*_xlfn.NORM.DIST(0,$J160/2,$M160,TRUE))*$D160+($K160="Steady Growth")*(AND(DU$6&gt;=$F160,DU$6&lt;=$H160)*((DU$6-$F160+1)/($J160*($J160+1)/2)*$D160))+($K160="custom")*CustCF!DO160</f>
        <v>0</v>
      </c>
      <c r="DV160" s="95">
        <f>($K160="Bell Curve")*(_xlfn.NORM.DIST(AND(DV$6&gt;=$F160,DV$6&lt;=$H160)*(DV$6-$F160+1),$J160/2,$M160,TRUE)-_xlfn.NORM.DIST(AND(DV$6&gt;=$F160,DV$6&lt;=$H160)*(DU$6-$F160+1),$J160/2,$M160,TRUE))/(1-2*_xlfn.NORM.DIST(0,$J160/2,$M160,TRUE))*$D160+($K160="Steady Growth")*(AND(DV$6&gt;=$F160,DV$6&lt;=$H160)*((DV$6-$F160+1)/($J160*($J160+1)/2)*$D160))+($K160="custom")*CustCF!DP160</f>
        <v>0</v>
      </c>
      <c r="DW160" s="95">
        <f>($K160="Bell Curve")*(_xlfn.NORM.DIST(AND(DW$6&gt;=$F160,DW$6&lt;=$H160)*(DW$6-$F160+1),$J160/2,$M160,TRUE)-_xlfn.NORM.DIST(AND(DW$6&gt;=$F160,DW$6&lt;=$H160)*(DV$6-$F160+1),$J160/2,$M160,TRUE))/(1-2*_xlfn.NORM.DIST(0,$J160/2,$M160,TRUE))*$D160+($K160="Steady Growth")*(AND(DW$6&gt;=$F160,DW$6&lt;=$H160)*((DW$6-$F160+1)/($J160*($J160+1)/2)*$D160))+($K160="custom")*CustCF!DQ160</f>
        <v>0</v>
      </c>
      <c r="DX160" s="95">
        <f>($K160="Bell Curve")*(_xlfn.NORM.DIST(AND(DX$6&gt;=$F160,DX$6&lt;=$H160)*(DX$6-$F160+1),$J160/2,$M160,TRUE)-_xlfn.NORM.DIST(AND(DX$6&gt;=$F160,DX$6&lt;=$H160)*(DW$6-$F160+1),$J160/2,$M160,TRUE))/(1-2*_xlfn.NORM.DIST(0,$J160/2,$M160,TRUE))*$D160+($K160="Steady Growth")*(AND(DX$6&gt;=$F160,DX$6&lt;=$H160)*((DX$6-$F160+1)/($J160*($J160+1)/2)*$D160))+($K160="custom")*CustCF!DR160</f>
        <v>0</v>
      </c>
      <c r="DY160" s="95">
        <f>($K160="Bell Curve")*(_xlfn.NORM.DIST(AND(DY$6&gt;=$F160,DY$6&lt;=$H160)*(DY$6-$F160+1),$J160/2,$M160,TRUE)-_xlfn.NORM.DIST(AND(DY$6&gt;=$F160,DY$6&lt;=$H160)*(DX$6-$F160+1),$J160/2,$M160,TRUE))/(1-2*_xlfn.NORM.DIST(0,$J160/2,$M160,TRUE))*$D160+($K160="Steady Growth")*(AND(DY$6&gt;=$F160,DY$6&lt;=$H160)*((DY$6-$F160+1)/($J160*($J160+1)/2)*$D160))+($K160="custom")*CustCF!DS160</f>
        <v>0</v>
      </c>
      <c r="DZ160" s="95">
        <f>($K160="Bell Curve")*(_xlfn.NORM.DIST(AND(DZ$6&gt;=$F160,DZ$6&lt;=$H160)*(DZ$6-$F160+1),$J160/2,$M160,TRUE)-_xlfn.NORM.DIST(AND(DZ$6&gt;=$F160,DZ$6&lt;=$H160)*(DY$6-$F160+1),$J160/2,$M160,TRUE))/(1-2*_xlfn.NORM.DIST(0,$J160/2,$M160,TRUE))*$D160+($K160="Steady Growth")*(AND(DZ$6&gt;=$F160,DZ$6&lt;=$H160)*((DZ$6-$F160+1)/($J160*($J160+1)/2)*$D160))+($K160="custom")*CustCF!DT160</f>
        <v>0</v>
      </c>
      <c r="EA160" s="95">
        <f>($K160="Bell Curve")*(_xlfn.NORM.DIST(AND(EA$6&gt;=$F160,EA$6&lt;=$H160)*(EA$6-$F160+1),$J160/2,$M160,TRUE)-_xlfn.NORM.DIST(AND(EA$6&gt;=$F160,EA$6&lt;=$H160)*(DZ$6-$F160+1),$J160/2,$M160,TRUE))/(1-2*_xlfn.NORM.DIST(0,$J160/2,$M160,TRUE))*$D160+($K160="Steady Growth")*(AND(EA$6&gt;=$F160,EA$6&lt;=$H160)*((EA$6-$F160+1)/($J160*($J160+1)/2)*$D160))+($K160="custom")*CustCF!DU160</f>
        <v>0</v>
      </c>
      <c r="EB160" s="95">
        <f>($K160="Bell Curve")*(_xlfn.NORM.DIST(AND(EB$6&gt;=$F160,EB$6&lt;=$H160)*(EB$6-$F160+1),$J160/2,$M160,TRUE)-_xlfn.NORM.DIST(AND(EB$6&gt;=$F160,EB$6&lt;=$H160)*(EA$6-$F160+1),$J160/2,$M160,TRUE))/(1-2*_xlfn.NORM.DIST(0,$J160/2,$M160,TRUE))*$D160+($K160="Steady Growth")*(AND(EB$6&gt;=$F160,EB$6&lt;=$H160)*((EB$6-$F160+1)/($J160*($J160+1)/2)*$D160))+($K160="custom")*CustCF!DV160</f>
        <v>0</v>
      </c>
      <c r="EC160" s="95">
        <f>($K160="Bell Curve")*(_xlfn.NORM.DIST(AND(EC$6&gt;=$F160,EC$6&lt;=$H160)*(EC$6-$F160+1),$J160/2,$M160,TRUE)-_xlfn.NORM.DIST(AND(EC$6&gt;=$F160,EC$6&lt;=$H160)*(EB$6-$F160+1),$J160/2,$M160,TRUE))/(1-2*_xlfn.NORM.DIST(0,$J160/2,$M160,TRUE))*$D160+($K160="Steady Growth")*(AND(EC$6&gt;=$F160,EC$6&lt;=$H160)*((EC$6-$F160+1)/($J160*($J160+1)/2)*$D160))+($K160="custom")*CustCF!DW160</f>
        <v>0</v>
      </c>
      <c r="ED160" s="95">
        <f>($K160="Bell Curve")*(_xlfn.NORM.DIST(AND(ED$6&gt;=$F160,ED$6&lt;=$H160)*(ED$6-$F160+1),$J160/2,$M160,TRUE)-_xlfn.NORM.DIST(AND(ED$6&gt;=$F160,ED$6&lt;=$H160)*(EC$6-$F160+1),$J160/2,$M160,TRUE))/(1-2*_xlfn.NORM.DIST(0,$J160/2,$M160,TRUE))*$D160+($K160="Steady Growth")*(AND(ED$6&gt;=$F160,ED$6&lt;=$H160)*((ED$6-$F160+1)/($J160*($J160+1)/2)*$D160))+($K160="custom")*CustCF!DX160</f>
        <v>0</v>
      </c>
      <c r="EE160" s="95">
        <f>($K160="Bell Curve")*(_xlfn.NORM.DIST(AND(EE$6&gt;=$F160,EE$6&lt;=$H160)*(EE$6-$F160+1),$J160/2,$M160,TRUE)-_xlfn.NORM.DIST(AND(EE$6&gt;=$F160,EE$6&lt;=$H160)*(ED$6-$F160+1),$J160/2,$M160,TRUE))/(1-2*_xlfn.NORM.DIST(0,$J160/2,$M160,TRUE))*$D160+($K160="Steady Growth")*(AND(EE$6&gt;=$F160,EE$6&lt;=$H160)*((EE$6-$F160+1)/($J160*($J160+1)/2)*$D160))+($K160="custom")*CustCF!DY160</f>
        <v>0</v>
      </c>
      <c r="EF160" s="95">
        <f>($K160="Bell Curve")*(_xlfn.NORM.DIST(AND(EF$6&gt;=$F160,EF$6&lt;=$H160)*(EF$6-$F160+1),$J160/2,$M160,TRUE)-_xlfn.NORM.DIST(AND(EF$6&gt;=$F160,EF$6&lt;=$H160)*(EE$6-$F160+1),$J160/2,$M160,TRUE))/(1-2*_xlfn.NORM.DIST(0,$J160/2,$M160,TRUE))*$D160+($K160="Steady Growth")*(AND(EF$6&gt;=$F160,EF$6&lt;=$H160)*((EF$6-$F160+1)/($J160*($J160+1)/2)*$D160))+($K160="custom")*CustCF!DZ160</f>
        <v>0</v>
      </c>
      <c r="EG160" s="95">
        <f>($K160="Bell Curve")*(_xlfn.NORM.DIST(AND(EG$6&gt;=$F160,EG$6&lt;=$H160)*(EG$6-$F160+1),$J160/2,$M160,TRUE)-_xlfn.NORM.DIST(AND(EG$6&gt;=$F160,EG$6&lt;=$H160)*(EF$6-$F160+1),$J160/2,$M160,TRUE))/(1-2*_xlfn.NORM.DIST(0,$J160/2,$M160,TRUE))*$D160+($K160="Steady Growth")*(AND(EG$6&gt;=$F160,EG$6&lt;=$H160)*((EG$6-$F160+1)/($J160*($J160+1)/2)*$D160))+($K160="custom")*CustCF!EA160</f>
        <v>0</v>
      </c>
      <c r="EH160" s="95">
        <f>($K160="Bell Curve")*(_xlfn.NORM.DIST(AND(EH$6&gt;=$F160,EH$6&lt;=$H160)*(EH$6-$F160+1),$J160/2,$M160,TRUE)-_xlfn.NORM.DIST(AND(EH$6&gt;=$F160,EH$6&lt;=$H160)*(EG$6-$F160+1),$J160/2,$M160,TRUE))/(1-2*_xlfn.NORM.DIST(0,$J160/2,$M160,TRUE))*$D160+($K160="Steady Growth")*(AND(EH$6&gt;=$F160,EH$6&lt;=$H160)*((EH$6-$F160+1)/($J160*($J160+1)/2)*$D160))+($K160="custom")*CustCF!EB160</f>
        <v>0</v>
      </c>
      <c r="EI160" s="95">
        <f>($K160="Bell Curve")*(_xlfn.NORM.DIST(AND(EI$6&gt;=$F160,EI$6&lt;=$H160)*(EI$6-$F160+1),$J160/2,$M160,TRUE)-_xlfn.NORM.DIST(AND(EI$6&gt;=$F160,EI$6&lt;=$H160)*(EH$6-$F160+1),$J160/2,$M160,TRUE))/(1-2*_xlfn.NORM.DIST(0,$J160/2,$M160,TRUE))*$D160+($K160="Steady Growth")*(AND(EI$6&gt;=$F160,EI$6&lt;=$H160)*((EI$6-$F160+1)/($J160*($J160+1)/2)*$D160))+($K160="custom")*CustCF!EC160</f>
        <v>0</v>
      </c>
      <c r="EJ160" s="95">
        <f>($K160="Bell Curve")*(_xlfn.NORM.DIST(AND(EJ$6&gt;=$F160,EJ$6&lt;=$H160)*(EJ$6-$F160+1),$J160/2,$M160,TRUE)-_xlfn.NORM.DIST(AND(EJ$6&gt;=$F160,EJ$6&lt;=$H160)*(EI$6-$F160+1),$J160/2,$M160,TRUE))/(1-2*_xlfn.NORM.DIST(0,$J160/2,$M160,TRUE))*$D160+($K160="Steady Growth")*(AND(EJ$6&gt;=$F160,EJ$6&lt;=$H160)*((EJ$6-$F160+1)/($J160*($J160+1)/2)*$D160))+($K160="custom")*CustCF!ED160</f>
        <v>0</v>
      </c>
      <c r="EK160" s="95">
        <f>($K160="Bell Curve")*(_xlfn.NORM.DIST(AND(EK$6&gt;=$F160,EK$6&lt;=$H160)*(EK$6-$F160+1),$J160/2,$M160,TRUE)-_xlfn.NORM.DIST(AND(EK$6&gt;=$F160,EK$6&lt;=$H160)*(EJ$6-$F160+1),$J160/2,$M160,TRUE))/(1-2*_xlfn.NORM.DIST(0,$J160/2,$M160,TRUE))*$D160+($K160="Steady Growth")*(AND(EK$6&gt;=$F160,EK$6&lt;=$H160)*((EK$6-$F160+1)/($J160*($J160+1)/2)*$D160))+($K160="custom")*CustCF!EE160</f>
        <v>0</v>
      </c>
      <c r="EL160" s="95">
        <f>($K160="Bell Curve")*(_xlfn.NORM.DIST(AND(EL$6&gt;=$F160,EL$6&lt;=$H160)*(EL$6-$F160+1),$J160/2,$M160,TRUE)-_xlfn.NORM.DIST(AND(EL$6&gt;=$F160,EL$6&lt;=$H160)*(EK$6-$F160+1),$J160/2,$M160,TRUE))/(1-2*_xlfn.NORM.DIST(0,$J160/2,$M160,TRUE))*$D160+($K160="Steady Growth")*(AND(EL$6&gt;=$F160,EL$6&lt;=$H160)*((EL$6-$F160+1)/($J160*($J160+1)/2)*$D160))+($K160="custom")*CustCF!EF160</f>
        <v>0</v>
      </c>
      <c r="EM160" s="95">
        <f>($K160="Bell Curve")*(_xlfn.NORM.DIST(AND(EM$6&gt;=$F160,EM$6&lt;=$H160)*(EM$6-$F160+1),$J160/2,$M160,TRUE)-_xlfn.NORM.DIST(AND(EM$6&gt;=$F160,EM$6&lt;=$H160)*(EL$6-$F160+1),$J160/2,$M160,TRUE))/(1-2*_xlfn.NORM.DIST(0,$J160/2,$M160,TRUE))*$D160+($K160="Steady Growth")*(AND(EM$6&gt;=$F160,EM$6&lt;=$H160)*((EM$6-$F160+1)/($J160*($J160+1)/2)*$D160))+($K160="custom")*CustCF!EG160</f>
        <v>0</v>
      </c>
      <c r="EN160" s="95">
        <f>($K160="Bell Curve")*(_xlfn.NORM.DIST(AND(EN$6&gt;=$F160,EN$6&lt;=$H160)*(EN$6-$F160+1),$J160/2,$M160,TRUE)-_xlfn.NORM.DIST(AND(EN$6&gt;=$F160,EN$6&lt;=$H160)*(EM$6-$F160+1),$J160/2,$M160,TRUE))/(1-2*_xlfn.NORM.DIST(0,$J160/2,$M160,TRUE))*$D160+($K160="Steady Growth")*(AND(EN$6&gt;=$F160,EN$6&lt;=$H160)*((EN$6-$F160+1)/($J160*($J160+1)/2)*$D160))+($K160="custom")*CustCF!EH160</f>
        <v>0</v>
      </c>
      <c r="EO160" s="95">
        <f>($K160="Bell Curve")*(_xlfn.NORM.DIST(AND(EO$6&gt;=$F160,EO$6&lt;=$H160)*(EO$6-$F160+1),$J160/2,$M160,TRUE)-_xlfn.NORM.DIST(AND(EO$6&gt;=$F160,EO$6&lt;=$H160)*(EN$6-$F160+1),$J160/2,$M160,TRUE))/(1-2*_xlfn.NORM.DIST(0,$J160/2,$M160,TRUE))*$D160+($K160="Steady Growth")*(AND(EO$6&gt;=$F160,EO$6&lt;=$H160)*((EO$6-$F160+1)/($J160*($J160+1)/2)*$D160))+($K160="custom")*CustCF!EI160</f>
        <v>0</v>
      </c>
      <c r="EP160" s="95">
        <f>($K160="Bell Curve")*(_xlfn.NORM.DIST(AND(EP$6&gt;=$F160,EP$6&lt;=$H160)*(EP$6-$F160+1),$J160/2,$M160,TRUE)-_xlfn.NORM.DIST(AND(EP$6&gt;=$F160,EP$6&lt;=$H160)*(EO$6-$F160+1),$J160/2,$M160,TRUE))/(1-2*_xlfn.NORM.DIST(0,$J160/2,$M160,TRUE))*$D160+($K160="Steady Growth")*(AND(EP$6&gt;=$F160,EP$6&lt;=$H160)*((EP$6-$F160+1)/($J160*($J160+1)/2)*$D160))+($K160="custom")*CustCF!EJ160</f>
        <v>0</v>
      </c>
      <c r="EQ160" s="95">
        <f>($K160="Bell Curve")*(_xlfn.NORM.DIST(AND(EQ$6&gt;=$F160,EQ$6&lt;=$H160)*(EQ$6-$F160+1),$J160/2,$M160,TRUE)-_xlfn.NORM.DIST(AND(EQ$6&gt;=$F160,EQ$6&lt;=$H160)*(EP$6-$F160+1),$J160/2,$M160,TRUE))/(1-2*_xlfn.NORM.DIST(0,$J160/2,$M160,TRUE))*$D160+($K160="Steady Growth")*(AND(EQ$6&gt;=$F160,EQ$6&lt;=$H160)*((EQ$6-$F160+1)/($J160*($J160+1)/2)*$D160))+($K160="custom")*CustCF!EK160</f>
        <v>0</v>
      </c>
      <c r="ER160" s="95">
        <f>($K160="Bell Curve")*(_xlfn.NORM.DIST(AND(ER$6&gt;=$F160,ER$6&lt;=$H160)*(ER$6-$F160+1),$J160/2,$M160,TRUE)-_xlfn.NORM.DIST(AND(ER$6&gt;=$F160,ER$6&lt;=$H160)*(EQ$6-$F160+1),$J160/2,$M160,TRUE))/(1-2*_xlfn.NORM.DIST(0,$J160/2,$M160,TRUE))*$D160+($K160="Steady Growth")*(AND(ER$6&gt;=$F160,ER$6&lt;=$H160)*((ER$6-$F160+1)/($J160*($J160+1)/2)*$D160))+($K160="custom")*CustCF!EL160</f>
        <v>0</v>
      </c>
      <c r="ES160" s="95">
        <f>($K160="Bell Curve")*(_xlfn.NORM.DIST(AND(ES$6&gt;=$F160,ES$6&lt;=$H160)*(ES$6-$F160+1),$J160/2,$M160,TRUE)-_xlfn.NORM.DIST(AND(ES$6&gt;=$F160,ES$6&lt;=$H160)*(ER$6-$F160+1),$J160/2,$M160,TRUE))/(1-2*_xlfn.NORM.DIST(0,$J160/2,$M160,TRUE))*$D160+($K160="Steady Growth")*(AND(ES$6&gt;=$F160,ES$6&lt;=$H160)*((ES$6-$F160+1)/($J160*($J160+1)/2)*$D160))+($K160="custom")*CustCF!EM160</f>
        <v>0</v>
      </c>
      <c r="ET160" s="95">
        <f>($K160="Bell Curve")*(_xlfn.NORM.DIST(AND(ET$6&gt;=$F160,ET$6&lt;=$H160)*(ET$6-$F160+1),$J160/2,$M160,TRUE)-_xlfn.NORM.DIST(AND(ET$6&gt;=$F160,ET$6&lt;=$H160)*(ES$6-$F160+1),$J160/2,$M160,TRUE))/(1-2*_xlfn.NORM.DIST(0,$J160/2,$M160,TRUE))*$D160+($K160="Steady Growth")*(AND(ET$6&gt;=$F160,ET$6&lt;=$H160)*((ET$6-$F160+1)/($J160*($J160+1)/2)*$D160))+($K160="custom")*CustCF!EN160</f>
        <v>0</v>
      </c>
      <c r="EU160" s="95">
        <f>($K160="Bell Curve")*(_xlfn.NORM.DIST(AND(EU$6&gt;=$F160,EU$6&lt;=$H160)*(EU$6-$F160+1),$J160/2,$M160,TRUE)-_xlfn.NORM.DIST(AND(EU$6&gt;=$F160,EU$6&lt;=$H160)*(ET$6-$F160+1),$J160/2,$M160,TRUE))/(1-2*_xlfn.NORM.DIST(0,$J160/2,$M160,TRUE))*$D160+($K160="Steady Growth")*(AND(EU$6&gt;=$F160,EU$6&lt;=$H160)*((EU$6-$F160+1)/($J160*($J160+1)/2)*$D160))+($K160="custom")*CustCF!EO160</f>
        <v>0</v>
      </c>
      <c r="EV160" s="95">
        <f>($K160="Bell Curve")*(_xlfn.NORM.DIST(AND(EV$6&gt;=$F160,EV$6&lt;=$H160)*(EV$6-$F160+1),$J160/2,$M160,TRUE)-_xlfn.NORM.DIST(AND(EV$6&gt;=$F160,EV$6&lt;=$H160)*(EU$6-$F160+1),$J160/2,$M160,TRUE))/(1-2*_xlfn.NORM.DIST(0,$J160/2,$M160,TRUE))*$D160+($K160="Steady Growth")*(AND(EV$6&gt;=$F160,EV$6&lt;=$H160)*((EV$6-$F160+1)/($J160*($J160+1)/2)*$D160))+($K160="custom")*CustCF!EP160</f>
        <v>0</v>
      </c>
      <c r="EW160" s="95">
        <f>($K160="Bell Curve")*(_xlfn.NORM.DIST(AND(EW$6&gt;=$F160,EW$6&lt;=$H160)*(EW$6-$F160+1),$J160/2,$M160,TRUE)-_xlfn.NORM.DIST(AND(EW$6&gt;=$F160,EW$6&lt;=$H160)*(EV$6-$F160+1),$J160/2,$M160,TRUE))/(1-2*_xlfn.NORM.DIST(0,$J160/2,$M160,TRUE))*$D160+($K160="Steady Growth")*(AND(EW$6&gt;=$F160,EW$6&lt;=$H160)*((EW$6-$F160+1)/($J160*($J160+1)/2)*$D160))+($K160="custom")*CustCF!EQ160</f>
        <v>0</v>
      </c>
      <c r="EX160" s="95">
        <f>($K160="Bell Curve")*(_xlfn.NORM.DIST(AND(EX$6&gt;=$F160,EX$6&lt;=$H160)*(EX$6-$F160+1),$J160/2,$M160,TRUE)-_xlfn.NORM.DIST(AND(EX$6&gt;=$F160,EX$6&lt;=$H160)*(EW$6-$F160+1),$J160/2,$M160,TRUE))/(1-2*_xlfn.NORM.DIST(0,$J160/2,$M160,TRUE))*$D160+($K160="Steady Growth")*(AND(EX$6&gt;=$F160,EX$6&lt;=$H160)*((EX$6-$F160+1)/($J160*($J160+1)/2)*$D160))+($K160="custom")*CustCF!ER160</f>
        <v>0</v>
      </c>
      <c r="EY160" s="95">
        <f>($K160="Bell Curve")*(_xlfn.NORM.DIST(AND(EY$6&gt;=$F160,EY$6&lt;=$H160)*(EY$6-$F160+1),$J160/2,$M160,TRUE)-_xlfn.NORM.DIST(AND(EY$6&gt;=$F160,EY$6&lt;=$H160)*(EX$6-$F160+1),$J160/2,$M160,TRUE))/(1-2*_xlfn.NORM.DIST(0,$J160/2,$M160,TRUE))*$D160+($K160="Steady Growth")*(AND(EY$6&gt;=$F160,EY$6&lt;=$H160)*((EY$6-$F160+1)/($J160*($J160+1)/2)*$D160))+($K160="custom")*CustCF!ES160</f>
        <v>0</v>
      </c>
      <c r="EZ160" s="95">
        <f>($K160="Bell Curve")*(_xlfn.NORM.DIST(AND(EZ$6&gt;=$F160,EZ$6&lt;=$H160)*(EZ$6-$F160+1),$J160/2,$M160,TRUE)-_xlfn.NORM.DIST(AND(EZ$6&gt;=$F160,EZ$6&lt;=$H160)*(EY$6-$F160+1),$J160/2,$M160,TRUE))/(1-2*_xlfn.NORM.DIST(0,$J160/2,$M160,TRUE))*$D160+($K160="Steady Growth")*(AND(EZ$6&gt;=$F160,EZ$6&lt;=$H160)*((EZ$6-$F160+1)/($J160*($J160+1)/2)*$D160))+($K160="custom")*CustCF!ET160</f>
        <v>0</v>
      </c>
      <c r="FA160" s="95">
        <f>($K160="Bell Curve")*(_xlfn.NORM.DIST(AND(FA$6&gt;=$F160,FA$6&lt;=$H160)*(FA$6-$F160+1),$J160/2,$M160,TRUE)-_xlfn.NORM.DIST(AND(FA$6&gt;=$F160,FA$6&lt;=$H160)*(EZ$6-$F160+1),$J160/2,$M160,TRUE))/(1-2*_xlfn.NORM.DIST(0,$J160/2,$M160,TRUE))*$D160+($K160="Steady Growth")*(AND(FA$6&gt;=$F160,FA$6&lt;=$H160)*((FA$6-$F160+1)/($J160*($J160+1)/2)*$D160))+($K160="custom")*CustCF!EU160</f>
        <v>0</v>
      </c>
      <c r="FB160" s="95">
        <f>($K160="Bell Curve")*(_xlfn.NORM.DIST(AND(FB$6&gt;=$F160,FB$6&lt;=$H160)*(FB$6-$F160+1),$J160/2,$M160,TRUE)-_xlfn.NORM.DIST(AND(FB$6&gt;=$F160,FB$6&lt;=$H160)*(FA$6-$F160+1),$J160/2,$M160,TRUE))/(1-2*_xlfn.NORM.DIST(0,$J160/2,$M160,TRUE))*$D160+($K160="Steady Growth")*(AND(FB$6&gt;=$F160,FB$6&lt;=$H160)*((FB$6-$F160+1)/($J160*($J160+1)/2)*$D160))+($K160="custom")*CustCF!EV160</f>
        <v>0</v>
      </c>
      <c r="FC160" s="95">
        <f>($K160="Bell Curve")*(_xlfn.NORM.DIST(AND(FC$6&gt;=$F160,FC$6&lt;=$H160)*(FC$6-$F160+1),$J160/2,$M160,TRUE)-_xlfn.NORM.DIST(AND(FC$6&gt;=$F160,FC$6&lt;=$H160)*(FB$6-$F160+1),$J160/2,$M160,TRUE))/(1-2*_xlfn.NORM.DIST(0,$J160/2,$M160,TRUE))*$D160+($K160="Steady Growth")*(AND(FC$6&gt;=$F160,FC$6&lt;=$H160)*((FC$6-$F160+1)/($J160*($J160+1)/2)*$D160))+($K160="custom")*CustCF!EW160</f>
        <v>0</v>
      </c>
      <c r="FD160" s="95">
        <f>($K160="Bell Curve")*(_xlfn.NORM.DIST(AND(FD$6&gt;=$F160,FD$6&lt;=$H160)*(FD$6-$F160+1),$J160/2,$M160,TRUE)-_xlfn.NORM.DIST(AND(FD$6&gt;=$F160,FD$6&lt;=$H160)*(FC$6-$F160+1),$J160/2,$M160,TRUE))/(1-2*_xlfn.NORM.DIST(0,$J160/2,$M160,TRUE))*$D160+($K160="Steady Growth")*(AND(FD$6&gt;=$F160,FD$6&lt;=$H160)*((FD$6-$F160+1)/($J160*($J160+1)/2)*$D160))+($K160="custom")*CustCF!EX160</f>
        <v>0</v>
      </c>
      <c r="FE160" s="95">
        <f>($K160="Bell Curve")*(_xlfn.NORM.DIST(AND(FE$6&gt;=$F160,FE$6&lt;=$H160)*(FE$6-$F160+1),$J160/2,$M160,TRUE)-_xlfn.NORM.DIST(AND(FE$6&gt;=$F160,FE$6&lt;=$H160)*(FD$6-$F160+1),$J160/2,$M160,TRUE))/(1-2*_xlfn.NORM.DIST(0,$J160/2,$M160,TRUE))*$D160+($K160="Steady Growth")*(AND(FE$6&gt;=$F160,FE$6&lt;=$H160)*((FE$6-$F160+1)/($J160*($J160+1)/2)*$D160))+($K160="custom")*CustCF!EY160</f>
        <v>0</v>
      </c>
      <c r="FF160" s="95">
        <f>($K160="Bell Curve")*(_xlfn.NORM.DIST(AND(FF$6&gt;=$F160,FF$6&lt;=$H160)*(FF$6-$F160+1),$J160/2,$M160,TRUE)-_xlfn.NORM.DIST(AND(FF$6&gt;=$F160,FF$6&lt;=$H160)*(FE$6-$F160+1),$J160/2,$M160,TRUE))/(1-2*_xlfn.NORM.DIST(0,$J160/2,$M160,TRUE))*$D160+($K160="Steady Growth")*(AND(FF$6&gt;=$F160,FF$6&lt;=$H160)*((FF$6-$F160+1)/($J160*($J160+1)/2)*$D160))+($K160="custom")*CustCF!EZ160</f>
        <v>0</v>
      </c>
      <c r="FG160" s="95">
        <f>($K160="Bell Curve")*(_xlfn.NORM.DIST(AND(FG$6&gt;=$F160,FG$6&lt;=$H160)*(FG$6-$F160+1),$J160/2,$M160,TRUE)-_xlfn.NORM.DIST(AND(FG$6&gt;=$F160,FG$6&lt;=$H160)*(FF$6-$F160+1),$J160/2,$M160,TRUE))/(1-2*_xlfn.NORM.DIST(0,$J160/2,$M160,TRUE))*$D160+($K160="Steady Growth")*(AND(FG$6&gt;=$F160,FG$6&lt;=$H160)*((FG$6-$F160+1)/($J160*($J160+1)/2)*$D160))+($K160="custom")*CustCF!FA160</f>
        <v>0</v>
      </c>
      <c r="FH160" s="95">
        <f>($K160="Bell Curve")*(_xlfn.NORM.DIST(AND(FH$6&gt;=$F160,FH$6&lt;=$H160)*(FH$6-$F160+1),$J160/2,$M160,TRUE)-_xlfn.NORM.DIST(AND(FH$6&gt;=$F160,FH$6&lt;=$H160)*(FG$6-$F160+1),$J160/2,$M160,TRUE))/(1-2*_xlfn.NORM.DIST(0,$J160/2,$M160,TRUE))*$D160+($K160="Steady Growth")*(AND(FH$6&gt;=$F160,FH$6&lt;=$H160)*((FH$6-$F160+1)/($J160*($J160+1)/2)*$D160))+($K160="custom")*CustCF!FB160</f>
        <v>0</v>
      </c>
      <c r="FI160" s="95">
        <f>($K160="Bell Curve")*(_xlfn.NORM.DIST(AND(FI$6&gt;=$F160,FI$6&lt;=$H160)*(FI$6-$F160+1),$J160/2,$M160,TRUE)-_xlfn.NORM.DIST(AND(FI$6&gt;=$F160,FI$6&lt;=$H160)*(FH$6-$F160+1),$J160/2,$M160,TRUE))/(1-2*_xlfn.NORM.DIST(0,$J160/2,$M160,TRUE))*$D160+($K160="Steady Growth")*(AND(FI$6&gt;=$F160,FI$6&lt;=$H160)*((FI$6-$F160+1)/($J160*($J160+1)/2)*$D160))+($K160="custom")*CustCF!FC160</f>
        <v>0</v>
      </c>
      <c r="FJ160" s="95">
        <f>($K160="Bell Curve")*(_xlfn.NORM.DIST(AND(FJ$6&gt;=$F160,FJ$6&lt;=$H160)*(FJ$6-$F160+1),$J160/2,$M160,TRUE)-_xlfn.NORM.DIST(AND(FJ$6&gt;=$F160,FJ$6&lt;=$H160)*(FI$6-$F160+1),$J160/2,$M160,TRUE))/(1-2*_xlfn.NORM.DIST(0,$J160/2,$M160,TRUE))*$D160+($K160="Steady Growth")*(AND(FJ$6&gt;=$F160,FJ$6&lt;=$H160)*((FJ$6-$F160+1)/($J160*($J160+1)/2)*$D160))+($K160="custom")*CustCF!FD160</f>
        <v>0</v>
      </c>
      <c r="FK160" s="95">
        <f>($K160="Bell Curve")*(_xlfn.NORM.DIST(AND(FK$6&gt;=$F160,FK$6&lt;=$H160)*(FK$6-$F160+1),$J160/2,$M160,TRUE)-_xlfn.NORM.DIST(AND(FK$6&gt;=$F160,FK$6&lt;=$H160)*(FJ$6-$F160+1),$J160/2,$M160,TRUE))/(1-2*_xlfn.NORM.DIST(0,$J160/2,$M160,TRUE))*$D160+($K160="Steady Growth")*(AND(FK$6&gt;=$F160,FK$6&lt;=$H160)*((FK$6-$F160+1)/($J160*($J160+1)/2)*$D160))+($K160="custom")*CustCF!FE160</f>
        <v>0</v>
      </c>
      <c r="FL160" s="95">
        <f>($K160="Bell Curve")*(_xlfn.NORM.DIST(AND(FL$6&gt;=$F160,FL$6&lt;=$H160)*(FL$6-$F160+1),$J160/2,$M160,TRUE)-_xlfn.NORM.DIST(AND(FL$6&gt;=$F160,FL$6&lt;=$H160)*(FK$6-$F160+1),$J160/2,$M160,TRUE))/(1-2*_xlfn.NORM.DIST(0,$J160/2,$M160,TRUE))*$D160+($K160="Steady Growth")*(AND(FL$6&gt;=$F160,FL$6&lt;=$H160)*((FL$6-$F160+1)/($J160*($J160+1)/2)*$D160))+($K160="custom")*CustCF!FF160</f>
        <v>0</v>
      </c>
      <c r="FM160" s="95">
        <f>($K160="Bell Curve")*(_xlfn.NORM.DIST(AND(FM$6&gt;=$F160,FM$6&lt;=$H160)*(FM$6-$F160+1),$J160/2,$M160,TRUE)-_xlfn.NORM.DIST(AND(FM$6&gt;=$F160,FM$6&lt;=$H160)*(FL$6-$F160+1),$J160/2,$M160,TRUE))/(1-2*_xlfn.NORM.DIST(0,$J160/2,$M160,TRUE))*$D160+($K160="Steady Growth")*(AND(FM$6&gt;=$F160,FM$6&lt;=$H160)*((FM$6-$F160+1)/($J160*($J160+1)/2)*$D160))+($K160="custom")*CustCF!FG160</f>
        <v>0</v>
      </c>
      <c r="FN160" s="95">
        <f>($K160="Bell Curve")*(_xlfn.NORM.DIST(AND(FN$6&gt;=$F160,FN$6&lt;=$H160)*(FN$6-$F160+1),$J160/2,$M160,TRUE)-_xlfn.NORM.DIST(AND(FN$6&gt;=$F160,FN$6&lt;=$H160)*(FM$6-$F160+1),$J160/2,$M160,TRUE))/(1-2*_xlfn.NORM.DIST(0,$J160/2,$M160,TRUE))*$D160+($K160="Steady Growth")*(AND(FN$6&gt;=$F160,FN$6&lt;=$H160)*((FN$6-$F160+1)/($J160*($J160+1)/2)*$D160))+($K160="custom")*CustCF!FH160</f>
        <v>0</v>
      </c>
      <c r="FO160" s="95">
        <f>($K160="Bell Curve")*(_xlfn.NORM.DIST(AND(FO$6&gt;=$F160,FO$6&lt;=$H160)*(FO$6-$F160+1),$J160/2,$M160,TRUE)-_xlfn.NORM.DIST(AND(FO$6&gt;=$F160,FO$6&lt;=$H160)*(FN$6-$F160+1),$J160/2,$M160,TRUE))/(1-2*_xlfn.NORM.DIST(0,$J160/2,$M160,TRUE))*$D160+($K160="Steady Growth")*(AND(FO$6&gt;=$F160,FO$6&lt;=$H160)*((FO$6-$F160+1)/($J160*($J160+1)/2)*$D160))+($K160="custom")*CustCF!FI160</f>
        <v>0</v>
      </c>
      <c r="FP160" s="95">
        <f>($K160="Bell Curve")*(_xlfn.NORM.DIST(AND(FP$6&gt;=$F160,FP$6&lt;=$H160)*(FP$6-$F160+1),$J160/2,$M160,TRUE)-_xlfn.NORM.DIST(AND(FP$6&gt;=$F160,FP$6&lt;=$H160)*(FO$6-$F160+1),$J160/2,$M160,TRUE))/(1-2*_xlfn.NORM.DIST(0,$J160/2,$M160,TRUE))*$D160+($K160="Steady Growth")*(AND(FP$6&gt;=$F160,FP$6&lt;=$H160)*((FP$6-$F160+1)/($J160*($J160+1)/2)*$D160))+($K160="custom")*CustCF!FJ160</f>
        <v>0</v>
      </c>
      <c r="FQ160" s="95">
        <f>($K160="Bell Curve")*(_xlfn.NORM.DIST(AND(FQ$6&gt;=$F160,FQ$6&lt;=$H160)*(FQ$6-$F160+1),$J160/2,$M160,TRUE)-_xlfn.NORM.DIST(AND(FQ$6&gt;=$F160,FQ$6&lt;=$H160)*(FP$6-$F160+1),$J160/2,$M160,TRUE))/(1-2*_xlfn.NORM.DIST(0,$J160/2,$M160,TRUE))*$D160+($K160="Steady Growth")*(AND(FQ$6&gt;=$F160,FQ$6&lt;=$H160)*((FQ$6-$F160+1)/($J160*($J160+1)/2)*$D160))+($K160="custom")*CustCF!FK160</f>
        <v>0</v>
      </c>
      <c r="FR160" s="95">
        <f>($K160="Bell Curve")*(_xlfn.NORM.DIST(AND(FR$6&gt;=$F160,FR$6&lt;=$H160)*(FR$6-$F160+1),$J160/2,$M160,TRUE)-_xlfn.NORM.DIST(AND(FR$6&gt;=$F160,FR$6&lt;=$H160)*(FQ$6-$F160+1),$J160/2,$M160,TRUE))/(1-2*_xlfn.NORM.DIST(0,$J160/2,$M160,TRUE))*$D160+($K160="Steady Growth")*(AND(FR$6&gt;=$F160,FR$6&lt;=$H160)*((FR$6-$F160+1)/($J160*($J160+1)/2)*$D160))+($K160="custom")*CustCF!FL160</f>
        <v>0</v>
      </c>
      <c r="FS160" s="95">
        <f>($K160="Bell Curve")*(_xlfn.NORM.DIST(AND(FS$6&gt;=$F160,FS$6&lt;=$H160)*(FS$6-$F160+1),$J160/2,$M160,TRUE)-_xlfn.NORM.DIST(AND(FS$6&gt;=$F160,FS$6&lt;=$H160)*(FR$6-$F160+1),$J160/2,$M160,TRUE))/(1-2*_xlfn.NORM.DIST(0,$J160/2,$M160,TRUE))*$D160+($K160="Steady Growth")*(AND(FS$6&gt;=$F160,FS$6&lt;=$H160)*((FS$6-$F160+1)/($J160*($J160+1)/2)*$D160))+($K160="custom")*CustCF!FM160</f>
        <v>0</v>
      </c>
      <c r="FT160" s="95">
        <f>($K160="Bell Curve")*(_xlfn.NORM.DIST(AND(FT$6&gt;=$F160,FT$6&lt;=$H160)*(FT$6-$F160+1),$J160/2,$M160,TRUE)-_xlfn.NORM.DIST(AND(FT$6&gt;=$F160,FT$6&lt;=$H160)*(FS$6-$F160+1),$J160/2,$M160,TRUE))/(1-2*_xlfn.NORM.DIST(0,$J160/2,$M160,TRUE))*$D160+($K160="Steady Growth")*(AND(FT$6&gt;=$F160,FT$6&lt;=$H160)*((FT$6-$F160+1)/($J160*($J160+1)/2)*$D160))+($K160="custom")*CustCF!FN160</f>
        <v>0</v>
      </c>
      <c r="FU160" s="95">
        <f>($K160="Bell Curve")*(_xlfn.NORM.DIST(AND(FU$6&gt;=$F160,FU$6&lt;=$H160)*(FU$6-$F160+1),$J160/2,$M160,TRUE)-_xlfn.NORM.DIST(AND(FU$6&gt;=$F160,FU$6&lt;=$H160)*(FT$6-$F160+1),$J160/2,$M160,TRUE))/(1-2*_xlfn.NORM.DIST(0,$J160/2,$M160,TRUE))*$D160+($K160="Steady Growth")*(AND(FU$6&gt;=$F160,FU$6&lt;=$H160)*((FU$6-$F160+1)/($J160*($J160+1)/2)*$D160))+($K160="custom")*CustCF!FO160</f>
        <v>0</v>
      </c>
      <c r="FV160" s="95">
        <f>($K160="Bell Curve")*(_xlfn.NORM.DIST(AND(FV$6&gt;=$F160,FV$6&lt;=$H160)*(FV$6-$F160+1),$J160/2,$M160,TRUE)-_xlfn.NORM.DIST(AND(FV$6&gt;=$F160,FV$6&lt;=$H160)*(FU$6-$F160+1),$J160/2,$M160,TRUE))/(1-2*_xlfn.NORM.DIST(0,$J160/2,$M160,TRUE))*$D160+($K160="Steady Growth")*(AND(FV$6&gt;=$F160,FV$6&lt;=$H160)*((FV$6-$F160+1)/($J160*($J160+1)/2)*$D160))+($K160="custom")*CustCF!FP160</f>
        <v>0</v>
      </c>
      <c r="FW160" s="95">
        <f>($K160="Bell Curve")*(_xlfn.NORM.DIST(AND(FW$6&gt;=$F160,FW$6&lt;=$H160)*(FW$6-$F160+1),$J160/2,$M160,TRUE)-_xlfn.NORM.DIST(AND(FW$6&gt;=$F160,FW$6&lt;=$H160)*(FV$6-$F160+1),$J160/2,$M160,TRUE))/(1-2*_xlfn.NORM.DIST(0,$J160/2,$M160,TRUE))*$D160+($K160="Steady Growth")*(AND(FW$6&gt;=$F160,FW$6&lt;=$H160)*((FW$6-$F160+1)/($J160*($J160+1)/2)*$D160))+($K160="custom")*CustCF!FQ160</f>
        <v>0</v>
      </c>
      <c r="FX160" s="95">
        <f>($K160="Bell Curve")*(_xlfn.NORM.DIST(AND(FX$6&gt;=$F160,FX$6&lt;=$H160)*(FX$6-$F160+1),$J160/2,$M160,TRUE)-_xlfn.NORM.DIST(AND(FX$6&gt;=$F160,FX$6&lt;=$H160)*(FW$6-$F160+1),$J160/2,$M160,TRUE))/(1-2*_xlfn.NORM.DIST(0,$J160/2,$M160,TRUE))*$D160+($K160="Steady Growth")*(AND(FX$6&gt;=$F160,FX$6&lt;=$H160)*((FX$6-$F160+1)/($J160*($J160+1)/2)*$D160))+($K160="custom")*CustCF!FR160</f>
        <v>0</v>
      </c>
      <c r="FY160" s="95">
        <f>($K160="Bell Curve")*(_xlfn.NORM.DIST(AND(FY$6&gt;=$F160,FY$6&lt;=$H160)*(FY$6-$F160+1),$J160/2,$M160,TRUE)-_xlfn.NORM.DIST(AND(FY$6&gt;=$F160,FY$6&lt;=$H160)*(FX$6-$F160+1),$J160/2,$M160,TRUE))/(1-2*_xlfn.NORM.DIST(0,$J160/2,$M160,TRUE))*$D160+($K160="Steady Growth")*(AND(FY$6&gt;=$F160,FY$6&lt;=$H160)*((FY$6-$F160+1)/($J160*($J160+1)/2)*$D160))+($K160="custom")*CustCF!FS160</f>
        <v>0</v>
      </c>
      <c r="FZ160" s="95">
        <f>($K160="Bell Curve")*(_xlfn.NORM.DIST(AND(FZ$6&gt;=$F160,FZ$6&lt;=$H160)*(FZ$6-$F160+1),$J160/2,$M160,TRUE)-_xlfn.NORM.DIST(AND(FZ$6&gt;=$F160,FZ$6&lt;=$H160)*(FY$6-$F160+1),$J160/2,$M160,TRUE))/(1-2*_xlfn.NORM.DIST(0,$J160/2,$M160,TRUE))*$D160+($K160="Steady Growth")*(AND(FZ$6&gt;=$F160,FZ$6&lt;=$H160)*((FZ$6-$F160+1)/($J160*($J160+1)/2)*$D160))+($K160="custom")*CustCF!FT160</f>
        <v>0</v>
      </c>
      <c r="GA160" s="95">
        <f>($K160="Bell Curve")*(_xlfn.NORM.DIST(AND(GA$6&gt;=$F160,GA$6&lt;=$H160)*(GA$6-$F160+1),$J160/2,$M160,TRUE)-_xlfn.NORM.DIST(AND(GA$6&gt;=$F160,GA$6&lt;=$H160)*(FZ$6-$F160+1),$J160/2,$M160,TRUE))/(1-2*_xlfn.NORM.DIST(0,$J160/2,$M160,TRUE))*$D160+($K160="Steady Growth")*(AND(GA$6&gt;=$F160,GA$6&lt;=$H160)*((GA$6-$F160+1)/($J160*($J160+1)/2)*$D160))+($K160="custom")*CustCF!FU160</f>
        <v>0</v>
      </c>
      <c r="GB160" s="95">
        <f>($K160="Bell Curve")*(_xlfn.NORM.DIST(AND(GB$6&gt;=$F160,GB$6&lt;=$H160)*(GB$6-$F160+1),$J160/2,$M160,TRUE)-_xlfn.NORM.DIST(AND(GB$6&gt;=$F160,GB$6&lt;=$H160)*(GA$6-$F160+1),$J160/2,$M160,TRUE))/(1-2*_xlfn.NORM.DIST(0,$J160/2,$M160,TRUE))*$D160+($K160="Steady Growth")*(AND(GB$6&gt;=$F160,GB$6&lt;=$H160)*((GB$6-$F160+1)/($J160*($J160+1)/2)*$D160))+($K160="custom")*CustCF!FV160</f>
        <v>0</v>
      </c>
      <c r="GC160" s="95">
        <f>($K160="Bell Curve")*(_xlfn.NORM.DIST(AND(GC$6&gt;=$F160,GC$6&lt;=$H160)*(GC$6-$F160+1),$J160/2,$M160,TRUE)-_xlfn.NORM.DIST(AND(GC$6&gt;=$F160,GC$6&lt;=$H160)*(GB$6-$F160+1),$J160/2,$M160,TRUE))/(1-2*_xlfn.NORM.DIST(0,$J160/2,$M160,TRUE))*$D160+($K160="Steady Growth")*(AND(GC$6&gt;=$F160,GC$6&lt;=$H160)*((GC$6-$F160+1)/($J160*($J160+1)/2)*$D160))+($K160="custom")*CustCF!FW160</f>
        <v>0</v>
      </c>
      <c r="GD160" s="95">
        <f>($K160="Bell Curve")*(_xlfn.NORM.DIST(AND(GD$6&gt;=$F160,GD$6&lt;=$H160)*(GD$6-$F160+1),$J160/2,$M160,TRUE)-_xlfn.NORM.DIST(AND(GD$6&gt;=$F160,GD$6&lt;=$H160)*(GC$6-$F160+1),$J160/2,$M160,TRUE))/(1-2*_xlfn.NORM.DIST(0,$J160/2,$M160,TRUE))*$D160+($K160="Steady Growth")*(AND(GD$6&gt;=$F160,GD$6&lt;=$H160)*((GD$6-$F160+1)/($J160*($J160+1)/2)*$D160))+($K160="custom")*CustCF!FX160</f>
        <v>0</v>
      </c>
      <c r="GE160" s="95">
        <f>($K160="Bell Curve")*(_xlfn.NORM.DIST(AND(GE$6&gt;=$F160,GE$6&lt;=$H160)*(GE$6-$F160+1),$J160/2,$M160,TRUE)-_xlfn.NORM.DIST(AND(GE$6&gt;=$F160,GE$6&lt;=$H160)*(GD$6-$F160+1),$J160/2,$M160,TRUE))/(1-2*_xlfn.NORM.DIST(0,$J160/2,$M160,TRUE))*$D160+($K160="Steady Growth")*(AND(GE$6&gt;=$F160,GE$6&lt;=$H160)*((GE$6-$F160+1)/($J160*($J160+1)/2)*$D160))+($K160="custom")*CustCF!FY160</f>
        <v>0</v>
      </c>
      <c r="GF160" s="95">
        <f>($K160="Bell Curve")*(_xlfn.NORM.DIST(AND(GF$6&gt;=$F160,GF$6&lt;=$H160)*(GF$6-$F160+1),$J160/2,$M160,TRUE)-_xlfn.NORM.DIST(AND(GF$6&gt;=$F160,GF$6&lt;=$H160)*(GE$6-$F160+1),$J160/2,$M160,TRUE))/(1-2*_xlfn.NORM.DIST(0,$J160/2,$M160,TRUE))*$D160+($K160="Steady Growth")*(AND(GF$6&gt;=$F160,GF$6&lt;=$H160)*((GF$6-$F160+1)/($J160*($J160+1)/2)*$D160))+($K160="custom")*CustCF!FZ160</f>
        <v>0</v>
      </c>
      <c r="GG160" s="95">
        <f>($K160="Bell Curve")*(_xlfn.NORM.DIST(AND(GG$6&gt;=$F160,GG$6&lt;=$H160)*(GG$6-$F160+1),$J160/2,$M160,TRUE)-_xlfn.NORM.DIST(AND(GG$6&gt;=$F160,GG$6&lt;=$H160)*(GF$6-$F160+1),$J160/2,$M160,TRUE))/(1-2*_xlfn.NORM.DIST(0,$J160/2,$M160,TRUE))*$D160+($K160="Steady Growth")*(AND(GG$6&gt;=$F160,GG$6&lt;=$H160)*((GG$6-$F160+1)/($J160*($J160+1)/2)*$D160))+($K160="custom")*CustCF!GA160</f>
        <v>0</v>
      </c>
      <c r="GH160" s="95">
        <f>($K160="Bell Curve")*(_xlfn.NORM.DIST(AND(GH$6&gt;=$F160,GH$6&lt;=$H160)*(GH$6-$F160+1),$J160/2,$M160,TRUE)-_xlfn.NORM.DIST(AND(GH$6&gt;=$F160,GH$6&lt;=$H160)*(GG$6-$F160+1),$J160/2,$M160,TRUE))/(1-2*_xlfn.NORM.DIST(0,$J160/2,$M160,TRUE))*$D160+($K160="Steady Growth")*(AND(GH$6&gt;=$F160,GH$6&lt;=$H160)*((GH$6-$F160+1)/($J160*($J160+1)/2)*$D160))+($K160="custom")*CustCF!GB160</f>
        <v>0</v>
      </c>
      <c r="GI160" s="95">
        <f>($K160="Bell Curve")*(_xlfn.NORM.DIST(AND(GI$6&gt;=$F160,GI$6&lt;=$H160)*(GI$6-$F160+1),$J160/2,$M160,TRUE)-_xlfn.NORM.DIST(AND(GI$6&gt;=$F160,GI$6&lt;=$H160)*(GH$6-$F160+1),$J160/2,$M160,TRUE))/(1-2*_xlfn.NORM.DIST(0,$J160/2,$M160,TRUE))*$D160+($K160="Steady Growth")*(AND(GI$6&gt;=$F160,GI$6&lt;=$H160)*((GI$6-$F160+1)/($J160*($J160+1)/2)*$D160))+($K160="custom")*CustCF!GC160</f>
        <v>0</v>
      </c>
      <c r="GJ160" s="95">
        <f>($K160="Bell Curve")*(_xlfn.NORM.DIST(AND(GJ$6&gt;=$F160,GJ$6&lt;=$H160)*(GJ$6-$F160+1),$J160/2,$M160,TRUE)-_xlfn.NORM.DIST(AND(GJ$6&gt;=$F160,GJ$6&lt;=$H160)*(GI$6-$F160+1),$J160/2,$M160,TRUE))/(1-2*_xlfn.NORM.DIST(0,$J160/2,$M160,TRUE))*$D160+($K160="Steady Growth")*(AND(GJ$6&gt;=$F160,GJ$6&lt;=$H160)*((GJ$6-$F160+1)/($J160*($J160+1)/2)*$D160))+($K160="custom")*CustCF!GD160</f>
        <v>0</v>
      </c>
      <c r="GK160" s="95">
        <f>($K160="Bell Curve")*(_xlfn.NORM.DIST(AND(GK$6&gt;=$F160,GK$6&lt;=$H160)*(GK$6-$F160+1),$J160/2,$M160,TRUE)-_xlfn.NORM.DIST(AND(GK$6&gt;=$F160,GK$6&lt;=$H160)*(GJ$6-$F160+1),$J160/2,$M160,TRUE))/(1-2*_xlfn.NORM.DIST(0,$J160/2,$M160,TRUE))*$D160+($K160="Steady Growth")*(AND(GK$6&gt;=$F160,GK$6&lt;=$H160)*((GK$6-$F160+1)/($J160*($J160+1)/2)*$D160))+($K160="custom")*CustCF!GE160</f>
        <v>0</v>
      </c>
      <c r="GL160" s="95">
        <f>($K160="Bell Curve")*(_xlfn.NORM.DIST(AND(GL$6&gt;=$F160,GL$6&lt;=$H160)*(GL$6-$F160+1),$J160/2,$M160,TRUE)-_xlfn.NORM.DIST(AND(GL$6&gt;=$F160,GL$6&lt;=$H160)*(GK$6-$F160+1),$J160/2,$M160,TRUE))/(1-2*_xlfn.NORM.DIST(0,$J160/2,$M160,TRUE))*$D160+($K160="Steady Growth")*(AND(GL$6&gt;=$F160,GL$6&lt;=$H160)*((GL$6-$F160+1)/($J160*($J160+1)/2)*$D160))+($K160="custom")*CustCF!GF160</f>
        <v>0</v>
      </c>
      <c r="GM160" s="95">
        <f>($K160="Bell Curve")*(_xlfn.NORM.DIST(AND(GM$6&gt;=$F160,GM$6&lt;=$H160)*(GM$6-$F160+1),$J160/2,$M160,TRUE)-_xlfn.NORM.DIST(AND(GM$6&gt;=$F160,GM$6&lt;=$H160)*(GL$6-$F160+1),$J160/2,$M160,TRUE))/(1-2*_xlfn.NORM.DIST(0,$J160/2,$M160,TRUE))*$D160+($K160="Steady Growth")*(AND(GM$6&gt;=$F160,GM$6&lt;=$H160)*((GM$6-$F160+1)/($J160*($J160+1)/2)*$D160))+($K160="custom")*CustCF!GG160</f>
        <v>0</v>
      </c>
      <c r="GN160" s="268">
        <f>($K160="Bell Curve")*(_xlfn.NORM.DIST(AND(GN$6&gt;=$F160,GN$6&lt;=$H160)*(GN$6-$F160+1),$J160/2,$M160,TRUE)-_xlfn.NORM.DIST(AND(GN$6&gt;=$F160,GN$6&lt;=$H160)*(GM$6-$F160+1),$J160/2,$M160,TRUE))/(1-2*_xlfn.NORM.DIST(0,$J160/2,$M160,TRUE))*$D160+($K160="Steady Growth")*(AND(GN$6&gt;=$F160,GN$6&lt;=$H160)*((GN$6-$F160+1)/($J160*($J160+1)/2)*$D160))+($K160="custom")*CustCF!GH160</f>
        <v>0</v>
      </c>
      <c r="GO160" s="1"/>
      <c r="GP160" s="67"/>
    </row>
    <row r="161" spans="1:198" customFormat="1" hidden="1" outlineLevel="1" x14ac:dyDescent="0.75">
      <c r="A161" s="1"/>
      <c r="B161" s="1"/>
      <c r="C161" s="262" t="str">
        <f>Budget!AJ12</f>
        <v>Development Gurantor's fee</v>
      </c>
      <c r="D161" s="19">
        <f>Budget!AK12</f>
        <v>0</v>
      </c>
      <c r="E161" s="19" t="str">
        <f t="shared" si="77"/>
        <v/>
      </c>
      <c r="F161" s="263">
        <v>0</v>
      </c>
      <c r="G161" s="257">
        <f>IF(L161="custom",CustCF!F161,INDEX($P$8:$EW$8,MATCH(F161,$P$6:$EW$6,0)))</f>
        <v>46053</v>
      </c>
      <c r="H161" s="264">
        <v>0</v>
      </c>
      <c r="I161" s="257">
        <f>IF(L161="custom",CustCF!G161,INDEX($P$8:$EW$8,MATCH(H161,$P$6:$EW$6,0)))</f>
        <v>46053</v>
      </c>
      <c r="J161" s="102">
        <f t="shared" si="78"/>
        <v>1</v>
      </c>
      <c r="K161" s="265" t="s">
        <v>116</v>
      </c>
      <c r="L161" s="266" t="s">
        <v>141</v>
      </c>
      <c r="M161" s="267">
        <f t="shared" si="79"/>
        <v>9</v>
      </c>
      <c r="N161" s="18">
        <f t="shared" si="70"/>
        <v>0</v>
      </c>
      <c r="O161" s="19"/>
      <c r="P161" s="95">
        <f>($K161="Bell Curve")*(_xlfn.NORM.DIST(AND(P$6&gt;=$F161,P$6&lt;=$H161)*(P$6-$F161+1),$J161/2,$M161,TRUE)-_xlfn.NORM.DIST(AND(P$6&gt;=$F161,P$6&lt;=$H161)*(O$6-$F161+1),$J161/2,$M161,TRUE))/(1-2*_xlfn.NORM.DIST(0,$J161/2,$M161,TRUE))*$D161+($K161="Steady Growth")*(AND(P$6&gt;=$F161,P$6&lt;=$H161)*((P$6-$F161+1)/($J161*($J161+1)/2)*$D161))+($K161="custom")*CustCF!J161</f>
        <v>0</v>
      </c>
      <c r="Q161" s="95">
        <f>($K161="Bell Curve")*(_xlfn.NORM.DIST(AND(Q$6&gt;=$F161,Q$6&lt;=$H161)*(Q$6-$F161+1),$J161/2,$M161,TRUE)-_xlfn.NORM.DIST(AND(Q$6&gt;=$F161,Q$6&lt;=$H161)*(P$6-$F161+1),$J161/2,$M161,TRUE))/(1-2*_xlfn.NORM.DIST(0,$J161/2,$M161,TRUE))*$D161+($K161="Steady Growth")*(AND(Q$6&gt;=$F161,Q$6&lt;=$H161)*((Q$6-$F161+1)/($J161*($J161+1)/2)*$D161))+($K161="custom")*CustCF!K161</f>
        <v>0</v>
      </c>
      <c r="R161" s="95">
        <f>($K161="Bell Curve")*(_xlfn.NORM.DIST(AND(R$6&gt;=$F161,R$6&lt;=$H161)*(R$6-$F161+1),$J161/2,$M161,TRUE)-_xlfn.NORM.DIST(AND(R$6&gt;=$F161,R$6&lt;=$H161)*(Q$6-$F161+1),$J161/2,$M161,TRUE))/(1-2*_xlfn.NORM.DIST(0,$J161/2,$M161,TRUE))*$D161+($K161="Steady Growth")*(AND(R$6&gt;=$F161,R$6&lt;=$H161)*((R$6-$F161+1)/($J161*($J161+1)/2)*$D161))+($K161="custom")*CustCF!L161</f>
        <v>0</v>
      </c>
      <c r="S161" s="95">
        <f>($K161="Bell Curve")*(_xlfn.NORM.DIST(AND(S$6&gt;=$F161,S$6&lt;=$H161)*(S$6-$F161+1),$J161/2,$M161,TRUE)-_xlfn.NORM.DIST(AND(S$6&gt;=$F161,S$6&lt;=$H161)*(R$6-$F161+1),$J161/2,$M161,TRUE))/(1-2*_xlfn.NORM.DIST(0,$J161/2,$M161,TRUE))*$D161+($K161="Steady Growth")*(AND(S$6&gt;=$F161,S$6&lt;=$H161)*((S$6-$F161+1)/($J161*($J161+1)/2)*$D161))+($K161="custom")*CustCF!M161</f>
        <v>0</v>
      </c>
      <c r="T161" s="95">
        <f>($K161="Bell Curve")*(_xlfn.NORM.DIST(AND(T$6&gt;=$F161,T$6&lt;=$H161)*(T$6-$F161+1),$J161/2,$M161,TRUE)-_xlfn.NORM.DIST(AND(T$6&gt;=$F161,T$6&lt;=$H161)*(S$6-$F161+1),$J161/2,$M161,TRUE))/(1-2*_xlfn.NORM.DIST(0,$J161/2,$M161,TRUE))*$D161+($K161="Steady Growth")*(AND(T$6&gt;=$F161,T$6&lt;=$H161)*((T$6-$F161+1)/($J161*($J161+1)/2)*$D161))+($K161="custom")*CustCF!N161</f>
        <v>0</v>
      </c>
      <c r="U161" s="95">
        <f>($K161="Bell Curve")*(_xlfn.NORM.DIST(AND(U$6&gt;=$F161,U$6&lt;=$H161)*(U$6-$F161+1),$J161/2,$M161,TRUE)-_xlfn.NORM.DIST(AND(U$6&gt;=$F161,U$6&lt;=$H161)*(T$6-$F161+1),$J161/2,$M161,TRUE))/(1-2*_xlfn.NORM.DIST(0,$J161/2,$M161,TRUE))*$D161+($K161="Steady Growth")*(AND(U$6&gt;=$F161,U$6&lt;=$H161)*((U$6-$F161+1)/($J161*($J161+1)/2)*$D161))+($K161="custom")*CustCF!O161</f>
        <v>0</v>
      </c>
      <c r="V161" s="95">
        <f>($K161="Bell Curve")*(_xlfn.NORM.DIST(AND(V$6&gt;=$F161,V$6&lt;=$H161)*(V$6-$F161+1),$J161/2,$M161,TRUE)-_xlfn.NORM.DIST(AND(V$6&gt;=$F161,V$6&lt;=$H161)*(U$6-$F161+1),$J161/2,$M161,TRUE))/(1-2*_xlfn.NORM.DIST(0,$J161/2,$M161,TRUE))*$D161+($K161="Steady Growth")*(AND(V$6&gt;=$F161,V$6&lt;=$H161)*((V$6-$F161+1)/($J161*($J161+1)/2)*$D161))+($K161="custom")*CustCF!P161</f>
        <v>0</v>
      </c>
      <c r="W161" s="95">
        <f>($K161="Bell Curve")*(_xlfn.NORM.DIST(AND(W$6&gt;=$F161,W$6&lt;=$H161)*(W$6-$F161+1),$J161/2,$M161,TRUE)-_xlfn.NORM.DIST(AND(W$6&gt;=$F161,W$6&lt;=$H161)*(V$6-$F161+1),$J161/2,$M161,TRUE))/(1-2*_xlfn.NORM.DIST(0,$J161/2,$M161,TRUE))*$D161+($K161="Steady Growth")*(AND(W$6&gt;=$F161,W$6&lt;=$H161)*((W$6-$F161+1)/($J161*($J161+1)/2)*$D161))+($K161="custom")*CustCF!Q161</f>
        <v>0</v>
      </c>
      <c r="X161" s="95">
        <f>($K161="Bell Curve")*(_xlfn.NORM.DIST(AND(X$6&gt;=$F161,X$6&lt;=$H161)*(X$6-$F161+1),$J161/2,$M161,TRUE)-_xlfn.NORM.DIST(AND(X$6&gt;=$F161,X$6&lt;=$H161)*(W$6-$F161+1),$J161/2,$M161,TRUE))/(1-2*_xlfn.NORM.DIST(0,$J161/2,$M161,TRUE))*$D161+($K161="Steady Growth")*(AND(X$6&gt;=$F161,X$6&lt;=$H161)*((X$6-$F161+1)/($J161*($J161+1)/2)*$D161))+($K161="custom")*CustCF!R161</f>
        <v>0</v>
      </c>
      <c r="Y161" s="95">
        <f>($K161="Bell Curve")*(_xlfn.NORM.DIST(AND(Y$6&gt;=$F161,Y$6&lt;=$H161)*(Y$6-$F161+1),$J161/2,$M161,TRUE)-_xlfn.NORM.DIST(AND(Y$6&gt;=$F161,Y$6&lt;=$H161)*(X$6-$F161+1),$J161/2,$M161,TRUE))/(1-2*_xlfn.NORM.DIST(0,$J161/2,$M161,TRUE))*$D161+($K161="Steady Growth")*(AND(Y$6&gt;=$F161,Y$6&lt;=$H161)*((Y$6-$F161+1)/($J161*($J161+1)/2)*$D161))+($K161="custom")*CustCF!S161</f>
        <v>0</v>
      </c>
      <c r="Z161" s="95">
        <f>($K161="Bell Curve")*(_xlfn.NORM.DIST(AND(Z$6&gt;=$F161,Z$6&lt;=$H161)*(Z$6-$F161+1),$J161/2,$M161,TRUE)-_xlfn.NORM.DIST(AND(Z$6&gt;=$F161,Z$6&lt;=$H161)*(Y$6-$F161+1),$J161/2,$M161,TRUE))/(1-2*_xlfn.NORM.DIST(0,$J161/2,$M161,TRUE))*$D161+($K161="Steady Growth")*(AND(Z$6&gt;=$F161,Z$6&lt;=$H161)*((Z$6-$F161+1)/($J161*($J161+1)/2)*$D161))+($K161="custom")*CustCF!T161</f>
        <v>0</v>
      </c>
      <c r="AA161" s="95">
        <f>($K161="Bell Curve")*(_xlfn.NORM.DIST(AND(AA$6&gt;=$F161,AA$6&lt;=$H161)*(AA$6-$F161+1),$J161/2,$M161,TRUE)-_xlfn.NORM.DIST(AND(AA$6&gt;=$F161,AA$6&lt;=$H161)*(Z$6-$F161+1),$J161/2,$M161,TRUE))/(1-2*_xlfn.NORM.DIST(0,$J161/2,$M161,TRUE))*$D161+($K161="Steady Growth")*(AND(AA$6&gt;=$F161,AA$6&lt;=$H161)*((AA$6-$F161+1)/($J161*($J161+1)/2)*$D161))+($K161="custom")*CustCF!U161</f>
        <v>0</v>
      </c>
      <c r="AB161" s="95">
        <f>($K161="Bell Curve")*(_xlfn.NORM.DIST(AND(AB$6&gt;=$F161,AB$6&lt;=$H161)*(AB$6-$F161+1),$J161/2,$M161,TRUE)-_xlfn.NORM.DIST(AND(AB$6&gt;=$F161,AB$6&lt;=$H161)*(AA$6-$F161+1),$J161/2,$M161,TRUE))/(1-2*_xlfn.NORM.DIST(0,$J161/2,$M161,TRUE))*$D161+($K161="Steady Growth")*(AND(AB$6&gt;=$F161,AB$6&lt;=$H161)*((AB$6-$F161+1)/($J161*($J161+1)/2)*$D161))+($K161="custom")*CustCF!V161</f>
        <v>0</v>
      </c>
      <c r="AC161" s="95">
        <f>($K161="Bell Curve")*(_xlfn.NORM.DIST(AND(AC$6&gt;=$F161,AC$6&lt;=$H161)*(AC$6-$F161+1),$J161/2,$M161,TRUE)-_xlfn.NORM.DIST(AND(AC$6&gt;=$F161,AC$6&lt;=$H161)*(AB$6-$F161+1),$J161/2,$M161,TRUE))/(1-2*_xlfn.NORM.DIST(0,$J161/2,$M161,TRUE))*$D161+($K161="Steady Growth")*(AND(AC$6&gt;=$F161,AC$6&lt;=$H161)*((AC$6-$F161+1)/($J161*($J161+1)/2)*$D161))+($K161="custom")*CustCF!W161</f>
        <v>0</v>
      </c>
      <c r="AD161" s="95">
        <f>($K161="Bell Curve")*(_xlfn.NORM.DIST(AND(AD$6&gt;=$F161,AD$6&lt;=$H161)*(AD$6-$F161+1),$J161/2,$M161,TRUE)-_xlfn.NORM.DIST(AND(AD$6&gt;=$F161,AD$6&lt;=$H161)*(AC$6-$F161+1),$J161/2,$M161,TRUE))/(1-2*_xlfn.NORM.DIST(0,$J161/2,$M161,TRUE))*$D161+($K161="Steady Growth")*(AND(AD$6&gt;=$F161,AD$6&lt;=$H161)*((AD$6-$F161+1)/($J161*($J161+1)/2)*$D161))+($K161="custom")*CustCF!X161</f>
        <v>0</v>
      </c>
      <c r="AE161" s="95">
        <f>($K161="Bell Curve")*(_xlfn.NORM.DIST(AND(AE$6&gt;=$F161,AE$6&lt;=$H161)*(AE$6-$F161+1),$J161/2,$M161,TRUE)-_xlfn.NORM.DIST(AND(AE$6&gt;=$F161,AE$6&lt;=$H161)*(AD$6-$F161+1),$J161/2,$M161,TRUE))/(1-2*_xlfn.NORM.DIST(0,$J161/2,$M161,TRUE))*$D161+($K161="Steady Growth")*(AND(AE$6&gt;=$F161,AE$6&lt;=$H161)*((AE$6-$F161+1)/($J161*($J161+1)/2)*$D161))+($K161="custom")*CustCF!Y161</f>
        <v>0</v>
      </c>
      <c r="AF161" s="95">
        <f>($K161="Bell Curve")*(_xlfn.NORM.DIST(AND(AF$6&gt;=$F161,AF$6&lt;=$H161)*(AF$6-$F161+1),$J161/2,$M161,TRUE)-_xlfn.NORM.DIST(AND(AF$6&gt;=$F161,AF$6&lt;=$H161)*(AE$6-$F161+1),$J161/2,$M161,TRUE))/(1-2*_xlfn.NORM.DIST(0,$J161/2,$M161,TRUE))*$D161+($K161="Steady Growth")*(AND(AF$6&gt;=$F161,AF$6&lt;=$H161)*((AF$6-$F161+1)/($J161*($J161+1)/2)*$D161))+($K161="custom")*CustCF!Z161</f>
        <v>0</v>
      </c>
      <c r="AG161" s="95">
        <f>($K161="Bell Curve")*(_xlfn.NORM.DIST(AND(AG$6&gt;=$F161,AG$6&lt;=$H161)*(AG$6-$F161+1),$J161/2,$M161,TRUE)-_xlfn.NORM.DIST(AND(AG$6&gt;=$F161,AG$6&lt;=$H161)*(AF$6-$F161+1),$J161/2,$M161,TRUE))/(1-2*_xlfn.NORM.DIST(0,$J161/2,$M161,TRUE))*$D161+($K161="Steady Growth")*(AND(AG$6&gt;=$F161,AG$6&lt;=$H161)*((AG$6-$F161+1)/($J161*($J161+1)/2)*$D161))+($K161="custom")*CustCF!AA161</f>
        <v>0</v>
      </c>
      <c r="AH161" s="95">
        <f>($K161="Bell Curve")*(_xlfn.NORM.DIST(AND(AH$6&gt;=$F161,AH$6&lt;=$H161)*(AH$6-$F161+1),$J161/2,$M161,TRUE)-_xlfn.NORM.DIST(AND(AH$6&gt;=$F161,AH$6&lt;=$H161)*(AG$6-$F161+1),$J161/2,$M161,TRUE))/(1-2*_xlfn.NORM.DIST(0,$J161/2,$M161,TRUE))*$D161+($K161="Steady Growth")*(AND(AH$6&gt;=$F161,AH$6&lt;=$H161)*((AH$6-$F161+1)/($J161*($J161+1)/2)*$D161))+($K161="custom")*CustCF!AB161</f>
        <v>0</v>
      </c>
      <c r="AI161" s="95">
        <f>($K161="Bell Curve")*(_xlfn.NORM.DIST(AND(AI$6&gt;=$F161,AI$6&lt;=$H161)*(AI$6-$F161+1),$J161/2,$M161,TRUE)-_xlfn.NORM.DIST(AND(AI$6&gt;=$F161,AI$6&lt;=$H161)*(AH$6-$F161+1),$J161/2,$M161,TRUE))/(1-2*_xlfn.NORM.DIST(0,$J161/2,$M161,TRUE))*$D161+($K161="Steady Growth")*(AND(AI$6&gt;=$F161,AI$6&lt;=$H161)*((AI$6-$F161+1)/($J161*($J161+1)/2)*$D161))+($K161="custom")*CustCF!AC161</f>
        <v>0</v>
      </c>
      <c r="AJ161" s="95">
        <f>($K161="Bell Curve")*(_xlfn.NORM.DIST(AND(AJ$6&gt;=$F161,AJ$6&lt;=$H161)*(AJ$6-$F161+1),$J161/2,$M161,TRUE)-_xlfn.NORM.DIST(AND(AJ$6&gt;=$F161,AJ$6&lt;=$H161)*(AI$6-$F161+1),$J161/2,$M161,TRUE))/(1-2*_xlfn.NORM.DIST(0,$J161/2,$M161,TRUE))*$D161+($K161="Steady Growth")*(AND(AJ$6&gt;=$F161,AJ$6&lt;=$H161)*((AJ$6-$F161+1)/($J161*($J161+1)/2)*$D161))+($K161="custom")*CustCF!AD161</f>
        <v>0</v>
      </c>
      <c r="AK161" s="95">
        <f>($K161="Bell Curve")*(_xlfn.NORM.DIST(AND(AK$6&gt;=$F161,AK$6&lt;=$H161)*(AK$6-$F161+1),$J161/2,$M161,TRUE)-_xlfn.NORM.DIST(AND(AK$6&gt;=$F161,AK$6&lt;=$H161)*(AJ$6-$F161+1),$J161/2,$M161,TRUE))/(1-2*_xlfn.NORM.DIST(0,$J161/2,$M161,TRUE))*$D161+($K161="Steady Growth")*(AND(AK$6&gt;=$F161,AK$6&lt;=$H161)*((AK$6-$F161+1)/($J161*($J161+1)/2)*$D161))+($K161="custom")*CustCF!AE161</f>
        <v>0</v>
      </c>
      <c r="AL161" s="95">
        <f>($K161="Bell Curve")*(_xlfn.NORM.DIST(AND(AL$6&gt;=$F161,AL$6&lt;=$H161)*(AL$6-$F161+1),$J161/2,$M161,TRUE)-_xlfn.NORM.DIST(AND(AL$6&gt;=$F161,AL$6&lt;=$H161)*(AK$6-$F161+1),$J161/2,$M161,TRUE))/(1-2*_xlfn.NORM.DIST(0,$J161/2,$M161,TRUE))*$D161+($K161="Steady Growth")*(AND(AL$6&gt;=$F161,AL$6&lt;=$H161)*((AL$6-$F161+1)/($J161*($J161+1)/2)*$D161))+($K161="custom")*CustCF!AF161</f>
        <v>0</v>
      </c>
      <c r="AM161" s="95">
        <f>($K161="Bell Curve")*(_xlfn.NORM.DIST(AND(AM$6&gt;=$F161,AM$6&lt;=$H161)*(AM$6-$F161+1),$J161/2,$M161,TRUE)-_xlfn.NORM.DIST(AND(AM$6&gt;=$F161,AM$6&lt;=$H161)*(AL$6-$F161+1),$J161/2,$M161,TRUE))/(1-2*_xlfn.NORM.DIST(0,$J161/2,$M161,TRUE))*$D161+($K161="Steady Growth")*(AND(AM$6&gt;=$F161,AM$6&lt;=$H161)*((AM$6-$F161+1)/($J161*($J161+1)/2)*$D161))+($K161="custom")*CustCF!AG161</f>
        <v>0</v>
      </c>
      <c r="AN161" s="95">
        <f>($K161="Bell Curve")*(_xlfn.NORM.DIST(AND(AN$6&gt;=$F161,AN$6&lt;=$H161)*(AN$6-$F161+1),$J161/2,$M161,TRUE)-_xlfn.NORM.DIST(AND(AN$6&gt;=$F161,AN$6&lt;=$H161)*(AM$6-$F161+1),$J161/2,$M161,TRUE))/(1-2*_xlfn.NORM.DIST(0,$J161/2,$M161,TRUE))*$D161+($K161="Steady Growth")*(AND(AN$6&gt;=$F161,AN$6&lt;=$H161)*((AN$6-$F161+1)/($J161*($J161+1)/2)*$D161))+($K161="custom")*CustCF!AH161</f>
        <v>0</v>
      </c>
      <c r="AO161" s="95">
        <f>($K161="Bell Curve")*(_xlfn.NORM.DIST(AND(AO$6&gt;=$F161,AO$6&lt;=$H161)*(AO$6-$F161+1),$J161/2,$M161,TRUE)-_xlfn.NORM.DIST(AND(AO$6&gt;=$F161,AO$6&lt;=$H161)*(AN$6-$F161+1),$J161/2,$M161,TRUE))/(1-2*_xlfn.NORM.DIST(0,$J161/2,$M161,TRUE))*$D161+($K161="Steady Growth")*(AND(AO$6&gt;=$F161,AO$6&lt;=$H161)*((AO$6-$F161+1)/($J161*($J161+1)/2)*$D161))+($K161="custom")*CustCF!AI161</f>
        <v>0</v>
      </c>
      <c r="AP161" s="95">
        <f>($K161="Bell Curve")*(_xlfn.NORM.DIST(AND(AP$6&gt;=$F161,AP$6&lt;=$H161)*(AP$6-$F161+1),$J161/2,$M161,TRUE)-_xlfn.NORM.DIST(AND(AP$6&gt;=$F161,AP$6&lt;=$H161)*(AO$6-$F161+1),$J161/2,$M161,TRUE))/(1-2*_xlfn.NORM.DIST(0,$J161/2,$M161,TRUE))*$D161+($K161="Steady Growth")*(AND(AP$6&gt;=$F161,AP$6&lt;=$H161)*((AP$6-$F161+1)/($J161*($J161+1)/2)*$D161))+($K161="custom")*CustCF!AJ161</f>
        <v>0</v>
      </c>
      <c r="AQ161" s="95">
        <f>($K161="Bell Curve")*(_xlfn.NORM.DIST(AND(AQ$6&gt;=$F161,AQ$6&lt;=$H161)*(AQ$6-$F161+1),$J161/2,$M161,TRUE)-_xlfn.NORM.DIST(AND(AQ$6&gt;=$F161,AQ$6&lt;=$H161)*(AP$6-$F161+1),$J161/2,$M161,TRUE))/(1-2*_xlfn.NORM.DIST(0,$J161/2,$M161,TRUE))*$D161+($K161="Steady Growth")*(AND(AQ$6&gt;=$F161,AQ$6&lt;=$H161)*((AQ$6-$F161+1)/($J161*($J161+1)/2)*$D161))+($K161="custom")*CustCF!AK161</f>
        <v>0</v>
      </c>
      <c r="AR161" s="95">
        <f>($K161="Bell Curve")*(_xlfn.NORM.DIST(AND(AR$6&gt;=$F161,AR$6&lt;=$H161)*(AR$6-$F161+1),$J161/2,$M161,TRUE)-_xlfn.NORM.DIST(AND(AR$6&gt;=$F161,AR$6&lt;=$H161)*(AQ$6-$F161+1),$J161/2,$M161,TRUE))/(1-2*_xlfn.NORM.DIST(0,$J161/2,$M161,TRUE))*$D161+($K161="Steady Growth")*(AND(AR$6&gt;=$F161,AR$6&lt;=$H161)*((AR$6-$F161+1)/($J161*($J161+1)/2)*$D161))+($K161="custom")*CustCF!AL161</f>
        <v>0</v>
      </c>
      <c r="AS161" s="95">
        <f>($K161="Bell Curve")*(_xlfn.NORM.DIST(AND(AS$6&gt;=$F161,AS$6&lt;=$H161)*(AS$6-$F161+1),$J161/2,$M161,TRUE)-_xlfn.NORM.DIST(AND(AS$6&gt;=$F161,AS$6&lt;=$H161)*(AR$6-$F161+1),$J161/2,$M161,TRUE))/(1-2*_xlfn.NORM.DIST(0,$J161/2,$M161,TRUE))*$D161+($K161="Steady Growth")*(AND(AS$6&gt;=$F161,AS$6&lt;=$H161)*((AS$6-$F161+1)/($J161*($J161+1)/2)*$D161))+($K161="custom")*CustCF!AM161</f>
        <v>0</v>
      </c>
      <c r="AT161" s="95">
        <f>($K161="Bell Curve")*(_xlfn.NORM.DIST(AND(AT$6&gt;=$F161,AT$6&lt;=$H161)*(AT$6-$F161+1),$J161/2,$M161,TRUE)-_xlfn.NORM.DIST(AND(AT$6&gt;=$F161,AT$6&lt;=$H161)*(AS$6-$F161+1),$J161/2,$M161,TRUE))/(1-2*_xlfn.NORM.DIST(0,$J161/2,$M161,TRUE))*$D161+($K161="Steady Growth")*(AND(AT$6&gt;=$F161,AT$6&lt;=$H161)*((AT$6-$F161+1)/($J161*($J161+1)/2)*$D161))+($K161="custom")*CustCF!AN161</f>
        <v>0</v>
      </c>
      <c r="AU161" s="95">
        <f>($K161="Bell Curve")*(_xlfn.NORM.DIST(AND(AU$6&gt;=$F161,AU$6&lt;=$H161)*(AU$6-$F161+1),$J161/2,$M161,TRUE)-_xlfn.NORM.DIST(AND(AU$6&gt;=$F161,AU$6&lt;=$H161)*(AT$6-$F161+1),$J161/2,$M161,TRUE))/(1-2*_xlfn.NORM.DIST(0,$J161/2,$M161,TRUE))*$D161+($K161="Steady Growth")*(AND(AU$6&gt;=$F161,AU$6&lt;=$H161)*((AU$6-$F161+1)/($J161*($J161+1)/2)*$D161))+($K161="custom")*CustCF!AO161</f>
        <v>0</v>
      </c>
      <c r="AV161" s="95">
        <f>($K161="Bell Curve")*(_xlfn.NORM.DIST(AND(AV$6&gt;=$F161,AV$6&lt;=$H161)*(AV$6-$F161+1),$J161/2,$M161,TRUE)-_xlfn.NORM.DIST(AND(AV$6&gt;=$F161,AV$6&lt;=$H161)*(AU$6-$F161+1),$J161/2,$M161,TRUE))/(1-2*_xlfn.NORM.DIST(0,$J161/2,$M161,TRUE))*$D161+($K161="Steady Growth")*(AND(AV$6&gt;=$F161,AV$6&lt;=$H161)*((AV$6-$F161+1)/($J161*($J161+1)/2)*$D161))+($K161="custom")*CustCF!AP161</f>
        <v>0</v>
      </c>
      <c r="AW161" s="95">
        <f>($K161="Bell Curve")*(_xlfn.NORM.DIST(AND(AW$6&gt;=$F161,AW$6&lt;=$H161)*(AW$6-$F161+1),$J161/2,$M161,TRUE)-_xlfn.NORM.DIST(AND(AW$6&gt;=$F161,AW$6&lt;=$H161)*(AV$6-$F161+1),$J161/2,$M161,TRUE))/(1-2*_xlfn.NORM.DIST(0,$J161/2,$M161,TRUE))*$D161+($K161="Steady Growth")*(AND(AW$6&gt;=$F161,AW$6&lt;=$H161)*((AW$6-$F161+1)/($J161*($J161+1)/2)*$D161))+($K161="custom")*CustCF!AQ161</f>
        <v>0</v>
      </c>
      <c r="AX161" s="95">
        <f>($K161="Bell Curve")*(_xlfn.NORM.DIST(AND(AX$6&gt;=$F161,AX$6&lt;=$H161)*(AX$6-$F161+1),$J161/2,$M161,TRUE)-_xlfn.NORM.DIST(AND(AX$6&gt;=$F161,AX$6&lt;=$H161)*(AW$6-$F161+1),$J161/2,$M161,TRUE))/(1-2*_xlfn.NORM.DIST(0,$J161/2,$M161,TRUE))*$D161+($K161="Steady Growth")*(AND(AX$6&gt;=$F161,AX$6&lt;=$H161)*((AX$6-$F161+1)/($J161*($J161+1)/2)*$D161))+($K161="custom")*CustCF!AR161</f>
        <v>0</v>
      </c>
      <c r="AY161" s="95">
        <f>($K161="Bell Curve")*(_xlfn.NORM.DIST(AND(AY$6&gt;=$F161,AY$6&lt;=$H161)*(AY$6-$F161+1),$J161/2,$M161,TRUE)-_xlfn.NORM.DIST(AND(AY$6&gt;=$F161,AY$6&lt;=$H161)*(AX$6-$F161+1),$J161/2,$M161,TRUE))/(1-2*_xlfn.NORM.DIST(0,$J161/2,$M161,TRUE))*$D161+($K161="Steady Growth")*(AND(AY$6&gt;=$F161,AY$6&lt;=$H161)*((AY$6-$F161+1)/($J161*($J161+1)/2)*$D161))+($K161="custom")*CustCF!AS161</f>
        <v>0</v>
      </c>
      <c r="AZ161" s="95">
        <f>($K161="Bell Curve")*(_xlfn.NORM.DIST(AND(AZ$6&gt;=$F161,AZ$6&lt;=$H161)*(AZ$6-$F161+1),$J161/2,$M161,TRUE)-_xlfn.NORM.DIST(AND(AZ$6&gt;=$F161,AZ$6&lt;=$H161)*(AY$6-$F161+1),$J161/2,$M161,TRUE))/(1-2*_xlfn.NORM.DIST(0,$J161/2,$M161,TRUE))*$D161+($K161="Steady Growth")*(AND(AZ$6&gt;=$F161,AZ$6&lt;=$H161)*((AZ$6-$F161+1)/($J161*($J161+1)/2)*$D161))+($K161="custom")*CustCF!AT161</f>
        <v>0</v>
      </c>
      <c r="BA161" s="95">
        <f>($K161="Bell Curve")*(_xlfn.NORM.DIST(AND(BA$6&gt;=$F161,BA$6&lt;=$H161)*(BA$6-$F161+1),$J161/2,$M161,TRUE)-_xlfn.NORM.DIST(AND(BA$6&gt;=$F161,BA$6&lt;=$H161)*(AZ$6-$F161+1),$J161/2,$M161,TRUE))/(1-2*_xlfn.NORM.DIST(0,$J161/2,$M161,TRUE))*$D161+($K161="Steady Growth")*(AND(BA$6&gt;=$F161,BA$6&lt;=$H161)*((BA$6-$F161+1)/($J161*($J161+1)/2)*$D161))+($K161="custom")*CustCF!AU161</f>
        <v>0</v>
      </c>
      <c r="BB161" s="95">
        <f>($K161="Bell Curve")*(_xlfn.NORM.DIST(AND(BB$6&gt;=$F161,BB$6&lt;=$H161)*(BB$6-$F161+1),$J161/2,$M161,TRUE)-_xlfn.NORM.DIST(AND(BB$6&gt;=$F161,BB$6&lt;=$H161)*(BA$6-$F161+1),$J161/2,$M161,TRUE))/(1-2*_xlfn.NORM.DIST(0,$J161/2,$M161,TRUE))*$D161+($K161="Steady Growth")*(AND(BB$6&gt;=$F161,BB$6&lt;=$H161)*((BB$6-$F161+1)/($J161*($J161+1)/2)*$D161))+($K161="custom")*CustCF!AV161</f>
        <v>0</v>
      </c>
      <c r="BC161" s="95">
        <f>($K161="Bell Curve")*(_xlfn.NORM.DIST(AND(BC$6&gt;=$F161,BC$6&lt;=$H161)*(BC$6-$F161+1),$J161/2,$M161,TRUE)-_xlfn.NORM.DIST(AND(BC$6&gt;=$F161,BC$6&lt;=$H161)*(BB$6-$F161+1),$J161/2,$M161,TRUE))/(1-2*_xlfn.NORM.DIST(0,$J161/2,$M161,TRUE))*$D161+($K161="Steady Growth")*(AND(BC$6&gt;=$F161,BC$6&lt;=$H161)*((BC$6-$F161+1)/($J161*($J161+1)/2)*$D161))+($K161="custom")*CustCF!AW161</f>
        <v>0</v>
      </c>
      <c r="BD161" s="95">
        <f>($K161="Bell Curve")*(_xlfn.NORM.DIST(AND(BD$6&gt;=$F161,BD$6&lt;=$H161)*(BD$6-$F161+1),$J161/2,$M161,TRUE)-_xlfn.NORM.DIST(AND(BD$6&gt;=$F161,BD$6&lt;=$H161)*(BC$6-$F161+1),$J161/2,$M161,TRUE))/(1-2*_xlfn.NORM.DIST(0,$J161/2,$M161,TRUE))*$D161+($K161="Steady Growth")*(AND(BD$6&gt;=$F161,BD$6&lt;=$H161)*((BD$6-$F161+1)/($J161*($J161+1)/2)*$D161))+($K161="custom")*CustCF!AX161</f>
        <v>0</v>
      </c>
      <c r="BE161" s="95">
        <f>($K161="Bell Curve")*(_xlfn.NORM.DIST(AND(BE$6&gt;=$F161,BE$6&lt;=$H161)*(BE$6-$F161+1),$J161/2,$M161,TRUE)-_xlfn.NORM.DIST(AND(BE$6&gt;=$F161,BE$6&lt;=$H161)*(BD$6-$F161+1),$J161/2,$M161,TRUE))/(1-2*_xlfn.NORM.DIST(0,$J161/2,$M161,TRUE))*$D161+($K161="Steady Growth")*(AND(BE$6&gt;=$F161,BE$6&lt;=$H161)*((BE$6-$F161+1)/($J161*($J161+1)/2)*$D161))+($K161="custom")*CustCF!AY161</f>
        <v>0</v>
      </c>
      <c r="BF161" s="95">
        <f>($K161="Bell Curve")*(_xlfn.NORM.DIST(AND(BF$6&gt;=$F161,BF$6&lt;=$H161)*(BF$6-$F161+1),$J161/2,$M161,TRUE)-_xlfn.NORM.DIST(AND(BF$6&gt;=$F161,BF$6&lt;=$H161)*(BE$6-$F161+1),$J161/2,$M161,TRUE))/(1-2*_xlfn.NORM.DIST(0,$J161/2,$M161,TRUE))*$D161+($K161="Steady Growth")*(AND(BF$6&gt;=$F161,BF$6&lt;=$H161)*((BF$6-$F161+1)/($J161*($J161+1)/2)*$D161))+($K161="custom")*CustCF!AZ161</f>
        <v>0</v>
      </c>
      <c r="BG161" s="95">
        <f>($K161="Bell Curve")*(_xlfn.NORM.DIST(AND(BG$6&gt;=$F161,BG$6&lt;=$H161)*(BG$6-$F161+1),$J161/2,$M161,TRUE)-_xlfn.NORM.DIST(AND(BG$6&gt;=$F161,BG$6&lt;=$H161)*(BF$6-$F161+1),$J161/2,$M161,TRUE))/(1-2*_xlfn.NORM.DIST(0,$J161/2,$M161,TRUE))*$D161+($K161="Steady Growth")*(AND(BG$6&gt;=$F161,BG$6&lt;=$H161)*((BG$6-$F161+1)/($J161*($J161+1)/2)*$D161))+($K161="custom")*CustCF!BA161</f>
        <v>0</v>
      </c>
      <c r="BH161" s="95">
        <f>($K161="Bell Curve")*(_xlfn.NORM.DIST(AND(BH$6&gt;=$F161,BH$6&lt;=$H161)*(BH$6-$F161+1),$J161/2,$M161,TRUE)-_xlfn.NORM.DIST(AND(BH$6&gt;=$F161,BH$6&lt;=$H161)*(BG$6-$F161+1),$J161/2,$M161,TRUE))/(1-2*_xlfn.NORM.DIST(0,$J161/2,$M161,TRUE))*$D161+($K161="Steady Growth")*(AND(BH$6&gt;=$F161,BH$6&lt;=$H161)*((BH$6-$F161+1)/($J161*($J161+1)/2)*$D161))+($K161="custom")*CustCF!BB161</f>
        <v>0</v>
      </c>
      <c r="BI161" s="95">
        <f>($K161="Bell Curve")*(_xlfn.NORM.DIST(AND(BI$6&gt;=$F161,BI$6&lt;=$H161)*(BI$6-$F161+1),$J161/2,$M161,TRUE)-_xlfn.NORM.DIST(AND(BI$6&gt;=$F161,BI$6&lt;=$H161)*(BH$6-$F161+1),$J161/2,$M161,TRUE))/(1-2*_xlfn.NORM.DIST(0,$J161/2,$M161,TRUE))*$D161+($K161="Steady Growth")*(AND(BI$6&gt;=$F161,BI$6&lt;=$H161)*((BI$6-$F161+1)/($J161*($J161+1)/2)*$D161))+($K161="custom")*CustCF!BC161</f>
        <v>0</v>
      </c>
      <c r="BJ161" s="95">
        <f>($K161="Bell Curve")*(_xlfn.NORM.DIST(AND(BJ$6&gt;=$F161,BJ$6&lt;=$H161)*(BJ$6-$F161+1),$J161/2,$M161,TRUE)-_xlfn.NORM.DIST(AND(BJ$6&gt;=$F161,BJ$6&lt;=$H161)*(BI$6-$F161+1),$J161/2,$M161,TRUE))/(1-2*_xlfn.NORM.DIST(0,$J161/2,$M161,TRUE))*$D161+($K161="Steady Growth")*(AND(BJ$6&gt;=$F161,BJ$6&lt;=$H161)*((BJ$6-$F161+1)/($J161*($J161+1)/2)*$D161))+($K161="custom")*CustCF!BD161</f>
        <v>0</v>
      </c>
      <c r="BK161" s="95">
        <f>($K161="Bell Curve")*(_xlfn.NORM.DIST(AND(BK$6&gt;=$F161,BK$6&lt;=$H161)*(BK$6-$F161+1),$J161/2,$M161,TRUE)-_xlfn.NORM.DIST(AND(BK$6&gt;=$F161,BK$6&lt;=$H161)*(BJ$6-$F161+1),$J161/2,$M161,TRUE))/(1-2*_xlfn.NORM.DIST(0,$J161/2,$M161,TRUE))*$D161+($K161="Steady Growth")*(AND(BK$6&gt;=$F161,BK$6&lt;=$H161)*((BK$6-$F161+1)/($J161*($J161+1)/2)*$D161))+($K161="custom")*CustCF!BE161</f>
        <v>0</v>
      </c>
      <c r="BL161" s="95">
        <f>($K161="Bell Curve")*(_xlfn.NORM.DIST(AND(BL$6&gt;=$F161,BL$6&lt;=$H161)*(BL$6-$F161+1),$J161/2,$M161,TRUE)-_xlfn.NORM.DIST(AND(BL$6&gt;=$F161,BL$6&lt;=$H161)*(BK$6-$F161+1),$J161/2,$M161,TRUE))/(1-2*_xlfn.NORM.DIST(0,$J161/2,$M161,TRUE))*$D161+($K161="Steady Growth")*(AND(BL$6&gt;=$F161,BL$6&lt;=$H161)*((BL$6-$F161+1)/($J161*($J161+1)/2)*$D161))+($K161="custom")*CustCF!BF161</f>
        <v>0</v>
      </c>
      <c r="BM161" s="95">
        <f>($K161="Bell Curve")*(_xlfn.NORM.DIST(AND(BM$6&gt;=$F161,BM$6&lt;=$H161)*(BM$6-$F161+1),$J161/2,$M161,TRUE)-_xlfn.NORM.DIST(AND(BM$6&gt;=$F161,BM$6&lt;=$H161)*(BL$6-$F161+1),$J161/2,$M161,TRUE))/(1-2*_xlfn.NORM.DIST(0,$J161/2,$M161,TRUE))*$D161+($K161="Steady Growth")*(AND(BM$6&gt;=$F161,BM$6&lt;=$H161)*((BM$6-$F161+1)/($J161*($J161+1)/2)*$D161))+($K161="custom")*CustCF!BG161</f>
        <v>0</v>
      </c>
      <c r="BN161" s="95">
        <f>($K161="Bell Curve")*(_xlfn.NORM.DIST(AND(BN$6&gt;=$F161,BN$6&lt;=$H161)*(BN$6-$F161+1),$J161/2,$M161,TRUE)-_xlfn.NORM.DIST(AND(BN$6&gt;=$F161,BN$6&lt;=$H161)*(BM$6-$F161+1),$J161/2,$M161,TRUE))/(1-2*_xlfn.NORM.DIST(0,$J161/2,$M161,TRUE))*$D161+($K161="Steady Growth")*(AND(BN$6&gt;=$F161,BN$6&lt;=$H161)*((BN$6-$F161+1)/($J161*($J161+1)/2)*$D161))+($K161="custom")*CustCF!BH161</f>
        <v>0</v>
      </c>
      <c r="BO161" s="95">
        <f>($K161="Bell Curve")*(_xlfn.NORM.DIST(AND(BO$6&gt;=$F161,BO$6&lt;=$H161)*(BO$6-$F161+1),$J161/2,$M161,TRUE)-_xlfn.NORM.DIST(AND(BO$6&gt;=$F161,BO$6&lt;=$H161)*(BN$6-$F161+1),$J161/2,$M161,TRUE))/(1-2*_xlfn.NORM.DIST(0,$J161/2,$M161,TRUE))*$D161+($K161="Steady Growth")*(AND(BO$6&gt;=$F161,BO$6&lt;=$H161)*((BO$6-$F161+1)/($J161*($J161+1)/2)*$D161))+($K161="custom")*CustCF!BI161</f>
        <v>0</v>
      </c>
      <c r="BP161" s="95">
        <f>($K161="Bell Curve")*(_xlfn.NORM.DIST(AND(BP$6&gt;=$F161,BP$6&lt;=$H161)*(BP$6-$F161+1),$J161/2,$M161,TRUE)-_xlfn.NORM.DIST(AND(BP$6&gt;=$F161,BP$6&lt;=$H161)*(BO$6-$F161+1),$J161/2,$M161,TRUE))/(1-2*_xlfn.NORM.DIST(0,$J161/2,$M161,TRUE))*$D161+($K161="Steady Growth")*(AND(BP$6&gt;=$F161,BP$6&lt;=$H161)*((BP$6-$F161+1)/($J161*($J161+1)/2)*$D161))+($K161="custom")*CustCF!BJ161</f>
        <v>0</v>
      </c>
      <c r="BQ161" s="95">
        <f>($K161="Bell Curve")*(_xlfn.NORM.DIST(AND(BQ$6&gt;=$F161,BQ$6&lt;=$H161)*(BQ$6-$F161+1),$J161/2,$M161,TRUE)-_xlfn.NORM.DIST(AND(BQ$6&gt;=$F161,BQ$6&lt;=$H161)*(BP$6-$F161+1),$J161/2,$M161,TRUE))/(1-2*_xlfn.NORM.DIST(0,$J161/2,$M161,TRUE))*$D161+($K161="Steady Growth")*(AND(BQ$6&gt;=$F161,BQ$6&lt;=$H161)*((BQ$6-$F161+1)/($J161*($J161+1)/2)*$D161))+($K161="custom")*CustCF!BK161</f>
        <v>0</v>
      </c>
      <c r="BR161" s="95">
        <f>($K161="Bell Curve")*(_xlfn.NORM.DIST(AND(BR$6&gt;=$F161,BR$6&lt;=$H161)*(BR$6-$F161+1),$J161/2,$M161,TRUE)-_xlfn.NORM.DIST(AND(BR$6&gt;=$F161,BR$6&lt;=$H161)*(BQ$6-$F161+1),$J161/2,$M161,TRUE))/(1-2*_xlfn.NORM.DIST(0,$J161/2,$M161,TRUE))*$D161+($K161="Steady Growth")*(AND(BR$6&gt;=$F161,BR$6&lt;=$H161)*((BR$6-$F161+1)/($J161*($J161+1)/2)*$D161))+($K161="custom")*CustCF!BL161</f>
        <v>0</v>
      </c>
      <c r="BS161" s="95">
        <f>($K161="Bell Curve")*(_xlfn.NORM.DIST(AND(BS$6&gt;=$F161,BS$6&lt;=$H161)*(BS$6-$F161+1),$J161/2,$M161,TRUE)-_xlfn.NORM.DIST(AND(BS$6&gt;=$F161,BS$6&lt;=$H161)*(BR$6-$F161+1),$J161/2,$M161,TRUE))/(1-2*_xlfn.NORM.DIST(0,$J161/2,$M161,TRUE))*$D161+($K161="Steady Growth")*(AND(BS$6&gt;=$F161,BS$6&lt;=$H161)*((BS$6-$F161+1)/($J161*($J161+1)/2)*$D161))+($K161="custom")*CustCF!BM161</f>
        <v>0</v>
      </c>
      <c r="BT161" s="95">
        <f>($K161="Bell Curve")*(_xlfn.NORM.DIST(AND(BT$6&gt;=$F161,BT$6&lt;=$H161)*(BT$6-$F161+1),$J161/2,$M161,TRUE)-_xlfn.NORM.DIST(AND(BT$6&gt;=$F161,BT$6&lt;=$H161)*(BS$6-$F161+1),$J161/2,$M161,TRUE))/(1-2*_xlfn.NORM.DIST(0,$J161/2,$M161,TRUE))*$D161+($K161="Steady Growth")*(AND(BT$6&gt;=$F161,BT$6&lt;=$H161)*((BT$6-$F161+1)/($J161*($J161+1)/2)*$D161))+($K161="custom")*CustCF!BN161</f>
        <v>0</v>
      </c>
      <c r="BU161" s="95">
        <f>($K161="Bell Curve")*(_xlfn.NORM.DIST(AND(BU$6&gt;=$F161,BU$6&lt;=$H161)*(BU$6-$F161+1),$J161/2,$M161,TRUE)-_xlfn.NORM.DIST(AND(BU$6&gt;=$F161,BU$6&lt;=$H161)*(BT$6-$F161+1),$J161/2,$M161,TRUE))/(1-2*_xlfn.NORM.DIST(0,$J161/2,$M161,TRUE))*$D161+($K161="Steady Growth")*(AND(BU$6&gt;=$F161,BU$6&lt;=$H161)*((BU$6-$F161+1)/($J161*($J161+1)/2)*$D161))+($K161="custom")*CustCF!BO161</f>
        <v>0</v>
      </c>
      <c r="BV161" s="95">
        <f>($K161="Bell Curve")*(_xlfn.NORM.DIST(AND(BV$6&gt;=$F161,BV$6&lt;=$H161)*(BV$6-$F161+1),$J161/2,$M161,TRUE)-_xlfn.NORM.DIST(AND(BV$6&gt;=$F161,BV$6&lt;=$H161)*(BU$6-$F161+1),$J161/2,$M161,TRUE))/(1-2*_xlfn.NORM.DIST(0,$J161/2,$M161,TRUE))*$D161+($K161="Steady Growth")*(AND(BV$6&gt;=$F161,BV$6&lt;=$H161)*((BV$6-$F161+1)/($J161*($J161+1)/2)*$D161))+($K161="custom")*CustCF!BP161</f>
        <v>0</v>
      </c>
      <c r="BW161" s="95">
        <f>($K161="Bell Curve")*(_xlfn.NORM.DIST(AND(BW$6&gt;=$F161,BW$6&lt;=$H161)*(BW$6-$F161+1),$J161/2,$M161,TRUE)-_xlfn.NORM.DIST(AND(BW$6&gt;=$F161,BW$6&lt;=$H161)*(BV$6-$F161+1),$J161/2,$M161,TRUE))/(1-2*_xlfn.NORM.DIST(0,$J161/2,$M161,TRUE))*$D161+($K161="Steady Growth")*(AND(BW$6&gt;=$F161,BW$6&lt;=$H161)*((BW$6-$F161+1)/($J161*($J161+1)/2)*$D161))+($K161="custom")*CustCF!BQ161</f>
        <v>0</v>
      </c>
      <c r="BX161" s="95">
        <f>($K161="Bell Curve")*(_xlfn.NORM.DIST(AND(BX$6&gt;=$F161,BX$6&lt;=$H161)*(BX$6-$F161+1),$J161/2,$M161,TRUE)-_xlfn.NORM.DIST(AND(BX$6&gt;=$F161,BX$6&lt;=$H161)*(BW$6-$F161+1),$J161/2,$M161,TRUE))/(1-2*_xlfn.NORM.DIST(0,$J161/2,$M161,TRUE))*$D161+($K161="Steady Growth")*(AND(BX$6&gt;=$F161,BX$6&lt;=$H161)*((BX$6-$F161+1)/($J161*($J161+1)/2)*$D161))+($K161="custom")*CustCF!BR161</f>
        <v>0</v>
      </c>
      <c r="BY161" s="95">
        <f>($K161="Bell Curve")*(_xlfn.NORM.DIST(AND(BY$6&gt;=$F161,BY$6&lt;=$H161)*(BY$6-$F161+1),$J161/2,$M161,TRUE)-_xlfn.NORM.DIST(AND(BY$6&gt;=$F161,BY$6&lt;=$H161)*(BX$6-$F161+1),$J161/2,$M161,TRUE))/(1-2*_xlfn.NORM.DIST(0,$J161/2,$M161,TRUE))*$D161+($K161="Steady Growth")*(AND(BY$6&gt;=$F161,BY$6&lt;=$H161)*((BY$6-$F161+1)/($J161*($J161+1)/2)*$D161))+($K161="custom")*CustCF!BS161</f>
        <v>0</v>
      </c>
      <c r="BZ161" s="95">
        <f>($K161="Bell Curve")*(_xlfn.NORM.DIST(AND(BZ$6&gt;=$F161,BZ$6&lt;=$H161)*(BZ$6-$F161+1),$J161/2,$M161,TRUE)-_xlfn.NORM.DIST(AND(BZ$6&gt;=$F161,BZ$6&lt;=$H161)*(BY$6-$F161+1),$J161/2,$M161,TRUE))/(1-2*_xlfn.NORM.DIST(0,$J161/2,$M161,TRUE))*$D161+($K161="Steady Growth")*(AND(BZ$6&gt;=$F161,BZ$6&lt;=$H161)*((BZ$6-$F161+1)/($J161*($J161+1)/2)*$D161))+($K161="custom")*CustCF!BT161</f>
        <v>0</v>
      </c>
      <c r="CA161" s="95">
        <f>($K161="Bell Curve")*(_xlfn.NORM.DIST(AND(CA$6&gt;=$F161,CA$6&lt;=$H161)*(CA$6-$F161+1),$J161/2,$M161,TRUE)-_xlfn.NORM.DIST(AND(CA$6&gt;=$F161,CA$6&lt;=$H161)*(BZ$6-$F161+1),$J161/2,$M161,TRUE))/(1-2*_xlfn.NORM.DIST(0,$J161/2,$M161,TRUE))*$D161+($K161="Steady Growth")*(AND(CA$6&gt;=$F161,CA$6&lt;=$H161)*((CA$6-$F161+1)/($J161*($J161+1)/2)*$D161))+($K161="custom")*CustCF!BU161</f>
        <v>0</v>
      </c>
      <c r="CB161" s="95">
        <f>($K161="Bell Curve")*(_xlfn.NORM.DIST(AND(CB$6&gt;=$F161,CB$6&lt;=$H161)*(CB$6-$F161+1),$J161/2,$M161,TRUE)-_xlfn.NORM.DIST(AND(CB$6&gt;=$F161,CB$6&lt;=$H161)*(CA$6-$F161+1),$J161/2,$M161,TRUE))/(1-2*_xlfn.NORM.DIST(0,$J161/2,$M161,TRUE))*$D161+($K161="Steady Growth")*(AND(CB$6&gt;=$F161,CB$6&lt;=$H161)*((CB$6-$F161+1)/($J161*($J161+1)/2)*$D161))+($K161="custom")*CustCF!BV161</f>
        <v>0</v>
      </c>
      <c r="CC161" s="95">
        <f>($K161="Bell Curve")*(_xlfn.NORM.DIST(AND(CC$6&gt;=$F161,CC$6&lt;=$H161)*(CC$6-$F161+1),$J161/2,$M161,TRUE)-_xlfn.NORM.DIST(AND(CC$6&gt;=$F161,CC$6&lt;=$H161)*(CB$6-$F161+1),$J161/2,$M161,TRUE))/(1-2*_xlfn.NORM.DIST(0,$J161/2,$M161,TRUE))*$D161+($K161="Steady Growth")*(AND(CC$6&gt;=$F161,CC$6&lt;=$H161)*((CC$6-$F161+1)/($J161*($J161+1)/2)*$D161))+($K161="custom")*CustCF!BW161</f>
        <v>0</v>
      </c>
      <c r="CD161" s="95">
        <f>($K161="Bell Curve")*(_xlfn.NORM.DIST(AND(CD$6&gt;=$F161,CD$6&lt;=$H161)*(CD$6-$F161+1),$J161/2,$M161,TRUE)-_xlfn.NORM.DIST(AND(CD$6&gt;=$F161,CD$6&lt;=$H161)*(CC$6-$F161+1),$J161/2,$M161,TRUE))/(1-2*_xlfn.NORM.DIST(0,$J161/2,$M161,TRUE))*$D161+($K161="Steady Growth")*(AND(CD$6&gt;=$F161,CD$6&lt;=$H161)*((CD$6-$F161+1)/($J161*($J161+1)/2)*$D161))+($K161="custom")*CustCF!BX161</f>
        <v>0</v>
      </c>
      <c r="CE161" s="95">
        <f>($K161="Bell Curve")*(_xlfn.NORM.DIST(AND(CE$6&gt;=$F161,CE$6&lt;=$H161)*(CE$6-$F161+1),$J161/2,$M161,TRUE)-_xlfn.NORM.DIST(AND(CE$6&gt;=$F161,CE$6&lt;=$H161)*(CD$6-$F161+1),$J161/2,$M161,TRUE))/(1-2*_xlfn.NORM.DIST(0,$J161/2,$M161,TRUE))*$D161+($K161="Steady Growth")*(AND(CE$6&gt;=$F161,CE$6&lt;=$H161)*((CE$6-$F161+1)/($J161*($J161+1)/2)*$D161))+($K161="custom")*CustCF!BY161</f>
        <v>0</v>
      </c>
      <c r="CF161" s="95">
        <f>($K161="Bell Curve")*(_xlfn.NORM.DIST(AND(CF$6&gt;=$F161,CF$6&lt;=$H161)*(CF$6-$F161+1),$J161/2,$M161,TRUE)-_xlfn.NORM.DIST(AND(CF$6&gt;=$F161,CF$6&lt;=$H161)*(CE$6-$F161+1),$J161/2,$M161,TRUE))/(1-2*_xlfn.NORM.DIST(0,$J161/2,$M161,TRUE))*$D161+($K161="Steady Growth")*(AND(CF$6&gt;=$F161,CF$6&lt;=$H161)*((CF$6-$F161+1)/($J161*($J161+1)/2)*$D161))+($K161="custom")*CustCF!BZ161</f>
        <v>0</v>
      </c>
      <c r="CG161" s="95">
        <f>($K161="Bell Curve")*(_xlfn.NORM.DIST(AND(CG$6&gt;=$F161,CG$6&lt;=$H161)*(CG$6-$F161+1),$J161/2,$M161,TRUE)-_xlfn.NORM.DIST(AND(CG$6&gt;=$F161,CG$6&lt;=$H161)*(CF$6-$F161+1),$J161/2,$M161,TRUE))/(1-2*_xlfn.NORM.DIST(0,$J161/2,$M161,TRUE))*$D161+($K161="Steady Growth")*(AND(CG$6&gt;=$F161,CG$6&lt;=$H161)*((CG$6-$F161+1)/($J161*($J161+1)/2)*$D161))+($K161="custom")*CustCF!CA161</f>
        <v>0</v>
      </c>
      <c r="CH161" s="95">
        <f>($K161="Bell Curve")*(_xlfn.NORM.DIST(AND(CH$6&gt;=$F161,CH$6&lt;=$H161)*(CH$6-$F161+1),$J161/2,$M161,TRUE)-_xlfn.NORM.DIST(AND(CH$6&gt;=$F161,CH$6&lt;=$H161)*(CG$6-$F161+1),$J161/2,$M161,TRUE))/(1-2*_xlfn.NORM.DIST(0,$J161/2,$M161,TRUE))*$D161+($K161="Steady Growth")*(AND(CH$6&gt;=$F161,CH$6&lt;=$H161)*((CH$6-$F161+1)/($J161*($J161+1)/2)*$D161))+($K161="custom")*CustCF!CB161</f>
        <v>0</v>
      </c>
      <c r="CI161" s="95">
        <f>($K161="Bell Curve")*(_xlfn.NORM.DIST(AND(CI$6&gt;=$F161,CI$6&lt;=$H161)*(CI$6-$F161+1),$J161/2,$M161,TRUE)-_xlfn.NORM.DIST(AND(CI$6&gt;=$F161,CI$6&lt;=$H161)*(CH$6-$F161+1),$J161/2,$M161,TRUE))/(1-2*_xlfn.NORM.DIST(0,$J161/2,$M161,TRUE))*$D161+($K161="Steady Growth")*(AND(CI$6&gt;=$F161,CI$6&lt;=$H161)*((CI$6-$F161+1)/($J161*($J161+1)/2)*$D161))+($K161="custom")*CustCF!CC161</f>
        <v>0</v>
      </c>
      <c r="CJ161" s="95">
        <f>($K161="Bell Curve")*(_xlfn.NORM.DIST(AND(CJ$6&gt;=$F161,CJ$6&lt;=$H161)*(CJ$6-$F161+1),$J161/2,$M161,TRUE)-_xlfn.NORM.DIST(AND(CJ$6&gt;=$F161,CJ$6&lt;=$H161)*(CI$6-$F161+1),$J161/2,$M161,TRUE))/(1-2*_xlfn.NORM.DIST(0,$J161/2,$M161,TRUE))*$D161+($K161="Steady Growth")*(AND(CJ$6&gt;=$F161,CJ$6&lt;=$H161)*((CJ$6-$F161+1)/($J161*($J161+1)/2)*$D161))+($K161="custom")*CustCF!CD161</f>
        <v>0</v>
      </c>
      <c r="CK161" s="95">
        <f>($K161="Bell Curve")*(_xlfn.NORM.DIST(AND(CK$6&gt;=$F161,CK$6&lt;=$H161)*(CK$6-$F161+1),$J161/2,$M161,TRUE)-_xlfn.NORM.DIST(AND(CK$6&gt;=$F161,CK$6&lt;=$H161)*(CJ$6-$F161+1),$J161/2,$M161,TRUE))/(1-2*_xlfn.NORM.DIST(0,$J161/2,$M161,TRUE))*$D161+($K161="Steady Growth")*(AND(CK$6&gt;=$F161,CK$6&lt;=$H161)*((CK$6-$F161+1)/($J161*($J161+1)/2)*$D161))+($K161="custom")*CustCF!CE161</f>
        <v>0</v>
      </c>
      <c r="CL161" s="95">
        <f>($K161="Bell Curve")*(_xlfn.NORM.DIST(AND(CL$6&gt;=$F161,CL$6&lt;=$H161)*(CL$6-$F161+1),$J161/2,$M161,TRUE)-_xlfn.NORM.DIST(AND(CL$6&gt;=$F161,CL$6&lt;=$H161)*(CK$6-$F161+1),$J161/2,$M161,TRUE))/(1-2*_xlfn.NORM.DIST(0,$J161/2,$M161,TRUE))*$D161+($K161="Steady Growth")*(AND(CL$6&gt;=$F161,CL$6&lt;=$H161)*((CL$6-$F161+1)/($J161*($J161+1)/2)*$D161))+($K161="custom")*CustCF!CF161</f>
        <v>0</v>
      </c>
      <c r="CM161" s="95">
        <f>($K161="Bell Curve")*(_xlfn.NORM.DIST(AND(CM$6&gt;=$F161,CM$6&lt;=$H161)*(CM$6-$F161+1),$J161/2,$M161,TRUE)-_xlfn.NORM.DIST(AND(CM$6&gt;=$F161,CM$6&lt;=$H161)*(CL$6-$F161+1),$J161/2,$M161,TRUE))/(1-2*_xlfn.NORM.DIST(0,$J161/2,$M161,TRUE))*$D161+($K161="Steady Growth")*(AND(CM$6&gt;=$F161,CM$6&lt;=$H161)*((CM$6-$F161+1)/($J161*($J161+1)/2)*$D161))+($K161="custom")*CustCF!CG161</f>
        <v>0</v>
      </c>
      <c r="CN161" s="95">
        <f>($K161="Bell Curve")*(_xlfn.NORM.DIST(AND(CN$6&gt;=$F161,CN$6&lt;=$H161)*(CN$6-$F161+1),$J161/2,$M161,TRUE)-_xlfn.NORM.DIST(AND(CN$6&gt;=$F161,CN$6&lt;=$H161)*(CM$6-$F161+1),$J161/2,$M161,TRUE))/(1-2*_xlfn.NORM.DIST(0,$J161/2,$M161,TRUE))*$D161+($K161="Steady Growth")*(AND(CN$6&gt;=$F161,CN$6&lt;=$H161)*((CN$6-$F161+1)/($J161*($J161+1)/2)*$D161))+($K161="custom")*CustCF!CH161</f>
        <v>0</v>
      </c>
      <c r="CO161" s="95">
        <f>($K161="Bell Curve")*(_xlfn.NORM.DIST(AND(CO$6&gt;=$F161,CO$6&lt;=$H161)*(CO$6-$F161+1),$J161/2,$M161,TRUE)-_xlfn.NORM.DIST(AND(CO$6&gt;=$F161,CO$6&lt;=$H161)*(CN$6-$F161+1),$J161/2,$M161,TRUE))/(1-2*_xlfn.NORM.DIST(0,$J161/2,$M161,TRUE))*$D161+($K161="Steady Growth")*(AND(CO$6&gt;=$F161,CO$6&lt;=$H161)*((CO$6-$F161+1)/($J161*($J161+1)/2)*$D161))+($K161="custom")*CustCF!CI161</f>
        <v>0</v>
      </c>
      <c r="CP161" s="95">
        <f>($K161="Bell Curve")*(_xlfn.NORM.DIST(AND(CP$6&gt;=$F161,CP$6&lt;=$H161)*(CP$6-$F161+1),$J161/2,$M161,TRUE)-_xlfn.NORM.DIST(AND(CP$6&gt;=$F161,CP$6&lt;=$H161)*(CO$6-$F161+1),$J161/2,$M161,TRUE))/(1-2*_xlfn.NORM.DIST(0,$J161/2,$M161,TRUE))*$D161+($K161="Steady Growth")*(AND(CP$6&gt;=$F161,CP$6&lt;=$H161)*((CP$6-$F161+1)/($J161*($J161+1)/2)*$D161))+($K161="custom")*CustCF!CJ161</f>
        <v>0</v>
      </c>
      <c r="CQ161" s="95">
        <f>($K161="Bell Curve")*(_xlfn.NORM.DIST(AND(CQ$6&gt;=$F161,CQ$6&lt;=$H161)*(CQ$6-$F161+1),$J161/2,$M161,TRUE)-_xlfn.NORM.DIST(AND(CQ$6&gt;=$F161,CQ$6&lt;=$H161)*(CP$6-$F161+1),$J161/2,$M161,TRUE))/(1-2*_xlfn.NORM.DIST(0,$J161/2,$M161,TRUE))*$D161+($K161="Steady Growth")*(AND(CQ$6&gt;=$F161,CQ$6&lt;=$H161)*((CQ$6-$F161+1)/($J161*($J161+1)/2)*$D161))+($K161="custom")*CustCF!CK161</f>
        <v>0</v>
      </c>
      <c r="CR161" s="95">
        <f>($K161="Bell Curve")*(_xlfn.NORM.DIST(AND(CR$6&gt;=$F161,CR$6&lt;=$H161)*(CR$6-$F161+1),$J161/2,$M161,TRUE)-_xlfn.NORM.DIST(AND(CR$6&gt;=$F161,CR$6&lt;=$H161)*(CQ$6-$F161+1),$J161/2,$M161,TRUE))/(1-2*_xlfn.NORM.DIST(0,$J161/2,$M161,TRUE))*$D161+($K161="Steady Growth")*(AND(CR$6&gt;=$F161,CR$6&lt;=$H161)*((CR$6-$F161+1)/($J161*($J161+1)/2)*$D161))+($K161="custom")*CustCF!CL161</f>
        <v>0</v>
      </c>
      <c r="CS161" s="95">
        <f>($K161="Bell Curve")*(_xlfn.NORM.DIST(AND(CS$6&gt;=$F161,CS$6&lt;=$H161)*(CS$6-$F161+1),$J161/2,$M161,TRUE)-_xlfn.NORM.DIST(AND(CS$6&gt;=$F161,CS$6&lt;=$H161)*(CR$6-$F161+1),$J161/2,$M161,TRUE))/(1-2*_xlfn.NORM.DIST(0,$J161/2,$M161,TRUE))*$D161+($K161="Steady Growth")*(AND(CS$6&gt;=$F161,CS$6&lt;=$H161)*((CS$6-$F161+1)/($J161*($J161+1)/2)*$D161))+($K161="custom")*CustCF!CM161</f>
        <v>0</v>
      </c>
      <c r="CT161" s="95">
        <f>($K161="Bell Curve")*(_xlfn.NORM.DIST(AND(CT$6&gt;=$F161,CT$6&lt;=$H161)*(CT$6-$F161+1),$J161/2,$M161,TRUE)-_xlfn.NORM.DIST(AND(CT$6&gt;=$F161,CT$6&lt;=$H161)*(CS$6-$F161+1),$J161/2,$M161,TRUE))/(1-2*_xlfn.NORM.DIST(0,$J161/2,$M161,TRUE))*$D161+($K161="Steady Growth")*(AND(CT$6&gt;=$F161,CT$6&lt;=$H161)*((CT$6-$F161+1)/($J161*($J161+1)/2)*$D161))+($K161="custom")*CustCF!CN161</f>
        <v>0</v>
      </c>
      <c r="CU161" s="95">
        <f>($K161="Bell Curve")*(_xlfn.NORM.DIST(AND(CU$6&gt;=$F161,CU$6&lt;=$H161)*(CU$6-$F161+1),$J161/2,$M161,TRUE)-_xlfn.NORM.DIST(AND(CU$6&gt;=$F161,CU$6&lt;=$H161)*(CT$6-$F161+1),$J161/2,$M161,TRUE))/(1-2*_xlfn.NORM.DIST(0,$J161/2,$M161,TRUE))*$D161+($K161="Steady Growth")*(AND(CU$6&gt;=$F161,CU$6&lt;=$H161)*((CU$6-$F161+1)/($J161*($J161+1)/2)*$D161))+($K161="custom")*CustCF!CO161</f>
        <v>0</v>
      </c>
      <c r="CV161" s="95">
        <f>($K161="Bell Curve")*(_xlfn.NORM.DIST(AND(CV$6&gt;=$F161,CV$6&lt;=$H161)*(CV$6-$F161+1),$J161/2,$M161,TRUE)-_xlfn.NORM.DIST(AND(CV$6&gt;=$F161,CV$6&lt;=$H161)*(CU$6-$F161+1),$J161/2,$M161,TRUE))/(1-2*_xlfn.NORM.DIST(0,$J161/2,$M161,TRUE))*$D161+($K161="Steady Growth")*(AND(CV$6&gt;=$F161,CV$6&lt;=$H161)*((CV$6-$F161+1)/($J161*($J161+1)/2)*$D161))+($K161="custom")*CustCF!CP161</f>
        <v>0</v>
      </c>
      <c r="CW161" s="95">
        <f>($K161="Bell Curve")*(_xlfn.NORM.DIST(AND(CW$6&gt;=$F161,CW$6&lt;=$H161)*(CW$6-$F161+1),$J161/2,$M161,TRUE)-_xlfn.NORM.DIST(AND(CW$6&gt;=$F161,CW$6&lt;=$H161)*(CV$6-$F161+1),$J161/2,$M161,TRUE))/(1-2*_xlfn.NORM.DIST(0,$J161/2,$M161,TRUE))*$D161+($K161="Steady Growth")*(AND(CW$6&gt;=$F161,CW$6&lt;=$H161)*((CW$6-$F161+1)/($J161*($J161+1)/2)*$D161))+($K161="custom")*CustCF!CQ161</f>
        <v>0</v>
      </c>
      <c r="CX161" s="95">
        <f>($K161="Bell Curve")*(_xlfn.NORM.DIST(AND(CX$6&gt;=$F161,CX$6&lt;=$H161)*(CX$6-$F161+1),$J161/2,$M161,TRUE)-_xlfn.NORM.DIST(AND(CX$6&gt;=$F161,CX$6&lt;=$H161)*(CW$6-$F161+1),$J161/2,$M161,TRUE))/(1-2*_xlfn.NORM.DIST(0,$J161/2,$M161,TRUE))*$D161+($K161="Steady Growth")*(AND(CX$6&gt;=$F161,CX$6&lt;=$H161)*((CX$6-$F161+1)/($J161*($J161+1)/2)*$D161))+($K161="custom")*CustCF!CR161</f>
        <v>0</v>
      </c>
      <c r="CY161" s="95">
        <f>($K161="Bell Curve")*(_xlfn.NORM.DIST(AND(CY$6&gt;=$F161,CY$6&lt;=$H161)*(CY$6-$F161+1),$J161/2,$M161,TRUE)-_xlfn.NORM.DIST(AND(CY$6&gt;=$F161,CY$6&lt;=$H161)*(CX$6-$F161+1),$J161/2,$M161,TRUE))/(1-2*_xlfn.NORM.DIST(0,$J161/2,$M161,TRUE))*$D161+($K161="Steady Growth")*(AND(CY$6&gt;=$F161,CY$6&lt;=$H161)*((CY$6-$F161+1)/($J161*($J161+1)/2)*$D161))+($K161="custom")*CustCF!CS161</f>
        <v>0</v>
      </c>
      <c r="CZ161" s="95">
        <f>($K161="Bell Curve")*(_xlfn.NORM.DIST(AND(CZ$6&gt;=$F161,CZ$6&lt;=$H161)*(CZ$6-$F161+1),$J161/2,$M161,TRUE)-_xlfn.NORM.DIST(AND(CZ$6&gt;=$F161,CZ$6&lt;=$H161)*(CY$6-$F161+1),$J161/2,$M161,TRUE))/(1-2*_xlfn.NORM.DIST(0,$J161/2,$M161,TRUE))*$D161+($K161="Steady Growth")*(AND(CZ$6&gt;=$F161,CZ$6&lt;=$H161)*((CZ$6-$F161+1)/($J161*($J161+1)/2)*$D161))+($K161="custom")*CustCF!CT161</f>
        <v>0</v>
      </c>
      <c r="DA161" s="95">
        <f>($K161="Bell Curve")*(_xlfn.NORM.DIST(AND(DA$6&gt;=$F161,DA$6&lt;=$H161)*(DA$6-$F161+1),$J161/2,$M161,TRUE)-_xlfn.NORM.DIST(AND(DA$6&gt;=$F161,DA$6&lt;=$H161)*(CZ$6-$F161+1),$J161/2,$M161,TRUE))/(1-2*_xlfn.NORM.DIST(0,$J161/2,$M161,TRUE))*$D161+($K161="Steady Growth")*(AND(DA$6&gt;=$F161,DA$6&lt;=$H161)*((DA$6-$F161+1)/($J161*($J161+1)/2)*$D161))+($K161="custom")*CustCF!CU161</f>
        <v>0</v>
      </c>
      <c r="DB161" s="95">
        <f>($K161="Bell Curve")*(_xlfn.NORM.DIST(AND(DB$6&gt;=$F161,DB$6&lt;=$H161)*(DB$6-$F161+1),$J161/2,$M161,TRUE)-_xlfn.NORM.DIST(AND(DB$6&gt;=$F161,DB$6&lt;=$H161)*(DA$6-$F161+1),$J161/2,$M161,TRUE))/(1-2*_xlfn.NORM.DIST(0,$J161/2,$M161,TRUE))*$D161+($K161="Steady Growth")*(AND(DB$6&gt;=$F161,DB$6&lt;=$H161)*((DB$6-$F161+1)/($J161*($J161+1)/2)*$D161))+($K161="custom")*CustCF!CV161</f>
        <v>0</v>
      </c>
      <c r="DC161" s="95">
        <f>($K161="Bell Curve")*(_xlfn.NORM.DIST(AND(DC$6&gt;=$F161,DC$6&lt;=$H161)*(DC$6-$F161+1),$J161/2,$M161,TRUE)-_xlfn.NORM.DIST(AND(DC$6&gt;=$F161,DC$6&lt;=$H161)*(DB$6-$F161+1),$J161/2,$M161,TRUE))/(1-2*_xlfn.NORM.DIST(0,$J161/2,$M161,TRUE))*$D161+($K161="Steady Growth")*(AND(DC$6&gt;=$F161,DC$6&lt;=$H161)*((DC$6-$F161+1)/($J161*($J161+1)/2)*$D161))+($K161="custom")*CustCF!CW161</f>
        <v>0</v>
      </c>
      <c r="DD161" s="95">
        <f>($K161="Bell Curve")*(_xlfn.NORM.DIST(AND(DD$6&gt;=$F161,DD$6&lt;=$H161)*(DD$6-$F161+1),$J161/2,$M161,TRUE)-_xlfn.NORM.DIST(AND(DD$6&gt;=$F161,DD$6&lt;=$H161)*(DC$6-$F161+1),$J161/2,$M161,TRUE))/(1-2*_xlfn.NORM.DIST(0,$J161/2,$M161,TRUE))*$D161+($K161="Steady Growth")*(AND(DD$6&gt;=$F161,DD$6&lt;=$H161)*((DD$6-$F161+1)/($J161*($J161+1)/2)*$D161))+($K161="custom")*CustCF!CX161</f>
        <v>0</v>
      </c>
      <c r="DE161" s="95">
        <f>($K161="Bell Curve")*(_xlfn.NORM.DIST(AND(DE$6&gt;=$F161,DE$6&lt;=$H161)*(DE$6-$F161+1),$J161/2,$M161,TRUE)-_xlfn.NORM.DIST(AND(DE$6&gt;=$F161,DE$6&lt;=$H161)*(DD$6-$F161+1),$J161/2,$M161,TRUE))/(1-2*_xlfn.NORM.DIST(0,$J161/2,$M161,TRUE))*$D161+($K161="Steady Growth")*(AND(DE$6&gt;=$F161,DE$6&lt;=$H161)*((DE$6-$F161+1)/($J161*($J161+1)/2)*$D161))+($K161="custom")*CustCF!CY161</f>
        <v>0</v>
      </c>
      <c r="DF161" s="95">
        <f>($K161="Bell Curve")*(_xlfn.NORM.DIST(AND(DF$6&gt;=$F161,DF$6&lt;=$H161)*(DF$6-$F161+1),$J161/2,$M161,TRUE)-_xlfn.NORM.DIST(AND(DF$6&gt;=$F161,DF$6&lt;=$H161)*(DE$6-$F161+1),$J161/2,$M161,TRUE))/(1-2*_xlfn.NORM.DIST(0,$J161/2,$M161,TRUE))*$D161+($K161="Steady Growth")*(AND(DF$6&gt;=$F161,DF$6&lt;=$H161)*((DF$6-$F161+1)/($J161*($J161+1)/2)*$D161))+($K161="custom")*CustCF!CZ161</f>
        <v>0</v>
      </c>
      <c r="DG161" s="95">
        <f>($K161="Bell Curve")*(_xlfn.NORM.DIST(AND(DG$6&gt;=$F161,DG$6&lt;=$H161)*(DG$6-$F161+1),$J161/2,$M161,TRUE)-_xlfn.NORM.DIST(AND(DG$6&gt;=$F161,DG$6&lt;=$H161)*(DF$6-$F161+1),$J161/2,$M161,TRUE))/(1-2*_xlfn.NORM.DIST(0,$J161/2,$M161,TRUE))*$D161+($K161="Steady Growth")*(AND(DG$6&gt;=$F161,DG$6&lt;=$H161)*((DG$6-$F161+1)/($J161*($J161+1)/2)*$D161))+($K161="custom")*CustCF!DA161</f>
        <v>0</v>
      </c>
      <c r="DH161" s="95">
        <f>($K161="Bell Curve")*(_xlfn.NORM.DIST(AND(DH$6&gt;=$F161,DH$6&lt;=$H161)*(DH$6-$F161+1),$J161/2,$M161,TRUE)-_xlfn.NORM.DIST(AND(DH$6&gt;=$F161,DH$6&lt;=$H161)*(DG$6-$F161+1),$J161/2,$M161,TRUE))/(1-2*_xlfn.NORM.DIST(0,$J161/2,$M161,TRUE))*$D161+($K161="Steady Growth")*(AND(DH$6&gt;=$F161,DH$6&lt;=$H161)*((DH$6-$F161+1)/($J161*($J161+1)/2)*$D161))+($K161="custom")*CustCF!DB161</f>
        <v>0</v>
      </c>
      <c r="DI161" s="95">
        <f>($K161="Bell Curve")*(_xlfn.NORM.DIST(AND(DI$6&gt;=$F161,DI$6&lt;=$H161)*(DI$6-$F161+1),$J161/2,$M161,TRUE)-_xlfn.NORM.DIST(AND(DI$6&gt;=$F161,DI$6&lt;=$H161)*(DH$6-$F161+1),$J161/2,$M161,TRUE))/(1-2*_xlfn.NORM.DIST(0,$J161/2,$M161,TRUE))*$D161+($K161="Steady Growth")*(AND(DI$6&gt;=$F161,DI$6&lt;=$H161)*((DI$6-$F161+1)/($J161*($J161+1)/2)*$D161))+($K161="custom")*CustCF!DC161</f>
        <v>0</v>
      </c>
      <c r="DJ161" s="95">
        <f>($K161="Bell Curve")*(_xlfn.NORM.DIST(AND(DJ$6&gt;=$F161,DJ$6&lt;=$H161)*(DJ$6-$F161+1),$J161/2,$M161,TRUE)-_xlfn.NORM.DIST(AND(DJ$6&gt;=$F161,DJ$6&lt;=$H161)*(DI$6-$F161+1),$J161/2,$M161,TRUE))/(1-2*_xlfn.NORM.DIST(0,$J161/2,$M161,TRUE))*$D161+($K161="Steady Growth")*(AND(DJ$6&gt;=$F161,DJ$6&lt;=$H161)*((DJ$6-$F161+1)/($J161*($J161+1)/2)*$D161))+($K161="custom")*CustCF!DD161</f>
        <v>0</v>
      </c>
      <c r="DK161" s="95">
        <f>($K161="Bell Curve")*(_xlfn.NORM.DIST(AND(DK$6&gt;=$F161,DK$6&lt;=$H161)*(DK$6-$F161+1),$J161/2,$M161,TRUE)-_xlfn.NORM.DIST(AND(DK$6&gt;=$F161,DK$6&lt;=$H161)*(DJ$6-$F161+1),$J161/2,$M161,TRUE))/(1-2*_xlfn.NORM.DIST(0,$J161/2,$M161,TRUE))*$D161+($K161="Steady Growth")*(AND(DK$6&gt;=$F161,DK$6&lt;=$H161)*((DK$6-$F161+1)/($J161*($J161+1)/2)*$D161))+($K161="custom")*CustCF!DE161</f>
        <v>0</v>
      </c>
      <c r="DL161" s="95">
        <f>($K161="Bell Curve")*(_xlfn.NORM.DIST(AND(DL$6&gt;=$F161,DL$6&lt;=$H161)*(DL$6-$F161+1),$J161/2,$M161,TRUE)-_xlfn.NORM.DIST(AND(DL$6&gt;=$F161,DL$6&lt;=$H161)*(DK$6-$F161+1),$J161/2,$M161,TRUE))/(1-2*_xlfn.NORM.DIST(0,$J161/2,$M161,TRUE))*$D161+($K161="Steady Growth")*(AND(DL$6&gt;=$F161,DL$6&lt;=$H161)*((DL$6-$F161+1)/($J161*($J161+1)/2)*$D161))+($K161="custom")*CustCF!DF161</f>
        <v>0</v>
      </c>
      <c r="DM161" s="95">
        <f>($K161="Bell Curve")*(_xlfn.NORM.DIST(AND(DM$6&gt;=$F161,DM$6&lt;=$H161)*(DM$6-$F161+1),$J161/2,$M161,TRUE)-_xlfn.NORM.DIST(AND(DM$6&gt;=$F161,DM$6&lt;=$H161)*(DL$6-$F161+1),$J161/2,$M161,TRUE))/(1-2*_xlfn.NORM.DIST(0,$J161/2,$M161,TRUE))*$D161+($K161="Steady Growth")*(AND(DM$6&gt;=$F161,DM$6&lt;=$H161)*((DM$6-$F161+1)/($J161*($J161+1)/2)*$D161))+($K161="custom")*CustCF!DG161</f>
        <v>0</v>
      </c>
      <c r="DN161" s="95">
        <f>($K161="Bell Curve")*(_xlfn.NORM.DIST(AND(DN$6&gt;=$F161,DN$6&lt;=$H161)*(DN$6-$F161+1),$J161/2,$M161,TRUE)-_xlfn.NORM.DIST(AND(DN$6&gt;=$F161,DN$6&lt;=$H161)*(DM$6-$F161+1),$J161/2,$M161,TRUE))/(1-2*_xlfn.NORM.DIST(0,$J161/2,$M161,TRUE))*$D161+($K161="Steady Growth")*(AND(DN$6&gt;=$F161,DN$6&lt;=$H161)*((DN$6-$F161+1)/($J161*($J161+1)/2)*$D161))+($K161="custom")*CustCF!DH161</f>
        <v>0</v>
      </c>
      <c r="DO161" s="95">
        <f>($K161="Bell Curve")*(_xlfn.NORM.DIST(AND(DO$6&gt;=$F161,DO$6&lt;=$H161)*(DO$6-$F161+1),$J161/2,$M161,TRUE)-_xlfn.NORM.DIST(AND(DO$6&gt;=$F161,DO$6&lt;=$H161)*(DN$6-$F161+1),$J161/2,$M161,TRUE))/(1-2*_xlfn.NORM.DIST(0,$J161/2,$M161,TRUE))*$D161+($K161="Steady Growth")*(AND(DO$6&gt;=$F161,DO$6&lt;=$H161)*((DO$6-$F161+1)/($J161*($J161+1)/2)*$D161))+($K161="custom")*CustCF!DI161</f>
        <v>0</v>
      </c>
      <c r="DP161" s="95">
        <f>($K161="Bell Curve")*(_xlfn.NORM.DIST(AND(DP$6&gt;=$F161,DP$6&lt;=$H161)*(DP$6-$F161+1),$J161/2,$M161,TRUE)-_xlfn.NORM.DIST(AND(DP$6&gt;=$F161,DP$6&lt;=$H161)*(DO$6-$F161+1),$J161/2,$M161,TRUE))/(1-2*_xlfn.NORM.DIST(0,$J161/2,$M161,TRUE))*$D161+($K161="Steady Growth")*(AND(DP$6&gt;=$F161,DP$6&lt;=$H161)*((DP$6-$F161+1)/($J161*($J161+1)/2)*$D161))+($K161="custom")*CustCF!DJ161</f>
        <v>0</v>
      </c>
      <c r="DQ161" s="95">
        <f>($K161="Bell Curve")*(_xlfn.NORM.DIST(AND(DQ$6&gt;=$F161,DQ$6&lt;=$H161)*(DQ$6-$F161+1),$J161/2,$M161,TRUE)-_xlfn.NORM.DIST(AND(DQ$6&gt;=$F161,DQ$6&lt;=$H161)*(DP$6-$F161+1),$J161/2,$M161,TRUE))/(1-2*_xlfn.NORM.DIST(0,$J161/2,$M161,TRUE))*$D161+($K161="Steady Growth")*(AND(DQ$6&gt;=$F161,DQ$6&lt;=$H161)*((DQ$6-$F161+1)/($J161*($J161+1)/2)*$D161))+($K161="custom")*CustCF!DK161</f>
        <v>0</v>
      </c>
      <c r="DR161" s="95">
        <f>($K161="Bell Curve")*(_xlfn.NORM.DIST(AND(DR$6&gt;=$F161,DR$6&lt;=$H161)*(DR$6-$F161+1),$J161/2,$M161,TRUE)-_xlfn.NORM.DIST(AND(DR$6&gt;=$F161,DR$6&lt;=$H161)*(DQ$6-$F161+1),$J161/2,$M161,TRUE))/(1-2*_xlfn.NORM.DIST(0,$J161/2,$M161,TRUE))*$D161+($K161="Steady Growth")*(AND(DR$6&gt;=$F161,DR$6&lt;=$H161)*((DR$6-$F161+1)/($J161*($J161+1)/2)*$D161))+($K161="custom")*CustCF!DL161</f>
        <v>0</v>
      </c>
      <c r="DS161" s="95">
        <f>($K161="Bell Curve")*(_xlfn.NORM.DIST(AND(DS$6&gt;=$F161,DS$6&lt;=$H161)*(DS$6-$F161+1),$J161/2,$M161,TRUE)-_xlfn.NORM.DIST(AND(DS$6&gt;=$F161,DS$6&lt;=$H161)*(DR$6-$F161+1),$J161/2,$M161,TRUE))/(1-2*_xlfn.NORM.DIST(0,$J161/2,$M161,TRUE))*$D161+($K161="Steady Growth")*(AND(DS$6&gt;=$F161,DS$6&lt;=$H161)*((DS$6-$F161+1)/($J161*($J161+1)/2)*$D161))+($K161="custom")*CustCF!DM161</f>
        <v>0</v>
      </c>
      <c r="DT161" s="95">
        <f>($K161="Bell Curve")*(_xlfn.NORM.DIST(AND(DT$6&gt;=$F161,DT$6&lt;=$H161)*(DT$6-$F161+1),$J161/2,$M161,TRUE)-_xlfn.NORM.DIST(AND(DT$6&gt;=$F161,DT$6&lt;=$H161)*(DS$6-$F161+1),$J161/2,$M161,TRUE))/(1-2*_xlfn.NORM.DIST(0,$J161/2,$M161,TRUE))*$D161+($K161="Steady Growth")*(AND(DT$6&gt;=$F161,DT$6&lt;=$H161)*((DT$6-$F161+1)/($J161*($J161+1)/2)*$D161))+($K161="custom")*CustCF!DN161</f>
        <v>0</v>
      </c>
      <c r="DU161" s="95">
        <f>($K161="Bell Curve")*(_xlfn.NORM.DIST(AND(DU$6&gt;=$F161,DU$6&lt;=$H161)*(DU$6-$F161+1),$J161/2,$M161,TRUE)-_xlfn.NORM.DIST(AND(DU$6&gt;=$F161,DU$6&lt;=$H161)*(DT$6-$F161+1),$J161/2,$M161,TRUE))/(1-2*_xlfn.NORM.DIST(0,$J161/2,$M161,TRUE))*$D161+($K161="Steady Growth")*(AND(DU$6&gt;=$F161,DU$6&lt;=$H161)*((DU$6-$F161+1)/($J161*($J161+1)/2)*$D161))+($K161="custom")*CustCF!DO161</f>
        <v>0</v>
      </c>
      <c r="DV161" s="95">
        <f>($K161="Bell Curve")*(_xlfn.NORM.DIST(AND(DV$6&gt;=$F161,DV$6&lt;=$H161)*(DV$6-$F161+1),$J161/2,$M161,TRUE)-_xlfn.NORM.DIST(AND(DV$6&gt;=$F161,DV$6&lt;=$H161)*(DU$6-$F161+1),$J161/2,$M161,TRUE))/(1-2*_xlfn.NORM.DIST(0,$J161/2,$M161,TRUE))*$D161+($K161="Steady Growth")*(AND(DV$6&gt;=$F161,DV$6&lt;=$H161)*((DV$6-$F161+1)/($J161*($J161+1)/2)*$D161))+($K161="custom")*CustCF!DP161</f>
        <v>0</v>
      </c>
      <c r="DW161" s="95">
        <f>($K161="Bell Curve")*(_xlfn.NORM.DIST(AND(DW$6&gt;=$F161,DW$6&lt;=$H161)*(DW$6-$F161+1),$J161/2,$M161,TRUE)-_xlfn.NORM.DIST(AND(DW$6&gt;=$F161,DW$6&lt;=$H161)*(DV$6-$F161+1),$J161/2,$M161,TRUE))/(1-2*_xlfn.NORM.DIST(0,$J161/2,$M161,TRUE))*$D161+($K161="Steady Growth")*(AND(DW$6&gt;=$F161,DW$6&lt;=$H161)*((DW$6-$F161+1)/($J161*($J161+1)/2)*$D161))+($K161="custom")*CustCF!DQ161</f>
        <v>0</v>
      </c>
      <c r="DX161" s="95">
        <f>($K161="Bell Curve")*(_xlfn.NORM.DIST(AND(DX$6&gt;=$F161,DX$6&lt;=$H161)*(DX$6-$F161+1),$J161/2,$M161,TRUE)-_xlfn.NORM.DIST(AND(DX$6&gt;=$F161,DX$6&lt;=$H161)*(DW$6-$F161+1),$J161/2,$M161,TRUE))/(1-2*_xlfn.NORM.DIST(0,$J161/2,$M161,TRUE))*$D161+($K161="Steady Growth")*(AND(DX$6&gt;=$F161,DX$6&lt;=$H161)*((DX$6-$F161+1)/($J161*($J161+1)/2)*$D161))+($K161="custom")*CustCF!DR161</f>
        <v>0</v>
      </c>
      <c r="DY161" s="95">
        <f>($K161="Bell Curve")*(_xlfn.NORM.DIST(AND(DY$6&gt;=$F161,DY$6&lt;=$H161)*(DY$6-$F161+1),$J161/2,$M161,TRUE)-_xlfn.NORM.DIST(AND(DY$6&gt;=$F161,DY$6&lt;=$H161)*(DX$6-$F161+1),$J161/2,$M161,TRUE))/(1-2*_xlfn.NORM.DIST(0,$J161/2,$M161,TRUE))*$D161+($K161="Steady Growth")*(AND(DY$6&gt;=$F161,DY$6&lt;=$H161)*((DY$6-$F161+1)/($J161*($J161+1)/2)*$D161))+($K161="custom")*CustCF!DS161</f>
        <v>0</v>
      </c>
      <c r="DZ161" s="95">
        <f>($K161="Bell Curve")*(_xlfn.NORM.DIST(AND(DZ$6&gt;=$F161,DZ$6&lt;=$H161)*(DZ$6-$F161+1),$J161/2,$M161,TRUE)-_xlfn.NORM.DIST(AND(DZ$6&gt;=$F161,DZ$6&lt;=$H161)*(DY$6-$F161+1),$J161/2,$M161,TRUE))/(1-2*_xlfn.NORM.DIST(0,$J161/2,$M161,TRUE))*$D161+($K161="Steady Growth")*(AND(DZ$6&gt;=$F161,DZ$6&lt;=$H161)*((DZ$6-$F161+1)/($J161*($J161+1)/2)*$D161))+($K161="custom")*CustCF!DT161</f>
        <v>0</v>
      </c>
      <c r="EA161" s="95">
        <f>($K161="Bell Curve")*(_xlfn.NORM.DIST(AND(EA$6&gt;=$F161,EA$6&lt;=$H161)*(EA$6-$F161+1),$J161/2,$M161,TRUE)-_xlfn.NORM.DIST(AND(EA$6&gt;=$F161,EA$6&lt;=$H161)*(DZ$6-$F161+1),$J161/2,$M161,TRUE))/(1-2*_xlfn.NORM.DIST(0,$J161/2,$M161,TRUE))*$D161+($K161="Steady Growth")*(AND(EA$6&gt;=$F161,EA$6&lt;=$H161)*((EA$6-$F161+1)/($J161*($J161+1)/2)*$D161))+($K161="custom")*CustCF!DU161</f>
        <v>0</v>
      </c>
      <c r="EB161" s="95">
        <f>($K161="Bell Curve")*(_xlfn.NORM.DIST(AND(EB$6&gt;=$F161,EB$6&lt;=$H161)*(EB$6-$F161+1),$J161/2,$M161,TRUE)-_xlfn.NORM.DIST(AND(EB$6&gt;=$F161,EB$6&lt;=$H161)*(EA$6-$F161+1),$J161/2,$M161,TRUE))/(1-2*_xlfn.NORM.DIST(0,$J161/2,$M161,TRUE))*$D161+($K161="Steady Growth")*(AND(EB$6&gt;=$F161,EB$6&lt;=$H161)*((EB$6-$F161+1)/($J161*($J161+1)/2)*$D161))+($K161="custom")*CustCF!DV161</f>
        <v>0</v>
      </c>
      <c r="EC161" s="95">
        <f>($K161="Bell Curve")*(_xlfn.NORM.DIST(AND(EC$6&gt;=$F161,EC$6&lt;=$H161)*(EC$6-$F161+1),$J161/2,$M161,TRUE)-_xlfn.NORM.DIST(AND(EC$6&gt;=$F161,EC$6&lt;=$H161)*(EB$6-$F161+1),$J161/2,$M161,TRUE))/(1-2*_xlfn.NORM.DIST(0,$J161/2,$M161,TRUE))*$D161+($K161="Steady Growth")*(AND(EC$6&gt;=$F161,EC$6&lt;=$H161)*((EC$6-$F161+1)/($J161*($J161+1)/2)*$D161))+($K161="custom")*CustCF!DW161</f>
        <v>0</v>
      </c>
      <c r="ED161" s="95">
        <f>($K161="Bell Curve")*(_xlfn.NORM.DIST(AND(ED$6&gt;=$F161,ED$6&lt;=$H161)*(ED$6-$F161+1),$J161/2,$M161,TRUE)-_xlfn.NORM.DIST(AND(ED$6&gt;=$F161,ED$6&lt;=$H161)*(EC$6-$F161+1),$J161/2,$M161,TRUE))/(1-2*_xlfn.NORM.DIST(0,$J161/2,$M161,TRUE))*$D161+($K161="Steady Growth")*(AND(ED$6&gt;=$F161,ED$6&lt;=$H161)*((ED$6-$F161+1)/($J161*($J161+1)/2)*$D161))+($K161="custom")*CustCF!DX161</f>
        <v>0</v>
      </c>
      <c r="EE161" s="95">
        <f>($K161="Bell Curve")*(_xlfn.NORM.DIST(AND(EE$6&gt;=$F161,EE$6&lt;=$H161)*(EE$6-$F161+1),$J161/2,$M161,TRUE)-_xlfn.NORM.DIST(AND(EE$6&gt;=$F161,EE$6&lt;=$H161)*(ED$6-$F161+1),$J161/2,$M161,TRUE))/(1-2*_xlfn.NORM.DIST(0,$J161/2,$M161,TRUE))*$D161+($K161="Steady Growth")*(AND(EE$6&gt;=$F161,EE$6&lt;=$H161)*((EE$6-$F161+1)/($J161*($J161+1)/2)*$D161))+($K161="custom")*CustCF!DY161</f>
        <v>0</v>
      </c>
      <c r="EF161" s="95">
        <f>($K161="Bell Curve")*(_xlfn.NORM.DIST(AND(EF$6&gt;=$F161,EF$6&lt;=$H161)*(EF$6-$F161+1),$J161/2,$M161,TRUE)-_xlfn.NORM.DIST(AND(EF$6&gt;=$F161,EF$6&lt;=$H161)*(EE$6-$F161+1),$J161/2,$M161,TRUE))/(1-2*_xlfn.NORM.DIST(0,$J161/2,$M161,TRUE))*$D161+($K161="Steady Growth")*(AND(EF$6&gt;=$F161,EF$6&lt;=$H161)*((EF$6-$F161+1)/($J161*($J161+1)/2)*$D161))+($K161="custom")*CustCF!DZ161</f>
        <v>0</v>
      </c>
      <c r="EG161" s="95">
        <f>($K161="Bell Curve")*(_xlfn.NORM.DIST(AND(EG$6&gt;=$F161,EG$6&lt;=$H161)*(EG$6-$F161+1),$J161/2,$M161,TRUE)-_xlfn.NORM.DIST(AND(EG$6&gt;=$F161,EG$6&lt;=$H161)*(EF$6-$F161+1),$J161/2,$M161,TRUE))/(1-2*_xlfn.NORM.DIST(0,$J161/2,$M161,TRUE))*$D161+($K161="Steady Growth")*(AND(EG$6&gt;=$F161,EG$6&lt;=$H161)*((EG$6-$F161+1)/($J161*($J161+1)/2)*$D161))+($K161="custom")*CustCF!EA161</f>
        <v>0</v>
      </c>
      <c r="EH161" s="95">
        <f>($K161="Bell Curve")*(_xlfn.NORM.DIST(AND(EH$6&gt;=$F161,EH$6&lt;=$H161)*(EH$6-$F161+1),$J161/2,$M161,TRUE)-_xlfn.NORM.DIST(AND(EH$6&gt;=$F161,EH$6&lt;=$H161)*(EG$6-$F161+1),$J161/2,$M161,TRUE))/(1-2*_xlfn.NORM.DIST(0,$J161/2,$M161,TRUE))*$D161+($K161="Steady Growth")*(AND(EH$6&gt;=$F161,EH$6&lt;=$H161)*((EH$6-$F161+1)/($J161*($J161+1)/2)*$D161))+($K161="custom")*CustCF!EB161</f>
        <v>0</v>
      </c>
      <c r="EI161" s="95">
        <f>($K161="Bell Curve")*(_xlfn.NORM.DIST(AND(EI$6&gt;=$F161,EI$6&lt;=$H161)*(EI$6-$F161+1),$J161/2,$M161,TRUE)-_xlfn.NORM.DIST(AND(EI$6&gt;=$F161,EI$6&lt;=$H161)*(EH$6-$F161+1),$J161/2,$M161,TRUE))/(1-2*_xlfn.NORM.DIST(0,$J161/2,$M161,TRUE))*$D161+($K161="Steady Growth")*(AND(EI$6&gt;=$F161,EI$6&lt;=$H161)*((EI$6-$F161+1)/($J161*($J161+1)/2)*$D161))+($K161="custom")*CustCF!EC161</f>
        <v>0</v>
      </c>
      <c r="EJ161" s="95">
        <f>($K161="Bell Curve")*(_xlfn.NORM.DIST(AND(EJ$6&gt;=$F161,EJ$6&lt;=$H161)*(EJ$6-$F161+1),$J161/2,$M161,TRUE)-_xlfn.NORM.DIST(AND(EJ$6&gt;=$F161,EJ$6&lt;=$H161)*(EI$6-$F161+1),$J161/2,$M161,TRUE))/(1-2*_xlfn.NORM.DIST(0,$J161/2,$M161,TRUE))*$D161+($K161="Steady Growth")*(AND(EJ$6&gt;=$F161,EJ$6&lt;=$H161)*((EJ$6-$F161+1)/($J161*($J161+1)/2)*$D161))+($K161="custom")*CustCF!ED161</f>
        <v>0</v>
      </c>
      <c r="EK161" s="95">
        <f>($K161="Bell Curve")*(_xlfn.NORM.DIST(AND(EK$6&gt;=$F161,EK$6&lt;=$H161)*(EK$6-$F161+1),$J161/2,$M161,TRUE)-_xlfn.NORM.DIST(AND(EK$6&gt;=$F161,EK$6&lt;=$H161)*(EJ$6-$F161+1),$J161/2,$M161,TRUE))/(1-2*_xlfn.NORM.DIST(0,$J161/2,$M161,TRUE))*$D161+($K161="Steady Growth")*(AND(EK$6&gt;=$F161,EK$6&lt;=$H161)*((EK$6-$F161+1)/($J161*($J161+1)/2)*$D161))+($K161="custom")*CustCF!EE161</f>
        <v>0</v>
      </c>
      <c r="EL161" s="95">
        <f>($K161="Bell Curve")*(_xlfn.NORM.DIST(AND(EL$6&gt;=$F161,EL$6&lt;=$H161)*(EL$6-$F161+1),$J161/2,$M161,TRUE)-_xlfn.NORM.DIST(AND(EL$6&gt;=$F161,EL$6&lt;=$H161)*(EK$6-$F161+1),$J161/2,$M161,TRUE))/(1-2*_xlfn.NORM.DIST(0,$J161/2,$M161,TRUE))*$D161+($K161="Steady Growth")*(AND(EL$6&gt;=$F161,EL$6&lt;=$H161)*((EL$6-$F161+1)/($J161*($J161+1)/2)*$D161))+($K161="custom")*CustCF!EF161</f>
        <v>0</v>
      </c>
      <c r="EM161" s="95">
        <f>($K161="Bell Curve")*(_xlfn.NORM.DIST(AND(EM$6&gt;=$F161,EM$6&lt;=$H161)*(EM$6-$F161+1),$J161/2,$M161,TRUE)-_xlfn.NORM.DIST(AND(EM$6&gt;=$F161,EM$6&lt;=$H161)*(EL$6-$F161+1),$J161/2,$M161,TRUE))/(1-2*_xlfn.NORM.DIST(0,$J161/2,$M161,TRUE))*$D161+($K161="Steady Growth")*(AND(EM$6&gt;=$F161,EM$6&lt;=$H161)*((EM$6-$F161+1)/($J161*($J161+1)/2)*$D161))+($K161="custom")*CustCF!EG161</f>
        <v>0</v>
      </c>
      <c r="EN161" s="95">
        <f>($K161="Bell Curve")*(_xlfn.NORM.DIST(AND(EN$6&gt;=$F161,EN$6&lt;=$H161)*(EN$6-$F161+1),$J161/2,$M161,TRUE)-_xlfn.NORM.DIST(AND(EN$6&gt;=$F161,EN$6&lt;=$H161)*(EM$6-$F161+1),$J161/2,$M161,TRUE))/(1-2*_xlfn.NORM.DIST(0,$J161/2,$M161,TRUE))*$D161+($K161="Steady Growth")*(AND(EN$6&gt;=$F161,EN$6&lt;=$H161)*((EN$6-$F161+1)/($J161*($J161+1)/2)*$D161))+($K161="custom")*CustCF!EH161</f>
        <v>0</v>
      </c>
      <c r="EO161" s="95">
        <f>($K161="Bell Curve")*(_xlfn.NORM.DIST(AND(EO$6&gt;=$F161,EO$6&lt;=$H161)*(EO$6-$F161+1),$J161/2,$M161,TRUE)-_xlfn.NORM.DIST(AND(EO$6&gt;=$F161,EO$6&lt;=$H161)*(EN$6-$F161+1),$J161/2,$M161,TRUE))/(1-2*_xlfn.NORM.DIST(0,$J161/2,$M161,TRUE))*$D161+($K161="Steady Growth")*(AND(EO$6&gt;=$F161,EO$6&lt;=$H161)*((EO$6-$F161+1)/($J161*($J161+1)/2)*$D161))+($K161="custom")*CustCF!EI161</f>
        <v>0</v>
      </c>
      <c r="EP161" s="95">
        <f>($K161="Bell Curve")*(_xlfn.NORM.DIST(AND(EP$6&gt;=$F161,EP$6&lt;=$H161)*(EP$6-$F161+1),$J161/2,$M161,TRUE)-_xlfn.NORM.DIST(AND(EP$6&gt;=$F161,EP$6&lt;=$H161)*(EO$6-$F161+1),$J161/2,$M161,TRUE))/(1-2*_xlfn.NORM.DIST(0,$J161/2,$M161,TRUE))*$D161+($K161="Steady Growth")*(AND(EP$6&gt;=$F161,EP$6&lt;=$H161)*((EP$6-$F161+1)/($J161*($J161+1)/2)*$D161))+($K161="custom")*CustCF!EJ161</f>
        <v>0</v>
      </c>
      <c r="EQ161" s="95">
        <f>($K161="Bell Curve")*(_xlfn.NORM.DIST(AND(EQ$6&gt;=$F161,EQ$6&lt;=$H161)*(EQ$6-$F161+1),$J161/2,$M161,TRUE)-_xlfn.NORM.DIST(AND(EQ$6&gt;=$F161,EQ$6&lt;=$H161)*(EP$6-$F161+1),$J161/2,$M161,TRUE))/(1-2*_xlfn.NORM.DIST(0,$J161/2,$M161,TRUE))*$D161+($K161="Steady Growth")*(AND(EQ$6&gt;=$F161,EQ$6&lt;=$H161)*((EQ$6-$F161+1)/($J161*($J161+1)/2)*$D161))+($K161="custom")*CustCF!EK161</f>
        <v>0</v>
      </c>
      <c r="ER161" s="95">
        <f>($K161="Bell Curve")*(_xlfn.NORM.DIST(AND(ER$6&gt;=$F161,ER$6&lt;=$H161)*(ER$6-$F161+1),$J161/2,$M161,TRUE)-_xlfn.NORM.DIST(AND(ER$6&gt;=$F161,ER$6&lt;=$H161)*(EQ$6-$F161+1),$J161/2,$M161,TRUE))/(1-2*_xlfn.NORM.DIST(0,$J161/2,$M161,TRUE))*$D161+($K161="Steady Growth")*(AND(ER$6&gt;=$F161,ER$6&lt;=$H161)*((ER$6-$F161+1)/($J161*($J161+1)/2)*$D161))+($K161="custom")*CustCF!EL161</f>
        <v>0</v>
      </c>
      <c r="ES161" s="95">
        <f>($K161="Bell Curve")*(_xlfn.NORM.DIST(AND(ES$6&gt;=$F161,ES$6&lt;=$H161)*(ES$6-$F161+1),$J161/2,$M161,TRUE)-_xlfn.NORM.DIST(AND(ES$6&gt;=$F161,ES$6&lt;=$H161)*(ER$6-$F161+1),$J161/2,$M161,TRUE))/(1-2*_xlfn.NORM.DIST(0,$J161/2,$M161,TRUE))*$D161+($K161="Steady Growth")*(AND(ES$6&gt;=$F161,ES$6&lt;=$H161)*((ES$6-$F161+1)/($J161*($J161+1)/2)*$D161))+($K161="custom")*CustCF!EM161</f>
        <v>0</v>
      </c>
      <c r="ET161" s="95">
        <f>($K161="Bell Curve")*(_xlfn.NORM.DIST(AND(ET$6&gt;=$F161,ET$6&lt;=$H161)*(ET$6-$F161+1),$J161/2,$M161,TRUE)-_xlfn.NORM.DIST(AND(ET$6&gt;=$F161,ET$6&lt;=$H161)*(ES$6-$F161+1),$J161/2,$M161,TRUE))/(1-2*_xlfn.NORM.DIST(0,$J161/2,$M161,TRUE))*$D161+($K161="Steady Growth")*(AND(ET$6&gt;=$F161,ET$6&lt;=$H161)*((ET$6-$F161+1)/($J161*($J161+1)/2)*$D161))+($K161="custom")*CustCF!EN161</f>
        <v>0</v>
      </c>
      <c r="EU161" s="95">
        <f>($K161="Bell Curve")*(_xlfn.NORM.DIST(AND(EU$6&gt;=$F161,EU$6&lt;=$H161)*(EU$6-$F161+1),$J161/2,$M161,TRUE)-_xlfn.NORM.DIST(AND(EU$6&gt;=$F161,EU$6&lt;=$H161)*(ET$6-$F161+1),$J161/2,$M161,TRUE))/(1-2*_xlfn.NORM.DIST(0,$J161/2,$M161,TRUE))*$D161+($K161="Steady Growth")*(AND(EU$6&gt;=$F161,EU$6&lt;=$H161)*((EU$6-$F161+1)/($J161*($J161+1)/2)*$D161))+($K161="custom")*CustCF!EO161</f>
        <v>0</v>
      </c>
      <c r="EV161" s="95">
        <f>($K161="Bell Curve")*(_xlfn.NORM.DIST(AND(EV$6&gt;=$F161,EV$6&lt;=$H161)*(EV$6-$F161+1),$J161/2,$M161,TRUE)-_xlfn.NORM.DIST(AND(EV$6&gt;=$F161,EV$6&lt;=$H161)*(EU$6-$F161+1),$J161/2,$M161,TRUE))/(1-2*_xlfn.NORM.DIST(0,$J161/2,$M161,TRUE))*$D161+($K161="Steady Growth")*(AND(EV$6&gt;=$F161,EV$6&lt;=$H161)*((EV$6-$F161+1)/($J161*($J161+1)/2)*$D161))+($K161="custom")*CustCF!EP161</f>
        <v>0</v>
      </c>
      <c r="EW161" s="95">
        <f>($K161="Bell Curve")*(_xlfn.NORM.DIST(AND(EW$6&gt;=$F161,EW$6&lt;=$H161)*(EW$6-$F161+1),$J161/2,$M161,TRUE)-_xlfn.NORM.DIST(AND(EW$6&gt;=$F161,EW$6&lt;=$H161)*(EV$6-$F161+1),$J161/2,$M161,TRUE))/(1-2*_xlfn.NORM.DIST(0,$J161/2,$M161,TRUE))*$D161+($K161="Steady Growth")*(AND(EW$6&gt;=$F161,EW$6&lt;=$H161)*((EW$6-$F161+1)/($J161*($J161+1)/2)*$D161))+($K161="custom")*CustCF!EQ161</f>
        <v>0</v>
      </c>
      <c r="EX161" s="95">
        <f>($K161="Bell Curve")*(_xlfn.NORM.DIST(AND(EX$6&gt;=$F161,EX$6&lt;=$H161)*(EX$6-$F161+1),$J161/2,$M161,TRUE)-_xlfn.NORM.DIST(AND(EX$6&gt;=$F161,EX$6&lt;=$H161)*(EW$6-$F161+1),$J161/2,$M161,TRUE))/(1-2*_xlfn.NORM.DIST(0,$J161/2,$M161,TRUE))*$D161+($K161="Steady Growth")*(AND(EX$6&gt;=$F161,EX$6&lt;=$H161)*((EX$6-$F161+1)/($J161*($J161+1)/2)*$D161))+($K161="custom")*CustCF!ER161</f>
        <v>0</v>
      </c>
      <c r="EY161" s="95">
        <f>($K161="Bell Curve")*(_xlfn.NORM.DIST(AND(EY$6&gt;=$F161,EY$6&lt;=$H161)*(EY$6-$F161+1),$J161/2,$M161,TRUE)-_xlfn.NORM.DIST(AND(EY$6&gt;=$F161,EY$6&lt;=$H161)*(EX$6-$F161+1),$J161/2,$M161,TRUE))/(1-2*_xlfn.NORM.DIST(0,$J161/2,$M161,TRUE))*$D161+($K161="Steady Growth")*(AND(EY$6&gt;=$F161,EY$6&lt;=$H161)*((EY$6-$F161+1)/($J161*($J161+1)/2)*$D161))+($K161="custom")*CustCF!ES161</f>
        <v>0</v>
      </c>
      <c r="EZ161" s="95">
        <f>($K161="Bell Curve")*(_xlfn.NORM.DIST(AND(EZ$6&gt;=$F161,EZ$6&lt;=$H161)*(EZ$6-$F161+1),$J161/2,$M161,TRUE)-_xlfn.NORM.DIST(AND(EZ$6&gt;=$F161,EZ$6&lt;=$H161)*(EY$6-$F161+1),$J161/2,$M161,TRUE))/(1-2*_xlfn.NORM.DIST(0,$J161/2,$M161,TRUE))*$D161+($K161="Steady Growth")*(AND(EZ$6&gt;=$F161,EZ$6&lt;=$H161)*((EZ$6-$F161+1)/($J161*($J161+1)/2)*$D161))+($K161="custom")*CustCF!ET161</f>
        <v>0</v>
      </c>
      <c r="FA161" s="95">
        <f>($K161="Bell Curve")*(_xlfn.NORM.DIST(AND(FA$6&gt;=$F161,FA$6&lt;=$H161)*(FA$6-$F161+1),$J161/2,$M161,TRUE)-_xlfn.NORM.DIST(AND(FA$6&gt;=$F161,FA$6&lt;=$H161)*(EZ$6-$F161+1),$J161/2,$M161,TRUE))/(1-2*_xlfn.NORM.DIST(0,$J161/2,$M161,TRUE))*$D161+($K161="Steady Growth")*(AND(FA$6&gt;=$F161,FA$6&lt;=$H161)*((FA$6-$F161+1)/($J161*($J161+1)/2)*$D161))+($K161="custom")*CustCF!EU161</f>
        <v>0</v>
      </c>
      <c r="FB161" s="95">
        <f>($K161="Bell Curve")*(_xlfn.NORM.DIST(AND(FB$6&gt;=$F161,FB$6&lt;=$H161)*(FB$6-$F161+1),$J161/2,$M161,TRUE)-_xlfn.NORM.DIST(AND(FB$6&gt;=$F161,FB$6&lt;=$H161)*(FA$6-$F161+1),$J161/2,$M161,TRUE))/(1-2*_xlfn.NORM.DIST(0,$J161/2,$M161,TRUE))*$D161+($K161="Steady Growth")*(AND(FB$6&gt;=$F161,FB$6&lt;=$H161)*((FB$6-$F161+1)/($J161*($J161+1)/2)*$D161))+($K161="custom")*CustCF!EV161</f>
        <v>0</v>
      </c>
      <c r="FC161" s="95">
        <f>($K161="Bell Curve")*(_xlfn.NORM.DIST(AND(FC$6&gt;=$F161,FC$6&lt;=$H161)*(FC$6-$F161+1),$J161/2,$M161,TRUE)-_xlfn.NORM.DIST(AND(FC$6&gt;=$F161,FC$6&lt;=$H161)*(FB$6-$F161+1),$J161/2,$M161,TRUE))/(1-2*_xlfn.NORM.DIST(0,$J161/2,$M161,TRUE))*$D161+($K161="Steady Growth")*(AND(FC$6&gt;=$F161,FC$6&lt;=$H161)*((FC$6-$F161+1)/($J161*($J161+1)/2)*$D161))+($K161="custom")*CustCF!EW161</f>
        <v>0</v>
      </c>
      <c r="FD161" s="95">
        <f>($K161="Bell Curve")*(_xlfn.NORM.DIST(AND(FD$6&gt;=$F161,FD$6&lt;=$H161)*(FD$6-$F161+1),$J161/2,$M161,TRUE)-_xlfn.NORM.DIST(AND(FD$6&gt;=$F161,FD$6&lt;=$H161)*(FC$6-$F161+1),$J161/2,$M161,TRUE))/(1-2*_xlfn.NORM.DIST(0,$J161/2,$M161,TRUE))*$D161+($K161="Steady Growth")*(AND(FD$6&gt;=$F161,FD$6&lt;=$H161)*((FD$6-$F161+1)/($J161*($J161+1)/2)*$D161))+($K161="custom")*CustCF!EX161</f>
        <v>0</v>
      </c>
      <c r="FE161" s="95">
        <f>($K161="Bell Curve")*(_xlfn.NORM.DIST(AND(FE$6&gt;=$F161,FE$6&lt;=$H161)*(FE$6-$F161+1),$J161/2,$M161,TRUE)-_xlfn.NORM.DIST(AND(FE$6&gt;=$F161,FE$6&lt;=$H161)*(FD$6-$F161+1),$J161/2,$M161,TRUE))/(1-2*_xlfn.NORM.DIST(0,$J161/2,$M161,TRUE))*$D161+($K161="Steady Growth")*(AND(FE$6&gt;=$F161,FE$6&lt;=$H161)*((FE$6-$F161+1)/($J161*($J161+1)/2)*$D161))+($K161="custom")*CustCF!EY161</f>
        <v>0</v>
      </c>
      <c r="FF161" s="95">
        <f>($K161="Bell Curve")*(_xlfn.NORM.DIST(AND(FF$6&gt;=$F161,FF$6&lt;=$H161)*(FF$6-$F161+1),$J161/2,$M161,TRUE)-_xlfn.NORM.DIST(AND(FF$6&gt;=$F161,FF$6&lt;=$H161)*(FE$6-$F161+1),$J161/2,$M161,TRUE))/(1-2*_xlfn.NORM.DIST(0,$J161/2,$M161,TRUE))*$D161+($K161="Steady Growth")*(AND(FF$6&gt;=$F161,FF$6&lt;=$H161)*((FF$6-$F161+1)/($J161*($J161+1)/2)*$D161))+($K161="custom")*CustCF!EZ161</f>
        <v>0</v>
      </c>
      <c r="FG161" s="95">
        <f>($K161="Bell Curve")*(_xlfn.NORM.DIST(AND(FG$6&gt;=$F161,FG$6&lt;=$H161)*(FG$6-$F161+1),$J161/2,$M161,TRUE)-_xlfn.NORM.DIST(AND(FG$6&gt;=$F161,FG$6&lt;=$H161)*(FF$6-$F161+1),$J161/2,$M161,TRUE))/(1-2*_xlfn.NORM.DIST(0,$J161/2,$M161,TRUE))*$D161+($K161="Steady Growth")*(AND(FG$6&gt;=$F161,FG$6&lt;=$H161)*((FG$6-$F161+1)/($J161*($J161+1)/2)*$D161))+($K161="custom")*CustCF!FA161</f>
        <v>0</v>
      </c>
      <c r="FH161" s="95">
        <f>($K161="Bell Curve")*(_xlfn.NORM.DIST(AND(FH$6&gt;=$F161,FH$6&lt;=$H161)*(FH$6-$F161+1),$J161/2,$M161,TRUE)-_xlfn.NORM.DIST(AND(FH$6&gt;=$F161,FH$6&lt;=$H161)*(FG$6-$F161+1),$J161/2,$M161,TRUE))/(1-2*_xlfn.NORM.DIST(0,$J161/2,$M161,TRUE))*$D161+($K161="Steady Growth")*(AND(FH$6&gt;=$F161,FH$6&lt;=$H161)*((FH$6-$F161+1)/($J161*($J161+1)/2)*$D161))+($K161="custom")*CustCF!FB161</f>
        <v>0</v>
      </c>
      <c r="FI161" s="95">
        <f>($K161="Bell Curve")*(_xlfn.NORM.DIST(AND(FI$6&gt;=$F161,FI$6&lt;=$H161)*(FI$6-$F161+1),$J161/2,$M161,TRUE)-_xlfn.NORM.DIST(AND(FI$6&gt;=$F161,FI$6&lt;=$H161)*(FH$6-$F161+1),$J161/2,$M161,TRUE))/(1-2*_xlfn.NORM.DIST(0,$J161/2,$M161,TRUE))*$D161+($K161="Steady Growth")*(AND(FI$6&gt;=$F161,FI$6&lt;=$H161)*((FI$6-$F161+1)/($J161*($J161+1)/2)*$D161))+($K161="custom")*CustCF!FC161</f>
        <v>0</v>
      </c>
      <c r="FJ161" s="95">
        <f>($K161="Bell Curve")*(_xlfn.NORM.DIST(AND(FJ$6&gt;=$F161,FJ$6&lt;=$H161)*(FJ$6-$F161+1),$J161/2,$M161,TRUE)-_xlfn.NORM.DIST(AND(FJ$6&gt;=$F161,FJ$6&lt;=$H161)*(FI$6-$F161+1),$J161/2,$M161,TRUE))/(1-2*_xlfn.NORM.DIST(0,$J161/2,$M161,TRUE))*$D161+($K161="Steady Growth")*(AND(FJ$6&gt;=$F161,FJ$6&lt;=$H161)*((FJ$6-$F161+1)/($J161*($J161+1)/2)*$D161))+($K161="custom")*CustCF!FD161</f>
        <v>0</v>
      </c>
      <c r="FK161" s="95">
        <f>($K161="Bell Curve")*(_xlfn.NORM.DIST(AND(FK$6&gt;=$F161,FK$6&lt;=$H161)*(FK$6-$F161+1),$J161/2,$M161,TRUE)-_xlfn.NORM.DIST(AND(FK$6&gt;=$F161,FK$6&lt;=$H161)*(FJ$6-$F161+1),$J161/2,$M161,TRUE))/(1-2*_xlfn.NORM.DIST(0,$J161/2,$M161,TRUE))*$D161+($K161="Steady Growth")*(AND(FK$6&gt;=$F161,FK$6&lt;=$H161)*((FK$6-$F161+1)/($J161*($J161+1)/2)*$D161))+($K161="custom")*CustCF!FE161</f>
        <v>0</v>
      </c>
      <c r="FL161" s="95">
        <f>($K161="Bell Curve")*(_xlfn.NORM.DIST(AND(FL$6&gt;=$F161,FL$6&lt;=$H161)*(FL$6-$F161+1),$J161/2,$M161,TRUE)-_xlfn.NORM.DIST(AND(FL$6&gt;=$F161,FL$6&lt;=$H161)*(FK$6-$F161+1),$J161/2,$M161,TRUE))/(1-2*_xlfn.NORM.DIST(0,$J161/2,$M161,TRUE))*$D161+($K161="Steady Growth")*(AND(FL$6&gt;=$F161,FL$6&lt;=$H161)*((FL$6-$F161+1)/($J161*($J161+1)/2)*$D161))+($K161="custom")*CustCF!FF161</f>
        <v>0</v>
      </c>
      <c r="FM161" s="95">
        <f>($K161="Bell Curve")*(_xlfn.NORM.DIST(AND(FM$6&gt;=$F161,FM$6&lt;=$H161)*(FM$6-$F161+1),$J161/2,$M161,TRUE)-_xlfn.NORM.DIST(AND(FM$6&gt;=$F161,FM$6&lt;=$H161)*(FL$6-$F161+1),$J161/2,$M161,TRUE))/(1-2*_xlfn.NORM.DIST(0,$J161/2,$M161,TRUE))*$D161+($K161="Steady Growth")*(AND(FM$6&gt;=$F161,FM$6&lt;=$H161)*((FM$6-$F161+1)/($J161*($J161+1)/2)*$D161))+($K161="custom")*CustCF!FG161</f>
        <v>0</v>
      </c>
      <c r="FN161" s="95">
        <f>($K161="Bell Curve")*(_xlfn.NORM.DIST(AND(FN$6&gt;=$F161,FN$6&lt;=$H161)*(FN$6-$F161+1),$J161/2,$M161,TRUE)-_xlfn.NORM.DIST(AND(FN$6&gt;=$F161,FN$6&lt;=$H161)*(FM$6-$F161+1),$J161/2,$M161,TRUE))/(1-2*_xlfn.NORM.DIST(0,$J161/2,$M161,TRUE))*$D161+($K161="Steady Growth")*(AND(FN$6&gt;=$F161,FN$6&lt;=$H161)*((FN$6-$F161+1)/($J161*($J161+1)/2)*$D161))+($K161="custom")*CustCF!FH161</f>
        <v>0</v>
      </c>
      <c r="FO161" s="95">
        <f>($K161="Bell Curve")*(_xlfn.NORM.DIST(AND(FO$6&gt;=$F161,FO$6&lt;=$H161)*(FO$6-$F161+1),$J161/2,$M161,TRUE)-_xlfn.NORM.DIST(AND(FO$6&gt;=$F161,FO$6&lt;=$H161)*(FN$6-$F161+1),$J161/2,$M161,TRUE))/(1-2*_xlfn.NORM.DIST(0,$J161/2,$M161,TRUE))*$D161+($K161="Steady Growth")*(AND(FO$6&gt;=$F161,FO$6&lt;=$H161)*((FO$6-$F161+1)/($J161*($J161+1)/2)*$D161))+($K161="custom")*CustCF!FI161</f>
        <v>0</v>
      </c>
      <c r="FP161" s="95">
        <f>($K161="Bell Curve")*(_xlfn.NORM.DIST(AND(FP$6&gt;=$F161,FP$6&lt;=$H161)*(FP$6-$F161+1),$J161/2,$M161,TRUE)-_xlfn.NORM.DIST(AND(FP$6&gt;=$F161,FP$6&lt;=$H161)*(FO$6-$F161+1),$J161/2,$M161,TRUE))/(1-2*_xlfn.NORM.DIST(0,$J161/2,$M161,TRUE))*$D161+($K161="Steady Growth")*(AND(FP$6&gt;=$F161,FP$6&lt;=$H161)*((FP$6-$F161+1)/($J161*($J161+1)/2)*$D161))+($K161="custom")*CustCF!FJ161</f>
        <v>0</v>
      </c>
      <c r="FQ161" s="95">
        <f>($K161="Bell Curve")*(_xlfn.NORM.DIST(AND(FQ$6&gt;=$F161,FQ$6&lt;=$H161)*(FQ$6-$F161+1),$J161/2,$M161,TRUE)-_xlfn.NORM.DIST(AND(FQ$6&gt;=$F161,FQ$6&lt;=$H161)*(FP$6-$F161+1),$J161/2,$M161,TRUE))/(1-2*_xlfn.NORM.DIST(0,$J161/2,$M161,TRUE))*$D161+($K161="Steady Growth")*(AND(FQ$6&gt;=$F161,FQ$6&lt;=$H161)*((FQ$6-$F161+1)/($J161*($J161+1)/2)*$D161))+($K161="custom")*CustCF!FK161</f>
        <v>0</v>
      </c>
      <c r="FR161" s="95">
        <f>($K161="Bell Curve")*(_xlfn.NORM.DIST(AND(FR$6&gt;=$F161,FR$6&lt;=$H161)*(FR$6-$F161+1),$J161/2,$M161,TRUE)-_xlfn.NORM.DIST(AND(FR$6&gt;=$F161,FR$6&lt;=$H161)*(FQ$6-$F161+1),$J161/2,$M161,TRUE))/(1-2*_xlfn.NORM.DIST(0,$J161/2,$M161,TRUE))*$D161+($K161="Steady Growth")*(AND(FR$6&gt;=$F161,FR$6&lt;=$H161)*((FR$6-$F161+1)/($J161*($J161+1)/2)*$D161))+($K161="custom")*CustCF!FL161</f>
        <v>0</v>
      </c>
      <c r="FS161" s="95">
        <f>($K161="Bell Curve")*(_xlfn.NORM.DIST(AND(FS$6&gt;=$F161,FS$6&lt;=$H161)*(FS$6-$F161+1),$J161/2,$M161,TRUE)-_xlfn.NORM.DIST(AND(FS$6&gt;=$F161,FS$6&lt;=$H161)*(FR$6-$F161+1),$J161/2,$M161,TRUE))/(1-2*_xlfn.NORM.DIST(0,$J161/2,$M161,TRUE))*$D161+($K161="Steady Growth")*(AND(FS$6&gt;=$F161,FS$6&lt;=$H161)*((FS$6-$F161+1)/($J161*($J161+1)/2)*$D161))+($K161="custom")*CustCF!FM161</f>
        <v>0</v>
      </c>
      <c r="FT161" s="95">
        <f>($K161="Bell Curve")*(_xlfn.NORM.DIST(AND(FT$6&gt;=$F161,FT$6&lt;=$H161)*(FT$6-$F161+1),$J161/2,$M161,TRUE)-_xlfn.NORM.DIST(AND(FT$6&gt;=$F161,FT$6&lt;=$H161)*(FS$6-$F161+1),$J161/2,$M161,TRUE))/(1-2*_xlfn.NORM.DIST(0,$J161/2,$M161,TRUE))*$D161+($K161="Steady Growth")*(AND(FT$6&gt;=$F161,FT$6&lt;=$H161)*((FT$6-$F161+1)/($J161*($J161+1)/2)*$D161))+($K161="custom")*CustCF!FN161</f>
        <v>0</v>
      </c>
      <c r="FU161" s="95">
        <f>($K161="Bell Curve")*(_xlfn.NORM.DIST(AND(FU$6&gt;=$F161,FU$6&lt;=$H161)*(FU$6-$F161+1),$J161/2,$M161,TRUE)-_xlfn.NORM.DIST(AND(FU$6&gt;=$F161,FU$6&lt;=$H161)*(FT$6-$F161+1),$J161/2,$M161,TRUE))/(1-2*_xlfn.NORM.DIST(0,$J161/2,$M161,TRUE))*$D161+($K161="Steady Growth")*(AND(FU$6&gt;=$F161,FU$6&lt;=$H161)*((FU$6-$F161+1)/($J161*($J161+1)/2)*$D161))+($K161="custom")*CustCF!FO161</f>
        <v>0</v>
      </c>
      <c r="FV161" s="95">
        <f>($K161="Bell Curve")*(_xlfn.NORM.DIST(AND(FV$6&gt;=$F161,FV$6&lt;=$H161)*(FV$6-$F161+1),$J161/2,$M161,TRUE)-_xlfn.NORM.DIST(AND(FV$6&gt;=$F161,FV$6&lt;=$H161)*(FU$6-$F161+1),$J161/2,$M161,TRUE))/(1-2*_xlfn.NORM.DIST(0,$J161/2,$M161,TRUE))*$D161+($K161="Steady Growth")*(AND(FV$6&gt;=$F161,FV$6&lt;=$H161)*((FV$6-$F161+1)/($J161*($J161+1)/2)*$D161))+($K161="custom")*CustCF!FP161</f>
        <v>0</v>
      </c>
      <c r="FW161" s="95">
        <f>($K161="Bell Curve")*(_xlfn.NORM.DIST(AND(FW$6&gt;=$F161,FW$6&lt;=$H161)*(FW$6-$F161+1),$J161/2,$M161,TRUE)-_xlfn.NORM.DIST(AND(FW$6&gt;=$F161,FW$6&lt;=$H161)*(FV$6-$F161+1),$J161/2,$M161,TRUE))/(1-2*_xlfn.NORM.DIST(0,$J161/2,$M161,TRUE))*$D161+($K161="Steady Growth")*(AND(FW$6&gt;=$F161,FW$6&lt;=$H161)*((FW$6-$F161+1)/($J161*($J161+1)/2)*$D161))+($K161="custom")*CustCF!FQ161</f>
        <v>0</v>
      </c>
      <c r="FX161" s="95">
        <f>($K161="Bell Curve")*(_xlfn.NORM.DIST(AND(FX$6&gt;=$F161,FX$6&lt;=$H161)*(FX$6-$F161+1),$J161/2,$M161,TRUE)-_xlfn.NORM.DIST(AND(FX$6&gt;=$F161,FX$6&lt;=$H161)*(FW$6-$F161+1),$J161/2,$M161,TRUE))/(1-2*_xlfn.NORM.DIST(0,$J161/2,$M161,TRUE))*$D161+($K161="Steady Growth")*(AND(FX$6&gt;=$F161,FX$6&lt;=$H161)*((FX$6-$F161+1)/($J161*($J161+1)/2)*$D161))+($K161="custom")*CustCF!FR161</f>
        <v>0</v>
      </c>
      <c r="FY161" s="95">
        <f>($K161="Bell Curve")*(_xlfn.NORM.DIST(AND(FY$6&gt;=$F161,FY$6&lt;=$H161)*(FY$6-$F161+1),$J161/2,$M161,TRUE)-_xlfn.NORM.DIST(AND(FY$6&gt;=$F161,FY$6&lt;=$H161)*(FX$6-$F161+1),$J161/2,$M161,TRUE))/(1-2*_xlfn.NORM.DIST(0,$J161/2,$M161,TRUE))*$D161+($K161="Steady Growth")*(AND(FY$6&gt;=$F161,FY$6&lt;=$H161)*((FY$6-$F161+1)/($J161*($J161+1)/2)*$D161))+($K161="custom")*CustCF!FS161</f>
        <v>0</v>
      </c>
      <c r="FZ161" s="95">
        <f>($K161="Bell Curve")*(_xlfn.NORM.DIST(AND(FZ$6&gt;=$F161,FZ$6&lt;=$H161)*(FZ$6-$F161+1),$J161/2,$M161,TRUE)-_xlfn.NORM.DIST(AND(FZ$6&gt;=$F161,FZ$6&lt;=$H161)*(FY$6-$F161+1),$J161/2,$M161,TRUE))/(1-2*_xlfn.NORM.DIST(0,$J161/2,$M161,TRUE))*$D161+($K161="Steady Growth")*(AND(FZ$6&gt;=$F161,FZ$6&lt;=$H161)*((FZ$6-$F161+1)/($J161*($J161+1)/2)*$D161))+($K161="custom")*CustCF!FT161</f>
        <v>0</v>
      </c>
      <c r="GA161" s="95">
        <f>($K161="Bell Curve")*(_xlfn.NORM.DIST(AND(GA$6&gt;=$F161,GA$6&lt;=$H161)*(GA$6-$F161+1),$J161/2,$M161,TRUE)-_xlfn.NORM.DIST(AND(GA$6&gt;=$F161,GA$6&lt;=$H161)*(FZ$6-$F161+1),$J161/2,$M161,TRUE))/(1-2*_xlfn.NORM.DIST(0,$J161/2,$M161,TRUE))*$D161+($K161="Steady Growth")*(AND(GA$6&gt;=$F161,GA$6&lt;=$H161)*((GA$6-$F161+1)/($J161*($J161+1)/2)*$D161))+($K161="custom")*CustCF!FU161</f>
        <v>0</v>
      </c>
      <c r="GB161" s="95">
        <f>($K161="Bell Curve")*(_xlfn.NORM.DIST(AND(GB$6&gt;=$F161,GB$6&lt;=$H161)*(GB$6-$F161+1),$J161/2,$M161,TRUE)-_xlfn.NORM.DIST(AND(GB$6&gt;=$F161,GB$6&lt;=$H161)*(GA$6-$F161+1),$J161/2,$M161,TRUE))/(1-2*_xlfn.NORM.DIST(0,$J161/2,$M161,TRUE))*$D161+($K161="Steady Growth")*(AND(GB$6&gt;=$F161,GB$6&lt;=$H161)*((GB$6-$F161+1)/($J161*($J161+1)/2)*$D161))+($K161="custom")*CustCF!FV161</f>
        <v>0</v>
      </c>
      <c r="GC161" s="95">
        <f>($K161="Bell Curve")*(_xlfn.NORM.DIST(AND(GC$6&gt;=$F161,GC$6&lt;=$H161)*(GC$6-$F161+1),$J161/2,$M161,TRUE)-_xlfn.NORM.DIST(AND(GC$6&gt;=$F161,GC$6&lt;=$H161)*(GB$6-$F161+1),$J161/2,$M161,TRUE))/(1-2*_xlfn.NORM.DIST(0,$J161/2,$M161,TRUE))*$D161+($K161="Steady Growth")*(AND(GC$6&gt;=$F161,GC$6&lt;=$H161)*((GC$6-$F161+1)/($J161*($J161+1)/2)*$D161))+($K161="custom")*CustCF!FW161</f>
        <v>0</v>
      </c>
      <c r="GD161" s="95">
        <f>($K161="Bell Curve")*(_xlfn.NORM.DIST(AND(GD$6&gt;=$F161,GD$6&lt;=$H161)*(GD$6-$F161+1),$J161/2,$M161,TRUE)-_xlfn.NORM.DIST(AND(GD$6&gt;=$F161,GD$6&lt;=$H161)*(GC$6-$F161+1),$J161/2,$M161,TRUE))/(1-2*_xlfn.NORM.DIST(0,$J161/2,$M161,TRUE))*$D161+($K161="Steady Growth")*(AND(GD$6&gt;=$F161,GD$6&lt;=$H161)*((GD$6-$F161+1)/($J161*($J161+1)/2)*$D161))+($K161="custom")*CustCF!FX161</f>
        <v>0</v>
      </c>
      <c r="GE161" s="95">
        <f>($K161="Bell Curve")*(_xlfn.NORM.DIST(AND(GE$6&gt;=$F161,GE$6&lt;=$H161)*(GE$6-$F161+1),$J161/2,$M161,TRUE)-_xlfn.NORM.DIST(AND(GE$6&gt;=$F161,GE$6&lt;=$H161)*(GD$6-$F161+1),$J161/2,$M161,TRUE))/(1-2*_xlfn.NORM.DIST(0,$J161/2,$M161,TRUE))*$D161+($K161="Steady Growth")*(AND(GE$6&gt;=$F161,GE$6&lt;=$H161)*((GE$6-$F161+1)/($J161*($J161+1)/2)*$D161))+($K161="custom")*CustCF!FY161</f>
        <v>0</v>
      </c>
      <c r="GF161" s="95">
        <f>($K161="Bell Curve")*(_xlfn.NORM.DIST(AND(GF$6&gt;=$F161,GF$6&lt;=$H161)*(GF$6-$F161+1),$J161/2,$M161,TRUE)-_xlfn.NORM.DIST(AND(GF$6&gt;=$F161,GF$6&lt;=$H161)*(GE$6-$F161+1),$J161/2,$M161,TRUE))/(1-2*_xlfn.NORM.DIST(0,$J161/2,$M161,TRUE))*$D161+($K161="Steady Growth")*(AND(GF$6&gt;=$F161,GF$6&lt;=$H161)*((GF$6-$F161+1)/($J161*($J161+1)/2)*$D161))+($K161="custom")*CustCF!FZ161</f>
        <v>0</v>
      </c>
      <c r="GG161" s="95">
        <f>($K161="Bell Curve")*(_xlfn.NORM.DIST(AND(GG$6&gt;=$F161,GG$6&lt;=$H161)*(GG$6-$F161+1),$J161/2,$M161,TRUE)-_xlfn.NORM.DIST(AND(GG$6&gt;=$F161,GG$6&lt;=$H161)*(GF$6-$F161+1),$J161/2,$M161,TRUE))/(1-2*_xlfn.NORM.DIST(0,$J161/2,$M161,TRUE))*$D161+($K161="Steady Growth")*(AND(GG$6&gt;=$F161,GG$6&lt;=$H161)*((GG$6-$F161+1)/($J161*($J161+1)/2)*$D161))+($K161="custom")*CustCF!GA161</f>
        <v>0</v>
      </c>
      <c r="GH161" s="95">
        <f>($K161="Bell Curve")*(_xlfn.NORM.DIST(AND(GH$6&gt;=$F161,GH$6&lt;=$H161)*(GH$6-$F161+1),$J161/2,$M161,TRUE)-_xlfn.NORM.DIST(AND(GH$6&gt;=$F161,GH$6&lt;=$H161)*(GG$6-$F161+1),$J161/2,$M161,TRUE))/(1-2*_xlfn.NORM.DIST(0,$J161/2,$M161,TRUE))*$D161+($K161="Steady Growth")*(AND(GH$6&gt;=$F161,GH$6&lt;=$H161)*((GH$6-$F161+1)/($J161*($J161+1)/2)*$D161))+($K161="custom")*CustCF!GB161</f>
        <v>0</v>
      </c>
      <c r="GI161" s="95">
        <f>($K161="Bell Curve")*(_xlfn.NORM.DIST(AND(GI$6&gt;=$F161,GI$6&lt;=$H161)*(GI$6-$F161+1),$J161/2,$M161,TRUE)-_xlfn.NORM.DIST(AND(GI$6&gt;=$F161,GI$6&lt;=$H161)*(GH$6-$F161+1),$J161/2,$M161,TRUE))/(1-2*_xlfn.NORM.DIST(0,$J161/2,$M161,TRUE))*$D161+($K161="Steady Growth")*(AND(GI$6&gt;=$F161,GI$6&lt;=$H161)*((GI$6-$F161+1)/($J161*($J161+1)/2)*$D161))+($K161="custom")*CustCF!GC161</f>
        <v>0</v>
      </c>
      <c r="GJ161" s="95">
        <f>($K161="Bell Curve")*(_xlfn.NORM.DIST(AND(GJ$6&gt;=$F161,GJ$6&lt;=$H161)*(GJ$6-$F161+1),$J161/2,$M161,TRUE)-_xlfn.NORM.DIST(AND(GJ$6&gt;=$F161,GJ$6&lt;=$H161)*(GI$6-$F161+1),$J161/2,$M161,TRUE))/(1-2*_xlfn.NORM.DIST(0,$J161/2,$M161,TRUE))*$D161+($K161="Steady Growth")*(AND(GJ$6&gt;=$F161,GJ$6&lt;=$H161)*((GJ$6-$F161+1)/($J161*($J161+1)/2)*$D161))+($K161="custom")*CustCF!GD161</f>
        <v>0</v>
      </c>
      <c r="GK161" s="95">
        <f>($K161="Bell Curve")*(_xlfn.NORM.DIST(AND(GK$6&gt;=$F161,GK$6&lt;=$H161)*(GK$6-$F161+1),$J161/2,$M161,TRUE)-_xlfn.NORM.DIST(AND(GK$6&gt;=$F161,GK$6&lt;=$H161)*(GJ$6-$F161+1),$J161/2,$M161,TRUE))/(1-2*_xlfn.NORM.DIST(0,$J161/2,$M161,TRUE))*$D161+($K161="Steady Growth")*(AND(GK$6&gt;=$F161,GK$6&lt;=$H161)*((GK$6-$F161+1)/($J161*($J161+1)/2)*$D161))+($K161="custom")*CustCF!GE161</f>
        <v>0</v>
      </c>
      <c r="GL161" s="95">
        <f>($K161="Bell Curve")*(_xlfn.NORM.DIST(AND(GL$6&gt;=$F161,GL$6&lt;=$H161)*(GL$6-$F161+1),$J161/2,$M161,TRUE)-_xlfn.NORM.DIST(AND(GL$6&gt;=$F161,GL$6&lt;=$H161)*(GK$6-$F161+1),$J161/2,$M161,TRUE))/(1-2*_xlfn.NORM.DIST(0,$J161/2,$M161,TRUE))*$D161+($K161="Steady Growth")*(AND(GL$6&gt;=$F161,GL$6&lt;=$H161)*((GL$6-$F161+1)/($J161*($J161+1)/2)*$D161))+($K161="custom")*CustCF!GF161</f>
        <v>0</v>
      </c>
      <c r="GM161" s="95">
        <f>($K161="Bell Curve")*(_xlfn.NORM.DIST(AND(GM$6&gt;=$F161,GM$6&lt;=$H161)*(GM$6-$F161+1),$J161/2,$M161,TRUE)-_xlfn.NORM.DIST(AND(GM$6&gt;=$F161,GM$6&lt;=$H161)*(GL$6-$F161+1),$J161/2,$M161,TRUE))/(1-2*_xlfn.NORM.DIST(0,$J161/2,$M161,TRUE))*$D161+($K161="Steady Growth")*(AND(GM$6&gt;=$F161,GM$6&lt;=$H161)*((GM$6-$F161+1)/($J161*($J161+1)/2)*$D161))+($K161="custom")*CustCF!GG161</f>
        <v>0</v>
      </c>
      <c r="GN161" s="268">
        <f>($K161="Bell Curve")*(_xlfn.NORM.DIST(AND(GN$6&gt;=$F161,GN$6&lt;=$H161)*(GN$6-$F161+1),$J161/2,$M161,TRUE)-_xlfn.NORM.DIST(AND(GN$6&gt;=$F161,GN$6&lt;=$H161)*(GM$6-$F161+1),$J161/2,$M161,TRUE))/(1-2*_xlfn.NORM.DIST(0,$J161/2,$M161,TRUE))*$D161+($K161="Steady Growth")*(AND(GN$6&gt;=$F161,GN$6&lt;=$H161)*((GN$6-$F161+1)/($J161*($J161+1)/2)*$D161))+($K161="custom")*CustCF!GH161</f>
        <v>0</v>
      </c>
      <c r="GO161" s="1"/>
      <c r="GP161" s="67"/>
    </row>
    <row r="162" spans="1:198" customFormat="1" hidden="1" outlineLevel="1" x14ac:dyDescent="0.75">
      <c r="A162" s="1"/>
      <c r="B162" s="1"/>
      <c r="C162" s="262">
        <f>Budget!AJ13</f>
        <v>0</v>
      </c>
      <c r="D162" s="19">
        <f>Budget!AK13</f>
        <v>0</v>
      </c>
      <c r="E162" s="19" t="str">
        <f t="shared" si="77"/>
        <v/>
      </c>
      <c r="F162" s="263">
        <v>0</v>
      </c>
      <c r="G162" s="257">
        <f>IF(L162="custom",CustCF!F162,INDEX($P$8:$EW$8,MATCH(F162,$P$6:$EW$6,0)))</f>
        <v>46053</v>
      </c>
      <c r="H162" s="263">
        <v>0</v>
      </c>
      <c r="I162" s="257">
        <f>IF(L162="custom",CustCF!G162,INDEX($P$8:$EW$8,MATCH(H162,$P$6:$EW$6,0)))</f>
        <v>46053</v>
      </c>
      <c r="J162" s="102">
        <f t="shared" si="78"/>
        <v>1</v>
      </c>
      <c r="K162" s="265" t="s">
        <v>116</v>
      </c>
      <c r="L162" s="266" t="s">
        <v>141</v>
      </c>
      <c r="M162" s="267">
        <f t="shared" si="79"/>
        <v>9</v>
      </c>
      <c r="N162" s="18">
        <f t="shared" si="70"/>
        <v>0</v>
      </c>
      <c r="O162" s="19"/>
      <c r="P162" s="95">
        <f>($K162="Bell Curve")*(_xlfn.NORM.DIST(AND(P$6&gt;=$F162,P$6&lt;=$H162)*(P$6-$F162+1),$J162/2,$M162,TRUE)-_xlfn.NORM.DIST(AND(P$6&gt;=$F162,P$6&lt;=$H162)*(O$6-$F162+1),$J162/2,$M162,TRUE))/(1-2*_xlfn.NORM.DIST(0,$J162/2,$M162,TRUE))*$D162+($K162="Steady Growth")*(AND(P$6&gt;=$F162,P$6&lt;=$H162)*((P$6-$F162+1)/($J162*($J162+1)/2)*$D162))+($K162="custom")*CustCF!J162</f>
        <v>0</v>
      </c>
      <c r="Q162" s="95">
        <f>($K162="Bell Curve")*(_xlfn.NORM.DIST(AND(Q$6&gt;=$F162,Q$6&lt;=$H162)*(Q$6-$F162+1),$J162/2,$M162,TRUE)-_xlfn.NORM.DIST(AND(Q$6&gt;=$F162,Q$6&lt;=$H162)*(P$6-$F162+1),$J162/2,$M162,TRUE))/(1-2*_xlfn.NORM.DIST(0,$J162/2,$M162,TRUE))*$D162+($K162="Steady Growth")*(AND(Q$6&gt;=$F162,Q$6&lt;=$H162)*((Q$6-$F162+1)/($J162*($J162+1)/2)*$D162))+($K162="custom")*CustCF!K162</f>
        <v>0</v>
      </c>
      <c r="R162" s="95">
        <f>($K162="Bell Curve")*(_xlfn.NORM.DIST(AND(R$6&gt;=$F162,R$6&lt;=$H162)*(R$6-$F162+1),$J162/2,$M162,TRUE)-_xlfn.NORM.DIST(AND(R$6&gt;=$F162,R$6&lt;=$H162)*(Q$6-$F162+1),$J162/2,$M162,TRUE))/(1-2*_xlfn.NORM.DIST(0,$J162/2,$M162,TRUE))*$D162+($K162="Steady Growth")*(AND(R$6&gt;=$F162,R$6&lt;=$H162)*((R$6-$F162+1)/($J162*($J162+1)/2)*$D162))+($K162="custom")*CustCF!L162</f>
        <v>0</v>
      </c>
      <c r="S162" s="95">
        <f>($K162="Bell Curve")*(_xlfn.NORM.DIST(AND(S$6&gt;=$F162,S$6&lt;=$H162)*(S$6-$F162+1),$J162/2,$M162,TRUE)-_xlfn.NORM.DIST(AND(S$6&gt;=$F162,S$6&lt;=$H162)*(R$6-$F162+1),$J162/2,$M162,TRUE))/(1-2*_xlfn.NORM.DIST(0,$J162/2,$M162,TRUE))*$D162+($K162="Steady Growth")*(AND(S$6&gt;=$F162,S$6&lt;=$H162)*((S$6-$F162+1)/($J162*($J162+1)/2)*$D162))+($K162="custom")*CustCF!M162</f>
        <v>0</v>
      </c>
      <c r="T162" s="95">
        <f>($K162="Bell Curve")*(_xlfn.NORM.DIST(AND(T$6&gt;=$F162,T$6&lt;=$H162)*(T$6-$F162+1),$J162/2,$M162,TRUE)-_xlfn.NORM.DIST(AND(T$6&gt;=$F162,T$6&lt;=$H162)*(S$6-$F162+1),$J162/2,$M162,TRUE))/(1-2*_xlfn.NORM.DIST(0,$J162/2,$M162,TRUE))*$D162+($K162="Steady Growth")*(AND(T$6&gt;=$F162,T$6&lt;=$H162)*((T$6-$F162+1)/($J162*($J162+1)/2)*$D162))+($K162="custom")*CustCF!N162</f>
        <v>0</v>
      </c>
      <c r="U162" s="95">
        <f>($K162="Bell Curve")*(_xlfn.NORM.DIST(AND(U$6&gt;=$F162,U$6&lt;=$H162)*(U$6-$F162+1),$J162/2,$M162,TRUE)-_xlfn.NORM.DIST(AND(U$6&gt;=$F162,U$6&lt;=$H162)*(T$6-$F162+1),$J162/2,$M162,TRUE))/(1-2*_xlfn.NORM.DIST(0,$J162/2,$M162,TRUE))*$D162+($K162="Steady Growth")*(AND(U$6&gt;=$F162,U$6&lt;=$H162)*((U$6-$F162+1)/($J162*($J162+1)/2)*$D162))+($K162="custom")*CustCF!O162</f>
        <v>0</v>
      </c>
      <c r="V162" s="95">
        <f>($K162="Bell Curve")*(_xlfn.NORM.DIST(AND(V$6&gt;=$F162,V$6&lt;=$H162)*(V$6-$F162+1),$J162/2,$M162,TRUE)-_xlfn.NORM.DIST(AND(V$6&gt;=$F162,V$6&lt;=$H162)*(U$6-$F162+1),$J162/2,$M162,TRUE))/(1-2*_xlfn.NORM.DIST(0,$J162/2,$M162,TRUE))*$D162+($K162="Steady Growth")*(AND(V$6&gt;=$F162,V$6&lt;=$H162)*((V$6-$F162+1)/($J162*($J162+1)/2)*$D162))+($K162="custom")*CustCF!P162</f>
        <v>0</v>
      </c>
      <c r="W162" s="95">
        <f>($K162="Bell Curve")*(_xlfn.NORM.DIST(AND(W$6&gt;=$F162,W$6&lt;=$H162)*(W$6-$F162+1),$J162/2,$M162,TRUE)-_xlfn.NORM.DIST(AND(W$6&gt;=$F162,W$6&lt;=$H162)*(V$6-$F162+1),$J162/2,$M162,TRUE))/(1-2*_xlfn.NORM.DIST(0,$J162/2,$M162,TRUE))*$D162+($K162="Steady Growth")*(AND(W$6&gt;=$F162,W$6&lt;=$H162)*((W$6-$F162+1)/($J162*($J162+1)/2)*$D162))+($K162="custom")*CustCF!Q162</f>
        <v>0</v>
      </c>
      <c r="X162" s="95">
        <f>($K162="Bell Curve")*(_xlfn.NORM.DIST(AND(X$6&gt;=$F162,X$6&lt;=$H162)*(X$6-$F162+1),$J162/2,$M162,TRUE)-_xlfn.NORM.DIST(AND(X$6&gt;=$F162,X$6&lt;=$H162)*(W$6-$F162+1),$J162/2,$M162,TRUE))/(1-2*_xlfn.NORM.DIST(0,$J162/2,$M162,TRUE))*$D162+($K162="Steady Growth")*(AND(X$6&gt;=$F162,X$6&lt;=$H162)*((X$6-$F162+1)/($J162*($J162+1)/2)*$D162))+($K162="custom")*CustCF!R162</f>
        <v>0</v>
      </c>
      <c r="Y162" s="95">
        <f>($K162="Bell Curve")*(_xlfn.NORM.DIST(AND(Y$6&gt;=$F162,Y$6&lt;=$H162)*(Y$6-$F162+1),$J162/2,$M162,TRUE)-_xlfn.NORM.DIST(AND(Y$6&gt;=$F162,Y$6&lt;=$H162)*(X$6-$F162+1),$J162/2,$M162,TRUE))/(1-2*_xlfn.NORM.DIST(0,$J162/2,$M162,TRUE))*$D162+($K162="Steady Growth")*(AND(Y$6&gt;=$F162,Y$6&lt;=$H162)*((Y$6-$F162+1)/($J162*($J162+1)/2)*$D162))+($K162="custom")*CustCF!S162</f>
        <v>0</v>
      </c>
      <c r="Z162" s="95">
        <f>($K162="Bell Curve")*(_xlfn.NORM.DIST(AND(Z$6&gt;=$F162,Z$6&lt;=$H162)*(Z$6-$F162+1),$J162/2,$M162,TRUE)-_xlfn.NORM.DIST(AND(Z$6&gt;=$F162,Z$6&lt;=$H162)*(Y$6-$F162+1),$J162/2,$M162,TRUE))/(1-2*_xlfn.NORM.DIST(0,$J162/2,$M162,TRUE))*$D162+($K162="Steady Growth")*(AND(Z$6&gt;=$F162,Z$6&lt;=$H162)*((Z$6-$F162+1)/($J162*($J162+1)/2)*$D162))+($K162="custom")*CustCF!T162</f>
        <v>0</v>
      </c>
      <c r="AA162" s="95">
        <f>($K162="Bell Curve")*(_xlfn.NORM.DIST(AND(AA$6&gt;=$F162,AA$6&lt;=$H162)*(AA$6-$F162+1),$J162/2,$M162,TRUE)-_xlfn.NORM.DIST(AND(AA$6&gt;=$F162,AA$6&lt;=$H162)*(Z$6-$F162+1),$J162/2,$M162,TRUE))/(1-2*_xlfn.NORM.DIST(0,$J162/2,$M162,TRUE))*$D162+($K162="Steady Growth")*(AND(AA$6&gt;=$F162,AA$6&lt;=$H162)*((AA$6-$F162+1)/($J162*($J162+1)/2)*$D162))+($K162="custom")*CustCF!U162</f>
        <v>0</v>
      </c>
      <c r="AB162" s="95">
        <f>($K162="Bell Curve")*(_xlfn.NORM.DIST(AND(AB$6&gt;=$F162,AB$6&lt;=$H162)*(AB$6-$F162+1),$J162/2,$M162,TRUE)-_xlfn.NORM.DIST(AND(AB$6&gt;=$F162,AB$6&lt;=$H162)*(AA$6-$F162+1),$J162/2,$M162,TRUE))/(1-2*_xlfn.NORM.DIST(0,$J162/2,$M162,TRUE))*$D162+($K162="Steady Growth")*(AND(AB$6&gt;=$F162,AB$6&lt;=$H162)*((AB$6-$F162+1)/($J162*($J162+1)/2)*$D162))+($K162="custom")*CustCF!V162</f>
        <v>0</v>
      </c>
      <c r="AC162" s="95">
        <f>($K162="Bell Curve")*(_xlfn.NORM.DIST(AND(AC$6&gt;=$F162,AC$6&lt;=$H162)*(AC$6-$F162+1),$J162/2,$M162,TRUE)-_xlfn.NORM.DIST(AND(AC$6&gt;=$F162,AC$6&lt;=$H162)*(AB$6-$F162+1),$J162/2,$M162,TRUE))/(1-2*_xlfn.NORM.DIST(0,$J162/2,$M162,TRUE))*$D162+($K162="Steady Growth")*(AND(AC$6&gt;=$F162,AC$6&lt;=$H162)*((AC$6-$F162+1)/($J162*($J162+1)/2)*$D162))+($K162="custom")*CustCF!W162</f>
        <v>0</v>
      </c>
      <c r="AD162" s="95">
        <f>($K162="Bell Curve")*(_xlfn.NORM.DIST(AND(AD$6&gt;=$F162,AD$6&lt;=$H162)*(AD$6-$F162+1),$J162/2,$M162,TRUE)-_xlfn.NORM.DIST(AND(AD$6&gt;=$F162,AD$6&lt;=$H162)*(AC$6-$F162+1),$J162/2,$M162,TRUE))/(1-2*_xlfn.NORM.DIST(0,$J162/2,$M162,TRUE))*$D162+($K162="Steady Growth")*(AND(AD$6&gt;=$F162,AD$6&lt;=$H162)*((AD$6-$F162+1)/($J162*($J162+1)/2)*$D162))+($K162="custom")*CustCF!X162</f>
        <v>0</v>
      </c>
      <c r="AE162" s="95">
        <f>($K162="Bell Curve")*(_xlfn.NORM.DIST(AND(AE$6&gt;=$F162,AE$6&lt;=$H162)*(AE$6-$F162+1),$J162/2,$M162,TRUE)-_xlfn.NORM.DIST(AND(AE$6&gt;=$F162,AE$6&lt;=$H162)*(AD$6-$F162+1),$J162/2,$M162,TRUE))/(1-2*_xlfn.NORM.DIST(0,$J162/2,$M162,TRUE))*$D162+($K162="Steady Growth")*(AND(AE$6&gt;=$F162,AE$6&lt;=$H162)*((AE$6-$F162+1)/($J162*($J162+1)/2)*$D162))+($K162="custom")*CustCF!Y162</f>
        <v>0</v>
      </c>
      <c r="AF162" s="95">
        <f>($K162="Bell Curve")*(_xlfn.NORM.DIST(AND(AF$6&gt;=$F162,AF$6&lt;=$H162)*(AF$6-$F162+1),$J162/2,$M162,TRUE)-_xlfn.NORM.DIST(AND(AF$6&gt;=$F162,AF$6&lt;=$H162)*(AE$6-$F162+1),$J162/2,$M162,TRUE))/(1-2*_xlfn.NORM.DIST(0,$J162/2,$M162,TRUE))*$D162+($K162="Steady Growth")*(AND(AF$6&gt;=$F162,AF$6&lt;=$H162)*((AF$6-$F162+1)/($J162*($J162+1)/2)*$D162))+($K162="custom")*CustCF!Z162</f>
        <v>0</v>
      </c>
      <c r="AG162" s="95">
        <f>($K162="Bell Curve")*(_xlfn.NORM.DIST(AND(AG$6&gt;=$F162,AG$6&lt;=$H162)*(AG$6-$F162+1),$J162/2,$M162,TRUE)-_xlfn.NORM.DIST(AND(AG$6&gt;=$F162,AG$6&lt;=$H162)*(AF$6-$F162+1),$J162/2,$M162,TRUE))/(1-2*_xlfn.NORM.DIST(0,$J162/2,$M162,TRUE))*$D162+($K162="Steady Growth")*(AND(AG$6&gt;=$F162,AG$6&lt;=$H162)*((AG$6-$F162+1)/($J162*($J162+1)/2)*$D162))+($K162="custom")*CustCF!AA162</f>
        <v>0</v>
      </c>
      <c r="AH162" s="95">
        <f>($K162="Bell Curve")*(_xlfn.NORM.DIST(AND(AH$6&gt;=$F162,AH$6&lt;=$H162)*(AH$6-$F162+1),$J162/2,$M162,TRUE)-_xlfn.NORM.DIST(AND(AH$6&gt;=$F162,AH$6&lt;=$H162)*(AG$6-$F162+1),$J162/2,$M162,TRUE))/(1-2*_xlfn.NORM.DIST(0,$J162/2,$M162,TRUE))*$D162+($K162="Steady Growth")*(AND(AH$6&gt;=$F162,AH$6&lt;=$H162)*((AH$6-$F162+1)/($J162*($J162+1)/2)*$D162))+($K162="custom")*CustCF!AB162</f>
        <v>0</v>
      </c>
      <c r="AI162" s="95">
        <f>($K162="Bell Curve")*(_xlfn.NORM.DIST(AND(AI$6&gt;=$F162,AI$6&lt;=$H162)*(AI$6-$F162+1),$J162/2,$M162,TRUE)-_xlfn.NORM.DIST(AND(AI$6&gt;=$F162,AI$6&lt;=$H162)*(AH$6-$F162+1),$J162/2,$M162,TRUE))/(1-2*_xlfn.NORM.DIST(0,$J162/2,$M162,TRUE))*$D162+($K162="Steady Growth")*(AND(AI$6&gt;=$F162,AI$6&lt;=$H162)*((AI$6-$F162+1)/($J162*($J162+1)/2)*$D162))+($K162="custom")*CustCF!AC162</f>
        <v>0</v>
      </c>
      <c r="AJ162" s="95">
        <f>($K162="Bell Curve")*(_xlfn.NORM.DIST(AND(AJ$6&gt;=$F162,AJ$6&lt;=$H162)*(AJ$6-$F162+1),$J162/2,$M162,TRUE)-_xlfn.NORM.DIST(AND(AJ$6&gt;=$F162,AJ$6&lt;=$H162)*(AI$6-$F162+1),$J162/2,$M162,TRUE))/(1-2*_xlfn.NORM.DIST(0,$J162/2,$M162,TRUE))*$D162+($K162="Steady Growth")*(AND(AJ$6&gt;=$F162,AJ$6&lt;=$H162)*((AJ$6-$F162+1)/($J162*($J162+1)/2)*$D162))+($K162="custom")*CustCF!AD162</f>
        <v>0</v>
      </c>
      <c r="AK162" s="95">
        <f>($K162="Bell Curve")*(_xlfn.NORM.DIST(AND(AK$6&gt;=$F162,AK$6&lt;=$H162)*(AK$6-$F162+1),$J162/2,$M162,TRUE)-_xlfn.NORM.DIST(AND(AK$6&gt;=$F162,AK$6&lt;=$H162)*(AJ$6-$F162+1),$J162/2,$M162,TRUE))/(1-2*_xlfn.NORM.DIST(0,$J162/2,$M162,TRUE))*$D162+($K162="Steady Growth")*(AND(AK$6&gt;=$F162,AK$6&lt;=$H162)*((AK$6-$F162+1)/($J162*($J162+1)/2)*$D162))+($K162="custom")*CustCF!AE162</f>
        <v>0</v>
      </c>
      <c r="AL162" s="95">
        <f>($K162="Bell Curve")*(_xlfn.NORM.DIST(AND(AL$6&gt;=$F162,AL$6&lt;=$H162)*(AL$6-$F162+1),$J162/2,$M162,TRUE)-_xlfn.NORM.DIST(AND(AL$6&gt;=$F162,AL$6&lt;=$H162)*(AK$6-$F162+1),$J162/2,$M162,TRUE))/(1-2*_xlfn.NORM.DIST(0,$J162/2,$M162,TRUE))*$D162+($K162="Steady Growth")*(AND(AL$6&gt;=$F162,AL$6&lt;=$H162)*((AL$6-$F162+1)/($J162*($J162+1)/2)*$D162))+($K162="custom")*CustCF!AF162</f>
        <v>0</v>
      </c>
      <c r="AM162" s="95">
        <f>($K162="Bell Curve")*(_xlfn.NORM.DIST(AND(AM$6&gt;=$F162,AM$6&lt;=$H162)*(AM$6-$F162+1),$J162/2,$M162,TRUE)-_xlfn.NORM.DIST(AND(AM$6&gt;=$F162,AM$6&lt;=$H162)*(AL$6-$F162+1),$J162/2,$M162,TRUE))/(1-2*_xlfn.NORM.DIST(0,$J162/2,$M162,TRUE))*$D162+($K162="Steady Growth")*(AND(AM$6&gt;=$F162,AM$6&lt;=$H162)*((AM$6-$F162+1)/($J162*($J162+1)/2)*$D162))+($K162="custom")*CustCF!AG162</f>
        <v>0</v>
      </c>
      <c r="AN162" s="95">
        <f>($K162="Bell Curve")*(_xlfn.NORM.DIST(AND(AN$6&gt;=$F162,AN$6&lt;=$H162)*(AN$6-$F162+1),$J162/2,$M162,TRUE)-_xlfn.NORM.DIST(AND(AN$6&gt;=$F162,AN$6&lt;=$H162)*(AM$6-$F162+1),$J162/2,$M162,TRUE))/(1-2*_xlfn.NORM.DIST(0,$J162/2,$M162,TRUE))*$D162+($K162="Steady Growth")*(AND(AN$6&gt;=$F162,AN$6&lt;=$H162)*((AN$6-$F162+1)/($J162*($J162+1)/2)*$D162))+($K162="custom")*CustCF!AH162</f>
        <v>0</v>
      </c>
      <c r="AO162" s="95">
        <f>($K162="Bell Curve")*(_xlfn.NORM.DIST(AND(AO$6&gt;=$F162,AO$6&lt;=$H162)*(AO$6-$F162+1),$J162/2,$M162,TRUE)-_xlfn.NORM.DIST(AND(AO$6&gt;=$F162,AO$6&lt;=$H162)*(AN$6-$F162+1),$J162/2,$M162,TRUE))/(1-2*_xlfn.NORM.DIST(0,$J162/2,$M162,TRUE))*$D162+($K162="Steady Growth")*(AND(AO$6&gt;=$F162,AO$6&lt;=$H162)*((AO$6-$F162+1)/($J162*($J162+1)/2)*$D162))+($K162="custom")*CustCF!AI162</f>
        <v>0</v>
      </c>
      <c r="AP162" s="95">
        <f>($K162="Bell Curve")*(_xlfn.NORM.DIST(AND(AP$6&gt;=$F162,AP$6&lt;=$H162)*(AP$6-$F162+1),$J162/2,$M162,TRUE)-_xlfn.NORM.DIST(AND(AP$6&gt;=$F162,AP$6&lt;=$H162)*(AO$6-$F162+1),$J162/2,$M162,TRUE))/(1-2*_xlfn.NORM.DIST(0,$J162/2,$M162,TRUE))*$D162+($K162="Steady Growth")*(AND(AP$6&gt;=$F162,AP$6&lt;=$H162)*((AP$6-$F162+1)/($J162*($J162+1)/2)*$D162))+($K162="custom")*CustCF!AJ162</f>
        <v>0</v>
      </c>
      <c r="AQ162" s="95">
        <f>($K162="Bell Curve")*(_xlfn.NORM.DIST(AND(AQ$6&gt;=$F162,AQ$6&lt;=$H162)*(AQ$6-$F162+1),$J162/2,$M162,TRUE)-_xlfn.NORM.DIST(AND(AQ$6&gt;=$F162,AQ$6&lt;=$H162)*(AP$6-$F162+1),$J162/2,$M162,TRUE))/(1-2*_xlfn.NORM.DIST(0,$J162/2,$M162,TRUE))*$D162+($K162="Steady Growth")*(AND(AQ$6&gt;=$F162,AQ$6&lt;=$H162)*((AQ$6-$F162+1)/($J162*($J162+1)/2)*$D162))+($K162="custom")*CustCF!AK162</f>
        <v>0</v>
      </c>
      <c r="AR162" s="95">
        <f>($K162="Bell Curve")*(_xlfn.NORM.DIST(AND(AR$6&gt;=$F162,AR$6&lt;=$H162)*(AR$6-$F162+1),$J162/2,$M162,TRUE)-_xlfn.NORM.DIST(AND(AR$6&gt;=$F162,AR$6&lt;=$H162)*(AQ$6-$F162+1),$J162/2,$M162,TRUE))/(1-2*_xlfn.NORM.DIST(0,$J162/2,$M162,TRUE))*$D162+($K162="Steady Growth")*(AND(AR$6&gt;=$F162,AR$6&lt;=$H162)*((AR$6-$F162+1)/($J162*($J162+1)/2)*$D162))+($K162="custom")*CustCF!AL162</f>
        <v>0</v>
      </c>
      <c r="AS162" s="95">
        <f>($K162="Bell Curve")*(_xlfn.NORM.DIST(AND(AS$6&gt;=$F162,AS$6&lt;=$H162)*(AS$6-$F162+1),$J162/2,$M162,TRUE)-_xlfn.NORM.DIST(AND(AS$6&gt;=$F162,AS$6&lt;=$H162)*(AR$6-$F162+1),$J162/2,$M162,TRUE))/(1-2*_xlfn.NORM.DIST(0,$J162/2,$M162,TRUE))*$D162+($K162="Steady Growth")*(AND(AS$6&gt;=$F162,AS$6&lt;=$H162)*((AS$6-$F162+1)/($J162*($J162+1)/2)*$D162))+($K162="custom")*CustCF!AM162</f>
        <v>0</v>
      </c>
      <c r="AT162" s="95">
        <f>($K162="Bell Curve")*(_xlfn.NORM.DIST(AND(AT$6&gt;=$F162,AT$6&lt;=$H162)*(AT$6-$F162+1),$J162/2,$M162,TRUE)-_xlfn.NORM.DIST(AND(AT$6&gt;=$F162,AT$6&lt;=$H162)*(AS$6-$F162+1),$J162/2,$M162,TRUE))/(1-2*_xlfn.NORM.DIST(0,$J162/2,$M162,TRUE))*$D162+($K162="Steady Growth")*(AND(AT$6&gt;=$F162,AT$6&lt;=$H162)*((AT$6-$F162+1)/($J162*($J162+1)/2)*$D162))+($K162="custom")*CustCF!AN162</f>
        <v>0</v>
      </c>
      <c r="AU162" s="95">
        <f>($K162="Bell Curve")*(_xlfn.NORM.DIST(AND(AU$6&gt;=$F162,AU$6&lt;=$H162)*(AU$6-$F162+1),$J162/2,$M162,TRUE)-_xlfn.NORM.DIST(AND(AU$6&gt;=$F162,AU$6&lt;=$H162)*(AT$6-$F162+1),$J162/2,$M162,TRUE))/(1-2*_xlfn.NORM.DIST(0,$J162/2,$M162,TRUE))*$D162+($K162="Steady Growth")*(AND(AU$6&gt;=$F162,AU$6&lt;=$H162)*((AU$6-$F162+1)/($J162*($J162+1)/2)*$D162))+($K162="custom")*CustCF!AO162</f>
        <v>0</v>
      </c>
      <c r="AV162" s="95">
        <f>($K162="Bell Curve")*(_xlfn.NORM.DIST(AND(AV$6&gt;=$F162,AV$6&lt;=$H162)*(AV$6-$F162+1),$J162/2,$M162,TRUE)-_xlfn.NORM.DIST(AND(AV$6&gt;=$F162,AV$6&lt;=$H162)*(AU$6-$F162+1),$J162/2,$M162,TRUE))/(1-2*_xlfn.NORM.DIST(0,$J162/2,$M162,TRUE))*$D162+($K162="Steady Growth")*(AND(AV$6&gt;=$F162,AV$6&lt;=$H162)*((AV$6-$F162+1)/($J162*($J162+1)/2)*$D162))+($K162="custom")*CustCF!AP162</f>
        <v>0</v>
      </c>
      <c r="AW162" s="95">
        <f>($K162="Bell Curve")*(_xlfn.NORM.DIST(AND(AW$6&gt;=$F162,AW$6&lt;=$H162)*(AW$6-$F162+1),$J162/2,$M162,TRUE)-_xlfn.NORM.DIST(AND(AW$6&gt;=$F162,AW$6&lt;=$H162)*(AV$6-$F162+1),$J162/2,$M162,TRUE))/(1-2*_xlfn.NORM.DIST(0,$J162/2,$M162,TRUE))*$D162+($K162="Steady Growth")*(AND(AW$6&gt;=$F162,AW$6&lt;=$H162)*((AW$6-$F162+1)/($J162*($J162+1)/2)*$D162))+($K162="custom")*CustCF!AQ162</f>
        <v>0</v>
      </c>
      <c r="AX162" s="95">
        <f>($K162="Bell Curve")*(_xlfn.NORM.DIST(AND(AX$6&gt;=$F162,AX$6&lt;=$H162)*(AX$6-$F162+1),$J162/2,$M162,TRUE)-_xlfn.NORM.DIST(AND(AX$6&gt;=$F162,AX$6&lt;=$H162)*(AW$6-$F162+1),$J162/2,$M162,TRUE))/(1-2*_xlfn.NORM.DIST(0,$J162/2,$M162,TRUE))*$D162+($K162="Steady Growth")*(AND(AX$6&gt;=$F162,AX$6&lt;=$H162)*((AX$6-$F162+1)/($J162*($J162+1)/2)*$D162))+($K162="custom")*CustCF!AR162</f>
        <v>0</v>
      </c>
      <c r="AY162" s="95">
        <f>($K162="Bell Curve")*(_xlfn.NORM.DIST(AND(AY$6&gt;=$F162,AY$6&lt;=$H162)*(AY$6-$F162+1),$J162/2,$M162,TRUE)-_xlfn.NORM.DIST(AND(AY$6&gt;=$F162,AY$6&lt;=$H162)*(AX$6-$F162+1),$J162/2,$M162,TRUE))/(1-2*_xlfn.NORM.DIST(0,$J162/2,$M162,TRUE))*$D162+($K162="Steady Growth")*(AND(AY$6&gt;=$F162,AY$6&lt;=$H162)*((AY$6-$F162+1)/($J162*($J162+1)/2)*$D162))+($K162="custom")*CustCF!AS162</f>
        <v>0</v>
      </c>
      <c r="AZ162" s="95">
        <f>($K162="Bell Curve")*(_xlfn.NORM.DIST(AND(AZ$6&gt;=$F162,AZ$6&lt;=$H162)*(AZ$6-$F162+1),$J162/2,$M162,TRUE)-_xlfn.NORM.DIST(AND(AZ$6&gt;=$F162,AZ$6&lt;=$H162)*(AY$6-$F162+1),$J162/2,$M162,TRUE))/(1-2*_xlfn.NORM.DIST(0,$J162/2,$M162,TRUE))*$D162+($K162="Steady Growth")*(AND(AZ$6&gt;=$F162,AZ$6&lt;=$H162)*((AZ$6-$F162+1)/($J162*($J162+1)/2)*$D162))+($K162="custom")*CustCF!AT162</f>
        <v>0</v>
      </c>
      <c r="BA162" s="95">
        <f>($K162="Bell Curve")*(_xlfn.NORM.DIST(AND(BA$6&gt;=$F162,BA$6&lt;=$H162)*(BA$6-$F162+1),$J162/2,$M162,TRUE)-_xlfn.NORM.DIST(AND(BA$6&gt;=$F162,BA$6&lt;=$H162)*(AZ$6-$F162+1),$J162/2,$M162,TRUE))/(1-2*_xlfn.NORM.DIST(0,$J162/2,$M162,TRUE))*$D162+($K162="Steady Growth")*(AND(BA$6&gt;=$F162,BA$6&lt;=$H162)*((BA$6-$F162+1)/($J162*($J162+1)/2)*$D162))+($K162="custom")*CustCF!AU162</f>
        <v>0</v>
      </c>
      <c r="BB162" s="95">
        <f>($K162="Bell Curve")*(_xlfn.NORM.DIST(AND(BB$6&gt;=$F162,BB$6&lt;=$H162)*(BB$6-$F162+1),$J162/2,$M162,TRUE)-_xlfn.NORM.DIST(AND(BB$6&gt;=$F162,BB$6&lt;=$H162)*(BA$6-$F162+1),$J162/2,$M162,TRUE))/(1-2*_xlfn.NORM.DIST(0,$J162/2,$M162,TRUE))*$D162+($K162="Steady Growth")*(AND(BB$6&gt;=$F162,BB$6&lt;=$H162)*((BB$6-$F162+1)/($J162*($J162+1)/2)*$D162))+($K162="custom")*CustCF!AV162</f>
        <v>0</v>
      </c>
      <c r="BC162" s="95">
        <f>($K162="Bell Curve")*(_xlfn.NORM.DIST(AND(BC$6&gt;=$F162,BC$6&lt;=$H162)*(BC$6-$F162+1),$J162/2,$M162,TRUE)-_xlfn.NORM.DIST(AND(BC$6&gt;=$F162,BC$6&lt;=$H162)*(BB$6-$F162+1),$J162/2,$M162,TRUE))/(1-2*_xlfn.NORM.DIST(0,$J162/2,$M162,TRUE))*$D162+($K162="Steady Growth")*(AND(BC$6&gt;=$F162,BC$6&lt;=$H162)*((BC$6-$F162+1)/($J162*($J162+1)/2)*$D162))+($K162="custom")*CustCF!AW162</f>
        <v>0</v>
      </c>
      <c r="BD162" s="95">
        <f>($K162="Bell Curve")*(_xlfn.NORM.DIST(AND(BD$6&gt;=$F162,BD$6&lt;=$H162)*(BD$6-$F162+1),$J162/2,$M162,TRUE)-_xlfn.NORM.DIST(AND(BD$6&gt;=$F162,BD$6&lt;=$H162)*(BC$6-$F162+1),$J162/2,$M162,TRUE))/(1-2*_xlfn.NORM.DIST(0,$J162/2,$M162,TRUE))*$D162+($K162="Steady Growth")*(AND(BD$6&gt;=$F162,BD$6&lt;=$H162)*((BD$6-$F162+1)/($J162*($J162+1)/2)*$D162))+($K162="custom")*CustCF!AX162</f>
        <v>0</v>
      </c>
      <c r="BE162" s="95">
        <f>($K162="Bell Curve")*(_xlfn.NORM.DIST(AND(BE$6&gt;=$F162,BE$6&lt;=$H162)*(BE$6-$F162+1),$J162/2,$M162,TRUE)-_xlfn.NORM.DIST(AND(BE$6&gt;=$F162,BE$6&lt;=$H162)*(BD$6-$F162+1),$J162/2,$M162,TRUE))/(1-2*_xlfn.NORM.DIST(0,$J162/2,$M162,TRUE))*$D162+($K162="Steady Growth")*(AND(BE$6&gt;=$F162,BE$6&lt;=$H162)*((BE$6-$F162+1)/($J162*($J162+1)/2)*$D162))+($K162="custom")*CustCF!AY162</f>
        <v>0</v>
      </c>
      <c r="BF162" s="95">
        <f>($K162="Bell Curve")*(_xlfn.NORM.DIST(AND(BF$6&gt;=$F162,BF$6&lt;=$H162)*(BF$6-$F162+1),$J162/2,$M162,TRUE)-_xlfn.NORM.DIST(AND(BF$6&gt;=$F162,BF$6&lt;=$H162)*(BE$6-$F162+1),$J162/2,$M162,TRUE))/(1-2*_xlfn.NORM.DIST(0,$J162/2,$M162,TRUE))*$D162+($K162="Steady Growth")*(AND(BF$6&gt;=$F162,BF$6&lt;=$H162)*((BF$6-$F162+1)/($J162*($J162+1)/2)*$D162))+($K162="custom")*CustCF!AZ162</f>
        <v>0</v>
      </c>
      <c r="BG162" s="95">
        <f>($K162="Bell Curve")*(_xlfn.NORM.DIST(AND(BG$6&gt;=$F162,BG$6&lt;=$H162)*(BG$6-$F162+1),$J162/2,$M162,TRUE)-_xlfn.NORM.DIST(AND(BG$6&gt;=$F162,BG$6&lt;=$H162)*(BF$6-$F162+1),$J162/2,$M162,TRUE))/(1-2*_xlfn.NORM.DIST(0,$J162/2,$M162,TRUE))*$D162+($K162="Steady Growth")*(AND(BG$6&gt;=$F162,BG$6&lt;=$H162)*((BG$6-$F162+1)/($J162*($J162+1)/2)*$D162))+($K162="custom")*CustCF!BA162</f>
        <v>0</v>
      </c>
      <c r="BH162" s="95">
        <f>($K162="Bell Curve")*(_xlfn.NORM.DIST(AND(BH$6&gt;=$F162,BH$6&lt;=$H162)*(BH$6-$F162+1),$J162/2,$M162,TRUE)-_xlfn.NORM.DIST(AND(BH$6&gt;=$F162,BH$6&lt;=$H162)*(BG$6-$F162+1),$J162/2,$M162,TRUE))/(1-2*_xlfn.NORM.DIST(0,$J162/2,$M162,TRUE))*$D162+($K162="Steady Growth")*(AND(BH$6&gt;=$F162,BH$6&lt;=$H162)*((BH$6-$F162+1)/($J162*($J162+1)/2)*$D162))+($K162="custom")*CustCF!BB162</f>
        <v>0</v>
      </c>
      <c r="BI162" s="95">
        <f>($K162="Bell Curve")*(_xlfn.NORM.DIST(AND(BI$6&gt;=$F162,BI$6&lt;=$H162)*(BI$6-$F162+1),$J162/2,$M162,TRUE)-_xlfn.NORM.DIST(AND(BI$6&gt;=$F162,BI$6&lt;=$H162)*(BH$6-$F162+1),$J162/2,$M162,TRUE))/(1-2*_xlfn.NORM.DIST(0,$J162/2,$M162,TRUE))*$D162+($K162="Steady Growth")*(AND(BI$6&gt;=$F162,BI$6&lt;=$H162)*((BI$6-$F162+1)/($J162*($J162+1)/2)*$D162))+($K162="custom")*CustCF!BC162</f>
        <v>0</v>
      </c>
      <c r="BJ162" s="95">
        <f>($K162="Bell Curve")*(_xlfn.NORM.DIST(AND(BJ$6&gt;=$F162,BJ$6&lt;=$H162)*(BJ$6-$F162+1),$J162/2,$M162,TRUE)-_xlfn.NORM.DIST(AND(BJ$6&gt;=$F162,BJ$6&lt;=$H162)*(BI$6-$F162+1),$J162/2,$M162,TRUE))/(1-2*_xlfn.NORM.DIST(0,$J162/2,$M162,TRUE))*$D162+($K162="Steady Growth")*(AND(BJ$6&gt;=$F162,BJ$6&lt;=$H162)*((BJ$6-$F162+1)/($J162*($J162+1)/2)*$D162))+($K162="custom")*CustCF!BD162</f>
        <v>0</v>
      </c>
      <c r="BK162" s="95">
        <f>($K162="Bell Curve")*(_xlfn.NORM.DIST(AND(BK$6&gt;=$F162,BK$6&lt;=$H162)*(BK$6-$F162+1),$J162/2,$M162,TRUE)-_xlfn.NORM.DIST(AND(BK$6&gt;=$F162,BK$6&lt;=$H162)*(BJ$6-$F162+1),$J162/2,$M162,TRUE))/(1-2*_xlfn.NORM.DIST(0,$J162/2,$M162,TRUE))*$D162+($K162="Steady Growth")*(AND(BK$6&gt;=$F162,BK$6&lt;=$H162)*((BK$6-$F162+1)/($J162*($J162+1)/2)*$D162))+($K162="custom")*CustCF!BE162</f>
        <v>0</v>
      </c>
      <c r="BL162" s="95">
        <f>($K162="Bell Curve")*(_xlfn.NORM.DIST(AND(BL$6&gt;=$F162,BL$6&lt;=$H162)*(BL$6-$F162+1),$J162/2,$M162,TRUE)-_xlfn.NORM.DIST(AND(BL$6&gt;=$F162,BL$6&lt;=$H162)*(BK$6-$F162+1),$J162/2,$M162,TRUE))/(1-2*_xlfn.NORM.DIST(0,$J162/2,$M162,TRUE))*$D162+($K162="Steady Growth")*(AND(BL$6&gt;=$F162,BL$6&lt;=$H162)*((BL$6-$F162+1)/($J162*($J162+1)/2)*$D162))+($K162="custom")*CustCF!BF162</f>
        <v>0</v>
      </c>
      <c r="BM162" s="95">
        <f>($K162="Bell Curve")*(_xlfn.NORM.DIST(AND(BM$6&gt;=$F162,BM$6&lt;=$H162)*(BM$6-$F162+1),$J162/2,$M162,TRUE)-_xlfn.NORM.DIST(AND(BM$6&gt;=$F162,BM$6&lt;=$H162)*(BL$6-$F162+1),$J162/2,$M162,TRUE))/(1-2*_xlfn.NORM.DIST(0,$J162/2,$M162,TRUE))*$D162+($K162="Steady Growth")*(AND(BM$6&gt;=$F162,BM$6&lt;=$H162)*((BM$6-$F162+1)/($J162*($J162+1)/2)*$D162))+($K162="custom")*CustCF!BG162</f>
        <v>0</v>
      </c>
      <c r="BN162" s="95">
        <f>($K162="Bell Curve")*(_xlfn.NORM.DIST(AND(BN$6&gt;=$F162,BN$6&lt;=$H162)*(BN$6-$F162+1),$J162/2,$M162,TRUE)-_xlfn.NORM.DIST(AND(BN$6&gt;=$F162,BN$6&lt;=$H162)*(BM$6-$F162+1),$J162/2,$M162,TRUE))/(1-2*_xlfn.NORM.DIST(0,$J162/2,$M162,TRUE))*$D162+($K162="Steady Growth")*(AND(BN$6&gt;=$F162,BN$6&lt;=$H162)*((BN$6-$F162+1)/($J162*($J162+1)/2)*$D162))+($K162="custom")*CustCF!BH162</f>
        <v>0</v>
      </c>
      <c r="BO162" s="95">
        <f>($K162="Bell Curve")*(_xlfn.NORM.DIST(AND(BO$6&gt;=$F162,BO$6&lt;=$H162)*(BO$6-$F162+1),$J162/2,$M162,TRUE)-_xlfn.NORM.DIST(AND(BO$6&gt;=$F162,BO$6&lt;=$H162)*(BN$6-$F162+1),$J162/2,$M162,TRUE))/(1-2*_xlfn.NORM.DIST(0,$J162/2,$M162,TRUE))*$D162+($K162="Steady Growth")*(AND(BO$6&gt;=$F162,BO$6&lt;=$H162)*((BO$6-$F162+1)/($J162*($J162+1)/2)*$D162))+($K162="custom")*CustCF!BI162</f>
        <v>0</v>
      </c>
      <c r="BP162" s="95">
        <f>($K162="Bell Curve")*(_xlfn.NORM.DIST(AND(BP$6&gt;=$F162,BP$6&lt;=$H162)*(BP$6-$F162+1),$J162/2,$M162,TRUE)-_xlfn.NORM.DIST(AND(BP$6&gt;=$F162,BP$6&lt;=$H162)*(BO$6-$F162+1),$J162/2,$M162,TRUE))/(1-2*_xlfn.NORM.DIST(0,$J162/2,$M162,TRUE))*$D162+($K162="Steady Growth")*(AND(BP$6&gt;=$F162,BP$6&lt;=$H162)*((BP$6-$F162+1)/($J162*($J162+1)/2)*$D162))+($K162="custom")*CustCF!BJ162</f>
        <v>0</v>
      </c>
      <c r="BQ162" s="95">
        <f>($K162="Bell Curve")*(_xlfn.NORM.DIST(AND(BQ$6&gt;=$F162,BQ$6&lt;=$H162)*(BQ$6-$F162+1),$J162/2,$M162,TRUE)-_xlfn.NORM.DIST(AND(BQ$6&gt;=$F162,BQ$6&lt;=$H162)*(BP$6-$F162+1),$J162/2,$M162,TRUE))/(1-2*_xlfn.NORM.DIST(0,$J162/2,$M162,TRUE))*$D162+($K162="Steady Growth")*(AND(BQ$6&gt;=$F162,BQ$6&lt;=$H162)*((BQ$6-$F162+1)/($J162*($J162+1)/2)*$D162))+($K162="custom")*CustCF!BK162</f>
        <v>0</v>
      </c>
      <c r="BR162" s="95">
        <f>($K162="Bell Curve")*(_xlfn.NORM.DIST(AND(BR$6&gt;=$F162,BR$6&lt;=$H162)*(BR$6-$F162+1),$J162/2,$M162,TRUE)-_xlfn.NORM.DIST(AND(BR$6&gt;=$F162,BR$6&lt;=$H162)*(BQ$6-$F162+1),$J162/2,$M162,TRUE))/(1-2*_xlfn.NORM.DIST(0,$J162/2,$M162,TRUE))*$D162+($K162="Steady Growth")*(AND(BR$6&gt;=$F162,BR$6&lt;=$H162)*((BR$6-$F162+1)/($J162*($J162+1)/2)*$D162))+($K162="custom")*CustCF!BL162</f>
        <v>0</v>
      </c>
      <c r="BS162" s="95">
        <f>($K162="Bell Curve")*(_xlfn.NORM.DIST(AND(BS$6&gt;=$F162,BS$6&lt;=$H162)*(BS$6-$F162+1),$J162/2,$M162,TRUE)-_xlfn.NORM.DIST(AND(BS$6&gt;=$F162,BS$6&lt;=$H162)*(BR$6-$F162+1),$J162/2,$M162,TRUE))/(1-2*_xlfn.NORM.DIST(0,$J162/2,$M162,TRUE))*$D162+($K162="Steady Growth")*(AND(BS$6&gt;=$F162,BS$6&lt;=$H162)*((BS$6-$F162+1)/($J162*($J162+1)/2)*$D162))+($K162="custom")*CustCF!BM162</f>
        <v>0</v>
      </c>
      <c r="BT162" s="95">
        <f>($K162="Bell Curve")*(_xlfn.NORM.DIST(AND(BT$6&gt;=$F162,BT$6&lt;=$H162)*(BT$6-$F162+1),$J162/2,$M162,TRUE)-_xlfn.NORM.DIST(AND(BT$6&gt;=$F162,BT$6&lt;=$H162)*(BS$6-$F162+1),$J162/2,$M162,TRUE))/(1-2*_xlfn.NORM.DIST(0,$J162/2,$M162,TRUE))*$D162+($K162="Steady Growth")*(AND(BT$6&gt;=$F162,BT$6&lt;=$H162)*((BT$6-$F162+1)/($J162*($J162+1)/2)*$D162))+($K162="custom")*CustCF!BN162</f>
        <v>0</v>
      </c>
      <c r="BU162" s="95">
        <f>($K162="Bell Curve")*(_xlfn.NORM.DIST(AND(BU$6&gt;=$F162,BU$6&lt;=$H162)*(BU$6-$F162+1),$J162/2,$M162,TRUE)-_xlfn.NORM.DIST(AND(BU$6&gt;=$F162,BU$6&lt;=$H162)*(BT$6-$F162+1),$J162/2,$M162,TRUE))/(1-2*_xlfn.NORM.DIST(0,$J162/2,$M162,TRUE))*$D162+($K162="Steady Growth")*(AND(BU$6&gt;=$F162,BU$6&lt;=$H162)*((BU$6-$F162+1)/($J162*($J162+1)/2)*$D162))+($K162="custom")*CustCF!BO162</f>
        <v>0</v>
      </c>
      <c r="BV162" s="95">
        <f>($K162="Bell Curve")*(_xlfn.NORM.DIST(AND(BV$6&gt;=$F162,BV$6&lt;=$H162)*(BV$6-$F162+1),$J162/2,$M162,TRUE)-_xlfn.NORM.DIST(AND(BV$6&gt;=$F162,BV$6&lt;=$H162)*(BU$6-$F162+1),$J162/2,$M162,TRUE))/(1-2*_xlfn.NORM.DIST(0,$J162/2,$M162,TRUE))*$D162+($K162="Steady Growth")*(AND(BV$6&gt;=$F162,BV$6&lt;=$H162)*((BV$6-$F162+1)/($J162*($J162+1)/2)*$D162))+($K162="custom")*CustCF!BP162</f>
        <v>0</v>
      </c>
      <c r="BW162" s="95">
        <f>($K162="Bell Curve")*(_xlfn.NORM.DIST(AND(BW$6&gt;=$F162,BW$6&lt;=$H162)*(BW$6-$F162+1),$J162/2,$M162,TRUE)-_xlfn.NORM.DIST(AND(BW$6&gt;=$F162,BW$6&lt;=$H162)*(BV$6-$F162+1),$J162/2,$M162,TRUE))/(1-2*_xlfn.NORM.DIST(0,$J162/2,$M162,TRUE))*$D162+($K162="Steady Growth")*(AND(BW$6&gt;=$F162,BW$6&lt;=$H162)*((BW$6-$F162+1)/($J162*($J162+1)/2)*$D162))+($K162="custom")*CustCF!BQ162</f>
        <v>0</v>
      </c>
      <c r="BX162" s="95">
        <f>($K162="Bell Curve")*(_xlfn.NORM.DIST(AND(BX$6&gt;=$F162,BX$6&lt;=$H162)*(BX$6-$F162+1),$J162/2,$M162,TRUE)-_xlfn.NORM.DIST(AND(BX$6&gt;=$F162,BX$6&lt;=$H162)*(BW$6-$F162+1),$J162/2,$M162,TRUE))/(1-2*_xlfn.NORM.DIST(0,$J162/2,$M162,TRUE))*$D162+($K162="Steady Growth")*(AND(BX$6&gt;=$F162,BX$6&lt;=$H162)*((BX$6-$F162+1)/($J162*($J162+1)/2)*$D162))+($K162="custom")*CustCF!BR162</f>
        <v>0</v>
      </c>
      <c r="BY162" s="95">
        <f>($K162="Bell Curve")*(_xlfn.NORM.DIST(AND(BY$6&gt;=$F162,BY$6&lt;=$H162)*(BY$6-$F162+1),$J162/2,$M162,TRUE)-_xlfn.NORM.DIST(AND(BY$6&gt;=$F162,BY$6&lt;=$H162)*(BX$6-$F162+1),$J162/2,$M162,TRUE))/(1-2*_xlfn.NORM.DIST(0,$J162/2,$M162,TRUE))*$D162+($K162="Steady Growth")*(AND(BY$6&gt;=$F162,BY$6&lt;=$H162)*((BY$6-$F162+1)/($J162*($J162+1)/2)*$D162))+($K162="custom")*CustCF!BS162</f>
        <v>0</v>
      </c>
      <c r="BZ162" s="95">
        <f>($K162="Bell Curve")*(_xlfn.NORM.DIST(AND(BZ$6&gt;=$F162,BZ$6&lt;=$H162)*(BZ$6-$F162+1),$J162/2,$M162,TRUE)-_xlfn.NORM.DIST(AND(BZ$6&gt;=$F162,BZ$6&lt;=$H162)*(BY$6-$F162+1),$J162/2,$M162,TRUE))/(1-2*_xlfn.NORM.DIST(0,$J162/2,$M162,TRUE))*$D162+($K162="Steady Growth")*(AND(BZ$6&gt;=$F162,BZ$6&lt;=$H162)*((BZ$6-$F162+1)/($J162*($J162+1)/2)*$D162))+($K162="custom")*CustCF!BT162</f>
        <v>0</v>
      </c>
      <c r="CA162" s="95">
        <f>($K162="Bell Curve")*(_xlfn.NORM.DIST(AND(CA$6&gt;=$F162,CA$6&lt;=$H162)*(CA$6-$F162+1),$J162/2,$M162,TRUE)-_xlfn.NORM.DIST(AND(CA$6&gt;=$F162,CA$6&lt;=$H162)*(BZ$6-$F162+1),$J162/2,$M162,TRUE))/(1-2*_xlfn.NORM.DIST(0,$J162/2,$M162,TRUE))*$D162+($K162="Steady Growth")*(AND(CA$6&gt;=$F162,CA$6&lt;=$H162)*((CA$6-$F162+1)/($J162*($J162+1)/2)*$D162))+($K162="custom")*CustCF!BU162</f>
        <v>0</v>
      </c>
      <c r="CB162" s="95">
        <f>($K162="Bell Curve")*(_xlfn.NORM.DIST(AND(CB$6&gt;=$F162,CB$6&lt;=$H162)*(CB$6-$F162+1),$J162/2,$M162,TRUE)-_xlfn.NORM.DIST(AND(CB$6&gt;=$F162,CB$6&lt;=$H162)*(CA$6-$F162+1),$J162/2,$M162,TRUE))/(1-2*_xlfn.NORM.DIST(0,$J162/2,$M162,TRUE))*$D162+($K162="Steady Growth")*(AND(CB$6&gt;=$F162,CB$6&lt;=$H162)*((CB$6-$F162+1)/($J162*($J162+1)/2)*$D162))+($K162="custom")*CustCF!BV162</f>
        <v>0</v>
      </c>
      <c r="CC162" s="95">
        <f>($K162="Bell Curve")*(_xlfn.NORM.DIST(AND(CC$6&gt;=$F162,CC$6&lt;=$H162)*(CC$6-$F162+1),$J162/2,$M162,TRUE)-_xlfn.NORM.DIST(AND(CC$6&gt;=$F162,CC$6&lt;=$H162)*(CB$6-$F162+1),$J162/2,$M162,TRUE))/(1-2*_xlfn.NORM.DIST(0,$J162/2,$M162,TRUE))*$D162+($K162="Steady Growth")*(AND(CC$6&gt;=$F162,CC$6&lt;=$H162)*((CC$6-$F162+1)/($J162*($J162+1)/2)*$D162))+($K162="custom")*CustCF!BW162</f>
        <v>0</v>
      </c>
      <c r="CD162" s="95">
        <f>($K162="Bell Curve")*(_xlfn.NORM.DIST(AND(CD$6&gt;=$F162,CD$6&lt;=$H162)*(CD$6-$F162+1),$J162/2,$M162,TRUE)-_xlfn.NORM.DIST(AND(CD$6&gt;=$F162,CD$6&lt;=$H162)*(CC$6-$F162+1),$J162/2,$M162,TRUE))/(1-2*_xlfn.NORM.DIST(0,$J162/2,$M162,TRUE))*$D162+($K162="Steady Growth")*(AND(CD$6&gt;=$F162,CD$6&lt;=$H162)*((CD$6-$F162+1)/($J162*($J162+1)/2)*$D162))+($K162="custom")*CustCF!BX162</f>
        <v>0</v>
      </c>
      <c r="CE162" s="95">
        <f>($K162="Bell Curve")*(_xlfn.NORM.DIST(AND(CE$6&gt;=$F162,CE$6&lt;=$H162)*(CE$6-$F162+1),$J162/2,$M162,TRUE)-_xlfn.NORM.DIST(AND(CE$6&gt;=$F162,CE$6&lt;=$H162)*(CD$6-$F162+1),$J162/2,$M162,TRUE))/(1-2*_xlfn.NORM.DIST(0,$J162/2,$M162,TRUE))*$D162+($K162="Steady Growth")*(AND(CE$6&gt;=$F162,CE$6&lt;=$H162)*((CE$6-$F162+1)/($J162*($J162+1)/2)*$D162))+($K162="custom")*CustCF!BY162</f>
        <v>0</v>
      </c>
      <c r="CF162" s="95">
        <f>($K162="Bell Curve")*(_xlfn.NORM.DIST(AND(CF$6&gt;=$F162,CF$6&lt;=$H162)*(CF$6-$F162+1),$J162/2,$M162,TRUE)-_xlfn.NORM.DIST(AND(CF$6&gt;=$F162,CF$6&lt;=$H162)*(CE$6-$F162+1),$J162/2,$M162,TRUE))/(1-2*_xlfn.NORM.DIST(0,$J162/2,$M162,TRUE))*$D162+($K162="Steady Growth")*(AND(CF$6&gt;=$F162,CF$6&lt;=$H162)*((CF$6-$F162+1)/($J162*($J162+1)/2)*$D162))+($K162="custom")*CustCF!BZ162</f>
        <v>0</v>
      </c>
      <c r="CG162" s="95">
        <f>($K162="Bell Curve")*(_xlfn.NORM.DIST(AND(CG$6&gt;=$F162,CG$6&lt;=$H162)*(CG$6-$F162+1),$J162/2,$M162,TRUE)-_xlfn.NORM.DIST(AND(CG$6&gt;=$F162,CG$6&lt;=$H162)*(CF$6-$F162+1),$J162/2,$M162,TRUE))/(1-2*_xlfn.NORM.DIST(0,$J162/2,$M162,TRUE))*$D162+($K162="Steady Growth")*(AND(CG$6&gt;=$F162,CG$6&lt;=$H162)*((CG$6-$F162+1)/($J162*($J162+1)/2)*$D162))+($K162="custom")*CustCF!CA162</f>
        <v>0</v>
      </c>
      <c r="CH162" s="95">
        <f>($K162="Bell Curve")*(_xlfn.NORM.DIST(AND(CH$6&gt;=$F162,CH$6&lt;=$H162)*(CH$6-$F162+1),$J162/2,$M162,TRUE)-_xlfn.NORM.DIST(AND(CH$6&gt;=$F162,CH$6&lt;=$H162)*(CG$6-$F162+1),$J162/2,$M162,TRUE))/(1-2*_xlfn.NORM.DIST(0,$J162/2,$M162,TRUE))*$D162+($K162="Steady Growth")*(AND(CH$6&gt;=$F162,CH$6&lt;=$H162)*((CH$6-$F162+1)/($J162*($J162+1)/2)*$D162))+($K162="custom")*CustCF!CB162</f>
        <v>0</v>
      </c>
      <c r="CI162" s="95">
        <f>($K162="Bell Curve")*(_xlfn.NORM.DIST(AND(CI$6&gt;=$F162,CI$6&lt;=$H162)*(CI$6-$F162+1),$J162/2,$M162,TRUE)-_xlfn.NORM.DIST(AND(CI$6&gt;=$F162,CI$6&lt;=$H162)*(CH$6-$F162+1),$J162/2,$M162,TRUE))/(1-2*_xlfn.NORM.DIST(0,$J162/2,$M162,TRUE))*$D162+($K162="Steady Growth")*(AND(CI$6&gt;=$F162,CI$6&lt;=$H162)*((CI$6-$F162+1)/($J162*($J162+1)/2)*$D162))+($K162="custom")*CustCF!CC162</f>
        <v>0</v>
      </c>
      <c r="CJ162" s="95">
        <f>($K162="Bell Curve")*(_xlfn.NORM.DIST(AND(CJ$6&gt;=$F162,CJ$6&lt;=$H162)*(CJ$6-$F162+1),$J162/2,$M162,TRUE)-_xlfn.NORM.DIST(AND(CJ$6&gt;=$F162,CJ$6&lt;=$H162)*(CI$6-$F162+1),$J162/2,$M162,TRUE))/(1-2*_xlfn.NORM.DIST(0,$J162/2,$M162,TRUE))*$D162+($K162="Steady Growth")*(AND(CJ$6&gt;=$F162,CJ$6&lt;=$H162)*((CJ$6-$F162+1)/($J162*($J162+1)/2)*$D162))+($K162="custom")*CustCF!CD162</f>
        <v>0</v>
      </c>
      <c r="CK162" s="95">
        <f>($K162="Bell Curve")*(_xlfn.NORM.DIST(AND(CK$6&gt;=$F162,CK$6&lt;=$H162)*(CK$6-$F162+1),$J162/2,$M162,TRUE)-_xlfn.NORM.DIST(AND(CK$6&gt;=$F162,CK$6&lt;=$H162)*(CJ$6-$F162+1),$J162/2,$M162,TRUE))/(1-2*_xlfn.NORM.DIST(0,$J162/2,$M162,TRUE))*$D162+($K162="Steady Growth")*(AND(CK$6&gt;=$F162,CK$6&lt;=$H162)*((CK$6-$F162+1)/($J162*($J162+1)/2)*$D162))+($K162="custom")*CustCF!CE162</f>
        <v>0</v>
      </c>
      <c r="CL162" s="95">
        <f>($K162="Bell Curve")*(_xlfn.NORM.DIST(AND(CL$6&gt;=$F162,CL$6&lt;=$H162)*(CL$6-$F162+1),$J162/2,$M162,TRUE)-_xlfn.NORM.DIST(AND(CL$6&gt;=$F162,CL$6&lt;=$H162)*(CK$6-$F162+1),$J162/2,$M162,TRUE))/(1-2*_xlfn.NORM.DIST(0,$J162/2,$M162,TRUE))*$D162+($K162="Steady Growth")*(AND(CL$6&gt;=$F162,CL$6&lt;=$H162)*((CL$6-$F162+1)/($J162*($J162+1)/2)*$D162))+($K162="custom")*CustCF!CF162</f>
        <v>0</v>
      </c>
      <c r="CM162" s="95">
        <f>($K162="Bell Curve")*(_xlfn.NORM.DIST(AND(CM$6&gt;=$F162,CM$6&lt;=$H162)*(CM$6-$F162+1),$J162/2,$M162,TRUE)-_xlfn.NORM.DIST(AND(CM$6&gt;=$F162,CM$6&lt;=$H162)*(CL$6-$F162+1),$J162/2,$M162,TRUE))/(1-2*_xlfn.NORM.DIST(0,$J162/2,$M162,TRUE))*$D162+($K162="Steady Growth")*(AND(CM$6&gt;=$F162,CM$6&lt;=$H162)*((CM$6-$F162+1)/($J162*($J162+1)/2)*$D162))+($K162="custom")*CustCF!CG162</f>
        <v>0</v>
      </c>
      <c r="CN162" s="95">
        <f>($K162="Bell Curve")*(_xlfn.NORM.DIST(AND(CN$6&gt;=$F162,CN$6&lt;=$H162)*(CN$6-$F162+1),$J162/2,$M162,TRUE)-_xlfn.NORM.DIST(AND(CN$6&gt;=$F162,CN$6&lt;=$H162)*(CM$6-$F162+1),$J162/2,$M162,TRUE))/(1-2*_xlfn.NORM.DIST(0,$J162/2,$M162,TRUE))*$D162+($K162="Steady Growth")*(AND(CN$6&gt;=$F162,CN$6&lt;=$H162)*((CN$6-$F162+1)/($J162*($J162+1)/2)*$D162))+($K162="custom")*CustCF!CH162</f>
        <v>0</v>
      </c>
      <c r="CO162" s="95">
        <f>($K162="Bell Curve")*(_xlfn.NORM.DIST(AND(CO$6&gt;=$F162,CO$6&lt;=$H162)*(CO$6-$F162+1),$J162/2,$M162,TRUE)-_xlfn.NORM.DIST(AND(CO$6&gt;=$F162,CO$6&lt;=$H162)*(CN$6-$F162+1),$J162/2,$M162,TRUE))/(1-2*_xlfn.NORM.DIST(0,$J162/2,$M162,TRUE))*$D162+($K162="Steady Growth")*(AND(CO$6&gt;=$F162,CO$6&lt;=$H162)*((CO$6-$F162+1)/($J162*($J162+1)/2)*$D162))+($K162="custom")*CustCF!CI162</f>
        <v>0</v>
      </c>
      <c r="CP162" s="95">
        <f>($K162="Bell Curve")*(_xlfn.NORM.DIST(AND(CP$6&gt;=$F162,CP$6&lt;=$H162)*(CP$6-$F162+1),$J162/2,$M162,TRUE)-_xlfn.NORM.DIST(AND(CP$6&gt;=$F162,CP$6&lt;=$H162)*(CO$6-$F162+1),$J162/2,$M162,TRUE))/(1-2*_xlfn.NORM.DIST(0,$J162/2,$M162,TRUE))*$D162+($K162="Steady Growth")*(AND(CP$6&gt;=$F162,CP$6&lt;=$H162)*((CP$6-$F162+1)/($J162*($J162+1)/2)*$D162))+($K162="custom")*CustCF!CJ162</f>
        <v>0</v>
      </c>
      <c r="CQ162" s="95">
        <f>($K162="Bell Curve")*(_xlfn.NORM.DIST(AND(CQ$6&gt;=$F162,CQ$6&lt;=$H162)*(CQ$6-$F162+1),$J162/2,$M162,TRUE)-_xlfn.NORM.DIST(AND(CQ$6&gt;=$F162,CQ$6&lt;=$H162)*(CP$6-$F162+1),$J162/2,$M162,TRUE))/(1-2*_xlfn.NORM.DIST(0,$J162/2,$M162,TRUE))*$D162+($K162="Steady Growth")*(AND(CQ$6&gt;=$F162,CQ$6&lt;=$H162)*((CQ$6-$F162+1)/($J162*($J162+1)/2)*$D162))+($K162="custom")*CustCF!CK162</f>
        <v>0</v>
      </c>
      <c r="CR162" s="95">
        <f>($K162="Bell Curve")*(_xlfn.NORM.DIST(AND(CR$6&gt;=$F162,CR$6&lt;=$H162)*(CR$6-$F162+1),$J162/2,$M162,TRUE)-_xlfn.NORM.DIST(AND(CR$6&gt;=$F162,CR$6&lt;=$H162)*(CQ$6-$F162+1),$J162/2,$M162,TRUE))/(1-2*_xlfn.NORM.DIST(0,$J162/2,$M162,TRUE))*$D162+($K162="Steady Growth")*(AND(CR$6&gt;=$F162,CR$6&lt;=$H162)*((CR$6-$F162+1)/($J162*($J162+1)/2)*$D162))+($K162="custom")*CustCF!CL162</f>
        <v>0</v>
      </c>
      <c r="CS162" s="95">
        <f>($K162="Bell Curve")*(_xlfn.NORM.DIST(AND(CS$6&gt;=$F162,CS$6&lt;=$H162)*(CS$6-$F162+1),$J162/2,$M162,TRUE)-_xlfn.NORM.DIST(AND(CS$6&gt;=$F162,CS$6&lt;=$H162)*(CR$6-$F162+1),$J162/2,$M162,TRUE))/(1-2*_xlfn.NORM.DIST(0,$J162/2,$M162,TRUE))*$D162+($K162="Steady Growth")*(AND(CS$6&gt;=$F162,CS$6&lt;=$H162)*((CS$6-$F162+1)/($J162*($J162+1)/2)*$D162))+($K162="custom")*CustCF!CM162</f>
        <v>0</v>
      </c>
      <c r="CT162" s="95">
        <f>($K162="Bell Curve")*(_xlfn.NORM.DIST(AND(CT$6&gt;=$F162,CT$6&lt;=$H162)*(CT$6-$F162+1),$J162/2,$M162,TRUE)-_xlfn.NORM.DIST(AND(CT$6&gt;=$F162,CT$6&lt;=$H162)*(CS$6-$F162+1),$J162/2,$M162,TRUE))/(1-2*_xlfn.NORM.DIST(0,$J162/2,$M162,TRUE))*$D162+($K162="Steady Growth")*(AND(CT$6&gt;=$F162,CT$6&lt;=$H162)*((CT$6-$F162+1)/($J162*($J162+1)/2)*$D162))+($K162="custom")*CustCF!CN162</f>
        <v>0</v>
      </c>
      <c r="CU162" s="95">
        <f>($K162="Bell Curve")*(_xlfn.NORM.DIST(AND(CU$6&gt;=$F162,CU$6&lt;=$H162)*(CU$6-$F162+1),$J162/2,$M162,TRUE)-_xlfn.NORM.DIST(AND(CU$6&gt;=$F162,CU$6&lt;=$H162)*(CT$6-$F162+1),$J162/2,$M162,TRUE))/(1-2*_xlfn.NORM.DIST(0,$J162/2,$M162,TRUE))*$D162+($K162="Steady Growth")*(AND(CU$6&gt;=$F162,CU$6&lt;=$H162)*((CU$6-$F162+1)/($J162*($J162+1)/2)*$D162))+($K162="custom")*CustCF!CO162</f>
        <v>0</v>
      </c>
      <c r="CV162" s="95">
        <f>($K162="Bell Curve")*(_xlfn.NORM.DIST(AND(CV$6&gt;=$F162,CV$6&lt;=$H162)*(CV$6-$F162+1),$J162/2,$M162,TRUE)-_xlfn.NORM.DIST(AND(CV$6&gt;=$F162,CV$6&lt;=$H162)*(CU$6-$F162+1),$J162/2,$M162,TRUE))/(1-2*_xlfn.NORM.DIST(0,$J162/2,$M162,TRUE))*$D162+($K162="Steady Growth")*(AND(CV$6&gt;=$F162,CV$6&lt;=$H162)*((CV$6-$F162+1)/($J162*($J162+1)/2)*$D162))+($K162="custom")*CustCF!CP162</f>
        <v>0</v>
      </c>
      <c r="CW162" s="95">
        <f>($K162="Bell Curve")*(_xlfn.NORM.DIST(AND(CW$6&gt;=$F162,CW$6&lt;=$H162)*(CW$6-$F162+1),$J162/2,$M162,TRUE)-_xlfn.NORM.DIST(AND(CW$6&gt;=$F162,CW$6&lt;=$H162)*(CV$6-$F162+1),$J162/2,$M162,TRUE))/(1-2*_xlfn.NORM.DIST(0,$J162/2,$M162,TRUE))*$D162+($K162="Steady Growth")*(AND(CW$6&gt;=$F162,CW$6&lt;=$H162)*((CW$6-$F162+1)/($J162*($J162+1)/2)*$D162))+($K162="custom")*CustCF!CQ162</f>
        <v>0</v>
      </c>
      <c r="CX162" s="95">
        <f>($K162="Bell Curve")*(_xlfn.NORM.DIST(AND(CX$6&gt;=$F162,CX$6&lt;=$H162)*(CX$6-$F162+1),$J162/2,$M162,TRUE)-_xlfn.NORM.DIST(AND(CX$6&gt;=$F162,CX$6&lt;=$H162)*(CW$6-$F162+1),$J162/2,$M162,TRUE))/(1-2*_xlfn.NORM.DIST(0,$J162/2,$M162,TRUE))*$D162+($K162="Steady Growth")*(AND(CX$6&gt;=$F162,CX$6&lt;=$H162)*((CX$6-$F162+1)/($J162*($J162+1)/2)*$D162))+($K162="custom")*CustCF!CR162</f>
        <v>0</v>
      </c>
      <c r="CY162" s="95">
        <f>($K162="Bell Curve")*(_xlfn.NORM.DIST(AND(CY$6&gt;=$F162,CY$6&lt;=$H162)*(CY$6-$F162+1),$J162/2,$M162,TRUE)-_xlfn.NORM.DIST(AND(CY$6&gt;=$F162,CY$6&lt;=$H162)*(CX$6-$F162+1),$J162/2,$M162,TRUE))/(1-2*_xlfn.NORM.DIST(0,$J162/2,$M162,TRUE))*$D162+($K162="Steady Growth")*(AND(CY$6&gt;=$F162,CY$6&lt;=$H162)*((CY$6-$F162+1)/($J162*($J162+1)/2)*$D162))+($K162="custom")*CustCF!CS162</f>
        <v>0</v>
      </c>
      <c r="CZ162" s="95">
        <f>($K162="Bell Curve")*(_xlfn.NORM.DIST(AND(CZ$6&gt;=$F162,CZ$6&lt;=$H162)*(CZ$6-$F162+1),$J162/2,$M162,TRUE)-_xlfn.NORM.DIST(AND(CZ$6&gt;=$F162,CZ$6&lt;=$H162)*(CY$6-$F162+1),$J162/2,$M162,TRUE))/(1-2*_xlfn.NORM.DIST(0,$J162/2,$M162,TRUE))*$D162+($K162="Steady Growth")*(AND(CZ$6&gt;=$F162,CZ$6&lt;=$H162)*((CZ$6-$F162+1)/($J162*($J162+1)/2)*$D162))+($K162="custom")*CustCF!CT162</f>
        <v>0</v>
      </c>
      <c r="DA162" s="95">
        <f>($K162="Bell Curve")*(_xlfn.NORM.DIST(AND(DA$6&gt;=$F162,DA$6&lt;=$H162)*(DA$6-$F162+1),$J162/2,$M162,TRUE)-_xlfn.NORM.DIST(AND(DA$6&gt;=$F162,DA$6&lt;=$H162)*(CZ$6-$F162+1),$J162/2,$M162,TRUE))/(1-2*_xlfn.NORM.DIST(0,$J162/2,$M162,TRUE))*$D162+($K162="Steady Growth")*(AND(DA$6&gt;=$F162,DA$6&lt;=$H162)*((DA$6-$F162+1)/($J162*($J162+1)/2)*$D162))+($K162="custom")*CustCF!CU162</f>
        <v>0</v>
      </c>
      <c r="DB162" s="95">
        <f>($K162="Bell Curve")*(_xlfn.NORM.DIST(AND(DB$6&gt;=$F162,DB$6&lt;=$H162)*(DB$6-$F162+1),$J162/2,$M162,TRUE)-_xlfn.NORM.DIST(AND(DB$6&gt;=$F162,DB$6&lt;=$H162)*(DA$6-$F162+1),$J162/2,$M162,TRUE))/(1-2*_xlfn.NORM.DIST(0,$J162/2,$M162,TRUE))*$D162+($K162="Steady Growth")*(AND(DB$6&gt;=$F162,DB$6&lt;=$H162)*((DB$6-$F162+1)/($J162*($J162+1)/2)*$D162))+($K162="custom")*CustCF!CV162</f>
        <v>0</v>
      </c>
      <c r="DC162" s="95">
        <f>($K162="Bell Curve")*(_xlfn.NORM.DIST(AND(DC$6&gt;=$F162,DC$6&lt;=$H162)*(DC$6-$F162+1),$J162/2,$M162,TRUE)-_xlfn.NORM.DIST(AND(DC$6&gt;=$F162,DC$6&lt;=$H162)*(DB$6-$F162+1),$J162/2,$M162,TRUE))/(1-2*_xlfn.NORM.DIST(0,$J162/2,$M162,TRUE))*$D162+($K162="Steady Growth")*(AND(DC$6&gt;=$F162,DC$6&lt;=$H162)*((DC$6-$F162+1)/($J162*($J162+1)/2)*$D162))+($K162="custom")*CustCF!CW162</f>
        <v>0</v>
      </c>
      <c r="DD162" s="95">
        <f>($K162="Bell Curve")*(_xlfn.NORM.DIST(AND(DD$6&gt;=$F162,DD$6&lt;=$H162)*(DD$6-$F162+1),$J162/2,$M162,TRUE)-_xlfn.NORM.DIST(AND(DD$6&gt;=$F162,DD$6&lt;=$H162)*(DC$6-$F162+1),$J162/2,$M162,TRUE))/(1-2*_xlfn.NORM.DIST(0,$J162/2,$M162,TRUE))*$D162+($K162="Steady Growth")*(AND(DD$6&gt;=$F162,DD$6&lt;=$H162)*((DD$6-$F162+1)/($J162*($J162+1)/2)*$D162))+($K162="custom")*CustCF!CX162</f>
        <v>0</v>
      </c>
      <c r="DE162" s="95">
        <f>($K162="Bell Curve")*(_xlfn.NORM.DIST(AND(DE$6&gt;=$F162,DE$6&lt;=$H162)*(DE$6-$F162+1),$J162/2,$M162,TRUE)-_xlfn.NORM.DIST(AND(DE$6&gt;=$F162,DE$6&lt;=$H162)*(DD$6-$F162+1),$J162/2,$M162,TRUE))/(1-2*_xlfn.NORM.DIST(0,$J162/2,$M162,TRUE))*$D162+($K162="Steady Growth")*(AND(DE$6&gt;=$F162,DE$6&lt;=$H162)*((DE$6-$F162+1)/($J162*($J162+1)/2)*$D162))+($K162="custom")*CustCF!CY162</f>
        <v>0</v>
      </c>
      <c r="DF162" s="95">
        <f>($K162="Bell Curve")*(_xlfn.NORM.DIST(AND(DF$6&gt;=$F162,DF$6&lt;=$H162)*(DF$6-$F162+1),$J162/2,$M162,TRUE)-_xlfn.NORM.DIST(AND(DF$6&gt;=$F162,DF$6&lt;=$H162)*(DE$6-$F162+1),$J162/2,$M162,TRUE))/(1-2*_xlfn.NORM.DIST(0,$J162/2,$M162,TRUE))*$D162+($K162="Steady Growth")*(AND(DF$6&gt;=$F162,DF$6&lt;=$H162)*((DF$6-$F162+1)/($J162*($J162+1)/2)*$D162))+($K162="custom")*CustCF!CZ162</f>
        <v>0</v>
      </c>
      <c r="DG162" s="95">
        <f>($K162="Bell Curve")*(_xlfn.NORM.DIST(AND(DG$6&gt;=$F162,DG$6&lt;=$H162)*(DG$6-$F162+1),$J162/2,$M162,TRUE)-_xlfn.NORM.DIST(AND(DG$6&gt;=$F162,DG$6&lt;=$H162)*(DF$6-$F162+1),$J162/2,$M162,TRUE))/(1-2*_xlfn.NORM.DIST(0,$J162/2,$M162,TRUE))*$D162+($K162="Steady Growth")*(AND(DG$6&gt;=$F162,DG$6&lt;=$H162)*((DG$6-$F162+1)/($J162*($J162+1)/2)*$D162))+($K162="custom")*CustCF!DA162</f>
        <v>0</v>
      </c>
      <c r="DH162" s="95">
        <f>($K162="Bell Curve")*(_xlfn.NORM.DIST(AND(DH$6&gt;=$F162,DH$6&lt;=$H162)*(DH$6-$F162+1),$J162/2,$M162,TRUE)-_xlfn.NORM.DIST(AND(DH$6&gt;=$F162,DH$6&lt;=$H162)*(DG$6-$F162+1),$J162/2,$M162,TRUE))/(1-2*_xlfn.NORM.DIST(0,$J162/2,$M162,TRUE))*$D162+($K162="Steady Growth")*(AND(DH$6&gt;=$F162,DH$6&lt;=$H162)*((DH$6-$F162+1)/($J162*($J162+1)/2)*$D162))+($K162="custom")*CustCF!DB162</f>
        <v>0</v>
      </c>
      <c r="DI162" s="95">
        <f>($K162="Bell Curve")*(_xlfn.NORM.DIST(AND(DI$6&gt;=$F162,DI$6&lt;=$H162)*(DI$6-$F162+1),$J162/2,$M162,TRUE)-_xlfn.NORM.DIST(AND(DI$6&gt;=$F162,DI$6&lt;=$H162)*(DH$6-$F162+1),$J162/2,$M162,TRUE))/(1-2*_xlfn.NORM.DIST(0,$J162/2,$M162,TRUE))*$D162+($K162="Steady Growth")*(AND(DI$6&gt;=$F162,DI$6&lt;=$H162)*((DI$6-$F162+1)/($J162*($J162+1)/2)*$D162))+($K162="custom")*CustCF!DC162</f>
        <v>0</v>
      </c>
      <c r="DJ162" s="95">
        <f>($K162="Bell Curve")*(_xlfn.NORM.DIST(AND(DJ$6&gt;=$F162,DJ$6&lt;=$H162)*(DJ$6-$F162+1),$J162/2,$M162,TRUE)-_xlfn.NORM.DIST(AND(DJ$6&gt;=$F162,DJ$6&lt;=$H162)*(DI$6-$F162+1),$J162/2,$M162,TRUE))/(1-2*_xlfn.NORM.DIST(0,$J162/2,$M162,TRUE))*$D162+($K162="Steady Growth")*(AND(DJ$6&gt;=$F162,DJ$6&lt;=$H162)*((DJ$6-$F162+1)/($J162*($J162+1)/2)*$D162))+($K162="custom")*CustCF!DD162</f>
        <v>0</v>
      </c>
      <c r="DK162" s="95">
        <f>($K162="Bell Curve")*(_xlfn.NORM.DIST(AND(DK$6&gt;=$F162,DK$6&lt;=$H162)*(DK$6-$F162+1),$J162/2,$M162,TRUE)-_xlfn.NORM.DIST(AND(DK$6&gt;=$F162,DK$6&lt;=$H162)*(DJ$6-$F162+1),$J162/2,$M162,TRUE))/(1-2*_xlfn.NORM.DIST(0,$J162/2,$M162,TRUE))*$D162+($K162="Steady Growth")*(AND(DK$6&gt;=$F162,DK$6&lt;=$H162)*((DK$6-$F162+1)/($J162*($J162+1)/2)*$D162))+($K162="custom")*CustCF!DE162</f>
        <v>0</v>
      </c>
      <c r="DL162" s="95">
        <f>($K162="Bell Curve")*(_xlfn.NORM.DIST(AND(DL$6&gt;=$F162,DL$6&lt;=$H162)*(DL$6-$F162+1),$J162/2,$M162,TRUE)-_xlfn.NORM.DIST(AND(DL$6&gt;=$F162,DL$6&lt;=$H162)*(DK$6-$F162+1),$J162/2,$M162,TRUE))/(1-2*_xlfn.NORM.DIST(0,$J162/2,$M162,TRUE))*$D162+($K162="Steady Growth")*(AND(DL$6&gt;=$F162,DL$6&lt;=$H162)*((DL$6-$F162+1)/($J162*($J162+1)/2)*$D162))+($K162="custom")*CustCF!DF162</f>
        <v>0</v>
      </c>
      <c r="DM162" s="95">
        <f>($K162="Bell Curve")*(_xlfn.NORM.DIST(AND(DM$6&gt;=$F162,DM$6&lt;=$H162)*(DM$6-$F162+1),$J162/2,$M162,TRUE)-_xlfn.NORM.DIST(AND(DM$6&gt;=$F162,DM$6&lt;=$H162)*(DL$6-$F162+1),$J162/2,$M162,TRUE))/(1-2*_xlfn.NORM.DIST(0,$J162/2,$M162,TRUE))*$D162+($K162="Steady Growth")*(AND(DM$6&gt;=$F162,DM$6&lt;=$H162)*((DM$6-$F162+1)/($J162*($J162+1)/2)*$D162))+($K162="custom")*CustCF!DG162</f>
        <v>0</v>
      </c>
      <c r="DN162" s="95">
        <f>($K162="Bell Curve")*(_xlfn.NORM.DIST(AND(DN$6&gt;=$F162,DN$6&lt;=$H162)*(DN$6-$F162+1),$J162/2,$M162,TRUE)-_xlfn.NORM.DIST(AND(DN$6&gt;=$F162,DN$6&lt;=$H162)*(DM$6-$F162+1),$J162/2,$M162,TRUE))/(1-2*_xlfn.NORM.DIST(0,$J162/2,$M162,TRUE))*$D162+($K162="Steady Growth")*(AND(DN$6&gt;=$F162,DN$6&lt;=$H162)*((DN$6-$F162+1)/($J162*($J162+1)/2)*$D162))+($K162="custom")*CustCF!DH162</f>
        <v>0</v>
      </c>
      <c r="DO162" s="95">
        <f>($K162="Bell Curve")*(_xlfn.NORM.DIST(AND(DO$6&gt;=$F162,DO$6&lt;=$H162)*(DO$6-$F162+1),$J162/2,$M162,TRUE)-_xlfn.NORM.DIST(AND(DO$6&gt;=$F162,DO$6&lt;=$H162)*(DN$6-$F162+1),$J162/2,$M162,TRUE))/(1-2*_xlfn.NORM.DIST(0,$J162/2,$M162,TRUE))*$D162+($K162="Steady Growth")*(AND(DO$6&gt;=$F162,DO$6&lt;=$H162)*((DO$6-$F162+1)/($J162*($J162+1)/2)*$D162))+($K162="custom")*CustCF!DI162</f>
        <v>0</v>
      </c>
      <c r="DP162" s="95">
        <f>($K162="Bell Curve")*(_xlfn.NORM.DIST(AND(DP$6&gt;=$F162,DP$6&lt;=$H162)*(DP$6-$F162+1),$J162/2,$M162,TRUE)-_xlfn.NORM.DIST(AND(DP$6&gt;=$F162,DP$6&lt;=$H162)*(DO$6-$F162+1),$J162/2,$M162,TRUE))/(1-2*_xlfn.NORM.DIST(0,$J162/2,$M162,TRUE))*$D162+($K162="Steady Growth")*(AND(DP$6&gt;=$F162,DP$6&lt;=$H162)*((DP$6-$F162+1)/($J162*($J162+1)/2)*$D162))+($K162="custom")*CustCF!DJ162</f>
        <v>0</v>
      </c>
      <c r="DQ162" s="95">
        <f>($K162="Bell Curve")*(_xlfn.NORM.DIST(AND(DQ$6&gt;=$F162,DQ$6&lt;=$H162)*(DQ$6-$F162+1),$J162/2,$M162,TRUE)-_xlfn.NORM.DIST(AND(DQ$6&gt;=$F162,DQ$6&lt;=$H162)*(DP$6-$F162+1),$J162/2,$M162,TRUE))/(1-2*_xlfn.NORM.DIST(0,$J162/2,$M162,TRUE))*$D162+($K162="Steady Growth")*(AND(DQ$6&gt;=$F162,DQ$6&lt;=$H162)*((DQ$6-$F162+1)/($J162*($J162+1)/2)*$D162))+($K162="custom")*CustCF!DK162</f>
        <v>0</v>
      </c>
      <c r="DR162" s="95">
        <f>($K162="Bell Curve")*(_xlfn.NORM.DIST(AND(DR$6&gt;=$F162,DR$6&lt;=$H162)*(DR$6-$F162+1),$J162/2,$M162,TRUE)-_xlfn.NORM.DIST(AND(DR$6&gt;=$F162,DR$6&lt;=$H162)*(DQ$6-$F162+1),$J162/2,$M162,TRUE))/(1-2*_xlfn.NORM.DIST(0,$J162/2,$M162,TRUE))*$D162+($K162="Steady Growth")*(AND(DR$6&gt;=$F162,DR$6&lt;=$H162)*((DR$6-$F162+1)/($J162*($J162+1)/2)*$D162))+($K162="custom")*CustCF!DL162</f>
        <v>0</v>
      </c>
      <c r="DS162" s="95">
        <f>($K162="Bell Curve")*(_xlfn.NORM.DIST(AND(DS$6&gt;=$F162,DS$6&lt;=$H162)*(DS$6-$F162+1),$J162/2,$M162,TRUE)-_xlfn.NORM.DIST(AND(DS$6&gt;=$F162,DS$6&lt;=$H162)*(DR$6-$F162+1),$J162/2,$M162,TRUE))/(1-2*_xlfn.NORM.DIST(0,$J162/2,$M162,TRUE))*$D162+($K162="Steady Growth")*(AND(DS$6&gt;=$F162,DS$6&lt;=$H162)*((DS$6-$F162+1)/($J162*($J162+1)/2)*$D162))+($K162="custom")*CustCF!DM162</f>
        <v>0</v>
      </c>
      <c r="DT162" s="95">
        <f>($K162="Bell Curve")*(_xlfn.NORM.DIST(AND(DT$6&gt;=$F162,DT$6&lt;=$H162)*(DT$6-$F162+1),$J162/2,$M162,TRUE)-_xlfn.NORM.DIST(AND(DT$6&gt;=$F162,DT$6&lt;=$H162)*(DS$6-$F162+1),$J162/2,$M162,TRUE))/(1-2*_xlfn.NORM.DIST(0,$J162/2,$M162,TRUE))*$D162+($K162="Steady Growth")*(AND(DT$6&gt;=$F162,DT$6&lt;=$H162)*((DT$6-$F162+1)/($J162*($J162+1)/2)*$D162))+($K162="custom")*CustCF!DN162</f>
        <v>0</v>
      </c>
      <c r="DU162" s="95">
        <f>($K162="Bell Curve")*(_xlfn.NORM.DIST(AND(DU$6&gt;=$F162,DU$6&lt;=$H162)*(DU$6-$F162+1),$J162/2,$M162,TRUE)-_xlfn.NORM.DIST(AND(DU$6&gt;=$F162,DU$6&lt;=$H162)*(DT$6-$F162+1),$J162/2,$M162,TRUE))/(1-2*_xlfn.NORM.DIST(0,$J162/2,$M162,TRUE))*$D162+($K162="Steady Growth")*(AND(DU$6&gt;=$F162,DU$6&lt;=$H162)*((DU$6-$F162+1)/($J162*($J162+1)/2)*$D162))+($K162="custom")*CustCF!DO162</f>
        <v>0</v>
      </c>
      <c r="DV162" s="95">
        <f>($K162="Bell Curve")*(_xlfn.NORM.DIST(AND(DV$6&gt;=$F162,DV$6&lt;=$H162)*(DV$6-$F162+1),$J162/2,$M162,TRUE)-_xlfn.NORM.DIST(AND(DV$6&gt;=$F162,DV$6&lt;=$H162)*(DU$6-$F162+1),$J162/2,$M162,TRUE))/(1-2*_xlfn.NORM.DIST(0,$J162/2,$M162,TRUE))*$D162+($K162="Steady Growth")*(AND(DV$6&gt;=$F162,DV$6&lt;=$H162)*((DV$6-$F162+1)/($J162*($J162+1)/2)*$D162))+($K162="custom")*CustCF!DP162</f>
        <v>0</v>
      </c>
      <c r="DW162" s="95">
        <f>($K162="Bell Curve")*(_xlfn.NORM.DIST(AND(DW$6&gt;=$F162,DW$6&lt;=$H162)*(DW$6-$F162+1),$J162/2,$M162,TRUE)-_xlfn.NORM.DIST(AND(DW$6&gt;=$F162,DW$6&lt;=$H162)*(DV$6-$F162+1),$J162/2,$M162,TRUE))/(1-2*_xlfn.NORM.DIST(0,$J162/2,$M162,TRUE))*$D162+($K162="Steady Growth")*(AND(DW$6&gt;=$F162,DW$6&lt;=$H162)*((DW$6-$F162+1)/($J162*($J162+1)/2)*$D162))+($K162="custom")*CustCF!DQ162</f>
        <v>0</v>
      </c>
      <c r="DX162" s="95">
        <f>($K162="Bell Curve")*(_xlfn.NORM.DIST(AND(DX$6&gt;=$F162,DX$6&lt;=$H162)*(DX$6-$F162+1),$J162/2,$M162,TRUE)-_xlfn.NORM.DIST(AND(DX$6&gt;=$F162,DX$6&lt;=$H162)*(DW$6-$F162+1),$J162/2,$M162,TRUE))/(1-2*_xlfn.NORM.DIST(0,$J162/2,$M162,TRUE))*$D162+($K162="Steady Growth")*(AND(DX$6&gt;=$F162,DX$6&lt;=$H162)*((DX$6-$F162+1)/($J162*($J162+1)/2)*$D162))+($K162="custom")*CustCF!DR162</f>
        <v>0</v>
      </c>
      <c r="DY162" s="95">
        <f>($K162="Bell Curve")*(_xlfn.NORM.DIST(AND(DY$6&gt;=$F162,DY$6&lt;=$H162)*(DY$6-$F162+1),$J162/2,$M162,TRUE)-_xlfn.NORM.DIST(AND(DY$6&gt;=$F162,DY$6&lt;=$H162)*(DX$6-$F162+1),$J162/2,$M162,TRUE))/(1-2*_xlfn.NORM.DIST(0,$J162/2,$M162,TRUE))*$D162+($K162="Steady Growth")*(AND(DY$6&gt;=$F162,DY$6&lt;=$H162)*((DY$6-$F162+1)/($J162*($J162+1)/2)*$D162))+($K162="custom")*CustCF!DS162</f>
        <v>0</v>
      </c>
      <c r="DZ162" s="95">
        <f>($K162="Bell Curve")*(_xlfn.NORM.DIST(AND(DZ$6&gt;=$F162,DZ$6&lt;=$H162)*(DZ$6-$F162+1),$J162/2,$M162,TRUE)-_xlfn.NORM.DIST(AND(DZ$6&gt;=$F162,DZ$6&lt;=$H162)*(DY$6-$F162+1),$J162/2,$M162,TRUE))/(1-2*_xlfn.NORM.DIST(0,$J162/2,$M162,TRUE))*$D162+($K162="Steady Growth")*(AND(DZ$6&gt;=$F162,DZ$6&lt;=$H162)*((DZ$6-$F162+1)/($J162*($J162+1)/2)*$D162))+($K162="custom")*CustCF!DT162</f>
        <v>0</v>
      </c>
      <c r="EA162" s="95">
        <f>($K162="Bell Curve")*(_xlfn.NORM.DIST(AND(EA$6&gt;=$F162,EA$6&lt;=$H162)*(EA$6-$F162+1),$J162/2,$M162,TRUE)-_xlfn.NORM.DIST(AND(EA$6&gt;=$F162,EA$6&lt;=$H162)*(DZ$6-$F162+1),$J162/2,$M162,TRUE))/(1-2*_xlfn.NORM.DIST(0,$J162/2,$M162,TRUE))*$D162+($K162="Steady Growth")*(AND(EA$6&gt;=$F162,EA$6&lt;=$H162)*((EA$6-$F162+1)/($J162*($J162+1)/2)*$D162))+($K162="custom")*CustCF!DU162</f>
        <v>0</v>
      </c>
      <c r="EB162" s="95">
        <f>($K162="Bell Curve")*(_xlfn.NORM.DIST(AND(EB$6&gt;=$F162,EB$6&lt;=$H162)*(EB$6-$F162+1),$J162/2,$M162,TRUE)-_xlfn.NORM.DIST(AND(EB$6&gt;=$F162,EB$6&lt;=$H162)*(EA$6-$F162+1),$J162/2,$M162,TRUE))/(1-2*_xlfn.NORM.DIST(0,$J162/2,$M162,TRUE))*$D162+($K162="Steady Growth")*(AND(EB$6&gt;=$F162,EB$6&lt;=$H162)*((EB$6-$F162+1)/($J162*($J162+1)/2)*$D162))+($K162="custom")*CustCF!DV162</f>
        <v>0</v>
      </c>
      <c r="EC162" s="95">
        <f>($K162="Bell Curve")*(_xlfn.NORM.DIST(AND(EC$6&gt;=$F162,EC$6&lt;=$H162)*(EC$6-$F162+1),$J162/2,$M162,TRUE)-_xlfn.NORM.DIST(AND(EC$6&gt;=$F162,EC$6&lt;=$H162)*(EB$6-$F162+1),$J162/2,$M162,TRUE))/(1-2*_xlfn.NORM.DIST(0,$J162/2,$M162,TRUE))*$D162+($K162="Steady Growth")*(AND(EC$6&gt;=$F162,EC$6&lt;=$H162)*((EC$6-$F162+1)/($J162*($J162+1)/2)*$D162))+($K162="custom")*CustCF!DW162</f>
        <v>0</v>
      </c>
      <c r="ED162" s="95">
        <f>($K162="Bell Curve")*(_xlfn.NORM.DIST(AND(ED$6&gt;=$F162,ED$6&lt;=$H162)*(ED$6-$F162+1),$J162/2,$M162,TRUE)-_xlfn.NORM.DIST(AND(ED$6&gt;=$F162,ED$6&lt;=$H162)*(EC$6-$F162+1),$J162/2,$M162,TRUE))/(1-2*_xlfn.NORM.DIST(0,$J162/2,$M162,TRUE))*$D162+($K162="Steady Growth")*(AND(ED$6&gt;=$F162,ED$6&lt;=$H162)*((ED$6-$F162+1)/($J162*($J162+1)/2)*$D162))+($K162="custom")*CustCF!DX162</f>
        <v>0</v>
      </c>
      <c r="EE162" s="95">
        <f>($K162="Bell Curve")*(_xlfn.NORM.DIST(AND(EE$6&gt;=$F162,EE$6&lt;=$H162)*(EE$6-$F162+1),$J162/2,$M162,TRUE)-_xlfn.NORM.DIST(AND(EE$6&gt;=$F162,EE$6&lt;=$H162)*(ED$6-$F162+1),$J162/2,$M162,TRUE))/(1-2*_xlfn.NORM.DIST(0,$J162/2,$M162,TRUE))*$D162+($K162="Steady Growth")*(AND(EE$6&gt;=$F162,EE$6&lt;=$H162)*((EE$6-$F162+1)/($J162*($J162+1)/2)*$D162))+($K162="custom")*CustCF!DY162</f>
        <v>0</v>
      </c>
      <c r="EF162" s="95">
        <f>($K162="Bell Curve")*(_xlfn.NORM.DIST(AND(EF$6&gt;=$F162,EF$6&lt;=$H162)*(EF$6-$F162+1),$J162/2,$M162,TRUE)-_xlfn.NORM.DIST(AND(EF$6&gt;=$F162,EF$6&lt;=$H162)*(EE$6-$F162+1),$J162/2,$M162,TRUE))/(1-2*_xlfn.NORM.DIST(0,$J162/2,$M162,TRUE))*$D162+($K162="Steady Growth")*(AND(EF$6&gt;=$F162,EF$6&lt;=$H162)*((EF$6-$F162+1)/($J162*($J162+1)/2)*$D162))+($K162="custom")*CustCF!DZ162</f>
        <v>0</v>
      </c>
      <c r="EG162" s="95">
        <f>($K162="Bell Curve")*(_xlfn.NORM.DIST(AND(EG$6&gt;=$F162,EG$6&lt;=$H162)*(EG$6-$F162+1),$J162/2,$M162,TRUE)-_xlfn.NORM.DIST(AND(EG$6&gt;=$F162,EG$6&lt;=$H162)*(EF$6-$F162+1),$J162/2,$M162,TRUE))/(1-2*_xlfn.NORM.DIST(0,$J162/2,$M162,TRUE))*$D162+($K162="Steady Growth")*(AND(EG$6&gt;=$F162,EG$6&lt;=$H162)*((EG$6-$F162+1)/($J162*($J162+1)/2)*$D162))+($K162="custom")*CustCF!EA162</f>
        <v>0</v>
      </c>
      <c r="EH162" s="95">
        <f>($K162="Bell Curve")*(_xlfn.NORM.DIST(AND(EH$6&gt;=$F162,EH$6&lt;=$H162)*(EH$6-$F162+1),$J162/2,$M162,TRUE)-_xlfn.NORM.DIST(AND(EH$6&gt;=$F162,EH$6&lt;=$H162)*(EG$6-$F162+1),$J162/2,$M162,TRUE))/(1-2*_xlfn.NORM.DIST(0,$J162/2,$M162,TRUE))*$D162+($K162="Steady Growth")*(AND(EH$6&gt;=$F162,EH$6&lt;=$H162)*((EH$6-$F162+1)/($J162*($J162+1)/2)*$D162))+($K162="custom")*CustCF!EB162</f>
        <v>0</v>
      </c>
      <c r="EI162" s="95">
        <f>($K162="Bell Curve")*(_xlfn.NORM.DIST(AND(EI$6&gt;=$F162,EI$6&lt;=$H162)*(EI$6-$F162+1),$J162/2,$M162,TRUE)-_xlfn.NORM.DIST(AND(EI$6&gt;=$F162,EI$6&lt;=$H162)*(EH$6-$F162+1),$J162/2,$M162,TRUE))/(1-2*_xlfn.NORM.DIST(0,$J162/2,$M162,TRUE))*$D162+($K162="Steady Growth")*(AND(EI$6&gt;=$F162,EI$6&lt;=$H162)*((EI$6-$F162+1)/($J162*($J162+1)/2)*$D162))+($K162="custom")*CustCF!EC162</f>
        <v>0</v>
      </c>
      <c r="EJ162" s="95">
        <f>($K162="Bell Curve")*(_xlfn.NORM.DIST(AND(EJ$6&gt;=$F162,EJ$6&lt;=$H162)*(EJ$6-$F162+1),$J162/2,$M162,TRUE)-_xlfn.NORM.DIST(AND(EJ$6&gt;=$F162,EJ$6&lt;=$H162)*(EI$6-$F162+1),$J162/2,$M162,TRUE))/(1-2*_xlfn.NORM.DIST(0,$J162/2,$M162,TRUE))*$D162+($K162="Steady Growth")*(AND(EJ$6&gt;=$F162,EJ$6&lt;=$H162)*((EJ$6-$F162+1)/($J162*($J162+1)/2)*$D162))+($K162="custom")*CustCF!ED162</f>
        <v>0</v>
      </c>
      <c r="EK162" s="95">
        <f>($K162="Bell Curve")*(_xlfn.NORM.DIST(AND(EK$6&gt;=$F162,EK$6&lt;=$H162)*(EK$6-$F162+1),$J162/2,$M162,TRUE)-_xlfn.NORM.DIST(AND(EK$6&gt;=$F162,EK$6&lt;=$H162)*(EJ$6-$F162+1),$J162/2,$M162,TRUE))/(1-2*_xlfn.NORM.DIST(0,$J162/2,$M162,TRUE))*$D162+($K162="Steady Growth")*(AND(EK$6&gt;=$F162,EK$6&lt;=$H162)*((EK$6-$F162+1)/($J162*($J162+1)/2)*$D162))+($K162="custom")*CustCF!EE162</f>
        <v>0</v>
      </c>
      <c r="EL162" s="95">
        <f>($K162="Bell Curve")*(_xlfn.NORM.DIST(AND(EL$6&gt;=$F162,EL$6&lt;=$H162)*(EL$6-$F162+1),$J162/2,$M162,TRUE)-_xlfn.NORM.DIST(AND(EL$6&gt;=$F162,EL$6&lt;=$H162)*(EK$6-$F162+1),$J162/2,$M162,TRUE))/(1-2*_xlfn.NORM.DIST(0,$J162/2,$M162,TRUE))*$D162+($K162="Steady Growth")*(AND(EL$6&gt;=$F162,EL$6&lt;=$H162)*((EL$6-$F162+1)/($J162*($J162+1)/2)*$D162))+($K162="custom")*CustCF!EF162</f>
        <v>0</v>
      </c>
      <c r="EM162" s="95">
        <f>($K162="Bell Curve")*(_xlfn.NORM.DIST(AND(EM$6&gt;=$F162,EM$6&lt;=$H162)*(EM$6-$F162+1),$J162/2,$M162,TRUE)-_xlfn.NORM.DIST(AND(EM$6&gt;=$F162,EM$6&lt;=$H162)*(EL$6-$F162+1),$J162/2,$M162,TRUE))/(1-2*_xlfn.NORM.DIST(0,$J162/2,$M162,TRUE))*$D162+($K162="Steady Growth")*(AND(EM$6&gt;=$F162,EM$6&lt;=$H162)*((EM$6-$F162+1)/($J162*($J162+1)/2)*$D162))+($K162="custom")*CustCF!EG162</f>
        <v>0</v>
      </c>
      <c r="EN162" s="95">
        <f>($K162="Bell Curve")*(_xlfn.NORM.DIST(AND(EN$6&gt;=$F162,EN$6&lt;=$H162)*(EN$6-$F162+1),$J162/2,$M162,TRUE)-_xlfn.NORM.DIST(AND(EN$6&gt;=$F162,EN$6&lt;=$H162)*(EM$6-$F162+1),$J162/2,$M162,TRUE))/(1-2*_xlfn.NORM.DIST(0,$J162/2,$M162,TRUE))*$D162+($K162="Steady Growth")*(AND(EN$6&gt;=$F162,EN$6&lt;=$H162)*((EN$6-$F162+1)/($J162*($J162+1)/2)*$D162))+($K162="custom")*CustCF!EH162</f>
        <v>0</v>
      </c>
      <c r="EO162" s="95">
        <f>($K162="Bell Curve")*(_xlfn.NORM.DIST(AND(EO$6&gt;=$F162,EO$6&lt;=$H162)*(EO$6-$F162+1),$J162/2,$M162,TRUE)-_xlfn.NORM.DIST(AND(EO$6&gt;=$F162,EO$6&lt;=$H162)*(EN$6-$F162+1),$J162/2,$M162,TRUE))/(1-2*_xlfn.NORM.DIST(0,$J162/2,$M162,TRUE))*$D162+($K162="Steady Growth")*(AND(EO$6&gt;=$F162,EO$6&lt;=$H162)*((EO$6-$F162+1)/($J162*($J162+1)/2)*$D162))+($K162="custom")*CustCF!EI162</f>
        <v>0</v>
      </c>
      <c r="EP162" s="95">
        <f>($K162="Bell Curve")*(_xlfn.NORM.DIST(AND(EP$6&gt;=$F162,EP$6&lt;=$H162)*(EP$6-$F162+1),$J162/2,$M162,TRUE)-_xlfn.NORM.DIST(AND(EP$6&gt;=$F162,EP$6&lt;=$H162)*(EO$6-$F162+1),$J162/2,$M162,TRUE))/(1-2*_xlfn.NORM.DIST(0,$J162/2,$M162,TRUE))*$D162+($K162="Steady Growth")*(AND(EP$6&gt;=$F162,EP$6&lt;=$H162)*((EP$6-$F162+1)/($J162*($J162+1)/2)*$D162))+($K162="custom")*CustCF!EJ162</f>
        <v>0</v>
      </c>
      <c r="EQ162" s="95">
        <f>($K162="Bell Curve")*(_xlfn.NORM.DIST(AND(EQ$6&gt;=$F162,EQ$6&lt;=$H162)*(EQ$6-$F162+1),$J162/2,$M162,TRUE)-_xlfn.NORM.DIST(AND(EQ$6&gt;=$F162,EQ$6&lt;=$H162)*(EP$6-$F162+1),$J162/2,$M162,TRUE))/(1-2*_xlfn.NORM.DIST(0,$J162/2,$M162,TRUE))*$D162+($K162="Steady Growth")*(AND(EQ$6&gt;=$F162,EQ$6&lt;=$H162)*((EQ$6-$F162+1)/($J162*($J162+1)/2)*$D162))+($K162="custom")*CustCF!EK162</f>
        <v>0</v>
      </c>
      <c r="ER162" s="95">
        <f>($K162="Bell Curve")*(_xlfn.NORM.DIST(AND(ER$6&gt;=$F162,ER$6&lt;=$H162)*(ER$6-$F162+1),$J162/2,$M162,TRUE)-_xlfn.NORM.DIST(AND(ER$6&gt;=$F162,ER$6&lt;=$H162)*(EQ$6-$F162+1),$J162/2,$M162,TRUE))/(1-2*_xlfn.NORM.DIST(0,$J162/2,$M162,TRUE))*$D162+($K162="Steady Growth")*(AND(ER$6&gt;=$F162,ER$6&lt;=$H162)*((ER$6-$F162+1)/($J162*($J162+1)/2)*$D162))+($K162="custom")*CustCF!EL162</f>
        <v>0</v>
      </c>
      <c r="ES162" s="95">
        <f>($K162="Bell Curve")*(_xlfn.NORM.DIST(AND(ES$6&gt;=$F162,ES$6&lt;=$H162)*(ES$6-$F162+1),$J162/2,$M162,TRUE)-_xlfn.NORM.DIST(AND(ES$6&gt;=$F162,ES$6&lt;=$H162)*(ER$6-$F162+1),$J162/2,$M162,TRUE))/(1-2*_xlfn.NORM.DIST(0,$J162/2,$M162,TRUE))*$D162+($K162="Steady Growth")*(AND(ES$6&gt;=$F162,ES$6&lt;=$H162)*((ES$6-$F162+1)/($J162*($J162+1)/2)*$D162))+($K162="custom")*CustCF!EM162</f>
        <v>0</v>
      </c>
      <c r="ET162" s="95">
        <f>($K162="Bell Curve")*(_xlfn.NORM.DIST(AND(ET$6&gt;=$F162,ET$6&lt;=$H162)*(ET$6-$F162+1),$J162/2,$M162,TRUE)-_xlfn.NORM.DIST(AND(ET$6&gt;=$F162,ET$6&lt;=$H162)*(ES$6-$F162+1),$J162/2,$M162,TRUE))/(1-2*_xlfn.NORM.DIST(0,$J162/2,$M162,TRUE))*$D162+($K162="Steady Growth")*(AND(ET$6&gt;=$F162,ET$6&lt;=$H162)*((ET$6-$F162+1)/($J162*($J162+1)/2)*$D162))+($K162="custom")*CustCF!EN162</f>
        <v>0</v>
      </c>
      <c r="EU162" s="95">
        <f>($K162="Bell Curve")*(_xlfn.NORM.DIST(AND(EU$6&gt;=$F162,EU$6&lt;=$H162)*(EU$6-$F162+1),$J162/2,$M162,TRUE)-_xlfn.NORM.DIST(AND(EU$6&gt;=$F162,EU$6&lt;=$H162)*(ET$6-$F162+1),$J162/2,$M162,TRUE))/(1-2*_xlfn.NORM.DIST(0,$J162/2,$M162,TRUE))*$D162+($K162="Steady Growth")*(AND(EU$6&gt;=$F162,EU$6&lt;=$H162)*((EU$6-$F162+1)/($J162*($J162+1)/2)*$D162))+($K162="custom")*CustCF!EO162</f>
        <v>0</v>
      </c>
      <c r="EV162" s="95">
        <f>($K162="Bell Curve")*(_xlfn.NORM.DIST(AND(EV$6&gt;=$F162,EV$6&lt;=$H162)*(EV$6-$F162+1),$J162/2,$M162,TRUE)-_xlfn.NORM.DIST(AND(EV$6&gt;=$F162,EV$6&lt;=$H162)*(EU$6-$F162+1),$J162/2,$M162,TRUE))/(1-2*_xlfn.NORM.DIST(0,$J162/2,$M162,TRUE))*$D162+($K162="Steady Growth")*(AND(EV$6&gt;=$F162,EV$6&lt;=$H162)*((EV$6-$F162+1)/($J162*($J162+1)/2)*$D162))+($K162="custom")*CustCF!EP162</f>
        <v>0</v>
      </c>
      <c r="EW162" s="95">
        <f>($K162="Bell Curve")*(_xlfn.NORM.DIST(AND(EW$6&gt;=$F162,EW$6&lt;=$H162)*(EW$6-$F162+1),$J162/2,$M162,TRUE)-_xlfn.NORM.DIST(AND(EW$6&gt;=$F162,EW$6&lt;=$H162)*(EV$6-$F162+1),$J162/2,$M162,TRUE))/(1-2*_xlfn.NORM.DIST(0,$J162/2,$M162,TRUE))*$D162+($K162="Steady Growth")*(AND(EW$6&gt;=$F162,EW$6&lt;=$H162)*((EW$6-$F162+1)/($J162*($J162+1)/2)*$D162))+($K162="custom")*CustCF!EQ162</f>
        <v>0</v>
      </c>
      <c r="EX162" s="95">
        <f>($K162="Bell Curve")*(_xlfn.NORM.DIST(AND(EX$6&gt;=$F162,EX$6&lt;=$H162)*(EX$6-$F162+1),$J162/2,$M162,TRUE)-_xlfn.NORM.DIST(AND(EX$6&gt;=$F162,EX$6&lt;=$H162)*(EW$6-$F162+1),$J162/2,$M162,TRUE))/(1-2*_xlfn.NORM.DIST(0,$J162/2,$M162,TRUE))*$D162+($K162="Steady Growth")*(AND(EX$6&gt;=$F162,EX$6&lt;=$H162)*((EX$6-$F162+1)/($J162*($J162+1)/2)*$D162))+($K162="custom")*CustCF!ER162</f>
        <v>0</v>
      </c>
      <c r="EY162" s="95">
        <f>($K162="Bell Curve")*(_xlfn.NORM.DIST(AND(EY$6&gt;=$F162,EY$6&lt;=$H162)*(EY$6-$F162+1),$J162/2,$M162,TRUE)-_xlfn.NORM.DIST(AND(EY$6&gt;=$F162,EY$6&lt;=$H162)*(EX$6-$F162+1),$J162/2,$M162,TRUE))/(1-2*_xlfn.NORM.DIST(0,$J162/2,$M162,TRUE))*$D162+($K162="Steady Growth")*(AND(EY$6&gt;=$F162,EY$6&lt;=$H162)*((EY$6-$F162+1)/($J162*($J162+1)/2)*$D162))+($K162="custom")*CustCF!ES162</f>
        <v>0</v>
      </c>
      <c r="EZ162" s="95">
        <f>($K162="Bell Curve")*(_xlfn.NORM.DIST(AND(EZ$6&gt;=$F162,EZ$6&lt;=$H162)*(EZ$6-$F162+1),$J162/2,$M162,TRUE)-_xlfn.NORM.DIST(AND(EZ$6&gt;=$F162,EZ$6&lt;=$H162)*(EY$6-$F162+1),$J162/2,$M162,TRUE))/(1-2*_xlfn.NORM.DIST(0,$J162/2,$M162,TRUE))*$D162+($K162="Steady Growth")*(AND(EZ$6&gt;=$F162,EZ$6&lt;=$H162)*((EZ$6-$F162+1)/($J162*($J162+1)/2)*$D162))+($K162="custom")*CustCF!ET162</f>
        <v>0</v>
      </c>
      <c r="FA162" s="95">
        <f>($K162="Bell Curve")*(_xlfn.NORM.DIST(AND(FA$6&gt;=$F162,FA$6&lt;=$H162)*(FA$6-$F162+1),$J162/2,$M162,TRUE)-_xlfn.NORM.DIST(AND(FA$6&gt;=$F162,FA$6&lt;=$H162)*(EZ$6-$F162+1),$J162/2,$M162,TRUE))/(1-2*_xlfn.NORM.DIST(0,$J162/2,$M162,TRUE))*$D162+($K162="Steady Growth")*(AND(FA$6&gt;=$F162,FA$6&lt;=$H162)*((FA$6-$F162+1)/($J162*($J162+1)/2)*$D162))+($K162="custom")*CustCF!EU162</f>
        <v>0</v>
      </c>
      <c r="FB162" s="95">
        <f>($K162="Bell Curve")*(_xlfn.NORM.DIST(AND(FB$6&gt;=$F162,FB$6&lt;=$H162)*(FB$6-$F162+1),$J162/2,$M162,TRUE)-_xlfn.NORM.DIST(AND(FB$6&gt;=$F162,FB$6&lt;=$H162)*(FA$6-$F162+1),$J162/2,$M162,TRUE))/(1-2*_xlfn.NORM.DIST(0,$J162/2,$M162,TRUE))*$D162+($K162="Steady Growth")*(AND(FB$6&gt;=$F162,FB$6&lt;=$H162)*((FB$6-$F162+1)/($J162*($J162+1)/2)*$D162))+($K162="custom")*CustCF!EV162</f>
        <v>0</v>
      </c>
      <c r="FC162" s="95">
        <f>($K162="Bell Curve")*(_xlfn.NORM.DIST(AND(FC$6&gt;=$F162,FC$6&lt;=$H162)*(FC$6-$F162+1),$J162/2,$M162,TRUE)-_xlfn.NORM.DIST(AND(FC$6&gt;=$F162,FC$6&lt;=$H162)*(FB$6-$F162+1),$J162/2,$M162,TRUE))/(1-2*_xlfn.NORM.DIST(0,$J162/2,$M162,TRUE))*$D162+($K162="Steady Growth")*(AND(FC$6&gt;=$F162,FC$6&lt;=$H162)*((FC$6-$F162+1)/($J162*($J162+1)/2)*$D162))+($K162="custom")*CustCF!EW162</f>
        <v>0</v>
      </c>
      <c r="FD162" s="95">
        <f>($K162="Bell Curve")*(_xlfn.NORM.DIST(AND(FD$6&gt;=$F162,FD$6&lt;=$H162)*(FD$6-$F162+1),$J162/2,$M162,TRUE)-_xlfn.NORM.DIST(AND(FD$6&gt;=$F162,FD$6&lt;=$H162)*(FC$6-$F162+1),$J162/2,$M162,TRUE))/(1-2*_xlfn.NORM.DIST(0,$J162/2,$M162,TRUE))*$D162+($K162="Steady Growth")*(AND(FD$6&gt;=$F162,FD$6&lt;=$H162)*((FD$6-$F162+1)/($J162*($J162+1)/2)*$D162))+($K162="custom")*CustCF!EX162</f>
        <v>0</v>
      </c>
      <c r="FE162" s="95">
        <f>($K162="Bell Curve")*(_xlfn.NORM.DIST(AND(FE$6&gt;=$F162,FE$6&lt;=$H162)*(FE$6-$F162+1),$J162/2,$M162,TRUE)-_xlfn.NORM.DIST(AND(FE$6&gt;=$F162,FE$6&lt;=$H162)*(FD$6-$F162+1),$J162/2,$M162,TRUE))/(1-2*_xlfn.NORM.DIST(0,$J162/2,$M162,TRUE))*$D162+($K162="Steady Growth")*(AND(FE$6&gt;=$F162,FE$6&lt;=$H162)*((FE$6-$F162+1)/($J162*($J162+1)/2)*$D162))+($K162="custom")*CustCF!EY162</f>
        <v>0</v>
      </c>
      <c r="FF162" s="95">
        <f>($K162="Bell Curve")*(_xlfn.NORM.DIST(AND(FF$6&gt;=$F162,FF$6&lt;=$H162)*(FF$6-$F162+1),$J162/2,$M162,TRUE)-_xlfn.NORM.DIST(AND(FF$6&gt;=$F162,FF$6&lt;=$H162)*(FE$6-$F162+1),$J162/2,$M162,TRUE))/(1-2*_xlfn.NORM.DIST(0,$J162/2,$M162,TRUE))*$D162+($K162="Steady Growth")*(AND(FF$6&gt;=$F162,FF$6&lt;=$H162)*((FF$6-$F162+1)/($J162*($J162+1)/2)*$D162))+($K162="custom")*CustCF!EZ162</f>
        <v>0</v>
      </c>
      <c r="FG162" s="95">
        <f>($K162="Bell Curve")*(_xlfn.NORM.DIST(AND(FG$6&gt;=$F162,FG$6&lt;=$H162)*(FG$6-$F162+1),$J162/2,$M162,TRUE)-_xlfn.NORM.DIST(AND(FG$6&gt;=$F162,FG$6&lt;=$H162)*(FF$6-$F162+1),$J162/2,$M162,TRUE))/(1-2*_xlfn.NORM.DIST(0,$J162/2,$M162,TRUE))*$D162+($K162="Steady Growth")*(AND(FG$6&gt;=$F162,FG$6&lt;=$H162)*((FG$6-$F162+1)/($J162*($J162+1)/2)*$D162))+($K162="custom")*CustCF!FA162</f>
        <v>0</v>
      </c>
      <c r="FH162" s="95">
        <f>($K162="Bell Curve")*(_xlfn.NORM.DIST(AND(FH$6&gt;=$F162,FH$6&lt;=$H162)*(FH$6-$F162+1),$J162/2,$M162,TRUE)-_xlfn.NORM.DIST(AND(FH$6&gt;=$F162,FH$6&lt;=$H162)*(FG$6-$F162+1),$J162/2,$M162,TRUE))/(1-2*_xlfn.NORM.DIST(0,$J162/2,$M162,TRUE))*$D162+($K162="Steady Growth")*(AND(FH$6&gt;=$F162,FH$6&lt;=$H162)*((FH$6-$F162+1)/($J162*($J162+1)/2)*$D162))+($K162="custom")*CustCF!FB162</f>
        <v>0</v>
      </c>
      <c r="FI162" s="95">
        <f>($K162="Bell Curve")*(_xlfn.NORM.DIST(AND(FI$6&gt;=$F162,FI$6&lt;=$H162)*(FI$6-$F162+1),$J162/2,$M162,TRUE)-_xlfn.NORM.DIST(AND(FI$6&gt;=$F162,FI$6&lt;=$H162)*(FH$6-$F162+1),$J162/2,$M162,TRUE))/(1-2*_xlfn.NORM.DIST(0,$J162/2,$M162,TRUE))*$D162+($K162="Steady Growth")*(AND(FI$6&gt;=$F162,FI$6&lt;=$H162)*((FI$6-$F162+1)/($J162*($J162+1)/2)*$D162))+($K162="custom")*CustCF!FC162</f>
        <v>0</v>
      </c>
      <c r="FJ162" s="95">
        <f>($K162="Bell Curve")*(_xlfn.NORM.DIST(AND(FJ$6&gt;=$F162,FJ$6&lt;=$H162)*(FJ$6-$F162+1),$J162/2,$M162,TRUE)-_xlfn.NORM.DIST(AND(FJ$6&gt;=$F162,FJ$6&lt;=$H162)*(FI$6-$F162+1),$J162/2,$M162,TRUE))/(1-2*_xlfn.NORM.DIST(0,$J162/2,$M162,TRUE))*$D162+($K162="Steady Growth")*(AND(FJ$6&gt;=$F162,FJ$6&lt;=$H162)*((FJ$6-$F162+1)/($J162*($J162+1)/2)*$D162))+($K162="custom")*CustCF!FD162</f>
        <v>0</v>
      </c>
      <c r="FK162" s="95">
        <f>($K162="Bell Curve")*(_xlfn.NORM.DIST(AND(FK$6&gt;=$F162,FK$6&lt;=$H162)*(FK$6-$F162+1),$J162/2,$M162,TRUE)-_xlfn.NORM.DIST(AND(FK$6&gt;=$F162,FK$6&lt;=$H162)*(FJ$6-$F162+1),$J162/2,$M162,TRUE))/(1-2*_xlfn.NORM.DIST(0,$J162/2,$M162,TRUE))*$D162+($K162="Steady Growth")*(AND(FK$6&gt;=$F162,FK$6&lt;=$H162)*((FK$6-$F162+1)/($J162*($J162+1)/2)*$D162))+($K162="custom")*CustCF!FE162</f>
        <v>0</v>
      </c>
      <c r="FL162" s="95">
        <f>($K162="Bell Curve")*(_xlfn.NORM.DIST(AND(FL$6&gt;=$F162,FL$6&lt;=$H162)*(FL$6-$F162+1),$J162/2,$M162,TRUE)-_xlfn.NORM.DIST(AND(FL$6&gt;=$F162,FL$6&lt;=$H162)*(FK$6-$F162+1),$J162/2,$M162,TRUE))/(1-2*_xlfn.NORM.DIST(0,$J162/2,$M162,TRUE))*$D162+($K162="Steady Growth")*(AND(FL$6&gt;=$F162,FL$6&lt;=$H162)*((FL$6-$F162+1)/($J162*($J162+1)/2)*$D162))+($K162="custom")*CustCF!FF162</f>
        <v>0</v>
      </c>
      <c r="FM162" s="95">
        <f>($K162="Bell Curve")*(_xlfn.NORM.DIST(AND(FM$6&gt;=$F162,FM$6&lt;=$H162)*(FM$6-$F162+1),$J162/2,$M162,TRUE)-_xlfn.NORM.DIST(AND(FM$6&gt;=$F162,FM$6&lt;=$H162)*(FL$6-$F162+1),$J162/2,$M162,TRUE))/(1-2*_xlfn.NORM.DIST(0,$J162/2,$M162,TRUE))*$D162+($K162="Steady Growth")*(AND(FM$6&gt;=$F162,FM$6&lt;=$H162)*((FM$6-$F162+1)/($J162*($J162+1)/2)*$D162))+($K162="custom")*CustCF!FG162</f>
        <v>0</v>
      </c>
      <c r="FN162" s="95">
        <f>($K162="Bell Curve")*(_xlfn.NORM.DIST(AND(FN$6&gt;=$F162,FN$6&lt;=$H162)*(FN$6-$F162+1),$J162/2,$M162,TRUE)-_xlfn.NORM.DIST(AND(FN$6&gt;=$F162,FN$6&lt;=$H162)*(FM$6-$F162+1),$J162/2,$M162,TRUE))/(1-2*_xlfn.NORM.DIST(0,$J162/2,$M162,TRUE))*$D162+($K162="Steady Growth")*(AND(FN$6&gt;=$F162,FN$6&lt;=$H162)*((FN$6-$F162+1)/($J162*($J162+1)/2)*$D162))+($K162="custom")*CustCF!FH162</f>
        <v>0</v>
      </c>
      <c r="FO162" s="95">
        <f>($K162="Bell Curve")*(_xlfn.NORM.DIST(AND(FO$6&gt;=$F162,FO$6&lt;=$H162)*(FO$6-$F162+1),$J162/2,$M162,TRUE)-_xlfn.NORM.DIST(AND(FO$6&gt;=$F162,FO$6&lt;=$H162)*(FN$6-$F162+1),$J162/2,$M162,TRUE))/(1-2*_xlfn.NORM.DIST(0,$J162/2,$M162,TRUE))*$D162+($K162="Steady Growth")*(AND(FO$6&gt;=$F162,FO$6&lt;=$H162)*((FO$6-$F162+1)/($J162*($J162+1)/2)*$D162))+($K162="custom")*CustCF!FI162</f>
        <v>0</v>
      </c>
      <c r="FP162" s="95">
        <f>($K162="Bell Curve")*(_xlfn.NORM.DIST(AND(FP$6&gt;=$F162,FP$6&lt;=$H162)*(FP$6-$F162+1),$J162/2,$M162,TRUE)-_xlfn.NORM.DIST(AND(FP$6&gt;=$F162,FP$6&lt;=$H162)*(FO$6-$F162+1),$J162/2,$M162,TRUE))/(1-2*_xlfn.NORM.DIST(0,$J162/2,$M162,TRUE))*$D162+($K162="Steady Growth")*(AND(FP$6&gt;=$F162,FP$6&lt;=$H162)*((FP$6-$F162+1)/($J162*($J162+1)/2)*$D162))+($K162="custom")*CustCF!FJ162</f>
        <v>0</v>
      </c>
      <c r="FQ162" s="95">
        <f>($K162="Bell Curve")*(_xlfn.NORM.DIST(AND(FQ$6&gt;=$F162,FQ$6&lt;=$H162)*(FQ$6-$F162+1),$J162/2,$M162,TRUE)-_xlfn.NORM.DIST(AND(FQ$6&gt;=$F162,FQ$6&lt;=$H162)*(FP$6-$F162+1),$J162/2,$M162,TRUE))/(1-2*_xlfn.NORM.DIST(0,$J162/2,$M162,TRUE))*$D162+($K162="Steady Growth")*(AND(FQ$6&gt;=$F162,FQ$6&lt;=$H162)*((FQ$6-$F162+1)/($J162*($J162+1)/2)*$D162))+($K162="custom")*CustCF!FK162</f>
        <v>0</v>
      </c>
      <c r="FR162" s="95">
        <f>($K162="Bell Curve")*(_xlfn.NORM.DIST(AND(FR$6&gt;=$F162,FR$6&lt;=$H162)*(FR$6-$F162+1),$J162/2,$M162,TRUE)-_xlfn.NORM.DIST(AND(FR$6&gt;=$F162,FR$6&lt;=$H162)*(FQ$6-$F162+1),$J162/2,$M162,TRUE))/(1-2*_xlfn.NORM.DIST(0,$J162/2,$M162,TRUE))*$D162+($K162="Steady Growth")*(AND(FR$6&gt;=$F162,FR$6&lt;=$H162)*((FR$6-$F162+1)/($J162*($J162+1)/2)*$D162))+($K162="custom")*CustCF!FL162</f>
        <v>0</v>
      </c>
      <c r="FS162" s="95">
        <f>($K162="Bell Curve")*(_xlfn.NORM.DIST(AND(FS$6&gt;=$F162,FS$6&lt;=$H162)*(FS$6-$F162+1),$J162/2,$M162,TRUE)-_xlfn.NORM.DIST(AND(FS$6&gt;=$F162,FS$6&lt;=$H162)*(FR$6-$F162+1),$J162/2,$M162,TRUE))/(1-2*_xlfn.NORM.DIST(0,$J162/2,$M162,TRUE))*$D162+($K162="Steady Growth")*(AND(FS$6&gt;=$F162,FS$6&lt;=$H162)*((FS$6-$F162+1)/($J162*($J162+1)/2)*$D162))+($K162="custom")*CustCF!FM162</f>
        <v>0</v>
      </c>
      <c r="FT162" s="95">
        <f>($K162="Bell Curve")*(_xlfn.NORM.DIST(AND(FT$6&gt;=$F162,FT$6&lt;=$H162)*(FT$6-$F162+1),$J162/2,$M162,TRUE)-_xlfn.NORM.DIST(AND(FT$6&gt;=$F162,FT$6&lt;=$H162)*(FS$6-$F162+1),$J162/2,$M162,TRUE))/(1-2*_xlfn.NORM.DIST(0,$J162/2,$M162,TRUE))*$D162+($K162="Steady Growth")*(AND(FT$6&gt;=$F162,FT$6&lt;=$H162)*((FT$6-$F162+1)/($J162*($J162+1)/2)*$D162))+($K162="custom")*CustCF!FN162</f>
        <v>0</v>
      </c>
      <c r="FU162" s="95">
        <f>($K162="Bell Curve")*(_xlfn.NORM.DIST(AND(FU$6&gt;=$F162,FU$6&lt;=$H162)*(FU$6-$F162+1),$J162/2,$M162,TRUE)-_xlfn.NORM.DIST(AND(FU$6&gt;=$F162,FU$6&lt;=$H162)*(FT$6-$F162+1),$J162/2,$M162,TRUE))/(1-2*_xlfn.NORM.DIST(0,$J162/2,$M162,TRUE))*$D162+($K162="Steady Growth")*(AND(FU$6&gt;=$F162,FU$6&lt;=$H162)*((FU$6-$F162+1)/($J162*($J162+1)/2)*$D162))+($K162="custom")*CustCF!FO162</f>
        <v>0</v>
      </c>
      <c r="FV162" s="95">
        <f>($K162="Bell Curve")*(_xlfn.NORM.DIST(AND(FV$6&gt;=$F162,FV$6&lt;=$H162)*(FV$6-$F162+1),$J162/2,$M162,TRUE)-_xlfn.NORM.DIST(AND(FV$6&gt;=$F162,FV$6&lt;=$H162)*(FU$6-$F162+1),$J162/2,$M162,TRUE))/(1-2*_xlfn.NORM.DIST(0,$J162/2,$M162,TRUE))*$D162+($K162="Steady Growth")*(AND(FV$6&gt;=$F162,FV$6&lt;=$H162)*((FV$6-$F162+1)/($J162*($J162+1)/2)*$D162))+($K162="custom")*CustCF!FP162</f>
        <v>0</v>
      </c>
      <c r="FW162" s="95">
        <f>($K162="Bell Curve")*(_xlfn.NORM.DIST(AND(FW$6&gt;=$F162,FW$6&lt;=$H162)*(FW$6-$F162+1),$J162/2,$M162,TRUE)-_xlfn.NORM.DIST(AND(FW$6&gt;=$F162,FW$6&lt;=$H162)*(FV$6-$F162+1),$J162/2,$M162,TRUE))/(1-2*_xlfn.NORM.DIST(0,$J162/2,$M162,TRUE))*$D162+($K162="Steady Growth")*(AND(FW$6&gt;=$F162,FW$6&lt;=$H162)*((FW$6-$F162+1)/($J162*($J162+1)/2)*$D162))+($K162="custom")*CustCF!FQ162</f>
        <v>0</v>
      </c>
      <c r="FX162" s="95">
        <f>($K162="Bell Curve")*(_xlfn.NORM.DIST(AND(FX$6&gt;=$F162,FX$6&lt;=$H162)*(FX$6-$F162+1),$J162/2,$M162,TRUE)-_xlfn.NORM.DIST(AND(FX$6&gt;=$F162,FX$6&lt;=$H162)*(FW$6-$F162+1),$J162/2,$M162,TRUE))/(1-2*_xlfn.NORM.DIST(0,$J162/2,$M162,TRUE))*$D162+($K162="Steady Growth")*(AND(FX$6&gt;=$F162,FX$6&lt;=$H162)*((FX$6-$F162+1)/($J162*($J162+1)/2)*$D162))+($K162="custom")*CustCF!FR162</f>
        <v>0</v>
      </c>
      <c r="FY162" s="95">
        <f>($K162="Bell Curve")*(_xlfn.NORM.DIST(AND(FY$6&gt;=$F162,FY$6&lt;=$H162)*(FY$6-$F162+1),$J162/2,$M162,TRUE)-_xlfn.NORM.DIST(AND(FY$6&gt;=$F162,FY$6&lt;=$H162)*(FX$6-$F162+1),$J162/2,$M162,TRUE))/(1-2*_xlfn.NORM.DIST(0,$J162/2,$M162,TRUE))*$D162+($K162="Steady Growth")*(AND(FY$6&gt;=$F162,FY$6&lt;=$H162)*((FY$6-$F162+1)/($J162*($J162+1)/2)*$D162))+($K162="custom")*CustCF!FS162</f>
        <v>0</v>
      </c>
      <c r="FZ162" s="95">
        <f>($K162="Bell Curve")*(_xlfn.NORM.DIST(AND(FZ$6&gt;=$F162,FZ$6&lt;=$H162)*(FZ$6-$F162+1),$J162/2,$M162,TRUE)-_xlfn.NORM.DIST(AND(FZ$6&gt;=$F162,FZ$6&lt;=$H162)*(FY$6-$F162+1),$J162/2,$M162,TRUE))/(1-2*_xlfn.NORM.DIST(0,$J162/2,$M162,TRUE))*$D162+($K162="Steady Growth")*(AND(FZ$6&gt;=$F162,FZ$6&lt;=$H162)*((FZ$6-$F162+1)/($J162*($J162+1)/2)*$D162))+($K162="custom")*CustCF!FT162</f>
        <v>0</v>
      </c>
      <c r="GA162" s="95">
        <f>($K162="Bell Curve")*(_xlfn.NORM.DIST(AND(GA$6&gt;=$F162,GA$6&lt;=$H162)*(GA$6-$F162+1),$J162/2,$M162,TRUE)-_xlfn.NORM.DIST(AND(GA$6&gt;=$F162,GA$6&lt;=$H162)*(FZ$6-$F162+1),$J162/2,$M162,TRUE))/(1-2*_xlfn.NORM.DIST(0,$J162/2,$M162,TRUE))*$D162+($K162="Steady Growth")*(AND(GA$6&gt;=$F162,GA$6&lt;=$H162)*((GA$6-$F162+1)/($J162*($J162+1)/2)*$D162))+($K162="custom")*CustCF!FU162</f>
        <v>0</v>
      </c>
      <c r="GB162" s="95">
        <f>($K162="Bell Curve")*(_xlfn.NORM.DIST(AND(GB$6&gt;=$F162,GB$6&lt;=$H162)*(GB$6-$F162+1),$J162/2,$M162,TRUE)-_xlfn.NORM.DIST(AND(GB$6&gt;=$F162,GB$6&lt;=$H162)*(GA$6-$F162+1),$J162/2,$M162,TRUE))/(1-2*_xlfn.NORM.DIST(0,$J162/2,$M162,TRUE))*$D162+($K162="Steady Growth")*(AND(GB$6&gt;=$F162,GB$6&lt;=$H162)*((GB$6-$F162+1)/($J162*($J162+1)/2)*$D162))+($K162="custom")*CustCF!FV162</f>
        <v>0</v>
      </c>
      <c r="GC162" s="95">
        <f>($K162="Bell Curve")*(_xlfn.NORM.DIST(AND(GC$6&gt;=$F162,GC$6&lt;=$H162)*(GC$6-$F162+1),$J162/2,$M162,TRUE)-_xlfn.NORM.DIST(AND(GC$6&gt;=$F162,GC$6&lt;=$H162)*(GB$6-$F162+1),$J162/2,$M162,TRUE))/(1-2*_xlfn.NORM.DIST(0,$J162/2,$M162,TRUE))*$D162+($K162="Steady Growth")*(AND(GC$6&gt;=$F162,GC$6&lt;=$H162)*((GC$6-$F162+1)/($J162*($J162+1)/2)*$D162))+($K162="custom")*CustCF!FW162</f>
        <v>0</v>
      </c>
      <c r="GD162" s="95">
        <f>($K162="Bell Curve")*(_xlfn.NORM.DIST(AND(GD$6&gt;=$F162,GD$6&lt;=$H162)*(GD$6-$F162+1),$J162/2,$M162,TRUE)-_xlfn.NORM.DIST(AND(GD$6&gt;=$F162,GD$6&lt;=$H162)*(GC$6-$F162+1),$J162/2,$M162,TRUE))/(1-2*_xlfn.NORM.DIST(0,$J162/2,$M162,TRUE))*$D162+($K162="Steady Growth")*(AND(GD$6&gt;=$F162,GD$6&lt;=$H162)*((GD$6-$F162+1)/($J162*($J162+1)/2)*$D162))+($K162="custom")*CustCF!FX162</f>
        <v>0</v>
      </c>
      <c r="GE162" s="95">
        <f>($K162="Bell Curve")*(_xlfn.NORM.DIST(AND(GE$6&gt;=$F162,GE$6&lt;=$H162)*(GE$6-$F162+1),$J162/2,$M162,TRUE)-_xlfn.NORM.DIST(AND(GE$6&gt;=$F162,GE$6&lt;=$H162)*(GD$6-$F162+1),$J162/2,$M162,TRUE))/(1-2*_xlfn.NORM.DIST(0,$J162/2,$M162,TRUE))*$D162+($K162="Steady Growth")*(AND(GE$6&gt;=$F162,GE$6&lt;=$H162)*((GE$6-$F162+1)/($J162*($J162+1)/2)*$D162))+($K162="custom")*CustCF!FY162</f>
        <v>0</v>
      </c>
      <c r="GF162" s="95">
        <f>($K162="Bell Curve")*(_xlfn.NORM.DIST(AND(GF$6&gt;=$F162,GF$6&lt;=$H162)*(GF$6-$F162+1),$J162/2,$M162,TRUE)-_xlfn.NORM.DIST(AND(GF$6&gt;=$F162,GF$6&lt;=$H162)*(GE$6-$F162+1),$J162/2,$M162,TRUE))/(1-2*_xlfn.NORM.DIST(0,$J162/2,$M162,TRUE))*$D162+($K162="Steady Growth")*(AND(GF$6&gt;=$F162,GF$6&lt;=$H162)*((GF$6-$F162+1)/($J162*($J162+1)/2)*$D162))+($K162="custom")*CustCF!FZ162</f>
        <v>0</v>
      </c>
      <c r="GG162" s="95">
        <f>($K162="Bell Curve")*(_xlfn.NORM.DIST(AND(GG$6&gt;=$F162,GG$6&lt;=$H162)*(GG$6-$F162+1),$J162/2,$M162,TRUE)-_xlfn.NORM.DIST(AND(GG$6&gt;=$F162,GG$6&lt;=$H162)*(GF$6-$F162+1),$J162/2,$M162,TRUE))/(1-2*_xlfn.NORM.DIST(0,$J162/2,$M162,TRUE))*$D162+($K162="Steady Growth")*(AND(GG$6&gt;=$F162,GG$6&lt;=$H162)*((GG$6-$F162+1)/($J162*($J162+1)/2)*$D162))+($K162="custom")*CustCF!GA162</f>
        <v>0</v>
      </c>
      <c r="GH162" s="95">
        <f>($K162="Bell Curve")*(_xlfn.NORM.DIST(AND(GH$6&gt;=$F162,GH$6&lt;=$H162)*(GH$6-$F162+1),$J162/2,$M162,TRUE)-_xlfn.NORM.DIST(AND(GH$6&gt;=$F162,GH$6&lt;=$H162)*(GG$6-$F162+1),$J162/2,$M162,TRUE))/(1-2*_xlfn.NORM.DIST(0,$J162/2,$M162,TRUE))*$D162+($K162="Steady Growth")*(AND(GH$6&gt;=$F162,GH$6&lt;=$H162)*((GH$6-$F162+1)/($J162*($J162+1)/2)*$D162))+($K162="custom")*CustCF!GB162</f>
        <v>0</v>
      </c>
      <c r="GI162" s="95">
        <f>($K162="Bell Curve")*(_xlfn.NORM.DIST(AND(GI$6&gt;=$F162,GI$6&lt;=$H162)*(GI$6-$F162+1),$J162/2,$M162,TRUE)-_xlfn.NORM.DIST(AND(GI$6&gt;=$F162,GI$6&lt;=$H162)*(GH$6-$F162+1),$J162/2,$M162,TRUE))/(1-2*_xlfn.NORM.DIST(0,$J162/2,$M162,TRUE))*$D162+($K162="Steady Growth")*(AND(GI$6&gt;=$F162,GI$6&lt;=$H162)*((GI$6-$F162+1)/($J162*($J162+1)/2)*$D162))+($K162="custom")*CustCF!GC162</f>
        <v>0</v>
      </c>
      <c r="GJ162" s="95">
        <f>($K162="Bell Curve")*(_xlfn.NORM.DIST(AND(GJ$6&gt;=$F162,GJ$6&lt;=$H162)*(GJ$6-$F162+1),$J162/2,$M162,TRUE)-_xlfn.NORM.DIST(AND(GJ$6&gt;=$F162,GJ$6&lt;=$H162)*(GI$6-$F162+1),$J162/2,$M162,TRUE))/(1-2*_xlfn.NORM.DIST(0,$J162/2,$M162,TRUE))*$D162+($K162="Steady Growth")*(AND(GJ$6&gt;=$F162,GJ$6&lt;=$H162)*((GJ$6-$F162+1)/($J162*($J162+1)/2)*$D162))+($K162="custom")*CustCF!GD162</f>
        <v>0</v>
      </c>
      <c r="GK162" s="95">
        <f>($K162="Bell Curve")*(_xlfn.NORM.DIST(AND(GK$6&gt;=$F162,GK$6&lt;=$H162)*(GK$6-$F162+1),$J162/2,$M162,TRUE)-_xlfn.NORM.DIST(AND(GK$6&gt;=$F162,GK$6&lt;=$H162)*(GJ$6-$F162+1),$J162/2,$M162,TRUE))/(1-2*_xlfn.NORM.DIST(0,$J162/2,$M162,TRUE))*$D162+($K162="Steady Growth")*(AND(GK$6&gt;=$F162,GK$6&lt;=$H162)*((GK$6-$F162+1)/($J162*($J162+1)/2)*$D162))+($K162="custom")*CustCF!GE162</f>
        <v>0</v>
      </c>
      <c r="GL162" s="95">
        <f>($K162="Bell Curve")*(_xlfn.NORM.DIST(AND(GL$6&gt;=$F162,GL$6&lt;=$H162)*(GL$6-$F162+1),$J162/2,$M162,TRUE)-_xlfn.NORM.DIST(AND(GL$6&gt;=$F162,GL$6&lt;=$H162)*(GK$6-$F162+1),$J162/2,$M162,TRUE))/(1-2*_xlfn.NORM.DIST(0,$J162/2,$M162,TRUE))*$D162+($K162="Steady Growth")*(AND(GL$6&gt;=$F162,GL$6&lt;=$H162)*((GL$6-$F162+1)/($J162*($J162+1)/2)*$D162))+($K162="custom")*CustCF!GF162</f>
        <v>0</v>
      </c>
      <c r="GM162" s="95">
        <f>($K162="Bell Curve")*(_xlfn.NORM.DIST(AND(GM$6&gt;=$F162,GM$6&lt;=$H162)*(GM$6-$F162+1),$J162/2,$M162,TRUE)-_xlfn.NORM.DIST(AND(GM$6&gt;=$F162,GM$6&lt;=$H162)*(GL$6-$F162+1),$J162/2,$M162,TRUE))/(1-2*_xlfn.NORM.DIST(0,$J162/2,$M162,TRUE))*$D162+($K162="Steady Growth")*(AND(GM$6&gt;=$F162,GM$6&lt;=$H162)*((GM$6-$F162+1)/($J162*($J162+1)/2)*$D162))+($K162="custom")*CustCF!GG162</f>
        <v>0</v>
      </c>
      <c r="GN162" s="268">
        <f>($K162="Bell Curve")*(_xlfn.NORM.DIST(AND(GN$6&gt;=$F162,GN$6&lt;=$H162)*(GN$6-$F162+1),$J162/2,$M162,TRUE)-_xlfn.NORM.DIST(AND(GN$6&gt;=$F162,GN$6&lt;=$H162)*(GM$6-$F162+1),$J162/2,$M162,TRUE))/(1-2*_xlfn.NORM.DIST(0,$J162/2,$M162,TRUE))*$D162+($K162="Steady Growth")*(AND(GN$6&gt;=$F162,GN$6&lt;=$H162)*((GN$6-$F162+1)/($J162*($J162+1)/2)*$D162))+($K162="custom")*CustCF!GH162</f>
        <v>0</v>
      </c>
      <c r="GO162" s="1"/>
      <c r="GP162" s="67"/>
    </row>
    <row r="163" spans="1:198" customFormat="1" hidden="1" outlineLevel="1" x14ac:dyDescent="0.75">
      <c r="A163" s="1"/>
      <c r="B163" s="1"/>
      <c r="C163" s="262">
        <f>Budget!AJ14</f>
        <v>0</v>
      </c>
      <c r="D163" s="19">
        <f>Budget!AK14</f>
        <v>0</v>
      </c>
      <c r="E163" s="19" t="str">
        <f t="shared" si="77"/>
        <v/>
      </c>
      <c r="F163" s="263">
        <v>0</v>
      </c>
      <c r="G163" s="257">
        <f>IF(L163="custom",CustCF!F163,INDEX($P$8:$EW$8,MATCH(F163,$P$6:$EW$6,0)))</f>
        <v>46053</v>
      </c>
      <c r="H163" s="263">
        <v>0</v>
      </c>
      <c r="I163" s="257">
        <f>IF(L163="custom",CustCF!G163,INDEX($P$8:$EW$8,MATCH(H163,$P$6:$EW$6,0)))</f>
        <v>46053</v>
      </c>
      <c r="J163" s="102">
        <f t="shared" si="78"/>
        <v>1</v>
      </c>
      <c r="K163" s="265" t="s">
        <v>116</v>
      </c>
      <c r="L163" s="266" t="s">
        <v>141</v>
      </c>
      <c r="M163" s="267">
        <f t="shared" si="79"/>
        <v>9</v>
      </c>
      <c r="N163" s="18">
        <f t="shared" si="70"/>
        <v>0</v>
      </c>
      <c r="O163" s="19"/>
      <c r="P163" s="95">
        <f>($K163="Bell Curve")*(_xlfn.NORM.DIST(AND(P$6&gt;=$F163,P$6&lt;=$H163)*(P$6-$F163+1),$J163/2,$M163,TRUE)-_xlfn.NORM.DIST(AND(P$6&gt;=$F163,P$6&lt;=$H163)*(O$6-$F163+1),$J163/2,$M163,TRUE))/(1-2*_xlfn.NORM.DIST(0,$J163/2,$M163,TRUE))*$D163+($K163="Steady Growth")*(AND(P$6&gt;=$F163,P$6&lt;=$H163)*((P$6-$F163+1)/($J163*($J163+1)/2)*$D163))+($K163="custom")*CustCF!J163</f>
        <v>0</v>
      </c>
      <c r="Q163" s="95">
        <f>($K163="Bell Curve")*(_xlfn.NORM.DIST(AND(Q$6&gt;=$F163,Q$6&lt;=$H163)*(Q$6-$F163+1),$J163/2,$M163,TRUE)-_xlfn.NORM.DIST(AND(Q$6&gt;=$F163,Q$6&lt;=$H163)*(P$6-$F163+1),$J163/2,$M163,TRUE))/(1-2*_xlfn.NORM.DIST(0,$J163/2,$M163,TRUE))*$D163+($K163="Steady Growth")*(AND(Q$6&gt;=$F163,Q$6&lt;=$H163)*((Q$6-$F163+1)/($J163*($J163+1)/2)*$D163))+($K163="custom")*CustCF!K163</f>
        <v>0</v>
      </c>
      <c r="R163" s="95">
        <f>($K163="Bell Curve")*(_xlfn.NORM.DIST(AND(R$6&gt;=$F163,R$6&lt;=$H163)*(R$6-$F163+1),$J163/2,$M163,TRUE)-_xlfn.NORM.DIST(AND(R$6&gt;=$F163,R$6&lt;=$H163)*(Q$6-$F163+1),$J163/2,$M163,TRUE))/(1-2*_xlfn.NORM.DIST(0,$J163/2,$M163,TRUE))*$D163+($K163="Steady Growth")*(AND(R$6&gt;=$F163,R$6&lt;=$H163)*((R$6-$F163+1)/($J163*($J163+1)/2)*$D163))+($K163="custom")*CustCF!L163</f>
        <v>0</v>
      </c>
      <c r="S163" s="95">
        <f>($K163="Bell Curve")*(_xlfn.NORM.DIST(AND(S$6&gt;=$F163,S$6&lt;=$H163)*(S$6-$F163+1),$J163/2,$M163,TRUE)-_xlfn.NORM.DIST(AND(S$6&gt;=$F163,S$6&lt;=$H163)*(R$6-$F163+1),$J163/2,$M163,TRUE))/(1-2*_xlfn.NORM.DIST(0,$J163/2,$M163,TRUE))*$D163+($K163="Steady Growth")*(AND(S$6&gt;=$F163,S$6&lt;=$H163)*((S$6-$F163+1)/($J163*($J163+1)/2)*$D163))+($K163="custom")*CustCF!M163</f>
        <v>0</v>
      </c>
      <c r="T163" s="95">
        <f>($K163="Bell Curve")*(_xlfn.NORM.DIST(AND(T$6&gt;=$F163,T$6&lt;=$H163)*(T$6-$F163+1),$J163/2,$M163,TRUE)-_xlfn.NORM.DIST(AND(T$6&gt;=$F163,T$6&lt;=$H163)*(S$6-$F163+1),$J163/2,$M163,TRUE))/(1-2*_xlfn.NORM.DIST(0,$J163/2,$M163,TRUE))*$D163+($K163="Steady Growth")*(AND(T$6&gt;=$F163,T$6&lt;=$H163)*((T$6-$F163+1)/($J163*($J163+1)/2)*$D163))+($K163="custom")*CustCF!N163</f>
        <v>0</v>
      </c>
      <c r="U163" s="95">
        <f>($K163="Bell Curve")*(_xlfn.NORM.DIST(AND(U$6&gt;=$F163,U$6&lt;=$H163)*(U$6-$F163+1),$J163/2,$M163,TRUE)-_xlfn.NORM.DIST(AND(U$6&gt;=$F163,U$6&lt;=$H163)*(T$6-$F163+1),$J163/2,$M163,TRUE))/(1-2*_xlfn.NORM.DIST(0,$J163/2,$M163,TRUE))*$D163+($K163="Steady Growth")*(AND(U$6&gt;=$F163,U$6&lt;=$H163)*((U$6-$F163+1)/($J163*($J163+1)/2)*$D163))+($K163="custom")*CustCF!O163</f>
        <v>0</v>
      </c>
      <c r="V163" s="95">
        <f>($K163="Bell Curve")*(_xlfn.NORM.DIST(AND(V$6&gt;=$F163,V$6&lt;=$H163)*(V$6-$F163+1),$J163/2,$M163,TRUE)-_xlfn.NORM.DIST(AND(V$6&gt;=$F163,V$6&lt;=$H163)*(U$6-$F163+1),$J163/2,$M163,TRUE))/(1-2*_xlfn.NORM.DIST(0,$J163/2,$M163,TRUE))*$D163+($K163="Steady Growth")*(AND(V$6&gt;=$F163,V$6&lt;=$H163)*((V$6-$F163+1)/($J163*($J163+1)/2)*$D163))+($K163="custom")*CustCF!P163</f>
        <v>0</v>
      </c>
      <c r="W163" s="95">
        <f>($K163="Bell Curve")*(_xlfn.NORM.DIST(AND(W$6&gt;=$F163,W$6&lt;=$H163)*(W$6-$F163+1),$J163/2,$M163,TRUE)-_xlfn.NORM.DIST(AND(W$6&gt;=$F163,W$6&lt;=$H163)*(V$6-$F163+1),$J163/2,$M163,TRUE))/(1-2*_xlfn.NORM.DIST(0,$J163/2,$M163,TRUE))*$D163+($K163="Steady Growth")*(AND(W$6&gt;=$F163,W$6&lt;=$H163)*((W$6-$F163+1)/($J163*($J163+1)/2)*$D163))+($K163="custom")*CustCF!Q163</f>
        <v>0</v>
      </c>
      <c r="X163" s="95">
        <f>($K163="Bell Curve")*(_xlfn.NORM.DIST(AND(X$6&gt;=$F163,X$6&lt;=$H163)*(X$6-$F163+1),$J163/2,$M163,TRUE)-_xlfn.NORM.DIST(AND(X$6&gt;=$F163,X$6&lt;=$H163)*(W$6-$F163+1),$J163/2,$M163,TRUE))/(1-2*_xlfn.NORM.DIST(0,$J163/2,$M163,TRUE))*$D163+($K163="Steady Growth")*(AND(X$6&gt;=$F163,X$6&lt;=$H163)*((X$6-$F163+1)/($J163*($J163+1)/2)*$D163))+($K163="custom")*CustCF!R163</f>
        <v>0</v>
      </c>
      <c r="Y163" s="95">
        <f>($K163="Bell Curve")*(_xlfn.NORM.DIST(AND(Y$6&gt;=$F163,Y$6&lt;=$H163)*(Y$6-$F163+1),$J163/2,$M163,TRUE)-_xlfn.NORM.DIST(AND(Y$6&gt;=$F163,Y$6&lt;=$H163)*(X$6-$F163+1),$J163/2,$M163,TRUE))/(1-2*_xlfn.NORM.DIST(0,$J163/2,$M163,TRUE))*$D163+($K163="Steady Growth")*(AND(Y$6&gt;=$F163,Y$6&lt;=$H163)*((Y$6-$F163+1)/($J163*($J163+1)/2)*$D163))+($K163="custom")*CustCF!S163</f>
        <v>0</v>
      </c>
      <c r="Z163" s="95">
        <f>($K163="Bell Curve")*(_xlfn.NORM.DIST(AND(Z$6&gt;=$F163,Z$6&lt;=$H163)*(Z$6-$F163+1),$J163/2,$M163,TRUE)-_xlfn.NORM.DIST(AND(Z$6&gt;=$F163,Z$6&lt;=$H163)*(Y$6-$F163+1),$J163/2,$M163,TRUE))/(1-2*_xlfn.NORM.DIST(0,$J163/2,$M163,TRUE))*$D163+($K163="Steady Growth")*(AND(Z$6&gt;=$F163,Z$6&lt;=$H163)*((Z$6-$F163+1)/($J163*($J163+1)/2)*$D163))+($K163="custom")*CustCF!T163</f>
        <v>0</v>
      </c>
      <c r="AA163" s="95">
        <f>($K163="Bell Curve")*(_xlfn.NORM.DIST(AND(AA$6&gt;=$F163,AA$6&lt;=$H163)*(AA$6-$F163+1),$J163/2,$M163,TRUE)-_xlfn.NORM.DIST(AND(AA$6&gt;=$F163,AA$6&lt;=$H163)*(Z$6-$F163+1),$J163/2,$M163,TRUE))/(1-2*_xlfn.NORM.DIST(0,$J163/2,$M163,TRUE))*$D163+($K163="Steady Growth")*(AND(AA$6&gt;=$F163,AA$6&lt;=$H163)*((AA$6-$F163+1)/($J163*($J163+1)/2)*$D163))+($K163="custom")*CustCF!U163</f>
        <v>0</v>
      </c>
      <c r="AB163" s="95">
        <f>($K163="Bell Curve")*(_xlfn.NORM.DIST(AND(AB$6&gt;=$F163,AB$6&lt;=$H163)*(AB$6-$F163+1),$J163/2,$M163,TRUE)-_xlfn.NORM.DIST(AND(AB$6&gt;=$F163,AB$6&lt;=$H163)*(AA$6-$F163+1),$J163/2,$M163,TRUE))/(1-2*_xlfn.NORM.DIST(0,$J163/2,$M163,TRUE))*$D163+($K163="Steady Growth")*(AND(AB$6&gt;=$F163,AB$6&lt;=$H163)*((AB$6-$F163+1)/($J163*($J163+1)/2)*$D163))+($K163="custom")*CustCF!V163</f>
        <v>0</v>
      </c>
      <c r="AC163" s="95">
        <f>($K163="Bell Curve")*(_xlfn.NORM.DIST(AND(AC$6&gt;=$F163,AC$6&lt;=$H163)*(AC$6-$F163+1),$J163/2,$M163,TRUE)-_xlfn.NORM.DIST(AND(AC$6&gt;=$F163,AC$6&lt;=$H163)*(AB$6-$F163+1),$J163/2,$M163,TRUE))/(1-2*_xlfn.NORM.DIST(0,$J163/2,$M163,TRUE))*$D163+($K163="Steady Growth")*(AND(AC$6&gt;=$F163,AC$6&lt;=$H163)*((AC$6-$F163+1)/($J163*($J163+1)/2)*$D163))+($K163="custom")*CustCF!W163</f>
        <v>0</v>
      </c>
      <c r="AD163" s="95">
        <f>($K163="Bell Curve")*(_xlfn.NORM.DIST(AND(AD$6&gt;=$F163,AD$6&lt;=$H163)*(AD$6-$F163+1),$J163/2,$M163,TRUE)-_xlfn.NORM.DIST(AND(AD$6&gt;=$F163,AD$6&lt;=$H163)*(AC$6-$F163+1),$J163/2,$M163,TRUE))/(1-2*_xlfn.NORM.DIST(0,$J163/2,$M163,TRUE))*$D163+($K163="Steady Growth")*(AND(AD$6&gt;=$F163,AD$6&lt;=$H163)*((AD$6-$F163+1)/($J163*($J163+1)/2)*$D163))+($K163="custom")*CustCF!X163</f>
        <v>0</v>
      </c>
      <c r="AE163" s="95">
        <f>($K163="Bell Curve")*(_xlfn.NORM.DIST(AND(AE$6&gt;=$F163,AE$6&lt;=$H163)*(AE$6-$F163+1),$J163/2,$M163,TRUE)-_xlfn.NORM.DIST(AND(AE$6&gt;=$F163,AE$6&lt;=$H163)*(AD$6-$F163+1),$J163/2,$M163,TRUE))/(1-2*_xlfn.NORM.DIST(0,$J163/2,$M163,TRUE))*$D163+($K163="Steady Growth")*(AND(AE$6&gt;=$F163,AE$6&lt;=$H163)*((AE$6-$F163+1)/($J163*($J163+1)/2)*$D163))+($K163="custom")*CustCF!Y163</f>
        <v>0</v>
      </c>
      <c r="AF163" s="95">
        <f>($K163="Bell Curve")*(_xlfn.NORM.DIST(AND(AF$6&gt;=$F163,AF$6&lt;=$H163)*(AF$6-$F163+1),$J163/2,$M163,TRUE)-_xlfn.NORM.DIST(AND(AF$6&gt;=$F163,AF$6&lt;=$H163)*(AE$6-$F163+1),$J163/2,$M163,TRUE))/(1-2*_xlfn.NORM.DIST(0,$J163/2,$M163,TRUE))*$D163+($K163="Steady Growth")*(AND(AF$6&gt;=$F163,AF$6&lt;=$H163)*((AF$6-$F163+1)/($J163*($J163+1)/2)*$D163))+($K163="custom")*CustCF!Z163</f>
        <v>0</v>
      </c>
      <c r="AG163" s="95">
        <f>($K163="Bell Curve")*(_xlfn.NORM.DIST(AND(AG$6&gt;=$F163,AG$6&lt;=$H163)*(AG$6-$F163+1),$J163/2,$M163,TRUE)-_xlfn.NORM.DIST(AND(AG$6&gt;=$F163,AG$6&lt;=$H163)*(AF$6-$F163+1),$J163/2,$M163,TRUE))/(1-2*_xlfn.NORM.DIST(0,$J163/2,$M163,TRUE))*$D163+($K163="Steady Growth")*(AND(AG$6&gt;=$F163,AG$6&lt;=$H163)*((AG$6-$F163+1)/($J163*($J163+1)/2)*$D163))+($K163="custom")*CustCF!AA163</f>
        <v>0</v>
      </c>
      <c r="AH163" s="95">
        <f>($K163="Bell Curve")*(_xlfn.NORM.DIST(AND(AH$6&gt;=$F163,AH$6&lt;=$H163)*(AH$6-$F163+1),$J163/2,$M163,TRUE)-_xlfn.NORM.DIST(AND(AH$6&gt;=$F163,AH$6&lt;=$H163)*(AG$6-$F163+1),$J163/2,$M163,TRUE))/(1-2*_xlfn.NORM.DIST(0,$J163/2,$M163,TRUE))*$D163+($K163="Steady Growth")*(AND(AH$6&gt;=$F163,AH$6&lt;=$H163)*((AH$6-$F163+1)/($J163*($J163+1)/2)*$D163))+($K163="custom")*CustCF!AB163</f>
        <v>0</v>
      </c>
      <c r="AI163" s="95">
        <f>($K163="Bell Curve")*(_xlfn.NORM.DIST(AND(AI$6&gt;=$F163,AI$6&lt;=$H163)*(AI$6-$F163+1),$J163/2,$M163,TRUE)-_xlfn.NORM.DIST(AND(AI$6&gt;=$F163,AI$6&lt;=$H163)*(AH$6-$F163+1),$J163/2,$M163,TRUE))/(1-2*_xlfn.NORM.DIST(0,$J163/2,$M163,TRUE))*$D163+($K163="Steady Growth")*(AND(AI$6&gt;=$F163,AI$6&lt;=$H163)*((AI$6-$F163+1)/($J163*($J163+1)/2)*$D163))+($K163="custom")*CustCF!AC163</f>
        <v>0</v>
      </c>
      <c r="AJ163" s="95">
        <f>($K163="Bell Curve")*(_xlfn.NORM.DIST(AND(AJ$6&gt;=$F163,AJ$6&lt;=$H163)*(AJ$6-$F163+1),$J163/2,$M163,TRUE)-_xlfn.NORM.DIST(AND(AJ$6&gt;=$F163,AJ$6&lt;=$H163)*(AI$6-$F163+1),$J163/2,$M163,TRUE))/(1-2*_xlfn.NORM.DIST(0,$J163/2,$M163,TRUE))*$D163+($K163="Steady Growth")*(AND(AJ$6&gt;=$F163,AJ$6&lt;=$H163)*((AJ$6-$F163+1)/($J163*($J163+1)/2)*$D163))+($K163="custom")*CustCF!AD163</f>
        <v>0</v>
      </c>
      <c r="AK163" s="95">
        <f>($K163="Bell Curve")*(_xlfn.NORM.DIST(AND(AK$6&gt;=$F163,AK$6&lt;=$H163)*(AK$6-$F163+1),$J163/2,$M163,TRUE)-_xlfn.NORM.DIST(AND(AK$6&gt;=$F163,AK$6&lt;=$H163)*(AJ$6-$F163+1),$J163/2,$M163,TRUE))/(1-2*_xlfn.NORM.DIST(0,$J163/2,$M163,TRUE))*$D163+($K163="Steady Growth")*(AND(AK$6&gt;=$F163,AK$6&lt;=$H163)*((AK$6-$F163+1)/($J163*($J163+1)/2)*$D163))+($K163="custom")*CustCF!AE163</f>
        <v>0</v>
      </c>
      <c r="AL163" s="95">
        <f>($K163="Bell Curve")*(_xlfn.NORM.DIST(AND(AL$6&gt;=$F163,AL$6&lt;=$H163)*(AL$6-$F163+1),$J163/2,$M163,TRUE)-_xlfn.NORM.DIST(AND(AL$6&gt;=$F163,AL$6&lt;=$H163)*(AK$6-$F163+1),$J163/2,$M163,TRUE))/(1-2*_xlfn.NORM.DIST(0,$J163/2,$M163,TRUE))*$D163+($K163="Steady Growth")*(AND(AL$6&gt;=$F163,AL$6&lt;=$H163)*((AL$6-$F163+1)/($J163*($J163+1)/2)*$D163))+($K163="custom")*CustCF!AF163</f>
        <v>0</v>
      </c>
      <c r="AM163" s="95">
        <f>($K163="Bell Curve")*(_xlfn.NORM.DIST(AND(AM$6&gt;=$F163,AM$6&lt;=$H163)*(AM$6-$F163+1),$J163/2,$M163,TRUE)-_xlfn.NORM.DIST(AND(AM$6&gt;=$F163,AM$6&lt;=$H163)*(AL$6-$F163+1),$J163/2,$M163,TRUE))/(1-2*_xlfn.NORM.DIST(0,$J163/2,$M163,TRUE))*$D163+($K163="Steady Growth")*(AND(AM$6&gt;=$F163,AM$6&lt;=$H163)*((AM$6-$F163+1)/($J163*($J163+1)/2)*$D163))+($K163="custom")*CustCF!AG163</f>
        <v>0</v>
      </c>
      <c r="AN163" s="95">
        <f>($K163="Bell Curve")*(_xlfn.NORM.DIST(AND(AN$6&gt;=$F163,AN$6&lt;=$H163)*(AN$6-$F163+1),$J163/2,$M163,TRUE)-_xlfn.NORM.DIST(AND(AN$6&gt;=$F163,AN$6&lt;=$H163)*(AM$6-$F163+1),$J163/2,$M163,TRUE))/(1-2*_xlfn.NORM.DIST(0,$J163/2,$M163,TRUE))*$D163+($K163="Steady Growth")*(AND(AN$6&gt;=$F163,AN$6&lt;=$H163)*((AN$6-$F163+1)/($J163*($J163+1)/2)*$D163))+($K163="custom")*CustCF!AH163</f>
        <v>0</v>
      </c>
      <c r="AO163" s="95">
        <f>($K163="Bell Curve")*(_xlfn.NORM.DIST(AND(AO$6&gt;=$F163,AO$6&lt;=$H163)*(AO$6-$F163+1),$J163/2,$M163,TRUE)-_xlfn.NORM.DIST(AND(AO$6&gt;=$F163,AO$6&lt;=$H163)*(AN$6-$F163+1),$J163/2,$M163,TRUE))/(1-2*_xlfn.NORM.DIST(0,$J163/2,$M163,TRUE))*$D163+($K163="Steady Growth")*(AND(AO$6&gt;=$F163,AO$6&lt;=$H163)*((AO$6-$F163+1)/($J163*($J163+1)/2)*$D163))+($K163="custom")*CustCF!AI163</f>
        <v>0</v>
      </c>
      <c r="AP163" s="95">
        <f>($K163="Bell Curve")*(_xlfn.NORM.DIST(AND(AP$6&gt;=$F163,AP$6&lt;=$H163)*(AP$6-$F163+1),$J163/2,$M163,TRUE)-_xlfn.NORM.DIST(AND(AP$6&gt;=$F163,AP$6&lt;=$H163)*(AO$6-$F163+1),$J163/2,$M163,TRUE))/(1-2*_xlfn.NORM.DIST(0,$J163/2,$M163,TRUE))*$D163+($K163="Steady Growth")*(AND(AP$6&gt;=$F163,AP$6&lt;=$H163)*((AP$6-$F163+1)/($J163*($J163+1)/2)*$D163))+($K163="custom")*CustCF!AJ163</f>
        <v>0</v>
      </c>
      <c r="AQ163" s="95">
        <f>($K163="Bell Curve")*(_xlfn.NORM.DIST(AND(AQ$6&gt;=$F163,AQ$6&lt;=$H163)*(AQ$6-$F163+1),$J163/2,$M163,TRUE)-_xlfn.NORM.DIST(AND(AQ$6&gt;=$F163,AQ$6&lt;=$H163)*(AP$6-$F163+1),$J163/2,$M163,TRUE))/(1-2*_xlfn.NORM.DIST(0,$J163/2,$M163,TRUE))*$D163+($K163="Steady Growth")*(AND(AQ$6&gt;=$F163,AQ$6&lt;=$H163)*((AQ$6-$F163+1)/($J163*($J163+1)/2)*$D163))+($K163="custom")*CustCF!AK163</f>
        <v>0</v>
      </c>
      <c r="AR163" s="95">
        <f>($K163="Bell Curve")*(_xlfn.NORM.DIST(AND(AR$6&gt;=$F163,AR$6&lt;=$H163)*(AR$6-$F163+1),$J163/2,$M163,TRUE)-_xlfn.NORM.DIST(AND(AR$6&gt;=$F163,AR$6&lt;=$H163)*(AQ$6-$F163+1),$J163/2,$M163,TRUE))/(1-2*_xlfn.NORM.DIST(0,$J163/2,$M163,TRUE))*$D163+($K163="Steady Growth")*(AND(AR$6&gt;=$F163,AR$6&lt;=$H163)*((AR$6-$F163+1)/($J163*($J163+1)/2)*$D163))+($K163="custom")*CustCF!AL163</f>
        <v>0</v>
      </c>
      <c r="AS163" s="95">
        <f>($K163="Bell Curve")*(_xlfn.NORM.DIST(AND(AS$6&gt;=$F163,AS$6&lt;=$H163)*(AS$6-$F163+1),$J163/2,$M163,TRUE)-_xlfn.NORM.DIST(AND(AS$6&gt;=$F163,AS$6&lt;=$H163)*(AR$6-$F163+1),$J163/2,$M163,TRUE))/(1-2*_xlfn.NORM.DIST(0,$J163/2,$M163,TRUE))*$D163+($K163="Steady Growth")*(AND(AS$6&gt;=$F163,AS$6&lt;=$H163)*((AS$6-$F163+1)/($J163*($J163+1)/2)*$D163))+($K163="custom")*CustCF!AM163</f>
        <v>0</v>
      </c>
      <c r="AT163" s="95">
        <f>($K163="Bell Curve")*(_xlfn.NORM.DIST(AND(AT$6&gt;=$F163,AT$6&lt;=$H163)*(AT$6-$F163+1),$J163/2,$M163,TRUE)-_xlfn.NORM.DIST(AND(AT$6&gt;=$F163,AT$6&lt;=$H163)*(AS$6-$F163+1),$J163/2,$M163,TRUE))/(1-2*_xlfn.NORM.DIST(0,$J163/2,$M163,TRUE))*$D163+($K163="Steady Growth")*(AND(AT$6&gt;=$F163,AT$6&lt;=$H163)*((AT$6-$F163+1)/($J163*($J163+1)/2)*$D163))+($K163="custom")*CustCF!AN163</f>
        <v>0</v>
      </c>
      <c r="AU163" s="95">
        <f>($K163="Bell Curve")*(_xlfn.NORM.DIST(AND(AU$6&gt;=$F163,AU$6&lt;=$H163)*(AU$6-$F163+1),$J163/2,$M163,TRUE)-_xlfn.NORM.DIST(AND(AU$6&gt;=$F163,AU$6&lt;=$H163)*(AT$6-$F163+1),$J163/2,$M163,TRUE))/(1-2*_xlfn.NORM.DIST(0,$J163/2,$M163,TRUE))*$D163+($K163="Steady Growth")*(AND(AU$6&gt;=$F163,AU$6&lt;=$H163)*((AU$6-$F163+1)/($J163*($J163+1)/2)*$D163))+($K163="custom")*CustCF!AO163</f>
        <v>0</v>
      </c>
      <c r="AV163" s="95">
        <f>($K163="Bell Curve")*(_xlfn.NORM.DIST(AND(AV$6&gt;=$F163,AV$6&lt;=$H163)*(AV$6-$F163+1),$J163/2,$M163,TRUE)-_xlfn.NORM.DIST(AND(AV$6&gt;=$F163,AV$6&lt;=$H163)*(AU$6-$F163+1),$J163/2,$M163,TRUE))/(1-2*_xlfn.NORM.DIST(0,$J163/2,$M163,TRUE))*$D163+($K163="Steady Growth")*(AND(AV$6&gt;=$F163,AV$6&lt;=$H163)*((AV$6-$F163+1)/($J163*($J163+1)/2)*$D163))+($K163="custom")*CustCF!AP163</f>
        <v>0</v>
      </c>
      <c r="AW163" s="95">
        <f>($K163="Bell Curve")*(_xlfn.NORM.DIST(AND(AW$6&gt;=$F163,AW$6&lt;=$H163)*(AW$6-$F163+1),$J163/2,$M163,TRUE)-_xlfn.NORM.DIST(AND(AW$6&gt;=$F163,AW$6&lt;=$H163)*(AV$6-$F163+1),$J163/2,$M163,TRUE))/(1-2*_xlfn.NORM.DIST(0,$J163/2,$M163,TRUE))*$D163+($K163="Steady Growth")*(AND(AW$6&gt;=$F163,AW$6&lt;=$H163)*((AW$6-$F163+1)/($J163*($J163+1)/2)*$D163))+($K163="custom")*CustCF!AQ163</f>
        <v>0</v>
      </c>
      <c r="AX163" s="95">
        <f>($K163="Bell Curve")*(_xlfn.NORM.DIST(AND(AX$6&gt;=$F163,AX$6&lt;=$H163)*(AX$6-$F163+1),$J163/2,$M163,TRUE)-_xlfn.NORM.DIST(AND(AX$6&gt;=$F163,AX$6&lt;=$H163)*(AW$6-$F163+1),$J163/2,$M163,TRUE))/(1-2*_xlfn.NORM.DIST(0,$J163/2,$M163,TRUE))*$D163+($K163="Steady Growth")*(AND(AX$6&gt;=$F163,AX$6&lt;=$H163)*((AX$6-$F163+1)/($J163*($J163+1)/2)*$D163))+($K163="custom")*CustCF!AR163</f>
        <v>0</v>
      </c>
      <c r="AY163" s="95">
        <f>($K163="Bell Curve")*(_xlfn.NORM.DIST(AND(AY$6&gt;=$F163,AY$6&lt;=$H163)*(AY$6-$F163+1),$J163/2,$M163,TRUE)-_xlfn.NORM.DIST(AND(AY$6&gt;=$F163,AY$6&lt;=$H163)*(AX$6-$F163+1),$J163/2,$M163,TRUE))/(1-2*_xlfn.NORM.DIST(0,$J163/2,$M163,TRUE))*$D163+($K163="Steady Growth")*(AND(AY$6&gt;=$F163,AY$6&lt;=$H163)*((AY$6-$F163+1)/($J163*($J163+1)/2)*$D163))+($K163="custom")*CustCF!AS163</f>
        <v>0</v>
      </c>
      <c r="AZ163" s="95">
        <f>($K163="Bell Curve")*(_xlfn.NORM.DIST(AND(AZ$6&gt;=$F163,AZ$6&lt;=$H163)*(AZ$6-$F163+1),$J163/2,$M163,TRUE)-_xlfn.NORM.DIST(AND(AZ$6&gt;=$F163,AZ$6&lt;=$H163)*(AY$6-$F163+1),$J163/2,$M163,TRUE))/(1-2*_xlfn.NORM.DIST(0,$J163/2,$M163,TRUE))*$D163+($K163="Steady Growth")*(AND(AZ$6&gt;=$F163,AZ$6&lt;=$H163)*((AZ$6-$F163+1)/($J163*($J163+1)/2)*$D163))+($K163="custom")*CustCF!AT163</f>
        <v>0</v>
      </c>
      <c r="BA163" s="95">
        <f>($K163="Bell Curve")*(_xlfn.NORM.DIST(AND(BA$6&gt;=$F163,BA$6&lt;=$H163)*(BA$6-$F163+1),$J163/2,$M163,TRUE)-_xlfn.NORM.DIST(AND(BA$6&gt;=$F163,BA$6&lt;=$H163)*(AZ$6-$F163+1),$J163/2,$M163,TRUE))/(1-2*_xlfn.NORM.DIST(0,$J163/2,$M163,TRUE))*$D163+($K163="Steady Growth")*(AND(BA$6&gt;=$F163,BA$6&lt;=$H163)*((BA$6-$F163+1)/($J163*($J163+1)/2)*$D163))+($K163="custom")*CustCF!AU163</f>
        <v>0</v>
      </c>
      <c r="BB163" s="95">
        <f>($K163="Bell Curve")*(_xlfn.NORM.DIST(AND(BB$6&gt;=$F163,BB$6&lt;=$H163)*(BB$6-$F163+1),$J163/2,$M163,TRUE)-_xlfn.NORM.DIST(AND(BB$6&gt;=$F163,BB$6&lt;=$H163)*(BA$6-$F163+1),$J163/2,$M163,TRUE))/(1-2*_xlfn.NORM.DIST(0,$J163/2,$M163,TRUE))*$D163+($K163="Steady Growth")*(AND(BB$6&gt;=$F163,BB$6&lt;=$H163)*((BB$6-$F163+1)/($J163*($J163+1)/2)*$D163))+($K163="custom")*CustCF!AV163</f>
        <v>0</v>
      </c>
      <c r="BC163" s="95">
        <f>($K163="Bell Curve")*(_xlfn.NORM.DIST(AND(BC$6&gt;=$F163,BC$6&lt;=$H163)*(BC$6-$F163+1),$J163/2,$M163,TRUE)-_xlfn.NORM.DIST(AND(BC$6&gt;=$F163,BC$6&lt;=$H163)*(BB$6-$F163+1),$J163/2,$M163,TRUE))/(1-2*_xlfn.NORM.DIST(0,$J163/2,$M163,TRUE))*$D163+($K163="Steady Growth")*(AND(BC$6&gt;=$F163,BC$6&lt;=$H163)*((BC$6-$F163+1)/($J163*($J163+1)/2)*$D163))+($K163="custom")*CustCF!AW163</f>
        <v>0</v>
      </c>
      <c r="BD163" s="95">
        <f>($K163="Bell Curve")*(_xlfn.NORM.DIST(AND(BD$6&gt;=$F163,BD$6&lt;=$H163)*(BD$6-$F163+1),$J163/2,$M163,TRUE)-_xlfn.NORM.DIST(AND(BD$6&gt;=$F163,BD$6&lt;=$H163)*(BC$6-$F163+1),$J163/2,$M163,TRUE))/(1-2*_xlfn.NORM.DIST(0,$J163/2,$M163,TRUE))*$D163+($K163="Steady Growth")*(AND(BD$6&gt;=$F163,BD$6&lt;=$H163)*((BD$6-$F163+1)/($J163*($J163+1)/2)*$D163))+($K163="custom")*CustCF!AX163</f>
        <v>0</v>
      </c>
      <c r="BE163" s="95">
        <f>($K163="Bell Curve")*(_xlfn.NORM.DIST(AND(BE$6&gt;=$F163,BE$6&lt;=$H163)*(BE$6-$F163+1),$J163/2,$M163,TRUE)-_xlfn.NORM.DIST(AND(BE$6&gt;=$F163,BE$6&lt;=$H163)*(BD$6-$F163+1),$J163/2,$M163,TRUE))/(1-2*_xlfn.NORM.DIST(0,$J163/2,$M163,TRUE))*$D163+($K163="Steady Growth")*(AND(BE$6&gt;=$F163,BE$6&lt;=$H163)*((BE$6-$F163+1)/($J163*($J163+1)/2)*$D163))+($K163="custom")*CustCF!AY163</f>
        <v>0</v>
      </c>
      <c r="BF163" s="95">
        <f>($K163="Bell Curve")*(_xlfn.NORM.DIST(AND(BF$6&gt;=$F163,BF$6&lt;=$H163)*(BF$6-$F163+1),$J163/2,$M163,TRUE)-_xlfn.NORM.DIST(AND(BF$6&gt;=$F163,BF$6&lt;=$H163)*(BE$6-$F163+1),$J163/2,$M163,TRUE))/(1-2*_xlfn.NORM.DIST(0,$J163/2,$M163,TRUE))*$D163+($K163="Steady Growth")*(AND(BF$6&gt;=$F163,BF$6&lt;=$H163)*((BF$6-$F163+1)/($J163*($J163+1)/2)*$D163))+($K163="custom")*CustCF!AZ163</f>
        <v>0</v>
      </c>
      <c r="BG163" s="95">
        <f>($K163="Bell Curve")*(_xlfn.NORM.DIST(AND(BG$6&gt;=$F163,BG$6&lt;=$H163)*(BG$6-$F163+1),$J163/2,$M163,TRUE)-_xlfn.NORM.DIST(AND(BG$6&gt;=$F163,BG$6&lt;=$H163)*(BF$6-$F163+1),$J163/2,$M163,TRUE))/(1-2*_xlfn.NORM.DIST(0,$J163/2,$M163,TRUE))*$D163+($K163="Steady Growth")*(AND(BG$6&gt;=$F163,BG$6&lt;=$H163)*((BG$6-$F163+1)/($J163*($J163+1)/2)*$D163))+($K163="custom")*CustCF!BA163</f>
        <v>0</v>
      </c>
      <c r="BH163" s="95">
        <f>($K163="Bell Curve")*(_xlfn.NORM.DIST(AND(BH$6&gt;=$F163,BH$6&lt;=$H163)*(BH$6-$F163+1),$J163/2,$M163,TRUE)-_xlfn.NORM.DIST(AND(BH$6&gt;=$F163,BH$6&lt;=$H163)*(BG$6-$F163+1),$J163/2,$M163,TRUE))/(1-2*_xlfn.NORM.DIST(0,$J163/2,$M163,TRUE))*$D163+($K163="Steady Growth")*(AND(BH$6&gt;=$F163,BH$6&lt;=$H163)*((BH$6-$F163+1)/($J163*($J163+1)/2)*$D163))+($K163="custom")*CustCF!BB163</f>
        <v>0</v>
      </c>
      <c r="BI163" s="95">
        <f>($K163="Bell Curve")*(_xlfn.NORM.DIST(AND(BI$6&gt;=$F163,BI$6&lt;=$H163)*(BI$6-$F163+1),$J163/2,$M163,TRUE)-_xlfn.NORM.DIST(AND(BI$6&gt;=$F163,BI$6&lt;=$H163)*(BH$6-$F163+1),$J163/2,$M163,TRUE))/(1-2*_xlfn.NORM.DIST(0,$J163/2,$M163,TRUE))*$D163+($K163="Steady Growth")*(AND(BI$6&gt;=$F163,BI$6&lt;=$H163)*((BI$6-$F163+1)/($J163*($J163+1)/2)*$D163))+($K163="custom")*CustCF!BC163</f>
        <v>0</v>
      </c>
      <c r="BJ163" s="95">
        <f>($K163="Bell Curve")*(_xlfn.NORM.DIST(AND(BJ$6&gt;=$F163,BJ$6&lt;=$H163)*(BJ$6-$F163+1),$J163/2,$M163,TRUE)-_xlfn.NORM.DIST(AND(BJ$6&gt;=$F163,BJ$6&lt;=$H163)*(BI$6-$F163+1),$J163/2,$M163,TRUE))/(1-2*_xlfn.NORM.DIST(0,$J163/2,$M163,TRUE))*$D163+($K163="Steady Growth")*(AND(BJ$6&gt;=$F163,BJ$6&lt;=$H163)*((BJ$6-$F163+1)/($J163*($J163+1)/2)*$D163))+($K163="custom")*CustCF!BD163</f>
        <v>0</v>
      </c>
      <c r="BK163" s="95">
        <f>($K163="Bell Curve")*(_xlfn.NORM.DIST(AND(BK$6&gt;=$F163,BK$6&lt;=$H163)*(BK$6-$F163+1),$J163/2,$M163,TRUE)-_xlfn.NORM.DIST(AND(BK$6&gt;=$F163,BK$6&lt;=$H163)*(BJ$6-$F163+1),$J163/2,$M163,TRUE))/(1-2*_xlfn.NORM.DIST(0,$J163/2,$M163,TRUE))*$D163+($K163="Steady Growth")*(AND(BK$6&gt;=$F163,BK$6&lt;=$H163)*((BK$6-$F163+1)/($J163*($J163+1)/2)*$D163))+($K163="custom")*CustCF!BE163</f>
        <v>0</v>
      </c>
      <c r="BL163" s="95">
        <f>($K163="Bell Curve")*(_xlfn.NORM.DIST(AND(BL$6&gt;=$F163,BL$6&lt;=$H163)*(BL$6-$F163+1),$J163/2,$M163,TRUE)-_xlfn.NORM.DIST(AND(BL$6&gt;=$F163,BL$6&lt;=$H163)*(BK$6-$F163+1),$J163/2,$M163,TRUE))/(1-2*_xlfn.NORM.DIST(0,$J163/2,$M163,TRUE))*$D163+($K163="Steady Growth")*(AND(BL$6&gt;=$F163,BL$6&lt;=$H163)*((BL$6-$F163+1)/($J163*($J163+1)/2)*$D163))+($K163="custom")*CustCF!BF163</f>
        <v>0</v>
      </c>
      <c r="BM163" s="95">
        <f>($K163="Bell Curve")*(_xlfn.NORM.DIST(AND(BM$6&gt;=$F163,BM$6&lt;=$H163)*(BM$6-$F163+1),$J163/2,$M163,TRUE)-_xlfn.NORM.DIST(AND(BM$6&gt;=$F163,BM$6&lt;=$H163)*(BL$6-$F163+1),$J163/2,$M163,TRUE))/(1-2*_xlfn.NORM.DIST(0,$J163/2,$M163,TRUE))*$D163+($K163="Steady Growth")*(AND(BM$6&gt;=$F163,BM$6&lt;=$H163)*((BM$6-$F163+1)/($J163*($J163+1)/2)*$D163))+($K163="custom")*CustCF!BG163</f>
        <v>0</v>
      </c>
      <c r="BN163" s="95">
        <f>($K163="Bell Curve")*(_xlfn.NORM.DIST(AND(BN$6&gt;=$F163,BN$6&lt;=$H163)*(BN$6-$F163+1),$J163/2,$M163,TRUE)-_xlfn.NORM.DIST(AND(BN$6&gt;=$F163,BN$6&lt;=$H163)*(BM$6-$F163+1),$J163/2,$M163,TRUE))/(1-2*_xlfn.NORM.DIST(0,$J163/2,$M163,TRUE))*$D163+($K163="Steady Growth")*(AND(BN$6&gt;=$F163,BN$6&lt;=$H163)*((BN$6-$F163+1)/($J163*($J163+1)/2)*$D163))+($K163="custom")*CustCF!BH163</f>
        <v>0</v>
      </c>
      <c r="BO163" s="95">
        <f>($K163="Bell Curve")*(_xlfn.NORM.DIST(AND(BO$6&gt;=$F163,BO$6&lt;=$H163)*(BO$6-$F163+1),$J163/2,$M163,TRUE)-_xlfn.NORM.DIST(AND(BO$6&gt;=$F163,BO$6&lt;=$H163)*(BN$6-$F163+1),$J163/2,$M163,TRUE))/(1-2*_xlfn.NORM.DIST(0,$J163/2,$M163,TRUE))*$D163+($K163="Steady Growth")*(AND(BO$6&gt;=$F163,BO$6&lt;=$H163)*((BO$6-$F163+1)/($J163*($J163+1)/2)*$D163))+($K163="custom")*CustCF!BI163</f>
        <v>0</v>
      </c>
      <c r="BP163" s="95">
        <f>($K163="Bell Curve")*(_xlfn.NORM.DIST(AND(BP$6&gt;=$F163,BP$6&lt;=$H163)*(BP$6-$F163+1),$J163/2,$M163,TRUE)-_xlfn.NORM.DIST(AND(BP$6&gt;=$F163,BP$6&lt;=$H163)*(BO$6-$F163+1),$J163/2,$M163,TRUE))/(1-2*_xlfn.NORM.DIST(0,$J163/2,$M163,TRUE))*$D163+($K163="Steady Growth")*(AND(BP$6&gt;=$F163,BP$6&lt;=$H163)*((BP$6-$F163+1)/($J163*($J163+1)/2)*$D163))+($K163="custom")*CustCF!BJ163</f>
        <v>0</v>
      </c>
      <c r="BQ163" s="95">
        <f>($K163="Bell Curve")*(_xlfn.NORM.DIST(AND(BQ$6&gt;=$F163,BQ$6&lt;=$H163)*(BQ$6-$F163+1),$J163/2,$M163,TRUE)-_xlfn.NORM.DIST(AND(BQ$6&gt;=$F163,BQ$6&lt;=$H163)*(BP$6-$F163+1),$J163/2,$M163,TRUE))/(1-2*_xlfn.NORM.DIST(0,$J163/2,$M163,TRUE))*$D163+($K163="Steady Growth")*(AND(BQ$6&gt;=$F163,BQ$6&lt;=$H163)*((BQ$6-$F163+1)/($J163*($J163+1)/2)*$D163))+($K163="custom")*CustCF!BK163</f>
        <v>0</v>
      </c>
      <c r="BR163" s="95">
        <f>($K163="Bell Curve")*(_xlfn.NORM.DIST(AND(BR$6&gt;=$F163,BR$6&lt;=$H163)*(BR$6-$F163+1),$J163/2,$M163,TRUE)-_xlfn.NORM.DIST(AND(BR$6&gt;=$F163,BR$6&lt;=$H163)*(BQ$6-$F163+1),$J163/2,$M163,TRUE))/(1-2*_xlfn.NORM.DIST(0,$J163/2,$M163,TRUE))*$D163+($K163="Steady Growth")*(AND(BR$6&gt;=$F163,BR$6&lt;=$H163)*((BR$6-$F163+1)/($J163*($J163+1)/2)*$D163))+($K163="custom")*CustCF!BL163</f>
        <v>0</v>
      </c>
      <c r="BS163" s="95">
        <f>($K163="Bell Curve")*(_xlfn.NORM.DIST(AND(BS$6&gt;=$F163,BS$6&lt;=$H163)*(BS$6-$F163+1),$J163/2,$M163,TRUE)-_xlfn.NORM.DIST(AND(BS$6&gt;=$F163,BS$6&lt;=$H163)*(BR$6-$F163+1),$J163/2,$M163,TRUE))/(1-2*_xlfn.NORM.DIST(0,$J163/2,$M163,TRUE))*$D163+($K163="Steady Growth")*(AND(BS$6&gt;=$F163,BS$6&lt;=$H163)*((BS$6-$F163+1)/($J163*($J163+1)/2)*$D163))+($K163="custom")*CustCF!BM163</f>
        <v>0</v>
      </c>
      <c r="BT163" s="95">
        <f>($K163="Bell Curve")*(_xlfn.NORM.DIST(AND(BT$6&gt;=$F163,BT$6&lt;=$H163)*(BT$6-$F163+1),$J163/2,$M163,TRUE)-_xlfn.NORM.DIST(AND(BT$6&gt;=$F163,BT$6&lt;=$H163)*(BS$6-$F163+1),$J163/2,$M163,TRUE))/(1-2*_xlfn.NORM.DIST(0,$J163/2,$M163,TRUE))*$D163+($K163="Steady Growth")*(AND(BT$6&gt;=$F163,BT$6&lt;=$H163)*((BT$6-$F163+1)/($J163*($J163+1)/2)*$D163))+($K163="custom")*CustCF!BN163</f>
        <v>0</v>
      </c>
      <c r="BU163" s="95">
        <f>($K163="Bell Curve")*(_xlfn.NORM.DIST(AND(BU$6&gt;=$F163,BU$6&lt;=$H163)*(BU$6-$F163+1),$J163/2,$M163,TRUE)-_xlfn.NORM.DIST(AND(BU$6&gt;=$F163,BU$6&lt;=$H163)*(BT$6-$F163+1),$J163/2,$M163,TRUE))/(1-2*_xlfn.NORM.DIST(0,$J163/2,$M163,TRUE))*$D163+($K163="Steady Growth")*(AND(BU$6&gt;=$F163,BU$6&lt;=$H163)*((BU$6-$F163+1)/($J163*($J163+1)/2)*$D163))+($K163="custom")*CustCF!BO163</f>
        <v>0</v>
      </c>
      <c r="BV163" s="95">
        <f>($K163="Bell Curve")*(_xlfn.NORM.DIST(AND(BV$6&gt;=$F163,BV$6&lt;=$H163)*(BV$6-$F163+1),$J163/2,$M163,TRUE)-_xlfn.NORM.DIST(AND(BV$6&gt;=$F163,BV$6&lt;=$H163)*(BU$6-$F163+1),$J163/2,$M163,TRUE))/(1-2*_xlfn.NORM.DIST(0,$J163/2,$M163,TRUE))*$D163+($K163="Steady Growth")*(AND(BV$6&gt;=$F163,BV$6&lt;=$H163)*((BV$6-$F163+1)/($J163*($J163+1)/2)*$D163))+($K163="custom")*CustCF!BP163</f>
        <v>0</v>
      </c>
      <c r="BW163" s="95">
        <f>($K163="Bell Curve")*(_xlfn.NORM.DIST(AND(BW$6&gt;=$F163,BW$6&lt;=$H163)*(BW$6-$F163+1),$J163/2,$M163,TRUE)-_xlfn.NORM.DIST(AND(BW$6&gt;=$F163,BW$6&lt;=$H163)*(BV$6-$F163+1),$J163/2,$M163,TRUE))/(1-2*_xlfn.NORM.DIST(0,$J163/2,$M163,TRUE))*$D163+($K163="Steady Growth")*(AND(BW$6&gt;=$F163,BW$6&lt;=$H163)*((BW$6-$F163+1)/($J163*($J163+1)/2)*$D163))+($K163="custom")*CustCF!BQ163</f>
        <v>0</v>
      </c>
      <c r="BX163" s="95">
        <f>($K163="Bell Curve")*(_xlfn.NORM.DIST(AND(BX$6&gt;=$F163,BX$6&lt;=$H163)*(BX$6-$F163+1),$J163/2,$M163,TRUE)-_xlfn.NORM.DIST(AND(BX$6&gt;=$F163,BX$6&lt;=$H163)*(BW$6-$F163+1),$J163/2,$M163,TRUE))/(1-2*_xlfn.NORM.DIST(0,$J163/2,$M163,TRUE))*$D163+($K163="Steady Growth")*(AND(BX$6&gt;=$F163,BX$6&lt;=$H163)*((BX$6-$F163+1)/($J163*($J163+1)/2)*$D163))+($K163="custom")*CustCF!BR163</f>
        <v>0</v>
      </c>
      <c r="BY163" s="95">
        <f>($K163="Bell Curve")*(_xlfn.NORM.DIST(AND(BY$6&gt;=$F163,BY$6&lt;=$H163)*(BY$6-$F163+1),$J163/2,$M163,TRUE)-_xlfn.NORM.DIST(AND(BY$6&gt;=$F163,BY$6&lt;=$H163)*(BX$6-$F163+1),$J163/2,$M163,TRUE))/(1-2*_xlfn.NORM.DIST(0,$J163/2,$M163,TRUE))*$D163+($K163="Steady Growth")*(AND(BY$6&gt;=$F163,BY$6&lt;=$H163)*((BY$6-$F163+1)/($J163*($J163+1)/2)*$D163))+($K163="custom")*CustCF!BS163</f>
        <v>0</v>
      </c>
      <c r="BZ163" s="95">
        <f>($K163="Bell Curve")*(_xlfn.NORM.DIST(AND(BZ$6&gt;=$F163,BZ$6&lt;=$H163)*(BZ$6-$F163+1),$J163/2,$M163,TRUE)-_xlfn.NORM.DIST(AND(BZ$6&gt;=$F163,BZ$6&lt;=$H163)*(BY$6-$F163+1),$J163/2,$M163,TRUE))/(1-2*_xlfn.NORM.DIST(0,$J163/2,$M163,TRUE))*$D163+($K163="Steady Growth")*(AND(BZ$6&gt;=$F163,BZ$6&lt;=$H163)*((BZ$6-$F163+1)/($J163*($J163+1)/2)*$D163))+($K163="custom")*CustCF!BT163</f>
        <v>0</v>
      </c>
      <c r="CA163" s="95">
        <f>($K163="Bell Curve")*(_xlfn.NORM.DIST(AND(CA$6&gt;=$F163,CA$6&lt;=$H163)*(CA$6-$F163+1),$J163/2,$M163,TRUE)-_xlfn.NORM.DIST(AND(CA$6&gt;=$F163,CA$6&lt;=$H163)*(BZ$6-$F163+1),$J163/2,$M163,TRUE))/(1-2*_xlfn.NORM.DIST(0,$J163/2,$M163,TRUE))*$D163+($K163="Steady Growth")*(AND(CA$6&gt;=$F163,CA$6&lt;=$H163)*((CA$6-$F163+1)/($J163*($J163+1)/2)*$D163))+($K163="custom")*CustCF!BU163</f>
        <v>0</v>
      </c>
      <c r="CB163" s="95">
        <f>($K163="Bell Curve")*(_xlfn.NORM.DIST(AND(CB$6&gt;=$F163,CB$6&lt;=$H163)*(CB$6-$F163+1),$J163/2,$M163,TRUE)-_xlfn.NORM.DIST(AND(CB$6&gt;=$F163,CB$6&lt;=$H163)*(CA$6-$F163+1),$J163/2,$M163,TRUE))/(1-2*_xlfn.NORM.DIST(0,$J163/2,$M163,TRUE))*$D163+($K163="Steady Growth")*(AND(CB$6&gt;=$F163,CB$6&lt;=$H163)*((CB$6-$F163+1)/($J163*($J163+1)/2)*$D163))+($K163="custom")*CustCF!BV163</f>
        <v>0</v>
      </c>
      <c r="CC163" s="95">
        <f>($K163="Bell Curve")*(_xlfn.NORM.DIST(AND(CC$6&gt;=$F163,CC$6&lt;=$H163)*(CC$6-$F163+1),$J163/2,$M163,TRUE)-_xlfn.NORM.DIST(AND(CC$6&gt;=$F163,CC$6&lt;=$H163)*(CB$6-$F163+1),$J163/2,$M163,TRUE))/(1-2*_xlfn.NORM.DIST(0,$J163/2,$M163,TRUE))*$D163+($K163="Steady Growth")*(AND(CC$6&gt;=$F163,CC$6&lt;=$H163)*((CC$6-$F163+1)/($J163*($J163+1)/2)*$D163))+($K163="custom")*CustCF!BW163</f>
        <v>0</v>
      </c>
      <c r="CD163" s="95">
        <f>($K163="Bell Curve")*(_xlfn.NORM.DIST(AND(CD$6&gt;=$F163,CD$6&lt;=$H163)*(CD$6-$F163+1),$J163/2,$M163,TRUE)-_xlfn.NORM.DIST(AND(CD$6&gt;=$F163,CD$6&lt;=$H163)*(CC$6-$F163+1),$J163/2,$M163,TRUE))/(1-2*_xlfn.NORM.DIST(0,$J163/2,$M163,TRUE))*$D163+($K163="Steady Growth")*(AND(CD$6&gt;=$F163,CD$6&lt;=$H163)*((CD$6-$F163+1)/($J163*($J163+1)/2)*$D163))+($K163="custom")*CustCF!BX163</f>
        <v>0</v>
      </c>
      <c r="CE163" s="95">
        <f>($K163="Bell Curve")*(_xlfn.NORM.DIST(AND(CE$6&gt;=$F163,CE$6&lt;=$H163)*(CE$6-$F163+1),$J163/2,$M163,TRUE)-_xlfn.NORM.DIST(AND(CE$6&gt;=$F163,CE$6&lt;=$H163)*(CD$6-$F163+1),$J163/2,$M163,TRUE))/(1-2*_xlfn.NORM.DIST(0,$J163/2,$M163,TRUE))*$D163+($K163="Steady Growth")*(AND(CE$6&gt;=$F163,CE$6&lt;=$H163)*((CE$6-$F163+1)/($J163*($J163+1)/2)*$D163))+($K163="custom")*CustCF!BY163</f>
        <v>0</v>
      </c>
      <c r="CF163" s="95">
        <f>($K163="Bell Curve")*(_xlfn.NORM.DIST(AND(CF$6&gt;=$F163,CF$6&lt;=$H163)*(CF$6-$F163+1),$J163/2,$M163,TRUE)-_xlfn.NORM.DIST(AND(CF$6&gt;=$F163,CF$6&lt;=$H163)*(CE$6-$F163+1),$J163/2,$M163,TRUE))/(1-2*_xlfn.NORM.DIST(0,$J163/2,$M163,TRUE))*$D163+($K163="Steady Growth")*(AND(CF$6&gt;=$F163,CF$6&lt;=$H163)*((CF$6-$F163+1)/($J163*($J163+1)/2)*$D163))+($K163="custom")*CustCF!BZ163</f>
        <v>0</v>
      </c>
      <c r="CG163" s="95">
        <f>($K163="Bell Curve")*(_xlfn.NORM.DIST(AND(CG$6&gt;=$F163,CG$6&lt;=$H163)*(CG$6-$F163+1),$J163/2,$M163,TRUE)-_xlfn.NORM.DIST(AND(CG$6&gt;=$F163,CG$6&lt;=$H163)*(CF$6-$F163+1),$J163/2,$M163,TRUE))/(1-2*_xlfn.NORM.DIST(0,$J163/2,$M163,TRUE))*$D163+($K163="Steady Growth")*(AND(CG$6&gt;=$F163,CG$6&lt;=$H163)*((CG$6-$F163+1)/($J163*($J163+1)/2)*$D163))+($K163="custom")*CustCF!CA163</f>
        <v>0</v>
      </c>
      <c r="CH163" s="95">
        <f>($K163="Bell Curve")*(_xlfn.NORM.DIST(AND(CH$6&gt;=$F163,CH$6&lt;=$H163)*(CH$6-$F163+1),$J163/2,$M163,TRUE)-_xlfn.NORM.DIST(AND(CH$6&gt;=$F163,CH$6&lt;=$H163)*(CG$6-$F163+1),$J163/2,$M163,TRUE))/(1-2*_xlfn.NORM.DIST(0,$J163/2,$M163,TRUE))*$D163+($K163="Steady Growth")*(AND(CH$6&gt;=$F163,CH$6&lt;=$H163)*((CH$6-$F163+1)/($J163*($J163+1)/2)*$D163))+($K163="custom")*CustCF!CB163</f>
        <v>0</v>
      </c>
      <c r="CI163" s="95">
        <f>($K163="Bell Curve")*(_xlfn.NORM.DIST(AND(CI$6&gt;=$F163,CI$6&lt;=$H163)*(CI$6-$F163+1),$J163/2,$M163,TRUE)-_xlfn.NORM.DIST(AND(CI$6&gt;=$F163,CI$6&lt;=$H163)*(CH$6-$F163+1),$J163/2,$M163,TRUE))/(1-2*_xlfn.NORM.DIST(0,$J163/2,$M163,TRUE))*$D163+($K163="Steady Growth")*(AND(CI$6&gt;=$F163,CI$6&lt;=$H163)*((CI$6-$F163+1)/($J163*($J163+1)/2)*$D163))+($K163="custom")*CustCF!CC163</f>
        <v>0</v>
      </c>
      <c r="CJ163" s="95">
        <f>($K163="Bell Curve")*(_xlfn.NORM.DIST(AND(CJ$6&gt;=$F163,CJ$6&lt;=$H163)*(CJ$6-$F163+1),$J163/2,$M163,TRUE)-_xlfn.NORM.DIST(AND(CJ$6&gt;=$F163,CJ$6&lt;=$H163)*(CI$6-$F163+1),$J163/2,$M163,TRUE))/(1-2*_xlfn.NORM.DIST(0,$J163/2,$M163,TRUE))*$D163+($K163="Steady Growth")*(AND(CJ$6&gt;=$F163,CJ$6&lt;=$H163)*((CJ$6-$F163+1)/($J163*($J163+1)/2)*$D163))+($K163="custom")*CustCF!CD163</f>
        <v>0</v>
      </c>
      <c r="CK163" s="95">
        <f>($K163="Bell Curve")*(_xlfn.NORM.DIST(AND(CK$6&gt;=$F163,CK$6&lt;=$H163)*(CK$6-$F163+1),$J163/2,$M163,TRUE)-_xlfn.NORM.DIST(AND(CK$6&gt;=$F163,CK$6&lt;=$H163)*(CJ$6-$F163+1),$J163/2,$M163,TRUE))/(1-2*_xlfn.NORM.DIST(0,$J163/2,$M163,TRUE))*$D163+($K163="Steady Growth")*(AND(CK$6&gt;=$F163,CK$6&lt;=$H163)*((CK$6-$F163+1)/($J163*($J163+1)/2)*$D163))+($K163="custom")*CustCF!CE163</f>
        <v>0</v>
      </c>
      <c r="CL163" s="95">
        <f>($K163="Bell Curve")*(_xlfn.NORM.DIST(AND(CL$6&gt;=$F163,CL$6&lt;=$H163)*(CL$6-$F163+1),$J163/2,$M163,TRUE)-_xlfn.NORM.DIST(AND(CL$6&gt;=$F163,CL$6&lt;=$H163)*(CK$6-$F163+1),$J163/2,$M163,TRUE))/(1-2*_xlfn.NORM.DIST(0,$J163/2,$M163,TRUE))*$D163+($K163="Steady Growth")*(AND(CL$6&gt;=$F163,CL$6&lt;=$H163)*((CL$6-$F163+1)/($J163*($J163+1)/2)*$D163))+($K163="custom")*CustCF!CF163</f>
        <v>0</v>
      </c>
      <c r="CM163" s="95">
        <f>($K163="Bell Curve")*(_xlfn.NORM.DIST(AND(CM$6&gt;=$F163,CM$6&lt;=$H163)*(CM$6-$F163+1),$J163/2,$M163,TRUE)-_xlfn.NORM.DIST(AND(CM$6&gt;=$F163,CM$6&lt;=$H163)*(CL$6-$F163+1),$J163/2,$M163,TRUE))/(1-2*_xlfn.NORM.DIST(0,$J163/2,$M163,TRUE))*$D163+($K163="Steady Growth")*(AND(CM$6&gt;=$F163,CM$6&lt;=$H163)*((CM$6-$F163+1)/($J163*($J163+1)/2)*$D163))+($K163="custom")*CustCF!CG163</f>
        <v>0</v>
      </c>
      <c r="CN163" s="95">
        <f>($K163="Bell Curve")*(_xlfn.NORM.DIST(AND(CN$6&gt;=$F163,CN$6&lt;=$H163)*(CN$6-$F163+1),$J163/2,$M163,TRUE)-_xlfn.NORM.DIST(AND(CN$6&gt;=$F163,CN$6&lt;=$H163)*(CM$6-$F163+1),$J163/2,$M163,TRUE))/(1-2*_xlfn.NORM.DIST(0,$J163/2,$M163,TRUE))*$D163+($K163="Steady Growth")*(AND(CN$6&gt;=$F163,CN$6&lt;=$H163)*((CN$6-$F163+1)/($J163*($J163+1)/2)*$D163))+($K163="custom")*CustCF!CH163</f>
        <v>0</v>
      </c>
      <c r="CO163" s="95">
        <f>($K163="Bell Curve")*(_xlfn.NORM.DIST(AND(CO$6&gt;=$F163,CO$6&lt;=$H163)*(CO$6-$F163+1),$J163/2,$M163,TRUE)-_xlfn.NORM.DIST(AND(CO$6&gt;=$F163,CO$6&lt;=$H163)*(CN$6-$F163+1),$J163/2,$M163,TRUE))/(1-2*_xlfn.NORM.DIST(0,$J163/2,$M163,TRUE))*$D163+($K163="Steady Growth")*(AND(CO$6&gt;=$F163,CO$6&lt;=$H163)*((CO$6-$F163+1)/($J163*($J163+1)/2)*$D163))+($K163="custom")*CustCF!CI163</f>
        <v>0</v>
      </c>
      <c r="CP163" s="95">
        <f>($K163="Bell Curve")*(_xlfn.NORM.DIST(AND(CP$6&gt;=$F163,CP$6&lt;=$H163)*(CP$6-$F163+1),$J163/2,$M163,TRUE)-_xlfn.NORM.DIST(AND(CP$6&gt;=$F163,CP$6&lt;=$H163)*(CO$6-$F163+1),$J163/2,$M163,TRUE))/(1-2*_xlfn.NORM.DIST(0,$J163/2,$M163,TRUE))*$D163+($K163="Steady Growth")*(AND(CP$6&gt;=$F163,CP$6&lt;=$H163)*((CP$6-$F163+1)/($J163*($J163+1)/2)*$D163))+($K163="custom")*CustCF!CJ163</f>
        <v>0</v>
      </c>
      <c r="CQ163" s="95">
        <f>($K163="Bell Curve")*(_xlfn.NORM.DIST(AND(CQ$6&gt;=$F163,CQ$6&lt;=$H163)*(CQ$6-$F163+1),$J163/2,$M163,TRUE)-_xlfn.NORM.DIST(AND(CQ$6&gt;=$F163,CQ$6&lt;=$H163)*(CP$6-$F163+1),$J163/2,$M163,TRUE))/(1-2*_xlfn.NORM.DIST(0,$J163/2,$M163,TRUE))*$D163+($K163="Steady Growth")*(AND(CQ$6&gt;=$F163,CQ$6&lt;=$H163)*((CQ$6-$F163+1)/($J163*($J163+1)/2)*$D163))+($K163="custom")*CustCF!CK163</f>
        <v>0</v>
      </c>
      <c r="CR163" s="95">
        <f>($K163="Bell Curve")*(_xlfn.NORM.DIST(AND(CR$6&gt;=$F163,CR$6&lt;=$H163)*(CR$6-$F163+1),$J163/2,$M163,TRUE)-_xlfn.NORM.DIST(AND(CR$6&gt;=$F163,CR$6&lt;=$H163)*(CQ$6-$F163+1),$J163/2,$M163,TRUE))/(1-2*_xlfn.NORM.DIST(0,$J163/2,$M163,TRUE))*$D163+($K163="Steady Growth")*(AND(CR$6&gt;=$F163,CR$6&lt;=$H163)*((CR$6-$F163+1)/($J163*($J163+1)/2)*$D163))+($K163="custom")*CustCF!CL163</f>
        <v>0</v>
      </c>
      <c r="CS163" s="95">
        <f>($K163="Bell Curve")*(_xlfn.NORM.DIST(AND(CS$6&gt;=$F163,CS$6&lt;=$H163)*(CS$6-$F163+1),$J163/2,$M163,TRUE)-_xlfn.NORM.DIST(AND(CS$6&gt;=$F163,CS$6&lt;=$H163)*(CR$6-$F163+1),$J163/2,$M163,TRUE))/(1-2*_xlfn.NORM.DIST(0,$J163/2,$M163,TRUE))*$D163+($K163="Steady Growth")*(AND(CS$6&gt;=$F163,CS$6&lt;=$H163)*((CS$6-$F163+1)/($J163*($J163+1)/2)*$D163))+($K163="custom")*CustCF!CM163</f>
        <v>0</v>
      </c>
      <c r="CT163" s="95">
        <f>($K163="Bell Curve")*(_xlfn.NORM.DIST(AND(CT$6&gt;=$F163,CT$6&lt;=$H163)*(CT$6-$F163+1),$J163/2,$M163,TRUE)-_xlfn.NORM.DIST(AND(CT$6&gt;=$F163,CT$6&lt;=$H163)*(CS$6-$F163+1),$J163/2,$M163,TRUE))/(1-2*_xlfn.NORM.DIST(0,$J163/2,$M163,TRUE))*$D163+($K163="Steady Growth")*(AND(CT$6&gt;=$F163,CT$6&lt;=$H163)*((CT$6-$F163+1)/($J163*($J163+1)/2)*$D163))+($K163="custom")*CustCF!CN163</f>
        <v>0</v>
      </c>
      <c r="CU163" s="95">
        <f>($K163="Bell Curve")*(_xlfn.NORM.DIST(AND(CU$6&gt;=$F163,CU$6&lt;=$H163)*(CU$6-$F163+1),$J163/2,$M163,TRUE)-_xlfn.NORM.DIST(AND(CU$6&gt;=$F163,CU$6&lt;=$H163)*(CT$6-$F163+1),$J163/2,$M163,TRUE))/(1-2*_xlfn.NORM.DIST(0,$J163/2,$M163,TRUE))*$D163+($K163="Steady Growth")*(AND(CU$6&gt;=$F163,CU$6&lt;=$H163)*((CU$6-$F163+1)/($J163*($J163+1)/2)*$D163))+($K163="custom")*CustCF!CO163</f>
        <v>0</v>
      </c>
      <c r="CV163" s="95">
        <f>($K163="Bell Curve")*(_xlfn.NORM.DIST(AND(CV$6&gt;=$F163,CV$6&lt;=$H163)*(CV$6-$F163+1),$J163/2,$M163,TRUE)-_xlfn.NORM.DIST(AND(CV$6&gt;=$F163,CV$6&lt;=$H163)*(CU$6-$F163+1),$J163/2,$M163,TRUE))/(1-2*_xlfn.NORM.DIST(0,$J163/2,$M163,TRUE))*$D163+($K163="Steady Growth")*(AND(CV$6&gt;=$F163,CV$6&lt;=$H163)*((CV$6-$F163+1)/($J163*($J163+1)/2)*$D163))+($K163="custom")*CustCF!CP163</f>
        <v>0</v>
      </c>
      <c r="CW163" s="95">
        <f>($K163="Bell Curve")*(_xlfn.NORM.DIST(AND(CW$6&gt;=$F163,CW$6&lt;=$H163)*(CW$6-$F163+1),$J163/2,$M163,TRUE)-_xlfn.NORM.DIST(AND(CW$6&gt;=$F163,CW$6&lt;=$H163)*(CV$6-$F163+1),$J163/2,$M163,TRUE))/(1-2*_xlfn.NORM.DIST(0,$J163/2,$M163,TRUE))*$D163+($K163="Steady Growth")*(AND(CW$6&gt;=$F163,CW$6&lt;=$H163)*((CW$6-$F163+1)/($J163*($J163+1)/2)*$D163))+($K163="custom")*CustCF!CQ163</f>
        <v>0</v>
      </c>
      <c r="CX163" s="95">
        <f>($K163="Bell Curve")*(_xlfn.NORM.DIST(AND(CX$6&gt;=$F163,CX$6&lt;=$H163)*(CX$6-$F163+1),$J163/2,$M163,TRUE)-_xlfn.NORM.DIST(AND(CX$6&gt;=$F163,CX$6&lt;=$H163)*(CW$6-$F163+1),$J163/2,$M163,TRUE))/(1-2*_xlfn.NORM.DIST(0,$J163/2,$M163,TRUE))*$D163+($K163="Steady Growth")*(AND(CX$6&gt;=$F163,CX$6&lt;=$H163)*((CX$6-$F163+1)/($J163*($J163+1)/2)*$D163))+($K163="custom")*CustCF!CR163</f>
        <v>0</v>
      </c>
      <c r="CY163" s="95">
        <f>($K163="Bell Curve")*(_xlfn.NORM.DIST(AND(CY$6&gt;=$F163,CY$6&lt;=$H163)*(CY$6-$F163+1),$J163/2,$M163,TRUE)-_xlfn.NORM.DIST(AND(CY$6&gt;=$F163,CY$6&lt;=$H163)*(CX$6-$F163+1),$J163/2,$M163,TRUE))/(1-2*_xlfn.NORM.DIST(0,$J163/2,$M163,TRUE))*$D163+($K163="Steady Growth")*(AND(CY$6&gt;=$F163,CY$6&lt;=$H163)*((CY$6-$F163+1)/($J163*($J163+1)/2)*$D163))+($K163="custom")*CustCF!CS163</f>
        <v>0</v>
      </c>
      <c r="CZ163" s="95">
        <f>($K163="Bell Curve")*(_xlfn.NORM.DIST(AND(CZ$6&gt;=$F163,CZ$6&lt;=$H163)*(CZ$6-$F163+1),$J163/2,$M163,TRUE)-_xlfn.NORM.DIST(AND(CZ$6&gt;=$F163,CZ$6&lt;=$H163)*(CY$6-$F163+1),$J163/2,$M163,TRUE))/(1-2*_xlfn.NORM.DIST(0,$J163/2,$M163,TRUE))*$D163+($K163="Steady Growth")*(AND(CZ$6&gt;=$F163,CZ$6&lt;=$H163)*((CZ$6-$F163+1)/($J163*($J163+1)/2)*$D163))+($K163="custom")*CustCF!CT163</f>
        <v>0</v>
      </c>
      <c r="DA163" s="95">
        <f>($K163="Bell Curve")*(_xlfn.NORM.DIST(AND(DA$6&gt;=$F163,DA$6&lt;=$H163)*(DA$6-$F163+1),$J163/2,$M163,TRUE)-_xlfn.NORM.DIST(AND(DA$6&gt;=$F163,DA$6&lt;=$H163)*(CZ$6-$F163+1),$J163/2,$M163,TRUE))/(1-2*_xlfn.NORM.DIST(0,$J163/2,$M163,TRUE))*$D163+($K163="Steady Growth")*(AND(DA$6&gt;=$F163,DA$6&lt;=$H163)*((DA$6-$F163+1)/($J163*($J163+1)/2)*$D163))+($K163="custom")*CustCF!CU163</f>
        <v>0</v>
      </c>
      <c r="DB163" s="95">
        <f>($K163="Bell Curve")*(_xlfn.NORM.DIST(AND(DB$6&gt;=$F163,DB$6&lt;=$H163)*(DB$6-$F163+1),$J163/2,$M163,TRUE)-_xlfn.NORM.DIST(AND(DB$6&gt;=$F163,DB$6&lt;=$H163)*(DA$6-$F163+1),$J163/2,$M163,TRUE))/(1-2*_xlfn.NORM.DIST(0,$J163/2,$M163,TRUE))*$D163+($K163="Steady Growth")*(AND(DB$6&gt;=$F163,DB$6&lt;=$H163)*((DB$6-$F163+1)/($J163*($J163+1)/2)*$D163))+($K163="custom")*CustCF!CV163</f>
        <v>0</v>
      </c>
      <c r="DC163" s="95">
        <f>($K163="Bell Curve")*(_xlfn.NORM.DIST(AND(DC$6&gt;=$F163,DC$6&lt;=$H163)*(DC$6-$F163+1),$J163/2,$M163,TRUE)-_xlfn.NORM.DIST(AND(DC$6&gt;=$F163,DC$6&lt;=$H163)*(DB$6-$F163+1),$J163/2,$M163,TRUE))/(1-2*_xlfn.NORM.DIST(0,$J163/2,$M163,TRUE))*$D163+($K163="Steady Growth")*(AND(DC$6&gt;=$F163,DC$6&lt;=$H163)*((DC$6-$F163+1)/($J163*($J163+1)/2)*$D163))+($K163="custom")*CustCF!CW163</f>
        <v>0</v>
      </c>
      <c r="DD163" s="95">
        <f>($K163="Bell Curve")*(_xlfn.NORM.DIST(AND(DD$6&gt;=$F163,DD$6&lt;=$H163)*(DD$6-$F163+1),$J163/2,$M163,TRUE)-_xlfn.NORM.DIST(AND(DD$6&gt;=$F163,DD$6&lt;=$H163)*(DC$6-$F163+1),$J163/2,$M163,TRUE))/(1-2*_xlfn.NORM.DIST(0,$J163/2,$M163,TRUE))*$D163+($K163="Steady Growth")*(AND(DD$6&gt;=$F163,DD$6&lt;=$H163)*((DD$6-$F163+1)/($J163*($J163+1)/2)*$D163))+($K163="custom")*CustCF!CX163</f>
        <v>0</v>
      </c>
      <c r="DE163" s="95">
        <f>($K163="Bell Curve")*(_xlfn.NORM.DIST(AND(DE$6&gt;=$F163,DE$6&lt;=$H163)*(DE$6-$F163+1),$J163/2,$M163,TRUE)-_xlfn.NORM.DIST(AND(DE$6&gt;=$F163,DE$6&lt;=$H163)*(DD$6-$F163+1),$J163/2,$M163,TRUE))/(1-2*_xlfn.NORM.DIST(0,$J163/2,$M163,TRUE))*$D163+($K163="Steady Growth")*(AND(DE$6&gt;=$F163,DE$6&lt;=$H163)*((DE$6-$F163+1)/($J163*($J163+1)/2)*$D163))+($K163="custom")*CustCF!CY163</f>
        <v>0</v>
      </c>
      <c r="DF163" s="95">
        <f>($K163="Bell Curve")*(_xlfn.NORM.DIST(AND(DF$6&gt;=$F163,DF$6&lt;=$H163)*(DF$6-$F163+1),$J163/2,$M163,TRUE)-_xlfn.NORM.DIST(AND(DF$6&gt;=$F163,DF$6&lt;=$H163)*(DE$6-$F163+1),$J163/2,$M163,TRUE))/(1-2*_xlfn.NORM.DIST(0,$J163/2,$M163,TRUE))*$D163+($K163="Steady Growth")*(AND(DF$6&gt;=$F163,DF$6&lt;=$H163)*((DF$6-$F163+1)/($J163*($J163+1)/2)*$D163))+($K163="custom")*CustCF!CZ163</f>
        <v>0</v>
      </c>
      <c r="DG163" s="95">
        <f>($K163="Bell Curve")*(_xlfn.NORM.DIST(AND(DG$6&gt;=$F163,DG$6&lt;=$H163)*(DG$6-$F163+1),$J163/2,$M163,TRUE)-_xlfn.NORM.DIST(AND(DG$6&gt;=$F163,DG$6&lt;=$H163)*(DF$6-$F163+1),$J163/2,$M163,TRUE))/(1-2*_xlfn.NORM.DIST(0,$J163/2,$M163,TRUE))*$D163+($K163="Steady Growth")*(AND(DG$6&gt;=$F163,DG$6&lt;=$H163)*((DG$6-$F163+1)/($J163*($J163+1)/2)*$D163))+($K163="custom")*CustCF!DA163</f>
        <v>0</v>
      </c>
      <c r="DH163" s="95">
        <f>($K163="Bell Curve")*(_xlfn.NORM.DIST(AND(DH$6&gt;=$F163,DH$6&lt;=$H163)*(DH$6-$F163+1),$J163/2,$M163,TRUE)-_xlfn.NORM.DIST(AND(DH$6&gt;=$F163,DH$6&lt;=$H163)*(DG$6-$F163+1),$J163/2,$M163,TRUE))/(1-2*_xlfn.NORM.DIST(0,$J163/2,$M163,TRUE))*$D163+($K163="Steady Growth")*(AND(DH$6&gt;=$F163,DH$6&lt;=$H163)*((DH$6-$F163+1)/($J163*($J163+1)/2)*$D163))+($K163="custom")*CustCF!DB163</f>
        <v>0</v>
      </c>
      <c r="DI163" s="95">
        <f>($K163="Bell Curve")*(_xlfn.NORM.DIST(AND(DI$6&gt;=$F163,DI$6&lt;=$H163)*(DI$6-$F163+1),$J163/2,$M163,TRUE)-_xlfn.NORM.DIST(AND(DI$6&gt;=$F163,DI$6&lt;=$H163)*(DH$6-$F163+1),$J163/2,$M163,TRUE))/(1-2*_xlfn.NORM.DIST(0,$J163/2,$M163,TRUE))*$D163+($K163="Steady Growth")*(AND(DI$6&gt;=$F163,DI$6&lt;=$H163)*((DI$6-$F163+1)/($J163*($J163+1)/2)*$D163))+($K163="custom")*CustCF!DC163</f>
        <v>0</v>
      </c>
      <c r="DJ163" s="95">
        <f>($K163="Bell Curve")*(_xlfn.NORM.DIST(AND(DJ$6&gt;=$F163,DJ$6&lt;=$H163)*(DJ$6-$F163+1),$J163/2,$M163,TRUE)-_xlfn.NORM.DIST(AND(DJ$6&gt;=$F163,DJ$6&lt;=$H163)*(DI$6-$F163+1),$J163/2,$M163,TRUE))/(1-2*_xlfn.NORM.DIST(0,$J163/2,$M163,TRUE))*$D163+($K163="Steady Growth")*(AND(DJ$6&gt;=$F163,DJ$6&lt;=$H163)*((DJ$6-$F163+1)/($J163*($J163+1)/2)*$D163))+($K163="custom")*CustCF!DD163</f>
        <v>0</v>
      </c>
      <c r="DK163" s="95">
        <f>($K163="Bell Curve")*(_xlfn.NORM.DIST(AND(DK$6&gt;=$F163,DK$6&lt;=$H163)*(DK$6-$F163+1),$J163/2,$M163,TRUE)-_xlfn.NORM.DIST(AND(DK$6&gt;=$F163,DK$6&lt;=$H163)*(DJ$6-$F163+1),$J163/2,$M163,TRUE))/(1-2*_xlfn.NORM.DIST(0,$J163/2,$M163,TRUE))*$D163+($K163="Steady Growth")*(AND(DK$6&gt;=$F163,DK$6&lt;=$H163)*((DK$6-$F163+1)/($J163*($J163+1)/2)*$D163))+($K163="custom")*CustCF!DE163</f>
        <v>0</v>
      </c>
      <c r="DL163" s="95">
        <f>($K163="Bell Curve")*(_xlfn.NORM.DIST(AND(DL$6&gt;=$F163,DL$6&lt;=$H163)*(DL$6-$F163+1),$J163/2,$M163,TRUE)-_xlfn.NORM.DIST(AND(DL$6&gt;=$F163,DL$6&lt;=$H163)*(DK$6-$F163+1),$J163/2,$M163,TRUE))/(1-2*_xlfn.NORM.DIST(0,$J163/2,$M163,TRUE))*$D163+($K163="Steady Growth")*(AND(DL$6&gt;=$F163,DL$6&lt;=$H163)*((DL$6-$F163+1)/($J163*($J163+1)/2)*$D163))+($K163="custom")*CustCF!DF163</f>
        <v>0</v>
      </c>
      <c r="DM163" s="95">
        <f>($K163="Bell Curve")*(_xlfn.NORM.DIST(AND(DM$6&gt;=$F163,DM$6&lt;=$H163)*(DM$6-$F163+1),$J163/2,$M163,TRUE)-_xlfn.NORM.DIST(AND(DM$6&gt;=$F163,DM$6&lt;=$H163)*(DL$6-$F163+1),$J163/2,$M163,TRUE))/(1-2*_xlfn.NORM.DIST(0,$J163/2,$M163,TRUE))*$D163+($K163="Steady Growth")*(AND(DM$6&gt;=$F163,DM$6&lt;=$H163)*((DM$6-$F163+1)/($J163*($J163+1)/2)*$D163))+($K163="custom")*CustCF!DG163</f>
        <v>0</v>
      </c>
      <c r="DN163" s="95">
        <f>($K163="Bell Curve")*(_xlfn.NORM.DIST(AND(DN$6&gt;=$F163,DN$6&lt;=$H163)*(DN$6-$F163+1),$J163/2,$M163,TRUE)-_xlfn.NORM.DIST(AND(DN$6&gt;=$F163,DN$6&lt;=$H163)*(DM$6-$F163+1),$J163/2,$M163,TRUE))/(1-2*_xlfn.NORM.DIST(0,$J163/2,$M163,TRUE))*$D163+($K163="Steady Growth")*(AND(DN$6&gt;=$F163,DN$6&lt;=$H163)*((DN$6-$F163+1)/($J163*($J163+1)/2)*$D163))+($K163="custom")*CustCF!DH163</f>
        <v>0</v>
      </c>
      <c r="DO163" s="95">
        <f>($K163="Bell Curve")*(_xlfn.NORM.DIST(AND(DO$6&gt;=$F163,DO$6&lt;=$H163)*(DO$6-$F163+1),$J163/2,$M163,TRUE)-_xlfn.NORM.DIST(AND(DO$6&gt;=$F163,DO$6&lt;=$H163)*(DN$6-$F163+1),$J163/2,$M163,TRUE))/(1-2*_xlfn.NORM.DIST(0,$J163/2,$M163,TRUE))*$D163+($K163="Steady Growth")*(AND(DO$6&gt;=$F163,DO$6&lt;=$H163)*((DO$6-$F163+1)/($J163*($J163+1)/2)*$D163))+($K163="custom")*CustCF!DI163</f>
        <v>0</v>
      </c>
      <c r="DP163" s="95">
        <f>($K163="Bell Curve")*(_xlfn.NORM.DIST(AND(DP$6&gt;=$F163,DP$6&lt;=$H163)*(DP$6-$F163+1),$J163/2,$M163,TRUE)-_xlfn.NORM.DIST(AND(DP$6&gt;=$F163,DP$6&lt;=$H163)*(DO$6-$F163+1),$J163/2,$M163,TRUE))/(1-2*_xlfn.NORM.DIST(0,$J163/2,$M163,TRUE))*$D163+($K163="Steady Growth")*(AND(DP$6&gt;=$F163,DP$6&lt;=$H163)*((DP$6-$F163+1)/($J163*($J163+1)/2)*$D163))+($K163="custom")*CustCF!DJ163</f>
        <v>0</v>
      </c>
      <c r="DQ163" s="95">
        <f>($K163="Bell Curve")*(_xlfn.NORM.DIST(AND(DQ$6&gt;=$F163,DQ$6&lt;=$H163)*(DQ$6-$F163+1),$J163/2,$M163,TRUE)-_xlfn.NORM.DIST(AND(DQ$6&gt;=$F163,DQ$6&lt;=$H163)*(DP$6-$F163+1),$J163/2,$M163,TRUE))/(1-2*_xlfn.NORM.DIST(0,$J163/2,$M163,TRUE))*$D163+($K163="Steady Growth")*(AND(DQ$6&gt;=$F163,DQ$6&lt;=$H163)*((DQ$6-$F163+1)/($J163*($J163+1)/2)*$D163))+($K163="custom")*CustCF!DK163</f>
        <v>0</v>
      </c>
      <c r="DR163" s="95">
        <f>($K163="Bell Curve")*(_xlfn.NORM.DIST(AND(DR$6&gt;=$F163,DR$6&lt;=$H163)*(DR$6-$F163+1),$J163/2,$M163,TRUE)-_xlfn.NORM.DIST(AND(DR$6&gt;=$F163,DR$6&lt;=$H163)*(DQ$6-$F163+1),$J163/2,$M163,TRUE))/(1-2*_xlfn.NORM.DIST(0,$J163/2,$M163,TRUE))*$D163+($K163="Steady Growth")*(AND(DR$6&gt;=$F163,DR$6&lt;=$H163)*((DR$6-$F163+1)/($J163*($J163+1)/2)*$D163))+($K163="custom")*CustCF!DL163</f>
        <v>0</v>
      </c>
      <c r="DS163" s="95">
        <f>($K163="Bell Curve")*(_xlfn.NORM.DIST(AND(DS$6&gt;=$F163,DS$6&lt;=$H163)*(DS$6-$F163+1),$J163/2,$M163,TRUE)-_xlfn.NORM.DIST(AND(DS$6&gt;=$F163,DS$6&lt;=$H163)*(DR$6-$F163+1),$J163/2,$M163,TRUE))/(1-2*_xlfn.NORM.DIST(0,$J163/2,$M163,TRUE))*$D163+($K163="Steady Growth")*(AND(DS$6&gt;=$F163,DS$6&lt;=$H163)*((DS$6-$F163+1)/($J163*($J163+1)/2)*$D163))+($K163="custom")*CustCF!DM163</f>
        <v>0</v>
      </c>
      <c r="DT163" s="95">
        <f>($K163="Bell Curve")*(_xlfn.NORM.DIST(AND(DT$6&gt;=$F163,DT$6&lt;=$H163)*(DT$6-$F163+1),$J163/2,$M163,TRUE)-_xlfn.NORM.DIST(AND(DT$6&gt;=$F163,DT$6&lt;=$H163)*(DS$6-$F163+1),$J163/2,$M163,TRUE))/(1-2*_xlfn.NORM.DIST(0,$J163/2,$M163,TRUE))*$D163+($K163="Steady Growth")*(AND(DT$6&gt;=$F163,DT$6&lt;=$H163)*((DT$6-$F163+1)/($J163*($J163+1)/2)*$D163))+($K163="custom")*CustCF!DN163</f>
        <v>0</v>
      </c>
      <c r="DU163" s="95">
        <f>($K163="Bell Curve")*(_xlfn.NORM.DIST(AND(DU$6&gt;=$F163,DU$6&lt;=$H163)*(DU$6-$F163+1),$J163/2,$M163,TRUE)-_xlfn.NORM.DIST(AND(DU$6&gt;=$F163,DU$6&lt;=$H163)*(DT$6-$F163+1),$J163/2,$M163,TRUE))/(1-2*_xlfn.NORM.DIST(0,$J163/2,$M163,TRUE))*$D163+($K163="Steady Growth")*(AND(DU$6&gt;=$F163,DU$6&lt;=$H163)*((DU$6-$F163+1)/($J163*($J163+1)/2)*$D163))+($K163="custom")*CustCF!DO163</f>
        <v>0</v>
      </c>
      <c r="DV163" s="95">
        <f>($K163="Bell Curve")*(_xlfn.NORM.DIST(AND(DV$6&gt;=$F163,DV$6&lt;=$H163)*(DV$6-$F163+1),$J163/2,$M163,TRUE)-_xlfn.NORM.DIST(AND(DV$6&gt;=$F163,DV$6&lt;=$H163)*(DU$6-$F163+1),$J163/2,$M163,TRUE))/(1-2*_xlfn.NORM.DIST(0,$J163/2,$M163,TRUE))*$D163+($K163="Steady Growth")*(AND(DV$6&gt;=$F163,DV$6&lt;=$H163)*((DV$6-$F163+1)/($J163*($J163+1)/2)*$D163))+($K163="custom")*CustCF!DP163</f>
        <v>0</v>
      </c>
      <c r="DW163" s="95">
        <f>($K163="Bell Curve")*(_xlfn.NORM.DIST(AND(DW$6&gt;=$F163,DW$6&lt;=$H163)*(DW$6-$F163+1),$J163/2,$M163,TRUE)-_xlfn.NORM.DIST(AND(DW$6&gt;=$F163,DW$6&lt;=$H163)*(DV$6-$F163+1),$J163/2,$M163,TRUE))/(1-2*_xlfn.NORM.DIST(0,$J163/2,$M163,TRUE))*$D163+($K163="Steady Growth")*(AND(DW$6&gt;=$F163,DW$6&lt;=$H163)*((DW$6-$F163+1)/($J163*($J163+1)/2)*$D163))+($K163="custom")*CustCF!DQ163</f>
        <v>0</v>
      </c>
      <c r="DX163" s="95">
        <f>($K163="Bell Curve")*(_xlfn.NORM.DIST(AND(DX$6&gt;=$F163,DX$6&lt;=$H163)*(DX$6-$F163+1),$J163/2,$M163,TRUE)-_xlfn.NORM.DIST(AND(DX$6&gt;=$F163,DX$6&lt;=$H163)*(DW$6-$F163+1),$J163/2,$M163,TRUE))/(1-2*_xlfn.NORM.DIST(0,$J163/2,$M163,TRUE))*$D163+($K163="Steady Growth")*(AND(DX$6&gt;=$F163,DX$6&lt;=$H163)*((DX$6-$F163+1)/($J163*($J163+1)/2)*$D163))+($K163="custom")*CustCF!DR163</f>
        <v>0</v>
      </c>
      <c r="DY163" s="95">
        <f>($K163="Bell Curve")*(_xlfn.NORM.DIST(AND(DY$6&gt;=$F163,DY$6&lt;=$H163)*(DY$6-$F163+1),$J163/2,$M163,TRUE)-_xlfn.NORM.DIST(AND(DY$6&gt;=$F163,DY$6&lt;=$H163)*(DX$6-$F163+1),$J163/2,$M163,TRUE))/(1-2*_xlfn.NORM.DIST(0,$J163/2,$M163,TRUE))*$D163+($K163="Steady Growth")*(AND(DY$6&gt;=$F163,DY$6&lt;=$H163)*((DY$6-$F163+1)/($J163*($J163+1)/2)*$D163))+($K163="custom")*CustCF!DS163</f>
        <v>0</v>
      </c>
      <c r="DZ163" s="95">
        <f>($K163="Bell Curve")*(_xlfn.NORM.DIST(AND(DZ$6&gt;=$F163,DZ$6&lt;=$H163)*(DZ$6-$F163+1),$J163/2,$M163,TRUE)-_xlfn.NORM.DIST(AND(DZ$6&gt;=$F163,DZ$6&lt;=$H163)*(DY$6-$F163+1),$J163/2,$M163,TRUE))/(1-2*_xlfn.NORM.DIST(0,$J163/2,$M163,TRUE))*$D163+($K163="Steady Growth")*(AND(DZ$6&gt;=$F163,DZ$6&lt;=$H163)*((DZ$6-$F163+1)/($J163*($J163+1)/2)*$D163))+($K163="custom")*CustCF!DT163</f>
        <v>0</v>
      </c>
      <c r="EA163" s="95">
        <f>($K163="Bell Curve")*(_xlfn.NORM.DIST(AND(EA$6&gt;=$F163,EA$6&lt;=$H163)*(EA$6-$F163+1),$J163/2,$M163,TRUE)-_xlfn.NORM.DIST(AND(EA$6&gt;=$F163,EA$6&lt;=$H163)*(DZ$6-$F163+1),$J163/2,$M163,TRUE))/(1-2*_xlfn.NORM.DIST(0,$J163/2,$M163,TRUE))*$D163+($K163="Steady Growth")*(AND(EA$6&gt;=$F163,EA$6&lt;=$H163)*((EA$6-$F163+1)/($J163*($J163+1)/2)*$D163))+($K163="custom")*CustCF!DU163</f>
        <v>0</v>
      </c>
      <c r="EB163" s="95">
        <f>($K163="Bell Curve")*(_xlfn.NORM.DIST(AND(EB$6&gt;=$F163,EB$6&lt;=$H163)*(EB$6-$F163+1),$J163/2,$M163,TRUE)-_xlfn.NORM.DIST(AND(EB$6&gt;=$F163,EB$6&lt;=$H163)*(EA$6-$F163+1),$J163/2,$M163,TRUE))/(1-2*_xlfn.NORM.DIST(0,$J163/2,$M163,TRUE))*$D163+($K163="Steady Growth")*(AND(EB$6&gt;=$F163,EB$6&lt;=$H163)*((EB$6-$F163+1)/($J163*($J163+1)/2)*$D163))+($K163="custom")*CustCF!DV163</f>
        <v>0</v>
      </c>
      <c r="EC163" s="95">
        <f>($K163="Bell Curve")*(_xlfn.NORM.DIST(AND(EC$6&gt;=$F163,EC$6&lt;=$H163)*(EC$6-$F163+1),$J163/2,$M163,TRUE)-_xlfn.NORM.DIST(AND(EC$6&gt;=$F163,EC$6&lt;=$H163)*(EB$6-$F163+1),$J163/2,$M163,TRUE))/(1-2*_xlfn.NORM.DIST(0,$J163/2,$M163,TRUE))*$D163+($K163="Steady Growth")*(AND(EC$6&gt;=$F163,EC$6&lt;=$H163)*((EC$6-$F163+1)/($J163*($J163+1)/2)*$D163))+($K163="custom")*CustCF!DW163</f>
        <v>0</v>
      </c>
      <c r="ED163" s="95">
        <f>($K163="Bell Curve")*(_xlfn.NORM.DIST(AND(ED$6&gt;=$F163,ED$6&lt;=$H163)*(ED$6-$F163+1),$J163/2,$M163,TRUE)-_xlfn.NORM.DIST(AND(ED$6&gt;=$F163,ED$6&lt;=$H163)*(EC$6-$F163+1),$J163/2,$M163,TRUE))/(1-2*_xlfn.NORM.DIST(0,$J163/2,$M163,TRUE))*$D163+($K163="Steady Growth")*(AND(ED$6&gt;=$F163,ED$6&lt;=$H163)*((ED$6-$F163+1)/($J163*($J163+1)/2)*$D163))+($K163="custom")*CustCF!DX163</f>
        <v>0</v>
      </c>
      <c r="EE163" s="95">
        <f>($K163="Bell Curve")*(_xlfn.NORM.DIST(AND(EE$6&gt;=$F163,EE$6&lt;=$H163)*(EE$6-$F163+1),$J163/2,$M163,TRUE)-_xlfn.NORM.DIST(AND(EE$6&gt;=$F163,EE$6&lt;=$H163)*(ED$6-$F163+1),$J163/2,$M163,TRUE))/(1-2*_xlfn.NORM.DIST(0,$J163/2,$M163,TRUE))*$D163+($K163="Steady Growth")*(AND(EE$6&gt;=$F163,EE$6&lt;=$H163)*((EE$6-$F163+1)/($J163*($J163+1)/2)*$D163))+($K163="custom")*CustCF!DY163</f>
        <v>0</v>
      </c>
      <c r="EF163" s="95">
        <f>($K163="Bell Curve")*(_xlfn.NORM.DIST(AND(EF$6&gt;=$F163,EF$6&lt;=$H163)*(EF$6-$F163+1),$J163/2,$M163,TRUE)-_xlfn.NORM.DIST(AND(EF$6&gt;=$F163,EF$6&lt;=$H163)*(EE$6-$F163+1),$J163/2,$M163,TRUE))/(1-2*_xlfn.NORM.DIST(0,$J163/2,$M163,TRUE))*$D163+($K163="Steady Growth")*(AND(EF$6&gt;=$F163,EF$6&lt;=$H163)*((EF$6-$F163+1)/($J163*($J163+1)/2)*$D163))+($K163="custom")*CustCF!DZ163</f>
        <v>0</v>
      </c>
      <c r="EG163" s="95">
        <f>($K163="Bell Curve")*(_xlfn.NORM.DIST(AND(EG$6&gt;=$F163,EG$6&lt;=$H163)*(EG$6-$F163+1),$J163/2,$M163,TRUE)-_xlfn.NORM.DIST(AND(EG$6&gt;=$F163,EG$6&lt;=$H163)*(EF$6-$F163+1),$J163/2,$M163,TRUE))/(1-2*_xlfn.NORM.DIST(0,$J163/2,$M163,TRUE))*$D163+($K163="Steady Growth")*(AND(EG$6&gt;=$F163,EG$6&lt;=$H163)*((EG$6-$F163+1)/($J163*($J163+1)/2)*$D163))+($K163="custom")*CustCF!EA163</f>
        <v>0</v>
      </c>
      <c r="EH163" s="95">
        <f>($K163="Bell Curve")*(_xlfn.NORM.DIST(AND(EH$6&gt;=$F163,EH$6&lt;=$H163)*(EH$6-$F163+1),$J163/2,$M163,TRUE)-_xlfn.NORM.DIST(AND(EH$6&gt;=$F163,EH$6&lt;=$H163)*(EG$6-$F163+1),$J163/2,$M163,TRUE))/(1-2*_xlfn.NORM.DIST(0,$J163/2,$M163,TRUE))*$D163+($K163="Steady Growth")*(AND(EH$6&gt;=$F163,EH$6&lt;=$H163)*((EH$6-$F163+1)/($J163*($J163+1)/2)*$D163))+($K163="custom")*CustCF!EB163</f>
        <v>0</v>
      </c>
      <c r="EI163" s="95">
        <f>($K163="Bell Curve")*(_xlfn.NORM.DIST(AND(EI$6&gt;=$F163,EI$6&lt;=$H163)*(EI$6-$F163+1),$J163/2,$M163,TRUE)-_xlfn.NORM.DIST(AND(EI$6&gt;=$F163,EI$6&lt;=$H163)*(EH$6-$F163+1),$J163/2,$M163,TRUE))/(1-2*_xlfn.NORM.DIST(0,$J163/2,$M163,TRUE))*$D163+($K163="Steady Growth")*(AND(EI$6&gt;=$F163,EI$6&lt;=$H163)*((EI$6-$F163+1)/($J163*($J163+1)/2)*$D163))+($K163="custom")*CustCF!EC163</f>
        <v>0</v>
      </c>
      <c r="EJ163" s="95">
        <f>($K163="Bell Curve")*(_xlfn.NORM.DIST(AND(EJ$6&gt;=$F163,EJ$6&lt;=$H163)*(EJ$6-$F163+1),$J163/2,$M163,TRUE)-_xlfn.NORM.DIST(AND(EJ$6&gt;=$F163,EJ$6&lt;=$H163)*(EI$6-$F163+1),$J163/2,$M163,TRUE))/(1-2*_xlfn.NORM.DIST(0,$J163/2,$M163,TRUE))*$D163+($K163="Steady Growth")*(AND(EJ$6&gt;=$F163,EJ$6&lt;=$H163)*((EJ$6-$F163+1)/($J163*($J163+1)/2)*$D163))+($K163="custom")*CustCF!ED163</f>
        <v>0</v>
      </c>
      <c r="EK163" s="95">
        <f>($K163="Bell Curve")*(_xlfn.NORM.DIST(AND(EK$6&gt;=$F163,EK$6&lt;=$H163)*(EK$6-$F163+1),$J163/2,$M163,TRUE)-_xlfn.NORM.DIST(AND(EK$6&gt;=$F163,EK$6&lt;=$H163)*(EJ$6-$F163+1),$J163/2,$M163,TRUE))/(1-2*_xlfn.NORM.DIST(0,$J163/2,$M163,TRUE))*$D163+($K163="Steady Growth")*(AND(EK$6&gt;=$F163,EK$6&lt;=$H163)*((EK$6-$F163+1)/($J163*($J163+1)/2)*$D163))+($K163="custom")*CustCF!EE163</f>
        <v>0</v>
      </c>
      <c r="EL163" s="95">
        <f>($K163="Bell Curve")*(_xlfn.NORM.DIST(AND(EL$6&gt;=$F163,EL$6&lt;=$H163)*(EL$6-$F163+1),$J163/2,$M163,TRUE)-_xlfn.NORM.DIST(AND(EL$6&gt;=$F163,EL$6&lt;=$H163)*(EK$6-$F163+1),$J163/2,$M163,TRUE))/(1-2*_xlfn.NORM.DIST(0,$J163/2,$M163,TRUE))*$D163+($K163="Steady Growth")*(AND(EL$6&gt;=$F163,EL$6&lt;=$H163)*((EL$6-$F163+1)/($J163*($J163+1)/2)*$D163))+($K163="custom")*CustCF!EF163</f>
        <v>0</v>
      </c>
      <c r="EM163" s="95">
        <f>($K163="Bell Curve")*(_xlfn.NORM.DIST(AND(EM$6&gt;=$F163,EM$6&lt;=$H163)*(EM$6-$F163+1),$J163/2,$M163,TRUE)-_xlfn.NORM.DIST(AND(EM$6&gt;=$F163,EM$6&lt;=$H163)*(EL$6-$F163+1),$J163/2,$M163,TRUE))/(1-2*_xlfn.NORM.DIST(0,$J163/2,$M163,TRUE))*$D163+($K163="Steady Growth")*(AND(EM$6&gt;=$F163,EM$6&lt;=$H163)*((EM$6-$F163+1)/($J163*($J163+1)/2)*$D163))+($K163="custom")*CustCF!EG163</f>
        <v>0</v>
      </c>
      <c r="EN163" s="95">
        <f>($K163="Bell Curve")*(_xlfn.NORM.DIST(AND(EN$6&gt;=$F163,EN$6&lt;=$H163)*(EN$6-$F163+1),$J163/2,$M163,TRUE)-_xlfn.NORM.DIST(AND(EN$6&gt;=$F163,EN$6&lt;=$H163)*(EM$6-$F163+1),$J163/2,$M163,TRUE))/(1-2*_xlfn.NORM.DIST(0,$J163/2,$M163,TRUE))*$D163+($K163="Steady Growth")*(AND(EN$6&gt;=$F163,EN$6&lt;=$H163)*((EN$6-$F163+1)/($J163*($J163+1)/2)*$D163))+($K163="custom")*CustCF!EH163</f>
        <v>0</v>
      </c>
      <c r="EO163" s="95">
        <f>($K163="Bell Curve")*(_xlfn.NORM.DIST(AND(EO$6&gt;=$F163,EO$6&lt;=$H163)*(EO$6-$F163+1),$J163/2,$M163,TRUE)-_xlfn.NORM.DIST(AND(EO$6&gt;=$F163,EO$6&lt;=$H163)*(EN$6-$F163+1),$J163/2,$M163,TRUE))/(1-2*_xlfn.NORM.DIST(0,$J163/2,$M163,TRUE))*$D163+($K163="Steady Growth")*(AND(EO$6&gt;=$F163,EO$6&lt;=$H163)*((EO$6-$F163+1)/($J163*($J163+1)/2)*$D163))+($K163="custom")*CustCF!EI163</f>
        <v>0</v>
      </c>
      <c r="EP163" s="95">
        <f>($K163="Bell Curve")*(_xlfn.NORM.DIST(AND(EP$6&gt;=$F163,EP$6&lt;=$H163)*(EP$6-$F163+1),$J163/2,$M163,TRUE)-_xlfn.NORM.DIST(AND(EP$6&gt;=$F163,EP$6&lt;=$H163)*(EO$6-$F163+1),$J163/2,$M163,TRUE))/(1-2*_xlfn.NORM.DIST(0,$J163/2,$M163,TRUE))*$D163+($K163="Steady Growth")*(AND(EP$6&gt;=$F163,EP$6&lt;=$H163)*((EP$6-$F163+1)/($J163*($J163+1)/2)*$D163))+($K163="custom")*CustCF!EJ163</f>
        <v>0</v>
      </c>
      <c r="EQ163" s="95">
        <f>($K163="Bell Curve")*(_xlfn.NORM.DIST(AND(EQ$6&gt;=$F163,EQ$6&lt;=$H163)*(EQ$6-$F163+1),$J163/2,$M163,TRUE)-_xlfn.NORM.DIST(AND(EQ$6&gt;=$F163,EQ$6&lt;=$H163)*(EP$6-$F163+1),$J163/2,$M163,TRUE))/(1-2*_xlfn.NORM.DIST(0,$J163/2,$M163,TRUE))*$D163+($K163="Steady Growth")*(AND(EQ$6&gt;=$F163,EQ$6&lt;=$H163)*((EQ$6-$F163+1)/($J163*($J163+1)/2)*$D163))+($K163="custom")*CustCF!EK163</f>
        <v>0</v>
      </c>
      <c r="ER163" s="95">
        <f>($K163="Bell Curve")*(_xlfn.NORM.DIST(AND(ER$6&gt;=$F163,ER$6&lt;=$H163)*(ER$6-$F163+1),$J163/2,$M163,TRUE)-_xlfn.NORM.DIST(AND(ER$6&gt;=$F163,ER$6&lt;=$H163)*(EQ$6-$F163+1),$J163/2,$M163,TRUE))/(1-2*_xlfn.NORM.DIST(0,$J163/2,$M163,TRUE))*$D163+($K163="Steady Growth")*(AND(ER$6&gt;=$F163,ER$6&lt;=$H163)*((ER$6-$F163+1)/($J163*($J163+1)/2)*$D163))+($K163="custom")*CustCF!EL163</f>
        <v>0</v>
      </c>
      <c r="ES163" s="95">
        <f>($K163="Bell Curve")*(_xlfn.NORM.DIST(AND(ES$6&gt;=$F163,ES$6&lt;=$H163)*(ES$6-$F163+1),$J163/2,$M163,TRUE)-_xlfn.NORM.DIST(AND(ES$6&gt;=$F163,ES$6&lt;=$H163)*(ER$6-$F163+1),$J163/2,$M163,TRUE))/(1-2*_xlfn.NORM.DIST(0,$J163/2,$M163,TRUE))*$D163+($K163="Steady Growth")*(AND(ES$6&gt;=$F163,ES$6&lt;=$H163)*((ES$6-$F163+1)/($J163*($J163+1)/2)*$D163))+($K163="custom")*CustCF!EM163</f>
        <v>0</v>
      </c>
      <c r="ET163" s="95">
        <f>($K163="Bell Curve")*(_xlfn.NORM.DIST(AND(ET$6&gt;=$F163,ET$6&lt;=$H163)*(ET$6-$F163+1),$J163/2,$M163,TRUE)-_xlfn.NORM.DIST(AND(ET$6&gt;=$F163,ET$6&lt;=$H163)*(ES$6-$F163+1),$J163/2,$M163,TRUE))/(1-2*_xlfn.NORM.DIST(0,$J163/2,$M163,TRUE))*$D163+($K163="Steady Growth")*(AND(ET$6&gt;=$F163,ET$6&lt;=$H163)*((ET$6-$F163+1)/($J163*($J163+1)/2)*$D163))+($K163="custom")*CustCF!EN163</f>
        <v>0</v>
      </c>
      <c r="EU163" s="95">
        <f>($K163="Bell Curve")*(_xlfn.NORM.DIST(AND(EU$6&gt;=$F163,EU$6&lt;=$H163)*(EU$6-$F163+1),$J163/2,$M163,TRUE)-_xlfn.NORM.DIST(AND(EU$6&gt;=$F163,EU$6&lt;=$H163)*(ET$6-$F163+1),$J163/2,$M163,TRUE))/(1-2*_xlfn.NORM.DIST(0,$J163/2,$M163,TRUE))*$D163+($K163="Steady Growth")*(AND(EU$6&gt;=$F163,EU$6&lt;=$H163)*((EU$6-$F163+1)/($J163*($J163+1)/2)*$D163))+($K163="custom")*CustCF!EO163</f>
        <v>0</v>
      </c>
      <c r="EV163" s="95">
        <f>($K163="Bell Curve")*(_xlfn.NORM.DIST(AND(EV$6&gt;=$F163,EV$6&lt;=$H163)*(EV$6-$F163+1),$J163/2,$M163,TRUE)-_xlfn.NORM.DIST(AND(EV$6&gt;=$F163,EV$6&lt;=$H163)*(EU$6-$F163+1),$J163/2,$M163,TRUE))/(1-2*_xlfn.NORM.DIST(0,$J163/2,$M163,TRUE))*$D163+($K163="Steady Growth")*(AND(EV$6&gt;=$F163,EV$6&lt;=$H163)*((EV$6-$F163+1)/($J163*($J163+1)/2)*$D163))+($K163="custom")*CustCF!EP163</f>
        <v>0</v>
      </c>
      <c r="EW163" s="95">
        <f>($K163="Bell Curve")*(_xlfn.NORM.DIST(AND(EW$6&gt;=$F163,EW$6&lt;=$H163)*(EW$6-$F163+1),$J163/2,$M163,TRUE)-_xlfn.NORM.DIST(AND(EW$6&gt;=$F163,EW$6&lt;=$H163)*(EV$6-$F163+1),$J163/2,$M163,TRUE))/(1-2*_xlfn.NORM.DIST(0,$J163/2,$M163,TRUE))*$D163+($K163="Steady Growth")*(AND(EW$6&gt;=$F163,EW$6&lt;=$H163)*((EW$6-$F163+1)/($J163*($J163+1)/2)*$D163))+($K163="custom")*CustCF!EQ163</f>
        <v>0</v>
      </c>
      <c r="EX163" s="95">
        <f>($K163="Bell Curve")*(_xlfn.NORM.DIST(AND(EX$6&gt;=$F163,EX$6&lt;=$H163)*(EX$6-$F163+1),$J163/2,$M163,TRUE)-_xlfn.NORM.DIST(AND(EX$6&gt;=$F163,EX$6&lt;=$H163)*(EW$6-$F163+1),$J163/2,$M163,TRUE))/(1-2*_xlfn.NORM.DIST(0,$J163/2,$M163,TRUE))*$D163+($K163="Steady Growth")*(AND(EX$6&gt;=$F163,EX$6&lt;=$H163)*((EX$6-$F163+1)/($J163*($J163+1)/2)*$D163))+($K163="custom")*CustCF!ER163</f>
        <v>0</v>
      </c>
      <c r="EY163" s="95">
        <f>($K163="Bell Curve")*(_xlfn.NORM.DIST(AND(EY$6&gt;=$F163,EY$6&lt;=$H163)*(EY$6-$F163+1),$J163/2,$M163,TRUE)-_xlfn.NORM.DIST(AND(EY$6&gt;=$F163,EY$6&lt;=$H163)*(EX$6-$F163+1),$J163/2,$M163,TRUE))/(1-2*_xlfn.NORM.DIST(0,$J163/2,$M163,TRUE))*$D163+($K163="Steady Growth")*(AND(EY$6&gt;=$F163,EY$6&lt;=$H163)*((EY$6-$F163+1)/($J163*($J163+1)/2)*$D163))+($K163="custom")*CustCF!ES163</f>
        <v>0</v>
      </c>
      <c r="EZ163" s="95">
        <f>($K163="Bell Curve")*(_xlfn.NORM.DIST(AND(EZ$6&gt;=$F163,EZ$6&lt;=$H163)*(EZ$6-$F163+1),$J163/2,$M163,TRUE)-_xlfn.NORM.DIST(AND(EZ$6&gt;=$F163,EZ$6&lt;=$H163)*(EY$6-$F163+1),$J163/2,$M163,TRUE))/(1-2*_xlfn.NORM.DIST(0,$J163/2,$M163,TRUE))*$D163+($K163="Steady Growth")*(AND(EZ$6&gt;=$F163,EZ$6&lt;=$H163)*((EZ$6-$F163+1)/($J163*($J163+1)/2)*$D163))+($K163="custom")*CustCF!ET163</f>
        <v>0</v>
      </c>
      <c r="FA163" s="95">
        <f>($K163="Bell Curve")*(_xlfn.NORM.DIST(AND(FA$6&gt;=$F163,FA$6&lt;=$H163)*(FA$6-$F163+1),$J163/2,$M163,TRUE)-_xlfn.NORM.DIST(AND(FA$6&gt;=$F163,FA$6&lt;=$H163)*(EZ$6-$F163+1),$J163/2,$M163,TRUE))/(1-2*_xlfn.NORM.DIST(0,$J163/2,$M163,TRUE))*$D163+($K163="Steady Growth")*(AND(FA$6&gt;=$F163,FA$6&lt;=$H163)*((FA$6-$F163+1)/($J163*($J163+1)/2)*$D163))+($K163="custom")*CustCF!EU163</f>
        <v>0</v>
      </c>
      <c r="FB163" s="95">
        <f>($K163="Bell Curve")*(_xlfn.NORM.DIST(AND(FB$6&gt;=$F163,FB$6&lt;=$H163)*(FB$6-$F163+1),$J163/2,$M163,TRUE)-_xlfn.NORM.DIST(AND(FB$6&gt;=$F163,FB$6&lt;=$H163)*(FA$6-$F163+1),$J163/2,$M163,TRUE))/(1-2*_xlfn.NORM.DIST(0,$J163/2,$M163,TRUE))*$D163+($K163="Steady Growth")*(AND(FB$6&gt;=$F163,FB$6&lt;=$H163)*((FB$6-$F163+1)/($J163*($J163+1)/2)*$D163))+($K163="custom")*CustCF!EV163</f>
        <v>0</v>
      </c>
      <c r="FC163" s="95">
        <f>($K163="Bell Curve")*(_xlfn.NORM.DIST(AND(FC$6&gt;=$F163,FC$6&lt;=$H163)*(FC$6-$F163+1),$J163/2,$M163,TRUE)-_xlfn.NORM.DIST(AND(FC$6&gt;=$F163,FC$6&lt;=$H163)*(FB$6-$F163+1),$J163/2,$M163,TRUE))/(1-2*_xlfn.NORM.DIST(0,$J163/2,$M163,TRUE))*$D163+($K163="Steady Growth")*(AND(FC$6&gt;=$F163,FC$6&lt;=$H163)*((FC$6-$F163+1)/($J163*($J163+1)/2)*$D163))+($K163="custom")*CustCF!EW163</f>
        <v>0</v>
      </c>
      <c r="FD163" s="95">
        <f>($K163="Bell Curve")*(_xlfn.NORM.DIST(AND(FD$6&gt;=$F163,FD$6&lt;=$H163)*(FD$6-$F163+1),$J163/2,$M163,TRUE)-_xlfn.NORM.DIST(AND(FD$6&gt;=$F163,FD$6&lt;=$H163)*(FC$6-$F163+1),$J163/2,$M163,TRUE))/(1-2*_xlfn.NORM.DIST(0,$J163/2,$M163,TRUE))*$D163+($K163="Steady Growth")*(AND(FD$6&gt;=$F163,FD$6&lt;=$H163)*((FD$6-$F163+1)/($J163*($J163+1)/2)*$D163))+($K163="custom")*CustCF!EX163</f>
        <v>0</v>
      </c>
      <c r="FE163" s="95">
        <f>($K163="Bell Curve")*(_xlfn.NORM.DIST(AND(FE$6&gt;=$F163,FE$6&lt;=$H163)*(FE$6-$F163+1),$J163/2,$M163,TRUE)-_xlfn.NORM.DIST(AND(FE$6&gt;=$F163,FE$6&lt;=$H163)*(FD$6-$F163+1),$J163/2,$M163,TRUE))/(1-2*_xlfn.NORM.DIST(0,$J163/2,$M163,TRUE))*$D163+($K163="Steady Growth")*(AND(FE$6&gt;=$F163,FE$6&lt;=$H163)*((FE$6-$F163+1)/($J163*($J163+1)/2)*$D163))+($K163="custom")*CustCF!EY163</f>
        <v>0</v>
      </c>
      <c r="FF163" s="95">
        <f>($K163="Bell Curve")*(_xlfn.NORM.DIST(AND(FF$6&gt;=$F163,FF$6&lt;=$H163)*(FF$6-$F163+1),$J163/2,$M163,TRUE)-_xlfn.NORM.DIST(AND(FF$6&gt;=$F163,FF$6&lt;=$H163)*(FE$6-$F163+1),$J163/2,$M163,TRUE))/(1-2*_xlfn.NORM.DIST(0,$J163/2,$M163,TRUE))*$D163+($K163="Steady Growth")*(AND(FF$6&gt;=$F163,FF$6&lt;=$H163)*((FF$6-$F163+1)/($J163*($J163+1)/2)*$D163))+($K163="custom")*CustCF!EZ163</f>
        <v>0</v>
      </c>
      <c r="FG163" s="95">
        <f>($K163="Bell Curve")*(_xlfn.NORM.DIST(AND(FG$6&gt;=$F163,FG$6&lt;=$H163)*(FG$6-$F163+1),$J163/2,$M163,TRUE)-_xlfn.NORM.DIST(AND(FG$6&gt;=$F163,FG$6&lt;=$H163)*(FF$6-$F163+1),$J163/2,$M163,TRUE))/(1-2*_xlfn.NORM.DIST(0,$J163/2,$M163,TRUE))*$D163+($K163="Steady Growth")*(AND(FG$6&gt;=$F163,FG$6&lt;=$H163)*((FG$6-$F163+1)/($J163*($J163+1)/2)*$D163))+($K163="custom")*CustCF!FA163</f>
        <v>0</v>
      </c>
      <c r="FH163" s="95">
        <f>($K163="Bell Curve")*(_xlfn.NORM.DIST(AND(FH$6&gt;=$F163,FH$6&lt;=$H163)*(FH$6-$F163+1),$J163/2,$M163,TRUE)-_xlfn.NORM.DIST(AND(FH$6&gt;=$F163,FH$6&lt;=$H163)*(FG$6-$F163+1),$J163/2,$M163,TRUE))/(1-2*_xlfn.NORM.DIST(0,$J163/2,$M163,TRUE))*$D163+($K163="Steady Growth")*(AND(FH$6&gt;=$F163,FH$6&lt;=$H163)*((FH$6-$F163+1)/($J163*($J163+1)/2)*$D163))+($K163="custom")*CustCF!FB163</f>
        <v>0</v>
      </c>
      <c r="FI163" s="95">
        <f>($K163="Bell Curve")*(_xlfn.NORM.DIST(AND(FI$6&gt;=$F163,FI$6&lt;=$H163)*(FI$6-$F163+1),$J163/2,$M163,TRUE)-_xlfn.NORM.DIST(AND(FI$6&gt;=$F163,FI$6&lt;=$H163)*(FH$6-$F163+1),$J163/2,$M163,TRUE))/(1-2*_xlfn.NORM.DIST(0,$J163/2,$M163,TRUE))*$D163+($K163="Steady Growth")*(AND(FI$6&gt;=$F163,FI$6&lt;=$H163)*((FI$6-$F163+1)/($J163*($J163+1)/2)*$D163))+($K163="custom")*CustCF!FC163</f>
        <v>0</v>
      </c>
      <c r="FJ163" s="95">
        <f>($K163="Bell Curve")*(_xlfn.NORM.DIST(AND(FJ$6&gt;=$F163,FJ$6&lt;=$H163)*(FJ$6-$F163+1),$J163/2,$M163,TRUE)-_xlfn.NORM.DIST(AND(FJ$6&gt;=$F163,FJ$6&lt;=$H163)*(FI$6-$F163+1),$J163/2,$M163,TRUE))/(1-2*_xlfn.NORM.DIST(0,$J163/2,$M163,TRUE))*$D163+($K163="Steady Growth")*(AND(FJ$6&gt;=$F163,FJ$6&lt;=$H163)*((FJ$6-$F163+1)/($J163*($J163+1)/2)*$D163))+($K163="custom")*CustCF!FD163</f>
        <v>0</v>
      </c>
      <c r="FK163" s="95">
        <f>($K163="Bell Curve")*(_xlfn.NORM.DIST(AND(FK$6&gt;=$F163,FK$6&lt;=$H163)*(FK$6-$F163+1),$J163/2,$M163,TRUE)-_xlfn.NORM.DIST(AND(FK$6&gt;=$F163,FK$6&lt;=$H163)*(FJ$6-$F163+1),$J163/2,$M163,TRUE))/(1-2*_xlfn.NORM.DIST(0,$J163/2,$M163,TRUE))*$D163+($K163="Steady Growth")*(AND(FK$6&gt;=$F163,FK$6&lt;=$H163)*((FK$6-$F163+1)/($J163*($J163+1)/2)*$D163))+($K163="custom")*CustCF!FE163</f>
        <v>0</v>
      </c>
      <c r="FL163" s="95">
        <f>($K163="Bell Curve")*(_xlfn.NORM.DIST(AND(FL$6&gt;=$F163,FL$6&lt;=$H163)*(FL$6-$F163+1),$J163/2,$M163,TRUE)-_xlfn.NORM.DIST(AND(FL$6&gt;=$F163,FL$6&lt;=$H163)*(FK$6-$F163+1),$J163/2,$M163,TRUE))/(1-2*_xlfn.NORM.DIST(0,$J163/2,$M163,TRUE))*$D163+($K163="Steady Growth")*(AND(FL$6&gt;=$F163,FL$6&lt;=$H163)*((FL$6-$F163+1)/($J163*($J163+1)/2)*$D163))+($K163="custom")*CustCF!FF163</f>
        <v>0</v>
      </c>
      <c r="FM163" s="95">
        <f>($K163="Bell Curve")*(_xlfn.NORM.DIST(AND(FM$6&gt;=$F163,FM$6&lt;=$H163)*(FM$6-$F163+1),$J163/2,$M163,TRUE)-_xlfn.NORM.DIST(AND(FM$6&gt;=$F163,FM$6&lt;=$H163)*(FL$6-$F163+1),$J163/2,$M163,TRUE))/(1-2*_xlfn.NORM.DIST(0,$J163/2,$M163,TRUE))*$D163+($K163="Steady Growth")*(AND(FM$6&gt;=$F163,FM$6&lt;=$H163)*((FM$6-$F163+1)/($J163*($J163+1)/2)*$D163))+($K163="custom")*CustCF!FG163</f>
        <v>0</v>
      </c>
      <c r="FN163" s="95">
        <f>($K163="Bell Curve")*(_xlfn.NORM.DIST(AND(FN$6&gt;=$F163,FN$6&lt;=$H163)*(FN$6-$F163+1),$J163/2,$M163,TRUE)-_xlfn.NORM.DIST(AND(FN$6&gt;=$F163,FN$6&lt;=$H163)*(FM$6-$F163+1),$J163/2,$M163,TRUE))/(1-2*_xlfn.NORM.DIST(0,$J163/2,$M163,TRUE))*$D163+($K163="Steady Growth")*(AND(FN$6&gt;=$F163,FN$6&lt;=$H163)*((FN$6-$F163+1)/($J163*($J163+1)/2)*$D163))+($K163="custom")*CustCF!FH163</f>
        <v>0</v>
      </c>
      <c r="FO163" s="95">
        <f>($K163="Bell Curve")*(_xlfn.NORM.DIST(AND(FO$6&gt;=$F163,FO$6&lt;=$H163)*(FO$6-$F163+1),$J163/2,$M163,TRUE)-_xlfn.NORM.DIST(AND(FO$6&gt;=$F163,FO$6&lt;=$H163)*(FN$6-$F163+1),$J163/2,$M163,TRUE))/(1-2*_xlfn.NORM.DIST(0,$J163/2,$M163,TRUE))*$D163+($K163="Steady Growth")*(AND(FO$6&gt;=$F163,FO$6&lt;=$H163)*((FO$6-$F163+1)/($J163*($J163+1)/2)*$D163))+($K163="custom")*CustCF!FI163</f>
        <v>0</v>
      </c>
      <c r="FP163" s="95">
        <f>($K163="Bell Curve")*(_xlfn.NORM.DIST(AND(FP$6&gt;=$F163,FP$6&lt;=$H163)*(FP$6-$F163+1),$J163/2,$M163,TRUE)-_xlfn.NORM.DIST(AND(FP$6&gt;=$F163,FP$6&lt;=$H163)*(FO$6-$F163+1),$J163/2,$M163,TRUE))/(1-2*_xlfn.NORM.DIST(0,$J163/2,$M163,TRUE))*$D163+($K163="Steady Growth")*(AND(FP$6&gt;=$F163,FP$6&lt;=$H163)*((FP$6-$F163+1)/($J163*($J163+1)/2)*$D163))+($K163="custom")*CustCF!FJ163</f>
        <v>0</v>
      </c>
      <c r="FQ163" s="95">
        <f>($K163="Bell Curve")*(_xlfn.NORM.DIST(AND(FQ$6&gt;=$F163,FQ$6&lt;=$H163)*(FQ$6-$F163+1),$J163/2,$M163,TRUE)-_xlfn.NORM.DIST(AND(FQ$6&gt;=$F163,FQ$6&lt;=$H163)*(FP$6-$F163+1),$J163/2,$M163,TRUE))/(1-2*_xlfn.NORM.DIST(0,$J163/2,$M163,TRUE))*$D163+($K163="Steady Growth")*(AND(FQ$6&gt;=$F163,FQ$6&lt;=$H163)*((FQ$6-$F163+1)/($J163*($J163+1)/2)*$D163))+($K163="custom")*CustCF!FK163</f>
        <v>0</v>
      </c>
      <c r="FR163" s="95">
        <f>($K163="Bell Curve")*(_xlfn.NORM.DIST(AND(FR$6&gt;=$F163,FR$6&lt;=$H163)*(FR$6-$F163+1),$J163/2,$M163,TRUE)-_xlfn.NORM.DIST(AND(FR$6&gt;=$F163,FR$6&lt;=$H163)*(FQ$6-$F163+1),$J163/2,$M163,TRUE))/(1-2*_xlfn.NORM.DIST(0,$J163/2,$M163,TRUE))*$D163+($K163="Steady Growth")*(AND(FR$6&gt;=$F163,FR$6&lt;=$H163)*((FR$6-$F163+1)/($J163*($J163+1)/2)*$D163))+($K163="custom")*CustCF!FL163</f>
        <v>0</v>
      </c>
      <c r="FS163" s="95">
        <f>($K163="Bell Curve")*(_xlfn.NORM.DIST(AND(FS$6&gt;=$F163,FS$6&lt;=$H163)*(FS$6-$F163+1),$J163/2,$M163,TRUE)-_xlfn.NORM.DIST(AND(FS$6&gt;=$F163,FS$6&lt;=$H163)*(FR$6-$F163+1),$J163/2,$M163,TRUE))/(1-2*_xlfn.NORM.DIST(0,$J163/2,$M163,TRUE))*$D163+($K163="Steady Growth")*(AND(FS$6&gt;=$F163,FS$6&lt;=$H163)*((FS$6-$F163+1)/($J163*($J163+1)/2)*$D163))+($K163="custom")*CustCF!FM163</f>
        <v>0</v>
      </c>
      <c r="FT163" s="95">
        <f>($K163="Bell Curve")*(_xlfn.NORM.DIST(AND(FT$6&gt;=$F163,FT$6&lt;=$H163)*(FT$6-$F163+1),$J163/2,$M163,TRUE)-_xlfn.NORM.DIST(AND(FT$6&gt;=$F163,FT$6&lt;=$H163)*(FS$6-$F163+1),$J163/2,$M163,TRUE))/(1-2*_xlfn.NORM.DIST(0,$J163/2,$M163,TRUE))*$D163+($K163="Steady Growth")*(AND(FT$6&gt;=$F163,FT$6&lt;=$H163)*((FT$6-$F163+1)/($J163*($J163+1)/2)*$D163))+($K163="custom")*CustCF!FN163</f>
        <v>0</v>
      </c>
      <c r="FU163" s="95">
        <f>($K163="Bell Curve")*(_xlfn.NORM.DIST(AND(FU$6&gt;=$F163,FU$6&lt;=$H163)*(FU$6-$F163+1),$J163/2,$M163,TRUE)-_xlfn.NORM.DIST(AND(FU$6&gt;=$F163,FU$6&lt;=$H163)*(FT$6-$F163+1),$J163/2,$M163,TRUE))/(1-2*_xlfn.NORM.DIST(0,$J163/2,$M163,TRUE))*$D163+($K163="Steady Growth")*(AND(FU$6&gt;=$F163,FU$6&lt;=$H163)*((FU$6-$F163+1)/($J163*($J163+1)/2)*$D163))+($K163="custom")*CustCF!FO163</f>
        <v>0</v>
      </c>
      <c r="FV163" s="95">
        <f>($K163="Bell Curve")*(_xlfn.NORM.DIST(AND(FV$6&gt;=$F163,FV$6&lt;=$H163)*(FV$6-$F163+1),$J163/2,$M163,TRUE)-_xlfn.NORM.DIST(AND(FV$6&gt;=$F163,FV$6&lt;=$H163)*(FU$6-$F163+1),$J163/2,$M163,TRUE))/(1-2*_xlfn.NORM.DIST(0,$J163/2,$M163,TRUE))*$D163+($K163="Steady Growth")*(AND(FV$6&gt;=$F163,FV$6&lt;=$H163)*((FV$6-$F163+1)/($J163*($J163+1)/2)*$D163))+($K163="custom")*CustCF!FP163</f>
        <v>0</v>
      </c>
      <c r="FW163" s="95">
        <f>($K163="Bell Curve")*(_xlfn.NORM.DIST(AND(FW$6&gt;=$F163,FW$6&lt;=$H163)*(FW$6-$F163+1),$J163/2,$M163,TRUE)-_xlfn.NORM.DIST(AND(FW$6&gt;=$F163,FW$6&lt;=$H163)*(FV$6-$F163+1),$J163/2,$M163,TRUE))/(1-2*_xlfn.NORM.DIST(0,$J163/2,$M163,TRUE))*$D163+($K163="Steady Growth")*(AND(FW$6&gt;=$F163,FW$6&lt;=$H163)*((FW$6-$F163+1)/($J163*($J163+1)/2)*$D163))+($K163="custom")*CustCF!FQ163</f>
        <v>0</v>
      </c>
      <c r="FX163" s="95">
        <f>($K163="Bell Curve")*(_xlfn.NORM.DIST(AND(FX$6&gt;=$F163,FX$6&lt;=$H163)*(FX$6-$F163+1),$J163/2,$M163,TRUE)-_xlfn.NORM.DIST(AND(FX$6&gt;=$F163,FX$6&lt;=$H163)*(FW$6-$F163+1),$J163/2,$M163,TRUE))/(1-2*_xlfn.NORM.DIST(0,$J163/2,$M163,TRUE))*$D163+($K163="Steady Growth")*(AND(FX$6&gt;=$F163,FX$6&lt;=$H163)*((FX$6-$F163+1)/($J163*($J163+1)/2)*$D163))+($K163="custom")*CustCF!FR163</f>
        <v>0</v>
      </c>
      <c r="FY163" s="95">
        <f>($K163="Bell Curve")*(_xlfn.NORM.DIST(AND(FY$6&gt;=$F163,FY$6&lt;=$H163)*(FY$6-$F163+1),$J163/2,$M163,TRUE)-_xlfn.NORM.DIST(AND(FY$6&gt;=$F163,FY$6&lt;=$H163)*(FX$6-$F163+1),$J163/2,$M163,TRUE))/(1-2*_xlfn.NORM.DIST(0,$J163/2,$M163,TRUE))*$D163+($K163="Steady Growth")*(AND(FY$6&gt;=$F163,FY$6&lt;=$H163)*((FY$6-$F163+1)/($J163*($J163+1)/2)*$D163))+($K163="custom")*CustCF!FS163</f>
        <v>0</v>
      </c>
      <c r="FZ163" s="95">
        <f>($K163="Bell Curve")*(_xlfn.NORM.DIST(AND(FZ$6&gt;=$F163,FZ$6&lt;=$H163)*(FZ$6-$F163+1),$J163/2,$M163,TRUE)-_xlfn.NORM.DIST(AND(FZ$6&gt;=$F163,FZ$6&lt;=$H163)*(FY$6-$F163+1),$J163/2,$M163,TRUE))/(1-2*_xlfn.NORM.DIST(0,$J163/2,$M163,TRUE))*$D163+($K163="Steady Growth")*(AND(FZ$6&gt;=$F163,FZ$6&lt;=$H163)*((FZ$6-$F163+1)/($J163*($J163+1)/2)*$D163))+($K163="custom")*CustCF!FT163</f>
        <v>0</v>
      </c>
      <c r="GA163" s="95">
        <f>($K163="Bell Curve")*(_xlfn.NORM.DIST(AND(GA$6&gt;=$F163,GA$6&lt;=$H163)*(GA$6-$F163+1),$J163/2,$M163,TRUE)-_xlfn.NORM.DIST(AND(GA$6&gt;=$F163,GA$6&lt;=$H163)*(FZ$6-$F163+1),$J163/2,$M163,TRUE))/(1-2*_xlfn.NORM.DIST(0,$J163/2,$M163,TRUE))*$D163+($K163="Steady Growth")*(AND(GA$6&gt;=$F163,GA$6&lt;=$H163)*((GA$6-$F163+1)/($J163*($J163+1)/2)*$D163))+($K163="custom")*CustCF!FU163</f>
        <v>0</v>
      </c>
      <c r="GB163" s="95">
        <f>($K163="Bell Curve")*(_xlfn.NORM.DIST(AND(GB$6&gt;=$F163,GB$6&lt;=$H163)*(GB$6-$F163+1),$J163/2,$M163,TRUE)-_xlfn.NORM.DIST(AND(GB$6&gt;=$F163,GB$6&lt;=$H163)*(GA$6-$F163+1),$J163/2,$M163,TRUE))/(1-2*_xlfn.NORM.DIST(0,$J163/2,$M163,TRUE))*$D163+($K163="Steady Growth")*(AND(GB$6&gt;=$F163,GB$6&lt;=$H163)*((GB$6-$F163+1)/($J163*($J163+1)/2)*$D163))+($K163="custom")*CustCF!FV163</f>
        <v>0</v>
      </c>
      <c r="GC163" s="95">
        <f>($K163="Bell Curve")*(_xlfn.NORM.DIST(AND(GC$6&gt;=$F163,GC$6&lt;=$H163)*(GC$6-$F163+1),$J163/2,$M163,TRUE)-_xlfn.NORM.DIST(AND(GC$6&gt;=$F163,GC$6&lt;=$H163)*(GB$6-$F163+1),$J163/2,$M163,TRUE))/(1-2*_xlfn.NORM.DIST(0,$J163/2,$M163,TRUE))*$D163+($K163="Steady Growth")*(AND(GC$6&gt;=$F163,GC$6&lt;=$H163)*((GC$6-$F163+1)/($J163*($J163+1)/2)*$D163))+($K163="custom")*CustCF!FW163</f>
        <v>0</v>
      </c>
      <c r="GD163" s="95">
        <f>($K163="Bell Curve")*(_xlfn.NORM.DIST(AND(GD$6&gt;=$F163,GD$6&lt;=$H163)*(GD$6-$F163+1),$J163/2,$M163,TRUE)-_xlfn.NORM.DIST(AND(GD$6&gt;=$F163,GD$6&lt;=$H163)*(GC$6-$F163+1),$J163/2,$M163,TRUE))/(1-2*_xlfn.NORM.DIST(0,$J163/2,$M163,TRUE))*$D163+($K163="Steady Growth")*(AND(GD$6&gt;=$F163,GD$6&lt;=$H163)*((GD$6-$F163+1)/($J163*($J163+1)/2)*$D163))+($K163="custom")*CustCF!FX163</f>
        <v>0</v>
      </c>
      <c r="GE163" s="95">
        <f>($K163="Bell Curve")*(_xlfn.NORM.DIST(AND(GE$6&gt;=$F163,GE$6&lt;=$H163)*(GE$6-$F163+1),$J163/2,$M163,TRUE)-_xlfn.NORM.DIST(AND(GE$6&gt;=$F163,GE$6&lt;=$H163)*(GD$6-$F163+1),$J163/2,$M163,TRUE))/(1-2*_xlfn.NORM.DIST(0,$J163/2,$M163,TRUE))*$D163+($K163="Steady Growth")*(AND(GE$6&gt;=$F163,GE$6&lt;=$H163)*((GE$6-$F163+1)/($J163*($J163+1)/2)*$D163))+($K163="custom")*CustCF!FY163</f>
        <v>0</v>
      </c>
      <c r="GF163" s="95">
        <f>($K163="Bell Curve")*(_xlfn.NORM.DIST(AND(GF$6&gt;=$F163,GF$6&lt;=$H163)*(GF$6-$F163+1),$J163/2,$M163,TRUE)-_xlfn.NORM.DIST(AND(GF$6&gt;=$F163,GF$6&lt;=$H163)*(GE$6-$F163+1),$J163/2,$M163,TRUE))/(1-2*_xlfn.NORM.DIST(0,$J163/2,$M163,TRUE))*$D163+($K163="Steady Growth")*(AND(GF$6&gt;=$F163,GF$6&lt;=$H163)*((GF$6-$F163+1)/($J163*($J163+1)/2)*$D163))+($K163="custom")*CustCF!FZ163</f>
        <v>0</v>
      </c>
      <c r="GG163" s="95">
        <f>($K163="Bell Curve")*(_xlfn.NORM.DIST(AND(GG$6&gt;=$F163,GG$6&lt;=$H163)*(GG$6-$F163+1),$J163/2,$M163,TRUE)-_xlfn.NORM.DIST(AND(GG$6&gt;=$F163,GG$6&lt;=$H163)*(GF$6-$F163+1),$J163/2,$M163,TRUE))/(1-2*_xlfn.NORM.DIST(0,$J163/2,$M163,TRUE))*$D163+($K163="Steady Growth")*(AND(GG$6&gt;=$F163,GG$6&lt;=$H163)*((GG$6-$F163+1)/($J163*($J163+1)/2)*$D163))+($K163="custom")*CustCF!GA163</f>
        <v>0</v>
      </c>
      <c r="GH163" s="95">
        <f>($K163="Bell Curve")*(_xlfn.NORM.DIST(AND(GH$6&gt;=$F163,GH$6&lt;=$H163)*(GH$6-$F163+1),$J163/2,$M163,TRUE)-_xlfn.NORM.DIST(AND(GH$6&gt;=$F163,GH$6&lt;=$H163)*(GG$6-$F163+1),$J163/2,$M163,TRUE))/(1-2*_xlfn.NORM.DIST(0,$J163/2,$M163,TRUE))*$D163+($K163="Steady Growth")*(AND(GH$6&gt;=$F163,GH$6&lt;=$H163)*((GH$6-$F163+1)/($J163*($J163+1)/2)*$D163))+($K163="custom")*CustCF!GB163</f>
        <v>0</v>
      </c>
      <c r="GI163" s="95">
        <f>($K163="Bell Curve")*(_xlfn.NORM.DIST(AND(GI$6&gt;=$F163,GI$6&lt;=$H163)*(GI$6-$F163+1),$J163/2,$M163,TRUE)-_xlfn.NORM.DIST(AND(GI$6&gt;=$F163,GI$6&lt;=$H163)*(GH$6-$F163+1),$J163/2,$M163,TRUE))/(1-2*_xlfn.NORM.DIST(0,$J163/2,$M163,TRUE))*$D163+($K163="Steady Growth")*(AND(GI$6&gt;=$F163,GI$6&lt;=$H163)*((GI$6-$F163+1)/($J163*($J163+1)/2)*$D163))+($K163="custom")*CustCF!GC163</f>
        <v>0</v>
      </c>
      <c r="GJ163" s="95">
        <f>($K163="Bell Curve")*(_xlfn.NORM.DIST(AND(GJ$6&gt;=$F163,GJ$6&lt;=$H163)*(GJ$6-$F163+1),$J163/2,$M163,TRUE)-_xlfn.NORM.DIST(AND(GJ$6&gt;=$F163,GJ$6&lt;=$H163)*(GI$6-$F163+1),$J163/2,$M163,TRUE))/(1-2*_xlfn.NORM.DIST(0,$J163/2,$M163,TRUE))*$D163+($K163="Steady Growth")*(AND(GJ$6&gt;=$F163,GJ$6&lt;=$H163)*((GJ$6-$F163+1)/($J163*($J163+1)/2)*$D163))+($K163="custom")*CustCF!GD163</f>
        <v>0</v>
      </c>
      <c r="GK163" s="95">
        <f>($K163="Bell Curve")*(_xlfn.NORM.DIST(AND(GK$6&gt;=$F163,GK$6&lt;=$H163)*(GK$6-$F163+1),$J163/2,$M163,TRUE)-_xlfn.NORM.DIST(AND(GK$6&gt;=$F163,GK$6&lt;=$H163)*(GJ$6-$F163+1),$J163/2,$M163,TRUE))/(1-2*_xlfn.NORM.DIST(0,$J163/2,$M163,TRUE))*$D163+($K163="Steady Growth")*(AND(GK$6&gt;=$F163,GK$6&lt;=$H163)*((GK$6-$F163+1)/($J163*($J163+1)/2)*$D163))+($K163="custom")*CustCF!GE163</f>
        <v>0</v>
      </c>
      <c r="GL163" s="95">
        <f>($K163="Bell Curve")*(_xlfn.NORM.DIST(AND(GL$6&gt;=$F163,GL$6&lt;=$H163)*(GL$6-$F163+1),$J163/2,$M163,TRUE)-_xlfn.NORM.DIST(AND(GL$6&gt;=$F163,GL$6&lt;=$H163)*(GK$6-$F163+1),$J163/2,$M163,TRUE))/(1-2*_xlfn.NORM.DIST(0,$J163/2,$M163,TRUE))*$D163+($K163="Steady Growth")*(AND(GL$6&gt;=$F163,GL$6&lt;=$H163)*((GL$6-$F163+1)/($J163*($J163+1)/2)*$D163))+($K163="custom")*CustCF!GF163</f>
        <v>0</v>
      </c>
      <c r="GM163" s="95">
        <f>($K163="Bell Curve")*(_xlfn.NORM.DIST(AND(GM$6&gt;=$F163,GM$6&lt;=$H163)*(GM$6-$F163+1),$J163/2,$M163,TRUE)-_xlfn.NORM.DIST(AND(GM$6&gt;=$F163,GM$6&lt;=$H163)*(GL$6-$F163+1),$J163/2,$M163,TRUE))/(1-2*_xlfn.NORM.DIST(0,$J163/2,$M163,TRUE))*$D163+($K163="Steady Growth")*(AND(GM$6&gt;=$F163,GM$6&lt;=$H163)*((GM$6-$F163+1)/($J163*($J163+1)/2)*$D163))+($K163="custom")*CustCF!GG163</f>
        <v>0</v>
      </c>
      <c r="GN163" s="268">
        <f>($K163="Bell Curve")*(_xlfn.NORM.DIST(AND(GN$6&gt;=$F163,GN$6&lt;=$H163)*(GN$6-$F163+1),$J163/2,$M163,TRUE)-_xlfn.NORM.DIST(AND(GN$6&gt;=$F163,GN$6&lt;=$H163)*(GM$6-$F163+1),$J163/2,$M163,TRUE))/(1-2*_xlfn.NORM.DIST(0,$J163/2,$M163,TRUE))*$D163+($K163="Steady Growth")*(AND(GN$6&gt;=$F163,GN$6&lt;=$H163)*((GN$6-$F163+1)/($J163*($J163+1)/2)*$D163))+($K163="custom")*CustCF!GH163</f>
        <v>0</v>
      </c>
      <c r="GO163" s="1"/>
      <c r="GP163" s="67"/>
    </row>
    <row r="164" spans="1:198" customFormat="1" hidden="1" outlineLevel="1" x14ac:dyDescent="0.75">
      <c r="A164" s="1"/>
      <c r="B164" s="1"/>
      <c r="C164" s="262">
        <f>Budget!AJ16</f>
        <v>0</v>
      </c>
      <c r="D164" s="19">
        <f>Budget!AK16</f>
        <v>0</v>
      </c>
      <c r="E164" s="19" t="str">
        <f t="shared" si="77"/>
        <v/>
      </c>
      <c r="F164" s="263">
        <v>0</v>
      </c>
      <c r="G164" s="257">
        <f>IF(L164="custom",CustCF!F164,INDEX($P$8:$EW$8,MATCH(F164,$P$6:$EW$6,0)))</f>
        <v>46053</v>
      </c>
      <c r="H164" s="263">
        <v>0</v>
      </c>
      <c r="I164" s="257">
        <f>IF(L164="custom",CustCF!G164,INDEX($P$8:$EW$8,MATCH(H164,$P$6:$EW$6,0)))</f>
        <v>46053</v>
      </c>
      <c r="J164" s="102">
        <f t="shared" si="78"/>
        <v>1</v>
      </c>
      <c r="K164" s="265" t="s">
        <v>116</v>
      </c>
      <c r="L164" s="266" t="s">
        <v>141</v>
      </c>
      <c r="M164" s="267">
        <f t="shared" si="79"/>
        <v>9</v>
      </c>
      <c r="N164" s="18">
        <f t="shared" si="70"/>
        <v>0</v>
      </c>
      <c r="O164" s="19"/>
      <c r="P164" s="95">
        <f>($K164="Bell Curve")*(_xlfn.NORM.DIST(AND(P$6&gt;=$F164,P$6&lt;=$H164)*(P$6-$F164+1),$J164/2,$M164,TRUE)-_xlfn.NORM.DIST(AND(P$6&gt;=$F164,P$6&lt;=$H164)*(O$6-$F164+1),$J164/2,$M164,TRUE))/(1-2*_xlfn.NORM.DIST(0,$J164/2,$M164,TRUE))*$D164+($K164="Steady Growth")*(AND(P$6&gt;=$F164,P$6&lt;=$H164)*((P$6-$F164+1)/($J164*($J164+1)/2)*$D164))+($K164="custom")*CustCF!J164</f>
        <v>0</v>
      </c>
      <c r="Q164" s="95">
        <f>($K164="Bell Curve")*(_xlfn.NORM.DIST(AND(Q$6&gt;=$F164,Q$6&lt;=$H164)*(Q$6-$F164+1),$J164/2,$M164,TRUE)-_xlfn.NORM.DIST(AND(Q$6&gt;=$F164,Q$6&lt;=$H164)*(P$6-$F164+1),$J164/2,$M164,TRUE))/(1-2*_xlfn.NORM.DIST(0,$J164/2,$M164,TRUE))*$D164+($K164="Steady Growth")*(AND(Q$6&gt;=$F164,Q$6&lt;=$H164)*((Q$6-$F164+1)/($J164*($J164+1)/2)*$D164))+($K164="custom")*CustCF!K164</f>
        <v>0</v>
      </c>
      <c r="R164" s="95">
        <f>($K164="Bell Curve")*(_xlfn.NORM.DIST(AND(R$6&gt;=$F164,R$6&lt;=$H164)*(R$6-$F164+1),$J164/2,$M164,TRUE)-_xlfn.NORM.DIST(AND(R$6&gt;=$F164,R$6&lt;=$H164)*(Q$6-$F164+1),$J164/2,$M164,TRUE))/(1-2*_xlfn.NORM.DIST(0,$J164/2,$M164,TRUE))*$D164+($K164="Steady Growth")*(AND(R$6&gt;=$F164,R$6&lt;=$H164)*((R$6-$F164+1)/($J164*($J164+1)/2)*$D164))+($K164="custom")*CustCF!L164</f>
        <v>0</v>
      </c>
      <c r="S164" s="95">
        <f>($K164="Bell Curve")*(_xlfn.NORM.DIST(AND(S$6&gt;=$F164,S$6&lt;=$H164)*(S$6-$F164+1),$J164/2,$M164,TRUE)-_xlfn.NORM.DIST(AND(S$6&gt;=$F164,S$6&lt;=$H164)*(R$6-$F164+1),$J164/2,$M164,TRUE))/(1-2*_xlfn.NORM.DIST(0,$J164/2,$M164,TRUE))*$D164+($K164="Steady Growth")*(AND(S$6&gt;=$F164,S$6&lt;=$H164)*((S$6-$F164+1)/($J164*($J164+1)/2)*$D164))+($K164="custom")*CustCF!M164</f>
        <v>0</v>
      </c>
      <c r="T164" s="95">
        <f>($K164="Bell Curve")*(_xlfn.NORM.DIST(AND(T$6&gt;=$F164,T$6&lt;=$H164)*(T$6-$F164+1),$J164/2,$M164,TRUE)-_xlfn.NORM.DIST(AND(T$6&gt;=$F164,T$6&lt;=$H164)*(S$6-$F164+1),$J164/2,$M164,TRUE))/(1-2*_xlfn.NORM.DIST(0,$J164/2,$M164,TRUE))*$D164+($K164="Steady Growth")*(AND(T$6&gt;=$F164,T$6&lt;=$H164)*((T$6-$F164+1)/($J164*($J164+1)/2)*$D164))+($K164="custom")*CustCF!N164</f>
        <v>0</v>
      </c>
      <c r="U164" s="95">
        <f>($K164="Bell Curve")*(_xlfn.NORM.DIST(AND(U$6&gt;=$F164,U$6&lt;=$H164)*(U$6-$F164+1),$J164/2,$M164,TRUE)-_xlfn.NORM.DIST(AND(U$6&gt;=$F164,U$6&lt;=$H164)*(T$6-$F164+1),$J164/2,$M164,TRUE))/(1-2*_xlfn.NORM.DIST(0,$J164/2,$M164,TRUE))*$D164+($K164="Steady Growth")*(AND(U$6&gt;=$F164,U$6&lt;=$H164)*((U$6-$F164+1)/($J164*($J164+1)/2)*$D164))+($K164="custom")*CustCF!O164</f>
        <v>0</v>
      </c>
      <c r="V164" s="95">
        <f>($K164="Bell Curve")*(_xlfn.NORM.DIST(AND(V$6&gt;=$F164,V$6&lt;=$H164)*(V$6-$F164+1),$J164/2,$M164,TRUE)-_xlfn.NORM.DIST(AND(V$6&gt;=$F164,V$6&lt;=$H164)*(U$6-$F164+1),$J164/2,$M164,TRUE))/(1-2*_xlfn.NORM.DIST(0,$J164/2,$M164,TRUE))*$D164+($K164="Steady Growth")*(AND(V$6&gt;=$F164,V$6&lt;=$H164)*((V$6-$F164+1)/($J164*($J164+1)/2)*$D164))+($K164="custom")*CustCF!P164</f>
        <v>0</v>
      </c>
      <c r="W164" s="95">
        <f>($K164="Bell Curve")*(_xlfn.NORM.DIST(AND(W$6&gt;=$F164,W$6&lt;=$H164)*(W$6-$F164+1),$J164/2,$M164,TRUE)-_xlfn.NORM.DIST(AND(W$6&gt;=$F164,W$6&lt;=$H164)*(V$6-$F164+1),$J164/2,$M164,TRUE))/(1-2*_xlfn.NORM.DIST(0,$J164/2,$M164,TRUE))*$D164+($K164="Steady Growth")*(AND(W$6&gt;=$F164,W$6&lt;=$H164)*((W$6-$F164+1)/($J164*($J164+1)/2)*$D164))+($K164="custom")*CustCF!Q164</f>
        <v>0</v>
      </c>
      <c r="X164" s="95">
        <f>($K164="Bell Curve")*(_xlfn.NORM.DIST(AND(X$6&gt;=$F164,X$6&lt;=$H164)*(X$6-$F164+1),$J164/2,$M164,TRUE)-_xlfn.NORM.DIST(AND(X$6&gt;=$F164,X$6&lt;=$H164)*(W$6-$F164+1),$J164/2,$M164,TRUE))/(1-2*_xlfn.NORM.DIST(0,$J164/2,$M164,TRUE))*$D164+($K164="Steady Growth")*(AND(X$6&gt;=$F164,X$6&lt;=$H164)*((X$6-$F164+1)/($J164*($J164+1)/2)*$D164))+($K164="custom")*CustCF!R164</f>
        <v>0</v>
      </c>
      <c r="Y164" s="95">
        <f>($K164="Bell Curve")*(_xlfn.NORM.DIST(AND(Y$6&gt;=$F164,Y$6&lt;=$H164)*(Y$6-$F164+1),$J164/2,$M164,TRUE)-_xlfn.NORM.DIST(AND(Y$6&gt;=$F164,Y$6&lt;=$H164)*(X$6-$F164+1),$J164/2,$M164,TRUE))/(1-2*_xlfn.NORM.DIST(0,$J164/2,$M164,TRUE))*$D164+($K164="Steady Growth")*(AND(Y$6&gt;=$F164,Y$6&lt;=$H164)*((Y$6-$F164+1)/($J164*($J164+1)/2)*$D164))+($K164="custom")*CustCF!S164</f>
        <v>0</v>
      </c>
      <c r="Z164" s="95">
        <f>($K164="Bell Curve")*(_xlfn.NORM.DIST(AND(Z$6&gt;=$F164,Z$6&lt;=$H164)*(Z$6-$F164+1),$J164/2,$M164,TRUE)-_xlfn.NORM.DIST(AND(Z$6&gt;=$F164,Z$6&lt;=$H164)*(Y$6-$F164+1),$J164/2,$M164,TRUE))/(1-2*_xlfn.NORM.DIST(0,$J164/2,$M164,TRUE))*$D164+($K164="Steady Growth")*(AND(Z$6&gt;=$F164,Z$6&lt;=$H164)*((Z$6-$F164+1)/($J164*($J164+1)/2)*$D164))+($K164="custom")*CustCF!T164</f>
        <v>0</v>
      </c>
      <c r="AA164" s="95">
        <f>($K164="Bell Curve")*(_xlfn.NORM.DIST(AND(AA$6&gt;=$F164,AA$6&lt;=$H164)*(AA$6-$F164+1),$J164/2,$M164,TRUE)-_xlfn.NORM.DIST(AND(AA$6&gt;=$F164,AA$6&lt;=$H164)*(Z$6-$F164+1),$J164/2,$M164,TRUE))/(1-2*_xlfn.NORM.DIST(0,$J164/2,$M164,TRUE))*$D164+($K164="Steady Growth")*(AND(AA$6&gt;=$F164,AA$6&lt;=$H164)*((AA$6-$F164+1)/($J164*($J164+1)/2)*$D164))+($K164="custom")*CustCF!U164</f>
        <v>0</v>
      </c>
      <c r="AB164" s="95">
        <f>($K164="Bell Curve")*(_xlfn.NORM.DIST(AND(AB$6&gt;=$F164,AB$6&lt;=$H164)*(AB$6-$F164+1),$J164/2,$M164,TRUE)-_xlfn.NORM.DIST(AND(AB$6&gt;=$F164,AB$6&lt;=$H164)*(AA$6-$F164+1),$J164/2,$M164,TRUE))/(1-2*_xlfn.NORM.DIST(0,$J164/2,$M164,TRUE))*$D164+($K164="Steady Growth")*(AND(AB$6&gt;=$F164,AB$6&lt;=$H164)*((AB$6-$F164+1)/($J164*($J164+1)/2)*$D164))+($K164="custom")*CustCF!V164</f>
        <v>0</v>
      </c>
      <c r="AC164" s="95">
        <f>($K164="Bell Curve")*(_xlfn.NORM.DIST(AND(AC$6&gt;=$F164,AC$6&lt;=$H164)*(AC$6-$F164+1),$J164/2,$M164,TRUE)-_xlfn.NORM.DIST(AND(AC$6&gt;=$F164,AC$6&lt;=$H164)*(AB$6-$F164+1),$J164/2,$M164,TRUE))/(1-2*_xlfn.NORM.DIST(0,$J164/2,$M164,TRUE))*$D164+($K164="Steady Growth")*(AND(AC$6&gt;=$F164,AC$6&lt;=$H164)*((AC$6-$F164+1)/($J164*($J164+1)/2)*$D164))+($K164="custom")*CustCF!W164</f>
        <v>0</v>
      </c>
      <c r="AD164" s="95">
        <f>($K164="Bell Curve")*(_xlfn.NORM.DIST(AND(AD$6&gt;=$F164,AD$6&lt;=$H164)*(AD$6-$F164+1),$J164/2,$M164,TRUE)-_xlfn.NORM.DIST(AND(AD$6&gt;=$F164,AD$6&lt;=$H164)*(AC$6-$F164+1),$J164/2,$M164,TRUE))/(1-2*_xlfn.NORM.DIST(0,$J164/2,$M164,TRUE))*$D164+($K164="Steady Growth")*(AND(AD$6&gt;=$F164,AD$6&lt;=$H164)*((AD$6-$F164+1)/($J164*($J164+1)/2)*$D164))+($K164="custom")*CustCF!X164</f>
        <v>0</v>
      </c>
      <c r="AE164" s="95">
        <f>($K164="Bell Curve")*(_xlfn.NORM.DIST(AND(AE$6&gt;=$F164,AE$6&lt;=$H164)*(AE$6-$F164+1),$J164/2,$M164,TRUE)-_xlfn.NORM.DIST(AND(AE$6&gt;=$F164,AE$6&lt;=$H164)*(AD$6-$F164+1),$J164/2,$M164,TRUE))/(1-2*_xlfn.NORM.DIST(0,$J164/2,$M164,TRUE))*$D164+($K164="Steady Growth")*(AND(AE$6&gt;=$F164,AE$6&lt;=$H164)*((AE$6-$F164+1)/($J164*($J164+1)/2)*$D164))+($K164="custom")*CustCF!Y164</f>
        <v>0</v>
      </c>
      <c r="AF164" s="95">
        <f>($K164="Bell Curve")*(_xlfn.NORM.DIST(AND(AF$6&gt;=$F164,AF$6&lt;=$H164)*(AF$6-$F164+1),$J164/2,$M164,TRUE)-_xlfn.NORM.DIST(AND(AF$6&gt;=$F164,AF$6&lt;=$H164)*(AE$6-$F164+1),$J164/2,$M164,TRUE))/(1-2*_xlfn.NORM.DIST(0,$J164/2,$M164,TRUE))*$D164+($K164="Steady Growth")*(AND(AF$6&gt;=$F164,AF$6&lt;=$H164)*((AF$6-$F164+1)/($J164*($J164+1)/2)*$D164))+($K164="custom")*CustCF!Z164</f>
        <v>0</v>
      </c>
      <c r="AG164" s="95">
        <f>($K164="Bell Curve")*(_xlfn.NORM.DIST(AND(AG$6&gt;=$F164,AG$6&lt;=$H164)*(AG$6-$F164+1),$J164/2,$M164,TRUE)-_xlfn.NORM.DIST(AND(AG$6&gt;=$F164,AG$6&lt;=$H164)*(AF$6-$F164+1),$J164/2,$M164,TRUE))/(1-2*_xlfn.NORM.DIST(0,$J164/2,$M164,TRUE))*$D164+($K164="Steady Growth")*(AND(AG$6&gt;=$F164,AG$6&lt;=$H164)*((AG$6-$F164+1)/($J164*($J164+1)/2)*$D164))+($K164="custom")*CustCF!AA164</f>
        <v>0</v>
      </c>
      <c r="AH164" s="95">
        <f>($K164="Bell Curve")*(_xlfn.NORM.DIST(AND(AH$6&gt;=$F164,AH$6&lt;=$H164)*(AH$6-$F164+1),$J164/2,$M164,TRUE)-_xlfn.NORM.DIST(AND(AH$6&gt;=$F164,AH$6&lt;=$H164)*(AG$6-$F164+1),$J164/2,$M164,TRUE))/(1-2*_xlfn.NORM.DIST(0,$J164/2,$M164,TRUE))*$D164+($K164="Steady Growth")*(AND(AH$6&gt;=$F164,AH$6&lt;=$H164)*((AH$6-$F164+1)/($J164*($J164+1)/2)*$D164))+($K164="custom")*CustCF!AB164</f>
        <v>0</v>
      </c>
      <c r="AI164" s="95">
        <f>($K164="Bell Curve")*(_xlfn.NORM.DIST(AND(AI$6&gt;=$F164,AI$6&lt;=$H164)*(AI$6-$F164+1),$J164/2,$M164,TRUE)-_xlfn.NORM.DIST(AND(AI$6&gt;=$F164,AI$6&lt;=$H164)*(AH$6-$F164+1),$J164/2,$M164,TRUE))/(1-2*_xlfn.NORM.DIST(0,$J164/2,$M164,TRUE))*$D164+($K164="Steady Growth")*(AND(AI$6&gt;=$F164,AI$6&lt;=$H164)*((AI$6-$F164+1)/($J164*($J164+1)/2)*$D164))+($K164="custom")*CustCF!AC164</f>
        <v>0</v>
      </c>
      <c r="AJ164" s="95">
        <f>($K164="Bell Curve")*(_xlfn.NORM.DIST(AND(AJ$6&gt;=$F164,AJ$6&lt;=$H164)*(AJ$6-$F164+1),$J164/2,$M164,TRUE)-_xlfn.NORM.DIST(AND(AJ$6&gt;=$F164,AJ$6&lt;=$H164)*(AI$6-$F164+1),$J164/2,$M164,TRUE))/(1-2*_xlfn.NORM.DIST(0,$J164/2,$M164,TRUE))*$D164+($K164="Steady Growth")*(AND(AJ$6&gt;=$F164,AJ$6&lt;=$H164)*((AJ$6-$F164+1)/($J164*($J164+1)/2)*$D164))+($K164="custom")*CustCF!AD164</f>
        <v>0</v>
      </c>
      <c r="AK164" s="95">
        <f>($K164="Bell Curve")*(_xlfn.NORM.DIST(AND(AK$6&gt;=$F164,AK$6&lt;=$H164)*(AK$6-$F164+1),$J164/2,$M164,TRUE)-_xlfn.NORM.DIST(AND(AK$6&gt;=$F164,AK$6&lt;=$H164)*(AJ$6-$F164+1),$J164/2,$M164,TRUE))/(1-2*_xlfn.NORM.DIST(0,$J164/2,$M164,TRUE))*$D164+($K164="Steady Growth")*(AND(AK$6&gt;=$F164,AK$6&lt;=$H164)*((AK$6-$F164+1)/($J164*($J164+1)/2)*$D164))+($K164="custom")*CustCF!AE164</f>
        <v>0</v>
      </c>
      <c r="AL164" s="95">
        <f>($K164="Bell Curve")*(_xlfn.NORM.DIST(AND(AL$6&gt;=$F164,AL$6&lt;=$H164)*(AL$6-$F164+1),$J164/2,$M164,TRUE)-_xlfn.NORM.DIST(AND(AL$6&gt;=$F164,AL$6&lt;=$H164)*(AK$6-$F164+1),$J164/2,$M164,TRUE))/(1-2*_xlfn.NORM.DIST(0,$J164/2,$M164,TRUE))*$D164+($K164="Steady Growth")*(AND(AL$6&gt;=$F164,AL$6&lt;=$H164)*((AL$6-$F164+1)/($J164*($J164+1)/2)*$D164))+($K164="custom")*CustCF!AF164</f>
        <v>0</v>
      </c>
      <c r="AM164" s="95">
        <f>($K164="Bell Curve")*(_xlfn.NORM.DIST(AND(AM$6&gt;=$F164,AM$6&lt;=$H164)*(AM$6-$F164+1),$J164/2,$M164,TRUE)-_xlfn.NORM.DIST(AND(AM$6&gt;=$F164,AM$6&lt;=$H164)*(AL$6-$F164+1),$J164/2,$M164,TRUE))/(1-2*_xlfn.NORM.DIST(0,$J164/2,$M164,TRUE))*$D164+($K164="Steady Growth")*(AND(AM$6&gt;=$F164,AM$6&lt;=$H164)*((AM$6-$F164+1)/($J164*($J164+1)/2)*$D164))+($K164="custom")*CustCF!AG164</f>
        <v>0</v>
      </c>
      <c r="AN164" s="95">
        <f>($K164="Bell Curve")*(_xlfn.NORM.DIST(AND(AN$6&gt;=$F164,AN$6&lt;=$H164)*(AN$6-$F164+1),$J164/2,$M164,TRUE)-_xlfn.NORM.DIST(AND(AN$6&gt;=$F164,AN$6&lt;=$H164)*(AM$6-$F164+1),$J164/2,$M164,TRUE))/(1-2*_xlfn.NORM.DIST(0,$J164/2,$M164,TRUE))*$D164+($K164="Steady Growth")*(AND(AN$6&gt;=$F164,AN$6&lt;=$H164)*((AN$6-$F164+1)/($J164*($J164+1)/2)*$D164))+($K164="custom")*CustCF!AH164</f>
        <v>0</v>
      </c>
      <c r="AO164" s="95">
        <f>($K164="Bell Curve")*(_xlfn.NORM.DIST(AND(AO$6&gt;=$F164,AO$6&lt;=$H164)*(AO$6-$F164+1),$J164/2,$M164,TRUE)-_xlfn.NORM.DIST(AND(AO$6&gt;=$F164,AO$6&lt;=$H164)*(AN$6-$F164+1),$J164/2,$M164,TRUE))/(1-2*_xlfn.NORM.DIST(0,$J164/2,$M164,TRUE))*$D164+($K164="Steady Growth")*(AND(AO$6&gt;=$F164,AO$6&lt;=$H164)*((AO$6-$F164+1)/($J164*($J164+1)/2)*$D164))+($K164="custom")*CustCF!AI164</f>
        <v>0</v>
      </c>
      <c r="AP164" s="95">
        <f>($K164="Bell Curve")*(_xlfn.NORM.DIST(AND(AP$6&gt;=$F164,AP$6&lt;=$H164)*(AP$6-$F164+1),$J164/2,$M164,TRUE)-_xlfn.NORM.DIST(AND(AP$6&gt;=$F164,AP$6&lt;=$H164)*(AO$6-$F164+1),$J164/2,$M164,TRUE))/(1-2*_xlfn.NORM.DIST(0,$J164/2,$M164,TRUE))*$D164+($K164="Steady Growth")*(AND(AP$6&gt;=$F164,AP$6&lt;=$H164)*((AP$6-$F164+1)/($J164*($J164+1)/2)*$D164))+($K164="custom")*CustCF!AJ164</f>
        <v>0</v>
      </c>
      <c r="AQ164" s="95">
        <f>($K164="Bell Curve")*(_xlfn.NORM.DIST(AND(AQ$6&gt;=$F164,AQ$6&lt;=$H164)*(AQ$6-$F164+1),$J164/2,$M164,TRUE)-_xlfn.NORM.DIST(AND(AQ$6&gt;=$F164,AQ$6&lt;=$H164)*(AP$6-$F164+1),$J164/2,$M164,TRUE))/(1-2*_xlfn.NORM.DIST(0,$J164/2,$M164,TRUE))*$D164+($K164="Steady Growth")*(AND(AQ$6&gt;=$F164,AQ$6&lt;=$H164)*((AQ$6-$F164+1)/($J164*($J164+1)/2)*$D164))+($K164="custom")*CustCF!AK164</f>
        <v>0</v>
      </c>
      <c r="AR164" s="95">
        <f>($K164="Bell Curve")*(_xlfn.NORM.DIST(AND(AR$6&gt;=$F164,AR$6&lt;=$H164)*(AR$6-$F164+1),$J164/2,$M164,TRUE)-_xlfn.NORM.DIST(AND(AR$6&gt;=$F164,AR$6&lt;=$H164)*(AQ$6-$F164+1),$J164/2,$M164,TRUE))/(1-2*_xlfn.NORM.DIST(0,$J164/2,$M164,TRUE))*$D164+($K164="Steady Growth")*(AND(AR$6&gt;=$F164,AR$6&lt;=$H164)*((AR$6-$F164+1)/($J164*($J164+1)/2)*$D164))+($K164="custom")*CustCF!AL164</f>
        <v>0</v>
      </c>
      <c r="AS164" s="95">
        <f>($K164="Bell Curve")*(_xlfn.NORM.DIST(AND(AS$6&gt;=$F164,AS$6&lt;=$H164)*(AS$6-$F164+1),$J164/2,$M164,TRUE)-_xlfn.NORM.DIST(AND(AS$6&gt;=$F164,AS$6&lt;=$H164)*(AR$6-$F164+1),$J164/2,$M164,TRUE))/(1-2*_xlfn.NORM.DIST(0,$J164/2,$M164,TRUE))*$D164+($K164="Steady Growth")*(AND(AS$6&gt;=$F164,AS$6&lt;=$H164)*((AS$6-$F164+1)/($J164*($J164+1)/2)*$D164))+($K164="custom")*CustCF!AM164</f>
        <v>0</v>
      </c>
      <c r="AT164" s="95">
        <f>($K164="Bell Curve")*(_xlfn.NORM.DIST(AND(AT$6&gt;=$F164,AT$6&lt;=$H164)*(AT$6-$F164+1),$J164/2,$M164,TRUE)-_xlfn.NORM.DIST(AND(AT$6&gt;=$F164,AT$6&lt;=$H164)*(AS$6-$F164+1),$J164/2,$M164,TRUE))/(1-2*_xlfn.NORM.DIST(0,$J164/2,$M164,TRUE))*$D164+($K164="Steady Growth")*(AND(AT$6&gt;=$F164,AT$6&lt;=$H164)*((AT$6-$F164+1)/($J164*($J164+1)/2)*$D164))+($K164="custom")*CustCF!AN164</f>
        <v>0</v>
      </c>
      <c r="AU164" s="95">
        <f>($K164="Bell Curve")*(_xlfn.NORM.DIST(AND(AU$6&gt;=$F164,AU$6&lt;=$H164)*(AU$6-$F164+1),$J164/2,$M164,TRUE)-_xlfn.NORM.DIST(AND(AU$6&gt;=$F164,AU$6&lt;=$H164)*(AT$6-$F164+1),$J164/2,$M164,TRUE))/(1-2*_xlfn.NORM.DIST(0,$J164/2,$M164,TRUE))*$D164+($K164="Steady Growth")*(AND(AU$6&gt;=$F164,AU$6&lt;=$H164)*((AU$6-$F164+1)/($J164*($J164+1)/2)*$D164))+($K164="custom")*CustCF!AO164</f>
        <v>0</v>
      </c>
      <c r="AV164" s="95">
        <f>($K164="Bell Curve")*(_xlfn.NORM.DIST(AND(AV$6&gt;=$F164,AV$6&lt;=$H164)*(AV$6-$F164+1),$J164/2,$M164,TRUE)-_xlfn.NORM.DIST(AND(AV$6&gt;=$F164,AV$6&lt;=$H164)*(AU$6-$F164+1),$J164/2,$M164,TRUE))/(1-2*_xlfn.NORM.DIST(0,$J164/2,$M164,TRUE))*$D164+($K164="Steady Growth")*(AND(AV$6&gt;=$F164,AV$6&lt;=$H164)*((AV$6-$F164+1)/($J164*($J164+1)/2)*$D164))+($K164="custom")*CustCF!AP164</f>
        <v>0</v>
      </c>
      <c r="AW164" s="95">
        <f>($K164="Bell Curve")*(_xlfn.NORM.DIST(AND(AW$6&gt;=$F164,AW$6&lt;=$H164)*(AW$6-$F164+1),$J164/2,$M164,TRUE)-_xlfn.NORM.DIST(AND(AW$6&gt;=$F164,AW$6&lt;=$H164)*(AV$6-$F164+1),$J164/2,$M164,TRUE))/(1-2*_xlfn.NORM.DIST(0,$J164/2,$M164,TRUE))*$D164+($K164="Steady Growth")*(AND(AW$6&gt;=$F164,AW$6&lt;=$H164)*((AW$6-$F164+1)/($J164*($J164+1)/2)*$D164))+($K164="custom")*CustCF!AQ164</f>
        <v>0</v>
      </c>
      <c r="AX164" s="95">
        <f>($K164="Bell Curve")*(_xlfn.NORM.DIST(AND(AX$6&gt;=$F164,AX$6&lt;=$H164)*(AX$6-$F164+1),$J164/2,$M164,TRUE)-_xlfn.NORM.DIST(AND(AX$6&gt;=$F164,AX$6&lt;=$H164)*(AW$6-$F164+1),$J164/2,$M164,TRUE))/(1-2*_xlfn.NORM.DIST(0,$J164/2,$M164,TRUE))*$D164+($K164="Steady Growth")*(AND(AX$6&gt;=$F164,AX$6&lt;=$H164)*((AX$6-$F164+1)/($J164*($J164+1)/2)*$D164))+($K164="custom")*CustCF!AR164</f>
        <v>0</v>
      </c>
      <c r="AY164" s="95">
        <f>($K164="Bell Curve")*(_xlfn.NORM.DIST(AND(AY$6&gt;=$F164,AY$6&lt;=$H164)*(AY$6-$F164+1),$J164/2,$M164,TRUE)-_xlfn.NORM.DIST(AND(AY$6&gt;=$F164,AY$6&lt;=$H164)*(AX$6-$F164+1),$J164/2,$M164,TRUE))/(1-2*_xlfn.NORM.DIST(0,$J164/2,$M164,TRUE))*$D164+($K164="Steady Growth")*(AND(AY$6&gt;=$F164,AY$6&lt;=$H164)*((AY$6-$F164+1)/($J164*($J164+1)/2)*$D164))+($K164="custom")*CustCF!AS164</f>
        <v>0</v>
      </c>
      <c r="AZ164" s="95">
        <f>($K164="Bell Curve")*(_xlfn.NORM.DIST(AND(AZ$6&gt;=$F164,AZ$6&lt;=$H164)*(AZ$6-$F164+1),$J164/2,$M164,TRUE)-_xlfn.NORM.DIST(AND(AZ$6&gt;=$F164,AZ$6&lt;=$H164)*(AY$6-$F164+1),$J164/2,$M164,TRUE))/(1-2*_xlfn.NORM.DIST(0,$J164/2,$M164,TRUE))*$D164+($K164="Steady Growth")*(AND(AZ$6&gt;=$F164,AZ$6&lt;=$H164)*((AZ$6-$F164+1)/($J164*($J164+1)/2)*$D164))+($K164="custom")*CustCF!AT164</f>
        <v>0</v>
      </c>
      <c r="BA164" s="95">
        <f>($K164="Bell Curve")*(_xlfn.NORM.DIST(AND(BA$6&gt;=$F164,BA$6&lt;=$H164)*(BA$6-$F164+1),$J164/2,$M164,TRUE)-_xlfn.NORM.DIST(AND(BA$6&gt;=$F164,BA$6&lt;=$H164)*(AZ$6-$F164+1),$J164/2,$M164,TRUE))/(1-2*_xlfn.NORM.DIST(0,$J164/2,$M164,TRUE))*$D164+($K164="Steady Growth")*(AND(BA$6&gt;=$F164,BA$6&lt;=$H164)*((BA$6-$F164+1)/($J164*($J164+1)/2)*$D164))+($K164="custom")*CustCF!AU164</f>
        <v>0</v>
      </c>
      <c r="BB164" s="95">
        <f>($K164="Bell Curve")*(_xlfn.NORM.DIST(AND(BB$6&gt;=$F164,BB$6&lt;=$H164)*(BB$6-$F164+1),$J164/2,$M164,TRUE)-_xlfn.NORM.DIST(AND(BB$6&gt;=$F164,BB$6&lt;=$H164)*(BA$6-$F164+1),$J164/2,$M164,TRUE))/(1-2*_xlfn.NORM.DIST(0,$J164/2,$M164,TRUE))*$D164+($K164="Steady Growth")*(AND(BB$6&gt;=$F164,BB$6&lt;=$H164)*((BB$6-$F164+1)/($J164*($J164+1)/2)*$D164))+($K164="custom")*CustCF!AV164</f>
        <v>0</v>
      </c>
      <c r="BC164" s="95">
        <f>($K164="Bell Curve")*(_xlfn.NORM.DIST(AND(BC$6&gt;=$F164,BC$6&lt;=$H164)*(BC$6-$F164+1),$J164/2,$M164,TRUE)-_xlfn.NORM.DIST(AND(BC$6&gt;=$F164,BC$6&lt;=$H164)*(BB$6-$F164+1),$J164/2,$M164,TRUE))/(1-2*_xlfn.NORM.DIST(0,$J164/2,$M164,TRUE))*$D164+($K164="Steady Growth")*(AND(BC$6&gt;=$F164,BC$6&lt;=$H164)*((BC$6-$F164+1)/($J164*($J164+1)/2)*$D164))+($K164="custom")*CustCF!AW164</f>
        <v>0</v>
      </c>
      <c r="BD164" s="95">
        <f>($K164="Bell Curve")*(_xlfn.NORM.DIST(AND(BD$6&gt;=$F164,BD$6&lt;=$H164)*(BD$6-$F164+1),$J164/2,$M164,TRUE)-_xlfn.NORM.DIST(AND(BD$6&gt;=$F164,BD$6&lt;=$H164)*(BC$6-$F164+1),$J164/2,$M164,TRUE))/(1-2*_xlfn.NORM.DIST(0,$J164/2,$M164,TRUE))*$D164+($K164="Steady Growth")*(AND(BD$6&gt;=$F164,BD$6&lt;=$H164)*((BD$6-$F164+1)/($J164*($J164+1)/2)*$D164))+($K164="custom")*CustCF!AX164</f>
        <v>0</v>
      </c>
      <c r="BE164" s="95">
        <f>($K164="Bell Curve")*(_xlfn.NORM.DIST(AND(BE$6&gt;=$F164,BE$6&lt;=$H164)*(BE$6-$F164+1),$J164/2,$M164,TRUE)-_xlfn.NORM.DIST(AND(BE$6&gt;=$F164,BE$6&lt;=$H164)*(BD$6-$F164+1),$J164/2,$M164,TRUE))/(1-2*_xlfn.NORM.DIST(0,$J164/2,$M164,TRUE))*$D164+($K164="Steady Growth")*(AND(BE$6&gt;=$F164,BE$6&lt;=$H164)*((BE$6-$F164+1)/($J164*($J164+1)/2)*$D164))+($K164="custom")*CustCF!AY164</f>
        <v>0</v>
      </c>
      <c r="BF164" s="95">
        <f>($K164="Bell Curve")*(_xlfn.NORM.DIST(AND(BF$6&gt;=$F164,BF$6&lt;=$H164)*(BF$6-$F164+1),$J164/2,$M164,TRUE)-_xlfn.NORM.DIST(AND(BF$6&gt;=$F164,BF$6&lt;=$H164)*(BE$6-$F164+1),$J164/2,$M164,TRUE))/(1-2*_xlfn.NORM.DIST(0,$J164/2,$M164,TRUE))*$D164+($K164="Steady Growth")*(AND(BF$6&gt;=$F164,BF$6&lt;=$H164)*((BF$6-$F164+1)/($J164*($J164+1)/2)*$D164))+($K164="custom")*CustCF!AZ164</f>
        <v>0</v>
      </c>
      <c r="BG164" s="95">
        <f>($K164="Bell Curve")*(_xlfn.NORM.DIST(AND(BG$6&gt;=$F164,BG$6&lt;=$H164)*(BG$6-$F164+1),$J164/2,$M164,TRUE)-_xlfn.NORM.DIST(AND(BG$6&gt;=$F164,BG$6&lt;=$H164)*(BF$6-$F164+1),$J164/2,$M164,TRUE))/(1-2*_xlfn.NORM.DIST(0,$J164/2,$M164,TRUE))*$D164+($K164="Steady Growth")*(AND(BG$6&gt;=$F164,BG$6&lt;=$H164)*((BG$6-$F164+1)/($J164*($J164+1)/2)*$D164))+($K164="custom")*CustCF!BA164</f>
        <v>0</v>
      </c>
      <c r="BH164" s="95">
        <f>($K164="Bell Curve")*(_xlfn.NORM.DIST(AND(BH$6&gt;=$F164,BH$6&lt;=$H164)*(BH$6-$F164+1),$J164/2,$M164,TRUE)-_xlfn.NORM.DIST(AND(BH$6&gt;=$F164,BH$6&lt;=$H164)*(BG$6-$F164+1),$J164/2,$M164,TRUE))/(1-2*_xlfn.NORM.DIST(0,$J164/2,$M164,TRUE))*$D164+($K164="Steady Growth")*(AND(BH$6&gt;=$F164,BH$6&lt;=$H164)*((BH$6-$F164+1)/($J164*($J164+1)/2)*$D164))+($K164="custom")*CustCF!BB164</f>
        <v>0</v>
      </c>
      <c r="BI164" s="95">
        <f>($K164="Bell Curve")*(_xlfn.NORM.DIST(AND(BI$6&gt;=$F164,BI$6&lt;=$H164)*(BI$6-$F164+1),$J164/2,$M164,TRUE)-_xlfn.NORM.DIST(AND(BI$6&gt;=$F164,BI$6&lt;=$H164)*(BH$6-$F164+1),$J164/2,$M164,TRUE))/(1-2*_xlfn.NORM.DIST(0,$J164/2,$M164,TRUE))*$D164+($K164="Steady Growth")*(AND(BI$6&gt;=$F164,BI$6&lt;=$H164)*((BI$6-$F164+1)/($J164*($J164+1)/2)*$D164))+($K164="custom")*CustCF!BC164</f>
        <v>0</v>
      </c>
      <c r="BJ164" s="95">
        <f>($K164="Bell Curve")*(_xlfn.NORM.DIST(AND(BJ$6&gt;=$F164,BJ$6&lt;=$H164)*(BJ$6-$F164+1),$J164/2,$M164,TRUE)-_xlfn.NORM.DIST(AND(BJ$6&gt;=$F164,BJ$6&lt;=$H164)*(BI$6-$F164+1),$J164/2,$M164,TRUE))/(1-2*_xlfn.NORM.DIST(0,$J164/2,$M164,TRUE))*$D164+($K164="Steady Growth")*(AND(BJ$6&gt;=$F164,BJ$6&lt;=$H164)*((BJ$6-$F164+1)/($J164*($J164+1)/2)*$D164))+($K164="custom")*CustCF!BD164</f>
        <v>0</v>
      </c>
      <c r="BK164" s="95">
        <f>($K164="Bell Curve")*(_xlfn.NORM.DIST(AND(BK$6&gt;=$F164,BK$6&lt;=$H164)*(BK$6-$F164+1),$J164/2,$M164,TRUE)-_xlfn.NORM.DIST(AND(BK$6&gt;=$F164,BK$6&lt;=$H164)*(BJ$6-$F164+1),$J164/2,$M164,TRUE))/(1-2*_xlfn.NORM.DIST(0,$J164/2,$M164,TRUE))*$D164+($K164="Steady Growth")*(AND(BK$6&gt;=$F164,BK$6&lt;=$H164)*((BK$6-$F164+1)/($J164*($J164+1)/2)*$D164))+($K164="custom")*CustCF!BE164</f>
        <v>0</v>
      </c>
      <c r="BL164" s="95">
        <f>($K164="Bell Curve")*(_xlfn.NORM.DIST(AND(BL$6&gt;=$F164,BL$6&lt;=$H164)*(BL$6-$F164+1),$J164/2,$M164,TRUE)-_xlfn.NORM.DIST(AND(BL$6&gt;=$F164,BL$6&lt;=$H164)*(BK$6-$F164+1),$J164/2,$M164,TRUE))/(1-2*_xlfn.NORM.DIST(0,$J164/2,$M164,TRUE))*$D164+($K164="Steady Growth")*(AND(BL$6&gt;=$F164,BL$6&lt;=$H164)*((BL$6-$F164+1)/($J164*($J164+1)/2)*$D164))+($K164="custom")*CustCF!BF164</f>
        <v>0</v>
      </c>
      <c r="BM164" s="95">
        <f>($K164="Bell Curve")*(_xlfn.NORM.DIST(AND(BM$6&gt;=$F164,BM$6&lt;=$H164)*(BM$6-$F164+1),$J164/2,$M164,TRUE)-_xlfn.NORM.DIST(AND(BM$6&gt;=$F164,BM$6&lt;=$H164)*(BL$6-$F164+1),$J164/2,$M164,TRUE))/(1-2*_xlfn.NORM.DIST(0,$J164/2,$M164,TRUE))*$D164+($K164="Steady Growth")*(AND(BM$6&gt;=$F164,BM$6&lt;=$H164)*((BM$6-$F164+1)/($J164*($J164+1)/2)*$D164))+($K164="custom")*CustCF!BG164</f>
        <v>0</v>
      </c>
      <c r="BN164" s="95">
        <f>($K164="Bell Curve")*(_xlfn.NORM.DIST(AND(BN$6&gt;=$F164,BN$6&lt;=$H164)*(BN$6-$F164+1),$J164/2,$M164,TRUE)-_xlfn.NORM.DIST(AND(BN$6&gt;=$F164,BN$6&lt;=$H164)*(BM$6-$F164+1),$J164/2,$M164,TRUE))/(1-2*_xlfn.NORM.DIST(0,$J164/2,$M164,TRUE))*$D164+($K164="Steady Growth")*(AND(BN$6&gt;=$F164,BN$6&lt;=$H164)*((BN$6-$F164+1)/($J164*($J164+1)/2)*$D164))+($K164="custom")*CustCF!BH164</f>
        <v>0</v>
      </c>
      <c r="BO164" s="95">
        <f>($K164="Bell Curve")*(_xlfn.NORM.DIST(AND(BO$6&gt;=$F164,BO$6&lt;=$H164)*(BO$6-$F164+1),$J164/2,$M164,TRUE)-_xlfn.NORM.DIST(AND(BO$6&gt;=$F164,BO$6&lt;=$H164)*(BN$6-$F164+1),$J164/2,$M164,TRUE))/(1-2*_xlfn.NORM.DIST(0,$J164/2,$M164,TRUE))*$D164+($K164="Steady Growth")*(AND(BO$6&gt;=$F164,BO$6&lt;=$H164)*((BO$6-$F164+1)/($J164*($J164+1)/2)*$D164))+($K164="custom")*CustCF!BI164</f>
        <v>0</v>
      </c>
      <c r="BP164" s="95">
        <f>($K164="Bell Curve")*(_xlfn.NORM.DIST(AND(BP$6&gt;=$F164,BP$6&lt;=$H164)*(BP$6-$F164+1),$J164/2,$M164,TRUE)-_xlfn.NORM.DIST(AND(BP$6&gt;=$F164,BP$6&lt;=$H164)*(BO$6-$F164+1),$J164/2,$M164,TRUE))/(1-2*_xlfn.NORM.DIST(0,$J164/2,$M164,TRUE))*$D164+($K164="Steady Growth")*(AND(BP$6&gt;=$F164,BP$6&lt;=$H164)*((BP$6-$F164+1)/($J164*($J164+1)/2)*$D164))+($K164="custom")*CustCF!BJ164</f>
        <v>0</v>
      </c>
      <c r="BQ164" s="95">
        <f>($K164="Bell Curve")*(_xlfn.NORM.DIST(AND(BQ$6&gt;=$F164,BQ$6&lt;=$H164)*(BQ$6-$F164+1),$J164/2,$M164,TRUE)-_xlfn.NORM.DIST(AND(BQ$6&gt;=$F164,BQ$6&lt;=$H164)*(BP$6-$F164+1),$J164/2,$M164,TRUE))/(1-2*_xlfn.NORM.DIST(0,$J164/2,$M164,TRUE))*$D164+($K164="Steady Growth")*(AND(BQ$6&gt;=$F164,BQ$6&lt;=$H164)*((BQ$6-$F164+1)/($J164*($J164+1)/2)*$D164))+($K164="custom")*CustCF!BK164</f>
        <v>0</v>
      </c>
      <c r="BR164" s="95">
        <f>($K164="Bell Curve")*(_xlfn.NORM.DIST(AND(BR$6&gt;=$F164,BR$6&lt;=$H164)*(BR$6-$F164+1),$J164/2,$M164,TRUE)-_xlfn.NORM.DIST(AND(BR$6&gt;=$F164,BR$6&lt;=$H164)*(BQ$6-$F164+1),$J164/2,$M164,TRUE))/(1-2*_xlfn.NORM.DIST(0,$J164/2,$M164,TRUE))*$D164+($K164="Steady Growth")*(AND(BR$6&gt;=$F164,BR$6&lt;=$H164)*((BR$6-$F164+1)/($J164*($J164+1)/2)*$D164))+($K164="custom")*CustCF!BL164</f>
        <v>0</v>
      </c>
      <c r="BS164" s="95">
        <f>($K164="Bell Curve")*(_xlfn.NORM.DIST(AND(BS$6&gt;=$F164,BS$6&lt;=$H164)*(BS$6-$F164+1),$J164/2,$M164,TRUE)-_xlfn.NORM.DIST(AND(BS$6&gt;=$F164,BS$6&lt;=$H164)*(BR$6-$F164+1),$J164/2,$M164,TRUE))/(1-2*_xlfn.NORM.DIST(0,$J164/2,$M164,TRUE))*$D164+($K164="Steady Growth")*(AND(BS$6&gt;=$F164,BS$6&lt;=$H164)*((BS$6-$F164+1)/($J164*($J164+1)/2)*$D164))+($K164="custom")*CustCF!BM164</f>
        <v>0</v>
      </c>
      <c r="BT164" s="95">
        <f>($K164="Bell Curve")*(_xlfn.NORM.DIST(AND(BT$6&gt;=$F164,BT$6&lt;=$H164)*(BT$6-$F164+1),$J164/2,$M164,TRUE)-_xlfn.NORM.DIST(AND(BT$6&gt;=$F164,BT$6&lt;=$H164)*(BS$6-$F164+1),$J164/2,$M164,TRUE))/(1-2*_xlfn.NORM.DIST(0,$J164/2,$M164,TRUE))*$D164+($K164="Steady Growth")*(AND(BT$6&gt;=$F164,BT$6&lt;=$H164)*((BT$6-$F164+1)/($J164*($J164+1)/2)*$D164))+($K164="custom")*CustCF!BN164</f>
        <v>0</v>
      </c>
      <c r="BU164" s="95">
        <f>($K164="Bell Curve")*(_xlfn.NORM.DIST(AND(BU$6&gt;=$F164,BU$6&lt;=$H164)*(BU$6-$F164+1),$J164/2,$M164,TRUE)-_xlfn.NORM.DIST(AND(BU$6&gt;=$F164,BU$6&lt;=$H164)*(BT$6-$F164+1),$J164/2,$M164,TRUE))/(1-2*_xlfn.NORM.DIST(0,$J164/2,$M164,TRUE))*$D164+($K164="Steady Growth")*(AND(BU$6&gt;=$F164,BU$6&lt;=$H164)*((BU$6-$F164+1)/($J164*($J164+1)/2)*$D164))+($K164="custom")*CustCF!BO164</f>
        <v>0</v>
      </c>
      <c r="BV164" s="95">
        <f>($K164="Bell Curve")*(_xlfn.NORM.DIST(AND(BV$6&gt;=$F164,BV$6&lt;=$H164)*(BV$6-$F164+1),$J164/2,$M164,TRUE)-_xlfn.NORM.DIST(AND(BV$6&gt;=$F164,BV$6&lt;=$H164)*(BU$6-$F164+1),$J164/2,$M164,TRUE))/(1-2*_xlfn.NORM.DIST(0,$J164/2,$M164,TRUE))*$D164+($K164="Steady Growth")*(AND(BV$6&gt;=$F164,BV$6&lt;=$H164)*((BV$6-$F164+1)/($J164*($J164+1)/2)*$D164))+($K164="custom")*CustCF!BP164</f>
        <v>0</v>
      </c>
      <c r="BW164" s="95">
        <f>($K164="Bell Curve")*(_xlfn.NORM.DIST(AND(BW$6&gt;=$F164,BW$6&lt;=$H164)*(BW$6-$F164+1),$J164/2,$M164,TRUE)-_xlfn.NORM.DIST(AND(BW$6&gt;=$F164,BW$6&lt;=$H164)*(BV$6-$F164+1),$J164/2,$M164,TRUE))/(1-2*_xlfn.NORM.DIST(0,$J164/2,$M164,TRUE))*$D164+($K164="Steady Growth")*(AND(BW$6&gt;=$F164,BW$6&lt;=$H164)*((BW$6-$F164+1)/($J164*($J164+1)/2)*$D164))+($K164="custom")*CustCF!BQ164</f>
        <v>0</v>
      </c>
      <c r="BX164" s="95">
        <f>($K164="Bell Curve")*(_xlfn.NORM.DIST(AND(BX$6&gt;=$F164,BX$6&lt;=$H164)*(BX$6-$F164+1),$J164/2,$M164,TRUE)-_xlfn.NORM.DIST(AND(BX$6&gt;=$F164,BX$6&lt;=$H164)*(BW$6-$F164+1),$J164/2,$M164,TRUE))/(1-2*_xlfn.NORM.DIST(0,$J164/2,$M164,TRUE))*$D164+($K164="Steady Growth")*(AND(BX$6&gt;=$F164,BX$6&lt;=$H164)*((BX$6-$F164+1)/($J164*($J164+1)/2)*$D164))+($K164="custom")*CustCF!BR164</f>
        <v>0</v>
      </c>
      <c r="BY164" s="95">
        <f>($K164="Bell Curve")*(_xlfn.NORM.DIST(AND(BY$6&gt;=$F164,BY$6&lt;=$H164)*(BY$6-$F164+1),$J164/2,$M164,TRUE)-_xlfn.NORM.DIST(AND(BY$6&gt;=$F164,BY$6&lt;=$H164)*(BX$6-$F164+1),$J164/2,$M164,TRUE))/(1-2*_xlfn.NORM.DIST(0,$J164/2,$M164,TRUE))*$D164+($K164="Steady Growth")*(AND(BY$6&gt;=$F164,BY$6&lt;=$H164)*((BY$6-$F164+1)/($J164*($J164+1)/2)*$D164))+($K164="custom")*CustCF!BS164</f>
        <v>0</v>
      </c>
      <c r="BZ164" s="95">
        <f>($K164="Bell Curve")*(_xlfn.NORM.DIST(AND(BZ$6&gt;=$F164,BZ$6&lt;=$H164)*(BZ$6-$F164+1),$J164/2,$M164,TRUE)-_xlfn.NORM.DIST(AND(BZ$6&gt;=$F164,BZ$6&lt;=$H164)*(BY$6-$F164+1),$J164/2,$M164,TRUE))/(1-2*_xlfn.NORM.DIST(0,$J164/2,$M164,TRUE))*$D164+($K164="Steady Growth")*(AND(BZ$6&gt;=$F164,BZ$6&lt;=$H164)*((BZ$6-$F164+1)/($J164*($J164+1)/2)*$D164))+($K164="custom")*CustCF!BT164</f>
        <v>0</v>
      </c>
      <c r="CA164" s="95">
        <f>($K164="Bell Curve")*(_xlfn.NORM.DIST(AND(CA$6&gt;=$F164,CA$6&lt;=$H164)*(CA$6-$F164+1),$J164/2,$M164,TRUE)-_xlfn.NORM.DIST(AND(CA$6&gt;=$F164,CA$6&lt;=$H164)*(BZ$6-$F164+1),$J164/2,$M164,TRUE))/(1-2*_xlfn.NORM.DIST(0,$J164/2,$M164,TRUE))*$D164+($K164="Steady Growth")*(AND(CA$6&gt;=$F164,CA$6&lt;=$H164)*((CA$6-$F164+1)/($J164*($J164+1)/2)*$D164))+($K164="custom")*CustCF!BU164</f>
        <v>0</v>
      </c>
      <c r="CB164" s="95">
        <f>($K164="Bell Curve")*(_xlfn.NORM.DIST(AND(CB$6&gt;=$F164,CB$6&lt;=$H164)*(CB$6-$F164+1),$J164/2,$M164,TRUE)-_xlfn.NORM.DIST(AND(CB$6&gt;=$F164,CB$6&lt;=$H164)*(CA$6-$F164+1),$J164/2,$M164,TRUE))/(1-2*_xlfn.NORM.DIST(0,$J164/2,$M164,TRUE))*$D164+($K164="Steady Growth")*(AND(CB$6&gt;=$F164,CB$6&lt;=$H164)*((CB$6-$F164+1)/($J164*($J164+1)/2)*$D164))+($K164="custom")*CustCF!BV164</f>
        <v>0</v>
      </c>
      <c r="CC164" s="95">
        <f>($K164="Bell Curve")*(_xlfn.NORM.DIST(AND(CC$6&gt;=$F164,CC$6&lt;=$H164)*(CC$6-$F164+1),$J164/2,$M164,TRUE)-_xlfn.NORM.DIST(AND(CC$6&gt;=$F164,CC$6&lt;=$H164)*(CB$6-$F164+1),$J164/2,$M164,TRUE))/(1-2*_xlfn.NORM.DIST(0,$J164/2,$M164,TRUE))*$D164+($K164="Steady Growth")*(AND(CC$6&gt;=$F164,CC$6&lt;=$H164)*((CC$6-$F164+1)/($J164*($J164+1)/2)*$D164))+($K164="custom")*CustCF!BW164</f>
        <v>0</v>
      </c>
      <c r="CD164" s="95">
        <f>($K164="Bell Curve")*(_xlfn.NORM.DIST(AND(CD$6&gt;=$F164,CD$6&lt;=$H164)*(CD$6-$F164+1),$J164/2,$M164,TRUE)-_xlfn.NORM.DIST(AND(CD$6&gt;=$F164,CD$6&lt;=$H164)*(CC$6-$F164+1),$J164/2,$M164,TRUE))/(1-2*_xlfn.NORM.DIST(0,$J164/2,$M164,TRUE))*$D164+($K164="Steady Growth")*(AND(CD$6&gt;=$F164,CD$6&lt;=$H164)*((CD$6-$F164+1)/($J164*($J164+1)/2)*$D164))+($K164="custom")*CustCF!BX164</f>
        <v>0</v>
      </c>
      <c r="CE164" s="95">
        <f>($K164="Bell Curve")*(_xlfn.NORM.DIST(AND(CE$6&gt;=$F164,CE$6&lt;=$H164)*(CE$6-$F164+1),$J164/2,$M164,TRUE)-_xlfn.NORM.DIST(AND(CE$6&gt;=$F164,CE$6&lt;=$H164)*(CD$6-$F164+1),$J164/2,$M164,TRUE))/(1-2*_xlfn.NORM.DIST(0,$J164/2,$M164,TRUE))*$D164+($K164="Steady Growth")*(AND(CE$6&gt;=$F164,CE$6&lt;=$H164)*((CE$6-$F164+1)/($J164*($J164+1)/2)*$D164))+($K164="custom")*CustCF!BY164</f>
        <v>0</v>
      </c>
      <c r="CF164" s="95">
        <f>($K164="Bell Curve")*(_xlfn.NORM.DIST(AND(CF$6&gt;=$F164,CF$6&lt;=$H164)*(CF$6-$F164+1),$J164/2,$M164,TRUE)-_xlfn.NORM.DIST(AND(CF$6&gt;=$F164,CF$6&lt;=$H164)*(CE$6-$F164+1),$J164/2,$M164,TRUE))/(1-2*_xlfn.NORM.DIST(0,$J164/2,$M164,TRUE))*$D164+($K164="Steady Growth")*(AND(CF$6&gt;=$F164,CF$6&lt;=$H164)*((CF$6-$F164+1)/($J164*($J164+1)/2)*$D164))+($K164="custom")*CustCF!BZ164</f>
        <v>0</v>
      </c>
      <c r="CG164" s="95">
        <f>($K164="Bell Curve")*(_xlfn.NORM.DIST(AND(CG$6&gt;=$F164,CG$6&lt;=$H164)*(CG$6-$F164+1),$J164/2,$M164,TRUE)-_xlfn.NORM.DIST(AND(CG$6&gt;=$F164,CG$6&lt;=$H164)*(CF$6-$F164+1),$J164/2,$M164,TRUE))/(1-2*_xlfn.NORM.DIST(0,$J164/2,$M164,TRUE))*$D164+($K164="Steady Growth")*(AND(CG$6&gt;=$F164,CG$6&lt;=$H164)*((CG$6-$F164+1)/($J164*($J164+1)/2)*$D164))+($K164="custom")*CustCF!CA164</f>
        <v>0</v>
      </c>
      <c r="CH164" s="95">
        <f>($K164="Bell Curve")*(_xlfn.NORM.DIST(AND(CH$6&gt;=$F164,CH$6&lt;=$H164)*(CH$6-$F164+1),$J164/2,$M164,TRUE)-_xlfn.NORM.DIST(AND(CH$6&gt;=$F164,CH$6&lt;=$H164)*(CG$6-$F164+1),$J164/2,$M164,TRUE))/(1-2*_xlfn.NORM.DIST(0,$J164/2,$M164,TRUE))*$D164+($K164="Steady Growth")*(AND(CH$6&gt;=$F164,CH$6&lt;=$H164)*((CH$6-$F164+1)/($J164*($J164+1)/2)*$D164))+($K164="custom")*CustCF!CB164</f>
        <v>0</v>
      </c>
      <c r="CI164" s="95">
        <f>($K164="Bell Curve")*(_xlfn.NORM.DIST(AND(CI$6&gt;=$F164,CI$6&lt;=$H164)*(CI$6-$F164+1),$J164/2,$M164,TRUE)-_xlfn.NORM.DIST(AND(CI$6&gt;=$F164,CI$6&lt;=$H164)*(CH$6-$F164+1),$J164/2,$M164,TRUE))/(1-2*_xlfn.NORM.DIST(0,$J164/2,$M164,TRUE))*$D164+($K164="Steady Growth")*(AND(CI$6&gt;=$F164,CI$6&lt;=$H164)*((CI$6-$F164+1)/($J164*($J164+1)/2)*$D164))+($K164="custom")*CustCF!CC164</f>
        <v>0</v>
      </c>
      <c r="CJ164" s="95">
        <f>($K164="Bell Curve")*(_xlfn.NORM.DIST(AND(CJ$6&gt;=$F164,CJ$6&lt;=$H164)*(CJ$6-$F164+1),$J164/2,$M164,TRUE)-_xlfn.NORM.DIST(AND(CJ$6&gt;=$F164,CJ$6&lt;=$H164)*(CI$6-$F164+1),$J164/2,$M164,TRUE))/(1-2*_xlfn.NORM.DIST(0,$J164/2,$M164,TRUE))*$D164+($K164="Steady Growth")*(AND(CJ$6&gt;=$F164,CJ$6&lt;=$H164)*((CJ$6-$F164+1)/($J164*($J164+1)/2)*$D164))+($K164="custom")*CustCF!CD164</f>
        <v>0</v>
      </c>
      <c r="CK164" s="95">
        <f>($K164="Bell Curve")*(_xlfn.NORM.DIST(AND(CK$6&gt;=$F164,CK$6&lt;=$H164)*(CK$6-$F164+1),$J164/2,$M164,TRUE)-_xlfn.NORM.DIST(AND(CK$6&gt;=$F164,CK$6&lt;=$H164)*(CJ$6-$F164+1),$J164/2,$M164,TRUE))/(1-2*_xlfn.NORM.DIST(0,$J164/2,$M164,TRUE))*$D164+($K164="Steady Growth")*(AND(CK$6&gt;=$F164,CK$6&lt;=$H164)*((CK$6-$F164+1)/($J164*($J164+1)/2)*$D164))+($K164="custom")*CustCF!CE164</f>
        <v>0</v>
      </c>
      <c r="CL164" s="95">
        <f>($K164="Bell Curve")*(_xlfn.NORM.DIST(AND(CL$6&gt;=$F164,CL$6&lt;=$H164)*(CL$6-$F164+1),$J164/2,$M164,TRUE)-_xlfn.NORM.DIST(AND(CL$6&gt;=$F164,CL$6&lt;=$H164)*(CK$6-$F164+1),$J164/2,$M164,TRUE))/(1-2*_xlfn.NORM.DIST(0,$J164/2,$M164,TRUE))*$D164+($K164="Steady Growth")*(AND(CL$6&gt;=$F164,CL$6&lt;=$H164)*((CL$6-$F164+1)/($J164*($J164+1)/2)*$D164))+($K164="custom")*CustCF!CF164</f>
        <v>0</v>
      </c>
      <c r="CM164" s="95">
        <f>($K164="Bell Curve")*(_xlfn.NORM.DIST(AND(CM$6&gt;=$F164,CM$6&lt;=$H164)*(CM$6-$F164+1),$J164/2,$M164,TRUE)-_xlfn.NORM.DIST(AND(CM$6&gt;=$F164,CM$6&lt;=$H164)*(CL$6-$F164+1),$J164/2,$M164,TRUE))/(1-2*_xlfn.NORM.DIST(0,$J164/2,$M164,TRUE))*$D164+($K164="Steady Growth")*(AND(CM$6&gt;=$F164,CM$6&lt;=$H164)*((CM$6-$F164+1)/($J164*($J164+1)/2)*$D164))+($K164="custom")*CustCF!CG164</f>
        <v>0</v>
      </c>
      <c r="CN164" s="95">
        <f>($K164="Bell Curve")*(_xlfn.NORM.DIST(AND(CN$6&gt;=$F164,CN$6&lt;=$H164)*(CN$6-$F164+1),$J164/2,$M164,TRUE)-_xlfn.NORM.DIST(AND(CN$6&gt;=$F164,CN$6&lt;=$H164)*(CM$6-$F164+1),$J164/2,$M164,TRUE))/(1-2*_xlfn.NORM.DIST(0,$J164/2,$M164,TRUE))*$D164+($K164="Steady Growth")*(AND(CN$6&gt;=$F164,CN$6&lt;=$H164)*((CN$6-$F164+1)/($J164*($J164+1)/2)*$D164))+($K164="custom")*CustCF!CH164</f>
        <v>0</v>
      </c>
      <c r="CO164" s="95">
        <f>($K164="Bell Curve")*(_xlfn.NORM.DIST(AND(CO$6&gt;=$F164,CO$6&lt;=$H164)*(CO$6-$F164+1),$J164/2,$M164,TRUE)-_xlfn.NORM.DIST(AND(CO$6&gt;=$F164,CO$6&lt;=$H164)*(CN$6-$F164+1),$J164/2,$M164,TRUE))/(1-2*_xlfn.NORM.DIST(0,$J164/2,$M164,TRUE))*$D164+($K164="Steady Growth")*(AND(CO$6&gt;=$F164,CO$6&lt;=$H164)*((CO$6-$F164+1)/($J164*($J164+1)/2)*$D164))+($K164="custom")*CustCF!CI164</f>
        <v>0</v>
      </c>
      <c r="CP164" s="95">
        <f>($K164="Bell Curve")*(_xlfn.NORM.DIST(AND(CP$6&gt;=$F164,CP$6&lt;=$H164)*(CP$6-$F164+1),$J164/2,$M164,TRUE)-_xlfn.NORM.DIST(AND(CP$6&gt;=$F164,CP$6&lt;=$H164)*(CO$6-$F164+1),$J164/2,$M164,TRUE))/(1-2*_xlfn.NORM.DIST(0,$J164/2,$M164,TRUE))*$D164+($K164="Steady Growth")*(AND(CP$6&gt;=$F164,CP$6&lt;=$H164)*((CP$6-$F164+1)/($J164*($J164+1)/2)*$D164))+($K164="custom")*CustCF!CJ164</f>
        <v>0</v>
      </c>
      <c r="CQ164" s="95">
        <f>($K164="Bell Curve")*(_xlfn.NORM.DIST(AND(CQ$6&gt;=$F164,CQ$6&lt;=$H164)*(CQ$6-$F164+1),$J164/2,$M164,TRUE)-_xlfn.NORM.DIST(AND(CQ$6&gt;=$F164,CQ$6&lt;=$H164)*(CP$6-$F164+1),$J164/2,$M164,TRUE))/(1-2*_xlfn.NORM.DIST(0,$J164/2,$M164,TRUE))*$D164+($K164="Steady Growth")*(AND(CQ$6&gt;=$F164,CQ$6&lt;=$H164)*((CQ$6-$F164+1)/($J164*($J164+1)/2)*$D164))+($K164="custom")*CustCF!CK164</f>
        <v>0</v>
      </c>
      <c r="CR164" s="95">
        <f>($K164="Bell Curve")*(_xlfn.NORM.DIST(AND(CR$6&gt;=$F164,CR$6&lt;=$H164)*(CR$6-$F164+1),$J164/2,$M164,TRUE)-_xlfn.NORM.DIST(AND(CR$6&gt;=$F164,CR$6&lt;=$H164)*(CQ$6-$F164+1),$J164/2,$M164,TRUE))/(1-2*_xlfn.NORM.DIST(0,$J164/2,$M164,TRUE))*$D164+($K164="Steady Growth")*(AND(CR$6&gt;=$F164,CR$6&lt;=$H164)*((CR$6-$F164+1)/($J164*($J164+1)/2)*$D164))+($K164="custom")*CustCF!CL164</f>
        <v>0</v>
      </c>
      <c r="CS164" s="95">
        <f>($K164="Bell Curve")*(_xlfn.NORM.DIST(AND(CS$6&gt;=$F164,CS$6&lt;=$H164)*(CS$6-$F164+1),$J164/2,$M164,TRUE)-_xlfn.NORM.DIST(AND(CS$6&gt;=$F164,CS$6&lt;=$H164)*(CR$6-$F164+1),$J164/2,$M164,TRUE))/(1-2*_xlfn.NORM.DIST(0,$J164/2,$M164,TRUE))*$D164+($K164="Steady Growth")*(AND(CS$6&gt;=$F164,CS$6&lt;=$H164)*((CS$6-$F164+1)/($J164*($J164+1)/2)*$D164))+($K164="custom")*CustCF!CM164</f>
        <v>0</v>
      </c>
      <c r="CT164" s="95">
        <f>($K164="Bell Curve")*(_xlfn.NORM.DIST(AND(CT$6&gt;=$F164,CT$6&lt;=$H164)*(CT$6-$F164+1),$J164/2,$M164,TRUE)-_xlfn.NORM.DIST(AND(CT$6&gt;=$F164,CT$6&lt;=$H164)*(CS$6-$F164+1),$J164/2,$M164,TRUE))/(1-2*_xlfn.NORM.DIST(0,$J164/2,$M164,TRUE))*$D164+($K164="Steady Growth")*(AND(CT$6&gt;=$F164,CT$6&lt;=$H164)*((CT$6-$F164+1)/($J164*($J164+1)/2)*$D164))+($K164="custom")*CustCF!CN164</f>
        <v>0</v>
      </c>
      <c r="CU164" s="95">
        <f>($K164="Bell Curve")*(_xlfn.NORM.DIST(AND(CU$6&gt;=$F164,CU$6&lt;=$H164)*(CU$6-$F164+1),$J164/2,$M164,TRUE)-_xlfn.NORM.DIST(AND(CU$6&gt;=$F164,CU$6&lt;=$H164)*(CT$6-$F164+1),$J164/2,$M164,TRUE))/(1-2*_xlfn.NORM.DIST(0,$J164/2,$M164,TRUE))*$D164+($K164="Steady Growth")*(AND(CU$6&gt;=$F164,CU$6&lt;=$H164)*((CU$6-$F164+1)/($J164*($J164+1)/2)*$D164))+($K164="custom")*CustCF!CO164</f>
        <v>0</v>
      </c>
      <c r="CV164" s="95">
        <f>($K164="Bell Curve")*(_xlfn.NORM.DIST(AND(CV$6&gt;=$F164,CV$6&lt;=$H164)*(CV$6-$F164+1),$J164/2,$M164,TRUE)-_xlfn.NORM.DIST(AND(CV$6&gt;=$F164,CV$6&lt;=$H164)*(CU$6-$F164+1),$J164/2,$M164,TRUE))/(1-2*_xlfn.NORM.DIST(0,$J164/2,$M164,TRUE))*$D164+($K164="Steady Growth")*(AND(CV$6&gt;=$F164,CV$6&lt;=$H164)*((CV$6-$F164+1)/($J164*($J164+1)/2)*$D164))+($K164="custom")*CustCF!CP164</f>
        <v>0</v>
      </c>
      <c r="CW164" s="95">
        <f>($K164="Bell Curve")*(_xlfn.NORM.DIST(AND(CW$6&gt;=$F164,CW$6&lt;=$H164)*(CW$6-$F164+1),$J164/2,$M164,TRUE)-_xlfn.NORM.DIST(AND(CW$6&gt;=$F164,CW$6&lt;=$H164)*(CV$6-$F164+1),$J164/2,$M164,TRUE))/(1-2*_xlfn.NORM.DIST(0,$J164/2,$M164,TRUE))*$D164+($K164="Steady Growth")*(AND(CW$6&gt;=$F164,CW$6&lt;=$H164)*((CW$6-$F164+1)/($J164*($J164+1)/2)*$D164))+($K164="custom")*CustCF!CQ164</f>
        <v>0</v>
      </c>
      <c r="CX164" s="95">
        <f>($K164="Bell Curve")*(_xlfn.NORM.DIST(AND(CX$6&gt;=$F164,CX$6&lt;=$H164)*(CX$6-$F164+1),$J164/2,$M164,TRUE)-_xlfn.NORM.DIST(AND(CX$6&gt;=$F164,CX$6&lt;=$H164)*(CW$6-$F164+1),$J164/2,$M164,TRUE))/(1-2*_xlfn.NORM.DIST(0,$J164/2,$M164,TRUE))*$D164+($K164="Steady Growth")*(AND(CX$6&gt;=$F164,CX$6&lt;=$H164)*((CX$6-$F164+1)/($J164*($J164+1)/2)*$D164))+($K164="custom")*CustCF!CR164</f>
        <v>0</v>
      </c>
      <c r="CY164" s="95">
        <f>($K164="Bell Curve")*(_xlfn.NORM.DIST(AND(CY$6&gt;=$F164,CY$6&lt;=$H164)*(CY$6-$F164+1),$J164/2,$M164,TRUE)-_xlfn.NORM.DIST(AND(CY$6&gt;=$F164,CY$6&lt;=$H164)*(CX$6-$F164+1),$J164/2,$M164,TRUE))/(1-2*_xlfn.NORM.DIST(0,$J164/2,$M164,TRUE))*$D164+($K164="Steady Growth")*(AND(CY$6&gt;=$F164,CY$6&lt;=$H164)*((CY$6-$F164+1)/($J164*($J164+1)/2)*$D164))+($K164="custom")*CustCF!CS164</f>
        <v>0</v>
      </c>
      <c r="CZ164" s="95">
        <f>($K164="Bell Curve")*(_xlfn.NORM.DIST(AND(CZ$6&gt;=$F164,CZ$6&lt;=$H164)*(CZ$6-$F164+1),$J164/2,$M164,TRUE)-_xlfn.NORM.DIST(AND(CZ$6&gt;=$F164,CZ$6&lt;=$H164)*(CY$6-$F164+1),$J164/2,$M164,TRUE))/(1-2*_xlfn.NORM.DIST(0,$J164/2,$M164,TRUE))*$D164+($K164="Steady Growth")*(AND(CZ$6&gt;=$F164,CZ$6&lt;=$H164)*((CZ$6-$F164+1)/($J164*($J164+1)/2)*$D164))+($K164="custom")*CustCF!CT164</f>
        <v>0</v>
      </c>
      <c r="DA164" s="95">
        <f>($K164="Bell Curve")*(_xlfn.NORM.DIST(AND(DA$6&gt;=$F164,DA$6&lt;=$H164)*(DA$6-$F164+1),$J164/2,$M164,TRUE)-_xlfn.NORM.DIST(AND(DA$6&gt;=$F164,DA$6&lt;=$H164)*(CZ$6-$F164+1),$J164/2,$M164,TRUE))/(1-2*_xlfn.NORM.DIST(0,$J164/2,$M164,TRUE))*$D164+($K164="Steady Growth")*(AND(DA$6&gt;=$F164,DA$6&lt;=$H164)*((DA$6-$F164+1)/($J164*($J164+1)/2)*$D164))+($K164="custom")*CustCF!CU164</f>
        <v>0</v>
      </c>
      <c r="DB164" s="95">
        <f>($K164="Bell Curve")*(_xlfn.NORM.DIST(AND(DB$6&gt;=$F164,DB$6&lt;=$H164)*(DB$6-$F164+1),$J164/2,$M164,TRUE)-_xlfn.NORM.DIST(AND(DB$6&gt;=$F164,DB$6&lt;=$H164)*(DA$6-$F164+1),$J164/2,$M164,TRUE))/(1-2*_xlfn.NORM.DIST(0,$J164/2,$M164,TRUE))*$D164+($K164="Steady Growth")*(AND(DB$6&gt;=$F164,DB$6&lt;=$H164)*((DB$6-$F164+1)/($J164*($J164+1)/2)*$D164))+($K164="custom")*CustCF!CV164</f>
        <v>0</v>
      </c>
      <c r="DC164" s="95">
        <f>($K164="Bell Curve")*(_xlfn.NORM.DIST(AND(DC$6&gt;=$F164,DC$6&lt;=$H164)*(DC$6-$F164+1),$J164/2,$M164,TRUE)-_xlfn.NORM.DIST(AND(DC$6&gt;=$F164,DC$6&lt;=$H164)*(DB$6-$F164+1),$J164/2,$M164,TRUE))/(1-2*_xlfn.NORM.DIST(0,$J164/2,$M164,TRUE))*$D164+($K164="Steady Growth")*(AND(DC$6&gt;=$F164,DC$6&lt;=$H164)*((DC$6-$F164+1)/($J164*($J164+1)/2)*$D164))+($K164="custom")*CustCF!CW164</f>
        <v>0</v>
      </c>
      <c r="DD164" s="95">
        <f>($K164="Bell Curve")*(_xlfn.NORM.DIST(AND(DD$6&gt;=$F164,DD$6&lt;=$H164)*(DD$6-$F164+1),$J164/2,$M164,TRUE)-_xlfn.NORM.DIST(AND(DD$6&gt;=$F164,DD$6&lt;=$H164)*(DC$6-$F164+1),$J164/2,$M164,TRUE))/(1-2*_xlfn.NORM.DIST(0,$J164/2,$M164,TRUE))*$D164+($K164="Steady Growth")*(AND(DD$6&gt;=$F164,DD$6&lt;=$H164)*((DD$6-$F164+1)/($J164*($J164+1)/2)*$D164))+($K164="custom")*CustCF!CX164</f>
        <v>0</v>
      </c>
      <c r="DE164" s="95">
        <f>($K164="Bell Curve")*(_xlfn.NORM.DIST(AND(DE$6&gt;=$F164,DE$6&lt;=$H164)*(DE$6-$F164+1),$J164/2,$M164,TRUE)-_xlfn.NORM.DIST(AND(DE$6&gt;=$F164,DE$6&lt;=$H164)*(DD$6-$F164+1),$J164/2,$M164,TRUE))/(1-2*_xlfn.NORM.DIST(0,$J164/2,$M164,TRUE))*$D164+($K164="Steady Growth")*(AND(DE$6&gt;=$F164,DE$6&lt;=$H164)*((DE$6-$F164+1)/($J164*($J164+1)/2)*$D164))+($K164="custom")*CustCF!CY164</f>
        <v>0</v>
      </c>
      <c r="DF164" s="95">
        <f>($K164="Bell Curve")*(_xlfn.NORM.DIST(AND(DF$6&gt;=$F164,DF$6&lt;=$H164)*(DF$6-$F164+1),$J164/2,$M164,TRUE)-_xlfn.NORM.DIST(AND(DF$6&gt;=$F164,DF$6&lt;=$H164)*(DE$6-$F164+1),$J164/2,$M164,TRUE))/(1-2*_xlfn.NORM.DIST(0,$J164/2,$M164,TRUE))*$D164+($K164="Steady Growth")*(AND(DF$6&gt;=$F164,DF$6&lt;=$H164)*((DF$6-$F164+1)/($J164*($J164+1)/2)*$D164))+($K164="custom")*CustCF!CZ164</f>
        <v>0</v>
      </c>
      <c r="DG164" s="95">
        <f>($K164="Bell Curve")*(_xlfn.NORM.DIST(AND(DG$6&gt;=$F164,DG$6&lt;=$H164)*(DG$6-$F164+1),$J164/2,$M164,TRUE)-_xlfn.NORM.DIST(AND(DG$6&gt;=$F164,DG$6&lt;=$H164)*(DF$6-$F164+1),$J164/2,$M164,TRUE))/(1-2*_xlfn.NORM.DIST(0,$J164/2,$M164,TRUE))*$D164+($K164="Steady Growth")*(AND(DG$6&gt;=$F164,DG$6&lt;=$H164)*((DG$6-$F164+1)/($J164*($J164+1)/2)*$D164))+($K164="custom")*CustCF!DA164</f>
        <v>0</v>
      </c>
      <c r="DH164" s="95">
        <f>($K164="Bell Curve")*(_xlfn.NORM.DIST(AND(DH$6&gt;=$F164,DH$6&lt;=$H164)*(DH$6-$F164+1),$J164/2,$M164,TRUE)-_xlfn.NORM.DIST(AND(DH$6&gt;=$F164,DH$6&lt;=$H164)*(DG$6-$F164+1),$J164/2,$M164,TRUE))/(1-2*_xlfn.NORM.DIST(0,$J164/2,$M164,TRUE))*$D164+($K164="Steady Growth")*(AND(DH$6&gt;=$F164,DH$6&lt;=$H164)*((DH$6-$F164+1)/($J164*($J164+1)/2)*$D164))+($K164="custom")*CustCF!DB164</f>
        <v>0</v>
      </c>
      <c r="DI164" s="95">
        <f>($K164="Bell Curve")*(_xlfn.NORM.DIST(AND(DI$6&gt;=$F164,DI$6&lt;=$H164)*(DI$6-$F164+1),$J164/2,$M164,TRUE)-_xlfn.NORM.DIST(AND(DI$6&gt;=$F164,DI$6&lt;=$H164)*(DH$6-$F164+1),$J164/2,$M164,TRUE))/(1-2*_xlfn.NORM.DIST(0,$J164/2,$M164,TRUE))*$D164+($K164="Steady Growth")*(AND(DI$6&gt;=$F164,DI$6&lt;=$H164)*((DI$6-$F164+1)/($J164*($J164+1)/2)*$D164))+($K164="custom")*CustCF!DC164</f>
        <v>0</v>
      </c>
      <c r="DJ164" s="95">
        <f>($K164="Bell Curve")*(_xlfn.NORM.DIST(AND(DJ$6&gt;=$F164,DJ$6&lt;=$H164)*(DJ$6-$F164+1),$J164/2,$M164,TRUE)-_xlfn.NORM.DIST(AND(DJ$6&gt;=$F164,DJ$6&lt;=$H164)*(DI$6-$F164+1),$J164/2,$M164,TRUE))/(1-2*_xlfn.NORM.DIST(0,$J164/2,$M164,TRUE))*$D164+($K164="Steady Growth")*(AND(DJ$6&gt;=$F164,DJ$6&lt;=$H164)*((DJ$6-$F164+1)/($J164*($J164+1)/2)*$D164))+($K164="custom")*CustCF!DD164</f>
        <v>0</v>
      </c>
      <c r="DK164" s="95">
        <f>($K164="Bell Curve")*(_xlfn.NORM.DIST(AND(DK$6&gt;=$F164,DK$6&lt;=$H164)*(DK$6-$F164+1),$J164/2,$M164,TRUE)-_xlfn.NORM.DIST(AND(DK$6&gt;=$F164,DK$6&lt;=$H164)*(DJ$6-$F164+1),$J164/2,$M164,TRUE))/(1-2*_xlfn.NORM.DIST(0,$J164/2,$M164,TRUE))*$D164+($K164="Steady Growth")*(AND(DK$6&gt;=$F164,DK$6&lt;=$H164)*((DK$6-$F164+1)/($J164*($J164+1)/2)*$D164))+($K164="custom")*CustCF!DE164</f>
        <v>0</v>
      </c>
      <c r="DL164" s="95">
        <f>($K164="Bell Curve")*(_xlfn.NORM.DIST(AND(DL$6&gt;=$F164,DL$6&lt;=$H164)*(DL$6-$F164+1),$J164/2,$M164,TRUE)-_xlfn.NORM.DIST(AND(DL$6&gt;=$F164,DL$6&lt;=$H164)*(DK$6-$F164+1),$J164/2,$M164,TRUE))/(1-2*_xlfn.NORM.DIST(0,$J164/2,$M164,TRUE))*$D164+($K164="Steady Growth")*(AND(DL$6&gt;=$F164,DL$6&lt;=$H164)*((DL$6-$F164+1)/($J164*($J164+1)/2)*$D164))+($K164="custom")*CustCF!DF164</f>
        <v>0</v>
      </c>
      <c r="DM164" s="95">
        <f>($K164="Bell Curve")*(_xlfn.NORM.DIST(AND(DM$6&gt;=$F164,DM$6&lt;=$H164)*(DM$6-$F164+1),$J164/2,$M164,TRUE)-_xlfn.NORM.DIST(AND(DM$6&gt;=$F164,DM$6&lt;=$H164)*(DL$6-$F164+1),$J164/2,$M164,TRUE))/(1-2*_xlfn.NORM.DIST(0,$J164/2,$M164,TRUE))*$D164+($K164="Steady Growth")*(AND(DM$6&gt;=$F164,DM$6&lt;=$H164)*((DM$6-$F164+1)/($J164*($J164+1)/2)*$D164))+($K164="custom")*CustCF!DG164</f>
        <v>0</v>
      </c>
      <c r="DN164" s="95">
        <f>($K164="Bell Curve")*(_xlfn.NORM.DIST(AND(DN$6&gt;=$F164,DN$6&lt;=$H164)*(DN$6-$F164+1),$J164/2,$M164,TRUE)-_xlfn.NORM.DIST(AND(DN$6&gt;=$F164,DN$6&lt;=$H164)*(DM$6-$F164+1),$J164/2,$M164,TRUE))/(1-2*_xlfn.NORM.DIST(0,$J164/2,$M164,TRUE))*$D164+($K164="Steady Growth")*(AND(DN$6&gt;=$F164,DN$6&lt;=$H164)*((DN$6-$F164+1)/($J164*($J164+1)/2)*$D164))+($K164="custom")*CustCF!DH164</f>
        <v>0</v>
      </c>
      <c r="DO164" s="95">
        <f>($K164="Bell Curve")*(_xlfn.NORM.DIST(AND(DO$6&gt;=$F164,DO$6&lt;=$H164)*(DO$6-$F164+1),$J164/2,$M164,TRUE)-_xlfn.NORM.DIST(AND(DO$6&gt;=$F164,DO$6&lt;=$H164)*(DN$6-$F164+1),$J164/2,$M164,TRUE))/(1-2*_xlfn.NORM.DIST(0,$J164/2,$M164,TRUE))*$D164+($K164="Steady Growth")*(AND(DO$6&gt;=$F164,DO$6&lt;=$H164)*((DO$6-$F164+1)/($J164*($J164+1)/2)*$D164))+($K164="custom")*CustCF!DI164</f>
        <v>0</v>
      </c>
      <c r="DP164" s="95">
        <f>($K164="Bell Curve")*(_xlfn.NORM.DIST(AND(DP$6&gt;=$F164,DP$6&lt;=$H164)*(DP$6-$F164+1),$J164/2,$M164,TRUE)-_xlfn.NORM.DIST(AND(DP$6&gt;=$F164,DP$6&lt;=$H164)*(DO$6-$F164+1),$J164/2,$M164,TRUE))/(1-2*_xlfn.NORM.DIST(0,$J164/2,$M164,TRUE))*$D164+($K164="Steady Growth")*(AND(DP$6&gt;=$F164,DP$6&lt;=$H164)*((DP$6-$F164+1)/($J164*($J164+1)/2)*$D164))+($K164="custom")*CustCF!DJ164</f>
        <v>0</v>
      </c>
      <c r="DQ164" s="95">
        <f>($K164="Bell Curve")*(_xlfn.NORM.DIST(AND(DQ$6&gt;=$F164,DQ$6&lt;=$H164)*(DQ$6-$F164+1),$J164/2,$M164,TRUE)-_xlfn.NORM.DIST(AND(DQ$6&gt;=$F164,DQ$6&lt;=$H164)*(DP$6-$F164+1),$J164/2,$M164,TRUE))/(1-2*_xlfn.NORM.DIST(0,$J164/2,$M164,TRUE))*$D164+($K164="Steady Growth")*(AND(DQ$6&gt;=$F164,DQ$6&lt;=$H164)*((DQ$6-$F164+1)/($J164*($J164+1)/2)*$D164))+($K164="custom")*CustCF!DK164</f>
        <v>0</v>
      </c>
      <c r="DR164" s="95">
        <f>($K164="Bell Curve")*(_xlfn.NORM.DIST(AND(DR$6&gt;=$F164,DR$6&lt;=$H164)*(DR$6-$F164+1),$J164/2,$M164,TRUE)-_xlfn.NORM.DIST(AND(DR$6&gt;=$F164,DR$6&lt;=$H164)*(DQ$6-$F164+1),$J164/2,$M164,TRUE))/(1-2*_xlfn.NORM.DIST(0,$J164/2,$M164,TRUE))*$D164+($K164="Steady Growth")*(AND(DR$6&gt;=$F164,DR$6&lt;=$H164)*((DR$6-$F164+1)/($J164*($J164+1)/2)*$D164))+($K164="custom")*CustCF!DL164</f>
        <v>0</v>
      </c>
      <c r="DS164" s="95">
        <f>($K164="Bell Curve")*(_xlfn.NORM.DIST(AND(DS$6&gt;=$F164,DS$6&lt;=$H164)*(DS$6-$F164+1),$J164/2,$M164,TRUE)-_xlfn.NORM.DIST(AND(DS$6&gt;=$F164,DS$6&lt;=$H164)*(DR$6-$F164+1),$J164/2,$M164,TRUE))/(1-2*_xlfn.NORM.DIST(0,$J164/2,$M164,TRUE))*$D164+($K164="Steady Growth")*(AND(DS$6&gt;=$F164,DS$6&lt;=$H164)*((DS$6-$F164+1)/($J164*($J164+1)/2)*$D164))+($K164="custom")*CustCF!DM164</f>
        <v>0</v>
      </c>
      <c r="DT164" s="95">
        <f>($K164="Bell Curve")*(_xlfn.NORM.DIST(AND(DT$6&gt;=$F164,DT$6&lt;=$H164)*(DT$6-$F164+1),$J164/2,$M164,TRUE)-_xlfn.NORM.DIST(AND(DT$6&gt;=$F164,DT$6&lt;=$H164)*(DS$6-$F164+1),$J164/2,$M164,TRUE))/(1-2*_xlfn.NORM.DIST(0,$J164/2,$M164,TRUE))*$D164+($K164="Steady Growth")*(AND(DT$6&gt;=$F164,DT$6&lt;=$H164)*((DT$6-$F164+1)/($J164*($J164+1)/2)*$D164))+($K164="custom")*CustCF!DN164</f>
        <v>0</v>
      </c>
      <c r="DU164" s="95">
        <f>($K164="Bell Curve")*(_xlfn.NORM.DIST(AND(DU$6&gt;=$F164,DU$6&lt;=$H164)*(DU$6-$F164+1),$J164/2,$M164,TRUE)-_xlfn.NORM.DIST(AND(DU$6&gt;=$F164,DU$6&lt;=$H164)*(DT$6-$F164+1),$J164/2,$M164,TRUE))/(1-2*_xlfn.NORM.DIST(0,$J164/2,$M164,TRUE))*$D164+($K164="Steady Growth")*(AND(DU$6&gt;=$F164,DU$6&lt;=$H164)*((DU$6-$F164+1)/($J164*($J164+1)/2)*$D164))+($K164="custom")*CustCF!DO164</f>
        <v>0</v>
      </c>
      <c r="DV164" s="95">
        <f>($K164="Bell Curve")*(_xlfn.NORM.DIST(AND(DV$6&gt;=$F164,DV$6&lt;=$H164)*(DV$6-$F164+1),$J164/2,$M164,TRUE)-_xlfn.NORM.DIST(AND(DV$6&gt;=$F164,DV$6&lt;=$H164)*(DU$6-$F164+1),$J164/2,$M164,TRUE))/(1-2*_xlfn.NORM.DIST(0,$J164/2,$M164,TRUE))*$D164+($K164="Steady Growth")*(AND(DV$6&gt;=$F164,DV$6&lt;=$H164)*((DV$6-$F164+1)/($J164*($J164+1)/2)*$D164))+($K164="custom")*CustCF!DP164</f>
        <v>0</v>
      </c>
      <c r="DW164" s="95">
        <f>($K164="Bell Curve")*(_xlfn.NORM.DIST(AND(DW$6&gt;=$F164,DW$6&lt;=$H164)*(DW$6-$F164+1),$J164/2,$M164,TRUE)-_xlfn.NORM.DIST(AND(DW$6&gt;=$F164,DW$6&lt;=$H164)*(DV$6-$F164+1),$J164/2,$M164,TRUE))/(1-2*_xlfn.NORM.DIST(0,$J164/2,$M164,TRUE))*$D164+($K164="Steady Growth")*(AND(DW$6&gt;=$F164,DW$6&lt;=$H164)*((DW$6-$F164+1)/($J164*($J164+1)/2)*$D164))+($K164="custom")*CustCF!DQ164</f>
        <v>0</v>
      </c>
      <c r="DX164" s="95">
        <f>($K164="Bell Curve")*(_xlfn.NORM.DIST(AND(DX$6&gt;=$F164,DX$6&lt;=$H164)*(DX$6-$F164+1),$J164/2,$M164,TRUE)-_xlfn.NORM.DIST(AND(DX$6&gt;=$F164,DX$6&lt;=$H164)*(DW$6-$F164+1),$J164/2,$M164,TRUE))/(1-2*_xlfn.NORM.DIST(0,$J164/2,$M164,TRUE))*$D164+($K164="Steady Growth")*(AND(DX$6&gt;=$F164,DX$6&lt;=$H164)*((DX$6-$F164+1)/($J164*($J164+1)/2)*$D164))+($K164="custom")*CustCF!DR164</f>
        <v>0</v>
      </c>
      <c r="DY164" s="95">
        <f>($K164="Bell Curve")*(_xlfn.NORM.DIST(AND(DY$6&gt;=$F164,DY$6&lt;=$H164)*(DY$6-$F164+1),$J164/2,$M164,TRUE)-_xlfn.NORM.DIST(AND(DY$6&gt;=$F164,DY$6&lt;=$H164)*(DX$6-$F164+1),$J164/2,$M164,TRUE))/(1-2*_xlfn.NORM.DIST(0,$J164/2,$M164,TRUE))*$D164+($K164="Steady Growth")*(AND(DY$6&gt;=$F164,DY$6&lt;=$H164)*((DY$6-$F164+1)/($J164*($J164+1)/2)*$D164))+($K164="custom")*CustCF!DS164</f>
        <v>0</v>
      </c>
      <c r="DZ164" s="95">
        <f>($K164="Bell Curve")*(_xlfn.NORM.DIST(AND(DZ$6&gt;=$F164,DZ$6&lt;=$H164)*(DZ$6-$F164+1),$J164/2,$M164,TRUE)-_xlfn.NORM.DIST(AND(DZ$6&gt;=$F164,DZ$6&lt;=$H164)*(DY$6-$F164+1),$J164/2,$M164,TRUE))/(1-2*_xlfn.NORM.DIST(0,$J164/2,$M164,TRUE))*$D164+($K164="Steady Growth")*(AND(DZ$6&gt;=$F164,DZ$6&lt;=$H164)*((DZ$6-$F164+1)/($J164*($J164+1)/2)*$D164))+($K164="custom")*CustCF!DT164</f>
        <v>0</v>
      </c>
      <c r="EA164" s="95">
        <f>($K164="Bell Curve")*(_xlfn.NORM.DIST(AND(EA$6&gt;=$F164,EA$6&lt;=$H164)*(EA$6-$F164+1),$J164/2,$M164,TRUE)-_xlfn.NORM.DIST(AND(EA$6&gt;=$F164,EA$6&lt;=$H164)*(DZ$6-$F164+1),$J164/2,$M164,TRUE))/(1-2*_xlfn.NORM.DIST(0,$J164/2,$M164,TRUE))*$D164+($K164="Steady Growth")*(AND(EA$6&gt;=$F164,EA$6&lt;=$H164)*((EA$6-$F164+1)/($J164*($J164+1)/2)*$D164))+($K164="custom")*CustCF!DU164</f>
        <v>0</v>
      </c>
      <c r="EB164" s="95">
        <f>($K164="Bell Curve")*(_xlfn.NORM.DIST(AND(EB$6&gt;=$F164,EB$6&lt;=$H164)*(EB$6-$F164+1),$J164/2,$M164,TRUE)-_xlfn.NORM.DIST(AND(EB$6&gt;=$F164,EB$6&lt;=$H164)*(EA$6-$F164+1),$J164/2,$M164,TRUE))/(1-2*_xlfn.NORM.DIST(0,$J164/2,$M164,TRUE))*$D164+($K164="Steady Growth")*(AND(EB$6&gt;=$F164,EB$6&lt;=$H164)*((EB$6-$F164+1)/($J164*($J164+1)/2)*$D164))+($K164="custom")*CustCF!DV164</f>
        <v>0</v>
      </c>
      <c r="EC164" s="95">
        <f>($K164="Bell Curve")*(_xlfn.NORM.DIST(AND(EC$6&gt;=$F164,EC$6&lt;=$H164)*(EC$6-$F164+1),$J164/2,$M164,TRUE)-_xlfn.NORM.DIST(AND(EC$6&gt;=$F164,EC$6&lt;=$H164)*(EB$6-$F164+1),$J164/2,$M164,TRUE))/(1-2*_xlfn.NORM.DIST(0,$J164/2,$M164,TRUE))*$D164+($K164="Steady Growth")*(AND(EC$6&gt;=$F164,EC$6&lt;=$H164)*((EC$6-$F164+1)/($J164*($J164+1)/2)*$D164))+($K164="custom")*CustCF!DW164</f>
        <v>0</v>
      </c>
      <c r="ED164" s="95">
        <f>($K164="Bell Curve")*(_xlfn.NORM.DIST(AND(ED$6&gt;=$F164,ED$6&lt;=$H164)*(ED$6-$F164+1),$J164/2,$M164,TRUE)-_xlfn.NORM.DIST(AND(ED$6&gt;=$F164,ED$6&lt;=$H164)*(EC$6-$F164+1),$J164/2,$M164,TRUE))/(1-2*_xlfn.NORM.DIST(0,$J164/2,$M164,TRUE))*$D164+($K164="Steady Growth")*(AND(ED$6&gt;=$F164,ED$6&lt;=$H164)*((ED$6-$F164+1)/($J164*($J164+1)/2)*$D164))+($K164="custom")*CustCF!DX164</f>
        <v>0</v>
      </c>
      <c r="EE164" s="95">
        <f>($K164="Bell Curve")*(_xlfn.NORM.DIST(AND(EE$6&gt;=$F164,EE$6&lt;=$H164)*(EE$6-$F164+1),$J164/2,$M164,TRUE)-_xlfn.NORM.DIST(AND(EE$6&gt;=$F164,EE$6&lt;=$H164)*(ED$6-$F164+1),$J164/2,$M164,TRUE))/(1-2*_xlfn.NORM.DIST(0,$J164/2,$M164,TRUE))*$D164+($K164="Steady Growth")*(AND(EE$6&gt;=$F164,EE$6&lt;=$H164)*((EE$6-$F164+1)/($J164*($J164+1)/2)*$D164))+($K164="custom")*CustCF!DY164</f>
        <v>0</v>
      </c>
      <c r="EF164" s="95">
        <f>($K164="Bell Curve")*(_xlfn.NORM.DIST(AND(EF$6&gt;=$F164,EF$6&lt;=$H164)*(EF$6-$F164+1),$J164/2,$M164,TRUE)-_xlfn.NORM.DIST(AND(EF$6&gt;=$F164,EF$6&lt;=$H164)*(EE$6-$F164+1),$J164/2,$M164,TRUE))/(1-2*_xlfn.NORM.DIST(0,$J164/2,$M164,TRUE))*$D164+($K164="Steady Growth")*(AND(EF$6&gt;=$F164,EF$6&lt;=$H164)*((EF$6-$F164+1)/($J164*($J164+1)/2)*$D164))+($K164="custom")*CustCF!DZ164</f>
        <v>0</v>
      </c>
      <c r="EG164" s="95">
        <f>($K164="Bell Curve")*(_xlfn.NORM.DIST(AND(EG$6&gt;=$F164,EG$6&lt;=$H164)*(EG$6-$F164+1),$J164/2,$M164,TRUE)-_xlfn.NORM.DIST(AND(EG$6&gt;=$F164,EG$6&lt;=$H164)*(EF$6-$F164+1),$J164/2,$M164,TRUE))/(1-2*_xlfn.NORM.DIST(0,$J164/2,$M164,TRUE))*$D164+($K164="Steady Growth")*(AND(EG$6&gt;=$F164,EG$6&lt;=$H164)*((EG$6-$F164+1)/($J164*($J164+1)/2)*$D164))+($K164="custom")*CustCF!EA164</f>
        <v>0</v>
      </c>
      <c r="EH164" s="95">
        <f>($K164="Bell Curve")*(_xlfn.NORM.DIST(AND(EH$6&gt;=$F164,EH$6&lt;=$H164)*(EH$6-$F164+1),$J164/2,$M164,TRUE)-_xlfn.NORM.DIST(AND(EH$6&gt;=$F164,EH$6&lt;=$H164)*(EG$6-$F164+1),$J164/2,$M164,TRUE))/(1-2*_xlfn.NORM.DIST(0,$J164/2,$M164,TRUE))*$D164+($K164="Steady Growth")*(AND(EH$6&gt;=$F164,EH$6&lt;=$H164)*((EH$6-$F164+1)/($J164*($J164+1)/2)*$D164))+($K164="custom")*CustCF!EB164</f>
        <v>0</v>
      </c>
      <c r="EI164" s="95">
        <f>($K164="Bell Curve")*(_xlfn.NORM.DIST(AND(EI$6&gt;=$F164,EI$6&lt;=$H164)*(EI$6-$F164+1),$J164/2,$M164,TRUE)-_xlfn.NORM.DIST(AND(EI$6&gt;=$F164,EI$6&lt;=$H164)*(EH$6-$F164+1),$J164/2,$M164,TRUE))/(1-2*_xlfn.NORM.DIST(0,$J164/2,$M164,TRUE))*$D164+($K164="Steady Growth")*(AND(EI$6&gt;=$F164,EI$6&lt;=$H164)*((EI$6-$F164+1)/($J164*($J164+1)/2)*$D164))+($K164="custom")*CustCF!EC164</f>
        <v>0</v>
      </c>
      <c r="EJ164" s="95">
        <f>($K164="Bell Curve")*(_xlfn.NORM.DIST(AND(EJ$6&gt;=$F164,EJ$6&lt;=$H164)*(EJ$6-$F164+1),$J164/2,$M164,TRUE)-_xlfn.NORM.DIST(AND(EJ$6&gt;=$F164,EJ$6&lt;=$H164)*(EI$6-$F164+1),$J164/2,$M164,TRUE))/(1-2*_xlfn.NORM.DIST(0,$J164/2,$M164,TRUE))*$D164+($K164="Steady Growth")*(AND(EJ$6&gt;=$F164,EJ$6&lt;=$H164)*((EJ$6-$F164+1)/($J164*($J164+1)/2)*$D164))+($K164="custom")*CustCF!ED164</f>
        <v>0</v>
      </c>
      <c r="EK164" s="95">
        <f>($K164="Bell Curve")*(_xlfn.NORM.DIST(AND(EK$6&gt;=$F164,EK$6&lt;=$H164)*(EK$6-$F164+1),$J164/2,$M164,TRUE)-_xlfn.NORM.DIST(AND(EK$6&gt;=$F164,EK$6&lt;=$H164)*(EJ$6-$F164+1),$J164/2,$M164,TRUE))/(1-2*_xlfn.NORM.DIST(0,$J164/2,$M164,TRUE))*$D164+($K164="Steady Growth")*(AND(EK$6&gt;=$F164,EK$6&lt;=$H164)*((EK$6-$F164+1)/($J164*($J164+1)/2)*$D164))+($K164="custom")*CustCF!EE164</f>
        <v>0</v>
      </c>
      <c r="EL164" s="95">
        <f>($K164="Bell Curve")*(_xlfn.NORM.DIST(AND(EL$6&gt;=$F164,EL$6&lt;=$H164)*(EL$6-$F164+1),$J164/2,$M164,TRUE)-_xlfn.NORM.DIST(AND(EL$6&gt;=$F164,EL$6&lt;=$H164)*(EK$6-$F164+1),$J164/2,$M164,TRUE))/(1-2*_xlfn.NORM.DIST(0,$J164/2,$M164,TRUE))*$D164+($K164="Steady Growth")*(AND(EL$6&gt;=$F164,EL$6&lt;=$H164)*((EL$6-$F164+1)/($J164*($J164+1)/2)*$D164))+($K164="custom")*CustCF!EF164</f>
        <v>0</v>
      </c>
      <c r="EM164" s="95">
        <f>($K164="Bell Curve")*(_xlfn.NORM.DIST(AND(EM$6&gt;=$F164,EM$6&lt;=$H164)*(EM$6-$F164+1),$J164/2,$M164,TRUE)-_xlfn.NORM.DIST(AND(EM$6&gt;=$F164,EM$6&lt;=$H164)*(EL$6-$F164+1),$J164/2,$M164,TRUE))/(1-2*_xlfn.NORM.DIST(0,$J164/2,$M164,TRUE))*$D164+($K164="Steady Growth")*(AND(EM$6&gt;=$F164,EM$6&lt;=$H164)*((EM$6-$F164+1)/($J164*($J164+1)/2)*$D164))+($K164="custom")*CustCF!EG164</f>
        <v>0</v>
      </c>
      <c r="EN164" s="95">
        <f>($K164="Bell Curve")*(_xlfn.NORM.DIST(AND(EN$6&gt;=$F164,EN$6&lt;=$H164)*(EN$6-$F164+1),$J164/2,$M164,TRUE)-_xlfn.NORM.DIST(AND(EN$6&gt;=$F164,EN$6&lt;=$H164)*(EM$6-$F164+1),$J164/2,$M164,TRUE))/(1-2*_xlfn.NORM.DIST(0,$J164/2,$M164,TRUE))*$D164+($K164="Steady Growth")*(AND(EN$6&gt;=$F164,EN$6&lt;=$H164)*((EN$6-$F164+1)/($J164*($J164+1)/2)*$D164))+($K164="custom")*CustCF!EH164</f>
        <v>0</v>
      </c>
      <c r="EO164" s="95">
        <f>($K164="Bell Curve")*(_xlfn.NORM.DIST(AND(EO$6&gt;=$F164,EO$6&lt;=$H164)*(EO$6-$F164+1),$J164/2,$M164,TRUE)-_xlfn.NORM.DIST(AND(EO$6&gt;=$F164,EO$6&lt;=$H164)*(EN$6-$F164+1),$J164/2,$M164,TRUE))/(1-2*_xlfn.NORM.DIST(0,$J164/2,$M164,TRUE))*$D164+($K164="Steady Growth")*(AND(EO$6&gt;=$F164,EO$6&lt;=$H164)*((EO$6-$F164+1)/($J164*($J164+1)/2)*$D164))+($K164="custom")*CustCF!EI164</f>
        <v>0</v>
      </c>
      <c r="EP164" s="95">
        <f>($K164="Bell Curve")*(_xlfn.NORM.DIST(AND(EP$6&gt;=$F164,EP$6&lt;=$H164)*(EP$6-$F164+1),$J164/2,$M164,TRUE)-_xlfn.NORM.DIST(AND(EP$6&gt;=$F164,EP$6&lt;=$H164)*(EO$6-$F164+1),$J164/2,$M164,TRUE))/(1-2*_xlfn.NORM.DIST(0,$J164/2,$M164,TRUE))*$D164+($K164="Steady Growth")*(AND(EP$6&gt;=$F164,EP$6&lt;=$H164)*((EP$6-$F164+1)/($J164*($J164+1)/2)*$D164))+($K164="custom")*CustCF!EJ164</f>
        <v>0</v>
      </c>
      <c r="EQ164" s="95">
        <f>($K164="Bell Curve")*(_xlfn.NORM.DIST(AND(EQ$6&gt;=$F164,EQ$6&lt;=$H164)*(EQ$6-$F164+1),$J164/2,$M164,TRUE)-_xlfn.NORM.DIST(AND(EQ$6&gt;=$F164,EQ$6&lt;=$H164)*(EP$6-$F164+1),$J164/2,$M164,TRUE))/(1-2*_xlfn.NORM.DIST(0,$J164/2,$M164,TRUE))*$D164+($K164="Steady Growth")*(AND(EQ$6&gt;=$F164,EQ$6&lt;=$H164)*((EQ$6-$F164+1)/($J164*($J164+1)/2)*$D164))+($K164="custom")*CustCF!EK164</f>
        <v>0</v>
      </c>
      <c r="ER164" s="95">
        <f>($K164="Bell Curve")*(_xlfn.NORM.DIST(AND(ER$6&gt;=$F164,ER$6&lt;=$H164)*(ER$6-$F164+1),$J164/2,$M164,TRUE)-_xlfn.NORM.DIST(AND(ER$6&gt;=$F164,ER$6&lt;=$H164)*(EQ$6-$F164+1),$J164/2,$M164,TRUE))/(1-2*_xlfn.NORM.DIST(0,$J164/2,$M164,TRUE))*$D164+($K164="Steady Growth")*(AND(ER$6&gt;=$F164,ER$6&lt;=$H164)*((ER$6-$F164+1)/($J164*($J164+1)/2)*$D164))+($K164="custom")*CustCF!EL164</f>
        <v>0</v>
      </c>
      <c r="ES164" s="95">
        <f>($K164="Bell Curve")*(_xlfn.NORM.DIST(AND(ES$6&gt;=$F164,ES$6&lt;=$H164)*(ES$6-$F164+1),$J164/2,$M164,TRUE)-_xlfn.NORM.DIST(AND(ES$6&gt;=$F164,ES$6&lt;=$H164)*(ER$6-$F164+1),$J164/2,$M164,TRUE))/(1-2*_xlfn.NORM.DIST(0,$J164/2,$M164,TRUE))*$D164+($K164="Steady Growth")*(AND(ES$6&gt;=$F164,ES$6&lt;=$H164)*((ES$6-$F164+1)/($J164*($J164+1)/2)*$D164))+($K164="custom")*CustCF!EM164</f>
        <v>0</v>
      </c>
      <c r="ET164" s="95">
        <f>($K164="Bell Curve")*(_xlfn.NORM.DIST(AND(ET$6&gt;=$F164,ET$6&lt;=$H164)*(ET$6-$F164+1),$J164/2,$M164,TRUE)-_xlfn.NORM.DIST(AND(ET$6&gt;=$F164,ET$6&lt;=$H164)*(ES$6-$F164+1),$J164/2,$M164,TRUE))/(1-2*_xlfn.NORM.DIST(0,$J164/2,$M164,TRUE))*$D164+($K164="Steady Growth")*(AND(ET$6&gt;=$F164,ET$6&lt;=$H164)*((ET$6-$F164+1)/($J164*($J164+1)/2)*$D164))+($K164="custom")*CustCF!EN164</f>
        <v>0</v>
      </c>
      <c r="EU164" s="95">
        <f>($K164="Bell Curve")*(_xlfn.NORM.DIST(AND(EU$6&gt;=$F164,EU$6&lt;=$H164)*(EU$6-$F164+1),$J164/2,$M164,TRUE)-_xlfn.NORM.DIST(AND(EU$6&gt;=$F164,EU$6&lt;=$H164)*(ET$6-$F164+1),$J164/2,$M164,TRUE))/(1-2*_xlfn.NORM.DIST(0,$J164/2,$M164,TRUE))*$D164+($K164="Steady Growth")*(AND(EU$6&gt;=$F164,EU$6&lt;=$H164)*((EU$6-$F164+1)/($J164*($J164+1)/2)*$D164))+($K164="custom")*CustCF!EO164</f>
        <v>0</v>
      </c>
      <c r="EV164" s="95">
        <f>($K164="Bell Curve")*(_xlfn.NORM.DIST(AND(EV$6&gt;=$F164,EV$6&lt;=$H164)*(EV$6-$F164+1),$J164/2,$M164,TRUE)-_xlfn.NORM.DIST(AND(EV$6&gt;=$F164,EV$6&lt;=$H164)*(EU$6-$F164+1),$J164/2,$M164,TRUE))/(1-2*_xlfn.NORM.DIST(0,$J164/2,$M164,TRUE))*$D164+($K164="Steady Growth")*(AND(EV$6&gt;=$F164,EV$6&lt;=$H164)*((EV$6-$F164+1)/($J164*($J164+1)/2)*$D164))+($K164="custom")*CustCF!EP164</f>
        <v>0</v>
      </c>
      <c r="EW164" s="95">
        <f>($K164="Bell Curve")*(_xlfn.NORM.DIST(AND(EW$6&gt;=$F164,EW$6&lt;=$H164)*(EW$6-$F164+1),$J164/2,$M164,TRUE)-_xlfn.NORM.DIST(AND(EW$6&gt;=$F164,EW$6&lt;=$H164)*(EV$6-$F164+1),$J164/2,$M164,TRUE))/(1-2*_xlfn.NORM.DIST(0,$J164/2,$M164,TRUE))*$D164+($K164="Steady Growth")*(AND(EW$6&gt;=$F164,EW$6&lt;=$H164)*((EW$6-$F164+1)/($J164*($J164+1)/2)*$D164))+($K164="custom")*CustCF!EQ164</f>
        <v>0</v>
      </c>
      <c r="EX164" s="95">
        <f>($K164="Bell Curve")*(_xlfn.NORM.DIST(AND(EX$6&gt;=$F164,EX$6&lt;=$H164)*(EX$6-$F164+1),$J164/2,$M164,TRUE)-_xlfn.NORM.DIST(AND(EX$6&gt;=$F164,EX$6&lt;=$H164)*(EW$6-$F164+1),$J164/2,$M164,TRUE))/(1-2*_xlfn.NORM.DIST(0,$J164/2,$M164,TRUE))*$D164+($K164="Steady Growth")*(AND(EX$6&gt;=$F164,EX$6&lt;=$H164)*((EX$6-$F164+1)/($J164*($J164+1)/2)*$D164))+($K164="custom")*CustCF!ER164</f>
        <v>0</v>
      </c>
      <c r="EY164" s="95">
        <f>($K164="Bell Curve")*(_xlfn.NORM.DIST(AND(EY$6&gt;=$F164,EY$6&lt;=$H164)*(EY$6-$F164+1),$J164/2,$M164,TRUE)-_xlfn.NORM.DIST(AND(EY$6&gt;=$F164,EY$6&lt;=$H164)*(EX$6-$F164+1),$J164/2,$M164,TRUE))/(1-2*_xlfn.NORM.DIST(0,$J164/2,$M164,TRUE))*$D164+($K164="Steady Growth")*(AND(EY$6&gt;=$F164,EY$6&lt;=$H164)*((EY$6-$F164+1)/($J164*($J164+1)/2)*$D164))+($K164="custom")*CustCF!ES164</f>
        <v>0</v>
      </c>
      <c r="EZ164" s="95">
        <f>($K164="Bell Curve")*(_xlfn.NORM.DIST(AND(EZ$6&gt;=$F164,EZ$6&lt;=$H164)*(EZ$6-$F164+1),$J164/2,$M164,TRUE)-_xlfn.NORM.DIST(AND(EZ$6&gt;=$F164,EZ$6&lt;=$H164)*(EY$6-$F164+1),$J164/2,$M164,TRUE))/(1-2*_xlfn.NORM.DIST(0,$J164/2,$M164,TRUE))*$D164+($K164="Steady Growth")*(AND(EZ$6&gt;=$F164,EZ$6&lt;=$H164)*((EZ$6-$F164+1)/($J164*($J164+1)/2)*$D164))+($K164="custom")*CustCF!ET164</f>
        <v>0</v>
      </c>
      <c r="FA164" s="95">
        <f>($K164="Bell Curve")*(_xlfn.NORM.DIST(AND(FA$6&gt;=$F164,FA$6&lt;=$H164)*(FA$6-$F164+1),$J164/2,$M164,TRUE)-_xlfn.NORM.DIST(AND(FA$6&gt;=$F164,FA$6&lt;=$H164)*(EZ$6-$F164+1),$J164/2,$M164,TRUE))/(1-2*_xlfn.NORM.DIST(0,$J164/2,$M164,TRUE))*$D164+($K164="Steady Growth")*(AND(FA$6&gt;=$F164,FA$6&lt;=$H164)*((FA$6-$F164+1)/($J164*($J164+1)/2)*$D164))+($K164="custom")*CustCF!EU164</f>
        <v>0</v>
      </c>
      <c r="FB164" s="95">
        <f>($K164="Bell Curve")*(_xlfn.NORM.DIST(AND(FB$6&gt;=$F164,FB$6&lt;=$H164)*(FB$6-$F164+1),$J164/2,$M164,TRUE)-_xlfn.NORM.DIST(AND(FB$6&gt;=$F164,FB$6&lt;=$H164)*(FA$6-$F164+1),$J164/2,$M164,TRUE))/(1-2*_xlfn.NORM.DIST(0,$J164/2,$M164,TRUE))*$D164+($K164="Steady Growth")*(AND(FB$6&gt;=$F164,FB$6&lt;=$H164)*((FB$6-$F164+1)/($J164*($J164+1)/2)*$D164))+($K164="custom")*CustCF!EV164</f>
        <v>0</v>
      </c>
      <c r="FC164" s="95">
        <f>($K164="Bell Curve")*(_xlfn.NORM.DIST(AND(FC$6&gt;=$F164,FC$6&lt;=$H164)*(FC$6-$F164+1),$J164/2,$M164,TRUE)-_xlfn.NORM.DIST(AND(FC$6&gt;=$F164,FC$6&lt;=$H164)*(FB$6-$F164+1),$J164/2,$M164,TRUE))/(1-2*_xlfn.NORM.DIST(0,$J164/2,$M164,TRUE))*$D164+($K164="Steady Growth")*(AND(FC$6&gt;=$F164,FC$6&lt;=$H164)*((FC$6-$F164+1)/($J164*($J164+1)/2)*$D164))+($K164="custom")*CustCF!EW164</f>
        <v>0</v>
      </c>
      <c r="FD164" s="95">
        <f>($K164="Bell Curve")*(_xlfn.NORM.DIST(AND(FD$6&gt;=$F164,FD$6&lt;=$H164)*(FD$6-$F164+1),$J164/2,$M164,TRUE)-_xlfn.NORM.DIST(AND(FD$6&gt;=$F164,FD$6&lt;=$H164)*(FC$6-$F164+1),$J164/2,$M164,TRUE))/(1-2*_xlfn.NORM.DIST(0,$J164/2,$M164,TRUE))*$D164+($K164="Steady Growth")*(AND(FD$6&gt;=$F164,FD$6&lt;=$H164)*((FD$6-$F164+1)/($J164*($J164+1)/2)*$D164))+($K164="custom")*CustCF!EX164</f>
        <v>0</v>
      </c>
      <c r="FE164" s="95">
        <f>($K164="Bell Curve")*(_xlfn.NORM.DIST(AND(FE$6&gt;=$F164,FE$6&lt;=$H164)*(FE$6-$F164+1),$J164/2,$M164,TRUE)-_xlfn.NORM.DIST(AND(FE$6&gt;=$F164,FE$6&lt;=$H164)*(FD$6-$F164+1),$J164/2,$M164,TRUE))/(1-2*_xlfn.NORM.DIST(0,$J164/2,$M164,TRUE))*$D164+($K164="Steady Growth")*(AND(FE$6&gt;=$F164,FE$6&lt;=$H164)*((FE$6-$F164+1)/($J164*($J164+1)/2)*$D164))+($K164="custom")*CustCF!EY164</f>
        <v>0</v>
      </c>
      <c r="FF164" s="95">
        <f>($K164="Bell Curve")*(_xlfn.NORM.DIST(AND(FF$6&gt;=$F164,FF$6&lt;=$H164)*(FF$6-$F164+1),$J164/2,$M164,TRUE)-_xlfn.NORM.DIST(AND(FF$6&gt;=$F164,FF$6&lt;=$H164)*(FE$6-$F164+1),$J164/2,$M164,TRUE))/(1-2*_xlfn.NORM.DIST(0,$J164/2,$M164,TRUE))*$D164+($K164="Steady Growth")*(AND(FF$6&gt;=$F164,FF$6&lt;=$H164)*((FF$6-$F164+1)/($J164*($J164+1)/2)*$D164))+($K164="custom")*CustCF!EZ164</f>
        <v>0</v>
      </c>
      <c r="FG164" s="95">
        <f>($K164="Bell Curve")*(_xlfn.NORM.DIST(AND(FG$6&gt;=$F164,FG$6&lt;=$H164)*(FG$6-$F164+1),$J164/2,$M164,TRUE)-_xlfn.NORM.DIST(AND(FG$6&gt;=$F164,FG$6&lt;=$H164)*(FF$6-$F164+1),$J164/2,$M164,TRUE))/(1-2*_xlfn.NORM.DIST(0,$J164/2,$M164,TRUE))*$D164+($K164="Steady Growth")*(AND(FG$6&gt;=$F164,FG$6&lt;=$H164)*((FG$6-$F164+1)/($J164*($J164+1)/2)*$D164))+($K164="custom")*CustCF!FA164</f>
        <v>0</v>
      </c>
      <c r="FH164" s="95">
        <f>($K164="Bell Curve")*(_xlfn.NORM.DIST(AND(FH$6&gt;=$F164,FH$6&lt;=$H164)*(FH$6-$F164+1),$J164/2,$M164,TRUE)-_xlfn.NORM.DIST(AND(FH$6&gt;=$F164,FH$6&lt;=$H164)*(FG$6-$F164+1),$J164/2,$M164,TRUE))/(1-2*_xlfn.NORM.DIST(0,$J164/2,$M164,TRUE))*$D164+($K164="Steady Growth")*(AND(FH$6&gt;=$F164,FH$6&lt;=$H164)*((FH$6-$F164+1)/($J164*($J164+1)/2)*$D164))+($K164="custom")*CustCF!FB164</f>
        <v>0</v>
      </c>
      <c r="FI164" s="95">
        <f>($K164="Bell Curve")*(_xlfn.NORM.DIST(AND(FI$6&gt;=$F164,FI$6&lt;=$H164)*(FI$6-$F164+1),$J164/2,$M164,TRUE)-_xlfn.NORM.DIST(AND(FI$6&gt;=$F164,FI$6&lt;=$H164)*(FH$6-$F164+1),$J164/2,$M164,TRUE))/(1-2*_xlfn.NORM.DIST(0,$J164/2,$M164,TRUE))*$D164+($K164="Steady Growth")*(AND(FI$6&gt;=$F164,FI$6&lt;=$H164)*((FI$6-$F164+1)/($J164*($J164+1)/2)*$D164))+($K164="custom")*CustCF!FC164</f>
        <v>0</v>
      </c>
      <c r="FJ164" s="95">
        <f>($K164="Bell Curve")*(_xlfn.NORM.DIST(AND(FJ$6&gt;=$F164,FJ$6&lt;=$H164)*(FJ$6-$F164+1),$J164/2,$M164,TRUE)-_xlfn.NORM.DIST(AND(FJ$6&gt;=$F164,FJ$6&lt;=$H164)*(FI$6-$F164+1),$J164/2,$M164,TRUE))/(1-2*_xlfn.NORM.DIST(0,$J164/2,$M164,TRUE))*$D164+($K164="Steady Growth")*(AND(FJ$6&gt;=$F164,FJ$6&lt;=$H164)*((FJ$6-$F164+1)/($J164*($J164+1)/2)*$D164))+($K164="custom")*CustCF!FD164</f>
        <v>0</v>
      </c>
      <c r="FK164" s="95">
        <f>($K164="Bell Curve")*(_xlfn.NORM.DIST(AND(FK$6&gt;=$F164,FK$6&lt;=$H164)*(FK$6-$F164+1),$J164/2,$M164,TRUE)-_xlfn.NORM.DIST(AND(FK$6&gt;=$F164,FK$6&lt;=$H164)*(FJ$6-$F164+1),$J164/2,$M164,TRUE))/(1-2*_xlfn.NORM.DIST(0,$J164/2,$M164,TRUE))*$D164+($K164="Steady Growth")*(AND(FK$6&gt;=$F164,FK$6&lt;=$H164)*((FK$6-$F164+1)/($J164*($J164+1)/2)*$D164))+($K164="custom")*CustCF!FE164</f>
        <v>0</v>
      </c>
      <c r="FL164" s="95">
        <f>($K164="Bell Curve")*(_xlfn.NORM.DIST(AND(FL$6&gt;=$F164,FL$6&lt;=$H164)*(FL$6-$F164+1),$J164/2,$M164,TRUE)-_xlfn.NORM.DIST(AND(FL$6&gt;=$F164,FL$6&lt;=$H164)*(FK$6-$F164+1),$J164/2,$M164,TRUE))/(1-2*_xlfn.NORM.DIST(0,$J164/2,$M164,TRUE))*$D164+($K164="Steady Growth")*(AND(FL$6&gt;=$F164,FL$6&lt;=$H164)*((FL$6-$F164+1)/($J164*($J164+1)/2)*$D164))+($K164="custom")*CustCF!FF164</f>
        <v>0</v>
      </c>
      <c r="FM164" s="95">
        <f>($K164="Bell Curve")*(_xlfn.NORM.DIST(AND(FM$6&gt;=$F164,FM$6&lt;=$H164)*(FM$6-$F164+1),$J164/2,$M164,TRUE)-_xlfn.NORM.DIST(AND(FM$6&gt;=$F164,FM$6&lt;=$H164)*(FL$6-$F164+1),$J164/2,$M164,TRUE))/(1-2*_xlfn.NORM.DIST(0,$J164/2,$M164,TRUE))*$D164+($K164="Steady Growth")*(AND(FM$6&gt;=$F164,FM$6&lt;=$H164)*((FM$6-$F164+1)/($J164*($J164+1)/2)*$D164))+($K164="custom")*CustCF!FG164</f>
        <v>0</v>
      </c>
      <c r="FN164" s="95">
        <f>($K164="Bell Curve")*(_xlfn.NORM.DIST(AND(FN$6&gt;=$F164,FN$6&lt;=$H164)*(FN$6-$F164+1),$J164/2,$M164,TRUE)-_xlfn.NORM.DIST(AND(FN$6&gt;=$F164,FN$6&lt;=$H164)*(FM$6-$F164+1),$J164/2,$M164,TRUE))/(1-2*_xlfn.NORM.DIST(0,$J164/2,$M164,TRUE))*$D164+($K164="Steady Growth")*(AND(FN$6&gt;=$F164,FN$6&lt;=$H164)*((FN$6-$F164+1)/($J164*($J164+1)/2)*$D164))+($K164="custom")*CustCF!FH164</f>
        <v>0</v>
      </c>
      <c r="FO164" s="95">
        <f>($K164="Bell Curve")*(_xlfn.NORM.DIST(AND(FO$6&gt;=$F164,FO$6&lt;=$H164)*(FO$6-$F164+1),$J164/2,$M164,TRUE)-_xlfn.NORM.DIST(AND(FO$6&gt;=$F164,FO$6&lt;=$H164)*(FN$6-$F164+1),$J164/2,$M164,TRUE))/(1-2*_xlfn.NORM.DIST(0,$J164/2,$M164,TRUE))*$D164+($K164="Steady Growth")*(AND(FO$6&gt;=$F164,FO$6&lt;=$H164)*((FO$6-$F164+1)/($J164*($J164+1)/2)*$D164))+($K164="custom")*CustCF!FI164</f>
        <v>0</v>
      </c>
      <c r="FP164" s="95">
        <f>($K164="Bell Curve")*(_xlfn.NORM.DIST(AND(FP$6&gt;=$F164,FP$6&lt;=$H164)*(FP$6-$F164+1),$J164/2,$M164,TRUE)-_xlfn.NORM.DIST(AND(FP$6&gt;=$F164,FP$6&lt;=$H164)*(FO$6-$F164+1),$J164/2,$M164,TRUE))/(1-2*_xlfn.NORM.DIST(0,$J164/2,$M164,TRUE))*$D164+($K164="Steady Growth")*(AND(FP$6&gt;=$F164,FP$6&lt;=$H164)*((FP$6-$F164+1)/($J164*($J164+1)/2)*$D164))+($K164="custom")*CustCF!FJ164</f>
        <v>0</v>
      </c>
      <c r="FQ164" s="95">
        <f>($K164="Bell Curve")*(_xlfn.NORM.DIST(AND(FQ$6&gt;=$F164,FQ$6&lt;=$H164)*(FQ$6-$F164+1),$J164/2,$M164,TRUE)-_xlfn.NORM.DIST(AND(FQ$6&gt;=$F164,FQ$6&lt;=$H164)*(FP$6-$F164+1),$J164/2,$M164,TRUE))/(1-2*_xlfn.NORM.DIST(0,$J164/2,$M164,TRUE))*$D164+($K164="Steady Growth")*(AND(FQ$6&gt;=$F164,FQ$6&lt;=$H164)*((FQ$6-$F164+1)/($J164*($J164+1)/2)*$D164))+($K164="custom")*CustCF!FK164</f>
        <v>0</v>
      </c>
      <c r="FR164" s="95">
        <f>($K164="Bell Curve")*(_xlfn.NORM.DIST(AND(FR$6&gt;=$F164,FR$6&lt;=$H164)*(FR$6-$F164+1),$J164/2,$M164,TRUE)-_xlfn.NORM.DIST(AND(FR$6&gt;=$F164,FR$6&lt;=$H164)*(FQ$6-$F164+1),$J164/2,$M164,TRUE))/(1-2*_xlfn.NORM.DIST(0,$J164/2,$M164,TRUE))*$D164+($K164="Steady Growth")*(AND(FR$6&gt;=$F164,FR$6&lt;=$H164)*((FR$6-$F164+1)/($J164*($J164+1)/2)*$D164))+($K164="custom")*CustCF!FL164</f>
        <v>0</v>
      </c>
      <c r="FS164" s="95">
        <f>($K164="Bell Curve")*(_xlfn.NORM.DIST(AND(FS$6&gt;=$F164,FS$6&lt;=$H164)*(FS$6-$F164+1),$J164/2,$M164,TRUE)-_xlfn.NORM.DIST(AND(FS$6&gt;=$F164,FS$6&lt;=$H164)*(FR$6-$F164+1),$J164/2,$M164,TRUE))/(1-2*_xlfn.NORM.DIST(0,$J164/2,$M164,TRUE))*$D164+($K164="Steady Growth")*(AND(FS$6&gt;=$F164,FS$6&lt;=$H164)*((FS$6-$F164+1)/($J164*($J164+1)/2)*$D164))+($K164="custom")*CustCF!FM164</f>
        <v>0</v>
      </c>
      <c r="FT164" s="95">
        <f>($K164="Bell Curve")*(_xlfn.NORM.DIST(AND(FT$6&gt;=$F164,FT$6&lt;=$H164)*(FT$6-$F164+1),$J164/2,$M164,TRUE)-_xlfn.NORM.DIST(AND(FT$6&gt;=$F164,FT$6&lt;=$H164)*(FS$6-$F164+1),$J164/2,$M164,TRUE))/(1-2*_xlfn.NORM.DIST(0,$J164/2,$M164,TRUE))*$D164+($K164="Steady Growth")*(AND(FT$6&gt;=$F164,FT$6&lt;=$H164)*((FT$6-$F164+1)/($J164*($J164+1)/2)*$D164))+($K164="custom")*CustCF!FN164</f>
        <v>0</v>
      </c>
      <c r="FU164" s="95">
        <f>($K164="Bell Curve")*(_xlfn.NORM.DIST(AND(FU$6&gt;=$F164,FU$6&lt;=$H164)*(FU$6-$F164+1),$J164/2,$M164,TRUE)-_xlfn.NORM.DIST(AND(FU$6&gt;=$F164,FU$6&lt;=$H164)*(FT$6-$F164+1),$J164/2,$M164,TRUE))/(1-2*_xlfn.NORM.DIST(0,$J164/2,$M164,TRUE))*$D164+($K164="Steady Growth")*(AND(FU$6&gt;=$F164,FU$6&lt;=$H164)*((FU$6-$F164+1)/($J164*($J164+1)/2)*$D164))+($K164="custom")*CustCF!FO164</f>
        <v>0</v>
      </c>
      <c r="FV164" s="95">
        <f>($K164="Bell Curve")*(_xlfn.NORM.DIST(AND(FV$6&gt;=$F164,FV$6&lt;=$H164)*(FV$6-$F164+1),$J164/2,$M164,TRUE)-_xlfn.NORM.DIST(AND(FV$6&gt;=$F164,FV$6&lt;=$H164)*(FU$6-$F164+1),$J164/2,$M164,TRUE))/(1-2*_xlfn.NORM.DIST(0,$J164/2,$M164,TRUE))*$D164+($K164="Steady Growth")*(AND(FV$6&gt;=$F164,FV$6&lt;=$H164)*((FV$6-$F164+1)/($J164*($J164+1)/2)*$D164))+($K164="custom")*CustCF!FP164</f>
        <v>0</v>
      </c>
      <c r="FW164" s="95">
        <f>($K164="Bell Curve")*(_xlfn.NORM.DIST(AND(FW$6&gt;=$F164,FW$6&lt;=$H164)*(FW$6-$F164+1),$J164/2,$M164,TRUE)-_xlfn.NORM.DIST(AND(FW$6&gt;=$F164,FW$6&lt;=$H164)*(FV$6-$F164+1),$J164/2,$M164,TRUE))/(1-2*_xlfn.NORM.DIST(0,$J164/2,$M164,TRUE))*$D164+($K164="Steady Growth")*(AND(FW$6&gt;=$F164,FW$6&lt;=$H164)*((FW$6-$F164+1)/($J164*($J164+1)/2)*$D164))+($K164="custom")*CustCF!FQ164</f>
        <v>0</v>
      </c>
      <c r="FX164" s="95">
        <f>($K164="Bell Curve")*(_xlfn.NORM.DIST(AND(FX$6&gt;=$F164,FX$6&lt;=$H164)*(FX$6-$F164+1),$J164/2,$M164,TRUE)-_xlfn.NORM.DIST(AND(FX$6&gt;=$F164,FX$6&lt;=$H164)*(FW$6-$F164+1),$J164/2,$M164,TRUE))/(1-2*_xlfn.NORM.DIST(0,$J164/2,$M164,TRUE))*$D164+($K164="Steady Growth")*(AND(FX$6&gt;=$F164,FX$6&lt;=$H164)*((FX$6-$F164+1)/($J164*($J164+1)/2)*$D164))+($K164="custom")*CustCF!FR164</f>
        <v>0</v>
      </c>
      <c r="FY164" s="95">
        <f>($K164="Bell Curve")*(_xlfn.NORM.DIST(AND(FY$6&gt;=$F164,FY$6&lt;=$H164)*(FY$6-$F164+1),$J164/2,$M164,TRUE)-_xlfn.NORM.DIST(AND(FY$6&gt;=$F164,FY$6&lt;=$H164)*(FX$6-$F164+1),$J164/2,$M164,TRUE))/(1-2*_xlfn.NORM.DIST(0,$J164/2,$M164,TRUE))*$D164+($K164="Steady Growth")*(AND(FY$6&gt;=$F164,FY$6&lt;=$H164)*((FY$6-$F164+1)/($J164*($J164+1)/2)*$D164))+($K164="custom")*CustCF!FS164</f>
        <v>0</v>
      </c>
      <c r="FZ164" s="95">
        <f>($K164="Bell Curve")*(_xlfn.NORM.DIST(AND(FZ$6&gt;=$F164,FZ$6&lt;=$H164)*(FZ$6-$F164+1),$J164/2,$M164,TRUE)-_xlfn.NORM.DIST(AND(FZ$6&gt;=$F164,FZ$6&lt;=$H164)*(FY$6-$F164+1),$J164/2,$M164,TRUE))/(1-2*_xlfn.NORM.DIST(0,$J164/2,$M164,TRUE))*$D164+($K164="Steady Growth")*(AND(FZ$6&gt;=$F164,FZ$6&lt;=$H164)*((FZ$6-$F164+1)/($J164*($J164+1)/2)*$D164))+($K164="custom")*CustCF!FT164</f>
        <v>0</v>
      </c>
      <c r="GA164" s="95">
        <f>($K164="Bell Curve")*(_xlfn.NORM.DIST(AND(GA$6&gt;=$F164,GA$6&lt;=$H164)*(GA$6-$F164+1),$J164/2,$M164,TRUE)-_xlfn.NORM.DIST(AND(GA$6&gt;=$F164,GA$6&lt;=$H164)*(FZ$6-$F164+1),$J164/2,$M164,TRUE))/(1-2*_xlfn.NORM.DIST(0,$J164/2,$M164,TRUE))*$D164+($K164="Steady Growth")*(AND(GA$6&gt;=$F164,GA$6&lt;=$H164)*((GA$6-$F164+1)/($J164*($J164+1)/2)*$D164))+($K164="custom")*CustCF!FU164</f>
        <v>0</v>
      </c>
      <c r="GB164" s="95">
        <f>($K164="Bell Curve")*(_xlfn.NORM.DIST(AND(GB$6&gt;=$F164,GB$6&lt;=$H164)*(GB$6-$F164+1),$J164/2,$M164,TRUE)-_xlfn.NORM.DIST(AND(GB$6&gt;=$F164,GB$6&lt;=$H164)*(GA$6-$F164+1),$J164/2,$M164,TRUE))/(1-2*_xlfn.NORM.DIST(0,$J164/2,$M164,TRUE))*$D164+($K164="Steady Growth")*(AND(GB$6&gt;=$F164,GB$6&lt;=$H164)*((GB$6-$F164+1)/($J164*($J164+1)/2)*$D164))+($K164="custom")*CustCF!FV164</f>
        <v>0</v>
      </c>
      <c r="GC164" s="95">
        <f>($K164="Bell Curve")*(_xlfn.NORM.DIST(AND(GC$6&gt;=$F164,GC$6&lt;=$H164)*(GC$6-$F164+1),$J164/2,$M164,TRUE)-_xlfn.NORM.DIST(AND(GC$6&gt;=$F164,GC$6&lt;=$H164)*(GB$6-$F164+1),$J164/2,$M164,TRUE))/(1-2*_xlfn.NORM.DIST(0,$J164/2,$M164,TRUE))*$D164+($K164="Steady Growth")*(AND(GC$6&gt;=$F164,GC$6&lt;=$H164)*((GC$6-$F164+1)/($J164*($J164+1)/2)*$D164))+($K164="custom")*CustCF!FW164</f>
        <v>0</v>
      </c>
      <c r="GD164" s="95">
        <f>($K164="Bell Curve")*(_xlfn.NORM.DIST(AND(GD$6&gt;=$F164,GD$6&lt;=$H164)*(GD$6-$F164+1),$J164/2,$M164,TRUE)-_xlfn.NORM.DIST(AND(GD$6&gt;=$F164,GD$6&lt;=$H164)*(GC$6-$F164+1),$J164/2,$M164,TRUE))/(1-2*_xlfn.NORM.DIST(0,$J164/2,$M164,TRUE))*$D164+($K164="Steady Growth")*(AND(GD$6&gt;=$F164,GD$6&lt;=$H164)*((GD$6-$F164+1)/($J164*($J164+1)/2)*$D164))+($K164="custom")*CustCF!FX164</f>
        <v>0</v>
      </c>
      <c r="GE164" s="95">
        <f>($K164="Bell Curve")*(_xlfn.NORM.DIST(AND(GE$6&gt;=$F164,GE$6&lt;=$H164)*(GE$6-$F164+1),$J164/2,$M164,TRUE)-_xlfn.NORM.DIST(AND(GE$6&gt;=$F164,GE$6&lt;=$H164)*(GD$6-$F164+1),$J164/2,$M164,TRUE))/(1-2*_xlfn.NORM.DIST(0,$J164/2,$M164,TRUE))*$D164+($K164="Steady Growth")*(AND(GE$6&gt;=$F164,GE$6&lt;=$H164)*((GE$6-$F164+1)/($J164*($J164+1)/2)*$D164))+($K164="custom")*CustCF!FY164</f>
        <v>0</v>
      </c>
      <c r="GF164" s="95">
        <f>($K164="Bell Curve")*(_xlfn.NORM.DIST(AND(GF$6&gt;=$F164,GF$6&lt;=$H164)*(GF$6-$F164+1),$J164/2,$M164,TRUE)-_xlfn.NORM.DIST(AND(GF$6&gt;=$F164,GF$6&lt;=$H164)*(GE$6-$F164+1),$J164/2,$M164,TRUE))/(1-2*_xlfn.NORM.DIST(0,$J164/2,$M164,TRUE))*$D164+($K164="Steady Growth")*(AND(GF$6&gt;=$F164,GF$6&lt;=$H164)*((GF$6-$F164+1)/($J164*($J164+1)/2)*$D164))+($K164="custom")*CustCF!FZ164</f>
        <v>0</v>
      </c>
      <c r="GG164" s="95">
        <f>($K164="Bell Curve")*(_xlfn.NORM.DIST(AND(GG$6&gt;=$F164,GG$6&lt;=$H164)*(GG$6-$F164+1),$J164/2,$M164,TRUE)-_xlfn.NORM.DIST(AND(GG$6&gt;=$F164,GG$6&lt;=$H164)*(GF$6-$F164+1),$J164/2,$M164,TRUE))/(1-2*_xlfn.NORM.DIST(0,$J164/2,$M164,TRUE))*$D164+($K164="Steady Growth")*(AND(GG$6&gt;=$F164,GG$6&lt;=$H164)*((GG$6-$F164+1)/($J164*($J164+1)/2)*$D164))+($K164="custom")*CustCF!GA164</f>
        <v>0</v>
      </c>
      <c r="GH164" s="95">
        <f>($K164="Bell Curve")*(_xlfn.NORM.DIST(AND(GH$6&gt;=$F164,GH$6&lt;=$H164)*(GH$6-$F164+1),$J164/2,$M164,TRUE)-_xlfn.NORM.DIST(AND(GH$6&gt;=$F164,GH$6&lt;=$H164)*(GG$6-$F164+1),$J164/2,$M164,TRUE))/(1-2*_xlfn.NORM.DIST(0,$J164/2,$M164,TRUE))*$D164+($K164="Steady Growth")*(AND(GH$6&gt;=$F164,GH$6&lt;=$H164)*((GH$6-$F164+1)/($J164*($J164+1)/2)*$D164))+($K164="custom")*CustCF!GB164</f>
        <v>0</v>
      </c>
      <c r="GI164" s="95">
        <f>($K164="Bell Curve")*(_xlfn.NORM.DIST(AND(GI$6&gt;=$F164,GI$6&lt;=$H164)*(GI$6-$F164+1),$J164/2,$M164,TRUE)-_xlfn.NORM.DIST(AND(GI$6&gt;=$F164,GI$6&lt;=$H164)*(GH$6-$F164+1),$J164/2,$M164,TRUE))/(1-2*_xlfn.NORM.DIST(0,$J164/2,$M164,TRUE))*$D164+($K164="Steady Growth")*(AND(GI$6&gt;=$F164,GI$6&lt;=$H164)*((GI$6-$F164+1)/($J164*($J164+1)/2)*$D164))+($K164="custom")*CustCF!GC164</f>
        <v>0</v>
      </c>
      <c r="GJ164" s="95">
        <f>($K164="Bell Curve")*(_xlfn.NORM.DIST(AND(GJ$6&gt;=$F164,GJ$6&lt;=$H164)*(GJ$6-$F164+1),$J164/2,$M164,TRUE)-_xlfn.NORM.DIST(AND(GJ$6&gt;=$F164,GJ$6&lt;=$H164)*(GI$6-$F164+1),$J164/2,$M164,TRUE))/(1-2*_xlfn.NORM.DIST(0,$J164/2,$M164,TRUE))*$D164+($K164="Steady Growth")*(AND(GJ$6&gt;=$F164,GJ$6&lt;=$H164)*((GJ$6-$F164+1)/($J164*($J164+1)/2)*$D164))+($K164="custom")*CustCF!GD164</f>
        <v>0</v>
      </c>
      <c r="GK164" s="95">
        <f>($K164="Bell Curve")*(_xlfn.NORM.DIST(AND(GK$6&gt;=$F164,GK$6&lt;=$H164)*(GK$6-$F164+1),$J164/2,$M164,TRUE)-_xlfn.NORM.DIST(AND(GK$6&gt;=$F164,GK$6&lt;=$H164)*(GJ$6-$F164+1),$J164/2,$M164,TRUE))/(1-2*_xlfn.NORM.DIST(0,$J164/2,$M164,TRUE))*$D164+($K164="Steady Growth")*(AND(GK$6&gt;=$F164,GK$6&lt;=$H164)*((GK$6-$F164+1)/($J164*($J164+1)/2)*$D164))+($K164="custom")*CustCF!GE164</f>
        <v>0</v>
      </c>
      <c r="GL164" s="95">
        <f>($K164="Bell Curve")*(_xlfn.NORM.DIST(AND(GL$6&gt;=$F164,GL$6&lt;=$H164)*(GL$6-$F164+1),$J164/2,$M164,TRUE)-_xlfn.NORM.DIST(AND(GL$6&gt;=$F164,GL$6&lt;=$H164)*(GK$6-$F164+1),$J164/2,$M164,TRUE))/(1-2*_xlfn.NORM.DIST(0,$J164/2,$M164,TRUE))*$D164+($K164="Steady Growth")*(AND(GL$6&gt;=$F164,GL$6&lt;=$H164)*((GL$6-$F164+1)/($J164*($J164+1)/2)*$D164))+($K164="custom")*CustCF!GF164</f>
        <v>0</v>
      </c>
      <c r="GM164" s="95">
        <f>($K164="Bell Curve")*(_xlfn.NORM.DIST(AND(GM$6&gt;=$F164,GM$6&lt;=$H164)*(GM$6-$F164+1),$J164/2,$M164,TRUE)-_xlfn.NORM.DIST(AND(GM$6&gt;=$F164,GM$6&lt;=$H164)*(GL$6-$F164+1),$J164/2,$M164,TRUE))/(1-2*_xlfn.NORM.DIST(0,$J164/2,$M164,TRUE))*$D164+($K164="Steady Growth")*(AND(GM$6&gt;=$F164,GM$6&lt;=$H164)*((GM$6-$F164+1)/($J164*($J164+1)/2)*$D164))+($K164="custom")*CustCF!GG164</f>
        <v>0</v>
      </c>
      <c r="GN164" s="268">
        <f>($K164="Bell Curve")*(_xlfn.NORM.DIST(AND(GN$6&gt;=$F164,GN$6&lt;=$H164)*(GN$6-$F164+1),$J164/2,$M164,TRUE)-_xlfn.NORM.DIST(AND(GN$6&gt;=$F164,GN$6&lt;=$H164)*(GM$6-$F164+1),$J164/2,$M164,TRUE))/(1-2*_xlfn.NORM.DIST(0,$J164/2,$M164,TRUE))*$D164+($K164="Steady Growth")*(AND(GN$6&gt;=$F164,GN$6&lt;=$H164)*((GN$6-$F164+1)/($J164*($J164+1)/2)*$D164))+($K164="custom")*CustCF!GH164</f>
        <v>0</v>
      </c>
      <c r="GO164" s="1"/>
      <c r="GP164" s="67"/>
    </row>
    <row r="165" spans="1:198" customFormat="1" hidden="1" outlineLevel="1" x14ac:dyDescent="0.75">
      <c r="A165" s="1"/>
      <c r="B165" s="1"/>
      <c r="C165" s="262">
        <f>Budget!AJ17</f>
        <v>0</v>
      </c>
      <c r="D165" s="19">
        <f>Budget!AK17</f>
        <v>0</v>
      </c>
      <c r="E165" s="19" t="str">
        <f t="shared" si="77"/>
        <v/>
      </c>
      <c r="F165" s="263">
        <v>0</v>
      </c>
      <c r="G165" s="257">
        <f>IF(L165="custom",CustCF!F165,INDEX($P$8:$EW$8,MATCH(F165,$P$6:$EW$6,0)))</f>
        <v>46053</v>
      </c>
      <c r="H165" s="263">
        <v>0</v>
      </c>
      <c r="I165" s="257">
        <f>IF(L165="custom",CustCF!G165,INDEX($P$8:$EW$8,MATCH(H165,$P$6:$EW$6,0)))</f>
        <v>46053</v>
      </c>
      <c r="J165" s="102">
        <f t="shared" si="78"/>
        <v>1</v>
      </c>
      <c r="K165" s="265" t="s">
        <v>116</v>
      </c>
      <c r="L165" s="266" t="s">
        <v>141</v>
      </c>
      <c r="M165" s="267">
        <f t="shared" si="79"/>
        <v>9</v>
      </c>
      <c r="N165" s="18">
        <f t="shared" si="70"/>
        <v>0</v>
      </c>
      <c r="O165" s="19"/>
      <c r="P165" s="95">
        <f>($K165="Bell Curve")*(_xlfn.NORM.DIST(AND(P$6&gt;=$F165,P$6&lt;=$H165)*(P$6-$F165+1),$J165/2,$M165,TRUE)-_xlfn.NORM.DIST(AND(P$6&gt;=$F165,P$6&lt;=$H165)*(O$6-$F165+1),$J165/2,$M165,TRUE))/(1-2*_xlfn.NORM.DIST(0,$J165/2,$M165,TRUE))*$D165+($K165="Steady Growth")*(AND(P$6&gt;=$F165,P$6&lt;=$H165)*((P$6-$F165+1)/($J165*($J165+1)/2)*$D165))+($K165="custom")*CustCF!J165</f>
        <v>0</v>
      </c>
      <c r="Q165" s="95">
        <f>($K165="Bell Curve")*(_xlfn.NORM.DIST(AND(Q$6&gt;=$F165,Q$6&lt;=$H165)*(Q$6-$F165+1),$J165/2,$M165,TRUE)-_xlfn.NORM.DIST(AND(Q$6&gt;=$F165,Q$6&lt;=$H165)*(P$6-$F165+1),$J165/2,$M165,TRUE))/(1-2*_xlfn.NORM.DIST(0,$J165/2,$M165,TRUE))*$D165+($K165="Steady Growth")*(AND(Q$6&gt;=$F165,Q$6&lt;=$H165)*((Q$6-$F165+1)/($J165*($J165+1)/2)*$D165))+($K165="custom")*CustCF!K165</f>
        <v>0</v>
      </c>
      <c r="R165" s="95">
        <f>($K165="Bell Curve")*(_xlfn.NORM.DIST(AND(R$6&gt;=$F165,R$6&lt;=$H165)*(R$6-$F165+1),$J165/2,$M165,TRUE)-_xlfn.NORM.DIST(AND(R$6&gt;=$F165,R$6&lt;=$H165)*(Q$6-$F165+1),$J165/2,$M165,TRUE))/(1-2*_xlfn.NORM.DIST(0,$J165/2,$M165,TRUE))*$D165+($K165="Steady Growth")*(AND(R$6&gt;=$F165,R$6&lt;=$H165)*((R$6-$F165+1)/($J165*($J165+1)/2)*$D165))+($K165="custom")*CustCF!L165</f>
        <v>0</v>
      </c>
      <c r="S165" s="95">
        <f>($K165="Bell Curve")*(_xlfn.NORM.DIST(AND(S$6&gt;=$F165,S$6&lt;=$H165)*(S$6-$F165+1),$J165/2,$M165,TRUE)-_xlfn.NORM.DIST(AND(S$6&gt;=$F165,S$6&lt;=$H165)*(R$6-$F165+1),$J165/2,$M165,TRUE))/(1-2*_xlfn.NORM.DIST(0,$J165/2,$M165,TRUE))*$D165+($K165="Steady Growth")*(AND(S$6&gt;=$F165,S$6&lt;=$H165)*((S$6-$F165+1)/($J165*($J165+1)/2)*$D165))+($K165="custom")*CustCF!M165</f>
        <v>0</v>
      </c>
      <c r="T165" s="95">
        <f>($K165="Bell Curve")*(_xlfn.NORM.DIST(AND(T$6&gt;=$F165,T$6&lt;=$H165)*(T$6-$F165+1),$J165/2,$M165,TRUE)-_xlfn.NORM.DIST(AND(T$6&gt;=$F165,T$6&lt;=$H165)*(S$6-$F165+1),$J165/2,$M165,TRUE))/(1-2*_xlfn.NORM.DIST(0,$J165/2,$M165,TRUE))*$D165+($K165="Steady Growth")*(AND(T$6&gt;=$F165,T$6&lt;=$H165)*((T$6-$F165+1)/($J165*($J165+1)/2)*$D165))+($K165="custom")*CustCF!N165</f>
        <v>0</v>
      </c>
      <c r="U165" s="95">
        <f>($K165="Bell Curve")*(_xlfn.NORM.DIST(AND(U$6&gt;=$F165,U$6&lt;=$H165)*(U$6-$F165+1),$J165/2,$M165,TRUE)-_xlfn.NORM.DIST(AND(U$6&gt;=$F165,U$6&lt;=$H165)*(T$6-$F165+1),$J165/2,$M165,TRUE))/(1-2*_xlfn.NORM.DIST(0,$J165/2,$M165,TRUE))*$D165+($K165="Steady Growth")*(AND(U$6&gt;=$F165,U$6&lt;=$H165)*((U$6-$F165+1)/($J165*($J165+1)/2)*$D165))+($K165="custom")*CustCF!O165</f>
        <v>0</v>
      </c>
      <c r="V165" s="95">
        <f>($K165="Bell Curve")*(_xlfn.NORM.DIST(AND(V$6&gt;=$F165,V$6&lt;=$H165)*(V$6-$F165+1),$J165/2,$M165,TRUE)-_xlfn.NORM.DIST(AND(V$6&gt;=$F165,V$6&lt;=$H165)*(U$6-$F165+1),$J165/2,$M165,TRUE))/(1-2*_xlfn.NORM.DIST(0,$J165/2,$M165,TRUE))*$D165+($K165="Steady Growth")*(AND(V$6&gt;=$F165,V$6&lt;=$H165)*((V$6-$F165+1)/($J165*($J165+1)/2)*$D165))+($K165="custom")*CustCF!P165</f>
        <v>0</v>
      </c>
      <c r="W165" s="95">
        <f>($K165="Bell Curve")*(_xlfn.NORM.DIST(AND(W$6&gt;=$F165,W$6&lt;=$H165)*(W$6-$F165+1),$J165/2,$M165,TRUE)-_xlfn.NORM.DIST(AND(W$6&gt;=$F165,W$6&lt;=$H165)*(V$6-$F165+1),$J165/2,$M165,TRUE))/(1-2*_xlfn.NORM.DIST(0,$J165/2,$M165,TRUE))*$D165+($K165="Steady Growth")*(AND(W$6&gt;=$F165,W$6&lt;=$H165)*((W$6-$F165+1)/($J165*($J165+1)/2)*$D165))+($K165="custom")*CustCF!Q165</f>
        <v>0</v>
      </c>
      <c r="X165" s="95">
        <f>($K165="Bell Curve")*(_xlfn.NORM.DIST(AND(X$6&gt;=$F165,X$6&lt;=$H165)*(X$6-$F165+1),$J165/2,$M165,TRUE)-_xlfn.NORM.DIST(AND(X$6&gt;=$F165,X$6&lt;=$H165)*(W$6-$F165+1),$J165/2,$M165,TRUE))/(1-2*_xlfn.NORM.DIST(0,$J165/2,$M165,TRUE))*$D165+($K165="Steady Growth")*(AND(X$6&gt;=$F165,X$6&lt;=$H165)*((X$6-$F165+1)/($J165*($J165+1)/2)*$D165))+($K165="custom")*CustCF!R165</f>
        <v>0</v>
      </c>
      <c r="Y165" s="95">
        <f>($K165="Bell Curve")*(_xlfn.NORM.DIST(AND(Y$6&gt;=$F165,Y$6&lt;=$H165)*(Y$6-$F165+1),$J165/2,$M165,TRUE)-_xlfn.NORM.DIST(AND(Y$6&gt;=$F165,Y$6&lt;=$H165)*(X$6-$F165+1),$J165/2,$M165,TRUE))/(1-2*_xlfn.NORM.DIST(0,$J165/2,$M165,TRUE))*$D165+($K165="Steady Growth")*(AND(Y$6&gt;=$F165,Y$6&lt;=$H165)*((Y$6-$F165+1)/($J165*($J165+1)/2)*$D165))+($K165="custom")*CustCF!S165</f>
        <v>0</v>
      </c>
      <c r="Z165" s="95">
        <f>($K165="Bell Curve")*(_xlfn.NORM.DIST(AND(Z$6&gt;=$F165,Z$6&lt;=$H165)*(Z$6-$F165+1),$J165/2,$M165,TRUE)-_xlfn.NORM.DIST(AND(Z$6&gt;=$F165,Z$6&lt;=$H165)*(Y$6-$F165+1),$J165/2,$M165,TRUE))/(1-2*_xlfn.NORM.DIST(0,$J165/2,$M165,TRUE))*$D165+($K165="Steady Growth")*(AND(Z$6&gt;=$F165,Z$6&lt;=$H165)*((Z$6-$F165+1)/($J165*($J165+1)/2)*$D165))+($K165="custom")*CustCF!T165</f>
        <v>0</v>
      </c>
      <c r="AA165" s="95">
        <f>($K165="Bell Curve")*(_xlfn.NORM.DIST(AND(AA$6&gt;=$F165,AA$6&lt;=$H165)*(AA$6-$F165+1),$J165/2,$M165,TRUE)-_xlfn.NORM.DIST(AND(AA$6&gt;=$F165,AA$6&lt;=$H165)*(Z$6-$F165+1),$J165/2,$M165,TRUE))/(1-2*_xlfn.NORM.DIST(0,$J165/2,$M165,TRUE))*$D165+($K165="Steady Growth")*(AND(AA$6&gt;=$F165,AA$6&lt;=$H165)*((AA$6-$F165+1)/($J165*($J165+1)/2)*$D165))+($K165="custom")*CustCF!U165</f>
        <v>0</v>
      </c>
      <c r="AB165" s="95">
        <f>($K165="Bell Curve")*(_xlfn.NORM.DIST(AND(AB$6&gt;=$F165,AB$6&lt;=$H165)*(AB$6-$F165+1),$J165/2,$M165,TRUE)-_xlfn.NORM.DIST(AND(AB$6&gt;=$F165,AB$6&lt;=$H165)*(AA$6-$F165+1),$J165/2,$M165,TRUE))/(1-2*_xlfn.NORM.DIST(0,$J165/2,$M165,TRUE))*$D165+($K165="Steady Growth")*(AND(AB$6&gt;=$F165,AB$6&lt;=$H165)*((AB$6-$F165+1)/($J165*($J165+1)/2)*$D165))+($K165="custom")*CustCF!V165</f>
        <v>0</v>
      </c>
      <c r="AC165" s="95">
        <f>($K165="Bell Curve")*(_xlfn.NORM.DIST(AND(AC$6&gt;=$F165,AC$6&lt;=$H165)*(AC$6-$F165+1),$J165/2,$M165,TRUE)-_xlfn.NORM.DIST(AND(AC$6&gt;=$F165,AC$6&lt;=$H165)*(AB$6-$F165+1),$J165/2,$M165,TRUE))/(1-2*_xlfn.NORM.DIST(0,$J165/2,$M165,TRUE))*$D165+($K165="Steady Growth")*(AND(AC$6&gt;=$F165,AC$6&lt;=$H165)*((AC$6-$F165+1)/($J165*($J165+1)/2)*$D165))+($K165="custom")*CustCF!W165</f>
        <v>0</v>
      </c>
      <c r="AD165" s="95">
        <f>($K165="Bell Curve")*(_xlfn.NORM.DIST(AND(AD$6&gt;=$F165,AD$6&lt;=$H165)*(AD$6-$F165+1),$J165/2,$M165,TRUE)-_xlfn.NORM.DIST(AND(AD$6&gt;=$F165,AD$6&lt;=$H165)*(AC$6-$F165+1),$J165/2,$M165,TRUE))/(1-2*_xlfn.NORM.DIST(0,$J165/2,$M165,TRUE))*$D165+($K165="Steady Growth")*(AND(AD$6&gt;=$F165,AD$6&lt;=$H165)*((AD$6-$F165+1)/($J165*($J165+1)/2)*$D165))+($K165="custom")*CustCF!X165</f>
        <v>0</v>
      </c>
      <c r="AE165" s="95">
        <f>($K165="Bell Curve")*(_xlfn.NORM.DIST(AND(AE$6&gt;=$F165,AE$6&lt;=$H165)*(AE$6-$F165+1),$J165/2,$M165,TRUE)-_xlfn.NORM.DIST(AND(AE$6&gt;=$F165,AE$6&lt;=$H165)*(AD$6-$F165+1),$J165/2,$M165,TRUE))/(1-2*_xlfn.NORM.DIST(0,$J165/2,$M165,TRUE))*$D165+($K165="Steady Growth")*(AND(AE$6&gt;=$F165,AE$6&lt;=$H165)*((AE$6-$F165+1)/($J165*($J165+1)/2)*$D165))+($K165="custom")*CustCF!Y165</f>
        <v>0</v>
      </c>
      <c r="AF165" s="95">
        <f>($K165="Bell Curve")*(_xlfn.NORM.DIST(AND(AF$6&gt;=$F165,AF$6&lt;=$H165)*(AF$6-$F165+1),$J165/2,$M165,TRUE)-_xlfn.NORM.DIST(AND(AF$6&gt;=$F165,AF$6&lt;=$H165)*(AE$6-$F165+1),$J165/2,$M165,TRUE))/(1-2*_xlfn.NORM.DIST(0,$J165/2,$M165,TRUE))*$D165+($K165="Steady Growth")*(AND(AF$6&gt;=$F165,AF$6&lt;=$H165)*((AF$6-$F165+1)/($J165*($J165+1)/2)*$D165))+($K165="custom")*CustCF!Z165</f>
        <v>0</v>
      </c>
      <c r="AG165" s="95">
        <f>($K165="Bell Curve")*(_xlfn.NORM.DIST(AND(AG$6&gt;=$F165,AG$6&lt;=$H165)*(AG$6-$F165+1),$J165/2,$M165,TRUE)-_xlfn.NORM.DIST(AND(AG$6&gt;=$F165,AG$6&lt;=$H165)*(AF$6-$F165+1),$J165/2,$M165,TRUE))/(1-2*_xlfn.NORM.DIST(0,$J165/2,$M165,TRUE))*$D165+($K165="Steady Growth")*(AND(AG$6&gt;=$F165,AG$6&lt;=$H165)*((AG$6-$F165+1)/($J165*($J165+1)/2)*$D165))+($K165="custom")*CustCF!AA165</f>
        <v>0</v>
      </c>
      <c r="AH165" s="95">
        <f>($K165="Bell Curve")*(_xlfn.NORM.DIST(AND(AH$6&gt;=$F165,AH$6&lt;=$H165)*(AH$6-$F165+1),$J165/2,$M165,TRUE)-_xlfn.NORM.DIST(AND(AH$6&gt;=$F165,AH$6&lt;=$H165)*(AG$6-$F165+1),$J165/2,$M165,TRUE))/(1-2*_xlfn.NORM.DIST(0,$J165/2,$M165,TRUE))*$D165+($K165="Steady Growth")*(AND(AH$6&gt;=$F165,AH$6&lt;=$H165)*((AH$6-$F165+1)/($J165*($J165+1)/2)*$D165))+($K165="custom")*CustCF!AB165</f>
        <v>0</v>
      </c>
      <c r="AI165" s="95">
        <f>($K165="Bell Curve")*(_xlfn.NORM.DIST(AND(AI$6&gt;=$F165,AI$6&lt;=$H165)*(AI$6-$F165+1),$J165/2,$M165,TRUE)-_xlfn.NORM.DIST(AND(AI$6&gt;=$F165,AI$6&lt;=$H165)*(AH$6-$F165+1),$J165/2,$M165,TRUE))/(1-2*_xlfn.NORM.DIST(0,$J165/2,$M165,TRUE))*$D165+($K165="Steady Growth")*(AND(AI$6&gt;=$F165,AI$6&lt;=$H165)*((AI$6-$F165+1)/($J165*($J165+1)/2)*$D165))+($K165="custom")*CustCF!AC165</f>
        <v>0</v>
      </c>
      <c r="AJ165" s="95">
        <f>($K165="Bell Curve")*(_xlfn.NORM.DIST(AND(AJ$6&gt;=$F165,AJ$6&lt;=$H165)*(AJ$6-$F165+1),$J165/2,$M165,TRUE)-_xlfn.NORM.DIST(AND(AJ$6&gt;=$F165,AJ$6&lt;=$H165)*(AI$6-$F165+1),$J165/2,$M165,TRUE))/(1-2*_xlfn.NORM.DIST(0,$J165/2,$M165,TRUE))*$D165+($K165="Steady Growth")*(AND(AJ$6&gt;=$F165,AJ$6&lt;=$H165)*((AJ$6-$F165+1)/($J165*($J165+1)/2)*$D165))+($K165="custom")*CustCF!AD165</f>
        <v>0</v>
      </c>
      <c r="AK165" s="95">
        <f>($K165="Bell Curve")*(_xlfn.NORM.DIST(AND(AK$6&gt;=$F165,AK$6&lt;=$H165)*(AK$6-$F165+1),$J165/2,$M165,TRUE)-_xlfn.NORM.DIST(AND(AK$6&gt;=$F165,AK$6&lt;=$H165)*(AJ$6-$F165+1),$J165/2,$M165,TRUE))/(1-2*_xlfn.NORM.DIST(0,$J165/2,$M165,TRUE))*$D165+($K165="Steady Growth")*(AND(AK$6&gt;=$F165,AK$6&lt;=$H165)*((AK$6-$F165+1)/($J165*($J165+1)/2)*$D165))+($K165="custom")*CustCF!AE165</f>
        <v>0</v>
      </c>
      <c r="AL165" s="95">
        <f>($K165="Bell Curve")*(_xlfn.NORM.DIST(AND(AL$6&gt;=$F165,AL$6&lt;=$H165)*(AL$6-$F165+1),$J165/2,$M165,TRUE)-_xlfn.NORM.DIST(AND(AL$6&gt;=$F165,AL$6&lt;=$H165)*(AK$6-$F165+1),$J165/2,$M165,TRUE))/(1-2*_xlfn.NORM.DIST(0,$J165/2,$M165,TRUE))*$D165+($K165="Steady Growth")*(AND(AL$6&gt;=$F165,AL$6&lt;=$H165)*((AL$6-$F165+1)/($J165*($J165+1)/2)*$D165))+($K165="custom")*CustCF!AF165</f>
        <v>0</v>
      </c>
      <c r="AM165" s="95">
        <f>($K165="Bell Curve")*(_xlfn.NORM.DIST(AND(AM$6&gt;=$F165,AM$6&lt;=$H165)*(AM$6-$F165+1),$J165/2,$M165,TRUE)-_xlfn.NORM.DIST(AND(AM$6&gt;=$F165,AM$6&lt;=$H165)*(AL$6-$F165+1),$J165/2,$M165,TRUE))/(1-2*_xlfn.NORM.DIST(0,$J165/2,$M165,TRUE))*$D165+($K165="Steady Growth")*(AND(AM$6&gt;=$F165,AM$6&lt;=$H165)*((AM$6-$F165+1)/($J165*($J165+1)/2)*$D165))+($K165="custom")*CustCF!AG165</f>
        <v>0</v>
      </c>
      <c r="AN165" s="95">
        <f>($K165="Bell Curve")*(_xlfn.NORM.DIST(AND(AN$6&gt;=$F165,AN$6&lt;=$H165)*(AN$6-$F165+1),$J165/2,$M165,TRUE)-_xlfn.NORM.DIST(AND(AN$6&gt;=$F165,AN$6&lt;=$H165)*(AM$6-$F165+1),$J165/2,$M165,TRUE))/(1-2*_xlfn.NORM.DIST(0,$J165/2,$M165,TRUE))*$D165+($K165="Steady Growth")*(AND(AN$6&gt;=$F165,AN$6&lt;=$H165)*((AN$6-$F165+1)/($J165*($J165+1)/2)*$D165))+($K165="custom")*CustCF!AH165</f>
        <v>0</v>
      </c>
      <c r="AO165" s="95">
        <f>($K165="Bell Curve")*(_xlfn.NORM.DIST(AND(AO$6&gt;=$F165,AO$6&lt;=$H165)*(AO$6-$F165+1),$J165/2,$M165,TRUE)-_xlfn.NORM.DIST(AND(AO$6&gt;=$F165,AO$6&lt;=$H165)*(AN$6-$F165+1),$J165/2,$M165,TRUE))/(1-2*_xlfn.NORM.DIST(0,$J165/2,$M165,TRUE))*$D165+($K165="Steady Growth")*(AND(AO$6&gt;=$F165,AO$6&lt;=$H165)*((AO$6-$F165+1)/($J165*($J165+1)/2)*$D165))+($K165="custom")*CustCF!AI165</f>
        <v>0</v>
      </c>
      <c r="AP165" s="95">
        <f>($K165="Bell Curve")*(_xlfn.NORM.DIST(AND(AP$6&gt;=$F165,AP$6&lt;=$H165)*(AP$6-$F165+1),$J165/2,$M165,TRUE)-_xlfn.NORM.DIST(AND(AP$6&gt;=$F165,AP$6&lt;=$H165)*(AO$6-$F165+1),$J165/2,$M165,TRUE))/(1-2*_xlfn.NORM.DIST(0,$J165/2,$M165,TRUE))*$D165+($K165="Steady Growth")*(AND(AP$6&gt;=$F165,AP$6&lt;=$H165)*((AP$6-$F165+1)/($J165*($J165+1)/2)*$D165))+($K165="custom")*CustCF!AJ165</f>
        <v>0</v>
      </c>
      <c r="AQ165" s="95">
        <f>($K165="Bell Curve")*(_xlfn.NORM.DIST(AND(AQ$6&gt;=$F165,AQ$6&lt;=$H165)*(AQ$6-$F165+1),$J165/2,$M165,TRUE)-_xlfn.NORM.DIST(AND(AQ$6&gt;=$F165,AQ$6&lt;=$H165)*(AP$6-$F165+1),$J165/2,$M165,TRUE))/(1-2*_xlfn.NORM.DIST(0,$J165/2,$M165,TRUE))*$D165+($K165="Steady Growth")*(AND(AQ$6&gt;=$F165,AQ$6&lt;=$H165)*((AQ$6-$F165+1)/($J165*($J165+1)/2)*$D165))+($K165="custom")*CustCF!AK165</f>
        <v>0</v>
      </c>
      <c r="AR165" s="95">
        <f>($K165="Bell Curve")*(_xlfn.NORM.DIST(AND(AR$6&gt;=$F165,AR$6&lt;=$H165)*(AR$6-$F165+1),$J165/2,$M165,TRUE)-_xlfn.NORM.DIST(AND(AR$6&gt;=$F165,AR$6&lt;=$H165)*(AQ$6-$F165+1),$J165/2,$M165,TRUE))/(1-2*_xlfn.NORM.DIST(0,$J165/2,$M165,TRUE))*$D165+($K165="Steady Growth")*(AND(AR$6&gt;=$F165,AR$6&lt;=$H165)*((AR$6-$F165+1)/($J165*($J165+1)/2)*$D165))+($K165="custom")*CustCF!AL165</f>
        <v>0</v>
      </c>
      <c r="AS165" s="95">
        <f>($K165="Bell Curve")*(_xlfn.NORM.DIST(AND(AS$6&gt;=$F165,AS$6&lt;=$H165)*(AS$6-$F165+1),$J165/2,$M165,TRUE)-_xlfn.NORM.DIST(AND(AS$6&gt;=$F165,AS$6&lt;=$H165)*(AR$6-$F165+1),$J165/2,$M165,TRUE))/(1-2*_xlfn.NORM.DIST(0,$J165/2,$M165,TRUE))*$D165+($K165="Steady Growth")*(AND(AS$6&gt;=$F165,AS$6&lt;=$H165)*((AS$6-$F165+1)/($J165*($J165+1)/2)*$D165))+($K165="custom")*CustCF!AM165</f>
        <v>0</v>
      </c>
      <c r="AT165" s="95">
        <f>($K165="Bell Curve")*(_xlfn.NORM.DIST(AND(AT$6&gt;=$F165,AT$6&lt;=$H165)*(AT$6-$F165+1),$J165/2,$M165,TRUE)-_xlfn.NORM.DIST(AND(AT$6&gt;=$F165,AT$6&lt;=$H165)*(AS$6-$F165+1),$J165/2,$M165,TRUE))/(1-2*_xlfn.NORM.DIST(0,$J165/2,$M165,TRUE))*$D165+($K165="Steady Growth")*(AND(AT$6&gt;=$F165,AT$6&lt;=$H165)*((AT$6-$F165+1)/($J165*($J165+1)/2)*$D165))+($K165="custom")*CustCF!AN165</f>
        <v>0</v>
      </c>
      <c r="AU165" s="95">
        <f>($K165="Bell Curve")*(_xlfn.NORM.DIST(AND(AU$6&gt;=$F165,AU$6&lt;=$H165)*(AU$6-$F165+1),$J165/2,$M165,TRUE)-_xlfn.NORM.DIST(AND(AU$6&gt;=$F165,AU$6&lt;=$H165)*(AT$6-$F165+1),$J165/2,$M165,TRUE))/(1-2*_xlfn.NORM.DIST(0,$J165/2,$M165,TRUE))*$D165+($K165="Steady Growth")*(AND(AU$6&gt;=$F165,AU$6&lt;=$H165)*((AU$6-$F165+1)/($J165*($J165+1)/2)*$D165))+($K165="custom")*CustCF!AO165</f>
        <v>0</v>
      </c>
      <c r="AV165" s="95">
        <f>($K165="Bell Curve")*(_xlfn.NORM.DIST(AND(AV$6&gt;=$F165,AV$6&lt;=$H165)*(AV$6-$F165+1),$J165/2,$M165,TRUE)-_xlfn.NORM.DIST(AND(AV$6&gt;=$F165,AV$6&lt;=$H165)*(AU$6-$F165+1),$J165/2,$M165,TRUE))/(1-2*_xlfn.NORM.DIST(0,$J165/2,$M165,TRUE))*$D165+($K165="Steady Growth")*(AND(AV$6&gt;=$F165,AV$6&lt;=$H165)*((AV$6-$F165+1)/($J165*($J165+1)/2)*$D165))+($K165="custom")*CustCF!AP165</f>
        <v>0</v>
      </c>
      <c r="AW165" s="95">
        <f>($K165="Bell Curve")*(_xlfn.NORM.DIST(AND(AW$6&gt;=$F165,AW$6&lt;=$H165)*(AW$6-$F165+1),$J165/2,$M165,TRUE)-_xlfn.NORM.DIST(AND(AW$6&gt;=$F165,AW$6&lt;=$H165)*(AV$6-$F165+1),$J165/2,$M165,TRUE))/(1-2*_xlfn.NORM.DIST(0,$J165/2,$M165,TRUE))*$D165+($K165="Steady Growth")*(AND(AW$6&gt;=$F165,AW$6&lt;=$H165)*((AW$6-$F165+1)/($J165*($J165+1)/2)*$D165))+($K165="custom")*CustCF!AQ165</f>
        <v>0</v>
      </c>
      <c r="AX165" s="95">
        <f>($K165="Bell Curve")*(_xlfn.NORM.DIST(AND(AX$6&gt;=$F165,AX$6&lt;=$H165)*(AX$6-$F165+1),$J165/2,$M165,TRUE)-_xlfn.NORM.DIST(AND(AX$6&gt;=$F165,AX$6&lt;=$H165)*(AW$6-$F165+1),$J165/2,$M165,TRUE))/(1-2*_xlfn.NORM.DIST(0,$J165/2,$M165,TRUE))*$D165+($K165="Steady Growth")*(AND(AX$6&gt;=$F165,AX$6&lt;=$H165)*((AX$6-$F165+1)/($J165*($J165+1)/2)*$D165))+($K165="custom")*CustCF!AR165</f>
        <v>0</v>
      </c>
      <c r="AY165" s="95">
        <f>($K165="Bell Curve")*(_xlfn.NORM.DIST(AND(AY$6&gt;=$F165,AY$6&lt;=$H165)*(AY$6-$F165+1),$J165/2,$M165,TRUE)-_xlfn.NORM.DIST(AND(AY$6&gt;=$F165,AY$6&lt;=$H165)*(AX$6-$F165+1),$J165/2,$M165,TRUE))/(1-2*_xlfn.NORM.DIST(0,$J165/2,$M165,TRUE))*$D165+($K165="Steady Growth")*(AND(AY$6&gt;=$F165,AY$6&lt;=$H165)*((AY$6-$F165+1)/($J165*($J165+1)/2)*$D165))+($K165="custom")*CustCF!AS165</f>
        <v>0</v>
      </c>
      <c r="AZ165" s="95">
        <f>($K165="Bell Curve")*(_xlfn.NORM.DIST(AND(AZ$6&gt;=$F165,AZ$6&lt;=$H165)*(AZ$6-$F165+1),$J165/2,$M165,TRUE)-_xlfn.NORM.DIST(AND(AZ$6&gt;=$F165,AZ$6&lt;=$H165)*(AY$6-$F165+1),$J165/2,$M165,TRUE))/(1-2*_xlfn.NORM.DIST(0,$J165/2,$M165,TRUE))*$D165+($K165="Steady Growth")*(AND(AZ$6&gt;=$F165,AZ$6&lt;=$H165)*((AZ$6-$F165+1)/($J165*($J165+1)/2)*$D165))+($K165="custom")*CustCF!AT165</f>
        <v>0</v>
      </c>
      <c r="BA165" s="95">
        <f>($K165="Bell Curve")*(_xlfn.NORM.DIST(AND(BA$6&gt;=$F165,BA$6&lt;=$H165)*(BA$6-$F165+1),$J165/2,$M165,TRUE)-_xlfn.NORM.DIST(AND(BA$6&gt;=$F165,BA$6&lt;=$H165)*(AZ$6-$F165+1),$J165/2,$M165,TRUE))/(1-2*_xlfn.NORM.DIST(0,$J165/2,$M165,TRUE))*$D165+($K165="Steady Growth")*(AND(BA$6&gt;=$F165,BA$6&lt;=$H165)*((BA$6-$F165+1)/($J165*($J165+1)/2)*$D165))+($K165="custom")*CustCF!AU165</f>
        <v>0</v>
      </c>
      <c r="BB165" s="95">
        <f>($K165="Bell Curve")*(_xlfn.NORM.DIST(AND(BB$6&gt;=$F165,BB$6&lt;=$H165)*(BB$6-$F165+1),$J165/2,$M165,TRUE)-_xlfn.NORM.DIST(AND(BB$6&gt;=$F165,BB$6&lt;=$H165)*(BA$6-$F165+1),$J165/2,$M165,TRUE))/(1-2*_xlfn.NORM.DIST(0,$J165/2,$M165,TRUE))*$D165+($K165="Steady Growth")*(AND(BB$6&gt;=$F165,BB$6&lt;=$H165)*((BB$6-$F165+1)/($J165*($J165+1)/2)*$D165))+($K165="custom")*CustCF!AV165</f>
        <v>0</v>
      </c>
      <c r="BC165" s="95">
        <f>($K165="Bell Curve")*(_xlfn.NORM.DIST(AND(BC$6&gt;=$F165,BC$6&lt;=$H165)*(BC$6-$F165+1),$J165/2,$M165,TRUE)-_xlfn.NORM.DIST(AND(BC$6&gt;=$F165,BC$6&lt;=$H165)*(BB$6-$F165+1),$J165/2,$M165,TRUE))/(1-2*_xlfn.NORM.DIST(0,$J165/2,$M165,TRUE))*$D165+($K165="Steady Growth")*(AND(BC$6&gt;=$F165,BC$6&lt;=$H165)*((BC$6-$F165+1)/($J165*($J165+1)/2)*$D165))+($K165="custom")*CustCF!AW165</f>
        <v>0</v>
      </c>
      <c r="BD165" s="95">
        <f>($K165="Bell Curve")*(_xlfn.NORM.DIST(AND(BD$6&gt;=$F165,BD$6&lt;=$H165)*(BD$6-$F165+1),$J165/2,$M165,TRUE)-_xlfn.NORM.DIST(AND(BD$6&gt;=$F165,BD$6&lt;=$H165)*(BC$6-$F165+1),$J165/2,$M165,TRUE))/(1-2*_xlfn.NORM.DIST(0,$J165/2,$M165,TRUE))*$D165+($K165="Steady Growth")*(AND(BD$6&gt;=$F165,BD$6&lt;=$H165)*((BD$6-$F165+1)/($J165*($J165+1)/2)*$D165))+($K165="custom")*CustCF!AX165</f>
        <v>0</v>
      </c>
      <c r="BE165" s="95">
        <f>($K165="Bell Curve")*(_xlfn.NORM.DIST(AND(BE$6&gt;=$F165,BE$6&lt;=$H165)*(BE$6-$F165+1),$J165/2,$M165,TRUE)-_xlfn.NORM.DIST(AND(BE$6&gt;=$F165,BE$6&lt;=$H165)*(BD$6-$F165+1),$J165/2,$M165,TRUE))/(1-2*_xlfn.NORM.DIST(0,$J165/2,$M165,TRUE))*$D165+($K165="Steady Growth")*(AND(BE$6&gt;=$F165,BE$6&lt;=$H165)*((BE$6-$F165+1)/($J165*($J165+1)/2)*$D165))+($K165="custom")*CustCF!AY165</f>
        <v>0</v>
      </c>
      <c r="BF165" s="95">
        <f>($K165="Bell Curve")*(_xlfn.NORM.DIST(AND(BF$6&gt;=$F165,BF$6&lt;=$H165)*(BF$6-$F165+1),$J165/2,$M165,TRUE)-_xlfn.NORM.DIST(AND(BF$6&gt;=$F165,BF$6&lt;=$H165)*(BE$6-$F165+1),$J165/2,$M165,TRUE))/(1-2*_xlfn.NORM.DIST(0,$J165/2,$M165,TRUE))*$D165+($K165="Steady Growth")*(AND(BF$6&gt;=$F165,BF$6&lt;=$H165)*((BF$6-$F165+1)/($J165*($J165+1)/2)*$D165))+($K165="custom")*CustCF!AZ165</f>
        <v>0</v>
      </c>
      <c r="BG165" s="95">
        <f>($K165="Bell Curve")*(_xlfn.NORM.DIST(AND(BG$6&gt;=$F165,BG$6&lt;=$H165)*(BG$6-$F165+1),$J165/2,$M165,TRUE)-_xlfn.NORM.DIST(AND(BG$6&gt;=$F165,BG$6&lt;=$H165)*(BF$6-$F165+1),$J165/2,$M165,TRUE))/(1-2*_xlfn.NORM.DIST(0,$J165/2,$M165,TRUE))*$D165+($K165="Steady Growth")*(AND(BG$6&gt;=$F165,BG$6&lt;=$H165)*((BG$6-$F165+1)/($J165*($J165+1)/2)*$D165))+($K165="custom")*CustCF!BA165</f>
        <v>0</v>
      </c>
      <c r="BH165" s="95">
        <f>($K165="Bell Curve")*(_xlfn.NORM.DIST(AND(BH$6&gt;=$F165,BH$6&lt;=$H165)*(BH$6-$F165+1),$J165/2,$M165,TRUE)-_xlfn.NORM.DIST(AND(BH$6&gt;=$F165,BH$6&lt;=$H165)*(BG$6-$F165+1),$J165/2,$M165,TRUE))/(1-2*_xlfn.NORM.DIST(0,$J165/2,$M165,TRUE))*$D165+($K165="Steady Growth")*(AND(BH$6&gt;=$F165,BH$6&lt;=$H165)*((BH$6-$F165+1)/($J165*($J165+1)/2)*$D165))+($K165="custom")*CustCF!BB165</f>
        <v>0</v>
      </c>
      <c r="BI165" s="95">
        <f>($K165="Bell Curve")*(_xlfn.NORM.DIST(AND(BI$6&gt;=$F165,BI$6&lt;=$H165)*(BI$6-$F165+1),$J165/2,$M165,TRUE)-_xlfn.NORM.DIST(AND(BI$6&gt;=$F165,BI$6&lt;=$H165)*(BH$6-$F165+1),$J165/2,$M165,TRUE))/(1-2*_xlfn.NORM.DIST(0,$J165/2,$M165,TRUE))*$D165+($K165="Steady Growth")*(AND(BI$6&gt;=$F165,BI$6&lt;=$H165)*((BI$6-$F165+1)/($J165*($J165+1)/2)*$D165))+($K165="custom")*CustCF!BC165</f>
        <v>0</v>
      </c>
      <c r="BJ165" s="95">
        <f>($K165="Bell Curve")*(_xlfn.NORM.DIST(AND(BJ$6&gt;=$F165,BJ$6&lt;=$H165)*(BJ$6-$F165+1),$J165/2,$M165,TRUE)-_xlfn.NORM.DIST(AND(BJ$6&gt;=$F165,BJ$6&lt;=$H165)*(BI$6-$F165+1),$J165/2,$M165,TRUE))/(1-2*_xlfn.NORM.DIST(0,$J165/2,$M165,TRUE))*$D165+($K165="Steady Growth")*(AND(BJ$6&gt;=$F165,BJ$6&lt;=$H165)*((BJ$6-$F165+1)/($J165*($J165+1)/2)*$D165))+($K165="custom")*CustCF!BD165</f>
        <v>0</v>
      </c>
      <c r="BK165" s="95">
        <f>($K165="Bell Curve")*(_xlfn.NORM.DIST(AND(BK$6&gt;=$F165,BK$6&lt;=$H165)*(BK$6-$F165+1),$J165/2,$M165,TRUE)-_xlfn.NORM.DIST(AND(BK$6&gt;=$F165,BK$6&lt;=$H165)*(BJ$6-$F165+1),$J165/2,$M165,TRUE))/(1-2*_xlfn.NORM.DIST(0,$J165/2,$M165,TRUE))*$D165+($K165="Steady Growth")*(AND(BK$6&gt;=$F165,BK$6&lt;=$H165)*((BK$6-$F165+1)/($J165*($J165+1)/2)*$D165))+($K165="custom")*CustCF!BE165</f>
        <v>0</v>
      </c>
      <c r="BL165" s="95">
        <f>($K165="Bell Curve")*(_xlfn.NORM.DIST(AND(BL$6&gt;=$F165,BL$6&lt;=$H165)*(BL$6-$F165+1),$J165/2,$M165,TRUE)-_xlfn.NORM.DIST(AND(BL$6&gt;=$F165,BL$6&lt;=$H165)*(BK$6-$F165+1),$J165/2,$M165,TRUE))/(1-2*_xlfn.NORM.DIST(0,$J165/2,$M165,TRUE))*$D165+($K165="Steady Growth")*(AND(BL$6&gt;=$F165,BL$6&lt;=$H165)*((BL$6-$F165+1)/($J165*($J165+1)/2)*$D165))+($K165="custom")*CustCF!BF165</f>
        <v>0</v>
      </c>
      <c r="BM165" s="95">
        <f>($K165="Bell Curve")*(_xlfn.NORM.DIST(AND(BM$6&gt;=$F165,BM$6&lt;=$H165)*(BM$6-$F165+1),$J165/2,$M165,TRUE)-_xlfn.NORM.DIST(AND(BM$6&gt;=$F165,BM$6&lt;=$H165)*(BL$6-$F165+1),$J165/2,$M165,TRUE))/(1-2*_xlfn.NORM.DIST(0,$J165/2,$M165,TRUE))*$D165+($K165="Steady Growth")*(AND(BM$6&gt;=$F165,BM$6&lt;=$H165)*((BM$6-$F165+1)/($J165*($J165+1)/2)*$D165))+($K165="custom")*CustCF!BG165</f>
        <v>0</v>
      </c>
      <c r="BN165" s="95">
        <f>($K165="Bell Curve")*(_xlfn.NORM.DIST(AND(BN$6&gt;=$F165,BN$6&lt;=$H165)*(BN$6-$F165+1),$J165/2,$M165,TRUE)-_xlfn.NORM.DIST(AND(BN$6&gt;=$F165,BN$6&lt;=$H165)*(BM$6-$F165+1),$J165/2,$M165,TRUE))/(1-2*_xlfn.NORM.DIST(0,$J165/2,$M165,TRUE))*$D165+($K165="Steady Growth")*(AND(BN$6&gt;=$F165,BN$6&lt;=$H165)*((BN$6-$F165+1)/($J165*($J165+1)/2)*$D165))+($K165="custom")*CustCF!BH165</f>
        <v>0</v>
      </c>
      <c r="BO165" s="95">
        <f>($K165="Bell Curve")*(_xlfn.NORM.DIST(AND(BO$6&gt;=$F165,BO$6&lt;=$H165)*(BO$6-$F165+1),$J165/2,$M165,TRUE)-_xlfn.NORM.DIST(AND(BO$6&gt;=$F165,BO$6&lt;=$H165)*(BN$6-$F165+1),$J165/2,$M165,TRUE))/(1-2*_xlfn.NORM.DIST(0,$J165/2,$M165,TRUE))*$D165+($K165="Steady Growth")*(AND(BO$6&gt;=$F165,BO$6&lt;=$H165)*((BO$6-$F165+1)/($J165*($J165+1)/2)*$D165))+($K165="custom")*CustCF!BI165</f>
        <v>0</v>
      </c>
      <c r="BP165" s="95">
        <f>($K165="Bell Curve")*(_xlfn.NORM.DIST(AND(BP$6&gt;=$F165,BP$6&lt;=$H165)*(BP$6-$F165+1),$J165/2,$M165,TRUE)-_xlfn.NORM.DIST(AND(BP$6&gt;=$F165,BP$6&lt;=$H165)*(BO$6-$F165+1),$J165/2,$M165,TRUE))/(1-2*_xlfn.NORM.DIST(0,$J165/2,$M165,TRUE))*$D165+($K165="Steady Growth")*(AND(BP$6&gt;=$F165,BP$6&lt;=$H165)*((BP$6-$F165+1)/($J165*($J165+1)/2)*$D165))+($K165="custom")*CustCF!BJ165</f>
        <v>0</v>
      </c>
      <c r="BQ165" s="95">
        <f>($K165="Bell Curve")*(_xlfn.NORM.DIST(AND(BQ$6&gt;=$F165,BQ$6&lt;=$H165)*(BQ$6-$F165+1),$J165/2,$M165,TRUE)-_xlfn.NORM.DIST(AND(BQ$6&gt;=$F165,BQ$6&lt;=$H165)*(BP$6-$F165+1),$J165/2,$M165,TRUE))/(1-2*_xlfn.NORM.DIST(0,$J165/2,$M165,TRUE))*$D165+($K165="Steady Growth")*(AND(BQ$6&gt;=$F165,BQ$6&lt;=$H165)*((BQ$6-$F165+1)/($J165*($J165+1)/2)*$D165))+($K165="custom")*CustCF!BK165</f>
        <v>0</v>
      </c>
      <c r="BR165" s="95">
        <f>($K165="Bell Curve")*(_xlfn.NORM.DIST(AND(BR$6&gt;=$F165,BR$6&lt;=$H165)*(BR$6-$F165+1),$J165/2,$M165,TRUE)-_xlfn.NORM.DIST(AND(BR$6&gt;=$F165,BR$6&lt;=$H165)*(BQ$6-$F165+1),$J165/2,$M165,TRUE))/(1-2*_xlfn.NORM.DIST(0,$J165/2,$M165,TRUE))*$D165+($K165="Steady Growth")*(AND(BR$6&gt;=$F165,BR$6&lt;=$H165)*((BR$6-$F165+1)/($J165*($J165+1)/2)*$D165))+($K165="custom")*CustCF!BL165</f>
        <v>0</v>
      </c>
      <c r="BS165" s="95">
        <f>($K165="Bell Curve")*(_xlfn.NORM.DIST(AND(BS$6&gt;=$F165,BS$6&lt;=$H165)*(BS$6-$F165+1),$J165/2,$M165,TRUE)-_xlfn.NORM.DIST(AND(BS$6&gt;=$F165,BS$6&lt;=$H165)*(BR$6-$F165+1),$J165/2,$M165,TRUE))/(1-2*_xlfn.NORM.DIST(0,$J165/2,$M165,TRUE))*$D165+($K165="Steady Growth")*(AND(BS$6&gt;=$F165,BS$6&lt;=$H165)*((BS$6-$F165+1)/($J165*($J165+1)/2)*$D165))+($K165="custom")*CustCF!BM165</f>
        <v>0</v>
      </c>
      <c r="BT165" s="95">
        <f>($K165="Bell Curve")*(_xlfn.NORM.DIST(AND(BT$6&gt;=$F165,BT$6&lt;=$H165)*(BT$6-$F165+1),$J165/2,$M165,TRUE)-_xlfn.NORM.DIST(AND(BT$6&gt;=$F165,BT$6&lt;=$H165)*(BS$6-$F165+1),$J165/2,$M165,TRUE))/(1-2*_xlfn.NORM.DIST(0,$J165/2,$M165,TRUE))*$D165+($K165="Steady Growth")*(AND(BT$6&gt;=$F165,BT$6&lt;=$H165)*((BT$6-$F165+1)/($J165*($J165+1)/2)*$D165))+($K165="custom")*CustCF!BN165</f>
        <v>0</v>
      </c>
      <c r="BU165" s="95">
        <f>($K165="Bell Curve")*(_xlfn.NORM.DIST(AND(BU$6&gt;=$F165,BU$6&lt;=$H165)*(BU$6-$F165+1),$J165/2,$M165,TRUE)-_xlfn.NORM.DIST(AND(BU$6&gt;=$F165,BU$6&lt;=$H165)*(BT$6-$F165+1),$J165/2,$M165,TRUE))/(1-2*_xlfn.NORM.DIST(0,$J165/2,$M165,TRUE))*$D165+($K165="Steady Growth")*(AND(BU$6&gt;=$F165,BU$6&lt;=$H165)*((BU$6-$F165+1)/($J165*($J165+1)/2)*$D165))+($K165="custom")*CustCF!BO165</f>
        <v>0</v>
      </c>
      <c r="BV165" s="95">
        <f>($K165="Bell Curve")*(_xlfn.NORM.DIST(AND(BV$6&gt;=$F165,BV$6&lt;=$H165)*(BV$6-$F165+1),$J165/2,$M165,TRUE)-_xlfn.NORM.DIST(AND(BV$6&gt;=$F165,BV$6&lt;=$H165)*(BU$6-$F165+1),$J165/2,$M165,TRUE))/(1-2*_xlfn.NORM.DIST(0,$J165/2,$M165,TRUE))*$D165+($K165="Steady Growth")*(AND(BV$6&gt;=$F165,BV$6&lt;=$H165)*((BV$6-$F165+1)/($J165*($J165+1)/2)*$D165))+($K165="custom")*CustCF!BP165</f>
        <v>0</v>
      </c>
      <c r="BW165" s="95">
        <f>($K165="Bell Curve")*(_xlfn.NORM.DIST(AND(BW$6&gt;=$F165,BW$6&lt;=$H165)*(BW$6-$F165+1),$J165/2,$M165,TRUE)-_xlfn.NORM.DIST(AND(BW$6&gt;=$F165,BW$6&lt;=$H165)*(BV$6-$F165+1),$J165/2,$M165,TRUE))/(1-2*_xlfn.NORM.DIST(0,$J165/2,$M165,TRUE))*$D165+($K165="Steady Growth")*(AND(BW$6&gt;=$F165,BW$6&lt;=$H165)*((BW$6-$F165+1)/($J165*($J165+1)/2)*$D165))+($K165="custom")*CustCF!BQ165</f>
        <v>0</v>
      </c>
      <c r="BX165" s="95">
        <f>($K165="Bell Curve")*(_xlfn.NORM.DIST(AND(BX$6&gt;=$F165,BX$6&lt;=$H165)*(BX$6-$F165+1),$J165/2,$M165,TRUE)-_xlfn.NORM.DIST(AND(BX$6&gt;=$F165,BX$6&lt;=$H165)*(BW$6-$F165+1),$J165/2,$M165,TRUE))/(1-2*_xlfn.NORM.DIST(0,$J165/2,$M165,TRUE))*$D165+($K165="Steady Growth")*(AND(BX$6&gt;=$F165,BX$6&lt;=$H165)*((BX$6-$F165+1)/($J165*($J165+1)/2)*$D165))+($K165="custom")*CustCF!BR165</f>
        <v>0</v>
      </c>
      <c r="BY165" s="95">
        <f>($K165="Bell Curve")*(_xlfn.NORM.DIST(AND(BY$6&gt;=$F165,BY$6&lt;=$H165)*(BY$6-$F165+1),$J165/2,$M165,TRUE)-_xlfn.NORM.DIST(AND(BY$6&gt;=$F165,BY$6&lt;=$H165)*(BX$6-$F165+1),$J165/2,$M165,TRUE))/(1-2*_xlfn.NORM.DIST(0,$J165/2,$M165,TRUE))*$D165+($K165="Steady Growth")*(AND(BY$6&gt;=$F165,BY$6&lt;=$H165)*((BY$6-$F165+1)/($J165*($J165+1)/2)*$D165))+($K165="custom")*CustCF!BS165</f>
        <v>0</v>
      </c>
      <c r="BZ165" s="95">
        <f>($K165="Bell Curve")*(_xlfn.NORM.DIST(AND(BZ$6&gt;=$F165,BZ$6&lt;=$H165)*(BZ$6-$F165+1),$J165/2,$M165,TRUE)-_xlfn.NORM.DIST(AND(BZ$6&gt;=$F165,BZ$6&lt;=$H165)*(BY$6-$F165+1),$J165/2,$M165,TRUE))/(1-2*_xlfn.NORM.DIST(0,$J165/2,$M165,TRUE))*$D165+($K165="Steady Growth")*(AND(BZ$6&gt;=$F165,BZ$6&lt;=$H165)*((BZ$6-$F165+1)/($J165*($J165+1)/2)*$D165))+($K165="custom")*CustCF!BT165</f>
        <v>0</v>
      </c>
      <c r="CA165" s="95">
        <f>($K165="Bell Curve")*(_xlfn.NORM.DIST(AND(CA$6&gt;=$F165,CA$6&lt;=$H165)*(CA$6-$F165+1),$J165/2,$M165,TRUE)-_xlfn.NORM.DIST(AND(CA$6&gt;=$F165,CA$6&lt;=$H165)*(BZ$6-$F165+1),$J165/2,$M165,TRUE))/(1-2*_xlfn.NORM.DIST(0,$J165/2,$M165,TRUE))*$D165+($K165="Steady Growth")*(AND(CA$6&gt;=$F165,CA$6&lt;=$H165)*((CA$6-$F165+1)/($J165*($J165+1)/2)*$D165))+($K165="custom")*CustCF!BU165</f>
        <v>0</v>
      </c>
      <c r="CB165" s="95">
        <f>($K165="Bell Curve")*(_xlfn.NORM.DIST(AND(CB$6&gt;=$F165,CB$6&lt;=$H165)*(CB$6-$F165+1),$J165/2,$M165,TRUE)-_xlfn.NORM.DIST(AND(CB$6&gt;=$F165,CB$6&lt;=$H165)*(CA$6-$F165+1),$J165/2,$M165,TRUE))/(1-2*_xlfn.NORM.DIST(0,$J165/2,$M165,TRUE))*$D165+($K165="Steady Growth")*(AND(CB$6&gt;=$F165,CB$6&lt;=$H165)*((CB$6-$F165+1)/($J165*($J165+1)/2)*$D165))+($K165="custom")*CustCF!BV165</f>
        <v>0</v>
      </c>
      <c r="CC165" s="95">
        <f>($K165="Bell Curve")*(_xlfn.NORM.DIST(AND(CC$6&gt;=$F165,CC$6&lt;=$H165)*(CC$6-$F165+1),$J165/2,$M165,TRUE)-_xlfn.NORM.DIST(AND(CC$6&gt;=$F165,CC$6&lt;=$H165)*(CB$6-$F165+1),$J165/2,$M165,TRUE))/(1-2*_xlfn.NORM.DIST(0,$J165/2,$M165,TRUE))*$D165+($K165="Steady Growth")*(AND(CC$6&gt;=$F165,CC$6&lt;=$H165)*((CC$6-$F165+1)/($J165*($J165+1)/2)*$D165))+($K165="custom")*CustCF!BW165</f>
        <v>0</v>
      </c>
      <c r="CD165" s="95">
        <f>($K165="Bell Curve")*(_xlfn.NORM.DIST(AND(CD$6&gt;=$F165,CD$6&lt;=$H165)*(CD$6-$F165+1),$J165/2,$M165,TRUE)-_xlfn.NORM.DIST(AND(CD$6&gt;=$F165,CD$6&lt;=$H165)*(CC$6-$F165+1),$J165/2,$M165,TRUE))/(1-2*_xlfn.NORM.DIST(0,$J165/2,$M165,TRUE))*$D165+($K165="Steady Growth")*(AND(CD$6&gt;=$F165,CD$6&lt;=$H165)*((CD$6-$F165+1)/($J165*($J165+1)/2)*$D165))+($K165="custom")*CustCF!BX165</f>
        <v>0</v>
      </c>
      <c r="CE165" s="95">
        <f>($K165="Bell Curve")*(_xlfn.NORM.DIST(AND(CE$6&gt;=$F165,CE$6&lt;=$H165)*(CE$6-$F165+1),$J165/2,$M165,TRUE)-_xlfn.NORM.DIST(AND(CE$6&gt;=$F165,CE$6&lt;=$H165)*(CD$6-$F165+1),$J165/2,$M165,TRUE))/(1-2*_xlfn.NORM.DIST(0,$J165/2,$M165,TRUE))*$D165+($K165="Steady Growth")*(AND(CE$6&gt;=$F165,CE$6&lt;=$H165)*((CE$6-$F165+1)/($J165*($J165+1)/2)*$D165))+($K165="custom")*CustCF!BY165</f>
        <v>0</v>
      </c>
      <c r="CF165" s="95">
        <f>($K165="Bell Curve")*(_xlfn.NORM.DIST(AND(CF$6&gt;=$F165,CF$6&lt;=$H165)*(CF$6-$F165+1),$J165/2,$M165,TRUE)-_xlfn.NORM.DIST(AND(CF$6&gt;=$F165,CF$6&lt;=$H165)*(CE$6-$F165+1),$J165/2,$M165,TRUE))/(1-2*_xlfn.NORM.DIST(0,$J165/2,$M165,TRUE))*$D165+($K165="Steady Growth")*(AND(CF$6&gt;=$F165,CF$6&lt;=$H165)*((CF$6-$F165+1)/($J165*($J165+1)/2)*$D165))+($K165="custom")*CustCF!BZ165</f>
        <v>0</v>
      </c>
      <c r="CG165" s="95">
        <f>($K165="Bell Curve")*(_xlfn.NORM.DIST(AND(CG$6&gt;=$F165,CG$6&lt;=$H165)*(CG$6-$F165+1),$J165/2,$M165,TRUE)-_xlfn.NORM.DIST(AND(CG$6&gt;=$F165,CG$6&lt;=$H165)*(CF$6-$F165+1),$J165/2,$M165,TRUE))/(1-2*_xlfn.NORM.DIST(0,$J165/2,$M165,TRUE))*$D165+($K165="Steady Growth")*(AND(CG$6&gt;=$F165,CG$6&lt;=$H165)*((CG$6-$F165+1)/($J165*($J165+1)/2)*$D165))+($K165="custom")*CustCF!CA165</f>
        <v>0</v>
      </c>
      <c r="CH165" s="95">
        <f>($K165="Bell Curve")*(_xlfn.NORM.DIST(AND(CH$6&gt;=$F165,CH$6&lt;=$H165)*(CH$6-$F165+1),$J165/2,$M165,TRUE)-_xlfn.NORM.DIST(AND(CH$6&gt;=$F165,CH$6&lt;=$H165)*(CG$6-$F165+1),$J165/2,$M165,TRUE))/(1-2*_xlfn.NORM.DIST(0,$J165/2,$M165,TRUE))*$D165+($K165="Steady Growth")*(AND(CH$6&gt;=$F165,CH$6&lt;=$H165)*((CH$6-$F165+1)/($J165*($J165+1)/2)*$D165))+($K165="custom")*CustCF!CB165</f>
        <v>0</v>
      </c>
      <c r="CI165" s="95">
        <f>($K165="Bell Curve")*(_xlfn.NORM.DIST(AND(CI$6&gt;=$F165,CI$6&lt;=$H165)*(CI$6-$F165+1),$J165/2,$M165,TRUE)-_xlfn.NORM.DIST(AND(CI$6&gt;=$F165,CI$6&lt;=$H165)*(CH$6-$F165+1),$J165/2,$M165,TRUE))/(1-2*_xlfn.NORM.DIST(0,$J165/2,$M165,TRUE))*$D165+($K165="Steady Growth")*(AND(CI$6&gt;=$F165,CI$6&lt;=$H165)*((CI$6-$F165+1)/($J165*($J165+1)/2)*$D165))+($K165="custom")*CustCF!CC165</f>
        <v>0</v>
      </c>
      <c r="CJ165" s="95">
        <f>($K165="Bell Curve")*(_xlfn.NORM.DIST(AND(CJ$6&gt;=$F165,CJ$6&lt;=$H165)*(CJ$6-$F165+1),$J165/2,$M165,TRUE)-_xlfn.NORM.DIST(AND(CJ$6&gt;=$F165,CJ$6&lt;=$H165)*(CI$6-$F165+1),$J165/2,$M165,TRUE))/(1-2*_xlfn.NORM.DIST(0,$J165/2,$M165,TRUE))*$D165+($K165="Steady Growth")*(AND(CJ$6&gt;=$F165,CJ$6&lt;=$H165)*((CJ$6-$F165+1)/($J165*($J165+1)/2)*$D165))+($K165="custom")*CustCF!CD165</f>
        <v>0</v>
      </c>
      <c r="CK165" s="95">
        <f>($K165="Bell Curve")*(_xlfn.NORM.DIST(AND(CK$6&gt;=$F165,CK$6&lt;=$H165)*(CK$6-$F165+1),$J165/2,$M165,TRUE)-_xlfn.NORM.DIST(AND(CK$6&gt;=$F165,CK$6&lt;=$H165)*(CJ$6-$F165+1),$J165/2,$M165,TRUE))/(1-2*_xlfn.NORM.DIST(0,$J165/2,$M165,TRUE))*$D165+($K165="Steady Growth")*(AND(CK$6&gt;=$F165,CK$6&lt;=$H165)*((CK$6-$F165+1)/($J165*($J165+1)/2)*$D165))+($K165="custom")*CustCF!CE165</f>
        <v>0</v>
      </c>
      <c r="CL165" s="95">
        <f>($K165="Bell Curve")*(_xlfn.NORM.DIST(AND(CL$6&gt;=$F165,CL$6&lt;=$H165)*(CL$6-$F165+1),$J165/2,$M165,TRUE)-_xlfn.NORM.DIST(AND(CL$6&gt;=$F165,CL$6&lt;=$H165)*(CK$6-$F165+1),$J165/2,$M165,TRUE))/(1-2*_xlfn.NORM.DIST(0,$J165/2,$M165,TRUE))*$D165+($K165="Steady Growth")*(AND(CL$6&gt;=$F165,CL$6&lt;=$H165)*((CL$6-$F165+1)/($J165*($J165+1)/2)*$D165))+($K165="custom")*CustCF!CF165</f>
        <v>0</v>
      </c>
      <c r="CM165" s="95">
        <f>($K165="Bell Curve")*(_xlfn.NORM.DIST(AND(CM$6&gt;=$F165,CM$6&lt;=$H165)*(CM$6-$F165+1),$J165/2,$M165,TRUE)-_xlfn.NORM.DIST(AND(CM$6&gt;=$F165,CM$6&lt;=$H165)*(CL$6-$F165+1),$J165/2,$M165,TRUE))/(1-2*_xlfn.NORM.DIST(0,$J165/2,$M165,TRUE))*$D165+($K165="Steady Growth")*(AND(CM$6&gt;=$F165,CM$6&lt;=$H165)*((CM$6-$F165+1)/($J165*($J165+1)/2)*$D165))+($K165="custom")*CustCF!CG165</f>
        <v>0</v>
      </c>
      <c r="CN165" s="95">
        <f>($K165="Bell Curve")*(_xlfn.NORM.DIST(AND(CN$6&gt;=$F165,CN$6&lt;=$H165)*(CN$6-$F165+1),$J165/2,$M165,TRUE)-_xlfn.NORM.DIST(AND(CN$6&gt;=$F165,CN$6&lt;=$H165)*(CM$6-$F165+1),$J165/2,$M165,TRUE))/(1-2*_xlfn.NORM.DIST(0,$J165/2,$M165,TRUE))*$D165+($K165="Steady Growth")*(AND(CN$6&gt;=$F165,CN$6&lt;=$H165)*((CN$6-$F165+1)/($J165*($J165+1)/2)*$D165))+($K165="custom")*CustCF!CH165</f>
        <v>0</v>
      </c>
      <c r="CO165" s="95">
        <f>($K165="Bell Curve")*(_xlfn.NORM.DIST(AND(CO$6&gt;=$F165,CO$6&lt;=$H165)*(CO$6-$F165+1),$J165/2,$M165,TRUE)-_xlfn.NORM.DIST(AND(CO$6&gt;=$F165,CO$6&lt;=$H165)*(CN$6-$F165+1),$J165/2,$M165,TRUE))/(1-2*_xlfn.NORM.DIST(0,$J165/2,$M165,TRUE))*$D165+($K165="Steady Growth")*(AND(CO$6&gt;=$F165,CO$6&lt;=$H165)*((CO$6-$F165+1)/($J165*($J165+1)/2)*$D165))+($K165="custom")*CustCF!CI165</f>
        <v>0</v>
      </c>
      <c r="CP165" s="95">
        <f>($K165="Bell Curve")*(_xlfn.NORM.DIST(AND(CP$6&gt;=$F165,CP$6&lt;=$H165)*(CP$6-$F165+1),$J165/2,$M165,TRUE)-_xlfn.NORM.DIST(AND(CP$6&gt;=$F165,CP$6&lt;=$H165)*(CO$6-$F165+1),$J165/2,$M165,TRUE))/(1-2*_xlfn.NORM.DIST(0,$J165/2,$M165,TRUE))*$D165+($K165="Steady Growth")*(AND(CP$6&gt;=$F165,CP$6&lt;=$H165)*((CP$6-$F165+1)/($J165*($J165+1)/2)*$D165))+($K165="custom")*CustCF!CJ165</f>
        <v>0</v>
      </c>
      <c r="CQ165" s="95">
        <f>($K165="Bell Curve")*(_xlfn.NORM.DIST(AND(CQ$6&gt;=$F165,CQ$6&lt;=$H165)*(CQ$6-$F165+1),$J165/2,$M165,TRUE)-_xlfn.NORM.DIST(AND(CQ$6&gt;=$F165,CQ$6&lt;=$H165)*(CP$6-$F165+1),$J165/2,$M165,TRUE))/(1-2*_xlfn.NORM.DIST(0,$J165/2,$M165,TRUE))*$D165+($K165="Steady Growth")*(AND(CQ$6&gt;=$F165,CQ$6&lt;=$H165)*((CQ$6-$F165+1)/($J165*($J165+1)/2)*$D165))+($K165="custom")*CustCF!CK165</f>
        <v>0</v>
      </c>
      <c r="CR165" s="95">
        <f>($K165="Bell Curve")*(_xlfn.NORM.DIST(AND(CR$6&gt;=$F165,CR$6&lt;=$H165)*(CR$6-$F165+1),$J165/2,$M165,TRUE)-_xlfn.NORM.DIST(AND(CR$6&gt;=$F165,CR$6&lt;=$H165)*(CQ$6-$F165+1),$J165/2,$M165,TRUE))/(1-2*_xlfn.NORM.DIST(0,$J165/2,$M165,TRUE))*$D165+($K165="Steady Growth")*(AND(CR$6&gt;=$F165,CR$6&lt;=$H165)*((CR$6-$F165+1)/($J165*($J165+1)/2)*$D165))+($K165="custom")*CustCF!CL165</f>
        <v>0</v>
      </c>
      <c r="CS165" s="95">
        <f>($K165="Bell Curve")*(_xlfn.NORM.DIST(AND(CS$6&gt;=$F165,CS$6&lt;=$H165)*(CS$6-$F165+1),$J165/2,$M165,TRUE)-_xlfn.NORM.DIST(AND(CS$6&gt;=$F165,CS$6&lt;=$H165)*(CR$6-$F165+1),$J165/2,$M165,TRUE))/(1-2*_xlfn.NORM.DIST(0,$J165/2,$M165,TRUE))*$D165+($K165="Steady Growth")*(AND(CS$6&gt;=$F165,CS$6&lt;=$H165)*((CS$6-$F165+1)/($J165*($J165+1)/2)*$D165))+($K165="custom")*CustCF!CM165</f>
        <v>0</v>
      </c>
      <c r="CT165" s="95">
        <f>($K165="Bell Curve")*(_xlfn.NORM.DIST(AND(CT$6&gt;=$F165,CT$6&lt;=$H165)*(CT$6-$F165+1),$J165/2,$M165,TRUE)-_xlfn.NORM.DIST(AND(CT$6&gt;=$F165,CT$6&lt;=$H165)*(CS$6-$F165+1),$J165/2,$M165,TRUE))/(1-2*_xlfn.NORM.DIST(0,$J165/2,$M165,TRUE))*$D165+($K165="Steady Growth")*(AND(CT$6&gt;=$F165,CT$6&lt;=$H165)*((CT$6-$F165+1)/($J165*($J165+1)/2)*$D165))+($K165="custom")*CustCF!CN165</f>
        <v>0</v>
      </c>
      <c r="CU165" s="95">
        <f>($K165="Bell Curve")*(_xlfn.NORM.DIST(AND(CU$6&gt;=$F165,CU$6&lt;=$H165)*(CU$6-$F165+1),$J165/2,$M165,TRUE)-_xlfn.NORM.DIST(AND(CU$6&gt;=$F165,CU$6&lt;=$H165)*(CT$6-$F165+1),$J165/2,$M165,TRUE))/(1-2*_xlfn.NORM.DIST(0,$J165/2,$M165,TRUE))*$D165+($K165="Steady Growth")*(AND(CU$6&gt;=$F165,CU$6&lt;=$H165)*((CU$6-$F165+1)/($J165*($J165+1)/2)*$D165))+($K165="custom")*CustCF!CO165</f>
        <v>0</v>
      </c>
      <c r="CV165" s="95">
        <f>($K165="Bell Curve")*(_xlfn.NORM.DIST(AND(CV$6&gt;=$F165,CV$6&lt;=$H165)*(CV$6-$F165+1),$J165/2,$M165,TRUE)-_xlfn.NORM.DIST(AND(CV$6&gt;=$F165,CV$6&lt;=$H165)*(CU$6-$F165+1),$J165/2,$M165,TRUE))/(1-2*_xlfn.NORM.DIST(0,$J165/2,$M165,TRUE))*$D165+($K165="Steady Growth")*(AND(CV$6&gt;=$F165,CV$6&lt;=$H165)*((CV$6-$F165+1)/($J165*($J165+1)/2)*$D165))+($K165="custom")*CustCF!CP165</f>
        <v>0</v>
      </c>
      <c r="CW165" s="95">
        <f>($K165="Bell Curve")*(_xlfn.NORM.DIST(AND(CW$6&gt;=$F165,CW$6&lt;=$H165)*(CW$6-$F165+1),$J165/2,$M165,TRUE)-_xlfn.NORM.DIST(AND(CW$6&gt;=$F165,CW$6&lt;=$H165)*(CV$6-$F165+1),$J165/2,$M165,TRUE))/(1-2*_xlfn.NORM.DIST(0,$J165/2,$M165,TRUE))*$D165+($K165="Steady Growth")*(AND(CW$6&gt;=$F165,CW$6&lt;=$H165)*((CW$6-$F165+1)/($J165*($J165+1)/2)*$D165))+($K165="custom")*CustCF!CQ165</f>
        <v>0</v>
      </c>
      <c r="CX165" s="95">
        <f>($K165="Bell Curve")*(_xlfn.NORM.DIST(AND(CX$6&gt;=$F165,CX$6&lt;=$H165)*(CX$6-$F165+1),$J165/2,$M165,TRUE)-_xlfn.NORM.DIST(AND(CX$6&gt;=$F165,CX$6&lt;=$H165)*(CW$6-$F165+1),$J165/2,$M165,TRUE))/(1-2*_xlfn.NORM.DIST(0,$J165/2,$M165,TRUE))*$D165+($K165="Steady Growth")*(AND(CX$6&gt;=$F165,CX$6&lt;=$H165)*((CX$6-$F165+1)/($J165*($J165+1)/2)*$D165))+($K165="custom")*CustCF!CR165</f>
        <v>0</v>
      </c>
      <c r="CY165" s="95">
        <f>($K165="Bell Curve")*(_xlfn.NORM.DIST(AND(CY$6&gt;=$F165,CY$6&lt;=$H165)*(CY$6-$F165+1),$J165/2,$M165,TRUE)-_xlfn.NORM.DIST(AND(CY$6&gt;=$F165,CY$6&lt;=$H165)*(CX$6-$F165+1),$J165/2,$M165,TRUE))/(1-2*_xlfn.NORM.DIST(0,$J165/2,$M165,TRUE))*$D165+($K165="Steady Growth")*(AND(CY$6&gt;=$F165,CY$6&lt;=$H165)*((CY$6-$F165+1)/($J165*($J165+1)/2)*$D165))+($K165="custom")*CustCF!CS165</f>
        <v>0</v>
      </c>
      <c r="CZ165" s="95">
        <f>($K165="Bell Curve")*(_xlfn.NORM.DIST(AND(CZ$6&gt;=$F165,CZ$6&lt;=$H165)*(CZ$6-$F165+1),$J165/2,$M165,TRUE)-_xlfn.NORM.DIST(AND(CZ$6&gt;=$F165,CZ$6&lt;=$H165)*(CY$6-$F165+1),$J165/2,$M165,TRUE))/(1-2*_xlfn.NORM.DIST(0,$J165/2,$M165,TRUE))*$D165+($K165="Steady Growth")*(AND(CZ$6&gt;=$F165,CZ$6&lt;=$H165)*((CZ$6-$F165+1)/($J165*($J165+1)/2)*$D165))+($K165="custom")*CustCF!CT165</f>
        <v>0</v>
      </c>
      <c r="DA165" s="95">
        <f>($K165="Bell Curve")*(_xlfn.NORM.DIST(AND(DA$6&gt;=$F165,DA$6&lt;=$H165)*(DA$6-$F165+1),$J165/2,$M165,TRUE)-_xlfn.NORM.DIST(AND(DA$6&gt;=$F165,DA$6&lt;=$H165)*(CZ$6-$F165+1),$J165/2,$M165,TRUE))/(1-2*_xlfn.NORM.DIST(0,$J165/2,$M165,TRUE))*$D165+($K165="Steady Growth")*(AND(DA$6&gt;=$F165,DA$6&lt;=$H165)*((DA$6-$F165+1)/($J165*($J165+1)/2)*$D165))+($K165="custom")*CustCF!CU165</f>
        <v>0</v>
      </c>
      <c r="DB165" s="95">
        <f>($K165="Bell Curve")*(_xlfn.NORM.DIST(AND(DB$6&gt;=$F165,DB$6&lt;=$H165)*(DB$6-$F165+1),$J165/2,$M165,TRUE)-_xlfn.NORM.DIST(AND(DB$6&gt;=$F165,DB$6&lt;=$H165)*(DA$6-$F165+1),$J165/2,$M165,TRUE))/(1-2*_xlfn.NORM.DIST(0,$J165/2,$M165,TRUE))*$D165+($K165="Steady Growth")*(AND(DB$6&gt;=$F165,DB$6&lt;=$H165)*((DB$6-$F165+1)/($J165*($J165+1)/2)*$D165))+($K165="custom")*CustCF!CV165</f>
        <v>0</v>
      </c>
      <c r="DC165" s="95">
        <f>($K165="Bell Curve")*(_xlfn.NORM.DIST(AND(DC$6&gt;=$F165,DC$6&lt;=$H165)*(DC$6-$F165+1),$J165/2,$M165,TRUE)-_xlfn.NORM.DIST(AND(DC$6&gt;=$F165,DC$6&lt;=$H165)*(DB$6-$F165+1),$J165/2,$M165,TRUE))/(1-2*_xlfn.NORM.DIST(0,$J165/2,$M165,TRUE))*$D165+($K165="Steady Growth")*(AND(DC$6&gt;=$F165,DC$6&lt;=$H165)*((DC$6-$F165+1)/($J165*($J165+1)/2)*$D165))+($K165="custom")*CustCF!CW165</f>
        <v>0</v>
      </c>
      <c r="DD165" s="95">
        <f>($K165="Bell Curve")*(_xlfn.NORM.DIST(AND(DD$6&gt;=$F165,DD$6&lt;=$H165)*(DD$6-$F165+1),$J165/2,$M165,TRUE)-_xlfn.NORM.DIST(AND(DD$6&gt;=$F165,DD$6&lt;=$H165)*(DC$6-$F165+1),$J165/2,$M165,TRUE))/(1-2*_xlfn.NORM.DIST(0,$J165/2,$M165,TRUE))*$D165+($K165="Steady Growth")*(AND(DD$6&gt;=$F165,DD$6&lt;=$H165)*((DD$6-$F165+1)/($J165*($J165+1)/2)*$D165))+($K165="custom")*CustCF!CX165</f>
        <v>0</v>
      </c>
      <c r="DE165" s="95">
        <f>($K165="Bell Curve")*(_xlfn.NORM.DIST(AND(DE$6&gt;=$F165,DE$6&lt;=$H165)*(DE$6-$F165+1),$J165/2,$M165,TRUE)-_xlfn.NORM.DIST(AND(DE$6&gt;=$F165,DE$6&lt;=$H165)*(DD$6-$F165+1),$J165/2,$M165,TRUE))/(1-2*_xlfn.NORM.DIST(0,$J165/2,$M165,TRUE))*$D165+($K165="Steady Growth")*(AND(DE$6&gt;=$F165,DE$6&lt;=$H165)*((DE$6-$F165+1)/($J165*($J165+1)/2)*$D165))+($K165="custom")*CustCF!CY165</f>
        <v>0</v>
      </c>
      <c r="DF165" s="95">
        <f>($K165="Bell Curve")*(_xlfn.NORM.DIST(AND(DF$6&gt;=$F165,DF$6&lt;=$H165)*(DF$6-$F165+1),$J165/2,$M165,TRUE)-_xlfn.NORM.DIST(AND(DF$6&gt;=$F165,DF$6&lt;=$H165)*(DE$6-$F165+1),$J165/2,$M165,TRUE))/(1-2*_xlfn.NORM.DIST(0,$J165/2,$M165,TRUE))*$D165+($K165="Steady Growth")*(AND(DF$6&gt;=$F165,DF$6&lt;=$H165)*((DF$6-$F165+1)/($J165*($J165+1)/2)*$D165))+($K165="custom")*CustCF!CZ165</f>
        <v>0</v>
      </c>
      <c r="DG165" s="95">
        <f>($K165="Bell Curve")*(_xlfn.NORM.DIST(AND(DG$6&gt;=$F165,DG$6&lt;=$H165)*(DG$6-$F165+1),$J165/2,$M165,TRUE)-_xlfn.NORM.DIST(AND(DG$6&gt;=$F165,DG$6&lt;=$H165)*(DF$6-$F165+1),$J165/2,$M165,TRUE))/(1-2*_xlfn.NORM.DIST(0,$J165/2,$M165,TRUE))*$D165+($K165="Steady Growth")*(AND(DG$6&gt;=$F165,DG$6&lt;=$H165)*((DG$6-$F165+1)/($J165*($J165+1)/2)*$D165))+($K165="custom")*CustCF!DA165</f>
        <v>0</v>
      </c>
      <c r="DH165" s="95">
        <f>($K165="Bell Curve")*(_xlfn.NORM.DIST(AND(DH$6&gt;=$F165,DH$6&lt;=$H165)*(DH$6-$F165+1),$J165/2,$M165,TRUE)-_xlfn.NORM.DIST(AND(DH$6&gt;=$F165,DH$6&lt;=$H165)*(DG$6-$F165+1),$J165/2,$M165,TRUE))/(1-2*_xlfn.NORM.DIST(0,$J165/2,$M165,TRUE))*$D165+($K165="Steady Growth")*(AND(DH$6&gt;=$F165,DH$6&lt;=$H165)*((DH$6-$F165+1)/($J165*($J165+1)/2)*$D165))+($K165="custom")*CustCF!DB165</f>
        <v>0</v>
      </c>
      <c r="DI165" s="95">
        <f>($K165="Bell Curve")*(_xlfn.NORM.DIST(AND(DI$6&gt;=$F165,DI$6&lt;=$H165)*(DI$6-$F165+1),$J165/2,$M165,TRUE)-_xlfn.NORM.DIST(AND(DI$6&gt;=$F165,DI$6&lt;=$H165)*(DH$6-$F165+1),$J165/2,$M165,TRUE))/(1-2*_xlfn.NORM.DIST(0,$J165/2,$M165,TRUE))*$D165+($K165="Steady Growth")*(AND(DI$6&gt;=$F165,DI$6&lt;=$H165)*((DI$6-$F165+1)/($J165*($J165+1)/2)*$D165))+($K165="custom")*CustCF!DC165</f>
        <v>0</v>
      </c>
      <c r="DJ165" s="95">
        <f>($K165="Bell Curve")*(_xlfn.NORM.DIST(AND(DJ$6&gt;=$F165,DJ$6&lt;=$H165)*(DJ$6-$F165+1),$J165/2,$M165,TRUE)-_xlfn.NORM.DIST(AND(DJ$6&gt;=$F165,DJ$6&lt;=$H165)*(DI$6-$F165+1),$J165/2,$M165,TRUE))/(1-2*_xlfn.NORM.DIST(0,$J165/2,$M165,TRUE))*$D165+($K165="Steady Growth")*(AND(DJ$6&gt;=$F165,DJ$6&lt;=$H165)*((DJ$6-$F165+1)/($J165*($J165+1)/2)*$D165))+($K165="custom")*CustCF!DD165</f>
        <v>0</v>
      </c>
      <c r="DK165" s="95">
        <f>($K165="Bell Curve")*(_xlfn.NORM.DIST(AND(DK$6&gt;=$F165,DK$6&lt;=$H165)*(DK$6-$F165+1),$J165/2,$M165,TRUE)-_xlfn.NORM.DIST(AND(DK$6&gt;=$F165,DK$6&lt;=$H165)*(DJ$6-$F165+1),$J165/2,$M165,TRUE))/(1-2*_xlfn.NORM.DIST(0,$J165/2,$M165,TRUE))*$D165+($K165="Steady Growth")*(AND(DK$6&gt;=$F165,DK$6&lt;=$H165)*((DK$6-$F165+1)/($J165*($J165+1)/2)*$D165))+($K165="custom")*CustCF!DE165</f>
        <v>0</v>
      </c>
      <c r="DL165" s="95">
        <f>($K165="Bell Curve")*(_xlfn.NORM.DIST(AND(DL$6&gt;=$F165,DL$6&lt;=$H165)*(DL$6-$F165+1),$J165/2,$M165,TRUE)-_xlfn.NORM.DIST(AND(DL$6&gt;=$F165,DL$6&lt;=$H165)*(DK$6-$F165+1),$J165/2,$M165,TRUE))/(1-2*_xlfn.NORM.DIST(0,$J165/2,$M165,TRUE))*$D165+($K165="Steady Growth")*(AND(DL$6&gt;=$F165,DL$6&lt;=$H165)*((DL$6-$F165+1)/($J165*($J165+1)/2)*$D165))+($K165="custom")*CustCF!DF165</f>
        <v>0</v>
      </c>
      <c r="DM165" s="95">
        <f>($K165="Bell Curve")*(_xlfn.NORM.DIST(AND(DM$6&gt;=$F165,DM$6&lt;=$H165)*(DM$6-$F165+1),$J165/2,$M165,TRUE)-_xlfn.NORM.DIST(AND(DM$6&gt;=$F165,DM$6&lt;=$H165)*(DL$6-$F165+1),$J165/2,$M165,TRUE))/(1-2*_xlfn.NORM.DIST(0,$J165/2,$M165,TRUE))*$D165+($K165="Steady Growth")*(AND(DM$6&gt;=$F165,DM$6&lt;=$H165)*((DM$6-$F165+1)/($J165*($J165+1)/2)*$D165))+($K165="custom")*CustCF!DG165</f>
        <v>0</v>
      </c>
      <c r="DN165" s="95">
        <f>($K165="Bell Curve")*(_xlfn.NORM.DIST(AND(DN$6&gt;=$F165,DN$6&lt;=$H165)*(DN$6-$F165+1),$J165/2,$M165,TRUE)-_xlfn.NORM.DIST(AND(DN$6&gt;=$F165,DN$6&lt;=$H165)*(DM$6-$F165+1),$J165/2,$M165,TRUE))/(1-2*_xlfn.NORM.DIST(0,$J165/2,$M165,TRUE))*$D165+($K165="Steady Growth")*(AND(DN$6&gt;=$F165,DN$6&lt;=$H165)*((DN$6-$F165+1)/($J165*($J165+1)/2)*$D165))+($K165="custom")*CustCF!DH165</f>
        <v>0</v>
      </c>
      <c r="DO165" s="95">
        <f>($K165="Bell Curve")*(_xlfn.NORM.DIST(AND(DO$6&gt;=$F165,DO$6&lt;=$H165)*(DO$6-$F165+1),$J165/2,$M165,TRUE)-_xlfn.NORM.DIST(AND(DO$6&gt;=$F165,DO$6&lt;=$H165)*(DN$6-$F165+1),$J165/2,$M165,TRUE))/(1-2*_xlfn.NORM.DIST(0,$J165/2,$M165,TRUE))*$D165+($K165="Steady Growth")*(AND(DO$6&gt;=$F165,DO$6&lt;=$H165)*((DO$6-$F165+1)/($J165*($J165+1)/2)*$D165))+($K165="custom")*CustCF!DI165</f>
        <v>0</v>
      </c>
      <c r="DP165" s="95">
        <f>($K165="Bell Curve")*(_xlfn.NORM.DIST(AND(DP$6&gt;=$F165,DP$6&lt;=$H165)*(DP$6-$F165+1),$J165/2,$M165,TRUE)-_xlfn.NORM.DIST(AND(DP$6&gt;=$F165,DP$6&lt;=$H165)*(DO$6-$F165+1),$J165/2,$M165,TRUE))/(1-2*_xlfn.NORM.DIST(0,$J165/2,$M165,TRUE))*$D165+($K165="Steady Growth")*(AND(DP$6&gt;=$F165,DP$6&lt;=$H165)*((DP$6-$F165+1)/($J165*($J165+1)/2)*$D165))+($K165="custom")*CustCF!DJ165</f>
        <v>0</v>
      </c>
      <c r="DQ165" s="95">
        <f>($K165="Bell Curve")*(_xlfn.NORM.DIST(AND(DQ$6&gt;=$F165,DQ$6&lt;=$H165)*(DQ$6-$F165+1),$J165/2,$M165,TRUE)-_xlfn.NORM.DIST(AND(DQ$6&gt;=$F165,DQ$6&lt;=$H165)*(DP$6-$F165+1),$J165/2,$M165,TRUE))/(1-2*_xlfn.NORM.DIST(0,$J165/2,$M165,TRUE))*$D165+($K165="Steady Growth")*(AND(DQ$6&gt;=$F165,DQ$6&lt;=$H165)*((DQ$6-$F165+1)/($J165*($J165+1)/2)*$D165))+($K165="custom")*CustCF!DK165</f>
        <v>0</v>
      </c>
      <c r="DR165" s="95">
        <f>($K165="Bell Curve")*(_xlfn.NORM.DIST(AND(DR$6&gt;=$F165,DR$6&lt;=$H165)*(DR$6-$F165+1),$J165/2,$M165,TRUE)-_xlfn.NORM.DIST(AND(DR$6&gt;=$F165,DR$6&lt;=$H165)*(DQ$6-$F165+1),$J165/2,$M165,TRUE))/(1-2*_xlfn.NORM.DIST(0,$J165/2,$M165,TRUE))*$D165+($K165="Steady Growth")*(AND(DR$6&gt;=$F165,DR$6&lt;=$H165)*((DR$6-$F165+1)/($J165*($J165+1)/2)*$D165))+($K165="custom")*CustCF!DL165</f>
        <v>0</v>
      </c>
      <c r="DS165" s="95">
        <f>($K165="Bell Curve")*(_xlfn.NORM.DIST(AND(DS$6&gt;=$F165,DS$6&lt;=$H165)*(DS$6-$F165+1),$J165/2,$M165,TRUE)-_xlfn.NORM.DIST(AND(DS$6&gt;=$F165,DS$6&lt;=$H165)*(DR$6-$F165+1),$J165/2,$M165,TRUE))/(1-2*_xlfn.NORM.DIST(0,$J165/2,$M165,TRUE))*$D165+($K165="Steady Growth")*(AND(DS$6&gt;=$F165,DS$6&lt;=$H165)*((DS$6-$F165+1)/($J165*($J165+1)/2)*$D165))+($K165="custom")*CustCF!DM165</f>
        <v>0</v>
      </c>
      <c r="DT165" s="95">
        <f>($K165="Bell Curve")*(_xlfn.NORM.DIST(AND(DT$6&gt;=$F165,DT$6&lt;=$H165)*(DT$6-$F165+1),$J165/2,$M165,TRUE)-_xlfn.NORM.DIST(AND(DT$6&gt;=$F165,DT$6&lt;=$H165)*(DS$6-$F165+1),$J165/2,$M165,TRUE))/(1-2*_xlfn.NORM.DIST(0,$J165/2,$M165,TRUE))*$D165+($K165="Steady Growth")*(AND(DT$6&gt;=$F165,DT$6&lt;=$H165)*((DT$6-$F165+1)/($J165*($J165+1)/2)*$D165))+($K165="custom")*CustCF!DN165</f>
        <v>0</v>
      </c>
      <c r="DU165" s="95">
        <f>($K165="Bell Curve")*(_xlfn.NORM.DIST(AND(DU$6&gt;=$F165,DU$6&lt;=$H165)*(DU$6-$F165+1),$J165/2,$M165,TRUE)-_xlfn.NORM.DIST(AND(DU$6&gt;=$F165,DU$6&lt;=$H165)*(DT$6-$F165+1),$J165/2,$M165,TRUE))/(1-2*_xlfn.NORM.DIST(0,$J165/2,$M165,TRUE))*$D165+($K165="Steady Growth")*(AND(DU$6&gt;=$F165,DU$6&lt;=$H165)*((DU$6-$F165+1)/($J165*($J165+1)/2)*$D165))+($K165="custom")*CustCF!DO165</f>
        <v>0</v>
      </c>
      <c r="DV165" s="95">
        <f>($K165="Bell Curve")*(_xlfn.NORM.DIST(AND(DV$6&gt;=$F165,DV$6&lt;=$H165)*(DV$6-$F165+1),$J165/2,$M165,TRUE)-_xlfn.NORM.DIST(AND(DV$6&gt;=$F165,DV$6&lt;=$H165)*(DU$6-$F165+1),$J165/2,$M165,TRUE))/(1-2*_xlfn.NORM.DIST(0,$J165/2,$M165,TRUE))*$D165+($K165="Steady Growth")*(AND(DV$6&gt;=$F165,DV$6&lt;=$H165)*((DV$6-$F165+1)/($J165*($J165+1)/2)*$D165))+($K165="custom")*CustCF!DP165</f>
        <v>0</v>
      </c>
      <c r="DW165" s="95">
        <f>($K165="Bell Curve")*(_xlfn.NORM.DIST(AND(DW$6&gt;=$F165,DW$6&lt;=$H165)*(DW$6-$F165+1),$J165/2,$M165,TRUE)-_xlfn.NORM.DIST(AND(DW$6&gt;=$F165,DW$6&lt;=$H165)*(DV$6-$F165+1),$J165/2,$M165,TRUE))/(1-2*_xlfn.NORM.DIST(0,$J165/2,$M165,TRUE))*$D165+($K165="Steady Growth")*(AND(DW$6&gt;=$F165,DW$6&lt;=$H165)*((DW$6-$F165+1)/($J165*($J165+1)/2)*$D165))+($K165="custom")*CustCF!DQ165</f>
        <v>0</v>
      </c>
      <c r="DX165" s="95">
        <f>($K165="Bell Curve")*(_xlfn.NORM.DIST(AND(DX$6&gt;=$F165,DX$6&lt;=$H165)*(DX$6-$F165+1),$J165/2,$M165,TRUE)-_xlfn.NORM.DIST(AND(DX$6&gt;=$F165,DX$6&lt;=$H165)*(DW$6-$F165+1),$J165/2,$M165,TRUE))/(1-2*_xlfn.NORM.DIST(0,$J165/2,$M165,TRUE))*$D165+($K165="Steady Growth")*(AND(DX$6&gt;=$F165,DX$6&lt;=$H165)*((DX$6-$F165+1)/($J165*($J165+1)/2)*$D165))+($K165="custom")*CustCF!DR165</f>
        <v>0</v>
      </c>
      <c r="DY165" s="95">
        <f>($K165="Bell Curve")*(_xlfn.NORM.DIST(AND(DY$6&gt;=$F165,DY$6&lt;=$H165)*(DY$6-$F165+1),$J165/2,$M165,TRUE)-_xlfn.NORM.DIST(AND(DY$6&gt;=$F165,DY$6&lt;=$H165)*(DX$6-$F165+1),$J165/2,$M165,TRUE))/(1-2*_xlfn.NORM.DIST(0,$J165/2,$M165,TRUE))*$D165+($K165="Steady Growth")*(AND(DY$6&gt;=$F165,DY$6&lt;=$H165)*((DY$6-$F165+1)/($J165*($J165+1)/2)*$D165))+($K165="custom")*CustCF!DS165</f>
        <v>0</v>
      </c>
      <c r="DZ165" s="95">
        <f>($K165="Bell Curve")*(_xlfn.NORM.DIST(AND(DZ$6&gt;=$F165,DZ$6&lt;=$H165)*(DZ$6-$F165+1),$J165/2,$M165,TRUE)-_xlfn.NORM.DIST(AND(DZ$6&gt;=$F165,DZ$6&lt;=$H165)*(DY$6-$F165+1),$J165/2,$M165,TRUE))/(1-2*_xlfn.NORM.DIST(0,$J165/2,$M165,TRUE))*$D165+($K165="Steady Growth")*(AND(DZ$6&gt;=$F165,DZ$6&lt;=$H165)*((DZ$6-$F165+1)/($J165*($J165+1)/2)*$D165))+($K165="custom")*CustCF!DT165</f>
        <v>0</v>
      </c>
      <c r="EA165" s="95">
        <f>($K165="Bell Curve")*(_xlfn.NORM.DIST(AND(EA$6&gt;=$F165,EA$6&lt;=$H165)*(EA$6-$F165+1),$J165/2,$M165,TRUE)-_xlfn.NORM.DIST(AND(EA$6&gt;=$F165,EA$6&lt;=$H165)*(DZ$6-$F165+1),$J165/2,$M165,TRUE))/(1-2*_xlfn.NORM.DIST(0,$J165/2,$M165,TRUE))*$D165+($K165="Steady Growth")*(AND(EA$6&gt;=$F165,EA$6&lt;=$H165)*((EA$6-$F165+1)/($J165*($J165+1)/2)*$D165))+($K165="custom")*CustCF!DU165</f>
        <v>0</v>
      </c>
      <c r="EB165" s="95">
        <f>($K165="Bell Curve")*(_xlfn.NORM.DIST(AND(EB$6&gt;=$F165,EB$6&lt;=$H165)*(EB$6-$F165+1),$J165/2,$M165,TRUE)-_xlfn.NORM.DIST(AND(EB$6&gt;=$F165,EB$6&lt;=$H165)*(EA$6-$F165+1),$J165/2,$M165,TRUE))/(1-2*_xlfn.NORM.DIST(0,$J165/2,$M165,TRUE))*$D165+($K165="Steady Growth")*(AND(EB$6&gt;=$F165,EB$6&lt;=$H165)*((EB$6-$F165+1)/($J165*($J165+1)/2)*$D165))+($K165="custom")*CustCF!DV165</f>
        <v>0</v>
      </c>
      <c r="EC165" s="95">
        <f>($K165="Bell Curve")*(_xlfn.NORM.DIST(AND(EC$6&gt;=$F165,EC$6&lt;=$H165)*(EC$6-$F165+1),$J165/2,$M165,TRUE)-_xlfn.NORM.DIST(AND(EC$6&gt;=$F165,EC$6&lt;=$H165)*(EB$6-$F165+1),$J165/2,$M165,TRUE))/(1-2*_xlfn.NORM.DIST(0,$J165/2,$M165,TRUE))*$D165+($K165="Steady Growth")*(AND(EC$6&gt;=$F165,EC$6&lt;=$H165)*((EC$6-$F165+1)/($J165*($J165+1)/2)*$D165))+($K165="custom")*CustCF!DW165</f>
        <v>0</v>
      </c>
      <c r="ED165" s="95">
        <f>($K165="Bell Curve")*(_xlfn.NORM.DIST(AND(ED$6&gt;=$F165,ED$6&lt;=$H165)*(ED$6-$F165+1),$J165/2,$M165,TRUE)-_xlfn.NORM.DIST(AND(ED$6&gt;=$F165,ED$6&lt;=$H165)*(EC$6-$F165+1),$J165/2,$M165,TRUE))/(1-2*_xlfn.NORM.DIST(0,$J165/2,$M165,TRUE))*$D165+($K165="Steady Growth")*(AND(ED$6&gt;=$F165,ED$6&lt;=$H165)*((ED$6-$F165+1)/($J165*($J165+1)/2)*$D165))+($K165="custom")*CustCF!DX165</f>
        <v>0</v>
      </c>
      <c r="EE165" s="95">
        <f>($K165="Bell Curve")*(_xlfn.NORM.DIST(AND(EE$6&gt;=$F165,EE$6&lt;=$H165)*(EE$6-$F165+1),$J165/2,$M165,TRUE)-_xlfn.NORM.DIST(AND(EE$6&gt;=$F165,EE$6&lt;=$H165)*(ED$6-$F165+1),$J165/2,$M165,TRUE))/(1-2*_xlfn.NORM.DIST(0,$J165/2,$M165,TRUE))*$D165+($K165="Steady Growth")*(AND(EE$6&gt;=$F165,EE$6&lt;=$H165)*((EE$6-$F165+1)/($J165*($J165+1)/2)*$D165))+($K165="custom")*CustCF!DY165</f>
        <v>0</v>
      </c>
      <c r="EF165" s="95">
        <f>($K165="Bell Curve")*(_xlfn.NORM.DIST(AND(EF$6&gt;=$F165,EF$6&lt;=$H165)*(EF$6-$F165+1),$J165/2,$M165,TRUE)-_xlfn.NORM.DIST(AND(EF$6&gt;=$F165,EF$6&lt;=$H165)*(EE$6-$F165+1),$J165/2,$M165,TRUE))/(1-2*_xlfn.NORM.DIST(0,$J165/2,$M165,TRUE))*$D165+($K165="Steady Growth")*(AND(EF$6&gt;=$F165,EF$6&lt;=$H165)*((EF$6-$F165+1)/($J165*($J165+1)/2)*$D165))+($K165="custom")*CustCF!DZ165</f>
        <v>0</v>
      </c>
      <c r="EG165" s="95">
        <f>($K165="Bell Curve")*(_xlfn.NORM.DIST(AND(EG$6&gt;=$F165,EG$6&lt;=$H165)*(EG$6-$F165+1),$J165/2,$M165,TRUE)-_xlfn.NORM.DIST(AND(EG$6&gt;=$F165,EG$6&lt;=$H165)*(EF$6-$F165+1),$J165/2,$M165,TRUE))/(1-2*_xlfn.NORM.DIST(0,$J165/2,$M165,TRUE))*$D165+($K165="Steady Growth")*(AND(EG$6&gt;=$F165,EG$6&lt;=$H165)*((EG$6-$F165+1)/($J165*($J165+1)/2)*$D165))+($K165="custom")*CustCF!EA165</f>
        <v>0</v>
      </c>
      <c r="EH165" s="95">
        <f>($K165="Bell Curve")*(_xlfn.NORM.DIST(AND(EH$6&gt;=$F165,EH$6&lt;=$H165)*(EH$6-$F165+1),$J165/2,$M165,TRUE)-_xlfn.NORM.DIST(AND(EH$6&gt;=$F165,EH$6&lt;=$H165)*(EG$6-$F165+1),$J165/2,$M165,TRUE))/(1-2*_xlfn.NORM.DIST(0,$J165/2,$M165,TRUE))*$D165+($K165="Steady Growth")*(AND(EH$6&gt;=$F165,EH$6&lt;=$H165)*((EH$6-$F165+1)/($J165*($J165+1)/2)*$D165))+($K165="custom")*CustCF!EB165</f>
        <v>0</v>
      </c>
      <c r="EI165" s="95">
        <f>($K165="Bell Curve")*(_xlfn.NORM.DIST(AND(EI$6&gt;=$F165,EI$6&lt;=$H165)*(EI$6-$F165+1),$J165/2,$M165,TRUE)-_xlfn.NORM.DIST(AND(EI$6&gt;=$F165,EI$6&lt;=$H165)*(EH$6-$F165+1),$J165/2,$M165,TRUE))/(1-2*_xlfn.NORM.DIST(0,$J165/2,$M165,TRUE))*$D165+($K165="Steady Growth")*(AND(EI$6&gt;=$F165,EI$6&lt;=$H165)*((EI$6-$F165+1)/($J165*($J165+1)/2)*$D165))+($K165="custom")*CustCF!EC165</f>
        <v>0</v>
      </c>
      <c r="EJ165" s="95">
        <f>($K165="Bell Curve")*(_xlfn.NORM.DIST(AND(EJ$6&gt;=$F165,EJ$6&lt;=$H165)*(EJ$6-$F165+1),$J165/2,$M165,TRUE)-_xlfn.NORM.DIST(AND(EJ$6&gt;=$F165,EJ$6&lt;=$H165)*(EI$6-$F165+1),$J165/2,$M165,TRUE))/(1-2*_xlfn.NORM.DIST(0,$J165/2,$M165,TRUE))*$D165+($K165="Steady Growth")*(AND(EJ$6&gt;=$F165,EJ$6&lt;=$H165)*((EJ$6-$F165+1)/($J165*($J165+1)/2)*$D165))+($K165="custom")*CustCF!ED165</f>
        <v>0</v>
      </c>
      <c r="EK165" s="95">
        <f>($K165="Bell Curve")*(_xlfn.NORM.DIST(AND(EK$6&gt;=$F165,EK$6&lt;=$H165)*(EK$6-$F165+1),$J165/2,$M165,TRUE)-_xlfn.NORM.DIST(AND(EK$6&gt;=$F165,EK$6&lt;=$H165)*(EJ$6-$F165+1),$J165/2,$M165,TRUE))/(1-2*_xlfn.NORM.DIST(0,$J165/2,$M165,TRUE))*$D165+($K165="Steady Growth")*(AND(EK$6&gt;=$F165,EK$6&lt;=$H165)*((EK$6-$F165+1)/($J165*($J165+1)/2)*$D165))+($K165="custom")*CustCF!EE165</f>
        <v>0</v>
      </c>
      <c r="EL165" s="95">
        <f>($K165="Bell Curve")*(_xlfn.NORM.DIST(AND(EL$6&gt;=$F165,EL$6&lt;=$H165)*(EL$6-$F165+1),$J165/2,$M165,TRUE)-_xlfn.NORM.DIST(AND(EL$6&gt;=$F165,EL$6&lt;=$H165)*(EK$6-$F165+1),$J165/2,$M165,TRUE))/(1-2*_xlfn.NORM.DIST(0,$J165/2,$M165,TRUE))*$D165+($K165="Steady Growth")*(AND(EL$6&gt;=$F165,EL$6&lt;=$H165)*((EL$6-$F165+1)/($J165*($J165+1)/2)*$D165))+($K165="custom")*CustCF!EF165</f>
        <v>0</v>
      </c>
      <c r="EM165" s="95">
        <f>($K165="Bell Curve")*(_xlfn.NORM.DIST(AND(EM$6&gt;=$F165,EM$6&lt;=$H165)*(EM$6-$F165+1),$J165/2,$M165,TRUE)-_xlfn.NORM.DIST(AND(EM$6&gt;=$F165,EM$6&lt;=$H165)*(EL$6-$F165+1),$J165/2,$M165,TRUE))/(1-2*_xlfn.NORM.DIST(0,$J165/2,$M165,TRUE))*$D165+($K165="Steady Growth")*(AND(EM$6&gt;=$F165,EM$6&lt;=$H165)*((EM$6-$F165+1)/($J165*($J165+1)/2)*$D165))+($K165="custom")*CustCF!EG165</f>
        <v>0</v>
      </c>
      <c r="EN165" s="95">
        <f>($K165="Bell Curve")*(_xlfn.NORM.DIST(AND(EN$6&gt;=$F165,EN$6&lt;=$H165)*(EN$6-$F165+1),$J165/2,$M165,TRUE)-_xlfn.NORM.DIST(AND(EN$6&gt;=$F165,EN$6&lt;=$H165)*(EM$6-$F165+1),$J165/2,$M165,TRUE))/(1-2*_xlfn.NORM.DIST(0,$J165/2,$M165,TRUE))*$D165+($K165="Steady Growth")*(AND(EN$6&gt;=$F165,EN$6&lt;=$H165)*((EN$6-$F165+1)/($J165*($J165+1)/2)*$D165))+($K165="custom")*CustCF!EH165</f>
        <v>0</v>
      </c>
      <c r="EO165" s="95">
        <f>($K165="Bell Curve")*(_xlfn.NORM.DIST(AND(EO$6&gt;=$F165,EO$6&lt;=$H165)*(EO$6-$F165+1),$J165/2,$M165,TRUE)-_xlfn.NORM.DIST(AND(EO$6&gt;=$F165,EO$6&lt;=$H165)*(EN$6-$F165+1),$J165/2,$M165,TRUE))/(1-2*_xlfn.NORM.DIST(0,$J165/2,$M165,TRUE))*$D165+($K165="Steady Growth")*(AND(EO$6&gt;=$F165,EO$6&lt;=$H165)*((EO$6-$F165+1)/($J165*($J165+1)/2)*$D165))+($K165="custom")*CustCF!EI165</f>
        <v>0</v>
      </c>
      <c r="EP165" s="95">
        <f>($K165="Bell Curve")*(_xlfn.NORM.DIST(AND(EP$6&gt;=$F165,EP$6&lt;=$H165)*(EP$6-$F165+1),$J165/2,$M165,TRUE)-_xlfn.NORM.DIST(AND(EP$6&gt;=$F165,EP$6&lt;=$H165)*(EO$6-$F165+1),$J165/2,$M165,TRUE))/(1-2*_xlfn.NORM.DIST(0,$J165/2,$M165,TRUE))*$D165+($K165="Steady Growth")*(AND(EP$6&gt;=$F165,EP$6&lt;=$H165)*((EP$6-$F165+1)/($J165*($J165+1)/2)*$D165))+($K165="custom")*CustCF!EJ165</f>
        <v>0</v>
      </c>
      <c r="EQ165" s="95">
        <f>($K165="Bell Curve")*(_xlfn.NORM.DIST(AND(EQ$6&gt;=$F165,EQ$6&lt;=$H165)*(EQ$6-$F165+1),$J165/2,$M165,TRUE)-_xlfn.NORM.DIST(AND(EQ$6&gt;=$F165,EQ$6&lt;=$H165)*(EP$6-$F165+1),$J165/2,$M165,TRUE))/(1-2*_xlfn.NORM.DIST(0,$J165/2,$M165,TRUE))*$D165+($K165="Steady Growth")*(AND(EQ$6&gt;=$F165,EQ$6&lt;=$H165)*((EQ$6-$F165+1)/($J165*($J165+1)/2)*$D165))+($K165="custom")*CustCF!EK165</f>
        <v>0</v>
      </c>
      <c r="ER165" s="95">
        <f>($K165="Bell Curve")*(_xlfn.NORM.DIST(AND(ER$6&gt;=$F165,ER$6&lt;=$H165)*(ER$6-$F165+1),$J165/2,$M165,TRUE)-_xlfn.NORM.DIST(AND(ER$6&gt;=$F165,ER$6&lt;=$H165)*(EQ$6-$F165+1),$J165/2,$M165,TRUE))/(1-2*_xlfn.NORM.DIST(0,$J165/2,$M165,TRUE))*$D165+($K165="Steady Growth")*(AND(ER$6&gt;=$F165,ER$6&lt;=$H165)*((ER$6-$F165+1)/($J165*($J165+1)/2)*$D165))+($K165="custom")*CustCF!EL165</f>
        <v>0</v>
      </c>
      <c r="ES165" s="95">
        <f>($K165="Bell Curve")*(_xlfn.NORM.DIST(AND(ES$6&gt;=$F165,ES$6&lt;=$H165)*(ES$6-$F165+1),$J165/2,$M165,TRUE)-_xlfn.NORM.DIST(AND(ES$6&gt;=$F165,ES$6&lt;=$H165)*(ER$6-$F165+1),$J165/2,$M165,TRUE))/(1-2*_xlfn.NORM.DIST(0,$J165/2,$M165,TRUE))*$D165+($K165="Steady Growth")*(AND(ES$6&gt;=$F165,ES$6&lt;=$H165)*((ES$6-$F165+1)/($J165*($J165+1)/2)*$D165))+($K165="custom")*CustCF!EM165</f>
        <v>0</v>
      </c>
      <c r="ET165" s="95">
        <f>($K165="Bell Curve")*(_xlfn.NORM.DIST(AND(ET$6&gt;=$F165,ET$6&lt;=$H165)*(ET$6-$F165+1),$J165/2,$M165,TRUE)-_xlfn.NORM.DIST(AND(ET$6&gt;=$F165,ET$6&lt;=$H165)*(ES$6-$F165+1),$J165/2,$M165,TRUE))/(1-2*_xlfn.NORM.DIST(0,$J165/2,$M165,TRUE))*$D165+($K165="Steady Growth")*(AND(ET$6&gt;=$F165,ET$6&lt;=$H165)*((ET$6-$F165+1)/($J165*($J165+1)/2)*$D165))+($K165="custom")*CustCF!EN165</f>
        <v>0</v>
      </c>
      <c r="EU165" s="95">
        <f>($K165="Bell Curve")*(_xlfn.NORM.DIST(AND(EU$6&gt;=$F165,EU$6&lt;=$H165)*(EU$6-$F165+1),$J165/2,$M165,TRUE)-_xlfn.NORM.DIST(AND(EU$6&gt;=$F165,EU$6&lt;=$H165)*(ET$6-$F165+1),$J165/2,$M165,TRUE))/(1-2*_xlfn.NORM.DIST(0,$J165/2,$M165,TRUE))*$D165+($K165="Steady Growth")*(AND(EU$6&gt;=$F165,EU$6&lt;=$H165)*((EU$6-$F165+1)/($J165*($J165+1)/2)*$D165))+($K165="custom")*CustCF!EO165</f>
        <v>0</v>
      </c>
      <c r="EV165" s="95">
        <f>($K165="Bell Curve")*(_xlfn.NORM.DIST(AND(EV$6&gt;=$F165,EV$6&lt;=$H165)*(EV$6-$F165+1),$J165/2,$M165,TRUE)-_xlfn.NORM.DIST(AND(EV$6&gt;=$F165,EV$6&lt;=$H165)*(EU$6-$F165+1),$J165/2,$M165,TRUE))/(1-2*_xlfn.NORM.DIST(0,$J165/2,$M165,TRUE))*$D165+($K165="Steady Growth")*(AND(EV$6&gt;=$F165,EV$6&lt;=$H165)*((EV$6-$F165+1)/($J165*($J165+1)/2)*$D165))+($K165="custom")*CustCF!EP165</f>
        <v>0</v>
      </c>
      <c r="EW165" s="95">
        <f>($K165="Bell Curve")*(_xlfn.NORM.DIST(AND(EW$6&gt;=$F165,EW$6&lt;=$H165)*(EW$6-$F165+1),$J165/2,$M165,TRUE)-_xlfn.NORM.DIST(AND(EW$6&gt;=$F165,EW$6&lt;=$H165)*(EV$6-$F165+1),$J165/2,$M165,TRUE))/(1-2*_xlfn.NORM.DIST(0,$J165/2,$M165,TRUE))*$D165+($K165="Steady Growth")*(AND(EW$6&gt;=$F165,EW$6&lt;=$H165)*((EW$6-$F165+1)/($J165*($J165+1)/2)*$D165))+($K165="custom")*CustCF!EQ165</f>
        <v>0</v>
      </c>
      <c r="EX165" s="95">
        <f>($K165="Bell Curve")*(_xlfn.NORM.DIST(AND(EX$6&gt;=$F165,EX$6&lt;=$H165)*(EX$6-$F165+1),$J165/2,$M165,TRUE)-_xlfn.NORM.DIST(AND(EX$6&gt;=$F165,EX$6&lt;=$H165)*(EW$6-$F165+1),$J165/2,$M165,TRUE))/(1-2*_xlfn.NORM.DIST(0,$J165/2,$M165,TRUE))*$D165+($K165="Steady Growth")*(AND(EX$6&gt;=$F165,EX$6&lt;=$H165)*((EX$6-$F165+1)/($J165*($J165+1)/2)*$D165))+($K165="custom")*CustCF!ER165</f>
        <v>0</v>
      </c>
      <c r="EY165" s="95">
        <f>($K165="Bell Curve")*(_xlfn.NORM.DIST(AND(EY$6&gt;=$F165,EY$6&lt;=$H165)*(EY$6-$F165+1),$J165/2,$M165,TRUE)-_xlfn.NORM.DIST(AND(EY$6&gt;=$F165,EY$6&lt;=$H165)*(EX$6-$F165+1),$J165/2,$M165,TRUE))/(1-2*_xlfn.NORM.DIST(0,$J165/2,$M165,TRUE))*$D165+($K165="Steady Growth")*(AND(EY$6&gt;=$F165,EY$6&lt;=$H165)*((EY$6-$F165+1)/($J165*($J165+1)/2)*$D165))+($K165="custom")*CustCF!ES165</f>
        <v>0</v>
      </c>
      <c r="EZ165" s="95">
        <f>($K165="Bell Curve")*(_xlfn.NORM.DIST(AND(EZ$6&gt;=$F165,EZ$6&lt;=$H165)*(EZ$6-$F165+1),$J165/2,$M165,TRUE)-_xlfn.NORM.DIST(AND(EZ$6&gt;=$F165,EZ$6&lt;=$H165)*(EY$6-$F165+1),$J165/2,$M165,TRUE))/(1-2*_xlfn.NORM.DIST(0,$J165/2,$M165,TRUE))*$D165+($K165="Steady Growth")*(AND(EZ$6&gt;=$F165,EZ$6&lt;=$H165)*((EZ$6-$F165+1)/($J165*($J165+1)/2)*$D165))+($K165="custom")*CustCF!ET165</f>
        <v>0</v>
      </c>
      <c r="FA165" s="95">
        <f>($K165="Bell Curve")*(_xlfn.NORM.DIST(AND(FA$6&gt;=$F165,FA$6&lt;=$H165)*(FA$6-$F165+1),$J165/2,$M165,TRUE)-_xlfn.NORM.DIST(AND(FA$6&gt;=$F165,FA$6&lt;=$H165)*(EZ$6-$F165+1),$J165/2,$M165,TRUE))/(1-2*_xlfn.NORM.DIST(0,$J165/2,$M165,TRUE))*$D165+($K165="Steady Growth")*(AND(FA$6&gt;=$F165,FA$6&lt;=$H165)*((FA$6-$F165+1)/($J165*($J165+1)/2)*$D165))+($K165="custom")*CustCF!EU165</f>
        <v>0</v>
      </c>
      <c r="FB165" s="95">
        <f>($K165="Bell Curve")*(_xlfn.NORM.DIST(AND(FB$6&gt;=$F165,FB$6&lt;=$H165)*(FB$6-$F165+1),$J165/2,$M165,TRUE)-_xlfn.NORM.DIST(AND(FB$6&gt;=$F165,FB$6&lt;=$H165)*(FA$6-$F165+1),$J165/2,$M165,TRUE))/(1-2*_xlfn.NORM.DIST(0,$J165/2,$M165,TRUE))*$D165+($K165="Steady Growth")*(AND(FB$6&gt;=$F165,FB$6&lt;=$H165)*((FB$6-$F165+1)/($J165*($J165+1)/2)*$D165))+($K165="custom")*CustCF!EV165</f>
        <v>0</v>
      </c>
      <c r="FC165" s="95">
        <f>($K165="Bell Curve")*(_xlfn.NORM.DIST(AND(FC$6&gt;=$F165,FC$6&lt;=$H165)*(FC$6-$F165+1),$J165/2,$M165,TRUE)-_xlfn.NORM.DIST(AND(FC$6&gt;=$F165,FC$6&lt;=$H165)*(FB$6-$F165+1),$J165/2,$M165,TRUE))/(1-2*_xlfn.NORM.DIST(0,$J165/2,$M165,TRUE))*$D165+($K165="Steady Growth")*(AND(FC$6&gt;=$F165,FC$6&lt;=$H165)*((FC$6-$F165+1)/($J165*($J165+1)/2)*$D165))+($K165="custom")*CustCF!EW165</f>
        <v>0</v>
      </c>
      <c r="FD165" s="95">
        <f>($K165="Bell Curve")*(_xlfn.NORM.DIST(AND(FD$6&gt;=$F165,FD$6&lt;=$H165)*(FD$6-$F165+1),$J165/2,$M165,TRUE)-_xlfn.NORM.DIST(AND(FD$6&gt;=$F165,FD$6&lt;=$H165)*(FC$6-$F165+1),$J165/2,$M165,TRUE))/(1-2*_xlfn.NORM.DIST(0,$J165/2,$M165,TRUE))*$D165+($K165="Steady Growth")*(AND(FD$6&gt;=$F165,FD$6&lt;=$H165)*((FD$6-$F165+1)/($J165*($J165+1)/2)*$D165))+($K165="custom")*CustCF!EX165</f>
        <v>0</v>
      </c>
      <c r="FE165" s="95">
        <f>($K165="Bell Curve")*(_xlfn.NORM.DIST(AND(FE$6&gt;=$F165,FE$6&lt;=$H165)*(FE$6-$F165+1),$J165/2,$M165,TRUE)-_xlfn.NORM.DIST(AND(FE$6&gt;=$F165,FE$6&lt;=$H165)*(FD$6-$F165+1),$J165/2,$M165,TRUE))/(1-2*_xlfn.NORM.DIST(0,$J165/2,$M165,TRUE))*$D165+($K165="Steady Growth")*(AND(FE$6&gt;=$F165,FE$6&lt;=$H165)*((FE$6-$F165+1)/($J165*($J165+1)/2)*$D165))+($K165="custom")*CustCF!EY165</f>
        <v>0</v>
      </c>
      <c r="FF165" s="95">
        <f>($K165="Bell Curve")*(_xlfn.NORM.DIST(AND(FF$6&gt;=$F165,FF$6&lt;=$H165)*(FF$6-$F165+1),$J165/2,$M165,TRUE)-_xlfn.NORM.DIST(AND(FF$6&gt;=$F165,FF$6&lt;=$H165)*(FE$6-$F165+1),$J165/2,$M165,TRUE))/(1-2*_xlfn.NORM.DIST(0,$J165/2,$M165,TRUE))*$D165+($K165="Steady Growth")*(AND(FF$6&gt;=$F165,FF$6&lt;=$H165)*((FF$6-$F165+1)/($J165*($J165+1)/2)*$D165))+($K165="custom")*CustCF!EZ165</f>
        <v>0</v>
      </c>
      <c r="FG165" s="95">
        <f>($K165="Bell Curve")*(_xlfn.NORM.DIST(AND(FG$6&gt;=$F165,FG$6&lt;=$H165)*(FG$6-$F165+1),$J165/2,$M165,TRUE)-_xlfn.NORM.DIST(AND(FG$6&gt;=$F165,FG$6&lt;=$H165)*(FF$6-$F165+1),$J165/2,$M165,TRUE))/(1-2*_xlfn.NORM.DIST(0,$J165/2,$M165,TRUE))*$D165+($K165="Steady Growth")*(AND(FG$6&gt;=$F165,FG$6&lt;=$H165)*((FG$6-$F165+1)/($J165*($J165+1)/2)*$D165))+($K165="custom")*CustCF!FA165</f>
        <v>0</v>
      </c>
      <c r="FH165" s="95">
        <f>($K165="Bell Curve")*(_xlfn.NORM.DIST(AND(FH$6&gt;=$F165,FH$6&lt;=$H165)*(FH$6-$F165+1),$J165/2,$M165,TRUE)-_xlfn.NORM.DIST(AND(FH$6&gt;=$F165,FH$6&lt;=$H165)*(FG$6-$F165+1),$J165/2,$M165,TRUE))/(1-2*_xlfn.NORM.DIST(0,$J165/2,$M165,TRUE))*$D165+($K165="Steady Growth")*(AND(FH$6&gt;=$F165,FH$6&lt;=$H165)*((FH$6-$F165+1)/($J165*($J165+1)/2)*$D165))+($K165="custom")*CustCF!FB165</f>
        <v>0</v>
      </c>
      <c r="FI165" s="95">
        <f>($K165="Bell Curve")*(_xlfn.NORM.DIST(AND(FI$6&gt;=$F165,FI$6&lt;=$H165)*(FI$6-$F165+1),$J165/2,$M165,TRUE)-_xlfn.NORM.DIST(AND(FI$6&gt;=$F165,FI$6&lt;=$H165)*(FH$6-$F165+1),$J165/2,$M165,TRUE))/(1-2*_xlfn.NORM.DIST(0,$J165/2,$M165,TRUE))*$D165+($K165="Steady Growth")*(AND(FI$6&gt;=$F165,FI$6&lt;=$H165)*((FI$6-$F165+1)/($J165*($J165+1)/2)*$D165))+($K165="custom")*CustCF!FC165</f>
        <v>0</v>
      </c>
      <c r="FJ165" s="95">
        <f>($K165="Bell Curve")*(_xlfn.NORM.DIST(AND(FJ$6&gt;=$F165,FJ$6&lt;=$H165)*(FJ$6-$F165+1),$J165/2,$M165,TRUE)-_xlfn.NORM.DIST(AND(FJ$6&gt;=$F165,FJ$6&lt;=$H165)*(FI$6-$F165+1),$J165/2,$M165,TRUE))/(1-2*_xlfn.NORM.DIST(0,$J165/2,$M165,TRUE))*$D165+($K165="Steady Growth")*(AND(FJ$6&gt;=$F165,FJ$6&lt;=$H165)*((FJ$6-$F165+1)/($J165*($J165+1)/2)*$D165))+($K165="custom")*CustCF!FD165</f>
        <v>0</v>
      </c>
      <c r="FK165" s="95">
        <f>($K165="Bell Curve")*(_xlfn.NORM.DIST(AND(FK$6&gt;=$F165,FK$6&lt;=$H165)*(FK$6-$F165+1),$J165/2,$M165,TRUE)-_xlfn.NORM.DIST(AND(FK$6&gt;=$F165,FK$6&lt;=$H165)*(FJ$6-$F165+1),$J165/2,$M165,TRUE))/(1-2*_xlfn.NORM.DIST(0,$J165/2,$M165,TRUE))*$D165+($K165="Steady Growth")*(AND(FK$6&gt;=$F165,FK$6&lt;=$H165)*((FK$6-$F165+1)/($J165*($J165+1)/2)*$D165))+($K165="custom")*CustCF!FE165</f>
        <v>0</v>
      </c>
      <c r="FL165" s="95">
        <f>($K165="Bell Curve")*(_xlfn.NORM.DIST(AND(FL$6&gt;=$F165,FL$6&lt;=$H165)*(FL$6-$F165+1),$J165/2,$M165,TRUE)-_xlfn.NORM.DIST(AND(FL$6&gt;=$F165,FL$6&lt;=$H165)*(FK$6-$F165+1),$J165/2,$M165,TRUE))/(1-2*_xlfn.NORM.DIST(0,$J165/2,$M165,TRUE))*$D165+($K165="Steady Growth")*(AND(FL$6&gt;=$F165,FL$6&lt;=$H165)*((FL$6-$F165+1)/($J165*($J165+1)/2)*$D165))+($K165="custom")*CustCF!FF165</f>
        <v>0</v>
      </c>
      <c r="FM165" s="95">
        <f>($K165="Bell Curve")*(_xlfn.NORM.DIST(AND(FM$6&gt;=$F165,FM$6&lt;=$H165)*(FM$6-$F165+1),$J165/2,$M165,TRUE)-_xlfn.NORM.DIST(AND(FM$6&gt;=$F165,FM$6&lt;=$H165)*(FL$6-$F165+1),$J165/2,$M165,TRUE))/(1-2*_xlfn.NORM.DIST(0,$J165/2,$M165,TRUE))*$D165+($K165="Steady Growth")*(AND(FM$6&gt;=$F165,FM$6&lt;=$H165)*((FM$6-$F165+1)/($J165*($J165+1)/2)*$D165))+($K165="custom")*CustCF!FG165</f>
        <v>0</v>
      </c>
      <c r="FN165" s="95">
        <f>($K165="Bell Curve")*(_xlfn.NORM.DIST(AND(FN$6&gt;=$F165,FN$6&lt;=$H165)*(FN$6-$F165+1),$J165/2,$M165,TRUE)-_xlfn.NORM.DIST(AND(FN$6&gt;=$F165,FN$6&lt;=$H165)*(FM$6-$F165+1),$J165/2,$M165,TRUE))/(1-2*_xlfn.NORM.DIST(0,$J165/2,$M165,TRUE))*$D165+($K165="Steady Growth")*(AND(FN$6&gt;=$F165,FN$6&lt;=$H165)*((FN$6-$F165+1)/($J165*($J165+1)/2)*$D165))+($K165="custom")*CustCF!FH165</f>
        <v>0</v>
      </c>
      <c r="FO165" s="95">
        <f>($K165="Bell Curve")*(_xlfn.NORM.DIST(AND(FO$6&gt;=$F165,FO$6&lt;=$H165)*(FO$6-$F165+1),$J165/2,$M165,TRUE)-_xlfn.NORM.DIST(AND(FO$6&gt;=$F165,FO$6&lt;=$H165)*(FN$6-$F165+1),$J165/2,$M165,TRUE))/(1-2*_xlfn.NORM.DIST(0,$J165/2,$M165,TRUE))*$D165+($K165="Steady Growth")*(AND(FO$6&gt;=$F165,FO$6&lt;=$H165)*((FO$6-$F165+1)/($J165*($J165+1)/2)*$D165))+($K165="custom")*CustCF!FI165</f>
        <v>0</v>
      </c>
      <c r="FP165" s="95">
        <f>($K165="Bell Curve")*(_xlfn.NORM.DIST(AND(FP$6&gt;=$F165,FP$6&lt;=$H165)*(FP$6-$F165+1),$J165/2,$M165,TRUE)-_xlfn.NORM.DIST(AND(FP$6&gt;=$F165,FP$6&lt;=$H165)*(FO$6-$F165+1),$J165/2,$M165,TRUE))/(1-2*_xlfn.NORM.DIST(0,$J165/2,$M165,TRUE))*$D165+($K165="Steady Growth")*(AND(FP$6&gt;=$F165,FP$6&lt;=$H165)*((FP$6-$F165+1)/($J165*($J165+1)/2)*$D165))+($K165="custom")*CustCF!FJ165</f>
        <v>0</v>
      </c>
      <c r="FQ165" s="95">
        <f>($K165="Bell Curve")*(_xlfn.NORM.DIST(AND(FQ$6&gt;=$F165,FQ$6&lt;=$H165)*(FQ$6-$F165+1),$J165/2,$M165,TRUE)-_xlfn.NORM.DIST(AND(FQ$6&gt;=$F165,FQ$6&lt;=$H165)*(FP$6-$F165+1),$J165/2,$M165,TRUE))/(1-2*_xlfn.NORM.DIST(0,$J165/2,$M165,TRUE))*$D165+($K165="Steady Growth")*(AND(FQ$6&gt;=$F165,FQ$6&lt;=$H165)*((FQ$6-$F165+1)/($J165*($J165+1)/2)*$D165))+($K165="custom")*CustCF!FK165</f>
        <v>0</v>
      </c>
      <c r="FR165" s="95">
        <f>($K165="Bell Curve")*(_xlfn.NORM.DIST(AND(FR$6&gt;=$F165,FR$6&lt;=$H165)*(FR$6-$F165+1),$J165/2,$M165,TRUE)-_xlfn.NORM.DIST(AND(FR$6&gt;=$F165,FR$6&lt;=$H165)*(FQ$6-$F165+1),$J165/2,$M165,TRUE))/(1-2*_xlfn.NORM.DIST(0,$J165/2,$M165,TRUE))*$D165+($K165="Steady Growth")*(AND(FR$6&gt;=$F165,FR$6&lt;=$H165)*((FR$6-$F165+1)/($J165*($J165+1)/2)*$D165))+($K165="custom")*CustCF!FL165</f>
        <v>0</v>
      </c>
      <c r="FS165" s="95">
        <f>($K165="Bell Curve")*(_xlfn.NORM.DIST(AND(FS$6&gt;=$F165,FS$6&lt;=$H165)*(FS$6-$F165+1),$J165/2,$M165,TRUE)-_xlfn.NORM.DIST(AND(FS$6&gt;=$F165,FS$6&lt;=$H165)*(FR$6-$F165+1),$J165/2,$M165,TRUE))/(1-2*_xlfn.NORM.DIST(0,$J165/2,$M165,TRUE))*$D165+($K165="Steady Growth")*(AND(FS$6&gt;=$F165,FS$6&lt;=$H165)*((FS$6-$F165+1)/($J165*($J165+1)/2)*$D165))+($K165="custom")*CustCF!FM165</f>
        <v>0</v>
      </c>
      <c r="FT165" s="95">
        <f>($K165="Bell Curve")*(_xlfn.NORM.DIST(AND(FT$6&gt;=$F165,FT$6&lt;=$H165)*(FT$6-$F165+1),$J165/2,$M165,TRUE)-_xlfn.NORM.DIST(AND(FT$6&gt;=$F165,FT$6&lt;=$H165)*(FS$6-$F165+1),$J165/2,$M165,TRUE))/(1-2*_xlfn.NORM.DIST(0,$J165/2,$M165,TRUE))*$D165+($K165="Steady Growth")*(AND(FT$6&gt;=$F165,FT$6&lt;=$H165)*((FT$6-$F165+1)/($J165*($J165+1)/2)*$D165))+($K165="custom")*CustCF!FN165</f>
        <v>0</v>
      </c>
      <c r="FU165" s="95">
        <f>($K165="Bell Curve")*(_xlfn.NORM.DIST(AND(FU$6&gt;=$F165,FU$6&lt;=$H165)*(FU$6-$F165+1),$J165/2,$M165,TRUE)-_xlfn.NORM.DIST(AND(FU$6&gt;=$F165,FU$6&lt;=$H165)*(FT$6-$F165+1),$J165/2,$M165,TRUE))/(1-2*_xlfn.NORM.DIST(0,$J165/2,$M165,TRUE))*$D165+($K165="Steady Growth")*(AND(FU$6&gt;=$F165,FU$6&lt;=$H165)*((FU$6-$F165+1)/($J165*($J165+1)/2)*$D165))+($K165="custom")*CustCF!FO165</f>
        <v>0</v>
      </c>
      <c r="FV165" s="95">
        <f>($K165="Bell Curve")*(_xlfn.NORM.DIST(AND(FV$6&gt;=$F165,FV$6&lt;=$H165)*(FV$6-$F165+1),$J165/2,$M165,TRUE)-_xlfn.NORM.DIST(AND(FV$6&gt;=$F165,FV$6&lt;=$H165)*(FU$6-$F165+1),$J165/2,$M165,TRUE))/(1-2*_xlfn.NORM.DIST(0,$J165/2,$M165,TRUE))*$D165+($K165="Steady Growth")*(AND(FV$6&gt;=$F165,FV$6&lt;=$H165)*((FV$6-$F165+1)/($J165*($J165+1)/2)*$D165))+($K165="custom")*CustCF!FP165</f>
        <v>0</v>
      </c>
      <c r="FW165" s="95">
        <f>($K165="Bell Curve")*(_xlfn.NORM.DIST(AND(FW$6&gt;=$F165,FW$6&lt;=$H165)*(FW$6-$F165+1),$J165/2,$M165,TRUE)-_xlfn.NORM.DIST(AND(FW$6&gt;=$F165,FW$6&lt;=$H165)*(FV$6-$F165+1),$J165/2,$M165,TRUE))/(1-2*_xlfn.NORM.DIST(0,$J165/2,$M165,TRUE))*$D165+($K165="Steady Growth")*(AND(FW$6&gt;=$F165,FW$6&lt;=$H165)*((FW$6-$F165+1)/($J165*($J165+1)/2)*$D165))+($K165="custom")*CustCF!FQ165</f>
        <v>0</v>
      </c>
      <c r="FX165" s="95">
        <f>($K165="Bell Curve")*(_xlfn.NORM.DIST(AND(FX$6&gt;=$F165,FX$6&lt;=$H165)*(FX$6-$F165+1),$J165/2,$M165,TRUE)-_xlfn.NORM.DIST(AND(FX$6&gt;=$F165,FX$6&lt;=$H165)*(FW$6-$F165+1),$J165/2,$M165,TRUE))/(1-2*_xlfn.NORM.DIST(0,$J165/2,$M165,TRUE))*$D165+($K165="Steady Growth")*(AND(FX$6&gt;=$F165,FX$6&lt;=$H165)*((FX$6-$F165+1)/($J165*($J165+1)/2)*$D165))+($K165="custom")*CustCF!FR165</f>
        <v>0</v>
      </c>
      <c r="FY165" s="95">
        <f>($K165="Bell Curve")*(_xlfn.NORM.DIST(AND(FY$6&gt;=$F165,FY$6&lt;=$H165)*(FY$6-$F165+1),$J165/2,$M165,TRUE)-_xlfn.NORM.DIST(AND(FY$6&gt;=$F165,FY$6&lt;=$H165)*(FX$6-$F165+1),$J165/2,$M165,TRUE))/(1-2*_xlfn.NORM.DIST(0,$J165/2,$M165,TRUE))*$D165+($K165="Steady Growth")*(AND(FY$6&gt;=$F165,FY$6&lt;=$H165)*((FY$6-$F165+1)/($J165*($J165+1)/2)*$D165))+($K165="custom")*CustCF!FS165</f>
        <v>0</v>
      </c>
      <c r="FZ165" s="95">
        <f>($K165="Bell Curve")*(_xlfn.NORM.DIST(AND(FZ$6&gt;=$F165,FZ$6&lt;=$H165)*(FZ$6-$F165+1),$J165/2,$M165,TRUE)-_xlfn.NORM.DIST(AND(FZ$6&gt;=$F165,FZ$6&lt;=$H165)*(FY$6-$F165+1),$J165/2,$M165,TRUE))/(1-2*_xlfn.NORM.DIST(0,$J165/2,$M165,TRUE))*$D165+($K165="Steady Growth")*(AND(FZ$6&gt;=$F165,FZ$6&lt;=$H165)*((FZ$6-$F165+1)/($J165*($J165+1)/2)*$D165))+($K165="custom")*CustCF!FT165</f>
        <v>0</v>
      </c>
      <c r="GA165" s="95">
        <f>($K165="Bell Curve")*(_xlfn.NORM.DIST(AND(GA$6&gt;=$F165,GA$6&lt;=$H165)*(GA$6-$F165+1),$J165/2,$M165,TRUE)-_xlfn.NORM.DIST(AND(GA$6&gt;=$F165,GA$6&lt;=$H165)*(FZ$6-$F165+1),$J165/2,$M165,TRUE))/(1-2*_xlfn.NORM.DIST(0,$J165/2,$M165,TRUE))*$D165+($K165="Steady Growth")*(AND(GA$6&gt;=$F165,GA$6&lt;=$H165)*((GA$6-$F165+1)/($J165*($J165+1)/2)*$D165))+($K165="custom")*CustCF!FU165</f>
        <v>0</v>
      </c>
      <c r="GB165" s="95">
        <f>($K165="Bell Curve")*(_xlfn.NORM.DIST(AND(GB$6&gt;=$F165,GB$6&lt;=$H165)*(GB$6-$F165+1),$J165/2,$M165,TRUE)-_xlfn.NORM.DIST(AND(GB$6&gt;=$F165,GB$6&lt;=$H165)*(GA$6-$F165+1),$J165/2,$M165,TRUE))/(1-2*_xlfn.NORM.DIST(0,$J165/2,$M165,TRUE))*$D165+($K165="Steady Growth")*(AND(GB$6&gt;=$F165,GB$6&lt;=$H165)*((GB$6-$F165+1)/($J165*($J165+1)/2)*$D165))+($K165="custom")*CustCF!FV165</f>
        <v>0</v>
      </c>
      <c r="GC165" s="95">
        <f>($K165="Bell Curve")*(_xlfn.NORM.DIST(AND(GC$6&gt;=$F165,GC$6&lt;=$H165)*(GC$6-$F165+1),$J165/2,$M165,TRUE)-_xlfn.NORM.DIST(AND(GC$6&gt;=$F165,GC$6&lt;=$H165)*(GB$6-$F165+1),$J165/2,$M165,TRUE))/(1-2*_xlfn.NORM.DIST(0,$J165/2,$M165,TRUE))*$D165+($K165="Steady Growth")*(AND(GC$6&gt;=$F165,GC$6&lt;=$H165)*((GC$6-$F165+1)/($J165*($J165+1)/2)*$D165))+($K165="custom")*CustCF!FW165</f>
        <v>0</v>
      </c>
      <c r="GD165" s="95">
        <f>($K165="Bell Curve")*(_xlfn.NORM.DIST(AND(GD$6&gt;=$F165,GD$6&lt;=$H165)*(GD$6-$F165+1),$J165/2,$M165,TRUE)-_xlfn.NORM.DIST(AND(GD$6&gt;=$F165,GD$6&lt;=$H165)*(GC$6-$F165+1),$J165/2,$M165,TRUE))/(1-2*_xlfn.NORM.DIST(0,$J165/2,$M165,TRUE))*$D165+($K165="Steady Growth")*(AND(GD$6&gt;=$F165,GD$6&lt;=$H165)*((GD$6-$F165+1)/($J165*($J165+1)/2)*$D165))+($K165="custom")*CustCF!FX165</f>
        <v>0</v>
      </c>
      <c r="GE165" s="95">
        <f>($K165="Bell Curve")*(_xlfn.NORM.DIST(AND(GE$6&gt;=$F165,GE$6&lt;=$H165)*(GE$6-$F165+1),$J165/2,$M165,TRUE)-_xlfn.NORM.DIST(AND(GE$6&gt;=$F165,GE$6&lt;=$H165)*(GD$6-$F165+1),$J165/2,$M165,TRUE))/(1-2*_xlfn.NORM.DIST(0,$J165/2,$M165,TRUE))*$D165+($K165="Steady Growth")*(AND(GE$6&gt;=$F165,GE$6&lt;=$H165)*((GE$6-$F165+1)/($J165*($J165+1)/2)*$D165))+($K165="custom")*CustCF!FY165</f>
        <v>0</v>
      </c>
      <c r="GF165" s="95">
        <f>($K165="Bell Curve")*(_xlfn.NORM.DIST(AND(GF$6&gt;=$F165,GF$6&lt;=$H165)*(GF$6-$F165+1),$J165/2,$M165,TRUE)-_xlfn.NORM.DIST(AND(GF$6&gt;=$F165,GF$6&lt;=$H165)*(GE$6-$F165+1),$J165/2,$M165,TRUE))/(1-2*_xlfn.NORM.DIST(0,$J165/2,$M165,TRUE))*$D165+($K165="Steady Growth")*(AND(GF$6&gt;=$F165,GF$6&lt;=$H165)*((GF$6-$F165+1)/($J165*($J165+1)/2)*$D165))+($K165="custom")*CustCF!FZ165</f>
        <v>0</v>
      </c>
      <c r="GG165" s="95">
        <f>($K165="Bell Curve")*(_xlfn.NORM.DIST(AND(GG$6&gt;=$F165,GG$6&lt;=$H165)*(GG$6-$F165+1),$J165/2,$M165,TRUE)-_xlfn.NORM.DIST(AND(GG$6&gt;=$F165,GG$6&lt;=$H165)*(GF$6-$F165+1),$J165/2,$M165,TRUE))/(1-2*_xlfn.NORM.DIST(0,$J165/2,$M165,TRUE))*$D165+($K165="Steady Growth")*(AND(GG$6&gt;=$F165,GG$6&lt;=$H165)*((GG$6-$F165+1)/($J165*($J165+1)/2)*$D165))+($K165="custom")*CustCF!GA165</f>
        <v>0</v>
      </c>
      <c r="GH165" s="95">
        <f>($K165="Bell Curve")*(_xlfn.NORM.DIST(AND(GH$6&gt;=$F165,GH$6&lt;=$H165)*(GH$6-$F165+1),$J165/2,$M165,TRUE)-_xlfn.NORM.DIST(AND(GH$6&gt;=$F165,GH$6&lt;=$H165)*(GG$6-$F165+1),$J165/2,$M165,TRUE))/(1-2*_xlfn.NORM.DIST(0,$J165/2,$M165,TRUE))*$D165+($K165="Steady Growth")*(AND(GH$6&gt;=$F165,GH$6&lt;=$H165)*((GH$6-$F165+1)/($J165*($J165+1)/2)*$D165))+($K165="custom")*CustCF!GB165</f>
        <v>0</v>
      </c>
      <c r="GI165" s="95">
        <f>($K165="Bell Curve")*(_xlfn.NORM.DIST(AND(GI$6&gt;=$F165,GI$6&lt;=$H165)*(GI$6-$F165+1),$J165/2,$M165,TRUE)-_xlfn.NORM.DIST(AND(GI$6&gt;=$F165,GI$6&lt;=$H165)*(GH$6-$F165+1),$J165/2,$M165,TRUE))/(1-2*_xlfn.NORM.DIST(0,$J165/2,$M165,TRUE))*$D165+($K165="Steady Growth")*(AND(GI$6&gt;=$F165,GI$6&lt;=$H165)*((GI$6-$F165+1)/($J165*($J165+1)/2)*$D165))+($K165="custom")*CustCF!GC165</f>
        <v>0</v>
      </c>
      <c r="GJ165" s="95">
        <f>($K165="Bell Curve")*(_xlfn.NORM.DIST(AND(GJ$6&gt;=$F165,GJ$6&lt;=$H165)*(GJ$6-$F165+1),$J165/2,$M165,TRUE)-_xlfn.NORM.DIST(AND(GJ$6&gt;=$F165,GJ$6&lt;=$H165)*(GI$6-$F165+1),$J165/2,$M165,TRUE))/(1-2*_xlfn.NORM.DIST(0,$J165/2,$M165,TRUE))*$D165+($K165="Steady Growth")*(AND(GJ$6&gt;=$F165,GJ$6&lt;=$H165)*((GJ$6-$F165+1)/($J165*($J165+1)/2)*$D165))+($K165="custom")*CustCF!GD165</f>
        <v>0</v>
      </c>
      <c r="GK165" s="95">
        <f>($K165="Bell Curve")*(_xlfn.NORM.DIST(AND(GK$6&gt;=$F165,GK$6&lt;=$H165)*(GK$6-$F165+1),$J165/2,$M165,TRUE)-_xlfn.NORM.DIST(AND(GK$6&gt;=$F165,GK$6&lt;=$H165)*(GJ$6-$F165+1),$J165/2,$M165,TRUE))/(1-2*_xlfn.NORM.DIST(0,$J165/2,$M165,TRUE))*$D165+($K165="Steady Growth")*(AND(GK$6&gt;=$F165,GK$6&lt;=$H165)*((GK$6-$F165+1)/($J165*($J165+1)/2)*$D165))+($K165="custom")*CustCF!GE165</f>
        <v>0</v>
      </c>
      <c r="GL165" s="95">
        <f>($K165="Bell Curve")*(_xlfn.NORM.DIST(AND(GL$6&gt;=$F165,GL$6&lt;=$H165)*(GL$6-$F165+1),$J165/2,$M165,TRUE)-_xlfn.NORM.DIST(AND(GL$6&gt;=$F165,GL$6&lt;=$H165)*(GK$6-$F165+1),$J165/2,$M165,TRUE))/(1-2*_xlfn.NORM.DIST(0,$J165/2,$M165,TRUE))*$D165+($K165="Steady Growth")*(AND(GL$6&gt;=$F165,GL$6&lt;=$H165)*((GL$6-$F165+1)/($J165*($J165+1)/2)*$D165))+($K165="custom")*CustCF!GF165</f>
        <v>0</v>
      </c>
      <c r="GM165" s="95">
        <f>($K165="Bell Curve")*(_xlfn.NORM.DIST(AND(GM$6&gt;=$F165,GM$6&lt;=$H165)*(GM$6-$F165+1),$J165/2,$M165,TRUE)-_xlfn.NORM.DIST(AND(GM$6&gt;=$F165,GM$6&lt;=$H165)*(GL$6-$F165+1),$J165/2,$M165,TRUE))/(1-2*_xlfn.NORM.DIST(0,$J165/2,$M165,TRUE))*$D165+($K165="Steady Growth")*(AND(GM$6&gt;=$F165,GM$6&lt;=$H165)*((GM$6-$F165+1)/($J165*($J165+1)/2)*$D165))+($K165="custom")*CustCF!GG165</f>
        <v>0</v>
      </c>
      <c r="GN165" s="268">
        <f>($K165="Bell Curve")*(_xlfn.NORM.DIST(AND(GN$6&gt;=$F165,GN$6&lt;=$H165)*(GN$6-$F165+1),$J165/2,$M165,TRUE)-_xlfn.NORM.DIST(AND(GN$6&gt;=$F165,GN$6&lt;=$H165)*(GM$6-$F165+1),$J165/2,$M165,TRUE))/(1-2*_xlfn.NORM.DIST(0,$J165/2,$M165,TRUE))*$D165+($K165="Steady Growth")*(AND(GN$6&gt;=$F165,GN$6&lt;=$H165)*((GN$6-$F165+1)/($J165*($J165+1)/2)*$D165))+($K165="custom")*CustCF!GH165</f>
        <v>0</v>
      </c>
      <c r="GO165" s="1"/>
      <c r="GP165" s="67"/>
    </row>
    <row r="166" spans="1:198" customFormat="1" hidden="1" outlineLevel="1" x14ac:dyDescent="0.75">
      <c r="A166" s="1"/>
      <c r="B166" s="1"/>
      <c r="C166" s="262">
        <f>Budget!AJ18</f>
        <v>0</v>
      </c>
      <c r="D166" s="19">
        <f>Budget!AK18</f>
        <v>0</v>
      </c>
      <c r="E166" s="19" t="str">
        <f t="shared" si="77"/>
        <v/>
      </c>
      <c r="F166" s="263">
        <v>0</v>
      </c>
      <c r="G166" s="257">
        <f>IF(L166="custom",CustCF!F166,INDEX($P$8:$EW$8,MATCH(F166,$P$6:$EW$6,0)))</f>
        <v>46053</v>
      </c>
      <c r="H166" s="263">
        <v>0</v>
      </c>
      <c r="I166" s="257">
        <f>IF(L166="custom",CustCF!G166,INDEX($P$8:$EW$8,MATCH(H166,$P$6:$EW$6,0)))</f>
        <v>46053</v>
      </c>
      <c r="J166" s="102">
        <f t="shared" si="78"/>
        <v>1</v>
      </c>
      <c r="K166" s="265" t="s">
        <v>116</v>
      </c>
      <c r="L166" s="266" t="s">
        <v>141</v>
      </c>
      <c r="M166" s="267">
        <f t="shared" si="79"/>
        <v>9</v>
      </c>
      <c r="N166" s="18">
        <f t="shared" si="70"/>
        <v>0</v>
      </c>
      <c r="O166" s="19"/>
      <c r="P166" s="95">
        <f>($K166="Bell Curve")*(_xlfn.NORM.DIST(AND(P$6&gt;=$F166,P$6&lt;=$H166)*(P$6-$F166+1),$J166/2,$M166,TRUE)-_xlfn.NORM.DIST(AND(P$6&gt;=$F166,P$6&lt;=$H166)*(O$6-$F166+1),$J166/2,$M166,TRUE))/(1-2*_xlfn.NORM.DIST(0,$J166/2,$M166,TRUE))*$D166+($K166="Steady Growth")*(AND(P$6&gt;=$F166,P$6&lt;=$H166)*((P$6-$F166+1)/($J166*($J166+1)/2)*$D166))+($K166="custom")*CustCF!J166</f>
        <v>0</v>
      </c>
      <c r="Q166" s="95">
        <f>($K166="Bell Curve")*(_xlfn.NORM.DIST(AND(Q$6&gt;=$F166,Q$6&lt;=$H166)*(Q$6-$F166+1),$J166/2,$M166,TRUE)-_xlfn.NORM.DIST(AND(Q$6&gt;=$F166,Q$6&lt;=$H166)*(P$6-$F166+1),$J166/2,$M166,TRUE))/(1-2*_xlfn.NORM.DIST(0,$J166/2,$M166,TRUE))*$D166+($K166="Steady Growth")*(AND(Q$6&gt;=$F166,Q$6&lt;=$H166)*((Q$6-$F166+1)/($J166*($J166+1)/2)*$D166))+($K166="custom")*CustCF!K166</f>
        <v>0</v>
      </c>
      <c r="R166" s="95">
        <f>($K166="Bell Curve")*(_xlfn.NORM.DIST(AND(R$6&gt;=$F166,R$6&lt;=$H166)*(R$6-$F166+1),$J166/2,$M166,TRUE)-_xlfn.NORM.DIST(AND(R$6&gt;=$F166,R$6&lt;=$H166)*(Q$6-$F166+1),$J166/2,$M166,TRUE))/(1-2*_xlfn.NORM.DIST(0,$J166/2,$M166,TRUE))*$D166+($K166="Steady Growth")*(AND(R$6&gt;=$F166,R$6&lt;=$H166)*((R$6-$F166+1)/($J166*($J166+1)/2)*$D166))+($K166="custom")*CustCF!L166</f>
        <v>0</v>
      </c>
      <c r="S166" s="95">
        <f>($K166="Bell Curve")*(_xlfn.NORM.DIST(AND(S$6&gt;=$F166,S$6&lt;=$H166)*(S$6-$F166+1),$J166/2,$M166,TRUE)-_xlfn.NORM.DIST(AND(S$6&gt;=$F166,S$6&lt;=$H166)*(R$6-$F166+1),$J166/2,$M166,TRUE))/(1-2*_xlfn.NORM.DIST(0,$J166/2,$M166,TRUE))*$D166+($K166="Steady Growth")*(AND(S$6&gt;=$F166,S$6&lt;=$H166)*((S$6-$F166+1)/($J166*($J166+1)/2)*$D166))+($K166="custom")*CustCF!M166</f>
        <v>0</v>
      </c>
      <c r="T166" s="95">
        <f>($K166="Bell Curve")*(_xlfn.NORM.DIST(AND(T$6&gt;=$F166,T$6&lt;=$H166)*(T$6-$F166+1),$J166/2,$M166,TRUE)-_xlfn.NORM.DIST(AND(T$6&gt;=$F166,T$6&lt;=$H166)*(S$6-$F166+1),$J166/2,$M166,TRUE))/(1-2*_xlfn.NORM.DIST(0,$J166/2,$M166,TRUE))*$D166+($K166="Steady Growth")*(AND(T$6&gt;=$F166,T$6&lt;=$H166)*((T$6-$F166+1)/($J166*($J166+1)/2)*$D166))+($K166="custom")*CustCF!N166</f>
        <v>0</v>
      </c>
      <c r="U166" s="95">
        <f>($K166="Bell Curve")*(_xlfn.NORM.DIST(AND(U$6&gt;=$F166,U$6&lt;=$H166)*(U$6-$F166+1),$J166/2,$M166,TRUE)-_xlfn.NORM.DIST(AND(U$6&gt;=$F166,U$6&lt;=$H166)*(T$6-$F166+1),$J166/2,$M166,TRUE))/(1-2*_xlfn.NORM.DIST(0,$J166/2,$M166,TRUE))*$D166+($K166="Steady Growth")*(AND(U$6&gt;=$F166,U$6&lt;=$H166)*((U$6-$F166+1)/($J166*($J166+1)/2)*$D166))+($K166="custom")*CustCF!O166</f>
        <v>0</v>
      </c>
      <c r="V166" s="95">
        <f>($K166="Bell Curve")*(_xlfn.NORM.DIST(AND(V$6&gt;=$F166,V$6&lt;=$H166)*(V$6-$F166+1),$J166/2,$M166,TRUE)-_xlfn.NORM.DIST(AND(V$6&gt;=$F166,V$6&lt;=$H166)*(U$6-$F166+1),$J166/2,$M166,TRUE))/(1-2*_xlfn.NORM.DIST(0,$J166/2,$M166,TRUE))*$D166+($K166="Steady Growth")*(AND(V$6&gt;=$F166,V$6&lt;=$H166)*((V$6-$F166+1)/($J166*($J166+1)/2)*$D166))+($K166="custom")*CustCF!P166</f>
        <v>0</v>
      </c>
      <c r="W166" s="95">
        <f>($K166="Bell Curve")*(_xlfn.NORM.DIST(AND(W$6&gt;=$F166,W$6&lt;=$H166)*(W$6-$F166+1),$J166/2,$M166,TRUE)-_xlfn.NORM.DIST(AND(W$6&gt;=$F166,W$6&lt;=$H166)*(V$6-$F166+1),$J166/2,$M166,TRUE))/(1-2*_xlfn.NORM.DIST(0,$J166/2,$M166,TRUE))*$D166+($K166="Steady Growth")*(AND(W$6&gt;=$F166,W$6&lt;=$H166)*((W$6-$F166+1)/($J166*($J166+1)/2)*$D166))+($K166="custom")*CustCF!Q166</f>
        <v>0</v>
      </c>
      <c r="X166" s="95">
        <f>($K166="Bell Curve")*(_xlfn.NORM.DIST(AND(X$6&gt;=$F166,X$6&lt;=$H166)*(X$6-$F166+1),$J166/2,$M166,TRUE)-_xlfn.NORM.DIST(AND(X$6&gt;=$F166,X$6&lt;=$H166)*(W$6-$F166+1),$J166/2,$M166,TRUE))/(1-2*_xlfn.NORM.DIST(0,$J166/2,$M166,TRUE))*$D166+($K166="Steady Growth")*(AND(X$6&gt;=$F166,X$6&lt;=$H166)*((X$6-$F166+1)/($J166*($J166+1)/2)*$D166))+($K166="custom")*CustCF!R166</f>
        <v>0</v>
      </c>
      <c r="Y166" s="95">
        <f>($K166="Bell Curve")*(_xlfn.NORM.DIST(AND(Y$6&gt;=$F166,Y$6&lt;=$H166)*(Y$6-$F166+1),$J166/2,$M166,TRUE)-_xlfn.NORM.DIST(AND(Y$6&gt;=$F166,Y$6&lt;=$H166)*(X$6-$F166+1),$J166/2,$M166,TRUE))/(1-2*_xlfn.NORM.DIST(0,$J166/2,$M166,TRUE))*$D166+($K166="Steady Growth")*(AND(Y$6&gt;=$F166,Y$6&lt;=$H166)*((Y$6-$F166+1)/($J166*($J166+1)/2)*$D166))+($K166="custom")*CustCF!S166</f>
        <v>0</v>
      </c>
      <c r="Z166" s="95">
        <f>($K166="Bell Curve")*(_xlfn.NORM.DIST(AND(Z$6&gt;=$F166,Z$6&lt;=$H166)*(Z$6-$F166+1),$J166/2,$M166,TRUE)-_xlfn.NORM.DIST(AND(Z$6&gt;=$F166,Z$6&lt;=$H166)*(Y$6-$F166+1),$J166/2,$M166,TRUE))/(1-2*_xlfn.NORM.DIST(0,$J166/2,$M166,TRUE))*$D166+($K166="Steady Growth")*(AND(Z$6&gt;=$F166,Z$6&lt;=$H166)*((Z$6-$F166+1)/($J166*($J166+1)/2)*$D166))+($K166="custom")*CustCF!T166</f>
        <v>0</v>
      </c>
      <c r="AA166" s="95">
        <f>($K166="Bell Curve")*(_xlfn.NORM.DIST(AND(AA$6&gt;=$F166,AA$6&lt;=$H166)*(AA$6-$F166+1),$J166/2,$M166,TRUE)-_xlfn.NORM.DIST(AND(AA$6&gt;=$F166,AA$6&lt;=$H166)*(Z$6-$F166+1),$J166/2,$M166,TRUE))/(1-2*_xlfn.NORM.DIST(0,$J166/2,$M166,TRUE))*$D166+($K166="Steady Growth")*(AND(AA$6&gt;=$F166,AA$6&lt;=$H166)*((AA$6-$F166+1)/($J166*($J166+1)/2)*$D166))+($K166="custom")*CustCF!U166</f>
        <v>0</v>
      </c>
      <c r="AB166" s="95">
        <f>($K166="Bell Curve")*(_xlfn.NORM.DIST(AND(AB$6&gt;=$F166,AB$6&lt;=$H166)*(AB$6-$F166+1),$J166/2,$M166,TRUE)-_xlfn.NORM.DIST(AND(AB$6&gt;=$F166,AB$6&lt;=$H166)*(AA$6-$F166+1),$J166/2,$M166,TRUE))/(1-2*_xlfn.NORM.DIST(0,$J166/2,$M166,TRUE))*$D166+($K166="Steady Growth")*(AND(AB$6&gt;=$F166,AB$6&lt;=$H166)*((AB$6-$F166+1)/($J166*($J166+1)/2)*$D166))+($K166="custom")*CustCF!V166</f>
        <v>0</v>
      </c>
      <c r="AC166" s="95">
        <f>($K166="Bell Curve")*(_xlfn.NORM.DIST(AND(AC$6&gt;=$F166,AC$6&lt;=$H166)*(AC$6-$F166+1),$J166/2,$M166,TRUE)-_xlfn.NORM.DIST(AND(AC$6&gt;=$F166,AC$6&lt;=$H166)*(AB$6-$F166+1),$J166/2,$M166,TRUE))/(1-2*_xlfn.NORM.DIST(0,$J166/2,$M166,TRUE))*$D166+($K166="Steady Growth")*(AND(AC$6&gt;=$F166,AC$6&lt;=$H166)*((AC$6-$F166+1)/($J166*($J166+1)/2)*$D166))+($K166="custom")*CustCF!W166</f>
        <v>0</v>
      </c>
      <c r="AD166" s="95">
        <f>($K166="Bell Curve")*(_xlfn.NORM.DIST(AND(AD$6&gt;=$F166,AD$6&lt;=$H166)*(AD$6-$F166+1),$J166/2,$M166,TRUE)-_xlfn.NORM.DIST(AND(AD$6&gt;=$F166,AD$6&lt;=$H166)*(AC$6-$F166+1),$J166/2,$M166,TRUE))/(1-2*_xlfn.NORM.DIST(0,$J166/2,$M166,TRUE))*$D166+($K166="Steady Growth")*(AND(AD$6&gt;=$F166,AD$6&lt;=$H166)*((AD$6-$F166+1)/($J166*($J166+1)/2)*$D166))+($K166="custom")*CustCF!X166</f>
        <v>0</v>
      </c>
      <c r="AE166" s="95">
        <f>($K166="Bell Curve")*(_xlfn.NORM.DIST(AND(AE$6&gt;=$F166,AE$6&lt;=$H166)*(AE$6-$F166+1),$J166/2,$M166,TRUE)-_xlfn.NORM.DIST(AND(AE$6&gt;=$F166,AE$6&lt;=$H166)*(AD$6-$F166+1),$J166/2,$M166,TRUE))/(1-2*_xlfn.NORM.DIST(0,$J166/2,$M166,TRUE))*$D166+($K166="Steady Growth")*(AND(AE$6&gt;=$F166,AE$6&lt;=$H166)*((AE$6-$F166+1)/($J166*($J166+1)/2)*$D166))+($K166="custom")*CustCF!Y166</f>
        <v>0</v>
      </c>
      <c r="AF166" s="95">
        <f>($K166="Bell Curve")*(_xlfn.NORM.DIST(AND(AF$6&gt;=$F166,AF$6&lt;=$H166)*(AF$6-$F166+1),$J166/2,$M166,TRUE)-_xlfn.NORM.DIST(AND(AF$6&gt;=$F166,AF$6&lt;=$H166)*(AE$6-$F166+1),$J166/2,$M166,TRUE))/(1-2*_xlfn.NORM.DIST(0,$J166/2,$M166,TRUE))*$D166+($K166="Steady Growth")*(AND(AF$6&gt;=$F166,AF$6&lt;=$H166)*((AF$6-$F166+1)/($J166*($J166+1)/2)*$D166))+($K166="custom")*CustCF!Z166</f>
        <v>0</v>
      </c>
      <c r="AG166" s="95">
        <f>($K166="Bell Curve")*(_xlfn.NORM.DIST(AND(AG$6&gt;=$F166,AG$6&lt;=$H166)*(AG$6-$F166+1),$J166/2,$M166,TRUE)-_xlfn.NORM.DIST(AND(AG$6&gt;=$F166,AG$6&lt;=$H166)*(AF$6-$F166+1),$J166/2,$M166,TRUE))/(1-2*_xlfn.NORM.DIST(0,$J166/2,$M166,TRUE))*$D166+($K166="Steady Growth")*(AND(AG$6&gt;=$F166,AG$6&lt;=$H166)*((AG$6-$F166+1)/($J166*($J166+1)/2)*$D166))+($K166="custom")*CustCF!AA166</f>
        <v>0</v>
      </c>
      <c r="AH166" s="95">
        <f>($K166="Bell Curve")*(_xlfn.NORM.DIST(AND(AH$6&gt;=$F166,AH$6&lt;=$H166)*(AH$6-$F166+1),$J166/2,$M166,TRUE)-_xlfn.NORM.DIST(AND(AH$6&gt;=$F166,AH$6&lt;=$H166)*(AG$6-$F166+1),$J166/2,$M166,TRUE))/(1-2*_xlfn.NORM.DIST(0,$J166/2,$M166,TRUE))*$D166+($K166="Steady Growth")*(AND(AH$6&gt;=$F166,AH$6&lt;=$H166)*((AH$6-$F166+1)/($J166*($J166+1)/2)*$D166))+($K166="custom")*CustCF!AB166</f>
        <v>0</v>
      </c>
      <c r="AI166" s="95">
        <f>($K166="Bell Curve")*(_xlfn.NORM.DIST(AND(AI$6&gt;=$F166,AI$6&lt;=$H166)*(AI$6-$F166+1),$J166/2,$M166,TRUE)-_xlfn.NORM.DIST(AND(AI$6&gt;=$F166,AI$6&lt;=$H166)*(AH$6-$F166+1),$J166/2,$M166,TRUE))/(1-2*_xlfn.NORM.DIST(0,$J166/2,$M166,TRUE))*$D166+($K166="Steady Growth")*(AND(AI$6&gt;=$F166,AI$6&lt;=$H166)*((AI$6-$F166+1)/($J166*($J166+1)/2)*$D166))+($K166="custom")*CustCF!AC166</f>
        <v>0</v>
      </c>
      <c r="AJ166" s="95">
        <f>($K166="Bell Curve")*(_xlfn.NORM.DIST(AND(AJ$6&gt;=$F166,AJ$6&lt;=$H166)*(AJ$6-$F166+1),$J166/2,$M166,TRUE)-_xlfn.NORM.DIST(AND(AJ$6&gt;=$F166,AJ$6&lt;=$H166)*(AI$6-$F166+1),$J166/2,$M166,TRUE))/(1-2*_xlfn.NORM.DIST(0,$J166/2,$M166,TRUE))*$D166+($K166="Steady Growth")*(AND(AJ$6&gt;=$F166,AJ$6&lt;=$H166)*((AJ$6-$F166+1)/($J166*($J166+1)/2)*$D166))+($K166="custom")*CustCF!AD166</f>
        <v>0</v>
      </c>
      <c r="AK166" s="95">
        <f>($K166="Bell Curve")*(_xlfn.NORM.DIST(AND(AK$6&gt;=$F166,AK$6&lt;=$H166)*(AK$6-$F166+1),$J166/2,$M166,TRUE)-_xlfn.NORM.DIST(AND(AK$6&gt;=$F166,AK$6&lt;=$H166)*(AJ$6-$F166+1),$J166/2,$M166,TRUE))/(1-2*_xlfn.NORM.DIST(0,$J166/2,$M166,TRUE))*$D166+($K166="Steady Growth")*(AND(AK$6&gt;=$F166,AK$6&lt;=$H166)*((AK$6-$F166+1)/($J166*($J166+1)/2)*$D166))+($K166="custom")*CustCF!AE166</f>
        <v>0</v>
      </c>
      <c r="AL166" s="95">
        <f>($K166="Bell Curve")*(_xlfn.NORM.DIST(AND(AL$6&gt;=$F166,AL$6&lt;=$H166)*(AL$6-$F166+1),$J166/2,$M166,TRUE)-_xlfn.NORM.DIST(AND(AL$6&gt;=$F166,AL$6&lt;=$H166)*(AK$6-$F166+1),$J166/2,$M166,TRUE))/(1-2*_xlfn.NORM.DIST(0,$J166/2,$M166,TRUE))*$D166+($K166="Steady Growth")*(AND(AL$6&gt;=$F166,AL$6&lt;=$H166)*((AL$6-$F166+1)/($J166*($J166+1)/2)*$D166))+($K166="custom")*CustCF!AF166</f>
        <v>0</v>
      </c>
      <c r="AM166" s="95">
        <f>($K166="Bell Curve")*(_xlfn.NORM.DIST(AND(AM$6&gt;=$F166,AM$6&lt;=$H166)*(AM$6-$F166+1),$J166/2,$M166,TRUE)-_xlfn.NORM.DIST(AND(AM$6&gt;=$F166,AM$6&lt;=$H166)*(AL$6-$F166+1),$J166/2,$M166,TRUE))/(1-2*_xlfn.NORM.DIST(0,$J166/2,$M166,TRUE))*$D166+($K166="Steady Growth")*(AND(AM$6&gt;=$F166,AM$6&lt;=$H166)*((AM$6-$F166+1)/($J166*($J166+1)/2)*$D166))+($K166="custom")*CustCF!AG166</f>
        <v>0</v>
      </c>
      <c r="AN166" s="95">
        <f>($K166="Bell Curve")*(_xlfn.NORM.DIST(AND(AN$6&gt;=$F166,AN$6&lt;=$H166)*(AN$6-$F166+1),$J166/2,$M166,TRUE)-_xlfn.NORM.DIST(AND(AN$6&gt;=$F166,AN$6&lt;=$H166)*(AM$6-$F166+1),$J166/2,$M166,TRUE))/(1-2*_xlfn.NORM.DIST(0,$J166/2,$M166,TRUE))*$D166+($K166="Steady Growth")*(AND(AN$6&gt;=$F166,AN$6&lt;=$H166)*((AN$6-$F166+1)/($J166*($J166+1)/2)*$D166))+($K166="custom")*CustCF!AH166</f>
        <v>0</v>
      </c>
      <c r="AO166" s="95">
        <f>($K166="Bell Curve")*(_xlfn.NORM.DIST(AND(AO$6&gt;=$F166,AO$6&lt;=$H166)*(AO$6-$F166+1),$J166/2,$M166,TRUE)-_xlfn.NORM.DIST(AND(AO$6&gt;=$F166,AO$6&lt;=$H166)*(AN$6-$F166+1),$J166/2,$M166,TRUE))/(1-2*_xlfn.NORM.DIST(0,$J166/2,$M166,TRUE))*$D166+($K166="Steady Growth")*(AND(AO$6&gt;=$F166,AO$6&lt;=$H166)*((AO$6-$F166+1)/($J166*($J166+1)/2)*$D166))+($K166="custom")*CustCF!AI166</f>
        <v>0</v>
      </c>
      <c r="AP166" s="95">
        <f>($K166="Bell Curve")*(_xlfn.NORM.DIST(AND(AP$6&gt;=$F166,AP$6&lt;=$H166)*(AP$6-$F166+1),$J166/2,$M166,TRUE)-_xlfn.NORM.DIST(AND(AP$6&gt;=$F166,AP$6&lt;=$H166)*(AO$6-$F166+1),$J166/2,$M166,TRUE))/(1-2*_xlfn.NORM.DIST(0,$J166/2,$M166,TRUE))*$D166+($K166="Steady Growth")*(AND(AP$6&gt;=$F166,AP$6&lt;=$H166)*((AP$6-$F166+1)/($J166*($J166+1)/2)*$D166))+($K166="custom")*CustCF!AJ166</f>
        <v>0</v>
      </c>
      <c r="AQ166" s="95">
        <f>($K166="Bell Curve")*(_xlfn.NORM.DIST(AND(AQ$6&gt;=$F166,AQ$6&lt;=$H166)*(AQ$6-$F166+1),$J166/2,$M166,TRUE)-_xlfn.NORM.DIST(AND(AQ$6&gt;=$F166,AQ$6&lt;=$H166)*(AP$6-$F166+1),$J166/2,$M166,TRUE))/(1-2*_xlfn.NORM.DIST(0,$J166/2,$M166,TRUE))*$D166+($K166="Steady Growth")*(AND(AQ$6&gt;=$F166,AQ$6&lt;=$H166)*((AQ$6-$F166+1)/($J166*($J166+1)/2)*$D166))+($K166="custom")*CustCF!AK166</f>
        <v>0</v>
      </c>
      <c r="AR166" s="95">
        <f>($K166="Bell Curve")*(_xlfn.NORM.DIST(AND(AR$6&gt;=$F166,AR$6&lt;=$H166)*(AR$6-$F166+1),$J166/2,$M166,TRUE)-_xlfn.NORM.DIST(AND(AR$6&gt;=$F166,AR$6&lt;=$H166)*(AQ$6-$F166+1),$J166/2,$M166,TRUE))/(1-2*_xlfn.NORM.DIST(0,$J166/2,$M166,TRUE))*$D166+($K166="Steady Growth")*(AND(AR$6&gt;=$F166,AR$6&lt;=$H166)*((AR$6-$F166+1)/($J166*($J166+1)/2)*$D166))+($K166="custom")*CustCF!AL166</f>
        <v>0</v>
      </c>
      <c r="AS166" s="95">
        <f>($K166="Bell Curve")*(_xlfn.NORM.DIST(AND(AS$6&gt;=$F166,AS$6&lt;=$H166)*(AS$6-$F166+1),$J166/2,$M166,TRUE)-_xlfn.NORM.DIST(AND(AS$6&gt;=$F166,AS$6&lt;=$H166)*(AR$6-$F166+1),$J166/2,$M166,TRUE))/(1-2*_xlfn.NORM.DIST(0,$J166/2,$M166,TRUE))*$D166+($K166="Steady Growth")*(AND(AS$6&gt;=$F166,AS$6&lt;=$H166)*((AS$6-$F166+1)/($J166*($J166+1)/2)*$D166))+($K166="custom")*CustCF!AM166</f>
        <v>0</v>
      </c>
      <c r="AT166" s="95">
        <f>($K166="Bell Curve")*(_xlfn.NORM.DIST(AND(AT$6&gt;=$F166,AT$6&lt;=$H166)*(AT$6-$F166+1),$J166/2,$M166,TRUE)-_xlfn.NORM.DIST(AND(AT$6&gt;=$F166,AT$6&lt;=$H166)*(AS$6-$F166+1),$J166/2,$M166,TRUE))/(1-2*_xlfn.NORM.DIST(0,$J166/2,$M166,TRUE))*$D166+($K166="Steady Growth")*(AND(AT$6&gt;=$F166,AT$6&lt;=$H166)*((AT$6-$F166+1)/($J166*($J166+1)/2)*$D166))+($K166="custom")*CustCF!AN166</f>
        <v>0</v>
      </c>
      <c r="AU166" s="95">
        <f>($K166="Bell Curve")*(_xlfn.NORM.DIST(AND(AU$6&gt;=$F166,AU$6&lt;=$H166)*(AU$6-$F166+1),$J166/2,$M166,TRUE)-_xlfn.NORM.DIST(AND(AU$6&gt;=$F166,AU$6&lt;=$H166)*(AT$6-$F166+1),$J166/2,$M166,TRUE))/(1-2*_xlfn.NORM.DIST(0,$J166/2,$M166,TRUE))*$D166+($K166="Steady Growth")*(AND(AU$6&gt;=$F166,AU$6&lt;=$H166)*((AU$6-$F166+1)/($J166*($J166+1)/2)*$D166))+($K166="custom")*CustCF!AO166</f>
        <v>0</v>
      </c>
      <c r="AV166" s="95">
        <f>($K166="Bell Curve")*(_xlfn.NORM.DIST(AND(AV$6&gt;=$F166,AV$6&lt;=$H166)*(AV$6-$F166+1),$J166/2,$M166,TRUE)-_xlfn.NORM.DIST(AND(AV$6&gt;=$F166,AV$6&lt;=$H166)*(AU$6-$F166+1),$J166/2,$M166,TRUE))/(1-2*_xlfn.NORM.DIST(0,$J166/2,$M166,TRUE))*$D166+($K166="Steady Growth")*(AND(AV$6&gt;=$F166,AV$6&lt;=$H166)*((AV$6-$F166+1)/($J166*($J166+1)/2)*$D166))+($K166="custom")*CustCF!AP166</f>
        <v>0</v>
      </c>
      <c r="AW166" s="95">
        <f>($K166="Bell Curve")*(_xlfn.NORM.DIST(AND(AW$6&gt;=$F166,AW$6&lt;=$H166)*(AW$6-$F166+1),$J166/2,$M166,TRUE)-_xlfn.NORM.DIST(AND(AW$6&gt;=$F166,AW$6&lt;=$H166)*(AV$6-$F166+1),$J166/2,$M166,TRUE))/(1-2*_xlfn.NORM.DIST(0,$J166/2,$M166,TRUE))*$D166+($K166="Steady Growth")*(AND(AW$6&gt;=$F166,AW$6&lt;=$H166)*((AW$6-$F166+1)/($J166*($J166+1)/2)*$D166))+($K166="custom")*CustCF!AQ166</f>
        <v>0</v>
      </c>
      <c r="AX166" s="95">
        <f>($K166="Bell Curve")*(_xlfn.NORM.DIST(AND(AX$6&gt;=$F166,AX$6&lt;=$H166)*(AX$6-$F166+1),$J166/2,$M166,TRUE)-_xlfn.NORM.DIST(AND(AX$6&gt;=$F166,AX$6&lt;=$H166)*(AW$6-$F166+1),$J166/2,$M166,TRUE))/(1-2*_xlfn.NORM.DIST(0,$J166/2,$M166,TRUE))*$D166+($K166="Steady Growth")*(AND(AX$6&gt;=$F166,AX$6&lt;=$H166)*((AX$6-$F166+1)/($J166*($J166+1)/2)*$D166))+($K166="custom")*CustCF!AR166</f>
        <v>0</v>
      </c>
      <c r="AY166" s="95">
        <f>($K166="Bell Curve")*(_xlfn.NORM.DIST(AND(AY$6&gt;=$F166,AY$6&lt;=$H166)*(AY$6-$F166+1),$J166/2,$M166,TRUE)-_xlfn.NORM.DIST(AND(AY$6&gt;=$F166,AY$6&lt;=$H166)*(AX$6-$F166+1),$J166/2,$M166,TRUE))/(1-2*_xlfn.NORM.DIST(0,$J166/2,$M166,TRUE))*$D166+($K166="Steady Growth")*(AND(AY$6&gt;=$F166,AY$6&lt;=$H166)*((AY$6-$F166+1)/($J166*($J166+1)/2)*$D166))+($K166="custom")*CustCF!AS166</f>
        <v>0</v>
      </c>
      <c r="AZ166" s="95">
        <f>($K166="Bell Curve")*(_xlfn.NORM.DIST(AND(AZ$6&gt;=$F166,AZ$6&lt;=$H166)*(AZ$6-$F166+1),$J166/2,$M166,TRUE)-_xlfn.NORM.DIST(AND(AZ$6&gt;=$F166,AZ$6&lt;=$H166)*(AY$6-$F166+1),$J166/2,$M166,TRUE))/(1-2*_xlfn.NORM.DIST(0,$J166/2,$M166,TRUE))*$D166+($K166="Steady Growth")*(AND(AZ$6&gt;=$F166,AZ$6&lt;=$H166)*((AZ$6-$F166+1)/($J166*($J166+1)/2)*$D166))+($K166="custom")*CustCF!AT166</f>
        <v>0</v>
      </c>
      <c r="BA166" s="95">
        <f>($K166="Bell Curve")*(_xlfn.NORM.DIST(AND(BA$6&gt;=$F166,BA$6&lt;=$H166)*(BA$6-$F166+1),$J166/2,$M166,TRUE)-_xlfn.NORM.DIST(AND(BA$6&gt;=$F166,BA$6&lt;=$H166)*(AZ$6-$F166+1),$J166/2,$M166,TRUE))/(1-2*_xlfn.NORM.DIST(0,$J166/2,$M166,TRUE))*$D166+($K166="Steady Growth")*(AND(BA$6&gt;=$F166,BA$6&lt;=$H166)*((BA$6-$F166+1)/($J166*($J166+1)/2)*$D166))+($K166="custom")*CustCF!AU166</f>
        <v>0</v>
      </c>
      <c r="BB166" s="95">
        <f>($K166="Bell Curve")*(_xlfn.NORM.DIST(AND(BB$6&gt;=$F166,BB$6&lt;=$H166)*(BB$6-$F166+1),$J166/2,$M166,TRUE)-_xlfn.NORM.DIST(AND(BB$6&gt;=$F166,BB$6&lt;=$H166)*(BA$6-$F166+1),$J166/2,$M166,TRUE))/(1-2*_xlfn.NORM.DIST(0,$J166/2,$M166,TRUE))*$D166+($K166="Steady Growth")*(AND(BB$6&gt;=$F166,BB$6&lt;=$H166)*((BB$6-$F166+1)/($J166*($J166+1)/2)*$D166))+($K166="custom")*CustCF!AV166</f>
        <v>0</v>
      </c>
      <c r="BC166" s="95">
        <f>($K166="Bell Curve")*(_xlfn.NORM.DIST(AND(BC$6&gt;=$F166,BC$6&lt;=$H166)*(BC$6-$F166+1),$J166/2,$M166,TRUE)-_xlfn.NORM.DIST(AND(BC$6&gt;=$F166,BC$6&lt;=$H166)*(BB$6-$F166+1),$J166/2,$M166,TRUE))/(1-2*_xlfn.NORM.DIST(0,$J166/2,$M166,TRUE))*$D166+($K166="Steady Growth")*(AND(BC$6&gt;=$F166,BC$6&lt;=$H166)*((BC$6-$F166+1)/($J166*($J166+1)/2)*$D166))+($K166="custom")*CustCF!AW166</f>
        <v>0</v>
      </c>
      <c r="BD166" s="95">
        <f>($K166="Bell Curve")*(_xlfn.NORM.DIST(AND(BD$6&gt;=$F166,BD$6&lt;=$H166)*(BD$6-$F166+1),$J166/2,$M166,TRUE)-_xlfn.NORM.DIST(AND(BD$6&gt;=$F166,BD$6&lt;=$H166)*(BC$6-$F166+1),$J166/2,$M166,TRUE))/(1-2*_xlfn.NORM.DIST(0,$J166/2,$M166,TRUE))*$D166+($K166="Steady Growth")*(AND(BD$6&gt;=$F166,BD$6&lt;=$H166)*((BD$6-$F166+1)/($J166*($J166+1)/2)*$D166))+($K166="custom")*CustCF!AX166</f>
        <v>0</v>
      </c>
      <c r="BE166" s="95">
        <f>($K166="Bell Curve")*(_xlfn.NORM.DIST(AND(BE$6&gt;=$F166,BE$6&lt;=$H166)*(BE$6-$F166+1),$J166/2,$M166,TRUE)-_xlfn.NORM.DIST(AND(BE$6&gt;=$F166,BE$6&lt;=$H166)*(BD$6-$F166+1),$J166/2,$M166,TRUE))/(1-2*_xlfn.NORM.DIST(0,$J166/2,$M166,TRUE))*$D166+($K166="Steady Growth")*(AND(BE$6&gt;=$F166,BE$6&lt;=$H166)*((BE$6-$F166+1)/($J166*($J166+1)/2)*$D166))+($K166="custom")*CustCF!AY166</f>
        <v>0</v>
      </c>
      <c r="BF166" s="95">
        <f>($K166="Bell Curve")*(_xlfn.NORM.DIST(AND(BF$6&gt;=$F166,BF$6&lt;=$H166)*(BF$6-$F166+1),$J166/2,$M166,TRUE)-_xlfn.NORM.DIST(AND(BF$6&gt;=$F166,BF$6&lt;=$H166)*(BE$6-$F166+1),$J166/2,$M166,TRUE))/(1-2*_xlfn.NORM.DIST(0,$J166/2,$M166,TRUE))*$D166+($K166="Steady Growth")*(AND(BF$6&gt;=$F166,BF$6&lt;=$H166)*((BF$6-$F166+1)/($J166*($J166+1)/2)*$D166))+($K166="custom")*CustCF!AZ166</f>
        <v>0</v>
      </c>
      <c r="BG166" s="95">
        <f>($K166="Bell Curve")*(_xlfn.NORM.DIST(AND(BG$6&gt;=$F166,BG$6&lt;=$H166)*(BG$6-$F166+1),$J166/2,$M166,TRUE)-_xlfn.NORM.DIST(AND(BG$6&gt;=$F166,BG$6&lt;=$H166)*(BF$6-$F166+1),$J166/2,$M166,TRUE))/(1-2*_xlfn.NORM.DIST(0,$J166/2,$M166,TRUE))*$D166+($K166="Steady Growth")*(AND(BG$6&gt;=$F166,BG$6&lt;=$H166)*((BG$6-$F166+1)/($J166*($J166+1)/2)*$D166))+($K166="custom")*CustCF!BA166</f>
        <v>0</v>
      </c>
      <c r="BH166" s="95">
        <f>($K166="Bell Curve")*(_xlfn.NORM.DIST(AND(BH$6&gt;=$F166,BH$6&lt;=$H166)*(BH$6-$F166+1),$J166/2,$M166,TRUE)-_xlfn.NORM.DIST(AND(BH$6&gt;=$F166,BH$6&lt;=$H166)*(BG$6-$F166+1),$J166/2,$M166,TRUE))/(1-2*_xlfn.NORM.DIST(0,$J166/2,$M166,TRUE))*$D166+($K166="Steady Growth")*(AND(BH$6&gt;=$F166,BH$6&lt;=$H166)*((BH$6-$F166+1)/($J166*($J166+1)/2)*$D166))+($K166="custom")*CustCF!BB166</f>
        <v>0</v>
      </c>
      <c r="BI166" s="95">
        <f>($K166="Bell Curve")*(_xlfn.NORM.DIST(AND(BI$6&gt;=$F166,BI$6&lt;=$H166)*(BI$6-$F166+1),$J166/2,$M166,TRUE)-_xlfn.NORM.DIST(AND(BI$6&gt;=$F166,BI$6&lt;=$H166)*(BH$6-$F166+1),$J166/2,$M166,TRUE))/(1-2*_xlfn.NORM.DIST(0,$J166/2,$M166,TRUE))*$D166+($K166="Steady Growth")*(AND(BI$6&gt;=$F166,BI$6&lt;=$H166)*((BI$6-$F166+1)/($J166*($J166+1)/2)*$D166))+($K166="custom")*CustCF!BC166</f>
        <v>0</v>
      </c>
      <c r="BJ166" s="95">
        <f>($K166="Bell Curve")*(_xlfn.NORM.DIST(AND(BJ$6&gt;=$F166,BJ$6&lt;=$H166)*(BJ$6-$F166+1),$J166/2,$M166,TRUE)-_xlfn.NORM.DIST(AND(BJ$6&gt;=$F166,BJ$6&lt;=$H166)*(BI$6-$F166+1),$J166/2,$M166,TRUE))/(1-2*_xlfn.NORM.DIST(0,$J166/2,$M166,TRUE))*$D166+($K166="Steady Growth")*(AND(BJ$6&gt;=$F166,BJ$6&lt;=$H166)*((BJ$6-$F166+1)/($J166*($J166+1)/2)*$D166))+($K166="custom")*CustCF!BD166</f>
        <v>0</v>
      </c>
      <c r="BK166" s="95">
        <f>($K166="Bell Curve")*(_xlfn.NORM.DIST(AND(BK$6&gt;=$F166,BK$6&lt;=$H166)*(BK$6-$F166+1),$J166/2,$M166,TRUE)-_xlfn.NORM.DIST(AND(BK$6&gt;=$F166,BK$6&lt;=$H166)*(BJ$6-$F166+1),$J166/2,$M166,TRUE))/(1-2*_xlfn.NORM.DIST(0,$J166/2,$M166,TRUE))*$D166+($K166="Steady Growth")*(AND(BK$6&gt;=$F166,BK$6&lt;=$H166)*((BK$6-$F166+1)/($J166*($J166+1)/2)*$D166))+($K166="custom")*CustCF!BE166</f>
        <v>0</v>
      </c>
      <c r="BL166" s="95">
        <f>($K166="Bell Curve")*(_xlfn.NORM.DIST(AND(BL$6&gt;=$F166,BL$6&lt;=$H166)*(BL$6-$F166+1),$J166/2,$M166,TRUE)-_xlfn.NORM.DIST(AND(BL$6&gt;=$F166,BL$6&lt;=$H166)*(BK$6-$F166+1),$J166/2,$M166,TRUE))/(1-2*_xlfn.NORM.DIST(0,$J166/2,$M166,TRUE))*$D166+($K166="Steady Growth")*(AND(BL$6&gt;=$F166,BL$6&lt;=$H166)*((BL$6-$F166+1)/($J166*($J166+1)/2)*$D166))+($K166="custom")*CustCF!BF166</f>
        <v>0</v>
      </c>
      <c r="BM166" s="95">
        <f>($K166="Bell Curve")*(_xlfn.NORM.DIST(AND(BM$6&gt;=$F166,BM$6&lt;=$H166)*(BM$6-$F166+1),$J166/2,$M166,TRUE)-_xlfn.NORM.DIST(AND(BM$6&gt;=$F166,BM$6&lt;=$H166)*(BL$6-$F166+1),$J166/2,$M166,TRUE))/(1-2*_xlfn.NORM.DIST(0,$J166/2,$M166,TRUE))*$D166+($K166="Steady Growth")*(AND(BM$6&gt;=$F166,BM$6&lt;=$H166)*((BM$6-$F166+1)/($J166*($J166+1)/2)*$D166))+($K166="custom")*CustCF!BG166</f>
        <v>0</v>
      </c>
      <c r="BN166" s="95">
        <f>($K166="Bell Curve")*(_xlfn.NORM.DIST(AND(BN$6&gt;=$F166,BN$6&lt;=$H166)*(BN$6-$F166+1),$J166/2,$M166,TRUE)-_xlfn.NORM.DIST(AND(BN$6&gt;=$F166,BN$6&lt;=$H166)*(BM$6-$F166+1),$J166/2,$M166,TRUE))/(1-2*_xlfn.NORM.DIST(0,$J166/2,$M166,TRUE))*$D166+($K166="Steady Growth")*(AND(BN$6&gt;=$F166,BN$6&lt;=$H166)*((BN$6-$F166+1)/($J166*($J166+1)/2)*$D166))+($K166="custom")*CustCF!BH166</f>
        <v>0</v>
      </c>
      <c r="BO166" s="95">
        <f>($K166="Bell Curve")*(_xlfn.NORM.DIST(AND(BO$6&gt;=$F166,BO$6&lt;=$H166)*(BO$6-$F166+1),$J166/2,$M166,TRUE)-_xlfn.NORM.DIST(AND(BO$6&gt;=$F166,BO$6&lt;=$H166)*(BN$6-$F166+1),$J166/2,$M166,TRUE))/(1-2*_xlfn.NORM.DIST(0,$J166/2,$M166,TRUE))*$D166+($K166="Steady Growth")*(AND(BO$6&gt;=$F166,BO$6&lt;=$H166)*((BO$6-$F166+1)/($J166*($J166+1)/2)*$D166))+($K166="custom")*CustCF!BI166</f>
        <v>0</v>
      </c>
      <c r="BP166" s="95">
        <f>($K166="Bell Curve")*(_xlfn.NORM.DIST(AND(BP$6&gt;=$F166,BP$6&lt;=$H166)*(BP$6-$F166+1),$J166/2,$M166,TRUE)-_xlfn.NORM.DIST(AND(BP$6&gt;=$F166,BP$6&lt;=$H166)*(BO$6-$F166+1),$J166/2,$M166,TRUE))/(1-2*_xlfn.NORM.DIST(0,$J166/2,$M166,TRUE))*$D166+($K166="Steady Growth")*(AND(BP$6&gt;=$F166,BP$6&lt;=$H166)*((BP$6-$F166+1)/($J166*($J166+1)/2)*$D166))+($K166="custom")*CustCF!BJ166</f>
        <v>0</v>
      </c>
      <c r="BQ166" s="95">
        <f>($K166="Bell Curve")*(_xlfn.NORM.DIST(AND(BQ$6&gt;=$F166,BQ$6&lt;=$H166)*(BQ$6-$F166+1),$J166/2,$M166,TRUE)-_xlfn.NORM.DIST(AND(BQ$6&gt;=$F166,BQ$6&lt;=$H166)*(BP$6-$F166+1),$J166/2,$M166,TRUE))/(1-2*_xlfn.NORM.DIST(0,$J166/2,$M166,TRUE))*$D166+($K166="Steady Growth")*(AND(BQ$6&gt;=$F166,BQ$6&lt;=$H166)*((BQ$6-$F166+1)/($J166*($J166+1)/2)*$D166))+($K166="custom")*CustCF!BK166</f>
        <v>0</v>
      </c>
      <c r="BR166" s="95">
        <f>($K166="Bell Curve")*(_xlfn.NORM.DIST(AND(BR$6&gt;=$F166,BR$6&lt;=$H166)*(BR$6-$F166+1),$J166/2,$M166,TRUE)-_xlfn.NORM.DIST(AND(BR$6&gt;=$F166,BR$6&lt;=$H166)*(BQ$6-$F166+1),$J166/2,$M166,TRUE))/(1-2*_xlfn.NORM.DIST(0,$J166/2,$M166,TRUE))*$D166+($K166="Steady Growth")*(AND(BR$6&gt;=$F166,BR$6&lt;=$H166)*((BR$6-$F166+1)/($J166*($J166+1)/2)*$D166))+($K166="custom")*CustCF!BL166</f>
        <v>0</v>
      </c>
      <c r="BS166" s="95">
        <f>($K166="Bell Curve")*(_xlfn.NORM.DIST(AND(BS$6&gt;=$F166,BS$6&lt;=$H166)*(BS$6-$F166+1),$J166/2,$M166,TRUE)-_xlfn.NORM.DIST(AND(BS$6&gt;=$F166,BS$6&lt;=$H166)*(BR$6-$F166+1),$J166/2,$M166,TRUE))/(1-2*_xlfn.NORM.DIST(0,$J166/2,$M166,TRUE))*$D166+($K166="Steady Growth")*(AND(BS$6&gt;=$F166,BS$6&lt;=$H166)*((BS$6-$F166+1)/($J166*($J166+1)/2)*$D166))+($K166="custom")*CustCF!BM166</f>
        <v>0</v>
      </c>
      <c r="BT166" s="95">
        <f>($K166="Bell Curve")*(_xlfn.NORM.DIST(AND(BT$6&gt;=$F166,BT$6&lt;=$H166)*(BT$6-$F166+1),$J166/2,$M166,TRUE)-_xlfn.NORM.DIST(AND(BT$6&gt;=$F166,BT$6&lt;=$H166)*(BS$6-$F166+1),$J166/2,$M166,TRUE))/(1-2*_xlfn.NORM.DIST(0,$J166/2,$M166,TRUE))*$D166+($K166="Steady Growth")*(AND(BT$6&gt;=$F166,BT$6&lt;=$H166)*((BT$6-$F166+1)/($J166*($J166+1)/2)*$D166))+($K166="custom")*CustCF!BN166</f>
        <v>0</v>
      </c>
      <c r="BU166" s="95">
        <f>($K166="Bell Curve")*(_xlfn.NORM.DIST(AND(BU$6&gt;=$F166,BU$6&lt;=$H166)*(BU$6-$F166+1),$J166/2,$M166,TRUE)-_xlfn.NORM.DIST(AND(BU$6&gt;=$F166,BU$6&lt;=$H166)*(BT$6-$F166+1),$J166/2,$M166,TRUE))/(1-2*_xlfn.NORM.DIST(0,$J166/2,$M166,TRUE))*$D166+($K166="Steady Growth")*(AND(BU$6&gt;=$F166,BU$6&lt;=$H166)*((BU$6-$F166+1)/($J166*($J166+1)/2)*$D166))+($K166="custom")*CustCF!BO166</f>
        <v>0</v>
      </c>
      <c r="BV166" s="95">
        <f>($K166="Bell Curve")*(_xlfn.NORM.DIST(AND(BV$6&gt;=$F166,BV$6&lt;=$H166)*(BV$6-$F166+1),$J166/2,$M166,TRUE)-_xlfn.NORM.DIST(AND(BV$6&gt;=$F166,BV$6&lt;=$H166)*(BU$6-$F166+1),$J166/2,$M166,TRUE))/(1-2*_xlfn.NORM.DIST(0,$J166/2,$M166,TRUE))*$D166+($K166="Steady Growth")*(AND(BV$6&gt;=$F166,BV$6&lt;=$H166)*((BV$6-$F166+1)/($J166*($J166+1)/2)*$D166))+($K166="custom")*CustCF!BP166</f>
        <v>0</v>
      </c>
      <c r="BW166" s="95">
        <f>($K166="Bell Curve")*(_xlfn.NORM.DIST(AND(BW$6&gt;=$F166,BW$6&lt;=$H166)*(BW$6-$F166+1),$J166/2,$M166,TRUE)-_xlfn.NORM.DIST(AND(BW$6&gt;=$F166,BW$6&lt;=$H166)*(BV$6-$F166+1),$J166/2,$M166,TRUE))/(1-2*_xlfn.NORM.DIST(0,$J166/2,$M166,TRUE))*$D166+($K166="Steady Growth")*(AND(BW$6&gt;=$F166,BW$6&lt;=$H166)*((BW$6-$F166+1)/($J166*($J166+1)/2)*$D166))+($K166="custom")*CustCF!BQ166</f>
        <v>0</v>
      </c>
      <c r="BX166" s="95">
        <f>($K166="Bell Curve")*(_xlfn.NORM.DIST(AND(BX$6&gt;=$F166,BX$6&lt;=$H166)*(BX$6-$F166+1),$J166/2,$M166,TRUE)-_xlfn.NORM.DIST(AND(BX$6&gt;=$F166,BX$6&lt;=$H166)*(BW$6-$F166+1),$J166/2,$M166,TRUE))/(1-2*_xlfn.NORM.DIST(0,$J166/2,$M166,TRUE))*$D166+($K166="Steady Growth")*(AND(BX$6&gt;=$F166,BX$6&lt;=$H166)*((BX$6-$F166+1)/($J166*($J166+1)/2)*$D166))+($K166="custom")*CustCF!BR166</f>
        <v>0</v>
      </c>
      <c r="BY166" s="95">
        <f>($K166="Bell Curve")*(_xlfn.NORM.DIST(AND(BY$6&gt;=$F166,BY$6&lt;=$H166)*(BY$6-$F166+1),$J166/2,$M166,TRUE)-_xlfn.NORM.DIST(AND(BY$6&gt;=$F166,BY$6&lt;=$H166)*(BX$6-$F166+1),$J166/2,$M166,TRUE))/(1-2*_xlfn.NORM.DIST(0,$J166/2,$M166,TRUE))*$D166+($K166="Steady Growth")*(AND(BY$6&gt;=$F166,BY$6&lt;=$H166)*((BY$6-$F166+1)/($J166*($J166+1)/2)*$D166))+($K166="custom")*CustCF!BS166</f>
        <v>0</v>
      </c>
      <c r="BZ166" s="95">
        <f>($K166="Bell Curve")*(_xlfn.NORM.DIST(AND(BZ$6&gt;=$F166,BZ$6&lt;=$H166)*(BZ$6-$F166+1),$J166/2,$M166,TRUE)-_xlfn.NORM.DIST(AND(BZ$6&gt;=$F166,BZ$6&lt;=$H166)*(BY$6-$F166+1),$J166/2,$M166,TRUE))/(1-2*_xlfn.NORM.DIST(0,$J166/2,$M166,TRUE))*$D166+($K166="Steady Growth")*(AND(BZ$6&gt;=$F166,BZ$6&lt;=$H166)*((BZ$6-$F166+1)/($J166*($J166+1)/2)*$D166))+($K166="custom")*CustCF!BT166</f>
        <v>0</v>
      </c>
      <c r="CA166" s="95">
        <f>($K166="Bell Curve")*(_xlfn.NORM.DIST(AND(CA$6&gt;=$F166,CA$6&lt;=$H166)*(CA$6-$F166+1),$J166/2,$M166,TRUE)-_xlfn.NORM.DIST(AND(CA$6&gt;=$F166,CA$6&lt;=$H166)*(BZ$6-$F166+1),$J166/2,$M166,TRUE))/(1-2*_xlfn.NORM.DIST(0,$J166/2,$M166,TRUE))*$D166+($K166="Steady Growth")*(AND(CA$6&gt;=$F166,CA$6&lt;=$H166)*((CA$6-$F166+1)/($J166*($J166+1)/2)*$D166))+($K166="custom")*CustCF!BU166</f>
        <v>0</v>
      </c>
      <c r="CB166" s="95">
        <f>($K166="Bell Curve")*(_xlfn.NORM.DIST(AND(CB$6&gt;=$F166,CB$6&lt;=$H166)*(CB$6-$F166+1),$J166/2,$M166,TRUE)-_xlfn.NORM.DIST(AND(CB$6&gt;=$F166,CB$6&lt;=$H166)*(CA$6-$F166+1),$J166/2,$M166,TRUE))/(1-2*_xlfn.NORM.DIST(0,$J166/2,$M166,TRUE))*$D166+($K166="Steady Growth")*(AND(CB$6&gt;=$F166,CB$6&lt;=$H166)*((CB$6-$F166+1)/($J166*($J166+1)/2)*$D166))+($K166="custom")*CustCF!BV166</f>
        <v>0</v>
      </c>
      <c r="CC166" s="95">
        <f>($K166="Bell Curve")*(_xlfn.NORM.DIST(AND(CC$6&gt;=$F166,CC$6&lt;=$H166)*(CC$6-$F166+1),$J166/2,$M166,TRUE)-_xlfn.NORM.DIST(AND(CC$6&gt;=$F166,CC$6&lt;=$H166)*(CB$6-$F166+1),$J166/2,$M166,TRUE))/(1-2*_xlfn.NORM.DIST(0,$J166/2,$M166,TRUE))*$D166+($K166="Steady Growth")*(AND(CC$6&gt;=$F166,CC$6&lt;=$H166)*((CC$6-$F166+1)/($J166*($J166+1)/2)*$D166))+($K166="custom")*CustCF!BW166</f>
        <v>0</v>
      </c>
      <c r="CD166" s="95">
        <f>($K166="Bell Curve")*(_xlfn.NORM.DIST(AND(CD$6&gt;=$F166,CD$6&lt;=$H166)*(CD$6-$F166+1),$J166/2,$M166,TRUE)-_xlfn.NORM.DIST(AND(CD$6&gt;=$F166,CD$6&lt;=$H166)*(CC$6-$F166+1),$J166/2,$M166,TRUE))/(1-2*_xlfn.NORM.DIST(0,$J166/2,$M166,TRUE))*$D166+($K166="Steady Growth")*(AND(CD$6&gt;=$F166,CD$6&lt;=$H166)*((CD$6-$F166+1)/($J166*($J166+1)/2)*$D166))+($K166="custom")*CustCF!BX166</f>
        <v>0</v>
      </c>
      <c r="CE166" s="95">
        <f>($K166="Bell Curve")*(_xlfn.NORM.DIST(AND(CE$6&gt;=$F166,CE$6&lt;=$H166)*(CE$6-$F166+1),$J166/2,$M166,TRUE)-_xlfn.NORM.DIST(AND(CE$6&gt;=$F166,CE$6&lt;=$H166)*(CD$6-$F166+1),$J166/2,$M166,TRUE))/(1-2*_xlfn.NORM.DIST(0,$J166/2,$M166,TRUE))*$D166+($K166="Steady Growth")*(AND(CE$6&gt;=$F166,CE$6&lt;=$H166)*((CE$6-$F166+1)/($J166*($J166+1)/2)*$D166))+($K166="custom")*CustCF!BY166</f>
        <v>0</v>
      </c>
      <c r="CF166" s="95">
        <f>($K166="Bell Curve")*(_xlfn.NORM.DIST(AND(CF$6&gt;=$F166,CF$6&lt;=$H166)*(CF$6-$F166+1),$J166/2,$M166,TRUE)-_xlfn.NORM.DIST(AND(CF$6&gt;=$F166,CF$6&lt;=$H166)*(CE$6-$F166+1),$J166/2,$M166,TRUE))/(1-2*_xlfn.NORM.DIST(0,$J166/2,$M166,TRUE))*$D166+($K166="Steady Growth")*(AND(CF$6&gt;=$F166,CF$6&lt;=$H166)*((CF$6-$F166+1)/($J166*($J166+1)/2)*$D166))+($K166="custom")*CustCF!BZ166</f>
        <v>0</v>
      </c>
      <c r="CG166" s="95">
        <f>($K166="Bell Curve")*(_xlfn.NORM.DIST(AND(CG$6&gt;=$F166,CG$6&lt;=$H166)*(CG$6-$F166+1),$J166/2,$M166,TRUE)-_xlfn.NORM.DIST(AND(CG$6&gt;=$F166,CG$6&lt;=$H166)*(CF$6-$F166+1),$J166/2,$M166,TRUE))/(1-2*_xlfn.NORM.DIST(0,$J166/2,$M166,TRUE))*$D166+($K166="Steady Growth")*(AND(CG$6&gt;=$F166,CG$6&lt;=$H166)*((CG$6-$F166+1)/($J166*($J166+1)/2)*$D166))+($K166="custom")*CustCF!CA166</f>
        <v>0</v>
      </c>
      <c r="CH166" s="95">
        <f>($K166="Bell Curve")*(_xlfn.NORM.DIST(AND(CH$6&gt;=$F166,CH$6&lt;=$H166)*(CH$6-$F166+1),$J166/2,$M166,TRUE)-_xlfn.NORM.DIST(AND(CH$6&gt;=$F166,CH$6&lt;=$H166)*(CG$6-$F166+1),$J166/2,$M166,TRUE))/(1-2*_xlfn.NORM.DIST(0,$J166/2,$M166,TRUE))*$D166+($K166="Steady Growth")*(AND(CH$6&gt;=$F166,CH$6&lt;=$H166)*((CH$6-$F166+1)/($J166*($J166+1)/2)*$D166))+($K166="custom")*CustCF!CB166</f>
        <v>0</v>
      </c>
      <c r="CI166" s="95">
        <f>($K166="Bell Curve")*(_xlfn.NORM.DIST(AND(CI$6&gt;=$F166,CI$6&lt;=$H166)*(CI$6-$F166+1),$J166/2,$M166,TRUE)-_xlfn.NORM.DIST(AND(CI$6&gt;=$F166,CI$6&lt;=$H166)*(CH$6-$F166+1),$J166/2,$M166,TRUE))/(1-2*_xlfn.NORM.DIST(0,$J166/2,$M166,TRUE))*$D166+($K166="Steady Growth")*(AND(CI$6&gt;=$F166,CI$6&lt;=$H166)*((CI$6-$F166+1)/($J166*($J166+1)/2)*$D166))+($K166="custom")*CustCF!CC166</f>
        <v>0</v>
      </c>
      <c r="CJ166" s="95">
        <f>($K166="Bell Curve")*(_xlfn.NORM.DIST(AND(CJ$6&gt;=$F166,CJ$6&lt;=$H166)*(CJ$6-$F166+1),$J166/2,$M166,TRUE)-_xlfn.NORM.DIST(AND(CJ$6&gt;=$F166,CJ$6&lt;=$H166)*(CI$6-$F166+1),$J166/2,$M166,TRUE))/(1-2*_xlfn.NORM.DIST(0,$J166/2,$M166,TRUE))*$D166+($K166="Steady Growth")*(AND(CJ$6&gt;=$F166,CJ$6&lt;=$H166)*((CJ$6-$F166+1)/($J166*($J166+1)/2)*$D166))+($K166="custom")*CustCF!CD166</f>
        <v>0</v>
      </c>
      <c r="CK166" s="95">
        <f>($K166="Bell Curve")*(_xlfn.NORM.DIST(AND(CK$6&gt;=$F166,CK$6&lt;=$H166)*(CK$6-$F166+1),$J166/2,$M166,TRUE)-_xlfn.NORM.DIST(AND(CK$6&gt;=$F166,CK$6&lt;=$H166)*(CJ$6-$F166+1),$J166/2,$M166,TRUE))/(1-2*_xlfn.NORM.DIST(0,$J166/2,$M166,TRUE))*$D166+($K166="Steady Growth")*(AND(CK$6&gt;=$F166,CK$6&lt;=$H166)*((CK$6-$F166+1)/($J166*($J166+1)/2)*$D166))+($K166="custom")*CustCF!CE166</f>
        <v>0</v>
      </c>
      <c r="CL166" s="95">
        <f>($K166="Bell Curve")*(_xlfn.NORM.DIST(AND(CL$6&gt;=$F166,CL$6&lt;=$H166)*(CL$6-$F166+1),$J166/2,$M166,TRUE)-_xlfn.NORM.DIST(AND(CL$6&gt;=$F166,CL$6&lt;=$H166)*(CK$6-$F166+1),$J166/2,$M166,TRUE))/(1-2*_xlfn.NORM.DIST(0,$J166/2,$M166,TRUE))*$D166+($K166="Steady Growth")*(AND(CL$6&gt;=$F166,CL$6&lt;=$H166)*((CL$6-$F166+1)/($J166*($J166+1)/2)*$D166))+($K166="custom")*CustCF!CF166</f>
        <v>0</v>
      </c>
      <c r="CM166" s="95">
        <f>($K166="Bell Curve")*(_xlfn.NORM.DIST(AND(CM$6&gt;=$F166,CM$6&lt;=$H166)*(CM$6-$F166+1),$J166/2,$M166,TRUE)-_xlfn.NORM.DIST(AND(CM$6&gt;=$F166,CM$6&lt;=$H166)*(CL$6-$F166+1),$J166/2,$M166,TRUE))/(1-2*_xlfn.NORM.DIST(0,$J166/2,$M166,TRUE))*$D166+($K166="Steady Growth")*(AND(CM$6&gt;=$F166,CM$6&lt;=$H166)*((CM$6-$F166+1)/($J166*($J166+1)/2)*$D166))+($K166="custom")*CustCF!CG166</f>
        <v>0</v>
      </c>
      <c r="CN166" s="95">
        <f>($K166="Bell Curve")*(_xlfn.NORM.DIST(AND(CN$6&gt;=$F166,CN$6&lt;=$H166)*(CN$6-$F166+1),$J166/2,$M166,TRUE)-_xlfn.NORM.DIST(AND(CN$6&gt;=$F166,CN$6&lt;=$H166)*(CM$6-$F166+1),$J166/2,$M166,TRUE))/(1-2*_xlfn.NORM.DIST(0,$J166/2,$M166,TRUE))*$D166+($K166="Steady Growth")*(AND(CN$6&gt;=$F166,CN$6&lt;=$H166)*((CN$6-$F166+1)/($J166*($J166+1)/2)*$D166))+($K166="custom")*CustCF!CH166</f>
        <v>0</v>
      </c>
      <c r="CO166" s="95">
        <f>($K166="Bell Curve")*(_xlfn.NORM.DIST(AND(CO$6&gt;=$F166,CO$6&lt;=$H166)*(CO$6-$F166+1),$J166/2,$M166,TRUE)-_xlfn.NORM.DIST(AND(CO$6&gt;=$F166,CO$6&lt;=$H166)*(CN$6-$F166+1),$J166/2,$M166,TRUE))/(1-2*_xlfn.NORM.DIST(0,$J166/2,$M166,TRUE))*$D166+($K166="Steady Growth")*(AND(CO$6&gt;=$F166,CO$6&lt;=$H166)*((CO$6-$F166+1)/($J166*($J166+1)/2)*$D166))+($K166="custom")*CustCF!CI166</f>
        <v>0</v>
      </c>
      <c r="CP166" s="95">
        <f>($K166="Bell Curve")*(_xlfn.NORM.DIST(AND(CP$6&gt;=$F166,CP$6&lt;=$H166)*(CP$6-$F166+1),$J166/2,$M166,TRUE)-_xlfn.NORM.DIST(AND(CP$6&gt;=$F166,CP$6&lt;=$H166)*(CO$6-$F166+1),$J166/2,$M166,TRUE))/(1-2*_xlfn.NORM.DIST(0,$J166/2,$M166,TRUE))*$D166+($K166="Steady Growth")*(AND(CP$6&gt;=$F166,CP$6&lt;=$H166)*((CP$6-$F166+1)/($J166*($J166+1)/2)*$D166))+($K166="custom")*CustCF!CJ166</f>
        <v>0</v>
      </c>
      <c r="CQ166" s="95">
        <f>($K166="Bell Curve")*(_xlfn.NORM.DIST(AND(CQ$6&gt;=$F166,CQ$6&lt;=$H166)*(CQ$6-$F166+1),$J166/2,$M166,TRUE)-_xlfn.NORM.DIST(AND(CQ$6&gt;=$F166,CQ$6&lt;=$H166)*(CP$6-$F166+1),$J166/2,$M166,TRUE))/(1-2*_xlfn.NORM.DIST(0,$J166/2,$M166,TRUE))*$D166+($K166="Steady Growth")*(AND(CQ$6&gt;=$F166,CQ$6&lt;=$H166)*((CQ$6-$F166+1)/($J166*($J166+1)/2)*$D166))+($K166="custom")*CustCF!CK166</f>
        <v>0</v>
      </c>
      <c r="CR166" s="95">
        <f>($K166="Bell Curve")*(_xlfn.NORM.DIST(AND(CR$6&gt;=$F166,CR$6&lt;=$H166)*(CR$6-$F166+1),$J166/2,$M166,TRUE)-_xlfn.NORM.DIST(AND(CR$6&gt;=$F166,CR$6&lt;=$H166)*(CQ$6-$F166+1),$J166/2,$M166,TRUE))/(1-2*_xlfn.NORM.DIST(0,$J166/2,$M166,TRUE))*$D166+($K166="Steady Growth")*(AND(CR$6&gt;=$F166,CR$6&lt;=$H166)*((CR$6-$F166+1)/($J166*($J166+1)/2)*$D166))+($K166="custom")*CustCF!CL166</f>
        <v>0</v>
      </c>
      <c r="CS166" s="95">
        <f>($K166="Bell Curve")*(_xlfn.NORM.DIST(AND(CS$6&gt;=$F166,CS$6&lt;=$H166)*(CS$6-$F166+1),$J166/2,$M166,TRUE)-_xlfn.NORM.DIST(AND(CS$6&gt;=$F166,CS$6&lt;=$H166)*(CR$6-$F166+1),$J166/2,$M166,TRUE))/(1-2*_xlfn.NORM.DIST(0,$J166/2,$M166,TRUE))*$D166+($K166="Steady Growth")*(AND(CS$6&gt;=$F166,CS$6&lt;=$H166)*((CS$6-$F166+1)/($J166*($J166+1)/2)*$D166))+($K166="custom")*CustCF!CM166</f>
        <v>0</v>
      </c>
      <c r="CT166" s="95">
        <f>($K166="Bell Curve")*(_xlfn.NORM.DIST(AND(CT$6&gt;=$F166,CT$6&lt;=$H166)*(CT$6-$F166+1),$J166/2,$M166,TRUE)-_xlfn.NORM.DIST(AND(CT$6&gt;=$F166,CT$6&lt;=$H166)*(CS$6-$F166+1),$J166/2,$M166,TRUE))/(1-2*_xlfn.NORM.DIST(0,$J166/2,$M166,TRUE))*$D166+($K166="Steady Growth")*(AND(CT$6&gt;=$F166,CT$6&lt;=$H166)*((CT$6-$F166+1)/($J166*($J166+1)/2)*$D166))+($K166="custom")*CustCF!CN166</f>
        <v>0</v>
      </c>
      <c r="CU166" s="95">
        <f>($K166="Bell Curve")*(_xlfn.NORM.DIST(AND(CU$6&gt;=$F166,CU$6&lt;=$H166)*(CU$6-$F166+1),$J166/2,$M166,TRUE)-_xlfn.NORM.DIST(AND(CU$6&gt;=$F166,CU$6&lt;=$H166)*(CT$6-$F166+1),$J166/2,$M166,TRUE))/(1-2*_xlfn.NORM.DIST(0,$J166/2,$M166,TRUE))*$D166+($K166="Steady Growth")*(AND(CU$6&gt;=$F166,CU$6&lt;=$H166)*((CU$6-$F166+1)/($J166*($J166+1)/2)*$D166))+($K166="custom")*CustCF!CO166</f>
        <v>0</v>
      </c>
      <c r="CV166" s="95">
        <f>($K166="Bell Curve")*(_xlfn.NORM.DIST(AND(CV$6&gt;=$F166,CV$6&lt;=$H166)*(CV$6-$F166+1),$J166/2,$M166,TRUE)-_xlfn.NORM.DIST(AND(CV$6&gt;=$F166,CV$6&lt;=$H166)*(CU$6-$F166+1),$J166/2,$M166,TRUE))/(1-2*_xlfn.NORM.DIST(0,$J166/2,$M166,TRUE))*$D166+($K166="Steady Growth")*(AND(CV$6&gt;=$F166,CV$6&lt;=$H166)*((CV$6-$F166+1)/($J166*($J166+1)/2)*$D166))+($K166="custom")*CustCF!CP166</f>
        <v>0</v>
      </c>
      <c r="CW166" s="95">
        <f>($K166="Bell Curve")*(_xlfn.NORM.DIST(AND(CW$6&gt;=$F166,CW$6&lt;=$H166)*(CW$6-$F166+1),$J166/2,$M166,TRUE)-_xlfn.NORM.DIST(AND(CW$6&gt;=$F166,CW$6&lt;=$H166)*(CV$6-$F166+1),$J166/2,$M166,TRUE))/(1-2*_xlfn.NORM.DIST(0,$J166/2,$M166,TRUE))*$D166+($K166="Steady Growth")*(AND(CW$6&gt;=$F166,CW$6&lt;=$H166)*((CW$6-$F166+1)/($J166*($J166+1)/2)*$D166))+($K166="custom")*CustCF!CQ166</f>
        <v>0</v>
      </c>
      <c r="CX166" s="95">
        <f>($K166="Bell Curve")*(_xlfn.NORM.DIST(AND(CX$6&gt;=$F166,CX$6&lt;=$H166)*(CX$6-$F166+1),$J166/2,$M166,TRUE)-_xlfn.NORM.DIST(AND(CX$6&gt;=$F166,CX$6&lt;=$H166)*(CW$6-$F166+1),$J166/2,$M166,TRUE))/(1-2*_xlfn.NORM.DIST(0,$J166/2,$M166,TRUE))*$D166+($K166="Steady Growth")*(AND(CX$6&gt;=$F166,CX$6&lt;=$H166)*((CX$6-$F166+1)/($J166*($J166+1)/2)*$D166))+($K166="custom")*CustCF!CR166</f>
        <v>0</v>
      </c>
      <c r="CY166" s="95">
        <f>($K166="Bell Curve")*(_xlfn.NORM.DIST(AND(CY$6&gt;=$F166,CY$6&lt;=$H166)*(CY$6-$F166+1),$J166/2,$M166,TRUE)-_xlfn.NORM.DIST(AND(CY$6&gt;=$F166,CY$6&lt;=$H166)*(CX$6-$F166+1),$J166/2,$M166,TRUE))/(1-2*_xlfn.NORM.DIST(0,$J166/2,$M166,TRUE))*$D166+($K166="Steady Growth")*(AND(CY$6&gt;=$F166,CY$6&lt;=$H166)*((CY$6-$F166+1)/($J166*($J166+1)/2)*$D166))+($K166="custom")*CustCF!CS166</f>
        <v>0</v>
      </c>
      <c r="CZ166" s="95">
        <f>($K166="Bell Curve")*(_xlfn.NORM.DIST(AND(CZ$6&gt;=$F166,CZ$6&lt;=$H166)*(CZ$6-$F166+1),$J166/2,$M166,TRUE)-_xlfn.NORM.DIST(AND(CZ$6&gt;=$F166,CZ$6&lt;=$H166)*(CY$6-$F166+1),$J166/2,$M166,TRUE))/(1-2*_xlfn.NORM.DIST(0,$J166/2,$M166,TRUE))*$D166+($K166="Steady Growth")*(AND(CZ$6&gt;=$F166,CZ$6&lt;=$H166)*((CZ$6-$F166+1)/($J166*($J166+1)/2)*$D166))+($K166="custom")*CustCF!CT166</f>
        <v>0</v>
      </c>
      <c r="DA166" s="95">
        <f>($K166="Bell Curve")*(_xlfn.NORM.DIST(AND(DA$6&gt;=$F166,DA$6&lt;=$H166)*(DA$6-$F166+1),$J166/2,$M166,TRUE)-_xlfn.NORM.DIST(AND(DA$6&gt;=$F166,DA$6&lt;=$H166)*(CZ$6-$F166+1),$J166/2,$M166,TRUE))/(1-2*_xlfn.NORM.DIST(0,$J166/2,$M166,TRUE))*$D166+($K166="Steady Growth")*(AND(DA$6&gt;=$F166,DA$6&lt;=$H166)*((DA$6-$F166+1)/($J166*($J166+1)/2)*$D166))+($K166="custom")*CustCF!CU166</f>
        <v>0</v>
      </c>
      <c r="DB166" s="95">
        <f>($K166="Bell Curve")*(_xlfn.NORM.DIST(AND(DB$6&gt;=$F166,DB$6&lt;=$H166)*(DB$6-$F166+1),$J166/2,$M166,TRUE)-_xlfn.NORM.DIST(AND(DB$6&gt;=$F166,DB$6&lt;=$H166)*(DA$6-$F166+1),$J166/2,$M166,TRUE))/(1-2*_xlfn.NORM.DIST(0,$J166/2,$M166,TRUE))*$D166+($K166="Steady Growth")*(AND(DB$6&gt;=$F166,DB$6&lt;=$H166)*((DB$6-$F166+1)/($J166*($J166+1)/2)*$D166))+($K166="custom")*CustCF!CV166</f>
        <v>0</v>
      </c>
      <c r="DC166" s="95">
        <f>($K166="Bell Curve")*(_xlfn.NORM.DIST(AND(DC$6&gt;=$F166,DC$6&lt;=$H166)*(DC$6-$F166+1),$J166/2,$M166,TRUE)-_xlfn.NORM.DIST(AND(DC$6&gt;=$F166,DC$6&lt;=$H166)*(DB$6-$F166+1),$J166/2,$M166,TRUE))/(1-2*_xlfn.NORM.DIST(0,$J166/2,$M166,TRUE))*$D166+($K166="Steady Growth")*(AND(DC$6&gt;=$F166,DC$6&lt;=$H166)*((DC$6-$F166+1)/($J166*($J166+1)/2)*$D166))+($K166="custom")*CustCF!CW166</f>
        <v>0</v>
      </c>
      <c r="DD166" s="95">
        <f>($K166="Bell Curve")*(_xlfn.NORM.DIST(AND(DD$6&gt;=$F166,DD$6&lt;=$H166)*(DD$6-$F166+1),$J166/2,$M166,TRUE)-_xlfn.NORM.DIST(AND(DD$6&gt;=$F166,DD$6&lt;=$H166)*(DC$6-$F166+1),$J166/2,$M166,TRUE))/(1-2*_xlfn.NORM.DIST(0,$J166/2,$M166,TRUE))*$D166+($K166="Steady Growth")*(AND(DD$6&gt;=$F166,DD$6&lt;=$H166)*((DD$6-$F166+1)/($J166*($J166+1)/2)*$D166))+($K166="custom")*CustCF!CX166</f>
        <v>0</v>
      </c>
      <c r="DE166" s="95">
        <f>($K166="Bell Curve")*(_xlfn.NORM.DIST(AND(DE$6&gt;=$F166,DE$6&lt;=$H166)*(DE$6-$F166+1),$J166/2,$M166,TRUE)-_xlfn.NORM.DIST(AND(DE$6&gt;=$F166,DE$6&lt;=$H166)*(DD$6-$F166+1),$J166/2,$M166,TRUE))/(1-2*_xlfn.NORM.DIST(0,$J166/2,$M166,TRUE))*$D166+($K166="Steady Growth")*(AND(DE$6&gt;=$F166,DE$6&lt;=$H166)*((DE$6-$F166+1)/($J166*($J166+1)/2)*$D166))+($K166="custom")*CustCF!CY166</f>
        <v>0</v>
      </c>
      <c r="DF166" s="95">
        <f>($K166="Bell Curve")*(_xlfn.NORM.DIST(AND(DF$6&gt;=$F166,DF$6&lt;=$H166)*(DF$6-$F166+1),$J166/2,$M166,TRUE)-_xlfn.NORM.DIST(AND(DF$6&gt;=$F166,DF$6&lt;=$H166)*(DE$6-$F166+1),$J166/2,$M166,TRUE))/(1-2*_xlfn.NORM.DIST(0,$J166/2,$M166,TRUE))*$D166+($K166="Steady Growth")*(AND(DF$6&gt;=$F166,DF$6&lt;=$H166)*((DF$6-$F166+1)/($J166*($J166+1)/2)*$D166))+($K166="custom")*CustCF!CZ166</f>
        <v>0</v>
      </c>
      <c r="DG166" s="95">
        <f>($K166="Bell Curve")*(_xlfn.NORM.DIST(AND(DG$6&gt;=$F166,DG$6&lt;=$H166)*(DG$6-$F166+1),$J166/2,$M166,TRUE)-_xlfn.NORM.DIST(AND(DG$6&gt;=$F166,DG$6&lt;=$H166)*(DF$6-$F166+1),$J166/2,$M166,TRUE))/(1-2*_xlfn.NORM.DIST(0,$J166/2,$M166,TRUE))*$D166+($K166="Steady Growth")*(AND(DG$6&gt;=$F166,DG$6&lt;=$H166)*((DG$6-$F166+1)/($J166*($J166+1)/2)*$D166))+($K166="custom")*CustCF!DA166</f>
        <v>0</v>
      </c>
      <c r="DH166" s="95">
        <f>($K166="Bell Curve")*(_xlfn.NORM.DIST(AND(DH$6&gt;=$F166,DH$6&lt;=$H166)*(DH$6-$F166+1),$J166/2,$M166,TRUE)-_xlfn.NORM.DIST(AND(DH$6&gt;=$F166,DH$6&lt;=$H166)*(DG$6-$F166+1),$J166/2,$M166,TRUE))/(1-2*_xlfn.NORM.DIST(0,$J166/2,$M166,TRUE))*$D166+($K166="Steady Growth")*(AND(DH$6&gt;=$F166,DH$6&lt;=$H166)*((DH$6-$F166+1)/($J166*($J166+1)/2)*$D166))+($K166="custom")*CustCF!DB166</f>
        <v>0</v>
      </c>
      <c r="DI166" s="95">
        <f>($K166="Bell Curve")*(_xlfn.NORM.DIST(AND(DI$6&gt;=$F166,DI$6&lt;=$H166)*(DI$6-$F166+1),$J166/2,$M166,TRUE)-_xlfn.NORM.DIST(AND(DI$6&gt;=$F166,DI$6&lt;=$H166)*(DH$6-$F166+1),$J166/2,$M166,TRUE))/(1-2*_xlfn.NORM.DIST(0,$J166/2,$M166,TRUE))*$D166+($K166="Steady Growth")*(AND(DI$6&gt;=$F166,DI$6&lt;=$H166)*((DI$6-$F166+1)/($J166*($J166+1)/2)*$D166))+($K166="custom")*CustCF!DC166</f>
        <v>0</v>
      </c>
      <c r="DJ166" s="95">
        <f>($K166="Bell Curve")*(_xlfn.NORM.DIST(AND(DJ$6&gt;=$F166,DJ$6&lt;=$H166)*(DJ$6-$F166+1),$J166/2,$M166,TRUE)-_xlfn.NORM.DIST(AND(DJ$6&gt;=$F166,DJ$6&lt;=$H166)*(DI$6-$F166+1),$J166/2,$M166,TRUE))/(1-2*_xlfn.NORM.DIST(0,$J166/2,$M166,TRUE))*$D166+($K166="Steady Growth")*(AND(DJ$6&gt;=$F166,DJ$6&lt;=$H166)*((DJ$6-$F166+1)/($J166*($J166+1)/2)*$D166))+($K166="custom")*CustCF!DD166</f>
        <v>0</v>
      </c>
      <c r="DK166" s="95">
        <f>($K166="Bell Curve")*(_xlfn.NORM.DIST(AND(DK$6&gt;=$F166,DK$6&lt;=$H166)*(DK$6-$F166+1),$J166/2,$M166,TRUE)-_xlfn.NORM.DIST(AND(DK$6&gt;=$F166,DK$6&lt;=$H166)*(DJ$6-$F166+1),$J166/2,$M166,TRUE))/(1-2*_xlfn.NORM.DIST(0,$J166/2,$M166,TRUE))*$D166+($K166="Steady Growth")*(AND(DK$6&gt;=$F166,DK$6&lt;=$H166)*((DK$6-$F166+1)/($J166*($J166+1)/2)*$D166))+($K166="custom")*CustCF!DE166</f>
        <v>0</v>
      </c>
      <c r="DL166" s="95">
        <f>($K166="Bell Curve")*(_xlfn.NORM.DIST(AND(DL$6&gt;=$F166,DL$6&lt;=$H166)*(DL$6-$F166+1),$J166/2,$M166,TRUE)-_xlfn.NORM.DIST(AND(DL$6&gt;=$F166,DL$6&lt;=$H166)*(DK$6-$F166+1),$J166/2,$M166,TRUE))/(1-2*_xlfn.NORM.DIST(0,$J166/2,$M166,TRUE))*$D166+($K166="Steady Growth")*(AND(DL$6&gt;=$F166,DL$6&lt;=$H166)*((DL$6-$F166+1)/($J166*($J166+1)/2)*$D166))+($K166="custom")*CustCF!DF166</f>
        <v>0</v>
      </c>
      <c r="DM166" s="95">
        <f>($K166="Bell Curve")*(_xlfn.NORM.DIST(AND(DM$6&gt;=$F166,DM$6&lt;=$H166)*(DM$6-$F166+1),$J166/2,$M166,TRUE)-_xlfn.NORM.DIST(AND(DM$6&gt;=$F166,DM$6&lt;=$H166)*(DL$6-$F166+1),$J166/2,$M166,TRUE))/(1-2*_xlfn.NORM.DIST(0,$J166/2,$M166,TRUE))*$D166+($K166="Steady Growth")*(AND(DM$6&gt;=$F166,DM$6&lt;=$H166)*((DM$6-$F166+1)/($J166*($J166+1)/2)*$D166))+($K166="custom")*CustCF!DG166</f>
        <v>0</v>
      </c>
      <c r="DN166" s="95">
        <f>($K166="Bell Curve")*(_xlfn.NORM.DIST(AND(DN$6&gt;=$F166,DN$6&lt;=$H166)*(DN$6-$F166+1),$J166/2,$M166,TRUE)-_xlfn.NORM.DIST(AND(DN$6&gt;=$F166,DN$6&lt;=$H166)*(DM$6-$F166+1),$J166/2,$M166,TRUE))/(1-2*_xlfn.NORM.DIST(0,$J166/2,$M166,TRUE))*$D166+($K166="Steady Growth")*(AND(DN$6&gt;=$F166,DN$6&lt;=$H166)*((DN$6-$F166+1)/($J166*($J166+1)/2)*$D166))+($K166="custom")*CustCF!DH166</f>
        <v>0</v>
      </c>
      <c r="DO166" s="95">
        <f>($K166="Bell Curve")*(_xlfn.NORM.DIST(AND(DO$6&gt;=$F166,DO$6&lt;=$H166)*(DO$6-$F166+1),$J166/2,$M166,TRUE)-_xlfn.NORM.DIST(AND(DO$6&gt;=$F166,DO$6&lt;=$H166)*(DN$6-$F166+1),$J166/2,$M166,TRUE))/(1-2*_xlfn.NORM.DIST(0,$J166/2,$M166,TRUE))*$D166+($K166="Steady Growth")*(AND(DO$6&gt;=$F166,DO$6&lt;=$H166)*((DO$6-$F166+1)/($J166*($J166+1)/2)*$D166))+($K166="custom")*CustCF!DI166</f>
        <v>0</v>
      </c>
      <c r="DP166" s="95">
        <f>($K166="Bell Curve")*(_xlfn.NORM.DIST(AND(DP$6&gt;=$F166,DP$6&lt;=$H166)*(DP$6-$F166+1),$J166/2,$M166,TRUE)-_xlfn.NORM.DIST(AND(DP$6&gt;=$F166,DP$6&lt;=$H166)*(DO$6-$F166+1),$J166/2,$M166,TRUE))/(1-2*_xlfn.NORM.DIST(0,$J166/2,$M166,TRUE))*$D166+($K166="Steady Growth")*(AND(DP$6&gt;=$F166,DP$6&lt;=$H166)*((DP$6-$F166+1)/($J166*($J166+1)/2)*$D166))+($K166="custom")*CustCF!DJ166</f>
        <v>0</v>
      </c>
      <c r="DQ166" s="95">
        <f>($K166="Bell Curve")*(_xlfn.NORM.DIST(AND(DQ$6&gt;=$F166,DQ$6&lt;=$H166)*(DQ$6-$F166+1),$J166/2,$M166,TRUE)-_xlfn.NORM.DIST(AND(DQ$6&gt;=$F166,DQ$6&lt;=$H166)*(DP$6-$F166+1),$J166/2,$M166,TRUE))/(1-2*_xlfn.NORM.DIST(0,$J166/2,$M166,TRUE))*$D166+($K166="Steady Growth")*(AND(DQ$6&gt;=$F166,DQ$6&lt;=$H166)*((DQ$6-$F166+1)/($J166*($J166+1)/2)*$D166))+($K166="custom")*CustCF!DK166</f>
        <v>0</v>
      </c>
      <c r="DR166" s="95">
        <f>($K166="Bell Curve")*(_xlfn.NORM.DIST(AND(DR$6&gt;=$F166,DR$6&lt;=$H166)*(DR$6-$F166+1),$J166/2,$M166,TRUE)-_xlfn.NORM.DIST(AND(DR$6&gt;=$F166,DR$6&lt;=$H166)*(DQ$6-$F166+1),$J166/2,$M166,TRUE))/(1-2*_xlfn.NORM.DIST(0,$J166/2,$M166,TRUE))*$D166+($K166="Steady Growth")*(AND(DR$6&gt;=$F166,DR$6&lt;=$H166)*((DR$6-$F166+1)/($J166*($J166+1)/2)*$D166))+($K166="custom")*CustCF!DL166</f>
        <v>0</v>
      </c>
      <c r="DS166" s="95">
        <f>($K166="Bell Curve")*(_xlfn.NORM.DIST(AND(DS$6&gt;=$F166,DS$6&lt;=$H166)*(DS$6-$F166+1),$J166/2,$M166,TRUE)-_xlfn.NORM.DIST(AND(DS$6&gt;=$F166,DS$6&lt;=$H166)*(DR$6-$F166+1),$J166/2,$M166,TRUE))/(1-2*_xlfn.NORM.DIST(0,$J166/2,$M166,TRUE))*$D166+($K166="Steady Growth")*(AND(DS$6&gt;=$F166,DS$6&lt;=$H166)*((DS$6-$F166+1)/($J166*($J166+1)/2)*$D166))+($K166="custom")*CustCF!DM166</f>
        <v>0</v>
      </c>
      <c r="DT166" s="95">
        <f>($K166="Bell Curve")*(_xlfn.NORM.DIST(AND(DT$6&gt;=$F166,DT$6&lt;=$H166)*(DT$6-$F166+1),$J166/2,$M166,TRUE)-_xlfn.NORM.DIST(AND(DT$6&gt;=$F166,DT$6&lt;=$H166)*(DS$6-$F166+1),$J166/2,$M166,TRUE))/(1-2*_xlfn.NORM.DIST(0,$J166/2,$M166,TRUE))*$D166+($K166="Steady Growth")*(AND(DT$6&gt;=$F166,DT$6&lt;=$H166)*((DT$6-$F166+1)/($J166*($J166+1)/2)*$D166))+($K166="custom")*CustCF!DN166</f>
        <v>0</v>
      </c>
      <c r="DU166" s="95">
        <f>($K166="Bell Curve")*(_xlfn.NORM.DIST(AND(DU$6&gt;=$F166,DU$6&lt;=$H166)*(DU$6-$F166+1),$J166/2,$M166,TRUE)-_xlfn.NORM.DIST(AND(DU$6&gt;=$F166,DU$6&lt;=$H166)*(DT$6-$F166+1),$J166/2,$M166,TRUE))/(1-2*_xlfn.NORM.DIST(0,$J166/2,$M166,TRUE))*$D166+($K166="Steady Growth")*(AND(DU$6&gt;=$F166,DU$6&lt;=$H166)*((DU$6-$F166+1)/($J166*($J166+1)/2)*$D166))+($K166="custom")*CustCF!DO166</f>
        <v>0</v>
      </c>
      <c r="DV166" s="95">
        <f>($K166="Bell Curve")*(_xlfn.NORM.DIST(AND(DV$6&gt;=$F166,DV$6&lt;=$H166)*(DV$6-$F166+1),$J166/2,$M166,TRUE)-_xlfn.NORM.DIST(AND(DV$6&gt;=$F166,DV$6&lt;=$H166)*(DU$6-$F166+1),$J166/2,$M166,TRUE))/(1-2*_xlfn.NORM.DIST(0,$J166/2,$M166,TRUE))*$D166+($K166="Steady Growth")*(AND(DV$6&gt;=$F166,DV$6&lt;=$H166)*((DV$6-$F166+1)/($J166*($J166+1)/2)*$D166))+($K166="custom")*CustCF!DP166</f>
        <v>0</v>
      </c>
      <c r="DW166" s="95">
        <f>($K166="Bell Curve")*(_xlfn.NORM.DIST(AND(DW$6&gt;=$F166,DW$6&lt;=$H166)*(DW$6-$F166+1),$J166/2,$M166,TRUE)-_xlfn.NORM.DIST(AND(DW$6&gt;=$F166,DW$6&lt;=$H166)*(DV$6-$F166+1),$J166/2,$M166,TRUE))/(1-2*_xlfn.NORM.DIST(0,$J166/2,$M166,TRUE))*$D166+($K166="Steady Growth")*(AND(DW$6&gt;=$F166,DW$6&lt;=$H166)*((DW$6-$F166+1)/($J166*($J166+1)/2)*$D166))+($K166="custom")*CustCF!DQ166</f>
        <v>0</v>
      </c>
      <c r="DX166" s="95">
        <f>($K166="Bell Curve")*(_xlfn.NORM.DIST(AND(DX$6&gt;=$F166,DX$6&lt;=$H166)*(DX$6-$F166+1),$J166/2,$M166,TRUE)-_xlfn.NORM.DIST(AND(DX$6&gt;=$F166,DX$6&lt;=$H166)*(DW$6-$F166+1),$J166/2,$M166,TRUE))/(1-2*_xlfn.NORM.DIST(0,$J166/2,$M166,TRUE))*$D166+($K166="Steady Growth")*(AND(DX$6&gt;=$F166,DX$6&lt;=$H166)*((DX$6-$F166+1)/($J166*($J166+1)/2)*$D166))+($K166="custom")*CustCF!DR166</f>
        <v>0</v>
      </c>
      <c r="DY166" s="95">
        <f>($K166="Bell Curve")*(_xlfn.NORM.DIST(AND(DY$6&gt;=$F166,DY$6&lt;=$H166)*(DY$6-$F166+1),$J166/2,$M166,TRUE)-_xlfn.NORM.DIST(AND(DY$6&gt;=$F166,DY$6&lt;=$H166)*(DX$6-$F166+1),$J166/2,$M166,TRUE))/(1-2*_xlfn.NORM.DIST(0,$J166/2,$M166,TRUE))*$D166+($K166="Steady Growth")*(AND(DY$6&gt;=$F166,DY$6&lt;=$H166)*((DY$6-$F166+1)/($J166*($J166+1)/2)*$D166))+($K166="custom")*CustCF!DS166</f>
        <v>0</v>
      </c>
      <c r="DZ166" s="95">
        <f>($K166="Bell Curve")*(_xlfn.NORM.DIST(AND(DZ$6&gt;=$F166,DZ$6&lt;=$H166)*(DZ$6-$F166+1),$J166/2,$M166,TRUE)-_xlfn.NORM.DIST(AND(DZ$6&gt;=$F166,DZ$6&lt;=$H166)*(DY$6-$F166+1),$J166/2,$M166,TRUE))/(1-2*_xlfn.NORM.DIST(0,$J166/2,$M166,TRUE))*$D166+($K166="Steady Growth")*(AND(DZ$6&gt;=$F166,DZ$6&lt;=$H166)*((DZ$6-$F166+1)/($J166*($J166+1)/2)*$D166))+($K166="custom")*CustCF!DT166</f>
        <v>0</v>
      </c>
      <c r="EA166" s="95">
        <f>($K166="Bell Curve")*(_xlfn.NORM.DIST(AND(EA$6&gt;=$F166,EA$6&lt;=$H166)*(EA$6-$F166+1),$J166/2,$M166,TRUE)-_xlfn.NORM.DIST(AND(EA$6&gt;=$F166,EA$6&lt;=$H166)*(DZ$6-$F166+1),$J166/2,$M166,TRUE))/(1-2*_xlfn.NORM.DIST(0,$J166/2,$M166,TRUE))*$D166+($K166="Steady Growth")*(AND(EA$6&gt;=$F166,EA$6&lt;=$H166)*((EA$6-$F166+1)/($J166*($J166+1)/2)*$D166))+($K166="custom")*CustCF!DU166</f>
        <v>0</v>
      </c>
      <c r="EB166" s="95">
        <f>($K166="Bell Curve")*(_xlfn.NORM.DIST(AND(EB$6&gt;=$F166,EB$6&lt;=$H166)*(EB$6-$F166+1),$J166/2,$M166,TRUE)-_xlfn.NORM.DIST(AND(EB$6&gt;=$F166,EB$6&lt;=$H166)*(EA$6-$F166+1),$J166/2,$M166,TRUE))/(1-2*_xlfn.NORM.DIST(0,$J166/2,$M166,TRUE))*$D166+($K166="Steady Growth")*(AND(EB$6&gt;=$F166,EB$6&lt;=$H166)*((EB$6-$F166+1)/($J166*($J166+1)/2)*$D166))+($K166="custom")*CustCF!DV166</f>
        <v>0</v>
      </c>
      <c r="EC166" s="95">
        <f>($K166="Bell Curve")*(_xlfn.NORM.DIST(AND(EC$6&gt;=$F166,EC$6&lt;=$H166)*(EC$6-$F166+1),$J166/2,$M166,TRUE)-_xlfn.NORM.DIST(AND(EC$6&gt;=$F166,EC$6&lt;=$H166)*(EB$6-$F166+1),$J166/2,$M166,TRUE))/(1-2*_xlfn.NORM.DIST(0,$J166/2,$M166,TRUE))*$D166+($K166="Steady Growth")*(AND(EC$6&gt;=$F166,EC$6&lt;=$H166)*((EC$6-$F166+1)/($J166*($J166+1)/2)*$D166))+($K166="custom")*CustCF!DW166</f>
        <v>0</v>
      </c>
      <c r="ED166" s="95">
        <f>($K166="Bell Curve")*(_xlfn.NORM.DIST(AND(ED$6&gt;=$F166,ED$6&lt;=$H166)*(ED$6-$F166+1),$J166/2,$M166,TRUE)-_xlfn.NORM.DIST(AND(ED$6&gt;=$F166,ED$6&lt;=$H166)*(EC$6-$F166+1),$J166/2,$M166,TRUE))/(1-2*_xlfn.NORM.DIST(0,$J166/2,$M166,TRUE))*$D166+($K166="Steady Growth")*(AND(ED$6&gt;=$F166,ED$6&lt;=$H166)*((ED$6-$F166+1)/($J166*($J166+1)/2)*$D166))+($K166="custom")*CustCF!DX166</f>
        <v>0</v>
      </c>
      <c r="EE166" s="95">
        <f>($K166="Bell Curve")*(_xlfn.NORM.DIST(AND(EE$6&gt;=$F166,EE$6&lt;=$H166)*(EE$6-$F166+1),$J166/2,$M166,TRUE)-_xlfn.NORM.DIST(AND(EE$6&gt;=$F166,EE$6&lt;=$H166)*(ED$6-$F166+1),$J166/2,$M166,TRUE))/(1-2*_xlfn.NORM.DIST(0,$J166/2,$M166,TRUE))*$D166+($K166="Steady Growth")*(AND(EE$6&gt;=$F166,EE$6&lt;=$H166)*((EE$6-$F166+1)/($J166*($J166+1)/2)*$D166))+($K166="custom")*CustCF!DY166</f>
        <v>0</v>
      </c>
      <c r="EF166" s="95">
        <f>($K166="Bell Curve")*(_xlfn.NORM.DIST(AND(EF$6&gt;=$F166,EF$6&lt;=$H166)*(EF$6-$F166+1),$J166/2,$M166,TRUE)-_xlfn.NORM.DIST(AND(EF$6&gt;=$F166,EF$6&lt;=$H166)*(EE$6-$F166+1),$J166/2,$M166,TRUE))/(1-2*_xlfn.NORM.DIST(0,$J166/2,$M166,TRUE))*$D166+($K166="Steady Growth")*(AND(EF$6&gt;=$F166,EF$6&lt;=$H166)*((EF$6-$F166+1)/($J166*($J166+1)/2)*$D166))+($K166="custom")*CustCF!DZ166</f>
        <v>0</v>
      </c>
      <c r="EG166" s="95">
        <f>($K166="Bell Curve")*(_xlfn.NORM.DIST(AND(EG$6&gt;=$F166,EG$6&lt;=$H166)*(EG$6-$F166+1),$J166/2,$M166,TRUE)-_xlfn.NORM.DIST(AND(EG$6&gt;=$F166,EG$6&lt;=$H166)*(EF$6-$F166+1),$J166/2,$M166,TRUE))/(1-2*_xlfn.NORM.DIST(0,$J166/2,$M166,TRUE))*$D166+($K166="Steady Growth")*(AND(EG$6&gt;=$F166,EG$6&lt;=$H166)*((EG$6-$F166+1)/($J166*($J166+1)/2)*$D166))+($K166="custom")*CustCF!EA166</f>
        <v>0</v>
      </c>
      <c r="EH166" s="95">
        <f>($K166="Bell Curve")*(_xlfn.NORM.DIST(AND(EH$6&gt;=$F166,EH$6&lt;=$H166)*(EH$6-$F166+1),$J166/2,$M166,TRUE)-_xlfn.NORM.DIST(AND(EH$6&gt;=$F166,EH$6&lt;=$H166)*(EG$6-$F166+1),$J166/2,$M166,TRUE))/(1-2*_xlfn.NORM.DIST(0,$J166/2,$M166,TRUE))*$D166+($K166="Steady Growth")*(AND(EH$6&gt;=$F166,EH$6&lt;=$H166)*((EH$6-$F166+1)/($J166*($J166+1)/2)*$D166))+($K166="custom")*CustCF!EB166</f>
        <v>0</v>
      </c>
      <c r="EI166" s="95">
        <f>($K166="Bell Curve")*(_xlfn.NORM.DIST(AND(EI$6&gt;=$F166,EI$6&lt;=$H166)*(EI$6-$F166+1),$J166/2,$M166,TRUE)-_xlfn.NORM.DIST(AND(EI$6&gt;=$F166,EI$6&lt;=$H166)*(EH$6-$F166+1),$J166/2,$M166,TRUE))/(1-2*_xlfn.NORM.DIST(0,$J166/2,$M166,TRUE))*$D166+($K166="Steady Growth")*(AND(EI$6&gt;=$F166,EI$6&lt;=$H166)*((EI$6-$F166+1)/($J166*($J166+1)/2)*$D166))+($K166="custom")*CustCF!EC166</f>
        <v>0</v>
      </c>
      <c r="EJ166" s="95">
        <f>($K166="Bell Curve")*(_xlfn.NORM.DIST(AND(EJ$6&gt;=$F166,EJ$6&lt;=$H166)*(EJ$6-$F166+1),$J166/2,$M166,TRUE)-_xlfn.NORM.DIST(AND(EJ$6&gt;=$F166,EJ$6&lt;=$H166)*(EI$6-$F166+1),$J166/2,$M166,TRUE))/(1-2*_xlfn.NORM.DIST(0,$J166/2,$M166,TRUE))*$D166+($K166="Steady Growth")*(AND(EJ$6&gt;=$F166,EJ$6&lt;=$H166)*((EJ$6-$F166+1)/($J166*($J166+1)/2)*$D166))+($K166="custom")*CustCF!ED166</f>
        <v>0</v>
      </c>
      <c r="EK166" s="95">
        <f>($K166="Bell Curve")*(_xlfn.NORM.DIST(AND(EK$6&gt;=$F166,EK$6&lt;=$H166)*(EK$6-$F166+1),$J166/2,$M166,TRUE)-_xlfn.NORM.DIST(AND(EK$6&gt;=$F166,EK$6&lt;=$H166)*(EJ$6-$F166+1),$J166/2,$M166,TRUE))/(1-2*_xlfn.NORM.DIST(0,$J166/2,$M166,TRUE))*$D166+($K166="Steady Growth")*(AND(EK$6&gt;=$F166,EK$6&lt;=$H166)*((EK$6-$F166+1)/($J166*($J166+1)/2)*$D166))+($K166="custom")*CustCF!EE166</f>
        <v>0</v>
      </c>
      <c r="EL166" s="95">
        <f>($K166="Bell Curve")*(_xlfn.NORM.DIST(AND(EL$6&gt;=$F166,EL$6&lt;=$H166)*(EL$6-$F166+1),$J166/2,$M166,TRUE)-_xlfn.NORM.DIST(AND(EL$6&gt;=$F166,EL$6&lt;=$H166)*(EK$6-$F166+1),$J166/2,$M166,TRUE))/(1-2*_xlfn.NORM.DIST(0,$J166/2,$M166,TRUE))*$D166+($K166="Steady Growth")*(AND(EL$6&gt;=$F166,EL$6&lt;=$H166)*((EL$6-$F166+1)/($J166*($J166+1)/2)*$D166))+($K166="custom")*CustCF!EF166</f>
        <v>0</v>
      </c>
      <c r="EM166" s="95">
        <f>($K166="Bell Curve")*(_xlfn.NORM.DIST(AND(EM$6&gt;=$F166,EM$6&lt;=$H166)*(EM$6-$F166+1),$J166/2,$M166,TRUE)-_xlfn.NORM.DIST(AND(EM$6&gt;=$F166,EM$6&lt;=$H166)*(EL$6-$F166+1),$J166/2,$M166,TRUE))/(1-2*_xlfn.NORM.DIST(0,$J166/2,$M166,TRUE))*$D166+($K166="Steady Growth")*(AND(EM$6&gt;=$F166,EM$6&lt;=$H166)*((EM$6-$F166+1)/($J166*($J166+1)/2)*$D166))+($K166="custom")*CustCF!EG166</f>
        <v>0</v>
      </c>
      <c r="EN166" s="95">
        <f>($K166="Bell Curve")*(_xlfn.NORM.DIST(AND(EN$6&gt;=$F166,EN$6&lt;=$H166)*(EN$6-$F166+1),$J166/2,$M166,TRUE)-_xlfn.NORM.DIST(AND(EN$6&gt;=$F166,EN$6&lt;=$H166)*(EM$6-$F166+1),$J166/2,$M166,TRUE))/(1-2*_xlfn.NORM.DIST(0,$J166/2,$M166,TRUE))*$D166+($K166="Steady Growth")*(AND(EN$6&gt;=$F166,EN$6&lt;=$H166)*((EN$6-$F166+1)/($J166*($J166+1)/2)*$D166))+($K166="custom")*CustCF!EH166</f>
        <v>0</v>
      </c>
      <c r="EO166" s="95">
        <f>($K166="Bell Curve")*(_xlfn.NORM.DIST(AND(EO$6&gt;=$F166,EO$6&lt;=$H166)*(EO$6-$F166+1),$J166/2,$M166,TRUE)-_xlfn.NORM.DIST(AND(EO$6&gt;=$F166,EO$6&lt;=$H166)*(EN$6-$F166+1),$J166/2,$M166,TRUE))/(1-2*_xlfn.NORM.DIST(0,$J166/2,$M166,TRUE))*$D166+($K166="Steady Growth")*(AND(EO$6&gt;=$F166,EO$6&lt;=$H166)*((EO$6-$F166+1)/($J166*($J166+1)/2)*$D166))+($K166="custom")*CustCF!EI166</f>
        <v>0</v>
      </c>
      <c r="EP166" s="95">
        <f>($K166="Bell Curve")*(_xlfn.NORM.DIST(AND(EP$6&gt;=$F166,EP$6&lt;=$H166)*(EP$6-$F166+1),$J166/2,$M166,TRUE)-_xlfn.NORM.DIST(AND(EP$6&gt;=$F166,EP$6&lt;=$H166)*(EO$6-$F166+1),$J166/2,$M166,TRUE))/(1-2*_xlfn.NORM.DIST(0,$J166/2,$M166,TRUE))*$D166+($K166="Steady Growth")*(AND(EP$6&gt;=$F166,EP$6&lt;=$H166)*((EP$6-$F166+1)/($J166*($J166+1)/2)*$D166))+($K166="custom")*CustCF!EJ166</f>
        <v>0</v>
      </c>
      <c r="EQ166" s="95">
        <f>($K166="Bell Curve")*(_xlfn.NORM.DIST(AND(EQ$6&gt;=$F166,EQ$6&lt;=$H166)*(EQ$6-$F166+1),$J166/2,$M166,TRUE)-_xlfn.NORM.DIST(AND(EQ$6&gt;=$F166,EQ$6&lt;=$H166)*(EP$6-$F166+1),$J166/2,$M166,TRUE))/(1-2*_xlfn.NORM.DIST(0,$J166/2,$M166,TRUE))*$D166+($K166="Steady Growth")*(AND(EQ$6&gt;=$F166,EQ$6&lt;=$H166)*((EQ$6-$F166+1)/($J166*($J166+1)/2)*$D166))+($K166="custom")*CustCF!EK166</f>
        <v>0</v>
      </c>
      <c r="ER166" s="95">
        <f>($K166="Bell Curve")*(_xlfn.NORM.DIST(AND(ER$6&gt;=$F166,ER$6&lt;=$H166)*(ER$6-$F166+1),$J166/2,$M166,TRUE)-_xlfn.NORM.DIST(AND(ER$6&gt;=$F166,ER$6&lt;=$H166)*(EQ$6-$F166+1),$J166/2,$M166,TRUE))/(1-2*_xlfn.NORM.DIST(0,$J166/2,$M166,TRUE))*$D166+($K166="Steady Growth")*(AND(ER$6&gt;=$F166,ER$6&lt;=$H166)*((ER$6-$F166+1)/($J166*($J166+1)/2)*$D166))+($K166="custom")*CustCF!EL166</f>
        <v>0</v>
      </c>
      <c r="ES166" s="95">
        <f>($K166="Bell Curve")*(_xlfn.NORM.DIST(AND(ES$6&gt;=$F166,ES$6&lt;=$H166)*(ES$6-$F166+1),$J166/2,$M166,TRUE)-_xlfn.NORM.DIST(AND(ES$6&gt;=$F166,ES$6&lt;=$H166)*(ER$6-$F166+1),$J166/2,$M166,TRUE))/(1-2*_xlfn.NORM.DIST(0,$J166/2,$M166,TRUE))*$D166+($K166="Steady Growth")*(AND(ES$6&gt;=$F166,ES$6&lt;=$H166)*((ES$6-$F166+1)/($J166*($J166+1)/2)*$D166))+($K166="custom")*CustCF!EM166</f>
        <v>0</v>
      </c>
      <c r="ET166" s="95">
        <f>($K166="Bell Curve")*(_xlfn.NORM.DIST(AND(ET$6&gt;=$F166,ET$6&lt;=$H166)*(ET$6-$F166+1),$J166/2,$M166,TRUE)-_xlfn.NORM.DIST(AND(ET$6&gt;=$F166,ET$6&lt;=$H166)*(ES$6-$F166+1),$J166/2,$M166,TRUE))/(1-2*_xlfn.NORM.DIST(0,$J166/2,$M166,TRUE))*$D166+($K166="Steady Growth")*(AND(ET$6&gt;=$F166,ET$6&lt;=$H166)*((ET$6-$F166+1)/($J166*($J166+1)/2)*$D166))+($K166="custom")*CustCF!EN166</f>
        <v>0</v>
      </c>
      <c r="EU166" s="95">
        <f>($K166="Bell Curve")*(_xlfn.NORM.DIST(AND(EU$6&gt;=$F166,EU$6&lt;=$H166)*(EU$6-$F166+1),$J166/2,$M166,TRUE)-_xlfn.NORM.DIST(AND(EU$6&gt;=$F166,EU$6&lt;=$H166)*(ET$6-$F166+1),$J166/2,$M166,TRUE))/(1-2*_xlfn.NORM.DIST(0,$J166/2,$M166,TRUE))*$D166+($K166="Steady Growth")*(AND(EU$6&gt;=$F166,EU$6&lt;=$H166)*((EU$6-$F166+1)/($J166*($J166+1)/2)*$D166))+($K166="custom")*CustCF!EO166</f>
        <v>0</v>
      </c>
      <c r="EV166" s="95">
        <f>($K166="Bell Curve")*(_xlfn.NORM.DIST(AND(EV$6&gt;=$F166,EV$6&lt;=$H166)*(EV$6-$F166+1),$J166/2,$M166,TRUE)-_xlfn.NORM.DIST(AND(EV$6&gt;=$F166,EV$6&lt;=$H166)*(EU$6-$F166+1),$J166/2,$M166,TRUE))/(1-2*_xlfn.NORM.DIST(0,$J166/2,$M166,TRUE))*$D166+($K166="Steady Growth")*(AND(EV$6&gt;=$F166,EV$6&lt;=$H166)*((EV$6-$F166+1)/($J166*($J166+1)/2)*$D166))+($K166="custom")*CustCF!EP166</f>
        <v>0</v>
      </c>
      <c r="EW166" s="95">
        <f>($K166="Bell Curve")*(_xlfn.NORM.DIST(AND(EW$6&gt;=$F166,EW$6&lt;=$H166)*(EW$6-$F166+1),$J166/2,$M166,TRUE)-_xlfn.NORM.DIST(AND(EW$6&gt;=$F166,EW$6&lt;=$H166)*(EV$6-$F166+1),$J166/2,$M166,TRUE))/(1-2*_xlfn.NORM.DIST(0,$J166/2,$M166,TRUE))*$D166+($K166="Steady Growth")*(AND(EW$6&gt;=$F166,EW$6&lt;=$H166)*((EW$6-$F166+1)/($J166*($J166+1)/2)*$D166))+($K166="custom")*CustCF!EQ166</f>
        <v>0</v>
      </c>
      <c r="EX166" s="95">
        <f>($K166="Bell Curve")*(_xlfn.NORM.DIST(AND(EX$6&gt;=$F166,EX$6&lt;=$H166)*(EX$6-$F166+1),$J166/2,$M166,TRUE)-_xlfn.NORM.DIST(AND(EX$6&gt;=$F166,EX$6&lt;=$H166)*(EW$6-$F166+1),$J166/2,$M166,TRUE))/(1-2*_xlfn.NORM.DIST(0,$J166/2,$M166,TRUE))*$D166+($K166="Steady Growth")*(AND(EX$6&gt;=$F166,EX$6&lt;=$H166)*((EX$6-$F166+1)/($J166*($J166+1)/2)*$D166))+($K166="custom")*CustCF!ER166</f>
        <v>0</v>
      </c>
      <c r="EY166" s="95">
        <f>($K166="Bell Curve")*(_xlfn.NORM.DIST(AND(EY$6&gt;=$F166,EY$6&lt;=$H166)*(EY$6-$F166+1),$J166/2,$M166,TRUE)-_xlfn.NORM.DIST(AND(EY$6&gt;=$F166,EY$6&lt;=$H166)*(EX$6-$F166+1),$J166/2,$M166,TRUE))/(1-2*_xlfn.NORM.DIST(0,$J166/2,$M166,TRUE))*$D166+($K166="Steady Growth")*(AND(EY$6&gt;=$F166,EY$6&lt;=$H166)*((EY$6-$F166+1)/($J166*($J166+1)/2)*$D166))+($K166="custom")*CustCF!ES166</f>
        <v>0</v>
      </c>
      <c r="EZ166" s="95">
        <f>($K166="Bell Curve")*(_xlfn.NORM.DIST(AND(EZ$6&gt;=$F166,EZ$6&lt;=$H166)*(EZ$6-$F166+1),$J166/2,$M166,TRUE)-_xlfn.NORM.DIST(AND(EZ$6&gt;=$F166,EZ$6&lt;=$H166)*(EY$6-$F166+1),$J166/2,$M166,TRUE))/(1-2*_xlfn.NORM.DIST(0,$J166/2,$M166,TRUE))*$D166+($K166="Steady Growth")*(AND(EZ$6&gt;=$F166,EZ$6&lt;=$H166)*((EZ$6-$F166+1)/($J166*($J166+1)/2)*$D166))+($K166="custom")*CustCF!ET166</f>
        <v>0</v>
      </c>
      <c r="FA166" s="95">
        <f>($K166="Bell Curve")*(_xlfn.NORM.DIST(AND(FA$6&gt;=$F166,FA$6&lt;=$H166)*(FA$6-$F166+1),$J166/2,$M166,TRUE)-_xlfn.NORM.DIST(AND(FA$6&gt;=$F166,FA$6&lt;=$H166)*(EZ$6-$F166+1),$J166/2,$M166,TRUE))/(1-2*_xlfn.NORM.DIST(0,$J166/2,$M166,TRUE))*$D166+($K166="Steady Growth")*(AND(FA$6&gt;=$F166,FA$6&lt;=$H166)*((FA$6-$F166+1)/($J166*($J166+1)/2)*$D166))+($K166="custom")*CustCF!EU166</f>
        <v>0</v>
      </c>
      <c r="FB166" s="95">
        <f>($K166="Bell Curve")*(_xlfn.NORM.DIST(AND(FB$6&gt;=$F166,FB$6&lt;=$H166)*(FB$6-$F166+1),$J166/2,$M166,TRUE)-_xlfn.NORM.DIST(AND(FB$6&gt;=$F166,FB$6&lt;=$H166)*(FA$6-$F166+1),$J166/2,$M166,TRUE))/(1-2*_xlfn.NORM.DIST(0,$J166/2,$M166,TRUE))*$D166+($K166="Steady Growth")*(AND(FB$6&gt;=$F166,FB$6&lt;=$H166)*((FB$6-$F166+1)/($J166*($J166+1)/2)*$D166))+($K166="custom")*CustCF!EV166</f>
        <v>0</v>
      </c>
      <c r="FC166" s="95">
        <f>($K166="Bell Curve")*(_xlfn.NORM.DIST(AND(FC$6&gt;=$F166,FC$6&lt;=$H166)*(FC$6-$F166+1),$J166/2,$M166,TRUE)-_xlfn.NORM.DIST(AND(FC$6&gt;=$F166,FC$6&lt;=$H166)*(FB$6-$F166+1),$J166/2,$M166,TRUE))/(1-2*_xlfn.NORM.DIST(0,$J166/2,$M166,TRUE))*$D166+($K166="Steady Growth")*(AND(FC$6&gt;=$F166,FC$6&lt;=$H166)*((FC$6-$F166+1)/($J166*($J166+1)/2)*$D166))+($K166="custom")*CustCF!EW166</f>
        <v>0</v>
      </c>
      <c r="FD166" s="95">
        <f>($K166="Bell Curve")*(_xlfn.NORM.DIST(AND(FD$6&gt;=$F166,FD$6&lt;=$H166)*(FD$6-$F166+1),$J166/2,$M166,TRUE)-_xlfn.NORM.DIST(AND(FD$6&gt;=$F166,FD$6&lt;=$H166)*(FC$6-$F166+1),$J166/2,$M166,TRUE))/(1-2*_xlfn.NORM.DIST(0,$J166/2,$M166,TRUE))*$D166+($K166="Steady Growth")*(AND(FD$6&gt;=$F166,FD$6&lt;=$H166)*((FD$6-$F166+1)/($J166*($J166+1)/2)*$D166))+($K166="custom")*CustCF!EX166</f>
        <v>0</v>
      </c>
      <c r="FE166" s="95">
        <f>($K166="Bell Curve")*(_xlfn.NORM.DIST(AND(FE$6&gt;=$F166,FE$6&lt;=$H166)*(FE$6-$F166+1),$J166/2,$M166,TRUE)-_xlfn.NORM.DIST(AND(FE$6&gt;=$F166,FE$6&lt;=$H166)*(FD$6-$F166+1),$J166/2,$M166,TRUE))/(1-2*_xlfn.NORM.DIST(0,$J166/2,$M166,TRUE))*$D166+($K166="Steady Growth")*(AND(FE$6&gt;=$F166,FE$6&lt;=$H166)*((FE$6-$F166+1)/($J166*($J166+1)/2)*$D166))+($K166="custom")*CustCF!EY166</f>
        <v>0</v>
      </c>
      <c r="FF166" s="95">
        <f>($K166="Bell Curve")*(_xlfn.NORM.DIST(AND(FF$6&gt;=$F166,FF$6&lt;=$H166)*(FF$6-$F166+1),$J166/2,$M166,TRUE)-_xlfn.NORM.DIST(AND(FF$6&gt;=$F166,FF$6&lt;=$H166)*(FE$6-$F166+1),$J166/2,$M166,TRUE))/(1-2*_xlfn.NORM.DIST(0,$J166/2,$M166,TRUE))*$D166+($K166="Steady Growth")*(AND(FF$6&gt;=$F166,FF$6&lt;=$H166)*((FF$6-$F166+1)/($J166*($J166+1)/2)*$D166))+($K166="custom")*CustCF!EZ166</f>
        <v>0</v>
      </c>
      <c r="FG166" s="95">
        <f>($K166="Bell Curve")*(_xlfn.NORM.DIST(AND(FG$6&gt;=$F166,FG$6&lt;=$H166)*(FG$6-$F166+1),$J166/2,$M166,TRUE)-_xlfn.NORM.DIST(AND(FG$6&gt;=$F166,FG$6&lt;=$H166)*(FF$6-$F166+1),$J166/2,$M166,TRUE))/(1-2*_xlfn.NORM.DIST(0,$J166/2,$M166,TRUE))*$D166+($K166="Steady Growth")*(AND(FG$6&gt;=$F166,FG$6&lt;=$H166)*((FG$6-$F166+1)/($J166*($J166+1)/2)*$D166))+($K166="custom")*CustCF!FA166</f>
        <v>0</v>
      </c>
      <c r="FH166" s="95">
        <f>($K166="Bell Curve")*(_xlfn.NORM.DIST(AND(FH$6&gt;=$F166,FH$6&lt;=$H166)*(FH$6-$F166+1),$J166/2,$M166,TRUE)-_xlfn.NORM.DIST(AND(FH$6&gt;=$F166,FH$6&lt;=$H166)*(FG$6-$F166+1),$J166/2,$M166,TRUE))/(1-2*_xlfn.NORM.DIST(0,$J166/2,$M166,TRUE))*$D166+($K166="Steady Growth")*(AND(FH$6&gt;=$F166,FH$6&lt;=$H166)*((FH$6-$F166+1)/($J166*($J166+1)/2)*$D166))+($K166="custom")*CustCF!FB166</f>
        <v>0</v>
      </c>
      <c r="FI166" s="95">
        <f>($K166="Bell Curve")*(_xlfn.NORM.DIST(AND(FI$6&gt;=$F166,FI$6&lt;=$H166)*(FI$6-$F166+1),$J166/2,$M166,TRUE)-_xlfn.NORM.DIST(AND(FI$6&gt;=$F166,FI$6&lt;=$H166)*(FH$6-$F166+1),$J166/2,$M166,TRUE))/(1-2*_xlfn.NORM.DIST(0,$J166/2,$M166,TRUE))*$D166+($K166="Steady Growth")*(AND(FI$6&gt;=$F166,FI$6&lt;=$H166)*((FI$6-$F166+1)/($J166*($J166+1)/2)*$D166))+($K166="custom")*CustCF!FC166</f>
        <v>0</v>
      </c>
      <c r="FJ166" s="95">
        <f>($K166="Bell Curve")*(_xlfn.NORM.DIST(AND(FJ$6&gt;=$F166,FJ$6&lt;=$H166)*(FJ$6-$F166+1),$J166/2,$M166,TRUE)-_xlfn.NORM.DIST(AND(FJ$6&gt;=$F166,FJ$6&lt;=$H166)*(FI$6-$F166+1),$J166/2,$M166,TRUE))/(1-2*_xlfn.NORM.DIST(0,$J166/2,$M166,TRUE))*$D166+($K166="Steady Growth")*(AND(FJ$6&gt;=$F166,FJ$6&lt;=$H166)*((FJ$6-$F166+1)/($J166*($J166+1)/2)*$D166))+($K166="custom")*CustCF!FD166</f>
        <v>0</v>
      </c>
      <c r="FK166" s="95">
        <f>($K166="Bell Curve")*(_xlfn.NORM.DIST(AND(FK$6&gt;=$F166,FK$6&lt;=$H166)*(FK$6-$F166+1),$J166/2,$M166,TRUE)-_xlfn.NORM.DIST(AND(FK$6&gt;=$F166,FK$6&lt;=$H166)*(FJ$6-$F166+1),$J166/2,$M166,TRUE))/(1-2*_xlfn.NORM.DIST(0,$J166/2,$M166,TRUE))*$D166+($K166="Steady Growth")*(AND(FK$6&gt;=$F166,FK$6&lt;=$H166)*((FK$6-$F166+1)/($J166*($J166+1)/2)*$D166))+($K166="custom")*CustCF!FE166</f>
        <v>0</v>
      </c>
      <c r="FL166" s="95">
        <f>($K166="Bell Curve")*(_xlfn.NORM.DIST(AND(FL$6&gt;=$F166,FL$6&lt;=$H166)*(FL$6-$F166+1),$J166/2,$M166,TRUE)-_xlfn.NORM.DIST(AND(FL$6&gt;=$F166,FL$6&lt;=$H166)*(FK$6-$F166+1),$J166/2,$M166,TRUE))/(1-2*_xlfn.NORM.DIST(0,$J166/2,$M166,TRUE))*$D166+($K166="Steady Growth")*(AND(FL$6&gt;=$F166,FL$6&lt;=$H166)*((FL$6-$F166+1)/($J166*($J166+1)/2)*$D166))+($K166="custom")*CustCF!FF166</f>
        <v>0</v>
      </c>
      <c r="FM166" s="95">
        <f>($K166="Bell Curve")*(_xlfn.NORM.DIST(AND(FM$6&gt;=$F166,FM$6&lt;=$H166)*(FM$6-$F166+1),$J166/2,$M166,TRUE)-_xlfn.NORM.DIST(AND(FM$6&gt;=$F166,FM$6&lt;=$H166)*(FL$6-$F166+1),$J166/2,$M166,TRUE))/(1-2*_xlfn.NORM.DIST(0,$J166/2,$M166,TRUE))*$D166+($K166="Steady Growth")*(AND(FM$6&gt;=$F166,FM$6&lt;=$H166)*((FM$6-$F166+1)/($J166*($J166+1)/2)*$D166))+($K166="custom")*CustCF!FG166</f>
        <v>0</v>
      </c>
      <c r="FN166" s="95">
        <f>($K166="Bell Curve")*(_xlfn.NORM.DIST(AND(FN$6&gt;=$F166,FN$6&lt;=$H166)*(FN$6-$F166+1),$J166/2,$M166,TRUE)-_xlfn.NORM.DIST(AND(FN$6&gt;=$F166,FN$6&lt;=$H166)*(FM$6-$F166+1),$J166/2,$M166,TRUE))/(1-2*_xlfn.NORM.DIST(0,$J166/2,$M166,TRUE))*$D166+($K166="Steady Growth")*(AND(FN$6&gt;=$F166,FN$6&lt;=$H166)*((FN$6-$F166+1)/($J166*($J166+1)/2)*$D166))+($K166="custom")*CustCF!FH166</f>
        <v>0</v>
      </c>
      <c r="FO166" s="95">
        <f>($K166="Bell Curve")*(_xlfn.NORM.DIST(AND(FO$6&gt;=$F166,FO$6&lt;=$H166)*(FO$6-$F166+1),$J166/2,$M166,TRUE)-_xlfn.NORM.DIST(AND(FO$6&gt;=$F166,FO$6&lt;=$H166)*(FN$6-$F166+1),$J166/2,$M166,TRUE))/(1-2*_xlfn.NORM.DIST(0,$J166/2,$M166,TRUE))*$D166+($K166="Steady Growth")*(AND(FO$6&gt;=$F166,FO$6&lt;=$H166)*((FO$6-$F166+1)/($J166*($J166+1)/2)*$D166))+($K166="custom")*CustCF!FI166</f>
        <v>0</v>
      </c>
      <c r="FP166" s="95">
        <f>($K166="Bell Curve")*(_xlfn.NORM.DIST(AND(FP$6&gt;=$F166,FP$6&lt;=$H166)*(FP$6-$F166+1),$J166/2,$M166,TRUE)-_xlfn.NORM.DIST(AND(FP$6&gt;=$F166,FP$6&lt;=$H166)*(FO$6-$F166+1),$J166/2,$M166,TRUE))/(1-2*_xlfn.NORM.DIST(0,$J166/2,$M166,TRUE))*$D166+($K166="Steady Growth")*(AND(FP$6&gt;=$F166,FP$6&lt;=$H166)*((FP$6-$F166+1)/($J166*($J166+1)/2)*$D166))+($K166="custom")*CustCF!FJ166</f>
        <v>0</v>
      </c>
      <c r="FQ166" s="95">
        <f>($K166="Bell Curve")*(_xlfn.NORM.DIST(AND(FQ$6&gt;=$F166,FQ$6&lt;=$H166)*(FQ$6-$F166+1),$J166/2,$M166,TRUE)-_xlfn.NORM.DIST(AND(FQ$6&gt;=$F166,FQ$6&lt;=$H166)*(FP$6-$F166+1),$J166/2,$M166,TRUE))/(1-2*_xlfn.NORM.DIST(0,$J166/2,$M166,TRUE))*$D166+($K166="Steady Growth")*(AND(FQ$6&gt;=$F166,FQ$6&lt;=$H166)*((FQ$6-$F166+1)/($J166*($J166+1)/2)*$D166))+($K166="custom")*CustCF!FK166</f>
        <v>0</v>
      </c>
      <c r="FR166" s="95">
        <f>($K166="Bell Curve")*(_xlfn.NORM.DIST(AND(FR$6&gt;=$F166,FR$6&lt;=$H166)*(FR$6-$F166+1),$J166/2,$M166,TRUE)-_xlfn.NORM.DIST(AND(FR$6&gt;=$F166,FR$6&lt;=$H166)*(FQ$6-$F166+1),$J166/2,$M166,TRUE))/(1-2*_xlfn.NORM.DIST(0,$J166/2,$M166,TRUE))*$D166+($K166="Steady Growth")*(AND(FR$6&gt;=$F166,FR$6&lt;=$H166)*((FR$6-$F166+1)/($J166*($J166+1)/2)*$D166))+($K166="custom")*CustCF!FL166</f>
        <v>0</v>
      </c>
      <c r="FS166" s="95">
        <f>($K166="Bell Curve")*(_xlfn.NORM.DIST(AND(FS$6&gt;=$F166,FS$6&lt;=$H166)*(FS$6-$F166+1),$J166/2,$M166,TRUE)-_xlfn.NORM.DIST(AND(FS$6&gt;=$F166,FS$6&lt;=$H166)*(FR$6-$F166+1),$J166/2,$M166,TRUE))/(1-2*_xlfn.NORM.DIST(0,$J166/2,$M166,TRUE))*$D166+($K166="Steady Growth")*(AND(FS$6&gt;=$F166,FS$6&lt;=$H166)*((FS$6-$F166+1)/($J166*($J166+1)/2)*$D166))+($K166="custom")*CustCF!FM166</f>
        <v>0</v>
      </c>
      <c r="FT166" s="95">
        <f>($K166="Bell Curve")*(_xlfn.NORM.DIST(AND(FT$6&gt;=$F166,FT$6&lt;=$H166)*(FT$6-$F166+1),$J166/2,$M166,TRUE)-_xlfn.NORM.DIST(AND(FT$6&gt;=$F166,FT$6&lt;=$H166)*(FS$6-$F166+1),$J166/2,$M166,TRUE))/(1-2*_xlfn.NORM.DIST(0,$J166/2,$M166,TRUE))*$D166+($K166="Steady Growth")*(AND(FT$6&gt;=$F166,FT$6&lt;=$H166)*((FT$6-$F166+1)/($J166*($J166+1)/2)*$D166))+($K166="custom")*CustCF!FN166</f>
        <v>0</v>
      </c>
      <c r="FU166" s="95">
        <f>($K166="Bell Curve")*(_xlfn.NORM.DIST(AND(FU$6&gt;=$F166,FU$6&lt;=$H166)*(FU$6-$F166+1),$J166/2,$M166,TRUE)-_xlfn.NORM.DIST(AND(FU$6&gt;=$F166,FU$6&lt;=$H166)*(FT$6-$F166+1),$J166/2,$M166,TRUE))/(1-2*_xlfn.NORM.DIST(0,$J166/2,$M166,TRUE))*$D166+($K166="Steady Growth")*(AND(FU$6&gt;=$F166,FU$6&lt;=$H166)*((FU$6-$F166+1)/($J166*($J166+1)/2)*$D166))+($K166="custom")*CustCF!FO166</f>
        <v>0</v>
      </c>
      <c r="FV166" s="95">
        <f>($K166="Bell Curve")*(_xlfn.NORM.DIST(AND(FV$6&gt;=$F166,FV$6&lt;=$H166)*(FV$6-$F166+1),$J166/2,$M166,TRUE)-_xlfn.NORM.DIST(AND(FV$6&gt;=$F166,FV$6&lt;=$H166)*(FU$6-$F166+1),$J166/2,$M166,TRUE))/(1-2*_xlfn.NORM.DIST(0,$J166/2,$M166,TRUE))*$D166+($K166="Steady Growth")*(AND(FV$6&gt;=$F166,FV$6&lt;=$H166)*((FV$6-$F166+1)/($J166*($J166+1)/2)*$D166))+($K166="custom")*CustCF!FP166</f>
        <v>0</v>
      </c>
      <c r="FW166" s="95">
        <f>($K166="Bell Curve")*(_xlfn.NORM.DIST(AND(FW$6&gt;=$F166,FW$6&lt;=$H166)*(FW$6-$F166+1),$J166/2,$M166,TRUE)-_xlfn.NORM.DIST(AND(FW$6&gt;=$F166,FW$6&lt;=$H166)*(FV$6-$F166+1),$J166/2,$M166,TRUE))/(1-2*_xlfn.NORM.DIST(0,$J166/2,$M166,TRUE))*$D166+($K166="Steady Growth")*(AND(FW$6&gt;=$F166,FW$6&lt;=$H166)*((FW$6-$F166+1)/($J166*($J166+1)/2)*$D166))+($K166="custom")*CustCF!FQ166</f>
        <v>0</v>
      </c>
      <c r="FX166" s="95">
        <f>($K166="Bell Curve")*(_xlfn.NORM.DIST(AND(FX$6&gt;=$F166,FX$6&lt;=$H166)*(FX$6-$F166+1),$J166/2,$M166,TRUE)-_xlfn.NORM.DIST(AND(FX$6&gt;=$F166,FX$6&lt;=$H166)*(FW$6-$F166+1),$J166/2,$M166,TRUE))/(1-2*_xlfn.NORM.DIST(0,$J166/2,$M166,TRUE))*$D166+($K166="Steady Growth")*(AND(FX$6&gt;=$F166,FX$6&lt;=$H166)*((FX$6-$F166+1)/($J166*($J166+1)/2)*$D166))+($K166="custom")*CustCF!FR166</f>
        <v>0</v>
      </c>
      <c r="FY166" s="95">
        <f>($K166="Bell Curve")*(_xlfn.NORM.DIST(AND(FY$6&gt;=$F166,FY$6&lt;=$H166)*(FY$6-$F166+1),$J166/2,$M166,TRUE)-_xlfn.NORM.DIST(AND(FY$6&gt;=$F166,FY$6&lt;=$H166)*(FX$6-$F166+1),$J166/2,$M166,TRUE))/(1-2*_xlfn.NORM.DIST(0,$J166/2,$M166,TRUE))*$D166+($K166="Steady Growth")*(AND(FY$6&gt;=$F166,FY$6&lt;=$H166)*((FY$6-$F166+1)/($J166*($J166+1)/2)*$D166))+($K166="custom")*CustCF!FS166</f>
        <v>0</v>
      </c>
      <c r="FZ166" s="95">
        <f>($K166="Bell Curve")*(_xlfn.NORM.DIST(AND(FZ$6&gt;=$F166,FZ$6&lt;=$H166)*(FZ$6-$F166+1),$J166/2,$M166,TRUE)-_xlfn.NORM.DIST(AND(FZ$6&gt;=$F166,FZ$6&lt;=$H166)*(FY$6-$F166+1),$J166/2,$M166,TRUE))/(1-2*_xlfn.NORM.DIST(0,$J166/2,$M166,TRUE))*$D166+($K166="Steady Growth")*(AND(FZ$6&gt;=$F166,FZ$6&lt;=$H166)*((FZ$6-$F166+1)/($J166*($J166+1)/2)*$D166))+($K166="custom")*CustCF!FT166</f>
        <v>0</v>
      </c>
      <c r="GA166" s="95">
        <f>($K166="Bell Curve")*(_xlfn.NORM.DIST(AND(GA$6&gt;=$F166,GA$6&lt;=$H166)*(GA$6-$F166+1),$J166/2,$M166,TRUE)-_xlfn.NORM.DIST(AND(GA$6&gt;=$F166,GA$6&lt;=$H166)*(FZ$6-$F166+1),$J166/2,$M166,TRUE))/(1-2*_xlfn.NORM.DIST(0,$J166/2,$M166,TRUE))*$D166+($K166="Steady Growth")*(AND(GA$6&gt;=$F166,GA$6&lt;=$H166)*((GA$6-$F166+1)/($J166*($J166+1)/2)*$D166))+($K166="custom")*CustCF!FU166</f>
        <v>0</v>
      </c>
      <c r="GB166" s="95">
        <f>($K166="Bell Curve")*(_xlfn.NORM.DIST(AND(GB$6&gt;=$F166,GB$6&lt;=$H166)*(GB$6-$F166+1),$J166/2,$M166,TRUE)-_xlfn.NORM.DIST(AND(GB$6&gt;=$F166,GB$6&lt;=$H166)*(GA$6-$F166+1),$J166/2,$M166,TRUE))/(1-2*_xlfn.NORM.DIST(0,$J166/2,$M166,TRUE))*$D166+($K166="Steady Growth")*(AND(GB$6&gt;=$F166,GB$6&lt;=$H166)*((GB$6-$F166+1)/($J166*($J166+1)/2)*$D166))+($K166="custom")*CustCF!FV166</f>
        <v>0</v>
      </c>
      <c r="GC166" s="95">
        <f>($K166="Bell Curve")*(_xlfn.NORM.DIST(AND(GC$6&gt;=$F166,GC$6&lt;=$H166)*(GC$6-$F166+1),$J166/2,$M166,TRUE)-_xlfn.NORM.DIST(AND(GC$6&gt;=$F166,GC$6&lt;=$H166)*(GB$6-$F166+1),$J166/2,$M166,TRUE))/(1-2*_xlfn.NORM.DIST(0,$J166/2,$M166,TRUE))*$D166+($K166="Steady Growth")*(AND(GC$6&gt;=$F166,GC$6&lt;=$H166)*((GC$6-$F166+1)/($J166*($J166+1)/2)*$D166))+($K166="custom")*CustCF!FW166</f>
        <v>0</v>
      </c>
      <c r="GD166" s="95">
        <f>($K166="Bell Curve")*(_xlfn.NORM.DIST(AND(GD$6&gt;=$F166,GD$6&lt;=$H166)*(GD$6-$F166+1),$J166/2,$M166,TRUE)-_xlfn.NORM.DIST(AND(GD$6&gt;=$F166,GD$6&lt;=$H166)*(GC$6-$F166+1),$J166/2,$M166,TRUE))/(1-2*_xlfn.NORM.DIST(0,$J166/2,$M166,TRUE))*$D166+($K166="Steady Growth")*(AND(GD$6&gt;=$F166,GD$6&lt;=$H166)*((GD$6-$F166+1)/($J166*($J166+1)/2)*$D166))+($K166="custom")*CustCF!FX166</f>
        <v>0</v>
      </c>
      <c r="GE166" s="95">
        <f>($K166="Bell Curve")*(_xlfn.NORM.DIST(AND(GE$6&gt;=$F166,GE$6&lt;=$H166)*(GE$6-$F166+1),$J166/2,$M166,TRUE)-_xlfn.NORM.DIST(AND(GE$6&gt;=$F166,GE$6&lt;=$H166)*(GD$6-$F166+1),$J166/2,$M166,TRUE))/(1-2*_xlfn.NORM.DIST(0,$J166/2,$M166,TRUE))*$D166+($K166="Steady Growth")*(AND(GE$6&gt;=$F166,GE$6&lt;=$H166)*((GE$6-$F166+1)/($J166*($J166+1)/2)*$D166))+($K166="custom")*CustCF!FY166</f>
        <v>0</v>
      </c>
      <c r="GF166" s="95">
        <f>($K166="Bell Curve")*(_xlfn.NORM.DIST(AND(GF$6&gt;=$F166,GF$6&lt;=$H166)*(GF$6-$F166+1),$J166/2,$M166,TRUE)-_xlfn.NORM.DIST(AND(GF$6&gt;=$F166,GF$6&lt;=$H166)*(GE$6-$F166+1),$J166/2,$M166,TRUE))/(1-2*_xlfn.NORM.DIST(0,$J166/2,$M166,TRUE))*$D166+($K166="Steady Growth")*(AND(GF$6&gt;=$F166,GF$6&lt;=$H166)*((GF$6-$F166+1)/($J166*($J166+1)/2)*$D166))+($K166="custom")*CustCF!FZ166</f>
        <v>0</v>
      </c>
      <c r="GG166" s="95">
        <f>($K166="Bell Curve")*(_xlfn.NORM.DIST(AND(GG$6&gt;=$F166,GG$6&lt;=$H166)*(GG$6-$F166+1),$J166/2,$M166,TRUE)-_xlfn.NORM.DIST(AND(GG$6&gt;=$F166,GG$6&lt;=$H166)*(GF$6-$F166+1),$J166/2,$M166,TRUE))/(1-2*_xlfn.NORM.DIST(0,$J166/2,$M166,TRUE))*$D166+($K166="Steady Growth")*(AND(GG$6&gt;=$F166,GG$6&lt;=$H166)*((GG$6-$F166+1)/($J166*($J166+1)/2)*$D166))+($K166="custom")*CustCF!GA166</f>
        <v>0</v>
      </c>
      <c r="GH166" s="95">
        <f>($K166="Bell Curve")*(_xlfn.NORM.DIST(AND(GH$6&gt;=$F166,GH$6&lt;=$H166)*(GH$6-$F166+1),$J166/2,$M166,TRUE)-_xlfn.NORM.DIST(AND(GH$6&gt;=$F166,GH$6&lt;=$H166)*(GG$6-$F166+1),$J166/2,$M166,TRUE))/(1-2*_xlfn.NORM.DIST(0,$J166/2,$M166,TRUE))*$D166+($K166="Steady Growth")*(AND(GH$6&gt;=$F166,GH$6&lt;=$H166)*((GH$6-$F166+1)/($J166*($J166+1)/2)*$D166))+($K166="custom")*CustCF!GB166</f>
        <v>0</v>
      </c>
      <c r="GI166" s="95">
        <f>($K166="Bell Curve")*(_xlfn.NORM.DIST(AND(GI$6&gt;=$F166,GI$6&lt;=$H166)*(GI$6-$F166+1),$J166/2,$M166,TRUE)-_xlfn.NORM.DIST(AND(GI$6&gt;=$F166,GI$6&lt;=$H166)*(GH$6-$F166+1),$J166/2,$M166,TRUE))/(1-2*_xlfn.NORM.DIST(0,$J166/2,$M166,TRUE))*$D166+($K166="Steady Growth")*(AND(GI$6&gt;=$F166,GI$6&lt;=$H166)*((GI$6-$F166+1)/($J166*($J166+1)/2)*$D166))+($K166="custom")*CustCF!GC166</f>
        <v>0</v>
      </c>
      <c r="GJ166" s="95">
        <f>($K166="Bell Curve")*(_xlfn.NORM.DIST(AND(GJ$6&gt;=$F166,GJ$6&lt;=$H166)*(GJ$6-$F166+1),$J166/2,$M166,TRUE)-_xlfn.NORM.DIST(AND(GJ$6&gt;=$F166,GJ$6&lt;=$H166)*(GI$6-$F166+1),$J166/2,$M166,TRUE))/(1-2*_xlfn.NORM.DIST(0,$J166/2,$M166,TRUE))*$D166+($K166="Steady Growth")*(AND(GJ$6&gt;=$F166,GJ$6&lt;=$H166)*((GJ$6-$F166+1)/($J166*($J166+1)/2)*$D166))+($K166="custom")*CustCF!GD166</f>
        <v>0</v>
      </c>
      <c r="GK166" s="95">
        <f>($K166="Bell Curve")*(_xlfn.NORM.DIST(AND(GK$6&gt;=$F166,GK$6&lt;=$H166)*(GK$6-$F166+1),$J166/2,$M166,TRUE)-_xlfn.NORM.DIST(AND(GK$6&gt;=$F166,GK$6&lt;=$H166)*(GJ$6-$F166+1),$J166/2,$M166,TRUE))/(1-2*_xlfn.NORM.DIST(0,$J166/2,$M166,TRUE))*$D166+($K166="Steady Growth")*(AND(GK$6&gt;=$F166,GK$6&lt;=$H166)*((GK$6-$F166+1)/($J166*($J166+1)/2)*$D166))+($K166="custom")*CustCF!GE166</f>
        <v>0</v>
      </c>
      <c r="GL166" s="95">
        <f>($K166="Bell Curve")*(_xlfn.NORM.DIST(AND(GL$6&gt;=$F166,GL$6&lt;=$H166)*(GL$6-$F166+1),$J166/2,$M166,TRUE)-_xlfn.NORM.DIST(AND(GL$6&gt;=$F166,GL$6&lt;=$H166)*(GK$6-$F166+1),$J166/2,$M166,TRUE))/(1-2*_xlfn.NORM.DIST(0,$J166/2,$M166,TRUE))*$D166+($K166="Steady Growth")*(AND(GL$6&gt;=$F166,GL$6&lt;=$H166)*((GL$6-$F166+1)/($J166*($J166+1)/2)*$D166))+($K166="custom")*CustCF!GF166</f>
        <v>0</v>
      </c>
      <c r="GM166" s="95">
        <f>($K166="Bell Curve")*(_xlfn.NORM.DIST(AND(GM$6&gt;=$F166,GM$6&lt;=$H166)*(GM$6-$F166+1),$J166/2,$M166,TRUE)-_xlfn.NORM.DIST(AND(GM$6&gt;=$F166,GM$6&lt;=$H166)*(GL$6-$F166+1),$J166/2,$M166,TRUE))/(1-2*_xlfn.NORM.DIST(0,$J166/2,$M166,TRUE))*$D166+($K166="Steady Growth")*(AND(GM$6&gt;=$F166,GM$6&lt;=$H166)*((GM$6-$F166+1)/($J166*($J166+1)/2)*$D166))+($K166="custom")*CustCF!GG166</f>
        <v>0</v>
      </c>
      <c r="GN166" s="268">
        <f>($K166="Bell Curve")*(_xlfn.NORM.DIST(AND(GN$6&gt;=$F166,GN$6&lt;=$H166)*(GN$6-$F166+1),$J166/2,$M166,TRUE)-_xlfn.NORM.DIST(AND(GN$6&gt;=$F166,GN$6&lt;=$H166)*(GM$6-$F166+1),$J166/2,$M166,TRUE))/(1-2*_xlfn.NORM.DIST(0,$J166/2,$M166,TRUE))*$D166+($K166="Steady Growth")*(AND(GN$6&gt;=$F166,GN$6&lt;=$H166)*((GN$6-$F166+1)/($J166*($J166+1)/2)*$D166))+($K166="custom")*CustCF!GH166</f>
        <v>0</v>
      </c>
      <c r="GO166" s="1"/>
      <c r="GP166" s="67"/>
    </row>
    <row r="167" spans="1:198" customFormat="1" hidden="1" outlineLevel="1" x14ac:dyDescent="0.75">
      <c r="A167" s="1"/>
      <c r="B167" s="1"/>
      <c r="C167" s="262">
        <f>Budget!AJ19</f>
        <v>0</v>
      </c>
      <c r="D167" s="19">
        <f>Budget!AK19</f>
        <v>0</v>
      </c>
      <c r="E167" s="19" t="str">
        <f t="shared" si="77"/>
        <v/>
      </c>
      <c r="F167" s="263">
        <v>0</v>
      </c>
      <c r="G167" s="257">
        <f>IF(L167="custom",CustCF!F167,INDEX($P$8:$EW$8,MATCH(F167,$P$6:$EW$6,0)))</f>
        <v>46053</v>
      </c>
      <c r="H167" s="263">
        <v>0</v>
      </c>
      <c r="I167" s="257">
        <f>IF(L167="custom",CustCF!G167,INDEX($P$8:$EW$8,MATCH(H167,$P$6:$EW$6,0)))</f>
        <v>46053</v>
      </c>
      <c r="J167" s="102">
        <f t="shared" si="78"/>
        <v>1</v>
      </c>
      <c r="K167" s="265" t="s">
        <v>116</v>
      </c>
      <c r="L167" s="266" t="s">
        <v>141</v>
      </c>
      <c r="M167" s="267">
        <f t="shared" si="79"/>
        <v>9</v>
      </c>
      <c r="N167" s="18">
        <f t="shared" si="70"/>
        <v>0</v>
      </c>
      <c r="O167" s="19"/>
      <c r="P167" s="95">
        <f>($K167="Bell Curve")*(_xlfn.NORM.DIST(AND(P$6&gt;=$F167,P$6&lt;=$H167)*(P$6-$F167+1),$J167/2,$M167,TRUE)-_xlfn.NORM.DIST(AND(P$6&gt;=$F167,P$6&lt;=$H167)*(O$6-$F167+1),$J167/2,$M167,TRUE))/(1-2*_xlfn.NORM.DIST(0,$J167/2,$M167,TRUE))*$D167+($K167="Steady Growth")*(AND(P$6&gt;=$F167,P$6&lt;=$H167)*((P$6-$F167+1)/($J167*($J167+1)/2)*$D167))+($K167="custom")*CustCF!J167</f>
        <v>0</v>
      </c>
      <c r="Q167" s="95">
        <f>($K167="Bell Curve")*(_xlfn.NORM.DIST(AND(Q$6&gt;=$F167,Q$6&lt;=$H167)*(Q$6-$F167+1),$J167/2,$M167,TRUE)-_xlfn.NORM.DIST(AND(Q$6&gt;=$F167,Q$6&lt;=$H167)*(P$6-$F167+1),$J167/2,$M167,TRUE))/(1-2*_xlfn.NORM.DIST(0,$J167/2,$M167,TRUE))*$D167+($K167="Steady Growth")*(AND(Q$6&gt;=$F167,Q$6&lt;=$H167)*((Q$6-$F167+1)/($J167*($J167+1)/2)*$D167))+($K167="custom")*CustCF!K167</f>
        <v>0</v>
      </c>
      <c r="R167" s="95">
        <f>($K167="Bell Curve")*(_xlfn.NORM.DIST(AND(R$6&gt;=$F167,R$6&lt;=$H167)*(R$6-$F167+1),$J167/2,$M167,TRUE)-_xlfn.NORM.DIST(AND(R$6&gt;=$F167,R$6&lt;=$H167)*(Q$6-$F167+1),$J167/2,$M167,TRUE))/(1-2*_xlfn.NORM.DIST(0,$J167/2,$M167,TRUE))*$D167+($K167="Steady Growth")*(AND(R$6&gt;=$F167,R$6&lt;=$H167)*((R$6-$F167+1)/($J167*($J167+1)/2)*$D167))+($K167="custom")*CustCF!L167</f>
        <v>0</v>
      </c>
      <c r="S167" s="95">
        <f>($K167="Bell Curve")*(_xlfn.NORM.DIST(AND(S$6&gt;=$F167,S$6&lt;=$H167)*(S$6-$F167+1),$J167/2,$M167,TRUE)-_xlfn.NORM.DIST(AND(S$6&gt;=$F167,S$6&lt;=$H167)*(R$6-$F167+1),$J167/2,$M167,TRUE))/(1-2*_xlfn.NORM.DIST(0,$J167/2,$M167,TRUE))*$D167+($K167="Steady Growth")*(AND(S$6&gt;=$F167,S$6&lt;=$H167)*((S$6-$F167+1)/($J167*($J167+1)/2)*$D167))+($K167="custom")*CustCF!M167</f>
        <v>0</v>
      </c>
      <c r="T167" s="95">
        <f>($K167="Bell Curve")*(_xlfn.NORM.DIST(AND(T$6&gt;=$F167,T$6&lt;=$H167)*(T$6-$F167+1),$J167/2,$M167,TRUE)-_xlfn.NORM.DIST(AND(T$6&gt;=$F167,T$6&lt;=$H167)*(S$6-$F167+1),$J167/2,$M167,TRUE))/(1-2*_xlfn.NORM.DIST(0,$J167/2,$M167,TRUE))*$D167+($K167="Steady Growth")*(AND(T$6&gt;=$F167,T$6&lt;=$H167)*((T$6-$F167+1)/($J167*($J167+1)/2)*$D167))+($K167="custom")*CustCF!N167</f>
        <v>0</v>
      </c>
      <c r="U167" s="95">
        <f>($K167="Bell Curve")*(_xlfn.NORM.DIST(AND(U$6&gt;=$F167,U$6&lt;=$H167)*(U$6-$F167+1),$J167/2,$M167,TRUE)-_xlfn.NORM.DIST(AND(U$6&gt;=$F167,U$6&lt;=$H167)*(T$6-$F167+1),$J167/2,$M167,TRUE))/(1-2*_xlfn.NORM.DIST(0,$J167/2,$M167,TRUE))*$D167+($K167="Steady Growth")*(AND(U$6&gt;=$F167,U$6&lt;=$H167)*((U$6-$F167+1)/($J167*($J167+1)/2)*$D167))+($K167="custom")*CustCF!O167</f>
        <v>0</v>
      </c>
      <c r="V167" s="95">
        <f>($K167="Bell Curve")*(_xlfn.NORM.DIST(AND(V$6&gt;=$F167,V$6&lt;=$H167)*(V$6-$F167+1),$J167/2,$M167,TRUE)-_xlfn.NORM.DIST(AND(V$6&gt;=$F167,V$6&lt;=$H167)*(U$6-$F167+1),$J167/2,$M167,TRUE))/(1-2*_xlfn.NORM.DIST(0,$J167/2,$M167,TRUE))*$D167+($K167="Steady Growth")*(AND(V$6&gt;=$F167,V$6&lt;=$H167)*((V$6-$F167+1)/($J167*($J167+1)/2)*$D167))+($K167="custom")*CustCF!P167</f>
        <v>0</v>
      </c>
      <c r="W167" s="95">
        <f>($K167="Bell Curve")*(_xlfn.NORM.DIST(AND(W$6&gt;=$F167,W$6&lt;=$H167)*(W$6-$F167+1),$J167/2,$M167,TRUE)-_xlfn.NORM.DIST(AND(W$6&gt;=$F167,W$6&lt;=$H167)*(V$6-$F167+1),$J167/2,$M167,TRUE))/(1-2*_xlfn.NORM.DIST(0,$J167/2,$M167,TRUE))*$D167+($K167="Steady Growth")*(AND(W$6&gt;=$F167,W$6&lt;=$H167)*((W$6-$F167+1)/($J167*($J167+1)/2)*$D167))+($K167="custom")*CustCF!Q167</f>
        <v>0</v>
      </c>
      <c r="X167" s="95">
        <f>($K167="Bell Curve")*(_xlfn.NORM.DIST(AND(X$6&gt;=$F167,X$6&lt;=$H167)*(X$6-$F167+1),$J167/2,$M167,TRUE)-_xlfn.NORM.DIST(AND(X$6&gt;=$F167,X$6&lt;=$H167)*(W$6-$F167+1),$J167/2,$M167,TRUE))/(1-2*_xlfn.NORM.DIST(0,$J167/2,$M167,TRUE))*$D167+($K167="Steady Growth")*(AND(X$6&gt;=$F167,X$6&lt;=$H167)*((X$6-$F167+1)/($J167*($J167+1)/2)*$D167))+($K167="custom")*CustCF!R167</f>
        <v>0</v>
      </c>
      <c r="Y167" s="95">
        <f>($K167="Bell Curve")*(_xlfn.NORM.DIST(AND(Y$6&gt;=$F167,Y$6&lt;=$H167)*(Y$6-$F167+1),$J167/2,$M167,TRUE)-_xlfn.NORM.DIST(AND(Y$6&gt;=$F167,Y$6&lt;=$H167)*(X$6-$F167+1),$J167/2,$M167,TRUE))/(1-2*_xlfn.NORM.DIST(0,$J167/2,$M167,TRUE))*$D167+($K167="Steady Growth")*(AND(Y$6&gt;=$F167,Y$6&lt;=$H167)*((Y$6-$F167+1)/($J167*($J167+1)/2)*$D167))+($K167="custom")*CustCF!S167</f>
        <v>0</v>
      </c>
      <c r="Z167" s="95">
        <f>($K167="Bell Curve")*(_xlfn.NORM.DIST(AND(Z$6&gt;=$F167,Z$6&lt;=$H167)*(Z$6-$F167+1),$J167/2,$M167,TRUE)-_xlfn.NORM.DIST(AND(Z$6&gt;=$F167,Z$6&lt;=$H167)*(Y$6-$F167+1),$J167/2,$M167,TRUE))/(1-2*_xlfn.NORM.DIST(0,$J167/2,$M167,TRUE))*$D167+($K167="Steady Growth")*(AND(Z$6&gt;=$F167,Z$6&lt;=$H167)*((Z$6-$F167+1)/($J167*($J167+1)/2)*$D167))+($K167="custom")*CustCF!T167</f>
        <v>0</v>
      </c>
      <c r="AA167" s="95">
        <f>($K167="Bell Curve")*(_xlfn.NORM.DIST(AND(AA$6&gt;=$F167,AA$6&lt;=$H167)*(AA$6-$F167+1),$J167/2,$M167,TRUE)-_xlfn.NORM.DIST(AND(AA$6&gt;=$F167,AA$6&lt;=$H167)*(Z$6-$F167+1),$J167/2,$M167,TRUE))/(1-2*_xlfn.NORM.DIST(0,$J167/2,$M167,TRUE))*$D167+($K167="Steady Growth")*(AND(AA$6&gt;=$F167,AA$6&lt;=$H167)*((AA$6-$F167+1)/($J167*($J167+1)/2)*$D167))+($K167="custom")*CustCF!U167</f>
        <v>0</v>
      </c>
      <c r="AB167" s="95">
        <f>($K167="Bell Curve")*(_xlfn.NORM.DIST(AND(AB$6&gt;=$F167,AB$6&lt;=$H167)*(AB$6-$F167+1),$J167/2,$M167,TRUE)-_xlfn.NORM.DIST(AND(AB$6&gt;=$F167,AB$6&lt;=$H167)*(AA$6-$F167+1),$J167/2,$M167,TRUE))/(1-2*_xlfn.NORM.DIST(0,$J167/2,$M167,TRUE))*$D167+($K167="Steady Growth")*(AND(AB$6&gt;=$F167,AB$6&lt;=$H167)*((AB$6-$F167+1)/($J167*($J167+1)/2)*$D167))+($K167="custom")*CustCF!V167</f>
        <v>0</v>
      </c>
      <c r="AC167" s="95">
        <f>($K167="Bell Curve")*(_xlfn.NORM.DIST(AND(AC$6&gt;=$F167,AC$6&lt;=$H167)*(AC$6-$F167+1),$J167/2,$M167,TRUE)-_xlfn.NORM.DIST(AND(AC$6&gt;=$F167,AC$6&lt;=$H167)*(AB$6-$F167+1),$J167/2,$M167,TRUE))/(1-2*_xlfn.NORM.DIST(0,$J167/2,$M167,TRUE))*$D167+($K167="Steady Growth")*(AND(AC$6&gt;=$F167,AC$6&lt;=$H167)*((AC$6-$F167+1)/($J167*($J167+1)/2)*$D167))+($K167="custom")*CustCF!W167</f>
        <v>0</v>
      </c>
      <c r="AD167" s="95">
        <f>($K167="Bell Curve")*(_xlfn.NORM.DIST(AND(AD$6&gt;=$F167,AD$6&lt;=$H167)*(AD$6-$F167+1),$J167/2,$M167,TRUE)-_xlfn.NORM.DIST(AND(AD$6&gt;=$F167,AD$6&lt;=$H167)*(AC$6-$F167+1),$J167/2,$M167,TRUE))/(1-2*_xlfn.NORM.DIST(0,$J167/2,$M167,TRUE))*$D167+($K167="Steady Growth")*(AND(AD$6&gt;=$F167,AD$6&lt;=$H167)*((AD$6-$F167+1)/($J167*($J167+1)/2)*$D167))+($K167="custom")*CustCF!X167</f>
        <v>0</v>
      </c>
      <c r="AE167" s="95">
        <f>($K167="Bell Curve")*(_xlfn.NORM.DIST(AND(AE$6&gt;=$F167,AE$6&lt;=$H167)*(AE$6-$F167+1),$J167/2,$M167,TRUE)-_xlfn.NORM.DIST(AND(AE$6&gt;=$F167,AE$6&lt;=$H167)*(AD$6-$F167+1),$J167/2,$M167,TRUE))/(1-2*_xlfn.NORM.DIST(0,$J167/2,$M167,TRUE))*$D167+($K167="Steady Growth")*(AND(AE$6&gt;=$F167,AE$6&lt;=$H167)*((AE$6-$F167+1)/($J167*($J167+1)/2)*$D167))+($K167="custom")*CustCF!Y167</f>
        <v>0</v>
      </c>
      <c r="AF167" s="95">
        <f>($K167="Bell Curve")*(_xlfn.NORM.DIST(AND(AF$6&gt;=$F167,AF$6&lt;=$H167)*(AF$6-$F167+1),$J167/2,$M167,TRUE)-_xlfn.NORM.DIST(AND(AF$6&gt;=$F167,AF$6&lt;=$H167)*(AE$6-$F167+1),$J167/2,$M167,TRUE))/(1-2*_xlfn.NORM.DIST(0,$J167/2,$M167,TRUE))*$D167+($K167="Steady Growth")*(AND(AF$6&gt;=$F167,AF$6&lt;=$H167)*((AF$6-$F167+1)/($J167*($J167+1)/2)*$D167))+($K167="custom")*CustCF!Z167</f>
        <v>0</v>
      </c>
      <c r="AG167" s="95">
        <f>($K167="Bell Curve")*(_xlfn.NORM.DIST(AND(AG$6&gt;=$F167,AG$6&lt;=$H167)*(AG$6-$F167+1),$J167/2,$M167,TRUE)-_xlfn.NORM.DIST(AND(AG$6&gt;=$F167,AG$6&lt;=$H167)*(AF$6-$F167+1),$J167/2,$M167,TRUE))/(1-2*_xlfn.NORM.DIST(0,$J167/2,$M167,TRUE))*$D167+($K167="Steady Growth")*(AND(AG$6&gt;=$F167,AG$6&lt;=$H167)*((AG$6-$F167+1)/($J167*($J167+1)/2)*$D167))+($K167="custom")*CustCF!AA167</f>
        <v>0</v>
      </c>
      <c r="AH167" s="95">
        <f>($K167="Bell Curve")*(_xlfn.NORM.DIST(AND(AH$6&gt;=$F167,AH$6&lt;=$H167)*(AH$6-$F167+1),$J167/2,$M167,TRUE)-_xlfn.NORM.DIST(AND(AH$6&gt;=$F167,AH$6&lt;=$H167)*(AG$6-$F167+1),$J167/2,$M167,TRUE))/(1-2*_xlfn.NORM.DIST(0,$J167/2,$M167,TRUE))*$D167+($K167="Steady Growth")*(AND(AH$6&gt;=$F167,AH$6&lt;=$H167)*((AH$6-$F167+1)/($J167*($J167+1)/2)*$D167))+($K167="custom")*CustCF!AB167</f>
        <v>0</v>
      </c>
      <c r="AI167" s="95">
        <f>($K167="Bell Curve")*(_xlfn.NORM.DIST(AND(AI$6&gt;=$F167,AI$6&lt;=$H167)*(AI$6-$F167+1),$J167/2,$M167,TRUE)-_xlfn.NORM.DIST(AND(AI$6&gt;=$F167,AI$6&lt;=$H167)*(AH$6-$F167+1),$J167/2,$M167,TRUE))/(1-2*_xlfn.NORM.DIST(0,$J167/2,$M167,TRUE))*$D167+($K167="Steady Growth")*(AND(AI$6&gt;=$F167,AI$6&lt;=$H167)*((AI$6-$F167+1)/($J167*($J167+1)/2)*$D167))+($K167="custom")*CustCF!AC167</f>
        <v>0</v>
      </c>
      <c r="AJ167" s="95">
        <f>($K167="Bell Curve")*(_xlfn.NORM.DIST(AND(AJ$6&gt;=$F167,AJ$6&lt;=$H167)*(AJ$6-$F167+1),$J167/2,$M167,TRUE)-_xlfn.NORM.DIST(AND(AJ$6&gt;=$F167,AJ$6&lt;=$H167)*(AI$6-$F167+1),$J167/2,$M167,TRUE))/(1-2*_xlfn.NORM.DIST(0,$J167/2,$M167,TRUE))*$D167+($K167="Steady Growth")*(AND(AJ$6&gt;=$F167,AJ$6&lt;=$H167)*((AJ$6-$F167+1)/($J167*($J167+1)/2)*$D167))+($K167="custom")*CustCF!AD167</f>
        <v>0</v>
      </c>
      <c r="AK167" s="95">
        <f>($K167="Bell Curve")*(_xlfn.NORM.DIST(AND(AK$6&gt;=$F167,AK$6&lt;=$H167)*(AK$6-$F167+1),$J167/2,$M167,TRUE)-_xlfn.NORM.DIST(AND(AK$6&gt;=$F167,AK$6&lt;=$H167)*(AJ$6-$F167+1),$J167/2,$M167,TRUE))/(1-2*_xlfn.NORM.DIST(0,$J167/2,$M167,TRUE))*$D167+($K167="Steady Growth")*(AND(AK$6&gt;=$F167,AK$6&lt;=$H167)*((AK$6-$F167+1)/($J167*($J167+1)/2)*$D167))+($K167="custom")*CustCF!AE167</f>
        <v>0</v>
      </c>
      <c r="AL167" s="95">
        <f>($K167="Bell Curve")*(_xlfn.NORM.DIST(AND(AL$6&gt;=$F167,AL$6&lt;=$H167)*(AL$6-$F167+1),$J167/2,$M167,TRUE)-_xlfn.NORM.DIST(AND(AL$6&gt;=$F167,AL$6&lt;=$H167)*(AK$6-$F167+1),$J167/2,$M167,TRUE))/(1-2*_xlfn.NORM.DIST(0,$J167/2,$M167,TRUE))*$D167+($K167="Steady Growth")*(AND(AL$6&gt;=$F167,AL$6&lt;=$H167)*((AL$6-$F167+1)/($J167*($J167+1)/2)*$D167))+($K167="custom")*CustCF!AF167</f>
        <v>0</v>
      </c>
      <c r="AM167" s="95">
        <f>($K167="Bell Curve")*(_xlfn.NORM.DIST(AND(AM$6&gt;=$F167,AM$6&lt;=$H167)*(AM$6-$F167+1),$J167/2,$M167,TRUE)-_xlfn.NORM.DIST(AND(AM$6&gt;=$F167,AM$6&lt;=$H167)*(AL$6-$F167+1),$J167/2,$M167,TRUE))/(1-2*_xlfn.NORM.DIST(0,$J167/2,$M167,TRUE))*$D167+($K167="Steady Growth")*(AND(AM$6&gt;=$F167,AM$6&lt;=$H167)*((AM$6-$F167+1)/($J167*($J167+1)/2)*$D167))+($K167="custom")*CustCF!AG167</f>
        <v>0</v>
      </c>
      <c r="AN167" s="95">
        <f>($K167="Bell Curve")*(_xlfn.NORM.DIST(AND(AN$6&gt;=$F167,AN$6&lt;=$H167)*(AN$6-$F167+1),$J167/2,$M167,TRUE)-_xlfn.NORM.DIST(AND(AN$6&gt;=$F167,AN$6&lt;=$H167)*(AM$6-$F167+1),$J167/2,$M167,TRUE))/(1-2*_xlfn.NORM.DIST(0,$J167/2,$M167,TRUE))*$D167+($K167="Steady Growth")*(AND(AN$6&gt;=$F167,AN$6&lt;=$H167)*((AN$6-$F167+1)/($J167*($J167+1)/2)*$D167))+($K167="custom")*CustCF!AH167</f>
        <v>0</v>
      </c>
      <c r="AO167" s="95">
        <f>($K167="Bell Curve")*(_xlfn.NORM.DIST(AND(AO$6&gt;=$F167,AO$6&lt;=$H167)*(AO$6-$F167+1),$J167/2,$M167,TRUE)-_xlfn.NORM.DIST(AND(AO$6&gt;=$F167,AO$6&lt;=$H167)*(AN$6-$F167+1),$J167/2,$M167,TRUE))/(1-2*_xlfn.NORM.DIST(0,$J167/2,$M167,TRUE))*$D167+($K167="Steady Growth")*(AND(AO$6&gt;=$F167,AO$6&lt;=$H167)*((AO$6-$F167+1)/($J167*($J167+1)/2)*$D167))+($K167="custom")*CustCF!AI167</f>
        <v>0</v>
      </c>
      <c r="AP167" s="95">
        <f>($K167="Bell Curve")*(_xlfn.NORM.DIST(AND(AP$6&gt;=$F167,AP$6&lt;=$H167)*(AP$6-$F167+1),$J167/2,$M167,TRUE)-_xlfn.NORM.DIST(AND(AP$6&gt;=$F167,AP$6&lt;=$H167)*(AO$6-$F167+1),$J167/2,$M167,TRUE))/(1-2*_xlfn.NORM.DIST(0,$J167/2,$M167,TRUE))*$D167+($K167="Steady Growth")*(AND(AP$6&gt;=$F167,AP$6&lt;=$H167)*((AP$6-$F167+1)/($J167*($J167+1)/2)*$D167))+($K167="custom")*CustCF!AJ167</f>
        <v>0</v>
      </c>
      <c r="AQ167" s="95">
        <f>($K167="Bell Curve")*(_xlfn.NORM.DIST(AND(AQ$6&gt;=$F167,AQ$6&lt;=$H167)*(AQ$6-$F167+1),$J167/2,$M167,TRUE)-_xlfn.NORM.DIST(AND(AQ$6&gt;=$F167,AQ$6&lt;=$H167)*(AP$6-$F167+1),$J167/2,$M167,TRUE))/(1-2*_xlfn.NORM.DIST(0,$J167/2,$M167,TRUE))*$D167+($K167="Steady Growth")*(AND(AQ$6&gt;=$F167,AQ$6&lt;=$H167)*((AQ$6-$F167+1)/($J167*($J167+1)/2)*$D167))+($K167="custom")*CustCF!AK167</f>
        <v>0</v>
      </c>
      <c r="AR167" s="95">
        <f>($K167="Bell Curve")*(_xlfn.NORM.DIST(AND(AR$6&gt;=$F167,AR$6&lt;=$H167)*(AR$6-$F167+1),$J167/2,$M167,TRUE)-_xlfn.NORM.DIST(AND(AR$6&gt;=$F167,AR$6&lt;=$H167)*(AQ$6-$F167+1),$J167/2,$M167,TRUE))/(1-2*_xlfn.NORM.DIST(0,$J167/2,$M167,TRUE))*$D167+($K167="Steady Growth")*(AND(AR$6&gt;=$F167,AR$6&lt;=$H167)*((AR$6-$F167+1)/($J167*($J167+1)/2)*$D167))+($K167="custom")*CustCF!AL167</f>
        <v>0</v>
      </c>
      <c r="AS167" s="95">
        <f>($K167="Bell Curve")*(_xlfn.NORM.DIST(AND(AS$6&gt;=$F167,AS$6&lt;=$H167)*(AS$6-$F167+1),$J167/2,$M167,TRUE)-_xlfn.NORM.DIST(AND(AS$6&gt;=$F167,AS$6&lt;=$H167)*(AR$6-$F167+1),$J167/2,$M167,TRUE))/(1-2*_xlfn.NORM.DIST(0,$J167/2,$M167,TRUE))*$D167+($K167="Steady Growth")*(AND(AS$6&gt;=$F167,AS$6&lt;=$H167)*((AS$6-$F167+1)/($J167*($J167+1)/2)*$D167))+($K167="custom")*CustCF!AM167</f>
        <v>0</v>
      </c>
      <c r="AT167" s="95">
        <f>($K167="Bell Curve")*(_xlfn.NORM.DIST(AND(AT$6&gt;=$F167,AT$6&lt;=$H167)*(AT$6-$F167+1),$J167/2,$M167,TRUE)-_xlfn.NORM.DIST(AND(AT$6&gt;=$F167,AT$6&lt;=$H167)*(AS$6-$F167+1),$J167/2,$M167,TRUE))/(1-2*_xlfn.NORM.DIST(0,$J167/2,$M167,TRUE))*$D167+($K167="Steady Growth")*(AND(AT$6&gt;=$F167,AT$6&lt;=$H167)*((AT$6-$F167+1)/($J167*($J167+1)/2)*$D167))+($K167="custom")*CustCF!AN167</f>
        <v>0</v>
      </c>
      <c r="AU167" s="95">
        <f>($K167="Bell Curve")*(_xlfn.NORM.DIST(AND(AU$6&gt;=$F167,AU$6&lt;=$H167)*(AU$6-$F167+1),$J167/2,$M167,TRUE)-_xlfn.NORM.DIST(AND(AU$6&gt;=$F167,AU$6&lt;=$H167)*(AT$6-$F167+1),$J167/2,$M167,TRUE))/(1-2*_xlfn.NORM.DIST(0,$J167/2,$M167,TRUE))*$D167+($K167="Steady Growth")*(AND(AU$6&gt;=$F167,AU$6&lt;=$H167)*((AU$6-$F167+1)/($J167*($J167+1)/2)*$D167))+($K167="custom")*CustCF!AO167</f>
        <v>0</v>
      </c>
      <c r="AV167" s="95">
        <f>($K167="Bell Curve")*(_xlfn.NORM.DIST(AND(AV$6&gt;=$F167,AV$6&lt;=$H167)*(AV$6-$F167+1),$J167/2,$M167,TRUE)-_xlfn.NORM.DIST(AND(AV$6&gt;=$F167,AV$6&lt;=$H167)*(AU$6-$F167+1),$J167/2,$M167,TRUE))/(1-2*_xlfn.NORM.DIST(0,$J167/2,$M167,TRUE))*$D167+($K167="Steady Growth")*(AND(AV$6&gt;=$F167,AV$6&lt;=$H167)*((AV$6-$F167+1)/($J167*($J167+1)/2)*$D167))+($K167="custom")*CustCF!AP167</f>
        <v>0</v>
      </c>
      <c r="AW167" s="95">
        <f>($K167="Bell Curve")*(_xlfn.NORM.DIST(AND(AW$6&gt;=$F167,AW$6&lt;=$H167)*(AW$6-$F167+1),$J167/2,$M167,TRUE)-_xlfn.NORM.DIST(AND(AW$6&gt;=$F167,AW$6&lt;=$H167)*(AV$6-$F167+1),$J167/2,$M167,TRUE))/(1-2*_xlfn.NORM.DIST(0,$J167/2,$M167,TRUE))*$D167+($K167="Steady Growth")*(AND(AW$6&gt;=$F167,AW$6&lt;=$H167)*((AW$6-$F167+1)/($J167*($J167+1)/2)*$D167))+($K167="custom")*CustCF!AQ167</f>
        <v>0</v>
      </c>
      <c r="AX167" s="95">
        <f>($K167="Bell Curve")*(_xlfn.NORM.DIST(AND(AX$6&gt;=$F167,AX$6&lt;=$H167)*(AX$6-$F167+1),$J167/2,$M167,TRUE)-_xlfn.NORM.DIST(AND(AX$6&gt;=$F167,AX$6&lt;=$H167)*(AW$6-$F167+1),$J167/2,$M167,TRUE))/(1-2*_xlfn.NORM.DIST(0,$J167/2,$M167,TRUE))*$D167+($K167="Steady Growth")*(AND(AX$6&gt;=$F167,AX$6&lt;=$H167)*((AX$6-$F167+1)/($J167*($J167+1)/2)*$D167))+($K167="custom")*CustCF!AR167</f>
        <v>0</v>
      </c>
      <c r="AY167" s="95">
        <f>($K167="Bell Curve")*(_xlfn.NORM.DIST(AND(AY$6&gt;=$F167,AY$6&lt;=$H167)*(AY$6-$F167+1),$J167/2,$M167,TRUE)-_xlfn.NORM.DIST(AND(AY$6&gt;=$F167,AY$6&lt;=$H167)*(AX$6-$F167+1),$J167/2,$M167,TRUE))/(1-2*_xlfn.NORM.DIST(0,$J167/2,$M167,TRUE))*$D167+($K167="Steady Growth")*(AND(AY$6&gt;=$F167,AY$6&lt;=$H167)*((AY$6-$F167+1)/($J167*($J167+1)/2)*$D167))+($K167="custom")*CustCF!AS167</f>
        <v>0</v>
      </c>
      <c r="AZ167" s="95">
        <f>($K167="Bell Curve")*(_xlfn.NORM.DIST(AND(AZ$6&gt;=$F167,AZ$6&lt;=$H167)*(AZ$6-$F167+1),$J167/2,$M167,TRUE)-_xlfn.NORM.DIST(AND(AZ$6&gt;=$F167,AZ$6&lt;=$H167)*(AY$6-$F167+1),$J167/2,$M167,TRUE))/(1-2*_xlfn.NORM.DIST(0,$J167/2,$M167,TRUE))*$D167+($K167="Steady Growth")*(AND(AZ$6&gt;=$F167,AZ$6&lt;=$H167)*((AZ$6-$F167+1)/($J167*($J167+1)/2)*$D167))+($K167="custom")*CustCF!AT167</f>
        <v>0</v>
      </c>
      <c r="BA167" s="95">
        <f>($K167="Bell Curve")*(_xlfn.NORM.DIST(AND(BA$6&gt;=$F167,BA$6&lt;=$H167)*(BA$6-$F167+1),$J167/2,$M167,TRUE)-_xlfn.NORM.DIST(AND(BA$6&gt;=$F167,BA$6&lt;=$H167)*(AZ$6-$F167+1),$J167/2,$M167,TRUE))/(1-2*_xlfn.NORM.DIST(0,$J167/2,$M167,TRUE))*$D167+($K167="Steady Growth")*(AND(BA$6&gt;=$F167,BA$6&lt;=$H167)*((BA$6-$F167+1)/($J167*($J167+1)/2)*$D167))+($K167="custom")*CustCF!AU167</f>
        <v>0</v>
      </c>
      <c r="BB167" s="95">
        <f>($K167="Bell Curve")*(_xlfn.NORM.DIST(AND(BB$6&gt;=$F167,BB$6&lt;=$H167)*(BB$6-$F167+1),$J167/2,$M167,TRUE)-_xlfn.NORM.DIST(AND(BB$6&gt;=$F167,BB$6&lt;=$H167)*(BA$6-$F167+1),$J167/2,$M167,TRUE))/(1-2*_xlfn.NORM.DIST(0,$J167/2,$M167,TRUE))*$D167+($K167="Steady Growth")*(AND(BB$6&gt;=$F167,BB$6&lt;=$H167)*((BB$6-$F167+1)/($J167*($J167+1)/2)*$D167))+($K167="custom")*CustCF!AV167</f>
        <v>0</v>
      </c>
      <c r="BC167" s="95">
        <f>($K167="Bell Curve")*(_xlfn.NORM.DIST(AND(BC$6&gt;=$F167,BC$6&lt;=$H167)*(BC$6-$F167+1),$J167/2,$M167,TRUE)-_xlfn.NORM.DIST(AND(BC$6&gt;=$F167,BC$6&lt;=$H167)*(BB$6-$F167+1),$J167/2,$M167,TRUE))/(1-2*_xlfn.NORM.DIST(0,$J167/2,$M167,TRUE))*$D167+($K167="Steady Growth")*(AND(BC$6&gt;=$F167,BC$6&lt;=$H167)*((BC$6-$F167+1)/($J167*($J167+1)/2)*$D167))+($K167="custom")*CustCF!AW167</f>
        <v>0</v>
      </c>
      <c r="BD167" s="95">
        <f>($K167="Bell Curve")*(_xlfn.NORM.DIST(AND(BD$6&gt;=$F167,BD$6&lt;=$H167)*(BD$6-$F167+1),$J167/2,$M167,TRUE)-_xlfn.NORM.DIST(AND(BD$6&gt;=$F167,BD$6&lt;=$H167)*(BC$6-$F167+1),$J167/2,$M167,TRUE))/(1-2*_xlfn.NORM.DIST(0,$J167/2,$M167,TRUE))*$D167+($K167="Steady Growth")*(AND(BD$6&gt;=$F167,BD$6&lt;=$H167)*((BD$6-$F167+1)/($J167*($J167+1)/2)*$D167))+($K167="custom")*CustCF!AX167</f>
        <v>0</v>
      </c>
      <c r="BE167" s="95">
        <f>($K167="Bell Curve")*(_xlfn.NORM.DIST(AND(BE$6&gt;=$F167,BE$6&lt;=$H167)*(BE$6-$F167+1),$J167/2,$M167,TRUE)-_xlfn.NORM.DIST(AND(BE$6&gt;=$F167,BE$6&lt;=$H167)*(BD$6-$F167+1),$J167/2,$M167,TRUE))/(1-2*_xlfn.NORM.DIST(0,$J167/2,$M167,TRUE))*$D167+($K167="Steady Growth")*(AND(BE$6&gt;=$F167,BE$6&lt;=$H167)*((BE$6-$F167+1)/($J167*($J167+1)/2)*$D167))+($K167="custom")*CustCF!AY167</f>
        <v>0</v>
      </c>
      <c r="BF167" s="95">
        <f>($K167="Bell Curve")*(_xlfn.NORM.DIST(AND(BF$6&gt;=$F167,BF$6&lt;=$H167)*(BF$6-$F167+1),$J167/2,$M167,TRUE)-_xlfn.NORM.DIST(AND(BF$6&gt;=$F167,BF$6&lt;=$H167)*(BE$6-$F167+1),$J167/2,$M167,TRUE))/(1-2*_xlfn.NORM.DIST(0,$J167/2,$M167,TRUE))*$D167+($K167="Steady Growth")*(AND(BF$6&gt;=$F167,BF$6&lt;=$H167)*((BF$6-$F167+1)/($J167*($J167+1)/2)*$D167))+($K167="custom")*CustCF!AZ167</f>
        <v>0</v>
      </c>
      <c r="BG167" s="95">
        <f>($K167="Bell Curve")*(_xlfn.NORM.DIST(AND(BG$6&gt;=$F167,BG$6&lt;=$H167)*(BG$6-$F167+1),$J167/2,$M167,TRUE)-_xlfn.NORM.DIST(AND(BG$6&gt;=$F167,BG$6&lt;=$H167)*(BF$6-$F167+1),$J167/2,$M167,TRUE))/(1-2*_xlfn.NORM.DIST(0,$J167/2,$M167,TRUE))*$D167+($K167="Steady Growth")*(AND(BG$6&gt;=$F167,BG$6&lt;=$H167)*((BG$6-$F167+1)/($J167*($J167+1)/2)*$D167))+($K167="custom")*CustCF!BA167</f>
        <v>0</v>
      </c>
      <c r="BH167" s="95">
        <f>($K167="Bell Curve")*(_xlfn.NORM.DIST(AND(BH$6&gt;=$F167,BH$6&lt;=$H167)*(BH$6-$F167+1),$J167/2,$M167,TRUE)-_xlfn.NORM.DIST(AND(BH$6&gt;=$F167,BH$6&lt;=$H167)*(BG$6-$F167+1),$J167/2,$M167,TRUE))/(1-2*_xlfn.NORM.DIST(0,$J167/2,$M167,TRUE))*$D167+($K167="Steady Growth")*(AND(BH$6&gt;=$F167,BH$6&lt;=$H167)*((BH$6-$F167+1)/($J167*($J167+1)/2)*$D167))+($K167="custom")*CustCF!BB167</f>
        <v>0</v>
      </c>
      <c r="BI167" s="95">
        <f>($K167="Bell Curve")*(_xlfn.NORM.DIST(AND(BI$6&gt;=$F167,BI$6&lt;=$H167)*(BI$6-$F167+1),$J167/2,$M167,TRUE)-_xlfn.NORM.DIST(AND(BI$6&gt;=$F167,BI$6&lt;=$H167)*(BH$6-$F167+1),$J167/2,$M167,TRUE))/(1-2*_xlfn.NORM.DIST(0,$J167/2,$M167,TRUE))*$D167+($K167="Steady Growth")*(AND(BI$6&gt;=$F167,BI$6&lt;=$H167)*((BI$6-$F167+1)/($J167*($J167+1)/2)*$D167))+($K167="custom")*CustCF!BC167</f>
        <v>0</v>
      </c>
      <c r="BJ167" s="95">
        <f>($K167="Bell Curve")*(_xlfn.NORM.DIST(AND(BJ$6&gt;=$F167,BJ$6&lt;=$H167)*(BJ$6-$F167+1),$J167/2,$M167,TRUE)-_xlfn.NORM.DIST(AND(BJ$6&gt;=$F167,BJ$6&lt;=$H167)*(BI$6-$F167+1),$J167/2,$M167,TRUE))/(1-2*_xlfn.NORM.DIST(0,$J167/2,$M167,TRUE))*$D167+($K167="Steady Growth")*(AND(BJ$6&gt;=$F167,BJ$6&lt;=$H167)*((BJ$6-$F167+1)/($J167*($J167+1)/2)*$D167))+($K167="custom")*CustCF!BD167</f>
        <v>0</v>
      </c>
      <c r="BK167" s="95">
        <f>($K167="Bell Curve")*(_xlfn.NORM.DIST(AND(BK$6&gt;=$F167,BK$6&lt;=$H167)*(BK$6-$F167+1),$J167/2,$M167,TRUE)-_xlfn.NORM.DIST(AND(BK$6&gt;=$F167,BK$6&lt;=$H167)*(BJ$6-$F167+1),$J167/2,$M167,TRUE))/(1-2*_xlfn.NORM.DIST(0,$J167/2,$M167,TRUE))*$D167+($K167="Steady Growth")*(AND(BK$6&gt;=$F167,BK$6&lt;=$H167)*((BK$6-$F167+1)/($J167*($J167+1)/2)*$D167))+($K167="custom")*CustCF!BE167</f>
        <v>0</v>
      </c>
      <c r="BL167" s="95">
        <f>($K167="Bell Curve")*(_xlfn.NORM.DIST(AND(BL$6&gt;=$F167,BL$6&lt;=$H167)*(BL$6-$F167+1),$J167/2,$M167,TRUE)-_xlfn.NORM.DIST(AND(BL$6&gt;=$F167,BL$6&lt;=$H167)*(BK$6-$F167+1),$J167/2,$M167,TRUE))/(1-2*_xlfn.NORM.DIST(0,$J167/2,$M167,TRUE))*$D167+($K167="Steady Growth")*(AND(BL$6&gt;=$F167,BL$6&lt;=$H167)*((BL$6-$F167+1)/($J167*($J167+1)/2)*$D167))+($K167="custom")*CustCF!BF167</f>
        <v>0</v>
      </c>
      <c r="BM167" s="95">
        <f>($K167="Bell Curve")*(_xlfn.NORM.DIST(AND(BM$6&gt;=$F167,BM$6&lt;=$H167)*(BM$6-$F167+1),$J167/2,$M167,TRUE)-_xlfn.NORM.DIST(AND(BM$6&gt;=$F167,BM$6&lt;=$H167)*(BL$6-$F167+1),$J167/2,$M167,TRUE))/(1-2*_xlfn.NORM.DIST(0,$J167/2,$M167,TRUE))*$D167+($K167="Steady Growth")*(AND(BM$6&gt;=$F167,BM$6&lt;=$H167)*((BM$6-$F167+1)/($J167*($J167+1)/2)*$D167))+($K167="custom")*CustCF!BG167</f>
        <v>0</v>
      </c>
      <c r="BN167" s="95">
        <f>($K167="Bell Curve")*(_xlfn.NORM.DIST(AND(BN$6&gt;=$F167,BN$6&lt;=$H167)*(BN$6-$F167+1),$J167/2,$M167,TRUE)-_xlfn.NORM.DIST(AND(BN$6&gt;=$F167,BN$6&lt;=$H167)*(BM$6-$F167+1),$J167/2,$M167,TRUE))/(1-2*_xlfn.NORM.DIST(0,$J167/2,$M167,TRUE))*$D167+($K167="Steady Growth")*(AND(BN$6&gt;=$F167,BN$6&lt;=$H167)*((BN$6-$F167+1)/($J167*($J167+1)/2)*$D167))+($K167="custom")*CustCF!BH167</f>
        <v>0</v>
      </c>
      <c r="BO167" s="95">
        <f>($K167="Bell Curve")*(_xlfn.NORM.DIST(AND(BO$6&gt;=$F167,BO$6&lt;=$H167)*(BO$6-$F167+1),$J167/2,$M167,TRUE)-_xlfn.NORM.DIST(AND(BO$6&gt;=$F167,BO$6&lt;=$H167)*(BN$6-$F167+1),$J167/2,$M167,TRUE))/(1-2*_xlfn.NORM.DIST(0,$J167/2,$M167,TRUE))*$D167+($K167="Steady Growth")*(AND(BO$6&gt;=$F167,BO$6&lt;=$H167)*((BO$6-$F167+1)/($J167*($J167+1)/2)*$D167))+($K167="custom")*CustCF!BI167</f>
        <v>0</v>
      </c>
      <c r="BP167" s="95">
        <f>($K167="Bell Curve")*(_xlfn.NORM.DIST(AND(BP$6&gt;=$F167,BP$6&lt;=$H167)*(BP$6-$F167+1),$J167/2,$M167,TRUE)-_xlfn.NORM.DIST(AND(BP$6&gt;=$F167,BP$6&lt;=$H167)*(BO$6-$F167+1),$J167/2,$M167,TRUE))/(1-2*_xlfn.NORM.DIST(0,$J167/2,$M167,TRUE))*$D167+($K167="Steady Growth")*(AND(BP$6&gt;=$F167,BP$6&lt;=$H167)*((BP$6-$F167+1)/($J167*($J167+1)/2)*$D167))+($K167="custom")*CustCF!BJ167</f>
        <v>0</v>
      </c>
      <c r="BQ167" s="95">
        <f>($K167="Bell Curve")*(_xlfn.NORM.DIST(AND(BQ$6&gt;=$F167,BQ$6&lt;=$H167)*(BQ$6-$F167+1),$J167/2,$M167,TRUE)-_xlfn.NORM.DIST(AND(BQ$6&gt;=$F167,BQ$6&lt;=$H167)*(BP$6-$F167+1),$J167/2,$M167,TRUE))/(1-2*_xlfn.NORM.DIST(0,$J167/2,$M167,TRUE))*$D167+($K167="Steady Growth")*(AND(BQ$6&gt;=$F167,BQ$6&lt;=$H167)*((BQ$6-$F167+1)/($J167*($J167+1)/2)*$D167))+($K167="custom")*CustCF!BK167</f>
        <v>0</v>
      </c>
      <c r="BR167" s="95">
        <f>($K167="Bell Curve")*(_xlfn.NORM.DIST(AND(BR$6&gt;=$F167,BR$6&lt;=$H167)*(BR$6-$F167+1),$J167/2,$M167,TRUE)-_xlfn.NORM.DIST(AND(BR$6&gt;=$F167,BR$6&lt;=$H167)*(BQ$6-$F167+1),$J167/2,$M167,TRUE))/(1-2*_xlfn.NORM.DIST(0,$J167/2,$M167,TRUE))*$D167+($K167="Steady Growth")*(AND(BR$6&gt;=$F167,BR$6&lt;=$H167)*((BR$6-$F167+1)/($J167*($J167+1)/2)*$D167))+($K167="custom")*CustCF!BL167</f>
        <v>0</v>
      </c>
      <c r="BS167" s="95">
        <f>($K167="Bell Curve")*(_xlfn.NORM.DIST(AND(BS$6&gt;=$F167,BS$6&lt;=$H167)*(BS$6-$F167+1),$J167/2,$M167,TRUE)-_xlfn.NORM.DIST(AND(BS$6&gt;=$F167,BS$6&lt;=$H167)*(BR$6-$F167+1),$J167/2,$M167,TRUE))/(1-2*_xlfn.NORM.DIST(0,$J167/2,$M167,TRUE))*$D167+($K167="Steady Growth")*(AND(BS$6&gt;=$F167,BS$6&lt;=$H167)*((BS$6-$F167+1)/($J167*($J167+1)/2)*$D167))+($K167="custom")*CustCF!BM167</f>
        <v>0</v>
      </c>
      <c r="BT167" s="95">
        <f>($K167="Bell Curve")*(_xlfn.NORM.DIST(AND(BT$6&gt;=$F167,BT$6&lt;=$H167)*(BT$6-$F167+1),$J167/2,$M167,TRUE)-_xlfn.NORM.DIST(AND(BT$6&gt;=$F167,BT$6&lt;=$H167)*(BS$6-$F167+1),$J167/2,$M167,TRUE))/(1-2*_xlfn.NORM.DIST(0,$J167/2,$M167,TRUE))*$D167+($K167="Steady Growth")*(AND(BT$6&gt;=$F167,BT$6&lt;=$H167)*((BT$6-$F167+1)/($J167*($J167+1)/2)*$D167))+($K167="custom")*CustCF!BN167</f>
        <v>0</v>
      </c>
      <c r="BU167" s="95">
        <f>($K167="Bell Curve")*(_xlfn.NORM.DIST(AND(BU$6&gt;=$F167,BU$6&lt;=$H167)*(BU$6-$F167+1),$J167/2,$M167,TRUE)-_xlfn.NORM.DIST(AND(BU$6&gt;=$F167,BU$6&lt;=$H167)*(BT$6-$F167+1),$J167/2,$M167,TRUE))/(1-2*_xlfn.NORM.DIST(0,$J167/2,$M167,TRUE))*$D167+($K167="Steady Growth")*(AND(BU$6&gt;=$F167,BU$6&lt;=$H167)*((BU$6-$F167+1)/($J167*($J167+1)/2)*$D167))+($K167="custom")*CustCF!BO167</f>
        <v>0</v>
      </c>
      <c r="BV167" s="95">
        <f>($K167="Bell Curve")*(_xlfn.NORM.DIST(AND(BV$6&gt;=$F167,BV$6&lt;=$H167)*(BV$6-$F167+1),$J167/2,$M167,TRUE)-_xlfn.NORM.DIST(AND(BV$6&gt;=$F167,BV$6&lt;=$H167)*(BU$6-$F167+1),$J167/2,$M167,TRUE))/(1-2*_xlfn.NORM.DIST(0,$J167/2,$M167,TRUE))*$D167+($K167="Steady Growth")*(AND(BV$6&gt;=$F167,BV$6&lt;=$H167)*((BV$6-$F167+1)/($J167*($J167+1)/2)*$D167))+($K167="custom")*CustCF!BP167</f>
        <v>0</v>
      </c>
      <c r="BW167" s="95">
        <f>($K167="Bell Curve")*(_xlfn.NORM.DIST(AND(BW$6&gt;=$F167,BW$6&lt;=$H167)*(BW$6-$F167+1),$J167/2,$M167,TRUE)-_xlfn.NORM.DIST(AND(BW$6&gt;=$F167,BW$6&lt;=$H167)*(BV$6-$F167+1),$J167/2,$M167,TRUE))/(1-2*_xlfn.NORM.DIST(0,$J167/2,$M167,TRUE))*$D167+($K167="Steady Growth")*(AND(BW$6&gt;=$F167,BW$6&lt;=$H167)*((BW$6-$F167+1)/($J167*($J167+1)/2)*$D167))+($K167="custom")*CustCF!BQ167</f>
        <v>0</v>
      </c>
      <c r="BX167" s="95">
        <f>($K167="Bell Curve")*(_xlfn.NORM.DIST(AND(BX$6&gt;=$F167,BX$6&lt;=$H167)*(BX$6-$F167+1),$J167/2,$M167,TRUE)-_xlfn.NORM.DIST(AND(BX$6&gt;=$F167,BX$6&lt;=$H167)*(BW$6-$F167+1),$J167/2,$M167,TRUE))/(1-2*_xlfn.NORM.DIST(0,$J167/2,$M167,TRUE))*$D167+($K167="Steady Growth")*(AND(BX$6&gt;=$F167,BX$6&lt;=$H167)*((BX$6-$F167+1)/($J167*($J167+1)/2)*$D167))+($K167="custom")*CustCF!BR167</f>
        <v>0</v>
      </c>
      <c r="BY167" s="95">
        <f>($K167="Bell Curve")*(_xlfn.NORM.DIST(AND(BY$6&gt;=$F167,BY$6&lt;=$H167)*(BY$6-$F167+1),$J167/2,$M167,TRUE)-_xlfn.NORM.DIST(AND(BY$6&gt;=$F167,BY$6&lt;=$H167)*(BX$6-$F167+1),$J167/2,$M167,TRUE))/(1-2*_xlfn.NORM.DIST(0,$J167/2,$M167,TRUE))*$D167+($K167="Steady Growth")*(AND(BY$6&gt;=$F167,BY$6&lt;=$H167)*((BY$6-$F167+1)/($J167*($J167+1)/2)*$D167))+($K167="custom")*CustCF!BS167</f>
        <v>0</v>
      </c>
      <c r="BZ167" s="95">
        <f>($K167="Bell Curve")*(_xlfn.NORM.DIST(AND(BZ$6&gt;=$F167,BZ$6&lt;=$H167)*(BZ$6-$F167+1),$J167/2,$M167,TRUE)-_xlfn.NORM.DIST(AND(BZ$6&gt;=$F167,BZ$6&lt;=$H167)*(BY$6-$F167+1),$J167/2,$M167,TRUE))/(1-2*_xlfn.NORM.DIST(0,$J167/2,$M167,TRUE))*$D167+($K167="Steady Growth")*(AND(BZ$6&gt;=$F167,BZ$6&lt;=$H167)*((BZ$6-$F167+1)/($J167*($J167+1)/2)*$D167))+($K167="custom")*CustCF!BT167</f>
        <v>0</v>
      </c>
      <c r="CA167" s="95">
        <f>($K167="Bell Curve")*(_xlfn.NORM.DIST(AND(CA$6&gt;=$F167,CA$6&lt;=$H167)*(CA$6-$F167+1),$J167/2,$M167,TRUE)-_xlfn.NORM.DIST(AND(CA$6&gt;=$F167,CA$6&lt;=$H167)*(BZ$6-$F167+1),$J167/2,$M167,TRUE))/(1-2*_xlfn.NORM.DIST(0,$J167/2,$M167,TRUE))*$D167+($K167="Steady Growth")*(AND(CA$6&gt;=$F167,CA$6&lt;=$H167)*((CA$6-$F167+1)/($J167*($J167+1)/2)*$D167))+($K167="custom")*CustCF!BU167</f>
        <v>0</v>
      </c>
      <c r="CB167" s="95">
        <f>($K167="Bell Curve")*(_xlfn.NORM.DIST(AND(CB$6&gt;=$F167,CB$6&lt;=$H167)*(CB$6-$F167+1),$J167/2,$M167,TRUE)-_xlfn.NORM.DIST(AND(CB$6&gt;=$F167,CB$6&lt;=$H167)*(CA$6-$F167+1),$J167/2,$M167,TRUE))/(1-2*_xlfn.NORM.DIST(0,$J167/2,$M167,TRUE))*$D167+($K167="Steady Growth")*(AND(CB$6&gt;=$F167,CB$6&lt;=$H167)*((CB$6-$F167+1)/($J167*($J167+1)/2)*$D167))+($K167="custom")*CustCF!BV167</f>
        <v>0</v>
      </c>
      <c r="CC167" s="95">
        <f>($K167="Bell Curve")*(_xlfn.NORM.DIST(AND(CC$6&gt;=$F167,CC$6&lt;=$H167)*(CC$6-$F167+1),$J167/2,$M167,TRUE)-_xlfn.NORM.DIST(AND(CC$6&gt;=$F167,CC$6&lt;=$H167)*(CB$6-$F167+1),$J167/2,$M167,TRUE))/(1-2*_xlfn.NORM.DIST(0,$J167/2,$M167,TRUE))*$D167+($K167="Steady Growth")*(AND(CC$6&gt;=$F167,CC$6&lt;=$H167)*((CC$6-$F167+1)/($J167*($J167+1)/2)*$D167))+($K167="custom")*CustCF!BW167</f>
        <v>0</v>
      </c>
      <c r="CD167" s="95">
        <f>($K167="Bell Curve")*(_xlfn.NORM.DIST(AND(CD$6&gt;=$F167,CD$6&lt;=$H167)*(CD$6-$F167+1),$J167/2,$M167,TRUE)-_xlfn.NORM.DIST(AND(CD$6&gt;=$F167,CD$6&lt;=$H167)*(CC$6-$F167+1),$J167/2,$M167,TRUE))/(1-2*_xlfn.NORM.DIST(0,$J167/2,$M167,TRUE))*$D167+($K167="Steady Growth")*(AND(CD$6&gt;=$F167,CD$6&lt;=$H167)*((CD$6-$F167+1)/($J167*($J167+1)/2)*$D167))+($K167="custom")*CustCF!BX167</f>
        <v>0</v>
      </c>
      <c r="CE167" s="95">
        <f>($K167="Bell Curve")*(_xlfn.NORM.DIST(AND(CE$6&gt;=$F167,CE$6&lt;=$H167)*(CE$6-$F167+1),$J167/2,$M167,TRUE)-_xlfn.NORM.DIST(AND(CE$6&gt;=$F167,CE$6&lt;=$H167)*(CD$6-$F167+1),$J167/2,$M167,TRUE))/(1-2*_xlfn.NORM.DIST(0,$J167/2,$M167,TRUE))*$D167+($K167="Steady Growth")*(AND(CE$6&gt;=$F167,CE$6&lt;=$H167)*((CE$6-$F167+1)/($J167*($J167+1)/2)*$D167))+($K167="custom")*CustCF!BY167</f>
        <v>0</v>
      </c>
      <c r="CF167" s="95">
        <f>($K167="Bell Curve")*(_xlfn.NORM.DIST(AND(CF$6&gt;=$F167,CF$6&lt;=$H167)*(CF$6-$F167+1),$J167/2,$M167,TRUE)-_xlfn.NORM.DIST(AND(CF$6&gt;=$F167,CF$6&lt;=$H167)*(CE$6-$F167+1),$J167/2,$M167,TRUE))/(1-2*_xlfn.NORM.DIST(0,$J167/2,$M167,TRUE))*$D167+($K167="Steady Growth")*(AND(CF$6&gt;=$F167,CF$6&lt;=$H167)*((CF$6-$F167+1)/($J167*($J167+1)/2)*$D167))+($K167="custom")*CustCF!BZ167</f>
        <v>0</v>
      </c>
      <c r="CG167" s="95">
        <f>($K167="Bell Curve")*(_xlfn.NORM.DIST(AND(CG$6&gt;=$F167,CG$6&lt;=$H167)*(CG$6-$F167+1),$J167/2,$M167,TRUE)-_xlfn.NORM.DIST(AND(CG$6&gt;=$F167,CG$6&lt;=$H167)*(CF$6-$F167+1),$J167/2,$M167,TRUE))/(1-2*_xlfn.NORM.DIST(0,$J167/2,$M167,TRUE))*$D167+($K167="Steady Growth")*(AND(CG$6&gt;=$F167,CG$6&lt;=$H167)*((CG$6-$F167+1)/($J167*($J167+1)/2)*$D167))+($K167="custom")*CustCF!CA167</f>
        <v>0</v>
      </c>
      <c r="CH167" s="95">
        <f>($K167="Bell Curve")*(_xlfn.NORM.DIST(AND(CH$6&gt;=$F167,CH$6&lt;=$H167)*(CH$6-$F167+1),$J167/2,$M167,TRUE)-_xlfn.NORM.DIST(AND(CH$6&gt;=$F167,CH$6&lt;=$H167)*(CG$6-$F167+1),$J167/2,$M167,TRUE))/(1-2*_xlfn.NORM.DIST(0,$J167/2,$M167,TRUE))*$D167+($K167="Steady Growth")*(AND(CH$6&gt;=$F167,CH$6&lt;=$H167)*((CH$6-$F167+1)/($J167*($J167+1)/2)*$D167))+($K167="custom")*CustCF!CB167</f>
        <v>0</v>
      </c>
      <c r="CI167" s="95">
        <f>($K167="Bell Curve")*(_xlfn.NORM.DIST(AND(CI$6&gt;=$F167,CI$6&lt;=$H167)*(CI$6-$F167+1),$J167/2,$M167,TRUE)-_xlfn.NORM.DIST(AND(CI$6&gt;=$F167,CI$6&lt;=$H167)*(CH$6-$F167+1),$J167/2,$M167,TRUE))/(1-2*_xlfn.NORM.DIST(0,$J167/2,$M167,TRUE))*$D167+($K167="Steady Growth")*(AND(CI$6&gt;=$F167,CI$6&lt;=$H167)*((CI$6-$F167+1)/($J167*($J167+1)/2)*$D167))+($K167="custom")*CustCF!CC167</f>
        <v>0</v>
      </c>
      <c r="CJ167" s="95">
        <f>($K167="Bell Curve")*(_xlfn.NORM.DIST(AND(CJ$6&gt;=$F167,CJ$6&lt;=$H167)*(CJ$6-$F167+1),$J167/2,$M167,TRUE)-_xlfn.NORM.DIST(AND(CJ$6&gt;=$F167,CJ$6&lt;=$H167)*(CI$6-$F167+1),$J167/2,$M167,TRUE))/(1-2*_xlfn.NORM.DIST(0,$J167/2,$M167,TRUE))*$D167+($K167="Steady Growth")*(AND(CJ$6&gt;=$F167,CJ$6&lt;=$H167)*((CJ$6-$F167+1)/($J167*($J167+1)/2)*$D167))+($K167="custom")*CustCF!CD167</f>
        <v>0</v>
      </c>
      <c r="CK167" s="95">
        <f>($K167="Bell Curve")*(_xlfn.NORM.DIST(AND(CK$6&gt;=$F167,CK$6&lt;=$H167)*(CK$6-$F167+1),$J167/2,$M167,TRUE)-_xlfn.NORM.DIST(AND(CK$6&gt;=$F167,CK$6&lt;=$H167)*(CJ$6-$F167+1),$J167/2,$M167,TRUE))/(1-2*_xlfn.NORM.DIST(0,$J167/2,$M167,TRUE))*$D167+($K167="Steady Growth")*(AND(CK$6&gt;=$F167,CK$6&lt;=$H167)*((CK$6-$F167+1)/($J167*($J167+1)/2)*$D167))+($K167="custom")*CustCF!CE167</f>
        <v>0</v>
      </c>
      <c r="CL167" s="95">
        <f>($K167="Bell Curve")*(_xlfn.NORM.DIST(AND(CL$6&gt;=$F167,CL$6&lt;=$H167)*(CL$6-$F167+1),$J167/2,$M167,TRUE)-_xlfn.NORM.DIST(AND(CL$6&gt;=$F167,CL$6&lt;=$H167)*(CK$6-$F167+1),$J167/2,$M167,TRUE))/(1-2*_xlfn.NORM.DIST(0,$J167/2,$M167,TRUE))*$D167+($K167="Steady Growth")*(AND(CL$6&gt;=$F167,CL$6&lt;=$H167)*((CL$6-$F167+1)/($J167*($J167+1)/2)*$D167))+($K167="custom")*CustCF!CF167</f>
        <v>0</v>
      </c>
      <c r="CM167" s="95">
        <f>($K167="Bell Curve")*(_xlfn.NORM.DIST(AND(CM$6&gt;=$F167,CM$6&lt;=$H167)*(CM$6-$F167+1),$J167/2,$M167,TRUE)-_xlfn.NORM.DIST(AND(CM$6&gt;=$F167,CM$6&lt;=$H167)*(CL$6-$F167+1),$J167/2,$M167,TRUE))/(1-2*_xlfn.NORM.DIST(0,$J167/2,$M167,TRUE))*$D167+($K167="Steady Growth")*(AND(CM$6&gt;=$F167,CM$6&lt;=$H167)*((CM$6-$F167+1)/($J167*($J167+1)/2)*$D167))+($K167="custom")*CustCF!CG167</f>
        <v>0</v>
      </c>
      <c r="CN167" s="95">
        <f>($K167="Bell Curve")*(_xlfn.NORM.DIST(AND(CN$6&gt;=$F167,CN$6&lt;=$H167)*(CN$6-$F167+1),$J167/2,$M167,TRUE)-_xlfn.NORM.DIST(AND(CN$6&gt;=$F167,CN$6&lt;=$H167)*(CM$6-$F167+1),$J167/2,$M167,TRUE))/(1-2*_xlfn.NORM.DIST(0,$J167/2,$M167,TRUE))*$D167+($K167="Steady Growth")*(AND(CN$6&gt;=$F167,CN$6&lt;=$H167)*((CN$6-$F167+1)/($J167*($J167+1)/2)*$D167))+($K167="custom")*CustCF!CH167</f>
        <v>0</v>
      </c>
      <c r="CO167" s="95">
        <f>($K167="Bell Curve")*(_xlfn.NORM.DIST(AND(CO$6&gt;=$F167,CO$6&lt;=$H167)*(CO$6-$F167+1),$J167/2,$M167,TRUE)-_xlfn.NORM.DIST(AND(CO$6&gt;=$F167,CO$6&lt;=$H167)*(CN$6-$F167+1),$J167/2,$M167,TRUE))/(1-2*_xlfn.NORM.DIST(0,$J167/2,$M167,TRUE))*$D167+($K167="Steady Growth")*(AND(CO$6&gt;=$F167,CO$6&lt;=$H167)*((CO$6-$F167+1)/($J167*($J167+1)/2)*$D167))+($K167="custom")*CustCF!CI167</f>
        <v>0</v>
      </c>
      <c r="CP167" s="95">
        <f>($K167="Bell Curve")*(_xlfn.NORM.DIST(AND(CP$6&gt;=$F167,CP$6&lt;=$H167)*(CP$6-$F167+1),$J167/2,$M167,TRUE)-_xlfn.NORM.DIST(AND(CP$6&gt;=$F167,CP$6&lt;=$H167)*(CO$6-$F167+1),$J167/2,$M167,TRUE))/(1-2*_xlfn.NORM.DIST(0,$J167/2,$M167,TRUE))*$D167+($K167="Steady Growth")*(AND(CP$6&gt;=$F167,CP$6&lt;=$H167)*((CP$6-$F167+1)/($J167*($J167+1)/2)*$D167))+($K167="custom")*CustCF!CJ167</f>
        <v>0</v>
      </c>
      <c r="CQ167" s="95">
        <f>($K167="Bell Curve")*(_xlfn.NORM.DIST(AND(CQ$6&gt;=$F167,CQ$6&lt;=$H167)*(CQ$6-$F167+1),$J167/2,$M167,TRUE)-_xlfn.NORM.DIST(AND(CQ$6&gt;=$F167,CQ$6&lt;=$H167)*(CP$6-$F167+1),$J167/2,$M167,TRUE))/(1-2*_xlfn.NORM.DIST(0,$J167/2,$M167,TRUE))*$D167+($K167="Steady Growth")*(AND(CQ$6&gt;=$F167,CQ$6&lt;=$H167)*((CQ$6-$F167+1)/($J167*($J167+1)/2)*$D167))+($K167="custom")*CustCF!CK167</f>
        <v>0</v>
      </c>
      <c r="CR167" s="95">
        <f>($K167="Bell Curve")*(_xlfn.NORM.DIST(AND(CR$6&gt;=$F167,CR$6&lt;=$H167)*(CR$6-$F167+1),$J167/2,$M167,TRUE)-_xlfn.NORM.DIST(AND(CR$6&gt;=$F167,CR$6&lt;=$H167)*(CQ$6-$F167+1),$J167/2,$M167,TRUE))/(1-2*_xlfn.NORM.DIST(0,$J167/2,$M167,TRUE))*$D167+($K167="Steady Growth")*(AND(CR$6&gt;=$F167,CR$6&lt;=$H167)*((CR$6-$F167+1)/($J167*($J167+1)/2)*$D167))+($K167="custom")*CustCF!CL167</f>
        <v>0</v>
      </c>
      <c r="CS167" s="95">
        <f>($K167="Bell Curve")*(_xlfn.NORM.DIST(AND(CS$6&gt;=$F167,CS$6&lt;=$H167)*(CS$6-$F167+1),$J167/2,$M167,TRUE)-_xlfn.NORM.DIST(AND(CS$6&gt;=$F167,CS$6&lt;=$H167)*(CR$6-$F167+1),$J167/2,$M167,TRUE))/(1-2*_xlfn.NORM.DIST(0,$J167/2,$M167,TRUE))*$D167+($K167="Steady Growth")*(AND(CS$6&gt;=$F167,CS$6&lt;=$H167)*((CS$6-$F167+1)/($J167*($J167+1)/2)*$D167))+($K167="custom")*CustCF!CM167</f>
        <v>0</v>
      </c>
      <c r="CT167" s="95">
        <f>($K167="Bell Curve")*(_xlfn.NORM.DIST(AND(CT$6&gt;=$F167,CT$6&lt;=$H167)*(CT$6-$F167+1),$J167/2,$M167,TRUE)-_xlfn.NORM.DIST(AND(CT$6&gt;=$F167,CT$6&lt;=$H167)*(CS$6-$F167+1),$J167/2,$M167,TRUE))/(1-2*_xlfn.NORM.DIST(0,$J167/2,$M167,TRUE))*$D167+($K167="Steady Growth")*(AND(CT$6&gt;=$F167,CT$6&lt;=$H167)*((CT$6-$F167+1)/($J167*($J167+1)/2)*$D167))+($K167="custom")*CustCF!CN167</f>
        <v>0</v>
      </c>
      <c r="CU167" s="95">
        <f>($K167="Bell Curve")*(_xlfn.NORM.DIST(AND(CU$6&gt;=$F167,CU$6&lt;=$H167)*(CU$6-$F167+1),$J167/2,$M167,TRUE)-_xlfn.NORM.DIST(AND(CU$6&gt;=$F167,CU$6&lt;=$H167)*(CT$6-$F167+1),$J167/2,$M167,TRUE))/(1-2*_xlfn.NORM.DIST(0,$J167/2,$M167,TRUE))*$D167+($K167="Steady Growth")*(AND(CU$6&gt;=$F167,CU$6&lt;=$H167)*((CU$6-$F167+1)/($J167*($J167+1)/2)*$D167))+($K167="custom")*CustCF!CO167</f>
        <v>0</v>
      </c>
      <c r="CV167" s="95">
        <f>($K167="Bell Curve")*(_xlfn.NORM.DIST(AND(CV$6&gt;=$F167,CV$6&lt;=$H167)*(CV$6-$F167+1),$J167/2,$M167,TRUE)-_xlfn.NORM.DIST(AND(CV$6&gt;=$F167,CV$6&lt;=$H167)*(CU$6-$F167+1),$J167/2,$M167,TRUE))/(1-2*_xlfn.NORM.DIST(0,$J167/2,$M167,TRUE))*$D167+($K167="Steady Growth")*(AND(CV$6&gt;=$F167,CV$6&lt;=$H167)*((CV$6-$F167+1)/($J167*($J167+1)/2)*$D167))+($K167="custom")*CustCF!CP167</f>
        <v>0</v>
      </c>
      <c r="CW167" s="95">
        <f>($K167="Bell Curve")*(_xlfn.NORM.DIST(AND(CW$6&gt;=$F167,CW$6&lt;=$H167)*(CW$6-$F167+1),$J167/2,$M167,TRUE)-_xlfn.NORM.DIST(AND(CW$6&gt;=$F167,CW$6&lt;=$H167)*(CV$6-$F167+1),$J167/2,$M167,TRUE))/(1-2*_xlfn.NORM.DIST(0,$J167/2,$M167,TRUE))*$D167+($K167="Steady Growth")*(AND(CW$6&gt;=$F167,CW$6&lt;=$H167)*((CW$6-$F167+1)/($J167*($J167+1)/2)*$D167))+($K167="custom")*CustCF!CQ167</f>
        <v>0</v>
      </c>
      <c r="CX167" s="95">
        <f>($K167="Bell Curve")*(_xlfn.NORM.DIST(AND(CX$6&gt;=$F167,CX$6&lt;=$H167)*(CX$6-$F167+1),$J167/2,$M167,TRUE)-_xlfn.NORM.DIST(AND(CX$6&gt;=$F167,CX$6&lt;=$H167)*(CW$6-$F167+1),$J167/2,$M167,TRUE))/(1-2*_xlfn.NORM.DIST(0,$J167/2,$M167,TRUE))*$D167+($K167="Steady Growth")*(AND(CX$6&gt;=$F167,CX$6&lt;=$H167)*((CX$6-$F167+1)/($J167*($J167+1)/2)*$D167))+($K167="custom")*CustCF!CR167</f>
        <v>0</v>
      </c>
      <c r="CY167" s="95">
        <f>($K167="Bell Curve")*(_xlfn.NORM.DIST(AND(CY$6&gt;=$F167,CY$6&lt;=$H167)*(CY$6-$F167+1),$J167/2,$M167,TRUE)-_xlfn.NORM.DIST(AND(CY$6&gt;=$F167,CY$6&lt;=$H167)*(CX$6-$F167+1),$J167/2,$M167,TRUE))/(1-2*_xlfn.NORM.DIST(0,$J167/2,$M167,TRUE))*$D167+($K167="Steady Growth")*(AND(CY$6&gt;=$F167,CY$6&lt;=$H167)*((CY$6-$F167+1)/($J167*($J167+1)/2)*$D167))+($K167="custom")*CustCF!CS167</f>
        <v>0</v>
      </c>
      <c r="CZ167" s="95">
        <f>($K167="Bell Curve")*(_xlfn.NORM.DIST(AND(CZ$6&gt;=$F167,CZ$6&lt;=$H167)*(CZ$6-$F167+1),$J167/2,$M167,TRUE)-_xlfn.NORM.DIST(AND(CZ$6&gt;=$F167,CZ$6&lt;=$H167)*(CY$6-$F167+1),$J167/2,$M167,TRUE))/(1-2*_xlfn.NORM.DIST(0,$J167/2,$M167,TRUE))*$D167+($K167="Steady Growth")*(AND(CZ$6&gt;=$F167,CZ$6&lt;=$H167)*((CZ$6-$F167+1)/($J167*($J167+1)/2)*$D167))+($K167="custom")*CustCF!CT167</f>
        <v>0</v>
      </c>
      <c r="DA167" s="95">
        <f>($K167="Bell Curve")*(_xlfn.NORM.DIST(AND(DA$6&gt;=$F167,DA$6&lt;=$H167)*(DA$6-$F167+1),$J167/2,$M167,TRUE)-_xlfn.NORM.DIST(AND(DA$6&gt;=$F167,DA$6&lt;=$H167)*(CZ$6-$F167+1),$J167/2,$M167,TRUE))/(1-2*_xlfn.NORM.DIST(0,$J167/2,$M167,TRUE))*$D167+($K167="Steady Growth")*(AND(DA$6&gt;=$F167,DA$6&lt;=$H167)*((DA$6-$F167+1)/($J167*($J167+1)/2)*$D167))+($K167="custom")*CustCF!CU167</f>
        <v>0</v>
      </c>
      <c r="DB167" s="95">
        <f>($K167="Bell Curve")*(_xlfn.NORM.DIST(AND(DB$6&gt;=$F167,DB$6&lt;=$H167)*(DB$6-$F167+1),$J167/2,$M167,TRUE)-_xlfn.NORM.DIST(AND(DB$6&gt;=$F167,DB$6&lt;=$H167)*(DA$6-$F167+1),$J167/2,$M167,TRUE))/(1-2*_xlfn.NORM.DIST(0,$J167/2,$M167,TRUE))*$D167+($K167="Steady Growth")*(AND(DB$6&gt;=$F167,DB$6&lt;=$H167)*((DB$6-$F167+1)/($J167*($J167+1)/2)*$D167))+($K167="custom")*CustCF!CV167</f>
        <v>0</v>
      </c>
      <c r="DC167" s="95">
        <f>($K167="Bell Curve")*(_xlfn.NORM.DIST(AND(DC$6&gt;=$F167,DC$6&lt;=$H167)*(DC$6-$F167+1),$J167/2,$M167,TRUE)-_xlfn.NORM.DIST(AND(DC$6&gt;=$F167,DC$6&lt;=$H167)*(DB$6-$F167+1),$J167/2,$M167,TRUE))/(1-2*_xlfn.NORM.DIST(0,$J167/2,$M167,TRUE))*$D167+($K167="Steady Growth")*(AND(DC$6&gt;=$F167,DC$6&lt;=$H167)*((DC$6-$F167+1)/($J167*($J167+1)/2)*$D167))+($K167="custom")*CustCF!CW167</f>
        <v>0</v>
      </c>
      <c r="DD167" s="95">
        <f>($K167="Bell Curve")*(_xlfn.NORM.DIST(AND(DD$6&gt;=$F167,DD$6&lt;=$H167)*(DD$6-$F167+1),$J167/2,$M167,TRUE)-_xlfn.NORM.DIST(AND(DD$6&gt;=$F167,DD$6&lt;=$H167)*(DC$6-$F167+1),$J167/2,$M167,TRUE))/(1-2*_xlfn.NORM.DIST(0,$J167/2,$M167,TRUE))*$D167+($K167="Steady Growth")*(AND(DD$6&gt;=$F167,DD$6&lt;=$H167)*((DD$6-$F167+1)/($J167*($J167+1)/2)*$D167))+($K167="custom")*CustCF!CX167</f>
        <v>0</v>
      </c>
      <c r="DE167" s="95">
        <f>($K167="Bell Curve")*(_xlfn.NORM.DIST(AND(DE$6&gt;=$F167,DE$6&lt;=$H167)*(DE$6-$F167+1),$J167/2,$M167,TRUE)-_xlfn.NORM.DIST(AND(DE$6&gt;=$F167,DE$6&lt;=$H167)*(DD$6-$F167+1),$J167/2,$M167,TRUE))/(1-2*_xlfn.NORM.DIST(0,$J167/2,$M167,TRUE))*$D167+($K167="Steady Growth")*(AND(DE$6&gt;=$F167,DE$6&lt;=$H167)*((DE$6-$F167+1)/($J167*($J167+1)/2)*$D167))+($K167="custom")*CustCF!CY167</f>
        <v>0</v>
      </c>
      <c r="DF167" s="95">
        <f>($K167="Bell Curve")*(_xlfn.NORM.DIST(AND(DF$6&gt;=$F167,DF$6&lt;=$H167)*(DF$6-$F167+1),$J167/2,$M167,TRUE)-_xlfn.NORM.DIST(AND(DF$6&gt;=$F167,DF$6&lt;=$H167)*(DE$6-$F167+1),$J167/2,$M167,TRUE))/(1-2*_xlfn.NORM.DIST(0,$J167/2,$M167,TRUE))*$D167+($K167="Steady Growth")*(AND(DF$6&gt;=$F167,DF$6&lt;=$H167)*((DF$6-$F167+1)/($J167*($J167+1)/2)*$D167))+($K167="custom")*CustCF!CZ167</f>
        <v>0</v>
      </c>
      <c r="DG167" s="95">
        <f>($K167="Bell Curve")*(_xlfn.NORM.DIST(AND(DG$6&gt;=$F167,DG$6&lt;=$H167)*(DG$6-$F167+1),$J167/2,$M167,TRUE)-_xlfn.NORM.DIST(AND(DG$6&gt;=$F167,DG$6&lt;=$H167)*(DF$6-$F167+1),$J167/2,$M167,TRUE))/(1-2*_xlfn.NORM.DIST(0,$J167/2,$M167,TRUE))*$D167+($K167="Steady Growth")*(AND(DG$6&gt;=$F167,DG$6&lt;=$H167)*((DG$6-$F167+1)/($J167*($J167+1)/2)*$D167))+($K167="custom")*CustCF!DA167</f>
        <v>0</v>
      </c>
      <c r="DH167" s="95">
        <f>($K167="Bell Curve")*(_xlfn.NORM.DIST(AND(DH$6&gt;=$F167,DH$6&lt;=$H167)*(DH$6-$F167+1),$J167/2,$M167,TRUE)-_xlfn.NORM.DIST(AND(DH$6&gt;=$F167,DH$6&lt;=$H167)*(DG$6-$F167+1),$J167/2,$M167,TRUE))/(1-2*_xlfn.NORM.DIST(0,$J167/2,$M167,TRUE))*$D167+($K167="Steady Growth")*(AND(DH$6&gt;=$F167,DH$6&lt;=$H167)*((DH$6-$F167+1)/($J167*($J167+1)/2)*$D167))+($K167="custom")*CustCF!DB167</f>
        <v>0</v>
      </c>
      <c r="DI167" s="95">
        <f>($K167="Bell Curve")*(_xlfn.NORM.DIST(AND(DI$6&gt;=$F167,DI$6&lt;=$H167)*(DI$6-$F167+1),$J167/2,$M167,TRUE)-_xlfn.NORM.DIST(AND(DI$6&gt;=$F167,DI$6&lt;=$H167)*(DH$6-$F167+1),$J167/2,$M167,TRUE))/(1-2*_xlfn.NORM.DIST(0,$J167/2,$M167,TRUE))*$D167+($K167="Steady Growth")*(AND(DI$6&gt;=$F167,DI$6&lt;=$H167)*((DI$6-$F167+1)/($J167*($J167+1)/2)*$D167))+($K167="custom")*CustCF!DC167</f>
        <v>0</v>
      </c>
      <c r="DJ167" s="95">
        <f>($K167="Bell Curve")*(_xlfn.NORM.DIST(AND(DJ$6&gt;=$F167,DJ$6&lt;=$H167)*(DJ$6-$F167+1),$J167/2,$M167,TRUE)-_xlfn.NORM.DIST(AND(DJ$6&gt;=$F167,DJ$6&lt;=$H167)*(DI$6-$F167+1),$J167/2,$M167,TRUE))/(1-2*_xlfn.NORM.DIST(0,$J167/2,$M167,TRUE))*$D167+($K167="Steady Growth")*(AND(DJ$6&gt;=$F167,DJ$6&lt;=$H167)*((DJ$6-$F167+1)/($J167*($J167+1)/2)*$D167))+($K167="custom")*CustCF!DD167</f>
        <v>0</v>
      </c>
      <c r="DK167" s="95">
        <f>($K167="Bell Curve")*(_xlfn.NORM.DIST(AND(DK$6&gt;=$F167,DK$6&lt;=$H167)*(DK$6-$F167+1),$J167/2,$M167,TRUE)-_xlfn.NORM.DIST(AND(DK$6&gt;=$F167,DK$6&lt;=$H167)*(DJ$6-$F167+1),$J167/2,$M167,TRUE))/(1-2*_xlfn.NORM.DIST(0,$J167/2,$M167,TRUE))*$D167+($K167="Steady Growth")*(AND(DK$6&gt;=$F167,DK$6&lt;=$H167)*((DK$6-$F167+1)/($J167*($J167+1)/2)*$D167))+($K167="custom")*CustCF!DE167</f>
        <v>0</v>
      </c>
      <c r="DL167" s="95">
        <f>($K167="Bell Curve")*(_xlfn.NORM.DIST(AND(DL$6&gt;=$F167,DL$6&lt;=$H167)*(DL$6-$F167+1),$J167/2,$M167,TRUE)-_xlfn.NORM.DIST(AND(DL$6&gt;=$F167,DL$6&lt;=$H167)*(DK$6-$F167+1),$J167/2,$M167,TRUE))/(1-2*_xlfn.NORM.DIST(0,$J167/2,$M167,TRUE))*$D167+($K167="Steady Growth")*(AND(DL$6&gt;=$F167,DL$6&lt;=$H167)*((DL$6-$F167+1)/($J167*($J167+1)/2)*$D167))+($K167="custom")*CustCF!DF167</f>
        <v>0</v>
      </c>
      <c r="DM167" s="95">
        <f>($K167="Bell Curve")*(_xlfn.NORM.DIST(AND(DM$6&gt;=$F167,DM$6&lt;=$H167)*(DM$6-$F167+1),$J167/2,$M167,TRUE)-_xlfn.NORM.DIST(AND(DM$6&gt;=$F167,DM$6&lt;=$H167)*(DL$6-$F167+1),$J167/2,$M167,TRUE))/(1-2*_xlfn.NORM.DIST(0,$J167/2,$M167,TRUE))*$D167+($K167="Steady Growth")*(AND(DM$6&gt;=$F167,DM$6&lt;=$H167)*((DM$6-$F167+1)/($J167*($J167+1)/2)*$D167))+($K167="custom")*CustCF!DG167</f>
        <v>0</v>
      </c>
      <c r="DN167" s="95">
        <f>($K167="Bell Curve")*(_xlfn.NORM.DIST(AND(DN$6&gt;=$F167,DN$6&lt;=$H167)*(DN$6-$F167+1),$J167/2,$M167,TRUE)-_xlfn.NORM.DIST(AND(DN$6&gt;=$F167,DN$6&lt;=$H167)*(DM$6-$F167+1),$J167/2,$M167,TRUE))/(1-2*_xlfn.NORM.DIST(0,$J167/2,$M167,TRUE))*$D167+($K167="Steady Growth")*(AND(DN$6&gt;=$F167,DN$6&lt;=$H167)*((DN$6-$F167+1)/($J167*($J167+1)/2)*$D167))+($K167="custom")*CustCF!DH167</f>
        <v>0</v>
      </c>
      <c r="DO167" s="95">
        <f>($K167="Bell Curve")*(_xlfn.NORM.DIST(AND(DO$6&gt;=$F167,DO$6&lt;=$H167)*(DO$6-$F167+1),$J167/2,$M167,TRUE)-_xlfn.NORM.DIST(AND(DO$6&gt;=$F167,DO$6&lt;=$H167)*(DN$6-$F167+1),$J167/2,$M167,TRUE))/(1-2*_xlfn.NORM.DIST(0,$J167/2,$M167,TRUE))*$D167+($K167="Steady Growth")*(AND(DO$6&gt;=$F167,DO$6&lt;=$H167)*((DO$6-$F167+1)/($J167*($J167+1)/2)*$D167))+($K167="custom")*CustCF!DI167</f>
        <v>0</v>
      </c>
      <c r="DP167" s="95">
        <f>($K167="Bell Curve")*(_xlfn.NORM.DIST(AND(DP$6&gt;=$F167,DP$6&lt;=$H167)*(DP$6-$F167+1),$J167/2,$M167,TRUE)-_xlfn.NORM.DIST(AND(DP$6&gt;=$F167,DP$6&lt;=$H167)*(DO$6-$F167+1),$J167/2,$M167,TRUE))/(1-2*_xlfn.NORM.DIST(0,$J167/2,$M167,TRUE))*$D167+($K167="Steady Growth")*(AND(DP$6&gt;=$F167,DP$6&lt;=$H167)*((DP$6-$F167+1)/($J167*($J167+1)/2)*$D167))+($K167="custom")*CustCF!DJ167</f>
        <v>0</v>
      </c>
      <c r="DQ167" s="95">
        <f>($K167="Bell Curve")*(_xlfn.NORM.DIST(AND(DQ$6&gt;=$F167,DQ$6&lt;=$H167)*(DQ$6-$F167+1),$J167/2,$M167,TRUE)-_xlfn.NORM.DIST(AND(DQ$6&gt;=$F167,DQ$6&lt;=$H167)*(DP$6-$F167+1),$J167/2,$M167,TRUE))/(1-2*_xlfn.NORM.DIST(0,$J167/2,$M167,TRUE))*$D167+($K167="Steady Growth")*(AND(DQ$6&gt;=$F167,DQ$6&lt;=$H167)*((DQ$6-$F167+1)/($J167*($J167+1)/2)*$D167))+($K167="custom")*CustCF!DK167</f>
        <v>0</v>
      </c>
      <c r="DR167" s="95">
        <f>($K167="Bell Curve")*(_xlfn.NORM.DIST(AND(DR$6&gt;=$F167,DR$6&lt;=$H167)*(DR$6-$F167+1),$J167/2,$M167,TRUE)-_xlfn.NORM.DIST(AND(DR$6&gt;=$F167,DR$6&lt;=$H167)*(DQ$6-$F167+1),$J167/2,$M167,TRUE))/(1-2*_xlfn.NORM.DIST(0,$J167/2,$M167,TRUE))*$D167+($K167="Steady Growth")*(AND(DR$6&gt;=$F167,DR$6&lt;=$H167)*((DR$6-$F167+1)/($J167*($J167+1)/2)*$D167))+($K167="custom")*CustCF!DL167</f>
        <v>0</v>
      </c>
      <c r="DS167" s="95">
        <f>($K167="Bell Curve")*(_xlfn.NORM.DIST(AND(DS$6&gt;=$F167,DS$6&lt;=$H167)*(DS$6-$F167+1),$J167/2,$M167,TRUE)-_xlfn.NORM.DIST(AND(DS$6&gt;=$F167,DS$6&lt;=$H167)*(DR$6-$F167+1),$J167/2,$M167,TRUE))/(1-2*_xlfn.NORM.DIST(0,$J167/2,$M167,TRUE))*$D167+($K167="Steady Growth")*(AND(DS$6&gt;=$F167,DS$6&lt;=$H167)*((DS$6-$F167+1)/($J167*($J167+1)/2)*$D167))+($K167="custom")*CustCF!DM167</f>
        <v>0</v>
      </c>
      <c r="DT167" s="95">
        <f>($K167="Bell Curve")*(_xlfn.NORM.DIST(AND(DT$6&gt;=$F167,DT$6&lt;=$H167)*(DT$6-$F167+1),$J167/2,$M167,TRUE)-_xlfn.NORM.DIST(AND(DT$6&gt;=$F167,DT$6&lt;=$H167)*(DS$6-$F167+1),$J167/2,$M167,TRUE))/(1-2*_xlfn.NORM.DIST(0,$J167/2,$M167,TRUE))*$D167+($K167="Steady Growth")*(AND(DT$6&gt;=$F167,DT$6&lt;=$H167)*((DT$6-$F167+1)/($J167*($J167+1)/2)*$D167))+($K167="custom")*CustCF!DN167</f>
        <v>0</v>
      </c>
      <c r="DU167" s="95">
        <f>($K167="Bell Curve")*(_xlfn.NORM.DIST(AND(DU$6&gt;=$F167,DU$6&lt;=$H167)*(DU$6-$F167+1),$J167/2,$M167,TRUE)-_xlfn.NORM.DIST(AND(DU$6&gt;=$F167,DU$6&lt;=$H167)*(DT$6-$F167+1),$J167/2,$M167,TRUE))/(1-2*_xlfn.NORM.DIST(0,$J167/2,$M167,TRUE))*$D167+($K167="Steady Growth")*(AND(DU$6&gt;=$F167,DU$6&lt;=$H167)*((DU$6-$F167+1)/($J167*($J167+1)/2)*$D167))+($K167="custom")*CustCF!DO167</f>
        <v>0</v>
      </c>
      <c r="DV167" s="95">
        <f>($K167="Bell Curve")*(_xlfn.NORM.DIST(AND(DV$6&gt;=$F167,DV$6&lt;=$H167)*(DV$6-$F167+1),$J167/2,$M167,TRUE)-_xlfn.NORM.DIST(AND(DV$6&gt;=$F167,DV$6&lt;=$H167)*(DU$6-$F167+1),$J167/2,$M167,TRUE))/(1-2*_xlfn.NORM.DIST(0,$J167/2,$M167,TRUE))*$D167+($K167="Steady Growth")*(AND(DV$6&gt;=$F167,DV$6&lt;=$H167)*((DV$6-$F167+1)/($J167*($J167+1)/2)*$D167))+($K167="custom")*CustCF!DP167</f>
        <v>0</v>
      </c>
      <c r="DW167" s="95">
        <f>($K167="Bell Curve")*(_xlfn.NORM.DIST(AND(DW$6&gt;=$F167,DW$6&lt;=$H167)*(DW$6-$F167+1),$J167/2,$M167,TRUE)-_xlfn.NORM.DIST(AND(DW$6&gt;=$F167,DW$6&lt;=$H167)*(DV$6-$F167+1),$J167/2,$M167,TRUE))/(1-2*_xlfn.NORM.DIST(0,$J167/2,$M167,TRUE))*$D167+($K167="Steady Growth")*(AND(DW$6&gt;=$F167,DW$6&lt;=$H167)*((DW$6-$F167+1)/($J167*($J167+1)/2)*$D167))+($K167="custom")*CustCF!DQ167</f>
        <v>0</v>
      </c>
      <c r="DX167" s="95">
        <f>($K167="Bell Curve")*(_xlfn.NORM.DIST(AND(DX$6&gt;=$F167,DX$6&lt;=$H167)*(DX$6-$F167+1),$J167/2,$M167,TRUE)-_xlfn.NORM.DIST(AND(DX$6&gt;=$F167,DX$6&lt;=$H167)*(DW$6-$F167+1),$J167/2,$M167,TRUE))/(1-2*_xlfn.NORM.DIST(0,$J167/2,$M167,TRUE))*$D167+($K167="Steady Growth")*(AND(DX$6&gt;=$F167,DX$6&lt;=$H167)*((DX$6-$F167+1)/($J167*($J167+1)/2)*$D167))+($K167="custom")*CustCF!DR167</f>
        <v>0</v>
      </c>
      <c r="DY167" s="95">
        <f>($K167="Bell Curve")*(_xlfn.NORM.DIST(AND(DY$6&gt;=$F167,DY$6&lt;=$H167)*(DY$6-$F167+1),$J167/2,$M167,TRUE)-_xlfn.NORM.DIST(AND(DY$6&gt;=$F167,DY$6&lt;=$H167)*(DX$6-$F167+1),$J167/2,$M167,TRUE))/(1-2*_xlfn.NORM.DIST(0,$J167/2,$M167,TRUE))*$D167+($K167="Steady Growth")*(AND(DY$6&gt;=$F167,DY$6&lt;=$H167)*((DY$6-$F167+1)/($J167*($J167+1)/2)*$D167))+($K167="custom")*CustCF!DS167</f>
        <v>0</v>
      </c>
      <c r="DZ167" s="95">
        <f>($K167="Bell Curve")*(_xlfn.NORM.DIST(AND(DZ$6&gt;=$F167,DZ$6&lt;=$H167)*(DZ$6-$F167+1),$J167/2,$M167,TRUE)-_xlfn.NORM.DIST(AND(DZ$6&gt;=$F167,DZ$6&lt;=$H167)*(DY$6-$F167+1),$J167/2,$M167,TRUE))/(1-2*_xlfn.NORM.DIST(0,$J167/2,$M167,TRUE))*$D167+($K167="Steady Growth")*(AND(DZ$6&gt;=$F167,DZ$6&lt;=$H167)*((DZ$6-$F167+1)/($J167*($J167+1)/2)*$D167))+($K167="custom")*CustCF!DT167</f>
        <v>0</v>
      </c>
      <c r="EA167" s="95">
        <f>($K167="Bell Curve")*(_xlfn.NORM.DIST(AND(EA$6&gt;=$F167,EA$6&lt;=$H167)*(EA$6-$F167+1),$J167/2,$M167,TRUE)-_xlfn.NORM.DIST(AND(EA$6&gt;=$F167,EA$6&lt;=$H167)*(DZ$6-$F167+1),$J167/2,$M167,TRUE))/(1-2*_xlfn.NORM.DIST(0,$J167/2,$M167,TRUE))*$D167+($K167="Steady Growth")*(AND(EA$6&gt;=$F167,EA$6&lt;=$H167)*((EA$6-$F167+1)/($J167*($J167+1)/2)*$D167))+($K167="custom")*CustCF!DU167</f>
        <v>0</v>
      </c>
      <c r="EB167" s="95">
        <f>($K167="Bell Curve")*(_xlfn.NORM.DIST(AND(EB$6&gt;=$F167,EB$6&lt;=$H167)*(EB$6-$F167+1),$J167/2,$M167,TRUE)-_xlfn.NORM.DIST(AND(EB$6&gt;=$F167,EB$6&lt;=$H167)*(EA$6-$F167+1),$J167/2,$M167,TRUE))/(1-2*_xlfn.NORM.DIST(0,$J167/2,$M167,TRUE))*$D167+($K167="Steady Growth")*(AND(EB$6&gt;=$F167,EB$6&lt;=$H167)*((EB$6-$F167+1)/($J167*($J167+1)/2)*$D167))+($K167="custom")*CustCF!DV167</f>
        <v>0</v>
      </c>
      <c r="EC167" s="95">
        <f>($K167="Bell Curve")*(_xlfn.NORM.DIST(AND(EC$6&gt;=$F167,EC$6&lt;=$H167)*(EC$6-$F167+1),$J167/2,$M167,TRUE)-_xlfn.NORM.DIST(AND(EC$6&gt;=$F167,EC$6&lt;=$H167)*(EB$6-$F167+1),$J167/2,$M167,TRUE))/(1-2*_xlfn.NORM.DIST(0,$J167/2,$M167,TRUE))*$D167+($K167="Steady Growth")*(AND(EC$6&gt;=$F167,EC$6&lt;=$H167)*((EC$6-$F167+1)/($J167*($J167+1)/2)*$D167))+($K167="custom")*CustCF!DW167</f>
        <v>0</v>
      </c>
      <c r="ED167" s="95">
        <f>($K167="Bell Curve")*(_xlfn.NORM.DIST(AND(ED$6&gt;=$F167,ED$6&lt;=$H167)*(ED$6-$F167+1),$J167/2,$M167,TRUE)-_xlfn.NORM.DIST(AND(ED$6&gt;=$F167,ED$6&lt;=$H167)*(EC$6-$F167+1),$J167/2,$M167,TRUE))/(1-2*_xlfn.NORM.DIST(0,$J167/2,$M167,TRUE))*$D167+($K167="Steady Growth")*(AND(ED$6&gt;=$F167,ED$6&lt;=$H167)*((ED$6-$F167+1)/($J167*($J167+1)/2)*$D167))+($K167="custom")*CustCF!DX167</f>
        <v>0</v>
      </c>
      <c r="EE167" s="95">
        <f>($K167="Bell Curve")*(_xlfn.NORM.DIST(AND(EE$6&gt;=$F167,EE$6&lt;=$H167)*(EE$6-$F167+1),$J167/2,$M167,TRUE)-_xlfn.NORM.DIST(AND(EE$6&gt;=$F167,EE$6&lt;=$H167)*(ED$6-$F167+1),$J167/2,$M167,TRUE))/(1-2*_xlfn.NORM.DIST(0,$J167/2,$M167,TRUE))*$D167+($K167="Steady Growth")*(AND(EE$6&gt;=$F167,EE$6&lt;=$H167)*((EE$6-$F167+1)/($J167*($J167+1)/2)*$D167))+($K167="custom")*CustCF!DY167</f>
        <v>0</v>
      </c>
      <c r="EF167" s="95">
        <f>($K167="Bell Curve")*(_xlfn.NORM.DIST(AND(EF$6&gt;=$F167,EF$6&lt;=$H167)*(EF$6-$F167+1),$J167/2,$M167,TRUE)-_xlfn.NORM.DIST(AND(EF$6&gt;=$F167,EF$6&lt;=$H167)*(EE$6-$F167+1),$J167/2,$M167,TRUE))/(1-2*_xlfn.NORM.DIST(0,$J167/2,$M167,TRUE))*$D167+($K167="Steady Growth")*(AND(EF$6&gt;=$F167,EF$6&lt;=$H167)*((EF$6-$F167+1)/($J167*($J167+1)/2)*$D167))+($K167="custom")*CustCF!DZ167</f>
        <v>0</v>
      </c>
      <c r="EG167" s="95">
        <f>($K167="Bell Curve")*(_xlfn.NORM.DIST(AND(EG$6&gt;=$F167,EG$6&lt;=$H167)*(EG$6-$F167+1),$J167/2,$M167,TRUE)-_xlfn.NORM.DIST(AND(EG$6&gt;=$F167,EG$6&lt;=$H167)*(EF$6-$F167+1),$J167/2,$M167,TRUE))/(1-2*_xlfn.NORM.DIST(0,$J167/2,$M167,TRUE))*$D167+($K167="Steady Growth")*(AND(EG$6&gt;=$F167,EG$6&lt;=$H167)*((EG$6-$F167+1)/($J167*($J167+1)/2)*$D167))+($K167="custom")*CustCF!EA167</f>
        <v>0</v>
      </c>
      <c r="EH167" s="95">
        <f>($K167="Bell Curve")*(_xlfn.NORM.DIST(AND(EH$6&gt;=$F167,EH$6&lt;=$H167)*(EH$6-$F167+1),$J167/2,$M167,TRUE)-_xlfn.NORM.DIST(AND(EH$6&gt;=$F167,EH$6&lt;=$H167)*(EG$6-$F167+1),$J167/2,$M167,TRUE))/(1-2*_xlfn.NORM.DIST(0,$J167/2,$M167,TRUE))*$D167+($K167="Steady Growth")*(AND(EH$6&gt;=$F167,EH$6&lt;=$H167)*((EH$6-$F167+1)/($J167*($J167+1)/2)*$D167))+($K167="custom")*CustCF!EB167</f>
        <v>0</v>
      </c>
      <c r="EI167" s="95">
        <f>($K167="Bell Curve")*(_xlfn.NORM.DIST(AND(EI$6&gt;=$F167,EI$6&lt;=$H167)*(EI$6-$F167+1),$J167/2,$M167,TRUE)-_xlfn.NORM.DIST(AND(EI$6&gt;=$F167,EI$6&lt;=$H167)*(EH$6-$F167+1),$J167/2,$M167,TRUE))/(1-2*_xlfn.NORM.DIST(0,$J167/2,$M167,TRUE))*$D167+($K167="Steady Growth")*(AND(EI$6&gt;=$F167,EI$6&lt;=$H167)*((EI$6-$F167+1)/($J167*($J167+1)/2)*$D167))+($K167="custom")*CustCF!EC167</f>
        <v>0</v>
      </c>
      <c r="EJ167" s="95">
        <f>($K167="Bell Curve")*(_xlfn.NORM.DIST(AND(EJ$6&gt;=$F167,EJ$6&lt;=$H167)*(EJ$6-$F167+1),$J167/2,$M167,TRUE)-_xlfn.NORM.DIST(AND(EJ$6&gt;=$F167,EJ$6&lt;=$H167)*(EI$6-$F167+1),$J167/2,$M167,TRUE))/(1-2*_xlfn.NORM.DIST(0,$J167/2,$M167,TRUE))*$D167+($K167="Steady Growth")*(AND(EJ$6&gt;=$F167,EJ$6&lt;=$H167)*((EJ$6-$F167+1)/($J167*($J167+1)/2)*$D167))+($K167="custom")*CustCF!ED167</f>
        <v>0</v>
      </c>
      <c r="EK167" s="95">
        <f>($K167="Bell Curve")*(_xlfn.NORM.DIST(AND(EK$6&gt;=$F167,EK$6&lt;=$H167)*(EK$6-$F167+1),$J167/2,$M167,TRUE)-_xlfn.NORM.DIST(AND(EK$6&gt;=$F167,EK$6&lt;=$H167)*(EJ$6-$F167+1),$J167/2,$M167,TRUE))/(1-2*_xlfn.NORM.DIST(0,$J167/2,$M167,TRUE))*$D167+($K167="Steady Growth")*(AND(EK$6&gt;=$F167,EK$6&lt;=$H167)*((EK$6-$F167+1)/($J167*($J167+1)/2)*$D167))+($K167="custom")*CustCF!EE167</f>
        <v>0</v>
      </c>
      <c r="EL167" s="95">
        <f>($K167="Bell Curve")*(_xlfn.NORM.DIST(AND(EL$6&gt;=$F167,EL$6&lt;=$H167)*(EL$6-$F167+1),$J167/2,$M167,TRUE)-_xlfn.NORM.DIST(AND(EL$6&gt;=$F167,EL$6&lt;=$H167)*(EK$6-$F167+1),$J167/2,$M167,TRUE))/(1-2*_xlfn.NORM.DIST(0,$J167/2,$M167,TRUE))*$D167+($K167="Steady Growth")*(AND(EL$6&gt;=$F167,EL$6&lt;=$H167)*((EL$6-$F167+1)/($J167*($J167+1)/2)*$D167))+($K167="custom")*CustCF!EF167</f>
        <v>0</v>
      </c>
      <c r="EM167" s="95">
        <f>($K167="Bell Curve")*(_xlfn.NORM.DIST(AND(EM$6&gt;=$F167,EM$6&lt;=$H167)*(EM$6-$F167+1),$J167/2,$M167,TRUE)-_xlfn.NORM.DIST(AND(EM$6&gt;=$F167,EM$6&lt;=$H167)*(EL$6-$F167+1),$J167/2,$M167,TRUE))/(1-2*_xlfn.NORM.DIST(0,$J167/2,$M167,TRUE))*$D167+($K167="Steady Growth")*(AND(EM$6&gt;=$F167,EM$6&lt;=$H167)*((EM$6-$F167+1)/($J167*($J167+1)/2)*$D167))+($K167="custom")*CustCF!EG167</f>
        <v>0</v>
      </c>
      <c r="EN167" s="95">
        <f>($K167="Bell Curve")*(_xlfn.NORM.DIST(AND(EN$6&gt;=$F167,EN$6&lt;=$H167)*(EN$6-$F167+1),$J167/2,$M167,TRUE)-_xlfn.NORM.DIST(AND(EN$6&gt;=$F167,EN$6&lt;=$H167)*(EM$6-$F167+1),$J167/2,$M167,TRUE))/(1-2*_xlfn.NORM.DIST(0,$J167/2,$M167,TRUE))*$D167+($K167="Steady Growth")*(AND(EN$6&gt;=$F167,EN$6&lt;=$H167)*((EN$6-$F167+1)/($J167*($J167+1)/2)*$D167))+($K167="custom")*CustCF!EH167</f>
        <v>0</v>
      </c>
      <c r="EO167" s="95">
        <f>($K167="Bell Curve")*(_xlfn.NORM.DIST(AND(EO$6&gt;=$F167,EO$6&lt;=$H167)*(EO$6-$F167+1),$J167/2,$M167,TRUE)-_xlfn.NORM.DIST(AND(EO$6&gt;=$F167,EO$6&lt;=$H167)*(EN$6-$F167+1),$J167/2,$M167,TRUE))/(1-2*_xlfn.NORM.DIST(0,$J167/2,$M167,TRUE))*$D167+($K167="Steady Growth")*(AND(EO$6&gt;=$F167,EO$6&lt;=$H167)*((EO$6-$F167+1)/($J167*($J167+1)/2)*$D167))+($K167="custom")*CustCF!EI167</f>
        <v>0</v>
      </c>
      <c r="EP167" s="95">
        <f>($K167="Bell Curve")*(_xlfn.NORM.DIST(AND(EP$6&gt;=$F167,EP$6&lt;=$H167)*(EP$6-$F167+1),$J167/2,$M167,TRUE)-_xlfn.NORM.DIST(AND(EP$6&gt;=$F167,EP$6&lt;=$H167)*(EO$6-$F167+1),$J167/2,$M167,TRUE))/(1-2*_xlfn.NORM.DIST(0,$J167/2,$M167,TRUE))*$D167+($K167="Steady Growth")*(AND(EP$6&gt;=$F167,EP$6&lt;=$H167)*((EP$6-$F167+1)/($J167*($J167+1)/2)*$D167))+($K167="custom")*CustCF!EJ167</f>
        <v>0</v>
      </c>
      <c r="EQ167" s="95">
        <f>($K167="Bell Curve")*(_xlfn.NORM.DIST(AND(EQ$6&gt;=$F167,EQ$6&lt;=$H167)*(EQ$6-$F167+1),$J167/2,$M167,TRUE)-_xlfn.NORM.DIST(AND(EQ$6&gt;=$F167,EQ$6&lt;=$H167)*(EP$6-$F167+1),$J167/2,$M167,TRUE))/(1-2*_xlfn.NORM.DIST(0,$J167/2,$M167,TRUE))*$D167+($K167="Steady Growth")*(AND(EQ$6&gt;=$F167,EQ$6&lt;=$H167)*((EQ$6-$F167+1)/($J167*($J167+1)/2)*$D167))+($K167="custom")*CustCF!EK167</f>
        <v>0</v>
      </c>
      <c r="ER167" s="95">
        <f>($K167="Bell Curve")*(_xlfn.NORM.DIST(AND(ER$6&gt;=$F167,ER$6&lt;=$H167)*(ER$6-$F167+1),$J167/2,$M167,TRUE)-_xlfn.NORM.DIST(AND(ER$6&gt;=$F167,ER$6&lt;=$H167)*(EQ$6-$F167+1),$J167/2,$M167,TRUE))/(1-2*_xlfn.NORM.DIST(0,$J167/2,$M167,TRUE))*$D167+($K167="Steady Growth")*(AND(ER$6&gt;=$F167,ER$6&lt;=$H167)*((ER$6-$F167+1)/($J167*($J167+1)/2)*$D167))+($K167="custom")*CustCF!EL167</f>
        <v>0</v>
      </c>
      <c r="ES167" s="95">
        <f>($K167="Bell Curve")*(_xlfn.NORM.DIST(AND(ES$6&gt;=$F167,ES$6&lt;=$H167)*(ES$6-$F167+1),$J167/2,$M167,TRUE)-_xlfn.NORM.DIST(AND(ES$6&gt;=$F167,ES$6&lt;=$H167)*(ER$6-$F167+1),$J167/2,$M167,TRUE))/(1-2*_xlfn.NORM.DIST(0,$J167/2,$M167,TRUE))*$D167+($K167="Steady Growth")*(AND(ES$6&gt;=$F167,ES$6&lt;=$H167)*((ES$6-$F167+1)/($J167*($J167+1)/2)*$D167))+($K167="custom")*CustCF!EM167</f>
        <v>0</v>
      </c>
      <c r="ET167" s="95">
        <f>($K167="Bell Curve")*(_xlfn.NORM.DIST(AND(ET$6&gt;=$F167,ET$6&lt;=$H167)*(ET$6-$F167+1),$J167/2,$M167,TRUE)-_xlfn.NORM.DIST(AND(ET$6&gt;=$F167,ET$6&lt;=$H167)*(ES$6-$F167+1),$J167/2,$M167,TRUE))/(1-2*_xlfn.NORM.DIST(0,$J167/2,$M167,TRUE))*$D167+($K167="Steady Growth")*(AND(ET$6&gt;=$F167,ET$6&lt;=$H167)*((ET$6-$F167+1)/($J167*($J167+1)/2)*$D167))+($K167="custom")*CustCF!EN167</f>
        <v>0</v>
      </c>
      <c r="EU167" s="95">
        <f>($K167="Bell Curve")*(_xlfn.NORM.DIST(AND(EU$6&gt;=$F167,EU$6&lt;=$H167)*(EU$6-$F167+1),$J167/2,$M167,TRUE)-_xlfn.NORM.DIST(AND(EU$6&gt;=$F167,EU$6&lt;=$H167)*(ET$6-$F167+1),$J167/2,$M167,TRUE))/(1-2*_xlfn.NORM.DIST(0,$J167/2,$M167,TRUE))*$D167+($K167="Steady Growth")*(AND(EU$6&gt;=$F167,EU$6&lt;=$H167)*((EU$6-$F167+1)/($J167*($J167+1)/2)*$D167))+($K167="custom")*CustCF!EO167</f>
        <v>0</v>
      </c>
      <c r="EV167" s="95">
        <f>($K167="Bell Curve")*(_xlfn.NORM.DIST(AND(EV$6&gt;=$F167,EV$6&lt;=$H167)*(EV$6-$F167+1),$J167/2,$M167,TRUE)-_xlfn.NORM.DIST(AND(EV$6&gt;=$F167,EV$6&lt;=$H167)*(EU$6-$F167+1),$J167/2,$M167,TRUE))/(1-2*_xlfn.NORM.DIST(0,$J167/2,$M167,TRUE))*$D167+($K167="Steady Growth")*(AND(EV$6&gt;=$F167,EV$6&lt;=$H167)*((EV$6-$F167+1)/($J167*($J167+1)/2)*$D167))+($K167="custom")*CustCF!EP167</f>
        <v>0</v>
      </c>
      <c r="EW167" s="95">
        <f>($K167="Bell Curve")*(_xlfn.NORM.DIST(AND(EW$6&gt;=$F167,EW$6&lt;=$H167)*(EW$6-$F167+1),$J167/2,$M167,TRUE)-_xlfn.NORM.DIST(AND(EW$6&gt;=$F167,EW$6&lt;=$H167)*(EV$6-$F167+1),$J167/2,$M167,TRUE))/(1-2*_xlfn.NORM.DIST(0,$J167/2,$M167,TRUE))*$D167+($K167="Steady Growth")*(AND(EW$6&gt;=$F167,EW$6&lt;=$H167)*((EW$6-$F167+1)/($J167*($J167+1)/2)*$D167))+($K167="custom")*CustCF!EQ167</f>
        <v>0</v>
      </c>
      <c r="EX167" s="95">
        <f>($K167="Bell Curve")*(_xlfn.NORM.DIST(AND(EX$6&gt;=$F167,EX$6&lt;=$H167)*(EX$6-$F167+1),$J167/2,$M167,TRUE)-_xlfn.NORM.DIST(AND(EX$6&gt;=$F167,EX$6&lt;=$H167)*(EW$6-$F167+1),$J167/2,$M167,TRUE))/(1-2*_xlfn.NORM.DIST(0,$J167/2,$M167,TRUE))*$D167+($K167="Steady Growth")*(AND(EX$6&gt;=$F167,EX$6&lt;=$H167)*((EX$6-$F167+1)/($J167*($J167+1)/2)*$D167))+($K167="custom")*CustCF!ER167</f>
        <v>0</v>
      </c>
      <c r="EY167" s="95">
        <f>($K167="Bell Curve")*(_xlfn.NORM.DIST(AND(EY$6&gt;=$F167,EY$6&lt;=$H167)*(EY$6-$F167+1),$J167/2,$M167,TRUE)-_xlfn.NORM.DIST(AND(EY$6&gt;=$F167,EY$6&lt;=$H167)*(EX$6-$F167+1),$J167/2,$M167,TRUE))/(1-2*_xlfn.NORM.DIST(0,$J167/2,$M167,TRUE))*$D167+($K167="Steady Growth")*(AND(EY$6&gt;=$F167,EY$6&lt;=$H167)*((EY$6-$F167+1)/($J167*($J167+1)/2)*$D167))+($K167="custom")*CustCF!ES167</f>
        <v>0</v>
      </c>
      <c r="EZ167" s="95">
        <f>($K167="Bell Curve")*(_xlfn.NORM.DIST(AND(EZ$6&gt;=$F167,EZ$6&lt;=$H167)*(EZ$6-$F167+1),$J167/2,$M167,TRUE)-_xlfn.NORM.DIST(AND(EZ$6&gt;=$F167,EZ$6&lt;=$H167)*(EY$6-$F167+1),$J167/2,$M167,TRUE))/(1-2*_xlfn.NORM.DIST(0,$J167/2,$M167,TRUE))*$D167+($K167="Steady Growth")*(AND(EZ$6&gt;=$F167,EZ$6&lt;=$H167)*((EZ$6-$F167+1)/($J167*($J167+1)/2)*$D167))+($K167="custom")*CustCF!ET167</f>
        <v>0</v>
      </c>
      <c r="FA167" s="95">
        <f>($K167="Bell Curve")*(_xlfn.NORM.DIST(AND(FA$6&gt;=$F167,FA$6&lt;=$H167)*(FA$6-$F167+1),$J167/2,$M167,TRUE)-_xlfn.NORM.DIST(AND(FA$6&gt;=$F167,FA$6&lt;=$H167)*(EZ$6-$F167+1),$J167/2,$M167,TRUE))/(1-2*_xlfn.NORM.DIST(0,$J167/2,$M167,TRUE))*$D167+($K167="Steady Growth")*(AND(FA$6&gt;=$F167,FA$6&lt;=$H167)*((FA$6-$F167+1)/($J167*($J167+1)/2)*$D167))+($K167="custom")*CustCF!EU167</f>
        <v>0</v>
      </c>
      <c r="FB167" s="95">
        <f>($K167="Bell Curve")*(_xlfn.NORM.DIST(AND(FB$6&gt;=$F167,FB$6&lt;=$H167)*(FB$6-$F167+1),$J167/2,$M167,TRUE)-_xlfn.NORM.DIST(AND(FB$6&gt;=$F167,FB$6&lt;=$H167)*(FA$6-$F167+1),$J167/2,$M167,TRUE))/(1-2*_xlfn.NORM.DIST(0,$J167/2,$M167,TRUE))*$D167+($K167="Steady Growth")*(AND(FB$6&gt;=$F167,FB$6&lt;=$H167)*((FB$6-$F167+1)/($J167*($J167+1)/2)*$D167))+($K167="custom")*CustCF!EV167</f>
        <v>0</v>
      </c>
      <c r="FC167" s="95">
        <f>($K167="Bell Curve")*(_xlfn.NORM.DIST(AND(FC$6&gt;=$F167,FC$6&lt;=$H167)*(FC$6-$F167+1),$J167/2,$M167,TRUE)-_xlfn.NORM.DIST(AND(FC$6&gt;=$F167,FC$6&lt;=$H167)*(FB$6-$F167+1),$J167/2,$M167,TRUE))/(1-2*_xlfn.NORM.DIST(0,$J167/2,$M167,TRUE))*$D167+($K167="Steady Growth")*(AND(FC$6&gt;=$F167,FC$6&lt;=$H167)*((FC$6-$F167+1)/($J167*($J167+1)/2)*$D167))+($K167="custom")*CustCF!EW167</f>
        <v>0</v>
      </c>
      <c r="FD167" s="95">
        <f>($K167="Bell Curve")*(_xlfn.NORM.DIST(AND(FD$6&gt;=$F167,FD$6&lt;=$H167)*(FD$6-$F167+1),$J167/2,$M167,TRUE)-_xlfn.NORM.DIST(AND(FD$6&gt;=$F167,FD$6&lt;=$H167)*(FC$6-$F167+1),$J167/2,$M167,TRUE))/(1-2*_xlfn.NORM.DIST(0,$J167/2,$M167,TRUE))*$D167+($K167="Steady Growth")*(AND(FD$6&gt;=$F167,FD$6&lt;=$H167)*((FD$6-$F167+1)/($J167*($J167+1)/2)*$D167))+($K167="custom")*CustCF!EX167</f>
        <v>0</v>
      </c>
      <c r="FE167" s="95">
        <f>($K167="Bell Curve")*(_xlfn.NORM.DIST(AND(FE$6&gt;=$F167,FE$6&lt;=$H167)*(FE$6-$F167+1),$J167/2,$M167,TRUE)-_xlfn.NORM.DIST(AND(FE$6&gt;=$F167,FE$6&lt;=$H167)*(FD$6-$F167+1),$J167/2,$M167,TRUE))/(1-2*_xlfn.NORM.DIST(0,$J167/2,$M167,TRUE))*$D167+($K167="Steady Growth")*(AND(FE$6&gt;=$F167,FE$6&lt;=$H167)*((FE$6-$F167+1)/($J167*($J167+1)/2)*$D167))+($K167="custom")*CustCF!EY167</f>
        <v>0</v>
      </c>
      <c r="FF167" s="95">
        <f>($K167="Bell Curve")*(_xlfn.NORM.DIST(AND(FF$6&gt;=$F167,FF$6&lt;=$H167)*(FF$6-$F167+1),$J167/2,$M167,TRUE)-_xlfn.NORM.DIST(AND(FF$6&gt;=$F167,FF$6&lt;=$H167)*(FE$6-$F167+1),$J167/2,$M167,TRUE))/(1-2*_xlfn.NORM.DIST(0,$J167/2,$M167,TRUE))*$D167+($K167="Steady Growth")*(AND(FF$6&gt;=$F167,FF$6&lt;=$H167)*((FF$6-$F167+1)/($J167*($J167+1)/2)*$D167))+($K167="custom")*CustCF!EZ167</f>
        <v>0</v>
      </c>
      <c r="FG167" s="95">
        <f>($K167="Bell Curve")*(_xlfn.NORM.DIST(AND(FG$6&gt;=$F167,FG$6&lt;=$H167)*(FG$6-$F167+1),$J167/2,$M167,TRUE)-_xlfn.NORM.DIST(AND(FG$6&gt;=$F167,FG$6&lt;=$H167)*(FF$6-$F167+1),$J167/2,$M167,TRUE))/(1-2*_xlfn.NORM.DIST(0,$J167/2,$M167,TRUE))*$D167+($K167="Steady Growth")*(AND(FG$6&gt;=$F167,FG$6&lt;=$H167)*((FG$6-$F167+1)/($J167*($J167+1)/2)*$D167))+($K167="custom")*CustCF!FA167</f>
        <v>0</v>
      </c>
      <c r="FH167" s="95">
        <f>($K167="Bell Curve")*(_xlfn.NORM.DIST(AND(FH$6&gt;=$F167,FH$6&lt;=$H167)*(FH$6-$F167+1),$J167/2,$M167,TRUE)-_xlfn.NORM.DIST(AND(FH$6&gt;=$F167,FH$6&lt;=$H167)*(FG$6-$F167+1),$J167/2,$M167,TRUE))/(1-2*_xlfn.NORM.DIST(0,$J167/2,$M167,TRUE))*$D167+($K167="Steady Growth")*(AND(FH$6&gt;=$F167,FH$6&lt;=$H167)*((FH$6-$F167+1)/($J167*($J167+1)/2)*$D167))+($K167="custom")*CustCF!FB167</f>
        <v>0</v>
      </c>
      <c r="FI167" s="95">
        <f>($K167="Bell Curve")*(_xlfn.NORM.DIST(AND(FI$6&gt;=$F167,FI$6&lt;=$H167)*(FI$6-$F167+1),$J167/2,$M167,TRUE)-_xlfn.NORM.DIST(AND(FI$6&gt;=$F167,FI$6&lt;=$H167)*(FH$6-$F167+1),$J167/2,$M167,TRUE))/(1-2*_xlfn.NORM.DIST(0,$J167/2,$M167,TRUE))*$D167+($K167="Steady Growth")*(AND(FI$6&gt;=$F167,FI$6&lt;=$H167)*((FI$6-$F167+1)/($J167*($J167+1)/2)*$D167))+($K167="custom")*CustCF!FC167</f>
        <v>0</v>
      </c>
      <c r="FJ167" s="95">
        <f>($K167="Bell Curve")*(_xlfn.NORM.DIST(AND(FJ$6&gt;=$F167,FJ$6&lt;=$H167)*(FJ$6-$F167+1),$J167/2,$M167,TRUE)-_xlfn.NORM.DIST(AND(FJ$6&gt;=$F167,FJ$6&lt;=$H167)*(FI$6-$F167+1),$J167/2,$M167,TRUE))/(1-2*_xlfn.NORM.DIST(0,$J167/2,$M167,TRUE))*$D167+($K167="Steady Growth")*(AND(FJ$6&gt;=$F167,FJ$6&lt;=$H167)*((FJ$6-$F167+1)/($J167*($J167+1)/2)*$D167))+($K167="custom")*CustCF!FD167</f>
        <v>0</v>
      </c>
      <c r="FK167" s="95">
        <f>($K167="Bell Curve")*(_xlfn.NORM.DIST(AND(FK$6&gt;=$F167,FK$6&lt;=$H167)*(FK$6-$F167+1),$J167/2,$M167,TRUE)-_xlfn.NORM.DIST(AND(FK$6&gt;=$F167,FK$6&lt;=$H167)*(FJ$6-$F167+1),$J167/2,$M167,TRUE))/(1-2*_xlfn.NORM.DIST(0,$J167/2,$M167,TRUE))*$D167+($K167="Steady Growth")*(AND(FK$6&gt;=$F167,FK$6&lt;=$H167)*((FK$6-$F167+1)/($J167*($J167+1)/2)*$D167))+($K167="custom")*CustCF!FE167</f>
        <v>0</v>
      </c>
      <c r="FL167" s="95">
        <f>($K167="Bell Curve")*(_xlfn.NORM.DIST(AND(FL$6&gt;=$F167,FL$6&lt;=$H167)*(FL$6-$F167+1),$J167/2,$M167,TRUE)-_xlfn.NORM.DIST(AND(FL$6&gt;=$F167,FL$6&lt;=$H167)*(FK$6-$F167+1),$J167/2,$M167,TRUE))/(1-2*_xlfn.NORM.DIST(0,$J167/2,$M167,TRUE))*$D167+($K167="Steady Growth")*(AND(FL$6&gt;=$F167,FL$6&lt;=$H167)*((FL$6-$F167+1)/($J167*($J167+1)/2)*$D167))+($K167="custom")*CustCF!FF167</f>
        <v>0</v>
      </c>
      <c r="FM167" s="95">
        <f>($K167="Bell Curve")*(_xlfn.NORM.DIST(AND(FM$6&gt;=$F167,FM$6&lt;=$H167)*(FM$6-$F167+1),$J167/2,$M167,TRUE)-_xlfn.NORM.DIST(AND(FM$6&gt;=$F167,FM$6&lt;=$H167)*(FL$6-$F167+1),$J167/2,$M167,TRUE))/(1-2*_xlfn.NORM.DIST(0,$J167/2,$M167,TRUE))*$D167+($K167="Steady Growth")*(AND(FM$6&gt;=$F167,FM$6&lt;=$H167)*((FM$6-$F167+1)/($J167*($J167+1)/2)*$D167))+($K167="custom")*CustCF!FG167</f>
        <v>0</v>
      </c>
      <c r="FN167" s="95">
        <f>($K167="Bell Curve")*(_xlfn.NORM.DIST(AND(FN$6&gt;=$F167,FN$6&lt;=$H167)*(FN$6-$F167+1),$J167/2,$M167,TRUE)-_xlfn.NORM.DIST(AND(FN$6&gt;=$F167,FN$6&lt;=$H167)*(FM$6-$F167+1),$J167/2,$M167,TRUE))/(1-2*_xlfn.NORM.DIST(0,$J167/2,$M167,TRUE))*$D167+($K167="Steady Growth")*(AND(FN$6&gt;=$F167,FN$6&lt;=$H167)*((FN$6-$F167+1)/($J167*($J167+1)/2)*$D167))+($K167="custom")*CustCF!FH167</f>
        <v>0</v>
      </c>
      <c r="FO167" s="95">
        <f>($K167="Bell Curve")*(_xlfn.NORM.DIST(AND(FO$6&gt;=$F167,FO$6&lt;=$H167)*(FO$6-$F167+1),$J167/2,$M167,TRUE)-_xlfn.NORM.DIST(AND(FO$6&gt;=$F167,FO$6&lt;=$H167)*(FN$6-$F167+1),$J167/2,$M167,TRUE))/(1-2*_xlfn.NORM.DIST(0,$J167/2,$M167,TRUE))*$D167+($K167="Steady Growth")*(AND(FO$6&gt;=$F167,FO$6&lt;=$H167)*((FO$6-$F167+1)/($J167*($J167+1)/2)*$D167))+($K167="custom")*CustCF!FI167</f>
        <v>0</v>
      </c>
      <c r="FP167" s="95">
        <f>($K167="Bell Curve")*(_xlfn.NORM.DIST(AND(FP$6&gt;=$F167,FP$6&lt;=$H167)*(FP$6-$F167+1),$J167/2,$M167,TRUE)-_xlfn.NORM.DIST(AND(FP$6&gt;=$F167,FP$6&lt;=$H167)*(FO$6-$F167+1),$J167/2,$M167,TRUE))/(1-2*_xlfn.NORM.DIST(0,$J167/2,$M167,TRUE))*$D167+($K167="Steady Growth")*(AND(FP$6&gt;=$F167,FP$6&lt;=$H167)*((FP$6-$F167+1)/($J167*($J167+1)/2)*$D167))+($K167="custom")*CustCF!FJ167</f>
        <v>0</v>
      </c>
      <c r="FQ167" s="95">
        <f>($K167="Bell Curve")*(_xlfn.NORM.DIST(AND(FQ$6&gt;=$F167,FQ$6&lt;=$H167)*(FQ$6-$F167+1),$J167/2,$M167,TRUE)-_xlfn.NORM.DIST(AND(FQ$6&gt;=$F167,FQ$6&lt;=$H167)*(FP$6-$F167+1),$J167/2,$M167,TRUE))/(1-2*_xlfn.NORM.DIST(0,$J167/2,$M167,TRUE))*$D167+($K167="Steady Growth")*(AND(FQ$6&gt;=$F167,FQ$6&lt;=$H167)*((FQ$6-$F167+1)/($J167*($J167+1)/2)*$D167))+($K167="custom")*CustCF!FK167</f>
        <v>0</v>
      </c>
      <c r="FR167" s="95">
        <f>($K167="Bell Curve")*(_xlfn.NORM.DIST(AND(FR$6&gt;=$F167,FR$6&lt;=$H167)*(FR$6-$F167+1),$J167/2,$M167,TRUE)-_xlfn.NORM.DIST(AND(FR$6&gt;=$F167,FR$6&lt;=$H167)*(FQ$6-$F167+1),$J167/2,$M167,TRUE))/(1-2*_xlfn.NORM.DIST(0,$J167/2,$M167,TRUE))*$D167+($K167="Steady Growth")*(AND(FR$6&gt;=$F167,FR$6&lt;=$H167)*((FR$6-$F167+1)/($J167*($J167+1)/2)*$D167))+($K167="custom")*CustCF!FL167</f>
        <v>0</v>
      </c>
      <c r="FS167" s="95">
        <f>($K167="Bell Curve")*(_xlfn.NORM.DIST(AND(FS$6&gt;=$F167,FS$6&lt;=$H167)*(FS$6-$F167+1),$J167/2,$M167,TRUE)-_xlfn.NORM.DIST(AND(FS$6&gt;=$F167,FS$6&lt;=$H167)*(FR$6-$F167+1),$J167/2,$M167,TRUE))/(1-2*_xlfn.NORM.DIST(0,$J167/2,$M167,TRUE))*$D167+($K167="Steady Growth")*(AND(FS$6&gt;=$F167,FS$6&lt;=$H167)*((FS$6-$F167+1)/($J167*($J167+1)/2)*$D167))+($K167="custom")*CustCF!FM167</f>
        <v>0</v>
      </c>
      <c r="FT167" s="95">
        <f>($K167="Bell Curve")*(_xlfn.NORM.DIST(AND(FT$6&gt;=$F167,FT$6&lt;=$H167)*(FT$6-$F167+1),$J167/2,$M167,TRUE)-_xlfn.NORM.DIST(AND(FT$6&gt;=$F167,FT$6&lt;=$H167)*(FS$6-$F167+1),$J167/2,$M167,TRUE))/(1-2*_xlfn.NORM.DIST(0,$J167/2,$M167,TRUE))*$D167+($K167="Steady Growth")*(AND(FT$6&gt;=$F167,FT$6&lt;=$H167)*((FT$6-$F167+1)/($J167*($J167+1)/2)*$D167))+($K167="custom")*CustCF!FN167</f>
        <v>0</v>
      </c>
      <c r="FU167" s="95">
        <f>($K167="Bell Curve")*(_xlfn.NORM.DIST(AND(FU$6&gt;=$F167,FU$6&lt;=$H167)*(FU$6-$F167+1),$J167/2,$M167,TRUE)-_xlfn.NORM.DIST(AND(FU$6&gt;=$F167,FU$6&lt;=$H167)*(FT$6-$F167+1),$J167/2,$M167,TRUE))/(1-2*_xlfn.NORM.DIST(0,$J167/2,$M167,TRUE))*$D167+($K167="Steady Growth")*(AND(FU$6&gt;=$F167,FU$6&lt;=$H167)*((FU$6-$F167+1)/($J167*($J167+1)/2)*$D167))+($K167="custom")*CustCF!FO167</f>
        <v>0</v>
      </c>
      <c r="FV167" s="95">
        <f>($K167="Bell Curve")*(_xlfn.NORM.DIST(AND(FV$6&gt;=$F167,FV$6&lt;=$H167)*(FV$6-$F167+1),$J167/2,$M167,TRUE)-_xlfn.NORM.DIST(AND(FV$6&gt;=$F167,FV$6&lt;=$H167)*(FU$6-$F167+1),$J167/2,$M167,TRUE))/(1-2*_xlfn.NORM.DIST(0,$J167/2,$M167,TRUE))*$D167+($K167="Steady Growth")*(AND(FV$6&gt;=$F167,FV$6&lt;=$H167)*((FV$6-$F167+1)/($J167*($J167+1)/2)*$D167))+($K167="custom")*CustCF!FP167</f>
        <v>0</v>
      </c>
      <c r="FW167" s="95">
        <f>($K167="Bell Curve")*(_xlfn.NORM.DIST(AND(FW$6&gt;=$F167,FW$6&lt;=$H167)*(FW$6-$F167+1),$J167/2,$M167,TRUE)-_xlfn.NORM.DIST(AND(FW$6&gt;=$F167,FW$6&lt;=$H167)*(FV$6-$F167+1),$J167/2,$M167,TRUE))/(1-2*_xlfn.NORM.DIST(0,$J167/2,$M167,TRUE))*$D167+($K167="Steady Growth")*(AND(FW$6&gt;=$F167,FW$6&lt;=$H167)*((FW$6-$F167+1)/($J167*($J167+1)/2)*$D167))+($K167="custom")*CustCF!FQ167</f>
        <v>0</v>
      </c>
      <c r="FX167" s="95">
        <f>($K167="Bell Curve")*(_xlfn.NORM.DIST(AND(FX$6&gt;=$F167,FX$6&lt;=$H167)*(FX$6-$F167+1),$J167/2,$M167,TRUE)-_xlfn.NORM.DIST(AND(FX$6&gt;=$F167,FX$6&lt;=$H167)*(FW$6-$F167+1),$J167/2,$M167,TRUE))/(1-2*_xlfn.NORM.DIST(0,$J167/2,$M167,TRUE))*$D167+($K167="Steady Growth")*(AND(FX$6&gt;=$F167,FX$6&lt;=$H167)*((FX$6-$F167+1)/($J167*($J167+1)/2)*$D167))+($K167="custom")*CustCF!FR167</f>
        <v>0</v>
      </c>
      <c r="FY167" s="95">
        <f>($K167="Bell Curve")*(_xlfn.NORM.DIST(AND(FY$6&gt;=$F167,FY$6&lt;=$H167)*(FY$6-$F167+1),$J167/2,$M167,TRUE)-_xlfn.NORM.DIST(AND(FY$6&gt;=$F167,FY$6&lt;=$H167)*(FX$6-$F167+1),$J167/2,$M167,TRUE))/(1-2*_xlfn.NORM.DIST(0,$J167/2,$M167,TRUE))*$D167+($K167="Steady Growth")*(AND(FY$6&gt;=$F167,FY$6&lt;=$H167)*((FY$6-$F167+1)/($J167*($J167+1)/2)*$D167))+($K167="custom")*CustCF!FS167</f>
        <v>0</v>
      </c>
      <c r="FZ167" s="95">
        <f>($K167="Bell Curve")*(_xlfn.NORM.DIST(AND(FZ$6&gt;=$F167,FZ$6&lt;=$H167)*(FZ$6-$F167+1),$J167/2,$M167,TRUE)-_xlfn.NORM.DIST(AND(FZ$6&gt;=$F167,FZ$6&lt;=$H167)*(FY$6-$F167+1),$J167/2,$M167,TRUE))/(1-2*_xlfn.NORM.DIST(0,$J167/2,$M167,TRUE))*$D167+($K167="Steady Growth")*(AND(FZ$6&gt;=$F167,FZ$6&lt;=$H167)*((FZ$6-$F167+1)/($J167*($J167+1)/2)*$D167))+($K167="custom")*CustCF!FT167</f>
        <v>0</v>
      </c>
      <c r="GA167" s="95">
        <f>($K167="Bell Curve")*(_xlfn.NORM.DIST(AND(GA$6&gt;=$F167,GA$6&lt;=$H167)*(GA$6-$F167+1),$J167/2,$M167,TRUE)-_xlfn.NORM.DIST(AND(GA$6&gt;=$F167,GA$6&lt;=$H167)*(FZ$6-$F167+1),$J167/2,$M167,TRUE))/(1-2*_xlfn.NORM.DIST(0,$J167/2,$M167,TRUE))*$D167+($K167="Steady Growth")*(AND(GA$6&gt;=$F167,GA$6&lt;=$H167)*((GA$6-$F167+1)/($J167*($J167+1)/2)*$D167))+($K167="custom")*CustCF!FU167</f>
        <v>0</v>
      </c>
      <c r="GB167" s="95">
        <f>($K167="Bell Curve")*(_xlfn.NORM.DIST(AND(GB$6&gt;=$F167,GB$6&lt;=$H167)*(GB$6-$F167+1),$J167/2,$M167,TRUE)-_xlfn.NORM.DIST(AND(GB$6&gt;=$F167,GB$6&lt;=$H167)*(GA$6-$F167+1),$J167/2,$M167,TRUE))/(1-2*_xlfn.NORM.DIST(0,$J167/2,$M167,TRUE))*$D167+($K167="Steady Growth")*(AND(GB$6&gt;=$F167,GB$6&lt;=$H167)*((GB$6-$F167+1)/($J167*($J167+1)/2)*$D167))+($K167="custom")*CustCF!FV167</f>
        <v>0</v>
      </c>
      <c r="GC167" s="95">
        <f>($K167="Bell Curve")*(_xlfn.NORM.DIST(AND(GC$6&gt;=$F167,GC$6&lt;=$H167)*(GC$6-$F167+1),$J167/2,$M167,TRUE)-_xlfn.NORM.DIST(AND(GC$6&gt;=$F167,GC$6&lt;=$H167)*(GB$6-$F167+1),$J167/2,$M167,TRUE))/(1-2*_xlfn.NORM.DIST(0,$J167/2,$M167,TRUE))*$D167+($K167="Steady Growth")*(AND(GC$6&gt;=$F167,GC$6&lt;=$H167)*((GC$6-$F167+1)/($J167*($J167+1)/2)*$D167))+($K167="custom")*CustCF!FW167</f>
        <v>0</v>
      </c>
      <c r="GD167" s="95">
        <f>($K167="Bell Curve")*(_xlfn.NORM.DIST(AND(GD$6&gt;=$F167,GD$6&lt;=$H167)*(GD$6-$F167+1),$J167/2,$M167,TRUE)-_xlfn.NORM.DIST(AND(GD$6&gt;=$F167,GD$6&lt;=$H167)*(GC$6-$F167+1),$J167/2,$M167,TRUE))/(1-2*_xlfn.NORM.DIST(0,$J167/2,$M167,TRUE))*$D167+($K167="Steady Growth")*(AND(GD$6&gt;=$F167,GD$6&lt;=$H167)*((GD$6-$F167+1)/($J167*($J167+1)/2)*$D167))+($K167="custom")*CustCF!FX167</f>
        <v>0</v>
      </c>
      <c r="GE167" s="95">
        <f>($K167="Bell Curve")*(_xlfn.NORM.DIST(AND(GE$6&gt;=$F167,GE$6&lt;=$H167)*(GE$6-$F167+1),$J167/2,$M167,TRUE)-_xlfn.NORM.DIST(AND(GE$6&gt;=$F167,GE$6&lt;=$H167)*(GD$6-$F167+1),$J167/2,$M167,TRUE))/(1-2*_xlfn.NORM.DIST(0,$J167/2,$M167,TRUE))*$D167+($K167="Steady Growth")*(AND(GE$6&gt;=$F167,GE$6&lt;=$H167)*((GE$6-$F167+1)/($J167*($J167+1)/2)*$D167))+($K167="custom")*CustCF!FY167</f>
        <v>0</v>
      </c>
      <c r="GF167" s="95">
        <f>($K167="Bell Curve")*(_xlfn.NORM.DIST(AND(GF$6&gt;=$F167,GF$6&lt;=$H167)*(GF$6-$F167+1),$J167/2,$M167,TRUE)-_xlfn.NORM.DIST(AND(GF$6&gt;=$F167,GF$6&lt;=$H167)*(GE$6-$F167+1),$J167/2,$M167,TRUE))/(1-2*_xlfn.NORM.DIST(0,$J167/2,$M167,TRUE))*$D167+($K167="Steady Growth")*(AND(GF$6&gt;=$F167,GF$6&lt;=$H167)*((GF$6-$F167+1)/($J167*($J167+1)/2)*$D167))+($K167="custom")*CustCF!FZ167</f>
        <v>0</v>
      </c>
      <c r="GG167" s="95">
        <f>($K167="Bell Curve")*(_xlfn.NORM.DIST(AND(GG$6&gt;=$F167,GG$6&lt;=$H167)*(GG$6-$F167+1),$J167/2,$M167,TRUE)-_xlfn.NORM.DIST(AND(GG$6&gt;=$F167,GG$6&lt;=$H167)*(GF$6-$F167+1),$J167/2,$M167,TRUE))/(1-2*_xlfn.NORM.DIST(0,$J167/2,$M167,TRUE))*$D167+($K167="Steady Growth")*(AND(GG$6&gt;=$F167,GG$6&lt;=$H167)*((GG$6-$F167+1)/($J167*($J167+1)/2)*$D167))+($K167="custom")*CustCF!GA167</f>
        <v>0</v>
      </c>
      <c r="GH167" s="95">
        <f>($K167="Bell Curve")*(_xlfn.NORM.DIST(AND(GH$6&gt;=$F167,GH$6&lt;=$H167)*(GH$6-$F167+1),$J167/2,$M167,TRUE)-_xlfn.NORM.DIST(AND(GH$6&gt;=$F167,GH$6&lt;=$H167)*(GG$6-$F167+1),$J167/2,$M167,TRUE))/(1-2*_xlfn.NORM.DIST(0,$J167/2,$M167,TRUE))*$D167+($K167="Steady Growth")*(AND(GH$6&gt;=$F167,GH$6&lt;=$H167)*((GH$6-$F167+1)/($J167*($J167+1)/2)*$D167))+($K167="custom")*CustCF!GB167</f>
        <v>0</v>
      </c>
      <c r="GI167" s="95">
        <f>($K167="Bell Curve")*(_xlfn.NORM.DIST(AND(GI$6&gt;=$F167,GI$6&lt;=$H167)*(GI$6-$F167+1),$J167/2,$M167,TRUE)-_xlfn.NORM.DIST(AND(GI$6&gt;=$F167,GI$6&lt;=$H167)*(GH$6-$F167+1),$J167/2,$M167,TRUE))/(1-2*_xlfn.NORM.DIST(0,$J167/2,$M167,TRUE))*$D167+($K167="Steady Growth")*(AND(GI$6&gt;=$F167,GI$6&lt;=$H167)*((GI$6-$F167+1)/($J167*($J167+1)/2)*$D167))+($K167="custom")*CustCF!GC167</f>
        <v>0</v>
      </c>
      <c r="GJ167" s="95">
        <f>($K167="Bell Curve")*(_xlfn.NORM.DIST(AND(GJ$6&gt;=$F167,GJ$6&lt;=$H167)*(GJ$6-$F167+1),$J167/2,$M167,TRUE)-_xlfn.NORM.DIST(AND(GJ$6&gt;=$F167,GJ$6&lt;=$H167)*(GI$6-$F167+1),$J167/2,$M167,TRUE))/(1-2*_xlfn.NORM.DIST(0,$J167/2,$M167,TRUE))*$D167+($K167="Steady Growth")*(AND(GJ$6&gt;=$F167,GJ$6&lt;=$H167)*((GJ$6-$F167+1)/($J167*($J167+1)/2)*$D167))+($K167="custom")*CustCF!GD167</f>
        <v>0</v>
      </c>
      <c r="GK167" s="95">
        <f>($K167="Bell Curve")*(_xlfn.NORM.DIST(AND(GK$6&gt;=$F167,GK$6&lt;=$H167)*(GK$6-$F167+1),$J167/2,$M167,TRUE)-_xlfn.NORM.DIST(AND(GK$6&gt;=$F167,GK$6&lt;=$H167)*(GJ$6-$F167+1),$J167/2,$M167,TRUE))/(1-2*_xlfn.NORM.DIST(0,$J167/2,$M167,TRUE))*$D167+($K167="Steady Growth")*(AND(GK$6&gt;=$F167,GK$6&lt;=$H167)*((GK$6-$F167+1)/($J167*($J167+1)/2)*$D167))+($K167="custom")*CustCF!GE167</f>
        <v>0</v>
      </c>
      <c r="GL167" s="95">
        <f>($K167="Bell Curve")*(_xlfn.NORM.DIST(AND(GL$6&gt;=$F167,GL$6&lt;=$H167)*(GL$6-$F167+1),$J167/2,$M167,TRUE)-_xlfn.NORM.DIST(AND(GL$6&gt;=$F167,GL$6&lt;=$H167)*(GK$6-$F167+1),$J167/2,$M167,TRUE))/(1-2*_xlfn.NORM.DIST(0,$J167/2,$M167,TRUE))*$D167+($K167="Steady Growth")*(AND(GL$6&gt;=$F167,GL$6&lt;=$H167)*((GL$6-$F167+1)/($J167*($J167+1)/2)*$D167))+($K167="custom")*CustCF!GF167</f>
        <v>0</v>
      </c>
      <c r="GM167" s="95">
        <f>($K167="Bell Curve")*(_xlfn.NORM.DIST(AND(GM$6&gt;=$F167,GM$6&lt;=$H167)*(GM$6-$F167+1),$J167/2,$M167,TRUE)-_xlfn.NORM.DIST(AND(GM$6&gt;=$F167,GM$6&lt;=$H167)*(GL$6-$F167+1),$J167/2,$M167,TRUE))/(1-2*_xlfn.NORM.DIST(0,$J167/2,$M167,TRUE))*$D167+($K167="Steady Growth")*(AND(GM$6&gt;=$F167,GM$6&lt;=$H167)*((GM$6-$F167+1)/($J167*($J167+1)/2)*$D167))+($K167="custom")*CustCF!GG167</f>
        <v>0</v>
      </c>
      <c r="GN167" s="268">
        <f>($K167="Bell Curve")*(_xlfn.NORM.DIST(AND(GN$6&gt;=$F167,GN$6&lt;=$H167)*(GN$6-$F167+1),$J167/2,$M167,TRUE)-_xlfn.NORM.DIST(AND(GN$6&gt;=$F167,GN$6&lt;=$H167)*(GM$6-$F167+1),$J167/2,$M167,TRUE))/(1-2*_xlfn.NORM.DIST(0,$J167/2,$M167,TRUE))*$D167+($K167="Steady Growth")*(AND(GN$6&gt;=$F167,GN$6&lt;=$H167)*((GN$6-$F167+1)/($J167*($J167+1)/2)*$D167))+($K167="custom")*CustCF!GH167</f>
        <v>0</v>
      </c>
      <c r="GO167" s="1"/>
      <c r="GP167" s="67"/>
    </row>
    <row r="168" spans="1:198" customFormat="1" hidden="1" outlineLevel="1" x14ac:dyDescent="0.75">
      <c r="A168" s="1"/>
      <c r="B168" s="1"/>
      <c r="C168" s="262">
        <f>Budget!AJ20</f>
        <v>0</v>
      </c>
      <c r="D168" s="19">
        <f>Budget!AK20</f>
        <v>0</v>
      </c>
      <c r="E168" s="19" t="str">
        <f t="shared" si="77"/>
        <v/>
      </c>
      <c r="F168" s="263">
        <v>0</v>
      </c>
      <c r="G168" s="257">
        <f>IF(L168="custom",CustCF!F168,INDEX($P$8:$EW$8,MATCH(F168,$P$6:$EW$6,0)))</f>
        <v>46053</v>
      </c>
      <c r="H168" s="263">
        <v>0</v>
      </c>
      <c r="I168" s="257">
        <f>IF(L168="custom",CustCF!G168,INDEX($P$8:$EW$8,MATCH(H168,$P$6:$EW$6,0)))</f>
        <v>46053</v>
      </c>
      <c r="J168" s="102">
        <f t="shared" si="78"/>
        <v>1</v>
      </c>
      <c r="K168" s="265" t="s">
        <v>116</v>
      </c>
      <c r="L168" s="266" t="s">
        <v>141</v>
      </c>
      <c r="M168" s="267">
        <f t="shared" si="79"/>
        <v>9</v>
      </c>
      <c r="N168" s="18">
        <f t="shared" si="70"/>
        <v>0</v>
      </c>
      <c r="O168" s="19"/>
      <c r="P168" s="95">
        <f>($K168="Bell Curve")*(_xlfn.NORM.DIST(AND(P$6&gt;=$F168,P$6&lt;=$H168)*(P$6-$F168+1),$J168/2,$M168,TRUE)-_xlfn.NORM.DIST(AND(P$6&gt;=$F168,P$6&lt;=$H168)*(O$6-$F168+1),$J168/2,$M168,TRUE))/(1-2*_xlfn.NORM.DIST(0,$J168/2,$M168,TRUE))*$D168+($K168="Steady Growth")*(AND(P$6&gt;=$F168,P$6&lt;=$H168)*((P$6-$F168+1)/($J168*($J168+1)/2)*$D168))+($K168="custom")*CustCF!J168</f>
        <v>0</v>
      </c>
      <c r="Q168" s="95">
        <f>($K168="Bell Curve")*(_xlfn.NORM.DIST(AND(Q$6&gt;=$F168,Q$6&lt;=$H168)*(Q$6-$F168+1),$J168/2,$M168,TRUE)-_xlfn.NORM.DIST(AND(Q$6&gt;=$F168,Q$6&lt;=$H168)*(P$6-$F168+1),$J168/2,$M168,TRUE))/(1-2*_xlfn.NORM.DIST(0,$J168/2,$M168,TRUE))*$D168+($K168="Steady Growth")*(AND(Q$6&gt;=$F168,Q$6&lt;=$H168)*((Q$6-$F168+1)/($J168*($J168+1)/2)*$D168))+($K168="custom")*CustCF!K168</f>
        <v>0</v>
      </c>
      <c r="R168" s="95">
        <f>($K168="Bell Curve")*(_xlfn.NORM.DIST(AND(R$6&gt;=$F168,R$6&lt;=$H168)*(R$6-$F168+1),$J168/2,$M168,TRUE)-_xlfn.NORM.DIST(AND(R$6&gt;=$F168,R$6&lt;=$H168)*(Q$6-$F168+1),$J168/2,$M168,TRUE))/(1-2*_xlfn.NORM.DIST(0,$J168/2,$M168,TRUE))*$D168+($K168="Steady Growth")*(AND(R$6&gt;=$F168,R$6&lt;=$H168)*((R$6-$F168+1)/($J168*($J168+1)/2)*$D168))+($K168="custom")*CustCF!L168</f>
        <v>0</v>
      </c>
      <c r="S168" s="95">
        <f>($K168="Bell Curve")*(_xlfn.NORM.DIST(AND(S$6&gt;=$F168,S$6&lt;=$H168)*(S$6-$F168+1),$J168/2,$M168,TRUE)-_xlfn.NORM.DIST(AND(S$6&gt;=$F168,S$6&lt;=$H168)*(R$6-$F168+1),$J168/2,$M168,TRUE))/(1-2*_xlfn.NORM.DIST(0,$J168/2,$M168,TRUE))*$D168+($K168="Steady Growth")*(AND(S$6&gt;=$F168,S$6&lt;=$H168)*((S$6-$F168+1)/($J168*($J168+1)/2)*$D168))+($K168="custom")*CustCF!M168</f>
        <v>0</v>
      </c>
      <c r="T168" s="95">
        <f>($K168="Bell Curve")*(_xlfn.NORM.DIST(AND(T$6&gt;=$F168,T$6&lt;=$H168)*(T$6-$F168+1),$J168/2,$M168,TRUE)-_xlfn.NORM.DIST(AND(T$6&gt;=$F168,T$6&lt;=$H168)*(S$6-$F168+1),$J168/2,$M168,TRUE))/(1-2*_xlfn.NORM.DIST(0,$J168/2,$M168,TRUE))*$D168+($K168="Steady Growth")*(AND(T$6&gt;=$F168,T$6&lt;=$H168)*((T$6-$F168+1)/($J168*($J168+1)/2)*$D168))+($K168="custom")*CustCF!N168</f>
        <v>0</v>
      </c>
      <c r="U168" s="95">
        <f>($K168="Bell Curve")*(_xlfn.NORM.DIST(AND(U$6&gt;=$F168,U$6&lt;=$H168)*(U$6-$F168+1),$J168/2,$M168,TRUE)-_xlfn.NORM.DIST(AND(U$6&gt;=$F168,U$6&lt;=$H168)*(T$6-$F168+1),$J168/2,$M168,TRUE))/(1-2*_xlfn.NORM.DIST(0,$J168/2,$M168,TRUE))*$D168+($K168="Steady Growth")*(AND(U$6&gt;=$F168,U$6&lt;=$H168)*((U$6-$F168+1)/($J168*($J168+1)/2)*$D168))+($K168="custom")*CustCF!O168</f>
        <v>0</v>
      </c>
      <c r="V168" s="95">
        <f>($K168="Bell Curve")*(_xlfn.NORM.DIST(AND(V$6&gt;=$F168,V$6&lt;=$H168)*(V$6-$F168+1),$J168/2,$M168,TRUE)-_xlfn.NORM.DIST(AND(V$6&gt;=$F168,V$6&lt;=$H168)*(U$6-$F168+1),$J168/2,$M168,TRUE))/(1-2*_xlfn.NORM.DIST(0,$J168/2,$M168,TRUE))*$D168+($K168="Steady Growth")*(AND(V$6&gt;=$F168,V$6&lt;=$H168)*((V$6-$F168+1)/($J168*($J168+1)/2)*$D168))+($K168="custom")*CustCF!P168</f>
        <v>0</v>
      </c>
      <c r="W168" s="95">
        <f>($K168="Bell Curve")*(_xlfn.NORM.DIST(AND(W$6&gt;=$F168,W$6&lt;=$H168)*(W$6-$F168+1),$J168/2,$M168,TRUE)-_xlfn.NORM.DIST(AND(W$6&gt;=$F168,W$6&lt;=$H168)*(V$6-$F168+1),$J168/2,$M168,TRUE))/(1-2*_xlfn.NORM.DIST(0,$J168/2,$M168,TRUE))*$D168+($K168="Steady Growth")*(AND(W$6&gt;=$F168,W$6&lt;=$H168)*((W$6-$F168+1)/($J168*($J168+1)/2)*$D168))+($K168="custom")*CustCF!Q168</f>
        <v>0</v>
      </c>
      <c r="X168" s="95">
        <f>($K168="Bell Curve")*(_xlfn.NORM.DIST(AND(X$6&gt;=$F168,X$6&lt;=$H168)*(X$6-$F168+1),$J168/2,$M168,TRUE)-_xlfn.NORM.DIST(AND(X$6&gt;=$F168,X$6&lt;=$H168)*(W$6-$F168+1),$J168/2,$M168,TRUE))/(1-2*_xlfn.NORM.DIST(0,$J168/2,$M168,TRUE))*$D168+($K168="Steady Growth")*(AND(X$6&gt;=$F168,X$6&lt;=$H168)*((X$6-$F168+1)/($J168*($J168+1)/2)*$D168))+($K168="custom")*CustCF!R168</f>
        <v>0</v>
      </c>
      <c r="Y168" s="95">
        <f>($K168="Bell Curve")*(_xlfn.NORM.DIST(AND(Y$6&gt;=$F168,Y$6&lt;=$H168)*(Y$6-$F168+1),$J168/2,$M168,TRUE)-_xlfn.NORM.DIST(AND(Y$6&gt;=$F168,Y$6&lt;=$H168)*(X$6-$F168+1),$J168/2,$M168,TRUE))/(1-2*_xlfn.NORM.DIST(0,$J168/2,$M168,TRUE))*$D168+($K168="Steady Growth")*(AND(Y$6&gt;=$F168,Y$6&lt;=$H168)*((Y$6-$F168+1)/($J168*($J168+1)/2)*$D168))+($K168="custom")*CustCF!S168</f>
        <v>0</v>
      </c>
      <c r="Z168" s="95">
        <f>($K168="Bell Curve")*(_xlfn.NORM.DIST(AND(Z$6&gt;=$F168,Z$6&lt;=$H168)*(Z$6-$F168+1),$J168/2,$M168,TRUE)-_xlfn.NORM.DIST(AND(Z$6&gt;=$F168,Z$6&lt;=$H168)*(Y$6-$F168+1),$J168/2,$M168,TRUE))/(1-2*_xlfn.NORM.DIST(0,$J168/2,$M168,TRUE))*$D168+($K168="Steady Growth")*(AND(Z$6&gt;=$F168,Z$6&lt;=$H168)*((Z$6-$F168+1)/($J168*($J168+1)/2)*$D168))+($K168="custom")*CustCF!T168</f>
        <v>0</v>
      </c>
      <c r="AA168" s="95">
        <f>($K168="Bell Curve")*(_xlfn.NORM.DIST(AND(AA$6&gt;=$F168,AA$6&lt;=$H168)*(AA$6-$F168+1),$J168/2,$M168,TRUE)-_xlfn.NORM.DIST(AND(AA$6&gt;=$F168,AA$6&lt;=$H168)*(Z$6-$F168+1),$J168/2,$M168,TRUE))/(1-2*_xlfn.NORM.DIST(0,$J168/2,$M168,TRUE))*$D168+($K168="Steady Growth")*(AND(AA$6&gt;=$F168,AA$6&lt;=$H168)*((AA$6-$F168+1)/($J168*($J168+1)/2)*$D168))+($K168="custom")*CustCF!U168</f>
        <v>0</v>
      </c>
      <c r="AB168" s="95">
        <f>($K168="Bell Curve")*(_xlfn.NORM.DIST(AND(AB$6&gt;=$F168,AB$6&lt;=$H168)*(AB$6-$F168+1),$J168/2,$M168,TRUE)-_xlfn.NORM.DIST(AND(AB$6&gt;=$F168,AB$6&lt;=$H168)*(AA$6-$F168+1),$J168/2,$M168,TRUE))/(1-2*_xlfn.NORM.DIST(0,$J168/2,$M168,TRUE))*$D168+($K168="Steady Growth")*(AND(AB$6&gt;=$F168,AB$6&lt;=$H168)*((AB$6-$F168+1)/($J168*($J168+1)/2)*$D168))+($K168="custom")*CustCF!V168</f>
        <v>0</v>
      </c>
      <c r="AC168" s="95">
        <f>($K168="Bell Curve")*(_xlfn.NORM.DIST(AND(AC$6&gt;=$F168,AC$6&lt;=$H168)*(AC$6-$F168+1),$J168/2,$M168,TRUE)-_xlfn.NORM.DIST(AND(AC$6&gt;=$F168,AC$6&lt;=$H168)*(AB$6-$F168+1),$J168/2,$M168,TRUE))/(1-2*_xlfn.NORM.DIST(0,$J168/2,$M168,TRUE))*$D168+($K168="Steady Growth")*(AND(AC$6&gt;=$F168,AC$6&lt;=$H168)*((AC$6-$F168+1)/($J168*($J168+1)/2)*$D168))+($K168="custom")*CustCF!W168</f>
        <v>0</v>
      </c>
      <c r="AD168" s="95">
        <f>($K168="Bell Curve")*(_xlfn.NORM.DIST(AND(AD$6&gt;=$F168,AD$6&lt;=$H168)*(AD$6-$F168+1),$J168/2,$M168,TRUE)-_xlfn.NORM.DIST(AND(AD$6&gt;=$F168,AD$6&lt;=$H168)*(AC$6-$F168+1),$J168/2,$M168,TRUE))/(1-2*_xlfn.NORM.DIST(0,$J168/2,$M168,TRUE))*$D168+($K168="Steady Growth")*(AND(AD$6&gt;=$F168,AD$6&lt;=$H168)*((AD$6-$F168+1)/($J168*($J168+1)/2)*$D168))+($K168="custom")*CustCF!X168</f>
        <v>0</v>
      </c>
      <c r="AE168" s="95">
        <f>($K168="Bell Curve")*(_xlfn.NORM.DIST(AND(AE$6&gt;=$F168,AE$6&lt;=$H168)*(AE$6-$F168+1),$J168/2,$M168,TRUE)-_xlfn.NORM.DIST(AND(AE$6&gt;=$F168,AE$6&lt;=$H168)*(AD$6-$F168+1),$J168/2,$M168,TRUE))/(1-2*_xlfn.NORM.DIST(0,$J168/2,$M168,TRUE))*$D168+($K168="Steady Growth")*(AND(AE$6&gt;=$F168,AE$6&lt;=$H168)*((AE$6-$F168+1)/($J168*($J168+1)/2)*$D168))+($K168="custom")*CustCF!Y168</f>
        <v>0</v>
      </c>
      <c r="AF168" s="95">
        <f>($K168="Bell Curve")*(_xlfn.NORM.DIST(AND(AF$6&gt;=$F168,AF$6&lt;=$H168)*(AF$6-$F168+1),$J168/2,$M168,TRUE)-_xlfn.NORM.DIST(AND(AF$6&gt;=$F168,AF$6&lt;=$H168)*(AE$6-$F168+1),$J168/2,$M168,TRUE))/(1-2*_xlfn.NORM.DIST(0,$J168/2,$M168,TRUE))*$D168+($K168="Steady Growth")*(AND(AF$6&gt;=$F168,AF$6&lt;=$H168)*((AF$6-$F168+1)/($J168*($J168+1)/2)*$D168))+($K168="custom")*CustCF!Z168</f>
        <v>0</v>
      </c>
      <c r="AG168" s="95">
        <f>($K168="Bell Curve")*(_xlfn.NORM.DIST(AND(AG$6&gt;=$F168,AG$6&lt;=$H168)*(AG$6-$F168+1),$J168/2,$M168,TRUE)-_xlfn.NORM.DIST(AND(AG$6&gt;=$F168,AG$6&lt;=$H168)*(AF$6-$F168+1),$J168/2,$M168,TRUE))/(1-2*_xlfn.NORM.DIST(0,$J168/2,$M168,TRUE))*$D168+($K168="Steady Growth")*(AND(AG$6&gt;=$F168,AG$6&lt;=$H168)*((AG$6-$F168+1)/($J168*($J168+1)/2)*$D168))+($K168="custom")*CustCF!AA168</f>
        <v>0</v>
      </c>
      <c r="AH168" s="95">
        <f>($K168="Bell Curve")*(_xlfn.NORM.DIST(AND(AH$6&gt;=$F168,AH$6&lt;=$H168)*(AH$6-$F168+1),$J168/2,$M168,TRUE)-_xlfn.NORM.DIST(AND(AH$6&gt;=$F168,AH$6&lt;=$H168)*(AG$6-$F168+1),$J168/2,$M168,TRUE))/(1-2*_xlfn.NORM.DIST(0,$J168/2,$M168,TRUE))*$D168+($K168="Steady Growth")*(AND(AH$6&gt;=$F168,AH$6&lt;=$H168)*((AH$6-$F168+1)/($J168*($J168+1)/2)*$D168))+($K168="custom")*CustCF!AB168</f>
        <v>0</v>
      </c>
      <c r="AI168" s="95">
        <f>($K168="Bell Curve")*(_xlfn.NORM.DIST(AND(AI$6&gt;=$F168,AI$6&lt;=$H168)*(AI$6-$F168+1),$J168/2,$M168,TRUE)-_xlfn.NORM.DIST(AND(AI$6&gt;=$F168,AI$6&lt;=$H168)*(AH$6-$F168+1),$J168/2,$M168,TRUE))/(1-2*_xlfn.NORM.DIST(0,$J168/2,$M168,TRUE))*$D168+($K168="Steady Growth")*(AND(AI$6&gt;=$F168,AI$6&lt;=$H168)*((AI$6-$F168+1)/($J168*($J168+1)/2)*$D168))+($K168="custom")*CustCF!AC168</f>
        <v>0</v>
      </c>
      <c r="AJ168" s="95">
        <f>($K168="Bell Curve")*(_xlfn.NORM.DIST(AND(AJ$6&gt;=$F168,AJ$6&lt;=$H168)*(AJ$6-$F168+1),$J168/2,$M168,TRUE)-_xlfn.NORM.DIST(AND(AJ$6&gt;=$F168,AJ$6&lt;=$H168)*(AI$6-$F168+1),$J168/2,$M168,TRUE))/(1-2*_xlfn.NORM.DIST(0,$J168/2,$M168,TRUE))*$D168+($K168="Steady Growth")*(AND(AJ$6&gt;=$F168,AJ$6&lt;=$H168)*((AJ$6-$F168+1)/($J168*($J168+1)/2)*$D168))+($K168="custom")*CustCF!AD168</f>
        <v>0</v>
      </c>
      <c r="AK168" s="95">
        <f>($K168="Bell Curve")*(_xlfn.NORM.DIST(AND(AK$6&gt;=$F168,AK$6&lt;=$H168)*(AK$6-$F168+1),$J168/2,$M168,TRUE)-_xlfn.NORM.DIST(AND(AK$6&gt;=$F168,AK$6&lt;=$H168)*(AJ$6-$F168+1),$J168/2,$M168,TRUE))/(1-2*_xlfn.NORM.DIST(0,$J168/2,$M168,TRUE))*$D168+($K168="Steady Growth")*(AND(AK$6&gt;=$F168,AK$6&lt;=$H168)*((AK$6-$F168+1)/($J168*($J168+1)/2)*$D168))+($K168="custom")*CustCF!AE168</f>
        <v>0</v>
      </c>
      <c r="AL168" s="95">
        <f>($K168="Bell Curve")*(_xlfn.NORM.DIST(AND(AL$6&gt;=$F168,AL$6&lt;=$H168)*(AL$6-$F168+1),$J168/2,$M168,TRUE)-_xlfn.NORM.DIST(AND(AL$6&gt;=$F168,AL$6&lt;=$H168)*(AK$6-$F168+1),$J168/2,$M168,TRUE))/(1-2*_xlfn.NORM.DIST(0,$J168/2,$M168,TRUE))*$D168+($K168="Steady Growth")*(AND(AL$6&gt;=$F168,AL$6&lt;=$H168)*((AL$6-$F168+1)/($J168*($J168+1)/2)*$D168))+($K168="custom")*CustCF!AF168</f>
        <v>0</v>
      </c>
      <c r="AM168" s="95">
        <f>($K168="Bell Curve")*(_xlfn.NORM.DIST(AND(AM$6&gt;=$F168,AM$6&lt;=$H168)*(AM$6-$F168+1),$J168/2,$M168,TRUE)-_xlfn.NORM.DIST(AND(AM$6&gt;=$F168,AM$6&lt;=$H168)*(AL$6-$F168+1),$J168/2,$M168,TRUE))/(1-2*_xlfn.NORM.DIST(0,$J168/2,$M168,TRUE))*$D168+($K168="Steady Growth")*(AND(AM$6&gt;=$F168,AM$6&lt;=$H168)*((AM$6-$F168+1)/($J168*($J168+1)/2)*$D168))+($K168="custom")*CustCF!AG168</f>
        <v>0</v>
      </c>
      <c r="AN168" s="95">
        <f>($K168="Bell Curve")*(_xlfn.NORM.DIST(AND(AN$6&gt;=$F168,AN$6&lt;=$H168)*(AN$6-$F168+1),$J168/2,$M168,TRUE)-_xlfn.NORM.DIST(AND(AN$6&gt;=$F168,AN$6&lt;=$H168)*(AM$6-$F168+1),$J168/2,$M168,TRUE))/(1-2*_xlfn.NORM.DIST(0,$J168/2,$M168,TRUE))*$D168+($K168="Steady Growth")*(AND(AN$6&gt;=$F168,AN$6&lt;=$H168)*((AN$6-$F168+1)/($J168*($J168+1)/2)*$D168))+($K168="custom")*CustCF!AH168</f>
        <v>0</v>
      </c>
      <c r="AO168" s="95">
        <f>($K168="Bell Curve")*(_xlfn.NORM.DIST(AND(AO$6&gt;=$F168,AO$6&lt;=$H168)*(AO$6-$F168+1),$J168/2,$M168,TRUE)-_xlfn.NORM.DIST(AND(AO$6&gt;=$F168,AO$6&lt;=$H168)*(AN$6-$F168+1),$J168/2,$M168,TRUE))/(1-2*_xlfn.NORM.DIST(0,$J168/2,$M168,TRUE))*$D168+($K168="Steady Growth")*(AND(AO$6&gt;=$F168,AO$6&lt;=$H168)*((AO$6-$F168+1)/($J168*($J168+1)/2)*$D168))+($K168="custom")*CustCF!AI168</f>
        <v>0</v>
      </c>
      <c r="AP168" s="95">
        <f>($K168="Bell Curve")*(_xlfn.NORM.DIST(AND(AP$6&gt;=$F168,AP$6&lt;=$H168)*(AP$6-$F168+1),$J168/2,$M168,TRUE)-_xlfn.NORM.DIST(AND(AP$6&gt;=$F168,AP$6&lt;=$H168)*(AO$6-$F168+1),$J168/2,$M168,TRUE))/(1-2*_xlfn.NORM.DIST(0,$J168/2,$M168,TRUE))*$D168+($K168="Steady Growth")*(AND(AP$6&gt;=$F168,AP$6&lt;=$H168)*((AP$6-$F168+1)/($J168*($J168+1)/2)*$D168))+($K168="custom")*CustCF!AJ168</f>
        <v>0</v>
      </c>
      <c r="AQ168" s="95">
        <f>($K168="Bell Curve")*(_xlfn.NORM.DIST(AND(AQ$6&gt;=$F168,AQ$6&lt;=$H168)*(AQ$6-$F168+1),$J168/2,$M168,TRUE)-_xlfn.NORM.DIST(AND(AQ$6&gt;=$F168,AQ$6&lt;=$H168)*(AP$6-$F168+1),$J168/2,$M168,TRUE))/(1-2*_xlfn.NORM.DIST(0,$J168/2,$M168,TRUE))*$D168+($K168="Steady Growth")*(AND(AQ$6&gt;=$F168,AQ$6&lt;=$H168)*((AQ$6-$F168+1)/($J168*($J168+1)/2)*$D168))+($K168="custom")*CustCF!AK168</f>
        <v>0</v>
      </c>
      <c r="AR168" s="95">
        <f>($K168="Bell Curve")*(_xlfn.NORM.DIST(AND(AR$6&gt;=$F168,AR$6&lt;=$H168)*(AR$6-$F168+1),$J168/2,$M168,TRUE)-_xlfn.NORM.DIST(AND(AR$6&gt;=$F168,AR$6&lt;=$H168)*(AQ$6-$F168+1),$J168/2,$M168,TRUE))/(1-2*_xlfn.NORM.DIST(0,$J168/2,$M168,TRUE))*$D168+($K168="Steady Growth")*(AND(AR$6&gt;=$F168,AR$6&lt;=$H168)*((AR$6-$F168+1)/($J168*($J168+1)/2)*$D168))+($K168="custom")*CustCF!AL168</f>
        <v>0</v>
      </c>
      <c r="AS168" s="95">
        <f>($K168="Bell Curve")*(_xlfn.NORM.DIST(AND(AS$6&gt;=$F168,AS$6&lt;=$H168)*(AS$6-$F168+1),$J168/2,$M168,TRUE)-_xlfn.NORM.DIST(AND(AS$6&gt;=$F168,AS$6&lt;=$H168)*(AR$6-$F168+1),$J168/2,$M168,TRUE))/(1-2*_xlfn.NORM.DIST(0,$J168/2,$M168,TRUE))*$D168+($K168="Steady Growth")*(AND(AS$6&gt;=$F168,AS$6&lt;=$H168)*((AS$6-$F168+1)/($J168*($J168+1)/2)*$D168))+($K168="custom")*CustCF!AM168</f>
        <v>0</v>
      </c>
      <c r="AT168" s="95">
        <f>($K168="Bell Curve")*(_xlfn.NORM.DIST(AND(AT$6&gt;=$F168,AT$6&lt;=$H168)*(AT$6-$F168+1),$J168/2,$M168,TRUE)-_xlfn.NORM.DIST(AND(AT$6&gt;=$F168,AT$6&lt;=$H168)*(AS$6-$F168+1),$J168/2,$M168,TRUE))/(1-2*_xlfn.NORM.DIST(0,$J168/2,$M168,TRUE))*$D168+($K168="Steady Growth")*(AND(AT$6&gt;=$F168,AT$6&lt;=$H168)*((AT$6-$F168+1)/($J168*($J168+1)/2)*$D168))+($K168="custom")*CustCF!AN168</f>
        <v>0</v>
      </c>
      <c r="AU168" s="95">
        <f>($K168="Bell Curve")*(_xlfn.NORM.DIST(AND(AU$6&gt;=$F168,AU$6&lt;=$H168)*(AU$6-$F168+1),$J168/2,$M168,TRUE)-_xlfn.NORM.DIST(AND(AU$6&gt;=$F168,AU$6&lt;=$H168)*(AT$6-$F168+1),$J168/2,$M168,TRUE))/(1-2*_xlfn.NORM.DIST(0,$J168/2,$M168,TRUE))*$D168+($K168="Steady Growth")*(AND(AU$6&gt;=$F168,AU$6&lt;=$H168)*((AU$6-$F168+1)/($J168*($J168+1)/2)*$D168))+($K168="custom")*CustCF!AO168</f>
        <v>0</v>
      </c>
      <c r="AV168" s="95">
        <f>($K168="Bell Curve")*(_xlfn.NORM.DIST(AND(AV$6&gt;=$F168,AV$6&lt;=$H168)*(AV$6-$F168+1),$J168/2,$M168,TRUE)-_xlfn.NORM.DIST(AND(AV$6&gt;=$F168,AV$6&lt;=$H168)*(AU$6-$F168+1),$J168/2,$M168,TRUE))/(1-2*_xlfn.NORM.DIST(0,$J168/2,$M168,TRUE))*$D168+($K168="Steady Growth")*(AND(AV$6&gt;=$F168,AV$6&lt;=$H168)*((AV$6-$F168+1)/($J168*($J168+1)/2)*$D168))+($K168="custom")*CustCF!AP168</f>
        <v>0</v>
      </c>
      <c r="AW168" s="95">
        <f>($K168="Bell Curve")*(_xlfn.NORM.DIST(AND(AW$6&gt;=$F168,AW$6&lt;=$H168)*(AW$6-$F168+1),$J168/2,$M168,TRUE)-_xlfn.NORM.DIST(AND(AW$6&gt;=$F168,AW$6&lt;=$H168)*(AV$6-$F168+1),$J168/2,$M168,TRUE))/(1-2*_xlfn.NORM.DIST(0,$J168/2,$M168,TRUE))*$D168+($K168="Steady Growth")*(AND(AW$6&gt;=$F168,AW$6&lt;=$H168)*((AW$6-$F168+1)/($J168*($J168+1)/2)*$D168))+($K168="custom")*CustCF!AQ168</f>
        <v>0</v>
      </c>
      <c r="AX168" s="95">
        <f>($K168="Bell Curve")*(_xlfn.NORM.DIST(AND(AX$6&gt;=$F168,AX$6&lt;=$H168)*(AX$6-$F168+1),$J168/2,$M168,TRUE)-_xlfn.NORM.DIST(AND(AX$6&gt;=$F168,AX$6&lt;=$H168)*(AW$6-$F168+1),$J168/2,$M168,TRUE))/(1-2*_xlfn.NORM.DIST(0,$J168/2,$M168,TRUE))*$D168+($K168="Steady Growth")*(AND(AX$6&gt;=$F168,AX$6&lt;=$H168)*((AX$6-$F168+1)/($J168*($J168+1)/2)*$D168))+($K168="custom")*CustCF!AR168</f>
        <v>0</v>
      </c>
      <c r="AY168" s="95">
        <f>($K168="Bell Curve")*(_xlfn.NORM.DIST(AND(AY$6&gt;=$F168,AY$6&lt;=$H168)*(AY$6-$F168+1),$J168/2,$M168,TRUE)-_xlfn.NORM.DIST(AND(AY$6&gt;=$F168,AY$6&lt;=$H168)*(AX$6-$F168+1),$J168/2,$M168,TRUE))/(1-2*_xlfn.NORM.DIST(0,$J168/2,$M168,TRUE))*$D168+($K168="Steady Growth")*(AND(AY$6&gt;=$F168,AY$6&lt;=$H168)*((AY$6-$F168+1)/($J168*($J168+1)/2)*$D168))+($K168="custom")*CustCF!AS168</f>
        <v>0</v>
      </c>
      <c r="AZ168" s="95">
        <f>($K168="Bell Curve")*(_xlfn.NORM.DIST(AND(AZ$6&gt;=$F168,AZ$6&lt;=$H168)*(AZ$6-$F168+1),$J168/2,$M168,TRUE)-_xlfn.NORM.DIST(AND(AZ$6&gt;=$F168,AZ$6&lt;=$H168)*(AY$6-$F168+1),$J168/2,$M168,TRUE))/(1-2*_xlfn.NORM.DIST(0,$J168/2,$M168,TRUE))*$D168+($K168="Steady Growth")*(AND(AZ$6&gt;=$F168,AZ$6&lt;=$H168)*((AZ$6-$F168+1)/($J168*($J168+1)/2)*$D168))+($K168="custom")*CustCF!AT168</f>
        <v>0</v>
      </c>
      <c r="BA168" s="95">
        <f>($K168="Bell Curve")*(_xlfn.NORM.DIST(AND(BA$6&gt;=$F168,BA$6&lt;=$H168)*(BA$6-$F168+1),$J168/2,$M168,TRUE)-_xlfn.NORM.DIST(AND(BA$6&gt;=$F168,BA$6&lt;=$H168)*(AZ$6-$F168+1),$J168/2,$M168,TRUE))/(1-2*_xlfn.NORM.DIST(0,$J168/2,$M168,TRUE))*$D168+($K168="Steady Growth")*(AND(BA$6&gt;=$F168,BA$6&lt;=$H168)*((BA$6-$F168+1)/($J168*($J168+1)/2)*$D168))+($K168="custom")*CustCF!AU168</f>
        <v>0</v>
      </c>
      <c r="BB168" s="95">
        <f>($K168="Bell Curve")*(_xlfn.NORM.DIST(AND(BB$6&gt;=$F168,BB$6&lt;=$H168)*(BB$6-$F168+1),$J168/2,$M168,TRUE)-_xlfn.NORM.DIST(AND(BB$6&gt;=$F168,BB$6&lt;=$H168)*(BA$6-$F168+1),$J168/2,$M168,TRUE))/(1-2*_xlfn.NORM.DIST(0,$J168/2,$M168,TRUE))*$D168+($K168="Steady Growth")*(AND(BB$6&gt;=$F168,BB$6&lt;=$H168)*((BB$6-$F168+1)/($J168*($J168+1)/2)*$D168))+($K168="custom")*CustCF!AV168</f>
        <v>0</v>
      </c>
      <c r="BC168" s="95">
        <f>($K168="Bell Curve")*(_xlfn.NORM.DIST(AND(BC$6&gt;=$F168,BC$6&lt;=$H168)*(BC$6-$F168+1),$J168/2,$M168,TRUE)-_xlfn.NORM.DIST(AND(BC$6&gt;=$F168,BC$6&lt;=$H168)*(BB$6-$F168+1),$J168/2,$M168,TRUE))/(1-2*_xlfn.NORM.DIST(0,$J168/2,$M168,TRUE))*$D168+($K168="Steady Growth")*(AND(BC$6&gt;=$F168,BC$6&lt;=$H168)*((BC$6-$F168+1)/($J168*($J168+1)/2)*$D168))+($K168="custom")*CustCF!AW168</f>
        <v>0</v>
      </c>
      <c r="BD168" s="95">
        <f>($K168="Bell Curve")*(_xlfn.NORM.DIST(AND(BD$6&gt;=$F168,BD$6&lt;=$H168)*(BD$6-$F168+1),$J168/2,$M168,TRUE)-_xlfn.NORM.DIST(AND(BD$6&gt;=$F168,BD$6&lt;=$H168)*(BC$6-$F168+1),$J168/2,$M168,TRUE))/(1-2*_xlfn.NORM.DIST(0,$J168/2,$M168,TRUE))*$D168+($K168="Steady Growth")*(AND(BD$6&gt;=$F168,BD$6&lt;=$H168)*((BD$6-$F168+1)/($J168*($J168+1)/2)*$D168))+($K168="custom")*CustCF!AX168</f>
        <v>0</v>
      </c>
      <c r="BE168" s="95">
        <f>($K168="Bell Curve")*(_xlfn.NORM.DIST(AND(BE$6&gt;=$F168,BE$6&lt;=$H168)*(BE$6-$F168+1),$J168/2,$M168,TRUE)-_xlfn.NORM.DIST(AND(BE$6&gt;=$F168,BE$6&lt;=$H168)*(BD$6-$F168+1),$J168/2,$M168,TRUE))/(1-2*_xlfn.NORM.DIST(0,$J168/2,$M168,TRUE))*$D168+($K168="Steady Growth")*(AND(BE$6&gt;=$F168,BE$6&lt;=$H168)*((BE$6-$F168+1)/($J168*($J168+1)/2)*$D168))+($K168="custom")*CustCF!AY168</f>
        <v>0</v>
      </c>
      <c r="BF168" s="95">
        <f>($K168="Bell Curve")*(_xlfn.NORM.DIST(AND(BF$6&gt;=$F168,BF$6&lt;=$H168)*(BF$6-$F168+1),$J168/2,$M168,TRUE)-_xlfn.NORM.DIST(AND(BF$6&gt;=$F168,BF$6&lt;=$H168)*(BE$6-$F168+1),$J168/2,$M168,TRUE))/(1-2*_xlfn.NORM.DIST(0,$J168/2,$M168,TRUE))*$D168+($K168="Steady Growth")*(AND(BF$6&gt;=$F168,BF$6&lt;=$H168)*((BF$6-$F168+1)/($J168*($J168+1)/2)*$D168))+($K168="custom")*CustCF!AZ168</f>
        <v>0</v>
      </c>
      <c r="BG168" s="95">
        <f>($K168="Bell Curve")*(_xlfn.NORM.DIST(AND(BG$6&gt;=$F168,BG$6&lt;=$H168)*(BG$6-$F168+1),$J168/2,$M168,TRUE)-_xlfn.NORM.DIST(AND(BG$6&gt;=$F168,BG$6&lt;=$H168)*(BF$6-$F168+1),$J168/2,$M168,TRUE))/(1-2*_xlfn.NORM.DIST(0,$J168/2,$M168,TRUE))*$D168+($K168="Steady Growth")*(AND(BG$6&gt;=$F168,BG$6&lt;=$H168)*((BG$6-$F168+1)/($J168*($J168+1)/2)*$D168))+($K168="custom")*CustCF!BA168</f>
        <v>0</v>
      </c>
      <c r="BH168" s="95">
        <f>($K168="Bell Curve")*(_xlfn.NORM.DIST(AND(BH$6&gt;=$F168,BH$6&lt;=$H168)*(BH$6-$F168+1),$J168/2,$M168,TRUE)-_xlfn.NORM.DIST(AND(BH$6&gt;=$F168,BH$6&lt;=$H168)*(BG$6-$F168+1),$J168/2,$M168,TRUE))/(1-2*_xlfn.NORM.DIST(0,$J168/2,$M168,TRUE))*$D168+($K168="Steady Growth")*(AND(BH$6&gt;=$F168,BH$6&lt;=$H168)*((BH$6-$F168+1)/($J168*($J168+1)/2)*$D168))+($K168="custom")*CustCF!BB168</f>
        <v>0</v>
      </c>
      <c r="BI168" s="95">
        <f>($K168="Bell Curve")*(_xlfn.NORM.DIST(AND(BI$6&gt;=$F168,BI$6&lt;=$H168)*(BI$6-$F168+1),$J168/2,$M168,TRUE)-_xlfn.NORM.DIST(AND(BI$6&gt;=$F168,BI$6&lt;=$H168)*(BH$6-$F168+1),$J168/2,$M168,TRUE))/(1-2*_xlfn.NORM.DIST(0,$J168/2,$M168,TRUE))*$D168+($K168="Steady Growth")*(AND(BI$6&gt;=$F168,BI$6&lt;=$H168)*((BI$6-$F168+1)/($J168*($J168+1)/2)*$D168))+($K168="custom")*CustCF!BC168</f>
        <v>0</v>
      </c>
      <c r="BJ168" s="95">
        <f>($K168="Bell Curve")*(_xlfn.NORM.DIST(AND(BJ$6&gt;=$F168,BJ$6&lt;=$H168)*(BJ$6-$F168+1),$J168/2,$M168,TRUE)-_xlfn.NORM.DIST(AND(BJ$6&gt;=$F168,BJ$6&lt;=$H168)*(BI$6-$F168+1),$J168/2,$M168,TRUE))/(1-2*_xlfn.NORM.DIST(0,$J168/2,$M168,TRUE))*$D168+($K168="Steady Growth")*(AND(BJ$6&gt;=$F168,BJ$6&lt;=$H168)*((BJ$6-$F168+1)/($J168*($J168+1)/2)*$D168))+($K168="custom")*CustCF!BD168</f>
        <v>0</v>
      </c>
      <c r="BK168" s="95">
        <f>($K168="Bell Curve")*(_xlfn.NORM.DIST(AND(BK$6&gt;=$F168,BK$6&lt;=$H168)*(BK$6-$F168+1),$J168/2,$M168,TRUE)-_xlfn.NORM.DIST(AND(BK$6&gt;=$F168,BK$6&lt;=$H168)*(BJ$6-$F168+1),$J168/2,$M168,TRUE))/(1-2*_xlfn.NORM.DIST(0,$J168/2,$M168,TRUE))*$D168+($K168="Steady Growth")*(AND(BK$6&gt;=$F168,BK$6&lt;=$H168)*((BK$6-$F168+1)/($J168*($J168+1)/2)*$D168))+($K168="custom")*CustCF!BE168</f>
        <v>0</v>
      </c>
      <c r="BL168" s="95">
        <f>($K168="Bell Curve")*(_xlfn.NORM.DIST(AND(BL$6&gt;=$F168,BL$6&lt;=$H168)*(BL$6-$F168+1),$J168/2,$M168,TRUE)-_xlfn.NORM.DIST(AND(BL$6&gt;=$F168,BL$6&lt;=$H168)*(BK$6-$F168+1),$J168/2,$M168,TRUE))/(1-2*_xlfn.NORM.DIST(0,$J168/2,$M168,TRUE))*$D168+($K168="Steady Growth")*(AND(BL$6&gt;=$F168,BL$6&lt;=$H168)*((BL$6-$F168+1)/($J168*($J168+1)/2)*$D168))+($K168="custom")*CustCF!BF168</f>
        <v>0</v>
      </c>
      <c r="BM168" s="95">
        <f>($K168="Bell Curve")*(_xlfn.NORM.DIST(AND(BM$6&gt;=$F168,BM$6&lt;=$H168)*(BM$6-$F168+1),$J168/2,$M168,TRUE)-_xlfn.NORM.DIST(AND(BM$6&gt;=$F168,BM$6&lt;=$H168)*(BL$6-$F168+1),$J168/2,$M168,TRUE))/(1-2*_xlfn.NORM.DIST(0,$J168/2,$M168,TRUE))*$D168+($K168="Steady Growth")*(AND(BM$6&gt;=$F168,BM$6&lt;=$H168)*((BM$6-$F168+1)/($J168*($J168+1)/2)*$D168))+($K168="custom")*CustCF!BG168</f>
        <v>0</v>
      </c>
      <c r="BN168" s="95">
        <f>($K168="Bell Curve")*(_xlfn.NORM.DIST(AND(BN$6&gt;=$F168,BN$6&lt;=$H168)*(BN$6-$F168+1),$J168/2,$M168,TRUE)-_xlfn.NORM.DIST(AND(BN$6&gt;=$F168,BN$6&lt;=$H168)*(BM$6-$F168+1),$J168/2,$M168,TRUE))/(1-2*_xlfn.NORM.DIST(0,$J168/2,$M168,TRUE))*$D168+($K168="Steady Growth")*(AND(BN$6&gt;=$F168,BN$6&lt;=$H168)*((BN$6-$F168+1)/($J168*($J168+1)/2)*$D168))+($K168="custom")*CustCF!BH168</f>
        <v>0</v>
      </c>
      <c r="BO168" s="95">
        <f>($K168="Bell Curve")*(_xlfn.NORM.DIST(AND(BO$6&gt;=$F168,BO$6&lt;=$H168)*(BO$6-$F168+1),$J168/2,$M168,TRUE)-_xlfn.NORM.DIST(AND(BO$6&gt;=$F168,BO$6&lt;=$H168)*(BN$6-$F168+1),$J168/2,$M168,TRUE))/(1-2*_xlfn.NORM.DIST(0,$J168/2,$M168,TRUE))*$D168+($K168="Steady Growth")*(AND(BO$6&gt;=$F168,BO$6&lt;=$H168)*((BO$6-$F168+1)/($J168*($J168+1)/2)*$D168))+($K168="custom")*CustCF!BI168</f>
        <v>0</v>
      </c>
      <c r="BP168" s="95">
        <f>($K168="Bell Curve")*(_xlfn.NORM.DIST(AND(BP$6&gt;=$F168,BP$6&lt;=$H168)*(BP$6-$F168+1),$J168/2,$M168,TRUE)-_xlfn.NORM.DIST(AND(BP$6&gt;=$F168,BP$6&lt;=$H168)*(BO$6-$F168+1),$J168/2,$M168,TRUE))/(1-2*_xlfn.NORM.DIST(0,$J168/2,$M168,TRUE))*$D168+($K168="Steady Growth")*(AND(BP$6&gt;=$F168,BP$6&lt;=$H168)*((BP$6-$F168+1)/($J168*($J168+1)/2)*$D168))+($K168="custom")*CustCF!BJ168</f>
        <v>0</v>
      </c>
      <c r="BQ168" s="95">
        <f>($K168="Bell Curve")*(_xlfn.NORM.DIST(AND(BQ$6&gt;=$F168,BQ$6&lt;=$H168)*(BQ$6-$F168+1),$J168/2,$M168,TRUE)-_xlfn.NORM.DIST(AND(BQ$6&gt;=$F168,BQ$6&lt;=$H168)*(BP$6-$F168+1),$J168/2,$M168,TRUE))/(1-2*_xlfn.NORM.DIST(0,$J168/2,$M168,TRUE))*$D168+($K168="Steady Growth")*(AND(BQ$6&gt;=$F168,BQ$6&lt;=$H168)*((BQ$6-$F168+1)/($J168*($J168+1)/2)*$D168))+($K168="custom")*CustCF!BK168</f>
        <v>0</v>
      </c>
      <c r="BR168" s="95">
        <f>($K168="Bell Curve")*(_xlfn.NORM.DIST(AND(BR$6&gt;=$F168,BR$6&lt;=$H168)*(BR$6-$F168+1),$J168/2,$M168,TRUE)-_xlfn.NORM.DIST(AND(BR$6&gt;=$F168,BR$6&lt;=$H168)*(BQ$6-$F168+1),$J168/2,$M168,TRUE))/(1-2*_xlfn.NORM.DIST(0,$J168/2,$M168,TRUE))*$D168+($K168="Steady Growth")*(AND(BR$6&gt;=$F168,BR$6&lt;=$H168)*((BR$6-$F168+1)/($J168*($J168+1)/2)*$D168))+($K168="custom")*CustCF!BL168</f>
        <v>0</v>
      </c>
      <c r="BS168" s="95">
        <f>($K168="Bell Curve")*(_xlfn.NORM.DIST(AND(BS$6&gt;=$F168,BS$6&lt;=$H168)*(BS$6-$F168+1),$J168/2,$M168,TRUE)-_xlfn.NORM.DIST(AND(BS$6&gt;=$F168,BS$6&lt;=$H168)*(BR$6-$F168+1),$J168/2,$M168,TRUE))/(1-2*_xlfn.NORM.DIST(0,$J168/2,$M168,TRUE))*$D168+($K168="Steady Growth")*(AND(BS$6&gt;=$F168,BS$6&lt;=$H168)*((BS$6-$F168+1)/($J168*($J168+1)/2)*$D168))+($K168="custom")*CustCF!BM168</f>
        <v>0</v>
      </c>
      <c r="BT168" s="95">
        <f>($K168="Bell Curve")*(_xlfn.NORM.DIST(AND(BT$6&gt;=$F168,BT$6&lt;=$H168)*(BT$6-$F168+1),$J168/2,$M168,TRUE)-_xlfn.NORM.DIST(AND(BT$6&gt;=$F168,BT$6&lt;=$H168)*(BS$6-$F168+1),$J168/2,$M168,TRUE))/(1-2*_xlfn.NORM.DIST(0,$J168/2,$M168,TRUE))*$D168+($K168="Steady Growth")*(AND(BT$6&gt;=$F168,BT$6&lt;=$H168)*((BT$6-$F168+1)/($J168*($J168+1)/2)*$D168))+($K168="custom")*CustCF!BN168</f>
        <v>0</v>
      </c>
      <c r="BU168" s="95">
        <f>($K168="Bell Curve")*(_xlfn.NORM.DIST(AND(BU$6&gt;=$F168,BU$6&lt;=$H168)*(BU$6-$F168+1),$J168/2,$M168,TRUE)-_xlfn.NORM.DIST(AND(BU$6&gt;=$F168,BU$6&lt;=$H168)*(BT$6-$F168+1),$J168/2,$M168,TRUE))/(1-2*_xlfn.NORM.DIST(0,$J168/2,$M168,TRUE))*$D168+($K168="Steady Growth")*(AND(BU$6&gt;=$F168,BU$6&lt;=$H168)*((BU$6-$F168+1)/($J168*($J168+1)/2)*$D168))+($K168="custom")*CustCF!BO168</f>
        <v>0</v>
      </c>
      <c r="BV168" s="95">
        <f>($K168="Bell Curve")*(_xlfn.NORM.DIST(AND(BV$6&gt;=$F168,BV$6&lt;=$H168)*(BV$6-$F168+1),$J168/2,$M168,TRUE)-_xlfn.NORM.DIST(AND(BV$6&gt;=$F168,BV$6&lt;=$H168)*(BU$6-$F168+1),$J168/2,$M168,TRUE))/(1-2*_xlfn.NORM.DIST(0,$J168/2,$M168,TRUE))*$D168+($K168="Steady Growth")*(AND(BV$6&gt;=$F168,BV$6&lt;=$H168)*((BV$6-$F168+1)/($J168*($J168+1)/2)*$D168))+($K168="custom")*CustCF!BP168</f>
        <v>0</v>
      </c>
      <c r="BW168" s="95">
        <f>($K168="Bell Curve")*(_xlfn.NORM.DIST(AND(BW$6&gt;=$F168,BW$6&lt;=$H168)*(BW$6-$F168+1),$J168/2,$M168,TRUE)-_xlfn.NORM.DIST(AND(BW$6&gt;=$F168,BW$6&lt;=$H168)*(BV$6-$F168+1),$J168/2,$M168,TRUE))/(1-2*_xlfn.NORM.DIST(0,$J168/2,$M168,TRUE))*$D168+($K168="Steady Growth")*(AND(BW$6&gt;=$F168,BW$6&lt;=$H168)*((BW$6-$F168+1)/($J168*($J168+1)/2)*$D168))+($K168="custom")*CustCF!BQ168</f>
        <v>0</v>
      </c>
      <c r="BX168" s="95">
        <f>($K168="Bell Curve")*(_xlfn.NORM.DIST(AND(BX$6&gt;=$F168,BX$6&lt;=$H168)*(BX$6-$F168+1),$J168/2,$M168,TRUE)-_xlfn.NORM.DIST(AND(BX$6&gt;=$F168,BX$6&lt;=$H168)*(BW$6-$F168+1),$J168/2,$M168,TRUE))/(1-2*_xlfn.NORM.DIST(0,$J168/2,$M168,TRUE))*$D168+($K168="Steady Growth")*(AND(BX$6&gt;=$F168,BX$6&lt;=$H168)*((BX$6-$F168+1)/($J168*($J168+1)/2)*$D168))+($K168="custom")*CustCF!BR168</f>
        <v>0</v>
      </c>
      <c r="BY168" s="95">
        <f>($K168="Bell Curve")*(_xlfn.NORM.DIST(AND(BY$6&gt;=$F168,BY$6&lt;=$H168)*(BY$6-$F168+1),$J168/2,$M168,TRUE)-_xlfn.NORM.DIST(AND(BY$6&gt;=$F168,BY$6&lt;=$H168)*(BX$6-$F168+1),$J168/2,$M168,TRUE))/(1-2*_xlfn.NORM.DIST(0,$J168/2,$M168,TRUE))*$D168+($K168="Steady Growth")*(AND(BY$6&gt;=$F168,BY$6&lt;=$H168)*((BY$6-$F168+1)/($J168*($J168+1)/2)*$D168))+($K168="custom")*CustCF!BS168</f>
        <v>0</v>
      </c>
      <c r="BZ168" s="95">
        <f>($K168="Bell Curve")*(_xlfn.NORM.DIST(AND(BZ$6&gt;=$F168,BZ$6&lt;=$H168)*(BZ$6-$F168+1),$J168/2,$M168,TRUE)-_xlfn.NORM.DIST(AND(BZ$6&gt;=$F168,BZ$6&lt;=$H168)*(BY$6-$F168+1),$J168/2,$M168,TRUE))/(1-2*_xlfn.NORM.DIST(0,$J168/2,$M168,TRUE))*$D168+($K168="Steady Growth")*(AND(BZ$6&gt;=$F168,BZ$6&lt;=$H168)*((BZ$6-$F168+1)/($J168*($J168+1)/2)*$D168))+($K168="custom")*CustCF!BT168</f>
        <v>0</v>
      </c>
      <c r="CA168" s="95">
        <f>($K168="Bell Curve")*(_xlfn.NORM.DIST(AND(CA$6&gt;=$F168,CA$6&lt;=$H168)*(CA$6-$F168+1),$J168/2,$M168,TRUE)-_xlfn.NORM.DIST(AND(CA$6&gt;=$F168,CA$6&lt;=$H168)*(BZ$6-$F168+1),$J168/2,$M168,TRUE))/(1-2*_xlfn.NORM.DIST(0,$J168/2,$M168,TRUE))*$D168+($K168="Steady Growth")*(AND(CA$6&gt;=$F168,CA$6&lt;=$H168)*((CA$6-$F168+1)/($J168*($J168+1)/2)*$D168))+($K168="custom")*CustCF!BU168</f>
        <v>0</v>
      </c>
      <c r="CB168" s="95">
        <f>($K168="Bell Curve")*(_xlfn.NORM.DIST(AND(CB$6&gt;=$F168,CB$6&lt;=$H168)*(CB$6-$F168+1),$J168/2,$M168,TRUE)-_xlfn.NORM.DIST(AND(CB$6&gt;=$F168,CB$6&lt;=$H168)*(CA$6-$F168+1),$J168/2,$M168,TRUE))/(1-2*_xlfn.NORM.DIST(0,$J168/2,$M168,TRUE))*$D168+($K168="Steady Growth")*(AND(CB$6&gt;=$F168,CB$6&lt;=$H168)*((CB$6-$F168+1)/($J168*($J168+1)/2)*$D168))+($K168="custom")*CustCF!BV168</f>
        <v>0</v>
      </c>
      <c r="CC168" s="95">
        <f>($K168="Bell Curve")*(_xlfn.NORM.DIST(AND(CC$6&gt;=$F168,CC$6&lt;=$H168)*(CC$6-$F168+1),$J168/2,$M168,TRUE)-_xlfn.NORM.DIST(AND(CC$6&gt;=$F168,CC$6&lt;=$H168)*(CB$6-$F168+1),$J168/2,$M168,TRUE))/(1-2*_xlfn.NORM.DIST(0,$J168/2,$M168,TRUE))*$D168+($K168="Steady Growth")*(AND(CC$6&gt;=$F168,CC$6&lt;=$H168)*((CC$6-$F168+1)/($J168*($J168+1)/2)*$D168))+($K168="custom")*CustCF!BW168</f>
        <v>0</v>
      </c>
      <c r="CD168" s="95">
        <f>($K168="Bell Curve")*(_xlfn.NORM.DIST(AND(CD$6&gt;=$F168,CD$6&lt;=$H168)*(CD$6-$F168+1),$J168/2,$M168,TRUE)-_xlfn.NORM.DIST(AND(CD$6&gt;=$F168,CD$6&lt;=$H168)*(CC$6-$F168+1),$J168/2,$M168,TRUE))/(1-2*_xlfn.NORM.DIST(0,$J168/2,$M168,TRUE))*$D168+($K168="Steady Growth")*(AND(CD$6&gt;=$F168,CD$6&lt;=$H168)*((CD$6-$F168+1)/($J168*($J168+1)/2)*$D168))+($K168="custom")*CustCF!BX168</f>
        <v>0</v>
      </c>
      <c r="CE168" s="95">
        <f>($K168="Bell Curve")*(_xlfn.NORM.DIST(AND(CE$6&gt;=$F168,CE$6&lt;=$H168)*(CE$6-$F168+1),$J168/2,$M168,TRUE)-_xlfn.NORM.DIST(AND(CE$6&gt;=$F168,CE$6&lt;=$H168)*(CD$6-$F168+1),$J168/2,$M168,TRUE))/(1-2*_xlfn.NORM.DIST(0,$J168/2,$M168,TRUE))*$D168+($K168="Steady Growth")*(AND(CE$6&gt;=$F168,CE$6&lt;=$H168)*((CE$6-$F168+1)/($J168*($J168+1)/2)*$D168))+($K168="custom")*CustCF!BY168</f>
        <v>0</v>
      </c>
      <c r="CF168" s="95">
        <f>($K168="Bell Curve")*(_xlfn.NORM.DIST(AND(CF$6&gt;=$F168,CF$6&lt;=$H168)*(CF$6-$F168+1),$J168/2,$M168,TRUE)-_xlfn.NORM.DIST(AND(CF$6&gt;=$F168,CF$6&lt;=$H168)*(CE$6-$F168+1),$J168/2,$M168,TRUE))/(1-2*_xlfn.NORM.DIST(0,$J168/2,$M168,TRUE))*$D168+($K168="Steady Growth")*(AND(CF$6&gt;=$F168,CF$6&lt;=$H168)*((CF$6-$F168+1)/($J168*($J168+1)/2)*$D168))+($K168="custom")*CustCF!BZ168</f>
        <v>0</v>
      </c>
      <c r="CG168" s="95">
        <f>($K168="Bell Curve")*(_xlfn.NORM.DIST(AND(CG$6&gt;=$F168,CG$6&lt;=$H168)*(CG$6-$F168+1),$J168/2,$M168,TRUE)-_xlfn.NORM.DIST(AND(CG$6&gt;=$F168,CG$6&lt;=$H168)*(CF$6-$F168+1),$J168/2,$M168,TRUE))/(1-2*_xlfn.NORM.DIST(0,$J168/2,$M168,TRUE))*$D168+($K168="Steady Growth")*(AND(CG$6&gt;=$F168,CG$6&lt;=$H168)*((CG$6-$F168+1)/($J168*($J168+1)/2)*$D168))+($K168="custom")*CustCF!CA168</f>
        <v>0</v>
      </c>
      <c r="CH168" s="95">
        <f>($K168="Bell Curve")*(_xlfn.NORM.DIST(AND(CH$6&gt;=$F168,CH$6&lt;=$H168)*(CH$6-$F168+1),$J168/2,$M168,TRUE)-_xlfn.NORM.DIST(AND(CH$6&gt;=$F168,CH$6&lt;=$H168)*(CG$6-$F168+1),$J168/2,$M168,TRUE))/(1-2*_xlfn.NORM.DIST(0,$J168/2,$M168,TRUE))*$D168+($K168="Steady Growth")*(AND(CH$6&gt;=$F168,CH$6&lt;=$H168)*((CH$6-$F168+1)/($J168*($J168+1)/2)*$D168))+($K168="custom")*CustCF!CB168</f>
        <v>0</v>
      </c>
      <c r="CI168" s="95">
        <f>($K168="Bell Curve")*(_xlfn.NORM.DIST(AND(CI$6&gt;=$F168,CI$6&lt;=$H168)*(CI$6-$F168+1),$J168/2,$M168,TRUE)-_xlfn.NORM.DIST(AND(CI$6&gt;=$F168,CI$6&lt;=$H168)*(CH$6-$F168+1),$J168/2,$M168,TRUE))/(1-2*_xlfn.NORM.DIST(0,$J168/2,$M168,TRUE))*$D168+($K168="Steady Growth")*(AND(CI$6&gt;=$F168,CI$6&lt;=$H168)*((CI$6-$F168+1)/($J168*($J168+1)/2)*$D168))+($K168="custom")*CustCF!CC168</f>
        <v>0</v>
      </c>
      <c r="CJ168" s="95">
        <f>($K168="Bell Curve")*(_xlfn.NORM.DIST(AND(CJ$6&gt;=$F168,CJ$6&lt;=$H168)*(CJ$6-$F168+1),$J168/2,$M168,TRUE)-_xlfn.NORM.DIST(AND(CJ$6&gt;=$F168,CJ$6&lt;=$H168)*(CI$6-$F168+1),$J168/2,$M168,TRUE))/(1-2*_xlfn.NORM.DIST(0,$J168/2,$M168,TRUE))*$D168+($K168="Steady Growth")*(AND(CJ$6&gt;=$F168,CJ$6&lt;=$H168)*((CJ$6-$F168+1)/($J168*($J168+1)/2)*$D168))+($K168="custom")*CustCF!CD168</f>
        <v>0</v>
      </c>
      <c r="CK168" s="95">
        <f>($K168="Bell Curve")*(_xlfn.NORM.DIST(AND(CK$6&gt;=$F168,CK$6&lt;=$H168)*(CK$6-$F168+1),$J168/2,$M168,TRUE)-_xlfn.NORM.DIST(AND(CK$6&gt;=$F168,CK$6&lt;=$H168)*(CJ$6-$F168+1),$J168/2,$M168,TRUE))/(1-2*_xlfn.NORM.DIST(0,$J168/2,$M168,TRUE))*$D168+($K168="Steady Growth")*(AND(CK$6&gt;=$F168,CK$6&lt;=$H168)*((CK$6-$F168+1)/($J168*($J168+1)/2)*$D168))+($K168="custom")*CustCF!CE168</f>
        <v>0</v>
      </c>
      <c r="CL168" s="95">
        <f>($K168="Bell Curve")*(_xlfn.NORM.DIST(AND(CL$6&gt;=$F168,CL$6&lt;=$H168)*(CL$6-$F168+1),$J168/2,$M168,TRUE)-_xlfn.NORM.DIST(AND(CL$6&gt;=$F168,CL$6&lt;=$H168)*(CK$6-$F168+1),$J168/2,$M168,TRUE))/(1-2*_xlfn.NORM.DIST(0,$J168/2,$M168,TRUE))*$D168+($K168="Steady Growth")*(AND(CL$6&gt;=$F168,CL$6&lt;=$H168)*((CL$6-$F168+1)/($J168*($J168+1)/2)*$D168))+($K168="custom")*CustCF!CF168</f>
        <v>0</v>
      </c>
      <c r="CM168" s="95">
        <f>($K168="Bell Curve")*(_xlfn.NORM.DIST(AND(CM$6&gt;=$F168,CM$6&lt;=$H168)*(CM$6-$F168+1),$J168/2,$M168,TRUE)-_xlfn.NORM.DIST(AND(CM$6&gt;=$F168,CM$6&lt;=$H168)*(CL$6-$F168+1),$J168/2,$M168,TRUE))/(1-2*_xlfn.NORM.DIST(0,$J168/2,$M168,TRUE))*$D168+($K168="Steady Growth")*(AND(CM$6&gt;=$F168,CM$6&lt;=$H168)*((CM$6-$F168+1)/($J168*($J168+1)/2)*$D168))+($K168="custom")*CustCF!CG168</f>
        <v>0</v>
      </c>
      <c r="CN168" s="95">
        <f>($K168="Bell Curve")*(_xlfn.NORM.DIST(AND(CN$6&gt;=$F168,CN$6&lt;=$H168)*(CN$6-$F168+1),$J168/2,$M168,TRUE)-_xlfn.NORM.DIST(AND(CN$6&gt;=$F168,CN$6&lt;=$H168)*(CM$6-$F168+1),$J168/2,$M168,TRUE))/(1-2*_xlfn.NORM.DIST(0,$J168/2,$M168,TRUE))*$D168+($K168="Steady Growth")*(AND(CN$6&gt;=$F168,CN$6&lt;=$H168)*((CN$6-$F168+1)/($J168*($J168+1)/2)*$D168))+($K168="custom")*CustCF!CH168</f>
        <v>0</v>
      </c>
      <c r="CO168" s="95">
        <f>($K168="Bell Curve")*(_xlfn.NORM.DIST(AND(CO$6&gt;=$F168,CO$6&lt;=$H168)*(CO$6-$F168+1),$J168/2,$M168,TRUE)-_xlfn.NORM.DIST(AND(CO$6&gt;=$F168,CO$6&lt;=$H168)*(CN$6-$F168+1),$J168/2,$M168,TRUE))/(1-2*_xlfn.NORM.DIST(0,$J168/2,$M168,TRUE))*$D168+($K168="Steady Growth")*(AND(CO$6&gt;=$F168,CO$6&lt;=$H168)*((CO$6-$F168+1)/($J168*($J168+1)/2)*$D168))+($K168="custom")*CustCF!CI168</f>
        <v>0</v>
      </c>
      <c r="CP168" s="95">
        <f>($K168="Bell Curve")*(_xlfn.NORM.DIST(AND(CP$6&gt;=$F168,CP$6&lt;=$H168)*(CP$6-$F168+1),$J168/2,$M168,TRUE)-_xlfn.NORM.DIST(AND(CP$6&gt;=$F168,CP$6&lt;=$H168)*(CO$6-$F168+1),$J168/2,$M168,TRUE))/(1-2*_xlfn.NORM.DIST(0,$J168/2,$M168,TRUE))*$D168+($K168="Steady Growth")*(AND(CP$6&gt;=$F168,CP$6&lt;=$H168)*((CP$6-$F168+1)/($J168*($J168+1)/2)*$D168))+($K168="custom")*CustCF!CJ168</f>
        <v>0</v>
      </c>
      <c r="CQ168" s="95">
        <f>($K168="Bell Curve")*(_xlfn.NORM.DIST(AND(CQ$6&gt;=$F168,CQ$6&lt;=$H168)*(CQ$6-$F168+1),$J168/2,$M168,TRUE)-_xlfn.NORM.DIST(AND(CQ$6&gt;=$F168,CQ$6&lt;=$H168)*(CP$6-$F168+1),$J168/2,$M168,TRUE))/(1-2*_xlfn.NORM.DIST(0,$J168/2,$M168,TRUE))*$D168+($K168="Steady Growth")*(AND(CQ$6&gt;=$F168,CQ$6&lt;=$H168)*((CQ$6-$F168+1)/($J168*($J168+1)/2)*$D168))+($K168="custom")*CustCF!CK168</f>
        <v>0</v>
      </c>
      <c r="CR168" s="95">
        <f>($K168="Bell Curve")*(_xlfn.NORM.DIST(AND(CR$6&gt;=$F168,CR$6&lt;=$H168)*(CR$6-$F168+1),$J168/2,$M168,TRUE)-_xlfn.NORM.DIST(AND(CR$6&gt;=$F168,CR$6&lt;=$H168)*(CQ$6-$F168+1),$J168/2,$M168,TRUE))/(1-2*_xlfn.NORM.DIST(0,$J168/2,$M168,TRUE))*$D168+($K168="Steady Growth")*(AND(CR$6&gt;=$F168,CR$6&lt;=$H168)*((CR$6-$F168+1)/($J168*($J168+1)/2)*$D168))+($K168="custom")*CustCF!CL168</f>
        <v>0</v>
      </c>
      <c r="CS168" s="95">
        <f>($K168="Bell Curve")*(_xlfn.NORM.DIST(AND(CS$6&gt;=$F168,CS$6&lt;=$H168)*(CS$6-$F168+1),$J168/2,$M168,TRUE)-_xlfn.NORM.DIST(AND(CS$6&gt;=$F168,CS$6&lt;=$H168)*(CR$6-$F168+1),$J168/2,$M168,TRUE))/(1-2*_xlfn.NORM.DIST(0,$J168/2,$M168,TRUE))*$D168+($K168="Steady Growth")*(AND(CS$6&gt;=$F168,CS$6&lt;=$H168)*((CS$6-$F168+1)/($J168*($J168+1)/2)*$D168))+($K168="custom")*CustCF!CM168</f>
        <v>0</v>
      </c>
      <c r="CT168" s="95">
        <f>($K168="Bell Curve")*(_xlfn.NORM.DIST(AND(CT$6&gt;=$F168,CT$6&lt;=$H168)*(CT$6-$F168+1),$J168/2,$M168,TRUE)-_xlfn.NORM.DIST(AND(CT$6&gt;=$F168,CT$6&lt;=$H168)*(CS$6-$F168+1),$J168/2,$M168,TRUE))/(1-2*_xlfn.NORM.DIST(0,$J168/2,$M168,TRUE))*$D168+($K168="Steady Growth")*(AND(CT$6&gt;=$F168,CT$6&lt;=$H168)*((CT$6-$F168+1)/($J168*($J168+1)/2)*$D168))+($K168="custom")*CustCF!CN168</f>
        <v>0</v>
      </c>
      <c r="CU168" s="95">
        <f>($K168="Bell Curve")*(_xlfn.NORM.DIST(AND(CU$6&gt;=$F168,CU$6&lt;=$H168)*(CU$6-$F168+1),$J168/2,$M168,TRUE)-_xlfn.NORM.DIST(AND(CU$6&gt;=$F168,CU$6&lt;=$H168)*(CT$6-$F168+1),$J168/2,$M168,TRUE))/(1-2*_xlfn.NORM.DIST(0,$J168/2,$M168,TRUE))*$D168+($K168="Steady Growth")*(AND(CU$6&gt;=$F168,CU$6&lt;=$H168)*((CU$6-$F168+1)/($J168*($J168+1)/2)*$D168))+($K168="custom")*CustCF!CO168</f>
        <v>0</v>
      </c>
      <c r="CV168" s="95">
        <f>($K168="Bell Curve")*(_xlfn.NORM.DIST(AND(CV$6&gt;=$F168,CV$6&lt;=$H168)*(CV$6-$F168+1),$J168/2,$M168,TRUE)-_xlfn.NORM.DIST(AND(CV$6&gt;=$F168,CV$6&lt;=$H168)*(CU$6-$F168+1),$J168/2,$M168,TRUE))/(1-2*_xlfn.NORM.DIST(0,$J168/2,$M168,TRUE))*$D168+($K168="Steady Growth")*(AND(CV$6&gt;=$F168,CV$6&lt;=$H168)*((CV$6-$F168+1)/($J168*($J168+1)/2)*$D168))+($K168="custom")*CustCF!CP168</f>
        <v>0</v>
      </c>
      <c r="CW168" s="95">
        <f>($K168="Bell Curve")*(_xlfn.NORM.DIST(AND(CW$6&gt;=$F168,CW$6&lt;=$H168)*(CW$6-$F168+1),$J168/2,$M168,TRUE)-_xlfn.NORM.DIST(AND(CW$6&gt;=$F168,CW$6&lt;=$H168)*(CV$6-$F168+1),$J168/2,$M168,TRUE))/(1-2*_xlfn.NORM.DIST(0,$J168/2,$M168,TRUE))*$D168+($K168="Steady Growth")*(AND(CW$6&gt;=$F168,CW$6&lt;=$H168)*((CW$6-$F168+1)/($J168*($J168+1)/2)*$D168))+($K168="custom")*CustCF!CQ168</f>
        <v>0</v>
      </c>
      <c r="CX168" s="95">
        <f>($K168="Bell Curve")*(_xlfn.NORM.DIST(AND(CX$6&gt;=$F168,CX$6&lt;=$H168)*(CX$6-$F168+1),$J168/2,$M168,TRUE)-_xlfn.NORM.DIST(AND(CX$6&gt;=$F168,CX$6&lt;=$H168)*(CW$6-$F168+1),$J168/2,$M168,TRUE))/(1-2*_xlfn.NORM.DIST(0,$J168/2,$M168,TRUE))*$D168+($K168="Steady Growth")*(AND(CX$6&gt;=$F168,CX$6&lt;=$H168)*((CX$6-$F168+1)/($J168*($J168+1)/2)*$D168))+($K168="custom")*CustCF!CR168</f>
        <v>0</v>
      </c>
      <c r="CY168" s="95">
        <f>($K168="Bell Curve")*(_xlfn.NORM.DIST(AND(CY$6&gt;=$F168,CY$6&lt;=$H168)*(CY$6-$F168+1),$J168/2,$M168,TRUE)-_xlfn.NORM.DIST(AND(CY$6&gt;=$F168,CY$6&lt;=$H168)*(CX$6-$F168+1),$J168/2,$M168,TRUE))/(1-2*_xlfn.NORM.DIST(0,$J168/2,$M168,TRUE))*$D168+($K168="Steady Growth")*(AND(CY$6&gt;=$F168,CY$6&lt;=$H168)*((CY$6-$F168+1)/($J168*($J168+1)/2)*$D168))+($K168="custom")*CustCF!CS168</f>
        <v>0</v>
      </c>
      <c r="CZ168" s="95">
        <f>($K168="Bell Curve")*(_xlfn.NORM.DIST(AND(CZ$6&gt;=$F168,CZ$6&lt;=$H168)*(CZ$6-$F168+1),$J168/2,$M168,TRUE)-_xlfn.NORM.DIST(AND(CZ$6&gt;=$F168,CZ$6&lt;=$H168)*(CY$6-$F168+1),$J168/2,$M168,TRUE))/(1-2*_xlfn.NORM.DIST(0,$J168/2,$M168,TRUE))*$D168+($K168="Steady Growth")*(AND(CZ$6&gt;=$F168,CZ$6&lt;=$H168)*((CZ$6-$F168+1)/($J168*($J168+1)/2)*$D168))+($K168="custom")*CustCF!CT168</f>
        <v>0</v>
      </c>
      <c r="DA168" s="95">
        <f>($K168="Bell Curve")*(_xlfn.NORM.DIST(AND(DA$6&gt;=$F168,DA$6&lt;=$H168)*(DA$6-$F168+1),$J168/2,$M168,TRUE)-_xlfn.NORM.DIST(AND(DA$6&gt;=$F168,DA$6&lt;=$H168)*(CZ$6-$F168+1),$J168/2,$M168,TRUE))/(1-2*_xlfn.NORM.DIST(0,$J168/2,$M168,TRUE))*$D168+($K168="Steady Growth")*(AND(DA$6&gt;=$F168,DA$6&lt;=$H168)*((DA$6-$F168+1)/($J168*($J168+1)/2)*$D168))+($K168="custom")*CustCF!CU168</f>
        <v>0</v>
      </c>
      <c r="DB168" s="95">
        <f>($K168="Bell Curve")*(_xlfn.NORM.DIST(AND(DB$6&gt;=$F168,DB$6&lt;=$H168)*(DB$6-$F168+1),$J168/2,$M168,TRUE)-_xlfn.NORM.DIST(AND(DB$6&gt;=$F168,DB$6&lt;=$H168)*(DA$6-$F168+1),$J168/2,$M168,TRUE))/(1-2*_xlfn.NORM.DIST(0,$J168/2,$M168,TRUE))*$D168+($K168="Steady Growth")*(AND(DB$6&gt;=$F168,DB$6&lt;=$H168)*((DB$6-$F168+1)/($J168*($J168+1)/2)*$D168))+($K168="custom")*CustCF!CV168</f>
        <v>0</v>
      </c>
      <c r="DC168" s="95">
        <f>($K168="Bell Curve")*(_xlfn.NORM.DIST(AND(DC$6&gt;=$F168,DC$6&lt;=$H168)*(DC$6-$F168+1),$J168/2,$M168,TRUE)-_xlfn.NORM.DIST(AND(DC$6&gt;=$F168,DC$6&lt;=$H168)*(DB$6-$F168+1),$J168/2,$M168,TRUE))/(1-2*_xlfn.NORM.DIST(0,$J168/2,$M168,TRUE))*$D168+($K168="Steady Growth")*(AND(DC$6&gt;=$F168,DC$6&lt;=$H168)*((DC$6-$F168+1)/($J168*($J168+1)/2)*$D168))+($K168="custom")*CustCF!CW168</f>
        <v>0</v>
      </c>
      <c r="DD168" s="95">
        <f>($K168="Bell Curve")*(_xlfn.NORM.DIST(AND(DD$6&gt;=$F168,DD$6&lt;=$H168)*(DD$6-$F168+1),$J168/2,$M168,TRUE)-_xlfn.NORM.DIST(AND(DD$6&gt;=$F168,DD$6&lt;=$H168)*(DC$6-$F168+1),$J168/2,$M168,TRUE))/(1-2*_xlfn.NORM.DIST(0,$J168/2,$M168,TRUE))*$D168+($K168="Steady Growth")*(AND(DD$6&gt;=$F168,DD$6&lt;=$H168)*((DD$6-$F168+1)/($J168*($J168+1)/2)*$D168))+($K168="custom")*CustCF!CX168</f>
        <v>0</v>
      </c>
      <c r="DE168" s="95">
        <f>($K168="Bell Curve")*(_xlfn.NORM.DIST(AND(DE$6&gt;=$F168,DE$6&lt;=$H168)*(DE$6-$F168+1),$J168/2,$M168,TRUE)-_xlfn.NORM.DIST(AND(DE$6&gt;=$F168,DE$6&lt;=$H168)*(DD$6-$F168+1),$J168/2,$M168,TRUE))/(1-2*_xlfn.NORM.DIST(0,$J168/2,$M168,TRUE))*$D168+($K168="Steady Growth")*(AND(DE$6&gt;=$F168,DE$6&lt;=$H168)*((DE$6-$F168+1)/($J168*($J168+1)/2)*$D168))+($K168="custom")*CustCF!CY168</f>
        <v>0</v>
      </c>
      <c r="DF168" s="95">
        <f>($K168="Bell Curve")*(_xlfn.NORM.DIST(AND(DF$6&gt;=$F168,DF$6&lt;=$H168)*(DF$6-$F168+1),$J168/2,$M168,TRUE)-_xlfn.NORM.DIST(AND(DF$6&gt;=$F168,DF$6&lt;=$H168)*(DE$6-$F168+1),$J168/2,$M168,TRUE))/(1-2*_xlfn.NORM.DIST(0,$J168/2,$M168,TRUE))*$D168+($K168="Steady Growth")*(AND(DF$6&gt;=$F168,DF$6&lt;=$H168)*((DF$6-$F168+1)/($J168*($J168+1)/2)*$D168))+($K168="custom")*CustCF!CZ168</f>
        <v>0</v>
      </c>
      <c r="DG168" s="95">
        <f>($K168="Bell Curve")*(_xlfn.NORM.DIST(AND(DG$6&gt;=$F168,DG$6&lt;=$H168)*(DG$6-$F168+1),$J168/2,$M168,TRUE)-_xlfn.NORM.DIST(AND(DG$6&gt;=$F168,DG$6&lt;=$H168)*(DF$6-$F168+1),$J168/2,$M168,TRUE))/(1-2*_xlfn.NORM.DIST(0,$J168/2,$M168,TRUE))*$D168+($K168="Steady Growth")*(AND(DG$6&gt;=$F168,DG$6&lt;=$H168)*((DG$6-$F168+1)/($J168*($J168+1)/2)*$D168))+($K168="custom")*CustCF!DA168</f>
        <v>0</v>
      </c>
      <c r="DH168" s="95">
        <f>($K168="Bell Curve")*(_xlfn.NORM.DIST(AND(DH$6&gt;=$F168,DH$6&lt;=$H168)*(DH$6-$F168+1),$J168/2,$M168,TRUE)-_xlfn.NORM.DIST(AND(DH$6&gt;=$F168,DH$6&lt;=$H168)*(DG$6-$F168+1),$J168/2,$M168,TRUE))/(1-2*_xlfn.NORM.DIST(0,$J168/2,$M168,TRUE))*$D168+($K168="Steady Growth")*(AND(DH$6&gt;=$F168,DH$6&lt;=$H168)*((DH$6-$F168+1)/($J168*($J168+1)/2)*$D168))+($K168="custom")*CustCF!DB168</f>
        <v>0</v>
      </c>
      <c r="DI168" s="95">
        <f>($K168="Bell Curve")*(_xlfn.NORM.DIST(AND(DI$6&gt;=$F168,DI$6&lt;=$H168)*(DI$6-$F168+1),$J168/2,$M168,TRUE)-_xlfn.NORM.DIST(AND(DI$6&gt;=$F168,DI$6&lt;=$H168)*(DH$6-$F168+1),$J168/2,$M168,TRUE))/(1-2*_xlfn.NORM.DIST(0,$J168/2,$M168,TRUE))*$D168+($K168="Steady Growth")*(AND(DI$6&gt;=$F168,DI$6&lt;=$H168)*((DI$6-$F168+1)/($J168*($J168+1)/2)*$D168))+($K168="custom")*CustCF!DC168</f>
        <v>0</v>
      </c>
      <c r="DJ168" s="95">
        <f>($K168="Bell Curve")*(_xlfn.NORM.DIST(AND(DJ$6&gt;=$F168,DJ$6&lt;=$H168)*(DJ$6-$F168+1),$J168/2,$M168,TRUE)-_xlfn.NORM.DIST(AND(DJ$6&gt;=$F168,DJ$6&lt;=$H168)*(DI$6-$F168+1),$J168/2,$M168,TRUE))/(1-2*_xlfn.NORM.DIST(0,$J168/2,$M168,TRUE))*$D168+($K168="Steady Growth")*(AND(DJ$6&gt;=$F168,DJ$6&lt;=$H168)*((DJ$6-$F168+1)/($J168*($J168+1)/2)*$D168))+($K168="custom")*CustCF!DD168</f>
        <v>0</v>
      </c>
      <c r="DK168" s="95">
        <f>($K168="Bell Curve")*(_xlfn.NORM.DIST(AND(DK$6&gt;=$F168,DK$6&lt;=$H168)*(DK$6-$F168+1),$J168/2,$M168,TRUE)-_xlfn.NORM.DIST(AND(DK$6&gt;=$F168,DK$6&lt;=$H168)*(DJ$6-$F168+1),$J168/2,$M168,TRUE))/(1-2*_xlfn.NORM.DIST(0,$J168/2,$M168,TRUE))*$D168+($K168="Steady Growth")*(AND(DK$6&gt;=$F168,DK$6&lt;=$H168)*((DK$6-$F168+1)/($J168*($J168+1)/2)*$D168))+($K168="custom")*CustCF!DE168</f>
        <v>0</v>
      </c>
      <c r="DL168" s="95">
        <f>($K168="Bell Curve")*(_xlfn.NORM.DIST(AND(DL$6&gt;=$F168,DL$6&lt;=$H168)*(DL$6-$F168+1),$J168/2,$M168,TRUE)-_xlfn.NORM.DIST(AND(DL$6&gt;=$F168,DL$6&lt;=$H168)*(DK$6-$F168+1),$J168/2,$M168,TRUE))/(1-2*_xlfn.NORM.DIST(0,$J168/2,$M168,TRUE))*$D168+($K168="Steady Growth")*(AND(DL$6&gt;=$F168,DL$6&lt;=$H168)*((DL$6-$F168+1)/($J168*($J168+1)/2)*$D168))+($K168="custom")*CustCF!DF168</f>
        <v>0</v>
      </c>
      <c r="DM168" s="95">
        <f>($K168="Bell Curve")*(_xlfn.NORM.DIST(AND(DM$6&gt;=$F168,DM$6&lt;=$H168)*(DM$6-$F168+1),$J168/2,$M168,TRUE)-_xlfn.NORM.DIST(AND(DM$6&gt;=$F168,DM$6&lt;=$H168)*(DL$6-$F168+1),$J168/2,$M168,TRUE))/(1-2*_xlfn.NORM.DIST(0,$J168/2,$M168,TRUE))*$D168+($K168="Steady Growth")*(AND(DM$6&gt;=$F168,DM$6&lt;=$H168)*((DM$6-$F168+1)/($J168*($J168+1)/2)*$D168))+($K168="custom")*CustCF!DG168</f>
        <v>0</v>
      </c>
      <c r="DN168" s="95">
        <f>($K168="Bell Curve")*(_xlfn.NORM.DIST(AND(DN$6&gt;=$F168,DN$6&lt;=$H168)*(DN$6-$F168+1),$J168/2,$M168,TRUE)-_xlfn.NORM.DIST(AND(DN$6&gt;=$F168,DN$6&lt;=$H168)*(DM$6-$F168+1),$J168/2,$M168,TRUE))/(1-2*_xlfn.NORM.DIST(0,$J168/2,$M168,TRUE))*$D168+($K168="Steady Growth")*(AND(DN$6&gt;=$F168,DN$6&lt;=$H168)*((DN$6-$F168+1)/($J168*($J168+1)/2)*$D168))+($K168="custom")*CustCF!DH168</f>
        <v>0</v>
      </c>
      <c r="DO168" s="95">
        <f>($K168="Bell Curve")*(_xlfn.NORM.DIST(AND(DO$6&gt;=$F168,DO$6&lt;=$H168)*(DO$6-$F168+1),$J168/2,$M168,TRUE)-_xlfn.NORM.DIST(AND(DO$6&gt;=$F168,DO$6&lt;=$H168)*(DN$6-$F168+1),$J168/2,$M168,TRUE))/(1-2*_xlfn.NORM.DIST(0,$J168/2,$M168,TRUE))*$D168+($K168="Steady Growth")*(AND(DO$6&gt;=$F168,DO$6&lt;=$H168)*((DO$6-$F168+1)/($J168*($J168+1)/2)*$D168))+($K168="custom")*CustCF!DI168</f>
        <v>0</v>
      </c>
      <c r="DP168" s="95">
        <f>($K168="Bell Curve")*(_xlfn.NORM.DIST(AND(DP$6&gt;=$F168,DP$6&lt;=$H168)*(DP$6-$F168+1),$J168/2,$M168,TRUE)-_xlfn.NORM.DIST(AND(DP$6&gt;=$F168,DP$6&lt;=$H168)*(DO$6-$F168+1),$J168/2,$M168,TRUE))/(1-2*_xlfn.NORM.DIST(0,$J168/2,$M168,TRUE))*$D168+($K168="Steady Growth")*(AND(DP$6&gt;=$F168,DP$6&lt;=$H168)*((DP$6-$F168+1)/($J168*($J168+1)/2)*$D168))+($K168="custom")*CustCF!DJ168</f>
        <v>0</v>
      </c>
      <c r="DQ168" s="95">
        <f>($K168="Bell Curve")*(_xlfn.NORM.DIST(AND(DQ$6&gt;=$F168,DQ$6&lt;=$H168)*(DQ$6-$F168+1),$J168/2,$M168,TRUE)-_xlfn.NORM.DIST(AND(DQ$6&gt;=$F168,DQ$6&lt;=$H168)*(DP$6-$F168+1),$J168/2,$M168,TRUE))/(1-2*_xlfn.NORM.DIST(0,$J168/2,$M168,TRUE))*$D168+($K168="Steady Growth")*(AND(DQ$6&gt;=$F168,DQ$6&lt;=$H168)*((DQ$6-$F168+1)/($J168*($J168+1)/2)*$D168))+($K168="custom")*CustCF!DK168</f>
        <v>0</v>
      </c>
      <c r="DR168" s="95">
        <f>($K168="Bell Curve")*(_xlfn.NORM.DIST(AND(DR$6&gt;=$F168,DR$6&lt;=$H168)*(DR$6-$F168+1),$J168/2,$M168,TRUE)-_xlfn.NORM.DIST(AND(DR$6&gt;=$F168,DR$6&lt;=$H168)*(DQ$6-$F168+1),$J168/2,$M168,TRUE))/(1-2*_xlfn.NORM.DIST(0,$J168/2,$M168,TRUE))*$D168+($K168="Steady Growth")*(AND(DR$6&gt;=$F168,DR$6&lt;=$H168)*((DR$6-$F168+1)/($J168*($J168+1)/2)*$D168))+($K168="custom")*CustCF!DL168</f>
        <v>0</v>
      </c>
      <c r="DS168" s="95">
        <f>($K168="Bell Curve")*(_xlfn.NORM.DIST(AND(DS$6&gt;=$F168,DS$6&lt;=$H168)*(DS$6-$F168+1),$J168/2,$M168,TRUE)-_xlfn.NORM.DIST(AND(DS$6&gt;=$F168,DS$6&lt;=$H168)*(DR$6-$F168+1),$J168/2,$M168,TRUE))/(1-2*_xlfn.NORM.DIST(0,$J168/2,$M168,TRUE))*$D168+($K168="Steady Growth")*(AND(DS$6&gt;=$F168,DS$6&lt;=$H168)*((DS$6-$F168+1)/($J168*($J168+1)/2)*$D168))+($K168="custom")*CustCF!DM168</f>
        <v>0</v>
      </c>
      <c r="DT168" s="95">
        <f>($K168="Bell Curve")*(_xlfn.NORM.DIST(AND(DT$6&gt;=$F168,DT$6&lt;=$H168)*(DT$6-$F168+1),$J168/2,$M168,TRUE)-_xlfn.NORM.DIST(AND(DT$6&gt;=$F168,DT$6&lt;=$H168)*(DS$6-$F168+1),$J168/2,$M168,TRUE))/(1-2*_xlfn.NORM.DIST(0,$J168/2,$M168,TRUE))*$D168+($K168="Steady Growth")*(AND(DT$6&gt;=$F168,DT$6&lt;=$H168)*((DT$6-$F168+1)/($J168*($J168+1)/2)*$D168))+($K168="custom")*CustCF!DN168</f>
        <v>0</v>
      </c>
      <c r="DU168" s="95">
        <f>($K168="Bell Curve")*(_xlfn.NORM.DIST(AND(DU$6&gt;=$F168,DU$6&lt;=$H168)*(DU$6-$F168+1),$J168/2,$M168,TRUE)-_xlfn.NORM.DIST(AND(DU$6&gt;=$F168,DU$6&lt;=$H168)*(DT$6-$F168+1),$J168/2,$M168,TRUE))/(1-2*_xlfn.NORM.DIST(0,$J168/2,$M168,TRUE))*$D168+($K168="Steady Growth")*(AND(DU$6&gt;=$F168,DU$6&lt;=$H168)*((DU$6-$F168+1)/($J168*($J168+1)/2)*$D168))+($K168="custom")*CustCF!DO168</f>
        <v>0</v>
      </c>
      <c r="DV168" s="95">
        <f>($K168="Bell Curve")*(_xlfn.NORM.DIST(AND(DV$6&gt;=$F168,DV$6&lt;=$H168)*(DV$6-$F168+1),$J168/2,$M168,TRUE)-_xlfn.NORM.DIST(AND(DV$6&gt;=$F168,DV$6&lt;=$H168)*(DU$6-$F168+1),$J168/2,$M168,TRUE))/(1-2*_xlfn.NORM.DIST(0,$J168/2,$M168,TRUE))*$D168+($K168="Steady Growth")*(AND(DV$6&gt;=$F168,DV$6&lt;=$H168)*((DV$6-$F168+1)/($J168*($J168+1)/2)*$D168))+($K168="custom")*CustCF!DP168</f>
        <v>0</v>
      </c>
      <c r="DW168" s="95">
        <f>($K168="Bell Curve")*(_xlfn.NORM.DIST(AND(DW$6&gt;=$F168,DW$6&lt;=$H168)*(DW$6-$F168+1),$J168/2,$M168,TRUE)-_xlfn.NORM.DIST(AND(DW$6&gt;=$F168,DW$6&lt;=$H168)*(DV$6-$F168+1),$J168/2,$M168,TRUE))/(1-2*_xlfn.NORM.DIST(0,$J168/2,$M168,TRUE))*$D168+($K168="Steady Growth")*(AND(DW$6&gt;=$F168,DW$6&lt;=$H168)*((DW$6-$F168+1)/($J168*($J168+1)/2)*$D168))+($K168="custom")*CustCF!DQ168</f>
        <v>0</v>
      </c>
      <c r="DX168" s="95">
        <f>($K168="Bell Curve")*(_xlfn.NORM.DIST(AND(DX$6&gt;=$F168,DX$6&lt;=$H168)*(DX$6-$F168+1),$J168/2,$M168,TRUE)-_xlfn.NORM.DIST(AND(DX$6&gt;=$F168,DX$6&lt;=$H168)*(DW$6-$F168+1),$J168/2,$M168,TRUE))/(1-2*_xlfn.NORM.DIST(0,$J168/2,$M168,TRUE))*$D168+($K168="Steady Growth")*(AND(DX$6&gt;=$F168,DX$6&lt;=$H168)*((DX$6-$F168+1)/($J168*($J168+1)/2)*$D168))+($K168="custom")*CustCF!DR168</f>
        <v>0</v>
      </c>
      <c r="DY168" s="95">
        <f>($K168="Bell Curve")*(_xlfn.NORM.DIST(AND(DY$6&gt;=$F168,DY$6&lt;=$H168)*(DY$6-$F168+1),$J168/2,$M168,TRUE)-_xlfn.NORM.DIST(AND(DY$6&gt;=$F168,DY$6&lt;=$H168)*(DX$6-$F168+1),$J168/2,$M168,TRUE))/(1-2*_xlfn.NORM.DIST(0,$J168/2,$M168,TRUE))*$D168+($K168="Steady Growth")*(AND(DY$6&gt;=$F168,DY$6&lt;=$H168)*((DY$6-$F168+1)/($J168*($J168+1)/2)*$D168))+($K168="custom")*CustCF!DS168</f>
        <v>0</v>
      </c>
      <c r="DZ168" s="95">
        <f>($K168="Bell Curve")*(_xlfn.NORM.DIST(AND(DZ$6&gt;=$F168,DZ$6&lt;=$H168)*(DZ$6-$F168+1),$J168/2,$M168,TRUE)-_xlfn.NORM.DIST(AND(DZ$6&gt;=$F168,DZ$6&lt;=$H168)*(DY$6-$F168+1),$J168/2,$M168,TRUE))/(1-2*_xlfn.NORM.DIST(0,$J168/2,$M168,TRUE))*$D168+($K168="Steady Growth")*(AND(DZ$6&gt;=$F168,DZ$6&lt;=$H168)*((DZ$6-$F168+1)/($J168*($J168+1)/2)*$D168))+($K168="custom")*CustCF!DT168</f>
        <v>0</v>
      </c>
      <c r="EA168" s="95">
        <f>($K168="Bell Curve")*(_xlfn.NORM.DIST(AND(EA$6&gt;=$F168,EA$6&lt;=$H168)*(EA$6-$F168+1),$J168/2,$M168,TRUE)-_xlfn.NORM.DIST(AND(EA$6&gt;=$F168,EA$6&lt;=$H168)*(DZ$6-$F168+1),$J168/2,$M168,TRUE))/(1-2*_xlfn.NORM.DIST(0,$J168/2,$M168,TRUE))*$D168+($K168="Steady Growth")*(AND(EA$6&gt;=$F168,EA$6&lt;=$H168)*((EA$6-$F168+1)/($J168*($J168+1)/2)*$D168))+($K168="custom")*CustCF!DU168</f>
        <v>0</v>
      </c>
      <c r="EB168" s="95">
        <f>($K168="Bell Curve")*(_xlfn.NORM.DIST(AND(EB$6&gt;=$F168,EB$6&lt;=$H168)*(EB$6-$F168+1),$J168/2,$M168,TRUE)-_xlfn.NORM.DIST(AND(EB$6&gt;=$F168,EB$6&lt;=$H168)*(EA$6-$F168+1),$J168/2,$M168,TRUE))/(1-2*_xlfn.NORM.DIST(0,$J168/2,$M168,TRUE))*$D168+($K168="Steady Growth")*(AND(EB$6&gt;=$F168,EB$6&lt;=$H168)*((EB$6-$F168+1)/($J168*($J168+1)/2)*$D168))+($K168="custom")*CustCF!DV168</f>
        <v>0</v>
      </c>
      <c r="EC168" s="95">
        <f>($K168="Bell Curve")*(_xlfn.NORM.DIST(AND(EC$6&gt;=$F168,EC$6&lt;=$H168)*(EC$6-$F168+1),$J168/2,$M168,TRUE)-_xlfn.NORM.DIST(AND(EC$6&gt;=$F168,EC$6&lt;=$H168)*(EB$6-$F168+1),$J168/2,$M168,TRUE))/(1-2*_xlfn.NORM.DIST(0,$J168/2,$M168,TRUE))*$D168+($K168="Steady Growth")*(AND(EC$6&gt;=$F168,EC$6&lt;=$H168)*((EC$6-$F168+1)/($J168*($J168+1)/2)*$D168))+($K168="custom")*CustCF!DW168</f>
        <v>0</v>
      </c>
      <c r="ED168" s="95">
        <f>($K168="Bell Curve")*(_xlfn.NORM.DIST(AND(ED$6&gt;=$F168,ED$6&lt;=$H168)*(ED$6-$F168+1),$J168/2,$M168,TRUE)-_xlfn.NORM.DIST(AND(ED$6&gt;=$F168,ED$6&lt;=$H168)*(EC$6-$F168+1),$J168/2,$M168,TRUE))/(1-2*_xlfn.NORM.DIST(0,$J168/2,$M168,TRUE))*$D168+($K168="Steady Growth")*(AND(ED$6&gt;=$F168,ED$6&lt;=$H168)*((ED$6-$F168+1)/($J168*($J168+1)/2)*$D168))+($K168="custom")*CustCF!DX168</f>
        <v>0</v>
      </c>
      <c r="EE168" s="95">
        <f>($K168="Bell Curve")*(_xlfn.NORM.DIST(AND(EE$6&gt;=$F168,EE$6&lt;=$H168)*(EE$6-$F168+1),$J168/2,$M168,TRUE)-_xlfn.NORM.DIST(AND(EE$6&gt;=$F168,EE$6&lt;=$H168)*(ED$6-$F168+1),$J168/2,$M168,TRUE))/(1-2*_xlfn.NORM.DIST(0,$J168/2,$M168,TRUE))*$D168+($K168="Steady Growth")*(AND(EE$6&gt;=$F168,EE$6&lt;=$H168)*((EE$6-$F168+1)/($J168*($J168+1)/2)*$D168))+($K168="custom")*CustCF!DY168</f>
        <v>0</v>
      </c>
      <c r="EF168" s="95">
        <f>($K168="Bell Curve")*(_xlfn.NORM.DIST(AND(EF$6&gt;=$F168,EF$6&lt;=$H168)*(EF$6-$F168+1),$J168/2,$M168,TRUE)-_xlfn.NORM.DIST(AND(EF$6&gt;=$F168,EF$6&lt;=$H168)*(EE$6-$F168+1),$J168/2,$M168,TRUE))/(1-2*_xlfn.NORM.DIST(0,$J168/2,$M168,TRUE))*$D168+($K168="Steady Growth")*(AND(EF$6&gt;=$F168,EF$6&lt;=$H168)*((EF$6-$F168+1)/($J168*($J168+1)/2)*$D168))+($K168="custom")*CustCF!DZ168</f>
        <v>0</v>
      </c>
      <c r="EG168" s="95">
        <f>($K168="Bell Curve")*(_xlfn.NORM.DIST(AND(EG$6&gt;=$F168,EG$6&lt;=$H168)*(EG$6-$F168+1),$J168/2,$M168,TRUE)-_xlfn.NORM.DIST(AND(EG$6&gt;=$F168,EG$6&lt;=$H168)*(EF$6-$F168+1),$J168/2,$M168,TRUE))/(1-2*_xlfn.NORM.DIST(0,$J168/2,$M168,TRUE))*$D168+($K168="Steady Growth")*(AND(EG$6&gt;=$F168,EG$6&lt;=$H168)*((EG$6-$F168+1)/($J168*($J168+1)/2)*$D168))+($K168="custom")*CustCF!EA168</f>
        <v>0</v>
      </c>
      <c r="EH168" s="95">
        <f>($K168="Bell Curve")*(_xlfn.NORM.DIST(AND(EH$6&gt;=$F168,EH$6&lt;=$H168)*(EH$6-$F168+1),$J168/2,$M168,TRUE)-_xlfn.NORM.DIST(AND(EH$6&gt;=$F168,EH$6&lt;=$H168)*(EG$6-$F168+1),$J168/2,$M168,TRUE))/(1-2*_xlfn.NORM.DIST(0,$J168/2,$M168,TRUE))*$D168+($K168="Steady Growth")*(AND(EH$6&gt;=$F168,EH$6&lt;=$H168)*((EH$6-$F168+1)/($J168*($J168+1)/2)*$D168))+($K168="custom")*CustCF!EB168</f>
        <v>0</v>
      </c>
      <c r="EI168" s="95">
        <f>($K168="Bell Curve")*(_xlfn.NORM.DIST(AND(EI$6&gt;=$F168,EI$6&lt;=$H168)*(EI$6-$F168+1),$J168/2,$M168,TRUE)-_xlfn.NORM.DIST(AND(EI$6&gt;=$F168,EI$6&lt;=$H168)*(EH$6-$F168+1),$J168/2,$M168,TRUE))/(1-2*_xlfn.NORM.DIST(0,$J168/2,$M168,TRUE))*$D168+($K168="Steady Growth")*(AND(EI$6&gt;=$F168,EI$6&lt;=$H168)*((EI$6-$F168+1)/($J168*($J168+1)/2)*$D168))+($K168="custom")*CustCF!EC168</f>
        <v>0</v>
      </c>
      <c r="EJ168" s="95">
        <f>($K168="Bell Curve")*(_xlfn.NORM.DIST(AND(EJ$6&gt;=$F168,EJ$6&lt;=$H168)*(EJ$6-$F168+1),$J168/2,$M168,TRUE)-_xlfn.NORM.DIST(AND(EJ$6&gt;=$F168,EJ$6&lt;=$H168)*(EI$6-$F168+1),$J168/2,$M168,TRUE))/(1-2*_xlfn.NORM.DIST(0,$J168/2,$M168,TRUE))*$D168+($K168="Steady Growth")*(AND(EJ$6&gt;=$F168,EJ$6&lt;=$H168)*((EJ$6-$F168+1)/($J168*($J168+1)/2)*$D168))+($K168="custom")*CustCF!ED168</f>
        <v>0</v>
      </c>
      <c r="EK168" s="95">
        <f>($K168="Bell Curve")*(_xlfn.NORM.DIST(AND(EK$6&gt;=$F168,EK$6&lt;=$H168)*(EK$6-$F168+1),$J168/2,$M168,TRUE)-_xlfn.NORM.DIST(AND(EK$6&gt;=$F168,EK$6&lt;=$H168)*(EJ$6-$F168+1),$J168/2,$M168,TRUE))/(1-2*_xlfn.NORM.DIST(0,$J168/2,$M168,TRUE))*$D168+($K168="Steady Growth")*(AND(EK$6&gt;=$F168,EK$6&lt;=$H168)*((EK$6-$F168+1)/($J168*($J168+1)/2)*$D168))+($K168="custom")*CustCF!EE168</f>
        <v>0</v>
      </c>
      <c r="EL168" s="95">
        <f>($K168="Bell Curve")*(_xlfn.NORM.DIST(AND(EL$6&gt;=$F168,EL$6&lt;=$H168)*(EL$6-$F168+1),$J168/2,$M168,TRUE)-_xlfn.NORM.DIST(AND(EL$6&gt;=$F168,EL$6&lt;=$H168)*(EK$6-$F168+1),$J168/2,$M168,TRUE))/(1-2*_xlfn.NORM.DIST(0,$J168/2,$M168,TRUE))*$D168+($K168="Steady Growth")*(AND(EL$6&gt;=$F168,EL$6&lt;=$H168)*((EL$6-$F168+1)/($J168*($J168+1)/2)*$D168))+($K168="custom")*CustCF!EF168</f>
        <v>0</v>
      </c>
      <c r="EM168" s="95">
        <f>($K168="Bell Curve")*(_xlfn.NORM.DIST(AND(EM$6&gt;=$F168,EM$6&lt;=$H168)*(EM$6-$F168+1),$J168/2,$M168,TRUE)-_xlfn.NORM.DIST(AND(EM$6&gt;=$F168,EM$6&lt;=$H168)*(EL$6-$F168+1),$J168/2,$M168,TRUE))/(1-2*_xlfn.NORM.DIST(0,$J168/2,$M168,TRUE))*$D168+($K168="Steady Growth")*(AND(EM$6&gt;=$F168,EM$6&lt;=$H168)*((EM$6-$F168+1)/($J168*($J168+1)/2)*$D168))+($K168="custom")*CustCF!EG168</f>
        <v>0</v>
      </c>
      <c r="EN168" s="95">
        <f>($K168="Bell Curve")*(_xlfn.NORM.DIST(AND(EN$6&gt;=$F168,EN$6&lt;=$H168)*(EN$6-$F168+1),$J168/2,$M168,TRUE)-_xlfn.NORM.DIST(AND(EN$6&gt;=$F168,EN$6&lt;=$H168)*(EM$6-$F168+1),$J168/2,$M168,TRUE))/(1-2*_xlfn.NORM.DIST(0,$J168/2,$M168,TRUE))*$D168+($K168="Steady Growth")*(AND(EN$6&gt;=$F168,EN$6&lt;=$H168)*((EN$6-$F168+1)/($J168*($J168+1)/2)*$D168))+($K168="custom")*CustCF!EH168</f>
        <v>0</v>
      </c>
      <c r="EO168" s="95">
        <f>($K168="Bell Curve")*(_xlfn.NORM.DIST(AND(EO$6&gt;=$F168,EO$6&lt;=$H168)*(EO$6-$F168+1),$J168/2,$M168,TRUE)-_xlfn.NORM.DIST(AND(EO$6&gt;=$F168,EO$6&lt;=$H168)*(EN$6-$F168+1),$J168/2,$M168,TRUE))/(1-2*_xlfn.NORM.DIST(0,$J168/2,$M168,TRUE))*$D168+($K168="Steady Growth")*(AND(EO$6&gt;=$F168,EO$6&lt;=$H168)*((EO$6-$F168+1)/($J168*($J168+1)/2)*$D168))+($K168="custom")*CustCF!EI168</f>
        <v>0</v>
      </c>
      <c r="EP168" s="95">
        <f>($K168="Bell Curve")*(_xlfn.NORM.DIST(AND(EP$6&gt;=$F168,EP$6&lt;=$H168)*(EP$6-$F168+1),$J168/2,$M168,TRUE)-_xlfn.NORM.DIST(AND(EP$6&gt;=$F168,EP$6&lt;=$H168)*(EO$6-$F168+1),$J168/2,$M168,TRUE))/(1-2*_xlfn.NORM.DIST(0,$J168/2,$M168,TRUE))*$D168+($K168="Steady Growth")*(AND(EP$6&gt;=$F168,EP$6&lt;=$H168)*((EP$6-$F168+1)/($J168*($J168+1)/2)*$D168))+($K168="custom")*CustCF!EJ168</f>
        <v>0</v>
      </c>
      <c r="EQ168" s="95">
        <f>($K168="Bell Curve")*(_xlfn.NORM.DIST(AND(EQ$6&gt;=$F168,EQ$6&lt;=$H168)*(EQ$6-$F168+1),$J168/2,$M168,TRUE)-_xlfn.NORM.DIST(AND(EQ$6&gt;=$F168,EQ$6&lt;=$H168)*(EP$6-$F168+1),$J168/2,$M168,TRUE))/(1-2*_xlfn.NORM.DIST(0,$J168/2,$M168,TRUE))*$D168+($K168="Steady Growth")*(AND(EQ$6&gt;=$F168,EQ$6&lt;=$H168)*((EQ$6-$F168+1)/($J168*($J168+1)/2)*$D168))+($K168="custom")*CustCF!EK168</f>
        <v>0</v>
      </c>
      <c r="ER168" s="95">
        <f>($K168="Bell Curve")*(_xlfn.NORM.DIST(AND(ER$6&gt;=$F168,ER$6&lt;=$H168)*(ER$6-$F168+1),$J168/2,$M168,TRUE)-_xlfn.NORM.DIST(AND(ER$6&gt;=$F168,ER$6&lt;=$H168)*(EQ$6-$F168+1),$J168/2,$M168,TRUE))/(1-2*_xlfn.NORM.DIST(0,$J168/2,$M168,TRUE))*$D168+($K168="Steady Growth")*(AND(ER$6&gt;=$F168,ER$6&lt;=$H168)*((ER$6-$F168+1)/($J168*($J168+1)/2)*$D168))+($K168="custom")*CustCF!EL168</f>
        <v>0</v>
      </c>
      <c r="ES168" s="95">
        <f>($K168="Bell Curve")*(_xlfn.NORM.DIST(AND(ES$6&gt;=$F168,ES$6&lt;=$H168)*(ES$6-$F168+1),$J168/2,$M168,TRUE)-_xlfn.NORM.DIST(AND(ES$6&gt;=$F168,ES$6&lt;=$H168)*(ER$6-$F168+1),$J168/2,$M168,TRUE))/(1-2*_xlfn.NORM.DIST(0,$J168/2,$M168,TRUE))*$D168+($K168="Steady Growth")*(AND(ES$6&gt;=$F168,ES$6&lt;=$H168)*((ES$6-$F168+1)/($J168*($J168+1)/2)*$D168))+($K168="custom")*CustCF!EM168</f>
        <v>0</v>
      </c>
      <c r="ET168" s="95">
        <f>($K168="Bell Curve")*(_xlfn.NORM.DIST(AND(ET$6&gt;=$F168,ET$6&lt;=$H168)*(ET$6-$F168+1),$J168/2,$M168,TRUE)-_xlfn.NORM.DIST(AND(ET$6&gt;=$F168,ET$6&lt;=$H168)*(ES$6-$F168+1),$J168/2,$M168,TRUE))/(1-2*_xlfn.NORM.DIST(0,$J168/2,$M168,TRUE))*$D168+($K168="Steady Growth")*(AND(ET$6&gt;=$F168,ET$6&lt;=$H168)*((ET$6-$F168+1)/($J168*($J168+1)/2)*$D168))+($K168="custom")*CustCF!EN168</f>
        <v>0</v>
      </c>
      <c r="EU168" s="95">
        <f>($K168="Bell Curve")*(_xlfn.NORM.DIST(AND(EU$6&gt;=$F168,EU$6&lt;=$H168)*(EU$6-$F168+1),$J168/2,$M168,TRUE)-_xlfn.NORM.DIST(AND(EU$6&gt;=$F168,EU$6&lt;=$H168)*(ET$6-$F168+1),$J168/2,$M168,TRUE))/(1-2*_xlfn.NORM.DIST(0,$J168/2,$M168,TRUE))*$D168+($K168="Steady Growth")*(AND(EU$6&gt;=$F168,EU$6&lt;=$H168)*((EU$6-$F168+1)/($J168*($J168+1)/2)*$D168))+($K168="custom")*CustCF!EO168</f>
        <v>0</v>
      </c>
      <c r="EV168" s="95">
        <f>($K168="Bell Curve")*(_xlfn.NORM.DIST(AND(EV$6&gt;=$F168,EV$6&lt;=$H168)*(EV$6-$F168+1),$J168/2,$M168,TRUE)-_xlfn.NORM.DIST(AND(EV$6&gt;=$F168,EV$6&lt;=$H168)*(EU$6-$F168+1),$J168/2,$M168,TRUE))/(1-2*_xlfn.NORM.DIST(0,$J168/2,$M168,TRUE))*$D168+($K168="Steady Growth")*(AND(EV$6&gt;=$F168,EV$6&lt;=$H168)*((EV$6-$F168+1)/($J168*($J168+1)/2)*$D168))+($K168="custom")*CustCF!EP168</f>
        <v>0</v>
      </c>
      <c r="EW168" s="95">
        <f>($K168="Bell Curve")*(_xlfn.NORM.DIST(AND(EW$6&gt;=$F168,EW$6&lt;=$H168)*(EW$6-$F168+1),$J168/2,$M168,TRUE)-_xlfn.NORM.DIST(AND(EW$6&gt;=$F168,EW$6&lt;=$H168)*(EV$6-$F168+1),$J168/2,$M168,TRUE))/(1-2*_xlfn.NORM.DIST(0,$J168/2,$M168,TRUE))*$D168+($K168="Steady Growth")*(AND(EW$6&gt;=$F168,EW$6&lt;=$H168)*((EW$6-$F168+1)/($J168*($J168+1)/2)*$D168))+($K168="custom")*CustCF!EQ168</f>
        <v>0</v>
      </c>
      <c r="EX168" s="95">
        <f>($K168="Bell Curve")*(_xlfn.NORM.DIST(AND(EX$6&gt;=$F168,EX$6&lt;=$H168)*(EX$6-$F168+1),$J168/2,$M168,TRUE)-_xlfn.NORM.DIST(AND(EX$6&gt;=$F168,EX$6&lt;=$H168)*(EW$6-$F168+1),$J168/2,$M168,TRUE))/(1-2*_xlfn.NORM.DIST(0,$J168/2,$M168,TRUE))*$D168+($K168="Steady Growth")*(AND(EX$6&gt;=$F168,EX$6&lt;=$H168)*((EX$6-$F168+1)/($J168*($J168+1)/2)*$D168))+($K168="custom")*CustCF!ER168</f>
        <v>0</v>
      </c>
      <c r="EY168" s="95">
        <f>($K168="Bell Curve")*(_xlfn.NORM.DIST(AND(EY$6&gt;=$F168,EY$6&lt;=$H168)*(EY$6-$F168+1),$J168/2,$M168,TRUE)-_xlfn.NORM.DIST(AND(EY$6&gt;=$F168,EY$6&lt;=$H168)*(EX$6-$F168+1),$J168/2,$M168,TRUE))/(1-2*_xlfn.NORM.DIST(0,$J168/2,$M168,TRUE))*$D168+($K168="Steady Growth")*(AND(EY$6&gt;=$F168,EY$6&lt;=$H168)*((EY$6-$F168+1)/($J168*($J168+1)/2)*$D168))+($K168="custom")*CustCF!ES168</f>
        <v>0</v>
      </c>
      <c r="EZ168" s="95">
        <f>($K168="Bell Curve")*(_xlfn.NORM.DIST(AND(EZ$6&gt;=$F168,EZ$6&lt;=$H168)*(EZ$6-$F168+1),$J168/2,$M168,TRUE)-_xlfn.NORM.DIST(AND(EZ$6&gt;=$F168,EZ$6&lt;=$H168)*(EY$6-$F168+1),$J168/2,$M168,TRUE))/(1-2*_xlfn.NORM.DIST(0,$J168/2,$M168,TRUE))*$D168+($K168="Steady Growth")*(AND(EZ$6&gt;=$F168,EZ$6&lt;=$H168)*((EZ$6-$F168+1)/($J168*($J168+1)/2)*$D168))+($K168="custom")*CustCF!ET168</f>
        <v>0</v>
      </c>
      <c r="FA168" s="95">
        <f>($K168="Bell Curve")*(_xlfn.NORM.DIST(AND(FA$6&gt;=$F168,FA$6&lt;=$H168)*(FA$6-$F168+1),$J168/2,$M168,TRUE)-_xlfn.NORM.DIST(AND(FA$6&gt;=$F168,FA$6&lt;=$H168)*(EZ$6-$F168+1),$J168/2,$M168,TRUE))/(1-2*_xlfn.NORM.DIST(0,$J168/2,$M168,TRUE))*$D168+($K168="Steady Growth")*(AND(FA$6&gt;=$F168,FA$6&lt;=$H168)*((FA$6-$F168+1)/($J168*($J168+1)/2)*$D168))+($K168="custom")*CustCF!EU168</f>
        <v>0</v>
      </c>
      <c r="FB168" s="95">
        <f>($K168="Bell Curve")*(_xlfn.NORM.DIST(AND(FB$6&gt;=$F168,FB$6&lt;=$H168)*(FB$6-$F168+1),$J168/2,$M168,TRUE)-_xlfn.NORM.DIST(AND(FB$6&gt;=$F168,FB$6&lt;=$H168)*(FA$6-$F168+1),$J168/2,$M168,TRUE))/(1-2*_xlfn.NORM.DIST(0,$J168/2,$M168,TRUE))*$D168+($K168="Steady Growth")*(AND(FB$6&gt;=$F168,FB$6&lt;=$H168)*((FB$6-$F168+1)/($J168*($J168+1)/2)*$D168))+($K168="custom")*CustCF!EV168</f>
        <v>0</v>
      </c>
      <c r="FC168" s="95">
        <f>($K168="Bell Curve")*(_xlfn.NORM.DIST(AND(FC$6&gt;=$F168,FC$6&lt;=$H168)*(FC$6-$F168+1),$J168/2,$M168,TRUE)-_xlfn.NORM.DIST(AND(FC$6&gt;=$F168,FC$6&lt;=$H168)*(FB$6-$F168+1),$J168/2,$M168,TRUE))/(1-2*_xlfn.NORM.DIST(0,$J168/2,$M168,TRUE))*$D168+($K168="Steady Growth")*(AND(FC$6&gt;=$F168,FC$6&lt;=$H168)*((FC$6-$F168+1)/($J168*($J168+1)/2)*$D168))+($K168="custom")*CustCF!EW168</f>
        <v>0</v>
      </c>
      <c r="FD168" s="95">
        <f>($K168="Bell Curve")*(_xlfn.NORM.DIST(AND(FD$6&gt;=$F168,FD$6&lt;=$H168)*(FD$6-$F168+1),$J168/2,$M168,TRUE)-_xlfn.NORM.DIST(AND(FD$6&gt;=$F168,FD$6&lt;=$H168)*(FC$6-$F168+1),$J168/2,$M168,TRUE))/(1-2*_xlfn.NORM.DIST(0,$J168/2,$M168,TRUE))*$D168+($K168="Steady Growth")*(AND(FD$6&gt;=$F168,FD$6&lt;=$H168)*((FD$6-$F168+1)/($J168*($J168+1)/2)*$D168))+($K168="custom")*CustCF!EX168</f>
        <v>0</v>
      </c>
      <c r="FE168" s="95">
        <f>($K168="Bell Curve")*(_xlfn.NORM.DIST(AND(FE$6&gt;=$F168,FE$6&lt;=$H168)*(FE$6-$F168+1),$J168/2,$M168,TRUE)-_xlfn.NORM.DIST(AND(FE$6&gt;=$F168,FE$6&lt;=$H168)*(FD$6-$F168+1),$J168/2,$M168,TRUE))/(1-2*_xlfn.NORM.DIST(0,$J168/2,$M168,TRUE))*$D168+($K168="Steady Growth")*(AND(FE$6&gt;=$F168,FE$6&lt;=$H168)*((FE$6-$F168+1)/($J168*($J168+1)/2)*$D168))+($K168="custom")*CustCF!EY168</f>
        <v>0</v>
      </c>
      <c r="FF168" s="95">
        <f>($K168="Bell Curve")*(_xlfn.NORM.DIST(AND(FF$6&gt;=$F168,FF$6&lt;=$H168)*(FF$6-$F168+1),$J168/2,$M168,TRUE)-_xlfn.NORM.DIST(AND(FF$6&gt;=$F168,FF$6&lt;=$H168)*(FE$6-$F168+1),$J168/2,$M168,TRUE))/(1-2*_xlfn.NORM.DIST(0,$J168/2,$M168,TRUE))*$D168+($K168="Steady Growth")*(AND(FF$6&gt;=$F168,FF$6&lt;=$H168)*((FF$6-$F168+1)/($J168*($J168+1)/2)*$D168))+($K168="custom")*CustCF!EZ168</f>
        <v>0</v>
      </c>
      <c r="FG168" s="95">
        <f>($K168="Bell Curve")*(_xlfn.NORM.DIST(AND(FG$6&gt;=$F168,FG$6&lt;=$H168)*(FG$6-$F168+1),$J168/2,$M168,TRUE)-_xlfn.NORM.DIST(AND(FG$6&gt;=$F168,FG$6&lt;=$H168)*(FF$6-$F168+1),$J168/2,$M168,TRUE))/(1-2*_xlfn.NORM.DIST(0,$J168/2,$M168,TRUE))*$D168+($K168="Steady Growth")*(AND(FG$6&gt;=$F168,FG$6&lt;=$H168)*((FG$6-$F168+1)/($J168*($J168+1)/2)*$D168))+($K168="custom")*CustCF!FA168</f>
        <v>0</v>
      </c>
      <c r="FH168" s="95">
        <f>($K168="Bell Curve")*(_xlfn.NORM.DIST(AND(FH$6&gt;=$F168,FH$6&lt;=$H168)*(FH$6-$F168+1),$J168/2,$M168,TRUE)-_xlfn.NORM.DIST(AND(FH$6&gt;=$F168,FH$6&lt;=$H168)*(FG$6-$F168+1),$J168/2,$M168,TRUE))/(1-2*_xlfn.NORM.DIST(0,$J168/2,$M168,TRUE))*$D168+($K168="Steady Growth")*(AND(FH$6&gt;=$F168,FH$6&lt;=$H168)*((FH$6-$F168+1)/($J168*($J168+1)/2)*$D168))+($K168="custom")*CustCF!FB168</f>
        <v>0</v>
      </c>
      <c r="FI168" s="95">
        <f>($K168="Bell Curve")*(_xlfn.NORM.DIST(AND(FI$6&gt;=$F168,FI$6&lt;=$H168)*(FI$6-$F168+1),$J168/2,$M168,TRUE)-_xlfn.NORM.DIST(AND(FI$6&gt;=$F168,FI$6&lt;=$H168)*(FH$6-$F168+1),$J168/2,$M168,TRUE))/(1-2*_xlfn.NORM.DIST(0,$J168/2,$M168,TRUE))*$D168+($K168="Steady Growth")*(AND(FI$6&gt;=$F168,FI$6&lt;=$H168)*((FI$6-$F168+1)/($J168*($J168+1)/2)*$D168))+($K168="custom")*CustCF!FC168</f>
        <v>0</v>
      </c>
      <c r="FJ168" s="95">
        <f>($K168="Bell Curve")*(_xlfn.NORM.DIST(AND(FJ$6&gt;=$F168,FJ$6&lt;=$H168)*(FJ$6-$F168+1),$J168/2,$M168,TRUE)-_xlfn.NORM.DIST(AND(FJ$6&gt;=$F168,FJ$6&lt;=$H168)*(FI$6-$F168+1),$J168/2,$M168,TRUE))/(1-2*_xlfn.NORM.DIST(0,$J168/2,$M168,TRUE))*$D168+($K168="Steady Growth")*(AND(FJ$6&gt;=$F168,FJ$6&lt;=$H168)*((FJ$6-$F168+1)/($J168*($J168+1)/2)*$D168))+($K168="custom")*CustCF!FD168</f>
        <v>0</v>
      </c>
      <c r="FK168" s="95">
        <f>($K168="Bell Curve")*(_xlfn.NORM.DIST(AND(FK$6&gt;=$F168,FK$6&lt;=$H168)*(FK$6-$F168+1),$J168/2,$M168,TRUE)-_xlfn.NORM.DIST(AND(FK$6&gt;=$F168,FK$6&lt;=$H168)*(FJ$6-$F168+1),$J168/2,$M168,TRUE))/(1-2*_xlfn.NORM.DIST(0,$J168/2,$M168,TRUE))*$D168+($K168="Steady Growth")*(AND(FK$6&gt;=$F168,FK$6&lt;=$H168)*((FK$6-$F168+1)/($J168*($J168+1)/2)*$D168))+($K168="custom")*CustCF!FE168</f>
        <v>0</v>
      </c>
      <c r="FL168" s="95">
        <f>($K168="Bell Curve")*(_xlfn.NORM.DIST(AND(FL$6&gt;=$F168,FL$6&lt;=$H168)*(FL$6-$F168+1),$J168/2,$M168,TRUE)-_xlfn.NORM.DIST(AND(FL$6&gt;=$F168,FL$6&lt;=$H168)*(FK$6-$F168+1),$J168/2,$M168,TRUE))/(1-2*_xlfn.NORM.DIST(0,$J168/2,$M168,TRUE))*$D168+($K168="Steady Growth")*(AND(FL$6&gt;=$F168,FL$6&lt;=$H168)*((FL$6-$F168+1)/($J168*($J168+1)/2)*$D168))+($K168="custom")*CustCF!FF168</f>
        <v>0</v>
      </c>
      <c r="FM168" s="95">
        <f>($K168="Bell Curve")*(_xlfn.NORM.DIST(AND(FM$6&gt;=$F168,FM$6&lt;=$H168)*(FM$6-$F168+1),$J168/2,$M168,TRUE)-_xlfn.NORM.DIST(AND(FM$6&gt;=$F168,FM$6&lt;=$H168)*(FL$6-$F168+1),$J168/2,$M168,TRUE))/(1-2*_xlfn.NORM.DIST(0,$J168/2,$M168,TRUE))*$D168+($K168="Steady Growth")*(AND(FM$6&gt;=$F168,FM$6&lt;=$H168)*((FM$6-$F168+1)/($J168*($J168+1)/2)*$D168))+($K168="custom")*CustCF!FG168</f>
        <v>0</v>
      </c>
      <c r="FN168" s="95">
        <f>($K168="Bell Curve")*(_xlfn.NORM.DIST(AND(FN$6&gt;=$F168,FN$6&lt;=$H168)*(FN$6-$F168+1),$J168/2,$M168,TRUE)-_xlfn.NORM.DIST(AND(FN$6&gt;=$F168,FN$6&lt;=$H168)*(FM$6-$F168+1),$J168/2,$M168,TRUE))/(1-2*_xlfn.NORM.DIST(0,$J168/2,$M168,TRUE))*$D168+($K168="Steady Growth")*(AND(FN$6&gt;=$F168,FN$6&lt;=$H168)*((FN$6-$F168+1)/($J168*($J168+1)/2)*$D168))+($K168="custom")*CustCF!FH168</f>
        <v>0</v>
      </c>
      <c r="FO168" s="95">
        <f>($K168="Bell Curve")*(_xlfn.NORM.DIST(AND(FO$6&gt;=$F168,FO$6&lt;=$H168)*(FO$6-$F168+1),$J168/2,$M168,TRUE)-_xlfn.NORM.DIST(AND(FO$6&gt;=$F168,FO$6&lt;=$H168)*(FN$6-$F168+1),$J168/2,$M168,TRUE))/(1-2*_xlfn.NORM.DIST(0,$J168/2,$M168,TRUE))*$D168+($K168="Steady Growth")*(AND(FO$6&gt;=$F168,FO$6&lt;=$H168)*((FO$6-$F168+1)/($J168*($J168+1)/2)*$D168))+($K168="custom")*CustCF!FI168</f>
        <v>0</v>
      </c>
      <c r="FP168" s="95">
        <f>($K168="Bell Curve")*(_xlfn.NORM.DIST(AND(FP$6&gt;=$F168,FP$6&lt;=$H168)*(FP$6-$F168+1),$J168/2,$M168,TRUE)-_xlfn.NORM.DIST(AND(FP$6&gt;=$F168,FP$6&lt;=$H168)*(FO$6-$F168+1),$J168/2,$M168,TRUE))/(1-2*_xlfn.NORM.DIST(0,$J168/2,$M168,TRUE))*$D168+($K168="Steady Growth")*(AND(FP$6&gt;=$F168,FP$6&lt;=$H168)*((FP$6-$F168+1)/($J168*($J168+1)/2)*$D168))+($K168="custom")*CustCF!FJ168</f>
        <v>0</v>
      </c>
      <c r="FQ168" s="95">
        <f>($K168="Bell Curve")*(_xlfn.NORM.DIST(AND(FQ$6&gt;=$F168,FQ$6&lt;=$H168)*(FQ$6-$F168+1),$J168/2,$M168,TRUE)-_xlfn.NORM.DIST(AND(FQ$6&gt;=$F168,FQ$6&lt;=$H168)*(FP$6-$F168+1),$J168/2,$M168,TRUE))/(1-2*_xlfn.NORM.DIST(0,$J168/2,$M168,TRUE))*$D168+($K168="Steady Growth")*(AND(FQ$6&gt;=$F168,FQ$6&lt;=$H168)*((FQ$6-$F168+1)/($J168*($J168+1)/2)*$D168))+($K168="custom")*CustCF!FK168</f>
        <v>0</v>
      </c>
      <c r="FR168" s="95">
        <f>($K168="Bell Curve")*(_xlfn.NORM.DIST(AND(FR$6&gt;=$F168,FR$6&lt;=$H168)*(FR$6-$F168+1),$J168/2,$M168,TRUE)-_xlfn.NORM.DIST(AND(FR$6&gt;=$F168,FR$6&lt;=$H168)*(FQ$6-$F168+1),$J168/2,$M168,TRUE))/(1-2*_xlfn.NORM.DIST(0,$J168/2,$M168,TRUE))*$D168+($K168="Steady Growth")*(AND(FR$6&gt;=$F168,FR$6&lt;=$H168)*((FR$6-$F168+1)/($J168*($J168+1)/2)*$D168))+($K168="custom")*CustCF!FL168</f>
        <v>0</v>
      </c>
      <c r="FS168" s="95">
        <f>($K168="Bell Curve")*(_xlfn.NORM.DIST(AND(FS$6&gt;=$F168,FS$6&lt;=$H168)*(FS$6-$F168+1),$J168/2,$M168,TRUE)-_xlfn.NORM.DIST(AND(FS$6&gt;=$F168,FS$6&lt;=$H168)*(FR$6-$F168+1),$J168/2,$M168,TRUE))/(1-2*_xlfn.NORM.DIST(0,$J168/2,$M168,TRUE))*$D168+($K168="Steady Growth")*(AND(FS$6&gt;=$F168,FS$6&lt;=$H168)*((FS$6-$F168+1)/($J168*($J168+1)/2)*$D168))+($K168="custom")*CustCF!FM168</f>
        <v>0</v>
      </c>
      <c r="FT168" s="95">
        <f>($K168="Bell Curve")*(_xlfn.NORM.DIST(AND(FT$6&gt;=$F168,FT$6&lt;=$H168)*(FT$6-$F168+1),$J168/2,$M168,TRUE)-_xlfn.NORM.DIST(AND(FT$6&gt;=$F168,FT$6&lt;=$H168)*(FS$6-$F168+1),$J168/2,$M168,TRUE))/(1-2*_xlfn.NORM.DIST(0,$J168/2,$M168,TRUE))*$D168+($K168="Steady Growth")*(AND(FT$6&gt;=$F168,FT$6&lt;=$H168)*((FT$6-$F168+1)/($J168*($J168+1)/2)*$D168))+($K168="custom")*CustCF!FN168</f>
        <v>0</v>
      </c>
      <c r="FU168" s="95">
        <f>($K168="Bell Curve")*(_xlfn.NORM.DIST(AND(FU$6&gt;=$F168,FU$6&lt;=$H168)*(FU$6-$F168+1),$J168/2,$M168,TRUE)-_xlfn.NORM.DIST(AND(FU$6&gt;=$F168,FU$6&lt;=$H168)*(FT$6-$F168+1),$J168/2,$M168,TRUE))/(1-2*_xlfn.NORM.DIST(0,$J168/2,$M168,TRUE))*$D168+($K168="Steady Growth")*(AND(FU$6&gt;=$F168,FU$6&lt;=$H168)*((FU$6-$F168+1)/($J168*($J168+1)/2)*$D168))+($K168="custom")*CustCF!FO168</f>
        <v>0</v>
      </c>
      <c r="FV168" s="95">
        <f>($K168="Bell Curve")*(_xlfn.NORM.DIST(AND(FV$6&gt;=$F168,FV$6&lt;=$H168)*(FV$6-$F168+1),$J168/2,$M168,TRUE)-_xlfn.NORM.DIST(AND(FV$6&gt;=$F168,FV$6&lt;=$H168)*(FU$6-$F168+1),$J168/2,$M168,TRUE))/(1-2*_xlfn.NORM.DIST(0,$J168/2,$M168,TRUE))*$D168+($K168="Steady Growth")*(AND(FV$6&gt;=$F168,FV$6&lt;=$H168)*((FV$6-$F168+1)/($J168*($J168+1)/2)*$D168))+($K168="custom")*CustCF!FP168</f>
        <v>0</v>
      </c>
      <c r="FW168" s="95">
        <f>($K168="Bell Curve")*(_xlfn.NORM.DIST(AND(FW$6&gt;=$F168,FW$6&lt;=$H168)*(FW$6-$F168+1),$J168/2,$M168,TRUE)-_xlfn.NORM.DIST(AND(FW$6&gt;=$F168,FW$6&lt;=$H168)*(FV$6-$F168+1),$J168/2,$M168,TRUE))/(1-2*_xlfn.NORM.DIST(0,$J168/2,$M168,TRUE))*$D168+($K168="Steady Growth")*(AND(FW$6&gt;=$F168,FW$6&lt;=$H168)*((FW$6-$F168+1)/($J168*($J168+1)/2)*$D168))+($K168="custom")*CustCF!FQ168</f>
        <v>0</v>
      </c>
      <c r="FX168" s="95">
        <f>($K168="Bell Curve")*(_xlfn.NORM.DIST(AND(FX$6&gt;=$F168,FX$6&lt;=$H168)*(FX$6-$F168+1),$J168/2,$M168,TRUE)-_xlfn.NORM.DIST(AND(FX$6&gt;=$F168,FX$6&lt;=$H168)*(FW$6-$F168+1),$J168/2,$M168,TRUE))/(1-2*_xlfn.NORM.DIST(0,$J168/2,$M168,TRUE))*$D168+($K168="Steady Growth")*(AND(FX$6&gt;=$F168,FX$6&lt;=$H168)*((FX$6-$F168+1)/($J168*($J168+1)/2)*$D168))+($K168="custom")*CustCF!FR168</f>
        <v>0</v>
      </c>
      <c r="FY168" s="95">
        <f>($K168="Bell Curve")*(_xlfn.NORM.DIST(AND(FY$6&gt;=$F168,FY$6&lt;=$H168)*(FY$6-$F168+1),$J168/2,$M168,TRUE)-_xlfn.NORM.DIST(AND(FY$6&gt;=$F168,FY$6&lt;=$H168)*(FX$6-$F168+1),$J168/2,$M168,TRUE))/(1-2*_xlfn.NORM.DIST(0,$J168/2,$M168,TRUE))*$D168+($K168="Steady Growth")*(AND(FY$6&gt;=$F168,FY$6&lt;=$H168)*((FY$6-$F168+1)/($J168*($J168+1)/2)*$D168))+($K168="custom")*CustCF!FS168</f>
        <v>0</v>
      </c>
      <c r="FZ168" s="95">
        <f>($K168="Bell Curve")*(_xlfn.NORM.DIST(AND(FZ$6&gt;=$F168,FZ$6&lt;=$H168)*(FZ$6-$F168+1),$J168/2,$M168,TRUE)-_xlfn.NORM.DIST(AND(FZ$6&gt;=$F168,FZ$6&lt;=$H168)*(FY$6-$F168+1),$J168/2,$M168,TRUE))/(1-2*_xlfn.NORM.DIST(0,$J168/2,$M168,TRUE))*$D168+($K168="Steady Growth")*(AND(FZ$6&gt;=$F168,FZ$6&lt;=$H168)*((FZ$6-$F168+1)/($J168*($J168+1)/2)*$D168))+($K168="custom")*CustCF!FT168</f>
        <v>0</v>
      </c>
      <c r="GA168" s="95">
        <f>($K168="Bell Curve")*(_xlfn.NORM.DIST(AND(GA$6&gt;=$F168,GA$6&lt;=$H168)*(GA$6-$F168+1),$J168/2,$M168,TRUE)-_xlfn.NORM.DIST(AND(GA$6&gt;=$F168,GA$6&lt;=$H168)*(FZ$6-$F168+1),$J168/2,$M168,TRUE))/(1-2*_xlfn.NORM.DIST(0,$J168/2,$M168,TRUE))*$D168+($K168="Steady Growth")*(AND(GA$6&gt;=$F168,GA$6&lt;=$H168)*((GA$6-$F168+1)/($J168*($J168+1)/2)*$D168))+($K168="custom")*CustCF!FU168</f>
        <v>0</v>
      </c>
      <c r="GB168" s="95">
        <f>($K168="Bell Curve")*(_xlfn.NORM.DIST(AND(GB$6&gt;=$F168,GB$6&lt;=$H168)*(GB$6-$F168+1),$J168/2,$M168,TRUE)-_xlfn.NORM.DIST(AND(GB$6&gt;=$F168,GB$6&lt;=$H168)*(GA$6-$F168+1),$J168/2,$M168,TRUE))/(1-2*_xlfn.NORM.DIST(0,$J168/2,$M168,TRUE))*$D168+($K168="Steady Growth")*(AND(GB$6&gt;=$F168,GB$6&lt;=$H168)*((GB$6-$F168+1)/($J168*($J168+1)/2)*$D168))+($K168="custom")*CustCF!FV168</f>
        <v>0</v>
      </c>
      <c r="GC168" s="95">
        <f>($K168="Bell Curve")*(_xlfn.NORM.DIST(AND(GC$6&gt;=$F168,GC$6&lt;=$H168)*(GC$6-$F168+1),$J168/2,$M168,TRUE)-_xlfn.NORM.DIST(AND(GC$6&gt;=$F168,GC$6&lt;=$H168)*(GB$6-$F168+1),$J168/2,$M168,TRUE))/(1-2*_xlfn.NORM.DIST(0,$J168/2,$M168,TRUE))*$D168+($K168="Steady Growth")*(AND(GC$6&gt;=$F168,GC$6&lt;=$H168)*((GC$6-$F168+1)/($J168*($J168+1)/2)*$D168))+($K168="custom")*CustCF!FW168</f>
        <v>0</v>
      </c>
      <c r="GD168" s="95">
        <f>($K168="Bell Curve")*(_xlfn.NORM.DIST(AND(GD$6&gt;=$F168,GD$6&lt;=$H168)*(GD$6-$F168+1),$J168/2,$M168,TRUE)-_xlfn.NORM.DIST(AND(GD$6&gt;=$F168,GD$6&lt;=$H168)*(GC$6-$F168+1),$J168/2,$M168,TRUE))/(1-2*_xlfn.NORM.DIST(0,$J168/2,$M168,TRUE))*$D168+($K168="Steady Growth")*(AND(GD$6&gt;=$F168,GD$6&lt;=$H168)*((GD$6-$F168+1)/($J168*($J168+1)/2)*$D168))+($K168="custom")*CustCF!FX168</f>
        <v>0</v>
      </c>
      <c r="GE168" s="95">
        <f>($K168="Bell Curve")*(_xlfn.NORM.DIST(AND(GE$6&gt;=$F168,GE$6&lt;=$H168)*(GE$6-$F168+1),$J168/2,$M168,TRUE)-_xlfn.NORM.DIST(AND(GE$6&gt;=$F168,GE$6&lt;=$H168)*(GD$6-$F168+1),$J168/2,$M168,TRUE))/(1-2*_xlfn.NORM.DIST(0,$J168/2,$M168,TRUE))*$D168+($K168="Steady Growth")*(AND(GE$6&gt;=$F168,GE$6&lt;=$H168)*((GE$6-$F168+1)/($J168*($J168+1)/2)*$D168))+($K168="custom")*CustCF!FY168</f>
        <v>0</v>
      </c>
      <c r="GF168" s="95">
        <f>($K168="Bell Curve")*(_xlfn.NORM.DIST(AND(GF$6&gt;=$F168,GF$6&lt;=$H168)*(GF$6-$F168+1),$J168/2,$M168,TRUE)-_xlfn.NORM.DIST(AND(GF$6&gt;=$F168,GF$6&lt;=$H168)*(GE$6-$F168+1),$J168/2,$M168,TRUE))/(1-2*_xlfn.NORM.DIST(0,$J168/2,$M168,TRUE))*$D168+($K168="Steady Growth")*(AND(GF$6&gt;=$F168,GF$6&lt;=$H168)*((GF$6-$F168+1)/($J168*($J168+1)/2)*$D168))+($K168="custom")*CustCF!FZ168</f>
        <v>0</v>
      </c>
      <c r="GG168" s="95">
        <f>($K168="Bell Curve")*(_xlfn.NORM.DIST(AND(GG$6&gt;=$F168,GG$6&lt;=$H168)*(GG$6-$F168+1),$J168/2,$M168,TRUE)-_xlfn.NORM.DIST(AND(GG$6&gt;=$F168,GG$6&lt;=$H168)*(GF$6-$F168+1),$J168/2,$M168,TRUE))/(1-2*_xlfn.NORM.DIST(0,$J168/2,$M168,TRUE))*$D168+($K168="Steady Growth")*(AND(GG$6&gt;=$F168,GG$6&lt;=$H168)*((GG$6-$F168+1)/($J168*($J168+1)/2)*$D168))+($K168="custom")*CustCF!GA168</f>
        <v>0</v>
      </c>
      <c r="GH168" s="95">
        <f>($K168="Bell Curve")*(_xlfn.NORM.DIST(AND(GH$6&gt;=$F168,GH$6&lt;=$H168)*(GH$6-$F168+1),$J168/2,$M168,TRUE)-_xlfn.NORM.DIST(AND(GH$6&gt;=$F168,GH$6&lt;=$H168)*(GG$6-$F168+1),$J168/2,$M168,TRUE))/(1-2*_xlfn.NORM.DIST(0,$J168/2,$M168,TRUE))*$D168+($K168="Steady Growth")*(AND(GH$6&gt;=$F168,GH$6&lt;=$H168)*((GH$6-$F168+1)/($J168*($J168+1)/2)*$D168))+($K168="custom")*CustCF!GB168</f>
        <v>0</v>
      </c>
      <c r="GI168" s="95">
        <f>($K168="Bell Curve")*(_xlfn.NORM.DIST(AND(GI$6&gt;=$F168,GI$6&lt;=$H168)*(GI$6-$F168+1),$J168/2,$M168,TRUE)-_xlfn.NORM.DIST(AND(GI$6&gt;=$F168,GI$6&lt;=$H168)*(GH$6-$F168+1),$J168/2,$M168,TRUE))/(1-2*_xlfn.NORM.DIST(0,$J168/2,$M168,TRUE))*$D168+($K168="Steady Growth")*(AND(GI$6&gt;=$F168,GI$6&lt;=$H168)*((GI$6-$F168+1)/($J168*($J168+1)/2)*$D168))+($K168="custom")*CustCF!GC168</f>
        <v>0</v>
      </c>
      <c r="GJ168" s="95">
        <f>($K168="Bell Curve")*(_xlfn.NORM.DIST(AND(GJ$6&gt;=$F168,GJ$6&lt;=$H168)*(GJ$6-$F168+1),$J168/2,$M168,TRUE)-_xlfn.NORM.DIST(AND(GJ$6&gt;=$F168,GJ$6&lt;=$H168)*(GI$6-$F168+1),$J168/2,$M168,TRUE))/(1-2*_xlfn.NORM.DIST(0,$J168/2,$M168,TRUE))*$D168+($K168="Steady Growth")*(AND(GJ$6&gt;=$F168,GJ$6&lt;=$H168)*((GJ$6-$F168+1)/($J168*($J168+1)/2)*$D168))+($K168="custom")*CustCF!GD168</f>
        <v>0</v>
      </c>
      <c r="GK168" s="95">
        <f>($K168="Bell Curve")*(_xlfn.NORM.DIST(AND(GK$6&gt;=$F168,GK$6&lt;=$H168)*(GK$6-$F168+1),$J168/2,$M168,TRUE)-_xlfn.NORM.DIST(AND(GK$6&gt;=$F168,GK$6&lt;=$H168)*(GJ$6-$F168+1),$J168/2,$M168,TRUE))/(1-2*_xlfn.NORM.DIST(0,$J168/2,$M168,TRUE))*$D168+($K168="Steady Growth")*(AND(GK$6&gt;=$F168,GK$6&lt;=$H168)*((GK$6-$F168+1)/($J168*($J168+1)/2)*$D168))+($K168="custom")*CustCF!GE168</f>
        <v>0</v>
      </c>
      <c r="GL168" s="95">
        <f>($K168="Bell Curve")*(_xlfn.NORM.DIST(AND(GL$6&gt;=$F168,GL$6&lt;=$H168)*(GL$6-$F168+1),$J168/2,$M168,TRUE)-_xlfn.NORM.DIST(AND(GL$6&gt;=$F168,GL$6&lt;=$H168)*(GK$6-$F168+1),$J168/2,$M168,TRUE))/(1-2*_xlfn.NORM.DIST(0,$J168/2,$M168,TRUE))*$D168+($K168="Steady Growth")*(AND(GL$6&gt;=$F168,GL$6&lt;=$H168)*((GL$6-$F168+1)/($J168*($J168+1)/2)*$D168))+($K168="custom")*CustCF!GF168</f>
        <v>0</v>
      </c>
      <c r="GM168" s="95">
        <f>($K168="Bell Curve")*(_xlfn.NORM.DIST(AND(GM$6&gt;=$F168,GM$6&lt;=$H168)*(GM$6-$F168+1),$J168/2,$M168,TRUE)-_xlfn.NORM.DIST(AND(GM$6&gt;=$F168,GM$6&lt;=$H168)*(GL$6-$F168+1),$J168/2,$M168,TRUE))/(1-2*_xlfn.NORM.DIST(0,$J168/2,$M168,TRUE))*$D168+($K168="Steady Growth")*(AND(GM$6&gt;=$F168,GM$6&lt;=$H168)*((GM$6-$F168+1)/($J168*($J168+1)/2)*$D168))+($K168="custom")*CustCF!GG168</f>
        <v>0</v>
      </c>
      <c r="GN168" s="268">
        <f>($K168="Bell Curve")*(_xlfn.NORM.DIST(AND(GN$6&gt;=$F168,GN$6&lt;=$H168)*(GN$6-$F168+1),$J168/2,$M168,TRUE)-_xlfn.NORM.DIST(AND(GN$6&gt;=$F168,GN$6&lt;=$H168)*(GM$6-$F168+1),$J168/2,$M168,TRUE))/(1-2*_xlfn.NORM.DIST(0,$J168/2,$M168,TRUE))*$D168+($K168="Steady Growth")*(AND(GN$6&gt;=$F168,GN$6&lt;=$H168)*((GN$6-$F168+1)/($J168*($J168+1)/2)*$D168))+($K168="custom")*CustCF!GH168</f>
        <v>0</v>
      </c>
      <c r="GO168" s="1"/>
      <c r="GP168" s="67"/>
    </row>
    <row r="169" spans="1:198" customFormat="1" hidden="1" outlineLevel="1" x14ac:dyDescent="0.75">
      <c r="A169" s="1"/>
      <c r="B169" s="1"/>
      <c r="C169" s="262">
        <f>Budget!AJ21</f>
        <v>0</v>
      </c>
      <c r="D169" s="19">
        <f>Budget!AK21</f>
        <v>0</v>
      </c>
      <c r="E169" s="19" t="str">
        <f t="shared" si="77"/>
        <v/>
      </c>
      <c r="F169" s="263">
        <v>0</v>
      </c>
      <c r="G169" s="257">
        <f>IF(L169="custom",CustCF!F169,INDEX($P$8:$EW$8,MATCH(F169,$P$6:$EW$6,0)))</f>
        <v>46053</v>
      </c>
      <c r="H169" s="263">
        <v>0</v>
      </c>
      <c r="I169" s="257">
        <f>IF(L169="custom",CustCF!G169,INDEX($P$8:$EW$8,MATCH(H169,$P$6:$EW$6,0)))</f>
        <v>46053</v>
      </c>
      <c r="J169" s="102">
        <f t="shared" si="78"/>
        <v>1</v>
      </c>
      <c r="K169" s="265" t="s">
        <v>116</v>
      </c>
      <c r="L169" s="266" t="s">
        <v>141</v>
      </c>
      <c r="M169" s="267">
        <f t="shared" si="79"/>
        <v>9</v>
      </c>
      <c r="N169" s="18">
        <f t="shared" si="70"/>
        <v>0</v>
      </c>
      <c r="O169" s="19"/>
      <c r="P169" s="95">
        <f>($K169="Bell Curve")*(_xlfn.NORM.DIST(AND(P$6&gt;=$F169,P$6&lt;=$H169)*(P$6-$F169+1),$J169/2,$M169,TRUE)-_xlfn.NORM.DIST(AND(P$6&gt;=$F169,P$6&lt;=$H169)*(O$6-$F169+1),$J169/2,$M169,TRUE))/(1-2*_xlfn.NORM.DIST(0,$J169/2,$M169,TRUE))*$D169+($K169="Steady Growth")*(AND(P$6&gt;=$F169,P$6&lt;=$H169)*((P$6-$F169+1)/($J169*($J169+1)/2)*$D169))+($K169="custom")*CustCF!J169</f>
        <v>0</v>
      </c>
      <c r="Q169" s="95">
        <f>($K169="Bell Curve")*(_xlfn.NORM.DIST(AND(Q$6&gt;=$F169,Q$6&lt;=$H169)*(Q$6-$F169+1),$J169/2,$M169,TRUE)-_xlfn.NORM.DIST(AND(Q$6&gt;=$F169,Q$6&lt;=$H169)*(P$6-$F169+1),$J169/2,$M169,TRUE))/(1-2*_xlfn.NORM.DIST(0,$J169/2,$M169,TRUE))*$D169+($K169="Steady Growth")*(AND(Q$6&gt;=$F169,Q$6&lt;=$H169)*((Q$6-$F169+1)/($J169*($J169+1)/2)*$D169))+($K169="custom")*CustCF!K169</f>
        <v>0</v>
      </c>
      <c r="R169" s="95">
        <f>($K169="Bell Curve")*(_xlfn.NORM.DIST(AND(R$6&gt;=$F169,R$6&lt;=$H169)*(R$6-$F169+1),$J169/2,$M169,TRUE)-_xlfn.NORM.DIST(AND(R$6&gt;=$F169,R$6&lt;=$H169)*(Q$6-$F169+1),$J169/2,$M169,TRUE))/(1-2*_xlfn.NORM.DIST(0,$J169/2,$M169,TRUE))*$D169+($K169="Steady Growth")*(AND(R$6&gt;=$F169,R$6&lt;=$H169)*((R$6-$F169+1)/($J169*($J169+1)/2)*$D169))+($K169="custom")*CustCF!L169</f>
        <v>0</v>
      </c>
      <c r="S169" s="95">
        <f>($K169="Bell Curve")*(_xlfn.NORM.DIST(AND(S$6&gt;=$F169,S$6&lt;=$H169)*(S$6-$F169+1),$J169/2,$M169,TRUE)-_xlfn.NORM.DIST(AND(S$6&gt;=$F169,S$6&lt;=$H169)*(R$6-$F169+1),$J169/2,$M169,TRUE))/(1-2*_xlfn.NORM.DIST(0,$J169/2,$M169,TRUE))*$D169+($K169="Steady Growth")*(AND(S$6&gt;=$F169,S$6&lt;=$H169)*((S$6-$F169+1)/($J169*($J169+1)/2)*$D169))+($K169="custom")*CustCF!M169</f>
        <v>0</v>
      </c>
      <c r="T169" s="95">
        <f>($K169="Bell Curve")*(_xlfn.NORM.DIST(AND(T$6&gt;=$F169,T$6&lt;=$H169)*(T$6-$F169+1),$J169/2,$M169,TRUE)-_xlfn.NORM.DIST(AND(T$6&gt;=$F169,T$6&lt;=$H169)*(S$6-$F169+1),$J169/2,$M169,TRUE))/(1-2*_xlfn.NORM.DIST(0,$J169/2,$M169,TRUE))*$D169+($K169="Steady Growth")*(AND(T$6&gt;=$F169,T$6&lt;=$H169)*((T$6-$F169+1)/($J169*($J169+1)/2)*$D169))+($K169="custom")*CustCF!N169</f>
        <v>0</v>
      </c>
      <c r="U169" s="95">
        <f>($K169="Bell Curve")*(_xlfn.NORM.DIST(AND(U$6&gt;=$F169,U$6&lt;=$H169)*(U$6-$F169+1),$J169/2,$M169,TRUE)-_xlfn.NORM.DIST(AND(U$6&gt;=$F169,U$6&lt;=$H169)*(T$6-$F169+1),$J169/2,$M169,TRUE))/(1-2*_xlfn.NORM.DIST(0,$J169/2,$M169,TRUE))*$D169+($K169="Steady Growth")*(AND(U$6&gt;=$F169,U$6&lt;=$H169)*((U$6-$F169+1)/($J169*($J169+1)/2)*$D169))+($K169="custom")*CustCF!O169</f>
        <v>0</v>
      </c>
      <c r="V169" s="95">
        <f>($K169="Bell Curve")*(_xlfn.NORM.DIST(AND(V$6&gt;=$F169,V$6&lt;=$H169)*(V$6-$F169+1),$J169/2,$M169,TRUE)-_xlfn.NORM.DIST(AND(V$6&gt;=$F169,V$6&lt;=$H169)*(U$6-$F169+1),$J169/2,$M169,TRUE))/(1-2*_xlfn.NORM.DIST(0,$J169/2,$M169,TRUE))*$D169+($K169="Steady Growth")*(AND(V$6&gt;=$F169,V$6&lt;=$H169)*((V$6-$F169+1)/($J169*($J169+1)/2)*$D169))+($K169="custom")*CustCF!P169</f>
        <v>0</v>
      </c>
      <c r="W169" s="95">
        <f>($K169="Bell Curve")*(_xlfn.NORM.DIST(AND(W$6&gt;=$F169,W$6&lt;=$H169)*(W$6-$F169+1),$J169/2,$M169,TRUE)-_xlfn.NORM.DIST(AND(W$6&gt;=$F169,W$6&lt;=$H169)*(V$6-$F169+1),$J169/2,$M169,TRUE))/(1-2*_xlfn.NORM.DIST(0,$J169/2,$M169,TRUE))*$D169+($K169="Steady Growth")*(AND(W$6&gt;=$F169,W$6&lt;=$H169)*((W$6-$F169+1)/($J169*($J169+1)/2)*$D169))+($K169="custom")*CustCF!Q169</f>
        <v>0</v>
      </c>
      <c r="X169" s="95">
        <f>($K169="Bell Curve")*(_xlfn.NORM.DIST(AND(X$6&gt;=$F169,X$6&lt;=$H169)*(X$6-$F169+1),$J169/2,$M169,TRUE)-_xlfn.NORM.DIST(AND(X$6&gt;=$F169,X$6&lt;=$H169)*(W$6-$F169+1),$J169/2,$M169,TRUE))/(1-2*_xlfn.NORM.DIST(0,$J169/2,$M169,TRUE))*$D169+($K169="Steady Growth")*(AND(X$6&gt;=$F169,X$6&lt;=$H169)*((X$6-$F169+1)/($J169*($J169+1)/2)*$D169))+($K169="custom")*CustCF!R169</f>
        <v>0</v>
      </c>
      <c r="Y169" s="95">
        <f>($K169="Bell Curve")*(_xlfn.NORM.DIST(AND(Y$6&gt;=$F169,Y$6&lt;=$H169)*(Y$6-$F169+1),$J169/2,$M169,TRUE)-_xlfn.NORM.DIST(AND(Y$6&gt;=$F169,Y$6&lt;=$H169)*(X$6-$F169+1),$J169/2,$M169,TRUE))/(1-2*_xlfn.NORM.DIST(0,$J169/2,$M169,TRUE))*$D169+($K169="Steady Growth")*(AND(Y$6&gt;=$F169,Y$6&lt;=$H169)*((Y$6-$F169+1)/($J169*($J169+1)/2)*$D169))+($K169="custom")*CustCF!S169</f>
        <v>0</v>
      </c>
      <c r="Z169" s="95">
        <f>($K169="Bell Curve")*(_xlfn.NORM.DIST(AND(Z$6&gt;=$F169,Z$6&lt;=$H169)*(Z$6-$F169+1),$J169/2,$M169,TRUE)-_xlfn.NORM.DIST(AND(Z$6&gt;=$F169,Z$6&lt;=$H169)*(Y$6-$F169+1),$J169/2,$M169,TRUE))/(1-2*_xlfn.NORM.DIST(0,$J169/2,$M169,TRUE))*$D169+($K169="Steady Growth")*(AND(Z$6&gt;=$F169,Z$6&lt;=$H169)*((Z$6-$F169+1)/($J169*($J169+1)/2)*$D169))+($K169="custom")*CustCF!T169</f>
        <v>0</v>
      </c>
      <c r="AA169" s="95">
        <f>($K169="Bell Curve")*(_xlfn.NORM.DIST(AND(AA$6&gt;=$F169,AA$6&lt;=$H169)*(AA$6-$F169+1),$J169/2,$M169,TRUE)-_xlfn.NORM.DIST(AND(AA$6&gt;=$F169,AA$6&lt;=$H169)*(Z$6-$F169+1),$J169/2,$M169,TRUE))/(1-2*_xlfn.NORM.DIST(0,$J169/2,$M169,TRUE))*$D169+($K169="Steady Growth")*(AND(AA$6&gt;=$F169,AA$6&lt;=$H169)*((AA$6-$F169+1)/($J169*($J169+1)/2)*$D169))+($K169="custom")*CustCF!U169</f>
        <v>0</v>
      </c>
      <c r="AB169" s="95">
        <f>($K169="Bell Curve")*(_xlfn.NORM.DIST(AND(AB$6&gt;=$F169,AB$6&lt;=$H169)*(AB$6-$F169+1),$J169/2,$M169,TRUE)-_xlfn.NORM.DIST(AND(AB$6&gt;=$F169,AB$6&lt;=$H169)*(AA$6-$F169+1),$J169/2,$M169,TRUE))/(1-2*_xlfn.NORM.DIST(0,$J169/2,$M169,TRUE))*$D169+($K169="Steady Growth")*(AND(AB$6&gt;=$F169,AB$6&lt;=$H169)*((AB$6-$F169+1)/($J169*($J169+1)/2)*$D169))+($K169="custom")*CustCF!V169</f>
        <v>0</v>
      </c>
      <c r="AC169" s="95">
        <f>($K169="Bell Curve")*(_xlfn.NORM.DIST(AND(AC$6&gt;=$F169,AC$6&lt;=$H169)*(AC$6-$F169+1),$J169/2,$M169,TRUE)-_xlfn.NORM.DIST(AND(AC$6&gt;=$F169,AC$6&lt;=$H169)*(AB$6-$F169+1),$J169/2,$M169,TRUE))/(1-2*_xlfn.NORM.DIST(0,$J169/2,$M169,TRUE))*$D169+($K169="Steady Growth")*(AND(AC$6&gt;=$F169,AC$6&lt;=$H169)*((AC$6-$F169+1)/($J169*($J169+1)/2)*$D169))+($K169="custom")*CustCF!W169</f>
        <v>0</v>
      </c>
      <c r="AD169" s="95">
        <f>($K169="Bell Curve")*(_xlfn.NORM.DIST(AND(AD$6&gt;=$F169,AD$6&lt;=$H169)*(AD$6-$F169+1),$J169/2,$M169,TRUE)-_xlfn.NORM.DIST(AND(AD$6&gt;=$F169,AD$6&lt;=$H169)*(AC$6-$F169+1),$J169/2,$M169,TRUE))/(1-2*_xlfn.NORM.DIST(0,$J169/2,$M169,TRUE))*$D169+($K169="Steady Growth")*(AND(AD$6&gt;=$F169,AD$6&lt;=$H169)*((AD$6-$F169+1)/($J169*($J169+1)/2)*$D169))+($K169="custom")*CustCF!X169</f>
        <v>0</v>
      </c>
      <c r="AE169" s="95">
        <f>($K169="Bell Curve")*(_xlfn.NORM.DIST(AND(AE$6&gt;=$F169,AE$6&lt;=$H169)*(AE$6-$F169+1),$J169/2,$M169,TRUE)-_xlfn.NORM.DIST(AND(AE$6&gt;=$F169,AE$6&lt;=$H169)*(AD$6-$F169+1),$J169/2,$M169,TRUE))/(1-2*_xlfn.NORM.DIST(0,$J169/2,$M169,TRUE))*$D169+($K169="Steady Growth")*(AND(AE$6&gt;=$F169,AE$6&lt;=$H169)*((AE$6-$F169+1)/($J169*($J169+1)/2)*$D169))+($K169="custom")*CustCF!Y169</f>
        <v>0</v>
      </c>
      <c r="AF169" s="95">
        <f>($K169="Bell Curve")*(_xlfn.NORM.DIST(AND(AF$6&gt;=$F169,AF$6&lt;=$H169)*(AF$6-$F169+1),$J169/2,$M169,TRUE)-_xlfn.NORM.DIST(AND(AF$6&gt;=$F169,AF$6&lt;=$H169)*(AE$6-$F169+1),$J169/2,$M169,TRUE))/(1-2*_xlfn.NORM.DIST(0,$J169/2,$M169,TRUE))*$D169+($K169="Steady Growth")*(AND(AF$6&gt;=$F169,AF$6&lt;=$H169)*((AF$6-$F169+1)/($J169*($J169+1)/2)*$D169))+($K169="custom")*CustCF!Z169</f>
        <v>0</v>
      </c>
      <c r="AG169" s="95">
        <f>($K169="Bell Curve")*(_xlfn.NORM.DIST(AND(AG$6&gt;=$F169,AG$6&lt;=$H169)*(AG$6-$F169+1),$J169/2,$M169,TRUE)-_xlfn.NORM.DIST(AND(AG$6&gt;=$F169,AG$6&lt;=$H169)*(AF$6-$F169+1),$J169/2,$M169,TRUE))/(1-2*_xlfn.NORM.DIST(0,$J169/2,$M169,TRUE))*$D169+($K169="Steady Growth")*(AND(AG$6&gt;=$F169,AG$6&lt;=$H169)*((AG$6-$F169+1)/($J169*($J169+1)/2)*$D169))+($K169="custom")*CustCF!AA169</f>
        <v>0</v>
      </c>
      <c r="AH169" s="95">
        <f>($K169="Bell Curve")*(_xlfn.NORM.DIST(AND(AH$6&gt;=$F169,AH$6&lt;=$H169)*(AH$6-$F169+1),$J169/2,$M169,TRUE)-_xlfn.NORM.DIST(AND(AH$6&gt;=$F169,AH$6&lt;=$H169)*(AG$6-$F169+1),$J169/2,$M169,TRUE))/(1-2*_xlfn.NORM.DIST(0,$J169/2,$M169,TRUE))*$D169+($K169="Steady Growth")*(AND(AH$6&gt;=$F169,AH$6&lt;=$H169)*((AH$6-$F169+1)/($J169*($J169+1)/2)*$D169))+($K169="custom")*CustCF!AB169</f>
        <v>0</v>
      </c>
      <c r="AI169" s="95">
        <f>($K169="Bell Curve")*(_xlfn.NORM.DIST(AND(AI$6&gt;=$F169,AI$6&lt;=$H169)*(AI$6-$F169+1),$J169/2,$M169,TRUE)-_xlfn.NORM.DIST(AND(AI$6&gt;=$F169,AI$6&lt;=$H169)*(AH$6-$F169+1),$J169/2,$M169,TRUE))/(1-2*_xlfn.NORM.DIST(0,$J169/2,$M169,TRUE))*$D169+($K169="Steady Growth")*(AND(AI$6&gt;=$F169,AI$6&lt;=$H169)*((AI$6-$F169+1)/($J169*($J169+1)/2)*$D169))+($K169="custom")*CustCF!AC169</f>
        <v>0</v>
      </c>
      <c r="AJ169" s="95">
        <f>($K169="Bell Curve")*(_xlfn.NORM.DIST(AND(AJ$6&gt;=$F169,AJ$6&lt;=$H169)*(AJ$6-$F169+1),$J169/2,$M169,TRUE)-_xlfn.NORM.DIST(AND(AJ$6&gt;=$F169,AJ$6&lt;=$H169)*(AI$6-$F169+1),$J169/2,$M169,TRUE))/(1-2*_xlfn.NORM.DIST(0,$J169/2,$M169,TRUE))*$D169+($K169="Steady Growth")*(AND(AJ$6&gt;=$F169,AJ$6&lt;=$H169)*((AJ$6-$F169+1)/($J169*($J169+1)/2)*$D169))+($K169="custom")*CustCF!AD169</f>
        <v>0</v>
      </c>
      <c r="AK169" s="95">
        <f>($K169="Bell Curve")*(_xlfn.NORM.DIST(AND(AK$6&gt;=$F169,AK$6&lt;=$H169)*(AK$6-$F169+1),$J169/2,$M169,TRUE)-_xlfn.NORM.DIST(AND(AK$6&gt;=$F169,AK$6&lt;=$H169)*(AJ$6-$F169+1),$J169/2,$M169,TRUE))/(1-2*_xlfn.NORM.DIST(0,$J169/2,$M169,TRUE))*$D169+($K169="Steady Growth")*(AND(AK$6&gt;=$F169,AK$6&lt;=$H169)*((AK$6-$F169+1)/($J169*($J169+1)/2)*$D169))+($K169="custom")*CustCF!AE169</f>
        <v>0</v>
      </c>
      <c r="AL169" s="95">
        <f>($K169="Bell Curve")*(_xlfn.NORM.DIST(AND(AL$6&gt;=$F169,AL$6&lt;=$H169)*(AL$6-$F169+1),$J169/2,$M169,TRUE)-_xlfn.NORM.DIST(AND(AL$6&gt;=$F169,AL$6&lt;=$H169)*(AK$6-$F169+1),$J169/2,$M169,TRUE))/(1-2*_xlfn.NORM.DIST(0,$J169/2,$M169,TRUE))*$D169+($K169="Steady Growth")*(AND(AL$6&gt;=$F169,AL$6&lt;=$H169)*((AL$6-$F169+1)/($J169*($J169+1)/2)*$D169))+($K169="custom")*CustCF!AF169</f>
        <v>0</v>
      </c>
      <c r="AM169" s="95">
        <f>($K169="Bell Curve")*(_xlfn.NORM.DIST(AND(AM$6&gt;=$F169,AM$6&lt;=$H169)*(AM$6-$F169+1),$J169/2,$M169,TRUE)-_xlfn.NORM.DIST(AND(AM$6&gt;=$F169,AM$6&lt;=$H169)*(AL$6-$F169+1),$J169/2,$M169,TRUE))/(1-2*_xlfn.NORM.DIST(0,$J169/2,$M169,TRUE))*$D169+($K169="Steady Growth")*(AND(AM$6&gt;=$F169,AM$6&lt;=$H169)*((AM$6-$F169+1)/($J169*($J169+1)/2)*$D169))+($K169="custom")*CustCF!AG169</f>
        <v>0</v>
      </c>
      <c r="AN169" s="95">
        <f>($K169="Bell Curve")*(_xlfn.NORM.DIST(AND(AN$6&gt;=$F169,AN$6&lt;=$H169)*(AN$6-$F169+1),$J169/2,$M169,TRUE)-_xlfn.NORM.DIST(AND(AN$6&gt;=$F169,AN$6&lt;=$H169)*(AM$6-$F169+1),$J169/2,$M169,TRUE))/(1-2*_xlfn.NORM.DIST(0,$J169/2,$M169,TRUE))*$D169+($K169="Steady Growth")*(AND(AN$6&gt;=$F169,AN$6&lt;=$H169)*((AN$6-$F169+1)/($J169*($J169+1)/2)*$D169))+($K169="custom")*CustCF!AH169</f>
        <v>0</v>
      </c>
      <c r="AO169" s="95">
        <f>($K169="Bell Curve")*(_xlfn.NORM.DIST(AND(AO$6&gt;=$F169,AO$6&lt;=$H169)*(AO$6-$F169+1),$J169/2,$M169,TRUE)-_xlfn.NORM.DIST(AND(AO$6&gt;=$F169,AO$6&lt;=$H169)*(AN$6-$F169+1),$J169/2,$M169,TRUE))/(1-2*_xlfn.NORM.DIST(0,$J169/2,$M169,TRUE))*$D169+($K169="Steady Growth")*(AND(AO$6&gt;=$F169,AO$6&lt;=$H169)*((AO$6-$F169+1)/($J169*($J169+1)/2)*$D169))+($K169="custom")*CustCF!AI169</f>
        <v>0</v>
      </c>
      <c r="AP169" s="95">
        <f>($K169="Bell Curve")*(_xlfn.NORM.DIST(AND(AP$6&gt;=$F169,AP$6&lt;=$H169)*(AP$6-$F169+1),$J169/2,$M169,TRUE)-_xlfn.NORM.DIST(AND(AP$6&gt;=$F169,AP$6&lt;=$H169)*(AO$6-$F169+1),$J169/2,$M169,TRUE))/(1-2*_xlfn.NORM.DIST(0,$J169/2,$M169,TRUE))*$D169+($K169="Steady Growth")*(AND(AP$6&gt;=$F169,AP$6&lt;=$H169)*((AP$6-$F169+1)/($J169*($J169+1)/2)*$D169))+($K169="custom")*CustCF!AJ169</f>
        <v>0</v>
      </c>
      <c r="AQ169" s="95">
        <f>($K169="Bell Curve")*(_xlfn.NORM.DIST(AND(AQ$6&gt;=$F169,AQ$6&lt;=$H169)*(AQ$6-$F169+1),$J169/2,$M169,TRUE)-_xlfn.NORM.DIST(AND(AQ$6&gt;=$F169,AQ$6&lt;=$H169)*(AP$6-$F169+1),$J169/2,$M169,TRUE))/(1-2*_xlfn.NORM.DIST(0,$J169/2,$M169,TRUE))*$D169+($K169="Steady Growth")*(AND(AQ$6&gt;=$F169,AQ$6&lt;=$H169)*((AQ$6-$F169+1)/($J169*($J169+1)/2)*$D169))+($K169="custom")*CustCF!AK169</f>
        <v>0</v>
      </c>
      <c r="AR169" s="95">
        <f>($K169="Bell Curve")*(_xlfn.NORM.DIST(AND(AR$6&gt;=$F169,AR$6&lt;=$H169)*(AR$6-$F169+1),$J169/2,$M169,TRUE)-_xlfn.NORM.DIST(AND(AR$6&gt;=$F169,AR$6&lt;=$H169)*(AQ$6-$F169+1),$J169/2,$M169,TRUE))/(1-2*_xlfn.NORM.DIST(0,$J169/2,$M169,TRUE))*$D169+($K169="Steady Growth")*(AND(AR$6&gt;=$F169,AR$6&lt;=$H169)*((AR$6-$F169+1)/($J169*($J169+1)/2)*$D169))+($K169="custom")*CustCF!AL169</f>
        <v>0</v>
      </c>
      <c r="AS169" s="95">
        <f>($K169="Bell Curve")*(_xlfn.NORM.DIST(AND(AS$6&gt;=$F169,AS$6&lt;=$H169)*(AS$6-$F169+1),$J169/2,$M169,TRUE)-_xlfn.NORM.DIST(AND(AS$6&gt;=$F169,AS$6&lt;=$H169)*(AR$6-$F169+1),$J169/2,$M169,TRUE))/(1-2*_xlfn.NORM.DIST(0,$J169/2,$M169,TRUE))*$D169+($K169="Steady Growth")*(AND(AS$6&gt;=$F169,AS$6&lt;=$H169)*((AS$6-$F169+1)/($J169*($J169+1)/2)*$D169))+($K169="custom")*CustCF!AM169</f>
        <v>0</v>
      </c>
      <c r="AT169" s="95">
        <f>($K169="Bell Curve")*(_xlfn.NORM.DIST(AND(AT$6&gt;=$F169,AT$6&lt;=$H169)*(AT$6-$F169+1),$J169/2,$M169,TRUE)-_xlfn.NORM.DIST(AND(AT$6&gt;=$F169,AT$6&lt;=$H169)*(AS$6-$F169+1),$J169/2,$M169,TRUE))/(1-2*_xlfn.NORM.DIST(0,$J169/2,$M169,TRUE))*$D169+($K169="Steady Growth")*(AND(AT$6&gt;=$F169,AT$6&lt;=$H169)*((AT$6-$F169+1)/($J169*($J169+1)/2)*$D169))+($K169="custom")*CustCF!AN169</f>
        <v>0</v>
      </c>
      <c r="AU169" s="95">
        <f>($K169="Bell Curve")*(_xlfn.NORM.DIST(AND(AU$6&gt;=$F169,AU$6&lt;=$H169)*(AU$6-$F169+1),$J169/2,$M169,TRUE)-_xlfn.NORM.DIST(AND(AU$6&gt;=$F169,AU$6&lt;=$H169)*(AT$6-$F169+1),$J169/2,$M169,TRUE))/(1-2*_xlfn.NORM.DIST(0,$J169/2,$M169,TRUE))*$D169+($K169="Steady Growth")*(AND(AU$6&gt;=$F169,AU$6&lt;=$H169)*((AU$6-$F169+1)/($J169*($J169+1)/2)*$D169))+($K169="custom")*CustCF!AO169</f>
        <v>0</v>
      </c>
      <c r="AV169" s="95">
        <f>($K169="Bell Curve")*(_xlfn.NORM.DIST(AND(AV$6&gt;=$F169,AV$6&lt;=$H169)*(AV$6-$F169+1),$J169/2,$M169,TRUE)-_xlfn.NORM.DIST(AND(AV$6&gt;=$F169,AV$6&lt;=$H169)*(AU$6-$F169+1),$J169/2,$M169,TRUE))/(1-2*_xlfn.NORM.DIST(0,$J169/2,$M169,TRUE))*$D169+($K169="Steady Growth")*(AND(AV$6&gt;=$F169,AV$6&lt;=$H169)*((AV$6-$F169+1)/($J169*($J169+1)/2)*$D169))+($K169="custom")*CustCF!AP169</f>
        <v>0</v>
      </c>
      <c r="AW169" s="95">
        <f>($K169="Bell Curve")*(_xlfn.NORM.DIST(AND(AW$6&gt;=$F169,AW$6&lt;=$H169)*(AW$6-$F169+1),$J169/2,$M169,TRUE)-_xlfn.NORM.DIST(AND(AW$6&gt;=$F169,AW$6&lt;=$H169)*(AV$6-$F169+1),$J169/2,$M169,TRUE))/(1-2*_xlfn.NORM.DIST(0,$J169/2,$M169,TRUE))*$D169+($K169="Steady Growth")*(AND(AW$6&gt;=$F169,AW$6&lt;=$H169)*((AW$6-$F169+1)/($J169*($J169+1)/2)*$D169))+($K169="custom")*CustCF!AQ169</f>
        <v>0</v>
      </c>
      <c r="AX169" s="95">
        <f>($K169="Bell Curve")*(_xlfn.NORM.DIST(AND(AX$6&gt;=$F169,AX$6&lt;=$H169)*(AX$6-$F169+1),$J169/2,$M169,TRUE)-_xlfn.NORM.DIST(AND(AX$6&gt;=$F169,AX$6&lt;=$H169)*(AW$6-$F169+1),$J169/2,$M169,TRUE))/(1-2*_xlfn.NORM.DIST(0,$J169/2,$M169,TRUE))*$D169+($K169="Steady Growth")*(AND(AX$6&gt;=$F169,AX$6&lt;=$H169)*((AX$6-$F169+1)/($J169*($J169+1)/2)*$D169))+($K169="custom")*CustCF!AR169</f>
        <v>0</v>
      </c>
      <c r="AY169" s="95">
        <f>($K169="Bell Curve")*(_xlfn.NORM.DIST(AND(AY$6&gt;=$F169,AY$6&lt;=$H169)*(AY$6-$F169+1),$J169/2,$M169,TRUE)-_xlfn.NORM.DIST(AND(AY$6&gt;=$F169,AY$6&lt;=$H169)*(AX$6-$F169+1),$J169/2,$M169,TRUE))/(1-2*_xlfn.NORM.DIST(0,$J169/2,$M169,TRUE))*$D169+($K169="Steady Growth")*(AND(AY$6&gt;=$F169,AY$6&lt;=$H169)*((AY$6-$F169+1)/($J169*($J169+1)/2)*$D169))+($K169="custom")*CustCF!AS169</f>
        <v>0</v>
      </c>
      <c r="AZ169" s="95">
        <f>($K169="Bell Curve")*(_xlfn.NORM.DIST(AND(AZ$6&gt;=$F169,AZ$6&lt;=$H169)*(AZ$6-$F169+1),$J169/2,$M169,TRUE)-_xlfn.NORM.DIST(AND(AZ$6&gt;=$F169,AZ$6&lt;=$H169)*(AY$6-$F169+1),$J169/2,$M169,TRUE))/(1-2*_xlfn.NORM.DIST(0,$J169/2,$M169,TRUE))*$D169+($K169="Steady Growth")*(AND(AZ$6&gt;=$F169,AZ$6&lt;=$H169)*((AZ$6-$F169+1)/($J169*($J169+1)/2)*$D169))+($K169="custom")*CustCF!AT169</f>
        <v>0</v>
      </c>
      <c r="BA169" s="95">
        <f>($K169="Bell Curve")*(_xlfn.NORM.DIST(AND(BA$6&gt;=$F169,BA$6&lt;=$H169)*(BA$6-$F169+1),$J169/2,$M169,TRUE)-_xlfn.NORM.DIST(AND(BA$6&gt;=$F169,BA$6&lt;=$H169)*(AZ$6-$F169+1),$J169/2,$M169,TRUE))/(1-2*_xlfn.NORM.DIST(0,$J169/2,$M169,TRUE))*$D169+($K169="Steady Growth")*(AND(BA$6&gt;=$F169,BA$6&lt;=$H169)*((BA$6-$F169+1)/($J169*($J169+1)/2)*$D169))+($K169="custom")*CustCF!AU169</f>
        <v>0</v>
      </c>
      <c r="BB169" s="95">
        <f>($K169="Bell Curve")*(_xlfn.NORM.DIST(AND(BB$6&gt;=$F169,BB$6&lt;=$H169)*(BB$6-$F169+1),$J169/2,$M169,TRUE)-_xlfn.NORM.DIST(AND(BB$6&gt;=$F169,BB$6&lt;=$H169)*(BA$6-$F169+1),$J169/2,$M169,TRUE))/(1-2*_xlfn.NORM.DIST(0,$J169/2,$M169,TRUE))*$D169+($K169="Steady Growth")*(AND(BB$6&gt;=$F169,BB$6&lt;=$H169)*((BB$6-$F169+1)/($J169*($J169+1)/2)*$D169))+($K169="custom")*CustCF!AV169</f>
        <v>0</v>
      </c>
      <c r="BC169" s="95">
        <f>($K169="Bell Curve")*(_xlfn.NORM.DIST(AND(BC$6&gt;=$F169,BC$6&lt;=$H169)*(BC$6-$F169+1),$J169/2,$M169,TRUE)-_xlfn.NORM.DIST(AND(BC$6&gt;=$F169,BC$6&lt;=$H169)*(BB$6-$F169+1),$J169/2,$M169,TRUE))/(1-2*_xlfn.NORM.DIST(0,$J169/2,$M169,TRUE))*$D169+($K169="Steady Growth")*(AND(BC$6&gt;=$F169,BC$6&lt;=$H169)*((BC$6-$F169+1)/($J169*($J169+1)/2)*$D169))+($K169="custom")*CustCF!AW169</f>
        <v>0</v>
      </c>
      <c r="BD169" s="95">
        <f>($K169="Bell Curve")*(_xlfn.NORM.DIST(AND(BD$6&gt;=$F169,BD$6&lt;=$H169)*(BD$6-$F169+1),$J169/2,$M169,TRUE)-_xlfn.NORM.DIST(AND(BD$6&gt;=$F169,BD$6&lt;=$H169)*(BC$6-$F169+1),$J169/2,$M169,TRUE))/(1-2*_xlfn.NORM.DIST(0,$J169/2,$M169,TRUE))*$D169+($K169="Steady Growth")*(AND(BD$6&gt;=$F169,BD$6&lt;=$H169)*((BD$6-$F169+1)/($J169*($J169+1)/2)*$D169))+($K169="custom")*CustCF!AX169</f>
        <v>0</v>
      </c>
      <c r="BE169" s="95">
        <f>($K169="Bell Curve")*(_xlfn.NORM.DIST(AND(BE$6&gt;=$F169,BE$6&lt;=$H169)*(BE$6-$F169+1),$J169/2,$M169,TRUE)-_xlfn.NORM.DIST(AND(BE$6&gt;=$F169,BE$6&lt;=$H169)*(BD$6-$F169+1),$J169/2,$M169,TRUE))/(1-2*_xlfn.NORM.DIST(0,$J169/2,$M169,TRUE))*$D169+($K169="Steady Growth")*(AND(BE$6&gt;=$F169,BE$6&lt;=$H169)*((BE$6-$F169+1)/($J169*($J169+1)/2)*$D169))+($K169="custom")*CustCF!AY169</f>
        <v>0</v>
      </c>
      <c r="BF169" s="95">
        <f>($K169="Bell Curve")*(_xlfn.NORM.DIST(AND(BF$6&gt;=$F169,BF$6&lt;=$H169)*(BF$6-$F169+1),$J169/2,$M169,TRUE)-_xlfn.NORM.DIST(AND(BF$6&gt;=$F169,BF$6&lt;=$H169)*(BE$6-$F169+1),$J169/2,$M169,TRUE))/(1-2*_xlfn.NORM.DIST(0,$J169/2,$M169,TRUE))*$D169+($K169="Steady Growth")*(AND(BF$6&gt;=$F169,BF$6&lt;=$H169)*((BF$6-$F169+1)/($J169*($J169+1)/2)*$D169))+($K169="custom")*CustCF!AZ169</f>
        <v>0</v>
      </c>
      <c r="BG169" s="95">
        <f>($K169="Bell Curve")*(_xlfn.NORM.DIST(AND(BG$6&gt;=$F169,BG$6&lt;=$H169)*(BG$6-$F169+1),$J169/2,$M169,TRUE)-_xlfn.NORM.DIST(AND(BG$6&gt;=$F169,BG$6&lt;=$H169)*(BF$6-$F169+1),$J169/2,$M169,TRUE))/(1-2*_xlfn.NORM.DIST(0,$J169/2,$M169,TRUE))*$D169+($K169="Steady Growth")*(AND(BG$6&gt;=$F169,BG$6&lt;=$H169)*((BG$6-$F169+1)/($J169*($J169+1)/2)*$D169))+($K169="custom")*CustCF!BA169</f>
        <v>0</v>
      </c>
      <c r="BH169" s="95">
        <f>($K169="Bell Curve")*(_xlfn.NORM.DIST(AND(BH$6&gt;=$F169,BH$6&lt;=$H169)*(BH$6-$F169+1),$J169/2,$M169,TRUE)-_xlfn.NORM.DIST(AND(BH$6&gt;=$F169,BH$6&lt;=$H169)*(BG$6-$F169+1),$J169/2,$M169,TRUE))/(1-2*_xlfn.NORM.DIST(0,$J169/2,$M169,TRUE))*$D169+($K169="Steady Growth")*(AND(BH$6&gt;=$F169,BH$6&lt;=$H169)*((BH$6-$F169+1)/($J169*($J169+1)/2)*$D169))+($K169="custom")*CustCF!BB169</f>
        <v>0</v>
      </c>
      <c r="BI169" s="95">
        <f>($K169="Bell Curve")*(_xlfn.NORM.DIST(AND(BI$6&gt;=$F169,BI$6&lt;=$H169)*(BI$6-$F169+1),$J169/2,$M169,TRUE)-_xlfn.NORM.DIST(AND(BI$6&gt;=$F169,BI$6&lt;=$H169)*(BH$6-$F169+1),$J169/2,$M169,TRUE))/(1-2*_xlfn.NORM.DIST(0,$J169/2,$M169,TRUE))*$D169+($K169="Steady Growth")*(AND(BI$6&gt;=$F169,BI$6&lt;=$H169)*((BI$6-$F169+1)/($J169*($J169+1)/2)*$D169))+($K169="custom")*CustCF!BC169</f>
        <v>0</v>
      </c>
      <c r="BJ169" s="95">
        <f>($K169="Bell Curve")*(_xlfn.NORM.DIST(AND(BJ$6&gt;=$F169,BJ$6&lt;=$H169)*(BJ$6-$F169+1),$J169/2,$M169,TRUE)-_xlfn.NORM.DIST(AND(BJ$6&gt;=$F169,BJ$6&lt;=$H169)*(BI$6-$F169+1),$J169/2,$M169,TRUE))/(1-2*_xlfn.NORM.DIST(0,$J169/2,$M169,TRUE))*$D169+($K169="Steady Growth")*(AND(BJ$6&gt;=$F169,BJ$6&lt;=$H169)*((BJ$6-$F169+1)/($J169*($J169+1)/2)*$D169))+($K169="custom")*CustCF!BD169</f>
        <v>0</v>
      </c>
      <c r="BK169" s="95">
        <f>($K169="Bell Curve")*(_xlfn.NORM.DIST(AND(BK$6&gt;=$F169,BK$6&lt;=$H169)*(BK$6-$F169+1),$J169/2,$M169,TRUE)-_xlfn.NORM.DIST(AND(BK$6&gt;=$F169,BK$6&lt;=$H169)*(BJ$6-$F169+1),$J169/2,$M169,TRUE))/(1-2*_xlfn.NORM.DIST(0,$J169/2,$M169,TRUE))*$D169+($K169="Steady Growth")*(AND(BK$6&gt;=$F169,BK$6&lt;=$H169)*((BK$6-$F169+1)/($J169*($J169+1)/2)*$D169))+($K169="custom")*CustCF!BE169</f>
        <v>0</v>
      </c>
      <c r="BL169" s="95">
        <f>($K169="Bell Curve")*(_xlfn.NORM.DIST(AND(BL$6&gt;=$F169,BL$6&lt;=$H169)*(BL$6-$F169+1),$J169/2,$M169,TRUE)-_xlfn.NORM.DIST(AND(BL$6&gt;=$F169,BL$6&lt;=$H169)*(BK$6-$F169+1),$J169/2,$M169,TRUE))/(1-2*_xlfn.NORM.DIST(0,$J169/2,$M169,TRUE))*$D169+($K169="Steady Growth")*(AND(BL$6&gt;=$F169,BL$6&lt;=$H169)*((BL$6-$F169+1)/($J169*($J169+1)/2)*$D169))+($K169="custom")*CustCF!BF169</f>
        <v>0</v>
      </c>
      <c r="BM169" s="95">
        <f>($K169="Bell Curve")*(_xlfn.NORM.DIST(AND(BM$6&gt;=$F169,BM$6&lt;=$H169)*(BM$6-$F169+1),$J169/2,$M169,TRUE)-_xlfn.NORM.DIST(AND(BM$6&gt;=$F169,BM$6&lt;=$H169)*(BL$6-$F169+1),$J169/2,$M169,TRUE))/(1-2*_xlfn.NORM.DIST(0,$J169/2,$M169,TRUE))*$D169+($K169="Steady Growth")*(AND(BM$6&gt;=$F169,BM$6&lt;=$H169)*((BM$6-$F169+1)/($J169*($J169+1)/2)*$D169))+($K169="custom")*CustCF!BG169</f>
        <v>0</v>
      </c>
      <c r="BN169" s="95">
        <f>($K169="Bell Curve")*(_xlfn.NORM.DIST(AND(BN$6&gt;=$F169,BN$6&lt;=$H169)*(BN$6-$F169+1),$J169/2,$M169,TRUE)-_xlfn.NORM.DIST(AND(BN$6&gt;=$F169,BN$6&lt;=$H169)*(BM$6-$F169+1),$J169/2,$M169,TRUE))/(1-2*_xlfn.NORM.DIST(0,$J169/2,$M169,TRUE))*$D169+($K169="Steady Growth")*(AND(BN$6&gt;=$F169,BN$6&lt;=$H169)*((BN$6-$F169+1)/($J169*($J169+1)/2)*$D169))+($K169="custom")*CustCF!BH169</f>
        <v>0</v>
      </c>
      <c r="BO169" s="95">
        <f>($K169="Bell Curve")*(_xlfn.NORM.DIST(AND(BO$6&gt;=$F169,BO$6&lt;=$H169)*(BO$6-$F169+1),$J169/2,$M169,TRUE)-_xlfn.NORM.DIST(AND(BO$6&gt;=$F169,BO$6&lt;=$H169)*(BN$6-$F169+1),$J169/2,$M169,TRUE))/(1-2*_xlfn.NORM.DIST(0,$J169/2,$M169,TRUE))*$D169+($K169="Steady Growth")*(AND(BO$6&gt;=$F169,BO$6&lt;=$H169)*((BO$6-$F169+1)/($J169*($J169+1)/2)*$D169))+($K169="custom")*CustCF!BI169</f>
        <v>0</v>
      </c>
      <c r="BP169" s="95">
        <f>($K169="Bell Curve")*(_xlfn.NORM.DIST(AND(BP$6&gt;=$F169,BP$6&lt;=$H169)*(BP$6-$F169+1),$J169/2,$M169,TRUE)-_xlfn.NORM.DIST(AND(BP$6&gt;=$F169,BP$6&lt;=$H169)*(BO$6-$F169+1),$J169/2,$M169,TRUE))/(1-2*_xlfn.NORM.DIST(0,$J169/2,$M169,TRUE))*$D169+($K169="Steady Growth")*(AND(BP$6&gt;=$F169,BP$6&lt;=$H169)*((BP$6-$F169+1)/($J169*($J169+1)/2)*$D169))+($K169="custom")*CustCF!BJ169</f>
        <v>0</v>
      </c>
      <c r="BQ169" s="95">
        <f>($K169="Bell Curve")*(_xlfn.NORM.DIST(AND(BQ$6&gt;=$F169,BQ$6&lt;=$H169)*(BQ$6-$F169+1),$J169/2,$M169,TRUE)-_xlfn.NORM.DIST(AND(BQ$6&gt;=$F169,BQ$6&lt;=$H169)*(BP$6-$F169+1),$J169/2,$M169,TRUE))/(1-2*_xlfn.NORM.DIST(0,$J169/2,$M169,TRUE))*$D169+($K169="Steady Growth")*(AND(BQ$6&gt;=$F169,BQ$6&lt;=$H169)*((BQ$6-$F169+1)/($J169*($J169+1)/2)*$D169))+($K169="custom")*CustCF!BK169</f>
        <v>0</v>
      </c>
      <c r="BR169" s="95">
        <f>($K169="Bell Curve")*(_xlfn.NORM.DIST(AND(BR$6&gt;=$F169,BR$6&lt;=$H169)*(BR$6-$F169+1),$J169/2,$M169,TRUE)-_xlfn.NORM.DIST(AND(BR$6&gt;=$F169,BR$6&lt;=$H169)*(BQ$6-$F169+1),$J169/2,$M169,TRUE))/(1-2*_xlfn.NORM.DIST(0,$J169/2,$M169,TRUE))*$D169+($K169="Steady Growth")*(AND(BR$6&gt;=$F169,BR$6&lt;=$H169)*((BR$6-$F169+1)/($J169*($J169+1)/2)*$D169))+($K169="custom")*CustCF!BL169</f>
        <v>0</v>
      </c>
      <c r="BS169" s="95">
        <f>($K169="Bell Curve")*(_xlfn.NORM.DIST(AND(BS$6&gt;=$F169,BS$6&lt;=$H169)*(BS$6-$F169+1),$J169/2,$M169,TRUE)-_xlfn.NORM.DIST(AND(BS$6&gt;=$F169,BS$6&lt;=$H169)*(BR$6-$F169+1),$J169/2,$M169,TRUE))/(1-2*_xlfn.NORM.DIST(0,$J169/2,$M169,TRUE))*$D169+($K169="Steady Growth")*(AND(BS$6&gt;=$F169,BS$6&lt;=$H169)*((BS$6-$F169+1)/($J169*($J169+1)/2)*$D169))+($K169="custom")*CustCF!BM169</f>
        <v>0</v>
      </c>
      <c r="BT169" s="95">
        <f>($K169="Bell Curve")*(_xlfn.NORM.DIST(AND(BT$6&gt;=$F169,BT$6&lt;=$H169)*(BT$6-$F169+1),$J169/2,$M169,TRUE)-_xlfn.NORM.DIST(AND(BT$6&gt;=$F169,BT$6&lt;=$H169)*(BS$6-$F169+1),$J169/2,$M169,TRUE))/(1-2*_xlfn.NORM.DIST(0,$J169/2,$M169,TRUE))*$D169+($K169="Steady Growth")*(AND(BT$6&gt;=$F169,BT$6&lt;=$H169)*((BT$6-$F169+1)/($J169*($J169+1)/2)*$D169))+($K169="custom")*CustCF!BN169</f>
        <v>0</v>
      </c>
      <c r="BU169" s="95">
        <f>($K169="Bell Curve")*(_xlfn.NORM.DIST(AND(BU$6&gt;=$F169,BU$6&lt;=$H169)*(BU$6-$F169+1),$J169/2,$M169,TRUE)-_xlfn.NORM.DIST(AND(BU$6&gt;=$F169,BU$6&lt;=$H169)*(BT$6-$F169+1),$J169/2,$M169,TRUE))/(1-2*_xlfn.NORM.DIST(0,$J169/2,$M169,TRUE))*$D169+($K169="Steady Growth")*(AND(BU$6&gt;=$F169,BU$6&lt;=$H169)*((BU$6-$F169+1)/($J169*($J169+1)/2)*$D169))+($K169="custom")*CustCF!BO169</f>
        <v>0</v>
      </c>
      <c r="BV169" s="95">
        <f>($K169="Bell Curve")*(_xlfn.NORM.DIST(AND(BV$6&gt;=$F169,BV$6&lt;=$H169)*(BV$6-$F169+1),$J169/2,$M169,TRUE)-_xlfn.NORM.DIST(AND(BV$6&gt;=$F169,BV$6&lt;=$H169)*(BU$6-$F169+1),$J169/2,$M169,TRUE))/(1-2*_xlfn.NORM.DIST(0,$J169/2,$M169,TRUE))*$D169+($K169="Steady Growth")*(AND(BV$6&gt;=$F169,BV$6&lt;=$H169)*((BV$6-$F169+1)/($J169*($J169+1)/2)*$D169))+($K169="custom")*CustCF!BP169</f>
        <v>0</v>
      </c>
      <c r="BW169" s="95">
        <f>($K169="Bell Curve")*(_xlfn.NORM.DIST(AND(BW$6&gt;=$F169,BW$6&lt;=$H169)*(BW$6-$F169+1),$J169/2,$M169,TRUE)-_xlfn.NORM.DIST(AND(BW$6&gt;=$F169,BW$6&lt;=$H169)*(BV$6-$F169+1),$J169/2,$M169,TRUE))/(1-2*_xlfn.NORM.DIST(0,$J169/2,$M169,TRUE))*$D169+($K169="Steady Growth")*(AND(BW$6&gt;=$F169,BW$6&lt;=$H169)*((BW$6-$F169+1)/($J169*($J169+1)/2)*$D169))+($K169="custom")*CustCF!BQ169</f>
        <v>0</v>
      </c>
      <c r="BX169" s="95">
        <f>($K169="Bell Curve")*(_xlfn.NORM.DIST(AND(BX$6&gt;=$F169,BX$6&lt;=$H169)*(BX$6-$F169+1),$J169/2,$M169,TRUE)-_xlfn.NORM.DIST(AND(BX$6&gt;=$F169,BX$6&lt;=$H169)*(BW$6-$F169+1),$J169/2,$M169,TRUE))/(1-2*_xlfn.NORM.DIST(0,$J169/2,$M169,TRUE))*$D169+($K169="Steady Growth")*(AND(BX$6&gt;=$F169,BX$6&lt;=$H169)*((BX$6-$F169+1)/($J169*($J169+1)/2)*$D169))+($K169="custom")*CustCF!BR169</f>
        <v>0</v>
      </c>
      <c r="BY169" s="95">
        <f>($K169="Bell Curve")*(_xlfn.NORM.DIST(AND(BY$6&gt;=$F169,BY$6&lt;=$H169)*(BY$6-$F169+1),$J169/2,$M169,TRUE)-_xlfn.NORM.DIST(AND(BY$6&gt;=$F169,BY$6&lt;=$H169)*(BX$6-$F169+1),$J169/2,$M169,TRUE))/(1-2*_xlfn.NORM.DIST(0,$J169/2,$M169,TRUE))*$D169+($K169="Steady Growth")*(AND(BY$6&gt;=$F169,BY$6&lt;=$H169)*((BY$6-$F169+1)/($J169*($J169+1)/2)*$D169))+($K169="custom")*CustCF!BS169</f>
        <v>0</v>
      </c>
      <c r="BZ169" s="95">
        <f>($K169="Bell Curve")*(_xlfn.NORM.DIST(AND(BZ$6&gt;=$F169,BZ$6&lt;=$H169)*(BZ$6-$F169+1),$J169/2,$M169,TRUE)-_xlfn.NORM.DIST(AND(BZ$6&gt;=$F169,BZ$6&lt;=$H169)*(BY$6-$F169+1),$J169/2,$M169,TRUE))/(1-2*_xlfn.NORM.DIST(0,$J169/2,$M169,TRUE))*$D169+($K169="Steady Growth")*(AND(BZ$6&gt;=$F169,BZ$6&lt;=$H169)*((BZ$6-$F169+1)/($J169*($J169+1)/2)*$D169))+($K169="custom")*CustCF!BT169</f>
        <v>0</v>
      </c>
      <c r="CA169" s="95">
        <f>($K169="Bell Curve")*(_xlfn.NORM.DIST(AND(CA$6&gt;=$F169,CA$6&lt;=$H169)*(CA$6-$F169+1),$J169/2,$M169,TRUE)-_xlfn.NORM.DIST(AND(CA$6&gt;=$F169,CA$6&lt;=$H169)*(BZ$6-$F169+1),$J169/2,$M169,TRUE))/(1-2*_xlfn.NORM.DIST(0,$J169/2,$M169,TRUE))*$D169+($K169="Steady Growth")*(AND(CA$6&gt;=$F169,CA$6&lt;=$H169)*((CA$6-$F169+1)/($J169*($J169+1)/2)*$D169))+($K169="custom")*CustCF!BU169</f>
        <v>0</v>
      </c>
      <c r="CB169" s="95">
        <f>($K169="Bell Curve")*(_xlfn.NORM.DIST(AND(CB$6&gt;=$F169,CB$6&lt;=$H169)*(CB$6-$F169+1),$J169/2,$M169,TRUE)-_xlfn.NORM.DIST(AND(CB$6&gt;=$F169,CB$6&lt;=$H169)*(CA$6-$F169+1),$J169/2,$M169,TRUE))/(1-2*_xlfn.NORM.DIST(0,$J169/2,$M169,TRUE))*$D169+($K169="Steady Growth")*(AND(CB$6&gt;=$F169,CB$6&lt;=$H169)*((CB$6-$F169+1)/($J169*($J169+1)/2)*$D169))+($K169="custom")*CustCF!BV169</f>
        <v>0</v>
      </c>
      <c r="CC169" s="95">
        <f>($K169="Bell Curve")*(_xlfn.NORM.DIST(AND(CC$6&gt;=$F169,CC$6&lt;=$H169)*(CC$6-$F169+1),$J169/2,$M169,TRUE)-_xlfn.NORM.DIST(AND(CC$6&gt;=$F169,CC$6&lt;=$H169)*(CB$6-$F169+1),$J169/2,$M169,TRUE))/(1-2*_xlfn.NORM.DIST(0,$J169/2,$M169,TRUE))*$D169+($K169="Steady Growth")*(AND(CC$6&gt;=$F169,CC$6&lt;=$H169)*((CC$6-$F169+1)/($J169*($J169+1)/2)*$D169))+($K169="custom")*CustCF!BW169</f>
        <v>0</v>
      </c>
      <c r="CD169" s="95">
        <f>($K169="Bell Curve")*(_xlfn.NORM.DIST(AND(CD$6&gt;=$F169,CD$6&lt;=$H169)*(CD$6-$F169+1),$J169/2,$M169,TRUE)-_xlfn.NORM.DIST(AND(CD$6&gt;=$F169,CD$6&lt;=$H169)*(CC$6-$F169+1),$J169/2,$M169,TRUE))/(1-2*_xlfn.NORM.DIST(0,$J169/2,$M169,TRUE))*$D169+($K169="Steady Growth")*(AND(CD$6&gt;=$F169,CD$6&lt;=$H169)*((CD$6-$F169+1)/($J169*($J169+1)/2)*$D169))+($K169="custom")*CustCF!BX169</f>
        <v>0</v>
      </c>
      <c r="CE169" s="95">
        <f>($K169="Bell Curve")*(_xlfn.NORM.DIST(AND(CE$6&gt;=$F169,CE$6&lt;=$H169)*(CE$6-$F169+1),$J169/2,$M169,TRUE)-_xlfn.NORM.DIST(AND(CE$6&gt;=$F169,CE$6&lt;=$H169)*(CD$6-$F169+1),$J169/2,$M169,TRUE))/(1-2*_xlfn.NORM.DIST(0,$J169/2,$M169,TRUE))*$D169+($K169="Steady Growth")*(AND(CE$6&gt;=$F169,CE$6&lt;=$H169)*((CE$6-$F169+1)/($J169*($J169+1)/2)*$D169))+($K169="custom")*CustCF!BY169</f>
        <v>0</v>
      </c>
      <c r="CF169" s="95">
        <f>($K169="Bell Curve")*(_xlfn.NORM.DIST(AND(CF$6&gt;=$F169,CF$6&lt;=$H169)*(CF$6-$F169+1),$J169/2,$M169,TRUE)-_xlfn.NORM.DIST(AND(CF$6&gt;=$F169,CF$6&lt;=$H169)*(CE$6-$F169+1),$J169/2,$M169,TRUE))/(1-2*_xlfn.NORM.DIST(0,$J169/2,$M169,TRUE))*$D169+($K169="Steady Growth")*(AND(CF$6&gt;=$F169,CF$6&lt;=$H169)*((CF$6-$F169+1)/($J169*($J169+1)/2)*$D169))+($K169="custom")*CustCF!BZ169</f>
        <v>0</v>
      </c>
      <c r="CG169" s="95">
        <f>($K169="Bell Curve")*(_xlfn.NORM.DIST(AND(CG$6&gt;=$F169,CG$6&lt;=$H169)*(CG$6-$F169+1),$J169/2,$M169,TRUE)-_xlfn.NORM.DIST(AND(CG$6&gt;=$F169,CG$6&lt;=$H169)*(CF$6-$F169+1),$J169/2,$M169,TRUE))/(1-2*_xlfn.NORM.DIST(0,$J169/2,$M169,TRUE))*$D169+($K169="Steady Growth")*(AND(CG$6&gt;=$F169,CG$6&lt;=$H169)*((CG$6-$F169+1)/($J169*($J169+1)/2)*$D169))+($K169="custom")*CustCF!CA169</f>
        <v>0</v>
      </c>
      <c r="CH169" s="95">
        <f>($K169="Bell Curve")*(_xlfn.NORM.DIST(AND(CH$6&gt;=$F169,CH$6&lt;=$H169)*(CH$6-$F169+1),$J169/2,$M169,TRUE)-_xlfn.NORM.DIST(AND(CH$6&gt;=$F169,CH$6&lt;=$H169)*(CG$6-$F169+1),$J169/2,$M169,TRUE))/(1-2*_xlfn.NORM.DIST(0,$J169/2,$M169,TRUE))*$D169+($K169="Steady Growth")*(AND(CH$6&gt;=$F169,CH$6&lt;=$H169)*((CH$6-$F169+1)/($J169*($J169+1)/2)*$D169))+($K169="custom")*CustCF!CB169</f>
        <v>0</v>
      </c>
      <c r="CI169" s="95">
        <f>($K169="Bell Curve")*(_xlfn.NORM.DIST(AND(CI$6&gt;=$F169,CI$6&lt;=$H169)*(CI$6-$F169+1),$J169/2,$M169,TRUE)-_xlfn.NORM.DIST(AND(CI$6&gt;=$F169,CI$6&lt;=$H169)*(CH$6-$F169+1),$J169/2,$M169,TRUE))/(1-2*_xlfn.NORM.DIST(0,$J169/2,$M169,TRUE))*$D169+($K169="Steady Growth")*(AND(CI$6&gt;=$F169,CI$6&lt;=$H169)*((CI$6-$F169+1)/($J169*($J169+1)/2)*$D169))+($K169="custom")*CustCF!CC169</f>
        <v>0</v>
      </c>
      <c r="CJ169" s="95">
        <f>($K169="Bell Curve")*(_xlfn.NORM.DIST(AND(CJ$6&gt;=$F169,CJ$6&lt;=$H169)*(CJ$6-$F169+1),$J169/2,$M169,TRUE)-_xlfn.NORM.DIST(AND(CJ$6&gt;=$F169,CJ$6&lt;=$H169)*(CI$6-$F169+1),$J169/2,$M169,TRUE))/(1-2*_xlfn.NORM.DIST(0,$J169/2,$M169,TRUE))*$D169+($K169="Steady Growth")*(AND(CJ$6&gt;=$F169,CJ$6&lt;=$H169)*((CJ$6-$F169+1)/($J169*($J169+1)/2)*$D169))+($K169="custom")*CustCF!CD169</f>
        <v>0</v>
      </c>
      <c r="CK169" s="95">
        <f>($K169="Bell Curve")*(_xlfn.NORM.DIST(AND(CK$6&gt;=$F169,CK$6&lt;=$H169)*(CK$6-$F169+1),$J169/2,$M169,TRUE)-_xlfn.NORM.DIST(AND(CK$6&gt;=$F169,CK$6&lt;=$H169)*(CJ$6-$F169+1),$J169/2,$M169,TRUE))/(1-2*_xlfn.NORM.DIST(0,$J169/2,$M169,TRUE))*$D169+($K169="Steady Growth")*(AND(CK$6&gt;=$F169,CK$6&lt;=$H169)*((CK$6-$F169+1)/($J169*($J169+1)/2)*$D169))+($K169="custom")*CustCF!CE169</f>
        <v>0</v>
      </c>
      <c r="CL169" s="95">
        <f>($K169="Bell Curve")*(_xlfn.NORM.DIST(AND(CL$6&gt;=$F169,CL$6&lt;=$H169)*(CL$6-$F169+1),$J169/2,$M169,TRUE)-_xlfn.NORM.DIST(AND(CL$6&gt;=$F169,CL$6&lt;=$H169)*(CK$6-$F169+1),$J169/2,$M169,TRUE))/(1-2*_xlfn.NORM.DIST(0,$J169/2,$M169,TRUE))*$D169+($K169="Steady Growth")*(AND(CL$6&gt;=$F169,CL$6&lt;=$H169)*((CL$6-$F169+1)/($J169*($J169+1)/2)*$D169))+($K169="custom")*CustCF!CF169</f>
        <v>0</v>
      </c>
      <c r="CM169" s="95">
        <f>($K169="Bell Curve")*(_xlfn.NORM.DIST(AND(CM$6&gt;=$F169,CM$6&lt;=$H169)*(CM$6-$F169+1),$J169/2,$M169,TRUE)-_xlfn.NORM.DIST(AND(CM$6&gt;=$F169,CM$6&lt;=$H169)*(CL$6-$F169+1),$J169/2,$M169,TRUE))/(1-2*_xlfn.NORM.DIST(0,$J169/2,$M169,TRUE))*$D169+($K169="Steady Growth")*(AND(CM$6&gt;=$F169,CM$6&lt;=$H169)*((CM$6-$F169+1)/($J169*($J169+1)/2)*$D169))+($K169="custom")*CustCF!CG169</f>
        <v>0</v>
      </c>
      <c r="CN169" s="95">
        <f>($K169="Bell Curve")*(_xlfn.NORM.DIST(AND(CN$6&gt;=$F169,CN$6&lt;=$H169)*(CN$6-$F169+1),$J169/2,$M169,TRUE)-_xlfn.NORM.DIST(AND(CN$6&gt;=$F169,CN$6&lt;=$H169)*(CM$6-$F169+1),$J169/2,$M169,TRUE))/(1-2*_xlfn.NORM.DIST(0,$J169/2,$M169,TRUE))*$D169+($K169="Steady Growth")*(AND(CN$6&gt;=$F169,CN$6&lt;=$H169)*((CN$6-$F169+1)/($J169*($J169+1)/2)*$D169))+($K169="custom")*CustCF!CH169</f>
        <v>0</v>
      </c>
      <c r="CO169" s="95">
        <f>($K169="Bell Curve")*(_xlfn.NORM.DIST(AND(CO$6&gt;=$F169,CO$6&lt;=$H169)*(CO$6-$F169+1),$J169/2,$M169,TRUE)-_xlfn.NORM.DIST(AND(CO$6&gt;=$F169,CO$6&lt;=$H169)*(CN$6-$F169+1),$J169/2,$M169,TRUE))/(1-2*_xlfn.NORM.DIST(0,$J169/2,$M169,TRUE))*$D169+($K169="Steady Growth")*(AND(CO$6&gt;=$F169,CO$6&lt;=$H169)*((CO$6-$F169+1)/($J169*($J169+1)/2)*$D169))+($K169="custom")*CustCF!CI169</f>
        <v>0</v>
      </c>
      <c r="CP169" s="95">
        <f>($K169="Bell Curve")*(_xlfn.NORM.DIST(AND(CP$6&gt;=$F169,CP$6&lt;=$H169)*(CP$6-$F169+1),$J169/2,$M169,TRUE)-_xlfn.NORM.DIST(AND(CP$6&gt;=$F169,CP$6&lt;=$H169)*(CO$6-$F169+1),$J169/2,$M169,TRUE))/(1-2*_xlfn.NORM.DIST(0,$J169/2,$M169,TRUE))*$D169+($K169="Steady Growth")*(AND(CP$6&gt;=$F169,CP$6&lt;=$H169)*((CP$6-$F169+1)/($J169*($J169+1)/2)*$D169))+($K169="custom")*CustCF!CJ169</f>
        <v>0</v>
      </c>
      <c r="CQ169" s="95">
        <f>($K169="Bell Curve")*(_xlfn.NORM.DIST(AND(CQ$6&gt;=$F169,CQ$6&lt;=$H169)*(CQ$6-$F169+1),$J169/2,$M169,TRUE)-_xlfn.NORM.DIST(AND(CQ$6&gt;=$F169,CQ$6&lt;=$H169)*(CP$6-$F169+1),$J169/2,$M169,TRUE))/(1-2*_xlfn.NORM.DIST(0,$J169/2,$M169,TRUE))*$D169+($K169="Steady Growth")*(AND(CQ$6&gt;=$F169,CQ$6&lt;=$H169)*((CQ$6-$F169+1)/($J169*($J169+1)/2)*$D169))+($K169="custom")*CustCF!CK169</f>
        <v>0</v>
      </c>
      <c r="CR169" s="95">
        <f>($K169="Bell Curve")*(_xlfn.NORM.DIST(AND(CR$6&gt;=$F169,CR$6&lt;=$H169)*(CR$6-$F169+1),$J169/2,$M169,TRUE)-_xlfn.NORM.DIST(AND(CR$6&gt;=$F169,CR$6&lt;=$H169)*(CQ$6-$F169+1),$J169/2,$M169,TRUE))/(1-2*_xlfn.NORM.DIST(0,$J169/2,$M169,TRUE))*$D169+($K169="Steady Growth")*(AND(CR$6&gt;=$F169,CR$6&lt;=$H169)*((CR$6-$F169+1)/($J169*($J169+1)/2)*$D169))+($K169="custom")*CustCF!CL169</f>
        <v>0</v>
      </c>
      <c r="CS169" s="95">
        <f>($K169="Bell Curve")*(_xlfn.NORM.DIST(AND(CS$6&gt;=$F169,CS$6&lt;=$H169)*(CS$6-$F169+1),$J169/2,$M169,TRUE)-_xlfn.NORM.DIST(AND(CS$6&gt;=$F169,CS$6&lt;=$H169)*(CR$6-$F169+1),$J169/2,$M169,TRUE))/(1-2*_xlfn.NORM.DIST(0,$J169/2,$M169,TRUE))*$D169+($K169="Steady Growth")*(AND(CS$6&gt;=$F169,CS$6&lt;=$H169)*((CS$6-$F169+1)/($J169*($J169+1)/2)*$D169))+($K169="custom")*CustCF!CM169</f>
        <v>0</v>
      </c>
      <c r="CT169" s="95">
        <f>($K169="Bell Curve")*(_xlfn.NORM.DIST(AND(CT$6&gt;=$F169,CT$6&lt;=$H169)*(CT$6-$F169+1),$J169/2,$M169,TRUE)-_xlfn.NORM.DIST(AND(CT$6&gt;=$F169,CT$6&lt;=$H169)*(CS$6-$F169+1),$J169/2,$M169,TRUE))/(1-2*_xlfn.NORM.DIST(0,$J169/2,$M169,TRUE))*$D169+($K169="Steady Growth")*(AND(CT$6&gt;=$F169,CT$6&lt;=$H169)*((CT$6-$F169+1)/($J169*($J169+1)/2)*$D169))+($K169="custom")*CustCF!CN169</f>
        <v>0</v>
      </c>
      <c r="CU169" s="95">
        <f>($K169="Bell Curve")*(_xlfn.NORM.DIST(AND(CU$6&gt;=$F169,CU$6&lt;=$H169)*(CU$6-$F169+1),$J169/2,$M169,TRUE)-_xlfn.NORM.DIST(AND(CU$6&gt;=$F169,CU$6&lt;=$H169)*(CT$6-$F169+1),$J169/2,$M169,TRUE))/(1-2*_xlfn.NORM.DIST(0,$J169/2,$M169,TRUE))*$D169+($K169="Steady Growth")*(AND(CU$6&gt;=$F169,CU$6&lt;=$H169)*((CU$6-$F169+1)/($J169*($J169+1)/2)*$D169))+($K169="custom")*CustCF!CO169</f>
        <v>0</v>
      </c>
      <c r="CV169" s="95">
        <f>($K169="Bell Curve")*(_xlfn.NORM.DIST(AND(CV$6&gt;=$F169,CV$6&lt;=$H169)*(CV$6-$F169+1),$J169/2,$M169,TRUE)-_xlfn.NORM.DIST(AND(CV$6&gt;=$F169,CV$6&lt;=$H169)*(CU$6-$F169+1),$J169/2,$M169,TRUE))/(1-2*_xlfn.NORM.DIST(0,$J169/2,$M169,TRUE))*$D169+($K169="Steady Growth")*(AND(CV$6&gt;=$F169,CV$6&lt;=$H169)*((CV$6-$F169+1)/($J169*($J169+1)/2)*$D169))+($K169="custom")*CustCF!CP169</f>
        <v>0</v>
      </c>
      <c r="CW169" s="95">
        <f>($K169="Bell Curve")*(_xlfn.NORM.DIST(AND(CW$6&gt;=$F169,CW$6&lt;=$H169)*(CW$6-$F169+1),$J169/2,$M169,TRUE)-_xlfn.NORM.DIST(AND(CW$6&gt;=$F169,CW$6&lt;=$H169)*(CV$6-$F169+1),$J169/2,$M169,TRUE))/(1-2*_xlfn.NORM.DIST(0,$J169/2,$M169,TRUE))*$D169+($K169="Steady Growth")*(AND(CW$6&gt;=$F169,CW$6&lt;=$H169)*((CW$6-$F169+1)/($J169*($J169+1)/2)*$D169))+($K169="custom")*CustCF!CQ169</f>
        <v>0</v>
      </c>
      <c r="CX169" s="95">
        <f>($K169="Bell Curve")*(_xlfn.NORM.DIST(AND(CX$6&gt;=$F169,CX$6&lt;=$H169)*(CX$6-$F169+1),$J169/2,$M169,TRUE)-_xlfn.NORM.DIST(AND(CX$6&gt;=$F169,CX$6&lt;=$H169)*(CW$6-$F169+1),$J169/2,$M169,TRUE))/(1-2*_xlfn.NORM.DIST(0,$J169/2,$M169,TRUE))*$D169+($K169="Steady Growth")*(AND(CX$6&gt;=$F169,CX$6&lt;=$H169)*((CX$6-$F169+1)/($J169*($J169+1)/2)*$D169))+($K169="custom")*CustCF!CR169</f>
        <v>0</v>
      </c>
      <c r="CY169" s="95">
        <f>($K169="Bell Curve")*(_xlfn.NORM.DIST(AND(CY$6&gt;=$F169,CY$6&lt;=$H169)*(CY$6-$F169+1),$J169/2,$M169,TRUE)-_xlfn.NORM.DIST(AND(CY$6&gt;=$F169,CY$6&lt;=$H169)*(CX$6-$F169+1),$J169/2,$M169,TRUE))/(1-2*_xlfn.NORM.DIST(0,$J169/2,$M169,TRUE))*$D169+($K169="Steady Growth")*(AND(CY$6&gt;=$F169,CY$6&lt;=$H169)*((CY$6-$F169+1)/($J169*($J169+1)/2)*$D169))+($K169="custom")*CustCF!CS169</f>
        <v>0</v>
      </c>
      <c r="CZ169" s="95">
        <f>($K169="Bell Curve")*(_xlfn.NORM.DIST(AND(CZ$6&gt;=$F169,CZ$6&lt;=$H169)*(CZ$6-$F169+1),$J169/2,$M169,TRUE)-_xlfn.NORM.DIST(AND(CZ$6&gt;=$F169,CZ$6&lt;=$H169)*(CY$6-$F169+1),$J169/2,$M169,TRUE))/(1-2*_xlfn.NORM.DIST(0,$J169/2,$M169,TRUE))*$D169+($K169="Steady Growth")*(AND(CZ$6&gt;=$F169,CZ$6&lt;=$H169)*((CZ$6-$F169+1)/($J169*($J169+1)/2)*$D169))+($K169="custom")*CustCF!CT169</f>
        <v>0</v>
      </c>
      <c r="DA169" s="95">
        <f>($K169="Bell Curve")*(_xlfn.NORM.DIST(AND(DA$6&gt;=$F169,DA$6&lt;=$H169)*(DA$6-$F169+1),$J169/2,$M169,TRUE)-_xlfn.NORM.DIST(AND(DA$6&gt;=$F169,DA$6&lt;=$H169)*(CZ$6-$F169+1),$J169/2,$M169,TRUE))/(1-2*_xlfn.NORM.DIST(0,$J169/2,$M169,TRUE))*$D169+($K169="Steady Growth")*(AND(DA$6&gt;=$F169,DA$6&lt;=$H169)*((DA$6-$F169+1)/($J169*($J169+1)/2)*$D169))+($K169="custom")*CustCF!CU169</f>
        <v>0</v>
      </c>
      <c r="DB169" s="95">
        <f>($K169="Bell Curve")*(_xlfn.NORM.DIST(AND(DB$6&gt;=$F169,DB$6&lt;=$H169)*(DB$6-$F169+1),$J169/2,$M169,TRUE)-_xlfn.NORM.DIST(AND(DB$6&gt;=$F169,DB$6&lt;=$H169)*(DA$6-$F169+1),$J169/2,$M169,TRUE))/(1-2*_xlfn.NORM.DIST(0,$J169/2,$M169,TRUE))*$D169+($K169="Steady Growth")*(AND(DB$6&gt;=$F169,DB$6&lt;=$H169)*((DB$6-$F169+1)/($J169*($J169+1)/2)*$D169))+($K169="custom")*CustCF!CV169</f>
        <v>0</v>
      </c>
      <c r="DC169" s="95">
        <f>($K169="Bell Curve")*(_xlfn.NORM.DIST(AND(DC$6&gt;=$F169,DC$6&lt;=$H169)*(DC$6-$F169+1),$J169/2,$M169,TRUE)-_xlfn.NORM.DIST(AND(DC$6&gt;=$F169,DC$6&lt;=$H169)*(DB$6-$F169+1),$J169/2,$M169,TRUE))/(1-2*_xlfn.NORM.DIST(0,$J169/2,$M169,TRUE))*$D169+($K169="Steady Growth")*(AND(DC$6&gt;=$F169,DC$6&lt;=$H169)*((DC$6-$F169+1)/($J169*($J169+1)/2)*$D169))+($K169="custom")*CustCF!CW169</f>
        <v>0</v>
      </c>
      <c r="DD169" s="95">
        <f>($K169="Bell Curve")*(_xlfn.NORM.DIST(AND(DD$6&gt;=$F169,DD$6&lt;=$H169)*(DD$6-$F169+1),$J169/2,$M169,TRUE)-_xlfn.NORM.DIST(AND(DD$6&gt;=$F169,DD$6&lt;=$H169)*(DC$6-$F169+1),$J169/2,$M169,TRUE))/(1-2*_xlfn.NORM.DIST(0,$J169/2,$M169,TRUE))*$D169+($K169="Steady Growth")*(AND(DD$6&gt;=$F169,DD$6&lt;=$H169)*((DD$6-$F169+1)/($J169*($J169+1)/2)*$D169))+($K169="custom")*CustCF!CX169</f>
        <v>0</v>
      </c>
      <c r="DE169" s="95">
        <f>($K169="Bell Curve")*(_xlfn.NORM.DIST(AND(DE$6&gt;=$F169,DE$6&lt;=$H169)*(DE$6-$F169+1),$J169/2,$M169,TRUE)-_xlfn.NORM.DIST(AND(DE$6&gt;=$F169,DE$6&lt;=$H169)*(DD$6-$F169+1),$J169/2,$M169,TRUE))/(1-2*_xlfn.NORM.DIST(0,$J169/2,$M169,TRUE))*$D169+($K169="Steady Growth")*(AND(DE$6&gt;=$F169,DE$6&lt;=$H169)*((DE$6-$F169+1)/($J169*($J169+1)/2)*$D169))+($K169="custom")*CustCF!CY169</f>
        <v>0</v>
      </c>
      <c r="DF169" s="95">
        <f>($K169="Bell Curve")*(_xlfn.NORM.DIST(AND(DF$6&gt;=$F169,DF$6&lt;=$H169)*(DF$6-$F169+1),$J169/2,$M169,TRUE)-_xlfn.NORM.DIST(AND(DF$6&gt;=$F169,DF$6&lt;=$H169)*(DE$6-$F169+1),$J169/2,$M169,TRUE))/(1-2*_xlfn.NORM.DIST(0,$J169/2,$M169,TRUE))*$D169+($K169="Steady Growth")*(AND(DF$6&gt;=$F169,DF$6&lt;=$H169)*((DF$6-$F169+1)/($J169*($J169+1)/2)*$D169))+($K169="custom")*CustCF!CZ169</f>
        <v>0</v>
      </c>
      <c r="DG169" s="95">
        <f>($K169="Bell Curve")*(_xlfn.NORM.DIST(AND(DG$6&gt;=$F169,DG$6&lt;=$H169)*(DG$6-$F169+1),$J169/2,$M169,TRUE)-_xlfn.NORM.DIST(AND(DG$6&gt;=$F169,DG$6&lt;=$H169)*(DF$6-$F169+1),$J169/2,$M169,TRUE))/(1-2*_xlfn.NORM.DIST(0,$J169/2,$M169,TRUE))*$D169+($K169="Steady Growth")*(AND(DG$6&gt;=$F169,DG$6&lt;=$H169)*((DG$6-$F169+1)/($J169*($J169+1)/2)*$D169))+($K169="custom")*CustCF!DA169</f>
        <v>0</v>
      </c>
      <c r="DH169" s="95">
        <f>($K169="Bell Curve")*(_xlfn.NORM.DIST(AND(DH$6&gt;=$F169,DH$6&lt;=$H169)*(DH$6-$F169+1),$J169/2,$M169,TRUE)-_xlfn.NORM.DIST(AND(DH$6&gt;=$F169,DH$6&lt;=$H169)*(DG$6-$F169+1),$J169/2,$M169,TRUE))/(1-2*_xlfn.NORM.DIST(0,$J169/2,$M169,TRUE))*$D169+($K169="Steady Growth")*(AND(DH$6&gt;=$F169,DH$6&lt;=$H169)*((DH$6-$F169+1)/($J169*($J169+1)/2)*$D169))+($K169="custom")*CustCF!DB169</f>
        <v>0</v>
      </c>
      <c r="DI169" s="95">
        <f>($K169="Bell Curve")*(_xlfn.NORM.DIST(AND(DI$6&gt;=$F169,DI$6&lt;=$H169)*(DI$6-$F169+1),$J169/2,$M169,TRUE)-_xlfn.NORM.DIST(AND(DI$6&gt;=$F169,DI$6&lt;=$H169)*(DH$6-$F169+1),$J169/2,$M169,TRUE))/(1-2*_xlfn.NORM.DIST(0,$J169/2,$M169,TRUE))*$D169+($K169="Steady Growth")*(AND(DI$6&gt;=$F169,DI$6&lt;=$H169)*((DI$6-$F169+1)/($J169*($J169+1)/2)*$D169))+($K169="custom")*CustCF!DC169</f>
        <v>0</v>
      </c>
      <c r="DJ169" s="95">
        <f>($K169="Bell Curve")*(_xlfn.NORM.DIST(AND(DJ$6&gt;=$F169,DJ$6&lt;=$H169)*(DJ$6-$F169+1),$J169/2,$M169,TRUE)-_xlfn.NORM.DIST(AND(DJ$6&gt;=$F169,DJ$6&lt;=$H169)*(DI$6-$F169+1),$J169/2,$M169,TRUE))/(1-2*_xlfn.NORM.DIST(0,$J169/2,$M169,TRUE))*$D169+($K169="Steady Growth")*(AND(DJ$6&gt;=$F169,DJ$6&lt;=$H169)*((DJ$6-$F169+1)/($J169*($J169+1)/2)*$D169))+($K169="custom")*CustCF!DD169</f>
        <v>0</v>
      </c>
      <c r="DK169" s="95">
        <f>($K169="Bell Curve")*(_xlfn.NORM.DIST(AND(DK$6&gt;=$F169,DK$6&lt;=$H169)*(DK$6-$F169+1),$J169/2,$M169,TRUE)-_xlfn.NORM.DIST(AND(DK$6&gt;=$F169,DK$6&lt;=$H169)*(DJ$6-$F169+1),$J169/2,$M169,TRUE))/(1-2*_xlfn.NORM.DIST(0,$J169/2,$M169,TRUE))*$D169+($K169="Steady Growth")*(AND(DK$6&gt;=$F169,DK$6&lt;=$H169)*((DK$6-$F169+1)/($J169*($J169+1)/2)*$D169))+($K169="custom")*CustCF!DE169</f>
        <v>0</v>
      </c>
      <c r="DL169" s="95">
        <f>($K169="Bell Curve")*(_xlfn.NORM.DIST(AND(DL$6&gt;=$F169,DL$6&lt;=$H169)*(DL$6-$F169+1),$J169/2,$M169,TRUE)-_xlfn.NORM.DIST(AND(DL$6&gt;=$F169,DL$6&lt;=$H169)*(DK$6-$F169+1),$J169/2,$M169,TRUE))/(1-2*_xlfn.NORM.DIST(0,$J169/2,$M169,TRUE))*$D169+($K169="Steady Growth")*(AND(DL$6&gt;=$F169,DL$6&lt;=$H169)*((DL$6-$F169+1)/($J169*($J169+1)/2)*$D169))+($K169="custom")*CustCF!DF169</f>
        <v>0</v>
      </c>
      <c r="DM169" s="95">
        <f>($K169="Bell Curve")*(_xlfn.NORM.DIST(AND(DM$6&gt;=$F169,DM$6&lt;=$H169)*(DM$6-$F169+1),$J169/2,$M169,TRUE)-_xlfn.NORM.DIST(AND(DM$6&gt;=$F169,DM$6&lt;=$H169)*(DL$6-$F169+1),$J169/2,$M169,TRUE))/(1-2*_xlfn.NORM.DIST(0,$J169/2,$M169,TRUE))*$D169+($K169="Steady Growth")*(AND(DM$6&gt;=$F169,DM$6&lt;=$H169)*((DM$6-$F169+1)/($J169*($J169+1)/2)*$D169))+($K169="custom")*CustCF!DG169</f>
        <v>0</v>
      </c>
      <c r="DN169" s="95">
        <f>($K169="Bell Curve")*(_xlfn.NORM.DIST(AND(DN$6&gt;=$F169,DN$6&lt;=$H169)*(DN$6-$F169+1),$J169/2,$M169,TRUE)-_xlfn.NORM.DIST(AND(DN$6&gt;=$F169,DN$6&lt;=$H169)*(DM$6-$F169+1),$J169/2,$M169,TRUE))/(1-2*_xlfn.NORM.DIST(0,$J169/2,$M169,TRUE))*$D169+($K169="Steady Growth")*(AND(DN$6&gt;=$F169,DN$6&lt;=$H169)*((DN$6-$F169+1)/($J169*($J169+1)/2)*$D169))+($K169="custom")*CustCF!DH169</f>
        <v>0</v>
      </c>
      <c r="DO169" s="95">
        <f>($K169="Bell Curve")*(_xlfn.NORM.DIST(AND(DO$6&gt;=$F169,DO$6&lt;=$H169)*(DO$6-$F169+1),$J169/2,$M169,TRUE)-_xlfn.NORM.DIST(AND(DO$6&gt;=$F169,DO$6&lt;=$H169)*(DN$6-$F169+1),$J169/2,$M169,TRUE))/(1-2*_xlfn.NORM.DIST(0,$J169/2,$M169,TRUE))*$D169+($K169="Steady Growth")*(AND(DO$6&gt;=$F169,DO$6&lt;=$H169)*((DO$6-$F169+1)/($J169*($J169+1)/2)*$D169))+($K169="custom")*CustCF!DI169</f>
        <v>0</v>
      </c>
      <c r="DP169" s="95">
        <f>($K169="Bell Curve")*(_xlfn.NORM.DIST(AND(DP$6&gt;=$F169,DP$6&lt;=$H169)*(DP$6-$F169+1),$J169/2,$M169,TRUE)-_xlfn.NORM.DIST(AND(DP$6&gt;=$F169,DP$6&lt;=$H169)*(DO$6-$F169+1),$J169/2,$M169,TRUE))/(1-2*_xlfn.NORM.DIST(0,$J169/2,$M169,TRUE))*$D169+($K169="Steady Growth")*(AND(DP$6&gt;=$F169,DP$6&lt;=$H169)*((DP$6-$F169+1)/($J169*($J169+1)/2)*$D169))+($K169="custom")*CustCF!DJ169</f>
        <v>0</v>
      </c>
      <c r="DQ169" s="95">
        <f>($K169="Bell Curve")*(_xlfn.NORM.DIST(AND(DQ$6&gt;=$F169,DQ$6&lt;=$H169)*(DQ$6-$F169+1),$J169/2,$M169,TRUE)-_xlfn.NORM.DIST(AND(DQ$6&gt;=$F169,DQ$6&lt;=$H169)*(DP$6-$F169+1),$J169/2,$M169,TRUE))/(1-2*_xlfn.NORM.DIST(0,$J169/2,$M169,TRUE))*$D169+($K169="Steady Growth")*(AND(DQ$6&gt;=$F169,DQ$6&lt;=$H169)*((DQ$6-$F169+1)/($J169*($J169+1)/2)*$D169))+($K169="custom")*CustCF!DK169</f>
        <v>0</v>
      </c>
      <c r="DR169" s="95">
        <f>($K169="Bell Curve")*(_xlfn.NORM.DIST(AND(DR$6&gt;=$F169,DR$6&lt;=$H169)*(DR$6-$F169+1),$J169/2,$M169,TRUE)-_xlfn.NORM.DIST(AND(DR$6&gt;=$F169,DR$6&lt;=$H169)*(DQ$6-$F169+1),$J169/2,$M169,TRUE))/(1-2*_xlfn.NORM.DIST(0,$J169/2,$M169,TRUE))*$D169+($K169="Steady Growth")*(AND(DR$6&gt;=$F169,DR$6&lt;=$H169)*((DR$6-$F169+1)/($J169*($J169+1)/2)*$D169))+($K169="custom")*CustCF!DL169</f>
        <v>0</v>
      </c>
      <c r="DS169" s="95">
        <f>($K169="Bell Curve")*(_xlfn.NORM.DIST(AND(DS$6&gt;=$F169,DS$6&lt;=$H169)*(DS$6-$F169+1),$J169/2,$M169,TRUE)-_xlfn.NORM.DIST(AND(DS$6&gt;=$F169,DS$6&lt;=$H169)*(DR$6-$F169+1),$J169/2,$M169,TRUE))/(1-2*_xlfn.NORM.DIST(0,$J169/2,$M169,TRUE))*$D169+($K169="Steady Growth")*(AND(DS$6&gt;=$F169,DS$6&lt;=$H169)*((DS$6-$F169+1)/($J169*($J169+1)/2)*$D169))+($K169="custom")*CustCF!DM169</f>
        <v>0</v>
      </c>
      <c r="DT169" s="95">
        <f>($K169="Bell Curve")*(_xlfn.NORM.DIST(AND(DT$6&gt;=$F169,DT$6&lt;=$H169)*(DT$6-$F169+1),$J169/2,$M169,TRUE)-_xlfn.NORM.DIST(AND(DT$6&gt;=$F169,DT$6&lt;=$H169)*(DS$6-$F169+1),$J169/2,$M169,TRUE))/(1-2*_xlfn.NORM.DIST(0,$J169/2,$M169,TRUE))*$D169+($K169="Steady Growth")*(AND(DT$6&gt;=$F169,DT$6&lt;=$H169)*((DT$6-$F169+1)/($J169*($J169+1)/2)*$D169))+($K169="custom")*CustCF!DN169</f>
        <v>0</v>
      </c>
      <c r="DU169" s="95">
        <f>($K169="Bell Curve")*(_xlfn.NORM.DIST(AND(DU$6&gt;=$F169,DU$6&lt;=$H169)*(DU$6-$F169+1),$J169/2,$M169,TRUE)-_xlfn.NORM.DIST(AND(DU$6&gt;=$F169,DU$6&lt;=$H169)*(DT$6-$F169+1),$J169/2,$M169,TRUE))/(1-2*_xlfn.NORM.DIST(0,$J169/2,$M169,TRUE))*$D169+($K169="Steady Growth")*(AND(DU$6&gt;=$F169,DU$6&lt;=$H169)*((DU$6-$F169+1)/($J169*($J169+1)/2)*$D169))+($K169="custom")*CustCF!DO169</f>
        <v>0</v>
      </c>
      <c r="DV169" s="95">
        <f>($K169="Bell Curve")*(_xlfn.NORM.DIST(AND(DV$6&gt;=$F169,DV$6&lt;=$H169)*(DV$6-$F169+1),$J169/2,$M169,TRUE)-_xlfn.NORM.DIST(AND(DV$6&gt;=$F169,DV$6&lt;=$H169)*(DU$6-$F169+1),$J169/2,$M169,TRUE))/(1-2*_xlfn.NORM.DIST(0,$J169/2,$M169,TRUE))*$D169+($K169="Steady Growth")*(AND(DV$6&gt;=$F169,DV$6&lt;=$H169)*((DV$6-$F169+1)/($J169*($J169+1)/2)*$D169))+($K169="custom")*CustCF!DP169</f>
        <v>0</v>
      </c>
      <c r="DW169" s="95">
        <f>($K169="Bell Curve")*(_xlfn.NORM.DIST(AND(DW$6&gt;=$F169,DW$6&lt;=$H169)*(DW$6-$F169+1),$J169/2,$M169,TRUE)-_xlfn.NORM.DIST(AND(DW$6&gt;=$F169,DW$6&lt;=$H169)*(DV$6-$F169+1),$J169/2,$M169,TRUE))/(1-2*_xlfn.NORM.DIST(0,$J169/2,$M169,TRUE))*$D169+($K169="Steady Growth")*(AND(DW$6&gt;=$F169,DW$6&lt;=$H169)*((DW$6-$F169+1)/($J169*($J169+1)/2)*$D169))+($K169="custom")*CustCF!DQ169</f>
        <v>0</v>
      </c>
      <c r="DX169" s="95">
        <f>($K169="Bell Curve")*(_xlfn.NORM.DIST(AND(DX$6&gt;=$F169,DX$6&lt;=$H169)*(DX$6-$F169+1),$J169/2,$M169,TRUE)-_xlfn.NORM.DIST(AND(DX$6&gt;=$F169,DX$6&lt;=$H169)*(DW$6-$F169+1),$J169/2,$M169,TRUE))/(1-2*_xlfn.NORM.DIST(0,$J169/2,$M169,TRUE))*$D169+($K169="Steady Growth")*(AND(DX$6&gt;=$F169,DX$6&lt;=$H169)*((DX$6-$F169+1)/($J169*($J169+1)/2)*$D169))+($K169="custom")*CustCF!DR169</f>
        <v>0</v>
      </c>
      <c r="DY169" s="95">
        <f>($K169="Bell Curve")*(_xlfn.NORM.DIST(AND(DY$6&gt;=$F169,DY$6&lt;=$H169)*(DY$6-$F169+1),$J169/2,$M169,TRUE)-_xlfn.NORM.DIST(AND(DY$6&gt;=$F169,DY$6&lt;=$H169)*(DX$6-$F169+1),$J169/2,$M169,TRUE))/(1-2*_xlfn.NORM.DIST(0,$J169/2,$M169,TRUE))*$D169+($K169="Steady Growth")*(AND(DY$6&gt;=$F169,DY$6&lt;=$H169)*((DY$6-$F169+1)/($J169*($J169+1)/2)*$D169))+($K169="custom")*CustCF!DS169</f>
        <v>0</v>
      </c>
      <c r="DZ169" s="95">
        <f>($K169="Bell Curve")*(_xlfn.NORM.DIST(AND(DZ$6&gt;=$F169,DZ$6&lt;=$H169)*(DZ$6-$F169+1),$J169/2,$M169,TRUE)-_xlfn.NORM.DIST(AND(DZ$6&gt;=$F169,DZ$6&lt;=$H169)*(DY$6-$F169+1),$J169/2,$M169,TRUE))/(1-2*_xlfn.NORM.DIST(0,$J169/2,$M169,TRUE))*$D169+($K169="Steady Growth")*(AND(DZ$6&gt;=$F169,DZ$6&lt;=$H169)*((DZ$6-$F169+1)/($J169*($J169+1)/2)*$D169))+($K169="custom")*CustCF!DT169</f>
        <v>0</v>
      </c>
      <c r="EA169" s="95">
        <f>($K169="Bell Curve")*(_xlfn.NORM.DIST(AND(EA$6&gt;=$F169,EA$6&lt;=$H169)*(EA$6-$F169+1),$J169/2,$M169,TRUE)-_xlfn.NORM.DIST(AND(EA$6&gt;=$F169,EA$6&lt;=$H169)*(DZ$6-$F169+1),$J169/2,$M169,TRUE))/(1-2*_xlfn.NORM.DIST(0,$J169/2,$M169,TRUE))*$D169+($K169="Steady Growth")*(AND(EA$6&gt;=$F169,EA$6&lt;=$H169)*((EA$6-$F169+1)/($J169*($J169+1)/2)*$D169))+($K169="custom")*CustCF!DU169</f>
        <v>0</v>
      </c>
      <c r="EB169" s="95">
        <f>($K169="Bell Curve")*(_xlfn.NORM.DIST(AND(EB$6&gt;=$F169,EB$6&lt;=$H169)*(EB$6-$F169+1),$J169/2,$M169,TRUE)-_xlfn.NORM.DIST(AND(EB$6&gt;=$F169,EB$6&lt;=$H169)*(EA$6-$F169+1),$J169/2,$M169,TRUE))/(1-2*_xlfn.NORM.DIST(0,$J169/2,$M169,TRUE))*$D169+($K169="Steady Growth")*(AND(EB$6&gt;=$F169,EB$6&lt;=$H169)*((EB$6-$F169+1)/($J169*($J169+1)/2)*$D169))+($K169="custom")*CustCF!DV169</f>
        <v>0</v>
      </c>
      <c r="EC169" s="95">
        <f>($K169="Bell Curve")*(_xlfn.NORM.DIST(AND(EC$6&gt;=$F169,EC$6&lt;=$H169)*(EC$6-$F169+1),$J169/2,$M169,TRUE)-_xlfn.NORM.DIST(AND(EC$6&gt;=$F169,EC$6&lt;=$H169)*(EB$6-$F169+1),$J169/2,$M169,TRUE))/(1-2*_xlfn.NORM.DIST(0,$J169/2,$M169,TRUE))*$D169+($K169="Steady Growth")*(AND(EC$6&gt;=$F169,EC$6&lt;=$H169)*((EC$6-$F169+1)/($J169*($J169+1)/2)*$D169))+($K169="custom")*CustCF!DW169</f>
        <v>0</v>
      </c>
      <c r="ED169" s="95">
        <f>($K169="Bell Curve")*(_xlfn.NORM.DIST(AND(ED$6&gt;=$F169,ED$6&lt;=$H169)*(ED$6-$F169+1),$J169/2,$M169,TRUE)-_xlfn.NORM.DIST(AND(ED$6&gt;=$F169,ED$6&lt;=$H169)*(EC$6-$F169+1),$J169/2,$M169,TRUE))/(1-2*_xlfn.NORM.DIST(0,$J169/2,$M169,TRUE))*$D169+($K169="Steady Growth")*(AND(ED$6&gt;=$F169,ED$6&lt;=$H169)*((ED$6-$F169+1)/($J169*($J169+1)/2)*$D169))+($K169="custom")*CustCF!DX169</f>
        <v>0</v>
      </c>
      <c r="EE169" s="95">
        <f>($K169="Bell Curve")*(_xlfn.NORM.DIST(AND(EE$6&gt;=$F169,EE$6&lt;=$H169)*(EE$6-$F169+1),$J169/2,$M169,TRUE)-_xlfn.NORM.DIST(AND(EE$6&gt;=$F169,EE$6&lt;=$H169)*(ED$6-$F169+1),$J169/2,$M169,TRUE))/(1-2*_xlfn.NORM.DIST(0,$J169/2,$M169,TRUE))*$D169+($K169="Steady Growth")*(AND(EE$6&gt;=$F169,EE$6&lt;=$H169)*((EE$6-$F169+1)/($J169*($J169+1)/2)*$D169))+($K169="custom")*CustCF!DY169</f>
        <v>0</v>
      </c>
      <c r="EF169" s="95">
        <f>($K169="Bell Curve")*(_xlfn.NORM.DIST(AND(EF$6&gt;=$F169,EF$6&lt;=$H169)*(EF$6-$F169+1),$J169/2,$M169,TRUE)-_xlfn.NORM.DIST(AND(EF$6&gt;=$F169,EF$6&lt;=$H169)*(EE$6-$F169+1),$J169/2,$M169,TRUE))/(1-2*_xlfn.NORM.DIST(0,$J169/2,$M169,TRUE))*$D169+($K169="Steady Growth")*(AND(EF$6&gt;=$F169,EF$6&lt;=$H169)*((EF$6-$F169+1)/($J169*($J169+1)/2)*$D169))+($K169="custom")*CustCF!DZ169</f>
        <v>0</v>
      </c>
      <c r="EG169" s="95">
        <f>($K169="Bell Curve")*(_xlfn.NORM.DIST(AND(EG$6&gt;=$F169,EG$6&lt;=$H169)*(EG$6-$F169+1),$J169/2,$M169,TRUE)-_xlfn.NORM.DIST(AND(EG$6&gt;=$F169,EG$6&lt;=$H169)*(EF$6-$F169+1),$J169/2,$M169,TRUE))/(1-2*_xlfn.NORM.DIST(0,$J169/2,$M169,TRUE))*$D169+($K169="Steady Growth")*(AND(EG$6&gt;=$F169,EG$6&lt;=$H169)*((EG$6-$F169+1)/($J169*($J169+1)/2)*$D169))+($K169="custom")*CustCF!EA169</f>
        <v>0</v>
      </c>
      <c r="EH169" s="95">
        <f>($K169="Bell Curve")*(_xlfn.NORM.DIST(AND(EH$6&gt;=$F169,EH$6&lt;=$H169)*(EH$6-$F169+1),$J169/2,$M169,TRUE)-_xlfn.NORM.DIST(AND(EH$6&gt;=$F169,EH$6&lt;=$H169)*(EG$6-$F169+1),$J169/2,$M169,TRUE))/(1-2*_xlfn.NORM.DIST(0,$J169/2,$M169,TRUE))*$D169+($K169="Steady Growth")*(AND(EH$6&gt;=$F169,EH$6&lt;=$H169)*((EH$6-$F169+1)/($J169*($J169+1)/2)*$D169))+($K169="custom")*CustCF!EB169</f>
        <v>0</v>
      </c>
      <c r="EI169" s="95">
        <f>($K169="Bell Curve")*(_xlfn.NORM.DIST(AND(EI$6&gt;=$F169,EI$6&lt;=$H169)*(EI$6-$F169+1),$J169/2,$M169,TRUE)-_xlfn.NORM.DIST(AND(EI$6&gt;=$F169,EI$6&lt;=$H169)*(EH$6-$F169+1),$J169/2,$M169,TRUE))/(1-2*_xlfn.NORM.DIST(0,$J169/2,$M169,TRUE))*$D169+($K169="Steady Growth")*(AND(EI$6&gt;=$F169,EI$6&lt;=$H169)*((EI$6-$F169+1)/($J169*($J169+1)/2)*$D169))+($K169="custom")*CustCF!EC169</f>
        <v>0</v>
      </c>
      <c r="EJ169" s="95">
        <f>($K169="Bell Curve")*(_xlfn.NORM.DIST(AND(EJ$6&gt;=$F169,EJ$6&lt;=$H169)*(EJ$6-$F169+1),$J169/2,$M169,TRUE)-_xlfn.NORM.DIST(AND(EJ$6&gt;=$F169,EJ$6&lt;=$H169)*(EI$6-$F169+1),$J169/2,$M169,TRUE))/(1-2*_xlfn.NORM.DIST(0,$J169/2,$M169,TRUE))*$D169+($K169="Steady Growth")*(AND(EJ$6&gt;=$F169,EJ$6&lt;=$H169)*((EJ$6-$F169+1)/($J169*($J169+1)/2)*$D169))+($K169="custom")*CustCF!ED169</f>
        <v>0</v>
      </c>
      <c r="EK169" s="95">
        <f>($K169="Bell Curve")*(_xlfn.NORM.DIST(AND(EK$6&gt;=$F169,EK$6&lt;=$H169)*(EK$6-$F169+1),$J169/2,$M169,TRUE)-_xlfn.NORM.DIST(AND(EK$6&gt;=$F169,EK$6&lt;=$H169)*(EJ$6-$F169+1),$J169/2,$M169,TRUE))/(1-2*_xlfn.NORM.DIST(0,$J169/2,$M169,TRUE))*$D169+($K169="Steady Growth")*(AND(EK$6&gt;=$F169,EK$6&lt;=$H169)*((EK$6-$F169+1)/($J169*($J169+1)/2)*$D169))+($K169="custom")*CustCF!EE169</f>
        <v>0</v>
      </c>
      <c r="EL169" s="95">
        <f>($K169="Bell Curve")*(_xlfn.NORM.DIST(AND(EL$6&gt;=$F169,EL$6&lt;=$H169)*(EL$6-$F169+1),$J169/2,$M169,TRUE)-_xlfn.NORM.DIST(AND(EL$6&gt;=$F169,EL$6&lt;=$H169)*(EK$6-$F169+1),$J169/2,$M169,TRUE))/(1-2*_xlfn.NORM.DIST(0,$J169/2,$M169,TRUE))*$D169+($K169="Steady Growth")*(AND(EL$6&gt;=$F169,EL$6&lt;=$H169)*((EL$6-$F169+1)/($J169*($J169+1)/2)*$D169))+($K169="custom")*CustCF!EF169</f>
        <v>0</v>
      </c>
      <c r="EM169" s="95">
        <f>($K169="Bell Curve")*(_xlfn.NORM.DIST(AND(EM$6&gt;=$F169,EM$6&lt;=$H169)*(EM$6-$F169+1),$J169/2,$M169,TRUE)-_xlfn.NORM.DIST(AND(EM$6&gt;=$F169,EM$6&lt;=$H169)*(EL$6-$F169+1),$J169/2,$M169,TRUE))/(1-2*_xlfn.NORM.DIST(0,$J169/2,$M169,TRUE))*$D169+($K169="Steady Growth")*(AND(EM$6&gt;=$F169,EM$6&lt;=$H169)*((EM$6-$F169+1)/($J169*($J169+1)/2)*$D169))+($K169="custom")*CustCF!EG169</f>
        <v>0</v>
      </c>
      <c r="EN169" s="95">
        <f>($K169="Bell Curve")*(_xlfn.NORM.DIST(AND(EN$6&gt;=$F169,EN$6&lt;=$H169)*(EN$6-$F169+1),$J169/2,$M169,TRUE)-_xlfn.NORM.DIST(AND(EN$6&gt;=$F169,EN$6&lt;=$H169)*(EM$6-$F169+1),$J169/2,$M169,TRUE))/(1-2*_xlfn.NORM.DIST(0,$J169/2,$M169,TRUE))*$D169+($K169="Steady Growth")*(AND(EN$6&gt;=$F169,EN$6&lt;=$H169)*((EN$6-$F169+1)/($J169*($J169+1)/2)*$D169))+($K169="custom")*CustCF!EH169</f>
        <v>0</v>
      </c>
      <c r="EO169" s="95">
        <f>($K169="Bell Curve")*(_xlfn.NORM.DIST(AND(EO$6&gt;=$F169,EO$6&lt;=$H169)*(EO$6-$F169+1),$J169/2,$M169,TRUE)-_xlfn.NORM.DIST(AND(EO$6&gt;=$F169,EO$6&lt;=$H169)*(EN$6-$F169+1),$J169/2,$M169,TRUE))/(1-2*_xlfn.NORM.DIST(0,$J169/2,$M169,TRUE))*$D169+($K169="Steady Growth")*(AND(EO$6&gt;=$F169,EO$6&lt;=$H169)*((EO$6-$F169+1)/($J169*($J169+1)/2)*$D169))+($K169="custom")*CustCF!EI169</f>
        <v>0</v>
      </c>
      <c r="EP169" s="95">
        <f>($K169="Bell Curve")*(_xlfn.NORM.DIST(AND(EP$6&gt;=$F169,EP$6&lt;=$H169)*(EP$6-$F169+1),$J169/2,$M169,TRUE)-_xlfn.NORM.DIST(AND(EP$6&gt;=$F169,EP$6&lt;=$H169)*(EO$6-$F169+1),$J169/2,$M169,TRUE))/(1-2*_xlfn.NORM.DIST(0,$J169/2,$M169,TRUE))*$D169+($K169="Steady Growth")*(AND(EP$6&gt;=$F169,EP$6&lt;=$H169)*((EP$6-$F169+1)/($J169*($J169+1)/2)*$D169))+($K169="custom")*CustCF!EJ169</f>
        <v>0</v>
      </c>
      <c r="EQ169" s="95">
        <f>($K169="Bell Curve")*(_xlfn.NORM.DIST(AND(EQ$6&gt;=$F169,EQ$6&lt;=$H169)*(EQ$6-$F169+1),$J169/2,$M169,TRUE)-_xlfn.NORM.DIST(AND(EQ$6&gt;=$F169,EQ$6&lt;=$H169)*(EP$6-$F169+1),$J169/2,$M169,TRUE))/(1-2*_xlfn.NORM.DIST(0,$J169/2,$M169,TRUE))*$D169+($K169="Steady Growth")*(AND(EQ$6&gt;=$F169,EQ$6&lt;=$H169)*((EQ$6-$F169+1)/($J169*($J169+1)/2)*$D169))+($K169="custom")*CustCF!EK169</f>
        <v>0</v>
      </c>
      <c r="ER169" s="95">
        <f>($K169="Bell Curve")*(_xlfn.NORM.DIST(AND(ER$6&gt;=$F169,ER$6&lt;=$H169)*(ER$6-$F169+1),$J169/2,$M169,TRUE)-_xlfn.NORM.DIST(AND(ER$6&gt;=$F169,ER$6&lt;=$H169)*(EQ$6-$F169+1),$J169/2,$M169,TRUE))/(1-2*_xlfn.NORM.DIST(0,$J169/2,$M169,TRUE))*$D169+($K169="Steady Growth")*(AND(ER$6&gt;=$F169,ER$6&lt;=$H169)*((ER$6-$F169+1)/($J169*($J169+1)/2)*$D169))+($K169="custom")*CustCF!EL169</f>
        <v>0</v>
      </c>
      <c r="ES169" s="95">
        <f>($K169="Bell Curve")*(_xlfn.NORM.DIST(AND(ES$6&gt;=$F169,ES$6&lt;=$H169)*(ES$6-$F169+1),$J169/2,$M169,TRUE)-_xlfn.NORM.DIST(AND(ES$6&gt;=$F169,ES$6&lt;=$H169)*(ER$6-$F169+1),$J169/2,$M169,TRUE))/(1-2*_xlfn.NORM.DIST(0,$J169/2,$M169,TRUE))*$D169+($K169="Steady Growth")*(AND(ES$6&gt;=$F169,ES$6&lt;=$H169)*((ES$6-$F169+1)/($J169*($J169+1)/2)*$D169))+($K169="custom")*CustCF!EM169</f>
        <v>0</v>
      </c>
      <c r="ET169" s="95">
        <f>($K169="Bell Curve")*(_xlfn.NORM.DIST(AND(ET$6&gt;=$F169,ET$6&lt;=$H169)*(ET$6-$F169+1),$J169/2,$M169,TRUE)-_xlfn.NORM.DIST(AND(ET$6&gt;=$F169,ET$6&lt;=$H169)*(ES$6-$F169+1),$J169/2,$M169,TRUE))/(1-2*_xlfn.NORM.DIST(0,$J169/2,$M169,TRUE))*$D169+($K169="Steady Growth")*(AND(ET$6&gt;=$F169,ET$6&lt;=$H169)*((ET$6-$F169+1)/($J169*($J169+1)/2)*$D169))+($K169="custom")*CustCF!EN169</f>
        <v>0</v>
      </c>
      <c r="EU169" s="95">
        <f>($K169="Bell Curve")*(_xlfn.NORM.DIST(AND(EU$6&gt;=$F169,EU$6&lt;=$H169)*(EU$6-$F169+1),$J169/2,$M169,TRUE)-_xlfn.NORM.DIST(AND(EU$6&gt;=$F169,EU$6&lt;=$H169)*(ET$6-$F169+1),$J169/2,$M169,TRUE))/(1-2*_xlfn.NORM.DIST(0,$J169/2,$M169,TRUE))*$D169+($K169="Steady Growth")*(AND(EU$6&gt;=$F169,EU$6&lt;=$H169)*((EU$6-$F169+1)/($J169*($J169+1)/2)*$D169))+($K169="custom")*CustCF!EO169</f>
        <v>0</v>
      </c>
      <c r="EV169" s="95">
        <f>($K169="Bell Curve")*(_xlfn.NORM.DIST(AND(EV$6&gt;=$F169,EV$6&lt;=$H169)*(EV$6-$F169+1),$J169/2,$M169,TRUE)-_xlfn.NORM.DIST(AND(EV$6&gt;=$F169,EV$6&lt;=$H169)*(EU$6-$F169+1),$J169/2,$M169,TRUE))/(1-2*_xlfn.NORM.DIST(0,$J169/2,$M169,TRUE))*$D169+($K169="Steady Growth")*(AND(EV$6&gt;=$F169,EV$6&lt;=$H169)*((EV$6-$F169+1)/($J169*($J169+1)/2)*$D169))+($K169="custom")*CustCF!EP169</f>
        <v>0</v>
      </c>
      <c r="EW169" s="95">
        <f>($K169="Bell Curve")*(_xlfn.NORM.DIST(AND(EW$6&gt;=$F169,EW$6&lt;=$H169)*(EW$6-$F169+1),$J169/2,$M169,TRUE)-_xlfn.NORM.DIST(AND(EW$6&gt;=$F169,EW$6&lt;=$H169)*(EV$6-$F169+1),$J169/2,$M169,TRUE))/(1-2*_xlfn.NORM.DIST(0,$J169/2,$M169,TRUE))*$D169+($K169="Steady Growth")*(AND(EW$6&gt;=$F169,EW$6&lt;=$H169)*((EW$6-$F169+1)/($J169*($J169+1)/2)*$D169))+($K169="custom")*CustCF!EQ169</f>
        <v>0</v>
      </c>
      <c r="EX169" s="95">
        <f>($K169="Bell Curve")*(_xlfn.NORM.DIST(AND(EX$6&gt;=$F169,EX$6&lt;=$H169)*(EX$6-$F169+1),$J169/2,$M169,TRUE)-_xlfn.NORM.DIST(AND(EX$6&gt;=$F169,EX$6&lt;=$H169)*(EW$6-$F169+1),$J169/2,$M169,TRUE))/(1-2*_xlfn.NORM.DIST(0,$J169/2,$M169,TRUE))*$D169+($K169="Steady Growth")*(AND(EX$6&gt;=$F169,EX$6&lt;=$H169)*((EX$6-$F169+1)/($J169*($J169+1)/2)*$D169))+($K169="custom")*CustCF!ER169</f>
        <v>0</v>
      </c>
      <c r="EY169" s="95">
        <f>($K169="Bell Curve")*(_xlfn.NORM.DIST(AND(EY$6&gt;=$F169,EY$6&lt;=$H169)*(EY$6-$F169+1),$J169/2,$M169,TRUE)-_xlfn.NORM.DIST(AND(EY$6&gt;=$F169,EY$6&lt;=$H169)*(EX$6-$F169+1),$J169/2,$M169,TRUE))/(1-2*_xlfn.NORM.DIST(0,$J169/2,$M169,TRUE))*$D169+($K169="Steady Growth")*(AND(EY$6&gt;=$F169,EY$6&lt;=$H169)*((EY$6-$F169+1)/($J169*($J169+1)/2)*$D169))+($K169="custom")*CustCF!ES169</f>
        <v>0</v>
      </c>
      <c r="EZ169" s="95">
        <f>($K169="Bell Curve")*(_xlfn.NORM.DIST(AND(EZ$6&gt;=$F169,EZ$6&lt;=$H169)*(EZ$6-$F169+1),$J169/2,$M169,TRUE)-_xlfn.NORM.DIST(AND(EZ$6&gt;=$F169,EZ$6&lt;=$H169)*(EY$6-$F169+1),$J169/2,$M169,TRUE))/(1-2*_xlfn.NORM.DIST(0,$J169/2,$M169,TRUE))*$D169+($K169="Steady Growth")*(AND(EZ$6&gt;=$F169,EZ$6&lt;=$H169)*((EZ$6-$F169+1)/($J169*($J169+1)/2)*$D169))+($K169="custom")*CustCF!ET169</f>
        <v>0</v>
      </c>
      <c r="FA169" s="95">
        <f>($K169="Bell Curve")*(_xlfn.NORM.DIST(AND(FA$6&gt;=$F169,FA$6&lt;=$H169)*(FA$6-$F169+1),$J169/2,$M169,TRUE)-_xlfn.NORM.DIST(AND(FA$6&gt;=$F169,FA$6&lt;=$H169)*(EZ$6-$F169+1),$J169/2,$M169,TRUE))/(1-2*_xlfn.NORM.DIST(0,$J169/2,$M169,TRUE))*$D169+($K169="Steady Growth")*(AND(FA$6&gt;=$F169,FA$6&lt;=$H169)*((FA$6-$F169+1)/($J169*($J169+1)/2)*$D169))+($K169="custom")*CustCF!EU169</f>
        <v>0</v>
      </c>
      <c r="FB169" s="95">
        <f>($K169="Bell Curve")*(_xlfn.NORM.DIST(AND(FB$6&gt;=$F169,FB$6&lt;=$H169)*(FB$6-$F169+1),$J169/2,$M169,TRUE)-_xlfn.NORM.DIST(AND(FB$6&gt;=$F169,FB$6&lt;=$H169)*(FA$6-$F169+1),$J169/2,$M169,TRUE))/(1-2*_xlfn.NORM.DIST(0,$J169/2,$M169,TRUE))*$D169+($K169="Steady Growth")*(AND(FB$6&gt;=$F169,FB$6&lt;=$H169)*((FB$6-$F169+1)/($J169*($J169+1)/2)*$D169))+($K169="custom")*CustCF!EV169</f>
        <v>0</v>
      </c>
      <c r="FC169" s="95">
        <f>($K169="Bell Curve")*(_xlfn.NORM.DIST(AND(FC$6&gt;=$F169,FC$6&lt;=$H169)*(FC$6-$F169+1),$J169/2,$M169,TRUE)-_xlfn.NORM.DIST(AND(FC$6&gt;=$F169,FC$6&lt;=$H169)*(FB$6-$F169+1),$J169/2,$M169,TRUE))/(1-2*_xlfn.NORM.DIST(0,$J169/2,$M169,TRUE))*$D169+($K169="Steady Growth")*(AND(FC$6&gt;=$F169,FC$6&lt;=$H169)*((FC$6-$F169+1)/($J169*($J169+1)/2)*$D169))+($K169="custom")*CustCF!EW169</f>
        <v>0</v>
      </c>
      <c r="FD169" s="95">
        <f>($K169="Bell Curve")*(_xlfn.NORM.DIST(AND(FD$6&gt;=$F169,FD$6&lt;=$H169)*(FD$6-$F169+1),$J169/2,$M169,TRUE)-_xlfn.NORM.DIST(AND(FD$6&gt;=$F169,FD$6&lt;=$H169)*(FC$6-$F169+1),$J169/2,$M169,TRUE))/(1-2*_xlfn.NORM.DIST(0,$J169/2,$M169,TRUE))*$D169+($K169="Steady Growth")*(AND(FD$6&gt;=$F169,FD$6&lt;=$H169)*((FD$6-$F169+1)/($J169*($J169+1)/2)*$D169))+($K169="custom")*CustCF!EX169</f>
        <v>0</v>
      </c>
      <c r="FE169" s="95">
        <f>($K169="Bell Curve")*(_xlfn.NORM.DIST(AND(FE$6&gt;=$F169,FE$6&lt;=$H169)*(FE$6-$F169+1),$J169/2,$M169,TRUE)-_xlfn.NORM.DIST(AND(FE$6&gt;=$F169,FE$6&lt;=$H169)*(FD$6-$F169+1),$J169/2,$M169,TRUE))/(1-2*_xlfn.NORM.DIST(0,$J169/2,$M169,TRUE))*$D169+($K169="Steady Growth")*(AND(FE$6&gt;=$F169,FE$6&lt;=$H169)*((FE$6-$F169+1)/($J169*($J169+1)/2)*$D169))+($K169="custom")*CustCF!EY169</f>
        <v>0</v>
      </c>
      <c r="FF169" s="95">
        <f>($K169="Bell Curve")*(_xlfn.NORM.DIST(AND(FF$6&gt;=$F169,FF$6&lt;=$H169)*(FF$6-$F169+1),$J169/2,$M169,TRUE)-_xlfn.NORM.DIST(AND(FF$6&gt;=$F169,FF$6&lt;=$H169)*(FE$6-$F169+1),$J169/2,$M169,TRUE))/(1-2*_xlfn.NORM.DIST(0,$J169/2,$M169,TRUE))*$D169+($K169="Steady Growth")*(AND(FF$6&gt;=$F169,FF$6&lt;=$H169)*((FF$6-$F169+1)/($J169*($J169+1)/2)*$D169))+($K169="custom")*CustCF!EZ169</f>
        <v>0</v>
      </c>
      <c r="FG169" s="95">
        <f>($K169="Bell Curve")*(_xlfn.NORM.DIST(AND(FG$6&gt;=$F169,FG$6&lt;=$H169)*(FG$6-$F169+1),$J169/2,$M169,TRUE)-_xlfn.NORM.DIST(AND(FG$6&gt;=$F169,FG$6&lt;=$H169)*(FF$6-$F169+1),$J169/2,$M169,TRUE))/(1-2*_xlfn.NORM.DIST(0,$J169/2,$M169,TRUE))*$D169+($K169="Steady Growth")*(AND(FG$6&gt;=$F169,FG$6&lt;=$H169)*((FG$6-$F169+1)/($J169*($J169+1)/2)*$D169))+($K169="custom")*CustCF!FA169</f>
        <v>0</v>
      </c>
      <c r="FH169" s="95">
        <f>($K169="Bell Curve")*(_xlfn.NORM.DIST(AND(FH$6&gt;=$F169,FH$6&lt;=$H169)*(FH$6-$F169+1),$J169/2,$M169,TRUE)-_xlfn.NORM.DIST(AND(FH$6&gt;=$F169,FH$6&lt;=$H169)*(FG$6-$F169+1),$J169/2,$M169,TRUE))/(1-2*_xlfn.NORM.DIST(0,$J169/2,$M169,TRUE))*$D169+($K169="Steady Growth")*(AND(FH$6&gt;=$F169,FH$6&lt;=$H169)*((FH$6-$F169+1)/($J169*($J169+1)/2)*$D169))+($K169="custom")*CustCF!FB169</f>
        <v>0</v>
      </c>
      <c r="FI169" s="95">
        <f>($K169="Bell Curve")*(_xlfn.NORM.DIST(AND(FI$6&gt;=$F169,FI$6&lt;=$H169)*(FI$6-$F169+1),$J169/2,$M169,TRUE)-_xlfn.NORM.DIST(AND(FI$6&gt;=$F169,FI$6&lt;=$H169)*(FH$6-$F169+1),$J169/2,$M169,TRUE))/(1-2*_xlfn.NORM.DIST(0,$J169/2,$M169,TRUE))*$D169+($K169="Steady Growth")*(AND(FI$6&gt;=$F169,FI$6&lt;=$H169)*((FI$6-$F169+1)/($J169*($J169+1)/2)*$D169))+($K169="custom")*CustCF!FC169</f>
        <v>0</v>
      </c>
      <c r="FJ169" s="95">
        <f>($K169="Bell Curve")*(_xlfn.NORM.DIST(AND(FJ$6&gt;=$F169,FJ$6&lt;=$H169)*(FJ$6-$F169+1),$J169/2,$M169,TRUE)-_xlfn.NORM.DIST(AND(FJ$6&gt;=$F169,FJ$6&lt;=$H169)*(FI$6-$F169+1),$J169/2,$M169,TRUE))/(1-2*_xlfn.NORM.DIST(0,$J169/2,$M169,TRUE))*$D169+($K169="Steady Growth")*(AND(FJ$6&gt;=$F169,FJ$6&lt;=$H169)*((FJ$6-$F169+1)/($J169*($J169+1)/2)*$D169))+($K169="custom")*CustCF!FD169</f>
        <v>0</v>
      </c>
      <c r="FK169" s="95">
        <f>($K169="Bell Curve")*(_xlfn.NORM.DIST(AND(FK$6&gt;=$F169,FK$6&lt;=$H169)*(FK$6-$F169+1),$J169/2,$M169,TRUE)-_xlfn.NORM.DIST(AND(FK$6&gt;=$F169,FK$6&lt;=$H169)*(FJ$6-$F169+1),$J169/2,$M169,TRUE))/(1-2*_xlfn.NORM.DIST(0,$J169/2,$M169,TRUE))*$D169+($K169="Steady Growth")*(AND(FK$6&gt;=$F169,FK$6&lt;=$H169)*((FK$6-$F169+1)/($J169*($J169+1)/2)*$D169))+($K169="custom")*CustCF!FE169</f>
        <v>0</v>
      </c>
      <c r="FL169" s="95">
        <f>($K169="Bell Curve")*(_xlfn.NORM.DIST(AND(FL$6&gt;=$F169,FL$6&lt;=$H169)*(FL$6-$F169+1),$J169/2,$M169,TRUE)-_xlfn.NORM.DIST(AND(FL$6&gt;=$F169,FL$6&lt;=$H169)*(FK$6-$F169+1),$J169/2,$M169,TRUE))/(1-2*_xlfn.NORM.DIST(0,$J169/2,$M169,TRUE))*$D169+($K169="Steady Growth")*(AND(FL$6&gt;=$F169,FL$6&lt;=$H169)*((FL$6-$F169+1)/($J169*($J169+1)/2)*$D169))+($K169="custom")*CustCF!FF169</f>
        <v>0</v>
      </c>
      <c r="FM169" s="95">
        <f>($K169="Bell Curve")*(_xlfn.NORM.DIST(AND(FM$6&gt;=$F169,FM$6&lt;=$H169)*(FM$6-$F169+1),$J169/2,$M169,TRUE)-_xlfn.NORM.DIST(AND(FM$6&gt;=$F169,FM$6&lt;=$H169)*(FL$6-$F169+1),$J169/2,$M169,TRUE))/(1-2*_xlfn.NORM.DIST(0,$J169/2,$M169,TRUE))*$D169+($K169="Steady Growth")*(AND(FM$6&gt;=$F169,FM$6&lt;=$H169)*((FM$6-$F169+1)/($J169*($J169+1)/2)*$D169))+($K169="custom")*CustCF!FG169</f>
        <v>0</v>
      </c>
      <c r="FN169" s="95">
        <f>($K169="Bell Curve")*(_xlfn.NORM.DIST(AND(FN$6&gt;=$F169,FN$6&lt;=$H169)*(FN$6-$F169+1),$J169/2,$M169,TRUE)-_xlfn.NORM.DIST(AND(FN$6&gt;=$F169,FN$6&lt;=$H169)*(FM$6-$F169+1),$J169/2,$M169,TRUE))/(1-2*_xlfn.NORM.DIST(0,$J169/2,$M169,TRUE))*$D169+($K169="Steady Growth")*(AND(FN$6&gt;=$F169,FN$6&lt;=$H169)*((FN$6-$F169+1)/($J169*($J169+1)/2)*$D169))+($K169="custom")*CustCF!FH169</f>
        <v>0</v>
      </c>
      <c r="FO169" s="95">
        <f>($K169="Bell Curve")*(_xlfn.NORM.DIST(AND(FO$6&gt;=$F169,FO$6&lt;=$H169)*(FO$6-$F169+1),$J169/2,$M169,TRUE)-_xlfn.NORM.DIST(AND(FO$6&gt;=$F169,FO$6&lt;=$H169)*(FN$6-$F169+1),$J169/2,$M169,TRUE))/(1-2*_xlfn.NORM.DIST(0,$J169/2,$M169,TRUE))*$D169+($K169="Steady Growth")*(AND(FO$6&gt;=$F169,FO$6&lt;=$H169)*((FO$6-$F169+1)/($J169*($J169+1)/2)*$D169))+($K169="custom")*CustCF!FI169</f>
        <v>0</v>
      </c>
      <c r="FP169" s="95">
        <f>($K169="Bell Curve")*(_xlfn.NORM.DIST(AND(FP$6&gt;=$F169,FP$6&lt;=$H169)*(FP$6-$F169+1),$J169/2,$M169,TRUE)-_xlfn.NORM.DIST(AND(FP$6&gt;=$F169,FP$6&lt;=$H169)*(FO$6-$F169+1),$J169/2,$M169,TRUE))/(1-2*_xlfn.NORM.DIST(0,$J169/2,$M169,TRUE))*$D169+($K169="Steady Growth")*(AND(FP$6&gt;=$F169,FP$6&lt;=$H169)*((FP$6-$F169+1)/($J169*($J169+1)/2)*$D169))+($K169="custom")*CustCF!FJ169</f>
        <v>0</v>
      </c>
      <c r="FQ169" s="95">
        <f>($K169="Bell Curve")*(_xlfn.NORM.DIST(AND(FQ$6&gt;=$F169,FQ$6&lt;=$H169)*(FQ$6-$F169+1),$J169/2,$M169,TRUE)-_xlfn.NORM.DIST(AND(FQ$6&gt;=$F169,FQ$6&lt;=$H169)*(FP$6-$F169+1),$J169/2,$M169,TRUE))/(1-2*_xlfn.NORM.DIST(0,$J169/2,$M169,TRUE))*$D169+($K169="Steady Growth")*(AND(FQ$6&gt;=$F169,FQ$6&lt;=$H169)*((FQ$6-$F169+1)/($J169*($J169+1)/2)*$D169))+($K169="custom")*CustCF!FK169</f>
        <v>0</v>
      </c>
      <c r="FR169" s="95">
        <f>($K169="Bell Curve")*(_xlfn.NORM.DIST(AND(FR$6&gt;=$F169,FR$6&lt;=$H169)*(FR$6-$F169+1),$J169/2,$M169,TRUE)-_xlfn.NORM.DIST(AND(FR$6&gt;=$F169,FR$6&lt;=$H169)*(FQ$6-$F169+1),$J169/2,$M169,TRUE))/(1-2*_xlfn.NORM.DIST(0,$J169/2,$M169,TRUE))*$D169+($K169="Steady Growth")*(AND(FR$6&gt;=$F169,FR$6&lt;=$H169)*((FR$6-$F169+1)/($J169*($J169+1)/2)*$D169))+($K169="custom")*CustCF!FL169</f>
        <v>0</v>
      </c>
      <c r="FS169" s="95">
        <f>($K169="Bell Curve")*(_xlfn.NORM.DIST(AND(FS$6&gt;=$F169,FS$6&lt;=$H169)*(FS$6-$F169+1),$J169/2,$M169,TRUE)-_xlfn.NORM.DIST(AND(FS$6&gt;=$F169,FS$6&lt;=$H169)*(FR$6-$F169+1),$J169/2,$M169,TRUE))/(1-2*_xlfn.NORM.DIST(0,$J169/2,$M169,TRUE))*$D169+($K169="Steady Growth")*(AND(FS$6&gt;=$F169,FS$6&lt;=$H169)*((FS$6-$F169+1)/($J169*($J169+1)/2)*$D169))+($K169="custom")*CustCF!FM169</f>
        <v>0</v>
      </c>
      <c r="FT169" s="95">
        <f>($K169="Bell Curve")*(_xlfn.NORM.DIST(AND(FT$6&gt;=$F169,FT$6&lt;=$H169)*(FT$6-$F169+1),$J169/2,$M169,TRUE)-_xlfn.NORM.DIST(AND(FT$6&gt;=$F169,FT$6&lt;=$H169)*(FS$6-$F169+1),$J169/2,$M169,TRUE))/(1-2*_xlfn.NORM.DIST(0,$J169/2,$M169,TRUE))*$D169+($K169="Steady Growth")*(AND(FT$6&gt;=$F169,FT$6&lt;=$H169)*((FT$6-$F169+1)/($J169*($J169+1)/2)*$D169))+($K169="custom")*CustCF!FN169</f>
        <v>0</v>
      </c>
      <c r="FU169" s="95">
        <f>($K169="Bell Curve")*(_xlfn.NORM.DIST(AND(FU$6&gt;=$F169,FU$6&lt;=$H169)*(FU$6-$F169+1),$J169/2,$M169,TRUE)-_xlfn.NORM.DIST(AND(FU$6&gt;=$F169,FU$6&lt;=$H169)*(FT$6-$F169+1),$J169/2,$M169,TRUE))/(1-2*_xlfn.NORM.DIST(0,$J169/2,$M169,TRUE))*$D169+($K169="Steady Growth")*(AND(FU$6&gt;=$F169,FU$6&lt;=$H169)*((FU$6-$F169+1)/($J169*($J169+1)/2)*$D169))+($K169="custom")*CustCF!FO169</f>
        <v>0</v>
      </c>
      <c r="FV169" s="95">
        <f>($K169="Bell Curve")*(_xlfn.NORM.DIST(AND(FV$6&gt;=$F169,FV$6&lt;=$H169)*(FV$6-$F169+1),$J169/2,$M169,TRUE)-_xlfn.NORM.DIST(AND(FV$6&gt;=$F169,FV$6&lt;=$H169)*(FU$6-$F169+1),$J169/2,$M169,TRUE))/(1-2*_xlfn.NORM.DIST(0,$J169/2,$M169,TRUE))*$D169+($K169="Steady Growth")*(AND(FV$6&gt;=$F169,FV$6&lt;=$H169)*((FV$6-$F169+1)/($J169*($J169+1)/2)*$D169))+($K169="custom")*CustCF!FP169</f>
        <v>0</v>
      </c>
      <c r="FW169" s="95">
        <f>($K169="Bell Curve")*(_xlfn.NORM.DIST(AND(FW$6&gt;=$F169,FW$6&lt;=$H169)*(FW$6-$F169+1),$J169/2,$M169,TRUE)-_xlfn.NORM.DIST(AND(FW$6&gt;=$F169,FW$6&lt;=$H169)*(FV$6-$F169+1),$J169/2,$M169,TRUE))/(1-2*_xlfn.NORM.DIST(0,$J169/2,$M169,TRUE))*$D169+($K169="Steady Growth")*(AND(FW$6&gt;=$F169,FW$6&lt;=$H169)*((FW$6-$F169+1)/($J169*($J169+1)/2)*$D169))+($K169="custom")*CustCF!FQ169</f>
        <v>0</v>
      </c>
      <c r="FX169" s="95">
        <f>($K169="Bell Curve")*(_xlfn.NORM.DIST(AND(FX$6&gt;=$F169,FX$6&lt;=$H169)*(FX$6-$F169+1),$J169/2,$M169,TRUE)-_xlfn.NORM.DIST(AND(FX$6&gt;=$F169,FX$6&lt;=$H169)*(FW$6-$F169+1),$J169/2,$M169,TRUE))/(1-2*_xlfn.NORM.DIST(0,$J169/2,$M169,TRUE))*$D169+($K169="Steady Growth")*(AND(FX$6&gt;=$F169,FX$6&lt;=$H169)*((FX$6-$F169+1)/($J169*($J169+1)/2)*$D169))+($K169="custom")*CustCF!FR169</f>
        <v>0</v>
      </c>
      <c r="FY169" s="95">
        <f>($K169="Bell Curve")*(_xlfn.NORM.DIST(AND(FY$6&gt;=$F169,FY$6&lt;=$H169)*(FY$6-$F169+1),$J169/2,$M169,TRUE)-_xlfn.NORM.DIST(AND(FY$6&gt;=$F169,FY$6&lt;=$H169)*(FX$6-$F169+1),$J169/2,$M169,TRUE))/(1-2*_xlfn.NORM.DIST(0,$J169/2,$M169,TRUE))*$D169+($K169="Steady Growth")*(AND(FY$6&gt;=$F169,FY$6&lt;=$H169)*((FY$6-$F169+1)/($J169*($J169+1)/2)*$D169))+($K169="custom")*CustCF!FS169</f>
        <v>0</v>
      </c>
      <c r="FZ169" s="95">
        <f>($K169="Bell Curve")*(_xlfn.NORM.DIST(AND(FZ$6&gt;=$F169,FZ$6&lt;=$H169)*(FZ$6-$F169+1),$J169/2,$M169,TRUE)-_xlfn.NORM.DIST(AND(FZ$6&gt;=$F169,FZ$6&lt;=$H169)*(FY$6-$F169+1),$J169/2,$M169,TRUE))/(1-2*_xlfn.NORM.DIST(0,$J169/2,$M169,TRUE))*$D169+($K169="Steady Growth")*(AND(FZ$6&gt;=$F169,FZ$6&lt;=$H169)*((FZ$6-$F169+1)/($J169*($J169+1)/2)*$D169))+($K169="custom")*CustCF!FT169</f>
        <v>0</v>
      </c>
      <c r="GA169" s="95">
        <f>($K169="Bell Curve")*(_xlfn.NORM.DIST(AND(GA$6&gt;=$F169,GA$6&lt;=$H169)*(GA$6-$F169+1),$J169/2,$M169,TRUE)-_xlfn.NORM.DIST(AND(GA$6&gt;=$F169,GA$6&lt;=$H169)*(FZ$6-$F169+1),$J169/2,$M169,TRUE))/(1-2*_xlfn.NORM.DIST(0,$J169/2,$M169,TRUE))*$D169+($K169="Steady Growth")*(AND(GA$6&gt;=$F169,GA$6&lt;=$H169)*((GA$6-$F169+1)/($J169*($J169+1)/2)*$D169))+($K169="custom")*CustCF!FU169</f>
        <v>0</v>
      </c>
      <c r="GB169" s="95">
        <f>($K169="Bell Curve")*(_xlfn.NORM.DIST(AND(GB$6&gt;=$F169,GB$6&lt;=$H169)*(GB$6-$F169+1),$J169/2,$M169,TRUE)-_xlfn.NORM.DIST(AND(GB$6&gt;=$F169,GB$6&lt;=$H169)*(GA$6-$F169+1),$J169/2,$M169,TRUE))/(1-2*_xlfn.NORM.DIST(0,$J169/2,$M169,TRUE))*$D169+($K169="Steady Growth")*(AND(GB$6&gt;=$F169,GB$6&lt;=$H169)*((GB$6-$F169+1)/($J169*($J169+1)/2)*$D169))+($K169="custom")*CustCF!FV169</f>
        <v>0</v>
      </c>
      <c r="GC169" s="95">
        <f>($K169="Bell Curve")*(_xlfn.NORM.DIST(AND(GC$6&gt;=$F169,GC$6&lt;=$H169)*(GC$6-$F169+1),$J169/2,$M169,TRUE)-_xlfn.NORM.DIST(AND(GC$6&gt;=$F169,GC$6&lt;=$H169)*(GB$6-$F169+1),$J169/2,$M169,TRUE))/(1-2*_xlfn.NORM.DIST(0,$J169/2,$M169,TRUE))*$D169+($K169="Steady Growth")*(AND(GC$6&gt;=$F169,GC$6&lt;=$H169)*((GC$6-$F169+1)/($J169*($J169+1)/2)*$D169))+($K169="custom")*CustCF!FW169</f>
        <v>0</v>
      </c>
      <c r="GD169" s="95">
        <f>($K169="Bell Curve")*(_xlfn.NORM.DIST(AND(GD$6&gt;=$F169,GD$6&lt;=$H169)*(GD$6-$F169+1),$J169/2,$M169,TRUE)-_xlfn.NORM.DIST(AND(GD$6&gt;=$F169,GD$6&lt;=$H169)*(GC$6-$F169+1),$J169/2,$M169,TRUE))/(1-2*_xlfn.NORM.DIST(0,$J169/2,$M169,TRUE))*$D169+($K169="Steady Growth")*(AND(GD$6&gt;=$F169,GD$6&lt;=$H169)*((GD$6-$F169+1)/($J169*($J169+1)/2)*$D169))+($K169="custom")*CustCF!FX169</f>
        <v>0</v>
      </c>
      <c r="GE169" s="95">
        <f>($K169="Bell Curve")*(_xlfn.NORM.DIST(AND(GE$6&gt;=$F169,GE$6&lt;=$H169)*(GE$6-$F169+1),$J169/2,$M169,TRUE)-_xlfn.NORM.DIST(AND(GE$6&gt;=$F169,GE$6&lt;=$H169)*(GD$6-$F169+1),$J169/2,$M169,TRUE))/(1-2*_xlfn.NORM.DIST(0,$J169/2,$M169,TRUE))*$D169+($K169="Steady Growth")*(AND(GE$6&gt;=$F169,GE$6&lt;=$H169)*((GE$6-$F169+1)/($J169*($J169+1)/2)*$D169))+($K169="custom")*CustCF!FY169</f>
        <v>0</v>
      </c>
      <c r="GF169" s="95">
        <f>($K169="Bell Curve")*(_xlfn.NORM.DIST(AND(GF$6&gt;=$F169,GF$6&lt;=$H169)*(GF$6-$F169+1),$J169/2,$M169,TRUE)-_xlfn.NORM.DIST(AND(GF$6&gt;=$F169,GF$6&lt;=$H169)*(GE$6-$F169+1),$J169/2,$M169,TRUE))/(1-2*_xlfn.NORM.DIST(0,$J169/2,$M169,TRUE))*$D169+($K169="Steady Growth")*(AND(GF$6&gt;=$F169,GF$6&lt;=$H169)*((GF$6-$F169+1)/($J169*($J169+1)/2)*$D169))+($K169="custom")*CustCF!FZ169</f>
        <v>0</v>
      </c>
      <c r="GG169" s="95">
        <f>($K169="Bell Curve")*(_xlfn.NORM.DIST(AND(GG$6&gt;=$F169,GG$6&lt;=$H169)*(GG$6-$F169+1),$J169/2,$M169,TRUE)-_xlfn.NORM.DIST(AND(GG$6&gt;=$F169,GG$6&lt;=$H169)*(GF$6-$F169+1),$J169/2,$M169,TRUE))/(1-2*_xlfn.NORM.DIST(0,$J169/2,$M169,TRUE))*$D169+($K169="Steady Growth")*(AND(GG$6&gt;=$F169,GG$6&lt;=$H169)*((GG$6-$F169+1)/($J169*($J169+1)/2)*$D169))+($K169="custom")*CustCF!GA169</f>
        <v>0</v>
      </c>
      <c r="GH169" s="95">
        <f>($K169="Bell Curve")*(_xlfn.NORM.DIST(AND(GH$6&gt;=$F169,GH$6&lt;=$H169)*(GH$6-$F169+1),$J169/2,$M169,TRUE)-_xlfn.NORM.DIST(AND(GH$6&gt;=$F169,GH$6&lt;=$H169)*(GG$6-$F169+1),$J169/2,$M169,TRUE))/(1-2*_xlfn.NORM.DIST(0,$J169/2,$M169,TRUE))*$D169+($K169="Steady Growth")*(AND(GH$6&gt;=$F169,GH$6&lt;=$H169)*((GH$6-$F169+1)/($J169*($J169+1)/2)*$D169))+($K169="custom")*CustCF!GB169</f>
        <v>0</v>
      </c>
      <c r="GI169" s="95">
        <f>($K169="Bell Curve")*(_xlfn.NORM.DIST(AND(GI$6&gt;=$F169,GI$6&lt;=$H169)*(GI$6-$F169+1),$J169/2,$M169,TRUE)-_xlfn.NORM.DIST(AND(GI$6&gt;=$F169,GI$6&lt;=$H169)*(GH$6-$F169+1),$J169/2,$M169,TRUE))/(1-2*_xlfn.NORM.DIST(0,$J169/2,$M169,TRUE))*$D169+($K169="Steady Growth")*(AND(GI$6&gt;=$F169,GI$6&lt;=$H169)*((GI$6-$F169+1)/($J169*($J169+1)/2)*$D169))+($K169="custom")*CustCF!GC169</f>
        <v>0</v>
      </c>
      <c r="GJ169" s="95">
        <f>($K169="Bell Curve")*(_xlfn.NORM.DIST(AND(GJ$6&gt;=$F169,GJ$6&lt;=$H169)*(GJ$6-$F169+1),$J169/2,$M169,TRUE)-_xlfn.NORM.DIST(AND(GJ$6&gt;=$F169,GJ$6&lt;=$H169)*(GI$6-$F169+1),$J169/2,$M169,TRUE))/(1-2*_xlfn.NORM.DIST(0,$J169/2,$M169,TRUE))*$D169+($K169="Steady Growth")*(AND(GJ$6&gt;=$F169,GJ$6&lt;=$H169)*((GJ$6-$F169+1)/($J169*($J169+1)/2)*$D169))+($K169="custom")*CustCF!GD169</f>
        <v>0</v>
      </c>
      <c r="GK169" s="95">
        <f>($K169="Bell Curve")*(_xlfn.NORM.DIST(AND(GK$6&gt;=$F169,GK$6&lt;=$H169)*(GK$6-$F169+1),$J169/2,$M169,TRUE)-_xlfn.NORM.DIST(AND(GK$6&gt;=$F169,GK$6&lt;=$H169)*(GJ$6-$F169+1),$J169/2,$M169,TRUE))/(1-2*_xlfn.NORM.DIST(0,$J169/2,$M169,TRUE))*$D169+($K169="Steady Growth")*(AND(GK$6&gt;=$F169,GK$6&lt;=$H169)*((GK$6-$F169+1)/($J169*($J169+1)/2)*$D169))+($K169="custom")*CustCF!GE169</f>
        <v>0</v>
      </c>
      <c r="GL169" s="95">
        <f>($K169="Bell Curve")*(_xlfn.NORM.DIST(AND(GL$6&gt;=$F169,GL$6&lt;=$H169)*(GL$6-$F169+1),$J169/2,$M169,TRUE)-_xlfn.NORM.DIST(AND(GL$6&gt;=$F169,GL$6&lt;=$H169)*(GK$6-$F169+1),$J169/2,$M169,TRUE))/(1-2*_xlfn.NORM.DIST(0,$J169/2,$M169,TRUE))*$D169+($K169="Steady Growth")*(AND(GL$6&gt;=$F169,GL$6&lt;=$H169)*((GL$6-$F169+1)/($J169*($J169+1)/2)*$D169))+($K169="custom")*CustCF!GF169</f>
        <v>0</v>
      </c>
      <c r="GM169" s="95">
        <f>($K169="Bell Curve")*(_xlfn.NORM.DIST(AND(GM$6&gt;=$F169,GM$6&lt;=$H169)*(GM$6-$F169+1),$J169/2,$M169,TRUE)-_xlfn.NORM.DIST(AND(GM$6&gt;=$F169,GM$6&lt;=$H169)*(GL$6-$F169+1),$J169/2,$M169,TRUE))/(1-2*_xlfn.NORM.DIST(0,$J169/2,$M169,TRUE))*$D169+($K169="Steady Growth")*(AND(GM$6&gt;=$F169,GM$6&lt;=$H169)*((GM$6-$F169+1)/($J169*($J169+1)/2)*$D169))+($K169="custom")*CustCF!GG169</f>
        <v>0</v>
      </c>
      <c r="GN169" s="268">
        <f>($K169="Bell Curve")*(_xlfn.NORM.DIST(AND(GN$6&gt;=$F169,GN$6&lt;=$H169)*(GN$6-$F169+1),$J169/2,$M169,TRUE)-_xlfn.NORM.DIST(AND(GN$6&gt;=$F169,GN$6&lt;=$H169)*(GM$6-$F169+1),$J169/2,$M169,TRUE))/(1-2*_xlfn.NORM.DIST(0,$J169/2,$M169,TRUE))*$D169+($K169="Steady Growth")*(AND(GN$6&gt;=$F169,GN$6&lt;=$H169)*((GN$6-$F169+1)/($J169*($J169+1)/2)*$D169))+($K169="custom")*CustCF!GH169</f>
        <v>0</v>
      </c>
      <c r="GO169" s="1"/>
      <c r="GP169" s="67"/>
    </row>
    <row r="170" spans="1:198" customFormat="1" hidden="1" outlineLevel="1" x14ac:dyDescent="0.75">
      <c r="A170" s="1"/>
      <c r="B170" s="1"/>
      <c r="C170" s="262">
        <f>Budget!AJ22</f>
        <v>0</v>
      </c>
      <c r="D170" s="19">
        <f>Budget!AK22</f>
        <v>0</v>
      </c>
      <c r="E170" s="19" t="str">
        <f t="shared" si="77"/>
        <v/>
      </c>
      <c r="F170" s="263">
        <v>0</v>
      </c>
      <c r="G170" s="257">
        <f>IF(L170="custom",CustCF!F170,INDEX($P$8:$EW$8,MATCH(F170,$P$6:$EW$6,0)))</f>
        <v>46053</v>
      </c>
      <c r="H170" s="263">
        <v>0</v>
      </c>
      <c r="I170" s="257">
        <f>IF(L170="custom",CustCF!G170,INDEX($P$8:$EW$8,MATCH(H170,$P$6:$EW$6,0)))</f>
        <v>46053</v>
      </c>
      <c r="J170" s="102">
        <f t="shared" si="78"/>
        <v>1</v>
      </c>
      <c r="K170" s="265" t="s">
        <v>116</v>
      </c>
      <c r="L170" s="266" t="s">
        <v>141</v>
      </c>
      <c r="M170" s="267">
        <f t="shared" si="79"/>
        <v>9</v>
      </c>
      <c r="N170" s="18">
        <f t="shared" si="70"/>
        <v>0</v>
      </c>
      <c r="O170" s="19"/>
      <c r="P170" s="95">
        <f>($K170="Bell Curve")*(_xlfn.NORM.DIST(AND(P$6&gt;=$F170,P$6&lt;=$H170)*(P$6-$F170+1),$J170/2,$M170,TRUE)-_xlfn.NORM.DIST(AND(P$6&gt;=$F170,P$6&lt;=$H170)*(O$6-$F170+1),$J170/2,$M170,TRUE))/(1-2*_xlfn.NORM.DIST(0,$J170/2,$M170,TRUE))*$D170+($K170="Steady Growth")*(AND(P$6&gt;=$F170,P$6&lt;=$H170)*((P$6-$F170+1)/($J170*($J170+1)/2)*$D170))+($K170="custom")*CustCF!J170</f>
        <v>0</v>
      </c>
      <c r="Q170" s="95">
        <f>($K170="Bell Curve")*(_xlfn.NORM.DIST(AND(Q$6&gt;=$F170,Q$6&lt;=$H170)*(Q$6-$F170+1),$J170/2,$M170,TRUE)-_xlfn.NORM.DIST(AND(Q$6&gt;=$F170,Q$6&lt;=$H170)*(P$6-$F170+1),$J170/2,$M170,TRUE))/(1-2*_xlfn.NORM.DIST(0,$J170/2,$M170,TRUE))*$D170+($K170="Steady Growth")*(AND(Q$6&gt;=$F170,Q$6&lt;=$H170)*((Q$6-$F170+1)/($J170*($J170+1)/2)*$D170))+($K170="custom")*CustCF!K170</f>
        <v>0</v>
      </c>
      <c r="R170" s="95">
        <f>($K170="Bell Curve")*(_xlfn.NORM.DIST(AND(R$6&gt;=$F170,R$6&lt;=$H170)*(R$6-$F170+1),$J170/2,$M170,TRUE)-_xlfn.NORM.DIST(AND(R$6&gt;=$F170,R$6&lt;=$H170)*(Q$6-$F170+1),$J170/2,$M170,TRUE))/(1-2*_xlfn.NORM.DIST(0,$J170/2,$M170,TRUE))*$D170+($K170="Steady Growth")*(AND(R$6&gt;=$F170,R$6&lt;=$H170)*((R$6-$F170+1)/($J170*($J170+1)/2)*$D170))+($K170="custom")*CustCF!L170</f>
        <v>0</v>
      </c>
      <c r="S170" s="95">
        <f>($K170="Bell Curve")*(_xlfn.NORM.DIST(AND(S$6&gt;=$F170,S$6&lt;=$H170)*(S$6-$F170+1),$J170/2,$M170,TRUE)-_xlfn.NORM.DIST(AND(S$6&gt;=$F170,S$6&lt;=$H170)*(R$6-$F170+1),$J170/2,$M170,TRUE))/(1-2*_xlfn.NORM.DIST(0,$J170/2,$M170,TRUE))*$D170+($K170="Steady Growth")*(AND(S$6&gt;=$F170,S$6&lt;=$H170)*((S$6-$F170+1)/($J170*($J170+1)/2)*$D170))+($K170="custom")*CustCF!M170</f>
        <v>0</v>
      </c>
      <c r="T170" s="95">
        <f>($K170="Bell Curve")*(_xlfn.NORM.DIST(AND(T$6&gt;=$F170,T$6&lt;=$H170)*(T$6-$F170+1),$J170/2,$M170,TRUE)-_xlfn.NORM.DIST(AND(T$6&gt;=$F170,T$6&lt;=$H170)*(S$6-$F170+1),$J170/2,$M170,TRUE))/(1-2*_xlfn.NORM.DIST(0,$J170/2,$M170,TRUE))*$D170+($K170="Steady Growth")*(AND(T$6&gt;=$F170,T$6&lt;=$H170)*((T$6-$F170+1)/($J170*($J170+1)/2)*$D170))+($K170="custom")*CustCF!N170</f>
        <v>0</v>
      </c>
      <c r="U170" s="95">
        <f>($K170="Bell Curve")*(_xlfn.NORM.DIST(AND(U$6&gt;=$F170,U$6&lt;=$H170)*(U$6-$F170+1),$J170/2,$M170,TRUE)-_xlfn.NORM.DIST(AND(U$6&gt;=$F170,U$6&lt;=$H170)*(T$6-$F170+1),$J170/2,$M170,TRUE))/(1-2*_xlfn.NORM.DIST(0,$J170/2,$M170,TRUE))*$D170+($K170="Steady Growth")*(AND(U$6&gt;=$F170,U$6&lt;=$H170)*((U$6-$F170+1)/($J170*($J170+1)/2)*$D170))+($K170="custom")*CustCF!O170</f>
        <v>0</v>
      </c>
      <c r="V170" s="95">
        <f>($K170="Bell Curve")*(_xlfn.NORM.DIST(AND(V$6&gt;=$F170,V$6&lt;=$H170)*(V$6-$F170+1),$J170/2,$M170,TRUE)-_xlfn.NORM.DIST(AND(V$6&gt;=$F170,V$6&lt;=$H170)*(U$6-$F170+1),$J170/2,$M170,TRUE))/(1-2*_xlfn.NORM.DIST(0,$J170/2,$M170,TRUE))*$D170+($K170="Steady Growth")*(AND(V$6&gt;=$F170,V$6&lt;=$H170)*((V$6-$F170+1)/($J170*($J170+1)/2)*$D170))+($K170="custom")*CustCF!P170</f>
        <v>0</v>
      </c>
      <c r="W170" s="95">
        <f>($K170="Bell Curve")*(_xlfn.NORM.DIST(AND(W$6&gt;=$F170,W$6&lt;=$H170)*(W$6-$F170+1),$J170/2,$M170,TRUE)-_xlfn.NORM.DIST(AND(W$6&gt;=$F170,W$6&lt;=$H170)*(V$6-$F170+1),$J170/2,$M170,TRUE))/(1-2*_xlfn.NORM.DIST(0,$J170/2,$M170,TRUE))*$D170+($K170="Steady Growth")*(AND(W$6&gt;=$F170,W$6&lt;=$H170)*((W$6-$F170+1)/($J170*($J170+1)/2)*$D170))+($K170="custom")*CustCF!Q170</f>
        <v>0</v>
      </c>
      <c r="X170" s="95">
        <f>($K170="Bell Curve")*(_xlfn.NORM.DIST(AND(X$6&gt;=$F170,X$6&lt;=$H170)*(X$6-$F170+1),$J170/2,$M170,TRUE)-_xlfn.NORM.DIST(AND(X$6&gt;=$F170,X$6&lt;=$H170)*(W$6-$F170+1),$J170/2,$M170,TRUE))/(1-2*_xlfn.NORM.DIST(0,$J170/2,$M170,TRUE))*$D170+($K170="Steady Growth")*(AND(X$6&gt;=$F170,X$6&lt;=$H170)*((X$6-$F170+1)/($J170*($J170+1)/2)*$D170))+($K170="custom")*CustCF!R170</f>
        <v>0</v>
      </c>
      <c r="Y170" s="95">
        <f>($K170="Bell Curve")*(_xlfn.NORM.DIST(AND(Y$6&gt;=$F170,Y$6&lt;=$H170)*(Y$6-$F170+1),$J170/2,$M170,TRUE)-_xlfn.NORM.DIST(AND(Y$6&gt;=$F170,Y$6&lt;=$H170)*(X$6-$F170+1),$J170/2,$M170,TRUE))/(1-2*_xlfn.NORM.DIST(0,$J170/2,$M170,TRUE))*$D170+($K170="Steady Growth")*(AND(Y$6&gt;=$F170,Y$6&lt;=$H170)*((Y$6-$F170+1)/($J170*($J170+1)/2)*$D170))+($K170="custom")*CustCF!S170</f>
        <v>0</v>
      </c>
      <c r="Z170" s="95">
        <f>($K170="Bell Curve")*(_xlfn.NORM.DIST(AND(Z$6&gt;=$F170,Z$6&lt;=$H170)*(Z$6-$F170+1),$J170/2,$M170,TRUE)-_xlfn.NORM.DIST(AND(Z$6&gt;=$F170,Z$6&lt;=$H170)*(Y$6-$F170+1),$J170/2,$M170,TRUE))/(1-2*_xlfn.NORM.DIST(0,$J170/2,$M170,TRUE))*$D170+($K170="Steady Growth")*(AND(Z$6&gt;=$F170,Z$6&lt;=$H170)*((Z$6-$F170+1)/($J170*($J170+1)/2)*$D170))+($K170="custom")*CustCF!T170</f>
        <v>0</v>
      </c>
      <c r="AA170" s="95">
        <f>($K170="Bell Curve")*(_xlfn.NORM.DIST(AND(AA$6&gt;=$F170,AA$6&lt;=$H170)*(AA$6-$F170+1),$J170/2,$M170,TRUE)-_xlfn.NORM.DIST(AND(AA$6&gt;=$F170,AA$6&lt;=$H170)*(Z$6-$F170+1),$J170/2,$M170,TRUE))/(1-2*_xlfn.NORM.DIST(0,$J170/2,$M170,TRUE))*$D170+($K170="Steady Growth")*(AND(AA$6&gt;=$F170,AA$6&lt;=$H170)*((AA$6-$F170+1)/($J170*($J170+1)/2)*$D170))+($K170="custom")*CustCF!U170</f>
        <v>0</v>
      </c>
      <c r="AB170" s="95">
        <f>($K170="Bell Curve")*(_xlfn.NORM.DIST(AND(AB$6&gt;=$F170,AB$6&lt;=$H170)*(AB$6-$F170+1),$J170/2,$M170,TRUE)-_xlfn.NORM.DIST(AND(AB$6&gt;=$F170,AB$6&lt;=$H170)*(AA$6-$F170+1),$J170/2,$M170,TRUE))/(1-2*_xlfn.NORM.DIST(0,$J170/2,$M170,TRUE))*$D170+($K170="Steady Growth")*(AND(AB$6&gt;=$F170,AB$6&lt;=$H170)*((AB$6-$F170+1)/($J170*($J170+1)/2)*$D170))+($K170="custom")*CustCF!V170</f>
        <v>0</v>
      </c>
      <c r="AC170" s="95">
        <f>($K170="Bell Curve")*(_xlfn.NORM.DIST(AND(AC$6&gt;=$F170,AC$6&lt;=$H170)*(AC$6-$F170+1),$J170/2,$M170,TRUE)-_xlfn.NORM.DIST(AND(AC$6&gt;=$F170,AC$6&lt;=$H170)*(AB$6-$F170+1),$J170/2,$M170,TRUE))/(1-2*_xlfn.NORM.DIST(0,$J170/2,$M170,TRUE))*$D170+($K170="Steady Growth")*(AND(AC$6&gt;=$F170,AC$6&lt;=$H170)*((AC$6-$F170+1)/($J170*($J170+1)/2)*$D170))+($K170="custom")*CustCF!W170</f>
        <v>0</v>
      </c>
      <c r="AD170" s="95">
        <f>($K170="Bell Curve")*(_xlfn.NORM.DIST(AND(AD$6&gt;=$F170,AD$6&lt;=$H170)*(AD$6-$F170+1),$J170/2,$M170,TRUE)-_xlfn.NORM.DIST(AND(AD$6&gt;=$F170,AD$6&lt;=$H170)*(AC$6-$F170+1),$J170/2,$M170,TRUE))/(1-2*_xlfn.NORM.DIST(0,$J170/2,$M170,TRUE))*$D170+($K170="Steady Growth")*(AND(AD$6&gt;=$F170,AD$6&lt;=$H170)*((AD$6-$F170+1)/($J170*($J170+1)/2)*$D170))+($K170="custom")*CustCF!X170</f>
        <v>0</v>
      </c>
      <c r="AE170" s="95">
        <f>($K170="Bell Curve")*(_xlfn.NORM.DIST(AND(AE$6&gt;=$F170,AE$6&lt;=$H170)*(AE$6-$F170+1),$J170/2,$M170,TRUE)-_xlfn.NORM.DIST(AND(AE$6&gt;=$F170,AE$6&lt;=$H170)*(AD$6-$F170+1),$J170/2,$M170,TRUE))/(1-2*_xlfn.NORM.DIST(0,$J170/2,$M170,TRUE))*$D170+($K170="Steady Growth")*(AND(AE$6&gt;=$F170,AE$6&lt;=$H170)*((AE$6-$F170+1)/($J170*($J170+1)/2)*$D170))+($K170="custom")*CustCF!Y170</f>
        <v>0</v>
      </c>
      <c r="AF170" s="95">
        <f>($K170="Bell Curve")*(_xlfn.NORM.DIST(AND(AF$6&gt;=$F170,AF$6&lt;=$H170)*(AF$6-$F170+1),$J170/2,$M170,TRUE)-_xlfn.NORM.DIST(AND(AF$6&gt;=$F170,AF$6&lt;=$H170)*(AE$6-$F170+1),$J170/2,$M170,TRUE))/(1-2*_xlfn.NORM.DIST(0,$J170/2,$M170,TRUE))*$D170+($K170="Steady Growth")*(AND(AF$6&gt;=$F170,AF$6&lt;=$H170)*((AF$6-$F170+1)/($J170*($J170+1)/2)*$D170))+($K170="custom")*CustCF!Z170</f>
        <v>0</v>
      </c>
      <c r="AG170" s="95">
        <f>($K170="Bell Curve")*(_xlfn.NORM.DIST(AND(AG$6&gt;=$F170,AG$6&lt;=$H170)*(AG$6-$F170+1),$J170/2,$M170,TRUE)-_xlfn.NORM.DIST(AND(AG$6&gt;=$F170,AG$6&lt;=$H170)*(AF$6-$F170+1),$J170/2,$M170,TRUE))/(1-2*_xlfn.NORM.DIST(0,$J170/2,$M170,TRUE))*$D170+($K170="Steady Growth")*(AND(AG$6&gt;=$F170,AG$6&lt;=$H170)*((AG$6-$F170+1)/($J170*($J170+1)/2)*$D170))+($K170="custom")*CustCF!AA170</f>
        <v>0</v>
      </c>
      <c r="AH170" s="95">
        <f>($K170="Bell Curve")*(_xlfn.NORM.DIST(AND(AH$6&gt;=$F170,AH$6&lt;=$H170)*(AH$6-$F170+1),$J170/2,$M170,TRUE)-_xlfn.NORM.DIST(AND(AH$6&gt;=$F170,AH$6&lt;=$H170)*(AG$6-$F170+1),$J170/2,$M170,TRUE))/(1-2*_xlfn.NORM.DIST(0,$J170/2,$M170,TRUE))*$D170+($K170="Steady Growth")*(AND(AH$6&gt;=$F170,AH$6&lt;=$H170)*((AH$6-$F170+1)/($J170*($J170+1)/2)*$D170))+($K170="custom")*CustCF!AB170</f>
        <v>0</v>
      </c>
      <c r="AI170" s="95">
        <f>($K170="Bell Curve")*(_xlfn.NORM.DIST(AND(AI$6&gt;=$F170,AI$6&lt;=$H170)*(AI$6-$F170+1),$J170/2,$M170,TRUE)-_xlfn.NORM.DIST(AND(AI$6&gt;=$F170,AI$6&lt;=$H170)*(AH$6-$F170+1),$J170/2,$M170,TRUE))/(1-2*_xlfn.NORM.DIST(0,$J170/2,$M170,TRUE))*$D170+($K170="Steady Growth")*(AND(AI$6&gt;=$F170,AI$6&lt;=$H170)*((AI$6-$F170+1)/($J170*($J170+1)/2)*$D170))+($K170="custom")*CustCF!AC170</f>
        <v>0</v>
      </c>
      <c r="AJ170" s="95">
        <f>($K170="Bell Curve")*(_xlfn.NORM.DIST(AND(AJ$6&gt;=$F170,AJ$6&lt;=$H170)*(AJ$6-$F170+1),$J170/2,$M170,TRUE)-_xlfn.NORM.DIST(AND(AJ$6&gt;=$F170,AJ$6&lt;=$H170)*(AI$6-$F170+1),$J170/2,$M170,TRUE))/(1-2*_xlfn.NORM.DIST(0,$J170/2,$M170,TRUE))*$D170+($K170="Steady Growth")*(AND(AJ$6&gt;=$F170,AJ$6&lt;=$H170)*((AJ$6-$F170+1)/($J170*($J170+1)/2)*$D170))+($K170="custom")*CustCF!AD170</f>
        <v>0</v>
      </c>
      <c r="AK170" s="95">
        <f>($K170="Bell Curve")*(_xlfn.NORM.DIST(AND(AK$6&gt;=$F170,AK$6&lt;=$H170)*(AK$6-$F170+1),$J170/2,$M170,TRUE)-_xlfn.NORM.DIST(AND(AK$6&gt;=$F170,AK$6&lt;=$H170)*(AJ$6-$F170+1),$J170/2,$M170,TRUE))/(1-2*_xlfn.NORM.DIST(0,$J170/2,$M170,TRUE))*$D170+($K170="Steady Growth")*(AND(AK$6&gt;=$F170,AK$6&lt;=$H170)*((AK$6-$F170+1)/($J170*($J170+1)/2)*$D170))+($K170="custom")*CustCF!AE170</f>
        <v>0</v>
      </c>
      <c r="AL170" s="95">
        <f>($K170="Bell Curve")*(_xlfn.NORM.DIST(AND(AL$6&gt;=$F170,AL$6&lt;=$H170)*(AL$6-$F170+1),$J170/2,$M170,TRUE)-_xlfn.NORM.DIST(AND(AL$6&gt;=$F170,AL$6&lt;=$H170)*(AK$6-$F170+1),$J170/2,$M170,TRUE))/(1-2*_xlfn.NORM.DIST(0,$J170/2,$M170,TRUE))*$D170+($K170="Steady Growth")*(AND(AL$6&gt;=$F170,AL$6&lt;=$H170)*((AL$6-$F170+1)/($J170*($J170+1)/2)*$D170))+($K170="custom")*CustCF!AF170</f>
        <v>0</v>
      </c>
      <c r="AM170" s="95">
        <f>($K170="Bell Curve")*(_xlfn.NORM.DIST(AND(AM$6&gt;=$F170,AM$6&lt;=$H170)*(AM$6-$F170+1),$J170/2,$M170,TRUE)-_xlfn.NORM.DIST(AND(AM$6&gt;=$F170,AM$6&lt;=$H170)*(AL$6-$F170+1),$J170/2,$M170,TRUE))/(1-2*_xlfn.NORM.DIST(0,$J170/2,$M170,TRUE))*$D170+($K170="Steady Growth")*(AND(AM$6&gt;=$F170,AM$6&lt;=$H170)*((AM$6-$F170+1)/($J170*($J170+1)/2)*$D170))+($K170="custom")*CustCF!AG170</f>
        <v>0</v>
      </c>
      <c r="AN170" s="95">
        <f>($K170="Bell Curve")*(_xlfn.NORM.DIST(AND(AN$6&gt;=$F170,AN$6&lt;=$H170)*(AN$6-$F170+1),$J170/2,$M170,TRUE)-_xlfn.NORM.DIST(AND(AN$6&gt;=$F170,AN$6&lt;=$H170)*(AM$6-$F170+1),$J170/2,$M170,TRUE))/(1-2*_xlfn.NORM.DIST(0,$J170/2,$M170,TRUE))*$D170+($K170="Steady Growth")*(AND(AN$6&gt;=$F170,AN$6&lt;=$H170)*((AN$6-$F170+1)/($J170*($J170+1)/2)*$D170))+($K170="custom")*CustCF!AH170</f>
        <v>0</v>
      </c>
      <c r="AO170" s="95">
        <f>($K170="Bell Curve")*(_xlfn.NORM.DIST(AND(AO$6&gt;=$F170,AO$6&lt;=$H170)*(AO$6-$F170+1),$J170/2,$M170,TRUE)-_xlfn.NORM.DIST(AND(AO$6&gt;=$F170,AO$6&lt;=$H170)*(AN$6-$F170+1),$J170/2,$M170,TRUE))/(1-2*_xlfn.NORM.DIST(0,$J170/2,$M170,TRUE))*$D170+($K170="Steady Growth")*(AND(AO$6&gt;=$F170,AO$6&lt;=$H170)*((AO$6-$F170+1)/($J170*($J170+1)/2)*$D170))+($K170="custom")*CustCF!AI170</f>
        <v>0</v>
      </c>
      <c r="AP170" s="95">
        <f>($K170="Bell Curve")*(_xlfn.NORM.DIST(AND(AP$6&gt;=$F170,AP$6&lt;=$H170)*(AP$6-$F170+1),$J170/2,$M170,TRUE)-_xlfn.NORM.DIST(AND(AP$6&gt;=$F170,AP$6&lt;=$H170)*(AO$6-$F170+1),$J170/2,$M170,TRUE))/(1-2*_xlfn.NORM.DIST(0,$J170/2,$M170,TRUE))*$D170+($K170="Steady Growth")*(AND(AP$6&gt;=$F170,AP$6&lt;=$H170)*((AP$6-$F170+1)/($J170*($J170+1)/2)*$D170))+($K170="custom")*CustCF!AJ170</f>
        <v>0</v>
      </c>
      <c r="AQ170" s="95">
        <f>($K170="Bell Curve")*(_xlfn.NORM.DIST(AND(AQ$6&gt;=$F170,AQ$6&lt;=$H170)*(AQ$6-$F170+1),$J170/2,$M170,TRUE)-_xlfn.NORM.DIST(AND(AQ$6&gt;=$F170,AQ$6&lt;=$H170)*(AP$6-$F170+1),$J170/2,$M170,TRUE))/(1-2*_xlfn.NORM.DIST(0,$J170/2,$M170,TRUE))*$D170+($K170="Steady Growth")*(AND(AQ$6&gt;=$F170,AQ$6&lt;=$H170)*((AQ$6-$F170+1)/($J170*($J170+1)/2)*$D170))+($K170="custom")*CustCF!AK170</f>
        <v>0</v>
      </c>
      <c r="AR170" s="95">
        <f>($K170="Bell Curve")*(_xlfn.NORM.DIST(AND(AR$6&gt;=$F170,AR$6&lt;=$H170)*(AR$6-$F170+1),$J170/2,$M170,TRUE)-_xlfn.NORM.DIST(AND(AR$6&gt;=$F170,AR$6&lt;=$H170)*(AQ$6-$F170+1),$J170/2,$M170,TRUE))/(1-2*_xlfn.NORM.DIST(0,$J170/2,$M170,TRUE))*$D170+($K170="Steady Growth")*(AND(AR$6&gt;=$F170,AR$6&lt;=$H170)*((AR$6-$F170+1)/($J170*($J170+1)/2)*$D170))+($K170="custom")*CustCF!AL170</f>
        <v>0</v>
      </c>
      <c r="AS170" s="95">
        <f>($K170="Bell Curve")*(_xlfn.NORM.DIST(AND(AS$6&gt;=$F170,AS$6&lt;=$H170)*(AS$6-$F170+1),$J170/2,$M170,TRUE)-_xlfn.NORM.DIST(AND(AS$6&gt;=$F170,AS$6&lt;=$H170)*(AR$6-$F170+1),$J170/2,$M170,TRUE))/(1-2*_xlfn.NORM.DIST(0,$J170/2,$M170,TRUE))*$D170+($K170="Steady Growth")*(AND(AS$6&gt;=$F170,AS$6&lt;=$H170)*((AS$6-$F170+1)/($J170*($J170+1)/2)*$D170))+($K170="custom")*CustCF!AM170</f>
        <v>0</v>
      </c>
      <c r="AT170" s="95">
        <f>($K170="Bell Curve")*(_xlfn.NORM.DIST(AND(AT$6&gt;=$F170,AT$6&lt;=$H170)*(AT$6-$F170+1),$J170/2,$M170,TRUE)-_xlfn.NORM.DIST(AND(AT$6&gt;=$F170,AT$6&lt;=$H170)*(AS$6-$F170+1),$J170/2,$M170,TRUE))/(1-2*_xlfn.NORM.DIST(0,$J170/2,$M170,TRUE))*$D170+($K170="Steady Growth")*(AND(AT$6&gt;=$F170,AT$6&lt;=$H170)*((AT$6-$F170+1)/($J170*($J170+1)/2)*$D170))+($K170="custom")*CustCF!AN170</f>
        <v>0</v>
      </c>
      <c r="AU170" s="95">
        <f>($K170="Bell Curve")*(_xlfn.NORM.DIST(AND(AU$6&gt;=$F170,AU$6&lt;=$H170)*(AU$6-$F170+1),$J170/2,$M170,TRUE)-_xlfn.NORM.DIST(AND(AU$6&gt;=$F170,AU$6&lt;=$H170)*(AT$6-$F170+1),$J170/2,$M170,TRUE))/(1-2*_xlfn.NORM.DIST(0,$J170/2,$M170,TRUE))*$D170+($K170="Steady Growth")*(AND(AU$6&gt;=$F170,AU$6&lt;=$H170)*((AU$6-$F170+1)/($J170*($J170+1)/2)*$D170))+($K170="custom")*CustCF!AO170</f>
        <v>0</v>
      </c>
      <c r="AV170" s="95">
        <f>($K170="Bell Curve")*(_xlfn.NORM.DIST(AND(AV$6&gt;=$F170,AV$6&lt;=$H170)*(AV$6-$F170+1),$J170/2,$M170,TRUE)-_xlfn.NORM.DIST(AND(AV$6&gt;=$F170,AV$6&lt;=$H170)*(AU$6-$F170+1),$J170/2,$M170,TRUE))/(1-2*_xlfn.NORM.DIST(0,$J170/2,$M170,TRUE))*$D170+($K170="Steady Growth")*(AND(AV$6&gt;=$F170,AV$6&lt;=$H170)*((AV$6-$F170+1)/($J170*($J170+1)/2)*$D170))+($K170="custom")*CustCF!AP170</f>
        <v>0</v>
      </c>
      <c r="AW170" s="95">
        <f>($K170="Bell Curve")*(_xlfn.NORM.DIST(AND(AW$6&gt;=$F170,AW$6&lt;=$H170)*(AW$6-$F170+1),$J170/2,$M170,TRUE)-_xlfn.NORM.DIST(AND(AW$6&gt;=$F170,AW$6&lt;=$H170)*(AV$6-$F170+1),$J170/2,$M170,TRUE))/(1-2*_xlfn.NORM.DIST(0,$J170/2,$M170,TRUE))*$D170+($K170="Steady Growth")*(AND(AW$6&gt;=$F170,AW$6&lt;=$H170)*((AW$6-$F170+1)/($J170*($J170+1)/2)*$D170))+($K170="custom")*CustCF!AQ170</f>
        <v>0</v>
      </c>
      <c r="AX170" s="95">
        <f>($K170="Bell Curve")*(_xlfn.NORM.DIST(AND(AX$6&gt;=$F170,AX$6&lt;=$H170)*(AX$6-$F170+1),$J170/2,$M170,TRUE)-_xlfn.NORM.DIST(AND(AX$6&gt;=$F170,AX$6&lt;=$H170)*(AW$6-$F170+1),$J170/2,$M170,TRUE))/(1-2*_xlfn.NORM.DIST(0,$J170/2,$M170,TRUE))*$D170+($K170="Steady Growth")*(AND(AX$6&gt;=$F170,AX$6&lt;=$H170)*((AX$6-$F170+1)/($J170*($J170+1)/2)*$D170))+($K170="custom")*CustCF!AR170</f>
        <v>0</v>
      </c>
      <c r="AY170" s="95">
        <f>($K170="Bell Curve")*(_xlfn.NORM.DIST(AND(AY$6&gt;=$F170,AY$6&lt;=$H170)*(AY$6-$F170+1),$J170/2,$M170,TRUE)-_xlfn.NORM.DIST(AND(AY$6&gt;=$F170,AY$6&lt;=$H170)*(AX$6-$F170+1),$J170/2,$M170,TRUE))/(1-2*_xlfn.NORM.DIST(0,$J170/2,$M170,TRUE))*$D170+($K170="Steady Growth")*(AND(AY$6&gt;=$F170,AY$6&lt;=$H170)*((AY$6-$F170+1)/($J170*($J170+1)/2)*$D170))+($K170="custom")*CustCF!AS170</f>
        <v>0</v>
      </c>
      <c r="AZ170" s="95">
        <f>($K170="Bell Curve")*(_xlfn.NORM.DIST(AND(AZ$6&gt;=$F170,AZ$6&lt;=$H170)*(AZ$6-$F170+1),$J170/2,$M170,TRUE)-_xlfn.NORM.DIST(AND(AZ$6&gt;=$F170,AZ$6&lt;=$H170)*(AY$6-$F170+1),$J170/2,$M170,TRUE))/(1-2*_xlfn.NORM.DIST(0,$J170/2,$M170,TRUE))*$D170+($K170="Steady Growth")*(AND(AZ$6&gt;=$F170,AZ$6&lt;=$H170)*((AZ$6-$F170+1)/($J170*($J170+1)/2)*$D170))+($K170="custom")*CustCF!AT170</f>
        <v>0</v>
      </c>
      <c r="BA170" s="95">
        <f>($K170="Bell Curve")*(_xlfn.NORM.DIST(AND(BA$6&gt;=$F170,BA$6&lt;=$H170)*(BA$6-$F170+1),$J170/2,$M170,TRUE)-_xlfn.NORM.DIST(AND(BA$6&gt;=$F170,BA$6&lt;=$H170)*(AZ$6-$F170+1),$J170/2,$M170,TRUE))/(1-2*_xlfn.NORM.DIST(0,$J170/2,$M170,TRUE))*$D170+($K170="Steady Growth")*(AND(BA$6&gt;=$F170,BA$6&lt;=$H170)*((BA$6-$F170+1)/($J170*($J170+1)/2)*$D170))+($K170="custom")*CustCF!AU170</f>
        <v>0</v>
      </c>
      <c r="BB170" s="95">
        <f>($K170="Bell Curve")*(_xlfn.NORM.DIST(AND(BB$6&gt;=$F170,BB$6&lt;=$H170)*(BB$6-$F170+1),$J170/2,$M170,TRUE)-_xlfn.NORM.DIST(AND(BB$6&gt;=$F170,BB$6&lt;=$H170)*(BA$6-$F170+1),$J170/2,$M170,TRUE))/(1-2*_xlfn.NORM.DIST(0,$J170/2,$M170,TRUE))*$D170+($K170="Steady Growth")*(AND(BB$6&gt;=$F170,BB$6&lt;=$H170)*((BB$6-$F170+1)/($J170*($J170+1)/2)*$D170))+($K170="custom")*CustCF!AV170</f>
        <v>0</v>
      </c>
      <c r="BC170" s="95">
        <f>($K170="Bell Curve")*(_xlfn.NORM.DIST(AND(BC$6&gt;=$F170,BC$6&lt;=$H170)*(BC$6-$F170+1),$J170/2,$M170,TRUE)-_xlfn.NORM.DIST(AND(BC$6&gt;=$F170,BC$6&lt;=$H170)*(BB$6-$F170+1),$J170/2,$M170,TRUE))/(1-2*_xlfn.NORM.DIST(0,$J170/2,$M170,TRUE))*$D170+($K170="Steady Growth")*(AND(BC$6&gt;=$F170,BC$6&lt;=$H170)*((BC$6-$F170+1)/($J170*($J170+1)/2)*$D170))+($K170="custom")*CustCF!AW170</f>
        <v>0</v>
      </c>
      <c r="BD170" s="95">
        <f>($K170="Bell Curve")*(_xlfn.NORM.DIST(AND(BD$6&gt;=$F170,BD$6&lt;=$H170)*(BD$6-$F170+1),$J170/2,$M170,TRUE)-_xlfn.NORM.DIST(AND(BD$6&gt;=$F170,BD$6&lt;=$H170)*(BC$6-$F170+1),$J170/2,$M170,TRUE))/(1-2*_xlfn.NORM.DIST(0,$J170/2,$M170,TRUE))*$D170+($K170="Steady Growth")*(AND(BD$6&gt;=$F170,BD$6&lt;=$H170)*((BD$6-$F170+1)/($J170*($J170+1)/2)*$D170))+($K170="custom")*CustCF!AX170</f>
        <v>0</v>
      </c>
      <c r="BE170" s="95">
        <f>($K170="Bell Curve")*(_xlfn.NORM.DIST(AND(BE$6&gt;=$F170,BE$6&lt;=$H170)*(BE$6-$F170+1),$J170/2,$M170,TRUE)-_xlfn.NORM.DIST(AND(BE$6&gt;=$F170,BE$6&lt;=$H170)*(BD$6-$F170+1),$J170/2,$M170,TRUE))/(1-2*_xlfn.NORM.DIST(0,$J170/2,$M170,TRUE))*$D170+($K170="Steady Growth")*(AND(BE$6&gt;=$F170,BE$6&lt;=$H170)*((BE$6-$F170+1)/($J170*($J170+1)/2)*$D170))+($K170="custom")*CustCF!AY170</f>
        <v>0</v>
      </c>
      <c r="BF170" s="95">
        <f>($K170="Bell Curve")*(_xlfn.NORM.DIST(AND(BF$6&gt;=$F170,BF$6&lt;=$H170)*(BF$6-$F170+1),$J170/2,$M170,TRUE)-_xlfn.NORM.DIST(AND(BF$6&gt;=$F170,BF$6&lt;=$H170)*(BE$6-$F170+1),$J170/2,$M170,TRUE))/(1-2*_xlfn.NORM.DIST(0,$J170/2,$M170,TRUE))*$D170+($K170="Steady Growth")*(AND(BF$6&gt;=$F170,BF$6&lt;=$H170)*((BF$6-$F170+1)/($J170*($J170+1)/2)*$D170))+($K170="custom")*CustCF!AZ170</f>
        <v>0</v>
      </c>
      <c r="BG170" s="95">
        <f>($K170="Bell Curve")*(_xlfn.NORM.DIST(AND(BG$6&gt;=$F170,BG$6&lt;=$H170)*(BG$6-$F170+1),$J170/2,$M170,TRUE)-_xlfn.NORM.DIST(AND(BG$6&gt;=$F170,BG$6&lt;=$H170)*(BF$6-$F170+1),$J170/2,$M170,TRUE))/(1-2*_xlfn.NORM.DIST(0,$J170/2,$M170,TRUE))*$D170+($K170="Steady Growth")*(AND(BG$6&gt;=$F170,BG$6&lt;=$H170)*((BG$6-$F170+1)/($J170*($J170+1)/2)*$D170))+($K170="custom")*CustCF!BA170</f>
        <v>0</v>
      </c>
      <c r="BH170" s="95">
        <f>($K170="Bell Curve")*(_xlfn.NORM.DIST(AND(BH$6&gt;=$F170,BH$6&lt;=$H170)*(BH$6-$F170+1),$J170/2,$M170,TRUE)-_xlfn.NORM.DIST(AND(BH$6&gt;=$F170,BH$6&lt;=$H170)*(BG$6-$F170+1),$J170/2,$M170,TRUE))/(1-2*_xlfn.NORM.DIST(0,$J170/2,$M170,TRUE))*$D170+($K170="Steady Growth")*(AND(BH$6&gt;=$F170,BH$6&lt;=$H170)*((BH$6-$F170+1)/($J170*($J170+1)/2)*$D170))+($K170="custom")*CustCF!BB170</f>
        <v>0</v>
      </c>
      <c r="BI170" s="95">
        <f>($K170="Bell Curve")*(_xlfn.NORM.DIST(AND(BI$6&gt;=$F170,BI$6&lt;=$H170)*(BI$6-$F170+1),$J170/2,$M170,TRUE)-_xlfn.NORM.DIST(AND(BI$6&gt;=$F170,BI$6&lt;=$H170)*(BH$6-$F170+1),$J170/2,$M170,TRUE))/(1-2*_xlfn.NORM.DIST(0,$J170/2,$M170,TRUE))*$D170+($K170="Steady Growth")*(AND(BI$6&gt;=$F170,BI$6&lt;=$H170)*((BI$6-$F170+1)/($J170*($J170+1)/2)*$D170))+($K170="custom")*CustCF!BC170</f>
        <v>0</v>
      </c>
      <c r="BJ170" s="95">
        <f>($K170="Bell Curve")*(_xlfn.NORM.DIST(AND(BJ$6&gt;=$F170,BJ$6&lt;=$H170)*(BJ$6-$F170+1),$J170/2,$M170,TRUE)-_xlfn.NORM.DIST(AND(BJ$6&gt;=$F170,BJ$6&lt;=$H170)*(BI$6-$F170+1),$J170/2,$M170,TRUE))/(1-2*_xlfn.NORM.DIST(0,$J170/2,$M170,TRUE))*$D170+($K170="Steady Growth")*(AND(BJ$6&gt;=$F170,BJ$6&lt;=$H170)*((BJ$6-$F170+1)/($J170*($J170+1)/2)*$D170))+($K170="custom")*CustCF!BD170</f>
        <v>0</v>
      </c>
      <c r="BK170" s="95">
        <f>($K170="Bell Curve")*(_xlfn.NORM.DIST(AND(BK$6&gt;=$F170,BK$6&lt;=$H170)*(BK$6-$F170+1),$J170/2,$M170,TRUE)-_xlfn.NORM.DIST(AND(BK$6&gt;=$F170,BK$6&lt;=$H170)*(BJ$6-$F170+1),$J170/2,$M170,TRUE))/(1-2*_xlfn.NORM.DIST(0,$J170/2,$M170,TRUE))*$D170+($K170="Steady Growth")*(AND(BK$6&gt;=$F170,BK$6&lt;=$H170)*((BK$6-$F170+1)/($J170*($J170+1)/2)*$D170))+($K170="custom")*CustCF!BE170</f>
        <v>0</v>
      </c>
      <c r="BL170" s="95">
        <f>($K170="Bell Curve")*(_xlfn.NORM.DIST(AND(BL$6&gt;=$F170,BL$6&lt;=$H170)*(BL$6-$F170+1),$J170/2,$M170,TRUE)-_xlfn.NORM.DIST(AND(BL$6&gt;=$F170,BL$6&lt;=$H170)*(BK$6-$F170+1),$J170/2,$M170,TRUE))/(1-2*_xlfn.NORM.DIST(0,$J170/2,$M170,TRUE))*$D170+($K170="Steady Growth")*(AND(BL$6&gt;=$F170,BL$6&lt;=$H170)*((BL$6-$F170+1)/($J170*($J170+1)/2)*$D170))+($K170="custom")*CustCF!BF170</f>
        <v>0</v>
      </c>
      <c r="BM170" s="95">
        <f>($K170="Bell Curve")*(_xlfn.NORM.DIST(AND(BM$6&gt;=$F170,BM$6&lt;=$H170)*(BM$6-$F170+1),$J170/2,$M170,TRUE)-_xlfn.NORM.DIST(AND(BM$6&gt;=$F170,BM$6&lt;=$H170)*(BL$6-$F170+1),$J170/2,$M170,TRUE))/(1-2*_xlfn.NORM.DIST(0,$J170/2,$M170,TRUE))*$D170+($K170="Steady Growth")*(AND(BM$6&gt;=$F170,BM$6&lt;=$H170)*((BM$6-$F170+1)/($J170*($J170+1)/2)*$D170))+($K170="custom")*CustCF!BG170</f>
        <v>0</v>
      </c>
      <c r="BN170" s="95">
        <f>($K170="Bell Curve")*(_xlfn.NORM.DIST(AND(BN$6&gt;=$F170,BN$6&lt;=$H170)*(BN$6-$F170+1),$J170/2,$M170,TRUE)-_xlfn.NORM.DIST(AND(BN$6&gt;=$F170,BN$6&lt;=$H170)*(BM$6-$F170+1),$J170/2,$M170,TRUE))/(1-2*_xlfn.NORM.DIST(0,$J170/2,$M170,TRUE))*$D170+($K170="Steady Growth")*(AND(BN$6&gt;=$F170,BN$6&lt;=$H170)*((BN$6-$F170+1)/($J170*($J170+1)/2)*$D170))+($K170="custom")*CustCF!BH170</f>
        <v>0</v>
      </c>
      <c r="BO170" s="95">
        <f>($K170="Bell Curve")*(_xlfn.NORM.DIST(AND(BO$6&gt;=$F170,BO$6&lt;=$H170)*(BO$6-$F170+1),$J170/2,$M170,TRUE)-_xlfn.NORM.DIST(AND(BO$6&gt;=$F170,BO$6&lt;=$H170)*(BN$6-$F170+1),$J170/2,$M170,TRUE))/(1-2*_xlfn.NORM.DIST(0,$J170/2,$M170,TRUE))*$D170+($K170="Steady Growth")*(AND(BO$6&gt;=$F170,BO$6&lt;=$H170)*((BO$6-$F170+1)/($J170*($J170+1)/2)*$D170))+($K170="custom")*CustCF!BI170</f>
        <v>0</v>
      </c>
      <c r="BP170" s="95">
        <f>($K170="Bell Curve")*(_xlfn.NORM.DIST(AND(BP$6&gt;=$F170,BP$6&lt;=$H170)*(BP$6-$F170+1),$J170/2,$M170,TRUE)-_xlfn.NORM.DIST(AND(BP$6&gt;=$F170,BP$6&lt;=$H170)*(BO$6-$F170+1),$J170/2,$M170,TRUE))/(1-2*_xlfn.NORM.DIST(0,$J170/2,$M170,TRUE))*$D170+($K170="Steady Growth")*(AND(BP$6&gt;=$F170,BP$6&lt;=$H170)*((BP$6-$F170+1)/($J170*($J170+1)/2)*$D170))+($K170="custom")*CustCF!BJ170</f>
        <v>0</v>
      </c>
      <c r="BQ170" s="95">
        <f>($K170="Bell Curve")*(_xlfn.NORM.DIST(AND(BQ$6&gt;=$F170,BQ$6&lt;=$H170)*(BQ$6-$F170+1),$J170/2,$M170,TRUE)-_xlfn.NORM.DIST(AND(BQ$6&gt;=$F170,BQ$6&lt;=$H170)*(BP$6-$F170+1),$J170/2,$M170,TRUE))/(1-2*_xlfn.NORM.DIST(0,$J170/2,$M170,TRUE))*$D170+($K170="Steady Growth")*(AND(BQ$6&gt;=$F170,BQ$6&lt;=$H170)*((BQ$6-$F170+1)/($J170*($J170+1)/2)*$D170))+($K170="custom")*CustCF!BK170</f>
        <v>0</v>
      </c>
      <c r="BR170" s="95">
        <f>($K170="Bell Curve")*(_xlfn.NORM.DIST(AND(BR$6&gt;=$F170,BR$6&lt;=$H170)*(BR$6-$F170+1),$J170/2,$M170,TRUE)-_xlfn.NORM.DIST(AND(BR$6&gt;=$F170,BR$6&lt;=$H170)*(BQ$6-$F170+1),$J170/2,$M170,TRUE))/(1-2*_xlfn.NORM.DIST(0,$J170/2,$M170,TRUE))*$D170+($K170="Steady Growth")*(AND(BR$6&gt;=$F170,BR$6&lt;=$H170)*((BR$6-$F170+1)/($J170*($J170+1)/2)*$D170))+($K170="custom")*CustCF!BL170</f>
        <v>0</v>
      </c>
      <c r="BS170" s="95">
        <f>($K170="Bell Curve")*(_xlfn.NORM.DIST(AND(BS$6&gt;=$F170,BS$6&lt;=$H170)*(BS$6-$F170+1),$J170/2,$M170,TRUE)-_xlfn.NORM.DIST(AND(BS$6&gt;=$F170,BS$6&lt;=$H170)*(BR$6-$F170+1),$J170/2,$M170,TRUE))/(1-2*_xlfn.NORM.DIST(0,$J170/2,$M170,TRUE))*$D170+($K170="Steady Growth")*(AND(BS$6&gt;=$F170,BS$6&lt;=$H170)*((BS$6-$F170+1)/($J170*($J170+1)/2)*$D170))+($K170="custom")*CustCF!BM170</f>
        <v>0</v>
      </c>
      <c r="BT170" s="95">
        <f>($K170="Bell Curve")*(_xlfn.NORM.DIST(AND(BT$6&gt;=$F170,BT$6&lt;=$H170)*(BT$6-$F170+1),$J170/2,$M170,TRUE)-_xlfn.NORM.DIST(AND(BT$6&gt;=$F170,BT$6&lt;=$H170)*(BS$6-$F170+1),$J170/2,$M170,TRUE))/(1-2*_xlfn.NORM.DIST(0,$J170/2,$M170,TRUE))*$D170+($K170="Steady Growth")*(AND(BT$6&gt;=$F170,BT$6&lt;=$H170)*((BT$6-$F170+1)/($J170*($J170+1)/2)*$D170))+($K170="custom")*CustCF!BN170</f>
        <v>0</v>
      </c>
      <c r="BU170" s="95">
        <f>($K170="Bell Curve")*(_xlfn.NORM.DIST(AND(BU$6&gt;=$F170,BU$6&lt;=$H170)*(BU$6-$F170+1),$J170/2,$M170,TRUE)-_xlfn.NORM.DIST(AND(BU$6&gt;=$F170,BU$6&lt;=$H170)*(BT$6-$F170+1),$J170/2,$M170,TRUE))/(1-2*_xlfn.NORM.DIST(0,$J170/2,$M170,TRUE))*$D170+($K170="Steady Growth")*(AND(BU$6&gt;=$F170,BU$6&lt;=$H170)*((BU$6-$F170+1)/($J170*($J170+1)/2)*$D170))+($K170="custom")*CustCF!BO170</f>
        <v>0</v>
      </c>
      <c r="BV170" s="95">
        <f>($K170="Bell Curve")*(_xlfn.NORM.DIST(AND(BV$6&gt;=$F170,BV$6&lt;=$H170)*(BV$6-$F170+1),$J170/2,$M170,TRUE)-_xlfn.NORM.DIST(AND(BV$6&gt;=$F170,BV$6&lt;=$H170)*(BU$6-$F170+1),$J170/2,$M170,TRUE))/(1-2*_xlfn.NORM.DIST(0,$J170/2,$M170,TRUE))*$D170+($K170="Steady Growth")*(AND(BV$6&gt;=$F170,BV$6&lt;=$H170)*((BV$6-$F170+1)/($J170*($J170+1)/2)*$D170))+($K170="custom")*CustCF!BP170</f>
        <v>0</v>
      </c>
      <c r="BW170" s="95">
        <f>($K170="Bell Curve")*(_xlfn.NORM.DIST(AND(BW$6&gt;=$F170,BW$6&lt;=$H170)*(BW$6-$F170+1),$J170/2,$M170,TRUE)-_xlfn.NORM.DIST(AND(BW$6&gt;=$F170,BW$6&lt;=$H170)*(BV$6-$F170+1),$J170/2,$M170,TRUE))/(1-2*_xlfn.NORM.DIST(0,$J170/2,$M170,TRUE))*$D170+($K170="Steady Growth")*(AND(BW$6&gt;=$F170,BW$6&lt;=$H170)*((BW$6-$F170+1)/($J170*($J170+1)/2)*$D170))+($K170="custom")*CustCF!BQ170</f>
        <v>0</v>
      </c>
      <c r="BX170" s="95">
        <f>($K170="Bell Curve")*(_xlfn.NORM.DIST(AND(BX$6&gt;=$F170,BX$6&lt;=$H170)*(BX$6-$F170+1),$J170/2,$M170,TRUE)-_xlfn.NORM.DIST(AND(BX$6&gt;=$F170,BX$6&lt;=$H170)*(BW$6-$F170+1),$J170/2,$M170,TRUE))/(1-2*_xlfn.NORM.DIST(0,$J170/2,$M170,TRUE))*$D170+($K170="Steady Growth")*(AND(BX$6&gt;=$F170,BX$6&lt;=$H170)*((BX$6-$F170+1)/($J170*($J170+1)/2)*$D170))+($K170="custom")*CustCF!BR170</f>
        <v>0</v>
      </c>
      <c r="BY170" s="95">
        <f>($K170="Bell Curve")*(_xlfn.NORM.DIST(AND(BY$6&gt;=$F170,BY$6&lt;=$H170)*(BY$6-$F170+1),$J170/2,$M170,TRUE)-_xlfn.NORM.DIST(AND(BY$6&gt;=$F170,BY$6&lt;=$H170)*(BX$6-$F170+1),$J170/2,$M170,TRUE))/(1-2*_xlfn.NORM.DIST(0,$J170/2,$M170,TRUE))*$D170+($K170="Steady Growth")*(AND(BY$6&gt;=$F170,BY$6&lt;=$H170)*((BY$6-$F170+1)/($J170*($J170+1)/2)*$D170))+($K170="custom")*CustCF!BS170</f>
        <v>0</v>
      </c>
      <c r="BZ170" s="95">
        <f>($K170="Bell Curve")*(_xlfn.NORM.DIST(AND(BZ$6&gt;=$F170,BZ$6&lt;=$H170)*(BZ$6-$F170+1),$J170/2,$M170,TRUE)-_xlfn.NORM.DIST(AND(BZ$6&gt;=$F170,BZ$6&lt;=$H170)*(BY$6-$F170+1),$J170/2,$M170,TRUE))/(1-2*_xlfn.NORM.DIST(0,$J170/2,$M170,TRUE))*$D170+($K170="Steady Growth")*(AND(BZ$6&gt;=$F170,BZ$6&lt;=$H170)*((BZ$6-$F170+1)/($J170*($J170+1)/2)*$D170))+($K170="custom")*CustCF!BT170</f>
        <v>0</v>
      </c>
      <c r="CA170" s="95">
        <f>($K170="Bell Curve")*(_xlfn.NORM.DIST(AND(CA$6&gt;=$F170,CA$6&lt;=$H170)*(CA$6-$F170+1),$J170/2,$M170,TRUE)-_xlfn.NORM.DIST(AND(CA$6&gt;=$F170,CA$6&lt;=$H170)*(BZ$6-$F170+1),$J170/2,$M170,TRUE))/(1-2*_xlfn.NORM.DIST(0,$J170/2,$M170,TRUE))*$D170+($K170="Steady Growth")*(AND(CA$6&gt;=$F170,CA$6&lt;=$H170)*((CA$6-$F170+1)/($J170*($J170+1)/2)*$D170))+($K170="custom")*CustCF!BU170</f>
        <v>0</v>
      </c>
      <c r="CB170" s="95">
        <f>($K170="Bell Curve")*(_xlfn.NORM.DIST(AND(CB$6&gt;=$F170,CB$6&lt;=$H170)*(CB$6-$F170+1),$J170/2,$M170,TRUE)-_xlfn.NORM.DIST(AND(CB$6&gt;=$F170,CB$6&lt;=$H170)*(CA$6-$F170+1),$J170/2,$M170,TRUE))/(1-2*_xlfn.NORM.DIST(0,$J170/2,$M170,TRUE))*$D170+($K170="Steady Growth")*(AND(CB$6&gt;=$F170,CB$6&lt;=$H170)*((CB$6-$F170+1)/($J170*($J170+1)/2)*$D170))+($K170="custom")*CustCF!BV170</f>
        <v>0</v>
      </c>
      <c r="CC170" s="95">
        <f>($K170="Bell Curve")*(_xlfn.NORM.DIST(AND(CC$6&gt;=$F170,CC$6&lt;=$H170)*(CC$6-$F170+1),$J170/2,$M170,TRUE)-_xlfn.NORM.DIST(AND(CC$6&gt;=$F170,CC$6&lt;=$H170)*(CB$6-$F170+1),$J170/2,$M170,TRUE))/(1-2*_xlfn.NORM.DIST(0,$J170/2,$M170,TRUE))*$D170+($K170="Steady Growth")*(AND(CC$6&gt;=$F170,CC$6&lt;=$H170)*((CC$6-$F170+1)/($J170*($J170+1)/2)*$D170))+($K170="custom")*CustCF!BW170</f>
        <v>0</v>
      </c>
      <c r="CD170" s="95">
        <f>($K170="Bell Curve")*(_xlfn.NORM.DIST(AND(CD$6&gt;=$F170,CD$6&lt;=$H170)*(CD$6-$F170+1),$J170/2,$M170,TRUE)-_xlfn.NORM.DIST(AND(CD$6&gt;=$F170,CD$6&lt;=$H170)*(CC$6-$F170+1),$J170/2,$M170,TRUE))/(1-2*_xlfn.NORM.DIST(0,$J170/2,$M170,TRUE))*$D170+($K170="Steady Growth")*(AND(CD$6&gt;=$F170,CD$6&lt;=$H170)*((CD$6-$F170+1)/($J170*($J170+1)/2)*$D170))+($K170="custom")*CustCF!BX170</f>
        <v>0</v>
      </c>
      <c r="CE170" s="95">
        <f>($K170="Bell Curve")*(_xlfn.NORM.DIST(AND(CE$6&gt;=$F170,CE$6&lt;=$H170)*(CE$6-$F170+1),$J170/2,$M170,TRUE)-_xlfn.NORM.DIST(AND(CE$6&gt;=$F170,CE$6&lt;=$H170)*(CD$6-$F170+1),$J170/2,$M170,TRUE))/(1-2*_xlfn.NORM.DIST(0,$J170/2,$M170,TRUE))*$D170+($K170="Steady Growth")*(AND(CE$6&gt;=$F170,CE$6&lt;=$H170)*((CE$6-$F170+1)/($J170*($J170+1)/2)*$D170))+($K170="custom")*CustCF!BY170</f>
        <v>0</v>
      </c>
      <c r="CF170" s="95">
        <f>($K170="Bell Curve")*(_xlfn.NORM.DIST(AND(CF$6&gt;=$F170,CF$6&lt;=$H170)*(CF$6-$F170+1),$J170/2,$M170,TRUE)-_xlfn.NORM.DIST(AND(CF$6&gt;=$F170,CF$6&lt;=$H170)*(CE$6-$F170+1),$J170/2,$M170,TRUE))/(1-2*_xlfn.NORM.DIST(0,$J170/2,$M170,TRUE))*$D170+($K170="Steady Growth")*(AND(CF$6&gt;=$F170,CF$6&lt;=$H170)*((CF$6-$F170+1)/($J170*($J170+1)/2)*$D170))+($K170="custom")*CustCF!BZ170</f>
        <v>0</v>
      </c>
      <c r="CG170" s="95">
        <f>($K170="Bell Curve")*(_xlfn.NORM.DIST(AND(CG$6&gt;=$F170,CG$6&lt;=$H170)*(CG$6-$F170+1),$J170/2,$M170,TRUE)-_xlfn.NORM.DIST(AND(CG$6&gt;=$F170,CG$6&lt;=$H170)*(CF$6-$F170+1),$J170/2,$M170,TRUE))/(1-2*_xlfn.NORM.DIST(0,$J170/2,$M170,TRUE))*$D170+($K170="Steady Growth")*(AND(CG$6&gt;=$F170,CG$6&lt;=$H170)*((CG$6-$F170+1)/($J170*($J170+1)/2)*$D170))+($K170="custom")*CustCF!CA170</f>
        <v>0</v>
      </c>
      <c r="CH170" s="95">
        <f>($K170="Bell Curve")*(_xlfn.NORM.DIST(AND(CH$6&gt;=$F170,CH$6&lt;=$H170)*(CH$6-$F170+1),$J170/2,$M170,TRUE)-_xlfn.NORM.DIST(AND(CH$6&gt;=$F170,CH$6&lt;=$H170)*(CG$6-$F170+1),$J170/2,$M170,TRUE))/(1-2*_xlfn.NORM.DIST(0,$J170/2,$M170,TRUE))*$D170+($K170="Steady Growth")*(AND(CH$6&gt;=$F170,CH$6&lt;=$H170)*((CH$6-$F170+1)/($J170*($J170+1)/2)*$D170))+($K170="custom")*CustCF!CB170</f>
        <v>0</v>
      </c>
      <c r="CI170" s="95">
        <f>($K170="Bell Curve")*(_xlfn.NORM.DIST(AND(CI$6&gt;=$F170,CI$6&lt;=$H170)*(CI$6-$F170+1),$J170/2,$M170,TRUE)-_xlfn.NORM.DIST(AND(CI$6&gt;=$F170,CI$6&lt;=$H170)*(CH$6-$F170+1),$J170/2,$M170,TRUE))/(1-2*_xlfn.NORM.DIST(0,$J170/2,$M170,TRUE))*$D170+($K170="Steady Growth")*(AND(CI$6&gt;=$F170,CI$6&lt;=$H170)*((CI$6-$F170+1)/($J170*($J170+1)/2)*$D170))+($K170="custom")*CustCF!CC170</f>
        <v>0</v>
      </c>
      <c r="CJ170" s="95">
        <f>($K170="Bell Curve")*(_xlfn.NORM.DIST(AND(CJ$6&gt;=$F170,CJ$6&lt;=$H170)*(CJ$6-$F170+1),$J170/2,$M170,TRUE)-_xlfn.NORM.DIST(AND(CJ$6&gt;=$F170,CJ$6&lt;=$H170)*(CI$6-$F170+1),$J170/2,$M170,TRUE))/(1-2*_xlfn.NORM.DIST(0,$J170/2,$M170,TRUE))*$D170+($K170="Steady Growth")*(AND(CJ$6&gt;=$F170,CJ$6&lt;=$H170)*((CJ$6-$F170+1)/($J170*($J170+1)/2)*$D170))+($K170="custom")*CustCF!CD170</f>
        <v>0</v>
      </c>
      <c r="CK170" s="95">
        <f>($K170="Bell Curve")*(_xlfn.NORM.DIST(AND(CK$6&gt;=$F170,CK$6&lt;=$H170)*(CK$6-$F170+1),$J170/2,$M170,TRUE)-_xlfn.NORM.DIST(AND(CK$6&gt;=$F170,CK$6&lt;=$H170)*(CJ$6-$F170+1),$J170/2,$M170,TRUE))/(1-2*_xlfn.NORM.DIST(0,$J170/2,$M170,TRUE))*$D170+($K170="Steady Growth")*(AND(CK$6&gt;=$F170,CK$6&lt;=$H170)*((CK$6-$F170+1)/($J170*($J170+1)/2)*$D170))+($K170="custom")*CustCF!CE170</f>
        <v>0</v>
      </c>
      <c r="CL170" s="95">
        <f>($K170="Bell Curve")*(_xlfn.NORM.DIST(AND(CL$6&gt;=$F170,CL$6&lt;=$H170)*(CL$6-$F170+1),$J170/2,$M170,TRUE)-_xlfn.NORM.DIST(AND(CL$6&gt;=$F170,CL$6&lt;=$H170)*(CK$6-$F170+1),$J170/2,$M170,TRUE))/(1-2*_xlfn.NORM.DIST(0,$J170/2,$M170,TRUE))*$D170+($K170="Steady Growth")*(AND(CL$6&gt;=$F170,CL$6&lt;=$H170)*((CL$6-$F170+1)/($J170*($J170+1)/2)*$D170))+($K170="custom")*CustCF!CF170</f>
        <v>0</v>
      </c>
      <c r="CM170" s="95">
        <f>($K170="Bell Curve")*(_xlfn.NORM.DIST(AND(CM$6&gt;=$F170,CM$6&lt;=$H170)*(CM$6-$F170+1),$J170/2,$M170,TRUE)-_xlfn.NORM.DIST(AND(CM$6&gt;=$F170,CM$6&lt;=$H170)*(CL$6-$F170+1),$J170/2,$M170,TRUE))/(1-2*_xlfn.NORM.DIST(0,$J170/2,$M170,TRUE))*$D170+($K170="Steady Growth")*(AND(CM$6&gt;=$F170,CM$6&lt;=$H170)*((CM$6-$F170+1)/($J170*($J170+1)/2)*$D170))+($K170="custom")*CustCF!CG170</f>
        <v>0</v>
      </c>
      <c r="CN170" s="95">
        <f>($K170="Bell Curve")*(_xlfn.NORM.DIST(AND(CN$6&gt;=$F170,CN$6&lt;=$H170)*(CN$6-$F170+1),$J170/2,$M170,TRUE)-_xlfn.NORM.DIST(AND(CN$6&gt;=$F170,CN$6&lt;=$H170)*(CM$6-$F170+1),$J170/2,$M170,TRUE))/(1-2*_xlfn.NORM.DIST(0,$J170/2,$M170,TRUE))*$D170+($K170="Steady Growth")*(AND(CN$6&gt;=$F170,CN$6&lt;=$H170)*((CN$6-$F170+1)/($J170*($J170+1)/2)*$D170))+($K170="custom")*CustCF!CH170</f>
        <v>0</v>
      </c>
      <c r="CO170" s="95">
        <f>($K170="Bell Curve")*(_xlfn.NORM.DIST(AND(CO$6&gt;=$F170,CO$6&lt;=$H170)*(CO$6-$F170+1),$J170/2,$M170,TRUE)-_xlfn.NORM.DIST(AND(CO$6&gt;=$F170,CO$6&lt;=$H170)*(CN$6-$F170+1),$J170/2,$M170,TRUE))/(1-2*_xlfn.NORM.DIST(0,$J170/2,$M170,TRUE))*$D170+($K170="Steady Growth")*(AND(CO$6&gt;=$F170,CO$6&lt;=$H170)*((CO$6-$F170+1)/($J170*($J170+1)/2)*$D170))+($K170="custom")*CustCF!CI170</f>
        <v>0</v>
      </c>
      <c r="CP170" s="95">
        <f>($K170="Bell Curve")*(_xlfn.NORM.DIST(AND(CP$6&gt;=$F170,CP$6&lt;=$H170)*(CP$6-$F170+1),$J170/2,$M170,TRUE)-_xlfn.NORM.DIST(AND(CP$6&gt;=$F170,CP$6&lt;=$H170)*(CO$6-$F170+1),$J170/2,$M170,TRUE))/(1-2*_xlfn.NORM.DIST(0,$J170/2,$M170,TRUE))*$D170+($K170="Steady Growth")*(AND(CP$6&gt;=$F170,CP$6&lt;=$H170)*((CP$6-$F170+1)/($J170*($J170+1)/2)*$D170))+($K170="custom")*CustCF!CJ170</f>
        <v>0</v>
      </c>
      <c r="CQ170" s="95">
        <f>($K170="Bell Curve")*(_xlfn.NORM.DIST(AND(CQ$6&gt;=$F170,CQ$6&lt;=$H170)*(CQ$6-$F170+1),$J170/2,$M170,TRUE)-_xlfn.NORM.DIST(AND(CQ$6&gt;=$F170,CQ$6&lt;=$H170)*(CP$6-$F170+1),$J170/2,$M170,TRUE))/(1-2*_xlfn.NORM.DIST(0,$J170/2,$M170,TRUE))*$D170+($K170="Steady Growth")*(AND(CQ$6&gt;=$F170,CQ$6&lt;=$H170)*((CQ$6-$F170+1)/($J170*($J170+1)/2)*$D170))+($K170="custom")*CustCF!CK170</f>
        <v>0</v>
      </c>
      <c r="CR170" s="95">
        <f>($K170="Bell Curve")*(_xlfn.NORM.DIST(AND(CR$6&gt;=$F170,CR$6&lt;=$H170)*(CR$6-$F170+1),$J170/2,$M170,TRUE)-_xlfn.NORM.DIST(AND(CR$6&gt;=$F170,CR$6&lt;=$H170)*(CQ$6-$F170+1),$J170/2,$M170,TRUE))/(1-2*_xlfn.NORM.DIST(0,$J170/2,$M170,TRUE))*$D170+($K170="Steady Growth")*(AND(CR$6&gt;=$F170,CR$6&lt;=$H170)*((CR$6-$F170+1)/($J170*($J170+1)/2)*$D170))+($K170="custom")*CustCF!CL170</f>
        <v>0</v>
      </c>
      <c r="CS170" s="95">
        <f>($K170="Bell Curve")*(_xlfn.NORM.DIST(AND(CS$6&gt;=$F170,CS$6&lt;=$H170)*(CS$6-$F170+1),$J170/2,$M170,TRUE)-_xlfn.NORM.DIST(AND(CS$6&gt;=$F170,CS$6&lt;=$H170)*(CR$6-$F170+1),$J170/2,$M170,TRUE))/(1-2*_xlfn.NORM.DIST(0,$J170/2,$M170,TRUE))*$D170+($K170="Steady Growth")*(AND(CS$6&gt;=$F170,CS$6&lt;=$H170)*((CS$6-$F170+1)/($J170*($J170+1)/2)*$D170))+($K170="custom")*CustCF!CM170</f>
        <v>0</v>
      </c>
      <c r="CT170" s="95">
        <f>($K170="Bell Curve")*(_xlfn.NORM.DIST(AND(CT$6&gt;=$F170,CT$6&lt;=$H170)*(CT$6-$F170+1),$J170/2,$M170,TRUE)-_xlfn.NORM.DIST(AND(CT$6&gt;=$F170,CT$6&lt;=$H170)*(CS$6-$F170+1),$J170/2,$M170,TRUE))/(1-2*_xlfn.NORM.DIST(0,$J170/2,$M170,TRUE))*$D170+($K170="Steady Growth")*(AND(CT$6&gt;=$F170,CT$6&lt;=$H170)*((CT$6-$F170+1)/($J170*($J170+1)/2)*$D170))+($K170="custom")*CustCF!CN170</f>
        <v>0</v>
      </c>
      <c r="CU170" s="95">
        <f>($K170="Bell Curve")*(_xlfn.NORM.DIST(AND(CU$6&gt;=$F170,CU$6&lt;=$H170)*(CU$6-$F170+1),$J170/2,$M170,TRUE)-_xlfn.NORM.DIST(AND(CU$6&gt;=$F170,CU$6&lt;=$H170)*(CT$6-$F170+1),$J170/2,$M170,TRUE))/(1-2*_xlfn.NORM.DIST(0,$J170/2,$M170,TRUE))*$D170+($K170="Steady Growth")*(AND(CU$6&gt;=$F170,CU$6&lt;=$H170)*((CU$6-$F170+1)/($J170*($J170+1)/2)*$D170))+($K170="custom")*CustCF!CO170</f>
        <v>0</v>
      </c>
      <c r="CV170" s="95">
        <f>($K170="Bell Curve")*(_xlfn.NORM.DIST(AND(CV$6&gt;=$F170,CV$6&lt;=$H170)*(CV$6-$F170+1),$J170/2,$M170,TRUE)-_xlfn.NORM.DIST(AND(CV$6&gt;=$F170,CV$6&lt;=$H170)*(CU$6-$F170+1),$J170/2,$M170,TRUE))/(1-2*_xlfn.NORM.DIST(0,$J170/2,$M170,TRUE))*$D170+($K170="Steady Growth")*(AND(CV$6&gt;=$F170,CV$6&lt;=$H170)*((CV$6-$F170+1)/($J170*($J170+1)/2)*$D170))+($K170="custom")*CustCF!CP170</f>
        <v>0</v>
      </c>
      <c r="CW170" s="95">
        <f>($K170="Bell Curve")*(_xlfn.NORM.DIST(AND(CW$6&gt;=$F170,CW$6&lt;=$H170)*(CW$6-$F170+1),$J170/2,$M170,TRUE)-_xlfn.NORM.DIST(AND(CW$6&gt;=$F170,CW$6&lt;=$H170)*(CV$6-$F170+1),$J170/2,$M170,TRUE))/(1-2*_xlfn.NORM.DIST(0,$J170/2,$M170,TRUE))*$D170+($K170="Steady Growth")*(AND(CW$6&gt;=$F170,CW$6&lt;=$H170)*((CW$6-$F170+1)/($J170*($J170+1)/2)*$D170))+($K170="custom")*CustCF!CQ170</f>
        <v>0</v>
      </c>
      <c r="CX170" s="95">
        <f>($K170="Bell Curve")*(_xlfn.NORM.DIST(AND(CX$6&gt;=$F170,CX$6&lt;=$H170)*(CX$6-$F170+1),$J170/2,$M170,TRUE)-_xlfn.NORM.DIST(AND(CX$6&gt;=$F170,CX$6&lt;=$H170)*(CW$6-$F170+1),$J170/2,$M170,TRUE))/(1-2*_xlfn.NORM.DIST(0,$J170/2,$M170,TRUE))*$D170+($K170="Steady Growth")*(AND(CX$6&gt;=$F170,CX$6&lt;=$H170)*((CX$6-$F170+1)/($J170*($J170+1)/2)*$D170))+($K170="custom")*CustCF!CR170</f>
        <v>0</v>
      </c>
      <c r="CY170" s="95">
        <f>($K170="Bell Curve")*(_xlfn.NORM.DIST(AND(CY$6&gt;=$F170,CY$6&lt;=$H170)*(CY$6-$F170+1),$J170/2,$M170,TRUE)-_xlfn.NORM.DIST(AND(CY$6&gt;=$F170,CY$6&lt;=$H170)*(CX$6-$F170+1),$J170/2,$M170,TRUE))/(1-2*_xlfn.NORM.DIST(0,$J170/2,$M170,TRUE))*$D170+($K170="Steady Growth")*(AND(CY$6&gt;=$F170,CY$6&lt;=$H170)*((CY$6-$F170+1)/($J170*($J170+1)/2)*$D170))+($K170="custom")*CustCF!CS170</f>
        <v>0</v>
      </c>
      <c r="CZ170" s="95">
        <f>($K170="Bell Curve")*(_xlfn.NORM.DIST(AND(CZ$6&gt;=$F170,CZ$6&lt;=$H170)*(CZ$6-$F170+1),$J170/2,$M170,TRUE)-_xlfn.NORM.DIST(AND(CZ$6&gt;=$F170,CZ$6&lt;=$H170)*(CY$6-$F170+1),$J170/2,$M170,TRUE))/(1-2*_xlfn.NORM.DIST(0,$J170/2,$M170,TRUE))*$D170+($K170="Steady Growth")*(AND(CZ$6&gt;=$F170,CZ$6&lt;=$H170)*((CZ$6-$F170+1)/($J170*($J170+1)/2)*$D170))+($K170="custom")*CustCF!CT170</f>
        <v>0</v>
      </c>
      <c r="DA170" s="95">
        <f>($K170="Bell Curve")*(_xlfn.NORM.DIST(AND(DA$6&gt;=$F170,DA$6&lt;=$H170)*(DA$6-$F170+1),$J170/2,$M170,TRUE)-_xlfn.NORM.DIST(AND(DA$6&gt;=$F170,DA$6&lt;=$H170)*(CZ$6-$F170+1),$J170/2,$M170,TRUE))/(1-2*_xlfn.NORM.DIST(0,$J170/2,$M170,TRUE))*$D170+($K170="Steady Growth")*(AND(DA$6&gt;=$F170,DA$6&lt;=$H170)*((DA$6-$F170+1)/($J170*($J170+1)/2)*$D170))+($K170="custom")*CustCF!CU170</f>
        <v>0</v>
      </c>
      <c r="DB170" s="95">
        <f>($K170="Bell Curve")*(_xlfn.NORM.DIST(AND(DB$6&gt;=$F170,DB$6&lt;=$H170)*(DB$6-$F170+1),$J170/2,$M170,TRUE)-_xlfn.NORM.DIST(AND(DB$6&gt;=$F170,DB$6&lt;=$H170)*(DA$6-$F170+1),$J170/2,$M170,TRUE))/(1-2*_xlfn.NORM.DIST(0,$J170/2,$M170,TRUE))*$D170+($K170="Steady Growth")*(AND(DB$6&gt;=$F170,DB$6&lt;=$H170)*((DB$6-$F170+1)/($J170*($J170+1)/2)*$D170))+($K170="custom")*CustCF!CV170</f>
        <v>0</v>
      </c>
      <c r="DC170" s="95">
        <f>($K170="Bell Curve")*(_xlfn.NORM.DIST(AND(DC$6&gt;=$F170,DC$6&lt;=$H170)*(DC$6-$F170+1),$J170/2,$M170,TRUE)-_xlfn.NORM.DIST(AND(DC$6&gt;=$F170,DC$6&lt;=$H170)*(DB$6-$F170+1),$J170/2,$M170,TRUE))/(1-2*_xlfn.NORM.DIST(0,$J170/2,$M170,TRUE))*$D170+($K170="Steady Growth")*(AND(DC$6&gt;=$F170,DC$6&lt;=$H170)*((DC$6-$F170+1)/($J170*($J170+1)/2)*$D170))+($K170="custom")*CustCF!CW170</f>
        <v>0</v>
      </c>
      <c r="DD170" s="95">
        <f>($K170="Bell Curve")*(_xlfn.NORM.DIST(AND(DD$6&gt;=$F170,DD$6&lt;=$H170)*(DD$6-$F170+1),$J170/2,$M170,TRUE)-_xlfn.NORM.DIST(AND(DD$6&gt;=$F170,DD$6&lt;=$H170)*(DC$6-$F170+1),$J170/2,$M170,TRUE))/(1-2*_xlfn.NORM.DIST(0,$J170/2,$M170,TRUE))*$D170+($K170="Steady Growth")*(AND(DD$6&gt;=$F170,DD$6&lt;=$H170)*((DD$6-$F170+1)/($J170*($J170+1)/2)*$D170))+($K170="custom")*CustCF!CX170</f>
        <v>0</v>
      </c>
      <c r="DE170" s="95">
        <f>($K170="Bell Curve")*(_xlfn.NORM.DIST(AND(DE$6&gt;=$F170,DE$6&lt;=$H170)*(DE$6-$F170+1),$J170/2,$M170,TRUE)-_xlfn.NORM.DIST(AND(DE$6&gt;=$F170,DE$6&lt;=$H170)*(DD$6-$F170+1),$J170/2,$M170,TRUE))/(1-2*_xlfn.NORM.DIST(0,$J170/2,$M170,TRUE))*$D170+($K170="Steady Growth")*(AND(DE$6&gt;=$F170,DE$6&lt;=$H170)*((DE$6-$F170+1)/($J170*($J170+1)/2)*$D170))+($K170="custom")*CustCF!CY170</f>
        <v>0</v>
      </c>
      <c r="DF170" s="95">
        <f>($K170="Bell Curve")*(_xlfn.NORM.DIST(AND(DF$6&gt;=$F170,DF$6&lt;=$H170)*(DF$6-$F170+1),$J170/2,$M170,TRUE)-_xlfn.NORM.DIST(AND(DF$6&gt;=$F170,DF$6&lt;=$H170)*(DE$6-$F170+1),$J170/2,$M170,TRUE))/(1-2*_xlfn.NORM.DIST(0,$J170/2,$M170,TRUE))*$D170+($K170="Steady Growth")*(AND(DF$6&gt;=$F170,DF$6&lt;=$H170)*((DF$6-$F170+1)/($J170*($J170+1)/2)*$D170))+($K170="custom")*CustCF!CZ170</f>
        <v>0</v>
      </c>
      <c r="DG170" s="95">
        <f>($K170="Bell Curve")*(_xlfn.NORM.DIST(AND(DG$6&gt;=$F170,DG$6&lt;=$H170)*(DG$6-$F170+1),$J170/2,$M170,TRUE)-_xlfn.NORM.DIST(AND(DG$6&gt;=$F170,DG$6&lt;=$H170)*(DF$6-$F170+1),$J170/2,$M170,TRUE))/(1-2*_xlfn.NORM.DIST(0,$J170/2,$M170,TRUE))*$D170+($K170="Steady Growth")*(AND(DG$6&gt;=$F170,DG$6&lt;=$H170)*((DG$6-$F170+1)/($J170*($J170+1)/2)*$D170))+($K170="custom")*CustCF!DA170</f>
        <v>0</v>
      </c>
      <c r="DH170" s="95">
        <f>($K170="Bell Curve")*(_xlfn.NORM.DIST(AND(DH$6&gt;=$F170,DH$6&lt;=$H170)*(DH$6-$F170+1),$J170/2,$M170,TRUE)-_xlfn.NORM.DIST(AND(DH$6&gt;=$F170,DH$6&lt;=$H170)*(DG$6-$F170+1),$J170/2,$M170,TRUE))/(1-2*_xlfn.NORM.DIST(0,$J170/2,$M170,TRUE))*$D170+($K170="Steady Growth")*(AND(DH$6&gt;=$F170,DH$6&lt;=$H170)*((DH$6-$F170+1)/($J170*($J170+1)/2)*$D170))+($K170="custom")*CustCF!DB170</f>
        <v>0</v>
      </c>
      <c r="DI170" s="95">
        <f>($K170="Bell Curve")*(_xlfn.NORM.DIST(AND(DI$6&gt;=$F170,DI$6&lt;=$H170)*(DI$6-$F170+1),$J170/2,$M170,TRUE)-_xlfn.NORM.DIST(AND(DI$6&gt;=$F170,DI$6&lt;=$H170)*(DH$6-$F170+1),$J170/2,$M170,TRUE))/(1-2*_xlfn.NORM.DIST(0,$J170/2,$M170,TRUE))*$D170+($K170="Steady Growth")*(AND(DI$6&gt;=$F170,DI$6&lt;=$H170)*((DI$6-$F170+1)/($J170*($J170+1)/2)*$D170))+($K170="custom")*CustCF!DC170</f>
        <v>0</v>
      </c>
      <c r="DJ170" s="95">
        <f>($K170="Bell Curve")*(_xlfn.NORM.DIST(AND(DJ$6&gt;=$F170,DJ$6&lt;=$H170)*(DJ$6-$F170+1),$J170/2,$M170,TRUE)-_xlfn.NORM.DIST(AND(DJ$6&gt;=$F170,DJ$6&lt;=$H170)*(DI$6-$F170+1),$J170/2,$M170,TRUE))/(1-2*_xlfn.NORM.DIST(0,$J170/2,$M170,TRUE))*$D170+($K170="Steady Growth")*(AND(DJ$6&gt;=$F170,DJ$6&lt;=$H170)*((DJ$6-$F170+1)/($J170*($J170+1)/2)*$D170))+($K170="custom")*CustCF!DD170</f>
        <v>0</v>
      </c>
      <c r="DK170" s="95">
        <f>($K170="Bell Curve")*(_xlfn.NORM.DIST(AND(DK$6&gt;=$F170,DK$6&lt;=$H170)*(DK$6-$F170+1),$J170/2,$M170,TRUE)-_xlfn.NORM.DIST(AND(DK$6&gt;=$F170,DK$6&lt;=$H170)*(DJ$6-$F170+1),$J170/2,$M170,TRUE))/(1-2*_xlfn.NORM.DIST(0,$J170/2,$M170,TRUE))*$D170+($K170="Steady Growth")*(AND(DK$6&gt;=$F170,DK$6&lt;=$H170)*((DK$6-$F170+1)/($J170*($J170+1)/2)*$D170))+($K170="custom")*CustCF!DE170</f>
        <v>0</v>
      </c>
      <c r="DL170" s="95">
        <f>($K170="Bell Curve")*(_xlfn.NORM.DIST(AND(DL$6&gt;=$F170,DL$6&lt;=$H170)*(DL$6-$F170+1),$J170/2,$M170,TRUE)-_xlfn.NORM.DIST(AND(DL$6&gt;=$F170,DL$6&lt;=$H170)*(DK$6-$F170+1),$J170/2,$M170,TRUE))/(1-2*_xlfn.NORM.DIST(0,$J170/2,$M170,TRUE))*$D170+($K170="Steady Growth")*(AND(DL$6&gt;=$F170,DL$6&lt;=$H170)*((DL$6-$F170+1)/($J170*($J170+1)/2)*$D170))+($K170="custom")*CustCF!DF170</f>
        <v>0</v>
      </c>
      <c r="DM170" s="95">
        <f>($K170="Bell Curve")*(_xlfn.NORM.DIST(AND(DM$6&gt;=$F170,DM$6&lt;=$H170)*(DM$6-$F170+1),$J170/2,$M170,TRUE)-_xlfn.NORM.DIST(AND(DM$6&gt;=$F170,DM$6&lt;=$H170)*(DL$6-$F170+1),$J170/2,$M170,TRUE))/(1-2*_xlfn.NORM.DIST(0,$J170/2,$M170,TRUE))*$D170+($K170="Steady Growth")*(AND(DM$6&gt;=$F170,DM$6&lt;=$H170)*((DM$6-$F170+1)/($J170*($J170+1)/2)*$D170))+($K170="custom")*CustCF!DG170</f>
        <v>0</v>
      </c>
      <c r="DN170" s="95">
        <f>($K170="Bell Curve")*(_xlfn.NORM.DIST(AND(DN$6&gt;=$F170,DN$6&lt;=$H170)*(DN$6-$F170+1),$J170/2,$M170,TRUE)-_xlfn.NORM.DIST(AND(DN$6&gt;=$F170,DN$6&lt;=$H170)*(DM$6-$F170+1),$J170/2,$M170,TRUE))/(1-2*_xlfn.NORM.DIST(0,$J170/2,$M170,TRUE))*$D170+($K170="Steady Growth")*(AND(DN$6&gt;=$F170,DN$6&lt;=$H170)*((DN$6-$F170+1)/($J170*($J170+1)/2)*$D170))+($K170="custom")*CustCF!DH170</f>
        <v>0</v>
      </c>
      <c r="DO170" s="95">
        <f>($K170="Bell Curve")*(_xlfn.NORM.DIST(AND(DO$6&gt;=$F170,DO$6&lt;=$H170)*(DO$6-$F170+1),$J170/2,$M170,TRUE)-_xlfn.NORM.DIST(AND(DO$6&gt;=$F170,DO$6&lt;=$H170)*(DN$6-$F170+1),$J170/2,$M170,TRUE))/(1-2*_xlfn.NORM.DIST(0,$J170/2,$M170,TRUE))*$D170+($K170="Steady Growth")*(AND(DO$6&gt;=$F170,DO$6&lt;=$H170)*((DO$6-$F170+1)/($J170*($J170+1)/2)*$D170))+($K170="custom")*CustCF!DI170</f>
        <v>0</v>
      </c>
      <c r="DP170" s="95">
        <f>($K170="Bell Curve")*(_xlfn.NORM.DIST(AND(DP$6&gt;=$F170,DP$6&lt;=$H170)*(DP$6-$F170+1),$J170/2,$M170,TRUE)-_xlfn.NORM.DIST(AND(DP$6&gt;=$F170,DP$6&lt;=$H170)*(DO$6-$F170+1),$J170/2,$M170,TRUE))/(1-2*_xlfn.NORM.DIST(0,$J170/2,$M170,TRUE))*$D170+($K170="Steady Growth")*(AND(DP$6&gt;=$F170,DP$6&lt;=$H170)*((DP$6-$F170+1)/($J170*($J170+1)/2)*$D170))+($K170="custom")*CustCF!DJ170</f>
        <v>0</v>
      </c>
      <c r="DQ170" s="95">
        <f>($K170="Bell Curve")*(_xlfn.NORM.DIST(AND(DQ$6&gt;=$F170,DQ$6&lt;=$H170)*(DQ$6-$F170+1),$J170/2,$M170,TRUE)-_xlfn.NORM.DIST(AND(DQ$6&gt;=$F170,DQ$6&lt;=$H170)*(DP$6-$F170+1),$J170/2,$M170,TRUE))/(1-2*_xlfn.NORM.DIST(0,$J170/2,$M170,TRUE))*$D170+($K170="Steady Growth")*(AND(DQ$6&gt;=$F170,DQ$6&lt;=$H170)*((DQ$6-$F170+1)/($J170*($J170+1)/2)*$D170))+($K170="custom")*CustCF!DK170</f>
        <v>0</v>
      </c>
      <c r="DR170" s="95">
        <f>($K170="Bell Curve")*(_xlfn.NORM.DIST(AND(DR$6&gt;=$F170,DR$6&lt;=$H170)*(DR$6-$F170+1),$J170/2,$M170,TRUE)-_xlfn.NORM.DIST(AND(DR$6&gt;=$F170,DR$6&lt;=$H170)*(DQ$6-$F170+1),$J170/2,$M170,TRUE))/(1-2*_xlfn.NORM.DIST(0,$J170/2,$M170,TRUE))*$D170+($K170="Steady Growth")*(AND(DR$6&gt;=$F170,DR$6&lt;=$H170)*((DR$6-$F170+1)/($J170*($J170+1)/2)*$D170))+($K170="custom")*CustCF!DL170</f>
        <v>0</v>
      </c>
      <c r="DS170" s="95">
        <f>($K170="Bell Curve")*(_xlfn.NORM.DIST(AND(DS$6&gt;=$F170,DS$6&lt;=$H170)*(DS$6-$F170+1),$J170/2,$M170,TRUE)-_xlfn.NORM.DIST(AND(DS$6&gt;=$F170,DS$6&lt;=$H170)*(DR$6-$F170+1),$J170/2,$M170,TRUE))/(1-2*_xlfn.NORM.DIST(0,$J170/2,$M170,TRUE))*$D170+($K170="Steady Growth")*(AND(DS$6&gt;=$F170,DS$6&lt;=$H170)*((DS$6-$F170+1)/($J170*($J170+1)/2)*$D170))+($K170="custom")*CustCF!DM170</f>
        <v>0</v>
      </c>
      <c r="DT170" s="95">
        <f>($K170="Bell Curve")*(_xlfn.NORM.DIST(AND(DT$6&gt;=$F170,DT$6&lt;=$H170)*(DT$6-$F170+1),$J170/2,$M170,TRUE)-_xlfn.NORM.DIST(AND(DT$6&gt;=$F170,DT$6&lt;=$H170)*(DS$6-$F170+1),$J170/2,$M170,TRUE))/(1-2*_xlfn.NORM.DIST(0,$J170/2,$M170,TRUE))*$D170+($K170="Steady Growth")*(AND(DT$6&gt;=$F170,DT$6&lt;=$H170)*((DT$6-$F170+1)/($J170*($J170+1)/2)*$D170))+($K170="custom")*CustCF!DN170</f>
        <v>0</v>
      </c>
      <c r="DU170" s="95">
        <f>($K170="Bell Curve")*(_xlfn.NORM.DIST(AND(DU$6&gt;=$F170,DU$6&lt;=$H170)*(DU$6-$F170+1),$J170/2,$M170,TRUE)-_xlfn.NORM.DIST(AND(DU$6&gt;=$F170,DU$6&lt;=$H170)*(DT$6-$F170+1),$J170/2,$M170,TRUE))/(1-2*_xlfn.NORM.DIST(0,$J170/2,$M170,TRUE))*$D170+($K170="Steady Growth")*(AND(DU$6&gt;=$F170,DU$6&lt;=$H170)*((DU$6-$F170+1)/($J170*($J170+1)/2)*$D170))+($K170="custom")*CustCF!DO170</f>
        <v>0</v>
      </c>
      <c r="DV170" s="95">
        <f>($K170="Bell Curve")*(_xlfn.NORM.DIST(AND(DV$6&gt;=$F170,DV$6&lt;=$H170)*(DV$6-$F170+1),$J170/2,$M170,TRUE)-_xlfn.NORM.DIST(AND(DV$6&gt;=$F170,DV$6&lt;=$H170)*(DU$6-$F170+1),$J170/2,$M170,TRUE))/(1-2*_xlfn.NORM.DIST(0,$J170/2,$M170,TRUE))*$D170+($K170="Steady Growth")*(AND(DV$6&gt;=$F170,DV$6&lt;=$H170)*((DV$6-$F170+1)/($J170*($J170+1)/2)*$D170))+($K170="custom")*CustCF!DP170</f>
        <v>0</v>
      </c>
      <c r="DW170" s="95">
        <f>($K170="Bell Curve")*(_xlfn.NORM.DIST(AND(DW$6&gt;=$F170,DW$6&lt;=$H170)*(DW$6-$F170+1),$J170/2,$M170,TRUE)-_xlfn.NORM.DIST(AND(DW$6&gt;=$F170,DW$6&lt;=$H170)*(DV$6-$F170+1),$J170/2,$M170,TRUE))/(1-2*_xlfn.NORM.DIST(0,$J170/2,$M170,TRUE))*$D170+($K170="Steady Growth")*(AND(DW$6&gt;=$F170,DW$6&lt;=$H170)*((DW$6-$F170+1)/($J170*($J170+1)/2)*$D170))+($K170="custom")*CustCF!DQ170</f>
        <v>0</v>
      </c>
      <c r="DX170" s="95">
        <f>($K170="Bell Curve")*(_xlfn.NORM.DIST(AND(DX$6&gt;=$F170,DX$6&lt;=$H170)*(DX$6-$F170+1),$J170/2,$M170,TRUE)-_xlfn.NORM.DIST(AND(DX$6&gt;=$F170,DX$6&lt;=$H170)*(DW$6-$F170+1),$J170/2,$M170,TRUE))/(1-2*_xlfn.NORM.DIST(0,$J170/2,$M170,TRUE))*$D170+($K170="Steady Growth")*(AND(DX$6&gt;=$F170,DX$6&lt;=$H170)*((DX$6-$F170+1)/($J170*($J170+1)/2)*$D170))+($K170="custom")*CustCF!DR170</f>
        <v>0</v>
      </c>
      <c r="DY170" s="95">
        <f>($K170="Bell Curve")*(_xlfn.NORM.DIST(AND(DY$6&gt;=$F170,DY$6&lt;=$H170)*(DY$6-$F170+1),$J170/2,$M170,TRUE)-_xlfn.NORM.DIST(AND(DY$6&gt;=$F170,DY$6&lt;=$H170)*(DX$6-$F170+1),$J170/2,$M170,TRUE))/(1-2*_xlfn.NORM.DIST(0,$J170/2,$M170,TRUE))*$D170+($K170="Steady Growth")*(AND(DY$6&gt;=$F170,DY$6&lt;=$H170)*((DY$6-$F170+1)/($J170*($J170+1)/2)*$D170))+($K170="custom")*CustCF!DS170</f>
        <v>0</v>
      </c>
      <c r="DZ170" s="95">
        <f>($K170="Bell Curve")*(_xlfn.NORM.DIST(AND(DZ$6&gt;=$F170,DZ$6&lt;=$H170)*(DZ$6-$F170+1),$J170/2,$M170,TRUE)-_xlfn.NORM.DIST(AND(DZ$6&gt;=$F170,DZ$6&lt;=$H170)*(DY$6-$F170+1),$J170/2,$M170,TRUE))/(1-2*_xlfn.NORM.DIST(0,$J170/2,$M170,TRUE))*$D170+($K170="Steady Growth")*(AND(DZ$6&gt;=$F170,DZ$6&lt;=$H170)*((DZ$6-$F170+1)/($J170*($J170+1)/2)*$D170))+($K170="custom")*CustCF!DT170</f>
        <v>0</v>
      </c>
      <c r="EA170" s="95">
        <f>($K170="Bell Curve")*(_xlfn.NORM.DIST(AND(EA$6&gt;=$F170,EA$6&lt;=$H170)*(EA$6-$F170+1),$J170/2,$M170,TRUE)-_xlfn.NORM.DIST(AND(EA$6&gt;=$F170,EA$6&lt;=$H170)*(DZ$6-$F170+1),$J170/2,$M170,TRUE))/(1-2*_xlfn.NORM.DIST(0,$J170/2,$M170,TRUE))*$D170+($K170="Steady Growth")*(AND(EA$6&gt;=$F170,EA$6&lt;=$H170)*((EA$6-$F170+1)/($J170*($J170+1)/2)*$D170))+($K170="custom")*CustCF!DU170</f>
        <v>0</v>
      </c>
      <c r="EB170" s="95">
        <f>($K170="Bell Curve")*(_xlfn.NORM.DIST(AND(EB$6&gt;=$F170,EB$6&lt;=$H170)*(EB$6-$F170+1),$J170/2,$M170,TRUE)-_xlfn.NORM.DIST(AND(EB$6&gt;=$F170,EB$6&lt;=$H170)*(EA$6-$F170+1),$J170/2,$M170,TRUE))/(1-2*_xlfn.NORM.DIST(0,$J170/2,$M170,TRUE))*$D170+($K170="Steady Growth")*(AND(EB$6&gt;=$F170,EB$6&lt;=$H170)*((EB$6-$F170+1)/($J170*($J170+1)/2)*$D170))+($K170="custom")*CustCF!DV170</f>
        <v>0</v>
      </c>
      <c r="EC170" s="95">
        <f>($K170="Bell Curve")*(_xlfn.NORM.DIST(AND(EC$6&gt;=$F170,EC$6&lt;=$H170)*(EC$6-$F170+1),$J170/2,$M170,TRUE)-_xlfn.NORM.DIST(AND(EC$6&gt;=$F170,EC$6&lt;=$H170)*(EB$6-$F170+1),$J170/2,$M170,TRUE))/(1-2*_xlfn.NORM.DIST(0,$J170/2,$M170,TRUE))*$D170+($K170="Steady Growth")*(AND(EC$6&gt;=$F170,EC$6&lt;=$H170)*((EC$6-$F170+1)/($J170*($J170+1)/2)*$D170))+($K170="custom")*CustCF!DW170</f>
        <v>0</v>
      </c>
      <c r="ED170" s="95">
        <f>($K170="Bell Curve")*(_xlfn.NORM.DIST(AND(ED$6&gt;=$F170,ED$6&lt;=$H170)*(ED$6-$F170+1),$J170/2,$M170,TRUE)-_xlfn.NORM.DIST(AND(ED$6&gt;=$F170,ED$6&lt;=$H170)*(EC$6-$F170+1),$J170/2,$M170,TRUE))/(1-2*_xlfn.NORM.DIST(0,$J170/2,$M170,TRUE))*$D170+($K170="Steady Growth")*(AND(ED$6&gt;=$F170,ED$6&lt;=$H170)*((ED$6-$F170+1)/($J170*($J170+1)/2)*$D170))+($K170="custom")*CustCF!DX170</f>
        <v>0</v>
      </c>
      <c r="EE170" s="95">
        <f>($K170="Bell Curve")*(_xlfn.NORM.DIST(AND(EE$6&gt;=$F170,EE$6&lt;=$H170)*(EE$6-$F170+1),$J170/2,$M170,TRUE)-_xlfn.NORM.DIST(AND(EE$6&gt;=$F170,EE$6&lt;=$H170)*(ED$6-$F170+1),$J170/2,$M170,TRUE))/(1-2*_xlfn.NORM.DIST(0,$J170/2,$M170,TRUE))*$D170+($K170="Steady Growth")*(AND(EE$6&gt;=$F170,EE$6&lt;=$H170)*((EE$6-$F170+1)/($J170*($J170+1)/2)*$D170))+($K170="custom")*CustCF!DY170</f>
        <v>0</v>
      </c>
      <c r="EF170" s="95">
        <f>($K170="Bell Curve")*(_xlfn.NORM.DIST(AND(EF$6&gt;=$F170,EF$6&lt;=$H170)*(EF$6-$F170+1),$J170/2,$M170,TRUE)-_xlfn.NORM.DIST(AND(EF$6&gt;=$F170,EF$6&lt;=$H170)*(EE$6-$F170+1),$J170/2,$M170,TRUE))/(1-2*_xlfn.NORM.DIST(0,$J170/2,$M170,TRUE))*$D170+($K170="Steady Growth")*(AND(EF$6&gt;=$F170,EF$6&lt;=$H170)*((EF$6-$F170+1)/($J170*($J170+1)/2)*$D170))+($K170="custom")*CustCF!DZ170</f>
        <v>0</v>
      </c>
      <c r="EG170" s="95">
        <f>($K170="Bell Curve")*(_xlfn.NORM.DIST(AND(EG$6&gt;=$F170,EG$6&lt;=$H170)*(EG$6-$F170+1),$J170/2,$M170,TRUE)-_xlfn.NORM.DIST(AND(EG$6&gt;=$F170,EG$6&lt;=$H170)*(EF$6-$F170+1),$J170/2,$M170,TRUE))/(1-2*_xlfn.NORM.DIST(0,$J170/2,$M170,TRUE))*$D170+($K170="Steady Growth")*(AND(EG$6&gt;=$F170,EG$6&lt;=$H170)*((EG$6-$F170+1)/($J170*($J170+1)/2)*$D170))+($K170="custom")*CustCF!EA170</f>
        <v>0</v>
      </c>
      <c r="EH170" s="95">
        <f>($K170="Bell Curve")*(_xlfn.NORM.DIST(AND(EH$6&gt;=$F170,EH$6&lt;=$H170)*(EH$6-$F170+1),$J170/2,$M170,TRUE)-_xlfn.NORM.DIST(AND(EH$6&gt;=$F170,EH$6&lt;=$H170)*(EG$6-$F170+1),$J170/2,$M170,TRUE))/(1-2*_xlfn.NORM.DIST(0,$J170/2,$M170,TRUE))*$D170+($K170="Steady Growth")*(AND(EH$6&gt;=$F170,EH$6&lt;=$H170)*((EH$6-$F170+1)/($J170*($J170+1)/2)*$D170))+($K170="custom")*CustCF!EB170</f>
        <v>0</v>
      </c>
      <c r="EI170" s="95">
        <f>($K170="Bell Curve")*(_xlfn.NORM.DIST(AND(EI$6&gt;=$F170,EI$6&lt;=$H170)*(EI$6-$F170+1),$J170/2,$M170,TRUE)-_xlfn.NORM.DIST(AND(EI$6&gt;=$F170,EI$6&lt;=$H170)*(EH$6-$F170+1),$J170/2,$M170,TRUE))/(1-2*_xlfn.NORM.DIST(0,$J170/2,$M170,TRUE))*$D170+($K170="Steady Growth")*(AND(EI$6&gt;=$F170,EI$6&lt;=$H170)*((EI$6-$F170+1)/($J170*($J170+1)/2)*$D170))+($K170="custom")*CustCF!EC170</f>
        <v>0</v>
      </c>
      <c r="EJ170" s="95">
        <f>($K170="Bell Curve")*(_xlfn.NORM.DIST(AND(EJ$6&gt;=$F170,EJ$6&lt;=$H170)*(EJ$6-$F170+1),$J170/2,$M170,TRUE)-_xlfn.NORM.DIST(AND(EJ$6&gt;=$F170,EJ$6&lt;=$H170)*(EI$6-$F170+1),$J170/2,$M170,TRUE))/(1-2*_xlfn.NORM.DIST(0,$J170/2,$M170,TRUE))*$D170+($K170="Steady Growth")*(AND(EJ$6&gt;=$F170,EJ$6&lt;=$H170)*((EJ$6-$F170+1)/($J170*($J170+1)/2)*$D170))+($K170="custom")*CustCF!ED170</f>
        <v>0</v>
      </c>
      <c r="EK170" s="95">
        <f>($K170="Bell Curve")*(_xlfn.NORM.DIST(AND(EK$6&gt;=$F170,EK$6&lt;=$H170)*(EK$6-$F170+1),$J170/2,$M170,TRUE)-_xlfn.NORM.DIST(AND(EK$6&gt;=$F170,EK$6&lt;=$H170)*(EJ$6-$F170+1),$J170/2,$M170,TRUE))/(1-2*_xlfn.NORM.DIST(0,$J170/2,$M170,TRUE))*$D170+($K170="Steady Growth")*(AND(EK$6&gt;=$F170,EK$6&lt;=$H170)*((EK$6-$F170+1)/($J170*($J170+1)/2)*$D170))+($K170="custom")*CustCF!EE170</f>
        <v>0</v>
      </c>
      <c r="EL170" s="95">
        <f>($K170="Bell Curve")*(_xlfn.NORM.DIST(AND(EL$6&gt;=$F170,EL$6&lt;=$H170)*(EL$6-$F170+1),$J170/2,$M170,TRUE)-_xlfn.NORM.DIST(AND(EL$6&gt;=$F170,EL$6&lt;=$H170)*(EK$6-$F170+1),$J170/2,$M170,TRUE))/(1-2*_xlfn.NORM.DIST(0,$J170/2,$M170,TRUE))*$D170+($K170="Steady Growth")*(AND(EL$6&gt;=$F170,EL$6&lt;=$H170)*((EL$6-$F170+1)/($J170*($J170+1)/2)*$D170))+($K170="custom")*CustCF!EF170</f>
        <v>0</v>
      </c>
      <c r="EM170" s="95">
        <f>($K170="Bell Curve")*(_xlfn.NORM.DIST(AND(EM$6&gt;=$F170,EM$6&lt;=$H170)*(EM$6-$F170+1),$J170/2,$M170,TRUE)-_xlfn.NORM.DIST(AND(EM$6&gt;=$F170,EM$6&lt;=$H170)*(EL$6-$F170+1),$J170/2,$M170,TRUE))/(1-2*_xlfn.NORM.DIST(0,$J170/2,$M170,TRUE))*$D170+($K170="Steady Growth")*(AND(EM$6&gt;=$F170,EM$6&lt;=$H170)*((EM$6-$F170+1)/($J170*($J170+1)/2)*$D170))+($K170="custom")*CustCF!EG170</f>
        <v>0</v>
      </c>
      <c r="EN170" s="95">
        <f>($K170="Bell Curve")*(_xlfn.NORM.DIST(AND(EN$6&gt;=$F170,EN$6&lt;=$H170)*(EN$6-$F170+1),$J170/2,$M170,TRUE)-_xlfn.NORM.DIST(AND(EN$6&gt;=$F170,EN$6&lt;=$H170)*(EM$6-$F170+1),$J170/2,$M170,TRUE))/(1-2*_xlfn.NORM.DIST(0,$J170/2,$M170,TRUE))*$D170+($K170="Steady Growth")*(AND(EN$6&gt;=$F170,EN$6&lt;=$H170)*((EN$6-$F170+1)/($J170*($J170+1)/2)*$D170))+($K170="custom")*CustCF!EH170</f>
        <v>0</v>
      </c>
      <c r="EO170" s="95">
        <f>($K170="Bell Curve")*(_xlfn.NORM.DIST(AND(EO$6&gt;=$F170,EO$6&lt;=$H170)*(EO$6-$F170+1),$J170/2,$M170,TRUE)-_xlfn.NORM.DIST(AND(EO$6&gt;=$F170,EO$6&lt;=$H170)*(EN$6-$F170+1),$J170/2,$M170,TRUE))/(1-2*_xlfn.NORM.DIST(0,$J170/2,$M170,TRUE))*$D170+($K170="Steady Growth")*(AND(EO$6&gt;=$F170,EO$6&lt;=$H170)*((EO$6-$F170+1)/($J170*($J170+1)/2)*$D170))+($K170="custom")*CustCF!EI170</f>
        <v>0</v>
      </c>
      <c r="EP170" s="95">
        <f>($K170="Bell Curve")*(_xlfn.NORM.DIST(AND(EP$6&gt;=$F170,EP$6&lt;=$H170)*(EP$6-$F170+1),$J170/2,$M170,TRUE)-_xlfn.NORM.DIST(AND(EP$6&gt;=$F170,EP$6&lt;=$H170)*(EO$6-$F170+1),$J170/2,$M170,TRUE))/(1-2*_xlfn.NORM.DIST(0,$J170/2,$M170,TRUE))*$D170+($K170="Steady Growth")*(AND(EP$6&gt;=$F170,EP$6&lt;=$H170)*((EP$6-$F170+1)/($J170*($J170+1)/2)*$D170))+($K170="custom")*CustCF!EJ170</f>
        <v>0</v>
      </c>
      <c r="EQ170" s="95">
        <f>($K170="Bell Curve")*(_xlfn.NORM.DIST(AND(EQ$6&gt;=$F170,EQ$6&lt;=$H170)*(EQ$6-$F170+1),$J170/2,$M170,TRUE)-_xlfn.NORM.DIST(AND(EQ$6&gt;=$F170,EQ$6&lt;=$H170)*(EP$6-$F170+1),$J170/2,$M170,TRUE))/(1-2*_xlfn.NORM.DIST(0,$J170/2,$M170,TRUE))*$D170+($K170="Steady Growth")*(AND(EQ$6&gt;=$F170,EQ$6&lt;=$H170)*((EQ$6-$F170+1)/($J170*($J170+1)/2)*$D170))+($K170="custom")*CustCF!EK170</f>
        <v>0</v>
      </c>
      <c r="ER170" s="95">
        <f>($K170="Bell Curve")*(_xlfn.NORM.DIST(AND(ER$6&gt;=$F170,ER$6&lt;=$H170)*(ER$6-$F170+1),$J170/2,$M170,TRUE)-_xlfn.NORM.DIST(AND(ER$6&gt;=$F170,ER$6&lt;=$H170)*(EQ$6-$F170+1),$J170/2,$M170,TRUE))/(1-2*_xlfn.NORM.DIST(0,$J170/2,$M170,TRUE))*$D170+($K170="Steady Growth")*(AND(ER$6&gt;=$F170,ER$6&lt;=$H170)*((ER$6-$F170+1)/($J170*($J170+1)/2)*$D170))+($K170="custom")*CustCF!EL170</f>
        <v>0</v>
      </c>
      <c r="ES170" s="95">
        <f>($K170="Bell Curve")*(_xlfn.NORM.DIST(AND(ES$6&gt;=$F170,ES$6&lt;=$H170)*(ES$6-$F170+1),$J170/2,$M170,TRUE)-_xlfn.NORM.DIST(AND(ES$6&gt;=$F170,ES$6&lt;=$H170)*(ER$6-$F170+1),$J170/2,$M170,TRUE))/(1-2*_xlfn.NORM.DIST(0,$J170/2,$M170,TRUE))*$D170+($K170="Steady Growth")*(AND(ES$6&gt;=$F170,ES$6&lt;=$H170)*((ES$6-$F170+1)/($J170*($J170+1)/2)*$D170))+($K170="custom")*CustCF!EM170</f>
        <v>0</v>
      </c>
      <c r="ET170" s="95">
        <f>($K170="Bell Curve")*(_xlfn.NORM.DIST(AND(ET$6&gt;=$F170,ET$6&lt;=$H170)*(ET$6-$F170+1),$J170/2,$M170,TRUE)-_xlfn.NORM.DIST(AND(ET$6&gt;=$F170,ET$6&lt;=$H170)*(ES$6-$F170+1),$J170/2,$M170,TRUE))/(1-2*_xlfn.NORM.DIST(0,$J170/2,$M170,TRUE))*$D170+($K170="Steady Growth")*(AND(ET$6&gt;=$F170,ET$6&lt;=$H170)*((ET$6-$F170+1)/($J170*($J170+1)/2)*$D170))+($K170="custom")*CustCF!EN170</f>
        <v>0</v>
      </c>
      <c r="EU170" s="95">
        <f>($K170="Bell Curve")*(_xlfn.NORM.DIST(AND(EU$6&gt;=$F170,EU$6&lt;=$H170)*(EU$6-$F170+1),$J170/2,$M170,TRUE)-_xlfn.NORM.DIST(AND(EU$6&gt;=$F170,EU$6&lt;=$H170)*(ET$6-$F170+1),$J170/2,$M170,TRUE))/(1-2*_xlfn.NORM.DIST(0,$J170/2,$M170,TRUE))*$D170+($K170="Steady Growth")*(AND(EU$6&gt;=$F170,EU$6&lt;=$H170)*((EU$6-$F170+1)/($J170*($J170+1)/2)*$D170))+($K170="custom")*CustCF!EO170</f>
        <v>0</v>
      </c>
      <c r="EV170" s="95">
        <f>($K170="Bell Curve")*(_xlfn.NORM.DIST(AND(EV$6&gt;=$F170,EV$6&lt;=$H170)*(EV$6-$F170+1),$J170/2,$M170,TRUE)-_xlfn.NORM.DIST(AND(EV$6&gt;=$F170,EV$6&lt;=$H170)*(EU$6-$F170+1),$J170/2,$M170,TRUE))/(1-2*_xlfn.NORM.DIST(0,$J170/2,$M170,TRUE))*$D170+($K170="Steady Growth")*(AND(EV$6&gt;=$F170,EV$6&lt;=$H170)*((EV$6-$F170+1)/($J170*($J170+1)/2)*$D170))+($K170="custom")*CustCF!EP170</f>
        <v>0</v>
      </c>
      <c r="EW170" s="95">
        <f>($K170="Bell Curve")*(_xlfn.NORM.DIST(AND(EW$6&gt;=$F170,EW$6&lt;=$H170)*(EW$6-$F170+1),$J170/2,$M170,TRUE)-_xlfn.NORM.DIST(AND(EW$6&gt;=$F170,EW$6&lt;=$H170)*(EV$6-$F170+1),$J170/2,$M170,TRUE))/(1-2*_xlfn.NORM.DIST(0,$J170/2,$M170,TRUE))*$D170+($K170="Steady Growth")*(AND(EW$6&gt;=$F170,EW$6&lt;=$H170)*((EW$6-$F170+1)/($J170*($J170+1)/2)*$D170))+($K170="custom")*CustCF!EQ170</f>
        <v>0</v>
      </c>
      <c r="EX170" s="95">
        <f>($K170="Bell Curve")*(_xlfn.NORM.DIST(AND(EX$6&gt;=$F170,EX$6&lt;=$H170)*(EX$6-$F170+1),$J170/2,$M170,TRUE)-_xlfn.NORM.DIST(AND(EX$6&gt;=$F170,EX$6&lt;=$H170)*(EW$6-$F170+1),$J170/2,$M170,TRUE))/(1-2*_xlfn.NORM.DIST(0,$J170/2,$M170,TRUE))*$D170+($K170="Steady Growth")*(AND(EX$6&gt;=$F170,EX$6&lt;=$H170)*((EX$6-$F170+1)/($J170*($J170+1)/2)*$D170))+($K170="custom")*CustCF!ER170</f>
        <v>0</v>
      </c>
      <c r="EY170" s="95">
        <f>($K170="Bell Curve")*(_xlfn.NORM.DIST(AND(EY$6&gt;=$F170,EY$6&lt;=$H170)*(EY$6-$F170+1),$J170/2,$M170,TRUE)-_xlfn.NORM.DIST(AND(EY$6&gt;=$F170,EY$6&lt;=$H170)*(EX$6-$F170+1),$J170/2,$M170,TRUE))/(1-2*_xlfn.NORM.DIST(0,$J170/2,$M170,TRUE))*$D170+($K170="Steady Growth")*(AND(EY$6&gt;=$F170,EY$6&lt;=$H170)*((EY$6-$F170+1)/($J170*($J170+1)/2)*$D170))+($K170="custom")*CustCF!ES170</f>
        <v>0</v>
      </c>
      <c r="EZ170" s="95">
        <f>($K170="Bell Curve")*(_xlfn.NORM.DIST(AND(EZ$6&gt;=$F170,EZ$6&lt;=$H170)*(EZ$6-$F170+1),$J170/2,$M170,TRUE)-_xlfn.NORM.DIST(AND(EZ$6&gt;=$F170,EZ$6&lt;=$H170)*(EY$6-$F170+1),$J170/2,$M170,TRUE))/(1-2*_xlfn.NORM.DIST(0,$J170/2,$M170,TRUE))*$D170+($K170="Steady Growth")*(AND(EZ$6&gt;=$F170,EZ$6&lt;=$H170)*((EZ$6-$F170+1)/($J170*($J170+1)/2)*$D170))+($K170="custom")*CustCF!ET170</f>
        <v>0</v>
      </c>
      <c r="FA170" s="95">
        <f>($K170="Bell Curve")*(_xlfn.NORM.DIST(AND(FA$6&gt;=$F170,FA$6&lt;=$H170)*(FA$6-$F170+1),$J170/2,$M170,TRUE)-_xlfn.NORM.DIST(AND(FA$6&gt;=$F170,FA$6&lt;=$H170)*(EZ$6-$F170+1),$J170/2,$M170,TRUE))/(1-2*_xlfn.NORM.DIST(0,$J170/2,$M170,TRUE))*$D170+($K170="Steady Growth")*(AND(FA$6&gt;=$F170,FA$6&lt;=$H170)*((FA$6-$F170+1)/($J170*($J170+1)/2)*$D170))+($K170="custom")*CustCF!EU170</f>
        <v>0</v>
      </c>
      <c r="FB170" s="95">
        <f>($K170="Bell Curve")*(_xlfn.NORM.DIST(AND(FB$6&gt;=$F170,FB$6&lt;=$H170)*(FB$6-$F170+1),$J170/2,$M170,TRUE)-_xlfn.NORM.DIST(AND(FB$6&gt;=$F170,FB$6&lt;=$H170)*(FA$6-$F170+1),$J170/2,$M170,TRUE))/(1-2*_xlfn.NORM.DIST(0,$J170/2,$M170,TRUE))*$D170+($K170="Steady Growth")*(AND(FB$6&gt;=$F170,FB$6&lt;=$H170)*((FB$6-$F170+1)/($J170*($J170+1)/2)*$D170))+($K170="custom")*CustCF!EV170</f>
        <v>0</v>
      </c>
      <c r="FC170" s="95">
        <f>($K170="Bell Curve")*(_xlfn.NORM.DIST(AND(FC$6&gt;=$F170,FC$6&lt;=$H170)*(FC$6-$F170+1),$J170/2,$M170,TRUE)-_xlfn.NORM.DIST(AND(FC$6&gt;=$F170,FC$6&lt;=$H170)*(FB$6-$F170+1),$J170/2,$M170,TRUE))/(1-2*_xlfn.NORM.DIST(0,$J170/2,$M170,TRUE))*$D170+($K170="Steady Growth")*(AND(FC$6&gt;=$F170,FC$6&lt;=$H170)*((FC$6-$F170+1)/($J170*($J170+1)/2)*$D170))+($K170="custom")*CustCF!EW170</f>
        <v>0</v>
      </c>
      <c r="FD170" s="95">
        <f>($K170="Bell Curve")*(_xlfn.NORM.DIST(AND(FD$6&gt;=$F170,FD$6&lt;=$H170)*(FD$6-$F170+1),$J170/2,$M170,TRUE)-_xlfn.NORM.DIST(AND(FD$6&gt;=$F170,FD$6&lt;=$H170)*(FC$6-$F170+1),$J170/2,$M170,TRUE))/(1-2*_xlfn.NORM.DIST(0,$J170/2,$M170,TRUE))*$D170+($K170="Steady Growth")*(AND(FD$6&gt;=$F170,FD$6&lt;=$H170)*((FD$6-$F170+1)/($J170*($J170+1)/2)*$D170))+($K170="custom")*CustCF!EX170</f>
        <v>0</v>
      </c>
      <c r="FE170" s="95">
        <f>($K170="Bell Curve")*(_xlfn.NORM.DIST(AND(FE$6&gt;=$F170,FE$6&lt;=$H170)*(FE$6-$F170+1),$J170/2,$M170,TRUE)-_xlfn.NORM.DIST(AND(FE$6&gt;=$F170,FE$6&lt;=$H170)*(FD$6-$F170+1),$J170/2,$M170,TRUE))/(1-2*_xlfn.NORM.DIST(0,$J170/2,$M170,TRUE))*$D170+($K170="Steady Growth")*(AND(FE$6&gt;=$F170,FE$6&lt;=$H170)*((FE$6-$F170+1)/($J170*($J170+1)/2)*$D170))+($K170="custom")*CustCF!EY170</f>
        <v>0</v>
      </c>
      <c r="FF170" s="95">
        <f>($K170="Bell Curve")*(_xlfn.NORM.DIST(AND(FF$6&gt;=$F170,FF$6&lt;=$H170)*(FF$6-$F170+1),$J170/2,$M170,TRUE)-_xlfn.NORM.DIST(AND(FF$6&gt;=$F170,FF$6&lt;=$H170)*(FE$6-$F170+1),$J170/2,$M170,TRUE))/(1-2*_xlfn.NORM.DIST(0,$J170/2,$M170,TRUE))*$D170+($K170="Steady Growth")*(AND(FF$6&gt;=$F170,FF$6&lt;=$H170)*((FF$6-$F170+1)/($J170*($J170+1)/2)*$D170))+($K170="custom")*CustCF!EZ170</f>
        <v>0</v>
      </c>
      <c r="FG170" s="95">
        <f>($K170="Bell Curve")*(_xlfn.NORM.DIST(AND(FG$6&gt;=$F170,FG$6&lt;=$H170)*(FG$6-$F170+1),$J170/2,$M170,TRUE)-_xlfn.NORM.DIST(AND(FG$6&gt;=$F170,FG$6&lt;=$H170)*(FF$6-$F170+1),$J170/2,$M170,TRUE))/(1-2*_xlfn.NORM.DIST(0,$J170/2,$M170,TRUE))*$D170+($K170="Steady Growth")*(AND(FG$6&gt;=$F170,FG$6&lt;=$H170)*((FG$6-$F170+1)/($J170*($J170+1)/2)*$D170))+($K170="custom")*CustCF!FA170</f>
        <v>0</v>
      </c>
      <c r="FH170" s="95">
        <f>($K170="Bell Curve")*(_xlfn.NORM.DIST(AND(FH$6&gt;=$F170,FH$6&lt;=$H170)*(FH$6-$F170+1),$J170/2,$M170,TRUE)-_xlfn.NORM.DIST(AND(FH$6&gt;=$F170,FH$6&lt;=$H170)*(FG$6-$F170+1),$J170/2,$M170,TRUE))/(1-2*_xlfn.NORM.DIST(0,$J170/2,$M170,TRUE))*$D170+($K170="Steady Growth")*(AND(FH$6&gt;=$F170,FH$6&lt;=$H170)*((FH$6-$F170+1)/($J170*($J170+1)/2)*$D170))+($K170="custom")*CustCF!FB170</f>
        <v>0</v>
      </c>
      <c r="FI170" s="95">
        <f>($K170="Bell Curve")*(_xlfn.NORM.DIST(AND(FI$6&gt;=$F170,FI$6&lt;=$H170)*(FI$6-$F170+1),$J170/2,$M170,TRUE)-_xlfn.NORM.DIST(AND(FI$6&gt;=$F170,FI$6&lt;=$H170)*(FH$6-$F170+1),$J170/2,$M170,TRUE))/(1-2*_xlfn.NORM.DIST(0,$J170/2,$M170,TRUE))*$D170+($K170="Steady Growth")*(AND(FI$6&gt;=$F170,FI$6&lt;=$H170)*((FI$6-$F170+1)/($J170*($J170+1)/2)*$D170))+($K170="custom")*CustCF!FC170</f>
        <v>0</v>
      </c>
      <c r="FJ170" s="95">
        <f>($K170="Bell Curve")*(_xlfn.NORM.DIST(AND(FJ$6&gt;=$F170,FJ$6&lt;=$H170)*(FJ$6-$F170+1),$J170/2,$M170,TRUE)-_xlfn.NORM.DIST(AND(FJ$6&gt;=$F170,FJ$6&lt;=$H170)*(FI$6-$F170+1),$J170/2,$M170,TRUE))/(1-2*_xlfn.NORM.DIST(0,$J170/2,$M170,TRUE))*$D170+($K170="Steady Growth")*(AND(FJ$6&gt;=$F170,FJ$6&lt;=$H170)*((FJ$6-$F170+1)/($J170*($J170+1)/2)*$D170))+($K170="custom")*CustCF!FD170</f>
        <v>0</v>
      </c>
      <c r="FK170" s="95">
        <f>($K170="Bell Curve")*(_xlfn.NORM.DIST(AND(FK$6&gt;=$F170,FK$6&lt;=$H170)*(FK$6-$F170+1),$J170/2,$M170,TRUE)-_xlfn.NORM.DIST(AND(FK$6&gt;=$F170,FK$6&lt;=$H170)*(FJ$6-$F170+1),$J170/2,$M170,TRUE))/(1-2*_xlfn.NORM.DIST(0,$J170/2,$M170,TRUE))*$D170+($K170="Steady Growth")*(AND(FK$6&gt;=$F170,FK$6&lt;=$H170)*((FK$6-$F170+1)/($J170*($J170+1)/2)*$D170))+($K170="custom")*CustCF!FE170</f>
        <v>0</v>
      </c>
      <c r="FL170" s="95">
        <f>($K170="Bell Curve")*(_xlfn.NORM.DIST(AND(FL$6&gt;=$F170,FL$6&lt;=$H170)*(FL$6-$F170+1),$J170/2,$M170,TRUE)-_xlfn.NORM.DIST(AND(FL$6&gt;=$F170,FL$6&lt;=$H170)*(FK$6-$F170+1),$J170/2,$M170,TRUE))/(1-2*_xlfn.NORM.DIST(0,$J170/2,$M170,TRUE))*$D170+($K170="Steady Growth")*(AND(FL$6&gt;=$F170,FL$6&lt;=$H170)*((FL$6-$F170+1)/($J170*($J170+1)/2)*$D170))+($K170="custom")*CustCF!FF170</f>
        <v>0</v>
      </c>
      <c r="FM170" s="95">
        <f>($K170="Bell Curve")*(_xlfn.NORM.DIST(AND(FM$6&gt;=$F170,FM$6&lt;=$H170)*(FM$6-$F170+1),$J170/2,$M170,TRUE)-_xlfn.NORM.DIST(AND(FM$6&gt;=$F170,FM$6&lt;=$H170)*(FL$6-$F170+1),$J170/2,$M170,TRUE))/(1-2*_xlfn.NORM.DIST(0,$J170/2,$M170,TRUE))*$D170+($K170="Steady Growth")*(AND(FM$6&gt;=$F170,FM$6&lt;=$H170)*((FM$6-$F170+1)/($J170*($J170+1)/2)*$D170))+($K170="custom")*CustCF!FG170</f>
        <v>0</v>
      </c>
      <c r="FN170" s="95">
        <f>($K170="Bell Curve")*(_xlfn.NORM.DIST(AND(FN$6&gt;=$F170,FN$6&lt;=$H170)*(FN$6-$F170+1),$J170/2,$M170,TRUE)-_xlfn.NORM.DIST(AND(FN$6&gt;=$F170,FN$6&lt;=$H170)*(FM$6-$F170+1),$J170/2,$M170,TRUE))/(1-2*_xlfn.NORM.DIST(0,$J170/2,$M170,TRUE))*$D170+($K170="Steady Growth")*(AND(FN$6&gt;=$F170,FN$6&lt;=$H170)*((FN$6-$F170+1)/($J170*($J170+1)/2)*$D170))+($K170="custom")*CustCF!FH170</f>
        <v>0</v>
      </c>
      <c r="FO170" s="95">
        <f>($K170="Bell Curve")*(_xlfn.NORM.DIST(AND(FO$6&gt;=$F170,FO$6&lt;=$H170)*(FO$6-$F170+1),$J170/2,$M170,TRUE)-_xlfn.NORM.DIST(AND(FO$6&gt;=$F170,FO$6&lt;=$H170)*(FN$6-$F170+1),$J170/2,$M170,TRUE))/(1-2*_xlfn.NORM.DIST(0,$J170/2,$M170,TRUE))*$D170+($K170="Steady Growth")*(AND(FO$6&gt;=$F170,FO$6&lt;=$H170)*((FO$6-$F170+1)/($J170*($J170+1)/2)*$D170))+($K170="custom")*CustCF!FI170</f>
        <v>0</v>
      </c>
      <c r="FP170" s="95">
        <f>($K170="Bell Curve")*(_xlfn.NORM.DIST(AND(FP$6&gt;=$F170,FP$6&lt;=$H170)*(FP$6-$F170+1),$J170/2,$M170,TRUE)-_xlfn.NORM.DIST(AND(FP$6&gt;=$F170,FP$6&lt;=$H170)*(FO$6-$F170+1),$J170/2,$M170,TRUE))/(1-2*_xlfn.NORM.DIST(0,$J170/2,$M170,TRUE))*$D170+($K170="Steady Growth")*(AND(FP$6&gt;=$F170,FP$6&lt;=$H170)*((FP$6-$F170+1)/($J170*($J170+1)/2)*$D170))+($K170="custom")*CustCF!FJ170</f>
        <v>0</v>
      </c>
      <c r="FQ170" s="95">
        <f>($K170="Bell Curve")*(_xlfn.NORM.DIST(AND(FQ$6&gt;=$F170,FQ$6&lt;=$H170)*(FQ$6-$F170+1),$J170/2,$M170,TRUE)-_xlfn.NORM.DIST(AND(FQ$6&gt;=$F170,FQ$6&lt;=$H170)*(FP$6-$F170+1),$J170/2,$M170,TRUE))/(1-2*_xlfn.NORM.DIST(0,$J170/2,$M170,TRUE))*$D170+($K170="Steady Growth")*(AND(FQ$6&gt;=$F170,FQ$6&lt;=$H170)*((FQ$6-$F170+1)/($J170*($J170+1)/2)*$D170))+($K170="custom")*CustCF!FK170</f>
        <v>0</v>
      </c>
      <c r="FR170" s="95">
        <f>($K170="Bell Curve")*(_xlfn.NORM.DIST(AND(FR$6&gt;=$F170,FR$6&lt;=$H170)*(FR$6-$F170+1),$J170/2,$M170,TRUE)-_xlfn.NORM.DIST(AND(FR$6&gt;=$F170,FR$6&lt;=$H170)*(FQ$6-$F170+1),$J170/2,$M170,TRUE))/(1-2*_xlfn.NORM.DIST(0,$J170/2,$M170,TRUE))*$D170+($K170="Steady Growth")*(AND(FR$6&gt;=$F170,FR$6&lt;=$H170)*((FR$6-$F170+1)/($J170*($J170+1)/2)*$D170))+($K170="custom")*CustCF!FL170</f>
        <v>0</v>
      </c>
      <c r="FS170" s="95">
        <f>($K170="Bell Curve")*(_xlfn.NORM.DIST(AND(FS$6&gt;=$F170,FS$6&lt;=$H170)*(FS$6-$F170+1),$J170/2,$M170,TRUE)-_xlfn.NORM.DIST(AND(FS$6&gt;=$F170,FS$6&lt;=$H170)*(FR$6-$F170+1),$J170/2,$M170,TRUE))/(1-2*_xlfn.NORM.DIST(0,$J170/2,$M170,TRUE))*$D170+($K170="Steady Growth")*(AND(FS$6&gt;=$F170,FS$6&lt;=$H170)*((FS$6-$F170+1)/($J170*($J170+1)/2)*$D170))+($K170="custom")*CustCF!FM170</f>
        <v>0</v>
      </c>
      <c r="FT170" s="95">
        <f>($K170="Bell Curve")*(_xlfn.NORM.DIST(AND(FT$6&gt;=$F170,FT$6&lt;=$H170)*(FT$6-$F170+1),$J170/2,$M170,TRUE)-_xlfn.NORM.DIST(AND(FT$6&gt;=$F170,FT$6&lt;=$H170)*(FS$6-$F170+1),$J170/2,$M170,TRUE))/(1-2*_xlfn.NORM.DIST(0,$J170/2,$M170,TRUE))*$D170+($K170="Steady Growth")*(AND(FT$6&gt;=$F170,FT$6&lt;=$H170)*((FT$6-$F170+1)/($J170*($J170+1)/2)*$D170))+($K170="custom")*CustCF!FN170</f>
        <v>0</v>
      </c>
      <c r="FU170" s="95">
        <f>($K170="Bell Curve")*(_xlfn.NORM.DIST(AND(FU$6&gt;=$F170,FU$6&lt;=$H170)*(FU$6-$F170+1),$J170/2,$M170,TRUE)-_xlfn.NORM.DIST(AND(FU$6&gt;=$F170,FU$6&lt;=$H170)*(FT$6-$F170+1),$J170/2,$M170,TRUE))/(1-2*_xlfn.NORM.DIST(0,$J170/2,$M170,TRUE))*$D170+($K170="Steady Growth")*(AND(FU$6&gt;=$F170,FU$6&lt;=$H170)*((FU$6-$F170+1)/($J170*($J170+1)/2)*$D170))+($K170="custom")*CustCF!FO170</f>
        <v>0</v>
      </c>
      <c r="FV170" s="95">
        <f>($K170="Bell Curve")*(_xlfn.NORM.DIST(AND(FV$6&gt;=$F170,FV$6&lt;=$H170)*(FV$6-$F170+1),$J170/2,$M170,TRUE)-_xlfn.NORM.DIST(AND(FV$6&gt;=$F170,FV$6&lt;=$H170)*(FU$6-$F170+1),$J170/2,$M170,TRUE))/(1-2*_xlfn.NORM.DIST(0,$J170/2,$M170,TRUE))*$D170+($K170="Steady Growth")*(AND(FV$6&gt;=$F170,FV$6&lt;=$H170)*((FV$6-$F170+1)/($J170*($J170+1)/2)*$D170))+($K170="custom")*CustCF!FP170</f>
        <v>0</v>
      </c>
      <c r="FW170" s="95">
        <f>($K170="Bell Curve")*(_xlfn.NORM.DIST(AND(FW$6&gt;=$F170,FW$6&lt;=$H170)*(FW$6-$F170+1),$J170/2,$M170,TRUE)-_xlfn.NORM.DIST(AND(FW$6&gt;=$F170,FW$6&lt;=$H170)*(FV$6-$F170+1),$J170/2,$M170,TRUE))/(1-2*_xlfn.NORM.DIST(0,$J170/2,$M170,TRUE))*$D170+($K170="Steady Growth")*(AND(FW$6&gt;=$F170,FW$6&lt;=$H170)*((FW$6-$F170+1)/($J170*($J170+1)/2)*$D170))+($K170="custom")*CustCF!FQ170</f>
        <v>0</v>
      </c>
      <c r="FX170" s="95">
        <f>($K170="Bell Curve")*(_xlfn.NORM.DIST(AND(FX$6&gt;=$F170,FX$6&lt;=$H170)*(FX$6-$F170+1),$J170/2,$M170,TRUE)-_xlfn.NORM.DIST(AND(FX$6&gt;=$F170,FX$6&lt;=$H170)*(FW$6-$F170+1),$J170/2,$M170,TRUE))/(1-2*_xlfn.NORM.DIST(0,$J170/2,$M170,TRUE))*$D170+($K170="Steady Growth")*(AND(FX$6&gt;=$F170,FX$6&lt;=$H170)*((FX$6-$F170+1)/($J170*($J170+1)/2)*$D170))+($K170="custom")*CustCF!FR170</f>
        <v>0</v>
      </c>
      <c r="FY170" s="95">
        <f>($K170="Bell Curve")*(_xlfn.NORM.DIST(AND(FY$6&gt;=$F170,FY$6&lt;=$H170)*(FY$6-$F170+1),$J170/2,$M170,TRUE)-_xlfn.NORM.DIST(AND(FY$6&gt;=$F170,FY$6&lt;=$H170)*(FX$6-$F170+1),$J170/2,$M170,TRUE))/(1-2*_xlfn.NORM.DIST(0,$J170/2,$M170,TRUE))*$D170+($K170="Steady Growth")*(AND(FY$6&gt;=$F170,FY$6&lt;=$H170)*((FY$6-$F170+1)/($J170*($J170+1)/2)*$D170))+($K170="custom")*CustCF!FS170</f>
        <v>0</v>
      </c>
      <c r="FZ170" s="95">
        <f>($K170="Bell Curve")*(_xlfn.NORM.DIST(AND(FZ$6&gt;=$F170,FZ$6&lt;=$H170)*(FZ$6-$F170+1),$J170/2,$M170,TRUE)-_xlfn.NORM.DIST(AND(FZ$6&gt;=$F170,FZ$6&lt;=$H170)*(FY$6-$F170+1),$J170/2,$M170,TRUE))/(1-2*_xlfn.NORM.DIST(0,$J170/2,$M170,TRUE))*$D170+($K170="Steady Growth")*(AND(FZ$6&gt;=$F170,FZ$6&lt;=$H170)*((FZ$6-$F170+1)/($J170*($J170+1)/2)*$D170))+($K170="custom")*CustCF!FT170</f>
        <v>0</v>
      </c>
      <c r="GA170" s="95">
        <f>($K170="Bell Curve")*(_xlfn.NORM.DIST(AND(GA$6&gt;=$F170,GA$6&lt;=$H170)*(GA$6-$F170+1),$J170/2,$M170,TRUE)-_xlfn.NORM.DIST(AND(GA$6&gt;=$F170,GA$6&lt;=$H170)*(FZ$6-$F170+1),$J170/2,$M170,TRUE))/(1-2*_xlfn.NORM.DIST(0,$J170/2,$M170,TRUE))*$D170+($K170="Steady Growth")*(AND(GA$6&gt;=$F170,GA$6&lt;=$H170)*((GA$6-$F170+1)/($J170*($J170+1)/2)*$D170))+($K170="custom")*CustCF!FU170</f>
        <v>0</v>
      </c>
      <c r="GB170" s="95">
        <f>($K170="Bell Curve")*(_xlfn.NORM.DIST(AND(GB$6&gt;=$F170,GB$6&lt;=$H170)*(GB$6-$F170+1),$J170/2,$M170,TRUE)-_xlfn.NORM.DIST(AND(GB$6&gt;=$F170,GB$6&lt;=$H170)*(GA$6-$F170+1),$J170/2,$M170,TRUE))/(1-2*_xlfn.NORM.DIST(0,$J170/2,$M170,TRUE))*$D170+($K170="Steady Growth")*(AND(GB$6&gt;=$F170,GB$6&lt;=$H170)*((GB$6-$F170+1)/($J170*($J170+1)/2)*$D170))+($K170="custom")*CustCF!FV170</f>
        <v>0</v>
      </c>
      <c r="GC170" s="95">
        <f>($K170="Bell Curve")*(_xlfn.NORM.DIST(AND(GC$6&gt;=$F170,GC$6&lt;=$H170)*(GC$6-$F170+1),$J170/2,$M170,TRUE)-_xlfn.NORM.DIST(AND(GC$6&gt;=$F170,GC$6&lt;=$H170)*(GB$6-$F170+1),$J170/2,$M170,TRUE))/(1-2*_xlfn.NORM.DIST(0,$J170/2,$M170,TRUE))*$D170+($K170="Steady Growth")*(AND(GC$6&gt;=$F170,GC$6&lt;=$H170)*((GC$6-$F170+1)/($J170*($J170+1)/2)*$D170))+($K170="custom")*CustCF!FW170</f>
        <v>0</v>
      </c>
      <c r="GD170" s="95">
        <f>($K170="Bell Curve")*(_xlfn.NORM.DIST(AND(GD$6&gt;=$F170,GD$6&lt;=$H170)*(GD$6-$F170+1),$J170/2,$M170,TRUE)-_xlfn.NORM.DIST(AND(GD$6&gt;=$F170,GD$6&lt;=$H170)*(GC$6-$F170+1),$J170/2,$M170,TRUE))/(1-2*_xlfn.NORM.DIST(0,$J170/2,$M170,TRUE))*$D170+($K170="Steady Growth")*(AND(GD$6&gt;=$F170,GD$6&lt;=$H170)*((GD$6-$F170+1)/($J170*($J170+1)/2)*$D170))+($K170="custom")*CustCF!FX170</f>
        <v>0</v>
      </c>
      <c r="GE170" s="95">
        <f>($K170="Bell Curve")*(_xlfn.NORM.DIST(AND(GE$6&gt;=$F170,GE$6&lt;=$H170)*(GE$6-$F170+1),$J170/2,$M170,TRUE)-_xlfn.NORM.DIST(AND(GE$6&gt;=$F170,GE$6&lt;=$H170)*(GD$6-$F170+1),$J170/2,$M170,TRUE))/(1-2*_xlfn.NORM.DIST(0,$J170/2,$M170,TRUE))*$D170+($K170="Steady Growth")*(AND(GE$6&gt;=$F170,GE$6&lt;=$H170)*((GE$6-$F170+1)/($J170*($J170+1)/2)*$D170))+($K170="custom")*CustCF!FY170</f>
        <v>0</v>
      </c>
      <c r="GF170" s="95">
        <f>($K170="Bell Curve")*(_xlfn.NORM.DIST(AND(GF$6&gt;=$F170,GF$6&lt;=$H170)*(GF$6-$F170+1),$J170/2,$M170,TRUE)-_xlfn.NORM.DIST(AND(GF$6&gt;=$F170,GF$6&lt;=$H170)*(GE$6-$F170+1),$J170/2,$M170,TRUE))/(1-2*_xlfn.NORM.DIST(0,$J170/2,$M170,TRUE))*$D170+($K170="Steady Growth")*(AND(GF$6&gt;=$F170,GF$6&lt;=$H170)*((GF$6-$F170+1)/($J170*($J170+1)/2)*$D170))+($K170="custom")*CustCF!FZ170</f>
        <v>0</v>
      </c>
      <c r="GG170" s="95">
        <f>($K170="Bell Curve")*(_xlfn.NORM.DIST(AND(GG$6&gt;=$F170,GG$6&lt;=$H170)*(GG$6-$F170+1),$J170/2,$M170,TRUE)-_xlfn.NORM.DIST(AND(GG$6&gt;=$F170,GG$6&lt;=$H170)*(GF$6-$F170+1),$J170/2,$M170,TRUE))/(1-2*_xlfn.NORM.DIST(0,$J170/2,$M170,TRUE))*$D170+($K170="Steady Growth")*(AND(GG$6&gt;=$F170,GG$6&lt;=$H170)*((GG$6-$F170+1)/($J170*($J170+1)/2)*$D170))+($K170="custom")*CustCF!GA170</f>
        <v>0</v>
      </c>
      <c r="GH170" s="95">
        <f>($K170="Bell Curve")*(_xlfn.NORM.DIST(AND(GH$6&gt;=$F170,GH$6&lt;=$H170)*(GH$6-$F170+1),$J170/2,$M170,TRUE)-_xlfn.NORM.DIST(AND(GH$6&gt;=$F170,GH$6&lt;=$H170)*(GG$6-$F170+1),$J170/2,$M170,TRUE))/(1-2*_xlfn.NORM.DIST(0,$J170/2,$M170,TRUE))*$D170+($K170="Steady Growth")*(AND(GH$6&gt;=$F170,GH$6&lt;=$H170)*((GH$6-$F170+1)/($J170*($J170+1)/2)*$D170))+($K170="custom")*CustCF!GB170</f>
        <v>0</v>
      </c>
      <c r="GI170" s="95">
        <f>($K170="Bell Curve")*(_xlfn.NORM.DIST(AND(GI$6&gt;=$F170,GI$6&lt;=$H170)*(GI$6-$F170+1),$J170/2,$M170,TRUE)-_xlfn.NORM.DIST(AND(GI$6&gt;=$F170,GI$6&lt;=$H170)*(GH$6-$F170+1),$J170/2,$M170,TRUE))/(1-2*_xlfn.NORM.DIST(0,$J170/2,$M170,TRUE))*$D170+($K170="Steady Growth")*(AND(GI$6&gt;=$F170,GI$6&lt;=$H170)*((GI$6-$F170+1)/($J170*($J170+1)/2)*$D170))+($K170="custom")*CustCF!GC170</f>
        <v>0</v>
      </c>
      <c r="GJ170" s="95">
        <f>($K170="Bell Curve")*(_xlfn.NORM.DIST(AND(GJ$6&gt;=$F170,GJ$6&lt;=$H170)*(GJ$6-$F170+1),$J170/2,$M170,TRUE)-_xlfn.NORM.DIST(AND(GJ$6&gt;=$F170,GJ$6&lt;=$H170)*(GI$6-$F170+1),$J170/2,$M170,TRUE))/(1-2*_xlfn.NORM.DIST(0,$J170/2,$M170,TRUE))*$D170+($K170="Steady Growth")*(AND(GJ$6&gt;=$F170,GJ$6&lt;=$H170)*((GJ$6-$F170+1)/($J170*($J170+1)/2)*$D170))+($K170="custom")*CustCF!GD170</f>
        <v>0</v>
      </c>
      <c r="GK170" s="95">
        <f>($K170="Bell Curve")*(_xlfn.NORM.DIST(AND(GK$6&gt;=$F170,GK$6&lt;=$H170)*(GK$6-$F170+1),$J170/2,$M170,TRUE)-_xlfn.NORM.DIST(AND(GK$6&gt;=$F170,GK$6&lt;=$H170)*(GJ$6-$F170+1),$J170/2,$M170,TRUE))/(1-2*_xlfn.NORM.DIST(0,$J170/2,$M170,TRUE))*$D170+($K170="Steady Growth")*(AND(GK$6&gt;=$F170,GK$6&lt;=$H170)*((GK$6-$F170+1)/($J170*($J170+1)/2)*$D170))+($K170="custom")*CustCF!GE170</f>
        <v>0</v>
      </c>
      <c r="GL170" s="95">
        <f>($K170="Bell Curve")*(_xlfn.NORM.DIST(AND(GL$6&gt;=$F170,GL$6&lt;=$H170)*(GL$6-$F170+1),$J170/2,$M170,TRUE)-_xlfn.NORM.DIST(AND(GL$6&gt;=$F170,GL$6&lt;=$H170)*(GK$6-$F170+1),$J170/2,$M170,TRUE))/(1-2*_xlfn.NORM.DIST(0,$J170/2,$M170,TRUE))*$D170+($K170="Steady Growth")*(AND(GL$6&gt;=$F170,GL$6&lt;=$H170)*((GL$6-$F170+1)/($J170*($J170+1)/2)*$D170))+($K170="custom")*CustCF!GF170</f>
        <v>0</v>
      </c>
      <c r="GM170" s="95">
        <f>($K170="Bell Curve")*(_xlfn.NORM.DIST(AND(GM$6&gt;=$F170,GM$6&lt;=$H170)*(GM$6-$F170+1),$J170/2,$M170,TRUE)-_xlfn.NORM.DIST(AND(GM$6&gt;=$F170,GM$6&lt;=$H170)*(GL$6-$F170+1),$J170/2,$M170,TRUE))/(1-2*_xlfn.NORM.DIST(0,$J170/2,$M170,TRUE))*$D170+($K170="Steady Growth")*(AND(GM$6&gt;=$F170,GM$6&lt;=$H170)*((GM$6-$F170+1)/($J170*($J170+1)/2)*$D170))+($K170="custom")*CustCF!GG170</f>
        <v>0</v>
      </c>
      <c r="GN170" s="268">
        <f>($K170="Bell Curve")*(_xlfn.NORM.DIST(AND(GN$6&gt;=$F170,GN$6&lt;=$H170)*(GN$6-$F170+1),$J170/2,$M170,TRUE)-_xlfn.NORM.DIST(AND(GN$6&gt;=$F170,GN$6&lt;=$H170)*(GM$6-$F170+1),$J170/2,$M170,TRUE))/(1-2*_xlfn.NORM.DIST(0,$J170/2,$M170,TRUE))*$D170+($K170="Steady Growth")*(AND(GN$6&gt;=$F170,GN$6&lt;=$H170)*((GN$6-$F170+1)/($J170*($J170+1)/2)*$D170))+($K170="custom")*CustCF!GH170</f>
        <v>0</v>
      </c>
      <c r="GO170" s="1"/>
      <c r="GP170" s="67"/>
    </row>
    <row r="171" spans="1:198" customFormat="1" hidden="1" outlineLevel="1" x14ac:dyDescent="0.75">
      <c r="A171" s="1"/>
      <c r="B171" s="1"/>
      <c r="C171" s="262">
        <f>Budget!AJ23</f>
        <v>0</v>
      </c>
      <c r="D171" s="19">
        <f>Budget!AK23</f>
        <v>0</v>
      </c>
      <c r="E171" s="19" t="str">
        <f t="shared" si="77"/>
        <v/>
      </c>
      <c r="F171" s="263">
        <v>0</v>
      </c>
      <c r="G171" s="257">
        <f>IF(L171="custom",CustCF!F171,INDEX($P$8:$EW$8,MATCH(F171,$P$6:$EW$6,0)))</f>
        <v>46053</v>
      </c>
      <c r="H171" s="263">
        <v>0</v>
      </c>
      <c r="I171" s="257">
        <f>IF(L171="custom",CustCF!G171,INDEX($P$8:$EW$8,MATCH(H171,$P$6:$EW$6,0)))</f>
        <v>46053</v>
      </c>
      <c r="J171" s="102">
        <f t="shared" si="78"/>
        <v>1</v>
      </c>
      <c r="K171" s="265" t="s">
        <v>116</v>
      </c>
      <c r="L171" s="266" t="s">
        <v>141</v>
      </c>
      <c r="M171" s="267">
        <f t="shared" si="79"/>
        <v>9</v>
      </c>
      <c r="N171" s="18">
        <f t="shared" si="70"/>
        <v>0</v>
      </c>
      <c r="O171" s="19"/>
      <c r="P171" s="95">
        <f>($K171="Bell Curve")*(_xlfn.NORM.DIST(AND(P$6&gt;=$F171,P$6&lt;=$H171)*(P$6-$F171+1),$J171/2,$M171,TRUE)-_xlfn.NORM.DIST(AND(P$6&gt;=$F171,P$6&lt;=$H171)*(O$6-$F171+1),$J171/2,$M171,TRUE))/(1-2*_xlfn.NORM.DIST(0,$J171/2,$M171,TRUE))*$D171+($K171="Steady Growth")*(AND(P$6&gt;=$F171,P$6&lt;=$H171)*((P$6-$F171+1)/($J171*($J171+1)/2)*$D171))+($K171="custom")*CustCF!J171</f>
        <v>0</v>
      </c>
      <c r="Q171" s="95">
        <f>($K171="Bell Curve")*(_xlfn.NORM.DIST(AND(Q$6&gt;=$F171,Q$6&lt;=$H171)*(Q$6-$F171+1),$J171/2,$M171,TRUE)-_xlfn.NORM.DIST(AND(Q$6&gt;=$F171,Q$6&lt;=$H171)*(P$6-$F171+1),$J171/2,$M171,TRUE))/(1-2*_xlfn.NORM.DIST(0,$J171/2,$M171,TRUE))*$D171+($K171="Steady Growth")*(AND(Q$6&gt;=$F171,Q$6&lt;=$H171)*((Q$6-$F171+1)/($J171*($J171+1)/2)*$D171))+($K171="custom")*CustCF!K171</f>
        <v>0</v>
      </c>
      <c r="R171" s="95">
        <f>($K171="Bell Curve")*(_xlfn.NORM.DIST(AND(R$6&gt;=$F171,R$6&lt;=$H171)*(R$6-$F171+1),$J171/2,$M171,TRUE)-_xlfn.NORM.DIST(AND(R$6&gt;=$F171,R$6&lt;=$H171)*(Q$6-$F171+1),$J171/2,$M171,TRUE))/(1-2*_xlfn.NORM.DIST(0,$J171/2,$M171,TRUE))*$D171+($K171="Steady Growth")*(AND(R$6&gt;=$F171,R$6&lt;=$H171)*((R$6-$F171+1)/($J171*($J171+1)/2)*$D171))+($K171="custom")*CustCF!L171</f>
        <v>0</v>
      </c>
      <c r="S171" s="95">
        <f>($K171="Bell Curve")*(_xlfn.NORM.DIST(AND(S$6&gt;=$F171,S$6&lt;=$H171)*(S$6-$F171+1),$J171/2,$M171,TRUE)-_xlfn.NORM.DIST(AND(S$6&gt;=$F171,S$6&lt;=$H171)*(R$6-$F171+1),$J171/2,$M171,TRUE))/(1-2*_xlfn.NORM.DIST(0,$J171/2,$M171,TRUE))*$D171+($K171="Steady Growth")*(AND(S$6&gt;=$F171,S$6&lt;=$H171)*((S$6-$F171+1)/($J171*($J171+1)/2)*$D171))+($K171="custom")*CustCF!M171</f>
        <v>0</v>
      </c>
      <c r="T171" s="95">
        <f>($K171="Bell Curve")*(_xlfn.NORM.DIST(AND(T$6&gt;=$F171,T$6&lt;=$H171)*(T$6-$F171+1),$J171/2,$M171,TRUE)-_xlfn.NORM.DIST(AND(T$6&gt;=$F171,T$6&lt;=$H171)*(S$6-$F171+1),$J171/2,$M171,TRUE))/(1-2*_xlfn.NORM.DIST(0,$J171/2,$M171,TRUE))*$D171+($K171="Steady Growth")*(AND(T$6&gt;=$F171,T$6&lt;=$H171)*((T$6-$F171+1)/($J171*($J171+1)/2)*$D171))+($K171="custom")*CustCF!N171</f>
        <v>0</v>
      </c>
      <c r="U171" s="95">
        <f>($K171="Bell Curve")*(_xlfn.NORM.DIST(AND(U$6&gt;=$F171,U$6&lt;=$H171)*(U$6-$F171+1),$J171/2,$M171,TRUE)-_xlfn.NORM.DIST(AND(U$6&gt;=$F171,U$6&lt;=$H171)*(T$6-$F171+1),$J171/2,$M171,TRUE))/(1-2*_xlfn.NORM.DIST(0,$J171/2,$M171,TRUE))*$D171+($K171="Steady Growth")*(AND(U$6&gt;=$F171,U$6&lt;=$H171)*((U$6-$F171+1)/($J171*($J171+1)/2)*$D171))+($K171="custom")*CustCF!O171</f>
        <v>0</v>
      </c>
      <c r="V171" s="95">
        <f>($K171="Bell Curve")*(_xlfn.NORM.DIST(AND(V$6&gt;=$F171,V$6&lt;=$H171)*(V$6-$F171+1),$J171/2,$M171,TRUE)-_xlfn.NORM.DIST(AND(V$6&gt;=$F171,V$6&lt;=$H171)*(U$6-$F171+1),$J171/2,$M171,TRUE))/(1-2*_xlfn.NORM.DIST(0,$J171/2,$M171,TRUE))*$D171+($K171="Steady Growth")*(AND(V$6&gt;=$F171,V$6&lt;=$H171)*((V$6-$F171+1)/($J171*($J171+1)/2)*$D171))+($K171="custom")*CustCF!P171</f>
        <v>0</v>
      </c>
      <c r="W171" s="95">
        <f>($K171="Bell Curve")*(_xlfn.NORM.DIST(AND(W$6&gt;=$F171,W$6&lt;=$H171)*(W$6-$F171+1),$J171/2,$M171,TRUE)-_xlfn.NORM.DIST(AND(W$6&gt;=$F171,W$6&lt;=$H171)*(V$6-$F171+1),$J171/2,$M171,TRUE))/(1-2*_xlfn.NORM.DIST(0,$J171/2,$M171,TRUE))*$D171+($K171="Steady Growth")*(AND(W$6&gt;=$F171,W$6&lt;=$H171)*((W$6-$F171+1)/($J171*($J171+1)/2)*$D171))+($K171="custom")*CustCF!Q171</f>
        <v>0</v>
      </c>
      <c r="X171" s="95">
        <f>($K171="Bell Curve")*(_xlfn.NORM.DIST(AND(X$6&gt;=$F171,X$6&lt;=$H171)*(X$6-$F171+1),$J171/2,$M171,TRUE)-_xlfn.NORM.DIST(AND(X$6&gt;=$F171,X$6&lt;=$H171)*(W$6-$F171+1),$J171/2,$M171,TRUE))/(1-2*_xlfn.NORM.DIST(0,$J171/2,$M171,TRUE))*$D171+($K171="Steady Growth")*(AND(X$6&gt;=$F171,X$6&lt;=$H171)*((X$6-$F171+1)/($J171*($J171+1)/2)*$D171))+($K171="custom")*CustCF!R171</f>
        <v>0</v>
      </c>
      <c r="Y171" s="95">
        <f>($K171="Bell Curve")*(_xlfn.NORM.DIST(AND(Y$6&gt;=$F171,Y$6&lt;=$H171)*(Y$6-$F171+1),$J171/2,$M171,TRUE)-_xlfn.NORM.DIST(AND(Y$6&gt;=$F171,Y$6&lt;=$H171)*(X$6-$F171+1),$J171/2,$M171,TRUE))/(1-2*_xlfn.NORM.DIST(0,$J171/2,$M171,TRUE))*$D171+($K171="Steady Growth")*(AND(Y$6&gt;=$F171,Y$6&lt;=$H171)*((Y$6-$F171+1)/($J171*($J171+1)/2)*$D171))+($K171="custom")*CustCF!S171</f>
        <v>0</v>
      </c>
      <c r="Z171" s="95">
        <f>($K171="Bell Curve")*(_xlfn.NORM.DIST(AND(Z$6&gt;=$F171,Z$6&lt;=$H171)*(Z$6-$F171+1),$J171/2,$M171,TRUE)-_xlfn.NORM.DIST(AND(Z$6&gt;=$F171,Z$6&lt;=$H171)*(Y$6-$F171+1),$J171/2,$M171,TRUE))/(1-2*_xlfn.NORM.DIST(0,$J171/2,$M171,TRUE))*$D171+($K171="Steady Growth")*(AND(Z$6&gt;=$F171,Z$6&lt;=$H171)*((Z$6-$F171+1)/($J171*($J171+1)/2)*$D171))+($K171="custom")*CustCF!T171</f>
        <v>0</v>
      </c>
      <c r="AA171" s="95">
        <f>($K171="Bell Curve")*(_xlfn.NORM.DIST(AND(AA$6&gt;=$F171,AA$6&lt;=$H171)*(AA$6-$F171+1),$J171/2,$M171,TRUE)-_xlfn.NORM.DIST(AND(AA$6&gt;=$F171,AA$6&lt;=$H171)*(Z$6-$F171+1),$J171/2,$M171,TRUE))/(1-2*_xlfn.NORM.DIST(0,$J171/2,$M171,TRUE))*$D171+($K171="Steady Growth")*(AND(AA$6&gt;=$F171,AA$6&lt;=$H171)*((AA$6-$F171+1)/($J171*($J171+1)/2)*$D171))+($K171="custom")*CustCF!U171</f>
        <v>0</v>
      </c>
      <c r="AB171" s="95">
        <f>($K171="Bell Curve")*(_xlfn.NORM.DIST(AND(AB$6&gt;=$F171,AB$6&lt;=$H171)*(AB$6-$F171+1),$J171/2,$M171,TRUE)-_xlfn.NORM.DIST(AND(AB$6&gt;=$F171,AB$6&lt;=$H171)*(AA$6-$F171+1),$J171/2,$M171,TRUE))/(1-2*_xlfn.NORM.DIST(0,$J171/2,$M171,TRUE))*$D171+($K171="Steady Growth")*(AND(AB$6&gt;=$F171,AB$6&lt;=$H171)*((AB$6-$F171+1)/($J171*($J171+1)/2)*$D171))+($K171="custom")*CustCF!V171</f>
        <v>0</v>
      </c>
      <c r="AC171" s="95">
        <f>($K171="Bell Curve")*(_xlfn.NORM.DIST(AND(AC$6&gt;=$F171,AC$6&lt;=$H171)*(AC$6-$F171+1),$J171/2,$M171,TRUE)-_xlfn.NORM.DIST(AND(AC$6&gt;=$F171,AC$6&lt;=$H171)*(AB$6-$F171+1),$J171/2,$M171,TRUE))/(1-2*_xlfn.NORM.DIST(0,$J171/2,$M171,TRUE))*$D171+($K171="Steady Growth")*(AND(AC$6&gt;=$F171,AC$6&lt;=$H171)*((AC$6-$F171+1)/($J171*($J171+1)/2)*$D171))+($K171="custom")*CustCF!W171</f>
        <v>0</v>
      </c>
      <c r="AD171" s="95">
        <f>($K171="Bell Curve")*(_xlfn.NORM.DIST(AND(AD$6&gt;=$F171,AD$6&lt;=$H171)*(AD$6-$F171+1),$J171/2,$M171,TRUE)-_xlfn.NORM.DIST(AND(AD$6&gt;=$F171,AD$6&lt;=$H171)*(AC$6-$F171+1),$J171/2,$M171,TRUE))/(1-2*_xlfn.NORM.DIST(0,$J171/2,$M171,TRUE))*$D171+($K171="Steady Growth")*(AND(AD$6&gt;=$F171,AD$6&lt;=$H171)*((AD$6-$F171+1)/($J171*($J171+1)/2)*$D171))+($K171="custom")*CustCF!X171</f>
        <v>0</v>
      </c>
      <c r="AE171" s="95">
        <f>($K171="Bell Curve")*(_xlfn.NORM.DIST(AND(AE$6&gt;=$F171,AE$6&lt;=$H171)*(AE$6-$F171+1),$J171/2,$M171,TRUE)-_xlfn.NORM.DIST(AND(AE$6&gt;=$F171,AE$6&lt;=$H171)*(AD$6-$F171+1),$J171/2,$M171,TRUE))/(1-2*_xlfn.NORM.DIST(0,$J171/2,$M171,TRUE))*$D171+($K171="Steady Growth")*(AND(AE$6&gt;=$F171,AE$6&lt;=$H171)*((AE$6-$F171+1)/($J171*($J171+1)/2)*$D171))+($K171="custom")*CustCF!Y171</f>
        <v>0</v>
      </c>
      <c r="AF171" s="95">
        <f>($K171="Bell Curve")*(_xlfn.NORM.DIST(AND(AF$6&gt;=$F171,AF$6&lt;=$H171)*(AF$6-$F171+1),$J171/2,$M171,TRUE)-_xlfn.NORM.DIST(AND(AF$6&gt;=$F171,AF$6&lt;=$H171)*(AE$6-$F171+1),$J171/2,$M171,TRUE))/(1-2*_xlfn.NORM.DIST(0,$J171/2,$M171,TRUE))*$D171+($K171="Steady Growth")*(AND(AF$6&gt;=$F171,AF$6&lt;=$H171)*((AF$6-$F171+1)/($J171*($J171+1)/2)*$D171))+($K171="custom")*CustCF!Z171</f>
        <v>0</v>
      </c>
      <c r="AG171" s="95">
        <f>($K171="Bell Curve")*(_xlfn.NORM.DIST(AND(AG$6&gt;=$F171,AG$6&lt;=$H171)*(AG$6-$F171+1),$J171/2,$M171,TRUE)-_xlfn.NORM.DIST(AND(AG$6&gt;=$F171,AG$6&lt;=$H171)*(AF$6-$F171+1),$J171/2,$M171,TRUE))/(1-2*_xlfn.NORM.DIST(0,$J171/2,$M171,TRUE))*$D171+($K171="Steady Growth")*(AND(AG$6&gt;=$F171,AG$6&lt;=$H171)*((AG$6-$F171+1)/($J171*($J171+1)/2)*$D171))+($K171="custom")*CustCF!AA171</f>
        <v>0</v>
      </c>
      <c r="AH171" s="95">
        <f>($K171="Bell Curve")*(_xlfn.NORM.DIST(AND(AH$6&gt;=$F171,AH$6&lt;=$H171)*(AH$6-$F171+1),$J171/2,$M171,TRUE)-_xlfn.NORM.DIST(AND(AH$6&gt;=$F171,AH$6&lt;=$H171)*(AG$6-$F171+1),$J171/2,$M171,TRUE))/(1-2*_xlfn.NORM.DIST(0,$J171/2,$M171,TRUE))*$D171+($K171="Steady Growth")*(AND(AH$6&gt;=$F171,AH$6&lt;=$H171)*((AH$6-$F171+1)/($J171*($J171+1)/2)*$D171))+($K171="custom")*CustCF!AB171</f>
        <v>0</v>
      </c>
      <c r="AI171" s="95">
        <f>($K171="Bell Curve")*(_xlfn.NORM.DIST(AND(AI$6&gt;=$F171,AI$6&lt;=$H171)*(AI$6-$F171+1),$J171/2,$M171,TRUE)-_xlfn.NORM.DIST(AND(AI$6&gt;=$F171,AI$6&lt;=$H171)*(AH$6-$F171+1),$J171/2,$M171,TRUE))/(1-2*_xlfn.NORM.DIST(0,$J171/2,$M171,TRUE))*$D171+($K171="Steady Growth")*(AND(AI$6&gt;=$F171,AI$6&lt;=$H171)*((AI$6-$F171+1)/($J171*($J171+1)/2)*$D171))+($K171="custom")*CustCF!AC171</f>
        <v>0</v>
      </c>
      <c r="AJ171" s="95">
        <f>($K171="Bell Curve")*(_xlfn.NORM.DIST(AND(AJ$6&gt;=$F171,AJ$6&lt;=$H171)*(AJ$6-$F171+1),$J171/2,$M171,TRUE)-_xlfn.NORM.DIST(AND(AJ$6&gt;=$F171,AJ$6&lt;=$H171)*(AI$6-$F171+1),$J171/2,$M171,TRUE))/(1-2*_xlfn.NORM.DIST(0,$J171/2,$M171,TRUE))*$D171+($K171="Steady Growth")*(AND(AJ$6&gt;=$F171,AJ$6&lt;=$H171)*((AJ$6-$F171+1)/($J171*($J171+1)/2)*$D171))+($K171="custom")*CustCF!AD171</f>
        <v>0</v>
      </c>
      <c r="AK171" s="95">
        <f>($K171="Bell Curve")*(_xlfn.NORM.DIST(AND(AK$6&gt;=$F171,AK$6&lt;=$H171)*(AK$6-$F171+1),$J171/2,$M171,TRUE)-_xlfn.NORM.DIST(AND(AK$6&gt;=$F171,AK$6&lt;=$H171)*(AJ$6-$F171+1),$J171/2,$M171,TRUE))/(1-2*_xlfn.NORM.DIST(0,$J171/2,$M171,TRUE))*$D171+($K171="Steady Growth")*(AND(AK$6&gt;=$F171,AK$6&lt;=$H171)*((AK$6-$F171+1)/($J171*($J171+1)/2)*$D171))+($K171="custom")*CustCF!AE171</f>
        <v>0</v>
      </c>
      <c r="AL171" s="95">
        <f>($K171="Bell Curve")*(_xlfn.NORM.DIST(AND(AL$6&gt;=$F171,AL$6&lt;=$H171)*(AL$6-$F171+1),$J171/2,$M171,TRUE)-_xlfn.NORM.DIST(AND(AL$6&gt;=$F171,AL$6&lt;=$H171)*(AK$6-$F171+1),$J171/2,$M171,TRUE))/(1-2*_xlfn.NORM.DIST(0,$J171/2,$M171,TRUE))*$D171+($K171="Steady Growth")*(AND(AL$6&gt;=$F171,AL$6&lt;=$H171)*((AL$6-$F171+1)/($J171*($J171+1)/2)*$D171))+($K171="custom")*CustCF!AF171</f>
        <v>0</v>
      </c>
      <c r="AM171" s="95">
        <f>($K171="Bell Curve")*(_xlfn.NORM.DIST(AND(AM$6&gt;=$F171,AM$6&lt;=$H171)*(AM$6-$F171+1),$J171/2,$M171,TRUE)-_xlfn.NORM.DIST(AND(AM$6&gt;=$F171,AM$6&lt;=$H171)*(AL$6-$F171+1),$J171/2,$M171,TRUE))/(1-2*_xlfn.NORM.DIST(0,$J171/2,$M171,TRUE))*$D171+($K171="Steady Growth")*(AND(AM$6&gt;=$F171,AM$6&lt;=$H171)*((AM$6-$F171+1)/($J171*($J171+1)/2)*$D171))+($K171="custom")*CustCF!AG171</f>
        <v>0</v>
      </c>
      <c r="AN171" s="95">
        <f>($K171="Bell Curve")*(_xlfn.NORM.DIST(AND(AN$6&gt;=$F171,AN$6&lt;=$H171)*(AN$6-$F171+1),$J171/2,$M171,TRUE)-_xlfn.NORM.DIST(AND(AN$6&gt;=$F171,AN$6&lt;=$H171)*(AM$6-$F171+1),$J171/2,$M171,TRUE))/(1-2*_xlfn.NORM.DIST(0,$J171/2,$M171,TRUE))*$D171+($K171="Steady Growth")*(AND(AN$6&gt;=$F171,AN$6&lt;=$H171)*((AN$6-$F171+1)/($J171*($J171+1)/2)*$D171))+($K171="custom")*CustCF!AH171</f>
        <v>0</v>
      </c>
      <c r="AO171" s="95">
        <f>($K171="Bell Curve")*(_xlfn.NORM.DIST(AND(AO$6&gt;=$F171,AO$6&lt;=$H171)*(AO$6-$F171+1),$J171/2,$M171,TRUE)-_xlfn.NORM.DIST(AND(AO$6&gt;=$F171,AO$6&lt;=$H171)*(AN$6-$F171+1),$J171/2,$M171,TRUE))/(1-2*_xlfn.NORM.DIST(0,$J171/2,$M171,TRUE))*$D171+($K171="Steady Growth")*(AND(AO$6&gt;=$F171,AO$6&lt;=$H171)*((AO$6-$F171+1)/($J171*($J171+1)/2)*$D171))+($K171="custom")*CustCF!AI171</f>
        <v>0</v>
      </c>
      <c r="AP171" s="95">
        <f>($K171="Bell Curve")*(_xlfn.NORM.DIST(AND(AP$6&gt;=$F171,AP$6&lt;=$H171)*(AP$6-$F171+1),$J171/2,$M171,TRUE)-_xlfn.NORM.DIST(AND(AP$6&gt;=$F171,AP$6&lt;=$H171)*(AO$6-$F171+1),$J171/2,$M171,TRUE))/(1-2*_xlfn.NORM.DIST(0,$J171/2,$M171,TRUE))*$D171+($K171="Steady Growth")*(AND(AP$6&gt;=$F171,AP$6&lt;=$H171)*((AP$6-$F171+1)/($J171*($J171+1)/2)*$D171))+($K171="custom")*CustCF!AJ171</f>
        <v>0</v>
      </c>
      <c r="AQ171" s="95">
        <f>($K171="Bell Curve")*(_xlfn.NORM.DIST(AND(AQ$6&gt;=$F171,AQ$6&lt;=$H171)*(AQ$6-$F171+1),$J171/2,$M171,TRUE)-_xlfn.NORM.DIST(AND(AQ$6&gt;=$F171,AQ$6&lt;=$H171)*(AP$6-$F171+1),$J171/2,$M171,TRUE))/(1-2*_xlfn.NORM.DIST(0,$J171/2,$M171,TRUE))*$D171+($K171="Steady Growth")*(AND(AQ$6&gt;=$F171,AQ$6&lt;=$H171)*((AQ$6-$F171+1)/($J171*($J171+1)/2)*$D171))+($K171="custom")*CustCF!AK171</f>
        <v>0</v>
      </c>
      <c r="AR171" s="95">
        <f>($K171="Bell Curve")*(_xlfn.NORM.DIST(AND(AR$6&gt;=$F171,AR$6&lt;=$H171)*(AR$6-$F171+1),$J171/2,$M171,TRUE)-_xlfn.NORM.DIST(AND(AR$6&gt;=$F171,AR$6&lt;=$H171)*(AQ$6-$F171+1),$J171/2,$M171,TRUE))/(1-2*_xlfn.NORM.DIST(0,$J171/2,$M171,TRUE))*$D171+($K171="Steady Growth")*(AND(AR$6&gt;=$F171,AR$6&lt;=$H171)*((AR$6-$F171+1)/($J171*($J171+1)/2)*$D171))+($K171="custom")*CustCF!AL171</f>
        <v>0</v>
      </c>
      <c r="AS171" s="95">
        <f>($K171="Bell Curve")*(_xlfn.NORM.DIST(AND(AS$6&gt;=$F171,AS$6&lt;=$H171)*(AS$6-$F171+1),$J171/2,$M171,TRUE)-_xlfn.NORM.DIST(AND(AS$6&gt;=$F171,AS$6&lt;=$H171)*(AR$6-$F171+1),$J171/2,$M171,TRUE))/(1-2*_xlfn.NORM.DIST(0,$J171/2,$M171,TRUE))*$D171+($K171="Steady Growth")*(AND(AS$6&gt;=$F171,AS$6&lt;=$H171)*((AS$6-$F171+1)/($J171*($J171+1)/2)*$D171))+($K171="custom")*CustCF!AM171</f>
        <v>0</v>
      </c>
      <c r="AT171" s="95">
        <f>($K171="Bell Curve")*(_xlfn.NORM.DIST(AND(AT$6&gt;=$F171,AT$6&lt;=$H171)*(AT$6-$F171+1),$J171/2,$M171,TRUE)-_xlfn.NORM.DIST(AND(AT$6&gt;=$F171,AT$6&lt;=$H171)*(AS$6-$F171+1),$J171/2,$M171,TRUE))/(1-2*_xlfn.NORM.DIST(0,$J171/2,$M171,TRUE))*$D171+($K171="Steady Growth")*(AND(AT$6&gt;=$F171,AT$6&lt;=$H171)*((AT$6-$F171+1)/($J171*($J171+1)/2)*$D171))+($K171="custom")*CustCF!AN171</f>
        <v>0</v>
      </c>
      <c r="AU171" s="95">
        <f>($K171="Bell Curve")*(_xlfn.NORM.DIST(AND(AU$6&gt;=$F171,AU$6&lt;=$H171)*(AU$6-$F171+1),$J171/2,$M171,TRUE)-_xlfn.NORM.DIST(AND(AU$6&gt;=$F171,AU$6&lt;=$H171)*(AT$6-$F171+1),$J171/2,$M171,TRUE))/(1-2*_xlfn.NORM.DIST(0,$J171/2,$M171,TRUE))*$D171+($K171="Steady Growth")*(AND(AU$6&gt;=$F171,AU$6&lt;=$H171)*((AU$6-$F171+1)/($J171*($J171+1)/2)*$D171))+($K171="custom")*CustCF!AO171</f>
        <v>0</v>
      </c>
      <c r="AV171" s="95">
        <f>($K171="Bell Curve")*(_xlfn.NORM.DIST(AND(AV$6&gt;=$F171,AV$6&lt;=$H171)*(AV$6-$F171+1),$J171/2,$M171,TRUE)-_xlfn.NORM.DIST(AND(AV$6&gt;=$F171,AV$6&lt;=$H171)*(AU$6-$F171+1),$J171/2,$M171,TRUE))/(1-2*_xlfn.NORM.DIST(0,$J171/2,$M171,TRUE))*$D171+($K171="Steady Growth")*(AND(AV$6&gt;=$F171,AV$6&lt;=$H171)*((AV$6-$F171+1)/($J171*($J171+1)/2)*$D171))+($K171="custom")*CustCF!AP171</f>
        <v>0</v>
      </c>
      <c r="AW171" s="95">
        <f>($K171="Bell Curve")*(_xlfn.NORM.DIST(AND(AW$6&gt;=$F171,AW$6&lt;=$H171)*(AW$6-$F171+1),$J171/2,$M171,TRUE)-_xlfn.NORM.DIST(AND(AW$6&gt;=$F171,AW$6&lt;=$H171)*(AV$6-$F171+1),$J171/2,$M171,TRUE))/(1-2*_xlfn.NORM.DIST(0,$J171/2,$M171,TRUE))*$D171+($K171="Steady Growth")*(AND(AW$6&gt;=$F171,AW$6&lt;=$H171)*((AW$6-$F171+1)/($J171*($J171+1)/2)*$D171))+($K171="custom")*CustCF!AQ171</f>
        <v>0</v>
      </c>
      <c r="AX171" s="95">
        <f>($K171="Bell Curve")*(_xlfn.NORM.DIST(AND(AX$6&gt;=$F171,AX$6&lt;=$H171)*(AX$6-$F171+1),$J171/2,$M171,TRUE)-_xlfn.NORM.DIST(AND(AX$6&gt;=$F171,AX$6&lt;=$H171)*(AW$6-$F171+1),$J171/2,$M171,TRUE))/(1-2*_xlfn.NORM.DIST(0,$J171/2,$M171,TRUE))*$D171+($K171="Steady Growth")*(AND(AX$6&gt;=$F171,AX$6&lt;=$H171)*((AX$6-$F171+1)/($J171*($J171+1)/2)*$D171))+($K171="custom")*CustCF!AR171</f>
        <v>0</v>
      </c>
      <c r="AY171" s="95">
        <f>($K171="Bell Curve")*(_xlfn.NORM.DIST(AND(AY$6&gt;=$F171,AY$6&lt;=$H171)*(AY$6-$F171+1),$J171/2,$M171,TRUE)-_xlfn.NORM.DIST(AND(AY$6&gt;=$F171,AY$6&lt;=$H171)*(AX$6-$F171+1),$J171/2,$M171,TRUE))/(1-2*_xlfn.NORM.DIST(0,$J171/2,$M171,TRUE))*$D171+($K171="Steady Growth")*(AND(AY$6&gt;=$F171,AY$6&lt;=$H171)*((AY$6-$F171+1)/($J171*($J171+1)/2)*$D171))+($K171="custom")*CustCF!AS171</f>
        <v>0</v>
      </c>
      <c r="AZ171" s="95">
        <f>($K171="Bell Curve")*(_xlfn.NORM.DIST(AND(AZ$6&gt;=$F171,AZ$6&lt;=$H171)*(AZ$6-$F171+1),$J171/2,$M171,TRUE)-_xlfn.NORM.DIST(AND(AZ$6&gt;=$F171,AZ$6&lt;=$H171)*(AY$6-$F171+1),$J171/2,$M171,TRUE))/(1-2*_xlfn.NORM.DIST(0,$J171/2,$M171,TRUE))*$D171+($K171="Steady Growth")*(AND(AZ$6&gt;=$F171,AZ$6&lt;=$H171)*((AZ$6-$F171+1)/($J171*($J171+1)/2)*$D171))+($K171="custom")*CustCF!AT171</f>
        <v>0</v>
      </c>
      <c r="BA171" s="95">
        <f>($K171="Bell Curve")*(_xlfn.NORM.DIST(AND(BA$6&gt;=$F171,BA$6&lt;=$H171)*(BA$6-$F171+1),$J171/2,$M171,TRUE)-_xlfn.NORM.DIST(AND(BA$6&gt;=$F171,BA$6&lt;=$H171)*(AZ$6-$F171+1),$J171/2,$M171,TRUE))/(1-2*_xlfn.NORM.DIST(0,$J171/2,$M171,TRUE))*$D171+($K171="Steady Growth")*(AND(BA$6&gt;=$F171,BA$6&lt;=$H171)*((BA$6-$F171+1)/($J171*($J171+1)/2)*$D171))+($K171="custom")*CustCF!AU171</f>
        <v>0</v>
      </c>
      <c r="BB171" s="95">
        <f>($K171="Bell Curve")*(_xlfn.NORM.DIST(AND(BB$6&gt;=$F171,BB$6&lt;=$H171)*(BB$6-$F171+1),$J171/2,$M171,TRUE)-_xlfn.NORM.DIST(AND(BB$6&gt;=$F171,BB$6&lt;=$H171)*(BA$6-$F171+1),$J171/2,$M171,TRUE))/(1-2*_xlfn.NORM.DIST(0,$J171/2,$M171,TRUE))*$D171+($K171="Steady Growth")*(AND(BB$6&gt;=$F171,BB$6&lt;=$H171)*((BB$6-$F171+1)/($J171*($J171+1)/2)*$D171))+($K171="custom")*CustCF!AV171</f>
        <v>0</v>
      </c>
      <c r="BC171" s="95">
        <f>($K171="Bell Curve")*(_xlfn.NORM.DIST(AND(BC$6&gt;=$F171,BC$6&lt;=$H171)*(BC$6-$F171+1),$J171/2,$M171,TRUE)-_xlfn.NORM.DIST(AND(BC$6&gt;=$F171,BC$6&lt;=$H171)*(BB$6-$F171+1),$J171/2,$M171,TRUE))/(1-2*_xlfn.NORM.DIST(0,$J171/2,$M171,TRUE))*$D171+($K171="Steady Growth")*(AND(BC$6&gt;=$F171,BC$6&lt;=$H171)*((BC$6-$F171+1)/($J171*($J171+1)/2)*$D171))+($K171="custom")*CustCF!AW171</f>
        <v>0</v>
      </c>
      <c r="BD171" s="95">
        <f>($K171="Bell Curve")*(_xlfn.NORM.DIST(AND(BD$6&gt;=$F171,BD$6&lt;=$H171)*(BD$6-$F171+1),$J171/2,$M171,TRUE)-_xlfn.NORM.DIST(AND(BD$6&gt;=$F171,BD$6&lt;=$H171)*(BC$6-$F171+1),$J171/2,$M171,TRUE))/(1-2*_xlfn.NORM.DIST(0,$J171/2,$M171,TRUE))*$D171+($K171="Steady Growth")*(AND(BD$6&gt;=$F171,BD$6&lt;=$H171)*((BD$6-$F171+1)/($J171*($J171+1)/2)*$D171))+($K171="custom")*CustCF!AX171</f>
        <v>0</v>
      </c>
      <c r="BE171" s="95">
        <f>($K171="Bell Curve")*(_xlfn.NORM.DIST(AND(BE$6&gt;=$F171,BE$6&lt;=$H171)*(BE$6-$F171+1),$J171/2,$M171,TRUE)-_xlfn.NORM.DIST(AND(BE$6&gt;=$F171,BE$6&lt;=$H171)*(BD$6-$F171+1),$J171/2,$M171,TRUE))/(1-2*_xlfn.NORM.DIST(0,$J171/2,$M171,TRUE))*$D171+($K171="Steady Growth")*(AND(BE$6&gt;=$F171,BE$6&lt;=$H171)*((BE$6-$F171+1)/($J171*($J171+1)/2)*$D171))+($K171="custom")*CustCF!AY171</f>
        <v>0</v>
      </c>
      <c r="BF171" s="95">
        <f>($K171="Bell Curve")*(_xlfn.NORM.DIST(AND(BF$6&gt;=$F171,BF$6&lt;=$H171)*(BF$6-$F171+1),$J171/2,$M171,TRUE)-_xlfn.NORM.DIST(AND(BF$6&gt;=$F171,BF$6&lt;=$H171)*(BE$6-$F171+1),$J171/2,$M171,TRUE))/(1-2*_xlfn.NORM.DIST(0,$J171/2,$M171,TRUE))*$D171+($K171="Steady Growth")*(AND(BF$6&gt;=$F171,BF$6&lt;=$H171)*((BF$6-$F171+1)/($J171*($J171+1)/2)*$D171))+($K171="custom")*CustCF!AZ171</f>
        <v>0</v>
      </c>
      <c r="BG171" s="95">
        <f>($K171="Bell Curve")*(_xlfn.NORM.DIST(AND(BG$6&gt;=$F171,BG$6&lt;=$H171)*(BG$6-$F171+1),$J171/2,$M171,TRUE)-_xlfn.NORM.DIST(AND(BG$6&gt;=$F171,BG$6&lt;=$H171)*(BF$6-$F171+1),$J171/2,$M171,TRUE))/(1-2*_xlfn.NORM.DIST(0,$J171/2,$M171,TRUE))*$D171+($K171="Steady Growth")*(AND(BG$6&gt;=$F171,BG$6&lt;=$H171)*((BG$6-$F171+1)/($J171*($J171+1)/2)*$D171))+($K171="custom")*CustCF!BA171</f>
        <v>0</v>
      </c>
      <c r="BH171" s="95">
        <f>($K171="Bell Curve")*(_xlfn.NORM.DIST(AND(BH$6&gt;=$F171,BH$6&lt;=$H171)*(BH$6-$F171+1),$J171/2,$M171,TRUE)-_xlfn.NORM.DIST(AND(BH$6&gt;=$F171,BH$6&lt;=$H171)*(BG$6-$F171+1),$J171/2,$M171,TRUE))/(1-2*_xlfn.NORM.DIST(0,$J171/2,$M171,TRUE))*$D171+($K171="Steady Growth")*(AND(BH$6&gt;=$F171,BH$6&lt;=$H171)*((BH$6-$F171+1)/($J171*($J171+1)/2)*$D171))+($K171="custom")*CustCF!BB171</f>
        <v>0</v>
      </c>
      <c r="BI171" s="95">
        <f>($K171="Bell Curve")*(_xlfn.NORM.DIST(AND(BI$6&gt;=$F171,BI$6&lt;=$H171)*(BI$6-$F171+1),$J171/2,$M171,TRUE)-_xlfn.NORM.DIST(AND(BI$6&gt;=$F171,BI$6&lt;=$H171)*(BH$6-$F171+1),$J171/2,$M171,TRUE))/(1-2*_xlfn.NORM.DIST(0,$J171/2,$M171,TRUE))*$D171+($K171="Steady Growth")*(AND(BI$6&gt;=$F171,BI$6&lt;=$H171)*((BI$6-$F171+1)/($J171*($J171+1)/2)*$D171))+($K171="custom")*CustCF!BC171</f>
        <v>0</v>
      </c>
      <c r="BJ171" s="95">
        <f>($K171="Bell Curve")*(_xlfn.NORM.DIST(AND(BJ$6&gt;=$F171,BJ$6&lt;=$H171)*(BJ$6-$F171+1),$J171/2,$M171,TRUE)-_xlfn.NORM.DIST(AND(BJ$6&gt;=$F171,BJ$6&lt;=$H171)*(BI$6-$F171+1),$J171/2,$M171,TRUE))/(1-2*_xlfn.NORM.DIST(0,$J171/2,$M171,TRUE))*$D171+($K171="Steady Growth")*(AND(BJ$6&gt;=$F171,BJ$6&lt;=$H171)*((BJ$6-$F171+1)/($J171*($J171+1)/2)*$D171))+($K171="custom")*CustCF!BD171</f>
        <v>0</v>
      </c>
      <c r="BK171" s="95">
        <f>($K171="Bell Curve")*(_xlfn.NORM.DIST(AND(BK$6&gt;=$F171,BK$6&lt;=$H171)*(BK$6-$F171+1),$J171/2,$M171,TRUE)-_xlfn.NORM.DIST(AND(BK$6&gt;=$F171,BK$6&lt;=$H171)*(BJ$6-$F171+1),$J171/2,$M171,TRUE))/(1-2*_xlfn.NORM.DIST(0,$J171/2,$M171,TRUE))*$D171+($K171="Steady Growth")*(AND(BK$6&gt;=$F171,BK$6&lt;=$H171)*((BK$6-$F171+1)/($J171*($J171+1)/2)*$D171))+($K171="custom")*CustCF!BE171</f>
        <v>0</v>
      </c>
      <c r="BL171" s="95">
        <f>($K171="Bell Curve")*(_xlfn.NORM.DIST(AND(BL$6&gt;=$F171,BL$6&lt;=$H171)*(BL$6-$F171+1),$J171/2,$M171,TRUE)-_xlfn.NORM.DIST(AND(BL$6&gt;=$F171,BL$6&lt;=$H171)*(BK$6-$F171+1),$J171/2,$M171,TRUE))/(1-2*_xlfn.NORM.DIST(0,$J171/2,$M171,TRUE))*$D171+($K171="Steady Growth")*(AND(BL$6&gt;=$F171,BL$6&lt;=$H171)*((BL$6-$F171+1)/($J171*($J171+1)/2)*$D171))+($K171="custom")*CustCF!BF171</f>
        <v>0</v>
      </c>
      <c r="BM171" s="95">
        <f>($K171="Bell Curve")*(_xlfn.NORM.DIST(AND(BM$6&gt;=$F171,BM$6&lt;=$H171)*(BM$6-$F171+1),$J171/2,$M171,TRUE)-_xlfn.NORM.DIST(AND(BM$6&gt;=$F171,BM$6&lt;=$H171)*(BL$6-$F171+1),$J171/2,$M171,TRUE))/(1-2*_xlfn.NORM.DIST(0,$J171/2,$M171,TRUE))*$D171+($K171="Steady Growth")*(AND(BM$6&gt;=$F171,BM$6&lt;=$H171)*((BM$6-$F171+1)/($J171*($J171+1)/2)*$D171))+($K171="custom")*CustCF!BG171</f>
        <v>0</v>
      </c>
      <c r="BN171" s="95">
        <f>($K171="Bell Curve")*(_xlfn.NORM.DIST(AND(BN$6&gt;=$F171,BN$6&lt;=$H171)*(BN$6-$F171+1),$J171/2,$M171,TRUE)-_xlfn.NORM.DIST(AND(BN$6&gt;=$F171,BN$6&lt;=$H171)*(BM$6-$F171+1),$J171/2,$M171,TRUE))/(1-2*_xlfn.NORM.DIST(0,$J171/2,$M171,TRUE))*$D171+($K171="Steady Growth")*(AND(BN$6&gt;=$F171,BN$6&lt;=$H171)*((BN$6-$F171+1)/($J171*($J171+1)/2)*$D171))+($K171="custom")*CustCF!BH171</f>
        <v>0</v>
      </c>
      <c r="BO171" s="95">
        <f>($K171="Bell Curve")*(_xlfn.NORM.DIST(AND(BO$6&gt;=$F171,BO$6&lt;=$H171)*(BO$6-$F171+1),$J171/2,$M171,TRUE)-_xlfn.NORM.DIST(AND(BO$6&gt;=$F171,BO$6&lt;=$H171)*(BN$6-$F171+1),$J171/2,$M171,TRUE))/(1-2*_xlfn.NORM.DIST(0,$J171/2,$M171,TRUE))*$D171+($K171="Steady Growth")*(AND(BO$6&gt;=$F171,BO$6&lt;=$H171)*((BO$6-$F171+1)/($J171*($J171+1)/2)*$D171))+($K171="custom")*CustCF!BI171</f>
        <v>0</v>
      </c>
      <c r="BP171" s="95">
        <f>($K171="Bell Curve")*(_xlfn.NORM.DIST(AND(BP$6&gt;=$F171,BP$6&lt;=$H171)*(BP$6-$F171+1),$J171/2,$M171,TRUE)-_xlfn.NORM.DIST(AND(BP$6&gt;=$F171,BP$6&lt;=$H171)*(BO$6-$F171+1),$J171/2,$M171,TRUE))/(1-2*_xlfn.NORM.DIST(0,$J171/2,$M171,TRUE))*$D171+($K171="Steady Growth")*(AND(BP$6&gt;=$F171,BP$6&lt;=$H171)*((BP$6-$F171+1)/($J171*($J171+1)/2)*$D171))+($K171="custom")*CustCF!BJ171</f>
        <v>0</v>
      </c>
      <c r="BQ171" s="95">
        <f>($K171="Bell Curve")*(_xlfn.NORM.DIST(AND(BQ$6&gt;=$F171,BQ$6&lt;=$H171)*(BQ$6-$F171+1),$J171/2,$M171,TRUE)-_xlfn.NORM.DIST(AND(BQ$6&gt;=$F171,BQ$6&lt;=$H171)*(BP$6-$F171+1),$J171/2,$M171,TRUE))/(1-2*_xlfn.NORM.DIST(0,$J171/2,$M171,TRUE))*$D171+($K171="Steady Growth")*(AND(BQ$6&gt;=$F171,BQ$6&lt;=$H171)*((BQ$6-$F171+1)/($J171*($J171+1)/2)*$D171))+($K171="custom")*CustCF!BK171</f>
        <v>0</v>
      </c>
      <c r="BR171" s="95">
        <f>($K171="Bell Curve")*(_xlfn.NORM.DIST(AND(BR$6&gt;=$F171,BR$6&lt;=$H171)*(BR$6-$F171+1),$J171/2,$M171,TRUE)-_xlfn.NORM.DIST(AND(BR$6&gt;=$F171,BR$6&lt;=$H171)*(BQ$6-$F171+1),$J171/2,$M171,TRUE))/(1-2*_xlfn.NORM.DIST(0,$J171/2,$M171,TRUE))*$D171+($K171="Steady Growth")*(AND(BR$6&gt;=$F171,BR$6&lt;=$H171)*((BR$6-$F171+1)/($J171*($J171+1)/2)*$D171))+($K171="custom")*CustCF!BL171</f>
        <v>0</v>
      </c>
      <c r="BS171" s="95">
        <f>($K171="Bell Curve")*(_xlfn.NORM.DIST(AND(BS$6&gt;=$F171,BS$6&lt;=$H171)*(BS$6-$F171+1),$J171/2,$M171,TRUE)-_xlfn.NORM.DIST(AND(BS$6&gt;=$F171,BS$6&lt;=$H171)*(BR$6-$F171+1),$J171/2,$M171,TRUE))/(1-2*_xlfn.NORM.DIST(0,$J171/2,$M171,TRUE))*$D171+($K171="Steady Growth")*(AND(BS$6&gt;=$F171,BS$6&lt;=$H171)*((BS$6-$F171+1)/($J171*($J171+1)/2)*$D171))+($K171="custom")*CustCF!BM171</f>
        <v>0</v>
      </c>
      <c r="BT171" s="95">
        <f>($K171="Bell Curve")*(_xlfn.NORM.DIST(AND(BT$6&gt;=$F171,BT$6&lt;=$H171)*(BT$6-$F171+1),$J171/2,$M171,TRUE)-_xlfn.NORM.DIST(AND(BT$6&gt;=$F171,BT$6&lt;=$H171)*(BS$6-$F171+1),$J171/2,$M171,TRUE))/(1-2*_xlfn.NORM.DIST(0,$J171/2,$M171,TRUE))*$D171+($K171="Steady Growth")*(AND(BT$6&gt;=$F171,BT$6&lt;=$H171)*((BT$6-$F171+1)/($J171*($J171+1)/2)*$D171))+($K171="custom")*CustCF!BN171</f>
        <v>0</v>
      </c>
      <c r="BU171" s="95">
        <f>($K171="Bell Curve")*(_xlfn.NORM.DIST(AND(BU$6&gt;=$F171,BU$6&lt;=$H171)*(BU$6-$F171+1),$J171/2,$M171,TRUE)-_xlfn.NORM.DIST(AND(BU$6&gt;=$F171,BU$6&lt;=$H171)*(BT$6-$F171+1),$J171/2,$M171,TRUE))/(1-2*_xlfn.NORM.DIST(0,$J171/2,$M171,TRUE))*$D171+($K171="Steady Growth")*(AND(BU$6&gt;=$F171,BU$6&lt;=$H171)*((BU$6-$F171+1)/($J171*($J171+1)/2)*$D171))+($K171="custom")*CustCF!BO171</f>
        <v>0</v>
      </c>
      <c r="BV171" s="95">
        <f>($K171="Bell Curve")*(_xlfn.NORM.DIST(AND(BV$6&gt;=$F171,BV$6&lt;=$H171)*(BV$6-$F171+1),$J171/2,$M171,TRUE)-_xlfn.NORM.DIST(AND(BV$6&gt;=$F171,BV$6&lt;=$H171)*(BU$6-$F171+1),$J171/2,$M171,TRUE))/(1-2*_xlfn.NORM.DIST(0,$J171/2,$M171,TRUE))*$D171+($K171="Steady Growth")*(AND(BV$6&gt;=$F171,BV$6&lt;=$H171)*((BV$6-$F171+1)/($J171*($J171+1)/2)*$D171))+($K171="custom")*CustCF!BP171</f>
        <v>0</v>
      </c>
      <c r="BW171" s="95">
        <f>($K171="Bell Curve")*(_xlfn.NORM.DIST(AND(BW$6&gt;=$F171,BW$6&lt;=$H171)*(BW$6-$F171+1),$J171/2,$M171,TRUE)-_xlfn.NORM.DIST(AND(BW$6&gt;=$F171,BW$6&lt;=$H171)*(BV$6-$F171+1),$J171/2,$M171,TRUE))/(1-2*_xlfn.NORM.DIST(0,$J171/2,$M171,TRUE))*$D171+($K171="Steady Growth")*(AND(BW$6&gt;=$F171,BW$6&lt;=$H171)*((BW$6-$F171+1)/($J171*($J171+1)/2)*$D171))+($K171="custom")*CustCF!BQ171</f>
        <v>0</v>
      </c>
      <c r="BX171" s="95">
        <f>($K171="Bell Curve")*(_xlfn.NORM.DIST(AND(BX$6&gt;=$F171,BX$6&lt;=$H171)*(BX$6-$F171+1),$J171/2,$M171,TRUE)-_xlfn.NORM.DIST(AND(BX$6&gt;=$F171,BX$6&lt;=$H171)*(BW$6-$F171+1),$J171/2,$M171,TRUE))/(1-2*_xlfn.NORM.DIST(0,$J171/2,$M171,TRUE))*$D171+($K171="Steady Growth")*(AND(BX$6&gt;=$F171,BX$6&lt;=$H171)*((BX$6-$F171+1)/($J171*($J171+1)/2)*$D171))+($K171="custom")*CustCF!BR171</f>
        <v>0</v>
      </c>
      <c r="BY171" s="95">
        <f>($K171="Bell Curve")*(_xlfn.NORM.DIST(AND(BY$6&gt;=$F171,BY$6&lt;=$H171)*(BY$6-$F171+1),$J171/2,$M171,TRUE)-_xlfn.NORM.DIST(AND(BY$6&gt;=$F171,BY$6&lt;=$H171)*(BX$6-$F171+1),$J171/2,$M171,TRUE))/(1-2*_xlfn.NORM.DIST(0,$J171/2,$M171,TRUE))*$D171+($K171="Steady Growth")*(AND(BY$6&gt;=$F171,BY$6&lt;=$H171)*((BY$6-$F171+1)/($J171*($J171+1)/2)*$D171))+($K171="custom")*CustCF!BS171</f>
        <v>0</v>
      </c>
      <c r="BZ171" s="95">
        <f>($K171="Bell Curve")*(_xlfn.NORM.DIST(AND(BZ$6&gt;=$F171,BZ$6&lt;=$H171)*(BZ$6-$F171+1),$J171/2,$M171,TRUE)-_xlfn.NORM.DIST(AND(BZ$6&gt;=$F171,BZ$6&lt;=$H171)*(BY$6-$F171+1),$J171/2,$M171,TRUE))/(1-2*_xlfn.NORM.DIST(0,$J171/2,$M171,TRUE))*$D171+($K171="Steady Growth")*(AND(BZ$6&gt;=$F171,BZ$6&lt;=$H171)*((BZ$6-$F171+1)/($J171*($J171+1)/2)*$D171))+($K171="custom")*CustCF!BT171</f>
        <v>0</v>
      </c>
      <c r="CA171" s="95">
        <f>($K171="Bell Curve")*(_xlfn.NORM.DIST(AND(CA$6&gt;=$F171,CA$6&lt;=$H171)*(CA$6-$F171+1),$J171/2,$M171,TRUE)-_xlfn.NORM.DIST(AND(CA$6&gt;=$F171,CA$6&lt;=$H171)*(BZ$6-$F171+1),$J171/2,$M171,TRUE))/(1-2*_xlfn.NORM.DIST(0,$J171/2,$M171,TRUE))*$D171+($K171="Steady Growth")*(AND(CA$6&gt;=$F171,CA$6&lt;=$H171)*((CA$6-$F171+1)/($J171*($J171+1)/2)*$D171))+($K171="custom")*CustCF!BU171</f>
        <v>0</v>
      </c>
      <c r="CB171" s="95">
        <f>($K171="Bell Curve")*(_xlfn.NORM.DIST(AND(CB$6&gt;=$F171,CB$6&lt;=$H171)*(CB$6-$F171+1),$J171/2,$M171,TRUE)-_xlfn.NORM.DIST(AND(CB$6&gt;=$F171,CB$6&lt;=$H171)*(CA$6-$F171+1),$J171/2,$M171,TRUE))/(1-2*_xlfn.NORM.DIST(0,$J171/2,$M171,TRUE))*$D171+($K171="Steady Growth")*(AND(CB$6&gt;=$F171,CB$6&lt;=$H171)*((CB$6-$F171+1)/($J171*($J171+1)/2)*$D171))+($K171="custom")*CustCF!BV171</f>
        <v>0</v>
      </c>
      <c r="CC171" s="95">
        <f>($K171="Bell Curve")*(_xlfn.NORM.DIST(AND(CC$6&gt;=$F171,CC$6&lt;=$H171)*(CC$6-$F171+1),$J171/2,$M171,TRUE)-_xlfn.NORM.DIST(AND(CC$6&gt;=$F171,CC$6&lt;=$H171)*(CB$6-$F171+1),$J171/2,$M171,TRUE))/(1-2*_xlfn.NORM.DIST(0,$J171/2,$M171,TRUE))*$D171+($K171="Steady Growth")*(AND(CC$6&gt;=$F171,CC$6&lt;=$H171)*((CC$6-$F171+1)/($J171*($J171+1)/2)*$D171))+($K171="custom")*CustCF!BW171</f>
        <v>0</v>
      </c>
      <c r="CD171" s="95">
        <f>($K171="Bell Curve")*(_xlfn.NORM.DIST(AND(CD$6&gt;=$F171,CD$6&lt;=$H171)*(CD$6-$F171+1),$J171/2,$M171,TRUE)-_xlfn.NORM.DIST(AND(CD$6&gt;=$F171,CD$6&lt;=$H171)*(CC$6-$F171+1),$J171/2,$M171,TRUE))/(1-2*_xlfn.NORM.DIST(0,$J171/2,$M171,TRUE))*$D171+($K171="Steady Growth")*(AND(CD$6&gt;=$F171,CD$6&lt;=$H171)*((CD$6-$F171+1)/($J171*($J171+1)/2)*$D171))+($K171="custom")*CustCF!BX171</f>
        <v>0</v>
      </c>
      <c r="CE171" s="95">
        <f>($K171="Bell Curve")*(_xlfn.NORM.DIST(AND(CE$6&gt;=$F171,CE$6&lt;=$H171)*(CE$6-$F171+1),$J171/2,$M171,TRUE)-_xlfn.NORM.DIST(AND(CE$6&gt;=$F171,CE$6&lt;=$H171)*(CD$6-$F171+1),$J171/2,$M171,TRUE))/(1-2*_xlfn.NORM.DIST(0,$J171/2,$M171,TRUE))*$D171+($K171="Steady Growth")*(AND(CE$6&gt;=$F171,CE$6&lt;=$H171)*((CE$6-$F171+1)/($J171*($J171+1)/2)*$D171))+($K171="custom")*CustCF!BY171</f>
        <v>0</v>
      </c>
      <c r="CF171" s="95">
        <f>($K171="Bell Curve")*(_xlfn.NORM.DIST(AND(CF$6&gt;=$F171,CF$6&lt;=$H171)*(CF$6-$F171+1),$J171/2,$M171,TRUE)-_xlfn.NORM.DIST(AND(CF$6&gt;=$F171,CF$6&lt;=$H171)*(CE$6-$F171+1),$J171/2,$M171,TRUE))/(1-2*_xlfn.NORM.DIST(0,$J171/2,$M171,TRUE))*$D171+($K171="Steady Growth")*(AND(CF$6&gt;=$F171,CF$6&lt;=$H171)*((CF$6-$F171+1)/($J171*($J171+1)/2)*$D171))+($K171="custom")*CustCF!BZ171</f>
        <v>0</v>
      </c>
      <c r="CG171" s="95">
        <f>($K171="Bell Curve")*(_xlfn.NORM.DIST(AND(CG$6&gt;=$F171,CG$6&lt;=$H171)*(CG$6-$F171+1),$J171/2,$M171,TRUE)-_xlfn.NORM.DIST(AND(CG$6&gt;=$F171,CG$6&lt;=$H171)*(CF$6-$F171+1),$J171/2,$M171,TRUE))/(1-2*_xlfn.NORM.DIST(0,$J171/2,$M171,TRUE))*$D171+($K171="Steady Growth")*(AND(CG$6&gt;=$F171,CG$6&lt;=$H171)*((CG$6-$F171+1)/($J171*($J171+1)/2)*$D171))+($K171="custom")*CustCF!CA171</f>
        <v>0</v>
      </c>
      <c r="CH171" s="95">
        <f>($K171="Bell Curve")*(_xlfn.NORM.DIST(AND(CH$6&gt;=$F171,CH$6&lt;=$H171)*(CH$6-$F171+1),$J171/2,$M171,TRUE)-_xlfn.NORM.DIST(AND(CH$6&gt;=$F171,CH$6&lt;=$H171)*(CG$6-$F171+1),$J171/2,$M171,TRUE))/(1-2*_xlfn.NORM.DIST(0,$J171/2,$M171,TRUE))*$D171+($K171="Steady Growth")*(AND(CH$6&gt;=$F171,CH$6&lt;=$H171)*((CH$6-$F171+1)/($J171*($J171+1)/2)*$D171))+($K171="custom")*CustCF!CB171</f>
        <v>0</v>
      </c>
      <c r="CI171" s="95">
        <f>($K171="Bell Curve")*(_xlfn.NORM.DIST(AND(CI$6&gt;=$F171,CI$6&lt;=$H171)*(CI$6-$F171+1),$J171/2,$M171,TRUE)-_xlfn.NORM.DIST(AND(CI$6&gt;=$F171,CI$6&lt;=$H171)*(CH$6-$F171+1),$J171/2,$M171,TRUE))/(1-2*_xlfn.NORM.DIST(0,$J171/2,$M171,TRUE))*$D171+($K171="Steady Growth")*(AND(CI$6&gt;=$F171,CI$6&lt;=$H171)*((CI$6-$F171+1)/($J171*($J171+1)/2)*$D171))+($K171="custom")*CustCF!CC171</f>
        <v>0</v>
      </c>
      <c r="CJ171" s="95">
        <f>($K171="Bell Curve")*(_xlfn.NORM.DIST(AND(CJ$6&gt;=$F171,CJ$6&lt;=$H171)*(CJ$6-$F171+1),$J171/2,$M171,TRUE)-_xlfn.NORM.DIST(AND(CJ$6&gt;=$F171,CJ$6&lt;=$H171)*(CI$6-$F171+1),$J171/2,$M171,TRUE))/(1-2*_xlfn.NORM.DIST(0,$J171/2,$M171,TRUE))*$D171+($K171="Steady Growth")*(AND(CJ$6&gt;=$F171,CJ$6&lt;=$H171)*((CJ$6-$F171+1)/($J171*($J171+1)/2)*$D171))+($K171="custom")*CustCF!CD171</f>
        <v>0</v>
      </c>
      <c r="CK171" s="95">
        <f>($K171="Bell Curve")*(_xlfn.NORM.DIST(AND(CK$6&gt;=$F171,CK$6&lt;=$H171)*(CK$6-$F171+1),$J171/2,$M171,TRUE)-_xlfn.NORM.DIST(AND(CK$6&gt;=$F171,CK$6&lt;=$H171)*(CJ$6-$F171+1),$J171/2,$M171,TRUE))/(1-2*_xlfn.NORM.DIST(0,$J171/2,$M171,TRUE))*$D171+($K171="Steady Growth")*(AND(CK$6&gt;=$F171,CK$6&lt;=$H171)*((CK$6-$F171+1)/($J171*($J171+1)/2)*$D171))+($K171="custom")*CustCF!CE171</f>
        <v>0</v>
      </c>
      <c r="CL171" s="95">
        <f>($K171="Bell Curve")*(_xlfn.NORM.DIST(AND(CL$6&gt;=$F171,CL$6&lt;=$H171)*(CL$6-$F171+1),$J171/2,$M171,TRUE)-_xlfn.NORM.DIST(AND(CL$6&gt;=$F171,CL$6&lt;=$H171)*(CK$6-$F171+1),$J171/2,$M171,TRUE))/(1-2*_xlfn.NORM.DIST(0,$J171/2,$M171,TRUE))*$D171+($K171="Steady Growth")*(AND(CL$6&gt;=$F171,CL$6&lt;=$H171)*((CL$6-$F171+1)/($J171*($J171+1)/2)*$D171))+($K171="custom")*CustCF!CF171</f>
        <v>0</v>
      </c>
      <c r="CM171" s="95">
        <f>($K171="Bell Curve")*(_xlfn.NORM.DIST(AND(CM$6&gt;=$F171,CM$6&lt;=$H171)*(CM$6-$F171+1),$J171/2,$M171,TRUE)-_xlfn.NORM.DIST(AND(CM$6&gt;=$F171,CM$6&lt;=$H171)*(CL$6-$F171+1),$J171/2,$M171,TRUE))/(1-2*_xlfn.NORM.DIST(0,$J171/2,$M171,TRUE))*$D171+($K171="Steady Growth")*(AND(CM$6&gt;=$F171,CM$6&lt;=$H171)*((CM$6-$F171+1)/($J171*($J171+1)/2)*$D171))+($K171="custom")*CustCF!CG171</f>
        <v>0</v>
      </c>
      <c r="CN171" s="95">
        <f>($K171="Bell Curve")*(_xlfn.NORM.DIST(AND(CN$6&gt;=$F171,CN$6&lt;=$H171)*(CN$6-$F171+1),$J171/2,$M171,TRUE)-_xlfn.NORM.DIST(AND(CN$6&gt;=$F171,CN$6&lt;=$H171)*(CM$6-$F171+1),$J171/2,$M171,TRUE))/(1-2*_xlfn.NORM.DIST(0,$J171/2,$M171,TRUE))*$D171+($K171="Steady Growth")*(AND(CN$6&gt;=$F171,CN$6&lt;=$H171)*((CN$6-$F171+1)/($J171*($J171+1)/2)*$D171))+($K171="custom")*CustCF!CH171</f>
        <v>0</v>
      </c>
      <c r="CO171" s="95">
        <f>($K171="Bell Curve")*(_xlfn.NORM.DIST(AND(CO$6&gt;=$F171,CO$6&lt;=$H171)*(CO$6-$F171+1),$J171/2,$M171,TRUE)-_xlfn.NORM.DIST(AND(CO$6&gt;=$F171,CO$6&lt;=$H171)*(CN$6-$F171+1),$J171/2,$M171,TRUE))/(1-2*_xlfn.NORM.DIST(0,$J171/2,$M171,TRUE))*$D171+($K171="Steady Growth")*(AND(CO$6&gt;=$F171,CO$6&lt;=$H171)*((CO$6-$F171+1)/($J171*($J171+1)/2)*$D171))+($K171="custom")*CustCF!CI171</f>
        <v>0</v>
      </c>
      <c r="CP171" s="95">
        <f>($K171="Bell Curve")*(_xlfn.NORM.DIST(AND(CP$6&gt;=$F171,CP$6&lt;=$H171)*(CP$6-$F171+1),$J171/2,$M171,TRUE)-_xlfn.NORM.DIST(AND(CP$6&gt;=$F171,CP$6&lt;=$H171)*(CO$6-$F171+1),$J171/2,$M171,TRUE))/(1-2*_xlfn.NORM.DIST(0,$J171/2,$M171,TRUE))*$D171+($K171="Steady Growth")*(AND(CP$6&gt;=$F171,CP$6&lt;=$H171)*((CP$6-$F171+1)/($J171*($J171+1)/2)*$D171))+($K171="custom")*CustCF!CJ171</f>
        <v>0</v>
      </c>
      <c r="CQ171" s="95">
        <f>($K171="Bell Curve")*(_xlfn.NORM.DIST(AND(CQ$6&gt;=$F171,CQ$6&lt;=$H171)*(CQ$6-$F171+1),$J171/2,$M171,TRUE)-_xlfn.NORM.DIST(AND(CQ$6&gt;=$F171,CQ$6&lt;=$H171)*(CP$6-$F171+1),$J171/2,$M171,TRUE))/(1-2*_xlfn.NORM.DIST(0,$J171/2,$M171,TRUE))*$D171+($K171="Steady Growth")*(AND(CQ$6&gt;=$F171,CQ$6&lt;=$H171)*((CQ$6-$F171+1)/($J171*($J171+1)/2)*$D171))+($K171="custom")*CustCF!CK171</f>
        <v>0</v>
      </c>
      <c r="CR171" s="95">
        <f>($K171="Bell Curve")*(_xlfn.NORM.DIST(AND(CR$6&gt;=$F171,CR$6&lt;=$H171)*(CR$6-$F171+1),$J171/2,$M171,TRUE)-_xlfn.NORM.DIST(AND(CR$6&gt;=$F171,CR$6&lt;=$H171)*(CQ$6-$F171+1),$J171/2,$M171,TRUE))/(1-2*_xlfn.NORM.DIST(0,$J171/2,$M171,TRUE))*$D171+($K171="Steady Growth")*(AND(CR$6&gt;=$F171,CR$6&lt;=$H171)*((CR$6-$F171+1)/($J171*($J171+1)/2)*$D171))+($K171="custom")*CustCF!CL171</f>
        <v>0</v>
      </c>
      <c r="CS171" s="95">
        <f>($K171="Bell Curve")*(_xlfn.NORM.DIST(AND(CS$6&gt;=$F171,CS$6&lt;=$H171)*(CS$6-$F171+1),$J171/2,$M171,TRUE)-_xlfn.NORM.DIST(AND(CS$6&gt;=$F171,CS$6&lt;=$H171)*(CR$6-$F171+1),$J171/2,$M171,TRUE))/(1-2*_xlfn.NORM.DIST(0,$J171/2,$M171,TRUE))*$D171+($K171="Steady Growth")*(AND(CS$6&gt;=$F171,CS$6&lt;=$H171)*((CS$6-$F171+1)/($J171*($J171+1)/2)*$D171))+($K171="custom")*CustCF!CM171</f>
        <v>0</v>
      </c>
      <c r="CT171" s="95">
        <f>($K171="Bell Curve")*(_xlfn.NORM.DIST(AND(CT$6&gt;=$F171,CT$6&lt;=$H171)*(CT$6-$F171+1),$J171/2,$M171,TRUE)-_xlfn.NORM.DIST(AND(CT$6&gt;=$F171,CT$6&lt;=$H171)*(CS$6-$F171+1),$J171/2,$M171,TRUE))/(1-2*_xlfn.NORM.DIST(0,$J171/2,$M171,TRUE))*$D171+($K171="Steady Growth")*(AND(CT$6&gt;=$F171,CT$6&lt;=$H171)*((CT$6-$F171+1)/($J171*($J171+1)/2)*$D171))+($K171="custom")*CustCF!CN171</f>
        <v>0</v>
      </c>
      <c r="CU171" s="95">
        <f>($K171="Bell Curve")*(_xlfn.NORM.DIST(AND(CU$6&gt;=$F171,CU$6&lt;=$H171)*(CU$6-$F171+1),$J171/2,$M171,TRUE)-_xlfn.NORM.DIST(AND(CU$6&gt;=$F171,CU$6&lt;=$H171)*(CT$6-$F171+1),$J171/2,$M171,TRUE))/(1-2*_xlfn.NORM.DIST(0,$J171/2,$M171,TRUE))*$D171+($K171="Steady Growth")*(AND(CU$6&gt;=$F171,CU$6&lt;=$H171)*((CU$6-$F171+1)/($J171*($J171+1)/2)*$D171))+($K171="custom")*CustCF!CO171</f>
        <v>0</v>
      </c>
      <c r="CV171" s="95">
        <f>($K171="Bell Curve")*(_xlfn.NORM.DIST(AND(CV$6&gt;=$F171,CV$6&lt;=$H171)*(CV$6-$F171+1),$J171/2,$M171,TRUE)-_xlfn.NORM.DIST(AND(CV$6&gt;=$F171,CV$6&lt;=$H171)*(CU$6-$F171+1),$J171/2,$M171,TRUE))/(1-2*_xlfn.NORM.DIST(0,$J171/2,$M171,TRUE))*$D171+($K171="Steady Growth")*(AND(CV$6&gt;=$F171,CV$6&lt;=$H171)*((CV$6-$F171+1)/($J171*($J171+1)/2)*$D171))+($K171="custom")*CustCF!CP171</f>
        <v>0</v>
      </c>
      <c r="CW171" s="95">
        <f>($K171="Bell Curve")*(_xlfn.NORM.DIST(AND(CW$6&gt;=$F171,CW$6&lt;=$H171)*(CW$6-$F171+1),$J171/2,$M171,TRUE)-_xlfn.NORM.DIST(AND(CW$6&gt;=$F171,CW$6&lt;=$H171)*(CV$6-$F171+1),$J171/2,$M171,TRUE))/(1-2*_xlfn.NORM.DIST(0,$J171/2,$M171,TRUE))*$D171+($K171="Steady Growth")*(AND(CW$6&gt;=$F171,CW$6&lt;=$H171)*((CW$6-$F171+1)/($J171*($J171+1)/2)*$D171))+($K171="custom")*CustCF!CQ171</f>
        <v>0</v>
      </c>
      <c r="CX171" s="95">
        <f>($K171="Bell Curve")*(_xlfn.NORM.DIST(AND(CX$6&gt;=$F171,CX$6&lt;=$H171)*(CX$6-$F171+1),$J171/2,$M171,TRUE)-_xlfn.NORM.DIST(AND(CX$6&gt;=$F171,CX$6&lt;=$H171)*(CW$6-$F171+1),$J171/2,$M171,TRUE))/(1-2*_xlfn.NORM.DIST(0,$J171/2,$M171,TRUE))*$D171+($K171="Steady Growth")*(AND(CX$6&gt;=$F171,CX$6&lt;=$H171)*((CX$6-$F171+1)/($J171*($J171+1)/2)*$D171))+($K171="custom")*CustCF!CR171</f>
        <v>0</v>
      </c>
      <c r="CY171" s="95">
        <f>($K171="Bell Curve")*(_xlfn.NORM.DIST(AND(CY$6&gt;=$F171,CY$6&lt;=$H171)*(CY$6-$F171+1),$J171/2,$M171,TRUE)-_xlfn.NORM.DIST(AND(CY$6&gt;=$F171,CY$6&lt;=$H171)*(CX$6-$F171+1),$J171/2,$M171,TRUE))/(1-2*_xlfn.NORM.DIST(0,$J171/2,$M171,TRUE))*$D171+($K171="Steady Growth")*(AND(CY$6&gt;=$F171,CY$6&lt;=$H171)*((CY$6-$F171+1)/($J171*($J171+1)/2)*$D171))+($K171="custom")*CustCF!CS171</f>
        <v>0</v>
      </c>
      <c r="CZ171" s="95">
        <f>($K171="Bell Curve")*(_xlfn.NORM.DIST(AND(CZ$6&gt;=$F171,CZ$6&lt;=$H171)*(CZ$6-$F171+1),$J171/2,$M171,TRUE)-_xlfn.NORM.DIST(AND(CZ$6&gt;=$F171,CZ$6&lt;=$H171)*(CY$6-$F171+1),$J171/2,$M171,TRUE))/(1-2*_xlfn.NORM.DIST(0,$J171/2,$M171,TRUE))*$D171+($K171="Steady Growth")*(AND(CZ$6&gt;=$F171,CZ$6&lt;=$H171)*((CZ$6-$F171+1)/($J171*($J171+1)/2)*$D171))+($K171="custom")*CustCF!CT171</f>
        <v>0</v>
      </c>
      <c r="DA171" s="95">
        <f>($K171="Bell Curve")*(_xlfn.NORM.DIST(AND(DA$6&gt;=$F171,DA$6&lt;=$H171)*(DA$6-$F171+1),$J171/2,$M171,TRUE)-_xlfn.NORM.DIST(AND(DA$6&gt;=$F171,DA$6&lt;=$H171)*(CZ$6-$F171+1),$J171/2,$M171,TRUE))/(1-2*_xlfn.NORM.DIST(0,$J171/2,$M171,TRUE))*$D171+($K171="Steady Growth")*(AND(DA$6&gt;=$F171,DA$6&lt;=$H171)*((DA$6-$F171+1)/($J171*($J171+1)/2)*$D171))+($K171="custom")*CustCF!CU171</f>
        <v>0</v>
      </c>
      <c r="DB171" s="95">
        <f>($K171="Bell Curve")*(_xlfn.NORM.DIST(AND(DB$6&gt;=$F171,DB$6&lt;=$H171)*(DB$6-$F171+1),$J171/2,$M171,TRUE)-_xlfn.NORM.DIST(AND(DB$6&gt;=$F171,DB$6&lt;=$H171)*(DA$6-$F171+1),$J171/2,$M171,TRUE))/(1-2*_xlfn.NORM.DIST(0,$J171/2,$M171,TRUE))*$D171+($K171="Steady Growth")*(AND(DB$6&gt;=$F171,DB$6&lt;=$H171)*((DB$6-$F171+1)/($J171*($J171+1)/2)*$D171))+($K171="custom")*CustCF!CV171</f>
        <v>0</v>
      </c>
      <c r="DC171" s="95">
        <f>($K171="Bell Curve")*(_xlfn.NORM.DIST(AND(DC$6&gt;=$F171,DC$6&lt;=$H171)*(DC$6-$F171+1),$J171/2,$M171,TRUE)-_xlfn.NORM.DIST(AND(DC$6&gt;=$F171,DC$6&lt;=$H171)*(DB$6-$F171+1),$J171/2,$M171,TRUE))/(1-2*_xlfn.NORM.DIST(0,$J171/2,$M171,TRUE))*$D171+($K171="Steady Growth")*(AND(DC$6&gt;=$F171,DC$6&lt;=$H171)*((DC$6-$F171+1)/($J171*($J171+1)/2)*$D171))+($K171="custom")*CustCF!CW171</f>
        <v>0</v>
      </c>
      <c r="DD171" s="95">
        <f>($K171="Bell Curve")*(_xlfn.NORM.DIST(AND(DD$6&gt;=$F171,DD$6&lt;=$H171)*(DD$6-$F171+1),$J171/2,$M171,TRUE)-_xlfn.NORM.DIST(AND(DD$6&gt;=$F171,DD$6&lt;=$H171)*(DC$6-$F171+1),$J171/2,$M171,TRUE))/(1-2*_xlfn.NORM.DIST(0,$J171/2,$M171,TRUE))*$D171+($K171="Steady Growth")*(AND(DD$6&gt;=$F171,DD$6&lt;=$H171)*((DD$6-$F171+1)/($J171*($J171+1)/2)*$D171))+($K171="custom")*CustCF!CX171</f>
        <v>0</v>
      </c>
      <c r="DE171" s="95">
        <f>($K171="Bell Curve")*(_xlfn.NORM.DIST(AND(DE$6&gt;=$F171,DE$6&lt;=$H171)*(DE$6-$F171+1),$J171/2,$M171,TRUE)-_xlfn.NORM.DIST(AND(DE$6&gt;=$F171,DE$6&lt;=$H171)*(DD$6-$F171+1),$J171/2,$M171,TRUE))/(1-2*_xlfn.NORM.DIST(0,$J171/2,$M171,TRUE))*$D171+($K171="Steady Growth")*(AND(DE$6&gt;=$F171,DE$6&lt;=$H171)*((DE$6-$F171+1)/($J171*($J171+1)/2)*$D171))+($K171="custom")*CustCF!CY171</f>
        <v>0</v>
      </c>
      <c r="DF171" s="95">
        <f>($K171="Bell Curve")*(_xlfn.NORM.DIST(AND(DF$6&gt;=$F171,DF$6&lt;=$H171)*(DF$6-$F171+1),$J171/2,$M171,TRUE)-_xlfn.NORM.DIST(AND(DF$6&gt;=$F171,DF$6&lt;=$H171)*(DE$6-$F171+1),$J171/2,$M171,TRUE))/(1-2*_xlfn.NORM.DIST(0,$J171/2,$M171,TRUE))*$D171+($K171="Steady Growth")*(AND(DF$6&gt;=$F171,DF$6&lt;=$H171)*((DF$6-$F171+1)/($J171*($J171+1)/2)*$D171))+($K171="custom")*CustCF!CZ171</f>
        <v>0</v>
      </c>
      <c r="DG171" s="95">
        <f>($K171="Bell Curve")*(_xlfn.NORM.DIST(AND(DG$6&gt;=$F171,DG$6&lt;=$H171)*(DG$6-$F171+1),$J171/2,$M171,TRUE)-_xlfn.NORM.DIST(AND(DG$6&gt;=$F171,DG$6&lt;=$H171)*(DF$6-$F171+1),$J171/2,$M171,TRUE))/(1-2*_xlfn.NORM.DIST(0,$J171/2,$M171,TRUE))*$D171+($K171="Steady Growth")*(AND(DG$6&gt;=$F171,DG$6&lt;=$H171)*((DG$6-$F171+1)/($J171*($J171+1)/2)*$D171))+($K171="custom")*CustCF!DA171</f>
        <v>0</v>
      </c>
      <c r="DH171" s="95">
        <f>($K171="Bell Curve")*(_xlfn.NORM.DIST(AND(DH$6&gt;=$F171,DH$6&lt;=$H171)*(DH$6-$F171+1),$J171/2,$M171,TRUE)-_xlfn.NORM.DIST(AND(DH$6&gt;=$F171,DH$6&lt;=$H171)*(DG$6-$F171+1),$J171/2,$M171,TRUE))/(1-2*_xlfn.NORM.DIST(0,$J171/2,$M171,TRUE))*$D171+($K171="Steady Growth")*(AND(DH$6&gt;=$F171,DH$6&lt;=$H171)*((DH$6-$F171+1)/($J171*($J171+1)/2)*$D171))+($K171="custom")*CustCF!DB171</f>
        <v>0</v>
      </c>
      <c r="DI171" s="95">
        <f>($K171="Bell Curve")*(_xlfn.NORM.DIST(AND(DI$6&gt;=$F171,DI$6&lt;=$H171)*(DI$6-$F171+1),$J171/2,$M171,TRUE)-_xlfn.NORM.DIST(AND(DI$6&gt;=$F171,DI$6&lt;=$H171)*(DH$6-$F171+1),$J171/2,$M171,TRUE))/(1-2*_xlfn.NORM.DIST(0,$J171/2,$M171,TRUE))*$D171+($K171="Steady Growth")*(AND(DI$6&gt;=$F171,DI$6&lt;=$H171)*((DI$6-$F171+1)/($J171*($J171+1)/2)*$D171))+($K171="custom")*CustCF!DC171</f>
        <v>0</v>
      </c>
      <c r="DJ171" s="95">
        <f>($K171="Bell Curve")*(_xlfn.NORM.DIST(AND(DJ$6&gt;=$F171,DJ$6&lt;=$H171)*(DJ$6-$F171+1),$J171/2,$M171,TRUE)-_xlfn.NORM.DIST(AND(DJ$6&gt;=$F171,DJ$6&lt;=$H171)*(DI$6-$F171+1),$J171/2,$M171,TRUE))/(1-2*_xlfn.NORM.DIST(0,$J171/2,$M171,TRUE))*$D171+($K171="Steady Growth")*(AND(DJ$6&gt;=$F171,DJ$6&lt;=$H171)*((DJ$6-$F171+1)/($J171*($J171+1)/2)*$D171))+($K171="custom")*CustCF!DD171</f>
        <v>0</v>
      </c>
      <c r="DK171" s="95">
        <f>($K171="Bell Curve")*(_xlfn.NORM.DIST(AND(DK$6&gt;=$F171,DK$6&lt;=$H171)*(DK$6-$F171+1),$J171/2,$M171,TRUE)-_xlfn.NORM.DIST(AND(DK$6&gt;=$F171,DK$6&lt;=$H171)*(DJ$6-$F171+1),$J171/2,$M171,TRUE))/(1-2*_xlfn.NORM.DIST(0,$J171/2,$M171,TRUE))*$D171+($K171="Steady Growth")*(AND(DK$6&gt;=$F171,DK$6&lt;=$H171)*((DK$6-$F171+1)/($J171*($J171+1)/2)*$D171))+($K171="custom")*CustCF!DE171</f>
        <v>0</v>
      </c>
      <c r="DL171" s="95">
        <f>($K171="Bell Curve")*(_xlfn.NORM.DIST(AND(DL$6&gt;=$F171,DL$6&lt;=$H171)*(DL$6-$F171+1),$J171/2,$M171,TRUE)-_xlfn.NORM.DIST(AND(DL$6&gt;=$F171,DL$6&lt;=$H171)*(DK$6-$F171+1),$J171/2,$M171,TRUE))/(1-2*_xlfn.NORM.DIST(0,$J171/2,$M171,TRUE))*$D171+($K171="Steady Growth")*(AND(DL$6&gt;=$F171,DL$6&lt;=$H171)*((DL$6-$F171+1)/($J171*($J171+1)/2)*$D171))+($K171="custom")*CustCF!DF171</f>
        <v>0</v>
      </c>
      <c r="DM171" s="95">
        <f>($K171="Bell Curve")*(_xlfn.NORM.DIST(AND(DM$6&gt;=$F171,DM$6&lt;=$H171)*(DM$6-$F171+1),$J171/2,$M171,TRUE)-_xlfn.NORM.DIST(AND(DM$6&gt;=$F171,DM$6&lt;=$H171)*(DL$6-$F171+1),$J171/2,$M171,TRUE))/(1-2*_xlfn.NORM.DIST(0,$J171/2,$M171,TRUE))*$D171+($K171="Steady Growth")*(AND(DM$6&gt;=$F171,DM$6&lt;=$H171)*((DM$6-$F171+1)/($J171*($J171+1)/2)*$D171))+($K171="custom")*CustCF!DG171</f>
        <v>0</v>
      </c>
      <c r="DN171" s="95">
        <f>($K171="Bell Curve")*(_xlfn.NORM.DIST(AND(DN$6&gt;=$F171,DN$6&lt;=$H171)*(DN$6-$F171+1),$J171/2,$M171,TRUE)-_xlfn.NORM.DIST(AND(DN$6&gt;=$F171,DN$6&lt;=$H171)*(DM$6-$F171+1),$J171/2,$M171,TRUE))/(1-2*_xlfn.NORM.DIST(0,$J171/2,$M171,TRUE))*$D171+($K171="Steady Growth")*(AND(DN$6&gt;=$F171,DN$6&lt;=$H171)*((DN$6-$F171+1)/($J171*($J171+1)/2)*$D171))+($K171="custom")*CustCF!DH171</f>
        <v>0</v>
      </c>
      <c r="DO171" s="95">
        <f>($K171="Bell Curve")*(_xlfn.NORM.DIST(AND(DO$6&gt;=$F171,DO$6&lt;=$H171)*(DO$6-$F171+1),$J171/2,$M171,TRUE)-_xlfn.NORM.DIST(AND(DO$6&gt;=$F171,DO$6&lt;=$H171)*(DN$6-$F171+1),$J171/2,$M171,TRUE))/(1-2*_xlfn.NORM.DIST(0,$J171/2,$M171,TRUE))*$D171+($K171="Steady Growth")*(AND(DO$6&gt;=$F171,DO$6&lt;=$H171)*((DO$6-$F171+1)/($J171*($J171+1)/2)*$D171))+($K171="custom")*CustCF!DI171</f>
        <v>0</v>
      </c>
      <c r="DP171" s="95">
        <f>($K171="Bell Curve")*(_xlfn.NORM.DIST(AND(DP$6&gt;=$F171,DP$6&lt;=$H171)*(DP$6-$F171+1),$J171/2,$M171,TRUE)-_xlfn.NORM.DIST(AND(DP$6&gt;=$F171,DP$6&lt;=$H171)*(DO$6-$F171+1),$J171/2,$M171,TRUE))/(1-2*_xlfn.NORM.DIST(0,$J171/2,$M171,TRUE))*$D171+($K171="Steady Growth")*(AND(DP$6&gt;=$F171,DP$6&lt;=$H171)*((DP$6-$F171+1)/($J171*($J171+1)/2)*$D171))+($K171="custom")*CustCF!DJ171</f>
        <v>0</v>
      </c>
      <c r="DQ171" s="95">
        <f>($K171="Bell Curve")*(_xlfn.NORM.DIST(AND(DQ$6&gt;=$F171,DQ$6&lt;=$H171)*(DQ$6-$F171+1),$J171/2,$M171,TRUE)-_xlfn.NORM.DIST(AND(DQ$6&gt;=$F171,DQ$6&lt;=$H171)*(DP$6-$F171+1),$J171/2,$M171,TRUE))/(1-2*_xlfn.NORM.DIST(0,$J171/2,$M171,TRUE))*$D171+($K171="Steady Growth")*(AND(DQ$6&gt;=$F171,DQ$6&lt;=$H171)*((DQ$6-$F171+1)/($J171*($J171+1)/2)*$D171))+($K171="custom")*CustCF!DK171</f>
        <v>0</v>
      </c>
      <c r="DR171" s="95">
        <f>($K171="Bell Curve")*(_xlfn.NORM.DIST(AND(DR$6&gt;=$F171,DR$6&lt;=$H171)*(DR$6-$F171+1),$J171/2,$M171,TRUE)-_xlfn.NORM.DIST(AND(DR$6&gt;=$F171,DR$6&lt;=$H171)*(DQ$6-$F171+1),$J171/2,$M171,TRUE))/(1-2*_xlfn.NORM.DIST(0,$J171/2,$M171,TRUE))*$D171+($K171="Steady Growth")*(AND(DR$6&gt;=$F171,DR$6&lt;=$H171)*((DR$6-$F171+1)/($J171*($J171+1)/2)*$D171))+($K171="custom")*CustCF!DL171</f>
        <v>0</v>
      </c>
      <c r="DS171" s="95">
        <f>($K171="Bell Curve")*(_xlfn.NORM.DIST(AND(DS$6&gt;=$F171,DS$6&lt;=$H171)*(DS$6-$F171+1),$J171/2,$M171,TRUE)-_xlfn.NORM.DIST(AND(DS$6&gt;=$F171,DS$6&lt;=$H171)*(DR$6-$F171+1),$J171/2,$M171,TRUE))/(1-2*_xlfn.NORM.DIST(0,$J171/2,$M171,TRUE))*$D171+($K171="Steady Growth")*(AND(DS$6&gt;=$F171,DS$6&lt;=$H171)*((DS$6-$F171+1)/($J171*($J171+1)/2)*$D171))+($K171="custom")*CustCF!DM171</f>
        <v>0</v>
      </c>
      <c r="DT171" s="95">
        <f>($K171="Bell Curve")*(_xlfn.NORM.DIST(AND(DT$6&gt;=$F171,DT$6&lt;=$H171)*(DT$6-$F171+1),$J171/2,$M171,TRUE)-_xlfn.NORM.DIST(AND(DT$6&gt;=$F171,DT$6&lt;=$H171)*(DS$6-$F171+1),$J171/2,$M171,TRUE))/(1-2*_xlfn.NORM.DIST(0,$J171/2,$M171,TRUE))*$D171+($K171="Steady Growth")*(AND(DT$6&gt;=$F171,DT$6&lt;=$H171)*((DT$6-$F171+1)/($J171*($J171+1)/2)*$D171))+($K171="custom")*CustCF!DN171</f>
        <v>0</v>
      </c>
      <c r="DU171" s="95">
        <f>($K171="Bell Curve")*(_xlfn.NORM.DIST(AND(DU$6&gt;=$F171,DU$6&lt;=$H171)*(DU$6-$F171+1),$J171/2,$M171,TRUE)-_xlfn.NORM.DIST(AND(DU$6&gt;=$F171,DU$6&lt;=$H171)*(DT$6-$F171+1),$J171/2,$M171,TRUE))/(1-2*_xlfn.NORM.DIST(0,$J171/2,$M171,TRUE))*$D171+($K171="Steady Growth")*(AND(DU$6&gt;=$F171,DU$6&lt;=$H171)*((DU$6-$F171+1)/($J171*($J171+1)/2)*$D171))+($K171="custom")*CustCF!DO171</f>
        <v>0</v>
      </c>
      <c r="DV171" s="95">
        <f>($K171="Bell Curve")*(_xlfn.NORM.DIST(AND(DV$6&gt;=$F171,DV$6&lt;=$H171)*(DV$6-$F171+1),$J171/2,$M171,TRUE)-_xlfn.NORM.DIST(AND(DV$6&gt;=$F171,DV$6&lt;=$H171)*(DU$6-$F171+1),$J171/2,$M171,TRUE))/(1-2*_xlfn.NORM.DIST(0,$J171/2,$M171,TRUE))*$D171+($K171="Steady Growth")*(AND(DV$6&gt;=$F171,DV$6&lt;=$H171)*((DV$6-$F171+1)/($J171*($J171+1)/2)*$D171))+($K171="custom")*CustCF!DP171</f>
        <v>0</v>
      </c>
      <c r="DW171" s="95">
        <f>($K171="Bell Curve")*(_xlfn.NORM.DIST(AND(DW$6&gt;=$F171,DW$6&lt;=$H171)*(DW$6-$F171+1),$J171/2,$M171,TRUE)-_xlfn.NORM.DIST(AND(DW$6&gt;=$F171,DW$6&lt;=$H171)*(DV$6-$F171+1),$J171/2,$M171,TRUE))/(1-2*_xlfn.NORM.DIST(0,$J171/2,$M171,TRUE))*$D171+($K171="Steady Growth")*(AND(DW$6&gt;=$F171,DW$6&lt;=$H171)*((DW$6-$F171+1)/($J171*($J171+1)/2)*$D171))+($K171="custom")*CustCF!DQ171</f>
        <v>0</v>
      </c>
      <c r="DX171" s="95">
        <f>($K171="Bell Curve")*(_xlfn.NORM.DIST(AND(DX$6&gt;=$F171,DX$6&lt;=$H171)*(DX$6-$F171+1),$J171/2,$M171,TRUE)-_xlfn.NORM.DIST(AND(DX$6&gt;=$F171,DX$6&lt;=$H171)*(DW$6-$F171+1),$J171/2,$M171,TRUE))/(1-2*_xlfn.NORM.DIST(0,$J171/2,$M171,TRUE))*$D171+($K171="Steady Growth")*(AND(DX$6&gt;=$F171,DX$6&lt;=$H171)*((DX$6-$F171+1)/($J171*($J171+1)/2)*$D171))+($K171="custom")*CustCF!DR171</f>
        <v>0</v>
      </c>
      <c r="DY171" s="95">
        <f>($K171="Bell Curve")*(_xlfn.NORM.DIST(AND(DY$6&gt;=$F171,DY$6&lt;=$H171)*(DY$6-$F171+1),$J171/2,$M171,TRUE)-_xlfn.NORM.DIST(AND(DY$6&gt;=$F171,DY$6&lt;=$H171)*(DX$6-$F171+1),$J171/2,$M171,TRUE))/(1-2*_xlfn.NORM.DIST(0,$J171/2,$M171,TRUE))*$D171+($K171="Steady Growth")*(AND(DY$6&gt;=$F171,DY$6&lt;=$H171)*((DY$6-$F171+1)/($J171*($J171+1)/2)*$D171))+($K171="custom")*CustCF!DS171</f>
        <v>0</v>
      </c>
      <c r="DZ171" s="95">
        <f>($K171="Bell Curve")*(_xlfn.NORM.DIST(AND(DZ$6&gt;=$F171,DZ$6&lt;=$H171)*(DZ$6-$F171+1),$J171/2,$M171,TRUE)-_xlfn.NORM.DIST(AND(DZ$6&gt;=$F171,DZ$6&lt;=$H171)*(DY$6-$F171+1),$J171/2,$M171,TRUE))/(1-2*_xlfn.NORM.DIST(0,$J171/2,$M171,TRUE))*$D171+($K171="Steady Growth")*(AND(DZ$6&gt;=$F171,DZ$6&lt;=$H171)*((DZ$6-$F171+1)/($J171*($J171+1)/2)*$D171))+($K171="custom")*CustCF!DT171</f>
        <v>0</v>
      </c>
      <c r="EA171" s="95">
        <f>($K171="Bell Curve")*(_xlfn.NORM.DIST(AND(EA$6&gt;=$F171,EA$6&lt;=$H171)*(EA$6-$F171+1),$J171/2,$M171,TRUE)-_xlfn.NORM.DIST(AND(EA$6&gt;=$F171,EA$6&lt;=$H171)*(DZ$6-$F171+1),$J171/2,$M171,TRUE))/(1-2*_xlfn.NORM.DIST(0,$J171/2,$M171,TRUE))*$D171+($K171="Steady Growth")*(AND(EA$6&gt;=$F171,EA$6&lt;=$H171)*((EA$6-$F171+1)/($J171*($J171+1)/2)*$D171))+($K171="custom")*CustCF!DU171</f>
        <v>0</v>
      </c>
      <c r="EB171" s="95">
        <f>($K171="Bell Curve")*(_xlfn.NORM.DIST(AND(EB$6&gt;=$F171,EB$6&lt;=$H171)*(EB$6-$F171+1),$J171/2,$M171,TRUE)-_xlfn.NORM.DIST(AND(EB$6&gt;=$F171,EB$6&lt;=$H171)*(EA$6-$F171+1),$J171/2,$M171,TRUE))/(1-2*_xlfn.NORM.DIST(0,$J171/2,$M171,TRUE))*$D171+($K171="Steady Growth")*(AND(EB$6&gt;=$F171,EB$6&lt;=$H171)*((EB$6-$F171+1)/($J171*($J171+1)/2)*$D171))+($K171="custom")*CustCF!DV171</f>
        <v>0</v>
      </c>
      <c r="EC171" s="95">
        <f>($K171="Bell Curve")*(_xlfn.NORM.DIST(AND(EC$6&gt;=$F171,EC$6&lt;=$H171)*(EC$6-$F171+1),$J171/2,$M171,TRUE)-_xlfn.NORM.DIST(AND(EC$6&gt;=$F171,EC$6&lt;=$H171)*(EB$6-$F171+1),$J171/2,$M171,TRUE))/(1-2*_xlfn.NORM.DIST(0,$J171/2,$M171,TRUE))*$D171+($K171="Steady Growth")*(AND(EC$6&gt;=$F171,EC$6&lt;=$H171)*((EC$6-$F171+1)/($J171*($J171+1)/2)*$D171))+($K171="custom")*CustCF!DW171</f>
        <v>0</v>
      </c>
      <c r="ED171" s="95">
        <f>($K171="Bell Curve")*(_xlfn.NORM.DIST(AND(ED$6&gt;=$F171,ED$6&lt;=$H171)*(ED$6-$F171+1),$J171/2,$M171,TRUE)-_xlfn.NORM.DIST(AND(ED$6&gt;=$F171,ED$6&lt;=$H171)*(EC$6-$F171+1),$J171/2,$M171,TRUE))/(1-2*_xlfn.NORM.DIST(0,$J171/2,$M171,TRUE))*$D171+($K171="Steady Growth")*(AND(ED$6&gt;=$F171,ED$6&lt;=$H171)*((ED$6-$F171+1)/($J171*($J171+1)/2)*$D171))+($K171="custom")*CustCF!DX171</f>
        <v>0</v>
      </c>
      <c r="EE171" s="95">
        <f>($K171="Bell Curve")*(_xlfn.NORM.DIST(AND(EE$6&gt;=$F171,EE$6&lt;=$H171)*(EE$6-$F171+1),$J171/2,$M171,TRUE)-_xlfn.NORM.DIST(AND(EE$6&gt;=$F171,EE$6&lt;=$H171)*(ED$6-$F171+1),$J171/2,$M171,TRUE))/(1-2*_xlfn.NORM.DIST(0,$J171/2,$M171,TRUE))*$D171+($K171="Steady Growth")*(AND(EE$6&gt;=$F171,EE$6&lt;=$H171)*((EE$6-$F171+1)/($J171*($J171+1)/2)*$D171))+($K171="custom")*CustCF!DY171</f>
        <v>0</v>
      </c>
      <c r="EF171" s="95">
        <f>($K171="Bell Curve")*(_xlfn.NORM.DIST(AND(EF$6&gt;=$F171,EF$6&lt;=$H171)*(EF$6-$F171+1),$J171/2,$M171,TRUE)-_xlfn.NORM.DIST(AND(EF$6&gt;=$F171,EF$6&lt;=$H171)*(EE$6-$F171+1),$J171/2,$M171,TRUE))/(1-2*_xlfn.NORM.DIST(0,$J171/2,$M171,TRUE))*$D171+($K171="Steady Growth")*(AND(EF$6&gt;=$F171,EF$6&lt;=$H171)*((EF$6-$F171+1)/($J171*($J171+1)/2)*$D171))+($K171="custom")*CustCF!DZ171</f>
        <v>0</v>
      </c>
      <c r="EG171" s="95">
        <f>($K171="Bell Curve")*(_xlfn.NORM.DIST(AND(EG$6&gt;=$F171,EG$6&lt;=$H171)*(EG$6-$F171+1),$J171/2,$M171,TRUE)-_xlfn.NORM.DIST(AND(EG$6&gt;=$F171,EG$6&lt;=$H171)*(EF$6-$F171+1),$J171/2,$M171,TRUE))/(1-2*_xlfn.NORM.DIST(0,$J171/2,$M171,TRUE))*$D171+($K171="Steady Growth")*(AND(EG$6&gt;=$F171,EG$6&lt;=$H171)*((EG$6-$F171+1)/($J171*($J171+1)/2)*$D171))+($K171="custom")*CustCF!EA171</f>
        <v>0</v>
      </c>
      <c r="EH171" s="95">
        <f>($K171="Bell Curve")*(_xlfn.NORM.DIST(AND(EH$6&gt;=$F171,EH$6&lt;=$H171)*(EH$6-$F171+1),$J171/2,$M171,TRUE)-_xlfn.NORM.DIST(AND(EH$6&gt;=$F171,EH$6&lt;=$H171)*(EG$6-$F171+1),$J171/2,$M171,TRUE))/(1-2*_xlfn.NORM.DIST(0,$J171/2,$M171,TRUE))*$D171+($K171="Steady Growth")*(AND(EH$6&gt;=$F171,EH$6&lt;=$H171)*((EH$6-$F171+1)/($J171*($J171+1)/2)*$D171))+($K171="custom")*CustCF!EB171</f>
        <v>0</v>
      </c>
      <c r="EI171" s="95">
        <f>($K171="Bell Curve")*(_xlfn.NORM.DIST(AND(EI$6&gt;=$F171,EI$6&lt;=$H171)*(EI$6-$F171+1),$J171/2,$M171,TRUE)-_xlfn.NORM.DIST(AND(EI$6&gt;=$F171,EI$6&lt;=$H171)*(EH$6-$F171+1),$J171/2,$M171,TRUE))/(1-2*_xlfn.NORM.DIST(0,$J171/2,$M171,TRUE))*$D171+($K171="Steady Growth")*(AND(EI$6&gt;=$F171,EI$6&lt;=$H171)*((EI$6-$F171+1)/($J171*($J171+1)/2)*$D171))+($K171="custom")*CustCF!EC171</f>
        <v>0</v>
      </c>
      <c r="EJ171" s="95">
        <f>($K171="Bell Curve")*(_xlfn.NORM.DIST(AND(EJ$6&gt;=$F171,EJ$6&lt;=$H171)*(EJ$6-$F171+1),$J171/2,$M171,TRUE)-_xlfn.NORM.DIST(AND(EJ$6&gt;=$F171,EJ$6&lt;=$H171)*(EI$6-$F171+1),$J171/2,$M171,TRUE))/(1-2*_xlfn.NORM.DIST(0,$J171/2,$M171,TRUE))*$D171+($K171="Steady Growth")*(AND(EJ$6&gt;=$F171,EJ$6&lt;=$H171)*((EJ$6-$F171+1)/($J171*($J171+1)/2)*$D171))+($K171="custom")*CustCF!ED171</f>
        <v>0</v>
      </c>
      <c r="EK171" s="95">
        <f>($K171="Bell Curve")*(_xlfn.NORM.DIST(AND(EK$6&gt;=$F171,EK$6&lt;=$H171)*(EK$6-$F171+1),$J171/2,$M171,TRUE)-_xlfn.NORM.DIST(AND(EK$6&gt;=$F171,EK$6&lt;=$H171)*(EJ$6-$F171+1),$J171/2,$M171,TRUE))/(1-2*_xlfn.NORM.DIST(0,$J171/2,$M171,TRUE))*$D171+($K171="Steady Growth")*(AND(EK$6&gt;=$F171,EK$6&lt;=$H171)*((EK$6-$F171+1)/($J171*($J171+1)/2)*$D171))+($K171="custom")*CustCF!EE171</f>
        <v>0</v>
      </c>
      <c r="EL171" s="95">
        <f>($K171="Bell Curve")*(_xlfn.NORM.DIST(AND(EL$6&gt;=$F171,EL$6&lt;=$H171)*(EL$6-$F171+1),$J171/2,$M171,TRUE)-_xlfn.NORM.DIST(AND(EL$6&gt;=$F171,EL$6&lt;=$H171)*(EK$6-$F171+1),$J171/2,$M171,TRUE))/(1-2*_xlfn.NORM.DIST(0,$J171/2,$M171,TRUE))*$D171+($K171="Steady Growth")*(AND(EL$6&gt;=$F171,EL$6&lt;=$H171)*((EL$6-$F171+1)/($J171*($J171+1)/2)*$D171))+($K171="custom")*CustCF!EF171</f>
        <v>0</v>
      </c>
      <c r="EM171" s="95">
        <f>($K171="Bell Curve")*(_xlfn.NORM.DIST(AND(EM$6&gt;=$F171,EM$6&lt;=$H171)*(EM$6-$F171+1),$J171/2,$M171,TRUE)-_xlfn.NORM.DIST(AND(EM$6&gt;=$F171,EM$6&lt;=$H171)*(EL$6-$F171+1),$J171/2,$M171,TRUE))/(1-2*_xlfn.NORM.DIST(0,$J171/2,$M171,TRUE))*$D171+($K171="Steady Growth")*(AND(EM$6&gt;=$F171,EM$6&lt;=$H171)*((EM$6-$F171+1)/($J171*($J171+1)/2)*$D171))+($K171="custom")*CustCF!EG171</f>
        <v>0</v>
      </c>
      <c r="EN171" s="95">
        <f>($K171="Bell Curve")*(_xlfn.NORM.DIST(AND(EN$6&gt;=$F171,EN$6&lt;=$H171)*(EN$6-$F171+1),$J171/2,$M171,TRUE)-_xlfn.NORM.DIST(AND(EN$6&gt;=$F171,EN$6&lt;=$H171)*(EM$6-$F171+1),$J171/2,$M171,TRUE))/(1-2*_xlfn.NORM.DIST(0,$J171/2,$M171,TRUE))*$D171+($K171="Steady Growth")*(AND(EN$6&gt;=$F171,EN$6&lt;=$H171)*((EN$6-$F171+1)/($J171*($J171+1)/2)*$D171))+($K171="custom")*CustCF!EH171</f>
        <v>0</v>
      </c>
      <c r="EO171" s="95">
        <f>($K171="Bell Curve")*(_xlfn.NORM.DIST(AND(EO$6&gt;=$F171,EO$6&lt;=$H171)*(EO$6-$F171+1),$J171/2,$M171,TRUE)-_xlfn.NORM.DIST(AND(EO$6&gt;=$F171,EO$6&lt;=$H171)*(EN$6-$F171+1),$J171/2,$M171,TRUE))/(1-2*_xlfn.NORM.DIST(0,$J171/2,$M171,TRUE))*$D171+($K171="Steady Growth")*(AND(EO$6&gt;=$F171,EO$6&lt;=$H171)*((EO$6-$F171+1)/($J171*($J171+1)/2)*$D171))+($K171="custom")*CustCF!EI171</f>
        <v>0</v>
      </c>
      <c r="EP171" s="95">
        <f>($K171="Bell Curve")*(_xlfn.NORM.DIST(AND(EP$6&gt;=$F171,EP$6&lt;=$H171)*(EP$6-$F171+1),$J171/2,$M171,TRUE)-_xlfn.NORM.DIST(AND(EP$6&gt;=$F171,EP$6&lt;=$H171)*(EO$6-$F171+1),$J171/2,$M171,TRUE))/(1-2*_xlfn.NORM.DIST(0,$J171/2,$M171,TRUE))*$D171+($K171="Steady Growth")*(AND(EP$6&gt;=$F171,EP$6&lt;=$H171)*((EP$6-$F171+1)/($J171*($J171+1)/2)*$D171))+($K171="custom")*CustCF!EJ171</f>
        <v>0</v>
      </c>
      <c r="EQ171" s="95">
        <f>($K171="Bell Curve")*(_xlfn.NORM.DIST(AND(EQ$6&gt;=$F171,EQ$6&lt;=$H171)*(EQ$6-$F171+1),$J171/2,$M171,TRUE)-_xlfn.NORM.DIST(AND(EQ$6&gt;=$F171,EQ$6&lt;=$H171)*(EP$6-$F171+1),$J171/2,$M171,TRUE))/(1-2*_xlfn.NORM.DIST(0,$J171/2,$M171,TRUE))*$D171+($K171="Steady Growth")*(AND(EQ$6&gt;=$F171,EQ$6&lt;=$H171)*((EQ$6-$F171+1)/($J171*($J171+1)/2)*$D171))+($K171="custom")*CustCF!EK171</f>
        <v>0</v>
      </c>
      <c r="ER171" s="95">
        <f>($K171="Bell Curve")*(_xlfn.NORM.DIST(AND(ER$6&gt;=$F171,ER$6&lt;=$H171)*(ER$6-$F171+1),$J171/2,$M171,TRUE)-_xlfn.NORM.DIST(AND(ER$6&gt;=$F171,ER$6&lt;=$H171)*(EQ$6-$F171+1),$J171/2,$M171,TRUE))/(1-2*_xlfn.NORM.DIST(0,$J171/2,$M171,TRUE))*$D171+($K171="Steady Growth")*(AND(ER$6&gt;=$F171,ER$6&lt;=$H171)*((ER$6-$F171+1)/($J171*($J171+1)/2)*$D171))+($K171="custom")*CustCF!EL171</f>
        <v>0</v>
      </c>
      <c r="ES171" s="95">
        <f>($K171="Bell Curve")*(_xlfn.NORM.DIST(AND(ES$6&gt;=$F171,ES$6&lt;=$H171)*(ES$6-$F171+1),$J171/2,$M171,TRUE)-_xlfn.NORM.DIST(AND(ES$6&gt;=$F171,ES$6&lt;=$H171)*(ER$6-$F171+1),$J171/2,$M171,TRUE))/(1-2*_xlfn.NORM.DIST(0,$J171/2,$M171,TRUE))*$D171+($K171="Steady Growth")*(AND(ES$6&gt;=$F171,ES$6&lt;=$H171)*((ES$6-$F171+1)/($J171*($J171+1)/2)*$D171))+($K171="custom")*CustCF!EM171</f>
        <v>0</v>
      </c>
      <c r="ET171" s="95">
        <f>($K171="Bell Curve")*(_xlfn.NORM.DIST(AND(ET$6&gt;=$F171,ET$6&lt;=$H171)*(ET$6-$F171+1),$J171/2,$M171,TRUE)-_xlfn.NORM.DIST(AND(ET$6&gt;=$F171,ET$6&lt;=$H171)*(ES$6-$F171+1),$J171/2,$M171,TRUE))/(1-2*_xlfn.NORM.DIST(0,$J171/2,$M171,TRUE))*$D171+($K171="Steady Growth")*(AND(ET$6&gt;=$F171,ET$6&lt;=$H171)*((ET$6-$F171+1)/($J171*($J171+1)/2)*$D171))+($K171="custom")*CustCF!EN171</f>
        <v>0</v>
      </c>
      <c r="EU171" s="95">
        <f>($K171="Bell Curve")*(_xlfn.NORM.DIST(AND(EU$6&gt;=$F171,EU$6&lt;=$H171)*(EU$6-$F171+1),$J171/2,$M171,TRUE)-_xlfn.NORM.DIST(AND(EU$6&gt;=$F171,EU$6&lt;=$H171)*(ET$6-$F171+1),$J171/2,$M171,TRUE))/(1-2*_xlfn.NORM.DIST(0,$J171/2,$M171,TRUE))*$D171+($K171="Steady Growth")*(AND(EU$6&gt;=$F171,EU$6&lt;=$H171)*((EU$6-$F171+1)/($J171*($J171+1)/2)*$D171))+($K171="custom")*CustCF!EO171</f>
        <v>0</v>
      </c>
      <c r="EV171" s="95">
        <f>($K171="Bell Curve")*(_xlfn.NORM.DIST(AND(EV$6&gt;=$F171,EV$6&lt;=$H171)*(EV$6-$F171+1),$J171/2,$M171,TRUE)-_xlfn.NORM.DIST(AND(EV$6&gt;=$F171,EV$6&lt;=$H171)*(EU$6-$F171+1),$J171/2,$M171,TRUE))/(1-2*_xlfn.NORM.DIST(0,$J171/2,$M171,TRUE))*$D171+($K171="Steady Growth")*(AND(EV$6&gt;=$F171,EV$6&lt;=$H171)*((EV$6-$F171+1)/($J171*($J171+1)/2)*$D171))+($K171="custom")*CustCF!EP171</f>
        <v>0</v>
      </c>
      <c r="EW171" s="95">
        <f>($K171="Bell Curve")*(_xlfn.NORM.DIST(AND(EW$6&gt;=$F171,EW$6&lt;=$H171)*(EW$6-$F171+1),$J171/2,$M171,TRUE)-_xlfn.NORM.DIST(AND(EW$6&gt;=$F171,EW$6&lt;=$H171)*(EV$6-$F171+1),$J171/2,$M171,TRUE))/(1-2*_xlfn.NORM.DIST(0,$J171/2,$M171,TRUE))*$D171+($K171="Steady Growth")*(AND(EW$6&gt;=$F171,EW$6&lt;=$H171)*((EW$6-$F171+1)/($J171*($J171+1)/2)*$D171))+($K171="custom")*CustCF!EQ171</f>
        <v>0</v>
      </c>
      <c r="EX171" s="95">
        <f>($K171="Bell Curve")*(_xlfn.NORM.DIST(AND(EX$6&gt;=$F171,EX$6&lt;=$H171)*(EX$6-$F171+1),$J171/2,$M171,TRUE)-_xlfn.NORM.DIST(AND(EX$6&gt;=$F171,EX$6&lt;=$H171)*(EW$6-$F171+1),$J171/2,$M171,TRUE))/(1-2*_xlfn.NORM.DIST(0,$J171/2,$M171,TRUE))*$D171+($K171="Steady Growth")*(AND(EX$6&gt;=$F171,EX$6&lt;=$H171)*((EX$6-$F171+1)/($J171*($J171+1)/2)*$D171))+($K171="custom")*CustCF!ER171</f>
        <v>0</v>
      </c>
      <c r="EY171" s="95">
        <f>($K171="Bell Curve")*(_xlfn.NORM.DIST(AND(EY$6&gt;=$F171,EY$6&lt;=$H171)*(EY$6-$F171+1),$J171/2,$M171,TRUE)-_xlfn.NORM.DIST(AND(EY$6&gt;=$F171,EY$6&lt;=$H171)*(EX$6-$F171+1),$J171/2,$M171,TRUE))/(1-2*_xlfn.NORM.DIST(0,$J171/2,$M171,TRUE))*$D171+($K171="Steady Growth")*(AND(EY$6&gt;=$F171,EY$6&lt;=$H171)*((EY$6-$F171+1)/($J171*($J171+1)/2)*$D171))+($K171="custom")*CustCF!ES171</f>
        <v>0</v>
      </c>
      <c r="EZ171" s="95">
        <f>($K171="Bell Curve")*(_xlfn.NORM.DIST(AND(EZ$6&gt;=$F171,EZ$6&lt;=$H171)*(EZ$6-$F171+1),$J171/2,$M171,TRUE)-_xlfn.NORM.DIST(AND(EZ$6&gt;=$F171,EZ$6&lt;=$H171)*(EY$6-$F171+1),$J171/2,$M171,TRUE))/(1-2*_xlfn.NORM.DIST(0,$J171/2,$M171,TRUE))*$D171+($K171="Steady Growth")*(AND(EZ$6&gt;=$F171,EZ$6&lt;=$H171)*((EZ$6-$F171+1)/($J171*($J171+1)/2)*$D171))+($K171="custom")*CustCF!ET171</f>
        <v>0</v>
      </c>
      <c r="FA171" s="95">
        <f>($K171="Bell Curve")*(_xlfn.NORM.DIST(AND(FA$6&gt;=$F171,FA$6&lt;=$H171)*(FA$6-$F171+1),$J171/2,$M171,TRUE)-_xlfn.NORM.DIST(AND(FA$6&gt;=$F171,FA$6&lt;=$H171)*(EZ$6-$F171+1),$J171/2,$M171,TRUE))/(1-2*_xlfn.NORM.DIST(0,$J171/2,$M171,TRUE))*$D171+($K171="Steady Growth")*(AND(FA$6&gt;=$F171,FA$6&lt;=$H171)*((FA$6-$F171+1)/($J171*($J171+1)/2)*$D171))+($K171="custom")*CustCF!EU171</f>
        <v>0</v>
      </c>
      <c r="FB171" s="95">
        <f>($K171="Bell Curve")*(_xlfn.NORM.DIST(AND(FB$6&gt;=$F171,FB$6&lt;=$H171)*(FB$6-$F171+1),$J171/2,$M171,TRUE)-_xlfn.NORM.DIST(AND(FB$6&gt;=$F171,FB$6&lt;=$H171)*(FA$6-$F171+1),$J171/2,$M171,TRUE))/(1-2*_xlfn.NORM.DIST(0,$J171/2,$M171,TRUE))*$D171+($K171="Steady Growth")*(AND(FB$6&gt;=$F171,FB$6&lt;=$H171)*((FB$6-$F171+1)/($J171*($J171+1)/2)*$D171))+($K171="custom")*CustCF!EV171</f>
        <v>0</v>
      </c>
      <c r="FC171" s="95">
        <f>($K171="Bell Curve")*(_xlfn.NORM.DIST(AND(FC$6&gt;=$F171,FC$6&lt;=$H171)*(FC$6-$F171+1),$J171/2,$M171,TRUE)-_xlfn.NORM.DIST(AND(FC$6&gt;=$F171,FC$6&lt;=$H171)*(FB$6-$F171+1),$J171/2,$M171,TRUE))/(1-2*_xlfn.NORM.DIST(0,$J171/2,$M171,TRUE))*$D171+($K171="Steady Growth")*(AND(FC$6&gt;=$F171,FC$6&lt;=$H171)*((FC$6-$F171+1)/($J171*($J171+1)/2)*$D171))+($K171="custom")*CustCF!EW171</f>
        <v>0</v>
      </c>
      <c r="FD171" s="95">
        <f>($K171="Bell Curve")*(_xlfn.NORM.DIST(AND(FD$6&gt;=$F171,FD$6&lt;=$H171)*(FD$6-$F171+1),$J171/2,$M171,TRUE)-_xlfn.NORM.DIST(AND(FD$6&gt;=$F171,FD$6&lt;=$H171)*(FC$6-$F171+1),$J171/2,$M171,TRUE))/(1-2*_xlfn.NORM.DIST(0,$J171/2,$M171,TRUE))*$D171+($K171="Steady Growth")*(AND(FD$6&gt;=$F171,FD$6&lt;=$H171)*((FD$6-$F171+1)/($J171*($J171+1)/2)*$D171))+($K171="custom")*CustCF!EX171</f>
        <v>0</v>
      </c>
      <c r="FE171" s="95">
        <f>($K171="Bell Curve")*(_xlfn.NORM.DIST(AND(FE$6&gt;=$F171,FE$6&lt;=$H171)*(FE$6-$F171+1),$J171/2,$M171,TRUE)-_xlfn.NORM.DIST(AND(FE$6&gt;=$F171,FE$6&lt;=$H171)*(FD$6-$F171+1),$J171/2,$M171,TRUE))/(1-2*_xlfn.NORM.DIST(0,$J171/2,$M171,TRUE))*$D171+($K171="Steady Growth")*(AND(FE$6&gt;=$F171,FE$6&lt;=$H171)*((FE$6-$F171+1)/($J171*($J171+1)/2)*$D171))+($K171="custom")*CustCF!EY171</f>
        <v>0</v>
      </c>
      <c r="FF171" s="95">
        <f>($K171="Bell Curve")*(_xlfn.NORM.DIST(AND(FF$6&gt;=$F171,FF$6&lt;=$H171)*(FF$6-$F171+1),$J171/2,$M171,TRUE)-_xlfn.NORM.DIST(AND(FF$6&gt;=$F171,FF$6&lt;=$H171)*(FE$6-$F171+1),$J171/2,$M171,TRUE))/(1-2*_xlfn.NORM.DIST(0,$J171/2,$M171,TRUE))*$D171+($K171="Steady Growth")*(AND(FF$6&gt;=$F171,FF$6&lt;=$H171)*((FF$6-$F171+1)/($J171*($J171+1)/2)*$D171))+($K171="custom")*CustCF!EZ171</f>
        <v>0</v>
      </c>
      <c r="FG171" s="95">
        <f>($K171="Bell Curve")*(_xlfn.NORM.DIST(AND(FG$6&gt;=$F171,FG$6&lt;=$H171)*(FG$6-$F171+1),$J171/2,$M171,TRUE)-_xlfn.NORM.DIST(AND(FG$6&gt;=$F171,FG$6&lt;=$H171)*(FF$6-$F171+1),$J171/2,$M171,TRUE))/(1-2*_xlfn.NORM.DIST(0,$J171/2,$M171,TRUE))*$D171+($K171="Steady Growth")*(AND(FG$6&gt;=$F171,FG$6&lt;=$H171)*((FG$6-$F171+1)/($J171*($J171+1)/2)*$D171))+($K171="custom")*CustCF!FA171</f>
        <v>0</v>
      </c>
      <c r="FH171" s="95">
        <f>($K171="Bell Curve")*(_xlfn.NORM.DIST(AND(FH$6&gt;=$F171,FH$6&lt;=$H171)*(FH$6-$F171+1),$J171/2,$M171,TRUE)-_xlfn.NORM.DIST(AND(FH$6&gt;=$F171,FH$6&lt;=$H171)*(FG$6-$F171+1),$J171/2,$M171,TRUE))/(1-2*_xlfn.NORM.DIST(0,$J171/2,$M171,TRUE))*$D171+($K171="Steady Growth")*(AND(FH$6&gt;=$F171,FH$6&lt;=$H171)*((FH$6-$F171+1)/($J171*($J171+1)/2)*$D171))+($K171="custom")*CustCF!FB171</f>
        <v>0</v>
      </c>
      <c r="FI171" s="95">
        <f>($K171="Bell Curve")*(_xlfn.NORM.DIST(AND(FI$6&gt;=$F171,FI$6&lt;=$H171)*(FI$6-$F171+1),$J171/2,$M171,TRUE)-_xlfn.NORM.DIST(AND(FI$6&gt;=$F171,FI$6&lt;=$H171)*(FH$6-$F171+1),$J171/2,$M171,TRUE))/(1-2*_xlfn.NORM.DIST(0,$J171/2,$M171,TRUE))*$D171+($K171="Steady Growth")*(AND(FI$6&gt;=$F171,FI$6&lt;=$H171)*((FI$6-$F171+1)/($J171*($J171+1)/2)*$D171))+($K171="custom")*CustCF!FC171</f>
        <v>0</v>
      </c>
      <c r="FJ171" s="95">
        <f>($K171="Bell Curve")*(_xlfn.NORM.DIST(AND(FJ$6&gt;=$F171,FJ$6&lt;=$H171)*(FJ$6-$F171+1),$J171/2,$M171,TRUE)-_xlfn.NORM.DIST(AND(FJ$6&gt;=$F171,FJ$6&lt;=$H171)*(FI$6-$F171+1),$J171/2,$M171,TRUE))/(1-2*_xlfn.NORM.DIST(0,$J171/2,$M171,TRUE))*$D171+($K171="Steady Growth")*(AND(FJ$6&gt;=$F171,FJ$6&lt;=$H171)*((FJ$6-$F171+1)/($J171*($J171+1)/2)*$D171))+($K171="custom")*CustCF!FD171</f>
        <v>0</v>
      </c>
      <c r="FK171" s="95">
        <f>($K171="Bell Curve")*(_xlfn.NORM.DIST(AND(FK$6&gt;=$F171,FK$6&lt;=$H171)*(FK$6-$F171+1),$J171/2,$M171,TRUE)-_xlfn.NORM.DIST(AND(FK$6&gt;=$F171,FK$6&lt;=$H171)*(FJ$6-$F171+1),$J171/2,$M171,TRUE))/(1-2*_xlfn.NORM.DIST(0,$J171/2,$M171,TRUE))*$D171+($K171="Steady Growth")*(AND(FK$6&gt;=$F171,FK$6&lt;=$H171)*((FK$6-$F171+1)/($J171*($J171+1)/2)*$D171))+($K171="custom")*CustCF!FE171</f>
        <v>0</v>
      </c>
      <c r="FL171" s="95">
        <f>($K171="Bell Curve")*(_xlfn.NORM.DIST(AND(FL$6&gt;=$F171,FL$6&lt;=$H171)*(FL$6-$F171+1),$J171/2,$M171,TRUE)-_xlfn.NORM.DIST(AND(FL$6&gt;=$F171,FL$6&lt;=$H171)*(FK$6-$F171+1),$J171/2,$M171,TRUE))/(1-2*_xlfn.NORM.DIST(0,$J171/2,$M171,TRUE))*$D171+($K171="Steady Growth")*(AND(FL$6&gt;=$F171,FL$6&lt;=$H171)*((FL$6-$F171+1)/($J171*($J171+1)/2)*$D171))+($K171="custom")*CustCF!FF171</f>
        <v>0</v>
      </c>
      <c r="FM171" s="95">
        <f>($K171="Bell Curve")*(_xlfn.NORM.DIST(AND(FM$6&gt;=$F171,FM$6&lt;=$H171)*(FM$6-$F171+1),$J171/2,$M171,TRUE)-_xlfn.NORM.DIST(AND(FM$6&gt;=$F171,FM$6&lt;=$H171)*(FL$6-$F171+1),$J171/2,$M171,TRUE))/(1-2*_xlfn.NORM.DIST(0,$J171/2,$M171,TRUE))*$D171+($K171="Steady Growth")*(AND(FM$6&gt;=$F171,FM$6&lt;=$H171)*((FM$6-$F171+1)/($J171*($J171+1)/2)*$D171))+($K171="custom")*CustCF!FG171</f>
        <v>0</v>
      </c>
      <c r="FN171" s="95">
        <f>($K171="Bell Curve")*(_xlfn.NORM.DIST(AND(FN$6&gt;=$F171,FN$6&lt;=$H171)*(FN$6-$F171+1),$J171/2,$M171,TRUE)-_xlfn.NORM.DIST(AND(FN$6&gt;=$F171,FN$6&lt;=$H171)*(FM$6-$F171+1),$J171/2,$M171,TRUE))/(1-2*_xlfn.NORM.DIST(0,$J171/2,$M171,TRUE))*$D171+($K171="Steady Growth")*(AND(FN$6&gt;=$F171,FN$6&lt;=$H171)*((FN$6-$F171+1)/($J171*($J171+1)/2)*$D171))+($K171="custom")*CustCF!FH171</f>
        <v>0</v>
      </c>
      <c r="FO171" s="95">
        <f>($K171="Bell Curve")*(_xlfn.NORM.DIST(AND(FO$6&gt;=$F171,FO$6&lt;=$H171)*(FO$6-$F171+1),$J171/2,$M171,TRUE)-_xlfn.NORM.DIST(AND(FO$6&gt;=$F171,FO$6&lt;=$H171)*(FN$6-$F171+1),$J171/2,$M171,TRUE))/(1-2*_xlfn.NORM.DIST(0,$J171/2,$M171,TRUE))*$D171+($K171="Steady Growth")*(AND(FO$6&gt;=$F171,FO$6&lt;=$H171)*((FO$6-$F171+1)/($J171*($J171+1)/2)*$D171))+($K171="custom")*CustCF!FI171</f>
        <v>0</v>
      </c>
      <c r="FP171" s="95">
        <f>($K171="Bell Curve")*(_xlfn.NORM.DIST(AND(FP$6&gt;=$F171,FP$6&lt;=$H171)*(FP$6-$F171+1),$J171/2,$M171,TRUE)-_xlfn.NORM.DIST(AND(FP$6&gt;=$F171,FP$6&lt;=$H171)*(FO$6-$F171+1),$J171/2,$M171,TRUE))/(1-2*_xlfn.NORM.DIST(0,$J171/2,$M171,TRUE))*$D171+($K171="Steady Growth")*(AND(FP$6&gt;=$F171,FP$6&lt;=$H171)*((FP$6-$F171+1)/($J171*($J171+1)/2)*$D171))+($K171="custom")*CustCF!FJ171</f>
        <v>0</v>
      </c>
      <c r="FQ171" s="95">
        <f>($K171="Bell Curve")*(_xlfn.NORM.DIST(AND(FQ$6&gt;=$F171,FQ$6&lt;=$H171)*(FQ$6-$F171+1),$J171/2,$M171,TRUE)-_xlfn.NORM.DIST(AND(FQ$6&gt;=$F171,FQ$6&lt;=$H171)*(FP$6-$F171+1),$J171/2,$M171,TRUE))/(1-2*_xlfn.NORM.DIST(0,$J171/2,$M171,TRUE))*$D171+($K171="Steady Growth")*(AND(FQ$6&gt;=$F171,FQ$6&lt;=$H171)*((FQ$6-$F171+1)/($J171*($J171+1)/2)*$D171))+($K171="custom")*CustCF!FK171</f>
        <v>0</v>
      </c>
      <c r="FR171" s="95">
        <f>($K171="Bell Curve")*(_xlfn.NORM.DIST(AND(FR$6&gt;=$F171,FR$6&lt;=$H171)*(FR$6-$F171+1),$J171/2,$M171,TRUE)-_xlfn.NORM.DIST(AND(FR$6&gt;=$F171,FR$6&lt;=$H171)*(FQ$6-$F171+1),$J171/2,$M171,TRUE))/(1-2*_xlfn.NORM.DIST(0,$J171/2,$M171,TRUE))*$D171+($K171="Steady Growth")*(AND(FR$6&gt;=$F171,FR$6&lt;=$H171)*((FR$6-$F171+1)/($J171*($J171+1)/2)*$D171))+($K171="custom")*CustCF!FL171</f>
        <v>0</v>
      </c>
      <c r="FS171" s="95">
        <f>($K171="Bell Curve")*(_xlfn.NORM.DIST(AND(FS$6&gt;=$F171,FS$6&lt;=$H171)*(FS$6-$F171+1),$J171/2,$M171,TRUE)-_xlfn.NORM.DIST(AND(FS$6&gt;=$F171,FS$6&lt;=$H171)*(FR$6-$F171+1),$J171/2,$M171,TRUE))/(1-2*_xlfn.NORM.DIST(0,$J171/2,$M171,TRUE))*$D171+($K171="Steady Growth")*(AND(FS$6&gt;=$F171,FS$6&lt;=$H171)*((FS$6-$F171+1)/($J171*($J171+1)/2)*$D171))+($K171="custom")*CustCF!FM171</f>
        <v>0</v>
      </c>
      <c r="FT171" s="95">
        <f>($K171="Bell Curve")*(_xlfn.NORM.DIST(AND(FT$6&gt;=$F171,FT$6&lt;=$H171)*(FT$6-$F171+1),$J171/2,$M171,TRUE)-_xlfn.NORM.DIST(AND(FT$6&gt;=$F171,FT$6&lt;=$H171)*(FS$6-$F171+1),$J171/2,$M171,TRUE))/(1-2*_xlfn.NORM.DIST(0,$J171/2,$M171,TRUE))*$D171+($K171="Steady Growth")*(AND(FT$6&gt;=$F171,FT$6&lt;=$H171)*((FT$6-$F171+1)/($J171*($J171+1)/2)*$D171))+($K171="custom")*CustCF!FN171</f>
        <v>0</v>
      </c>
      <c r="FU171" s="95">
        <f>($K171="Bell Curve")*(_xlfn.NORM.DIST(AND(FU$6&gt;=$F171,FU$6&lt;=$H171)*(FU$6-$F171+1),$J171/2,$M171,TRUE)-_xlfn.NORM.DIST(AND(FU$6&gt;=$F171,FU$6&lt;=$H171)*(FT$6-$F171+1),$J171/2,$M171,TRUE))/(1-2*_xlfn.NORM.DIST(0,$J171/2,$M171,TRUE))*$D171+($K171="Steady Growth")*(AND(FU$6&gt;=$F171,FU$6&lt;=$H171)*((FU$6-$F171+1)/($J171*($J171+1)/2)*$D171))+($K171="custom")*CustCF!FO171</f>
        <v>0</v>
      </c>
      <c r="FV171" s="95">
        <f>($K171="Bell Curve")*(_xlfn.NORM.DIST(AND(FV$6&gt;=$F171,FV$6&lt;=$H171)*(FV$6-$F171+1),$J171/2,$M171,TRUE)-_xlfn.NORM.DIST(AND(FV$6&gt;=$F171,FV$6&lt;=$H171)*(FU$6-$F171+1),$J171/2,$M171,TRUE))/(1-2*_xlfn.NORM.DIST(0,$J171/2,$M171,TRUE))*$D171+($K171="Steady Growth")*(AND(FV$6&gt;=$F171,FV$6&lt;=$H171)*((FV$6-$F171+1)/($J171*($J171+1)/2)*$D171))+($K171="custom")*CustCF!FP171</f>
        <v>0</v>
      </c>
      <c r="FW171" s="95">
        <f>($K171="Bell Curve")*(_xlfn.NORM.DIST(AND(FW$6&gt;=$F171,FW$6&lt;=$H171)*(FW$6-$F171+1),$J171/2,$M171,TRUE)-_xlfn.NORM.DIST(AND(FW$6&gt;=$F171,FW$6&lt;=$H171)*(FV$6-$F171+1),$J171/2,$M171,TRUE))/(1-2*_xlfn.NORM.DIST(0,$J171/2,$M171,TRUE))*$D171+($K171="Steady Growth")*(AND(FW$6&gt;=$F171,FW$6&lt;=$H171)*((FW$6-$F171+1)/($J171*($J171+1)/2)*$D171))+($K171="custom")*CustCF!FQ171</f>
        <v>0</v>
      </c>
      <c r="FX171" s="95">
        <f>($K171="Bell Curve")*(_xlfn.NORM.DIST(AND(FX$6&gt;=$F171,FX$6&lt;=$H171)*(FX$6-$F171+1),$J171/2,$M171,TRUE)-_xlfn.NORM.DIST(AND(FX$6&gt;=$F171,FX$6&lt;=$H171)*(FW$6-$F171+1),$J171/2,$M171,TRUE))/(1-2*_xlfn.NORM.DIST(0,$J171/2,$M171,TRUE))*$D171+($K171="Steady Growth")*(AND(FX$6&gt;=$F171,FX$6&lt;=$H171)*((FX$6-$F171+1)/($J171*($J171+1)/2)*$D171))+($K171="custom")*CustCF!FR171</f>
        <v>0</v>
      </c>
      <c r="FY171" s="95">
        <f>($K171="Bell Curve")*(_xlfn.NORM.DIST(AND(FY$6&gt;=$F171,FY$6&lt;=$H171)*(FY$6-$F171+1),$J171/2,$M171,TRUE)-_xlfn.NORM.DIST(AND(FY$6&gt;=$F171,FY$6&lt;=$H171)*(FX$6-$F171+1),$J171/2,$M171,TRUE))/(1-2*_xlfn.NORM.DIST(0,$J171/2,$M171,TRUE))*$D171+($K171="Steady Growth")*(AND(FY$6&gt;=$F171,FY$6&lt;=$H171)*((FY$6-$F171+1)/($J171*($J171+1)/2)*$D171))+($K171="custom")*CustCF!FS171</f>
        <v>0</v>
      </c>
      <c r="FZ171" s="95">
        <f>($K171="Bell Curve")*(_xlfn.NORM.DIST(AND(FZ$6&gt;=$F171,FZ$6&lt;=$H171)*(FZ$6-$F171+1),$J171/2,$M171,TRUE)-_xlfn.NORM.DIST(AND(FZ$6&gt;=$F171,FZ$6&lt;=$H171)*(FY$6-$F171+1),$J171/2,$M171,TRUE))/(1-2*_xlfn.NORM.DIST(0,$J171/2,$M171,TRUE))*$D171+($K171="Steady Growth")*(AND(FZ$6&gt;=$F171,FZ$6&lt;=$H171)*((FZ$6-$F171+1)/($J171*($J171+1)/2)*$D171))+($K171="custom")*CustCF!FT171</f>
        <v>0</v>
      </c>
      <c r="GA171" s="95">
        <f>($K171="Bell Curve")*(_xlfn.NORM.DIST(AND(GA$6&gt;=$F171,GA$6&lt;=$H171)*(GA$6-$F171+1),$J171/2,$M171,TRUE)-_xlfn.NORM.DIST(AND(GA$6&gt;=$F171,GA$6&lt;=$H171)*(FZ$6-$F171+1),$J171/2,$M171,TRUE))/(1-2*_xlfn.NORM.DIST(0,$J171/2,$M171,TRUE))*$D171+($K171="Steady Growth")*(AND(GA$6&gt;=$F171,GA$6&lt;=$H171)*((GA$6-$F171+1)/($J171*($J171+1)/2)*$D171))+($K171="custom")*CustCF!FU171</f>
        <v>0</v>
      </c>
      <c r="GB171" s="95">
        <f>($K171="Bell Curve")*(_xlfn.NORM.DIST(AND(GB$6&gt;=$F171,GB$6&lt;=$H171)*(GB$6-$F171+1),$J171/2,$M171,TRUE)-_xlfn.NORM.DIST(AND(GB$6&gt;=$F171,GB$6&lt;=$H171)*(GA$6-$F171+1),$J171/2,$M171,TRUE))/(1-2*_xlfn.NORM.DIST(0,$J171/2,$M171,TRUE))*$D171+($K171="Steady Growth")*(AND(GB$6&gt;=$F171,GB$6&lt;=$H171)*((GB$6-$F171+1)/($J171*($J171+1)/2)*$D171))+($K171="custom")*CustCF!FV171</f>
        <v>0</v>
      </c>
      <c r="GC171" s="95">
        <f>($K171="Bell Curve")*(_xlfn.NORM.DIST(AND(GC$6&gt;=$F171,GC$6&lt;=$H171)*(GC$6-$F171+1),$J171/2,$M171,TRUE)-_xlfn.NORM.DIST(AND(GC$6&gt;=$F171,GC$6&lt;=$H171)*(GB$6-$F171+1),$J171/2,$M171,TRUE))/(1-2*_xlfn.NORM.DIST(0,$J171/2,$M171,TRUE))*$D171+($K171="Steady Growth")*(AND(GC$6&gt;=$F171,GC$6&lt;=$H171)*((GC$6-$F171+1)/($J171*($J171+1)/2)*$D171))+($K171="custom")*CustCF!FW171</f>
        <v>0</v>
      </c>
      <c r="GD171" s="95">
        <f>($K171="Bell Curve")*(_xlfn.NORM.DIST(AND(GD$6&gt;=$F171,GD$6&lt;=$H171)*(GD$6-$F171+1),$J171/2,$M171,TRUE)-_xlfn.NORM.DIST(AND(GD$6&gt;=$F171,GD$6&lt;=$H171)*(GC$6-$F171+1),$J171/2,$M171,TRUE))/(1-2*_xlfn.NORM.DIST(0,$J171/2,$M171,TRUE))*$D171+($K171="Steady Growth")*(AND(GD$6&gt;=$F171,GD$6&lt;=$H171)*((GD$6-$F171+1)/($J171*($J171+1)/2)*$D171))+($K171="custom")*CustCF!FX171</f>
        <v>0</v>
      </c>
      <c r="GE171" s="95">
        <f>($K171="Bell Curve")*(_xlfn.NORM.DIST(AND(GE$6&gt;=$F171,GE$6&lt;=$H171)*(GE$6-$F171+1),$J171/2,$M171,TRUE)-_xlfn.NORM.DIST(AND(GE$6&gt;=$F171,GE$6&lt;=$H171)*(GD$6-$F171+1),$J171/2,$M171,TRUE))/(1-2*_xlfn.NORM.DIST(0,$J171/2,$M171,TRUE))*$D171+($K171="Steady Growth")*(AND(GE$6&gt;=$F171,GE$6&lt;=$H171)*((GE$6-$F171+1)/($J171*($J171+1)/2)*$D171))+($K171="custom")*CustCF!FY171</f>
        <v>0</v>
      </c>
      <c r="GF171" s="95">
        <f>($K171="Bell Curve")*(_xlfn.NORM.DIST(AND(GF$6&gt;=$F171,GF$6&lt;=$H171)*(GF$6-$F171+1),$J171/2,$M171,TRUE)-_xlfn.NORM.DIST(AND(GF$6&gt;=$F171,GF$6&lt;=$H171)*(GE$6-$F171+1),$J171/2,$M171,TRUE))/(1-2*_xlfn.NORM.DIST(0,$J171/2,$M171,TRUE))*$D171+($K171="Steady Growth")*(AND(GF$6&gt;=$F171,GF$6&lt;=$H171)*((GF$6-$F171+1)/($J171*($J171+1)/2)*$D171))+($K171="custom")*CustCF!FZ171</f>
        <v>0</v>
      </c>
      <c r="GG171" s="95">
        <f>($K171="Bell Curve")*(_xlfn.NORM.DIST(AND(GG$6&gt;=$F171,GG$6&lt;=$H171)*(GG$6-$F171+1),$J171/2,$M171,TRUE)-_xlfn.NORM.DIST(AND(GG$6&gt;=$F171,GG$6&lt;=$H171)*(GF$6-$F171+1),$J171/2,$M171,TRUE))/(1-2*_xlfn.NORM.DIST(0,$J171/2,$M171,TRUE))*$D171+($K171="Steady Growth")*(AND(GG$6&gt;=$F171,GG$6&lt;=$H171)*((GG$6-$F171+1)/($J171*($J171+1)/2)*$D171))+($K171="custom")*CustCF!GA171</f>
        <v>0</v>
      </c>
      <c r="GH171" s="95">
        <f>($K171="Bell Curve")*(_xlfn.NORM.DIST(AND(GH$6&gt;=$F171,GH$6&lt;=$H171)*(GH$6-$F171+1),$J171/2,$M171,TRUE)-_xlfn.NORM.DIST(AND(GH$6&gt;=$F171,GH$6&lt;=$H171)*(GG$6-$F171+1),$J171/2,$M171,TRUE))/(1-2*_xlfn.NORM.DIST(0,$J171/2,$M171,TRUE))*$D171+($K171="Steady Growth")*(AND(GH$6&gt;=$F171,GH$6&lt;=$H171)*((GH$6-$F171+1)/($J171*($J171+1)/2)*$D171))+($K171="custom")*CustCF!GB171</f>
        <v>0</v>
      </c>
      <c r="GI171" s="95">
        <f>($K171="Bell Curve")*(_xlfn.NORM.DIST(AND(GI$6&gt;=$F171,GI$6&lt;=$H171)*(GI$6-$F171+1),$J171/2,$M171,TRUE)-_xlfn.NORM.DIST(AND(GI$6&gt;=$F171,GI$6&lt;=$H171)*(GH$6-$F171+1),$J171/2,$M171,TRUE))/(1-2*_xlfn.NORM.DIST(0,$J171/2,$M171,TRUE))*$D171+($K171="Steady Growth")*(AND(GI$6&gt;=$F171,GI$6&lt;=$H171)*((GI$6-$F171+1)/($J171*($J171+1)/2)*$D171))+($K171="custom")*CustCF!GC171</f>
        <v>0</v>
      </c>
      <c r="GJ171" s="95">
        <f>($K171="Bell Curve")*(_xlfn.NORM.DIST(AND(GJ$6&gt;=$F171,GJ$6&lt;=$H171)*(GJ$6-$F171+1),$J171/2,$M171,TRUE)-_xlfn.NORM.DIST(AND(GJ$6&gt;=$F171,GJ$6&lt;=$H171)*(GI$6-$F171+1),$J171/2,$M171,TRUE))/(1-2*_xlfn.NORM.DIST(0,$J171/2,$M171,TRUE))*$D171+($K171="Steady Growth")*(AND(GJ$6&gt;=$F171,GJ$6&lt;=$H171)*((GJ$6-$F171+1)/($J171*($J171+1)/2)*$D171))+($K171="custom")*CustCF!GD171</f>
        <v>0</v>
      </c>
      <c r="GK171" s="95">
        <f>($K171="Bell Curve")*(_xlfn.NORM.DIST(AND(GK$6&gt;=$F171,GK$6&lt;=$H171)*(GK$6-$F171+1),$J171/2,$M171,TRUE)-_xlfn.NORM.DIST(AND(GK$6&gt;=$F171,GK$6&lt;=$H171)*(GJ$6-$F171+1),$J171/2,$M171,TRUE))/(1-2*_xlfn.NORM.DIST(0,$J171/2,$M171,TRUE))*$D171+($K171="Steady Growth")*(AND(GK$6&gt;=$F171,GK$6&lt;=$H171)*((GK$6-$F171+1)/($J171*($J171+1)/2)*$D171))+($K171="custom")*CustCF!GE171</f>
        <v>0</v>
      </c>
      <c r="GL171" s="95">
        <f>($K171="Bell Curve")*(_xlfn.NORM.DIST(AND(GL$6&gt;=$F171,GL$6&lt;=$H171)*(GL$6-$F171+1),$J171/2,$M171,TRUE)-_xlfn.NORM.DIST(AND(GL$6&gt;=$F171,GL$6&lt;=$H171)*(GK$6-$F171+1),$J171/2,$M171,TRUE))/(1-2*_xlfn.NORM.DIST(0,$J171/2,$M171,TRUE))*$D171+($K171="Steady Growth")*(AND(GL$6&gt;=$F171,GL$6&lt;=$H171)*((GL$6-$F171+1)/($J171*($J171+1)/2)*$D171))+($K171="custom")*CustCF!GF171</f>
        <v>0</v>
      </c>
      <c r="GM171" s="95">
        <f>($K171="Bell Curve")*(_xlfn.NORM.DIST(AND(GM$6&gt;=$F171,GM$6&lt;=$H171)*(GM$6-$F171+1),$J171/2,$M171,TRUE)-_xlfn.NORM.DIST(AND(GM$6&gt;=$F171,GM$6&lt;=$H171)*(GL$6-$F171+1),$J171/2,$M171,TRUE))/(1-2*_xlfn.NORM.DIST(0,$J171/2,$M171,TRUE))*$D171+($K171="Steady Growth")*(AND(GM$6&gt;=$F171,GM$6&lt;=$H171)*((GM$6-$F171+1)/($J171*($J171+1)/2)*$D171))+($K171="custom")*CustCF!GG171</f>
        <v>0</v>
      </c>
      <c r="GN171" s="268">
        <f>($K171="Bell Curve")*(_xlfn.NORM.DIST(AND(GN$6&gt;=$F171,GN$6&lt;=$H171)*(GN$6-$F171+1),$J171/2,$M171,TRUE)-_xlfn.NORM.DIST(AND(GN$6&gt;=$F171,GN$6&lt;=$H171)*(GM$6-$F171+1),$J171/2,$M171,TRUE))/(1-2*_xlfn.NORM.DIST(0,$J171/2,$M171,TRUE))*$D171+($K171="Steady Growth")*(AND(GN$6&gt;=$F171,GN$6&lt;=$H171)*((GN$6-$F171+1)/($J171*($J171+1)/2)*$D171))+($K171="custom")*CustCF!GH171</f>
        <v>0</v>
      </c>
      <c r="GO171" s="1"/>
      <c r="GP171" s="67"/>
    </row>
    <row r="172" spans="1:198" customFormat="1" hidden="1" outlineLevel="1" x14ac:dyDescent="0.75">
      <c r="A172" s="1"/>
      <c r="B172" s="1"/>
      <c r="C172" s="262">
        <f>Budget!AJ27</f>
        <v>0</v>
      </c>
      <c r="D172" s="19">
        <f>Budget!AK27</f>
        <v>0</v>
      </c>
      <c r="E172" s="19" t="str">
        <f t="shared" si="77"/>
        <v/>
      </c>
      <c r="F172" s="263">
        <v>0</v>
      </c>
      <c r="G172" s="257">
        <f>IF(L172="custom",CustCF!F172,INDEX($P$8:$EW$8,MATCH(F172,$P$6:$EW$6,0)))</f>
        <v>46053</v>
      </c>
      <c r="H172" s="263">
        <v>0</v>
      </c>
      <c r="I172" s="257">
        <f>IF(L172="custom",CustCF!G172,INDEX($P$8:$EW$8,MATCH(H172,$P$6:$EW$6,0)))</f>
        <v>46053</v>
      </c>
      <c r="J172" s="102">
        <f t="shared" si="78"/>
        <v>1</v>
      </c>
      <c r="K172" s="265" t="s">
        <v>116</v>
      </c>
      <c r="L172" s="266" t="s">
        <v>141</v>
      </c>
      <c r="M172" s="267">
        <f t="shared" si="79"/>
        <v>9</v>
      </c>
      <c r="N172" s="18">
        <f t="shared" si="70"/>
        <v>0</v>
      </c>
      <c r="O172" s="19"/>
      <c r="P172" s="95">
        <f>($K172="Bell Curve")*(_xlfn.NORM.DIST(AND(P$6&gt;=$F172,P$6&lt;=$H172)*(P$6-$F172+1),$J172/2,$M172,TRUE)-_xlfn.NORM.DIST(AND(P$6&gt;=$F172,P$6&lt;=$H172)*(O$6-$F172+1),$J172/2,$M172,TRUE))/(1-2*_xlfn.NORM.DIST(0,$J172/2,$M172,TRUE))*$D172+($K172="Steady Growth")*(AND(P$6&gt;=$F172,P$6&lt;=$H172)*((P$6-$F172+1)/($J172*($J172+1)/2)*$D172))+($K172="custom")*CustCF!J172</f>
        <v>0</v>
      </c>
      <c r="Q172" s="95">
        <f>($K172="Bell Curve")*(_xlfn.NORM.DIST(AND(Q$6&gt;=$F172,Q$6&lt;=$H172)*(Q$6-$F172+1),$J172/2,$M172,TRUE)-_xlfn.NORM.DIST(AND(Q$6&gt;=$F172,Q$6&lt;=$H172)*(P$6-$F172+1),$J172/2,$M172,TRUE))/(1-2*_xlfn.NORM.DIST(0,$J172/2,$M172,TRUE))*$D172+($K172="Steady Growth")*(AND(Q$6&gt;=$F172,Q$6&lt;=$H172)*((Q$6-$F172+1)/($J172*($J172+1)/2)*$D172))+($K172="custom")*CustCF!K172</f>
        <v>0</v>
      </c>
      <c r="R172" s="95">
        <f>($K172="Bell Curve")*(_xlfn.NORM.DIST(AND(R$6&gt;=$F172,R$6&lt;=$H172)*(R$6-$F172+1),$J172/2,$M172,TRUE)-_xlfn.NORM.DIST(AND(R$6&gt;=$F172,R$6&lt;=$H172)*(Q$6-$F172+1),$J172/2,$M172,TRUE))/(1-2*_xlfn.NORM.DIST(0,$J172/2,$M172,TRUE))*$D172+($K172="Steady Growth")*(AND(R$6&gt;=$F172,R$6&lt;=$H172)*((R$6-$F172+1)/($J172*($J172+1)/2)*$D172))+($K172="custom")*CustCF!L172</f>
        <v>0</v>
      </c>
      <c r="S172" s="95">
        <f>($K172="Bell Curve")*(_xlfn.NORM.DIST(AND(S$6&gt;=$F172,S$6&lt;=$H172)*(S$6-$F172+1),$J172/2,$M172,TRUE)-_xlfn.NORM.DIST(AND(S$6&gt;=$F172,S$6&lt;=$H172)*(R$6-$F172+1),$J172/2,$M172,TRUE))/(1-2*_xlfn.NORM.DIST(0,$J172/2,$M172,TRUE))*$D172+($K172="Steady Growth")*(AND(S$6&gt;=$F172,S$6&lt;=$H172)*((S$6-$F172+1)/($J172*($J172+1)/2)*$D172))+($K172="custom")*CustCF!M172</f>
        <v>0</v>
      </c>
      <c r="T172" s="95">
        <f>($K172="Bell Curve")*(_xlfn.NORM.DIST(AND(T$6&gt;=$F172,T$6&lt;=$H172)*(T$6-$F172+1),$J172/2,$M172,TRUE)-_xlfn.NORM.DIST(AND(T$6&gt;=$F172,T$6&lt;=$H172)*(S$6-$F172+1),$J172/2,$M172,TRUE))/(1-2*_xlfn.NORM.DIST(0,$J172/2,$M172,TRUE))*$D172+($K172="Steady Growth")*(AND(T$6&gt;=$F172,T$6&lt;=$H172)*((T$6-$F172+1)/($J172*($J172+1)/2)*$D172))+($K172="custom")*CustCF!N172</f>
        <v>0</v>
      </c>
      <c r="U172" s="95">
        <f>($K172="Bell Curve")*(_xlfn.NORM.DIST(AND(U$6&gt;=$F172,U$6&lt;=$H172)*(U$6-$F172+1),$J172/2,$M172,TRUE)-_xlfn.NORM.DIST(AND(U$6&gt;=$F172,U$6&lt;=$H172)*(T$6-$F172+1),$J172/2,$M172,TRUE))/(1-2*_xlfn.NORM.DIST(0,$J172/2,$M172,TRUE))*$D172+($K172="Steady Growth")*(AND(U$6&gt;=$F172,U$6&lt;=$H172)*((U$6-$F172+1)/($J172*($J172+1)/2)*$D172))+($K172="custom")*CustCF!O172</f>
        <v>0</v>
      </c>
      <c r="V172" s="95">
        <f>($K172="Bell Curve")*(_xlfn.NORM.DIST(AND(V$6&gt;=$F172,V$6&lt;=$H172)*(V$6-$F172+1),$J172/2,$M172,TRUE)-_xlfn.NORM.DIST(AND(V$6&gt;=$F172,V$6&lt;=$H172)*(U$6-$F172+1),$J172/2,$M172,TRUE))/(1-2*_xlfn.NORM.DIST(0,$J172/2,$M172,TRUE))*$D172+($K172="Steady Growth")*(AND(V$6&gt;=$F172,V$6&lt;=$H172)*((V$6-$F172+1)/($J172*($J172+1)/2)*$D172))+($K172="custom")*CustCF!P172</f>
        <v>0</v>
      </c>
      <c r="W172" s="95">
        <f>($K172="Bell Curve")*(_xlfn.NORM.DIST(AND(W$6&gt;=$F172,W$6&lt;=$H172)*(W$6-$F172+1),$J172/2,$M172,TRUE)-_xlfn.NORM.DIST(AND(W$6&gt;=$F172,W$6&lt;=$H172)*(V$6-$F172+1),$J172/2,$M172,TRUE))/(1-2*_xlfn.NORM.DIST(0,$J172/2,$M172,TRUE))*$D172+($K172="Steady Growth")*(AND(W$6&gt;=$F172,W$6&lt;=$H172)*((W$6-$F172+1)/($J172*($J172+1)/2)*$D172))+($K172="custom")*CustCF!Q172</f>
        <v>0</v>
      </c>
      <c r="X172" s="95">
        <f>($K172="Bell Curve")*(_xlfn.NORM.DIST(AND(X$6&gt;=$F172,X$6&lt;=$H172)*(X$6-$F172+1),$J172/2,$M172,TRUE)-_xlfn.NORM.DIST(AND(X$6&gt;=$F172,X$6&lt;=$H172)*(W$6-$F172+1),$J172/2,$M172,TRUE))/(1-2*_xlfn.NORM.DIST(0,$J172/2,$M172,TRUE))*$D172+($K172="Steady Growth")*(AND(X$6&gt;=$F172,X$6&lt;=$H172)*((X$6-$F172+1)/($J172*($J172+1)/2)*$D172))+($K172="custom")*CustCF!R172</f>
        <v>0</v>
      </c>
      <c r="Y172" s="95">
        <f>($K172="Bell Curve")*(_xlfn.NORM.DIST(AND(Y$6&gt;=$F172,Y$6&lt;=$H172)*(Y$6-$F172+1),$J172/2,$M172,TRUE)-_xlfn.NORM.DIST(AND(Y$6&gt;=$F172,Y$6&lt;=$H172)*(X$6-$F172+1),$J172/2,$M172,TRUE))/(1-2*_xlfn.NORM.DIST(0,$J172/2,$M172,TRUE))*$D172+($K172="Steady Growth")*(AND(Y$6&gt;=$F172,Y$6&lt;=$H172)*((Y$6-$F172+1)/($J172*($J172+1)/2)*$D172))+($K172="custom")*CustCF!S172</f>
        <v>0</v>
      </c>
      <c r="Z172" s="95">
        <f>($K172="Bell Curve")*(_xlfn.NORM.DIST(AND(Z$6&gt;=$F172,Z$6&lt;=$H172)*(Z$6-$F172+1),$J172/2,$M172,TRUE)-_xlfn.NORM.DIST(AND(Z$6&gt;=$F172,Z$6&lt;=$H172)*(Y$6-$F172+1),$J172/2,$M172,TRUE))/(1-2*_xlfn.NORM.DIST(0,$J172/2,$M172,TRUE))*$D172+($K172="Steady Growth")*(AND(Z$6&gt;=$F172,Z$6&lt;=$H172)*((Z$6-$F172+1)/($J172*($J172+1)/2)*$D172))+($K172="custom")*CustCF!T172</f>
        <v>0</v>
      </c>
      <c r="AA172" s="95">
        <f>($K172="Bell Curve")*(_xlfn.NORM.DIST(AND(AA$6&gt;=$F172,AA$6&lt;=$H172)*(AA$6-$F172+1),$J172/2,$M172,TRUE)-_xlfn.NORM.DIST(AND(AA$6&gt;=$F172,AA$6&lt;=$H172)*(Z$6-$F172+1),$J172/2,$M172,TRUE))/(1-2*_xlfn.NORM.DIST(0,$J172/2,$M172,TRUE))*$D172+($K172="Steady Growth")*(AND(AA$6&gt;=$F172,AA$6&lt;=$H172)*((AA$6-$F172+1)/($J172*($J172+1)/2)*$D172))+($K172="custom")*CustCF!U172</f>
        <v>0</v>
      </c>
      <c r="AB172" s="95">
        <f>($K172="Bell Curve")*(_xlfn.NORM.DIST(AND(AB$6&gt;=$F172,AB$6&lt;=$H172)*(AB$6-$F172+1),$J172/2,$M172,TRUE)-_xlfn.NORM.DIST(AND(AB$6&gt;=$F172,AB$6&lt;=$H172)*(AA$6-$F172+1),$J172/2,$M172,TRUE))/(1-2*_xlfn.NORM.DIST(0,$J172/2,$M172,TRUE))*$D172+($K172="Steady Growth")*(AND(AB$6&gt;=$F172,AB$6&lt;=$H172)*((AB$6-$F172+1)/($J172*($J172+1)/2)*$D172))+($K172="custom")*CustCF!V172</f>
        <v>0</v>
      </c>
      <c r="AC172" s="95">
        <f>($K172="Bell Curve")*(_xlfn.NORM.DIST(AND(AC$6&gt;=$F172,AC$6&lt;=$H172)*(AC$6-$F172+1),$J172/2,$M172,TRUE)-_xlfn.NORM.DIST(AND(AC$6&gt;=$F172,AC$6&lt;=$H172)*(AB$6-$F172+1),$J172/2,$M172,TRUE))/(1-2*_xlfn.NORM.DIST(0,$J172/2,$M172,TRUE))*$D172+($K172="Steady Growth")*(AND(AC$6&gt;=$F172,AC$6&lt;=$H172)*((AC$6-$F172+1)/($J172*($J172+1)/2)*$D172))+($K172="custom")*CustCF!W172</f>
        <v>0</v>
      </c>
      <c r="AD172" s="95">
        <f>($K172="Bell Curve")*(_xlfn.NORM.DIST(AND(AD$6&gt;=$F172,AD$6&lt;=$H172)*(AD$6-$F172+1),$J172/2,$M172,TRUE)-_xlfn.NORM.DIST(AND(AD$6&gt;=$F172,AD$6&lt;=$H172)*(AC$6-$F172+1),$J172/2,$M172,TRUE))/(1-2*_xlfn.NORM.DIST(0,$J172/2,$M172,TRUE))*$D172+($K172="Steady Growth")*(AND(AD$6&gt;=$F172,AD$6&lt;=$H172)*((AD$6-$F172+1)/($J172*($J172+1)/2)*$D172))+($K172="custom")*CustCF!X172</f>
        <v>0</v>
      </c>
      <c r="AE172" s="95">
        <f>($K172="Bell Curve")*(_xlfn.NORM.DIST(AND(AE$6&gt;=$F172,AE$6&lt;=$H172)*(AE$6-$F172+1),$J172/2,$M172,TRUE)-_xlfn.NORM.DIST(AND(AE$6&gt;=$F172,AE$6&lt;=$H172)*(AD$6-$F172+1),$J172/2,$M172,TRUE))/(1-2*_xlfn.NORM.DIST(0,$J172/2,$M172,TRUE))*$D172+($K172="Steady Growth")*(AND(AE$6&gt;=$F172,AE$6&lt;=$H172)*((AE$6-$F172+1)/($J172*($J172+1)/2)*$D172))+($K172="custom")*CustCF!Y172</f>
        <v>0</v>
      </c>
      <c r="AF172" s="95">
        <f>($K172="Bell Curve")*(_xlfn.NORM.DIST(AND(AF$6&gt;=$F172,AF$6&lt;=$H172)*(AF$6-$F172+1),$J172/2,$M172,TRUE)-_xlfn.NORM.DIST(AND(AF$6&gt;=$F172,AF$6&lt;=$H172)*(AE$6-$F172+1),$J172/2,$M172,TRUE))/(1-2*_xlfn.NORM.DIST(0,$J172/2,$M172,TRUE))*$D172+($K172="Steady Growth")*(AND(AF$6&gt;=$F172,AF$6&lt;=$H172)*((AF$6-$F172+1)/($J172*($J172+1)/2)*$D172))+($K172="custom")*CustCF!Z172</f>
        <v>0</v>
      </c>
      <c r="AG172" s="95">
        <f>($K172="Bell Curve")*(_xlfn.NORM.DIST(AND(AG$6&gt;=$F172,AG$6&lt;=$H172)*(AG$6-$F172+1),$J172/2,$M172,TRUE)-_xlfn.NORM.DIST(AND(AG$6&gt;=$F172,AG$6&lt;=$H172)*(AF$6-$F172+1),$J172/2,$M172,TRUE))/(1-2*_xlfn.NORM.DIST(0,$J172/2,$M172,TRUE))*$D172+($K172="Steady Growth")*(AND(AG$6&gt;=$F172,AG$6&lt;=$H172)*((AG$6-$F172+1)/($J172*($J172+1)/2)*$D172))+($K172="custom")*CustCF!AA172</f>
        <v>0</v>
      </c>
      <c r="AH172" s="95">
        <f>($K172="Bell Curve")*(_xlfn.NORM.DIST(AND(AH$6&gt;=$F172,AH$6&lt;=$H172)*(AH$6-$F172+1),$J172/2,$M172,TRUE)-_xlfn.NORM.DIST(AND(AH$6&gt;=$F172,AH$6&lt;=$H172)*(AG$6-$F172+1),$J172/2,$M172,TRUE))/(1-2*_xlfn.NORM.DIST(0,$J172/2,$M172,TRUE))*$D172+($K172="Steady Growth")*(AND(AH$6&gt;=$F172,AH$6&lt;=$H172)*((AH$6-$F172+1)/($J172*($J172+1)/2)*$D172))+($K172="custom")*CustCF!AB172</f>
        <v>0</v>
      </c>
      <c r="AI172" s="95">
        <f>($K172="Bell Curve")*(_xlfn.NORM.DIST(AND(AI$6&gt;=$F172,AI$6&lt;=$H172)*(AI$6-$F172+1),$J172/2,$M172,TRUE)-_xlfn.NORM.DIST(AND(AI$6&gt;=$F172,AI$6&lt;=$H172)*(AH$6-$F172+1),$J172/2,$M172,TRUE))/(1-2*_xlfn.NORM.DIST(0,$J172/2,$M172,TRUE))*$D172+($K172="Steady Growth")*(AND(AI$6&gt;=$F172,AI$6&lt;=$H172)*((AI$6-$F172+1)/($J172*($J172+1)/2)*$D172))+($K172="custom")*CustCF!AC172</f>
        <v>0</v>
      </c>
      <c r="AJ172" s="95">
        <f>($K172="Bell Curve")*(_xlfn.NORM.DIST(AND(AJ$6&gt;=$F172,AJ$6&lt;=$H172)*(AJ$6-$F172+1),$J172/2,$M172,TRUE)-_xlfn.NORM.DIST(AND(AJ$6&gt;=$F172,AJ$6&lt;=$H172)*(AI$6-$F172+1),$J172/2,$M172,TRUE))/(1-2*_xlfn.NORM.DIST(0,$J172/2,$M172,TRUE))*$D172+($K172="Steady Growth")*(AND(AJ$6&gt;=$F172,AJ$6&lt;=$H172)*((AJ$6-$F172+1)/($J172*($J172+1)/2)*$D172))+($K172="custom")*CustCF!AD172</f>
        <v>0</v>
      </c>
      <c r="AK172" s="95">
        <f>($K172="Bell Curve")*(_xlfn.NORM.DIST(AND(AK$6&gt;=$F172,AK$6&lt;=$H172)*(AK$6-$F172+1),$J172/2,$M172,TRUE)-_xlfn.NORM.DIST(AND(AK$6&gt;=$F172,AK$6&lt;=$H172)*(AJ$6-$F172+1),$J172/2,$M172,TRUE))/(1-2*_xlfn.NORM.DIST(0,$J172/2,$M172,TRUE))*$D172+($K172="Steady Growth")*(AND(AK$6&gt;=$F172,AK$6&lt;=$H172)*((AK$6-$F172+1)/($J172*($J172+1)/2)*$D172))+($K172="custom")*CustCF!AE172</f>
        <v>0</v>
      </c>
      <c r="AL172" s="95">
        <f>($K172="Bell Curve")*(_xlfn.NORM.DIST(AND(AL$6&gt;=$F172,AL$6&lt;=$H172)*(AL$6-$F172+1),$J172/2,$M172,TRUE)-_xlfn.NORM.DIST(AND(AL$6&gt;=$F172,AL$6&lt;=$H172)*(AK$6-$F172+1),$J172/2,$M172,TRUE))/(1-2*_xlfn.NORM.DIST(0,$J172/2,$M172,TRUE))*$D172+($K172="Steady Growth")*(AND(AL$6&gt;=$F172,AL$6&lt;=$H172)*((AL$6-$F172+1)/($J172*($J172+1)/2)*$D172))+($K172="custom")*CustCF!AF172</f>
        <v>0</v>
      </c>
      <c r="AM172" s="95">
        <f>($K172="Bell Curve")*(_xlfn.NORM.DIST(AND(AM$6&gt;=$F172,AM$6&lt;=$H172)*(AM$6-$F172+1),$J172/2,$M172,TRUE)-_xlfn.NORM.DIST(AND(AM$6&gt;=$F172,AM$6&lt;=$H172)*(AL$6-$F172+1),$J172/2,$M172,TRUE))/(1-2*_xlfn.NORM.DIST(0,$J172/2,$M172,TRUE))*$D172+($K172="Steady Growth")*(AND(AM$6&gt;=$F172,AM$6&lt;=$H172)*((AM$6-$F172+1)/($J172*($J172+1)/2)*$D172))+($K172="custom")*CustCF!AG172</f>
        <v>0</v>
      </c>
      <c r="AN172" s="95">
        <f>($K172="Bell Curve")*(_xlfn.NORM.DIST(AND(AN$6&gt;=$F172,AN$6&lt;=$H172)*(AN$6-$F172+1),$J172/2,$M172,TRUE)-_xlfn.NORM.DIST(AND(AN$6&gt;=$F172,AN$6&lt;=$H172)*(AM$6-$F172+1),$J172/2,$M172,TRUE))/(1-2*_xlfn.NORM.DIST(0,$J172/2,$M172,TRUE))*$D172+($K172="Steady Growth")*(AND(AN$6&gt;=$F172,AN$6&lt;=$H172)*((AN$6-$F172+1)/($J172*($J172+1)/2)*$D172))+($K172="custom")*CustCF!AH172</f>
        <v>0</v>
      </c>
      <c r="AO172" s="95">
        <f>($K172="Bell Curve")*(_xlfn.NORM.DIST(AND(AO$6&gt;=$F172,AO$6&lt;=$H172)*(AO$6-$F172+1),$J172/2,$M172,TRUE)-_xlfn.NORM.DIST(AND(AO$6&gt;=$F172,AO$6&lt;=$H172)*(AN$6-$F172+1),$J172/2,$M172,TRUE))/(1-2*_xlfn.NORM.DIST(0,$J172/2,$M172,TRUE))*$D172+($K172="Steady Growth")*(AND(AO$6&gt;=$F172,AO$6&lt;=$H172)*((AO$6-$F172+1)/($J172*($J172+1)/2)*$D172))+($K172="custom")*CustCF!AI172</f>
        <v>0</v>
      </c>
      <c r="AP172" s="95">
        <f>($K172="Bell Curve")*(_xlfn.NORM.DIST(AND(AP$6&gt;=$F172,AP$6&lt;=$H172)*(AP$6-$F172+1),$J172/2,$M172,TRUE)-_xlfn.NORM.DIST(AND(AP$6&gt;=$F172,AP$6&lt;=$H172)*(AO$6-$F172+1),$J172/2,$M172,TRUE))/(1-2*_xlfn.NORM.DIST(0,$J172/2,$M172,TRUE))*$D172+($K172="Steady Growth")*(AND(AP$6&gt;=$F172,AP$6&lt;=$H172)*((AP$6-$F172+1)/($J172*($J172+1)/2)*$D172))+($K172="custom")*CustCF!AJ172</f>
        <v>0</v>
      </c>
      <c r="AQ172" s="95">
        <f>($K172="Bell Curve")*(_xlfn.NORM.DIST(AND(AQ$6&gt;=$F172,AQ$6&lt;=$H172)*(AQ$6-$F172+1),$J172/2,$M172,TRUE)-_xlfn.NORM.DIST(AND(AQ$6&gt;=$F172,AQ$6&lt;=$H172)*(AP$6-$F172+1),$J172/2,$M172,TRUE))/(1-2*_xlfn.NORM.DIST(0,$J172/2,$M172,TRUE))*$D172+($K172="Steady Growth")*(AND(AQ$6&gt;=$F172,AQ$6&lt;=$H172)*((AQ$6-$F172+1)/($J172*($J172+1)/2)*$D172))+($K172="custom")*CustCF!AK172</f>
        <v>0</v>
      </c>
      <c r="AR172" s="95">
        <f>($K172="Bell Curve")*(_xlfn.NORM.DIST(AND(AR$6&gt;=$F172,AR$6&lt;=$H172)*(AR$6-$F172+1),$J172/2,$M172,TRUE)-_xlfn.NORM.DIST(AND(AR$6&gt;=$F172,AR$6&lt;=$H172)*(AQ$6-$F172+1),$J172/2,$M172,TRUE))/(1-2*_xlfn.NORM.DIST(0,$J172/2,$M172,TRUE))*$D172+($K172="Steady Growth")*(AND(AR$6&gt;=$F172,AR$6&lt;=$H172)*((AR$6-$F172+1)/($J172*($J172+1)/2)*$D172))+($K172="custom")*CustCF!AL172</f>
        <v>0</v>
      </c>
      <c r="AS172" s="95">
        <f>($K172="Bell Curve")*(_xlfn.NORM.DIST(AND(AS$6&gt;=$F172,AS$6&lt;=$H172)*(AS$6-$F172+1),$J172/2,$M172,TRUE)-_xlfn.NORM.DIST(AND(AS$6&gt;=$F172,AS$6&lt;=$H172)*(AR$6-$F172+1),$J172/2,$M172,TRUE))/(1-2*_xlfn.NORM.DIST(0,$J172/2,$M172,TRUE))*$D172+($K172="Steady Growth")*(AND(AS$6&gt;=$F172,AS$6&lt;=$H172)*((AS$6-$F172+1)/($J172*($J172+1)/2)*$D172))+($K172="custom")*CustCF!AM172</f>
        <v>0</v>
      </c>
      <c r="AT172" s="95">
        <f>($K172="Bell Curve")*(_xlfn.NORM.DIST(AND(AT$6&gt;=$F172,AT$6&lt;=$H172)*(AT$6-$F172+1),$J172/2,$M172,TRUE)-_xlfn.NORM.DIST(AND(AT$6&gt;=$F172,AT$6&lt;=$H172)*(AS$6-$F172+1),$J172/2,$M172,TRUE))/(1-2*_xlfn.NORM.DIST(0,$J172/2,$M172,TRUE))*$D172+($K172="Steady Growth")*(AND(AT$6&gt;=$F172,AT$6&lt;=$H172)*((AT$6-$F172+1)/($J172*($J172+1)/2)*$D172))+($K172="custom")*CustCF!AN172</f>
        <v>0</v>
      </c>
      <c r="AU172" s="95">
        <f>($K172="Bell Curve")*(_xlfn.NORM.DIST(AND(AU$6&gt;=$F172,AU$6&lt;=$H172)*(AU$6-$F172+1),$J172/2,$M172,TRUE)-_xlfn.NORM.DIST(AND(AU$6&gt;=$F172,AU$6&lt;=$H172)*(AT$6-$F172+1),$J172/2,$M172,TRUE))/(1-2*_xlfn.NORM.DIST(0,$J172/2,$M172,TRUE))*$D172+($K172="Steady Growth")*(AND(AU$6&gt;=$F172,AU$6&lt;=$H172)*((AU$6-$F172+1)/($J172*($J172+1)/2)*$D172))+($K172="custom")*CustCF!AO172</f>
        <v>0</v>
      </c>
      <c r="AV172" s="95">
        <f>($K172="Bell Curve")*(_xlfn.NORM.DIST(AND(AV$6&gt;=$F172,AV$6&lt;=$H172)*(AV$6-$F172+1),$J172/2,$M172,TRUE)-_xlfn.NORM.DIST(AND(AV$6&gt;=$F172,AV$6&lt;=$H172)*(AU$6-$F172+1),$J172/2,$M172,TRUE))/(1-2*_xlfn.NORM.DIST(0,$J172/2,$M172,TRUE))*$D172+($K172="Steady Growth")*(AND(AV$6&gt;=$F172,AV$6&lt;=$H172)*((AV$6-$F172+1)/($J172*($J172+1)/2)*$D172))+($K172="custom")*CustCF!AP172</f>
        <v>0</v>
      </c>
      <c r="AW172" s="95">
        <f>($K172="Bell Curve")*(_xlfn.NORM.DIST(AND(AW$6&gt;=$F172,AW$6&lt;=$H172)*(AW$6-$F172+1),$J172/2,$M172,TRUE)-_xlfn.NORM.DIST(AND(AW$6&gt;=$F172,AW$6&lt;=$H172)*(AV$6-$F172+1),$J172/2,$M172,TRUE))/(1-2*_xlfn.NORM.DIST(0,$J172/2,$M172,TRUE))*$D172+($K172="Steady Growth")*(AND(AW$6&gt;=$F172,AW$6&lt;=$H172)*((AW$6-$F172+1)/($J172*($J172+1)/2)*$D172))+($K172="custom")*CustCF!AQ172</f>
        <v>0</v>
      </c>
      <c r="AX172" s="95">
        <f>($K172="Bell Curve")*(_xlfn.NORM.DIST(AND(AX$6&gt;=$F172,AX$6&lt;=$H172)*(AX$6-$F172+1),$J172/2,$M172,TRUE)-_xlfn.NORM.DIST(AND(AX$6&gt;=$F172,AX$6&lt;=$H172)*(AW$6-$F172+1),$J172/2,$M172,TRUE))/(1-2*_xlfn.NORM.DIST(0,$J172/2,$M172,TRUE))*$D172+($K172="Steady Growth")*(AND(AX$6&gt;=$F172,AX$6&lt;=$H172)*((AX$6-$F172+1)/($J172*($J172+1)/2)*$D172))+($K172="custom")*CustCF!AR172</f>
        <v>0</v>
      </c>
      <c r="AY172" s="95">
        <f>($K172="Bell Curve")*(_xlfn.NORM.DIST(AND(AY$6&gt;=$F172,AY$6&lt;=$H172)*(AY$6-$F172+1),$J172/2,$M172,TRUE)-_xlfn.NORM.DIST(AND(AY$6&gt;=$F172,AY$6&lt;=$H172)*(AX$6-$F172+1),$J172/2,$M172,TRUE))/(1-2*_xlfn.NORM.DIST(0,$J172/2,$M172,TRUE))*$D172+($K172="Steady Growth")*(AND(AY$6&gt;=$F172,AY$6&lt;=$H172)*((AY$6-$F172+1)/($J172*($J172+1)/2)*$D172))+($K172="custom")*CustCF!AS172</f>
        <v>0</v>
      </c>
      <c r="AZ172" s="95">
        <f>($K172="Bell Curve")*(_xlfn.NORM.DIST(AND(AZ$6&gt;=$F172,AZ$6&lt;=$H172)*(AZ$6-$F172+1),$J172/2,$M172,TRUE)-_xlfn.NORM.DIST(AND(AZ$6&gt;=$F172,AZ$6&lt;=$H172)*(AY$6-$F172+1),$J172/2,$M172,TRUE))/(1-2*_xlfn.NORM.DIST(0,$J172/2,$M172,TRUE))*$D172+($K172="Steady Growth")*(AND(AZ$6&gt;=$F172,AZ$6&lt;=$H172)*((AZ$6-$F172+1)/($J172*($J172+1)/2)*$D172))+($K172="custom")*CustCF!AT172</f>
        <v>0</v>
      </c>
      <c r="BA172" s="95">
        <f>($K172="Bell Curve")*(_xlfn.NORM.DIST(AND(BA$6&gt;=$F172,BA$6&lt;=$H172)*(BA$6-$F172+1),$J172/2,$M172,TRUE)-_xlfn.NORM.DIST(AND(BA$6&gt;=$F172,BA$6&lt;=$H172)*(AZ$6-$F172+1),$J172/2,$M172,TRUE))/(1-2*_xlfn.NORM.DIST(0,$J172/2,$M172,TRUE))*$D172+($K172="Steady Growth")*(AND(BA$6&gt;=$F172,BA$6&lt;=$H172)*((BA$6-$F172+1)/($J172*($J172+1)/2)*$D172))+($K172="custom")*CustCF!AU172</f>
        <v>0</v>
      </c>
      <c r="BB172" s="95">
        <f>($K172="Bell Curve")*(_xlfn.NORM.DIST(AND(BB$6&gt;=$F172,BB$6&lt;=$H172)*(BB$6-$F172+1),$J172/2,$M172,TRUE)-_xlfn.NORM.DIST(AND(BB$6&gt;=$F172,BB$6&lt;=$H172)*(BA$6-$F172+1),$J172/2,$M172,TRUE))/(1-2*_xlfn.NORM.DIST(0,$J172/2,$M172,TRUE))*$D172+($K172="Steady Growth")*(AND(BB$6&gt;=$F172,BB$6&lt;=$H172)*((BB$6-$F172+1)/($J172*($J172+1)/2)*$D172))+($K172="custom")*CustCF!AV172</f>
        <v>0</v>
      </c>
      <c r="BC172" s="95">
        <f>($K172="Bell Curve")*(_xlfn.NORM.DIST(AND(BC$6&gt;=$F172,BC$6&lt;=$H172)*(BC$6-$F172+1),$J172/2,$M172,TRUE)-_xlfn.NORM.DIST(AND(BC$6&gt;=$F172,BC$6&lt;=$H172)*(BB$6-$F172+1),$J172/2,$M172,TRUE))/(1-2*_xlfn.NORM.DIST(0,$J172/2,$M172,TRUE))*$D172+($K172="Steady Growth")*(AND(BC$6&gt;=$F172,BC$6&lt;=$H172)*((BC$6-$F172+1)/($J172*($J172+1)/2)*$D172))+($K172="custom")*CustCF!AW172</f>
        <v>0</v>
      </c>
      <c r="BD172" s="95">
        <f>($K172="Bell Curve")*(_xlfn.NORM.DIST(AND(BD$6&gt;=$F172,BD$6&lt;=$H172)*(BD$6-$F172+1),$J172/2,$M172,TRUE)-_xlfn.NORM.DIST(AND(BD$6&gt;=$F172,BD$6&lt;=$H172)*(BC$6-$F172+1),$J172/2,$M172,TRUE))/(1-2*_xlfn.NORM.DIST(0,$J172/2,$M172,TRUE))*$D172+($K172="Steady Growth")*(AND(BD$6&gt;=$F172,BD$6&lt;=$H172)*((BD$6-$F172+1)/($J172*($J172+1)/2)*$D172))+($K172="custom")*CustCF!AX172</f>
        <v>0</v>
      </c>
      <c r="BE172" s="95">
        <f>($K172="Bell Curve")*(_xlfn.NORM.DIST(AND(BE$6&gt;=$F172,BE$6&lt;=$H172)*(BE$6-$F172+1),$J172/2,$M172,TRUE)-_xlfn.NORM.DIST(AND(BE$6&gt;=$F172,BE$6&lt;=$H172)*(BD$6-$F172+1),$J172/2,$M172,TRUE))/(1-2*_xlfn.NORM.DIST(0,$J172/2,$M172,TRUE))*$D172+($K172="Steady Growth")*(AND(BE$6&gt;=$F172,BE$6&lt;=$H172)*((BE$6-$F172+1)/($J172*($J172+1)/2)*$D172))+($K172="custom")*CustCF!AY172</f>
        <v>0</v>
      </c>
      <c r="BF172" s="95">
        <f>($K172="Bell Curve")*(_xlfn.NORM.DIST(AND(BF$6&gt;=$F172,BF$6&lt;=$H172)*(BF$6-$F172+1),$J172/2,$M172,TRUE)-_xlfn.NORM.DIST(AND(BF$6&gt;=$F172,BF$6&lt;=$H172)*(BE$6-$F172+1),$J172/2,$M172,TRUE))/(1-2*_xlfn.NORM.DIST(0,$J172/2,$M172,TRUE))*$D172+($K172="Steady Growth")*(AND(BF$6&gt;=$F172,BF$6&lt;=$H172)*((BF$6-$F172+1)/($J172*($J172+1)/2)*$D172))+($K172="custom")*CustCF!AZ172</f>
        <v>0</v>
      </c>
      <c r="BG172" s="95">
        <f>($K172="Bell Curve")*(_xlfn.NORM.DIST(AND(BG$6&gt;=$F172,BG$6&lt;=$H172)*(BG$6-$F172+1),$J172/2,$M172,TRUE)-_xlfn.NORM.DIST(AND(BG$6&gt;=$F172,BG$6&lt;=$H172)*(BF$6-$F172+1),$J172/2,$M172,TRUE))/(1-2*_xlfn.NORM.DIST(0,$J172/2,$M172,TRUE))*$D172+($K172="Steady Growth")*(AND(BG$6&gt;=$F172,BG$6&lt;=$H172)*((BG$6-$F172+1)/($J172*($J172+1)/2)*$D172))+($K172="custom")*CustCF!BA172</f>
        <v>0</v>
      </c>
      <c r="BH172" s="95">
        <f>($K172="Bell Curve")*(_xlfn.NORM.DIST(AND(BH$6&gt;=$F172,BH$6&lt;=$H172)*(BH$6-$F172+1),$J172/2,$M172,TRUE)-_xlfn.NORM.DIST(AND(BH$6&gt;=$F172,BH$6&lt;=$H172)*(BG$6-$F172+1),$J172/2,$M172,TRUE))/(1-2*_xlfn.NORM.DIST(0,$J172/2,$M172,TRUE))*$D172+($K172="Steady Growth")*(AND(BH$6&gt;=$F172,BH$6&lt;=$H172)*((BH$6-$F172+1)/($J172*($J172+1)/2)*$D172))+($K172="custom")*CustCF!BB172</f>
        <v>0</v>
      </c>
      <c r="BI172" s="95">
        <f>($K172="Bell Curve")*(_xlfn.NORM.DIST(AND(BI$6&gt;=$F172,BI$6&lt;=$H172)*(BI$6-$F172+1),$J172/2,$M172,TRUE)-_xlfn.NORM.DIST(AND(BI$6&gt;=$F172,BI$6&lt;=$H172)*(BH$6-$F172+1),$J172/2,$M172,TRUE))/(1-2*_xlfn.NORM.DIST(0,$J172/2,$M172,TRUE))*$D172+($K172="Steady Growth")*(AND(BI$6&gt;=$F172,BI$6&lt;=$H172)*((BI$6-$F172+1)/($J172*($J172+1)/2)*$D172))+($K172="custom")*CustCF!BC172</f>
        <v>0</v>
      </c>
      <c r="BJ172" s="95">
        <f>($K172="Bell Curve")*(_xlfn.NORM.DIST(AND(BJ$6&gt;=$F172,BJ$6&lt;=$H172)*(BJ$6-$F172+1),$J172/2,$M172,TRUE)-_xlfn.NORM.DIST(AND(BJ$6&gt;=$F172,BJ$6&lt;=$H172)*(BI$6-$F172+1),$J172/2,$M172,TRUE))/(1-2*_xlfn.NORM.DIST(0,$J172/2,$M172,TRUE))*$D172+($K172="Steady Growth")*(AND(BJ$6&gt;=$F172,BJ$6&lt;=$H172)*((BJ$6-$F172+1)/($J172*($J172+1)/2)*$D172))+($K172="custom")*CustCF!BD172</f>
        <v>0</v>
      </c>
      <c r="BK172" s="95">
        <f>($K172="Bell Curve")*(_xlfn.NORM.DIST(AND(BK$6&gt;=$F172,BK$6&lt;=$H172)*(BK$6-$F172+1),$J172/2,$M172,TRUE)-_xlfn.NORM.DIST(AND(BK$6&gt;=$F172,BK$6&lt;=$H172)*(BJ$6-$F172+1),$J172/2,$M172,TRUE))/(1-2*_xlfn.NORM.DIST(0,$J172/2,$M172,TRUE))*$D172+($K172="Steady Growth")*(AND(BK$6&gt;=$F172,BK$6&lt;=$H172)*((BK$6-$F172+1)/($J172*($J172+1)/2)*$D172))+($K172="custom")*CustCF!BE172</f>
        <v>0</v>
      </c>
      <c r="BL172" s="95">
        <f>($K172="Bell Curve")*(_xlfn.NORM.DIST(AND(BL$6&gt;=$F172,BL$6&lt;=$H172)*(BL$6-$F172+1),$J172/2,$M172,TRUE)-_xlfn.NORM.DIST(AND(BL$6&gt;=$F172,BL$6&lt;=$H172)*(BK$6-$F172+1),$J172/2,$M172,TRUE))/(1-2*_xlfn.NORM.DIST(0,$J172/2,$M172,TRUE))*$D172+($K172="Steady Growth")*(AND(BL$6&gt;=$F172,BL$6&lt;=$H172)*((BL$6-$F172+1)/($J172*($J172+1)/2)*$D172))+($K172="custom")*CustCF!BF172</f>
        <v>0</v>
      </c>
      <c r="BM172" s="95">
        <f>($K172="Bell Curve")*(_xlfn.NORM.DIST(AND(BM$6&gt;=$F172,BM$6&lt;=$H172)*(BM$6-$F172+1),$J172/2,$M172,TRUE)-_xlfn.NORM.DIST(AND(BM$6&gt;=$F172,BM$6&lt;=$H172)*(BL$6-$F172+1),$J172/2,$M172,TRUE))/(1-2*_xlfn.NORM.DIST(0,$J172/2,$M172,TRUE))*$D172+($K172="Steady Growth")*(AND(BM$6&gt;=$F172,BM$6&lt;=$H172)*((BM$6-$F172+1)/($J172*($J172+1)/2)*$D172))+($K172="custom")*CustCF!BG172</f>
        <v>0</v>
      </c>
      <c r="BN172" s="95">
        <f>($K172="Bell Curve")*(_xlfn.NORM.DIST(AND(BN$6&gt;=$F172,BN$6&lt;=$H172)*(BN$6-$F172+1),$J172/2,$M172,TRUE)-_xlfn.NORM.DIST(AND(BN$6&gt;=$F172,BN$6&lt;=$H172)*(BM$6-$F172+1),$J172/2,$M172,TRUE))/(1-2*_xlfn.NORM.DIST(0,$J172/2,$M172,TRUE))*$D172+($K172="Steady Growth")*(AND(BN$6&gt;=$F172,BN$6&lt;=$H172)*((BN$6-$F172+1)/($J172*($J172+1)/2)*$D172))+($K172="custom")*CustCF!BH172</f>
        <v>0</v>
      </c>
      <c r="BO172" s="95">
        <f>($K172="Bell Curve")*(_xlfn.NORM.DIST(AND(BO$6&gt;=$F172,BO$6&lt;=$H172)*(BO$6-$F172+1),$J172/2,$M172,TRUE)-_xlfn.NORM.DIST(AND(BO$6&gt;=$F172,BO$6&lt;=$H172)*(BN$6-$F172+1),$J172/2,$M172,TRUE))/(1-2*_xlfn.NORM.DIST(0,$J172/2,$M172,TRUE))*$D172+($K172="Steady Growth")*(AND(BO$6&gt;=$F172,BO$6&lt;=$H172)*((BO$6-$F172+1)/($J172*($J172+1)/2)*$D172))+($K172="custom")*CustCF!BI172</f>
        <v>0</v>
      </c>
      <c r="BP172" s="95">
        <f>($K172="Bell Curve")*(_xlfn.NORM.DIST(AND(BP$6&gt;=$F172,BP$6&lt;=$H172)*(BP$6-$F172+1),$J172/2,$M172,TRUE)-_xlfn.NORM.DIST(AND(BP$6&gt;=$F172,BP$6&lt;=$H172)*(BO$6-$F172+1),$J172/2,$M172,TRUE))/(1-2*_xlfn.NORM.DIST(0,$J172/2,$M172,TRUE))*$D172+($K172="Steady Growth")*(AND(BP$6&gt;=$F172,BP$6&lt;=$H172)*((BP$6-$F172+1)/($J172*($J172+1)/2)*$D172))+($K172="custom")*CustCF!BJ172</f>
        <v>0</v>
      </c>
      <c r="BQ172" s="95">
        <f>($K172="Bell Curve")*(_xlfn.NORM.DIST(AND(BQ$6&gt;=$F172,BQ$6&lt;=$H172)*(BQ$6-$F172+1),$J172/2,$M172,TRUE)-_xlfn.NORM.DIST(AND(BQ$6&gt;=$F172,BQ$6&lt;=$H172)*(BP$6-$F172+1),$J172/2,$M172,TRUE))/(1-2*_xlfn.NORM.DIST(0,$J172/2,$M172,TRUE))*$D172+($K172="Steady Growth")*(AND(BQ$6&gt;=$F172,BQ$6&lt;=$H172)*((BQ$6-$F172+1)/($J172*($J172+1)/2)*$D172))+($K172="custom")*CustCF!BK172</f>
        <v>0</v>
      </c>
      <c r="BR172" s="95">
        <f>($K172="Bell Curve")*(_xlfn.NORM.DIST(AND(BR$6&gt;=$F172,BR$6&lt;=$H172)*(BR$6-$F172+1),$J172/2,$M172,TRUE)-_xlfn.NORM.DIST(AND(BR$6&gt;=$F172,BR$6&lt;=$H172)*(BQ$6-$F172+1),$J172/2,$M172,TRUE))/(1-2*_xlfn.NORM.DIST(0,$J172/2,$M172,TRUE))*$D172+($K172="Steady Growth")*(AND(BR$6&gt;=$F172,BR$6&lt;=$H172)*((BR$6-$F172+1)/($J172*($J172+1)/2)*$D172))+($K172="custom")*CustCF!BL172</f>
        <v>0</v>
      </c>
      <c r="BS172" s="95">
        <f>($K172="Bell Curve")*(_xlfn.NORM.DIST(AND(BS$6&gt;=$F172,BS$6&lt;=$H172)*(BS$6-$F172+1),$J172/2,$M172,TRUE)-_xlfn.NORM.DIST(AND(BS$6&gt;=$F172,BS$6&lt;=$H172)*(BR$6-$F172+1),$J172/2,$M172,TRUE))/(1-2*_xlfn.NORM.DIST(0,$J172/2,$M172,TRUE))*$D172+($K172="Steady Growth")*(AND(BS$6&gt;=$F172,BS$6&lt;=$H172)*((BS$6-$F172+1)/($J172*($J172+1)/2)*$D172))+($K172="custom")*CustCF!BM172</f>
        <v>0</v>
      </c>
      <c r="BT172" s="95">
        <f>($K172="Bell Curve")*(_xlfn.NORM.DIST(AND(BT$6&gt;=$F172,BT$6&lt;=$H172)*(BT$6-$F172+1),$J172/2,$M172,TRUE)-_xlfn.NORM.DIST(AND(BT$6&gt;=$F172,BT$6&lt;=$H172)*(BS$6-$F172+1),$J172/2,$M172,TRUE))/(1-2*_xlfn.NORM.DIST(0,$J172/2,$M172,TRUE))*$D172+($K172="Steady Growth")*(AND(BT$6&gt;=$F172,BT$6&lt;=$H172)*((BT$6-$F172+1)/($J172*($J172+1)/2)*$D172))+($K172="custom")*CustCF!BN172</f>
        <v>0</v>
      </c>
      <c r="BU172" s="95">
        <f>($K172="Bell Curve")*(_xlfn.NORM.DIST(AND(BU$6&gt;=$F172,BU$6&lt;=$H172)*(BU$6-$F172+1),$J172/2,$M172,TRUE)-_xlfn.NORM.DIST(AND(BU$6&gt;=$F172,BU$6&lt;=$H172)*(BT$6-$F172+1),$J172/2,$M172,TRUE))/(1-2*_xlfn.NORM.DIST(0,$J172/2,$M172,TRUE))*$D172+($K172="Steady Growth")*(AND(BU$6&gt;=$F172,BU$6&lt;=$H172)*((BU$6-$F172+1)/($J172*($J172+1)/2)*$D172))+($K172="custom")*CustCF!BO172</f>
        <v>0</v>
      </c>
      <c r="BV172" s="95">
        <f>($K172="Bell Curve")*(_xlfn.NORM.DIST(AND(BV$6&gt;=$F172,BV$6&lt;=$H172)*(BV$6-$F172+1),$J172/2,$M172,TRUE)-_xlfn.NORM.DIST(AND(BV$6&gt;=$F172,BV$6&lt;=$H172)*(BU$6-$F172+1),$J172/2,$M172,TRUE))/(1-2*_xlfn.NORM.DIST(0,$J172/2,$M172,TRUE))*$D172+($K172="Steady Growth")*(AND(BV$6&gt;=$F172,BV$6&lt;=$H172)*((BV$6-$F172+1)/($J172*($J172+1)/2)*$D172))+($K172="custom")*CustCF!BP172</f>
        <v>0</v>
      </c>
      <c r="BW172" s="95">
        <f>($K172="Bell Curve")*(_xlfn.NORM.DIST(AND(BW$6&gt;=$F172,BW$6&lt;=$H172)*(BW$6-$F172+1),$J172/2,$M172,TRUE)-_xlfn.NORM.DIST(AND(BW$6&gt;=$F172,BW$6&lt;=$H172)*(BV$6-$F172+1),$J172/2,$M172,TRUE))/(1-2*_xlfn.NORM.DIST(0,$J172/2,$M172,TRUE))*$D172+($K172="Steady Growth")*(AND(BW$6&gt;=$F172,BW$6&lt;=$H172)*((BW$6-$F172+1)/($J172*($J172+1)/2)*$D172))+($K172="custom")*CustCF!BQ172</f>
        <v>0</v>
      </c>
      <c r="BX172" s="95">
        <f>($K172="Bell Curve")*(_xlfn.NORM.DIST(AND(BX$6&gt;=$F172,BX$6&lt;=$H172)*(BX$6-$F172+1),$J172/2,$M172,TRUE)-_xlfn.NORM.DIST(AND(BX$6&gt;=$F172,BX$6&lt;=$H172)*(BW$6-$F172+1),$J172/2,$M172,TRUE))/(1-2*_xlfn.NORM.DIST(0,$J172/2,$M172,TRUE))*$D172+($K172="Steady Growth")*(AND(BX$6&gt;=$F172,BX$6&lt;=$H172)*((BX$6-$F172+1)/($J172*($J172+1)/2)*$D172))+($K172="custom")*CustCF!BR172</f>
        <v>0</v>
      </c>
      <c r="BY172" s="95">
        <f>($K172="Bell Curve")*(_xlfn.NORM.DIST(AND(BY$6&gt;=$F172,BY$6&lt;=$H172)*(BY$6-$F172+1),$J172/2,$M172,TRUE)-_xlfn.NORM.DIST(AND(BY$6&gt;=$F172,BY$6&lt;=$H172)*(BX$6-$F172+1),$J172/2,$M172,TRUE))/(1-2*_xlfn.NORM.DIST(0,$J172/2,$M172,TRUE))*$D172+($K172="Steady Growth")*(AND(BY$6&gt;=$F172,BY$6&lt;=$H172)*((BY$6-$F172+1)/($J172*($J172+1)/2)*$D172))+($K172="custom")*CustCF!BS172</f>
        <v>0</v>
      </c>
      <c r="BZ172" s="95">
        <f>($K172="Bell Curve")*(_xlfn.NORM.DIST(AND(BZ$6&gt;=$F172,BZ$6&lt;=$H172)*(BZ$6-$F172+1),$J172/2,$M172,TRUE)-_xlfn.NORM.DIST(AND(BZ$6&gt;=$F172,BZ$6&lt;=$H172)*(BY$6-$F172+1),$J172/2,$M172,TRUE))/(1-2*_xlfn.NORM.DIST(0,$J172/2,$M172,TRUE))*$D172+($K172="Steady Growth")*(AND(BZ$6&gt;=$F172,BZ$6&lt;=$H172)*((BZ$6-$F172+1)/($J172*($J172+1)/2)*$D172))+($K172="custom")*CustCF!BT172</f>
        <v>0</v>
      </c>
      <c r="CA172" s="95">
        <f>($K172="Bell Curve")*(_xlfn.NORM.DIST(AND(CA$6&gt;=$F172,CA$6&lt;=$H172)*(CA$6-$F172+1),$J172/2,$M172,TRUE)-_xlfn.NORM.DIST(AND(CA$6&gt;=$F172,CA$6&lt;=$H172)*(BZ$6-$F172+1),$J172/2,$M172,TRUE))/(1-2*_xlfn.NORM.DIST(0,$J172/2,$M172,TRUE))*$D172+($K172="Steady Growth")*(AND(CA$6&gt;=$F172,CA$6&lt;=$H172)*((CA$6-$F172+1)/($J172*($J172+1)/2)*$D172))+($K172="custom")*CustCF!BU172</f>
        <v>0</v>
      </c>
      <c r="CB172" s="95">
        <f>($K172="Bell Curve")*(_xlfn.NORM.DIST(AND(CB$6&gt;=$F172,CB$6&lt;=$H172)*(CB$6-$F172+1),$J172/2,$M172,TRUE)-_xlfn.NORM.DIST(AND(CB$6&gt;=$F172,CB$6&lt;=$H172)*(CA$6-$F172+1),$J172/2,$M172,TRUE))/(1-2*_xlfn.NORM.DIST(0,$J172/2,$M172,TRUE))*$D172+($K172="Steady Growth")*(AND(CB$6&gt;=$F172,CB$6&lt;=$H172)*((CB$6-$F172+1)/($J172*($J172+1)/2)*$D172))+($K172="custom")*CustCF!BV172</f>
        <v>0</v>
      </c>
      <c r="CC172" s="95">
        <f>($K172="Bell Curve")*(_xlfn.NORM.DIST(AND(CC$6&gt;=$F172,CC$6&lt;=$H172)*(CC$6-$F172+1),$J172/2,$M172,TRUE)-_xlfn.NORM.DIST(AND(CC$6&gt;=$F172,CC$6&lt;=$H172)*(CB$6-$F172+1),$J172/2,$M172,TRUE))/(1-2*_xlfn.NORM.DIST(0,$J172/2,$M172,TRUE))*$D172+($K172="Steady Growth")*(AND(CC$6&gt;=$F172,CC$6&lt;=$H172)*((CC$6-$F172+1)/($J172*($J172+1)/2)*$D172))+($K172="custom")*CustCF!BW172</f>
        <v>0</v>
      </c>
      <c r="CD172" s="95">
        <f>($K172="Bell Curve")*(_xlfn.NORM.DIST(AND(CD$6&gt;=$F172,CD$6&lt;=$H172)*(CD$6-$F172+1),$J172/2,$M172,TRUE)-_xlfn.NORM.DIST(AND(CD$6&gt;=$F172,CD$6&lt;=$H172)*(CC$6-$F172+1),$J172/2,$M172,TRUE))/(1-2*_xlfn.NORM.DIST(0,$J172/2,$M172,TRUE))*$D172+($K172="Steady Growth")*(AND(CD$6&gt;=$F172,CD$6&lt;=$H172)*((CD$6-$F172+1)/($J172*($J172+1)/2)*$D172))+($K172="custom")*CustCF!BX172</f>
        <v>0</v>
      </c>
      <c r="CE172" s="95">
        <f>($K172="Bell Curve")*(_xlfn.NORM.DIST(AND(CE$6&gt;=$F172,CE$6&lt;=$H172)*(CE$6-$F172+1),$J172/2,$M172,TRUE)-_xlfn.NORM.DIST(AND(CE$6&gt;=$F172,CE$6&lt;=$H172)*(CD$6-$F172+1),$J172/2,$M172,TRUE))/(1-2*_xlfn.NORM.DIST(0,$J172/2,$M172,TRUE))*$D172+($K172="Steady Growth")*(AND(CE$6&gt;=$F172,CE$6&lt;=$H172)*((CE$6-$F172+1)/($J172*($J172+1)/2)*$D172))+($K172="custom")*CustCF!BY172</f>
        <v>0</v>
      </c>
      <c r="CF172" s="95">
        <f>($K172="Bell Curve")*(_xlfn.NORM.DIST(AND(CF$6&gt;=$F172,CF$6&lt;=$H172)*(CF$6-$F172+1),$J172/2,$M172,TRUE)-_xlfn.NORM.DIST(AND(CF$6&gt;=$F172,CF$6&lt;=$H172)*(CE$6-$F172+1),$J172/2,$M172,TRUE))/(1-2*_xlfn.NORM.DIST(0,$J172/2,$M172,TRUE))*$D172+($K172="Steady Growth")*(AND(CF$6&gt;=$F172,CF$6&lt;=$H172)*((CF$6-$F172+1)/($J172*($J172+1)/2)*$D172))+($K172="custom")*CustCF!BZ172</f>
        <v>0</v>
      </c>
      <c r="CG172" s="95">
        <f>($K172="Bell Curve")*(_xlfn.NORM.DIST(AND(CG$6&gt;=$F172,CG$6&lt;=$H172)*(CG$6-$F172+1),$J172/2,$M172,TRUE)-_xlfn.NORM.DIST(AND(CG$6&gt;=$F172,CG$6&lt;=$H172)*(CF$6-$F172+1),$J172/2,$M172,TRUE))/(1-2*_xlfn.NORM.DIST(0,$J172/2,$M172,TRUE))*$D172+($K172="Steady Growth")*(AND(CG$6&gt;=$F172,CG$6&lt;=$H172)*((CG$6-$F172+1)/($J172*($J172+1)/2)*$D172))+($K172="custom")*CustCF!CA172</f>
        <v>0</v>
      </c>
      <c r="CH172" s="95">
        <f>($K172="Bell Curve")*(_xlfn.NORM.DIST(AND(CH$6&gt;=$F172,CH$6&lt;=$H172)*(CH$6-$F172+1),$J172/2,$M172,TRUE)-_xlfn.NORM.DIST(AND(CH$6&gt;=$F172,CH$6&lt;=$H172)*(CG$6-$F172+1),$J172/2,$M172,TRUE))/(1-2*_xlfn.NORM.DIST(0,$J172/2,$M172,TRUE))*$D172+($K172="Steady Growth")*(AND(CH$6&gt;=$F172,CH$6&lt;=$H172)*((CH$6-$F172+1)/($J172*($J172+1)/2)*$D172))+($K172="custom")*CustCF!CB172</f>
        <v>0</v>
      </c>
      <c r="CI172" s="95">
        <f>($K172="Bell Curve")*(_xlfn.NORM.DIST(AND(CI$6&gt;=$F172,CI$6&lt;=$H172)*(CI$6-$F172+1),$J172/2,$M172,TRUE)-_xlfn.NORM.DIST(AND(CI$6&gt;=$F172,CI$6&lt;=$H172)*(CH$6-$F172+1),$J172/2,$M172,TRUE))/(1-2*_xlfn.NORM.DIST(0,$J172/2,$M172,TRUE))*$D172+($K172="Steady Growth")*(AND(CI$6&gt;=$F172,CI$6&lt;=$H172)*((CI$6-$F172+1)/($J172*($J172+1)/2)*$D172))+($K172="custom")*CustCF!CC172</f>
        <v>0</v>
      </c>
      <c r="CJ172" s="95">
        <f>($K172="Bell Curve")*(_xlfn.NORM.DIST(AND(CJ$6&gt;=$F172,CJ$6&lt;=$H172)*(CJ$6-$F172+1),$J172/2,$M172,TRUE)-_xlfn.NORM.DIST(AND(CJ$6&gt;=$F172,CJ$6&lt;=$H172)*(CI$6-$F172+1),$J172/2,$M172,TRUE))/(1-2*_xlfn.NORM.DIST(0,$J172/2,$M172,TRUE))*$D172+($K172="Steady Growth")*(AND(CJ$6&gt;=$F172,CJ$6&lt;=$H172)*((CJ$6-$F172+1)/($J172*($J172+1)/2)*$D172))+($K172="custom")*CustCF!CD172</f>
        <v>0</v>
      </c>
      <c r="CK172" s="95">
        <f>($K172="Bell Curve")*(_xlfn.NORM.DIST(AND(CK$6&gt;=$F172,CK$6&lt;=$H172)*(CK$6-$F172+1),$J172/2,$M172,TRUE)-_xlfn.NORM.DIST(AND(CK$6&gt;=$F172,CK$6&lt;=$H172)*(CJ$6-$F172+1),$J172/2,$M172,TRUE))/(1-2*_xlfn.NORM.DIST(0,$J172/2,$M172,TRUE))*$D172+($K172="Steady Growth")*(AND(CK$6&gt;=$F172,CK$6&lt;=$H172)*((CK$6-$F172+1)/($J172*($J172+1)/2)*$D172))+($K172="custom")*CustCF!CE172</f>
        <v>0</v>
      </c>
      <c r="CL172" s="95">
        <f>($K172="Bell Curve")*(_xlfn.NORM.DIST(AND(CL$6&gt;=$F172,CL$6&lt;=$H172)*(CL$6-$F172+1),$J172/2,$M172,TRUE)-_xlfn.NORM.DIST(AND(CL$6&gt;=$F172,CL$6&lt;=$H172)*(CK$6-$F172+1),$J172/2,$M172,TRUE))/(1-2*_xlfn.NORM.DIST(0,$J172/2,$M172,TRUE))*$D172+($K172="Steady Growth")*(AND(CL$6&gt;=$F172,CL$6&lt;=$H172)*((CL$6-$F172+1)/($J172*($J172+1)/2)*$D172))+($K172="custom")*CustCF!CF172</f>
        <v>0</v>
      </c>
      <c r="CM172" s="95">
        <f>($K172="Bell Curve")*(_xlfn.NORM.DIST(AND(CM$6&gt;=$F172,CM$6&lt;=$H172)*(CM$6-$F172+1),$J172/2,$M172,TRUE)-_xlfn.NORM.DIST(AND(CM$6&gt;=$F172,CM$6&lt;=$H172)*(CL$6-$F172+1),$J172/2,$M172,TRUE))/(1-2*_xlfn.NORM.DIST(0,$J172/2,$M172,TRUE))*$D172+($K172="Steady Growth")*(AND(CM$6&gt;=$F172,CM$6&lt;=$H172)*((CM$6-$F172+1)/($J172*($J172+1)/2)*$D172))+($K172="custom")*CustCF!CG172</f>
        <v>0</v>
      </c>
      <c r="CN172" s="95">
        <f>($K172="Bell Curve")*(_xlfn.NORM.DIST(AND(CN$6&gt;=$F172,CN$6&lt;=$H172)*(CN$6-$F172+1),$J172/2,$M172,TRUE)-_xlfn.NORM.DIST(AND(CN$6&gt;=$F172,CN$6&lt;=$H172)*(CM$6-$F172+1),$J172/2,$M172,TRUE))/(1-2*_xlfn.NORM.DIST(0,$J172/2,$M172,TRUE))*$D172+($K172="Steady Growth")*(AND(CN$6&gt;=$F172,CN$6&lt;=$H172)*((CN$6-$F172+1)/($J172*($J172+1)/2)*$D172))+($K172="custom")*CustCF!CH172</f>
        <v>0</v>
      </c>
      <c r="CO172" s="95">
        <f>($K172="Bell Curve")*(_xlfn.NORM.DIST(AND(CO$6&gt;=$F172,CO$6&lt;=$H172)*(CO$6-$F172+1),$J172/2,$M172,TRUE)-_xlfn.NORM.DIST(AND(CO$6&gt;=$F172,CO$6&lt;=$H172)*(CN$6-$F172+1),$J172/2,$M172,TRUE))/(1-2*_xlfn.NORM.DIST(0,$J172/2,$M172,TRUE))*$D172+($K172="Steady Growth")*(AND(CO$6&gt;=$F172,CO$6&lt;=$H172)*((CO$6-$F172+1)/($J172*($J172+1)/2)*$D172))+($K172="custom")*CustCF!CI172</f>
        <v>0</v>
      </c>
      <c r="CP172" s="95">
        <f>($K172="Bell Curve")*(_xlfn.NORM.DIST(AND(CP$6&gt;=$F172,CP$6&lt;=$H172)*(CP$6-$F172+1),$J172/2,$M172,TRUE)-_xlfn.NORM.DIST(AND(CP$6&gt;=$F172,CP$6&lt;=$H172)*(CO$6-$F172+1),$J172/2,$M172,TRUE))/(1-2*_xlfn.NORM.DIST(0,$J172/2,$M172,TRUE))*$D172+($K172="Steady Growth")*(AND(CP$6&gt;=$F172,CP$6&lt;=$H172)*((CP$6-$F172+1)/($J172*($J172+1)/2)*$D172))+($K172="custom")*CustCF!CJ172</f>
        <v>0</v>
      </c>
      <c r="CQ172" s="95">
        <f>($K172="Bell Curve")*(_xlfn.NORM.DIST(AND(CQ$6&gt;=$F172,CQ$6&lt;=$H172)*(CQ$6-$F172+1),$J172/2,$M172,TRUE)-_xlfn.NORM.DIST(AND(CQ$6&gt;=$F172,CQ$6&lt;=$H172)*(CP$6-$F172+1),$J172/2,$M172,TRUE))/(1-2*_xlfn.NORM.DIST(0,$J172/2,$M172,TRUE))*$D172+($K172="Steady Growth")*(AND(CQ$6&gt;=$F172,CQ$6&lt;=$H172)*((CQ$6-$F172+1)/($J172*($J172+1)/2)*$D172))+($K172="custom")*CustCF!CK172</f>
        <v>0</v>
      </c>
      <c r="CR172" s="95">
        <f>($K172="Bell Curve")*(_xlfn.NORM.DIST(AND(CR$6&gt;=$F172,CR$6&lt;=$H172)*(CR$6-$F172+1),$J172/2,$M172,TRUE)-_xlfn.NORM.DIST(AND(CR$6&gt;=$F172,CR$6&lt;=$H172)*(CQ$6-$F172+1),$J172/2,$M172,TRUE))/(1-2*_xlfn.NORM.DIST(0,$J172/2,$M172,TRUE))*$D172+($K172="Steady Growth")*(AND(CR$6&gt;=$F172,CR$6&lt;=$H172)*((CR$6-$F172+1)/($J172*($J172+1)/2)*$D172))+($K172="custom")*CustCF!CL172</f>
        <v>0</v>
      </c>
      <c r="CS172" s="95">
        <f>($K172="Bell Curve")*(_xlfn.NORM.DIST(AND(CS$6&gt;=$F172,CS$6&lt;=$H172)*(CS$6-$F172+1),$J172/2,$M172,TRUE)-_xlfn.NORM.DIST(AND(CS$6&gt;=$F172,CS$6&lt;=$H172)*(CR$6-$F172+1),$J172/2,$M172,TRUE))/(1-2*_xlfn.NORM.DIST(0,$J172/2,$M172,TRUE))*$D172+($K172="Steady Growth")*(AND(CS$6&gt;=$F172,CS$6&lt;=$H172)*((CS$6-$F172+1)/($J172*($J172+1)/2)*$D172))+($K172="custom")*CustCF!CM172</f>
        <v>0</v>
      </c>
      <c r="CT172" s="95">
        <f>($K172="Bell Curve")*(_xlfn.NORM.DIST(AND(CT$6&gt;=$F172,CT$6&lt;=$H172)*(CT$6-$F172+1),$J172/2,$M172,TRUE)-_xlfn.NORM.DIST(AND(CT$6&gt;=$F172,CT$6&lt;=$H172)*(CS$6-$F172+1),$J172/2,$M172,TRUE))/(1-2*_xlfn.NORM.DIST(0,$J172/2,$M172,TRUE))*$D172+($K172="Steady Growth")*(AND(CT$6&gt;=$F172,CT$6&lt;=$H172)*((CT$6-$F172+1)/($J172*($J172+1)/2)*$D172))+($K172="custom")*CustCF!CN172</f>
        <v>0</v>
      </c>
      <c r="CU172" s="95">
        <f>($K172="Bell Curve")*(_xlfn.NORM.DIST(AND(CU$6&gt;=$F172,CU$6&lt;=$H172)*(CU$6-$F172+1),$J172/2,$M172,TRUE)-_xlfn.NORM.DIST(AND(CU$6&gt;=$F172,CU$6&lt;=$H172)*(CT$6-$F172+1),$J172/2,$M172,TRUE))/(1-2*_xlfn.NORM.DIST(0,$J172/2,$M172,TRUE))*$D172+($K172="Steady Growth")*(AND(CU$6&gt;=$F172,CU$6&lt;=$H172)*((CU$6-$F172+1)/($J172*($J172+1)/2)*$D172))+($K172="custom")*CustCF!CO172</f>
        <v>0</v>
      </c>
      <c r="CV172" s="95">
        <f>($K172="Bell Curve")*(_xlfn.NORM.DIST(AND(CV$6&gt;=$F172,CV$6&lt;=$H172)*(CV$6-$F172+1),$J172/2,$M172,TRUE)-_xlfn.NORM.DIST(AND(CV$6&gt;=$F172,CV$6&lt;=$H172)*(CU$6-$F172+1),$J172/2,$M172,TRUE))/(1-2*_xlfn.NORM.DIST(0,$J172/2,$M172,TRUE))*$D172+($K172="Steady Growth")*(AND(CV$6&gt;=$F172,CV$6&lt;=$H172)*((CV$6-$F172+1)/($J172*($J172+1)/2)*$D172))+($K172="custom")*CustCF!CP172</f>
        <v>0</v>
      </c>
      <c r="CW172" s="95">
        <f>($K172="Bell Curve")*(_xlfn.NORM.DIST(AND(CW$6&gt;=$F172,CW$6&lt;=$H172)*(CW$6-$F172+1),$J172/2,$M172,TRUE)-_xlfn.NORM.DIST(AND(CW$6&gt;=$F172,CW$6&lt;=$H172)*(CV$6-$F172+1),$J172/2,$M172,TRUE))/(1-2*_xlfn.NORM.DIST(0,$J172/2,$M172,TRUE))*$D172+($K172="Steady Growth")*(AND(CW$6&gt;=$F172,CW$6&lt;=$H172)*((CW$6-$F172+1)/($J172*($J172+1)/2)*$D172))+($K172="custom")*CustCF!CQ172</f>
        <v>0</v>
      </c>
      <c r="CX172" s="95">
        <f>($K172="Bell Curve")*(_xlfn.NORM.DIST(AND(CX$6&gt;=$F172,CX$6&lt;=$H172)*(CX$6-$F172+1),$J172/2,$M172,TRUE)-_xlfn.NORM.DIST(AND(CX$6&gt;=$F172,CX$6&lt;=$H172)*(CW$6-$F172+1),$J172/2,$M172,TRUE))/(1-2*_xlfn.NORM.DIST(0,$J172/2,$M172,TRUE))*$D172+($K172="Steady Growth")*(AND(CX$6&gt;=$F172,CX$6&lt;=$H172)*((CX$6-$F172+1)/($J172*($J172+1)/2)*$D172))+($K172="custom")*CustCF!CR172</f>
        <v>0</v>
      </c>
      <c r="CY172" s="95">
        <f>($K172="Bell Curve")*(_xlfn.NORM.DIST(AND(CY$6&gt;=$F172,CY$6&lt;=$H172)*(CY$6-$F172+1),$J172/2,$M172,TRUE)-_xlfn.NORM.DIST(AND(CY$6&gt;=$F172,CY$6&lt;=$H172)*(CX$6-$F172+1),$J172/2,$M172,TRUE))/(1-2*_xlfn.NORM.DIST(0,$J172/2,$M172,TRUE))*$D172+($K172="Steady Growth")*(AND(CY$6&gt;=$F172,CY$6&lt;=$H172)*((CY$6-$F172+1)/($J172*($J172+1)/2)*$D172))+($K172="custom")*CustCF!CS172</f>
        <v>0</v>
      </c>
      <c r="CZ172" s="95">
        <f>($K172="Bell Curve")*(_xlfn.NORM.DIST(AND(CZ$6&gt;=$F172,CZ$6&lt;=$H172)*(CZ$6-$F172+1),$J172/2,$M172,TRUE)-_xlfn.NORM.DIST(AND(CZ$6&gt;=$F172,CZ$6&lt;=$H172)*(CY$6-$F172+1),$J172/2,$M172,TRUE))/(1-2*_xlfn.NORM.DIST(0,$J172/2,$M172,TRUE))*$D172+($K172="Steady Growth")*(AND(CZ$6&gt;=$F172,CZ$6&lt;=$H172)*((CZ$6-$F172+1)/($J172*($J172+1)/2)*$D172))+($K172="custom")*CustCF!CT172</f>
        <v>0</v>
      </c>
      <c r="DA172" s="95">
        <f>($K172="Bell Curve")*(_xlfn.NORM.DIST(AND(DA$6&gt;=$F172,DA$6&lt;=$H172)*(DA$6-$F172+1),$J172/2,$M172,TRUE)-_xlfn.NORM.DIST(AND(DA$6&gt;=$F172,DA$6&lt;=$H172)*(CZ$6-$F172+1),$J172/2,$M172,TRUE))/(1-2*_xlfn.NORM.DIST(0,$J172/2,$M172,TRUE))*$D172+($K172="Steady Growth")*(AND(DA$6&gt;=$F172,DA$6&lt;=$H172)*((DA$6-$F172+1)/($J172*($J172+1)/2)*$D172))+($K172="custom")*CustCF!CU172</f>
        <v>0</v>
      </c>
      <c r="DB172" s="95">
        <f>($K172="Bell Curve")*(_xlfn.NORM.DIST(AND(DB$6&gt;=$F172,DB$6&lt;=$H172)*(DB$6-$F172+1),$J172/2,$M172,TRUE)-_xlfn.NORM.DIST(AND(DB$6&gt;=$F172,DB$6&lt;=$H172)*(DA$6-$F172+1),$J172/2,$M172,TRUE))/(1-2*_xlfn.NORM.DIST(0,$J172/2,$M172,TRUE))*$D172+($K172="Steady Growth")*(AND(DB$6&gt;=$F172,DB$6&lt;=$H172)*((DB$6-$F172+1)/($J172*($J172+1)/2)*$D172))+($K172="custom")*CustCF!CV172</f>
        <v>0</v>
      </c>
      <c r="DC172" s="95">
        <f>($K172="Bell Curve")*(_xlfn.NORM.DIST(AND(DC$6&gt;=$F172,DC$6&lt;=$H172)*(DC$6-$F172+1),$J172/2,$M172,TRUE)-_xlfn.NORM.DIST(AND(DC$6&gt;=$F172,DC$6&lt;=$H172)*(DB$6-$F172+1),$J172/2,$M172,TRUE))/(1-2*_xlfn.NORM.DIST(0,$J172/2,$M172,TRUE))*$D172+($K172="Steady Growth")*(AND(DC$6&gt;=$F172,DC$6&lt;=$H172)*((DC$6-$F172+1)/($J172*($J172+1)/2)*$D172))+($K172="custom")*CustCF!CW172</f>
        <v>0</v>
      </c>
      <c r="DD172" s="95">
        <f>($K172="Bell Curve")*(_xlfn.NORM.DIST(AND(DD$6&gt;=$F172,DD$6&lt;=$H172)*(DD$6-$F172+1),$J172/2,$M172,TRUE)-_xlfn.NORM.DIST(AND(DD$6&gt;=$F172,DD$6&lt;=$H172)*(DC$6-$F172+1),$J172/2,$M172,TRUE))/(1-2*_xlfn.NORM.DIST(0,$J172/2,$M172,TRUE))*$D172+($K172="Steady Growth")*(AND(DD$6&gt;=$F172,DD$6&lt;=$H172)*((DD$6-$F172+1)/($J172*($J172+1)/2)*$D172))+($K172="custom")*CustCF!CX172</f>
        <v>0</v>
      </c>
      <c r="DE172" s="95">
        <f>($K172="Bell Curve")*(_xlfn.NORM.DIST(AND(DE$6&gt;=$F172,DE$6&lt;=$H172)*(DE$6-$F172+1),$J172/2,$M172,TRUE)-_xlfn.NORM.DIST(AND(DE$6&gt;=$F172,DE$6&lt;=$H172)*(DD$6-$F172+1),$J172/2,$M172,TRUE))/(1-2*_xlfn.NORM.DIST(0,$J172/2,$M172,TRUE))*$D172+($K172="Steady Growth")*(AND(DE$6&gt;=$F172,DE$6&lt;=$H172)*((DE$6-$F172+1)/($J172*($J172+1)/2)*$D172))+($K172="custom")*CustCF!CY172</f>
        <v>0</v>
      </c>
      <c r="DF172" s="95">
        <f>($K172="Bell Curve")*(_xlfn.NORM.DIST(AND(DF$6&gt;=$F172,DF$6&lt;=$H172)*(DF$6-$F172+1),$J172/2,$M172,TRUE)-_xlfn.NORM.DIST(AND(DF$6&gt;=$F172,DF$6&lt;=$H172)*(DE$6-$F172+1),$J172/2,$M172,TRUE))/(1-2*_xlfn.NORM.DIST(0,$J172/2,$M172,TRUE))*$D172+($K172="Steady Growth")*(AND(DF$6&gt;=$F172,DF$6&lt;=$H172)*((DF$6-$F172+1)/($J172*($J172+1)/2)*$D172))+($K172="custom")*CustCF!CZ172</f>
        <v>0</v>
      </c>
      <c r="DG172" s="95">
        <f>($K172="Bell Curve")*(_xlfn.NORM.DIST(AND(DG$6&gt;=$F172,DG$6&lt;=$H172)*(DG$6-$F172+1),$J172/2,$M172,TRUE)-_xlfn.NORM.DIST(AND(DG$6&gt;=$F172,DG$6&lt;=$H172)*(DF$6-$F172+1),$J172/2,$M172,TRUE))/(1-2*_xlfn.NORM.DIST(0,$J172/2,$M172,TRUE))*$D172+($K172="Steady Growth")*(AND(DG$6&gt;=$F172,DG$6&lt;=$H172)*((DG$6-$F172+1)/($J172*($J172+1)/2)*$D172))+($K172="custom")*CustCF!DA172</f>
        <v>0</v>
      </c>
      <c r="DH172" s="95">
        <f>($K172="Bell Curve")*(_xlfn.NORM.DIST(AND(DH$6&gt;=$F172,DH$6&lt;=$H172)*(DH$6-$F172+1),$J172/2,$M172,TRUE)-_xlfn.NORM.DIST(AND(DH$6&gt;=$F172,DH$6&lt;=$H172)*(DG$6-$F172+1),$J172/2,$M172,TRUE))/(1-2*_xlfn.NORM.DIST(0,$J172/2,$M172,TRUE))*$D172+($K172="Steady Growth")*(AND(DH$6&gt;=$F172,DH$6&lt;=$H172)*((DH$6-$F172+1)/($J172*($J172+1)/2)*$D172))+($K172="custom")*CustCF!DB172</f>
        <v>0</v>
      </c>
      <c r="DI172" s="95">
        <f>($K172="Bell Curve")*(_xlfn.NORM.DIST(AND(DI$6&gt;=$F172,DI$6&lt;=$H172)*(DI$6-$F172+1),$J172/2,$M172,TRUE)-_xlfn.NORM.DIST(AND(DI$6&gt;=$F172,DI$6&lt;=$H172)*(DH$6-$F172+1),$J172/2,$M172,TRUE))/(1-2*_xlfn.NORM.DIST(0,$J172/2,$M172,TRUE))*$D172+($K172="Steady Growth")*(AND(DI$6&gt;=$F172,DI$6&lt;=$H172)*((DI$6-$F172+1)/($J172*($J172+1)/2)*$D172))+($K172="custom")*CustCF!DC172</f>
        <v>0</v>
      </c>
      <c r="DJ172" s="95">
        <f>($K172="Bell Curve")*(_xlfn.NORM.DIST(AND(DJ$6&gt;=$F172,DJ$6&lt;=$H172)*(DJ$6-$F172+1),$J172/2,$M172,TRUE)-_xlfn.NORM.DIST(AND(DJ$6&gt;=$F172,DJ$6&lt;=$H172)*(DI$6-$F172+1),$J172/2,$M172,TRUE))/(1-2*_xlfn.NORM.DIST(0,$J172/2,$M172,TRUE))*$D172+($K172="Steady Growth")*(AND(DJ$6&gt;=$F172,DJ$6&lt;=$H172)*((DJ$6-$F172+1)/($J172*($J172+1)/2)*$D172))+($K172="custom")*CustCF!DD172</f>
        <v>0</v>
      </c>
      <c r="DK172" s="95">
        <f>($K172="Bell Curve")*(_xlfn.NORM.DIST(AND(DK$6&gt;=$F172,DK$6&lt;=$H172)*(DK$6-$F172+1),$J172/2,$M172,TRUE)-_xlfn.NORM.DIST(AND(DK$6&gt;=$F172,DK$6&lt;=$H172)*(DJ$6-$F172+1),$J172/2,$M172,TRUE))/(1-2*_xlfn.NORM.DIST(0,$J172/2,$M172,TRUE))*$D172+($K172="Steady Growth")*(AND(DK$6&gt;=$F172,DK$6&lt;=$H172)*((DK$6-$F172+1)/($J172*($J172+1)/2)*$D172))+($K172="custom")*CustCF!DE172</f>
        <v>0</v>
      </c>
      <c r="DL172" s="95">
        <f>($K172="Bell Curve")*(_xlfn.NORM.DIST(AND(DL$6&gt;=$F172,DL$6&lt;=$H172)*(DL$6-$F172+1),$J172/2,$M172,TRUE)-_xlfn.NORM.DIST(AND(DL$6&gt;=$F172,DL$6&lt;=$H172)*(DK$6-$F172+1),$J172/2,$M172,TRUE))/(1-2*_xlfn.NORM.DIST(0,$J172/2,$M172,TRUE))*$D172+($K172="Steady Growth")*(AND(DL$6&gt;=$F172,DL$6&lt;=$H172)*((DL$6-$F172+1)/($J172*($J172+1)/2)*$D172))+($K172="custom")*CustCF!DF172</f>
        <v>0</v>
      </c>
      <c r="DM172" s="95">
        <f>($K172="Bell Curve")*(_xlfn.NORM.DIST(AND(DM$6&gt;=$F172,DM$6&lt;=$H172)*(DM$6-$F172+1),$J172/2,$M172,TRUE)-_xlfn.NORM.DIST(AND(DM$6&gt;=$F172,DM$6&lt;=$H172)*(DL$6-$F172+1),$J172/2,$M172,TRUE))/(1-2*_xlfn.NORM.DIST(0,$J172/2,$M172,TRUE))*$D172+($K172="Steady Growth")*(AND(DM$6&gt;=$F172,DM$6&lt;=$H172)*((DM$6-$F172+1)/($J172*($J172+1)/2)*$D172))+($K172="custom")*CustCF!DG172</f>
        <v>0</v>
      </c>
      <c r="DN172" s="95">
        <f>($K172="Bell Curve")*(_xlfn.NORM.DIST(AND(DN$6&gt;=$F172,DN$6&lt;=$H172)*(DN$6-$F172+1),$J172/2,$M172,TRUE)-_xlfn.NORM.DIST(AND(DN$6&gt;=$F172,DN$6&lt;=$H172)*(DM$6-$F172+1),$J172/2,$M172,TRUE))/(1-2*_xlfn.NORM.DIST(0,$J172/2,$M172,TRUE))*$D172+($K172="Steady Growth")*(AND(DN$6&gt;=$F172,DN$6&lt;=$H172)*((DN$6-$F172+1)/($J172*($J172+1)/2)*$D172))+($K172="custom")*CustCF!DH172</f>
        <v>0</v>
      </c>
      <c r="DO172" s="95">
        <f>($K172="Bell Curve")*(_xlfn.NORM.DIST(AND(DO$6&gt;=$F172,DO$6&lt;=$H172)*(DO$6-$F172+1),$J172/2,$M172,TRUE)-_xlfn.NORM.DIST(AND(DO$6&gt;=$F172,DO$6&lt;=$H172)*(DN$6-$F172+1),$J172/2,$M172,TRUE))/(1-2*_xlfn.NORM.DIST(0,$J172/2,$M172,TRUE))*$D172+($K172="Steady Growth")*(AND(DO$6&gt;=$F172,DO$6&lt;=$H172)*((DO$6-$F172+1)/($J172*($J172+1)/2)*$D172))+($K172="custom")*CustCF!DI172</f>
        <v>0</v>
      </c>
      <c r="DP172" s="95">
        <f>($K172="Bell Curve")*(_xlfn.NORM.DIST(AND(DP$6&gt;=$F172,DP$6&lt;=$H172)*(DP$6-$F172+1),$J172/2,$M172,TRUE)-_xlfn.NORM.DIST(AND(DP$6&gt;=$F172,DP$6&lt;=$H172)*(DO$6-$F172+1),$J172/2,$M172,TRUE))/(1-2*_xlfn.NORM.DIST(0,$J172/2,$M172,TRUE))*$D172+($K172="Steady Growth")*(AND(DP$6&gt;=$F172,DP$6&lt;=$H172)*((DP$6-$F172+1)/($J172*($J172+1)/2)*$D172))+($K172="custom")*CustCF!DJ172</f>
        <v>0</v>
      </c>
      <c r="DQ172" s="95">
        <f>($K172="Bell Curve")*(_xlfn.NORM.DIST(AND(DQ$6&gt;=$F172,DQ$6&lt;=$H172)*(DQ$6-$F172+1),$J172/2,$M172,TRUE)-_xlfn.NORM.DIST(AND(DQ$6&gt;=$F172,DQ$6&lt;=$H172)*(DP$6-$F172+1),$J172/2,$M172,TRUE))/(1-2*_xlfn.NORM.DIST(0,$J172/2,$M172,TRUE))*$D172+($K172="Steady Growth")*(AND(DQ$6&gt;=$F172,DQ$6&lt;=$H172)*((DQ$6-$F172+1)/($J172*($J172+1)/2)*$D172))+($K172="custom")*CustCF!DK172</f>
        <v>0</v>
      </c>
      <c r="DR172" s="95">
        <f>($K172="Bell Curve")*(_xlfn.NORM.DIST(AND(DR$6&gt;=$F172,DR$6&lt;=$H172)*(DR$6-$F172+1),$J172/2,$M172,TRUE)-_xlfn.NORM.DIST(AND(DR$6&gt;=$F172,DR$6&lt;=$H172)*(DQ$6-$F172+1),$J172/2,$M172,TRUE))/(1-2*_xlfn.NORM.DIST(0,$J172/2,$M172,TRUE))*$D172+($K172="Steady Growth")*(AND(DR$6&gt;=$F172,DR$6&lt;=$H172)*((DR$6-$F172+1)/($J172*($J172+1)/2)*$D172))+($K172="custom")*CustCF!DL172</f>
        <v>0</v>
      </c>
      <c r="DS172" s="95">
        <f>($K172="Bell Curve")*(_xlfn.NORM.DIST(AND(DS$6&gt;=$F172,DS$6&lt;=$H172)*(DS$6-$F172+1),$J172/2,$M172,TRUE)-_xlfn.NORM.DIST(AND(DS$6&gt;=$F172,DS$6&lt;=$H172)*(DR$6-$F172+1),$J172/2,$M172,TRUE))/(1-2*_xlfn.NORM.DIST(0,$J172/2,$M172,TRUE))*$D172+($K172="Steady Growth")*(AND(DS$6&gt;=$F172,DS$6&lt;=$H172)*((DS$6-$F172+1)/($J172*($J172+1)/2)*$D172))+($K172="custom")*CustCF!DM172</f>
        <v>0</v>
      </c>
      <c r="DT172" s="95">
        <f>($K172="Bell Curve")*(_xlfn.NORM.DIST(AND(DT$6&gt;=$F172,DT$6&lt;=$H172)*(DT$6-$F172+1),$J172/2,$M172,TRUE)-_xlfn.NORM.DIST(AND(DT$6&gt;=$F172,DT$6&lt;=$H172)*(DS$6-$F172+1),$J172/2,$M172,TRUE))/(1-2*_xlfn.NORM.DIST(0,$J172/2,$M172,TRUE))*$D172+($K172="Steady Growth")*(AND(DT$6&gt;=$F172,DT$6&lt;=$H172)*((DT$6-$F172+1)/($J172*($J172+1)/2)*$D172))+($K172="custom")*CustCF!DN172</f>
        <v>0</v>
      </c>
      <c r="DU172" s="95">
        <f>($K172="Bell Curve")*(_xlfn.NORM.DIST(AND(DU$6&gt;=$F172,DU$6&lt;=$H172)*(DU$6-$F172+1),$J172/2,$M172,TRUE)-_xlfn.NORM.DIST(AND(DU$6&gt;=$F172,DU$6&lt;=$H172)*(DT$6-$F172+1),$J172/2,$M172,TRUE))/(1-2*_xlfn.NORM.DIST(0,$J172/2,$M172,TRUE))*$D172+($K172="Steady Growth")*(AND(DU$6&gt;=$F172,DU$6&lt;=$H172)*((DU$6-$F172+1)/($J172*($J172+1)/2)*$D172))+($K172="custom")*CustCF!DO172</f>
        <v>0</v>
      </c>
      <c r="DV172" s="95">
        <f>($K172="Bell Curve")*(_xlfn.NORM.DIST(AND(DV$6&gt;=$F172,DV$6&lt;=$H172)*(DV$6-$F172+1),$J172/2,$M172,TRUE)-_xlfn.NORM.DIST(AND(DV$6&gt;=$F172,DV$6&lt;=$H172)*(DU$6-$F172+1),$J172/2,$M172,TRUE))/(1-2*_xlfn.NORM.DIST(0,$J172/2,$M172,TRUE))*$D172+($K172="Steady Growth")*(AND(DV$6&gt;=$F172,DV$6&lt;=$H172)*((DV$6-$F172+1)/($J172*($J172+1)/2)*$D172))+($K172="custom")*CustCF!DP172</f>
        <v>0</v>
      </c>
      <c r="DW172" s="95">
        <f>($K172="Bell Curve")*(_xlfn.NORM.DIST(AND(DW$6&gt;=$F172,DW$6&lt;=$H172)*(DW$6-$F172+1),$J172/2,$M172,TRUE)-_xlfn.NORM.DIST(AND(DW$6&gt;=$F172,DW$6&lt;=$H172)*(DV$6-$F172+1),$J172/2,$M172,TRUE))/(1-2*_xlfn.NORM.DIST(0,$J172/2,$M172,TRUE))*$D172+($K172="Steady Growth")*(AND(DW$6&gt;=$F172,DW$6&lt;=$H172)*((DW$6-$F172+1)/($J172*($J172+1)/2)*$D172))+($K172="custom")*CustCF!DQ172</f>
        <v>0</v>
      </c>
      <c r="DX172" s="95">
        <f>($K172="Bell Curve")*(_xlfn.NORM.DIST(AND(DX$6&gt;=$F172,DX$6&lt;=$H172)*(DX$6-$F172+1),$J172/2,$M172,TRUE)-_xlfn.NORM.DIST(AND(DX$6&gt;=$F172,DX$6&lt;=$H172)*(DW$6-$F172+1),$J172/2,$M172,TRUE))/(1-2*_xlfn.NORM.DIST(0,$J172/2,$M172,TRUE))*$D172+($K172="Steady Growth")*(AND(DX$6&gt;=$F172,DX$6&lt;=$H172)*((DX$6-$F172+1)/($J172*($J172+1)/2)*$D172))+($K172="custom")*CustCF!DR172</f>
        <v>0</v>
      </c>
      <c r="DY172" s="95">
        <f>($K172="Bell Curve")*(_xlfn.NORM.DIST(AND(DY$6&gt;=$F172,DY$6&lt;=$H172)*(DY$6-$F172+1),$J172/2,$M172,TRUE)-_xlfn.NORM.DIST(AND(DY$6&gt;=$F172,DY$6&lt;=$H172)*(DX$6-$F172+1),$J172/2,$M172,TRUE))/(1-2*_xlfn.NORM.DIST(0,$J172/2,$M172,TRUE))*$D172+($K172="Steady Growth")*(AND(DY$6&gt;=$F172,DY$6&lt;=$H172)*((DY$6-$F172+1)/($J172*($J172+1)/2)*$D172))+($K172="custom")*CustCF!DS172</f>
        <v>0</v>
      </c>
      <c r="DZ172" s="95">
        <f>($K172="Bell Curve")*(_xlfn.NORM.DIST(AND(DZ$6&gt;=$F172,DZ$6&lt;=$H172)*(DZ$6-$F172+1),$J172/2,$M172,TRUE)-_xlfn.NORM.DIST(AND(DZ$6&gt;=$F172,DZ$6&lt;=$H172)*(DY$6-$F172+1),$J172/2,$M172,TRUE))/(1-2*_xlfn.NORM.DIST(0,$J172/2,$M172,TRUE))*$D172+($K172="Steady Growth")*(AND(DZ$6&gt;=$F172,DZ$6&lt;=$H172)*((DZ$6-$F172+1)/($J172*($J172+1)/2)*$D172))+($K172="custom")*CustCF!DT172</f>
        <v>0</v>
      </c>
      <c r="EA172" s="95">
        <f>($K172="Bell Curve")*(_xlfn.NORM.DIST(AND(EA$6&gt;=$F172,EA$6&lt;=$H172)*(EA$6-$F172+1),$J172/2,$M172,TRUE)-_xlfn.NORM.DIST(AND(EA$6&gt;=$F172,EA$6&lt;=$H172)*(DZ$6-$F172+1),$J172/2,$M172,TRUE))/(1-2*_xlfn.NORM.DIST(0,$J172/2,$M172,TRUE))*$D172+($K172="Steady Growth")*(AND(EA$6&gt;=$F172,EA$6&lt;=$H172)*((EA$6-$F172+1)/($J172*($J172+1)/2)*$D172))+($K172="custom")*CustCF!DU172</f>
        <v>0</v>
      </c>
      <c r="EB172" s="95">
        <f>($K172="Bell Curve")*(_xlfn.NORM.DIST(AND(EB$6&gt;=$F172,EB$6&lt;=$H172)*(EB$6-$F172+1),$J172/2,$M172,TRUE)-_xlfn.NORM.DIST(AND(EB$6&gt;=$F172,EB$6&lt;=$H172)*(EA$6-$F172+1),$J172/2,$M172,TRUE))/(1-2*_xlfn.NORM.DIST(0,$J172/2,$M172,TRUE))*$D172+($K172="Steady Growth")*(AND(EB$6&gt;=$F172,EB$6&lt;=$H172)*((EB$6-$F172+1)/($J172*($J172+1)/2)*$D172))+($K172="custom")*CustCF!DV172</f>
        <v>0</v>
      </c>
      <c r="EC172" s="95">
        <f>($K172="Bell Curve")*(_xlfn.NORM.DIST(AND(EC$6&gt;=$F172,EC$6&lt;=$H172)*(EC$6-$F172+1),$J172/2,$M172,TRUE)-_xlfn.NORM.DIST(AND(EC$6&gt;=$F172,EC$6&lt;=$H172)*(EB$6-$F172+1),$J172/2,$M172,TRUE))/(1-2*_xlfn.NORM.DIST(0,$J172/2,$M172,TRUE))*$D172+($K172="Steady Growth")*(AND(EC$6&gt;=$F172,EC$6&lt;=$H172)*((EC$6-$F172+1)/($J172*($J172+1)/2)*$D172))+($K172="custom")*CustCF!DW172</f>
        <v>0</v>
      </c>
      <c r="ED172" s="95">
        <f>($K172="Bell Curve")*(_xlfn.NORM.DIST(AND(ED$6&gt;=$F172,ED$6&lt;=$H172)*(ED$6-$F172+1),$J172/2,$M172,TRUE)-_xlfn.NORM.DIST(AND(ED$6&gt;=$F172,ED$6&lt;=$H172)*(EC$6-$F172+1),$J172/2,$M172,TRUE))/(1-2*_xlfn.NORM.DIST(0,$J172/2,$M172,TRUE))*$D172+($K172="Steady Growth")*(AND(ED$6&gt;=$F172,ED$6&lt;=$H172)*((ED$6-$F172+1)/($J172*($J172+1)/2)*$D172))+($K172="custom")*CustCF!DX172</f>
        <v>0</v>
      </c>
      <c r="EE172" s="95">
        <f>($K172="Bell Curve")*(_xlfn.NORM.DIST(AND(EE$6&gt;=$F172,EE$6&lt;=$H172)*(EE$6-$F172+1),$J172/2,$M172,TRUE)-_xlfn.NORM.DIST(AND(EE$6&gt;=$F172,EE$6&lt;=$H172)*(ED$6-$F172+1),$J172/2,$M172,TRUE))/(1-2*_xlfn.NORM.DIST(0,$J172/2,$M172,TRUE))*$D172+($K172="Steady Growth")*(AND(EE$6&gt;=$F172,EE$6&lt;=$H172)*((EE$6-$F172+1)/($J172*($J172+1)/2)*$D172))+($K172="custom")*CustCF!DY172</f>
        <v>0</v>
      </c>
      <c r="EF172" s="95">
        <f>($K172="Bell Curve")*(_xlfn.NORM.DIST(AND(EF$6&gt;=$F172,EF$6&lt;=$H172)*(EF$6-$F172+1),$J172/2,$M172,TRUE)-_xlfn.NORM.DIST(AND(EF$6&gt;=$F172,EF$6&lt;=$H172)*(EE$6-$F172+1),$J172/2,$M172,TRUE))/(1-2*_xlfn.NORM.DIST(0,$J172/2,$M172,TRUE))*$D172+($K172="Steady Growth")*(AND(EF$6&gt;=$F172,EF$6&lt;=$H172)*((EF$6-$F172+1)/($J172*($J172+1)/2)*$D172))+($K172="custom")*CustCF!DZ172</f>
        <v>0</v>
      </c>
      <c r="EG172" s="95">
        <f>($K172="Bell Curve")*(_xlfn.NORM.DIST(AND(EG$6&gt;=$F172,EG$6&lt;=$H172)*(EG$6-$F172+1),$J172/2,$M172,TRUE)-_xlfn.NORM.DIST(AND(EG$6&gt;=$F172,EG$6&lt;=$H172)*(EF$6-$F172+1),$J172/2,$M172,TRUE))/(1-2*_xlfn.NORM.DIST(0,$J172/2,$M172,TRUE))*$D172+($K172="Steady Growth")*(AND(EG$6&gt;=$F172,EG$6&lt;=$H172)*((EG$6-$F172+1)/($J172*($J172+1)/2)*$D172))+($K172="custom")*CustCF!EA172</f>
        <v>0</v>
      </c>
      <c r="EH172" s="95">
        <f>($K172="Bell Curve")*(_xlfn.NORM.DIST(AND(EH$6&gt;=$F172,EH$6&lt;=$H172)*(EH$6-$F172+1),$J172/2,$M172,TRUE)-_xlfn.NORM.DIST(AND(EH$6&gt;=$F172,EH$6&lt;=$H172)*(EG$6-$F172+1),$J172/2,$M172,TRUE))/(1-2*_xlfn.NORM.DIST(0,$J172/2,$M172,TRUE))*$D172+($K172="Steady Growth")*(AND(EH$6&gt;=$F172,EH$6&lt;=$H172)*((EH$6-$F172+1)/($J172*($J172+1)/2)*$D172))+($K172="custom")*CustCF!EB172</f>
        <v>0</v>
      </c>
      <c r="EI172" s="95">
        <f>($K172="Bell Curve")*(_xlfn.NORM.DIST(AND(EI$6&gt;=$F172,EI$6&lt;=$H172)*(EI$6-$F172+1),$J172/2,$M172,TRUE)-_xlfn.NORM.DIST(AND(EI$6&gt;=$F172,EI$6&lt;=$H172)*(EH$6-$F172+1),$J172/2,$M172,TRUE))/(1-2*_xlfn.NORM.DIST(0,$J172/2,$M172,TRUE))*$D172+($K172="Steady Growth")*(AND(EI$6&gt;=$F172,EI$6&lt;=$H172)*((EI$6-$F172+1)/($J172*($J172+1)/2)*$D172))+($K172="custom")*CustCF!EC172</f>
        <v>0</v>
      </c>
      <c r="EJ172" s="95">
        <f>($K172="Bell Curve")*(_xlfn.NORM.DIST(AND(EJ$6&gt;=$F172,EJ$6&lt;=$H172)*(EJ$6-$F172+1),$J172/2,$M172,TRUE)-_xlfn.NORM.DIST(AND(EJ$6&gt;=$F172,EJ$6&lt;=$H172)*(EI$6-$F172+1),$J172/2,$M172,TRUE))/(1-2*_xlfn.NORM.DIST(0,$J172/2,$M172,TRUE))*$D172+($K172="Steady Growth")*(AND(EJ$6&gt;=$F172,EJ$6&lt;=$H172)*((EJ$6-$F172+1)/($J172*($J172+1)/2)*$D172))+($K172="custom")*CustCF!ED172</f>
        <v>0</v>
      </c>
      <c r="EK172" s="95">
        <f>($K172="Bell Curve")*(_xlfn.NORM.DIST(AND(EK$6&gt;=$F172,EK$6&lt;=$H172)*(EK$6-$F172+1),$J172/2,$M172,TRUE)-_xlfn.NORM.DIST(AND(EK$6&gt;=$F172,EK$6&lt;=$H172)*(EJ$6-$F172+1),$J172/2,$M172,TRUE))/(1-2*_xlfn.NORM.DIST(0,$J172/2,$M172,TRUE))*$D172+($K172="Steady Growth")*(AND(EK$6&gt;=$F172,EK$6&lt;=$H172)*((EK$6-$F172+1)/($J172*($J172+1)/2)*$D172))+($K172="custom")*CustCF!EE172</f>
        <v>0</v>
      </c>
      <c r="EL172" s="95">
        <f>($K172="Bell Curve")*(_xlfn.NORM.DIST(AND(EL$6&gt;=$F172,EL$6&lt;=$H172)*(EL$6-$F172+1),$J172/2,$M172,TRUE)-_xlfn.NORM.DIST(AND(EL$6&gt;=$F172,EL$6&lt;=$H172)*(EK$6-$F172+1),$J172/2,$M172,TRUE))/(1-2*_xlfn.NORM.DIST(0,$J172/2,$M172,TRUE))*$D172+($K172="Steady Growth")*(AND(EL$6&gt;=$F172,EL$6&lt;=$H172)*((EL$6-$F172+1)/($J172*($J172+1)/2)*$D172))+($K172="custom")*CustCF!EF172</f>
        <v>0</v>
      </c>
      <c r="EM172" s="95">
        <f>($K172="Bell Curve")*(_xlfn.NORM.DIST(AND(EM$6&gt;=$F172,EM$6&lt;=$H172)*(EM$6-$F172+1),$J172/2,$M172,TRUE)-_xlfn.NORM.DIST(AND(EM$6&gt;=$F172,EM$6&lt;=$H172)*(EL$6-$F172+1),$J172/2,$M172,TRUE))/(1-2*_xlfn.NORM.DIST(0,$J172/2,$M172,TRUE))*$D172+($K172="Steady Growth")*(AND(EM$6&gt;=$F172,EM$6&lt;=$H172)*((EM$6-$F172+1)/($J172*($J172+1)/2)*$D172))+($K172="custom")*CustCF!EG172</f>
        <v>0</v>
      </c>
      <c r="EN172" s="95">
        <f>($K172="Bell Curve")*(_xlfn.NORM.DIST(AND(EN$6&gt;=$F172,EN$6&lt;=$H172)*(EN$6-$F172+1),$J172/2,$M172,TRUE)-_xlfn.NORM.DIST(AND(EN$6&gt;=$F172,EN$6&lt;=$H172)*(EM$6-$F172+1),$J172/2,$M172,TRUE))/(1-2*_xlfn.NORM.DIST(0,$J172/2,$M172,TRUE))*$D172+($K172="Steady Growth")*(AND(EN$6&gt;=$F172,EN$6&lt;=$H172)*((EN$6-$F172+1)/($J172*($J172+1)/2)*$D172))+($K172="custom")*CustCF!EH172</f>
        <v>0</v>
      </c>
      <c r="EO172" s="95">
        <f>($K172="Bell Curve")*(_xlfn.NORM.DIST(AND(EO$6&gt;=$F172,EO$6&lt;=$H172)*(EO$6-$F172+1),$J172/2,$M172,TRUE)-_xlfn.NORM.DIST(AND(EO$6&gt;=$F172,EO$6&lt;=$H172)*(EN$6-$F172+1),$J172/2,$M172,TRUE))/(1-2*_xlfn.NORM.DIST(0,$J172/2,$M172,TRUE))*$D172+($K172="Steady Growth")*(AND(EO$6&gt;=$F172,EO$6&lt;=$H172)*((EO$6-$F172+1)/($J172*($J172+1)/2)*$D172))+($K172="custom")*CustCF!EI172</f>
        <v>0</v>
      </c>
      <c r="EP172" s="95">
        <f>($K172="Bell Curve")*(_xlfn.NORM.DIST(AND(EP$6&gt;=$F172,EP$6&lt;=$H172)*(EP$6-$F172+1),$J172/2,$M172,TRUE)-_xlfn.NORM.DIST(AND(EP$6&gt;=$F172,EP$6&lt;=$H172)*(EO$6-$F172+1),$J172/2,$M172,TRUE))/(1-2*_xlfn.NORM.DIST(0,$J172/2,$M172,TRUE))*$D172+($K172="Steady Growth")*(AND(EP$6&gt;=$F172,EP$6&lt;=$H172)*((EP$6-$F172+1)/($J172*($J172+1)/2)*$D172))+($K172="custom")*CustCF!EJ172</f>
        <v>0</v>
      </c>
      <c r="EQ172" s="95">
        <f>($K172="Bell Curve")*(_xlfn.NORM.DIST(AND(EQ$6&gt;=$F172,EQ$6&lt;=$H172)*(EQ$6-$F172+1),$J172/2,$M172,TRUE)-_xlfn.NORM.DIST(AND(EQ$6&gt;=$F172,EQ$6&lt;=$H172)*(EP$6-$F172+1),$J172/2,$M172,TRUE))/(1-2*_xlfn.NORM.DIST(0,$J172/2,$M172,TRUE))*$D172+($K172="Steady Growth")*(AND(EQ$6&gt;=$F172,EQ$6&lt;=$H172)*((EQ$6-$F172+1)/($J172*($J172+1)/2)*$D172))+($K172="custom")*CustCF!EK172</f>
        <v>0</v>
      </c>
      <c r="ER172" s="95">
        <f>($K172="Bell Curve")*(_xlfn.NORM.DIST(AND(ER$6&gt;=$F172,ER$6&lt;=$H172)*(ER$6-$F172+1),$J172/2,$M172,TRUE)-_xlfn.NORM.DIST(AND(ER$6&gt;=$F172,ER$6&lt;=$H172)*(EQ$6-$F172+1),$J172/2,$M172,TRUE))/(1-2*_xlfn.NORM.DIST(0,$J172/2,$M172,TRUE))*$D172+($K172="Steady Growth")*(AND(ER$6&gt;=$F172,ER$6&lt;=$H172)*((ER$6-$F172+1)/($J172*($J172+1)/2)*$D172))+($K172="custom")*CustCF!EL172</f>
        <v>0</v>
      </c>
      <c r="ES172" s="95">
        <f>($K172="Bell Curve")*(_xlfn.NORM.DIST(AND(ES$6&gt;=$F172,ES$6&lt;=$H172)*(ES$6-$F172+1),$J172/2,$M172,TRUE)-_xlfn.NORM.DIST(AND(ES$6&gt;=$F172,ES$6&lt;=$H172)*(ER$6-$F172+1),$J172/2,$M172,TRUE))/(1-2*_xlfn.NORM.DIST(0,$J172/2,$M172,TRUE))*$D172+($K172="Steady Growth")*(AND(ES$6&gt;=$F172,ES$6&lt;=$H172)*((ES$6-$F172+1)/($J172*($J172+1)/2)*$D172))+($K172="custom")*CustCF!EM172</f>
        <v>0</v>
      </c>
      <c r="ET172" s="95">
        <f>($K172="Bell Curve")*(_xlfn.NORM.DIST(AND(ET$6&gt;=$F172,ET$6&lt;=$H172)*(ET$6-$F172+1),$J172/2,$M172,TRUE)-_xlfn.NORM.DIST(AND(ET$6&gt;=$F172,ET$6&lt;=$H172)*(ES$6-$F172+1),$J172/2,$M172,TRUE))/(1-2*_xlfn.NORM.DIST(0,$J172/2,$M172,TRUE))*$D172+($K172="Steady Growth")*(AND(ET$6&gt;=$F172,ET$6&lt;=$H172)*((ET$6-$F172+1)/($J172*($J172+1)/2)*$D172))+($K172="custom")*CustCF!EN172</f>
        <v>0</v>
      </c>
      <c r="EU172" s="95">
        <f>($K172="Bell Curve")*(_xlfn.NORM.DIST(AND(EU$6&gt;=$F172,EU$6&lt;=$H172)*(EU$6-$F172+1),$J172/2,$M172,TRUE)-_xlfn.NORM.DIST(AND(EU$6&gt;=$F172,EU$6&lt;=$H172)*(ET$6-$F172+1),$J172/2,$M172,TRUE))/(1-2*_xlfn.NORM.DIST(0,$J172/2,$M172,TRUE))*$D172+($K172="Steady Growth")*(AND(EU$6&gt;=$F172,EU$6&lt;=$H172)*((EU$6-$F172+1)/($J172*($J172+1)/2)*$D172))+($K172="custom")*CustCF!EO172</f>
        <v>0</v>
      </c>
      <c r="EV172" s="95">
        <f>($K172="Bell Curve")*(_xlfn.NORM.DIST(AND(EV$6&gt;=$F172,EV$6&lt;=$H172)*(EV$6-$F172+1),$J172/2,$M172,TRUE)-_xlfn.NORM.DIST(AND(EV$6&gt;=$F172,EV$6&lt;=$H172)*(EU$6-$F172+1),$J172/2,$M172,TRUE))/(1-2*_xlfn.NORM.DIST(0,$J172/2,$M172,TRUE))*$D172+($K172="Steady Growth")*(AND(EV$6&gt;=$F172,EV$6&lt;=$H172)*((EV$6-$F172+1)/($J172*($J172+1)/2)*$D172))+($K172="custom")*CustCF!EP172</f>
        <v>0</v>
      </c>
      <c r="EW172" s="95">
        <f>($K172="Bell Curve")*(_xlfn.NORM.DIST(AND(EW$6&gt;=$F172,EW$6&lt;=$H172)*(EW$6-$F172+1),$J172/2,$M172,TRUE)-_xlfn.NORM.DIST(AND(EW$6&gt;=$F172,EW$6&lt;=$H172)*(EV$6-$F172+1),$J172/2,$M172,TRUE))/(1-2*_xlfn.NORM.DIST(0,$J172/2,$M172,TRUE))*$D172+($K172="Steady Growth")*(AND(EW$6&gt;=$F172,EW$6&lt;=$H172)*((EW$6-$F172+1)/($J172*($J172+1)/2)*$D172))+($K172="custom")*CustCF!EQ172</f>
        <v>0</v>
      </c>
      <c r="EX172" s="95">
        <f>($K172="Bell Curve")*(_xlfn.NORM.DIST(AND(EX$6&gt;=$F172,EX$6&lt;=$H172)*(EX$6-$F172+1),$J172/2,$M172,TRUE)-_xlfn.NORM.DIST(AND(EX$6&gt;=$F172,EX$6&lt;=$H172)*(EW$6-$F172+1),$J172/2,$M172,TRUE))/(1-2*_xlfn.NORM.DIST(0,$J172/2,$M172,TRUE))*$D172+($K172="Steady Growth")*(AND(EX$6&gt;=$F172,EX$6&lt;=$H172)*((EX$6-$F172+1)/($J172*($J172+1)/2)*$D172))+($K172="custom")*CustCF!ER172</f>
        <v>0</v>
      </c>
      <c r="EY172" s="95">
        <f>($K172="Bell Curve")*(_xlfn.NORM.DIST(AND(EY$6&gt;=$F172,EY$6&lt;=$H172)*(EY$6-$F172+1),$J172/2,$M172,TRUE)-_xlfn.NORM.DIST(AND(EY$6&gt;=$F172,EY$6&lt;=$H172)*(EX$6-$F172+1),$J172/2,$M172,TRUE))/(1-2*_xlfn.NORM.DIST(0,$J172/2,$M172,TRUE))*$D172+($K172="Steady Growth")*(AND(EY$6&gt;=$F172,EY$6&lt;=$H172)*((EY$6-$F172+1)/($J172*($J172+1)/2)*$D172))+($K172="custom")*CustCF!ES172</f>
        <v>0</v>
      </c>
      <c r="EZ172" s="95">
        <f>($K172="Bell Curve")*(_xlfn.NORM.DIST(AND(EZ$6&gt;=$F172,EZ$6&lt;=$H172)*(EZ$6-$F172+1),$J172/2,$M172,TRUE)-_xlfn.NORM.DIST(AND(EZ$6&gt;=$F172,EZ$6&lt;=$H172)*(EY$6-$F172+1),$J172/2,$M172,TRUE))/(1-2*_xlfn.NORM.DIST(0,$J172/2,$M172,TRUE))*$D172+($K172="Steady Growth")*(AND(EZ$6&gt;=$F172,EZ$6&lt;=$H172)*((EZ$6-$F172+1)/($J172*($J172+1)/2)*$D172))+($K172="custom")*CustCF!ET172</f>
        <v>0</v>
      </c>
      <c r="FA172" s="95">
        <f>($K172="Bell Curve")*(_xlfn.NORM.DIST(AND(FA$6&gt;=$F172,FA$6&lt;=$H172)*(FA$6-$F172+1),$J172/2,$M172,TRUE)-_xlfn.NORM.DIST(AND(FA$6&gt;=$F172,FA$6&lt;=$H172)*(EZ$6-$F172+1),$J172/2,$M172,TRUE))/(1-2*_xlfn.NORM.DIST(0,$J172/2,$M172,TRUE))*$D172+($K172="Steady Growth")*(AND(FA$6&gt;=$F172,FA$6&lt;=$H172)*((FA$6-$F172+1)/($J172*($J172+1)/2)*$D172))+($K172="custom")*CustCF!EU172</f>
        <v>0</v>
      </c>
      <c r="FB172" s="95">
        <f>($K172="Bell Curve")*(_xlfn.NORM.DIST(AND(FB$6&gt;=$F172,FB$6&lt;=$H172)*(FB$6-$F172+1),$J172/2,$M172,TRUE)-_xlfn.NORM.DIST(AND(FB$6&gt;=$F172,FB$6&lt;=$H172)*(FA$6-$F172+1),$J172/2,$M172,TRUE))/(1-2*_xlfn.NORM.DIST(0,$J172/2,$M172,TRUE))*$D172+($K172="Steady Growth")*(AND(FB$6&gt;=$F172,FB$6&lt;=$H172)*((FB$6-$F172+1)/($J172*($J172+1)/2)*$D172))+($K172="custom")*CustCF!EV172</f>
        <v>0</v>
      </c>
      <c r="FC172" s="95">
        <f>($K172="Bell Curve")*(_xlfn.NORM.DIST(AND(FC$6&gt;=$F172,FC$6&lt;=$H172)*(FC$6-$F172+1),$J172/2,$M172,TRUE)-_xlfn.NORM.DIST(AND(FC$6&gt;=$F172,FC$6&lt;=$H172)*(FB$6-$F172+1),$J172/2,$M172,TRUE))/(1-2*_xlfn.NORM.DIST(0,$J172/2,$M172,TRUE))*$D172+($K172="Steady Growth")*(AND(FC$6&gt;=$F172,FC$6&lt;=$H172)*((FC$6-$F172+1)/($J172*($J172+1)/2)*$D172))+($K172="custom")*CustCF!EW172</f>
        <v>0</v>
      </c>
      <c r="FD172" s="95">
        <f>($K172="Bell Curve")*(_xlfn.NORM.DIST(AND(FD$6&gt;=$F172,FD$6&lt;=$H172)*(FD$6-$F172+1),$J172/2,$M172,TRUE)-_xlfn.NORM.DIST(AND(FD$6&gt;=$F172,FD$6&lt;=$H172)*(FC$6-$F172+1),$J172/2,$M172,TRUE))/(1-2*_xlfn.NORM.DIST(0,$J172/2,$M172,TRUE))*$D172+($K172="Steady Growth")*(AND(FD$6&gt;=$F172,FD$6&lt;=$H172)*((FD$6-$F172+1)/($J172*($J172+1)/2)*$D172))+($K172="custom")*CustCF!EX172</f>
        <v>0</v>
      </c>
      <c r="FE172" s="95">
        <f>($K172="Bell Curve")*(_xlfn.NORM.DIST(AND(FE$6&gt;=$F172,FE$6&lt;=$H172)*(FE$6-$F172+1),$J172/2,$M172,TRUE)-_xlfn.NORM.DIST(AND(FE$6&gt;=$F172,FE$6&lt;=$H172)*(FD$6-$F172+1),$J172/2,$M172,TRUE))/(1-2*_xlfn.NORM.DIST(0,$J172/2,$M172,TRUE))*$D172+($K172="Steady Growth")*(AND(FE$6&gt;=$F172,FE$6&lt;=$H172)*((FE$6-$F172+1)/($J172*($J172+1)/2)*$D172))+($K172="custom")*CustCF!EY172</f>
        <v>0</v>
      </c>
      <c r="FF172" s="95">
        <f>($K172="Bell Curve")*(_xlfn.NORM.DIST(AND(FF$6&gt;=$F172,FF$6&lt;=$H172)*(FF$6-$F172+1),$J172/2,$M172,TRUE)-_xlfn.NORM.DIST(AND(FF$6&gt;=$F172,FF$6&lt;=$H172)*(FE$6-$F172+1),$J172/2,$M172,TRUE))/(1-2*_xlfn.NORM.DIST(0,$J172/2,$M172,TRUE))*$D172+($K172="Steady Growth")*(AND(FF$6&gt;=$F172,FF$6&lt;=$H172)*((FF$6-$F172+1)/($J172*($J172+1)/2)*$D172))+($K172="custom")*CustCF!EZ172</f>
        <v>0</v>
      </c>
      <c r="FG172" s="95">
        <f>($K172="Bell Curve")*(_xlfn.NORM.DIST(AND(FG$6&gt;=$F172,FG$6&lt;=$H172)*(FG$6-$F172+1),$J172/2,$M172,TRUE)-_xlfn.NORM.DIST(AND(FG$6&gt;=$F172,FG$6&lt;=$H172)*(FF$6-$F172+1),$J172/2,$M172,TRUE))/(1-2*_xlfn.NORM.DIST(0,$J172/2,$M172,TRUE))*$D172+($K172="Steady Growth")*(AND(FG$6&gt;=$F172,FG$6&lt;=$H172)*((FG$6-$F172+1)/($J172*($J172+1)/2)*$D172))+($K172="custom")*CustCF!FA172</f>
        <v>0</v>
      </c>
      <c r="FH172" s="95">
        <f>($K172="Bell Curve")*(_xlfn.NORM.DIST(AND(FH$6&gt;=$F172,FH$6&lt;=$H172)*(FH$6-$F172+1),$J172/2,$M172,TRUE)-_xlfn.NORM.DIST(AND(FH$6&gt;=$F172,FH$6&lt;=$H172)*(FG$6-$F172+1),$J172/2,$M172,TRUE))/(1-2*_xlfn.NORM.DIST(0,$J172/2,$M172,TRUE))*$D172+($K172="Steady Growth")*(AND(FH$6&gt;=$F172,FH$6&lt;=$H172)*((FH$6-$F172+1)/($J172*($J172+1)/2)*$D172))+($K172="custom")*CustCF!FB172</f>
        <v>0</v>
      </c>
      <c r="FI172" s="95">
        <f>($K172="Bell Curve")*(_xlfn.NORM.DIST(AND(FI$6&gt;=$F172,FI$6&lt;=$H172)*(FI$6-$F172+1),$J172/2,$M172,TRUE)-_xlfn.NORM.DIST(AND(FI$6&gt;=$F172,FI$6&lt;=$H172)*(FH$6-$F172+1),$J172/2,$M172,TRUE))/(1-2*_xlfn.NORM.DIST(0,$J172/2,$M172,TRUE))*$D172+($K172="Steady Growth")*(AND(FI$6&gt;=$F172,FI$6&lt;=$H172)*((FI$6-$F172+1)/($J172*($J172+1)/2)*$D172))+($K172="custom")*CustCF!FC172</f>
        <v>0</v>
      </c>
      <c r="FJ172" s="95">
        <f>($K172="Bell Curve")*(_xlfn.NORM.DIST(AND(FJ$6&gt;=$F172,FJ$6&lt;=$H172)*(FJ$6-$F172+1),$J172/2,$M172,TRUE)-_xlfn.NORM.DIST(AND(FJ$6&gt;=$F172,FJ$6&lt;=$H172)*(FI$6-$F172+1),$J172/2,$M172,TRUE))/(1-2*_xlfn.NORM.DIST(0,$J172/2,$M172,TRUE))*$D172+($K172="Steady Growth")*(AND(FJ$6&gt;=$F172,FJ$6&lt;=$H172)*((FJ$6-$F172+1)/($J172*($J172+1)/2)*$D172))+($K172="custom")*CustCF!FD172</f>
        <v>0</v>
      </c>
      <c r="FK172" s="95">
        <f>($K172="Bell Curve")*(_xlfn.NORM.DIST(AND(FK$6&gt;=$F172,FK$6&lt;=$H172)*(FK$6-$F172+1),$J172/2,$M172,TRUE)-_xlfn.NORM.DIST(AND(FK$6&gt;=$F172,FK$6&lt;=$H172)*(FJ$6-$F172+1),$J172/2,$M172,TRUE))/(1-2*_xlfn.NORM.DIST(0,$J172/2,$M172,TRUE))*$D172+($K172="Steady Growth")*(AND(FK$6&gt;=$F172,FK$6&lt;=$H172)*((FK$6-$F172+1)/($J172*($J172+1)/2)*$D172))+($K172="custom")*CustCF!FE172</f>
        <v>0</v>
      </c>
      <c r="FL172" s="95">
        <f>($K172="Bell Curve")*(_xlfn.NORM.DIST(AND(FL$6&gt;=$F172,FL$6&lt;=$H172)*(FL$6-$F172+1),$J172/2,$M172,TRUE)-_xlfn.NORM.DIST(AND(FL$6&gt;=$F172,FL$6&lt;=$H172)*(FK$6-$F172+1),$J172/2,$M172,TRUE))/(1-2*_xlfn.NORM.DIST(0,$J172/2,$M172,TRUE))*$D172+($K172="Steady Growth")*(AND(FL$6&gt;=$F172,FL$6&lt;=$H172)*((FL$6-$F172+1)/($J172*($J172+1)/2)*$D172))+($K172="custom")*CustCF!FF172</f>
        <v>0</v>
      </c>
      <c r="FM172" s="95">
        <f>($K172="Bell Curve")*(_xlfn.NORM.DIST(AND(FM$6&gt;=$F172,FM$6&lt;=$H172)*(FM$6-$F172+1),$J172/2,$M172,TRUE)-_xlfn.NORM.DIST(AND(FM$6&gt;=$F172,FM$6&lt;=$H172)*(FL$6-$F172+1),$J172/2,$M172,TRUE))/(1-2*_xlfn.NORM.DIST(0,$J172/2,$M172,TRUE))*$D172+($K172="Steady Growth")*(AND(FM$6&gt;=$F172,FM$6&lt;=$H172)*((FM$6-$F172+1)/($J172*($J172+1)/2)*$D172))+($K172="custom")*CustCF!FG172</f>
        <v>0</v>
      </c>
      <c r="FN172" s="95">
        <f>($K172="Bell Curve")*(_xlfn.NORM.DIST(AND(FN$6&gt;=$F172,FN$6&lt;=$H172)*(FN$6-$F172+1),$J172/2,$M172,TRUE)-_xlfn.NORM.DIST(AND(FN$6&gt;=$F172,FN$6&lt;=$H172)*(FM$6-$F172+1),$J172/2,$M172,TRUE))/(1-2*_xlfn.NORM.DIST(0,$J172/2,$M172,TRUE))*$D172+($K172="Steady Growth")*(AND(FN$6&gt;=$F172,FN$6&lt;=$H172)*((FN$6-$F172+1)/($J172*($J172+1)/2)*$D172))+($K172="custom")*CustCF!FH172</f>
        <v>0</v>
      </c>
      <c r="FO172" s="95">
        <f>($K172="Bell Curve")*(_xlfn.NORM.DIST(AND(FO$6&gt;=$F172,FO$6&lt;=$H172)*(FO$6-$F172+1),$J172/2,$M172,TRUE)-_xlfn.NORM.DIST(AND(FO$6&gt;=$F172,FO$6&lt;=$H172)*(FN$6-$F172+1),$J172/2,$M172,TRUE))/(1-2*_xlfn.NORM.DIST(0,$J172/2,$M172,TRUE))*$D172+($K172="Steady Growth")*(AND(FO$6&gt;=$F172,FO$6&lt;=$H172)*((FO$6-$F172+1)/($J172*($J172+1)/2)*$D172))+($K172="custom")*CustCF!FI172</f>
        <v>0</v>
      </c>
      <c r="FP172" s="95">
        <f>($K172="Bell Curve")*(_xlfn.NORM.DIST(AND(FP$6&gt;=$F172,FP$6&lt;=$H172)*(FP$6-$F172+1),$J172/2,$M172,TRUE)-_xlfn.NORM.DIST(AND(FP$6&gt;=$F172,FP$6&lt;=$H172)*(FO$6-$F172+1),$J172/2,$M172,TRUE))/(1-2*_xlfn.NORM.DIST(0,$J172/2,$M172,TRUE))*$D172+($K172="Steady Growth")*(AND(FP$6&gt;=$F172,FP$6&lt;=$H172)*((FP$6-$F172+1)/($J172*($J172+1)/2)*$D172))+($K172="custom")*CustCF!FJ172</f>
        <v>0</v>
      </c>
      <c r="FQ172" s="95">
        <f>($K172="Bell Curve")*(_xlfn.NORM.DIST(AND(FQ$6&gt;=$F172,FQ$6&lt;=$H172)*(FQ$6-$F172+1),$J172/2,$M172,TRUE)-_xlfn.NORM.DIST(AND(FQ$6&gt;=$F172,FQ$6&lt;=$H172)*(FP$6-$F172+1),$J172/2,$M172,TRUE))/(1-2*_xlfn.NORM.DIST(0,$J172/2,$M172,TRUE))*$D172+($K172="Steady Growth")*(AND(FQ$6&gt;=$F172,FQ$6&lt;=$H172)*((FQ$6-$F172+1)/($J172*($J172+1)/2)*$D172))+($K172="custom")*CustCF!FK172</f>
        <v>0</v>
      </c>
      <c r="FR172" s="95">
        <f>($K172="Bell Curve")*(_xlfn.NORM.DIST(AND(FR$6&gt;=$F172,FR$6&lt;=$H172)*(FR$6-$F172+1),$J172/2,$M172,TRUE)-_xlfn.NORM.DIST(AND(FR$6&gt;=$F172,FR$6&lt;=$H172)*(FQ$6-$F172+1),$J172/2,$M172,TRUE))/(1-2*_xlfn.NORM.DIST(0,$J172/2,$M172,TRUE))*$D172+($K172="Steady Growth")*(AND(FR$6&gt;=$F172,FR$6&lt;=$H172)*((FR$6-$F172+1)/($J172*($J172+1)/2)*$D172))+($K172="custom")*CustCF!FL172</f>
        <v>0</v>
      </c>
      <c r="FS172" s="95">
        <f>($K172="Bell Curve")*(_xlfn.NORM.DIST(AND(FS$6&gt;=$F172,FS$6&lt;=$H172)*(FS$6-$F172+1),$J172/2,$M172,TRUE)-_xlfn.NORM.DIST(AND(FS$6&gt;=$F172,FS$6&lt;=$H172)*(FR$6-$F172+1),$J172/2,$M172,TRUE))/(1-2*_xlfn.NORM.DIST(0,$J172/2,$M172,TRUE))*$D172+($K172="Steady Growth")*(AND(FS$6&gt;=$F172,FS$6&lt;=$H172)*((FS$6-$F172+1)/($J172*($J172+1)/2)*$D172))+($K172="custom")*CustCF!FM172</f>
        <v>0</v>
      </c>
      <c r="FT172" s="95">
        <f>($K172="Bell Curve")*(_xlfn.NORM.DIST(AND(FT$6&gt;=$F172,FT$6&lt;=$H172)*(FT$6-$F172+1),$J172/2,$M172,TRUE)-_xlfn.NORM.DIST(AND(FT$6&gt;=$F172,FT$6&lt;=$H172)*(FS$6-$F172+1),$J172/2,$M172,TRUE))/(1-2*_xlfn.NORM.DIST(0,$J172/2,$M172,TRUE))*$D172+($K172="Steady Growth")*(AND(FT$6&gt;=$F172,FT$6&lt;=$H172)*((FT$6-$F172+1)/($J172*($J172+1)/2)*$D172))+($K172="custom")*CustCF!FN172</f>
        <v>0</v>
      </c>
      <c r="FU172" s="95">
        <f>($K172="Bell Curve")*(_xlfn.NORM.DIST(AND(FU$6&gt;=$F172,FU$6&lt;=$H172)*(FU$6-$F172+1),$J172/2,$M172,TRUE)-_xlfn.NORM.DIST(AND(FU$6&gt;=$F172,FU$6&lt;=$H172)*(FT$6-$F172+1),$J172/2,$M172,TRUE))/(1-2*_xlfn.NORM.DIST(0,$J172/2,$M172,TRUE))*$D172+($K172="Steady Growth")*(AND(FU$6&gt;=$F172,FU$6&lt;=$H172)*((FU$6-$F172+1)/($J172*($J172+1)/2)*$D172))+($K172="custom")*CustCF!FO172</f>
        <v>0</v>
      </c>
      <c r="FV172" s="95">
        <f>($K172="Bell Curve")*(_xlfn.NORM.DIST(AND(FV$6&gt;=$F172,FV$6&lt;=$H172)*(FV$6-$F172+1),$J172/2,$M172,TRUE)-_xlfn.NORM.DIST(AND(FV$6&gt;=$F172,FV$6&lt;=$H172)*(FU$6-$F172+1),$J172/2,$M172,TRUE))/(1-2*_xlfn.NORM.DIST(0,$J172/2,$M172,TRUE))*$D172+($K172="Steady Growth")*(AND(FV$6&gt;=$F172,FV$6&lt;=$H172)*((FV$6-$F172+1)/($J172*($J172+1)/2)*$D172))+($K172="custom")*CustCF!FP172</f>
        <v>0</v>
      </c>
      <c r="FW172" s="95">
        <f>($K172="Bell Curve")*(_xlfn.NORM.DIST(AND(FW$6&gt;=$F172,FW$6&lt;=$H172)*(FW$6-$F172+1),$J172/2,$M172,TRUE)-_xlfn.NORM.DIST(AND(FW$6&gt;=$F172,FW$6&lt;=$H172)*(FV$6-$F172+1),$J172/2,$M172,TRUE))/(1-2*_xlfn.NORM.DIST(0,$J172/2,$M172,TRUE))*$D172+($K172="Steady Growth")*(AND(FW$6&gt;=$F172,FW$6&lt;=$H172)*((FW$6-$F172+1)/($J172*($J172+1)/2)*$D172))+($K172="custom")*CustCF!FQ172</f>
        <v>0</v>
      </c>
      <c r="FX172" s="95">
        <f>($K172="Bell Curve")*(_xlfn.NORM.DIST(AND(FX$6&gt;=$F172,FX$6&lt;=$H172)*(FX$6-$F172+1),$J172/2,$M172,TRUE)-_xlfn.NORM.DIST(AND(FX$6&gt;=$F172,FX$6&lt;=$H172)*(FW$6-$F172+1),$J172/2,$M172,TRUE))/(1-2*_xlfn.NORM.DIST(0,$J172/2,$M172,TRUE))*$D172+($K172="Steady Growth")*(AND(FX$6&gt;=$F172,FX$6&lt;=$H172)*((FX$6-$F172+1)/($J172*($J172+1)/2)*$D172))+($K172="custom")*CustCF!FR172</f>
        <v>0</v>
      </c>
      <c r="FY172" s="95">
        <f>($K172="Bell Curve")*(_xlfn.NORM.DIST(AND(FY$6&gt;=$F172,FY$6&lt;=$H172)*(FY$6-$F172+1),$J172/2,$M172,TRUE)-_xlfn.NORM.DIST(AND(FY$6&gt;=$F172,FY$6&lt;=$H172)*(FX$6-$F172+1),$J172/2,$M172,TRUE))/(1-2*_xlfn.NORM.DIST(0,$J172/2,$M172,TRUE))*$D172+($K172="Steady Growth")*(AND(FY$6&gt;=$F172,FY$6&lt;=$H172)*((FY$6-$F172+1)/($J172*($J172+1)/2)*$D172))+($K172="custom")*CustCF!FS172</f>
        <v>0</v>
      </c>
      <c r="FZ172" s="95">
        <f>($K172="Bell Curve")*(_xlfn.NORM.DIST(AND(FZ$6&gt;=$F172,FZ$6&lt;=$H172)*(FZ$6-$F172+1),$J172/2,$M172,TRUE)-_xlfn.NORM.DIST(AND(FZ$6&gt;=$F172,FZ$6&lt;=$H172)*(FY$6-$F172+1),$J172/2,$M172,TRUE))/(1-2*_xlfn.NORM.DIST(0,$J172/2,$M172,TRUE))*$D172+($K172="Steady Growth")*(AND(FZ$6&gt;=$F172,FZ$6&lt;=$H172)*((FZ$6-$F172+1)/($J172*($J172+1)/2)*$D172))+($K172="custom")*CustCF!FT172</f>
        <v>0</v>
      </c>
      <c r="GA172" s="95">
        <f>($K172="Bell Curve")*(_xlfn.NORM.DIST(AND(GA$6&gt;=$F172,GA$6&lt;=$H172)*(GA$6-$F172+1),$J172/2,$M172,TRUE)-_xlfn.NORM.DIST(AND(GA$6&gt;=$F172,GA$6&lt;=$H172)*(FZ$6-$F172+1),$J172/2,$M172,TRUE))/(1-2*_xlfn.NORM.DIST(0,$J172/2,$M172,TRUE))*$D172+($K172="Steady Growth")*(AND(GA$6&gt;=$F172,GA$6&lt;=$H172)*((GA$6-$F172+1)/($J172*($J172+1)/2)*$D172))+($K172="custom")*CustCF!FU172</f>
        <v>0</v>
      </c>
      <c r="GB172" s="95">
        <f>($K172="Bell Curve")*(_xlfn.NORM.DIST(AND(GB$6&gt;=$F172,GB$6&lt;=$H172)*(GB$6-$F172+1),$J172/2,$M172,TRUE)-_xlfn.NORM.DIST(AND(GB$6&gt;=$F172,GB$6&lt;=$H172)*(GA$6-$F172+1),$J172/2,$M172,TRUE))/(1-2*_xlfn.NORM.DIST(0,$J172/2,$M172,TRUE))*$D172+($K172="Steady Growth")*(AND(GB$6&gt;=$F172,GB$6&lt;=$H172)*((GB$6-$F172+1)/($J172*($J172+1)/2)*$D172))+($K172="custom")*CustCF!FV172</f>
        <v>0</v>
      </c>
      <c r="GC172" s="95">
        <f>($K172="Bell Curve")*(_xlfn.NORM.DIST(AND(GC$6&gt;=$F172,GC$6&lt;=$H172)*(GC$6-$F172+1),$J172/2,$M172,TRUE)-_xlfn.NORM.DIST(AND(GC$6&gt;=$F172,GC$6&lt;=$H172)*(GB$6-$F172+1),$J172/2,$M172,TRUE))/(1-2*_xlfn.NORM.DIST(0,$J172/2,$M172,TRUE))*$D172+($K172="Steady Growth")*(AND(GC$6&gt;=$F172,GC$6&lt;=$H172)*((GC$6-$F172+1)/($J172*($J172+1)/2)*$D172))+($K172="custom")*CustCF!FW172</f>
        <v>0</v>
      </c>
      <c r="GD172" s="95">
        <f>($K172="Bell Curve")*(_xlfn.NORM.DIST(AND(GD$6&gt;=$F172,GD$6&lt;=$H172)*(GD$6-$F172+1),$J172/2,$M172,TRUE)-_xlfn.NORM.DIST(AND(GD$6&gt;=$F172,GD$6&lt;=$H172)*(GC$6-$F172+1),$J172/2,$M172,TRUE))/(1-2*_xlfn.NORM.DIST(0,$J172/2,$M172,TRUE))*$D172+($K172="Steady Growth")*(AND(GD$6&gt;=$F172,GD$6&lt;=$H172)*((GD$6-$F172+1)/($J172*($J172+1)/2)*$D172))+($K172="custom")*CustCF!FX172</f>
        <v>0</v>
      </c>
      <c r="GE172" s="95">
        <f>($K172="Bell Curve")*(_xlfn.NORM.DIST(AND(GE$6&gt;=$F172,GE$6&lt;=$H172)*(GE$6-$F172+1),$J172/2,$M172,TRUE)-_xlfn.NORM.DIST(AND(GE$6&gt;=$F172,GE$6&lt;=$H172)*(GD$6-$F172+1),$J172/2,$M172,TRUE))/(1-2*_xlfn.NORM.DIST(0,$J172/2,$M172,TRUE))*$D172+($K172="Steady Growth")*(AND(GE$6&gt;=$F172,GE$6&lt;=$H172)*((GE$6-$F172+1)/($J172*($J172+1)/2)*$D172))+($K172="custom")*CustCF!FY172</f>
        <v>0</v>
      </c>
      <c r="GF172" s="95">
        <f>($K172="Bell Curve")*(_xlfn.NORM.DIST(AND(GF$6&gt;=$F172,GF$6&lt;=$H172)*(GF$6-$F172+1),$J172/2,$M172,TRUE)-_xlfn.NORM.DIST(AND(GF$6&gt;=$F172,GF$6&lt;=$H172)*(GE$6-$F172+1),$J172/2,$M172,TRUE))/(1-2*_xlfn.NORM.DIST(0,$J172/2,$M172,TRUE))*$D172+($K172="Steady Growth")*(AND(GF$6&gt;=$F172,GF$6&lt;=$H172)*((GF$6-$F172+1)/($J172*($J172+1)/2)*$D172))+($K172="custom")*CustCF!FZ172</f>
        <v>0</v>
      </c>
      <c r="GG172" s="95">
        <f>($K172="Bell Curve")*(_xlfn.NORM.DIST(AND(GG$6&gt;=$F172,GG$6&lt;=$H172)*(GG$6-$F172+1),$J172/2,$M172,TRUE)-_xlfn.NORM.DIST(AND(GG$6&gt;=$F172,GG$6&lt;=$H172)*(GF$6-$F172+1),$J172/2,$M172,TRUE))/(1-2*_xlfn.NORM.DIST(0,$J172/2,$M172,TRUE))*$D172+($K172="Steady Growth")*(AND(GG$6&gt;=$F172,GG$6&lt;=$H172)*((GG$6-$F172+1)/($J172*($J172+1)/2)*$D172))+($K172="custom")*CustCF!GA172</f>
        <v>0</v>
      </c>
      <c r="GH172" s="95">
        <f>($K172="Bell Curve")*(_xlfn.NORM.DIST(AND(GH$6&gt;=$F172,GH$6&lt;=$H172)*(GH$6-$F172+1),$J172/2,$M172,TRUE)-_xlfn.NORM.DIST(AND(GH$6&gt;=$F172,GH$6&lt;=$H172)*(GG$6-$F172+1),$J172/2,$M172,TRUE))/(1-2*_xlfn.NORM.DIST(0,$J172/2,$M172,TRUE))*$D172+($K172="Steady Growth")*(AND(GH$6&gt;=$F172,GH$6&lt;=$H172)*((GH$6-$F172+1)/($J172*($J172+1)/2)*$D172))+($K172="custom")*CustCF!GB172</f>
        <v>0</v>
      </c>
      <c r="GI172" s="95">
        <f>($K172="Bell Curve")*(_xlfn.NORM.DIST(AND(GI$6&gt;=$F172,GI$6&lt;=$H172)*(GI$6-$F172+1),$J172/2,$M172,TRUE)-_xlfn.NORM.DIST(AND(GI$6&gt;=$F172,GI$6&lt;=$H172)*(GH$6-$F172+1),$J172/2,$M172,TRUE))/(1-2*_xlfn.NORM.DIST(0,$J172/2,$M172,TRUE))*$D172+($K172="Steady Growth")*(AND(GI$6&gt;=$F172,GI$6&lt;=$H172)*((GI$6-$F172+1)/($J172*($J172+1)/2)*$D172))+($K172="custom")*CustCF!GC172</f>
        <v>0</v>
      </c>
      <c r="GJ172" s="95">
        <f>($K172="Bell Curve")*(_xlfn.NORM.DIST(AND(GJ$6&gt;=$F172,GJ$6&lt;=$H172)*(GJ$6-$F172+1),$J172/2,$M172,TRUE)-_xlfn.NORM.DIST(AND(GJ$6&gt;=$F172,GJ$6&lt;=$H172)*(GI$6-$F172+1),$J172/2,$M172,TRUE))/(1-2*_xlfn.NORM.DIST(0,$J172/2,$M172,TRUE))*$D172+($K172="Steady Growth")*(AND(GJ$6&gt;=$F172,GJ$6&lt;=$H172)*((GJ$6-$F172+1)/($J172*($J172+1)/2)*$D172))+($K172="custom")*CustCF!GD172</f>
        <v>0</v>
      </c>
      <c r="GK172" s="95">
        <f>($K172="Bell Curve")*(_xlfn.NORM.DIST(AND(GK$6&gt;=$F172,GK$6&lt;=$H172)*(GK$6-$F172+1),$J172/2,$M172,TRUE)-_xlfn.NORM.DIST(AND(GK$6&gt;=$F172,GK$6&lt;=$H172)*(GJ$6-$F172+1),$J172/2,$M172,TRUE))/(1-2*_xlfn.NORM.DIST(0,$J172/2,$M172,TRUE))*$D172+($K172="Steady Growth")*(AND(GK$6&gt;=$F172,GK$6&lt;=$H172)*((GK$6-$F172+1)/($J172*($J172+1)/2)*$D172))+($K172="custom")*CustCF!GE172</f>
        <v>0</v>
      </c>
      <c r="GL172" s="95">
        <f>($K172="Bell Curve")*(_xlfn.NORM.DIST(AND(GL$6&gt;=$F172,GL$6&lt;=$H172)*(GL$6-$F172+1),$J172/2,$M172,TRUE)-_xlfn.NORM.DIST(AND(GL$6&gt;=$F172,GL$6&lt;=$H172)*(GK$6-$F172+1),$J172/2,$M172,TRUE))/(1-2*_xlfn.NORM.DIST(0,$J172/2,$M172,TRUE))*$D172+($K172="Steady Growth")*(AND(GL$6&gt;=$F172,GL$6&lt;=$H172)*((GL$6-$F172+1)/($J172*($J172+1)/2)*$D172))+($K172="custom")*CustCF!GF172</f>
        <v>0</v>
      </c>
      <c r="GM172" s="95">
        <f>($K172="Bell Curve")*(_xlfn.NORM.DIST(AND(GM$6&gt;=$F172,GM$6&lt;=$H172)*(GM$6-$F172+1),$J172/2,$M172,TRUE)-_xlfn.NORM.DIST(AND(GM$6&gt;=$F172,GM$6&lt;=$H172)*(GL$6-$F172+1),$J172/2,$M172,TRUE))/(1-2*_xlfn.NORM.DIST(0,$J172/2,$M172,TRUE))*$D172+($K172="Steady Growth")*(AND(GM$6&gt;=$F172,GM$6&lt;=$H172)*((GM$6-$F172+1)/($J172*($J172+1)/2)*$D172))+($K172="custom")*CustCF!GG172</f>
        <v>0</v>
      </c>
      <c r="GN172" s="268">
        <f>($K172="Bell Curve")*(_xlfn.NORM.DIST(AND(GN$6&gt;=$F172,GN$6&lt;=$H172)*(GN$6-$F172+1),$J172/2,$M172,TRUE)-_xlfn.NORM.DIST(AND(GN$6&gt;=$F172,GN$6&lt;=$H172)*(GM$6-$F172+1),$J172/2,$M172,TRUE))/(1-2*_xlfn.NORM.DIST(0,$J172/2,$M172,TRUE))*$D172+($K172="Steady Growth")*(AND(GN$6&gt;=$F172,GN$6&lt;=$H172)*((GN$6-$F172+1)/($J172*($J172+1)/2)*$D172))+($K172="custom")*CustCF!GH172</f>
        <v>0</v>
      </c>
      <c r="GO172" s="1"/>
      <c r="GP172" s="67"/>
    </row>
    <row r="173" spans="1:198" customFormat="1" hidden="1" outlineLevel="1" x14ac:dyDescent="0.75">
      <c r="A173" s="1"/>
      <c r="B173" s="1"/>
      <c r="C173" s="262">
        <f>Budget!AJ28</f>
        <v>0</v>
      </c>
      <c r="D173" s="19">
        <f>Budget!AK28</f>
        <v>0</v>
      </c>
      <c r="E173" s="19" t="str">
        <f t="shared" si="77"/>
        <v/>
      </c>
      <c r="F173" s="263">
        <v>0</v>
      </c>
      <c r="G173" s="257">
        <f>IF(L173="custom",CustCF!F173,INDEX($P$8:$EW$8,MATCH(F173,$P$6:$EW$6,0)))</f>
        <v>46053</v>
      </c>
      <c r="H173" s="263">
        <v>0</v>
      </c>
      <c r="I173" s="257">
        <f>IF(L173="custom",CustCF!G173,INDEX($P$8:$EW$8,MATCH(H173,$P$6:$EW$6,0)))</f>
        <v>46053</v>
      </c>
      <c r="J173" s="102">
        <f t="shared" si="78"/>
        <v>1</v>
      </c>
      <c r="K173" s="265" t="s">
        <v>116</v>
      </c>
      <c r="L173" s="266" t="s">
        <v>141</v>
      </c>
      <c r="M173" s="267">
        <f t="shared" si="79"/>
        <v>9</v>
      </c>
      <c r="N173" s="18">
        <f t="shared" si="70"/>
        <v>0</v>
      </c>
      <c r="O173" s="19"/>
      <c r="P173" s="95">
        <f>($K173="Bell Curve")*(_xlfn.NORM.DIST(AND(P$6&gt;=$F173,P$6&lt;=$H173)*(P$6-$F173+1),$J173/2,$M173,TRUE)-_xlfn.NORM.DIST(AND(P$6&gt;=$F173,P$6&lt;=$H173)*(O$6-$F173+1),$J173/2,$M173,TRUE))/(1-2*_xlfn.NORM.DIST(0,$J173/2,$M173,TRUE))*$D173+($K173="Steady Growth")*(AND(P$6&gt;=$F173,P$6&lt;=$H173)*((P$6-$F173+1)/($J173*($J173+1)/2)*$D173))+($K173="custom")*CustCF!J173</f>
        <v>0</v>
      </c>
      <c r="Q173" s="95">
        <f>($K173="Bell Curve")*(_xlfn.NORM.DIST(AND(Q$6&gt;=$F173,Q$6&lt;=$H173)*(Q$6-$F173+1),$J173/2,$M173,TRUE)-_xlfn.NORM.DIST(AND(Q$6&gt;=$F173,Q$6&lt;=$H173)*(P$6-$F173+1),$J173/2,$M173,TRUE))/(1-2*_xlfn.NORM.DIST(0,$J173/2,$M173,TRUE))*$D173+($K173="Steady Growth")*(AND(Q$6&gt;=$F173,Q$6&lt;=$H173)*((Q$6-$F173+1)/($J173*($J173+1)/2)*$D173))+($K173="custom")*CustCF!K173</f>
        <v>0</v>
      </c>
      <c r="R173" s="95">
        <f>($K173="Bell Curve")*(_xlfn.NORM.DIST(AND(R$6&gt;=$F173,R$6&lt;=$H173)*(R$6-$F173+1),$J173/2,$M173,TRUE)-_xlfn.NORM.DIST(AND(R$6&gt;=$F173,R$6&lt;=$H173)*(Q$6-$F173+1),$J173/2,$M173,TRUE))/(1-2*_xlfn.NORM.DIST(0,$J173/2,$M173,TRUE))*$D173+($K173="Steady Growth")*(AND(R$6&gt;=$F173,R$6&lt;=$H173)*((R$6-$F173+1)/($J173*($J173+1)/2)*$D173))+($K173="custom")*CustCF!L173</f>
        <v>0</v>
      </c>
      <c r="S173" s="95">
        <f>($K173="Bell Curve")*(_xlfn.NORM.DIST(AND(S$6&gt;=$F173,S$6&lt;=$H173)*(S$6-$F173+1),$J173/2,$M173,TRUE)-_xlfn.NORM.DIST(AND(S$6&gt;=$F173,S$6&lt;=$H173)*(R$6-$F173+1),$J173/2,$M173,TRUE))/(1-2*_xlfn.NORM.DIST(0,$J173/2,$M173,TRUE))*$D173+($K173="Steady Growth")*(AND(S$6&gt;=$F173,S$6&lt;=$H173)*((S$6-$F173+1)/($J173*($J173+1)/2)*$D173))+($K173="custom")*CustCF!M173</f>
        <v>0</v>
      </c>
      <c r="T173" s="95">
        <f>($K173="Bell Curve")*(_xlfn.NORM.DIST(AND(T$6&gt;=$F173,T$6&lt;=$H173)*(T$6-$F173+1),$J173/2,$M173,TRUE)-_xlfn.NORM.DIST(AND(T$6&gt;=$F173,T$6&lt;=$H173)*(S$6-$F173+1),$J173/2,$M173,TRUE))/(1-2*_xlfn.NORM.DIST(0,$J173/2,$M173,TRUE))*$D173+($K173="Steady Growth")*(AND(T$6&gt;=$F173,T$6&lt;=$H173)*((T$6-$F173+1)/($J173*($J173+1)/2)*$D173))+($K173="custom")*CustCF!N173</f>
        <v>0</v>
      </c>
      <c r="U173" s="95">
        <f>($K173="Bell Curve")*(_xlfn.NORM.DIST(AND(U$6&gt;=$F173,U$6&lt;=$H173)*(U$6-$F173+1),$J173/2,$M173,TRUE)-_xlfn.NORM.DIST(AND(U$6&gt;=$F173,U$6&lt;=$H173)*(T$6-$F173+1),$J173/2,$M173,TRUE))/(1-2*_xlfn.NORM.DIST(0,$J173/2,$M173,TRUE))*$D173+($K173="Steady Growth")*(AND(U$6&gt;=$F173,U$6&lt;=$H173)*((U$6-$F173+1)/($J173*($J173+1)/2)*$D173))+($K173="custom")*CustCF!O173</f>
        <v>0</v>
      </c>
      <c r="V173" s="95">
        <f>($K173="Bell Curve")*(_xlfn.NORM.DIST(AND(V$6&gt;=$F173,V$6&lt;=$H173)*(V$6-$F173+1),$J173/2,$M173,TRUE)-_xlfn.NORM.DIST(AND(V$6&gt;=$F173,V$6&lt;=$H173)*(U$6-$F173+1),$J173/2,$M173,TRUE))/(1-2*_xlfn.NORM.DIST(0,$J173/2,$M173,TRUE))*$D173+($K173="Steady Growth")*(AND(V$6&gt;=$F173,V$6&lt;=$H173)*((V$6-$F173+1)/($J173*($J173+1)/2)*$D173))+($K173="custom")*CustCF!P173</f>
        <v>0</v>
      </c>
      <c r="W173" s="95">
        <f>($K173="Bell Curve")*(_xlfn.NORM.DIST(AND(W$6&gt;=$F173,W$6&lt;=$H173)*(W$6-$F173+1),$J173/2,$M173,TRUE)-_xlfn.NORM.DIST(AND(W$6&gt;=$F173,W$6&lt;=$H173)*(V$6-$F173+1),$J173/2,$M173,TRUE))/(1-2*_xlfn.NORM.DIST(0,$J173/2,$M173,TRUE))*$D173+($K173="Steady Growth")*(AND(W$6&gt;=$F173,W$6&lt;=$H173)*((W$6-$F173+1)/($J173*($J173+1)/2)*$D173))+($K173="custom")*CustCF!Q173</f>
        <v>0</v>
      </c>
      <c r="X173" s="95">
        <f>($K173="Bell Curve")*(_xlfn.NORM.DIST(AND(X$6&gt;=$F173,X$6&lt;=$H173)*(X$6-$F173+1),$J173/2,$M173,TRUE)-_xlfn.NORM.DIST(AND(X$6&gt;=$F173,X$6&lt;=$H173)*(W$6-$F173+1),$J173/2,$M173,TRUE))/(1-2*_xlfn.NORM.DIST(0,$J173/2,$M173,TRUE))*$D173+($K173="Steady Growth")*(AND(X$6&gt;=$F173,X$6&lt;=$H173)*((X$6-$F173+1)/($J173*($J173+1)/2)*$D173))+($K173="custom")*CustCF!R173</f>
        <v>0</v>
      </c>
      <c r="Y173" s="95">
        <f>($K173="Bell Curve")*(_xlfn.NORM.DIST(AND(Y$6&gt;=$F173,Y$6&lt;=$H173)*(Y$6-$F173+1),$J173/2,$M173,TRUE)-_xlfn.NORM.DIST(AND(Y$6&gt;=$F173,Y$6&lt;=$H173)*(X$6-$F173+1),$J173/2,$M173,TRUE))/(1-2*_xlfn.NORM.DIST(0,$J173/2,$M173,TRUE))*$D173+($K173="Steady Growth")*(AND(Y$6&gt;=$F173,Y$6&lt;=$H173)*((Y$6-$F173+1)/($J173*($J173+1)/2)*$D173))+($K173="custom")*CustCF!S173</f>
        <v>0</v>
      </c>
      <c r="Z173" s="95">
        <f>($K173="Bell Curve")*(_xlfn.NORM.DIST(AND(Z$6&gt;=$F173,Z$6&lt;=$H173)*(Z$6-$F173+1),$J173/2,$M173,TRUE)-_xlfn.NORM.DIST(AND(Z$6&gt;=$F173,Z$6&lt;=$H173)*(Y$6-$F173+1),$J173/2,$M173,TRUE))/(1-2*_xlfn.NORM.DIST(0,$J173/2,$M173,TRUE))*$D173+($K173="Steady Growth")*(AND(Z$6&gt;=$F173,Z$6&lt;=$H173)*((Z$6-$F173+1)/($J173*($J173+1)/2)*$D173))+($K173="custom")*CustCF!T173</f>
        <v>0</v>
      </c>
      <c r="AA173" s="95">
        <f>($K173="Bell Curve")*(_xlfn.NORM.DIST(AND(AA$6&gt;=$F173,AA$6&lt;=$H173)*(AA$6-$F173+1),$J173/2,$M173,TRUE)-_xlfn.NORM.DIST(AND(AA$6&gt;=$F173,AA$6&lt;=$H173)*(Z$6-$F173+1),$J173/2,$M173,TRUE))/(1-2*_xlfn.NORM.DIST(0,$J173/2,$M173,TRUE))*$D173+($K173="Steady Growth")*(AND(AA$6&gt;=$F173,AA$6&lt;=$H173)*((AA$6-$F173+1)/($J173*($J173+1)/2)*$D173))+($K173="custom")*CustCF!U173</f>
        <v>0</v>
      </c>
      <c r="AB173" s="95">
        <f>($K173="Bell Curve")*(_xlfn.NORM.DIST(AND(AB$6&gt;=$F173,AB$6&lt;=$H173)*(AB$6-$F173+1),$J173/2,$M173,TRUE)-_xlfn.NORM.DIST(AND(AB$6&gt;=$F173,AB$6&lt;=$H173)*(AA$6-$F173+1),$J173/2,$M173,TRUE))/(1-2*_xlfn.NORM.DIST(0,$J173/2,$M173,TRUE))*$D173+($K173="Steady Growth")*(AND(AB$6&gt;=$F173,AB$6&lt;=$H173)*((AB$6-$F173+1)/($J173*($J173+1)/2)*$D173))+($K173="custom")*CustCF!V173</f>
        <v>0</v>
      </c>
      <c r="AC173" s="95">
        <f>($K173="Bell Curve")*(_xlfn.NORM.DIST(AND(AC$6&gt;=$F173,AC$6&lt;=$H173)*(AC$6-$F173+1),$J173/2,$M173,TRUE)-_xlfn.NORM.DIST(AND(AC$6&gt;=$F173,AC$6&lt;=$H173)*(AB$6-$F173+1),$J173/2,$M173,TRUE))/(1-2*_xlfn.NORM.DIST(0,$J173/2,$M173,TRUE))*$D173+($K173="Steady Growth")*(AND(AC$6&gt;=$F173,AC$6&lt;=$H173)*((AC$6-$F173+1)/($J173*($J173+1)/2)*$D173))+($K173="custom")*CustCF!W173</f>
        <v>0</v>
      </c>
      <c r="AD173" s="95">
        <f>($K173="Bell Curve")*(_xlfn.NORM.DIST(AND(AD$6&gt;=$F173,AD$6&lt;=$H173)*(AD$6-$F173+1),$J173/2,$M173,TRUE)-_xlfn.NORM.DIST(AND(AD$6&gt;=$F173,AD$6&lt;=$H173)*(AC$6-$F173+1),$J173/2,$M173,TRUE))/(1-2*_xlfn.NORM.DIST(0,$J173/2,$M173,TRUE))*$D173+($K173="Steady Growth")*(AND(AD$6&gt;=$F173,AD$6&lt;=$H173)*((AD$6-$F173+1)/($J173*($J173+1)/2)*$D173))+($K173="custom")*CustCF!X173</f>
        <v>0</v>
      </c>
      <c r="AE173" s="95">
        <f>($K173="Bell Curve")*(_xlfn.NORM.DIST(AND(AE$6&gt;=$F173,AE$6&lt;=$H173)*(AE$6-$F173+1),$J173/2,$M173,TRUE)-_xlfn.NORM.DIST(AND(AE$6&gt;=$F173,AE$6&lt;=$H173)*(AD$6-$F173+1),$J173/2,$M173,TRUE))/(1-2*_xlfn.NORM.DIST(0,$J173/2,$M173,TRUE))*$D173+($K173="Steady Growth")*(AND(AE$6&gt;=$F173,AE$6&lt;=$H173)*((AE$6-$F173+1)/($J173*($J173+1)/2)*$D173))+($K173="custom")*CustCF!Y173</f>
        <v>0</v>
      </c>
      <c r="AF173" s="95">
        <f>($K173="Bell Curve")*(_xlfn.NORM.DIST(AND(AF$6&gt;=$F173,AF$6&lt;=$H173)*(AF$6-$F173+1),$J173/2,$M173,TRUE)-_xlfn.NORM.DIST(AND(AF$6&gt;=$F173,AF$6&lt;=$H173)*(AE$6-$F173+1),$J173/2,$M173,TRUE))/(1-2*_xlfn.NORM.DIST(0,$J173/2,$M173,TRUE))*$D173+($K173="Steady Growth")*(AND(AF$6&gt;=$F173,AF$6&lt;=$H173)*((AF$6-$F173+1)/($J173*($J173+1)/2)*$D173))+($K173="custom")*CustCF!Z173</f>
        <v>0</v>
      </c>
      <c r="AG173" s="95">
        <f>($K173="Bell Curve")*(_xlfn.NORM.DIST(AND(AG$6&gt;=$F173,AG$6&lt;=$H173)*(AG$6-$F173+1),$J173/2,$M173,TRUE)-_xlfn.NORM.DIST(AND(AG$6&gt;=$F173,AG$6&lt;=$H173)*(AF$6-$F173+1),$J173/2,$M173,TRUE))/(1-2*_xlfn.NORM.DIST(0,$J173/2,$M173,TRUE))*$D173+($K173="Steady Growth")*(AND(AG$6&gt;=$F173,AG$6&lt;=$H173)*((AG$6-$F173+1)/($J173*($J173+1)/2)*$D173))+($K173="custom")*CustCF!AA173</f>
        <v>0</v>
      </c>
      <c r="AH173" s="95">
        <f>($K173="Bell Curve")*(_xlfn.NORM.DIST(AND(AH$6&gt;=$F173,AH$6&lt;=$H173)*(AH$6-$F173+1),$J173/2,$M173,TRUE)-_xlfn.NORM.DIST(AND(AH$6&gt;=$F173,AH$6&lt;=$H173)*(AG$6-$F173+1),$J173/2,$M173,TRUE))/(1-2*_xlfn.NORM.DIST(0,$J173/2,$M173,TRUE))*$D173+($K173="Steady Growth")*(AND(AH$6&gt;=$F173,AH$6&lt;=$H173)*((AH$6-$F173+1)/($J173*($J173+1)/2)*$D173))+($K173="custom")*CustCF!AB173</f>
        <v>0</v>
      </c>
      <c r="AI173" s="95">
        <f>($K173="Bell Curve")*(_xlfn.NORM.DIST(AND(AI$6&gt;=$F173,AI$6&lt;=$H173)*(AI$6-$F173+1),$J173/2,$M173,TRUE)-_xlfn.NORM.DIST(AND(AI$6&gt;=$F173,AI$6&lt;=$H173)*(AH$6-$F173+1),$J173/2,$M173,TRUE))/(1-2*_xlfn.NORM.DIST(0,$J173/2,$M173,TRUE))*$D173+($K173="Steady Growth")*(AND(AI$6&gt;=$F173,AI$6&lt;=$H173)*((AI$6-$F173+1)/($J173*($J173+1)/2)*$D173))+($K173="custom")*CustCF!AC173</f>
        <v>0</v>
      </c>
      <c r="AJ173" s="95">
        <f>($K173="Bell Curve")*(_xlfn.NORM.DIST(AND(AJ$6&gt;=$F173,AJ$6&lt;=$H173)*(AJ$6-$F173+1),$J173/2,$M173,TRUE)-_xlfn.NORM.DIST(AND(AJ$6&gt;=$F173,AJ$6&lt;=$H173)*(AI$6-$F173+1),$J173/2,$M173,TRUE))/(1-2*_xlfn.NORM.DIST(0,$J173/2,$M173,TRUE))*$D173+($K173="Steady Growth")*(AND(AJ$6&gt;=$F173,AJ$6&lt;=$H173)*((AJ$6-$F173+1)/($J173*($J173+1)/2)*$D173))+($K173="custom")*CustCF!AD173</f>
        <v>0</v>
      </c>
      <c r="AK173" s="95">
        <f>($K173="Bell Curve")*(_xlfn.NORM.DIST(AND(AK$6&gt;=$F173,AK$6&lt;=$H173)*(AK$6-$F173+1),$J173/2,$M173,TRUE)-_xlfn.NORM.DIST(AND(AK$6&gt;=$F173,AK$6&lt;=$H173)*(AJ$6-$F173+1),$J173/2,$M173,TRUE))/(1-2*_xlfn.NORM.DIST(0,$J173/2,$M173,TRUE))*$D173+($K173="Steady Growth")*(AND(AK$6&gt;=$F173,AK$6&lt;=$H173)*((AK$6-$F173+1)/($J173*($J173+1)/2)*$D173))+($K173="custom")*CustCF!AE173</f>
        <v>0</v>
      </c>
      <c r="AL173" s="95">
        <f>($K173="Bell Curve")*(_xlfn.NORM.DIST(AND(AL$6&gt;=$F173,AL$6&lt;=$H173)*(AL$6-$F173+1),$J173/2,$M173,TRUE)-_xlfn.NORM.DIST(AND(AL$6&gt;=$F173,AL$6&lt;=$H173)*(AK$6-$F173+1),$J173/2,$M173,TRUE))/(1-2*_xlfn.NORM.DIST(0,$J173/2,$M173,TRUE))*$D173+($K173="Steady Growth")*(AND(AL$6&gt;=$F173,AL$6&lt;=$H173)*((AL$6-$F173+1)/($J173*($J173+1)/2)*$D173))+($K173="custom")*CustCF!AF173</f>
        <v>0</v>
      </c>
      <c r="AM173" s="95">
        <f>($K173="Bell Curve")*(_xlfn.NORM.DIST(AND(AM$6&gt;=$F173,AM$6&lt;=$H173)*(AM$6-$F173+1),$J173/2,$M173,TRUE)-_xlfn.NORM.DIST(AND(AM$6&gt;=$F173,AM$6&lt;=$H173)*(AL$6-$F173+1),$J173/2,$M173,TRUE))/(1-2*_xlfn.NORM.DIST(0,$J173/2,$M173,TRUE))*$D173+($K173="Steady Growth")*(AND(AM$6&gt;=$F173,AM$6&lt;=$H173)*((AM$6-$F173+1)/($J173*($J173+1)/2)*$D173))+($K173="custom")*CustCF!AG173</f>
        <v>0</v>
      </c>
      <c r="AN173" s="95">
        <f>($K173="Bell Curve")*(_xlfn.NORM.DIST(AND(AN$6&gt;=$F173,AN$6&lt;=$H173)*(AN$6-$F173+1),$J173/2,$M173,TRUE)-_xlfn.NORM.DIST(AND(AN$6&gt;=$F173,AN$6&lt;=$H173)*(AM$6-$F173+1),$J173/2,$M173,TRUE))/(1-2*_xlfn.NORM.DIST(0,$J173/2,$M173,TRUE))*$D173+($K173="Steady Growth")*(AND(AN$6&gt;=$F173,AN$6&lt;=$H173)*((AN$6-$F173+1)/($J173*($J173+1)/2)*$D173))+($K173="custom")*CustCF!AH173</f>
        <v>0</v>
      </c>
      <c r="AO173" s="95">
        <f>($K173="Bell Curve")*(_xlfn.NORM.DIST(AND(AO$6&gt;=$F173,AO$6&lt;=$H173)*(AO$6-$F173+1),$J173/2,$M173,TRUE)-_xlfn.NORM.DIST(AND(AO$6&gt;=$F173,AO$6&lt;=$H173)*(AN$6-$F173+1),$J173/2,$M173,TRUE))/(1-2*_xlfn.NORM.DIST(0,$J173/2,$M173,TRUE))*$D173+($K173="Steady Growth")*(AND(AO$6&gt;=$F173,AO$6&lt;=$H173)*((AO$6-$F173+1)/($J173*($J173+1)/2)*$D173))+($K173="custom")*CustCF!AI173</f>
        <v>0</v>
      </c>
      <c r="AP173" s="95">
        <f>($K173="Bell Curve")*(_xlfn.NORM.DIST(AND(AP$6&gt;=$F173,AP$6&lt;=$H173)*(AP$6-$F173+1),$J173/2,$M173,TRUE)-_xlfn.NORM.DIST(AND(AP$6&gt;=$F173,AP$6&lt;=$H173)*(AO$6-$F173+1),$J173/2,$M173,TRUE))/(1-2*_xlfn.NORM.DIST(0,$J173/2,$M173,TRUE))*$D173+($K173="Steady Growth")*(AND(AP$6&gt;=$F173,AP$6&lt;=$H173)*((AP$6-$F173+1)/($J173*($J173+1)/2)*$D173))+($K173="custom")*CustCF!AJ173</f>
        <v>0</v>
      </c>
      <c r="AQ173" s="95">
        <f>($K173="Bell Curve")*(_xlfn.NORM.DIST(AND(AQ$6&gt;=$F173,AQ$6&lt;=$H173)*(AQ$6-$F173+1),$J173/2,$M173,TRUE)-_xlfn.NORM.DIST(AND(AQ$6&gt;=$F173,AQ$6&lt;=$H173)*(AP$6-$F173+1),$J173/2,$M173,TRUE))/(1-2*_xlfn.NORM.DIST(0,$J173/2,$M173,TRUE))*$D173+($K173="Steady Growth")*(AND(AQ$6&gt;=$F173,AQ$6&lt;=$H173)*((AQ$6-$F173+1)/($J173*($J173+1)/2)*$D173))+($K173="custom")*CustCF!AK173</f>
        <v>0</v>
      </c>
      <c r="AR173" s="95">
        <f>($K173="Bell Curve")*(_xlfn.NORM.DIST(AND(AR$6&gt;=$F173,AR$6&lt;=$H173)*(AR$6-$F173+1),$J173/2,$M173,TRUE)-_xlfn.NORM.DIST(AND(AR$6&gt;=$F173,AR$6&lt;=$H173)*(AQ$6-$F173+1),$J173/2,$M173,TRUE))/(1-2*_xlfn.NORM.DIST(0,$J173/2,$M173,TRUE))*$D173+($K173="Steady Growth")*(AND(AR$6&gt;=$F173,AR$6&lt;=$H173)*((AR$6-$F173+1)/($J173*($J173+1)/2)*$D173))+($K173="custom")*CustCF!AL173</f>
        <v>0</v>
      </c>
      <c r="AS173" s="95">
        <f>($K173="Bell Curve")*(_xlfn.NORM.DIST(AND(AS$6&gt;=$F173,AS$6&lt;=$H173)*(AS$6-$F173+1),$J173/2,$M173,TRUE)-_xlfn.NORM.DIST(AND(AS$6&gt;=$F173,AS$6&lt;=$H173)*(AR$6-$F173+1),$J173/2,$M173,TRUE))/(1-2*_xlfn.NORM.DIST(0,$J173/2,$M173,TRUE))*$D173+($K173="Steady Growth")*(AND(AS$6&gt;=$F173,AS$6&lt;=$H173)*((AS$6-$F173+1)/($J173*($J173+1)/2)*$D173))+($K173="custom")*CustCF!AM173</f>
        <v>0</v>
      </c>
      <c r="AT173" s="95">
        <f>($K173="Bell Curve")*(_xlfn.NORM.DIST(AND(AT$6&gt;=$F173,AT$6&lt;=$H173)*(AT$6-$F173+1),$J173/2,$M173,TRUE)-_xlfn.NORM.DIST(AND(AT$6&gt;=$F173,AT$6&lt;=$H173)*(AS$6-$F173+1),$J173/2,$M173,TRUE))/(1-2*_xlfn.NORM.DIST(0,$J173/2,$M173,TRUE))*$D173+($K173="Steady Growth")*(AND(AT$6&gt;=$F173,AT$6&lt;=$H173)*((AT$6-$F173+1)/($J173*($J173+1)/2)*$D173))+($K173="custom")*CustCF!AN173</f>
        <v>0</v>
      </c>
      <c r="AU173" s="95">
        <f>($K173="Bell Curve")*(_xlfn.NORM.DIST(AND(AU$6&gt;=$F173,AU$6&lt;=$H173)*(AU$6-$F173+1),$J173/2,$M173,TRUE)-_xlfn.NORM.DIST(AND(AU$6&gt;=$F173,AU$6&lt;=$H173)*(AT$6-$F173+1),$J173/2,$M173,TRUE))/(1-2*_xlfn.NORM.DIST(0,$J173/2,$M173,TRUE))*$D173+($K173="Steady Growth")*(AND(AU$6&gt;=$F173,AU$6&lt;=$H173)*((AU$6-$F173+1)/($J173*($J173+1)/2)*$D173))+($K173="custom")*CustCF!AO173</f>
        <v>0</v>
      </c>
      <c r="AV173" s="95">
        <f>($K173="Bell Curve")*(_xlfn.NORM.DIST(AND(AV$6&gt;=$F173,AV$6&lt;=$H173)*(AV$6-$F173+1),$J173/2,$M173,TRUE)-_xlfn.NORM.DIST(AND(AV$6&gt;=$F173,AV$6&lt;=$H173)*(AU$6-$F173+1),$J173/2,$M173,TRUE))/(1-2*_xlfn.NORM.DIST(0,$J173/2,$M173,TRUE))*$D173+($K173="Steady Growth")*(AND(AV$6&gt;=$F173,AV$6&lt;=$H173)*((AV$6-$F173+1)/($J173*($J173+1)/2)*$D173))+($K173="custom")*CustCF!AP173</f>
        <v>0</v>
      </c>
      <c r="AW173" s="95">
        <f>($K173="Bell Curve")*(_xlfn.NORM.DIST(AND(AW$6&gt;=$F173,AW$6&lt;=$H173)*(AW$6-$F173+1),$J173/2,$M173,TRUE)-_xlfn.NORM.DIST(AND(AW$6&gt;=$F173,AW$6&lt;=$H173)*(AV$6-$F173+1),$J173/2,$M173,TRUE))/(1-2*_xlfn.NORM.DIST(0,$J173/2,$M173,TRUE))*$D173+($K173="Steady Growth")*(AND(AW$6&gt;=$F173,AW$6&lt;=$H173)*((AW$6-$F173+1)/($J173*($J173+1)/2)*$D173))+($K173="custom")*CustCF!AQ173</f>
        <v>0</v>
      </c>
      <c r="AX173" s="95">
        <f>($K173="Bell Curve")*(_xlfn.NORM.DIST(AND(AX$6&gt;=$F173,AX$6&lt;=$H173)*(AX$6-$F173+1),$J173/2,$M173,TRUE)-_xlfn.NORM.DIST(AND(AX$6&gt;=$F173,AX$6&lt;=$H173)*(AW$6-$F173+1),$J173/2,$M173,TRUE))/(1-2*_xlfn.NORM.DIST(0,$J173/2,$M173,TRUE))*$D173+($K173="Steady Growth")*(AND(AX$6&gt;=$F173,AX$6&lt;=$H173)*((AX$6-$F173+1)/($J173*($J173+1)/2)*$D173))+($K173="custom")*CustCF!AR173</f>
        <v>0</v>
      </c>
      <c r="AY173" s="95">
        <f>($K173="Bell Curve")*(_xlfn.NORM.DIST(AND(AY$6&gt;=$F173,AY$6&lt;=$H173)*(AY$6-$F173+1),$J173/2,$M173,TRUE)-_xlfn.NORM.DIST(AND(AY$6&gt;=$F173,AY$6&lt;=$H173)*(AX$6-$F173+1),$J173/2,$M173,TRUE))/(1-2*_xlfn.NORM.DIST(0,$J173/2,$M173,TRUE))*$D173+($K173="Steady Growth")*(AND(AY$6&gt;=$F173,AY$6&lt;=$H173)*((AY$6-$F173+1)/($J173*($J173+1)/2)*$D173))+($K173="custom")*CustCF!AS173</f>
        <v>0</v>
      </c>
      <c r="AZ173" s="95">
        <f>($K173="Bell Curve")*(_xlfn.NORM.DIST(AND(AZ$6&gt;=$F173,AZ$6&lt;=$H173)*(AZ$6-$F173+1),$J173/2,$M173,TRUE)-_xlfn.NORM.DIST(AND(AZ$6&gt;=$F173,AZ$6&lt;=$H173)*(AY$6-$F173+1),$J173/2,$M173,TRUE))/(1-2*_xlfn.NORM.DIST(0,$J173/2,$M173,TRUE))*$D173+($K173="Steady Growth")*(AND(AZ$6&gt;=$F173,AZ$6&lt;=$H173)*((AZ$6-$F173+1)/($J173*($J173+1)/2)*$D173))+($K173="custom")*CustCF!AT173</f>
        <v>0</v>
      </c>
      <c r="BA173" s="95">
        <f>($K173="Bell Curve")*(_xlfn.NORM.DIST(AND(BA$6&gt;=$F173,BA$6&lt;=$H173)*(BA$6-$F173+1),$J173/2,$M173,TRUE)-_xlfn.NORM.DIST(AND(BA$6&gt;=$F173,BA$6&lt;=$H173)*(AZ$6-$F173+1),$J173/2,$M173,TRUE))/(1-2*_xlfn.NORM.DIST(0,$J173/2,$M173,TRUE))*$D173+($K173="Steady Growth")*(AND(BA$6&gt;=$F173,BA$6&lt;=$H173)*((BA$6-$F173+1)/($J173*($J173+1)/2)*$D173))+($K173="custom")*CustCF!AU173</f>
        <v>0</v>
      </c>
      <c r="BB173" s="95">
        <f>($K173="Bell Curve")*(_xlfn.NORM.DIST(AND(BB$6&gt;=$F173,BB$6&lt;=$H173)*(BB$6-$F173+1),$J173/2,$M173,TRUE)-_xlfn.NORM.DIST(AND(BB$6&gt;=$F173,BB$6&lt;=$H173)*(BA$6-$F173+1),$J173/2,$M173,TRUE))/(1-2*_xlfn.NORM.DIST(0,$J173/2,$M173,TRUE))*$D173+($K173="Steady Growth")*(AND(BB$6&gt;=$F173,BB$6&lt;=$H173)*((BB$6-$F173+1)/($J173*($J173+1)/2)*$D173))+($K173="custom")*CustCF!AV173</f>
        <v>0</v>
      </c>
      <c r="BC173" s="95">
        <f>($K173="Bell Curve")*(_xlfn.NORM.DIST(AND(BC$6&gt;=$F173,BC$6&lt;=$H173)*(BC$6-$F173+1),$J173/2,$M173,TRUE)-_xlfn.NORM.DIST(AND(BC$6&gt;=$F173,BC$6&lt;=$H173)*(BB$6-$F173+1),$J173/2,$M173,TRUE))/(1-2*_xlfn.NORM.DIST(0,$J173/2,$M173,TRUE))*$D173+($K173="Steady Growth")*(AND(BC$6&gt;=$F173,BC$6&lt;=$H173)*((BC$6-$F173+1)/($J173*($J173+1)/2)*$D173))+($K173="custom")*CustCF!AW173</f>
        <v>0</v>
      </c>
      <c r="BD173" s="95">
        <f>($K173="Bell Curve")*(_xlfn.NORM.DIST(AND(BD$6&gt;=$F173,BD$6&lt;=$H173)*(BD$6-$F173+1),$J173/2,$M173,TRUE)-_xlfn.NORM.DIST(AND(BD$6&gt;=$F173,BD$6&lt;=$H173)*(BC$6-$F173+1),$J173/2,$M173,TRUE))/(1-2*_xlfn.NORM.DIST(0,$J173/2,$M173,TRUE))*$D173+($K173="Steady Growth")*(AND(BD$6&gt;=$F173,BD$6&lt;=$H173)*((BD$6-$F173+1)/($J173*($J173+1)/2)*$D173))+($K173="custom")*CustCF!AX173</f>
        <v>0</v>
      </c>
      <c r="BE173" s="95">
        <f>($K173="Bell Curve")*(_xlfn.NORM.DIST(AND(BE$6&gt;=$F173,BE$6&lt;=$H173)*(BE$6-$F173+1),$J173/2,$M173,TRUE)-_xlfn.NORM.DIST(AND(BE$6&gt;=$F173,BE$6&lt;=$H173)*(BD$6-$F173+1),$J173/2,$M173,TRUE))/(1-2*_xlfn.NORM.DIST(0,$J173/2,$M173,TRUE))*$D173+($K173="Steady Growth")*(AND(BE$6&gt;=$F173,BE$6&lt;=$H173)*((BE$6-$F173+1)/($J173*($J173+1)/2)*$D173))+($K173="custom")*CustCF!AY173</f>
        <v>0</v>
      </c>
      <c r="BF173" s="95">
        <f>($K173="Bell Curve")*(_xlfn.NORM.DIST(AND(BF$6&gt;=$F173,BF$6&lt;=$H173)*(BF$6-$F173+1),$J173/2,$M173,TRUE)-_xlfn.NORM.DIST(AND(BF$6&gt;=$F173,BF$6&lt;=$H173)*(BE$6-$F173+1),$J173/2,$M173,TRUE))/(1-2*_xlfn.NORM.DIST(0,$J173/2,$M173,TRUE))*$D173+($K173="Steady Growth")*(AND(BF$6&gt;=$F173,BF$6&lt;=$H173)*((BF$6-$F173+1)/($J173*($J173+1)/2)*$D173))+($K173="custom")*CustCF!AZ173</f>
        <v>0</v>
      </c>
      <c r="BG173" s="95">
        <f>($K173="Bell Curve")*(_xlfn.NORM.DIST(AND(BG$6&gt;=$F173,BG$6&lt;=$H173)*(BG$6-$F173+1),$J173/2,$M173,TRUE)-_xlfn.NORM.DIST(AND(BG$6&gt;=$F173,BG$6&lt;=$H173)*(BF$6-$F173+1),$J173/2,$M173,TRUE))/(1-2*_xlfn.NORM.DIST(0,$J173/2,$M173,TRUE))*$D173+($K173="Steady Growth")*(AND(BG$6&gt;=$F173,BG$6&lt;=$H173)*((BG$6-$F173+1)/($J173*($J173+1)/2)*$D173))+($K173="custom")*CustCF!BA173</f>
        <v>0</v>
      </c>
      <c r="BH173" s="95">
        <f>($K173="Bell Curve")*(_xlfn.NORM.DIST(AND(BH$6&gt;=$F173,BH$6&lt;=$H173)*(BH$6-$F173+1),$J173/2,$M173,TRUE)-_xlfn.NORM.DIST(AND(BH$6&gt;=$F173,BH$6&lt;=$H173)*(BG$6-$F173+1),$J173/2,$M173,TRUE))/(1-2*_xlfn.NORM.DIST(0,$J173/2,$M173,TRUE))*$D173+($K173="Steady Growth")*(AND(BH$6&gt;=$F173,BH$6&lt;=$H173)*((BH$6-$F173+1)/($J173*($J173+1)/2)*$D173))+($K173="custom")*CustCF!BB173</f>
        <v>0</v>
      </c>
      <c r="BI173" s="95">
        <f>($K173="Bell Curve")*(_xlfn.NORM.DIST(AND(BI$6&gt;=$F173,BI$6&lt;=$H173)*(BI$6-$F173+1),$J173/2,$M173,TRUE)-_xlfn.NORM.DIST(AND(BI$6&gt;=$F173,BI$6&lt;=$H173)*(BH$6-$F173+1),$J173/2,$M173,TRUE))/(1-2*_xlfn.NORM.DIST(0,$J173/2,$M173,TRUE))*$D173+($K173="Steady Growth")*(AND(BI$6&gt;=$F173,BI$6&lt;=$H173)*((BI$6-$F173+1)/($J173*($J173+1)/2)*$D173))+($K173="custom")*CustCF!BC173</f>
        <v>0</v>
      </c>
      <c r="BJ173" s="95">
        <f>($K173="Bell Curve")*(_xlfn.NORM.DIST(AND(BJ$6&gt;=$F173,BJ$6&lt;=$H173)*(BJ$6-$F173+1),$J173/2,$M173,TRUE)-_xlfn.NORM.DIST(AND(BJ$6&gt;=$F173,BJ$6&lt;=$H173)*(BI$6-$F173+1),$J173/2,$M173,TRUE))/(1-2*_xlfn.NORM.DIST(0,$J173/2,$M173,TRUE))*$D173+($K173="Steady Growth")*(AND(BJ$6&gt;=$F173,BJ$6&lt;=$H173)*((BJ$6-$F173+1)/($J173*($J173+1)/2)*$D173))+($K173="custom")*CustCF!BD173</f>
        <v>0</v>
      </c>
      <c r="BK173" s="95">
        <f>($K173="Bell Curve")*(_xlfn.NORM.DIST(AND(BK$6&gt;=$F173,BK$6&lt;=$H173)*(BK$6-$F173+1),$J173/2,$M173,TRUE)-_xlfn.NORM.DIST(AND(BK$6&gt;=$F173,BK$6&lt;=$H173)*(BJ$6-$F173+1),$J173/2,$M173,TRUE))/(1-2*_xlfn.NORM.DIST(0,$J173/2,$M173,TRUE))*$D173+($K173="Steady Growth")*(AND(BK$6&gt;=$F173,BK$6&lt;=$H173)*((BK$6-$F173+1)/($J173*($J173+1)/2)*$D173))+($K173="custom")*CustCF!BE173</f>
        <v>0</v>
      </c>
      <c r="BL173" s="95">
        <f>($K173="Bell Curve")*(_xlfn.NORM.DIST(AND(BL$6&gt;=$F173,BL$6&lt;=$H173)*(BL$6-$F173+1),$J173/2,$M173,TRUE)-_xlfn.NORM.DIST(AND(BL$6&gt;=$F173,BL$6&lt;=$H173)*(BK$6-$F173+1),$J173/2,$M173,TRUE))/(1-2*_xlfn.NORM.DIST(0,$J173/2,$M173,TRUE))*$D173+($K173="Steady Growth")*(AND(BL$6&gt;=$F173,BL$6&lt;=$H173)*((BL$6-$F173+1)/($J173*($J173+1)/2)*$D173))+($K173="custom")*CustCF!BF173</f>
        <v>0</v>
      </c>
      <c r="BM173" s="95">
        <f>($K173="Bell Curve")*(_xlfn.NORM.DIST(AND(BM$6&gt;=$F173,BM$6&lt;=$H173)*(BM$6-$F173+1),$J173/2,$M173,TRUE)-_xlfn.NORM.DIST(AND(BM$6&gt;=$F173,BM$6&lt;=$H173)*(BL$6-$F173+1),$J173/2,$M173,TRUE))/(1-2*_xlfn.NORM.DIST(0,$J173/2,$M173,TRUE))*$D173+($K173="Steady Growth")*(AND(BM$6&gt;=$F173,BM$6&lt;=$H173)*((BM$6-$F173+1)/($J173*($J173+1)/2)*$D173))+($K173="custom")*CustCF!BG173</f>
        <v>0</v>
      </c>
      <c r="BN173" s="95">
        <f>($K173="Bell Curve")*(_xlfn.NORM.DIST(AND(BN$6&gt;=$F173,BN$6&lt;=$H173)*(BN$6-$F173+1),$J173/2,$M173,TRUE)-_xlfn.NORM.DIST(AND(BN$6&gt;=$F173,BN$6&lt;=$H173)*(BM$6-$F173+1),$J173/2,$M173,TRUE))/(1-2*_xlfn.NORM.DIST(0,$J173/2,$M173,TRUE))*$D173+($K173="Steady Growth")*(AND(BN$6&gt;=$F173,BN$6&lt;=$H173)*((BN$6-$F173+1)/($J173*($J173+1)/2)*$D173))+($K173="custom")*CustCF!BH173</f>
        <v>0</v>
      </c>
      <c r="BO173" s="95">
        <f>($K173="Bell Curve")*(_xlfn.NORM.DIST(AND(BO$6&gt;=$F173,BO$6&lt;=$H173)*(BO$6-$F173+1),$J173/2,$M173,TRUE)-_xlfn.NORM.DIST(AND(BO$6&gt;=$F173,BO$6&lt;=$H173)*(BN$6-$F173+1),$J173/2,$M173,TRUE))/(1-2*_xlfn.NORM.DIST(0,$J173/2,$M173,TRUE))*$D173+($K173="Steady Growth")*(AND(BO$6&gt;=$F173,BO$6&lt;=$H173)*((BO$6-$F173+1)/($J173*($J173+1)/2)*$D173))+($K173="custom")*CustCF!BI173</f>
        <v>0</v>
      </c>
      <c r="BP173" s="95">
        <f>($K173="Bell Curve")*(_xlfn.NORM.DIST(AND(BP$6&gt;=$F173,BP$6&lt;=$H173)*(BP$6-$F173+1),$J173/2,$M173,TRUE)-_xlfn.NORM.DIST(AND(BP$6&gt;=$F173,BP$6&lt;=$H173)*(BO$6-$F173+1),$J173/2,$M173,TRUE))/(1-2*_xlfn.NORM.DIST(0,$J173/2,$M173,TRUE))*$D173+($K173="Steady Growth")*(AND(BP$6&gt;=$F173,BP$6&lt;=$H173)*((BP$6-$F173+1)/($J173*($J173+1)/2)*$D173))+($K173="custom")*CustCF!BJ173</f>
        <v>0</v>
      </c>
      <c r="BQ173" s="95">
        <f>($K173="Bell Curve")*(_xlfn.NORM.DIST(AND(BQ$6&gt;=$F173,BQ$6&lt;=$H173)*(BQ$6-$F173+1),$J173/2,$M173,TRUE)-_xlfn.NORM.DIST(AND(BQ$6&gt;=$F173,BQ$6&lt;=$H173)*(BP$6-$F173+1),$J173/2,$M173,TRUE))/(1-2*_xlfn.NORM.DIST(0,$J173/2,$M173,TRUE))*$D173+($K173="Steady Growth")*(AND(BQ$6&gt;=$F173,BQ$6&lt;=$H173)*((BQ$6-$F173+1)/($J173*($J173+1)/2)*$D173))+($K173="custom")*CustCF!BK173</f>
        <v>0</v>
      </c>
      <c r="BR173" s="95">
        <f>($K173="Bell Curve")*(_xlfn.NORM.DIST(AND(BR$6&gt;=$F173,BR$6&lt;=$H173)*(BR$6-$F173+1),$J173/2,$M173,TRUE)-_xlfn.NORM.DIST(AND(BR$6&gt;=$F173,BR$6&lt;=$H173)*(BQ$6-$F173+1),$J173/2,$M173,TRUE))/(1-2*_xlfn.NORM.DIST(0,$J173/2,$M173,TRUE))*$D173+($K173="Steady Growth")*(AND(BR$6&gt;=$F173,BR$6&lt;=$H173)*((BR$6-$F173+1)/($J173*($J173+1)/2)*$D173))+($K173="custom")*CustCF!BL173</f>
        <v>0</v>
      </c>
      <c r="BS173" s="95">
        <f>($K173="Bell Curve")*(_xlfn.NORM.DIST(AND(BS$6&gt;=$F173,BS$6&lt;=$H173)*(BS$6-$F173+1),$J173/2,$M173,TRUE)-_xlfn.NORM.DIST(AND(BS$6&gt;=$F173,BS$6&lt;=$H173)*(BR$6-$F173+1),$J173/2,$M173,TRUE))/(1-2*_xlfn.NORM.DIST(0,$J173/2,$M173,TRUE))*$D173+($K173="Steady Growth")*(AND(BS$6&gt;=$F173,BS$6&lt;=$H173)*((BS$6-$F173+1)/($J173*($J173+1)/2)*$D173))+($K173="custom")*CustCF!BM173</f>
        <v>0</v>
      </c>
      <c r="BT173" s="95">
        <f>($K173="Bell Curve")*(_xlfn.NORM.DIST(AND(BT$6&gt;=$F173,BT$6&lt;=$H173)*(BT$6-$F173+1),$J173/2,$M173,TRUE)-_xlfn.NORM.DIST(AND(BT$6&gt;=$F173,BT$6&lt;=$H173)*(BS$6-$F173+1),$J173/2,$M173,TRUE))/(1-2*_xlfn.NORM.DIST(0,$J173/2,$M173,TRUE))*$D173+($K173="Steady Growth")*(AND(BT$6&gt;=$F173,BT$6&lt;=$H173)*((BT$6-$F173+1)/($J173*($J173+1)/2)*$D173))+($K173="custom")*CustCF!BN173</f>
        <v>0</v>
      </c>
      <c r="BU173" s="95">
        <f>($K173="Bell Curve")*(_xlfn.NORM.DIST(AND(BU$6&gt;=$F173,BU$6&lt;=$H173)*(BU$6-$F173+1),$J173/2,$M173,TRUE)-_xlfn.NORM.DIST(AND(BU$6&gt;=$F173,BU$6&lt;=$H173)*(BT$6-$F173+1),$J173/2,$M173,TRUE))/(1-2*_xlfn.NORM.DIST(0,$J173/2,$M173,TRUE))*$D173+($K173="Steady Growth")*(AND(BU$6&gt;=$F173,BU$6&lt;=$H173)*((BU$6-$F173+1)/($J173*($J173+1)/2)*$D173))+($K173="custom")*CustCF!BO173</f>
        <v>0</v>
      </c>
      <c r="BV173" s="95">
        <f>($K173="Bell Curve")*(_xlfn.NORM.DIST(AND(BV$6&gt;=$F173,BV$6&lt;=$H173)*(BV$6-$F173+1),$J173/2,$M173,TRUE)-_xlfn.NORM.DIST(AND(BV$6&gt;=$F173,BV$6&lt;=$H173)*(BU$6-$F173+1),$J173/2,$M173,TRUE))/(1-2*_xlfn.NORM.DIST(0,$J173/2,$M173,TRUE))*$D173+($K173="Steady Growth")*(AND(BV$6&gt;=$F173,BV$6&lt;=$H173)*((BV$6-$F173+1)/($J173*($J173+1)/2)*$D173))+($K173="custom")*CustCF!BP173</f>
        <v>0</v>
      </c>
      <c r="BW173" s="95">
        <f>($K173="Bell Curve")*(_xlfn.NORM.DIST(AND(BW$6&gt;=$F173,BW$6&lt;=$H173)*(BW$6-$F173+1),$J173/2,$M173,TRUE)-_xlfn.NORM.DIST(AND(BW$6&gt;=$F173,BW$6&lt;=$H173)*(BV$6-$F173+1),$J173/2,$M173,TRUE))/(1-2*_xlfn.NORM.DIST(0,$J173/2,$M173,TRUE))*$D173+($K173="Steady Growth")*(AND(BW$6&gt;=$F173,BW$6&lt;=$H173)*((BW$6-$F173+1)/($J173*($J173+1)/2)*$D173))+($K173="custom")*CustCF!BQ173</f>
        <v>0</v>
      </c>
      <c r="BX173" s="95">
        <f>($K173="Bell Curve")*(_xlfn.NORM.DIST(AND(BX$6&gt;=$F173,BX$6&lt;=$H173)*(BX$6-$F173+1),$J173/2,$M173,TRUE)-_xlfn.NORM.DIST(AND(BX$6&gt;=$F173,BX$6&lt;=$H173)*(BW$6-$F173+1),$J173/2,$M173,TRUE))/(1-2*_xlfn.NORM.DIST(0,$J173/2,$M173,TRUE))*$D173+($K173="Steady Growth")*(AND(BX$6&gt;=$F173,BX$6&lt;=$H173)*((BX$6-$F173+1)/($J173*($J173+1)/2)*$D173))+($K173="custom")*CustCF!BR173</f>
        <v>0</v>
      </c>
      <c r="BY173" s="95">
        <f>($K173="Bell Curve")*(_xlfn.NORM.DIST(AND(BY$6&gt;=$F173,BY$6&lt;=$H173)*(BY$6-$F173+1),$J173/2,$M173,TRUE)-_xlfn.NORM.DIST(AND(BY$6&gt;=$F173,BY$6&lt;=$H173)*(BX$6-$F173+1),$J173/2,$M173,TRUE))/(1-2*_xlfn.NORM.DIST(0,$J173/2,$M173,TRUE))*$D173+($K173="Steady Growth")*(AND(BY$6&gt;=$F173,BY$6&lt;=$H173)*((BY$6-$F173+1)/($J173*($J173+1)/2)*$D173))+($K173="custom")*CustCF!BS173</f>
        <v>0</v>
      </c>
      <c r="BZ173" s="95">
        <f>($K173="Bell Curve")*(_xlfn.NORM.DIST(AND(BZ$6&gt;=$F173,BZ$6&lt;=$H173)*(BZ$6-$F173+1),$J173/2,$M173,TRUE)-_xlfn.NORM.DIST(AND(BZ$6&gt;=$F173,BZ$6&lt;=$H173)*(BY$6-$F173+1),$J173/2,$M173,TRUE))/(1-2*_xlfn.NORM.DIST(0,$J173/2,$M173,TRUE))*$D173+($K173="Steady Growth")*(AND(BZ$6&gt;=$F173,BZ$6&lt;=$H173)*((BZ$6-$F173+1)/($J173*($J173+1)/2)*$D173))+($K173="custom")*CustCF!BT173</f>
        <v>0</v>
      </c>
      <c r="CA173" s="95">
        <f>($K173="Bell Curve")*(_xlfn.NORM.DIST(AND(CA$6&gt;=$F173,CA$6&lt;=$H173)*(CA$6-$F173+1),$J173/2,$M173,TRUE)-_xlfn.NORM.DIST(AND(CA$6&gt;=$F173,CA$6&lt;=$H173)*(BZ$6-$F173+1),$J173/2,$M173,TRUE))/(1-2*_xlfn.NORM.DIST(0,$J173/2,$M173,TRUE))*$D173+($K173="Steady Growth")*(AND(CA$6&gt;=$F173,CA$6&lt;=$H173)*((CA$6-$F173+1)/($J173*($J173+1)/2)*$D173))+($K173="custom")*CustCF!BU173</f>
        <v>0</v>
      </c>
      <c r="CB173" s="95">
        <f>($K173="Bell Curve")*(_xlfn.NORM.DIST(AND(CB$6&gt;=$F173,CB$6&lt;=$H173)*(CB$6-$F173+1),$J173/2,$M173,TRUE)-_xlfn.NORM.DIST(AND(CB$6&gt;=$F173,CB$6&lt;=$H173)*(CA$6-$F173+1),$J173/2,$M173,TRUE))/(1-2*_xlfn.NORM.DIST(0,$J173/2,$M173,TRUE))*$D173+($K173="Steady Growth")*(AND(CB$6&gt;=$F173,CB$6&lt;=$H173)*((CB$6-$F173+1)/($J173*($J173+1)/2)*$D173))+($K173="custom")*CustCF!BV173</f>
        <v>0</v>
      </c>
      <c r="CC173" s="95">
        <f>($K173="Bell Curve")*(_xlfn.NORM.DIST(AND(CC$6&gt;=$F173,CC$6&lt;=$H173)*(CC$6-$F173+1),$J173/2,$M173,TRUE)-_xlfn.NORM.DIST(AND(CC$6&gt;=$F173,CC$6&lt;=$H173)*(CB$6-$F173+1),$J173/2,$M173,TRUE))/(1-2*_xlfn.NORM.DIST(0,$J173/2,$M173,TRUE))*$D173+($K173="Steady Growth")*(AND(CC$6&gt;=$F173,CC$6&lt;=$H173)*((CC$6-$F173+1)/($J173*($J173+1)/2)*$D173))+($K173="custom")*CustCF!BW173</f>
        <v>0</v>
      </c>
      <c r="CD173" s="95">
        <f>($K173="Bell Curve")*(_xlfn.NORM.DIST(AND(CD$6&gt;=$F173,CD$6&lt;=$H173)*(CD$6-$F173+1),$J173/2,$M173,TRUE)-_xlfn.NORM.DIST(AND(CD$6&gt;=$F173,CD$6&lt;=$H173)*(CC$6-$F173+1),$J173/2,$M173,TRUE))/(1-2*_xlfn.NORM.DIST(0,$J173/2,$M173,TRUE))*$D173+($K173="Steady Growth")*(AND(CD$6&gt;=$F173,CD$6&lt;=$H173)*((CD$6-$F173+1)/($J173*($J173+1)/2)*$D173))+($K173="custom")*CustCF!BX173</f>
        <v>0</v>
      </c>
      <c r="CE173" s="95">
        <f>($K173="Bell Curve")*(_xlfn.NORM.DIST(AND(CE$6&gt;=$F173,CE$6&lt;=$H173)*(CE$6-$F173+1),$J173/2,$M173,TRUE)-_xlfn.NORM.DIST(AND(CE$6&gt;=$F173,CE$6&lt;=$H173)*(CD$6-$F173+1),$J173/2,$M173,TRUE))/(1-2*_xlfn.NORM.DIST(0,$J173/2,$M173,TRUE))*$D173+($K173="Steady Growth")*(AND(CE$6&gt;=$F173,CE$6&lt;=$H173)*((CE$6-$F173+1)/($J173*($J173+1)/2)*$D173))+($K173="custom")*CustCF!BY173</f>
        <v>0</v>
      </c>
      <c r="CF173" s="95">
        <f>($K173="Bell Curve")*(_xlfn.NORM.DIST(AND(CF$6&gt;=$F173,CF$6&lt;=$H173)*(CF$6-$F173+1),$J173/2,$M173,TRUE)-_xlfn.NORM.DIST(AND(CF$6&gt;=$F173,CF$6&lt;=$H173)*(CE$6-$F173+1),$J173/2,$M173,TRUE))/(1-2*_xlfn.NORM.DIST(0,$J173/2,$M173,TRUE))*$D173+($K173="Steady Growth")*(AND(CF$6&gt;=$F173,CF$6&lt;=$H173)*((CF$6-$F173+1)/($J173*($J173+1)/2)*$D173))+($K173="custom")*CustCF!BZ173</f>
        <v>0</v>
      </c>
      <c r="CG173" s="95">
        <f>($K173="Bell Curve")*(_xlfn.NORM.DIST(AND(CG$6&gt;=$F173,CG$6&lt;=$H173)*(CG$6-$F173+1),$J173/2,$M173,TRUE)-_xlfn.NORM.DIST(AND(CG$6&gt;=$F173,CG$6&lt;=$H173)*(CF$6-$F173+1),$J173/2,$M173,TRUE))/(1-2*_xlfn.NORM.DIST(0,$J173/2,$M173,TRUE))*$D173+($K173="Steady Growth")*(AND(CG$6&gt;=$F173,CG$6&lt;=$H173)*((CG$6-$F173+1)/($J173*($J173+1)/2)*$D173))+($K173="custom")*CustCF!CA173</f>
        <v>0</v>
      </c>
      <c r="CH173" s="95">
        <f>($K173="Bell Curve")*(_xlfn.NORM.DIST(AND(CH$6&gt;=$F173,CH$6&lt;=$H173)*(CH$6-$F173+1),$J173/2,$M173,TRUE)-_xlfn.NORM.DIST(AND(CH$6&gt;=$F173,CH$6&lt;=$H173)*(CG$6-$F173+1),$J173/2,$M173,TRUE))/(1-2*_xlfn.NORM.DIST(0,$J173/2,$M173,TRUE))*$D173+($K173="Steady Growth")*(AND(CH$6&gt;=$F173,CH$6&lt;=$H173)*((CH$6-$F173+1)/($J173*($J173+1)/2)*$D173))+($K173="custom")*CustCF!CB173</f>
        <v>0</v>
      </c>
      <c r="CI173" s="95">
        <f>($K173="Bell Curve")*(_xlfn.NORM.DIST(AND(CI$6&gt;=$F173,CI$6&lt;=$H173)*(CI$6-$F173+1),$J173/2,$M173,TRUE)-_xlfn.NORM.DIST(AND(CI$6&gt;=$F173,CI$6&lt;=$H173)*(CH$6-$F173+1),$J173/2,$M173,TRUE))/(1-2*_xlfn.NORM.DIST(0,$J173/2,$M173,TRUE))*$D173+($K173="Steady Growth")*(AND(CI$6&gt;=$F173,CI$6&lt;=$H173)*((CI$6-$F173+1)/($J173*($J173+1)/2)*$D173))+($K173="custom")*CustCF!CC173</f>
        <v>0</v>
      </c>
      <c r="CJ173" s="95">
        <f>($K173="Bell Curve")*(_xlfn.NORM.DIST(AND(CJ$6&gt;=$F173,CJ$6&lt;=$H173)*(CJ$6-$F173+1),$J173/2,$M173,TRUE)-_xlfn.NORM.DIST(AND(CJ$6&gt;=$F173,CJ$6&lt;=$H173)*(CI$6-$F173+1),$J173/2,$M173,TRUE))/(1-2*_xlfn.NORM.DIST(0,$J173/2,$M173,TRUE))*$D173+($K173="Steady Growth")*(AND(CJ$6&gt;=$F173,CJ$6&lt;=$H173)*((CJ$6-$F173+1)/($J173*($J173+1)/2)*$D173))+($K173="custom")*CustCF!CD173</f>
        <v>0</v>
      </c>
      <c r="CK173" s="95">
        <f>($K173="Bell Curve")*(_xlfn.NORM.DIST(AND(CK$6&gt;=$F173,CK$6&lt;=$H173)*(CK$6-$F173+1),$J173/2,$M173,TRUE)-_xlfn.NORM.DIST(AND(CK$6&gt;=$F173,CK$6&lt;=$H173)*(CJ$6-$F173+1),$J173/2,$M173,TRUE))/(1-2*_xlfn.NORM.DIST(0,$J173/2,$M173,TRUE))*$D173+($K173="Steady Growth")*(AND(CK$6&gt;=$F173,CK$6&lt;=$H173)*((CK$6-$F173+1)/($J173*($J173+1)/2)*$D173))+($K173="custom")*CustCF!CE173</f>
        <v>0</v>
      </c>
      <c r="CL173" s="95">
        <f>($K173="Bell Curve")*(_xlfn.NORM.DIST(AND(CL$6&gt;=$F173,CL$6&lt;=$H173)*(CL$6-$F173+1),$J173/2,$M173,TRUE)-_xlfn.NORM.DIST(AND(CL$6&gt;=$F173,CL$6&lt;=$H173)*(CK$6-$F173+1),$J173/2,$M173,TRUE))/(1-2*_xlfn.NORM.DIST(0,$J173/2,$M173,TRUE))*$D173+($K173="Steady Growth")*(AND(CL$6&gt;=$F173,CL$6&lt;=$H173)*((CL$6-$F173+1)/($J173*($J173+1)/2)*$D173))+($K173="custom")*CustCF!CF173</f>
        <v>0</v>
      </c>
      <c r="CM173" s="95">
        <f>($K173="Bell Curve")*(_xlfn.NORM.DIST(AND(CM$6&gt;=$F173,CM$6&lt;=$H173)*(CM$6-$F173+1),$J173/2,$M173,TRUE)-_xlfn.NORM.DIST(AND(CM$6&gt;=$F173,CM$6&lt;=$H173)*(CL$6-$F173+1),$J173/2,$M173,TRUE))/(1-2*_xlfn.NORM.DIST(0,$J173/2,$M173,TRUE))*$D173+($K173="Steady Growth")*(AND(CM$6&gt;=$F173,CM$6&lt;=$H173)*((CM$6-$F173+1)/($J173*($J173+1)/2)*$D173))+($K173="custom")*CustCF!CG173</f>
        <v>0</v>
      </c>
      <c r="CN173" s="95">
        <f>($K173="Bell Curve")*(_xlfn.NORM.DIST(AND(CN$6&gt;=$F173,CN$6&lt;=$H173)*(CN$6-$F173+1),$J173/2,$M173,TRUE)-_xlfn.NORM.DIST(AND(CN$6&gt;=$F173,CN$6&lt;=$H173)*(CM$6-$F173+1),$J173/2,$M173,TRUE))/(1-2*_xlfn.NORM.DIST(0,$J173/2,$M173,TRUE))*$D173+($K173="Steady Growth")*(AND(CN$6&gt;=$F173,CN$6&lt;=$H173)*((CN$6-$F173+1)/($J173*($J173+1)/2)*$D173))+($K173="custom")*CustCF!CH173</f>
        <v>0</v>
      </c>
      <c r="CO173" s="95">
        <f>($K173="Bell Curve")*(_xlfn.NORM.DIST(AND(CO$6&gt;=$F173,CO$6&lt;=$H173)*(CO$6-$F173+1),$J173/2,$M173,TRUE)-_xlfn.NORM.DIST(AND(CO$6&gt;=$F173,CO$6&lt;=$H173)*(CN$6-$F173+1),$J173/2,$M173,TRUE))/(1-2*_xlfn.NORM.DIST(0,$J173/2,$M173,TRUE))*$D173+($K173="Steady Growth")*(AND(CO$6&gt;=$F173,CO$6&lt;=$H173)*((CO$6-$F173+1)/($J173*($J173+1)/2)*$D173))+($K173="custom")*CustCF!CI173</f>
        <v>0</v>
      </c>
      <c r="CP173" s="95">
        <f>($K173="Bell Curve")*(_xlfn.NORM.DIST(AND(CP$6&gt;=$F173,CP$6&lt;=$H173)*(CP$6-$F173+1),$J173/2,$M173,TRUE)-_xlfn.NORM.DIST(AND(CP$6&gt;=$F173,CP$6&lt;=$H173)*(CO$6-$F173+1),$J173/2,$M173,TRUE))/(1-2*_xlfn.NORM.DIST(0,$J173/2,$M173,TRUE))*$D173+($K173="Steady Growth")*(AND(CP$6&gt;=$F173,CP$6&lt;=$H173)*((CP$6-$F173+1)/($J173*($J173+1)/2)*$D173))+($K173="custom")*CustCF!CJ173</f>
        <v>0</v>
      </c>
      <c r="CQ173" s="95">
        <f>($K173="Bell Curve")*(_xlfn.NORM.DIST(AND(CQ$6&gt;=$F173,CQ$6&lt;=$H173)*(CQ$6-$F173+1),$J173/2,$M173,TRUE)-_xlfn.NORM.DIST(AND(CQ$6&gt;=$F173,CQ$6&lt;=$H173)*(CP$6-$F173+1),$J173/2,$M173,TRUE))/(1-2*_xlfn.NORM.DIST(0,$J173/2,$M173,TRUE))*$D173+($K173="Steady Growth")*(AND(CQ$6&gt;=$F173,CQ$6&lt;=$H173)*((CQ$6-$F173+1)/($J173*($J173+1)/2)*$D173))+($K173="custom")*CustCF!CK173</f>
        <v>0</v>
      </c>
      <c r="CR173" s="95">
        <f>($K173="Bell Curve")*(_xlfn.NORM.DIST(AND(CR$6&gt;=$F173,CR$6&lt;=$H173)*(CR$6-$F173+1),$J173/2,$M173,TRUE)-_xlfn.NORM.DIST(AND(CR$6&gt;=$F173,CR$6&lt;=$H173)*(CQ$6-$F173+1),$J173/2,$M173,TRUE))/(1-2*_xlfn.NORM.DIST(0,$J173/2,$M173,TRUE))*$D173+($K173="Steady Growth")*(AND(CR$6&gt;=$F173,CR$6&lt;=$H173)*((CR$6-$F173+1)/($J173*($J173+1)/2)*$D173))+($K173="custom")*CustCF!CL173</f>
        <v>0</v>
      </c>
      <c r="CS173" s="95">
        <f>($K173="Bell Curve")*(_xlfn.NORM.DIST(AND(CS$6&gt;=$F173,CS$6&lt;=$H173)*(CS$6-$F173+1),$J173/2,$M173,TRUE)-_xlfn.NORM.DIST(AND(CS$6&gt;=$F173,CS$6&lt;=$H173)*(CR$6-$F173+1),$J173/2,$M173,TRUE))/(1-2*_xlfn.NORM.DIST(0,$J173/2,$M173,TRUE))*$D173+($K173="Steady Growth")*(AND(CS$6&gt;=$F173,CS$6&lt;=$H173)*((CS$6-$F173+1)/($J173*($J173+1)/2)*$D173))+($K173="custom")*CustCF!CM173</f>
        <v>0</v>
      </c>
      <c r="CT173" s="95">
        <f>($K173="Bell Curve")*(_xlfn.NORM.DIST(AND(CT$6&gt;=$F173,CT$6&lt;=$H173)*(CT$6-$F173+1),$J173/2,$M173,TRUE)-_xlfn.NORM.DIST(AND(CT$6&gt;=$F173,CT$6&lt;=$H173)*(CS$6-$F173+1),$J173/2,$M173,TRUE))/(1-2*_xlfn.NORM.DIST(0,$J173/2,$M173,TRUE))*$D173+($K173="Steady Growth")*(AND(CT$6&gt;=$F173,CT$6&lt;=$H173)*((CT$6-$F173+1)/($J173*($J173+1)/2)*$D173))+($K173="custom")*CustCF!CN173</f>
        <v>0</v>
      </c>
      <c r="CU173" s="95">
        <f>($K173="Bell Curve")*(_xlfn.NORM.DIST(AND(CU$6&gt;=$F173,CU$6&lt;=$H173)*(CU$6-$F173+1),$J173/2,$M173,TRUE)-_xlfn.NORM.DIST(AND(CU$6&gt;=$F173,CU$6&lt;=$H173)*(CT$6-$F173+1),$J173/2,$M173,TRUE))/(1-2*_xlfn.NORM.DIST(0,$J173/2,$M173,TRUE))*$D173+($K173="Steady Growth")*(AND(CU$6&gt;=$F173,CU$6&lt;=$H173)*((CU$6-$F173+1)/($J173*($J173+1)/2)*$D173))+($K173="custom")*CustCF!CO173</f>
        <v>0</v>
      </c>
      <c r="CV173" s="95">
        <f>($K173="Bell Curve")*(_xlfn.NORM.DIST(AND(CV$6&gt;=$F173,CV$6&lt;=$H173)*(CV$6-$F173+1),$J173/2,$M173,TRUE)-_xlfn.NORM.DIST(AND(CV$6&gt;=$F173,CV$6&lt;=$H173)*(CU$6-$F173+1),$J173/2,$M173,TRUE))/(1-2*_xlfn.NORM.DIST(0,$J173/2,$M173,TRUE))*$D173+($K173="Steady Growth")*(AND(CV$6&gt;=$F173,CV$6&lt;=$H173)*((CV$6-$F173+1)/($J173*($J173+1)/2)*$D173))+($K173="custom")*CustCF!CP173</f>
        <v>0</v>
      </c>
      <c r="CW173" s="95">
        <f>($K173="Bell Curve")*(_xlfn.NORM.DIST(AND(CW$6&gt;=$F173,CW$6&lt;=$H173)*(CW$6-$F173+1),$J173/2,$M173,TRUE)-_xlfn.NORM.DIST(AND(CW$6&gt;=$F173,CW$6&lt;=$H173)*(CV$6-$F173+1),$J173/2,$M173,TRUE))/(1-2*_xlfn.NORM.DIST(0,$J173/2,$M173,TRUE))*$D173+($K173="Steady Growth")*(AND(CW$6&gt;=$F173,CW$6&lt;=$H173)*((CW$6-$F173+1)/($J173*($J173+1)/2)*$D173))+($K173="custom")*CustCF!CQ173</f>
        <v>0</v>
      </c>
      <c r="CX173" s="95">
        <f>($K173="Bell Curve")*(_xlfn.NORM.DIST(AND(CX$6&gt;=$F173,CX$6&lt;=$H173)*(CX$6-$F173+1),$J173/2,$M173,TRUE)-_xlfn.NORM.DIST(AND(CX$6&gt;=$F173,CX$6&lt;=$H173)*(CW$6-$F173+1),$J173/2,$M173,TRUE))/(1-2*_xlfn.NORM.DIST(0,$J173/2,$M173,TRUE))*$D173+($K173="Steady Growth")*(AND(CX$6&gt;=$F173,CX$6&lt;=$H173)*((CX$6-$F173+1)/($J173*($J173+1)/2)*$D173))+($K173="custom")*CustCF!CR173</f>
        <v>0</v>
      </c>
      <c r="CY173" s="95">
        <f>($K173="Bell Curve")*(_xlfn.NORM.DIST(AND(CY$6&gt;=$F173,CY$6&lt;=$H173)*(CY$6-$F173+1),$J173/2,$M173,TRUE)-_xlfn.NORM.DIST(AND(CY$6&gt;=$F173,CY$6&lt;=$H173)*(CX$6-$F173+1),$J173/2,$M173,TRUE))/(1-2*_xlfn.NORM.DIST(0,$J173/2,$M173,TRUE))*$D173+($K173="Steady Growth")*(AND(CY$6&gt;=$F173,CY$6&lt;=$H173)*((CY$6-$F173+1)/($J173*($J173+1)/2)*$D173))+($K173="custom")*CustCF!CS173</f>
        <v>0</v>
      </c>
      <c r="CZ173" s="95">
        <f>($K173="Bell Curve")*(_xlfn.NORM.DIST(AND(CZ$6&gt;=$F173,CZ$6&lt;=$H173)*(CZ$6-$F173+1),$J173/2,$M173,TRUE)-_xlfn.NORM.DIST(AND(CZ$6&gt;=$F173,CZ$6&lt;=$H173)*(CY$6-$F173+1),$J173/2,$M173,TRUE))/(1-2*_xlfn.NORM.DIST(0,$J173/2,$M173,TRUE))*$D173+($K173="Steady Growth")*(AND(CZ$6&gt;=$F173,CZ$6&lt;=$H173)*((CZ$6-$F173+1)/($J173*($J173+1)/2)*$D173))+($K173="custom")*CustCF!CT173</f>
        <v>0</v>
      </c>
      <c r="DA173" s="95">
        <f>($K173="Bell Curve")*(_xlfn.NORM.DIST(AND(DA$6&gt;=$F173,DA$6&lt;=$H173)*(DA$6-$F173+1),$J173/2,$M173,TRUE)-_xlfn.NORM.DIST(AND(DA$6&gt;=$F173,DA$6&lt;=$H173)*(CZ$6-$F173+1),$J173/2,$M173,TRUE))/(1-2*_xlfn.NORM.DIST(0,$J173/2,$M173,TRUE))*$D173+($K173="Steady Growth")*(AND(DA$6&gt;=$F173,DA$6&lt;=$H173)*((DA$6-$F173+1)/($J173*($J173+1)/2)*$D173))+($K173="custom")*CustCF!CU173</f>
        <v>0</v>
      </c>
      <c r="DB173" s="95">
        <f>($K173="Bell Curve")*(_xlfn.NORM.DIST(AND(DB$6&gt;=$F173,DB$6&lt;=$H173)*(DB$6-$F173+1),$J173/2,$M173,TRUE)-_xlfn.NORM.DIST(AND(DB$6&gt;=$F173,DB$6&lt;=$H173)*(DA$6-$F173+1),$J173/2,$M173,TRUE))/(1-2*_xlfn.NORM.DIST(0,$J173/2,$M173,TRUE))*$D173+($K173="Steady Growth")*(AND(DB$6&gt;=$F173,DB$6&lt;=$H173)*((DB$6-$F173+1)/($J173*($J173+1)/2)*$D173))+($K173="custom")*CustCF!CV173</f>
        <v>0</v>
      </c>
      <c r="DC173" s="95">
        <f>($K173="Bell Curve")*(_xlfn.NORM.DIST(AND(DC$6&gt;=$F173,DC$6&lt;=$H173)*(DC$6-$F173+1),$J173/2,$M173,TRUE)-_xlfn.NORM.DIST(AND(DC$6&gt;=$F173,DC$6&lt;=$H173)*(DB$6-$F173+1),$J173/2,$M173,TRUE))/(1-2*_xlfn.NORM.DIST(0,$J173/2,$M173,TRUE))*$D173+($K173="Steady Growth")*(AND(DC$6&gt;=$F173,DC$6&lt;=$H173)*((DC$6-$F173+1)/($J173*($J173+1)/2)*$D173))+($K173="custom")*CustCF!CW173</f>
        <v>0</v>
      </c>
      <c r="DD173" s="95">
        <f>($K173="Bell Curve")*(_xlfn.NORM.DIST(AND(DD$6&gt;=$F173,DD$6&lt;=$H173)*(DD$6-$F173+1),$J173/2,$M173,TRUE)-_xlfn.NORM.DIST(AND(DD$6&gt;=$F173,DD$6&lt;=$H173)*(DC$6-$F173+1),$J173/2,$M173,TRUE))/(1-2*_xlfn.NORM.DIST(0,$J173/2,$M173,TRUE))*$D173+($K173="Steady Growth")*(AND(DD$6&gt;=$F173,DD$6&lt;=$H173)*((DD$6-$F173+1)/($J173*($J173+1)/2)*$D173))+($K173="custom")*CustCF!CX173</f>
        <v>0</v>
      </c>
      <c r="DE173" s="95">
        <f>($K173="Bell Curve")*(_xlfn.NORM.DIST(AND(DE$6&gt;=$F173,DE$6&lt;=$H173)*(DE$6-$F173+1),$J173/2,$M173,TRUE)-_xlfn.NORM.DIST(AND(DE$6&gt;=$F173,DE$6&lt;=$H173)*(DD$6-$F173+1),$J173/2,$M173,TRUE))/(1-2*_xlfn.NORM.DIST(0,$J173/2,$M173,TRUE))*$D173+($K173="Steady Growth")*(AND(DE$6&gt;=$F173,DE$6&lt;=$H173)*((DE$6-$F173+1)/($J173*($J173+1)/2)*$D173))+($K173="custom")*CustCF!CY173</f>
        <v>0</v>
      </c>
      <c r="DF173" s="95">
        <f>($K173="Bell Curve")*(_xlfn.NORM.DIST(AND(DF$6&gt;=$F173,DF$6&lt;=$H173)*(DF$6-$F173+1),$J173/2,$M173,TRUE)-_xlfn.NORM.DIST(AND(DF$6&gt;=$F173,DF$6&lt;=$H173)*(DE$6-$F173+1),$J173/2,$M173,TRUE))/(1-2*_xlfn.NORM.DIST(0,$J173/2,$M173,TRUE))*$D173+($K173="Steady Growth")*(AND(DF$6&gt;=$F173,DF$6&lt;=$H173)*((DF$6-$F173+1)/($J173*($J173+1)/2)*$D173))+($K173="custom")*CustCF!CZ173</f>
        <v>0</v>
      </c>
      <c r="DG173" s="95">
        <f>($K173="Bell Curve")*(_xlfn.NORM.DIST(AND(DG$6&gt;=$F173,DG$6&lt;=$H173)*(DG$6-$F173+1),$J173/2,$M173,TRUE)-_xlfn.NORM.DIST(AND(DG$6&gt;=$F173,DG$6&lt;=$H173)*(DF$6-$F173+1),$J173/2,$M173,TRUE))/(1-2*_xlfn.NORM.DIST(0,$J173/2,$M173,TRUE))*$D173+($K173="Steady Growth")*(AND(DG$6&gt;=$F173,DG$6&lt;=$H173)*((DG$6-$F173+1)/($J173*($J173+1)/2)*$D173))+($K173="custom")*CustCF!DA173</f>
        <v>0</v>
      </c>
      <c r="DH173" s="95">
        <f>($K173="Bell Curve")*(_xlfn.NORM.DIST(AND(DH$6&gt;=$F173,DH$6&lt;=$H173)*(DH$6-$F173+1),$J173/2,$M173,TRUE)-_xlfn.NORM.DIST(AND(DH$6&gt;=$F173,DH$6&lt;=$H173)*(DG$6-$F173+1),$J173/2,$M173,TRUE))/(1-2*_xlfn.NORM.DIST(0,$J173/2,$M173,TRUE))*$D173+($K173="Steady Growth")*(AND(DH$6&gt;=$F173,DH$6&lt;=$H173)*((DH$6-$F173+1)/($J173*($J173+1)/2)*$D173))+($K173="custom")*CustCF!DB173</f>
        <v>0</v>
      </c>
      <c r="DI173" s="95">
        <f>($K173="Bell Curve")*(_xlfn.NORM.DIST(AND(DI$6&gt;=$F173,DI$6&lt;=$H173)*(DI$6-$F173+1),$J173/2,$M173,TRUE)-_xlfn.NORM.DIST(AND(DI$6&gt;=$F173,DI$6&lt;=$H173)*(DH$6-$F173+1),$J173/2,$M173,TRUE))/(1-2*_xlfn.NORM.DIST(0,$J173/2,$M173,TRUE))*$D173+($K173="Steady Growth")*(AND(DI$6&gt;=$F173,DI$6&lt;=$H173)*((DI$6-$F173+1)/($J173*($J173+1)/2)*$D173))+($K173="custom")*CustCF!DC173</f>
        <v>0</v>
      </c>
      <c r="DJ173" s="95">
        <f>($K173="Bell Curve")*(_xlfn.NORM.DIST(AND(DJ$6&gt;=$F173,DJ$6&lt;=$H173)*(DJ$6-$F173+1),$J173/2,$M173,TRUE)-_xlfn.NORM.DIST(AND(DJ$6&gt;=$F173,DJ$6&lt;=$H173)*(DI$6-$F173+1),$J173/2,$M173,TRUE))/(1-2*_xlfn.NORM.DIST(0,$J173/2,$M173,TRUE))*$D173+($K173="Steady Growth")*(AND(DJ$6&gt;=$F173,DJ$6&lt;=$H173)*((DJ$6-$F173+1)/($J173*($J173+1)/2)*$D173))+($K173="custom")*CustCF!DD173</f>
        <v>0</v>
      </c>
      <c r="DK173" s="95">
        <f>($K173="Bell Curve")*(_xlfn.NORM.DIST(AND(DK$6&gt;=$F173,DK$6&lt;=$H173)*(DK$6-$F173+1),$J173/2,$M173,TRUE)-_xlfn.NORM.DIST(AND(DK$6&gt;=$F173,DK$6&lt;=$H173)*(DJ$6-$F173+1),$J173/2,$M173,TRUE))/(1-2*_xlfn.NORM.DIST(0,$J173/2,$M173,TRUE))*$D173+($K173="Steady Growth")*(AND(DK$6&gt;=$F173,DK$6&lt;=$H173)*((DK$6-$F173+1)/($J173*($J173+1)/2)*$D173))+($K173="custom")*CustCF!DE173</f>
        <v>0</v>
      </c>
      <c r="DL173" s="95">
        <f>($K173="Bell Curve")*(_xlfn.NORM.DIST(AND(DL$6&gt;=$F173,DL$6&lt;=$H173)*(DL$6-$F173+1),$J173/2,$M173,TRUE)-_xlfn.NORM.DIST(AND(DL$6&gt;=$F173,DL$6&lt;=$H173)*(DK$6-$F173+1),$J173/2,$M173,TRUE))/(1-2*_xlfn.NORM.DIST(0,$J173/2,$M173,TRUE))*$D173+($K173="Steady Growth")*(AND(DL$6&gt;=$F173,DL$6&lt;=$H173)*((DL$6-$F173+1)/($J173*($J173+1)/2)*$D173))+($K173="custom")*CustCF!DF173</f>
        <v>0</v>
      </c>
      <c r="DM173" s="95">
        <f>($K173="Bell Curve")*(_xlfn.NORM.DIST(AND(DM$6&gt;=$F173,DM$6&lt;=$H173)*(DM$6-$F173+1),$J173/2,$M173,TRUE)-_xlfn.NORM.DIST(AND(DM$6&gt;=$F173,DM$6&lt;=$H173)*(DL$6-$F173+1),$J173/2,$M173,TRUE))/(1-2*_xlfn.NORM.DIST(0,$J173/2,$M173,TRUE))*$D173+($K173="Steady Growth")*(AND(DM$6&gt;=$F173,DM$6&lt;=$H173)*((DM$6-$F173+1)/($J173*($J173+1)/2)*$D173))+($K173="custom")*CustCF!DG173</f>
        <v>0</v>
      </c>
      <c r="DN173" s="95">
        <f>($K173="Bell Curve")*(_xlfn.NORM.DIST(AND(DN$6&gt;=$F173,DN$6&lt;=$H173)*(DN$6-$F173+1),$J173/2,$M173,TRUE)-_xlfn.NORM.DIST(AND(DN$6&gt;=$F173,DN$6&lt;=$H173)*(DM$6-$F173+1),$J173/2,$M173,TRUE))/(1-2*_xlfn.NORM.DIST(0,$J173/2,$M173,TRUE))*$D173+($K173="Steady Growth")*(AND(DN$6&gt;=$F173,DN$6&lt;=$H173)*((DN$6-$F173+1)/($J173*($J173+1)/2)*$D173))+($K173="custom")*CustCF!DH173</f>
        <v>0</v>
      </c>
      <c r="DO173" s="95">
        <f>($K173="Bell Curve")*(_xlfn.NORM.DIST(AND(DO$6&gt;=$F173,DO$6&lt;=$H173)*(DO$6-$F173+1),$J173/2,$M173,TRUE)-_xlfn.NORM.DIST(AND(DO$6&gt;=$F173,DO$6&lt;=$H173)*(DN$6-$F173+1),$J173/2,$M173,TRUE))/(1-2*_xlfn.NORM.DIST(0,$J173/2,$M173,TRUE))*$D173+($K173="Steady Growth")*(AND(DO$6&gt;=$F173,DO$6&lt;=$H173)*((DO$6-$F173+1)/($J173*($J173+1)/2)*$D173))+($K173="custom")*CustCF!DI173</f>
        <v>0</v>
      </c>
      <c r="DP173" s="95">
        <f>($K173="Bell Curve")*(_xlfn.NORM.DIST(AND(DP$6&gt;=$F173,DP$6&lt;=$H173)*(DP$6-$F173+1),$J173/2,$M173,TRUE)-_xlfn.NORM.DIST(AND(DP$6&gt;=$F173,DP$6&lt;=$H173)*(DO$6-$F173+1),$J173/2,$M173,TRUE))/(1-2*_xlfn.NORM.DIST(0,$J173/2,$M173,TRUE))*$D173+($K173="Steady Growth")*(AND(DP$6&gt;=$F173,DP$6&lt;=$H173)*((DP$6-$F173+1)/($J173*($J173+1)/2)*$D173))+($K173="custom")*CustCF!DJ173</f>
        <v>0</v>
      </c>
      <c r="DQ173" s="95">
        <f>($K173="Bell Curve")*(_xlfn.NORM.DIST(AND(DQ$6&gt;=$F173,DQ$6&lt;=$H173)*(DQ$6-$F173+1),$J173/2,$M173,TRUE)-_xlfn.NORM.DIST(AND(DQ$6&gt;=$F173,DQ$6&lt;=$H173)*(DP$6-$F173+1),$J173/2,$M173,TRUE))/(1-2*_xlfn.NORM.DIST(0,$J173/2,$M173,TRUE))*$D173+($K173="Steady Growth")*(AND(DQ$6&gt;=$F173,DQ$6&lt;=$H173)*((DQ$6-$F173+1)/($J173*($J173+1)/2)*$D173))+($K173="custom")*CustCF!DK173</f>
        <v>0</v>
      </c>
      <c r="DR173" s="95">
        <f>($K173="Bell Curve")*(_xlfn.NORM.DIST(AND(DR$6&gt;=$F173,DR$6&lt;=$H173)*(DR$6-$F173+1),$J173/2,$M173,TRUE)-_xlfn.NORM.DIST(AND(DR$6&gt;=$F173,DR$6&lt;=$H173)*(DQ$6-$F173+1),$J173/2,$M173,TRUE))/(1-2*_xlfn.NORM.DIST(0,$J173/2,$M173,TRUE))*$D173+($K173="Steady Growth")*(AND(DR$6&gt;=$F173,DR$6&lt;=$H173)*((DR$6-$F173+1)/($J173*($J173+1)/2)*$D173))+($K173="custom")*CustCF!DL173</f>
        <v>0</v>
      </c>
      <c r="DS173" s="95">
        <f>($K173="Bell Curve")*(_xlfn.NORM.DIST(AND(DS$6&gt;=$F173,DS$6&lt;=$H173)*(DS$6-$F173+1),$J173/2,$M173,TRUE)-_xlfn.NORM.DIST(AND(DS$6&gt;=$F173,DS$6&lt;=$H173)*(DR$6-$F173+1),$J173/2,$M173,TRUE))/(1-2*_xlfn.NORM.DIST(0,$J173/2,$M173,TRUE))*$D173+($K173="Steady Growth")*(AND(DS$6&gt;=$F173,DS$6&lt;=$H173)*((DS$6-$F173+1)/($J173*($J173+1)/2)*$D173))+($K173="custom")*CustCF!DM173</f>
        <v>0</v>
      </c>
      <c r="DT173" s="95">
        <f>($K173="Bell Curve")*(_xlfn.NORM.DIST(AND(DT$6&gt;=$F173,DT$6&lt;=$H173)*(DT$6-$F173+1),$J173/2,$M173,TRUE)-_xlfn.NORM.DIST(AND(DT$6&gt;=$F173,DT$6&lt;=$H173)*(DS$6-$F173+1),$J173/2,$M173,TRUE))/(1-2*_xlfn.NORM.DIST(0,$J173/2,$M173,TRUE))*$D173+($K173="Steady Growth")*(AND(DT$6&gt;=$F173,DT$6&lt;=$H173)*((DT$6-$F173+1)/($J173*($J173+1)/2)*$D173))+($K173="custom")*CustCF!DN173</f>
        <v>0</v>
      </c>
      <c r="DU173" s="95">
        <f>($K173="Bell Curve")*(_xlfn.NORM.DIST(AND(DU$6&gt;=$F173,DU$6&lt;=$H173)*(DU$6-$F173+1),$J173/2,$M173,TRUE)-_xlfn.NORM.DIST(AND(DU$6&gt;=$F173,DU$6&lt;=$H173)*(DT$6-$F173+1),$J173/2,$M173,TRUE))/(1-2*_xlfn.NORM.DIST(0,$J173/2,$M173,TRUE))*$D173+($K173="Steady Growth")*(AND(DU$6&gt;=$F173,DU$6&lt;=$H173)*((DU$6-$F173+1)/($J173*($J173+1)/2)*$D173))+($K173="custom")*CustCF!DO173</f>
        <v>0</v>
      </c>
      <c r="DV173" s="95">
        <f>($K173="Bell Curve")*(_xlfn.NORM.DIST(AND(DV$6&gt;=$F173,DV$6&lt;=$H173)*(DV$6-$F173+1),$J173/2,$M173,TRUE)-_xlfn.NORM.DIST(AND(DV$6&gt;=$F173,DV$6&lt;=$H173)*(DU$6-$F173+1),$J173/2,$M173,TRUE))/(1-2*_xlfn.NORM.DIST(0,$J173/2,$M173,TRUE))*$D173+($K173="Steady Growth")*(AND(DV$6&gt;=$F173,DV$6&lt;=$H173)*((DV$6-$F173+1)/($J173*($J173+1)/2)*$D173))+($K173="custom")*CustCF!DP173</f>
        <v>0</v>
      </c>
      <c r="DW173" s="95">
        <f>($K173="Bell Curve")*(_xlfn.NORM.DIST(AND(DW$6&gt;=$F173,DW$6&lt;=$H173)*(DW$6-$F173+1),$J173/2,$M173,TRUE)-_xlfn.NORM.DIST(AND(DW$6&gt;=$F173,DW$6&lt;=$H173)*(DV$6-$F173+1),$J173/2,$M173,TRUE))/(1-2*_xlfn.NORM.DIST(0,$J173/2,$M173,TRUE))*$D173+($K173="Steady Growth")*(AND(DW$6&gt;=$F173,DW$6&lt;=$H173)*((DW$6-$F173+1)/($J173*($J173+1)/2)*$D173))+($K173="custom")*CustCF!DQ173</f>
        <v>0</v>
      </c>
      <c r="DX173" s="95">
        <f>($K173="Bell Curve")*(_xlfn.NORM.DIST(AND(DX$6&gt;=$F173,DX$6&lt;=$H173)*(DX$6-$F173+1),$J173/2,$M173,TRUE)-_xlfn.NORM.DIST(AND(DX$6&gt;=$F173,DX$6&lt;=$H173)*(DW$6-$F173+1),$J173/2,$M173,TRUE))/(1-2*_xlfn.NORM.DIST(0,$J173/2,$M173,TRUE))*$D173+($K173="Steady Growth")*(AND(DX$6&gt;=$F173,DX$6&lt;=$H173)*((DX$6-$F173+1)/($J173*($J173+1)/2)*$D173))+($K173="custom")*CustCF!DR173</f>
        <v>0</v>
      </c>
      <c r="DY173" s="95">
        <f>($K173="Bell Curve")*(_xlfn.NORM.DIST(AND(DY$6&gt;=$F173,DY$6&lt;=$H173)*(DY$6-$F173+1),$J173/2,$M173,TRUE)-_xlfn.NORM.DIST(AND(DY$6&gt;=$F173,DY$6&lt;=$H173)*(DX$6-$F173+1),$J173/2,$M173,TRUE))/(1-2*_xlfn.NORM.DIST(0,$J173/2,$M173,TRUE))*$D173+($K173="Steady Growth")*(AND(DY$6&gt;=$F173,DY$6&lt;=$H173)*((DY$6-$F173+1)/($J173*($J173+1)/2)*$D173))+($K173="custom")*CustCF!DS173</f>
        <v>0</v>
      </c>
      <c r="DZ173" s="95">
        <f>($K173="Bell Curve")*(_xlfn.NORM.DIST(AND(DZ$6&gt;=$F173,DZ$6&lt;=$H173)*(DZ$6-$F173+1),$J173/2,$M173,TRUE)-_xlfn.NORM.DIST(AND(DZ$6&gt;=$F173,DZ$6&lt;=$H173)*(DY$6-$F173+1),$J173/2,$M173,TRUE))/(1-2*_xlfn.NORM.DIST(0,$J173/2,$M173,TRUE))*$D173+($K173="Steady Growth")*(AND(DZ$6&gt;=$F173,DZ$6&lt;=$H173)*((DZ$6-$F173+1)/($J173*($J173+1)/2)*$D173))+($K173="custom")*CustCF!DT173</f>
        <v>0</v>
      </c>
      <c r="EA173" s="95">
        <f>($K173="Bell Curve")*(_xlfn.NORM.DIST(AND(EA$6&gt;=$F173,EA$6&lt;=$H173)*(EA$6-$F173+1),$J173/2,$M173,TRUE)-_xlfn.NORM.DIST(AND(EA$6&gt;=$F173,EA$6&lt;=$H173)*(DZ$6-$F173+1),$J173/2,$M173,TRUE))/(1-2*_xlfn.NORM.DIST(0,$J173/2,$M173,TRUE))*$D173+($K173="Steady Growth")*(AND(EA$6&gt;=$F173,EA$6&lt;=$H173)*((EA$6-$F173+1)/($J173*($J173+1)/2)*$D173))+($K173="custom")*CustCF!DU173</f>
        <v>0</v>
      </c>
      <c r="EB173" s="95">
        <f>($K173="Bell Curve")*(_xlfn.NORM.DIST(AND(EB$6&gt;=$F173,EB$6&lt;=$H173)*(EB$6-$F173+1),$J173/2,$M173,TRUE)-_xlfn.NORM.DIST(AND(EB$6&gt;=$F173,EB$6&lt;=$H173)*(EA$6-$F173+1),$J173/2,$M173,TRUE))/(1-2*_xlfn.NORM.DIST(0,$J173/2,$M173,TRUE))*$D173+($K173="Steady Growth")*(AND(EB$6&gt;=$F173,EB$6&lt;=$H173)*((EB$6-$F173+1)/($J173*($J173+1)/2)*$D173))+($K173="custom")*CustCF!DV173</f>
        <v>0</v>
      </c>
      <c r="EC173" s="95">
        <f>($K173="Bell Curve")*(_xlfn.NORM.DIST(AND(EC$6&gt;=$F173,EC$6&lt;=$H173)*(EC$6-$F173+1),$J173/2,$M173,TRUE)-_xlfn.NORM.DIST(AND(EC$6&gt;=$F173,EC$6&lt;=$H173)*(EB$6-$F173+1),$J173/2,$M173,TRUE))/(1-2*_xlfn.NORM.DIST(0,$J173/2,$M173,TRUE))*$D173+($K173="Steady Growth")*(AND(EC$6&gt;=$F173,EC$6&lt;=$H173)*((EC$6-$F173+1)/($J173*($J173+1)/2)*$D173))+($K173="custom")*CustCF!DW173</f>
        <v>0</v>
      </c>
      <c r="ED173" s="95">
        <f>($K173="Bell Curve")*(_xlfn.NORM.DIST(AND(ED$6&gt;=$F173,ED$6&lt;=$H173)*(ED$6-$F173+1),$J173/2,$M173,TRUE)-_xlfn.NORM.DIST(AND(ED$6&gt;=$F173,ED$6&lt;=$H173)*(EC$6-$F173+1),$J173/2,$M173,TRUE))/(1-2*_xlfn.NORM.DIST(0,$J173/2,$M173,TRUE))*$D173+($K173="Steady Growth")*(AND(ED$6&gt;=$F173,ED$6&lt;=$H173)*((ED$6-$F173+1)/($J173*($J173+1)/2)*$D173))+($K173="custom")*CustCF!DX173</f>
        <v>0</v>
      </c>
      <c r="EE173" s="95">
        <f>($K173="Bell Curve")*(_xlfn.NORM.DIST(AND(EE$6&gt;=$F173,EE$6&lt;=$H173)*(EE$6-$F173+1),$J173/2,$M173,TRUE)-_xlfn.NORM.DIST(AND(EE$6&gt;=$F173,EE$6&lt;=$H173)*(ED$6-$F173+1),$J173/2,$M173,TRUE))/(1-2*_xlfn.NORM.DIST(0,$J173/2,$M173,TRUE))*$D173+($K173="Steady Growth")*(AND(EE$6&gt;=$F173,EE$6&lt;=$H173)*((EE$6-$F173+1)/($J173*($J173+1)/2)*$D173))+($K173="custom")*CustCF!DY173</f>
        <v>0</v>
      </c>
      <c r="EF173" s="95">
        <f>($K173="Bell Curve")*(_xlfn.NORM.DIST(AND(EF$6&gt;=$F173,EF$6&lt;=$H173)*(EF$6-$F173+1),$J173/2,$M173,TRUE)-_xlfn.NORM.DIST(AND(EF$6&gt;=$F173,EF$6&lt;=$H173)*(EE$6-$F173+1),$J173/2,$M173,TRUE))/(1-2*_xlfn.NORM.DIST(0,$J173/2,$M173,TRUE))*$D173+($K173="Steady Growth")*(AND(EF$6&gt;=$F173,EF$6&lt;=$H173)*((EF$6-$F173+1)/($J173*($J173+1)/2)*$D173))+($K173="custom")*CustCF!DZ173</f>
        <v>0</v>
      </c>
      <c r="EG173" s="95">
        <f>($K173="Bell Curve")*(_xlfn.NORM.DIST(AND(EG$6&gt;=$F173,EG$6&lt;=$H173)*(EG$6-$F173+1),$J173/2,$M173,TRUE)-_xlfn.NORM.DIST(AND(EG$6&gt;=$F173,EG$6&lt;=$H173)*(EF$6-$F173+1),$J173/2,$M173,TRUE))/(1-2*_xlfn.NORM.DIST(0,$J173/2,$M173,TRUE))*$D173+($K173="Steady Growth")*(AND(EG$6&gt;=$F173,EG$6&lt;=$H173)*((EG$6-$F173+1)/($J173*($J173+1)/2)*$D173))+($K173="custom")*CustCF!EA173</f>
        <v>0</v>
      </c>
      <c r="EH173" s="95">
        <f>($K173="Bell Curve")*(_xlfn.NORM.DIST(AND(EH$6&gt;=$F173,EH$6&lt;=$H173)*(EH$6-$F173+1),$J173/2,$M173,TRUE)-_xlfn.NORM.DIST(AND(EH$6&gt;=$F173,EH$6&lt;=$H173)*(EG$6-$F173+1),$J173/2,$M173,TRUE))/(1-2*_xlfn.NORM.DIST(0,$J173/2,$M173,TRUE))*$D173+($K173="Steady Growth")*(AND(EH$6&gt;=$F173,EH$6&lt;=$H173)*((EH$6-$F173+1)/($J173*($J173+1)/2)*$D173))+($K173="custom")*CustCF!EB173</f>
        <v>0</v>
      </c>
      <c r="EI173" s="95">
        <f>($K173="Bell Curve")*(_xlfn.NORM.DIST(AND(EI$6&gt;=$F173,EI$6&lt;=$H173)*(EI$6-$F173+1),$J173/2,$M173,TRUE)-_xlfn.NORM.DIST(AND(EI$6&gt;=$F173,EI$6&lt;=$H173)*(EH$6-$F173+1),$J173/2,$M173,TRUE))/(1-2*_xlfn.NORM.DIST(0,$J173/2,$M173,TRUE))*$D173+($K173="Steady Growth")*(AND(EI$6&gt;=$F173,EI$6&lt;=$H173)*((EI$6-$F173+1)/($J173*($J173+1)/2)*$D173))+($K173="custom")*CustCF!EC173</f>
        <v>0</v>
      </c>
      <c r="EJ173" s="95">
        <f>($K173="Bell Curve")*(_xlfn.NORM.DIST(AND(EJ$6&gt;=$F173,EJ$6&lt;=$H173)*(EJ$6-$F173+1),$J173/2,$M173,TRUE)-_xlfn.NORM.DIST(AND(EJ$6&gt;=$F173,EJ$6&lt;=$H173)*(EI$6-$F173+1),$J173/2,$M173,TRUE))/(1-2*_xlfn.NORM.DIST(0,$J173/2,$M173,TRUE))*$D173+($K173="Steady Growth")*(AND(EJ$6&gt;=$F173,EJ$6&lt;=$H173)*((EJ$6-$F173+1)/($J173*($J173+1)/2)*$D173))+($K173="custom")*CustCF!ED173</f>
        <v>0</v>
      </c>
      <c r="EK173" s="95">
        <f>($K173="Bell Curve")*(_xlfn.NORM.DIST(AND(EK$6&gt;=$F173,EK$6&lt;=$H173)*(EK$6-$F173+1),$J173/2,$M173,TRUE)-_xlfn.NORM.DIST(AND(EK$6&gt;=$F173,EK$6&lt;=$H173)*(EJ$6-$F173+1),$J173/2,$M173,TRUE))/(1-2*_xlfn.NORM.DIST(0,$J173/2,$M173,TRUE))*$D173+($K173="Steady Growth")*(AND(EK$6&gt;=$F173,EK$6&lt;=$H173)*((EK$6-$F173+1)/($J173*($J173+1)/2)*$D173))+($K173="custom")*CustCF!EE173</f>
        <v>0</v>
      </c>
      <c r="EL173" s="95">
        <f>($K173="Bell Curve")*(_xlfn.NORM.DIST(AND(EL$6&gt;=$F173,EL$6&lt;=$H173)*(EL$6-$F173+1),$J173/2,$M173,TRUE)-_xlfn.NORM.DIST(AND(EL$6&gt;=$F173,EL$6&lt;=$H173)*(EK$6-$F173+1),$J173/2,$M173,TRUE))/(1-2*_xlfn.NORM.DIST(0,$J173/2,$M173,TRUE))*$D173+($K173="Steady Growth")*(AND(EL$6&gt;=$F173,EL$6&lt;=$H173)*((EL$6-$F173+1)/($J173*($J173+1)/2)*$D173))+($K173="custom")*CustCF!EF173</f>
        <v>0</v>
      </c>
      <c r="EM173" s="95">
        <f>($K173="Bell Curve")*(_xlfn.NORM.DIST(AND(EM$6&gt;=$F173,EM$6&lt;=$H173)*(EM$6-$F173+1),$J173/2,$M173,TRUE)-_xlfn.NORM.DIST(AND(EM$6&gt;=$F173,EM$6&lt;=$H173)*(EL$6-$F173+1),$J173/2,$M173,TRUE))/(1-2*_xlfn.NORM.DIST(0,$J173/2,$M173,TRUE))*$D173+($K173="Steady Growth")*(AND(EM$6&gt;=$F173,EM$6&lt;=$H173)*((EM$6-$F173+1)/($J173*($J173+1)/2)*$D173))+($K173="custom")*CustCF!EG173</f>
        <v>0</v>
      </c>
      <c r="EN173" s="95">
        <f>($K173="Bell Curve")*(_xlfn.NORM.DIST(AND(EN$6&gt;=$F173,EN$6&lt;=$H173)*(EN$6-$F173+1),$J173/2,$M173,TRUE)-_xlfn.NORM.DIST(AND(EN$6&gt;=$F173,EN$6&lt;=$H173)*(EM$6-$F173+1),$J173/2,$M173,TRUE))/(1-2*_xlfn.NORM.DIST(0,$J173/2,$M173,TRUE))*$D173+($K173="Steady Growth")*(AND(EN$6&gt;=$F173,EN$6&lt;=$H173)*((EN$6-$F173+1)/($J173*($J173+1)/2)*$D173))+($K173="custom")*CustCF!EH173</f>
        <v>0</v>
      </c>
      <c r="EO173" s="95">
        <f>($K173="Bell Curve")*(_xlfn.NORM.DIST(AND(EO$6&gt;=$F173,EO$6&lt;=$H173)*(EO$6-$F173+1),$J173/2,$M173,TRUE)-_xlfn.NORM.DIST(AND(EO$6&gt;=$F173,EO$6&lt;=$H173)*(EN$6-$F173+1),$J173/2,$M173,TRUE))/(1-2*_xlfn.NORM.DIST(0,$J173/2,$M173,TRUE))*$D173+($K173="Steady Growth")*(AND(EO$6&gt;=$F173,EO$6&lt;=$H173)*((EO$6-$F173+1)/($J173*($J173+1)/2)*$D173))+($K173="custom")*CustCF!EI173</f>
        <v>0</v>
      </c>
      <c r="EP173" s="95">
        <f>($K173="Bell Curve")*(_xlfn.NORM.DIST(AND(EP$6&gt;=$F173,EP$6&lt;=$H173)*(EP$6-$F173+1),$J173/2,$M173,TRUE)-_xlfn.NORM.DIST(AND(EP$6&gt;=$F173,EP$6&lt;=$H173)*(EO$6-$F173+1),$J173/2,$M173,TRUE))/(1-2*_xlfn.NORM.DIST(0,$J173/2,$M173,TRUE))*$D173+($K173="Steady Growth")*(AND(EP$6&gt;=$F173,EP$6&lt;=$H173)*((EP$6-$F173+1)/($J173*($J173+1)/2)*$D173))+($K173="custom")*CustCF!EJ173</f>
        <v>0</v>
      </c>
      <c r="EQ173" s="95">
        <f>($K173="Bell Curve")*(_xlfn.NORM.DIST(AND(EQ$6&gt;=$F173,EQ$6&lt;=$H173)*(EQ$6-$F173+1),$J173/2,$M173,TRUE)-_xlfn.NORM.DIST(AND(EQ$6&gt;=$F173,EQ$6&lt;=$H173)*(EP$6-$F173+1),$J173/2,$M173,TRUE))/(1-2*_xlfn.NORM.DIST(0,$J173/2,$M173,TRUE))*$D173+($K173="Steady Growth")*(AND(EQ$6&gt;=$F173,EQ$6&lt;=$H173)*((EQ$6-$F173+1)/($J173*($J173+1)/2)*$D173))+($K173="custom")*CustCF!EK173</f>
        <v>0</v>
      </c>
      <c r="ER173" s="95">
        <f>($K173="Bell Curve")*(_xlfn.NORM.DIST(AND(ER$6&gt;=$F173,ER$6&lt;=$H173)*(ER$6-$F173+1),$J173/2,$M173,TRUE)-_xlfn.NORM.DIST(AND(ER$6&gt;=$F173,ER$6&lt;=$H173)*(EQ$6-$F173+1),$J173/2,$M173,TRUE))/(1-2*_xlfn.NORM.DIST(0,$J173/2,$M173,TRUE))*$D173+($K173="Steady Growth")*(AND(ER$6&gt;=$F173,ER$6&lt;=$H173)*((ER$6-$F173+1)/($J173*($J173+1)/2)*$D173))+($K173="custom")*CustCF!EL173</f>
        <v>0</v>
      </c>
      <c r="ES173" s="95">
        <f>($K173="Bell Curve")*(_xlfn.NORM.DIST(AND(ES$6&gt;=$F173,ES$6&lt;=$H173)*(ES$6-$F173+1),$J173/2,$M173,TRUE)-_xlfn.NORM.DIST(AND(ES$6&gt;=$F173,ES$6&lt;=$H173)*(ER$6-$F173+1),$J173/2,$M173,TRUE))/(1-2*_xlfn.NORM.DIST(0,$J173/2,$M173,TRUE))*$D173+($K173="Steady Growth")*(AND(ES$6&gt;=$F173,ES$6&lt;=$H173)*((ES$6-$F173+1)/($J173*($J173+1)/2)*$D173))+($K173="custom")*CustCF!EM173</f>
        <v>0</v>
      </c>
      <c r="ET173" s="95">
        <f>($K173="Bell Curve")*(_xlfn.NORM.DIST(AND(ET$6&gt;=$F173,ET$6&lt;=$H173)*(ET$6-$F173+1),$J173/2,$M173,TRUE)-_xlfn.NORM.DIST(AND(ET$6&gt;=$F173,ET$6&lt;=$H173)*(ES$6-$F173+1),$J173/2,$M173,TRUE))/(1-2*_xlfn.NORM.DIST(0,$J173/2,$M173,TRUE))*$D173+($K173="Steady Growth")*(AND(ET$6&gt;=$F173,ET$6&lt;=$H173)*((ET$6-$F173+1)/($J173*($J173+1)/2)*$D173))+($K173="custom")*CustCF!EN173</f>
        <v>0</v>
      </c>
      <c r="EU173" s="95">
        <f>($K173="Bell Curve")*(_xlfn.NORM.DIST(AND(EU$6&gt;=$F173,EU$6&lt;=$H173)*(EU$6-$F173+1),$J173/2,$M173,TRUE)-_xlfn.NORM.DIST(AND(EU$6&gt;=$F173,EU$6&lt;=$H173)*(ET$6-$F173+1),$J173/2,$M173,TRUE))/(1-2*_xlfn.NORM.DIST(0,$J173/2,$M173,TRUE))*$D173+($K173="Steady Growth")*(AND(EU$6&gt;=$F173,EU$6&lt;=$H173)*((EU$6-$F173+1)/($J173*($J173+1)/2)*$D173))+($K173="custom")*CustCF!EO173</f>
        <v>0</v>
      </c>
      <c r="EV173" s="95">
        <f>($K173="Bell Curve")*(_xlfn.NORM.DIST(AND(EV$6&gt;=$F173,EV$6&lt;=$H173)*(EV$6-$F173+1),$J173/2,$M173,TRUE)-_xlfn.NORM.DIST(AND(EV$6&gt;=$F173,EV$6&lt;=$H173)*(EU$6-$F173+1),$J173/2,$M173,TRUE))/(1-2*_xlfn.NORM.DIST(0,$J173/2,$M173,TRUE))*$D173+($K173="Steady Growth")*(AND(EV$6&gt;=$F173,EV$6&lt;=$H173)*((EV$6-$F173+1)/($J173*($J173+1)/2)*$D173))+($K173="custom")*CustCF!EP173</f>
        <v>0</v>
      </c>
      <c r="EW173" s="95">
        <f>($K173="Bell Curve")*(_xlfn.NORM.DIST(AND(EW$6&gt;=$F173,EW$6&lt;=$H173)*(EW$6-$F173+1),$J173/2,$M173,TRUE)-_xlfn.NORM.DIST(AND(EW$6&gt;=$F173,EW$6&lt;=$H173)*(EV$6-$F173+1),$J173/2,$M173,TRUE))/(1-2*_xlfn.NORM.DIST(0,$J173/2,$M173,TRUE))*$D173+($K173="Steady Growth")*(AND(EW$6&gt;=$F173,EW$6&lt;=$H173)*((EW$6-$F173+1)/($J173*($J173+1)/2)*$D173))+($K173="custom")*CustCF!EQ173</f>
        <v>0</v>
      </c>
      <c r="EX173" s="95">
        <f>($K173="Bell Curve")*(_xlfn.NORM.DIST(AND(EX$6&gt;=$F173,EX$6&lt;=$H173)*(EX$6-$F173+1),$J173/2,$M173,TRUE)-_xlfn.NORM.DIST(AND(EX$6&gt;=$F173,EX$6&lt;=$H173)*(EW$6-$F173+1),$J173/2,$M173,TRUE))/(1-2*_xlfn.NORM.DIST(0,$J173/2,$M173,TRUE))*$D173+($K173="Steady Growth")*(AND(EX$6&gt;=$F173,EX$6&lt;=$H173)*((EX$6-$F173+1)/($J173*($J173+1)/2)*$D173))+($K173="custom")*CustCF!ER173</f>
        <v>0</v>
      </c>
      <c r="EY173" s="95">
        <f>($K173="Bell Curve")*(_xlfn.NORM.DIST(AND(EY$6&gt;=$F173,EY$6&lt;=$H173)*(EY$6-$F173+1),$J173/2,$M173,TRUE)-_xlfn.NORM.DIST(AND(EY$6&gt;=$F173,EY$6&lt;=$H173)*(EX$6-$F173+1),$J173/2,$M173,TRUE))/(1-2*_xlfn.NORM.DIST(0,$J173/2,$M173,TRUE))*$D173+($K173="Steady Growth")*(AND(EY$6&gt;=$F173,EY$6&lt;=$H173)*((EY$6-$F173+1)/($J173*($J173+1)/2)*$D173))+($K173="custom")*CustCF!ES173</f>
        <v>0</v>
      </c>
      <c r="EZ173" s="95">
        <f>($K173="Bell Curve")*(_xlfn.NORM.DIST(AND(EZ$6&gt;=$F173,EZ$6&lt;=$H173)*(EZ$6-$F173+1),$J173/2,$M173,TRUE)-_xlfn.NORM.DIST(AND(EZ$6&gt;=$F173,EZ$6&lt;=$H173)*(EY$6-$F173+1),$J173/2,$M173,TRUE))/(1-2*_xlfn.NORM.DIST(0,$J173/2,$M173,TRUE))*$D173+($K173="Steady Growth")*(AND(EZ$6&gt;=$F173,EZ$6&lt;=$H173)*((EZ$6-$F173+1)/($J173*($J173+1)/2)*$D173))+($K173="custom")*CustCF!ET173</f>
        <v>0</v>
      </c>
      <c r="FA173" s="95">
        <f>($K173="Bell Curve")*(_xlfn.NORM.DIST(AND(FA$6&gt;=$F173,FA$6&lt;=$H173)*(FA$6-$F173+1),$J173/2,$M173,TRUE)-_xlfn.NORM.DIST(AND(FA$6&gt;=$F173,FA$6&lt;=$H173)*(EZ$6-$F173+1),$J173/2,$M173,TRUE))/(1-2*_xlfn.NORM.DIST(0,$J173/2,$M173,TRUE))*$D173+($K173="Steady Growth")*(AND(FA$6&gt;=$F173,FA$6&lt;=$H173)*((FA$6-$F173+1)/($J173*($J173+1)/2)*$D173))+($K173="custom")*CustCF!EU173</f>
        <v>0</v>
      </c>
      <c r="FB173" s="95">
        <f>($K173="Bell Curve")*(_xlfn.NORM.DIST(AND(FB$6&gt;=$F173,FB$6&lt;=$H173)*(FB$6-$F173+1),$J173/2,$M173,TRUE)-_xlfn.NORM.DIST(AND(FB$6&gt;=$F173,FB$6&lt;=$H173)*(FA$6-$F173+1),$J173/2,$M173,TRUE))/(1-2*_xlfn.NORM.DIST(0,$J173/2,$M173,TRUE))*$D173+($K173="Steady Growth")*(AND(FB$6&gt;=$F173,FB$6&lt;=$H173)*((FB$6-$F173+1)/($J173*($J173+1)/2)*$D173))+($K173="custom")*CustCF!EV173</f>
        <v>0</v>
      </c>
      <c r="FC173" s="95">
        <f>($K173="Bell Curve")*(_xlfn.NORM.DIST(AND(FC$6&gt;=$F173,FC$6&lt;=$H173)*(FC$6-$F173+1),$J173/2,$M173,TRUE)-_xlfn.NORM.DIST(AND(FC$6&gt;=$F173,FC$6&lt;=$H173)*(FB$6-$F173+1),$J173/2,$M173,TRUE))/(1-2*_xlfn.NORM.DIST(0,$J173/2,$M173,TRUE))*$D173+($K173="Steady Growth")*(AND(FC$6&gt;=$F173,FC$6&lt;=$H173)*((FC$6-$F173+1)/($J173*($J173+1)/2)*$D173))+($K173="custom")*CustCF!EW173</f>
        <v>0</v>
      </c>
      <c r="FD173" s="95">
        <f>($K173="Bell Curve")*(_xlfn.NORM.DIST(AND(FD$6&gt;=$F173,FD$6&lt;=$H173)*(FD$6-$F173+1),$J173/2,$M173,TRUE)-_xlfn.NORM.DIST(AND(FD$6&gt;=$F173,FD$6&lt;=$H173)*(FC$6-$F173+1),$J173/2,$M173,TRUE))/(1-2*_xlfn.NORM.DIST(0,$J173/2,$M173,TRUE))*$D173+($K173="Steady Growth")*(AND(FD$6&gt;=$F173,FD$6&lt;=$H173)*((FD$6-$F173+1)/($J173*($J173+1)/2)*$D173))+($K173="custom")*CustCF!EX173</f>
        <v>0</v>
      </c>
      <c r="FE173" s="95">
        <f>($K173="Bell Curve")*(_xlfn.NORM.DIST(AND(FE$6&gt;=$F173,FE$6&lt;=$H173)*(FE$6-$F173+1),$J173/2,$M173,TRUE)-_xlfn.NORM.DIST(AND(FE$6&gt;=$F173,FE$6&lt;=$H173)*(FD$6-$F173+1),$J173/2,$M173,TRUE))/(1-2*_xlfn.NORM.DIST(0,$J173/2,$M173,TRUE))*$D173+($K173="Steady Growth")*(AND(FE$6&gt;=$F173,FE$6&lt;=$H173)*((FE$6-$F173+1)/($J173*($J173+1)/2)*$D173))+($K173="custom")*CustCF!EY173</f>
        <v>0</v>
      </c>
      <c r="FF173" s="95">
        <f>($K173="Bell Curve")*(_xlfn.NORM.DIST(AND(FF$6&gt;=$F173,FF$6&lt;=$H173)*(FF$6-$F173+1),$J173/2,$M173,TRUE)-_xlfn.NORM.DIST(AND(FF$6&gt;=$F173,FF$6&lt;=$H173)*(FE$6-$F173+1),$J173/2,$M173,TRUE))/(1-2*_xlfn.NORM.DIST(0,$J173/2,$M173,TRUE))*$D173+($K173="Steady Growth")*(AND(FF$6&gt;=$F173,FF$6&lt;=$H173)*((FF$6-$F173+1)/($J173*($J173+1)/2)*$D173))+($K173="custom")*CustCF!EZ173</f>
        <v>0</v>
      </c>
      <c r="FG173" s="95">
        <f>($K173="Bell Curve")*(_xlfn.NORM.DIST(AND(FG$6&gt;=$F173,FG$6&lt;=$H173)*(FG$6-$F173+1),$J173/2,$M173,TRUE)-_xlfn.NORM.DIST(AND(FG$6&gt;=$F173,FG$6&lt;=$H173)*(FF$6-$F173+1),$J173/2,$M173,TRUE))/(1-2*_xlfn.NORM.DIST(0,$J173/2,$M173,TRUE))*$D173+($K173="Steady Growth")*(AND(FG$6&gt;=$F173,FG$6&lt;=$H173)*((FG$6-$F173+1)/($J173*($J173+1)/2)*$D173))+($K173="custom")*CustCF!FA173</f>
        <v>0</v>
      </c>
      <c r="FH173" s="95">
        <f>($K173="Bell Curve")*(_xlfn.NORM.DIST(AND(FH$6&gt;=$F173,FH$6&lt;=$H173)*(FH$6-$F173+1),$J173/2,$M173,TRUE)-_xlfn.NORM.DIST(AND(FH$6&gt;=$F173,FH$6&lt;=$H173)*(FG$6-$F173+1),$J173/2,$M173,TRUE))/(1-2*_xlfn.NORM.DIST(0,$J173/2,$M173,TRUE))*$D173+($K173="Steady Growth")*(AND(FH$6&gt;=$F173,FH$6&lt;=$H173)*((FH$6-$F173+1)/($J173*($J173+1)/2)*$D173))+($K173="custom")*CustCF!FB173</f>
        <v>0</v>
      </c>
      <c r="FI173" s="95">
        <f>($K173="Bell Curve")*(_xlfn.NORM.DIST(AND(FI$6&gt;=$F173,FI$6&lt;=$H173)*(FI$6-$F173+1),$J173/2,$M173,TRUE)-_xlfn.NORM.DIST(AND(FI$6&gt;=$F173,FI$6&lt;=$H173)*(FH$6-$F173+1),$J173/2,$M173,TRUE))/(1-2*_xlfn.NORM.DIST(0,$J173/2,$M173,TRUE))*$D173+($K173="Steady Growth")*(AND(FI$6&gt;=$F173,FI$6&lt;=$H173)*((FI$6-$F173+1)/($J173*($J173+1)/2)*$D173))+($K173="custom")*CustCF!FC173</f>
        <v>0</v>
      </c>
      <c r="FJ173" s="95">
        <f>($K173="Bell Curve")*(_xlfn.NORM.DIST(AND(FJ$6&gt;=$F173,FJ$6&lt;=$H173)*(FJ$6-$F173+1),$J173/2,$M173,TRUE)-_xlfn.NORM.DIST(AND(FJ$6&gt;=$F173,FJ$6&lt;=$H173)*(FI$6-$F173+1),$J173/2,$M173,TRUE))/(1-2*_xlfn.NORM.DIST(0,$J173/2,$M173,TRUE))*$D173+($K173="Steady Growth")*(AND(FJ$6&gt;=$F173,FJ$6&lt;=$H173)*((FJ$6-$F173+1)/($J173*($J173+1)/2)*$D173))+($K173="custom")*CustCF!FD173</f>
        <v>0</v>
      </c>
      <c r="FK173" s="95">
        <f>($K173="Bell Curve")*(_xlfn.NORM.DIST(AND(FK$6&gt;=$F173,FK$6&lt;=$H173)*(FK$6-$F173+1),$J173/2,$M173,TRUE)-_xlfn.NORM.DIST(AND(FK$6&gt;=$F173,FK$6&lt;=$H173)*(FJ$6-$F173+1),$J173/2,$M173,TRUE))/(1-2*_xlfn.NORM.DIST(0,$J173/2,$M173,TRUE))*$D173+($K173="Steady Growth")*(AND(FK$6&gt;=$F173,FK$6&lt;=$H173)*((FK$6-$F173+1)/($J173*($J173+1)/2)*$D173))+($K173="custom")*CustCF!FE173</f>
        <v>0</v>
      </c>
      <c r="FL173" s="95">
        <f>($K173="Bell Curve")*(_xlfn.NORM.DIST(AND(FL$6&gt;=$F173,FL$6&lt;=$H173)*(FL$6-$F173+1),$J173/2,$M173,TRUE)-_xlfn.NORM.DIST(AND(FL$6&gt;=$F173,FL$6&lt;=$H173)*(FK$6-$F173+1),$J173/2,$M173,TRUE))/(1-2*_xlfn.NORM.DIST(0,$J173/2,$M173,TRUE))*$D173+($K173="Steady Growth")*(AND(FL$6&gt;=$F173,FL$6&lt;=$H173)*((FL$6-$F173+1)/($J173*($J173+1)/2)*$D173))+($K173="custom")*CustCF!FF173</f>
        <v>0</v>
      </c>
      <c r="FM173" s="95">
        <f>($K173="Bell Curve")*(_xlfn.NORM.DIST(AND(FM$6&gt;=$F173,FM$6&lt;=$H173)*(FM$6-$F173+1),$J173/2,$M173,TRUE)-_xlfn.NORM.DIST(AND(FM$6&gt;=$F173,FM$6&lt;=$H173)*(FL$6-$F173+1),$J173/2,$M173,TRUE))/(1-2*_xlfn.NORM.DIST(0,$J173/2,$M173,TRUE))*$D173+($K173="Steady Growth")*(AND(FM$6&gt;=$F173,FM$6&lt;=$H173)*((FM$6-$F173+1)/($J173*($J173+1)/2)*$D173))+($K173="custom")*CustCF!FG173</f>
        <v>0</v>
      </c>
      <c r="FN173" s="95">
        <f>($K173="Bell Curve")*(_xlfn.NORM.DIST(AND(FN$6&gt;=$F173,FN$6&lt;=$H173)*(FN$6-$F173+1),$J173/2,$M173,TRUE)-_xlfn.NORM.DIST(AND(FN$6&gt;=$F173,FN$6&lt;=$H173)*(FM$6-$F173+1),$J173/2,$M173,TRUE))/(1-2*_xlfn.NORM.DIST(0,$J173/2,$M173,TRUE))*$D173+($K173="Steady Growth")*(AND(FN$6&gt;=$F173,FN$6&lt;=$H173)*((FN$6-$F173+1)/($J173*($J173+1)/2)*$D173))+($K173="custom")*CustCF!FH173</f>
        <v>0</v>
      </c>
      <c r="FO173" s="95">
        <f>($K173="Bell Curve")*(_xlfn.NORM.DIST(AND(FO$6&gt;=$F173,FO$6&lt;=$H173)*(FO$6-$F173+1),$J173/2,$M173,TRUE)-_xlfn.NORM.DIST(AND(FO$6&gt;=$F173,FO$6&lt;=$H173)*(FN$6-$F173+1),$J173/2,$M173,TRUE))/(1-2*_xlfn.NORM.DIST(0,$J173/2,$M173,TRUE))*$D173+($K173="Steady Growth")*(AND(FO$6&gt;=$F173,FO$6&lt;=$H173)*((FO$6-$F173+1)/($J173*($J173+1)/2)*$D173))+($K173="custom")*CustCF!FI173</f>
        <v>0</v>
      </c>
      <c r="FP173" s="95">
        <f>($K173="Bell Curve")*(_xlfn.NORM.DIST(AND(FP$6&gt;=$F173,FP$6&lt;=$H173)*(FP$6-$F173+1),$J173/2,$M173,TRUE)-_xlfn.NORM.DIST(AND(FP$6&gt;=$F173,FP$6&lt;=$H173)*(FO$6-$F173+1),$J173/2,$M173,TRUE))/(1-2*_xlfn.NORM.DIST(0,$J173/2,$M173,TRUE))*$D173+($K173="Steady Growth")*(AND(FP$6&gt;=$F173,FP$6&lt;=$H173)*((FP$6-$F173+1)/($J173*($J173+1)/2)*$D173))+($K173="custom")*CustCF!FJ173</f>
        <v>0</v>
      </c>
      <c r="FQ173" s="95">
        <f>($K173="Bell Curve")*(_xlfn.NORM.DIST(AND(FQ$6&gt;=$F173,FQ$6&lt;=$H173)*(FQ$6-$F173+1),$J173/2,$M173,TRUE)-_xlfn.NORM.DIST(AND(FQ$6&gt;=$F173,FQ$6&lt;=$H173)*(FP$6-$F173+1),$J173/2,$M173,TRUE))/(1-2*_xlfn.NORM.DIST(0,$J173/2,$M173,TRUE))*$D173+($K173="Steady Growth")*(AND(FQ$6&gt;=$F173,FQ$6&lt;=$H173)*((FQ$6-$F173+1)/($J173*($J173+1)/2)*$D173))+($K173="custom")*CustCF!FK173</f>
        <v>0</v>
      </c>
      <c r="FR173" s="95">
        <f>($K173="Bell Curve")*(_xlfn.NORM.DIST(AND(FR$6&gt;=$F173,FR$6&lt;=$H173)*(FR$6-$F173+1),$J173/2,$M173,TRUE)-_xlfn.NORM.DIST(AND(FR$6&gt;=$F173,FR$6&lt;=$H173)*(FQ$6-$F173+1),$J173/2,$M173,TRUE))/(1-2*_xlfn.NORM.DIST(0,$J173/2,$M173,TRUE))*$D173+($K173="Steady Growth")*(AND(FR$6&gt;=$F173,FR$6&lt;=$H173)*((FR$6-$F173+1)/($J173*($J173+1)/2)*$D173))+($K173="custom")*CustCF!FL173</f>
        <v>0</v>
      </c>
      <c r="FS173" s="95">
        <f>($K173="Bell Curve")*(_xlfn.NORM.DIST(AND(FS$6&gt;=$F173,FS$6&lt;=$H173)*(FS$6-$F173+1),$J173/2,$M173,TRUE)-_xlfn.NORM.DIST(AND(FS$6&gt;=$F173,FS$6&lt;=$H173)*(FR$6-$F173+1),$J173/2,$M173,TRUE))/(1-2*_xlfn.NORM.DIST(0,$J173/2,$M173,TRUE))*$D173+($K173="Steady Growth")*(AND(FS$6&gt;=$F173,FS$6&lt;=$H173)*((FS$6-$F173+1)/($J173*($J173+1)/2)*$D173))+($K173="custom")*CustCF!FM173</f>
        <v>0</v>
      </c>
      <c r="FT173" s="95">
        <f>($K173="Bell Curve")*(_xlfn.NORM.DIST(AND(FT$6&gt;=$F173,FT$6&lt;=$H173)*(FT$6-$F173+1),$J173/2,$M173,TRUE)-_xlfn.NORM.DIST(AND(FT$6&gt;=$F173,FT$6&lt;=$H173)*(FS$6-$F173+1),$J173/2,$M173,TRUE))/(1-2*_xlfn.NORM.DIST(0,$J173/2,$M173,TRUE))*$D173+($K173="Steady Growth")*(AND(FT$6&gt;=$F173,FT$6&lt;=$H173)*((FT$6-$F173+1)/($J173*($J173+1)/2)*$D173))+($K173="custom")*CustCF!FN173</f>
        <v>0</v>
      </c>
      <c r="FU173" s="95">
        <f>($K173="Bell Curve")*(_xlfn.NORM.DIST(AND(FU$6&gt;=$F173,FU$6&lt;=$H173)*(FU$6-$F173+1),$J173/2,$M173,TRUE)-_xlfn.NORM.DIST(AND(FU$6&gt;=$F173,FU$6&lt;=$H173)*(FT$6-$F173+1),$J173/2,$M173,TRUE))/(1-2*_xlfn.NORM.DIST(0,$J173/2,$M173,TRUE))*$D173+($K173="Steady Growth")*(AND(FU$6&gt;=$F173,FU$6&lt;=$H173)*((FU$6-$F173+1)/($J173*($J173+1)/2)*$D173))+($K173="custom")*CustCF!FO173</f>
        <v>0</v>
      </c>
      <c r="FV173" s="95">
        <f>($K173="Bell Curve")*(_xlfn.NORM.DIST(AND(FV$6&gt;=$F173,FV$6&lt;=$H173)*(FV$6-$F173+1),$J173/2,$M173,TRUE)-_xlfn.NORM.DIST(AND(FV$6&gt;=$F173,FV$6&lt;=$H173)*(FU$6-$F173+1),$J173/2,$M173,TRUE))/(1-2*_xlfn.NORM.DIST(0,$J173/2,$M173,TRUE))*$D173+($K173="Steady Growth")*(AND(FV$6&gt;=$F173,FV$6&lt;=$H173)*((FV$6-$F173+1)/($J173*($J173+1)/2)*$D173))+($K173="custom")*CustCF!FP173</f>
        <v>0</v>
      </c>
      <c r="FW173" s="95">
        <f>($K173="Bell Curve")*(_xlfn.NORM.DIST(AND(FW$6&gt;=$F173,FW$6&lt;=$H173)*(FW$6-$F173+1),$J173/2,$M173,TRUE)-_xlfn.NORM.DIST(AND(FW$6&gt;=$F173,FW$6&lt;=$H173)*(FV$6-$F173+1),$J173/2,$M173,TRUE))/(1-2*_xlfn.NORM.DIST(0,$J173/2,$M173,TRUE))*$D173+($K173="Steady Growth")*(AND(FW$6&gt;=$F173,FW$6&lt;=$H173)*((FW$6-$F173+1)/($J173*($J173+1)/2)*$D173))+($K173="custom")*CustCF!FQ173</f>
        <v>0</v>
      </c>
      <c r="FX173" s="95">
        <f>($K173="Bell Curve")*(_xlfn.NORM.DIST(AND(FX$6&gt;=$F173,FX$6&lt;=$H173)*(FX$6-$F173+1),$J173/2,$M173,TRUE)-_xlfn.NORM.DIST(AND(FX$6&gt;=$F173,FX$6&lt;=$H173)*(FW$6-$F173+1),$J173/2,$M173,TRUE))/(1-2*_xlfn.NORM.DIST(0,$J173/2,$M173,TRUE))*$D173+($K173="Steady Growth")*(AND(FX$6&gt;=$F173,FX$6&lt;=$H173)*((FX$6-$F173+1)/($J173*($J173+1)/2)*$D173))+($K173="custom")*CustCF!FR173</f>
        <v>0</v>
      </c>
      <c r="FY173" s="95">
        <f>($K173="Bell Curve")*(_xlfn.NORM.DIST(AND(FY$6&gt;=$F173,FY$6&lt;=$H173)*(FY$6-$F173+1),$J173/2,$M173,TRUE)-_xlfn.NORM.DIST(AND(FY$6&gt;=$F173,FY$6&lt;=$H173)*(FX$6-$F173+1),$J173/2,$M173,TRUE))/(1-2*_xlfn.NORM.DIST(0,$J173/2,$M173,TRUE))*$D173+($K173="Steady Growth")*(AND(FY$6&gt;=$F173,FY$6&lt;=$H173)*((FY$6-$F173+1)/($J173*($J173+1)/2)*$D173))+($K173="custom")*CustCF!FS173</f>
        <v>0</v>
      </c>
      <c r="FZ173" s="95">
        <f>($K173="Bell Curve")*(_xlfn.NORM.DIST(AND(FZ$6&gt;=$F173,FZ$6&lt;=$H173)*(FZ$6-$F173+1),$J173/2,$M173,TRUE)-_xlfn.NORM.DIST(AND(FZ$6&gt;=$F173,FZ$6&lt;=$H173)*(FY$6-$F173+1),$J173/2,$M173,TRUE))/(1-2*_xlfn.NORM.DIST(0,$J173/2,$M173,TRUE))*$D173+($K173="Steady Growth")*(AND(FZ$6&gt;=$F173,FZ$6&lt;=$H173)*((FZ$6-$F173+1)/($J173*($J173+1)/2)*$D173))+($K173="custom")*CustCF!FT173</f>
        <v>0</v>
      </c>
      <c r="GA173" s="95">
        <f>($K173="Bell Curve")*(_xlfn.NORM.DIST(AND(GA$6&gt;=$F173,GA$6&lt;=$H173)*(GA$6-$F173+1),$J173/2,$M173,TRUE)-_xlfn.NORM.DIST(AND(GA$6&gt;=$F173,GA$6&lt;=$H173)*(FZ$6-$F173+1),$J173/2,$M173,TRUE))/(1-2*_xlfn.NORM.DIST(0,$J173/2,$M173,TRUE))*$D173+($K173="Steady Growth")*(AND(GA$6&gt;=$F173,GA$6&lt;=$H173)*((GA$6-$F173+1)/($J173*($J173+1)/2)*$D173))+($K173="custom")*CustCF!FU173</f>
        <v>0</v>
      </c>
      <c r="GB173" s="95">
        <f>($K173="Bell Curve")*(_xlfn.NORM.DIST(AND(GB$6&gt;=$F173,GB$6&lt;=$H173)*(GB$6-$F173+1),$J173/2,$M173,TRUE)-_xlfn.NORM.DIST(AND(GB$6&gt;=$F173,GB$6&lt;=$H173)*(GA$6-$F173+1),$J173/2,$M173,TRUE))/(1-2*_xlfn.NORM.DIST(0,$J173/2,$M173,TRUE))*$D173+($K173="Steady Growth")*(AND(GB$6&gt;=$F173,GB$6&lt;=$H173)*((GB$6-$F173+1)/($J173*($J173+1)/2)*$D173))+($K173="custom")*CustCF!FV173</f>
        <v>0</v>
      </c>
      <c r="GC173" s="95">
        <f>($K173="Bell Curve")*(_xlfn.NORM.DIST(AND(GC$6&gt;=$F173,GC$6&lt;=$H173)*(GC$6-$F173+1),$J173/2,$M173,TRUE)-_xlfn.NORM.DIST(AND(GC$6&gt;=$F173,GC$6&lt;=$H173)*(GB$6-$F173+1),$J173/2,$M173,TRUE))/(1-2*_xlfn.NORM.DIST(0,$J173/2,$M173,TRUE))*$D173+($K173="Steady Growth")*(AND(GC$6&gt;=$F173,GC$6&lt;=$H173)*((GC$6-$F173+1)/($J173*($J173+1)/2)*$D173))+($K173="custom")*CustCF!FW173</f>
        <v>0</v>
      </c>
      <c r="GD173" s="95">
        <f>($K173="Bell Curve")*(_xlfn.NORM.DIST(AND(GD$6&gt;=$F173,GD$6&lt;=$H173)*(GD$6-$F173+1),$J173/2,$M173,TRUE)-_xlfn.NORM.DIST(AND(GD$6&gt;=$F173,GD$6&lt;=$H173)*(GC$6-$F173+1),$J173/2,$M173,TRUE))/(1-2*_xlfn.NORM.DIST(0,$J173/2,$M173,TRUE))*$D173+($K173="Steady Growth")*(AND(GD$6&gt;=$F173,GD$6&lt;=$H173)*((GD$6-$F173+1)/($J173*($J173+1)/2)*$D173))+($K173="custom")*CustCF!FX173</f>
        <v>0</v>
      </c>
      <c r="GE173" s="95">
        <f>($K173="Bell Curve")*(_xlfn.NORM.DIST(AND(GE$6&gt;=$F173,GE$6&lt;=$H173)*(GE$6-$F173+1),$J173/2,$M173,TRUE)-_xlfn.NORM.DIST(AND(GE$6&gt;=$F173,GE$6&lt;=$H173)*(GD$6-$F173+1),$J173/2,$M173,TRUE))/(1-2*_xlfn.NORM.DIST(0,$J173/2,$M173,TRUE))*$D173+($K173="Steady Growth")*(AND(GE$6&gt;=$F173,GE$6&lt;=$H173)*((GE$6-$F173+1)/($J173*($J173+1)/2)*$D173))+($K173="custom")*CustCF!FY173</f>
        <v>0</v>
      </c>
      <c r="GF173" s="95">
        <f>($K173="Bell Curve")*(_xlfn.NORM.DIST(AND(GF$6&gt;=$F173,GF$6&lt;=$H173)*(GF$6-$F173+1),$J173/2,$M173,TRUE)-_xlfn.NORM.DIST(AND(GF$6&gt;=$F173,GF$6&lt;=$H173)*(GE$6-$F173+1),$J173/2,$M173,TRUE))/(1-2*_xlfn.NORM.DIST(0,$J173/2,$M173,TRUE))*$D173+($K173="Steady Growth")*(AND(GF$6&gt;=$F173,GF$6&lt;=$H173)*((GF$6-$F173+1)/($J173*($J173+1)/2)*$D173))+($K173="custom")*CustCF!FZ173</f>
        <v>0</v>
      </c>
      <c r="GG173" s="95">
        <f>($K173="Bell Curve")*(_xlfn.NORM.DIST(AND(GG$6&gt;=$F173,GG$6&lt;=$H173)*(GG$6-$F173+1),$J173/2,$M173,TRUE)-_xlfn.NORM.DIST(AND(GG$6&gt;=$F173,GG$6&lt;=$H173)*(GF$6-$F173+1),$J173/2,$M173,TRUE))/(1-2*_xlfn.NORM.DIST(0,$J173/2,$M173,TRUE))*$D173+($K173="Steady Growth")*(AND(GG$6&gt;=$F173,GG$6&lt;=$H173)*((GG$6-$F173+1)/($J173*($J173+1)/2)*$D173))+($K173="custom")*CustCF!GA173</f>
        <v>0</v>
      </c>
      <c r="GH173" s="95">
        <f>($K173="Bell Curve")*(_xlfn.NORM.DIST(AND(GH$6&gt;=$F173,GH$6&lt;=$H173)*(GH$6-$F173+1),$J173/2,$M173,TRUE)-_xlfn.NORM.DIST(AND(GH$6&gt;=$F173,GH$6&lt;=$H173)*(GG$6-$F173+1),$J173/2,$M173,TRUE))/(1-2*_xlfn.NORM.DIST(0,$J173/2,$M173,TRUE))*$D173+($K173="Steady Growth")*(AND(GH$6&gt;=$F173,GH$6&lt;=$H173)*((GH$6-$F173+1)/($J173*($J173+1)/2)*$D173))+($K173="custom")*CustCF!GB173</f>
        <v>0</v>
      </c>
      <c r="GI173" s="95">
        <f>($K173="Bell Curve")*(_xlfn.NORM.DIST(AND(GI$6&gt;=$F173,GI$6&lt;=$H173)*(GI$6-$F173+1),$J173/2,$M173,TRUE)-_xlfn.NORM.DIST(AND(GI$6&gt;=$F173,GI$6&lt;=$H173)*(GH$6-$F173+1),$J173/2,$M173,TRUE))/(1-2*_xlfn.NORM.DIST(0,$J173/2,$M173,TRUE))*$D173+($K173="Steady Growth")*(AND(GI$6&gt;=$F173,GI$6&lt;=$H173)*((GI$6-$F173+1)/($J173*($J173+1)/2)*$D173))+($K173="custom")*CustCF!GC173</f>
        <v>0</v>
      </c>
      <c r="GJ173" s="95">
        <f>($K173="Bell Curve")*(_xlfn.NORM.DIST(AND(GJ$6&gt;=$F173,GJ$6&lt;=$H173)*(GJ$6-$F173+1),$J173/2,$M173,TRUE)-_xlfn.NORM.DIST(AND(GJ$6&gt;=$F173,GJ$6&lt;=$H173)*(GI$6-$F173+1),$J173/2,$M173,TRUE))/(1-2*_xlfn.NORM.DIST(0,$J173/2,$M173,TRUE))*$D173+($K173="Steady Growth")*(AND(GJ$6&gt;=$F173,GJ$6&lt;=$H173)*((GJ$6-$F173+1)/($J173*($J173+1)/2)*$D173))+($K173="custom")*CustCF!GD173</f>
        <v>0</v>
      </c>
      <c r="GK173" s="95">
        <f>($K173="Bell Curve")*(_xlfn.NORM.DIST(AND(GK$6&gt;=$F173,GK$6&lt;=$H173)*(GK$6-$F173+1),$J173/2,$M173,TRUE)-_xlfn.NORM.DIST(AND(GK$6&gt;=$F173,GK$6&lt;=$H173)*(GJ$6-$F173+1),$J173/2,$M173,TRUE))/(1-2*_xlfn.NORM.DIST(0,$J173/2,$M173,TRUE))*$D173+($K173="Steady Growth")*(AND(GK$6&gt;=$F173,GK$6&lt;=$H173)*((GK$6-$F173+1)/($J173*($J173+1)/2)*$D173))+($K173="custom")*CustCF!GE173</f>
        <v>0</v>
      </c>
      <c r="GL173" s="95">
        <f>($K173="Bell Curve")*(_xlfn.NORM.DIST(AND(GL$6&gt;=$F173,GL$6&lt;=$H173)*(GL$6-$F173+1),$J173/2,$M173,TRUE)-_xlfn.NORM.DIST(AND(GL$6&gt;=$F173,GL$6&lt;=$H173)*(GK$6-$F173+1),$J173/2,$M173,TRUE))/(1-2*_xlfn.NORM.DIST(0,$J173/2,$M173,TRUE))*$D173+($K173="Steady Growth")*(AND(GL$6&gt;=$F173,GL$6&lt;=$H173)*((GL$6-$F173+1)/($J173*($J173+1)/2)*$D173))+($K173="custom")*CustCF!GF173</f>
        <v>0</v>
      </c>
      <c r="GM173" s="95">
        <f>($K173="Bell Curve")*(_xlfn.NORM.DIST(AND(GM$6&gt;=$F173,GM$6&lt;=$H173)*(GM$6-$F173+1),$J173/2,$M173,TRUE)-_xlfn.NORM.DIST(AND(GM$6&gt;=$F173,GM$6&lt;=$H173)*(GL$6-$F173+1),$J173/2,$M173,TRUE))/(1-2*_xlfn.NORM.DIST(0,$J173/2,$M173,TRUE))*$D173+($K173="Steady Growth")*(AND(GM$6&gt;=$F173,GM$6&lt;=$H173)*((GM$6-$F173+1)/($J173*($J173+1)/2)*$D173))+($K173="custom")*CustCF!GG173</f>
        <v>0</v>
      </c>
      <c r="GN173" s="268">
        <f>($K173="Bell Curve")*(_xlfn.NORM.DIST(AND(GN$6&gt;=$F173,GN$6&lt;=$H173)*(GN$6-$F173+1),$J173/2,$M173,TRUE)-_xlfn.NORM.DIST(AND(GN$6&gt;=$F173,GN$6&lt;=$H173)*(GM$6-$F173+1),$J173/2,$M173,TRUE))/(1-2*_xlfn.NORM.DIST(0,$J173/2,$M173,TRUE))*$D173+($K173="Steady Growth")*(AND(GN$6&gt;=$F173,GN$6&lt;=$H173)*((GN$6-$F173+1)/($J173*($J173+1)/2)*$D173))+($K173="custom")*CustCF!GH173</f>
        <v>0</v>
      </c>
      <c r="GO173" s="1"/>
      <c r="GP173" s="67"/>
    </row>
    <row r="174" spans="1:198" customFormat="1" hidden="1" outlineLevel="1" x14ac:dyDescent="0.75">
      <c r="A174" s="1"/>
      <c r="B174" s="1"/>
      <c r="C174" s="262">
        <f>Budget!AJ29</f>
        <v>0</v>
      </c>
      <c r="D174" s="19">
        <f>Budget!AK29</f>
        <v>0</v>
      </c>
      <c r="E174" s="19" t="str">
        <f t="shared" si="77"/>
        <v/>
      </c>
      <c r="F174" s="263">
        <v>0</v>
      </c>
      <c r="G174" s="257">
        <f>IF(L174="custom",CustCF!F174,INDEX($P$8:$EW$8,MATCH(F174,$P$6:$EW$6,0)))</f>
        <v>46053</v>
      </c>
      <c r="H174" s="263">
        <v>0</v>
      </c>
      <c r="I174" s="257">
        <f>IF(L174="custom",CustCF!G174,INDEX($P$8:$EW$8,MATCH(H174,$P$6:$EW$6,0)))</f>
        <v>46053</v>
      </c>
      <c r="J174" s="102">
        <f t="shared" si="78"/>
        <v>1</v>
      </c>
      <c r="K174" s="265" t="s">
        <v>116</v>
      </c>
      <c r="L174" s="266" t="s">
        <v>141</v>
      </c>
      <c r="M174" s="267">
        <f t="shared" si="79"/>
        <v>9</v>
      </c>
      <c r="N174" s="18">
        <f t="shared" si="70"/>
        <v>0</v>
      </c>
      <c r="O174" s="19"/>
      <c r="P174" s="95">
        <f>($K174="Bell Curve")*(_xlfn.NORM.DIST(AND(P$6&gt;=$F174,P$6&lt;=$H174)*(P$6-$F174+1),$J174/2,$M174,TRUE)-_xlfn.NORM.DIST(AND(P$6&gt;=$F174,P$6&lt;=$H174)*(O$6-$F174+1),$J174/2,$M174,TRUE))/(1-2*_xlfn.NORM.DIST(0,$J174/2,$M174,TRUE))*$D174+($K174="Steady Growth")*(AND(P$6&gt;=$F174,P$6&lt;=$H174)*((P$6-$F174+1)/($J174*($J174+1)/2)*$D174))+($K174="custom")*CustCF!J174</f>
        <v>0</v>
      </c>
      <c r="Q174" s="95">
        <f>($K174="Bell Curve")*(_xlfn.NORM.DIST(AND(Q$6&gt;=$F174,Q$6&lt;=$H174)*(Q$6-$F174+1),$J174/2,$M174,TRUE)-_xlfn.NORM.DIST(AND(Q$6&gt;=$F174,Q$6&lt;=$H174)*(P$6-$F174+1),$J174/2,$M174,TRUE))/(1-2*_xlfn.NORM.DIST(0,$J174/2,$M174,TRUE))*$D174+($K174="Steady Growth")*(AND(Q$6&gt;=$F174,Q$6&lt;=$H174)*((Q$6-$F174+1)/($J174*($J174+1)/2)*$D174))+($K174="custom")*CustCF!K174</f>
        <v>0</v>
      </c>
      <c r="R174" s="95">
        <f>($K174="Bell Curve")*(_xlfn.NORM.DIST(AND(R$6&gt;=$F174,R$6&lt;=$H174)*(R$6-$F174+1),$J174/2,$M174,TRUE)-_xlfn.NORM.DIST(AND(R$6&gt;=$F174,R$6&lt;=$H174)*(Q$6-$F174+1),$J174/2,$M174,TRUE))/(1-2*_xlfn.NORM.DIST(0,$J174/2,$M174,TRUE))*$D174+($K174="Steady Growth")*(AND(R$6&gt;=$F174,R$6&lt;=$H174)*((R$6-$F174+1)/($J174*($J174+1)/2)*$D174))+($K174="custom")*CustCF!L174</f>
        <v>0</v>
      </c>
      <c r="S174" s="95">
        <f>($K174="Bell Curve")*(_xlfn.NORM.DIST(AND(S$6&gt;=$F174,S$6&lt;=$H174)*(S$6-$F174+1),$J174/2,$M174,TRUE)-_xlfn.NORM.DIST(AND(S$6&gt;=$F174,S$6&lt;=$H174)*(R$6-$F174+1),$J174/2,$M174,TRUE))/(1-2*_xlfn.NORM.DIST(0,$J174/2,$M174,TRUE))*$D174+($K174="Steady Growth")*(AND(S$6&gt;=$F174,S$6&lt;=$H174)*((S$6-$F174+1)/($J174*($J174+1)/2)*$D174))+($K174="custom")*CustCF!M174</f>
        <v>0</v>
      </c>
      <c r="T174" s="95">
        <f>($K174="Bell Curve")*(_xlfn.NORM.DIST(AND(T$6&gt;=$F174,T$6&lt;=$H174)*(T$6-$F174+1),$J174/2,$M174,TRUE)-_xlfn.NORM.DIST(AND(T$6&gt;=$F174,T$6&lt;=$H174)*(S$6-$F174+1),$J174/2,$M174,TRUE))/(1-2*_xlfn.NORM.DIST(0,$J174/2,$M174,TRUE))*$D174+($K174="Steady Growth")*(AND(T$6&gt;=$F174,T$6&lt;=$H174)*((T$6-$F174+1)/($J174*($J174+1)/2)*$D174))+($K174="custom")*CustCF!N174</f>
        <v>0</v>
      </c>
      <c r="U174" s="95">
        <f>($K174="Bell Curve")*(_xlfn.NORM.DIST(AND(U$6&gt;=$F174,U$6&lt;=$H174)*(U$6-$F174+1),$J174/2,$M174,TRUE)-_xlfn.NORM.DIST(AND(U$6&gt;=$F174,U$6&lt;=$H174)*(T$6-$F174+1),$J174/2,$M174,TRUE))/(1-2*_xlfn.NORM.DIST(0,$J174/2,$M174,TRUE))*$D174+($K174="Steady Growth")*(AND(U$6&gt;=$F174,U$6&lt;=$H174)*((U$6-$F174+1)/($J174*($J174+1)/2)*$D174))+($K174="custom")*CustCF!O174</f>
        <v>0</v>
      </c>
      <c r="V174" s="95">
        <f>($K174="Bell Curve")*(_xlfn.NORM.DIST(AND(V$6&gt;=$F174,V$6&lt;=$H174)*(V$6-$F174+1),$J174/2,$M174,TRUE)-_xlfn.NORM.DIST(AND(V$6&gt;=$F174,V$6&lt;=$H174)*(U$6-$F174+1),$J174/2,$M174,TRUE))/(1-2*_xlfn.NORM.DIST(0,$J174/2,$M174,TRUE))*$D174+($K174="Steady Growth")*(AND(V$6&gt;=$F174,V$6&lt;=$H174)*((V$6-$F174+1)/($J174*($J174+1)/2)*$D174))+($K174="custom")*CustCF!P174</f>
        <v>0</v>
      </c>
      <c r="W174" s="95">
        <f>($K174="Bell Curve")*(_xlfn.NORM.DIST(AND(W$6&gt;=$F174,W$6&lt;=$H174)*(W$6-$F174+1),$J174/2,$M174,TRUE)-_xlfn.NORM.DIST(AND(W$6&gt;=$F174,W$6&lt;=$H174)*(V$6-$F174+1),$J174/2,$M174,TRUE))/(1-2*_xlfn.NORM.DIST(0,$J174/2,$M174,TRUE))*$D174+($K174="Steady Growth")*(AND(W$6&gt;=$F174,W$6&lt;=$H174)*((W$6-$F174+1)/($J174*($J174+1)/2)*$D174))+($K174="custom")*CustCF!Q174</f>
        <v>0</v>
      </c>
      <c r="X174" s="95">
        <f>($K174="Bell Curve")*(_xlfn.NORM.DIST(AND(X$6&gt;=$F174,X$6&lt;=$H174)*(X$6-$F174+1),$J174/2,$M174,TRUE)-_xlfn.NORM.DIST(AND(X$6&gt;=$F174,X$6&lt;=$H174)*(W$6-$F174+1),$J174/2,$M174,TRUE))/(1-2*_xlfn.NORM.DIST(0,$J174/2,$M174,TRUE))*$D174+($K174="Steady Growth")*(AND(X$6&gt;=$F174,X$6&lt;=$H174)*((X$6-$F174+1)/($J174*($J174+1)/2)*$D174))+($K174="custom")*CustCF!R174</f>
        <v>0</v>
      </c>
      <c r="Y174" s="95">
        <f>($K174="Bell Curve")*(_xlfn.NORM.DIST(AND(Y$6&gt;=$F174,Y$6&lt;=$H174)*(Y$6-$F174+1),$J174/2,$M174,TRUE)-_xlfn.NORM.DIST(AND(Y$6&gt;=$F174,Y$6&lt;=$H174)*(X$6-$F174+1),$J174/2,$M174,TRUE))/(1-2*_xlfn.NORM.DIST(0,$J174/2,$M174,TRUE))*$D174+($K174="Steady Growth")*(AND(Y$6&gt;=$F174,Y$6&lt;=$H174)*((Y$6-$F174+1)/($J174*($J174+1)/2)*$D174))+($K174="custom")*CustCF!S174</f>
        <v>0</v>
      </c>
      <c r="Z174" s="95">
        <f>($K174="Bell Curve")*(_xlfn.NORM.DIST(AND(Z$6&gt;=$F174,Z$6&lt;=$H174)*(Z$6-$F174+1),$J174/2,$M174,TRUE)-_xlfn.NORM.DIST(AND(Z$6&gt;=$F174,Z$6&lt;=$H174)*(Y$6-$F174+1),$J174/2,$M174,TRUE))/(1-2*_xlfn.NORM.DIST(0,$J174/2,$M174,TRUE))*$D174+($K174="Steady Growth")*(AND(Z$6&gt;=$F174,Z$6&lt;=$H174)*((Z$6-$F174+1)/($J174*($J174+1)/2)*$D174))+($K174="custom")*CustCF!T174</f>
        <v>0</v>
      </c>
      <c r="AA174" s="95">
        <f>($K174="Bell Curve")*(_xlfn.NORM.DIST(AND(AA$6&gt;=$F174,AA$6&lt;=$H174)*(AA$6-$F174+1),$J174/2,$M174,TRUE)-_xlfn.NORM.DIST(AND(AA$6&gt;=$F174,AA$6&lt;=$H174)*(Z$6-$F174+1),$J174/2,$M174,TRUE))/(1-2*_xlfn.NORM.DIST(0,$J174/2,$M174,TRUE))*$D174+($K174="Steady Growth")*(AND(AA$6&gt;=$F174,AA$6&lt;=$H174)*((AA$6-$F174+1)/($J174*($J174+1)/2)*$D174))+($K174="custom")*CustCF!U174</f>
        <v>0</v>
      </c>
      <c r="AB174" s="95">
        <f>($K174="Bell Curve")*(_xlfn.NORM.DIST(AND(AB$6&gt;=$F174,AB$6&lt;=$H174)*(AB$6-$F174+1),$J174/2,$M174,TRUE)-_xlfn.NORM.DIST(AND(AB$6&gt;=$F174,AB$6&lt;=$H174)*(AA$6-$F174+1),$J174/2,$M174,TRUE))/(1-2*_xlfn.NORM.DIST(0,$J174/2,$M174,TRUE))*$D174+($K174="Steady Growth")*(AND(AB$6&gt;=$F174,AB$6&lt;=$H174)*((AB$6-$F174+1)/($J174*($J174+1)/2)*$D174))+($K174="custom")*CustCF!V174</f>
        <v>0</v>
      </c>
      <c r="AC174" s="95">
        <f>($K174="Bell Curve")*(_xlfn.NORM.DIST(AND(AC$6&gt;=$F174,AC$6&lt;=$H174)*(AC$6-$F174+1),$J174/2,$M174,TRUE)-_xlfn.NORM.DIST(AND(AC$6&gt;=$F174,AC$6&lt;=$H174)*(AB$6-$F174+1),$J174/2,$M174,TRUE))/(1-2*_xlfn.NORM.DIST(0,$J174/2,$M174,TRUE))*$D174+($K174="Steady Growth")*(AND(AC$6&gt;=$F174,AC$6&lt;=$H174)*((AC$6-$F174+1)/($J174*($J174+1)/2)*$D174))+($K174="custom")*CustCF!W174</f>
        <v>0</v>
      </c>
      <c r="AD174" s="95">
        <f>($K174="Bell Curve")*(_xlfn.NORM.DIST(AND(AD$6&gt;=$F174,AD$6&lt;=$H174)*(AD$6-$F174+1),$J174/2,$M174,TRUE)-_xlfn.NORM.DIST(AND(AD$6&gt;=$F174,AD$6&lt;=$H174)*(AC$6-$F174+1),$J174/2,$M174,TRUE))/(1-2*_xlfn.NORM.DIST(0,$J174/2,$M174,TRUE))*$D174+($K174="Steady Growth")*(AND(AD$6&gt;=$F174,AD$6&lt;=$H174)*((AD$6-$F174+1)/($J174*($J174+1)/2)*$D174))+($K174="custom")*CustCF!X174</f>
        <v>0</v>
      </c>
      <c r="AE174" s="95">
        <f>($K174="Bell Curve")*(_xlfn.NORM.DIST(AND(AE$6&gt;=$F174,AE$6&lt;=$H174)*(AE$6-$F174+1),$J174/2,$M174,TRUE)-_xlfn.NORM.DIST(AND(AE$6&gt;=$F174,AE$6&lt;=$H174)*(AD$6-$F174+1),$J174/2,$M174,TRUE))/(1-2*_xlfn.NORM.DIST(0,$J174/2,$M174,TRUE))*$D174+($K174="Steady Growth")*(AND(AE$6&gt;=$F174,AE$6&lt;=$H174)*((AE$6-$F174+1)/($J174*($J174+1)/2)*$D174))+($K174="custom")*CustCF!Y174</f>
        <v>0</v>
      </c>
      <c r="AF174" s="95">
        <f>($K174="Bell Curve")*(_xlfn.NORM.DIST(AND(AF$6&gt;=$F174,AF$6&lt;=$H174)*(AF$6-$F174+1),$J174/2,$M174,TRUE)-_xlfn.NORM.DIST(AND(AF$6&gt;=$F174,AF$6&lt;=$H174)*(AE$6-$F174+1),$J174/2,$M174,TRUE))/(1-2*_xlfn.NORM.DIST(0,$J174/2,$M174,TRUE))*$D174+($K174="Steady Growth")*(AND(AF$6&gt;=$F174,AF$6&lt;=$H174)*((AF$6-$F174+1)/($J174*($J174+1)/2)*$D174))+($K174="custom")*CustCF!Z174</f>
        <v>0</v>
      </c>
      <c r="AG174" s="95">
        <f>($K174="Bell Curve")*(_xlfn.NORM.DIST(AND(AG$6&gt;=$F174,AG$6&lt;=$H174)*(AG$6-$F174+1),$J174/2,$M174,TRUE)-_xlfn.NORM.DIST(AND(AG$6&gt;=$F174,AG$6&lt;=$H174)*(AF$6-$F174+1),$J174/2,$M174,TRUE))/(1-2*_xlfn.NORM.DIST(0,$J174/2,$M174,TRUE))*$D174+($K174="Steady Growth")*(AND(AG$6&gt;=$F174,AG$6&lt;=$H174)*((AG$6-$F174+1)/($J174*($J174+1)/2)*$D174))+($K174="custom")*CustCF!AA174</f>
        <v>0</v>
      </c>
      <c r="AH174" s="95">
        <f>($K174="Bell Curve")*(_xlfn.NORM.DIST(AND(AH$6&gt;=$F174,AH$6&lt;=$H174)*(AH$6-$F174+1),$J174/2,$M174,TRUE)-_xlfn.NORM.DIST(AND(AH$6&gt;=$F174,AH$6&lt;=$H174)*(AG$6-$F174+1),$J174/2,$M174,TRUE))/(1-2*_xlfn.NORM.DIST(0,$J174/2,$M174,TRUE))*$D174+($K174="Steady Growth")*(AND(AH$6&gt;=$F174,AH$6&lt;=$H174)*((AH$6-$F174+1)/($J174*($J174+1)/2)*$D174))+($K174="custom")*CustCF!AB174</f>
        <v>0</v>
      </c>
      <c r="AI174" s="95">
        <f>($K174="Bell Curve")*(_xlfn.NORM.DIST(AND(AI$6&gt;=$F174,AI$6&lt;=$H174)*(AI$6-$F174+1),$J174/2,$M174,TRUE)-_xlfn.NORM.DIST(AND(AI$6&gt;=$F174,AI$6&lt;=$H174)*(AH$6-$F174+1),$J174/2,$M174,TRUE))/(1-2*_xlfn.NORM.DIST(0,$J174/2,$M174,TRUE))*$D174+($K174="Steady Growth")*(AND(AI$6&gt;=$F174,AI$6&lt;=$H174)*((AI$6-$F174+1)/($J174*($J174+1)/2)*$D174))+($K174="custom")*CustCF!AC174</f>
        <v>0</v>
      </c>
      <c r="AJ174" s="95">
        <f>($K174="Bell Curve")*(_xlfn.NORM.DIST(AND(AJ$6&gt;=$F174,AJ$6&lt;=$H174)*(AJ$6-$F174+1),$J174/2,$M174,TRUE)-_xlfn.NORM.DIST(AND(AJ$6&gt;=$F174,AJ$6&lt;=$H174)*(AI$6-$F174+1),$J174/2,$M174,TRUE))/(1-2*_xlfn.NORM.DIST(0,$J174/2,$M174,TRUE))*$D174+($K174="Steady Growth")*(AND(AJ$6&gt;=$F174,AJ$6&lt;=$H174)*((AJ$6-$F174+1)/($J174*($J174+1)/2)*$D174))+($K174="custom")*CustCF!AD174</f>
        <v>0</v>
      </c>
      <c r="AK174" s="95">
        <f>($K174="Bell Curve")*(_xlfn.NORM.DIST(AND(AK$6&gt;=$F174,AK$6&lt;=$H174)*(AK$6-$F174+1),$J174/2,$M174,TRUE)-_xlfn.NORM.DIST(AND(AK$6&gt;=$F174,AK$6&lt;=$H174)*(AJ$6-$F174+1),$J174/2,$M174,TRUE))/(1-2*_xlfn.NORM.DIST(0,$J174/2,$M174,TRUE))*$D174+($K174="Steady Growth")*(AND(AK$6&gt;=$F174,AK$6&lt;=$H174)*((AK$6-$F174+1)/($J174*($J174+1)/2)*$D174))+($K174="custom")*CustCF!AE174</f>
        <v>0</v>
      </c>
      <c r="AL174" s="95">
        <f>($K174="Bell Curve")*(_xlfn.NORM.DIST(AND(AL$6&gt;=$F174,AL$6&lt;=$H174)*(AL$6-$F174+1),$J174/2,$M174,TRUE)-_xlfn.NORM.DIST(AND(AL$6&gt;=$F174,AL$6&lt;=$H174)*(AK$6-$F174+1),$J174/2,$M174,TRUE))/(1-2*_xlfn.NORM.DIST(0,$J174/2,$M174,TRUE))*$D174+($K174="Steady Growth")*(AND(AL$6&gt;=$F174,AL$6&lt;=$H174)*((AL$6-$F174+1)/($J174*($J174+1)/2)*$D174))+($K174="custom")*CustCF!AF174</f>
        <v>0</v>
      </c>
      <c r="AM174" s="95">
        <f>($K174="Bell Curve")*(_xlfn.NORM.DIST(AND(AM$6&gt;=$F174,AM$6&lt;=$H174)*(AM$6-$F174+1),$J174/2,$M174,TRUE)-_xlfn.NORM.DIST(AND(AM$6&gt;=$F174,AM$6&lt;=$H174)*(AL$6-$F174+1),$J174/2,$M174,TRUE))/(1-2*_xlfn.NORM.DIST(0,$J174/2,$M174,TRUE))*$D174+($K174="Steady Growth")*(AND(AM$6&gt;=$F174,AM$6&lt;=$H174)*((AM$6-$F174+1)/($J174*($J174+1)/2)*$D174))+($K174="custom")*CustCF!AG174</f>
        <v>0</v>
      </c>
      <c r="AN174" s="95">
        <f>($K174="Bell Curve")*(_xlfn.NORM.DIST(AND(AN$6&gt;=$F174,AN$6&lt;=$H174)*(AN$6-$F174+1),$J174/2,$M174,TRUE)-_xlfn.NORM.DIST(AND(AN$6&gt;=$F174,AN$6&lt;=$H174)*(AM$6-$F174+1),$J174/2,$M174,TRUE))/(1-2*_xlfn.NORM.DIST(0,$J174/2,$M174,TRUE))*$D174+($K174="Steady Growth")*(AND(AN$6&gt;=$F174,AN$6&lt;=$H174)*((AN$6-$F174+1)/($J174*($J174+1)/2)*$D174))+($K174="custom")*CustCF!AH174</f>
        <v>0</v>
      </c>
      <c r="AO174" s="95">
        <f>($K174="Bell Curve")*(_xlfn.NORM.DIST(AND(AO$6&gt;=$F174,AO$6&lt;=$H174)*(AO$6-$F174+1),$J174/2,$M174,TRUE)-_xlfn.NORM.DIST(AND(AO$6&gt;=$F174,AO$6&lt;=$H174)*(AN$6-$F174+1),$J174/2,$M174,TRUE))/(1-2*_xlfn.NORM.DIST(0,$J174/2,$M174,TRUE))*$D174+($K174="Steady Growth")*(AND(AO$6&gt;=$F174,AO$6&lt;=$H174)*((AO$6-$F174+1)/($J174*($J174+1)/2)*$D174))+($K174="custom")*CustCF!AI174</f>
        <v>0</v>
      </c>
      <c r="AP174" s="95">
        <f>($K174="Bell Curve")*(_xlfn.NORM.DIST(AND(AP$6&gt;=$F174,AP$6&lt;=$H174)*(AP$6-$F174+1),$J174/2,$M174,TRUE)-_xlfn.NORM.DIST(AND(AP$6&gt;=$F174,AP$6&lt;=$H174)*(AO$6-$F174+1),$J174/2,$M174,TRUE))/(1-2*_xlfn.NORM.DIST(0,$J174/2,$M174,TRUE))*$D174+($K174="Steady Growth")*(AND(AP$6&gt;=$F174,AP$6&lt;=$H174)*((AP$6-$F174+1)/($J174*($J174+1)/2)*$D174))+($K174="custom")*CustCF!AJ174</f>
        <v>0</v>
      </c>
      <c r="AQ174" s="95">
        <f>($K174="Bell Curve")*(_xlfn.NORM.DIST(AND(AQ$6&gt;=$F174,AQ$6&lt;=$H174)*(AQ$6-$F174+1),$J174/2,$M174,TRUE)-_xlfn.NORM.DIST(AND(AQ$6&gt;=$F174,AQ$6&lt;=$H174)*(AP$6-$F174+1),$J174/2,$M174,TRUE))/(1-2*_xlfn.NORM.DIST(0,$J174/2,$M174,TRUE))*$D174+($K174="Steady Growth")*(AND(AQ$6&gt;=$F174,AQ$6&lt;=$H174)*((AQ$6-$F174+1)/($J174*($J174+1)/2)*$D174))+($K174="custom")*CustCF!AK174</f>
        <v>0</v>
      </c>
      <c r="AR174" s="95">
        <f>($K174="Bell Curve")*(_xlfn.NORM.DIST(AND(AR$6&gt;=$F174,AR$6&lt;=$H174)*(AR$6-$F174+1),$J174/2,$M174,TRUE)-_xlfn.NORM.DIST(AND(AR$6&gt;=$F174,AR$6&lt;=$H174)*(AQ$6-$F174+1),$J174/2,$M174,TRUE))/(1-2*_xlfn.NORM.DIST(0,$J174/2,$M174,TRUE))*$D174+($K174="Steady Growth")*(AND(AR$6&gt;=$F174,AR$6&lt;=$H174)*((AR$6-$F174+1)/($J174*($J174+1)/2)*$D174))+($K174="custom")*CustCF!AL174</f>
        <v>0</v>
      </c>
      <c r="AS174" s="95">
        <f>($K174="Bell Curve")*(_xlfn.NORM.DIST(AND(AS$6&gt;=$F174,AS$6&lt;=$H174)*(AS$6-$F174+1),$J174/2,$M174,TRUE)-_xlfn.NORM.DIST(AND(AS$6&gt;=$F174,AS$6&lt;=$H174)*(AR$6-$F174+1),$J174/2,$M174,TRUE))/(1-2*_xlfn.NORM.DIST(0,$J174/2,$M174,TRUE))*$D174+($K174="Steady Growth")*(AND(AS$6&gt;=$F174,AS$6&lt;=$H174)*((AS$6-$F174+1)/($J174*($J174+1)/2)*$D174))+($K174="custom")*CustCF!AM174</f>
        <v>0</v>
      </c>
      <c r="AT174" s="95">
        <f>($K174="Bell Curve")*(_xlfn.NORM.DIST(AND(AT$6&gt;=$F174,AT$6&lt;=$H174)*(AT$6-$F174+1),$J174/2,$M174,TRUE)-_xlfn.NORM.DIST(AND(AT$6&gt;=$F174,AT$6&lt;=$H174)*(AS$6-$F174+1),$J174/2,$M174,TRUE))/(1-2*_xlfn.NORM.DIST(0,$J174/2,$M174,TRUE))*$D174+($K174="Steady Growth")*(AND(AT$6&gt;=$F174,AT$6&lt;=$H174)*((AT$6-$F174+1)/($J174*($J174+1)/2)*$D174))+($K174="custom")*CustCF!AN174</f>
        <v>0</v>
      </c>
      <c r="AU174" s="95">
        <f>($K174="Bell Curve")*(_xlfn.NORM.DIST(AND(AU$6&gt;=$F174,AU$6&lt;=$H174)*(AU$6-$F174+1),$J174/2,$M174,TRUE)-_xlfn.NORM.DIST(AND(AU$6&gt;=$F174,AU$6&lt;=$H174)*(AT$6-$F174+1),$J174/2,$M174,TRUE))/(1-2*_xlfn.NORM.DIST(0,$J174/2,$M174,TRUE))*$D174+($K174="Steady Growth")*(AND(AU$6&gt;=$F174,AU$6&lt;=$H174)*((AU$6-$F174+1)/($J174*($J174+1)/2)*$D174))+($K174="custom")*CustCF!AO174</f>
        <v>0</v>
      </c>
      <c r="AV174" s="95">
        <f>($K174="Bell Curve")*(_xlfn.NORM.DIST(AND(AV$6&gt;=$F174,AV$6&lt;=$H174)*(AV$6-$F174+1),$J174/2,$M174,TRUE)-_xlfn.NORM.DIST(AND(AV$6&gt;=$F174,AV$6&lt;=$H174)*(AU$6-$F174+1),$J174/2,$M174,TRUE))/(1-2*_xlfn.NORM.DIST(0,$J174/2,$M174,TRUE))*$D174+($K174="Steady Growth")*(AND(AV$6&gt;=$F174,AV$6&lt;=$H174)*((AV$6-$F174+1)/($J174*($J174+1)/2)*$D174))+($K174="custom")*CustCF!AP174</f>
        <v>0</v>
      </c>
      <c r="AW174" s="95">
        <f>($K174="Bell Curve")*(_xlfn.NORM.DIST(AND(AW$6&gt;=$F174,AW$6&lt;=$H174)*(AW$6-$F174+1),$J174/2,$M174,TRUE)-_xlfn.NORM.DIST(AND(AW$6&gt;=$F174,AW$6&lt;=$H174)*(AV$6-$F174+1),$J174/2,$M174,TRUE))/(1-2*_xlfn.NORM.DIST(0,$J174/2,$M174,TRUE))*$D174+($K174="Steady Growth")*(AND(AW$6&gt;=$F174,AW$6&lt;=$H174)*((AW$6-$F174+1)/($J174*($J174+1)/2)*$D174))+($K174="custom")*CustCF!AQ174</f>
        <v>0</v>
      </c>
      <c r="AX174" s="95">
        <f>($K174="Bell Curve")*(_xlfn.NORM.DIST(AND(AX$6&gt;=$F174,AX$6&lt;=$H174)*(AX$6-$F174+1),$J174/2,$M174,TRUE)-_xlfn.NORM.DIST(AND(AX$6&gt;=$F174,AX$6&lt;=$H174)*(AW$6-$F174+1),$J174/2,$M174,TRUE))/(1-2*_xlfn.NORM.DIST(0,$J174/2,$M174,TRUE))*$D174+($K174="Steady Growth")*(AND(AX$6&gt;=$F174,AX$6&lt;=$H174)*((AX$6-$F174+1)/($J174*($J174+1)/2)*$D174))+($K174="custom")*CustCF!AR174</f>
        <v>0</v>
      </c>
      <c r="AY174" s="95">
        <f>($K174="Bell Curve")*(_xlfn.NORM.DIST(AND(AY$6&gt;=$F174,AY$6&lt;=$H174)*(AY$6-$F174+1),$J174/2,$M174,TRUE)-_xlfn.NORM.DIST(AND(AY$6&gt;=$F174,AY$6&lt;=$H174)*(AX$6-$F174+1),$J174/2,$M174,TRUE))/(1-2*_xlfn.NORM.DIST(0,$J174/2,$M174,TRUE))*$D174+($K174="Steady Growth")*(AND(AY$6&gt;=$F174,AY$6&lt;=$H174)*((AY$6-$F174+1)/($J174*($J174+1)/2)*$D174))+($K174="custom")*CustCF!AS174</f>
        <v>0</v>
      </c>
      <c r="AZ174" s="95">
        <f>($K174="Bell Curve")*(_xlfn.NORM.DIST(AND(AZ$6&gt;=$F174,AZ$6&lt;=$H174)*(AZ$6-$F174+1),$J174/2,$M174,TRUE)-_xlfn.NORM.DIST(AND(AZ$6&gt;=$F174,AZ$6&lt;=$H174)*(AY$6-$F174+1),$J174/2,$M174,TRUE))/(1-2*_xlfn.NORM.DIST(0,$J174/2,$M174,TRUE))*$D174+($K174="Steady Growth")*(AND(AZ$6&gt;=$F174,AZ$6&lt;=$H174)*((AZ$6-$F174+1)/($J174*($J174+1)/2)*$D174))+($K174="custom")*CustCF!AT174</f>
        <v>0</v>
      </c>
      <c r="BA174" s="95">
        <f>($K174="Bell Curve")*(_xlfn.NORM.DIST(AND(BA$6&gt;=$F174,BA$6&lt;=$H174)*(BA$6-$F174+1),$J174/2,$M174,TRUE)-_xlfn.NORM.DIST(AND(BA$6&gt;=$F174,BA$6&lt;=$H174)*(AZ$6-$F174+1),$J174/2,$M174,TRUE))/(1-2*_xlfn.NORM.DIST(0,$J174/2,$M174,TRUE))*$D174+($K174="Steady Growth")*(AND(BA$6&gt;=$F174,BA$6&lt;=$H174)*((BA$6-$F174+1)/($J174*($J174+1)/2)*$D174))+($K174="custom")*CustCF!AU174</f>
        <v>0</v>
      </c>
      <c r="BB174" s="95">
        <f>($K174="Bell Curve")*(_xlfn.NORM.DIST(AND(BB$6&gt;=$F174,BB$6&lt;=$H174)*(BB$6-$F174+1),$J174/2,$M174,TRUE)-_xlfn.NORM.DIST(AND(BB$6&gt;=$F174,BB$6&lt;=$H174)*(BA$6-$F174+1),$J174/2,$M174,TRUE))/(1-2*_xlfn.NORM.DIST(0,$J174/2,$M174,TRUE))*$D174+($K174="Steady Growth")*(AND(BB$6&gt;=$F174,BB$6&lt;=$H174)*((BB$6-$F174+1)/($J174*($J174+1)/2)*$D174))+($K174="custom")*CustCF!AV174</f>
        <v>0</v>
      </c>
      <c r="BC174" s="95">
        <f>($K174="Bell Curve")*(_xlfn.NORM.DIST(AND(BC$6&gt;=$F174,BC$6&lt;=$H174)*(BC$6-$F174+1),$J174/2,$M174,TRUE)-_xlfn.NORM.DIST(AND(BC$6&gt;=$F174,BC$6&lt;=$H174)*(BB$6-$F174+1),$J174/2,$M174,TRUE))/(1-2*_xlfn.NORM.DIST(0,$J174/2,$M174,TRUE))*$D174+($K174="Steady Growth")*(AND(BC$6&gt;=$F174,BC$6&lt;=$H174)*((BC$6-$F174+1)/($J174*($J174+1)/2)*$D174))+($K174="custom")*CustCF!AW174</f>
        <v>0</v>
      </c>
      <c r="BD174" s="95">
        <f>($K174="Bell Curve")*(_xlfn.NORM.DIST(AND(BD$6&gt;=$F174,BD$6&lt;=$H174)*(BD$6-$F174+1),$J174/2,$M174,TRUE)-_xlfn.NORM.DIST(AND(BD$6&gt;=$F174,BD$6&lt;=$H174)*(BC$6-$F174+1),$J174/2,$M174,TRUE))/(1-2*_xlfn.NORM.DIST(0,$J174/2,$M174,TRUE))*$D174+($K174="Steady Growth")*(AND(BD$6&gt;=$F174,BD$6&lt;=$H174)*((BD$6-$F174+1)/($J174*($J174+1)/2)*$D174))+($K174="custom")*CustCF!AX174</f>
        <v>0</v>
      </c>
      <c r="BE174" s="95">
        <f>($K174="Bell Curve")*(_xlfn.NORM.DIST(AND(BE$6&gt;=$F174,BE$6&lt;=$H174)*(BE$6-$F174+1),$J174/2,$M174,TRUE)-_xlfn.NORM.DIST(AND(BE$6&gt;=$F174,BE$6&lt;=$H174)*(BD$6-$F174+1),$J174/2,$M174,TRUE))/(1-2*_xlfn.NORM.DIST(0,$J174/2,$M174,TRUE))*$D174+($K174="Steady Growth")*(AND(BE$6&gt;=$F174,BE$6&lt;=$H174)*((BE$6-$F174+1)/($J174*($J174+1)/2)*$D174))+($K174="custom")*CustCF!AY174</f>
        <v>0</v>
      </c>
      <c r="BF174" s="95">
        <f>($K174="Bell Curve")*(_xlfn.NORM.DIST(AND(BF$6&gt;=$F174,BF$6&lt;=$H174)*(BF$6-$F174+1),$J174/2,$M174,TRUE)-_xlfn.NORM.DIST(AND(BF$6&gt;=$F174,BF$6&lt;=$H174)*(BE$6-$F174+1),$J174/2,$M174,TRUE))/(1-2*_xlfn.NORM.DIST(0,$J174/2,$M174,TRUE))*$D174+($K174="Steady Growth")*(AND(BF$6&gt;=$F174,BF$6&lt;=$H174)*((BF$6-$F174+1)/($J174*($J174+1)/2)*$D174))+($K174="custom")*CustCF!AZ174</f>
        <v>0</v>
      </c>
      <c r="BG174" s="95">
        <f>($K174="Bell Curve")*(_xlfn.NORM.DIST(AND(BG$6&gt;=$F174,BG$6&lt;=$H174)*(BG$6-$F174+1),$J174/2,$M174,TRUE)-_xlfn.NORM.DIST(AND(BG$6&gt;=$F174,BG$6&lt;=$H174)*(BF$6-$F174+1),$J174/2,$M174,TRUE))/(1-2*_xlfn.NORM.DIST(0,$J174/2,$M174,TRUE))*$D174+($K174="Steady Growth")*(AND(BG$6&gt;=$F174,BG$6&lt;=$H174)*((BG$6-$F174+1)/($J174*($J174+1)/2)*$D174))+($K174="custom")*CustCF!BA174</f>
        <v>0</v>
      </c>
      <c r="BH174" s="95">
        <f>($K174="Bell Curve")*(_xlfn.NORM.DIST(AND(BH$6&gt;=$F174,BH$6&lt;=$H174)*(BH$6-$F174+1),$J174/2,$M174,TRUE)-_xlfn.NORM.DIST(AND(BH$6&gt;=$F174,BH$6&lt;=$H174)*(BG$6-$F174+1),$J174/2,$M174,TRUE))/(1-2*_xlfn.NORM.DIST(0,$J174/2,$M174,TRUE))*$D174+($K174="Steady Growth")*(AND(BH$6&gt;=$F174,BH$6&lt;=$H174)*((BH$6-$F174+1)/($J174*($J174+1)/2)*$D174))+($K174="custom")*CustCF!BB174</f>
        <v>0</v>
      </c>
      <c r="BI174" s="95">
        <f>($K174="Bell Curve")*(_xlfn.NORM.DIST(AND(BI$6&gt;=$F174,BI$6&lt;=$H174)*(BI$6-$F174+1),$J174/2,$M174,TRUE)-_xlfn.NORM.DIST(AND(BI$6&gt;=$F174,BI$6&lt;=$H174)*(BH$6-$F174+1),$J174/2,$M174,TRUE))/(1-2*_xlfn.NORM.DIST(0,$J174/2,$M174,TRUE))*$D174+($K174="Steady Growth")*(AND(BI$6&gt;=$F174,BI$6&lt;=$H174)*((BI$6-$F174+1)/($J174*($J174+1)/2)*$D174))+($K174="custom")*CustCF!BC174</f>
        <v>0</v>
      </c>
      <c r="BJ174" s="95">
        <f>($K174="Bell Curve")*(_xlfn.NORM.DIST(AND(BJ$6&gt;=$F174,BJ$6&lt;=$H174)*(BJ$6-$F174+1),$J174/2,$M174,TRUE)-_xlfn.NORM.DIST(AND(BJ$6&gt;=$F174,BJ$6&lt;=$H174)*(BI$6-$F174+1),$J174/2,$M174,TRUE))/(1-2*_xlfn.NORM.DIST(0,$J174/2,$M174,TRUE))*$D174+($K174="Steady Growth")*(AND(BJ$6&gt;=$F174,BJ$6&lt;=$H174)*((BJ$6-$F174+1)/($J174*($J174+1)/2)*$D174))+($K174="custom")*CustCF!BD174</f>
        <v>0</v>
      </c>
      <c r="BK174" s="95">
        <f>($K174="Bell Curve")*(_xlfn.NORM.DIST(AND(BK$6&gt;=$F174,BK$6&lt;=$H174)*(BK$6-$F174+1),$J174/2,$M174,TRUE)-_xlfn.NORM.DIST(AND(BK$6&gt;=$F174,BK$6&lt;=$H174)*(BJ$6-$F174+1),$J174/2,$M174,TRUE))/(1-2*_xlfn.NORM.DIST(0,$J174/2,$M174,TRUE))*$D174+($K174="Steady Growth")*(AND(BK$6&gt;=$F174,BK$6&lt;=$H174)*((BK$6-$F174+1)/($J174*($J174+1)/2)*$D174))+($K174="custom")*CustCF!BE174</f>
        <v>0</v>
      </c>
      <c r="BL174" s="95">
        <f>($K174="Bell Curve")*(_xlfn.NORM.DIST(AND(BL$6&gt;=$F174,BL$6&lt;=$H174)*(BL$6-$F174+1),$J174/2,$M174,TRUE)-_xlfn.NORM.DIST(AND(BL$6&gt;=$F174,BL$6&lt;=$H174)*(BK$6-$F174+1),$J174/2,$M174,TRUE))/(1-2*_xlfn.NORM.DIST(0,$J174/2,$M174,TRUE))*$D174+($K174="Steady Growth")*(AND(BL$6&gt;=$F174,BL$6&lt;=$H174)*((BL$6-$F174+1)/($J174*($J174+1)/2)*$D174))+($K174="custom")*CustCF!BF174</f>
        <v>0</v>
      </c>
      <c r="BM174" s="95">
        <f>($K174="Bell Curve")*(_xlfn.NORM.DIST(AND(BM$6&gt;=$F174,BM$6&lt;=$H174)*(BM$6-$F174+1),$J174/2,$M174,TRUE)-_xlfn.NORM.DIST(AND(BM$6&gt;=$F174,BM$6&lt;=$H174)*(BL$6-$F174+1),$J174/2,$M174,TRUE))/(1-2*_xlfn.NORM.DIST(0,$J174/2,$M174,TRUE))*$D174+($K174="Steady Growth")*(AND(BM$6&gt;=$F174,BM$6&lt;=$H174)*((BM$6-$F174+1)/($J174*($J174+1)/2)*$D174))+($K174="custom")*CustCF!BG174</f>
        <v>0</v>
      </c>
      <c r="BN174" s="95">
        <f>($K174="Bell Curve")*(_xlfn.NORM.DIST(AND(BN$6&gt;=$F174,BN$6&lt;=$H174)*(BN$6-$F174+1),$J174/2,$M174,TRUE)-_xlfn.NORM.DIST(AND(BN$6&gt;=$F174,BN$6&lt;=$H174)*(BM$6-$F174+1),$J174/2,$M174,TRUE))/(1-2*_xlfn.NORM.DIST(0,$J174/2,$M174,TRUE))*$D174+($K174="Steady Growth")*(AND(BN$6&gt;=$F174,BN$6&lt;=$H174)*((BN$6-$F174+1)/($J174*($J174+1)/2)*$D174))+($K174="custom")*CustCF!BH174</f>
        <v>0</v>
      </c>
      <c r="BO174" s="95">
        <f>($K174="Bell Curve")*(_xlfn.NORM.DIST(AND(BO$6&gt;=$F174,BO$6&lt;=$H174)*(BO$6-$F174+1),$J174/2,$M174,TRUE)-_xlfn.NORM.DIST(AND(BO$6&gt;=$F174,BO$6&lt;=$H174)*(BN$6-$F174+1),$J174/2,$M174,TRUE))/(1-2*_xlfn.NORM.DIST(0,$J174/2,$M174,TRUE))*$D174+($K174="Steady Growth")*(AND(BO$6&gt;=$F174,BO$6&lt;=$H174)*((BO$6-$F174+1)/($J174*($J174+1)/2)*$D174))+($K174="custom")*CustCF!BI174</f>
        <v>0</v>
      </c>
      <c r="BP174" s="95">
        <f>($K174="Bell Curve")*(_xlfn.NORM.DIST(AND(BP$6&gt;=$F174,BP$6&lt;=$H174)*(BP$6-$F174+1),$J174/2,$M174,TRUE)-_xlfn.NORM.DIST(AND(BP$6&gt;=$F174,BP$6&lt;=$H174)*(BO$6-$F174+1),$J174/2,$M174,TRUE))/(1-2*_xlfn.NORM.DIST(0,$J174/2,$M174,TRUE))*$D174+($K174="Steady Growth")*(AND(BP$6&gt;=$F174,BP$6&lt;=$H174)*((BP$6-$F174+1)/($J174*($J174+1)/2)*$D174))+($K174="custom")*CustCF!BJ174</f>
        <v>0</v>
      </c>
      <c r="BQ174" s="95">
        <f>($K174="Bell Curve")*(_xlfn.NORM.DIST(AND(BQ$6&gt;=$F174,BQ$6&lt;=$H174)*(BQ$6-$F174+1),$J174/2,$M174,TRUE)-_xlfn.NORM.DIST(AND(BQ$6&gt;=$F174,BQ$6&lt;=$H174)*(BP$6-$F174+1),$J174/2,$M174,TRUE))/(1-2*_xlfn.NORM.DIST(0,$J174/2,$M174,TRUE))*$D174+($K174="Steady Growth")*(AND(BQ$6&gt;=$F174,BQ$6&lt;=$H174)*((BQ$6-$F174+1)/($J174*($J174+1)/2)*$D174))+($K174="custom")*CustCF!BK174</f>
        <v>0</v>
      </c>
      <c r="BR174" s="95">
        <f>($K174="Bell Curve")*(_xlfn.NORM.DIST(AND(BR$6&gt;=$F174,BR$6&lt;=$H174)*(BR$6-$F174+1),$J174/2,$M174,TRUE)-_xlfn.NORM.DIST(AND(BR$6&gt;=$F174,BR$6&lt;=$H174)*(BQ$6-$F174+1),$J174/2,$M174,TRUE))/(1-2*_xlfn.NORM.DIST(0,$J174/2,$M174,TRUE))*$D174+($K174="Steady Growth")*(AND(BR$6&gt;=$F174,BR$6&lt;=$H174)*((BR$6-$F174+1)/($J174*($J174+1)/2)*$D174))+($K174="custom")*CustCF!BL174</f>
        <v>0</v>
      </c>
      <c r="BS174" s="95">
        <f>($K174="Bell Curve")*(_xlfn.NORM.DIST(AND(BS$6&gt;=$F174,BS$6&lt;=$H174)*(BS$6-$F174+1),$J174/2,$M174,TRUE)-_xlfn.NORM.DIST(AND(BS$6&gt;=$F174,BS$6&lt;=$H174)*(BR$6-$F174+1),$J174/2,$M174,TRUE))/(1-2*_xlfn.NORM.DIST(0,$J174/2,$M174,TRUE))*$D174+($K174="Steady Growth")*(AND(BS$6&gt;=$F174,BS$6&lt;=$H174)*((BS$6-$F174+1)/($J174*($J174+1)/2)*$D174))+($K174="custom")*CustCF!BM174</f>
        <v>0</v>
      </c>
      <c r="BT174" s="95">
        <f>($K174="Bell Curve")*(_xlfn.NORM.DIST(AND(BT$6&gt;=$F174,BT$6&lt;=$H174)*(BT$6-$F174+1),$J174/2,$M174,TRUE)-_xlfn.NORM.DIST(AND(BT$6&gt;=$F174,BT$6&lt;=$H174)*(BS$6-$F174+1),$J174/2,$M174,TRUE))/(1-2*_xlfn.NORM.DIST(0,$J174/2,$M174,TRUE))*$D174+($K174="Steady Growth")*(AND(BT$6&gt;=$F174,BT$6&lt;=$H174)*((BT$6-$F174+1)/($J174*($J174+1)/2)*$D174))+($K174="custom")*CustCF!BN174</f>
        <v>0</v>
      </c>
      <c r="BU174" s="95">
        <f>($K174="Bell Curve")*(_xlfn.NORM.DIST(AND(BU$6&gt;=$F174,BU$6&lt;=$H174)*(BU$6-$F174+1),$J174/2,$M174,TRUE)-_xlfn.NORM.DIST(AND(BU$6&gt;=$F174,BU$6&lt;=$H174)*(BT$6-$F174+1),$J174/2,$M174,TRUE))/(1-2*_xlfn.NORM.DIST(0,$J174/2,$M174,TRUE))*$D174+($K174="Steady Growth")*(AND(BU$6&gt;=$F174,BU$6&lt;=$H174)*((BU$6-$F174+1)/($J174*($J174+1)/2)*$D174))+($K174="custom")*CustCF!BO174</f>
        <v>0</v>
      </c>
      <c r="BV174" s="95">
        <f>($K174="Bell Curve")*(_xlfn.NORM.DIST(AND(BV$6&gt;=$F174,BV$6&lt;=$H174)*(BV$6-$F174+1),$J174/2,$M174,TRUE)-_xlfn.NORM.DIST(AND(BV$6&gt;=$F174,BV$6&lt;=$H174)*(BU$6-$F174+1),$J174/2,$M174,TRUE))/(1-2*_xlfn.NORM.DIST(0,$J174/2,$M174,TRUE))*$D174+($K174="Steady Growth")*(AND(BV$6&gt;=$F174,BV$6&lt;=$H174)*((BV$6-$F174+1)/($J174*($J174+1)/2)*$D174))+($K174="custom")*CustCF!BP174</f>
        <v>0</v>
      </c>
      <c r="BW174" s="95">
        <f>($K174="Bell Curve")*(_xlfn.NORM.DIST(AND(BW$6&gt;=$F174,BW$6&lt;=$H174)*(BW$6-$F174+1),$J174/2,$M174,TRUE)-_xlfn.NORM.DIST(AND(BW$6&gt;=$F174,BW$6&lt;=$H174)*(BV$6-$F174+1),$J174/2,$M174,TRUE))/(1-2*_xlfn.NORM.DIST(0,$J174/2,$M174,TRUE))*$D174+($K174="Steady Growth")*(AND(BW$6&gt;=$F174,BW$6&lt;=$H174)*((BW$6-$F174+1)/($J174*($J174+1)/2)*$D174))+($K174="custom")*CustCF!BQ174</f>
        <v>0</v>
      </c>
      <c r="BX174" s="95">
        <f>($K174="Bell Curve")*(_xlfn.NORM.DIST(AND(BX$6&gt;=$F174,BX$6&lt;=$H174)*(BX$6-$F174+1),$J174/2,$M174,TRUE)-_xlfn.NORM.DIST(AND(BX$6&gt;=$F174,BX$6&lt;=$H174)*(BW$6-$F174+1),$J174/2,$M174,TRUE))/(1-2*_xlfn.NORM.DIST(0,$J174/2,$M174,TRUE))*$D174+($K174="Steady Growth")*(AND(BX$6&gt;=$F174,BX$6&lt;=$H174)*((BX$6-$F174+1)/($J174*($J174+1)/2)*$D174))+($K174="custom")*CustCF!BR174</f>
        <v>0</v>
      </c>
      <c r="BY174" s="95">
        <f>($K174="Bell Curve")*(_xlfn.NORM.DIST(AND(BY$6&gt;=$F174,BY$6&lt;=$H174)*(BY$6-$F174+1),$J174/2,$M174,TRUE)-_xlfn.NORM.DIST(AND(BY$6&gt;=$F174,BY$6&lt;=$H174)*(BX$6-$F174+1),$J174/2,$M174,TRUE))/(1-2*_xlfn.NORM.DIST(0,$J174/2,$M174,TRUE))*$D174+($K174="Steady Growth")*(AND(BY$6&gt;=$F174,BY$6&lt;=$H174)*((BY$6-$F174+1)/($J174*($J174+1)/2)*$D174))+($K174="custom")*CustCF!BS174</f>
        <v>0</v>
      </c>
      <c r="BZ174" s="95">
        <f>($K174="Bell Curve")*(_xlfn.NORM.DIST(AND(BZ$6&gt;=$F174,BZ$6&lt;=$H174)*(BZ$6-$F174+1),$J174/2,$M174,TRUE)-_xlfn.NORM.DIST(AND(BZ$6&gt;=$F174,BZ$6&lt;=$H174)*(BY$6-$F174+1),$J174/2,$M174,TRUE))/(1-2*_xlfn.NORM.DIST(0,$J174/2,$M174,TRUE))*$D174+($K174="Steady Growth")*(AND(BZ$6&gt;=$F174,BZ$6&lt;=$H174)*((BZ$6-$F174+1)/($J174*($J174+1)/2)*$D174))+($K174="custom")*CustCF!BT174</f>
        <v>0</v>
      </c>
      <c r="CA174" s="95">
        <f>($K174="Bell Curve")*(_xlfn.NORM.DIST(AND(CA$6&gt;=$F174,CA$6&lt;=$H174)*(CA$6-$F174+1),$J174/2,$M174,TRUE)-_xlfn.NORM.DIST(AND(CA$6&gt;=$F174,CA$6&lt;=$H174)*(BZ$6-$F174+1),$J174/2,$M174,TRUE))/(1-2*_xlfn.NORM.DIST(0,$J174/2,$M174,TRUE))*$D174+($K174="Steady Growth")*(AND(CA$6&gt;=$F174,CA$6&lt;=$H174)*((CA$6-$F174+1)/($J174*($J174+1)/2)*$D174))+($K174="custom")*CustCF!BU174</f>
        <v>0</v>
      </c>
      <c r="CB174" s="95">
        <f>($K174="Bell Curve")*(_xlfn.NORM.DIST(AND(CB$6&gt;=$F174,CB$6&lt;=$H174)*(CB$6-$F174+1),$J174/2,$M174,TRUE)-_xlfn.NORM.DIST(AND(CB$6&gt;=$F174,CB$6&lt;=$H174)*(CA$6-$F174+1),$J174/2,$M174,TRUE))/(1-2*_xlfn.NORM.DIST(0,$J174/2,$M174,TRUE))*$D174+($K174="Steady Growth")*(AND(CB$6&gt;=$F174,CB$6&lt;=$H174)*((CB$6-$F174+1)/($J174*($J174+1)/2)*$D174))+($K174="custom")*CustCF!BV174</f>
        <v>0</v>
      </c>
      <c r="CC174" s="95">
        <f>($K174="Bell Curve")*(_xlfn.NORM.DIST(AND(CC$6&gt;=$F174,CC$6&lt;=$H174)*(CC$6-$F174+1),$J174/2,$M174,TRUE)-_xlfn.NORM.DIST(AND(CC$6&gt;=$F174,CC$6&lt;=$H174)*(CB$6-$F174+1),$J174/2,$M174,TRUE))/(1-2*_xlfn.NORM.DIST(0,$J174/2,$M174,TRUE))*$D174+($K174="Steady Growth")*(AND(CC$6&gt;=$F174,CC$6&lt;=$H174)*((CC$6-$F174+1)/($J174*($J174+1)/2)*$D174))+($K174="custom")*CustCF!BW174</f>
        <v>0</v>
      </c>
      <c r="CD174" s="95">
        <f>($K174="Bell Curve")*(_xlfn.NORM.DIST(AND(CD$6&gt;=$F174,CD$6&lt;=$H174)*(CD$6-$F174+1),$J174/2,$M174,TRUE)-_xlfn.NORM.DIST(AND(CD$6&gt;=$F174,CD$6&lt;=$H174)*(CC$6-$F174+1),$J174/2,$M174,TRUE))/(1-2*_xlfn.NORM.DIST(0,$J174/2,$M174,TRUE))*$D174+($K174="Steady Growth")*(AND(CD$6&gt;=$F174,CD$6&lt;=$H174)*((CD$6-$F174+1)/($J174*($J174+1)/2)*$D174))+($K174="custom")*CustCF!BX174</f>
        <v>0</v>
      </c>
      <c r="CE174" s="95">
        <f>($K174="Bell Curve")*(_xlfn.NORM.DIST(AND(CE$6&gt;=$F174,CE$6&lt;=$H174)*(CE$6-$F174+1),$J174/2,$M174,TRUE)-_xlfn.NORM.DIST(AND(CE$6&gt;=$F174,CE$6&lt;=$H174)*(CD$6-$F174+1),$J174/2,$M174,TRUE))/(1-2*_xlfn.NORM.DIST(0,$J174/2,$M174,TRUE))*$D174+($K174="Steady Growth")*(AND(CE$6&gt;=$F174,CE$6&lt;=$H174)*((CE$6-$F174+1)/($J174*($J174+1)/2)*$D174))+($K174="custom")*CustCF!BY174</f>
        <v>0</v>
      </c>
      <c r="CF174" s="95">
        <f>($K174="Bell Curve")*(_xlfn.NORM.DIST(AND(CF$6&gt;=$F174,CF$6&lt;=$H174)*(CF$6-$F174+1),$J174/2,$M174,TRUE)-_xlfn.NORM.DIST(AND(CF$6&gt;=$F174,CF$6&lt;=$H174)*(CE$6-$F174+1),$J174/2,$M174,TRUE))/(1-2*_xlfn.NORM.DIST(0,$J174/2,$M174,TRUE))*$D174+($K174="Steady Growth")*(AND(CF$6&gt;=$F174,CF$6&lt;=$H174)*((CF$6-$F174+1)/($J174*($J174+1)/2)*$D174))+($K174="custom")*CustCF!BZ174</f>
        <v>0</v>
      </c>
      <c r="CG174" s="95">
        <f>($K174="Bell Curve")*(_xlfn.NORM.DIST(AND(CG$6&gt;=$F174,CG$6&lt;=$H174)*(CG$6-$F174+1),$J174/2,$M174,TRUE)-_xlfn.NORM.DIST(AND(CG$6&gt;=$F174,CG$6&lt;=$H174)*(CF$6-$F174+1),$J174/2,$M174,TRUE))/(1-2*_xlfn.NORM.DIST(0,$J174/2,$M174,TRUE))*$D174+($K174="Steady Growth")*(AND(CG$6&gt;=$F174,CG$6&lt;=$H174)*((CG$6-$F174+1)/($J174*($J174+1)/2)*$D174))+($K174="custom")*CustCF!CA174</f>
        <v>0</v>
      </c>
      <c r="CH174" s="95">
        <f>($K174="Bell Curve")*(_xlfn.NORM.DIST(AND(CH$6&gt;=$F174,CH$6&lt;=$H174)*(CH$6-$F174+1),$J174/2,$M174,TRUE)-_xlfn.NORM.DIST(AND(CH$6&gt;=$F174,CH$6&lt;=$H174)*(CG$6-$F174+1),$J174/2,$M174,TRUE))/(1-2*_xlfn.NORM.DIST(0,$J174/2,$M174,TRUE))*$D174+($K174="Steady Growth")*(AND(CH$6&gt;=$F174,CH$6&lt;=$H174)*((CH$6-$F174+1)/($J174*($J174+1)/2)*$D174))+($K174="custom")*CustCF!CB174</f>
        <v>0</v>
      </c>
      <c r="CI174" s="95">
        <f>($K174="Bell Curve")*(_xlfn.NORM.DIST(AND(CI$6&gt;=$F174,CI$6&lt;=$H174)*(CI$6-$F174+1),$J174/2,$M174,TRUE)-_xlfn.NORM.DIST(AND(CI$6&gt;=$F174,CI$6&lt;=$H174)*(CH$6-$F174+1),$J174/2,$M174,TRUE))/(1-2*_xlfn.NORM.DIST(0,$J174/2,$M174,TRUE))*$D174+($K174="Steady Growth")*(AND(CI$6&gt;=$F174,CI$6&lt;=$H174)*((CI$6-$F174+1)/($J174*($J174+1)/2)*$D174))+($K174="custom")*CustCF!CC174</f>
        <v>0</v>
      </c>
      <c r="CJ174" s="95">
        <f>($K174="Bell Curve")*(_xlfn.NORM.DIST(AND(CJ$6&gt;=$F174,CJ$6&lt;=$H174)*(CJ$6-$F174+1),$J174/2,$M174,TRUE)-_xlfn.NORM.DIST(AND(CJ$6&gt;=$F174,CJ$6&lt;=$H174)*(CI$6-$F174+1),$J174/2,$M174,TRUE))/(1-2*_xlfn.NORM.DIST(0,$J174/2,$M174,TRUE))*$D174+($K174="Steady Growth")*(AND(CJ$6&gt;=$F174,CJ$6&lt;=$H174)*((CJ$6-$F174+1)/($J174*($J174+1)/2)*$D174))+($K174="custom")*CustCF!CD174</f>
        <v>0</v>
      </c>
      <c r="CK174" s="95">
        <f>($K174="Bell Curve")*(_xlfn.NORM.DIST(AND(CK$6&gt;=$F174,CK$6&lt;=$H174)*(CK$6-$F174+1),$J174/2,$M174,TRUE)-_xlfn.NORM.DIST(AND(CK$6&gt;=$F174,CK$6&lt;=$H174)*(CJ$6-$F174+1),$J174/2,$M174,TRUE))/(1-2*_xlfn.NORM.DIST(0,$J174/2,$M174,TRUE))*$D174+($K174="Steady Growth")*(AND(CK$6&gt;=$F174,CK$6&lt;=$H174)*((CK$6-$F174+1)/($J174*($J174+1)/2)*$D174))+($K174="custom")*CustCF!CE174</f>
        <v>0</v>
      </c>
      <c r="CL174" s="95">
        <f>($K174="Bell Curve")*(_xlfn.NORM.DIST(AND(CL$6&gt;=$F174,CL$6&lt;=$H174)*(CL$6-$F174+1),$J174/2,$M174,TRUE)-_xlfn.NORM.DIST(AND(CL$6&gt;=$F174,CL$6&lt;=$H174)*(CK$6-$F174+1),$J174/2,$M174,TRUE))/(1-2*_xlfn.NORM.DIST(0,$J174/2,$M174,TRUE))*$D174+($K174="Steady Growth")*(AND(CL$6&gt;=$F174,CL$6&lt;=$H174)*((CL$6-$F174+1)/($J174*($J174+1)/2)*$D174))+($K174="custom")*CustCF!CF174</f>
        <v>0</v>
      </c>
      <c r="CM174" s="95">
        <f>($K174="Bell Curve")*(_xlfn.NORM.DIST(AND(CM$6&gt;=$F174,CM$6&lt;=$H174)*(CM$6-$F174+1),$J174/2,$M174,TRUE)-_xlfn.NORM.DIST(AND(CM$6&gt;=$F174,CM$6&lt;=$H174)*(CL$6-$F174+1),$J174/2,$M174,TRUE))/(1-2*_xlfn.NORM.DIST(0,$J174/2,$M174,TRUE))*$D174+($K174="Steady Growth")*(AND(CM$6&gt;=$F174,CM$6&lt;=$H174)*((CM$6-$F174+1)/($J174*($J174+1)/2)*$D174))+($K174="custom")*CustCF!CG174</f>
        <v>0</v>
      </c>
      <c r="CN174" s="95">
        <f>($K174="Bell Curve")*(_xlfn.NORM.DIST(AND(CN$6&gt;=$F174,CN$6&lt;=$H174)*(CN$6-$F174+1),$J174/2,$M174,TRUE)-_xlfn.NORM.DIST(AND(CN$6&gt;=$F174,CN$6&lt;=$H174)*(CM$6-$F174+1),$J174/2,$M174,TRUE))/(1-2*_xlfn.NORM.DIST(0,$J174/2,$M174,TRUE))*$D174+($K174="Steady Growth")*(AND(CN$6&gt;=$F174,CN$6&lt;=$H174)*((CN$6-$F174+1)/($J174*($J174+1)/2)*$D174))+($K174="custom")*CustCF!CH174</f>
        <v>0</v>
      </c>
      <c r="CO174" s="95">
        <f>($K174="Bell Curve")*(_xlfn.NORM.DIST(AND(CO$6&gt;=$F174,CO$6&lt;=$H174)*(CO$6-$F174+1),$J174/2,$M174,TRUE)-_xlfn.NORM.DIST(AND(CO$6&gt;=$F174,CO$6&lt;=$H174)*(CN$6-$F174+1),$J174/2,$M174,TRUE))/(1-2*_xlfn.NORM.DIST(0,$J174/2,$M174,TRUE))*$D174+($K174="Steady Growth")*(AND(CO$6&gt;=$F174,CO$6&lt;=$H174)*((CO$6-$F174+1)/($J174*($J174+1)/2)*$D174))+($K174="custom")*CustCF!CI174</f>
        <v>0</v>
      </c>
      <c r="CP174" s="95">
        <f>($K174="Bell Curve")*(_xlfn.NORM.DIST(AND(CP$6&gt;=$F174,CP$6&lt;=$H174)*(CP$6-$F174+1),$J174/2,$M174,TRUE)-_xlfn.NORM.DIST(AND(CP$6&gt;=$F174,CP$6&lt;=$H174)*(CO$6-$F174+1),$J174/2,$M174,TRUE))/(1-2*_xlfn.NORM.DIST(0,$J174/2,$M174,TRUE))*$D174+($K174="Steady Growth")*(AND(CP$6&gt;=$F174,CP$6&lt;=$H174)*((CP$6-$F174+1)/($J174*($J174+1)/2)*$D174))+($K174="custom")*CustCF!CJ174</f>
        <v>0</v>
      </c>
      <c r="CQ174" s="95">
        <f>($K174="Bell Curve")*(_xlfn.NORM.DIST(AND(CQ$6&gt;=$F174,CQ$6&lt;=$H174)*(CQ$6-$F174+1),$J174/2,$M174,TRUE)-_xlfn.NORM.DIST(AND(CQ$6&gt;=$F174,CQ$6&lt;=$H174)*(CP$6-$F174+1),$J174/2,$M174,TRUE))/(1-2*_xlfn.NORM.DIST(0,$J174/2,$M174,TRUE))*$D174+($K174="Steady Growth")*(AND(CQ$6&gt;=$F174,CQ$6&lt;=$H174)*((CQ$6-$F174+1)/($J174*($J174+1)/2)*$D174))+($K174="custom")*CustCF!CK174</f>
        <v>0</v>
      </c>
      <c r="CR174" s="95">
        <f>($K174="Bell Curve")*(_xlfn.NORM.DIST(AND(CR$6&gt;=$F174,CR$6&lt;=$H174)*(CR$6-$F174+1),$J174/2,$M174,TRUE)-_xlfn.NORM.DIST(AND(CR$6&gt;=$F174,CR$6&lt;=$H174)*(CQ$6-$F174+1),$J174/2,$M174,TRUE))/(1-2*_xlfn.NORM.DIST(0,$J174/2,$M174,TRUE))*$D174+($K174="Steady Growth")*(AND(CR$6&gt;=$F174,CR$6&lt;=$H174)*((CR$6-$F174+1)/($J174*($J174+1)/2)*$D174))+($K174="custom")*CustCF!CL174</f>
        <v>0</v>
      </c>
      <c r="CS174" s="95">
        <f>($K174="Bell Curve")*(_xlfn.NORM.DIST(AND(CS$6&gt;=$F174,CS$6&lt;=$H174)*(CS$6-$F174+1),$J174/2,$M174,TRUE)-_xlfn.NORM.DIST(AND(CS$6&gt;=$F174,CS$6&lt;=$H174)*(CR$6-$F174+1),$J174/2,$M174,TRUE))/(1-2*_xlfn.NORM.DIST(0,$J174/2,$M174,TRUE))*$D174+($K174="Steady Growth")*(AND(CS$6&gt;=$F174,CS$6&lt;=$H174)*((CS$6-$F174+1)/($J174*($J174+1)/2)*$D174))+($K174="custom")*CustCF!CM174</f>
        <v>0</v>
      </c>
      <c r="CT174" s="95">
        <f>($K174="Bell Curve")*(_xlfn.NORM.DIST(AND(CT$6&gt;=$F174,CT$6&lt;=$H174)*(CT$6-$F174+1),$J174/2,$M174,TRUE)-_xlfn.NORM.DIST(AND(CT$6&gt;=$F174,CT$6&lt;=$H174)*(CS$6-$F174+1),$J174/2,$M174,TRUE))/(1-2*_xlfn.NORM.DIST(0,$J174/2,$M174,TRUE))*$D174+($K174="Steady Growth")*(AND(CT$6&gt;=$F174,CT$6&lt;=$H174)*((CT$6-$F174+1)/($J174*($J174+1)/2)*$D174))+($K174="custom")*CustCF!CN174</f>
        <v>0</v>
      </c>
      <c r="CU174" s="95">
        <f>($K174="Bell Curve")*(_xlfn.NORM.DIST(AND(CU$6&gt;=$F174,CU$6&lt;=$H174)*(CU$6-$F174+1),$J174/2,$M174,TRUE)-_xlfn.NORM.DIST(AND(CU$6&gt;=$F174,CU$6&lt;=$H174)*(CT$6-$F174+1),$J174/2,$M174,TRUE))/(1-2*_xlfn.NORM.DIST(0,$J174/2,$M174,TRUE))*$D174+($K174="Steady Growth")*(AND(CU$6&gt;=$F174,CU$6&lt;=$H174)*((CU$6-$F174+1)/($J174*($J174+1)/2)*$D174))+($K174="custom")*CustCF!CO174</f>
        <v>0</v>
      </c>
      <c r="CV174" s="95">
        <f>($K174="Bell Curve")*(_xlfn.NORM.DIST(AND(CV$6&gt;=$F174,CV$6&lt;=$H174)*(CV$6-$F174+1),$J174/2,$M174,TRUE)-_xlfn.NORM.DIST(AND(CV$6&gt;=$F174,CV$6&lt;=$H174)*(CU$6-$F174+1),$J174/2,$M174,TRUE))/(1-2*_xlfn.NORM.DIST(0,$J174/2,$M174,TRUE))*$D174+($K174="Steady Growth")*(AND(CV$6&gt;=$F174,CV$6&lt;=$H174)*((CV$6-$F174+1)/($J174*($J174+1)/2)*$D174))+($K174="custom")*CustCF!CP174</f>
        <v>0</v>
      </c>
      <c r="CW174" s="95">
        <f>($K174="Bell Curve")*(_xlfn.NORM.DIST(AND(CW$6&gt;=$F174,CW$6&lt;=$H174)*(CW$6-$F174+1),$J174/2,$M174,TRUE)-_xlfn.NORM.DIST(AND(CW$6&gt;=$F174,CW$6&lt;=$H174)*(CV$6-$F174+1),$J174/2,$M174,TRUE))/(1-2*_xlfn.NORM.DIST(0,$J174/2,$M174,TRUE))*$D174+($K174="Steady Growth")*(AND(CW$6&gt;=$F174,CW$6&lt;=$H174)*((CW$6-$F174+1)/($J174*($J174+1)/2)*$D174))+($K174="custom")*CustCF!CQ174</f>
        <v>0</v>
      </c>
      <c r="CX174" s="95">
        <f>($K174="Bell Curve")*(_xlfn.NORM.DIST(AND(CX$6&gt;=$F174,CX$6&lt;=$H174)*(CX$6-$F174+1),$J174/2,$M174,TRUE)-_xlfn.NORM.DIST(AND(CX$6&gt;=$F174,CX$6&lt;=$H174)*(CW$6-$F174+1),$J174/2,$M174,TRUE))/(1-2*_xlfn.NORM.DIST(0,$J174/2,$M174,TRUE))*$D174+($K174="Steady Growth")*(AND(CX$6&gt;=$F174,CX$6&lt;=$H174)*((CX$6-$F174+1)/($J174*($J174+1)/2)*$D174))+($K174="custom")*CustCF!CR174</f>
        <v>0</v>
      </c>
      <c r="CY174" s="95">
        <f>($K174="Bell Curve")*(_xlfn.NORM.DIST(AND(CY$6&gt;=$F174,CY$6&lt;=$H174)*(CY$6-$F174+1),$J174/2,$M174,TRUE)-_xlfn.NORM.DIST(AND(CY$6&gt;=$F174,CY$6&lt;=$H174)*(CX$6-$F174+1),$J174/2,$M174,TRUE))/(1-2*_xlfn.NORM.DIST(0,$J174/2,$M174,TRUE))*$D174+($K174="Steady Growth")*(AND(CY$6&gt;=$F174,CY$6&lt;=$H174)*((CY$6-$F174+1)/($J174*($J174+1)/2)*$D174))+($K174="custom")*CustCF!CS174</f>
        <v>0</v>
      </c>
      <c r="CZ174" s="95">
        <f>($K174="Bell Curve")*(_xlfn.NORM.DIST(AND(CZ$6&gt;=$F174,CZ$6&lt;=$H174)*(CZ$6-$F174+1),$J174/2,$M174,TRUE)-_xlfn.NORM.DIST(AND(CZ$6&gt;=$F174,CZ$6&lt;=$H174)*(CY$6-$F174+1),$J174/2,$M174,TRUE))/(1-2*_xlfn.NORM.DIST(0,$J174/2,$M174,TRUE))*$D174+($K174="Steady Growth")*(AND(CZ$6&gt;=$F174,CZ$6&lt;=$H174)*((CZ$6-$F174+1)/($J174*($J174+1)/2)*$D174))+($K174="custom")*CustCF!CT174</f>
        <v>0</v>
      </c>
      <c r="DA174" s="95">
        <f>($K174="Bell Curve")*(_xlfn.NORM.DIST(AND(DA$6&gt;=$F174,DA$6&lt;=$H174)*(DA$6-$F174+1),$J174/2,$M174,TRUE)-_xlfn.NORM.DIST(AND(DA$6&gt;=$F174,DA$6&lt;=$H174)*(CZ$6-$F174+1),$J174/2,$M174,TRUE))/(1-2*_xlfn.NORM.DIST(0,$J174/2,$M174,TRUE))*$D174+($K174="Steady Growth")*(AND(DA$6&gt;=$F174,DA$6&lt;=$H174)*((DA$6-$F174+1)/($J174*($J174+1)/2)*$D174))+($K174="custom")*CustCF!CU174</f>
        <v>0</v>
      </c>
      <c r="DB174" s="95">
        <f>($K174="Bell Curve")*(_xlfn.NORM.DIST(AND(DB$6&gt;=$F174,DB$6&lt;=$H174)*(DB$6-$F174+1),$J174/2,$M174,TRUE)-_xlfn.NORM.DIST(AND(DB$6&gt;=$F174,DB$6&lt;=$H174)*(DA$6-$F174+1),$J174/2,$M174,TRUE))/(1-2*_xlfn.NORM.DIST(0,$J174/2,$M174,TRUE))*$D174+($K174="Steady Growth")*(AND(DB$6&gt;=$F174,DB$6&lt;=$H174)*((DB$6-$F174+1)/($J174*($J174+1)/2)*$D174))+($K174="custom")*CustCF!CV174</f>
        <v>0</v>
      </c>
      <c r="DC174" s="95">
        <f>($K174="Bell Curve")*(_xlfn.NORM.DIST(AND(DC$6&gt;=$F174,DC$6&lt;=$H174)*(DC$6-$F174+1),$J174/2,$M174,TRUE)-_xlfn.NORM.DIST(AND(DC$6&gt;=$F174,DC$6&lt;=$H174)*(DB$6-$F174+1),$J174/2,$M174,TRUE))/(1-2*_xlfn.NORM.DIST(0,$J174/2,$M174,TRUE))*$D174+($K174="Steady Growth")*(AND(DC$6&gt;=$F174,DC$6&lt;=$H174)*((DC$6-$F174+1)/($J174*($J174+1)/2)*$D174))+($K174="custom")*CustCF!CW174</f>
        <v>0</v>
      </c>
      <c r="DD174" s="95">
        <f>($K174="Bell Curve")*(_xlfn.NORM.DIST(AND(DD$6&gt;=$F174,DD$6&lt;=$H174)*(DD$6-$F174+1),$J174/2,$M174,TRUE)-_xlfn.NORM.DIST(AND(DD$6&gt;=$F174,DD$6&lt;=$H174)*(DC$6-$F174+1),$J174/2,$M174,TRUE))/(1-2*_xlfn.NORM.DIST(0,$J174/2,$M174,TRUE))*$D174+($K174="Steady Growth")*(AND(DD$6&gt;=$F174,DD$6&lt;=$H174)*((DD$6-$F174+1)/($J174*($J174+1)/2)*$D174))+($K174="custom")*CustCF!CX174</f>
        <v>0</v>
      </c>
      <c r="DE174" s="95">
        <f>($K174="Bell Curve")*(_xlfn.NORM.DIST(AND(DE$6&gt;=$F174,DE$6&lt;=$H174)*(DE$6-$F174+1),$J174/2,$M174,TRUE)-_xlfn.NORM.DIST(AND(DE$6&gt;=$F174,DE$6&lt;=$H174)*(DD$6-$F174+1),$J174/2,$M174,TRUE))/(1-2*_xlfn.NORM.DIST(0,$J174/2,$M174,TRUE))*$D174+($K174="Steady Growth")*(AND(DE$6&gt;=$F174,DE$6&lt;=$H174)*((DE$6-$F174+1)/($J174*($J174+1)/2)*$D174))+($K174="custom")*CustCF!CY174</f>
        <v>0</v>
      </c>
      <c r="DF174" s="95">
        <f>($K174="Bell Curve")*(_xlfn.NORM.DIST(AND(DF$6&gt;=$F174,DF$6&lt;=$H174)*(DF$6-$F174+1),$J174/2,$M174,TRUE)-_xlfn.NORM.DIST(AND(DF$6&gt;=$F174,DF$6&lt;=$H174)*(DE$6-$F174+1),$J174/2,$M174,TRUE))/(1-2*_xlfn.NORM.DIST(0,$J174/2,$M174,TRUE))*$D174+($K174="Steady Growth")*(AND(DF$6&gt;=$F174,DF$6&lt;=$H174)*((DF$6-$F174+1)/($J174*($J174+1)/2)*$D174))+($K174="custom")*CustCF!CZ174</f>
        <v>0</v>
      </c>
      <c r="DG174" s="95">
        <f>($K174="Bell Curve")*(_xlfn.NORM.DIST(AND(DG$6&gt;=$F174,DG$6&lt;=$H174)*(DG$6-$F174+1),$J174/2,$M174,TRUE)-_xlfn.NORM.DIST(AND(DG$6&gt;=$F174,DG$6&lt;=$H174)*(DF$6-$F174+1),$J174/2,$M174,TRUE))/(1-2*_xlfn.NORM.DIST(0,$J174/2,$M174,TRUE))*$D174+($K174="Steady Growth")*(AND(DG$6&gt;=$F174,DG$6&lt;=$H174)*((DG$6-$F174+1)/($J174*($J174+1)/2)*$D174))+($K174="custom")*CustCF!DA174</f>
        <v>0</v>
      </c>
      <c r="DH174" s="95">
        <f>($K174="Bell Curve")*(_xlfn.NORM.DIST(AND(DH$6&gt;=$F174,DH$6&lt;=$H174)*(DH$6-$F174+1),$J174/2,$M174,TRUE)-_xlfn.NORM.DIST(AND(DH$6&gt;=$F174,DH$6&lt;=$H174)*(DG$6-$F174+1),$J174/2,$M174,TRUE))/(1-2*_xlfn.NORM.DIST(0,$J174/2,$M174,TRUE))*$D174+($K174="Steady Growth")*(AND(DH$6&gt;=$F174,DH$6&lt;=$H174)*((DH$6-$F174+1)/($J174*($J174+1)/2)*$D174))+($K174="custom")*CustCF!DB174</f>
        <v>0</v>
      </c>
      <c r="DI174" s="95">
        <f>($K174="Bell Curve")*(_xlfn.NORM.DIST(AND(DI$6&gt;=$F174,DI$6&lt;=$H174)*(DI$6-$F174+1),$J174/2,$M174,TRUE)-_xlfn.NORM.DIST(AND(DI$6&gt;=$F174,DI$6&lt;=$H174)*(DH$6-$F174+1),$J174/2,$M174,TRUE))/(1-2*_xlfn.NORM.DIST(0,$J174/2,$M174,TRUE))*$D174+($K174="Steady Growth")*(AND(DI$6&gt;=$F174,DI$6&lt;=$H174)*((DI$6-$F174+1)/($J174*($J174+1)/2)*$D174))+($K174="custom")*CustCF!DC174</f>
        <v>0</v>
      </c>
      <c r="DJ174" s="95">
        <f>($K174="Bell Curve")*(_xlfn.NORM.DIST(AND(DJ$6&gt;=$F174,DJ$6&lt;=$H174)*(DJ$6-$F174+1),$J174/2,$M174,TRUE)-_xlfn.NORM.DIST(AND(DJ$6&gt;=$F174,DJ$6&lt;=$H174)*(DI$6-$F174+1),$J174/2,$M174,TRUE))/(1-2*_xlfn.NORM.DIST(0,$J174/2,$M174,TRUE))*$D174+($K174="Steady Growth")*(AND(DJ$6&gt;=$F174,DJ$6&lt;=$H174)*((DJ$6-$F174+1)/($J174*($J174+1)/2)*$D174))+($K174="custom")*CustCF!DD174</f>
        <v>0</v>
      </c>
      <c r="DK174" s="95">
        <f>($K174="Bell Curve")*(_xlfn.NORM.DIST(AND(DK$6&gt;=$F174,DK$6&lt;=$H174)*(DK$6-$F174+1),$J174/2,$M174,TRUE)-_xlfn.NORM.DIST(AND(DK$6&gt;=$F174,DK$6&lt;=$H174)*(DJ$6-$F174+1),$J174/2,$M174,TRUE))/(1-2*_xlfn.NORM.DIST(0,$J174/2,$M174,TRUE))*$D174+($K174="Steady Growth")*(AND(DK$6&gt;=$F174,DK$6&lt;=$H174)*((DK$6-$F174+1)/($J174*($J174+1)/2)*$D174))+($K174="custom")*CustCF!DE174</f>
        <v>0</v>
      </c>
      <c r="DL174" s="95">
        <f>($K174="Bell Curve")*(_xlfn.NORM.DIST(AND(DL$6&gt;=$F174,DL$6&lt;=$H174)*(DL$6-$F174+1),$J174/2,$M174,TRUE)-_xlfn.NORM.DIST(AND(DL$6&gt;=$F174,DL$6&lt;=$H174)*(DK$6-$F174+1),$J174/2,$M174,TRUE))/(1-2*_xlfn.NORM.DIST(0,$J174/2,$M174,TRUE))*$D174+($K174="Steady Growth")*(AND(DL$6&gt;=$F174,DL$6&lt;=$H174)*((DL$6-$F174+1)/($J174*($J174+1)/2)*$D174))+($K174="custom")*CustCF!DF174</f>
        <v>0</v>
      </c>
      <c r="DM174" s="95">
        <f>($K174="Bell Curve")*(_xlfn.NORM.DIST(AND(DM$6&gt;=$F174,DM$6&lt;=$H174)*(DM$6-$F174+1),$J174/2,$M174,TRUE)-_xlfn.NORM.DIST(AND(DM$6&gt;=$F174,DM$6&lt;=$H174)*(DL$6-$F174+1),$J174/2,$M174,TRUE))/(1-2*_xlfn.NORM.DIST(0,$J174/2,$M174,TRUE))*$D174+($K174="Steady Growth")*(AND(DM$6&gt;=$F174,DM$6&lt;=$H174)*((DM$6-$F174+1)/($J174*($J174+1)/2)*$D174))+($K174="custom")*CustCF!DG174</f>
        <v>0</v>
      </c>
      <c r="DN174" s="95">
        <f>($K174="Bell Curve")*(_xlfn.NORM.DIST(AND(DN$6&gt;=$F174,DN$6&lt;=$H174)*(DN$6-$F174+1),$J174/2,$M174,TRUE)-_xlfn.NORM.DIST(AND(DN$6&gt;=$F174,DN$6&lt;=$H174)*(DM$6-$F174+1),$J174/2,$M174,TRUE))/(1-2*_xlfn.NORM.DIST(0,$J174/2,$M174,TRUE))*$D174+($K174="Steady Growth")*(AND(DN$6&gt;=$F174,DN$6&lt;=$H174)*((DN$6-$F174+1)/($J174*($J174+1)/2)*$D174))+($K174="custom")*CustCF!DH174</f>
        <v>0</v>
      </c>
      <c r="DO174" s="95">
        <f>($K174="Bell Curve")*(_xlfn.NORM.DIST(AND(DO$6&gt;=$F174,DO$6&lt;=$H174)*(DO$6-$F174+1),$J174/2,$M174,TRUE)-_xlfn.NORM.DIST(AND(DO$6&gt;=$F174,DO$6&lt;=$H174)*(DN$6-$F174+1),$J174/2,$M174,TRUE))/(1-2*_xlfn.NORM.DIST(0,$J174/2,$M174,TRUE))*$D174+($K174="Steady Growth")*(AND(DO$6&gt;=$F174,DO$6&lt;=$H174)*((DO$6-$F174+1)/($J174*($J174+1)/2)*$D174))+($K174="custom")*CustCF!DI174</f>
        <v>0</v>
      </c>
      <c r="DP174" s="95">
        <f>($K174="Bell Curve")*(_xlfn.NORM.DIST(AND(DP$6&gt;=$F174,DP$6&lt;=$H174)*(DP$6-$F174+1),$J174/2,$M174,TRUE)-_xlfn.NORM.DIST(AND(DP$6&gt;=$F174,DP$6&lt;=$H174)*(DO$6-$F174+1),$J174/2,$M174,TRUE))/(1-2*_xlfn.NORM.DIST(0,$J174/2,$M174,TRUE))*$D174+($K174="Steady Growth")*(AND(DP$6&gt;=$F174,DP$6&lt;=$H174)*((DP$6-$F174+1)/($J174*($J174+1)/2)*$D174))+($K174="custom")*CustCF!DJ174</f>
        <v>0</v>
      </c>
      <c r="DQ174" s="95">
        <f>($K174="Bell Curve")*(_xlfn.NORM.DIST(AND(DQ$6&gt;=$F174,DQ$6&lt;=$H174)*(DQ$6-$F174+1),$J174/2,$M174,TRUE)-_xlfn.NORM.DIST(AND(DQ$6&gt;=$F174,DQ$6&lt;=$H174)*(DP$6-$F174+1),$J174/2,$M174,TRUE))/(1-2*_xlfn.NORM.DIST(0,$J174/2,$M174,TRUE))*$D174+($K174="Steady Growth")*(AND(DQ$6&gt;=$F174,DQ$6&lt;=$H174)*((DQ$6-$F174+1)/($J174*($J174+1)/2)*$D174))+($K174="custom")*CustCF!DK174</f>
        <v>0</v>
      </c>
      <c r="DR174" s="95">
        <f>($K174="Bell Curve")*(_xlfn.NORM.DIST(AND(DR$6&gt;=$F174,DR$6&lt;=$H174)*(DR$6-$F174+1),$J174/2,$M174,TRUE)-_xlfn.NORM.DIST(AND(DR$6&gt;=$F174,DR$6&lt;=$H174)*(DQ$6-$F174+1),$J174/2,$M174,TRUE))/(1-2*_xlfn.NORM.DIST(0,$J174/2,$M174,TRUE))*$D174+($K174="Steady Growth")*(AND(DR$6&gt;=$F174,DR$6&lt;=$H174)*((DR$6-$F174+1)/($J174*($J174+1)/2)*$D174))+($K174="custom")*CustCF!DL174</f>
        <v>0</v>
      </c>
      <c r="DS174" s="95">
        <f>($K174="Bell Curve")*(_xlfn.NORM.DIST(AND(DS$6&gt;=$F174,DS$6&lt;=$H174)*(DS$6-$F174+1),$J174/2,$M174,TRUE)-_xlfn.NORM.DIST(AND(DS$6&gt;=$F174,DS$6&lt;=$H174)*(DR$6-$F174+1),$J174/2,$M174,TRUE))/(1-2*_xlfn.NORM.DIST(0,$J174/2,$M174,TRUE))*$D174+($K174="Steady Growth")*(AND(DS$6&gt;=$F174,DS$6&lt;=$H174)*((DS$6-$F174+1)/($J174*($J174+1)/2)*$D174))+($K174="custom")*CustCF!DM174</f>
        <v>0</v>
      </c>
      <c r="DT174" s="95">
        <f>($K174="Bell Curve")*(_xlfn.NORM.DIST(AND(DT$6&gt;=$F174,DT$6&lt;=$H174)*(DT$6-$F174+1),$J174/2,$M174,TRUE)-_xlfn.NORM.DIST(AND(DT$6&gt;=$F174,DT$6&lt;=$H174)*(DS$6-$F174+1),$J174/2,$M174,TRUE))/(1-2*_xlfn.NORM.DIST(0,$J174/2,$M174,TRUE))*$D174+($K174="Steady Growth")*(AND(DT$6&gt;=$F174,DT$6&lt;=$H174)*((DT$6-$F174+1)/($J174*($J174+1)/2)*$D174))+($K174="custom")*CustCF!DN174</f>
        <v>0</v>
      </c>
      <c r="DU174" s="95">
        <f>($K174="Bell Curve")*(_xlfn.NORM.DIST(AND(DU$6&gt;=$F174,DU$6&lt;=$H174)*(DU$6-$F174+1),$J174/2,$M174,TRUE)-_xlfn.NORM.DIST(AND(DU$6&gt;=$F174,DU$6&lt;=$H174)*(DT$6-$F174+1),$J174/2,$M174,TRUE))/(1-2*_xlfn.NORM.DIST(0,$J174/2,$M174,TRUE))*$D174+($K174="Steady Growth")*(AND(DU$6&gt;=$F174,DU$6&lt;=$H174)*((DU$6-$F174+1)/($J174*($J174+1)/2)*$D174))+($K174="custom")*CustCF!DO174</f>
        <v>0</v>
      </c>
      <c r="DV174" s="95">
        <f>($K174="Bell Curve")*(_xlfn.NORM.DIST(AND(DV$6&gt;=$F174,DV$6&lt;=$H174)*(DV$6-$F174+1),$J174/2,$M174,TRUE)-_xlfn.NORM.DIST(AND(DV$6&gt;=$F174,DV$6&lt;=$H174)*(DU$6-$F174+1),$J174/2,$M174,TRUE))/(1-2*_xlfn.NORM.DIST(0,$J174/2,$M174,TRUE))*$D174+($K174="Steady Growth")*(AND(DV$6&gt;=$F174,DV$6&lt;=$H174)*((DV$6-$F174+1)/($J174*($J174+1)/2)*$D174))+($K174="custom")*CustCF!DP174</f>
        <v>0</v>
      </c>
      <c r="DW174" s="95">
        <f>($K174="Bell Curve")*(_xlfn.NORM.DIST(AND(DW$6&gt;=$F174,DW$6&lt;=$H174)*(DW$6-$F174+1),$J174/2,$M174,TRUE)-_xlfn.NORM.DIST(AND(DW$6&gt;=$F174,DW$6&lt;=$H174)*(DV$6-$F174+1),$J174/2,$M174,TRUE))/(1-2*_xlfn.NORM.DIST(0,$J174/2,$M174,TRUE))*$D174+($K174="Steady Growth")*(AND(DW$6&gt;=$F174,DW$6&lt;=$H174)*((DW$6-$F174+1)/($J174*($J174+1)/2)*$D174))+($K174="custom")*CustCF!DQ174</f>
        <v>0</v>
      </c>
      <c r="DX174" s="95">
        <f>($K174="Bell Curve")*(_xlfn.NORM.DIST(AND(DX$6&gt;=$F174,DX$6&lt;=$H174)*(DX$6-$F174+1),$J174/2,$M174,TRUE)-_xlfn.NORM.DIST(AND(DX$6&gt;=$F174,DX$6&lt;=$H174)*(DW$6-$F174+1),$J174/2,$M174,TRUE))/(1-2*_xlfn.NORM.DIST(0,$J174/2,$M174,TRUE))*$D174+($K174="Steady Growth")*(AND(DX$6&gt;=$F174,DX$6&lt;=$H174)*((DX$6-$F174+1)/($J174*($J174+1)/2)*$D174))+($K174="custom")*CustCF!DR174</f>
        <v>0</v>
      </c>
      <c r="DY174" s="95">
        <f>($K174="Bell Curve")*(_xlfn.NORM.DIST(AND(DY$6&gt;=$F174,DY$6&lt;=$H174)*(DY$6-$F174+1),$J174/2,$M174,TRUE)-_xlfn.NORM.DIST(AND(DY$6&gt;=$F174,DY$6&lt;=$H174)*(DX$6-$F174+1),$J174/2,$M174,TRUE))/(1-2*_xlfn.NORM.DIST(0,$J174/2,$M174,TRUE))*$D174+($K174="Steady Growth")*(AND(DY$6&gt;=$F174,DY$6&lt;=$H174)*((DY$6-$F174+1)/($J174*($J174+1)/2)*$D174))+($K174="custom")*CustCF!DS174</f>
        <v>0</v>
      </c>
      <c r="DZ174" s="95">
        <f>($K174="Bell Curve")*(_xlfn.NORM.DIST(AND(DZ$6&gt;=$F174,DZ$6&lt;=$H174)*(DZ$6-$F174+1),$J174/2,$M174,TRUE)-_xlfn.NORM.DIST(AND(DZ$6&gt;=$F174,DZ$6&lt;=$H174)*(DY$6-$F174+1),$J174/2,$M174,TRUE))/(1-2*_xlfn.NORM.DIST(0,$J174/2,$M174,TRUE))*$D174+($K174="Steady Growth")*(AND(DZ$6&gt;=$F174,DZ$6&lt;=$H174)*((DZ$6-$F174+1)/($J174*($J174+1)/2)*$D174))+($K174="custom")*CustCF!DT174</f>
        <v>0</v>
      </c>
      <c r="EA174" s="95">
        <f>($K174="Bell Curve")*(_xlfn.NORM.DIST(AND(EA$6&gt;=$F174,EA$6&lt;=$H174)*(EA$6-$F174+1),$J174/2,$M174,TRUE)-_xlfn.NORM.DIST(AND(EA$6&gt;=$F174,EA$6&lt;=$H174)*(DZ$6-$F174+1),$J174/2,$M174,TRUE))/(1-2*_xlfn.NORM.DIST(0,$J174/2,$M174,TRUE))*$D174+($K174="Steady Growth")*(AND(EA$6&gt;=$F174,EA$6&lt;=$H174)*((EA$6-$F174+1)/($J174*($J174+1)/2)*$D174))+($K174="custom")*CustCF!DU174</f>
        <v>0</v>
      </c>
      <c r="EB174" s="95">
        <f>($K174="Bell Curve")*(_xlfn.NORM.DIST(AND(EB$6&gt;=$F174,EB$6&lt;=$H174)*(EB$6-$F174+1),$J174/2,$M174,TRUE)-_xlfn.NORM.DIST(AND(EB$6&gt;=$F174,EB$6&lt;=$H174)*(EA$6-$F174+1),$J174/2,$M174,TRUE))/(1-2*_xlfn.NORM.DIST(0,$J174/2,$M174,TRUE))*$D174+($K174="Steady Growth")*(AND(EB$6&gt;=$F174,EB$6&lt;=$H174)*((EB$6-$F174+1)/($J174*($J174+1)/2)*$D174))+($K174="custom")*CustCF!DV174</f>
        <v>0</v>
      </c>
      <c r="EC174" s="95">
        <f>($K174="Bell Curve")*(_xlfn.NORM.DIST(AND(EC$6&gt;=$F174,EC$6&lt;=$H174)*(EC$6-$F174+1),$J174/2,$M174,TRUE)-_xlfn.NORM.DIST(AND(EC$6&gt;=$F174,EC$6&lt;=$H174)*(EB$6-$F174+1),$J174/2,$M174,TRUE))/(1-2*_xlfn.NORM.DIST(0,$J174/2,$M174,TRUE))*$D174+($K174="Steady Growth")*(AND(EC$6&gt;=$F174,EC$6&lt;=$H174)*((EC$6-$F174+1)/($J174*($J174+1)/2)*$D174))+($K174="custom")*CustCF!DW174</f>
        <v>0</v>
      </c>
      <c r="ED174" s="95">
        <f>($K174="Bell Curve")*(_xlfn.NORM.DIST(AND(ED$6&gt;=$F174,ED$6&lt;=$H174)*(ED$6-$F174+1),$J174/2,$M174,TRUE)-_xlfn.NORM.DIST(AND(ED$6&gt;=$F174,ED$6&lt;=$H174)*(EC$6-$F174+1),$J174/2,$M174,TRUE))/(1-2*_xlfn.NORM.DIST(0,$J174/2,$M174,TRUE))*$D174+($K174="Steady Growth")*(AND(ED$6&gt;=$F174,ED$6&lt;=$H174)*((ED$6-$F174+1)/($J174*($J174+1)/2)*$D174))+($K174="custom")*CustCF!DX174</f>
        <v>0</v>
      </c>
      <c r="EE174" s="95">
        <f>($K174="Bell Curve")*(_xlfn.NORM.DIST(AND(EE$6&gt;=$F174,EE$6&lt;=$H174)*(EE$6-$F174+1),$J174/2,$M174,TRUE)-_xlfn.NORM.DIST(AND(EE$6&gt;=$F174,EE$6&lt;=$H174)*(ED$6-$F174+1),$J174/2,$M174,TRUE))/(1-2*_xlfn.NORM.DIST(0,$J174/2,$M174,TRUE))*$D174+($K174="Steady Growth")*(AND(EE$6&gt;=$F174,EE$6&lt;=$H174)*((EE$6-$F174+1)/($J174*($J174+1)/2)*$D174))+($K174="custom")*CustCF!DY174</f>
        <v>0</v>
      </c>
      <c r="EF174" s="95">
        <f>($K174="Bell Curve")*(_xlfn.NORM.DIST(AND(EF$6&gt;=$F174,EF$6&lt;=$H174)*(EF$6-$F174+1),$J174/2,$M174,TRUE)-_xlfn.NORM.DIST(AND(EF$6&gt;=$F174,EF$6&lt;=$H174)*(EE$6-$F174+1),$J174/2,$M174,TRUE))/(1-2*_xlfn.NORM.DIST(0,$J174/2,$M174,TRUE))*$D174+($K174="Steady Growth")*(AND(EF$6&gt;=$F174,EF$6&lt;=$H174)*((EF$6-$F174+1)/($J174*($J174+1)/2)*$D174))+($K174="custom")*CustCF!DZ174</f>
        <v>0</v>
      </c>
      <c r="EG174" s="95">
        <f>($K174="Bell Curve")*(_xlfn.NORM.DIST(AND(EG$6&gt;=$F174,EG$6&lt;=$H174)*(EG$6-$F174+1),$J174/2,$M174,TRUE)-_xlfn.NORM.DIST(AND(EG$6&gt;=$F174,EG$6&lt;=$H174)*(EF$6-$F174+1),$J174/2,$M174,TRUE))/(1-2*_xlfn.NORM.DIST(0,$J174/2,$M174,TRUE))*$D174+($K174="Steady Growth")*(AND(EG$6&gt;=$F174,EG$6&lt;=$H174)*((EG$6-$F174+1)/($J174*($J174+1)/2)*$D174))+($K174="custom")*CustCF!EA174</f>
        <v>0</v>
      </c>
      <c r="EH174" s="95">
        <f>($K174="Bell Curve")*(_xlfn.NORM.DIST(AND(EH$6&gt;=$F174,EH$6&lt;=$H174)*(EH$6-$F174+1),$J174/2,$M174,TRUE)-_xlfn.NORM.DIST(AND(EH$6&gt;=$F174,EH$6&lt;=$H174)*(EG$6-$F174+1),$J174/2,$M174,TRUE))/(1-2*_xlfn.NORM.DIST(0,$J174/2,$M174,TRUE))*$D174+($K174="Steady Growth")*(AND(EH$6&gt;=$F174,EH$6&lt;=$H174)*((EH$6-$F174+1)/($J174*($J174+1)/2)*$D174))+($K174="custom")*CustCF!EB174</f>
        <v>0</v>
      </c>
      <c r="EI174" s="95">
        <f>($K174="Bell Curve")*(_xlfn.NORM.DIST(AND(EI$6&gt;=$F174,EI$6&lt;=$H174)*(EI$6-$F174+1),$J174/2,$M174,TRUE)-_xlfn.NORM.DIST(AND(EI$6&gt;=$F174,EI$6&lt;=$H174)*(EH$6-$F174+1),$J174/2,$M174,TRUE))/(1-2*_xlfn.NORM.DIST(0,$J174/2,$M174,TRUE))*$D174+($K174="Steady Growth")*(AND(EI$6&gt;=$F174,EI$6&lt;=$H174)*((EI$6-$F174+1)/($J174*($J174+1)/2)*$D174))+($K174="custom")*CustCF!EC174</f>
        <v>0</v>
      </c>
      <c r="EJ174" s="95">
        <f>($K174="Bell Curve")*(_xlfn.NORM.DIST(AND(EJ$6&gt;=$F174,EJ$6&lt;=$H174)*(EJ$6-$F174+1),$J174/2,$M174,TRUE)-_xlfn.NORM.DIST(AND(EJ$6&gt;=$F174,EJ$6&lt;=$H174)*(EI$6-$F174+1),$J174/2,$M174,TRUE))/(1-2*_xlfn.NORM.DIST(0,$J174/2,$M174,TRUE))*$D174+($K174="Steady Growth")*(AND(EJ$6&gt;=$F174,EJ$6&lt;=$H174)*((EJ$6-$F174+1)/($J174*($J174+1)/2)*$D174))+($K174="custom")*CustCF!ED174</f>
        <v>0</v>
      </c>
      <c r="EK174" s="95">
        <f>($K174="Bell Curve")*(_xlfn.NORM.DIST(AND(EK$6&gt;=$F174,EK$6&lt;=$H174)*(EK$6-$F174+1),$J174/2,$M174,TRUE)-_xlfn.NORM.DIST(AND(EK$6&gt;=$F174,EK$6&lt;=$H174)*(EJ$6-$F174+1),$J174/2,$M174,TRUE))/(1-2*_xlfn.NORM.DIST(0,$J174/2,$M174,TRUE))*$D174+($K174="Steady Growth")*(AND(EK$6&gt;=$F174,EK$6&lt;=$H174)*((EK$6-$F174+1)/($J174*($J174+1)/2)*$D174))+($K174="custom")*CustCF!EE174</f>
        <v>0</v>
      </c>
      <c r="EL174" s="95">
        <f>($K174="Bell Curve")*(_xlfn.NORM.DIST(AND(EL$6&gt;=$F174,EL$6&lt;=$H174)*(EL$6-$F174+1),$J174/2,$M174,TRUE)-_xlfn.NORM.DIST(AND(EL$6&gt;=$F174,EL$6&lt;=$H174)*(EK$6-$F174+1),$J174/2,$M174,TRUE))/(1-2*_xlfn.NORM.DIST(0,$J174/2,$M174,TRUE))*$D174+($K174="Steady Growth")*(AND(EL$6&gt;=$F174,EL$6&lt;=$H174)*((EL$6-$F174+1)/($J174*($J174+1)/2)*$D174))+($K174="custom")*CustCF!EF174</f>
        <v>0</v>
      </c>
      <c r="EM174" s="95">
        <f>($K174="Bell Curve")*(_xlfn.NORM.DIST(AND(EM$6&gt;=$F174,EM$6&lt;=$H174)*(EM$6-$F174+1),$J174/2,$M174,TRUE)-_xlfn.NORM.DIST(AND(EM$6&gt;=$F174,EM$6&lt;=$H174)*(EL$6-$F174+1),$J174/2,$M174,TRUE))/(1-2*_xlfn.NORM.DIST(0,$J174/2,$M174,TRUE))*$D174+($K174="Steady Growth")*(AND(EM$6&gt;=$F174,EM$6&lt;=$H174)*((EM$6-$F174+1)/($J174*($J174+1)/2)*$D174))+($K174="custom")*CustCF!EG174</f>
        <v>0</v>
      </c>
      <c r="EN174" s="95">
        <f>($K174="Bell Curve")*(_xlfn.NORM.DIST(AND(EN$6&gt;=$F174,EN$6&lt;=$H174)*(EN$6-$F174+1),$J174/2,$M174,TRUE)-_xlfn.NORM.DIST(AND(EN$6&gt;=$F174,EN$6&lt;=$H174)*(EM$6-$F174+1),$J174/2,$M174,TRUE))/(1-2*_xlfn.NORM.DIST(0,$J174/2,$M174,TRUE))*$D174+($K174="Steady Growth")*(AND(EN$6&gt;=$F174,EN$6&lt;=$H174)*((EN$6-$F174+1)/($J174*($J174+1)/2)*$D174))+($K174="custom")*CustCF!EH174</f>
        <v>0</v>
      </c>
      <c r="EO174" s="95">
        <f>($K174="Bell Curve")*(_xlfn.NORM.DIST(AND(EO$6&gt;=$F174,EO$6&lt;=$H174)*(EO$6-$F174+1),$J174/2,$M174,TRUE)-_xlfn.NORM.DIST(AND(EO$6&gt;=$F174,EO$6&lt;=$H174)*(EN$6-$F174+1),$J174/2,$M174,TRUE))/(1-2*_xlfn.NORM.DIST(0,$J174/2,$M174,TRUE))*$D174+($K174="Steady Growth")*(AND(EO$6&gt;=$F174,EO$6&lt;=$H174)*((EO$6-$F174+1)/($J174*($J174+1)/2)*$D174))+($K174="custom")*CustCF!EI174</f>
        <v>0</v>
      </c>
      <c r="EP174" s="95">
        <f>($K174="Bell Curve")*(_xlfn.NORM.DIST(AND(EP$6&gt;=$F174,EP$6&lt;=$H174)*(EP$6-$F174+1),$J174/2,$M174,TRUE)-_xlfn.NORM.DIST(AND(EP$6&gt;=$F174,EP$6&lt;=$H174)*(EO$6-$F174+1),$J174/2,$M174,TRUE))/(1-2*_xlfn.NORM.DIST(0,$J174/2,$M174,TRUE))*$D174+($K174="Steady Growth")*(AND(EP$6&gt;=$F174,EP$6&lt;=$H174)*((EP$6-$F174+1)/($J174*($J174+1)/2)*$D174))+($K174="custom")*CustCF!EJ174</f>
        <v>0</v>
      </c>
      <c r="EQ174" s="95">
        <f>($K174="Bell Curve")*(_xlfn.NORM.DIST(AND(EQ$6&gt;=$F174,EQ$6&lt;=$H174)*(EQ$6-$F174+1),$J174/2,$M174,TRUE)-_xlfn.NORM.DIST(AND(EQ$6&gt;=$F174,EQ$6&lt;=$H174)*(EP$6-$F174+1),$J174/2,$M174,TRUE))/(1-2*_xlfn.NORM.DIST(0,$J174/2,$M174,TRUE))*$D174+($K174="Steady Growth")*(AND(EQ$6&gt;=$F174,EQ$6&lt;=$H174)*((EQ$6-$F174+1)/($J174*($J174+1)/2)*$D174))+($K174="custom")*CustCF!EK174</f>
        <v>0</v>
      </c>
      <c r="ER174" s="95">
        <f>($K174="Bell Curve")*(_xlfn.NORM.DIST(AND(ER$6&gt;=$F174,ER$6&lt;=$H174)*(ER$6-$F174+1),$J174/2,$M174,TRUE)-_xlfn.NORM.DIST(AND(ER$6&gt;=$F174,ER$6&lt;=$H174)*(EQ$6-$F174+1),$J174/2,$M174,TRUE))/(1-2*_xlfn.NORM.DIST(0,$J174/2,$M174,TRUE))*$D174+($K174="Steady Growth")*(AND(ER$6&gt;=$F174,ER$6&lt;=$H174)*((ER$6-$F174+1)/($J174*($J174+1)/2)*$D174))+($K174="custom")*CustCF!EL174</f>
        <v>0</v>
      </c>
      <c r="ES174" s="95">
        <f>($K174="Bell Curve")*(_xlfn.NORM.DIST(AND(ES$6&gt;=$F174,ES$6&lt;=$H174)*(ES$6-$F174+1),$J174/2,$M174,TRUE)-_xlfn.NORM.DIST(AND(ES$6&gt;=$F174,ES$6&lt;=$H174)*(ER$6-$F174+1),$J174/2,$M174,TRUE))/(1-2*_xlfn.NORM.DIST(0,$J174/2,$M174,TRUE))*$D174+($K174="Steady Growth")*(AND(ES$6&gt;=$F174,ES$6&lt;=$H174)*((ES$6-$F174+1)/($J174*($J174+1)/2)*$D174))+($K174="custom")*CustCF!EM174</f>
        <v>0</v>
      </c>
      <c r="ET174" s="95">
        <f>($K174="Bell Curve")*(_xlfn.NORM.DIST(AND(ET$6&gt;=$F174,ET$6&lt;=$H174)*(ET$6-$F174+1),$J174/2,$M174,TRUE)-_xlfn.NORM.DIST(AND(ET$6&gt;=$F174,ET$6&lt;=$H174)*(ES$6-$F174+1),$J174/2,$M174,TRUE))/(1-2*_xlfn.NORM.DIST(0,$J174/2,$M174,TRUE))*$D174+($K174="Steady Growth")*(AND(ET$6&gt;=$F174,ET$6&lt;=$H174)*((ET$6-$F174+1)/($J174*($J174+1)/2)*$D174))+($K174="custom")*CustCF!EN174</f>
        <v>0</v>
      </c>
      <c r="EU174" s="95">
        <f>($K174="Bell Curve")*(_xlfn.NORM.DIST(AND(EU$6&gt;=$F174,EU$6&lt;=$H174)*(EU$6-$F174+1),$J174/2,$M174,TRUE)-_xlfn.NORM.DIST(AND(EU$6&gt;=$F174,EU$6&lt;=$H174)*(ET$6-$F174+1),$J174/2,$M174,TRUE))/(1-2*_xlfn.NORM.DIST(0,$J174/2,$M174,TRUE))*$D174+($K174="Steady Growth")*(AND(EU$6&gt;=$F174,EU$6&lt;=$H174)*((EU$6-$F174+1)/($J174*($J174+1)/2)*$D174))+($K174="custom")*CustCF!EO174</f>
        <v>0</v>
      </c>
      <c r="EV174" s="95">
        <f>($K174="Bell Curve")*(_xlfn.NORM.DIST(AND(EV$6&gt;=$F174,EV$6&lt;=$H174)*(EV$6-$F174+1),$J174/2,$M174,TRUE)-_xlfn.NORM.DIST(AND(EV$6&gt;=$F174,EV$6&lt;=$H174)*(EU$6-$F174+1),$J174/2,$M174,TRUE))/(1-2*_xlfn.NORM.DIST(0,$J174/2,$M174,TRUE))*$D174+($K174="Steady Growth")*(AND(EV$6&gt;=$F174,EV$6&lt;=$H174)*((EV$6-$F174+1)/($J174*($J174+1)/2)*$D174))+($K174="custom")*CustCF!EP174</f>
        <v>0</v>
      </c>
      <c r="EW174" s="95">
        <f>($K174="Bell Curve")*(_xlfn.NORM.DIST(AND(EW$6&gt;=$F174,EW$6&lt;=$H174)*(EW$6-$F174+1),$J174/2,$M174,TRUE)-_xlfn.NORM.DIST(AND(EW$6&gt;=$F174,EW$6&lt;=$H174)*(EV$6-$F174+1),$J174/2,$M174,TRUE))/(1-2*_xlfn.NORM.DIST(0,$J174/2,$M174,TRUE))*$D174+($K174="Steady Growth")*(AND(EW$6&gt;=$F174,EW$6&lt;=$H174)*((EW$6-$F174+1)/($J174*($J174+1)/2)*$D174))+($K174="custom")*CustCF!EQ174</f>
        <v>0</v>
      </c>
      <c r="EX174" s="95">
        <f>($K174="Bell Curve")*(_xlfn.NORM.DIST(AND(EX$6&gt;=$F174,EX$6&lt;=$H174)*(EX$6-$F174+1),$J174/2,$M174,TRUE)-_xlfn.NORM.DIST(AND(EX$6&gt;=$F174,EX$6&lt;=$H174)*(EW$6-$F174+1),$J174/2,$M174,TRUE))/(1-2*_xlfn.NORM.DIST(0,$J174/2,$M174,TRUE))*$D174+($K174="Steady Growth")*(AND(EX$6&gt;=$F174,EX$6&lt;=$H174)*((EX$6-$F174+1)/($J174*($J174+1)/2)*$D174))+($K174="custom")*CustCF!ER174</f>
        <v>0</v>
      </c>
      <c r="EY174" s="95">
        <f>($K174="Bell Curve")*(_xlfn.NORM.DIST(AND(EY$6&gt;=$F174,EY$6&lt;=$H174)*(EY$6-$F174+1),$J174/2,$M174,TRUE)-_xlfn.NORM.DIST(AND(EY$6&gt;=$F174,EY$6&lt;=$H174)*(EX$6-$F174+1),$J174/2,$M174,TRUE))/(1-2*_xlfn.NORM.DIST(0,$J174/2,$M174,TRUE))*$D174+($K174="Steady Growth")*(AND(EY$6&gt;=$F174,EY$6&lt;=$H174)*((EY$6-$F174+1)/($J174*($J174+1)/2)*$D174))+($K174="custom")*CustCF!ES174</f>
        <v>0</v>
      </c>
      <c r="EZ174" s="95">
        <f>($K174="Bell Curve")*(_xlfn.NORM.DIST(AND(EZ$6&gt;=$F174,EZ$6&lt;=$H174)*(EZ$6-$F174+1),$J174/2,$M174,TRUE)-_xlfn.NORM.DIST(AND(EZ$6&gt;=$F174,EZ$6&lt;=$H174)*(EY$6-$F174+1),$J174/2,$M174,TRUE))/(1-2*_xlfn.NORM.DIST(0,$J174/2,$M174,TRUE))*$D174+($K174="Steady Growth")*(AND(EZ$6&gt;=$F174,EZ$6&lt;=$H174)*((EZ$6-$F174+1)/($J174*($J174+1)/2)*$D174))+($K174="custom")*CustCF!ET174</f>
        <v>0</v>
      </c>
      <c r="FA174" s="95">
        <f>($K174="Bell Curve")*(_xlfn.NORM.DIST(AND(FA$6&gt;=$F174,FA$6&lt;=$H174)*(FA$6-$F174+1),$J174/2,$M174,TRUE)-_xlfn.NORM.DIST(AND(FA$6&gt;=$F174,FA$6&lt;=$H174)*(EZ$6-$F174+1),$J174/2,$M174,TRUE))/(1-2*_xlfn.NORM.DIST(0,$J174/2,$M174,TRUE))*$D174+($K174="Steady Growth")*(AND(FA$6&gt;=$F174,FA$6&lt;=$H174)*((FA$6-$F174+1)/($J174*($J174+1)/2)*$D174))+($K174="custom")*CustCF!EU174</f>
        <v>0</v>
      </c>
      <c r="FB174" s="95">
        <f>($K174="Bell Curve")*(_xlfn.NORM.DIST(AND(FB$6&gt;=$F174,FB$6&lt;=$H174)*(FB$6-$F174+1),$J174/2,$M174,TRUE)-_xlfn.NORM.DIST(AND(FB$6&gt;=$F174,FB$6&lt;=$H174)*(FA$6-$F174+1),$J174/2,$M174,TRUE))/(1-2*_xlfn.NORM.DIST(0,$J174/2,$M174,TRUE))*$D174+($K174="Steady Growth")*(AND(FB$6&gt;=$F174,FB$6&lt;=$H174)*((FB$6-$F174+1)/($J174*($J174+1)/2)*$D174))+($K174="custom")*CustCF!EV174</f>
        <v>0</v>
      </c>
      <c r="FC174" s="95">
        <f>($K174="Bell Curve")*(_xlfn.NORM.DIST(AND(FC$6&gt;=$F174,FC$6&lt;=$H174)*(FC$6-$F174+1),$J174/2,$M174,TRUE)-_xlfn.NORM.DIST(AND(FC$6&gt;=$F174,FC$6&lt;=$H174)*(FB$6-$F174+1),$J174/2,$M174,TRUE))/(1-2*_xlfn.NORM.DIST(0,$J174/2,$M174,TRUE))*$D174+($K174="Steady Growth")*(AND(FC$6&gt;=$F174,FC$6&lt;=$H174)*((FC$6-$F174+1)/($J174*($J174+1)/2)*$D174))+($K174="custom")*CustCF!EW174</f>
        <v>0</v>
      </c>
      <c r="FD174" s="95">
        <f>($K174="Bell Curve")*(_xlfn.NORM.DIST(AND(FD$6&gt;=$F174,FD$6&lt;=$H174)*(FD$6-$F174+1),$J174/2,$M174,TRUE)-_xlfn.NORM.DIST(AND(FD$6&gt;=$F174,FD$6&lt;=$H174)*(FC$6-$F174+1),$J174/2,$M174,TRUE))/(1-2*_xlfn.NORM.DIST(0,$J174/2,$M174,TRUE))*$D174+($K174="Steady Growth")*(AND(FD$6&gt;=$F174,FD$6&lt;=$H174)*((FD$6-$F174+1)/($J174*($J174+1)/2)*$D174))+($K174="custom")*CustCF!EX174</f>
        <v>0</v>
      </c>
      <c r="FE174" s="95">
        <f>($K174="Bell Curve")*(_xlfn.NORM.DIST(AND(FE$6&gt;=$F174,FE$6&lt;=$H174)*(FE$6-$F174+1),$J174/2,$M174,TRUE)-_xlfn.NORM.DIST(AND(FE$6&gt;=$F174,FE$6&lt;=$H174)*(FD$6-$F174+1),$J174/2,$M174,TRUE))/(1-2*_xlfn.NORM.DIST(0,$J174/2,$M174,TRUE))*$D174+($K174="Steady Growth")*(AND(FE$6&gt;=$F174,FE$6&lt;=$H174)*((FE$6-$F174+1)/($J174*($J174+1)/2)*$D174))+($K174="custom")*CustCF!EY174</f>
        <v>0</v>
      </c>
      <c r="FF174" s="95">
        <f>($K174="Bell Curve")*(_xlfn.NORM.DIST(AND(FF$6&gt;=$F174,FF$6&lt;=$H174)*(FF$6-$F174+1),$J174/2,$M174,TRUE)-_xlfn.NORM.DIST(AND(FF$6&gt;=$F174,FF$6&lt;=$H174)*(FE$6-$F174+1),$J174/2,$M174,TRUE))/(1-2*_xlfn.NORM.DIST(0,$J174/2,$M174,TRUE))*$D174+($K174="Steady Growth")*(AND(FF$6&gt;=$F174,FF$6&lt;=$H174)*((FF$6-$F174+1)/($J174*($J174+1)/2)*$D174))+($K174="custom")*CustCF!EZ174</f>
        <v>0</v>
      </c>
      <c r="FG174" s="95">
        <f>($K174="Bell Curve")*(_xlfn.NORM.DIST(AND(FG$6&gt;=$F174,FG$6&lt;=$H174)*(FG$6-$F174+1),$J174/2,$M174,TRUE)-_xlfn.NORM.DIST(AND(FG$6&gt;=$F174,FG$6&lt;=$H174)*(FF$6-$F174+1),$J174/2,$M174,TRUE))/(1-2*_xlfn.NORM.DIST(0,$J174/2,$M174,TRUE))*$D174+($K174="Steady Growth")*(AND(FG$6&gt;=$F174,FG$6&lt;=$H174)*((FG$6-$F174+1)/($J174*($J174+1)/2)*$D174))+($K174="custom")*CustCF!FA174</f>
        <v>0</v>
      </c>
      <c r="FH174" s="95">
        <f>($K174="Bell Curve")*(_xlfn.NORM.DIST(AND(FH$6&gt;=$F174,FH$6&lt;=$H174)*(FH$6-$F174+1),$J174/2,$M174,TRUE)-_xlfn.NORM.DIST(AND(FH$6&gt;=$F174,FH$6&lt;=$H174)*(FG$6-$F174+1),$J174/2,$M174,TRUE))/(1-2*_xlfn.NORM.DIST(0,$J174/2,$M174,TRUE))*$D174+($K174="Steady Growth")*(AND(FH$6&gt;=$F174,FH$6&lt;=$H174)*((FH$6-$F174+1)/($J174*($J174+1)/2)*$D174))+($K174="custom")*CustCF!FB174</f>
        <v>0</v>
      </c>
      <c r="FI174" s="95">
        <f>($K174="Bell Curve")*(_xlfn.NORM.DIST(AND(FI$6&gt;=$F174,FI$6&lt;=$H174)*(FI$6-$F174+1),$J174/2,$M174,TRUE)-_xlfn.NORM.DIST(AND(FI$6&gt;=$F174,FI$6&lt;=$H174)*(FH$6-$F174+1),$J174/2,$M174,TRUE))/(1-2*_xlfn.NORM.DIST(0,$J174/2,$M174,TRUE))*$D174+($K174="Steady Growth")*(AND(FI$6&gt;=$F174,FI$6&lt;=$H174)*((FI$6-$F174+1)/($J174*($J174+1)/2)*$D174))+($K174="custom")*CustCF!FC174</f>
        <v>0</v>
      </c>
      <c r="FJ174" s="95">
        <f>($K174="Bell Curve")*(_xlfn.NORM.DIST(AND(FJ$6&gt;=$F174,FJ$6&lt;=$H174)*(FJ$6-$F174+1),$J174/2,$M174,TRUE)-_xlfn.NORM.DIST(AND(FJ$6&gt;=$F174,FJ$6&lt;=$H174)*(FI$6-$F174+1),$J174/2,$M174,TRUE))/(1-2*_xlfn.NORM.DIST(0,$J174/2,$M174,TRUE))*$D174+($K174="Steady Growth")*(AND(FJ$6&gt;=$F174,FJ$6&lt;=$H174)*((FJ$6-$F174+1)/($J174*($J174+1)/2)*$D174))+($K174="custom")*CustCF!FD174</f>
        <v>0</v>
      </c>
      <c r="FK174" s="95">
        <f>($K174="Bell Curve")*(_xlfn.NORM.DIST(AND(FK$6&gt;=$F174,FK$6&lt;=$H174)*(FK$6-$F174+1),$J174/2,$M174,TRUE)-_xlfn.NORM.DIST(AND(FK$6&gt;=$F174,FK$6&lt;=$H174)*(FJ$6-$F174+1),$J174/2,$M174,TRUE))/(1-2*_xlfn.NORM.DIST(0,$J174/2,$M174,TRUE))*$D174+($K174="Steady Growth")*(AND(FK$6&gt;=$F174,FK$6&lt;=$H174)*((FK$6-$F174+1)/($J174*($J174+1)/2)*$D174))+($K174="custom")*CustCF!FE174</f>
        <v>0</v>
      </c>
      <c r="FL174" s="95">
        <f>($K174="Bell Curve")*(_xlfn.NORM.DIST(AND(FL$6&gt;=$F174,FL$6&lt;=$H174)*(FL$6-$F174+1),$J174/2,$M174,TRUE)-_xlfn.NORM.DIST(AND(FL$6&gt;=$F174,FL$6&lt;=$H174)*(FK$6-$F174+1),$J174/2,$M174,TRUE))/(1-2*_xlfn.NORM.DIST(0,$J174/2,$M174,TRUE))*$D174+($K174="Steady Growth")*(AND(FL$6&gt;=$F174,FL$6&lt;=$H174)*((FL$6-$F174+1)/($J174*($J174+1)/2)*$D174))+($K174="custom")*CustCF!FF174</f>
        <v>0</v>
      </c>
      <c r="FM174" s="95">
        <f>($K174="Bell Curve")*(_xlfn.NORM.DIST(AND(FM$6&gt;=$F174,FM$6&lt;=$H174)*(FM$6-$F174+1),$J174/2,$M174,TRUE)-_xlfn.NORM.DIST(AND(FM$6&gt;=$F174,FM$6&lt;=$H174)*(FL$6-$F174+1),$J174/2,$M174,TRUE))/(1-2*_xlfn.NORM.DIST(0,$J174/2,$M174,TRUE))*$D174+($K174="Steady Growth")*(AND(FM$6&gt;=$F174,FM$6&lt;=$H174)*((FM$6-$F174+1)/($J174*($J174+1)/2)*$D174))+($K174="custom")*CustCF!FG174</f>
        <v>0</v>
      </c>
      <c r="FN174" s="95">
        <f>($K174="Bell Curve")*(_xlfn.NORM.DIST(AND(FN$6&gt;=$F174,FN$6&lt;=$H174)*(FN$6-$F174+1),$J174/2,$M174,TRUE)-_xlfn.NORM.DIST(AND(FN$6&gt;=$F174,FN$6&lt;=$H174)*(FM$6-$F174+1),$J174/2,$M174,TRUE))/(1-2*_xlfn.NORM.DIST(0,$J174/2,$M174,TRUE))*$D174+($K174="Steady Growth")*(AND(FN$6&gt;=$F174,FN$6&lt;=$H174)*((FN$6-$F174+1)/($J174*($J174+1)/2)*$D174))+($K174="custom")*CustCF!FH174</f>
        <v>0</v>
      </c>
      <c r="FO174" s="95">
        <f>($K174="Bell Curve")*(_xlfn.NORM.DIST(AND(FO$6&gt;=$F174,FO$6&lt;=$H174)*(FO$6-$F174+1),$J174/2,$M174,TRUE)-_xlfn.NORM.DIST(AND(FO$6&gt;=$F174,FO$6&lt;=$H174)*(FN$6-$F174+1),$J174/2,$M174,TRUE))/(1-2*_xlfn.NORM.DIST(0,$J174/2,$M174,TRUE))*$D174+($K174="Steady Growth")*(AND(FO$6&gt;=$F174,FO$6&lt;=$H174)*((FO$6-$F174+1)/($J174*($J174+1)/2)*$D174))+($K174="custom")*CustCF!FI174</f>
        <v>0</v>
      </c>
      <c r="FP174" s="95">
        <f>($K174="Bell Curve")*(_xlfn.NORM.DIST(AND(FP$6&gt;=$F174,FP$6&lt;=$H174)*(FP$6-$F174+1),$J174/2,$M174,TRUE)-_xlfn.NORM.DIST(AND(FP$6&gt;=$F174,FP$6&lt;=$H174)*(FO$6-$F174+1),$J174/2,$M174,TRUE))/(1-2*_xlfn.NORM.DIST(0,$J174/2,$M174,TRUE))*$D174+($K174="Steady Growth")*(AND(FP$6&gt;=$F174,FP$6&lt;=$H174)*((FP$6-$F174+1)/($J174*($J174+1)/2)*$D174))+($K174="custom")*CustCF!FJ174</f>
        <v>0</v>
      </c>
      <c r="FQ174" s="95">
        <f>($K174="Bell Curve")*(_xlfn.NORM.DIST(AND(FQ$6&gt;=$F174,FQ$6&lt;=$H174)*(FQ$6-$F174+1),$J174/2,$M174,TRUE)-_xlfn.NORM.DIST(AND(FQ$6&gt;=$F174,FQ$6&lt;=$H174)*(FP$6-$F174+1),$J174/2,$M174,TRUE))/(1-2*_xlfn.NORM.DIST(0,$J174/2,$M174,TRUE))*$D174+($K174="Steady Growth")*(AND(FQ$6&gt;=$F174,FQ$6&lt;=$H174)*((FQ$6-$F174+1)/($J174*($J174+1)/2)*$D174))+($K174="custom")*CustCF!FK174</f>
        <v>0</v>
      </c>
      <c r="FR174" s="95">
        <f>($K174="Bell Curve")*(_xlfn.NORM.DIST(AND(FR$6&gt;=$F174,FR$6&lt;=$H174)*(FR$6-$F174+1),$J174/2,$M174,TRUE)-_xlfn.NORM.DIST(AND(FR$6&gt;=$F174,FR$6&lt;=$H174)*(FQ$6-$F174+1),$J174/2,$M174,TRUE))/(1-2*_xlfn.NORM.DIST(0,$J174/2,$M174,TRUE))*$D174+($K174="Steady Growth")*(AND(FR$6&gt;=$F174,FR$6&lt;=$H174)*((FR$6-$F174+1)/($J174*($J174+1)/2)*$D174))+($K174="custom")*CustCF!FL174</f>
        <v>0</v>
      </c>
      <c r="FS174" s="95">
        <f>($K174="Bell Curve")*(_xlfn.NORM.DIST(AND(FS$6&gt;=$F174,FS$6&lt;=$H174)*(FS$6-$F174+1),$J174/2,$M174,TRUE)-_xlfn.NORM.DIST(AND(FS$6&gt;=$F174,FS$6&lt;=$H174)*(FR$6-$F174+1),$J174/2,$M174,TRUE))/(1-2*_xlfn.NORM.DIST(0,$J174/2,$M174,TRUE))*$D174+($K174="Steady Growth")*(AND(FS$6&gt;=$F174,FS$6&lt;=$H174)*((FS$6-$F174+1)/($J174*($J174+1)/2)*$D174))+($K174="custom")*CustCF!FM174</f>
        <v>0</v>
      </c>
      <c r="FT174" s="95">
        <f>($K174="Bell Curve")*(_xlfn.NORM.DIST(AND(FT$6&gt;=$F174,FT$6&lt;=$H174)*(FT$6-$F174+1),$J174/2,$M174,TRUE)-_xlfn.NORM.DIST(AND(FT$6&gt;=$F174,FT$6&lt;=$H174)*(FS$6-$F174+1),$J174/2,$M174,TRUE))/(1-2*_xlfn.NORM.DIST(0,$J174/2,$M174,TRUE))*$D174+($K174="Steady Growth")*(AND(FT$6&gt;=$F174,FT$6&lt;=$H174)*((FT$6-$F174+1)/($J174*($J174+1)/2)*$D174))+($K174="custom")*CustCF!FN174</f>
        <v>0</v>
      </c>
      <c r="FU174" s="95">
        <f>($K174="Bell Curve")*(_xlfn.NORM.DIST(AND(FU$6&gt;=$F174,FU$6&lt;=$H174)*(FU$6-$F174+1),$J174/2,$M174,TRUE)-_xlfn.NORM.DIST(AND(FU$6&gt;=$F174,FU$6&lt;=$H174)*(FT$6-$F174+1),$J174/2,$M174,TRUE))/(1-2*_xlfn.NORM.DIST(0,$J174/2,$M174,TRUE))*$D174+($K174="Steady Growth")*(AND(FU$6&gt;=$F174,FU$6&lt;=$H174)*((FU$6-$F174+1)/($J174*($J174+1)/2)*$D174))+($K174="custom")*CustCF!FO174</f>
        <v>0</v>
      </c>
      <c r="FV174" s="95">
        <f>($K174="Bell Curve")*(_xlfn.NORM.DIST(AND(FV$6&gt;=$F174,FV$6&lt;=$H174)*(FV$6-$F174+1),$J174/2,$M174,TRUE)-_xlfn.NORM.DIST(AND(FV$6&gt;=$F174,FV$6&lt;=$H174)*(FU$6-$F174+1),$J174/2,$M174,TRUE))/(1-2*_xlfn.NORM.DIST(0,$J174/2,$M174,TRUE))*$D174+($K174="Steady Growth")*(AND(FV$6&gt;=$F174,FV$6&lt;=$H174)*((FV$6-$F174+1)/($J174*($J174+1)/2)*$D174))+($K174="custom")*CustCF!FP174</f>
        <v>0</v>
      </c>
      <c r="FW174" s="95">
        <f>($K174="Bell Curve")*(_xlfn.NORM.DIST(AND(FW$6&gt;=$F174,FW$6&lt;=$H174)*(FW$6-$F174+1),$J174/2,$M174,TRUE)-_xlfn.NORM.DIST(AND(FW$6&gt;=$F174,FW$6&lt;=$H174)*(FV$6-$F174+1),$J174/2,$M174,TRUE))/(1-2*_xlfn.NORM.DIST(0,$J174/2,$M174,TRUE))*$D174+($K174="Steady Growth")*(AND(FW$6&gt;=$F174,FW$6&lt;=$H174)*((FW$6-$F174+1)/($J174*($J174+1)/2)*$D174))+($K174="custom")*CustCF!FQ174</f>
        <v>0</v>
      </c>
      <c r="FX174" s="95">
        <f>($K174="Bell Curve")*(_xlfn.NORM.DIST(AND(FX$6&gt;=$F174,FX$6&lt;=$H174)*(FX$6-$F174+1),$J174/2,$M174,TRUE)-_xlfn.NORM.DIST(AND(FX$6&gt;=$F174,FX$6&lt;=$H174)*(FW$6-$F174+1),$J174/2,$M174,TRUE))/(1-2*_xlfn.NORM.DIST(0,$J174/2,$M174,TRUE))*$D174+($K174="Steady Growth")*(AND(FX$6&gt;=$F174,FX$6&lt;=$H174)*((FX$6-$F174+1)/($J174*($J174+1)/2)*$D174))+($K174="custom")*CustCF!FR174</f>
        <v>0</v>
      </c>
      <c r="FY174" s="95">
        <f>($K174="Bell Curve")*(_xlfn.NORM.DIST(AND(FY$6&gt;=$F174,FY$6&lt;=$H174)*(FY$6-$F174+1),$J174/2,$M174,TRUE)-_xlfn.NORM.DIST(AND(FY$6&gt;=$F174,FY$6&lt;=$H174)*(FX$6-$F174+1),$J174/2,$M174,TRUE))/(1-2*_xlfn.NORM.DIST(0,$J174/2,$M174,TRUE))*$D174+($K174="Steady Growth")*(AND(FY$6&gt;=$F174,FY$6&lt;=$H174)*((FY$6-$F174+1)/($J174*($J174+1)/2)*$D174))+($K174="custom")*CustCF!FS174</f>
        <v>0</v>
      </c>
      <c r="FZ174" s="95">
        <f>($K174="Bell Curve")*(_xlfn.NORM.DIST(AND(FZ$6&gt;=$F174,FZ$6&lt;=$H174)*(FZ$6-$F174+1),$J174/2,$M174,TRUE)-_xlfn.NORM.DIST(AND(FZ$6&gt;=$F174,FZ$6&lt;=$H174)*(FY$6-$F174+1),$J174/2,$M174,TRUE))/(1-2*_xlfn.NORM.DIST(0,$J174/2,$M174,TRUE))*$D174+($K174="Steady Growth")*(AND(FZ$6&gt;=$F174,FZ$6&lt;=$H174)*((FZ$6-$F174+1)/($J174*($J174+1)/2)*$D174))+($K174="custom")*CustCF!FT174</f>
        <v>0</v>
      </c>
      <c r="GA174" s="95">
        <f>($K174="Bell Curve")*(_xlfn.NORM.DIST(AND(GA$6&gt;=$F174,GA$6&lt;=$H174)*(GA$6-$F174+1),$J174/2,$M174,TRUE)-_xlfn.NORM.DIST(AND(GA$6&gt;=$F174,GA$6&lt;=$H174)*(FZ$6-$F174+1),$J174/2,$M174,TRUE))/(1-2*_xlfn.NORM.DIST(0,$J174/2,$M174,TRUE))*$D174+($K174="Steady Growth")*(AND(GA$6&gt;=$F174,GA$6&lt;=$H174)*((GA$6-$F174+1)/($J174*($J174+1)/2)*$D174))+($K174="custom")*CustCF!FU174</f>
        <v>0</v>
      </c>
      <c r="GB174" s="95">
        <f>($K174="Bell Curve")*(_xlfn.NORM.DIST(AND(GB$6&gt;=$F174,GB$6&lt;=$H174)*(GB$6-$F174+1),$J174/2,$M174,TRUE)-_xlfn.NORM.DIST(AND(GB$6&gt;=$F174,GB$6&lt;=$H174)*(GA$6-$F174+1),$J174/2,$M174,TRUE))/(1-2*_xlfn.NORM.DIST(0,$J174/2,$M174,TRUE))*$D174+($K174="Steady Growth")*(AND(GB$6&gt;=$F174,GB$6&lt;=$H174)*((GB$6-$F174+1)/($J174*($J174+1)/2)*$D174))+($K174="custom")*CustCF!FV174</f>
        <v>0</v>
      </c>
      <c r="GC174" s="95">
        <f>($K174="Bell Curve")*(_xlfn.NORM.DIST(AND(GC$6&gt;=$F174,GC$6&lt;=$H174)*(GC$6-$F174+1),$J174/2,$M174,TRUE)-_xlfn.NORM.DIST(AND(GC$6&gt;=$F174,GC$6&lt;=$H174)*(GB$6-$F174+1),$J174/2,$M174,TRUE))/(1-2*_xlfn.NORM.DIST(0,$J174/2,$M174,TRUE))*$D174+($K174="Steady Growth")*(AND(GC$6&gt;=$F174,GC$6&lt;=$H174)*((GC$6-$F174+1)/($J174*($J174+1)/2)*$D174))+($K174="custom")*CustCF!FW174</f>
        <v>0</v>
      </c>
      <c r="GD174" s="95">
        <f>($K174="Bell Curve")*(_xlfn.NORM.DIST(AND(GD$6&gt;=$F174,GD$6&lt;=$H174)*(GD$6-$F174+1),$J174/2,$M174,TRUE)-_xlfn.NORM.DIST(AND(GD$6&gt;=$F174,GD$6&lt;=$H174)*(GC$6-$F174+1),$J174/2,$M174,TRUE))/(1-2*_xlfn.NORM.DIST(0,$J174/2,$M174,TRUE))*$D174+($K174="Steady Growth")*(AND(GD$6&gt;=$F174,GD$6&lt;=$H174)*((GD$6-$F174+1)/($J174*($J174+1)/2)*$D174))+($K174="custom")*CustCF!FX174</f>
        <v>0</v>
      </c>
      <c r="GE174" s="95">
        <f>($K174="Bell Curve")*(_xlfn.NORM.DIST(AND(GE$6&gt;=$F174,GE$6&lt;=$H174)*(GE$6-$F174+1),$J174/2,$M174,TRUE)-_xlfn.NORM.DIST(AND(GE$6&gt;=$F174,GE$6&lt;=$H174)*(GD$6-$F174+1),$J174/2,$M174,TRUE))/(1-2*_xlfn.NORM.DIST(0,$J174/2,$M174,TRUE))*$D174+($K174="Steady Growth")*(AND(GE$6&gt;=$F174,GE$6&lt;=$H174)*((GE$6-$F174+1)/($J174*($J174+1)/2)*$D174))+($K174="custom")*CustCF!FY174</f>
        <v>0</v>
      </c>
      <c r="GF174" s="95">
        <f>($K174="Bell Curve")*(_xlfn.NORM.DIST(AND(GF$6&gt;=$F174,GF$6&lt;=$H174)*(GF$6-$F174+1),$J174/2,$M174,TRUE)-_xlfn.NORM.DIST(AND(GF$6&gt;=$F174,GF$6&lt;=$H174)*(GE$6-$F174+1),$J174/2,$M174,TRUE))/(1-2*_xlfn.NORM.DIST(0,$J174/2,$M174,TRUE))*$D174+($K174="Steady Growth")*(AND(GF$6&gt;=$F174,GF$6&lt;=$H174)*((GF$6-$F174+1)/($J174*($J174+1)/2)*$D174))+($K174="custom")*CustCF!FZ174</f>
        <v>0</v>
      </c>
      <c r="GG174" s="95">
        <f>($K174="Bell Curve")*(_xlfn.NORM.DIST(AND(GG$6&gt;=$F174,GG$6&lt;=$H174)*(GG$6-$F174+1),$J174/2,$M174,TRUE)-_xlfn.NORM.DIST(AND(GG$6&gt;=$F174,GG$6&lt;=$H174)*(GF$6-$F174+1),$J174/2,$M174,TRUE))/(1-2*_xlfn.NORM.DIST(0,$J174/2,$M174,TRUE))*$D174+($K174="Steady Growth")*(AND(GG$6&gt;=$F174,GG$6&lt;=$H174)*((GG$6-$F174+1)/($J174*($J174+1)/2)*$D174))+($K174="custom")*CustCF!GA174</f>
        <v>0</v>
      </c>
      <c r="GH174" s="95">
        <f>($K174="Bell Curve")*(_xlfn.NORM.DIST(AND(GH$6&gt;=$F174,GH$6&lt;=$H174)*(GH$6-$F174+1),$J174/2,$M174,TRUE)-_xlfn.NORM.DIST(AND(GH$6&gt;=$F174,GH$6&lt;=$H174)*(GG$6-$F174+1),$J174/2,$M174,TRUE))/(1-2*_xlfn.NORM.DIST(0,$J174/2,$M174,TRUE))*$D174+($K174="Steady Growth")*(AND(GH$6&gt;=$F174,GH$6&lt;=$H174)*((GH$6-$F174+1)/($J174*($J174+1)/2)*$D174))+($K174="custom")*CustCF!GB174</f>
        <v>0</v>
      </c>
      <c r="GI174" s="95">
        <f>($K174="Bell Curve")*(_xlfn.NORM.DIST(AND(GI$6&gt;=$F174,GI$6&lt;=$H174)*(GI$6-$F174+1),$J174/2,$M174,TRUE)-_xlfn.NORM.DIST(AND(GI$6&gt;=$F174,GI$6&lt;=$H174)*(GH$6-$F174+1),$J174/2,$M174,TRUE))/(1-2*_xlfn.NORM.DIST(0,$J174/2,$M174,TRUE))*$D174+($K174="Steady Growth")*(AND(GI$6&gt;=$F174,GI$6&lt;=$H174)*((GI$6-$F174+1)/($J174*($J174+1)/2)*$D174))+($K174="custom")*CustCF!GC174</f>
        <v>0</v>
      </c>
      <c r="GJ174" s="95">
        <f>($K174="Bell Curve")*(_xlfn.NORM.DIST(AND(GJ$6&gt;=$F174,GJ$6&lt;=$H174)*(GJ$6-$F174+1),$J174/2,$M174,TRUE)-_xlfn.NORM.DIST(AND(GJ$6&gt;=$F174,GJ$6&lt;=$H174)*(GI$6-$F174+1),$J174/2,$M174,TRUE))/(1-2*_xlfn.NORM.DIST(0,$J174/2,$M174,TRUE))*$D174+($K174="Steady Growth")*(AND(GJ$6&gt;=$F174,GJ$6&lt;=$H174)*((GJ$6-$F174+1)/($J174*($J174+1)/2)*$D174))+($K174="custom")*CustCF!GD174</f>
        <v>0</v>
      </c>
      <c r="GK174" s="95">
        <f>($K174="Bell Curve")*(_xlfn.NORM.DIST(AND(GK$6&gt;=$F174,GK$6&lt;=$H174)*(GK$6-$F174+1),$J174/2,$M174,TRUE)-_xlfn.NORM.DIST(AND(GK$6&gt;=$F174,GK$6&lt;=$H174)*(GJ$6-$F174+1),$J174/2,$M174,TRUE))/(1-2*_xlfn.NORM.DIST(0,$J174/2,$M174,TRUE))*$D174+($K174="Steady Growth")*(AND(GK$6&gt;=$F174,GK$6&lt;=$H174)*((GK$6-$F174+1)/($J174*($J174+1)/2)*$D174))+($K174="custom")*CustCF!GE174</f>
        <v>0</v>
      </c>
      <c r="GL174" s="95">
        <f>($K174="Bell Curve")*(_xlfn.NORM.DIST(AND(GL$6&gt;=$F174,GL$6&lt;=$H174)*(GL$6-$F174+1),$J174/2,$M174,TRUE)-_xlfn.NORM.DIST(AND(GL$6&gt;=$F174,GL$6&lt;=$H174)*(GK$6-$F174+1),$J174/2,$M174,TRUE))/(1-2*_xlfn.NORM.DIST(0,$J174/2,$M174,TRUE))*$D174+($K174="Steady Growth")*(AND(GL$6&gt;=$F174,GL$6&lt;=$H174)*((GL$6-$F174+1)/($J174*($J174+1)/2)*$D174))+($K174="custom")*CustCF!GF174</f>
        <v>0</v>
      </c>
      <c r="GM174" s="95">
        <f>($K174="Bell Curve")*(_xlfn.NORM.DIST(AND(GM$6&gt;=$F174,GM$6&lt;=$H174)*(GM$6-$F174+1),$J174/2,$M174,TRUE)-_xlfn.NORM.DIST(AND(GM$6&gt;=$F174,GM$6&lt;=$H174)*(GL$6-$F174+1),$J174/2,$M174,TRUE))/(1-2*_xlfn.NORM.DIST(0,$J174/2,$M174,TRUE))*$D174+($K174="Steady Growth")*(AND(GM$6&gt;=$F174,GM$6&lt;=$H174)*((GM$6-$F174+1)/($J174*($J174+1)/2)*$D174))+($K174="custom")*CustCF!GG174</f>
        <v>0</v>
      </c>
      <c r="GN174" s="268">
        <f>($K174="Bell Curve")*(_xlfn.NORM.DIST(AND(GN$6&gt;=$F174,GN$6&lt;=$H174)*(GN$6-$F174+1),$J174/2,$M174,TRUE)-_xlfn.NORM.DIST(AND(GN$6&gt;=$F174,GN$6&lt;=$H174)*(GM$6-$F174+1),$J174/2,$M174,TRUE))/(1-2*_xlfn.NORM.DIST(0,$J174/2,$M174,TRUE))*$D174+($K174="Steady Growth")*(AND(GN$6&gt;=$F174,GN$6&lt;=$H174)*((GN$6-$F174+1)/($J174*($J174+1)/2)*$D174))+($K174="custom")*CustCF!GH174</f>
        <v>0</v>
      </c>
      <c r="GO174" s="1"/>
      <c r="GP174" s="67"/>
    </row>
    <row r="175" spans="1:198" customFormat="1" hidden="1" outlineLevel="1" x14ac:dyDescent="0.75">
      <c r="A175" s="1"/>
      <c r="B175" s="1"/>
      <c r="C175" s="262">
        <f>Budget!AJ30</f>
        <v>0</v>
      </c>
      <c r="D175" s="19">
        <f>Budget!AK30</f>
        <v>0</v>
      </c>
      <c r="E175" s="19" t="str">
        <f t="shared" si="77"/>
        <v/>
      </c>
      <c r="F175" s="263">
        <v>0</v>
      </c>
      <c r="G175" s="257">
        <f>IF(L175="custom",CustCF!F175,INDEX($P$8:$EW$8,MATCH(F175,$P$6:$EW$6,0)))</f>
        <v>46053</v>
      </c>
      <c r="H175" s="263">
        <v>0</v>
      </c>
      <c r="I175" s="257">
        <f>IF(L175="custom",CustCF!G175,INDEX($P$8:$EW$8,MATCH(H175,$P$6:$EW$6,0)))</f>
        <v>46053</v>
      </c>
      <c r="J175" s="102">
        <f t="shared" si="78"/>
        <v>1</v>
      </c>
      <c r="K175" s="265" t="s">
        <v>116</v>
      </c>
      <c r="L175" s="266" t="s">
        <v>141</v>
      </c>
      <c r="M175" s="267">
        <f t="shared" si="79"/>
        <v>9</v>
      </c>
      <c r="N175" s="18">
        <f t="shared" si="70"/>
        <v>0</v>
      </c>
      <c r="O175" s="19"/>
      <c r="P175" s="95">
        <f>($K175="Bell Curve")*(_xlfn.NORM.DIST(AND(P$6&gt;=$F175,P$6&lt;=$H175)*(P$6-$F175+1),$J175/2,$M175,TRUE)-_xlfn.NORM.DIST(AND(P$6&gt;=$F175,P$6&lt;=$H175)*(O$6-$F175+1),$J175/2,$M175,TRUE))/(1-2*_xlfn.NORM.DIST(0,$J175/2,$M175,TRUE))*$D175+($K175="Steady Growth")*(AND(P$6&gt;=$F175,P$6&lt;=$H175)*((P$6-$F175+1)/($J175*($J175+1)/2)*$D175))+($K175="custom")*CustCF!J175</f>
        <v>0</v>
      </c>
      <c r="Q175" s="95">
        <f>($K175="Bell Curve")*(_xlfn.NORM.DIST(AND(Q$6&gt;=$F175,Q$6&lt;=$H175)*(Q$6-$F175+1),$J175/2,$M175,TRUE)-_xlfn.NORM.DIST(AND(Q$6&gt;=$F175,Q$6&lt;=$H175)*(P$6-$F175+1),$J175/2,$M175,TRUE))/(1-2*_xlfn.NORM.DIST(0,$J175/2,$M175,TRUE))*$D175+($K175="Steady Growth")*(AND(Q$6&gt;=$F175,Q$6&lt;=$H175)*((Q$6-$F175+1)/($J175*($J175+1)/2)*$D175))+($K175="custom")*CustCF!K175</f>
        <v>0</v>
      </c>
      <c r="R175" s="95">
        <f>($K175="Bell Curve")*(_xlfn.NORM.DIST(AND(R$6&gt;=$F175,R$6&lt;=$H175)*(R$6-$F175+1),$J175/2,$M175,TRUE)-_xlfn.NORM.DIST(AND(R$6&gt;=$F175,R$6&lt;=$H175)*(Q$6-$F175+1),$J175/2,$M175,TRUE))/(1-2*_xlfn.NORM.DIST(0,$J175/2,$M175,TRUE))*$D175+($K175="Steady Growth")*(AND(R$6&gt;=$F175,R$6&lt;=$H175)*((R$6-$F175+1)/($J175*($J175+1)/2)*$D175))+($K175="custom")*CustCF!L175</f>
        <v>0</v>
      </c>
      <c r="S175" s="95">
        <f>($K175="Bell Curve")*(_xlfn.NORM.DIST(AND(S$6&gt;=$F175,S$6&lt;=$H175)*(S$6-$F175+1),$J175/2,$M175,TRUE)-_xlfn.NORM.DIST(AND(S$6&gt;=$F175,S$6&lt;=$H175)*(R$6-$F175+1),$J175/2,$M175,TRUE))/(1-2*_xlfn.NORM.DIST(0,$J175/2,$M175,TRUE))*$D175+($K175="Steady Growth")*(AND(S$6&gt;=$F175,S$6&lt;=$H175)*((S$6-$F175+1)/($J175*($J175+1)/2)*$D175))+($K175="custom")*CustCF!M175</f>
        <v>0</v>
      </c>
      <c r="T175" s="95">
        <f>($K175="Bell Curve")*(_xlfn.NORM.DIST(AND(T$6&gt;=$F175,T$6&lt;=$H175)*(T$6-$F175+1),$J175/2,$M175,TRUE)-_xlfn.NORM.DIST(AND(T$6&gt;=$F175,T$6&lt;=$H175)*(S$6-$F175+1),$J175/2,$M175,TRUE))/(1-2*_xlfn.NORM.DIST(0,$J175/2,$M175,TRUE))*$D175+($K175="Steady Growth")*(AND(T$6&gt;=$F175,T$6&lt;=$H175)*((T$6-$F175+1)/($J175*($J175+1)/2)*$D175))+($K175="custom")*CustCF!N175</f>
        <v>0</v>
      </c>
      <c r="U175" s="95">
        <f>($K175="Bell Curve")*(_xlfn.NORM.DIST(AND(U$6&gt;=$F175,U$6&lt;=$H175)*(U$6-$F175+1),$J175/2,$M175,TRUE)-_xlfn.NORM.DIST(AND(U$6&gt;=$F175,U$6&lt;=$H175)*(T$6-$F175+1),$J175/2,$M175,TRUE))/(1-2*_xlfn.NORM.DIST(0,$J175/2,$M175,TRUE))*$D175+($K175="Steady Growth")*(AND(U$6&gt;=$F175,U$6&lt;=$H175)*((U$6-$F175+1)/($J175*($J175+1)/2)*$D175))+($K175="custom")*CustCF!O175</f>
        <v>0</v>
      </c>
      <c r="V175" s="95">
        <f>($K175="Bell Curve")*(_xlfn.NORM.DIST(AND(V$6&gt;=$F175,V$6&lt;=$H175)*(V$6-$F175+1),$J175/2,$M175,TRUE)-_xlfn.NORM.DIST(AND(V$6&gt;=$F175,V$6&lt;=$H175)*(U$6-$F175+1),$J175/2,$M175,TRUE))/(1-2*_xlfn.NORM.DIST(0,$J175/2,$M175,TRUE))*$D175+($K175="Steady Growth")*(AND(V$6&gt;=$F175,V$6&lt;=$H175)*((V$6-$F175+1)/($J175*($J175+1)/2)*$D175))+($K175="custom")*CustCF!P175</f>
        <v>0</v>
      </c>
      <c r="W175" s="95">
        <f>($K175="Bell Curve")*(_xlfn.NORM.DIST(AND(W$6&gt;=$F175,W$6&lt;=$H175)*(W$6-$F175+1),$J175/2,$M175,TRUE)-_xlfn.NORM.DIST(AND(W$6&gt;=$F175,W$6&lt;=$H175)*(V$6-$F175+1),$J175/2,$M175,TRUE))/(1-2*_xlfn.NORM.DIST(0,$J175/2,$M175,TRUE))*$D175+($K175="Steady Growth")*(AND(W$6&gt;=$F175,W$6&lt;=$H175)*((W$6-$F175+1)/($J175*($J175+1)/2)*$D175))+($K175="custom")*CustCF!Q175</f>
        <v>0</v>
      </c>
      <c r="X175" s="95">
        <f>($K175="Bell Curve")*(_xlfn.NORM.DIST(AND(X$6&gt;=$F175,X$6&lt;=$H175)*(X$6-$F175+1),$J175/2,$M175,TRUE)-_xlfn.NORM.DIST(AND(X$6&gt;=$F175,X$6&lt;=$H175)*(W$6-$F175+1),$J175/2,$M175,TRUE))/(1-2*_xlfn.NORM.DIST(0,$J175/2,$M175,TRUE))*$D175+($K175="Steady Growth")*(AND(X$6&gt;=$F175,X$6&lt;=$H175)*((X$6-$F175+1)/($J175*($J175+1)/2)*$D175))+($K175="custom")*CustCF!R175</f>
        <v>0</v>
      </c>
      <c r="Y175" s="95">
        <f>($K175="Bell Curve")*(_xlfn.NORM.DIST(AND(Y$6&gt;=$F175,Y$6&lt;=$H175)*(Y$6-$F175+1),$J175/2,$M175,TRUE)-_xlfn.NORM.DIST(AND(Y$6&gt;=$F175,Y$6&lt;=$H175)*(X$6-$F175+1),$J175/2,$M175,TRUE))/(1-2*_xlfn.NORM.DIST(0,$J175/2,$M175,TRUE))*$D175+($K175="Steady Growth")*(AND(Y$6&gt;=$F175,Y$6&lt;=$H175)*((Y$6-$F175+1)/($J175*($J175+1)/2)*$D175))+($K175="custom")*CustCF!S175</f>
        <v>0</v>
      </c>
      <c r="Z175" s="95">
        <f>($K175="Bell Curve")*(_xlfn.NORM.DIST(AND(Z$6&gt;=$F175,Z$6&lt;=$H175)*(Z$6-$F175+1),$J175/2,$M175,TRUE)-_xlfn.NORM.DIST(AND(Z$6&gt;=$F175,Z$6&lt;=$H175)*(Y$6-$F175+1),$J175/2,$M175,TRUE))/(1-2*_xlfn.NORM.DIST(0,$J175/2,$M175,TRUE))*$D175+($K175="Steady Growth")*(AND(Z$6&gt;=$F175,Z$6&lt;=$H175)*((Z$6-$F175+1)/($J175*($J175+1)/2)*$D175))+($K175="custom")*CustCF!T175</f>
        <v>0</v>
      </c>
      <c r="AA175" s="95">
        <f>($K175="Bell Curve")*(_xlfn.NORM.DIST(AND(AA$6&gt;=$F175,AA$6&lt;=$H175)*(AA$6-$F175+1),$J175/2,$M175,TRUE)-_xlfn.NORM.DIST(AND(AA$6&gt;=$F175,AA$6&lt;=$H175)*(Z$6-$F175+1),$J175/2,$M175,TRUE))/(1-2*_xlfn.NORM.DIST(0,$J175/2,$M175,TRUE))*$D175+($K175="Steady Growth")*(AND(AA$6&gt;=$F175,AA$6&lt;=$H175)*((AA$6-$F175+1)/($J175*($J175+1)/2)*$D175))+($K175="custom")*CustCF!U175</f>
        <v>0</v>
      </c>
      <c r="AB175" s="95">
        <f>($K175="Bell Curve")*(_xlfn.NORM.DIST(AND(AB$6&gt;=$F175,AB$6&lt;=$H175)*(AB$6-$F175+1),$J175/2,$M175,TRUE)-_xlfn.NORM.DIST(AND(AB$6&gt;=$F175,AB$6&lt;=$H175)*(AA$6-$F175+1),$J175/2,$M175,TRUE))/(1-2*_xlfn.NORM.DIST(0,$J175/2,$M175,TRUE))*$D175+($K175="Steady Growth")*(AND(AB$6&gt;=$F175,AB$6&lt;=$H175)*((AB$6-$F175+1)/($J175*($J175+1)/2)*$D175))+($K175="custom")*CustCF!V175</f>
        <v>0</v>
      </c>
      <c r="AC175" s="95">
        <f>($K175="Bell Curve")*(_xlfn.NORM.DIST(AND(AC$6&gt;=$F175,AC$6&lt;=$H175)*(AC$6-$F175+1),$J175/2,$M175,TRUE)-_xlfn.NORM.DIST(AND(AC$6&gt;=$F175,AC$6&lt;=$H175)*(AB$6-$F175+1),$J175/2,$M175,TRUE))/(1-2*_xlfn.NORM.DIST(0,$J175/2,$M175,TRUE))*$D175+($K175="Steady Growth")*(AND(AC$6&gt;=$F175,AC$6&lt;=$H175)*((AC$6-$F175+1)/($J175*($J175+1)/2)*$D175))+($K175="custom")*CustCF!W175</f>
        <v>0</v>
      </c>
      <c r="AD175" s="95">
        <f>($K175="Bell Curve")*(_xlfn.NORM.DIST(AND(AD$6&gt;=$F175,AD$6&lt;=$H175)*(AD$6-$F175+1),$J175/2,$M175,TRUE)-_xlfn.NORM.DIST(AND(AD$6&gt;=$F175,AD$6&lt;=$H175)*(AC$6-$F175+1),$J175/2,$M175,TRUE))/(1-2*_xlfn.NORM.DIST(0,$J175/2,$M175,TRUE))*$D175+($K175="Steady Growth")*(AND(AD$6&gt;=$F175,AD$6&lt;=$H175)*((AD$6-$F175+1)/($J175*($J175+1)/2)*$D175))+($K175="custom")*CustCF!X175</f>
        <v>0</v>
      </c>
      <c r="AE175" s="95">
        <f>($K175="Bell Curve")*(_xlfn.NORM.DIST(AND(AE$6&gt;=$F175,AE$6&lt;=$H175)*(AE$6-$F175+1),$J175/2,$M175,TRUE)-_xlfn.NORM.DIST(AND(AE$6&gt;=$F175,AE$6&lt;=$H175)*(AD$6-$F175+1),$J175/2,$M175,TRUE))/(1-2*_xlfn.NORM.DIST(0,$J175/2,$M175,TRUE))*$D175+($K175="Steady Growth")*(AND(AE$6&gt;=$F175,AE$6&lt;=$H175)*((AE$6-$F175+1)/($J175*($J175+1)/2)*$D175))+($K175="custom")*CustCF!Y175</f>
        <v>0</v>
      </c>
      <c r="AF175" s="95">
        <f>($K175="Bell Curve")*(_xlfn.NORM.DIST(AND(AF$6&gt;=$F175,AF$6&lt;=$H175)*(AF$6-$F175+1),$J175/2,$M175,TRUE)-_xlfn.NORM.DIST(AND(AF$6&gt;=$F175,AF$6&lt;=$H175)*(AE$6-$F175+1),$J175/2,$M175,TRUE))/(1-2*_xlfn.NORM.DIST(0,$J175/2,$M175,TRUE))*$D175+($K175="Steady Growth")*(AND(AF$6&gt;=$F175,AF$6&lt;=$H175)*((AF$6-$F175+1)/($J175*($J175+1)/2)*$D175))+($K175="custom")*CustCF!Z175</f>
        <v>0</v>
      </c>
      <c r="AG175" s="95">
        <f>($K175="Bell Curve")*(_xlfn.NORM.DIST(AND(AG$6&gt;=$F175,AG$6&lt;=$H175)*(AG$6-$F175+1),$J175/2,$M175,TRUE)-_xlfn.NORM.DIST(AND(AG$6&gt;=$F175,AG$6&lt;=$H175)*(AF$6-$F175+1),$J175/2,$M175,TRUE))/(1-2*_xlfn.NORM.DIST(0,$J175/2,$M175,TRUE))*$D175+($K175="Steady Growth")*(AND(AG$6&gt;=$F175,AG$6&lt;=$H175)*((AG$6-$F175+1)/($J175*($J175+1)/2)*$D175))+($K175="custom")*CustCF!AA175</f>
        <v>0</v>
      </c>
      <c r="AH175" s="95">
        <f>($K175="Bell Curve")*(_xlfn.NORM.DIST(AND(AH$6&gt;=$F175,AH$6&lt;=$H175)*(AH$6-$F175+1),$J175/2,$M175,TRUE)-_xlfn.NORM.DIST(AND(AH$6&gt;=$F175,AH$6&lt;=$H175)*(AG$6-$F175+1),$J175/2,$M175,TRUE))/(1-2*_xlfn.NORM.DIST(0,$J175/2,$M175,TRUE))*$D175+($K175="Steady Growth")*(AND(AH$6&gt;=$F175,AH$6&lt;=$H175)*((AH$6-$F175+1)/($J175*($J175+1)/2)*$D175))+($K175="custom")*CustCF!AB175</f>
        <v>0</v>
      </c>
      <c r="AI175" s="95">
        <f>($K175="Bell Curve")*(_xlfn.NORM.DIST(AND(AI$6&gt;=$F175,AI$6&lt;=$H175)*(AI$6-$F175+1),$J175/2,$M175,TRUE)-_xlfn.NORM.DIST(AND(AI$6&gt;=$F175,AI$6&lt;=$H175)*(AH$6-$F175+1),$J175/2,$M175,TRUE))/(1-2*_xlfn.NORM.DIST(0,$J175/2,$M175,TRUE))*$D175+($K175="Steady Growth")*(AND(AI$6&gt;=$F175,AI$6&lt;=$H175)*((AI$6-$F175+1)/($J175*($J175+1)/2)*$D175))+($K175="custom")*CustCF!AC175</f>
        <v>0</v>
      </c>
      <c r="AJ175" s="95">
        <f>($K175="Bell Curve")*(_xlfn.NORM.DIST(AND(AJ$6&gt;=$F175,AJ$6&lt;=$H175)*(AJ$6-$F175+1),$J175/2,$M175,TRUE)-_xlfn.NORM.DIST(AND(AJ$6&gt;=$F175,AJ$6&lt;=$H175)*(AI$6-$F175+1),$J175/2,$M175,TRUE))/(1-2*_xlfn.NORM.DIST(0,$J175/2,$M175,TRUE))*$D175+($K175="Steady Growth")*(AND(AJ$6&gt;=$F175,AJ$6&lt;=$H175)*((AJ$6-$F175+1)/($J175*($J175+1)/2)*$D175))+($K175="custom")*CustCF!AD175</f>
        <v>0</v>
      </c>
      <c r="AK175" s="95">
        <f>($K175="Bell Curve")*(_xlfn.NORM.DIST(AND(AK$6&gt;=$F175,AK$6&lt;=$H175)*(AK$6-$F175+1),$J175/2,$M175,TRUE)-_xlfn.NORM.DIST(AND(AK$6&gt;=$F175,AK$6&lt;=$H175)*(AJ$6-$F175+1),$J175/2,$M175,TRUE))/(1-2*_xlfn.NORM.DIST(0,$J175/2,$M175,TRUE))*$D175+($K175="Steady Growth")*(AND(AK$6&gt;=$F175,AK$6&lt;=$H175)*((AK$6-$F175+1)/($J175*($J175+1)/2)*$D175))+($K175="custom")*CustCF!AE175</f>
        <v>0</v>
      </c>
      <c r="AL175" s="95">
        <f>($K175="Bell Curve")*(_xlfn.NORM.DIST(AND(AL$6&gt;=$F175,AL$6&lt;=$H175)*(AL$6-$F175+1),$J175/2,$M175,TRUE)-_xlfn.NORM.DIST(AND(AL$6&gt;=$F175,AL$6&lt;=$H175)*(AK$6-$F175+1),$J175/2,$M175,TRUE))/(1-2*_xlfn.NORM.DIST(0,$J175/2,$M175,TRUE))*$D175+($K175="Steady Growth")*(AND(AL$6&gt;=$F175,AL$6&lt;=$H175)*((AL$6-$F175+1)/($J175*($J175+1)/2)*$D175))+($K175="custom")*CustCF!AF175</f>
        <v>0</v>
      </c>
      <c r="AM175" s="95">
        <f>($K175="Bell Curve")*(_xlfn.NORM.DIST(AND(AM$6&gt;=$F175,AM$6&lt;=$H175)*(AM$6-$F175+1),$J175/2,$M175,TRUE)-_xlfn.NORM.DIST(AND(AM$6&gt;=$F175,AM$6&lt;=$H175)*(AL$6-$F175+1),$J175/2,$M175,TRUE))/(1-2*_xlfn.NORM.DIST(0,$J175/2,$M175,TRUE))*$D175+($K175="Steady Growth")*(AND(AM$6&gt;=$F175,AM$6&lt;=$H175)*((AM$6-$F175+1)/($J175*($J175+1)/2)*$D175))+($K175="custom")*CustCF!AG175</f>
        <v>0</v>
      </c>
      <c r="AN175" s="95">
        <f>($K175="Bell Curve")*(_xlfn.NORM.DIST(AND(AN$6&gt;=$F175,AN$6&lt;=$H175)*(AN$6-$F175+1),$J175/2,$M175,TRUE)-_xlfn.NORM.DIST(AND(AN$6&gt;=$F175,AN$6&lt;=$H175)*(AM$6-$F175+1),$J175/2,$M175,TRUE))/(1-2*_xlfn.NORM.DIST(0,$J175/2,$M175,TRUE))*$D175+($K175="Steady Growth")*(AND(AN$6&gt;=$F175,AN$6&lt;=$H175)*((AN$6-$F175+1)/($J175*($J175+1)/2)*$D175))+($K175="custom")*CustCF!AH175</f>
        <v>0</v>
      </c>
      <c r="AO175" s="95">
        <f>($K175="Bell Curve")*(_xlfn.NORM.DIST(AND(AO$6&gt;=$F175,AO$6&lt;=$H175)*(AO$6-$F175+1),$J175/2,$M175,TRUE)-_xlfn.NORM.DIST(AND(AO$6&gt;=$F175,AO$6&lt;=$H175)*(AN$6-$F175+1),$J175/2,$M175,TRUE))/(1-2*_xlfn.NORM.DIST(0,$J175/2,$M175,TRUE))*$D175+($K175="Steady Growth")*(AND(AO$6&gt;=$F175,AO$6&lt;=$H175)*((AO$6-$F175+1)/($J175*($J175+1)/2)*$D175))+($K175="custom")*CustCF!AI175</f>
        <v>0</v>
      </c>
      <c r="AP175" s="95">
        <f>($K175="Bell Curve")*(_xlfn.NORM.DIST(AND(AP$6&gt;=$F175,AP$6&lt;=$H175)*(AP$6-$F175+1),$J175/2,$M175,TRUE)-_xlfn.NORM.DIST(AND(AP$6&gt;=$F175,AP$6&lt;=$H175)*(AO$6-$F175+1),$J175/2,$M175,TRUE))/(1-2*_xlfn.NORM.DIST(0,$J175/2,$M175,TRUE))*$D175+($K175="Steady Growth")*(AND(AP$6&gt;=$F175,AP$6&lt;=$H175)*((AP$6-$F175+1)/($J175*($J175+1)/2)*$D175))+($K175="custom")*CustCF!AJ175</f>
        <v>0</v>
      </c>
      <c r="AQ175" s="95">
        <f>($K175="Bell Curve")*(_xlfn.NORM.DIST(AND(AQ$6&gt;=$F175,AQ$6&lt;=$H175)*(AQ$6-$F175+1),$J175/2,$M175,TRUE)-_xlfn.NORM.DIST(AND(AQ$6&gt;=$F175,AQ$6&lt;=$H175)*(AP$6-$F175+1),$J175/2,$M175,TRUE))/(1-2*_xlfn.NORM.DIST(0,$J175/2,$M175,TRUE))*$D175+($K175="Steady Growth")*(AND(AQ$6&gt;=$F175,AQ$6&lt;=$H175)*((AQ$6-$F175+1)/($J175*($J175+1)/2)*$D175))+($K175="custom")*CustCF!AK175</f>
        <v>0</v>
      </c>
      <c r="AR175" s="95">
        <f>($K175="Bell Curve")*(_xlfn.NORM.DIST(AND(AR$6&gt;=$F175,AR$6&lt;=$H175)*(AR$6-$F175+1),$J175/2,$M175,TRUE)-_xlfn.NORM.DIST(AND(AR$6&gt;=$F175,AR$6&lt;=$H175)*(AQ$6-$F175+1),$J175/2,$M175,TRUE))/(1-2*_xlfn.NORM.DIST(0,$J175/2,$M175,TRUE))*$D175+($K175="Steady Growth")*(AND(AR$6&gt;=$F175,AR$6&lt;=$H175)*((AR$6-$F175+1)/($J175*($J175+1)/2)*$D175))+($K175="custom")*CustCF!AL175</f>
        <v>0</v>
      </c>
      <c r="AS175" s="95">
        <f>($K175="Bell Curve")*(_xlfn.NORM.DIST(AND(AS$6&gt;=$F175,AS$6&lt;=$H175)*(AS$6-$F175+1),$J175/2,$M175,TRUE)-_xlfn.NORM.DIST(AND(AS$6&gt;=$F175,AS$6&lt;=$H175)*(AR$6-$F175+1),$J175/2,$M175,TRUE))/(1-2*_xlfn.NORM.DIST(0,$J175/2,$M175,TRUE))*$D175+($K175="Steady Growth")*(AND(AS$6&gt;=$F175,AS$6&lt;=$H175)*((AS$6-$F175+1)/($J175*($J175+1)/2)*$D175))+($K175="custom")*CustCF!AM175</f>
        <v>0</v>
      </c>
      <c r="AT175" s="95">
        <f>($K175="Bell Curve")*(_xlfn.NORM.DIST(AND(AT$6&gt;=$F175,AT$6&lt;=$H175)*(AT$6-$F175+1),$J175/2,$M175,TRUE)-_xlfn.NORM.DIST(AND(AT$6&gt;=$F175,AT$6&lt;=$H175)*(AS$6-$F175+1),$J175/2,$M175,TRUE))/(1-2*_xlfn.NORM.DIST(0,$J175/2,$M175,TRUE))*$D175+($K175="Steady Growth")*(AND(AT$6&gt;=$F175,AT$6&lt;=$H175)*((AT$6-$F175+1)/($J175*($J175+1)/2)*$D175))+($K175="custom")*CustCF!AN175</f>
        <v>0</v>
      </c>
      <c r="AU175" s="95">
        <f>($K175="Bell Curve")*(_xlfn.NORM.DIST(AND(AU$6&gt;=$F175,AU$6&lt;=$H175)*(AU$6-$F175+1),$J175/2,$M175,TRUE)-_xlfn.NORM.DIST(AND(AU$6&gt;=$F175,AU$6&lt;=$H175)*(AT$6-$F175+1),$J175/2,$M175,TRUE))/(1-2*_xlfn.NORM.DIST(0,$J175/2,$M175,TRUE))*$D175+($K175="Steady Growth")*(AND(AU$6&gt;=$F175,AU$6&lt;=$H175)*((AU$6-$F175+1)/($J175*($J175+1)/2)*$D175))+($K175="custom")*CustCF!AO175</f>
        <v>0</v>
      </c>
      <c r="AV175" s="95">
        <f>($K175="Bell Curve")*(_xlfn.NORM.DIST(AND(AV$6&gt;=$F175,AV$6&lt;=$H175)*(AV$6-$F175+1),$J175/2,$M175,TRUE)-_xlfn.NORM.DIST(AND(AV$6&gt;=$F175,AV$6&lt;=$H175)*(AU$6-$F175+1),$J175/2,$M175,TRUE))/(1-2*_xlfn.NORM.DIST(0,$J175/2,$M175,TRUE))*$D175+($K175="Steady Growth")*(AND(AV$6&gt;=$F175,AV$6&lt;=$H175)*((AV$6-$F175+1)/($J175*($J175+1)/2)*$D175))+($K175="custom")*CustCF!AP175</f>
        <v>0</v>
      </c>
      <c r="AW175" s="95">
        <f>($K175="Bell Curve")*(_xlfn.NORM.DIST(AND(AW$6&gt;=$F175,AW$6&lt;=$H175)*(AW$6-$F175+1),$J175/2,$M175,TRUE)-_xlfn.NORM.DIST(AND(AW$6&gt;=$F175,AW$6&lt;=$H175)*(AV$6-$F175+1),$J175/2,$M175,TRUE))/(1-2*_xlfn.NORM.DIST(0,$J175/2,$M175,TRUE))*$D175+($K175="Steady Growth")*(AND(AW$6&gt;=$F175,AW$6&lt;=$H175)*((AW$6-$F175+1)/($J175*($J175+1)/2)*$D175))+($K175="custom")*CustCF!AQ175</f>
        <v>0</v>
      </c>
      <c r="AX175" s="95">
        <f>($K175="Bell Curve")*(_xlfn.NORM.DIST(AND(AX$6&gt;=$F175,AX$6&lt;=$H175)*(AX$6-$F175+1),$J175/2,$M175,TRUE)-_xlfn.NORM.DIST(AND(AX$6&gt;=$F175,AX$6&lt;=$H175)*(AW$6-$F175+1),$J175/2,$M175,TRUE))/(1-2*_xlfn.NORM.DIST(0,$J175/2,$M175,TRUE))*$D175+($K175="Steady Growth")*(AND(AX$6&gt;=$F175,AX$6&lt;=$H175)*((AX$6-$F175+1)/($J175*($J175+1)/2)*$D175))+($K175="custom")*CustCF!AR175</f>
        <v>0</v>
      </c>
      <c r="AY175" s="95">
        <f>($K175="Bell Curve")*(_xlfn.NORM.DIST(AND(AY$6&gt;=$F175,AY$6&lt;=$H175)*(AY$6-$F175+1),$J175/2,$M175,TRUE)-_xlfn.NORM.DIST(AND(AY$6&gt;=$F175,AY$6&lt;=$H175)*(AX$6-$F175+1),$J175/2,$M175,TRUE))/(1-2*_xlfn.NORM.DIST(0,$J175/2,$M175,TRUE))*$D175+($K175="Steady Growth")*(AND(AY$6&gt;=$F175,AY$6&lt;=$H175)*((AY$6-$F175+1)/($J175*($J175+1)/2)*$D175))+($K175="custom")*CustCF!AS175</f>
        <v>0</v>
      </c>
      <c r="AZ175" s="95">
        <f>($K175="Bell Curve")*(_xlfn.NORM.DIST(AND(AZ$6&gt;=$F175,AZ$6&lt;=$H175)*(AZ$6-$F175+1),$J175/2,$M175,TRUE)-_xlfn.NORM.DIST(AND(AZ$6&gt;=$F175,AZ$6&lt;=$H175)*(AY$6-$F175+1),$J175/2,$M175,TRUE))/(1-2*_xlfn.NORM.DIST(0,$J175/2,$M175,TRUE))*$D175+($K175="Steady Growth")*(AND(AZ$6&gt;=$F175,AZ$6&lt;=$H175)*((AZ$6-$F175+1)/($J175*($J175+1)/2)*$D175))+($K175="custom")*CustCF!AT175</f>
        <v>0</v>
      </c>
      <c r="BA175" s="95">
        <f>($K175="Bell Curve")*(_xlfn.NORM.DIST(AND(BA$6&gt;=$F175,BA$6&lt;=$H175)*(BA$6-$F175+1),$J175/2,$M175,TRUE)-_xlfn.NORM.DIST(AND(BA$6&gt;=$F175,BA$6&lt;=$H175)*(AZ$6-$F175+1),$J175/2,$M175,TRUE))/(1-2*_xlfn.NORM.DIST(0,$J175/2,$M175,TRUE))*$D175+($K175="Steady Growth")*(AND(BA$6&gt;=$F175,BA$6&lt;=$H175)*((BA$6-$F175+1)/($J175*($J175+1)/2)*$D175))+($K175="custom")*CustCF!AU175</f>
        <v>0</v>
      </c>
      <c r="BB175" s="95">
        <f>($K175="Bell Curve")*(_xlfn.NORM.DIST(AND(BB$6&gt;=$F175,BB$6&lt;=$H175)*(BB$6-$F175+1),$J175/2,$M175,TRUE)-_xlfn.NORM.DIST(AND(BB$6&gt;=$F175,BB$6&lt;=$H175)*(BA$6-$F175+1),$J175/2,$M175,TRUE))/(1-2*_xlfn.NORM.DIST(0,$J175/2,$M175,TRUE))*$D175+($K175="Steady Growth")*(AND(BB$6&gt;=$F175,BB$6&lt;=$H175)*((BB$6-$F175+1)/($J175*($J175+1)/2)*$D175))+($K175="custom")*CustCF!AV175</f>
        <v>0</v>
      </c>
      <c r="BC175" s="95">
        <f>($K175="Bell Curve")*(_xlfn.NORM.DIST(AND(BC$6&gt;=$F175,BC$6&lt;=$H175)*(BC$6-$F175+1),$J175/2,$M175,TRUE)-_xlfn.NORM.DIST(AND(BC$6&gt;=$F175,BC$6&lt;=$H175)*(BB$6-$F175+1),$J175/2,$M175,TRUE))/(1-2*_xlfn.NORM.DIST(0,$J175/2,$M175,TRUE))*$D175+($K175="Steady Growth")*(AND(BC$6&gt;=$F175,BC$6&lt;=$H175)*((BC$6-$F175+1)/($J175*($J175+1)/2)*$D175))+($K175="custom")*CustCF!AW175</f>
        <v>0</v>
      </c>
      <c r="BD175" s="95">
        <f>($K175="Bell Curve")*(_xlfn.NORM.DIST(AND(BD$6&gt;=$F175,BD$6&lt;=$H175)*(BD$6-$F175+1),$J175/2,$M175,TRUE)-_xlfn.NORM.DIST(AND(BD$6&gt;=$F175,BD$6&lt;=$H175)*(BC$6-$F175+1),$J175/2,$M175,TRUE))/(1-2*_xlfn.NORM.DIST(0,$J175/2,$M175,TRUE))*$D175+($K175="Steady Growth")*(AND(BD$6&gt;=$F175,BD$6&lt;=$H175)*((BD$6-$F175+1)/($J175*($J175+1)/2)*$D175))+($K175="custom")*CustCF!AX175</f>
        <v>0</v>
      </c>
      <c r="BE175" s="95">
        <f>($K175="Bell Curve")*(_xlfn.NORM.DIST(AND(BE$6&gt;=$F175,BE$6&lt;=$H175)*(BE$6-$F175+1),$J175/2,$M175,TRUE)-_xlfn.NORM.DIST(AND(BE$6&gt;=$F175,BE$6&lt;=$H175)*(BD$6-$F175+1),$J175/2,$M175,TRUE))/(1-2*_xlfn.NORM.DIST(0,$J175/2,$M175,TRUE))*$D175+($K175="Steady Growth")*(AND(BE$6&gt;=$F175,BE$6&lt;=$H175)*((BE$6-$F175+1)/($J175*($J175+1)/2)*$D175))+($K175="custom")*CustCF!AY175</f>
        <v>0</v>
      </c>
      <c r="BF175" s="95">
        <f>($K175="Bell Curve")*(_xlfn.NORM.DIST(AND(BF$6&gt;=$F175,BF$6&lt;=$H175)*(BF$6-$F175+1),$J175/2,$M175,TRUE)-_xlfn.NORM.DIST(AND(BF$6&gt;=$F175,BF$6&lt;=$H175)*(BE$6-$F175+1),$J175/2,$M175,TRUE))/(1-2*_xlfn.NORM.DIST(0,$J175/2,$M175,TRUE))*$D175+($K175="Steady Growth")*(AND(BF$6&gt;=$F175,BF$6&lt;=$H175)*((BF$6-$F175+1)/($J175*($J175+1)/2)*$D175))+($K175="custom")*CustCF!AZ175</f>
        <v>0</v>
      </c>
      <c r="BG175" s="95">
        <f>($K175="Bell Curve")*(_xlfn.NORM.DIST(AND(BG$6&gt;=$F175,BG$6&lt;=$H175)*(BG$6-$F175+1),$J175/2,$M175,TRUE)-_xlfn.NORM.DIST(AND(BG$6&gt;=$F175,BG$6&lt;=$H175)*(BF$6-$F175+1),$J175/2,$M175,TRUE))/(1-2*_xlfn.NORM.DIST(0,$J175/2,$M175,TRUE))*$D175+($K175="Steady Growth")*(AND(BG$6&gt;=$F175,BG$6&lt;=$H175)*((BG$6-$F175+1)/($J175*($J175+1)/2)*$D175))+($K175="custom")*CustCF!BA175</f>
        <v>0</v>
      </c>
      <c r="BH175" s="95">
        <f>($K175="Bell Curve")*(_xlfn.NORM.DIST(AND(BH$6&gt;=$F175,BH$6&lt;=$H175)*(BH$6-$F175+1),$J175/2,$M175,TRUE)-_xlfn.NORM.DIST(AND(BH$6&gt;=$F175,BH$6&lt;=$H175)*(BG$6-$F175+1),$J175/2,$M175,TRUE))/(1-2*_xlfn.NORM.DIST(0,$J175/2,$M175,TRUE))*$D175+($K175="Steady Growth")*(AND(BH$6&gt;=$F175,BH$6&lt;=$H175)*((BH$6-$F175+1)/($J175*($J175+1)/2)*$D175))+($K175="custom")*CustCF!BB175</f>
        <v>0</v>
      </c>
      <c r="BI175" s="95">
        <f>($K175="Bell Curve")*(_xlfn.NORM.DIST(AND(BI$6&gt;=$F175,BI$6&lt;=$H175)*(BI$6-$F175+1),$J175/2,$M175,TRUE)-_xlfn.NORM.DIST(AND(BI$6&gt;=$F175,BI$6&lt;=$H175)*(BH$6-$F175+1),$J175/2,$M175,TRUE))/(1-2*_xlfn.NORM.DIST(0,$J175/2,$M175,TRUE))*$D175+($K175="Steady Growth")*(AND(BI$6&gt;=$F175,BI$6&lt;=$H175)*((BI$6-$F175+1)/($J175*($J175+1)/2)*$D175))+($K175="custom")*CustCF!BC175</f>
        <v>0</v>
      </c>
      <c r="BJ175" s="95">
        <f>($K175="Bell Curve")*(_xlfn.NORM.DIST(AND(BJ$6&gt;=$F175,BJ$6&lt;=$H175)*(BJ$6-$F175+1),$J175/2,$M175,TRUE)-_xlfn.NORM.DIST(AND(BJ$6&gt;=$F175,BJ$6&lt;=$H175)*(BI$6-$F175+1),$J175/2,$M175,TRUE))/(1-2*_xlfn.NORM.DIST(0,$J175/2,$M175,TRUE))*$D175+($K175="Steady Growth")*(AND(BJ$6&gt;=$F175,BJ$6&lt;=$H175)*((BJ$6-$F175+1)/($J175*($J175+1)/2)*$D175))+($K175="custom")*CustCF!BD175</f>
        <v>0</v>
      </c>
      <c r="BK175" s="95">
        <f>($K175="Bell Curve")*(_xlfn.NORM.DIST(AND(BK$6&gt;=$F175,BK$6&lt;=$H175)*(BK$6-$F175+1),$J175/2,$M175,TRUE)-_xlfn.NORM.DIST(AND(BK$6&gt;=$F175,BK$6&lt;=$H175)*(BJ$6-$F175+1),$J175/2,$M175,TRUE))/(1-2*_xlfn.NORM.DIST(0,$J175/2,$M175,TRUE))*$D175+($K175="Steady Growth")*(AND(BK$6&gt;=$F175,BK$6&lt;=$H175)*((BK$6-$F175+1)/($J175*($J175+1)/2)*$D175))+($K175="custom")*CustCF!BE175</f>
        <v>0</v>
      </c>
      <c r="BL175" s="95">
        <f>($K175="Bell Curve")*(_xlfn.NORM.DIST(AND(BL$6&gt;=$F175,BL$6&lt;=$H175)*(BL$6-$F175+1),$J175/2,$M175,TRUE)-_xlfn.NORM.DIST(AND(BL$6&gt;=$F175,BL$6&lt;=$H175)*(BK$6-$F175+1),$J175/2,$M175,TRUE))/(1-2*_xlfn.NORM.DIST(0,$J175/2,$M175,TRUE))*$D175+($K175="Steady Growth")*(AND(BL$6&gt;=$F175,BL$6&lt;=$H175)*((BL$6-$F175+1)/($J175*($J175+1)/2)*$D175))+($K175="custom")*CustCF!BF175</f>
        <v>0</v>
      </c>
      <c r="BM175" s="95">
        <f>($K175="Bell Curve")*(_xlfn.NORM.DIST(AND(BM$6&gt;=$F175,BM$6&lt;=$H175)*(BM$6-$F175+1),$J175/2,$M175,TRUE)-_xlfn.NORM.DIST(AND(BM$6&gt;=$F175,BM$6&lt;=$H175)*(BL$6-$F175+1),$J175/2,$M175,TRUE))/(1-2*_xlfn.NORM.DIST(0,$J175/2,$M175,TRUE))*$D175+($K175="Steady Growth")*(AND(BM$6&gt;=$F175,BM$6&lt;=$H175)*((BM$6-$F175+1)/($J175*($J175+1)/2)*$D175))+($K175="custom")*CustCF!BG175</f>
        <v>0</v>
      </c>
      <c r="BN175" s="95">
        <f>($K175="Bell Curve")*(_xlfn.NORM.DIST(AND(BN$6&gt;=$F175,BN$6&lt;=$H175)*(BN$6-$F175+1),$J175/2,$M175,TRUE)-_xlfn.NORM.DIST(AND(BN$6&gt;=$F175,BN$6&lt;=$H175)*(BM$6-$F175+1),$J175/2,$M175,TRUE))/(1-2*_xlfn.NORM.DIST(0,$J175/2,$M175,TRUE))*$D175+($K175="Steady Growth")*(AND(BN$6&gt;=$F175,BN$6&lt;=$H175)*((BN$6-$F175+1)/($J175*($J175+1)/2)*$D175))+($K175="custom")*CustCF!BH175</f>
        <v>0</v>
      </c>
      <c r="BO175" s="95">
        <f>($K175="Bell Curve")*(_xlfn.NORM.DIST(AND(BO$6&gt;=$F175,BO$6&lt;=$H175)*(BO$6-$F175+1),$J175/2,$M175,TRUE)-_xlfn.NORM.DIST(AND(BO$6&gt;=$F175,BO$6&lt;=$H175)*(BN$6-$F175+1),$J175/2,$M175,TRUE))/(1-2*_xlfn.NORM.DIST(0,$J175/2,$M175,TRUE))*$D175+($K175="Steady Growth")*(AND(BO$6&gt;=$F175,BO$6&lt;=$H175)*((BO$6-$F175+1)/($J175*($J175+1)/2)*$D175))+($K175="custom")*CustCF!BI175</f>
        <v>0</v>
      </c>
      <c r="BP175" s="95">
        <f>($K175="Bell Curve")*(_xlfn.NORM.DIST(AND(BP$6&gt;=$F175,BP$6&lt;=$H175)*(BP$6-$F175+1),$J175/2,$M175,TRUE)-_xlfn.NORM.DIST(AND(BP$6&gt;=$F175,BP$6&lt;=$H175)*(BO$6-$F175+1),$J175/2,$M175,TRUE))/(1-2*_xlfn.NORM.DIST(0,$J175/2,$M175,TRUE))*$D175+($K175="Steady Growth")*(AND(BP$6&gt;=$F175,BP$6&lt;=$H175)*((BP$6-$F175+1)/($J175*($J175+1)/2)*$D175))+($K175="custom")*CustCF!BJ175</f>
        <v>0</v>
      </c>
      <c r="BQ175" s="95">
        <f>($K175="Bell Curve")*(_xlfn.NORM.DIST(AND(BQ$6&gt;=$F175,BQ$6&lt;=$H175)*(BQ$6-$F175+1),$J175/2,$M175,TRUE)-_xlfn.NORM.DIST(AND(BQ$6&gt;=$F175,BQ$6&lt;=$H175)*(BP$6-$F175+1),$J175/2,$M175,TRUE))/(1-2*_xlfn.NORM.DIST(0,$J175/2,$M175,TRUE))*$D175+($K175="Steady Growth")*(AND(BQ$6&gt;=$F175,BQ$6&lt;=$H175)*((BQ$6-$F175+1)/($J175*($J175+1)/2)*$D175))+($K175="custom")*CustCF!BK175</f>
        <v>0</v>
      </c>
      <c r="BR175" s="95">
        <f>($K175="Bell Curve")*(_xlfn.NORM.DIST(AND(BR$6&gt;=$F175,BR$6&lt;=$H175)*(BR$6-$F175+1),$J175/2,$M175,TRUE)-_xlfn.NORM.DIST(AND(BR$6&gt;=$F175,BR$6&lt;=$H175)*(BQ$6-$F175+1),$J175/2,$M175,TRUE))/(1-2*_xlfn.NORM.DIST(0,$J175/2,$M175,TRUE))*$D175+($K175="Steady Growth")*(AND(BR$6&gt;=$F175,BR$6&lt;=$H175)*((BR$6-$F175+1)/($J175*($J175+1)/2)*$D175))+($K175="custom")*CustCF!BL175</f>
        <v>0</v>
      </c>
      <c r="BS175" s="95">
        <f>($K175="Bell Curve")*(_xlfn.NORM.DIST(AND(BS$6&gt;=$F175,BS$6&lt;=$H175)*(BS$6-$F175+1),$J175/2,$M175,TRUE)-_xlfn.NORM.DIST(AND(BS$6&gt;=$F175,BS$6&lt;=$H175)*(BR$6-$F175+1),$J175/2,$M175,TRUE))/(1-2*_xlfn.NORM.DIST(0,$J175/2,$M175,TRUE))*$D175+($K175="Steady Growth")*(AND(BS$6&gt;=$F175,BS$6&lt;=$H175)*((BS$6-$F175+1)/($J175*($J175+1)/2)*$D175))+($K175="custom")*CustCF!BM175</f>
        <v>0</v>
      </c>
      <c r="BT175" s="95">
        <f>($K175="Bell Curve")*(_xlfn.NORM.DIST(AND(BT$6&gt;=$F175,BT$6&lt;=$H175)*(BT$6-$F175+1),$J175/2,$M175,TRUE)-_xlfn.NORM.DIST(AND(BT$6&gt;=$F175,BT$6&lt;=$H175)*(BS$6-$F175+1),$J175/2,$M175,TRUE))/(1-2*_xlfn.NORM.DIST(0,$J175/2,$M175,TRUE))*$D175+($K175="Steady Growth")*(AND(BT$6&gt;=$F175,BT$6&lt;=$H175)*((BT$6-$F175+1)/($J175*($J175+1)/2)*$D175))+($K175="custom")*CustCF!BN175</f>
        <v>0</v>
      </c>
      <c r="BU175" s="95">
        <f>($K175="Bell Curve")*(_xlfn.NORM.DIST(AND(BU$6&gt;=$F175,BU$6&lt;=$H175)*(BU$6-$F175+1),$J175/2,$M175,TRUE)-_xlfn.NORM.DIST(AND(BU$6&gt;=$F175,BU$6&lt;=$H175)*(BT$6-$F175+1),$J175/2,$M175,TRUE))/(1-2*_xlfn.NORM.DIST(0,$J175/2,$M175,TRUE))*$D175+($K175="Steady Growth")*(AND(BU$6&gt;=$F175,BU$6&lt;=$H175)*((BU$6-$F175+1)/($J175*($J175+1)/2)*$D175))+($K175="custom")*CustCF!BO175</f>
        <v>0</v>
      </c>
      <c r="BV175" s="95">
        <f>($K175="Bell Curve")*(_xlfn.NORM.DIST(AND(BV$6&gt;=$F175,BV$6&lt;=$H175)*(BV$6-$F175+1),$J175/2,$M175,TRUE)-_xlfn.NORM.DIST(AND(BV$6&gt;=$F175,BV$6&lt;=$H175)*(BU$6-$F175+1),$J175/2,$M175,TRUE))/(1-2*_xlfn.NORM.DIST(0,$J175/2,$M175,TRUE))*$D175+($K175="Steady Growth")*(AND(BV$6&gt;=$F175,BV$6&lt;=$H175)*((BV$6-$F175+1)/($J175*($J175+1)/2)*$D175))+($K175="custom")*CustCF!BP175</f>
        <v>0</v>
      </c>
      <c r="BW175" s="95">
        <f>($K175="Bell Curve")*(_xlfn.NORM.DIST(AND(BW$6&gt;=$F175,BW$6&lt;=$H175)*(BW$6-$F175+1),$J175/2,$M175,TRUE)-_xlfn.NORM.DIST(AND(BW$6&gt;=$F175,BW$6&lt;=$H175)*(BV$6-$F175+1),$J175/2,$M175,TRUE))/(1-2*_xlfn.NORM.DIST(0,$J175/2,$M175,TRUE))*$D175+($K175="Steady Growth")*(AND(BW$6&gt;=$F175,BW$6&lt;=$H175)*((BW$6-$F175+1)/($J175*($J175+1)/2)*$D175))+($K175="custom")*CustCF!BQ175</f>
        <v>0</v>
      </c>
      <c r="BX175" s="95">
        <f>($K175="Bell Curve")*(_xlfn.NORM.DIST(AND(BX$6&gt;=$F175,BX$6&lt;=$H175)*(BX$6-$F175+1),$J175/2,$M175,TRUE)-_xlfn.NORM.DIST(AND(BX$6&gt;=$F175,BX$6&lt;=$H175)*(BW$6-$F175+1),$J175/2,$M175,TRUE))/(1-2*_xlfn.NORM.DIST(0,$J175/2,$M175,TRUE))*$D175+($K175="Steady Growth")*(AND(BX$6&gt;=$F175,BX$6&lt;=$H175)*((BX$6-$F175+1)/($J175*($J175+1)/2)*$D175))+($K175="custom")*CustCF!BR175</f>
        <v>0</v>
      </c>
      <c r="BY175" s="95">
        <f>($K175="Bell Curve")*(_xlfn.NORM.DIST(AND(BY$6&gt;=$F175,BY$6&lt;=$H175)*(BY$6-$F175+1),$J175/2,$M175,TRUE)-_xlfn.NORM.DIST(AND(BY$6&gt;=$F175,BY$6&lt;=$H175)*(BX$6-$F175+1),$J175/2,$M175,TRUE))/(1-2*_xlfn.NORM.DIST(0,$J175/2,$M175,TRUE))*$D175+($K175="Steady Growth")*(AND(BY$6&gt;=$F175,BY$6&lt;=$H175)*((BY$6-$F175+1)/($J175*($J175+1)/2)*$D175))+($K175="custom")*CustCF!BS175</f>
        <v>0</v>
      </c>
      <c r="BZ175" s="95">
        <f>($K175="Bell Curve")*(_xlfn.NORM.DIST(AND(BZ$6&gt;=$F175,BZ$6&lt;=$H175)*(BZ$6-$F175+1),$J175/2,$M175,TRUE)-_xlfn.NORM.DIST(AND(BZ$6&gt;=$F175,BZ$6&lt;=$H175)*(BY$6-$F175+1),$J175/2,$M175,TRUE))/(1-2*_xlfn.NORM.DIST(0,$J175/2,$M175,TRUE))*$D175+($K175="Steady Growth")*(AND(BZ$6&gt;=$F175,BZ$6&lt;=$H175)*((BZ$6-$F175+1)/($J175*($J175+1)/2)*$D175))+($K175="custom")*CustCF!BT175</f>
        <v>0</v>
      </c>
      <c r="CA175" s="95">
        <f>($K175="Bell Curve")*(_xlfn.NORM.DIST(AND(CA$6&gt;=$F175,CA$6&lt;=$H175)*(CA$6-$F175+1),$J175/2,$M175,TRUE)-_xlfn.NORM.DIST(AND(CA$6&gt;=$F175,CA$6&lt;=$H175)*(BZ$6-$F175+1),$J175/2,$M175,TRUE))/(1-2*_xlfn.NORM.DIST(0,$J175/2,$M175,TRUE))*$D175+($K175="Steady Growth")*(AND(CA$6&gt;=$F175,CA$6&lt;=$H175)*((CA$6-$F175+1)/($J175*($J175+1)/2)*$D175))+($K175="custom")*CustCF!BU175</f>
        <v>0</v>
      </c>
      <c r="CB175" s="95">
        <f>($K175="Bell Curve")*(_xlfn.NORM.DIST(AND(CB$6&gt;=$F175,CB$6&lt;=$H175)*(CB$6-$F175+1),$J175/2,$M175,TRUE)-_xlfn.NORM.DIST(AND(CB$6&gt;=$F175,CB$6&lt;=$H175)*(CA$6-$F175+1),$J175/2,$M175,TRUE))/(1-2*_xlfn.NORM.DIST(0,$J175/2,$M175,TRUE))*$D175+($K175="Steady Growth")*(AND(CB$6&gt;=$F175,CB$6&lt;=$H175)*((CB$6-$F175+1)/($J175*($J175+1)/2)*$D175))+($K175="custom")*CustCF!BV175</f>
        <v>0</v>
      </c>
      <c r="CC175" s="95">
        <f>($K175="Bell Curve")*(_xlfn.NORM.DIST(AND(CC$6&gt;=$F175,CC$6&lt;=$H175)*(CC$6-$F175+1),$J175/2,$M175,TRUE)-_xlfn.NORM.DIST(AND(CC$6&gt;=$F175,CC$6&lt;=$H175)*(CB$6-$F175+1),$J175/2,$M175,TRUE))/(1-2*_xlfn.NORM.DIST(0,$J175/2,$M175,TRUE))*$D175+($K175="Steady Growth")*(AND(CC$6&gt;=$F175,CC$6&lt;=$H175)*((CC$6-$F175+1)/($J175*($J175+1)/2)*$D175))+($K175="custom")*CustCF!BW175</f>
        <v>0</v>
      </c>
      <c r="CD175" s="95">
        <f>($K175="Bell Curve")*(_xlfn.NORM.DIST(AND(CD$6&gt;=$F175,CD$6&lt;=$H175)*(CD$6-$F175+1),$J175/2,$M175,TRUE)-_xlfn.NORM.DIST(AND(CD$6&gt;=$F175,CD$6&lt;=$H175)*(CC$6-$F175+1),$J175/2,$M175,TRUE))/(1-2*_xlfn.NORM.DIST(0,$J175/2,$M175,TRUE))*$D175+($K175="Steady Growth")*(AND(CD$6&gt;=$F175,CD$6&lt;=$H175)*((CD$6-$F175+1)/($J175*($J175+1)/2)*$D175))+($K175="custom")*CustCF!BX175</f>
        <v>0</v>
      </c>
      <c r="CE175" s="95">
        <f>($K175="Bell Curve")*(_xlfn.NORM.DIST(AND(CE$6&gt;=$F175,CE$6&lt;=$H175)*(CE$6-$F175+1),$J175/2,$M175,TRUE)-_xlfn.NORM.DIST(AND(CE$6&gt;=$F175,CE$6&lt;=$H175)*(CD$6-$F175+1),$J175/2,$M175,TRUE))/(1-2*_xlfn.NORM.DIST(0,$J175/2,$M175,TRUE))*$D175+($K175="Steady Growth")*(AND(CE$6&gt;=$F175,CE$6&lt;=$H175)*((CE$6-$F175+1)/($J175*($J175+1)/2)*$D175))+($K175="custom")*CustCF!BY175</f>
        <v>0</v>
      </c>
      <c r="CF175" s="95">
        <f>($K175="Bell Curve")*(_xlfn.NORM.DIST(AND(CF$6&gt;=$F175,CF$6&lt;=$H175)*(CF$6-$F175+1),$J175/2,$M175,TRUE)-_xlfn.NORM.DIST(AND(CF$6&gt;=$F175,CF$6&lt;=$H175)*(CE$6-$F175+1),$J175/2,$M175,TRUE))/(1-2*_xlfn.NORM.DIST(0,$J175/2,$M175,TRUE))*$D175+($K175="Steady Growth")*(AND(CF$6&gt;=$F175,CF$6&lt;=$H175)*((CF$6-$F175+1)/($J175*($J175+1)/2)*$D175))+($K175="custom")*CustCF!BZ175</f>
        <v>0</v>
      </c>
      <c r="CG175" s="95">
        <f>($K175="Bell Curve")*(_xlfn.NORM.DIST(AND(CG$6&gt;=$F175,CG$6&lt;=$H175)*(CG$6-$F175+1),$J175/2,$M175,TRUE)-_xlfn.NORM.DIST(AND(CG$6&gt;=$F175,CG$6&lt;=$H175)*(CF$6-$F175+1),$J175/2,$M175,TRUE))/(1-2*_xlfn.NORM.DIST(0,$J175/2,$M175,TRUE))*$D175+($K175="Steady Growth")*(AND(CG$6&gt;=$F175,CG$6&lt;=$H175)*((CG$6-$F175+1)/($J175*($J175+1)/2)*$D175))+($K175="custom")*CustCF!CA175</f>
        <v>0</v>
      </c>
      <c r="CH175" s="95">
        <f>($K175="Bell Curve")*(_xlfn.NORM.DIST(AND(CH$6&gt;=$F175,CH$6&lt;=$H175)*(CH$6-$F175+1),$J175/2,$M175,TRUE)-_xlfn.NORM.DIST(AND(CH$6&gt;=$F175,CH$6&lt;=$H175)*(CG$6-$F175+1),$J175/2,$M175,TRUE))/(1-2*_xlfn.NORM.DIST(0,$J175/2,$M175,TRUE))*$D175+($K175="Steady Growth")*(AND(CH$6&gt;=$F175,CH$6&lt;=$H175)*((CH$6-$F175+1)/($J175*($J175+1)/2)*$D175))+($K175="custom")*CustCF!CB175</f>
        <v>0</v>
      </c>
      <c r="CI175" s="95">
        <f>($K175="Bell Curve")*(_xlfn.NORM.DIST(AND(CI$6&gt;=$F175,CI$6&lt;=$H175)*(CI$6-$F175+1),$J175/2,$M175,TRUE)-_xlfn.NORM.DIST(AND(CI$6&gt;=$F175,CI$6&lt;=$H175)*(CH$6-$F175+1),$J175/2,$M175,TRUE))/(1-2*_xlfn.NORM.DIST(0,$J175/2,$M175,TRUE))*$D175+($K175="Steady Growth")*(AND(CI$6&gt;=$F175,CI$6&lt;=$H175)*((CI$6-$F175+1)/($J175*($J175+1)/2)*$D175))+($K175="custom")*CustCF!CC175</f>
        <v>0</v>
      </c>
      <c r="CJ175" s="95">
        <f>($K175="Bell Curve")*(_xlfn.NORM.DIST(AND(CJ$6&gt;=$F175,CJ$6&lt;=$H175)*(CJ$6-$F175+1),$J175/2,$M175,TRUE)-_xlfn.NORM.DIST(AND(CJ$6&gt;=$F175,CJ$6&lt;=$H175)*(CI$6-$F175+1),$J175/2,$M175,TRUE))/(1-2*_xlfn.NORM.DIST(0,$J175/2,$M175,TRUE))*$D175+($K175="Steady Growth")*(AND(CJ$6&gt;=$F175,CJ$6&lt;=$H175)*((CJ$6-$F175+1)/($J175*($J175+1)/2)*$D175))+($K175="custom")*CustCF!CD175</f>
        <v>0</v>
      </c>
      <c r="CK175" s="95">
        <f>($K175="Bell Curve")*(_xlfn.NORM.DIST(AND(CK$6&gt;=$F175,CK$6&lt;=$H175)*(CK$6-$F175+1),$J175/2,$M175,TRUE)-_xlfn.NORM.DIST(AND(CK$6&gt;=$F175,CK$6&lt;=$H175)*(CJ$6-$F175+1),$J175/2,$M175,TRUE))/(1-2*_xlfn.NORM.DIST(0,$J175/2,$M175,TRUE))*$D175+($K175="Steady Growth")*(AND(CK$6&gt;=$F175,CK$6&lt;=$H175)*((CK$6-$F175+1)/($J175*($J175+1)/2)*$D175))+($K175="custom")*CustCF!CE175</f>
        <v>0</v>
      </c>
      <c r="CL175" s="95">
        <f>($K175="Bell Curve")*(_xlfn.NORM.DIST(AND(CL$6&gt;=$F175,CL$6&lt;=$H175)*(CL$6-$F175+1),$J175/2,$M175,TRUE)-_xlfn.NORM.DIST(AND(CL$6&gt;=$F175,CL$6&lt;=$H175)*(CK$6-$F175+1),$J175/2,$M175,TRUE))/(1-2*_xlfn.NORM.DIST(0,$J175/2,$M175,TRUE))*$D175+($K175="Steady Growth")*(AND(CL$6&gt;=$F175,CL$6&lt;=$H175)*((CL$6-$F175+1)/($J175*($J175+1)/2)*$D175))+($K175="custom")*CustCF!CF175</f>
        <v>0</v>
      </c>
      <c r="CM175" s="95">
        <f>($K175="Bell Curve")*(_xlfn.NORM.DIST(AND(CM$6&gt;=$F175,CM$6&lt;=$H175)*(CM$6-$F175+1),$J175/2,$M175,TRUE)-_xlfn.NORM.DIST(AND(CM$6&gt;=$F175,CM$6&lt;=$H175)*(CL$6-$F175+1),$J175/2,$M175,TRUE))/(1-2*_xlfn.NORM.DIST(0,$J175/2,$M175,TRUE))*$D175+($K175="Steady Growth")*(AND(CM$6&gt;=$F175,CM$6&lt;=$H175)*((CM$6-$F175+1)/($J175*($J175+1)/2)*$D175))+($K175="custom")*CustCF!CG175</f>
        <v>0</v>
      </c>
      <c r="CN175" s="95">
        <f>($K175="Bell Curve")*(_xlfn.NORM.DIST(AND(CN$6&gt;=$F175,CN$6&lt;=$H175)*(CN$6-$F175+1),$J175/2,$M175,TRUE)-_xlfn.NORM.DIST(AND(CN$6&gt;=$F175,CN$6&lt;=$H175)*(CM$6-$F175+1),$J175/2,$M175,TRUE))/(1-2*_xlfn.NORM.DIST(0,$J175/2,$M175,TRUE))*$D175+($K175="Steady Growth")*(AND(CN$6&gt;=$F175,CN$6&lt;=$H175)*((CN$6-$F175+1)/($J175*($J175+1)/2)*$D175))+($K175="custom")*CustCF!CH175</f>
        <v>0</v>
      </c>
      <c r="CO175" s="95">
        <f>($K175="Bell Curve")*(_xlfn.NORM.DIST(AND(CO$6&gt;=$F175,CO$6&lt;=$H175)*(CO$6-$F175+1),$J175/2,$M175,TRUE)-_xlfn.NORM.DIST(AND(CO$6&gt;=$F175,CO$6&lt;=$H175)*(CN$6-$F175+1),$J175/2,$M175,TRUE))/(1-2*_xlfn.NORM.DIST(0,$J175/2,$M175,TRUE))*$D175+($K175="Steady Growth")*(AND(CO$6&gt;=$F175,CO$6&lt;=$H175)*((CO$6-$F175+1)/($J175*($J175+1)/2)*$D175))+($K175="custom")*CustCF!CI175</f>
        <v>0</v>
      </c>
      <c r="CP175" s="95">
        <f>($K175="Bell Curve")*(_xlfn.NORM.DIST(AND(CP$6&gt;=$F175,CP$6&lt;=$H175)*(CP$6-$F175+1),$J175/2,$M175,TRUE)-_xlfn.NORM.DIST(AND(CP$6&gt;=$F175,CP$6&lt;=$H175)*(CO$6-$F175+1),$J175/2,$M175,TRUE))/(1-2*_xlfn.NORM.DIST(0,$J175/2,$M175,TRUE))*$D175+($K175="Steady Growth")*(AND(CP$6&gt;=$F175,CP$6&lt;=$H175)*((CP$6-$F175+1)/($J175*($J175+1)/2)*$D175))+($K175="custom")*CustCF!CJ175</f>
        <v>0</v>
      </c>
      <c r="CQ175" s="95">
        <f>($K175="Bell Curve")*(_xlfn.NORM.DIST(AND(CQ$6&gt;=$F175,CQ$6&lt;=$H175)*(CQ$6-$F175+1),$J175/2,$M175,TRUE)-_xlfn.NORM.DIST(AND(CQ$6&gt;=$F175,CQ$6&lt;=$H175)*(CP$6-$F175+1),$J175/2,$M175,TRUE))/(1-2*_xlfn.NORM.DIST(0,$J175/2,$M175,TRUE))*$D175+($K175="Steady Growth")*(AND(CQ$6&gt;=$F175,CQ$6&lt;=$H175)*((CQ$6-$F175+1)/($J175*($J175+1)/2)*$D175))+($K175="custom")*CustCF!CK175</f>
        <v>0</v>
      </c>
      <c r="CR175" s="95">
        <f>($K175="Bell Curve")*(_xlfn.NORM.DIST(AND(CR$6&gt;=$F175,CR$6&lt;=$H175)*(CR$6-$F175+1),$J175/2,$M175,TRUE)-_xlfn.NORM.DIST(AND(CR$6&gt;=$F175,CR$6&lt;=$H175)*(CQ$6-$F175+1),$J175/2,$M175,TRUE))/(1-2*_xlfn.NORM.DIST(0,$J175/2,$M175,TRUE))*$D175+($K175="Steady Growth")*(AND(CR$6&gt;=$F175,CR$6&lt;=$H175)*((CR$6-$F175+1)/($J175*($J175+1)/2)*$D175))+($K175="custom")*CustCF!CL175</f>
        <v>0</v>
      </c>
      <c r="CS175" s="95">
        <f>($K175="Bell Curve")*(_xlfn.NORM.DIST(AND(CS$6&gt;=$F175,CS$6&lt;=$H175)*(CS$6-$F175+1),$J175/2,$M175,TRUE)-_xlfn.NORM.DIST(AND(CS$6&gt;=$F175,CS$6&lt;=$H175)*(CR$6-$F175+1),$J175/2,$M175,TRUE))/(1-2*_xlfn.NORM.DIST(0,$J175/2,$M175,TRUE))*$D175+($K175="Steady Growth")*(AND(CS$6&gt;=$F175,CS$6&lt;=$H175)*((CS$6-$F175+1)/($J175*($J175+1)/2)*$D175))+($K175="custom")*CustCF!CM175</f>
        <v>0</v>
      </c>
      <c r="CT175" s="95">
        <f>($K175="Bell Curve")*(_xlfn.NORM.DIST(AND(CT$6&gt;=$F175,CT$6&lt;=$H175)*(CT$6-$F175+1),$J175/2,$M175,TRUE)-_xlfn.NORM.DIST(AND(CT$6&gt;=$F175,CT$6&lt;=$H175)*(CS$6-$F175+1),$J175/2,$M175,TRUE))/(1-2*_xlfn.NORM.DIST(0,$J175/2,$M175,TRUE))*$D175+($K175="Steady Growth")*(AND(CT$6&gt;=$F175,CT$6&lt;=$H175)*((CT$6-$F175+1)/($J175*($J175+1)/2)*$D175))+($K175="custom")*CustCF!CN175</f>
        <v>0</v>
      </c>
      <c r="CU175" s="95">
        <f>($K175="Bell Curve")*(_xlfn.NORM.DIST(AND(CU$6&gt;=$F175,CU$6&lt;=$H175)*(CU$6-$F175+1),$J175/2,$M175,TRUE)-_xlfn.NORM.DIST(AND(CU$6&gt;=$F175,CU$6&lt;=$H175)*(CT$6-$F175+1),$J175/2,$M175,TRUE))/(1-2*_xlfn.NORM.DIST(0,$J175/2,$M175,TRUE))*$D175+($K175="Steady Growth")*(AND(CU$6&gt;=$F175,CU$6&lt;=$H175)*((CU$6-$F175+1)/($J175*($J175+1)/2)*$D175))+($K175="custom")*CustCF!CO175</f>
        <v>0</v>
      </c>
      <c r="CV175" s="95">
        <f>($K175="Bell Curve")*(_xlfn.NORM.DIST(AND(CV$6&gt;=$F175,CV$6&lt;=$H175)*(CV$6-$F175+1),$J175/2,$M175,TRUE)-_xlfn.NORM.DIST(AND(CV$6&gt;=$F175,CV$6&lt;=$H175)*(CU$6-$F175+1),$J175/2,$M175,TRUE))/(1-2*_xlfn.NORM.DIST(0,$J175/2,$M175,TRUE))*$D175+($K175="Steady Growth")*(AND(CV$6&gt;=$F175,CV$6&lt;=$H175)*((CV$6-$F175+1)/($J175*($J175+1)/2)*$D175))+($K175="custom")*CustCF!CP175</f>
        <v>0</v>
      </c>
      <c r="CW175" s="95">
        <f>($K175="Bell Curve")*(_xlfn.NORM.DIST(AND(CW$6&gt;=$F175,CW$6&lt;=$H175)*(CW$6-$F175+1),$J175/2,$M175,TRUE)-_xlfn.NORM.DIST(AND(CW$6&gt;=$F175,CW$6&lt;=$H175)*(CV$6-$F175+1),$J175/2,$M175,TRUE))/(1-2*_xlfn.NORM.DIST(0,$J175/2,$M175,TRUE))*$D175+($K175="Steady Growth")*(AND(CW$6&gt;=$F175,CW$6&lt;=$H175)*((CW$6-$F175+1)/($J175*($J175+1)/2)*$D175))+($K175="custom")*CustCF!CQ175</f>
        <v>0</v>
      </c>
      <c r="CX175" s="95">
        <f>($K175="Bell Curve")*(_xlfn.NORM.DIST(AND(CX$6&gt;=$F175,CX$6&lt;=$H175)*(CX$6-$F175+1),$J175/2,$M175,TRUE)-_xlfn.NORM.DIST(AND(CX$6&gt;=$F175,CX$6&lt;=$H175)*(CW$6-$F175+1),$J175/2,$M175,TRUE))/(1-2*_xlfn.NORM.DIST(0,$J175/2,$M175,TRUE))*$D175+($K175="Steady Growth")*(AND(CX$6&gt;=$F175,CX$6&lt;=$H175)*((CX$6-$F175+1)/($J175*($J175+1)/2)*$D175))+($K175="custom")*CustCF!CR175</f>
        <v>0</v>
      </c>
      <c r="CY175" s="95">
        <f>($K175="Bell Curve")*(_xlfn.NORM.DIST(AND(CY$6&gt;=$F175,CY$6&lt;=$H175)*(CY$6-$F175+1),$J175/2,$M175,TRUE)-_xlfn.NORM.DIST(AND(CY$6&gt;=$F175,CY$6&lt;=$H175)*(CX$6-$F175+1),$J175/2,$M175,TRUE))/(1-2*_xlfn.NORM.DIST(0,$J175/2,$M175,TRUE))*$D175+($K175="Steady Growth")*(AND(CY$6&gt;=$F175,CY$6&lt;=$H175)*((CY$6-$F175+1)/($J175*($J175+1)/2)*$D175))+($K175="custom")*CustCF!CS175</f>
        <v>0</v>
      </c>
      <c r="CZ175" s="95">
        <f>($K175="Bell Curve")*(_xlfn.NORM.DIST(AND(CZ$6&gt;=$F175,CZ$6&lt;=$H175)*(CZ$6-$F175+1),$J175/2,$M175,TRUE)-_xlfn.NORM.DIST(AND(CZ$6&gt;=$F175,CZ$6&lt;=$H175)*(CY$6-$F175+1),$J175/2,$M175,TRUE))/(1-2*_xlfn.NORM.DIST(0,$J175/2,$M175,TRUE))*$D175+($K175="Steady Growth")*(AND(CZ$6&gt;=$F175,CZ$6&lt;=$H175)*((CZ$6-$F175+1)/($J175*($J175+1)/2)*$D175))+($K175="custom")*CustCF!CT175</f>
        <v>0</v>
      </c>
      <c r="DA175" s="95">
        <f>($K175="Bell Curve")*(_xlfn.NORM.DIST(AND(DA$6&gt;=$F175,DA$6&lt;=$H175)*(DA$6-$F175+1),$J175/2,$M175,TRUE)-_xlfn.NORM.DIST(AND(DA$6&gt;=$F175,DA$6&lt;=$H175)*(CZ$6-$F175+1),$J175/2,$M175,TRUE))/(1-2*_xlfn.NORM.DIST(0,$J175/2,$M175,TRUE))*$D175+($K175="Steady Growth")*(AND(DA$6&gt;=$F175,DA$6&lt;=$H175)*((DA$6-$F175+1)/($J175*($J175+1)/2)*$D175))+($K175="custom")*CustCF!CU175</f>
        <v>0</v>
      </c>
      <c r="DB175" s="95">
        <f>($K175="Bell Curve")*(_xlfn.NORM.DIST(AND(DB$6&gt;=$F175,DB$6&lt;=$H175)*(DB$6-$F175+1),$J175/2,$M175,TRUE)-_xlfn.NORM.DIST(AND(DB$6&gt;=$F175,DB$6&lt;=$H175)*(DA$6-$F175+1),$J175/2,$M175,TRUE))/(1-2*_xlfn.NORM.DIST(0,$J175/2,$M175,TRUE))*$D175+($K175="Steady Growth")*(AND(DB$6&gt;=$F175,DB$6&lt;=$H175)*((DB$6-$F175+1)/($J175*($J175+1)/2)*$D175))+($K175="custom")*CustCF!CV175</f>
        <v>0</v>
      </c>
      <c r="DC175" s="95">
        <f>($K175="Bell Curve")*(_xlfn.NORM.DIST(AND(DC$6&gt;=$F175,DC$6&lt;=$H175)*(DC$6-$F175+1),$J175/2,$M175,TRUE)-_xlfn.NORM.DIST(AND(DC$6&gt;=$F175,DC$6&lt;=$H175)*(DB$6-$F175+1),$J175/2,$M175,TRUE))/(1-2*_xlfn.NORM.DIST(0,$J175/2,$M175,TRUE))*$D175+($K175="Steady Growth")*(AND(DC$6&gt;=$F175,DC$6&lt;=$H175)*((DC$6-$F175+1)/($J175*($J175+1)/2)*$D175))+($K175="custom")*CustCF!CW175</f>
        <v>0</v>
      </c>
      <c r="DD175" s="95">
        <f>($K175="Bell Curve")*(_xlfn.NORM.DIST(AND(DD$6&gt;=$F175,DD$6&lt;=$H175)*(DD$6-$F175+1),$J175/2,$M175,TRUE)-_xlfn.NORM.DIST(AND(DD$6&gt;=$F175,DD$6&lt;=$H175)*(DC$6-$F175+1),$J175/2,$M175,TRUE))/(1-2*_xlfn.NORM.DIST(0,$J175/2,$M175,TRUE))*$D175+($K175="Steady Growth")*(AND(DD$6&gt;=$F175,DD$6&lt;=$H175)*((DD$6-$F175+1)/($J175*($J175+1)/2)*$D175))+($K175="custom")*CustCF!CX175</f>
        <v>0</v>
      </c>
      <c r="DE175" s="95">
        <f>($K175="Bell Curve")*(_xlfn.NORM.DIST(AND(DE$6&gt;=$F175,DE$6&lt;=$H175)*(DE$6-$F175+1),$J175/2,$M175,TRUE)-_xlfn.NORM.DIST(AND(DE$6&gt;=$F175,DE$6&lt;=$H175)*(DD$6-$F175+1),$J175/2,$M175,TRUE))/(1-2*_xlfn.NORM.DIST(0,$J175/2,$M175,TRUE))*$D175+($K175="Steady Growth")*(AND(DE$6&gt;=$F175,DE$6&lt;=$H175)*((DE$6-$F175+1)/($J175*($J175+1)/2)*$D175))+($K175="custom")*CustCF!CY175</f>
        <v>0</v>
      </c>
      <c r="DF175" s="95">
        <f>($K175="Bell Curve")*(_xlfn.NORM.DIST(AND(DF$6&gt;=$F175,DF$6&lt;=$H175)*(DF$6-$F175+1),$J175/2,$M175,TRUE)-_xlfn.NORM.DIST(AND(DF$6&gt;=$F175,DF$6&lt;=$H175)*(DE$6-$F175+1),$J175/2,$M175,TRUE))/(1-2*_xlfn.NORM.DIST(0,$J175/2,$M175,TRUE))*$D175+($K175="Steady Growth")*(AND(DF$6&gt;=$F175,DF$6&lt;=$H175)*((DF$6-$F175+1)/($J175*($J175+1)/2)*$D175))+($K175="custom")*CustCF!CZ175</f>
        <v>0</v>
      </c>
      <c r="DG175" s="95">
        <f>($K175="Bell Curve")*(_xlfn.NORM.DIST(AND(DG$6&gt;=$F175,DG$6&lt;=$H175)*(DG$6-$F175+1),$J175/2,$M175,TRUE)-_xlfn.NORM.DIST(AND(DG$6&gt;=$F175,DG$6&lt;=$H175)*(DF$6-$F175+1),$J175/2,$M175,TRUE))/(1-2*_xlfn.NORM.DIST(0,$J175/2,$M175,TRUE))*$D175+($K175="Steady Growth")*(AND(DG$6&gt;=$F175,DG$6&lt;=$H175)*((DG$6-$F175+1)/($J175*($J175+1)/2)*$D175))+($K175="custom")*CustCF!DA175</f>
        <v>0</v>
      </c>
      <c r="DH175" s="95">
        <f>($K175="Bell Curve")*(_xlfn.NORM.DIST(AND(DH$6&gt;=$F175,DH$6&lt;=$H175)*(DH$6-$F175+1),$J175/2,$M175,TRUE)-_xlfn.NORM.DIST(AND(DH$6&gt;=$F175,DH$6&lt;=$H175)*(DG$6-$F175+1),$J175/2,$M175,TRUE))/(1-2*_xlfn.NORM.DIST(0,$J175/2,$M175,TRUE))*$D175+($K175="Steady Growth")*(AND(DH$6&gt;=$F175,DH$6&lt;=$H175)*((DH$6-$F175+1)/($J175*($J175+1)/2)*$D175))+($K175="custom")*CustCF!DB175</f>
        <v>0</v>
      </c>
      <c r="DI175" s="95">
        <f>($K175="Bell Curve")*(_xlfn.NORM.DIST(AND(DI$6&gt;=$F175,DI$6&lt;=$H175)*(DI$6-$F175+1),$J175/2,$M175,TRUE)-_xlfn.NORM.DIST(AND(DI$6&gt;=$F175,DI$6&lt;=$H175)*(DH$6-$F175+1),$J175/2,$M175,TRUE))/(1-2*_xlfn.NORM.DIST(0,$J175/2,$M175,TRUE))*$D175+($K175="Steady Growth")*(AND(DI$6&gt;=$F175,DI$6&lt;=$H175)*((DI$6-$F175+1)/($J175*($J175+1)/2)*$D175))+($K175="custom")*CustCF!DC175</f>
        <v>0</v>
      </c>
      <c r="DJ175" s="95">
        <f>($K175="Bell Curve")*(_xlfn.NORM.DIST(AND(DJ$6&gt;=$F175,DJ$6&lt;=$H175)*(DJ$6-$F175+1),$J175/2,$M175,TRUE)-_xlfn.NORM.DIST(AND(DJ$6&gt;=$F175,DJ$6&lt;=$H175)*(DI$6-$F175+1),$J175/2,$M175,TRUE))/(1-2*_xlfn.NORM.DIST(0,$J175/2,$M175,TRUE))*$D175+($K175="Steady Growth")*(AND(DJ$6&gt;=$F175,DJ$6&lt;=$H175)*((DJ$6-$F175+1)/($J175*($J175+1)/2)*$D175))+($K175="custom")*CustCF!DD175</f>
        <v>0</v>
      </c>
      <c r="DK175" s="95">
        <f>($K175="Bell Curve")*(_xlfn.NORM.DIST(AND(DK$6&gt;=$F175,DK$6&lt;=$H175)*(DK$6-$F175+1),$J175/2,$M175,TRUE)-_xlfn.NORM.DIST(AND(DK$6&gt;=$F175,DK$6&lt;=$H175)*(DJ$6-$F175+1),$J175/2,$M175,TRUE))/(1-2*_xlfn.NORM.DIST(0,$J175/2,$M175,TRUE))*$D175+($K175="Steady Growth")*(AND(DK$6&gt;=$F175,DK$6&lt;=$H175)*((DK$6-$F175+1)/($J175*($J175+1)/2)*$D175))+($K175="custom")*CustCF!DE175</f>
        <v>0</v>
      </c>
      <c r="DL175" s="95">
        <f>($K175="Bell Curve")*(_xlfn.NORM.DIST(AND(DL$6&gt;=$F175,DL$6&lt;=$H175)*(DL$6-$F175+1),$J175/2,$M175,TRUE)-_xlfn.NORM.DIST(AND(DL$6&gt;=$F175,DL$6&lt;=$H175)*(DK$6-$F175+1),$J175/2,$M175,TRUE))/(1-2*_xlfn.NORM.DIST(0,$J175/2,$M175,TRUE))*$D175+($K175="Steady Growth")*(AND(DL$6&gt;=$F175,DL$6&lt;=$H175)*((DL$6-$F175+1)/($J175*($J175+1)/2)*$D175))+($K175="custom")*CustCF!DF175</f>
        <v>0</v>
      </c>
      <c r="DM175" s="95">
        <f>($K175="Bell Curve")*(_xlfn.NORM.DIST(AND(DM$6&gt;=$F175,DM$6&lt;=$H175)*(DM$6-$F175+1),$J175/2,$M175,TRUE)-_xlfn.NORM.DIST(AND(DM$6&gt;=$F175,DM$6&lt;=$H175)*(DL$6-$F175+1),$J175/2,$M175,TRUE))/(1-2*_xlfn.NORM.DIST(0,$J175/2,$M175,TRUE))*$D175+($K175="Steady Growth")*(AND(DM$6&gt;=$F175,DM$6&lt;=$H175)*((DM$6-$F175+1)/($J175*($J175+1)/2)*$D175))+($K175="custom")*CustCF!DG175</f>
        <v>0</v>
      </c>
      <c r="DN175" s="95">
        <f>($K175="Bell Curve")*(_xlfn.NORM.DIST(AND(DN$6&gt;=$F175,DN$6&lt;=$H175)*(DN$6-$F175+1),$J175/2,$M175,TRUE)-_xlfn.NORM.DIST(AND(DN$6&gt;=$F175,DN$6&lt;=$H175)*(DM$6-$F175+1),$J175/2,$M175,TRUE))/(1-2*_xlfn.NORM.DIST(0,$J175/2,$M175,TRUE))*$D175+($K175="Steady Growth")*(AND(DN$6&gt;=$F175,DN$6&lt;=$H175)*((DN$6-$F175+1)/($J175*($J175+1)/2)*$D175))+($K175="custom")*CustCF!DH175</f>
        <v>0</v>
      </c>
      <c r="DO175" s="95">
        <f>($K175="Bell Curve")*(_xlfn.NORM.DIST(AND(DO$6&gt;=$F175,DO$6&lt;=$H175)*(DO$6-$F175+1),$J175/2,$M175,TRUE)-_xlfn.NORM.DIST(AND(DO$6&gt;=$F175,DO$6&lt;=$H175)*(DN$6-$F175+1),$J175/2,$M175,TRUE))/(1-2*_xlfn.NORM.DIST(0,$J175/2,$M175,TRUE))*$D175+($K175="Steady Growth")*(AND(DO$6&gt;=$F175,DO$6&lt;=$H175)*((DO$6-$F175+1)/($J175*($J175+1)/2)*$D175))+($K175="custom")*CustCF!DI175</f>
        <v>0</v>
      </c>
      <c r="DP175" s="95">
        <f>($K175="Bell Curve")*(_xlfn.NORM.DIST(AND(DP$6&gt;=$F175,DP$6&lt;=$H175)*(DP$6-$F175+1),$J175/2,$M175,TRUE)-_xlfn.NORM.DIST(AND(DP$6&gt;=$F175,DP$6&lt;=$H175)*(DO$6-$F175+1),$J175/2,$M175,TRUE))/(1-2*_xlfn.NORM.DIST(0,$J175/2,$M175,TRUE))*$D175+($K175="Steady Growth")*(AND(DP$6&gt;=$F175,DP$6&lt;=$H175)*((DP$6-$F175+1)/($J175*($J175+1)/2)*$D175))+($K175="custom")*CustCF!DJ175</f>
        <v>0</v>
      </c>
      <c r="DQ175" s="95">
        <f>($K175="Bell Curve")*(_xlfn.NORM.DIST(AND(DQ$6&gt;=$F175,DQ$6&lt;=$H175)*(DQ$6-$F175+1),$J175/2,$M175,TRUE)-_xlfn.NORM.DIST(AND(DQ$6&gt;=$F175,DQ$6&lt;=$H175)*(DP$6-$F175+1),$J175/2,$M175,TRUE))/(1-2*_xlfn.NORM.DIST(0,$J175/2,$M175,TRUE))*$D175+($K175="Steady Growth")*(AND(DQ$6&gt;=$F175,DQ$6&lt;=$H175)*((DQ$6-$F175+1)/($J175*($J175+1)/2)*$D175))+($K175="custom")*CustCF!DK175</f>
        <v>0</v>
      </c>
      <c r="DR175" s="95">
        <f>($K175="Bell Curve")*(_xlfn.NORM.DIST(AND(DR$6&gt;=$F175,DR$6&lt;=$H175)*(DR$6-$F175+1),$J175/2,$M175,TRUE)-_xlfn.NORM.DIST(AND(DR$6&gt;=$F175,DR$6&lt;=$H175)*(DQ$6-$F175+1),$J175/2,$M175,TRUE))/(1-2*_xlfn.NORM.DIST(0,$J175/2,$M175,TRUE))*$D175+($K175="Steady Growth")*(AND(DR$6&gt;=$F175,DR$6&lt;=$H175)*((DR$6-$F175+1)/($J175*($J175+1)/2)*$D175))+($K175="custom")*CustCF!DL175</f>
        <v>0</v>
      </c>
      <c r="DS175" s="95">
        <f>($K175="Bell Curve")*(_xlfn.NORM.DIST(AND(DS$6&gt;=$F175,DS$6&lt;=$H175)*(DS$6-$F175+1),$J175/2,$M175,TRUE)-_xlfn.NORM.DIST(AND(DS$6&gt;=$F175,DS$6&lt;=$H175)*(DR$6-$F175+1),$J175/2,$M175,TRUE))/(1-2*_xlfn.NORM.DIST(0,$J175/2,$M175,TRUE))*$D175+($K175="Steady Growth")*(AND(DS$6&gt;=$F175,DS$6&lt;=$H175)*((DS$6-$F175+1)/($J175*($J175+1)/2)*$D175))+($K175="custom")*CustCF!DM175</f>
        <v>0</v>
      </c>
      <c r="DT175" s="95">
        <f>($K175="Bell Curve")*(_xlfn.NORM.DIST(AND(DT$6&gt;=$F175,DT$6&lt;=$H175)*(DT$6-$F175+1),$J175/2,$M175,TRUE)-_xlfn.NORM.DIST(AND(DT$6&gt;=$F175,DT$6&lt;=$H175)*(DS$6-$F175+1),$J175/2,$M175,TRUE))/(1-2*_xlfn.NORM.DIST(0,$J175/2,$M175,TRUE))*$D175+($K175="Steady Growth")*(AND(DT$6&gt;=$F175,DT$6&lt;=$H175)*((DT$6-$F175+1)/($J175*($J175+1)/2)*$D175))+($K175="custom")*CustCF!DN175</f>
        <v>0</v>
      </c>
      <c r="DU175" s="95">
        <f>($K175="Bell Curve")*(_xlfn.NORM.DIST(AND(DU$6&gt;=$F175,DU$6&lt;=$H175)*(DU$6-$F175+1),$J175/2,$M175,TRUE)-_xlfn.NORM.DIST(AND(DU$6&gt;=$F175,DU$6&lt;=$H175)*(DT$6-$F175+1),$J175/2,$M175,TRUE))/(1-2*_xlfn.NORM.DIST(0,$J175/2,$M175,TRUE))*$D175+($K175="Steady Growth")*(AND(DU$6&gt;=$F175,DU$6&lt;=$H175)*((DU$6-$F175+1)/($J175*($J175+1)/2)*$D175))+($K175="custom")*CustCF!DO175</f>
        <v>0</v>
      </c>
      <c r="DV175" s="95">
        <f>($K175="Bell Curve")*(_xlfn.NORM.DIST(AND(DV$6&gt;=$F175,DV$6&lt;=$H175)*(DV$6-$F175+1),$J175/2,$M175,TRUE)-_xlfn.NORM.DIST(AND(DV$6&gt;=$F175,DV$6&lt;=$H175)*(DU$6-$F175+1),$J175/2,$M175,TRUE))/(1-2*_xlfn.NORM.DIST(0,$J175/2,$M175,TRUE))*$D175+($K175="Steady Growth")*(AND(DV$6&gt;=$F175,DV$6&lt;=$H175)*((DV$6-$F175+1)/($J175*($J175+1)/2)*$D175))+($K175="custom")*CustCF!DP175</f>
        <v>0</v>
      </c>
      <c r="DW175" s="95">
        <f>($K175="Bell Curve")*(_xlfn.NORM.DIST(AND(DW$6&gt;=$F175,DW$6&lt;=$H175)*(DW$6-$F175+1),$J175/2,$M175,TRUE)-_xlfn.NORM.DIST(AND(DW$6&gt;=$F175,DW$6&lt;=$H175)*(DV$6-$F175+1),$J175/2,$M175,TRUE))/(1-2*_xlfn.NORM.DIST(0,$J175/2,$M175,TRUE))*$D175+($K175="Steady Growth")*(AND(DW$6&gt;=$F175,DW$6&lt;=$H175)*((DW$6-$F175+1)/($J175*($J175+1)/2)*$D175))+($K175="custom")*CustCF!DQ175</f>
        <v>0</v>
      </c>
      <c r="DX175" s="95">
        <f>($K175="Bell Curve")*(_xlfn.NORM.DIST(AND(DX$6&gt;=$F175,DX$6&lt;=$H175)*(DX$6-$F175+1),$J175/2,$M175,TRUE)-_xlfn.NORM.DIST(AND(DX$6&gt;=$F175,DX$6&lt;=$H175)*(DW$6-$F175+1),$J175/2,$M175,TRUE))/(1-2*_xlfn.NORM.DIST(0,$J175/2,$M175,TRUE))*$D175+($K175="Steady Growth")*(AND(DX$6&gt;=$F175,DX$6&lt;=$H175)*((DX$6-$F175+1)/($J175*($J175+1)/2)*$D175))+($K175="custom")*CustCF!DR175</f>
        <v>0</v>
      </c>
      <c r="DY175" s="95">
        <f>($K175="Bell Curve")*(_xlfn.NORM.DIST(AND(DY$6&gt;=$F175,DY$6&lt;=$H175)*(DY$6-$F175+1),$J175/2,$M175,TRUE)-_xlfn.NORM.DIST(AND(DY$6&gt;=$F175,DY$6&lt;=$H175)*(DX$6-$F175+1),$J175/2,$M175,TRUE))/(1-2*_xlfn.NORM.DIST(0,$J175/2,$M175,TRUE))*$D175+($K175="Steady Growth")*(AND(DY$6&gt;=$F175,DY$6&lt;=$H175)*((DY$6-$F175+1)/($J175*($J175+1)/2)*$D175))+($K175="custom")*CustCF!DS175</f>
        <v>0</v>
      </c>
      <c r="DZ175" s="95">
        <f>($K175="Bell Curve")*(_xlfn.NORM.DIST(AND(DZ$6&gt;=$F175,DZ$6&lt;=$H175)*(DZ$6-$F175+1),$J175/2,$M175,TRUE)-_xlfn.NORM.DIST(AND(DZ$6&gt;=$F175,DZ$6&lt;=$H175)*(DY$6-$F175+1),$J175/2,$M175,TRUE))/(1-2*_xlfn.NORM.DIST(0,$J175/2,$M175,TRUE))*$D175+($K175="Steady Growth")*(AND(DZ$6&gt;=$F175,DZ$6&lt;=$H175)*((DZ$6-$F175+1)/($J175*($J175+1)/2)*$D175))+($K175="custom")*CustCF!DT175</f>
        <v>0</v>
      </c>
      <c r="EA175" s="95">
        <f>($K175="Bell Curve")*(_xlfn.NORM.DIST(AND(EA$6&gt;=$F175,EA$6&lt;=$H175)*(EA$6-$F175+1),$J175/2,$M175,TRUE)-_xlfn.NORM.DIST(AND(EA$6&gt;=$F175,EA$6&lt;=$H175)*(DZ$6-$F175+1),$J175/2,$M175,TRUE))/(1-2*_xlfn.NORM.DIST(0,$J175/2,$M175,TRUE))*$D175+($K175="Steady Growth")*(AND(EA$6&gt;=$F175,EA$6&lt;=$H175)*((EA$6-$F175+1)/($J175*($J175+1)/2)*$D175))+($K175="custom")*CustCF!DU175</f>
        <v>0</v>
      </c>
      <c r="EB175" s="95">
        <f>($K175="Bell Curve")*(_xlfn.NORM.DIST(AND(EB$6&gt;=$F175,EB$6&lt;=$H175)*(EB$6-$F175+1),$J175/2,$M175,TRUE)-_xlfn.NORM.DIST(AND(EB$6&gt;=$F175,EB$6&lt;=$H175)*(EA$6-$F175+1),$J175/2,$M175,TRUE))/(1-2*_xlfn.NORM.DIST(0,$J175/2,$M175,TRUE))*$D175+($K175="Steady Growth")*(AND(EB$6&gt;=$F175,EB$6&lt;=$H175)*((EB$6-$F175+1)/($J175*($J175+1)/2)*$D175))+($K175="custom")*CustCF!DV175</f>
        <v>0</v>
      </c>
      <c r="EC175" s="95">
        <f>($K175="Bell Curve")*(_xlfn.NORM.DIST(AND(EC$6&gt;=$F175,EC$6&lt;=$H175)*(EC$6-$F175+1),$J175/2,$M175,TRUE)-_xlfn.NORM.DIST(AND(EC$6&gt;=$F175,EC$6&lt;=$H175)*(EB$6-$F175+1),$J175/2,$M175,TRUE))/(1-2*_xlfn.NORM.DIST(0,$J175/2,$M175,TRUE))*$D175+($K175="Steady Growth")*(AND(EC$6&gt;=$F175,EC$6&lt;=$H175)*((EC$6-$F175+1)/($J175*($J175+1)/2)*$D175))+($K175="custom")*CustCF!DW175</f>
        <v>0</v>
      </c>
      <c r="ED175" s="95">
        <f>($K175="Bell Curve")*(_xlfn.NORM.DIST(AND(ED$6&gt;=$F175,ED$6&lt;=$H175)*(ED$6-$F175+1),$J175/2,$M175,TRUE)-_xlfn.NORM.DIST(AND(ED$6&gt;=$F175,ED$6&lt;=$H175)*(EC$6-$F175+1),$J175/2,$M175,TRUE))/(1-2*_xlfn.NORM.DIST(0,$J175/2,$M175,TRUE))*$D175+($K175="Steady Growth")*(AND(ED$6&gt;=$F175,ED$6&lt;=$H175)*((ED$6-$F175+1)/($J175*($J175+1)/2)*$D175))+($K175="custom")*CustCF!DX175</f>
        <v>0</v>
      </c>
      <c r="EE175" s="95">
        <f>($K175="Bell Curve")*(_xlfn.NORM.DIST(AND(EE$6&gt;=$F175,EE$6&lt;=$H175)*(EE$6-$F175+1),$J175/2,$M175,TRUE)-_xlfn.NORM.DIST(AND(EE$6&gt;=$F175,EE$6&lt;=$H175)*(ED$6-$F175+1),$J175/2,$M175,TRUE))/(1-2*_xlfn.NORM.DIST(0,$J175/2,$M175,TRUE))*$D175+($K175="Steady Growth")*(AND(EE$6&gt;=$F175,EE$6&lt;=$H175)*((EE$6-$F175+1)/($J175*($J175+1)/2)*$D175))+($K175="custom")*CustCF!DY175</f>
        <v>0</v>
      </c>
      <c r="EF175" s="95">
        <f>($K175="Bell Curve")*(_xlfn.NORM.DIST(AND(EF$6&gt;=$F175,EF$6&lt;=$H175)*(EF$6-$F175+1),$J175/2,$M175,TRUE)-_xlfn.NORM.DIST(AND(EF$6&gt;=$F175,EF$6&lt;=$H175)*(EE$6-$F175+1),$J175/2,$M175,TRUE))/(1-2*_xlfn.NORM.DIST(0,$J175/2,$M175,TRUE))*$D175+($K175="Steady Growth")*(AND(EF$6&gt;=$F175,EF$6&lt;=$H175)*((EF$6-$F175+1)/($J175*($J175+1)/2)*$D175))+($K175="custom")*CustCF!DZ175</f>
        <v>0</v>
      </c>
      <c r="EG175" s="95">
        <f>($K175="Bell Curve")*(_xlfn.NORM.DIST(AND(EG$6&gt;=$F175,EG$6&lt;=$H175)*(EG$6-$F175+1),$J175/2,$M175,TRUE)-_xlfn.NORM.DIST(AND(EG$6&gt;=$F175,EG$6&lt;=$H175)*(EF$6-$F175+1),$J175/2,$M175,TRUE))/(1-2*_xlfn.NORM.DIST(0,$J175/2,$M175,TRUE))*$D175+($K175="Steady Growth")*(AND(EG$6&gt;=$F175,EG$6&lt;=$H175)*((EG$6-$F175+1)/($J175*($J175+1)/2)*$D175))+($K175="custom")*CustCF!EA175</f>
        <v>0</v>
      </c>
      <c r="EH175" s="95">
        <f>($K175="Bell Curve")*(_xlfn.NORM.DIST(AND(EH$6&gt;=$F175,EH$6&lt;=$H175)*(EH$6-$F175+1),$J175/2,$M175,TRUE)-_xlfn.NORM.DIST(AND(EH$6&gt;=$F175,EH$6&lt;=$H175)*(EG$6-$F175+1),$J175/2,$M175,TRUE))/(1-2*_xlfn.NORM.DIST(0,$J175/2,$M175,TRUE))*$D175+($K175="Steady Growth")*(AND(EH$6&gt;=$F175,EH$6&lt;=$H175)*((EH$6-$F175+1)/($J175*($J175+1)/2)*$D175))+($K175="custom")*CustCF!EB175</f>
        <v>0</v>
      </c>
      <c r="EI175" s="95">
        <f>($K175="Bell Curve")*(_xlfn.NORM.DIST(AND(EI$6&gt;=$F175,EI$6&lt;=$H175)*(EI$6-$F175+1),$J175/2,$M175,TRUE)-_xlfn.NORM.DIST(AND(EI$6&gt;=$F175,EI$6&lt;=$H175)*(EH$6-$F175+1),$J175/2,$M175,TRUE))/(1-2*_xlfn.NORM.DIST(0,$J175/2,$M175,TRUE))*$D175+($K175="Steady Growth")*(AND(EI$6&gt;=$F175,EI$6&lt;=$H175)*((EI$6-$F175+1)/($J175*($J175+1)/2)*$D175))+($K175="custom")*CustCF!EC175</f>
        <v>0</v>
      </c>
      <c r="EJ175" s="95">
        <f>($K175="Bell Curve")*(_xlfn.NORM.DIST(AND(EJ$6&gt;=$F175,EJ$6&lt;=$H175)*(EJ$6-$F175+1),$J175/2,$M175,TRUE)-_xlfn.NORM.DIST(AND(EJ$6&gt;=$F175,EJ$6&lt;=$H175)*(EI$6-$F175+1),$J175/2,$M175,TRUE))/(1-2*_xlfn.NORM.DIST(0,$J175/2,$M175,TRUE))*$D175+($K175="Steady Growth")*(AND(EJ$6&gt;=$F175,EJ$6&lt;=$H175)*((EJ$6-$F175+1)/($J175*($J175+1)/2)*$D175))+($K175="custom")*CustCF!ED175</f>
        <v>0</v>
      </c>
      <c r="EK175" s="95">
        <f>($K175="Bell Curve")*(_xlfn.NORM.DIST(AND(EK$6&gt;=$F175,EK$6&lt;=$H175)*(EK$6-$F175+1),$J175/2,$M175,TRUE)-_xlfn.NORM.DIST(AND(EK$6&gt;=$F175,EK$6&lt;=$H175)*(EJ$6-$F175+1),$J175/2,$M175,TRUE))/(1-2*_xlfn.NORM.DIST(0,$J175/2,$M175,TRUE))*$D175+($K175="Steady Growth")*(AND(EK$6&gt;=$F175,EK$6&lt;=$H175)*((EK$6-$F175+1)/($J175*($J175+1)/2)*$D175))+($K175="custom")*CustCF!EE175</f>
        <v>0</v>
      </c>
      <c r="EL175" s="95">
        <f>($K175="Bell Curve")*(_xlfn.NORM.DIST(AND(EL$6&gt;=$F175,EL$6&lt;=$H175)*(EL$6-$F175+1),$J175/2,$M175,TRUE)-_xlfn.NORM.DIST(AND(EL$6&gt;=$F175,EL$6&lt;=$H175)*(EK$6-$F175+1),$J175/2,$M175,TRUE))/(1-2*_xlfn.NORM.DIST(0,$J175/2,$M175,TRUE))*$D175+($K175="Steady Growth")*(AND(EL$6&gt;=$F175,EL$6&lt;=$H175)*((EL$6-$F175+1)/($J175*($J175+1)/2)*$D175))+($K175="custom")*CustCF!EF175</f>
        <v>0</v>
      </c>
      <c r="EM175" s="95">
        <f>($K175="Bell Curve")*(_xlfn.NORM.DIST(AND(EM$6&gt;=$F175,EM$6&lt;=$H175)*(EM$6-$F175+1),$J175/2,$M175,TRUE)-_xlfn.NORM.DIST(AND(EM$6&gt;=$F175,EM$6&lt;=$H175)*(EL$6-$F175+1),$J175/2,$M175,TRUE))/(1-2*_xlfn.NORM.DIST(0,$J175/2,$M175,TRUE))*$D175+($K175="Steady Growth")*(AND(EM$6&gt;=$F175,EM$6&lt;=$H175)*((EM$6-$F175+1)/($J175*($J175+1)/2)*$D175))+($K175="custom")*CustCF!EG175</f>
        <v>0</v>
      </c>
      <c r="EN175" s="95">
        <f>($K175="Bell Curve")*(_xlfn.NORM.DIST(AND(EN$6&gt;=$F175,EN$6&lt;=$H175)*(EN$6-$F175+1),$J175/2,$M175,TRUE)-_xlfn.NORM.DIST(AND(EN$6&gt;=$F175,EN$6&lt;=$H175)*(EM$6-$F175+1),$J175/2,$M175,TRUE))/(1-2*_xlfn.NORM.DIST(0,$J175/2,$M175,TRUE))*$D175+($K175="Steady Growth")*(AND(EN$6&gt;=$F175,EN$6&lt;=$H175)*((EN$6-$F175+1)/($J175*($J175+1)/2)*$D175))+($K175="custom")*CustCF!EH175</f>
        <v>0</v>
      </c>
      <c r="EO175" s="95">
        <f>($K175="Bell Curve")*(_xlfn.NORM.DIST(AND(EO$6&gt;=$F175,EO$6&lt;=$H175)*(EO$6-$F175+1),$J175/2,$M175,TRUE)-_xlfn.NORM.DIST(AND(EO$6&gt;=$F175,EO$6&lt;=$H175)*(EN$6-$F175+1),$J175/2,$M175,TRUE))/(1-2*_xlfn.NORM.DIST(0,$J175/2,$M175,TRUE))*$D175+($K175="Steady Growth")*(AND(EO$6&gt;=$F175,EO$6&lt;=$H175)*((EO$6-$F175+1)/($J175*($J175+1)/2)*$D175))+($K175="custom")*CustCF!EI175</f>
        <v>0</v>
      </c>
      <c r="EP175" s="95">
        <f>($K175="Bell Curve")*(_xlfn.NORM.DIST(AND(EP$6&gt;=$F175,EP$6&lt;=$H175)*(EP$6-$F175+1),$J175/2,$M175,TRUE)-_xlfn.NORM.DIST(AND(EP$6&gt;=$F175,EP$6&lt;=$H175)*(EO$6-$F175+1),$J175/2,$M175,TRUE))/(1-2*_xlfn.NORM.DIST(0,$J175/2,$M175,TRUE))*$D175+($K175="Steady Growth")*(AND(EP$6&gt;=$F175,EP$6&lt;=$H175)*((EP$6-$F175+1)/($J175*($J175+1)/2)*$D175))+($K175="custom")*CustCF!EJ175</f>
        <v>0</v>
      </c>
      <c r="EQ175" s="95">
        <f>($K175="Bell Curve")*(_xlfn.NORM.DIST(AND(EQ$6&gt;=$F175,EQ$6&lt;=$H175)*(EQ$6-$F175+1),$J175/2,$M175,TRUE)-_xlfn.NORM.DIST(AND(EQ$6&gt;=$F175,EQ$6&lt;=$H175)*(EP$6-$F175+1),$J175/2,$M175,TRUE))/(1-2*_xlfn.NORM.DIST(0,$J175/2,$M175,TRUE))*$D175+($K175="Steady Growth")*(AND(EQ$6&gt;=$F175,EQ$6&lt;=$H175)*((EQ$6-$F175+1)/($J175*($J175+1)/2)*$D175))+($K175="custom")*CustCF!EK175</f>
        <v>0</v>
      </c>
      <c r="ER175" s="95">
        <f>($K175="Bell Curve")*(_xlfn.NORM.DIST(AND(ER$6&gt;=$F175,ER$6&lt;=$H175)*(ER$6-$F175+1),$J175/2,$M175,TRUE)-_xlfn.NORM.DIST(AND(ER$6&gt;=$F175,ER$6&lt;=$H175)*(EQ$6-$F175+1),$J175/2,$M175,TRUE))/(1-2*_xlfn.NORM.DIST(0,$J175/2,$M175,TRUE))*$D175+($K175="Steady Growth")*(AND(ER$6&gt;=$F175,ER$6&lt;=$H175)*((ER$6-$F175+1)/($J175*($J175+1)/2)*$D175))+($K175="custom")*CustCF!EL175</f>
        <v>0</v>
      </c>
      <c r="ES175" s="95">
        <f>($K175="Bell Curve")*(_xlfn.NORM.DIST(AND(ES$6&gt;=$F175,ES$6&lt;=$H175)*(ES$6-$F175+1),$J175/2,$M175,TRUE)-_xlfn.NORM.DIST(AND(ES$6&gt;=$F175,ES$6&lt;=$H175)*(ER$6-$F175+1),$J175/2,$M175,TRUE))/(1-2*_xlfn.NORM.DIST(0,$J175/2,$M175,TRUE))*$D175+($K175="Steady Growth")*(AND(ES$6&gt;=$F175,ES$6&lt;=$H175)*((ES$6-$F175+1)/($J175*($J175+1)/2)*$D175))+($K175="custom")*CustCF!EM175</f>
        <v>0</v>
      </c>
      <c r="ET175" s="95">
        <f>($K175="Bell Curve")*(_xlfn.NORM.DIST(AND(ET$6&gt;=$F175,ET$6&lt;=$H175)*(ET$6-$F175+1),$J175/2,$M175,TRUE)-_xlfn.NORM.DIST(AND(ET$6&gt;=$F175,ET$6&lt;=$H175)*(ES$6-$F175+1),$J175/2,$M175,TRUE))/(1-2*_xlfn.NORM.DIST(0,$J175/2,$M175,TRUE))*$D175+($K175="Steady Growth")*(AND(ET$6&gt;=$F175,ET$6&lt;=$H175)*((ET$6-$F175+1)/($J175*($J175+1)/2)*$D175))+($K175="custom")*CustCF!EN175</f>
        <v>0</v>
      </c>
      <c r="EU175" s="95">
        <f>($K175="Bell Curve")*(_xlfn.NORM.DIST(AND(EU$6&gt;=$F175,EU$6&lt;=$H175)*(EU$6-$F175+1),$J175/2,$M175,TRUE)-_xlfn.NORM.DIST(AND(EU$6&gt;=$F175,EU$6&lt;=$H175)*(ET$6-$F175+1),$J175/2,$M175,TRUE))/(1-2*_xlfn.NORM.DIST(0,$J175/2,$M175,TRUE))*$D175+($K175="Steady Growth")*(AND(EU$6&gt;=$F175,EU$6&lt;=$H175)*((EU$6-$F175+1)/($J175*($J175+1)/2)*$D175))+($K175="custom")*CustCF!EO175</f>
        <v>0</v>
      </c>
      <c r="EV175" s="95">
        <f>($K175="Bell Curve")*(_xlfn.NORM.DIST(AND(EV$6&gt;=$F175,EV$6&lt;=$H175)*(EV$6-$F175+1),$J175/2,$M175,TRUE)-_xlfn.NORM.DIST(AND(EV$6&gt;=$F175,EV$6&lt;=$H175)*(EU$6-$F175+1),$J175/2,$M175,TRUE))/(1-2*_xlfn.NORM.DIST(0,$J175/2,$M175,TRUE))*$D175+($K175="Steady Growth")*(AND(EV$6&gt;=$F175,EV$6&lt;=$H175)*((EV$6-$F175+1)/($J175*($J175+1)/2)*$D175))+($K175="custom")*CustCF!EP175</f>
        <v>0</v>
      </c>
      <c r="EW175" s="95">
        <f>($K175="Bell Curve")*(_xlfn.NORM.DIST(AND(EW$6&gt;=$F175,EW$6&lt;=$H175)*(EW$6-$F175+1),$J175/2,$M175,TRUE)-_xlfn.NORM.DIST(AND(EW$6&gt;=$F175,EW$6&lt;=$H175)*(EV$6-$F175+1),$J175/2,$M175,TRUE))/(1-2*_xlfn.NORM.DIST(0,$J175/2,$M175,TRUE))*$D175+($K175="Steady Growth")*(AND(EW$6&gt;=$F175,EW$6&lt;=$H175)*((EW$6-$F175+1)/($J175*($J175+1)/2)*$D175))+($K175="custom")*CustCF!EQ175</f>
        <v>0</v>
      </c>
      <c r="EX175" s="95">
        <f>($K175="Bell Curve")*(_xlfn.NORM.DIST(AND(EX$6&gt;=$F175,EX$6&lt;=$H175)*(EX$6-$F175+1),$J175/2,$M175,TRUE)-_xlfn.NORM.DIST(AND(EX$6&gt;=$F175,EX$6&lt;=$H175)*(EW$6-$F175+1),$J175/2,$M175,TRUE))/(1-2*_xlfn.NORM.DIST(0,$J175/2,$M175,TRUE))*$D175+($K175="Steady Growth")*(AND(EX$6&gt;=$F175,EX$6&lt;=$H175)*((EX$6-$F175+1)/($J175*($J175+1)/2)*$D175))+($K175="custom")*CustCF!ER175</f>
        <v>0</v>
      </c>
      <c r="EY175" s="95">
        <f>($K175="Bell Curve")*(_xlfn.NORM.DIST(AND(EY$6&gt;=$F175,EY$6&lt;=$H175)*(EY$6-$F175+1),$J175/2,$M175,TRUE)-_xlfn.NORM.DIST(AND(EY$6&gt;=$F175,EY$6&lt;=$H175)*(EX$6-$F175+1),$J175/2,$M175,TRUE))/(1-2*_xlfn.NORM.DIST(0,$J175/2,$M175,TRUE))*$D175+($K175="Steady Growth")*(AND(EY$6&gt;=$F175,EY$6&lt;=$H175)*((EY$6-$F175+1)/($J175*($J175+1)/2)*$D175))+($K175="custom")*CustCF!ES175</f>
        <v>0</v>
      </c>
      <c r="EZ175" s="95">
        <f>($K175="Bell Curve")*(_xlfn.NORM.DIST(AND(EZ$6&gt;=$F175,EZ$6&lt;=$H175)*(EZ$6-$F175+1),$J175/2,$M175,TRUE)-_xlfn.NORM.DIST(AND(EZ$6&gt;=$F175,EZ$6&lt;=$H175)*(EY$6-$F175+1),$J175/2,$M175,TRUE))/(1-2*_xlfn.NORM.DIST(0,$J175/2,$M175,TRUE))*$D175+($K175="Steady Growth")*(AND(EZ$6&gt;=$F175,EZ$6&lt;=$H175)*((EZ$6-$F175+1)/($J175*($J175+1)/2)*$D175))+($K175="custom")*CustCF!ET175</f>
        <v>0</v>
      </c>
      <c r="FA175" s="95">
        <f>($K175="Bell Curve")*(_xlfn.NORM.DIST(AND(FA$6&gt;=$F175,FA$6&lt;=$H175)*(FA$6-$F175+1),$J175/2,$M175,TRUE)-_xlfn.NORM.DIST(AND(FA$6&gt;=$F175,FA$6&lt;=$H175)*(EZ$6-$F175+1),$J175/2,$M175,TRUE))/(1-2*_xlfn.NORM.DIST(0,$J175/2,$M175,TRUE))*$D175+($K175="Steady Growth")*(AND(FA$6&gt;=$F175,FA$6&lt;=$H175)*((FA$6-$F175+1)/($J175*($J175+1)/2)*$D175))+($K175="custom")*CustCF!EU175</f>
        <v>0</v>
      </c>
      <c r="FB175" s="95">
        <f>($K175="Bell Curve")*(_xlfn.NORM.DIST(AND(FB$6&gt;=$F175,FB$6&lt;=$H175)*(FB$6-$F175+1),$J175/2,$M175,TRUE)-_xlfn.NORM.DIST(AND(FB$6&gt;=$F175,FB$6&lt;=$H175)*(FA$6-$F175+1),$J175/2,$M175,TRUE))/(1-2*_xlfn.NORM.DIST(0,$J175/2,$M175,TRUE))*$D175+($K175="Steady Growth")*(AND(FB$6&gt;=$F175,FB$6&lt;=$H175)*((FB$6-$F175+1)/($J175*($J175+1)/2)*$D175))+($K175="custom")*CustCF!EV175</f>
        <v>0</v>
      </c>
      <c r="FC175" s="95">
        <f>($K175="Bell Curve")*(_xlfn.NORM.DIST(AND(FC$6&gt;=$F175,FC$6&lt;=$H175)*(FC$6-$F175+1),$J175/2,$M175,TRUE)-_xlfn.NORM.DIST(AND(FC$6&gt;=$F175,FC$6&lt;=$H175)*(FB$6-$F175+1),$J175/2,$M175,TRUE))/(1-2*_xlfn.NORM.DIST(0,$J175/2,$M175,TRUE))*$D175+($K175="Steady Growth")*(AND(FC$6&gt;=$F175,FC$6&lt;=$H175)*((FC$6-$F175+1)/($J175*($J175+1)/2)*$D175))+($K175="custom")*CustCF!EW175</f>
        <v>0</v>
      </c>
      <c r="FD175" s="95">
        <f>($K175="Bell Curve")*(_xlfn.NORM.DIST(AND(FD$6&gt;=$F175,FD$6&lt;=$H175)*(FD$6-$F175+1),$J175/2,$M175,TRUE)-_xlfn.NORM.DIST(AND(FD$6&gt;=$F175,FD$6&lt;=$H175)*(FC$6-$F175+1),$J175/2,$M175,TRUE))/(1-2*_xlfn.NORM.DIST(0,$J175/2,$M175,TRUE))*$D175+($K175="Steady Growth")*(AND(FD$6&gt;=$F175,FD$6&lt;=$H175)*((FD$6-$F175+1)/($J175*($J175+1)/2)*$D175))+($K175="custom")*CustCF!EX175</f>
        <v>0</v>
      </c>
      <c r="FE175" s="95">
        <f>($K175="Bell Curve")*(_xlfn.NORM.DIST(AND(FE$6&gt;=$F175,FE$6&lt;=$H175)*(FE$6-$F175+1),$J175/2,$M175,TRUE)-_xlfn.NORM.DIST(AND(FE$6&gt;=$F175,FE$6&lt;=$H175)*(FD$6-$F175+1),$J175/2,$M175,TRUE))/(1-2*_xlfn.NORM.DIST(0,$J175/2,$M175,TRUE))*$D175+($K175="Steady Growth")*(AND(FE$6&gt;=$F175,FE$6&lt;=$H175)*((FE$6-$F175+1)/($J175*($J175+1)/2)*$D175))+($K175="custom")*CustCF!EY175</f>
        <v>0</v>
      </c>
      <c r="FF175" s="95">
        <f>($K175="Bell Curve")*(_xlfn.NORM.DIST(AND(FF$6&gt;=$F175,FF$6&lt;=$H175)*(FF$6-$F175+1),$J175/2,$M175,TRUE)-_xlfn.NORM.DIST(AND(FF$6&gt;=$F175,FF$6&lt;=$H175)*(FE$6-$F175+1),$J175/2,$M175,TRUE))/(1-2*_xlfn.NORM.DIST(0,$J175/2,$M175,TRUE))*$D175+($K175="Steady Growth")*(AND(FF$6&gt;=$F175,FF$6&lt;=$H175)*((FF$6-$F175+1)/($J175*($J175+1)/2)*$D175))+($K175="custom")*CustCF!EZ175</f>
        <v>0</v>
      </c>
      <c r="FG175" s="95">
        <f>($K175="Bell Curve")*(_xlfn.NORM.DIST(AND(FG$6&gt;=$F175,FG$6&lt;=$H175)*(FG$6-$F175+1),$J175/2,$M175,TRUE)-_xlfn.NORM.DIST(AND(FG$6&gt;=$F175,FG$6&lt;=$H175)*(FF$6-$F175+1),$J175/2,$M175,TRUE))/(1-2*_xlfn.NORM.DIST(0,$J175/2,$M175,TRUE))*$D175+($K175="Steady Growth")*(AND(FG$6&gt;=$F175,FG$6&lt;=$H175)*((FG$6-$F175+1)/($J175*($J175+1)/2)*$D175))+($K175="custom")*CustCF!FA175</f>
        <v>0</v>
      </c>
      <c r="FH175" s="95">
        <f>($K175="Bell Curve")*(_xlfn.NORM.DIST(AND(FH$6&gt;=$F175,FH$6&lt;=$H175)*(FH$6-$F175+1),$J175/2,$M175,TRUE)-_xlfn.NORM.DIST(AND(FH$6&gt;=$F175,FH$6&lt;=$H175)*(FG$6-$F175+1),$J175/2,$M175,TRUE))/(1-2*_xlfn.NORM.DIST(0,$J175/2,$M175,TRUE))*$D175+($K175="Steady Growth")*(AND(FH$6&gt;=$F175,FH$6&lt;=$H175)*((FH$6-$F175+1)/($J175*($J175+1)/2)*$D175))+($K175="custom")*CustCF!FB175</f>
        <v>0</v>
      </c>
      <c r="FI175" s="95">
        <f>($K175="Bell Curve")*(_xlfn.NORM.DIST(AND(FI$6&gt;=$F175,FI$6&lt;=$H175)*(FI$6-$F175+1),$J175/2,$M175,TRUE)-_xlfn.NORM.DIST(AND(FI$6&gt;=$F175,FI$6&lt;=$H175)*(FH$6-$F175+1),$J175/2,$M175,TRUE))/(1-2*_xlfn.NORM.DIST(0,$J175/2,$M175,TRUE))*$D175+($K175="Steady Growth")*(AND(FI$6&gt;=$F175,FI$6&lt;=$H175)*((FI$6-$F175+1)/($J175*($J175+1)/2)*$D175))+($K175="custom")*CustCF!FC175</f>
        <v>0</v>
      </c>
      <c r="FJ175" s="95">
        <f>($K175="Bell Curve")*(_xlfn.NORM.DIST(AND(FJ$6&gt;=$F175,FJ$6&lt;=$H175)*(FJ$6-$F175+1),$J175/2,$M175,TRUE)-_xlfn.NORM.DIST(AND(FJ$6&gt;=$F175,FJ$6&lt;=$H175)*(FI$6-$F175+1),$J175/2,$M175,TRUE))/(1-2*_xlfn.NORM.DIST(0,$J175/2,$M175,TRUE))*$D175+($K175="Steady Growth")*(AND(FJ$6&gt;=$F175,FJ$6&lt;=$H175)*((FJ$6-$F175+1)/($J175*($J175+1)/2)*$D175))+($K175="custom")*CustCF!FD175</f>
        <v>0</v>
      </c>
      <c r="FK175" s="95">
        <f>($K175="Bell Curve")*(_xlfn.NORM.DIST(AND(FK$6&gt;=$F175,FK$6&lt;=$H175)*(FK$6-$F175+1),$J175/2,$M175,TRUE)-_xlfn.NORM.DIST(AND(FK$6&gt;=$F175,FK$6&lt;=$H175)*(FJ$6-$F175+1),$J175/2,$M175,TRUE))/(1-2*_xlfn.NORM.DIST(0,$J175/2,$M175,TRUE))*$D175+($K175="Steady Growth")*(AND(FK$6&gt;=$F175,FK$6&lt;=$H175)*((FK$6-$F175+1)/($J175*($J175+1)/2)*$D175))+($K175="custom")*CustCF!FE175</f>
        <v>0</v>
      </c>
      <c r="FL175" s="95">
        <f>($K175="Bell Curve")*(_xlfn.NORM.DIST(AND(FL$6&gt;=$F175,FL$6&lt;=$H175)*(FL$6-$F175+1),$J175/2,$M175,TRUE)-_xlfn.NORM.DIST(AND(FL$6&gt;=$F175,FL$6&lt;=$H175)*(FK$6-$F175+1),$J175/2,$M175,TRUE))/(1-2*_xlfn.NORM.DIST(0,$J175/2,$M175,TRUE))*$D175+($K175="Steady Growth")*(AND(FL$6&gt;=$F175,FL$6&lt;=$H175)*((FL$6-$F175+1)/($J175*($J175+1)/2)*$D175))+($K175="custom")*CustCF!FF175</f>
        <v>0</v>
      </c>
      <c r="FM175" s="95">
        <f>($K175="Bell Curve")*(_xlfn.NORM.DIST(AND(FM$6&gt;=$F175,FM$6&lt;=$H175)*(FM$6-$F175+1),$J175/2,$M175,TRUE)-_xlfn.NORM.DIST(AND(FM$6&gt;=$F175,FM$6&lt;=$H175)*(FL$6-$F175+1),$J175/2,$M175,TRUE))/(1-2*_xlfn.NORM.DIST(0,$J175/2,$M175,TRUE))*$D175+($K175="Steady Growth")*(AND(FM$6&gt;=$F175,FM$6&lt;=$H175)*((FM$6-$F175+1)/($J175*($J175+1)/2)*$D175))+($K175="custom")*CustCF!FG175</f>
        <v>0</v>
      </c>
      <c r="FN175" s="95">
        <f>($K175="Bell Curve")*(_xlfn.NORM.DIST(AND(FN$6&gt;=$F175,FN$6&lt;=$H175)*(FN$6-$F175+1),$J175/2,$M175,TRUE)-_xlfn.NORM.DIST(AND(FN$6&gt;=$F175,FN$6&lt;=$H175)*(FM$6-$F175+1),$J175/2,$M175,TRUE))/(1-2*_xlfn.NORM.DIST(0,$J175/2,$M175,TRUE))*$D175+($K175="Steady Growth")*(AND(FN$6&gt;=$F175,FN$6&lt;=$H175)*((FN$6-$F175+1)/($J175*($J175+1)/2)*$D175))+($K175="custom")*CustCF!FH175</f>
        <v>0</v>
      </c>
      <c r="FO175" s="95">
        <f>($K175="Bell Curve")*(_xlfn.NORM.DIST(AND(FO$6&gt;=$F175,FO$6&lt;=$H175)*(FO$6-$F175+1),$J175/2,$M175,TRUE)-_xlfn.NORM.DIST(AND(FO$6&gt;=$F175,FO$6&lt;=$H175)*(FN$6-$F175+1),$J175/2,$M175,TRUE))/(1-2*_xlfn.NORM.DIST(0,$J175/2,$M175,TRUE))*$D175+($K175="Steady Growth")*(AND(FO$6&gt;=$F175,FO$6&lt;=$H175)*((FO$6-$F175+1)/($J175*($J175+1)/2)*$D175))+($K175="custom")*CustCF!FI175</f>
        <v>0</v>
      </c>
      <c r="FP175" s="95">
        <f>($K175="Bell Curve")*(_xlfn.NORM.DIST(AND(FP$6&gt;=$F175,FP$6&lt;=$H175)*(FP$6-$F175+1),$J175/2,$M175,TRUE)-_xlfn.NORM.DIST(AND(FP$6&gt;=$F175,FP$6&lt;=$H175)*(FO$6-$F175+1),$J175/2,$M175,TRUE))/(1-2*_xlfn.NORM.DIST(0,$J175/2,$M175,TRUE))*$D175+($K175="Steady Growth")*(AND(FP$6&gt;=$F175,FP$6&lt;=$H175)*((FP$6-$F175+1)/($J175*($J175+1)/2)*$D175))+($K175="custom")*CustCF!FJ175</f>
        <v>0</v>
      </c>
      <c r="FQ175" s="95">
        <f>($K175="Bell Curve")*(_xlfn.NORM.DIST(AND(FQ$6&gt;=$F175,FQ$6&lt;=$H175)*(FQ$6-$F175+1),$J175/2,$M175,TRUE)-_xlfn.NORM.DIST(AND(FQ$6&gt;=$F175,FQ$6&lt;=$H175)*(FP$6-$F175+1),$J175/2,$M175,TRUE))/(1-2*_xlfn.NORM.DIST(0,$J175/2,$M175,TRUE))*$D175+($K175="Steady Growth")*(AND(FQ$6&gt;=$F175,FQ$6&lt;=$H175)*((FQ$6-$F175+1)/($J175*($J175+1)/2)*$D175))+($K175="custom")*CustCF!FK175</f>
        <v>0</v>
      </c>
      <c r="FR175" s="95">
        <f>($K175="Bell Curve")*(_xlfn.NORM.DIST(AND(FR$6&gt;=$F175,FR$6&lt;=$H175)*(FR$6-$F175+1),$J175/2,$M175,TRUE)-_xlfn.NORM.DIST(AND(FR$6&gt;=$F175,FR$6&lt;=$H175)*(FQ$6-$F175+1),$J175/2,$M175,TRUE))/(1-2*_xlfn.NORM.DIST(0,$J175/2,$M175,TRUE))*$D175+($K175="Steady Growth")*(AND(FR$6&gt;=$F175,FR$6&lt;=$H175)*((FR$6-$F175+1)/($J175*($J175+1)/2)*$D175))+($K175="custom")*CustCF!FL175</f>
        <v>0</v>
      </c>
      <c r="FS175" s="95">
        <f>($K175="Bell Curve")*(_xlfn.NORM.DIST(AND(FS$6&gt;=$F175,FS$6&lt;=$H175)*(FS$6-$F175+1),$J175/2,$M175,TRUE)-_xlfn.NORM.DIST(AND(FS$6&gt;=$F175,FS$6&lt;=$H175)*(FR$6-$F175+1),$J175/2,$M175,TRUE))/(1-2*_xlfn.NORM.DIST(0,$J175/2,$M175,TRUE))*$D175+($K175="Steady Growth")*(AND(FS$6&gt;=$F175,FS$6&lt;=$H175)*((FS$6-$F175+1)/($J175*($J175+1)/2)*$D175))+($K175="custom")*CustCF!FM175</f>
        <v>0</v>
      </c>
      <c r="FT175" s="95">
        <f>($K175="Bell Curve")*(_xlfn.NORM.DIST(AND(FT$6&gt;=$F175,FT$6&lt;=$H175)*(FT$6-$F175+1),$J175/2,$M175,TRUE)-_xlfn.NORM.DIST(AND(FT$6&gt;=$F175,FT$6&lt;=$H175)*(FS$6-$F175+1),$J175/2,$M175,TRUE))/(1-2*_xlfn.NORM.DIST(0,$J175/2,$M175,TRUE))*$D175+($K175="Steady Growth")*(AND(FT$6&gt;=$F175,FT$6&lt;=$H175)*((FT$6-$F175+1)/($J175*($J175+1)/2)*$D175))+($K175="custom")*CustCF!FN175</f>
        <v>0</v>
      </c>
      <c r="FU175" s="95">
        <f>($K175="Bell Curve")*(_xlfn.NORM.DIST(AND(FU$6&gt;=$F175,FU$6&lt;=$H175)*(FU$6-$F175+1),$J175/2,$M175,TRUE)-_xlfn.NORM.DIST(AND(FU$6&gt;=$F175,FU$6&lt;=$H175)*(FT$6-$F175+1),$J175/2,$M175,TRUE))/(1-2*_xlfn.NORM.DIST(0,$J175/2,$M175,TRUE))*$D175+($K175="Steady Growth")*(AND(FU$6&gt;=$F175,FU$6&lt;=$H175)*((FU$6-$F175+1)/($J175*($J175+1)/2)*$D175))+($K175="custom")*CustCF!FO175</f>
        <v>0</v>
      </c>
      <c r="FV175" s="95">
        <f>($K175="Bell Curve")*(_xlfn.NORM.DIST(AND(FV$6&gt;=$F175,FV$6&lt;=$H175)*(FV$6-$F175+1),$J175/2,$M175,TRUE)-_xlfn.NORM.DIST(AND(FV$6&gt;=$F175,FV$6&lt;=$H175)*(FU$6-$F175+1),$J175/2,$M175,TRUE))/(1-2*_xlfn.NORM.DIST(0,$J175/2,$M175,TRUE))*$D175+($K175="Steady Growth")*(AND(FV$6&gt;=$F175,FV$6&lt;=$H175)*((FV$6-$F175+1)/($J175*($J175+1)/2)*$D175))+($K175="custom")*CustCF!FP175</f>
        <v>0</v>
      </c>
      <c r="FW175" s="95">
        <f>($K175="Bell Curve")*(_xlfn.NORM.DIST(AND(FW$6&gt;=$F175,FW$6&lt;=$H175)*(FW$6-$F175+1),$J175/2,$M175,TRUE)-_xlfn.NORM.DIST(AND(FW$6&gt;=$F175,FW$6&lt;=$H175)*(FV$6-$F175+1),$J175/2,$M175,TRUE))/(1-2*_xlfn.NORM.DIST(0,$J175/2,$M175,TRUE))*$D175+($K175="Steady Growth")*(AND(FW$6&gt;=$F175,FW$6&lt;=$H175)*((FW$6-$F175+1)/($J175*($J175+1)/2)*$D175))+($K175="custom")*CustCF!FQ175</f>
        <v>0</v>
      </c>
      <c r="FX175" s="95">
        <f>($K175="Bell Curve")*(_xlfn.NORM.DIST(AND(FX$6&gt;=$F175,FX$6&lt;=$H175)*(FX$6-$F175+1),$J175/2,$M175,TRUE)-_xlfn.NORM.DIST(AND(FX$6&gt;=$F175,FX$6&lt;=$H175)*(FW$6-$F175+1),$J175/2,$M175,TRUE))/(1-2*_xlfn.NORM.DIST(0,$J175/2,$M175,TRUE))*$D175+($K175="Steady Growth")*(AND(FX$6&gt;=$F175,FX$6&lt;=$H175)*((FX$6-$F175+1)/($J175*($J175+1)/2)*$D175))+($K175="custom")*CustCF!FR175</f>
        <v>0</v>
      </c>
      <c r="FY175" s="95">
        <f>($K175="Bell Curve")*(_xlfn.NORM.DIST(AND(FY$6&gt;=$F175,FY$6&lt;=$H175)*(FY$6-$F175+1),$J175/2,$M175,TRUE)-_xlfn.NORM.DIST(AND(FY$6&gt;=$F175,FY$6&lt;=$H175)*(FX$6-$F175+1),$J175/2,$M175,TRUE))/(1-2*_xlfn.NORM.DIST(0,$J175/2,$M175,TRUE))*$D175+($K175="Steady Growth")*(AND(FY$6&gt;=$F175,FY$6&lt;=$H175)*((FY$6-$F175+1)/($J175*($J175+1)/2)*$D175))+($K175="custom")*CustCF!FS175</f>
        <v>0</v>
      </c>
      <c r="FZ175" s="95">
        <f>($K175="Bell Curve")*(_xlfn.NORM.DIST(AND(FZ$6&gt;=$F175,FZ$6&lt;=$H175)*(FZ$6-$F175+1),$J175/2,$M175,TRUE)-_xlfn.NORM.DIST(AND(FZ$6&gt;=$F175,FZ$6&lt;=$H175)*(FY$6-$F175+1),$J175/2,$M175,TRUE))/(1-2*_xlfn.NORM.DIST(0,$J175/2,$M175,TRUE))*$D175+($K175="Steady Growth")*(AND(FZ$6&gt;=$F175,FZ$6&lt;=$H175)*((FZ$6-$F175+1)/($J175*($J175+1)/2)*$D175))+($K175="custom")*CustCF!FT175</f>
        <v>0</v>
      </c>
      <c r="GA175" s="95">
        <f>($K175="Bell Curve")*(_xlfn.NORM.DIST(AND(GA$6&gt;=$F175,GA$6&lt;=$H175)*(GA$6-$F175+1),$J175/2,$M175,TRUE)-_xlfn.NORM.DIST(AND(GA$6&gt;=$F175,GA$6&lt;=$H175)*(FZ$6-$F175+1),$J175/2,$M175,TRUE))/(1-2*_xlfn.NORM.DIST(0,$J175/2,$M175,TRUE))*$D175+($K175="Steady Growth")*(AND(GA$6&gt;=$F175,GA$6&lt;=$H175)*((GA$6-$F175+1)/($J175*($J175+1)/2)*$D175))+($K175="custom")*CustCF!FU175</f>
        <v>0</v>
      </c>
      <c r="GB175" s="95">
        <f>($K175="Bell Curve")*(_xlfn.NORM.DIST(AND(GB$6&gt;=$F175,GB$6&lt;=$H175)*(GB$6-$F175+1),$J175/2,$M175,TRUE)-_xlfn.NORM.DIST(AND(GB$6&gt;=$F175,GB$6&lt;=$H175)*(GA$6-$F175+1),$J175/2,$M175,TRUE))/(1-2*_xlfn.NORM.DIST(0,$J175/2,$M175,TRUE))*$D175+($K175="Steady Growth")*(AND(GB$6&gt;=$F175,GB$6&lt;=$H175)*((GB$6-$F175+1)/($J175*($J175+1)/2)*$D175))+($K175="custom")*CustCF!FV175</f>
        <v>0</v>
      </c>
      <c r="GC175" s="95">
        <f>($K175="Bell Curve")*(_xlfn.NORM.DIST(AND(GC$6&gt;=$F175,GC$6&lt;=$H175)*(GC$6-$F175+1),$J175/2,$M175,TRUE)-_xlfn.NORM.DIST(AND(GC$6&gt;=$F175,GC$6&lt;=$H175)*(GB$6-$F175+1),$J175/2,$M175,TRUE))/(1-2*_xlfn.NORM.DIST(0,$J175/2,$M175,TRUE))*$D175+($K175="Steady Growth")*(AND(GC$6&gt;=$F175,GC$6&lt;=$H175)*((GC$6-$F175+1)/($J175*($J175+1)/2)*$D175))+($K175="custom")*CustCF!FW175</f>
        <v>0</v>
      </c>
      <c r="GD175" s="95">
        <f>($K175="Bell Curve")*(_xlfn.NORM.DIST(AND(GD$6&gt;=$F175,GD$6&lt;=$H175)*(GD$6-$F175+1),$J175/2,$M175,TRUE)-_xlfn.NORM.DIST(AND(GD$6&gt;=$F175,GD$6&lt;=$H175)*(GC$6-$F175+1),$J175/2,$M175,TRUE))/(1-2*_xlfn.NORM.DIST(0,$J175/2,$M175,TRUE))*$D175+($K175="Steady Growth")*(AND(GD$6&gt;=$F175,GD$6&lt;=$H175)*((GD$6-$F175+1)/($J175*($J175+1)/2)*$D175))+($K175="custom")*CustCF!FX175</f>
        <v>0</v>
      </c>
      <c r="GE175" s="95">
        <f>($K175="Bell Curve")*(_xlfn.NORM.DIST(AND(GE$6&gt;=$F175,GE$6&lt;=$H175)*(GE$6-$F175+1),$J175/2,$M175,TRUE)-_xlfn.NORM.DIST(AND(GE$6&gt;=$F175,GE$6&lt;=$H175)*(GD$6-$F175+1),$J175/2,$M175,TRUE))/(1-2*_xlfn.NORM.DIST(0,$J175/2,$M175,TRUE))*$D175+($K175="Steady Growth")*(AND(GE$6&gt;=$F175,GE$6&lt;=$H175)*((GE$6-$F175+1)/($J175*($J175+1)/2)*$D175))+($K175="custom")*CustCF!FY175</f>
        <v>0</v>
      </c>
      <c r="GF175" s="95">
        <f>($K175="Bell Curve")*(_xlfn.NORM.DIST(AND(GF$6&gt;=$F175,GF$6&lt;=$H175)*(GF$6-$F175+1),$J175/2,$M175,TRUE)-_xlfn.NORM.DIST(AND(GF$6&gt;=$F175,GF$6&lt;=$H175)*(GE$6-$F175+1),$J175/2,$M175,TRUE))/(1-2*_xlfn.NORM.DIST(0,$J175/2,$M175,TRUE))*$D175+($K175="Steady Growth")*(AND(GF$6&gt;=$F175,GF$6&lt;=$H175)*((GF$6-$F175+1)/($J175*($J175+1)/2)*$D175))+($K175="custom")*CustCF!FZ175</f>
        <v>0</v>
      </c>
      <c r="GG175" s="95">
        <f>($K175="Bell Curve")*(_xlfn.NORM.DIST(AND(GG$6&gt;=$F175,GG$6&lt;=$H175)*(GG$6-$F175+1),$J175/2,$M175,TRUE)-_xlfn.NORM.DIST(AND(GG$6&gt;=$F175,GG$6&lt;=$H175)*(GF$6-$F175+1),$J175/2,$M175,TRUE))/(1-2*_xlfn.NORM.DIST(0,$J175/2,$M175,TRUE))*$D175+($K175="Steady Growth")*(AND(GG$6&gt;=$F175,GG$6&lt;=$H175)*((GG$6-$F175+1)/($J175*($J175+1)/2)*$D175))+($K175="custom")*CustCF!GA175</f>
        <v>0</v>
      </c>
      <c r="GH175" s="95">
        <f>($K175="Bell Curve")*(_xlfn.NORM.DIST(AND(GH$6&gt;=$F175,GH$6&lt;=$H175)*(GH$6-$F175+1),$J175/2,$M175,TRUE)-_xlfn.NORM.DIST(AND(GH$6&gt;=$F175,GH$6&lt;=$H175)*(GG$6-$F175+1),$J175/2,$M175,TRUE))/(1-2*_xlfn.NORM.DIST(0,$J175/2,$M175,TRUE))*$D175+($K175="Steady Growth")*(AND(GH$6&gt;=$F175,GH$6&lt;=$H175)*((GH$6-$F175+1)/($J175*($J175+1)/2)*$D175))+($K175="custom")*CustCF!GB175</f>
        <v>0</v>
      </c>
      <c r="GI175" s="95">
        <f>($K175="Bell Curve")*(_xlfn.NORM.DIST(AND(GI$6&gt;=$F175,GI$6&lt;=$H175)*(GI$6-$F175+1),$J175/2,$M175,TRUE)-_xlfn.NORM.DIST(AND(GI$6&gt;=$F175,GI$6&lt;=$H175)*(GH$6-$F175+1),$J175/2,$M175,TRUE))/(1-2*_xlfn.NORM.DIST(0,$J175/2,$M175,TRUE))*$D175+($K175="Steady Growth")*(AND(GI$6&gt;=$F175,GI$6&lt;=$H175)*((GI$6-$F175+1)/($J175*($J175+1)/2)*$D175))+($K175="custom")*CustCF!GC175</f>
        <v>0</v>
      </c>
      <c r="GJ175" s="95">
        <f>($K175="Bell Curve")*(_xlfn.NORM.DIST(AND(GJ$6&gt;=$F175,GJ$6&lt;=$H175)*(GJ$6-$F175+1),$J175/2,$M175,TRUE)-_xlfn.NORM.DIST(AND(GJ$6&gt;=$F175,GJ$6&lt;=$H175)*(GI$6-$F175+1),$J175/2,$M175,TRUE))/(1-2*_xlfn.NORM.DIST(0,$J175/2,$M175,TRUE))*$D175+($K175="Steady Growth")*(AND(GJ$6&gt;=$F175,GJ$6&lt;=$H175)*((GJ$6-$F175+1)/($J175*($J175+1)/2)*$D175))+($K175="custom")*CustCF!GD175</f>
        <v>0</v>
      </c>
      <c r="GK175" s="95">
        <f>($K175="Bell Curve")*(_xlfn.NORM.DIST(AND(GK$6&gt;=$F175,GK$6&lt;=$H175)*(GK$6-$F175+1),$J175/2,$M175,TRUE)-_xlfn.NORM.DIST(AND(GK$6&gt;=$F175,GK$6&lt;=$H175)*(GJ$6-$F175+1),$J175/2,$M175,TRUE))/(1-2*_xlfn.NORM.DIST(0,$J175/2,$M175,TRUE))*$D175+($K175="Steady Growth")*(AND(GK$6&gt;=$F175,GK$6&lt;=$H175)*((GK$6-$F175+1)/($J175*($J175+1)/2)*$D175))+($K175="custom")*CustCF!GE175</f>
        <v>0</v>
      </c>
      <c r="GL175" s="95">
        <f>($K175="Bell Curve")*(_xlfn.NORM.DIST(AND(GL$6&gt;=$F175,GL$6&lt;=$H175)*(GL$6-$F175+1),$J175/2,$M175,TRUE)-_xlfn.NORM.DIST(AND(GL$6&gt;=$F175,GL$6&lt;=$H175)*(GK$6-$F175+1),$J175/2,$M175,TRUE))/(1-2*_xlfn.NORM.DIST(0,$J175/2,$M175,TRUE))*$D175+($K175="Steady Growth")*(AND(GL$6&gt;=$F175,GL$6&lt;=$H175)*((GL$6-$F175+1)/($J175*($J175+1)/2)*$D175))+($K175="custom")*CustCF!GF175</f>
        <v>0</v>
      </c>
      <c r="GM175" s="95">
        <f>($K175="Bell Curve")*(_xlfn.NORM.DIST(AND(GM$6&gt;=$F175,GM$6&lt;=$H175)*(GM$6-$F175+1),$J175/2,$M175,TRUE)-_xlfn.NORM.DIST(AND(GM$6&gt;=$F175,GM$6&lt;=$H175)*(GL$6-$F175+1),$J175/2,$M175,TRUE))/(1-2*_xlfn.NORM.DIST(0,$J175/2,$M175,TRUE))*$D175+($K175="Steady Growth")*(AND(GM$6&gt;=$F175,GM$6&lt;=$H175)*((GM$6-$F175+1)/($J175*($J175+1)/2)*$D175))+($K175="custom")*CustCF!GG175</f>
        <v>0</v>
      </c>
      <c r="GN175" s="268">
        <f>($K175="Bell Curve")*(_xlfn.NORM.DIST(AND(GN$6&gt;=$F175,GN$6&lt;=$H175)*(GN$6-$F175+1),$J175/2,$M175,TRUE)-_xlfn.NORM.DIST(AND(GN$6&gt;=$F175,GN$6&lt;=$H175)*(GM$6-$F175+1),$J175/2,$M175,TRUE))/(1-2*_xlfn.NORM.DIST(0,$J175/2,$M175,TRUE))*$D175+($K175="Steady Growth")*(AND(GN$6&gt;=$F175,GN$6&lt;=$H175)*((GN$6-$F175+1)/($J175*($J175+1)/2)*$D175))+($K175="custom")*CustCF!GH175</f>
        <v>0</v>
      </c>
      <c r="GO175" s="1"/>
      <c r="GP175" s="67"/>
    </row>
    <row r="176" spans="1:198" customFormat="1" hidden="1" outlineLevel="1" x14ac:dyDescent="0.75">
      <c r="A176" s="1"/>
      <c r="B176" s="1"/>
      <c r="C176" s="262">
        <f>Budget!AJ31</f>
        <v>0</v>
      </c>
      <c r="D176" s="19">
        <f>Budget!AK31</f>
        <v>0</v>
      </c>
      <c r="E176" s="19" t="str">
        <f t="shared" si="77"/>
        <v/>
      </c>
      <c r="F176" s="263">
        <v>0</v>
      </c>
      <c r="G176" s="257">
        <f>IF(L176="custom",CustCF!F176,INDEX($P$8:$EW$8,MATCH(F176,$P$6:$EW$6,0)))</f>
        <v>46053</v>
      </c>
      <c r="H176" s="263">
        <v>0</v>
      </c>
      <c r="I176" s="257">
        <f>IF(L176="custom",CustCF!G176,INDEX($P$8:$EW$8,MATCH(H176,$P$6:$EW$6,0)))</f>
        <v>46053</v>
      </c>
      <c r="J176" s="102">
        <f t="shared" si="78"/>
        <v>1</v>
      </c>
      <c r="K176" s="265" t="s">
        <v>116</v>
      </c>
      <c r="L176" s="266" t="s">
        <v>141</v>
      </c>
      <c r="M176" s="267">
        <f t="shared" si="79"/>
        <v>9</v>
      </c>
      <c r="N176" s="18">
        <f t="shared" si="70"/>
        <v>0</v>
      </c>
      <c r="O176" s="19"/>
      <c r="P176" s="95">
        <f>($K176="Bell Curve")*(_xlfn.NORM.DIST(AND(P$6&gt;=$F176,P$6&lt;=$H176)*(P$6-$F176+1),$J176/2,$M176,TRUE)-_xlfn.NORM.DIST(AND(P$6&gt;=$F176,P$6&lt;=$H176)*(O$6-$F176+1),$J176/2,$M176,TRUE))/(1-2*_xlfn.NORM.DIST(0,$J176/2,$M176,TRUE))*$D176+($K176="Steady Growth")*(AND(P$6&gt;=$F176,P$6&lt;=$H176)*((P$6-$F176+1)/($J176*($J176+1)/2)*$D176))+($K176="custom")*CustCF!J176</f>
        <v>0</v>
      </c>
      <c r="Q176" s="95">
        <f>($K176="Bell Curve")*(_xlfn.NORM.DIST(AND(Q$6&gt;=$F176,Q$6&lt;=$H176)*(Q$6-$F176+1),$J176/2,$M176,TRUE)-_xlfn.NORM.DIST(AND(Q$6&gt;=$F176,Q$6&lt;=$H176)*(P$6-$F176+1),$J176/2,$M176,TRUE))/(1-2*_xlfn.NORM.DIST(0,$J176/2,$M176,TRUE))*$D176+($K176="Steady Growth")*(AND(Q$6&gt;=$F176,Q$6&lt;=$H176)*((Q$6-$F176+1)/($J176*($J176+1)/2)*$D176))+($K176="custom")*CustCF!K176</f>
        <v>0</v>
      </c>
      <c r="R176" s="95">
        <f>($K176="Bell Curve")*(_xlfn.NORM.DIST(AND(R$6&gt;=$F176,R$6&lt;=$H176)*(R$6-$F176+1),$J176/2,$M176,TRUE)-_xlfn.NORM.DIST(AND(R$6&gt;=$F176,R$6&lt;=$H176)*(Q$6-$F176+1),$J176/2,$M176,TRUE))/(1-2*_xlfn.NORM.DIST(0,$J176/2,$M176,TRUE))*$D176+($K176="Steady Growth")*(AND(R$6&gt;=$F176,R$6&lt;=$H176)*((R$6-$F176+1)/($J176*($J176+1)/2)*$D176))+($K176="custom")*CustCF!L176</f>
        <v>0</v>
      </c>
      <c r="S176" s="95">
        <f>($K176="Bell Curve")*(_xlfn.NORM.DIST(AND(S$6&gt;=$F176,S$6&lt;=$H176)*(S$6-$F176+1),$J176/2,$M176,TRUE)-_xlfn.NORM.DIST(AND(S$6&gt;=$F176,S$6&lt;=$H176)*(R$6-$F176+1),$J176/2,$M176,TRUE))/(1-2*_xlfn.NORM.DIST(0,$J176/2,$M176,TRUE))*$D176+($K176="Steady Growth")*(AND(S$6&gt;=$F176,S$6&lt;=$H176)*((S$6-$F176+1)/($J176*($J176+1)/2)*$D176))+($K176="custom")*CustCF!M176</f>
        <v>0</v>
      </c>
      <c r="T176" s="95">
        <f>($K176="Bell Curve")*(_xlfn.NORM.DIST(AND(T$6&gt;=$F176,T$6&lt;=$H176)*(T$6-$F176+1),$J176/2,$M176,TRUE)-_xlfn.NORM.DIST(AND(T$6&gt;=$F176,T$6&lt;=$H176)*(S$6-$F176+1),$J176/2,$M176,TRUE))/(1-2*_xlfn.NORM.DIST(0,$J176/2,$M176,TRUE))*$D176+($K176="Steady Growth")*(AND(T$6&gt;=$F176,T$6&lt;=$H176)*((T$6-$F176+1)/($J176*($J176+1)/2)*$D176))+($K176="custom")*CustCF!N176</f>
        <v>0</v>
      </c>
      <c r="U176" s="95">
        <f>($K176="Bell Curve")*(_xlfn.NORM.DIST(AND(U$6&gt;=$F176,U$6&lt;=$H176)*(U$6-$F176+1),$J176/2,$M176,TRUE)-_xlfn.NORM.DIST(AND(U$6&gt;=$F176,U$6&lt;=$H176)*(T$6-$F176+1),$J176/2,$M176,TRUE))/(1-2*_xlfn.NORM.DIST(0,$J176/2,$M176,TRUE))*$D176+($K176="Steady Growth")*(AND(U$6&gt;=$F176,U$6&lt;=$H176)*((U$6-$F176+1)/($J176*($J176+1)/2)*$D176))+($K176="custom")*CustCF!O176</f>
        <v>0</v>
      </c>
      <c r="V176" s="95">
        <f>($K176="Bell Curve")*(_xlfn.NORM.DIST(AND(V$6&gt;=$F176,V$6&lt;=$H176)*(V$6-$F176+1),$J176/2,$M176,TRUE)-_xlfn.NORM.DIST(AND(V$6&gt;=$F176,V$6&lt;=$H176)*(U$6-$F176+1),$J176/2,$M176,TRUE))/(1-2*_xlfn.NORM.DIST(0,$J176/2,$M176,TRUE))*$D176+($K176="Steady Growth")*(AND(V$6&gt;=$F176,V$6&lt;=$H176)*((V$6-$F176+1)/($J176*($J176+1)/2)*$D176))+($K176="custom")*CustCF!P176</f>
        <v>0</v>
      </c>
      <c r="W176" s="95">
        <f>($K176="Bell Curve")*(_xlfn.NORM.DIST(AND(W$6&gt;=$F176,W$6&lt;=$H176)*(W$6-$F176+1),$J176/2,$M176,TRUE)-_xlfn.NORM.DIST(AND(W$6&gt;=$F176,W$6&lt;=$H176)*(V$6-$F176+1),$J176/2,$M176,TRUE))/(1-2*_xlfn.NORM.DIST(0,$J176/2,$M176,TRUE))*$D176+($K176="Steady Growth")*(AND(W$6&gt;=$F176,W$6&lt;=$H176)*((W$6-$F176+1)/($J176*($J176+1)/2)*$D176))+($K176="custom")*CustCF!Q176</f>
        <v>0</v>
      </c>
      <c r="X176" s="95">
        <f>($K176="Bell Curve")*(_xlfn.NORM.DIST(AND(X$6&gt;=$F176,X$6&lt;=$H176)*(X$6-$F176+1),$J176/2,$M176,TRUE)-_xlfn.NORM.DIST(AND(X$6&gt;=$F176,X$6&lt;=$H176)*(W$6-$F176+1),$J176/2,$M176,TRUE))/(1-2*_xlfn.NORM.DIST(0,$J176/2,$M176,TRUE))*$D176+($K176="Steady Growth")*(AND(X$6&gt;=$F176,X$6&lt;=$H176)*((X$6-$F176+1)/($J176*($J176+1)/2)*$D176))+($K176="custom")*CustCF!R176</f>
        <v>0</v>
      </c>
      <c r="Y176" s="95">
        <f>($K176="Bell Curve")*(_xlfn.NORM.DIST(AND(Y$6&gt;=$F176,Y$6&lt;=$H176)*(Y$6-$F176+1),$J176/2,$M176,TRUE)-_xlfn.NORM.DIST(AND(Y$6&gt;=$F176,Y$6&lt;=$H176)*(X$6-$F176+1),$J176/2,$M176,TRUE))/(1-2*_xlfn.NORM.DIST(0,$J176/2,$M176,TRUE))*$D176+($K176="Steady Growth")*(AND(Y$6&gt;=$F176,Y$6&lt;=$H176)*((Y$6-$F176+1)/($J176*($J176+1)/2)*$D176))+($K176="custom")*CustCF!S176</f>
        <v>0</v>
      </c>
      <c r="Z176" s="95">
        <f>($K176="Bell Curve")*(_xlfn.NORM.DIST(AND(Z$6&gt;=$F176,Z$6&lt;=$H176)*(Z$6-$F176+1),$J176/2,$M176,TRUE)-_xlfn.NORM.DIST(AND(Z$6&gt;=$F176,Z$6&lt;=$H176)*(Y$6-$F176+1),$J176/2,$M176,TRUE))/(1-2*_xlfn.NORM.DIST(0,$J176/2,$M176,TRUE))*$D176+($K176="Steady Growth")*(AND(Z$6&gt;=$F176,Z$6&lt;=$H176)*((Z$6-$F176+1)/($J176*($J176+1)/2)*$D176))+($K176="custom")*CustCF!T176</f>
        <v>0</v>
      </c>
      <c r="AA176" s="95">
        <f>($K176="Bell Curve")*(_xlfn.NORM.DIST(AND(AA$6&gt;=$F176,AA$6&lt;=$H176)*(AA$6-$F176+1),$J176/2,$M176,TRUE)-_xlfn.NORM.DIST(AND(AA$6&gt;=$F176,AA$6&lt;=$H176)*(Z$6-$F176+1),$J176/2,$M176,TRUE))/(1-2*_xlfn.NORM.DIST(0,$J176/2,$M176,TRUE))*$D176+($K176="Steady Growth")*(AND(AA$6&gt;=$F176,AA$6&lt;=$H176)*((AA$6-$F176+1)/($J176*($J176+1)/2)*$D176))+($K176="custom")*CustCF!U176</f>
        <v>0</v>
      </c>
      <c r="AB176" s="95">
        <f>($K176="Bell Curve")*(_xlfn.NORM.DIST(AND(AB$6&gt;=$F176,AB$6&lt;=$H176)*(AB$6-$F176+1),$J176/2,$M176,TRUE)-_xlfn.NORM.DIST(AND(AB$6&gt;=$F176,AB$6&lt;=$H176)*(AA$6-$F176+1),$J176/2,$M176,TRUE))/(1-2*_xlfn.NORM.DIST(0,$J176/2,$M176,TRUE))*$D176+($K176="Steady Growth")*(AND(AB$6&gt;=$F176,AB$6&lt;=$H176)*((AB$6-$F176+1)/($J176*($J176+1)/2)*$D176))+($K176="custom")*CustCF!V176</f>
        <v>0</v>
      </c>
      <c r="AC176" s="95">
        <f>($K176="Bell Curve")*(_xlfn.NORM.DIST(AND(AC$6&gt;=$F176,AC$6&lt;=$H176)*(AC$6-$F176+1),$J176/2,$M176,TRUE)-_xlfn.NORM.DIST(AND(AC$6&gt;=$F176,AC$6&lt;=$H176)*(AB$6-$F176+1),$J176/2,$M176,TRUE))/(1-2*_xlfn.NORM.DIST(0,$J176/2,$M176,TRUE))*$D176+($K176="Steady Growth")*(AND(AC$6&gt;=$F176,AC$6&lt;=$H176)*((AC$6-$F176+1)/($J176*($J176+1)/2)*$D176))+($K176="custom")*CustCF!W176</f>
        <v>0</v>
      </c>
      <c r="AD176" s="95">
        <f>($K176="Bell Curve")*(_xlfn.NORM.DIST(AND(AD$6&gt;=$F176,AD$6&lt;=$H176)*(AD$6-$F176+1),$J176/2,$M176,TRUE)-_xlfn.NORM.DIST(AND(AD$6&gt;=$F176,AD$6&lt;=$H176)*(AC$6-$F176+1),$J176/2,$M176,TRUE))/(1-2*_xlfn.NORM.DIST(0,$J176/2,$M176,TRUE))*$D176+($K176="Steady Growth")*(AND(AD$6&gt;=$F176,AD$6&lt;=$H176)*((AD$6-$F176+1)/($J176*($J176+1)/2)*$D176))+($K176="custom")*CustCF!X176</f>
        <v>0</v>
      </c>
      <c r="AE176" s="95">
        <f>($K176="Bell Curve")*(_xlfn.NORM.DIST(AND(AE$6&gt;=$F176,AE$6&lt;=$H176)*(AE$6-$F176+1),$J176/2,$M176,TRUE)-_xlfn.NORM.DIST(AND(AE$6&gt;=$F176,AE$6&lt;=$H176)*(AD$6-$F176+1),$J176/2,$M176,TRUE))/(1-2*_xlfn.NORM.DIST(0,$J176/2,$M176,TRUE))*$D176+($K176="Steady Growth")*(AND(AE$6&gt;=$F176,AE$6&lt;=$H176)*((AE$6-$F176+1)/($J176*($J176+1)/2)*$D176))+($K176="custom")*CustCF!Y176</f>
        <v>0</v>
      </c>
      <c r="AF176" s="95">
        <f>($K176="Bell Curve")*(_xlfn.NORM.DIST(AND(AF$6&gt;=$F176,AF$6&lt;=$H176)*(AF$6-$F176+1),$J176/2,$M176,TRUE)-_xlfn.NORM.DIST(AND(AF$6&gt;=$F176,AF$6&lt;=$H176)*(AE$6-$F176+1),$J176/2,$M176,TRUE))/(1-2*_xlfn.NORM.DIST(0,$J176/2,$M176,TRUE))*$D176+($K176="Steady Growth")*(AND(AF$6&gt;=$F176,AF$6&lt;=$H176)*((AF$6-$F176+1)/($J176*($J176+1)/2)*$D176))+($K176="custom")*CustCF!Z176</f>
        <v>0</v>
      </c>
      <c r="AG176" s="95">
        <f>($K176="Bell Curve")*(_xlfn.NORM.DIST(AND(AG$6&gt;=$F176,AG$6&lt;=$H176)*(AG$6-$F176+1),$J176/2,$M176,TRUE)-_xlfn.NORM.DIST(AND(AG$6&gt;=$F176,AG$6&lt;=$H176)*(AF$6-$F176+1),$J176/2,$M176,TRUE))/(1-2*_xlfn.NORM.DIST(0,$J176/2,$M176,TRUE))*$D176+($K176="Steady Growth")*(AND(AG$6&gt;=$F176,AG$6&lt;=$H176)*((AG$6-$F176+1)/($J176*($J176+1)/2)*$D176))+($K176="custom")*CustCF!AA176</f>
        <v>0</v>
      </c>
      <c r="AH176" s="95">
        <f>($K176="Bell Curve")*(_xlfn.NORM.DIST(AND(AH$6&gt;=$F176,AH$6&lt;=$H176)*(AH$6-$F176+1),$J176/2,$M176,TRUE)-_xlfn.NORM.DIST(AND(AH$6&gt;=$F176,AH$6&lt;=$H176)*(AG$6-$F176+1),$J176/2,$M176,TRUE))/(1-2*_xlfn.NORM.DIST(0,$J176/2,$M176,TRUE))*$D176+($K176="Steady Growth")*(AND(AH$6&gt;=$F176,AH$6&lt;=$H176)*((AH$6-$F176+1)/($J176*($J176+1)/2)*$D176))+($K176="custom")*CustCF!AB176</f>
        <v>0</v>
      </c>
      <c r="AI176" s="95">
        <f>($K176="Bell Curve")*(_xlfn.NORM.DIST(AND(AI$6&gt;=$F176,AI$6&lt;=$H176)*(AI$6-$F176+1),$J176/2,$M176,TRUE)-_xlfn.NORM.DIST(AND(AI$6&gt;=$F176,AI$6&lt;=$H176)*(AH$6-$F176+1),$J176/2,$M176,TRUE))/(1-2*_xlfn.NORM.DIST(0,$J176/2,$M176,TRUE))*$D176+($K176="Steady Growth")*(AND(AI$6&gt;=$F176,AI$6&lt;=$H176)*((AI$6-$F176+1)/($J176*($J176+1)/2)*$D176))+($K176="custom")*CustCF!AC176</f>
        <v>0</v>
      </c>
      <c r="AJ176" s="95">
        <f>($K176="Bell Curve")*(_xlfn.NORM.DIST(AND(AJ$6&gt;=$F176,AJ$6&lt;=$H176)*(AJ$6-$F176+1),$J176/2,$M176,TRUE)-_xlfn.NORM.DIST(AND(AJ$6&gt;=$F176,AJ$6&lt;=$H176)*(AI$6-$F176+1),$J176/2,$M176,TRUE))/(1-2*_xlfn.NORM.DIST(0,$J176/2,$M176,TRUE))*$D176+($K176="Steady Growth")*(AND(AJ$6&gt;=$F176,AJ$6&lt;=$H176)*((AJ$6-$F176+1)/($J176*($J176+1)/2)*$D176))+($K176="custom")*CustCF!AD176</f>
        <v>0</v>
      </c>
      <c r="AK176" s="95">
        <f>($K176="Bell Curve")*(_xlfn.NORM.DIST(AND(AK$6&gt;=$F176,AK$6&lt;=$H176)*(AK$6-$F176+1),$J176/2,$M176,TRUE)-_xlfn.NORM.DIST(AND(AK$6&gt;=$F176,AK$6&lt;=$H176)*(AJ$6-$F176+1),$J176/2,$M176,TRUE))/(1-2*_xlfn.NORM.DIST(0,$J176/2,$M176,TRUE))*$D176+($K176="Steady Growth")*(AND(AK$6&gt;=$F176,AK$6&lt;=$H176)*((AK$6-$F176+1)/($J176*($J176+1)/2)*$D176))+($K176="custom")*CustCF!AE176</f>
        <v>0</v>
      </c>
      <c r="AL176" s="95">
        <f>($K176="Bell Curve")*(_xlfn.NORM.DIST(AND(AL$6&gt;=$F176,AL$6&lt;=$H176)*(AL$6-$F176+1),$J176/2,$M176,TRUE)-_xlfn.NORM.DIST(AND(AL$6&gt;=$F176,AL$6&lt;=$H176)*(AK$6-$F176+1),$J176/2,$M176,TRUE))/(1-2*_xlfn.NORM.DIST(0,$J176/2,$M176,TRUE))*$D176+($K176="Steady Growth")*(AND(AL$6&gt;=$F176,AL$6&lt;=$H176)*((AL$6-$F176+1)/($J176*($J176+1)/2)*$D176))+($K176="custom")*CustCF!AF176</f>
        <v>0</v>
      </c>
      <c r="AM176" s="95">
        <f>($K176="Bell Curve")*(_xlfn.NORM.DIST(AND(AM$6&gt;=$F176,AM$6&lt;=$H176)*(AM$6-$F176+1),$J176/2,$M176,TRUE)-_xlfn.NORM.DIST(AND(AM$6&gt;=$F176,AM$6&lt;=$H176)*(AL$6-$F176+1),$J176/2,$M176,TRUE))/(1-2*_xlfn.NORM.DIST(0,$J176/2,$M176,TRUE))*$D176+($K176="Steady Growth")*(AND(AM$6&gt;=$F176,AM$6&lt;=$H176)*((AM$6-$F176+1)/($J176*($J176+1)/2)*$D176))+($K176="custom")*CustCF!AG176</f>
        <v>0</v>
      </c>
      <c r="AN176" s="95">
        <f>($K176="Bell Curve")*(_xlfn.NORM.DIST(AND(AN$6&gt;=$F176,AN$6&lt;=$H176)*(AN$6-$F176+1),$J176/2,$M176,TRUE)-_xlfn.NORM.DIST(AND(AN$6&gt;=$F176,AN$6&lt;=$H176)*(AM$6-$F176+1),$J176/2,$M176,TRUE))/(1-2*_xlfn.NORM.DIST(0,$J176/2,$M176,TRUE))*$D176+($K176="Steady Growth")*(AND(AN$6&gt;=$F176,AN$6&lt;=$H176)*((AN$6-$F176+1)/($J176*($J176+1)/2)*$D176))+($K176="custom")*CustCF!AH176</f>
        <v>0</v>
      </c>
      <c r="AO176" s="95">
        <f>($K176="Bell Curve")*(_xlfn.NORM.DIST(AND(AO$6&gt;=$F176,AO$6&lt;=$H176)*(AO$6-$F176+1),$J176/2,$M176,TRUE)-_xlfn.NORM.DIST(AND(AO$6&gt;=$F176,AO$6&lt;=$H176)*(AN$6-$F176+1),$J176/2,$M176,TRUE))/(1-2*_xlfn.NORM.DIST(0,$J176/2,$M176,TRUE))*$D176+($K176="Steady Growth")*(AND(AO$6&gt;=$F176,AO$6&lt;=$H176)*((AO$6-$F176+1)/($J176*($J176+1)/2)*$D176))+($K176="custom")*CustCF!AI176</f>
        <v>0</v>
      </c>
      <c r="AP176" s="95">
        <f>($K176="Bell Curve")*(_xlfn.NORM.DIST(AND(AP$6&gt;=$F176,AP$6&lt;=$H176)*(AP$6-$F176+1),$J176/2,$M176,TRUE)-_xlfn.NORM.DIST(AND(AP$6&gt;=$F176,AP$6&lt;=$H176)*(AO$6-$F176+1),$J176/2,$M176,TRUE))/(1-2*_xlfn.NORM.DIST(0,$J176/2,$M176,TRUE))*$D176+($K176="Steady Growth")*(AND(AP$6&gt;=$F176,AP$6&lt;=$H176)*((AP$6-$F176+1)/($J176*($J176+1)/2)*$D176))+($K176="custom")*CustCF!AJ176</f>
        <v>0</v>
      </c>
      <c r="AQ176" s="95">
        <f>($K176="Bell Curve")*(_xlfn.NORM.DIST(AND(AQ$6&gt;=$F176,AQ$6&lt;=$H176)*(AQ$6-$F176+1),$J176/2,$M176,TRUE)-_xlfn.NORM.DIST(AND(AQ$6&gt;=$F176,AQ$6&lt;=$H176)*(AP$6-$F176+1),$J176/2,$M176,TRUE))/(1-2*_xlfn.NORM.DIST(0,$J176/2,$M176,TRUE))*$D176+($K176="Steady Growth")*(AND(AQ$6&gt;=$F176,AQ$6&lt;=$H176)*((AQ$6-$F176+1)/($J176*($J176+1)/2)*$D176))+($K176="custom")*CustCF!AK176</f>
        <v>0</v>
      </c>
      <c r="AR176" s="95">
        <f>($K176="Bell Curve")*(_xlfn.NORM.DIST(AND(AR$6&gt;=$F176,AR$6&lt;=$H176)*(AR$6-$F176+1),$J176/2,$M176,TRUE)-_xlfn.NORM.DIST(AND(AR$6&gt;=$F176,AR$6&lt;=$H176)*(AQ$6-$F176+1),$J176/2,$M176,TRUE))/(1-2*_xlfn.NORM.DIST(0,$J176/2,$M176,TRUE))*$D176+($K176="Steady Growth")*(AND(AR$6&gt;=$F176,AR$6&lt;=$H176)*((AR$6-$F176+1)/($J176*($J176+1)/2)*$D176))+($K176="custom")*CustCF!AL176</f>
        <v>0</v>
      </c>
      <c r="AS176" s="95">
        <f>($K176="Bell Curve")*(_xlfn.NORM.DIST(AND(AS$6&gt;=$F176,AS$6&lt;=$H176)*(AS$6-$F176+1),$J176/2,$M176,TRUE)-_xlfn.NORM.DIST(AND(AS$6&gt;=$F176,AS$6&lt;=$H176)*(AR$6-$F176+1),$J176/2,$M176,TRUE))/(1-2*_xlfn.NORM.DIST(0,$J176/2,$M176,TRUE))*$D176+($K176="Steady Growth")*(AND(AS$6&gt;=$F176,AS$6&lt;=$H176)*((AS$6-$F176+1)/($J176*($J176+1)/2)*$D176))+($K176="custom")*CustCF!AM176</f>
        <v>0</v>
      </c>
      <c r="AT176" s="95">
        <f>($K176="Bell Curve")*(_xlfn.NORM.DIST(AND(AT$6&gt;=$F176,AT$6&lt;=$H176)*(AT$6-$F176+1),$J176/2,$M176,TRUE)-_xlfn.NORM.DIST(AND(AT$6&gt;=$F176,AT$6&lt;=$H176)*(AS$6-$F176+1),$J176/2,$M176,TRUE))/(1-2*_xlfn.NORM.DIST(0,$J176/2,$M176,TRUE))*$D176+($K176="Steady Growth")*(AND(AT$6&gt;=$F176,AT$6&lt;=$H176)*((AT$6-$F176+1)/($J176*($J176+1)/2)*$D176))+($K176="custom")*CustCF!AN176</f>
        <v>0</v>
      </c>
      <c r="AU176" s="95">
        <f>($K176="Bell Curve")*(_xlfn.NORM.DIST(AND(AU$6&gt;=$F176,AU$6&lt;=$H176)*(AU$6-$F176+1),$J176/2,$M176,TRUE)-_xlfn.NORM.DIST(AND(AU$6&gt;=$F176,AU$6&lt;=$H176)*(AT$6-$F176+1),$J176/2,$M176,TRUE))/(1-2*_xlfn.NORM.DIST(0,$J176/2,$M176,TRUE))*$D176+($K176="Steady Growth")*(AND(AU$6&gt;=$F176,AU$6&lt;=$H176)*((AU$6-$F176+1)/($J176*($J176+1)/2)*$D176))+($K176="custom")*CustCF!AO176</f>
        <v>0</v>
      </c>
      <c r="AV176" s="95">
        <f>($K176="Bell Curve")*(_xlfn.NORM.DIST(AND(AV$6&gt;=$F176,AV$6&lt;=$H176)*(AV$6-$F176+1),$J176/2,$M176,TRUE)-_xlfn.NORM.DIST(AND(AV$6&gt;=$F176,AV$6&lt;=$H176)*(AU$6-$F176+1),$J176/2,$M176,TRUE))/(1-2*_xlfn.NORM.DIST(0,$J176/2,$M176,TRUE))*$D176+($K176="Steady Growth")*(AND(AV$6&gt;=$F176,AV$6&lt;=$H176)*((AV$6-$F176+1)/($J176*($J176+1)/2)*$D176))+($K176="custom")*CustCF!AP176</f>
        <v>0</v>
      </c>
      <c r="AW176" s="95">
        <f>($K176="Bell Curve")*(_xlfn.NORM.DIST(AND(AW$6&gt;=$F176,AW$6&lt;=$H176)*(AW$6-$F176+1),$J176/2,$M176,TRUE)-_xlfn.NORM.DIST(AND(AW$6&gt;=$F176,AW$6&lt;=$H176)*(AV$6-$F176+1),$J176/2,$M176,TRUE))/(1-2*_xlfn.NORM.DIST(0,$J176/2,$M176,TRUE))*$D176+($K176="Steady Growth")*(AND(AW$6&gt;=$F176,AW$6&lt;=$H176)*((AW$6-$F176+1)/($J176*($J176+1)/2)*$D176))+($K176="custom")*CustCF!AQ176</f>
        <v>0</v>
      </c>
      <c r="AX176" s="95">
        <f>($K176="Bell Curve")*(_xlfn.NORM.DIST(AND(AX$6&gt;=$F176,AX$6&lt;=$H176)*(AX$6-$F176+1),$J176/2,$M176,TRUE)-_xlfn.NORM.DIST(AND(AX$6&gt;=$F176,AX$6&lt;=$H176)*(AW$6-$F176+1),$J176/2,$M176,TRUE))/(1-2*_xlfn.NORM.DIST(0,$J176/2,$M176,TRUE))*$D176+($K176="Steady Growth")*(AND(AX$6&gt;=$F176,AX$6&lt;=$H176)*((AX$6-$F176+1)/($J176*($J176+1)/2)*$D176))+($K176="custom")*CustCF!AR176</f>
        <v>0</v>
      </c>
      <c r="AY176" s="95">
        <f>($K176="Bell Curve")*(_xlfn.NORM.DIST(AND(AY$6&gt;=$F176,AY$6&lt;=$H176)*(AY$6-$F176+1),$J176/2,$M176,TRUE)-_xlfn.NORM.DIST(AND(AY$6&gt;=$F176,AY$6&lt;=$H176)*(AX$6-$F176+1),$J176/2,$M176,TRUE))/(1-2*_xlfn.NORM.DIST(0,$J176/2,$M176,TRUE))*$D176+($K176="Steady Growth")*(AND(AY$6&gt;=$F176,AY$6&lt;=$H176)*((AY$6-$F176+1)/($J176*($J176+1)/2)*$D176))+($K176="custom")*CustCF!AS176</f>
        <v>0</v>
      </c>
      <c r="AZ176" s="95">
        <f>($K176="Bell Curve")*(_xlfn.NORM.DIST(AND(AZ$6&gt;=$F176,AZ$6&lt;=$H176)*(AZ$6-$F176+1),$J176/2,$M176,TRUE)-_xlfn.NORM.DIST(AND(AZ$6&gt;=$F176,AZ$6&lt;=$H176)*(AY$6-$F176+1),$J176/2,$M176,TRUE))/(1-2*_xlfn.NORM.DIST(0,$J176/2,$M176,TRUE))*$D176+($K176="Steady Growth")*(AND(AZ$6&gt;=$F176,AZ$6&lt;=$H176)*((AZ$6-$F176+1)/($J176*($J176+1)/2)*$D176))+($K176="custom")*CustCF!AT176</f>
        <v>0</v>
      </c>
      <c r="BA176" s="95">
        <f>($K176="Bell Curve")*(_xlfn.NORM.DIST(AND(BA$6&gt;=$F176,BA$6&lt;=$H176)*(BA$6-$F176+1),$J176/2,$M176,TRUE)-_xlfn.NORM.DIST(AND(BA$6&gt;=$F176,BA$6&lt;=$H176)*(AZ$6-$F176+1),$J176/2,$M176,TRUE))/(1-2*_xlfn.NORM.DIST(0,$J176/2,$M176,TRUE))*$D176+($K176="Steady Growth")*(AND(BA$6&gt;=$F176,BA$6&lt;=$H176)*((BA$6-$F176+1)/($J176*($J176+1)/2)*$D176))+($K176="custom")*CustCF!AU176</f>
        <v>0</v>
      </c>
      <c r="BB176" s="95">
        <f>($K176="Bell Curve")*(_xlfn.NORM.DIST(AND(BB$6&gt;=$F176,BB$6&lt;=$H176)*(BB$6-$F176+1),$J176/2,$M176,TRUE)-_xlfn.NORM.DIST(AND(BB$6&gt;=$F176,BB$6&lt;=$H176)*(BA$6-$F176+1),$J176/2,$M176,TRUE))/(1-2*_xlfn.NORM.DIST(0,$J176/2,$M176,TRUE))*$D176+($K176="Steady Growth")*(AND(BB$6&gt;=$F176,BB$6&lt;=$H176)*((BB$6-$F176+1)/($J176*($J176+1)/2)*$D176))+($K176="custom")*CustCF!AV176</f>
        <v>0</v>
      </c>
      <c r="BC176" s="95">
        <f>($K176="Bell Curve")*(_xlfn.NORM.DIST(AND(BC$6&gt;=$F176,BC$6&lt;=$H176)*(BC$6-$F176+1),$J176/2,$M176,TRUE)-_xlfn.NORM.DIST(AND(BC$6&gt;=$F176,BC$6&lt;=$H176)*(BB$6-$F176+1),$J176/2,$M176,TRUE))/(1-2*_xlfn.NORM.DIST(0,$J176/2,$M176,TRUE))*$D176+($K176="Steady Growth")*(AND(BC$6&gt;=$F176,BC$6&lt;=$H176)*((BC$6-$F176+1)/($J176*($J176+1)/2)*$D176))+($K176="custom")*CustCF!AW176</f>
        <v>0</v>
      </c>
      <c r="BD176" s="95">
        <f>($K176="Bell Curve")*(_xlfn.NORM.DIST(AND(BD$6&gt;=$F176,BD$6&lt;=$H176)*(BD$6-$F176+1),$J176/2,$M176,TRUE)-_xlfn.NORM.DIST(AND(BD$6&gt;=$F176,BD$6&lt;=$H176)*(BC$6-$F176+1),$J176/2,$M176,TRUE))/(1-2*_xlfn.NORM.DIST(0,$J176/2,$M176,TRUE))*$D176+($K176="Steady Growth")*(AND(BD$6&gt;=$F176,BD$6&lt;=$H176)*((BD$6-$F176+1)/($J176*($J176+1)/2)*$D176))+($K176="custom")*CustCF!AX176</f>
        <v>0</v>
      </c>
      <c r="BE176" s="95">
        <f>($K176="Bell Curve")*(_xlfn.NORM.DIST(AND(BE$6&gt;=$F176,BE$6&lt;=$H176)*(BE$6-$F176+1),$J176/2,$M176,TRUE)-_xlfn.NORM.DIST(AND(BE$6&gt;=$F176,BE$6&lt;=$H176)*(BD$6-$F176+1),$J176/2,$M176,TRUE))/(1-2*_xlfn.NORM.DIST(0,$J176/2,$M176,TRUE))*$D176+($K176="Steady Growth")*(AND(BE$6&gt;=$F176,BE$6&lt;=$H176)*((BE$6-$F176+1)/($J176*($J176+1)/2)*$D176))+($K176="custom")*CustCF!AY176</f>
        <v>0</v>
      </c>
      <c r="BF176" s="95">
        <f>($K176="Bell Curve")*(_xlfn.NORM.DIST(AND(BF$6&gt;=$F176,BF$6&lt;=$H176)*(BF$6-$F176+1),$J176/2,$M176,TRUE)-_xlfn.NORM.DIST(AND(BF$6&gt;=$F176,BF$6&lt;=$H176)*(BE$6-$F176+1),$J176/2,$M176,TRUE))/(1-2*_xlfn.NORM.DIST(0,$J176/2,$M176,TRUE))*$D176+($K176="Steady Growth")*(AND(BF$6&gt;=$F176,BF$6&lt;=$H176)*((BF$6-$F176+1)/($J176*($J176+1)/2)*$D176))+($K176="custom")*CustCF!AZ176</f>
        <v>0</v>
      </c>
      <c r="BG176" s="95">
        <f>($K176="Bell Curve")*(_xlfn.NORM.DIST(AND(BG$6&gt;=$F176,BG$6&lt;=$H176)*(BG$6-$F176+1),$J176/2,$M176,TRUE)-_xlfn.NORM.DIST(AND(BG$6&gt;=$F176,BG$6&lt;=$H176)*(BF$6-$F176+1),$J176/2,$M176,TRUE))/(1-2*_xlfn.NORM.DIST(0,$J176/2,$M176,TRUE))*$D176+($K176="Steady Growth")*(AND(BG$6&gt;=$F176,BG$6&lt;=$H176)*((BG$6-$F176+1)/($J176*($J176+1)/2)*$D176))+($K176="custom")*CustCF!BA176</f>
        <v>0</v>
      </c>
      <c r="BH176" s="95">
        <f>($K176="Bell Curve")*(_xlfn.NORM.DIST(AND(BH$6&gt;=$F176,BH$6&lt;=$H176)*(BH$6-$F176+1),$J176/2,$M176,TRUE)-_xlfn.NORM.DIST(AND(BH$6&gt;=$F176,BH$6&lt;=$H176)*(BG$6-$F176+1),$J176/2,$M176,TRUE))/(1-2*_xlfn.NORM.DIST(0,$J176/2,$M176,TRUE))*$D176+($K176="Steady Growth")*(AND(BH$6&gt;=$F176,BH$6&lt;=$H176)*((BH$6-$F176+1)/($J176*($J176+1)/2)*$D176))+($K176="custom")*CustCF!BB176</f>
        <v>0</v>
      </c>
      <c r="BI176" s="95">
        <f>($K176="Bell Curve")*(_xlfn.NORM.DIST(AND(BI$6&gt;=$F176,BI$6&lt;=$H176)*(BI$6-$F176+1),$J176/2,$M176,TRUE)-_xlfn.NORM.DIST(AND(BI$6&gt;=$F176,BI$6&lt;=$H176)*(BH$6-$F176+1),$J176/2,$M176,TRUE))/(1-2*_xlfn.NORM.DIST(0,$J176/2,$M176,TRUE))*$D176+($K176="Steady Growth")*(AND(BI$6&gt;=$F176,BI$6&lt;=$H176)*((BI$6-$F176+1)/($J176*($J176+1)/2)*$D176))+($K176="custom")*CustCF!BC176</f>
        <v>0</v>
      </c>
      <c r="BJ176" s="95">
        <f>($K176="Bell Curve")*(_xlfn.NORM.DIST(AND(BJ$6&gt;=$F176,BJ$6&lt;=$H176)*(BJ$6-$F176+1),$J176/2,$M176,TRUE)-_xlfn.NORM.DIST(AND(BJ$6&gt;=$F176,BJ$6&lt;=$H176)*(BI$6-$F176+1),$J176/2,$M176,TRUE))/(1-2*_xlfn.NORM.DIST(0,$J176/2,$M176,TRUE))*$D176+($K176="Steady Growth")*(AND(BJ$6&gt;=$F176,BJ$6&lt;=$H176)*((BJ$6-$F176+1)/($J176*($J176+1)/2)*$D176))+($K176="custom")*CustCF!BD176</f>
        <v>0</v>
      </c>
      <c r="BK176" s="95">
        <f>($K176="Bell Curve")*(_xlfn.NORM.DIST(AND(BK$6&gt;=$F176,BK$6&lt;=$H176)*(BK$6-$F176+1),$J176/2,$M176,TRUE)-_xlfn.NORM.DIST(AND(BK$6&gt;=$F176,BK$6&lt;=$H176)*(BJ$6-$F176+1),$J176/2,$M176,TRUE))/(1-2*_xlfn.NORM.DIST(0,$J176/2,$M176,TRUE))*$D176+($K176="Steady Growth")*(AND(BK$6&gt;=$F176,BK$6&lt;=$H176)*((BK$6-$F176+1)/($J176*($J176+1)/2)*$D176))+($K176="custom")*CustCF!BE176</f>
        <v>0</v>
      </c>
      <c r="BL176" s="95">
        <f>($K176="Bell Curve")*(_xlfn.NORM.DIST(AND(BL$6&gt;=$F176,BL$6&lt;=$H176)*(BL$6-$F176+1),$J176/2,$M176,TRUE)-_xlfn.NORM.DIST(AND(BL$6&gt;=$F176,BL$6&lt;=$H176)*(BK$6-$F176+1),$J176/2,$M176,TRUE))/(1-2*_xlfn.NORM.DIST(0,$J176/2,$M176,TRUE))*$D176+($K176="Steady Growth")*(AND(BL$6&gt;=$F176,BL$6&lt;=$H176)*((BL$6-$F176+1)/($J176*($J176+1)/2)*$D176))+($K176="custom")*CustCF!BF176</f>
        <v>0</v>
      </c>
      <c r="BM176" s="95">
        <f>($K176="Bell Curve")*(_xlfn.NORM.DIST(AND(BM$6&gt;=$F176,BM$6&lt;=$H176)*(BM$6-$F176+1),$J176/2,$M176,TRUE)-_xlfn.NORM.DIST(AND(BM$6&gt;=$F176,BM$6&lt;=$H176)*(BL$6-$F176+1),$J176/2,$M176,TRUE))/(1-2*_xlfn.NORM.DIST(0,$J176/2,$M176,TRUE))*$D176+($K176="Steady Growth")*(AND(BM$6&gt;=$F176,BM$6&lt;=$H176)*((BM$6-$F176+1)/($J176*($J176+1)/2)*$D176))+($K176="custom")*CustCF!BG176</f>
        <v>0</v>
      </c>
      <c r="BN176" s="95">
        <f>($K176="Bell Curve")*(_xlfn.NORM.DIST(AND(BN$6&gt;=$F176,BN$6&lt;=$H176)*(BN$6-$F176+1),$J176/2,$M176,TRUE)-_xlfn.NORM.DIST(AND(BN$6&gt;=$F176,BN$6&lt;=$H176)*(BM$6-$F176+1),$J176/2,$M176,TRUE))/(1-2*_xlfn.NORM.DIST(0,$J176/2,$M176,TRUE))*$D176+($K176="Steady Growth")*(AND(BN$6&gt;=$F176,BN$6&lt;=$H176)*((BN$6-$F176+1)/($J176*($J176+1)/2)*$D176))+($K176="custom")*CustCF!BH176</f>
        <v>0</v>
      </c>
      <c r="BO176" s="95">
        <f>($K176="Bell Curve")*(_xlfn.NORM.DIST(AND(BO$6&gt;=$F176,BO$6&lt;=$H176)*(BO$6-$F176+1),$J176/2,$M176,TRUE)-_xlfn.NORM.DIST(AND(BO$6&gt;=$F176,BO$6&lt;=$H176)*(BN$6-$F176+1),$J176/2,$M176,TRUE))/(1-2*_xlfn.NORM.DIST(0,$J176/2,$M176,TRUE))*$D176+($K176="Steady Growth")*(AND(BO$6&gt;=$F176,BO$6&lt;=$H176)*((BO$6-$F176+1)/($J176*($J176+1)/2)*$D176))+($K176="custom")*CustCF!BI176</f>
        <v>0</v>
      </c>
      <c r="BP176" s="95">
        <f>($K176="Bell Curve")*(_xlfn.NORM.DIST(AND(BP$6&gt;=$F176,BP$6&lt;=$H176)*(BP$6-$F176+1),$J176/2,$M176,TRUE)-_xlfn.NORM.DIST(AND(BP$6&gt;=$F176,BP$6&lt;=$H176)*(BO$6-$F176+1),$J176/2,$M176,TRUE))/(1-2*_xlfn.NORM.DIST(0,$J176/2,$M176,TRUE))*$D176+($K176="Steady Growth")*(AND(BP$6&gt;=$F176,BP$6&lt;=$H176)*((BP$6-$F176+1)/($J176*($J176+1)/2)*$D176))+($K176="custom")*CustCF!BJ176</f>
        <v>0</v>
      </c>
      <c r="BQ176" s="95">
        <f>($K176="Bell Curve")*(_xlfn.NORM.DIST(AND(BQ$6&gt;=$F176,BQ$6&lt;=$H176)*(BQ$6-$F176+1),$J176/2,$M176,TRUE)-_xlfn.NORM.DIST(AND(BQ$6&gt;=$F176,BQ$6&lt;=$H176)*(BP$6-$F176+1),$J176/2,$M176,TRUE))/(1-2*_xlfn.NORM.DIST(0,$J176/2,$M176,TRUE))*$D176+($K176="Steady Growth")*(AND(BQ$6&gt;=$F176,BQ$6&lt;=$H176)*((BQ$6-$F176+1)/($J176*($J176+1)/2)*$D176))+($K176="custom")*CustCF!BK176</f>
        <v>0</v>
      </c>
      <c r="BR176" s="95">
        <f>($K176="Bell Curve")*(_xlfn.NORM.DIST(AND(BR$6&gt;=$F176,BR$6&lt;=$H176)*(BR$6-$F176+1),$J176/2,$M176,TRUE)-_xlfn.NORM.DIST(AND(BR$6&gt;=$F176,BR$6&lt;=$H176)*(BQ$6-$F176+1),$J176/2,$M176,TRUE))/(1-2*_xlfn.NORM.DIST(0,$J176/2,$M176,TRUE))*$D176+($K176="Steady Growth")*(AND(BR$6&gt;=$F176,BR$6&lt;=$H176)*((BR$6-$F176+1)/($J176*($J176+1)/2)*$D176))+($K176="custom")*CustCF!BL176</f>
        <v>0</v>
      </c>
      <c r="BS176" s="95">
        <f>($K176="Bell Curve")*(_xlfn.NORM.DIST(AND(BS$6&gt;=$F176,BS$6&lt;=$H176)*(BS$6-$F176+1),$J176/2,$M176,TRUE)-_xlfn.NORM.DIST(AND(BS$6&gt;=$F176,BS$6&lt;=$H176)*(BR$6-$F176+1),$J176/2,$M176,TRUE))/(1-2*_xlfn.NORM.DIST(0,$J176/2,$M176,TRUE))*$D176+($K176="Steady Growth")*(AND(BS$6&gt;=$F176,BS$6&lt;=$H176)*((BS$6-$F176+1)/($J176*($J176+1)/2)*$D176))+($K176="custom")*CustCF!BM176</f>
        <v>0</v>
      </c>
      <c r="BT176" s="95">
        <f>($K176="Bell Curve")*(_xlfn.NORM.DIST(AND(BT$6&gt;=$F176,BT$6&lt;=$H176)*(BT$6-$F176+1),$J176/2,$M176,TRUE)-_xlfn.NORM.DIST(AND(BT$6&gt;=$F176,BT$6&lt;=$H176)*(BS$6-$F176+1),$J176/2,$M176,TRUE))/(1-2*_xlfn.NORM.DIST(0,$J176/2,$M176,TRUE))*$D176+($K176="Steady Growth")*(AND(BT$6&gt;=$F176,BT$6&lt;=$H176)*((BT$6-$F176+1)/($J176*($J176+1)/2)*$D176))+($K176="custom")*CustCF!BN176</f>
        <v>0</v>
      </c>
      <c r="BU176" s="95">
        <f>($K176="Bell Curve")*(_xlfn.NORM.DIST(AND(BU$6&gt;=$F176,BU$6&lt;=$H176)*(BU$6-$F176+1),$J176/2,$M176,TRUE)-_xlfn.NORM.DIST(AND(BU$6&gt;=$F176,BU$6&lt;=$H176)*(BT$6-$F176+1),$J176/2,$M176,TRUE))/(1-2*_xlfn.NORM.DIST(0,$J176/2,$M176,TRUE))*$D176+($K176="Steady Growth")*(AND(BU$6&gt;=$F176,BU$6&lt;=$H176)*((BU$6-$F176+1)/($J176*($J176+1)/2)*$D176))+($K176="custom")*CustCF!BO176</f>
        <v>0</v>
      </c>
      <c r="BV176" s="95">
        <f>($K176="Bell Curve")*(_xlfn.NORM.DIST(AND(BV$6&gt;=$F176,BV$6&lt;=$H176)*(BV$6-$F176+1),$J176/2,$M176,TRUE)-_xlfn.NORM.DIST(AND(BV$6&gt;=$F176,BV$6&lt;=$H176)*(BU$6-$F176+1),$J176/2,$M176,TRUE))/(1-2*_xlfn.NORM.DIST(0,$J176/2,$M176,TRUE))*$D176+($K176="Steady Growth")*(AND(BV$6&gt;=$F176,BV$6&lt;=$H176)*((BV$6-$F176+1)/($J176*($J176+1)/2)*$D176))+($K176="custom")*CustCF!BP176</f>
        <v>0</v>
      </c>
      <c r="BW176" s="95">
        <f>($K176="Bell Curve")*(_xlfn.NORM.DIST(AND(BW$6&gt;=$F176,BW$6&lt;=$H176)*(BW$6-$F176+1),$J176/2,$M176,TRUE)-_xlfn.NORM.DIST(AND(BW$6&gt;=$F176,BW$6&lt;=$H176)*(BV$6-$F176+1),$J176/2,$M176,TRUE))/(1-2*_xlfn.NORM.DIST(0,$J176/2,$M176,TRUE))*$D176+($K176="Steady Growth")*(AND(BW$6&gt;=$F176,BW$6&lt;=$H176)*((BW$6-$F176+1)/($J176*($J176+1)/2)*$D176))+($K176="custom")*CustCF!BQ176</f>
        <v>0</v>
      </c>
      <c r="BX176" s="95">
        <f>($K176="Bell Curve")*(_xlfn.NORM.DIST(AND(BX$6&gt;=$F176,BX$6&lt;=$H176)*(BX$6-$F176+1),$J176/2,$M176,TRUE)-_xlfn.NORM.DIST(AND(BX$6&gt;=$F176,BX$6&lt;=$H176)*(BW$6-$F176+1),$J176/2,$M176,TRUE))/(1-2*_xlfn.NORM.DIST(0,$J176/2,$M176,TRUE))*$D176+($K176="Steady Growth")*(AND(BX$6&gt;=$F176,BX$6&lt;=$H176)*((BX$6-$F176+1)/($J176*($J176+1)/2)*$D176))+($K176="custom")*CustCF!BR176</f>
        <v>0</v>
      </c>
      <c r="BY176" s="95">
        <f>($K176="Bell Curve")*(_xlfn.NORM.DIST(AND(BY$6&gt;=$F176,BY$6&lt;=$H176)*(BY$6-$F176+1),$J176/2,$M176,TRUE)-_xlfn.NORM.DIST(AND(BY$6&gt;=$F176,BY$6&lt;=$H176)*(BX$6-$F176+1),$J176/2,$M176,TRUE))/(1-2*_xlfn.NORM.DIST(0,$J176/2,$M176,TRUE))*$D176+($K176="Steady Growth")*(AND(BY$6&gt;=$F176,BY$6&lt;=$H176)*((BY$6-$F176+1)/($J176*($J176+1)/2)*$D176))+($K176="custom")*CustCF!BS176</f>
        <v>0</v>
      </c>
      <c r="BZ176" s="95">
        <f>($K176="Bell Curve")*(_xlfn.NORM.DIST(AND(BZ$6&gt;=$F176,BZ$6&lt;=$H176)*(BZ$6-$F176+1),$J176/2,$M176,TRUE)-_xlfn.NORM.DIST(AND(BZ$6&gt;=$F176,BZ$6&lt;=$H176)*(BY$6-$F176+1),$J176/2,$M176,TRUE))/(1-2*_xlfn.NORM.DIST(0,$J176/2,$M176,TRUE))*$D176+($K176="Steady Growth")*(AND(BZ$6&gt;=$F176,BZ$6&lt;=$H176)*((BZ$6-$F176+1)/($J176*($J176+1)/2)*$D176))+($K176="custom")*CustCF!BT176</f>
        <v>0</v>
      </c>
      <c r="CA176" s="95">
        <f>($K176="Bell Curve")*(_xlfn.NORM.DIST(AND(CA$6&gt;=$F176,CA$6&lt;=$H176)*(CA$6-$F176+1),$J176/2,$M176,TRUE)-_xlfn.NORM.DIST(AND(CA$6&gt;=$F176,CA$6&lt;=$H176)*(BZ$6-$F176+1),$J176/2,$M176,TRUE))/(1-2*_xlfn.NORM.DIST(0,$J176/2,$M176,TRUE))*$D176+($K176="Steady Growth")*(AND(CA$6&gt;=$F176,CA$6&lt;=$H176)*((CA$6-$F176+1)/($J176*($J176+1)/2)*$D176))+($K176="custom")*CustCF!BU176</f>
        <v>0</v>
      </c>
      <c r="CB176" s="95">
        <f>($K176="Bell Curve")*(_xlfn.NORM.DIST(AND(CB$6&gt;=$F176,CB$6&lt;=$H176)*(CB$6-$F176+1),$J176/2,$M176,TRUE)-_xlfn.NORM.DIST(AND(CB$6&gt;=$F176,CB$6&lt;=$H176)*(CA$6-$F176+1),$J176/2,$M176,TRUE))/(1-2*_xlfn.NORM.DIST(0,$J176/2,$M176,TRUE))*$D176+($K176="Steady Growth")*(AND(CB$6&gt;=$F176,CB$6&lt;=$H176)*((CB$6-$F176+1)/($J176*($J176+1)/2)*$D176))+($K176="custom")*CustCF!BV176</f>
        <v>0</v>
      </c>
      <c r="CC176" s="95">
        <f>($K176="Bell Curve")*(_xlfn.NORM.DIST(AND(CC$6&gt;=$F176,CC$6&lt;=$H176)*(CC$6-$F176+1),$J176/2,$M176,TRUE)-_xlfn.NORM.DIST(AND(CC$6&gt;=$F176,CC$6&lt;=$H176)*(CB$6-$F176+1),$J176/2,$M176,TRUE))/(1-2*_xlfn.NORM.DIST(0,$J176/2,$M176,TRUE))*$D176+($K176="Steady Growth")*(AND(CC$6&gt;=$F176,CC$6&lt;=$H176)*((CC$6-$F176+1)/($J176*($J176+1)/2)*$D176))+($K176="custom")*CustCF!BW176</f>
        <v>0</v>
      </c>
      <c r="CD176" s="95">
        <f>($K176="Bell Curve")*(_xlfn.NORM.DIST(AND(CD$6&gt;=$F176,CD$6&lt;=$H176)*(CD$6-$F176+1),$J176/2,$M176,TRUE)-_xlfn.NORM.DIST(AND(CD$6&gt;=$F176,CD$6&lt;=$H176)*(CC$6-$F176+1),$J176/2,$M176,TRUE))/(1-2*_xlfn.NORM.DIST(0,$J176/2,$M176,TRUE))*$D176+($K176="Steady Growth")*(AND(CD$6&gt;=$F176,CD$6&lt;=$H176)*((CD$6-$F176+1)/($J176*($J176+1)/2)*$D176))+($K176="custom")*CustCF!BX176</f>
        <v>0</v>
      </c>
      <c r="CE176" s="95">
        <f>($K176="Bell Curve")*(_xlfn.NORM.DIST(AND(CE$6&gt;=$F176,CE$6&lt;=$H176)*(CE$6-$F176+1),$J176/2,$M176,TRUE)-_xlfn.NORM.DIST(AND(CE$6&gt;=$F176,CE$6&lt;=$H176)*(CD$6-$F176+1),$J176/2,$M176,TRUE))/(1-2*_xlfn.NORM.DIST(0,$J176/2,$M176,TRUE))*$D176+($K176="Steady Growth")*(AND(CE$6&gt;=$F176,CE$6&lt;=$H176)*((CE$6-$F176+1)/($J176*($J176+1)/2)*$D176))+($K176="custom")*CustCF!BY176</f>
        <v>0</v>
      </c>
      <c r="CF176" s="95">
        <f>($K176="Bell Curve")*(_xlfn.NORM.DIST(AND(CF$6&gt;=$F176,CF$6&lt;=$H176)*(CF$6-$F176+1),$J176/2,$M176,TRUE)-_xlfn.NORM.DIST(AND(CF$6&gt;=$F176,CF$6&lt;=$H176)*(CE$6-$F176+1),$J176/2,$M176,TRUE))/(1-2*_xlfn.NORM.DIST(0,$J176/2,$M176,TRUE))*$D176+($K176="Steady Growth")*(AND(CF$6&gt;=$F176,CF$6&lt;=$H176)*((CF$6-$F176+1)/($J176*($J176+1)/2)*$D176))+($K176="custom")*CustCF!BZ176</f>
        <v>0</v>
      </c>
      <c r="CG176" s="95">
        <f>($K176="Bell Curve")*(_xlfn.NORM.DIST(AND(CG$6&gt;=$F176,CG$6&lt;=$H176)*(CG$6-$F176+1),$J176/2,$M176,TRUE)-_xlfn.NORM.DIST(AND(CG$6&gt;=$F176,CG$6&lt;=$H176)*(CF$6-$F176+1),$J176/2,$M176,TRUE))/(1-2*_xlfn.NORM.DIST(0,$J176/2,$M176,TRUE))*$D176+($K176="Steady Growth")*(AND(CG$6&gt;=$F176,CG$6&lt;=$H176)*((CG$6-$F176+1)/($J176*($J176+1)/2)*$D176))+($K176="custom")*CustCF!CA176</f>
        <v>0</v>
      </c>
      <c r="CH176" s="95">
        <f>($K176="Bell Curve")*(_xlfn.NORM.DIST(AND(CH$6&gt;=$F176,CH$6&lt;=$H176)*(CH$6-$F176+1),$J176/2,$M176,TRUE)-_xlfn.NORM.DIST(AND(CH$6&gt;=$F176,CH$6&lt;=$H176)*(CG$6-$F176+1),$J176/2,$M176,TRUE))/(1-2*_xlfn.NORM.DIST(0,$J176/2,$M176,TRUE))*$D176+($K176="Steady Growth")*(AND(CH$6&gt;=$F176,CH$6&lt;=$H176)*((CH$6-$F176+1)/($J176*($J176+1)/2)*$D176))+($K176="custom")*CustCF!CB176</f>
        <v>0</v>
      </c>
      <c r="CI176" s="95">
        <f>($K176="Bell Curve")*(_xlfn.NORM.DIST(AND(CI$6&gt;=$F176,CI$6&lt;=$H176)*(CI$6-$F176+1),$J176/2,$M176,TRUE)-_xlfn.NORM.DIST(AND(CI$6&gt;=$F176,CI$6&lt;=$H176)*(CH$6-$F176+1),$J176/2,$M176,TRUE))/(1-2*_xlfn.NORM.DIST(0,$J176/2,$M176,TRUE))*$D176+($K176="Steady Growth")*(AND(CI$6&gt;=$F176,CI$6&lt;=$H176)*((CI$6-$F176+1)/($J176*($J176+1)/2)*$D176))+($K176="custom")*CustCF!CC176</f>
        <v>0</v>
      </c>
      <c r="CJ176" s="95">
        <f>($K176="Bell Curve")*(_xlfn.NORM.DIST(AND(CJ$6&gt;=$F176,CJ$6&lt;=$H176)*(CJ$6-$F176+1),$J176/2,$M176,TRUE)-_xlfn.NORM.DIST(AND(CJ$6&gt;=$F176,CJ$6&lt;=$H176)*(CI$6-$F176+1),$J176/2,$M176,TRUE))/(1-2*_xlfn.NORM.DIST(0,$J176/2,$M176,TRUE))*$D176+($K176="Steady Growth")*(AND(CJ$6&gt;=$F176,CJ$6&lt;=$H176)*((CJ$6-$F176+1)/($J176*($J176+1)/2)*$D176))+($K176="custom")*CustCF!CD176</f>
        <v>0</v>
      </c>
      <c r="CK176" s="95">
        <f>($K176="Bell Curve")*(_xlfn.NORM.DIST(AND(CK$6&gt;=$F176,CK$6&lt;=$H176)*(CK$6-$F176+1),$J176/2,$M176,TRUE)-_xlfn.NORM.DIST(AND(CK$6&gt;=$F176,CK$6&lt;=$H176)*(CJ$6-$F176+1),$J176/2,$M176,TRUE))/(1-2*_xlfn.NORM.DIST(0,$J176/2,$M176,TRUE))*$D176+($K176="Steady Growth")*(AND(CK$6&gt;=$F176,CK$6&lt;=$H176)*((CK$6-$F176+1)/($J176*($J176+1)/2)*$D176))+($K176="custom")*CustCF!CE176</f>
        <v>0</v>
      </c>
      <c r="CL176" s="95">
        <f>($K176="Bell Curve")*(_xlfn.NORM.DIST(AND(CL$6&gt;=$F176,CL$6&lt;=$H176)*(CL$6-$F176+1),$J176/2,$M176,TRUE)-_xlfn.NORM.DIST(AND(CL$6&gt;=$F176,CL$6&lt;=$H176)*(CK$6-$F176+1),$J176/2,$M176,TRUE))/(1-2*_xlfn.NORM.DIST(0,$J176/2,$M176,TRUE))*$D176+($K176="Steady Growth")*(AND(CL$6&gt;=$F176,CL$6&lt;=$H176)*((CL$6-$F176+1)/($J176*($J176+1)/2)*$D176))+($K176="custom")*CustCF!CF176</f>
        <v>0</v>
      </c>
      <c r="CM176" s="95">
        <f>($K176="Bell Curve")*(_xlfn.NORM.DIST(AND(CM$6&gt;=$F176,CM$6&lt;=$H176)*(CM$6-$F176+1),$J176/2,$M176,TRUE)-_xlfn.NORM.DIST(AND(CM$6&gt;=$F176,CM$6&lt;=$H176)*(CL$6-$F176+1),$J176/2,$M176,TRUE))/(1-2*_xlfn.NORM.DIST(0,$J176/2,$M176,TRUE))*$D176+($K176="Steady Growth")*(AND(CM$6&gt;=$F176,CM$6&lt;=$H176)*((CM$6-$F176+1)/($J176*($J176+1)/2)*$D176))+($K176="custom")*CustCF!CG176</f>
        <v>0</v>
      </c>
      <c r="CN176" s="95">
        <f>($K176="Bell Curve")*(_xlfn.NORM.DIST(AND(CN$6&gt;=$F176,CN$6&lt;=$H176)*(CN$6-$F176+1),$J176/2,$M176,TRUE)-_xlfn.NORM.DIST(AND(CN$6&gt;=$F176,CN$6&lt;=$H176)*(CM$6-$F176+1),$J176/2,$M176,TRUE))/(1-2*_xlfn.NORM.DIST(0,$J176/2,$M176,TRUE))*$D176+($K176="Steady Growth")*(AND(CN$6&gt;=$F176,CN$6&lt;=$H176)*((CN$6-$F176+1)/($J176*($J176+1)/2)*$D176))+($K176="custom")*CustCF!CH176</f>
        <v>0</v>
      </c>
      <c r="CO176" s="95">
        <f>($K176="Bell Curve")*(_xlfn.NORM.DIST(AND(CO$6&gt;=$F176,CO$6&lt;=$H176)*(CO$6-$F176+1),$J176/2,$M176,TRUE)-_xlfn.NORM.DIST(AND(CO$6&gt;=$F176,CO$6&lt;=$H176)*(CN$6-$F176+1),$J176/2,$M176,TRUE))/(1-2*_xlfn.NORM.DIST(0,$J176/2,$M176,TRUE))*$D176+($K176="Steady Growth")*(AND(CO$6&gt;=$F176,CO$6&lt;=$H176)*((CO$6-$F176+1)/($J176*($J176+1)/2)*$D176))+($K176="custom")*CustCF!CI176</f>
        <v>0</v>
      </c>
      <c r="CP176" s="95">
        <f>($K176="Bell Curve")*(_xlfn.NORM.DIST(AND(CP$6&gt;=$F176,CP$6&lt;=$H176)*(CP$6-$F176+1),$J176/2,$M176,TRUE)-_xlfn.NORM.DIST(AND(CP$6&gt;=$F176,CP$6&lt;=$H176)*(CO$6-$F176+1),$J176/2,$M176,TRUE))/(1-2*_xlfn.NORM.DIST(0,$J176/2,$M176,TRUE))*$D176+($K176="Steady Growth")*(AND(CP$6&gt;=$F176,CP$6&lt;=$H176)*((CP$6-$F176+1)/($J176*($J176+1)/2)*$D176))+($K176="custom")*CustCF!CJ176</f>
        <v>0</v>
      </c>
      <c r="CQ176" s="95">
        <f>($K176="Bell Curve")*(_xlfn.NORM.DIST(AND(CQ$6&gt;=$F176,CQ$6&lt;=$H176)*(CQ$6-$F176+1),$J176/2,$M176,TRUE)-_xlfn.NORM.DIST(AND(CQ$6&gt;=$F176,CQ$6&lt;=$H176)*(CP$6-$F176+1),$J176/2,$M176,TRUE))/(1-2*_xlfn.NORM.DIST(0,$J176/2,$M176,TRUE))*$D176+($K176="Steady Growth")*(AND(CQ$6&gt;=$F176,CQ$6&lt;=$H176)*((CQ$6-$F176+1)/($J176*($J176+1)/2)*$D176))+($K176="custom")*CustCF!CK176</f>
        <v>0</v>
      </c>
      <c r="CR176" s="95">
        <f>($K176="Bell Curve")*(_xlfn.NORM.DIST(AND(CR$6&gt;=$F176,CR$6&lt;=$H176)*(CR$6-$F176+1),$J176/2,$M176,TRUE)-_xlfn.NORM.DIST(AND(CR$6&gt;=$F176,CR$6&lt;=$H176)*(CQ$6-$F176+1),$J176/2,$M176,TRUE))/(1-2*_xlfn.NORM.DIST(0,$J176/2,$M176,TRUE))*$D176+($K176="Steady Growth")*(AND(CR$6&gt;=$F176,CR$6&lt;=$H176)*((CR$6-$F176+1)/($J176*($J176+1)/2)*$D176))+($K176="custom")*CustCF!CL176</f>
        <v>0</v>
      </c>
      <c r="CS176" s="95">
        <f>($K176="Bell Curve")*(_xlfn.NORM.DIST(AND(CS$6&gt;=$F176,CS$6&lt;=$H176)*(CS$6-$F176+1),$J176/2,$M176,TRUE)-_xlfn.NORM.DIST(AND(CS$6&gt;=$F176,CS$6&lt;=$H176)*(CR$6-$F176+1),$J176/2,$M176,TRUE))/(1-2*_xlfn.NORM.DIST(0,$J176/2,$M176,TRUE))*$D176+($K176="Steady Growth")*(AND(CS$6&gt;=$F176,CS$6&lt;=$H176)*((CS$6-$F176+1)/($J176*($J176+1)/2)*$D176))+($K176="custom")*CustCF!CM176</f>
        <v>0</v>
      </c>
      <c r="CT176" s="95">
        <f>($K176="Bell Curve")*(_xlfn.NORM.DIST(AND(CT$6&gt;=$F176,CT$6&lt;=$H176)*(CT$6-$F176+1),$J176/2,$M176,TRUE)-_xlfn.NORM.DIST(AND(CT$6&gt;=$F176,CT$6&lt;=$H176)*(CS$6-$F176+1),$J176/2,$M176,TRUE))/(1-2*_xlfn.NORM.DIST(0,$J176/2,$M176,TRUE))*$D176+($K176="Steady Growth")*(AND(CT$6&gt;=$F176,CT$6&lt;=$H176)*((CT$6-$F176+1)/($J176*($J176+1)/2)*$D176))+($K176="custom")*CustCF!CN176</f>
        <v>0</v>
      </c>
      <c r="CU176" s="95">
        <f>($K176="Bell Curve")*(_xlfn.NORM.DIST(AND(CU$6&gt;=$F176,CU$6&lt;=$H176)*(CU$6-$F176+1),$J176/2,$M176,TRUE)-_xlfn.NORM.DIST(AND(CU$6&gt;=$F176,CU$6&lt;=$H176)*(CT$6-$F176+1),$J176/2,$M176,TRUE))/(1-2*_xlfn.NORM.DIST(0,$J176/2,$M176,TRUE))*$D176+($K176="Steady Growth")*(AND(CU$6&gt;=$F176,CU$6&lt;=$H176)*((CU$6-$F176+1)/($J176*($J176+1)/2)*$D176))+($K176="custom")*CustCF!CO176</f>
        <v>0</v>
      </c>
      <c r="CV176" s="95">
        <f>($K176="Bell Curve")*(_xlfn.NORM.DIST(AND(CV$6&gt;=$F176,CV$6&lt;=$H176)*(CV$6-$F176+1),$J176/2,$M176,TRUE)-_xlfn.NORM.DIST(AND(CV$6&gt;=$F176,CV$6&lt;=$H176)*(CU$6-$F176+1),$J176/2,$M176,TRUE))/(1-2*_xlfn.NORM.DIST(0,$J176/2,$M176,TRUE))*$D176+($K176="Steady Growth")*(AND(CV$6&gt;=$F176,CV$6&lt;=$H176)*((CV$6-$F176+1)/($J176*($J176+1)/2)*$D176))+($K176="custom")*CustCF!CP176</f>
        <v>0</v>
      </c>
      <c r="CW176" s="95">
        <f>($K176="Bell Curve")*(_xlfn.NORM.DIST(AND(CW$6&gt;=$F176,CW$6&lt;=$H176)*(CW$6-$F176+1),$J176/2,$M176,TRUE)-_xlfn.NORM.DIST(AND(CW$6&gt;=$F176,CW$6&lt;=$H176)*(CV$6-$F176+1),$J176/2,$M176,TRUE))/(1-2*_xlfn.NORM.DIST(0,$J176/2,$M176,TRUE))*$D176+($K176="Steady Growth")*(AND(CW$6&gt;=$F176,CW$6&lt;=$H176)*((CW$6-$F176+1)/($J176*($J176+1)/2)*$D176))+($K176="custom")*CustCF!CQ176</f>
        <v>0</v>
      </c>
      <c r="CX176" s="95">
        <f>($K176="Bell Curve")*(_xlfn.NORM.DIST(AND(CX$6&gt;=$F176,CX$6&lt;=$H176)*(CX$6-$F176+1),$J176/2,$M176,TRUE)-_xlfn.NORM.DIST(AND(CX$6&gt;=$F176,CX$6&lt;=$H176)*(CW$6-$F176+1),$J176/2,$M176,TRUE))/(1-2*_xlfn.NORM.DIST(0,$J176/2,$M176,TRUE))*$D176+($K176="Steady Growth")*(AND(CX$6&gt;=$F176,CX$6&lt;=$H176)*((CX$6-$F176+1)/($J176*($J176+1)/2)*$D176))+($K176="custom")*CustCF!CR176</f>
        <v>0</v>
      </c>
      <c r="CY176" s="95">
        <f>($K176="Bell Curve")*(_xlfn.NORM.DIST(AND(CY$6&gt;=$F176,CY$6&lt;=$H176)*(CY$6-$F176+1),$J176/2,$M176,TRUE)-_xlfn.NORM.DIST(AND(CY$6&gt;=$F176,CY$6&lt;=$H176)*(CX$6-$F176+1),$J176/2,$M176,TRUE))/(1-2*_xlfn.NORM.DIST(0,$J176/2,$M176,TRUE))*$D176+($K176="Steady Growth")*(AND(CY$6&gt;=$F176,CY$6&lt;=$H176)*((CY$6-$F176+1)/($J176*($J176+1)/2)*$D176))+($K176="custom")*CustCF!CS176</f>
        <v>0</v>
      </c>
      <c r="CZ176" s="95">
        <f>($K176="Bell Curve")*(_xlfn.NORM.DIST(AND(CZ$6&gt;=$F176,CZ$6&lt;=$H176)*(CZ$6-$F176+1),$J176/2,$M176,TRUE)-_xlfn.NORM.DIST(AND(CZ$6&gt;=$F176,CZ$6&lt;=$H176)*(CY$6-$F176+1),$J176/2,$M176,TRUE))/(1-2*_xlfn.NORM.DIST(0,$J176/2,$M176,TRUE))*$D176+($K176="Steady Growth")*(AND(CZ$6&gt;=$F176,CZ$6&lt;=$H176)*((CZ$6-$F176+1)/($J176*($J176+1)/2)*$D176))+($K176="custom")*CustCF!CT176</f>
        <v>0</v>
      </c>
      <c r="DA176" s="95">
        <f>($K176="Bell Curve")*(_xlfn.NORM.DIST(AND(DA$6&gt;=$F176,DA$6&lt;=$H176)*(DA$6-$F176+1),$J176/2,$M176,TRUE)-_xlfn.NORM.DIST(AND(DA$6&gt;=$F176,DA$6&lt;=$H176)*(CZ$6-$F176+1),$J176/2,$M176,TRUE))/(1-2*_xlfn.NORM.DIST(0,$J176/2,$M176,TRUE))*$D176+($K176="Steady Growth")*(AND(DA$6&gt;=$F176,DA$6&lt;=$H176)*((DA$6-$F176+1)/($J176*($J176+1)/2)*$D176))+($K176="custom")*CustCF!CU176</f>
        <v>0</v>
      </c>
      <c r="DB176" s="95">
        <f>($K176="Bell Curve")*(_xlfn.NORM.DIST(AND(DB$6&gt;=$F176,DB$6&lt;=$H176)*(DB$6-$F176+1),$J176/2,$M176,TRUE)-_xlfn.NORM.DIST(AND(DB$6&gt;=$F176,DB$6&lt;=$H176)*(DA$6-$F176+1),$J176/2,$M176,TRUE))/(1-2*_xlfn.NORM.DIST(0,$J176/2,$M176,TRUE))*$D176+($K176="Steady Growth")*(AND(DB$6&gt;=$F176,DB$6&lt;=$H176)*((DB$6-$F176+1)/($J176*($J176+1)/2)*$D176))+($K176="custom")*CustCF!CV176</f>
        <v>0</v>
      </c>
      <c r="DC176" s="95">
        <f>($K176="Bell Curve")*(_xlfn.NORM.DIST(AND(DC$6&gt;=$F176,DC$6&lt;=$H176)*(DC$6-$F176+1),$J176/2,$M176,TRUE)-_xlfn.NORM.DIST(AND(DC$6&gt;=$F176,DC$6&lt;=$H176)*(DB$6-$F176+1),$J176/2,$M176,TRUE))/(1-2*_xlfn.NORM.DIST(0,$J176/2,$M176,TRUE))*$D176+($K176="Steady Growth")*(AND(DC$6&gt;=$F176,DC$6&lt;=$H176)*((DC$6-$F176+1)/($J176*($J176+1)/2)*$D176))+($K176="custom")*CustCF!CW176</f>
        <v>0</v>
      </c>
      <c r="DD176" s="95">
        <f>($K176="Bell Curve")*(_xlfn.NORM.DIST(AND(DD$6&gt;=$F176,DD$6&lt;=$H176)*(DD$6-$F176+1),$J176/2,$M176,TRUE)-_xlfn.NORM.DIST(AND(DD$6&gt;=$F176,DD$6&lt;=$H176)*(DC$6-$F176+1),$J176/2,$M176,TRUE))/(1-2*_xlfn.NORM.DIST(0,$J176/2,$M176,TRUE))*$D176+($K176="Steady Growth")*(AND(DD$6&gt;=$F176,DD$6&lt;=$H176)*((DD$6-$F176+1)/($J176*($J176+1)/2)*$D176))+($K176="custom")*CustCF!CX176</f>
        <v>0</v>
      </c>
      <c r="DE176" s="95">
        <f>($K176="Bell Curve")*(_xlfn.NORM.DIST(AND(DE$6&gt;=$F176,DE$6&lt;=$H176)*(DE$6-$F176+1),$J176/2,$M176,TRUE)-_xlfn.NORM.DIST(AND(DE$6&gt;=$F176,DE$6&lt;=$H176)*(DD$6-$F176+1),$J176/2,$M176,TRUE))/(1-2*_xlfn.NORM.DIST(0,$J176/2,$M176,TRUE))*$D176+($K176="Steady Growth")*(AND(DE$6&gt;=$F176,DE$6&lt;=$H176)*((DE$6-$F176+1)/($J176*($J176+1)/2)*$D176))+($K176="custom")*CustCF!CY176</f>
        <v>0</v>
      </c>
      <c r="DF176" s="95">
        <f>($K176="Bell Curve")*(_xlfn.NORM.DIST(AND(DF$6&gt;=$F176,DF$6&lt;=$H176)*(DF$6-$F176+1),$J176/2,$M176,TRUE)-_xlfn.NORM.DIST(AND(DF$6&gt;=$F176,DF$6&lt;=$H176)*(DE$6-$F176+1),$J176/2,$M176,TRUE))/(1-2*_xlfn.NORM.DIST(0,$J176/2,$M176,TRUE))*$D176+($K176="Steady Growth")*(AND(DF$6&gt;=$F176,DF$6&lt;=$H176)*((DF$6-$F176+1)/($J176*($J176+1)/2)*$D176))+($K176="custom")*CustCF!CZ176</f>
        <v>0</v>
      </c>
      <c r="DG176" s="95">
        <f>($K176="Bell Curve")*(_xlfn.NORM.DIST(AND(DG$6&gt;=$F176,DG$6&lt;=$H176)*(DG$6-$F176+1),$J176/2,$M176,TRUE)-_xlfn.NORM.DIST(AND(DG$6&gt;=$F176,DG$6&lt;=$H176)*(DF$6-$F176+1),$J176/2,$M176,TRUE))/(1-2*_xlfn.NORM.DIST(0,$J176/2,$M176,TRUE))*$D176+($K176="Steady Growth")*(AND(DG$6&gt;=$F176,DG$6&lt;=$H176)*((DG$6-$F176+1)/($J176*($J176+1)/2)*$D176))+($K176="custom")*CustCF!DA176</f>
        <v>0</v>
      </c>
      <c r="DH176" s="95">
        <f>($K176="Bell Curve")*(_xlfn.NORM.DIST(AND(DH$6&gt;=$F176,DH$6&lt;=$H176)*(DH$6-$F176+1),$J176/2,$M176,TRUE)-_xlfn.NORM.DIST(AND(DH$6&gt;=$F176,DH$6&lt;=$H176)*(DG$6-$F176+1),$J176/2,$M176,TRUE))/(1-2*_xlfn.NORM.DIST(0,$J176/2,$M176,TRUE))*$D176+($K176="Steady Growth")*(AND(DH$6&gt;=$F176,DH$6&lt;=$H176)*((DH$6-$F176+1)/($J176*($J176+1)/2)*$D176))+($K176="custom")*CustCF!DB176</f>
        <v>0</v>
      </c>
      <c r="DI176" s="95">
        <f>($K176="Bell Curve")*(_xlfn.NORM.DIST(AND(DI$6&gt;=$F176,DI$6&lt;=$H176)*(DI$6-$F176+1),$J176/2,$M176,TRUE)-_xlfn.NORM.DIST(AND(DI$6&gt;=$F176,DI$6&lt;=$H176)*(DH$6-$F176+1),$J176/2,$M176,TRUE))/(1-2*_xlfn.NORM.DIST(0,$J176/2,$M176,TRUE))*$D176+($K176="Steady Growth")*(AND(DI$6&gt;=$F176,DI$6&lt;=$H176)*((DI$6-$F176+1)/($J176*($J176+1)/2)*$D176))+($K176="custom")*CustCF!DC176</f>
        <v>0</v>
      </c>
      <c r="DJ176" s="95">
        <f>($K176="Bell Curve")*(_xlfn.NORM.DIST(AND(DJ$6&gt;=$F176,DJ$6&lt;=$H176)*(DJ$6-$F176+1),$J176/2,$M176,TRUE)-_xlfn.NORM.DIST(AND(DJ$6&gt;=$F176,DJ$6&lt;=$H176)*(DI$6-$F176+1),$J176/2,$M176,TRUE))/(1-2*_xlfn.NORM.DIST(0,$J176/2,$M176,TRUE))*$D176+($K176="Steady Growth")*(AND(DJ$6&gt;=$F176,DJ$6&lt;=$H176)*((DJ$6-$F176+1)/($J176*($J176+1)/2)*$D176))+($K176="custom")*CustCF!DD176</f>
        <v>0</v>
      </c>
      <c r="DK176" s="95">
        <f>($K176="Bell Curve")*(_xlfn.NORM.DIST(AND(DK$6&gt;=$F176,DK$6&lt;=$H176)*(DK$6-$F176+1),$J176/2,$M176,TRUE)-_xlfn.NORM.DIST(AND(DK$6&gt;=$F176,DK$6&lt;=$H176)*(DJ$6-$F176+1),$J176/2,$M176,TRUE))/(1-2*_xlfn.NORM.DIST(0,$J176/2,$M176,TRUE))*$D176+($K176="Steady Growth")*(AND(DK$6&gt;=$F176,DK$6&lt;=$H176)*((DK$6-$F176+1)/($J176*($J176+1)/2)*$D176))+($K176="custom")*CustCF!DE176</f>
        <v>0</v>
      </c>
      <c r="DL176" s="95">
        <f>($K176="Bell Curve")*(_xlfn.NORM.DIST(AND(DL$6&gt;=$F176,DL$6&lt;=$H176)*(DL$6-$F176+1),$J176/2,$M176,TRUE)-_xlfn.NORM.DIST(AND(DL$6&gt;=$F176,DL$6&lt;=$H176)*(DK$6-$F176+1),$J176/2,$M176,TRUE))/(1-2*_xlfn.NORM.DIST(0,$J176/2,$M176,TRUE))*$D176+($K176="Steady Growth")*(AND(DL$6&gt;=$F176,DL$6&lt;=$H176)*((DL$6-$F176+1)/($J176*($J176+1)/2)*$D176))+($K176="custom")*CustCF!DF176</f>
        <v>0</v>
      </c>
      <c r="DM176" s="95">
        <f>($K176="Bell Curve")*(_xlfn.NORM.DIST(AND(DM$6&gt;=$F176,DM$6&lt;=$H176)*(DM$6-$F176+1),$J176/2,$M176,TRUE)-_xlfn.NORM.DIST(AND(DM$6&gt;=$F176,DM$6&lt;=$H176)*(DL$6-$F176+1),$J176/2,$M176,TRUE))/(1-2*_xlfn.NORM.DIST(0,$J176/2,$M176,TRUE))*$D176+($K176="Steady Growth")*(AND(DM$6&gt;=$F176,DM$6&lt;=$H176)*((DM$6-$F176+1)/($J176*($J176+1)/2)*$D176))+($K176="custom")*CustCF!DG176</f>
        <v>0</v>
      </c>
      <c r="DN176" s="95">
        <f>($K176="Bell Curve")*(_xlfn.NORM.DIST(AND(DN$6&gt;=$F176,DN$6&lt;=$H176)*(DN$6-$F176+1),$J176/2,$M176,TRUE)-_xlfn.NORM.DIST(AND(DN$6&gt;=$F176,DN$6&lt;=$H176)*(DM$6-$F176+1),$J176/2,$M176,TRUE))/(1-2*_xlfn.NORM.DIST(0,$J176/2,$M176,TRUE))*$D176+($K176="Steady Growth")*(AND(DN$6&gt;=$F176,DN$6&lt;=$H176)*((DN$6-$F176+1)/($J176*($J176+1)/2)*$D176))+($K176="custom")*CustCF!DH176</f>
        <v>0</v>
      </c>
      <c r="DO176" s="95">
        <f>($K176="Bell Curve")*(_xlfn.NORM.DIST(AND(DO$6&gt;=$F176,DO$6&lt;=$H176)*(DO$6-$F176+1),$J176/2,$M176,TRUE)-_xlfn.NORM.DIST(AND(DO$6&gt;=$F176,DO$6&lt;=$H176)*(DN$6-$F176+1),$J176/2,$M176,TRUE))/(1-2*_xlfn.NORM.DIST(0,$J176/2,$M176,TRUE))*$D176+($K176="Steady Growth")*(AND(DO$6&gt;=$F176,DO$6&lt;=$H176)*((DO$6-$F176+1)/($J176*($J176+1)/2)*$D176))+($K176="custom")*CustCF!DI176</f>
        <v>0</v>
      </c>
      <c r="DP176" s="95">
        <f>($K176="Bell Curve")*(_xlfn.NORM.DIST(AND(DP$6&gt;=$F176,DP$6&lt;=$H176)*(DP$6-$F176+1),$J176/2,$M176,TRUE)-_xlfn.NORM.DIST(AND(DP$6&gt;=$F176,DP$6&lt;=$H176)*(DO$6-$F176+1),$J176/2,$M176,TRUE))/(1-2*_xlfn.NORM.DIST(0,$J176/2,$M176,TRUE))*$D176+($K176="Steady Growth")*(AND(DP$6&gt;=$F176,DP$6&lt;=$H176)*((DP$6-$F176+1)/($J176*($J176+1)/2)*$D176))+($K176="custom")*CustCF!DJ176</f>
        <v>0</v>
      </c>
      <c r="DQ176" s="95">
        <f>($K176="Bell Curve")*(_xlfn.NORM.DIST(AND(DQ$6&gt;=$F176,DQ$6&lt;=$H176)*(DQ$6-$F176+1),$J176/2,$M176,TRUE)-_xlfn.NORM.DIST(AND(DQ$6&gt;=$F176,DQ$6&lt;=$H176)*(DP$6-$F176+1),$J176/2,$M176,TRUE))/(1-2*_xlfn.NORM.DIST(0,$J176/2,$M176,TRUE))*$D176+($K176="Steady Growth")*(AND(DQ$6&gt;=$F176,DQ$6&lt;=$H176)*((DQ$6-$F176+1)/($J176*($J176+1)/2)*$D176))+($K176="custom")*CustCF!DK176</f>
        <v>0</v>
      </c>
      <c r="DR176" s="95">
        <f>($K176="Bell Curve")*(_xlfn.NORM.DIST(AND(DR$6&gt;=$F176,DR$6&lt;=$H176)*(DR$6-$F176+1),$J176/2,$M176,TRUE)-_xlfn.NORM.DIST(AND(DR$6&gt;=$F176,DR$6&lt;=$H176)*(DQ$6-$F176+1),$J176/2,$M176,TRUE))/(1-2*_xlfn.NORM.DIST(0,$J176/2,$M176,TRUE))*$D176+($K176="Steady Growth")*(AND(DR$6&gt;=$F176,DR$6&lt;=$H176)*((DR$6-$F176+1)/($J176*($J176+1)/2)*$D176))+($K176="custom")*CustCF!DL176</f>
        <v>0</v>
      </c>
      <c r="DS176" s="95">
        <f>($K176="Bell Curve")*(_xlfn.NORM.DIST(AND(DS$6&gt;=$F176,DS$6&lt;=$H176)*(DS$6-$F176+1),$J176/2,$M176,TRUE)-_xlfn.NORM.DIST(AND(DS$6&gt;=$F176,DS$6&lt;=$H176)*(DR$6-$F176+1),$J176/2,$M176,TRUE))/(1-2*_xlfn.NORM.DIST(0,$J176/2,$M176,TRUE))*$D176+($K176="Steady Growth")*(AND(DS$6&gt;=$F176,DS$6&lt;=$H176)*((DS$6-$F176+1)/($J176*($J176+1)/2)*$D176))+($K176="custom")*CustCF!DM176</f>
        <v>0</v>
      </c>
      <c r="DT176" s="95">
        <f>($K176="Bell Curve")*(_xlfn.NORM.DIST(AND(DT$6&gt;=$F176,DT$6&lt;=$H176)*(DT$6-$F176+1),$J176/2,$M176,TRUE)-_xlfn.NORM.DIST(AND(DT$6&gt;=$F176,DT$6&lt;=$H176)*(DS$6-$F176+1),$J176/2,$M176,TRUE))/(1-2*_xlfn.NORM.DIST(0,$J176/2,$M176,TRUE))*$D176+($K176="Steady Growth")*(AND(DT$6&gt;=$F176,DT$6&lt;=$H176)*((DT$6-$F176+1)/($J176*($J176+1)/2)*$D176))+($K176="custom")*CustCF!DN176</f>
        <v>0</v>
      </c>
      <c r="DU176" s="95">
        <f>($K176="Bell Curve")*(_xlfn.NORM.DIST(AND(DU$6&gt;=$F176,DU$6&lt;=$H176)*(DU$6-$F176+1),$J176/2,$M176,TRUE)-_xlfn.NORM.DIST(AND(DU$6&gt;=$F176,DU$6&lt;=$H176)*(DT$6-$F176+1),$J176/2,$M176,TRUE))/(1-2*_xlfn.NORM.DIST(0,$J176/2,$M176,TRUE))*$D176+($K176="Steady Growth")*(AND(DU$6&gt;=$F176,DU$6&lt;=$H176)*((DU$6-$F176+1)/($J176*($J176+1)/2)*$D176))+($K176="custom")*CustCF!DO176</f>
        <v>0</v>
      </c>
      <c r="DV176" s="95">
        <f>($K176="Bell Curve")*(_xlfn.NORM.DIST(AND(DV$6&gt;=$F176,DV$6&lt;=$H176)*(DV$6-$F176+1),$J176/2,$M176,TRUE)-_xlfn.NORM.DIST(AND(DV$6&gt;=$F176,DV$6&lt;=$H176)*(DU$6-$F176+1),$J176/2,$M176,TRUE))/(1-2*_xlfn.NORM.DIST(0,$J176/2,$M176,TRUE))*$D176+($K176="Steady Growth")*(AND(DV$6&gt;=$F176,DV$6&lt;=$H176)*((DV$6-$F176+1)/($J176*($J176+1)/2)*$D176))+($K176="custom")*CustCF!DP176</f>
        <v>0</v>
      </c>
      <c r="DW176" s="95">
        <f>($K176="Bell Curve")*(_xlfn.NORM.DIST(AND(DW$6&gt;=$F176,DW$6&lt;=$H176)*(DW$6-$F176+1),$J176/2,$M176,TRUE)-_xlfn.NORM.DIST(AND(DW$6&gt;=$F176,DW$6&lt;=$H176)*(DV$6-$F176+1),$J176/2,$M176,TRUE))/(1-2*_xlfn.NORM.DIST(0,$J176/2,$M176,TRUE))*$D176+($K176="Steady Growth")*(AND(DW$6&gt;=$F176,DW$6&lt;=$H176)*((DW$6-$F176+1)/($J176*($J176+1)/2)*$D176))+($K176="custom")*CustCF!DQ176</f>
        <v>0</v>
      </c>
      <c r="DX176" s="95">
        <f>($K176="Bell Curve")*(_xlfn.NORM.DIST(AND(DX$6&gt;=$F176,DX$6&lt;=$H176)*(DX$6-$F176+1),$J176/2,$M176,TRUE)-_xlfn.NORM.DIST(AND(DX$6&gt;=$F176,DX$6&lt;=$H176)*(DW$6-$F176+1),$J176/2,$M176,TRUE))/(1-2*_xlfn.NORM.DIST(0,$J176/2,$M176,TRUE))*$D176+($K176="Steady Growth")*(AND(DX$6&gt;=$F176,DX$6&lt;=$H176)*((DX$6-$F176+1)/($J176*($J176+1)/2)*$D176))+($K176="custom")*CustCF!DR176</f>
        <v>0</v>
      </c>
      <c r="DY176" s="95">
        <f>($K176="Bell Curve")*(_xlfn.NORM.DIST(AND(DY$6&gt;=$F176,DY$6&lt;=$H176)*(DY$6-$F176+1),$J176/2,$M176,TRUE)-_xlfn.NORM.DIST(AND(DY$6&gt;=$F176,DY$6&lt;=$H176)*(DX$6-$F176+1),$J176/2,$M176,TRUE))/(1-2*_xlfn.NORM.DIST(0,$J176/2,$M176,TRUE))*$D176+($K176="Steady Growth")*(AND(DY$6&gt;=$F176,DY$6&lt;=$H176)*((DY$6-$F176+1)/($J176*($J176+1)/2)*$D176))+($K176="custom")*CustCF!DS176</f>
        <v>0</v>
      </c>
      <c r="DZ176" s="95">
        <f>($K176="Bell Curve")*(_xlfn.NORM.DIST(AND(DZ$6&gt;=$F176,DZ$6&lt;=$H176)*(DZ$6-$F176+1),$J176/2,$M176,TRUE)-_xlfn.NORM.DIST(AND(DZ$6&gt;=$F176,DZ$6&lt;=$H176)*(DY$6-$F176+1),$J176/2,$M176,TRUE))/(1-2*_xlfn.NORM.DIST(0,$J176/2,$M176,TRUE))*$D176+($K176="Steady Growth")*(AND(DZ$6&gt;=$F176,DZ$6&lt;=$H176)*((DZ$6-$F176+1)/($J176*($J176+1)/2)*$D176))+($K176="custom")*CustCF!DT176</f>
        <v>0</v>
      </c>
      <c r="EA176" s="95">
        <f>($K176="Bell Curve")*(_xlfn.NORM.DIST(AND(EA$6&gt;=$F176,EA$6&lt;=$H176)*(EA$6-$F176+1),$J176/2,$M176,TRUE)-_xlfn.NORM.DIST(AND(EA$6&gt;=$F176,EA$6&lt;=$H176)*(DZ$6-$F176+1),$J176/2,$M176,TRUE))/(1-2*_xlfn.NORM.DIST(0,$J176/2,$M176,TRUE))*$D176+($K176="Steady Growth")*(AND(EA$6&gt;=$F176,EA$6&lt;=$H176)*((EA$6-$F176+1)/($J176*($J176+1)/2)*$D176))+($K176="custom")*CustCF!DU176</f>
        <v>0</v>
      </c>
      <c r="EB176" s="95">
        <f>($K176="Bell Curve")*(_xlfn.NORM.DIST(AND(EB$6&gt;=$F176,EB$6&lt;=$H176)*(EB$6-$F176+1),$J176/2,$M176,TRUE)-_xlfn.NORM.DIST(AND(EB$6&gt;=$F176,EB$6&lt;=$H176)*(EA$6-$F176+1),$J176/2,$M176,TRUE))/(1-2*_xlfn.NORM.DIST(0,$J176/2,$M176,TRUE))*$D176+($K176="Steady Growth")*(AND(EB$6&gt;=$F176,EB$6&lt;=$H176)*((EB$6-$F176+1)/($J176*($J176+1)/2)*$D176))+($K176="custom")*CustCF!DV176</f>
        <v>0</v>
      </c>
      <c r="EC176" s="95">
        <f>($K176="Bell Curve")*(_xlfn.NORM.DIST(AND(EC$6&gt;=$F176,EC$6&lt;=$H176)*(EC$6-$F176+1),$J176/2,$M176,TRUE)-_xlfn.NORM.DIST(AND(EC$6&gt;=$F176,EC$6&lt;=$H176)*(EB$6-$F176+1),$J176/2,$M176,TRUE))/(1-2*_xlfn.NORM.DIST(0,$J176/2,$M176,TRUE))*$D176+($K176="Steady Growth")*(AND(EC$6&gt;=$F176,EC$6&lt;=$H176)*((EC$6-$F176+1)/($J176*($J176+1)/2)*$D176))+($K176="custom")*CustCF!DW176</f>
        <v>0</v>
      </c>
      <c r="ED176" s="95">
        <f>($K176="Bell Curve")*(_xlfn.NORM.DIST(AND(ED$6&gt;=$F176,ED$6&lt;=$H176)*(ED$6-$F176+1),$J176/2,$M176,TRUE)-_xlfn.NORM.DIST(AND(ED$6&gt;=$F176,ED$6&lt;=$H176)*(EC$6-$F176+1),$J176/2,$M176,TRUE))/(1-2*_xlfn.NORM.DIST(0,$J176/2,$M176,TRUE))*$D176+($K176="Steady Growth")*(AND(ED$6&gt;=$F176,ED$6&lt;=$H176)*((ED$6-$F176+1)/($J176*($J176+1)/2)*$D176))+($K176="custom")*CustCF!DX176</f>
        <v>0</v>
      </c>
      <c r="EE176" s="95">
        <f>($K176="Bell Curve")*(_xlfn.NORM.DIST(AND(EE$6&gt;=$F176,EE$6&lt;=$H176)*(EE$6-$F176+1),$J176/2,$M176,TRUE)-_xlfn.NORM.DIST(AND(EE$6&gt;=$F176,EE$6&lt;=$H176)*(ED$6-$F176+1),$J176/2,$M176,TRUE))/(1-2*_xlfn.NORM.DIST(0,$J176/2,$M176,TRUE))*$D176+($K176="Steady Growth")*(AND(EE$6&gt;=$F176,EE$6&lt;=$H176)*((EE$6-$F176+1)/($J176*($J176+1)/2)*$D176))+($K176="custom")*CustCF!DY176</f>
        <v>0</v>
      </c>
      <c r="EF176" s="95">
        <f>($K176="Bell Curve")*(_xlfn.NORM.DIST(AND(EF$6&gt;=$F176,EF$6&lt;=$H176)*(EF$6-$F176+1),$J176/2,$M176,TRUE)-_xlfn.NORM.DIST(AND(EF$6&gt;=$F176,EF$6&lt;=$H176)*(EE$6-$F176+1),$J176/2,$M176,TRUE))/(1-2*_xlfn.NORM.DIST(0,$J176/2,$M176,TRUE))*$D176+($K176="Steady Growth")*(AND(EF$6&gt;=$F176,EF$6&lt;=$H176)*((EF$6-$F176+1)/($J176*($J176+1)/2)*$D176))+($K176="custom")*CustCF!DZ176</f>
        <v>0</v>
      </c>
      <c r="EG176" s="95">
        <f>($K176="Bell Curve")*(_xlfn.NORM.DIST(AND(EG$6&gt;=$F176,EG$6&lt;=$H176)*(EG$6-$F176+1),$J176/2,$M176,TRUE)-_xlfn.NORM.DIST(AND(EG$6&gt;=$F176,EG$6&lt;=$H176)*(EF$6-$F176+1),$J176/2,$M176,TRUE))/(1-2*_xlfn.NORM.DIST(0,$J176/2,$M176,TRUE))*$D176+($K176="Steady Growth")*(AND(EG$6&gt;=$F176,EG$6&lt;=$H176)*((EG$6-$F176+1)/($J176*($J176+1)/2)*$D176))+($K176="custom")*CustCF!EA176</f>
        <v>0</v>
      </c>
      <c r="EH176" s="95">
        <f>($K176="Bell Curve")*(_xlfn.NORM.DIST(AND(EH$6&gt;=$F176,EH$6&lt;=$H176)*(EH$6-$F176+1),$J176/2,$M176,TRUE)-_xlfn.NORM.DIST(AND(EH$6&gt;=$F176,EH$6&lt;=$H176)*(EG$6-$F176+1),$J176/2,$M176,TRUE))/(1-2*_xlfn.NORM.DIST(0,$J176/2,$M176,TRUE))*$D176+($K176="Steady Growth")*(AND(EH$6&gt;=$F176,EH$6&lt;=$H176)*((EH$6-$F176+1)/($J176*($J176+1)/2)*$D176))+($K176="custom")*CustCF!EB176</f>
        <v>0</v>
      </c>
      <c r="EI176" s="95">
        <f>($K176="Bell Curve")*(_xlfn.NORM.DIST(AND(EI$6&gt;=$F176,EI$6&lt;=$H176)*(EI$6-$F176+1),$J176/2,$M176,TRUE)-_xlfn.NORM.DIST(AND(EI$6&gt;=$F176,EI$6&lt;=$H176)*(EH$6-$F176+1),$J176/2,$M176,TRUE))/(1-2*_xlfn.NORM.DIST(0,$J176/2,$M176,TRUE))*$D176+($K176="Steady Growth")*(AND(EI$6&gt;=$F176,EI$6&lt;=$H176)*((EI$6-$F176+1)/($J176*($J176+1)/2)*$D176))+($K176="custom")*CustCF!EC176</f>
        <v>0</v>
      </c>
      <c r="EJ176" s="95">
        <f>($K176="Bell Curve")*(_xlfn.NORM.DIST(AND(EJ$6&gt;=$F176,EJ$6&lt;=$H176)*(EJ$6-$F176+1),$J176/2,$M176,TRUE)-_xlfn.NORM.DIST(AND(EJ$6&gt;=$F176,EJ$6&lt;=$H176)*(EI$6-$F176+1),$J176/2,$M176,TRUE))/(1-2*_xlfn.NORM.DIST(0,$J176/2,$M176,TRUE))*$D176+($K176="Steady Growth")*(AND(EJ$6&gt;=$F176,EJ$6&lt;=$H176)*((EJ$6-$F176+1)/($J176*($J176+1)/2)*$D176))+($K176="custom")*CustCF!ED176</f>
        <v>0</v>
      </c>
      <c r="EK176" s="95">
        <f>($K176="Bell Curve")*(_xlfn.NORM.DIST(AND(EK$6&gt;=$F176,EK$6&lt;=$H176)*(EK$6-$F176+1),$J176/2,$M176,TRUE)-_xlfn.NORM.DIST(AND(EK$6&gt;=$F176,EK$6&lt;=$H176)*(EJ$6-$F176+1),$J176/2,$M176,TRUE))/(1-2*_xlfn.NORM.DIST(0,$J176/2,$M176,TRUE))*$D176+($K176="Steady Growth")*(AND(EK$6&gt;=$F176,EK$6&lt;=$H176)*((EK$6-$F176+1)/($J176*($J176+1)/2)*$D176))+($K176="custom")*CustCF!EE176</f>
        <v>0</v>
      </c>
      <c r="EL176" s="95">
        <f>($K176="Bell Curve")*(_xlfn.NORM.DIST(AND(EL$6&gt;=$F176,EL$6&lt;=$H176)*(EL$6-$F176+1),$J176/2,$M176,TRUE)-_xlfn.NORM.DIST(AND(EL$6&gt;=$F176,EL$6&lt;=$H176)*(EK$6-$F176+1),$J176/2,$M176,TRUE))/(1-2*_xlfn.NORM.DIST(0,$J176/2,$M176,TRUE))*$D176+($K176="Steady Growth")*(AND(EL$6&gt;=$F176,EL$6&lt;=$H176)*((EL$6-$F176+1)/($J176*($J176+1)/2)*$D176))+($K176="custom")*CustCF!EF176</f>
        <v>0</v>
      </c>
      <c r="EM176" s="95">
        <f>($K176="Bell Curve")*(_xlfn.NORM.DIST(AND(EM$6&gt;=$F176,EM$6&lt;=$H176)*(EM$6-$F176+1),$J176/2,$M176,TRUE)-_xlfn.NORM.DIST(AND(EM$6&gt;=$F176,EM$6&lt;=$H176)*(EL$6-$F176+1),$J176/2,$M176,TRUE))/(1-2*_xlfn.NORM.DIST(0,$J176/2,$M176,TRUE))*$D176+($K176="Steady Growth")*(AND(EM$6&gt;=$F176,EM$6&lt;=$H176)*((EM$6-$F176+1)/($J176*($J176+1)/2)*$D176))+($K176="custom")*CustCF!EG176</f>
        <v>0</v>
      </c>
      <c r="EN176" s="95">
        <f>($K176="Bell Curve")*(_xlfn.NORM.DIST(AND(EN$6&gt;=$F176,EN$6&lt;=$H176)*(EN$6-$F176+1),$J176/2,$M176,TRUE)-_xlfn.NORM.DIST(AND(EN$6&gt;=$F176,EN$6&lt;=$H176)*(EM$6-$F176+1),$J176/2,$M176,TRUE))/(1-2*_xlfn.NORM.DIST(0,$J176/2,$M176,TRUE))*$D176+($K176="Steady Growth")*(AND(EN$6&gt;=$F176,EN$6&lt;=$H176)*((EN$6-$F176+1)/($J176*($J176+1)/2)*$D176))+($K176="custom")*CustCF!EH176</f>
        <v>0</v>
      </c>
      <c r="EO176" s="95">
        <f>($K176="Bell Curve")*(_xlfn.NORM.DIST(AND(EO$6&gt;=$F176,EO$6&lt;=$H176)*(EO$6-$F176+1),$J176/2,$M176,TRUE)-_xlfn.NORM.DIST(AND(EO$6&gt;=$F176,EO$6&lt;=$H176)*(EN$6-$F176+1),$J176/2,$M176,TRUE))/(1-2*_xlfn.NORM.DIST(0,$J176/2,$M176,TRUE))*$D176+($K176="Steady Growth")*(AND(EO$6&gt;=$F176,EO$6&lt;=$H176)*((EO$6-$F176+1)/($J176*($J176+1)/2)*$D176))+($K176="custom")*CustCF!EI176</f>
        <v>0</v>
      </c>
      <c r="EP176" s="95">
        <f>($K176="Bell Curve")*(_xlfn.NORM.DIST(AND(EP$6&gt;=$F176,EP$6&lt;=$H176)*(EP$6-$F176+1),$J176/2,$M176,TRUE)-_xlfn.NORM.DIST(AND(EP$6&gt;=$F176,EP$6&lt;=$H176)*(EO$6-$F176+1),$J176/2,$M176,TRUE))/(1-2*_xlfn.NORM.DIST(0,$J176/2,$M176,TRUE))*$D176+($K176="Steady Growth")*(AND(EP$6&gt;=$F176,EP$6&lt;=$H176)*((EP$6-$F176+1)/($J176*($J176+1)/2)*$D176))+($K176="custom")*CustCF!EJ176</f>
        <v>0</v>
      </c>
      <c r="EQ176" s="95">
        <f>($K176="Bell Curve")*(_xlfn.NORM.DIST(AND(EQ$6&gt;=$F176,EQ$6&lt;=$H176)*(EQ$6-$F176+1),$J176/2,$M176,TRUE)-_xlfn.NORM.DIST(AND(EQ$6&gt;=$F176,EQ$6&lt;=$H176)*(EP$6-$F176+1),$J176/2,$M176,TRUE))/(1-2*_xlfn.NORM.DIST(0,$J176/2,$M176,TRUE))*$D176+($K176="Steady Growth")*(AND(EQ$6&gt;=$F176,EQ$6&lt;=$H176)*((EQ$6-$F176+1)/($J176*($J176+1)/2)*$D176))+($K176="custom")*CustCF!EK176</f>
        <v>0</v>
      </c>
      <c r="ER176" s="95">
        <f>($K176="Bell Curve")*(_xlfn.NORM.DIST(AND(ER$6&gt;=$F176,ER$6&lt;=$H176)*(ER$6-$F176+1),$J176/2,$M176,TRUE)-_xlfn.NORM.DIST(AND(ER$6&gt;=$F176,ER$6&lt;=$H176)*(EQ$6-$F176+1),$J176/2,$M176,TRUE))/(1-2*_xlfn.NORM.DIST(0,$J176/2,$M176,TRUE))*$D176+($K176="Steady Growth")*(AND(ER$6&gt;=$F176,ER$6&lt;=$H176)*((ER$6-$F176+1)/($J176*($J176+1)/2)*$D176))+($K176="custom")*CustCF!EL176</f>
        <v>0</v>
      </c>
      <c r="ES176" s="95">
        <f>($K176="Bell Curve")*(_xlfn.NORM.DIST(AND(ES$6&gt;=$F176,ES$6&lt;=$H176)*(ES$6-$F176+1),$J176/2,$M176,TRUE)-_xlfn.NORM.DIST(AND(ES$6&gt;=$F176,ES$6&lt;=$H176)*(ER$6-$F176+1),$J176/2,$M176,TRUE))/(1-2*_xlfn.NORM.DIST(0,$J176/2,$M176,TRUE))*$D176+($K176="Steady Growth")*(AND(ES$6&gt;=$F176,ES$6&lt;=$H176)*((ES$6-$F176+1)/($J176*($J176+1)/2)*$D176))+($K176="custom")*CustCF!EM176</f>
        <v>0</v>
      </c>
      <c r="ET176" s="95">
        <f>($K176="Bell Curve")*(_xlfn.NORM.DIST(AND(ET$6&gt;=$F176,ET$6&lt;=$H176)*(ET$6-$F176+1),$J176/2,$M176,TRUE)-_xlfn.NORM.DIST(AND(ET$6&gt;=$F176,ET$6&lt;=$H176)*(ES$6-$F176+1),$J176/2,$M176,TRUE))/(1-2*_xlfn.NORM.DIST(0,$J176/2,$M176,TRUE))*$D176+($K176="Steady Growth")*(AND(ET$6&gt;=$F176,ET$6&lt;=$H176)*((ET$6-$F176+1)/($J176*($J176+1)/2)*$D176))+($K176="custom")*CustCF!EN176</f>
        <v>0</v>
      </c>
      <c r="EU176" s="95">
        <f>($K176="Bell Curve")*(_xlfn.NORM.DIST(AND(EU$6&gt;=$F176,EU$6&lt;=$H176)*(EU$6-$F176+1),$J176/2,$M176,TRUE)-_xlfn.NORM.DIST(AND(EU$6&gt;=$F176,EU$6&lt;=$H176)*(ET$6-$F176+1),$J176/2,$M176,TRUE))/(1-2*_xlfn.NORM.DIST(0,$J176/2,$M176,TRUE))*$D176+($K176="Steady Growth")*(AND(EU$6&gt;=$F176,EU$6&lt;=$H176)*((EU$6-$F176+1)/($J176*($J176+1)/2)*$D176))+($K176="custom")*CustCF!EO176</f>
        <v>0</v>
      </c>
      <c r="EV176" s="95">
        <f>($K176="Bell Curve")*(_xlfn.NORM.DIST(AND(EV$6&gt;=$F176,EV$6&lt;=$H176)*(EV$6-$F176+1),$J176/2,$M176,TRUE)-_xlfn.NORM.DIST(AND(EV$6&gt;=$F176,EV$6&lt;=$H176)*(EU$6-$F176+1),$J176/2,$M176,TRUE))/(1-2*_xlfn.NORM.DIST(0,$J176/2,$M176,TRUE))*$D176+($K176="Steady Growth")*(AND(EV$6&gt;=$F176,EV$6&lt;=$H176)*((EV$6-$F176+1)/($J176*($J176+1)/2)*$D176))+($K176="custom")*CustCF!EP176</f>
        <v>0</v>
      </c>
      <c r="EW176" s="95">
        <f>($K176="Bell Curve")*(_xlfn.NORM.DIST(AND(EW$6&gt;=$F176,EW$6&lt;=$H176)*(EW$6-$F176+1),$J176/2,$M176,TRUE)-_xlfn.NORM.DIST(AND(EW$6&gt;=$F176,EW$6&lt;=$H176)*(EV$6-$F176+1),$J176/2,$M176,TRUE))/(1-2*_xlfn.NORM.DIST(0,$J176/2,$M176,TRUE))*$D176+($K176="Steady Growth")*(AND(EW$6&gt;=$F176,EW$6&lt;=$H176)*((EW$6-$F176+1)/($J176*($J176+1)/2)*$D176))+($K176="custom")*CustCF!EQ176</f>
        <v>0</v>
      </c>
      <c r="EX176" s="95">
        <f>($K176="Bell Curve")*(_xlfn.NORM.DIST(AND(EX$6&gt;=$F176,EX$6&lt;=$H176)*(EX$6-$F176+1),$J176/2,$M176,TRUE)-_xlfn.NORM.DIST(AND(EX$6&gt;=$F176,EX$6&lt;=$H176)*(EW$6-$F176+1),$J176/2,$M176,TRUE))/(1-2*_xlfn.NORM.DIST(0,$J176/2,$M176,TRUE))*$D176+($K176="Steady Growth")*(AND(EX$6&gt;=$F176,EX$6&lt;=$H176)*((EX$6-$F176+1)/($J176*($J176+1)/2)*$D176))+($K176="custom")*CustCF!ER176</f>
        <v>0</v>
      </c>
      <c r="EY176" s="95">
        <f>($K176="Bell Curve")*(_xlfn.NORM.DIST(AND(EY$6&gt;=$F176,EY$6&lt;=$H176)*(EY$6-$F176+1),$J176/2,$M176,TRUE)-_xlfn.NORM.DIST(AND(EY$6&gt;=$F176,EY$6&lt;=$H176)*(EX$6-$F176+1),$J176/2,$M176,TRUE))/(1-2*_xlfn.NORM.DIST(0,$J176/2,$M176,TRUE))*$D176+($K176="Steady Growth")*(AND(EY$6&gt;=$F176,EY$6&lt;=$H176)*((EY$6-$F176+1)/($J176*($J176+1)/2)*$D176))+($K176="custom")*CustCF!ES176</f>
        <v>0</v>
      </c>
      <c r="EZ176" s="95">
        <f>($K176="Bell Curve")*(_xlfn.NORM.DIST(AND(EZ$6&gt;=$F176,EZ$6&lt;=$H176)*(EZ$6-$F176+1),$J176/2,$M176,TRUE)-_xlfn.NORM.DIST(AND(EZ$6&gt;=$F176,EZ$6&lt;=$H176)*(EY$6-$F176+1),$J176/2,$M176,TRUE))/(1-2*_xlfn.NORM.DIST(0,$J176/2,$M176,TRUE))*$D176+($K176="Steady Growth")*(AND(EZ$6&gt;=$F176,EZ$6&lt;=$H176)*((EZ$6-$F176+1)/($J176*($J176+1)/2)*$D176))+($K176="custom")*CustCF!ET176</f>
        <v>0</v>
      </c>
      <c r="FA176" s="95">
        <f>($K176="Bell Curve")*(_xlfn.NORM.DIST(AND(FA$6&gt;=$F176,FA$6&lt;=$H176)*(FA$6-$F176+1),$J176/2,$M176,TRUE)-_xlfn.NORM.DIST(AND(FA$6&gt;=$F176,FA$6&lt;=$H176)*(EZ$6-$F176+1),$J176/2,$M176,TRUE))/(1-2*_xlfn.NORM.DIST(0,$J176/2,$M176,TRUE))*$D176+($K176="Steady Growth")*(AND(FA$6&gt;=$F176,FA$6&lt;=$H176)*((FA$6-$F176+1)/($J176*($J176+1)/2)*$D176))+($K176="custom")*CustCF!EU176</f>
        <v>0</v>
      </c>
      <c r="FB176" s="95">
        <f>($K176="Bell Curve")*(_xlfn.NORM.DIST(AND(FB$6&gt;=$F176,FB$6&lt;=$H176)*(FB$6-$F176+1),$J176/2,$M176,TRUE)-_xlfn.NORM.DIST(AND(FB$6&gt;=$F176,FB$6&lt;=$H176)*(FA$6-$F176+1),$J176/2,$M176,TRUE))/(1-2*_xlfn.NORM.DIST(0,$J176/2,$M176,TRUE))*$D176+($K176="Steady Growth")*(AND(FB$6&gt;=$F176,FB$6&lt;=$H176)*((FB$6-$F176+1)/($J176*($J176+1)/2)*$D176))+($K176="custom")*CustCF!EV176</f>
        <v>0</v>
      </c>
      <c r="FC176" s="95">
        <f>($K176="Bell Curve")*(_xlfn.NORM.DIST(AND(FC$6&gt;=$F176,FC$6&lt;=$H176)*(FC$6-$F176+1),$J176/2,$M176,TRUE)-_xlfn.NORM.DIST(AND(FC$6&gt;=$F176,FC$6&lt;=$H176)*(FB$6-$F176+1),$J176/2,$M176,TRUE))/(1-2*_xlfn.NORM.DIST(0,$J176/2,$M176,TRUE))*$D176+($K176="Steady Growth")*(AND(FC$6&gt;=$F176,FC$6&lt;=$H176)*((FC$6-$F176+1)/($J176*($J176+1)/2)*$D176))+($K176="custom")*CustCF!EW176</f>
        <v>0</v>
      </c>
      <c r="FD176" s="95">
        <f>($K176="Bell Curve")*(_xlfn.NORM.DIST(AND(FD$6&gt;=$F176,FD$6&lt;=$H176)*(FD$6-$F176+1),$J176/2,$M176,TRUE)-_xlfn.NORM.DIST(AND(FD$6&gt;=$F176,FD$6&lt;=$H176)*(FC$6-$F176+1),$J176/2,$M176,TRUE))/(1-2*_xlfn.NORM.DIST(0,$J176/2,$M176,TRUE))*$D176+($K176="Steady Growth")*(AND(FD$6&gt;=$F176,FD$6&lt;=$H176)*((FD$6-$F176+1)/($J176*($J176+1)/2)*$D176))+($K176="custom")*CustCF!EX176</f>
        <v>0</v>
      </c>
      <c r="FE176" s="95">
        <f>($K176="Bell Curve")*(_xlfn.NORM.DIST(AND(FE$6&gt;=$F176,FE$6&lt;=$H176)*(FE$6-$F176+1),$J176/2,$M176,TRUE)-_xlfn.NORM.DIST(AND(FE$6&gt;=$F176,FE$6&lt;=$H176)*(FD$6-$F176+1),$J176/2,$M176,TRUE))/(1-2*_xlfn.NORM.DIST(0,$J176/2,$M176,TRUE))*$D176+($K176="Steady Growth")*(AND(FE$6&gt;=$F176,FE$6&lt;=$H176)*((FE$6-$F176+1)/($J176*($J176+1)/2)*$D176))+($K176="custom")*CustCF!EY176</f>
        <v>0</v>
      </c>
      <c r="FF176" s="95">
        <f>($K176="Bell Curve")*(_xlfn.NORM.DIST(AND(FF$6&gt;=$F176,FF$6&lt;=$H176)*(FF$6-$F176+1),$J176/2,$M176,TRUE)-_xlfn.NORM.DIST(AND(FF$6&gt;=$F176,FF$6&lt;=$H176)*(FE$6-$F176+1),$J176/2,$M176,TRUE))/(1-2*_xlfn.NORM.DIST(0,$J176/2,$M176,TRUE))*$D176+($K176="Steady Growth")*(AND(FF$6&gt;=$F176,FF$6&lt;=$H176)*((FF$6-$F176+1)/($J176*($J176+1)/2)*$D176))+($K176="custom")*CustCF!EZ176</f>
        <v>0</v>
      </c>
      <c r="FG176" s="95">
        <f>($K176="Bell Curve")*(_xlfn.NORM.DIST(AND(FG$6&gt;=$F176,FG$6&lt;=$H176)*(FG$6-$F176+1),$J176/2,$M176,TRUE)-_xlfn.NORM.DIST(AND(FG$6&gt;=$F176,FG$6&lt;=$H176)*(FF$6-$F176+1),$J176/2,$M176,TRUE))/(1-2*_xlfn.NORM.DIST(0,$J176/2,$M176,TRUE))*$D176+($K176="Steady Growth")*(AND(FG$6&gt;=$F176,FG$6&lt;=$H176)*((FG$6-$F176+1)/($J176*($J176+1)/2)*$D176))+($K176="custom")*CustCF!FA176</f>
        <v>0</v>
      </c>
      <c r="FH176" s="95">
        <f>($K176="Bell Curve")*(_xlfn.NORM.DIST(AND(FH$6&gt;=$F176,FH$6&lt;=$H176)*(FH$6-$F176+1),$J176/2,$M176,TRUE)-_xlfn.NORM.DIST(AND(FH$6&gt;=$F176,FH$6&lt;=$H176)*(FG$6-$F176+1),$J176/2,$M176,TRUE))/(1-2*_xlfn.NORM.DIST(0,$J176/2,$M176,TRUE))*$D176+($K176="Steady Growth")*(AND(FH$6&gt;=$F176,FH$6&lt;=$H176)*((FH$6-$F176+1)/($J176*($J176+1)/2)*$D176))+($K176="custom")*CustCF!FB176</f>
        <v>0</v>
      </c>
      <c r="FI176" s="95">
        <f>($K176="Bell Curve")*(_xlfn.NORM.DIST(AND(FI$6&gt;=$F176,FI$6&lt;=$H176)*(FI$6-$F176+1),$J176/2,$M176,TRUE)-_xlfn.NORM.DIST(AND(FI$6&gt;=$F176,FI$6&lt;=$H176)*(FH$6-$F176+1),$J176/2,$M176,TRUE))/(1-2*_xlfn.NORM.DIST(0,$J176/2,$M176,TRUE))*$D176+($K176="Steady Growth")*(AND(FI$6&gt;=$F176,FI$6&lt;=$H176)*((FI$6-$F176+1)/($J176*($J176+1)/2)*$D176))+($K176="custom")*CustCF!FC176</f>
        <v>0</v>
      </c>
      <c r="FJ176" s="95">
        <f>($K176="Bell Curve")*(_xlfn.NORM.DIST(AND(FJ$6&gt;=$F176,FJ$6&lt;=$H176)*(FJ$6-$F176+1),$J176/2,$M176,TRUE)-_xlfn.NORM.DIST(AND(FJ$6&gt;=$F176,FJ$6&lt;=$H176)*(FI$6-$F176+1),$J176/2,$M176,TRUE))/(1-2*_xlfn.NORM.DIST(0,$J176/2,$M176,TRUE))*$D176+($K176="Steady Growth")*(AND(FJ$6&gt;=$F176,FJ$6&lt;=$H176)*((FJ$6-$F176+1)/($J176*($J176+1)/2)*$D176))+($K176="custom")*CustCF!FD176</f>
        <v>0</v>
      </c>
      <c r="FK176" s="95">
        <f>($K176="Bell Curve")*(_xlfn.NORM.DIST(AND(FK$6&gt;=$F176,FK$6&lt;=$H176)*(FK$6-$F176+1),$J176/2,$M176,TRUE)-_xlfn.NORM.DIST(AND(FK$6&gt;=$F176,FK$6&lt;=$H176)*(FJ$6-$F176+1),$J176/2,$M176,TRUE))/(1-2*_xlfn.NORM.DIST(0,$J176/2,$M176,TRUE))*$D176+($K176="Steady Growth")*(AND(FK$6&gt;=$F176,FK$6&lt;=$H176)*((FK$6-$F176+1)/($J176*($J176+1)/2)*$D176))+($K176="custom")*CustCF!FE176</f>
        <v>0</v>
      </c>
      <c r="FL176" s="95">
        <f>($K176="Bell Curve")*(_xlfn.NORM.DIST(AND(FL$6&gt;=$F176,FL$6&lt;=$H176)*(FL$6-$F176+1),$J176/2,$M176,TRUE)-_xlfn.NORM.DIST(AND(FL$6&gt;=$F176,FL$6&lt;=$H176)*(FK$6-$F176+1),$J176/2,$M176,TRUE))/(1-2*_xlfn.NORM.DIST(0,$J176/2,$M176,TRUE))*$D176+($K176="Steady Growth")*(AND(FL$6&gt;=$F176,FL$6&lt;=$H176)*((FL$6-$F176+1)/($J176*($J176+1)/2)*$D176))+($K176="custom")*CustCF!FF176</f>
        <v>0</v>
      </c>
      <c r="FM176" s="95">
        <f>($K176="Bell Curve")*(_xlfn.NORM.DIST(AND(FM$6&gt;=$F176,FM$6&lt;=$H176)*(FM$6-$F176+1),$J176/2,$M176,TRUE)-_xlfn.NORM.DIST(AND(FM$6&gt;=$F176,FM$6&lt;=$H176)*(FL$6-$F176+1),$J176/2,$M176,TRUE))/(1-2*_xlfn.NORM.DIST(0,$J176/2,$M176,TRUE))*$D176+($K176="Steady Growth")*(AND(FM$6&gt;=$F176,FM$6&lt;=$H176)*((FM$6-$F176+1)/($J176*($J176+1)/2)*$D176))+($K176="custom")*CustCF!FG176</f>
        <v>0</v>
      </c>
      <c r="FN176" s="95">
        <f>($K176="Bell Curve")*(_xlfn.NORM.DIST(AND(FN$6&gt;=$F176,FN$6&lt;=$H176)*(FN$6-$F176+1),$J176/2,$M176,TRUE)-_xlfn.NORM.DIST(AND(FN$6&gt;=$F176,FN$6&lt;=$H176)*(FM$6-$F176+1),$J176/2,$M176,TRUE))/(1-2*_xlfn.NORM.DIST(0,$J176/2,$M176,TRUE))*$D176+($K176="Steady Growth")*(AND(FN$6&gt;=$F176,FN$6&lt;=$H176)*((FN$6-$F176+1)/($J176*($J176+1)/2)*$D176))+($K176="custom")*CustCF!FH176</f>
        <v>0</v>
      </c>
      <c r="FO176" s="95">
        <f>($K176="Bell Curve")*(_xlfn.NORM.DIST(AND(FO$6&gt;=$F176,FO$6&lt;=$H176)*(FO$6-$F176+1),$J176/2,$M176,TRUE)-_xlfn.NORM.DIST(AND(FO$6&gt;=$F176,FO$6&lt;=$H176)*(FN$6-$F176+1),$J176/2,$M176,TRUE))/(1-2*_xlfn.NORM.DIST(0,$J176/2,$M176,TRUE))*$D176+($K176="Steady Growth")*(AND(FO$6&gt;=$F176,FO$6&lt;=$H176)*((FO$6-$F176+1)/($J176*($J176+1)/2)*$D176))+($K176="custom")*CustCF!FI176</f>
        <v>0</v>
      </c>
      <c r="FP176" s="95">
        <f>($K176="Bell Curve")*(_xlfn.NORM.DIST(AND(FP$6&gt;=$F176,FP$6&lt;=$H176)*(FP$6-$F176+1),$J176/2,$M176,TRUE)-_xlfn.NORM.DIST(AND(FP$6&gt;=$F176,FP$6&lt;=$H176)*(FO$6-$F176+1),$J176/2,$M176,TRUE))/(1-2*_xlfn.NORM.DIST(0,$J176/2,$M176,TRUE))*$D176+($K176="Steady Growth")*(AND(FP$6&gt;=$F176,FP$6&lt;=$H176)*((FP$6-$F176+1)/($J176*($J176+1)/2)*$D176))+($K176="custom")*CustCF!FJ176</f>
        <v>0</v>
      </c>
      <c r="FQ176" s="95">
        <f>($K176="Bell Curve")*(_xlfn.NORM.DIST(AND(FQ$6&gt;=$F176,FQ$6&lt;=$H176)*(FQ$6-$F176+1),$J176/2,$M176,TRUE)-_xlfn.NORM.DIST(AND(FQ$6&gt;=$F176,FQ$6&lt;=$H176)*(FP$6-$F176+1),$J176/2,$M176,TRUE))/(1-2*_xlfn.NORM.DIST(0,$J176/2,$M176,TRUE))*$D176+($K176="Steady Growth")*(AND(FQ$6&gt;=$F176,FQ$6&lt;=$H176)*((FQ$6-$F176+1)/($J176*($J176+1)/2)*$D176))+($K176="custom")*CustCF!FK176</f>
        <v>0</v>
      </c>
      <c r="FR176" s="95">
        <f>($K176="Bell Curve")*(_xlfn.NORM.DIST(AND(FR$6&gt;=$F176,FR$6&lt;=$H176)*(FR$6-$F176+1),$J176/2,$M176,TRUE)-_xlfn.NORM.DIST(AND(FR$6&gt;=$F176,FR$6&lt;=$H176)*(FQ$6-$F176+1),$J176/2,$M176,TRUE))/(1-2*_xlfn.NORM.DIST(0,$J176/2,$M176,TRUE))*$D176+($K176="Steady Growth")*(AND(FR$6&gt;=$F176,FR$6&lt;=$H176)*((FR$6-$F176+1)/($J176*($J176+1)/2)*$D176))+($K176="custom")*CustCF!FL176</f>
        <v>0</v>
      </c>
      <c r="FS176" s="95">
        <f>($K176="Bell Curve")*(_xlfn.NORM.DIST(AND(FS$6&gt;=$F176,FS$6&lt;=$H176)*(FS$6-$F176+1),$J176/2,$M176,TRUE)-_xlfn.NORM.DIST(AND(FS$6&gt;=$F176,FS$6&lt;=$H176)*(FR$6-$F176+1),$J176/2,$M176,TRUE))/(1-2*_xlfn.NORM.DIST(0,$J176/2,$M176,TRUE))*$D176+($K176="Steady Growth")*(AND(FS$6&gt;=$F176,FS$6&lt;=$H176)*((FS$6-$F176+1)/($J176*($J176+1)/2)*$D176))+($K176="custom")*CustCF!FM176</f>
        <v>0</v>
      </c>
      <c r="FT176" s="95">
        <f>($K176="Bell Curve")*(_xlfn.NORM.DIST(AND(FT$6&gt;=$F176,FT$6&lt;=$H176)*(FT$6-$F176+1),$J176/2,$M176,TRUE)-_xlfn.NORM.DIST(AND(FT$6&gt;=$F176,FT$6&lt;=$H176)*(FS$6-$F176+1),$J176/2,$M176,TRUE))/(1-2*_xlfn.NORM.DIST(0,$J176/2,$M176,TRUE))*$D176+($K176="Steady Growth")*(AND(FT$6&gt;=$F176,FT$6&lt;=$H176)*((FT$6-$F176+1)/($J176*($J176+1)/2)*$D176))+($K176="custom")*CustCF!FN176</f>
        <v>0</v>
      </c>
      <c r="FU176" s="95">
        <f>($K176="Bell Curve")*(_xlfn.NORM.DIST(AND(FU$6&gt;=$F176,FU$6&lt;=$H176)*(FU$6-$F176+1),$J176/2,$M176,TRUE)-_xlfn.NORM.DIST(AND(FU$6&gt;=$F176,FU$6&lt;=$H176)*(FT$6-$F176+1),$J176/2,$M176,TRUE))/(1-2*_xlfn.NORM.DIST(0,$J176/2,$M176,TRUE))*$D176+($K176="Steady Growth")*(AND(FU$6&gt;=$F176,FU$6&lt;=$H176)*((FU$6-$F176+1)/($J176*($J176+1)/2)*$D176))+($K176="custom")*CustCF!FO176</f>
        <v>0</v>
      </c>
      <c r="FV176" s="95">
        <f>($K176="Bell Curve")*(_xlfn.NORM.DIST(AND(FV$6&gt;=$F176,FV$6&lt;=$H176)*(FV$6-$F176+1),$J176/2,$M176,TRUE)-_xlfn.NORM.DIST(AND(FV$6&gt;=$F176,FV$6&lt;=$H176)*(FU$6-$F176+1),$J176/2,$M176,TRUE))/(1-2*_xlfn.NORM.DIST(0,$J176/2,$M176,TRUE))*$D176+($K176="Steady Growth")*(AND(FV$6&gt;=$F176,FV$6&lt;=$H176)*((FV$6-$F176+1)/($J176*($J176+1)/2)*$D176))+($K176="custom")*CustCF!FP176</f>
        <v>0</v>
      </c>
      <c r="FW176" s="95">
        <f>($K176="Bell Curve")*(_xlfn.NORM.DIST(AND(FW$6&gt;=$F176,FW$6&lt;=$H176)*(FW$6-$F176+1),$J176/2,$M176,TRUE)-_xlfn.NORM.DIST(AND(FW$6&gt;=$F176,FW$6&lt;=$H176)*(FV$6-$F176+1),$J176/2,$M176,TRUE))/(1-2*_xlfn.NORM.DIST(0,$J176/2,$M176,TRUE))*$D176+($K176="Steady Growth")*(AND(FW$6&gt;=$F176,FW$6&lt;=$H176)*((FW$6-$F176+1)/($J176*($J176+1)/2)*$D176))+($K176="custom")*CustCF!FQ176</f>
        <v>0</v>
      </c>
      <c r="FX176" s="95">
        <f>($K176="Bell Curve")*(_xlfn.NORM.DIST(AND(FX$6&gt;=$F176,FX$6&lt;=$H176)*(FX$6-$F176+1),$J176/2,$M176,TRUE)-_xlfn.NORM.DIST(AND(FX$6&gt;=$F176,FX$6&lt;=$H176)*(FW$6-$F176+1),$J176/2,$M176,TRUE))/(1-2*_xlfn.NORM.DIST(0,$J176/2,$M176,TRUE))*$D176+($K176="Steady Growth")*(AND(FX$6&gt;=$F176,FX$6&lt;=$H176)*((FX$6-$F176+1)/($J176*($J176+1)/2)*$D176))+($K176="custom")*CustCF!FR176</f>
        <v>0</v>
      </c>
      <c r="FY176" s="95">
        <f>($K176="Bell Curve")*(_xlfn.NORM.DIST(AND(FY$6&gt;=$F176,FY$6&lt;=$H176)*(FY$6-$F176+1),$J176/2,$M176,TRUE)-_xlfn.NORM.DIST(AND(FY$6&gt;=$F176,FY$6&lt;=$H176)*(FX$6-$F176+1),$J176/2,$M176,TRUE))/(1-2*_xlfn.NORM.DIST(0,$J176/2,$M176,TRUE))*$D176+($K176="Steady Growth")*(AND(FY$6&gt;=$F176,FY$6&lt;=$H176)*((FY$6-$F176+1)/($J176*($J176+1)/2)*$D176))+($K176="custom")*CustCF!FS176</f>
        <v>0</v>
      </c>
      <c r="FZ176" s="95">
        <f>($K176="Bell Curve")*(_xlfn.NORM.DIST(AND(FZ$6&gt;=$F176,FZ$6&lt;=$H176)*(FZ$6-$F176+1),$J176/2,$M176,TRUE)-_xlfn.NORM.DIST(AND(FZ$6&gt;=$F176,FZ$6&lt;=$H176)*(FY$6-$F176+1),$J176/2,$M176,TRUE))/(1-2*_xlfn.NORM.DIST(0,$J176/2,$M176,TRUE))*$D176+($K176="Steady Growth")*(AND(FZ$6&gt;=$F176,FZ$6&lt;=$H176)*((FZ$6-$F176+1)/($J176*($J176+1)/2)*$D176))+($K176="custom")*CustCF!FT176</f>
        <v>0</v>
      </c>
      <c r="GA176" s="95">
        <f>($K176="Bell Curve")*(_xlfn.NORM.DIST(AND(GA$6&gt;=$F176,GA$6&lt;=$H176)*(GA$6-$F176+1),$J176/2,$M176,TRUE)-_xlfn.NORM.DIST(AND(GA$6&gt;=$F176,GA$6&lt;=$H176)*(FZ$6-$F176+1),$J176/2,$M176,TRUE))/(1-2*_xlfn.NORM.DIST(0,$J176/2,$M176,TRUE))*$D176+($K176="Steady Growth")*(AND(GA$6&gt;=$F176,GA$6&lt;=$H176)*((GA$6-$F176+1)/($J176*($J176+1)/2)*$D176))+($K176="custom")*CustCF!FU176</f>
        <v>0</v>
      </c>
      <c r="GB176" s="95">
        <f>($K176="Bell Curve")*(_xlfn.NORM.DIST(AND(GB$6&gt;=$F176,GB$6&lt;=$H176)*(GB$6-$F176+1),$J176/2,$M176,TRUE)-_xlfn.NORM.DIST(AND(GB$6&gt;=$F176,GB$6&lt;=$H176)*(GA$6-$F176+1),$J176/2,$M176,TRUE))/(1-2*_xlfn.NORM.DIST(0,$J176/2,$M176,TRUE))*$D176+($K176="Steady Growth")*(AND(GB$6&gt;=$F176,GB$6&lt;=$H176)*((GB$6-$F176+1)/($J176*($J176+1)/2)*$D176))+($K176="custom")*CustCF!FV176</f>
        <v>0</v>
      </c>
      <c r="GC176" s="95">
        <f>($K176="Bell Curve")*(_xlfn.NORM.DIST(AND(GC$6&gt;=$F176,GC$6&lt;=$H176)*(GC$6-$F176+1),$J176/2,$M176,TRUE)-_xlfn.NORM.DIST(AND(GC$6&gt;=$F176,GC$6&lt;=$H176)*(GB$6-$F176+1),$J176/2,$M176,TRUE))/(1-2*_xlfn.NORM.DIST(0,$J176/2,$M176,TRUE))*$D176+($K176="Steady Growth")*(AND(GC$6&gt;=$F176,GC$6&lt;=$H176)*((GC$6-$F176+1)/($J176*($J176+1)/2)*$D176))+($K176="custom")*CustCF!FW176</f>
        <v>0</v>
      </c>
      <c r="GD176" s="95">
        <f>($K176="Bell Curve")*(_xlfn.NORM.DIST(AND(GD$6&gt;=$F176,GD$6&lt;=$H176)*(GD$6-$F176+1),$J176/2,$M176,TRUE)-_xlfn.NORM.DIST(AND(GD$6&gt;=$F176,GD$6&lt;=$H176)*(GC$6-$F176+1),$J176/2,$M176,TRUE))/(1-2*_xlfn.NORM.DIST(0,$J176/2,$M176,TRUE))*$D176+($K176="Steady Growth")*(AND(GD$6&gt;=$F176,GD$6&lt;=$H176)*((GD$6-$F176+1)/($J176*($J176+1)/2)*$D176))+($K176="custom")*CustCF!FX176</f>
        <v>0</v>
      </c>
      <c r="GE176" s="95">
        <f>($K176="Bell Curve")*(_xlfn.NORM.DIST(AND(GE$6&gt;=$F176,GE$6&lt;=$H176)*(GE$6-$F176+1),$J176/2,$M176,TRUE)-_xlfn.NORM.DIST(AND(GE$6&gt;=$F176,GE$6&lt;=$H176)*(GD$6-$F176+1),$J176/2,$M176,TRUE))/(1-2*_xlfn.NORM.DIST(0,$J176/2,$M176,TRUE))*$D176+($K176="Steady Growth")*(AND(GE$6&gt;=$F176,GE$6&lt;=$H176)*((GE$6-$F176+1)/($J176*($J176+1)/2)*$D176))+($K176="custom")*CustCF!FY176</f>
        <v>0</v>
      </c>
      <c r="GF176" s="95">
        <f>($K176="Bell Curve")*(_xlfn.NORM.DIST(AND(GF$6&gt;=$F176,GF$6&lt;=$H176)*(GF$6-$F176+1),$J176/2,$M176,TRUE)-_xlfn.NORM.DIST(AND(GF$6&gt;=$F176,GF$6&lt;=$H176)*(GE$6-$F176+1),$J176/2,$M176,TRUE))/(1-2*_xlfn.NORM.DIST(0,$J176/2,$M176,TRUE))*$D176+($K176="Steady Growth")*(AND(GF$6&gt;=$F176,GF$6&lt;=$H176)*((GF$6-$F176+1)/($J176*($J176+1)/2)*$D176))+($K176="custom")*CustCF!FZ176</f>
        <v>0</v>
      </c>
      <c r="GG176" s="95">
        <f>($K176="Bell Curve")*(_xlfn.NORM.DIST(AND(GG$6&gt;=$F176,GG$6&lt;=$H176)*(GG$6-$F176+1),$J176/2,$M176,TRUE)-_xlfn.NORM.DIST(AND(GG$6&gt;=$F176,GG$6&lt;=$H176)*(GF$6-$F176+1),$J176/2,$M176,TRUE))/(1-2*_xlfn.NORM.DIST(0,$J176/2,$M176,TRUE))*$D176+($K176="Steady Growth")*(AND(GG$6&gt;=$F176,GG$6&lt;=$H176)*((GG$6-$F176+1)/($J176*($J176+1)/2)*$D176))+($K176="custom")*CustCF!GA176</f>
        <v>0</v>
      </c>
      <c r="GH176" s="95">
        <f>($K176="Bell Curve")*(_xlfn.NORM.DIST(AND(GH$6&gt;=$F176,GH$6&lt;=$H176)*(GH$6-$F176+1),$J176/2,$M176,TRUE)-_xlfn.NORM.DIST(AND(GH$6&gt;=$F176,GH$6&lt;=$H176)*(GG$6-$F176+1),$J176/2,$M176,TRUE))/(1-2*_xlfn.NORM.DIST(0,$J176/2,$M176,TRUE))*$D176+($K176="Steady Growth")*(AND(GH$6&gt;=$F176,GH$6&lt;=$H176)*((GH$6-$F176+1)/($J176*($J176+1)/2)*$D176))+($K176="custom")*CustCF!GB176</f>
        <v>0</v>
      </c>
      <c r="GI176" s="95">
        <f>($K176="Bell Curve")*(_xlfn.NORM.DIST(AND(GI$6&gt;=$F176,GI$6&lt;=$H176)*(GI$6-$F176+1),$J176/2,$M176,TRUE)-_xlfn.NORM.DIST(AND(GI$6&gt;=$F176,GI$6&lt;=$H176)*(GH$6-$F176+1),$J176/2,$M176,TRUE))/(1-2*_xlfn.NORM.DIST(0,$J176/2,$M176,TRUE))*$D176+($K176="Steady Growth")*(AND(GI$6&gt;=$F176,GI$6&lt;=$H176)*((GI$6-$F176+1)/($J176*($J176+1)/2)*$D176))+($K176="custom")*CustCF!GC176</f>
        <v>0</v>
      </c>
      <c r="GJ176" s="95">
        <f>($K176="Bell Curve")*(_xlfn.NORM.DIST(AND(GJ$6&gt;=$F176,GJ$6&lt;=$H176)*(GJ$6-$F176+1),$J176/2,$M176,TRUE)-_xlfn.NORM.DIST(AND(GJ$6&gt;=$F176,GJ$6&lt;=$H176)*(GI$6-$F176+1),$J176/2,$M176,TRUE))/(1-2*_xlfn.NORM.DIST(0,$J176/2,$M176,TRUE))*$D176+($K176="Steady Growth")*(AND(GJ$6&gt;=$F176,GJ$6&lt;=$H176)*((GJ$6-$F176+1)/($J176*($J176+1)/2)*$D176))+($K176="custom")*CustCF!GD176</f>
        <v>0</v>
      </c>
      <c r="GK176" s="95">
        <f>($K176="Bell Curve")*(_xlfn.NORM.DIST(AND(GK$6&gt;=$F176,GK$6&lt;=$H176)*(GK$6-$F176+1),$J176/2,$M176,TRUE)-_xlfn.NORM.DIST(AND(GK$6&gt;=$F176,GK$6&lt;=$H176)*(GJ$6-$F176+1),$J176/2,$M176,TRUE))/(1-2*_xlfn.NORM.DIST(0,$J176/2,$M176,TRUE))*$D176+($K176="Steady Growth")*(AND(GK$6&gt;=$F176,GK$6&lt;=$H176)*((GK$6-$F176+1)/($J176*($J176+1)/2)*$D176))+($K176="custom")*CustCF!GE176</f>
        <v>0</v>
      </c>
      <c r="GL176" s="95">
        <f>($K176="Bell Curve")*(_xlfn.NORM.DIST(AND(GL$6&gt;=$F176,GL$6&lt;=$H176)*(GL$6-$F176+1),$J176/2,$M176,TRUE)-_xlfn.NORM.DIST(AND(GL$6&gt;=$F176,GL$6&lt;=$H176)*(GK$6-$F176+1),$J176/2,$M176,TRUE))/(1-2*_xlfn.NORM.DIST(0,$J176/2,$M176,TRUE))*$D176+($K176="Steady Growth")*(AND(GL$6&gt;=$F176,GL$6&lt;=$H176)*((GL$6-$F176+1)/($J176*($J176+1)/2)*$D176))+($K176="custom")*CustCF!GF176</f>
        <v>0</v>
      </c>
      <c r="GM176" s="95">
        <f>($K176="Bell Curve")*(_xlfn.NORM.DIST(AND(GM$6&gt;=$F176,GM$6&lt;=$H176)*(GM$6-$F176+1),$J176/2,$M176,TRUE)-_xlfn.NORM.DIST(AND(GM$6&gt;=$F176,GM$6&lt;=$H176)*(GL$6-$F176+1),$J176/2,$M176,TRUE))/(1-2*_xlfn.NORM.DIST(0,$J176/2,$M176,TRUE))*$D176+($K176="Steady Growth")*(AND(GM$6&gt;=$F176,GM$6&lt;=$H176)*((GM$6-$F176+1)/($J176*($J176+1)/2)*$D176))+($K176="custom")*CustCF!GG176</f>
        <v>0</v>
      </c>
      <c r="GN176" s="268">
        <f>($K176="Bell Curve")*(_xlfn.NORM.DIST(AND(GN$6&gt;=$F176,GN$6&lt;=$H176)*(GN$6-$F176+1),$J176/2,$M176,TRUE)-_xlfn.NORM.DIST(AND(GN$6&gt;=$F176,GN$6&lt;=$H176)*(GM$6-$F176+1),$J176/2,$M176,TRUE))/(1-2*_xlfn.NORM.DIST(0,$J176/2,$M176,TRUE))*$D176+($K176="Steady Growth")*(AND(GN$6&gt;=$F176,GN$6&lt;=$H176)*((GN$6-$F176+1)/($J176*($J176+1)/2)*$D176))+($K176="custom")*CustCF!GH176</f>
        <v>0</v>
      </c>
      <c r="GO176" s="1"/>
      <c r="GP176" s="67"/>
    </row>
    <row r="177" spans="1:198" customFormat="1" hidden="1" outlineLevel="1" x14ac:dyDescent="0.75">
      <c r="A177" s="1"/>
      <c r="B177" s="1"/>
      <c r="C177" s="262">
        <f>Budget!AJ32</f>
        <v>0</v>
      </c>
      <c r="D177" s="19">
        <f>Budget!AK32</f>
        <v>0</v>
      </c>
      <c r="E177" s="19" t="str">
        <f t="shared" si="77"/>
        <v/>
      </c>
      <c r="F177" s="263">
        <v>0</v>
      </c>
      <c r="G177" s="257">
        <f>IF(L177="custom",CustCF!F177,INDEX($P$8:$EW$8,MATCH(F177,$P$6:$EW$6,0)))</f>
        <v>46053</v>
      </c>
      <c r="H177" s="263">
        <v>0</v>
      </c>
      <c r="I177" s="257">
        <f>IF(L177="custom",CustCF!G177,INDEX($P$8:$EW$8,MATCH(H177,$P$6:$EW$6,0)))</f>
        <v>46053</v>
      </c>
      <c r="J177" s="102">
        <f t="shared" si="78"/>
        <v>1</v>
      </c>
      <c r="K177" s="265" t="s">
        <v>116</v>
      </c>
      <c r="L177" s="266" t="s">
        <v>141</v>
      </c>
      <c r="M177" s="267">
        <f t="shared" si="79"/>
        <v>9</v>
      </c>
      <c r="N177" s="18">
        <f t="shared" si="70"/>
        <v>0</v>
      </c>
      <c r="O177" s="19"/>
      <c r="P177" s="95">
        <f>($K177="Bell Curve")*(_xlfn.NORM.DIST(AND(P$6&gt;=$F177,P$6&lt;=$H177)*(P$6-$F177+1),$J177/2,$M177,TRUE)-_xlfn.NORM.DIST(AND(P$6&gt;=$F177,P$6&lt;=$H177)*(O$6-$F177+1),$J177/2,$M177,TRUE))/(1-2*_xlfn.NORM.DIST(0,$J177/2,$M177,TRUE))*$D177+($K177="Steady Growth")*(AND(P$6&gt;=$F177,P$6&lt;=$H177)*((P$6-$F177+1)/($J177*($J177+1)/2)*$D177))+($K177="custom")*CustCF!J177</f>
        <v>0</v>
      </c>
      <c r="Q177" s="95">
        <f>($K177="Bell Curve")*(_xlfn.NORM.DIST(AND(Q$6&gt;=$F177,Q$6&lt;=$H177)*(Q$6-$F177+1),$J177/2,$M177,TRUE)-_xlfn.NORM.DIST(AND(Q$6&gt;=$F177,Q$6&lt;=$H177)*(P$6-$F177+1),$J177/2,$M177,TRUE))/(1-2*_xlfn.NORM.DIST(0,$J177/2,$M177,TRUE))*$D177+($K177="Steady Growth")*(AND(Q$6&gt;=$F177,Q$6&lt;=$H177)*((Q$6-$F177+1)/($J177*($J177+1)/2)*$D177))+($K177="custom")*CustCF!K177</f>
        <v>0</v>
      </c>
      <c r="R177" s="95">
        <f>($K177="Bell Curve")*(_xlfn.NORM.DIST(AND(R$6&gt;=$F177,R$6&lt;=$H177)*(R$6-$F177+1),$J177/2,$M177,TRUE)-_xlfn.NORM.DIST(AND(R$6&gt;=$F177,R$6&lt;=$H177)*(Q$6-$F177+1),$J177/2,$M177,TRUE))/(1-2*_xlfn.NORM.DIST(0,$J177/2,$M177,TRUE))*$D177+($K177="Steady Growth")*(AND(R$6&gt;=$F177,R$6&lt;=$H177)*((R$6-$F177+1)/($J177*($J177+1)/2)*$D177))+($K177="custom")*CustCF!L177</f>
        <v>0</v>
      </c>
      <c r="S177" s="95">
        <f>($K177="Bell Curve")*(_xlfn.NORM.DIST(AND(S$6&gt;=$F177,S$6&lt;=$H177)*(S$6-$F177+1),$J177/2,$M177,TRUE)-_xlfn.NORM.DIST(AND(S$6&gt;=$F177,S$6&lt;=$H177)*(R$6-$F177+1),$J177/2,$M177,TRUE))/(1-2*_xlfn.NORM.DIST(0,$J177/2,$M177,TRUE))*$D177+($K177="Steady Growth")*(AND(S$6&gt;=$F177,S$6&lt;=$H177)*((S$6-$F177+1)/($J177*($J177+1)/2)*$D177))+($K177="custom")*CustCF!M177</f>
        <v>0</v>
      </c>
      <c r="T177" s="95">
        <f>($K177="Bell Curve")*(_xlfn.NORM.DIST(AND(T$6&gt;=$F177,T$6&lt;=$H177)*(T$6-$F177+1),$J177/2,$M177,TRUE)-_xlfn.NORM.DIST(AND(T$6&gt;=$F177,T$6&lt;=$H177)*(S$6-$F177+1),$J177/2,$M177,TRUE))/(1-2*_xlfn.NORM.DIST(0,$J177/2,$M177,TRUE))*$D177+($K177="Steady Growth")*(AND(T$6&gt;=$F177,T$6&lt;=$H177)*((T$6-$F177+1)/($J177*($J177+1)/2)*$D177))+($K177="custom")*CustCF!N177</f>
        <v>0</v>
      </c>
      <c r="U177" s="95">
        <f>($K177="Bell Curve")*(_xlfn.NORM.DIST(AND(U$6&gt;=$F177,U$6&lt;=$H177)*(U$6-$F177+1),$J177/2,$M177,TRUE)-_xlfn.NORM.DIST(AND(U$6&gt;=$F177,U$6&lt;=$H177)*(T$6-$F177+1),$J177/2,$M177,TRUE))/(1-2*_xlfn.NORM.DIST(0,$J177/2,$M177,TRUE))*$D177+($K177="Steady Growth")*(AND(U$6&gt;=$F177,U$6&lt;=$H177)*((U$6-$F177+1)/($J177*($J177+1)/2)*$D177))+($K177="custom")*CustCF!O177</f>
        <v>0</v>
      </c>
      <c r="V177" s="95">
        <f>($K177="Bell Curve")*(_xlfn.NORM.DIST(AND(V$6&gt;=$F177,V$6&lt;=$H177)*(V$6-$F177+1),$J177/2,$M177,TRUE)-_xlfn.NORM.DIST(AND(V$6&gt;=$F177,V$6&lt;=$H177)*(U$6-$F177+1),$J177/2,$M177,TRUE))/(1-2*_xlfn.NORM.DIST(0,$J177/2,$M177,TRUE))*$D177+($K177="Steady Growth")*(AND(V$6&gt;=$F177,V$6&lt;=$H177)*((V$6-$F177+1)/($J177*($J177+1)/2)*$D177))+($K177="custom")*CustCF!P177</f>
        <v>0</v>
      </c>
      <c r="W177" s="95">
        <f>($K177="Bell Curve")*(_xlfn.NORM.DIST(AND(W$6&gt;=$F177,W$6&lt;=$H177)*(W$6-$F177+1),$J177/2,$M177,TRUE)-_xlfn.NORM.DIST(AND(W$6&gt;=$F177,W$6&lt;=$H177)*(V$6-$F177+1),$J177/2,$M177,TRUE))/(1-2*_xlfn.NORM.DIST(0,$J177/2,$M177,TRUE))*$D177+($K177="Steady Growth")*(AND(W$6&gt;=$F177,W$6&lt;=$H177)*((W$6-$F177+1)/($J177*($J177+1)/2)*$D177))+($K177="custom")*CustCF!Q177</f>
        <v>0</v>
      </c>
      <c r="X177" s="95">
        <f>($K177="Bell Curve")*(_xlfn.NORM.DIST(AND(X$6&gt;=$F177,X$6&lt;=$H177)*(X$6-$F177+1),$J177/2,$M177,TRUE)-_xlfn.NORM.DIST(AND(X$6&gt;=$F177,X$6&lt;=$H177)*(W$6-$F177+1),$J177/2,$M177,TRUE))/(1-2*_xlfn.NORM.DIST(0,$J177/2,$M177,TRUE))*$D177+($K177="Steady Growth")*(AND(X$6&gt;=$F177,X$6&lt;=$H177)*((X$6-$F177+1)/($J177*($J177+1)/2)*$D177))+($K177="custom")*CustCF!R177</f>
        <v>0</v>
      </c>
      <c r="Y177" s="95">
        <f>($K177="Bell Curve")*(_xlfn.NORM.DIST(AND(Y$6&gt;=$F177,Y$6&lt;=$H177)*(Y$6-$F177+1),$J177/2,$M177,TRUE)-_xlfn.NORM.DIST(AND(Y$6&gt;=$F177,Y$6&lt;=$H177)*(X$6-$F177+1),$J177/2,$M177,TRUE))/(1-2*_xlfn.NORM.DIST(0,$J177/2,$M177,TRUE))*$D177+($K177="Steady Growth")*(AND(Y$6&gt;=$F177,Y$6&lt;=$H177)*((Y$6-$F177+1)/($J177*($J177+1)/2)*$D177))+($K177="custom")*CustCF!S177</f>
        <v>0</v>
      </c>
      <c r="Z177" s="95">
        <f>($K177="Bell Curve")*(_xlfn.NORM.DIST(AND(Z$6&gt;=$F177,Z$6&lt;=$H177)*(Z$6-$F177+1),$J177/2,$M177,TRUE)-_xlfn.NORM.DIST(AND(Z$6&gt;=$F177,Z$6&lt;=$H177)*(Y$6-$F177+1),$J177/2,$M177,TRUE))/(1-2*_xlfn.NORM.DIST(0,$J177/2,$M177,TRUE))*$D177+($K177="Steady Growth")*(AND(Z$6&gt;=$F177,Z$6&lt;=$H177)*((Z$6-$F177+1)/($J177*($J177+1)/2)*$D177))+($K177="custom")*CustCF!T177</f>
        <v>0</v>
      </c>
      <c r="AA177" s="95">
        <f>($K177="Bell Curve")*(_xlfn.NORM.DIST(AND(AA$6&gt;=$F177,AA$6&lt;=$H177)*(AA$6-$F177+1),$J177/2,$M177,TRUE)-_xlfn.NORM.DIST(AND(AA$6&gt;=$F177,AA$6&lt;=$H177)*(Z$6-$F177+1),$J177/2,$M177,TRUE))/(1-2*_xlfn.NORM.DIST(0,$J177/2,$M177,TRUE))*$D177+($K177="Steady Growth")*(AND(AA$6&gt;=$F177,AA$6&lt;=$H177)*((AA$6-$F177+1)/($J177*($J177+1)/2)*$D177))+($K177="custom")*CustCF!U177</f>
        <v>0</v>
      </c>
      <c r="AB177" s="95">
        <f>($K177="Bell Curve")*(_xlfn.NORM.DIST(AND(AB$6&gt;=$F177,AB$6&lt;=$H177)*(AB$6-$F177+1),$J177/2,$M177,TRUE)-_xlfn.NORM.DIST(AND(AB$6&gt;=$F177,AB$6&lt;=$H177)*(AA$6-$F177+1),$J177/2,$M177,TRUE))/(1-2*_xlfn.NORM.DIST(0,$J177/2,$M177,TRUE))*$D177+($K177="Steady Growth")*(AND(AB$6&gt;=$F177,AB$6&lt;=$H177)*((AB$6-$F177+1)/($J177*($J177+1)/2)*$D177))+($K177="custom")*CustCF!V177</f>
        <v>0</v>
      </c>
      <c r="AC177" s="95">
        <f>($K177="Bell Curve")*(_xlfn.NORM.DIST(AND(AC$6&gt;=$F177,AC$6&lt;=$H177)*(AC$6-$F177+1),$J177/2,$M177,TRUE)-_xlfn.NORM.DIST(AND(AC$6&gt;=$F177,AC$6&lt;=$H177)*(AB$6-$F177+1),$J177/2,$M177,TRUE))/(1-2*_xlfn.NORM.DIST(0,$J177/2,$M177,TRUE))*$D177+($K177="Steady Growth")*(AND(AC$6&gt;=$F177,AC$6&lt;=$H177)*((AC$6-$F177+1)/($J177*($J177+1)/2)*$D177))+($K177="custom")*CustCF!W177</f>
        <v>0</v>
      </c>
      <c r="AD177" s="95">
        <f>($K177="Bell Curve")*(_xlfn.NORM.DIST(AND(AD$6&gt;=$F177,AD$6&lt;=$H177)*(AD$6-$F177+1),$J177/2,$M177,TRUE)-_xlfn.NORM.DIST(AND(AD$6&gt;=$F177,AD$6&lt;=$H177)*(AC$6-$F177+1),$J177/2,$M177,TRUE))/(1-2*_xlfn.NORM.DIST(0,$J177/2,$M177,TRUE))*$D177+($K177="Steady Growth")*(AND(AD$6&gt;=$F177,AD$6&lt;=$H177)*((AD$6-$F177+1)/($J177*($J177+1)/2)*$D177))+($K177="custom")*CustCF!X177</f>
        <v>0</v>
      </c>
      <c r="AE177" s="95">
        <f>($K177="Bell Curve")*(_xlfn.NORM.DIST(AND(AE$6&gt;=$F177,AE$6&lt;=$H177)*(AE$6-$F177+1),$J177/2,$M177,TRUE)-_xlfn.NORM.DIST(AND(AE$6&gt;=$F177,AE$6&lt;=$H177)*(AD$6-$F177+1),$J177/2,$M177,TRUE))/(1-2*_xlfn.NORM.DIST(0,$J177/2,$M177,TRUE))*$D177+($K177="Steady Growth")*(AND(AE$6&gt;=$F177,AE$6&lt;=$H177)*((AE$6-$F177+1)/($J177*($J177+1)/2)*$D177))+($K177="custom")*CustCF!Y177</f>
        <v>0</v>
      </c>
      <c r="AF177" s="95">
        <f>($K177="Bell Curve")*(_xlfn.NORM.DIST(AND(AF$6&gt;=$F177,AF$6&lt;=$H177)*(AF$6-$F177+1),$J177/2,$M177,TRUE)-_xlfn.NORM.DIST(AND(AF$6&gt;=$F177,AF$6&lt;=$H177)*(AE$6-$F177+1),$J177/2,$M177,TRUE))/(1-2*_xlfn.NORM.DIST(0,$J177/2,$M177,TRUE))*$D177+($K177="Steady Growth")*(AND(AF$6&gt;=$F177,AF$6&lt;=$H177)*((AF$6-$F177+1)/($J177*($J177+1)/2)*$D177))+($K177="custom")*CustCF!Z177</f>
        <v>0</v>
      </c>
      <c r="AG177" s="95">
        <f>($K177="Bell Curve")*(_xlfn.NORM.DIST(AND(AG$6&gt;=$F177,AG$6&lt;=$H177)*(AG$6-$F177+1),$J177/2,$M177,TRUE)-_xlfn.NORM.DIST(AND(AG$6&gt;=$F177,AG$6&lt;=$H177)*(AF$6-$F177+1),$J177/2,$M177,TRUE))/(1-2*_xlfn.NORM.DIST(0,$J177/2,$M177,TRUE))*$D177+($K177="Steady Growth")*(AND(AG$6&gt;=$F177,AG$6&lt;=$H177)*((AG$6-$F177+1)/($J177*($J177+1)/2)*$D177))+($K177="custom")*CustCF!AA177</f>
        <v>0</v>
      </c>
      <c r="AH177" s="95">
        <f>($K177="Bell Curve")*(_xlfn.NORM.DIST(AND(AH$6&gt;=$F177,AH$6&lt;=$H177)*(AH$6-$F177+1),$J177/2,$M177,TRUE)-_xlfn.NORM.DIST(AND(AH$6&gt;=$F177,AH$6&lt;=$H177)*(AG$6-$F177+1),$J177/2,$M177,TRUE))/(1-2*_xlfn.NORM.DIST(0,$J177/2,$M177,TRUE))*$D177+($K177="Steady Growth")*(AND(AH$6&gt;=$F177,AH$6&lt;=$H177)*((AH$6-$F177+1)/($J177*($J177+1)/2)*$D177))+($K177="custom")*CustCF!AB177</f>
        <v>0</v>
      </c>
      <c r="AI177" s="95">
        <f>($K177="Bell Curve")*(_xlfn.NORM.DIST(AND(AI$6&gt;=$F177,AI$6&lt;=$H177)*(AI$6-$F177+1),$J177/2,$M177,TRUE)-_xlfn.NORM.DIST(AND(AI$6&gt;=$F177,AI$6&lt;=$H177)*(AH$6-$F177+1),$J177/2,$M177,TRUE))/(1-2*_xlfn.NORM.DIST(0,$J177/2,$M177,TRUE))*$D177+($K177="Steady Growth")*(AND(AI$6&gt;=$F177,AI$6&lt;=$H177)*((AI$6-$F177+1)/($J177*($J177+1)/2)*$D177))+($K177="custom")*CustCF!AC177</f>
        <v>0</v>
      </c>
      <c r="AJ177" s="95">
        <f>($K177="Bell Curve")*(_xlfn.NORM.DIST(AND(AJ$6&gt;=$F177,AJ$6&lt;=$H177)*(AJ$6-$F177+1),$J177/2,$M177,TRUE)-_xlfn.NORM.DIST(AND(AJ$6&gt;=$F177,AJ$6&lt;=$H177)*(AI$6-$F177+1),$J177/2,$M177,TRUE))/(1-2*_xlfn.NORM.DIST(0,$J177/2,$M177,TRUE))*$D177+($K177="Steady Growth")*(AND(AJ$6&gt;=$F177,AJ$6&lt;=$H177)*((AJ$6-$F177+1)/($J177*($J177+1)/2)*$D177))+($K177="custom")*CustCF!AD177</f>
        <v>0</v>
      </c>
      <c r="AK177" s="95">
        <f>($K177="Bell Curve")*(_xlfn.NORM.DIST(AND(AK$6&gt;=$F177,AK$6&lt;=$H177)*(AK$6-$F177+1),$J177/2,$M177,TRUE)-_xlfn.NORM.DIST(AND(AK$6&gt;=$F177,AK$6&lt;=$H177)*(AJ$6-$F177+1),$J177/2,$M177,TRUE))/(1-2*_xlfn.NORM.DIST(0,$J177/2,$M177,TRUE))*$D177+($K177="Steady Growth")*(AND(AK$6&gt;=$F177,AK$6&lt;=$H177)*((AK$6-$F177+1)/($J177*($J177+1)/2)*$D177))+($K177="custom")*CustCF!AE177</f>
        <v>0</v>
      </c>
      <c r="AL177" s="95">
        <f>($K177="Bell Curve")*(_xlfn.NORM.DIST(AND(AL$6&gt;=$F177,AL$6&lt;=$H177)*(AL$6-$F177+1),$J177/2,$M177,TRUE)-_xlfn.NORM.DIST(AND(AL$6&gt;=$F177,AL$6&lt;=$H177)*(AK$6-$F177+1),$J177/2,$M177,TRUE))/(1-2*_xlfn.NORM.DIST(0,$J177/2,$M177,TRUE))*$D177+($K177="Steady Growth")*(AND(AL$6&gt;=$F177,AL$6&lt;=$H177)*((AL$6-$F177+1)/($J177*($J177+1)/2)*$D177))+($K177="custom")*CustCF!AF177</f>
        <v>0</v>
      </c>
      <c r="AM177" s="95">
        <f>($K177="Bell Curve")*(_xlfn.NORM.DIST(AND(AM$6&gt;=$F177,AM$6&lt;=$H177)*(AM$6-$F177+1),$J177/2,$M177,TRUE)-_xlfn.NORM.DIST(AND(AM$6&gt;=$F177,AM$6&lt;=$H177)*(AL$6-$F177+1),$J177/2,$M177,TRUE))/(1-2*_xlfn.NORM.DIST(0,$J177/2,$M177,TRUE))*$D177+($K177="Steady Growth")*(AND(AM$6&gt;=$F177,AM$6&lt;=$H177)*((AM$6-$F177+1)/($J177*($J177+1)/2)*$D177))+($K177="custom")*CustCF!AG177</f>
        <v>0</v>
      </c>
      <c r="AN177" s="95">
        <f>($K177="Bell Curve")*(_xlfn.NORM.DIST(AND(AN$6&gt;=$F177,AN$6&lt;=$H177)*(AN$6-$F177+1),$J177/2,$M177,TRUE)-_xlfn.NORM.DIST(AND(AN$6&gt;=$F177,AN$6&lt;=$H177)*(AM$6-$F177+1),$J177/2,$M177,TRUE))/(1-2*_xlfn.NORM.DIST(0,$J177/2,$M177,TRUE))*$D177+($K177="Steady Growth")*(AND(AN$6&gt;=$F177,AN$6&lt;=$H177)*((AN$6-$F177+1)/($J177*($J177+1)/2)*$D177))+($K177="custom")*CustCF!AH177</f>
        <v>0</v>
      </c>
      <c r="AO177" s="95">
        <f>($K177="Bell Curve")*(_xlfn.NORM.DIST(AND(AO$6&gt;=$F177,AO$6&lt;=$H177)*(AO$6-$F177+1),$J177/2,$M177,TRUE)-_xlfn.NORM.DIST(AND(AO$6&gt;=$F177,AO$6&lt;=$H177)*(AN$6-$F177+1),$J177/2,$M177,TRUE))/(1-2*_xlfn.NORM.DIST(0,$J177/2,$M177,TRUE))*$D177+($K177="Steady Growth")*(AND(AO$6&gt;=$F177,AO$6&lt;=$H177)*((AO$6-$F177+1)/($J177*($J177+1)/2)*$D177))+($K177="custom")*CustCF!AI177</f>
        <v>0</v>
      </c>
      <c r="AP177" s="95">
        <f>($K177="Bell Curve")*(_xlfn.NORM.DIST(AND(AP$6&gt;=$F177,AP$6&lt;=$H177)*(AP$6-$F177+1),$J177/2,$M177,TRUE)-_xlfn.NORM.DIST(AND(AP$6&gt;=$F177,AP$6&lt;=$H177)*(AO$6-$F177+1),$J177/2,$M177,TRUE))/(1-2*_xlfn.NORM.DIST(0,$J177/2,$M177,TRUE))*$D177+($K177="Steady Growth")*(AND(AP$6&gt;=$F177,AP$6&lt;=$H177)*((AP$6-$F177+1)/($J177*($J177+1)/2)*$D177))+($K177="custom")*CustCF!AJ177</f>
        <v>0</v>
      </c>
      <c r="AQ177" s="95">
        <f>($K177="Bell Curve")*(_xlfn.NORM.DIST(AND(AQ$6&gt;=$F177,AQ$6&lt;=$H177)*(AQ$6-$F177+1),$J177/2,$M177,TRUE)-_xlfn.NORM.DIST(AND(AQ$6&gt;=$F177,AQ$6&lt;=$H177)*(AP$6-$F177+1),$J177/2,$M177,TRUE))/(1-2*_xlfn.NORM.DIST(0,$J177/2,$M177,TRUE))*$D177+($K177="Steady Growth")*(AND(AQ$6&gt;=$F177,AQ$6&lt;=$H177)*((AQ$6-$F177+1)/($J177*($J177+1)/2)*$D177))+($K177="custom")*CustCF!AK177</f>
        <v>0</v>
      </c>
      <c r="AR177" s="95">
        <f>($K177="Bell Curve")*(_xlfn.NORM.DIST(AND(AR$6&gt;=$F177,AR$6&lt;=$H177)*(AR$6-$F177+1),$J177/2,$M177,TRUE)-_xlfn.NORM.DIST(AND(AR$6&gt;=$F177,AR$6&lt;=$H177)*(AQ$6-$F177+1),$J177/2,$M177,TRUE))/(1-2*_xlfn.NORM.DIST(0,$J177/2,$M177,TRUE))*$D177+($K177="Steady Growth")*(AND(AR$6&gt;=$F177,AR$6&lt;=$H177)*((AR$6-$F177+1)/($J177*($J177+1)/2)*$D177))+($K177="custom")*CustCF!AL177</f>
        <v>0</v>
      </c>
      <c r="AS177" s="95">
        <f>($K177="Bell Curve")*(_xlfn.NORM.DIST(AND(AS$6&gt;=$F177,AS$6&lt;=$H177)*(AS$6-$F177+1),$J177/2,$M177,TRUE)-_xlfn.NORM.DIST(AND(AS$6&gt;=$F177,AS$6&lt;=$H177)*(AR$6-$F177+1),$J177/2,$M177,TRUE))/(1-2*_xlfn.NORM.DIST(0,$J177/2,$M177,TRUE))*$D177+($K177="Steady Growth")*(AND(AS$6&gt;=$F177,AS$6&lt;=$H177)*((AS$6-$F177+1)/($J177*($J177+1)/2)*$D177))+($K177="custom")*CustCF!AM177</f>
        <v>0</v>
      </c>
      <c r="AT177" s="95">
        <f>($K177="Bell Curve")*(_xlfn.NORM.DIST(AND(AT$6&gt;=$F177,AT$6&lt;=$H177)*(AT$6-$F177+1),$J177/2,$M177,TRUE)-_xlfn.NORM.DIST(AND(AT$6&gt;=$F177,AT$6&lt;=$H177)*(AS$6-$F177+1),$J177/2,$M177,TRUE))/(1-2*_xlfn.NORM.DIST(0,$J177/2,$M177,TRUE))*$D177+($K177="Steady Growth")*(AND(AT$6&gt;=$F177,AT$6&lt;=$H177)*((AT$6-$F177+1)/($J177*($J177+1)/2)*$D177))+($K177="custom")*CustCF!AN177</f>
        <v>0</v>
      </c>
      <c r="AU177" s="95">
        <f>($K177="Bell Curve")*(_xlfn.NORM.DIST(AND(AU$6&gt;=$F177,AU$6&lt;=$H177)*(AU$6-$F177+1),$J177/2,$M177,TRUE)-_xlfn.NORM.DIST(AND(AU$6&gt;=$F177,AU$6&lt;=$H177)*(AT$6-$F177+1),$J177/2,$M177,TRUE))/(1-2*_xlfn.NORM.DIST(0,$J177/2,$M177,TRUE))*$D177+($K177="Steady Growth")*(AND(AU$6&gt;=$F177,AU$6&lt;=$H177)*((AU$6-$F177+1)/($J177*($J177+1)/2)*$D177))+($K177="custom")*CustCF!AO177</f>
        <v>0</v>
      </c>
      <c r="AV177" s="95">
        <f>($K177="Bell Curve")*(_xlfn.NORM.DIST(AND(AV$6&gt;=$F177,AV$6&lt;=$H177)*(AV$6-$F177+1),$J177/2,$M177,TRUE)-_xlfn.NORM.DIST(AND(AV$6&gt;=$F177,AV$6&lt;=$H177)*(AU$6-$F177+1),$J177/2,$M177,TRUE))/(1-2*_xlfn.NORM.DIST(0,$J177/2,$M177,TRUE))*$D177+($K177="Steady Growth")*(AND(AV$6&gt;=$F177,AV$6&lt;=$H177)*((AV$6-$F177+1)/($J177*($J177+1)/2)*$D177))+($K177="custom")*CustCF!AP177</f>
        <v>0</v>
      </c>
      <c r="AW177" s="95">
        <f>($K177="Bell Curve")*(_xlfn.NORM.DIST(AND(AW$6&gt;=$F177,AW$6&lt;=$H177)*(AW$6-$F177+1),$J177/2,$M177,TRUE)-_xlfn.NORM.DIST(AND(AW$6&gt;=$F177,AW$6&lt;=$H177)*(AV$6-$F177+1),$J177/2,$M177,TRUE))/(1-2*_xlfn.NORM.DIST(0,$J177/2,$M177,TRUE))*$D177+($K177="Steady Growth")*(AND(AW$6&gt;=$F177,AW$6&lt;=$H177)*((AW$6-$F177+1)/($J177*($J177+1)/2)*$D177))+($K177="custom")*CustCF!AQ177</f>
        <v>0</v>
      </c>
      <c r="AX177" s="95">
        <f>($K177="Bell Curve")*(_xlfn.NORM.DIST(AND(AX$6&gt;=$F177,AX$6&lt;=$H177)*(AX$6-$F177+1),$J177/2,$M177,TRUE)-_xlfn.NORM.DIST(AND(AX$6&gt;=$F177,AX$6&lt;=$H177)*(AW$6-$F177+1),$J177/2,$M177,TRUE))/(1-2*_xlfn.NORM.DIST(0,$J177/2,$M177,TRUE))*$D177+($K177="Steady Growth")*(AND(AX$6&gt;=$F177,AX$6&lt;=$H177)*((AX$6-$F177+1)/($J177*($J177+1)/2)*$D177))+($K177="custom")*CustCF!AR177</f>
        <v>0</v>
      </c>
      <c r="AY177" s="95">
        <f>($K177="Bell Curve")*(_xlfn.NORM.DIST(AND(AY$6&gt;=$F177,AY$6&lt;=$H177)*(AY$6-$F177+1),$J177/2,$M177,TRUE)-_xlfn.NORM.DIST(AND(AY$6&gt;=$F177,AY$6&lt;=$H177)*(AX$6-$F177+1),$J177/2,$M177,TRUE))/(1-2*_xlfn.NORM.DIST(0,$J177/2,$M177,TRUE))*$D177+($K177="Steady Growth")*(AND(AY$6&gt;=$F177,AY$6&lt;=$H177)*((AY$6-$F177+1)/($J177*($J177+1)/2)*$D177))+($K177="custom")*CustCF!AS177</f>
        <v>0</v>
      </c>
      <c r="AZ177" s="95">
        <f>($K177="Bell Curve")*(_xlfn.NORM.DIST(AND(AZ$6&gt;=$F177,AZ$6&lt;=$H177)*(AZ$6-$F177+1),$J177/2,$M177,TRUE)-_xlfn.NORM.DIST(AND(AZ$6&gt;=$F177,AZ$6&lt;=$H177)*(AY$6-$F177+1),$J177/2,$M177,TRUE))/(1-2*_xlfn.NORM.DIST(0,$J177/2,$M177,TRUE))*$D177+($K177="Steady Growth")*(AND(AZ$6&gt;=$F177,AZ$6&lt;=$H177)*((AZ$6-$F177+1)/($J177*($J177+1)/2)*$D177))+($K177="custom")*CustCF!AT177</f>
        <v>0</v>
      </c>
      <c r="BA177" s="95">
        <f>($K177="Bell Curve")*(_xlfn.NORM.DIST(AND(BA$6&gt;=$F177,BA$6&lt;=$H177)*(BA$6-$F177+1),$J177/2,$M177,TRUE)-_xlfn.NORM.DIST(AND(BA$6&gt;=$F177,BA$6&lt;=$H177)*(AZ$6-$F177+1),$J177/2,$M177,TRUE))/(1-2*_xlfn.NORM.DIST(0,$J177/2,$M177,TRUE))*$D177+($K177="Steady Growth")*(AND(BA$6&gt;=$F177,BA$6&lt;=$H177)*((BA$6-$F177+1)/($J177*($J177+1)/2)*$D177))+($K177="custom")*CustCF!AU177</f>
        <v>0</v>
      </c>
      <c r="BB177" s="95">
        <f>($K177="Bell Curve")*(_xlfn.NORM.DIST(AND(BB$6&gt;=$F177,BB$6&lt;=$H177)*(BB$6-$F177+1),$J177/2,$M177,TRUE)-_xlfn.NORM.DIST(AND(BB$6&gt;=$F177,BB$6&lt;=$H177)*(BA$6-$F177+1),$J177/2,$M177,TRUE))/(1-2*_xlfn.NORM.DIST(0,$J177/2,$M177,TRUE))*$D177+($K177="Steady Growth")*(AND(BB$6&gt;=$F177,BB$6&lt;=$H177)*((BB$6-$F177+1)/($J177*($J177+1)/2)*$D177))+($K177="custom")*CustCF!AV177</f>
        <v>0</v>
      </c>
      <c r="BC177" s="95">
        <f>($K177="Bell Curve")*(_xlfn.NORM.DIST(AND(BC$6&gt;=$F177,BC$6&lt;=$H177)*(BC$6-$F177+1),$J177/2,$M177,TRUE)-_xlfn.NORM.DIST(AND(BC$6&gt;=$F177,BC$6&lt;=$H177)*(BB$6-$F177+1),$J177/2,$M177,TRUE))/(1-2*_xlfn.NORM.DIST(0,$J177/2,$M177,TRUE))*$D177+($K177="Steady Growth")*(AND(BC$6&gt;=$F177,BC$6&lt;=$H177)*((BC$6-$F177+1)/($J177*($J177+1)/2)*$D177))+($K177="custom")*CustCF!AW177</f>
        <v>0</v>
      </c>
      <c r="BD177" s="95">
        <f>($K177="Bell Curve")*(_xlfn.NORM.DIST(AND(BD$6&gt;=$F177,BD$6&lt;=$H177)*(BD$6-$F177+1),$J177/2,$M177,TRUE)-_xlfn.NORM.DIST(AND(BD$6&gt;=$F177,BD$6&lt;=$H177)*(BC$6-$F177+1),$J177/2,$M177,TRUE))/(1-2*_xlfn.NORM.DIST(0,$J177/2,$M177,TRUE))*$D177+($K177="Steady Growth")*(AND(BD$6&gt;=$F177,BD$6&lt;=$H177)*((BD$6-$F177+1)/($J177*($J177+1)/2)*$D177))+($K177="custom")*CustCF!AX177</f>
        <v>0</v>
      </c>
      <c r="BE177" s="95">
        <f>($K177="Bell Curve")*(_xlfn.NORM.DIST(AND(BE$6&gt;=$F177,BE$6&lt;=$H177)*(BE$6-$F177+1),$J177/2,$M177,TRUE)-_xlfn.NORM.DIST(AND(BE$6&gt;=$F177,BE$6&lt;=$H177)*(BD$6-$F177+1),$J177/2,$M177,TRUE))/(1-2*_xlfn.NORM.DIST(0,$J177/2,$M177,TRUE))*$D177+($K177="Steady Growth")*(AND(BE$6&gt;=$F177,BE$6&lt;=$H177)*((BE$6-$F177+1)/($J177*($J177+1)/2)*$D177))+($K177="custom")*CustCF!AY177</f>
        <v>0</v>
      </c>
      <c r="BF177" s="95">
        <f>($K177="Bell Curve")*(_xlfn.NORM.DIST(AND(BF$6&gt;=$F177,BF$6&lt;=$H177)*(BF$6-$F177+1),$J177/2,$M177,TRUE)-_xlfn.NORM.DIST(AND(BF$6&gt;=$F177,BF$6&lt;=$H177)*(BE$6-$F177+1),$J177/2,$M177,TRUE))/(1-2*_xlfn.NORM.DIST(0,$J177/2,$M177,TRUE))*$D177+($K177="Steady Growth")*(AND(BF$6&gt;=$F177,BF$6&lt;=$H177)*((BF$6-$F177+1)/($J177*($J177+1)/2)*$D177))+($K177="custom")*CustCF!AZ177</f>
        <v>0</v>
      </c>
      <c r="BG177" s="95">
        <f>($K177="Bell Curve")*(_xlfn.NORM.DIST(AND(BG$6&gt;=$F177,BG$6&lt;=$H177)*(BG$6-$F177+1),$J177/2,$M177,TRUE)-_xlfn.NORM.DIST(AND(BG$6&gt;=$F177,BG$6&lt;=$H177)*(BF$6-$F177+1),$J177/2,$M177,TRUE))/(1-2*_xlfn.NORM.DIST(0,$J177/2,$M177,TRUE))*$D177+($K177="Steady Growth")*(AND(BG$6&gt;=$F177,BG$6&lt;=$H177)*((BG$6-$F177+1)/($J177*($J177+1)/2)*$D177))+($K177="custom")*CustCF!BA177</f>
        <v>0</v>
      </c>
      <c r="BH177" s="95">
        <f>($K177="Bell Curve")*(_xlfn.NORM.DIST(AND(BH$6&gt;=$F177,BH$6&lt;=$H177)*(BH$6-$F177+1),$J177/2,$M177,TRUE)-_xlfn.NORM.DIST(AND(BH$6&gt;=$F177,BH$6&lt;=$H177)*(BG$6-$F177+1),$J177/2,$M177,TRUE))/(1-2*_xlfn.NORM.DIST(0,$J177/2,$M177,TRUE))*$D177+($K177="Steady Growth")*(AND(BH$6&gt;=$F177,BH$6&lt;=$H177)*((BH$6-$F177+1)/($J177*($J177+1)/2)*$D177))+($K177="custom")*CustCF!BB177</f>
        <v>0</v>
      </c>
      <c r="BI177" s="95">
        <f>($K177="Bell Curve")*(_xlfn.NORM.DIST(AND(BI$6&gt;=$F177,BI$6&lt;=$H177)*(BI$6-$F177+1),$J177/2,$M177,TRUE)-_xlfn.NORM.DIST(AND(BI$6&gt;=$F177,BI$6&lt;=$H177)*(BH$6-$F177+1),$J177/2,$M177,TRUE))/(1-2*_xlfn.NORM.DIST(0,$J177/2,$M177,TRUE))*$D177+($K177="Steady Growth")*(AND(BI$6&gt;=$F177,BI$6&lt;=$H177)*((BI$6-$F177+1)/($J177*($J177+1)/2)*$D177))+($K177="custom")*CustCF!BC177</f>
        <v>0</v>
      </c>
      <c r="BJ177" s="95">
        <f>($K177="Bell Curve")*(_xlfn.NORM.DIST(AND(BJ$6&gt;=$F177,BJ$6&lt;=$H177)*(BJ$6-$F177+1),$J177/2,$M177,TRUE)-_xlfn.NORM.DIST(AND(BJ$6&gt;=$F177,BJ$6&lt;=$H177)*(BI$6-$F177+1),$J177/2,$M177,TRUE))/(1-2*_xlfn.NORM.DIST(0,$J177/2,$M177,TRUE))*$D177+($K177="Steady Growth")*(AND(BJ$6&gt;=$F177,BJ$6&lt;=$H177)*((BJ$6-$F177+1)/($J177*($J177+1)/2)*$D177))+($K177="custom")*CustCF!BD177</f>
        <v>0</v>
      </c>
      <c r="BK177" s="95">
        <f>($K177="Bell Curve")*(_xlfn.NORM.DIST(AND(BK$6&gt;=$F177,BK$6&lt;=$H177)*(BK$6-$F177+1),$J177/2,$M177,TRUE)-_xlfn.NORM.DIST(AND(BK$6&gt;=$F177,BK$6&lt;=$H177)*(BJ$6-$F177+1),$J177/2,$M177,TRUE))/(1-2*_xlfn.NORM.DIST(0,$J177/2,$M177,TRUE))*$D177+($K177="Steady Growth")*(AND(BK$6&gt;=$F177,BK$6&lt;=$H177)*((BK$6-$F177+1)/($J177*($J177+1)/2)*$D177))+($K177="custom")*CustCF!BE177</f>
        <v>0</v>
      </c>
      <c r="BL177" s="95">
        <f>($K177="Bell Curve")*(_xlfn.NORM.DIST(AND(BL$6&gt;=$F177,BL$6&lt;=$H177)*(BL$6-$F177+1),$J177/2,$M177,TRUE)-_xlfn.NORM.DIST(AND(BL$6&gt;=$F177,BL$6&lt;=$H177)*(BK$6-$F177+1),$J177/2,$M177,TRUE))/(1-2*_xlfn.NORM.DIST(0,$J177/2,$M177,TRUE))*$D177+($K177="Steady Growth")*(AND(BL$6&gt;=$F177,BL$6&lt;=$H177)*((BL$6-$F177+1)/($J177*($J177+1)/2)*$D177))+($K177="custom")*CustCF!BF177</f>
        <v>0</v>
      </c>
      <c r="BM177" s="95">
        <f>($K177="Bell Curve")*(_xlfn.NORM.DIST(AND(BM$6&gt;=$F177,BM$6&lt;=$H177)*(BM$6-$F177+1),$J177/2,$M177,TRUE)-_xlfn.NORM.DIST(AND(BM$6&gt;=$F177,BM$6&lt;=$H177)*(BL$6-$F177+1),$J177/2,$M177,TRUE))/(1-2*_xlfn.NORM.DIST(0,$J177/2,$M177,TRUE))*$D177+($K177="Steady Growth")*(AND(BM$6&gt;=$F177,BM$6&lt;=$H177)*((BM$6-$F177+1)/($J177*($J177+1)/2)*$D177))+($K177="custom")*CustCF!BG177</f>
        <v>0</v>
      </c>
      <c r="BN177" s="95">
        <f>($K177="Bell Curve")*(_xlfn.NORM.DIST(AND(BN$6&gt;=$F177,BN$6&lt;=$H177)*(BN$6-$F177+1),$J177/2,$M177,TRUE)-_xlfn.NORM.DIST(AND(BN$6&gt;=$F177,BN$6&lt;=$H177)*(BM$6-$F177+1),$J177/2,$M177,TRUE))/(1-2*_xlfn.NORM.DIST(0,$J177/2,$M177,TRUE))*$D177+($K177="Steady Growth")*(AND(BN$6&gt;=$F177,BN$6&lt;=$H177)*((BN$6-$F177+1)/($J177*($J177+1)/2)*$D177))+($K177="custom")*CustCF!BH177</f>
        <v>0</v>
      </c>
      <c r="BO177" s="95">
        <f>($K177="Bell Curve")*(_xlfn.NORM.DIST(AND(BO$6&gt;=$F177,BO$6&lt;=$H177)*(BO$6-$F177+1),$J177/2,$M177,TRUE)-_xlfn.NORM.DIST(AND(BO$6&gt;=$F177,BO$6&lt;=$H177)*(BN$6-$F177+1),$J177/2,$M177,TRUE))/(1-2*_xlfn.NORM.DIST(0,$J177/2,$M177,TRUE))*$D177+($K177="Steady Growth")*(AND(BO$6&gt;=$F177,BO$6&lt;=$H177)*((BO$6-$F177+1)/($J177*($J177+1)/2)*$D177))+($K177="custom")*CustCF!BI177</f>
        <v>0</v>
      </c>
      <c r="BP177" s="95">
        <f>($K177="Bell Curve")*(_xlfn.NORM.DIST(AND(BP$6&gt;=$F177,BP$6&lt;=$H177)*(BP$6-$F177+1),$J177/2,$M177,TRUE)-_xlfn.NORM.DIST(AND(BP$6&gt;=$F177,BP$6&lt;=$H177)*(BO$6-$F177+1),$J177/2,$M177,TRUE))/(1-2*_xlfn.NORM.DIST(0,$J177/2,$M177,TRUE))*$D177+($K177="Steady Growth")*(AND(BP$6&gt;=$F177,BP$6&lt;=$H177)*((BP$6-$F177+1)/($J177*($J177+1)/2)*$D177))+($K177="custom")*CustCF!BJ177</f>
        <v>0</v>
      </c>
      <c r="BQ177" s="95">
        <f>($K177="Bell Curve")*(_xlfn.NORM.DIST(AND(BQ$6&gt;=$F177,BQ$6&lt;=$H177)*(BQ$6-$F177+1),$J177/2,$M177,TRUE)-_xlfn.NORM.DIST(AND(BQ$6&gt;=$F177,BQ$6&lt;=$H177)*(BP$6-$F177+1),$J177/2,$M177,TRUE))/(1-2*_xlfn.NORM.DIST(0,$J177/2,$M177,TRUE))*$D177+($K177="Steady Growth")*(AND(BQ$6&gt;=$F177,BQ$6&lt;=$H177)*((BQ$6-$F177+1)/($J177*($J177+1)/2)*$D177))+($K177="custom")*CustCF!BK177</f>
        <v>0</v>
      </c>
      <c r="BR177" s="95">
        <f>($K177="Bell Curve")*(_xlfn.NORM.DIST(AND(BR$6&gt;=$F177,BR$6&lt;=$H177)*(BR$6-$F177+1),$J177/2,$M177,TRUE)-_xlfn.NORM.DIST(AND(BR$6&gt;=$F177,BR$6&lt;=$H177)*(BQ$6-$F177+1),$J177/2,$M177,TRUE))/(1-2*_xlfn.NORM.DIST(0,$J177/2,$M177,TRUE))*$D177+($K177="Steady Growth")*(AND(BR$6&gt;=$F177,BR$6&lt;=$H177)*((BR$6-$F177+1)/($J177*($J177+1)/2)*$D177))+($K177="custom")*CustCF!BL177</f>
        <v>0</v>
      </c>
      <c r="BS177" s="95">
        <f>($K177="Bell Curve")*(_xlfn.NORM.DIST(AND(BS$6&gt;=$F177,BS$6&lt;=$H177)*(BS$6-$F177+1),$J177/2,$M177,TRUE)-_xlfn.NORM.DIST(AND(BS$6&gt;=$F177,BS$6&lt;=$H177)*(BR$6-$F177+1),$J177/2,$M177,TRUE))/(1-2*_xlfn.NORM.DIST(0,$J177/2,$M177,TRUE))*$D177+($K177="Steady Growth")*(AND(BS$6&gt;=$F177,BS$6&lt;=$H177)*((BS$6-$F177+1)/($J177*($J177+1)/2)*$D177))+($K177="custom")*CustCF!BM177</f>
        <v>0</v>
      </c>
      <c r="BT177" s="95">
        <f>($K177="Bell Curve")*(_xlfn.NORM.DIST(AND(BT$6&gt;=$F177,BT$6&lt;=$H177)*(BT$6-$F177+1),$J177/2,$M177,TRUE)-_xlfn.NORM.DIST(AND(BT$6&gt;=$F177,BT$6&lt;=$H177)*(BS$6-$F177+1),$J177/2,$M177,TRUE))/(1-2*_xlfn.NORM.DIST(0,$J177/2,$M177,TRUE))*$D177+($K177="Steady Growth")*(AND(BT$6&gt;=$F177,BT$6&lt;=$H177)*((BT$6-$F177+1)/($J177*($J177+1)/2)*$D177))+($K177="custom")*CustCF!BN177</f>
        <v>0</v>
      </c>
      <c r="BU177" s="95">
        <f>($K177="Bell Curve")*(_xlfn.NORM.DIST(AND(BU$6&gt;=$F177,BU$6&lt;=$H177)*(BU$6-$F177+1),$J177/2,$M177,TRUE)-_xlfn.NORM.DIST(AND(BU$6&gt;=$F177,BU$6&lt;=$H177)*(BT$6-$F177+1),$J177/2,$M177,TRUE))/(1-2*_xlfn.NORM.DIST(0,$J177/2,$M177,TRUE))*$D177+($K177="Steady Growth")*(AND(BU$6&gt;=$F177,BU$6&lt;=$H177)*((BU$6-$F177+1)/($J177*($J177+1)/2)*$D177))+($K177="custom")*CustCF!BO177</f>
        <v>0</v>
      </c>
      <c r="BV177" s="95">
        <f>($K177="Bell Curve")*(_xlfn.NORM.DIST(AND(BV$6&gt;=$F177,BV$6&lt;=$H177)*(BV$6-$F177+1),$J177/2,$M177,TRUE)-_xlfn.NORM.DIST(AND(BV$6&gt;=$F177,BV$6&lt;=$H177)*(BU$6-$F177+1),$J177/2,$M177,TRUE))/(1-2*_xlfn.NORM.DIST(0,$J177/2,$M177,TRUE))*$D177+($K177="Steady Growth")*(AND(BV$6&gt;=$F177,BV$6&lt;=$H177)*((BV$6-$F177+1)/($J177*($J177+1)/2)*$D177))+($K177="custom")*CustCF!BP177</f>
        <v>0</v>
      </c>
      <c r="BW177" s="95">
        <f>($K177="Bell Curve")*(_xlfn.NORM.DIST(AND(BW$6&gt;=$F177,BW$6&lt;=$H177)*(BW$6-$F177+1),$J177/2,$M177,TRUE)-_xlfn.NORM.DIST(AND(BW$6&gt;=$F177,BW$6&lt;=$H177)*(BV$6-$F177+1),$J177/2,$M177,TRUE))/(1-2*_xlfn.NORM.DIST(0,$J177/2,$M177,TRUE))*$D177+($K177="Steady Growth")*(AND(BW$6&gt;=$F177,BW$6&lt;=$H177)*((BW$6-$F177+1)/($J177*($J177+1)/2)*$D177))+($K177="custom")*CustCF!BQ177</f>
        <v>0</v>
      </c>
      <c r="BX177" s="95">
        <f>($K177="Bell Curve")*(_xlfn.NORM.DIST(AND(BX$6&gt;=$F177,BX$6&lt;=$H177)*(BX$6-$F177+1),$J177/2,$M177,TRUE)-_xlfn.NORM.DIST(AND(BX$6&gt;=$F177,BX$6&lt;=$H177)*(BW$6-$F177+1),$J177/2,$M177,TRUE))/(1-2*_xlfn.NORM.DIST(0,$J177/2,$M177,TRUE))*$D177+($K177="Steady Growth")*(AND(BX$6&gt;=$F177,BX$6&lt;=$H177)*((BX$6-$F177+1)/($J177*($J177+1)/2)*$D177))+($K177="custom")*CustCF!BR177</f>
        <v>0</v>
      </c>
      <c r="BY177" s="95">
        <f>($K177="Bell Curve")*(_xlfn.NORM.DIST(AND(BY$6&gt;=$F177,BY$6&lt;=$H177)*(BY$6-$F177+1),$J177/2,$M177,TRUE)-_xlfn.NORM.DIST(AND(BY$6&gt;=$F177,BY$6&lt;=$H177)*(BX$6-$F177+1),$J177/2,$M177,TRUE))/(1-2*_xlfn.NORM.DIST(0,$J177/2,$M177,TRUE))*$D177+($K177="Steady Growth")*(AND(BY$6&gt;=$F177,BY$6&lt;=$H177)*((BY$6-$F177+1)/($J177*($J177+1)/2)*$D177))+($K177="custom")*CustCF!BS177</f>
        <v>0</v>
      </c>
      <c r="BZ177" s="95">
        <f>($K177="Bell Curve")*(_xlfn.NORM.DIST(AND(BZ$6&gt;=$F177,BZ$6&lt;=$H177)*(BZ$6-$F177+1),$J177/2,$M177,TRUE)-_xlfn.NORM.DIST(AND(BZ$6&gt;=$F177,BZ$6&lt;=$H177)*(BY$6-$F177+1),$J177/2,$M177,TRUE))/(1-2*_xlfn.NORM.DIST(0,$J177/2,$M177,TRUE))*$D177+($K177="Steady Growth")*(AND(BZ$6&gt;=$F177,BZ$6&lt;=$H177)*((BZ$6-$F177+1)/($J177*($J177+1)/2)*$D177))+($K177="custom")*CustCF!BT177</f>
        <v>0</v>
      </c>
      <c r="CA177" s="95">
        <f>($K177="Bell Curve")*(_xlfn.NORM.DIST(AND(CA$6&gt;=$F177,CA$6&lt;=$H177)*(CA$6-$F177+1),$J177/2,$M177,TRUE)-_xlfn.NORM.DIST(AND(CA$6&gt;=$F177,CA$6&lt;=$H177)*(BZ$6-$F177+1),$J177/2,$M177,TRUE))/(1-2*_xlfn.NORM.DIST(0,$J177/2,$M177,TRUE))*$D177+($K177="Steady Growth")*(AND(CA$6&gt;=$F177,CA$6&lt;=$H177)*((CA$6-$F177+1)/($J177*($J177+1)/2)*$D177))+($K177="custom")*CustCF!BU177</f>
        <v>0</v>
      </c>
      <c r="CB177" s="95">
        <f>($K177="Bell Curve")*(_xlfn.NORM.DIST(AND(CB$6&gt;=$F177,CB$6&lt;=$H177)*(CB$6-$F177+1),$J177/2,$M177,TRUE)-_xlfn.NORM.DIST(AND(CB$6&gt;=$F177,CB$6&lt;=$H177)*(CA$6-$F177+1),$J177/2,$M177,TRUE))/(1-2*_xlfn.NORM.DIST(0,$J177/2,$M177,TRUE))*$D177+($K177="Steady Growth")*(AND(CB$6&gt;=$F177,CB$6&lt;=$H177)*((CB$6-$F177+1)/($J177*($J177+1)/2)*$D177))+($K177="custom")*CustCF!BV177</f>
        <v>0</v>
      </c>
      <c r="CC177" s="95">
        <f>($K177="Bell Curve")*(_xlfn.NORM.DIST(AND(CC$6&gt;=$F177,CC$6&lt;=$H177)*(CC$6-$F177+1),$J177/2,$M177,TRUE)-_xlfn.NORM.DIST(AND(CC$6&gt;=$F177,CC$6&lt;=$H177)*(CB$6-$F177+1),$J177/2,$M177,TRUE))/(1-2*_xlfn.NORM.DIST(0,$J177/2,$M177,TRUE))*$D177+($K177="Steady Growth")*(AND(CC$6&gt;=$F177,CC$6&lt;=$H177)*((CC$6-$F177+1)/($J177*($J177+1)/2)*$D177))+($K177="custom")*CustCF!BW177</f>
        <v>0</v>
      </c>
      <c r="CD177" s="95">
        <f>($K177="Bell Curve")*(_xlfn.NORM.DIST(AND(CD$6&gt;=$F177,CD$6&lt;=$H177)*(CD$6-$F177+1),$J177/2,$M177,TRUE)-_xlfn.NORM.DIST(AND(CD$6&gt;=$F177,CD$6&lt;=$H177)*(CC$6-$F177+1),$J177/2,$M177,TRUE))/(1-2*_xlfn.NORM.DIST(0,$J177/2,$M177,TRUE))*$D177+($K177="Steady Growth")*(AND(CD$6&gt;=$F177,CD$6&lt;=$H177)*((CD$6-$F177+1)/($J177*($J177+1)/2)*$D177))+($K177="custom")*CustCF!BX177</f>
        <v>0</v>
      </c>
      <c r="CE177" s="95">
        <f>($K177="Bell Curve")*(_xlfn.NORM.DIST(AND(CE$6&gt;=$F177,CE$6&lt;=$H177)*(CE$6-$F177+1),$J177/2,$M177,TRUE)-_xlfn.NORM.DIST(AND(CE$6&gt;=$F177,CE$6&lt;=$H177)*(CD$6-$F177+1),$J177/2,$M177,TRUE))/(1-2*_xlfn.NORM.DIST(0,$J177/2,$M177,TRUE))*$D177+($K177="Steady Growth")*(AND(CE$6&gt;=$F177,CE$6&lt;=$H177)*((CE$6-$F177+1)/($J177*($J177+1)/2)*$D177))+($K177="custom")*CustCF!BY177</f>
        <v>0</v>
      </c>
      <c r="CF177" s="95">
        <f>($K177="Bell Curve")*(_xlfn.NORM.DIST(AND(CF$6&gt;=$F177,CF$6&lt;=$H177)*(CF$6-$F177+1),$J177/2,$M177,TRUE)-_xlfn.NORM.DIST(AND(CF$6&gt;=$F177,CF$6&lt;=$H177)*(CE$6-$F177+1),$J177/2,$M177,TRUE))/(1-2*_xlfn.NORM.DIST(0,$J177/2,$M177,TRUE))*$D177+($K177="Steady Growth")*(AND(CF$6&gt;=$F177,CF$6&lt;=$H177)*((CF$6-$F177+1)/($J177*($J177+1)/2)*$D177))+($K177="custom")*CustCF!BZ177</f>
        <v>0</v>
      </c>
      <c r="CG177" s="95">
        <f>($K177="Bell Curve")*(_xlfn.NORM.DIST(AND(CG$6&gt;=$F177,CG$6&lt;=$H177)*(CG$6-$F177+1),$J177/2,$M177,TRUE)-_xlfn.NORM.DIST(AND(CG$6&gt;=$F177,CG$6&lt;=$H177)*(CF$6-$F177+1),$J177/2,$M177,TRUE))/(1-2*_xlfn.NORM.DIST(0,$J177/2,$M177,TRUE))*$D177+($K177="Steady Growth")*(AND(CG$6&gt;=$F177,CG$6&lt;=$H177)*((CG$6-$F177+1)/($J177*($J177+1)/2)*$D177))+($K177="custom")*CustCF!CA177</f>
        <v>0</v>
      </c>
      <c r="CH177" s="95">
        <f>($K177="Bell Curve")*(_xlfn.NORM.DIST(AND(CH$6&gt;=$F177,CH$6&lt;=$H177)*(CH$6-$F177+1),$J177/2,$M177,TRUE)-_xlfn.NORM.DIST(AND(CH$6&gt;=$F177,CH$6&lt;=$H177)*(CG$6-$F177+1),$J177/2,$M177,TRUE))/(1-2*_xlfn.NORM.DIST(0,$J177/2,$M177,TRUE))*$D177+($K177="Steady Growth")*(AND(CH$6&gt;=$F177,CH$6&lt;=$H177)*((CH$6-$F177+1)/($J177*($J177+1)/2)*$D177))+($K177="custom")*CustCF!CB177</f>
        <v>0</v>
      </c>
      <c r="CI177" s="95">
        <f>($K177="Bell Curve")*(_xlfn.NORM.DIST(AND(CI$6&gt;=$F177,CI$6&lt;=$H177)*(CI$6-$F177+1),$J177/2,$M177,TRUE)-_xlfn.NORM.DIST(AND(CI$6&gt;=$F177,CI$6&lt;=$H177)*(CH$6-$F177+1),$J177/2,$M177,TRUE))/(1-2*_xlfn.NORM.DIST(0,$J177/2,$M177,TRUE))*$D177+($K177="Steady Growth")*(AND(CI$6&gt;=$F177,CI$6&lt;=$H177)*((CI$6-$F177+1)/($J177*($J177+1)/2)*$D177))+($K177="custom")*CustCF!CC177</f>
        <v>0</v>
      </c>
      <c r="CJ177" s="95">
        <f>($K177="Bell Curve")*(_xlfn.NORM.DIST(AND(CJ$6&gt;=$F177,CJ$6&lt;=$H177)*(CJ$6-$F177+1),$J177/2,$M177,TRUE)-_xlfn.NORM.DIST(AND(CJ$6&gt;=$F177,CJ$6&lt;=$H177)*(CI$6-$F177+1),$J177/2,$M177,TRUE))/(1-2*_xlfn.NORM.DIST(0,$J177/2,$M177,TRUE))*$D177+($K177="Steady Growth")*(AND(CJ$6&gt;=$F177,CJ$6&lt;=$H177)*((CJ$6-$F177+1)/($J177*($J177+1)/2)*$D177))+($K177="custom")*CustCF!CD177</f>
        <v>0</v>
      </c>
      <c r="CK177" s="95">
        <f>($K177="Bell Curve")*(_xlfn.NORM.DIST(AND(CK$6&gt;=$F177,CK$6&lt;=$H177)*(CK$6-$F177+1),$J177/2,$M177,TRUE)-_xlfn.NORM.DIST(AND(CK$6&gt;=$F177,CK$6&lt;=$H177)*(CJ$6-$F177+1),$J177/2,$M177,TRUE))/(1-2*_xlfn.NORM.DIST(0,$J177/2,$M177,TRUE))*$D177+($K177="Steady Growth")*(AND(CK$6&gt;=$F177,CK$6&lt;=$H177)*((CK$6-$F177+1)/($J177*($J177+1)/2)*$D177))+($K177="custom")*CustCF!CE177</f>
        <v>0</v>
      </c>
      <c r="CL177" s="95">
        <f>($K177="Bell Curve")*(_xlfn.NORM.DIST(AND(CL$6&gt;=$F177,CL$6&lt;=$H177)*(CL$6-$F177+1),$J177/2,$M177,TRUE)-_xlfn.NORM.DIST(AND(CL$6&gt;=$F177,CL$6&lt;=$H177)*(CK$6-$F177+1),$J177/2,$M177,TRUE))/(1-2*_xlfn.NORM.DIST(0,$J177/2,$M177,TRUE))*$D177+($K177="Steady Growth")*(AND(CL$6&gt;=$F177,CL$6&lt;=$H177)*((CL$6-$F177+1)/($J177*($J177+1)/2)*$D177))+($K177="custom")*CustCF!CF177</f>
        <v>0</v>
      </c>
      <c r="CM177" s="95">
        <f>($K177="Bell Curve")*(_xlfn.NORM.DIST(AND(CM$6&gt;=$F177,CM$6&lt;=$H177)*(CM$6-$F177+1),$J177/2,$M177,TRUE)-_xlfn.NORM.DIST(AND(CM$6&gt;=$F177,CM$6&lt;=$H177)*(CL$6-$F177+1),$J177/2,$M177,TRUE))/(1-2*_xlfn.NORM.DIST(0,$J177/2,$M177,TRUE))*$D177+($K177="Steady Growth")*(AND(CM$6&gt;=$F177,CM$6&lt;=$H177)*((CM$6-$F177+1)/($J177*($J177+1)/2)*$D177))+($K177="custom")*CustCF!CG177</f>
        <v>0</v>
      </c>
      <c r="CN177" s="95">
        <f>($K177="Bell Curve")*(_xlfn.NORM.DIST(AND(CN$6&gt;=$F177,CN$6&lt;=$H177)*(CN$6-$F177+1),$J177/2,$M177,TRUE)-_xlfn.NORM.DIST(AND(CN$6&gt;=$F177,CN$6&lt;=$H177)*(CM$6-$F177+1),$J177/2,$M177,TRUE))/(1-2*_xlfn.NORM.DIST(0,$J177/2,$M177,TRUE))*$D177+($K177="Steady Growth")*(AND(CN$6&gt;=$F177,CN$6&lt;=$H177)*((CN$6-$F177+1)/($J177*($J177+1)/2)*$D177))+($K177="custom")*CustCF!CH177</f>
        <v>0</v>
      </c>
      <c r="CO177" s="95">
        <f>($K177="Bell Curve")*(_xlfn.NORM.DIST(AND(CO$6&gt;=$F177,CO$6&lt;=$H177)*(CO$6-$F177+1),$J177/2,$M177,TRUE)-_xlfn.NORM.DIST(AND(CO$6&gt;=$F177,CO$6&lt;=$H177)*(CN$6-$F177+1),$J177/2,$M177,TRUE))/(1-2*_xlfn.NORM.DIST(0,$J177/2,$M177,TRUE))*$D177+($K177="Steady Growth")*(AND(CO$6&gt;=$F177,CO$6&lt;=$H177)*((CO$6-$F177+1)/($J177*($J177+1)/2)*$D177))+($K177="custom")*CustCF!CI177</f>
        <v>0</v>
      </c>
      <c r="CP177" s="95">
        <f>($K177="Bell Curve")*(_xlfn.NORM.DIST(AND(CP$6&gt;=$F177,CP$6&lt;=$H177)*(CP$6-$F177+1),$J177/2,$M177,TRUE)-_xlfn.NORM.DIST(AND(CP$6&gt;=$F177,CP$6&lt;=$H177)*(CO$6-$F177+1),$J177/2,$M177,TRUE))/(1-2*_xlfn.NORM.DIST(0,$J177/2,$M177,TRUE))*$D177+($K177="Steady Growth")*(AND(CP$6&gt;=$F177,CP$6&lt;=$H177)*((CP$6-$F177+1)/($J177*($J177+1)/2)*$D177))+($K177="custom")*CustCF!CJ177</f>
        <v>0</v>
      </c>
      <c r="CQ177" s="95">
        <f>($K177="Bell Curve")*(_xlfn.NORM.DIST(AND(CQ$6&gt;=$F177,CQ$6&lt;=$H177)*(CQ$6-$F177+1),$J177/2,$M177,TRUE)-_xlfn.NORM.DIST(AND(CQ$6&gt;=$F177,CQ$6&lt;=$H177)*(CP$6-$F177+1),$J177/2,$M177,TRUE))/(1-2*_xlfn.NORM.DIST(0,$J177/2,$M177,TRUE))*$D177+($K177="Steady Growth")*(AND(CQ$6&gt;=$F177,CQ$6&lt;=$H177)*((CQ$6-$F177+1)/($J177*($J177+1)/2)*$D177))+($K177="custom")*CustCF!CK177</f>
        <v>0</v>
      </c>
      <c r="CR177" s="95">
        <f>($K177="Bell Curve")*(_xlfn.NORM.DIST(AND(CR$6&gt;=$F177,CR$6&lt;=$H177)*(CR$6-$F177+1),$J177/2,$M177,TRUE)-_xlfn.NORM.DIST(AND(CR$6&gt;=$F177,CR$6&lt;=$H177)*(CQ$6-$F177+1),$J177/2,$M177,TRUE))/(1-2*_xlfn.NORM.DIST(0,$J177/2,$M177,TRUE))*$D177+($K177="Steady Growth")*(AND(CR$6&gt;=$F177,CR$6&lt;=$H177)*((CR$6-$F177+1)/($J177*($J177+1)/2)*$D177))+($K177="custom")*CustCF!CL177</f>
        <v>0</v>
      </c>
      <c r="CS177" s="95">
        <f>($K177="Bell Curve")*(_xlfn.NORM.DIST(AND(CS$6&gt;=$F177,CS$6&lt;=$H177)*(CS$6-$F177+1),$J177/2,$M177,TRUE)-_xlfn.NORM.DIST(AND(CS$6&gt;=$F177,CS$6&lt;=$H177)*(CR$6-$F177+1),$J177/2,$M177,TRUE))/(1-2*_xlfn.NORM.DIST(0,$J177/2,$M177,TRUE))*$D177+($K177="Steady Growth")*(AND(CS$6&gt;=$F177,CS$6&lt;=$H177)*((CS$6-$F177+1)/($J177*($J177+1)/2)*$D177))+($K177="custom")*CustCF!CM177</f>
        <v>0</v>
      </c>
      <c r="CT177" s="95">
        <f>($K177="Bell Curve")*(_xlfn.NORM.DIST(AND(CT$6&gt;=$F177,CT$6&lt;=$H177)*(CT$6-$F177+1),$J177/2,$M177,TRUE)-_xlfn.NORM.DIST(AND(CT$6&gt;=$F177,CT$6&lt;=$H177)*(CS$6-$F177+1),$J177/2,$M177,TRUE))/(1-2*_xlfn.NORM.DIST(0,$J177/2,$M177,TRUE))*$D177+($K177="Steady Growth")*(AND(CT$6&gt;=$F177,CT$6&lt;=$H177)*((CT$6-$F177+1)/($J177*($J177+1)/2)*$D177))+($K177="custom")*CustCF!CN177</f>
        <v>0</v>
      </c>
      <c r="CU177" s="95">
        <f>($K177="Bell Curve")*(_xlfn.NORM.DIST(AND(CU$6&gt;=$F177,CU$6&lt;=$H177)*(CU$6-$F177+1),$J177/2,$M177,TRUE)-_xlfn.NORM.DIST(AND(CU$6&gt;=$F177,CU$6&lt;=$H177)*(CT$6-$F177+1),$J177/2,$M177,TRUE))/(1-2*_xlfn.NORM.DIST(0,$J177/2,$M177,TRUE))*$D177+($K177="Steady Growth")*(AND(CU$6&gt;=$F177,CU$6&lt;=$H177)*((CU$6-$F177+1)/($J177*($J177+1)/2)*$D177))+($K177="custom")*CustCF!CO177</f>
        <v>0</v>
      </c>
      <c r="CV177" s="95">
        <f>($K177="Bell Curve")*(_xlfn.NORM.DIST(AND(CV$6&gt;=$F177,CV$6&lt;=$H177)*(CV$6-$F177+1),$J177/2,$M177,TRUE)-_xlfn.NORM.DIST(AND(CV$6&gt;=$F177,CV$6&lt;=$H177)*(CU$6-$F177+1),$J177/2,$M177,TRUE))/(1-2*_xlfn.NORM.DIST(0,$J177/2,$M177,TRUE))*$D177+($K177="Steady Growth")*(AND(CV$6&gt;=$F177,CV$6&lt;=$H177)*((CV$6-$F177+1)/($J177*($J177+1)/2)*$D177))+($K177="custom")*CustCF!CP177</f>
        <v>0</v>
      </c>
      <c r="CW177" s="95">
        <f>($K177="Bell Curve")*(_xlfn.NORM.DIST(AND(CW$6&gt;=$F177,CW$6&lt;=$H177)*(CW$6-$F177+1),$J177/2,$M177,TRUE)-_xlfn.NORM.DIST(AND(CW$6&gt;=$F177,CW$6&lt;=$H177)*(CV$6-$F177+1),$J177/2,$M177,TRUE))/(1-2*_xlfn.NORM.DIST(0,$J177/2,$M177,TRUE))*$D177+($K177="Steady Growth")*(AND(CW$6&gt;=$F177,CW$6&lt;=$H177)*((CW$6-$F177+1)/($J177*($J177+1)/2)*$D177))+($K177="custom")*CustCF!CQ177</f>
        <v>0</v>
      </c>
      <c r="CX177" s="95">
        <f>($K177="Bell Curve")*(_xlfn.NORM.DIST(AND(CX$6&gt;=$F177,CX$6&lt;=$H177)*(CX$6-$F177+1),$J177/2,$M177,TRUE)-_xlfn.NORM.DIST(AND(CX$6&gt;=$F177,CX$6&lt;=$H177)*(CW$6-$F177+1),$J177/2,$M177,TRUE))/(1-2*_xlfn.NORM.DIST(0,$J177/2,$M177,TRUE))*$D177+($K177="Steady Growth")*(AND(CX$6&gt;=$F177,CX$6&lt;=$H177)*((CX$6-$F177+1)/($J177*($J177+1)/2)*$D177))+($K177="custom")*CustCF!CR177</f>
        <v>0</v>
      </c>
      <c r="CY177" s="95">
        <f>($K177="Bell Curve")*(_xlfn.NORM.DIST(AND(CY$6&gt;=$F177,CY$6&lt;=$H177)*(CY$6-$F177+1),$J177/2,$M177,TRUE)-_xlfn.NORM.DIST(AND(CY$6&gt;=$F177,CY$6&lt;=$H177)*(CX$6-$F177+1),$J177/2,$M177,TRUE))/(1-2*_xlfn.NORM.DIST(0,$J177/2,$M177,TRUE))*$D177+($K177="Steady Growth")*(AND(CY$6&gt;=$F177,CY$6&lt;=$H177)*((CY$6-$F177+1)/($J177*($J177+1)/2)*$D177))+($K177="custom")*CustCF!CS177</f>
        <v>0</v>
      </c>
      <c r="CZ177" s="95">
        <f>($K177="Bell Curve")*(_xlfn.NORM.DIST(AND(CZ$6&gt;=$F177,CZ$6&lt;=$H177)*(CZ$6-$F177+1),$J177/2,$M177,TRUE)-_xlfn.NORM.DIST(AND(CZ$6&gt;=$F177,CZ$6&lt;=$H177)*(CY$6-$F177+1),$J177/2,$M177,TRUE))/(1-2*_xlfn.NORM.DIST(0,$J177/2,$M177,TRUE))*$D177+($K177="Steady Growth")*(AND(CZ$6&gt;=$F177,CZ$6&lt;=$H177)*((CZ$6-$F177+1)/($J177*($J177+1)/2)*$D177))+($K177="custom")*CustCF!CT177</f>
        <v>0</v>
      </c>
      <c r="DA177" s="95">
        <f>($K177="Bell Curve")*(_xlfn.NORM.DIST(AND(DA$6&gt;=$F177,DA$6&lt;=$H177)*(DA$6-$F177+1),$J177/2,$M177,TRUE)-_xlfn.NORM.DIST(AND(DA$6&gt;=$F177,DA$6&lt;=$H177)*(CZ$6-$F177+1),$J177/2,$M177,TRUE))/(1-2*_xlfn.NORM.DIST(0,$J177/2,$M177,TRUE))*$D177+($K177="Steady Growth")*(AND(DA$6&gt;=$F177,DA$6&lt;=$H177)*((DA$6-$F177+1)/($J177*($J177+1)/2)*$D177))+($K177="custom")*CustCF!CU177</f>
        <v>0</v>
      </c>
      <c r="DB177" s="95">
        <f>($K177="Bell Curve")*(_xlfn.NORM.DIST(AND(DB$6&gt;=$F177,DB$6&lt;=$H177)*(DB$6-$F177+1),$J177/2,$M177,TRUE)-_xlfn.NORM.DIST(AND(DB$6&gt;=$F177,DB$6&lt;=$H177)*(DA$6-$F177+1),$J177/2,$M177,TRUE))/(1-2*_xlfn.NORM.DIST(0,$J177/2,$M177,TRUE))*$D177+($K177="Steady Growth")*(AND(DB$6&gt;=$F177,DB$6&lt;=$H177)*((DB$6-$F177+1)/($J177*($J177+1)/2)*$D177))+($K177="custom")*CustCF!CV177</f>
        <v>0</v>
      </c>
      <c r="DC177" s="95">
        <f>($K177="Bell Curve")*(_xlfn.NORM.DIST(AND(DC$6&gt;=$F177,DC$6&lt;=$H177)*(DC$6-$F177+1),$J177/2,$M177,TRUE)-_xlfn.NORM.DIST(AND(DC$6&gt;=$F177,DC$6&lt;=$H177)*(DB$6-$F177+1),$J177/2,$M177,TRUE))/(1-2*_xlfn.NORM.DIST(0,$J177/2,$M177,TRUE))*$D177+($K177="Steady Growth")*(AND(DC$6&gt;=$F177,DC$6&lt;=$H177)*((DC$6-$F177+1)/($J177*($J177+1)/2)*$D177))+($K177="custom")*CustCF!CW177</f>
        <v>0</v>
      </c>
      <c r="DD177" s="95">
        <f>($K177="Bell Curve")*(_xlfn.NORM.DIST(AND(DD$6&gt;=$F177,DD$6&lt;=$H177)*(DD$6-$F177+1),$J177/2,$M177,TRUE)-_xlfn.NORM.DIST(AND(DD$6&gt;=$F177,DD$6&lt;=$H177)*(DC$6-$F177+1),$J177/2,$M177,TRUE))/(1-2*_xlfn.NORM.DIST(0,$J177/2,$M177,TRUE))*$D177+($K177="Steady Growth")*(AND(DD$6&gt;=$F177,DD$6&lt;=$H177)*((DD$6-$F177+1)/($J177*($J177+1)/2)*$D177))+($K177="custom")*CustCF!CX177</f>
        <v>0</v>
      </c>
      <c r="DE177" s="95">
        <f>($K177="Bell Curve")*(_xlfn.NORM.DIST(AND(DE$6&gt;=$F177,DE$6&lt;=$H177)*(DE$6-$F177+1),$J177/2,$M177,TRUE)-_xlfn.NORM.DIST(AND(DE$6&gt;=$F177,DE$6&lt;=$H177)*(DD$6-$F177+1),$J177/2,$M177,TRUE))/(1-2*_xlfn.NORM.DIST(0,$J177/2,$M177,TRUE))*$D177+($K177="Steady Growth")*(AND(DE$6&gt;=$F177,DE$6&lt;=$H177)*((DE$6-$F177+1)/($J177*($J177+1)/2)*$D177))+($K177="custom")*CustCF!CY177</f>
        <v>0</v>
      </c>
      <c r="DF177" s="95">
        <f>($K177="Bell Curve")*(_xlfn.NORM.DIST(AND(DF$6&gt;=$F177,DF$6&lt;=$H177)*(DF$6-$F177+1),$J177/2,$M177,TRUE)-_xlfn.NORM.DIST(AND(DF$6&gt;=$F177,DF$6&lt;=$H177)*(DE$6-$F177+1),$J177/2,$M177,TRUE))/(1-2*_xlfn.NORM.DIST(0,$J177/2,$M177,TRUE))*$D177+($K177="Steady Growth")*(AND(DF$6&gt;=$F177,DF$6&lt;=$H177)*((DF$6-$F177+1)/($J177*($J177+1)/2)*$D177))+($K177="custom")*CustCF!CZ177</f>
        <v>0</v>
      </c>
      <c r="DG177" s="95">
        <f>($K177="Bell Curve")*(_xlfn.NORM.DIST(AND(DG$6&gt;=$F177,DG$6&lt;=$H177)*(DG$6-$F177+1),$J177/2,$M177,TRUE)-_xlfn.NORM.DIST(AND(DG$6&gt;=$F177,DG$6&lt;=$H177)*(DF$6-$F177+1),$J177/2,$M177,TRUE))/(1-2*_xlfn.NORM.DIST(0,$J177/2,$M177,TRUE))*$D177+($K177="Steady Growth")*(AND(DG$6&gt;=$F177,DG$6&lt;=$H177)*((DG$6-$F177+1)/($J177*($J177+1)/2)*$D177))+($K177="custom")*CustCF!DA177</f>
        <v>0</v>
      </c>
      <c r="DH177" s="95">
        <f>($K177="Bell Curve")*(_xlfn.NORM.DIST(AND(DH$6&gt;=$F177,DH$6&lt;=$H177)*(DH$6-$F177+1),$J177/2,$M177,TRUE)-_xlfn.NORM.DIST(AND(DH$6&gt;=$F177,DH$6&lt;=$H177)*(DG$6-$F177+1),$J177/2,$M177,TRUE))/(1-2*_xlfn.NORM.DIST(0,$J177/2,$M177,TRUE))*$D177+($K177="Steady Growth")*(AND(DH$6&gt;=$F177,DH$6&lt;=$H177)*((DH$6-$F177+1)/($J177*($J177+1)/2)*$D177))+($K177="custom")*CustCF!DB177</f>
        <v>0</v>
      </c>
      <c r="DI177" s="95">
        <f>($K177="Bell Curve")*(_xlfn.NORM.DIST(AND(DI$6&gt;=$F177,DI$6&lt;=$H177)*(DI$6-$F177+1),$J177/2,$M177,TRUE)-_xlfn.NORM.DIST(AND(DI$6&gt;=$F177,DI$6&lt;=$H177)*(DH$6-$F177+1),$J177/2,$M177,TRUE))/(1-2*_xlfn.NORM.DIST(0,$J177/2,$M177,TRUE))*$D177+($K177="Steady Growth")*(AND(DI$6&gt;=$F177,DI$6&lt;=$H177)*((DI$6-$F177+1)/($J177*($J177+1)/2)*$D177))+($K177="custom")*CustCF!DC177</f>
        <v>0</v>
      </c>
      <c r="DJ177" s="95">
        <f>($K177="Bell Curve")*(_xlfn.NORM.DIST(AND(DJ$6&gt;=$F177,DJ$6&lt;=$H177)*(DJ$6-$F177+1),$J177/2,$M177,TRUE)-_xlfn.NORM.DIST(AND(DJ$6&gt;=$F177,DJ$6&lt;=$H177)*(DI$6-$F177+1),$J177/2,$M177,TRUE))/(1-2*_xlfn.NORM.DIST(0,$J177/2,$M177,TRUE))*$D177+($K177="Steady Growth")*(AND(DJ$6&gt;=$F177,DJ$6&lt;=$H177)*((DJ$6-$F177+1)/($J177*($J177+1)/2)*$D177))+($K177="custom")*CustCF!DD177</f>
        <v>0</v>
      </c>
      <c r="DK177" s="95">
        <f>($K177="Bell Curve")*(_xlfn.NORM.DIST(AND(DK$6&gt;=$F177,DK$6&lt;=$H177)*(DK$6-$F177+1),$J177/2,$M177,TRUE)-_xlfn.NORM.DIST(AND(DK$6&gt;=$F177,DK$6&lt;=$H177)*(DJ$6-$F177+1),$J177/2,$M177,TRUE))/(1-2*_xlfn.NORM.DIST(0,$J177/2,$M177,TRUE))*$D177+($K177="Steady Growth")*(AND(DK$6&gt;=$F177,DK$6&lt;=$H177)*((DK$6-$F177+1)/($J177*($J177+1)/2)*$D177))+($K177="custom")*CustCF!DE177</f>
        <v>0</v>
      </c>
      <c r="DL177" s="95">
        <f>($K177="Bell Curve")*(_xlfn.NORM.DIST(AND(DL$6&gt;=$F177,DL$6&lt;=$H177)*(DL$6-$F177+1),$J177/2,$M177,TRUE)-_xlfn.NORM.DIST(AND(DL$6&gt;=$F177,DL$6&lt;=$H177)*(DK$6-$F177+1),$J177/2,$M177,TRUE))/(1-2*_xlfn.NORM.DIST(0,$J177/2,$M177,TRUE))*$D177+($K177="Steady Growth")*(AND(DL$6&gt;=$F177,DL$6&lt;=$H177)*((DL$6-$F177+1)/($J177*($J177+1)/2)*$D177))+($K177="custom")*CustCF!DF177</f>
        <v>0</v>
      </c>
      <c r="DM177" s="95">
        <f>($K177="Bell Curve")*(_xlfn.NORM.DIST(AND(DM$6&gt;=$F177,DM$6&lt;=$H177)*(DM$6-$F177+1),$J177/2,$M177,TRUE)-_xlfn.NORM.DIST(AND(DM$6&gt;=$F177,DM$6&lt;=$H177)*(DL$6-$F177+1),$J177/2,$M177,TRUE))/(1-2*_xlfn.NORM.DIST(0,$J177/2,$M177,TRUE))*$D177+($K177="Steady Growth")*(AND(DM$6&gt;=$F177,DM$6&lt;=$H177)*((DM$6-$F177+1)/($J177*($J177+1)/2)*$D177))+($K177="custom")*CustCF!DG177</f>
        <v>0</v>
      </c>
      <c r="DN177" s="95">
        <f>($K177="Bell Curve")*(_xlfn.NORM.DIST(AND(DN$6&gt;=$F177,DN$6&lt;=$H177)*(DN$6-$F177+1),$J177/2,$M177,TRUE)-_xlfn.NORM.DIST(AND(DN$6&gt;=$F177,DN$6&lt;=$H177)*(DM$6-$F177+1),$J177/2,$M177,TRUE))/(1-2*_xlfn.NORM.DIST(0,$J177/2,$M177,TRUE))*$D177+($K177="Steady Growth")*(AND(DN$6&gt;=$F177,DN$6&lt;=$H177)*((DN$6-$F177+1)/($J177*($J177+1)/2)*$D177))+($K177="custom")*CustCF!DH177</f>
        <v>0</v>
      </c>
      <c r="DO177" s="95">
        <f>($K177="Bell Curve")*(_xlfn.NORM.DIST(AND(DO$6&gt;=$F177,DO$6&lt;=$H177)*(DO$6-$F177+1),$J177/2,$M177,TRUE)-_xlfn.NORM.DIST(AND(DO$6&gt;=$F177,DO$6&lt;=$H177)*(DN$6-$F177+1),$J177/2,$M177,TRUE))/(1-2*_xlfn.NORM.DIST(0,$J177/2,$M177,TRUE))*$D177+($K177="Steady Growth")*(AND(DO$6&gt;=$F177,DO$6&lt;=$H177)*((DO$6-$F177+1)/($J177*($J177+1)/2)*$D177))+($K177="custom")*CustCF!DI177</f>
        <v>0</v>
      </c>
      <c r="DP177" s="95">
        <f>($K177="Bell Curve")*(_xlfn.NORM.DIST(AND(DP$6&gt;=$F177,DP$6&lt;=$H177)*(DP$6-$F177+1),$J177/2,$M177,TRUE)-_xlfn.NORM.DIST(AND(DP$6&gt;=$F177,DP$6&lt;=$H177)*(DO$6-$F177+1),$J177/2,$M177,TRUE))/(1-2*_xlfn.NORM.DIST(0,$J177/2,$M177,TRUE))*$D177+($K177="Steady Growth")*(AND(DP$6&gt;=$F177,DP$6&lt;=$H177)*((DP$6-$F177+1)/($J177*($J177+1)/2)*$D177))+($K177="custom")*CustCF!DJ177</f>
        <v>0</v>
      </c>
      <c r="DQ177" s="95">
        <f>($K177="Bell Curve")*(_xlfn.NORM.DIST(AND(DQ$6&gt;=$F177,DQ$6&lt;=$H177)*(DQ$6-$F177+1),$J177/2,$M177,TRUE)-_xlfn.NORM.DIST(AND(DQ$6&gt;=$F177,DQ$6&lt;=$H177)*(DP$6-$F177+1),$J177/2,$M177,TRUE))/(1-2*_xlfn.NORM.DIST(0,$J177/2,$M177,TRUE))*$D177+($K177="Steady Growth")*(AND(DQ$6&gt;=$F177,DQ$6&lt;=$H177)*((DQ$6-$F177+1)/($J177*($J177+1)/2)*$D177))+($K177="custom")*CustCF!DK177</f>
        <v>0</v>
      </c>
      <c r="DR177" s="95">
        <f>($K177="Bell Curve")*(_xlfn.NORM.DIST(AND(DR$6&gt;=$F177,DR$6&lt;=$H177)*(DR$6-$F177+1),$J177/2,$M177,TRUE)-_xlfn.NORM.DIST(AND(DR$6&gt;=$F177,DR$6&lt;=$H177)*(DQ$6-$F177+1),$J177/2,$M177,TRUE))/(1-2*_xlfn.NORM.DIST(0,$J177/2,$M177,TRUE))*$D177+($K177="Steady Growth")*(AND(DR$6&gt;=$F177,DR$6&lt;=$H177)*((DR$6-$F177+1)/($J177*($J177+1)/2)*$D177))+($K177="custom")*CustCF!DL177</f>
        <v>0</v>
      </c>
      <c r="DS177" s="95">
        <f>($K177="Bell Curve")*(_xlfn.NORM.DIST(AND(DS$6&gt;=$F177,DS$6&lt;=$H177)*(DS$6-$F177+1),$J177/2,$M177,TRUE)-_xlfn.NORM.DIST(AND(DS$6&gt;=$F177,DS$6&lt;=$H177)*(DR$6-$F177+1),$J177/2,$M177,TRUE))/(1-2*_xlfn.NORM.DIST(0,$J177/2,$M177,TRUE))*$D177+($K177="Steady Growth")*(AND(DS$6&gt;=$F177,DS$6&lt;=$H177)*((DS$6-$F177+1)/($J177*($J177+1)/2)*$D177))+($K177="custom")*CustCF!DM177</f>
        <v>0</v>
      </c>
      <c r="DT177" s="95">
        <f>($K177="Bell Curve")*(_xlfn.NORM.DIST(AND(DT$6&gt;=$F177,DT$6&lt;=$H177)*(DT$6-$F177+1),$J177/2,$M177,TRUE)-_xlfn.NORM.DIST(AND(DT$6&gt;=$F177,DT$6&lt;=$H177)*(DS$6-$F177+1),$J177/2,$M177,TRUE))/(1-2*_xlfn.NORM.DIST(0,$J177/2,$M177,TRUE))*$D177+($K177="Steady Growth")*(AND(DT$6&gt;=$F177,DT$6&lt;=$H177)*((DT$6-$F177+1)/($J177*($J177+1)/2)*$D177))+($K177="custom")*CustCF!DN177</f>
        <v>0</v>
      </c>
      <c r="DU177" s="95">
        <f>($K177="Bell Curve")*(_xlfn.NORM.DIST(AND(DU$6&gt;=$F177,DU$6&lt;=$H177)*(DU$6-$F177+1),$J177/2,$M177,TRUE)-_xlfn.NORM.DIST(AND(DU$6&gt;=$F177,DU$6&lt;=$H177)*(DT$6-$F177+1),$J177/2,$M177,TRUE))/(1-2*_xlfn.NORM.DIST(0,$J177/2,$M177,TRUE))*$D177+($K177="Steady Growth")*(AND(DU$6&gt;=$F177,DU$6&lt;=$H177)*((DU$6-$F177+1)/($J177*($J177+1)/2)*$D177))+($K177="custom")*CustCF!DO177</f>
        <v>0</v>
      </c>
      <c r="DV177" s="95">
        <f>($K177="Bell Curve")*(_xlfn.NORM.DIST(AND(DV$6&gt;=$F177,DV$6&lt;=$H177)*(DV$6-$F177+1),$J177/2,$M177,TRUE)-_xlfn.NORM.DIST(AND(DV$6&gt;=$F177,DV$6&lt;=$H177)*(DU$6-$F177+1),$J177/2,$M177,TRUE))/(1-2*_xlfn.NORM.DIST(0,$J177/2,$M177,TRUE))*$D177+($K177="Steady Growth")*(AND(DV$6&gt;=$F177,DV$6&lt;=$H177)*((DV$6-$F177+1)/($J177*($J177+1)/2)*$D177))+($K177="custom")*CustCF!DP177</f>
        <v>0</v>
      </c>
      <c r="DW177" s="95">
        <f>($K177="Bell Curve")*(_xlfn.NORM.DIST(AND(DW$6&gt;=$F177,DW$6&lt;=$H177)*(DW$6-$F177+1),$J177/2,$M177,TRUE)-_xlfn.NORM.DIST(AND(DW$6&gt;=$F177,DW$6&lt;=$H177)*(DV$6-$F177+1),$J177/2,$M177,TRUE))/(1-2*_xlfn.NORM.DIST(0,$J177/2,$M177,TRUE))*$D177+($K177="Steady Growth")*(AND(DW$6&gt;=$F177,DW$6&lt;=$H177)*((DW$6-$F177+1)/($J177*($J177+1)/2)*$D177))+($K177="custom")*CustCF!DQ177</f>
        <v>0</v>
      </c>
      <c r="DX177" s="95">
        <f>($K177="Bell Curve")*(_xlfn.NORM.DIST(AND(DX$6&gt;=$F177,DX$6&lt;=$H177)*(DX$6-$F177+1),$J177/2,$M177,TRUE)-_xlfn.NORM.DIST(AND(DX$6&gt;=$F177,DX$6&lt;=$H177)*(DW$6-$F177+1),$J177/2,$M177,TRUE))/(1-2*_xlfn.NORM.DIST(0,$J177/2,$M177,TRUE))*$D177+($K177="Steady Growth")*(AND(DX$6&gt;=$F177,DX$6&lt;=$H177)*((DX$6-$F177+1)/($J177*($J177+1)/2)*$D177))+($K177="custom")*CustCF!DR177</f>
        <v>0</v>
      </c>
      <c r="DY177" s="95">
        <f>($K177="Bell Curve")*(_xlfn.NORM.DIST(AND(DY$6&gt;=$F177,DY$6&lt;=$H177)*(DY$6-$F177+1),$J177/2,$M177,TRUE)-_xlfn.NORM.DIST(AND(DY$6&gt;=$F177,DY$6&lt;=$H177)*(DX$6-$F177+1),$J177/2,$M177,TRUE))/(1-2*_xlfn.NORM.DIST(0,$J177/2,$M177,TRUE))*$D177+($K177="Steady Growth")*(AND(DY$6&gt;=$F177,DY$6&lt;=$H177)*((DY$6-$F177+1)/($J177*($J177+1)/2)*$D177))+($K177="custom")*CustCF!DS177</f>
        <v>0</v>
      </c>
      <c r="DZ177" s="95">
        <f>($K177="Bell Curve")*(_xlfn.NORM.DIST(AND(DZ$6&gt;=$F177,DZ$6&lt;=$H177)*(DZ$6-$F177+1),$J177/2,$M177,TRUE)-_xlfn.NORM.DIST(AND(DZ$6&gt;=$F177,DZ$6&lt;=$H177)*(DY$6-$F177+1),$J177/2,$M177,TRUE))/(1-2*_xlfn.NORM.DIST(0,$J177/2,$M177,TRUE))*$D177+($K177="Steady Growth")*(AND(DZ$6&gt;=$F177,DZ$6&lt;=$H177)*((DZ$6-$F177+1)/($J177*($J177+1)/2)*$D177))+($K177="custom")*CustCF!DT177</f>
        <v>0</v>
      </c>
      <c r="EA177" s="95">
        <f>($K177="Bell Curve")*(_xlfn.NORM.DIST(AND(EA$6&gt;=$F177,EA$6&lt;=$H177)*(EA$6-$F177+1),$J177/2,$M177,TRUE)-_xlfn.NORM.DIST(AND(EA$6&gt;=$F177,EA$6&lt;=$H177)*(DZ$6-$F177+1),$J177/2,$M177,TRUE))/(1-2*_xlfn.NORM.DIST(0,$J177/2,$M177,TRUE))*$D177+($K177="Steady Growth")*(AND(EA$6&gt;=$F177,EA$6&lt;=$H177)*((EA$6-$F177+1)/($J177*($J177+1)/2)*$D177))+($K177="custom")*CustCF!DU177</f>
        <v>0</v>
      </c>
      <c r="EB177" s="95">
        <f>($K177="Bell Curve")*(_xlfn.NORM.DIST(AND(EB$6&gt;=$F177,EB$6&lt;=$H177)*(EB$6-$F177+1),$J177/2,$M177,TRUE)-_xlfn.NORM.DIST(AND(EB$6&gt;=$F177,EB$6&lt;=$H177)*(EA$6-$F177+1),$J177/2,$M177,TRUE))/(1-2*_xlfn.NORM.DIST(0,$J177/2,$M177,TRUE))*$D177+($K177="Steady Growth")*(AND(EB$6&gt;=$F177,EB$6&lt;=$H177)*((EB$6-$F177+1)/($J177*($J177+1)/2)*$D177))+($K177="custom")*CustCF!DV177</f>
        <v>0</v>
      </c>
      <c r="EC177" s="95">
        <f>($K177="Bell Curve")*(_xlfn.NORM.DIST(AND(EC$6&gt;=$F177,EC$6&lt;=$H177)*(EC$6-$F177+1),$J177/2,$M177,TRUE)-_xlfn.NORM.DIST(AND(EC$6&gt;=$F177,EC$6&lt;=$H177)*(EB$6-$F177+1),$J177/2,$M177,TRUE))/(1-2*_xlfn.NORM.DIST(0,$J177/2,$M177,TRUE))*$D177+($K177="Steady Growth")*(AND(EC$6&gt;=$F177,EC$6&lt;=$H177)*((EC$6-$F177+1)/($J177*($J177+1)/2)*$D177))+($K177="custom")*CustCF!DW177</f>
        <v>0</v>
      </c>
      <c r="ED177" s="95">
        <f>($K177="Bell Curve")*(_xlfn.NORM.DIST(AND(ED$6&gt;=$F177,ED$6&lt;=$H177)*(ED$6-$F177+1),$J177/2,$M177,TRUE)-_xlfn.NORM.DIST(AND(ED$6&gt;=$F177,ED$6&lt;=$H177)*(EC$6-$F177+1),$J177/2,$M177,TRUE))/(1-2*_xlfn.NORM.DIST(0,$J177/2,$M177,TRUE))*$D177+($K177="Steady Growth")*(AND(ED$6&gt;=$F177,ED$6&lt;=$H177)*((ED$6-$F177+1)/($J177*($J177+1)/2)*$D177))+($K177="custom")*CustCF!DX177</f>
        <v>0</v>
      </c>
      <c r="EE177" s="95">
        <f>($K177="Bell Curve")*(_xlfn.NORM.DIST(AND(EE$6&gt;=$F177,EE$6&lt;=$H177)*(EE$6-$F177+1),$J177/2,$M177,TRUE)-_xlfn.NORM.DIST(AND(EE$6&gt;=$F177,EE$6&lt;=$H177)*(ED$6-$F177+1),$J177/2,$M177,TRUE))/(1-2*_xlfn.NORM.DIST(0,$J177/2,$M177,TRUE))*$D177+($K177="Steady Growth")*(AND(EE$6&gt;=$F177,EE$6&lt;=$H177)*((EE$6-$F177+1)/($J177*($J177+1)/2)*$D177))+($K177="custom")*CustCF!DY177</f>
        <v>0</v>
      </c>
      <c r="EF177" s="95">
        <f>($K177="Bell Curve")*(_xlfn.NORM.DIST(AND(EF$6&gt;=$F177,EF$6&lt;=$H177)*(EF$6-$F177+1),$J177/2,$M177,TRUE)-_xlfn.NORM.DIST(AND(EF$6&gt;=$F177,EF$6&lt;=$H177)*(EE$6-$F177+1),$J177/2,$M177,TRUE))/(1-2*_xlfn.NORM.DIST(0,$J177/2,$M177,TRUE))*$D177+($K177="Steady Growth")*(AND(EF$6&gt;=$F177,EF$6&lt;=$H177)*((EF$6-$F177+1)/($J177*($J177+1)/2)*$D177))+($K177="custom")*CustCF!DZ177</f>
        <v>0</v>
      </c>
      <c r="EG177" s="95">
        <f>($K177="Bell Curve")*(_xlfn.NORM.DIST(AND(EG$6&gt;=$F177,EG$6&lt;=$H177)*(EG$6-$F177+1),$J177/2,$M177,TRUE)-_xlfn.NORM.DIST(AND(EG$6&gt;=$F177,EG$6&lt;=$H177)*(EF$6-$F177+1),$J177/2,$M177,TRUE))/(1-2*_xlfn.NORM.DIST(0,$J177/2,$M177,TRUE))*$D177+($K177="Steady Growth")*(AND(EG$6&gt;=$F177,EG$6&lt;=$H177)*((EG$6-$F177+1)/($J177*($J177+1)/2)*$D177))+($K177="custom")*CustCF!EA177</f>
        <v>0</v>
      </c>
      <c r="EH177" s="95">
        <f>($K177="Bell Curve")*(_xlfn.NORM.DIST(AND(EH$6&gt;=$F177,EH$6&lt;=$H177)*(EH$6-$F177+1),$J177/2,$M177,TRUE)-_xlfn.NORM.DIST(AND(EH$6&gt;=$F177,EH$6&lt;=$H177)*(EG$6-$F177+1),$J177/2,$M177,TRUE))/(1-2*_xlfn.NORM.DIST(0,$J177/2,$M177,TRUE))*$D177+($K177="Steady Growth")*(AND(EH$6&gt;=$F177,EH$6&lt;=$H177)*((EH$6-$F177+1)/($J177*($J177+1)/2)*$D177))+($K177="custom")*CustCF!EB177</f>
        <v>0</v>
      </c>
      <c r="EI177" s="95">
        <f>($K177="Bell Curve")*(_xlfn.NORM.DIST(AND(EI$6&gt;=$F177,EI$6&lt;=$H177)*(EI$6-$F177+1),$J177/2,$M177,TRUE)-_xlfn.NORM.DIST(AND(EI$6&gt;=$F177,EI$6&lt;=$H177)*(EH$6-$F177+1),$J177/2,$M177,TRUE))/(1-2*_xlfn.NORM.DIST(0,$J177/2,$M177,TRUE))*$D177+($K177="Steady Growth")*(AND(EI$6&gt;=$F177,EI$6&lt;=$H177)*((EI$6-$F177+1)/($J177*($J177+1)/2)*$D177))+($K177="custom")*CustCF!EC177</f>
        <v>0</v>
      </c>
      <c r="EJ177" s="95">
        <f>($K177="Bell Curve")*(_xlfn.NORM.DIST(AND(EJ$6&gt;=$F177,EJ$6&lt;=$H177)*(EJ$6-$F177+1),$J177/2,$M177,TRUE)-_xlfn.NORM.DIST(AND(EJ$6&gt;=$F177,EJ$6&lt;=$H177)*(EI$6-$F177+1),$J177/2,$M177,TRUE))/(1-2*_xlfn.NORM.DIST(0,$J177/2,$M177,TRUE))*$D177+($K177="Steady Growth")*(AND(EJ$6&gt;=$F177,EJ$6&lt;=$H177)*((EJ$6-$F177+1)/($J177*($J177+1)/2)*$D177))+($K177="custom")*CustCF!ED177</f>
        <v>0</v>
      </c>
      <c r="EK177" s="95">
        <f>($K177="Bell Curve")*(_xlfn.NORM.DIST(AND(EK$6&gt;=$F177,EK$6&lt;=$H177)*(EK$6-$F177+1),$J177/2,$M177,TRUE)-_xlfn.NORM.DIST(AND(EK$6&gt;=$F177,EK$6&lt;=$H177)*(EJ$6-$F177+1),$J177/2,$M177,TRUE))/(1-2*_xlfn.NORM.DIST(0,$J177/2,$M177,TRUE))*$D177+($K177="Steady Growth")*(AND(EK$6&gt;=$F177,EK$6&lt;=$H177)*((EK$6-$F177+1)/($J177*($J177+1)/2)*$D177))+($K177="custom")*CustCF!EE177</f>
        <v>0</v>
      </c>
      <c r="EL177" s="95">
        <f>($K177="Bell Curve")*(_xlfn.NORM.DIST(AND(EL$6&gt;=$F177,EL$6&lt;=$H177)*(EL$6-$F177+1),$J177/2,$M177,TRUE)-_xlfn.NORM.DIST(AND(EL$6&gt;=$F177,EL$6&lt;=$H177)*(EK$6-$F177+1),$J177/2,$M177,TRUE))/(1-2*_xlfn.NORM.DIST(0,$J177/2,$M177,TRUE))*$D177+($K177="Steady Growth")*(AND(EL$6&gt;=$F177,EL$6&lt;=$H177)*((EL$6-$F177+1)/($J177*($J177+1)/2)*$D177))+($K177="custom")*CustCF!EF177</f>
        <v>0</v>
      </c>
      <c r="EM177" s="95">
        <f>($K177="Bell Curve")*(_xlfn.NORM.DIST(AND(EM$6&gt;=$F177,EM$6&lt;=$H177)*(EM$6-$F177+1),$J177/2,$M177,TRUE)-_xlfn.NORM.DIST(AND(EM$6&gt;=$F177,EM$6&lt;=$H177)*(EL$6-$F177+1),$J177/2,$M177,TRUE))/(1-2*_xlfn.NORM.DIST(0,$J177/2,$M177,TRUE))*$D177+($K177="Steady Growth")*(AND(EM$6&gt;=$F177,EM$6&lt;=$H177)*((EM$6-$F177+1)/($J177*($J177+1)/2)*$D177))+($K177="custom")*CustCF!EG177</f>
        <v>0</v>
      </c>
      <c r="EN177" s="95">
        <f>($K177="Bell Curve")*(_xlfn.NORM.DIST(AND(EN$6&gt;=$F177,EN$6&lt;=$H177)*(EN$6-$F177+1),$J177/2,$M177,TRUE)-_xlfn.NORM.DIST(AND(EN$6&gt;=$F177,EN$6&lt;=$H177)*(EM$6-$F177+1),$J177/2,$M177,TRUE))/(1-2*_xlfn.NORM.DIST(0,$J177/2,$M177,TRUE))*$D177+($K177="Steady Growth")*(AND(EN$6&gt;=$F177,EN$6&lt;=$H177)*((EN$6-$F177+1)/($J177*($J177+1)/2)*$D177))+($K177="custom")*CustCF!EH177</f>
        <v>0</v>
      </c>
      <c r="EO177" s="95">
        <f>($K177="Bell Curve")*(_xlfn.NORM.DIST(AND(EO$6&gt;=$F177,EO$6&lt;=$H177)*(EO$6-$F177+1),$J177/2,$M177,TRUE)-_xlfn.NORM.DIST(AND(EO$6&gt;=$F177,EO$6&lt;=$H177)*(EN$6-$F177+1),$J177/2,$M177,TRUE))/(1-2*_xlfn.NORM.DIST(0,$J177/2,$M177,TRUE))*$D177+($K177="Steady Growth")*(AND(EO$6&gt;=$F177,EO$6&lt;=$H177)*((EO$6-$F177+1)/($J177*($J177+1)/2)*$D177))+($K177="custom")*CustCF!EI177</f>
        <v>0</v>
      </c>
      <c r="EP177" s="95">
        <f>($K177="Bell Curve")*(_xlfn.NORM.DIST(AND(EP$6&gt;=$F177,EP$6&lt;=$H177)*(EP$6-$F177+1),$J177/2,$M177,TRUE)-_xlfn.NORM.DIST(AND(EP$6&gt;=$F177,EP$6&lt;=$H177)*(EO$6-$F177+1),$J177/2,$M177,TRUE))/(1-2*_xlfn.NORM.DIST(0,$J177/2,$M177,TRUE))*$D177+($K177="Steady Growth")*(AND(EP$6&gt;=$F177,EP$6&lt;=$H177)*((EP$6-$F177+1)/($J177*($J177+1)/2)*$D177))+($K177="custom")*CustCF!EJ177</f>
        <v>0</v>
      </c>
      <c r="EQ177" s="95">
        <f>($K177="Bell Curve")*(_xlfn.NORM.DIST(AND(EQ$6&gt;=$F177,EQ$6&lt;=$H177)*(EQ$6-$F177+1),$J177/2,$M177,TRUE)-_xlfn.NORM.DIST(AND(EQ$6&gt;=$F177,EQ$6&lt;=$H177)*(EP$6-$F177+1),$J177/2,$M177,TRUE))/(1-2*_xlfn.NORM.DIST(0,$J177/2,$M177,TRUE))*$D177+($K177="Steady Growth")*(AND(EQ$6&gt;=$F177,EQ$6&lt;=$H177)*((EQ$6-$F177+1)/($J177*($J177+1)/2)*$D177))+($K177="custom")*CustCF!EK177</f>
        <v>0</v>
      </c>
      <c r="ER177" s="95">
        <f>($K177="Bell Curve")*(_xlfn.NORM.DIST(AND(ER$6&gt;=$F177,ER$6&lt;=$H177)*(ER$6-$F177+1),$J177/2,$M177,TRUE)-_xlfn.NORM.DIST(AND(ER$6&gt;=$F177,ER$6&lt;=$H177)*(EQ$6-$F177+1),$J177/2,$M177,TRUE))/(1-2*_xlfn.NORM.DIST(0,$J177/2,$M177,TRUE))*$D177+($K177="Steady Growth")*(AND(ER$6&gt;=$F177,ER$6&lt;=$H177)*((ER$6-$F177+1)/($J177*($J177+1)/2)*$D177))+($K177="custom")*CustCF!EL177</f>
        <v>0</v>
      </c>
      <c r="ES177" s="95">
        <f>($K177="Bell Curve")*(_xlfn.NORM.DIST(AND(ES$6&gt;=$F177,ES$6&lt;=$H177)*(ES$6-$F177+1),$J177/2,$M177,TRUE)-_xlfn.NORM.DIST(AND(ES$6&gt;=$F177,ES$6&lt;=$H177)*(ER$6-$F177+1),$J177/2,$M177,TRUE))/(1-2*_xlfn.NORM.DIST(0,$J177/2,$M177,TRUE))*$D177+($K177="Steady Growth")*(AND(ES$6&gt;=$F177,ES$6&lt;=$H177)*((ES$6-$F177+1)/($J177*($J177+1)/2)*$D177))+($K177="custom")*CustCF!EM177</f>
        <v>0</v>
      </c>
      <c r="ET177" s="95">
        <f>($K177="Bell Curve")*(_xlfn.NORM.DIST(AND(ET$6&gt;=$F177,ET$6&lt;=$H177)*(ET$6-$F177+1),$J177/2,$M177,TRUE)-_xlfn.NORM.DIST(AND(ET$6&gt;=$F177,ET$6&lt;=$H177)*(ES$6-$F177+1),$J177/2,$M177,TRUE))/(1-2*_xlfn.NORM.DIST(0,$J177/2,$M177,TRUE))*$D177+($K177="Steady Growth")*(AND(ET$6&gt;=$F177,ET$6&lt;=$H177)*((ET$6-$F177+1)/($J177*($J177+1)/2)*$D177))+($K177="custom")*CustCF!EN177</f>
        <v>0</v>
      </c>
      <c r="EU177" s="95">
        <f>($K177="Bell Curve")*(_xlfn.NORM.DIST(AND(EU$6&gt;=$F177,EU$6&lt;=$H177)*(EU$6-$F177+1),$J177/2,$M177,TRUE)-_xlfn.NORM.DIST(AND(EU$6&gt;=$F177,EU$6&lt;=$H177)*(ET$6-$F177+1),$J177/2,$M177,TRUE))/(1-2*_xlfn.NORM.DIST(0,$J177/2,$M177,TRUE))*$D177+($K177="Steady Growth")*(AND(EU$6&gt;=$F177,EU$6&lt;=$H177)*((EU$6-$F177+1)/($J177*($J177+1)/2)*$D177))+($K177="custom")*CustCF!EO177</f>
        <v>0</v>
      </c>
      <c r="EV177" s="95">
        <f>($K177="Bell Curve")*(_xlfn.NORM.DIST(AND(EV$6&gt;=$F177,EV$6&lt;=$H177)*(EV$6-$F177+1),$J177/2,$M177,TRUE)-_xlfn.NORM.DIST(AND(EV$6&gt;=$F177,EV$6&lt;=$H177)*(EU$6-$F177+1),$J177/2,$M177,TRUE))/(1-2*_xlfn.NORM.DIST(0,$J177/2,$M177,TRUE))*$D177+($K177="Steady Growth")*(AND(EV$6&gt;=$F177,EV$6&lt;=$H177)*((EV$6-$F177+1)/($J177*($J177+1)/2)*$D177))+($K177="custom")*CustCF!EP177</f>
        <v>0</v>
      </c>
      <c r="EW177" s="95">
        <f>($K177="Bell Curve")*(_xlfn.NORM.DIST(AND(EW$6&gt;=$F177,EW$6&lt;=$H177)*(EW$6-$F177+1),$J177/2,$M177,TRUE)-_xlfn.NORM.DIST(AND(EW$6&gt;=$F177,EW$6&lt;=$H177)*(EV$6-$F177+1),$J177/2,$M177,TRUE))/(1-2*_xlfn.NORM.DIST(0,$J177/2,$M177,TRUE))*$D177+($K177="Steady Growth")*(AND(EW$6&gt;=$F177,EW$6&lt;=$H177)*((EW$6-$F177+1)/($J177*($J177+1)/2)*$D177))+($K177="custom")*CustCF!EQ177</f>
        <v>0</v>
      </c>
      <c r="EX177" s="95">
        <f>($K177="Bell Curve")*(_xlfn.NORM.DIST(AND(EX$6&gt;=$F177,EX$6&lt;=$H177)*(EX$6-$F177+1),$J177/2,$M177,TRUE)-_xlfn.NORM.DIST(AND(EX$6&gt;=$F177,EX$6&lt;=$H177)*(EW$6-$F177+1),$J177/2,$M177,TRUE))/(1-2*_xlfn.NORM.DIST(0,$J177/2,$M177,TRUE))*$D177+($K177="Steady Growth")*(AND(EX$6&gt;=$F177,EX$6&lt;=$H177)*((EX$6-$F177+1)/($J177*($J177+1)/2)*$D177))+($K177="custom")*CustCF!ER177</f>
        <v>0</v>
      </c>
      <c r="EY177" s="95">
        <f>($K177="Bell Curve")*(_xlfn.NORM.DIST(AND(EY$6&gt;=$F177,EY$6&lt;=$H177)*(EY$6-$F177+1),$J177/2,$M177,TRUE)-_xlfn.NORM.DIST(AND(EY$6&gt;=$F177,EY$6&lt;=$H177)*(EX$6-$F177+1),$J177/2,$M177,TRUE))/(1-2*_xlfn.NORM.DIST(0,$J177/2,$M177,TRUE))*$D177+($K177="Steady Growth")*(AND(EY$6&gt;=$F177,EY$6&lt;=$H177)*((EY$6-$F177+1)/($J177*($J177+1)/2)*$D177))+($K177="custom")*CustCF!ES177</f>
        <v>0</v>
      </c>
      <c r="EZ177" s="95">
        <f>($K177="Bell Curve")*(_xlfn.NORM.DIST(AND(EZ$6&gt;=$F177,EZ$6&lt;=$H177)*(EZ$6-$F177+1),$J177/2,$M177,TRUE)-_xlfn.NORM.DIST(AND(EZ$6&gt;=$F177,EZ$6&lt;=$H177)*(EY$6-$F177+1),$J177/2,$M177,TRUE))/(1-2*_xlfn.NORM.DIST(0,$J177/2,$M177,TRUE))*$D177+($K177="Steady Growth")*(AND(EZ$6&gt;=$F177,EZ$6&lt;=$H177)*((EZ$6-$F177+1)/($J177*($J177+1)/2)*$D177))+($K177="custom")*CustCF!ET177</f>
        <v>0</v>
      </c>
      <c r="FA177" s="95">
        <f>($K177="Bell Curve")*(_xlfn.NORM.DIST(AND(FA$6&gt;=$F177,FA$6&lt;=$H177)*(FA$6-$F177+1),$J177/2,$M177,TRUE)-_xlfn.NORM.DIST(AND(FA$6&gt;=$F177,FA$6&lt;=$H177)*(EZ$6-$F177+1),$J177/2,$M177,TRUE))/(1-2*_xlfn.NORM.DIST(0,$J177/2,$M177,TRUE))*$D177+($K177="Steady Growth")*(AND(FA$6&gt;=$F177,FA$6&lt;=$H177)*((FA$6-$F177+1)/($J177*($J177+1)/2)*$D177))+($K177="custom")*CustCF!EU177</f>
        <v>0</v>
      </c>
      <c r="FB177" s="95">
        <f>($K177="Bell Curve")*(_xlfn.NORM.DIST(AND(FB$6&gt;=$F177,FB$6&lt;=$H177)*(FB$6-$F177+1),$J177/2,$M177,TRUE)-_xlfn.NORM.DIST(AND(FB$6&gt;=$F177,FB$6&lt;=$H177)*(FA$6-$F177+1),$J177/2,$M177,TRUE))/(1-2*_xlfn.NORM.DIST(0,$J177/2,$M177,TRUE))*$D177+($K177="Steady Growth")*(AND(FB$6&gt;=$F177,FB$6&lt;=$H177)*((FB$6-$F177+1)/($J177*($J177+1)/2)*$D177))+($K177="custom")*CustCF!EV177</f>
        <v>0</v>
      </c>
      <c r="FC177" s="95">
        <f>($K177="Bell Curve")*(_xlfn.NORM.DIST(AND(FC$6&gt;=$F177,FC$6&lt;=$H177)*(FC$6-$F177+1),$J177/2,$M177,TRUE)-_xlfn.NORM.DIST(AND(FC$6&gt;=$F177,FC$6&lt;=$H177)*(FB$6-$F177+1),$J177/2,$M177,TRUE))/(1-2*_xlfn.NORM.DIST(0,$J177/2,$M177,TRUE))*$D177+($K177="Steady Growth")*(AND(FC$6&gt;=$F177,FC$6&lt;=$H177)*((FC$6-$F177+1)/($J177*($J177+1)/2)*$D177))+($K177="custom")*CustCF!EW177</f>
        <v>0</v>
      </c>
      <c r="FD177" s="95">
        <f>($K177="Bell Curve")*(_xlfn.NORM.DIST(AND(FD$6&gt;=$F177,FD$6&lt;=$H177)*(FD$6-$F177+1),$J177/2,$M177,TRUE)-_xlfn.NORM.DIST(AND(FD$6&gt;=$F177,FD$6&lt;=$H177)*(FC$6-$F177+1),$J177/2,$M177,TRUE))/(1-2*_xlfn.NORM.DIST(0,$J177/2,$M177,TRUE))*$D177+($K177="Steady Growth")*(AND(FD$6&gt;=$F177,FD$6&lt;=$H177)*((FD$6-$F177+1)/($J177*($J177+1)/2)*$D177))+($K177="custom")*CustCF!EX177</f>
        <v>0</v>
      </c>
      <c r="FE177" s="95">
        <f>($K177="Bell Curve")*(_xlfn.NORM.DIST(AND(FE$6&gt;=$F177,FE$6&lt;=$H177)*(FE$6-$F177+1),$J177/2,$M177,TRUE)-_xlfn.NORM.DIST(AND(FE$6&gt;=$F177,FE$6&lt;=$H177)*(FD$6-$F177+1),$J177/2,$M177,TRUE))/(1-2*_xlfn.NORM.DIST(0,$J177/2,$M177,TRUE))*$D177+($K177="Steady Growth")*(AND(FE$6&gt;=$F177,FE$6&lt;=$H177)*((FE$6-$F177+1)/($J177*($J177+1)/2)*$D177))+($K177="custom")*CustCF!EY177</f>
        <v>0</v>
      </c>
      <c r="FF177" s="95">
        <f>($K177="Bell Curve")*(_xlfn.NORM.DIST(AND(FF$6&gt;=$F177,FF$6&lt;=$H177)*(FF$6-$F177+1),$J177/2,$M177,TRUE)-_xlfn.NORM.DIST(AND(FF$6&gt;=$F177,FF$6&lt;=$H177)*(FE$6-$F177+1),$J177/2,$M177,TRUE))/(1-2*_xlfn.NORM.DIST(0,$J177/2,$M177,TRUE))*$D177+($K177="Steady Growth")*(AND(FF$6&gt;=$F177,FF$6&lt;=$H177)*((FF$6-$F177+1)/($J177*($J177+1)/2)*$D177))+($K177="custom")*CustCF!EZ177</f>
        <v>0</v>
      </c>
      <c r="FG177" s="95">
        <f>($K177="Bell Curve")*(_xlfn.NORM.DIST(AND(FG$6&gt;=$F177,FG$6&lt;=$H177)*(FG$6-$F177+1),$J177/2,$M177,TRUE)-_xlfn.NORM.DIST(AND(FG$6&gt;=$F177,FG$6&lt;=$H177)*(FF$6-$F177+1),$J177/2,$M177,TRUE))/(1-2*_xlfn.NORM.DIST(0,$J177/2,$M177,TRUE))*$D177+($K177="Steady Growth")*(AND(FG$6&gt;=$F177,FG$6&lt;=$H177)*((FG$6-$F177+1)/($J177*($J177+1)/2)*$D177))+($K177="custom")*CustCF!FA177</f>
        <v>0</v>
      </c>
      <c r="FH177" s="95">
        <f>($K177="Bell Curve")*(_xlfn.NORM.DIST(AND(FH$6&gt;=$F177,FH$6&lt;=$H177)*(FH$6-$F177+1),$J177/2,$M177,TRUE)-_xlfn.NORM.DIST(AND(FH$6&gt;=$F177,FH$6&lt;=$H177)*(FG$6-$F177+1),$J177/2,$M177,TRUE))/(1-2*_xlfn.NORM.DIST(0,$J177/2,$M177,TRUE))*$D177+($K177="Steady Growth")*(AND(FH$6&gt;=$F177,FH$6&lt;=$H177)*((FH$6-$F177+1)/($J177*($J177+1)/2)*$D177))+($K177="custom")*CustCF!FB177</f>
        <v>0</v>
      </c>
      <c r="FI177" s="95">
        <f>($K177="Bell Curve")*(_xlfn.NORM.DIST(AND(FI$6&gt;=$F177,FI$6&lt;=$H177)*(FI$6-$F177+1),$J177/2,$M177,TRUE)-_xlfn.NORM.DIST(AND(FI$6&gt;=$F177,FI$6&lt;=$H177)*(FH$6-$F177+1),$J177/2,$M177,TRUE))/(1-2*_xlfn.NORM.DIST(0,$J177/2,$M177,TRUE))*$D177+($K177="Steady Growth")*(AND(FI$6&gt;=$F177,FI$6&lt;=$H177)*((FI$6-$F177+1)/($J177*($J177+1)/2)*$D177))+($K177="custom")*CustCF!FC177</f>
        <v>0</v>
      </c>
      <c r="FJ177" s="95">
        <f>($K177="Bell Curve")*(_xlfn.NORM.DIST(AND(FJ$6&gt;=$F177,FJ$6&lt;=$H177)*(FJ$6-$F177+1),$J177/2,$M177,TRUE)-_xlfn.NORM.DIST(AND(FJ$6&gt;=$F177,FJ$6&lt;=$H177)*(FI$6-$F177+1),$J177/2,$M177,TRUE))/(1-2*_xlfn.NORM.DIST(0,$J177/2,$M177,TRUE))*$D177+($K177="Steady Growth")*(AND(FJ$6&gt;=$F177,FJ$6&lt;=$H177)*((FJ$6-$F177+1)/($J177*($J177+1)/2)*$D177))+($K177="custom")*CustCF!FD177</f>
        <v>0</v>
      </c>
      <c r="FK177" s="95">
        <f>($K177="Bell Curve")*(_xlfn.NORM.DIST(AND(FK$6&gt;=$F177,FK$6&lt;=$H177)*(FK$6-$F177+1),$J177/2,$M177,TRUE)-_xlfn.NORM.DIST(AND(FK$6&gt;=$F177,FK$6&lt;=$H177)*(FJ$6-$F177+1),$J177/2,$M177,TRUE))/(1-2*_xlfn.NORM.DIST(0,$J177/2,$M177,TRUE))*$D177+($K177="Steady Growth")*(AND(FK$6&gt;=$F177,FK$6&lt;=$H177)*((FK$6-$F177+1)/($J177*($J177+1)/2)*$D177))+($K177="custom")*CustCF!FE177</f>
        <v>0</v>
      </c>
      <c r="FL177" s="95">
        <f>($K177="Bell Curve")*(_xlfn.NORM.DIST(AND(FL$6&gt;=$F177,FL$6&lt;=$H177)*(FL$6-$F177+1),$J177/2,$M177,TRUE)-_xlfn.NORM.DIST(AND(FL$6&gt;=$F177,FL$6&lt;=$H177)*(FK$6-$F177+1),$J177/2,$M177,TRUE))/(1-2*_xlfn.NORM.DIST(0,$J177/2,$M177,TRUE))*$D177+($K177="Steady Growth")*(AND(FL$6&gt;=$F177,FL$6&lt;=$H177)*((FL$6-$F177+1)/($J177*($J177+1)/2)*$D177))+($K177="custom")*CustCF!FF177</f>
        <v>0</v>
      </c>
      <c r="FM177" s="95">
        <f>($K177="Bell Curve")*(_xlfn.NORM.DIST(AND(FM$6&gt;=$F177,FM$6&lt;=$H177)*(FM$6-$F177+1),$J177/2,$M177,TRUE)-_xlfn.NORM.DIST(AND(FM$6&gt;=$F177,FM$6&lt;=$H177)*(FL$6-$F177+1),$J177/2,$M177,TRUE))/(1-2*_xlfn.NORM.DIST(0,$J177/2,$M177,TRUE))*$D177+($K177="Steady Growth")*(AND(FM$6&gt;=$F177,FM$6&lt;=$H177)*((FM$6-$F177+1)/($J177*($J177+1)/2)*$D177))+($K177="custom")*CustCF!FG177</f>
        <v>0</v>
      </c>
      <c r="FN177" s="95">
        <f>($K177="Bell Curve")*(_xlfn.NORM.DIST(AND(FN$6&gt;=$F177,FN$6&lt;=$H177)*(FN$6-$F177+1),$J177/2,$M177,TRUE)-_xlfn.NORM.DIST(AND(FN$6&gt;=$F177,FN$6&lt;=$H177)*(FM$6-$F177+1),$J177/2,$M177,TRUE))/(1-2*_xlfn.NORM.DIST(0,$J177/2,$M177,TRUE))*$D177+($K177="Steady Growth")*(AND(FN$6&gt;=$F177,FN$6&lt;=$H177)*((FN$6-$F177+1)/($J177*($J177+1)/2)*$D177))+($K177="custom")*CustCF!FH177</f>
        <v>0</v>
      </c>
      <c r="FO177" s="95">
        <f>($K177="Bell Curve")*(_xlfn.NORM.DIST(AND(FO$6&gt;=$F177,FO$6&lt;=$H177)*(FO$6-$F177+1),$J177/2,$M177,TRUE)-_xlfn.NORM.DIST(AND(FO$6&gt;=$F177,FO$6&lt;=$H177)*(FN$6-$F177+1),$J177/2,$M177,TRUE))/(1-2*_xlfn.NORM.DIST(0,$J177/2,$M177,TRUE))*$D177+($K177="Steady Growth")*(AND(FO$6&gt;=$F177,FO$6&lt;=$H177)*((FO$6-$F177+1)/($J177*($J177+1)/2)*$D177))+($K177="custom")*CustCF!FI177</f>
        <v>0</v>
      </c>
      <c r="FP177" s="95">
        <f>($K177="Bell Curve")*(_xlfn.NORM.DIST(AND(FP$6&gt;=$F177,FP$6&lt;=$H177)*(FP$6-$F177+1),$J177/2,$M177,TRUE)-_xlfn.NORM.DIST(AND(FP$6&gt;=$F177,FP$6&lt;=$H177)*(FO$6-$F177+1),$J177/2,$M177,TRUE))/(1-2*_xlfn.NORM.DIST(0,$J177/2,$M177,TRUE))*$D177+($K177="Steady Growth")*(AND(FP$6&gt;=$F177,FP$6&lt;=$H177)*((FP$6-$F177+1)/($J177*($J177+1)/2)*$D177))+($K177="custom")*CustCF!FJ177</f>
        <v>0</v>
      </c>
      <c r="FQ177" s="95">
        <f>($K177="Bell Curve")*(_xlfn.NORM.DIST(AND(FQ$6&gt;=$F177,FQ$6&lt;=$H177)*(FQ$6-$F177+1),$J177/2,$M177,TRUE)-_xlfn.NORM.DIST(AND(FQ$6&gt;=$F177,FQ$6&lt;=$H177)*(FP$6-$F177+1),$J177/2,$M177,TRUE))/(1-2*_xlfn.NORM.DIST(0,$J177/2,$M177,TRUE))*$D177+($K177="Steady Growth")*(AND(FQ$6&gt;=$F177,FQ$6&lt;=$H177)*((FQ$6-$F177+1)/($J177*($J177+1)/2)*$D177))+($K177="custom")*CustCF!FK177</f>
        <v>0</v>
      </c>
      <c r="FR177" s="95">
        <f>($K177="Bell Curve")*(_xlfn.NORM.DIST(AND(FR$6&gt;=$F177,FR$6&lt;=$H177)*(FR$6-$F177+1),$J177/2,$M177,TRUE)-_xlfn.NORM.DIST(AND(FR$6&gt;=$F177,FR$6&lt;=$H177)*(FQ$6-$F177+1),$J177/2,$M177,TRUE))/(1-2*_xlfn.NORM.DIST(0,$J177/2,$M177,TRUE))*$D177+($K177="Steady Growth")*(AND(FR$6&gt;=$F177,FR$6&lt;=$H177)*((FR$6-$F177+1)/($J177*($J177+1)/2)*$D177))+($K177="custom")*CustCF!FL177</f>
        <v>0</v>
      </c>
      <c r="FS177" s="95">
        <f>($K177="Bell Curve")*(_xlfn.NORM.DIST(AND(FS$6&gt;=$F177,FS$6&lt;=$H177)*(FS$6-$F177+1),$J177/2,$M177,TRUE)-_xlfn.NORM.DIST(AND(FS$6&gt;=$F177,FS$6&lt;=$H177)*(FR$6-$F177+1),$J177/2,$M177,TRUE))/(1-2*_xlfn.NORM.DIST(0,$J177/2,$M177,TRUE))*$D177+($K177="Steady Growth")*(AND(FS$6&gt;=$F177,FS$6&lt;=$H177)*((FS$6-$F177+1)/($J177*($J177+1)/2)*$D177))+($K177="custom")*CustCF!FM177</f>
        <v>0</v>
      </c>
      <c r="FT177" s="95">
        <f>($K177="Bell Curve")*(_xlfn.NORM.DIST(AND(FT$6&gt;=$F177,FT$6&lt;=$H177)*(FT$6-$F177+1),$J177/2,$M177,TRUE)-_xlfn.NORM.DIST(AND(FT$6&gt;=$F177,FT$6&lt;=$H177)*(FS$6-$F177+1),$J177/2,$M177,TRUE))/(1-2*_xlfn.NORM.DIST(0,$J177/2,$M177,TRUE))*$D177+($K177="Steady Growth")*(AND(FT$6&gt;=$F177,FT$6&lt;=$H177)*((FT$6-$F177+1)/($J177*($J177+1)/2)*$D177))+($K177="custom")*CustCF!FN177</f>
        <v>0</v>
      </c>
      <c r="FU177" s="95">
        <f>($K177="Bell Curve")*(_xlfn.NORM.DIST(AND(FU$6&gt;=$F177,FU$6&lt;=$H177)*(FU$6-$F177+1),$J177/2,$M177,TRUE)-_xlfn.NORM.DIST(AND(FU$6&gt;=$F177,FU$6&lt;=$H177)*(FT$6-$F177+1),$J177/2,$M177,TRUE))/(1-2*_xlfn.NORM.DIST(0,$J177/2,$M177,TRUE))*$D177+($K177="Steady Growth")*(AND(FU$6&gt;=$F177,FU$6&lt;=$H177)*((FU$6-$F177+1)/($J177*($J177+1)/2)*$D177))+($K177="custom")*CustCF!FO177</f>
        <v>0</v>
      </c>
      <c r="FV177" s="95">
        <f>($K177="Bell Curve")*(_xlfn.NORM.DIST(AND(FV$6&gt;=$F177,FV$6&lt;=$H177)*(FV$6-$F177+1),$J177/2,$M177,TRUE)-_xlfn.NORM.DIST(AND(FV$6&gt;=$F177,FV$6&lt;=$H177)*(FU$6-$F177+1),$J177/2,$M177,TRUE))/(1-2*_xlfn.NORM.DIST(0,$J177/2,$M177,TRUE))*$D177+($K177="Steady Growth")*(AND(FV$6&gt;=$F177,FV$6&lt;=$H177)*((FV$6-$F177+1)/($J177*($J177+1)/2)*$D177))+($K177="custom")*CustCF!FP177</f>
        <v>0</v>
      </c>
      <c r="FW177" s="95">
        <f>($K177="Bell Curve")*(_xlfn.NORM.DIST(AND(FW$6&gt;=$F177,FW$6&lt;=$H177)*(FW$6-$F177+1),$J177/2,$M177,TRUE)-_xlfn.NORM.DIST(AND(FW$6&gt;=$F177,FW$6&lt;=$H177)*(FV$6-$F177+1),$J177/2,$M177,TRUE))/(1-2*_xlfn.NORM.DIST(0,$J177/2,$M177,TRUE))*$D177+($K177="Steady Growth")*(AND(FW$6&gt;=$F177,FW$6&lt;=$H177)*((FW$6-$F177+1)/($J177*($J177+1)/2)*$D177))+($K177="custom")*CustCF!FQ177</f>
        <v>0</v>
      </c>
      <c r="FX177" s="95">
        <f>($K177="Bell Curve")*(_xlfn.NORM.DIST(AND(FX$6&gt;=$F177,FX$6&lt;=$H177)*(FX$6-$F177+1),$J177/2,$M177,TRUE)-_xlfn.NORM.DIST(AND(FX$6&gt;=$F177,FX$6&lt;=$H177)*(FW$6-$F177+1),$J177/2,$M177,TRUE))/(1-2*_xlfn.NORM.DIST(0,$J177/2,$M177,TRUE))*$D177+($K177="Steady Growth")*(AND(FX$6&gt;=$F177,FX$6&lt;=$H177)*((FX$6-$F177+1)/($J177*($J177+1)/2)*$D177))+($K177="custom")*CustCF!FR177</f>
        <v>0</v>
      </c>
      <c r="FY177" s="95">
        <f>($K177="Bell Curve")*(_xlfn.NORM.DIST(AND(FY$6&gt;=$F177,FY$6&lt;=$H177)*(FY$6-$F177+1),$J177/2,$M177,TRUE)-_xlfn.NORM.DIST(AND(FY$6&gt;=$F177,FY$6&lt;=$H177)*(FX$6-$F177+1),$J177/2,$M177,TRUE))/(1-2*_xlfn.NORM.DIST(0,$J177/2,$M177,TRUE))*$D177+($K177="Steady Growth")*(AND(FY$6&gt;=$F177,FY$6&lt;=$H177)*((FY$6-$F177+1)/($J177*($J177+1)/2)*$D177))+($K177="custom")*CustCF!FS177</f>
        <v>0</v>
      </c>
      <c r="FZ177" s="95">
        <f>($K177="Bell Curve")*(_xlfn.NORM.DIST(AND(FZ$6&gt;=$F177,FZ$6&lt;=$H177)*(FZ$6-$F177+1),$J177/2,$M177,TRUE)-_xlfn.NORM.DIST(AND(FZ$6&gt;=$F177,FZ$6&lt;=$H177)*(FY$6-$F177+1),$J177/2,$M177,TRUE))/(1-2*_xlfn.NORM.DIST(0,$J177/2,$M177,TRUE))*$D177+($K177="Steady Growth")*(AND(FZ$6&gt;=$F177,FZ$6&lt;=$H177)*((FZ$6-$F177+1)/($J177*($J177+1)/2)*$D177))+($K177="custom")*CustCF!FT177</f>
        <v>0</v>
      </c>
      <c r="GA177" s="95">
        <f>($K177="Bell Curve")*(_xlfn.NORM.DIST(AND(GA$6&gt;=$F177,GA$6&lt;=$H177)*(GA$6-$F177+1),$J177/2,$M177,TRUE)-_xlfn.NORM.DIST(AND(GA$6&gt;=$F177,GA$6&lt;=$H177)*(FZ$6-$F177+1),$J177/2,$M177,TRUE))/(1-2*_xlfn.NORM.DIST(0,$J177/2,$M177,TRUE))*$D177+($K177="Steady Growth")*(AND(GA$6&gt;=$F177,GA$6&lt;=$H177)*((GA$6-$F177+1)/($J177*($J177+1)/2)*$D177))+($K177="custom")*CustCF!FU177</f>
        <v>0</v>
      </c>
      <c r="GB177" s="95">
        <f>($K177="Bell Curve")*(_xlfn.NORM.DIST(AND(GB$6&gt;=$F177,GB$6&lt;=$H177)*(GB$6-$F177+1),$J177/2,$M177,TRUE)-_xlfn.NORM.DIST(AND(GB$6&gt;=$F177,GB$6&lt;=$H177)*(GA$6-$F177+1),$J177/2,$M177,TRUE))/(1-2*_xlfn.NORM.DIST(0,$J177/2,$M177,TRUE))*$D177+($K177="Steady Growth")*(AND(GB$6&gt;=$F177,GB$6&lt;=$H177)*((GB$6-$F177+1)/($J177*($J177+1)/2)*$D177))+($K177="custom")*CustCF!FV177</f>
        <v>0</v>
      </c>
      <c r="GC177" s="95">
        <f>($K177="Bell Curve")*(_xlfn.NORM.DIST(AND(GC$6&gt;=$F177,GC$6&lt;=$H177)*(GC$6-$F177+1),$J177/2,$M177,TRUE)-_xlfn.NORM.DIST(AND(GC$6&gt;=$F177,GC$6&lt;=$H177)*(GB$6-$F177+1),$J177/2,$M177,TRUE))/(1-2*_xlfn.NORM.DIST(0,$J177/2,$M177,TRUE))*$D177+($K177="Steady Growth")*(AND(GC$6&gt;=$F177,GC$6&lt;=$H177)*((GC$6-$F177+1)/($J177*($J177+1)/2)*$D177))+($K177="custom")*CustCF!FW177</f>
        <v>0</v>
      </c>
      <c r="GD177" s="95">
        <f>($K177="Bell Curve")*(_xlfn.NORM.DIST(AND(GD$6&gt;=$F177,GD$6&lt;=$H177)*(GD$6-$F177+1),$J177/2,$M177,TRUE)-_xlfn.NORM.DIST(AND(GD$6&gt;=$F177,GD$6&lt;=$H177)*(GC$6-$F177+1),$J177/2,$M177,TRUE))/(1-2*_xlfn.NORM.DIST(0,$J177/2,$M177,TRUE))*$D177+($K177="Steady Growth")*(AND(GD$6&gt;=$F177,GD$6&lt;=$H177)*((GD$6-$F177+1)/($J177*($J177+1)/2)*$D177))+($K177="custom")*CustCF!FX177</f>
        <v>0</v>
      </c>
      <c r="GE177" s="95">
        <f>($K177="Bell Curve")*(_xlfn.NORM.DIST(AND(GE$6&gt;=$F177,GE$6&lt;=$H177)*(GE$6-$F177+1),$J177/2,$M177,TRUE)-_xlfn.NORM.DIST(AND(GE$6&gt;=$F177,GE$6&lt;=$H177)*(GD$6-$F177+1),$J177/2,$M177,TRUE))/(1-2*_xlfn.NORM.DIST(0,$J177/2,$M177,TRUE))*$D177+($K177="Steady Growth")*(AND(GE$6&gt;=$F177,GE$6&lt;=$H177)*((GE$6-$F177+1)/($J177*($J177+1)/2)*$D177))+($K177="custom")*CustCF!FY177</f>
        <v>0</v>
      </c>
      <c r="GF177" s="95">
        <f>($K177="Bell Curve")*(_xlfn.NORM.DIST(AND(GF$6&gt;=$F177,GF$6&lt;=$H177)*(GF$6-$F177+1),$J177/2,$M177,TRUE)-_xlfn.NORM.DIST(AND(GF$6&gt;=$F177,GF$6&lt;=$H177)*(GE$6-$F177+1),$J177/2,$M177,TRUE))/(1-2*_xlfn.NORM.DIST(0,$J177/2,$M177,TRUE))*$D177+($K177="Steady Growth")*(AND(GF$6&gt;=$F177,GF$6&lt;=$H177)*((GF$6-$F177+1)/($J177*($J177+1)/2)*$D177))+($K177="custom")*CustCF!FZ177</f>
        <v>0</v>
      </c>
      <c r="GG177" s="95">
        <f>($K177="Bell Curve")*(_xlfn.NORM.DIST(AND(GG$6&gt;=$F177,GG$6&lt;=$H177)*(GG$6-$F177+1),$J177/2,$M177,TRUE)-_xlfn.NORM.DIST(AND(GG$6&gt;=$F177,GG$6&lt;=$H177)*(GF$6-$F177+1),$J177/2,$M177,TRUE))/(1-2*_xlfn.NORM.DIST(0,$J177/2,$M177,TRUE))*$D177+($K177="Steady Growth")*(AND(GG$6&gt;=$F177,GG$6&lt;=$H177)*((GG$6-$F177+1)/($J177*($J177+1)/2)*$D177))+($K177="custom")*CustCF!GA177</f>
        <v>0</v>
      </c>
      <c r="GH177" s="95">
        <f>($K177="Bell Curve")*(_xlfn.NORM.DIST(AND(GH$6&gt;=$F177,GH$6&lt;=$H177)*(GH$6-$F177+1),$J177/2,$M177,TRUE)-_xlfn.NORM.DIST(AND(GH$6&gt;=$F177,GH$6&lt;=$H177)*(GG$6-$F177+1),$J177/2,$M177,TRUE))/(1-2*_xlfn.NORM.DIST(0,$J177/2,$M177,TRUE))*$D177+($K177="Steady Growth")*(AND(GH$6&gt;=$F177,GH$6&lt;=$H177)*((GH$6-$F177+1)/($J177*($J177+1)/2)*$D177))+($K177="custom")*CustCF!GB177</f>
        <v>0</v>
      </c>
      <c r="GI177" s="95">
        <f>($K177="Bell Curve")*(_xlfn.NORM.DIST(AND(GI$6&gt;=$F177,GI$6&lt;=$H177)*(GI$6-$F177+1),$J177/2,$M177,TRUE)-_xlfn.NORM.DIST(AND(GI$6&gt;=$F177,GI$6&lt;=$H177)*(GH$6-$F177+1),$J177/2,$M177,TRUE))/(1-2*_xlfn.NORM.DIST(0,$J177/2,$M177,TRUE))*$D177+($K177="Steady Growth")*(AND(GI$6&gt;=$F177,GI$6&lt;=$H177)*((GI$6-$F177+1)/($J177*($J177+1)/2)*$D177))+($K177="custom")*CustCF!GC177</f>
        <v>0</v>
      </c>
      <c r="GJ177" s="95">
        <f>($K177="Bell Curve")*(_xlfn.NORM.DIST(AND(GJ$6&gt;=$F177,GJ$6&lt;=$H177)*(GJ$6-$F177+1),$J177/2,$M177,TRUE)-_xlfn.NORM.DIST(AND(GJ$6&gt;=$F177,GJ$6&lt;=$H177)*(GI$6-$F177+1),$J177/2,$M177,TRUE))/(1-2*_xlfn.NORM.DIST(0,$J177/2,$M177,TRUE))*$D177+($K177="Steady Growth")*(AND(GJ$6&gt;=$F177,GJ$6&lt;=$H177)*((GJ$6-$F177+1)/($J177*($J177+1)/2)*$D177))+($K177="custom")*CustCF!GD177</f>
        <v>0</v>
      </c>
      <c r="GK177" s="95">
        <f>($K177="Bell Curve")*(_xlfn.NORM.DIST(AND(GK$6&gt;=$F177,GK$6&lt;=$H177)*(GK$6-$F177+1),$J177/2,$M177,TRUE)-_xlfn.NORM.DIST(AND(GK$6&gt;=$F177,GK$6&lt;=$H177)*(GJ$6-$F177+1),$J177/2,$M177,TRUE))/(1-2*_xlfn.NORM.DIST(0,$J177/2,$M177,TRUE))*$D177+($K177="Steady Growth")*(AND(GK$6&gt;=$F177,GK$6&lt;=$H177)*((GK$6-$F177+1)/($J177*($J177+1)/2)*$D177))+($K177="custom")*CustCF!GE177</f>
        <v>0</v>
      </c>
      <c r="GL177" s="95">
        <f>($K177="Bell Curve")*(_xlfn.NORM.DIST(AND(GL$6&gt;=$F177,GL$6&lt;=$H177)*(GL$6-$F177+1),$J177/2,$M177,TRUE)-_xlfn.NORM.DIST(AND(GL$6&gt;=$F177,GL$6&lt;=$H177)*(GK$6-$F177+1),$J177/2,$M177,TRUE))/(1-2*_xlfn.NORM.DIST(0,$J177/2,$M177,TRUE))*$D177+($K177="Steady Growth")*(AND(GL$6&gt;=$F177,GL$6&lt;=$H177)*((GL$6-$F177+1)/($J177*($J177+1)/2)*$D177))+($K177="custom")*CustCF!GF177</f>
        <v>0</v>
      </c>
      <c r="GM177" s="95">
        <f>($K177="Bell Curve")*(_xlfn.NORM.DIST(AND(GM$6&gt;=$F177,GM$6&lt;=$H177)*(GM$6-$F177+1),$J177/2,$M177,TRUE)-_xlfn.NORM.DIST(AND(GM$6&gt;=$F177,GM$6&lt;=$H177)*(GL$6-$F177+1),$J177/2,$M177,TRUE))/(1-2*_xlfn.NORM.DIST(0,$J177/2,$M177,TRUE))*$D177+($K177="Steady Growth")*(AND(GM$6&gt;=$F177,GM$6&lt;=$H177)*((GM$6-$F177+1)/($J177*($J177+1)/2)*$D177))+($K177="custom")*CustCF!GG177</f>
        <v>0</v>
      </c>
      <c r="GN177" s="268">
        <f>($K177="Bell Curve")*(_xlfn.NORM.DIST(AND(GN$6&gt;=$F177,GN$6&lt;=$H177)*(GN$6-$F177+1),$J177/2,$M177,TRUE)-_xlfn.NORM.DIST(AND(GN$6&gt;=$F177,GN$6&lt;=$H177)*(GM$6-$F177+1),$J177/2,$M177,TRUE))/(1-2*_xlfn.NORM.DIST(0,$J177/2,$M177,TRUE))*$D177+($K177="Steady Growth")*(AND(GN$6&gt;=$F177,GN$6&lt;=$H177)*((GN$6-$F177+1)/($J177*($J177+1)/2)*$D177))+($K177="custom")*CustCF!GH177</f>
        <v>0</v>
      </c>
      <c r="GO177" s="1"/>
      <c r="GP177" s="67"/>
    </row>
    <row r="178" spans="1:198" customFormat="1" hidden="1" outlineLevel="1" x14ac:dyDescent="0.75">
      <c r="A178" s="1"/>
      <c r="B178" s="1"/>
      <c r="C178" s="262">
        <f>Budget!AJ33</f>
        <v>0</v>
      </c>
      <c r="D178" s="19">
        <f>Budget!AK33</f>
        <v>0</v>
      </c>
      <c r="E178" s="19" t="str">
        <f t="shared" si="77"/>
        <v/>
      </c>
      <c r="F178" s="263">
        <v>0</v>
      </c>
      <c r="G178" s="257">
        <f>IF(L178="custom",CustCF!F178,INDEX($P$8:$EW$8,MATCH(F178,$P$6:$EW$6,0)))</f>
        <v>46053</v>
      </c>
      <c r="H178" s="263">
        <v>0</v>
      </c>
      <c r="I178" s="257">
        <f>IF(L178="custom",CustCF!G178,INDEX($P$8:$EW$8,MATCH(H178,$P$6:$EW$6,0)))</f>
        <v>46053</v>
      </c>
      <c r="J178" s="102">
        <f t="shared" si="78"/>
        <v>1</v>
      </c>
      <c r="K178" s="265" t="s">
        <v>116</v>
      </c>
      <c r="L178" s="266" t="s">
        <v>141</v>
      </c>
      <c r="M178" s="267">
        <f t="shared" si="79"/>
        <v>9</v>
      </c>
      <c r="N178" s="18">
        <f t="shared" si="70"/>
        <v>0</v>
      </c>
      <c r="O178" s="19"/>
      <c r="P178" s="95">
        <f>($K178="Bell Curve")*(_xlfn.NORM.DIST(AND(P$6&gt;=$F178,P$6&lt;=$H178)*(P$6-$F178+1),$J178/2,$M178,TRUE)-_xlfn.NORM.DIST(AND(P$6&gt;=$F178,P$6&lt;=$H178)*(O$6-$F178+1),$J178/2,$M178,TRUE))/(1-2*_xlfn.NORM.DIST(0,$J178/2,$M178,TRUE))*$D178+($K178="Steady Growth")*(AND(P$6&gt;=$F178,P$6&lt;=$H178)*((P$6-$F178+1)/($J178*($J178+1)/2)*$D178))+($K178="custom")*CustCF!J178</f>
        <v>0</v>
      </c>
      <c r="Q178" s="95">
        <f>($K178="Bell Curve")*(_xlfn.NORM.DIST(AND(Q$6&gt;=$F178,Q$6&lt;=$H178)*(Q$6-$F178+1),$J178/2,$M178,TRUE)-_xlfn.NORM.DIST(AND(Q$6&gt;=$F178,Q$6&lt;=$H178)*(P$6-$F178+1),$J178/2,$M178,TRUE))/(1-2*_xlfn.NORM.DIST(0,$J178/2,$M178,TRUE))*$D178+($K178="Steady Growth")*(AND(Q$6&gt;=$F178,Q$6&lt;=$H178)*((Q$6-$F178+1)/($J178*($J178+1)/2)*$D178))+($K178="custom")*CustCF!K178</f>
        <v>0</v>
      </c>
      <c r="R178" s="95">
        <f>($K178="Bell Curve")*(_xlfn.NORM.DIST(AND(R$6&gt;=$F178,R$6&lt;=$H178)*(R$6-$F178+1),$J178/2,$M178,TRUE)-_xlfn.NORM.DIST(AND(R$6&gt;=$F178,R$6&lt;=$H178)*(Q$6-$F178+1),$J178/2,$M178,TRUE))/(1-2*_xlfn.NORM.DIST(0,$J178/2,$M178,TRUE))*$D178+($K178="Steady Growth")*(AND(R$6&gt;=$F178,R$6&lt;=$H178)*((R$6-$F178+1)/($J178*($J178+1)/2)*$D178))+($K178="custom")*CustCF!L178</f>
        <v>0</v>
      </c>
      <c r="S178" s="95">
        <f>($K178="Bell Curve")*(_xlfn.NORM.DIST(AND(S$6&gt;=$F178,S$6&lt;=$H178)*(S$6-$F178+1),$J178/2,$M178,TRUE)-_xlfn.NORM.DIST(AND(S$6&gt;=$F178,S$6&lt;=$H178)*(R$6-$F178+1),$J178/2,$M178,TRUE))/(1-2*_xlfn.NORM.DIST(0,$J178/2,$M178,TRUE))*$D178+($K178="Steady Growth")*(AND(S$6&gt;=$F178,S$6&lt;=$H178)*((S$6-$F178+1)/($J178*($J178+1)/2)*$D178))+($K178="custom")*CustCF!M178</f>
        <v>0</v>
      </c>
      <c r="T178" s="95">
        <f>($K178="Bell Curve")*(_xlfn.NORM.DIST(AND(T$6&gt;=$F178,T$6&lt;=$H178)*(T$6-$F178+1),$J178/2,$M178,TRUE)-_xlfn.NORM.DIST(AND(T$6&gt;=$F178,T$6&lt;=$H178)*(S$6-$F178+1),$J178/2,$M178,TRUE))/(1-2*_xlfn.NORM.DIST(0,$J178/2,$M178,TRUE))*$D178+($K178="Steady Growth")*(AND(T$6&gt;=$F178,T$6&lt;=$H178)*((T$6-$F178+1)/($J178*($J178+1)/2)*$D178))+($K178="custom")*CustCF!N178</f>
        <v>0</v>
      </c>
      <c r="U178" s="95">
        <f>($K178="Bell Curve")*(_xlfn.NORM.DIST(AND(U$6&gt;=$F178,U$6&lt;=$H178)*(U$6-$F178+1),$J178/2,$M178,TRUE)-_xlfn.NORM.DIST(AND(U$6&gt;=$F178,U$6&lt;=$H178)*(T$6-$F178+1),$J178/2,$M178,TRUE))/(1-2*_xlfn.NORM.DIST(0,$J178/2,$M178,TRUE))*$D178+($K178="Steady Growth")*(AND(U$6&gt;=$F178,U$6&lt;=$H178)*((U$6-$F178+1)/($J178*($J178+1)/2)*$D178))+($K178="custom")*CustCF!O178</f>
        <v>0</v>
      </c>
      <c r="V178" s="95">
        <f>($K178="Bell Curve")*(_xlfn.NORM.DIST(AND(V$6&gt;=$F178,V$6&lt;=$H178)*(V$6-$F178+1),$J178/2,$M178,TRUE)-_xlfn.NORM.DIST(AND(V$6&gt;=$F178,V$6&lt;=$H178)*(U$6-$F178+1),$J178/2,$M178,TRUE))/(1-2*_xlfn.NORM.DIST(0,$J178/2,$M178,TRUE))*$D178+($K178="Steady Growth")*(AND(V$6&gt;=$F178,V$6&lt;=$H178)*((V$6-$F178+1)/($J178*($J178+1)/2)*$D178))+($K178="custom")*CustCF!P178</f>
        <v>0</v>
      </c>
      <c r="W178" s="95">
        <f>($K178="Bell Curve")*(_xlfn.NORM.DIST(AND(W$6&gt;=$F178,W$6&lt;=$H178)*(W$6-$F178+1),$J178/2,$M178,TRUE)-_xlfn.NORM.DIST(AND(W$6&gt;=$F178,W$6&lt;=$H178)*(V$6-$F178+1),$J178/2,$M178,TRUE))/(1-2*_xlfn.NORM.DIST(0,$J178/2,$M178,TRUE))*$D178+($K178="Steady Growth")*(AND(W$6&gt;=$F178,W$6&lt;=$H178)*((W$6-$F178+1)/($J178*($J178+1)/2)*$D178))+($K178="custom")*CustCF!Q178</f>
        <v>0</v>
      </c>
      <c r="X178" s="95">
        <f>($K178="Bell Curve")*(_xlfn.NORM.DIST(AND(X$6&gt;=$F178,X$6&lt;=$H178)*(X$6-$F178+1),$J178/2,$M178,TRUE)-_xlfn.NORM.DIST(AND(X$6&gt;=$F178,X$6&lt;=$H178)*(W$6-$F178+1),$J178/2,$M178,TRUE))/(1-2*_xlfn.NORM.DIST(0,$J178/2,$M178,TRUE))*$D178+($K178="Steady Growth")*(AND(X$6&gt;=$F178,X$6&lt;=$H178)*((X$6-$F178+1)/($J178*($J178+1)/2)*$D178))+($K178="custom")*CustCF!R178</f>
        <v>0</v>
      </c>
      <c r="Y178" s="95">
        <f>($K178="Bell Curve")*(_xlfn.NORM.DIST(AND(Y$6&gt;=$F178,Y$6&lt;=$H178)*(Y$6-$F178+1),$J178/2,$M178,TRUE)-_xlfn.NORM.DIST(AND(Y$6&gt;=$F178,Y$6&lt;=$H178)*(X$6-$F178+1),$J178/2,$M178,TRUE))/(1-2*_xlfn.NORM.DIST(0,$J178/2,$M178,TRUE))*$D178+($K178="Steady Growth")*(AND(Y$6&gt;=$F178,Y$6&lt;=$H178)*((Y$6-$F178+1)/($J178*($J178+1)/2)*$D178))+($K178="custom")*CustCF!S178</f>
        <v>0</v>
      </c>
      <c r="Z178" s="95">
        <f>($K178="Bell Curve")*(_xlfn.NORM.DIST(AND(Z$6&gt;=$F178,Z$6&lt;=$H178)*(Z$6-$F178+1),$J178/2,$M178,TRUE)-_xlfn.NORM.DIST(AND(Z$6&gt;=$F178,Z$6&lt;=$H178)*(Y$6-$F178+1),$J178/2,$M178,TRUE))/(1-2*_xlfn.NORM.DIST(0,$J178/2,$M178,TRUE))*$D178+($K178="Steady Growth")*(AND(Z$6&gt;=$F178,Z$6&lt;=$H178)*((Z$6-$F178+1)/($J178*($J178+1)/2)*$D178))+($K178="custom")*CustCF!T178</f>
        <v>0</v>
      </c>
      <c r="AA178" s="95">
        <f>($K178="Bell Curve")*(_xlfn.NORM.DIST(AND(AA$6&gt;=$F178,AA$6&lt;=$H178)*(AA$6-$F178+1),$J178/2,$M178,TRUE)-_xlfn.NORM.DIST(AND(AA$6&gt;=$F178,AA$6&lt;=$H178)*(Z$6-$F178+1),$J178/2,$M178,TRUE))/(1-2*_xlfn.NORM.DIST(0,$J178/2,$M178,TRUE))*$D178+($K178="Steady Growth")*(AND(AA$6&gt;=$F178,AA$6&lt;=$H178)*((AA$6-$F178+1)/($J178*($J178+1)/2)*$D178))+($K178="custom")*CustCF!U178</f>
        <v>0</v>
      </c>
      <c r="AB178" s="95">
        <f>($K178="Bell Curve")*(_xlfn.NORM.DIST(AND(AB$6&gt;=$F178,AB$6&lt;=$H178)*(AB$6-$F178+1),$J178/2,$M178,TRUE)-_xlfn.NORM.DIST(AND(AB$6&gt;=$F178,AB$6&lt;=$H178)*(AA$6-$F178+1),$J178/2,$M178,TRUE))/(1-2*_xlfn.NORM.DIST(0,$J178/2,$M178,TRUE))*$D178+($K178="Steady Growth")*(AND(AB$6&gt;=$F178,AB$6&lt;=$H178)*((AB$6-$F178+1)/($J178*($J178+1)/2)*$D178))+($K178="custom")*CustCF!V178</f>
        <v>0</v>
      </c>
      <c r="AC178" s="95">
        <f>($K178="Bell Curve")*(_xlfn.NORM.DIST(AND(AC$6&gt;=$F178,AC$6&lt;=$H178)*(AC$6-$F178+1),$J178/2,$M178,TRUE)-_xlfn.NORM.DIST(AND(AC$6&gt;=$F178,AC$6&lt;=$H178)*(AB$6-$F178+1),$J178/2,$M178,TRUE))/(1-2*_xlfn.NORM.DIST(0,$J178/2,$M178,TRUE))*$D178+($K178="Steady Growth")*(AND(AC$6&gt;=$F178,AC$6&lt;=$H178)*((AC$6-$F178+1)/($J178*($J178+1)/2)*$D178))+($K178="custom")*CustCF!W178</f>
        <v>0</v>
      </c>
      <c r="AD178" s="95">
        <f>($K178="Bell Curve")*(_xlfn.NORM.DIST(AND(AD$6&gt;=$F178,AD$6&lt;=$H178)*(AD$6-$F178+1),$J178/2,$M178,TRUE)-_xlfn.NORM.DIST(AND(AD$6&gt;=$F178,AD$6&lt;=$H178)*(AC$6-$F178+1),$J178/2,$M178,TRUE))/(1-2*_xlfn.NORM.DIST(0,$J178/2,$M178,TRUE))*$D178+($K178="Steady Growth")*(AND(AD$6&gt;=$F178,AD$6&lt;=$H178)*((AD$6-$F178+1)/($J178*($J178+1)/2)*$D178))+($K178="custom")*CustCF!X178</f>
        <v>0</v>
      </c>
      <c r="AE178" s="95">
        <f>($K178="Bell Curve")*(_xlfn.NORM.DIST(AND(AE$6&gt;=$F178,AE$6&lt;=$H178)*(AE$6-$F178+1),$J178/2,$M178,TRUE)-_xlfn.NORM.DIST(AND(AE$6&gt;=$F178,AE$6&lt;=$H178)*(AD$6-$F178+1),$J178/2,$M178,TRUE))/(1-2*_xlfn.NORM.DIST(0,$J178/2,$M178,TRUE))*$D178+($K178="Steady Growth")*(AND(AE$6&gt;=$F178,AE$6&lt;=$H178)*((AE$6-$F178+1)/($J178*($J178+1)/2)*$D178))+($K178="custom")*CustCF!Y178</f>
        <v>0</v>
      </c>
      <c r="AF178" s="95">
        <f>($K178="Bell Curve")*(_xlfn.NORM.DIST(AND(AF$6&gt;=$F178,AF$6&lt;=$H178)*(AF$6-$F178+1),$J178/2,$M178,TRUE)-_xlfn.NORM.DIST(AND(AF$6&gt;=$F178,AF$6&lt;=$H178)*(AE$6-$F178+1),$J178/2,$M178,TRUE))/(1-2*_xlfn.NORM.DIST(0,$J178/2,$M178,TRUE))*$D178+($K178="Steady Growth")*(AND(AF$6&gt;=$F178,AF$6&lt;=$H178)*((AF$6-$F178+1)/($J178*($J178+1)/2)*$D178))+($K178="custom")*CustCF!Z178</f>
        <v>0</v>
      </c>
      <c r="AG178" s="95">
        <f>($K178="Bell Curve")*(_xlfn.NORM.DIST(AND(AG$6&gt;=$F178,AG$6&lt;=$H178)*(AG$6-$F178+1),$J178/2,$M178,TRUE)-_xlfn.NORM.DIST(AND(AG$6&gt;=$F178,AG$6&lt;=$H178)*(AF$6-$F178+1),$J178/2,$M178,TRUE))/(1-2*_xlfn.NORM.DIST(0,$J178/2,$M178,TRUE))*$D178+($K178="Steady Growth")*(AND(AG$6&gt;=$F178,AG$6&lt;=$H178)*((AG$6-$F178+1)/($J178*($J178+1)/2)*$D178))+($K178="custom")*CustCF!AA178</f>
        <v>0</v>
      </c>
      <c r="AH178" s="95">
        <f>($K178="Bell Curve")*(_xlfn.NORM.DIST(AND(AH$6&gt;=$F178,AH$6&lt;=$H178)*(AH$6-$F178+1),$J178/2,$M178,TRUE)-_xlfn.NORM.DIST(AND(AH$6&gt;=$F178,AH$6&lt;=$H178)*(AG$6-$F178+1),$J178/2,$M178,TRUE))/(1-2*_xlfn.NORM.DIST(0,$J178/2,$M178,TRUE))*$D178+($K178="Steady Growth")*(AND(AH$6&gt;=$F178,AH$6&lt;=$H178)*((AH$6-$F178+1)/($J178*($J178+1)/2)*$D178))+($K178="custom")*CustCF!AB178</f>
        <v>0</v>
      </c>
      <c r="AI178" s="95">
        <f>($K178="Bell Curve")*(_xlfn.NORM.DIST(AND(AI$6&gt;=$F178,AI$6&lt;=$H178)*(AI$6-$F178+1),$J178/2,$M178,TRUE)-_xlfn.NORM.DIST(AND(AI$6&gt;=$F178,AI$6&lt;=$H178)*(AH$6-$F178+1),$J178/2,$M178,TRUE))/(1-2*_xlfn.NORM.DIST(0,$J178/2,$M178,TRUE))*$D178+($K178="Steady Growth")*(AND(AI$6&gt;=$F178,AI$6&lt;=$H178)*((AI$6-$F178+1)/($J178*($J178+1)/2)*$D178))+($K178="custom")*CustCF!AC178</f>
        <v>0</v>
      </c>
      <c r="AJ178" s="95">
        <f>($K178="Bell Curve")*(_xlfn.NORM.DIST(AND(AJ$6&gt;=$F178,AJ$6&lt;=$H178)*(AJ$6-$F178+1),$J178/2,$M178,TRUE)-_xlfn.NORM.DIST(AND(AJ$6&gt;=$F178,AJ$6&lt;=$H178)*(AI$6-$F178+1),$J178/2,$M178,TRUE))/(1-2*_xlfn.NORM.DIST(0,$J178/2,$M178,TRUE))*$D178+($K178="Steady Growth")*(AND(AJ$6&gt;=$F178,AJ$6&lt;=$H178)*((AJ$6-$F178+1)/($J178*($J178+1)/2)*$D178))+($K178="custom")*CustCF!AD178</f>
        <v>0</v>
      </c>
      <c r="AK178" s="95">
        <f>($K178="Bell Curve")*(_xlfn.NORM.DIST(AND(AK$6&gt;=$F178,AK$6&lt;=$H178)*(AK$6-$F178+1),$J178/2,$M178,TRUE)-_xlfn.NORM.DIST(AND(AK$6&gt;=$F178,AK$6&lt;=$H178)*(AJ$6-$F178+1),$J178/2,$M178,TRUE))/(1-2*_xlfn.NORM.DIST(0,$J178/2,$M178,TRUE))*$D178+($K178="Steady Growth")*(AND(AK$6&gt;=$F178,AK$6&lt;=$H178)*((AK$6-$F178+1)/($J178*($J178+1)/2)*$D178))+($K178="custom")*CustCF!AE178</f>
        <v>0</v>
      </c>
      <c r="AL178" s="95">
        <f>($K178="Bell Curve")*(_xlfn.NORM.DIST(AND(AL$6&gt;=$F178,AL$6&lt;=$H178)*(AL$6-$F178+1),$J178/2,$M178,TRUE)-_xlfn.NORM.DIST(AND(AL$6&gt;=$F178,AL$6&lt;=$H178)*(AK$6-$F178+1),$J178/2,$M178,TRUE))/(1-2*_xlfn.NORM.DIST(0,$J178/2,$M178,TRUE))*$D178+($K178="Steady Growth")*(AND(AL$6&gt;=$F178,AL$6&lt;=$H178)*((AL$6-$F178+1)/($J178*($J178+1)/2)*$D178))+($K178="custom")*CustCF!AF178</f>
        <v>0</v>
      </c>
      <c r="AM178" s="95">
        <f>($K178="Bell Curve")*(_xlfn.NORM.DIST(AND(AM$6&gt;=$F178,AM$6&lt;=$H178)*(AM$6-$F178+1),$J178/2,$M178,TRUE)-_xlfn.NORM.DIST(AND(AM$6&gt;=$F178,AM$6&lt;=$H178)*(AL$6-$F178+1),$J178/2,$M178,TRUE))/(1-2*_xlfn.NORM.DIST(0,$J178/2,$M178,TRUE))*$D178+($K178="Steady Growth")*(AND(AM$6&gt;=$F178,AM$6&lt;=$H178)*((AM$6-$F178+1)/($J178*($J178+1)/2)*$D178))+($K178="custom")*CustCF!AG178</f>
        <v>0</v>
      </c>
      <c r="AN178" s="95">
        <f>($K178="Bell Curve")*(_xlfn.NORM.DIST(AND(AN$6&gt;=$F178,AN$6&lt;=$H178)*(AN$6-$F178+1),$J178/2,$M178,TRUE)-_xlfn.NORM.DIST(AND(AN$6&gt;=$F178,AN$6&lt;=$H178)*(AM$6-$F178+1),$J178/2,$M178,TRUE))/(1-2*_xlfn.NORM.DIST(0,$J178/2,$M178,TRUE))*$D178+($K178="Steady Growth")*(AND(AN$6&gt;=$F178,AN$6&lt;=$H178)*((AN$6-$F178+1)/($J178*($J178+1)/2)*$D178))+($K178="custom")*CustCF!AH178</f>
        <v>0</v>
      </c>
      <c r="AO178" s="95">
        <f>($K178="Bell Curve")*(_xlfn.NORM.DIST(AND(AO$6&gt;=$F178,AO$6&lt;=$H178)*(AO$6-$F178+1),$J178/2,$M178,TRUE)-_xlfn.NORM.DIST(AND(AO$6&gt;=$F178,AO$6&lt;=$H178)*(AN$6-$F178+1),$J178/2,$M178,TRUE))/(1-2*_xlfn.NORM.DIST(0,$J178/2,$M178,TRUE))*$D178+($K178="Steady Growth")*(AND(AO$6&gt;=$F178,AO$6&lt;=$H178)*((AO$6-$F178+1)/($J178*($J178+1)/2)*$D178))+($K178="custom")*CustCF!AI178</f>
        <v>0</v>
      </c>
      <c r="AP178" s="95">
        <f>($K178="Bell Curve")*(_xlfn.NORM.DIST(AND(AP$6&gt;=$F178,AP$6&lt;=$H178)*(AP$6-$F178+1),$J178/2,$M178,TRUE)-_xlfn.NORM.DIST(AND(AP$6&gt;=$F178,AP$6&lt;=$H178)*(AO$6-$F178+1),$J178/2,$M178,TRUE))/(1-2*_xlfn.NORM.DIST(0,$J178/2,$M178,TRUE))*$D178+($K178="Steady Growth")*(AND(AP$6&gt;=$F178,AP$6&lt;=$H178)*((AP$6-$F178+1)/($J178*($J178+1)/2)*$D178))+($K178="custom")*CustCF!AJ178</f>
        <v>0</v>
      </c>
      <c r="AQ178" s="95">
        <f>($K178="Bell Curve")*(_xlfn.NORM.DIST(AND(AQ$6&gt;=$F178,AQ$6&lt;=$H178)*(AQ$6-$F178+1),$J178/2,$M178,TRUE)-_xlfn.NORM.DIST(AND(AQ$6&gt;=$F178,AQ$6&lt;=$H178)*(AP$6-$F178+1),$J178/2,$M178,TRUE))/(1-2*_xlfn.NORM.DIST(0,$J178/2,$M178,TRUE))*$D178+($K178="Steady Growth")*(AND(AQ$6&gt;=$F178,AQ$6&lt;=$H178)*((AQ$6-$F178+1)/($J178*($J178+1)/2)*$D178))+($K178="custom")*CustCF!AK178</f>
        <v>0</v>
      </c>
      <c r="AR178" s="95">
        <f>($K178="Bell Curve")*(_xlfn.NORM.DIST(AND(AR$6&gt;=$F178,AR$6&lt;=$H178)*(AR$6-$F178+1),$J178/2,$M178,TRUE)-_xlfn.NORM.DIST(AND(AR$6&gt;=$F178,AR$6&lt;=$H178)*(AQ$6-$F178+1),$J178/2,$M178,TRUE))/(1-2*_xlfn.NORM.DIST(0,$J178/2,$M178,TRUE))*$D178+($K178="Steady Growth")*(AND(AR$6&gt;=$F178,AR$6&lt;=$H178)*((AR$6-$F178+1)/($J178*($J178+1)/2)*$D178))+($K178="custom")*CustCF!AL178</f>
        <v>0</v>
      </c>
      <c r="AS178" s="95">
        <f>($K178="Bell Curve")*(_xlfn.NORM.DIST(AND(AS$6&gt;=$F178,AS$6&lt;=$H178)*(AS$6-$F178+1),$J178/2,$M178,TRUE)-_xlfn.NORM.DIST(AND(AS$6&gt;=$F178,AS$6&lt;=$H178)*(AR$6-$F178+1),$J178/2,$M178,TRUE))/(1-2*_xlfn.NORM.DIST(0,$J178/2,$M178,TRUE))*$D178+($K178="Steady Growth")*(AND(AS$6&gt;=$F178,AS$6&lt;=$H178)*((AS$6-$F178+1)/($J178*($J178+1)/2)*$D178))+($K178="custom")*CustCF!AM178</f>
        <v>0</v>
      </c>
      <c r="AT178" s="95">
        <f>($K178="Bell Curve")*(_xlfn.NORM.DIST(AND(AT$6&gt;=$F178,AT$6&lt;=$H178)*(AT$6-$F178+1),$J178/2,$M178,TRUE)-_xlfn.NORM.DIST(AND(AT$6&gt;=$F178,AT$6&lt;=$H178)*(AS$6-$F178+1),$J178/2,$M178,TRUE))/(1-2*_xlfn.NORM.DIST(0,$J178/2,$M178,TRUE))*$D178+($K178="Steady Growth")*(AND(AT$6&gt;=$F178,AT$6&lt;=$H178)*((AT$6-$F178+1)/($J178*($J178+1)/2)*$D178))+($K178="custom")*CustCF!AN178</f>
        <v>0</v>
      </c>
      <c r="AU178" s="95">
        <f>($K178="Bell Curve")*(_xlfn.NORM.DIST(AND(AU$6&gt;=$F178,AU$6&lt;=$H178)*(AU$6-$F178+1),$J178/2,$M178,TRUE)-_xlfn.NORM.DIST(AND(AU$6&gt;=$F178,AU$6&lt;=$H178)*(AT$6-$F178+1),$J178/2,$M178,TRUE))/(1-2*_xlfn.NORM.DIST(0,$J178/2,$M178,TRUE))*$D178+($K178="Steady Growth")*(AND(AU$6&gt;=$F178,AU$6&lt;=$H178)*((AU$6-$F178+1)/($J178*($J178+1)/2)*$D178))+($K178="custom")*CustCF!AO178</f>
        <v>0</v>
      </c>
      <c r="AV178" s="95">
        <f>($K178="Bell Curve")*(_xlfn.NORM.DIST(AND(AV$6&gt;=$F178,AV$6&lt;=$H178)*(AV$6-$F178+1),$J178/2,$M178,TRUE)-_xlfn.NORM.DIST(AND(AV$6&gt;=$F178,AV$6&lt;=$H178)*(AU$6-$F178+1),$J178/2,$M178,TRUE))/(1-2*_xlfn.NORM.DIST(0,$J178/2,$M178,TRUE))*$D178+($K178="Steady Growth")*(AND(AV$6&gt;=$F178,AV$6&lt;=$H178)*((AV$6-$F178+1)/($J178*($J178+1)/2)*$D178))+($K178="custom")*CustCF!AP178</f>
        <v>0</v>
      </c>
      <c r="AW178" s="95">
        <f>($K178="Bell Curve")*(_xlfn.NORM.DIST(AND(AW$6&gt;=$F178,AW$6&lt;=$H178)*(AW$6-$F178+1),$J178/2,$M178,TRUE)-_xlfn.NORM.DIST(AND(AW$6&gt;=$F178,AW$6&lt;=$H178)*(AV$6-$F178+1),$J178/2,$M178,TRUE))/(1-2*_xlfn.NORM.DIST(0,$J178/2,$M178,TRUE))*$D178+($K178="Steady Growth")*(AND(AW$6&gt;=$F178,AW$6&lt;=$H178)*((AW$6-$F178+1)/($J178*($J178+1)/2)*$D178))+($K178="custom")*CustCF!AQ178</f>
        <v>0</v>
      </c>
      <c r="AX178" s="95">
        <f>($K178="Bell Curve")*(_xlfn.NORM.DIST(AND(AX$6&gt;=$F178,AX$6&lt;=$H178)*(AX$6-$F178+1),$J178/2,$M178,TRUE)-_xlfn.NORM.DIST(AND(AX$6&gt;=$F178,AX$6&lt;=$H178)*(AW$6-$F178+1),$J178/2,$M178,TRUE))/(1-2*_xlfn.NORM.DIST(0,$J178/2,$M178,TRUE))*$D178+($K178="Steady Growth")*(AND(AX$6&gt;=$F178,AX$6&lt;=$H178)*((AX$6-$F178+1)/($J178*($J178+1)/2)*$D178))+($K178="custom")*CustCF!AR178</f>
        <v>0</v>
      </c>
      <c r="AY178" s="95">
        <f>($K178="Bell Curve")*(_xlfn.NORM.DIST(AND(AY$6&gt;=$F178,AY$6&lt;=$H178)*(AY$6-$F178+1),$J178/2,$M178,TRUE)-_xlfn.NORM.DIST(AND(AY$6&gt;=$F178,AY$6&lt;=$H178)*(AX$6-$F178+1),$J178/2,$M178,TRUE))/(1-2*_xlfn.NORM.DIST(0,$J178/2,$M178,TRUE))*$D178+($K178="Steady Growth")*(AND(AY$6&gt;=$F178,AY$6&lt;=$H178)*((AY$6-$F178+1)/($J178*($J178+1)/2)*$D178))+($K178="custom")*CustCF!AS178</f>
        <v>0</v>
      </c>
      <c r="AZ178" s="95">
        <f>($K178="Bell Curve")*(_xlfn.NORM.DIST(AND(AZ$6&gt;=$F178,AZ$6&lt;=$H178)*(AZ$6-$F178+1),$J178/2,$M178,TRUE)-_xlfn.NORM.DIST(AND(AZ$6&gt;=$F178,AZ$6&lt;=$H178)*(AY$6-$F178+1),$J178/2,$M178,TRUE))/(1-2*_xlfn.NORM.DIST(0,$J178/2,$M178,TRUE))*$D178+($K178="Steady Growth")*(AND(AZ$6&gt;=$F178,AZ$6&lt;=$H178)*((AZ$6-$F178+1)/($J178*($J178+1)/2)*$D178))+($K178="custom")*CustCF!AT178</f>
        <v>0</v>
      </c>
      <c r="BA178" s="95">
        <f>($K178="Bell Curve")*(_xlfn.NORM.DIST(AND(BA$6&gt;=$F178,BA$6&lt;=$H178)*(BA$6-$F178+1),$J178/2,$M178,TRUE)-_xlfn.NORM.DIST(AND(BA$6&gt;=$F178,BA$6&lt;=$H178)*(AZ$6-$F178+1),$J178/2,$M178,TRUE))/(1-2*_xlfn.NORM.DIST(0,$J178/2,$M178,TRUE))*$D178+($K178="Steady Growth")*(AND(BA$6&gt;=$F178,BA$6&lt;=$H178)*((BA$6-$F178+1)/($J178*($J178+1)/2)*$D178))+($K178="custom")*CustCF!AU178</f>
        <v>0</v>
      </c>
      <c r="BB178" s="95">
        <f>($K178="Bell Curve")*(_xlfn.NORM.DIST(AND(BB$6&gt;=$F178,BB$6&lt;=$H178)*(BB$6-$F178+1),$J178/2,$M178,TRUE)-_xlfn.NORM.DIST(AND(BB$6&gt;=$F178,BB$6&lt;=$H178)*(BA$6-$F178+1),$J178/2,$M178,TRUE))/(1-2*_xlfn.NORM.DIST(0,$J178/2,$M178,TRUE))*$D178+($K178="Steady Growth")*(AND(BB$6&gt;=$F178,BB$6&lt;=$H178)*((BB$6-$F178+1)/($J178*($J178+1)/2)*$D178))+($K178="custom")*CustCF!AV178</f>
        <v>0</v>
      </c>
      <c r="BC178" s="95">
        <f>($K178="Bell Curve")*(_xlfn.NORM.DIST(AND(BC$6&gt;=$F178,BC$6&lt;=$H178)*(BC$6-$F178+1),$J178/2,$M178,TRUE)-_xlfn.NORM.DIST(AND(BC$6&gt;=$F178,BC$6&lt;=$H178)*(BB$6-$F178+1),$J178/2,$M178,TRUE))/(1-2*_xlfn.NORM.DIST(0,$J178/2,$M178,TRUE))*$D178+($K178="Steady Growth")*(AND(BC$6&gt;=$F178,BC$6&lt;=$H178)*((BC$6-$F178+1)/($J178*($J178+1)/2)*$D178))+($K178="custom")*CustCF!AW178</f>
        <v>0</v>
      </c>
      <c r="BD178" s="95">
        <f>($K178="Bell Curve")*(_xlfn.NORM.DIST(AND(BD$6&gt;=$F178,BD$6&lt;=$H178)*(BD$6-$F178+1),$J178/2,$M178,TRUE)-_xlfn.NORM.DIST(AND(BD$6&gt;=$F178,BD$6&lt;=$H178)*(BC$6-$F178+1),$J178/2,$M178,TRUE))/(1-2*_xlfn.NORM.DIST(0,$J178/2,$M178,TRUE))*$D178+($K178="Steady Growth")*(AND(BD$6&gt;=$F178,BD$6&lt;=$H178)*((BD$6-$F178+1)/($J178*($J178+1)/2)*$D178))+($K178="custom")*CustCF!AX178</f>
        <v>0</v>
      </c>
      <c r="BE178" s="95">
        <f>($K178="Bell Curve")*(_xlfn.NORM.DIST(AND(BE$6&gt;=$F178,BE$6&lt;=$H178)*(BE$6-$F178+1),$J178/2,$M178,TRUE)-_xlfn.NORM.DIST(AND(BE$6&gt;=$F178,BE$6&lt;=$H178)*(BD$6-$F178+1),$J178/2,$M178,TRUE))/(1-2*_xlfn.NORM.DIST(0,$J178/2,$M178,TRUE))*$D178+($K178="Steady Growth")*(AND(BE$6&gt;=$F178,BE$6&lt;=$H178)*((BE$6-$F178+1)/($J178*($J178+1)/2)*$D178))+($K178="custom")*CustCF!AY178</f>
        <v>0</v>
      </c>
      <c r="BF178" s="95">
        <f>($K178="Bell Curve")*(_xlfn.NORM.DIST(AND(BF$6&gt;=$F178,BF$6&lt;=$H178)*(BF$6-$F178+1),$J178/2,$M178,TRUE)-_xlfn.NORM.DIST(AND(BF$6&gt;=$F178,BF$6&lt;=$H178)*(BE$6-$F178+1),$J178/2,$M178,TRUE))/(1-2*_xlfn.NORM.DIST(0,$J178/2,$M178,TRUE))*$D178+($K178="Steady Growth")*(AND(BF$6&gt;=$F178,BF$6&lt;=$H178)*((BF$6-$F178+1)/($J178*($J178+1)/2)*$D178))+($K178="custom")*CustCF!AZ178</f>
        <v>0</v>
      </c>
      <c r="BG178" s="95">
        <f>($K178="Bell Curve")*(_xlfn.NORM.DIST(AND(BG$6&gt;=$F178,BG$6&lt;=$H178)*(BG$6-$F178+1),$J178/2,$M178,TRUE)-_xlfn.NORM.DIST(AND(BG$6&gt;=$F178,BG$6&lt;=$H178)*(BF$6-$F178+1),$J178/2,$M178,TRUE))/(1-2*_xlfn.NORM.DIST(0,$J178/2,$M178,TRUE))*$D178+($K178="Steady Growth")*(AND(BG$6&gt;=$F178,BG$6&lt;=$H178)*((BG$6-$F178+1)/($J178*($J178+1)/2)*$D178))+($K178="custom")*CustCF!BA178</f>
        <v>0</v>
      </c>
      <c r="BH178" s="95">
        <f>($K178="Bell Curve")*(_xlfn.NORM.DIST(AND(BH$6&gt;=$F178,BH$6&lt;=$H178)*(BH$6-$F178+1),$J178/2,$M178,TRUE)-_xlfn.NORM.DIST(AND(BH$6&gt;=$F178,BH$6&lt;=$H178)*(BG$6-$F178+1),$J178/2,$M178,TRUE))/(1-2*_xlfn.NORM.DIST(0,$J178/2,$M178,TRUE))*$D178+($K178="Steady Growth")*(AND(BH$6&gt;=$F178,BH$6&lt;=$H178)*((BH$6-$F178+1)/($J178*($J178+1)/2)*$D178))+($K178="custom")*CustCF!BB178</f>
        <v>0</v>
      </c>
      <c r="BI178" s="95">
        <f>($K178="Bell Curve")*(_xlfn.NORM.DIST(AND(BI$6&gt;=$F178,BI$6&lt;=$H178)*(BI$6-$F178+1),$J178/2,$M178,TRUE)-_xlfn.NORM.DIST(AND(BI$6&gt;=$F178,BI$6&lt;=$H178)*(BH$6-$F178+1),$J178/2,$M178,TRUE))/(1-2*_xlfn.NORM.DIST(0,$J178/2,$M178,TRUE))*$D178+($K178="Steady Growth")*(AND(BI$6&gt;=$F178,BI$6&lt;=$H178)*((BI$6-$F178+1)/($J178*($J178+1)/2)*$D178))+($K178="custom")*CustCF!BC178</f>
        <v>0</v>
      </c>
      <c r="BJ178" s="95">
        <f>($K178="Bell Curve")*(_xlfn.NORM.DIST(AND(BJ$6&gt;=$F178,BJ$6&lt;=$H178)*(BJ$6-$F178+1),$J178/2,$M178,TRUE)-_xlfn.NORM.DIST(AND(BJ$6&gt;=$F178,BJ$6&lt;=$H178)*(BI$6-$F178+1),$J178/2,$M178,TRUE))/(1-2*_xlfn.NORM.DIST(0,$J178/2,$M178,TRUE))*$D178+($K178="Steady Growth")*(AND(BJ$6&gt;=$F178,BJ$6&lt;=$H178)*((BJ$6-$F178+1)/($J178*($J178+1)/2)*$D178))+($K178="custom")*CustCF!BD178</f>
        <v>0</v>
      </c>
      <c r="BK178" s="95">
        <f>($K178="Bell Curve")*(_xlfn.NORM.DIST(AND(BK$6&gt;=$F178,BK$6&lt;=$H178)*(BK$6-$F178+1),$J178/2,$M178,TRUE)-_xlfn.NORM.DIST(AND(BK$6&gt;=$F178,BK$6&lt;=$H178)*(BJ$6-$F178+1),$J178/2,$M178,TRUE))/(1-2*_xlfn.NORM.DIST(0,$J178/2,$M178,TRUE))*$D178+($K178="Steady Growth")*(AND(BK$6&gt;=$F178,BK$6&lt;=$H178)*((BK$6-$F178+1)/($J178*($J178+1)/2)*$D178))+($K178="custom")*CustCF!BE178</f>
        <v>0</v>
      </c>
      <c r="BL178" s="95">
        <f>($K178="Bell Curve")*(_xlfn.NORM.DIST(AND(BL$6&gt;=$F178,BL$6&lt;=$H178)*(BL$6-$F178+1),$J178/2,$M178,TRUE)-_xlfn.NORM.DIST(AND(BL$6&gt;=$F178,BL$6&lt;=$H178)*(BK$6-$F178+1),$J178/2,$M178,TRUE))/(1-2*_xlfn.NORM.DIST(0,$J178/2,$M178,TRUE))*$D178+($K178="Steady Growth")*(AND(BL$6&gt;=$F178,BL$6&lt;=$H178)*((BL$6-$F178+1)/($J178*($J178+1)/2)*$D178))+($K178="custom")*CustCF!BF178</f>
        <v>0</v>
      </c>
      <c r="BM178" s="95">
        <f>($K178="Bell Curve")*(_xlfn.NORM.DIST(AND(BM$6&gt;=$F178,BM$6&lt;=$H178)*(BM$6-$F178+1),$J178/2,$M178,TRUE)-_xlfn.NORM.DIST(AND(BM$6&gt;=$F178,BM$6&lt;=$H178)*(BL$6-$F178+1),$J178/2,$M178,TRUE))/(1-2*_xlfn.NORM.DIST(0,$J178/2,$M178,TRUE))*$D178+($K178="Steady Growth")*(AND(BM$6&gt;=$F178,BM$6&lt;=$H178)*((BM$6-$F178+1)/($J178*($J178+1)/2)*$D178))+($K178="custom")*CustCF!BG178</f>
        <v>0</v>
      </c>
      <c r="BN178" s="95">
        <f>($K178="Bell Curve")*(_xlfn.NORM.DIST(AND(BN$6&gt;=$F178,BN$6&lt;=$H178)*(BN$6-$F178+1),$J178/2,$M178,TRUE)-_xlfn.NORM.DIST(AND(BN$6&gt;=$F178,BN$6&lt;=$H178)*(BM$6-$F178+1),$J178/2,$M178,TRUE))/(1-2*_xlfn.NORM.DIST(0,$J178/2,$M178,TRUE))*$D178+($K178="Steady Growth")*(AND(BN$6&gt;=$F178,BN$6&lt;=$H178)*((BN$6-$F178+1)/($J178*($J178+1)/2)*$D178))+($K178="custom")*CustCF!BH178</f>
        <v>0</v>
      </c>
      <c r="BO178" s="95">
        <f>($K178="Bell Curve")*(_xlfn.NORM.DIST(AND(BO$6&gt;=$F178,BO$6&lt;=$H178)*(BO$6-$F178+1),$J178/2,$M178,TRUE)-_xlfn.NORM.DIST(AND(BO$6&gt;=$F178,BO$6&lt;=$H178)*(BN$6-$F178+1),$J178/2,$M178,TRUE))/(1-2*_xlfn.NORM.DIST(0,$J178/2,$M178,TRUE))*$D178+($K178="Steady Growth")*(AND(BO$6&gt;=$F178,BO$6&lt;=$H178)*((BO$6-$F178+1)/($J178*($J178+1)/2)*$D178))+($K178="custom")*CustCF!BI178</f>
        <v>0</v>
      </c>
      <c r="BP178" s="95">
        <f>($K178="Bell Curve")*(_xlfn.NORM.DIST(AND(BP$6&gt;=$F178,BP$6&lt;=$H178)*(BP$6-$F178+1),$J178/2,$M178,TRUE)-_xlfn.NORM.DIST(AND(BP$6&gt;=$F178,BP$6&lt;=$H178)*(BO$6-$F178+1),$J178/2,$M178,TRUE))/(1-2*_xlfn.NORM.DIST(0,$J178/2,$M178,TRUE))*$D178+($K178="Steady Growth")*(AND(BP$6&gt;=$F178,BP$6&lt;=$H178)*((BP$6-$F178+1)/($J178*($J178+1)/2)*$D178))+($K178="custom")*CustCF!BJ178</f>
        <v>0</v>
      </c>
      <c r="BQ178" s="95">
        <f>($K178="Bell Curve")*(_xlfn.NORM.DIST(AND(BQ$6&gt;=$F178,BQ$6&lt;=$H178)*(BQ$6-$F178+1),$J178/2,$M178,TRUE)-_xlfn.NORM.DIST(AND(BQ$6&gt;=$F178,BQ$6&lt;=$H178)*(BP$6-$F178+1),$J178/2,$M178,TRUE))/(1-2*_xlfn.NORM.DIST(0,$J178/2,$M178,TRUE))*$D178+($K178="Steady Growth")*(AND(BQ$6&gt;=$F178,BQ$6&lt;=$H178)*((BQ$6-$F178+1)/($J178*($J178+1)/2)*$D178))+($K178="custom")*CustCF!BK178</f>
        <v>0</v>
      </c>
      <c r="BR178" s="95">
        <f>($K178="Bell Curve")*(_xlfn.NORM.DIST(AND(BR$6&gt;=$F178,BR$6&lt;=$H178)*(BR$6-$F178+1),$J178/2,$M178,TRUE)-_xlfn.NORM.DIST(AND(BR$6&gt;=$F178,BR$6&lt;=$H178)*(BQ$6-$F178+1),$J178/2,$M178,TRUE))/(1-2*_xlfn.NORM.DIST(0,$J178/2,$M178,TRUE))*$D178+($K178="Steady Growth")*(AND(BR$6&gt;=$F178,BR$6&lt;=$H178)*((BR$6-$F178+1)/($J178*($J178+1)/2)*$D178))+($K178="custom")*CustCF!BL178</f>
        <v>0</v>
      </c>
      <c r="BS178" s="95">
        <f>($K178="Bell Curve")*(_xlfn.NORM.DIST(AND(BS$6&gt;=$F178,BS$6&lt;=$H178)*(BS$6-$F178+1),$J178/2,$M178,TRUE)-_xlfn.NORM.DIST(AND(BS$6&gt;=$F178,BS$6&lt;=$H178)*(BR$6-$F178+1),$J178/2,$M178,TRUE))/(1-2*_xlfn.NORM.DIST(0,$J178/2,$M178,TRUE))*$D178+($K178="Steady Growth")*(AND(BS$6&gt;=$F178,BS$6&lt;=$H178)*((BS$6-$F178+1)/($J178*($J178+1)/2)*$D178))+($K178="custom")*CustCF!BM178</f>
        <v>0</v>
      </c>
      <c r="BT178" s="95">
        <f>($K178="Bell Curve")*(_xlfn.NORM.DIST(AND(BT$6&gt;=$F178,BT$6&lt;=$H178)*(BT$6-$F178+1),$J178/2,$M178,TRUE)-_xlfn.NORM.DIST(AND(BT$6&gt;=$F178,BT$6&lt;=$H178)*(BS$6-$F178+1),$J178/2,$M178,TRUE))/(1-2*_xlfn.NORM.DIST(0,$J178/2,$M178,TRUE))*$D178+($K178="Steady Growth")*(AND(BT$6&gt;=$F178,BT$6&lt;=$H178)*((BT$6-$F178+1)/($J178*($J178+1)/2)*$D178))+($K178="custom")*CustCF!BN178</f>
        <v>0</v>
      </c>
      <c r="BU178" s="95">
        <f>($K178="Bell Curve")*(_xlfn.NORM.DIST(AND(BU$6&gt;=$F178,BU$6&lt;=$H178)*(BU$6-$F178+1),$J178/2,$M178,TRUE)-_xlfn.NORM.DIST(AND(BU$6&gt;=$F178,BU$6&lt;=$H178)*(BT$6-$F178+1),$J178/2,$M178,TRUE))/(1-2*_xlfn.NORM.DIST(0,$J178/2,$M178,TRUE))*$D178+($K178="Steady Growth")*(AND(BU$6&gt;=$F178,BU$6&lt;=$H178)*((BU$6-$F178+1)/($J178*($J178+1)/2)*$D178))+($K178="custom")*CustCF!BO178</f>
        <v>0</v>
      </c>
      <c r="BV178" s="95">
        <f>($K178="Bell Curve")*(_xlfn.NORM.DIST(AND(BV$6&gt;=$F178,BV$6&lt;=$H178)*(BV$6-$F178+1),$J178/2,$M178,TRUE)-_xlfn.NORM.DIST(AND(BV$6&gt;=$F178,BV$6&lt;=$H178)*(BU$6-$F178+1),$J178/2,$M178,TRUE))/(1-2*_xlfn.NORM.DIST(0,$J178/2,$M178,TRUE))*$D178+($K178="Steady Growth")*(AND(BV$6&gt;=$F178,BV$6&lt;=$H178)*((BV$6-$F178+1)/($J178*($J178+1)/2)*$D178))+($K178="custom")*CustCF!BP178</f>
        <v>0</v>
      </c>
      <c r="BW178" s="95">
        <f>($K178="Bell Curve")*(_xlfn.NORM.DIST(AND(BW$6&gt;=$F178,BW$6&lt;=$H178)*(BW$6-$F178+1),$J178/2,$M178,TRUE)-_xlfn.NORM.DIST(AND(BW$6&gt;=$F178,BW$6&lt;=$H178)*(BV$6-$F178+1),$J178/2,$M178,TRUE))/(1-2*_xlfn.NORM.DIST(0,$J178/2,$M178,TRUE))*$D178+($K178="Steady Growth")*(AND(BW$6&gt;=$F178,BW$6&lt;=$H178)*((BW$6-$F178+1)/($J178*($J178+1)/2)*$D178))+($K178="custom")*CustCF!BQ178</f>
        <v>0</v>
      </c>
      <c r="BX178" s="95">
        <f>($K178="Bell Curve")*(_xlfn.NORM.DIST(AND(BX$6&gt;=$F178,BX$6&lt;=$H178)*(BX$6-$F178+1),$J178/2,$M178,TRUE)-_xlfn.NORM.DIST(AND(BX$6&gt;=$F178,BX$6&lt;=$H178)*(BW$6-$F178+1),$J178/2,$M178,TRUE))/(1-2*_xlfn.NORM.DIST(0,$J178/2,$M178,TRUE))*$D178+($K178="Steady Growth")*(AND(BX$6&gt;=$F178,BX$6&lt;=$H178)*((BX$6-$F178+1)/($J178*($J178+1)/2)*$D178))+($K178="custom")*CustCF!BR178</f>
        <v>0</v>
      </c>
      <c r="BY178" s="95">
        <f>($K178="Bell Curve")*(_xlfn.NORM.DIST(AND(BY$6&gt;=$F178,BY$6&lt;=$H178)*(BY$6-$F178+1),$J178/2,$M178,TRUE)-_xlfn.NORM.DIST(AND(BY$6&gt;=$F178,BY$6&lt;=$H178)*(BX$6-$F178+1),$J178/2,$M178,TRUE))/(1-2*_xlfn.NORM.DIST(0,$J178/2,$M178,TRUE))*$D178+($K178="Steady Growth")*(AND(BY$6&gt;=$F178,BY$6&lt;=$H178)*((BY$6-$F178+1)/($J178*($J178+1)/2)*$D178))+($K178="custom")*CustCF!BS178</f>
        <v>0</v>
      </c>
      <c r="BZ178" s="95">
        <f>($K178="Bell Curve")*(_xlfn.NORM.DIST(AND(BZ$6&gt;=$F178,BZ$6&lt;=$H178)*(BZ$6-$F178+1),$J178/2,$M178,TRUE)-_xlfn.NORM.DIST(AND(BZ$6&gt;=$F178,BZ$6&lt;=$H178)*(BY$6-$F178+1),$J178/2,$M178,TRUE))/(1-2*_xlfn.NORM.DIST(0,$J178/2,$M178,TRUE))*$D178+($K178="Steady Growth")*(AND(BZ$6&gt;=$F178,BZ$6&lt;=$H178)*((BZ$6-$F178+1)/($J178*($J178+1)/2)*$D178))+($K178="custom")*CustCF!BT178</f>
        <v>0</v>
      </c>
      <c r="CA178" s="95">
        <f>($K178="Bell Curve")*(_xlfn.NORM.DIST(AND(CA$6&gt;=$F178,CA$6&lt;=$H178)*(CA$6-$F178+1),$J178/2,$M178,TRUE)-_xlfn.NORM.DIST(AND(CA$6&gt;=$F178,CA$6&lt;=$H178)*(BZ$6-$F178+1),$J178/2,$M178,TRUE))/(1-2*_xlfn.NORM.DIST(0,$J178/2,$M178,TRUE))*$D178+($K178="Steady Growth")*(AND(CA$6&gt;=$F178,CA$6&lt;=$H178)*((CA$6-$F178+1)/($J178*($J178+1)/2)*$D178))+($K178="custom")*CustCF!BU178</f>
        <v>0</v>
      </c>
      <c r="CB178" s="95">
        <f>($K178="Bell Curve")*(_xlfn.NORM.DIST(AND(CB$6&gt;=$F178,CB$6&lt;=$H178)*(CB$6-$F178+1),$J178/2,$M178,TRUE)-_xlfn.NORM.DIST(AND(CB$6&gt;=$F178,CB$6&lt;=$H178)*(CA$6-$F178+1),$J178/2,$M178,TRUE))/(1-2*_xlfn.NORM.DIST(0,$J178/2,$M178,TRUE))*$D178+($K178="Steady Growth")*(AND(CB$6&gt;=$F178,CB$6&lt;=$H178)*((CB$6-$F178+1)/($J178*($J178+1)/2)*$D178))+($K178="custom")*CustCF!BV178</f>
        <v>0</v>
      </c>
      <c r="CC178" s="95">
        <f>($K178="Bell Curve")*(_xlfn.NORM.DIST(AND(CC$6&gt;=$F178,CC$6&lt;=$H178)*(CC$6-$F178+1),$J178/2,$M178,TRUE)-_xlfn.NORM.DIST(AND(CC$6&gt;=$F178,CC$6&lt;=$H178)*(CB$6-$F178+1),$J178/2,$M178,TRUE))/(1-2*_xlfn.NORM.DIST(0,$J178/2,$M178,TRUE))*$D178+($K178="Steady Growth")*(AND(CC$6&gt;=$F178,CC$6&lt;=$H178)*((CC$6-$F178+1)/($J178*($J178+1)/2)*$D178))+($K178="custom")*CustCF!BW178</f>
        <v>0</v>
      </c>
      <c r="CD178" s="95">
        <f>($K178="Bell Curve")*(_xlfn.NORM.DIST(AND(CD$6&gt;=$F178,CD$6&lt;=$H178)*(CD$6-$F178+1),$J178/2,$M178,TRUE)-_xlfn.NORM.DIST(AND(CD$6&gt;=$F178,CD$6&lt;=$H178)*(CC$6-$F178+1),$J178/2,$M178,TRUE))/(1-2*_xlfn.NORM.DIST(0,$J178/2,$M178,TRUE))*$D178+($K178="Steady Growth")*(AND(CD$6&gt;=$F178,CD$6&lt;=$H178)*((CD$6-$F178+1)/($J178*($J178+1)/2)*$D178))+($K178="custom")*CustCF!BX178</f>
        <v>0</v>
      </c>
      <c r="CE178" s="95">
        <f>($K178="Bell Curve")*(_xlfn.NORM.DIST(AND(CE$6&gt;=$F178,CE$6&lt;=$H178)*(CE$6-$F178+1),$J178/2,$M178,TRUE)-_xlfn.NORM.DIST(AND(CE$6&gt;=$F178,CE$6&lt;=$H178)*(CD$6-$F178+1),$J178/2,$M178,TRUE))/(1-2*_xlfn.NORM.DIST(0,$J178/2,$M178,TRUE))*$D178+($K178="Steady Growth")*(AND(CE$6&gt;=$F178,CE$6&lt;=$H178)*((CE$6-$F178+1)/($J178*($J178+1)/2)*$D178))+($K178="custom")*CustCF!BY178</f>
        <v>0</v>
      </c>
      <c r="CF178" s="95">
        <f>($K178="Bell Curve")*(_xlfn.NORM.DIST(AND(CF$6&gt;=$F178,CF$6&lt;=$H178)*(CF$6-$F178+1),$J178/2,$M178,TRUE)-_xlfn.NORM.DIST(AND(CF$6&gt;=$F178,CF$6&lt;=$H178)*(CE$6-$F178+1),$J178/2,$M178,TRUE))/(1-2*_xlfn.NORM.DIST(0,$J178/2,$M178,TRUE))*$D178+($K178="Steady Growth")*(AND(CF$6&gt;=$F178,CF$6&lt;=$H178)*((CF$6-$F178+1)/($J178*($J178+1)/2)*$D178))+($K178="custom")*CustCF!BZ178</f>
        <v>0</v>
      </c>
      <c r="CG178" s="95">
        <f>($K178="Bell Curve")*(_xlfn.NORM.DIST(AND(CG$6&gt;=$F178,CG$6&lt;=$H178)*(CG$6-$F178+1),$J178/2,$M178,TRUE)-_xlfn.NORM.DIST(AND(CG$6&gt;=$F178,CG$6&lt;=$H178)*(CF$6-$F178+1),$J178/2,$M178,TRUE))/(1-2*_xlfn.NORM.DIST(0,$J178/2,$M178,TRUE))*$D178+($K178="Steady Growth")*(AND(CG$6&gt;=$F178,CG$6&lt;=$H178)*((CG$6-$F178+1)/($J178*($J178+1)/2)*$D178))+($K178="custom")*CustCF!CA178</f>
        <v>0</v>
      </c>
      <c r="CH178" s="95">
        <f>($K178="Bell Curve")*(_xlfn.NORM.DIST(AND(CH$6&gt;=$F178,CH$6&lt;=$H178)*(CH$6-$F178+1),$J178/2,$M178,TRUE)-_xlfn.NORM.DIST(AND(CH$6&gt;=$F178,CH$6&lt;=$H178)*(CG$6-$F178+1),$J178/2,$M178,TRUE))/(1-2*_xlfn.NORM.DIST(0,$J178/2,$M178,TRUE))*$D178+($K178="Steady Growth")*(AND(CH$6&gt;=$F178,CH$6&lt;=$H178)*((CH$6-$F178+1)/($J178*($J178+1)/2)*$D178))+($K178="custom")*CustCF!CB178</f>
        <v>0</v>
      </c>
      <c r="CI178" s="95">
        <f>($K178="Bell Curve")*(_xlfn.NORM.DIST(AND(CI$6&gt;=$F178,CI$6&lt;=$H178)*(CI$6-$F178+1),$J178/2,$M178,TRUE)-_xlfn.NORM.DIST(AND(CI$6&gt;=$F178,CI$6&lt;=$H178)*(CH$6-$F178+1),$J178/2,$M178,TRUE))/(1-2*_xlfn.NORM.DIST(0,$J178/2,$M178,TRUE))*$D178+($K178="Steady Growth")*(AND(CI$6&gt;=$F178,CI$6&lt;=$H178)*((CI$6-$F178+1)/($J178*($J178+1)/2)*$D178))+($K178="custom")*CustCF!CC178</f>
        <v>0</v>
      </c>
      <c r="CJ178" s="95">
        <f>($K178="Bell Curve")*(_xlfn.NORM.DIST(AND(CJ$6&gt;=$F178,CJ$6&lt;=$H178)*(CJ$6-$F178+1),$J178/2,$M178,TRUE)-_xlfn.NORM.DIST(AND(CJ$6&gt;=$F178,CJ$6&lt;=$H178)*(CI$6-$F178+1),$J178/2,$M178,TRUE))/(1-2*_xlfn.NORM.DIST(0,$J178/2,$M178,TRUE))*$D178+($K178="Steady Growth")*(AND(CJ$6&gt;=$F178,CJ$6&lt;=$H178)*((CJ$6-$F178+1)/($J178*($J178+1)/2)*$D178))+($K178="custom")*CustCF!CD178</f>
        <v>0</v>
      </c>
      <c r="CK178" s="95">
        <f>($K178="Bell Curve")*(_xlfn.NORM.DIST(AND(CK$6&gt;=$F178,CK$6&lt;=$H178)*(CK$6-$F178+1),$J178/2,$M178,TRUE)-_xlfn.NORM.DIST(AND(CK$6&gt;=$F178,CK$6&lt;=$H178)*(CJ$6-$F178+1),$J178/2,$M178,TRUE))/(1-2*_xlfn.NORM.DIST(0,$J178/2,$M178,TRUE))*$D178+($K178="Steady Growth")*(AND(CK$6&gt;=$F178,CK$6&lt;=$H178)*((CK$6-$F178+1)/($J178*($J178+1)/2)*$D178))+($K178="custom")*CustCF!CE178</f>
        <v>0</v>
      </c>
      <c r="CL178" s="95">
        <f>($K178="Bell Curve")*(_xlfn.NORM.DIST(AND(CL$6&gt;=$F178,CL$6&lt;=$H178)*(CL$6-$F178+1),$J178/2,$M178,TRUE)-_xlfn.NORM.DIST(AND(CL$6&gt;=$F178,CL$6&lt;=$H178)*(CK$6-$F178+1),$J178/2,$M178,TRUE))/(1-2*_xlfn.NORM.DIST(0,$J178/2,$M178,TRUE))*$D178+($K178="Steady Growth")*(AND(CL$6&gt;=$F178,CL$6&lt;=$H178)*((CL$6-$F178+1)/($J178*($J178+1)/2)*$D178))+($K178="custom")*CustCF!CF178</f>
        <v>0</v>
      </c>
      <c r="CM178" s="95">
        <f>($K178="Bell Curve")*(_xlfn.NORM.DIST(AND(CM$6&gt;=$F178,CM$6&lt;=$H178)*(CM$6-$F178+1),$J178/2,$M178,TRUE)-_xlfn.NORM.DIST(AND(CM$6&gt;=$F178,CM$6&lt;=$H178)*(CL$6-$F178+1),$J178/2,$M178,TRUE))/(1-2*_xlfn.NORM.DIST(0,$J178/2,$M178,TRUE))*$D178+($K178="Steady Growth")*(AND(CM$6&gt;=$F178,CM$6&lt;=$H178)*((CM$6-$F178+1)/($J178*($J178+1)/2)*$D178))+($K178="custom")*CustCF!CG178</f>
        <v>0</v>
      </c>
      <c r="CN178" s="95">
        <f>($K178="Bell Curve")*(_xlfn.NORM.DIST(AND(CN$6&gt;=$F178,CN$6&lt;=$H178)*(CN$6-$F178+1),$J178/2,$M178,TRUE)-_xlfn.NORM.DIST(AND(CN$6&gt;=$F178,CN$6&lt;=$H178)*(CM$6-$F178+1),$J178/2,$M178,TRUE))/(1-2*_xlfn.NORM.DIST(0,$J178/2,$M178,TRUE))*$D178+($K178="Steady Growth")*(AND(CN$6&gt;=$F178,CN$6&lt;=$H178)*((CN$6-$F178+1)/($J178*($J178+1)/2)*$D178))+($K178="custom")*CustCF!CH178</f>
        <v>0</v>
      </c>
      <c r="CO178" s="95">
        <f>($K178="Bell Curve")*(_xlfn.NORM.DIST(AND(CO$6&gt;=$F178,CO$6&lt;=$H178)*(CO$6-$F178+1),$J178/2,$M178,TRUE)-_xlfn.NORM.DIST(AND(CO$6&gt;=$F178,CO$6&lt;=$H178)*(CN$6-$F178+1),$J178/2,$M178,TRUE))/(1-2*_xlfn.NORM.DIST(0,$J178/2,$M178,TRUE))*$D178+($K178="Steady Growth")*(AND(CO$6&gt;=$F178,CO$6&lt;=$H178)*((CO$6-$F178+1)/($J178*($J178+1)/2)*$D178))+($K178="custom")*CustCF!CI178</f>
        <v>0</v>
      </c>
      <c r="CP178" s="95">
        <f>($K178="Bell Curve")*(_xlfn.NORM.DIST(AND(CP$6&gt;=$F178,CP$6&lt;=$H178)*(CP$6-$F178+1),$J178/2,$M178,TRUE)-_xlfn.NORM.DIST(AND(CP$6&gt;=$F178,CP$6&lt;=$H178)*(CO$6-$F178+1),$J178/2,$M178,TRUE))/(1-2*_xlfn.NORM.DIST(0,$J178/2,$M178,TRUE))*$D178+($K178="Steady Growth")*(AND(CP$6&gt;=$F178,CP$6&lt;=$H178)*((CP$6-$F178+1)/($J178*($J178+1)/2)*$D178))+($K178="custom")*CustCF!CJ178</f>
        <v>0</v>
      </c>
      <c r="CQ178" s="95">
        <f>($K178="Bell Curve")*(_xlfn.NORM.DIST(AND(CQ$6&gt;=$F178,CQ$6&lt;=$H178)*(CQ$6-$F178+1),$J178/2,$M178,TRUE)-_xlfn.NORM.DIST(AND(CQ$6&gt;=$F178,CQ$6&lt;=$H178)*(CP$6-$F178+1),$J178/2,$M178,TRUE))/(1-2*_xlfn.NORM.DIST(0,$J178/2,$M178,TRUE))*$D178+($K178="Steady Growth")*(AND(CQ$6&gt;=$F178,CQ$6&lt;=$H178)*((CQ$6-$F178+1)/($J178*($J178+1)/2)*$D178))+($K178="custom")*CustCF!CK178</f>
        <v>0</v>
      </c>
      <c r="CR178" s="95">
        <f>($K178="Bell Curve")*(_xlfn.NORM.DIST(AND(CR$6&gt;=$F178,CR$6&lt;=$H178)*(CR$6-$F178+1),$J178/2,$M178,TRUE)-_xlfn.NORM.DIST(AND(CR$6&gt;=$F178,CR$6&lt;=$H178)*(CQ$6-$F178+1),$J178/2,$M178,TRUE))/(1-2*_xlfn.NORM.DIST(0,$J178/2,$M178,TRUE))*$D178+($K178="Steady Growth")*(AND(CR$6&gt;=$F178,CR$6&lt;=$H178)*((CR$6-$F178+1)/($J178*($J178+1)/2)*$D178))+($K178="custom")*CustCF!CL178</f>
        <v>0</v>
      </c>
      <c r="CS178" s="95">
        <f>($K178="Bell Curve")*(_xlfn.NORM.DIST(AND(CS$6&gt;=$F178,CS$6&lt;=$H178)*(CS$6-$F178+1),$J178/2,$M178,TRUE)-_xlfn.NORM.DIST(AND(CS$6&gt;=$F178,CS$6&lt;=$H178)*(CR$6-$F178+1),$J178/2,$M178,TRUE))/(1-2*_xlfn.NORM.DIST(0,$J178/2,$M178,TRUE))*$D178+($K178="Steady Growth")*(AND(CS$6&gt;=$F178,CS$6&lt;=$H178)*((CS$6-$F178+1)/($J178*($J178+1)/2)*$D178))+($K178="custom")*CustCF!CM178</f>
        <v>0</v>
      </c>
      <c r="CT178" s="95">
        <f>($K178="Bell Curve")*(_xlfn.NORM.DIST(AND(CT$6&gt;=$F178,CT$6&lt;=$H178)*(CT$6-$F178+1),$J178/2,$M178,TRUE)-_xlfn.NORM.DIST(AND(CT$6&gt;=$F178,CT$6&lt;=$H178)*(CS$6-$F178+1),$J178/2,$M178,TRUE))/(1-2*_xlfn.NORM.DIST(0,$J178/2,$M178,TRUE))*$D178+($K178="Steady Growth")*(AND(CT$6&gt;=$F178,CT$6&lt;=$H178)*((CT$6-$F178+1)/($J178*($J178+1)/2)*$D178))+($K178="custom")*CustCF!CN178</f>
        <v>0</v>
      </c>
      <c r="CU178" s="95">
        <f>($K178="Bell Curve")*(_xlfn.NORM.DIST(AND(CU$6&gt;=$F178,CU$6&lt;=$H178)*(CU$6-$F178+1),$J178/2,$M178,TRUE)-_xlfn.NORM.DIST(AND(CU$6&gt;=$F178,CU$6&lt;=$H178)*(CT$6-$F178+1),$J178/2,$M178,TRUE))/(1-2*_xlfn.NORM.DIST(0,$J178/2,$M178,TRUE))*$D178+($K178="Steady Growth")*(AND(CU$6&gt;=$F178,CU$6&lt;=$H178)*((CU$6-$F178+1)/($J178*($J178+1)/2)*$D178))+($K178="custom")*CustCF!CO178</f>
        <v>0</v>
      </c>
      <c r="CV178" s="95">
        <f>($K178="Bell Curve")*(_xlfn.NORM.DIST(AND(CV$6&gt;=$F178,CV$6&lt;=$H178)*(CV$6-$F178+1),$J178/2,$M178,TRUE)-_xlfn.NORM.DIST(AND(CV$6&gt;=$F178,CV$6&lt;=$H178)*(CU$6-$F178+1),$J178/2,$M178,TRUE))/(1-2*_xlfn.NORM.DIST(0,$J178/2,$M178,TRUE))*$D178+($K178="Steady Growth")*(AND(CV$6&gt;=$F178,CV$6&lt;=$H178)*((CV$6-$F178+1)/($J178*($J178+1)/2)*$D178))+($K178="custom")*CustCF!CP178</f>
        <v>0</v>
      </c>
      <c r="CW178" s="95">
        <f>($K178="Bell Curve")*(_xlfn.NORM.DIST(AND(CW$6&gt;=$F178,CW$6&lt;=$H178)*(CW$6-$F178+1),$J178/2,$M178,TRUE)-_xlfn.NORM.DIST(AND(CW$6&gt;=$F178,CW$6&lt;=$H178)*(CV$6-$F178+1),$J178/2,$M178,TRUE))/(1-2*_xlfn.NORM.DIST(0,$J178/2,$M178,TRUE))*$D178+($K178="Steady Growth")*(AND(CW$6&gt;=$F178,CW$6&lt;=$H178)*((CW$6-$F178+1)/($J178*($J178+1)/2)*$D178))+($K178="custom")*CustCF!CQ178</f>
        <v>0</v>
      </c>
      <c r="CX178" s="95">
        <f>($K178="Bell Curve")*(_xlfn.NORM.DIST(AND(CX$6&gt;=$F178,CX$6&lt;=$H178)*(CX$6-$F178+1),$J178/2,$M178,TRUE)-_xlfn.NORM.DIST(AND(CX$6&gt;=$F178,CX$6&lt;=$H178)*(CW$6-$F178+1),$J178/2,$M178,TRUE))/(1-2*_xlfn.NORM.DIST(0,$J178/2,$M178,TRUE))*$D178+($K178="Steady Growth")*(AND(CX$6&gt;=$F178,CX$6&lt;=$H178)*((CX$6-$F178+1)/($J178*($J178+1)/2)*$D178))+($K178="custom")*CustCF!CR178</f>
        <v>0</v>
      </c>
      <c r="CY178" s="95">
        <f>($K178="Bell Curve")*(_xlfn.NORM.DIST(AND(CY$6&gt;=$F178,CY$6&lt;=$H178)*(CY$6-$F178+1),$J178/2,$M178,TRUE)-_xlfn.NORM.DIST(AND(CY$6&gt;=$F178,CY$6&lt;=$H178)*(CX$6-$F178+1),$J178/2,$M178,TRUE))/(1-2*_xlfn.NORM.DIST(0,$J178/2,$M178,TRUE))*$D178+($K178="Steady Growth")*(AND(CY$6&gt;=$F178,CY$6&lt;=$H178)*((CY$6-$F178+1)/($J178*($J178+1)/2)*$D178))+($K178="custom")*CustCF!CS178</f>
        <v>0</v>
      </c>
      <c r="CZ178" s="95">
        <f>($K178="Bell Curve")*(_xlfn.NORM.DIST(AND(CZ$6&gt;=$F178,CZ$6&lt;=$H178)*(CZ$6-$F178+1),$J178/2,$M178,TRUE)-_xlfn.NORM.DIST(AND(CZ$6&gt;=$F178,CZ$6&lt;=$H178)*(CY$6-$F178+1),$J178/2,$M178,TRUE))/(1-2*_xlfn.NORM.DIST(0,$J178/2,$M178,TRUE))*$D178+($K178="Steady Growth")*(AND(CZ$6&gt;=$F178,CZ$6&lt;=$H178)*((CZ$6-$F178+1)/($J178*($J178+1)/2)*$D178))+($K178="custom")*CustCF!CT178</f>
        <v>0</v>
      </c>
      <c r="DA178" s="95">
        <f>($K178="Bell Curve")*(_xlfn.NORM.DIST(AND(DA$6&gt;=$F178,DA$6&lt;=$H178)*(DA$6-$F178+1),$J178/2,$M178,TRUE)-_xlfn.NORM.DIST(AND(DA$6&gt;=$F178,DA$6&lt;=$H178)*(CZ$6-$F178+1),$J178/2,$M178,TRUE))/(1-2*_xlfn.NORM.DIST(0,$J178/2,$M178,TRUE))*$D178+($K178="Steady Growth")*(AND(DA$6&gt;=$F178,DA$6&lt;=$H178)*((DA$6-$F178+1)/($J178*($J178+1)/2)*$D178))+($K178="custom")*CustCF!CU178</f>
        <v>0</v>
      </c>
      <c r="DB178" s="95">
        <f>($K178="Bell Curve")*(_xlfn.NORM.DIST(AND(DB$6&gt;=$F178,DB$6&lt;=$H178)*(DB$6-$F178+1),$J178/2,$M178,TRUE)-_xlfn.NORM.DIST(AND(DB$6&gt;=$F178,DB$6&lt;=$H178)*(DA$6-$F178+1),$J178/2,$M178,TRUE))/(1-2*_xlfn.NORM.DIST(0,$J178/2,$M178,TRUE))*$D178+($K178="Steady Growth")*(AND(DB$6&gt;=$F178,DB$6&lt;=$H178)*((DB$6-$F178+1)/($J178*($J178+1)/2)*$D178))+($K178="custom")*CustCF!CV178</f>
        <v>0</v>
      </c>
      <c r="DC178" s="95">
        <f>($K178="Bell Curve")*(_xlfn.NORM.DIST(AND(DC$6&gt;=$F178,DC$6&lt;=$H178)*(DC$6-$F178+1),$J178/2,$M178,TRUE)-_xlfn.NORM.DIST(AND(DC$6&gt;=$F178,DC$6&lt;=$H178)*(DB$6-$F178+1),$J178/2,$M178,TRUE))/(1-2*_xlfn.NORM.DIST(0,$J178/2,$M178,TRUE))*$D178+($K178="Steady Growth")*(AND(DC$6&gt;=$F178,DC$6&lt;=$H178)*((DC$6-$F178+1)/($J178*($J178+1)/2)*$D178))+($K178="custom")*CustCF!CW178</f>
        <v>0</v>
      </c>
      <c r="DD178" s="95">
        <f>($K178="Bell Curve")*(_xlfn.NORM.DIST(AND(DD$6&gt;=$F178,DD$6&lt;=$H178)*(DD$6-$F178+1),$J178/2,$M178,TRUE)-_xlfn.NORM.DIST(AND(DD$6&gt;=$F178,DD$6&lt;=$H178)*(DC$6-$F178+1),$J178/2,$M178,TRUE))/(1-2*_xlfn.NORM.DIST(0,$J178/2,$M178,TRUE))*$D178+($K178="Steady Growth")*(AND(DD$6&gt;=$F178,DD$6&lt;=$H178)*((DD$6-$F178+1)/($J178*($J178+1)/2)*$D178))+($K178="custom")*CustCF!CX178</f>
        <v>0</v>
      </c>
      <c r="DE178" s="95">
        <f>($K178="Bell Curve")*(_xlfn.NORM.DIST(AND(DE$6&gt;=$F178,DE$6&lt;=$H178)*(DE$6-$F178+1),$J178/2,$M178,TRUE)-_xlfn.NORM.DIST(AND(DE$6&gt;=$F178,DE$6&lt;=$H178)*(DD$6-$F178+1),$J178/2,$M178,TRUE))/(1-2*_xlfn.NORM.DIST(0,$J178/2,$M178,TRUE))*$D178+($K178="Steady Growth")*(AND(DE$6&gt;=$F178,DE$6&lt;=$H178)*((DE$6-$F178+1)/($J178*($J178+1)/2)*$D178))+($K178="custom")*CustCF!CY178</f>
        <v>0</v>
      </c>
      <c r="DF178" s="95">
        <f>($K178="Bell Curve")*(_xlfn.NORM.DIST(AND(DF$6&gt;=$F178,DF$6&lt;=$H178)*(DF$6-$F178+1),$J178/2,$M178,TRUE)-_xlfn.NORM.DIST(AND(DF$6&gt;=$F178,DF$6&lt;=$H178)*(DE$6-$F178+1),$J178/2,$M178,TRUE))/(1-2*_xlfn.NORM.DIST(0,$J178/2,$M178,TRUE))*$D178+($K178="Steady Growth")*(AND(DF$6&gt;=$F178,DF$6&lt;=$H178)*((DF$6-$F178+1)/($J178*($J178+1)/2)*$D178))+($K178="custom")*CustCF!CZ178</f>
        <v>0</v>
      </c>
      <c r="DG178" s="95">
        <f>($K178="Bell Curve")*(_xlfn.NORM.DIST(AND(DG$6&gt;=$F178,DG$6&lt;=$H178)*(DG$6-$F178+1),$J178/2,$M178,TRUE)-_xlfn.NORM.DIST(AND(DG$6&gt;=$F178,DG$6&lt;=$H178)*(DF$6-$F178+1),$J178/2,$M178,TRUE))/(1-2*_xlfn.NORM.DIST(0,$J178/2,$M178,TRUE))*$D178+($K178="Steady Growth")*(AND(DG$6&gt;=$F178,DG$6&lt;=$H178)*((DG$6-$F178+1)/($J178*($J178+1)/2)*$D178))+($K178="custom")*CustCF!DA178</f>
        <v>0</v>
      </c>
      <c r="DH178" s="95">
        <f>($K178="Bell Curve")*(_xlfn.NORM.DIST(AND(DH$6&gt;=$F178,DH$6&lt;=$H178)*(DH$6-$F178+1),$J178/2,$M178,TRUE)-_xlfn.NORM.DIST(AND(DH$6&gt;=$F178,DH$6&lt;=$H178)*(DG$6-$F178+1),$J178/2,$M178,TRUE))/(1-2*_xlfn.NORM.DIST(0,$J178/2,$M178,TRUE))*$D178+($K178="Steady Growth")*(AND(DH$6&gt;=$F178,DH$6&lt;=$H178)*((DH$6-$F178+1)/($J178*($J178+1)/2)*$D178))+($K178="custom")*CustCF!DB178</f>
        <v>0</v>
      </c>
      <c r="DI178" s="95">
        <f>($K178="Bell Curve")*(_xlfn.NORM.DIST(AND(DI$6&gt;=$F178,DI$6&lt;=$H178)*(DI$6-$F178+1),$J178/2,$M178,TRUE)-_xlfn.NORM.DIST(AND(DI$6&gt;=$F178,DI$6&lt;=$H178)*(DH$6-$F178+1),$J178/2,$M178,TRUE))/(1-2*_xlfn.NORM.DIST(0,$J178/2,$M178,TRUE))*$D178+($K178="Steady Growth")*(AND(DI$6&gt;=$F178,DI$6&lt;=$H178)*((DI$6-$F178+1)/($J178*($J178+1)/2)*$D178))+($K178="custom")*CustCF!DC178</f>
        <v>0</v>
      </c>
      <c r="DJ178" s="95">
        <f>($K178="Bell Curve")*(_xlfn.NORM.DIST(AND(DJ$6&gt;=$F178,DJ$6&lt;=$H178)*(DJ$6-$F178+1),$J178/2,$M178,TRUE)-_xlfn.NORM.DIST(AND(DJ$6&gt;=$F178,DJ$6&lt;=$H178)*(DI$6-$F178+1),$J178/2,$M178,TRUE))/(1-2*_xlfn.NORM.DIST(0,$J178/2,$M178,TRUE))*$D178+($K178="Steady Growth")*(AND(DJ$6&gt;=$F178,DJ$6&lt;=$H178)*((DJ$6-$F178+1)/($J178*($J178+1)/2)*$D178))+($K178="custom")*CustCF!DD178</f>
        <v>0</v>
      </c>
      <c r="DK178" s="95">
        <f>($K178="Bell Curve")*(_xlfn.NORM.DIST(AND(DK$6&gt;=$F178,DK$6&lt;=$H178)*(DK$6-$F178+1),$J178/2,$M178,TRUE)-_xlfn.NORM.DIST(AND(DK$6&gt;=$F178,DK$6&lt;=$H178)*(DJ$6-$F178+1),$J178/2,$M178,TRUE))/(1-2*_xlfn.NORM.DIST(0,$J178/2,$M178,TRUE))*$D178+($K178="Steady Growth")*(AND(DK$6&gt;=$F178,DK$6&lt;=$H178)*((DK$6-$F178+1)/($J178*($J178+1)/2)*$D178))+($K178="custom")*CustCF!DE178</f>
        <v>0</v>
      </c>
      <c r="DL178" s="95">
        <f>($K178="Bell Curve")*(_xlfn.NORM.DIST(AND(DL$6&gt;=$F178,DL$6&lt;=$H178)*(DL$6-$F178+1),$J178/2,$M178,TRUE)-_xlfn.NORM.DIST(AND(DL$6&gt;=$F178,DL$6&lt;=$H178)*(DK$6-$F178+1),$J178/2,$M178,TRUE))/(1-2*_xlfn.NORM.DIST(0,$J178/2,$M178,TRUE))*$D178+($K178="Steady Growth")*(AND(DL$6&gt;=$F178,DL$6&lt;=$H178)*((DL$6-$F178+1)/($J178*($J178+1)/2)*$D178))+($K178="custom")*CustCF!DF178</f>
        <v>0</v>
      </c>
      <c r="DM178" s="95">
        <f>($K178="Bell Curve")*(_xlfn.NORM.DIST(AND(DM$6&gt;=$F178,DM$6&lt;=$H178)*(DM$6-$F178+1),$J178/2,$M178,TRUE)-_xlfn.NORM.DIST(AND(DM$6&gt;=$F178,DM$6&lt;=$H178)*(DL$6-$F178+1),$J178/2,$M178,TRUE))/(1-2*_xlfn.NORM.DIST(0,$J178/2,$M178,TRUE))*$D178+($K178="Steady Growth")*(AND(DM$6&gt;=$F178,DM$6&lt;=$H178)*((DM$6-$F178+1)/($J178*($J178+1)/2)*$D178))+($K178="custom")*CustCF!DG178</f>
        <v>0</v>
      </c>
      <c r="DN178" s="95">
        <f>($K178="Bell Curve")*(_xlfn.NORM.DIST(AND(DN$6&gt;=$F178,DN$6&lt;=$H178)*(DN$6-$F178+1),$J178/2,$M178,TRUE)-_xlfn.NORM.DIST(AND(DN$6&gt;=$F178,DN$6&lt;=$H178)*(DM$6-$F178+1),$J178/2,$M178,TRUE))/(1-2*_xlfn.NORM.DIST(0,$J178/2,$M178,TRUE))*$D178+($K178="Steady Growth")*(AND(DN$6&gt;=$F178,DN$6&lt;=$H178)*((DN$6-$F178+1)/($J178*($J178+1)/2)*$D178))+($K178="custom")*CustCF!DH178</f>
        <v>0</v>
      </c>
      <c r="DO178" s="95">
        <f>($K178="Bell Curve")*(_xlfn.NORM.DIST(AND(DO$6&gt;=$F178,DO$6&lt;=$H178)*(DO$6-$F178+1),$J178/2,$M178,TRUE)-_xlfn.NORM.DIST(AND(DO$6&gt;=$F178,DO$6&lt;=$H178)*(DN$6-$F178+1),$J178/2,$M178,TRUE))/(1-2*_xlfn.NORM.DIST(0,$J178/2,$M178,TRUE))*$D178+($K178="Steady Growth")*(AND(DO$6&gt;=$F178,DO$6&lt;=$H178)*((DO$6-$F178+1)/($J178*($J178+1)/2)*$D178))+($K178="custom")*CustCF!DI178</f>
        <v>0</v>
      </c>
      <c r="DP178" s="95">
        <f>($K178="Bell Curve")*(_xlfn.NORM.DIST(AND(DP$6&gt;=$F178,DP$6&lt;=$H178)*(DP$6-$F178+1),$J178/2,$M178,TRUE)-_xlfn.NORM.DIST(AND(DP$6&gt;=$F178,DP$6&lt;=$H178)*(DO$6-$F178+1),$J178/2,$M178,TRUE))/(1-2*_xlfn.NORM.DIST(0,$J178/2,$M178,TRUE))*$D178+($K178="Steady Growth")*(AND(DP$6&gt;=$F178,DP$6&lt;=$H178)*((DP$6-$F178+1)/($J178*($J178+1)/2)*$D178))+($K178="custom")*CustCF!DJ178</f>
        <v>0</v>
      </c>
      <c r="DQ178" s="95">
        <f>($K178="Bell Curve")*(_xlfn.NORM.DIST(AND(DQ$6&gt;=$F178,DQ$6&lt;=$H178)*(DQ$6-$F178+1),$J178/2,$M178,TRUE)-_xlfn.NORM.DIST(AND(DQ$6&gt;=$F178,DQ$6&lt;=$H178)*(DP$6-$F178+1),$J178/2,$M178,TRUE))/(1-2*_xlfn.NORM.DIST(0,$J178/2,$M178,TRUE))*$D178+($K178="Steady Growth")*(AND(DQ$6&gt;=$F178,DQ$6&lt;=$H178)*((DQ$6-$F178+1)/($J178*($J178+1)/2)*$D178))+($K178="custom")*CustCF!DK178</f>
        <v>0</v>
      </c>
      <c r="DR178" s="95">
        <f>($K178="Bell Curve")*(_xlfn.NORM.DIST(AND(DR$6&gt;=$F178,DR$6&lt;=$H178)*(DR$6-$F178+1),$J178/2,$M178,TRUE)-_xlfn.NORM.DIST(AND(DR$6&gt;=$F178,DR$6&lt;=$H178)*(DQ$6-$F178+1),$J178/2,$M178,TRUE))/(1-2*_xlfn.NORM.DIST(0,$J178/2,$M178,TRUE))*$D178+($K178="Steady Growth")*(AND(DR$6&gt;=$F178,DR$6&lt;=$H178)*((DR$6-$F178+1)/($J178*($J178+1)/2)*$D178))+($K178="custom")*CustCF!DL178</f>
        <v>0</v>
      </c>
      <c r="DS178" s="95">
        <f>($K178="Bell Curve")*(_xlfn.NORM.DIST(AND(DS$6&gt;=$F178,DS$6&lt;=$H178)*(DS$6-$F178+1),$J178/2,$M178,TRUE)-_xlfn.NORM.DIST(AND(DS$6&gt;=$F178,DS$6&lt;=$H178)*(DR$6-$F178+1),$J178/2,$M178,TRUE))/(1-2*_xlfn.NORM.DIST(0,$J178/2,$M178,TRUE))*$D178+($K178="Steady Growth")*(AND(DS$6&gt;=$F178,DS$6&lt;=$H178)*((DS$6-$F178+1)/($J178*($J178+1)/2)*$D178))+($K178="custom")*CustCF!DM178</f>
        <v>0</v>
      </c>
      <c r="DT178" s="95">
        <f>($K178="Bell Curve")*(_xlfn.NORM.DIST(AND(DT$6&gt;=$F178,DT$6&lt;=$H178)*(DT$6-$F178+1),$J178/2,$M178,TRUE)-_xlfn.NORM.DIST(AND(DT$6&gt;=$F178,DT$6&lt;=$H178)*(DS$6-$F178+1),$J178/2,$M178,TRUE))/(1-2*_xlfn.NORM.DIST(0,$J178/2,$M178,TRUE))*$D178+($K178="Steady Growth")*(AND(DT$6&gt;=$F178,DT$6&lt;=$H178)*((DT$6-$F178+1)/($J178*($J178+1)/2)*$D178))+($K178="custom")*CustCF!DN178</f>
        <v>0</v>
      </c>
      <c r="DU178" s="95">
        <f>($K178="Bell Curve")*(_xlfn.NORM.DIST(AND(DU$6&gt;=$F178,DU$6&lt;=$H178)*(DU$6-$F178+1),$J178/2,$M178,TRUE)-_xlfn.NORM.DIST(AND(DU$6&gt;=$F178,DU$6&lt;=$H178)*(DT$6-$F178+1),$J178/2,$M178,TRUE))/(1-2*_xlfn.NORM.DIST(0,$J178/2,$M178,TRUE))*$D178+($K178="Steady Growth")*(AND(DU$6&gt;=$F178,DU$6&lt;=$H178)*((DU$6-$F178+1)/($J178*($J178+1)/2)*$D178))+($K178="custom")*CustCF!DO178</f>
        <v>0</v>
      </c>
      <c r="DV178" s="95">
        <f>($K178="Bell Curve")*(_xlfn.NORM.DIST(AND(DV$6&gt;=$F178,DV$6&lt;=$H178)*(DV$6-$F178+1),$J178/2,$M178,TRUE)-_xlfn.NORM.DIST(AND(DV$6&gt;=$F178,DV$6&lt;=$H178)*(DU$6-$F178+1),$J178/2,$M178,TRUE))/(1-2*_xlfn.NORM.DIST(0,$J178/2,$M178,TRUE))*$D178+($K178="Steady Growth")*(AND(DV$6&gt;=$F178,DV$6&lt;=$H178)*((DV$6-$F178+1)/($J178*($J178+1)/2)*$D178))+($K178="custom")*CustCF!DP178</f>
        <v>0</v>
      </c>
      <c r="DW178" s="95">
        <f>($K178="Bell Curve")*(_xlfn.NORM.DIST(AND(DW$6&gt;=$F178,DW$6&lt;=$H178)*(DW$6-$F178+1),$J178/2,$M178,TRUE)-_xlfn.NORM.DIST(AND(DW$6&gt;=$F178,DW$6&lt;=$H178)*(DV$6-$F178+1),$J178/2,$M178,TRUE))/(1-2*_xlfn.NORM.DIST(0,$J178/2,$M178,TRUE))*$D178+($K178="Steady Growth")*(AND(DW$6&gt;=$F178,DW$6&lt;=$H178)*((DW$6-$F178+1)/($J178*($J178+1)/2)*$D178))+($K178="custom")*CustCF!DQ178</f>
        <v>0</v>
      </c>
      <c r="DX178" s="95">
        <f>($K178="Bell Curve")*(_xlfn.NORM.DIST(AND(DX$6&gt;=$F178,DX$6&lt;=$H178)*(DX$6-$F178+1),$J178/2,$M178,TRUE)-_xlfn.NORM.DIST(AND(DX$6&gt;=$F178,DX$6&lt;=$H178)*(DW$6-$F178+1),$J178/2,$M178,TRUE))/(1-2*_xlfn.NORM.DIST(0,$J178/2,$M178,TRUE))*$D178+($K178="Steady Growth")*(AND(DX$6&gt;=$F178,DX$6&lt;=$H178)*((DX$6-$F178+1)/($J178*($J178+1)/2)*$D178))+($K178="custom")*CustCF!DR178</f>
        <v>0</v>
      </c>
      <c r="DY178" s="95">
        <f>($K178="Bell Curve")*(_xlfn.NORM.DIST(AND(DY$6&gt;=$F178,DY$6&lt;=$H178)*(DY$6-$F178+1),$J178/2,$M178,TRUE)-_xlfn.NORM.DIST(AND(DY$6&gt;=$F178,DY$6&lt;=$H178)*(DX$6-$F178+1),$J178/2,$M178,TRUE))/(1-2*_xlfn.NORM.DIST(0,$J178/2,$M178,TRUE))*$D178+($K178="Steady Growth")*(AND(DY$6&gt;=$F178,DY$6&lt;=$H178)*((DY$6-$F178+1)/($J178*($J178+1)/2)*$D178))+($K178="custom")*CustCF!DS178</f>
        <v>0</v>
      </c>
      <c r="DZ178" s="95">
        <f>($K178="Bell Curve")*(_xlfn.NORM.DIST(AND(DZ$6&gt;=$F178,DZ$6&lt;=$H178)*(DZ$6-$F178+1),$J178/2,$M178,TRUE)-_xlfn.NORM.DIST(AND(DZ$6&gt;=$F178,DZ$6&lt;=$H178)*(DY$6-$F178+1),$J178/2,$M178,TRUE))/(1-2*_xlfn.NORM.DIST(0,$J178/2,$M178,TRUE))*$D178+($K178="Steady Growth")*(AND(DZ$6&gt;=$F178,DZ$6&lt;=$H178)*((DZ$6-$F178+1)/($J178*($J178+1)/2)*$D178))+($K178="custom")*CustCF!DT178</f>
        <v>0</v>
      </c>
      <c r="EA178" s="95">
        <f>($K178="Bell Curve")*(_xlfn.NORM.DIST(AND(EA$6&gt;=$F178,EA$6&lt;=$H178)*(EA$6-$F178+1),$J178/2,$M178,TRUE)-_xlfn.NORM.DIST(AND(EA$6&gt;=$F178,EA$6&lt;=$H178)*(DZ$6-$F178+1),$J178/2,$M178,TRUE))/(1-2*_xlfn.NORM.DIST(0,$J178/2,$M178,TRUE))*$D178+($K178="Steady Growth")*(AND(EA$6&gt;=$F178,EA$6&lt;=$H178)*((EA$6-$F178+1)/($J178*($J178+1)/2)*$D178))+($K178="custom")*CustCF!DU178</f>
        <v>0</v>
      </c>
      <c r="EB178" s="95">
        <f>($K178="Bell Curve")*(_xlfn.NORM.DIST(AND(EB$6&gt;=$F178,EB$6&lt;=$H178)*(EB$6-$F178+1),$J178/2,$M178,TRUE)-_xlfn.NORM.DIST(AND(EB$6&gt;=$F178,EB$6&lt;=$H178)*(EA$6-$F178+1),$J178/2,$M178,TRUE))/(1-2*_xlfn.NORM.DIST(0,$J178/2,$M178,TRUE))*$D178+($K178="Steady Growth")*(AND(EB$6&gt;=$F178,EB$6&lt;=$H178)*((EB$6-$F178+1)/($J178*($J178+1)/2)*$D178))+($K178="custom")*CustCF!DV178</f>
        <v>0</v>
      </c>
      <c r="EC178" s="95">
        <f>($K178="Bell Curve")*(_xlfn.NORM.DIST(AND(EC$6&gt;=$F178,EC$6&lt;=$H178)*(EC$6-$F178+1),$J178/2,$M178,TRUE)-_xlfn.NORM.DIST(AND(EC$6&gt;=$F178,EC$6&lt;=$H178)*(EB$6-$F178+1),$J178/2,$M178,TRUE))/(1-2*_xlfn.NORM.DIST(0,$J178/2,$M178,TRUE))*$D178+($K178="Steady Growth")*(AND(EC$6&gt;=$F178,EC$6&lt;=$H178)*((EC$6-$F178+1)/($J178*($J178+1)/2)*$D178))+($K178="custom")*CustCF!DW178</f>
        <v>0</v>
      </c>
      <c r="ED178" s="95">
        <f>($K178="Bell Curve")*(_xlfn.NORM.DIST(AND(ED$6&gt;=$F178,ED$6&lt;=$H178)*(ED$6-$F178+1),$J178/2,$M178,TRUE)-_xlfn.NORM.DIST(AND(ED$6&gt;=$F178,ED$6&lt;=$H178)*(EC$6-$F178+1),$J178/2,$M178,TRUE))/(1-2*_xlfn.NORM.DIST(0,$J178/2,$M178,TRUE))*$D178+($K178="Steady Growth")*(AND(ED$6&gt;=$F178,ED$6&lt;=$H178)*((ED$6-$F178+1)/($J178*($J178+1)/2)*$D178))+($K178="custom")*CustCF!DX178</f>
        <v>0</v>
      </c>
      <c r="EE178" s="95">
        <f>($K178="Bell Curve")*(_xlfn.NORM.DIST(AND(EE$6&gt;=$F178,EE$6&lt;=$H178)*(EE$6-$F178+1),$J178/2,$M178,TRUE)-_xlfn.NORM.DIST(AND(EE$6&gt;=$F178,EE$6&lt;=$H178)*(ED$6-$F178+1),$J178/2,$M178,TRUE))/(1-2*_xlfn.NORM.DIST(0,$J178/2,$M178,TRUE))*$D178+($K178="Steady Growth")*(AND(EE$6&gt;=$F178,EE$6&lt;=$H178)*((EE$6-$F178+1)/($J178*($J178+1)/2)*$D178))+($K178="custom")*CustCF!DY178</f>
        <v>0</v>
      </c>
      <c r="EF178" s="95">
        <f>($K178="Bell Curve")*(_xlfn.NORM.DIST(AND(EF$6&gt;=$F178,EF$6&lt;=$H178)*(EF$6-$F178+1),$J178/2,$M178,TRUE)-_xlfn.NORM.DIST(AND(EF$6&gt;=$F178,EF$6&lt;=$H178)*(EE$6-$F178+1),$J178/2,$M178,TRUE))/(1-2*_xlfn.NORM.DIST(0,$J178/2,$M178,TRUE))*$D178+($K178="Steady Growth")*(AND(EF$6&gt;=$F178,EF$6&lt;=$H178)*((EF$6-$F178+1)/($J178*($J178+1)/2)*$D178))+($K178="custom")*CustCF!DZ178</f>
        <v>0</v>
      </c>
      <c r="EG178" s="95">
        <f>($K178="Bell Curve")*(_xlfn.NORM.DIST(AND(EG$6&gt;=$F178,EG$6&lt;=$H178)*(EG$6-$F178+1),$J178/2,$M178,TRUE)-_xlfn.NORM.DIST(AND(EG$6&gt;=$F178,EG$6&lt;=$H178)*(EF$6-$F178+1),$J178/2,$M178,TRUE))/(1-2*_xlfn.NORM.DIST(0,$J178/2,$M178,TRUE))*$D178+($K178="Steady Growth")*(AND(EG$6&gt;=$F178,EG$6&lt;=$H178)*((EG$6-$F178+1)/($J178*($J178+1)/2)*$D178))+($K178="custom")*CustCF!EA178</f>
        <v>0</v>
      </c>
      <c r="EH178" s="95">
        <f>($K178="Bell Curve")*(_xlfn.NORM.DIST(AND(EH$6&gt;=$F178,EH$6&lt;=$H178)*(EH$6-$F178+1),$J178/2,$M178,TRUE)-_xlfn.NORM.DIST(AND(EH$6&gt;=$F178,EH$6&lt;=$H178)*(EG$6-$F178+1),$J178/2,$M178,TRUE))/(1-2*_xlfn.NORM.DIST(0,$J178/2,$M178,TRUE))*$D178+($K178="Steady Growth")*(AND(EH$6&gt;=$F178,EH$6&lt;=$H178)*((EH$6-$F178+1)/($J178*($J178+1)/2)*$D178))+($K178="custom")*CustCF!EB178</f>
        <v>0</v>
      </c>
      <c r="EI178" s="95">
        <f>($K178="Bell Curve")*(_xlfn.NORM.DIST(AND(EI$6&gt;=$F178,EI$6&lt;=$H178)*(EI$6-$F178+1),$J178/2,$M178,TRUE)-_xlfn.NORM.DIST(AND(EI$6&gt;=$F178,EI$6&lt;=$H178)*(EH$6-$F178+1),$J178/2,$M178,TRUE))/(1-2*_xlfn.NORM.DIST(0,$J178/2,$M178,TRUE))*$D178+($K178="Steady Growth")*(AND(EI$6&gt;=$F178,EI$6&lt;=$H178)*((EI$6-$F178+1)/($J178*($J178+1)/2)*$D178))+($K178="custom")*CustCF!EC178</f>
        <v>0</v>
      </c>
      <c r="EJ178" s="95">
        <f>($K178="Bell Curve")*(_xlfn.NORM.DIST(AND(EJ$6&gt;=$F178,EJ$6&lt;=$H178)*(EJ$6-$F178+1),$J178/2,$M178,TRUE)-_xlfn.NORM.DIST(AND(EJ$6&gt;=$F178,EJ$6&lt;=$H178)*(EI$6-$F178+1),$J178/2,$M178,TRUE))/(1-2*_xlfn.NORM.DIST(0,$J178/2,$M178,TRUE))*$D178+($K178="Steady Growth")*(AND(EJ$6&gt;=$F178,EJ$6&lt;=$H178)*((EJ$6-$F178+1)/($J178*($J178+1)/2)*$D178))+($K178="custom")*CustCF!ED178</f>
        <v>0</v>
      </c>
      <c r="EK178" s="95">
        <f>($K178="Bell Curve")*(_xlfn.NORM.DIST(AND(EK$6&gt;=$F178,EK$6&lt;=$H178)*(EK$6-$F178+1),$J178/2,$M178,TRUE)-_xlfn.NORM.DIST(AND(EK$6&gt;=$F178,EK$6&lt;=$H178)*(EJ$6-$F178+1),$J178/2,$M178,TRUE))/(1-2*_xlfn.NORM.DIST(0,$J178/2,$M178,TRUE))*$D178+($K178="Steady Growth")*(AND(EK$6&gt;=$F178,EK$6&lt;=$H178)*((EK$6-$F178+1)/($J178*($J178+1)/2)*$D178))+($K178="custom")*CustCF!EE178</f>
        <v>0</v>
      </c>
      <c r="EL178" s="95">
        <f>($K178="Bell Curve")*(_xlfn.NORM.DIST(AND(EL$6&gt;=$F178,EL$6&lt;=$H178)*(EL$6-$F178+1),$J178/2,$M178,TRUE)-_xlfn.NORM.DIST(AND(EL$6&gt;=$F178,EL$6&lt;=$H178)*(EK$6-$F178+1),$J178/2,$M178,TRUE))/(1-2*_xlfn.NORM.DIST(0,$J178/2,$M178,TRUE))*$D178+($K178="Steady Growth")*(AND(EL$6&gt;=$F178,EL$6&lt;=$H178)*((EL$6-$F178+1)/($J178*($J178+1)/2)*$D178))+($K178="custom")*CustCF!EF178</f>
        <v>0</v>
      </c>
      <c r="EM178" s="95">
        <f>($K178="Bell Curve")*(_xlfn.NORM.DIST(AND(EM$6&gt;=$F178,EM$6&lt;=$H178)*(EM$6-$F178+1),$J178/2,$M178,TRUE)-_xlfn.NORM.DIST(AND(EM$6&gt;=$F178,EM$6&lt;=$H178)*(EL$6-$F178+1),$J178/2,$M178,TRUE))/(1-2*_xlfn.NORM.DIST(0,$J178/2,$M178,TRUE))*$D178+($K178="Steady Growth")*(AND(EM$6&gt;=$F178,EM$6&lt;=$H178)*((EM$6-$F178+1)/($J178*($J178+1)/2)*$D178))+($K178="custom")*CustCF!EG178</f>
        <v>0</v>
      </c>
      <c r="EN178" s="95">
        <f>($K178="Bell Curve")*(_xlfn.NORM.DIST(AND(EN$6&gt;=$F178,EN$6&lt;=$H178)*(EN$6-$F178+1),$J178/2,$M178,TRUE)-_xlfn.NORM.DIST(AND(EN$6&gt;=$F178,EN$6&lt;=$H178)*(EM$6-$F178+1),$J178/2,$M178,TRUE))/(1-2*_xlfn.NORM.DIST(0,$J178/2,$M178,TRUE))*$D178+($K178="Steady Growth")*(AND(EN$6&gt;=$F178,EN$6&lt;=$H178)*((EN$6-$F178+1)/($J178*($J178+1)/2)*$D178))+($K178="custom")*CustCF!EH178</f>
        <v>0</v>
      </c>
      <c r="EO178" s="95">
        <f>($K178="Bell Curve")*(_xlfn.NORM.DIST(AND(EO$6&gt;=$F178,EO$6&lt;=$H178)*(EO$6-$F178+1),$J178/2,$M178,TRUE)-_xlfn.NORM.DIST(AND(EO$6&gt;=$F178,EO$6&lt;=$H178)*(EN$6-$F178+1),$J178/2,$M178,TRUE))/(1-2*_xlfn.NORM.DIST(0,$J178/2,$M178,TRUE))*$D178+($K178="Steady Growth")*(AND(EO$6&gt;=$F178,EO$6&lt;=$H178)*((EO$6-$F178+1)/($J178*($J178+1)/2)*$D178))+($K178="custom")*CustCF!EI178</f>
        <v>0</v>
      </c>
      <c r="EP178" s="95">
        <f>($K178="Bell Curve")*(_xlfn.NORM.DIST(AND(EP$6&gt;=$F178,EP$6&lt;=$H178)*(EP$6-$F178+1),$J178/2,$M178,TRUE)-_xlfn.NORM.DIST(AND(EP$6&gt;=$F178,EP$6&lt;=$H178)*(EO$6-$F178+1),$J178/2,$M178,TRUE))/(1-2*_xlfn.NORM.DIST(0,$J178/2,$M178,TRUE))*$D178+($K178="Steady Growth")*(AND(EP$6&gt;=$F178,EP$6&lt;=$H178)*((EP$6-$F178+1)/($J178*($J178+1)/2)*$D178))+($K178="custom")*CustCF!EJ178</f>
        <v>0</v>
      </c>
      <c r="EQ178" s="95">
        <f>($K178="Bell Curve")*(_xlfn.NORM.DIST(AND(EQ$6&gt;=$F178,EQ$6&lt;=$H178)*(EQ$6-$F178+1),$J178/2,$M178,TRUE)-_xlfn.NORM.DIST(AND(EQ$6&gt;=$F178,EQ$6&lt;=$H178)*(EP$6-$F178+1),$J178/2,$M178,TRUE))/(1-2*_xlfn.NORM.DIST(0,$J178/2,$M178,TRUE))*$D178+($K178="Steady Growth")*(AND(EQ$6&gt;=$F178,EQ$6&lt;=$H178)*((EQ$6-$F178+1)/($J178*($J178+1)/2)*$D178))+($K178="custom")*CustCF!EK178</f>
        <v>0</v>
      </c>
      <c r="ER178" s="95">
        <f>($K178="Bell Curve")*(_xlfn.NORM.DIST(AND(ER$6&gt;=$F178,ER$6&lt;=$H178)*(ER$6-$F178+1),$J178/2,$M178,TRUE)-_xlfn.NORM.DIST(AND(ER$6&gt;=$F178,ER$6&lt;=$H178)*(EQ$6-$F178+1),$J178/2,$M178,TRUE))/(1-2*_xlfn.NORM.DIST(0,$J178/2,$M178,TRUE))*$D178+($K178="Steady Growth")*(AND(ER$6&gt;=$F178,ER$6&lt;=$H178)*((ER$6-$F178+1)/($J178*($J178+1)/2)*$D178))+($K178="custom")*CustCF!EL178</f>
        <v>0</v>
      </c>
      <c r="ES178" s="95">
        <f>($K178="Bell Curve")*(_xlfn.NORM.DIST(AND(ES$6&gt;=$F178,ES$6&lt;=$H178)*(ES$6-$F178+1),$J178/2,$M178,TRUE)-_xlfn.NORM.DIST(AND(ES$6&gt;=$F178,ES$6&lt;=$H178)*(ER$6-$F178+1),$J178/2,$M178,TRUE))/(1-2*_xlfn.NORM.DIST(0,$J178/2,$M178,TRUE))*$D178+($K178="Steady Growth")*(AND(ES$6&gt;=$F178,ES$6&lt;=$H178)*((ES$6-$F178+1)/($J178*($J178+1)/2)*$D178))+($K178="custom")*CustCF!EM178</f>
        <v>0</v>
      </c>
      <c r="ET178" s="95">
        <f>($K178="Bell Curve")*(_xlfn.NORM.DIST(AND(ET$6&gt;=$F178,ET$6&lt;=$H178)*(ET$6-$F178+1),$J178/2,$M178,TRUE)-_xlfn.NORM.DIST(AND(ET$6&gt;=$F178,ET$6&lt;=$H178)*(ES$6-$F178+1),$J178/2,$M178,TRUE))/(1-2*_xlfn.NORM.DIST(0,$J178/2,$M178,TRUE))*$D178+($K178="Steady Growth")*(AND(ET$6&gt;=$F178,ET$6&lt;=$H178)*((ET$6-$F178+1)/($J178*($J178+1)/2)*$D178))+($K178="custom")*CustCF!EN178</f>
        <v>0</v>
      </c>
      <c r="EU178" s="95">
        <f>($K178="Bell Curve")*(_xlfn.NORM.DIST(AND(EU$6&gt;=$F178,EU$6&lt;=$H178)*(EU$6-$F178+1),$J178/2,$M178,TRUE)-_xlfn.NORM.DIST(AND(EU$6&gt;=$F178,EU$6&lt;=$H178)*(ET$6-$F178+1),$J178/2,$M178,TRUE))/(1-2*_xlfn.NORM.DIST(0,$J178/2,$M178,TRUE))*$D178+($K178="Steady Growth")*(AND(EU$6&gt;=$F178,EU$6&lt;=$H178)*((EU$6-$F178+1)/($J178*($J178+1)/2)*$D178))+($K178="custom")*CustCF!EO178</f>
        <v>0</v>
      </c>
      <c r="EV178" s="95">
        <f>($K178="Bell Curve")*(_xlfn.NORM.DIST(AND(EV$6&gt;=$F178,EV$6&lt;=$H178)*(EV$6-$F178+1),$J178/2,$M178,TRUE)-_xlfn.NORM.DIST(AND(EV$6&gt;=$F178,EV$6&lt;=$H178)*(EU$6-$F178+1),$J178/2,$M178,TRUE))/(1-2*_xlfn.NORM.DIST(0,$J178/2,$M178,TRUE))*$D178+($K178="Steady Growth")*(AND(EV$6&gt;=$F178,EV$6&lt;=$H178)*((EV$6-$F178+1)/($J178*($J178+1)/2)*$D178))+($K178="custom")*CustCF!EP178</f>
        <v>0</v>
      </c>
      <c r="EW178" s="95">
        <f>($K178="Bell Curve")*(_xlfn.NORM.DIST(AND(EW$6&gt;=$F178,EW$6&lt;=$H178)*(EW$6-$F178+1),$J178/2,$M178,TRUE)-_xlfn.NORM.DIST(AND(EW$6&gt;=$F178,EW$6&lt;=$H178)*(EV$6-$F178+1),$J178/2,$M178,TRUE))/(1-2*_xlfn.NORM.DIST(0,$J178/2,$M178,TRUE))*$D178+($K178="Steady Growth")*(AND(EW$6&gt;=$F178,EW$6&lt;=$H178)*((EW$6-$F178+1)/($J178*($J178+1)/2)*$D178))+($K178="custom")*CustCF!EQ178</f>
        <v>0</v>
      </c>
      <c r="EX178" s="95">
        <f>($K178="Bell Curve")*(_xlfn.NORM.DIST(AND(EX$6&gt;=$F178,EX$6&lt;=$H178)*(EX$6-$F178+1),$J178/2,$M178,TRUE)-_xlfn.NORM.DIST(AND(EX$6&gt;=$F178,EX$6&lt;=$H178)*(EW$6-$F178+1),$J178/2,$M178,TRUE))/(1-2*_xlfn.NORM.DIST(0,$J178/2,$M178,TRUE))*$D178+($K178="Steady Growth")*(AND(EX$6&gt;=$F178,EX$6&lt;=$H178)*((EX$6-$F178+1)/($J178*($J178+1)/2)*$D178))+($K178="custom")*CustCF!ER178</f>
        <v>0</v>
      </c>
      <c r="EY178" s="95">
        <f>($K178="Bell Curve")*(_xlfn.NORM.DIST(AND(EY$6&gt;=$F178,EY$6&lt;=$H178)*(EY$6-$F178+1),$J178/2,$M178,TRUE)-_xlfn.NORM.DIST(AND(EY$6&gt;=$F178,EY$6&lt;=$H178)*(EX$6-$F178+1),$J178/2,$M178,TRUE))/(1-2*_xlfn.NORM.DIST(0,$J178/2,$M178,TRUE))*$D178+($K178="Steady Growth")*(AND(EY$6&gt;=$F178,EY$6&lt;=$H178)*((EY$6-$F178+1)/($J178*($J178+1)/2)*$D178))+($K178="custom")*CustCF!ES178</f>
        <v>0</v>
      </c>
      <c r="EZ178" s="95">
        <f>($K178="Bell Curve")*(_xlfn.NORM.DIST(AND(EZ$6&gt;=$F178,EZ$6&lt;=$H178)*(EZ$6-$F178+1),$J178/2,$M178,TRUE)-_xlfn.NORM.DIST(AND(EZ$6&gt;=$F178,EZ$6&lt;=$H178)*(EY$6-$F178+1),$J178/2,$M178,TRUE))/(1-2*_xlfn.NORM.DIST(0,$J178/2,$M178,TRUE))*$D178+($K178="Steady Growth")*(AND(EZ$6&gt;=$F178,EZ$6&lt;=$H178)*((EZ$6-$F178+1)/($J178*($J178+1)/2)*$D178))+($K178="custom")*CustCF!ET178</f>
        <v>0</v>
      </c>
      <c r="FA178" s="95">
        <f>($K178="Bell Curve")*(_xlfn.NORM.DIST(AND(FA$6&gt;=$F178,FA$6&lt;=$H178)*(FA$6-$F178+1),$J178/2,$M178,TRUE)-_xlfn.NORM.DIST(AND(FA$6&gt;=$F178,FA$6&lt;=$H178)*(EZ$6-$F178+1),$J178/2,$M178,TRUE))/(1-2*_xlfn.NORM.DIST(0,$J178/2,$M178,TRUE))*$D178+($K178="Steady Growth")*(AND(FA$6&gt;=$F178,FA$6&lt;=$H178)*((FA$6-$F178+1)/($J178*($J178+1)/2)*$D178))+($K178="custom")*CustCF!EU178</f>
        <v>0</v>
      </c>
      <c r="FB178" s="95">
        <f>($K178="Bell Curve")*(_xlfn.NORM.DIST(AND(FB$6&gt;=$F178,FB$6&lt;=$H178)*(FB$6-$F178+1),$J178/2,$M178,TRUE)-_xlfn.NORM.DIST(AND(FB$6&gt;=$F178,FB$6&lt;=$H178)*(FA$6-$F178+1),$J178/2,$M178,TRUE))/(1-2*_xlfn.NORM.DIST(0,$J178/2,$M178,TRUE))*$D178+($K178="Steady Growth")*(AND(FB$6&gt;=$F178,FB$6&lt;=$H178)*((FB$6-$F178+1)/($J178*($J178+1)/2)*$D178))+($K178="custom")*CustCF!EV178</f>
        <v>0</v>
      </c>
      <c r="FC178" s="95">
        <f>($K178="Bell Curve")*(_xlfn.NORM.DIST(AND(FC$6&gt;=$F178,FC$6&lt;=$H178)*(FC$6-$F178+1),$J178/2,$M178,TRUE)-_xlfn.NORM.DIST(AND(FC$6&gt;=$F178,FC$6&lt;=$H178)*(FB$6-$F178+1),$J178/2,$M178,TRUE))/(1-2*_xlfn.NORM.DIST(0,$J178/2,$M178,TRUE))*$D178+($K178="Steady Growth")*(AND(FC$6&gt;=$F178,FC$6&lt;=$H178)*((FC$6-$F178+1)/($J178*($J178+1)/2)*$D178))+($K178="custom")*CustCF!EW178</f>
        <v>0</v>
      </c>
      <c r="FD178" s="95">
        <f>($K178="Bell Curve")*(_xlfn.NORM.DIST(AND(FD$6&gt;=$F178,FD$6&lt;=$H178)*(FD$6-$F178+1),$J178/2,$M178,TRUE)-_xlfn.NORM.DIST(AND(FD$6&gt;=$F178,FD$6&lt;=$H178)*(FC$6-$F178+1),$J178/2,$M178,TRUE))/(1-2*_xlfn.NORM.DIST(0,$J178/2,$M178,TRUE))*$D178+($K178="Steady Growth")*(AND(FD$6&gt;=$F178,FD$6&lt;=$H178)*((FD$6-$F178+1)/($J178*($J178+1)/2)*$D178))+($K178="custom")*CustCF!EX178</f>
        <v>0</v>
      </c>
      <c r="FE178" s="95">
        <f>($K178="Bell Curve")*(_xlfn.NORM.DIST(AND(FE$6&gt;=$F178,FE$6&lt;=$H178)*(FE$6-$F178+1),$J178/2,$M178,TRUE)-_xlfn.NORM.DIST(AND(FE$6&gt;=$F178,FE$6&lt;=$H178)*(FD$6-$F178+1),$J178/2,$M178,TRUE))/(1-2*_xlfn.NORM.DIST(0,$J178/2,$M178,TRUE))*$D178+($K178="Steady Growth")*(AND(FE$6&gt;=$F178,FE$6&lt;=$H178)*((FE$6-$F178+1)/($J178*($J178+1)/2)*$D178))+($K178="custom")*CustCF!EY178</f>
        <v>0</v>
      </c>
      <c r="FF178" s="95">
        <f>($K178="Bell Curve")*(_xlfn.NORM.DIST(AND(FF$6&gt;=$F178,FF$6&lt;=$H178)*(FF$6-$F178+1),$J178/2,$M178,TRUE)-_xlfn.NORM.DIST(AND(FF$6&gt;=$F178,FF$6&lt;=$H178)*(FE$6-$F178+1),$J178/2,$M178,TRUE))/(1-2*_xlfn.NORM.DIST(0,$J178/2,$M178,TRUE))*$D178+($K178="Steady Growth")*(AND(FF$6&gt;=$F178,FF$6&lt;=$H178)*((FF$6-$F178+1)/($J178*($J178+1)/2)*$D178))+($K178="custom")*CustCF!EZ178</f>
        <v>0</v>
      </c>
      <c r="FG178" s="95">
        <f>($K178="Bell Curve")*(_xlfn.NORM.DIST(AND(FG$6&gt;=$F178,FG$6&lt;=$H178)*(FG$6-$F178+1),$J178/2,$M178,TRUE)-_xlfn.NORM.DIST(AND(FG$6&gt;=$F178,FG$6&lt;=$H178)*(FF$6-$F178+1),$J178/2,$M178,TRUE))/(1-2*_xlfn.NORM.DIST(0,$J178/2,$M178,TRUE))*$D178+($K178="Steady Growth")*(AND(FG$6&gt;=$F178,FG$6&lt;=$H178)*((FG$6-$F178+1)/($J178*($J178+1)/2)*$D178))+($K178="custom")*CustCF!FA178</f>
        <v>0</v>
      </c>
      <c r="FH178" s="95">
        <f>($K178="Bell Curve")*(_xlfn.NORM.DIST(AND(FH$6&gt;=$F178,FH$6&lt;=$H178)*(FH$6-$F178+1),$J178/2,$M178,TRUE)-_xlfn.NORM.DIST(AND(FH$6&gt;=$F178,FH$6&lt;=$H178)*(FG$6-$F178+1),$J178/2,$M178,TRUE))/(1-2*_xlfn.NORM.DIST(0,$J178/2,$M178,TRUE))*$D178+($K178="Steady Growth")*(AND(FH$6&gt;=$F178,FH$6&lt;=$H178)*((FH$6-$F178+1)/($J178*($J178+1)/2)*$D178))+($K178="custom")*CustCF!FB178</f>
        <v>0</v>
      </c>
      <c r="FI178" s="95">
        <f>($K178="Bell Curve")*(_xlfn.NORM.DIST(AND(FI$6&gt;=$F178,FI$6&lt;=$H178)*(FI$6-$F178+1),$J178/2,$M178,TRUE)-_xlfn.NORM.DIST(AND(FI$6&gt;=$F178,FI$6&lt;=$H178)*(FH$6-$F178+1),$J178/2,$M178,TRUE))/(1-2*_xlfn.NORM.DIST(0,$J178/2,$M178,TRUE))*$D178+($K178="Steady Growth")*(AND(FI$6&gt;=$F178,FI$6&lt;=$H178)*((FI$6-$F178+1)/($J178*($J178+1)/2)*$D178))+($K178="custom")*CustCF!FC178</f>
        <v>0</v>
      </c>
      <c r="FJ178" s="95">
        <f>($K178="Bell Curve")*(_xlfn.NORM.DIST(AND(FJ$6&gt;=$F178,FJ$6&lt;=$H178)*(FJ$6-$F178+1),$J178/2,$M178,TRUE)-_xlfn.NORM.DIST(AND(FJ$6&gt;=$F178,FJ$6&lt;=$H178)*(FI$6-$F178+1),$J178/2,$M178,TRUE))/(1-2*_xlfn.NORM.DIST(0,$J178/2,$M178,TRUE))*$D178+($K178="Steady Growth")*(AND(FJ$6&gt;=$F178,FJ$6&lt;=$H178)*((FJ$6-$F178+1)/($J178*($J178+1)/2)*$D178))+($K178="custom")*CustCF!FD178</f>
        <v>0</v>
      </c>
      <c r="FK178" s="95">
        <f>($K178="Bell Curve")*(_xlfn.NORM.DIST(AND(FK$6&gt;=$F178,FK$6&lt;=$H178)*(FK$6-$F178+1),$J178/2,$M178,TRUE)-_xlfn.NORM.DIST(AND(FK$6&gt;=$F178,FK$6&lt;=$H178)*(FJ$6-$F178+1),$J178/2,$M178,TRUE))/(1-2*_xlfn.NORM.DIST(0,$J178/2,$M178,TRUE))*$D178+($K178="Steady Growth")*(AND(FK$6&gt;=$F178,FK$6&lt;=$H178)*((FK$6-$F178+1)/($J178*($J178+1)/2)*$D178))+($K178="custom")*CustCF!FE178</f>
        <v>0</v>
      </c>
      <c r="FL178" s="95">
        <f>($K178="Bell Curve")*(_xlfn.NORM.DIST(AND(FL$6&gt;=$F178,FL$6&lt;=$H178)*(FL$6-$F178+1),$J178/2,$M178,TRUE)-_xlfn.NORM.DIST(AND(FL$6&gt;=$F178,FL$6&lt;=$H178)*(FK$6-$F178+1),$J178/2,$M178,TRUE))/(1-2*_xlfn.NORM.DIST(0,$J178/2,$M178,TRUE))*$D178+($K178="Steady Growth")*(AND(FL$6&gt;=$F178,FL$6&lt;=$H178)*((FL$6-$F178+1)/($J178*($J178+1)/2)*$D178))+($K178="custom")*CustCF!FF178</f>
        <v>0</v>
      </c>
      <c r="FM178" s="95">
        <f>($K178="Bell Curve")*(_xlfn.NORM.DIST(AND(FM$6&gt;=$F178,FM$6&lt;=$H178)*(FM$6-$F178+1),$J178/2,$M178,TRUE)-_xlfn.NORM.DIST(AND(FM$6&gt;=$F178,FM$6&lt;=$H178)*(FL$6-$F178+1),$J178/2,$M178,TRUE))/(1-2*_xlfn.NORM.DIST(0,$J178/2,$M178,TRUE))*$D178+($K178="Steady Growth")*(AND(FM$6&gt;=$F178,FM$6&lt;=$H178)*((FM$6-$F178+1)/($J178*($J178+1)/2)*$D178))+($K178="custom")*CustCF!FG178</f>
        <v>0</v>
      </c>
      <c r="FN178" s="95">
        <f>($K178="Bell Curve")*(_xlfn.NORM.DIST(AND(FN$6&gt;=$F178,FN$6&lt;=$H178)*(FN$6-$F178+1),$J178/2,$M178,TRUE)-_xlfn.NORM.DIST(AND(FN$6&gt;=$F178,FN$6&lt;=$H178)*(FM$6-$F178+1),$J178/2,$M178,TRUE))/(1-2*_xlfn.NORM.DIST(0,$J178/2,$M178,TRUE))*$D178+($K178="Steady Growth")*(AND(FN$6&gt;=$F178,FN$6&lt;=$H178)*((FN$6-$F178+1)/($J178*($J178+1)/2)*$D178))+($K178="custom")*CustCF!FH178</f>
        <v>0</v>
      </c>
      <c r="FO178" s="95">
        <f>($K178="Bell Curve")*(_xlfn.NORM.DIST(AND(FO$6&gt;=$F178,FO$6&lt;=$H178)*(FO$6-$F178+1),$J178/2,$M178,TRUE)-_xlfn.NORM.DIST(AND(FO$6&gt;=$F178,FO$6&lt;=$H178)*(FN$6-$F178+1),$J178/2,$M178,TRUE))/(1-2*_xlfn.NORM.DIST(0,$J178/2,$M178,TRUE))*$D178+($K178="Steady Growth")*(AND(FO$6&gt;=$F178,FO$6&lt;=$H178)*((FO$6-$F178+1)/($J178*($J178+1)/2)*$D178))+($K178="custom")*CustCF!FI178</f>
        <v>0</v>
      </c>
      <c r="FP178" s="95">
        <f>($K178="Bell Curve")*(_xlfn.NORM.DIST(AND(FP$6&gt;=$F178,FP$6&lt;=$H178)*(FP$6-$F178+1),$J178/2,$M178,TRUE)-_xlfn.NORM.DIST(AND(FP$6&gt;=$F178,FP$6&lt;=$H178)*(FO$6-$F178+1),$J178/2,$M178,TRUE))/(1-2*_xlfn.NORM.DIST(0,$J178/2,$M178,TRUE))*$D178+($K178="Steady Growth")*(AND(FP$6&gt;=$F178,FP$6&lt;=$H178)*((FP$6-$F178+1)/($J178*($J178+1)/2)*$D178))+($K178="custom")*CustCF!FJ178</f>
        <v>0</v>
      </c>
      <c r="FQ178" s="95">
        <f>($K178="Bell Curve")*(_xlfn.NORM.DIST(AND(FQ$6&gt;=$F178,FQ$6&lt;=$H178)*(FQ$6-$F178+1),$J178/2,$M178,TRUE)-_xlfn.NORM.DIST(AND(FQ$6&gt;=$F178,FQ$6&lt;=$H178)*(FP$6-$F178+1),$J178/2,$M178,TRUE))/(1-2*_xlfn.NORM.DIST(0,$J178/2,$M178,TRUE))*$D178+($K178="Steady Growth")*(AND(FQ$6&gt;=$F178,FQ$6&lt;=$H178)*((FQ$6-$F178+1)/($J178*($J178+1)/2)*$D178))+($K178="custom")*CustCF!FK178</f>
        <v>0</v>
      </c>
      <c r="FR178" s="95">
        <f>($K178="Bell Curve")*(_xlfn.NORM.DIST(AND(FR$6&gt;=$F178,FR$6&lt;=$H178)*(FR$6-$F178+1),$J178/2,$M178,TRUE)-_xlfn.NORM.DIST(AND(FR$6&gt;=$F178,FR$6&lt;=$H178)*(FQ$6-$F178+1),$J178/2,$M178,TRUE))/(1-2*_xlfn.NORM.DIST(0,$J178/2,$M178,TRUE))*$D178+($K178="Steady Growth")*(AND(FR$6&gt;=$F178,FR$6&lt;=$H178)*((FR$6-$F178+1)/($J178*($J178+1)/2)*$D178))+($K178="custom")*CustCF!FL178</f>
        <v>0</v>
      </c>
      <c r="FS178" s="95">
        <f>($K178="Bell Curve")*(_xlfn.NORM.DIST(AND(FS$6&gt;=$F178,FS$6&lt;=$H178)*(FS$6-$F178+1),$J178/2,$M178,TRUE)-_xlfn.NORM.DIST(AND(FS$6&gt;=$F178,FS$6&lt;=$H178)*(FR$6-$F178+1),$J178/2,$M178,TRUE))/(1-2*_xlfn.NORM.DIST(0,$J178/2,$M178,TRUE))*$D178+($K178="Steady Growth")*(AND(FS$6&gt;=$F178,FS$6&lt;=$H178)*((FS$6-$F178+1)/($J178*($J178+1)/2)*$D178))+($K178="custom")*CustCF!FM178</f>
        <v>0</v>
      </c>
      <c r="FT178" s="95">
        <f>($K178="Bell Curve")*(_xlfn.NORM.DIST(AND(FT$6&gt;=$F178,FT$6&lt;=$H178)*(FT$6-$F178+1),$J178/2,$M178,TRUE)-_xlfn.NORM.DIST(AND(FT$6&gt;=$F178,FT$6&lt;=$H178)*(FS$6-$F178+1),$J178/2,$M178,TRUE))/(1-2*_xlfn.NORM.DIST(0,$J178/2,$M178,TRUE))*$D178+($K178="Steady Growth")*(AND(FT$6&gt;=$F178,FT$6&lt;=$H178)*((FT$6-$F178+1)/($J178*($J178+1)/2)*$D178))+($K178="custom")*CustCF!FN178</f>
        <v>0</v>
      </c>
      <c r="FU178" s="95">
        <f>($K178="Bell Curve")*(_xlfn.NORM.DIST(AND(FU$6&gt;=$F178,FU$6&lt;=$H178)*(FU$6-$F178+1),$J178/2,$M178,TRUE)-_xlfn.NORM.DIST(AND(FU$6&gt;=$F178,FU$6&lt;=$H178)*(FT$6-$F178+1),$J178/2,$M178,TRUE))/(1-2*_xlfn.NORM.DIST(0,$J178/2,$M178,TRUE))*$D178+($K178="Steady Growth")*(AND(FU$6&gt;=$F178,FU$6&lt;=$H178)*((FU$6-$F178+1)/($J178*($J178+1)/2)*$D178))+($K178="custom")*CustCF!FO178</f>
        <v>0</v>
      </c>
      <c r="FV178" s="95">
        <f>($K178="Bell Curve")*(_xlfn.NORM.DIST(AND(FV$6&gt;=$F178,FV$6&lt;=$H178)*(FV$6-$F178+1),$J178/2,$M178,TRUE)-_xlfn.NORM.DIST(AND(FV$6&gt;=$F178,FV$6&lt;=$H178)*(FU$6-$F178+1),$J178/2,$M178,TRUE))/(1-2*_xlfn.NORM.DIST(0,$J178/2,$M178,TRUE))*$D178+($K178="Steady Growth")*(AND(FV$6&gt;=$F178,FV$6&lt;=$H178)*((FV$6-$F178+1)/($J178*($J178+1)/2)*$D178))+($K178="custom")*CustCF!FP178</f>
        <v>0</v>
      </c>
      <c r="FW178" s="95">
        <f>($K178="Bell Curve")*(_xlfn.NORM.DIST(AND(FW$6&gt;=$F178,FW$6&lt;=$H178)*(FW$6-$F178+1),$J178/2,$M178,TRUE)-_xlfn.NORM.DIST(AND(FW$6&gt;=$F178,FW$6&lt;=$H178)*(FV$6-$F178+1),$J178/2,$M178,TRUE))/(1-2*_xlfn.NORM.DIST(0,$J178/2,$M178,TRUE))*$D178+($K178="Steady Growth")*(AND(FW$6&gt;=$F178,FW$6&lt;=$H178)*((FW$6-$F178+1)/($J178*($J178+1)/2)*$D178))+($K178="custom")*CustCF!FQ178</f>
        <v>0</v>
      </c>
      <c r="FX178" s="95">
        <f>($K178="Bell Curve")*(_xlfn.NORM.DIST(AND(FX$6&gt;=$F178,FX$6&lt;=$H178)*(FX$6-$F178+1),$J178/2,$M178,TRUE)-_xlfn.NORM.DIST(AND(FX$6&gt;=$F178,FX$6&lt;=$H178)*(FW$6-$F178+1),$J178/2,$M178,TRUE))/(1-2*_xlfn.NORM.DIST(0,$J178/2,$M178,TRUE))*$D178+($K178="Steady Growth")*(AND(FX$6&gt;=$F178,FX$6&lt;=$H178)*((FX$6-$F178+1)/($J178*($J178+1)/2)*$D178))+($K178="custom")*CustCF!FR178</f>
        <v>0</v>
      </c>
      <c r="FY178" s="95">
        <f>($K178="Bell Curve")*(_xlfn.NORM.DIST(AND(FY$6&gt;=$F178,FY$6&lt;=$H178)*(FY$6-$F178+1),$J178/2,$M178,TRUE)-_xlfn.NORM.DIST(AND(FY$6&gt;=$F178,FY$6&lt;=$H178)*(FX$6-$F178+1),$J178/2,$M178,TRUE))/(1-2*_xlfn.NORM.DIST(0,$J178/2,$M178,TRUE))*$D178+($K178="Steady Growth")*(AND(FY$6&gt;=$F178,FY$6&lt;=$H178)*((FY$6-$F178+1)/($J178*($J178+1)/2)*$D178))+($K178="custom")*CustCF!FS178</f>
        <v>0</v>
      </c>
      <c r="FZ178" s="95">
        <f>($K178="Bell Curve")*(_xlfn.NORM.DIST(AND(FZ$6&gt;=$F178,FZ$6&lt;=$H178)*(FZ$6-$F178+1),$J178/2,$M178,TRUE)-_xlfn.NORM.DIST(AND(FZ$6&gt;=$F178,FZ$6&lt;=$H178)*(FY$6-$F178+1),$J178/2,$M178,TRUE))/(1-2*_xlfn.NORM.DIST(0,$J178/2,$M178,TRUE))*$D178+($K178="Steady Growth")*(AND(FZ$6&gt;=$F178,FZ$6&lt;=$H178)*((FZ$6-$F178+1)/($J178*($J178+1)/2)*$D178))+($K178="custom")*CustCF!FT178</f>
        <v>0</v>
      </c>
      <c r="GA178" s="95">
        <f>($K178="Bell Curve")*(_xlfn.NORM.DIST(AND(GA$6&gt;=$F178,GA$6&lt;=$H178)*(GA$6-$F178+1),$J178/2,$M178,TRUE)-_xlfn.NORM.DIST(AND(GA$6&gt;=$F178,GA$6&lt;=$H178)*(FZ$6-$F178+1),$J178/2,$M178,TRUE))/(1-2*_xlfn.NORM.DIST(0,$J178/2,$M178,TRUE))*$D178+($K178="Steady Growth")*(AND(GA$6&gt;=$F178,GA$6&lt;=$H178)*((GA$6-$F178+1)/($J178*($J178+1)/2)*$D178))+($K178="custom")*CustCF!FU178</f>
        <v>0</v>
      </c>
      <c r="GB178" s="95">
        <f>($K178="Bell Curve")*(_xlfn.NORM.DIST(AND(GB$6&gt;=$F178,GB$6&lt;=$H178)*(GB$6-$F178+1),$J178/2,$M178,TRUE)-_xlfn.NORM.DIST(AND(GB$6&gt;=$F178,GB$6&lt;=$H178)*(GA$6-$F178+1),$J178/2,$M178,TRUE))/(1-2*_xlfn.NORM.DIST(0,$J178/2,$M178,TRUE))*$D178+($K178="Steady Growth")*(AND(GB$6&gt;=$F178,GB$6&lt;=$H178)*((GB$6-$F178+1)/($J178*($J178+1)/2)*$D178))+($K178="custom")*CustCF!FV178</f>
        <v>0</v>
      </c>
      <c r="GC178" s="95">
        <f>($K178="Bell Curve")*(_xlfn.NORM.DIST(AND(GC$6&gt;=$F178,GC$6&lt;=$H178)*(GC$6-$F178+1),$J178/2,$M178,TRUE)-_xlfn.NORM.DIST(AND(GC$6&gt;=$F178,GC$6&lt;=$H178)*(GB$6-$F178+1),$J178/2,$M178,TRUE))/(1-2*_xlfn.NORM.DIST(0,$J178/2,$M178,TRUE))*$D178+($K178="Steady Growth")*(AND(GC$6&gt;=$F178,GC$6&lt;=$H178)*((GC$6-$F178+1)/($J178*($J178+1)/2)*$D178))+($K178="custom")*CustCF!FW178</f>
        <v>0</v>
      </c>
      <c r="GD178" s="95">
        <f>($K178="Bell Curve")*(_xlfn.NORM.DIST(AND(GD$6&gt;=$F178,GD$6&lt;=$H178)*(GD$6-$F178+1),$J178/2,$M178,TRUE)-_xlfn.NORM.DIST(AND(GD$6&gt;=$F178,GD$6&lt;=$H178)*(GC$6-$F178+1),$J178/2,$M178,TRUE))/(1-2*_xlfn.NORM.DIST(0,$J178/2,$M178,TRUE))*$D178+($K178="Steady Growth")*(AND(GD$6&gt;=$F178,GD$6&lt;=$H178)*((GD$6-$F178+1)/($J178*($J178+1)/2)*$D178))+($K178="custom")*CustCF!FX178</f>
        <v>0</v>
      </c>
      <c r="GE178" s="95">
        <f>($K178="Bell Curve")*(_xlfn.NORM.DIST(AND(GE$6&gt;=$F178,GE$6&lt;=$H178)*(GE$6-$F178+1),$J178/2,$M178,TRUE)-_xlfn.NORM.DIST(AND(GE$6&gt;=$F178,GE$6&lt;=$H178)*(GD$6-$F178+1),$J178/2,$M178,TRUE))/(1-2*_xlfn.NORM.DIST(0,$J178/2,$M178,TRUE))*$D178+($K178="Steady Growth")*(AND(GE$6&gt;=$F178,GE$6&lt;=$H178)*((GE$6-$F178+1)/($J178*($J178+1)/2)*$D178))+($K178="custom")*CustCF!FY178</f>
        <v>0</v>
      </c>
      <c r="GF178" s="95">
        <f>($K178="Bell Curve")*(_xlfn.NORM.DIST(AND(GF$6&gt;=$F178,GF$6&lt;=$H178)*(GF$6-$F178+1),$J178/2,$M178,TRUE)-_xlfn.NORM.DIST(AND(GF$6&gt;=$F178,GF$6&lt;=$H178)*(GE$6-$F178+1),$J178/2,$M178,TRUE))/(1-2*_xlfn.NORM.DIST(0,$J178/2,$M178,TRUE))*$D178+($K178="Steady Growth")*(AND(GF$6&gt;=$F178,GF$6&lt;=$H178)*((GF$6-$F178+1)/($J178*($J178+1)/2)*$D178))+($K178="custom")*CustCF!FZ178</f>
        <v>0</v>
      </c>
      <c r="GG178" s="95">
        <f>($K178="Bell Curve")*(_xlfn.NORM.DIST(AND(GG$6&gt;=$F178,GG$6&lt;=$H178)*(GG$6-$F178+1),$J178/2,$M178,TRUE)-_xlfn.NORM.DIST(AND(GG$6&gt;=$F178,GG$6&lt;=$H178)*(GF$6-$F178+1),$J178/2,$M178,TRUE))/(1-2*_xlfn.NORM.DIST(0,$J178/2,$M178,TRUE))*$D178+($K178="Steady Growth")*(AND(GG$6&gt;=$F178,GG$6&lt;=$H178)*((GG$6-$F178+1)/($J178*($J178+1)/2)*$D178))+($K178="custom")*CustCF!GA178</f>
        <v>0</v>
      </c>
      <c r="GH178" s="95">
        <f>($K178="Bell Curve")*(_xlfn.NORM.DIST(AND(GH$6&gt;=$F178,GH$6&lt;=$H178)*(GH$6-$F178+1),$J178/2,$M178,TRUE)-_xlfn.NORM.DIST(AND(GH$6&gt;=$F178,GH$6&lt;=$H178)*(GG$6-$F178+1),$J178/2,$M178,TRUE))/(1-2*_xlfn.NORM.DIST(0,$J178/2,$M178,TRUE))*$D178+($K178="Steady Growth")*(AND(GH$6&gt;=$F178,GH$6&lt;=$H178)*((GH$6-$F178+1)/($J178*($J178+1)/2)*$D178))+($K178="custom")*CustCF!GB178</f>
        <v>0</v>
      </c>
      <c r="GI178" s="95">
        <f>($K178="Bell Curve")*(_xlfn.NORM.DIST(AND(GI$6&gt;=$F178,GI$6&lt;=$H178)*(GI$6-$F178+1),$J178/2,$M178,TRUE)-_xlfn.NORM.DIST(AND(GI$6&gt;=$F178,GI$6&lt;=$H178)*(GH$6-$F178+1),$J178/2,$M178,TRUE))/(1-2*_xlfn.NORM.DIST(0,$J178/2,$M178,TRUE))*$D178+($K178="Steady Growth")*(AND(GI$6&gt;=$F178,GI$6&lt;=$H178)*((GI$6-$F178+1)/($J178*($J178+1)/2)*$D178))+($K178="custom")*CustCF!GC178</f>
        <v>0</v>
      </c>
      <c r="GJ178" s="95">
        <f>($K178="Bell Curve")*(_xlfn.NORM.DIST(AND(GJ$6&gt;=$F178,GJ$6&lt;=$H178)*(GJ$6-$F178+1),$J178/2,$M178,TRUE)-_xlfn.NORM.DIST(AND(GJ$6&gt;=$F178,GJ$6&lt;=$H178)*(GI$6-$F178+1),$J178/2,$M178,TRUE))/(1-2*_xlfn.NORM.DIST(0,$J178/2,$M178,TRUE))*$D178+($K178="Steady Growth")*(AND(GJ$6&gt;=$F178,GJ$6&lt;=$H178)*((GJ$6-$F178+1)/($J178*($J178+1)/2)*$D178))+($K178="custom")*CustCF!GD178</f>
        <v>0</v>
      </c>
      <c r="GK178" s="95">
        <f>($K178="Bell Curve")*(_xlfn.NORM.DIST(AND(GK$6&gt;=$F178,GK$6&lt;=$H178)*(GK$6-$F178+1),$J178/2,$M178,TRUE)-_xlfn.NORM.DIST(AND(GK$6&gt;=$F178,GK$6&lt;=$H178)*(GJ$6-$F178+1),$J178/2,$M178,TRUE))/(1-2*_xlfn.NORM.DIST(0,$J178/2,$M178,TRUE))*$D178+($K178="Steady Growth")*(AND(GK$6&gt;=$F178,GK$6&lt;=$H178)*((GK$6-$F178+1)/($J178*($J178+1)/2)*$D178))+($K178="custom")*CustCF!GE178</f>
        <v>0</v>
      </c>
      <c r="GL178" s="95">
        <f>($K178="Bell Curve")*(_xlfn.NORM.DIST(AND(GL$6&gt;=$F178,GL$6&lt;=$H178)*(GL$6-$F178+1),$J178/2,$M178,TRUE)-_xlfn.NORM.DIST(AND(GL$6&gt;=$F178,GL$6&lt;=$H178)*(GK$6-$F178+1),$J178/2,$M178,TRUE))/(1-2*_xlfn.NORM.DIST(0,$J178/2,$M178,TRUE))*$D178+($K178="Steady Growth")*(AND(GL$6&gt;=$F178,GL$6&lt;=$H178)*((GL$6-$F178+1)/($J178*($J178+1)/2)*$D178))+($K178="custom")*CustCF!GF178</f>
        <v>0</v>
      </c>
      <c r="GM178" s="95">
        <f>($K178="Bell Curve")*(_xlfn.NORM.DIST(AND(GM$6&gt;=$F178,GM$6&lt;=$H178)*(GM$6-$F178+1),$J178/2,$M178,TRUE)-_xlfn.NORM.DIST(AND(GM$6&gt;=$F178,GM$6&lt;=$H178)*(GL$6-$F178+1),$J178/2,$M178,TRUE))/(1-2*_xlfn.NORM.DIST(0,$J178/2,$M178,TRUE))*$D178+($K178="Steady Growth")*(AND(GM$6&gt;=$F178,GM$6&lt;=$H178)*((GM$6-$F178+1)/($J178*($J178+1)/2)*$D178))+($K178="custom")*CustCF!GG178</f>
        <v>0</v>
      </c>
      <c r="GN178" s="268">
        <f>($K178="Bell Curve")*(_xlfn.NORM.DIST(AND(GN$6&gt;=$F178,GN$6&lt;=$H178)*(GN$6-$F178+1),$J178/2,$M178,TRUE)-_xlfn.NORM.DIST(AND(GN$6&gt;=$F178,GN$6&lt;=$H178)*(GM$6-$F178+1),$J178/2,$M178,TRUE))/(1-2*_xlfn.NORM.DIST(0,$J178/2,$M178,TRUE))*$D178+($K178="Steady Growth")*(AND(GN$6&gt;=$F178,GN$6&lt;=$H178)*((GN$6-$F178+1)/($J178*($J178+1)/2)*$D178))+($K178="custom")*CustCF!GH178</f>
        <v>0</v>
      </c>
      <c r="GO178" s="1"/>
      <c r="GP178" s="67"/>
    </row>
    <row r="179" spans="1:198" customFormat="1" hidden="1" outlineLevel="1" x14ac:dyDescent="0.75">
      <c r="A179" s="1"/>
      <c r="B179" s="1"/>
      <c r="C179" s="262">
        <f>Budget!AJ34</f>
        <v>0</v>
      </c>
      <c r="D179" s="19">
        <f>Budget!AK34</f>
        <v>0</v>
      </c>
      <c r="E179" s="19" t="str">
        <f t="shared" si="77"/>
        <v/>
      </c>
      <c r="F179" s="263">
        <v>0</v>
      </c>
      <c r="G179" s="257">
        <f>IF(L179="custom",CustCF!F179,INDEX($P$8:$EW$8,MATCH(F179,$P$6:$EW$6,0)))</f>
        <v>46053</v>
      </c>
      <c r="H179" s="263">
        <v>0</v>
      </c>
      <c r="I179" s="257">
        <f>IF(L179="custom",CustCF!G179,INDEX($P$8:$EW$8,MATCH(H179,$P$6:$EW$6,0)))</f>
        <v>46053</v>
      </c>
      <c r="J179" s="102">
        <f t="shared" si="78"/>
        <v>1</v>
      </c>
      <c r="K179" s="265" t="s">
        <v>116</v>
      </c>
      <c r="L179" s="266" t="s">
        <v>141</v>
      </c>
      <c r="M179" s="267">
        <f t="shared" si="79"/>
        <v>9</v>
      </c>
      <c r="N179" s="18">
        <f t="shared" si="70"/>
        <v>0</v>
      </c>
      <c r="O179" s="19"/>
      <c r="P179" s="95">
        <f>($K179="Bell Curve")*(_xlfn.NORM.DIST(AND(P$6&gt;=$F179,P$6&lt;=$H179)*(P$6-$F179+1),$J179/2,$M179,TRUE)-_xlfn.NORM.DIST(AND(P$6&gt;=$F179,P$6&lt;=$H179)*(O$6-$F179+1),$J179/2,$M179,TRUE))/(1-2*_xlfn.NORM.DIST(0,$J179/2,$M179,TRUE))*$D179+($K179="Steady Growth")*(AND(P$6&gt;=$F179,P$6&lt;=$H179)*((P$6-$F179+1)/($J179*($J179+1)/2)*$D179))+($K179="custom")*CustCF!J179</f>
        <v>0</v>
      </c>
      <c r="Q179" s="95">
        <f>($K179="Bell Curve")*(_xlfn.NORM.DIST(AND(Q$6&gt;=$F179,Q$6&lt;=$H179)*(Q$6-$F179+1),$J179/2,$M179,TRUE)-_xlfn.NORM.DIST(AND(Q$6&gt;=$F179,Q$6&lt;=$H179)*(P$6-$F179+1),$J179/2,$M179,TRUE))/(1-2*_xlfn.NORM.DIST(0,$J179/2,$M179,TRUE))*$D179+($K179="Steady Growth")*(AND(Q$6&gt;=$F179,Q$6&lt;=$H179)*((Q$6-$F179+1)/($J179*($J179+1)/2)*$D179))+($K179="custom")*CustCF!K179</f>
        <v>0</v>
      </c>
      <c r="R179" s="95">
        <f>($K179="Bell Curve")*(_xlfn.NORM.DIST(AND(R$6&gt;=$F179,R$6&lt;=$H179)*(R$6-$F179+1),$J179/2,$M179,TRUE)-_xlfn.NORM.DIST(AND(R$6&gt;=$F179,R$6&lt;=$H179)*(Q$6-$F179+1),$J179/2,$M179,TRUE))/(1-2*_xlfn.NORM.DIST(0,$J179/2,$M179,TRUE))*$D179+($K179="Steady Growth")*(AND(R$6&gt;=$F179,R$6&lt;=$H179)*((R$6-$F179+1)/($J179*($J179+1)/2)*$D179))+($K179="custom")*CustCF!L179</f>
        <v>0</v>
      </c>
      <c r="S179" s="95">
        <f>($K179="Bell Curve")*(_xlfn.NORM.DIST(AND(S$6&gt;=$F179,S$6&lt;=$H179)*(S$6-$F179+1),$J179/2,$M179,TRUE)-_xlfn.NORM.DIST(AND(S$6&gt;=$F179,S$6&lt;=$H179)*(R$6-$F179+1),$J179/2,$M179,TRUE))/(1-2*_xlfn.NORM.DIST(0,$J179/2,$M179,TRUE))*$D179+($K179="Steady Growth")*(AND(S$6&gt;=$F179,S$6&lt;=$H179)*((S$6-$F179+1)/($J179*($J179+1)/2)*$D179))+($K179="custom")*CustCF!M179</f>
        <v>0</v>
      </c>
      <c r="T179" s="95">
        <f>($K179="Bell Curve")*(_xlfn.NORM.DIST(AND(T$6&gt;=$F179,T$6&lt;=$H179)*(T$6-$F179+1),$J179/2,$M179,TRUE)-_xlfn.NORM.DIST(AND(T$6&gt;=$F179,T$6&lt;=$H179)*(S$6-$F179+1),$J179/2,$M179,TRUE))/(1-2*_xlfn.NORM.DIST(0,$J179/2,$M179,TRUE))*$D179+($K179="Steady Growth")*(AND(T$6&gt;=$F179,T$6&lt;=$H179)*((T$6-$F179+1)/($J179*($J179+1)/2)*$D179))+($K179="custom")*CustCF!N179</f>
        <v>0</v>
      </c>
      <c r="U179" s="95">
        <f>($K179="Bell Curve")*(_xlfn.NORM.DIST(AND(U$6&gt;=$F179,U$6&lt;=$H179)*(U$6-$F179+1),$J179/2,$M179,TRUE)-_xlfn.NORM.DIST(AND(U$6&gt;=$F179,U$6&lt;=$H179)*(T$6-$F179+1),$J179/2,$M179,TRUE))/(1-2*_xlfn.NORM.DIST(0,$J179/2,$M179,TRUE))*$D179+($K179="Steady Growth")*(AND(U$6&gt;=$F179,U$6&lt;=$H179)*((U$6-$F179+1)/($J179*($J179+1)/2)*$D179))+($K179="custom")*CustCF!O179</f>
        <v>0</v>
      </c>
      <c r="V179" s="95">
        <f>($K179="Bell Curve")*(_xlfn.NORM.DIST(AND(V$6&gt;=$F179,V$6&lt;=$H179)*(V$6-$F179+1),$J179/2,$M179,TRUE)-_xlfn.NORM.DIST(AND(V$6&gt;=$F179,V$6&lt;=$H179)*(U$6-$F179+1),$J179/2,$M179,TRUE))/(1-2*_xlfn.NORM.DIST(0,$J179/2,$M179,TRUE))*$D179+($K179="Steady Growth")*(AND(V$6&gt;=$F179,V$6&lt;=$H179)*((V$6-$F179+1)/($J179*($J179+1)/2)*$D179))+($K179="custom")*CustCF!P179</f>
        <v>0</v>
      </c>
      <c r="W179" s="95">
        <f>($K179="Bell Curve")*(_xlfn.NORM.DIST(AND(W$6&gt;=$F179,W$6&lt;=$H179)*(W$6-$F179+1),$J179/2,$M179,TRUE)-_xlfn.NORM.DIST(AND(W$6&gt;=$F179,W$6&lt;=$H179)*(V$6-$F179+1),$J179/2,$M179,TRUE))/(1-2*_xlfn.NORM.DIST(0,$J179/2,$M179,TRUE))*$D179+($K179="Steady Growth")*(AND(W$6&gt;=$F179,W$6&lt;=$H179)*((W$6-$F179+1)/($J179*($J179+1)/2)*$D179))+($K179="custom")*CustCF!Q179</f>
        <v>0</v>
      </c>
      <c r="X179" s="95">
        <f>($K179="Bell Curve")*(_xlfn.NORM.DIST(AND(X$6&gt;=$F179,X$6&lt;=$H179)*(X$6-$F179+1),$J179/2,$M179,TRUE)-_xlfn.NORM.DIST(AND(X$6&gt;=$F179,X$6&lt;=$H179)*(W$6-$F179+1),$J179/2,$M179,TRUE))/(1-2*_xlfn.NORM.DIST(0,$J179/2,$M179,TRUE))*$D179+($K179="Steady Growth")*(AND(X$6&gt;=$F179,X$6&lt;=$H179)*((X$6-$F179+1)/($J179*($J179+1)/2)*$D179))+($K179="custom")*CustCF!R179</f>
        <v>0</v>
      </c>
      <c r="Y179" s="95">
        <f>($K179="Bell Curve")*(_xlfn.NORM.DIST(AND(Y$6&gt;=$F179,Y$6&lt;=$H179)*(Y$6-$F179+1),$J179/2,$M179,TRUE)-_xlfn.NORM.DIST(AND(Y$6&gt;=$F179,Y$6&lt;=$H179)*(X$6-$F179+1),$J179/2,$M179,TRUE))/(1-2*_xlfn.NORM.DIST(0,$J179/2,$M179,TRUE))*$D179+($K179="Steady Growth")*(AND(Y$6&gt;=$F179,Y$6&lt;=$H179)*((Y$6-$F179+1)/($J179*($J179+1)/2)*$D179))+($K179="custom")*CustCF!S179</f>
        <v>0</v>
      </c>
      <c r="Z179" s="95">
        <f>($K179="Bell Curve")*(_xlfn.NORM.DIST(AND(Z$6&gt;=$F179,Z$6&lt;=$H179)*(Z$6-$F179+1),$J179/2,$M179,TRUE)-_xlfn.NORM.DIST(AND(Z$6&gt;=$F179,Z$6&lt;=$H179)*(Y$6-$F179+1),$J179/2,$M179,TRUE))/(1-2*_xlfn.NORM.DIST(0,$J179/2,$M179,TRUE))*$D179+($K179="Steady Growth")*(AND(Z$6&gt;=$F179,Z$6&lt;=$H179)*((Z$6-$F179+1)/($J179*($J179+1)/2)*$D179))+($K179="custom")*CustCF!T179</f>
        <v>0</v>
      </c>
      <c r="AA179" s="95">
        <f>($K179="Bell Curve")*(_xlfn.NORM.DIST(AND(AA$6&gt;=$F179,AA$6&lt;=$H179)*(AA$6-$F179+1),$J179/2,$M179,TRUE)-_xlfn.NORM.DIST(AND(AA$6&gt;=$F179,AA$6&lt;=$H179)*(Z$6-$F179+1),$J179/2,$M179,TRUE))/(1-2*_xlfn.NORM.DIST(0,$J179/2,$M179,TRUE))*$D179+($K179="Steady Growth")*(AND(AA$6&gt;=$F179,AA$6&lt;=$H179)*((AA$6-$F179+1)/($J179*($J179+1)/2)*$D179))+($K179="custom")*CustCF!U179</f>
        <v>0</v>
      </c>
      <c r="AB179" s="95">
        <f>($K179="Bell Curve")*(_xlfn.NORM.DIST(AND(AB$6&gt;=$F179,AB$6&lt;=$H179)*(AB$6-$F179+1),$J179/2,$M179,TRUE)-_xlfn.NORM.DIST(AND(AB$6&gt;=$F179,AB$6&lt;=$H179)*(AA$6-$F179+1),$J179/2,$M179,TRUE))/(1-2*_xlfn.NORM.DIST(0,$J179/2,$M179,TRUE))*$D179+($K179="Steady Growth")*(AND(AB$6&gt;=$F179,AB$6&lt;=$H179)*((AB$6-$F179+1)/($J179*($J179+1)/2)*$D179))+($K179="custom")*CustCF!V179</f>
        <v>0</v>
      </c>
      <c r="AC179" s="95">
        <f>($K179="Bell Curve")*(_xlfn.NORM.DIST(AND(AC$6&gt;=$F179,AC$6&lt;=$H179)*(AC$6-$F179+1),$J179/2,$M179,TRUE)-_xlfn.NORM.DIST(AND(AC$6&gt;=$F179,AC$6&lt;=$H179)*(AB$6-$F179+1),$J179/2,$M179,TRUE))/(1-2*_xlfn.NORM.DIST(0,$J179/2,$M179,TRUE))*$D179+($K179="Steady Growth")*(AND(AC$6&gt;=$F179,AC$6&lt;=$H179)*((AC$6-$F179+1)/($J179*($J179+1)/2)*$D179))+($K179="custom")*CustCF!W179</f>
        <v>0</v>
      </c>
      <c r="AD179" s="95">
        <f>($K179="Bell Curve")*(_xlfn.NORM.DIST(AND(AD$6&gt;=$F179,AD$6&lt;=$H179)*(AD$6-$F179+1),$J179/2,$M179,TRUE)-_xlfn.NORM.DIST(AND(AD$6&gt;=$F179,AD$6&lt;=$H179)*(AC$6-$F179+1),$J179/2,$M179,TRUE))/(1-2*_xlfn.NORM.DIST(0,$J179/2,$M179,TRUE))*$D179+($K179="Steady Growth")*(AND(AD$6&gt;=$F179,AD$6&lt;=$H179)*((AD$6-$F179+1)/($J179*($J179+1)/2)*$D179))+($K179="custom")*CustCF!X179</f>
        <v>0</v>
      </c>
      <c r="AE179" s="95">
        <f>($K179="Bell Curve")*(_xlfn.NORM.DIST(AND(AE$6&gt;=$F179,AE$6&lt;=$H179)*(AE$6-$F179+1),$J179/2,$M179,TRUE)-_xlfn.NORM.DIST(AND(AE$6&gt;=$F179,AE$6&lt;=$H179)*(AD$6-$F179+1),$J179/2,$M179,TRUE))/(1-2*_xlfn.NORM.DIST(0,$J179/2,$M179,TRUE))*$D179+($K179="Steady Growth")*(AND(AE$6&gt;=$F179,AE$6&lt;=$H179)*((AE$6-$F179+1)/($J179*($J179+1)/2)*$D179))+($K179="custom")*CustCF!Y179</f>
        <v>0</v>
      </c>
      <c r="AF179" s="95">
        <f>($K179="Bell Curve")*(_xlfn.NORM.DIST(AND(AF$6&gt;=$F179,AF$6&lt;=$H179)*(AF$6-$F179+1),$J179/2,$M179,TRUE)-_xlfn.NORM.DIST(AND(AF$6&gt;=$F179,AF$6&lt;=$H179)*(AE$6-$F179+1),$J179/2,$M179,TRUE))/(1-2*_xlfn.NORM.DIST(0,$J179/2,$M179,TRUE))*$D179+($K179="Steady Growth")*(AND(AF$6&gt;=$F179,AF$6&lt;=$H179)*((AF$6-$F179+1)/($J179*($J179+1)/2)*$D179))+($K179="custom")*CustCF!Z179</f>
        <v>0</v>
      </c>
      <c r="AG179" s="95">
        <f>($K179="Bell Curve")*(_xlfn.NORM.DIST(AND(AG$6&gt;=$F179,AG$6&lt;=$H179)*(AG$6-$F179+1),$J179/2,$M179,TRUE)-_xlfn.NORM.DIST(AND(AG$6&gt;=$F179,AG$6&lt;=$H179)*(AF$6-$F179+1),$J179/2,$M179,TRUE))/(1-2*_xlfn.NORM.DIST(0,$J179/2,$M179,TRUE))*$D179+($K179="Steady Growth")*(AND(AG$6&gt;=$F179,AG$6&lt;=$H179)*((AG$6-$F179+1)/($J179*($J179+1)/2)*$D179))+($K179="custom")*CustCF!AA179</f>
        <v>0</v>
      </c>
      <c r="AH179" s="95">
        <f>($K179="Bell Curve")*(_xlfn.NORM.DIST(AND(AH$6&gt;=$F179,AH$6&lt;=$H179)*(AH$6-$F179+1),$J179/2,$M179,TRUE)-_xlfn.NORM.DIST(AND(AH$6&gt;=$F179,AH$6&lt;=$H179)*(AG$6-$F179+1),$J179/2,$M179,TRUE))/(1-2*_xlfn.NORM.DIST(0,$J179/2,$M179,TRUE))*$D179+($K179="Steady Growth")*(AND(AH$6&gt;=$F179,AH$6&lt;=$H179)*((AH$6-$F179+1)/($J179*($J179+1)/2)*$D179))+($K179="custom")*CustCF!AB179</f>
        <v>0</v>
      </c>
      <c r="AI179" s="95">
        <f>($K179="Bell Curve")*(_xlfn.NORM.DIST(AND(AI$6&gt;=$F179,AI$6&lt;=$H179)*(AI$6-$F179+1),$J179/2,$M179,TRUE)-_xlfn.NORM.DIST(AND(AI$6&gt;=$F179,AI$6&lt;=$H179)*(AH$6-$F179+1),$J179/2,$M179,TRUE))/(1-2*_xlfn.NORM.DIST(0,$J179/2,$M179,TRUE))*$D179+($K179="Steady Growth")*(AND(AI$6&gt;=$F179,AI$6&lt;=$H179)*((AI$6-$F179+1)/($J179*($J179+1)/2)*$D179))+($K179="custom")*CustCF!AC179</f>
        <v>0</v>
      </c>
      <c r="AJ179" s="95">
        <f>($K179="Bell Curve")*(_xlfn.NORM.DIST(AND(AJ$6&gt;=$F179,AJ$6&lt;=$H179)*(AJ$6-$F179+1),$J179/2,$M179,TRUE)-_xlfn.NORM.DIST(AND(AJ$6&gt;=$F179,AJ$6&lt;=$H179)*(AI$6-$F179+1),$J179/2,$M179,TRUE))/(1-2*_xlfn.NORM.DIST(0,$J179/2,$M179,TRUE))*$D179+($K179="Steady Growth")*(AND(AJ$6&gt;=$F179,AJ$6&lt;=$H179)*((AJ$6-$F179+1)/($J179*($J179+1)/2)*$D179))+($K179="custom")*CustCF!AD179</f>
        <v>0</v>
      </c>
      <c r="AK179" s="95">
        <f>($K179="Bell Curve")*(_xlfn.NORM.DIST(AND(AK$6&gt;=$F179,AK$6&lt;=$H179)*(AK$6-$F179+1),$J179/2,$M179,TRUE)-_xlfn.NORM.DIST(AND(AK$6&gt;=$F179,AK$6&lt;=$H179)*(AJ$6-$F179+1),$J179/2,$M179,TRUE))/(1-2*_xlfn.NORM.DIST(0,$J179/2,$M179,TRUE))*$D179+($K179="Steady Growth")*(AND(AK$6&gt;=$F179,AK$6&lt;=$H179)*((AK$6-$F179+1)/($J179*($J179+1)/2)*$D179))+($K179="custom")*CustCF!AE179</f>
        <v>0</v>
      </c>
      <c r="AL179" s="95">
        <f>($K179="Bell Curve")*(_xlfn.NORM.DIST(AND(AL$6&gt;=$F179,AL$6&lt;=$H179)*(AL$6-$F179+1),$J179/2,$M179,TRUE)-_xlfn.NORM.DIST(AND(AL$6&gt;=$F179,AL$6&lt;=$H179)*(AK$6-$F179+1),$J179/2,$M179,TRUE))/(1-2*_xlfn.NORM.DIST(0,$J179/2,$M179,TRUE))*$D179+($K179="Steady Growth")*(AND(AL$6&gt;=$F179,AL$6&lt;=$H179)*((AL$6-$F179+1)/($J179*($J179+1)/2)*$D179))+($K179="custom")*CustCF!AF179</f>
        <v>0</v>
      </c>
      <c r="AM179" s="95">
        <f>($K179="Bell Curve")*(_xlfn.NORM.DIST(AND(AM$6&gt;=$F179,AM$6&lt;=$H179)*(AM$6-$F179+1),$J179/2,$M179,TRUE)-_xlfn.NORM.DIST(AND(AM$6&gt;=$F179,AM$6&lt;=$H179)*(AL$6-$F179+1),$J179/2,$M179,TRUE))/(1-2*_xlfn.NORM.DIST(0,$J179/2,$M179,TRUE))*$D179+($K179="Steady Growth")*(AND(AM$6&gt;=$F179,AM$6&lt;=$H179)*((AM$6-$F179+1)/($J179*($J179+1)/2)*$D179))+($K179="custom")*CustCF!AG179</f>
        <v>0</v>
      </c>
      <c r="AN179" s="95">
        <f>($K179="Bell Curve")*(_xlfn.NORM.DIST(AND(AN$6&gt;=$F179,AN$6&lt;=$H179)*(AN$6-$F179+1),$J179/2,$M179,TRUE)-_xlfn.NORM.DIST(AND(AN$6&gt;=$F179,AN$6&lt;=$H179)*(AM$6-$F179+1),$J179/2,$M179,TRUE))/(1-2*_xlfn.NORM.DIST(0,$J179/2,$M179,TRUE))*$D179+($K179="Steady Growth")*(AND(AN$6&gt;=$F179,AN$6&lt;=$H179)*((AN$6-$F179+1)/($J179*($J179+1)/2)*$D179))+($K179="custom")*CustCF!AH179</f>
        <v>0</v>
      </c>
      <c r="AO179" s="95">
        <f>($K179="Bell Curve")*(_xlfn.NORM.DIST(AND(AO$6&gt;=$F179,AO$6&lt;=$H179)*(AO$6-$F179+1),$J179/2,$M179,TRUE)-_xlfn.NORM.DIST(AND(AO$6&gt;=$F179,AO$6&lt;=$H179)*(AN$6-$F179+1),$J179/2,$M179,TRUE))/(1-2*_xlfn.NORM.DIST(0,$J179/2,$M179,TRUE))*$D179+($K179="Steady Growth")*(AND(AO$6&gt;=$F179,AO$6&lt;=$H179)*((AO$6-$F179+1)/($J179*($J179+1)/2)*$D179))+($K179="custom")*CustCF!AI179</f>
        <v>0</v>
      </c>
      <c r="AP179" s="95">
        <f>($K179="Bell Curve")*(_xlfn.NORM.DIST(AND(AP$6&gt;=$F179,AP$6&lt;=$H179)*(AP$6-$F179+1),$J179/2,$M179,TRUE)-_xlfn.NORM.DIST(AND(AP$6&gt;=$F179,AP$6&lt;=$H179)*(AO$6-$F179+1),$J179/2,$M179,TRUE))/(1-2*_xlfn.NORM.DIST(0,$J179/2,$M179,TRUE))*$D179+($K179="Steady Growth")*(AND(AP$6&gt;=$F179,AP$6&lt;=$H179)*((AP$6-$F179+1)/($J179*($J179+1)/2)*$D179))+($K179="custom")*CustCF!AJ179</f>
        <v>0</v>
      </c>
      <c r="AQ179" s="95">
        <f>($K179="Bell Curve")*(_xlfn.NORM.DIST(AND(AQ$6&gt;=$F179,AQ$6&lt;=$H179)*(AQ$6-$F179+1),$J179/2,$M179,TRUE)-_xlfn.NORM.DIST(AND(AQ$6&gt;=$F179,AQ$6&lt;=$H179)*(AP$6-$F179+1),$J179/2,$M179,TRUE))/(1-2*_xlfn.NORM.DIST(0,$J179/2,$M179,TRUE))*$D179+($K179="Steady Growth")*(AND(AQ$6&gt;=$F179,AQ$6&lt;=$H179)*((AQ$6-$F179+1)/($J179*($J179+1)/2)*$D179))+($K179="custom")*CustCF!AK179</f>
        <v>0</v>
      </c>
      <c r="AR179" s="95">
        <f>($K179="Bell Curve")*(_xlfn.NORM.DIST(AND(AR$6&gt;=$F179,AR$6&lt;=$H179)*(AR$6-$F179+1),$J179/2,$M179,TRUE)-_xlfn.NORM.DIST(AND(AR$6&gt;=$F179,AR$6&lt;=$H179)*(AQ$6-$F179+1),$J179/2,$M179,TRUE))/(1-2*_xlfn.NORM.DIST(0,$J179/2,$M179,TRUE))*$D179+($K179="Steady Growth")*(AND(AR$6&gt;=$F179,AR$6&lt;=$H179)*((AR$6-$F179+1)/($J179*($J179+1)/2)*$D179))+($K179="custom")*CustCF!AL179</f>
        <v>0</v>
      </c>
      <c r="AS179" s="95">
        <f>($K179="Bell Curve")*(_xlfn.NORM.DIST(AND(AS$6&gt;=$F179,AS$6&lt;=$H179)*(AS$6-$F179+1),$J179/2,$M179,TRUE)-_xlfn.NORM.DIST(AND(AS$6&gt;=$F179,AS$6&lt;=$H179)*(AR$6-$F179+1),$J179/2,$M179,TRUE))/(1-2*_xlfn.NORM.DIST(0,$J179/2,$M179,TRUE))*$D179+($K179="Steady Growth")*(AND(AS$6&gt;=$F179,AS$6&lt;=$H179)*((AS$6-$F179+1)/($J179*($J179+1)/2)*$D179))+($K179="custom")*CustCF!AM179</f>
        <v>0</v>
      </c>
      <c r="AT179" s="95">
        <f>($K179="Bell Curve")*(_xlfn.NORM.DIST(AND(AT$6&gt;=$F179,AT$6&lt;=$H179)*(AT$6-$F179+1),$J179/2,$M179,TRUE)-_xlfn.NORM.DIST(AND(AT$6&gt;=$F179,AT$6&lt;=$H179)*(AS$6-$F179+1),$J179/2,$M179,TRUE))/(1-2*_xlfn.NORM.DIST(0,$J179/2,$M179,TRUE))*$D179+($K179="Steady Growth")*(AND(AT$6&gt;=$F179,AT$6&lt;=$H179)*((AT$6-$F179+1)/($J179*($J179+1)/2)*$D179))+($K179="custom")*CustCF!AN179</f>
        <v>0</v>
      </c>
      <c r="AU179" s="95">
        <f>($K179="Bell Curve")*(_xlfn.NORM.DIST(AND(AU$6&gt;=$F179,AU$6&lt;=$H179)*(AU$6-$F179+1),$J179/2,$M179,TRUE)-_xlfn.NORM.DIST(AND(AU$6&gt;=$F179,AU$6&lt;=$H179)*(AT$6-$F179+1),$J179/2,$M179,TRUE))/(1-2*_xlfn.NORM.DIST(0,$J179/2,$M179,TRUE))*$D179+($K179="Steady Growth")*(AND(AU$6&gt;=$F179,AU$6&lt;=$H179)*((AU$6-$F179+1)/($J179*($J179+1)/2)*$D179))+($K179="custom")*CustCF!AO179</f>
        <v>0</v>
      </c>
      <c r="AV179" s="95">
        <f>($K179="Bell Curve")*(_xlfn.NORM.DIST(AND(AV$6&gt;=$F179,AV$6&lt;=$H179)*(AV$6-$F179+1),$J179/2,$M179,TRUE)-_xlfn.NORM.DIST(AND(AV$6&gt;=$F179,AV$6&lt;=$H179)*(AU$6-$F179+1),$J179/2,$M179,TRUE))/(1-2*_xlfn.NORM.DIST(0,$J179/2,$M179,TRUE))*$D179+($K179="Steady Growth")*(AND(AV$6&gt;=$F179,AV$6&lt;=$H179)*((AV$6-$F179+1)/($J179*($J179+1)/2)*$D179))+($K179="custom")*CustCF!AP179</f>
        <v>0</v>
      </c>
      <c r="AW179" s="95">
        <f>($K179="Bell Curve")*(_xlfn.NORM.DIST(AND(AW$6&gt;=$F179,AW$6&lt;=$H179)*(AW$6-$F179+1),$J179/2,$M179,TRUE)-_xlfn.NORM.DIST(AND(AW$6&gt;=$F179,AW$6&lt;=$H179)*(AV$6-$F179+1),$J179/2,$M179,TRUE))/(1-2*_xlfn.NORM.DIST(0,$J179/2,$M179,TRUE))*$D179+($K179="Steady Growth")*(AND(AW$6&gt;=$F179,AW$6&lt;=$H179)*((AW$6-$F179+1)/($J179*($J179+1)/2)*$D179))+($K179="custom")*CustCF!AQ179</f>
        <v>0</v>
      </c>
      <c r="AX179" s="95">
        <f>($K179="Bell Curve")*(_xlfn.NORM.DIST(AND(AX$6&gt;=$F179,AX$6&lt;=$H179)*(AX$6-$F179+1),$J179/2,$M179,TRUE)-_xlfn.NORM.DIST(AND(AX$6&gt;=$F179,AX$6&lt;=$H179)*(AW$6-$F179+1),$J179/2,$M179,TRUE))/(1-2*_xlfn.NORM.DIST(0,$J179/2,$M179,TRUE))*$D179+($K179="Steady Growth")*(AND(AX$6&gt;=$F179,AX$6&lt;=$H179)*((AX$6-$F179+1)/($J179*($J179+1)/2)*$D179))+($K179="custom")*CustCF!AR179</f>
        <v>0</v>
      </c>
      <c r="AY179" s="95">
        <f>($K179="Bell Curve")*(_xlfn.NORM.DIST(AND(AY$6&gt;=$F179,AY$6&lt;=$H179)*(AY$6-$F179+1),$J179/2,$M179,TRUE)-_xlfn.NORM.DIST(AND(AY$6&gt;=$F179,AY$6&lt;=$H179)*(AX$6-$F179+1),$J179/2,$M179,TRUE))/(1-2*_xlfn.NORM.DIST(0,$J179/2,$M179,TRUE))*$D179+($K179="Steady Growth")*(AND(AY$6&gt;=$F179,AY$6&lt;=$H179)*((AY$6-$F179+1)/($J179*($J179+1)/2)*$D179))+($K179="custom")*CustCF!AS179</f>
        <v>0</v>
      </c>
      <c r="AZ179" s="95">
        <f>($K179="Bell Curve")*(_xlfn.NORM.DIST(AND(AZ$6&gt;=$F179,AZ$6&lt;=$H179)*(AZ$6-$F179+1),$J179/2,$M179,TRUE)-_xlfn.NORM.DIST(AND(AZ$6&gt;=$F179,AZ$6&lt;=$H179)*(AY$6-$F179+1),$J179/2,$M179,TRUE))/(1-2*_xlfn.NORM.DIST(0,$J179/2,$M179,TRUE))*$D179+($K179="Steady Growth")*(AND(AZ$6&gt;=$F179,AZ$6&lt;=$H179)*((AZ$6-$F179+1)/($J179*($J179+1)/2)*$D179))+($K179="custom")*CustCF!AT179</f>
        <v>0</v>
      </c>
      <c r="BA179" s="95">
        <f>($K179="Bell Curve")*(_xlfn.NORM.DIST(AND(BA$6&gt;=$F179,BA$6&lt;=$H179)*(BA$6-$F179+1),$J179/2,$M179,TRUE)-_xlfn.NORM.DIST(AND(BA$6&gt;=$F179,BA$6&lt;=$H179)*(AZ$6-$F179+1),$J179/2,$M179,TRUE))/(1-2*_xlfn.NORM.DIST(0,$J179/2,$M179,TRUE))*$D179+($K179="Steady Growth")*(AND(BA$6&gt;=$F179,BA$6&lt;=$H179)*((BA$6-$F179+1)/($J179*($J179+1)/2)*$D179))+($K179="custom")*CustCF!AU179</f>
        <v>0</v>
      </c>
      <c r="BB179" s="95">
        <f>($K179="Bell Curve")*(_xlfn.NORM.DIST(AND(BB$6&gt;=$F179,BB$6&lt;=$H179)*(BB$6-$F179+1),$J179/2,$M179,TRUE)-_xlfn.NORM.DIST(AND(BB$6&gt;=$F179,BB$6&lt;=$H179)*(BA$6-$F179+1),$J179/2,$M179,TRUE))/(1-2*_xlfn.NORM.DIST(0,$J179/2,$M179,TRUE))*$D179+($K179="Steady Growth")*(AND(BB$6&gt;=$F179,BB$6&lt;=$H179)*((BB$6-$F179+1)/($J179*($J179+1)/2)*$D179))+($K179="custom")*CustCF!AV179</f>
        <v>0</v>
      </c>
      <c r="BC179" s="95">
        <f>($K179="Bell Curve")*(_xlfn.NORM.DIST(AND(BC$6&gt;=$F179,BC$6&lt;=$H179)*(BC$6-$F179+1),$J179/2,$M179,TRUE)-_xlfn.NORM.DIST(AND(BC$6&gt;=$F179,BC$6&lt;=$H179)*(BB$6-$F179+1),$J179/2,$M179,TRUE))/(1-2*_xlfn.NORM.DIST(0,$J179/2,$M179,TRUE))*$D179+($K179="Steady Growth")*(AND(BC$6&gt;=$F179,BC$6&lt;=$H179)*((BC$6-$F179+1)/($J179*($J179+1)/2)*$D179))+($K179="custom")*CustCF!AW179</f>
        <v>0</v>
      </c>
      <c r="BD179" s="95">
        <f>($K179="Bell Curve")*(_xlfn.NORM.DIST(AND(BD$6&gt;=$F179,BD$6&lt;=$H179)*(BD$6-$F179+1),$J179/2,$M179,TRUE)-_xlfn.NORM.DIST(AND(BD$6&gt;=$F179,BD$6&lt;=$H179)*(BC$6-$F179+1),$J179/2,$M179,TRUE))/(1-2*_xlfn.NORM.DIST(0,$J179/2,$M179,TRUE))*$D179+($K179="Steady Growth")*(AND(BD$6&gt;=$F179,BD$6&lt;=$H179)*((BD$6-$F179+1)/($J179*($J179+1)/2)*$D179))+($K179="custom")*CustCF!AX179</f>
        <v>0</v>
      </c>
      <c r="BE179" s="95">
        <f>($K179="Bell Curve")*(_xlfn.NORM.DIST(AND(BE$6&gt;=$F179,BE$6&lt;=$H179)*(BE$6-$F179+1),$J179/2,$M179,TRUE)-_xlfn.NORM.DIST(AND(BE$6&gt;=$F179,BE$6&lt;=$H179)*(BD$6-$F179+1),$J179/2,$M179,TRUE))/(1-2*_xlfn.NORM.DIST(0,$J179/2,$M179,TRUE))*$D179+($K179="Steady Growth")*(AND(BE$6&gt;=$F179,BE$6&lt;=$H179)*((BE$6-$F179+1)/($J179*($J179+1)/2)*$D179))+($K179="custom")*CustCF!AY179</f>
        <v>0</v>
      </c>
      <c r="BF179" s="95">
        <f>($K179="Bell Curve")*(_xlfn.NORM.DIST(AND(BF$6&gt;=$F179,BF$6&lt;=$H179)*(BF$6-$F179+1),$J179/2,$M179,TRUE)-_xlfn.NORM.DIST(AND(BF$6&gt;=$F179,BF$6&lt;=$H179)*(BE$6-$F179+1),$J179/2,$M179,TRUE))/(1-2*_xlfn.NORM.DIST(0,$J179/2,$M179,TRUE))*$D179+($K179="Steady Growth")*(AND(BF$6&gt;=$F179,BF$6&lt;=$H179)*((BF$6-$F179+1)/($J179*($J179+1)/2)*$D179))+($K179="custom")*CustCF!AZ179</f>
        <v>0</v>
      </c>
      <c r="BG179" s="95">
        <f>($K179="Bell Curve")*(_xlfn.NORM.DIST(AND(BG$6&gt;=$F179,BG$6&lt;=$H179)*(BG$6-$F179+1),$J179/2,$M179,TRUE)-_xlfn.NORM.DIST(AND(BG$6&gt;=$F179,BG$6&lt;=$H179)*(BF$6-$F179+1),$J179/2,$M179,TRUE))/(1-2*_xlfn.NORM.DIST(0,$J179/2,$M179,TRUE))*$D179+($K179="Steady Growth")*(AND(BG$6&gt;=$F179,BG$6&lt;=$H179)*((BG$6-$F179+1)/($J179*($J179+1)/2)*$D179))+($K179="custom")*CustCF!BA179</f>
        <v>0</v>
      </c>
      <c r="BH179" s="95">
        <f>($K179="Bell Curve")*(_xlfn.NORM.DIST(AND(BH$6&gt;=$F179,BH$6&lt;=$H179)*(BH$6-$F179+1),$J179/2,$M179,TRUE)-_xlfn.NORM.DIST(AND(BH$6&gt;=$F179,BH$6&lt;=$H179)*(BG$6-$F179+1),$J179/2,$M179,TRUE))/(1-2*_xlfn.NORM.DIST(0,$J179/2,$M179,TRUE))*$D179+($K179="Steady Growth")*(AND(BH$6&gt;=$F179,BH$6&lt;=$H179)*((BH$6-$F179+1)/($J179*($J179+1)/2)*$D179))+($K179="custom")*CustCF!BB179</f>
        <v>0</v>
      </c>
      <c r="BI179" s="95">
        <f>($K179="Bell Curve")*(_xlfn.NORM.DIST(AND(BI$6&gt;=$F179,BI$6&lt;=$H179)*(BI$6-$F179+1),$J179/2,$M179,TRUE)-_xlfn.NORM.DIST(AND(BI$6&gt;=$F179,BI$6&lt;=$H179)*(BH$6-$F179+1),$J179/2,$M179,TRUE))/(1-2*_xlfn.NORM.DIST(0,$J179/2,$M179,TRUE))*$D179+($K179="Steady Growth")*(AND(BI$6&gt;=$F179,BI$6&lt;=$H179)*((BI$6-$F179+1)/($J179*($J179+1)/2)*$D179))+($K179="custom")*CustCF!BC179</f>
        <v>0</v>
      </c>
      <c r="BJ179" s="95">
        <f>($K179="Bell Curve")*(_xlfn.NORM.DIST(AND(BJ$6&gt;=$F179,BJ$6&lt;=$H179)*(BJ$6-$F179+1),$J179/2,$M179,TRUE)-_xlfn.NORM.DIST(AND(BJ$6&gt;=$F179,BJ$6&lt;=$H179)*(BI$6-$F179+1),$J179/2,$M179,TRUE))/(1-2*_xlfn.NORM.DIST(0,$J179/2,$M179,TRUE))*$D179+($K179="Steady Growth")*(AND(BJ$6&gt;=$F179,BJ$6&lt;=$H179)*((BJ$6-$F179+1)/($J179*($J179+1)/2)*$D179))+($K179="custom")*CustCF!BD179</f>
        <v>0</v>
      </c>
      <c r="BK179" s="95">
        <f>($K179="Bell Curve")*(_xlfn.NORM.DIST(AND(BK$6&gt;=$F179,BK$6&lt;=$H179)*(BK$6-$F179+1),$J179/2,$M179,TRUE)-_xlfn.NORM.DIST(AND(BK$6&gt;=$F179,BK$6&lt;=$H179)*(BJ$6-$F179+1),$J179/2,$M179,TRUE))/(1-2*_xlfn.NORM.DIST(0,$J179/2,$M179,TRUE))*$D179+($K179="Steady Growth")*(AND(BK$6&gt;=$F179,BK$6&lt;=$H179)*((BK$6-$F179+1)/($J179*($J179+1)/2)*$D179))+($K179="custom")*CustCF!BE179</f>
        <v>0</v>
      </c>
      <c r="BL179" s="95">
        <f>($K179="Bell Curve")*(_xlfn.NORM.DIST(AND(BL$6&gt;=$F179,BL$6&lt;=$H179)*(BL$6-$F179+1),$J179/2,$M179,TRUE)-_xlfn.NORM.DIST(AND(BL$6&gt;=$F179,BL$6&lt;=$H179)*(BK$6-$F179+1),$J179/2,$M179,TRUE))/(1-2*_xlfn.NORM.DIST(0,$J179/2,$M179,TRUE))*$D179+($K179="Steady Growth")*(AND(BL$6&gt;=$F179,BL$6&lt;=$H179)*((BL$6-$F179+1)/($J179*($J179+1)/2)*$D179))+($K179="custom")*CustCF!BF179</f>
        <v>0</v>
      </c>
      <c r="BM179" s="95">
        <f>($K179="Bell Curve")*(_xlfn.NORM.DIST(AND(BM$6&gt;=$F179,BM$6&lt;=$H179)*(BM$6-$F179+1),$J179/2,$M179,TRUE)-_xlfn.NORM.DIST(AND(BM$6&gt;=$F179,BM$6&lt;=$H179)*(BL$6-$F179+1),$J179/2,$M179,TRUE))/(1-2*_xlfn.NORM.DIST(0,$J179/2,$M179,TRUE))*$D179+($K179="Steady Growth")*(AND(BM$6&gt;=$F179,BM$6&lt;=$H179)*((BM$6-$F179+1)/($J179*($J179+1)/2)*$D179))+($K179="custom")*CustCF!BG179</f>
        <v>0</v>
      </c>
      <c r="BN179" s="95">
        <f>($K179="Bell Curve")*(_xlfn.NORM.DIST(AND(BN$6&gt;=$F179,BN$6&lt;=$H179)*(BN$6-$F179+1),$J179/2,$M179,TRUE)-_xlfn.NORM.DIST(AND(BN$6&gt;=$F179,BN$6&lt;=$H179)*(BM$6-$F179+1),$J179/2,$M179,TRUE))/(1-2*_xlfn.NORM.DIST(0,$J179/2,$M179,TRUE))*$D179+($K179="Steady Growth")*(AND(BN$6&gt;=$F179,BN$6&lt;=$H179)*((BN$6-$F179+1)/($J179*($J179+1)/2)*$D179))+($K179="custom")*CustCF!BH179</f>
        <v>0</v>
      </c>
      <c r="BO179" s="95">
        <f>($K179="Bell Curve")*(_xlfn.NORM.DIST(AND(BO$6&gt;=$F179,BO$6&lt;=$H179)*(BO$6-$F179+1),$J179/2,$M179,TRUE)-_xlfn.NORM.DIST(AND(BO$6&gt;=$F179,BO$6&lt;=$H179)*(BN$6-$F179+1),$J179/2,$M179,TRUE))/(1-2*_xlfn.NORM.DIST(0,$J179/2,$M179,TRUE))*$D179+($K179="Steady Growth")*(AND(BO$6&gt;=$F179,BO$6&lt;=$H179)*((BO$6-$F179+1)/($J179*($J179+1)/2)*$D179))+($K179="custom")*CustCF!BI179</f>
        <v>0</v>
      </c>
      <c r="BP179" s="95">
        <f>($K179="Bell Curve")*(_xlfn.NORM.DIST(AND(BP$6&gt;=$F179,BP$6&lt;=$H179)*(BP$6-$F179+1),$J179/2,$M179,TRUE)-_xlfn.NORM.DIST(AND(BP$6&gt;=$F179,BP$6&lt;=$H179)*(BO$6-$F179+1),$J179/2,$M179,TRUE))/(1-2*_xlfn.NORM.DIST(0,$J179/2,$M179,TRUE))*$D179+($K179="Steady Growth")*(AND(BP$6&gt;=$F179,BP$6&lt;=$H179)*((BP$6-$F179+1)/($J179*($J179+1)/2)*$D179))+($K179="custom")*CustCF!BJ179</f>
        <v>0</v>
      </c>
      <c r="BQ179" s="95">
        <f>($K179="Bell Curve")*(_xlfn.NORM.DIST(AND(BQ$6&gt;=$F179,BQ$6&lt;=$H179)*(BQ$6-$F179+1),$J179/2,$M179,TRUE)-_xlfn.NORM.DIST(AND(BQ$6&gt;=$F179,BQ$6&lt;=$H179)*(BP$6-$F179+1),$J179/2,$M179,TRUE))/(1-2*_xlfn.NORM.DIST(0,$J179/2,$M179,TRUE))*$D179+($K179="Steady Growth")*(AND(BQ$6&gt;=$F179,BQ$6&lt;=$H179)*((BQ$6-$F179+1)/($J179*($J179+1)/2)*$D179))+($K179="custom")*CustCF!BK179</f>
        <v>0</v>
      </c>
      <c r="BR179" s="95">
        <f>($K179="Bell Curve")*(_xlfn.NORM.DIST(AND(BR$6&gt;=$F179,BR$6&lt;=$H179)*(BR$6-$F179+1),$J179/2,$M179,TRUE)-_xlfn.NORM.DIST(AND(BR$6&gt;=$F179,BR$6&lt;=$H179)*(BQ$6-$F179+1),$J179/2,$M179,TRUE))/(1-2*_xlfn.NORM.DIST(0,$J179/2,$M179,TRUE))*$D179+($K179="Steady Growth")*(AND(BR$6&gt;=$F179,BR$6&lt;=$H179)*((BR$6-$F179+1)/($J179*($J179+1)/2)*$D179))+($K179="custom")*CustCF!BL179</f>
        <v>0</v>
      </c>
      <c r="BS179" s="95">
        <f>($K179="Bell Curve")*(_xlfn.NORM.DIST(AND(BS$6&gt;=$F179,BS$6&lt;=$H179)*(BS$6-$F179+1),$J179/2,$M179,TRUE)-_xlfn.NORM.DIST(AND(BS$6&gt;=$F179,BS$6&lt;=$H179)*(BR$6-$F179+1),$J179/2,$M179,TRUE))/(1-2*_xlfn.NORM.DIST(0,$J179/2,$M179,TRUE))*$D179+($K179="Steady Growth")*(AND(BS$6&gt;=$F179,BS$6&lt;=$H179)*((BS$6-$F179+1)/($J179*($J179+1)/2)*$D179))+($K179="custom")*CustCF!BM179</f>
        <v>0</v>
      </c>
      <c r="BT179" s="95">
        <f>($K179="Bell Curve")*(_xlfn.NORM.DIST(AND(BT$6&gt;=$F179,BT$6&lt;=$H179)*(BT$6-$F179+1),$J179/2,$M179,TRUE)-_xlfn.NORM.DIST(AND(BT$6&gt;=$F179,BT$6&lt;=$H179)*(BS$6-$F179+1),$J179/2,$M179,TRUE))/(1-2*_xlfn.NORM.DIST(0,$J179/2,$M179,TRUE))*$D179+($K179="Steady Growth")*(AND(BT$6&gt;=$F179,BT$6&lt;=$H179)*((BT$6-$F179+1)/($J179*($J179+1)/2)*$D179))+($K179="custom")*CustCF!BN179</f>
        <v>0</v>
      </c>
      <c r="BU179" s="95">
        <f>($K179="Bell Curve")*(_xlfn.NORM.DIST(AND(BU$6&gt;=$F179,BU$6&lt;=$H179)*(BU$6-$F179+1),$J179/2,$M179,TRUE)-_xlfn.NORM.DIST(AND(BU$6&gt;=$F179,BU$6&lt;=$H179)*(BT$6-$F179+1),$J179/2,$M179,TRUE))/(1-2*_xlfn.NORM.DIST(0,$J179/2,$M179,TRUE))*$D179+($K179="Steady Growth")*(AND(BU$6&gt;=$F179,BU$6&lt;=$H179)*((BU$6-$F179+1)/($J179*($J179+1)/2)*$D179))+($K179="custom")*CustCF!BO179</f>
        <v>0</v>
      </c>
      <c r="BV179" s="95">
        <f>($K179="Bell Curve")*(_xlfn.NORM.DIST(AND(BV$6&gt;=$F179,BV$6&lt;=$H179)*(BV$6-$F179+1),$J179/2,$M179,TRUE)-_xlfn.NORM.DIST(AND(BV$6&gt;=$F179,BV$6&lt;=$H179)*(BU$6-$F179+1),$J179/2,$M179,TRUE))/(1-2*_xlfn.NORM.DIST(0,$J179/2,$M179,TRUE))*$D179+($K179="Steady Growth")*(AND(BV$6&gt;=$F179,BV$6&lt;=$H179)*((BV$6-$F179+1)/($J179*($J179+1)/2)*$D179))+($K179="custom")*CustCF!BP179</f>
        <v>0</v>
      </c>
      <c r="BW179" s="95">
        <f>($K179="Bell Curve")*(_xlfn.NORM.DIST(AND(BW$6&gt;=$F179,BW$6&lt;=$H179)*(BW$6-$F179+1),$J179/2,$M179,TRUE)-_xlfn.NORM.DIST(AND(BW$6&gt;=$F179,BW$6&lt;=$H179)*(BV$6-$F179+1),$J179/2,$M179,TRUE))/(1-2*_xlfn.NORM.DIST(0,$J179/2,$M179,TRUE))*$D179+($K179="Steady Growth")*(AND(BW$6&gt;=$F179,BW$6&lt;=$H179)*((BW$6-$F179+1)/($J179*($J179+1)/2)*$D179))+($K179="custom")*CustCF!BQ179</f>
        <v>0</v>
      </c>
      <c r="BX179" s="95">
        <f>($K179="Bell Curve")*(_xlfn.NORM.DIST(AND(BX$6&gt;=$F179,BX$6&lt;=$H179)*(BX$6-$F179+1),$J179/2,$M179,TRUE)-_xlfn.NORM.DIST(AND(BX$6&gt;=$F179,BX$6&lt;=$H179)*(BW$6-$F179+1),$J179/2,$M179,TRUE))/(1-2*_xlfn.NORM.DIST(0,$J179/2,$M179,TRUE))*$D179+($K179="Steady Growth")*(AND(BX$6&gt;=$F179,BX$6&lt;=$H179)*((BX$6-$F179+1)/($J179*($J179+1)/2)*$D179))+($K179="custom")*CustCF!BR179</f>
        <v>0</v>
      </c>
      <c r="BY179" s="95">
        <f>($K179="Bell Curve")*(_xlfn.NORM.DIST(AND(BY$6&gt;=$F179,BY$6&lt;=$H179)*(BY$6-$F179+1),$J179/2,$M179,TRUE)-_xlfn.NORM.DIST(AND(BY$6&gt;=$F179,BY$6&lt;=$H179)*(BX$6-$F179+1),$J179/2,$M179,TRUE))/(1-2*_xlfn.NORM.DIST(0,$J179/2,$M179,TRUE))*$D179+($K179="Steady Growth")*(AND(BY$6&gt;=$F179,BY$6&lt;=$H179)*((BY$6-$F179+1)/($J179*($J179+1)/2)*$D179))+($K179="custom")*CustCF!BS179</f>
        <v>0</v>
      </c>
      <c r="BZ179" s="95">
        <f>($K179="Bell Curve")*(_xlfn.NORM.DIST(AND(BZ$6&gt;=$F179,BZ$6&lt;=$H179)*(BZ$6-$F179+1),$J179/2,$M179,TRUE)-_xlfn.NORM.DIST(AND(BZ$6&gt;=$F179,BZ$6&lt;=$H179)*(BY$6-$F179+1),$J179/2,$M179,TRUE))/(1-2*_xlfn.NORM.DIST(0,$J179/2,$M179,TRUE))*$D179+($K179="Steady Growth")*(AND(BZ$6&gt;=$F179,BZ$6&lt;=$H179)*((BZ$6-$F179+1)/($J179*($J179+1)/2)*$D179))+($K179="custom")*CustCF!BT179</f>
        <v>0</v>
      </c>
      <c r="CA179" s="95">
        <f>($K179="Bell Curve")*(_xlfn.NORM.DIST(AND(CA$6&gt;=$F179,CA$6&lt;=$H179)*(CA$6-$F179+1),$J179/2,$M179,TRUE)-_xlfn.NORM.DIST(AND(CA$6&gt;=$F179,CA$6&lt;=$H179)*(BZ$6-$F179+1),$J179/2,$M179,TRUE))/(1-2*_xlfn.NORM.DIST(0,$J179/2,$M179,TRUE))*$D179+($K179="Steady Growth")*(AND(CA$6&gt;=$F179,CA$6&lt;=$H179)*((CA$6-$F179+1)/($J179*($J179+1)/2)*$D179))+($K179="custom")*CustCF!BU179</f>
        <v>0</v>
      </c>
      <c r="CB179" s="95">
        <f>($K179="Bell Curve")*(_xlfn.NORM.DIST(AND(CB$6&gt;=$F179,CB$6&lt;=$H179)*(CB$6-$F179+1),$J179/2,$M179,TRUE)-_xlfn.NORM.DIST(AND(CB$6&gt;=$F179,CB$6&lt;=$H179)*(CA$6-$F179+1),$J179/2,$M179,TRUE))/(1-2*_xlfn.NORM.DIST(0,$J179/2,$M179,TRUE))*$D179+($K179="Steady Growth")*(AND(CB$6&gt;=$F179,CB$6&lt;=$H179)*((CB$6-$F179+1)/($J179*($J179+1)/2)*$D179))+($K179="custom")*CustCF!BV179</f>
        <v>0</v>
      </c>
      <c r="CC179" s="95">
        <f>($K179="Bell Curve")*(_xlfn.NORM.DIST(AND(CC$6&gt;=$F179,CC$6&lt;=$H179)*(CC$6-$F179+1),$J179/2,$M179,TRUE)-_xlfn.NORM.DIST(AND(CC$6&gt;=$F179,CC$6&lt;=$H179)*(CB$6-$F179+1),$J179/2,$M179,TRUE))/(1-2*_xlfn.NORM.DIST(0,$J179/2,$M179,TRUE))*$D179+($K179="Steady Growth")*(AND(CC$6&gt;=$F179,CC$6&lt;=$H179)*((CC$6-$F179+1)/($J179*($J179+1)/2)*$D179))+($K179="custom")*CustCF!BW179</f>
        <v>0</v>
      </c>
      <c r="CD179" s="95">
        <f>($K179="Bell Curve")*(_xlfn.NORM.DIST(AND(CD$6&gt;=$F179,CD$6&lt;=$H179)*(CD$6-$F179+1),$J179/2,$M179,TRUE)-_xlfn.NORM.DIST(AND(CD$6&gt;=$F179,CD$6&lt;=$H179)*(CC$6-$F179+1),$J179/2,$M179,TRUE))/(1-2*_xlfn.NORM.DIST(0,$J179/2,$M179,TRUE))*$D179+($K179="Steady Growth")*(AND(CD$6&gt;=$F179,CD$6&lt;=$H179)*((CD$6-$F179+1)/($J179*($J179+1)/2)*$D179))+($K179="custom")*CustCF!BX179</f>
        <v>0</v>
      </c>
      <c r="CE179" s="95">
        <f>($K179="Bell Curve")*(_xlfn.NORM.DIST(AND(CE$6&gt;=$F179,CE$6&lt;=$H179)*(CE$6-$F179+1),$J179/2,$M179,TRUE)-_xlfn.NORM.DIST(AND(CE$6&gt;=$F179,CE$6&lt;=$H179)*(CD$6-$F179+1),$J179/2,$M179,TRUE))/(1-2*_xlfn.NORM.DIST(0,$J179/2,$M179,TRUE))*$D179+($K179="Steady Growth")*(AND(CE$6&gt;=$F179,CE$6&lt;=$H179)*((CE$6-$F179+1)/($J179*($J179+1)/2)*$D179))+($K179="custom")*CustCF!BY179</f>
        <v>0</v>
      </c>
      <c r="CF179" s="95">
        <f>($K179="Bell Curve")*(_xlfn.NORM.DIST(AND(CF$6&gt;=$F179,CF$6&lt;=$H179)*(CF$6-$F179+1),$J179/2,$M179,TRUE)-_xlfn.NORM.DIST(AND(CF$6&gt;=$F179,CF$6&lt;=$H179)*(CE$6-$F179+1),$J179/2,$M179,TRUE))/(1-2*_xlfn.NORM.DIST(0,$J179/2,$M179,TRUE))*$D179+($K179="Steady Growth")*(AND(CF$6&gt;=$F179,CF$6&lt;=$H179)*((CF$6-$F179+1)/($J179*($J179+1)/2)*$D179))+($K179="custom")*CustCF!BZ179</f>
        <v>0</v>
      </c>
      <c r="CG179" s="95">
        <f>($K179="Bell Curve")*(_xlfn.NORM.DIST(AND(CG$6&gt;=$F179,CG$6&lt;=$H179)*(CG$6-$F179+1),$J179/2,$M179,TRUE)-_xlfn.NORM.DIST(AND(CG$6&gt;=$F179,CG$6&lt;=$H179)*(CF$6-$F179+1),$J179/2,$M179,TRUE))/(1-2*_xlfn.NORM.DIST(0,$J179/2,$M179,TRUE))*$D179+($K179="Steady Growth")*(AND(CG$6&gt;=$F179,CG$6&lt;=$H179)*((CG$6-$F179+1)/($J179*($J179+1)/2)*$D179))+($K179="custom")*CustCF!CA179</f>
        <v>0</v>
      </c>
      <c r="CH179" s="95">
        <f>($K179="Bell Curve")*(_xlfn.NORM.DIST(AND(CH$6&gt;=$F179,CH$6&lt;=$H179)*(CH$6-$F179+1),$J179/2,$M179,TRUE)-_xlfn.NORM.DIST(AND(CH$6&gt;=$F179,CH$6&lt;=$H179)*(CG$6-$F179+1),$J179/2,$M179,TRUE))/(1-2*_xlfn.NORM.DIST(0,$J179/2,$M179,TRUE))*$D179+($K179="Steady Growth")*(AND(CH$6&gt;=$F179,CH$6&lt;=$H179)*((CH$6-$F179+1)/($J179*($J179+1)/2)*$D179))+($K179="custom")*CustCF!CB179</f>
        <v>0</v>
      </c>
      <c r="CI179" s="95">
        <f>($K179="Bell Curve")*(_xlfn.NORM.DIST(AND(CI$6&gt;=$F179,CI$6&lt;=$H179)*(CI$6-$F179+1),$J179/2,$M179,TRUE)-_xlfn.NORM.DIST(AND(CI$6&gt;=$F179,CI$6&lt;=$H179)*(CH$6-$F179+1),$J179/2,$M179,TRUE))/(1-2*_xlfn.NORM.DIST(0,$J179/2,$M179,TRUE))*$D179+($K179="Steady Growth")*(AND(CI$6&gt;=$F179,CI$6&lt;=$H179)*((CI$6-$F179+1)/($J179*($J179+1)/2)*$D179))+($K179="custom")*CustCF!CC179</f>
        <v>0</v>
      </c>
      <c r="CJ179" s="95">
        <f>($K179="Bell Curve")*(_xlfn.NORM.DIST(AND(CJ$6&gt;=$F179,CJ$6&lt;=$H179)*(CJ$6-$F179+1),$J179/2,$M179,TRUE)-_xlfn.NORM.DIST(AND(CJ$6&gt;=$F179,CJ$6&lt;=$H179)*(CI$6-$F179+1),$J179/2,$M179,TRUE))/(1-2*_xlfn.NORM.DIST(0,$J179/2,$M179,TRUE))*$D179+($K179="Steady Growth")*(AND(CJ$6&gt;=$F179,CJ$6&lt;=$H179)*((CJ$6-$F179+1)/($J179*($J179+1)/2)*$D179))+($K179="custom")*CustCF!CD179</f>
        <v>0</v>
      </c>
      <c r="CK179" s="95">
        <f>($K179="Bell Curve")*(_xlfn.NORM.DIST(AND(CK$6&gt;=$F179,CK$6&lt;=$H179)*(CK$6-$F179+1),$J179/2,$M179,TRUE)-_xlfn.NORM.DIST(AND(CK$6&gt;=$F179,CK$6&lt;=$H179)*(CJ$6-$F179+1),$J179/2,$M179,TRUE))/(1-2*_xlfn.NORM.DIST(0,$J179/2,$M179,TRUE))*$D179+($K179="Steady Growth")*(AND(CK$6&gt;=$F179,CK$6&lt;=$H179)*((CK$6-$F179+1)/($J179*($J179+1)/2)*$D179))+($K179="custom")*CustCF!CE179</f>
        <v>0</v>
      </c>
      <c r="CL179" s="95">
        <f>($K179="Bell Curve")*(_xlfn.NORM.DIST(AND(CL$6&gt;=$F179,CL$6&lt;=$H179)*(CL$6-$F179+1),$J179/2,$M179,TRUE)-_xlfn.NORM.DIST(AND(CL$6&gt;=$F179,CL$6&lt;=$H179)*(CK$6-$F179+1),$J179/2,$M179,TRUE))/(1-2*_xlfn.NORM.DIST(0,$J179/2,$M179,TRUE))*$D179+($K179="Steady Growth")*(AND(CL$6&gt;=$F179,CL$6&lt;=$H179)*((CL$6-$F179+1)/($J179*($J179+1)/2)*$D179))+($K179="custom")*CustCF!CF179</f>
        <v>0</v>
      </c>
      <c r="CM179" s="95">
        <f>($K179="Bell Curve")*(_xlfn.NORM.DIST(AND(CM$6&gt;=$F179,CM$6&lt;=$H179)*(CM$6-$F179+1),$J179/2,$M179,TRUE)-_xlfn.NORM.DIST(AND(CM$6&gt;=$F179,CM$6&lt;=$H179)*(CL$6-$F179+1),$J179/2,$M179,TRUE))/(1-2*_xlfn.NORM.DIST(0,$J179/2,$M179,TRUE))*$D179+($K179="Steady Growth")*(AND(CM$6&gt;=$F179,CM$6&lt;=$H179)*((CM$6-$F179+1)/($J179*($J179+1)/2)*$D179))+($K179="custom")*CustCF!CG179</f>
        <v>0</v>
      </c>
      <c r="CN179" s="95">
        <f>($K179="Bell Curve")*(_xlfn.NORM.DIST(AND(CN$6&gt;=$F179,CN$6&lt;=$H179)*(CN$6-$F179+1),$J179/2,$M179,TRUE)-_xlfn.NORM.DIST(AND(CN$6&gt;=$F179,CN$6&lt;=$H179)*(CM$6-$F179+1),$J179/2,$M179,TRUE))/(1-2*_xlfn.NORM.DIST(0,$J179/2,$M179,TRUE))*$D179+($K179="Steady Growth")*(AND(CN$6&gt;=$F179,CN$6&lt;=$H179)*((CN$6-$F179+1)/($J179*($J179+1)/2)*$D179))+($K179="custom")*CustCF!CH179</f>
        <v>0</v>
      </c>
      <c r="CO179" s="95">
        <f>($K179="Bell Curve")*(_xlfn.NORM.DIST(AND(CO$6&gt;=$F179,CO$6&lt;=$H179)*(CO$6-$F179+1),$J179/2,$M179,TRUE)-_xlfn.NORM.DIST(AND(CO$6&gt;=$F179,CO$6&lt;=$H179)*(CN$6-$F179+1),$J179/2,$M179,TRUE))/(1-2*_xlfn.NORM.DIST(0,$J179/2,$M179,TRUE))*$D179+($K179="Steady Growth")*(AND(CO$6&gt;=$F179,CO$6&lt;=$H179)*((CO$6-$F179+1)/($J179*($J179+1)/2)*$D179))+($K179="custom")*CustCF!CI179</f>
        <v>0</v>
      </c>
      <c r="CP179" s="95">
        <f>($K179="Bell Curve")*(_xlfn.NORM.DIST(AND(CP$6&gt;=$F179,CP$6&lt;=$H179)*(CP$6-$F179+1),$J179/2,$M179,TRUE)-_xlfn.NORM.DIST(AND(CP$6&gt;=$F179,CP$6&lt;=$H179)*(CO$6-$F179+1),$J179/2,$M179,TRUE))/(1-2*_xlfn.NORM.DIST(0,$J179/2,$M179,TRUE))*$D179+($K179="Steady Growth")*(AND(CP$6&gt;=$F179,CP$6&lt;=$H179)*((CP$6-$F179+1)/($J179*($J179+1)/2)*$D179))+($K179="custom")*CustCF!CJ179</f>
        <v>0</v>
      </c>
      <c r="CQ179" s="95">
        <f>($K179="Bell Curve")*(_xlfn.NORM.DIST(AND(CQ$6&gt;=$F179,CQ$6&lt;=$H179)*(CQ$6-$F179+1),$J179/2,$M179,TRUE)-_xlfn.NORM.DIST(AND(CQ$6&gt;=$F179,CQ$6&lt;=$H179)*(CP$6-$F179+1),$J179/2,$M179,TRUE))/(1-2*_xlfn.NORM.DIST(0,$J179/2,$M179,TRUE))*$D179+($K179="Steady Growth")*(AND(CQ$6&gt;=$F179,CQ$6&lt;=$H179)*((CQ$6-$F179+1)/($J179*($J179+1)/2)*$D179))+($K179="custom")*CustCF!CK179</f>
        <v>0</v>
      </c>
      <c r="CR179" s="95">
        <f>($K179="Bell Curve")*(_xlfn.NORM.DIST(AND(CR$6&gt;=$F179,CR$6&lt;=$H179)*(CR$6-$F179+1),$J179/2,$M179,TRUE)-_xlfn.NORM.DIST(AND(CR$6&gt;=$F179,CR$6&lt;=$H179)*(CQ$6-$F179+1),$J179/2,$M179,TRUE))/(1-2*_xlfn.NORM.DIST(0,$J179/2,$M179,TRUE))*$D179+($K179="Steady Growth")*(AND(CR$6&gt;=$F179,CR$6&lt;=$H179)*((CR$6-$F179+1)/($J179*($J179+1)/2)*$D179))+($K179="custom")*CustCF!CL179</f>
        <v>0</v>
      </c>
      <c r="CS179" s="95">
        <f>($K179="Bell Curve")*(_xlfn.NORM.DIST(AND(CS$6&gt;=$F179,CS$6&lt;=$H179)*(CS$6-$F179+1),$J179/2,$M179,TRUE)-_xlfn.NORM.DIST(AND(CS$6&gt;=$F179,CS$6&lt;=$H179)*(CR$6-$F179+1),$J179/2,$M179,TRUE))/(1-2*_xlfn.NORM.DIST(0,$J179/2,$M179,TRUE))*$D179+($K179="Steady Growth")*(AND(CS$6&gt;=$F179,CS$6&lt;=$H179)*((CS$6-$F179+1)/($J179*($J179+1)/2)*$D179))+($K179="custom")*CustCF!CM179</f>
        <v>0</v>
      </c>
      <c r="CT179" s="95">
        <f>($K179="Bell Curve")*(_xlfn.NORM.DIST(AND(CT$6&gt;=$F179,CT$6&lt;=$H179)*(CT$6-$F179+1),$J179/2,$M179,TRUE)-_xlfn.NORM.DIST(AND(CT$6&gt;=$F179,CT$6&lt;=$H179)*(CS$6-$F179+1),$J179/2,$M179,TRUE))/(1-2*_xlfn.NORM.DIST(0,$J179/2,$M179,TRUE))*$D179+($K179="Steady Growth")*(AND(CT$6&gt;=$F179,CT$6&lt;=$H179)*((CT$6-$F179+1)/($J179*($J179+1)/2)*$D179))+($K179="custom")*CustCF!CN179</f>
        <v>0</v>
      </c>
      <c r="CU179" s="95">
        <f>($K179="Bell Curve")*(_xlfn.NORM.DIST(AND(CU$6&gt;=$F179,CU$6&lt;=$H179)*(CU$6-$F179+1),$J179/2,$M179,TRUE)-_xlfn.NORM.DIST(AND(CU$6&gt;=$F179,CU$6&lt;=$H179)*(CT$6-$F179+1),$J179/2,$M179,TRUE))/(1-2*_xlfn.NORM.DIST(0,$J179/2,$M179,TRUE))*$D179+($K179="Steady Growth")*(AND(CU$6&gt;=$F179,CU$6&lt;=$H179)*((CU$6-$F179+1)/($J179*($J179+1)/2)*$D179))+($K179="custom")*CustCF!CO179</f>
        <v>0</v>
      </c>
      <c r="CV179" s="95">
        <f>($K179="Bell Curve")*(_xlfn.NORM.DIST(AND(CV$6&gt;=$F179,CV$6&lt;=$H179)*(CV$6-$F179+1),$J179/2,$M179,TRUE)-_xlfn.NORM.DIST(AND(CV$6&gt;=$F179,CV$6&lt;=$H179)*(CU$6-$F179+1),$J179/2,$M179,TRUE))/(1-2*_xlfn.NORM.DIST(0,$J179/2,$M179,TRUE))*$D179+($K179="Steady Growth")*(AND(CV$6&gt;=$F179,CV$6&lt;=$H179)*((CV$6-$F179+1)/($J179*($J179+1)/2)*$D179))+($K179="custom")*CustCF!CP179</f>
        <v>0</v>
      </c>
      <c r="CW179" s="95">
        <f>($K179="Bell Curve")*(_xlfn.NORM.DIST(AND(CW$6&gt;=$F179,CW$6&lt;=$H179)*(CW$6-$F179+1),$J179/2,$M179,TRUE)-_xlfn.NORM.DIST(AND(CW$6&gt;=$F179,CW$6&lt;=$H179)*(CV$6-$F179+1),$J179/2,$M179,TRUE))/(1-2*_xlfn.NORM.DIST(0,$J179/2,$M179,TRUE))*$D179+($K179="Steady Growth")*(AND(CW$6&gt;=$F179,CW$6&lt;=$H179)*((CW$6-$F179+1)/($J179*($J179+1)/2)*$D179))+($K179="custom")*CustCF!CQ179</f>
        <v>0</v>
      </c>
      <c r="CX179" s="95">
        <f>($K179="Bell Curve")*(_xlfn.NORM.DIST(AND(CX$6&gt;=$F179,CX$6&lt;=$H179)*(CX$6-$F179+1),$J179/2,$M179,TRUE)-_xlfn.NORM.DIST(AND(CX$6&gt;=$F179,CX$6&lt;=$H179)*(CW$6-$F179+1),$J179/2,$M179,TRUE))/(1-2*_xlfn.NORM.DIST(0,$J179/2,$M179,TRUE))*$D179+($K179="Steady Growth")*(AND(CX$6&gt;=$F179,CX$6&lt;=$H179)*((CX$6-$F179+1)/($J179*($J179+1)/2)*$D179))+($K179="custom")*CustCF!CR179</f>
        <v>0</v>
      </c>
      <c r="CY179" s="95">
        <f>($K179="Bell Curve")*(_xlfn.NORM.DIST(AND(CY$6&gt;=$F179,CY$6&lt;=$H179)*(CY$6-$F179+1),$J179/2,$M179,TRUE)-_xlfn.NORM.DIST(AND(CY$6&gt;=$F179,CY$6&lt;=$H179)*(CX$6-$F179+1),$J179/2,$M179,TRUE))/(1-2*_xlfn.NORM.DIST(0,$J179/2,$M179,TRUE))*$D179+($K179="Steady Growth")*(AND(CY$6&gt;=$F179,CY$6&lt;=$H179)*((CY$6-$F179+1)/($J179*($J179+1)/2)*$D179))+($K179="custom")*CustCF!CS179</f>
        <v>0</v>
      </c>
      <c r="CZ179" s="95">
        <f>($K179="Bell Curve")*(_xlfn.NORM.DIST(AND(CZ$6&gt;=$F179,CZ$6&lt;=$H179)*(CZ$6-$F179+1),$J179/2,$M179,TRUE)-_xlfn.NORM.DIST(AND(CZ$6&gt;=$F179,CZ$6&lt;=$H179)*(CY$6-$F179+1),$J179/2,$M179,TRUE))/(1-2*_xlfn.NORM.DIST(0,$J179/2,$M179,TRUE))*$D179+($K179="Steady Growth")*(AND(CZ$6&gt;=$F179,CZ$6&lt;=$H179)*((CZ$6-$F179+1)/($J179*($J179+1)/2)*$D179))+($K179="custom")*CustCF!CT179</f>
        <v>0</v>
      </c>
      <c r="DA179" s="95">
        <f>($K179="Bell Curve")*(_xlfn.NORM.DIST(AND(DA$6&gt;=$F179,DA$6&lt;=$H179)*(DA$6-$F179+1),$J179/2,$M179,TRUE)-_xlfn.NORM.DIST(AND(DA$6&gt;=$F179,DA$6&lt;=$H179)*(CZ$6-$F179+1),$J179/2,$M179,TRUE))/(1-2*_xlfn.NORM.DIST(0,$J179/2,$M179,TRUE))*$D179+($K179="Steady Growth")*(AND(DA$6&gt;=$F179,DA$6&lt;=$H179)*((DA$6-$F179+1)/($J179*($J179+1)/2)*$D179))+($K179="custom")*CustCF!CU179</f>
        <v>0</v>
      </c>
      <c r="DB179" s="95">
        <f>($K179="Bell Curve")*(_xlfn.NORM.DIST(AND(DB$6&gt;=$F179,DB$6&lt;=$H179)*(DB$6-$F179+1),$J179/2,$M179,TRUE)-_xlfn.NORM.DIST(AND(DB$6&gt;=$F179,DB$6&lt;=$H179)*(DA$6-$F179+1),$J179/2,$M179,TRUE))/(1-2*_xlfn.NORM.DIST(0,$J179/2,$M179,TRUE))*$D179+($K179="Steady Growth")*(AND(DB$6&gt;=$F179,DB$6&lt;=$H179)*((DB$6-$F179+1)/($J179*($J179+1)/2)*$D179))+($K179="custom")*CustCF!CV179</f>
        <v>0</v>
      </c>
      <c r="DC179" s="95">
        <f>($K179="Bell Curve")*(_xlfn.NORM.DIST(AND(DC$6&gt;=$F179,DC$6&lt;=$H179)*(DC$6-$F179+1),$J179/2,$M179,TRUE)-_xlfn.NORM.DIST(AND(DC$6&gt;=$F179,DC$6&lt;=$H179)*(DB$6-$F179+1),$J179/2,$M179,TRUE))/(1-2*_xlfn.NORM.DIST(0,$J179/2,$M179,TRUE))*$D179+($K179="Steady Growth")*(AND(DC$6&gt;=$F179,DC$6&lt;=$H179)*((DC$6-$F179+1)/($J179*($J179+1)/2)*$D179))+($K179="custom")*CustCF!CW179</f>
        <v>0</v>
      </c>
      <c r="DD179" s="95">
        <f>($K179="Bell Curve")*(_xlfn.NORM.DIST(AND(DD$6&gt;=$F179,DD$6&lt;=$H179)*(DD$6-$F179+1),$J179/2,$M179,TRUE)-_xlfn.NORM.DIST(AND(DD$6&gt;=$F179,DD$6&lt;=$H179)*(DC$6-$F179+1),$J179/2,$M179,TRUE))/(1-2*_xlfn.NORM.DIST(0,$J179/2,$M179,TRUE))*$D179+($K179="Steady Growth")*(AND(DD$6&gt;=$F179,DD$6&lt;=$H179)*((DD$6-$F179+1)/($J179*($J179+1)/2)*$D179))+($K179="custom")*CustCF!CX179</f>
        <v>0</v>
      </c>
      <c r="DE179" s="95">
        <f>($K179="Bell Curve")*(_xlfn.NORM.DIST(AND(DE$6&gt;=$F179,DE$6&lt;=$H179)*(DE$6-$F179+1),$J179/2,$M179,TRUE)-_xlfn.NORM.DIST(AND(DE$6&gt;=$F179,DE$6&lt;=$H179)*(DD$6-$F179+1),$J179/2,$M179,TRUE))/(1-2*_xlfn.NORM.DIST(0,$J179/2,$M179,TRUE))*$D179+($K179="Steady Growth")*(AND(DE$6&gt;=$F179,DE$6&lt;=$H179)*((DE$6-$F179+1)/($J179*($J179+1)/2)*$D179))+($K179="custom")*CustCF!CY179</f>
        <v>0</v>
      </c>
      <c r="DF179" s="95">
        <f>($K179="Bell Curve")*(_xlfn.NORM.DIST(AND(DF$6&gt;=$F179,DF$6&lt;=$H179)*(DF$6-$F179+1),$J179/2,$M179,TRUE)-_xlfn.NORM.DIST(AND(DF$6&gt;=$F179,DF$6&lt;=$H179)*(DE$6-$F179+1),$J179/2,$M179,TRUE))/(1-2*_xlfn.NORM.DIST(0,$J179/2,$M179,TRUE))*$D179+($K179="Steady Growth")*(AND(DF$6&gt;=$F179,DF$6&lt;=$H179)*((DF$6-$F179+1)/($J179*($J179+1)/2)*$D179))+($K179="custom")*CustCF!CZ179</f>
        <v>0</v>
      </c>
      <c r="DG179" s="95">
        <f>($K179="Bell Curve")*(_xlfn.NORM.DIST(AND(DG$6&gt;=$F179,DG$6&lt;=$H179)*(DG$6-$F179+1),$J179/2,$M179,TRUE)-_xlfn.NORM.DIST(AND(DG$6&gt;=$F179,DG$6&lt;=$H179)*(DF$6-$F179+1),$J179/2,$M179,TRUE))/(1-2*_xlfn.NORM.DIST(0,$J179/2,$M179,TRUE))*$D179+($K179="Steady Growth")*(AND(DG$6&gt;=$F179,DG$6&lt;=$H179)*((DG$6-$F179+1)/($J179*($J179+1)/2)*$D179))+($K179="custom")*CustCF!DA179</f>
        <v>0</v>
      </c>
      <c r="DH179" s="95">
        <f>($K179="Bell Curve")*(_xlfn.NORM.DIST(AND(DH$6&gt;=$F179,DH$6&lt;=$H179)*(DH$6-$F179+1),$J179/2,$M179,TRUE)-_xlfn.NORM.DIST(AND(DH$6&gt;=$F179,DH$6&lt;=$H179)*(DG$6-$F179+1),$J179/2,$M179,TRUE))/(1-2*_xlfn.NORM.DIST(0,$J179/2,$M179,TRUE))*$D179+($K179="Steady Growth")*(AND(DH$6&gt;=$F179,DH$6&lt;=$H179)*((DH$6-$F179+1)/($J179*($J179+1)/2)*$D179))+($K179="custom")*CustCF!DB179</f>
        <v>0</v>
      </c>
      <c r="DI179" s="95">
        <f>($K179="Bell Curve")*(_xlfn.NORM.DIST(AND(DI$6&gt;=$F179,DI$6&lt;=$H179)*(DI$6-$F179+1),$J179/2,$M179,TRUE)-_xlfn.NORM.DIST(AND(DI$6&gt;=$F179,DI$6&lt;=$H179)*(DH$6-$F179+1),$J179/2,$M179,TRUE))/(1-2*_xlfn.NORM.DIST(0,$J179/2,$M179,TRUE))*$D179+($K179="Steady Growth")*(AND(DI$6&gt;=$F179,DI$6&lt;=$H179)*((DI$6-$F179+1)/($J179*($J179+1)/2)*$D179))+($K179="custom")*CustCF!DC179</f>
        <v>0</v>
      </c>
      <c r="DJ179" s="95">
        <f>($K179="Bell Curve")*(_xlfn.NORM.DIST(AND(DJ$6&gt;=$F179,DJ$6&lt;=$H179)*(DJ$6-$F179+1),$J179/2,$M179,TRUE)-_xlfn.NORM.DIST(AND(DJ$6&gt;=$F179,DJ$6&lt;=$H179)*(DI$6-$F179+1),$J179/2,$M179,TRUE))/(1-2*_xlfn.NORM.DIST(0,$J179/2,$M179,TRUE))*$D179+($K179="Steady Growth")*(AND(DJ$6&gt;=$F179,DJ$6&lt;=$H179)*((DJ$6-$F179+1)/($J179*($J179+1)/2)*$D179))+($K179="custom")*CustCF!DD179</f>
        <v>0</v>
      </c>
      <c r="DK179" s="95">
        <f>($K179="Bell Curve")*(_xlfn.NORM.DIST(AND(DK$6&gt;=$F179,DK$6&lt;=$H179)*(DK$6-$F179+1),$J179/2,$M179,TRUE)-_xlfn.NORM.DIST(AND(DK$6&gt;=$F179,DK$6&lt;=$H179)*(DJ$6-$F179+1),$J179/2,$M179,TRUE))/(1-2*_xlfn.NORM.DIST(0,$J179/2,$M179,TRUE))*$D179+($K179="Steady Growth")*(AND(DK$6&gt;=$F179,DK$6&lt;=$H179)*((DK$6-$F179+1)/($J179*($J179+1)/2)*$D179))+($K179="custom")*CustCF!DE179</f>
        <v>0</v>
      </c>
      <c r="DL179" s="95">
        <f>($K179="Bell Curve")*(_xlfn.NORM.DIST(AND(DL$6&gt;=$F179,DL$6&lt;=$H179)*(DL$6-$F179+1),$J179/2,$M179,TRUE)-_xlfn.NORM.DIST(AND(DL$6&gt;=$F179,DL$6&lt;=$H179)*(DK$6-$F179+1),$J179/2,$M179,TRUE))/(1-2*_xlfn.NORM.DIST(0,$J179/2,$M179,TRUE))*$D179+($K179="Steady Growth")*(AND(DL$6&gt;=$F179,DL$6&lt;=$H179)*((DL$6-$F179+1)/($J179*($J179+1)/2)*$D179))+($K179="custom")*CustCF!DF179</f>
        <v>0</v>
      </c>
      <c r="DM179" s="95">
        <f>($K179="Bell Curve")*(_xlfn.NORM.DIST(AND(DM$6&gt;=$F179,DM$6&lt;=$H179)*(DM$6-$F179+1),$J179/2,$M179,TRUE)-_xlfn.NORM.DIST(AND(DM$6&gt;=$F179,DM$6&lt;=$H179)*(DL$6-$F179+1),$J179/2,$M179,TRUE))/(1-2*_xlfn.NORM.DIST(0,$J179/2,$M179,TRUE))*$D179+($K179="Steady Growth")*(AND(DM$6&gt;=$F179,DM$6&lt;=$H179)*((DM$6-$F179+1)/($J179*($J179+1)/2)*$D179))+($K179="custom")*CustCF!DG179</f>
        <v>0</v>
      </c>
      <c r="DN179" s="95">
        <f>($K179="Bell Curve")*(_xlfn.NORM.DIST(AND(DN$6&gt;=$F179,DN$6&lt;=$H179)*(DN$6-$F179+1),$J179/2,$M179,TRUE)-_xlfn.NORM.DIST(AND(DN$6&gt;=$F179,DN$6&lt;=$H179)*(DM$6-$F179+1),$J179/2,$M179,TRUE))/(1-2*_xlfn.NORM.DIST(0,$J179/2,$M179,TRUE))*$D179+($K179="Steady Growth")*(AND(DN$6&gt;=$F179,DN$6&lt;=$H179)*((DN$6-$F179+1)/($J179*($J179+1)/2)*$D179))+($K179="custom")*CustCF!DH179</f>
        <v>0</v>
      </c>
      <c r="DO179" s="95">
        <f>($K179="Bell Curve")*(_xlfn.NORM.DIST(AND(DO$6&gt;=$F179,DO$6&lt;=$H179)*(DO$6-$F179+1),$J179/2,$M179,TRUE)-_xlfn.NORM.DIST(AND(DO$6&gt;=$F179,DO$6&lt;=$H179)*(DN$6-$F179+1),$J179/2,$M179,TRUE))/(1-2*_xlfn.NORM.DIST(0,$J179/2,$M179,TRUE))*$D179+($K179="Steady Growth")*(AND(DO$6&gt;=$F179,DO$6&lt;=$H179)*((DO$6-$F179+1)/($J179*($J179+1)/2)*$D179))+($K179="custom")*CustCF!DI179</f>
        <v>0</v>
      </c>
      <c r="DP179" s="95">
        <f>($K179="Bell Curve")*(_xlfn.NORM.DIST(AND(DP$6&gt;=$F179,DP$6&lt;=$H179)*(DP$6-$F179+1),$J179/2,$M179,TRUE)-_xlfn.NORM.DIST(AND(DP$6&gt;=$F179,DP$6&lt;=$H179)*(DO$6-$F179+1),$J179/2,$M179,TRUE))/(1-2*_xlfn.NORM.DIST(0,$J179/2,$M179,TRUE))*$D179+($K179="Steady Growth")*(AND(DP$6&gt;=$F179,DP$6&lt;=$H179)*((DP$6-$F179+1)/($J179*($J179+1)/2)*$D179))+($K179="custom")*CustCF!DJ179</f>
        <v>0</v>
      </c>
      <c r="DQ179" s="95">
        <f>($K179="Bell Curve")*(_xlfn.NORM.DIST(AND(DQ$6&gt;=$F179,DQ$6&lt;=$H179)*(DQ$6-$F179+1),$J179/2,$M179,TRUE)-_xlfn.NORM.DIST(AND(DQ$6&gt;=$F179,DQ$6&lt;=$H179)*(DP$6-$F179+1),$J179/2,$M179,TRUE))/(1-2*_xlfn.NORM.DIST(0,$J179/2,$M179,TRUE))*$D179+($K179="Steady Growth")*(AND(DQ$6&gt;=$F179,DQ$6&lt;=$H179)*((DQ$6-$F179+1)/($J179*($J179+1)/2)*$D179))+($K179="custom")*CustCF!DK179</f>
        <v>0</v>
      </c>
      <c r="DR179" s="95">
        <f>($K179="Bell Curve")*(_xlfn.NORM.DIST(AND(DR$6&gt;=$F179,DR$6&lt;=$H179)*(DR$6-$F179+1),$J179/2,$M179,TRUE)-_xlfn.NORM.DIST(AND(DR$6&gt;=$F179,DR$6&lt;=$H179)*(DQ$6-$F179+1),$J179/2,$M179,TRUE))/(1-2*_xlfn.NORM.DIST(0,$J179/2,$M179,TRUE))*$D179+($K179="Steady Growth")*(AND(DR$6&gt;=$F179,DR$6&lt;=$H179)*((DR$6-$F179+1)/($J179*($J179+1)/2)*$D179))+($K179="custom")*CustCF!DL179</f>
        <v>0</v>
      </c>
      <c r="DS179" s="95">
        <f>($K179="Bell Curve")*(_xlfn.NORM.DIST(AND(DS$6&gt;=$F179,DS$6&lt;=$H179)*(DS$6-$F179+1),$J179/2,$M179,TRUE)-_xlfn.NORM.DIST(AND(DS$6&gt;=$F179,DS$6&lt;=$H179)*(DR$6-$F179+1),$J179/2,$M179,TRUE))/(1-2*_xlfn.NORM.DIST(0,$J179/2,$M179,TRUE))*$D179+($K179="Steady Growth")*(AND(DS$6&gt;=$F179,DS$6&lt;=$H179)*((DS$6-$F179+1)/($J179*($J179+1)/2)*$D179))+($K179="custom")*CustCF!DM179</f>
        <v>0</v>
      </c>
      <c r="DT179" s="95">
        <f>($K179="Bell Curve")*(_xlfn.NORM.DIST(AND(DT$6&gt;=$F179,DT$6&lt;=$H179)*(DT$6-$F179+1),$J179/2,$M179,TRUE)-_xlfn.NORM.DIST(AND(DT$6&gt;=$F179,DT$6&lt;=$H179)*(DS$6-$F179+1),$J179/2,$M179,TRUE))/(1-2*_xlfn.NORM.DIST(0,$J179/2,$M179,TRUE))*$D179+($K179="Steady Growth")*(AND(DT$6&gt;=$F179,DT$6&lt;=$H179)*((DT$6-$F179+1)/($J179*($J179+1)/2)*$D179))+($K179="custom")*CustCF!DN179</f>
        <v>0</v>
      </c>
      <c r="DU179" s="95">
        <f>($K179="Bell Curve")*(_xlfn.NORM.DIST(AND(DU$6&gt;=$F179,DU$6&lt;=$H179)*(DU$6-$F179+1),$J179/2,$M179,TRUE)-_xlfn.NORM.DIST(AND(DU$6&gt;=$F179,DU$6&lt;=$H179)*(DT$6-$F179+1),$J179/2,$M179,TRUE))/(1-2*_xlfn.NORM.DIST(0,$J179/2,$M179,TRUE))*$D179+($K179="Steady Growth")*(AND(DU$6&gt;=$F179,DU$6&lt;=$H179)*((DU$6-$F179+1)/($J179*($J179+1)/2)*$D179))+($K179="custom")*CustCF!DO179</f>
        <v>0</v>
      </c>
      <c r="DV179" s="95">
        <f>($K179="Bell Curve")*(_xlfn.NORM.DIST(AND(DV$6&gt;=$F179,DV$6&lt;=$H179)*(DV$6-$F179+1),$J179/2,$M179,TRUE)-_xlfn.NORM.DIST(AND(DV$6&gt;=$F179,DV$6&lt;=$H179)*(DU$6-$F179+1),$J179/2,$M179,TRUE))/(1-2*_xlfn.NORM.DIST(0,$J179/2,$M179,TRUE))*$D179+($K179="Steady Growth")*(AND(DV$6&gt;=$F179,DV$6&lt;=$H179)*((DV$6-$F179+1)/($J179*($J179+1)/2)*$D179))+($K179="custom")*CustCF!DP179</f>
        <v>0</v>
      </c>
      <c r="DW179" s="95">
        <f>($K179="Bell Curve")*(_xlfn.NORM.DIST(AND(DW$6&gt;=$F179,DW$6&lt;=$H179)*(DW$6-$F179+1),$J179/2,$M179,TRUE)-_xlfn.NORM.DIST(AND(DW$6&gt;=$F179,DW$6&lt;=$H179)*(DV$6-$F179+1),$J179/2,$M179,TRUE))/(1-2*_xlfn.NORM.DIST(0,$J179/2,$M179,TRUE))*$D179+($K179="Steady Growth")*(AND(DW$6&gt;=$F179,DW$6&lt;=$H179)*((DW$6-$F179+1)/($J179*($J179+1)/2)*$D179))+($K179="custom")*CustCF!DQ179</f>
        <v>0</v>
      </c>
      <c r="DX179" s="95">
        <f>($K179="Bell Curve")*(_xlfn.NORM.DIST(AND(DX$6&gt;=$F179,DX$6&lt;=$H179)*(DX$6-$F179+1),$J179/2,$M179,TRUE)-_xlfn.NORM.DIST(AND(DX$6&gt;=$F179,DX$6&lt;=$H179)*(DW$6-$F179+1),$J179/2,$M179,TRUE))/(1-2*_xlfn.NORM.DIST(0,$J179/2,$M179,TRUE))*$D179+($K179="Steady Growth")*(AND(DX$6&gt;=$F179,DX$6&lt;=$H179)*((DX$6-$F179+1)/($J179*($J179+1)/2)*$D179))+($K179="custom")*CustCF!DR179</f>
        <v>0</v>
      </c>
      <c r="DY179" s="95">
        <f>($K179="Bell Curve")*(_xlfn.NORM.DIST(AND(DY$6&gt;=$F179,DY$6&lt;=$H179)*(DY$6-$F179+1),$J179/2,$M179,TRUE)-_xlfn.NORM.DIST(AND(DY$6&gt;=$F179,DY$6&lt;=$H179)*(DX$6-$F179+1),$J179/2,$M179,TRUE))/(1-2*_xlfn.NORM.DIST(0,$J179/2,$M179,TRUE))*$D179+($K179="Steady Growth")*(AND(DY$6&gt;=$F179,DY$6&lt;=$H179)*((DY$6-$F179+1)/($J179*($J179+1)/2)*$D179))+($K179="custom")*CustCF!DS179</f>
        <v>0</v>
      </c>
      <c r="DZ179" s="95">
        <f>($K179="Bell Curve")*(_xlfn.NORM.DIST(AND(DZ$6&gt;=$F179,DZ$6&lt;=$H179)*(DZ$6-$F179+1),$J179/2,$M179,TRUE)-_xlfn.NORM.DIST(AND(DZ$6&gt;=$F179,DZ$6&lt;=$H179)*(DY$6-$F179+1),$J179/2,$M179,TRUE))/(1-2*_xlfn.NORM.DIST(0,$J179/2,$M179,TRUE))*$D179+($K179="Steady Growth")*(AND(DZ$6&gt;=$F179,DZ$6&lt;=$H179)*((DZ$6-$F179+1)/($J179*($J179+1)/2)*$D179))+($K179="custom")*CustCF!DT179</f>
        <v>0</v>
      </c>
      <c r="EA179" s="95">
        <f>($K179="Bell Curve")*(_xlfn.NORM.DIST(AND(EA$6&gt;=$F179,EA$6&lt;=$H179)*(EA$6-$F179+1),$J179/2,$M179,TRUE)-_xlfn.NORM.DIST(AND(EA$6&gt;=$F179,EA$6&lt;=$H179)*(DZ$6-$F179+1),$J179/2,$M179,TRUE))/(1-2*_xlfn.NORM.DIST(0,$J179/2,$M179,TRUE))*$D179+($K179="Steady Growth")*(AND(EA$6&gt;=$F179,EA$6&lt;=$H179)*((EA$6-$F179+1)/($J179*($J179+1)/2)*$D179))+($K179="custom")*CustCF!DU179</f>
        <v>0</v>
      </c>
      <c r="EB179" s="95">
        <f>($K179="Bell Curve")*(_xlfn.NORM.DIST(AND(EB$6&gt;=$F179,EB$6&lt;=$H179)*(EB$6-$F179+1),$J179/2,$M179,TRUE)-_xlfn.NORM.DIST(AND(EB$6&gt;=$F179,EB$6&lt;=$H179)*(EA$6-$F179+1),$J179/2,$M179,TRUE))/(1-2*_xlfn.NORM.DIST(0,$J179/2,$M179,TRUE))*$D179+($K179="Steady Growth")*(AND(EB$6&gt;=$F179,EB$6&lt;=$H179)*((EB$6-$F179+1)/($J179*($J179+1)/2)*$D179))+($K179="custom")*CustCF!DV179</f>
        <v>0</v>
      </c>
      <c r="EC179" s="95">
        <f>($K179="Bell Curve")*(_xlfn.NORM.DIST(AND(EC$6&gt;=$F179,EC$6&lt;=$H179)*(EC$6-$F179+1),$J179/2,$M179,TRUE)-_xlfn.NORM.DIST(AND(EC$6&gt;=$F179,EC$6&lt;=$H179)*(EB$6-$F179+1),$J179/2,$M179,TRUE))/(1-2*_xlfn.NORM.DIST(0,$J179/2,$M179,TRUE))*$D179+($K179="Steady Growth")*(AND(EC$6&gt;=$F179,EC$6&lt;=$H179)*((EC$6-$F179+1)/($J179*($J179+1)/2)*$D179))+($K179="custom")*CustCF!DW179</f>
        <v>0</v>
      </c>
      <c r="ED179" s="95">
        <f>($K179="Bell Curve")*(_xlfn.NORM.DIST(AND(ED$6&gt;=$F179,ED$6&lt;=$H179)*(ED$6-$F179+1),$J179/2,$M179,TRUE)-_xlfn.NORM.DIST(AND(ED$6&gt;=$F179,ED$6&lt;=$H179)*(EC$6-$F179+1),$J179/2,$M179,TRUE))/(1-2*_xlfn.NORM.DIST(0,$J179/2,$M179,TRUE))*$D179+($K179="Steady Growth")*(AND(ED$6&gt;=$F179,ED$6&lt;=$H179)*((ED$6-$F179+1)/($J179*($J179+1)/2)*$D179))+($K179="custom")*CustCF!DX179</f>
        <v>0</v>
      </c>
      <c r="EE179" s="95">
        <f>($K179="Bell Curve")*(_xlfn.NORM.DIST(AND(EE$6&gt;=$F179,EE$6&lt;=$H179)*(EE$6-$F179+1),$J179/2,$M179,TRUE)-_xlfn.NORM.DIST(AND(EE$6&gt;=$F179,EE$6&lt;=$H179)*(ED$6-$F179+1),$J179/2,$M179,TRUE))/(1-2*_xlfn.NORM.DIST(0,$J179/2,$M179,TRUE))*$D179+($K179="Steady Growth")*(AND(EE$6&gt;=$F179,EE$6&lt;=$H179)*((EE$6-$F179+1)/($J179*($J179+1)/2)*$D179))+($K179="custom")*CustCF!DY179</f>
        <v>0</v>
      </c>
      <c r="EF179" s="95">
        <f>($K179="Bell Curve")*(_xlfn.NORM.DIST(AND(EF$6&gt;=$F179,EF$6&lt;=$H179)*(EF$6-$F179+1),$J179/2,$M179,TRUE)-_xlfn.NORM.DIST(AND(EF$6&gt;=$F179,EF$6&lt;=$H179)*(EE$6-$F179+1),$J179/2,$M179,TRUE))/(1-2*_xlfn.NORM.DIST(0,$J179/2,$M179,TRUE))*$D179+($K179="Steady Growth")*(AND(EF$6&gt;=$F179,EF$6&lt;=$H179)*((EF$6-$F179+1)/($J179*($J179+1)/2)*$D179))+($K179="custom")*CustCF!DZ179</f>
        <v>0</v>
      </c>
      <c r="EG179" s="95">
        <f>($K179="Bell Curve")*(_xlfn.NORM.DIST(AND(EG$6&gt;=$F179,EG$6&lt;=$H179)*(EG$6-$F179+1),$J179/2,$M179,TRUE)-_xlfn.NORM.DIST(AND(EG$6&gt;=$F179,EG$6&lt;=$H179)*(EF$6-$F179+1),$J179/2,$M179,TRUE))/(1-2*_xlfn.NORM.DIST(0,$J179/2,$M179,TRUE))*$D179+($K179="Steady Growth")*(AND(EG$6&gt;=$F179,EG$6&lt;=$H179)*((EG$6-$F179+1)/($J179*($J179+1)/2)*$D179))+($K179="custom")*CustCF!EA179</f>
        <v>0</v>
      </c>
      <c r="EH179" s="95">
        <f>($K179="Bell Curve")*(_xlfn.NORM.DIST(AND(EH$6&gt;=$F179,EH$6&lt;=$H179)*(EH$6-$F179+1),$J179/2,$M179,TRUE)-_xlfn.NORM.DIST(AND(EH$6&gt;=$F179,EH$6&lt;=$H179)*(EG$6-$F179+1),$J179/2,$M179,TRUE))/(1-2*_xlfn.NORM.DIST(0,$J179/2,$M179,TRUE))*$D179+($K179="Steady Growth")*(AND(EH$6&gt;=$F179,EH$6&lt;=$H179)*((EH$6-$F179+1)/($J179*($J179+1)/2)*$D179))+($K179="custom")*CustCF!EB179</f>
        <v>0</v>
      </c>
      <c r="EI179" s="95">
        <f>($K179="Bell Curve")*(_xlfn.NORM.DIST(AND(EI$6&gt;=$F179,EI$6&lt;=$H179)*(EI$6-$F179+1),$J179/2,$M179,TRUE)-_xlfn.NORM.DIST(AND(EI$6&gt;=$F179,EI$6&lt;=$H179)*(EH$6-$F179+1),$J179/2,$M179,TRUE))/(1-2*_xlfn.NORM.DIST(0,$J179/2,$M179,TRUE))*$D179+($K179="Steady Growth")*(AND(EI$6&gt;=$F179,EI$6&lt;=$H179)*((EI$6-$F179+1)/($J179*($J179+1)/2)*$D179))+($K179="custom")*CustCF!EC179</f>
        <v>0</v>
      </c>
      <c r="EJ179" s="95">
        <f>($K179="Bell Curve")*(_xlfn.NORM.DIST(AND(EJ$6&gt;=$F179,EJ$6&lt;=$H179)*(EJ$6-$F179+1),$J179/2,$M179,TRUE)-_xlfn.NORM.DIST(AND(EJ$6&gt;=$F179,EJ$6&lt;=$H179)*(EI$6-$F179+1),$J179/2,$M179,TRUE))/(1-2*_xlfn.NORM.DIST(0,$J179/2,$M179,TRUE))*$D179+($K179="Steady Growth")*(AND(EJ$6&gt;=$F179,EJ$6&lt;=$H179)*((EJ$6-$F179+1)/($J179*($J179+1)/2)*$D179))+($K179="custom")*CustCF!ED179</f>
        <v>0</v>
      </c>
      <c r="EK179" s="95">
        <f>($K179="Bell Curve")*(_xlfn.NORM.DIST(AND(EK$6&gt;=$F179,EK$6&lt;=$H179)*(EK$6-$F179+1),$J179/2,$M179,TRUE)-_xlfn.NORM.DIST(AND(EK$6&gt;=$F179,EK$6&lt;=$H179)*(EJ$6-$F179+1),$J179/2,$M179,TRUE))/(1-2*_xlfn.NORM.DIST(0,$J179/2,$M179,TRUE))*$D179+($K179="Steady Growth")*(AND(EK$6&gt;=$F179,EK$6&lt;=$H179)*((EK$6-$F179+1)/($J179*($J179+1)/2)*$D179))+($K179="custom")*CustCF!EE179</f>
        <v>0</v>
      </c>
      <c r="EL179" s="95">
        <f>($K179="Bell Curve")*(_xlfn.NORM.DIST(AND(EL$6&gt;=$F179,EL$6&lt;=$H179)*(EL$6-$F179+1),$J179/2,$M179,TRUE)-_xlfn.NORM.DIST(AND(EL$6&gt;=$F179,EL$6&lt;=$H179)*(EK$6-$F179+1),$J179/2,$M179,TRUE))/(1-2*_xlfn.NORM.DIST(0,$J179/2,$M179,TRUE))*$D179+($K179="Steady Growth")*(AND(EL$6&gt;=$F179,EL$6&lt;=$H179)*((EL$6-$F179+1)/($J179*($J179+1)/2)*$D179))+($K179="custom")*CustCF!EF179</f>
        <v>0</v>
      </c>
      <c r="EM179" s="95">
        <f>($K179="Bell Curve")*(_xlfn.NORM.DIST(AND(EM$6&gt;=$F179,EM$6&lt;=$H179)*(EM$6-$F179+1),$J179/2,$M179,TRUE)-_xlfn.NORM.DIST(AND(EM$6&gt;=$F179,EM$6&lt;=$H179)*(EL$6-$F179+1),$J179/2,$M179,TRUE))/(1-2*_xlfn.NORM.DIST(0,$J179/2,$M179,TRUE))*$D179+($K179="Steady Growth")*(AND(EM$6&gt;=$F179,EM$6&lt;=$H179)*((EM$6-$F179+1)/($J179*($J179+1)/2)*$D179))+($K179="custom")*CustCF!EG179</f>
        <v>0</v>
      </c>
      <c r="EN179" s="95">
        <f>($K179="Bell Curve")*(_xlfn.NORM.DIST(AND(EN$6&gt;=$F179,EN$6&lt;=$H179)*(EN$6-$F179+1),$J179/2,$M179,TRUE)-_xlfn.NORM.DIST(AND(EN$6&gt;=$F179,EN$6&lt;=$H179)*(EM$6-$F179+1),$J179/2,$M179,TRUE))/(1-2*_xlfn.NORM.DIST(0,$J179/2,$M179,TRUE))*$D179+($K179="Steady Growth")*(AND(EN$6&gt;=$F179,EN$6&lt;=$H179)*((EN$6-$F179+1)/($J179*($J179+1)/2)*$D179))+($K179="custom")*CustCF!EH179</f>
        <v>0</v>
      </c>
      <c r="EO179" s="95">
        <f>($K179="Bell Curve")*(_xlfn.NORM.DIST(AND(EO$6&gt;=$F179,EO$6&lt;=$H179)*(EO$6-$F179+1),$J179/2,$M179,TRUE)-_xlfn.NORM.DIST(AND(EO$6&gt;=$F179,EO$6&lt;=$H179)*(EN$6-$F179+1),$J179/2,$M179,TRUE))/(1-2*_xlfn.NORM.DIST(0,$J179/2,$M179,TRUE))*$D179+($K179="Steady Growth")*(AND(EO$6&gt;=$F179,EO$6&lt;=$H179)*((EO$6-$F179+1)/($J179*($J179+1)/2)*$D179))+($K179="custom")*CustCF!EI179</f>
        <v>0</v>
      </c>
      <c r="EP179" s="95">
        <f>($K179="Bell Curve")*(_xlfn.NORM.DIST(AND(EP$6&gt;=$F179,EP$6&lt;=$H179)*(EP$6-$F179+1),$J179/2,$M179,TRUE)-_xlfn.NORM.DIST(AND(EP$6&gt;=$F179,EP$6&lt;=$H179)*(EO$6-$F179+1),$J179/2,$M179,TRUE))/(1-2*_xlfn.NORM.DIST(0,$J179/2,$M179,TRUE))*$D179+($K179="Steady Growth")*(AND(EP$6&gt;=$F179,EP$6&lt;=$H179)*((EP$6-$F179+1)/($J179*($J179+1)/2)*$D179))+($K179="custom")*CustCF!EJ179</f>
        <v>0</v>
      </c>
      <c r="EQ179" s="95">
        <f>($K179="Bell Curve")*(_xlfn.NORM.DIST(AND(EQ$6&gt;=$F179,EQ$6&lt;=$H179)*(EQ$6-$F179+1),$J179/2,$M179,TRUE)-_xlfn.NORM.DIST(AND(EQ$6&gt;=$F179,EQ$6&lt;=$H179)*(EP$6-$F179+1),$J179/2,$M179,TRUE))/(1-2*_xlfn.NORM.DIST(0,$J179/2,$M179,TRUE))*$D179+($K179="Steady Growth")*(AND(EQ$6&gt;=$F179,EQ$6&lt;=$H179)*((EQ$6-$F179+1)/($J179*($J179+1)/2)*$D179))+($K179="custom")*CustCF!EK179</f>
        <v>0</v>
      </c>
      <c r="ER179" s="95">
        <f>($K179="Bell Curve")*(_xlfn.NORM.DIST(AND(ER$6&gt;=$F179,ER$6&lt;=$H179)*(ER$6-$F179+1),$J179/2,$M179,TRUE)-_xlfn.NORM.DIST(AND(ER$6&gt;=$F179,ER$6&lt;=$H179)*(EQ$6-$F179+1),$J179/2,$M179,TRUE))/(1-2*_xlfn.NORM.DIST(0,$J179/2,$M179,TRUE))*$D179+($K179="Steady Growth")*(AND(ER$6&gt;=$F179,ER$6&lt;=$H179)*((ER$6-$F179+1)/($J179*($J179+1)/2)*$D179))+($K179="custom")*CustCF!EL179</f>
        <v>0</v>
      </c>
      <c r="ES179" s="95">
        <f>($K179="Bell Curve")*(_xlfn.NORM.DIST(AND(ES$6&gt;=$F179,ES$6&lt;=$H179)*(ES$6-$F179+1),$J179/2,$M179,TRUE)-_xlfn.NORM.DIST(AND(ES$6&gt;=$F179,ES$6&lt;=$H179)*(ER$6-$F179+1),$J179/2,$M179,TRUE))/(1-2*_xlfn.NORM.DIST(0,$J179/2,$M179,TRUE))*$D179+($K179="Steady Growth")*(AND(ES$6&gt;=$F179,ES$6&lt;=$H179)*((ES$6-$F179+1)/($J179*($J179+1)/2)*$D179))+($K179="custom")*CustCF!EM179</f>
        <v>0</v>
      </c>
      <c r="ET179" s="95">
        <f>($K179="Bell Curve")*(_xlfn.NORM.DIST(AND(ET$6&gt;=$F179,ET$6&lt;=$H179)*(ET$6-$F179+1),$J179/2,$M179,TRUE)-_xlfn.NORM.DIST(AND(ET$6&gt;=$F179,ET$6&lt;=$H179)*(ES$6-$F179+1),$J179/2,$M179,TRUE))/(1-2*_xlfn.NORM.DIST(0,$J179/2,$M179,TRUE))*$D179+($K179="Steady Growth")*(AND(ET$6&gt;=$F179,ET$6&lt;=$H179)*((ET$6-$F179+1)/($J179*($J179+1)/2)*$D179))+($K179="custom")*CustCF!EN179</f>
        <v>0</v>
      </c>
      <c r="EU179" s="95">
        <f>($K179="Bell Curve")*(_xlfn.NORM.DIST(AND(EU$6&gt;=$F179,EU$6&lt;=$H179)*(EU$6-$F179+1),$J179/2,$M179,TRUE)-_xlfn.NORM.DIST(AND(EU$6&gt;=$F179,EU$6&lt;=$H179)*(ET$6-$F179+1),$J179/2,$M179,TRUE))/(1-2*_xlfn.NORM.DIST(0,$J179/2,$M179,TRUE))*$D179+($K179="Steady Growth")*(AND(EU$6&gt;=$F179,EU$6&lt;=$H179)*((EU$6-$F179+1)/($J179*($J179+1)/2)*$D179))+($K179="custom")*CustCF!EO179</f>
        <v>0</v>
      </c>
      <c r="EV179" s="95">
        <f>($K179="Bell Curve")*(_xlfn.NORM.DIST(AND(EV$6&gt;=$F179,EV$6&lt;=$H179)*(EV$6-$F179+1),$J179/2,$M179,TRUE)-_xlfn.NORM.DIST(AND(EV$6&gt;=$F179,EV$6&lt;=$H179)*(EU$6-$F179+1),$J179/2,$M179,TRUE))/(1-2*_xlfn.NORM.DIST(0,$J179/2,$M179,TRUE))*$D179+($K179="Steady Growth")*(AND(EV$6&gt;=$F179,EV$6&lt;=$H179)*((EV$6-$F179+1)/($J179*($J179+1)/2)*$D179))+($K179="custom")*CustCF!EP179</f>
        <v>0</v>
      </c>
      <c r="EW179" s="95">
        <f>($K179="Bell Curve")*(_xlfn.NORM.DIST(AND(EW$6&gt;=$F179,EW$6&lt;=$H179)*(EW$6-$F179+1),$J179/2,$M179,TRUE)-_xlfn.NORM.DIST(AND(EW$6&gt;=$F179,EW$6&lt;=$H179)*(EV$6-$F179+1),$J179/2,$M179,TRUE))/(1-2*_xlfn.NORM.DIST(0,$J179/2,$M179,TRUE))*$D179+($K179="Steady Growth")*(AND(EW$6&gt;=$F179,EW$6&lt;=$H179)*((EW$6-$F179+1)/($J179*($J179+1)/2)*$D179))+($K179="custom")*CustCF!EQ179</f>
        <v>0</v>
      </c>
      <c r="EX179" s="95">
        <f>($K179="Bell Curve")*(_xlfn.NORM.DIST(AND(EX$6&gt;=$F179,EX$6&lt;=$H179)*(EX$6-$F179+1),$J179/2,$M179,TRUE)-_xlfn.NORM.DIST(AND(EX$6&gt;=$F179,EX$6&lt;=$H179)*(EW$6-$F179+1),$J179/2,$M179,TRUE))/(1-2*_xlfn.NORM.DIST(0,$J179/2,$M179,TRUE))*$D179+($K179="Steady Growth")*(AND(EX$6&gt;=$F179,EX$6&lt;=$H179)*((EX$6-$F179+1)/($J179*($J179+1)/2)*$D179))+($K179="custom")*CustCF!ER179</f>
        <v>0</v>
      </c>
      <c r="EY179" s="95">
        <f>($K179="Bell Curve")*(_xlfn.NORM.DIST(AND(EY$6&gt;=$F179,EY$6&lt;=$H179)*(EY$6-$F179+1),$J179/2,$M179,TRUE)-_xlfn.NORM.DIST(AND(EY$6&gt;=$F179,EY$6&lt;=$H179)*(EX$6-$F179+1),$J179/2,$M179,TRUE))/(1-2*_xlfn.NORM.DIST(0,$J179/2,$M179,TRUE))*$D179+($K179="Steady Growth")*(AND(EY$6&gt;=$F179,EY$6&lt;=$H179)*((EY$6-$F179+1)/($J179*($J179+1)/2)*$D179))+($K179="custom")*CustCF!ES179</f>
        <v>0</v>
      </c>
      <c r="EZ179" s="95">
        <f>($K179="Bell Curve")*(_xlfn.NORM.DIST(AND(EZ$6&gt;=$F179,EZ$6&lt;=$H179)*(EZ$6-$F179+1),$J179/2,$M179,TRUE)-_xlfn.NORM.DIST(AND(EZ$6&gt;=$F179,EZ$6&lt;=$H179)*(EY$6-$F179+1),$J179/2,$M179,TRUE))/(1-2*_xlfn.NORM.DIST(0,$J179/2,$M179,TRUE))*$D179+($K179="Steady Growth")*(AND(EZ$6&gt;=$F179,EZ$6&lt;=$H179)*((EZ$6-$F179+1)/($J179*($J179+1)/2)*$D179))+($K179="custom")*CustCF!ET179</f>
        <v>0</v>
      </c>
      <c r="FA179" s="95">
        <f>($K179="Bell Curve")*(_xlfn.NORM.DIST(AND(FA$6&gt;=$F179,FA$6&lt;=$H179)*(FA$6-$F179+1),$J179/2,$M179,TRUE)-_xlfn.NORM.DIST(AND(FA$6&gt;=$F179,FA$6&lt;=$H179)*(EZ$6-$F179+1),$J179/2,$M179,TRUE))/(1-2*_xlfn.NORM.DIST(0,$J179/2,$M179,TRUE))*$D179+($K179="Steady Growth")*(AND(FA$6&gt;=$F179,FA$6&lt;=$H179)*((FA$6-$F179+1)/($J179*($J179+1)/2)*$D179))+($K179="custom")*CustCF!EU179</f>
        <v>0</v>
      </c>
      <c r="FB179" s="95">
        <f>($K179="Bell Curve")*(_xlfn.NORM.DIST(AND(FB$6&gt;=$F179,FB$6&lt;=$H179)*(FB$6-$F179+1),$J179/2,$M179,TRUE)-_xlfn.NORM.DIST(AND(FB$6&gt;=$F179,FB$6&lt;=$H179)*(FA$6-$F179+1),$J179/2,$M179,TRUE))/(1-2*_xlfn.NORM.DIST(0,$J179/2,$M179,TRUE))*$D179+($K179="Steady Growth")*(AND(FB$6&gt;=$F179,FB$6&lt;=$H179)*((FB$6-$F179+1)/($J179*($J179+1)/2)*$D179))+($K179="custom")*CustCF!EV179</f>
        <v>0</v>
      </c>
      <c r="FC179" s="95">
        <f>($K179="Bell Curve")*(_xlfn.NORM.DIST(AND(FC$6&gt;=$F179,FC$6&lt;=$H179)*(FC$6-$F179+1),$J179/2,$M179,TRUE)-_xlfn.NORM.DIST(AND(FC$6&gt;=$F179,FC$6&lt;=$H179)*(FB$6-$F179+1),$J179/2,$M179,TRUE))/(1-2*_xlfn.NORM.DIST(0,$J179/2,$M179,TRUE))*$D179+($K179="Steady Growth")*(AND(FC$6&gt;=$F179,FC$6&lt;=$H179)*((FC$6-$F179+1)/($J179*($J179+1)/2)*$D179))+($K179="custom")*CustCF!EW179</f>
        <v>0</v>
      </c>
      <c r="FD179" s="95">
        <f>($K179="Bell Curve")*(_xlfn.NORM.DIST(AND(FD$6&gt;=$F179,FD$6&lt;=$H179)*(FD$6-$F179+1),$J179/2,$M179,TRUE)-_xlfn.NORM.DIST(AND(FD$6&gt;=$F179,FD$6&lt;=$H179)*(FC$6-$F179+1),$J179/2,$M179,TRUE))/(1-2*_xlfn.NORM.DIST(0,$J179/2,$M179,TRUE))*$D179+($K179="Steady Growth")*(AND(FD$6&gt;=$F179,FD$6&lt;=$H179)*((FD$6-$F179+1)/($J179*($J179+1)/2)*$D179))+($K179="custom")*CustCF!EX179</f>
        <v>0</v>
      </c>
      <c r="FE179" s="95">
        <f>($K179="Bell Curve")*(_xlfn.NORM.DIST(AND(FE$6&gt;=$F179,FE$6&lt;=$H179)*(FE$6-$F179+1),$J179/2,$M179,TRUE)-_xlfn.NORM.DIST(AND(FE$6&gt;=$F179,FE$6&lt;=$H179)*(FD$6-$F179+1),$J179/2,$M179,TRUE))/(1-2*_xlfn.NORM.DIST(0,$J179/2,$M179,TRUE))*$D179+($K179="Steady Growth")*(AND(FE$6&gt;=$F179,FE$6&lt;=$H179)*((FE$6-$F179+1)/($J179*($J179+1)/2)*$D179))+($K179="custom")*CustCF!EY179</f>
        <v>0</v>
      </c>
      <c r="FF179" s="95">
        <f>($K179="Bell Curve")*(_xlfn.NORM.DIST(AND(FF$6&gt;=$F179,FF$6&lt;=$H179)*(FF$6-$F179+1),$J179/2,$M179,TRUE)-_xlfn.NORM.DIST(AND(FF$6&gt;=$F179,FF$6&lt;=$H179)*(FE$6-$F179+1),$J179/2,$M179,TRUE))/(1-2*_xlfn.NORM.DIST(0,$J179/2,$M179,TRUE))*$D179+($K179="Steady Growth")*(AND(FF$6&gt;=$F179,FF$6&lt;=$H179)*((FF$6-$F179+1)/($J179*($J179+1)/2)*$D179))+($K179="custom")*CustCF!EZ179</f>
        <v>0</v>
      </c>
      <c r="FG179" s="95">
        <f>($K179="Bell Curve")*(_xlfn.NORM.DIST(AND(FG$6&gt;=$F179,FG$6&lt;=$H179)*(FG$6-$F179+1),$J179/2,$M179,TRUE)-_xlfn.NORM.DIST(AND(FG$6&gt;=$F179,FG$6&lt;=$H179)*(FF$6-$F179+1),$J179/2,$M179,TRUE))/(1-2*_xlfn.NORM.DIST(0,$J179/2,$M179,TRUE))*$D179+($K179="Steady Growth")*(AND(FG$6&gt;=$F179,FG$6&lt;=$H179)*((FG$6-$F179+1)/($J179*($J179+1)/2)*$D179))+($K179="custom")*CustCF!FA179</f>
        <v>0</v>
      </c>
      <c r="FH179" s="95">
        <f>($K179="Bell Curve")*(_xlfn.NORM.DIST(AND(FH$6&gt;=$F179,FH$6&lt;=$H179)*(FH$6-$F179+1),$J179/2,$M179,TRUE)-_xlfn.NORM.DIST(AND(FH$6&gt;=$F179,FH$6&lt;=$H179)*(FG$6-$F179+1),$J179/2,$M179,TRUE))/(1-2*_xlfn.NORM.DIST(0,$J179/2,$M179,TRUE))*$D179+($K179="Steady Growth")*(AND(FH$6&gt;=$F179,FH$6&lt;=$H179)*((FH$6-$F179+1)/($J179*($J179+1)/2)*$D179))+($K179="custom")*CustCF!FB179</f>
        <v>0</v>
      </c>
      <c r="FI179" s="95">
        <f>($K179="Bell Curve")*(_xlfn.NORM.DIST(AND(FI$6&gt;=$F179,FI$6&lt;=$H179)*(FI$6-$F179+1),$J179/2,$M179,TRUE)-_xlfn.NORM.DIST(AND(FI$6&gt;=$F179,FI$6&lt;=$H179)*(FH$6-$F179+1),$J179/2,$M179,TRUE))/(1-2*_xlfn.NORM.DIST(0,$J179/2,$M179,TRUE))*$D179+($K179="Steady Growth")*(AND(FI$6&gt;=$F179,FI$6&lt;=$H179)*((FI$6-$F179+1)/($J179*($J179+1)/2)*$D179))+($K179="custom")*CustCF!FC179</f>
        <v>0</v>
      </c>
      <c r="FJ179" s="95">
        <f>($K179="Bell Curve")*(_xlfn.NORM.DIST(AND(FJ$6&gt;=$F179,FJ$6&lt;=$H179)*(FJ$6-$F179+1),$J179/2,$M179,TRUE)-_xlfn.NORM.DIST(AND(FJ$6&gt;=$F179,FJ$6&lt;=$H179)*(FI$6-$F179+1),$J179/2,$M179,TRUE))/(1-2*_xlfn.NORM.DIST(0,$J179/2,$M179,TRUE))*$D179+($K179="Steady Growth")*(AND(FJ$6&gt;=$F179,FJ$6&lt;=$H179)*((FJ$6-$F179+1)/($J179*($J179+1)/2)*$D179))+($K179="custom")*CustCF!FD179</f>
        <v>0</v>
      </c>
      <c r="FK179" s="95">
        <f>($K179="Bell Curve")*(_xlfn.NORM.DIST(AND(FK$6&gt;=$F179,FK$6&lt;=$H179)*(FK$6-$F179+1),$J179/2,$M179,TRUE)-_xlfn.NORM.DIST(AND(FK$6&gt;=$F179,FK$6&lt;=$H179)*(FJ$6-$F179+1),$J179/2,$M179,TRUE))/(1-2*_xlfn.NORM.DIST(0,$J179/2,$M179,TRUE))*$D179+($K179="Steady Growth")*(AND(FK$6&gt;=$F179,FK$6&lt;=$H179)*((FK$6-$F179+1)/($J179*($J179+1)/2)*$D179))+($K179="custom")*CustCF!FE179</f>
        <v>0</v>
      </c>
      <c r="FL179" s="95">
        <f>($K179="Bell Curve")*(_xlfn.NORM.DIST(AND(FL$6&gt;=$F179,FL$6&lt;=$H179)*(FL$6-$F179+1),$J179/2,$M179,TRUE)-_xlfn.NORM.DIST(AND(FL$6&gt;=$F179,FL$6&lt;=$H179)*(FK$6-$F179+1),$J179/2,$M179,TRUE))/(1-2*_xlfn.NORM.DIST(0,$J179/2,$M179,TRUE))*$D179+($K179="Steady Growth")*(AND(FL$6&gt;=$F179,FL$6&lt;=$H179)*((FL$6-$F179+1)/($J179*($J179+1)/2)*$D179))+($K179="custom")*CustCF!FF179</f>
        <v>0</v>
      </c>
      <c r="FM179" s="95">
        <f>($K179="Bell Curve")*(_xlfn.NORM.DIST(AND(FM$6&gt;=$F179,FM$6&lt;=$H179)*(FM$6-$F179+1),$J179/2,$M179,TRUE)-_xlfn.NORM.DIST(AND(FM$6&gt;=$F179,FM$6&lt;=$H179)*(FL$6-$F179+1),$J179/2,$M179,TRUE))/(1-2*_xlfn.NORM.DIST(0,$J179/2,$M179,TRUE))*$D179+($K179="Steady Growth")*(AND(FM$6&gt;=$F179,FM$6&lt;=$H179)*((FM$6-$F179+1)/($J179*($J179+1)/2)*$D179))+($K179="custom")*CustCF!FG179</f>
        <v>0</v>
      </c>
      <c r="FN179" s="95">
        <f>($K179="Bell Curve")*(_xlfn.NORM.DIST(AND(FN$6&gt;=$F179,FN$6&lt;=$H179)*(FN$6-$F179+1),$J179/2,$M179,TRUE)-_xlfn.NORM.DIST(AND(FN$6&gt;=$F179,FN$6&lt;=$H179)*(FM$6-$F179+1),$J179/2,$M179,TRUE))/(1-2*_xlfn.NORM.DIST(0,$J179/2,$M179,TRUE))*$D179+($K179="Steady Growth")*(AND(FN$6&gt;=$F179,FN$6&lt;=$H179)*((FN$6-$F179+1)/($J179*($J179+1)/2)*$D179))+($K179="custom")*CustCF!FH179</f>
        <v>0</v>
      </c>
      <c r="FO179" s="95">
        <f>($K179="Bell Curve")*(_xlfn.NORM.DIST(AND(FO$6&gt;=$F179,FO$6&lt;=$H179)*(FO$6-$F179+1),$J179/2,$M179,TRUE)-_xlfn.NORM.DIST(AND(FO$6&gt;=$F179,FO$6&lt;=$H179)*(FN$6-$F179+1),$J179/2,$M179,TRUE))/(1-2*_xlfn.NORM.DIST(0,$J179/2,$M179,TRUE))*$D179+($K179="Steady Growth")*(AND(FO$6&gt;=$F179,FO$6&lt;=$H179)*((FO$6-$F179+1)/($J179*($J179+1)/2)*$D179))+($K179="custom")*CustCF!FI179</f>
        <v>0</v>
      </c>
      <c r="FP179" s="95">
        <f>($K179="Bell Curve")*(_xlfn.NORM.DIST(AND(FP$6&gt;=$F179,FP$6&lt;=$H179)*(FP$6-$F179+1),$J179/2,$M179,TRUE)-_xlfn.NORM.DIST(AND(FP$6&gt;=$F179,FP$6&lt;=$H179)*(FO$6-$F179+1),$J179/2,$M179,TRUE))/(1-2*_xlfn.NORM.DIST(0,$J179/2,$M179,TRUE))*$D179+($K179="Steady Growth")*(AND(FP$6&gt;=$F179,FP$6&lt;=$H179)*((FP$6-$F179+1)/($J179*($J179+1)/2)*$D179))+($K179="custom")*CustCF!FJ179</f>
        <v>0</v>
      </c>
      <c r="FQ179" s="95">
        <f>($K179="Bell Curve")*(_xlfn.NORM.DIST(AND(FQ$6&gt;=$F179,FQ$6&lt;=$H179)*(FQ$6-$F179+1),$J179/2,$M179,TRUE)-_xlfn.NORM.DIST(AND(FQ$6&gt;=$F179,FQ$6&lt;=$H179)*(FP$6-$F179+1),$J179/2,$M179,TRUE))/(1-2*_xlfn.NORM.DIST(0,$J179/2,$M179,TRUE))*$D179+($K179="Steady Growth")*(AND(FQ$6&gt;=$F179,FQ$6&lt;=$H179)*((FQ$6-$F179+1)/($J179*($J179+1)/2)*$D179))+($K179="custom")*CustCF!FK179</f>
        <v>0</v>
      </c>
      <c r="FR179" s="95">
        <f>($K179="Bell Curve")*(_xlfn.NORM.DIST(AND(FR$6&gt;=$F179,FR$6&lt;=$H179)*(FR$6-$F179+1),$J179/2,$M179,TRUE)-_xlfn.NORM.DIST(AND(FR$6&gt;=$F179,FR$6&lt;=$H179)*(FQ$6-$F179+1),$J179/2,$M179,TRUE))/(1-2*_xlfn.NORM.DIST(0,$J179/2,$M179,TRUE))*$D179+($K179="Steady Growth")*(AND(FR$6&gt;=$F179,FR$6&lt;=$H179)*((FR$6-$F179+1)/($J179*($J179+1)/2)*$D179))+($K179="custom")*CustCF!FL179</f>
        <v>0</v>
      </c>
      <c r="FS179" s="95">
        <f>($K179="Bell Curve")*(_xlfn.NORM.DIST(AND(FS$6&gt;=$F179,FS$6&lt;=$H179)*(FS$6-$F179+1),$J179/2,$M179,TRUE)-_xlfn.NORM.DIST(AND(FS$6&gt;=$F179,FS$6&lt;=$H179)*(FR$6-$F179+1),$J179/2,$M179,TRUE))/(1-2*_xlfn.NORM.DIST(0,$J179/2,$M179,TRUE))*$D179+($K179="Steady Growth")*(AND(FS$6&gt;=$F179,FS$6&lt;=$H179)*((FS$6-$F179+1)/($J179*($J179+1)/2)*$D179))+($K179="custom")*CustCF!FM179</f>
        <v>0</v>
      </c>
      <c r="FT179" s="95">
        <f>($K179="Bell Curve")*(_xlfn.NORM.DIST(AND(FT$6&gt;=$F179,FT$6&lt;=$H179)*(FT$6-$F179+1),$J179/2,$M179,TRUE)-_xlfn.NORM.DIST(AND(FT$6&gt;=$F179,FT$6&lt;=$H179)*(FS$6-$F179+1),$J179/2,$M179,TRUE))/(1-2*_xlfn.NORM.DIST(0,$J179/2,$M179,TRUE))*$D179+($K179="Steady Growth")*(AND(FT$6&gt;=$F179,FT$6&lt;=$H179)*((FT$6-$F179+1)/($J179*($J179+1)/2)*$D179))+($K179="custom")*CustCF!FN179</f>
        <v>0</v>
      </c>
      <c r="FU179" s="95">
        <f>($K179="Bell Curve")*(_xlfn.NORM.DIST(AND(FU$6&gt;=$F179,FU$6&lt;=$H179)*(FU$6-$F179+1),$J179/2,$M179,TRUE)-_xlfn.NORM.DIST(AND(FU$6&gt;=$F179,FU$6&lt;=$H179)*(FT$6-$F179+1),$J179/2,$M179,TRUE))/(1-2*_xlfn.NORM.DIST(0,$J179/2,$M179,TRUE))*$D179+($K179="Steady Growth")*(AND(FU$6&gt;=$F179,FU$6&lt;=$H179)*((FU$6-$F179+1)/($J179*($J179+1)/2)*$D179))+($K179="custom")*CustCF!FO179</f>
        <v>0</v>
      </c>
      <c r="FV179" s="95">
        <f>($K179="Bell Curve")*(_xlfn.NORM.DIST(AND(FV$6&gt;=$F179,FV$6&lt;=$H179)*(FV$6-$F179+1),$J179/2,$M179,TRUE)-_xlfn.NORM.DIST(AND(FV$6&gt;=$F179,FV$6&lt;=$H179)*(FU$6-$F179+1),$J179/2,$M179,TRUE))/(1-2*_xlfn.NORM.DIST(0,$J179/2,$M179,TRUE))*$D179+($K179="Steady Growth")*(AND(FV$6&gt;=$F179,FV$6&lt;=$H179)*((FV$6-$F179+1)/($J179*($J179+1)/2)*$D179))+($K179="custom")*CustCF!FP179</f>
        <v>0</v>
      </c>
      <c r="FW179" s="95">
        <f>($K179="Bell Curve")*(_xlfn.NORM.DIST(AND(FW$6&gt;=$F179,FW$6&lt;=$H179)*(FW$6-$F179+1),$J179/2,$M179,TRUE)-_xlfn.NORM.DIST(AND(FW$6&gt;=$F179,FW$6&lt;=$H179)*(FV$6-$F179+1),$J179/2,$M179,TRUE))/(1-2*_xlfn.NORM.DIST(0,$J179/2,$M179,TRUE))*$D179+($K179="Steady Growth")*(AND(FW$6&gt;=$F179,FW$6&lt;=$H179)*((FW$6-$F179+1)/($J179*($J179+1)/2)*$D179))+($K179="custom")*CustCF!FQ179</f>
        <v>0</v>
      </c>
      <c r="FX179" s="95">
        <f>($K179="Bell Curve")*(_xlfn.NORM.DIST(AND(FX$6&gt;=$F179,FX$6&lt;=$H179)*(FX$6-$F179+1),$J179/2,$M179,TRUE)-_xlfn.NORM.DIST(AND(FX$6&gt;=$F179,FX$6&lt;=$H179)*(FW$6-$F179+1),$J179/2,$M179,TRUE))/(1-2*_xlfn.NORM.DIST(0,$J179/2,$M179,TRUE))*$D179+($K179="Steady Growth")*(AND(FX$6&gt;=$F179,FX$6&lt;=$H179)*((FX$6-$F179+1)/($J179*($J179+1)/2)*$D179))+($K179="custom")*CustCF!FR179</f>
        <v>0</v>
      </c>
      <c r="FY179" s="95">
        <f>($K179="Bell Curve")*(_xlfn.NORM.DIST(AND(FY$6&gt;=$F179,FY$6&lt;=$H179)*(FY$6-$F179+1),$J179/2,$M179,TRUE)-_xlfn.NORM.DIST(AND(FY$6&gt;=$F179,FY$6&lt;=$H179)*(FX$6-$F179+1),$J179/2,$M179,TRUE))/(1-2*_xlfn.NORM.DIST(0,$J179/2,$M179,TRUE))*$D179+($K179="Steady Growth")*(AND(FY$6&gt;=$F179,FY$6&lt;=$H179)*((FY$6-$F179+1)/($J179*($J179+1)/2)*$D179))+($K179="custom")*CustCF!FS179</f>
        <v>0</v>
      </c>
      <c r="FZ179" s="95">
        <f>($K179="Bell Curve")*(_xlfn.NORM.DIST(AND(FZ$6&gt;=$F179,FZ$6&lt;=$H179)*(FZ$6-$F179+1),$J179/2,$M179,TRUE)-_xlfn.NORM.DIST(AND(FZ$6&gt;=$F179,FZ$6&lt;=$H179)*(FY$6-$F179+1),$J179/2,$M179,TRUE))/(1-2*_xlfn.NORM.DIST(0,$J179/2,$M179,TRUE))*$D179+($K179="Steady Growth")*(AND(FZ$6&gt;=$F179,FZ$6&lt;=$H179)*((FZ$6-$F179+1)/($J179*($J179+1)/2)*$D179))+($K179="custom")*CustCF!FT179</f>
        <v>0</v>
      </c>
      <c r="GA179" s="95">
        <f>($K179="Bell Curve")*(_xlfn.NORM.DIST(AND(GA$6&gt;=$F179,GA$6&lt;=$H179)*(GA$6-$F179+1),$J179/2,$M179,TRUE)-_xlfn.NORM.DIST(AND(GA$6&gt;=$F179,GA$6&lt;=$H179)*(FZ$6-$F179+1),$J179/2,$M179,TRUE))/(1-2*_xlfn.NORM.DIST(0,$J179/2,$M179,TRUE))*$D179+($K179="Steady Growth")*(AND(GA$6&gt;=$F179,GA$6&lt;=$H179)*((GA$6-$F179+1)/($J179*($J179+1)/2)*$D179))+($K179="custom")*CustCF!FU179</f>
        <v>0</v>
      </c>
      <c r="GB179" s="95">
        <f>($K179="Bell Curve")*(_xlfn.NORM.DIST(AND(GB$6&gt;=$F179,GB$6&lt;=$H179)*(GB$6-$F179+1),$J179/2,$M179,TRUE)-_xlfn.NORM.DIST(AND(GB$6&gt;=$F179,GB$6&lt;=$H179)*(GA$6-$F179+1),$J179/2,$M179,TRUE))/(1-2*_xlfn.NORM.DIST(0,$J179/2,$M179,TRUE))*$D179+($K179="Steady Growth")*(AND(GB$6&gt;=$F179,GB$6&lt;=$H179)*((GB$6-$F179+1)/($J179*($J179+1)/2)*$D179))+($K179="custom")*CustCF!FV179</f>
        <v>0</v>
      </c>
      <c r="GC179" s="95">
        <f>($K179="Bell Curve")*(_xlfn.NORM.DIST(AND(GC$6&gt;=$F179,GC$6&lt;=$H179)*(GC$6-$F179+1),$J179/2,$M179,TRUE)-_xlfn.NORM.DIST(AND(GC$6&gt;=$F179,GC$6&lt;=$H179)*(GB$6-$F179+1),$J179/2,$M179,TRUE))/(1-2*_xlfn.NORM.DIST(0,$J179/2,$M179,TRUE))*$D179+($K179="Steady Growth")*(AND(GC$6&gt;=$F179,GC$6&lt;=$H179)*((GC$6-$F179+1)/($J179*($J179+1)/2)*$D179))+($K179="custom")*CustCF!FW179</f>
        <v>0</v>
      </c>
      <c r="GD179" s="95">
        <f>($K179="Bell Curve")*(_xlfn.NORM.DIST(AND(GD$6&gt;=$F179,GD$6&lt;=$H179)*(GD$6-$F179+1),$J179/2,$M179,TRUE)-_xlfn.NORM.DIST(AND(GD$6&gt;=$F179,GD$6&lt;=$H179)*(GC$6-$F179+1),$J179/2,$M179,TRUE))/(1-2*_xlfn.NORM.DIST(0,$J179/2,$M179,TRUE))*$D179+($K179="Steady Growth")*(AND(GD$6&gt;=$F179,GD$6&lt;=$H179)*((GD$6-$F179+1)/($J179*($J179+1)/2)*$D179))+($K179="custom")*CustCF!FX179</f>
        <v>0</v>
      </c>
      <c r="GE179" s="95">
        <f>($K179="Bell Curve")*(_xlfn.NORM.DIST(AND(GE$6&gt;=$F179,GE$6&lt;=$H179)*(GE$6-$F179+1),$J179/2,$M179,TRUE)-_xlfn.NORM.DIST(AND(GE$6&gt;=$F179,GE$6&lt;=$H179)*(GD$6-$F179+1),$J179/2,$M179,TRUE))/(1-2*_xlfn.NORM.DIST(0,$J179/2,$M179,TRUE))*$D179+($K179="Steady Growth")*(AND(GE$6&gt;=$F179,GE$6&lt;=$H179)*((GE$6-$F179+1)/($J179*($J179+1)/2)*$D179))+($K179="custom")*CustCF!FY179</f>
        <v>0</v>
      </c>
      <c r="GF179" s="95">
        <f>($K179="Bell Curve")*(_xlfn.NORM.DIST(AND(GF$6&gt;=$F179,GF$6&lt;=$H179)*(GF$6-$F179+1),$J179/2,$M179,TRUE)-_xlfn.NORM.DIST(AND(GF$6&gt;=$F179,GF$6&lt;=$H179)*(GE$6-$F179+1),$J179/2,$M179,TRUE))/(1-2*_xlfn.NORM.DIST(0,$J179/2,$M179,TRUE))*$D179+($K179="Steady Growth")*(AND(GF$6&gt;=$F179,GF$6&lt;=$H179)*((GF$6-$F179+1)/($J179*($J179+1)/2)*$D179))+($K179="custom")*CustCF!FZ179</f>
        <v>0</v>
      </c>
      <c r="GG179" s="95">
        <f>($K179="Bell Curve")*(_xlfn.NORM.DIST(AND(GG$6&gt;=$F179,GG$6&lt;=$H179)*(GG$6-$F179+1),$J179/2,$M179,TRUE)-_xlfn.NORM.DIST(AND(GG$6&gt;=$F179,GG$6&lt;=$H179)*(GF$6-$F179+1),$J179/2,$M179,TRUE))/(1-2*_xlfn.NORM.DIST(0,$J179/2,$M179,TRUE))*$D179+($K179="Steady Growth")*(AND(GG$6&gt;=$F179,GG$6&lt;=$H179)*((GG$6-$F179+1)/($J179*($J179+1)/2)*$D179))+($K179="custom")*CustCF!GA179</f>
        <v>0</v>
      </c>
      <c r="GH179" s="95">
        <f>($K179="Bell Curve")*(_xlfn.NORM.DIST(AND(GH$6&gt;=$F179,GH$6&lt;=$H179)*(GH$6-$F179+1),$J179/2,$M179,TRUE)-_xlfn.NORM.DIST(AND(GH$6&gt;=$F179,GH$6&lt;=$H179)*(GG$6-$F179+1),$J179/2,$M179,TRUE))/(1-2*_xlfn.NORM.DIST(0,$J179/2,$M179,TRUE))*$D179+($K179="Steady Growth")*(AND(GH$6&gt;=$F179,GH$6&lt;=$H179)*((GH$6-$F179+1)/($J179*($J179+1)/2)*$D179))+($K179="custom")*CustCF!GB179</f>
        <v>0</v>
      </c>
      <c r="GI179" s="95">
        <f>($K179="Bell Curve")*(_xlfn.NORM.DIST(AND(GI$6&gt;=$F179,GI$6&lt;=$H179)*(GI$6-$F179+1),$J179/2,$M179,TRUE)-_xlfn.NORM.DIST(AND(GI$6&gt;=$F179,GI$6&lt;=$H179)*(GH$6-$F179+1),$J179/2,$M179,TRUE))/(1-2*_xlfn.NORM.DIST(0,$J179/2,$M179,TRUE))*$D179+($K179="Steady Growth")*(AND(GI$6&gt;=$F179,GI$6&lt;=$H179)*((GI$6-$F179+1)/($J179*($J179+1)/2)*$D179))+($K179="custom")*CustCF!GC179</f>
        <v>0</v>
      </c>
      <c r="GJ179" s="95">
        <f>($K179="Bell Curve")*(_xlfn.NORM.DIST(AND(GJ$6&gt;=$F179,GJ$6&lt;=$H179)*(GJ$6-$F179+1),$J179/2,$M179,TRUE)-_xlfn.NORM.DIST(AND(GJ$6&gt;=$F179,GJ$6&lt;=$H179)*(GI$6-$F179+1),$J179/2,$M179,TRUE))/(1-2*_xlfn.NORM.DIST(0,$J179/2,$M179,TRUE))*$D179+($K179="Steady Growth")*(AND(GJ$6&gt;=$F179,GJ$6&lt;=$H179)*((GJ$6-$F179+1)/($J179*($J179+1)/2)*$D179))+($K179="custom")*CustCF!GD179</f>
        <v>0</v>
      </c>
      <c r="GK179" s="95">
        <f>($K179="Bell Curve")*(_xlfn.NORM.DIST(AND(GK$6&gt;=$F179,GK$6&lt;=$H179)*(GK$6-$F179+1),$J179/2,$M179,TRUE)-_xlfn.NORM.DIST(AND(GK$6&gt;=$F179,GK$6&lt;=$H179)*(GJ$6-$F179+1),$J179/2,$M179,TRUE))/(1-2*_xlfn.NORM.DIST(0,$J179/2,$M179,TRUE))*$D179+($K179="Steady Growth")*(AND(GK$6&gt;=$F179,GK$6&lt;=$H179)*((GK$6-$F179+1)/($J179*($J179+1)/2)*$D179))+($K179="custom")*CustCF!GE179</f>
        <v>0</v>
      </c>
      <c r="GL179" s="95">
        <f>($K179="Bell Curve")*(_xlfn.NORM.DIST(AND(GL$6&gt;=$F179,GL$6&lt;=$H179)*(GL$6-$F179+1),$J179/2,$M179,TRUE)-_xlfn.NORM.DIST(AND(GL$6&gt;=$F179,GL$6&lt;=$H179)*(GK$6-$F179+1),$J179/2,$M179,TRUE))/(1-2*_xlfn.NORM.DIST(0,$J179/2,$M179,TRUE))*$D179+($K179="Steady Growth")*(AND(GL$6&gt;=$F179,GL$6&lt;=$H179)*((GL$6-$F179+1)/($J179*($J179+1)/2)*$D179))+($K179="custom")*CustCF!GF179</f>
        <v>0</v>
      </c>
      <c r="GM179" s="95">
        <f>($K179="Bell Curve")*(_xlfn.NORM.DIST(AND(GM$6&gt;=$F179,GM$6&lt;=$H179)*(GM$6-$F179+1),$J179/2,$M179,TRUE)-_xlfn.NORM.DIST(AND(GM$6&gt;=$F179,GM$6&lt;=$H179)*(GL$6-$F179+1),$J179/2,$M179,TRUE))/(1-2*_xlfn.NORM.DIST(0,$J179/2,$M179,TRUE))*$D179+($K179="Steady Growth")*(AND(GM$6&gt;=$F179,GM$6&lt;=$H179)*((GM$6-$F179+1)/($J179*($J179+1)/2)*$D179))+($K179="custom")*CustCF!GG179</f>
        <v>0</v>
      </c>
      <c r="GN179" s="268">
        <f>($K179="Bell Curve")*(_xlfn.NORM.DIST(AND(GN$6&gt;=$F179,GN$6&lt;=$H179)*(GN$6-$F179+1),$J179/2,$M179,TRUE)-_xlfn.NORM.DIST(AND(GN$6&gt;=$F179,GN$6&lt;=$H179)*(GM$6-$F179+1),$J179/2,$M179,TRUE))/(1-2*_xlfn.NORM.DIST(0,$J179/2,$M179,TRUE))*$D179+($K179="Steady Growth")*(AND(GN$6&gt;=$F179,GN$6&lt;=$H179)*((GN$6-$F179+1)/($J179*($J179+1)/2)*$D179))+($K179="custom")*CustCF!GH179</f>
        <v>0</v>
      </c>
      <c r="GO179" s="1"/>
      <c r="GP179" s="67"/>
    </row>
    <row r="180" spans="1:198" customFormat="1" hidden="1" outlineLevel="1" x14ac:dyDescent="0.75">
      <c r="A180" s="1"/>
      <c r="B180" s="1"/>
      <c r="C180" s="262">
        <f>Budget!AJ35</f>
        <v>0</v>
      </c>
      <c r="D180" s="19">
        <f>Budget!AK35</f>
        <v>0</v>
      </c>
      <c r="E180" s="19" t="str">
        <f t="shared" si="77"/>
        <v/>
      </c>
      <c r="F180" s="263">
        <v>0</v>
      </c>
      <c r="G180" s="257">
        <f>IF(L180="custom",CustCF!F180,INDEX($P$8:$EW$8,MATCH(F180,$P$6:$EW$6,0)))</f>
        <v>46053</v>
      </c>
      <c r="H180" s="263">
        <v>0</v>
      </c>
      <c r="I180" s="257">
        <f>IF(L180="custom",CustCF!G180,INDEX($P$8:$EW$8,MATCH(H180,$P$6:$EW$6,0)))</f>
        <v>46053</v>
      </c>
      <c r="J180" s="102">
        <f t="shared" si="78"/>
        <v>1</v>
      </c>
      <c r="K180" s="265" t="s">
        <v>116</v>
      </c>
      <c r="L180" s="266" t="s">
        <v>141</v>
      </c>
      <c r="M180" s="267">
        <f t="shared" si="79"/>
        <v>9</v>
      </c>
      <c r="N180" s="18">
        <f t="shared" si="70"/>
        <v>0</v>
      </c>
      <c r="O180" s="19"/>
      <c r="P180" s="95">
        <f>($K180="Bell Curve")*(_xlfn.NORM.DIST(AND(P$6&gt;=$F180,P$6&lt;=$H180)*(P$6-$F180+1),$J180/2,$M180,TRUE)-_xlfn.NORM.DIST(AND(P$6&gt;=$F180,P$6&lt;=$H180)*(O$6-$F180+1),$J180/2,$M180,TRUE))/(1-2*_xlfn.NORM.DIST(0,$J180/2,$M180,TRUE))*$D180+($K180="Steady Growth")*(AND(P$6&gt;=$F180,P$6&lt;=$H180)*((P$6-$F180+1)/($J180*($J180+1)/2)*$D180))+($K180="custom")*CustCF!J180</f>
        <v>0</v>
      </c>
      <c r="Q180" s="95">
        <f>($K180="Bell Curve")*(_xlfn.NORM.DIST(AND(Q$6&gt;=$F180,Q$6&lt;=$H180)*(Q$6-$F180+1),$J180/2,$M180,TRUE)-_xlfn.NORM.DIST(AND(Q$6&gt;=$F180,Q$6&lt;=$H180)*(P$6-$F180+1),$J180/2,$M180,TRUE))/(1-2*_xlfn.NORM.DIST(0,$J180/2,$M180,TRUE))*$D180+($K180="Steady Growth")*(AND(Q$6&gt;=$F180,Q$6&lt;=$H180)*((Q$6-$F180+1)/($J180*($J180+1)/2)*$D180))+($K180="custom")*CustCF!K180</f>
        <v>0</v>
      </c>
      <c r="R180" s="95">
        <f>($K180="Bell Curve")*(_xlfn.NORM.DIST(AND(R$6&gt;=$F180,R$6&lt;=$H180)*(R$6-$F180+1),$J180/2,$M180,TRUE)-_xlfn.NORM.DIST(AND(R$6&gt;=$F180,R$6&lt;=$H180)*(Q$6-$F180+1),$J180/2,$M180,TRUE))/(1-2*_xlfn.NORM.DIST(0,$J180/2,$M180,TRUE))*$D180+($K180="Steady Growth")*(AND(R$6&gt;=$F180,R$6&lt;=$H180)*((R$6-$F180+1)/($J180*($J180+1)/2)*$D180))+($K180="custom")*CustCF!L180</f>
        <v>0</v>
      </c>
      <c r="S180" s="95">
        <f>($K180="Bell Curve")*(_xlfn.NORM.DIST(AND(S$6&gt;=$F180,S$6&lt;=$H180)*(S$6-$F180+1),$J180/2,$M180,TRUE)-_xlfn.NORM.DIST(AND(S$6&gt;=$F180,S$6&lt;=$H180)*(R$6-$F180+1),$J180/2,$M180,TRUE))/(1-2*_xlfn.NORM.DIST(0,$J180/2,$M180,TRUE))*$D180+($K180="Steady Growth")*(AND(S$6&gt;=$F180,S$6&lt;=$H180)*((S$6-$F180+1)/($J180*($J180+1)/2)*$D180))+($K180="custom")*CustCF!M180</f>
        <v>0</v>
      </c>
      <c r="T180" s="95">
        <f>($K180="Bell Curve")*(_xlfn.NORM.DIST(AND(T$6&gt;=$F180,T$6&lt;=$H180)*(T$6-$F180+1),$J180/2,$M180,TRUE)-_xlfn.NORM.DIST(AND(T$6&gt;=$F180,T$6&lt;=$H180)*(S$6-$F180+1),$J180/2,$M180,TRUE))/(1-2*_xlfn.NORM.DIST(0,$J180/2,$M180,TRUE))*$D180+($K180="Steady Growth")*(AND(T$6&gt;=$F180,T$6&lt;=$H180)*((T$6-$F180+1)/($J180*($J180+1)/2)*$D180))+($K180="custom")*CustCF!N180</f>
        <v>0</v>
      </c>
      <c r="U180" s="95">
        <f>($K180="Bell Curve")*(_xlfn.NORM.DIST(AND(U$6&gt;=$F180,U$6&lt;=$H180)*(U$6-$F180+1),$J180/2,$M180,TRUE)-_xlfn.NORM.DIST(AND(U$6&gt;=$F180,U$6&lt;=$H180)*(T$6-$F180+1),$J180/2,$M180,TRUE))/(1-2*_xlfn.NORM.DIST(0,$J180/2,$M180,TRUE))*$D180+($K180="Steady Growth")*(AND(U$6&gt;=$F180,U$6&lt;=$H180)*((U$6-$F180+1)/($J180*($J180+1)/2)*$D180))+($K180="custom")*CustCF!O180</f>
        <v>0</v>
      </c>
      <c r="V180" s="95">
        <f>($K180="Bell Curve")*(_xlfn.NORM.DIST(AND(V$6&gt;=$F180,V$6&lt;=$H180)*(V$6-$F180+1),$J180/2,$M180,TRUE)-_xlfn.NORM.DIST(AND(V$6&gt;=$F180,V$6&lt;=$H180)*(U$6-$F180+1),$J180/2,$M180,TRUE))/(1-2*_xlfn.NORM.DIST(0,$J180/2,$M180,TRUE))*$D180+($K180="Steady Growth")*(AND(V$6&gt;=$F180,V$6&lt;=$H180)*((V$6-$F180+1)/($J180*($J180+1)/2)*$D180))+($K180="custom")*CustCF!P180</f>
        <v>0</v>
      </c>
      <c r="W180" s="95">
        <f>($K180="Bell Curve")*(_xlfn.NORM.DIST(AND(W$6&gt;=$F180,W$6&lt;=$H180)*(W$6-$F180+1),$J180/2,$M180,TRUE)-_xlfn.NORM.DIST(AND(W$6&gt;=$F180,W$6&lt;=$H180)*(V$6-$F180+1),$J180/2,$M180,TRUE))/(1-2*_xlfn.NORM.DIST(0,$J180/2,$M180,TRUE))*$D180+($K180="Steady Growth")*(AND(W$6&gt;=$F180,W$6&lt;=$H180)*((W$6-$F180+1)/($J180*($J180+1)/2)*$D180))+($K180="custom")*CustCF!Q180</f>
        <v>0</v>
      </c>
      <c r="X180" s="95">
        <f>($K180="Bell Curve")*(_xlfn.NORM.DIST(AND(X$6&gt;=$F180,X$6&lt;=$H180)*(X$6-$F180+1),$J180/2,$M180,TRUE)-_xlfn.NORM.DIST(AND(X$6&gt;=$F180,X$6&lt;=$H180)*(W$6-$F180+1),$J180/2,$M180,TRUE))/(1-2*_xlfn.NORM.DIST(0,$J180/2,$M180,TRUE))*$D180+($K180="Steady Growth")*(AND(X$6&gt;=$F180,X$6&lt;=$H180)*((X$6-$F180+1)/($J180*($J180+1)/2)*$D180))+($K180="custom")*CustCF!R180</f>
        <v>0</v>
      </c>
      <c r="Y180" s="95">
        <f>($K180="Bell Curve")*(_xlfn.NORM.DIST(AND(Y$6&gt;=$F180,Y$6&lt;=$H180)*(Y$6-$F180+1),$J180/2,$M180,TRUE)-_xlfn.NORM.DIST(AND(Y$6&gt;=$F180,Y$6&lt;=$H180)*(X$6-$F180+1),$J180/2,$M180,TRUE))/(1-2*_xlfn.NORM.DIST(0,$J180/2,$M180,TRUE))*$D180+($K180="Steady Growth")*(AND(Y$6&gt;=$F180,Y$6&lt;=$H180)*((Y$6-$F180+1)/($J180*($J180+1)/2)*$D180))+($K180="custom")*CustCF!S180</f>
        <v>0</v>
      </c>
      <c r="Z180" s="95">
        <f>($K180="Bell Curve")*(_xlfn.NORM.DIST(AND(Z$6&gt;=$F180,Z$6&lt;=$H180)*(Z$6-$F180+1),$J180/2,$M180,TRUE)-_xlfn.NORM.DIST(AND(Z$6&gt;=$F180,Z$6&lt;=$H180)*(Y$6-$F180+1),$J180/2,$M180,TRUE))/(1-2*_xlfn.NORM.DIST(0,$J180/2,$M180,TRUE))*$D180+($K180="Steady Growth")*(AND(Z$6&gt;=$F180,Z$6&lt;=$H180)*((Z$6-$F180+1)/($J180*($J180+1)/2)*$D180))+($K180="custom")*CustCF!T180</f>
        <v>0</v>
      </c>
      <c r="AA180" s="95">
        <f>($K180="Bell Curve")*(_xlfn.NORM.DIST(AND(AA$6&gt;=$F180,AA$6&lt;=$H180)*(AA$6-$F180+1),$J180/2,$M180,TRUE)-_xlfn.NORM.DIST(AND(AA$6&gt;=$F180,AA$6&lt;=$H180)*(Z$6-$F180+1),$J180/2,$M180,TRUE))/(1-2*_xlfn.NORM.DIST(0,$J180/2,$M180,TRUE))*$D180+($K180="Steady Growth")*(AND(AA$6&gt;=$F180,AA$6&lt;=$H180)*((AA$6-$F180+1)/($J180*($J180+1)/2)*$D180))+($K180="custom")*CustCF!U180</f>
        <v>0</v>
      </c>
      <c r="AB180" s="95">
        <f>($K180="Bell Curve")*(_xlfn.NORM.DIST(AND(AB$6&gt;=$F180,AB$6&lt;=$H180)*(AB$6-$F180+1),$J180/2,$M180,TRUE)-_xlfn.NORM.DIST(AND(AB$6&gt;=$F180,AB$6&lt;=$H180)*(AA$6-$F180+1),$J180/2,$M180,TRUE))/(1-2*_xlfn.NORM.DIST(0,$J180/2,$M180,TRUE))*$D180+($K180="Steady Growth")*(AND(AB$6&gt;=$F180,AB$6&lt;=$H180)*((AB$6-$F180+1)/($J180*($J180+1)/2)*$D180))+($K180="custom")*CustCF!V180</f>
        <v>0</v>
      </c>
      <c r="AC180" s="95">
        <f>($K180="Bell Curve")*(_xlfn.NORM.DIST(AND(AC$6&gt;=$F180,AC$6&lt;=$H180)*(AC$6-$F180+1),$J180/2,$M180,TRUE)-_xlfn.NORM.DIST(AND(AC$6&gt;=$F180,AC$6&lt;=$H180)*(AB$6-$F180+1),$J180/2,$M180,TRUE))/(1-2*_xlfn.NORM.DIST(0,$J180/2,$M180,TRUE))*$D180+($K180="Steady Growth")*(AND(AC$6&gt;=$F180,AC$6&lt;=$H180)*((AC$6-$F180+1)/($J180*($J180+1)/2)*$D180))+($K180="custom")*CustCF!W180</f>
        <v>0</v>
      </c>
      <c r="AD180" s="95">
        <f>($K180="Bell Curve")*(_xlfn.NORM.DIST(AND(AD$6&gt;=$F180,AD$6&lt;=$H180)*(AD$6-$F180+1),$J180/2,$M180,TRUE)-_xlfn.NORM.DIST(AND(AD$6&gt;=$F180,AD$6&lt;=$H180)*(AC$6-$F180+1),$J180/2,$M180,TRUE))/(1-2*_xlfn.NORM.DIST(0,$J180/2,$M180,TRUE))*$D180+($K180="Steady Growth")*(AND(AD$6&gt;=$F180,AD$6&lt;=$H180)*((AD$6-$F180+1)/($J180*($J180+1)/2)*$D180))+($K180="custom")*CustCF!X180</f>
        <v>0</v>
      </c>
      <c r="AE180" s="95">
        <f>($K180="Bell Curve")*(_xlfn.NORM.DIST(AND(AE$6&gt;=$F180,AE$6&lt;=$H180)*(AE$6-$F180+1),$J180/2,$M180,TRUE)-_xlfn.NORM.DIST(AND(AE$6&gt;=$F180,AE$6&lt;=$H180)*(AD$6-$F180+1),$J180/2,$M180,TRUE))/(1-2*_xlfn.NORM.DIST(0,$J180/2,$M180,TRUE))*$D180+($K180="Steady Growth")*(AND(AE$6&gt;=$F180,AE$6&lt;=$H180)*((AE$6-$F180+1)/($J180*($J180+1)/2)*$D180))+($K180="custom")*CustCF!Y180</f>
        <v>0</v>
      </c>
      <c r="AF180" s="95">
        <f>($K180="Bell Curve")*(_xlfn.NORM.DIST(AND(AF$6&gt;=$F180,AF$6&lt;=$H180)*(AF$6-$F180+1),$J180/2,$M180,TRUE)-_xlfn.NORM.DIST(AND(AF$6&gt;=$F180,AF$6&lt;=$H180)*(AE$6-$F180+1),$J180/2,$M180,TRUE))/(1-2*_xlfn.NORM.DIST(0,$J180/2,$M180,TRUE))*$D180+($K180="Steady Growth")*(AND(AF$6&gt;=$F180,AF$6&lt;=$H180)*((AF$6-$F180+1)/($J180*($J180+1)/2)*$D180))+($K180="custom")*CustCF!Z180</f>
        <v>0</v>
      </c>
      <c r="AG180" s="95">
        <f>($K180="Bell Curve")*(_xlfn.NORM.DIST(AND(AG$6&gt;=$F180,AG$6&lt;=$H180)*(AG$6-$F180+1),$J180/2,$M180,TRUE)-_xlfn.NORM.DIST(AND(AG$6&gt;=$F180,AG$6&lt;=$H180)*(AF$6-$F180+1),$J180/2,$M180,TRUE))/(1-2*_xlfn.NORM.DIST(0,$J180/2,$M180,TRUE))*$D180+($K180="Steady Growth")*(AND(AG$6&gt;=$F180,AG$6&lt;=$H180)*((AG$6-$F180+1)/($J180*($J180+1)/2)*$D180))+($K180="custom")*CustCF!AA180</f>
        <v>0</v>
      </c>
      <c r="AH180" s="95">
        <f>($K180="Bell Curve")*(_xlfn.NORM.DIST(AND(AH$6&gt;=$F180,AH$6&lt;=$H180)*(AH$6-$F180+1),$J180/2,$M180,TRUE)-_xlfn.NORM.DIST(AND(AH$6&gt;=$F180,AH$6&lt;=$H180)*(AG$6-$F180+1),$J180/2,$M180,TRUE))/(1-2*_xlfn.NORM.DIST(0,$J180/2,$M180,TRUE))*$D180+($K180="Steady Growth")*(AND(AH$6&gt;=$F180,AH$6&lt;=$H180)*((AH$6-$F180+1)/($J180*($J180+1)/2)*$D180))+($K180="custom")*CustCF!AB180</f>
        <v>0</v>
      </c>
      <c r="AI180" s="95">
        <f>($K180="Bell Curve")*(_xlfn.NORM.DIST(AND(AI$6&gt;=$F180,AI$6&lt;=$H180)*(AI$6-$F180+1),$J180/2,$M180,TRUE)-_xlfn.NORM.DIST(AND(AI$6&gt;=$F180,AI$6&lt;=$H180)*(AH$6-$F180+1),$J180/2,$M180,TRUE))/(1-2*_xlfn.NORM.DIST(0,$J180/2,$M180,TRUE))*$D180+($K180="Steady Growth")*(AND(AI$6&gt;=$F180,AI$6&lt;=$H180)*((AI$6-$F180+1)/($J180*($J180+1)/2)*$D180))+($K180="custom")*CustCF!AC180</f>
        <v>0</v>
      </c>
      <c r="AJ180" s="95">
        <f>($K180="Bell Curve")*(_xlfn.NORM.DIST(AND(AJ$6&gt;=$F180,AJ$6&lt;=$H180)*(AJ$6-$F180+1),$J180/2,$M180,TRUE)-_xlfn.NORM.DIST(AND(AJ$6&gt;=$F180,AJ$6&lt;=$H180)*(AI$6-$F180+1),$J180/2,$M180,TRUE))/(1-2*_xlfn.NORM.DIST(0,$J180/2,$M180,TRUE))*$D180+($K180="Steady Growth")*(AND(AJ$6&gt;=$F180,AJ$6&lt;=$H180)*((AJ$6-$F180+1)/($J180*($J180+1)/2)*$D180))+($K180="custom")*CustCF!AD180</f>
        <v>0</v>
      </c>
      <c r="AK180" s="95">
        <f>($K180="Bell Curve")*(_xlfn.NORM.DIST(AND(AK$6&gt;=$F180,AK$6&lt;=$H180)*(AK$6-$F180+1),$J180/2,$M180,TRUE)-_xlfn.NORM.DIST(AND(AK$6&gt;=$F180,AK$6&lt;=$H180)*(AJ$6-$F180+1),$J180/2,$M180,TRUE))/(1-2*_xlfn.NORM.DIST(0,$J180/2,$M180,TRUE))*$D180+($K180="Steady Growth")*(AND(AK$6&gt;=$F180,AK$6&lt;=$H180)*((AK$6-$F180+1)/($J180*($J180+1)/2)*$D180))+($K180="custom")*CustCF!AE180</f>
        <v>0</v>
      </c>
      <c r="AL180" s="95">
        <f>($K180="Bell Curve")*(_xlfn.NORM.DIST(AND(AL$6&gt;=$F180,AL$6&lt;=$H180)*(AL$6-$F180+1),$J180/2,$M180,TRUE)-_xlfn.NORM.DIST(AND(AL$6&gt;=$F180,AL$6&lt;=$H180)*(AK$6-$F180+1),$J180/2,$M180,TRUE))/(1-2*_xlfn.NORM.DIST(0,$J180/2,$M180,TRUE))*$D180+($K180="Steady Growth")*(AND(AL$6&gt;=$F180,AL$6&lt;=$H180)*((AL$6-$F180+1)/($J180*($J180+1)/2)*$D180))+($K180="custom")*CustCF!AF180</f>
        <v>0</v>
      </c>
      <c r="AM180" s="95">
        <f>($K180="Bell Curve")*(_xlfn.NORM.DIST(AND(AM$6&gt;=$F180,AM$6&lt;=$H180)*(AM$6-$F180+1),$J180/2,$M180,TRUE)-_xlfn.NORM.DIST(AND(AM$6&gt;=$F180,AM$6&lt;=$H180)*(AL$6-$F180+1),$J180/2,$M180,TRUE))/(1-2*_xlfn.NORM.DIST(0,$J180/2,$M180,TRUE))*$D180+($K180="Steady Growth")*(AND(AM$6&gt;=$F180,AM$6&lt;=$H180)*((AM$6-$F180+1)/($J180*($J180+1)/2)*$D180))+($K180="custom")*CustCF!AG180</f>
        <v>0</v>
      </c>
      <c r="AN180" s="95">
        <f>($K180="Bell Curve")*(_xlfn.NORM.DIST(AND(AN$6&gt;=$F180,AN$6&lt;=$H180)*(AN$6-$F180+1),$J180/2,$M180,TRUE)-_xlfn.NORM.DIST(AND(AN$6&gt;=$F180,AN$6&lt;=$H180)*(AM$6-$F180+1),$J180/2,$M180,TRUE))/(1-2*_xlfn.NORM.DIST(0,$J180/2,$M180,TRUE))*$D180+($K180="Steady Growth")*(AND(AN$6&gt;=$F180,AN$6&lt;=$H180)*((AN$6-$F180+1)/($J180*($J180+1)/2)*$D180))+($K180="custom")*CustCF!AH180</f>
        <v>0</v>
      </c>
      <c r="AO180" s="95">
        <f>($K180="Bell Curve")*(_xlfn.NORM.DIST(AND(AO$6&gt;=$F180,AO$6&lt;=$H180)*(AO$6-$F180+1),$J180/2,$M180,TRUE)-_xlfn.NORM.DIST(AND(AO$6&gt;=$F180,AO$6&lt;=$H180)*(AN$6-$F180+1),$J180/2,$M180,TRUE))/(1-2*_xlfn.NORM.DIST(0,$J180/2,$M180,TRUE))*$D180+($K180="Steady Growth")*(AND(AO$6&gt;=$F180,AO$6&lt;=$H180)*((AO$6-$F180+1)/($J180*($J180+1)/2)*$D180))+($K180="custom")*CustCF!AI180</f>
        <v>0</v>
      </c>
      <c r="AP180" s="95">
        <f>($K180="Bell Curve")*(_xlfn.NORM.DIST(AND(AP$6&gt;=$F180,AP$6&lt;=$H180)*(AP$6-$F180+1),$J180/2,$M180,TRUE)-_xlfn.NORM.DIST(AND(AP$6&gt;=$F180,AP$6&lt;=$H180)*(AO$6-$F180+1),$J180/2,$M180,TRUE))/(1-2*_xlfn.NORM.DIST(0,$J180/2,$M180,TRUE))*$D180+($K180="Steady Growth")*(AND(AP$6&gt;=$F180,AP$6&lt;=$H180)*((AP$6-$F180+1)/($J180*($J180+1)/2)*$D180))+($K180="custom")*CustCF!AJ180</f>
        <v>0</v>
      </c>
      <c r="AQ180" s="95">
        <f>($K180="Bell Curve")*(_xlfn.NORM.DIST(AND(AQ$6&gt;=$F180,AQ$6&lt;=$H180)*(AQ$6-$F180+1),$J180/2,$M180,TRUE)-_xlfn.NORM.DIST(AND(AQ$6&gt;=$F180,AQ$6&lt;=$H180)*(AP$6-$F180+1),$J180/2,$M180,TRUE))/(1-2*_xlfn.NORM.DIST(0,$J180/2,$M180,TRUE))*$D180+($K180="Steady Growth")*(AND(AQ$6&gt;=$F180,AQ$6&lt;=$H180)*((AQ$6-$F180+1)/($J180*($J180+1)/2)*$D180))+($K180="custom")*CustCF!AK180</f>
        <v>0</v>
      </c>
      <c r="AR180" s="95">
        <f>($K180="Bell Curve")*(_xlfn.NORM.DIST(AND(AR$6&gt;=$F180,AR$6&lt;=$H180)*(AR$6-$F180+1),$J180/2,$M180,TRUE)-_xlfn.NORM.DIST(AND(AR$6&gt;=$F180,AR$6&lt;=$H180)*(AQ$6-$F180+1),$J180/2,$M180,TRUE))/(1-2*_xlfn.NORM.DIST(0,$J180/2,$M180,TRUE))*$D180+($K180="Steady Growth")*(AND(AR$6&gt;=$F180,AR$6&lt;=$H180)*((AR$6-$F180+1)/($J180*($J180+1)/2)*$D180))+($K180="custom")*CustCF!AL180</f>
        <v>0</v>
      </c>
      <c r="AS180" s="95">
        <f>($K180="Bell Curve")*(_xlfn.NORM.DIST(AND(AS$6&gt;=$F180,AS$6&lt;=$H180)*(AS$6-$F180+1),$J180/2,$M180,TRUE)-_xlfn.NORM.DIST(AND(AS$6&gt;=$F180,AS$6&lt;=$H180)*(AR$6-$F180+1),$J180/2,$M180,TRUE))/(1-2*_xlfn.NORM.DIST(0,$J180/2,$M180,TRUE))*$D180+($K180="Steady Growth")*(AND(AS$6&gt;=$F180,AS$6&lt;=$H180)*((AS$6-$F180+1)/($J180*($J180+1)/2)*$D180))+($K180="custom")*CustCF!AM180</f>
        <v>0</v>
      </c>
      <c r="AT180" s="95">
        <f>($K180="Bell Curve")*(_xlfn.NORM.DIST(AND(AT$6&gt;=$F180,AT$6&lt;=$H180)*(AT$6-$F180+1),$J180/2,$M180,TRUE)-_xlfn.NORM.DIST(AND(AT$6&gt;=$F180,AT$6&lt;=$H180)*(AS$6-$F180+1),$J180/2,$M180,TRUE))/(1-2*_xlfn.NORM.DIST(0,$J180/2,$M180,TRUE))*$D180+($K180="Steady Growth")*(AND(AT$6&gt;=$F180,AT$6&lt;=$H180)*((AT$6-$F180+1)/($J180*($J180+1)/2)*$D180))+($K180="custom")*CustCF!AN180</f>
        <v>0</v>
      </c>
      <c r="AU180" s="95">
        <f>($K180="Bell Curve")*(_xlfn.NORM.DIST(AND(AU$6&gt;=$F180,AU$6&lt;=$H180)*(AU$6-$F180+1),$J180/2,$M180,TRUE)-_xlfn.NORM.DIST(AND(AU$6&gt;=$F180,AU$6&lt;=$H180)*(AT$6-$F180+1),$J180/2,$M180,TRUE))/(1-2*_xlfn.NORM.DIST(0,$J180/2,$M180,TRUE))*$D180+($K180="Steady Growth")*(AND(AU$6&gt;=$F180,AU$6&lt;=$H180)*((AU$6-$F180+1)/($J180*($J180+1)/2)*$D180))+($K180="custom")*CustCF!AO180</f>
        <v>0</v>
      </c>
      <c r="AV180" s="95">
        <f>($K180="Bell Curve")*(_xlfn.NORM.DIST(AND(AV$6&gt;=$F180,AV$6&lt;=$H180)*(AV$6-$F180+1),$J180/2,$M180,TRUE)-_xlfn.NORM.DIST(AND(AV$6&gt;=$F180,AV$6&lt;=$H180)*(AU$6-$F180+1),$J180/2,$M180,TRUE))/(1-2*_xlfn.NORM.DIST(0,$J180/2,$M180,TRUE))*$D180+($K180="Steady Growth")*(AND(AV$6&gt;=$F180,AV$6&lt;=$H180)*((AV$6-$F180+1)/($J180*($J180+1)/2)*$D180))+($K180="custom")*CustCF!AP180</f>
        <v>0</v>
      </c>
      <c r="AW180" s="95">
        <f>($K180="Bell Curve")*(_xlfn.NORM.DIST(AND(AW$6&gt;=$F180,AW$6&lt;=$H180)*(AW$6-$F180+1),$J180/2,$M180,TRUE)-_xlfn.NORM.DIST(AND(AW$6&gt;=$F180,AW$6&lt;=$H180)*(AV$6-$F180+1),$J180/2,$M180,TRUE))/(1-2*_xlfn.NORM.DIST(0,$J180/2,$M180,TRUE))*$D180+($K180="Steady Growth")*(AND(AW$6&gt;=$F180,AW$6&lt;=$H180)*((AW$6-$F180+1)/($J180*($J180+1)/2)*$D180))+($K180="custom")*CustCF!AQ180</f>
        <v>0</v>
      </c>
      <c r="AX180" s="95">
        <f>($K180="Bell Curve")*(_xlfn.NORM.DIST(AND(AX$6&gt;=$F180,AX$6&lt;=$H180)*(AX$6-$F180+1),$J180/2,$M180,TRUE)-_xlfn.NORM.DIST(AND(AX$6&gt;=$F180,AX$6&lt;=$H180)*(AW$6-$F180+1),$J180/2,$M180,TRUE))/(1-2*_xlfn.NORM.DIST(0,$J180/2,$M180,TRUE))*$D180+($K180="Steady Growth")*(AND(AX$6&gt;=$F180,AX$6&lt;=$H180)*((AX$6-$F180+1)/($J180*($J180+1)/2)*$D180))+($K180="custom")*CustCF!AR180</f>
        <v>0</v>
      </c>
      <c r="AY180" s="95">
        <f>($K180="Bell Curve")*(_xlfn.NORM.DIST(AND(AY$6&gt;=$F180,AY$6&lt;=$H180)*(AY$6-$F180+1),$J180/2,$M180,TRUE)-_xlfn.NORM.DIST(AND(AY$6&gt;=$F180,AY$6&lt;=$H180)*(AX$6-$F180+1),$J180/2,$M180,TRUE))/(1-2*_xlfn.NORM.DIST(0,$J180/2,$M180,TRUE))*$D180+($K180="Steady Growth")*(AND(AY$6&gt;=$F180,AY$6&lt;=$H180)*((AY$6-$F180+1)/($J180*($J180+1)/2)*$D180))+($K180="custom")*CustCF!AS180</f>
        <v>0</v>
      </c>
      <c r="AZ180" s="95">
        <f>($K180="Bell Curve")*(_xlfn.NORM.DIST(AND(AZ$6&gt;=$F180,AZ$6&lt;=$H180)*(AZ$6-$F180+1),$J180/2,$M180,TRUE)-_xlfn.NORM.DIST(AND(AZ$6&gt;=$F180,AZ$6&lt;=$H180)*(AY$6-$F180+1),$J180/2,$M180,TRUE))/(1-2*_xlfn.NORM.DIST(0,$J180/2,$M180,TRUE))*$D180+($K180="Steady Growth")*(AND(AZ$6&gt;=$F180,AZ$6&lt;=$H180)*((AZ$6-$F180+1)/($J180*($J180+1)/2)*$D180))+($K180="custom")*CustCF!AT180</f>
        <v>0</v>
      </c>
      <c r="BA180" s="95">
        <f>($K180="Bell Curve")*(_xlfn.NORM.DIST(AND(BA$6&gt;=$F180,BA$6&lt;=$H180)*(BA$6-$F180+1),$J180/2,$M180,TRUE)-_xlfn.NORM.DIST(AND(BA$6&gt;=$F180,BA$6&lt;=$H180)*(AZ$6-$F180+1),$J180/2,$M180,TRUE))/(1-2*_xlfn.NORM.DIST(0,$J180/2,$M180,TRUE))*$D180+($K180="Steady Growth")*(AND(BA$6&gt;=$F180,BA$6&lt;=$H180)*((BA$6-$F180+1)/($J180*($J180+1)/2)*$D180))+($K180="custom")*CustCF!AU180</f>
        <v>0</v>
      </c>
      <c r="BB180" s="95">
        <f>($K180="Bell Curve")*(_xlfn.NORM.DIST(AND(BB$6&gt;=$F180,BB$6&lt;=$H180)*(BB$6-$F180+1),$J180/2,$M180,TRUE)-_xlfn.NORM.DIST(AND(BB$6&gt;=$F180,BB$6&lt;=$H180)*(BA$6-$F180+1),$J180/2,$M180,TRUE))/(1-2*_xlfn.NORM.DIST(0,$J180/2,$M180,TRUE))*$D180+($K180="Steady Growth")*(AND(BB$6&gt;=$F180,BB$6&lt;=$H180)*((BB$6-$F180+1)/($J180*($J180+1)/2)*$D180))+($K180="custom")*CustCF!AV180</f>
        <v>0</v>
      </c>
      <c r="BC180" s="95">
        <f>($K180="Bell Curve")*(_xlfn.NORM.DIST(AND(BC$6&gt;=$F180,BC$6&lt;=$H180)*(BC$6-$F180+1),$J180/2,$M180,TRUE)-_xlfn.NORM.DIST(AND(BC$6&gt;=$F180,BC$6&lt;=$H180)*(BB$6-$F180+1),$J180/2,$M180,TRUE))/(1-2*_xlfn.NORM.DIST(0,$J180/2,$M180,TRUE))*$D180+($K180="Steady Growth")*(AND(BC$6&gt;=$F180,BC$6&lt;=$H180)*((BC$6-$F180+1)/($J180*($J180+1)/2)*$D180))+($K180="custom")*CustCF!AW180</f>
        <v>0</v>
      </c>
      <c r="BD180" s="95">
        <f>($K180="Bell Curve")*(_xlfn.NORM.DIST(AND(BD$6&gt;=$F180,BD$6&lt;=$H180)*(BD$6-$F180+1),$J180/2,$M180,TRUE)-_xlfn.NORM.DIST(AND(BD$6&gt;=$F180,BD$6&lt;=$H180)*(BC$6-$F180+1),$J180/2,$M180,TRUE))/(1-2*_xlfn.NORM.DIST(0,$J180/2,$M180,TRUE))*$D180+($K180="Steady Growth")*(AND(BD$6&gt;=$F180,BD$6&lt;=$H180)*((BD$6-$F180+1)/($J180*($J180+1)/2)*$D180))+($K180="custom")*CustCF!AX180</f>
        <v>0</v>
      </c>
      <c r="BE180" s="95">
        <f>($K180="Bell Curve")*(_xlfn.NORM.DIST(AND(BE$6&gt;=$F180,BE$6&lt;=$H180)*(BE$6-$F180+1),$J180/2,$M180,TRUE)-_xlfn.NORM.DIST(AND(BE$6&gt;=$F180,BE$6&lt;=$H180)*(BD$6-$F180+1),$J180/2,$M180,TRUE))/(1-2*_xlfn.NORM.DIST(0,$J180/2,$M180,TRUE))*$D180+($K180="Steady Growth")*(AND(BE$6&gt;=$F180,BE$6&lt;=$H180)*((BE$6-$F180+1)/($J180*($J180+1)/2)*$D180))+($K180="custom")*CustCF!AY180</f>
        <v>0</v>
      </c>
      <c r="BF180" s="95">
        <f>($K180="Bell Curve")*(_xlfn.NORM.DIST(AND(BF$6&gt;=$F180,BF$6&lt;=$H180)*(BF$6-$F180+1),$J180/2,$M180,TRUE)-_xlfn.NORM.DIST(AND(BF$6&gt;=$F180,BF$6&lt;=$H180)*(BE$6-$F180+1),$J180/2,$M180,TRUE))/(1-2*_xlfn.NORM.DIST(0,$J180/2,$M180,TRUE))*$D180+($K180="Steady Growth")*(AND(BF$6&gt;=$F180,BF$6&lt;=$H180)*((BF$6-$F180+1)/($J180*($J180+1)/2)*$D180))+($K180="custom")*CustCF!AZ180</f>
        <v>0</v>
      </c>
      <c r="BG180" s="95">
        <f>($K180="Bell Curve")*(_xlfn.NORM.DIST(AND(BG$6&gt;=$F180,BG$6&lt;=$H180)*(BG$6-$F180+1),$J180/2,$M180,TRUE)-_xlfn.NORM.DIST(AND(BG$6&gt;=$F180,BG$6&lt;=$H180)*(BF$6-$F180+1),$J180/2,$M180,TRUE))/(1-2*_xlfn.NORM.DIST(0,$J180/2,$M180,TRUE))*$D180+($K180="Steady Growth")*(AND(BG$6&gt;=$F180,BG$6&lt;=$H180)*((BG$6-$F180+1)/($J180*($J180+1)/2)*$D180))+($K180="custom")*CustCF!BA180</f>
        <v>0</v>
      </c>
      <c r="BH180" s="95">
        <f>($K180="Bell Curve")*(_xlfn.NORM.DIST(AND(BH$6&gt;=$F180,BH$6&lt;=$H180)*(BH$6-$F180+1),$J180/2,$M180,TRUE)-_xlfn.NORM.DIST(AND(BH$6&gt;=$F180,BH$6&lt;=$H180)*(BG$6-$F180+1),$J180/2,$M180,TRUE))/(1-2*_xlfn.NORM.DIST(0,$J180/2,$M180,TRUE))*$D180+($K180="Steady Growth")*(AND(BH$6&gt;=$F180,BH$6&lt;=$H180)*((BH$6-$F180+1)/($J180*($J180+1)/2)*$D180))+($K180="custom")*CustCF!BB180</f>
        <v>0</v>
      </c>
      <c r="BI180" s="95">
        <f>($K180="Bell Curve")*(_xlfn.NORM.DIST(AND(BI$6&gt;=$F180,BI$6&lt;=$H180)*(BI$6-$F180+1),$J180/2,$M180,TRUE)-_xlfn.NORM.DIST(AND(BI$6&gt;=$F180,BI$6&lt;=$H180)*(BH$6-$F180+1),$J180/2,$M180,TRUE))/(1-2*_xlfn.NORM.DIST(0,$J180/2,$M180,TRUE))*$D180+($K180="Steady Growth")*(AND(BI$6&gt;=$F180,BI$6&lt;=$H180)*((BI$6-$F180+1)/($J180*($J180+1)/2)*$D180))+($K180="custom")*CustCF!BC180</f>
        <v>0</v>
      </c>
      <c r="BJ180" s="95">
        <f>($K180="Bell Curve")*(_xlfn.NORM.DIST(AND(BJ$6&gt;=$F180,BJ$6&lt;=$H180)*(BJ$6-$F180+1),$J180/2,$M180,TRUE)-_xlfn.NORM.DIST(AND(BJ$6&gt;=$F180,BJ$6&lt;=$H180)*(BI$6-$F180+1),$J180/2,$M180,TRUE))/(1-2*_xlfn.NORM.DIST(0,$J180/2,$M180,TRUE))*$D180+($K180="Steady Growth")*(AND(BJ$6&gt;=$F180,BJ$6&lt;=$H180)*((BJ$6-$F180+1)/($J180*($J180+1)/2)*$D180))+($K180="custom")*CustCF!BD180</f>
        <v>0</v>
      </c>
      <c r="BK180" s="95">
        <f>($K180="Bell Curve")*(_xlfn.NORM.DIST(AND(BK$6&gt;=$F180,BK$6&lt;=$H180)*(BK$6-$F180+1),$J180/2,$M180,TRUE)-_xlfn.NORM.DIST(AND(BK$6&gt;=$F180,BK$6&lt;=$H180)*(BJ$6-$F180+1),$J180/2,$M180,TRUE))/(1-2*_xlfn.NORM.DIST(0,$J180/2,$M180,TRUE))*$D180+($K180="Steady Growth")*(AND(BK$6&gt;=$F180,BK$6&lt;=$H180)*((BK$6-$F180+1)/($J180*($J180+1)/2)*$D180))+($K180="custom")*CustCF!BE180</f>
        <v>0</v>
      </c>
      <c r="BL180" s="95">
        <f>($K180="Bell Curve")*(_xlfn.NORM.DIST(AND(BL$6&gt;=$F180,BL$6&lt;=$H180)*(BL$6-$F180+1),$J180/2,$M180,TRUE)-_xlfn.NORM.DIST(AND(BL$6&gt;=$F180,BL$6&lt;=$H180)*(BK$6-$F180+1),$J180/2,$M180,TRUE))/(1-2*_xlfn.NORM.DIST(0,$J180/2,$M180,TRUE))*$D180+($K180="Steady Growth")*(AND(BL$6&gt;=$F180,BL$6&lt;=$H180)*((BL$6-$F180+1)/($J180*($J180+1)/2)*$D180))+($K180="custom")*CustCF!BF180</f>
        <v>0</v>
      </c>
      <c r="BM180" s="95">
        <f>($K180="Bell Curve")*(_xlfn.NORM.DIST(AND(BM$6&gt;=$F180,BM$6&lt;=$H180)*(BM$6-$F180+1),$J180/2,$M180,TRUE)-_xlfn.NORM.DIST(AND(BM$6&gt;=$F180,BM$6&lt;=$H180)*(BL$6-$F180+1),$J180/2,$M180,TRUE))/(1-2*_xlfn.NORM.DIST(0,$J180/2,$M180,TRUE))*$D180+($K180="Steady Growth")*(AND(BM$6&gt;=$F180,BM$6&lt;=$H180)*((BM$6-$F180+1)/($J180*($J180+1)/2)*$D180))+($K180="custom")*CustCF!BG180</f>
        <v>0</v>
      </c>
      <c r="BN180" s="95">
        <f>($K180="Bell Curve")*(_xlfn.NORM.DIST(AND(BN$6&gt;=$F180,BN$6&lt;=$H180)*(BN$6-$F180+1),$J180/2,$M180,TRUE)-_xlfn.NORM.DIST(AND(BN$6&gt;=$F180,BN$6&lt;=$H180)*(BM$6-$F180+1),$J180/2,$M180,TRUE))/(1-2*_xlfn.NORM.DIST(0,$J180/2,$M180,TRUE))*$D180+($K180="Steady Growth")*(AND(BN$6&gt;=$F180,BN$6&lt;=$H180)*((BN$6-$F180+1)/($J180*($J180+1)/2)*$D180))+($K180="custom")*CustCF!BH180</f>
        <v>0</v>
      </c>
      <c r="BO180" s="95">
        <f>($K180="Bell Curve")*(_xlfn.NORM.DIST(AND(BO$6&gt;=$F180,BO$6&lt;=$H180)*(BO$6-$F180+1),$J180/2,$M180,TRUE)-_xlfn.NORM.DIST(AND(BO$6&gt;=$F180,BO$6&lt;=$H180)*(BN$6-$F180+1),$J180/2,$M180,TRUE))/(1-2*_xlfn.NORM.DIST(0,$J180/2,$M180,TRUE))*$D180+($K180="Steady Growth")*(AND(BO$6&gt;=$F180,BO$6&lt;=$H180)*((BO$6-$F180+1)/($J180*($J180+1)/2)*$D180))+($K180="custom")*CustCF!BI180</f>
        <v>0</v>
      </c>
      <c r="BP180" s="95">
        <f>($K180="Bell Curve")*(_xlfn.NORM.DIST(AND(BP$6&gt;=$F180,BP$6&lt;=$H180)*(BP$6-$F180+1),$J180/2,$M180,TRUE)-_xlfn.NORM.DIST(AND(BP$6&gt;=$F180,BP$6&lt;=$H180)*(BO$6-$F180+1),$J180/2,$M180,TRUE))/(1-2*_xlfn.NORM.DIST(0,$J180/2,$M180,TRUE))*$D180+($K180="Steady Growth")*(AND(BP$6&gt;=$F180,BP$6&lt;=$H180)*((BP$6-$F180+1)/($J180*($J180+1)/2)*$D180))+($K180="custom")*CustCF!BJ180</f>
        <v>0</v>
      </c>
      <c r="BQ180" s="95">
        <f>($K180="Bell Curve")*(_xlfn.NORM.DIST(AND(BQ$6&gt;=$F180,BQ$6&lt;=$H180)*(BQ$6-$F180+1),$J180/2,$M180,TRUE)-_xlfn.NORM.DIST(AND(BQ$6&gt;=$F180,BQ$6&lt;=$H180)*(BP$6-$F180+1),$J180/2,$M180,TRUE))/(1-2*_xlfn.NORM.DIST(0,$J180/2,$M180,TRUE))*$D180+($K180="Steady Growth")*(AND(BQ$6&gt;=$F180,BQ$6&lt;=$H180)*((BQ$6-$F180+1)/($J180*($J180+1)/2)*$D180))+($K180="custom")*CustCF!BK180</f>
        <v>0</v>
      </c>
      <c r="BR180" s="95">
        <f>($K180="Bell Curve")*(_xlfn.NORM.DIST(AND(BR$6&gt;=$F180,BR$6&lt;=$H180)*(BR$6-$F180+1),$J180/2,$M180,TRUE)-_xlfn.NORM.DIST(AND(BR$6&gt;=$F180,BR$6&lt;=$H180)*(BQ$6-$F180+1),$J180/2,$M180,TRUE))/(1-2*_xlfn.NORM.DIST(0,$J180/2,$M180,TRUE))*$D180+($K180="Steady Growth")*(AND(BR$6&gt;=$F180,BR$6&lt;=$H180)*((BR$6-$F180+1)/($J180*($J180+1)/2)*$D180))+($K180="custom")*CustCF!BL180</f>
        <v>0</v>
      </c>
      <c r="BS180" s="95">
        <f>($K180="Bell Curve")*(_xlfn.NORM.DIST(AND(BS$6&gt;=$F180,BS$6&lt;=$H180)*(BS$6-$F180+1),$J180/2,$M180,TRUE)-_xlfn.NORM.DIST(AND(BS$6&gt;=$F180,BS$6&lt;=$H180)*(BR$6-$F180+1),$J180/2,$M180,TRUE))/(1-2*_xlfn.NORM.DIST(0,$J180/2,$M180,TRUE))*$D180+($K180="Steady Growth")*(AND(BS$6&gt;=$F180,BS$6&lt;=$H180)*((BS$6-$F180+1)/($J180*($J180+1)/2)*$D180))+($K180="custom")*CustCF!BM180</f>
        <v>0</v>
      </c>
      <c r="BT180" s="95">
        <f>($K180="Bell Curve")*(_xlfn.NORM.DIST(AND(BT$6&gt;=$F180,BT$6&lt;=$H180)*(BT$6-$F180+1),$J180/2,$M180,TRUE)-_xlfn.NORM.DIST(AND(BT$6&gt;=$F180,BT$6&lt;=$H180)*(BS$6-$F180+1),$J180/2,$M180,TRUE))/(1-2*_xlfn.NORM.DIST(0,$J180/2,$M180,TRUE))*$D180+($K180="Steady Growth")*(AND(BT$6&gt;=$F180,BT$6&lt;=$H180)*((BT$6-$F180+1)/($J180*($J180+1)/2)*$D180))+($K180="custom")*CustCF!BN180</f>
        <v>0</v>
      </c>
      <c r="BU180" s="95">
        <f>($K180="Bell Curve")*(_xlfn.NORM.DIST(AND(BU$6&gt;=$F180,BU$6&lt;=$H180)*(BU$6-$F180+1),$J180/2,$M180,TRUE)-_xlfn.NORM.DIST(AND(BU$6&gt;=$F180,BU$6&lt;=$H180)*(BT$6-$F180+1),$J180/2,$M180,TRUE))/(1-2*_xlfn.NORM.DIST(0,$J180/2,$M180,TRUE))*$D180+($K180="Steady Growth")*(AND(BU$6&gt;=$F180,BU$6&lt;=$H180)*((BU$6-$F180+1)/($J180*($J180+1)/2)*$D180))+($K180="custom")*CustCF!BO180</f>
        <v>0</v>
      </c>
      <c r="BV180" s="95">
        <f>($K180="Bell Curve")*(_xlfn.NORM.DIST(AND(BV$6&gt;=$F180,BV$6&lt;=$H180)*(BV$6-$F180+1),$J180/2,$M180,TRUE)-_xlfn.NORM.DIST(AND(BV$6&gt;=$F180,BV$6&lt;=$H180)*(BU$6-$F180+1),$J180/2,$M180,TRUE))/(1-2*_xlfn.NORM.DIST(0,$J180/2,$M180,TRUE))*$D180+($K180="Steady Growth")*(AND(BV$6&gt;=$F180,BV$6&lt;=$H180)*((BV$6-$F180+1)/($J180*($J180+1)/2)*$D180))+($K180="custom")*CustCF!BP180</f>
        <v>0</v>
      </c>
      <c r="BW180" s="95">
        <f>($K180="Bell Curve")*(_xlfn.NORM.DIST(AND(BW$6&gt;=$F180,BW$6&lt;=$H180)*(BW$6-$F180+1),$J180/2,$M180,TRUE)-_xlfn.NORM.DIST(AND(BW$6&gt;=$F180,BW$6&lt;=$H180)*(BV$6-$F180+1),$J180/2,$M180,TRUE))/(1-2*_xlfn.NORM.DIST(0,$J180/2,$M180,TRUE))*$D180+($K180="Steady Growth")*(AND(BW$6&gt;=$F180,BW$6&lt;=$H180)*((BW$6-$F180+1)/($J180*($J180+1)/2)*$D180))+($K180="custom")*CustCF!BQ180</f>
        <v>0</v>
      </c>
      <c r="BX180" s="95">
        <f>($K180="Bell Curve")*(_xlfn.NORM.DIST(AND(BX$6&gt;=$F180,BX$6&lt;=$H180)*(BX$6-$F180+1),$J180/2,$M180,TRUE)-_xlfn.NORM.DIST(AND(BX$6&gt;=$F180,BX$6&lt;=$H180)*(BW$6-$F180+1),$J180/2,$M180,TRUE))/(1-2*_xlfn.NORM.DIST(0,$J180/2,$M180,TRUE))*$D180+($K180="Steady Growth")*(AND(BX$6&gt;=$F180,BX$6&lt;=$H180)*((BX$6-$F180+1)/($J180*($J180+1)/2)*$D180))+($K180="custom")*CustCF!BR180</f>
        <v>0</v>
      </c>
      <c r="BY180" s="95">
        <f>($K180="Bell Curve")*(_xlfn.NORM.DIST(AND(BY$6&gt;=$F180,BY$6&lt;=$H180)*(BY$6-$F180+1),$J180/2,$M180,TRUE)-_xlfn.NORM.DIST(AND(BY$6&gt;=$F180,BY$6&lt;=$H180)*(BX$6-$F180+1),$J180/2,$M180,TRUE))/(1-2*_xlfn.NORM.DIST(0,$J180/2,$M180,TRUE))*$D180+($K180="Steady Growth")*(AND(BY$6&gt;=$F180,BY$6&lt;=$H180)*((BY$6-$F180+1)/($J180*($J180+1)/2)*$D180))+($K180="custom")*CustCF!BS180</f>
        <v>0</v>
      </c>
      <c r="BZ180" s="95">
        <f>($K180="Bell Curve")*(_xlfn.NORM.DIST(AND(BZ$6&gt;=$F180,BZ$6&lt;=$H180)*(BZ$6-$F180+1),$J180/2,$M180,TRUE)-_xlfn.NORM.DIST(AND(BZ$6&gt;=$F180,BZ$6&lt;=$H180)*(BY$6-$F180+1),$J180/2,$M180,TRUE))/(1-2*_xlfn.NORM.DIST(0,$J180/2,$M180,TRUE))*$D180+($K180="Steady Growth")*(AND(BZ$6&gt;=$F180,BZ$6&lt;=$H180)*((BZ$6-$F180+1)/($J180*($J180+1)/2)*$D180))+($K180="custom")*CustCF!BT180</f>
        <v>0</v>
      </c>
      <c r="CA180" s="95">
        <f>($K180="Bell Curve")*(_xlfn.NORM.DIST(AND(CA$6&gt;=$F180,CA$6&lt;=$H180)*(CA$6-$F180+1),$J180/2,$M180,TRUE)-_xlfn.NORM.DIST(AND(CA$6&gt;=$F180,CA$6&lt;=$H180)*(BZ$6-$F180+1),$J180/2,$M180,TRUE))/(1-2*_xlfn.NORM.DIST(0,$J180/2,$M180,TRUE))*$D180+($K180="Steady Growth")*(AND(CA$6&gt;=$F180,CA$6&lt;=$H180)*((CA$6-$F180+1)/($J180*($J180+1)/2)*$D180))+($K180="custom")*CustCF!BU180</f>
        <v>0</v>
      </c>
      <c r="CB180" s="95">
        <f>($K180="Bell Curve")*(_xlfn.NORM.DIST(AND(CB$6&gt;=$F180,CB$6&lt;=$H180)*(CB$6-$F180+1),$J180/2,$M180,TRUE)-_xlfn.NORM.DIST(AND(CB$6&gt;=$F180,CB$6&lt;=$H180)*(CA$6-$F180+1),$J180/2,$M180,TRUE))/(1-2*_xlfn.NORM.DIST(0,$J180/2,$M180,TRUE))*$D180+($K180="Steady Growth")*(AND(CB$6&gt;=$F180,CB$6&lt;=$H180)*((CB$6-$F180+1)/($J180*($J180+1)/2)*$D180))+($K180="custom")*CustCF!BV180</f>
        <v>0</v>
      </c>
      <c r="CC180" s="95">
        <f>($K180="Bell Curve")*(_xlfn.NORM.DIST(AND(CC$6&gt;=$F180,CC$6&lt;=$H180)*(CC$6-$F180+1),$J180/2,$M180,TRUE)-_xlfn.NORM.DIST(AND(CC$6&gt;=$F180,CC$6&lt;=$H180)*(CB$6-$F180+1),$J180/2,$M180,TRUE))/(1-2*_xlfn.NORM.DIST(0,$J180/2,$M180,TRUE))*$D180+($K180="Steady Growth")*(AND(CC$6&gt;=$F180,CC$6&lt;=$H180)*((CC$6-$F180+1)/($J180*($J180+1)/2)*$D180))+($K180="custom")*CustCF!BW180</f>
        <v>0</v>
      </c>
      <c r="CD180" s="95">
        <f>($K180="Bell Curve")*(_xlfn.NORM.DIST(AND(CD$6&gt;=$F180,CD$6&lt;=$H180)*(CD$6-$F180+1),$J180/2,$M180,TRUE)-_xlfn.NORM.DIST(AND(CD$6&gt;=$F180,CD$6&lt;=$H180)*(CC$6-$F180+1),$J180/2,$M180,TRUE))/(1-2*_xlfn.NORM.DIST(0,$J180/2,$M180,TRUE))*$D180+($K180="Steady Growth")*(AND(CD$6&gt;=$F180,CD$6&lt;=$H180)*((CD$6-$F180+1)/($J180*($J180+1)/2)*$D180))+($K180="custom")*CustCF!BX180</f>
        <v>0</v>
      </c>
      <c r="CE180" s="95">
        <f>($K180="Bell Curve")*(_xlfn.NORM.DIST(AND(CE$6&gt;=$F180,CE$6&lt;=$H180)*(CE$6-$F180+1),$J180/2,$M180,TRUE)-_xlfn.NORM.DIST(AND(CE$6&gt;=$F180,CE$6&lt;=$H180)*(CD$6-$F180+1),$J180/2,$M180,TRUE))/(1-2*_xlfn.NORM.DIST(0,$J180/2,$M180,TRUE))*$D180+($K180="Steady Growth")*(AND(CE$6&gt;=$F180,CE$6&lt;=$H180)*((CE$6-$F180+1)/($J180*($J180+1)/2)*$D180))+($K180="custom")*CustCF!BY180</f>
        <v>0</v>
      </c>
      <c r="CF180" s="95">
        <f>($K180="Bell Curve")*(_xlfn.NORM.DIST(AND(CF$6&gt;=$F180,CF$6&lt;=$H180)*(CF$6-$F180+1),$J180/2,$M180,TRUE)-_xlfn.NORM.DIST(AND(CF$6&gt;=$F180,CF$6&lt;=$H180)*(CE$6-$F180+1),$J180/2,$M180,TRUE))/(1-2*_xlfn.NORM.DIST(0,$J180/2,$M180,TRUE))*$D180+($K180="Steady Growth")*(AND(CF$6&gt;=$F180,CF$6&lt;=$H180)*((CF$6-$F180+1)/($J180*($J180+1)/2)*$D180))+($K180="custom")*CustCF!BZ180</f>
        <v>0</v>
      </c>
      <c r="CG180" s="95">
        <f>($K180="Bell Curve")*(_xlfn.NORM.DIST(AND(CG$6&gt;=$F180,CG$6&lt;=$H180)*(CG$6-$F180+1),$J180/2,$M180,TRUE)-_xlfn.NORM.DIST(AND(CG$6&gt;=$F180,CG$6&lt;=$H180)*(CF$6-$F180+1),$J180/2,$M180,TRUE))/(1-2*_xlfn.NORM.DIST(0,$J180/2,$M180,TRUE))*$D180+($K180="Steady Growth")*(AND(CG$6&gt;=$F180,CG$6&lt;=$H180)*((CG$6-$F180+1)/($J180*($J180+1)/2)*$D180))+($K180="custom")*CustCF!CA180</f>
        <v>0</v>
      </c>
      <c r="CH180" s="95">
        <f>($K180="Bell Curve")*(_xlfn.NORM.DIST(AND(CH$6&gt;=$F180,CH$6&lt;=$H180)*(CH$6-$F180+1),$J180/2,$M180,TRUE)-_xlfn.NORM.DIST(AND(CH$6&gt;=$F180,CH$6&lt;=$H180)*(CG$6-$F180+1),$J180/2,$M180,TRUE))/(1-2*_xlfn.NORM.DIST(0,$J180/2,$M180,TRUE))*$D180+($K180="Steady Growth")*(AND(CH$6&gt;=$F180,CH$6&lt;=$H180)*((CH$6-$F180+1)/($J180*($J180+1)/2)*$D180))+($K180="custom")*CustCF!CB180</f>
        <v>0</v>
      </c>
      <c r="CI180" s="95">
        <f>($K180="Bell Curve")*(_xlfn.NORM.DIST(AND(CI$6&gt;=$F180,CI$6&lt;=$H180)*(CI$6-$F180+1),$J180/2,$M180,TRUE)-_xlfn.NORM.DIST(AND(CI$6&gt;=$F180,CI$6&lt;=$H180)*(CH$6-$F180+1),$J180/2,$M180,TRUE))/(1-2*_xlfn.NORM.DIST(0,$J180/2,$M180,TRUE))*$D180+($K180="Steady Growth")*(AND(CI$6&gt;=$F180,CI$6&lt;=$H180)*((CI$6-$F180+1)/($J180*($J180+1)/2)*$D180))+($K180="custom")*CustCF!CC180</f>
        <v>0</v>
      </c>
      <c r="CJ180" s="95">
        <f>($K180="Bell Curve")*(_xlfn.NORM.DIST(AND(CJ$6&gt;=$F180,CJ$6&lt;=$H180)*(CJ$6-$F180+1),$J180/2,$M180,TRUE)-_xlfn.NORM.DIST(AND(CJ$6&gt;=$F180,CJ$6&lt;=$H180)*(CI$6-$F180+1),$J180/2,$M180,TRUE))/(1-2*_xlfn.NORM.DIST(0,$J180/2,$M180,TRUE))*$D180+($K180="Steady Growth")*(AND(CJ$6&gt;=$F180,CJ$6&lt;=$H180)*((CJ$6-$F180+1)/($J180*($J180+1)/2)*$D180))+($K180="custom")*CustCF!CD180</f>
        <v>0</v>
      </c>
      <c r="CK180" s="95">
        <f>($K180="Bell Curve")*(_xlfn.NORM.DIST(AND(CK$6&gt;=$F180,CK$6&lt;=$H180)*(CK$6-$F180+1),$J180/2,$M180,TRUE)-_xlfn.NORM.DIST(AND(CK$6&gt;=$F180,CK$6&lt;=$H180)*(CJ$6-$F180+1),$J180/2,$M180,TRUE))/(1-2*_xlfn.NORM.DIST(0,$J180/2,$M180,TRUE))*$D180+($K180="Steady Growth")*(AND(CK$6&gt;=$F180,CK$6&lt;=$H180)*((CK$6-$F180+1)/($J180*($J180+1)/2)*$D180))+($K180="custom")*CustCF!CE180</f>
        <v>0</v>
      </c>
      <c r="CL180" s="95">
        <f>($K180="Bell Curve")*(_xlfn.NORM.DIST(AND(CL$6&gt;=$F180,CL$6&lt;=$H180)*(CL$6-$F180+1),$J180/2,$M180,TRUE)-_xlfn.NORM.DIST(AND(CL$6&gt;=$F180,CL$6&lt;=$H180)*(CK$6-$F180+1),$J180/2,$M180,TRUE))/(1-2*_xlfn.NORM.DIST(0,$J180/2,$M180,TRUE))*$D180+($K180="Steady Growth")*(AND(CL$6&gt;=$F180,CL$6&lt;=$H180)*((CL$6-$F180+1)/($J180*($J180+1)/2)*$D180))+($K180="custom")*CustCF!CF180</f>
        <v>0</v>
      </c>
      <c r="CM180" s="95">
        <f>($K180="Bell Curve")*(_xlfn.NORM.DIST(AND(CM$6&gt;=$F180,CM$6&lt;=$H180)*(CM$6-$F180+1),$J180/2,$M180,TRUE)-_xlfn.NORM.DIST(AND(CM$6&gt;=$F180,CM$6&lt;=$H180)*(CL$6-$F180+1),$J180/2,$M180,TRUE))/(1-2*_xlfn.NORM.DIST(0,$J180/2,$M180,TRUE))*$D180+($K180="Steady Growth")*(AND(CM$6&gt;=$F180,CM$6&lt;=$H180)*((CM$6-$F180+1)/($J180*($J180+1)/2)*$D180))+($K180="custom")*CustCF!CG180</f>
        <v>0</v>
      </c>
      <c r="CN180" s="95">
        <f>($K180="Bell Curve")*(_xlfn.NORM.DIST(AND(CN$6&gt;=$F180,CN$6&lt;=$H180)*(CN$6-$F180+1),$J180/2,$M180,TRUE)-_xlfn.NORM.DIST(AND(CN$6&gt;=$F180,CN$6&lt;=$H180)*(CM$6-$F180+1),$J180/2,$M180,TRUE))/(1-2*_xlfn.NORM.DIST(0,$J180/2,$M180,TRUE))*$D180+($K180="Steady Growth")*(AND(CN$6&gt;=$F180,CN$6&lt;=$H180)*((CN$6-$F180+1)/($J180*($J180+1)/2)*$D180))+($K180="custom")*CustCF!CH180</f>
        <v>0</v>
      </c>
      <c r="CO180" s="95">
        <f>($K180="Bell Curve")*(_xlfn.NORM.DIST(AND(CO$6&gt;=$F180,CO$6&lt;=$H180)*(CO$6-$F180+1),$J180/2,$M180,TRUE)-_xlfn.NORM.DIST(AND(CO$6&gt;=$F180,CO$6&lt;=$H180)*(CN$6-$F180+1),$J180/2,$M180,TRUE))/(1-2*_xlfn.NORM.DIST(0,$J180/2,$M180,TRUE))*$D180+($K180="Steady Growth")*(AND(CO$6&gt;=$F180,CO$6&lt;=$H180)*((CO$6-$F180+1)/($J180*($J180+1)/2)*$D180))+($K180="custom")*CustCF!CI180</f>
        <v>0</v>
      </c>
      <c r="CP180" s="95">
        <f>($K180="Bell Curve")*(_xlfn.NORM.DIST(AND(CP$6&gt;=$F180,CP$6&lt;=$H180)*(CP$6-$F180+1),$J180/2,$M180,TRUE)-_xlfn.NORM.DIST(AND(CP$6&gt;=$F180,CP$6&lt;=$H180)*(CO$6-$F180+1),$J180/2,$M180,TRUE))/(1-2*_xlfn.NORM.DIST(0,$J180/2,$M180,TRUE))*$D180+($K180="Steady Growth")*(AND(CP$6&gt;=$F180,CP$6&lt;=$H180)*((CP$6-$F180+1)/($J180*($J180+1)/2)*$D180))+($K180="custom")*CustCF!CJ180</f>
        <v>0</v>
      </c>
      <c r="CQ180" s="95">
        <f>($K180="Bell Curve")*(_xlfn.NORM.DIST(AND(CQ$6&gt;=$F180,CQ$6&lt;=$H180)*(CQ$6-$F180+1),$J180/2,$M180,TRUE)-_xlfn.NORM.DIST(AND(CQ$6&gt;=$F180,CQ$6&lt;=$H180)*(CP$6-$F180+1),$J180/2,$M180,TRUE))/(1-2*_xlfn.NORM.DIST(0,$J180/2,$M180,TRUE))*$D180+($K180="Steady Growth")*(AND(CQ$6&gt;=$F180,CQ$6&lt;=$H180)*((CQ$6-$F180+1)/($J180*($J180+1)/2)*$D180))+($K180="custom")*CustCF!CK180</f>
        <v>0</v>
      </c>
      <c r="CR180" s="95">
        <f>($K180="Bell Curve")*(_xlfn.NORM.DIST(AND(CR$6&gt;=$F180,CR$6&lt;=$H180)*(CR$6-$F180+1),$J180/2,$M180,TRUE)-_xlfn.NORM.DIST(AND(CR$6&gt;=$F180,CR$6&lt;=$H180)*(CQ$6-$F180+1),$J180/2,$M180,TRUE))/(1-2*_xlfn.NORM.DIST(0,$J180/2,$M180,TRUE))*$D180+($K180="Steady Growth")*(AND(CR$6&gt;=$F180,CR$6&lt;=$H180)*((CR$6-$F180+1)/($J180*($J180+1)/2)*$D180))+($K180="custom")*CustCF!CL180</f>
        <v>0</v>
      </c>
      <c r="CS180" s="95">
        <f>($K180="Bell Curve")*(_xlfn.NORM.DIST(AND(CS$6&gt;=$F180,CS$6&lt;=$H180)*(CS$6-$F180+1),$J180/2,$M180,TRUE)-_xlfn.NORM.DIST(AND(CS$6&gt;=$F180,CS$6&lt;=$H180)*(CR$6-$F180+1),$J180/2,$M180,TRUE))/(1-2*_xlfn.NORM.DIST(0,$J180/2,$M180,TRUE))*$D180+($K180="Steady Growth")*(AND(CS$6&gt;=$F180,CS$6&lt;=$H180)*((CS$6-$F180+1)/($J180*($J180+1)/2)*$D180))+($K180="custom")*CustCF!CM180</f>
        <v>0</v>
      </c>
      <c r="CT180" s="95">
        <f>($K180="Bell Curve")*(_xlfn.NORM.DIST(AND(CT$6&gt;=$F180,CT$6&lt;=$H180)*(CT$6-$F180+1),$J180/2,$M180,TRUE)-_xlfn.NORM.DIST(AND(CT$6&gt;=$F180,CT$6&lt;=$H180)*(CS$6-$F180+1),$J180/2,$M180,TRUE))/(1-2*_xlfn.NORM.DIST(0,$J180/2,$M180,TRUE))*$D180+($K180="Steady Growth")*(AND(CT$6&gt;=$F180,CT$6&lt;=$H180)*((CT$6-$F180+1)/($J180*($J180+1)/2)*$D180))+($K180="custom")*CustCF!CN180</f>
        <v>0</v>
      </c>
      <c r="CU180" s="95">
        <f>($K180="Bell Curve")*(_xlfn.NORM.DIST(AND(CU$6&gt;=$F180,CU$6&lt;=$H180)*(CU$6-$F180+1),$J180/2,$M180,TRUE)-_xlfn.NORM.DIST(AND(CU$6&gt;=$F180,CU$6&lt;=$H180)*(CT$6-$F180+1),$J180/2,$M180,TRUE))/(1-2*_xlfn.NORM.DIST(0,$J180/2,$M180,TRUE))*$D180+($K180="Steady Growth")*(AND(CU$6&gt;=$F180,CU$6&lt;=$H180)*((CU$6-$F180+1)/($J180*($J180+1)/2)*$D180))+($K180="custom")*CustCF!CO180</f>
        <v>0</v>
      </c>
      <c r="CV180" s="95">
        <f>($K180="Bell Curve")*(_xlfn.NORM.DIST(AND(CV$6&gt;=$F180,CV$6&lt;=$H180)*(CV$6-$F180+1),$J180/2,$M180,TRUE)-_xlfn.NORM.DIST(AND(CV$6&gt;=$F180,CV$6&lt;=$H180)*(CU$6-$F180+1),$J180/2,$M180,TRUE))/(1-2*_xlfn.NORM.DIST(0,$J180/2,$M180,TRUE))*$D180+($K180="Steady Growth")*(AND(CV$6&gt;=$F180,CV$6&lt;=$H180)*((CV$6-$F180+1)/($J180*($J180+1)/2)*$D180))+($K180="custom")*CustCF!CP180</f>
        <v>0</v>
      </c>
      <c r="CW180" s="95">
        <f>($K180="Bell Curve")*(_xlfn.NORM.DIST(AND(CW$6&gt;=$F180,CW$6&lt;=$H180)*(CW$6-$F180+1),$J180/2,$M180,TRUE)-_xlfn.NORM.DIST(AND(CW$6&gt;=$F180,CW$6&lt;=$H180)*(CV$6-$F180+1),$J180/2,$M180,TRUE))/(1-2*_xlfn.NORM.DIST(0,$J180/2,$M180,TRUE))*$D180+($K180="Steady Growth")*(AND(CW$6&gt;=$F180,CW$6&lt;=$H180)*((CW$6-$F180+1)/($J180*($J180+1)/2)*$D180))+($K180="custom")*CustCF!CQ180</f>
        <v>0</v>
      </c>
      <c r="CX180" s="95">
        <f>($K180="Bell Curve")*(_xlfn.NORM.DIST(AND(CX$6&gt;=$F180,CX$6&lt;=$H180)*(CX$6-$F180+1),$J180/2,$M180,TRUE)-_xlfn.NORM.DIST(AND(CX$6&gt;=$F180,CX$6&lt;=$H180)*(CW$6-$F180+1),$J180/2,$M180,TRUE))/(1-2*_xlfn.NORM.DIST(0,$J180/2,$M180,TRUE))*$D180+($K180="Steady Growth")*(AND(CX$6&gt;=$F180,CX$6&lt;=$H180)*((CX$6-$F180+1)/($J180*($J180+1)/2)*$D180))+($K180="custom")*CustCF!CR180</f>
        <v>0</v>
      </c>
      <c r="CY180" s="95">
        <f>($K180="Bell Curve")*(_xlfn.NORM.DIST(AND(CY$6&gt;=$F180,CY$6&lt;=$H180)*(CY$6-$F180+1),$J180/2,$M180,TRUE)-_xlfn.NORM.DIST(AND(CY$6&gt;=$F180,CY$6&lt;=$H180)*(CX$6-$F180+1),$J180/2,$M180,TRUE))/(1-2*_xlfn.NORM.DIST(0,$J180/2,$M180,TRUE))*$D180+($K180="Steady Growth")*(AND(CY$6&gt;=$F180,CY$6&lt;=$H180)*((CY$6-$F180+1)/($J180*($J180+1)/2)*$D180))+($K180="custom")*CustCF!CS180</f>
        <v>0</v>
      </c>
      <c r="CZ180" s="95">
        <f>($K180="Bell Curve")*(_xlfn.NORM.DIST(AND(CZ$6&gt;=$F180,CZ$6&lt;=$H180)*(CZ$6-$F180+1),$J180/2,$M180,TRUE)-_xlfn.NORM.DIST(AND(CZ$6&gt;=$F180,CZ$6&lt;=$H180)*(CY$6-$F180+1),$J180/2,$M180,TRUE))/(1-2*_xlfn.NORM.DIST(0,$J180/2,$M180,TRUE))*$D180+($K180="Steady Growth")*(AND(CZ$6&gt;=$F180,CZ$6&lt;=$H180)*((CZ$6-$F180+1)/($J180*($J180+1)/2)*$D180))+($K180="custom")*CustCF!CT180</f>
        <v>0</v>
      </c>
      <c r="DA180" s="95">
        <f>($K180="Bell Curve")*(_xlfn.NORM.DIST(AND(DA$6&gt;=$F180,DA$6&lt;=$H180)*(DA$6-$F180+1),$J180/2,$M180,TRUE)-_xlfn.NORM.DIST(AND(DA$6&gt;=$F180,DA$6&lt;=$H180)*(CZ$6-$F180+1),$J180/2,$M180,TRUE))/(1-2*_xlfn.NORM.DIST(0,$J180/2,$M180,TRUE))*$D180+($K180="Steady Growth")*(AND(DA$6&gt;=$F180,DA$6&lt;=$H180)*((DA$6-$F180+1)/($J180*($J180+1)/2)*$D180))+($K180="custom")*CustCF!CU180</f>
        <v>0</v>
      </c>
      <c r="DB180" s="95">
        <f>($K180="Bell Curve")*(_xlfn.NORM.DIST(AND(DB$6&gt;=$F180,DB$6&lt;=$H180)*(DB$6-$F180+1),$J180/2,$M180,TRUE)-_xlfn.NORM.DIST(AND(DB$6&gt;=$F180,DB$6&lt;=$H180)*(DA$6-$F180+1),$J180/2,$M180,TRUE))/(1-2*_xlfn.NORM.DIST(0,$J180/2,$M180,TRUE))*$D180+($K180="Steady Growth")*(AND(DB$6&gt;=$F180,DB$6&lt;=$H180)*((DB$6-$F180+1)/($J180*($J180+1)/2)*$D180))+($K180="custom")*CustCF!CV180</f>
        <v>0</v>
      </c>
      <c r="DC180" s="95">
        <f>($K180="Bell Curve")*(_xlfn.NORM.DIST(AND(DC$6&gt;=$F180,DC$6&lt;=$H180)*(DC$6-$F180+1),$J180/2,$M180,TRUE)-_xlfn.NORM.DIST(AND(DC$6&gt;=$F180,DC$6&lt;=$H180)*(DB$6-$F180+1),$J180/2,$M180,TRUE))/(1-2*_xlfn.NORM.DIST(0,$J180/2,$M180,TRUE))*$D180+($K180="Steady Growth")*(AND(DC$6&gt;=$F180,DC$6&lt;=$H180)*((DC$6-$F180+1)/($J180*($J180+1)/2)*$D180))+($K180="custom")*CustCF!CW180</f>
        <v>0</v>
      </c>
      <c r="DD180" s="95">
        <f>($K180="Bell Curve")*(_xlfn.NORM.DIST(AND(DD$6&gt;=$F180,DD$6&lt;=$H180)*(DD$6-$F180+1),$J180/2,$M180,TRUE)-_xlfn.NORM.DIST(AND(DD$6&gt;=$F180,DD$6&lt;=$H180)*(DC$6-$F180+1),$J180/2,$M180,TRUE))/(1-2*_xlfn.NORM.DIST(0,$J180/2,$M180,TRUE))*$D180+($K180="Steady Growth")*(AND(DD$6&gt;=$F180,DD$6&lt;=$H180)*((DD$6-$F180+1)/($J180*($J180+1)/2)*$D180))+($K180="custom")*CustCF!CX180</f>
        <v>0</v>
      </c>
      <c r="DE180" s="95">
        <f>($K180="Bell Curve")*(_xlfn.NORM.DIST(AND(DE$6&gt;=$F180,DE$6&lt;=$H180)*(DE$6-$F180+1),$J180/2,$M180,TRUE)-_xlfn.NORM.DIST(AND(DE$6&gt;=$F180,DE$6&lt;=$H180)*(DD$6-$F180+1),$J180/2,$M180,TRUE))/(1-2*_xlfn.NORM.DIST(0,$J180/2,$M180,TRUE))*$D180+($K180="Steady Growth")*(AND(DE$6&gt;=$F180,DE$6&lt;=$H180)*((DE$6-$F180+1)/($J180*($J180+1)/2)*$D180))+($K180="custom")*CustCF!CY180</f>
        <v>0</v>
      </c>
      <c r="DF180" s="95">
        <f>($K180="Bell Curve")*(_xlfn.NORM.DIST(AND(DF$6&gt;=$F180,DF$6&lt;=$H180)*(DF$6-$F180+1),$J180/2,$M180,TRUE)-_xlfn.NORM.DIST(AND(DF$6&gt;=$F180,DF$6&lt;=$H180)*(DE$6-$F180+1),$J180/2,$M180,TRUE))/(1-2*_xlfn.NORM.DIST(0,$J180/2,$M180,TRUE))*$D180+($K180="Steady Growth")*(AND(DF$6&gt;=$F180,DF$6&lt;=$H180)*((DF$6-$F180+1)/($J180*($J180+1)/2)*$D180))+($K180="custom")*CustCF!CZ180</f>
        <v>0</v>
      </c>
      <c r="DG180" s="95">
        <f>($K180="Bell Curve")*(_xlfn.NORM.DIST(AND(DG$6&gt;=$F180,DG$6&lt;=$H180)*(DG$6-$F180+1),$J180/2,$M180,TRUE)-_xlfn.NORM.DIST(AND(DG$6&gt;=$F180,DG$6&lt;=$H180)*(DF$6-$F180+1),$J180/2,$M180,TRUE))/(1-2*_xlfn.NORM.DIST(0,$J180/2,$M180,TRUE))*$D180+($K180="Steady Growth")*(AND(DG$6&gt;=$F180,DG$6&lt;=$H180)*((DG$6-$F180+1)/($J180*($J180+1)/2)*$D180))+($K180="custom")*CustCF!DA180</f>
        <v>0</v>
      </c>
      <c r="DH180" s="95">
        <f>($K180="Bell Curve")*(_xlfn.NORM.DIST(AND(DH$6&gt;=$F180,DH$6&lt;=$H180)*(DH$6-$F180+1),$J180/2,$M180,TRUE)-_xlfn.NORM.DIST(AND(DH$6&gt;=$F180,DH$6&lt;=$H180)*(DG$6-$F180+1),$J180/2,$M180,TRUE))/(1-2*_xlfn.NORM.DIST(0,$J180/2,$M180,TRUE))*$D180+($K180="Steady Growth")*(AND(DH$6&gt;=$F180,DH$6&lt;=$H180)*((DH$6-$F180+1)/($J180*($J180+1)/2)*$D180))+($K180="custom")*CustCF!DB180</f>
        <v>0</v>
      </c>
      <c r="DI180" s="95">
        <f>($K180="Bell Curve")*(_xlfn.NORM.DIST(AND(DI$6&gt;=$F180,DI$6&lt;=$H180)*(DI$6-$F180+1),$J180/2,$M180,TRUE)-_xlfn.NORM.DIST(AND(DI$6&gt;=$F180,DI$6&lt;=$H180)*(DH$6-$F180+1),$J180/2,$M180,TRUE))/(1-2*_xlfn.NORM.DIST(0,$J180/2,$M180,TRUE))*$D180+($K180="Steady Growth")*(AND(DI$6&gt;=$F180,DI$6&lt;=$H180)*((DI$6-$F180+1)/($J180*($J180+1)/2)*$D180))+($K180="custom")*CustCF!DC180</f>
        <v>0</v>
      </c>
      <c r="DJ180" s="95">
        <f>($K180="Bell Curve")*(_xlfn.NORM.DIST(AND(DJ$6&gt;=$F180,DJ$6&lt;=$H180)*(DJ$6-$F180+1),$J180/2,$M180,TRUE)-_xlfn.NORM.DIST(AND(DJ$6&gt;=$F180,DJ$6&lt;=$H180)*(DI$6-$F180+1),$J180/2,$M180,TRUE))/(1-2*_xlfn.NORM.DIST(0,$J180/2,$M180,TRUE))*$D180+($K180="Steady Growth")*(AND(DJ$6&gt;=$F180,DJ$6&lt;=$H180)*((DJ$6-$F180+1)/($J180*($J180+1)/2)*$D180))+($K180="custom")*CustCF!DD180</f>
        <v>0</v>
      </c>
      <c r="DK180" s="95">
        <f>($K180="Bell Curve")*(_xlfn.NORM.DIST(AND(DK$6&gt;=$F180,DK$6&lt;=$H180)*(DK$6-$F180+1),$J180/2,$M180,TRUE)-_xlfn.NORM.DIST(AND(DK$6&gt;=$F180,DK$6&lt;=$H180)*(DJ$6-$F180+1),$J180/2,$M180,TRUE))/(1-2*_xlfn.NORM.DIST(0,$J180/2,$M180,TRUE))*$D180+($K180="Steady Growth")*(AND(DK$6&gt;=$F180,DK$6&lt;=$H180)*((DK$6-$F180+1)/($J180*($J180+1)/2)*$D180))+($K180="custom")*CustCF!DE180</f>
        <v>0</v>
      </c>
      <c r="DL180" s="95">
        <f>($K180="Bell Curve")*(_xlfn.NORM.DIST(AND(DL$6&gt;=$F180,DL$6&lt;=$H180)*(DL$6-$F180+1),$J180/2,$M180,TRUE)-_xlfn.NORM.DIST(AND(DL$6&gt;=$F180,DL$6&lt;=$H180)*(DK$6-$F180+1),$J180/2,$M180,TRUE))/(1-2*_xlfn.NORM.DIST(0,$J180/2,$M180,TRUE))*$D180+($K180="Steady Growth")*(AND(DL$6&gt;=$F180,DL$6&lt;=$H180)*((DL$6-$F180+1)/($J180*($J180+1)/2)*$D180))+($K180="custom")*CustCF!DF180</f>
        <v>0</v>
      </c>
      <c r="DM180" s="95">
        <f>($K180="Bell Curve")*(_xlfn.NORM.DIST(AND(DM$6&gt;=$F180,DM$6&lt;=$H180)*(DM$6-$F180+1),$J180/2,$M180,TRUE)-_xlfn.NORM.DIST(AND(DM$6&gt;=$F180,DM$6&lt;=$H180)*(DL$6-$F180+1),$J180/2,$M180,TRUE))/(1-2*_xlfn.NORM.DIST(0,$J180/2,$M180,TRUE))*$D180+($K180="Steady Growth")*(AND(DM$6&gt;=$F180,DM$6&lt;=$H180)*((DM$6-$F180+1)/($J180*($J180+1)/2)*$D180))+($K180="custom")*CustCF!DG180</f>
        <v>0</v>
      </c>
      <c r="DN180" s="95">
        <f>($K180="Bell Curve")*(_xlfn.NORM.DIST(AND(DN$6&gt;=$F180,DN$6&lt;=$H180)*(DN$6-$F180+1),$J180/2,$M180,TRUE)-_xlfn.NORM.DIST(AND(DN$6&gt;=$F180,DN$6&lt;=$H180)*(DM$6-$F180+1),$J180/2,$M180,TRUE))/(1-2*_xlfn.NORM.DIST(0,$J180/2,$M180,TRUE))*$D180+($K180="Steady Growth")*(AND(DN$6&gt;=$F180,DN$6&lt;=$H180)*((DN$6-$F180+1)/($J180*($J180+1)/2)*$D180))+($K180="custom")*CustCF!DH180</f>
        <v>0</v>
      </c>
      <c r="DO180" s="95">
        <f>($K180="Bell Curve")*(_xlfn.NORM.DIST(AND(DO$6&gt;=$F180,DO$6&lt;=$H180)*(DO$6-$F180+1),$J180/2,$M180,TRUE)-_xlfn.NORM.DIST(AND(DO$6&gt;=$F180,DO$6&lt;=$H180)*(DN$6-$F180+1),$J180/2,$M180,TRUE))/(1-2*_xlfn.NORM.DIST(0,$J180/2,$M180,TRUE))*$D180+($K180="Steady Growth")*(AND(DO$6&gt;=$F180,DO$6&lt;=$H180)*((DO$6-$F180+1)/($J180*($J180+1)/2)*$D180))+($K180="custom")*CustCF!DI180</f>
        <v>0</v>
      </c>
      <c r="DP180" s="95">
        <f>($K180="Bell Curve")*(_xlfn.NORM.DIST(AND(DP$6&gt;=$F180,DP$6&lt;=$H180)*(DP$6-$F180+1),$J180/2,$M180,TRUE)-_xlfn.NORM.DIST(AND(DP$6&gt;=$F180,DP$6&lt;=$H180)*(DO$6-$F180+1),$J180/2,$M180,TRUE))/(1-2*_xlfn.NORM.DIST(0,$J180/2,$M180,TRUE))*$D180+($K180="Steady Growth")*(AND(DP$6&gt;=$F180,DP$6&lt;=$H180)*((DP$6-$F180+1)/($J180*($J180+1)/2)*$D180))+($K180="custom")*CustCF!DJ180</f>
        <v>0</v>
      </c>
      <c r="DQ180" s="95">
        <f>($K180="Bell Curve")*(_xlfn.NORM.DIST(AND(DQ$6&gt;=$F180,DQ$6&lt;=$H180)*(DQ$6-$F180+1),$J180/2,$M180,TRUE)-_xlfn.NORM.DIST(AND(DQ$6&gt;=$F180,DQ$6&lt;=$H180)*(DP$6-$F180+1),$J180/2,$M180,TRUE))/(1-2*_xlfn.NORM.DIST(0,$J180/2,$M180,TRUE))*$D180+($K180="Steady Growth")*(AND(DQ$6&gt;=$F180,DQ$6&lt;=$H180)*((DQ$6-$F180+1)/($J180*($J180+1)/2)*$D180))+($K180="custom")*CustCF!DK180</f>
        <v>0</v>
      </c>
      <c r="DR180" s="95">
        <f>($K180="Bell Curve")*(_xlfn.NORM.DIST(AND(DR$6&gt;=$F180,DR$6&lt;=$H180)*(DR$6-$F180+1),$J180/2,$M180,TRUE)-_xlfn.NORM.DIST(AND(DR$6&gt;=$F180,DR$6&lt;=$H180)*(DQ$6-$F180+1),$J180/2,$M180,TRUE))/(1-2*_xlfn.NORM.DIST(0,$J180/2,$M180,TRUE))*$D180+($K180="Steady Growth")*(AND(DR$6&gt;=$F180,DR$6&lt;=$H180)*((DR$6-$F180+1)/($J180*($J180+1)/2)*$D180))+($K180="custom")*CustCF!DL180</f>
        <v>0</v>
      </c>
      <c r="DS180" s="95">
        <f>($K180="Bell Curve")*(_xlfn.NORM.DIST(AND(DS$6&gt;=$F180,DS$6&lt;=$H180)*(DS$6-$F180+1),$J180/2,$M180,TRUE)-_xlfn.NORM.DIST(AND(DS$6&gt;=$F180,DS$6&lt;=$H180)*(DR$6-$F180+1),$J180/2,$M180,TRUE))/(1-2*_xlfn.NORM.DIST(0,$J180/2,$M180,TRUE))*$D180+($K180="Steady Growth")*(AND(DS$6&gt;=$F180,DS$6&lt;=$H180)*((DS$6-$F180+1)/($J180*($J180+1)/2)*$D180))+($K180="custom")*CustCF!DM180</f>
        <v>0</v>
      </c>
      <c r="DT180" s="95">
        <f>($K180="Bell Curve")*(_xlfn.NORM.DIST(AND(DT$6&gt;=$F180,DT$6&lt;=$H180)*(DT$6-$F180+1),$J180/2,$M180,TRUE)-_xlfn.NORM.DIST(AND(DT$6&gt;=$F180,DT$6&lt;=$H180)*(DS$6-$F180+1),$J180/2,$M180,TRUE))/(1-2*_xlfn.NORM.DIST(0,$J180/2,$M180,TRUE))*$D180+($K180="Steady Growth")*(AND(DT$6&gt;=$F180,DT$6&lt;=$H180)*((DT$6-$F180+1)/($J180*($J180+1)/2)*$D180))+($K180="custom")*CustCF!DN180</f>
        <v>0</v>
      </c>
      <c r="DU180" s="95">
        <f>($K180="Bell Curve")*(_xlfn.NORM.DIST(AND(DU$6&gt;=$F180,DU$6&lt;=$H180)*(DU$6-$F180+1),$J180/2,$M180,TRUE)-_xlfn.NORM.DIST(AND(DU$6&gt;=$F180,DU$6&lt;=$H180)*(DT$6-$F180+1),$J180/2,$M180,TRUE))/(1-2*_xlfn.NORM.DIST(0,$J180/2,$M180,TRUE))*$D180+($K180="Steady Growth")*(AND(DU$6&gt;=$F180,DU$6&lt;=$H180)*((DU$6-$F180+1)/($J180*($J180+1)/2)*$D180))+($K180="custom")*CustCF!DO180</f>
        <v>0</v>
      </c>
      <c r="DV180" s="95">
        <f>($K180="Bell Curve")*(_xlfn.NORM.DIST(AND(DV$6&gt;=$F180,DV$6&lt;=$H180)*(DV$6-$F180+1),$J180/2,$M180,TRUE)-_xlfn.NORM.DIST(AND(DV$6&gt;=$F180,DV$6&lt;=$H180)*(DU$6-$F180+1),$J180/2,$M180,TRUE))/(1-2*_xlfn.NORM.DIST(0,$J180/2,$M180,TRUE))*$D180+($K180="Steady Growth")*(AND(DV$6&gt;=$F180,DV$6&lt;=$H180)*((DV$6-$F180+1)/($J180*($J180+1)/2)*$D180))+($K180="custom")*CustCF!DP180</f>
        <v>0</v>
      </c>
      <c r="DW180" s="95">
        <f>($K180="Bell Curve")*(_xlfn.NORM.DIST(AND(DW$6&gt;=$F180,DW$6&lt;=$H180)*(DW$6-$F180+1),$J180/2,$M180,TRUE)-_xlfn.NORM.DIST(AND(DW$6&gt;=$F180,DW$6&lt;=$H180)*(DV$6-$F180+1),$J180/2,$M180,TRUE))/(1-2*_xlfn.NORM.DIST(0,$J180/2,$M180,TRUE))*$D180+($K180="Steady Growth")*(AND(DW$6&gt;=$F180,DW$6&lt;=$H180)*((DW$6-$F180+1)/($J180*($J180+1)/2)*$D180))+($K180="custom")*CustCF!DQ180</f>
        <v>0</v>
      </c>
      <c r="DX180" s="95">
        <f>($K180="Bell Curve")*(_xlfn.NORM.DIST(AND(DX$6&gt;=$F180,DX$6&lt;=$H180)*(DX$6-$F180+1),$J180/2,$M180,TRUE)-_xlfn.NORM.DIST(AND(DX$6&gt;=$F180,DX$6&lt;=$H180)*(DW$6-$F180+1),$J180/2,$M180,TRUE))/(1-2*_xlfn.NORM.DIST(0,$J180/2,$M180,TRUE))*$D180+($K180="Steady Growth")*(AND(DX$6&gt;=$F180,DX$6&lt;=$H180)*((DX$6-$F180+1)/($J180*($J180+1)/2)*$D180))+($K180="custom")*CustCF!DR180</f>
        <v>0</v>
      </c>
      <c r="DY180" s="95">
        <f>($K180="Bell Curve")*(_xlfn.NORM.DIST(AND(DY$6&gt;=$F180,DY$6&lt;=$H180)*(DY$6-$F180+1),$J180/2,$M180,TRUE)-_xlfn.NORM.DIST(AND(DY$6&gt;=$F180,DY$6&lt;=$H180)*(DX$6-$F180+1),$J180/2,$M180,TRUE))/(1-2*_xlfn.NORM.DIST(0,$J180/2,$M180,TRUE))*$D180+($K180="Steady Growth")*(AND(DY$6&gt;=$F180,DY$6&lt;=$H180)*((DY$6-$F180+1)/($J180*($J180+1)/2)*$D180))+($K180="custom")*CustCF!DS180</f>
        <v>0</v>
      </c>
      <c r="DZ180" s="95">
        <f>($K180="Bell Curve")*(_xlfn.NORM.DIST(AND(DZ$6&gt;=$F180,DZ$6&lt;=$H180)*(DZ$6-$F180+1),$J180/2,$M180,TRUE)-_xlfn.NORM.DIST(AND(DZ$6&gt;=$F180,DZ$6&lt;=$H180)*(DY$6-$F180+1),$J180/2,$M180,TRUE))/(1-2*_xlfn.NORM.DIST(0,$J180/2,$M180,TRUE))*$D180+($K180="Steady Growth")*(AND(DZ$6&gt;=$F180,DZ$6&lt;=$H180)*((DZ$6-$F180+1)/($J180*($J180+1)/2)*$D180))+($K180="custom")*CustCF!DT180</f>
        <v>0</v>
      </c>
      <c r="EA180" s="95">
        <f>($K180="Bell Curve")*(_xlfn.NORM.DIST(AND(EA$6&gt;=$F180,EA$6&lt;=$H180)*(EA$6-$F180+1),$J180/2,$M180,TRUE)-_xlfn.NORM.DIST(AND(EA$6&gt;=$F180,EA$6&lt;=$H180)*(DZ$6-$F180+1),$J180/2,$M180,TRUE))/(1-2*_xlfn.NORM.DIST(0,$J180/2,$M180,TRUE))*$D180+($K180="Steady Growth")*(AND(EA$6&gt;=$F180,EA$6&lt;=$H180)*((EA$6-$F180+1)/($J180*($J180+1)/2)*$D180))+($K180="custom")*CustCF!DU180</f>
        <v>0</v>
      </c>
      <c r="EB180" s="95">
        <f>($K180="Bell Curve")*(_xlfn.NORM.DIST(AND(EB$6&gt;=$F180,EB$6&lt;=$H180)*(EB$6-$F180+1),$J180/2,$M180,TRUE)-_xlfn.NORM.DIST(AND(EB$6&gt;=$F180,EB$6&lt;=$H180)*(EA$6-$F180+1),$J180/2,$M180,TRUE))/(1-2*_xlfn.NORM.DIST(0,$J180/2,$M180,TRUE))*$D180+($K180="Steady Growth")*(AND(EB$6&gt;=$F180,EB$6&lt;=$H180)*((EB$6-$F180+1)/($J180*($J180+1)/2)*$D180))+($K180="custom")*CustCF!DV180</f>
        <v>0</v>
      </c>
      <c r="EC180" s="95">
        <f>($K180="Bell Curve")*(_xlfn.NORM.DIST(AND(EC$6&gt;=$F180,EC$6&lt;=$H180)*(EC$6-$F180+1),$J180/2,$M180,TRUE)-_xlfn.NORM.DIST(AND(EC$6&gt;=$F180,EC$6&lt;=$H180)*(EB$6-$F180+1),$J180/2,$M180,TRUE))/(1-2*_xlfn.NORM.DIST(0,$J180/2,$M180,TRUE))*$D180+($K180="Steady Growth")*(AND(EC$6&gt;=$F180,EC$6&lt;=$H180)*((EC$6-$F180+1)/($J180*($J180+1)/2)*$D180))+($K180="custom")*CustCF!DW180</f>
        <v>0</v>
      </c>
      <c r="ED180" s="95">
        <f>($K180="Bell Curve")*(_xlfn.NORM.DIST(AND(ED$6&gt;=$F180,ED$6&lt;=$H180)*(ED$6-$F180+1),$J180/2,$M180,TRUE)-_xlfn.NORM.DIST(AND(ED$6&gt;=$F180,ED$6&lt;=$H180)*(EC$6-$F180+1),$J180/2,$M180,TRUE))/(1-2*_xlfn.NORM.DIST(0,$J180/2,$M180,TRUE))*$D180+($K180="Steady Growth")*(AND(ED$6&gt;=$F180,ED$6&lt;=$H180)*((ED$6-$F180+1)/($J180*($J180+1)/2)*$D180))+($K180="custom")*CustCF!DX180</f>
        <v>0</v>
      </c>
      <c r="EE180" s="95">
        <f>($K180="Bell Curve")*(_xlfn.NORM.DIST(AND(EE$6&gt;=$F180,EE$6&lt;=$H180)*(EE$6-$F180+1),$J180/2,$M180,TRUE)-_xlfn.NORM.DIST(AND(EE$6&gt;=$F180,EE$6&lt;=$H180)*(ED$6-$F180+1),$J180/2,$M180,TRUE))/(1-2*_xlfn.NORM.DIST(0,$J180/2,$M180,TRUE))*$D180+($K180="Steady Growth")*(AND(EE$6&gt;=$F180,EE$6&lt;=$H180)*((EE$6-$F180+1)/($J180*($J180+1)/2)*$D180))+($K180="custom")*CustCF!DY180</f>
        <v>0</v>
      </c>
      <c r="EF180" s="95">
        <f>($K180="Bell Curve")*(_xlfn.NORM.DIST(AND(EF$6&gt;=$F180,EF$6&lt;=$H180)*(EF$6-$F180+1),$J180/2,$M180,TRUE)-_xlfn.NORM.DIST(AND(EF$6&gt;=$F180,EF$6&lt;=$H180)*(EE$6-$F180+1),$J180/2,$M180,TRUE))/(1-2*_xlfn.NORM.DIST(0,$J180/2,$M180,TRUE))*$D180+($K180="Steady Growth")*(AND(EF$6&gt;=$F180,EF$6&lt;=$H180)*((EF$6-$F180+1)/($J180*($J180+1)/2)*$D180))+($K180="custom")*CustCF!DZ180</f>
        <v>0</v>
      </c>
      <c r="EG180" s="95">
        <f>($K180="Bell Curve")*(_xlfn.NORM.DIST(AND(EG$6&gt;=$F180,EG$6&lt;=$H180)*(EG$6-$F180+1),$J180/2,$M180,TRUE)-_xlfn.NORM.DIST(AND(EG$6&gt;=$F180,EG$6&lt;=$H180)*(EF$6-$F180+1),$J180/2,$M180,TRUE))/(1-2*_xlfn.NORM.DIST(0,$J180/2,$M180,TRUE))*$D180+($K180="Steady Growth")*(AND(EG$6&gt;=$F180,EG$6&lt;=$H180)*((EG$6-$F180+1)/($J180*($J180+1)/2)*$D180))+($K180="custom")*CustCF!EA180</f>
        <v>0</v>
      </c>
      <c r="EH180" s="95">
        <f>($K180="Bell Curve")*(_xlfn.NORM.DIST(AND(EH$6&gt;=$F180,EH$6&lt;=$H180)*(EH$6-$F180+1),$J180/2,$M180,TRUE)-_xlfn.NORM.DIST(AND(EH$6&gt;=$F180,EH$6&lt;=$H180)*(EG$6-$F180+1),$J180/2,$M180,TRUE))/(1-2*_xlfn.NORM.DIST(0,$J180/2,$M180,TRUE))*$D180+($K180="Steady Growth")*(AND(EH$6&gt;=$F180,EH$6&lt;=$H180)*((EH$6-$F180+1)/($J180*($J180+1)/2)*$D180))+($K180="custom")*CustCF!EB180</f>
        <v>0</v>
      </c>
      <c r="EI180" s="95">
        <f>($K180="Bell Curve")*(_xlfn.NORM.DIST(AND(EI$6&gt;=$F180,EI$6&lt;=$H180)*(EI$6-$F180+1),$J180/2,$M180,TRUE)-_xlfn.NORM.DIST(AND(EI$6&gt;=$F180,EI$6&lt;=$H180)*(EH$6-$F180+1),$J180/2,$M180,TRUE))/(1-2*_xlfn.NORM.DIST(0,$J180/2,$M180,TRUE))*$D180+($K180="Steady Growth")*(AND(EI$6&gt;=$F180,EI$6&lt;=$H180)*((EI$6-$F180+1)/($J180*($J180+1)/2)*$D180))+($K180="custom")*CustCF!EC180</f>
        <v>0</v>
      </c>
      <c r="EJ180" s="95">
        <f>($K180="Bell Curve")*(_xlfn.NORM.DIST(AND(EJ$6&gt;=$F180,EJ$6&lt;=$H180)*(EJ$6-$F180+1),$J180/2,$M180,TRUE)-_xlfn.NORM.DIST(AND(EJ$6&gt;=$F180,EJ$6&lt;=$H180)*(EI$6-$F180+1),$J180/2,$M180,TRUE))/(1-2*_xlfn.NORM.DIST(0,$J180/2,$M180,TRUE))*$D180+($K180="Steady Growth")*(AND(EJ$6&gt;=$F180,EJ$6&lt;=$H180)*((EJ$6-$F180+1)/($J180*($J180+1)/2)*$D180))+($K180="custom")*CustCF!ED180</f>
        <v>0</v>
      </c>
      <c r="EK180" s="95">
        <f>($K180="Bell Curve")*(_xlfn.NORM.DIST(AND(EK$6&gt;=$F180,EK$6&lt;=$H180)*(EK$6-$F180+1),$J180/2,$M180,TRUE)-_xlfn.NORM.DIST(AND(EK$6&gt;=$F180,EK$6&lt;=$H180)*(EJ$6-$F180+1),$J180/2,$M180,TRUE))/(1-2*_xlfn.NORM.DIST(0,$J180/2,$M180,TRUE))*$D180+($K180="Steady Growth")*(AND(EK$6&gt;=$F180,EK$6&lt;=$H180)*((EK$6-$F180+1)/($J180*($J180+1)/2)*$D180))+($K180="custom")*CustCF!EE180</f>
        <v>0</v>
      </c>
      <c r="EL180" s="95">
        <f>($K180="Bell Curve")*(_xlfn.NORM.DIST(AND(EL$6&gt;=$F180,EL$6&lt;=$H180)*(EL$6-$F180+1),$J180/2,$M180,TRUE)-_xlfn.NORM.DIST(AND(EL$6&gt;=$F180,EL$6&lt;=$H180)*(EK$6-$F180+1),$J180/2,$M180,TRUE))/(1-2*_xlfn.NORM.DIST(0,$J180/2,$M180,TRUE))*$D180+($K180="Steady Growth")*(AND(EL$6&gt;=$F180,EL$6&lt;=$H180)*((EL$6-$F180+1)/($J180*($J180+1)/2)*$D180))+($K180="custom")*CustCF!EF180</f>
        <v>0</v>
      </c>
      <c r="EM180" s="95">
        <f>($K180="Bell Curve")*(_xlfn.NORM.DIST(AND(EM$6&gt;=$F180,EM$6&lt;=$H180)*(EM$6-$F180+1),$J180/2,$M180,TRUE)-_xlfn.NORM.DIST(AND(EM$6&gt;=$F180,EM$6&lt;=$H180)*(EL$6-$F180+1),$J180/2,$M180,TRUE))/(1-2*_xlfn.NORM.DIST(0,$J180/2,$M180,TRUE))*$D180+($K180="Steady Growth")*(AND(EM$6&gt;=$F180,EM$6&lt;=$H180)*((EM$6-$F180+1)/($J180*($J180+1)/2)*$D180))+($K180="custom")*CustCF!EG180</f>
        <v>0</v>
      </c>
      <c r="EN180" s="95">
        <f>($K180="Bell Curve")*(_xlfn.NORM.DIST(AND(EN$6&gt;=$F180,EN$6&lt;=$H180)*(EN$6-$F180+1),$J180/2,$M180,TRUE)-_xlfn.NORM.DIST(AND(EN$6&gt;=$F180,EN$6&lt;=$H180)*(EM$6-$F180+1),$J180/2,$M180,TRUE))/(1-2*_xlfn.NORM.DIST(0,$J180/2,$M180,TRUE))*$D180+($K180="Steady Growth")*(AND(EN$6&gt;=$F180,EN$6&lt;=$H180)*((EN$6-$F180+1)/($J180*($J180+1)/2)*$D180))+($K180="custom")*CustCF!EH180</f>
        <v>0</v>
      </c>
      <c r="EO180" s="95">
        <f>($K180="Bell Curve")*(_xlfn.NORM.DIST(AND(EO$6&gt;=$F180,EO$6&lt;=$H180)*(EO$6-$F180+1),$J180/2,$M180,TRUE)-_xlfn.NORM.DIST(AND(EO$6&gt;=$F180,EO$6&lt;=$H180)*(EN$6-$F180+1),$J180/2,$M180,TRUE))/(1-2*_xlfn.NORM.DIST(0,$J180/2,$M180,TRUE))*$D180+($K180="Steady Growth")*(AND(EO$6&gt;=$F180,EO$6&lt;=$H180)*((EO$6-$F180+1)/($J180*($J180+1)/2)*$D180))+($K180="custom")*CustCF!EI180</f>
        <v>0</v>
      </c>
      <c r="EP180" s="95">
        <f>($K180="Bell Curve")*(_xlfn.NORM.DIST(AND(EP$6&gt;=$F180,EP$6&lt;=$H180)*(EP$6-$F180+1),$J180/2,$M180,TRUE)-_xlfn.NORM.DIST(AND(EP$6&gt;=$F180,EP$6&lt;=$H180)*(EO$6-$F180+1),$J180/2,$M180,TRUE))/(1-2*_xlfn.NORM.DIST(0,$J180/2,$M180,TRUE))*$D180+($K180="Steady Growth")*(AND(EP$6&gt;=$F180,EP$6&lt;=$H180)*((EP$6-$F180+1)/($J180*($J180+1)/2)*$D180))+($K180="custom")*CustCF!EJ180</f>
        <v>0</v>
      </c>
      <c r="EQ180" s="95">
        <f>($K180="Bell Curve")*(_xlfn.NORM.DIST(AND(EQ$6&gt;=$F180,EQ$6&lt;=$H180)*(EQ$6-$F180+1),$J180/2,$M180,TRUE)-_xlfn.NORM.DIST(AND(EQ$6&gt;=$F180,EQ$6&lt;=$H180)*(EP$6-$F180+1),$J180/2,$M180,TRUE))/(1-2*_xlfn.NORM.DIST(0,$J180/2,$M180,TRUE))*$D180+($K180="Steady Growth")*(AND(EQ$6&gt;=$F180,EQ$6&lt;=$H180)*((EQ$6-$F180+1)/($J180*($J180+1)/2)*$D180))+($K180="custom")*CustCF!EK180</f>
        <v>0</v>
      </c>
      <c r="ER180" s="95">
        <f>($K180="Bell Curve")*(_xlfn.NORM.DIST(AND(ER$6&gt;=$F180,ER$6&lt;=$H180)*(ER$6-$F180+1),$J180/2,$M180,TRUE)-_xlfn.NORM.DIST(AND(ER$6&gt;=$F180,ER$6&lt;=$H180)*(EQ$6-$F180+1),$J180/2,$M180,TRUE))/(1-2*_xlfn.NORM.DIST(0,$J180/2,$M180,TRUE))*$D180+($K180="Steady Growth")*(AND(ER$6&gt;=$F180,ER$6&lt;=$H180)*((ER$6-$F180+1)/($J180*($J180+1)/2)*$D180))+($K180="custom")*CustCF!EL180</f>
        <v>0</v>
      </c>
      <c r="ES180" s="95">
        <f>($K180="Bell Curve")*(_xlfn.NORM.DIST(AND(ES$6&gt;=$F180,ES$6&lt;=$H180)*(ES$6-$F180+1),$J180/2,$M180,TRUE)-_xlfn.NORM.DIST(AND(ES$6&gt;=$F180,ES$6&lt;=$H180)*(ER$6-$F180+1),$J180/2,$M180,TRUE))/(1-2*_xlfn.NORM.DIST(0,$J180/2,$M180,TRUE))*$D180+($K180="Steady Growth")*(AND(ES$6&gt;=$F180,ES$6&lt;=$H180)*((ES$6-$F180+1)/($J180*($J180+1)/2)*$D180))+($K180="custom")*CustCF!EM180</f>
        <v>0</v>
      </c>
      <c r="ET180" s="95">
        <f>($K180="Bell Curve")*(_xlfn.NORM.DIST(AND(ET$6&gt;=$F180,ET$6&lt;=$H180)*(ET$6-$F180+1),$J180/2,$M180,TRUE)-_xlfn.NORM.DIST(AND(ET$6&gt;=$F180,ET$6&lt;=$H180)*(ES$6-$F180+1),$J180/2,$M180,TRUE))/(1-2*_xlfn.NORM.DIST(0,$J180/2,$M180,TRUE))*$D180+($K180="Steady Growth")*(AND(ET$6&gt;=$F180,ET$6&lt;=$H180)*((ET$6-$F180+1)/($J180*($J180+1)/2)*$D180))+($K180="custom")*CustCF!EN180</f>
        <v>0</v>
      </c>
      <c r="EU180" s="95">
        <f>($K180="Bell Curve")*(_xlfn.NORM.DIST(AND(EU$6&gt;=$F180,EU$6&lt;=$H180)*(EU$6-$F180+1),$J180/2,$M180,TRUE)-_xlfn.NORM.DIST(AND(EU$6&gt;=$F180,EU$6&lt;=$H180)*(ET$6-$F180+1),$J180/2,$M180,TRUE))/(1-2*_xlfn.NORM.DIST(0,$J180/2,$M180,TRUE))*$D180+($K180="Steady Growth")*(AND(EU$6&gt;=$F180,EU$6&lt;=$H180)*((EU$6-$F180+1)/($J180*($J180+1)/2)*$D180))+($K180="custom")*CustCF!EO180</f>
        <v>0</v>
      </c>
      <c r="EV180" s="95">
        <f>($K180="Bell Curve")*(_xlfn.NORM.DIST(AND(EV$6&gt;=$F180,EV$6&lt;=$H180)*(EV$6-$F180+1),$J180/2,$M180,TRUE)-_xlfn.NORM.DIST(AND(EV$6&gt;=$F180,EV$6&lt;=$H180)*(EU$6-$F180+1),$J180/2,$M180,TRUE))/(1-2*_xlfn.NORM.DIST(0,$J180/2,$M180,TRUE))*$D180+($K180="Steady Growth")*(AND(EV$6&gt;=$F180,EV$6&lt;=$H180)*((EV$6-$F180+1)/($J180*($J180+1)/2)*$D180))+($K180="custom")*CustCF!EP180</f>
        <v>0</v>
      </c>
      <c r="EW180" s="95">
        <f>($K180="Bell Curve")*(_xlfn.NORM.DIST(AND(EW$6&gt;=$F180,EW$6&lt;=$H180)*(EW$6-$F180+1),$J180/2,$M180,TRUE)-_xlfn.NORM.DIST(AND(EW$6&gt;=$F180,EW$6&lt;=$H180)*(EV$6-$F180+1),$J180/2,$M180,TRUE))/(1-2*_xlfn.NORM.DIST(0,$J180/2,$M180,TRUE))*$D180+($K180="Steady Growth")*(AND(EW$6&gt;=$F180,EW$6&lt;=$H180)*((EW$6-$F180+1)/($J180*($J180+1)/2)*$D180))+($K180="custom")*CustCF!EQ180</f>
        <v>0</v>
      </c>
      <c r="EX180" s="95">
        <f>($K180="Bell Curve")*(_xlfn.NORM.DIST(AND(EX$6&gt;=$F180,EX$6&lt;=$H180)*(EX$6-$F180+1),$J180/2,$M180,TRUE)-_xlfn.NORM.DIST(AND(EX$6&gt;=$F180,EX$6&lt;=$H180)*(EW$6-$F180+1),$J180/2,$M180,TRUE))/(1-2*_xlfn.NORM.DIST(0,$J180/2,$M180,TRUE))*$D180+($K180="Steady Growth")*(AND(EX$6&gt;=$F180,EX$6&lt;=$H180)*((EX$6-$F180+1)/($J180*($J180+1)/2)*$D180))+($K180="custom")*CustCF!ER180</f>
        <v>0</v>
      </c>
      <c r="EY180" s="95">
        <f>($K180="Bell Curve")*(_xlfn.NORM.DIST(AND(EY$6&gt;=$F180,EY$6&lt;=$H180)*(EY$6-$F180+1),$J180/2,$M180,TRUE)-_xlfn.NORM.DIST(AND(EY$6&gt;=$F180,EY$6&lt;=$H180)*(EX$6-$F180+1),$J180/2,$M180,TRUE))/(1-2*_xlfn.NORM.DIST(0,$J180/2,$M180,TRUE))*$D180+($K180="Steady Growth")*(AND(EY$6&gt;=$F180,EY$6&lt;=$H180)*((EY$6-$F180+1)/($J180*($J180+1)/2)*$D180))+($K180="custom")*CustCF!ES180</f>
        <v>0</v>
      </c>
      <c r="EZ180" s="95">
        <f>($K180="Bell Curve")*(_xlfn.NORM.DIST(AND(EZ$6&gt;=$F180,EZ$6&lt;=$H180)*(EZ$6-$F180+1),$J180/2,$M180,TRUE)-_xlfn.NORM.DIST(AND(EZ$6&gt;=$F180,EZ$6&lt;=$H180)*(EY$6-$F180+1),$J180/2,$M180,TRUE))/(1-2*_xlfn.NORM.DIST(0,$J180/2,$M180,TRUE))*$D180+($K180="Steady Growth")*(AND(EZ$6&gt;=$F180,EZ$6&lt;=$H180)*((EZ$6-$F180+1)/($J180*($J180+1)/2)*$D180))+($K180="custom")*CustCF!ET180</f>
        <v>0</v>
      </c>
      <c r="FA180" s="95">
        <f>($K180="Bell Curve")*(_xlfn.NORM.DIST(AND(FA$6&gt;=$F180,FA$6&lt;=$H180)*(FA$6-$F180+1),$J180/2,$M180,TRUE)-_xlfn.NORM.DIST(AND(FA$6&gt;=$F180,FA$6&lt;=$H180)*(EZ$6-$F180+1),$J180/2,$M180,TRUE))/(1-2*_xlfn.NORM.DIST(0,$J180/2,$M180,TRUE))*$D180+($K180="Steady Growth")*(AND(FA$6&gt;=$F180,FA$6&lt;=$H180)*((FA$6-$F180+1)/($J180*($J180+1)/2)*$D180))+($K180="custom")*CustCF!EU180</f>
        <v>0</v>
      </c>
      <c r="FB180" s="95">
        <f>($K180="Bell Curve")*(_xlfn.NORM.DIST(AND(FB$6&gt;=$F180,FB$6&lt;=$H180)*(FB$6-$F180+1),$J180/2,$M180,TRUE)-_xlfn.NORM.DIST(AND(FB$6&gt;=$F180,FB$6&lt;=$H180)*(FA$6-$F180+1),$J180/2,$M180,TRUE))/(1-2*_xlfn.NORM.DIST(0,$J180/2,$M180,TRUE))*$D180+($K180="Steady Growth")*(AND(FB$6&gt;=$F180,FB$6&lt;=$H180)*((FB$6-$F180+1)/($J180*($J180+1)/2)*$D180))+($K180="custom")*CustCF!EV180</f>
        <v>0</v>
      </c>
      <c r="FC180" s="95">
        <f>($K180="Bell Curve")*(_xlfn.NORM.DIST(AND(FC$6&gt;=$F180,FC$6&lt;=$H180)*(FC$6-$F180+1),$J180/2,$M180,TRUE)-_xlfn.NORM.DIST(AND(FC$6&gt;=$F180,FC$6&lt;=$H180)*(FB$6-$F180+1),$J180/2,$M180,TRUE))/(1-2*_xlfn.NORM.DIST(0,$J180/2,$M180,TRUE))*$D180+($K180="Steady Growth")*(AND(FC$6&gt;=$F180,FC$6&lt;=$H180)*((FC$6-$F180+1)/($J180*($J180+1)/2)*$D180))+($K180="custom")*CustCF!EW180</f>
        <v>0</v>
      </c>
      <c r="FD180" s="95">
        <f>($K180="Bell Curve")*(_xlfn.NORM.DIST(AND(FD$6&gt;=$F180,FD$6&lt;=$H180)*(FD$6-$F180+1),$J180/2,$M180,TRUE)-_xlfn.NORM.DIST(AND(FD$6&gt;=$F180,FD$6&lt;=$H180)*(FC$6-$F180+1),$J180/2,$M180,TRUE))/(1-2*_xlfn.NORM.DIST(0,$J180/2,$M180,TRUE))*$D180+($K180="Steady Growth")*(AND(FD$6&gt;=$F180,FD$6&lt;=$H180)*((FD$6-$F180+1)/($J180*($J180+1)/2)*$D180))+($K180="custom")*CustCF!EX180</f>
        <v>0</v>
      </c>
      <c r="FE180" s="95">
        <f>($K180="Bell Curve")*(_xlfn.NORM.DIST(AND(FE$6&gt;=$F180,FE$6&lt;=$H180)*(FE$6-$F180+1),$J180/2,$M180,TRUE)-_xlfn.NORM.DIST(AND(FE$6&gt;=$F180,FE$6&lt;=$H180)*(FD$6-$F180+1),$J180/2,$M180,TRUE))/(1-2*_xlfn.NORM.DIST(0,$J180/2,$M180,TRUE))*$D180+($K180="Steady Growth")*(AND(FE$6&gt;=$F180,FE$6&lt;=$H180)*((FE$6-$F180+1)/($J180*($J180+1)/2)*$D180))+($K180="custom")*CustCF!EY180</f>
        <v>0</v>
      </c>
      <c r="FF180" s="95">
        <f>($K180="Bell Curve")*(_xlfn.NORM.DIST(AND(FF$6&gt;=$F180,FF$6&lt;=$H180)*(FF$6-$F180+1),$J180/2,$M180,TRUE)-_xlfn.NORM.DIST(AND(FF$6&gt;=$F180,FF$6&lt;=$H180)*(FE$6-$F180+1),$J180/2,$M180,TRUE))/(1-2*_xlfn.NORM.DIST(0,$J180/2,$M180,TRUE))*$D180+($K180="Steady Growth")*(AND(FF$6&gt;=$F180,FF$6&lt;=$H180)*((FF$6-$F180+1)/($J180*($J180+1)/2)*$D180))+($K180="custom")*CustCF!EZ180</f>
        <v>0</v>
      </c>
      <c r="FG180" s="95">
        <f>($K180="Bell Curve")*(_xlfn.NORM.DIST(AND(FG$6&gt;=$F180,FG$6&lt;=$H180)*(FG$6-$F180+1),$J180/2,$M180,TRUE)-_xlfn.NORM.DIST(AND(FG$6&gt;=$F180,FG$6&lt;=$H180)*(FF$6-$F180+1),$J180/2,$M180,TRUE))/(1-2*_xlfn.NORM.DIST(0,$J180/2,$M180,TRUE))*$D180+($K180="Steady Growth")*(AND(FG$6&gt;=$F180,FG$6&lt;=$H180)*((FG$6-$F180+1)/($J180*($J180+1)/2)*$D180))+($K180="custom")*CustCF!FA180</f>
        <v>0</v>
      </c>
      <c r="FH180" s="95">
        <f>($K180="Bell Curve")*(_xlfn.NORM.DIST(AND(FH$6&gt;=$F180,FH$6&lt;=$H180)*(FH$6-$F180+1),$J180/2,$M180,TRUE)-_xlfn.NORM.DIST(AND(FH$6&gt;=$F180,FH$6&lt;=$H180)*(FG$6-$F180+1),$J180/2,$M180,TRUE))/(1-2*_xlfn.NORM.DIST(0,$J180/2,$M180,TRUE))*$D180+($K180="Steady Growth")*(AND(FH$6&gt;=$F180,FH$6&lt;=$H180)*((FH$6-$F180+1)/($J180*($J180+1)/2)*$D180))+($K180="custom")*CustCF!FB180</f>
        <v>0</v>
      </c>
      <c r="FI180" s="95">
        <f>($K180="Bell Curve")*(_xlfn.NORM.DIST(AND(FI$6&gt;=$F180,FI$6&lt;=$H180)*(FI$6-$F180+1),$J180/2,$M180,TRUE)-_xlfn.NORM.DIST(AND(FI$6&gt;=$F180,FI$6&lt;=$H180)*(FH$6-$F180+1),$J180/2,$M180,TRUE))/(1-2*_xlfn.NORM.DIST(0,$J180/2,$M180,TRUE))*$D180+($K180="Steady Growth")*(AND(FI$6&gt;=$F180,FI$6&lt;=$H180)*((FI$6-$F180+1)/($J180*($J180+1)/2)*$D180))+($K180="custom")*CustCF!FC180</f>
        <v>0</v>
      </c>
      <c r="FJ180" s="95">
        <f>($K180="Bell Curve")*(_xlfn.NORM.DIST(AND(FJ$6&gt;=$F180,FJ$6&lt;=$H180)*(FJ$6-$F180+1),$J180/2,$M180,TRUE)-_xlfn.NORM.DIST(AND(FJ$6&gt;=$F180,FJ$6&lt;=$H180)*(FI$6-$F180+1),$J180/2,$M180,TRUE))/(1-2*_xlfn.NORM.DIST(0,$J180/2,$M180,TRUE))*$D180+($K180="Steady Growth")*(AND(FJ$6&gt;=$F180,FJ$6&lt;=$H180)*((FJ$6-$F180+1)/($J180*($J180+1)/2)*$D180))+($K180="custom")*CustCF!FD180</f>
        <v>0</v>
      </c>
      <c r="FK180" s="95">
        <f>($K180="Bell Curve")*(_xlfn.NORM.DIST(AND(FK$6&gt;=$F180,FK$6&lt;=$H180)*(FK$6-$F180+1),$J180/2,$M180,TRUE)-_xlfn.NORM.DIST(AND(FK$6&gt;=$F180,FK$6&lt;=$H180)*(FJ$6-$F180+1),$J180/2,$M180,TRUE))/(1-2*_xlfn.NORM.DIST(0,$J180/2,$M180,TRUE))*$D180+($K180="Steady Growth")*(AND(FK$6&gt;=$F180,FK$6&lt;=$H180)*((FK$6-$F180+1)/($J180*($J180+1)/2)*$D180))+($K180="custom")*CustCF!FE180</f>
        <v>0</v>
      </c>
      <c r="FL180" s="95">
        <f>($K180="Bell Curve")*(_xlfn.NORM.DIST(AND(FL$6&gt;=$F180,FL$6&lt;=$H180)*(FL$6-$F180+1),$J180/2,$M180,TRUE)-_xlfn.NORM.DIST(AND(FL$6&gt;=$F180,FL$6&lt;=$H180)*(FK$6-$F180+1),$J180/2,$M180,TRUE))/(1-2*_xlfn.NORM.DIST(0,$J180/2,$M180,TRUE))*$D180+($K180="Steady Growth")*(AND(FL$6&gt;=$F180,FL$6&lt;=$H180)*((FL$6-$F180+1)/($J180*($J180+1)/2)*$D180))+($K180="custom")*CustCF!FF180</f>
        <v>0</v>
      </c>
      <c r="FM180" s="95">
        <f>($K180="Bell Curve")*(_xlfn.NORM.DIST(AND(FM$6&gt;=$F180,FM$6&lt;=$H180)*(FM$6-$F180+1),$J180/2,$M180,TRUE)-_xlfn.NORM.DIST(AND(FM$6&gt;=$F180,FM$6&lt;=$H180)*(FL$6-$F180+1),$J180/2,$M180,TRUE))/(1-2*_xlfn.NORM.DIST(0,$J180/2,$M180,TRUE))*$D180+($K180="Steady Growth")*(AND(FM$6&gt;=$F180,FM$6&lt;=$H180)*((FM$6-$F180+1)/($J180*($J180+1)/2)*$D180))+($K180="custom")*CustCF!FG180</f>
        <v>0</v>
      </c>
      <c r="FN180" s="95">
        <f>($K180="Bell Curve")*(_xlfn.NORM.DIST(AND(FN$6&gt;=$F180,FN$6&lt;=$H180)*(FN$6-$F180+1),$J180/2,$M180,TRUE)-_xlfn.NORM.DIST(AND(FN$6&gt;=$F180,FN$6&lt;=$H180)*(FM$6-$F180+1),$J180/2,$M180,TRUE))/(1-2*_xlfn.NORM.DIST(0,$J180/2,$M180,TRUE))*$D180+($K180="Steady Growth")*(AND(FN$6&gt;=$F180,FN$6&lt;=$H180)*((FN$6-$F180+1)/($J180*($J180+1)/2)*$D180))+($K180="custom")*CustCF!FH180</f>
        <v>0</v>
      </c>
      <c r="FO180" s="95">
        <f>($K180="Bell Curve")*(_xlfn.NORM.DIST(AND(FO$6&gt;=$F180,FO$6&lt;=$H180)*(FO$6-$F180+1),$J180/2,$M180,TRUE)-_xlfn.NORM.DIST(AND(FO$6&gt;=$F180,FO$6&lt;=$H180)*(FN$6-$F180+1),$J180/2,$M180,TRUE))/(1-2*_xlfn.NORM.DIST(0,$J180/2,$M180,TRUE))*$D180+($K180="Steady Growth")*(AND(FO$6&gt;=$F180,FO$6&lt;=$H180)*((FO$6-$F180+1)/($J180*($J180+1)/2)*$D180))+($K180="custom")*CustCF!FI180</f>
        <v>0</v>
      </c>
      <c r="FP180" s="95">
        <f>($K180="Bell Curve")*(_xlfn.NORM.DIST(AND(FP$6&gt;=$F180,FP$6&lt;=$H180)*(FP$6-$F180+1),$J180/2,$M180,TRUE)-_xlfn.NORM.DIST(AND(FP$6&gt;=$F180,FP$6&lt;=$H180)*(FO$6-$F180+1),$J180/2,$M180,TRUE))/(1-2*_xlfn.NORM.DIST(0,$J180/2,$M180,TRUE))*$D180+($K180="Steady Growth")*(AND(FP$6&gt;=$F180,FP$6&lt;=$H180)*((FP$6-$F180+1)/($J180*($J180+1)/2)*$D180))+($K180="custom")*CustCF!FJ180</f>
        <v>0</v>
      </c>
      <c r="FQ180" s="95">
        <f>($K180="Bell Curve")*(_xlfn.NORM.DIST(AND(FQ$6&gt;=$F180,FQ$6&lt;=$H180)*(FQ$6-$F180+1),$J180/2,$M180,TRUE)-_xlfn.NORM.DIST(AND(FQ$6&gt;=$F180,FQ$6&lt;=$H180)*(FP$6-$F180+1),$J180/2,$M180,TRUE))/(1-2*_xlfn.NORM.DIST(0,$J180/2,$M180,TRUE))*$D180+($K180="Steady Growth")*(AND(FQ$6&gt;=$F180,FQ$6&lt;=$H180)*((FQ$6-$F180+1)/($J180*($J180+1)/2)*$D180))+($K180="custom")*CustCF!FK180</f>
        <v>0</v>
      </c>
      <c r="FR180" s="95">
        <f>($K180="Bell Curve")*(_xlfn.NORM.DIST(AND(FR$6&gt;=$F180,FR$6&lt;=$H180)*(FR$6-$F180+1),$J180/2,$M180,TRUE)-_xlfn.NORM.DIST(AND(FR$6&gt;=$F180,FR$6&lt;=$H180)*(FQ$6-$F180+1),$J180/2,$M180,TRUE))/(1-2*_xlfn.NORM.DIST(0,$J180/2,$M180,TRUE))*$D180+($K180="Steady Growth")*(AND(FR$6&gt;=$F180,FR$6&lt;=$H180)*((FR$6-$F180+1)/($J180*($J180+1)/2)*$D180))+($K180="custom")*CustCF!FL180</f>
        <v>0</v>
      </c>
      <c r="FS180" s="95">
        <f>($K180="Bell Curve")*(_xlfn.NORM.DIST(AND(FS$6&gt;=$F180,FS$6&lt;=$H180)*(FS$6-$F180+1),$J180/2,$M180,TRUE)-_xlfn.NORM.DIST(AND(FS$6&gt;=$F180,FS$6&lt;=$H180)*(FR$6-$F180+1),$J180/2,$M180,TRUE))/(1-2*_xlfn.NORM.DIST(0,$J180/2,$M180,TRUE))*$D180+($K180="Steady Growth")*(AND(FS$6&gt;=$F180,FS$6&lt;=$H180)*((FS$6-$F180+1)/($J180*($J180+1)/2)*$D180))+($K180="custom")*CustCF!FM180</f>
        <v>0</v>
      </c>
      <c r="FT180" s="95">
        <f>($K180="Bell Curve")*(_xlfn.NORM.DIST(AND(FT$6&gt;=$F180,FT$6&lt;=$H180)*(FT$6-$F180+1),$J180/2,$M180,TRUE)-_xlfn.NORM.DIST(AND(FT$6&gt;=$F180,FT$6&lt;=$H180)*(FS$6-$F180+1),$J180/2,$M180,TRUE))/(1-2*_xlfn.NORM.DIST(0,$J180/2,$M180,TRUE))*$D180+($K180="Steady Growth")*(AND(FT$6&gt;=$F180,FT$6&lt;=$H180)*((FT$6-$F180+1)/($J180*($J180+1)/2)*$D180))+($K180="custom")*CustCF!FN180</f>
        <v>0</v>
      </c>
      <c r="FU180" s="95">
        <f>($K180="Bell Curve")*(_xlfn.NORM.DIST(AND(FU$6&gt;=$F180,FU$6&lt;=$H180)*(FU$6-$F180+1),$J180/2,$M180,TRUE)-_xlfn.NORM.DIST(AND(FU$6&gt;=$F180,FU$6&lt;=$H180)*(FT$6-$F180+1),$J180/2,$M180,TRUE))/(1-2*_xlfn.NORM.DIST(0,$J180/2,$M180,TRUE))*$D180+($K180="Steady Growth")*(AND(FU$6&gt;=$F180,FU$6&lt;=$H180)*((FU$6-$F180+1)/($J180*($J180+1)/2)*$D180))+($K180="custom")*CustCF!FO180</f>
        <v>0</v>
      </c>
      <c r="FV180" s="95">
        <f>($K180="Bell Curve")*(_xlfn.NORM.DIST(AND(FV$6&gt;=$F180,FV$6&lt;=$H180)*(FV$6-$F180+1),$J180/2,$M180,TRUE)-_xlfn.NORM.DIST(AND(FV$6&gt;=$F180,FV$6&lt;=$H180)*(FU$6-$F180+1),$J180/2,$M180,TRUE))/(1-2*_xlfn.NORM.DIST(0,$J180/2,$M180,TRUE))*$D180+($K180="Steady Growth")*(AND(FV$6&gt;=$F180,FV$6&lt;=$H180)*((FV$6-$F180+1)/($J180*($J180+1)/2)*$D180))+($K180="custom")*CustCF!FP180</f>
        <v>0</v>
      </c>
      <c r="FW180" s="95">
        <f>($K180="Bell Curve")*(_xlfn.NORM.DIST(AND(FW$6&gt;=$F180,FW$6&lt;=$H180)*(FW$6-$F180+1),$J180/2,$M180,TRUE)-_xlfn.NORM.DIST(AND(FW$6&gt;=$F180,FW$6&lt;=$H180)*(FV$6-$F180+1),$J180/2,$M180,TRUE))/(1-2*_xlfn.NORM.DIST(0,$J180/2,$M180,TRUE))*$D180+($K180="Steady Growth")*(AND(FW$6&gt;=$F180,FW$6&lt;=$H180)*((FW$6-$F180+1)/($J180*($J180+1)/2)*$D180))+($K180="custom")*CustCF!FQ180</f>
        <v>0</v>
      </c>
      <c r="FX180" s="95">
        <f>($K180="Bell Curve")*(_xlfn.NORM.DIST(AND(FX$6&gt;=$F180,FX$6&lt;=$H180)*(FX$6-$F180+1),$J180/2,$M180,TRUE)-_xlfn.NORM.DIST(AND(FX$6&gt;=$F180,FX$6&lt;=$H180)*(FW$6-$F180+1),$J180/2,$M180,TRUE))/(1-2*_xlfn.NORM.DIST(0,$J180/2,$M180,TRUE))*$D180+($K180="Steady Growth")*(AND(FX$6&gt;=$F180,FX$6&lt;=$H180)*((FX$6-$F180+1)/($J180*($J180+1)/2)*$D180))+($K180="custom")*CustCF!FR180</f>
        <v>0</v>
      </c>
      <c r="FY180" s="95">
        <f>($K180="Bell Curve")*(_xlfn.NORM.DIST(AND(FY$6&gt;=$F180,FY$6&lt;=$H180)*(FY$6-$F180+1),$J180/2,$M180,TRUE)-_xlfn.NORM.DIST(AND(FY$6&gt;=$F180,FY$6&lt;=$H180)*(FX$6-$F180+1),$J180/2,$M180,TRUE))/(1-2*_xlfn.NORM.DIST(0,$J180/2,$M180,TRUE))*$D180+($K180="Steady Growth")*(AND(FY$6&gt;=$F180,FY$6&lt;=$H180)*((FY$6-$F180+1)/($J180*($J180+1)/2)*$D180))+($K180="custom")*CustCF!FS180</f>
        <v>0</v>
      </c>
      <c r="FZ180" s="95">
        <f>($K180="Bell Curve")*(_xlfn.NORM.DIST(AND(FZ$6&gt;=$F180,FZ$6&lt;=$H180)*(FZ$6-$F180+1),$J180/2,$M180,TRUE)-_xlfn.NORM.DIST(AND(FZ$6&gt;=$F180,FZ$6&lt;=$H180)*(FY$6-$F180+1),$J180/2,$M180,TRUE))/(1-2*_xlfn.NORM.DIST(0,$J180/2,$M180,TRUE))*$D180+($K180="Steady Growth")*(AND(FZ$6&gt;=$F180,FZ$6&lt;=$H180)*((FZ$6-$F180+1)/($J180*($J180+1)/2)*$D180))+($K180="custom")*CustCF!FT180</f>
        <v>0</v>
      </c>
      <c r="GA180" s="95">
        <f>($K180="Bell Curve")*(_xlfn.NORM.DIST(AND(GA$6&gt;=$F180,GA$6&lt;=$H180)*(GA$6-$F180+1),$J180/2,$M180,TRUE)-_xlfn.NORM.DIST(AND(GA$6&gt;=$F180,GA$6&lt;=$H180)*(FZ$6-$F180+1),$J180/2,$M180,TRUE))/(1-2*_xlfn.NORM.DIST(0,$J180/2,$M180,TRUE))*$D180+($K180="Steady Growth")*(AND(GA$6&gt;=$F180,GA$6&lt;=$H180)*((GA$6-$F180+1)/($J180*($J180+1)/2)*$D180))+($K180="custom")*CustCF!FU180</f>
        <v>0</v>
      </c>
      <c r="GB180" s="95">
        <f>($K180="Bell Curve")*(_xlfn.NORM.DIST(AND(GB$6&gt;=$F180,GB$6&lt;=$H180)*(GB$6-$F180+1),$J180/2,$M180,TRUE)-_xlfn.NORM.DIST(AND(GB$6&gt;=$F180,GB$6&lt;=$H180)*(GA$6-$F180+1),$J180/2,$M180,TRUE))/(1-2*_xlfn.NORM.DIST(0,$J180/2,$M180,TRUE))*$D180+($K180="Steady Growth")*(AND(GB$6&gt;=$F180,GB$6&lt;=$H180)*((GB$6-$F180+1)/($J180*($J180+1)/2)*$D180))+($K180="custom")*CustCF!FV180</f>
        <v>0</v>
      </c>
      <c r="GC180" s="95">
        <f>($K180="Bell Curve")*(_xlfn.NORM.DIST(AND(GC$6&gt;=$F180,GC$6&lt;=$H180)*(GC$6-$F180+1),$J180/2,$M180,TRUE)-_xlfn.NORM.DIST(AND(GC$6&gt;=$F180,GC$6&lt;=$H180)*(GB$6-$F180+1),$J180/2,$M180,TRUE))/(1-2*_xlfn.NORM.DIST(0,$J180/2,$M180,TRUE))*$D180+($K180="Steady Growth")*(AND(GC$6&gt;=$F180,GC$6&lt;=$H180)*((GC$6-$F180+1)/($J180*($J180+1)/2)*$D180))+($K180="custom")*CustCF!FW180</f>
        <v>0</v>
      </c>
      <c r="GD180" s="95">
        <f>($K180="Bell Curve")*(_xlfn.NORM.DIST(AND(GD$6&gt;=$F180,GD$6&lt;=$H180)*(GD$6-$F180+1),$J180/2,$M180,TRUE)-_xlfn.NORM.DIST(AND(GD$6&gt;=$F180,GD$6&lt;=$H180)*(GC$6-$F180+1),$J180/2,$M180,TRUE))/(1-2*_xlfn.NORM.DIST(0,$J180/2,$M180,TRUE))*$D180+($K180="Steady Growth")*(AND(GD$6&gt;=$F180,GD$6&lt;=$H180)*((GD$6-$F180+1)/($J180*($J180+1)/2)*$D180))+($K180="custom")*CustCF!FX180</f>
        <v>0</v>
      </c>
      <c r="GE180" s="95">
        <f>($K180="Bell Curve")*(_xlfn.NORM.DIST(AND(GE$6&gt;=$F180,GE$6&lt;=$H180)*(GE$6-$F180+1),$J180/2,$M180,TRUE)-_xlfn.NORM.DIST(AND(GE$6&gt;=$F180,GE$6&lt;=$H180)*(GD$6-$F180+1),$J180/2,$M180,TRUE))/(1-2*_xlfn.NORM.DIST(0,$J180/2,$M180,TRUE))*$D180+($K180="Steady Growth")*(AND(GE$6&gt;=$F180,GE$6&lt;=$H180)*((GE$6-$F180+1)/($J180*($J180+1)/2)*$D180))+($K180="custom")*CustCF!FY180</f>
        <v>0</v>
      </c>
      <c r="GF180" s="95">
        <f>($K180="Bell Curve")*(_xlfn.NORM.DIST(AND(GF$6&gt;=$F180,GF$6&lt;=$H180)*(GF$6-$F180+1),$J180/2,$M180,TRUE)-_xlfn.NORM.DIST(AND(GF$6&gt;=$F180,GF$6&lt;=$H180)*(GE$6-$F180+1),$J180/2,$M180,TRUE))/(1-2*_xlfn.NORM.DIST(0,$J180/2,$M180,TRUE))*$D180+($K180="Steady Growth")*(AND(GF$6&gt;=$F180,GF$6&lt;=$H180)*((GF$6-$F180+1)/($J180*($J180+1)/2)*$D180))+($K180="custom")*CustCF!FZ180</f>
        <v>0</v>
      </c>
      <c r="GG180" s="95">
        <f>($K180="Bell Curve")*(_xlfn.NORM.DIST(AND(GG$6&gt;=$F180,GG$6&lt;=$H180)*(GG$6-$F180+1),$J180/2,$M180,TRUE)-_xlfn.NORM.DIST(AND(GG$6&gt;=$F180,GG$6&lt;=$H180)*(GF$6-$F180+1),$J180/2,$M180,TRUE))/(1-2*_xlfn.NORM.DIST(0,$J180/2,$M180,TRUE))*$D180+($K180="Steady Growth")*(AND(GG$6&gt;=$F180,GG$6&lt;=$H180)*((GG$6-$F180+1)/($J180*($J180+1)/2)*$D180))+($K180="custom")*CustCF!GA180</f>
        <v>0</v>
      </c>
      <c r="GH180" s="95">
        <f>($K180="Bell Curve")*(_xlfn.NORM.DIST(AND(GH$6&gt;=$F180,GH$6&lt;=$H180)*(GH$6-$F180+1),$J180/2,$M180,TRUE)-_xlfn.NORM.DIST(AND(GH$6&gt;=$F180,GH$6&lt;=$H180)*(GG$6-$F180+1),$J180/2,$M180,TRUE))/(1-2*_xlfn.NORM.DIST(0,$J180/2,$M180,TRUE))*$D180+($K180="Steady Growth")*(AND(GH$6&gt;=$F180,GH$6&lt;=$H180)*((GH$6-$F180+1)/($J180*($J180+1)/2)*$D180))+($K180="custom")*CustCF!GB180</f>
        <v>0</v>
      </c>
      <c r="GI180" s="95">
        <f>($K180="Bell Curve")*(_xlfn.NORM.DIST(AND(GI$6&gt;=$F180,GI$6&lt;=$H180)*(GI$6-$F180+1),$J180/2,$M180,TRUE)-_xlfn.NORM.DIST(AND(GI$6&gt;=$F180,GI$6&lt;=$H180)*(GH$6-$F180+1),$J180/2,$M180,TRUE))/(1-2*_xlfn.NORM.DIST(0,$J180/2,$M180,TRUE))*$D180+($K180="Steady Growth")*(AND(GI$6&gt;=$F180,GI$6&lt;=$H180)*((GI$6-$F180+1)/($J180*($J180+1)/2)*$D180))+($K180="custom")*CustCF!GC180</f>
        <v>0</v>
      </c>
      <c r="GJ180" s="95">
        <f>($K180="Bell Curve")*(_xlfn.NORM.DIST(AND(GJ$6&gt;=$F180,GJ$6&lt;=$H180)*(GJ$6-$F180+1),$J180/2,$M180,TRUE)-_xlfn.NORM.DIST(AND(GJ$6&gt;=$F180,GJ$6&lt;=$H180)*(GI$6-$F180+1),$J180/2,$M180,TRUE))/(1-2*_xlfn.NORM.DIST(0,$J180/2,$M180,TRUE))*$D180+($K180="Steady Growth")*(AND(GJ$6&gt;=$F180,GJ$6&lt;=$H180)*((GJ$6-$F180+1)/($J180*($J180+1)/2)*$D180))+($K180="custom")*CustCF!GD180</f>
        <v>0</v>
      </c>
      <c r="GK180" s="95">
        <f>($K180="Bell Curve")*(_xlfn.NORM.DIST(AND(GK$6&gt;=$F180,GK$6&lt;=$H180)*(GK$6-$F180+1),$J180/2,$M180,TRUE)-_xlfn.NORM.DIST(AND(GK$6&gt;=$F180,GK$6&lt;=$H180)*(GJ$6-$F180+1),$J180/2,$M180,TRUE))/(1-2*_xlfn.NORM.DIST(0,$J180/2,$M180,TRUE))*$D180+($K180="Steady Growth")*(AND(GK$6&gt;=$F180,GK$6&lt;=$H180)*((GK$6-$F180+1)/($J180*($J180+1)/2)*$D180))+($K180="custom")*CustCF!GE180</f>
        <v>0</v>
      </c>
      <c r="GL180" s="95">
        <f>($K180="Bell Curve")*(_xlfn.NORM.DIST(AND(GL$6&gt;=$F180,GL$6&lt;=$H180)*(GL$6-$F180+1),$J180/2,$M180,TRUE)-_xlfn.NORM.DIST(AND(GL$6&gt;=$F180,GL$6&lt;=$H180)*(GK$6-$F180+1),$J180/2,$M180,TRUE))/(1-2*_xlfn.NORM.DIST(0,$J180/2,$M180,TRUE))*$D180+($K180="Steady Growth")*(AND(GL$6&gt;=$F180,GL$6&lt;=$H180)*((GL$6-$F180+1)/($J180*($J180+1)/2)*$D180))+($K180="custom")*CustCF!GF180</f>
        <v>0</v>
      </c>
      <c r="GM180" s="95">
        <f>($K180="Bell Curve")*(_xlfn.NORM.DIST(AND(GM$6&gt;=$F180,GM$6&lt;=$H180)*(GM$6-$F180+1),$J180/2,$M180,TRUE)-_xlfn.NORM.DIST(AND(GM$6&gt;=$F180,GM$6&lt;=$H180)*(GL$6-$F180+1),$J180/2,$M180,TRUE))/(1-2*_xlfn.NORM.DIST(0,$J180/2,$M180,TRUE))*$D180+($K180="Steady Growth")*(AND(GM$6&gt;=$F180,GM$6&lt;=$H180)*((GM$6-$F180+1)/($J180*($J180+1)/2)*$D180))+($K180="custom")*CustCF!GG180</f>
        <v>0</v>
      </c>
      <c r="GN180" s="268">
        <f>($K180="Bell Curve")*(_xlfn.NORM.DIST(AND(GN$6&gt;=$F180,GN$6&lt;=$H180)*(GN$6-$F180+1),$J180/2,$M180,TRUE)-_xlfn.NORM.DIST(AND(GN$6&gt;=$F180,GN$6&lt;=$H180)*(GM$6-$F180+1),$J180/2,$M180,TRUE))/(1-2*_xlfn.NORM.DIST(0,$J180/2,$M180,TRUE))*$D180+($K180="Steady Growth")*(AND(GN$6&gt;=$F180,GN$6&lt;=$H180)*((GN$6-$F180+1)/($J180*($J180+1)/2)*$D180))+($K180="custom")*CustCF!GH180</f>
        <v>0</v>
      </c>
      <c r="GO180" s="1"/>
      <c r="GP180" s="67"/>
    </row>
    <row r="181" spans="1:198" customFormat="1" hidden="1" outlineLevel="1" x14ac:dyDescent="0.75">
      <c r="A181" s="1"/>
      <c r="B181" s="1"/>
      <c r="C181" s="262">
        <f>Budget!AJ36</f>
        <v>0</v>
      </c>
      <c r="D181" s="19">
        <f>Budget!AK36</f>
        <v>0</v>
      </c>
      <c r="E181" s="19" t="str">
        <f t="shared" si="77"/>
        <v/>
      </c>
      <c r="F181" s="263">
        <v>0</v>
      </c>
      <c r="G181" s="257">
        <f>IF(L181="custom",CustCF!F181,INDEX($P$8:$EW$8,MATCH(F181,$P$6:$EW$6,0)))</f>
        <v>46053</v>
      </c>
      <c r="H181" s="263">
        <v>0</v>
      </c>
      <c r="I181" s="257">
        <f>IF(L181="custom",CustCF!G181,INDEX($P$8:$EW$8,MATCH(H181,$P$6:$EW$6,0)))</f>
        <v>46053</v>
      </c>
      <c r="J181" s="102">
        <f t="shared" si="78"/>
        <v>1</v>
      </c>
      <c r="K181" s="265" t="s">
        <v>116</v>
      </c>
      <c r="L181" s="266" t="s">
        <v>141</v>
      </c>
      <c r="M181" s="267">
        <f t="shared" si="79"/>
        <v>9</v>
      </c>
      <c r="N181" s="18">
        <f t="shared" si="70"/>
        <v>0</v>
      </c>
      <c r="O181" s="19"/>
      <c r="P181" s="95">
        <f>($K181="Bell Curve")*(_xlfn.NORM.DIST(AND(P$6&gt;=$F181,P$6&lt;=$H181)*(P$6-$F181+1),$J181/2,$M181,TRUE)-_xlfn.NORM.DIST(AND(P$6&gt;=$F181,P$6&lt;=$H181)*(O$6-$F181+1),$J181/2,$M181,TRUE))/(1-2*_xlfn.NORM.DIST(0,$J181/2,$M181,TRUE))*$D181+($K181="Steady Growth")*(AND(P$6&gt;=$F181,P$6&lt;=$H181)*((P$6-$F181+1)/($J181*($J181+1)/2)*$D181))+($K181="custom")*CustCF!J181</f>
        <v>0</v>
      </c>
      <c r="Q181" s="95">
        <f>($K181="Bell Curve")*(_xlfn.NORM.DIST(AND(Q$6&gt;=$F181,Q$6&lt;=$H181)*(Q$6-$F181+1),$J181/2,$M181,TRUE)-_xlfn.NORM.DIST(AND(Q$6&gt;=$F181,Q$6&lt;=$H181)*(P$6-$F181+1),$J181/2,$M181,TRUE))/(1-2*_xlfn.NORM.DIST(0,$J181/2,$M181,TRUE))*$D181+($K181="Steady Growth")*(AND(Q$6&gt;=$F181,Q$6&lt;=$H181)*((Q$6-$F181+1)/($J181*($J181+1)/2)*$D181))+($K181="custom")*CustCF!K181</f>
        <v>0</v>
      </c>
      <c r="R181" s="95">
        <f>($K181="Bell Curve")*(_xlfn.NORM.DIST(AND(R$6&gt;=$F181,R$6&lt;=$H181)*(R$6-$F181+1),$J181/2,$M181,TRUE)-_xlfn.NORM.DIST(AND(R$6&gt;=$F181,R$6&lt;=$H181)*(Q$6-$F181+1),$J181/2,$M181,TRUE))/(1-2*_xlfn.NORM.DIST(0,$J181/2,$M181,TRUE))*$D181+($K181="Steady Growth")*(AND(R$6&gt;=$F181,R$6&lt;=$H181)*((R$6-$F181+1)/($J181*($J181+1)/2)*$D181))+($K181="custom")*CustCF!L181</f>
        <v>0</v>
      </c>
      <c r="S181" s="95">
        <f>($K181="Bell Curve")*(_xlfn.NORM.DIST(AND(S$6&gt;=$F181,S$6&lt;=$H181)*(S$6-$F181+1),$J181/2,$M181,TRUE)-_xlfn.NORM.DIST(AND(S$6&gt;=$F181,S$6&lt;=$H181)*(R$6-$F181+1),$J181/2,$M181,TRUE))/(1-2*_xlfn.NORM.DIST(0,$J181/2,$M181,TRUE))*$D181+($K181="Steady Growth")*(AND(S$6&gt;=$F181,S$6&lt;=$H181)*((S$6-$F181+1)/($J181*($J181+1)/2)*$D181))+($K181="custom")*CustCF!M181</f>
        <v>0</v>
      </c>
      <c r="T181" s="95">
        <f>($K181="Bell Curve")*(_xlfn.NORM.DIST(AND(T$6&gt;=$F181,T$6&lt;=$H181)*(T$6-$F181+1),$J181/2,$M181,TRUE)-_xlfn.NORM.DIST(AND(T$6&gt;=$F181,T$6&lt;=$H181)*(S$6-$F181+1),$J181/2,$M181,TRUE))/(1-2*_xlfn.NORM.DIST(0,$J181/2,$M181,TRUE))*$D181+($K181="Steady Growth")*(AND(T$6&gt;=$F181,T$6&lt;=$H181)*((T$6-$F181+1)/($J181*($J181+1)/2)*$D181))+($K181="custom")*CustCF!N181</f>
        <v>0</v>
      </c>
      <c r="U181" s="95">
        <f>($K181="Bell Curve")*(_xlfn.NORM.DIST(AND(U$6&gt;=$F181,U$6&lt;=$H181)*(U$6-$F181+1),$J181/2,$M181,TRUE)-_xlfn.NORM.DIST(AND(U$6&gt;=$F181,U$6&lt;=$H181)*(T$6-$F181+1),$J181/2,$M181,TRUE))/(1-2*_xlfn.NORM.DIST(0,$J181/2,$M181,TRUE))*$D181+($K181="Steady Growth")*(AND(U$6&gt;=$F181,U$6&lt;=$H181)*((U$6-$F181+1)/($J181*($J181+1)/2)*$D181))+($K181="custom")*CustCF!O181</f>
        <v>0</v>
      </c>
      <c r="V181" s="95">
        <f>($K181="Bell Curve")*(_xlfn.NORM.DIST(AND(V$6&gt;=$F181,V$6&lt;=$H181)*(V$6-$F181+1),$J181/2,$M181,TRUE)-_xlfn.NORM.DIST(AND(V$6&gt;=$F181,V$6&lt;=$H181)*(U$6-$F181+1),$J181/2,$M181,TRUE))/(1-2*_xlfn.NORM.DIST(0,$J181/2,$M181,TRUE))*$D181+($K181="Steady Growth")*(AND(V$6&gt;=$F181,V$6&lt;=$H181)*((V$6-$F181+1)/($J181*($J181+1)/2)*$D181))+($K181="custom")*CustCF!P181</f>
        <v>0</v>
      </c>
      <c r="W181" s="95">
        <f>($K181="Bell Curve")*(_xlfn.NORM.DIST(AND(W$6&gt;=$F181,W$6&lt;=$H181)*(W$6-$F181+1),$J181/2,$M181,TRUE)-_xlfn.NORM.DIST(AND(W$6&gt;=$F181,W$6&lt;=$H181)*(V$6-$F181+1),$J181/2,$M181,TRUE))/(1-2*_xlfn.NORM.DIST(0,$J181/2,$M181,TRUE))*$D181+($K181="Steady Growth")*(AND(W$6&gt;=$F181,W$6&lt;=$H181)*((W$6-$F181+1)/($J181*($J181+1)/2)*$D181))+($K181="custom")*CustCF!Q181</f>
        <v>0</v>
      </c>
      <c r="X181" s="95">
        <f>($K181="Bell Curve")*(_xlfn.NORM.DIST(AND(X$6&gt;=$F181,X$6&lt;=$H181)*(X$6-$F181+1),$J181/2,$M181,TRUE)-_xlfn.NORM.DIST(AND(X$6&gt;=$F181,X$6&lt;=$H181)*(W$6-$F181+1),$J181/2,$M181,TRUE))/(1-2*_xlfn.NORM.DIST(0,$J181/2,$M181,TRUE))*$D181+($K181="Steady Growth")*(AND(X$6&gt;=$F181,X$6&lt;=$H181)*((X$6-$F181+1)/($J181*($J181+1)/2)*$D181))+($K181="custom")*CustCF!R181</f>
        <v>0</v>
      </c>
      <c r="Y181" s="95">
        <f>($K181="Bell Curve")*(_xlfn.NORM.DIST(AND(Y$6&gt;=$F181,Y$6&lt;=$H181)*(Y$6-$F181+1),$J181/2,$M181,TRUE)-_xlfn.NORM.DIST(AND(Y$6&gt;=$F181,Y$6&lt;=$H181)*(X$6-$F181+1),$J181/2,$M181,TRUE))/(1-2*_xlfn.NORM.DIST(0,$J181/2,$M181,TRUE))*$D181+($K181="Steady Growth")*(AND(Y$6&gt;=$F181,Y$6&lt;=$H181)*((Y$6-$F181+1)/($J181*($J181+1)/2)*$D181))+($K181="custom")*CustCF!S181</f>
        <v>0</v>
      </c>
      <c r="Z181" s="95">
        <f>($K181="Bell Curve")*(_xlfn.NORM.DIST(AND(Z$6&gt;=$F181,Z$6&lt;=$H181)*(Z$6-$F181+1),$J181/2,$M181,TRUE)-_xlfn.NORM.DIST(AND(Z$6&gt;=$F181,Z$6&lt;=$H181)*(Y$6-$F181+1),$J181/2,$M181,TRUE))/(1-2*_xlfn.NORM.DIST(0,$J181/2,$M181,TRUE))*$D181+($K181="Steady Growth")*(AND(Z$6&gt;=$F181,Z$6&lt;=$H181)*((Z$6-$F181+1)/($J181*($J181+1)/2)*$D181))+($K181="custom")*CustCF!T181</f>
        <v>0</v>
      </c>
      <c r="AA181" s="95">
        <f>($K181="Bell Curve")*(_xlfn.NORM.DIST(AND(AA$6&gt;=$F181,AA$6&lt;=$H181)*(AA$6-$F181+1),$J181/2,$M181,TRUE)-_xlfn.NORM.DIST(AND(AA$6&gt;=$F181,AA$6&lt;=$H181)*(Z$6-$F181+1),$J181/2,$M181,TRUE))/(1-2*_xlfn.NORM.DIST(0,$J181/2,$M181,TRUE))*$D181+($K181="Steady Growth")*(AND(AA$6&gt;=$F181,AA$6&lt;=$H181)*((AA$6-$F181+1)/($J181*($J181+1)/2)*$D181))+($K181="custom")*CustCF!U181</f>
        <v>0</v>
      </c>
      <c r="AB181" s="95">
        <f>($K181="Bell Curve")*(_xlfn.NORM.DIST(AND(AB$6&gt;=$F181,AB$6&lt;=$H181)*(AB$6-$F181+1),$J181/2,$M181,TRUE)-_xlfn.NORM.DIST(AND(AB$6&gt;=$F181,AB$6&lt;=$H181)*(AA$6-$F181+1),$J181/2,$M181,TRUE))/(1-2*_xlfn.NORM.DIST(0,$J181/2,$M181,TRUE))*$D181+($K181="Steady Growth")*(AND(AB$6&gt;=$F181,AB$6&lt;=$H181)*((AB$6-$F181+1)/($J181*($J181+1)/2)*$D181))+($K181="custom")*CustCF!V181</f>
        <v>0</v>
      </c>
      <c r="AC181" s="95">
        <f>($K181="Bell Curve")*(_xlfn.NORM.DIST(AND(AC$6&gt;=$F181,AC$6&lt;=$H181)*(AC$6-$F181+1),$J181/2,$M181,TRUE)-_xlfn.NORM.DIST(AND(AC$6&gt;=$F181,AC$6&lt;=$H181)*(AB$6-$F181+1),$J181/2,$M181,TRUE))/(1-2*_xlfn.NORM.DIST(0,$J181/2,$M181,TRUE))*$D181+($K181="Steady Growth")*(AND(AC$6&gt;=$F181,AC$6&lt;=$H181)*((AC$6-$F181+1)/($J181*($J181+1)/2)*$D181))+($K181="custom")*CustCF!W181</f>
        <v>0</v>
      </c>
      <c r="AD181" s="95">
        <f>($K181="Bell Curve")*(_xlfn.NORM.DIST(AND(AD$6&gt;=$F181,AD$6&lt;=$H181)*(AD$6-$F181+1),$J181/2,$M181,TRUE)-_xlfn.NORM.DIST(AND(AD$6&gt;=$F181,AD$6&lt;=$H181)*(AC$6-$F181+1),$J181/2,$M181,TRUE))/(1-2*_xlfn.NORM.DIST(0,$J181/2,$M181,TRUE))*$D181+($K181="Steady Growth")*(AND(AD$6&gt;=$F181,AD$6&lt;=$H181)*((AD$6-$F181+1)/($J181*($J181+1)/2)*$D181))+($K181="custom")*CustCF!X181</f>
        <v>0</v>
      </c>
      <c r="AE181" s="95">
        <f>($K181="Bell Curve")*(_xlfn.NORM.DIST(AND(AE$6&gt;=$F181,AE$6&lt;=$H181)*(AE$6-$F181+1),$J181/2,$M181,TRUE)-_xlfn.NORM.DIST(AND(AE$6&gt;=$F181,AE$6&lt;=$H181)*(AD$6-$F181+1),$J181/2,$M181,TRUE))/(1-2*_xlfn.NORM.DIST(0,$J181/2,$M181,TRUE))*$D181+($K181="Steady Growth")*(AND(AE$6&gt;=$F181,AE$6&lt;=$H181)*((AE$6-$F181+1)/($J181*($J181+1)/2)*$D181))+($K181="custom")*CustCF!Y181</f>
        <v>0</v>
      </c>
      <c r="AF181" s="95">
        <f>($K181="Bell Curve")*(_xlfn.NORM.DIST(AND(AF$6&gt;=$F181,AF$6&lt;=$H181)*(AF$6-$F181+1),$J181/2,$M181,TRUE)-_xlfn.NORM.DIST(AND(AF$6&gt;=$F181,AF$6&lt;=$H181)*(AE$6-$F181+1),$J181/2,$M181,TRUE))/(1-2*_xlfn.NORM.DIST(0,$J181/2,$M181,TRUE))*$D181+($K181="Steady Growth")*(AND(AF$6&gt;=$F181,AF$6&lt;=$H181)*((AF$6-$F181+1)/($J181*($J181+1)/2)*$D181))+($K181="custom")*CustCF!Z181</f>
        <v>0</v>
      </c>
      <c r="AG181" s="95">
        <f>($K181="Bell Curve")*(_xlfn.NORM.DIST(AND(AG$6&gt;=$F181,AG$6&lt;=$H181)*(AG$6-$F181+1),$J181/2,$M181,TRUE)-_xlfn.NORM.DIST(AND(AG$6&gt;=$F181,AG$6&lt;=$H181)*(AF$6-$F181+1),$J181/2,$M181,TRUE))/(1-2*_xlfn.NORM.DIST(0,$J181/2,$M181,TRUE))*$D181+($K181="Steady Growth")*(AND(AG$6&gt;=$F181,AG$6&lt;=$H181)*((AG$6-$F181+1)/($J181*($J181+1)/2)*$D181))+($K181="custom")*CustCF!AA181</f>
        <v>0</v>
      </c>
      <c r="AH181" s="95">
        <f>($K181="Bell Curve")*(_xlfn.NORM.DIST(AND(AH$6&gt;=$F181,AH$6&lt;=$H181)*(AH$6-$F181+1),$J181/2,$M181,TRUE)-_xlfn.NORM.DIST(AND(AH$6&gt;=$F181,AH$6&lt;=$H181)*(AG$6-$F181+1),$J181/2,$M181,TRUE))/(1-2*_xlfn.NORM.DIST(0,$J181/2,$M181,TRUE))*$D181+($K181="Steady Growth")*(AND(AH$6&gt;=$F181,AH$6&lt;=$H181)*((AH$6-$F181+1)/($J181*($J181+1)/2)*$D181))+($K181="custom")*CustCF!AB181</f>
        <v>0</v>
      </c>
      <c r="AI181" s="95">
        <f>($K181="Bell Curve")*(_xlfn.NORM.DIST(AND(AI$6&gt;=$F181,AI$6&lt;=$H181)*(AI$6-$F181+1),$J181/2,$M181,TRUE)-_xlfn.NORM.DIST(AND(AI$6&gt;=$F181,AI$6&lt;=$H181)*(AH$6-$F181+1),$J181/2,$M181,TRUE))/(1-2*_xlfn.NORM.DIST(0,$J181/2,$M181,TRUE))*$D181+($K181="Steady Growth")*(AND(AI$6&gt;=$F181,AI$6&lt;=$H181)*((AI$6-$F181+1)/($J181*($J181+1)/2)*$D181))+($K181="custom")*CustCF!AC181</f>
        <v>0</v>
      </c>
      <c r="AJ181" s="95">
        <f>($K181="Bell Curve")*(_xlfn.NORM.DIST(AND(AJ$6&gt;=$F181,AJ$6&lt;=$H181)*(AJ$6-$F181+1),$J181/2,$M181,TRUE)-_xlfn.NORM.DIST(AND(AJ$6&gt;=$F181,AJ$6&lt;=$H181)*(AI$6-$F181+1),$J181/2,$M181,TRUE))/(1-2*_xlfn.NORM.DIST(0,$J181/2,$M181,TRUE))*$D181+($K181="Steady Growth")*(AND(AJ$6&gt;=$F181,AJ$6&lt;=$H181)*((AJ$6-$F181+1)/($J181*($J181+1)/2)*$D181))+($K181="custom")*CustCF!AD181</f>
        <v>0</v>
      </c>
      <c r="AK181" s="95">
        <f>($K181="Bell Curve")*(_xlfn.NORM.DIST(AND(AK$6&gt;=$F181,AK$6&lt;=$H181)*(AK$6-$F181+1),$J181/2,$M181,TRUE)-_xlfn.NORM.DIST(AND(AK$6&gt;=$F181,AK$6&lt;=$H181)*(AJ$6-$F181+1),$J181/2,$M181,TRUE))/(1-2*_xlfn.NORM.DIST(0,$J181/2,$M181,TRUE))*$D181+($K181="Steady Growth")*(AND(AK$6&gt;=$F181,AK$6&lt;=$H181)*((AK$6-$F181+1)/($J181*($J181+1)/2)*$D181))+($K181="custom")*CustCF!AE181</f>
        <v>0</v>
      </c>
      <c r="AL181" s="95">
        <f>($K181="Bell Curve")*(_xlfn.NORM.DIST(AND(AL$6&gt;=$F181,AL$6&lt;=$H181)*(AL$6-$F181+1),$J181/2,$M181,TRUE)-_xlfn.NORM.DIST(AND(AL$6&gt;=$F181,AL$6&lt;=$H181)*(AK$6-$F181+1),$J181/2,$M181,TRUE))/(1-2*_xlfn.NORM.DIST(0,$J181/2,$M181,TRUE))*$D181+($K181="Steady Growth")*(AND(AL$6&gt;=$F181,AL$6&lt;=$H181)*((AL$6-$F181+1)/($J181*($J181+1)/2)*$D181))+($K181="custom")*CustCF!AF181</f>
        <v>0</v>
      </c>
      <c r="AM181" s="95">
        <f>($K181="Bell Curve")*(_xlfn.NORM.DIST(AND(AM$6&gt;=$F181,AM$6&lt;=$H181)*(AM$6-$F181+1),$J181/2,$M181,TRUE)-_xlfn.NORM.DIST(AND(AM$6&gt;=$F181,AM$6&lt;=$H181)*(AL$6-$F181+1),$J181/2,$M181,TRUE))/(1-2*_xlfn.NORM.DIST(0,$J181/2,$M181,TRUE))*$D181+($K181="Steady Growth")*(AND(AM$6&gt;=$F181,AM$6&lt;=$H181)*((AM$6-$F181+1)/($J181*($J181+1)/2)*$D181))+($K181="custom")*CustCF!AG181</f>
        <v>0</v>
      </c>
      <c r="AN181" s="95">
        <f>($K181="Bell Curve")*(_xlfn.NORM.DIST(AND(AN$6&gt;=$F181,AN$6&lt;=$H181)*(AN$6-$F181+1),$J181/2,$M181,TRUE)-_xlfn.NORM.DIST(AND(AN$6&gt;=$F181,AN$6&lt;=$H181)*(AM$6-$F181+1),$J181/2,$M181,TRUE))/(1-2*_xlfn.NORM.DIST(0,$J181/2,$M181,TRUE))*$D181+($K181="Steady Growth")*(AND(AN$6&gt;=$F181,AN$6&lt;=$H181)*((AN$6-$F181+1)/($J181*($J181+1)/2)*$D181))+($K181="custom")*CustCF!AH181</f>
        <v>0</v>
      </c>
      <c r="AO181" s="95">
        <f>($K181="Bell Curve")*(_xlfn.NORM.DIST(AND(AO$6&gt;=$F181,AO$6&lt;=$H181)*(AO$6-$F181+1),$J181/2,$M181,TRUE)-_xlfn.NORM.DIST(AND(AO$6&gt;=$F181,AO$6&lt;=$H181)*(AN$6-$F181+1),$J181/2,$M181,TRUE))/(1-2*_xlfn.NORM.DIST(0,$J181/2,$M181,TRUE))*$D181+($K181="Steady Growth")*(AND(AO$6&gt;=$F181,AO$6&lt;=$H181)*((AO$6-$F181+1)/($J181*($J181+1)/2)*$D181))+($K181="custom")*CustCF!AI181</f>
        <v>0</v>
      </c>
      <c r="AP181" s="95">
        <f>($K181="Bell Curve")*(_xlfn.NORM.DIST(AND(AP$6&gt;=$F181,AP$6&lt;=$H181)*(AP$6-$F181+1),$J181/2,$M181,TRUE)-_xlfn.NORM.DIST(AND(AP$6&gt;=$F181,AP$6&lt;=$H181)*(AO$6-$F181+1),$J181/2,$M181,TRUE))/(1-2*_xlfn.NORM.DIST(0,$J181/2,$M181,TRUE))*$D181+($K181="Steady Growth")*(AND(AP$6&gt;=$F181,AP$6&lt;=$H181)*((AP$6-$F181+1)/($J181*($J181+1)/2)*$D181))+($K181="custom")*CustCF!AJ181</f>
        <v>0</v>
      </c>
      <c r="AQ181" s="95">
        <f>($K181="Bell Curve")*(_xlfn.NORM.DIST(AND(AQ$6&gt;=$F181,AQ$6&lt;=$H181)*(AQ$6-$F181+1),$J181/2,$M181,TRUE)-_xlfn.NORM.DIST(AND(AQ$6&gt;=$F181,AQ$6&lt;=$H181)*(AP$6-$F181+1),$J181/2,$M181,TRUE))/(1-2*_xlfn.NORM.DIST(0,$J181/2,$M181,TRUE))*$D181+($K181="Steady Growth")*(AND(AQ$6&gt;=$F181,AQ$6&lt;=$H181)*((AQ$6-$F181+1)/($J181*($J181+1)/2)*$D181))+($K181="custom")*CustCF!AK181</f>
        <v>0</v>
      </c>
      <c r="AR181" s="95">
        <f>($K181="Bell Curve")*(_xlfn.NORM.DIST(AND(AR$6&gt;=$F181,AR$6&lt;=$H181)*(AR$6-$F181+1),$J181/2,$M181,TRUE)-_xlfn.NORM.DIST(AND(AR$6&gt;=$F181,AR$6&lt;=$H181)*(AQ$6-$F181+1),$J181/2,$M181,TRUE))/(1-2*_xlfn.NORM.DIST(0,$J181/2,$M181,TRUE))*$D181+($K181="Steady Growth")*(AND(AR$6&gt;=$F181,AR$6&lt;=$H181)*((AR$6-$F181+1)/($J181*($J181+1)/2)*$D181))+($K181="custom")*CustCF!AL181</f>
        <v>0</v>
      </c>
      <c r="AS181" s="95">
        <f>($K181="Bell Curve")*(_xlfn.NORM.DIST(AND(AS$6&gt;=$F181,AS$6&lt;=$H181)*(AS$6-$F181+1),$J181/2,$M181,TRUE)-_xlfn.NORM.DIST(AND(AS$6&gt;=$F181,AS$6&lt;=$H181)*(AR$6-$F181+1),$J181/2,$M181,TRUE))/(1-2*_xlfn.NORM.DIST(0,$J181/2,$M181,TRUE))*$D181+($K181="Steady Growth")*(AND(AS$6&gt;=$F181,AS$6&lt;=$H181)*((AS$6-$F181+1)/($J181*($J181+1)/2)*$D181))+($K181="custom")*CustCF!AM181</f>
        <v>0</v>
      </c>
      <c r="AT181" s="95">
        <f>($K181="Bell Curve")*(_xlfn.NORM.DIST(AND(AT$6&gt;=$F181,AT$6&lt;=$H181)*(AT$6-$F181+1),$J181/2,$M181,TRUE)-_xlfn.NORM.DIST(AND(AT$6&gt;=$F181,AT$6&lt;=$H181)*(AS$6-$F181+1),$J181/2,$M181,TRUE))/(1-2*_xlfn.NORM.DIST(0,$J181/2,$M181,TRUE))*$D181+($K181="Steady Growth")*(AND(AT$6&gt;=$F181,AT$6&lt;=$H181)*((AT$6-$F181+1)/($J181*($J181+1)/2)*$D181))+($K181="custom")*CustCF!AN181</f>
        <v>0</v>
      </c>
      <c r="AU181" s="95">
        <f>($K181="Bell Curve")*(_xlfn.NORM.DIST(AND(AU$6&gt;=$F181,AU$6&lt;=$H181)*(AU$6-$F181+1),$J181/2,$M181,TRUE)-_xlfn.NORM.DIST(AND(AU$6&gt;=$F181,AU$6&lt;=$H181)*(AT$6-$F181+1),$J181/2,$M181,TRUE))/(1-2*_xlfn.NORM.DIST(0,$J181/2,$M181,TRUE))*$D181+($K181="Steady Growth")*(AND(AU$6&gt;=$F181,AU$6&lt;=$H181)*((AU$6-$F181+1)/($J181*($J181+1)/2)*$D181))+($K181="custom")*CustCF!AO181</f>
        <v>0</v>
      </c>
      <c r="AV181" s="95">
        <f>($K181="Bell Curve")*(_xlfn.NORM.DIST(AND(AV$6&gt;=$F181,AV$6&lt;=$H181)*(AV$6-$F181+1),$J181/2,$M181,TRUE)-_xlfn.NORM.DIST(AND(AV$6&gt;=$F181,AV$6&lt;=$H181)*(AU$6-$F181+1),$J181/2,$M181,TRUE))/(1-2*_xlfn.NORM.DIST(0,$J181/2,$M181,TRUE))*$D181+($K181="Steady Growth")*(AND(AV$6&gt;=$F181,AV$6&lt;=$H181)*((AV$6-$F181+1)/($J181*($J181+1)/2)*$D181))+($K181="custom")*CustCF!AP181</f>
        <v>0</v>
      </c>
      <c r="AW181" s="95">
        <f>($K181="Bell Curve")*(_xlfn.NORM.DIST(AND(AW$6&gt;=$F181,AW$6&lt;=$H181)*(AW$6-$F181+1),$J181/2,$M181,TRUE)-_xlfn.NORM.DIST(AND(AW$6&gt;=$F181,AW$6&lt;=$H181)*(AV$6-$F181+1),$J181/2,$M181,TRUE))/(1-2*_xlfn.NORM.DIST(0,$J181/2,$M181,TRUE))*$D181+($K181="Steady Growth")*(AND(AW$6&gt;=$F181,AW$6&lt;=$H181)*((AW$6-$F181+1)/($J181*($J181+1)/2)*$D181))+($K181="custom")*CustCF!AQ181</f>
        <v>0</v>
      </c>
      <c r="AX181" s="95">
        <f>($K181="Bell Curve")*(_xlfn.NORM.DIST(AND(AX$6&gt;=$F181,AX$6&lt;=$H181)*(AX$6-$F181+1),$J181/2,$M181,TRUE)-_xlfn.NORM.DIST(AND(AX$6&gt;=$F181,AX$6&lt;=$H181)*(AW$6-$F181+1),$J181/2,$M181,TRUE))/(1-2*_xlfn.NORM.DIST(0,$J181/2,$M181,TRUE))*$D181+($K181="Steady Growth")*(AND(AX$6&gt;=$F181,AX$6&lt;=$H181)*((AX$6-$F181+1)/($J181*($J181+1)/2)*$D181))+($K181="custom")*CustCF!AR181</f>
        <v>0</v>
      </c>
      <c r="AY181" s="95">
        <f>($K181="Bell Curve")*(_xlfn.NORM.DIST(AND(AY$6&gt;=$F181,AY$6&lt;=$H181)*(AY$6-$F181+1),$J181/2,$M181,TRUE)-_xlfn.NORM.DIST(AND(AY$6&gt;=$F181,AY$6&lt;=$H181)*(AX$6-$F181+1),$J181/2,$M181,TRUE))/(1-2*_xlfn.NORM.DIST(0,$J181/2,$M181,TRUE))*$D181+($K181="Steady Growth")*(AND(AY$6&gt;=$F181,AY$6&lt;=$H181)*((AY$6-$F181+1)/($J181*($J181+1)/2)*$D181))+($K181="custom")*CustCF!AS181</f>
        <v>0</v>
      </c>
      <c r="AZ181" s="95">
        <f>($K181="Bell Curve")*(_xlfn.NORM.DIST(AND(AZ$6&gt;=$F181,AZ$6&lt;=$H181)*(AZ$6-$F181+1),$J181/2,$M181,TRUE)-_xlfn.NORM.DIST(AND(AZ$6&gt;=$F181,AZ$6&lt;=$H181)*(AY$6-$F181+1),$J181/2,$M181,TRUE))/(1-2*_xlfn.NORM.DIST(0,$J181/2,$M181,TRUE))*$D181+($K181="Steady Growth")*(AND(AZ$6&gt;=$F181,AZ$6&lt;=$H181)*((AZ$6-$F181+1)/($J181*($J181+1)/2)*$D181))+($K181="custom")*CustCF!AT181</f>
        <v>0</v>
      </c>
      <c r="BA181" s="95">
        <f>($K181="Bell Curve")*(_xlfn.NORM.DIST(AND(BA$6&gt;=$F181,BA$6&lt;=$H181)*(BA$6-$F181+1),$J181/2,$M181,TRUE)-_xlfn.NORM.DIST(AND(BA$6&gt;=$F181,BA$6&lt;=$H181)*(AZ$6-$F181+1),$J181/2,$M181,TRUE))/(1-2*_xlfn.NORM.DIST(0,$J181/2,$M181,TRUE))*$D181+($K181="Steady Growth")*(AND(BA$6&gt;=$F181,BA$6&lt;=$H181)*((BA$6-$F181+1)/($J181*($J181+1)/2)*$D181))+($K181="custom")*CustCF!AU181</f>
        <v>0</v>
      </c>
      <c r="BB181" s="95">
        <f>($K181="Bell Curve")*(_xlfn.NORM.DIST(AND(BB$6&gt;=$F181,BB$6&lt;=$H181)*(BB$6-$F181+1),$J181/2,$M181,TRUE)-_xlfn.NORM.DIST(AND(BB$6&gt;=$F181,BB$6&lt;=$H181)*(BA$6-$F181+1),$J181/2,$M181,TRUE))/(1-2*_xlfn.NORM.DIST(0,$J181/2,$M181,TRUE))*$D181+($K181="Steady Growth")*(AND(BB$6&gt;=$F181,BB$6&lt;=$H181)*((BB$6-$F181+1)/($J181*($J181+1)/2)*$D181))+($K181="custom")*CustCF!AV181</f>
        <v>0</v>
      </c>
      <c r="BC181" s="95">
        <f>($K181="Bell Curve")*(_xlfn.NORM.DIST(AND(BC$6&gt;=$F181,BC$6&lt;=$H181)*(BC$6-$F181+1),$J181/2,$M181,TRUE)-_xlfn.NORM.DIST(AND(BC$6&gt;=$F181,BC$6&lt;=$H181)*(BB$6-$F181+1),$J181/2,$M181,TRUE))/(1-2*_xlfn.NORM.DIST(0,$J181/2,$M181,TRUE))*$D181+($K181="Steady Growth")*(AND(BC$6&gt;=$F181,BC$6&lt;=$H181)*((BC$6-$F181+1)/($J181*($J181+1)/2)*$D181))+($K181="custom")*CustCF!AW181</f>
        <v>0</v>
      </c>
      <c r="BD181" s="95">
        <f>($K181="Bell Curve")*(_xlfn.NORM.DIST(AND(BD$6&gt;=$F181,BD$6&lt;=$H181)*(BD$6-$F181+1),$J181/2,$M181,TRUE)-_xlfn.NORM.DIST(AND(BD$6&gt;=$F181,BD$6&lt;=$H181)*(BC$6-$F181+1),$J181/2,$M181,TRUE))/(1-2*_xlfn.NORM.DIST(0,$J181/2,$M181,TRUE))*$D181+($K181="Steady Growth")*(AND(BD$6&gt;=$F181,BD$6&lt;=$H181)*((BD$6-$F181+1)/($J181*($J181+1)/2)*$D181))+($K181="custom")*CustCF!AX181</f>
        <v>0</v>
      </c>
      <c r="BE181" s="95">
        <f>($K181="Bell Curve")*(_xlfn.NORM.DIST(AND(BE$6&gt;=$F181,BE$6&lt;=$H181)*(BE$6-$F181+1),$J181/2,$M181,TRUE)-_xlfn.NORM.DIST(AND(BE$6&gt;=$F181,BE$6&lt;=$H181)*(BD$6-$F181+1),$J181/2,$M181,TRUE))/(1-2*_xlfn.NORM.DIST(0,$J181/2,$M181,TRUE))*$D181+($K181="Steady Growth")*(AND(BE$6&gt;=$F181,BE$6&lt;=$H181)*((BE$6-$F181+1)/($J181*($J181+1)/2)*$D181))+($K181="custom")*CustCF!AY181</f>
        <v>0</v>
      </c>
      <c r="BF181" s="95">
        <f>($K181="Bell Curve")*(_xlfn.NORM.DIST(AND(BF$6&gt;=$F181,BF$6&lt;=$H181)*(BF$6-$F181+1),$J181/2,$M181,TRUE)-_xlfn.NORM.DIST(AND(BF$6&gt;=$F181,BF$6&lt;=$H181)*(BE$6-$F181+1),$J181/2,$M181,TRUE))/(1-2*_xlfn.NORM.DIST(0,$J181/2,$M181,TRUE))*$D181+($K181="Steady Growth")*(AND(BF$6&gt;=$F181,BF$6&lt;=$H181)*((BF$6-$F181+1)/($J181*($J181+1)/2)*$D181))+($K181="custom")*CustCF!AZ181</f>
        <v>0</v>
      </c>
      <c r="BG181" s="95">
        <f>($K181="Bell Curve")*(_xlfn.NORM.DIST(AND(BG$6&gt;=$F181,BG$6&lt;=$H181)*(BG$6-$F181+1),$J181/2,$M181,TRUE)-_xlfn.NORM.DIST(AND(BG$6&gt;=$F181,BG$6&lt;=$H181)*(BF$6-$F181+1),$J181/2,$M181,TRUE))/(1-2*_xlfn.NORM.DIST(0,$J181/2,$M181,TRUE))*$D181+($K181="Steady Growth")*(AND(BG$6&gt;=$F181,BG$6&lt;=$H181)*((BG$6-$F181+1)/($J181*($J181+1)/2)*$D181))+($K181="custom")*CustCF!BA181</f>
        <v>0</v>
      </c>
      <c r="BH181" s="95">
        <f>($K181="Bell Curve")*(_xlfn.NORM.DIST(AND(BH$6&gt;=$F181,BH$6&lt;=$H181)*(BH$6-$F181+1),$J181/2,$M181,TRUE)-_xlfn.NORM.DIST(AND(BH$6&gt;=$F181,BH$6&lt;=$H181)*(BG$6-$F181+1),$J181/2,$M181,TRUE))/(1-2*_xlfn.NORM.DIST(0,$J181/2,$M181,TRUE))*$D181+($K181="Steady Growth")*(AND(BH$6&gt;=$F181,BH$6&lt;=$H181)*((BH$6-$F181+1)/($J181*($J181+1)/2)*$D181))+($K181="custom")*CustCF!BB181</f>
        <v>0</v>
      </c>
      <c r="BI181" s="95">
        <f>($K181="Bell Curve")*(_xlfn.NORM.DIST(AND(BI$6&gt;=$F181,BI$6&lt;=$H181)*(BI$6-$F181+1),$J181/2,$M181,TRUE)-_xlfn.NORM.DIST(AND(BI$6&gt;=$F181,BI$6&lt;=$H181)*(BH$6-$F181+1),$J181/2,$M181,TRUE))/(1-2*_xlfn.NORM.DIST(0,$J181/2,$M181,TRUE))*$D181+($K181="Steady Growth")*(AND(BI$6&gt;=$F181,BI$6&lt;=$H181)*((BI$6-$F181+1)/($J181*($J181+1)/2)*$D181))+($K181="custom")*CustCF!BC181</f>
        <v>0</v>
      </c>
      <c r="BJ181" s="95">
        <f>($K181="Bell Curve")*(_xlfn.NORM.DIST(AND(BJ$6&gt;=$F181,BJ$6&lt;=$H181)*(BJ$6-$F181+1),$J181/2,$M181,TRUE)-_xlfn.NORM.DIST(AND(BJ$6&gt;=$F181,BJ$6&lt;=$H181)*(BI$6-$F181+1),$J181/2,$M181,TRUE))/(1-2*_xlfn.NORM.DIST(0,$J181/2,$M181,TRUE))*$D181+($K181="Steady Growth")*(AND(BJ$6&gt;=$F181,BJ$6&lt;=$H181)*((BJ$6-$F181+1)/($J181*($J181+1)/2)*$D181))+($K181="custom")*CustCF!BD181</f>
        <v>0</v>
      </c>
      <c r="BK181" s="95">
        <f>($K181="Bell Curve")*(_xlfn.NORM.DIST(AND(BK$6&gt;=$F181,BK$6&lt;=$H181)*(BK$6-$F181+1),$J181/2,$M181,TRUE)-_xlfn.NORM.DIST(AND(BK$6&gt;=$F181,BK$6&lt;=$H181)*(BJ$6-$F181+1),$J181/2,$M181,TRUE))/(1-2*_xlfn.NORM.DIST(0,$J181/2,$M181,TRUE))*$D181+($K181="Steady Growth")*(AND(BK$6&gt;=$F181,BK$6&lt;=$H181)*((BK$6-$F181+1)/($J181*($J181+1)/2)*$D181))+($K181="custom")*CustCF!BE181</f>
        <v>0</v>
      </c>
      <c r="BL181" s="95">
        <f>($K181="Bell Curve")*(_xlfn.NORM.DIST(AND(BL$6&gt;=$F181,BL$6&lt;=$H181)*(BL$6-$F181+1),$J181/2,$M181,TRUE)-_xlfn.NORM.DIST(AND(BL$6&gt;=$F181,BL$6&lt;=$H181)*(BK$6-$F181+1),$J181/2,$M181,TRUE))/(1-2*_xlfn.NORM.DIST(0,$J181/2,$M181,TRUE))*$D181+($K181="Steady Growth")*(AND(BL$6&gt;=$F181,BL$6&lt;=$H181)*((BL$6-$F181+1)/($J181*($J181+1)/2)*$D181))+($K181="custom")*CustCF!BF181</f>
        <v>0</v>
      </c>
      <c r="BM181" s="95">
        <f>($K181="Bell Curve")*(_xlfn.NORM.DIST(AND(BM$6&gt;=$F181,BM$6&lt;=$H181)*(BM$6-$F181+1),$J181/2,$M181,TRUE)-_xlfn.NORM.DIST(AND(BM$6&gt;=$F181,BM$6&lt;=$H181)*(BL$6-$F181+1),$J181/2,$M181,TRUE))/(1-2*_xlfn.NORM.DIST(0,$J181/2,$M181,TRUE))*$D181+($K181="Steady Growth")*(AND(BM$6&gt;=$F181,BM$6&lt;=$H181)*((BM$6-$F181+1)/($J181*($J181+1)/2)*$D181))+($K181="custom")*CustCF!BG181</f>
        <v>0</v>
      </c>
      <c r="BN181" s="95">
        <f>($K181="Bell Curve")*(_xlfn.NORM.DIST(AND(BN$6&gt;=$F181,BN$6&lt;=$H181)*(BN$6-$F181+1),$J181/2,$M181,TRUE)-_xlfn.NORM.DIST(AND(BN$6&gt;=$F181,BN$6&lt;=$H181)*(BM$6-$F181+1),$J181/2,$M181,TRUE))/(1-2*_xlfn.NORM.DIST(0,$J181/2,$M181,TRUE))*$D181+($K181="Steady Growth")*(AND(BN$6&gt;=$F181,BN$6&lt;=$H181)*((BN$6-$F181+1)/($J181*($J181+1)/2)*$D181))+($K181="custom")*CustCF!BH181</f>
        <v>0</v>
      </c>
      <c r="BO181" s="95">
        <f>($K181="Bell Curve")*(_xlfn.NORM.DIST(AND(BO$6&gt;=$F181,BO$6&lt;=$H181)*(BO$6-$F181+1),$J181/2,$M181,TRUE)-_xlfn.NORM.DIST(AND(BO$6&gt;=$F181,BO$6&lt;=$H181)*(BN$6-$F181+1),$J181/2,$M181,TRUE))/(1-2*_xlfn.NORM.DIST(0,$J181/2,$M181,TRUE))*$D181+($K181="Steady Growth")*(AND(BO$6&gt;=$F181,BO$6&lt;=$H181)*((BO$6-$F181+1)/($J181*($J181+1)/2)*$D181))+($K181="custom")*CustCF!BI181</f>
        <v>0</v>
      </c>
      <c r="BP181" s="95">
        <f>($K181="Bell Curve")*(_xlfn.NORM.DIST(AND(BP$6&gt;=$F181,BP$6&lt;=$H181)*(BP$6-$F181+1),$J181/2,$M181,TRUE)-_xlfn.NORM.DIST(AND(BP$6&gt;=$F181,BP$6&lt;=$H181)*(BO$6-$F181+1),$J181/2,$M181,TRUE))/(1-2*_xlfn.NORM.DIST(0,$J181/2,$M181,TRUE))*$D181+($K181="Steady Growth")*(AND(BP$6&gt;=$F181,BP$6&lt;=$H181)*((BP$6-$F181+1)/($J181*($J181+1)/2)*$D181))+($K181="custom")*CustCF!BJ181</f>
        <v>0</v>
      </c>
      <c r="BQ181" s="95">
        <f>($K181="Bell Curve")*(_xlfn.NORM.DIST(AND(BQ$6&gt;=$F181,BQ$6&lt;=$H181)*(BQ$6-$F181+1),$J181/2,$M181,TRUE)-_xlfn.NORM.DIST(AND(BQ$6&gt;=$F181,BQ$6&lt;=$H181)*(BP$6-$F181+1),$J181/2,$M181,TRUE))/(1-2*_xlfn.NORM.DIST(0,$J181/2,$M181,TRUE))*$D181+($K181="Steady Growth")*(AND(BQ$6&gt;=$F181,BQ$6&lt;=$H181)*((BQ$6-$F181+1)/($J181*($J181+1)/2)*$D181))+($K181="custom")*CustCF!BK181</f>
        <v>0</v>
      </c>
      <c r="BR181" s="95">
        <f>($K181="Bell Curve")*(_xlfn.NORM.DIST(AND(BR$6&gt;=$F181,BR$6&lt;=$H181)*(BR$6-$F181+1),$J181/2,$M181,TRUE)-_xlfn.NORM.DIST(AND(BR$6&gt;=$F181,BR$6&lt;=$H181)*(BQ$6-$F181+1),$J181/2,$M181,TRUE))/(1-2*_xlfn.NORM.DIST(0,$J181/2,$M181,TRUE))*$D181+($K181="Steady Growth")*(AND(BR$6&gt;=$F181,BR$6&lt;=$H181)*((BR$6-$F181+1)/($J181*($J181+1)/2)*$D181))+($K181="custom")*CustCF!BL181</f>
        <v>0</v>
      </c>
      <c r="BS181" s="95">
        <f>($K181="Bell Curve")*(_xlfn.NORM.DIST(AND(BS$6&gt;=$F181,BS$6&lt;=$H181)*(BS$6-$F181+1),$J181/2,$M181,TRUE)-_xlfn.NORM.DIST(AND(BS$6&gt;=$F181,BS$6&lt;=$H181)*(BR$6-$F181+1),$J181/2,$M181,TRUE))/(1-2*_xlfn.NORM.DIST(0,$J181/2,$M181,TRUE))*$D181+($K181="Steady Growth")*(AND(BS$6&gt;=$F181,BS$6&lt;=$H181)*((BS$6-$F181+1)/($J181*($J181+1)/2)*$D181))+($K181="custom")*CustCF!BM181</f>
        <v>0</v>
      </c>
      <c r="BT181" s="95">
        <f>($K181="Bell Curve")*(_xlfn.NORM.DIST(AND(BT$6&gt;=$F181,BT$6&lt;=$H181)*(BT$6-$F181+1),$J181/2,$M181,TRUE)-_xlfn.NORM.DIST(AND(BT$6&gt;=$F181,BT$6&lt;=$H181)*(BS$6-$F181+1),$J181/2,$M181,TRUE))/(1-2*_xlfn.NORM.DIST(0,$J181/2,$M181,TRUE))*$D181+($K181="Steady Growth")*(AND(BT$6&gt;=$F181,BT$6&lt;=$H181)*((BT$6-$F181+1)/($J181*($J181+1)/2)*$D181))+($K181="custom")*CustCF!BN181</f>
        <v>0</v>
      </c>
      <c r="BU181" s="95">
        <f>($K181="Bell Curve")*(_xlfn.NORM.DIST(AND(BU$6&gt;=$F181,BU$6&lt;=$H181)*(BU$6-$F181+1),$J181/2,$M181,TRUE)-_xlfn.NORM.DIST(AND(BU$6&gt;=$F181,BU$6&lt;=$H181)*(BT$6-$F181+1),$J181/2,$M181,TRUE))/(1-2*_xlfn.NORM.DIST(0,$J181/2,$M181,TRUE))*$D181+($K181="Steady Growth")*(AND(BU$6&gt;=$F181,BU$6&lt;=$H181)*((BU$6-$F181+1)/($J181*($J181+1)/2)*$D181))+($K181="custom")*CustCF!BO181</f>
        <v>0</v>
      </c>
      <c r="BV181" s="95">
        <f>($K181="Bell Curve")*(_xlfn.NORM.DIST(AND(BV$6&gt;=$F181,BV$6&lt;=$H181)*(BV$6-$F181+1),$J181/2,$M181,TRUE)-_xlfn.NORM.DIST(AND(BV$6&gt;=$F181,BV$6&lt;=$H181)*(BU$6-$F181+1),$J181/2,$M181,TRUE))/(1-2*_xlfn.NORM.DIST(0,$J181/2,$M181,TRUE))*$D181+($K181="Steady Growth")*(AND(BV$6&gt;=$F181,BV$6&lt;=$H181)*((BV$6-$F181+1)/($J181*($J181+1)/2)*$D181))+($K181="custom")*CustCF!BP181</f>
        <v>0</v>
      </c>
      <c r="BW181" s="95">
        <f>($K181="Bell Curve")*(_xlfn.NORM.DIST(AND(BW$6&gt;=$F181,BW$6&lt;=$H181)*(BW$6-$F181+1),$J181/2,$M181,TRUE)-_xlfn.NORM.DIST(AND(BW$6&gt;=$F181,BW$6&lt;=$H181)*(BV$6-$F181+1),$J181/2,$M181,TRUE))/(1-2*_xlfn.NORM.DIST(0,$J181/2,$M181,TRUE))*$D181+($K181="Steady Growth")*(AND(BW$6&gt;=$F181,BW$6&lt;=$H181)*((BW$6-$F181+1)/($J181*($J181+1)/2)*$D181))+($K181="custom")*CustCF!BQ181</f>
        <v>0</v>
      </c>
      <c r="BX181" s="95">
        <f>($K181="Bell Curve")*(_xlfn.NORM.DIST(AND(BX$6&gt;=$F181,BX$6&lt;=$H181)*(BX$6-$F181+1),$J181/2,$M181,TRUE)-_xlfn.NORM.DIST(AND(BX$6&gt;=$F181,BX$6&lt;=$H181)*(BW$6-$F181+1),$J181/2,$M181,TRUE))/(1-2*_xlfn.NORM.DIST(0,$J181/2,$M181,TRUE))*$D181+($K181="Steady Growth")*(AND(BX$6&gt;=$F181,BX$6&lt;=$H181)*((BX$6-$F181+1)/($J181*($J181+1)/2)*$D181))+($K181="custom")*CustCF!BR181</f>
        <v>0</v>
      </c>
      <c r="BY181" s="95">
        <f>($K181="Bell Curve")*(_xlfn.NORM.DIST(AND(BY$6&gt;=$F181,BY$6&lt;=$H181)*(BY$6-$F181+1),$J181/2,$M181,TRUE)-_xlfn.NORM.DIST(AND(BY$6&gt;=$F181,BY$6&lt;=$H181)*(BX$6-$F181+1),$J181/2,$M181,TRUE))/(1-2*_xlfn.NORM.DIST(0,$J181/2,$M181,TRUE))*$D181+($K181="Steady Growth")*(AND(BY$6&gt;=$F181,BY$6&lt;=$H181)*((BY$6-$F181+1)/($J181*($J181+1)/2)*$D181))+($K181="custom")*CustCF!BS181</f>
        <v>0</v>
      </c>
      <c r="BZ181" s="95">
        <f>($K181="Bell Curve")*(_xlfn.NORM.DIST(AND(BZ$6&gt;=$F181,BZ$6&lt;=$H181)*(BZ$6-$F181+1),$J181/2,$M181,TRUE)-_xlfn.NORM.DIST(AND(BZ$6&gt;=$F181,BZ$6&lt;=$H181)*(BY$6-$F181+1),$J181/2,$M181,TRUE))/(1-2*_xlfn.NORM.DIST(0,$J181/2,$M181,TRUE))*$D181+($K181="Steady Growth")*(AND(BZ$6&gt;=$F181,BZ$6&lt;=$H181)*((BZ$6-$F181+1)/($J181*($J181+1)/2)*$D181))+($K181="custom")*CustCF!BT181</f>
        <v>0</v>
      </c>
      <c r="CA181" s="95">
        <f>($K181="Bell Curve")*(_xlfn.NORM.DIST(AND(CA$6&gt;=$F181,CA$6&lt;=$H181)*(CA$6-$F181+1),$J181/2,$M181,TRUE)-_xlfn.NORM.DIST(AND(CA$6&gt;=$F181,CA$6&lt;=$H181)*(BZ$6-$F181+1),$J181/2,$M181,TRUE))/(1-2*_xlfn.NORM.DIST(0,$J181/2,$M181,TRUE))*$D181+($K181="Steady Growth")*(AND(CA$6&gt;=$F181,CA$6&lt;=$H181)*((CA$6-$F181+1)/($J181*($J181+1)/2)*$D181))+($K181="custom")*CustCF!BU181</f>
        <v>0</v>
      </c>
      <c r="CB181" s="95">
        <f>($K181="Bell Curve")*(_xlfn.NORM.DIST(AND(CB$6&gt;=$F181,CB$6&lt;=$H181)*(CB$6-$F181+1),$J181/2,$M181,TRUE)-_xlfn.NORM.DIST(AND(CB$6&gt;=$F181,CB$6&lt;=$H181)*(CA$6-$F181+1),$J181/2,$M181,TRUE))/(1-2*_xlfn.NORM.DIST(0,$J181/2,$M181,TRUE))*$D181+($K181="Steady Growth")*(AND(CB$6&gt;=$F181,CB$6&lt;=$H181)*((CB$6-$F181+1)/($J181*($J181+1)/2)*$D181))+($K181="custom")*CustCF!BV181</f>
        <v>0</v>
      </c>
      <c r="CC181" s="95">
        <f>($K181="Bell Curve")*(_xlfn.NORM.DIST(AND(CC$6&gt;=$F181,CC$6&lt;=$H181)*(CC$6-$F181+1),$J181/2,$M181,TRUE)-_xlfn.NORM.DIST(AND(CC$6&gt;=$F181,CC$6&lt;=$H181)*(CB$6-$F181+1),$J181/2,$M181,TRUE))/(1-2*_xlfn.NORM.DIST(0,$J181/2,$M181,TRUE))*$D181+($K181="Steady Growth")*(AND(CC$6&gt;=$F181,CC$6&lt;=$H181)*((CC$6-$F181+1)/($J181*($J181+1)/2)*$D181))+($K181="custom")*CustCF!BW181</f>
        <v>0</v>
      </c>
      <c r="CD181" s="95">
        <f>($K181="Bell Curve")*(_xlfn.NORM.DIST(AND(CD$6&gt;=$F181,CD$6&lt;=$H181)*(CD$6-$F181+1),$J181/2,$M181,TRUE)-_xlfn.NORM.DIST(AND(CD$6&gt;=$F181,CD$6&lt;=$H181)*(CC$6-$F181+1),$J181/2,$M181,TRUE))/(1-2*_xlfn.NORM.DIST(0,$J181/2,$M181,TRUE))*$D181+($K181="Steady Growth")*(AND(CD$6&gt;=$F181,CD$6&lt;=$H181)*((CD$6-$F181+1)/($J181*($J181+1)/2)*$D181))+($K181="custom")*CustCF!BX181</f>
        <v>0</v>
      </c>
      <c r="CE181" s="95">
        <f>($K181="Bell Curve")*(_xlfn.NORM.DIST(AND(CE$6&gt;=$F181,CE$6&lt;=$H181)*(CE$6-$F181+1),$J181/2,$M181,TRUE)-_xlfn.NORM.DIST(AND(CE$6&gt;=$F181,CE$6&lt;=$H181)*(CD$6-$F181+1),$J181/2,$M181,TRUE))/(1-2*_xlfn.NORM.DIST(0,$J181/2,$M181,TRUE))*$D181+($K181="Steady Growth")*(AND(CE$6&gt;=$F181,CE$6&lt;=$H181)*((CE$6-$F181+1)/($J181*($J181+1)/2)*$D181))+($K181="custom")*CustCF!BY181</f>
        <v>0</v>
      </c>
      <c r="CF181" s="95">
        <f>($K181="Bell Curve")*(_xlfn.NORM.DIST(AND(CF$6&gt;=$F181,CF$6&lt;=$H181)*(CF$6-$F181+1),$J181/2,$M181,TRUE)-_xlfn.NORM.DIST(AND(CF$6&gt;=$F181,CF$6&lt;=$H181)*(CE$6-$F181+1),$J181/2,$M181,TRUE))/(1-2*_xlfn.NORM.DIST(0,$J181/2,$M181,TRUE))*$D181+($K181="Steady Growth")*(AND(CF$6&gt;=$F181,CF$6&lt;=$H181)*((CF$6-$F181+1)/($J181*($J181+1)/2)*$D181))+($K181="custom")*CustCF!BZ181</f>
        <v>0</v>
      </c>
      <c r="CG181" s="95">
        <f>($K181="Bell Curve")*(_xlfn.NORM.DIST(AND(CG$6&gt;=$F181,CG$6&lt;=$H181)*(CG$6-$F181+1),$J181/2,$M181,TRUE)-_xlfn.NORM.DIST(AND(CG$6&gt;=$F181,CG$6&lt;=$H181)*(CF$6-$F181+1),$J181/2,$M181,TRUE))/(1-2*_xlfn.NORM.DIST(0,$J181/2,$M181,TRUE))*$D181+($K181="Steady Growth")*(AND(CG$6&gt;=$F181,CG$6&lt;=$H181)*((CG$6-$F181+1)/($J181*($J181+1)/2)*$D181))+($K181="custom")*CustCF!CA181</f>
        <v>0</v>
      </c>
      <c r="CH181" s="95">
        <f>($K181="Bell Curve")*(_xlfn.NORM.DIST(AND(CH$6&gt;=$F181,CH$6&lt;=$H181)*(CH$6-$F181+1),$J181/2,$M181,TRUE)-_xlfn.NORM.DIST(AND(CH$6&gt;=$F181,CH$6&lt;=$H181)*(CG$6-$F181+1),$J181/2,$M181,TRUE))/(1-2*_xlfn.NORM.DIST(0,$J181/2,$M181,TRUE))*$D181+($K181="Steady Growth")*(AND(CH$6&gt;=$F181,CH$6&lt;=$H181)*((CH$6-$F181+1)/($J181*($J181+1)/2)*$D181))+($K181="custom")*CustCF!CB181</f>
        <v>0</v>
      </c>
      <c r="CI181" s="95">
        <f>($K181="Bell Curve")*(_xlfn.NORM.DIST(AND(CI$6&gt;=$F181,CI$6&lt;=$H181)*(CI$6-$F181+1),$J181/2,$M181,TRUE)-_xlfn.NORM.DIST(AND(CI$6&gt;=$F181,CI$6&lt;=$H181)*(CH$6-$F181+1),$J181/2,$M181,TRUE))/(1-2*_xlfn.NORM.DIST(0,$J181/2,$M181,TRUE))*$D181+($K181="Steady Growth")*(AND(CI$6&gt;=$F181,CI$6&lt;=$H181)*((CI$6-$F181+1)/($J181*($J181+1)/2)*$D181))+($K181="custom")*CustCF!CC181</f>
        <v>0</v>
      </c>
      <c r="CJ181" s="95">
        <f>($K181="Bell Curve")*(_xlfn.NORM.DIST(AND(CJ$6&gt;=$F181,CJ$6&lt;=$H181)*(CJ$6-$F181+1),$J181/2,$M181,TRUE)-_xlfn.NORM.DIST(AND(CJ$6&gt;=$F181,CJ$6&lt;=$H181)*(CI$6-$F181+1),$J181/2,$M181,TRUE))/(1-2*_xlfn.NORM.DIST(0,$J181/2,$M181,TRUE))*$D181+($K181="Steady Growth")*(AND(CJ$6&gt;=$F181,CJ$6&lt;=$H181)*((CJ$6-$F181+1)/($J181*($J181+1)/2)*$D181))+($K181="custom")*CustCF!CD181</f>
        <v>0</v>
      </c>
      <c r="CK181" s="95">
        <f>($K181="Bell Curve")*(_xlfn.NORM.DIST(AND(CK$6&gt;=$F181,CK$6&lt;=$H181)*(CK$6-$F181+1),$J181/2,$M181,TRUE)-_xlfn.NORM.DIST(AND(CK$6&gt;=$F181,CK$6&lt;=$H181)*(CJ$6-$F181+1),$J181/2,$M181,TRUE))/(1-2*_xlfn.NORM.DIST(0,$J181/2,$M181,TRUE))*$D181+($K181="Steady Growth")*(AND(CK$6&gt;=$F181,CK$6&lt;=$H181)*((CK$6-$F181+1)/($J181*($J181+1)/2)*$D181))+($K181="custom")*CustCF!CE181</f>
        <v>0</v>
      </c>
      <c r="CL181" s="95">
        <f>($K181="Bell Curve")*(_xlfn.NORM.DIST(AND(CL$6&gt;=$F181,CL$6&lt;=$H181)*(CL$6-$F181+1),$J181/2,$M181,TRUE)-_xlfn.NORM.DIST(AND(CL$6&gt;=$F181,CL$6&lt;=$H181)*(CK$6-$F181+1),$J181/2,$M181,TRUE))/(1-2*_xlfn.NORM.DIST(0,$J181/2,$M181,TRUE))*$D181+($K181="Steady Growth")*(AND(CL$6&gt;=$F181,CL$6&lt;=$H181)*((CL$6-$F181+1)/($J181*($J181+1)/2)*$D181))+($K181="custom")*CustCF!CF181</f>
        <v>0</v>
      </c>
      <c r="CM181" s="95">
        <f>($K181="Bell Curve")*(_xlfn.NORM.DIST(AND(CM$6&gt;=$F181,CM$6&lt;=$H181)*(CM$6-$F181+1),$J181/2,$M181,TRUE)-_xlfn.NORM.DIST(AND(CM$6&gt;=$F181,CM$6&lt;=$H181)*(CL$6-$F181+1),$J181/2,$M181,TRUE))/(1-2*_xlfn.NORM.DIST(0,$J181/2,$M181,TRUE))*$D181+($K181="Steady Growth")*(AND(CM$6&gt;=$F181,CM$6&lt;=$H181)*((CM$6-$F181+1)/($J181*($J181+1)/2)*$D181))+($K181="custom")*CustCF!CG181</f>
        <v>0</v>
      </c>
      <c r="CN181" s="95">
        <f>($K181="Bell Curve")*(_xlfn.NORM.DIST(AND(CN$6&gt;=$F181,CN$6&lt;=$H181)*(CN$6-$F181+1),$J181/2,$M181,TRUE)-_xlfn.NORM.DIST(AND(CN$6&gt;=$F181,CN$6&lt;=$H181)*(CM$6-$F181+1),$J181/2,$M181,TRUE))/(1-2*_xlfn.NORM.DIST(0,$J181/2,$M181,TRUE))*$D181+($K181="Steady Growth")*(AND(CN$6&gt;=$F181,CN$6&lt;=$H181)*((CN$6-$F181+1)/($J181*($J181+1)/2)*$D181))+($K181="custom")*CustCF!CH181</f>
        <v>0</v>
      </c>
      <c r="CO181" s="95">
        <f>($K181="Bell Curve")*(_xlfn.NORM.DIST(AND(CO$6&gt;=$F181,CO$6&lt;=$H181)*(CO$6-$F181+1),$J181/2,$M181,TRUE)-_xlfn.NORM.DIST(AND(CO$6&gt;=$F181,CO$6&lt;=$H181)*(CN$6-$F181+1),$J181/2,$M181,TRUE))/(1-2*_xlfn.NORM.DIST(0,$J181/2,$M181,TRUE))*$D181+($K181="Steady Growth")*(AND(CO$6&gt;=$F181,CO$6&lt;=$H181)*((CO$6-$F181+1)/($J181*($J181+1)/2)*$D181))+($K181="custom")*CustCF!CI181</f>
        <v>0</v>
      </c>
      <c r="CP181" s="95">
        <f>($K181="Bell Curve")*(_xlfn.NORM.DIST(AND(CP$6&gt;=$F181,CP$6&lt;=$H181)*(CP$6-$F181+1),$J181/2,$M181,TRUE)-_xlfn.NORM.DIST(AND(CP$6&gt;=$F181,CP$6&lt;=$H181)*(CO$6-$F181+1),$J181/2,$M181,TRUE))/(1-2*_xlfn.NORM.DIST(0,$J181/2,$M181,TRUE))*$D181+($K181="Steady Growth")*(AND(CP$6&gt;=$F181,CP$6&lt;=$H181)*((CP$6-$F181+1)/($J181*($J181+1)/2)*$D181))+($K181="custom")*CustCF!CJ181</f>
        <v>0</v>
      </c>
      <c r="CQ181" s="95">
        <f>($K181="Bell Curve")*(_xlfn.NORM.DIST(AND(CQ$6&gt;=$F181,CQ$6&lt;=$H181)*(CQ$6-$F181+1),$J181/2,$M181,TRUE)-_xlfn.NORM.DIST(AND(CQ$6&gt;=$F181,CQ$6&lt;=$H181)*(CP$6-$F181+1),$J181/2,$M181,TRUE))/(1-2*_xlfn.NORM.DIST(0,$J181/2,$M181,TRUE))*$D181+($K181="Steady Growth")*(AND(CQ$6&gt;=$F181,CQ$6&lt;=$H181)*((CQ$6-$F181+1)/($J181*($J181+1)/2)*$D181))+($K181="custom")*CustCF!CK181</f>
        <v>0</v>
      </c>
      <c r="CR181" s="95">
        <f>($K181="Bell Curve")*(_xlfn.NORM.DIST(AND(CR$6&gt;=$F181,CR$6&lt;=$H181)*(CR$6-$F181+1),$J181/2,$M181,TRUE)-_xlfn.NORM.DIST(AND(CR$6&gt;=$F181,CR$6&lt;=$H181)*(CQ$6-$F181+1),$J181/2,$M181,TRUE))/(1-2*_xlfn.NORM.DIST(0,$J181/2,$M181,TRUE))*$D181+($K181="Steady Growth")*(AND(CR$6&gt;=$F181,CR$6&lt;=$H181)*((CR$6-$F181+1)/($J181*($J181+1)/2)*$D181))+($K181="custom")*CustCF!CL181</f>
        <v>0</v>
      </c>
      <c r="CS181" s="95">
        <f>($K181="Bell Curve")*(_xlfn.NORM.DIST(AND(CS$6&gt;=$F181,CS$6&lt;=$H181)*(CS$6-$F181+1),$J181/2,$M181,TRUE)-_xlfn.NORM.DIST(AND(CS$6&gt;=$F181,CS$6&lt;=$H181)*(CR$6-$F181+1),$J181/2,$M181,TRUE))/(1-2*_xlfn.NORM.DIST(0,$J181/2,$M181,TRUE))*$D181+($K181="Steady Growth")*(AND(CS$6&gt;=$F181,CS$6&lt;=$H181)*((CS$6-$F181+1)/($J181*($J181+1)/2)*$D181))+($K181="custom")*CustCF!CM181</f>
        <v>0</v>
      </c>
      <c r="CT181" s="95">
        <f>($K181="Bell Curve")*(_xlfn.NORM.DIST(AND(CT$6&gt;=$F181,CT$6&lt;=$H181)*(CT$6-$F181+1),$J181/2,$M181,TRUE)-_xlfn.NORM.DIST(AND(CT$6&gt;=$F181,CT$6&lt;=$H181)*(CS$6-$F181+1),$J181/2,$M181,TRUE))/(1-2*_xlfn.NORM.DIST(0,$J181/2,$M181,TRUE))*$D181+($K181="Steady Growth")*(AND(CT$6&gt;=$F181,CT$6&lt;=$H181)*((CT$6-$F181+1)/($J181*($J181+1)/2)*$D181))+($K181="custom")*CustCF!CN181</f>
        <v>0</v>
      </c>
      <c r="CU181" s="95">
        <f>($K181="Bell Curve")*(_xlfn.NORM.DIST(AND(CU$6&gt;=$F181,CU$6&lt;=$H181)*(CU$6-$F181+1),$J181/2,$M181,TRUE)-_xlfn.NORM.DIST(AND(CU$6&gt;=$F181,CU$6&lt;=$H181)*(CT$6-$F181+1),$J181/2,$M181,TRUE))/(1-2*_xlfn.NORM.DIST(0,$J181/2,$M181,TRUE))*$D181+($K181="Steady Growth")*(AND(CU$6&gt;=$F181,CU$6&lt;=$H181)*((CU$6-$F181+1)/($J181*($J181+1)/2)*$D181))+($K181="custom")*CustCF!CO181</f>
        <v>0</v>
      </c>
      <c r="CV181" s="95">
        <f>($K181="Bell Curve")*(_xlfn.NORM.DIST(AND(CV$6&gt;=$F181,CV$6&lt;=$H181)*(CV$6-$F181+1),$J181/2,$M181,TRUE)-_xlfn.NORM.DIST(AND(CV$6&gt;=$F181,CV$6&lt;=$H181)*(CU$6-$F181+1),$J181/2,$M181,TRUE))/(1-2*_xlfn.NORM.DIST(0,$J181/2,$M181,TRUE))*$D181+($K181="Steady Growth")*(AND(CV$6&gt;=$F181,CV$6&lt;=$H181)*((CV$6-$F181+1)/($J181*($J181+1)/2)*$D181))+($K181="custom")*CustCF!CP181</f>
        <v>0</v>
      </c>
      <c r="CW181" s="95">
        <f>($K181="Bell Curve")*(_xlfn.NORM.DIST(AND(CW$6&gt;=$F181,CW$6&lt;=$H181)*(CW$6-$F181+1),$J181/2,$M181,TRUE)-_xlfn.NORM.DIST(AND(CW$6&gt;=$F181,CW$6&lt;=$H181)*(CV$6-$F181+1),$J181/2,$M181,TRUE))/(1-2*_xlfn.NORM.DIST(0,$J181/2,$M181,TRUE))*$D181+($K181="Steady Growth")*(AND(CW$6&gt;=$F181,CW$6&lt;=$H181)*((CW$6-$F181+1)/($J181*($J181+1)/2)*$D181))+($K181="custom")*CustCF!CQ181</f>
        <v>0</v>
      </c>
      <c r="CX181" s="95">
        <f>($K181="Bell Curve")*(_xlfn.NORM.DIST(AND(CX$6&gt;=$F181,CX$6&lt;=$H181)*(CX$6-$F181+1),$J181/2,$M181,TRUE)-_xlfn.NORM.DIST(AND(CX$6&gt;=$F181,CX$6&lt;=$H181)*(CW$6-$F181+1),$J181/2,$M181,TRUE))/(1-2*_xlfn.NORM.DIST(0,$J181/2,$M181,TRUE))*$D181+($K181="Steady Growth")*(AND(CX$6&gt;=$F181,CX$6&lt;=$H181)*((CX$6-$F181+1)/($J181*($J181+1)/2)*$D181))+($K181="custom")*CustCF!CR181</f>
        <v>0</v>
      </c>
      <c r="CY181" s="95">
        <f>($K181="Bell Curve")*(_xlfn.NORM.DIST(AND(CY$6&gt;=$F181,CY$6&lt;=$H181)*(CY$6-$F181+1),$J181/2,$M181,TRUE)-_xlfn.NORM.DIST(AND(CY$6&gt;=$F181,CY$6&lt;=$H181)*(CX$6-$F181+1),$J181/2,$M181,TRUE))/(1-2*_xlfn.NORM.DIST(0,$J181/2,$M181,TRUE))*$D181+($K181="Steady Growth")*(AND(CY$6&gt;=$F181,CY$6&lt;=$H181)*((CY$6-$F181+1)/($J181*($J181+1)/2)*$D181))+($K181="custom")*CustCF!CS181</f>
        <v>0</v>
      </c>
      <c r="CZ181" s="95">
        <f>($K181="Bell Curve")*(_xlfn.NORM.DIST(AND(CZ$6&gt;=$F181,CZ$6&lt;=$H181)*(CZ$6-$F181+1),$J181/2,$M181,TRUE)-_xlfn.NORM.DIST(AND(CZ$6&gt;=$F181,CZ$6&lt;=$H181)*(CY$6-$F181+1),$J181/2,$M181,TRUE))/(1-2*_xlfn.NORM.DIST(0,$J181/2,$M181,TRUE))*$D181+($K181="Steady Growth")*(AND(CZ$6&gt;=$F181,CZ$6&lt;=$H181)*((CZ$6-$F181+1)/($J181*($J181+1)/2)*$D181))+($K181="custom")*CustCF!CT181</f>
        <v>0</v>
      </c>
      <c r="DA181" s="95">
        <f>($K181="Bell Curve")*(_xlfn.NORM.DIST(AND(DA$6&gt;=$F181,DA$6&lt;=$H181)*(DA$6-$F181+1),$J181/2,$M181,TRUE)-_xlfn.NORM.DIST(AND(DA$6&gt;=$F181,DA$6&lt;=$H181)*(CZ$6-$F181+1),$J181/2,$M181,TRUE))/(1-2*_xlfn.NORM.DIST(0,$J181/2,$M181,TRUE))*$D181+($K181="Steady Growth")*(AND(DA$6&gt;=$F181,DA$6&lt;=$H181)*((DA$6-$F181+1)/($J181*($J181+1)/2)*$D181))+($K181="custom")*CustCF!CU181</f>
        <v>0</v>
      </c>
      <c r="DB181" s="95">
        <f>($K181="Bell Curve")*(_xlfn.NORM.DIST(AND(DB$6&gt;=$F181,DB$6&lt;=$H181)*(DB$6-$F181+1),$J181/2,$M181,TRUE)-_xlfn.NORM.DIST(AND(DB$6&gt;=$F181,DB$6&lt;=$H181)*(DA$6-$F181+1),$J181/2,$M181,TRUE))/(1-2*_xlfn.NORM.DIST(0,$J181/2,$M181,TRUE))*$D181+($K181="Steady Growth")*(AND(DB$6&gt;=$F181,DB$6&lt;=$H181)*((DB$6-$F181+1)/($J181*($J181+1)/2)*$D181))+($K181="custom")*CustCF!CV181</f>
        <v>0</v>
      </c>
      <c r="DC181" s="95">
        <f>($K181="Bell Curve")*(_xlfn.NORM.DIST(AND(DC$6&gt;=$F181,DC$6&lt;=$H181)*(DC$6-$F181+1),$J181/2,$M181,TRUE)-_xlfn.NORM.DIST(AND(DC$6&gt;=$F181,DC$6&lt;=$H181)*(DB$6-$F181+1),$J181/2,$M181,TRUE))/(1-2*_xlfn.NORM.DIST(0,$J181/2,$M181,TRUE))*$D181+($K181="Steady Growth")*(AND(DC$6&gt;=$F181,DC$6&lt;=$H181)*((DC$6-$F181+1)/($J181*($J181+1)/2)*$D181))+($K181="custom")*CustCF!CW181</f>
        <v>0</v>
      </c>
      <c r="DD181" s="95">
        <f>($K181="Bell Curve")*(_xlfn.NORM.DIST(AND(DD$6&gt;=$F181,DD$6&lt;=$H181)*(DD$6-$F181+1),$J181/2,$M181,TRUE)-_xlfn.NORM.DIST(AND(DD$6&gt;=$F181,DD$6&lt;=$H181)*(DC$6-$F181+1),$J181/2,$M181,TRUE))/(1-2*_xlfn.NORM.DIST(0,$J181/2,$M181,TRUE))*$D181+($K181="Steady Growth")*(AND(DD$6&gt;=$F181,DD$6&lt;=$H181)*((DD$6-$F181+1)/($J181*($J181+1)/2)*$D181))+($K181="custom")*CustCF!CX181</f>
        <v>0</v>
      </c>
      <c r="DE181" s="95">
        <f>($K181="Bell Curve")*(_xlfn.NORM.DIST(AND(DE$6&gt;=$F181,DE$6&lt;=$H181)*(DE$6-$F181+1),$J181/2,$M181,TRUE)-_xlfn.NORM.DIST(AND(DE$6&gt;=$F181,DE$6&lt;=$H181)*(DD$6-$F181+1),$J181/2,$M181,TRUE))/(1-2*_xlfn.NORM.DIST(0,$J181/2,$M181,TRUE))*$D181+($K181="Steady Growth")*(AND(DE$6&gt;=$F181,DE$6&lt;=$H181)*((DE$6-$F181+1)/($J181*($J181+1)/2)*$D181))+($K181="custom")*CustCF!CY181</f>
        <v>0</v>
      </c>
      <c r="DF181" s="95">
        <f>($K181="Bell Curve")*(_xlfn.NORM.DIST(AND(DF$6&gt;=$F181,DF$6&lt;=$H181)*(DF$6-$F181+1),$J181/2,$M181,TRUE)-_xlfn.NORM.DIST(AND(DF$6&gt;=$F181,DF$6&lt;=$H181)*(DE$6-$F181+1),$J181/2,$M181,TRUE))/(1-2*_xlfn.NORM.DIST(0,$J181/2,$M181,TRUE))*$D181+($K181="Steady Growth")*(AND(DF$6&gt;=$F181,DF$6&lt;=$H181)*((DF$6-$F181+1)/($J181*($J181+1)/2)*$D181))+($K181="custom")*CustCF!CZ181</f>
        <v>0</v>
      </c>
      <c r="DG181" s="95">
        <f>($K181="Bell Curve")*(_xlfn.NORM.DIST(AND(DG$6&gt;=$F181,DG$6&lt;=$H181)*(DG$6-$F181+1),$J181/2,$M181,TRUE)-_xlfn.NORM.DIST(AND(DG$6&gt;=$F181,DG$6&lt;=$H181)*(DF$6-$F181+1),$J181/2,$M181,TRUE))/(1-2*_xlfn.NORM.DIST(0,$J181/2,$M181,TRUE))*$D181+($K181="Steady Growth")*(AND(DG$6&gt;=$F181,DG$6&lt;=$H181)*((DG$6-$F181+1)/($J181*($J181+1)/2)*$D181))+($K181="custom")*CustCF!DA181</f>
        <v>0</v>
      </c>
      <c r="DH181" s="95">
        <f>($K181="Bell Curve")*(_xlfn.NORM.DIST(AND(DH$6&gt;=$F181,DH$6&lt;=$H181)*(DH$6-$F181+1),$J181/2,$M181,TRUE)-_xlfn.NORM.DIST(AND(DH$6&gt;=$F181,DH$6&lt;=$H181)*(DG$6-$F181+1),$J181/2,$M181,TRUE))/(1-2*_xlfn.NORM.DIST(0,$J181/2,$M181,TRUE))*$D181+($K181="Steady Growth")*(AND(DH$6&gt;=$F181,DH$6&lt;=$H181)*((DH$6-$F181+1)/($J181*($J181+1)/2)*$D181))+($K181="custom")*CustCF!DB181</f>
        <v>0</v>
      </c>
      <c r="DI181" s="95">
        <f>($K181="Bell Curve")*(_xlfn.NORM.DIST(AND(DI$6&gt;=$F181,DI$6&lt;=$H181)*(DI$6-$F181+1),$J181/2,$M181,TRUE)-_xlfn.NORM.DIST(AND(DI$6&gt;=$F181,DI$6&lt;=$H181)*(DH$6-$F181+1),$J181/2,$M181,TRUE))/(1-2*_xlfn.NORM.DIST(0,$J181/2,$M181,TRUE))*$D181+($K181="Steady Growth")*(AND(DI$6&gt;=$F181,DI$6&lt;=$H181)*((DI$6-$F181+1)/($J181*($J181+1)/2)*$D181))+($K181="custom")*CustCF!DC181</f>
        <v>0</v>
      </c>
      <c r="DJ181" s="95">
        <f>($K181="Bell Curve")*(_xlfn.NORM.DIST(AND(DJ$6&gt;=$F181,DJ$6&lt;=$H181)*(DJ$6-$F181+1),$J181/2,$M181,TRUE)-_xlfn.NORM.DIST(AND(DJ$6&gt;=$F181,DJ$6&lt;=$H181)*(DI$6-$F181+1),$J181/2,$M181,TRUE))/(1-2*_xlfn.NORM.DIST(0,$J181/2,$M181,TRUE))*$D181+($K181="Steady Growth")*(AND(DJ$6&gt;=$F181,DJ$6&lt;=$H181)*((DJ$6-$F181+1)/($J181*($J181+1)/2)*$D181))+($K181="custom")*CustCF!DD181</f>
        <v>0</v>
      </c>
      <c r="DK181" s="95">
        <f>($K181="Bell Curve")*(_xlfn.NORM.DIST(AND(DK$6&gt;=$F181,DK$6&lt;=$H181)*(DK$6-$F181+1),$J181/2,$M181,TRUE)-_xlfn.NORM.DIST(AND(DK$6&gt;=$F181,DK$6&lt;=$H181)*(DJ$6-$F181+1),$J181/2,$M181,TRUE))/(1-2*_xlfn.NORM.DIST(0,$J181/2,$M181,TRUE))*$D181+($K181="Steady Growth")*(AND(DK$6&gt;=$F181,DK$6&lt;=$H181)*((DK$6-$F181+1)/($J181*($J181+1)/2)*$D181))+($K181="custom")*CustCF!DE181</f>
        <v>0</v>
      </c>
      <c r="DL181" s="95">
        <f>($K181="Bell Curve")*(_xlfn.NORM.DIST(AND(DL$6&gt;=$F181,DL$6&lt;=$H181)*(DL$6-$F181+1),$J181/2,$M181,TRUE)-_xlfn.NORM.DIST(AND(DL$6&gt;=$F181,DL$6&lt;=$H181)*(DK$6-$F181+1),$J181/2,$M181,TRUE))/(1-2*_xlfn.NORM.DIST(0,$J181/2,$M181,TRUE))*$D181+($K181="Steady Growth")*(AND(DL$6&gt;=$F181,DL$6&lt;=$H181)*((DL$6-$F181+1)/($J181*($J181+1)/2)*$D181))+($K181="custom")*CustCF!DF181</f>
        <v>0</v>
      </c>
      <c r="DM181" s="95">
        <f>($K181="Bell Curve")*(_xlfn.NORM.DIST(AND(DM$6&gt;=$F181,DM$6&lt;=$H181)*(DM$6-$F181+1),$J181/2,$M181,TRUE)-_xlfn.NORM.DIST(AND(DM$6&gt;=$F181,DM$6&lt;=$H181)*(DL$6-$F181+1),$J181/2,$M181,TRUE))/(1-2*_xlfn.NORM.DIST(0,$J181/2,$M181,TRUE))*$D181+($K181="Steady Growth")*(AND(DM$6&gt;=$F181,DM$6&lt;=$H181)*((DM$6-$F181+1)/($J181*($J181+1)/2)*$D181))+($K181="custom")*CustCF!DG181</f>
        <v>0</v>
      </c>
      <c r="DN181" s="95">
        <f>($K181="Bell Curve")*(_xlfn.NORM.DIST(AND(DN$6&gt;=$F181,DN$6&lt;=$H181)*(DN$6-$F181+1),$J181/2,$M181,TRUE)-_xlfn.NORM.DIST(AND(DN$6&gt;=$F181,DN$6&lt;=$H181)*(DM$6-$F181+1),$J181/2,$M181,TRUE))/(1-2*_xlfn.NORM.DIST(0,$J181/2,$M181,TRUE))*$D181+($K181="Steady Growth")*(AND(DN$6&gt;=$F181,DN$6&lt;=$H181)*((DN$6-$F181+1)/($J181*($J181+1)/2)*$D181))+($K181="custom")*CustCF!DH181</f>
        <v>0</v>
      </c>
      <c r="DO181" s="95">
        <f>($K181="Bell Curve")*(_xlfn.NORM.DIST(AND(DO$6&gt;=$F181,DO$6&lt;=$H181)*(DO$6-$F181+1),$J181/2,$M181,TRUE)-_xlfn.NORM.DIST(AND(DO$6&gt;=$F181,DO$6&lt;=$H181)*(DN$6-$F181+1),$J181/2,$M181,TRUE))/(1-2*_xlfn.NORM.DIST(0,$J181/2,$M181,TRUE))*$D181+($K181="Steady Growth")*(AND(DO$6&gt;=$F181,DO$6&lt;=$H181)*((DO$6-$F181+1)/($J181*($J181+1)/2)*$D181))+($K181="custom")*CustCF!DI181</f>
        <v>0</v>
      </c>
      <c r="DP181" s="95">
        <f>($K181="Bell Curve")*(_xlfn.NORM.DIST(AND(DP$6&gt;=$F181,DP$6&lt;=$H181)*(DP$6-$F181+1),$J181/2,$M181,TRUE)-_xlfn.NORM.DIST(AND(DP$6&gt;=$F181,DP$6&lt;=$H181)*(DO$6-$F181+1),$J181/2,$M181,TRUE))/(1-2*_xlfn.NORM.DIST(0,$J181/2,$M181,TRUE))*$D181+($K181="Steady Growth")*(AND(DP$6&gt;=$F181,DP$6&lt;=$H181)*((DP$6-$F181+1)/($J181*($J181+1)/2)*$D181))+($K181="custom")*CustCF!DJ181</f>
        <v>0</v>
      </c>
      <c r="DQ181" s="95">
        <f>($K181="Bell Curve")*(_xlfn.NORM.DIST(AND(DQ$6&gt;=$F181,DQ$6&lt;=$H181)*(DQ$6-$F181+1),$J181/2,$M181,TRUE)-_xlfn.NORM.DIST(AND(DQ$6&gt;=$F181,DQ$6&lt;=$H181)*(DP$6-$F181+1),$J181/2,$M181,TRUE))/(1-2*_xlfn.NORM.DIST(0,$J181/2,$M181,TRUE))*$D181+($K181="Steady Growth")*(AND(DQ$6&gt;=$F181,DQ$6&lt;=$H181)*((DQ$6-$F181+1)/($J181*($J181+1)/2)*$D181))+($K181="custom")*CustCF!DK181</f>
        <v>0</v>
      </c>
      <c r="DR181" s="95">
        <f>($K181="Bell Curve")*(_xlfn.NORM.DIST(AND(DR$6&gt;=$F181,DR$6&lt;=$H181)*(DR$6-$F181+1),$J181/2,$M181,TRUE)-_xlfn.NORM.DIST(AND(DR$6&gt;=$F181,DR$6&lt;=$H181)*(DQ$6-$F181+1),$J181/2,$M181,TRUE))/(1-2*_xlfn.NORM.DIST(0,$J181/2,$M181,TRUE))*$D181+($K181="Steady Growth")*(AND(DR$6&gt;=$F181,DR$6&lt;=$H181)*((DR$6-$F181+1)/($J181*($J181+1)/2)*$D181))+($K181="custom")*CustCF!DL181</f>
        <v>0</v>
      </c>
      <c r="DS181" s="95">
        <f>($K181="Bell Curve")*(_xlfn.NORM.DIST(AND(DS$6&gt;=$F181,DS$6&lt;=$H181)*(DS$6-$F181+1),$J181/2,$M181,TRUE)-_xlfn.NORM.DIST(AND(DS$6&gt;=$F181,DS$6&lt;=$H181)*(DR$6-$F181+1),$J181/2,$M181,TRUE))/(1-2*_xlfn.NORM.DIST(0,$J181/2,$M181,TRUE))*$D181+($K181="Steady Growth")*(AND(DS$6&gt;=$F181,DS$6&lt;=$H181)*((DS$6-$F181+1)/($J181*($J181+1)/2)*$D181))+($K181="custom")*CustCF!DM181</f>
        <v>0</v>
      </c>
      <c r="DT181" s="95">
        <f>($K181="Bell Curve")*(_xlfn.NORM.DIST(AND(DT$6&gt;=$F181,DT$6&lt;=$H181)*(DT$6-$F181+1),$J181/2,$M181,TRUE)-_xlfn.NORM.DIST(AND(DT$6&gt;=$F181,DT$6&lt;=$H181)*(DS$6-$F181+1),$J181/2,$M181,TRUE))/(1-2*_xlfn.NORM.DIST(0,$J181/2,$M181,TRUE))*$D181+($K181="Steady Growth")*(AND(DT$6&gt;=$F181,DT$6&lt;=$H181)*((DT$6-$F181+1)/($J181*($J181+1)/2)*$D181))+($K181="custom")*CustCF!DN181</f>
        <v>0</v>
      </c>
      <c r="DU181" s="95">
        <f>($K181="Bell Curve")*(_xlfn.NORM.DIST(AND(DU$6&gt;=$F181,DU$6&lt;=$H181)*(DU$6-$F181+1),$J181/2,$M181,TRUE)-_xlfn.NORM.DIST(AND(DU$6&gt;=$F181,DU$6&lt;=$H181)*(DT$6-$F181+1),$J181/2,$M181,TRUE))/(1-2*_xlfn.NORM.DIST(0,$J181/2,$M181,TRUE))*$D181+($K181="Steady Growth")*(AND(DU$6&gt;=$F181,DU$6&lt;=$H181)*((DU$6-$F181+1)/($J181*($J181+1)/2)*$D181))+($K181="custom")*CustCF!DO181</f>
        <v>0</v>
      </c>
      <c r="DV181" s="95">
        <f>($K181="Bell Curve")*(_xlfn.NORM.DIST(AND(DV$6&gt;=$F181,DV$6&lt;=$H181)*(DV$6-$F181+1),$J181/2,$M181,TRUE)-_xlfn.NORM.DIST(AND(DV$6&gt;=$F181,DV$6&lt;=$H181)*(DU$6-$F181+1),$J181/2,$M181,TRUE))/(1-2*_xlfn.NORM.DIST(0,$J181/2,$M181,TRUE))*$D181+($K181="Steady Growth")*(AND(DV$6&gt;=$F181,DV$6&lt;=$H181)*((DV$6-$F181+1)/($J181*($J181+1)/2)*$D181))+($K181="custom")*CustCF!DP181</f>
        <v>0</v>
      </c>
      <c r="DW181" s="95">
        <f>($K181="Bell Curve")*(_xlfn.NORM.DIST(AND(DW$6&gt;=$F181,DW$6&lt;=$H181)*(DW$6-$F181+1),$J181/2,$M181,TRUE)-_xlfn.NORM.DIST(AND(DW$6&gt;=$F181,DW$6&lt;=$H181)*(DV$6-$F181+1),$J181/2,$M181,TRUE))/(1-2*_xlfn.NORM.DIST(0,$J181/2,$M181,TRUE))*$D181+($K181="Steady Growth")*(AND(DW$6&gt;=$F181,DW$6&lt;=$H181)*((DW$6-$F181+1)/($J181*($J181+1)/2)*$D181))+($K181="custom")*CustCF!DQ181</f>
        <v>0</v>
      </c>
      <c r="DX181" s="95">
        <f>($K181="Bell Curve")*(_xlfn.NORM.DIST(AND(DX$6&gt;=$F181,DX$6&lt;=$H181)*(DX$6-$F181+1),$J181/2,$M181,TRUE)-_xlfn.NORM.DIST(AND(DX$6&gt;=$F181,DX$6&lt;=$H181)*(DW$6-$F181+1),$J181/2,$M181,TRUE))/(1-2*_xlfn.NORM.DIST(0,$J181/2,$M181,TRUE))*$D181+($K181="Steady Growth")*(AND(DX$6&gt;=$F181,DX$6&lt;=$H181)*((DX$6-$F181+1)/($J181*($J181+1)/2)*$D181))+($K181="custom")*CustCF!DR181</f>
        <v>0</v>
      </c>
      <c r="DY181" s="95">
        <f>($K181="Bell Curve")*(_xlfn.NORM.DIST(AND(DY$6&gt;=$F181,DY$6&lt;=$H181)*(DY$6-$F181+1),$J181/2,$M181,TRUE)-_xlfn.NORM.DIST(AND(DY$6&gt;=$F181,DY$6&lt;=$H181)*(DX$6-$F181+1),$J181/2,$M181,TRUE))/(1-2*_xlfn.NORM.DIST(0,$J181/2,$M181,TRUE))*$D181+($K181="Steady Growth")*(AND(DY$6&gt;=$F181,DY$6&lt;=$H181)*((DY$6-$F181+1)/($J181*($J181+1)/2)*$D181))+($K181="custom")*CustCF!DS181</f>
        <v>0</v>
      </c>
      <c r="DZ181" s="95">
        <f>($K181="Bell Curve")*(_xlfn.NORM.DIST(AND(DZ$6&gt;=$F181,DZ$6&lt;=$H181)*(DZ$6-$F181+1),$J181/2,$M181,TRUE)-_xlfn.NORM.DIST(AND(DZ$6&gt;=$F181,DZ$6&lt;=$H181)*(DY$6-$F181+1),$J181/2,$M181,TRUE))/(1-2*_xlfn.NORM.DIST(0,$J181/2,$M181,TRUE))*$D181+($K181="Steady Growth")*(AND(DZ$6&gt;=$F181,DZ$6&lt;=$H181)*((DZ$6-$F181+1)/($J181*($J181+1)/2)*$D181))+($K181="custom")*CustCF!DT181</f>
        <v>0</v>
      </c>
      <c r="EA181" s="95">
        <f>($K181="Bell Curve")*(_xlfn.NORM.DIST(AND(EA$6&gt;=$F181,EA$6&lt;=$H181)*(EA$6-$F181+1),$J181/2,$M181,TRUE)-_xlfn.NORM.DIST(AND(EA$6&gt;=$F181,EA$6&lt;=$H181)*(DZ$6-$F181+1),$J181/2,$M181,TRUE))/(1-2*_xlfn.NORM.DIST(0,$J181/2,$M181,TRUE))*$D181+($K181="Steady Growth")*(AND(EA$6&gt;=$F181,EA$6&lt;=$H181)*((EA$6-$F181+1)/($J181*($J181+1)/2)*$D181))+($K181="custom")*CustCF!DU181</f>
        <v>0</v>
      </c>
      <c r="EB181" s="95">
        <f>($K181="Bell Curve")*(_xlfn.NORM.DIST(AND(EB$6&gt;=$F181,EB$6&lt;=$H181)*(EB$6-$F181+1),$J181/2,$M181,TRUE)-_xlfn.NORM.DIST(AND(EB$6&gt;=$F181,EB$6&lt;=$H181)*(EA$6-$F181+1),$J181/2,$M181,TRUE))/(1-2*_xlfn.NORM.DIST(0,$J181/2,$M181,TRUE))*$D181+($K181="Steady Growth")*(AND(EB$6&gt;=$F181,EB$6&lt;=$H181)*((EB$6-$F181+1)/($J181*($J181+1)/2)*$D181))+($K181="custom")*CustCF!DV181</f>
        <v>0</v>
      </c>
      <c r="EC181" s="95">
        <f>($K181="Bell Curve")*(_xlfn.NORM.DIST(AND(EC$6&gt;=$F181,EC$6&lt;=$H181)*(EC$6-$F181+1),$J181/2,$M181,TRUE)-_xlfn.NORM.DIST(AND(EC$6&gt;=$F181,EC$6&lt;=$H181)*(EB$6-$F181+1),$J181/2,$M181,TRUE))/(1-2*_xlfn.NORM.DIST(0,$J181/2,$M181,TRUE))*$D181+($K181="Steady Growth")*(AND(EC$6&gt;=$F181,EC$6&lt;=$H181)*((EC$6-$F181+1)/($J181*($J181+1)/2)*$D181))+($K181="custom")*CustCF!DW181</f>
        <v>0</v>
      </c>
      <c r="ED181" s="95">
        <f>($K181="Bell Curve")*(_xlfn.NORM.DIST(AND(ED$6&gt;=$F181,ED$6&lt;=$H181)*(ED$6-$F181+1),$J181/2,$M181,TRUE)-_xlfn.NORM.DIST(AND(ED$6&gt;=$F181,ED$6&lt;=$H181)*(EC$6-$F181+1),$J181/2,$M181,TRUE))/(1-2*_xlfn.NORM.DIST(0,$J181/2,$M181,TRUE))*$D181+($K181="Steady Growth")*(AND(ED$6&gt;=$F181,ED$6&lt;=$H181)*((ED$6-$F181+1)/($J181*($J181+1)/2)*$D181))+($K181="custom")*CustCF!DX181</f>
        <v>0</v>
      </c>
      <c r="EE181" s="95">
        <f>($K181="Bell Curve")*(_xlfn.NORM.DIST(AND(EE$6&gt;=$F181,EE$6&lt;=$H181)*(EE$6-$F181+1),$J181/2,$M181,TRUE)-_xlfn.NORM.DIST(AND(EE$6&gt;=$F181,EE$6&lt;=$H181)*(ED$6-$F181+1),$J181/2,$M181,TRUE))/(1-2*_xlfn.NORM.DIST(0,$J181/2,$M181,TRUE))*$D181+($K181="Steady Growth")*(AND(EE$6&gt;=$F181,EE$6&lt;=$H181)*((EE$6-$F181+1)/($J181*($J181+1)/2)*$D181))+($K181="custom")*CustCF!DY181</f>
        <v>0</v>
      </c>
      <c r="EF181" s="95">
        <f>($K181="Bell Curve")*(_xlfn.NORM.DIST(AND(EF$6&gt;=$F181,EF$6&lt;=$H181)*(EF$6-$F181+1),$J181/2,$M181,TRUE)-_xlfn.NORM.DIST(AND(EF$6&gt;=$F181,EF$6&lt;=$H181)*(EE$6-$F181+1),$J181/2,$M181,TRUE))/(1-2*_xlfn.NORM.DIST(0,$J181/2,$M181,TRUE))*$D181+($K181="Steady Growth")*(AND(EF$6&gt;=$F181,EF$6&lt;=$H181)*((EF$6-$F181+1)/($J181*($J181+1)/2)*$D181))+($K181="custom")*CustCF!DZ181</f>
        <v>0</v>
      </c>
      <c r="EG181" s="95">
        <f>($K181="Bell Curve")*(_xlfn.NORM.DIST(AND(EG$6&gt;=$F181,EG$6&lt;=$H181)*(EG$6-$F181+1),$J181/2,$M181,TRUE)-_xlfn.NORM.DIST(AND(EG$6&gt;=$F181,EG$6&lt;=$H181)*(EF$6-$F181+1),$J181/2,$M181,TRUE))/(1-2*_xlfn.NORM.DIST(0,$J181/2,$M181,TRUE))*$D181+($K181="Steady Growth")*(AND(EG$6&gt;=$F181,EG$6&lt;=$H181)*((EG$6-$F181+1)/($J181*($J181+1)/2)*$D181))+($K181="custom")*CustCF!EA181</f>
        <v>0</v>
      </c>
      <c r="EH181" s="95">
        <f>($K181="Bell Curve")*(_xlfn.NORM.DIST(AND(EH$6&gt;=$F181,EH$6&lt;=$H181)*(EH$6-$F181+1),$J181/2,$M181,TRUE)-_xlfn.NORM.DIST(AND(EH$6&gt;=$F181,EH$6&lt;=$H181)*(EG$6-$F181+1),$J181/2,$M181,TRUE))/(1-2*_xlfn.NORM.DIST(0,$J181/2,$M181,TRUE))*$D181+($K181="Steady Growth")*(AND(EH$6&gt;=$F181,EH$6&lt;=$H181)*((EH$6-$F181+1)/($J181*($J181+1)/2)*$D181))+($K181="custom")*CustCF!EB181</f>
        <v>0</v>
      </c>
      <c r="EI181" s="95">
        <f>($K181="Bell Curve")*(_xlfn.NORM.DIST(AND(EI$6&gt;=$F181,EI$6&lt;=$H181)*(EI$6-$F181+1),$J181/2,$M181,TRUE)-_xlfn.NORM.DIST(AND(EI$6&gt;=$F181,EI$6&lt;=$H181)*(EH$6-$F181+1),$J181/2,$M181,TRUE))/(1-2*_xlfn.NORM.DIST(0,$J181/2,$M181,TRUE))*$D181+($K181="Steady Growth")*(AND(EI$6&gt;=$F181,EI$6&lt;=$H181)*((EI$6-$F181+1)/($J181*($J181+1)/2)*$D181))+($K181="custom")*CustCF!EC181</f>
        <v>0</v>
      </c>
      <c r="EJ181" s="95">
        <f>($K181="Bell Curve")*(_xlfn.NORM.DIST(AND(EJ$6&gt;=$F181,EJ$6&lt;=$H181)*(EJ$6-$F181+1),$J181/2,$M181,TRUE)-_xlfn.NORM.DIST(AND(EJ$6&gt;=$F181,EJ$6&lt;=$H181)*(EI$6-$F181+1),$J181/2,$M181,TRUE))/(1-2*_xlfn.NORM.DIST(0,$J181/2,$M181,TRUE))*$D181+($K181="Steady Growth")*(AND(EJ$6&gt;=$F181,EJ$6&lt;=$H181)*((EJ$6-$F181+1)/($J181*($J181+1)/2)*$D181))+($K181="custom")*CustCF!ED181</f>
        <v>0</v>
      </c>
      <c r="EK181" s="95">
        <f>($K181="Bell Curve")*(_xlfn.NORM.DIST(AND(EK$6&gt;=$F181,EK$6&lt;=$H181)*(EK$6-$F181+1),$J181/2,$M181,TRUE)-_xlfn.NORM.DIST(AND(EK$6&gt;=$F181,EK$6&lt;=$H181)*(EJ$6-$F181+1),$J181/2,$M181,TRUE))/(1-2*_xlfn.NORM.DIST(0,$J181/2,$M181,TRUE))*$D181+($K181="Steady Growth")*(AND(EK$6&gt;=$F181,EK$6&lt;=$H181)*((EK$6-$F181+1)/($J181*($J181+1)/2)*$D181))+($K181="custom")*CustCF!EE181</f>
        <v>0</v>
      </c>
      <c r="EL181" s="95">
        <f>($K181="Bell Curve")*(_xlfn.NORM.DIST(AND(EL$6&gt;=$F181,EL$6&lt;=$H181)*(EL$6-$F181+1),$J181/2,$M181,TRUE)-_xlfn.NORM.DIST(AND(EL$6&gt;=$F181,EL$6&lt;=$H181)*(EK$6-$F181+1),$J181/2,$M181,TRUE))/(1-2*_xlfn.NORM.DIST(0,$J181/2,$M181,TRUE))*$D181+($K181="Steady Growth")*(AND(EL$6&gt;=$F181,EL$6&lt;=$H181)*((EL$6-$F181+1)/($J181*($J181+1)/2)*$D181))+($K181="custom")*CustCF!EF181</f>
        <v>0</v>
      </c>
      <c r="EM181" s="95">
        <f>($K181="Bell Curve")*(_xlfn.NORM.DIST(AND(EM$6&gt;=$F181,EM$6&lt;=$H181)*(EM$6-$F181+1),$J181/2,$M181,TRUE)-_xlfn.NORM.DIST(AND(EM$6&gt;=$F181,EM$6&lt;=$H181)*(EL$6-$F181+1),$J181/2,$M181,TRUE))/(1-2*_xlfn.NORM.DIST(0,$J181/2,$M181,TRUE))*$D181+($K181="Steady Growth")*(AND(EM$6&gt;=$F181,EM$6&lt;=$H181)*((EM$6-$F181+1)/($J181*($J181+1)/2)*$D181))+($K181="custom")*CustCF!EG181</f>
        <v>0</v>
      </c>
      <c r="EN181" s="95">
        <f>($K181="Bell Curve")*(_xlfn.NORM.DIST(AND(EN$6&gt;=$F181,EN$6&lt;=$H181)*(EN$6-$F181+1),$J181/2,$M181,TRUE)-_xlfn.NORM.DIST(AND(EN$6&gt;=$F181,EN$6&lt;=$H181)*(EM$6-$F181+1),$J181/2,$M181,TRUE))/(1-2*_xlfn.NORM.DIST(0,$J181/2,$M181,TRUE))*$D181+($K181="Steady Growth")*(AND(EN$6&gt;=$F181,EN$6&lt;=$H181)*((EN$6-$F181+1)/($J181*($J181+1)/2)*$D181))+($K181="custom")*CustCF!EH181</f>
        <v>0</v>
      </c>
      <c r="EO181" s="95">
        <f>($K181="Bell Curve")*(_xlfn.NORM.DIST(AND(EO$6&gt;=$F181,EO$6&lt;=$H181)*(EO$6-$F181+1),$J181/2,$M181,TRUE)-_xlfn.NORM.DIST(AND(EO$6&gt;=$F181,EO$6&lt;=$H181)*(EN$6-$F181+1),$J181/2,$M181,TRUE))/(1-2*_xlfn.NORM.DIST(0,$J181/2,$M181,TRUE))*$D181+($K181="Steady Growth")*(AND(EO$6&gt;=$F181,EO$6&lt;=$H181)*((EO$6-$F181+1)/($J181*($J181+1)/2)*$D181))+($K181="custom")*CustCF!EI181</f>
        <v>0</v>
      </c>
      <c r="EP181" s="95">
        <f>($K181="Bell Curve")*(_xlfn.NORM.DIST(AND(EP$6&gt;=$F181,EP$6&lt;=$H181)*(EP$6-$F181+1),$J181/2,$M181,TRUE)-_xlfn.NORM.DIST(AND(EP$6&gt;=$F181,EP$6&lt;=$H181)*(EO$6-$F181+1),$J181/2,$M181,TRUE))/(1-2*_xlfn.NORM.DIST(0,$J181/2,$M181,TRUE))*$D181+($K181="Steady Growth")*(AND(EP$6&gt;=$F181,EP$6&lt;=$H181)*((EP$6-$F181+1)/($J181*($J181+1)/2)*$D181))+($K181="custom")*CustCF!EJ181</f>
        <v>0</v>
      </c>
      <c r="EQ181" s="95">
        <f>($K181="Bell Curve")*(_xlfn.NORM.DIST(AND(EQ$6&gt;=$F181,EQ$6&lt;=$H181)*(EQ$6-$F181+1),$J181/2,$M181,TRUE)-_xlfn.NORM.DIST(AND(EQ$6&gt;=$F181,EQ$6&lt;=$H181)*(EP$6-$F181+1),$J181/2,$M181,TRUE))/(1-2*_xlfn.NORM.DIST(0,$J181/2,$M181,TRUE))*$D181+($K181="Steady Growth")*(AND(EQ$6&gt;=$F181,EQ$6&lt;=$H181)*((EQ$6-$F181+1)/($J181*($J181+1)/2)*$D181))+($K181="custom")*CustCF!EK181</f>
        <v>0</v>
      </c>
      <c r="ER181" s="95">
        <f>($K181="Bell Curve")*(_xlfn.NORM.DIST(AND(ER$6&gt;=$F181,ER$6&lt;=$H181)*(ER$6-$F181+1),$J181/2,$M181,TRUE)-_xlfn.NORM.DIST(AND(ER$6&gt;=$F181,ER$6&lt;=$H181)*(EQ$6-$F181+1),$J181/2,$M181,TRUE))/(1-2*_xlfn.NORM.DIST(0,$J181/2,$M181,TRUE))*$D181+($K181="Steady Growth")*(AND(ER$6&gt;=$F181,ER$6&lt;=$H181)*((ER$6-$F181+1)/($J181*($J181+1)/2)*$D181))+($K181="custom")*CustCF!EL181</f>
        <v>0</v>
      </c>
      <c r="ES181" s="95">
        <f>($K181="Bell Curve")*(_xlfn.NORM.DIST(AND(ES$6&gt;=$F181,ES$6&lt;=$H181)*(ES$6-$F181+1),$J181/2,$M181,TRUE)-_xlfn.NORM.DIST(AND(ES$6&gt;=$F181,ES$6&lt;=$H181)*(ER$6-$F181+1),$J181/2,$M181,TRUE))/(1-2*_xlfn.NORM.DIST(0,$J181/2,$M181,TRUE))*$D181+($K181="Steady Growth")*(AND(ES$6&gt;=$F181,ES$6&lt;=$H181)*((ES$6-$F181+1)/($J181*($J181+1)/2)*$D181))+($K181="custom")*CustCF!EM181</f>
        <v>0</v>
      </c>
      <c r="ET181" s="95">
        <f>($K181="Bell Curve")*(_xlfn.NORM.DIST(AND(ET$6&gt;=$F181,ET$6&lt;=$H181)*(ET$6-$F181+1),$J181/2,$M181,TRUE)-_xlfn.NORM.DIST(AND(ET$6&gt;=$F181,ET$6&lt;=$H181)*(ES$6-$F181+1),$J181/2,$M181,TRUE))/(1-2*_xlfn.NORM.DIST(0,$J181/2,$M181,TRUE))*$D181+($K181="Steady Growth")*(AND(ET$6&gt;=$F181,ET$6&lt;=$H181)*((ET$6-$F181+1)/($J181*($J181+1)/2)*$D181))+($K181="custom")*CustCF!EN181</f>
        <v>0</v>
      </c>
      <c r="EU181" s="95">
        <f>($K181="Bell Curve")*(_xlfn.NORM.DIST(AND(EU$6&gt;=$F181,EU$6&lt;=$H181)*(EU$6-$F181+1),$J181/2,$M181,TRUE)-_xlfn.NORM.DIST(AND(EU$6&gt;=$F181,EU$6&lt;=$H181)*(ET$6-$F181+1),$J181/2,$M181,TRUE))/(1-2*_xlfn.NORM.DIST(0,$J181/2,$M181,TRUE))*$D181+($K181="Steady Growth")*(AND(EU$6&gt;=$F181,EU$6&lt;=$H181)*((EU$6-$F181+1)/($J181*($J181+1)/2)*$D181))+($K181="custom")*CustCF!EO181</f>
        <v>0</v>
      </c>
      <c r="EV181" s="95">
        <f>($K181="Bell Curve")*(_xlfn.NORM.DIST(AND(EV$6&gt;=$F181,EV$6&lt;=$H181)*(EV$6-$F181+1),$J181/2,$M181,TRUE)-_xlfn.NORM.DIST(AND(EV$6&gt;=$F181,EV$6&lt;=$H181)*(EU$6-$F181+1),$J181/2,$M181,TRUE))/(1-2*_xlfn.NORM.DIST(0,$J181/2,$M181,TRUE))*$D181+($K181="Steady Growth")*(AND(EV$6&gt;=$F181,EV$6&lt;=$H181)*((EV$6-$F181+1)/($J181*($J181+1)/2)*$D181))+($K181="custom")*CustCF!EP181</f>
        <v>0</v>
      </c>
      <c r="EW181" s="95">
        <f>($K181="Bell Curve")*(_xlfn.NORM.DIST(AND(EW$6&gt;=$F181,EW$6&lt;=$H181)*(EW$6-$F181+1),$J181/2,$M181,TRUE)-_xlfn.NORM.DIST(AND(EW$6&gt;=$F181,EW$6&lt;=$H181)*(EV$6-$F181+1),$J181/2,$M181,TRUE))/(1-2*_xlfn.NORM.DIST(0,$J181/2,$M181,TRUE))*$D181+($K181="Steady Growth")*(AND(EW$6&gt;=$F181,EW$6&lt;=$H181)*((EW$6-$F181+1)/($J181*($J181+1)/2)*$D181))+($K181="custom")*CustCF!EQ181</f>
        <v>0</v>
      </c>
      <c r="EX181" s="95">
        <f>($K181="Bell Curve")*(_xlfn.NORM.DIST(AND(EX$6&gt;=$F181,EX$6&lt;=$H181)*(EX$6-$F181+1),$J181/2,$M181,TRUE)-_xlfn.NORM.DIST(AND(EX$6&gt;=$F181,EX$6&lt;=$H181)*(EW$6-$F181+1),$J181/2,$M181,TRUE))/(1-2*_xlfn.NORM.DIST(0,$J181/2,$M181,TRUE))*$D181+($K181="Steady Growth")*(AND(EX$6&gt;=$F181,EX$6&lt;=$H181)*((EX$6-$F181+1)/($J181*($J181+1)/2)*$D181))+($K181="custom")*CustCF!ER181</f>
        <v>0</v>
      </c>
      <c r="EY181" s="95">
        <f>($K181="Bell Curve")*(_xlfn.NORM.DIST(AND(EY$6&gt;=$F181,EY$6&lt;=$H181)*(EY$6-$F181+1),$J181/2,$M181,TRUE)-_xlfn.NORM.DIST(AND(EY$6&gt;=$F181,EY$6&lt;=$H181)*(EX$6-$F181+1),$J181/2,$M181,TRUE))/(1-2*_xlfn.NORM.DIST(0,$J181/2,$M181,TRUE))*$D181+($K181="Steady Growth")*(AND(EY$6&gt;=$F181,EY$6&lt;=$H181)*((EY$6-$F181+1)/($J181*($J181+1)/2)*$D181))+($K181="custom")*CustCF!ES181</f>
        <v>0</v>
      </c>
      <c r="EZ181" s="95">
        <f>($K181="Bell Curve")*(_xlfn.NORM.DIST(AND(EZ$6&gt;=$F181,EZ$6&lt;=$H181)*(EZ$6-$F181+1),$J181/2,$M181,TRUE)-_xlfn.NORM.DIST(AND(EZ$6&gt;=$F181,EZ$6&lt;=$H181)*(EY$6-$F181+1),$J181/2,$M181,TRUE))/(1-2*_xlfn.NORM.DIST(0,$J181/2,$M181,TRUE))*$D181+($K181="Steady Growth")*(AND(EZ$6&gt;=$F181,EZ$6&lt;=$H181)*((EZ$6-$F181+1)/($J181*($J181+1)/2)*$D181))+($K181="custom")*CustCF!ET181</f>
        <v>0</v>
      </c>
      <c r="FA181" s="95">
        <f>($K181="Bell Curve")*(_xlfn.NORM.DIST(AND(FA$6&gt;=$F181,FA$6&lt;=$H181)*(FA$6-$F181+1),$J181/2,$M181,TRUE)-_xlfn.NORM.DIST(AND(FA$6&gt;=$F181,FA$6&lt;=$H181)*(EZ$6-$F181+1),$J181/2,$M181,TRUE))/(1-2*_xlfn.NORM.DIST(0,$J181/2,$M181,TRUE))*$D181+($K181="Steady Growth")*(AND(FA$6&gt;=$F181,FA$6&lt;=$H181)*((FA$6-$F181+1)/($J181*($J181+1)/2)*$D181))+($K181="custom")*CustCF!EU181</f>
        <v>0</v>
      </c>
      <c r="FB181" s="95">
        <f>($K181="Bell Curve")*(_xlfn.NORM.DIST(AND(FB$6&gt;=$F181,FB$6&lt;=$H181)*(FB$6-$F181+1),$J181/2,$M181,TRUE)-_xlfn.NORM.DIST(AND(FB$6&gt;=$F181,FB$6&lt;=$H181)*(FA$6-$F181+1),$J181/2,$M181,TRUE))/(1-2*_xlfn.NORM.DIST(0,$J181/2,$M181,TRUE))*$D181+($K181="Steady Growth")*(AND(FB$6&gt;=$F181,FB$6&lt;=$H181)*((FB$6-$F181+1)/($J181*($J181+1)/2)*$D181))+($K181="custom")*CustCF!EV181</f>
        <v>0</v>
      </c>
      <c r="FC181" s="95">
        <f>($K181="Bell Curve")*(_xlfn.NORM.DIST(AND(FC$6&gt;=$F181,FC$6&lt;=$H181)*(FC$6-$F181+1),$J181/2,$M181,TRUE)-_xlfn.NORM.DIST(AND(FC$6&gt;=$F181,FC$6&lt;=$H181)*(FB$6-$F181+1),$J181/2,$M181,TRUE))/(1-2*_xlfn.NORM.DIST(0,$J181/2,$M181,TRUE))*$D181+($K181="Steady Growth")*(AND(FC$6&gt;=$F181,FC$6&lt;=$H181)*((FC$6-$F181+1)/($J181*($J181+1)/2)*$D181))+($K181="custom")*CustCF!EW181</f>
        <v>0</v>
      </c>
      <c r="FD181" s="95">
        <f>($K181="Bell Curve")*(_xlfn.NORM.DIST(AND(FD$6&gt;=$F181,FD$6&lt;=$H181)*(FD$6-$F181+1),$J181/2,$M181,TRUE)-_xlfn.NORM.DIST(AND(FD$6&gt;=$F181,FD$6&lt;=$H181)*(FC$6-$F181+1),$J181/2,$M181,TRUE))/(1-2*_xlfn.NORM.DIST(0,$J181/2,$M181,TRUE))*$D181+($K181="Steady Growth")*(AND(FD$6&gt;=$F181,FD$6&lt;=$H181)*((FD$6-$F181+1)/($J181*($J181+1)/2)*$D181))+($K181="custom")*CustCF!EX181</f>
        <v>0</v>
      </c>
      <c r="FE181" s="95">
        <f>($K181="Bell Curve")*(_xlfn.NORM.DIST(AND(FE$6&gt;=$F181,FE$6&lt;=$H181)*(FE$6-$F181+1),$J181/2,$M181,TRUE)-_xlfn.NORM.DIST(AND(FE$6&gt;=$F181,FE$6&lt;=$H181)*(FD$6-$F181+1),$J181/2,$M181,TRUE))/(1-2*_xlfn.NORM.DIST(0,$J181/2,$M181,TRUE))*$D181+($K181="Steady Growth")*(AND(FE$6&gt;=$F181,FE$6&lt;=$H181)*((FE$6-$F181+1)/($J181*($J181+1)/2)*$D181))+($K181="custom")*CustCF!EY181</f>
        <v>0</v>
      </c>
      <c r="FF181" s="95">
        <f>($K181="Bell Curve")*(_xlfn.NORM.DIST(AND(FF$6&gt;=$F181,FF$6&lt;=$H181)*(FF$6-$F181+1),$J181/2,$M181,TRUE)-_xlfn.NORM.DIST(AND(FF$6&gt;=$F181,FF$6&lt;=$H181)*(FE$6-$F181+1),$J181/2,$M181,TRUE))/(1-2*_xlfn.NORM.DIST(0,$J181/2,$M181,TRUE))*$D181+($K181="Steady Growth")*(AND(FF$6&gt;=$F181,FF$6&lt;=$H181)*((FF$6-$F181+1)/($J181*($J181+1)/2)*$D181))+($K181="custom")*CustCF!EZ181</f>
        <v>0</v>
      </c>
      <c r="FG181" s="95">
        <f>($K181="Bell Curve")*(_xlfn.NORM.DIST(AND(FG$6&gt;=$F181,FG$6&lt;=$H181)*(FG$6-$F181+1),$J181/2,$M181,TRUE)-_xlfn.NORM.DIST(AND(FG$6&gt;=$F181,FG$6&lt;=$H181)*(FF$6-$F181+1),$J181/2,$M181,TRUE))/(1-2*_xlfn.NORM.DIST(0,$J181/2,$M181,TRUE))*$D181+($K181="Steady Growth")*(AND(FG$6&gt;=$F181,FG$6&lt;=$H181)*((FG$6-$F181+1)/($J181*($J181+1)/2)*$D181))+($K181="custom")*CustCF!FA181</f>
        <v>0</v>
      </c>
      <c r="FH181" s="95">
        <f>($K181="Bell Curve")*(_xlfn.NORM.DIST(AND(FH$6&gt;=$F181,FH$6&lt;=$H181)*(FH$6-$F181+1),$J181/2,$M181,TRUE)-_xlfn.NORM.DIST(AND(FH$6&gt;=$F181,FH$6&lt;=$H181)*(FG$6-$F181+1),$J181/2,$M181,TRUE))/(1-2*_xlfn.NORM.DIST(0,$J181/2,$M181,TRUE))*$D181+($K181="Steady Growth")*(AND(FH$6&gt;=$F181,FH$6&lt;=$H181)*((FH$6-$F181+1)/($J181*($J181+1)/2)*$D181))+($K181="custom")*CustCF!FB181</f>
        <v>0</v>
      </c>
      <c r="FI181" s="95">
        <f>($K181="Bell Curve")*(_xlfn.NORM.DIST(AND(FI$6&gt;=$F181,FI$6&lt;=$H181)*(FI$6-$F181+1),$J181/2,$M181,TRUE)-_xlfn.NORM.DIST(AND(FI$6&gt;=$F181,FI$6&lt;=$H181)*(FH$6-$F181+1),$J181/2,$M181,TRUE))/(1-2*_xlfn.NORM.DIST(0,$J181/2,$M181,TRUE))*$D181+($K181="Steady Growth")*(AND(FI$6&gt;=$F181,FI$6&lt;=$H181)*((FI$6-$F181+1)/($J181*($J181+1)/2)*$D181))+($K181="custom")*CustCF!FC181</f>
        <v>0</v>
      </c>
      <c r="FJ181" s="95">
        <f>($K181="Bell Curve")*(_xlfn.NORM.DIST(AND(FJ$6&gt;=$F181,FJ$6&lt;=$H181)*(FJ$6-$F181+1),$J181/2,$M181,TRUE)-_xlfn.NORM.DIST(AND(FJ$6&gt;=$F181,FJ$6&lt;=$H181)*(FI$6-$F181+1),$J181/2,$M181,TRUE))/(1-2*_xlfn.NORM.DIST(0,$J181/2,$M181,TRUE))*$D181+($K181="Steady Growth")*(AND(FJ$6&gt;=$F181,FJ$6&lt;=$H181)*((FJ$6-$F181+1)/($J181*($J181+1)/2)*$D181))+($K181="custom")*CustCF!FD181</f>
        <v>0</v>
      </c>
      <c r="FK181" s="95">
        <f>($K181="Bell Curve")*(_xlfn.NORM.DIST(AND(FK$6&gt;=$F181,FK$6&lt;=$H181)*(FK$6-$F181+1),$J181/2,$M181,TRUE)-_xlfn.NORM.DIST(AND(FK$6&gt;=$F181,FK$6&lt;=$H181)*(FJ$6-$F181+1),$J181/2,$M181,TRUE))/(1-2*_xlfn.NORM.DIST(0,$J181/2,$M181,TRUE))*$D181+($K181="Steady Growth")*(AND(FK$6&gt;=$F181,FK$6&lt;=$H181)*((FK$6-$F181+1)/($J181*($J181+1)/2)*$D181))+($K181="custom")*CustCF!FE181</f>
        <v>0</v>
      </c>
      <c r="FL181" s="95">
        <f>($K181="Bell Curve")*(_xlfn.NORM.DIST(AND(FL$6&gt;=$F181,FL$6&lt;=$H181)*(FL$6-$F181+1),$J181/2,$M181,TRUE)-_xlfn.NORM.DIST(AND(FL$6&gt;=$F181,FL$6&lt;=$H181)*(FK$6-$F181+1),$J181/2,$M181,TRUE))/(1-2*_xlfn.NORM.DIST(0,$J181/2,$M181,TRUE))*$D181+($K181="Steady Growth")*(AND(FL$6&gt;=$F181,FL$6&lt;=$H181)*((FL$6-$F181+1)/($J181*($J181+1)/2)*$D181))+($K181="custom")*CustCF!FF181</f>
        <v>0</v>
      </c>
      <c r="FM181" s="95">
        <f>($K181="Bell Curve")*(_xlfn.NORM.DIST(AND(FM$6&gt;=$F181,FM$6&lt;=$H181)*(FM$6-$F181+1),$J181/2,$M181,TRUE)-_xlfn.NORM.DIST(AND(FM$6&gt;=$F181,FM$6&lt;=$H181)*(FL$6-$F181+1),$J181/2,$M181,TRUE))/(1-2*_xlfn.NORM.DIST(0,$J181/2,$M181,TRUE))*$D181+($K181="Steady Growth")*(AND(FM$6&gt;=$F181,FM$6&lt;=$H181)*((FM$6-$F181+1)/($J181*($J181+1)/2)*$D181))+($K181="custom")*CustCF!FG181</f>
        <v>0</v>
      </c>
      <c r="FN181" s="95">
        <f>($K181="Bell Curve")*(_xlfn.NORM.DIST(AND(FN$6&gt;=$F181,FN$6&lt;=$H181)*(FN$6-$F181+1),$J181/2,$M181,TRUE)-_xlfn.NORM.DIST(AND(FN$6&gt;=$F181,FN$6&lt;=$H181)*(FM$6-$F181+1),$J181/2,$M181,TRUE))/(1-2*_xlfn.NORM.DIST(0,$J181/2,$M181,TRUE))*$D181+($K181="Steady Growth")*(AND(FN$6&gt;=$F181,FN$6&lt;=$H181)*((FN$6-$F181+1)/($J181*($J181+1)/2)*$D181))+($K181="custom")*CustCF!FH181</f>
        <v>0</v>
      </c>
      <c r="FO181" s="95">
        <f>($K181="Bell Curve")*(_xlfn.NORM.DIST(AND(FO$6&gt;=$F181,FO$6&lt;=$H181)*(FO$6-$F181+1),$J181/2,$M181,TRUE)-_xlfn.NORM.DIST(AND(FO$6&gt;=$F181,FO$6&lt;=$H181)*(FN$6-$F181+1),$J181/2,$M181,TRUE))/(1-2*_xlfn.NORM.DIST(0,$J181/2,$M181,TRUE))*$D181+($K181="Steady Growth")*(AND(FO$6&gt;=$F181,FO$6&lt;=$H181)*((FO$6-$F181+1)/($J181*($J181+1)/2)*$D181))+($K181="custom")*CustCF!FI181</f>
        <v>0</v>
      </c>
      <c r="FP181" s="95">
        <f>($K181="Bell Curve")*(_xlfn.NORM.DIST(AND(FP$6&gt;=$F181,FP$6&lt;=$H181)*(FP$6-$F181+1),$J181/2,$M181,TRUE)-_xlfn.NORM.DIST(AND(FP$6&gt;=$F181,FP$6&lt;=$H181)*(FO$6-$F181+1),$J181/2,$M181,TRUE))/(1-2*_xlfn.NORM.DIST(0,$J181/2,$M181,TRUE))*$D181+($K181="Steady Growth")*(AND(FP$6&gt;=$F181,FP$6&lt;=$H181)*((FP$6-$F181+1)/($J181*($J181+1)/2)*$D181))+($K181="custom")*CustCF!FJ181</f>
        <v>0</v>
      </c>
      <c r="FQ181" s="95">
        <f>($K181="Bell Curve")*(_xlfn.NORM.DIST(AND(FQ$6&gt;=$F181,FQ$6&lt;=$H181)*(FQ$6-$F181+1),$J181/2,$M181,TRUE)-_xlfn.NORM.DIST(AND(FQ$6&gt;=$F181,FQ$6&lt;=$H181)*(FP$6-$F181+1),$J181/2,$M181,TRUE))/(1-2*_xlfn.NORM.DIST(0,$J181/2,$M181,TRUE))*$D181+($K181="Steady Growth")*(AND(FQ$6&gt;=$F181,FQ$6&lt;=$H181)*((FQ$6-$F181+1)/($J181*($J181+1)/2)*$D181))+($K181="custom")*CustCF!FK181</f>
        <v>0</v>
      </c>
      <c r="FR181" s="95">
        <f>($K181="Bell Curve")*(_xlfn.NORM.DIST(AND(FR$6&gt;=$F181,FR$6&lt;=$H181)*(FR$6-$F181+1),$J181/2,$M181,TRUE)-_xlfn.NORM.DIST(AND(FR$6&gt;=$F181,FR$6&lt;=$H181)*(FQ$6-$F181+1),$J181/2,$M181,TRUE))/(1-2*_xlfn.NORM.DIST(0,$J181/2,$M181,TRUE))*$D181+($K181="Steady Growth")*(AND(FR$6&gt;=$F181,FR$6&lt;=$H181)*((FR$6-$F181+1)/($J181*($J181+1)/2)*$D181))+($K181="custom")*CustCF!FL181</f>
        <v>0</v>
      </c>
      <c r="FS181" s="95">
        <f>($K181="Bell Curve")*(_xlfn.NORM.DIST(AND(FS$6&gt;=$F181,FS$6&lt;=$H181)*(FS$6-$F181+1),$J181/2,$M181,TRUE)-_xlfn.NORM.DIST(AND(FS$6&gt;=$F181,FS$6&lt;=$H181)*(FR$6-$F181+1),$J181/2,$M181,TRUE))/(1-2*_xlfn.NORM.DIST(0,$J181/2,$M181,TRUE))*$D181+($K181="Steady Growth")*(AND(FS$6&gt;=$F181,FS$6&lt;=$H181)*((FS$6-$F181+1)/($J181*($J181+1)/2)*$D181))+($K181="custom")*CustCF!FM181</f>
        <v>0</v>
      </c>
      <c r="FT181" s="95">
        <f>($K181="Bell Curve")*(_xlfn.NORM.DIST(AND(FT$6&gt;=$F181,FT$6&lt;=$H181)*(FT$6-$F181+1),$J181/2,$M181,TRUE)-_xlfn.NORM.DIST(AND(FT$6&gt;=$F181,FT$6&lt;=$H181)*(FS$6-$F181+1),$J181/2,$M181,TRUE))/(1-2*_xlfn.NORM.DIST(0,$J181/2,$M181,TRUE))*$D181+($K181="Steady Growth")*(AND(FT$6&gt;=$F181,FT$6&lt;=$H181)*((FT$6-$F181+1)/($J181*($J181+1)/2)*$D181))+($K181="custom")*CustCF!FN181</f>
        <v>0</v>
      </c>
      <c r="FU181" s="95">
        <f>($K181="Bell Curve")*(_xlfn.NORM.DIST(AND(FU$6&gt;=$F181,FU$6&lt;=$H181)*(FU$6-$F181+1),$J181/2,$M181,TRUE)-_xlfn.NORM.DIST(AND(FU$6&gt;=$F181,FU$6&lt;=$H181)*(FT$6-$F181+1),$J181/2,$M181,TRUE))/(1-2*_xlfn.NORM.DIST(0,$J181/2,$M181,TRUE))*$D181+($K181="Steady Growth")*(AND(FU$6&gt;=$F181,FU$6&lt;=$H181)*((FU$6-$F181+1)/($J181*($J181+1)/2)*$D181))+($K181="custom")*CustCF!FO181</f>
        <v>0</v>
      </c>
      <c r="FV181" s="95">
        <f>($K181="Bell Curve")*(_xlfn.NORM.DIST(AND(FV$6&gt;=$F181,FV$6&lt;=$H181)*(FV$6-$F181+1),$J181/2,$M181,TRUE)-_xlfn.NORM.DIST(AND(FV$6&gt;=$F181,FV$6&lt;=$H181)*(FU$6-$F181+1),$J181/2,$M181,TRUE))/(1-2*_xlfn.NORM.DIST(0,$J181/2,$M181,TRUE))*$D181+($K181="Steady Growth")*(AND(FV$6&gt;=$F181,FV$6&lt;=$H181)*((FV$6-$F181+1)/($J181*($J181+1)/2)*$D181))+($K181="custom")*CustCF!FP181</f>
        <v>0</v>
      </c>
      <c r="FW181" s="95">
        <f>($K181="Bell Curve")*(_xlfn.NORM.DIST(AND(FW$6&gt;=$F181,FW$6&lt;=$H181)*(FW$6-$F181+1),$J181/2,$M181,TRUE)-_xlfn.NORM.DIST(AND(FW$6&gt;=$F181,FW$6&lt;=$H181)*(FV$6-$F181+1),$J181/2,$M181,TRUE))/(1-2*_xlfn.NORM.DIST(0,$J181/2,$M181,TRUE))*$D181+($K181="Steady Growth")*(AND(FW$6&gt;=$F181,FW$6&lt;=$H181)*((FW$6-$F181+1)/($J181*($J181+1)/2)*$D181))+($K181="custom")*CustCF!FQ181</f>
        <v>0</v>
      </c>
      <c r="FX181" s="95">
        <f>($K181="Bell Curve")*(_xlfn.NORM.DIST(AND(FX$6&gt;=$F181,FX$6&lt;=$H181)*(FX$6-$F181+1),$J181/2,$M181,TRUE)-_xlfn.NORM.DIST(AND(FX$6&gt;=$F181,FX$6&lt;=$H181)*(FW$6-$F181+1),$J181/2,$M181,TRUE))/(1-2*_xlfn.NORM.DIST(0,$J181/2,$M181,TRUE))*$D181+($K181="Steady Growth")*(AND(FX$6&gt;=$F181,FX$6&lt;=$H181)*((FX$6-$F181+1)/($J181*($J181+1)/2)*$D181))+($K181="custom")*CustCF!FR181</f>
        <v>0</v>
      </c>
      <c r="FY181" s="95">
        <f>($K181="Bell Curve")*(_xlfn.NORM.DIST(AND(FY$6&gt;=$F181,FY$6&lt;=$H181)*(FY$6-$F181+1),$J181/2,$M181,TRUE)-_xlfn.NORM.DIST(AND(FY$6&gt;=$F181,FY$6&lt;=$H181)*(FX$6-$F181+1),$J181/2,$M181,TRUE))/(1-2*_xlfn.NORM.DIST(0,$J181/2,$M181,TRUE))*$D181+($K181="Steady Growth")*(AND(FY$6&gt;=$F181,FY$6&lt;=$H181)*((FY$6-$F181+1)/($J181*($J181+1)/2)*$D181))+($K181="custom")*CustCF!FS181</f>
        <v>0</v>
      </c>
      <c r="FZ181" s="95">
        <f>($K181="Bell Curve")*(_xlfn.NORM.DIST(AND(FZ$6&gt;=$F181,FZ$6&lt;=$H181)*(FZ$6-$F181+1),$J181/2,$M181,TRUE)-_xlfn.NORM.DIST(AND(FZ$6&gt;=$F181,FZ$6&lt;=$H181)*(FY$6-$F181+1),$J181/2,$M181,TRUE))/(1-2*_xlfn.NORM.DIST(0,$J181/2,$M181,TRUE))*$D181+($K181="Steady Growth")*(AND(FZ$6&gt;=$F181,FZ$6&lt;=$H181)*((FZ$6-$F181+1)/($J181*($J181+1)/2)*$D181))+($K181="custom")*CustCF!FT181</f>
        <v>0</v>
      </c>
      <c r="GA181" s="95">
        <f>($K181="Bell Curve")*(_xlfn.NORM.DIST(AND(GA$6&gt;=$F181,GA$6&lt;=$H181)*(GA$6-$F181+1),$J181/2,$M181,TRUE)-_xlfn.NORM.DIST(AND(GA$6&gt;=$F181,GA$6&lt;=$H181)*(FZ$6-$F181+1),$J181/2,$M181,TRUE))/(1-2*_xlfn.NORM.DIST(0,$J181/2,$M181,TRUE))*$D181+($K181="Steady Growth")*(AND(GA$6&gt;=$F181,GA$6&lt;=$H181)*((GA$6-$F181+1)/($J181*($J181+1)/2)*$D181))+($K181="custom")*CustCF!FU181</f>
        <v>0</v>
      </c>
      <c r="GB181" s="95">
        <f>($K181="Bell Curve")*(_xlfn.NORM.DIST(AND(GB$6&gt;=$F181,GB$6&lt;=$H181)*(GB$6-$F181+1),$J181/2,$M181,TRUE)-_xlfn.NORM.DIST(AND(GB$6&gt;=$F181,GB$6&lt;=$H181)*(GA$6-$F181+1),$J181/2,$M181,TRUE))/(1-2*_xlfn.NORM.DIST(0,$J181/2,$M181,TRUE))*$D181+($K181="Steady Growth")*(AND(GB$6&gt;=$F181,GB$6&lt;=$H181)*((GB$6-$F181+1)/($J181*($J181+1)/2)*$D181))+($K181="custom")*CustCF!FV181</f>
        <v>0</v>
      </c>
      <c r="GC181" s="95">
        <f>($K181="Bell Curve")*(_xlfn.NORM.DIST(AND(GC$6&gt;=$F181,GC$6&lt;=$H181)*(GC$6-$F181+1),$J181/2,$M181,TRUE)-_xlfn.NORM.DIST(AND(GC$6&gt;=$F181,GC$6&lt;=$H181)*(GB$6-$F181+1),$J181/2,$M181,TRUE))/(1-2*_xlfn.NORM.DIST(0,$J181/2,$M181,TRUE))*$D181+($K181="Steady Growth")*(AND(GC$6&gt;=$F181,GC$6&lt;=$H181)*((GC$6-$F181+1)/($J181*($J181+1)/2)*$D181))+($K181="custom")*CustCF!FW181</f>
        <v>0</v>
      </c>
      <c r="GD181" s="95">
        <f>($K181="Bell Curve")*(_xlfn.NORM.DIST(AND(GD$6&gt;=$F181,GD$6&lt;=$H181)*(GD$6-$F181+1),$J181/2,$M181,TRUE)-_xlfn.NORM.DIST(AND(GD$6&gt;=$F181,GD$6&lt;=$H181)*(GC$6-$F181+1),$J181/2,$M181,TRUE))/(1-2*_xlfn.NORM.DIST(0,$J181/2,$M181,TRUE))*$D181+($K181="Steady Growth")*(AND(GD$6&gt;=$F181,GD$6&lt;=$H181)*((GD$6-$F181+1)/($J181*($J181+1)/2)*$D181))+($K181="custom")*CustCF!FX181</f>
        <v>0</v>
      </c>
      <c r="GE181" s="95">
        <f>($K181="Bell Curve")*(_xlfn.NORM.DIST(AND(GE$6&gt;=$F181,GE$6&lt;=$H181)*(GE$6-$F181+1),$J181/2,$M181,TRUE)-_xlfn.NORM.DIST(AND(GE$6&gt;=$F181,GE$6&lt;=$H181)*(GD$6-$F181+1),$J181/2,$M181,TRUE))/(1-2*_xlfn.NORM.DIST(0,$J181/2,$M181,TRUE))*$D181+($K181="Steady Growth")*(AND(GE$6&gt;=$F181,GE$6&lt;=$H181)*((GE$6-$F181+1)/($J181*($J181+1)/2)*$D181))+($K181="custom")*CustCF!FY181</f>
        <v>0</v>
      </c>
      <c r="GF181" s="95">
        <f>($K181="Bell Curve")*(_xlfn.NORM.DIST(AND(GF$6&gt;=$F181,GF$6&lt;=$H181)*(GF$6-$F181+1),$J181/2,$M181,TRUE)-_xlfn.NORM.DIST(AND(GF$6&gt;=$F181,GF$6&lt;=$H181)*(GE$6-$F181+1),$J181/2,$M181,TRUE))/(1-2*_xlfn.NORM.DIST(0,$J181/2,$M181,TRUE))*$D181+($K181="Steady Growth")*(AND(GF$6&gt;=$F181,GF$6&lt;=$H181)*((GF$6-$F181+1)/($J181*($J181+1)/2)*$D181))+($K181="custom")*CustCF!FZ181</f>
        <v>0</v>
      </c>
      <c r="GG181" s="95">
        <f>($K181="Bell Curve")*(_xlfn.NORM.DIST(AND(GG$6&gt;=$F181,GG$6&lt;=$H181)*(GG$6-$F181+1),$J181/2,$M181,TRUE)-_xlfn.NORM.DIST(AND(GG$6&gt;=$F181,GG$6&lt;=$H181)*(GF$6-$F181+1),$J181/2,$M181,TRUE))/(1-2*_xlfn.NORM.DIST(0,$J181/2,$M181,TRUE))*$D181+($K181="Steady Growth")*(AND(GG$6&gt;=$F181,GG$6&lt;=$H181)*((GG$6-$F181+1)/($J181*($J181+1)/2)*$D181))+($K181="custom")*CustCF!GA181</f>
        <v>0</v>
      </c>
      <c r="GH181" s="95">
        <f>($K181="Bell Curve")*(_xlfn.NORM.DIST(AND(GH$6&gt;=$F181,GH$6&lt;=$H181)*(GH$6-$F181+1),$J181/2,$M181,TRUE)-_xlfn.NORM.DIST(AND(GH$6&gt;=$F181,GH$6&lt;=$H181)*(GG$6-$F181+1),$J181/2,$M181,TRUE))/(1-2*_xlfn.NORM.DIST(0,$J181/2,$M181,TRUE))*$D181+($K181="Steady Growth")*(AND(GH$6&gt;=$F181,GH$6&lt;=$H181)*((GH$6-$F181+1)/($J181*($J181+1)/2)*$D181))+($K181="custom")*CustCF!GB181</f>
        <v>0</v>
      </c>
      <c r="GI181" s="95">
        <f>($K181="Bell Curve")*(_xlfn.NORM.DIST(AND(GI$6&gt;=$F181,GI$6&lt;=$H181)*(GI$6-$F181+1),$J181/2,$M181,TRUE)-_xlfn.NORM.DIST(AND(GI$6&gt;=$F181,GI$6&lt;=$H181)*(GH$6-$F181+1),$J181/2,$M181,TRUE))/(1-2*_xlfn.NORM.DIST(0,$J181/2,$M181,TRUE))*$D181+($K181="Steady Growth")*(AND(GI$6&gt;=$F181,GI$6&lt;=$H181)*((GI$6-$F181+1)/($J181*($J181+1)/2)*$D181))+($K181="custom")*CustCF!GC181</f>
        <v>0</v>
      </c>
      <c r="GJ181" s="95">
        <f>($K181="Bell Curve")*(_xlfn.NORM.DIST(AND(GJ$6&gt;=$F181,GJ$6&lt;=$H181)*(GJ$6-$F181+1),$J181/2,$M181,TRUE)-_xlfn.NORM.DIST(AND(GJ$6&gt;=$F181,GJ$6&lt;=$H181)*(GI$6-$F181+1),$J181/2,$M181,TRUE))/(1-2*_xlfn.NORM.DIST(0,$J181/2,$M181,TRUE))*$D181+($K181="Steady Growth")*(AND(GJ$6&gt;=$F181,GJ$6&lt;=$H181)*((GJ$6-$F181+1)/($J181*($J181+1)/2)*$D181))+($K181="custom")*CustCF!GD181</f>
        <v>0</v>
      </c>
      <c r="GK181" s="95">
        <f>($K181="Bell Curve")*(_xlfn.NORM.DIST(AND(GK$6&gt;=$F181,GK$6&lt;=$H181)*(GK$6-$F181+1),$J181/2,$M181,TRUE)-_xlfn.NORM.DIST(AND(GK$6&gt;=$F181,GK$6&lt;=$H181)*(GJ$6-$F181+1),$J181/2,$M181,TRUE))/(1-2*_xlfn.NORM.DIST(0,$J181/2,$M181,TRUE))*$D181+($K181="Steady Growth")*(AND(GK$6&gt;=$F181,GK$6&lt;=$H181)*((GK$6-$F181+1)/($J181*($J181+1)/2)*$D181))+($K181="custom")*CustCF!GE181</f>
        <v>0</v>
      </c>
      <c r="GL181" s="95">
        <f>($K181="Bell Curve")*(_xlfn.NORM.DIST(AND(GL$6&gt;=$F181,GL$6&lt;=$H181)*(GL$6-$F181+1),$J181/2,$M181,TRUE)-_xlfn.NORM.DIST(AND(GL$6&gt;=$F181,GL$6&lt;=$H181)*(GK$6-$F181+1),$J181/2,$M181,TRUE))/(1-2*_xlfn.NORM.DIST(0,$J181/2,$M181,TRUE))*$D181+($K181="Steady Growth")*(AND(GL$6&gt;=$F181,GL$6&lt;=$H181)*((GL$6-$F181+1)/($J181*($J181+1)/2)*$D181))+($K181="custom")*CustCF!GF181</f>
        <v>0</v>
      </c>
      <c r="GM181" s="95">
        <f>($K181="Bell Curve")*(_xlfn.NORM.DIST(AND(GM$6&gt;=$F181,GM$6&lt;=$H181)*(GM$6-$F181+1),$J181/2,$M181,TRUE)-_xlfn.NORM.DIST(AND(GM$6&gt;=$F181,GM$6&lt;=$H181)*(GL$6-$F181+1),$J181/2,$M181,TRUE))/(1-2*_xlfn.NORM.DIST(0,$J181/2,$M181,TRUE))*$D181+($K181="Steady Growth")*(AND(GM$6&gt;=$F181,GM$6&lt;=$H181)*((GM$6-$F181+1)/($J181*($J181+1)/2)*$D181))+($K181="custom")*CustCF!GG181</f>
        <v>0</v>
      </c>
      <c r="GN181" s="268">
        <f>($K181="Bell Curve")*(_xlfn.NORM.DIST(AND(GN$6&gt;=$F181,GN$6&lt;=$H181)*(GN$6-$F181+1),$J181/2,$M181,TRUE)-_xlfn.NORM.DIST(AND(GN$6&gt;=$F181,GN$6&lt;=$H181)*(GM$6-$F181+1),$J181/2,$M181,TRUE))/(1-2*_xlfn.NORM.DIST(0,$J181/2,$M181,TRUE))*$D181+($K181="Steady Growth")*(AND(GN$6&gt;=$F181,GN$6&lt;=$H181)*((GN$6-$F181+1)/($J181*($J181+1)/2)*$D181))+($K181="custom")*CustCF!GH181</f>
        <v>0</v>
      </c>
      <c r="GO181" s="1"/>
      <c r="GP181" s="67"/>
    </row>
    <row r="182" spans="1:198" customFormat="1" hidden="1" outlineLevel="1" x14ac:dyDescent="0.75">
      <c r="A182" s="1"/>
      <c r="B182" s="1"/>
      <c r="C182" s="262">
        <f>Budget!AJ37</f>
        <v>0</v>
      </c>
      <c r="D182" s="19">
        <f>Budget!AK37</f>
        <v>0</v>
      </c>
      <c r="E182" s="19" t="str">
        <f t="shared" si="77"/>
        <v/>
      </c>
      <c r="F182" s="263">
        <v>0</v>
      </c>
      <c r="G182" s="257">
        <f>IF(L182="custom",CustCF!F182,INDEX($P$8:$EW$8,MATCH(F182,$P$6:$EW$6,0)))</f>
        <v>46053</v>
      </c>
      <c r="H182" s="263">
        <v>0</v>
      </c>
      <c r="I182" s="257">
        <f>IF(L182="custom",CustCF!G182,INDEX($P$8:$EW$8,MATCH(H182,$P$6:$EW$6,0)))</f>
        <v>46053</v>
      </c>
      <c r="J182" s="102">
        <f t="shared" si="78"/>
        <v>1</v>
      </c>
      <c r="K182" s="265" t="s">
        <v>116</v>
      </c>
      <c r="L182" s="266" t="s">
        <v>141</v>
      </c>
      <c r="M182" s="267">
        <f t="shared" si="79"/>
        <v>9</v>
      </c>
      <c r="N182" s="18">
        <f t="shared" si="70"/>
        <v>0</v>
      </c>
      <c r="O182" s="19"/>
      <c r="P182" s="95">
        <f>($K182="Bell Curve")*(_xlfn.NORM.DIST(AND(P$6&gt;=$F182,P$6&lt;=$H182)*(P$6-$F182+1),$J182/2,$M182,TRUE)-_xlfn.NORM.DIST(AND(P$6&gt;=$F182,P$6&lt;=$H182)*(O$6-$F182+1),$J182/2,$M182,TRUE))/(1-2*_xlfn.NORM.DIST(0,$J182/2,$M182,TRUE))*$D182+($K182="Steady Growth")*(AND(P$6&gt;=$F182,P$6&lt;=$H182)*((P$6-$F182+1)/($J182*($J182+1)/2)*$D182))+($K182="custom")*CustCF!J182</f>
        <v>0</v>
      </c>
      <c r="Q182" s="95">
        <f>($K182="Bell Curve")*(_xlfn.NORM.DIST(AND(Q$6&gt;=$F182,Q$6&lt;=$H182)*(Q$6-$F182+1),$J182/2,$M182,TRUE)-_xlfn.NORM.DIST(AND(Q$6&gt;=$F182,Q$6&lt;=$H182)*(P$6-$F182+1),$J182/2,$M182,TRUE))/(1-2*_xlfn.NORM.DIST(0,$J182/2,$M182,TRUE))*$D182+($K182="Steady Growth")*(AND(Q$6&gt;=$F182,Q$6&lt;=$H182)*((Q$6-$F182+1)/($J182*($J182+1)/2)*$D182))+($K182="custom")*CustCF!K182</f>
        <v>0</v>
      </c>
      <c r="R182" s="95">
        <f>($K182="Bell Curve")*(_xlfn.NORM.DIST(AND(R$6&gt;=$F182,R$6&lt;=$H182)*(R$6-$F182+1),$J182/2,$M182,TRUE)-_xlfn.NORM.DIST(AND(R$6&gt;=$F182,R$6&lt;=$H182)*(Q$6-$F182+1),$J182/2,$M182,TRUE))/(1-2*_xlfn.NORM.DIST(0,$J182/2,$M182,TRUE))*$D182+($K182="Steady Growth")*(AND(R$6&gt;=$F182,R$6&lt;=$H182)*((R$6-$F182+1)/($J182*($J182+1)/2)*$D182))+($K182="custom")*CustCF!L182</f>
        <v>0</v>
      </c>
      <c r="S182" s="95">
        <f>($K182="Bell Curve")*(_xlfn.NORM.DIST(AND(S$6&gt;=$F182,S$6&lt;=$H182)*(S$6-$F182+1),$J182/2,$M182,TRUE)-_xlfn.NORM.DIST(AND(S$6&gt;=$F182,S$6&lt;=$H182)*(R$6-$F182+1),$J182/2,$M182,TRUE))/(1-2*_xlfn.NORM.DIST(0,$J182/2,$M182,TRUE))*$D182+($K182="Steady Growth")*(AND(S$6&gt;=$F182,S$6&lt;=$H182)*((S$6-$F182+1)/($J182*($J182+1)/2)*$D182))+($K182="custom")*CustCF!M182</f>
        <v>0</v>
      </c>
      <c r="T182" s="95">
        <f>($K182="Bell Curve")*(_xlfn.NORM.DIST(AND(T$6&gt;=$F182,T$6&lt;=$H182)*(T$6-$F182+1),$J182/2,$M182,TRUE)-_xlfn.NORM.DIST(AND(T$6&gt;=$F182,T$6&lt;=$H182)*(S$6-$F182+1),$J182/2,$M182,TRUE))/(1-2*_xlfn.NORM.DIST(0,$J182/2,$M182,TRUE))*$D182+($K182="Steady Growth")*(AND(T$6&gt;=$F182,T$6&lt;=$H182)*((T$6-$F182+1)/($J182*($J182+1)/2)*$D182))+($K182="custom")*CustCF!N182</f>
        <v>0</v>
      </c>
      <c r="U182" s="95">
        <f>($K182="Bell Curve")*(_xlfn.NORM.DIST(AND(U$6&gt;=$F182,U$6&lt;=$H182)*(U$6-$F182+1),$J182/2,$M182,TRUE)-_xlfn.NORM.DIST(AND(U$6&gt;=$F182,U$6&lt;=$H182)*(T$6-$F182+1),$J182/2,$M182,TRUE))/(1-2*_xlfn.NORM.DIST(0,$J182/2,$M182,TRUE))*$D182+($K182="Steady Growth")*(AND(U$6&gt;=$F182,U$6&lt;=$H182)*((U$6-$F182+1)/($J182*($J182+1)/2)*$D182))+($K182="custom")*CustCF!O182</f>
        <v>0</v>
      </c>
      <c r="V182" s="95">
        <f>($K182="Bell Curve")*(_xlfn.NORM.DIST(AND(V$6&gt;=$F182,V$6&lt;=$H182)*(V$6-$F182+1),$J182/2,$M182,TRUE)-_xlfn.NORM.DIST(AND(V$6&gt;=$F182,V$6&lt;=$H182)*(U$6-$F182+1),$J182/2,$M182,TRUE))/(1-2*_xlfn.NORM.DIST(0,$J182/2,$M182,TRUE))*$D182+($K182="Steady Growth")*(AND(V$6&gt;=$F182,V$6&lt;=$H182)*((V$6-$F182+1)/($J182*($J182+1)/2)*$D182))+($K182="custom")*CustCF!P182</f>
        <v>0</v>
      </c>
      <c r="W182" s="95">
        <f>($K182="Bell Curve")*(_xlfn.NORM.DIST(AND(W$6&gt;=$F182,W$6&lt;=$H182)*(W$6-$F182+1),$J182/2,$M182,TRUE)-_xlfn.NORM.DIST(AND(W$6&gt;=$F182,W$6&lt;=$H182)*(V$6-$F182+1),$J182/2,$M182,TRUE))/(1-2*_xlfn.NORM.DIST(0,$J182/2,$M182,TRUE))*$D182+($K182="Steady Growth")*(AND(W$6&gt;=$F182,W$6&lt;=$H182)*((W$6-$F182+1)/($J182*($J182+1)/2)*$D182))+($K182="custom")*CustCF!Q182</f>
        <v>0</v>
      </c>
      <c r="X182" s="95">
        <f>($K182="Bell Curve")*(_xlfn.NORM.DIST(AND(X$6&gt;=$F182,X$6&lt;=$H182)*(X$6-$F182+1),$J182/2,$M182,TRUE)-_xlfn.NORM.DIST(AND(X$6&gt;=$F182,X$6&lt;=$H182)*(W$6-$F182+1),$J182/2,$M182,TRUE))/(1-2*_xlfn.NORM.DIST(0,$J182/2,$M182,TRUE))*$D182+($K182="Steady Growth")*(AND(X$6&gt;=$F182,X$6&lt;=$H182)*((X$6-$F182+1)/($J182*($J182+1)/2)*$D182))+($K182="custom")*CustCF!R182</f>
        <v>0</v>
      </c>
      <c r="Y182" s="95">
        <f>($K182="Bell Curve")*(_xlfn.NORM.DIST(AND(Y$6&gt;=$F182,Y$6&lt;=$H182)*(Y$6-$F182+1),$J182/2,$M182,TRUE)-_xlfn.NORM.DIST(AND(Y$6&gt;=$F182,Y$6&lt;=$H182)*(X$6-$F182+1),$J182/2,$M182,TRUE))/(1-2*_xlfn.NORM.DIST(0,$J182/2,$M182,TRUE))*$D182+($K182="Steady Growth")*(AND(Y$6&gt;=$F182,Y$6&lt;=$H182)*((Y$6-$F182+1)/($J182*($J182+1)/2)*$D182))+($K182="custom")*CustCF!S182</f>
        <v>0</v>
      </c>
      <c r="Z182" s="95">
        <f>($K182="Bell Curve")*(_xlfn.NORM.DIST(AND(Z$6&gt;=$F182,Z$6&lt;=$H182)*(Z$6-$F182+1),$J182/2,$M182,TRUE)-_xlfn.NORM.DIST(AND(Z$6&gt;=$F182,Z$6&lt;=$H182)*(Y$6-$F182+1),$J182/2,$M182,TRUE))/(1-2*_xlfn.NORM.DIST(0,$J182/2,$M182,TRUE))*$D182+($K182="Steady Growth")*(AND(Z$6&gt;=$F182,Z$6&lt;=$H182)*((Z$6-$F182+1)/($J182*($J182+1)/2)*$D182))+($K182="custom")*CustCF!T182</f>
        <v>0</v>
      </c>
      <c r="AA182" s="95">
        <f>($K182="Bell Curve")*(_xlfn.NORM.DIST(AND(AA$6&gt;=$F182,AA$6&lt;=$H182)*(AA$6-$F182+1),$J182/2,$M182,TRUE)-_xlfn.NORM.DIST(AND(AA$6&gt;=$F182,AA$6&lt;=$H182)*(Z$6-$F182+1),$J182/2,$M182,TRUE))/(1-2*_xlfn.NORM.DIST(0,$J182/2,$M182,TRUE))*$D182+($K182="Steady Growth")*(AND(AA$6&gt;=$F182,AA$6&lt;=$H182)*((AA$6-$F182+1)/($J182*($J182+1)/2)*$D182))+($K182="custom")*CustCF!U182</f>
        <v>0</v>
      </c>
      <c r="AB182" s="95">
        <f>($K182="Bell Curve")*(_xlfn.NORM.DIST(AND(AB$6&gt;=$F182,AB$6&lt;=$H182)*(AB$6-$F182+1),$J182/2,$M182,TRUE)-_xlfn.NORM.DIST(AND(AB$6&gt;=$F182,AB$6&lt;=$H182)*(AA$6-$F182+1),$J182/2,$M182,TRUE))/(1-2*_xlfn.NORM.DIST(0,$J182/2,$M182,TRUE))*$D182+($K182="Steady Growth")*(AND(AB$6&gt;=$F182,AB$6&lt;=$H182)*((AB$6-$F182+1)/($J182*($J182+1)/2)*$D182))+($K182="custom")*CustCF!V182</f>
        <v>0</v>
      </c>
      <c r="AC182" s="95">
        <f>($K182="Bell Curve")*(_xlfn.NORM.DIST(AND(AC$6&gt;=$F182,AC$6&lt;=$H182)*(AC$6-$F182+1),$J182/2,$M182,TRUE)-_xlfn.NORM.DIST(AND(AC$6&gt;=$F182,AC$6&lt;=$H182)*(AB$6-$F182+1),$J182/2,$M182,TRUE))/(1-2*_xlfn.NORM.DIST(0,$J182/2,$M182,TRUE))*$D182+($K182="Steady Growth")*(AND(AC$6&gt;=$F182,AC$6&lt;=$H182)*((AC$6-$F182+1)/($J182*($J182+1)/2)*$D182))+($K182="custom")*CustCF!W182</f>
        <v>0</v>
      </c>
      <c r="AD182" s="95">
        <f>($K182="Bell Curve")*(_xlfn.NORM.DIST(AND(AD$6&gt;=$F182,AD$6&lt;=$H182)*(AD$6-$F182+1),$J182/2,$M182,TRUE)-_xlfn.NORM.DIST(AND(AD$6&gt;=$F182,AD$6&lt;=$H182)*(AC$6-$F182+1),$J182/2,$M182,TRUE))/(1-2*_xlfn.NORM.DIST(0,$J182/2,$M182,TRUE))*$D182+($K182="Steady Growth")*(AND(AD$6&gt;=$F182,AD$6&lt;=$H182)*((AD$6-$F182+1)/($J182*($J182+1)/2)*$D182))+($K182="custom")*CustCF!X182</f>
        <v>0</v>
      </c>
      <c r="AE182" s="95">
        <f>($K182="Bell Curve")*(_xlfn.NORM.DIST(AND(AE$6&gt;=$F182,AE$6&lt;=$H182)*(AE$6-$F182+1),$J182/2,$M182,TRUE)-_xlfn.NORM.DIST(AND(AE$6&gt;=$F182,AE$6&lt;=$H182)*(AD$6-$F182+1),$J182/2,$M182,TRUE))/(1-2*_xlfn.NORM.DIST(0,$J182/2,$M182,TRUE))*$D182+($K182="Steady Growth")*(AND(AE$6&gt;=$F182,AE$6&lt;=$H182)*((AE$6-$F182+1)/($J182*($J182+1)/2)*$D182))+($K182="custom")*CustCF!Y182</f>
        <v>0</v>
      </c>
      <c r="AF182" s="95">
        <f>($K182="Bell Curve")*(_xlfn.NORM.DIST(AND(AF$6&gt;=$F182,AF$6&lt;=$H182)*(AF$6-$F182+1),$J182/2,$M182,TRUE)-_xlfn.NORM.DIST(AND(AF$6&gt;=$F182,AF$6&lt;=$H182)*(AE$6-$F182+1),$J182/2,$M182,TRUE))/(1-2*_xlfn.NORM.DIST(0,$J182/2,$M182,TRUE))*$D182+($K182="Steady Growth")*(AND(AF$6&gt;=$F182,AF$6&lt;=$H182)*((AF$6-$F182+1)/($J182*($J182+1)/2)*$D182))+($K182="custom")*CustCF!Z182</f>
        <v>0</v>
      </c>
      <c r="AG182" s="95">
        <f>($K182="Bell Curve")*(_xlfn.NORM.DIST(AND(AG$6&gt;=$F182,AG$6&lt;=$H182)*(AG$6-$F182+1),$J182/2,$M182,TRUE)-_xlfn.NORM.DIST(AND(AG$6&gt;=$F182,AG$6&lt;=$H182)*(AF$6-$F182+1),$J182/2,$M182,TRUE))/(1-2*_xlfn.NORM.DIST(0,$J182/2,$M182,TRUE))*$D182+($K182="Steady Growth")*(AND(AG$6&gt;=$F182,AG$6&lt;=$H182)*((AG$6-$F182+1)/($J182*($J182+1)/2)*$D182))+($K182="custom")*CustCF!AA182</f>
        <v>0</v>
      </c>
      <c r="AH182" s="95">
        <f>($K182="Bell Curve")*(_xlfn.NORM.DIST(AND(AH$6&gt;=$F182,AH$6&lt;=$H182)*(AH$6-$F182+1),$J182/2,$M182,TRUE)-_xlfn.NORM.DIST(AND(AH$6&gt;=$F182,AH$6&lt;=$H182)*(AG$6-$F182+1),$J182/2,$M182,TRUE))/(1-2*_xlfn.NORM.DIST(0,$J182/2,$M182,TRUE))*$D182+($K182="Steady Growth")*(AND(AH$6&gt;=$F182,AH$6&lt;=$H182)*((AH$6-$F182+1)/($J182*($J182+1)/2)*$D182))+($K182="custom")*CustCF!AB182</f>
        <v>0</v>
      </c>
      <c r="AI182" s="95">
        <f>($K182="Bell Curve")*(_xlfn.NORM.DIST(AND(AI$6&gt;=$F182,AI$6&lt;=$H182)*(AI$6-$F182+1),$J182/2,$M182,TRUE)-_xlfn.NORM.DIST(AND(AI$6&gt;=$F182,AI$6&lt;=$H182)*(AH$6-$F182+1),$J182/2,$M182,TRUE))/(1-2*_xlfn.NORM.DIST(0,$J182/2,$M182,TRUE))*$D182+($K182="Steady Growth")*(AND(AI$6&gt;=$F182,AI$6&lt;=$H182)*((AI$6-$F182+1)/($J182*($J182+1)/2)*$D182))+($K182="custom")*CustCF!AC182</f>
        <v>0</v>
      </c>
      <c r="AJ182" s="95">
        <f>($K182="Bell Curve")*(_xlfn.NORM.DIST(AND(AJ$6&gt;=$F182,AJ$6&lt;=$H182)*(AJ$6-$F182+1),$J182/2,$M182,TRUE)-_xlfn.NORM.DIST(AND(AJ$6&gt;=$F182,AJ$6&lt;=$H182)*(AI$6-$F182+1),$J182/2,$M182,TRUE))/(1-2*_xlfn.NORM.DIST(0,$J182/2,$M182,TRUE))*$D182+($K182="Steady Growth")*(AND(AJ$6&gt;=$F182,AJ$6&lt;=$H182)*((AJ$6-$F182+1)/($J182*($J182+1)/2)*$D182))+($K182="custom")*CustCF!AD182</f>
        <v>0</v>
      </c>
      <c r="AK182" s="95">
        <f>($K182="Bell Curve")*(_xlfn.NORM.DIST(AND(AK$6&gt;=$F182,AK$6&lt;=$H182)*(AK$6-$F182+1),$J182/2,$M182,TRUE)-_xlfn.NORM.DIST(AND(AK$6&gt;=$F182,AK$6&lt;=$H182)*(AJ$6-$F182+1),$J182/2,$M182,TRUE))/(1-2*_xlfn.NORM.DIST(0,$J182/2,$M182,TRUE))*$D182+($K182="Steady Growth")*(AND(AK$6&gt;=$F182,AK$6&lt;=$H182)*((AK$6-$F182+1)/($J182*($J182+1)/2)*$D182))+($K182="custom")*CustCF!AE182</f>
        <v>0</v>
      </c>
      <c r="AL182" s="95">
        <f>($K182="Bell Curve")*(_xlfn.NORM.DIST(AND(AL$6&gt;=$F182,AL$6&lt;=$H182)*(AL$6-$F182+1),$J182/2,$M182,TRUE)-_xlfn.NORM.DIST(AND(AL$6&gt;=$F182,AL$6&lt;=$H182)*(AK$6-$F182+1),$J182/2,$M182,TRUE))/(1-2*_xlfn.NORM.DIST(0,$J182/2,$M182,TRUE))*$D182+($K182="Steady Growth")*(AND(AL$6&gt;=$F182,AL$6&lt;=$H182)*((AL$6-$F182+1)/($J182*($J182+1)/2)*$D182))+($K182="custom")*CustCF!AF182</f>
        <v>0</v>
      </c>
      <c r="AM182" s="95">
        <f>($K182="Bell Curve")*(_xlfn.NORM.DIST(AND(AM$6&gt;=$F182,AM$6&lt;=$H182)*(AM$6-$F182+1),$J182/2,$M182,TRUE)-_xlfn.NORM.DIST(AND(AM$6&gt;=$F182,AM$6&lt;=$H182)*(AL$6-$F182+1),$J182/2,$M182,TRUE))/(1-2*_xlfn.NORM.DIST(0,$J182/2,$M182,TRUE))*$D182+($K182="Steady Growth")*(AND(AM$6&gt;=$F182,AM$6&lt;=$H182)*((AM$6-$F182+1)/($J182*($J182+1)/2)*$D182))+($K182="custom")*CustCF!AG182</f>
        <v>0</v>
      </c>
      <c r="AN182" s="95">
        <f>($K182="Bell Curve")*(_xlfn.NORM.DIST(AND(AN$6&gt;=$F182,AN$6&lt;=$H182)*(AN$6-$F182+1),$J182/2,$M182,TRUE)-_xlfn.NORM.DIST(AND(AN$6&gt;=$F182,AN$6&lt;=$H182)*(AM$6-$F182+1),$J182/2,$M182,TRUE))/(1-2*_xlfn.NORM.DIST(0,$J182/2,$M182,TRUE))*$D182+($K182="Steady Growth")*(AND(AN$6&gt;=$F182,AN$6&lt;=$H182)*((AN$6-$F182+1)/($J182*($J182+1)/2)*$D182))+($K182="custom")*CustCF!AH182</f>
        <v>0</v>
      </c>
      <c r="AO182" s="95">
        <f>($K182="Bell Curve")*(_xlfn.NORM.DIST(AND(AO$6&gt;=$F182,AO$6&lt;=$H182)*(AO$6-$F182+1),$J182/2,$M182,TRUE)-_xlfn.NORM.DIST(AND(AO$6&gt;=$F182,AO$6&lt;=$H182)*(AN$6-$F182+1),$J182/2,$M182,TRUE))/(1-2*_xlfn.NORM.DIST(0,$J182/2,$M182,TRUE))*$D182+($K182="Steady Growth")*(AND(AO$6&gt;=$F182,AO$6&lt;=$H182)*((AO$6-$F182+1)/($J182*($J182+1)/2)*$D182))+($K182="custom")*CustCF!AI182</f>
        <v>0</v>
      </c>
      <c r="AP182" s="95">
        <f>($K182="Bell Curve")*(_xlfn.NORM.DIST(AND(AP$6&gt;=$F182,AP$6&lt;=$H182)*(AP$6-$F182+1),$J182/2,$M182,TRUE)-_xlfn.NORM.DIST(AND(AP$6&gt;=$F182,AP$6&lt;=$H182)*(AO$6-$F182+1),$J182/2,$M182,TRUE))/(1-2*_xlfn.NORM.DIST(0,$J182/2,$M182,TRUE))*$D182+($K182="Steady Growth")*(AND(AP$6&gt;=$F182,AP$6&lt;=$H182)*((AP$6-$F182+1)/($J182*($J182+1)/2)*$D182))+($K182="custom")*CustCF!AJ182</f>
        <v>0</v>
      </c>
      <c r="AQ182" s="95">
        <f>($K182="Bell Curve")*(_xlfn.NORM.DIST(AND(AQ$6&gt;=$F182,AQ$6&lt;=$H182)*(AQ$6-$F182+1),$J182/2,$M182,TRUE)-_xlfn.NORM.DIST(AND(AQ$6&gt;=$F182,AQ$6&lt;=$H182)*(AP$6-$F182+1),$J182/2,$M182,TRUE))/(1-2*_xlfn.NORM.DIST(0,$J182/2,$M182,TRUE))*$D182+($K182="Steady Growth")*(AND(AQ$6&gt;=$F182,AQ$6&lt;=$H182)*((AQ$6-$F182+1)/($J182*($J182+1)/2)*$D182))+($K182="custom")*CustCF!AK182</f>
        <v>0</v>
      </c>
      <c r="AR182" s="95">
        <f>($K182="Bell Curve")*(_xlfn.NORM.DIST(AND(AR$6&gt;=$F182,AR$6&lt;=$H182)*(AR$6-$F182+1),$J182/2,$M182,TRUE)-_xlfn.NORM.DIST(AND(AR$6&gt;=$F182,AR$6&lt;=$H182)*(AQ$6-$F182+1),$J182/2,$M182,TRUE))/(1-2*_xlfn.NORM.DIST(0,$J182/2,$M182,TRUE))*$D182+($K182="Steady Growth")*(AND(AR$6&gt;=$F182,AR$6&lt;=$H182)*((AR$6-$F182+1)/($J182*($J182+1)/2)*$D182))+($K182="custom")*CustCF!AL182</f>
        <v>0</v>
      </c>
      <c r="AS182" s="95">
        <f>($K182="Bell Curve")*(_xlfn.NORM.DIST(AND(AS$6&gt;=$F182,AS$6&lt;=$H182)*(AS$6-$F182+1),$J182/2,$M182,TRUE)-_xlfn.NORM.DIST(AND(AS$6&gt;=$F182,AS$6&lt;=$H182)*(AR$6-$F182+1),$J182/2,$M182,TRUE))/(1-2*_xlfn.NORM.DIST(0,$J182/2,$M182,TRUE))*$D182+($K182="Steady Growth")*(AND(AS$6&gt;=$F182,AS$6&lt;=$H182)*((AS$6-$F182+1)/($J182*($J182+1)/2)*$D182))+($K182="custom")*CustCF!AM182</f>
        <v>0</v>
      </c>
      <c r="AT182" s="95">
        <f>($K182="Bell Curve")*(_xlfn.NORM.DIST(AND(AT$6&gt;=$F182,AT$6&lt;=$H182)*(AT$6-$F182+1),$J182/2,$M182,TRUE)-_xlfn.NORM.DIST(AND(AT$6&gt;=$F182,AT$6&lt;=$H182)*(AS$6-$F182+1),$J182/2,$M182,TRUE))/(1-2*_xlfn.NORM.DIST(0,$J182/2,$M182,TRUE))*$D182+($K182="Steady Growth")*(AND(AT$6&gt;=$F182,AT$6&lt;=$H182)*((AT$6-$F182+1)/($J182*($J182+1)/2)*$D182))+($K182="custom")*CustCF!AN182</f>
        <v>0</v>
      </c>
      <c r="AU182" s="95">
        <f>($K182="Bell Curve")*(_xlfn.NORM.DIST(AND(AU$6&gt;=$F182,AU$6&lt;=$H182)*(AU$6-$F182+1),$J182/2,$M182,TRUE)-_xlfn.NORM.DIST(AND(AU$6&gt;=$F182,AU$6&lt;=$H182)*(AT$6-$F182+1),$J182/2,$M182,TRUE))/(1-2*_xlfn.NORM.DIST(0,$J182/2,$M182,TRUE))*$D182+($K182="Steady Growth")*(AND(AU$6&gt;=$F182,AU$6&lt;=$H182)*((AU$6-$F182+1)/($J182*($J182+1)/2)*$D182))+($K182="custom")*CustCF!AO182</f>
        <v>0</v>
      </c>
      <c r="AV182" s="95">
        <f>($K182="Bell Curve")*(_xlfn.NORM.DIST(AND(AV$6&gt;=$F182,AV$6&lt;=$H182)*(AV$6-$F182+1),$J182/2,$M182,TRUE)-_xlfn.NORM.DIST(AND(AV$6&gt;=$F182,AV$6&lt;=$H182)*(AU$6-$F182+1),$J182/2,$M182,TRUE))/(1-2*_xlfn.NORM.DIST(0,$J182/2,$M182,TRUE))*$D182+($K182="Steady Growth")*(AND(AV$6&gt;=$F182,AV$6&lt;=$H182)*((AV$6-$F182+1)/($J182*($J182+1)/2)*$D182))+($K182="custom")*CustCF!AP182</f>
        <v>0</v>
      </c>
      <c r="AW182" s="95">
        <f>($K182="Bell Curve")*(_xlfn.NORM.DIST(AND(AW$6&gt;=$F182,AW$6&lt;=$H182)*(AW$6-$F182+1),$J182/2,$M182,TRUE)-_xlfn.NORM.DIST(AND(AW$6&gt;=$F182,AW$6&lt;=$H182)*(AV$6-$F182+1),$J182/2,$M182,TRUE))/(1-2*_xlfn.NORM.DIST(0,$J182/2,$M182,TRUE))*$D182+($K182="Steady Growth")*(AND(AW$6&gt;=$F182,AW$6&lt;=$H182)*((AW$6-$F182+1)/($J182*($J182+1)/2)*$D182))+($K182="custom")*CustCF!AQ182</f>
        <v>0</v>
      </c>
      <c r="AX182" s="95">
        <f>($K182="Bell Curve")*(_xlfn.NORM.DIST(AND(AX$6&gt;=$F182,AX$6&lt;=$H182)*(AX$6-$F182+1),$J182/2,$M182,TRUE)-_xlfn.NORM.DIST(AND(AX$6&gt;=$F182,AX$6&lt;=$H182)*(AW$6-$F182+1),$J182/2,$M182,TRUE))/(1-2*_xlfn.NORM.DIST(0,$J182/2,$M182,TRUE))*$D182+($K182="Steady Growth")*(AND(AX$6&gt;=$F182,AX$6&lt;=$H182)*((AX$6-$F182+1)/($J182*($J182+1)/2)*$D182))+($K182="custom")*CustCF!AR182</f>
        <v>0</v>
      </c>
      <c r="AY182" s="95">
        <f>($K182="Bell Curve")*(_xlfn.NORM.DIST(AND(AY$6&gt;=$F182,AY$6&lt;=$H182)*(AY$6-$F182+1),$J182/2,$M182,TRUE)-_xlfn.NORM.DIST(AND(AY$6&gt;=$F182,AY$6&lt;=$H182)*(AX$6-$F182+1),$J182/2,$M182,TRUE))/(1-2*_xlfn.NORM.DIST(0,$J182/2,$M182,TRUE))*$D182+($K182="Steady Growth")*(AND(AY$6&gt;=$F182,AY$6&lt;=$H182)*((AY$6-$F182+1)/($J182*($J182+1)/2)*$D182))+($K182="custom")*CustCF!AS182</f>
        <v>0</v>
      </c>
      <c r="AZ182" s="95">
        <f>($K182="Bell Curve")*(_xlfn.NORM.DIST(AND(AZ$6&gt;=$F182,AZ$6&lt;=$H182)*(AZ$6-$F182+1),$J182/2,$M182,TRUE)-_xlfn.NORM.DIST(AND(AZ$6&gt;=$F182,AZ$6&lt;=$H182)*(AY$6-$F182+1),$J182/2,$M182,TRUE))/(1-2*_xlfn.NORM.DIST(0,$J182/2,$M182,TRUE))*$D182+($K182="Steady Growth")*(AND(AZ$6&gt;=$F182,AZ$6&lt;=$H182)*((AZ$6-$F182+1)/($J182*($J182+1)/2)*$D182))+($K182="custom")*CustCF!AT182</f>
        <v>0</v>
      </c>
      <c r="BA182" s="95">
        <f>($K182="Bell Curve")*(_xlfn.NORM.DIST(AND(BA$6&gt;=$F182,BA$6&lt;=$H182)*(BA$6-$F182+1),$J182/2,$M182,TRUE)-_xlfn.NORM.DIST(AND(BA$6&gt;=$F182,BA$6&lt;=$H182)*(AZ$6-$F182+1),$J182/2,$M182,TRUE))/(1-2*_xlfn.NORM.DIST(0,$J182/2,$M182,TRUE))*$D182+($K182="Steady Growth")*(AND(BA$6&gt;=$F182,BA$6&lt;=$H182)*((BA$6-$F182+1)/($J182*($J182+1)/2)*$D182))+($K182="custom")*CustCF!AU182</f>
        <v>0</v>
      </c>
      <c r="BB182" s="95">
        <f>($K182="Bell Curve")*(_xlfn.NORM.DIST(AND(BB$6&gt;=$F182,BB$6&lt;=$H182)*(BB$6-$F182+1),$J182/2,$M182,TRUE)-_xlfn.NORM.DIST(AND(BB$6&gt;=$F182,BB$6&lt;=$H182)*(BA$6-$F182+1),$J182/2,$M182,TRUE))/(1-2*_xlfn.NORM.DIST(0,$J182/2,$M182,TRUE))*$D182+($K182="Steady Growth")*(AND(BB$6&gt;=$F182,BB$6&lt;=$H182)*((BB$6-$F182+1)/($J182*($J182+1)/2)*$D182))+($K182="custom")*CustCF!AV182</f>
        <v>0</v>
      </c>
      <c r="BC182" s="95">
        <f>($K182="Bell Curve")*(_xlfn.NORM.DIST(AND(BC$6&gt;=$F182,BC$6&lt;=$H182)*(BC$6-$F182+1),$J182/2,$M182,TRUE)-_xlfn.NORM.DIST(AND(BC$6&gt;=$F182,BC$6&lt;=$H182)*(BB$6-$F182+1),$J182/2,$M182,TRUE))/(1-2*_xlfn.NORM.DIST(0,$J182/2,$M182,TRUE))*$D182+($K182="Steady Growth")*(AND(BC$6&gt;=$F182,BC$6&lt;=$H182)*((BC$6-$F182+1)/($J182*($J182+1)/2)*$D182))+($K182="custom")*CustCF!AW182</f>
        <v>0</v>
      </c>
      <c r="BD182" s="95">
        <f>($K182="Bell Curve")*(_xlfn.NORM.DIST(AND(BD$6&gt;=$F182,BD$6&lt;=$H182)*(BD$6-$F182+1),$J182/2,$M182,TRUE)-_xlfn.NORM.DIST(AND(BD$6&gt;=$F182,BD$6&lt;=$H182)*(BC$6-$F182+1),$J182/2,$M182,TRUE))/(1-2*_xlfn.NORM.DIST(0,$J182/2,$M182,TRUE))*$D182+($K182="Steady Growth")*(AND(BD$6&gt;=$F182,BD$6&lt;=$H182)*((BD$6-$F182+1)/($J182*($J182+1)/2)*$D182))+($K182="custom")*CustCF!AX182</f>
        <v>0</v>
      </c>
      <c r="BE182" s="95">
        <f>($K182="Bell Curve")*(_xlfn.NORM.DIST(AND(BE$6&gt;=$F182,BE$6&lt;=$H182)*(BE$6-$F182+1),$J182/2,$M182,TRUE)-_xlfn.NORM.DIST(AND(BE$6&gt;=$F182,BE$6&lt;=$H182)*(BD$6-$F182+1),$J182/2,$M182,TRUE))/(1-2*_xlfn.NORM.DIST(0,$J182/2,$M182,TRUE))*$D182+($K182="Steady Growth")*(AND(BE$6&gt;=$F182,BE$6&lt;=$H182)*((BE$6-$F182+1)/($J182*($J182+1)/2)*$D182))+($K182="custom")*CustCF!AY182</f>
        <v>0</v>
      </c>
      <c r="BF182" s="95">
        <f>($K182="Bell Curve")*(_xlfn.NORM.DIST(AND(BF$6&gt;=$F182,BF$6&lt;=$H182)*(BF$6-$F182+1),$J182/2,$M182,TRUE)-_xlfn.NORM.DIST(AND(BF$6&gt;=$F182,BF$6&lt;=$H182)*(BE$6-$F182+1),$J182/2,$M182,TRUE))/(1-2*_xlfn.NORM.DIST(0,$J182/2,$M182,TRUE))*$D182+($K182="Steady Growth")*(AND(BF$6&gt;=$F182,BF$6&lt;=$H182)*((BF$6-$F182+1)/($J182*($J182+1)/2)*$D182))+($K182="custom")*CustCF!AZ182</f>
        <v>0</v>
      </c>
      <c r="BG182" s="95">
        <f>($K182="Bell Curve")*(_xlfn.NORM.DIST(AND(BG$6&gt;=$F182,BG$6&lt;=$H182)*(BG$6-$F182+1),$J182/2,$M182,TRUE)-_xlfn.NORM.DIST(AND(BG$6&gt;=$F182,BG$6&lt;=$H182)*(BF$6-$F182+1),$J182/2,$M182,TRUE))/(1-2*_xlfn.NORM.DIST(0,$J182/2,$M182,TRUE))*$D182+($K182="Steady Growth")*(AND(BG$6&gt;=$F182,BG$6&lt;=$H182)*((BG$6-$F182+1)/($J182*($J182+1)/2)*$D182))+($K182="custom")*CustCF!BA182</f>
        <v>0</v>
      </c>
      <c r="BH182" s="95">
        <f>($K182="Bell Curve")*(_xlfn.NORM.DIST(AND(BH$6&gt;=$F182,BH$6&lt;=$H182)*(BH$6-$F182+1),$J182/2,$M182,TRUE)-_xlfn.NORM.DIST(AND(BH$6&gt;=$F182,BH$6&lt;=$H182)*(BG$6-$F182+1),$J182/2,$M182,TRUE))/(1-2*_xlfn.NORM.DIST(0,$J182/2,$M182,TRUE))*$D182+($K182="Steady Growth")*(AND(BH$6&gt;=$F182,BH$6&lt;=$H182)*((BH$6-$F182+1)/($J182*($J182+1)/2)*$D182))+($K182="custom")*CustCF!BB182</f>
        <v>0</v>
      </c>
      <c r="BI182" s="95">
        <f>($K182="Bell Curve")*(_xlfn.NORM.DIST(AND(BI$6&gt;=$F182,BI$6&lt;=$H182)*(BI$6-$F182+1),$J182/2,$M182,TRUE)-_xlfn.NORM.DIST(AND(BI$6&gt;=$F182,BI$6&lt;=$H182)*(BH$6-$F182+1),$J182/2,$M182,TRUE))/(1-2*_xlfn.NORM.DIST(0,$J182/2,$M182,TRUE))*$D182+($K182="Steady Growth")*(AND(BI$6&gt;=$F182,BI$6&lt;=$H182)*((BI$6-$F182+1)/($J182*($J182+1)/2)*$D182))+($K182="custom")*CustCF!BC182</f>
        <v>0</v>
      </c>
      <c r="BJ182" s="95">
        <f>($K182="Bell Curve")*(_xlfn.NORM.DIST(AND(BJ$6&gt;=$F182,BJ$6&lt;=$H182)*(BJ$6-$F182+1),$J182/2,$M182,TRUE)-_xlfn.NORM.DIST(AND(BJ$6&gt;=$F182,BJ$6&lt;=$H182)*(BI$6-$F182+1),$J182/2,$M182,TRUE))/(1-2*_xlfn.NORM.DIST(0,$J182/2,$M182,TRUE))*$D182+($K182="Steady Growth")*(AND(BJ$6&gt;=$F182,BJ$6&lt;=$H182)*((BJ$6-$F182+1)/($J182*($J182+1)/2)*$D182))+($K182="custom")*CustCF!BD182</f>
        <v>0</v>
      </c>
      <c r="BK182" s="95">
        <f>($K182="Bell Curve")*(_xlfn.NORM.DIST(AND(BK$6&gt;=$F182,BK$6&lt;=$H182)*(BK$6-$F182+1),$J182/2,$M182,TRUE)-_xlfn.NORM.DIST(AND(BK$6&gt;=$F182,BK$6&lt;=$H182)*(BJ$6-$F182+1),$J182/2,$M182,TRUE))/(1-2*_xlfn.NORM.DIST(0,$J182/2,$M182,TRUE))*$D182+($K182="Steady Growth")*(AND(BK$6&gt;=$F182,BK$6&lt;=$H182)*((BK$6-$F182+1)/($J182*($J182+1)/2)*$D182))+($K182="custom")*CustCF!BE182</f>
        <v>0</v>
      </c>
      <c r="BL182" s="95">
        <f>($K182="Bell Curve")*(_xlfn.NORM.DIST(AND(BL$6&gt;=$F182,BL$6&lt;=$H182)*(BL$6-$F182+1),$J182/2,$M182,TRUE)-_xlfn.NORM.DIST(AND(BL$6&gt;=$F182,BL$6&lt;=$H182)*(BK$6-$F182+1),$J182/2,$M182,TRUE))/(1-2*_xlfn.NORM.DIST(0,$J182/2,$M182,TRUE))*$D182+($K182="Steady Growth")*(AND(BL$6&gt;=$F182,BL$6&lt;=$H182)*((BL$6-$F182+1)/($J182*($J182+1)/2)*$D182))+($K182="custom")*CustCF!BF182</f>
        <v>0</v>
      </c>
      <c r="BM182" s="95">
        <f>($K182="Bell Curve")*(_xlfn.NORM.DIST(AND(BM$6&gt;=$F182,BM$6&lt;=$H182)*(BM$6-$F182+1),$J182/2,$M182,TRUE)-_xlfn.NORM.DIST(AND(BM$6&gt;=$F182,BM$6&lt;=$H182)*(BL$6-$F182+1),$J182/2,$M182,TRUE))/(1-2*_xlfn.NORM.DIST(0,$J182/2,$M182,TRUE))*$D182+($K182="Steady Growth")*(AND(BM$6&gt;=$F182,BM$6&lt;=$H182)*((BM$6-$F182+1)/($J182*($J182+1)/2)*$D182))+($K182="custom")*CustCF!BG182</f>
        <v>0</v>
      </c>
      <c r="BN182" s="95">
        <f>($K182="Bell Curve")*(_xlfn.NORM.DIST(AND(BN$6&gt;=$F182,BN$6&lt;=$H182)*(BN$6-$F182+1),$J182/2,$M182,TRUE)-_xlfn.NORM.DIST(AND(BN$6&gt;=$F182,BN$6&lt;=$H182)*(BM$6-$F182+1),$J182/2,$M182,TRUE))/(1-2*_xlfn.NORM.DIST(0,$J182/2,$M182,TRUE))*$D182+($K182="Steady Growth")*(AND(BN$6&gt;=$F182,BN$6&lt;=$H182)*((BN$6-$F182+1)/($J182*($J182+1)/2)*$D182))+($K182="custom")*CustCF!BH182</f>
        <v>0</v>
      </c>
      <c r="BO182" s="95">
        <f>($K182="Bell Curve")*(_xlfn.NORM.DIST(AND(BO$6&gt;=$F182,BO$6&lt;=$H182)*(BO$6-$F182+1),$J182/2,$M182,TRUE)-_xlfn.NORM.DIST(AND(BO$6&gt;=$F182,BO$6&lt;=$H182)*(BN$6-$F182+1),$J182/2,$M182,TRUE))/(1-2*_xlfn.NORM.DIST(0,$J182/2,$M182,TRUE))*$D182+($K182="Steady Growth")*(AND(BO$6&gt;=$F182,BO$6&lt;=$H182)*((BO$6-$F182+1)/($J182*($J182+1)/2)*$D182))+($K182="custom")*CustCF!BI182</f>
        <v>0</v>
      </c>
      <c r="BP182" s="95">
        <f>($K182="Bell Curve")*(_xlfn.NORM.DIST(AND(BP$6&gt;=$F182,BP$6&lt;=$H182)*(BP$6-$F182+1),$J182/2,$M182,TRUE)-_xlfn.NORM.DIST(AND(BP$6&gt;=$F182,BP$6&lt;=$H182)*(BO$6-$F182+1),$J182/2,$M182,TRUE))/(1-2*_xlfn.NORM.DIST(0,$J182/2,$M182,TRUE))*$D182+($K182="Steady Growth")*(AND(BP$6&gt;=$F182,BP$6&lt;=$H182)*((BP$6-$F182+1)/($J182*($J182+1)/2)*$D182))+($K182="custom")*CustCF!BJ182</f>
        <v>0</v>
      </c>
      <c r="BQ182" s="95">
        <f>($K182="Bell Curve")*(_xlfn.NORM.DIST(AND(BQ$6&gt;=$F182,BQ$6&lt;=$H182)*(BQ$6-$F182+1),$J182/2,$M182,TRUE)-_xlfn.NORM.DIST(AND(BQ$6&gt;=$F182,BQ$6&lt;=$H182)*(BP$6-$F182+1),$J182/2,$M182,TRUE))/(1-2*_xlfn.NORM.DIST(0,$J182/2,$M182,TRUE))*$D182+($K182="Steady Growth")*(AND(BQ$6&gt;=$F182,BQ$6&lt;=$H182)*((BQ$6-$F182+1)/($J182*($J182+1)/2)*$D182))+($K182="custom")*CustCF!BK182</f>
        <v>0</v>
      </c>
      <c r="BR182" s="95">
        <f>($K182="Bell Curve")*(_xlfn.NORM.DIST(AND(BR$6&gt;=$F182,BR$6&lt;=$H182)*(BR$6-$F182+1),$J182/2,$M182,TRUE)-_xlfn.NORM.DIST(AND(BR$6&gt;=$F182,BR$6&lt;=$H182)*(BQ$6-$F182+1),$J182/2,$M182,TRUE))/(1-2*_xlfn.NORM.DIST(0,$J182/2,$M182,TRUE))*$D182+($K182="Steady Growth")*(AND(BR$6&gt;=$F182,BR$6&lt;=$H182)*((BR$6-$F182+1)/($J182*($J182+1)/2)*$D182))+($K182="custom")*CustCF!BL182</f>
        <v>0</v>
      </c>
      <c r="BS182" s="95">
        <f>($K182="Bell Curve")*(_xlfn.NORM.DIST(AND(BS$6&gt;=$F182,BS$6&lt;=$H182)*(BS$6-$F182+1),$J182/2,$M182,TRUE)-_xlfn.NORM.DIST(AND(BS$6&gt;=$F182,BS$6&lt;=$H182)*(BR$6-$F182+1),$J182/2,$M182,TRUE))/(1-2*_xlfn.NORM.DIST(0,$J182/2,$M182,TRUE))*$D182+($K182="Steady Growth")*(AND(BS$6&gt;=$F182,BS$6&lt;=$H182)*((BS$6-$F182+1)/($J182*($J182+1)/2)*$D182))+($K182="custom")*CustCF!BM182</f>
        <v>0</v>
      </c>
      <c r="BT182" s="95">
        <f>($K182="Bell Curve")*(_xlfn.NORM.DIST(AND(BT$6&gt;=$F182,BT$6&lt;=$H182)*(BT$6-$F182+1),$J182/2,$M182,TRUE)-_xlfn.NORM.DIST(AND(BT$6&gt;=$F182,BT$6&lt;=$H182)*(BS$6-$F182+1),$J182/2,$M182,TRUE))/(1-2*_xlfn.NORM.DIST(0,$J182/2,$M182,TRUE))*$D182+($K182="Steady Growth")*(AND(BT$6&gt;=$F182,BT$6&lt;=$H182)*((BT$6-$F182+1)/($J182*($J182+1)/2)*$D182))+($K182="custom")*CustCF!BN182</f>
        <v>0</v>
      </c>
      <c r="BU182" s="95">
        <f>($K182="Bell Curve")*(_xlfn.NORM.DIST(AND(BU$6&gt;=$F182,BU$6&lt;=$H182)*(BU$6-$F182+1),$J182/2,$M182,TRUE)-_xlfn.NORM.DIST(AND(BU$6&gt;=$F182,BU$6&lt;=$H182)*(BT$6-$F182+1),$J182/2,$M182,TRUE))/(1-2*_xlfn.NORM.DIST(0,$J182/2,$M182,TRUE))*$D182+($K182="Steady Growth")*(AND(BU$6&gt;=$F182,BU$6&lt;=$H182)*((BU$6-$F182+1)/($J182*($J182+1)/2)*$D182))+($K182="custom")*CustCF!BO182</f>
        <v>0</v>
      </c>
      <c r="BV182" s="95">
        <f>($K182="Bell Curve")*(_xlfn.NORM.DIST(AND(BV$6&gt;=$F182,BV$6&lt;=$H182)*(BV$6-$F182+1),$J182/2,$M182,TRUE)-_xlfn.NORM.DIST(AND(BV$6&gt;=$F182,BV$6&lt;=$H182)*(BU$6-$F182+1),$J182/2,$M182,TRUE))/(1-2*_xlfn.NORM.DIST(0,$J182/2,$M182,TRUE))*$D182+($K182="Steady Growth")*(AND(BV$6&gt;=$F182,BV$6&lt;=$H182)*((BV$6-$F182+1)/($J182*($J182+1)/2)*$D182))+($K182="custom")*CustCF!BP182</f>
        <v>0</v>
      </c>
      <c r="BW182" s="95">
        <f>($K182="Bell Curve")*(_xlfn.NORM.DIST(AND(BW$6&gt;=$F182,BW$6&lt;=$H182)*(BW$6-$F182+1),$J182/2,$M182,TRUE)-_xlfn.NORM.DIST(AND(BW$6&gt;=$F182,BW$6&lt;=$H182)*(BV$6-$F182+1),$J182/2,$M182,TRUE))/(1-2*_xlfn.NORM.DIST(0,$J182/2,$M182,TRUE))*$D182+($K182="Steady Growth")*(AND(BW$6&gt;=$F182,BW$6&lt;=$H182)*((BW$6-$F182+1)/($J182*($J182+1)/2)*$D182))+($K182="custom")*CustCF!BQ182</f>
        <v>0</v>
      </c>
      <c r="BX182" s="95">
        <f>($K182="Bell Curve")*(_xlfn.NORM.DIST(AND(BX$6&gt;=$F182,BX$6&lt;=$H182)*(BX$6-$F182+1),$J182/2,$M182,TRUE)-_xlfn.NORM.DIST(AND(BX$6&gt;=$F182,BX$6&lt;=$H182)*(BW$6-$F182+1),$J182/2,$M182,TRUE))/(1-2*_xlfn.NORM.DIST(0,$J182/2,$M182,TRUE))*$D182+($K182="Steady Growth")*(AND(BX$6&gt;=$F182,BX$6&lt;=$H182)*((BX$6-$F182+1)/($J182*($J182+1)/2)*$D182))+($K182="custom")*CustCF!BR182</f>
        <v>0</v>
      </c>
      <c r="BY182" s="95">
        <f>($K182="Bell Curve")*(_xlfn.NORM.DIST(AND(BY$6&gt;=$F182,BY$6&lt;=$H182)*(BY$6-$F182+1),$J182/2,$M182,TRUE)-_xlfn.NORM.DIST(AND(BY$6&gt;=$F182,BY$6&lt;=$H182)*(BX$6-$F182+1),$J182/2,$M182,TRUE))/(1-2*_xlfn.NORM.DIST(0,$J182/2,$M182,TRUE))*$D182+($K182="Steady Growth")*(AND(BY$6&gt;=$F182,BY$6&lt;=$H182)*((BY$6-$F182+1)/($J182*($J182+1)/2)*$D182))+($K182="custom")*CustCF!BS182</f>
        <v>0</v>
      </c>
      <c r="BZ182" s="95">
        <f>($K182="Bell Curve")*(_xlfn.NORM.DIST(AND(BZ$6&gt;=$F182,BZ$6&lt;=$H182)*(BZ$6-$F182+1),$J182/2,$M182,TRUE)-_xlfn.NORM.DIST(AND(BZ$6&gt;=$F182,BZ$6&lt;=$H182)*(BY$6-$F182+1),$J182/2,$M182,TRUE))/(1-2*_xlfn.NORM.DIST(0,$J182/2,$M182,TRUE))*$D182+($K182="Steady Growth")*(AND(BZ$6&gt;=$F182,BZ$6&lt;=$H182)*((BZ$6-$F182+1)/($J182*($J182+1)/2)*$D182))+($K182="custom")*CustCF!BT182</f>
        <v>0</v>
      </c>
      <c r="CA182" s="95">
        <f>($K182="Bell Curve")*(_xlfn.NORM.DIST(AND(CA$6&gt;=$F182,CA$6&lt;=$H182)*(CA$6-$F182+1),$J182/2,$M182,TRUE)-_xlfn.NORM.DIST(AND(CA$6&gt;=$F182,CA$6&lt;=$H182)*(BZ$6-$F182+1),$J182/2,$M182,TRUE))/(1-2*_xlfn.NORM.DIST(0,$J182/2,$M182,TRUE))*$D182+($K182="Steady Growth")*(AND(CA$6&gt;=$F182,CA$6&lt;=$H182)*((CA$6-$F182+1)/($J182*($J182+1)/2)*$D182))+($K182="custom")*CustCF!BU182</f>
        <v>0</v>
      </c>
      <c r="CB182" s="95">
        <f>($K182="Bell Curve")*(_xlfn.NORM.DIST(AND(CB$6&gt;=$F182,CB$6&lt;=$H182)*(CB$6-$F182+1),$J182/2,$M182,TRUE)-_xlfn.NORM.DIST(AND(CB$6&gt;=$F182,CB$6&lt;=$H182)*(CA$6-$F182+1),$J182/2,$M182,TRUE))/(1-2*_xlfn.NORM.DIST(0,$J182/2,$M182,TRUE))*$D182+($K182="Steady Growth")*(AND(CB$6&gt;=$F182,CB$6&lt;=$H182)*((CB$6-$F182+1)/($J182*($J182+1)/2)*$D182))+($K182="custom")*CustCF!BV182</f>
        <v>0</v>
      </c>
      <c r="CC182" s="95">
        <f>($K182="Bell Curve")*(_xlfn.NORM.DIST(AND(CC$6&gt;=$F182,CC$6&lt;=$H182)*(CC$6-$F182+1),$J182/2,$M182,TRUE)-_xlfn.NORM.DIST(AND(CC$6&gt;=$F182,CC$6&lt;=$H182)*(CB$6-$F182+1),$J182/2,$M182,TRUE))/(1-2*_xlfn.NORM.DIST(0,$J182/2,$M182,TRUE))*$D182+($K182="Steady Growth")*(AND(CC$6&gt;=$F182,CC$6&lt;=$H182)*((CC$6-$F182+1)/($J182*($J182+1)/2)*$D182))+($K182="custom")*CustCF!BW182</f>
        <v>0</v>
      </c>
      <c r="CD182" s="95">
        <f>($K182="Bell Curve")*(_xlfn.NORM.DIST(AND(CD$6&gt;=$F182,CD$6&lt;=$H182)*(CD$6-$F182+1),$J182/2,$M182,TRUE)-_xlfn.NORM.DIST(AND(CD$6&gt;=$F182,CD$6&lt;=$H182)*(CC$6-$F182+1),$J182/2,$M182,TRUE))/(1-2*_xlfn.NORM.DIST(0,$J182/2,$M182,TRUE))*$D182+($K182="Steady Growth")*(AND(CD$6&gt;=$F182,CD$6&lt;=$H182)*((CD$6-$F182+1)/($J182*($J182+1)/2)*$D182))+($K182="custom")*CustCF!BX182</f>
        <v>0</v>
      </c>
      <c r="CE182" s="95">
        <f>($K182="Bell Curve")*(_xlfn.NORM.DIST(AND(CE$6&gt;=$F182,CE$6&lt;=$H182)*(CE$6-$F182+1),$J182/2,$M182,TRUE)-_xlfn.NORM.DIST(AND(CE$6&gt;=$F182,CE$6&lt;=$H182)*(CD$6-$F182+1),$J182/2,$M182,TRUE))/(1-2*_xlfn.NORM.DIST(0,$J182/2,$M182,TRUE))*$D182+($K182="Steady Growth")*(AND(CE$6&gt;=$F182,CE$6&lt;=$H182)*((CE$6-$F182+1)/($J182*($J182+1)/2)*$D182))+($K182="custom")*CustCF!BY182</f>
        <v>0</v>
      </c>
      <c r="CF182" s="95">
        <f>($K182="Bell Curve")*(_xlfn.NORM.DIST(AND(CF$6&gt;=$F182,CF$6&lt;=$H182)*(CF$6-$F182+1),$J182/2,$M182,TRUE)-_xlfn.NORM.DIST(AND(CF$6&gt;=$F182,CF$6&lt;=$H182)*(CE$6-$F182+1),$J182/2,$M182,TRUE))/(1-2*_xlfn.NORM.DIST(0,$J182/2,$M182,TRUE))*$D182+($K182="Steady Growth")*(AND(CF$6&gt;=$F182,CF$6&lt;=$H182)*((CF$6-$F182+1)/($J182*($J182+1)/2)*$D182))+($K182="custom")*CustCF!BZ182</f>
        <v>0</v>
      </c>
      <c r="CG182" s="95">
        <f>($K182="Bell Curve")*(_xlfn.NORM.DIST(AND(CG$6&gt;=$F182,CG$6&lt;=$H182)*(CG$6-$F182+1),$J182/2,$M182,TRUE)-_xlfn.NORM.DIST(AND(CG$6&gt;=$F182,CG$6&lt;=$H182)*(CF$6-$F182+1),$J182/2,$M182,TRUE))/(1-2*_xlfn.NORM.DIST(0,$J182/2,$M182,TRUE))*$D182+($K182="Steady Growth")*(AND(CG$6&gt;=$F182,CG$6&lt;=$H182)*((CG$6-$F182+1)/($J182*($J182+1)/2)*$D182))+($K182="custom")*CustCF!CA182</f>
        <v>0</v>
      </c>
      <c r="CH182" s="95">
        <f>($K182="Bell Curve")*(_xlfn.NORM.DIST(AND(CH$6&gt;=$F182,CH$6&lt;=$H182)*(CH$6-$F182+1),$J182/2,$M182,TRUE)-_xlfn.NORM.DIST(AND(CH$6&gt;=$F182,CH$6&lt;=$H182)*(CG$6-$F182+1),$J182/2,$M182,TRUE))/(1-2*_xlfn.NORM.DIST(0,$J182/2,$M182,TRUE))*$D182+($K182="Steady Growth")*(AND(CH$6&gt;=$F182,CH$6&lt;=$H182)*((CH$6-$F182+1)/($J182*($J182+1)/2)*$D182))+($K182="custom")*CustCF!CB182</f>
        <v>0</v>
      </c>
      <c r="CI182" s="95">
        <f>($K182="Bell Curve")*(_xlfn.NORM.DIST(AND(CI$6&gt;=$F182,CI$6&lt;=$H182)*(CI$6-$F182+1),$J182/2,$M182,TRUE)-_xlfn.NORM.DIST(AND(CI$6&gt;=$F182,CI$6&lt;=$H182)*(CH$6-$F182+1),$J182/2,$M182,TRUE))/(1-2*_xlfn.NORM.DIST(0,$J182/2,$M182,TRUE))*$D182+($K182="Steady Growth")*(AND(CI$6&gt;=$F182,CI$6&lt;=$H182)*((CI$6-$F182+1)/($J182*($J182+1)/2)*$D182))+($K182="custom")*CustCF!CC182</f>
        <v>0</v>
      </c>
      <c r="CJ182" s="95">
        <f>($K182="Bell Curve")*(_xlfn.NORM.DIST(AND(CJ$6&gt;=$F182,CJ$6&lt;=$H182)*(CJ$6-$F182+1),$J182/2,$M182,TRUE)-_xlfn.NORM.DIST(AND(CJ$6&gt;=$F182,CJ$6&lt;=$H182)*(CI$6-$F182+1),$J182/2,$M182,TRUE))/(1-2*_xlfn.NORM.DIST(0,$J182/2,$M182,TRUE))*$D182+($K182="Steady Growth")*(AND(CJ$6&gt;=$F182,CJ$6&lt;=$H182)*((CJ$6-$F182+1)/($J182*($J182+1)/2)*$D182))+($K182="custom")*CustCF!CD182</f>
        <v>0</v>
      </c>
      <c r="CK182" s="95">
        <f>($K182="Bell Curve")*(_xlfn.NORM.DIST(AND(CK$6&gt;=$F182,CK$6&lt;=$H182)*(CK$6-$F182+1),$J182/2,$M182,TRUE)-_xlfn.NORM.DIST(AND(CK$6&gt;=$F182,CK$6&lt;=$H182)*(CJ$6-$F182+1),$J182/2,$M182,TRUE))/(1-2*_xlfn.NORM.DIST(0,$J182/2,$M182,TRUE))*$D182+($K182="Steady Growth")*(AND(CK$6&gt;=$F182,CK$6&lt;=$H182)*((CK$6-$F182+1)/($J182*($J182+1)/2)*$D182))+($K182="custom")*CustCF!CE182</f>
        <v>0</v>
      </c>
      <c r="CL182" s="95">
        <f>($K182="Bell Curve")*(_xlfn.NORM.DIST(AND(CL$6&gt;=$F182,CL$6&lt;=$H182)*(CL$6-$F182+1),$J182/2,$M182,TRUE)-_xlfn.NORM.DIST(AND(CL$6&gt;=$F182,CL$6&lt;=$H182)*(CK$6-$F182+1),$J182/2,$M182,TRUE))/(1-2*_xlfn.NORM.DIST(0,$J182/2,$M182,TRUE))*$D182+($K182="Steady Growth")*(AND(CL$6&gt;=$F182,CL$6&lt;=$H182)*((CL$6-$F182+1)/($J182*($J182+1)/2)*$D182))+($K182="custom")*CustCF!CF182</f>
        <v>0</v>
      </c>
      <c r="CM182" s="95">
        <f>($K182="Bell Curve")*(_xlfn.NORM.DIST(AND(CM$6&gt;=$F182,CM$6&lt;=$H182)*(CM$6-$F182+1),$J182/2,$M182,TRUE)-_xlfn.NORM.DIST(AND(CM$6&gt;=$F182,CM$6&lt;=$H182)*(CL$6-$F182+1),$J182/2,$M182,TRUE))/(1-2*_xlfn.NORM.DIST(0,$J182/2,$M182,TRUE))*$D182+($K182="Steady Growth")*(AND(CM$6&gt;=$F182,CM$6&lt;=$H182)*((CM$6-$F182+1)/($J182*($J182+1)/2)*$D182))+($K182="custom")*CustCF!CG182</f>
        <v>0</v>
      </c>
      <c r="CN182" s="95">
        <f>($K182="Bell Curve")*(_xlfn.NORM.DIST(AND(CN$6&gt;=$F182,CN$6&lt;=$H182)*(CN$6-$F182+1),$J182/2,$M182,TRUE)-_xlfn.NORM.DIST(AND(CN$6&gt;=$F182,CN$6&lt;=$H182)*(CM$6-$F182+1),$J182/2,$M182,TRUE))/(1-2*_xlfn.NORM.DIST(0,$J182/2,$M182,TRUE))*$D182+($K182="Steady Growth")*(AND(CN$6&gt;=$F182,CN$6&lt;=$H182)*((CN$6-$F182+1)/($J182*($J182+1)/2)*$D182))+($K182="custom")*CustCF!CH182</f>
        <v>0</v>
      </c>
      <c r="CO182" s="95">
        <f>($K182="Bell Curve")*(_xlfn.NORM.DIST(AND(CO$6&gt;=$F182,CO$6&lt;=$H182)*(CO$6-$F182+1),$J182/2,$M182,TRUE)-_xlfn.NORM.DIST(AND(CO$6&gt;=$F182,CO$6&lt;=$H182)*(CN$6-$F182+1),$J182/2,$M182,TRUE))/(1-2*_xlfn.NORM.DIST(0,$J182/2,$M182,TRUE))*$D182+($K182="Steady Growth")*(AND(CO$6&gt;=$F182,CO$6&lt;=$H182)*((CO$6-$F182+1)/($J182*($J182+1)/2)*$D182))+($K182="custom")*CustCF!CI182</f>
        <v>0</v>
      </c>
      <c r="CP182" s="95">
        <f>($K182="Bell Curve")*(_xlfn.NORM.DIST(AND(CP$6&gt;=$F182,CP$6&lt;=$H182)*(CP$6-$F182+1),$J182/2,$M182,TRUE)-_xlfn.NORM.DIST(AND(CP$6&gt;=$F182,CP$6&lt;=$H182)*(CO$6-$F182+1),$J182/2,$M182,TRUE))/(1-2*_xlfn.NORM.DIST(0,$J182/2,$M182,TRUE))*$D182+($K182="Steady Growth")*(AND(CP$6&gt;=$F182,CP$6&lt;=$H182)*((CP$6-$F182+1)/($J182*($J182+1)/2)*$D182))+($K182="custom")*CustCF!CJ182</f>
        <v>0</v>
      </c>
      <c r="CQ182" s="95">
        <f>($K182="Bell Curve")*(_xlfn.NORM.DIST(AND(CQ$6&gt;=$F182,CQ$6&lt;=$H182)*(CQ$6-$F182+1),$J182/2,$M182,TRUE)-_xlfn.NORM.DIST(AND(CQ$6&gt;=$F182,CQ$6&lt;=$H182)*(CP$6-$F182+1),$J182/2,$M182,TRUE))/(1-2*_xlfn.NORM.DIST(0,$J182/2,$M182,TRUE))*$D182+($K182="Steady Growth")*(AND(CQ$6&gt;=$F182,CQ$6&lt;=$H182)*((CQ$6-$F182+1)/($J182*($J182+1)/2)*$D182))+($K182="custom")*CustCF!CK182</f>
        <v>0</v>
      </c>
      <c r="CR182" s="95">
        <f>($K182="Bell Curve")*(_xlfn.NORM.DIST(AND(CR$6&gt;=$F182,CR$6&lt;=$H182)*(CR$6-$F182+1),$J182/2,$M182,TRUE)-_xlfn.NORM.DIST(AND(CR$6&gt;=$F182,CR$6&lt;=$H182)*(CQ$6-$F182+1),$J182/2,$M182,TRUE))/(1-2*_xlfn.NORM.DIST(0,$J182/2,$M182,TRUE))*$D182+($K182="Steady Growth")*(AND(CR$6&gt;=$F182,CR$6&lt;=$H182)*((CR$6-$F182+1)/($J182*($J182+1)/2)*$D182))+($K182="custom")*CustCF!CL182</f>
        <v>0</v>
      </c>
      <c r="CS182" s="95">
        <f>($K182="Bell Curve")*(_xlfn.NORM.DIST(AND(CS$6&gt;=$F182,CS$6&lt;=$H182)*(CS$6-$F182+1),$J182/2,$M182,TRUE)-_xlfn.NORM.DIST(AND(CS$6&gt;=$F182,CS$6&lt;=$H182)*(CR$6-$F182+1),$J182/2,$M182,TRUE))/(1-2*_xlfn.NORM.DIST(0,$J182/2,$M182,TRUE))*$D182+($K182="Steady Growth")*(AND(CS$6&gt;=$F182,CS$6&lt;=$H182)*((CS$6-$F182+1)/($J182*($J182+1)/2)*$D182))+($K182="custom")*CustCF!CM182</f>
        <v>0</v>
      </c>
      <c r="CT182" s="95">
        <f>($K182="Bell Curve")*(_xlfn.NORM.DIST(AND(CT$6&gt;=$F182,CT$6&lt;=$H182)*(CT$6-$F182+1),$J182/2,$M182,TRUE)-_xlfn.NORM.DIST(AND(CT$6&gt;=$F182,CT$6&lt;=$H182)*(CS$6-$F182+1),$J182/2,$M182,TRUE))/(1-2*_xlfn.NORM.DIST(0,$J182/2,$M182,TRUE))*$D182+($K182="Steady Growth")*(AND(CT$6&gt;=$F182,CT$6&lt;=$H182)*((CT$6-$F182+1)/($J182*($J182+1)/2)*$D182))+($K182="custom")*CustCF!CN182</f>
        <v>0</v>
      </c>
      <c r="CU182" s="95">
        <f>($K182="Bell Curve")*(_xlfn.NORM.DIST(AND(CU$6&gt;=$F182,CU$6&lt;=$H182)*(CU$6-$F182+1),$J182/2,$M182,TRUE)-_xlfn.NORM.DIST(AND(CU$6&gt;=$F182,CU$6&lt;=$H182)*(CT$6-$F182+1),$J182/2,$M182,TRUE))/(1-2*_xlfn.NORM.DIST(0,$J182/2,$M182,TRUE))*$D182+($K182="Steady Growth")*(AND(CU$6&gt;=$F182,CU$6&lt;=$H182)*((CU$6-$F182+1)/($J182*($J182+1)/2)*$D182))+($K182="custom")*CustCF!CO182</f>
        <v>0</v>
      </c>
      <c r="CV182" s="95">
        <f>($K182="Bell Curve")*(_xlfn.NORM.DIST(AND(CV$6&gt;=$F182,CV$6&lt;=$H182)*(CV$6-$F182+1),$J182/2,$M182,TRUE)-_xlfn.NORM.DIST(AND(CV$6&gt;=$F182,CV$6&lt;=$H182)*(CU$6-$F182+1),$J182/2,$M182,TRUE))/(1-2*_xlfn.NORM.DIST(0,$J182/2,$M182,TRUE))*$D182+($K182="Steady Growth")*(AND(CV$6&gt;=$F182,CV$6&lt;=$H182)*((CV$6-$F182+1)/($J182*($J182+1)/2)*$D182))+($K182="custom")*CustCF!CP182</f>
        <v>0</v>
      </c>
      <c r="CW182" s="95">
        <f>($K182="Bell Curve")*(_xlfn.NORM.DIST(AND(CW$6&gt;=$F182,CW$6&lt;=$H182)*(CW$6-$F182+1),$J182/2,$M182,TRUE)-_xlfn.NORM.DIST(AND(CW$6&gt;=$F182,CW$6&lt;=$H182)*(CV$6-$F182+1),$J182/2,$M182,TRUE))/(1-2*_xlfn.NORM.DIST(0,$J182/2,$M182,TRUE))*$D182+($K182="Steady Growth")*(AND(CW$6&gt;=$F182,CW$6&lt;=$H182)*((CW$6-$F182+1)/($J182*($J182+1)/2)*$D182))+($K182="custom")*CustCF!CQ182</f>
        <v>0</v>
      </c>
      <c r="CX182" s="95">
        <f>($K182="Bell Curve")*(_xlfn.NORM.DIST(AND(CX$6&gt;=$F182,CX$6&lt;=$H182)*(CX$6-$F182+1),$J182/2,$M182,TRUE)-_xlfn.NORM.DIST(AND(CX$6&gt;=$F182,CX$6&lt;=$H182)*(CW$6-$F182+1),$J182/2,$M182,TRUE))/(1-2*_xlfn.NORM.DIST(0,$J182/2,$M182,TRUE))*$D182+($K182="Steady Growth")*(AND(CX$6&gt;=$F182,CX$6&lt;=$H182)*((CX$6-$F182+1)/($J182*($J182+1)/2)*$D182))+($K182="custom")*CustCF!CR182</f>
        <v>0</v>
      </c>
      <c r="CY182" s="95">
        <f>($K182="Bell Curve")*(_xlfn.NORM.DIST(AND(CY$6&gt;=$F182,CY$6&lt;=$H182)*(CY$6-$F182+1),$J182/2,$M182,TRUE)-_xlfn.NORM.DIST(AND(CY$6&gt;=$F182,CY$6&lt;=$H182)*(CX$6-$F182+1),$J182/2,$M182,TRUE))/(1-2*_xlfn.NORM.DIST(0,$J182/2,$M182,TRUE))*$D182+($K182="Steady Growth")*(AND(CY$6&gt;=$F182,CY$6&lt;=$H182)*((CY$6-$F182+1)/($J182*($J182+1)/2)*$D182))+($K182="custom")*CustCF!CS182</f>
        <v>0</v>
      </c>
      <c r="CZ182" s="95">
        <f>($K182="Bell Curve")*(_xlfn.NORM.DIST(AND(CZ$6&gt;=$F182,CZ$6&lt;=$H182)*(CZ$6-$F182+1),$J182/2,$M182,TRUE)-_xlfn.NORM.DIST(AND(CZ$6&gt;=$F182,CZ$6&lt;=$H182)*(CY$6-$F182+1),$J182/2,$M182,TRUE))/(1-2*_xlfn.NORM.DIST(0,$J182/2,$M182,TRUE))*$D182+($K182="Steady Growth")*(AND(CZ$6&gt;=$F182,CZ$6&lt;=$H182)*((CZ$6-$F182+1)/($J182*($J182+1)/2)*$D182))+($K182="custom")*CustCF!CT182</f>
        <v>0</v>
      </c>
      <c r="DA182" s="95">
        <f>($K182="Bell Curve")*(_xlfn.NORM.DIST(AND(DA$6&gt;=$F182,DA$6&lt;=$H182)*(DA$6-$F182+1),$J182/2,$M182,TRUE)-_xlfn.NORM.DIST(AND(DA$6&gt;=$F182,DA$6&lt;=$H182)*(CZ$6-$F182+1),$J182/2,$M182,TRUE))/(1-2*_xlfn.NORM.DIST(0,$J182/2,$M182,TRUE))*$D182+($K182="Steady Growth")*(AND(DA$6&gt;=$F182,DA$6&lt;=$H182)*((DA$6-$F182+1)/($J182*($J182+1)/2)*$D182))+($K182="custom")*CustCF!CU182</f>
        <v>0</v>
      </c>
      <c r="DB182" s="95">
        <f>($K182="Bell Curve")*(_xlfn.NORM.DIST(AND(DB$6&gt;=$F182,DB$6&lt;=$H182)*(DB$6-$F182+1),$J182/2,$M182,TRUE)-_xlfn.NORM.DIST(AND(DB$6&gt;=$F182,DB$6&lt;=$H182)*(DA$6-$F182+1),$J182/2,$M182,TRUE))/(1-2*_xlfn.NORM.DIST(0,$J182/2,$M182,TRUE))*$D182+($K182="Steady Growth")*(AND(DB$6&gt;=$F182,DB$6&lt;=$H182)*((DB$6-$F182+1)/($J182*($J182+1)/2)*$D182))+($K182="custom")*CustCF!CV182</f>
        <v>0</v>
      </c>
      <c r="DC182" s="95">
        <f>($K182="Bell Curve")*(_xlfn.NORM.DIST(AND(DC$6&gt;=$F182,DC$6&lt;=$H182)*(DC$6-$F182+1),$J182/2,$M182,TRUE)-_xlfn.NORM.DIST(AND(DC$6&gt;=$F182,DC$6&lt;=$H182)*(DB$6-$F182+1),$J182/2,$M182,TRUE))/(1-2*_xlfn.NORM.DIST(0,$J182/2,$M182,TRUE))*$D182+($K182="Steady Growth")*(AND(DC$6&gt;=$F182,DC$6&lt;=$H182)*((DC$6-$F182+1)/($J182*($J182+1)/2)*$D182))+($K182="custom")*CustCF!CW182</f>
        <v>0</v>
      </c>
      <c r="DD182" s="95">
        <f>($K182="Bell Curve")*(_xlfn.NORM.DIST(AND(DD$6&gt;=$F182,DD$6&lt;=$H182)*(DD$6-$F182+1),$J182/2,$M182,TRUE)-_xlfn.NORM.DIST(AND(DD$6&gt;=$F182,DD$6&lt;=$H182)*(DC$6-$F182+1),$J182/2,$M182,TRUE))/(1-2*_xlfn.NORM.DIST(0,$J182/2,$M182,TRUE))*$D182+($K182="Steady Growth")*(AND(DD$6&gt;=$F182,DD$6&lt;=$H182)*((DD$6-$F182+1)/($J182*($J182+1)/2)*$D182))+($K182="custom")*CustCF!CX182</f>
        <v>0</v>
      </c>
      <c r="DE182" s="95">
        <f>($K182="Bell Curve")*(_xlfn.NORM.DIST(AND(DE$6&gt;=$F182,DE$6&lt;=$H182)*(DE$6-$F182+1),$J182/2,$M182,TRUE)-_xlfn.NORM.DIST(AND(DE$6&gt;=$F182,DE$6&lt;=$H182)*(DD$6-$F182+1),$J182/2,$M182,TRUE))/(1-2*_xlfn.NORM.DIST(0,$J182/2,$M182,TRUE))*$D182+($K182="Steady Growth")*(AND(DE$6&gt;=$F182,DE$6&lt;=$H182)*((DE$6-$F182+1)/($J182*($J182+1)/2)*$D182))+($K182="custom")*CustCF!CY182</f>
        <v>0</v>
      </c>
      <c r="DF182" s="95">
        <f>($K182="Bell Curve")*(_xlfn.NORM.DIST(AND(DF$6&gt;=$F182,DF$6&lt;=$H182)*(DF$6-$F182+1),$J182/2,$M182,TRUE)-_xlfn.NORM.DIST(AND(DF$6&gt;=$F182,DF$6&lt;=$H182)*(DE$6-$F182+1),$J182/2,$M182,TRUE))/(1-2*_xlfn.NORM.DIST(0,$J182/2,$M182,TRUE))*$D182+($K182="Steady Growth")*(AND(DF$6&gt;=$F182,DF$6&lt;=$H182)*((DF$6-$F182+1)/($J182*($J182+1)/2)*$D182))+($K182="custom")*CustCF!CZ182</f>
        <v>0</v>
      </c>
      <c r="DG182" s="95">
        <f>($K182="Bell Curve")*(_xlfn.NORM.DIST(AND(DG$6&gt;=$F182,DG$6&lt;=$H182)*(DG$6-$F182+1),$J182/2,$M182,TRUE)-_xlfn.NORM.DIST(AND(DG$6&gt;=$F182,DG$6&lt;=$H182)*(DF$6-$F182+1),$J182/2,$M182,TRUE))/(1-2*_xlfn.NORM.DIST(0,$J182/2,$M182,TRUE))*$D182+($K182="Steady Growth")*(AND(DG$6&gt;=$F182,DG$6&lt;=$H182)*((DG$6-$F182+1)/($J182*($J182+1)/2)*$D182))+($K182="custom")*CustCF!DA182</f>
        <v>0</v>
      </c>
      <c r="DH182" s="95">
        <f>($K182="Bell Curve")*(_xlfn.NORM.DIST(AND(DH$6&gt;=$F182,DH$6&lt;=$H182)*(DH$6-$F182+1),$J182/2,$M182,TRUE)-_xlfn.NORM.DIST(AND(DH$6&gt;=$F182,DH$6&lt;=$H182)*(DG$6-$F182+1),$J182/2,$M182,TRUE))/(1-2*_xlfn.NORM.DIST(0,$J182/2,$M182,TRUE))*$D182+($K182="Steady Growth")*(AND(DH$6&gt;=$F182,DH$6&lt;=$H182)*((DH$6-$F182+1)/($J182*($J182+1)/2)*$D182))+($K182="custom")*CustCF!DB182</f>
        <v>0</v>
      </c>
      <c r="DI182" s="95">
        <f>($K182="Bell Curve")*(_xlfn.NORM.DIST(AND(DI$6&gt;=$F182,DI$6&lt;=$H182)*(DI$6-$F182+1),$J182/2,$M182,TRUE)-_xlfn.NORM.DIST(AND(DI$6&gt;=$F182,DI$6&lt;=$H182)*(DH$6-$F182+1),$J182/2,$M182,TRUE))/(1-2*_xlfn.NORM.DIST(0,$J182/2,$M182,TRUE))*$D182+($K182="Steady Growth")*(AND(DI$6&gt;=$F182,DI$6&lt;=$H182)*((DI$6-$F182+1)/($J182*($J182+1)/2)*$D182))+($K182="custom")*CustCF!DC182</f>
        <v>0</v>
      </c>
      <c r="DJ182" s="95">
        <f>($K182="Bell Curve")*(_xlfn.NORM.DIST(AND(DJ$6&gt;=$F182,DJ$6&lt;=$H182)*(DJ$6-$F182+1),$J182/2,$M182,TRUE)-_xlfn.NORM.DIST(AND(DJ$6&gt;=$F182,DJ$6&lt;=$H182)*(DI$6-$F182+1),$J182/2,$M182,TRUE))/(1-2*_xlfn.NORM.DIST(0,$J182/2,$M182,TRUE))*$D182+($K182="Steady Growth")*(AND(DJ$6&gt;=$F182,DJ$6&lt;=$H182)*((DJ$6-$F182+1)/($J182*($J182+1)/2)*$D182))+($K182="custom")*CustCF!DD182</f>
        <v>0</v>
      </c>
      <c r="DK182" s="95">
        <f>($K182="Bell Curve")*(_xlfn.NORM.DIST(AND(DK$6&gt;=$F182,DK$6&lt;=$H182)*(DK$6-$F182+1),$J182/2,$M182,TRUE)-_xlfn.NORM.DIST(AND(DK$6&gt;=$F182,DK$6&lt;=$H182)*(DJ$6-$F182+1),$J182/2,$M182,TRUE))/(1-2*_xlfn.NORM.DIST(0,$J182/2,$M182,TRUE))*$D182+($K182="Steady Growth")*(AND(DK$6&gt;=$F182,DK$6&lt;=$H182)*((DK$6-$F182+1)/($J182*($J182+1)/2)*$D182))+($K182="custom")*CustCF!DE182</f>
        <v>0</v>
      </c>
      <c r="DL182" s="95">
        <f>($K182="Bell Curve")*(_xlfn.NORM.DIST(AND(DL$6&gt;=$F182,DL$6&lt;=$H182)*(DL$6-$F182+1),$J182/2,$M182,TRUE)-_xlfn.NORM.DIST(AND(DL$6&gt;=$F182,DL$6&lt;=$H182)*(DK$6-$F182+1),$J182/2,$M182,TRUE))/(1-2*_xlfn.NORM.DIST(0,$J182/2,$M182,TRUE))*$D182+($K182="Steady Growth")*(AND(DL$6&gt;=$F182,DL$6&lt;=$H182)*((DL$6-$F182+1)/($J182*($J182+1)/2)*$D182))+($K182="custom")*CustCF!DF182</f>
        <v>0</v>
      </c>
      <c r="DM182" s="95">
        <f>($K182="Bell Curve")*(_xlfn.NORM.DIST(AND(DM$6&gt;=$F182,DM$6&lt;=$H182)*(DM$6-$F182+1),$J182/2,$M182,TRUE)-_xlfn.NORM.DIST(AND(DM$6&gt;=$F182,DM$6&lt;=$H182)*(DL$6-$F182+1),$J182/2,$M182,TRUE))/(1-2*_xlfn.NORM.DIST(0,$J182/2,$M182,TRUE))*$D182+($K182="Steady Growth")*(AND(DM$6&gt;=$F182,DM$6&lt;=$H182)*((DM$6-$F182+1)/($J182*($J182+1)/2)*$D182))+($K182="custom")*CustCF!DG182</f>
        <v>0</v>
      </c>
      <c r="DN182" s="95">
        <f>($K182="Bell Curve")*(_xlfn.NORM.DIST(AND(DN$6&gt;=$F182,DN$6&lt;=$H182)*(DN$6-$F182+1),$J182/2,$M182,TRUE)-_xlfn.NORM.DIST(AND(DN$6&gt;=$F182,DN$6&lt;=$H182)*(DM$6-$F182+1),$J182/2,$M182,TRUE))/(1-2*_xlfn.NORM.DIST(0,$J182/2,$M182,TRUE))*$D182+($K182="Steady Growth")*(AND(DN$6&gt;=$F182,DN$6&lt;=$H182)*((DN$6-$F182+1)/($J182*($J182+1)/2)*$D182))+($K182="custom")*CustCF!DH182</f>
        <v>0</v>
      </c>
      <c r="DO182" s="95">
        <f>($K182="Bell Curve")*(_xlfn.NORM.DIST(AND(DO$6&gt;=$F182,DO$6&lt;=$H182)*(DO$6-$F182+1),$J182/2,$M182,TRUE)-_xlfn.NORM.DIST(AND(DO$6&gt;=$F182,DO$6&lt;=$H182)*(DN$6-$F182+1),$J182/2,$M182,TRUE))/(1-2*_xlfn.NORM.DIST(0,$J182/2,$M182,TRUE))*$D182+($K182="Steady Growth")*(AND(DO$6&gt;=$F182,DO$6&lt;=$H182)*((DO$6-$F182+1)/($J182*($J182+1)/2)*$D182))+($K182="custom")*CustCF!DI182</f>
        <v>0</v>
      </c>
      <c r="DP182" s="95">
        <f>($K182="Bell Curve")*(_xlfn.NORM.DIST(AND(DP$6&gt;=$F182,DP$6&lt;=$H182)*(DP$6-$F182+1),$J182/2,$M182,TRUE)-_xlfn.NORM.DIST(AND(DP$6&gt;=$F182,DP$6&lt;=$H182)*(DO$6-$F182+1),$J182/2,$M182,TRUE))/(1-2*_xlfn.NORM.DIST(0,$J182/2,$M182,TRUE))*$D182+($K182="Steady Growth")*(AND(DP$6&gt;=$F182,DP$6&lt;=$H182)*((DP$6-$F182+1)/($J182*($J182+1)/2)*$D182))+($K182="custom")*CustCF!DJ182</f>
        <v>0</v>
      </c>
      <c r="DQ182" s="95">
        <f>($K182="Bell Curve")*(_xlfn.NORM.DIST(AND(DQ$6&gt;=$F182,DQ$6&lt;=$H182)*(DQ$6-$F182+1),$J182/2,$M182,TRUE)-_xlfn.NORM.DIST(AND(DQ$6&gt;=$F182,DQ$6&lt;=$H182)*(DP$6-$F182+1),$J182/2,$M182,TRUE))/(1-2*_xlfn.NORM.DIST(0,$J182/2,$M182,TRUE))*$D182+($K182="Steady Growth")*(AND(DQ$6&gt;=$F182,DQ$6&lt;=$H182)*((DQ$6-$F182+1)/($J182*($J182+1)/2)*$D182))+($K182="custom")*CustCF!DK182</f>
        <v>0</v>
      </c>
      <c r="DR182" s="95">
        <f>($K182="Bell Curve")*(_xlfn.NORM.DIST(AND(DR$6&gt;=$F182,DR$6&lt;=$H182)*(DR$6-$F182+1),$J182/2,$M182,TRUE)-_xlfn.NORM.DIST(AND(DR$6&gt;=$F182,DR$6&lt;=$H182)*(DQ$6-$F182+1),$J182/2,$M182,TRUE))/(1-2*_xlfn.NORM.DIST(0,$J182/2,$M182,TRUE))*$D182+($K182="Steady Growth")*(AND(DR$6&gt;=$F182,DR$6&lt;=$H182)*((DR$6-$F182+1)/($J182*($J182+1)/2)*$D182))+($K182="custom")*CustCF!DL182</f>
        <v>0</v>
      </c>
      <c r="DS182" s="95">
        <f>($K182="Bell Curve")*(_xlfn.NORM.DIST(AND(DS$6&gt;=$F182,DS$6&lt;=$H182)*(DS$6-$F182+1),$J182/2,$M182,TRUE)-_xlfn.NORM.DIST(AND(DS$6&gt;=$F182,DS$6&lt;=$H182)*(DR$6-$F182+1),$J182/2,$M182,TRUE))/(1-2*_xlfn.NORM.DIST(0,$J182/2,$M182,TRUE))*$D182+($K182="Steady Growth")*(AND(DS$6&gt;=$F182,DS$6&lt;=$H182)*((DS$6-$F182+1)/($J182*($J182+1)/2)*$D182))+($K182="custom")*CustCF!DM182</f>
        <v>0</v>
      </c>
      <c r="DT182" s="95">
        <f>($K182="Bell Curve")*(_xlfn.NORM.DIST(AND(DT$6&gt;=$F182,DT$6&lt;=$H182)*(DT$6-$F182+1),$J182/2,$M182,TRUE)-_xlfn.NORM.DIST(AND(DT$6&gt;=$F182,DT$6&lt;=$H182)*(DS$6-$F182+1),$J182/2,$M182,TRUE))/(1-2*_xlfn.NORM.DIST(0,$J182/2,$M182,TRUE))*$D182+($K182="Steady Growth")*(AND(DT$6&gt;=$F182,DT$6&lt;=$H182)*((DT$6-$F182+1)/($J182*($J182+1)/2)*$D182))+($K182="custom")*CustCF!DN182</f>
        <v>0</v>
      </c>
      <c r="DU182" s="95">
        <f>($K182="Bell Curve")*(_xlfn.NORM.DIST(AND(DU$6&gt;=$F182,DU$6&lt;=$H182)*(DU$6-$F182+1),$J182/2,$M182,TRUE)-_xlfn.NORM.DIST(AND(DU$6&gt;=$F182,DU$6&lt;=$H182)*(DT$6-$F182+1),$J182/2,$M182,TRUE))/(1-2*_xlfn.NORM.DIST(0,$J182/2,$M182,TRUE))*$D182+($K182="Steady Growth")*(AND(DU$6&gt;=$F182,DU$6&lt;=$H182)*((DU$6-$F182+1)/($J182*($J182+1)/2)*$D182))+($K182="custom")*CustCF!DO182</f>
        <v>0</v>
      </c>
      <c r="DV182" s="95">
        <f>($K182="Bell Curve")*(_xlfn.NORM.DIST(AND(DV$6&gt;=$F182,DV$6&lt;=$H182)*(DV$6-$F182+1),$J182/2,$M182,TRUE)-_xlfn.NORM.DIST(AND(DV$6&gt;=$F182,DV$6&lt;=$H182)*(DU$6-$F182+1),$J182/2,$M182,TRUE))/(1-2*_xlfn.NORM.DIST(0,$J182/2,$M182,TRUE))*$D182+($K182="Steady Growth")*(AND(DV$6&gt;=$F182,DV$6&lt;=$H182)*((DV$6-$F182+1)/($J182*($J182+1)/2)*$D182))+($K182="custom")*CustCF!DP182</f>
        <v>0</v>
      </c>
      <c r="DW182" s="95">
        <f>($K182="Bell Curve")*(_xlfn.NORM.DIST(AND(DW$6&gt;=$F182,DW$6&lt;=$H182)*(DW$6-$F182+1),$J182/2,$M182,TRUE)-_xlfn.NORM.DIST(AND(DW$6&gt;=$F182,DW$6&lt;=$H182)*(DV$6-$F182+1),$J182/2,$M182,TRUE))/(1-2*_xlfn.NORM.DIST(0,$J182/2,$M182,TRUE))*$D182+($K182="Steady Growth")*(AND(DW$6&gt;=$F182,DW$6&lt;=$H182)*((DW$6-$F182+1)/($J182*($J182+1)/2)*$D182))+($K182="custom")*CustCF!DQ182</f>
        <v>0</v>
      </c>
      <c r="DX182" s="95">
        <f>($K182="Bell Curve")*(_xlfn.NORM.DIST(AND(DX$6&gt;=$F182,DX$6&lt;=$H182)*(DX$6-$F182+1),$J182/2,$M182,TRUE)-_xlfn.NORM.DIST(AND(DX$6&gt;=$F182,DX$6&lt;=$H182)*(DW$6-$F182+1),$J182/2,$M182,TRUE))/(1-2*_xlfn.NORM.DIST(0,$J182/2,$M182,TRUE))*$D182+($K182="Steady Growth")*(AND(DX$6&gt;=$F182,DX$6&lt;=$H182)*((DX$6-$F182+1)/($J182*($J182+1)/2)*$D182))+($K182="custom")*CustCF!DR182</f>
        <v>0</v>
      </c>
      <c r="DY182" s="95">
        <f>($K182="Bell Curve")*(_xlfn.NORM.DIST(AND(DY$6&gt;=$F182,DY$6&lt;=$H182)*(DY$6-$F182+1),$J182/2,$M182,TRUE)-_xlfn.NORM.DIST(AND(DY$6&gt;=$F182,DY$6&lt;=$H182)*(DX$6-$F182+1),$J182/2,$M182,TRUE))/(1-2*_xlfn.NORM.DIST(0,$J182/2,$M182,TRUE))*$D182+($K182="Steady Growth")*(AND(DY$6&gt;=$F182,DY$6&lt;=$H182)*((DY$6-$F182+1)/($J182*($J182+1)/2)*$D182))+($K182="custom")*CustCF!DS182</f>
        <v>0</v>
      </c>
      <c r="DZ182" s="95">
        <f>($K182="Bell Curve")*(_xlfn.NORM.DIST(AND(DZ$6&gt;=$F182,DZ$6&lt;=$H182)*(DZ$6-$F182+1),$J182/2,$M182,TRUE)-_xlfn.NORM.DIST(AND(DZ$6&gt;=$F182,DZ$6&lt;=$H182)*(DY$6-$F182+1),$J182/2,$M182,TRUE))/(1-2*_xlfn.NORM.DIST(0,$J182/2,$M182,TRUE))*$D182+($K182="Steady Growth")*(AND(DZ$6&gt;=$F182,DZ$6&lt;=$H182)*((DZ$6-$F182+1)/($J182*($J182+1)/2)*$D182))+($K182="custom")*CustCF!DT182</f>
        <v>0</v>
      </c>
      <c r="EA182" s="95">
        <f>($K182="Bell Curve")*(_xlfn.NORM.DIST(AND(EA$6&gt;=$F182,EA$6&lt;=$H182)*(EA$6-$F182+1),$J182/2,$M182,TRUE)-_xlfn.NORM.DIST(AND(EA$6&gt;=$F182,EA$6&lt;=$H182)*(DZ$6-$F182+1),$J182/2,$M182,TRUE))/(1-2*_xlfn.NORM.DIST(0,$J182/2,$M182,TRUE))*$D182+($K182="Steady Growth")*(AND(EA$6&gt;=$F182,EA$6&lt;=$H182)*((EA$6-$F182+1)/($J182*($J182+1)/2)*$D182))+($K182="custom")*CustCF!DU182</f>
        <v>0</v>
      </c>
      <c r="EB182" s="95">
        <f>($K182="Bell Curve")*(_xlfn.NORM.DIST(AND(EB$6&gt;=$F182,EB$6&lt;=$H182)*(EB$6-$F182+1),$J182/2,$M182,TRUE)-_xlfn.NORM.DIST(AND(EB$6&gt;=$F182,EB$6&lt;=$H182)*(EA$6-$F182+1),$J182/2,$M182,TRUE))/(1-2*_xlfn.NORM.DIST(0,$J182/2,$M182,TRUE))*$D182+($K182="Steady Growth")*(AND(EB$6&gt;=$F182,EB$6&lt;=$H182)*((EB$6-$F182+1)/($J182*($J182+1)/2)*$D182))+($K182="custom")*CustCF!DV182</f>
        <v>0</v>
      </c>
      <c r="EC182" s="95">
        <f>($K182="Bell Curve")*(_xlfn.NORM.DIST(AND(EC$6&gt;=$F182,EC$6&lt;=$H182)*(EC$6-$F182+1),$J182/2,$M182,TRUE)-_xlfn.NORM.DIST(AND(EC$6&gt;=$F182,EC$6&lt;=$H182)*(EB$6-$F182+1),$J182/2,$M182,TRUE))/(1-2*_xlfn.NORM.DIST(0,$J182/2,$M182,TRUE))*$D182+($K182="Steady Growth")*(AND(EC$6&gt;=$F182,EC$6&lt;=$H182)*((EC$6-$F182+1)/($J182*($J182+1)/2)*$D182))+($K182="custom")*CustCF!DW182</f>
        <v>0</v>
      </c>
      <c r="ED182" s="95">
        <f>($K182="Bell Curve")*(_xlfn.NORM.DIST(AND(ED$6&gt;=$F182,ED$6&lt;=$H182)*(ED$6-$F182+1),$J182/2,$M182,TRUE)-_xlfn.NORM.DIST(AND(ED$6&gt;=$F182,ED$6&lt;=$H182)*(EC$6-$F182+1),$J182/2,$M182,TRUE))/(1-2*_xlfn.NORM.DIST(0,$J182/2,$M182,TRUE))*$D182+($K182="Steady Growth")*(AND(ED$6&gt;=$F182,ED$6&lt;=$H182)*((ED$6-$F182+1)/($J182*($J182+1)/2)*$D182))+($K182="custom")*CustCF!DX182</f>
        <v>0</v>
      </c>
      <c r="EE182" s="95">
        <f>($K182="Bell Curve")*(_xlfn.NORM.DIST(AND(EE$6&gt;=$F182,EE$6&lt;=$H182)*(EE$6-$F182+1),$J182/2,$M182,TRUE)-_xlfn.NORM.DIST(AND(EE$6&gt;=$F182,EE$6&lt;=$H182)*(ED$6-$F182+1),$J182/2,$M182,TRUE))/(1-2*_xlfn.NORM.DIST(0,$J182/2,$M182,TRUE))*$D182+($K182="Steady Growth")*(AND(EE$6&gt;=$F182,EE$6&lt;=$H182)*((EE$6-$F182+1)/($J182*($J182+1)/2)*$D182))+($K182="custom")*CustCF!DY182</f>
        <v>0</v>
      </c>
      <c r="EF182" s="95">
        <f>($K182="Bell Curve")*(_xlfn.NORM.DIST(AND(EF$6&gt;=$F182,EF$6&lt;=$H182)*(EF$6-$F182+1),$J182/2,$M182,TRUE)-_xlfn.NORM.DIST(AND(EF$6&gt;=$F182,EF$6&lt;=$H182)*(EE$6-$F182+1),$J182/2,$M182,TRUE))/(1-2*_xlfn.NORM.DIST(0,$J182/2,$M182,TRUE))*$D182+($K182="Steady Growth")*(AND(EF$6&gt;=$F182,EF$6&lt;=$H182)*((EF$6-$F182+1)/($J182*($J182+1)/2)*$D182))+($K182="custom")*CustCF!DZ182</f>
        <v>0</v>
      </c>
      <c r="EG182" s="95">
        <f>($K182="Bell Curve")*(_xlfn.NORM.DIST(AND(EG$6&gt;=$F182,EG$6&lt;=$H182)*(EG$6-$F182+1),$J182/2,$M182,TRUE)-_xlfn.NORM.DIST(AND(EG$6&gt;=$F182,EG$6&lt;=$H182)*(EF$6-$F182+1),$J182/2,$M182,TRUE))/(1-2*_xlfn.NORM.DIST(0,$J182/2,$M182,TRUE))*$D182+($K182="Steady Growth")*(AND(EG$6&gt;=$F182,EG$6&lt;=$H182)*((EG$6-$F182+1)/($J182*($J182+1)/2)*$D182))+($K182="custom")*CustCF!EA182</f>
        <v>0</v>
      </c>
      <c r="EH182" s="95">
        <f>($K182="Bell Curve")*(_xlfn.NORM.DIST(AND(EH$6&gt;=$F182,EH$6&lt;=$H182)*(EH$6-$F182+1),$J182/2,$M182,TRUE)-_xlfn.NORM.DIST(AND(EH$6&gt;=$F182,EH$6&lt;=$H182)*(EG$6-$F182+1),$J182/2,$M182,TRUE))/(1-2*_xlfn.NORM.DIST(0,$J182/2,$M182,TRUE))*$D182+($K182="Steady Growth")*(AND(EH$6&gt;=$F182,EH$6&lt;=$H182)*((EH$6-$F182+1)/($J182*($J182+1)/2)*$D182))+($K182="custom")*CustCF!EB182</f>
        <v>0</v>
      </c>
      <c r="EI182" s="95">
        <f>($K182="Bell Curve")*(_xlfn.NORM.DIST(AND(EI$6&gt;=$F182,EI$6&lt;=$H182)*(EI$6-$F182+1),$J182/2,$M182,TRUE)-_xlfn.NORM.DIST(AND(EI$6&gt;=$F182,EI$6&lt;=$H182)*(EH$6-$F182+1),$J182/2,$M182,TRUE))/(1-2*_xlfn.NORM.DIST(0,$J182/2,$M182,TRUE))*$D182+($K182="Steady Growth")*(AND(EI$6&gt;=$F182,EI$6&lt;=$H182)*((EI$6-$F182+1)/($J182*($J182+1)/2)*$D182))+($K182="custom")*CustCF!EC182</f>
        <v>0</v>
      </c>
      <c r="EJ182" s="95">
        <f>($K182="Bell Curve")*(_xlfn.NORM.DIST(AND(EJ$6&gt;=$F182,EJ$6&lt;=$H182)*(EJ$6-$F182+1),$J182/2,$M182,TRUE)-_xlfn.NORM.DIST(AND(EJ$6&gt;=$F182,EJ$6&lt;=$H182)*(EI$6-$F182+1),$J182/2,$M182,TRUE))/(1-2*_xlfn.NORM.DIST(0,$J182/2,$M182,TRUE))*$D182+($K182="Steady Growth")*(AND(EJ$6&gt;=$F182,EJ$6&lt;=$H182)*((EJ$6-$F182+1)/($J182*($J182+1)/2)*$D182))+($K182="custom")*CustCF!ED182</f>
        <v>0</v>
      </c>
      <c r="EK182" s="95">
        <f>($K182="Bell Curve")*(_xlfn.NORM.DIST(AND(EK$6&gt;=$F182,EK$6&lt;=$H182)*(EK$6-$F182+1),$J182/2,$M182,TRUE)-_xlfn.NORM.DIST(AND(EK$6&gt;=$F182,EK$6&lt;=$H182)*(EJ$6-$F182+1),$J182/2,$M182,TRUE))/(1-2*_xlfn.NORM.DIST(0,$J182/2,$M182,TRUE))*$D182+($K182="Steady Growth")*(AND(EK$6&gt;=$F182,EK$6&lt;=$H182)*((EK$6-$F182+1)/($J182*($J182+1)/2)*$D182))+($K182="custom")*CustCF!EE182</f>
        <v>0</v>
      </c>
      <c r="EL182" s="95">
        <f>($K182="Bell Curve")*(_xlfn.NORM.DIST(AND(EL$6&gt;=$F182,EL$6&lt;=$H182)*(EL$6-$F182+1),$J182/2,$M182,TRUE)-_xlfn.NORM.DIST(AND(EL$6&gt;=$F182,EL$6&lt;=$H182)*(EK$6-$F182+1),$J182/2,$M182,TRUE))/(1-2*_xlfn.NORM.DIST(0,$J182/2,$M182,TRUE))*$D182+($K182="Steady Growth")*(AND(EL$6&gt;=$F182,EL$6&lt;=$H182)*((EL$6-$F182+1)/($J182*($J182+1)/2)*$D182))+($K182="custom")*CustCF!EF182</f>
        <v>0</v>
      </c>
      <c r="EM182" s="95">
        <f>($K182="Bell Curve")*(_xlfn.NORM.DIST(AND(EM$6&gt;=$F182,EM$6&lt;=$H182)*(EM$6-$F182+1),$J182/2,$M182,TRUE)-_xlfn.NORM.DIST(AND(EM$6&gt;=$F182,EM$6&lt;=$H182)*(EL$6-$F182+1),$J182/2,$M182,TRUE))/(1-2*_xlfn.NORM.DIST(0,$J182/2,$M182,TRUE))*$D182+($K182="Steady Growth")*(AND(EM$6&gt;=$F182,EM$6&lt;=$H182)*((EM$6-$F182+1)/($J182*($J182+1)/2)*$D182))+($K182="custom")*CustCF!EG182</f>
        <v>0</v>
      </c>
      <c r="EN182" s="95">
        <f>($K182="Bell Curve")*(_xlfn.NORM.DIST(AND(EN$6&gt;=$F182,EN$6&lt;=$H182)*(EN$6-$F182+1),$J182/2,$M182,TRUE)-_xlfn.NORM.DIST(AND(EN$6&gt;=$F182,EN$6&lt;=$H182)*(EM$6-$F182+1),$J182/2,$M182,TRUE))/(1-2*_xlfn.NORM.DIST(0,$J182/2,$M182,TRUE))*$D182+($K182="Steady Growth")*(AND(EN$6&gt;=$F182,EN$6&lt;=$H182)*((EN$6-$F182+1)/($J182*($J182+1)/2)*$D182))+($K182="custom")*CustCF!EH182</f>
        <v>0</v>
      </c>
      <c r="EO182" s="95">
        <f>($K182="Bell Curve")*(_xlfn.NORM.DIST(AND(EO$6&gt;=$F182,EO$6&lt;=$H182)*(EO$6-$F182+1),$J182/2,$M182,TRUE)-_xlfn.NORM.DIST(AND(EO$6&gt;=$F182,EO$6&lt;=$H182)*(EN$6-$F182+1),$J182/2,$M182,TRUE))/(1-2*_xlfn.NORM.DIST(0,$J182/2,$M182,TRUE))*$D182+($K182="Steady Growth")*(AND(EO$6&gt;=$F182,EO$6&lt;=$H182)*((EO$6-$F182+1)/($J182*($J182+1)/2)*$D182))+($K182="custom")*CustCF!EI182</f>
        <v>0</v>
      </c>
      <c r="EP182" s="95">
        <f>($K182="Bell Curve")*(_xlfn.NORM.DIST(AND(EP$6&gt;=$F182,EP$6&lt;=$H182)*(EP$6-$F182+1),$J182/2,$M182,TRUE)-_xlfn.NORM.DIST(AND(EP$6&gt;=$F182,EP$6&lt;=$H182)*(EO$6-$F182+1),$J182/2,$M182,TRUE))/(1-2*_xlfn.NORM.DIST(0,$J182/2,$M182,TRUE))*$D182+($K182="Steady Growth")*(AND(EP$6&gt;=$F182,EP$6&lt;=$H182)*((EP$6-$F182+1)/($J182*($J182+1)/2)*$D182))+($K182="custom")*CustCF!EJ182</f>
        <v>0</v>
      </c>
      <c r="EQ182" s="95">
        <f>($K182="Bell Curve")*(_xlfn.NORM.DIST(AND(EQ$6&gt;=$F182,EQ$6&lt;=$H182)*(EQ$6-$F182+1),$J182/2,$M182,TRUE)-_xlfn.NORM.DIST(AND(EQ$6&gt;=$F182,EQ$6&lt;=$H182)*(EP$6-$F182+1),$J182/2,$M182,TRUE))/(1-2*_xlfn.NORM.DIST(0,$J182/2,$M182,TRUE))*$D182+($K182="Steady Growth")*(AND(EQ$6&gt;=$F182,EQ$6&lt;=$H182)*((EQ$6-$F182+1)/($J182*($J182+1)/2)*$D182))+($K182="custom")*CustCF!EK182</f>
        <v>0</v>
      </c>
      <c r="ER182" s="95">
        <f>($K182="Bell Curve")*(_xlfn.NORM.DIST(AND(ER$6&gt;=$F182,ER$6&lt;=$H182)*(ER$6-$F182+1),$J182/2,$M182,TRUE)-_xlfn.NORM.DIST(AND(ER$6&gt;=$F182,ER$6&lt;=$H182)*(EQ$6-$F182+1),$J182/2,$M182,TRUE))/(1-2*_xlfn.NORM.DIST(0,$J182/2,$M182,TRUE))*$D182+($K182="Steady Growth")*(AND(ER$6&gt;=$F182,ER$6&lt;=$H182)*((ER$6-$F182+1)/($J182*($J182+1)/2)*$D182))+($K182="custom")*CustCF!EL182</f>
        <v>0</v>
      </c>
      <c r="ES182" s="95">
        <f>($K182="Bell Curve")*(_xlfn.NORM.DIST(AND(ES$6&gt;=$F182,ES$6&lt;=$H182)*(ES$6-$F182+1),$J182/2,$M182,TRUE)-_xlfn.NORM.DIST(AND(ES$6&gt;=$F182,ES$6&lt;=$H182)*(ER$6-$F182+1),$J182/2,$M182,TRUE))/(1-2*_xlfn.NORM.DIST(0,$J182/2,$M182,TRUE))*$D182+($K182="Steady Growth")*(AND(ES$6&gt;=$F182,ES$6&lt;=$H182)*((ES$6-$F182+1)/($J182*($J182+1)/2)*$D182))+($K182="custom")*CustCF!EM182</f>
        <v>0</v>
      </c>
      <c r="ET182" s="95">
        <f>($K182="Bell Curve")*(_xlfn.NORM.DIST(AND(ET$6&gt;=$F182,ET$6&lt;=$H182)*(ET$6-$F182+1),$J182/2,$M182,TRUE)-_xlfn.NORM.DIST(AND(ET$6&gt;=$F182,ET$6&lt;=$H182)*(ES$6-$F182+1),$J182/2,$M182,TRUE))/(1-2*_xlfn.NORM.DIST(0,$J182/2,$M182,TRUE))*$D182+($K182="Steady Growth")*(AND(ET$6&gt;=$F182,ET$6&lt;=$H182)*((ET$6-$F182+1)/($J182*($J182+1)/2)*$D182))+($K182="custom")*CustCF!EN182</f>
        <v>0</v>
      </c>
      <c r="EU182" s="95">
        <f>($K182="Bell Curve")*(_xlfn.NORM.DIST(AND(EU$6&gt;=$F182,EU$6&lt;=$H182)*(EU$6-$F182+1),$J182/2,$M182,TRUE)-_xlfn.NORM.DIST(AND(EU$6&gt;=$F182,EU$6&lt;=$H182)*(ET$6-$F182+1),$J182/2,$M182,TRUE))/(1-2*_xlfn.NORM.DIST(0,$J182/2,$M182,TRUE))*$D182+($K182="Steady Growth")*(AND(EU$6&gt;=$F182,EU$6&lt;=$H182)*((EU$6-$F182+1)/($J182*($J182+1)/2)*$D182))+($K182="custom")*CustCF!EO182</f>
        <v>0</v>
      </c>
      <c r="EV182" s="95">
        <f>($K182="Bell Curve")*(_xlfn.NORM.DIST(AND(EV$6&gt;=$F182,EV$6&lt;=$H182)*(EV$6-$F182+1),$J182/2,$M182,TRUE)-_xlfn.NORM.DIST(AND(EV$6&gt;=$F182,EV$6&lt;=$H182)*(EU$6-$F182+1),$J182/2,$M182,TRUE))/(1-2*_xlfn.NORM.DIST(0,$J182/2,$M182,TRUE))*$D182+($K182="Steady Growth")*(AND(EV$6&gt;=$F182,EV$6&lt;=$H182)*((EV$6-$F182+1)/($J182*($J182+1)/2)*$D182))+($K182="custom")*CustCF!EP182</f>
        <v>0</v>
      </c>
      <c r="EW182" s="95">
        <f>($K182="Bell Curve")*(_xlfn.NORM.DIST(AND(EW$6&gt;=$F182,EW$6&lt;=$H182)*(EW$6-$F182+1),$J182/2,$M182,TRUE)-_xlfn.NORM.DIST(AND(EW$6&gt;=$F182,EW$6&lt;=$H182)*(EV$6-$F182+1),$J182/2,$M182,TRUE))/(1-2*_xlfn.NORM.DIST(0,$J182/2,$M182,TRUE))*$D182+($K182="Steady Growth")*(AND(EW$6&gt;=$F182,EW$6&lt;=$H182)*((EW$6-$F182+1)/($J182*($J182+1)/2)*$D182))+($K182="custom")*CustCF!EQ182</f>
        <v>0</v>
      </c>
      <c r="EX182" s="95">
        <f>($K182="Bell Curve")*(_xlfn.NORM.DIST(AND(EX$6&gt;=$F182,EX$6&lt;=$H182)*(EX$6-$F182+1),$J182/2,$M182,TRUE)-_xlfn.NORM.DIST(AND(EX$6&gt;=$F182,EX$6&lt;=$H182)*(EW$6-$F182+1),$J182/2,$M182,TRUE))/(1-2*_xlfn.NORM.DIST(0,$J182/2,$M182,TRUE))*$D182+($K182="Steady Growth")*(AND(EX$6&gt;=$F182,EX$6&lt;=$H182)*((EX$6-$F182+1)/($J182*($J182+1)/2)*$D182))+($K182="custom")*CustCF!ER182</f>
        <v>0</v>
      </c>
      <c r="EY182" s="95">
        <f>($K182="Bell Curve")*(_xlfn.NORM.DIST(AND(EY$6&gt;=$F182,EY$6&lt;=$H182)*(EY$6-$F182+1),$J182/2,$M182,TRUE)-_xlfn.NORM.DIST(AND(EY$6&gt;=$F182,EY$6&lt;=$H182)*(EX$6-$F182+1),$J182/2,$M182,TRUE))/(1-2*_xlfn.NORM.DIST(0,$J182/2,$M182,TRUE))*$D182+($K182="Steady Growth")*(AND(EY$6&gt;=$F182,EY$6&lt;=$H182)*((EY$6-$F182+1)/($J182*($J182+1)/2)*$D182))+($K182="custom")*CustCF!ES182</f>
        <v>0</v>
      </c>
      <c r="EZ182" s="95">
        <f>($K182="Bell Curve")*(_xlfn.NORM.DIST(AND(EZ$6&gt;=$F182,EZ$6&lt;=$H182)*(EZ$6-$F182+1),$J182/2,$M182,TRUE)-_xlfn.NORM.DIST(AND(EZ$6&gt;=$F182,EZ$6&lt;=$H182)*(EY$6-$F182+1),$J182/2,$M182,TRUE))/(1-2*_xlfn.NORM.DIST(0,$J182/2,$M182,TRUE))*$D182+($K182="Steady Growth")*(AND(EZ$6&gt;=$F182,EZ$6&lt;=$H182)*((EZ$6-$F182+1)/($J182*($J182+1)/2)*$D182))+($K182="custom")*CustCF!ET182</f>
        <v>0</v>
      </c>
      <c r="FA182" s="95">
        <f>($K182="Bell Curve")*(_xlfn.NORM.DIST(AND(FA$6&gt;=$F182,FA$6&lt;=$H182)*(FA$6-$F182+1),$J182/2,$M182,TRUE)-_xlfn.NORM.DIST(AND(FA$6&gt;=$F182,FA$6&lt;=$H182)*(EZ$6-$F182+1),$J182/2,$M182,TRUE))/(1-2*_xlfn.NORM.DIST(0,$J182/2,$M182,TRUE))*$D182+($K182="Steady Growth")*(AND(FA$6&gt;=$F182,FA$6&lt;=$H182)*((FA$6-$F182+1)/($J182*($J182+1)/2)*$D182))+($K182="custom")*CustCF!EU182</f>
        <v>0</v>
      </c>
      <c r="FB182" s="95">
        <f>($K182="Bell Curve")*(_xlfn.NORM.DIST(AND(FB$6&gt;=$F182,FB$6&lt;=$H182)*(FB$6-$F182+1),$J182/2,$M182,TRUE)-_xlfn.NORM.DIST(AND(FB$6&gt;=$F182,FB$6&lt;=$H182)*(FA$6-$F182+1),$J182/2,$M182,TRUE))/(1-2*_xlfn.NORM.DIST(0,$J182/2,$M182,TRUE))*$D182+($K182="Steady Growth")*(AND(FB$6&gt;=$F182,FB$6&lt;=$H182)*((FB$6-$F182+1)/($J182*($J182+1)/2)*$D182))+($K182="custom")*CustCF!EV182</f>
        <v>0</v>
      </c>
      <c r="FC182" s="95">
        <f>($K182="Bell Curve")*(_xlfn.NORM.DIST(AND(FC$6&gt;=$F182,FC$6&lt;=$H182)*(FC$6-$F182+1),$J182/2,$M182,TRUE)-_xlfn.NORM.DIST(AND(FC$6&gt;=$F182,FC$6&lt;=$H182)*(FB$6-$F182+1),$J182/2,$M182,TRUE))/(1-2*_xlfn.NORM.DIST(0,$J182/2,$M182,TRUE))*$D182+($K182="Steady Growth")*(AND(FC$6&gt;=$F182,FC$6&lt;=$H182)*((FC$6-$F182+1)/($J182*($J182+1)/2)*$D182))+($K182="custom")*CustCF!EW182</f>
        <v>0</v>
      </c>
      <c r="FD182" s="95">
        <f>($K182="Bell Curve")*(_xlfn.NORM.DIST(AND(FD$6&gt;=$F182,FD$6&lt;=$H182)*(FD$6-$F182+1),$J182/2,$M182,TRUE)-_xlfn.NORM.DIST(AND(FD$6&gt;=$F182,FD$6&lt;=$H182)*(FC$6-$F182+1),$J182/2,$M182,TRUE))/(1-2*_xlfn.NORM.DIST(0,$J182/2,$M182,TRUE))*$D182+($K182="Steady Growth")*(AND(FD$6&gt;=$F182,FD$6&lt;=$H182)*((FD$6-$F182+1)/($J182*($J182+1)/2)*$D182))+($K182="custom")*CustCF!EX182</f>
        <v>0</v>
      </c>
      <c r="FE182" s="95">
        <f>($K182="Bell Curve")*(_xlfn.NORM.DIST(AND(FE$6&gt;=$F182,FE$6&lt;=$H182)*(FE$6-$F182+1),$J182/2,$M182,TRUE)-_xlfn.NORM.DIST(AND(FE$6&gt;=$F182,FE$6&lt;=$H182)*(FD$6-$F182+1),$J182/2,$M182,TRUE))/(1-2*_xlfn.NORM.DIST(0,$J182/2,$M182,TRUE))*$D182+($K182="Steady Growth")*(AND(FE$6&gt;=$F182,FE$6&lt;=$H182)*((FE$6-$F182+1)/($J182*($J182+1)/2)*$D182))+($K182="custom")*CustCF!EY182</f>
        <v>0</v>
      </c>
      <c r="FF182" s="95">
        <f>($K182="Bell Curve")*(_xlfn.NORM.DIST(AND(FF$6&gt;=$F182,FF$6&lt;=$H182)*(FF$6-$F182+1),$J182/2,$M182,TRUE)-_xlfn.NORM.DIST(AND(FF$6&gt;=$F182,FF$6&lt;=$H182)*(FE$6-$F182+1),$J182/2,$M182,TRUE))/(1-2*_xlfn.NORM.DIST(0,$J182/2,$M182,TRUE))*$D182+($K182="Steady Growth")*(AND(FF$6&gt;=$F182,FF$6&lt;=$H182)*((FF$6-$F182+1)/($J182*($J182+1)/2)*$D182))+($K182="custom")*CustCF!EZ182</f>
        <v>0</v>
      </c>
      <c r="FG182" s="95">
        <f>($K182="Bell Curve")*(_xlfn.NORM.DIST(AND(FG$6&gt;=$F182,FG$6&lt;=$H182)*(FG$6-$F182+1),$J182/2,$M182,TRUE)-_xlfn.NORM.DIST(AND(FG$6&gt;=$F182,FG$6&lt;=$H182)*(FF$6-$F182+1),$J182/2,$M182,TRUE))/(1-2*_xlfn.NORM.DIST(0,$J182/2,$M182,TRUE))*$D182+($K182="Steady Growth")*(AND(FG$6&gt;=$F182,FG$6&lt;=$H182)*((FG$6-$F182+1)/($J182*($J182+1)/2)*$D182))+($K182="custom")*CustCF!FA182</f>
        <v>0</v>
      </c>
      <c r="FH182" s="95">
        <f>($K182="Bell Curve")*(_xlfn.NORM.DIST(AND(FH$6&gt;=$F182,FH$6&lt;=$H182)*(FH$6-$F182+1),$J182/2,$M182,TRUE)-_xlfn.NORM.DIST(AND(FH$6&gt;=$F182,FH$6&lt;=$H182)*(FG$6-$F182+1),$J182/2,$M182,TRUE))/(1-2*_xlfn.NORM.DIST(0,$J182/2,$M182,TRUE))*$D182+($K182="Steady Growth")*(AND(FH$6&gt;=$F182,FH$6&lt;=$H182)*((FH$6-$F182+1)/($J182*($J182+1)/2)*$D182))+($K182="custom")*CustCF!FB182</f>
        <v>0</v>
      </c>
      <c r="FI182" s="95">
        <f>($K182="Bell Curve")*(_xlfn.NORM.DIST(AND(FI$6&gt;=$F182,FI$6&lt;=$H182)*(FI$6-$F182+1),$J182/2,$M182,TRUE)-_xlfn.NORM.DIST(AND(FI$6&gt;=$F182,FI$6&lt;=$H182)*(FH$6-$F182+1),$J182/2,$M182,TRUE))/(1-2*_xlfn.NORM.DIST(0,$J182/2,$M182,TRUE))*$D182+($K182="Steady Growth")*(AND(FI$6&gt;=$F182,FI$6&lt;=$H182)*((FI$6-$F182+1)/($J182*($J182+1)/2)*$D182))+($K182="custom")*CustCF!FC182</f>
        <v>0</v>
      </c>
      <c r="FJ182" s="95">
        <f>($K182="Bell Curve")*(_xlfn.NORM.DIST(AND(FJ$6&gt;=$F182,FJ$6&lt;=$H182)*(FJ$6-$F182+1),$J182/2,$M182,TRUE)-_xlfn.NORM.DIST(AND(FJ$6&gt;=$F182,FJ$6&lt;=$H182)*(FI$6-$F182+1),$J182/2,$M182,TRUE))/(1-2*_xlfn.NORM.DIST(0,$J182/2,$M182,TRUE))*$D182+($K182="Steady Growth")*(AND(FJ$6&gt;=$F182,FJ$6&lt;=$H182)*((FJ$6-$F182+1)/($J182*($J182+1)/2)*$D182))+($K182="custom")*CustCF!FD182</f>
        <v>0</v>
      </c>
      <c r="FK182" s="95">
        <f>($K182="Bell Curve")*(_xlfn.NORM.DIST(AND(FK$6&gt;=$F182,FK$6&lt;=$H182)*(FK$6-$F182+1),$J182/2,$M182,TRUE)-_xlfn.NORM.DIST(AND(FK$6&gt;=$F182,FK$6&lt;=$H182)*(FJ$6-$F182+1),$J182/2,$M182,TRUE))/(1-2*_xlfn.NORM.DIST(0,$J182/2,$M182,TRUE))*$D182+($K182="Steady Growth")*(AND(FK$6&gt;=$F182,FK$6&lt;=$H182)*((FK$6-$F182+1)/($J182*($J182+1)/2)*$D182))+($K182="custom")*CustCF!FE182</f>
        <v>0</v>
      </c>
      <c r="FL182" s="95">
        <f>($K182="Bell Curve")*(_xlfn.NORM.DIST(AND(FL$6&gt;=$F182,FL$6&lt;=$H182)*(FL$6-$F182+1),$J182/2,$M182,TRUE)-_xlfn.NORM.DIST(AND(FL$6&gt;=$F182,FL$6&lt;=$H182)*(FK$6-$F182+1),$J182/2,$M182,TRUE))/(1-2*_xlfn.NORM.DIST(0,$J182/2,$M182,TRUE))*$D182+($K182="Steady Growth")*(AND(FL$6&gt;=$F182,FL$6&lt;=$H182)*((FL$6-$F182+1)/($J182*($J182+1)/2)*$D182))+($K182="custom")*CustCF!FF182</f>
        <v>0</v>
      </c>
      <c r="FM182" s="95">
        <f>($K182="Bell Curve")*(_xlfn.NORM.DIST(AND(FM$6&gt;=$F182,FM$6&lt;=$H182)*(FM$6-$F182+1),$J182/2,$M182,TRUE)-_xlfn.NORM.DIST(AND(FM$6&gt;=$F182,FM$6&lt;=$H182)*(FL$6-$F182+1),$J182/2,$M182,TRUE))/(1-2*_xlfn.NORM.DIST(0,$J182/2,$M182,TRUE))*$D182+($K182="Steady Growth")*(AND(FM$6&gt;=$F182,FM$6&lt;=$H182)*((FM$6-$F182+1)/($J182*($J182+1)/2)*$D182))+($K182="custom")*CustCF!FG182</f>
        <v>0</v>
      </c>
      <c r="FN182" s="95">
        <f>($K182="Bell Curve")*(_xlfn.NORM.DIST(AND(FN$6&gt;=$F182,FN$6&lt;=$H182)*(FN$6-$F182+1),$J182/2,$M182,TRUE)-_xlfn.NORM.DIST(AND(FN$6&gt;=$F182,FN$6&lt;=$H182)*(FM$6-$F182+1),$J182/2,$M182,TRUE))/(1-2*_xlfn.NORM.DIST(0,$J182/2,$M182,TRUE))*$D182+($K182="Steady Growth")*(AND(FN$6&gt;=$F182,FN$6&lt;=$H182)*((FN$6-$F182+1)/($J182*($J182+1)/2)*$D182))+($K182="custom")*CustCF!FH182</f>
        <v>0</v>
      </c>
      <c r="FO182" s="95">
        <f>($K182="Bell Curve")*(_xlfn.NORM.DIST(AND(FO$6&gt;=$F182,FO$6&lt;=$H182)*(FO$6-$F182+1),$J182/2,$M182,TRUE)-_xlfn.NORM.DIST(AND(FO$6&gt;=$F182,FO$6&lt;=$H182)*(FN$6-$F182+1),$J182/2,$M182,TRUE))/(1-2*_xlfn.NORM.DIST(0,$J182/2,$M182,TRUE))*$D182+($K182="Steady Growth")*(AND(FO$6&gt;=$F182,FO$6&lt;=$H182)*((FO$6-$F182+1)/($J182*($J182+1)/2)*$D182))+($K182="custom")*CustCF!FI182</f>
        <v>0</v>
      </c>
      <c r="FP182" s="95">
        <f>($K182="Bell Curve")*(_xlfn.NORM.DIST(AND(FP$6&gt;=$F182,FP$6&lt;=$H182)*(FP$6-$F182+1),$J182/2,$M182,TRUE)-_xlfn.NORM.DIST(AND(FP$6&gt;=$F182,FP$6&lt;=$H182)*(FO$6-$F182+1),$J182/2,$M182,TRUE))/(1-2*_xlfn.NORM.DIST(0,$J182/2,$M182,TRUE))*$D182+($K182="Steady Growth")*(AND(FP$6&gt;=$F182,FP$6&lt;=$H182)*((FP$6-$F182+1)/($J182*($J182+1)/2)*$D182))+($K182="custom")*CustCF!FJ182</f>
        <v>0</v>
      </c>
      <c r="FQ182" s="95">
        <f>($K182="Bell Curve")*(_xlfn.NORM.DIST(AND(FQ$6&gt;=$F182,FQ$6&lt;=$H182)*(FQ$6-$F182+1),$J182/2,$M182,TRUE)-_xlfn.NORM.DIST(AND(FQ$6&gt;=$F182,FQ$6&lt;=$H182)*(FP$6-$F182+1),$J182/2,$M182,TRUE))/(1-2*_xlfn.NORM.DIST(0,$J182/2,$M182,TRUE))*$D182+($K182="Steady Growth")*(AND(FQ$6&gt;=$F182,FQ$6&lt;=$H182)*((FQ$6-$F182+1)/($J182*($J182+1)/2)*$D182))+($K182="custom")*CustCF!FK182</f>
        <v>0</v>
      </c>
      <c r="FR182" s="95">
        <f>($K182="Bell Curve")*(_xlfn.NORM.DIST(AND(FR$6&gt;=$F182,FR$6&lt;=$H182)*(FR$6-$F182+1),$J182/2,$M182,TRUE)-_xlfn.NORM.DIST(AND(FR$6&gt;=$F182,FR$6&lt;=$H182)*(FQ$6-$F182+1),$J182/2,$M182,TRUE))/(1-2*_xlfn.NORM.DIST(0,$J182/2,$M182,TRUE))*$D182+($K182="Steady Growth")*(AND(FR$6&gt;=$F182,FR$6&lt;=$H182)*((FR$6-$F182+1)/($J182*($J182+1)/2)*$D182))+($K182="custom")*CustCF!FL182</f>
        <v>0</v>
      </c>
      <c r="FS182" s="95">
        <f>($K182="Bell Curve")*(_xlfn.NORM.DIST(AND(FS$6&gt;=$F182,FS$6&lt;=$H182)*(FS$6-$F182+1),$J182/2,$M182,TRUE)-_xlfn.NORM.DIST(AND(FS$6&gt;=$F182,FS$6&lt;=$H182)*(FR$6-$F182+1),$J182/2,$M182,TRUE))/(1-2*_xlfn.NORM.DIST(0,$J182/2,$M182,TRUE))*$D182+($K182="Steady Growth")*(AND(FS$6&gt;=$F182,FS$6&lt;=$H182)*((FS$6-$F182+1)/($J182*($J182+1)/2)*$D182))+($K182="custom")*CustCF!FM182</f>
        <v>0</v>
      </c>
      <c r="FT182" s="95">
        <f>($K182="Bell Curve")*(_xlfn.NORM.DIST(AND(FT$6&gt;=$F182,FT$6&lt;=$H182)*(FT$6-$F182+1),$J182/2,$M182,TRUE)-_xlfn.NORM.DIST(AND(FT$6&gt;=$F182,FT$6&lt;=$H182)*(FS$6-$F182+1),$J182/2,$M182,TRUE))/(1-2*_xlfn.NORM.DIST(0,$J182/2,$M182,TRUE))*$D182+($K182="Steady Growth")*(AND(FT$6&gt;=$F182,FT$6&lt;=$H182)*((FT$6-$F182+1)/($J182*($J182+1)/2)*$D182))+($K182="custom")*CustCF!FN182</f>
        <v>0</v>
      </c>
      <c r="FU182" s="95">
        <f>($K182="Bell Curve")*(_xlfn.NORM.DIST(AND(FU$6&gt;=$F182,FU$6&lt;=$H182)*(FU$6-$F182+1),$J182/2,$M182,TRUE)-_xlfn.NORM.DIST(AND(FU$6&gt;=$F182,FU$6&lt;=$H182)*(FT$6-$F182+1),$J182/2,$M182,TRUE))/(1-2*_xlfn.NORM.DIST(0,$J182/2,$M182,TRUE))*$D182+($K182="Steady Growth")*(AND(FU$6&gt;=$F182,FU$6&lt;=$H182)*((FU$6-$F182+1)/($J182*($J182+1)/2)*$D182))+($K182="custom")*CustCF!FO182</f>
        <v>0</v>
      </c>
      <c r="FV182" s="95">
        <f>($K182="Bell Curve")*(_xlfn.NORM.DIST(AND(FV$6&gt;=$F182,FV$6&lt;=$H182)*(FV$6-$F182+1),$J182/2,$M182,TRUE)-_xlfn.NORM.DIST(AND(FV$6&gt;=$F182,FV$6&lt;=$H182)*(FU$6-$F182+1),$J182/2,$M182,TRUE))/(1-2*_xlfn.NORM.DIST(0,$J182/2,$M182,TRUE))*$D182+($K182="Steady Growth")*(AND(FV$6&gt;=$F182,FV$6&lt;=$H182)*((FV$6-$F182+1)/($J182*($J182+1)/2)*$D182))+($K182="custom")*CustCF!FP182</f>
        <v>0</v>
      </c>
      <c r="FW182" s="95">
        <f>($K182="Bell Curve")*(_xlfn.NORM.DIST(AND(FW$6&gt;=$F182,FW$6&lt;=$H182)*(FW$6-$F182+1),$J182/2,$M182,TRUE)-_xlfn.NORM.DIST(AND(FW$6&gt;=$F182,FW$6&lt;=$H182)*(FV$6-$F182+1),$J182/2,$M182,TRUE))/(1-2*_xlfn.NORM.DIST(0,$J182/2,$M182,TRUE))*$D182+($K182="Steady Growth")*(AND(FW$6&gt;=$F182,FW$6&lt;=$H182)*((FW$6-$F182+1)/($J182*($J182+1)/2)*$D182))+($K182="custom")*CustCF!FQ182</f>
        <v>0</v>
      </c>
      <c r="FX182" s="95">
        <f>($K182="Bell Curve")*(_xlfn.NORM.DIST(AND(FX$6&gt;=$F182,FX$6&lt;=$H182)*(FX$6-$F182+1),$J182/2,$M182,TRUE)-_xlfn.NORM.DIST(AND(FX$6&gt;=$F182,FX$6&lt;=$H182)*(FW$6-$F182+1),$J182/2,$M182,TRUE))/(1-2*_xlfn.NORM.DIST(0,$J182/2,$M182,TRUE))*$D182+($K182="Steady Growth")*(AND(FX$6&gt;=$F182,FX$6&lt;=$H182)*((FX$6-$F182+1)/($J182*($J182+1)/2)*$D182))+($K182="custom")*CustCF!FR182</f>
        <v>0</v>
      </c>
      <c r="FY182" s="95">
        <f>($K182="Bell Curve")*(_xlfn.NORM.DIST(AND(FY$6&gt;=$F182,FY$6&lt;=$H182)*(FY$6-$F182+1),$J182/2,$M182,TRUE)-_xlfn.NORM.DIST(AND(FY$6&gt;=$F182,FY$6&lt;=$H182)*(FX$6-$F182+1),$J182/2,$M182,TRUE))/(1-2*_xlfn.NORM.DIST(0,$J182/2,$M182,TRUE))*$D182+($K182="Steady Growth")*(AND(FY$6&gt;=$F182,FY$6&lt;=$H182)*((FY$6-$F182+1)/($J182*($J182+1)/2)*$D182))+($K182="custom")*CustCF!FS182</f>
        <v>0</v>
      </c>
      <c r="FZ182" s="95">
        <f>($K182="Bell Curve")*(_xlfn.NORM.DIST(AND(FZ$6&gt;=$F182,FZ$6&lt;=$H182)*(FZ$6-$F182+1),$J182/2,$M182,TRUE)-_xlfn.NORM.DIST(AND(FZ$6&gt;=$F182,FZ$6&lt;=$H182)*(FY$6-$F182+1),$J182/2,$M182,TRUE))/(1-2*_xlfn.NORM.DIST(0,$J182/2,$M182,TRUE))*$D182+($K182="Steady Growth")*(AND(FZ$6&gt;=$F182,FZ$6&lt;=$H182)*((FZ$6-$F182+1)/($J182*($J182+1)/2)*$D182))+($K182="custom")*CustCF!FT182</f>
        <v>0</v>
      </c>
      <c r="GA182" s="95">
        <f>($K182="Bell Curve")*(_xlfn.NORM.DIST(AND(GA$6&gt;=$F182,GA$6&lt;=$H182)*(GA$6-$F182+1),$J182/2,$M182,TRUE)-_xlfn.NORM.DIST(AND(GA$6&gt;=$F182,GA$6&lt;=$H182)*(FZ$6-$F182+1),$J182/2,$M182,TRUE))/(1-2*_xlfn.NORM.DIST(0,$J182/2,$M182,TRUE))*$D182+($K182="Steady Growth")*(AND(GA$6&gt;=$F182,GA$6&lt;=$H182)*((GA$6-$F182+1)/($J182*($J182+1)/2)*$D182))+($K182="custom")*CustCF!FU182</f>
        <v>0</v>
      </c>
      <c r="GB182" s="95">
        <f>($K182="Bell Curve")*(_xlfn.NORM.DIST(AND(GB$6&gt;=$F182,GB$6&lt;=$H182)*(GB$6-$F182+1),$J182/2,$M182,TRUE)-_xlfn.NORM.DIST(AND(GB$6&gt;=$F182,GB$6&lt;=$H182)*(GA$6-$F182+1),$J182/2,$M182,TRUE))/(1-2*_xlfn.NORM.DIST(0,$J182/2,$M182,TRUE))*$D182+($K182="Steady Growth")*(AND(GB$6&gt;=$F182,GB$6&lt;=$H182)*((GB$6-$F182+1)/($J182*($J182+1)/2)*$D182))+($K182="custom")*CustCF!FV182</f>
        <v>0</v>
      </c>
      <c r="GC182" s="95">
        <f>($K182="Bell Curve")*(_xlfn.NORM.DIST(AND(GC$6&gt;=$F182,GC$6&lt;=$H182)*(GC$6-$F182+1),$J182/2,$M182,TRUE)-_xlfn.NORM.DIST(AND(GC$6&gt;=$F182,GC$6&lt;=$H182)*(GB$6-$F182+1),$J182/2,$M182,TRUE))/(1-2*_xlfn.NORM.DIST(0,$J182/2,$M182,TRUE))*$D182+($K182="Steady Growth")*(AND(GC$6&gt;=$F182,GC$6&lt;=$H182)*((GC$6-$F182+1)/($J182*($J182+1)/2)*$D182))+($K182="custom")*CustCF!FW182</f>
        <v>0</v>
      </c>
      <c r="GD182" s="95">
        <f>($K182="Bell Curve")*(_xlfn.NORM.DIST(AND(GD$6&gt;=$F182,GD$6&lt;=$H182)*(GD$6-$F182+1),$J182/2,$M182,TRUE)-_xlfn.NORM.DIST(AND(GD$6&gt;=$F182,GD$6&lt;=$H182)*(GC$6-$F182+1),$J182/2,$M182,TRUE))/(1-2*_xlfn.NORM.DIST(0,$J182/2,$M182,TRUE))*$D182+($K182="Steady Growth")*(AND(GD$6&gt;=$F182,GD$6&lt;=$H182)*((GD$6-$F182+1)/($J182*($J182+1)/2)*$D182))+($K182="custom")*CustCF!FX182</f>
        <v>0</v>
      </c>
      <c r="GE182" s="95">
        <f>($K182="Bell Curve")*(_xlfn.NORM.DIST(AND(GE$6&gt;=$F182,GE$6&lt;=$H182)*(GE$6-$F182+1),$J182/2,$M182,TRUE)-_xlfn.NORM.DIST(AND(GE$6&gt;=$F182,GE$6&lt;=$H182)*(GD$6-$F182+1),$J182/2,$M182,TRUE))/(1-2*_xlfn.NORM.DIST(0,$J182/2,$M182,TRUE))*$D182+($K182="Steady Growth")*(AND(GE$6&gt;=$F182,GE$6&lt;=$H182)*((GE$6-$F182+1)/($J182*($J182+1)/2)*$D182))+($K182="custom")*CustCF!FY182</f>
        <v>0</v>
      </c>
      <c r="GF182" s="95">
        <f>($K182="Bell Curve")*(_xlfn.NORM.DIST(AND(GF$6&gt;=$F182,GF$6&lt;=$H182)*(GF$6-$F182+1),$J182/2,$M182,TRUE)-_xlfn.NORM.DIST(AND(GF$6&gt;=$F182,GF$6&lt;=$H182)*(GE$6-$F182+1),$J182/2,$M182,TRUE))/(1-2*_xlfn.NORM.DIST(0,$J182/2,$M182,TRUE))*$D182+($K182="Steady Growth")*(AND(GF$6&gt;=$F182,GF$6&lt;=$H182)*((GF$6-$F182+1)/($J182*($J182+1)/2)*$D182))+($K182="custom")*CustCF!FZ182</f>
        <v>0</v>
      </c>
      <c r="GG182" s="95">
        <f>($K182="Bell Curve")*(_xlfn.NORM.DIST(AND(GG$6&gt;=$F182,GG$6&lt;=$H182)*(GG$6-$F182+1),$J182/2,$M182,TRUE)-_xlfn.NORM.DIST(AND(GG$6&gt;=$F182,GG$6&lt;=$H182)*(GF$6-$F182+1),$J182/2,$M182,TRUE))/(1-2*_xlfn.NORM.DIST(0,$J182/2,$M182,TRUE))*$D182+($K182="Steady Growth")*(AND(GG$6&gt;=$F182,GG$6&lt;=$H182)*((GG$6-$F182+1)/($J182*($J182+1)/2)*$D182))+($K182="custom")*CustCF!GA182</f>
        <v>0</v>
      </c>
      <c r="GH182" s="95">
        <f>($K182="Bell Curve")*(_xlfn.NORM.DIST(AND(GH$6&gt;=$F182,GH$6&lt;=$H182)*(GH$6-$F182+1),$J182/2,$M182,TRUE)-_xlfn.NORM.DIST(AND(GH$6&gt;=$F182,GH$6&lt;=$H182)*(GG$6-$F182+1),$J182/2,$M182,TRUE))/(1-2*_xlfn.NORM.DIST(0,$J182/2,$M182,TRUE))*$D182+($K182="Steady Growth")*(AND(GH$6&gt;=$F182,GH$6&lt;=$H182)*((GH$6-$F182+1)/($J182*($J182+1)/2)*$D182))+($K182="custom")*CustCF!GB182</f>
        <v>0</v>
      </c>
      <c r="GI182" s="95">
        <f>($K182="Bell Curve")*(_xlfn.NORM.DIST(AND(GI$6&gt;=$F182,GI$6&lt;=$H182)*(GI$6-$F182+1),$J182/2,$M182,TRUE)-_xlfn.NORM.DIST(AND(GI$6&gt;=$F182,GI$6&lt;=$H182)*(GH$6-$F182+1),$J182/2,$M182,TRUE))/(1-2*_xlfn.NORM.DIST(0,$J182/2,$M182,TRUE))*$D182+($K182="Steady Growth")*(AND(GI$6&gt;=$F182,GI$6&lt;=$H182)*((GI$6-$F182+1)/($J182*($J182+1)/2)*$D182))+($K182="custom")*CustCF!GC182</f>
        <v>0</v>
      </c>
      <c r="GJ182" s="95">
        <f>($K182="Bell Curve")*(_xlfn.NORM.DIST(AND(GJ$6&gt;=$F182,GJ$6&lt;=$H182)*(GJ$6-$F182+1),$J182/2,$M182,TRUE)-_xlfn.NORM.DIST(AND(GJ$6&gt;=$F182,GJ$6&lt;=$H182)*(GI$6-$F182+1),$J182/2,$M182,TRUE))/(1-2*_xlfn.NORM.DIST(0,$J182/2,$M182,TRUE))*$D182+($K182="Steady Growth")*(AND(GJ$6&gt;=$F182,GJ$6&lt;=$H182)*((GJ$6-$F182+1)/($J182*($J182+1)/2)*$D182))+($K182="custom")*CustCF!GD182</f>
        <v>0</v>
      </c>
      <c r="GK182" s="95">
        <f>($K182="Bell Curve")*(_xlfn.NORM.DIST(AND(GK$6&gt;=$F182,GK$6&lt;=$H182)*(GK$6-$F182+1),$J182/2,$M182,TRUE)-_xlfn.NORM.DIST(AND(GK$6&gt;=$F182,GK$6&lt;=$H182)*(GJ$6-$F182+1),$J182/2,$M182,TRUE))/(1-2*_xlfn.NORM.DIST(0,$J182/2,$M182,TRUE))*$D182+($K182="Steady Growth")*(AND(GK$6&gt;=$F182,GK$6&lt;=$H182)*((GK$6-$F182+1)/($J182*($J182+1)/2)*$D182))+($K182="custom")*CustCF!GE182</f>
        <v>0</v>
      </c>
      <c r="GL182" s="95">
        <f>($K182="Bell Curve")*(_xlfn.NORM.DIST(AND(GL$6&gt;=$F182,GL$6&lt;=$H182)*(GL$6-$F182+1),$J182/2,$M182,TRUE)-_xlfn.NORM.DIST(AND(GL$6&gt;=$F182,GL$6&lt;=$H182)*(GK$6-$F182+1),$J182/2,$M182,TRUE))/(1-2*_xlfn.NORM.DIST(0,$J182/2,$M182,TRUE))*$D182+($K182="Steady Growth")*(AND(GL$6&gt;=$F182,GL$6&lt;=$H182)*((GL$6-$F182+1)/($J182*($J182+1)/2)*$D182))+($K182="custom")*CustCF!GF182</f>
        <v>0</v>
      </c>
      <c r="GM182" s="95">
        <f>($K182="Bell Curve")*(_xlfn.NORM.DIST(AND(GM$6&gt;=$F182,GM$6&lt;=$H182)*(GM$6-$F182+1),$J182/2,$M182,TRUE)-_xlfn.NORM.DIST(AND(GM$6&gt;=$F182,GM$6&lt;=$H182)*(GL$6-$F182+1),$J182/2,$M182,TRUE))/(1-2*_xlfn.NORM.DIST(0,$J182/2,$M182,TRUE))*$D182+($K182="Steady Growth")*(AND(GM$6&gt;=$F182,GM$6&lt;=$H182)*((GM$6-$F182+1)/($J182*($J182+1)/2)*$D182))+($K182="custom")*CustCF!GG182</f>
        <v>0</v>
      </c>
      <c r="GN182" s="268">
        <f>($K182="Bell Curve")*(_xlfn.NORM.DIST(AND(GN$6&gt;=$F182,GN$6&lt;=$H182)*(GN$6-$F182+1),$J182/2,$M182,TRUE)-_xlfn.NORM.DIST(AND(GN$6&gt;=$F182,GN$6&lt;=$H182)*(GM$6-$F182+1),$J182/2,$M182,TRUE))/(1-2*_xlfn.NORM.DIST(0,$J182/2,$M182,TRUE))*$D182+($K182="Steady Growth")*(AND(GN$6&gt;=$F182,GN$6&lt;=$H182)*((GN$6-$F182+1)/($J182*($J182+1)/2)*$D182))+($K182="custom")*CustCF!GH182</f>
        <v>0</v>
      </c>
      <c r="GO182" s="1"/>
      <c r="GP182" s="67"/>
    </row>
    <row r="183" spans="1:198" customFormat="1" hidden="1" outlineLevel="1" x14ac:dyDescent="0.75">
      <c r="A183" s="1"/>
      <c r="B183" s="1"/>
      <c r="C183" s="262">
        <f>Budget!AJ38</f>
        <v>0</v>
      </c>
      <c r="D183" s="19">
        <f>Budget!AK38</f>
        <v>0</v>
      </c>
      <c r="E183" s="19" t="str">
        <f t="shared" si="77"/>
        <v/>
      </c>
      <c r="F183" s="263">
        <v>0</v>
      </c>
      <c r="G183" s="257">
        <f>IF(L183="custom",CustCF!F183,INDEX($P$8:$EW$8,MATCH(F183,$P$6:$EW$6,0)))</f>
        <v>46053</v>
      </c>
      <c r="H183" s="263">
        <v>0</v>
      </c>
      <c r="I183" s="257">
        <f>IF(L183="custom",CustCF!G183,INDEX($P$8:$EW$8,MATCH(H183,$P$6:$EW$6,0)))</f>
        <v>46053</v>
      </c>
      <c r="J183" s="102">
        <f t="shared" si="78"/>
        <v>1</v>
      </c>
      <c r="K183" s="265" t="s">
        <v>116</v>
      </c>
      <c r="L183" s="266" t="s">
        <v>141</v>
      </c>
      <c r="M183" s="267">
        <f t="shared" si="79"/>
        <v>9</v>
      </c>
      <c r="N183" s="18">
        <f t="shared" si="70"/>
        <v>0</v>
      </c>
      <c r="O183" s="19"/>
      <c r="P183" s="95">
        <f>($K183="Bell Curve")*(_xlfn.NORM.DIST(AND(P$6&gt;=$F183,P$6&lt;=$H183)*(P$6-$F183+1),$J183/2,$M183,TRUE)-_xlfn.NORM.DIST(AND(P$6&gt;=$F183,P$6&lt;=$H183)*(O$6-$F183+1),$J183/2,$M183,TRUE))/(1-2*_xlfn.NORM.DIST(0,$J183/2,$M183,TRUE))*$D183+($K183="Steady Growth")*(AND(P$6&gt;=$F183,P$6&lt;=$H183)*((P$6-$F183+1)/($J183*($J183+1)/2)*$D183))+($K183="custom")*CustCF!J183</f>
        <v>0</v>
      </c>
      <c r="Q183" s="95">
        <f>($K183="Bell Curve")*(_xlfn.NORM.DIST(AND(Q$6&gt;=$F183,Q$6&lt;=$H183)*(Q$6-$F183+1),$J183/2,$M183,TRUE)-_xlfn.NORM.DIST(AND(Q$6&gt;=$F183,Q$6&lt;=$H183)*(P$6-$F183+1),$J183/2,$M183,TRUE))/(1-2*_xlfn.NORM.DIST(0,$J183/2,$M183,TRUE))*$D183+($K183="Steady Growth")*(AND(Q$6&gt;=$F183,Q$6&lt;=$H183)*((Q$6-$F183+1)/($J183*($J183+1)/2)*$D183))+($K183="custom")*CustCF!K183</f>
        <v>0</v>
      </c>
      <c r="R183" s="95">
        <f>($K183="Bell Curve")*(_xlfn.NORM.DIST(AND(R$6&gt;=$F183,R$6&lt;=$H183)*(R$6-$F183+1),$J183/2,$M183,TRUE)-_xlfn.NORM.DIST(AND(R$6&gt;=$F183,R$6&lt;=$H183)*(Q$6-$F183+1),$J183/2,$M183,TRUE))/(1-2*_xlfn.NORM.DIST(0,$J183/2,$M183,TRUE))*$D183+($K183="Steady Growth")*(AND(R$6&gt;=$F183,R$6&lt;=$H183)*((R$6-$F183+1)/($J183*($J183+1)/2)*$D183))+($K183="custom")*CustCF!L183</f>
        <v>0</v>
      </c>
      <c r="S183" s="95">
        <f>($K183="Bell Curve")*(_xlfn.NORM.DIST(AND(S$6&gt;=$F183,S$6&lt;=$H183)*(S$6-$F183+1),$J183/2,$M183,TRUE)-_xlfn.NORM.DIST(AND(S$6&gt;=$F183,S$6&lt;=$H183)*(R$6-$F183+1),$J183/2,$M183,TRUE))/(1-2*_xlfn.NORM.DIST(0,$J183/2,$M183,TRUE))*$D183+($K183="Steady Growth")*(AND(S$6&gt;=$F183,S$6&lt;=$H183)*((S$6-$F183+1)/($J183*($J183+1)/2)*$D183))+($K183="custom")*CustCF!M183</f>
        <v>0</v>
      </c>
      <c r="T183" s="95">
        <f>($K183="Bell Curve")*(_xlfn.NORM.DIST(AND(T$6&gt;=$F183,T$6&lt;=$H183)*(T$6-$F183+1),$J183/2,$M183,TRUE)-_xlfn.NORM.DIST(AND(T$6&gt;=$F183,T$6&lt;=$H183)*(S$6-$F183+1),$J183/2,$M183,TRUE))/(1-2*_xlfn.NORM.DIST(0,$J183/2,$M183,TRUE))*$D183+($K183="Steady Growth")*(AND(T$6&gt;=$F183,T$6&lt;=$H183)*((T$6-$F183+1)/($J183*($J183+1)/2)*$D183))+($K183="custom")*CustCF!N183</f>
        <v>0</v>
      </c>
      <c r="U183" s="95">
        <f>($K183="Bell Curve")*(_xlfn.NORM.DIST(AND(U$6&gt;=$F183,U$6&lt;=$H183)*(U$6-$F183+1),$J183/2,$M183,TRUE)-_xlfn.NORM.DIST(AND(U$6&gt;=$F183,U$6&lt;=$H183)*(T$6-$F183+1),$J183/2,$M183,TRUE))/(1-2*_xlfn.NORM.DIST(0,$J183/2,$M183,TRUE))*$D183+($K183="Steady Growth")*(AND(U$6&gt;=$F183,U$6&lt;=$H183)*((U$6-$F183+1)/($J183*($J183+1)/2)*$D183))+($K183="custom")*CustCF!O183</f>
        <v>0</v>
      </c>
      <c r="V183" s="95">
        <f>($K183="Bell Curve")*(_xlfn.NORM.DIST(AND(V$6&gt;=$F183,V$6&lt;=$H183)*(V$6-$F183+1),$J183/2,$M183,TRUE)-_xlfn.NORM.DIST(AND(V$6&gt;=$F183,V$6&lt;=$H183)*(U$6-$F183+1),$J183/2,$M183,TRUE))/(1-2*_xlfn.NORM.DIST(0,$J183/2,$M183,TRUE))*$D183+($K183="Steady Growth")*(AND(V$6&gt;=$F183,V$6&lt;=$H183)*((V$6-$F183+1)/($J183*($J183+1)/2)*$D183))+($K183="custom")*CustCF!P183</f>
        <v>0</v>
      </c>
      <c r="W183" s="95">
        <f>($K183="Bell Curve")*(_xlfn.NORM.DIST(AND(W$6&gt;=$F183,W$6&lt;=$H183)*(W$6-$F183+1),$J183/2,$M183,TRUE)-_xlfn.NORM.DIST(AND(W$6&gt;=$F183,W$6&lt;=$H183)*(V$6-$F183+1),$J183/2,$M183,TRUE))/(1-2*_xlfn.NORM.DIST(0,$J183/2,$M183,TRUE))*$D183+($K183="Steady Growth")*(AND(W$6&gt;=$F183,W$6&lt;=$H183)*((W$6-$F183+1)/($J183*($J183+1)/2)*$D183))+($K183="custom")*CustCF!Q183</f>
        <v>0</v>
      </c>
      <c r="X183" s="95">
        <f>($K183="Bell Curve")*(_xlfn.NORM.DIST(AND(X$6&gt;=$F183,X$6&lt;=$H183)*(X$6-$F183+1),$J183/2,$M183,TRUE)-_xlfn.NORM.DIST(AND(X$6&gt;=$F183,X$6&lt;=$H183)*(W$6-$F183+1),$J183/2,$M183,TRUE))/(1-2*_xlfn.NORM.DIST(0,$J183/2,$M183,TRUE))*$D183+($K183="Steady Growth")*(AND(X$6&gt;=$F183,X$6&lt;=$H183)*((X$6-$F183+1)/($J183*($J183+1)/2)*$D183))+($K183="custom")*CustCF!R183</f>
        <v>0</v>
      </c>
      <c r="Y183" s="95">
        <f>($K183="Bell Curve")*(_xlfn.NORM.DIST(AND(Y$6&gt;=$F183,Y$6&lt;=$H183)*(Y$6-$F183+1),$J183/2,$M183,TRUE)-_xlfn.NORM.DIST(AND(Y$6&gt;=$F183,Y$6&lt;=$H183)*(X$6-$F183+1),$J183/2,$M183,TRUE))/(1-2*_xlfn.NORM.DIST(0,$J183/2,$M183,TRUE))*$D183+($K183="Steady Growth")*(AND(Y$6&gt;=$F183,Y$6&lt;=$H183)*((Y$6-$F183+1)/($J183*($J183+1)/2)*$D183))+($K183="custom")*CustCF!S183</f>
        <v>0</v>
      </c>
      <c r="Z183" s="95">
        <f>($K183="Bell Curve")*(_xlfn.NORM.DIST(AND(Z$6&gt;=$F183,Z$6&lt;=$H183)*(Z$6-$F183+1),$J183/2,$M183,TRUE)-_xlfn.NORM.DIST(AND(Z$6&gt;=$F183,Z$6&lt;=$H183)*(Y$6-$F183+1),$J183/2,$M183,TRUE))/(1-2*_xlfn.NORM.DIST(0,$J183/2,$M183,TRUE))*$D183+($K183="Steady Growth")*(AND(Z$6&gt;=$F183,Z$6&lt;=$H183)*((Z$6-$F183+1)/($J183*($J183+1)/2)*$D183))+($K183="custom")*CustCF!T183</f>
        <v>0</v>
      </c>
      <c r="AA183" s="95">
        <f>($K183="Bell Curve")*(_xlfn.NORM.DIST(AND(AA$6&gt;=$F183,AA$6&lt;=$H183)*(AA$6-$F183+1),$J183/2,$M183,TRUE)-_xlfn.NORM.DIST(AND(AA$6&gt;=$F183,AA$6&lt;=$H183)*(Z$6-$F183+1),$J183/2,$M183,TRUE))/(1-2*_xlfn.NORM.DIST(0,$J183/2,$M183,TRUE))*$D183+($K183="Steady Growth")*(AND(AA$6&gt;=$F183,AA$6&lt;=$H183)*((AA$6-$F183+1)/($J183*($J183+1)/2)*$D183))+($K183="custom")*CustCF!U183</f>
        <v>0</v>
      </c>
      <c r="AB183" s="95">
        <f>($K183="Bell Curve")*(_xlfn.NORM.DIST(AND(AB$6&gt;=$F183,AB$6&lt;=$H183)*(AB$6-$F183+1),$J183/2,$M183,TRUE)-_xlfn.NORM.DIST(AND(AB$6&gt;=$F183,AB$6&lt;=$H183)*(AA$6-$F183+1),$J183/2,$M183,TRUE))/(1-2*_xlfn.NORM.DIST(0,$J183/2,$M183,TRUE))*$D183+($K183="Steady Growth")*(AND(AB$6&gt;=$F183,AB$6&lt;=$H183)*((AB$6-$F183+1)/($J183*($J183+1)/2)*$D183))+($K183="custom")*CustCF!V183</f>
        <v>0</v>
      </c>
      <c r="AC183" s="95">
        <f>($K183="Bell Curve")*(_xlfn.NORM.DIST(AND(AC$6&gt;=$F183,AC$6&lt;=$H183)*(AC$6-$F183+1),$J183/2,$M183,TRUE)-_xlfn.NORM.DIST(AND(AC$6&gt;=$F183,AC$6&lt;=$H183)*(AB$6-$F183+1),$J183/2,$M183,TRUE))/(1-2*_xlfn.NORM.DIST(0,$J183/2,$M183,TRUE))*$D183+($K183="Steady Growth")*(AND(AC$6&gt;=$F183,AC$6&lt;=$H183)*((AC$6-$F183+1)/($J183*($J183+1)/2)*$D183))+($K183="custom")*CustCF!W183</f>
        <v>0</v>
      </c>
      <c r="AD183" s="95">
        <f>($K183="Bell Curve")*(_xlfn.NORM.DIST(AND(AD$6&gt;=$F183,AD$6&lt;=$H183)*(AD$6-$F183+1),$J183/2,$M183,TRUE)-_xlfn.NORM.DIST(AND(AD$6&gt;=$F183,AD$6&lt;=$H183)*(AC$6-$F183+1),$J183/2,$M183,TRUE))/(1-2*_xlfn.NORM.DIST(0,$J183/2,$M183,TRUE))*$D183+($K183="Steady Growth")*(AND(AD$6&gt;=$F183,AD$6&lt;=$H183)*((AD$6-$F183+1)/($J183*($J183+1)/2)*$D183))+($K183="custom")*CustCF!X183</f>
        <v>0</v>
      </c>
      <c r="AE183" s="95">
        <f>($K183="Bell Curve")*(_xlfn.NORM.DIST(AND(AE$6&gt;=$F183,AE$6&lt;=$H183)*(AE$6-$F183+1),$J183/2,$M183,TRUE)-_xlfn.NORM.DIST(AND(AE$6&gt;=$F183,AE$6&lt;=$H183)*(AD$6-$F183+1),$J183/2,$M183,TRUE))/(1-2*_xlfn.NORM.DIST(0,$J183/2,$M183,TRUE))*$D183+($K183="Steady Growth")*(AND(AE$6&gt;=$F183,AE$6&lt;=$H183)*((AE$6-$F183+1)/($J183*($J183+1)/2)*$D183))+($K183="custom")*CustCF!Y183</f>
        <v>0</v>
      </c>
      <c r="AF183" s="95">
        <f>($K183="Bell Curve")*(_xlfn.NORM.DIST(AND(AF$6&gt;=$F183,AF$6&lt;=$H183)*(AF$6-$F183+1),$J183/2,$M183,TRUE)-_xlfn.NORM.DIST(AND(AF$6&gt;=$F183,AF$6&lt;=$H183)*(AE$6-$F183+1),$J183/2,$M183,TRUE))/(1-2*_xlfn.NORM.DIST(0,$J183/2,$M183,TRUE))*$D183+($K183="Steady Growth")*(AND(AF$6&gt;=$F183,AF$6&lt;=$H183)*((AF$6-$F183+1)/($J183*($J183+1)/2)*$D183))+($K183="custom")*CustCF!Z183</f>
        <v>0</v>
      </c>
      <c r="AG183" s="95">
        <f>($K183="Bell Curve")*(_xlfn.NORM.DIST(AND(AG$6&gt;=$F183,AG$6&lt;=$H183)*(AG$6-$F183+1),$J183/2,$M183,TRUE)-_xlfn.NORM.DIST(AND(AG$6&gt;=$F183,AG$6&lt;=$H183)*(AF$6-$F183+1),$J183/2,$M183,TRUE))/(1-2*_xlfn.NORM.DIST(0,$J183/2,$M183,TRUE))*$D183+($K183="Steady Growth")*(AND(AG$6&gt;=$F183,AG$6&lt;=$H183)*((AG$6-$F183+1)/($J183*($J183+1)/2)*$D183))+($K183="custom")*CustCF!AA183</f>
        <v>0</v>
      </c>
      <c r="AH183" s="95">
        <f>($K183="Bell Curve")*(_xlfn.NORM.DIST(AND(AH$6&gt;=$F183,AH$6&lt;=$H183)*(AH$6-$F183+1),$J183/2,$M183,TRUE)-_xlfn.NORM.DIST(AND(AH$6&gt;=$F183,AH$6&lt;=$H183)*(AG$6-$F183+1),$J183/2,$M183,TRUE))/(1-2*_xlfn.NORM.DIST(0,$J183/2,$M183,TRUE))*$D183+($K183="Steady Growth")*(AND(AH$6&gt;=$F183,AH$6&lt;=$H183)*((AH$6-$F183+1)/($J183*($J183+1)/2)*$D183))+($K183="custom")*CustCF!AB183</f>
        <v>0</v>
      </c>
      <c r="AI183" s="95">
        <f>($K183="Bell Curve")*(_xlfn.NORM.DIST(AND(AI$6&gt;=$F183,AI$6&lt;=$H183)*(AI$6-$F183+1),$J183/2,$M183,TRUE)-_xlfn.NORM.DIST(AND(AI$6&gt;=$F183,AI$6&lt;=$H183)*(AH$6-$F183+1),$J183/2,$M183,TRUE))/(1-2*_xlfn.NORM.DIST(0,$J183/2,$M183,TRUE))*$D183+($K183="Steady Growth")*(AND(AI$6&gt;=$F183,AI$6&lt;=$H183)*((AI$6-$F183+1)/($J183*($J183+1)/2)*$D183))+($K183="custom")*CustCF!AC183</f>
        <v>0</v>
      </c>
      <c r="AJ183" s="95">
        <f>($K183="Bell Curve")*(_xlfn.NORM.DIST(AND(AJ$6&gt;=$F183,AJ$6&lt;=$H183)*(AJ$6-$F183+1),$J183/2,$M183,TRUE)-_xlfn.NORM.DIST(AND(AJ$6&gt;=$F183,AJ$6&lt;=$H183)*(AI$6-$F183+1),$J183/2,$M183,TRUE))/(1-2*_xlfn.NORM.DIST(0,$J183/2,$M183,TRUE))*$D183+($K183="Steady Growth")*(AND(AJ$6&gt;=$F183,AJ$6&lt;=$H183)*((AJ$6-$F183+1)/($J183*($J183+1)/2)*$D183))+($K183="custom")*CustCF!AD183</f>
        <v>0</v>
      </c>
      <c r="AK183" s="95">
        <f>($K183="Bell Curve")*(_xlfn.NORM.DIST(AND(AK$6&gt;=$F183,AK$6&lt;=$H183)*(AK$6-$F183+1),$J183/2,$M183,TRUE)-_xlfn.NORM.DIST(AND(AK$6&gt;=$F183,AK$6&lt;=$H183)*(AJ$6-$F183+1),$J183/2,$M183,TRUE))/(1-2*_xlfn.NORM.DIST(0,$J183/2,$M183,TRUE))*$D183+($K183="Steady Growth")*(AND(AK$6&gt;=$F183,AK$6&lt;=$H183)*((AK$6-$F183+1)/($J183*($J183+1)/2)*$D183))+($K183="custom")*CustCF!AE183</f>
        <v>0</v>
      </c>
      <c r="AL183" s="95">
        <f>($K183="Bell Curve")*(_xlfn.NORM.DIST(AND(AL$6&gt;=$F183,AL$6&lt;=$H183)*(AL$6-$F183+1),$J183/2,$M183,TRUE)-_xlfn.NORM.DIST(AND(AL$6&gt;=$F183,AL$6&lt;=$H183)*(AK$6-$F183+1),$J183/2,$M183,TRUE))/(1-2*_xlfn.NORM.DIST(0,$J183/2,$M183,TRUE))*$D183+($K183="Steady Growth")*(AND(AL$6&gt;=$F183,AL$6&lt;=$H183)*((AL$6-$F183+1)/($J183*($J183+1)/2)*$D183))+($K183="custom")*CustCF!AF183</f>
        <v>0</v>
      </c>
      <c r="AM183" s="95">
        <f>($K183="Bell Curve")*(_xlfn.NORM.DIST(AND(AM$6&gt;=$F183,AM$6&lt;=$H183)*(AM$6-$F183+1),$J183/2,$M183,TRUE)-_xlfn.NORM.DIST(AND(AM$6&gt;=$F183,AM$6&lt;=$H183)*(AL$6-$F183+1),$J183/2,$M183,TRUE))/(1-2*_xlfn.NORM.DIST(0,$J183/2,$M183,TRUE))*$D183+($K183="Steady Growth")*(AND(AM$6&gt;=$F183,AM$6&lt;=$H183)*((AM$6-$F183+1)/($J183*($J183+1)/2)*$D183))+($K183="custom")*CustCF!AG183</f>
        <v>0</v>
      </c>
      <c r="AN183" s="95">
        <f>($K183="Bell Curve")*(_xlfn.NORM.DIST(AND(AN$6&gt;=$F183,AN$6&lt;=$H183)*(AN$6-$F183+1),$J183/2,$M183,TRUE)-_xlfn.NORM.DIST(AND(AN$6&gt;=$F183,AN$6&lt;=$H183)*(AM$6-$F183+1),$J183/2,$M183,TRUE))/(1-2*_xlfn.NORM.DIST(0,$J183/2,$M183,TRUE))*$D183+($K183="Steady Growth")*(AND(AN$6&gt;=$F183,AN$6&lt;=$H183)*((AN$6-$F183+1)/($J183*($J183+1)/2)*$D183))+($K183="custom")*CustCF!AH183</f>
        <v>0</v>
      </c>
      <c r="AO183" s="95">
        <f>($K183="Bell Curve")*(_xlfn.NORM.DIST(AND(AO$6&gt;=$F183,AO$6&lt;=$H183)*(AO$6-$F183+1),$J183/2,$M183,TRUE)-_xlfn.NORM.DIST(AND(AO$6&gt;=$F183,AO$6&lt;=$H183)*(AN$6-$F183+1),$J183/2,$M183,TRUE))/(1-2*_xlfn.NORM.DIST(0,$J183/2,$M183,TRUE))*$D183+($K183="Steady Growth")*(AND(AO$6&gt;=$F183,AO$6&lt;=$H183)*((AO$6-$F183+1)/($J183*($J183+1)/2)*$D183))+($K183="custom")*CustCF!AI183</f>
        <v>0</v>
      </c>
      <c r="AP183" s="95">
        <f>($K183="Bell Curve")*(_xlfn.NORM.DIST(AND(AP$6&gt;=$F183,AP$6&lt;=$H183)*(AP$6-$F183+1),$J183/2,$M183,TRUE)-_xlfn.NORM.DIST(AND(AP$6&gt;=$F183,AP$6&lt;=$H183)*(AO$6-$F183+1),$J183/2,$M183,TRUE))/(1-2*_xlfn.NORM.DIST(0,$J183/2,$M183,TRUE))*$D183+($K183="Steady Growth")*(AND(AP$6&gt;=$F183,AP$6&lt;=$H183)*((AP$6-$F183+1)/($J183*($J183+1)/2)*$D183))+($K183="custom")*CustCF!AJ183</f>
        <v>0</v>
      </c>
      <c r="AQ183" s="95">
        <f>($K183="Bell Curve")*(_xlfn.NORM.DIST(AND(AQ$6&gt;=$F183,AQ$6&lt;=$H183)*(AQ$6-$F183+1),$J183/2,$M183,TRUE)-_xlfn.NORM.DIST(AND(AQ$6&gt;=$F183,AQ$6&lt;=$H183)*(AP$6-$F183+1),$J183/2,$M183,TRUE))/(1-2*_xlfn.NORM.DIST(0,$J183/2,$M183,TRUE))*$D183+($K183="Steady Growth")*(AND(AQ$6&gt;=$F183,AQ$6&lt;=$H183)*((AQ$6-$F183+1)/($J183*($J183+1)/2)*$D183))+($K183="custom")*CustCF!AK183</f>
        <v>0</v>
      </c>
      <c r="AR183" s="95">
        <f>($K183="Bell Curve")*(_xlfn.NORM.DIST(AND(AR$6&gt;=$F183,AR$6&lt;=$H183)*(AR$6-$F183+1),$J183/2,$M183,TRUE)-_xlfn.NORM.DIST(AND(AR$6&gt;=$F183,AR$6&lt;=$H183)*(AQ$6-$F183+1),$J183/2,$M183,TRUE))/(1-2*_xlfn.NORM.DIST(0,$J183/2,$M183,TRUE))*$D183+($K183="Steady Growth")*(AND(AR$6&gt;=$F183,AR$6&lt;=$H183)*((AR$6-$F183+1)/($J183*($J183+1)/2)*$D183))+($K183="custom")*CustCF!AL183</f>
        <v>0</v>
      </c>
      <c r="AS183" s="95">
        <f>($K183="Bell Curve")*(_xlfn.NORM.DIST(AND(AS$6&gt;=$F183,AS$6&lt;=$H183)*(AS$6-$F183+1),$J183/2,$M183,TRUE)-_xlfn.NORM.DIST(AND(AS$6&gt;=$F183,AS$6&lt;=$H183)*(AR$6-$F183+1),$J183/2,$M183,TRUE))/(1-2*_xlfn.NORM.DIST(0,$J183/2,$M183,TRUE))*$D183+($K183="Steady Growth")*(AND(AS$6&gt;=$F183,AS$6&lt;=$H183)*((AS$6-$F183+1)/($J183*($J183+1)/2)*$D183))+($K183="custom")*CustCF!AM183</f>
        <v>0</v>
      </c>
      <c r="AT183" s="95">
        <f>($K183="Bell Curve")*(_xlfn.NORM.DIST(AND(AT$6&gt;=$F183,AT$6&lt;=$H183)*(AT$6-$F183+1),$J183/2,$M183,TRUE)-_xlfn.NORM.DIST(AND(AT$6&gt;=$F183,AT$6&lt;=$H183)*(AS$6-$F183+1),$J183/2,$M183,TRUE))/(1-2*_xlfn.NORM.DIST(0,$J183/2,$M183,TRUE))*$D183+($K183="Steady Growth")*(AND(AT$6&gt;=$F183,AT$6&lt;=$H183)*((AT$6-$F183+1)/($J183*($J183+1)/2)*$D183))+($K183="custom")*CustCF!AN183</f>
        <v>0</v>
      </c>
      <c r="AU183" s="95">
        <f>($K183="Bell Curve")*(_xlfn.NORM.DIST(AND(AU$6&gt;=$F183,AU$6&lt;=$H183)*(AU$6-$F183+1),$J183/2,$M183,TRUE)-_xlfn.NORM.DIST(AND(AU$6&gt;=$F183,AU$6&lt;=$H183)*(AT$6-$F183+1),$J183/2,$M183,TRUE))/(1-2*_xlfn.NORM.DIST(0,$J183/2,$M183,TRUE))*$D183+($K183="Steady Growth")*(AND(AU$6&gt;=$F183,AU$6&lt;=$H183)*((AU$6-$F183+1)/($J183*($J183+1)/2)*$D183))+($K183="custom")*CustCF!AO183</f>
        <v>0</v>
      </c>
      <c r="AV183" s="95">
        <f>($K183="Bell Curve")*(_xlfn.NORM.DIST(AND(AV$6&gt;=$F183,AV$6&lt;=$H183)*(AV$6-$F183+1),$J183/2,$M183,TRUE)-_xlfn.NORM.DIST(AND(AV$6&gt;=$F183,AV$6&lt;=$H183)*(AU$6-$F183+1),$J183/2,$M183,TRUE))/(1-2*_xlfn.NORM.DIST(0,$J183/2,$M183,TRUE))*$D183+($K183="Steady Growth")*(AND(AV$6&gt;=$F183,AV$6&lt;=$H183)*((AV$6-$F183+1)/($J183*($J183+1)/2)*$D183))+($K183="custom")*CustCF!AP183</f>
        <v>0</v>
      </c>
      <c r="AW183" s="95">
        <f>($K183="Bell Curve")*(_xlfn.NORM.DIST(AND(AW$6&gt;=$F183,AW$6&lt;=$H183)*(AW$6-$F183+1),$J183/2,$M183,TRUE)-_xlfn.NORM.DIST(AND(AW$6&gt;=$F183,AW$6&lt;=$H183)*(AV$6-$F183+1),$J183/2,$M183,TRUE))/(1-2*_xlfn.NORM.DIST(0,$J183/2,$M183,TRUE))*$D183+($K183="Steady Growth")*(AND(AW$6&gt;=$F183,AW$6&lt;=$H183)*((AW$6-$F183+1)/($J183*($J183+1)/2)*$D183))+($K183="custom")*CustCF!AQ183</f>
        <v>0</v>
      </c>
      <c r="AX183" s="95">
        <f>($K183="Bell Curve")*(_xlfn.NORM.DIST(AND(AX$6&gt;=$F183,AX$6&lt;=$H183)*(AX$6-$F183+1),$J183/2,$M183,TRUE)-_xlfn.NORM.DIST(AND(AX$6&gt;=$F183,AX$6&lt;=$H183)*(AW$6-$F183+1),$J183/2,$M183,TRUE))/(1-2*_xlfn.NORM.DIST(0,$J183/2,$M183,TRUE))*$D183+($K183="Steady Growth")*(AND(AX$6&gt;=$F183,AX$6&lt;=$H183)*((AX$6-$F183+1)/($J183*($J183+1)/2)*$D183))+($K183="custom")*CustCF!AR183</f>
        <v>0</v>
      </c>
      <c r="AY183" s="95">
        <f>($K183="Bell Curve")*(_xlfn.NORM.DIST(AND(AY$6&gt;=$F183,AY$6&lt;=$H183)*(AY$6-$F183+1),$J183/2,$M183,TRUE)-_xlfn.NORM.DIST(AND(AY$6&gt;=$F183,AY$6&lt;=$H183)*(AX$6-$F183+1),$J183/2,$M183,TRUE))/(1-2*_xlfn.NORM.DIST(0,$J183/2,$M183,TRUE))*$D183+($K183="Steady Growth")*(AND(AY$6&gt;=$F183,AY$6&lt;=$H183)*((AY$6-$F183+1)/($J183*($J183+1)/2)*$D183))+($K183="custom")*CustCF!AS183</f>
        <v>0</v>
      </c>
      <c r="AZ183" s="95">
        <f>($K183="Bell Curve")*(_xlfn.NORM.DIST(AND(AZ$6&gt;=$F183,AZ$6&lt;=$H183)*(AZ$6-$F183+1),$J183/2,$M183,TRUE)-_xlfn.NORM.DIST(AND(AZ$6&gt;=$F183,AZ$6&lt;=$H183)*(AY$6-$F183+1),$J183/2,$M183,TRUE))/(1-2*_xlfn.NORM.DIST(0,$J183/2,$M183,TRUE))*$D183+($K183="Steady Growth")*(AND(AZ$6&gt;=$F183,AZ$6&lt;=$H183)*((AZ$6-$F183+1)/($J183*($J183+1)/2)*$D183))+($K183="custom")*CustCF!AT183</f>
        <v>0</v>
      </c>
      <c r="BA183" s="95">
        <f>($K183="Bell Curve")*(_xlfn.NORM.DIST(AND(BA$6&gt;=$F183,BA$6&lt;=$H183)*(BA$6-$F183+1),$J183/2,$M183,TRUE)-_xlfn.NORM.DIST(AND(BA$6&gt;=$F183,BA$6&lt;=$H183)*(AZ$6-$F183+1),$J183/2,$M183,TRUE))/(1-2*_xlfn.NORM.DIST(0,$J183/2,$M183,TRUE))*$D183+($K183="Steady Growth")*(AND(BA$6&gt;=$F183,BA$6&lt;=$H183)*((BA$6-$F183+1)/($J183*($J183+1)/2)*$D183))+($K183="custom")*CustCF!AU183</f>
        <v>0</v>
      </c>
      <c r="BB183" s="95">
        <f>($K183="Bell Curve")*(_xlfn.NORM.DIST(AND(BB$6&gt;=$F183,BB$6&lt;=$H183)*(BB$6-$F183+1),$J183/2,$M183,TRUE)-_xlfn.NORM.DIST(AND(BB$6&gt;=$F183,BB$6&lt;=$H183)*(BA$6-$F183+1),$J183/2,$M183,TRUE))/(1-2*_xlfn.NORM.DIST(0,$J183/2,$M183,TRUE))*$D183+($K183="Steady Growth")*(AND(BB$6&gt;=$F183,BB$6&lt;=$H183)*((BB$6-$F183+1)/($J183*($J183+1)/2)*$D183))+($K183="custom")*CustCF!AV183</f>
        <v>0</v>
      </c>
      <c r="BC183" s="95">
        <f>($K183="Bell Curve")*(_xlfn.NORM.DIST(AND(BC$6&gt;=$F183,BC$6&lt;=$H183)*(BC$6-$F183+1),$J183/2,$M183,TRUE)-_xlfn.NORM.DIST(AND(BC$6&gt;=$F183,BC$6&lt;=$H183)*(BB$6-$F183+1),$J183/2,$M183,TRUE))/(1-2*_xlfn.NORM.DIST(0,$J183/2,$M183,TRUE))*$D183+($K183="Steady Growth")*(AND(BC$6&gt;=$F183,BC$6&lt;=$H183)*((BC$6-$F183+1)/($J183*($J183+1)/2)*$D183))+($K183="custom")*CustCF!AW183</f>
        <v>0</v>
      </c>
      <c r="BD183" s="95">
        <f>($K183="Bell Curve")*(_xlfn.NORM.DIST(AND(BD$6&gt;=$F183,BD$6&lt;=$H183)*(BD$6-$F183+1),$J183/2,$M183,TRUE)-_xlfn.NORM.DIST(AND(BD$6&gt;=$F183,BD$6&lt;=$H183)*(BC$6-$F183+1),$J183/2,$M183,TRUE))/(1-2*_xlfn.NORM.DIST(0,$J183/2,$M183,TRUE))*$D183+($K183="Steady Growth")*(AND(BD$6&gt;=$F183,BD$6&lt;=$H183)*((BD$6-$F183+1)/($J183*($J183+1)/2)*$D183))+($K183="custom")*CustCF!AX183</f>
        <v>0</v>
      </c>
      <c r="BE183" s="95">
        <f>($K183="Bell Curve")*(_xlfn.NORM.DIST(AND(BE$6&gt;=$F183,BE$6&lt;=$H183)*(BE$6-$F183+1),$J183/2,$M183,TRUE)-_xlfn.NORM.DIST(AND(BE$6&gt;=$F183,BE$6&lt;=$H183)*(BD$6-$F183+1),$J183/2,$M183,TRUE))/(1-2*_xlfn.NORM.DIST(0,$J183/2,$M183,TRUE))*$D183+($K183="Steady Growth")*(AND(BE$6&gt;=$F183,BE$6&lt;=$H183)*((BE$6-$F183+1)/($J183*($J183+1)/2)*$D183))+($K183="custom")*CustCF!AY183</f>
        <v>0</v>
      </c>
      <c r="BF183" s="95">
        <f>($K183="Bell Curve")*(_xlfn.NORM.DIST(AND(BF$6&gt;=$F183,BF$6&lt;=$H183)*(BF$6-$F183+1),$J183/2,$M183,TRUE)-_xlfn.NORM.DIST(AND(BF$6&gt;=$F183,BF$6&lt;=$H183)*(BE$6-$F183+1),$J183/2,$M183,TRUE))/(1-2*_xlfn.NORM.DIST(0,$J183/2,$M183,TRUE))*$D183+($K183="Steady Growth")*(AND(BF$6&gt;=$F183,BF$6&lt;=$H183)*((BF$6-$F183+1)/($J183*($J183+1)/2)*$D183))+($K183="custom")*CustCF!AZ183</f>
        <v>0</v>
      </c>
      <c r="BG183" s="95">
        <f>($K183="Bell Curve")*(_xlfn.NORM.DIST(AND(BG$6&gt;=$F183,BG$6&lt;=$H183)*(BG$6-$F183+1),$J183/2,$M183,TRUE)-_xlfn.NORM.DIST(AND(BG$6&gt;=$F183,BG$6&lt;=$H183)*(BF$6-$F183+1),$J183/2,$M183,TRUE))/(1-2*_xlfn.NORM.DIST(0,$J183/2,$M183,TRUE))*$D183+($K183="Steady Growth")*(AND(BG$6&gt;=$F183,BG$6&lt;=$H183)*((BG$6-$F183+1)/($J183*($J183+1)/2)*$D183))+($K183="custom")*CustCF!BA183</f>
        <v>0</v>
      </c>
      <c r="BH183" s="95">
        <f>($K183="Bell Curve")*(_xlfn.NORM.DIST(AND(BH$6&gt;=$F183,BH$6&lt;=$H183)*(BH$6-$F183+1),$J183/2,$M183,TRUE)-_xlfn.NORM.DIST(AND(BH$6&gt;=$F183,BH$6&lt;=$H183)*(BG$6-$F183+1),$J183/2,$M183,TRUE))/(1-2*_xlfn.NORM.DIST(0,$J183/2,$M183,TRUE))*$D183+($K183="Steady Growth")*(AND(BH$6&gt;=$F183,BH$6&lt;=$H183)*((BH$6-$F183+1)/($J183*($J183+1)/2)*$D183))+($K183="custom")*CustCF!BB183</f>
        <v>0</v>
      </c>
      <c r="BI183" s="95">
        <f>($K183="Bell Curve")*(_xlfn.NORM.DIST(AND(BI$6&gt;=$F183,BI$6&lt;=$H183)*(BI$6-$F183+1),$J183/2,$M183,TRUE)-_xlfn.NORM.DIST(AND(BI$6&gt;=$F183,BI$6&lt;=$H183)*(BH$6-$F183+1),$J183/2,$M183,TRUE))/(1-2*_xlfn.NORM.DIST(0,$J183/2,$M183,TRUE))*$D183+($K183="Steady Growth")*(AND(BI$6&gt;=$F183,BI$6&lt;=$H183)*((BI$6-$F183+1)/($J183*($J183+1)/2)*$D183))+($K183="custom")*CustCF!BC183</f>
        <v>0</v>
      </c>
      <c r="BJ183" s="95">
        <f>($K183="Bell Curve")*(_xlfn.NORM.DIST(AND(BJ$6&gt;=$F183,BJ$6&lt;=$H183)*(BJ$6-$F183+1),$J183/2,$M183,TRUE)-_xlfn.NORM.DIST(AND(BJ$6&gt;=$F183,BJ$6&lt;=$H183)*(BI$6-$F183+1),$J183/2,$M183,TRUE))/(1-2*_xlfn.NORM.DIST(0,$J183/2,$M183,TRUE))*$D183+($K183="Steady Growth")*(AND(BJ$6&gt;=$F183,BJ$6&lt;=$H183)*((BJ$6-$F183+1)/($J183*($J183+1)/2)*$D183))+($K183="custom")*CustCF!BD183</f>
        <v>0</v>
      </c>
      <c r="BK183" s="95">
        <f>($K183="Bell Curve")*(_xlfn.NORM.DIST(AND(BK$6&gt;=$F183,BK$6&lt;=$H183)*(BK$6-$F183+1),$J183/2,$M183,TRUE)-_xlfn.NORM.DIST(AND(BK$6&gt;=$F183,BK$6&lt;=$H183)*(BJ$6-$F183+1),$J183/2,$M183,TRUE))/(1-2*_xlfn.NORM.DIST(0,$J183/2,$M183,TRUE))*$D183+($K183="Steady Growth")*(AND(BK$6&gt;=$F183,BK$6&lt;=$H183)*((BK$6-$F183+1)/($J183*($J183+1)/2)*$D183))+($K183="custom")*CustCF!BE183</f>
        <v>0</v>
      </c>
      <c r="BL183" s="95">
        <f>($K183="Bell Curve")*(_xlfn.NORM.DIST(AND(BL$6&gt;=$F183,BL$6&lt;=$H183)*(BL$6-$F183+1),$J183/2,$M183,TRUE)-_xlfn.NORM.DIST(AND(BL$6&gt;=$F183,BL$6&lt;=$H183)*(BK$6-$F183+1),$J183/2,$M183,TRUE))/(1-2*_xlfn.NORM.DIST(0,$J183/2,$M183,TRUE))*$D183+($K183="Steady Growth")*(AND(BL$6&gt;=$F183,BL$6&lt;=$H183)*((BL$6-$F183+1)/($J183*($J183+1)/2)*$D183))+($K183="custom")*CustCF!BF183</f>
        <v>0</v>
      </c>
      <c r="BM183" s="95">
        <f>($K183="Bell Curve")*(_xlfn.NORM.DIST(AND(BM$6&gt;=$F183,BM$6&lt;=$H183)*(BM$6-$F183+1),$J183/2,$M183,TRUE)-_xlfn.NORM.DIST(AND(BM$6&gt;=$F183,BM$6&lt;=$H183)*(BL$6-$F183+1),$J183/2,$M183,TRUE))/(1-2*_xlfn.NORM.DIST(0,$J183/2,$M183,TRUE))*$D183+($K183="Steady Growth")*(AND(BM$6&gt;=$F183,BM$6&lt;=$H183)*((BM$6-$F183+1)/($J183*($J183+1)/2)*$D183))+($K183="custom")*CustCF!BG183</f>
        <v>0</v>
      </c>
      <c r="BN183" s="95">
        <f>($K183="Bell Curve")*(_xlfn.NORM.DIST(AND(BN$6&gt;=$F183,BN$6&lt;=$H183)*(BN$6-$F183+1),$J183/2,$M183,TRUE)-_xlfn.NORM.DIST(AND(BN$6&gt;=$F183,BN$6&lt;=$H183)*(BM$6-$F183+1),$J183/2,$M183,TRUE))/(1-2*_xlfn.NORM.DIST(0,$J183/2,$M183,TRUE))*$D183+($K183="Steady Growth")*(AND(BN$6&gt;=$F183,BN$6&lt;=$H183)*((BN$6-$F183+1)/($J183*($J183+1)/2)*$D183))+($K183="custom")*CustCF!BH183</f>
        <v>0</v>
      </c>
      <c r="BO183" s="95">
        <f>($K183="Bell Curve")*(_xlfn.NORM.DIST(AND(BO$6&gt;=$F183,BO$6&lt;=$H183)*(BO$6-$F183+1),$J183/2,$M183,TRUE)-_xlfn.NORM.DIST(AND(BO$6&gt;=$F183,BO$6&lt;=$H183)*(BN$6-$F183+1),$J183/2,$M183,TRUE))/(1-2*_xlfn.NORM.DIST(0,$J183/2,$M183,TRUE))*$D183+($K183="Steady Growth")*(AND(BO$6&gt;=$F183,BO$6&lt;=$H183)*((BO$6-$F183+1)/($J183*($J183+1)/2)*$D183))+($K183="custom")*CustCF!BI183</f>
        <v>0</v>
      </c>
      <c r="BP183" s="95">
        <f>($K183="Bell Curve")*(_xlfn.NORM.DIST(AND(BP$6&gt;=$F183,BP$6&lt;=$H183)*(BP$6-$F183+1),$J183/2,$M183,TRUE)-_xlfn.NORM.DIST(AND(BP$6&gt;=$F183,BP$6&lt;=$H183)*(BO$6-$F183+1),$J183/2,$M183,TRUE))/(1-2*_xlfn.NORM.DIST(0,$J183/2,$M183,TRUE))*$D183+($K183="Steady Growth")*(AND(BP$6&gt;=$F183,BP$6&lt;=$H183)*((BP$6-$F183+1)/($J183*($J183+1)/2)*$D183))+($K183="custom")*CustCF!BJ183</f>
        <v>0</v>
      </c>
      <c r="BQ183" s="95">
        <f>($K183="Bell Curve")*(_xlfn.NORM.DIST(AND(BQ$6&gt;=$F183,BQ$6&lt;=$H183)*(BQ$6-$F183+1),$J183/2,$M183,TRUE)-_xlfn.NORM.DIST(AND(BQ$6&gt;=$F183,BQ$6&lt;=$H183)*(BP$6-$F183+1),$J183/2,$M183,TRUE))/(1-2*_xlfn.NORM.DIST(0,$J183/2,$M183,TRUE))*$D183+($K183="Steady Growth")*(AND(BQ$6&gt;=$F183,BQ$6&lt;=$H183)*((BQ$6-$F183+1)/($J183*($J183+1)/2)*$D183))+($K183="custom")*CustCF!BK183</f>
        <v>0</v>
      </c>
      <c r="BR183" s="95">
        <f>($K183="Bell Curve")*(_xlfn.NORM.DIST(AND(BR$6&gt;=$F183,BR$6&lt;=$H183)*(BR$6-$F183+1),$J183/2,$M183,TRUE)-_xlfn.NORM.DIST(AND(BR$6&gt;=$F183,BR$6&lt;=$H183)*(BQ$6-$F183+1),$J183/2,$M183,TRUE))/(1-2*_xlfn.NORM.DIST(0,$J183/2,$M183,TRUE))*$D183+($K183="Steady Growth")*(AND(BR$6&gt;=$F183,BR$6&lt;=$H183)*((BR$6-$F183+1)/($J183*($J183+1)/2)*$D183))+($K183="custom")*CustCF!BL183</f>
        <v>0</v>
      </c>
      <c r="BS183" s="95">
        <f>($K183="Bell Curve")*(_xlfn.NORM.DIST(AND(BS$6&gt;=$F183,BS$6&lt;=$H183)*(BS$6-$F183+1),$J183/2,$M183,TRUE)-_xlfn.NORM.DIST(AND(BS$6&gt;=$F183,BS$6&lt;=$H183)*(BR$6-$F183+1),$J183/2,$M183,TRUE))/(1-2*_xlfn.NORM.DIST(0,$J183/2,$M183,TRUE))*$D183+($K183="Steady Growth")*(AND(BS$6&gt;=$F183,BS$6&lt;=$H183)*((BS$6-$F183+1)/($J183*($J183+1)/2)*$D183))+($K183="custom")*CustCF!BM183</f>
        <v>0</v>
      </c>
      <c r="BT183" s="95">
        <f>($K183="Bell Curve")*(_xlfn.NORM.DIST(AND(BT$6&gt;=$F183,BT$6&lt;=$H183)*(BT$6-$F183+1),$J183/2,$M183,TRUE)-_xlfn.NORM.DIST(AND(BT$6&gt;=$F183,BT$6&lt;=$H183)*(BS$6-$F183+1),$J183/2,$M183,TRUE))/(1-2*_xlfn.NORM.DIST(0,$J183/2,$M183,TRUE))*$D183+($K183="Steady Growth")*(AND(BT$6&gt;=$F183,BT$6&lt;=$H183)*((BT$6-$F183+1)/($J183*($J183+1)/2)*$D183))+($K183="custom")*CustCF!BN183</f>
        <v>0</v>
      </c>
      <c r="BU183" s="95">
        <f>($K183="Bell Curve")*(_xlfn.NORM.DIST(AND(BU$6&gt;=$F183,BU$6&lt;=$H183)*(BU$6-$F183+1),$J183/2,$M183,TRUE)-_xlfn.NORM.DIST(AND(BU$6&gt;=$F183,BU$6&lt;=$H183)*(BT$6-$F183+1),$J183/2,$M183,TRUE))/(1-2*_xlfn.NORM.DIST(0,$J183/2,$M183,TRUE))*$D183+($K183="Steady Growth")*(AND(BU$6&gt;=$F183,BU$6&lt;=$H183)*((BU$6-$F183+1)/($J183*($J183+1)/2)*$D183))+($K183="custom")*CustCF!BO183</f>
        <v>0</v>
      </c>
      <c r="BV183" s="95">
        <f>($K183="Bell Curve")*(_xlfn.NORM.DIST(AND(BV$6&gt;=$F183,BV$6&lt;=$H183)*(BV$6-$F183+1),$J183/2,$M183,TRUE)-_xlfn.NORM.DIST(AND(BV$6&gt;=$F183,BV$6&lt;=$H183)*(BU$6-$F183+1),$J183/2,$M183,TRUE))/(1-2*_xlfn.NORM.DIST(0,$J183/2,$M183,TRUE))*$D183+($K183="Steady Growth")*(AND(BV$6&gt;=$F183,BV$6&lt;=$H183)*((BV$6-$F183+1)/($J183*($J183+1)/2)*$D183))+($K183="custom")*CustCF!BP183</f>
        <v>0</v>
      </c>
      <c r="BW183" s="95">
        <f>($K183="Bell Curve")*(_xlfn.NORM.DIST(AND(BW$6&gt;=$F183,BW$6&lt;=$H183)*(BW$6-$F183+1),$J183/2,$M183,TRUE)-_xlfn.NORM.DIST(AND(BW$6&gt;=$F183,BW$6&lt;=$H183)*(BV$6-$F183+1),$J183/2,$M183,TRUE))/(1-2*_xlfn.NORM.DIST(0,$J183/2,$M183,TRUE))*$D183+($K183="Steady Growth")*(AND(BW$6&gt;=$F183,BW$6&lt;=$H183)*((BW$6-$F183+1)/($J183*($J183+1)/2)*$D183))+($K183="custom")*CustCF!BQ183</f>
        <v>0</v>
      </c>
      <c r="BX183" s="95">
        <f>($K183="Bell Curve")*(_xlfn.NORM.DIST(AND(BX$6&gt;=$F183,BX$6&lt;=$H183)*(BX$6-$F183+1),$J183/2,$M183,TRUE)-_xlfn.NORM.DIST(AND(BX$6&gt;=$F183,BX$6&lt;=$H183)*(BW$6-$F183+1),$J183/2,$M183,TRUE))/(1-2*_xlfn.NORM.DIST(0,$J183/2,$M183,TRUE))*$D183+($K183="Steady Growth")*(AND(BX$6&gt;=$F183,BX$6&lt;=$H183)*((BX$6-$F183+1)/($J183*($J183+1)/2)*$D183))+($K183="custom")*CustCF!BR183</f>
        <v>0</v>
      </c>
      <c r="BY183" s="95">
        <f>($K183="Bell Curve")*(_xlfn.NORM.DIST(AND(BY$6&gt;=$F183,BY$6&lt;=$H183)*(BY$6-$F183+1),$J183/2,$M183,TRUE)-_xlfn.NORM.DIST(AND(BY$6&gt;=$F183,BY$6&lt;=$H183)*(BX$6-$F183+1),$J183/2,$M183,TRUE))/(1-2*_xlfn.NORM.DIST(0,$J183/2,$M183,TRUE))*$D183+($K183="Steady Growth")*(AND(BY$6&gt;=$F183,BY$6&lt;=$H183)*((BY$6-$F183+1)/($J183*($J183+1)/2)*$D183))+($K183="custom")*CustCF!BS183</f>
        <v>0</v>
      </c>
      <c r="BZ183" s="95">
        <f>($K183="Bell Curve")*(_xlfn.NORM.DIST(AND(BZ$6&gt;=$F183,BZ$6&lt;=$H183)*(BZ$6-$F183+1),$J183/2,$M183,TRUE)-_xlfn.NORM.DIST(AND(BZ$6&gt;=$F183,BZ$6&lt;=$H183)*(BY$6-$F183+1),$J183/2,$M183,TRUE))/(1-2*_xlfn.NORM.DIST(0,$J183/2,$M183,TRUE))*$D183+($K183="Steady Growth")*(AND(BZ$6&gt;=$F183,BZ$6&lt;=$H183)*((BZ$6-$F183+1)/($J183*($J183+1)/2)*$D183))+($K183="custom")*CustCF!BT183</f>
        <v>0</v>
      </c>
      <c r="CA183" s="95">
        <f>($K183="Bell Curve")*(_xlfn.NORM.DIST(AND(CA$6&gt;=$F183,CA$6&lt;=$H183)*(CA$6-$F183+1),$J183/2,$M183,TRUE)-_xlfn.NORM.DIST(AND(CA$6&gt;=$F183,CA$6&lt;=$H183)*(BZ$6-$F183+1),$J183/2,$M183,TRUE))/(1-2*_xlfn.NORM.DIST(0,$J183/2,$M183,TRUE))*$D183+($K183="Steady Growth")*(AND(CA$6&gt;=$F183,CA$6&lt;=$H183)*((CA$6-$F183+1)/($J183*($J183+1)/2)*$D183))+($K183="custom")*CustCF!BU183</f>
        <v>0</v>
      </c>
      <c r="CB183" s="95">
        <f>($K183="Bell Curve")*(_xlfn.NORM.DIST(AND(CB$6&gt;=$F183,CB$6&lt;=$H183)*(CB$6-$F183+1),$J183/2,$M183,TRUE)-_xlfn.NORM.DIST(AND(CB$6&gt;=$F183,CB$6&lt;=$H183)*(CA$6-$F183+1),$J183/2,$M183,TRUE))/(1-2*_xlfn.NORM.DIST(0,$J183/2,$M183,TRUE))*$D183+($K183="Steady Growth")*(AND(CB$6&gt;=$F183,CB$6&lt;=$H183)*((CB$6-$F183+1)/($J183*($J183+1)/2)*$D183))+($K183="custom")*CustCF!BV183</f>
        <v>0</v>
      </c>
      <c r="CC183" s="95">
        <f>($K183="Bell Curve")*(_xlfn.NORM.DIST(AND(CC$6&gt;=$F183,CC$6&lt;=$H183)*(CC$6-$F183+1),$J183/2,$M183,TRUE)-_xlfn.NORM.DIST(AND(CC$6&gt;=$F183,CC$6&lt;=$H183)*(CB$6-$F183+1),$J183/2,$M183,TRUE))/(1-2*_xlfn.NORM.DIST(0,$J183/2,$M183,TRUE))*$D183+($K183="Steady Growth")*(AND(CC$6&gt;=$F183,CC$6&lt;=$H183)*((CC$6-$F183+1)/($J183*($J183+1)/2)*$D183))+($K183="custom")*CustCF!BW183</f>
        <v>0</v>
      </c>
      <c r="CD183" s="95">
        <f>($K183="Bell Curve")*(_xlfn.NORM.DIST(AND(CD$6&gt;=$F183,CD$6&lt;=$H183)*(CD$6-$F183+1),$J183/2,$M183,TRUE)-_xlfn.NORM.DIST(AND(CD$6&gt;=$F183,CD$6&lt;=$H183)*(CC$6-$F183+1),$J183/2,$M183,TRUE))/(1-2*_xlfn.NORM.DIST(0,$J183/2,$M183,TRUE))*$D183+($K183="Steady Growth")*(AND(CD$6&gt;=$F183,CD$6&lt;=$H183)*((CD$6-$F183+1)/($J183*($J183+1)/2)*$D183))+($K183="custom")*CustCF!BX183</f>
        <v>0</v>
      </c>
      <c r="CE183" s="95">
        <f>($K183="Bell Curve")*(_xlfn.NORM.DIST(AND(CE$6&gt;=$F183,CE$6&lt;=$H183)*(CE$6-$F183+1),$J183/2,$M183,TRUE)-_xlfn.NORM.DIST(AND(CE$6&gt;=$F183,CE$6&lt;=$H183)*(CD$6-$F183+1),$J183/2,$M183,TRUE))/(1-2*_xlfn.NORM.DIST(0,$J183/2,$M183,TRUE))*$D183+($K183="Steady Growth")*(AND(CE$6&gt;=$F183,CE$6&lt;=$H183)*((CE$6-$F183+1)/($J183*($J183+1)/2)*$D183))+($K183="custom")*CustCF!BY183</f>
        <v>0</v>
      </c>
      <c r="CF183" s="95">
        <f>($K183="Bell Curve")*(_xlfn.NORM.DIST(AND(CF$6&gt;=$F183,CF$6&lt;=$H183)*(CF$6-$F183+1),$J183/2,$M183,TRUE)-_xlfn.NORM.DIST(AND(CF$6&gt;=$F183,CF$6&lt;=$H183)*(CE$6-$F183+1),$J183/2,$M183,TRUE))/(1-2*_xlfn.NORM.DIST(0,$J183/2,$M183,TRUE))*$D183+($K183="Steady Growth")*(AND(CF$6&gt;=$F183,CF$6&lt;=$H183)*((CF$6-$F183+1)/($J183*($J183+1)/2)*$D183))+($K183="custom")*CustCF!BZ183</f>
        <v>0</v>
      </c>
      <c r="CG183" s="95">
        <f>($K183="Bell Curve")*(_xlfn.NORM.DIST(AND(CG$6&gt;=$F183,CG$6&lt;=$H183)*(CG$6-$F183+1),$J183/2,$M183,TRUE)-_xlfn.NORM.DIST(AND(CG$6&gt;=$F183,CG$6&lt;=$H183)*(CF$6-$F183+1),$J183/2,$M183,TRUE))/(1-2*_xlfn.NORM.DIST(0,$J183/2,$M183,TRUE))*$D183+($K183="Steady Growth")*(AND(CG$6&gt;=$F183,CG$6&lt;=$H183)*((CG$6-$F183+1)/($J183*($J183+1)/2)*$D183))+($K183="custom")*CustCF!CA183</f>
        <v>0</v>
      </c>
      <c r="CH183" s="95">
        <f>($K183="Bell Curve")*(_xlfn.NORM.DIST(AND(CH$6&gt;=$F183,CH$6&lt;=$H183)*(CH$6-$F183+1),$J183/2,$M183,TRUE)-_xlfn.NORM.DIST(AND(CH$6&gt;=$F183,CH$6&lt;=$H183)*(CG$6-$F183+1),$J183/2,$M183,TRUE))/(1-2*_xlfn.NORM.DIST(0,$J183/2,$M183,TRUE))*$D183+($K183="Steady Growth")*(AND(CH$6&gt;=$F183,CH$6&lt;=$H183)*((CH$6-$F183+1)/($J183*($J183+1)/2)*$D183))+($K183="custom")*CustCF!CB183</f>
        <v>0</v>
      </c>
      <c r="CI183" s="95">
        <f>($K183="Bell Curve")*(_xlfn.NORM.DIST(AND(CI$6&gt;=$F183,CI$6&lt;=$H183)*(CI$6-$F183+1),$J183/2,$M183,TRUE)-_xlfn.NORM.DIST(AND(CI$6&gt;=$F183,CI$6&lt;=$H183)*(CH$6-$F183+1),$J183/2,$M183,TRUE))/(1-2*_xlfn.NORM.DIST(0,$J183/2,$M183,TRUE))*$D183+($K183="Steady Growth")*(AND(CI$6&gt;=$F183,CI$6&lt;=$H183)*((CI$6-$F183+1)/($J183*($J183+1)/2)*$D183))+($K183="custom")*CustCF!CC183</f>
        <v>0</v>
      </c>
      <c r="CJ183" s="95">
        <f>($K183="Bell Curve")*(_xlfn.NORM.DIST(AND(CJ$6&gt;=$F183,CJ$6&lt;=$H183)*(CJ$6-$F183+1),$J183/2,$M183,TRUE)-_xlfn.NORM.DIST(AND(CJ$6&gt;=$F183,CJ$6&lt;=$H183)*(CI$6-$F183+1),$J183/2,$M183,TRUE))/(1-2*_xlfn.NORM.DIST(0,$J183/2,$M183,TRUE))*$D183+($K183="Steady Growth")*(AND(CJ$6&gt;=$F183,CJ$6&lt;=$H183)*((CJ$6-$F183+1)/($J183*($J183+1)/2)*$D183))+($K183="custom")*CustCF!CD183</f>
        <v>0</v>
      </c>
      <c r="CK183" s="95">
        <f>($K183="Bell Curve")*(_xlfn.NORM.DIST(AND(CK$6&gt;=$F183,CK$6&lt;=$H183)*(CK$6-$F183+1),$J183/2,$M183,TRUE)-_xlfn.NORM.DIST(AND(CK$6&gt;=$F183,CK$6&lt;=$H183)*(CJ$6-$F183+1),$J183/2,$M183,TRUE))/(1-2*_xlfn.NORM.DIST(0,$J183/2,$M183,TRUE))*$D183+($K183="Steady Growth")*(AND(CK$6&gt;=$F183,CK$6&lt;=$H183)*((CK$6-$F183+1)/($J183*($J183+1)/2)*$D183))+($K183="custom")*CustCF!CE183</f>
        <v>0</v>
      </c>
      <c r="CL183" s="95">
        <f>($K183="Bell Curve")*(_xlfn.NORM.DIST(AND(CL$6&gt;=$F183,CL$6&lt;=$H183)*(CL$6-$F183+1),$J183/2,$M183,TRUE)-_xlfn.NORM.DIST(AND(CL$6&gt;=$F183,CL$6&lt;=$H183)*(CK$6-$F183+1),$J183/2,$M183,TRUE))/(1-2*_xlfn.NORM.DIST(0,$J183/2,$M183,TRUE))*$D183+($K183="Steady Growth")*(AND(CL$6&gt;=$F183,CL$6&lt;=$H183)*((CL$6-$F183+1)/($J183*($J183+1)/2)*$D183))+($K183="custom")*CustCF!CF183</f>
        <v>0</v>
      </c>
      <c r="CM183" s="95">
        <f>($K183="Bell Curve")*(_xlfn.NORM.DIST(AND(CM$6&gt;=$F183,CM$6&lt;=$H183)*(CM$6-$F183+1),$J183/2,$M183,TRUE)-_xlfn.NORM.DIST(AND(CM$6&gt;=$F183,CM$6&lt;=$H183)*(CL$6-$F183+1),$J183/2,$M183,TRUE))/(1-2*_xlfn.NORM.DIST(0,$J183/2,$M183,TRUE))*$D183+($K183="Steady Growth")*(AND(CM$6&gt;=$F183,CM$6&lt;=$H183)*((CM$6-$F183+1)/($J183*($J183+1)/2)*$D183))+($K183="custom")*CustCF!CG183</f>
        <v>0</v>
      </c>
      <c r="CN183" s="95">
        <f>($K183="Bell Curve")*(_xlfn.NORM.DIST(AND(CN$6&gt;=$F183,CN$6&lt;=$H183)*(CN$6-$F183+1),$J183/2,$M183,TRUE)-_xlfn.NORM.DIST(AND(CN$6&gt;=$F183,CN$6&lt;=$H183)*(CM$6-$F183+1),$J183/2,$M183,TRUE))/(1-2*_xlfn.NORM.DIST(0,$J183/2,$M183,TRUE))*$D183+($K183="Steady Growth")*(AND(CN$6&gt;=$F183,CN$6&lt;=$H183)*((CN$6-$F183+1)/($J183*($J183+1)/2)*$D183))+($K183="custom")*CustCF!CH183</f>
        <v>0</v>
      </c>
      <c r="CO183" s="95">
        <f>($K183="Bell Curve")*(_xlfn.NORM.DIST(AND(CO$6&gt;=$F183,CO$6&lt;=$H183)*(CO$6-$F183+1),$J183/2,$M183,TRUE)-_xlfn.NORM.DIST(AND(CO$6&gt;=$F183,CO$6&lt;=$H183)*(CN$6-$F183+1),$J183/2,$M183,TRUE))/(1-2*_xlfn.NORM.DIST(0,$J183/2,$M183,TRUE))*$D183+($K183="Steady Growth")*(AND(CO$6&gt;=$F183,CO$6&lt;=$H183)*((CO$6-$F183+1)/($J183*($J183+1)/2)*$D183))+($K183="custom")*CustCF!CI183</f>
        <v>0</v>
      </c>
      <c r="CP183" s="95">
        <f>($K183="Bell Curve")*(_xlfn.NORM.DIST(AND(CP$6&gt;=$F183,CP$6&lt;=$H183)*(CP$6-$F183+1),$J183/2,$M183,TRUE)-_xlfn.NORM.DIST(AND(CP$6&gt;=$F183,CP$6&lt;=$H183)*(CO$6-$F183+1),$J183/2,$M183,TRUE))/(1-2*_xlfn.NORM.DIST(0,$J183/2,$M183,TRUE))*$D183+($K183="Steady Growth")*(AND(CP$6&gt;=$F183,CP$6&lt;=$H183)*((CP$6-$F183+1)/($J183*($J183+1)/2)*$D183))+($K183="custom")*CustCF!CJ183</f>
        <v>0</v>
      </c>
      <c r="CQ183" s="95">
        <f>($K183="Bell Curve")*(_xlfn.NORM.DIST(AND(CQ$6&gt;=$F183,CQ$6&lt;=$H183)*(CQ$6-$F183+1),$J183/2,$M183,TRUE)-_xlfn.NORM.DIST(AND(CQ$6&gt;=$F183,CQ$6&lt;=$H183)*(CP$6-$F183+1),$J183/2,$M183,TRUE))/(1-2*_xlfn.NORM.DIST(0,$J183/2,$M183,TRUE))*$D183+($K183="Steady Growth")*(AND(CQ$6&gt;=$F183,CQ$6&lt;=$H183)*((CQ$6-$F183+1)/($J183*($J183+1)/2)*$D183))+($K183="custom")*CustCF!CK183</f>
        <v>0</v>
      </c>
      <c r="CR183" s="95">
        <f>($K183="Bell Curve")*(_xlfn.NORM.DIST(AND(CR$6&gt;=$F183,CR$6&lt;=$H183)*(CR$6-$F183+1),$J183/2,$M183,TRUE)-_xlfn.NORM.DIST(AND(CR$6&gt;=$F183,CR$6&lt;=$H183)*(CQ$6-$F183+1),$J183/2,$M183,TRUE))/(1-2*_xlfn.NORM.DIST(0,$J183/2,$M183,TRUE))*$D183+($K183="Steady Growth")*(AND(CR$6&gt;=$F183,CR$6&lt;=$H183)*((CR$6-$F183+1)/($J183*($J183+1)/2)*$D183))+($K183="custom")*CustCF!CL183</f>
        <v>0</v>
      </c>
      <c r="CS183" s="95">
        <f>($K183="Bell Curve")*(_xlfn.NORM.DIST(AND(CS$6&gt;=$F183,CS$6&lt;=$H183)*(CS$6-$F183+1),$J183/2,$M183,TRUE)-_xlfn.NORM.DIST(AND(CS$6&gt;=$F183,CS$6&lt;=$H183)*(CR$6-$F183+1),$J183/2,$M183,TRUE))/(1-2*_xlfn.NORM.DIST(0,$J183/2,$M183,TRUE))*$D183+($K183="Steady Growth")*(AND(CS$6&gt;=$F183,CS$6&lt;=$H183)*((CS$6-$F183+1)/($J183*($J183+1)/2)*$D183))+($K183="custom")*CustCF!CM183</f>
        <v>0</v>
      </c>
      <c r="CT183" s="95">
        <f>($K183="Bell Curve")*(_xlfn.NORM.DIST(AND(CT$6&gt;=$F183,CT$6&lt;=$H183)*(CT$6-$F183+1),$J183/2,$M183,TRUE)-_xlfn.NORM.DIST(AND(CT$6&gt;=$F183,CT$6&lt;=$H183)*(CS$6-$F183+1),$J183/2,$M183,TRUE))/(1-2*_xlfn.NORM.DIST(0,$J183/2,$M183,TRUE))*$D183+($K183="Steady Growth")*(AND(CT$6&gt;=$F183,CT$6&lt;=$H183)*((CT$6-$F183+1)/($J183*($J183+1)/2)*$D183))+($K183="custom")*CustCF!CN183</f>
        <v>0</v>
      </c>
      <c r="CU183" s="95">
        <f>($K183="Bell Curve")*(_xlfn.NORM.DIST(AND(CU$6&gt;=$F183,CU$6&lt;=$H183)*(CU$6-$F183+1),$J183/2,$M183,TRUE)-_xlfn.NORM.DIST(AND(CU$6&gt;=$F183,CU$6&lt;=$H183)*(CT$6-$F183+1),$J183/2,$M183,TRUE))/(1-2*_xlfn.NORM.DIST(0,$J183/2,$M183,TRUE))*$D183+($K183="Steady Growth")*(AND(CU$6&gt;=$F183,CU$6&lt;=$H183)*((CU$6-$F183+1)/($J183*($J183+1)/2)*$D183))+($K183="custom")*CustCF!CO183</f>
        <v>0</v>
      </c>
      <c r="CV183" s="95">
        <f>($K183="Bell Curve")*(_xlfn.NORM.DIST(AND(CV$6&gt;=$F183,CV$6&lt;=$H183)*(CV$6-$F183+1),$J183/2,$M183,TRUE)-_xlfn.NORM.DIST(AND(CV$6&gt;=$F183,CV$6&lt;=$H183)*(CU$6-$F183+1),$J183/2,$M183,TRUE))/(1-2*_xlfn.NORM.DIST(0,$J183/2,$M183,TRUE))*$D183+($K183="Steady Growth")*(AND(CV$6&gt;=$F183,CV$6&lt;=$H183)*((CV$6-$F183+1)/($J183*($J183+1)/2)*$D183))+($K183="custom")*CustCF!CP183</f>
        <v>0</v>
      </c>
      <c r="CW183" s="95">
        <f>($K183="Bell Curve")*(_xlfn.NORM.DIST(AND(CW$6&gt;=$F183,CW$6&lt;=$H183)*(CW$6-$F183+1),$J183/2,$M183,TRUE)-_xlfn.NORM.DIST(AND(CW$6&gt;=$F183,CW$6&lt;=$H183)*(CV$6-$F183+1),$J183/2,$M183,TRUE))/(1-2*_xlfn.NORM.DIST(0,$J183/2,$M183,TRUE))*$D183+($K183="Steady Growth")*(AND(CW$6&gt;=$F183,CW$6&lt;=$H183)*((CW$6-$F183+1)/($J183*($J183+1)/2)*$D183))+($K183="custom")*CustCF!CQ183</f>
        <v>0</v>
      </c>
      <c r="CX183" s="95">
        <f>($K183="Bell Curve")*(_xlfn.NORM.DIST(AND(CX$6&gt;=$F183,CX$6&lt;=$H183)*(CX$6-$F183+1),$J183/2,$M183,TRUE)-_xlfn.NORM.DIST(AND(CX$6&gt;=$F183,CX$6&lt;=$H183)*(CW$6-$F183+1),$J183/2,$M183,TRUE))/(1-2*_xlfn.NORM.DIST(0,$J183/2,$M183,TRUE))*$D183+($K183="Steady Growth")*(AND(CX$6&gt;=$F183,CX$6&lt;=$H183)*((CX$6-$F183+1)/($J183*($J183+1)/2)*$D183))+($K183="custom")*CustCF!CR183</f>
        <v>0</v>
      </c>
      <c r="CY183" s="95">
        <f>($K183="Bell Curve")*(_xlfn.NORM.DIST(AND(CY$6&gt;=$F183,CY$6&lt;=$H183)*(CY$6-$F183+1),$J183/2,$M183,TRUE)-_xlfn.NORM.DIST(AND(CY$6&gt;=$F183,CY$6&lt;=$H183)*(CX$6-$F183+1),$J183/2,$M183,TRUE))/(1-2*_xlfn.NORM.DIST(0,$J183/2,$M183,TRUE))*$D183+($K183="Steady Growth")*(AND(CY$6&gt;=$F183,CY$6&lt;=$H183)*((CY$6-$F183+1)/($J183*($J183+1)/2)*$D183))+($K183="custom")*CustCF!CS183</f>
        <v>0</v>
      </c>
      <c r="CZ183" s="95">
        <f>($K183="Bell Curve")*(_xlfn.NORM.DIST(AND(CZ$6&gt;=$F183,CZ$6&lt;=$H183)*(CZ$6-$F183+1),$J183/2,$M183,TRUE)-_xlfn.NORM.DIST(AND(CZ$6&gt;=$F183,CZ$6&lt;=$H183)*(CY$6-$F183+1),$J183/2,$M183,TRUE))/(1-2*_xlfn.NORM.DIST(0,$J183/2,$M183,TRUE))*$D183+($K183="Steady Growth")*(AND(CZ$6&gt;=$F183,CZ$6&lt;=$H183)*((CZ$6-$F183+1)/($J183*($J183+1)/2)*$D183))+($K183="custom")*CustCF!CT183</f>
        <v>0</v>
      </c>
      <c r="DA183" s="95">
        <f>($K183="Bell Curve")*(_xlfn.NORM.DIST(AND(DA$6&gt;=$F183,DA$6&lt;=$H183)*(DA$6-$F183+1),$J183/2,$M183,TRUE)-_xlfn.NORM.DIST(AND(DA$6&gt;=$F183,DA$6&lt;=$H183)*(CZ$6-$F183+1),$J183/2,$M183,TRUE))/(1-2*_xlfn.NORM.DIST(0,$J183/2,$M183,TRUE))*$D183+($K183="Steady Growth")*(AND(DA$6&gt;=$F183,DA$6&lt;=$H183)*((DA$6-$F183+1)/($J183*($J183+1)/2)*$D183))+($K183="custom")*CustCF!CU183</f>
        <v>0</v>
      </c>
      <c r="DB183" s="95">
        <f>($K183="Bell Curve")*(_xlfn.NORM.DIST(AND(DB$6&gt;=$F183,DB$6&lt;=$H183)*(DB$6-$F183+1),$J183/2,$M183,TRUE)-_xlfn.NORM.DIST(AND(DB$6&gt;=$F183,DB$6&lt;=$H183)*(DA$6-$F183+1),$J183/2,$M183,TRUE))/(1-2*_xlfn.NORM.DIST(0,$J183/2,$M183,TRUE))*$D183+($K183="Steady Growth")*(AND(DB$6&gt;=$F183,DB$6&lt;=$H183)*((DB$6-$F183+1)/($J183*($J183+1)/2)*$D183))+($K183="custom")*CustCF!CV183</f>
        <v>0</v>
      </c>
      <c r="DC183" s="95">
        <f>($K183="Bell Curve")*(_xlfn.NORM.DIST(AND(DC$6&gt;=$F183,DC$6&lt;=$H183)*(DC$6-$F183+1),$J183/2,$M183,TRUE)-_xlfn.NORM.DIST(AND(DC$6&gt;=$F183,DC$6&lt;=$H183)*(DB$6-$F183+1),$J183/2,$M183,TRUE))/(1-2*_xlfn.NORM.DIST(0,$J183/2,$M183,TRUE))*$D183+($K183="Steady Growth")*(AND(DC$6&gt;=$F183,DC$6&lt;=$H183)*((DC$6-$F183+1)/($J183*($J183+1)/2)*$D183))+($K183="custom")*CustCF!CW183</f>
        <v>0</v>
      </c>
      <c r="DD183" s="95">
        <f>($K183="Bell Curve")*(_xlfn.NORM.DIST(AND(DD$6&gt;=$F183,DD$6&lt;=$H183)*(DD$6-$F183+1),$J183/2,$M183,TRUE)-_xlfn.NORM.DIST(AND(DD$6&gt;=$F183,DD$6&lt;=$H183)*(DC$6-$F183+1),$J183/2,$M183,TRUE))/(1-2*_xlfn.NORM.DIST(0,$J183/2,$M183,TRUE))*$D183+($K183="Steady Growth")*(AND(DD$6&gt;=$F183,DD$6&lt;=$H183)*((DD$6-$F183+1)/($J183*($J183+1)/2)*$D183))+($K183="custom")*CustCF!CX183</f>
        <v>0</v>
      </c>
      <c r="DE183" s="95">
        <f>($K183="Bell Curve")*(_xlfn.NORM.DIST(AND(DE$6&gt;=$F183,DE$6&lt;=$H183)*(DE$6-$F183+1),$J183/2,$M183,TRUE)-_xlfn.NORM.DIST(AND(DE$6&gt;=$F183,DE$6&lt;=$H183)*(DD$6-$F183+1),$J183/2,$M183,TRUE))/(1-2*_xlfn.NORM.DIST(0,$J183/2,$M183,TRUE))*$D183+($K183="Steady Growth")*(AND(DE$6&gt;=$F183,DE$6&lt;=$H183)*((DE$6-$F183+1)/($J183*($J183+1)/2)*$D183))+($K183="custom")*CustCF!CY183</f>
        <v>0</v>
      </c>
      <c r="DF183" s="95">
        <f>($K183="Bell Curve")*(_xlfn.NORM.DIST(AND(DF$6&gt;=$F183,DF$6&lt;=$H183)*(DF$6-$F183+1),$J183/2,$M183,TRUE)-_xlfn.NORM.DIST(AND(DF$6&gt;=$F183,DF$6&lt;=$H183)*(DE$6-$F183+1),$J183/2,$M183,TRUE))/(1-2*_xlfn.NORM.DIST(0,$J183/2,$M183,TRUE))*$D183+($K183="Steady Growth")*(AND(DF$6&gt;=$F183,DF$6&lt;=$H183)*((DF$6-$F183+1)/($J183*($J183+1)/2)*$D183))+($K183="custom")*CustCF!CZ183</f>
        <v>0</v>
      </c>
      <c r="DG183" s="95">
        <f>($K183="Bell Curve")*(_xlfn.NORM.DIST(AND(DG$6&gt;=$F183,DG$6&lt;=$H183)*(DG$6-$F183+1),$J183/2,$M183,TRUE)-_xlfn.NORM.DIST(AND(DG$6&gt;=$F183,DG$6&lt;=$H183)*(DF$6-$F183+1),$J183/2,$M183,TRUE))/(1-2*_xlfn.NORM.DIST(0,$J183/2,$M183,TRUE))*$D183+($K183="Steady Growth")*(AND(DG$6&gt;=$F183,DG$6&lt;=$H183)*((DG$6-$F183+1)/($J183*($J183+1)/2)*$D183))+($K183="custom")*CustCF!DA183</f>
        <v>0</v>
      </c>
      <c r="DH183" s="95">
        <f>($K183="Bell Curve")*(_xlfn.NORM.DIST(AND(DH$6&gt;=$F183,DH$6&lt;=$H183)*(DH$6-$F183+1),$J183/2,$M183,TRUE)-_xlfn.NORM.DIST(AND(DH$6&gt;=$F183,DH$6&lt;=$H183)*(DG$6-$F183+1),$J183/2,$M183,TRUE))/(1-2*_xlfn.NORM.DIST(0,$J183/2,$M183,TRUE))*$D183+($K183="Steady Growth")*(AND(DH$6&gt;=$F183,DH$6&lt;=$H183)*((DH$6-$F183+1)/($J183*($J183+1)/2)*$D183))+($K183="custom")*CustCF!DB183</f>
        <v>0</v>
      </c>
      <c r="DI183" s="95">
        <f>($K183="Bell Curve")*(_xlfn.NORM.DIST(AND(DI$6&gt;=$F183,DI$6&lt;=$H183)*(DI$6-$F183+1),$J183/2,$M183,TRUE)-_xlfn.NORM.DIST(AND(DI$6&gt;=$F183,DI$6&lt;=$H183)*(DH$6-$F183+1),$J183/2,$M183,TRUE))/(1-2*_xlfn.NORM.DIST(0,$J183/2,$M183,TRUE))*$D183+($K183="Steady Growth")*(AND(DI$6&gt;=$F183,DI$6&lt;=$H183)*((DI$6-$F183+1)/($J183*($J183+1)/2)*$D183))+($K183="custom")*CustCF!DC183</f>
        <v>0</v>
      </c>
      <c r="DJ183" s="95">
        <f>($K183="Bell Curve")*(_xlfn.NORM.DIST(AND(DJ$6&gt;=$F183,DJ$6&lt;=$H183)*(DJ$6-$F183+1),$J183/2,$M183,TRUE)-_xlfn.NORM.DIST(AND(DJ$6&gt;=$F183,DJ$6&lt;=$H183)*(DI$6-$F183+1),$J183/2,$M183,TRUE))/(1-2*_xlfn.NORM.DIST(0,$J183/2,$M183,TRUE))*$D183+($K183="Steady Growth")*(AND(DJ$6&gt;=$F183,DJ$6&lt;=$H183)*((DJ$6-$F183+1)/($J183*($J183+1)/2)*$D183))+($K183="custom")*CustCF!DD183</f>
        <v>0</v>
      </c>
      <c r="DK183" s="95">
        <f>($K183="Bell Curve")*(_xlfn.NORM.DIST(AND(DK$6&gt;=$F183,DK$6&lt;=$H183)*(DK$6-$F183+1),$J183/2,$M183,TRUE)-_xlfn.NORM.DIST(AND(DK$6&gt;=$F183,DK$6&lt;=$H183)*(DJ$6-$F183+1),$J183/2,$M183,TRUE))/(1-2*_xlfn.NORM.DIST(0,$J183/2,$M183,TRUE))*$D183+($K183="Steady Growth")*(AND(DK$6&gt;=$F183,DK$6&lt;=$H183)*((DK$6-$F183+1)/($J183*($J183+1)/2)*$D183))+($K183="custom")*CustCF!DE183</f>
        <v>0</v>
      </c>
      <c r="DL183" s="95">
        <f>($K183="Bell Curve")*(_xlfn.NORM.DIST(AND(DL$6&gt;=$F183,DL$6&lt;=$H183)*(DL$6-$F183+1),$J183/2,$M183,TRUE)-_xlfn.NORM.DIST(AND(DL$6&gt;=$F183,DL$6&lt;=$H183)*(DK$6-$F183+1),$J183/2,$M183,TRUE))/(1-2*_xlfn.NORM.DIST(0,$J183/2,$M183,TRUE))*$D183+($K183="Steady Growth")*(AND(DL$6&gt;=$F183,DL$6&lt;=$H183)*((DL$6-$F183+1)/($J183*($J183+1)/2)*$D183))+($K183="custom")*CustCF!DF183</f>
        <v>0</v>
      </c>
      <c r="DM183" s="95">
        <f>($K183="Bell Curve")*(_xlfn.NORM.DIST(AND(DM$6&gt;=$F183,DM$6&lt;=$H183)*(DM$6-$F183+1),$J183/2,$M183,TRUE)-_xlfn.NORM.DIST(AND(DM$6&gt;=$F183,DM$6&lt;=$H183)*(DL$6-$F183+1),$J183/2,$M183,TRUE))/(1-2*_xlfn.NORM.DIST(0,$J183/2,$M183,TRUE))*$D183+($K183="Steady Growth")*(AND(DM$6&gt;=$F183,DM$6&lt;=$H183)*((DM$6-$F183+1)/($J183*($J183+1)/2)*$D183))+($K183="custom")*CustCF!DG183</f>
        <v>0</v>
      </c>
      <c r="DN183" s="95">
        <f>($K183="Bell Curve")*(_xlfn.NORM.DIST(AND(DN$6&gt;=$F183,DN$6&lt;=$H183)*(DN$6-$F183+1),$J183/2,$M183,TRUE)-_xlfn.NORM.DIST(AND(DN$6&gt;=$F183,DN$6&lt;=$H183)*(DM$6-$F183+1),$J183/2,$M183,TRUE))/(1-2*_xlfn.NORM.DIST(0,$J183/2,$M183,TRUE))*$D183+($K183="Steady Growth")*(AND(DN$6&gt;=$F183,DN$6&lt;=$H183)*((DN$6-$F183+1)/($J183*($J183+1)/2)*$D183))+($K183="custom")*CustCF!DH183</f>
        <v>0</v>
      </c>
      <c r="DO183" s="95">
        <f>($K183="Bell Curve")*(_xlfn.NORM.DIST(AND(DO$6&gt;=$F183,DO$6&lt;=$H183)*(DO$6-$F183+1),$J183/2,$M183,TRUE)-_xlfn.NORM.DIST(AND(DO$6&gt;=$F183,DO$6&lt;=$H183)*(DN$6-$F183+1),$J183/2,$M183,TRUE))/(1-2*_xlfn.NORM.DIST(0,$J183/2,$M183,TRUE))*$D183+($K183="Steady Growth")*(AND(DO$6&gt;=$F183,DO$6&lt;=$H183)*((DO$6-$F183+1)/($J183*($J183+1)/2)*$D183))+($K183="custom")*CustCF!DI183</f>
        <v>0</v>
      </c>
      <c r="DP183" s="95">
        <f>($K183="Bell Curve")*(_xlfn.NORM.DIST(AND(DP$6&gt;=$F183,DP$6&lt;=$H183)*(DP$6-$F183+1),$J183/2,$M183,TRUE)-_xlfn.NORM.DIST(AND(DP$6&gt;=$F183,DP$6&lt;=$H183)*(DO$6-$F183+1),$J183/2,$M183,TRUE))/(1-2*_xlfn.NORM.DIST(0,$J183/2,$M183,TRUE))*$D183+($K183="Steady Growth")*(AND(DP$6&gt;=$F183,DP$6&lt;=$H183)*((DP$6-$F183+1)/($J183*($J183+1)/2)*$D183))+($K183="custom")*CustCF!DJ183</f>
        <v>0</v>
      </c>
      <c r="DQ183" s="95">
        <f>($K183="Bell Curve")*(_xlfn.NORM.DIST(AND(DQ$6&gt;=$F183,DQ$6&lt;=$H183)*(DQ$6-$F183+1),$J183/2,$M183,TRUE)-_xlfn.NORM.DIST(AND(DQ$6&gt;=$F183,DQ$6&lt;=$H183)*(DP$6-$F183+1),$J183/2,$M183,TRUE))/(1-2*_xlfn.NORM.DIST(0,$J183/2,$M183,TRUE))*$D183+($K183="Steady Growth")*(AND(DQ$6&gt;=$F183,DQ$6&lt;=$H183)*((DQ$6-$F183+1)/($J183*($J183+1)/2)*$D183))+($K183="custom")*CustCF!DK183</f>
        <v>0</v>
      </c>
      <c r="DR183" s="95">
        <f>($K183="Bell Curve")*(_xlfn.NORM.DIST(AND(DR$6&gt;=$F183,DR$6&lt;=$H183)*(DR$6-$F183+1),$J183/2,$M183,TRUE)-_xlfn.NORM.DIST(AND(DR$6&gt;=$F183,DR$6&lt;=$H183)*(DQ$6-$F183+1),$J183/2,$M183,TRUE))/(1-2*_xlfn.NORM.DIST(0,$J183/2,$M183,TRUE))*$D183+($K183="Steady Growth")*(AND(DR$6&gt;=$F183,DR$6&lt;=$H183)*((DR$6-$F183+1)/($J183*($J183+1)/2)*$D183))+($K183="custom")*CustCF!DL183</f>
        <v>0</v>
      </c>
      <c r="DS183" s="95">
        <f>($K183="Bell Curve")*(_xlfn.NORM.DIST(AND(DS$6&gt;=$F183,DS$6&lt;=$H183)*(DS$6-$F183+1),$J183/2,$M183,TRUE)-_xlfn.NORM.DIST(AND(DS$6&gt;=$F183,DS$6&lt;=$H183)*(DR$6-$F183+1),$J183/2,$M183,TRUE))/(1-2*_xlfn.NORM.DIST(0,$J183/2,$M183,TRUE))*$D183+($K183="Steady Growth")*(AND(DS$6&gt;=$F183,DS$6&lt;=$H183)*((DS$6-$F183+1)/($J183*($J183+1)/2)*$D183))+($K183="custom")*CustCF!DM183</f>
        <v>0</v>
      </c>
      <c r="DT183" s="95">
        <f>($K183="Bell Curve")*(_xlfn.NORM.DIST(AND(DT$6&gt;=$F183,DT$6&lt;=$H183)*(DT$6-$F183+1),$J183/2,$M183,TRUE)-_xlfn.NORM.DIST(AND(DT$6&gt;=$F183,DT$6&lt;=$H183)*(DS$6-$F183+1),$J183/2,$M183,TRUE))/(1-2*_xlfn.NORM.DIST(0,$J183/2,$M183,TRUE))*$D183+($K183="Steady Growth")*(AND(DT$6&gt;=$F183,DT$6&lt;=$H183)*((DT$6-$F183+1)/($J183*($J183+1)/2)*$D183))+($K183="custom")*CustCF!DN183</f>
        <v>0</v>
      </c>
      <c r="DU183" s="95">
        <f>($K183="Bell Curve")*(_xlfn.NORM.DIST(AND(DU$6&gt;=$F183,DU$6&lt;=$H183)*(DU$6-$F183+1),$J183/2,$M183,TRUE)-_xlfn.NORM.DIST(AND(DU$6&gt;=$F183,DU$6&lt;=$H183)*(DT$6-$F183+1),$J183/2,$M183,TRUE))/(1-2*_xlfn.NORM.DIST(0,$J183/2,$M183,TRUE))*$D183+($K183="Steady Growth")*(AND(DU$6&gt;=$F183,DU$6&lt;=$H183)*((DU$6-$F183+1)/($J183*($J183+1)/2)*$D183))+($K183="custom")*CustCF!DO183</f>
        <v>0</v>
      </c>
      <c r="DV183" s="95">
        <f>($K183="Bell Curve")*(_xlfn.NORM.DIST(AND(DV$6&gt;=$F183,DV$6&lt;=$H183)*(DV$6-$F183+1),$J183/2,$M183,TRUE)-_xlfn.NORM.DIST(AND(DV$6&gt;=$F183,DV$6&lt;=$H183)*(DU$6-$F183+1),$J183/2,$M183,TRUE))/(1-2*_xlfn.NORM.DIST(0,$J183/2,$M183,TRUE))*$D183+($K183="Steady Growth")*(AND(DV$6&gt;=$F183,DV$6&lt;=$H183)*((DV$6-$F183+1)/($J183*($J183+1)/2)*$D183))+($K183="custom")*CustCF!DP183</f>
        <v>0</v>
      </c>
      <c r="DW183" s="95">
        <f>($K183="Bell Curve")*(_xlfn.NORM.DIST(AND(DW$6&gt;=$F183,DW$6&lt;=$H183)*(DW$6-$F183+1),$J183/2,$M183,TRUE)-_xlfn.NORM.DIST(AND(DW$6&gt;=$F183,DW$6&lt;=$H183)*(DV$6-$F183+1),$J183/2,$M183,TRUE))/(1-2*_xlfn.NORM.DIST(0,$J183/2,$M183,TRUE))*$D183+($K183="Steady Growth")*(AND(DW$6&gt;=$F183,DW$6&lt;=$H183)*((DW$6-$F183+1)/($J183*($J183+1)/2)*$D183))+($K183="custom")*CustCF!DQ183</f>
        <v>0</v>
      </c>
      <c r="DX183" s="95">
        <f>($K183="Bell Curve")*(_xlfn.NORM.DIST(AND(DX$6&gt;=$F183,DX$6&lt;=$H183)*(DX$6-$F183+1),$J183/2,$M183,TRUE)-_xlfn.NORM.DIST(AND(DX$6&gt;=$F183,DX$6&lt;=$H183)*(DW$6-$F183+1),$J183/2,$M183,TRUE))/(1-2*_xlfn.NORM.DIST(0,$J183/2,$M183,TRUE))*$D183+($K183="Steady Growth")*(AND(DX$6&gt;=$F183,DX$6&lt;=$H183)*((DX$6-$F183+1)/($J183*($J183+1)/2)*$D183))+($K183="custom")*CustCF!DR183</f>
        <v>0</v>
      </c>
      <c r="DY183" s="95">
        <f>($K183="Bell Curve")*(_xlfn.NORM.DIST(AND(DY$6&gt;=$F183,DY$6&lt;=$H183)*(DY$6-$F183+1),$J183/2,$M183,TRUE)-_xlfn.NORM.DIST(AND(DY$6&gt;=$F183,DY$6&lt;=$H183)*(DX$6-$F183+1),$J183/2,$M183,TRUE))/(1-2*_xlfn.NORM.DIST(0,$J183/2,$M183,TRUE))*$D183+($K183="Steady Growth")*(AND(DY$6&gt;=$F183,DY$6&lt;=$H183)*((DY$6-$F183+1)/($J183*($J183+1)/2)*$D183))+($K183="custom")*CustCF!DS183</f>
        <v>0</v>
      </c>
      <c r="DZ183" s="95">
        <f>($K183="Bell Curve")*(_xlfn.NORM.DIST(AND(DZ$6&gt;=$F183,DZ$6&lt;=$H183)*(DZ$6-$F183+1),$J183/2,$M183,TRUE)-_xlfn.NORM.DIST(AND(DZ$6&gt;=$F183,DZ$6&lt;=$H183)*(DY$6-$F183+1),$J183/2,$M183,TRUE))/(1-2*_xlfn.NORM.DIST(0,$J183/2,$M183,TRUE))*$D183+($K183="Steady Growth")*(AND(DZ$6&gt;=$F183,DZ$6&lt;=$H183)*((DZ$6-$F183+1)/($J183*($J183+1)/2)*$D183))+($K183="custom")*CustCF!DT183</f>
        <v>0</v>
      </c>
      <c r="EA183" s="95">
        <f>($K183="Bell Curve")*(_xlfn.NORM.DIST(AND(EA$6&gt;=$F183,EA$6&lt;=$H183)*(EA$6-$F183+1),$J183/2,$M183,TRUE)-_xlfn.NORM.DIST(AND(EA$6&gt;=$F183,EA$6&lt;=$H183)*(DZ$6-$F183+1),$J183/2,$M183,TRUE))/(1-2*_xlfn.NORM.DIST(0,$J183/2,$M183,TRUE))*$D183+($K183="Steady Growth")*(AND(EA$6&gt;=$F183,EA$6&lt;=$H183)*((EA$6-$F183+1)/($J183*($J183+1)/2)*$D183))+($K183="custom")*CustCF!DU183</f>
        <v>0</v>
      </c>
      <c r="EB183" s="95">
        <f>($K183="Bell Curve")*(_xlfn.NORM.DIST(AND(EB$6&gt;=$F183,EB$6&lt;=$H183)*(EB$6-$F183+1),$J183/2,$M183,TRUE)-_xlfn.NORM.DIST(AND(EB$6&gt;=$F183,EB$6&lt;=$H183)*(EA$6-$F183+1),$J183/2,$M183,TRUE))/(1-2*_xlfn.NORM.DIST(0,$J183/2,$M183,TRUE))*$D183+($K183="Steady Growth")*(AND(EB$6&gt;=$F183,EB$6&lt;=$H183)*((EB$6-$F183+1)/($J183*($J183+1)/2)*$D183))+($K183="custom")*CustCF!DV183</f>
        <v>0</v>
      </c>
      <c r="EC183" s="95">
        <f>($K183="Bell Curve")*(_xlfn.NORM.DIST(AND(EC$6&gt;=$F183,EC$6&lt;=$H183)*(EC$6-$F183+1),$J183/2,$M183,TRUE)-_xlfn.NORM.DIST(AND(EC$6&gt;=$F183,EC$6&lt;=$H183)*(EB$6-$F183+1),$J183/2,$M183,TRUE))/(1-2*_xlfn.NORM.DIST(0,$J183/2,$M183,TRUE))*$D183+($K183="Steady Growth")*(AND(EC$6&gt;=$F183,EC$6&lt;=$H183)*((EC$6-$F183+1)/($J183*($J183+1)/2)*$D183))+($K183="custom")*CustCF!DW183</f>
        <v>0</v>
      </c>
      <c r="ED183" s="95">
        <f>($K183="Bell Curve")*(_xlfn.NORM.DIST(AND(ED$6&gt;=$F183,ED$6&lt;=$H183)*(ED$6-$F183+1),$J183/2,$M183,TRUE)-_xlfn.NORM.DIST(AND(ED$6&gt;=$F183,ED$6&lt;=$H183)*(EC$6-$F183+1),$J183/2,$M183,TRUE))/(1-2*_xlfn.NORM.DIST(0,$J183/2,$M183,TRUE))*$D183+($K183="Steady Growth")*(AND(ED$6&gt;=$F183,ED$6&lt;=$H183)*((ED$6-$F183+1)/($J183*($J183+1)/2)*$D183))+($K183="custom")*CustCF!DX183</f>
        <v>0</v>
      </c>
      <c r="EE183" s="95">
        <f>($K183="Bell Curve")*(_xlfn.NORM.DIST(AND(EE$6&gt;=$F183,EE$6&lt;=$H183)*(EE$6-$F183+1),$J183/2,$M183,TRUE)-_xlfn.NORM.DIST(AND(EE$6&gt;=$F183,EE$6&lt;=$H183)*(ED$6-$F183+1),$J183/2,$M183,TRUE))/(1-2*_xlfn.NORM.DIST(0,$J183/2,$M183,TRUE))*$D183+($K183="Steady Growth")*(AND(EE$6&gt;=$F183,EE$6&lt;=$H183)*((EE$6-$F183+1)/($J183*($J183+1)/2)*$D183))+($K183="custom")*CustCF!DY183</f>
        <v>0</v>
      </c>
      <c r="EF183" s="95">
        <f>($K183="Bell Curve")*(_xlfn.NORM.DIST(AND(EF$6&gt;=$F183,EF$6&lt;=$H183)*(EF$6-$F183+1),$J183/2,$M183,TRUE)-_xlfn.NORM.DIST(AND(EF$6&gt;=$F183,EF$6&lt;=$H183)*(EE$6-$F183+1),$J183/2,$M183,TRUE))/(1-2*_xlfn.NORM.DIST(0,$J183/2,$M183,TRUE))*$D183+($K183="Steady Growth")*(AND(EF$6&gt;=$F183,EF$6&lt;=$H183)*((EF$6-$F183+1)/($J183*($J183+1)/2)*$D183))+($K183="custom")*CustCF!DZ183</f>
        <v>0</v>
      </c>
      <c r="EG183" s="95">
        <f>($K183="Bell Curve")*(_xlfn.NORM.DIST(AND(EG$6&gt;=$F183,EG$6&lt;=$H183)*(EG$6-$F183+1),$J183/2,$M183,TRUE)-_xlfn.NORM.DIST(AND(EG$6&gt;=$F183,EG$6&lt;=$H183)*(EF$6-$F183+1),$J183/2,$M183,TRUE))/(1-2*_xlfn.NORM.DIST(0,$J183/2,$M183,TRUE))*$D183+($K183="Steady Growth")*(AND(EG$6&gt;=$F183,EG$6&lt;=$H183)*((EG$6-$F183+1)/($J183*($J183+1)/2)*$D183))+($K183="custom")*CustCF!EA183</f>
        <v>0</v>
      </c>
      <c r="EH183" s="95">
        <f>($K183="Bell Curve")*(_xlfn.NORM.DIST(AND(EH$6&gt;=$F183,EH$6&lt;=$H183)*(EH$6-$F183+1),$J183/2,$M183,TRUE)-_xlfn.NORM.DIST(AND(EH$6&gt;=$F183,EH$6&lt;=$H183)*(EG$6-$F183+1),$J183/2,$M183,TRUE))/(1-2*_xlfn.NORM.DIST(0,$J183/2,$M183,TRUE))*$D183+($K183="Steady Growth")*(AND(EH$6&gt;=$F183,EH$6&lt;=$H183)*((EH$6-$F183+1)/($J183*($J183+1)/2)*$D183))+($K183="custom")*CustCF!EB183</f>
        <v>0</v>
      </c>
      <c r="EI183" s="95">
        <f>($K183="Bell Curve")*(_xlfn.NORM.DIST(AND(EI$6&gt;=$F183,EI$6&lt;=$H183)*(EI$6-$F183+1),$J183/2,$M183,TRUE)-_xlfn.NORM.DIST(AND(EI$6&gt;=$F183,EI$6&lt;=$H183)*(EH$6-$F183+1),$J183/2,$M183,TRUE))/(1-2*_xlfn.NORM.DIST(0,$J183/2,$M183,TRUE))*$D183+($K183="Steady Growth")*(AND(EI$6&gt;=$F183,EI$6&lt;=$H183)*((EI$6-$F183+1)/($J183*($J183+1)/2)*$D183))+($K183="custom")*CustCF!EC183</f>
        <v>0</v>
      </c>
      <c r="EJ183" s="95">
        <f>($K183="Bell Curve")*(_xlfn.NORM.DIST(AND(EJ$6&gt;=$F183,EJ$6&lt;=$H183)*(EJ$6-$F183+1),$J183/2,$M183,TRUE)-_xlfn.NORM.DIST(AND(EJ$6&gt;=$F183,EJ$6&lt;=$H183)*(EI$6-$F183+1),$J183/2,$M183,TRUE))/(1-2*_xlfn.NORM.DIST(0,$J183/2,$M183,TRUE))*$D183+($K183="Steady Growth")*(AND(EJ$6&gt;=$F183,EJ$6&lt;=$H183)*((EJ$6-$F183+1)/($J183*($J183+1)/2)*$D183))+($K183="custom")*CustCF!ED183</f>
        <v>0</v>
      </c>
      <c r="EK183" s="95">
        <f>($K183="Bell Curve")*(_xlfn.NORM.DIST(AND(EK$6&gt;=$F183,EK$6&lt;=$H183)*(EK$6-$F183+1),$J183/2,$M183,TRUE)-_xlfn.NORM.DIST(AND(EK$6&gt;=$F183,EK$6&lt;=$H183)*(EJ$6-$F183+1),$J183/2,$M183,TRUE))/(1-2*_xlfn.NORM.DIST(0,$J183/2,$M183,TRUE))*$D183+($K183="Steady Growth")*(AND(EK$6&gt;=$F183,EK$6&lt;=$H183)*((EK$6-$F183+1)/($J183*($J183+1)/2)*$D183))+($K183="custom")*CustCF!EE183</f>
        <v>0</v>
      </c>
      <c r="EL183" s="95">
        <f>($K183="Bell Curve")*(_xlfn.NORM.DIST(AND(EL$6&gt;=$F183,EL$6&lt;=$H183)*(EL$6-$F183+1),$J183/2,$M183,TRUE)-_xlfn.NORM.DIST(AND(EL$6&gt;=$F183,EL$6&lt;=$H183)*(EK$6-$F183+1),$J183/2,$M183,TRUE))/(1-2*_xlfn.NORM.DIST(0,$J183/2,$M183,TRUE))*$D183+($K183="Steady Growth")*(AND(EL$6&gt;=$F183,EL$6&lt;=$H183)*((EL$6-$F183+1)/($J183*($J183+1)/2)*$D183))+($K183="custom")*CustCF!EF183</f>
        <v>0</v>
      </c>
      <c r="EM183" s="95">
        <f>($K183="Bell Curve")*(_xlfn.NORM.DIST(AND(EM$6&gt;=$F183,EM$6&lt;=$H183)*(EM$6-$F183+1),$J183/2,$M183,TRUE)-_xlfn.NORM.DIST(AND(EM$6&gt;=$F183,EM$6&lt;=$H183)*(EL$6-$F183+1),$J183/2,$M183,TRUE))/(1-2*_xlfn.NORM.DIST(0,$J183/2,$M183,TRUE))*$D183+($K183="Steady Growth")*(AND(EM$6&gt;=$F183,EM$6&lt;=$H183)*((EM$6-$F183+1)/($J183*($J183+1)/2)*$D183))+($K183="custom")*CustCF!EG183</f>
        <v>0</v>
      </c>
      <c r="EN183" s="95">
        <f>($K183="Bell Curve")*(_xlfn.NORM.DIST(AND(EN$6&gt;=$F183,EN$6&lt;=$H183)*(EN$6-$F183+1),$J183/2,$M183,TRUE)-_xlfn.NORM.DIST(AND(EN$6&gt;=$F183,EN$6&lt;=$H183)*(EM$6-$F183+1),$J183/2,$M183,TRUE))/(1-2*_xlfn.NORM.DIST(0,$J183/2,$M183,TRUE))*$D183+($K183="Steady Growth")*(AND(EN$6&gt;=$F183,EN$6&lt;=$H183)*((EN$6-$F183+1)/($J183*($J183+1)/2)*$D183))+($K183="custom")*CustCF!EH183</f>
        <v>0</v>
      </c>
      <c r="EO183" s="95">
        <f>($K183="Bell Curve")*(_xlfn.NORM.DIST(AND(EO$6&gt;=$F183,EO$6&lt;=$H183)*(EO$6-$F183+1),$J183/2,$M183,TRUE)-_xlfn.NORM.DIST(AND(EO$6&gt;=$F183,EO$6&lt;=$H183)*(EN$6-$F183+1),$J183/2,$M183,TRUE))/(1-2*_xlfn.NORM.DIST(0,$J183/2,$M183,TRUE))*$D183+($K183="Steady Growth")*(AND(EO$6&gt;=$F183,EO$6&lt;=$H183)*((EO$6-$F183+1)/($J183*($J183+1)/2)*$D183))+($K183="custom")*CustCF!EI183</f>
        <v>0</v>
      </c>
      <c r="EP183" s="95">
        <f>($K183="Bell Curve")*(_xlfn.NORM.DIST(AND(EP$6&gt;=$F183,EP$6&lt;=$H183)*(EP$6-$F183+1),$J183/2,$M183,TRUE)-_xlfn.NORM.DIST(AND(EP$6&gt;=$F183,EP$6&lt;=$H183)*(EO$6-$F183+1),$J183/2,$M183,TRUE))/(1-2*_xlfn.NORM.DIST(0,$J183/2,$M183,TRUE))*$D183+($K183="Steady Growth")*(AND(EP$6&gt;=$F183,EP$6&lt;=$H183)*((EP$6-$F183+1)/($J183*($J183+1)/2)*$D183))+($K183="custom")*CustCF!EJ183</f>
        <v>0</v>
      </c>
      <c r="EQ183" s="95">
        <f>($K183="Bell Curve")*(_xlfn.NORM.DIST(AND(EQ$6&gt;=$F183,EQ$6&lt;=$H183)*(EQ$6-$F183+1),$J183/2,$M183,TRUE)-_xlfn.NORM.DIST(AND(EQ$6&gt;=$F183,EQ$6&lt;=$H183)*(EP$6-$F183+1),$J183/2,$M183,TRUE))/(1-2*_xlfn.NORM.DIST(0,$J183/2,$M183,TRUE))*$D183+($K183="Steady Growth")*(AND(EQ$6&gt;=$F183,EQ$6&lt;=$H183)*((EQ$6-$F183+1)/($J183*($J183+1)/2)*$D183))+($K183="custom")*CustCF!EK183</f>
        <v>0</v>
      </c>
      <c r="ER183" s="95">
        <f>($K183="Bell Curve")*(_xlfn.NORM.DIST(AND(ER$6&gt;=$F183,ER$6&lt;=$H183)*(ER$6-$F183+1),$J183/2,$M183,TRUE)-_xlfn.NORM.DIST(AND(ER$6&gt;=$F183,ER$6&lt;=$H183)*(EQ$6-$F183+1),$J183/2,$M183,TRUE))/(1-2*_xlfn.NORM.DIST(0,$J183/2,$M183,TRUE))*$D183+($K183="Steady Growth")*(AND(ER$6&gt;=$F183,ER$6&lt;=$H183)*((ER$6-$F183+1)/($J183*($J183+1)/2)*$D183))+($K183="custom")*CustCF!EL183</f>
        <v>0</v>
      </c>
      <c r="ES183" s="95">
        <f>($K183="Bell Curve")*(_xlfn.NORM.DIST(AND(ES$6&gt;=$F183,ES$6&lt;=$H183)*(ES$6-$F183+1),$J183/2,$M183,TRUE)-_xlfn.NORM.DIST(AND(ES$6&gt;=$F183,ES$6&lt;=$H183)*(ER$6-$F183+1),$J183/2,$M183,TRUE))/(1-2*_xlfn.NORM.DIST(0,$J183/2,$M183,TRUE))*$D183+($K183="Steady Growth")*(AND(ES$6&gt;=$F183,ES$6&lt;=$H183)*((ES$6-$F183+1)/($J183*($J183+1)/2)*$D183))+($K183="custom")*CustCF!EM183</f>
        <v>0</v>
      </c>
      <c r="ET183" s="95">
        <f>($K183="Bell Curve")*(_xlfn.NORM.DIST(AND(ET$6&gt;=$F183,ET$6&lt;=$H183)*(ET$6-$F183+1),$J183/2,$M183,TRUE)-_xlfn.NORM.DIST(AND(ET$6&gt;=$F183,ET$6&lt;=$H183)*(ES$6-$F183+1),$J183/2,$M183,TRUE))/(1-2*_xlfn.NORM.DIST(0,$J183/2,$M183,TRUE))*$D183+($K183="Steady Growth")*(AND(ET$6&gt;=$F183,ET$6&lt;=$H183)*((ET$6-$F183+1)/($J183*($J183+1)/2)*$D183))+($K183="custom")*CustCF!EN183</f>
        <v>0</v>
      </c>
      <c r="EU183" s="95">
        <f>($K183="Bell Curve")*(_xlfn.NORM.DIST(AND(EU$6&gt;=$F183,EU$6&lt;=$H183)*(EU$6-$F183+1),$J183/2,$M183,TRUE)-_xlfn.NORM.DIST(AND(EU$6&gt;=$F183,EU$6&lt;=$H183)*(ET$6-$F183+1),$J183/2,$M183,TRUE))/(1-2*_xlfn.NORM.DIST(0,$J183/2,$M183,TRUE))*$D183+($K183="Steady Growth")*(AND(EU$6&gt;=$F183,EU$6&lt;=$H183)*((EU$6-$F183+1)/($J183*($J183+1)/2)*$D183))+($K183="custom")*CustCF!EO183</f>
        <v>0</v>
      </c>
      <c r="EV183" s="95">
        <f>($K183="Bell Curve")*(_xlfn.NORM.DIST(AND(EV$6&gt;=$F183,EV$6&lt;=$H183)*(EV$6-$F183+1),$J183/2,$M183,TRUE)-_xlfn.NORM.DIST(AND(EV$6&gt;=$F183,EV$6&lt;=$H183)*(EU$6-$F183+1),$J183/2,$M183,TRUE))/(1-2*_xlfn.NORM.DIST(0,$J183/2,$M183,TRUE))*$D183+($K183="Steady Growth")*(AND(EV$6&gt;=$F183,EV$6&lt;=$H183)*((EV$6-$F183+1)/($J183*($J183+1)/2)*$D183))+($K183="custom")*CustCF!EP183</f>
        <v>0</v>
      </c>
      <c r="EW183" s="95">
        <f>($K183="Bell Curve")*(_xlfn.NORM.DIST(AND(EW$6&gt;=$F183,EW$6&lt;=$H183)*(EW$6-$F183+1),$J183/2,$M183,TRUE)-_xlfn.NORM.DIST(AND(EW$6&gt;=$F183,EW$6&lt;=$H183)*(EV$6-$F183+1),$J183/2,$M183,TRUE))/(1-2*_xlfn.NORM.DIST(0,$J183/2,$M183,TRUE))*$D183+($K183="Steady Growth")*(AND(EW$6&gt;=$F183,EW$6&lt;=$H183)*((EW$6-$F183+1)/($J183*($J183+1)/2)*$D183))+($K183="custom")*CustCF!EQ183</f>
        <v>0</v>
      </c>
      <c r="EX183" s="95">
        <f>($K183="Bell Curve")*(_xlfn.NORM.DIST(AND(EX$6&gt;=$F183,EX$6&lt;=$H183)*(EX$6-$F183+1),$J183/2,$M183,TRUE)-_xlfn.NORM.DIST(AND(EX$6&gt;=$F183,EX$6&lt;=$H183)*(EW$6-$F183+1),$J183/2,$M183,TRUE))/(1-2*_xlfn.NORM.DIST(0,$J183/2,$M183,TRUE))*$D183+($K183="Steady Growth")*(AND(EX$6&gt;=$F183,EX$6&lt;=$H183)*((EX$6-$F183+1)/($J183*($J183+1)/2)*$D183))+($K183="custom")*CustCF!ER183</f>
        <v>0</v>
      </c>
      <c r="EY183" s="95">
        <f>($K183="Bell Curve")*(_xlfn.NORM.DIST(AND(EY$6&gt;=$F183,EY$6&lt;=$H183)*(EY$6-$F183+1),$J183/2,$M183,TRUE)-_xlfn.NORM.DIST(AND(EY$6&gt;=$F183,EY$6&lt;=$H183)*(EX$6-$F183+1),$J183/2,$M183,TRUE))/(1-2*_xlfn.NORM.DIST(0,$J183/2,$M183,TRUE))*$D183+($K183="Steady Growth")*(AND(EY$6&gt;=$F183,EY$6&lt;=$H183)*((EY$6-$F183+1)/($J183*($J183+1)/2)*$D183))+($K183="custom")*CustCF!ES183</f>
        <v>0</v>
      </c>
      <c r="EZ183" s="95">
        <f>($K183="Bell Curve")*(_xlfn.NORM.DIST(AND(EZ$6&gt;=$F183,EZ$6&lt;=$H183)*(EZ$6-$F183+1),$J183/2,$M183,TRUE)-_xlfn.NORM.DIST(AND(EZ$6&gt;=$F183,EZ$6&lt;=$H183)*(EY$6-$F183+1),$J183/2,$M183,TRUE))/(1-2*_xlfn.NORM.DIST(0,$J183/2,$M183,TRUE))*$D183+($K183="Steady Growth")*(AND(EZ$6&gt;=$F183,EZ$6&lt;=$H183)*((EZ$6-$F183+1)/($J183*($J183+1)/2)*$D183))+($K183="custom")*CustCF!ET183</f>
        <v>0</v>
      </c>
      <c r="FA183" s="95">
        <f>($K183="Bell Curve")*(_xlfn.NORM.DIST(AND(FA$6&gt;=$F183,FA$6&lt;=$H183)*(FA$6-$F183+1),$J183/2,$M183,TRUE)-_xlfn.NORM.DIST(AND(FA$6&gt;=$F183,FA$6&lt;=$H183)*(EZ$6-$F183+1),$J183/2,$M183,TRUE))/(1-2*_xlfn.NORM.DIST(0,$J183/2,$M183,TRUE))*$D183+($K183="Steady Growth")*(AND(FA$6&gt;=$F183,FA$6&lt;=$H183)*((FA$6-$F183+1)/($J183*($J183+1)/2)*$D183))+($K183="custom")*CustCF!EU183</f>
        <v>0</v>
      </c>
      <c r="FB183" s="95">
        <f>($K183="Bell Curve")*(_xlfn.NORM.DIST(AND(FB$6&gt;=$F183,FB$6&lt;=$H183)*(FB$6-$F183+1),$J183/2,$M183,TRUE)-_xlfn.NORM.DIST(AND(FB$6&gt;=$F183,FB$6&lt;=$H183)*(FA$6-$F183+1),$J183/2,$M183,TRUE))/(1-2*_xlfn.NORM.DIST(0,$J183/2,$M183,TRUE))*$D183+($K183="Steady Growth")*(AND(FB$6&gt;=$F183,FB$6&lt;=$H183)*((FB$6-$F183+1)/($J183*($J183+1)/2)*$D183))+($K183="custom")*CustCF!EV183</f>
        <v>0</v>
      </c>
      <c r="FC183" s="95">
        <f>($K183="Bell Curve")*(_xlfn.NORM.DIST(AND(FC$6&gt;=$F183,FC$6&lt;=$H183)*(FC$6-$F183+1),$J183/2,$M183,TRUE)-_xlfn.NORM.DIST(AND(FC$6&gt;=$F183,FC$6&lt;=$H183)*(FB$6-$F183+1),$J183/2,$M183,TRUE))/(1-2*_xlfn.NORM.DIST(0,$J183/2,$M183,TRUE))*$D183+($K183="Steady Growth")*(AND(FC$6&gt;=$F183,FC$6&lt;=$H183)*((FC$6-$F183+1)/($J183*($J183+1)/2)*$D183))+($K183="custom")*CustCF!EW183</f>
        <v>0</v>
      </c>
      <c r="FD183" s="95">
        <f>($K183="Bell Curve")*(_xlfn.NORM.DIST(AND(FD$6&gt;=$F183,FD$6&lt;=$H183)*(FD$6-$F183+1),$J183/2,$M183,TRUE)-_xlfn.NORM.DIST(AND(FD$6&gt;=$F183,FD$6&lt;=$H183)*(FC$6-$F183+1),$J183/2,$M183,TRUE))/(1-2*_xlfn.NORM.DIST(0,$J183/2,$M183,TRUE))*$D183+($K183="Steady Growth")*(AND(FD$6&gt;=$F183,FD$6&lt;=$H183)*((FD$6-$F183+1)/($J183*($J183+1)/2)*$D183))+($K183="custom")*CustCF!EX183</f>
        <v>0</v>
      </c>
      <c r="FE183" s="95">
        <f>($K183="Bell Curve")*(_xlfn.NORM.DIST(AND(FE$6&gt;=$F183,FE$6&lt;=$H183)*(FE$6-$F183+1),$J183/2,$M183,TRUE)-_xlfn.NORM.DIST(AND(FE$6&gt;=$F183,FE$6&lt;=$H183)*(FD$6-$F183+1),$J183/2,$M183,TRUE))/(1-2*_xlfn.NORM.DIST(0,$J183/2,$M183,TRUE))*$D183+($K183="Steady Growth")*(AND(FE$6&gt;=$F183,FE$6&lt;=$H183)*((FE$6-$F183+1)/($J183*($J183+1)/2)*$D183))+($K183="custom")*CustCF!EY183</f>
        <v>0</v>
      </c>
      <c r="FF183" s="95">
        <f>($K183="Bell Curve")*(_xlfn.NORM.DIST(AND(FF$6&gt;=$F183,FF$6&lt;=$H183)*(FF$6-$F183+1),$J183/2,$M183,TRUE)-_xlfn.NORM.DIST(AND(FF$6&gt;=$F183,FF$6&lt;=$H183)*(FE$6-$F183+1),$J183/2,$M183,TRUE))/(1-2*_xlfn.NORM.DIST(0,$J183/2,$M183,TRUE))*$D183+($K183="Steady Growth")*(AND(FF$6&gt;=$F183,FF$6&lt;=$H183)*((FF$6-$F183+1)/($J183*($J183+1)/2)*$D183))+($K183="custom")*CustCF!EZ183</f>
        <v>0</v>
      </c>
      <c r="FG183" s="95">
        <f>($K183="Bell Curve")*(_xlfn.NORM.DIST(AND(FG$6&gt;=$F183,FG$6&lt;=$H183)*(FG$6-$F183+1),$J183/2,$M183,TRUE)-_xlfn.NORM.DIST(AND(FG$6&gt;=$F183,FG$6&lt;=$H183)*(FF$6-$F183+1),$J183/2,$M183,TRUE))/(1-2*_xlfn.NORM.DIST(0,$J183/2,$M183,TRUE))*$D183+($K183="Steady Growth")*(AND(FG$6&gt;=$F183,FG$6&lt;=$H183)*((FG$6-$F183+1)/($J183*($J183+1)/2)*$D183))+($K183="custom")*CustCF!FA183</f>
        <v>0</v>
      </c>
      <c r="FH183" s="95">
        <f>($K183="Bell Curve")*(_xlfn.NORM.DIST(AND(FH$6&gt;=$F183,FH$6&lt;=$H183)*(FH$6-$F183+1),$J183/2,$M183,TRUE)-_xlfn.NORM.DIST(AND(FH$6&gt;=$F183,FH$6&lt;=$H183)*(FG$6-$F183+1),$J183/2,$M183,TRUE))/(1-2*_xlfn.NORM.DIST(0,$J183/2,$M183,TRUE))*$D183+($K183="Steady Growth")*(AND(FH$6&gt;=$F183,FH$6&lt;=$H183)*((FH$6-$F183+1)/($J183*($J183+1)/2)*$D183))+($K183="custom")*CustCF!FB183</f>
        <v>0</v>
      </c>
      <c r="FI183" s="95">
        <f>($K183="Bell Curve")*(_xlfn.NORM.DIST(AND(FI$6&gt;=$F183,FI$6&lt;=$H183)*(FI$6-$F183+1),$J183/2,$M183,TRUE)-_xlfn.NORM.DIST(AND(FI$6&gt;=$F183,FI$6&lt;=$H183)*(FH$6-$F183+1),$J183/2,$M183,TRUE))/(1-2*_xlfn.NORM.DIST(0,$J183/2,$M183,TRUE))*$D183+($K183="Steady Growth")*(AND(FI$6&gt;=$F183,FI$6&lt;=$H183)*((FI$6-$F183+1)/($J183*($J183+1)/2)*$D183))+($K183="custom")*CustCF!FC183</f>
        <v>0</v>
      </c>
      <c r="FJ183" s="95">
        <f>($K183="Bell Curve")*(_xlfn.NORM.DIST(AND(FJ$6&gt;=$F183,FJ$6&lt;=$H183)*(FJ$6-$F183+1),$J183/2,$M183,TRUE)-_xlfn.NORM.DIST(AND(FJ$6&gt;=$F183,FJ$6&lt;=$H183)*(FI$6-$F183+1),$J183/2,$M183,TRUE))/(1-2*_xlfn.NORM.DIST(0,$J183/2,$M183,TRUE))*$D183+($K183="Steady Growth")*(AND(FJ$6&gt;=$F183,FJ$6&lt;=$H183)*((FJ$6-$F183+1)/($J183*($J183+1)/2)*$D183))+($K183="custom")*CustCF!FD183</f>
        <v>0</v>
      </c>
      <c r="FK183" s="95">
        <f>($K183="Bell Curve")*(_xlfn.NORM.DIST(AND(FK$6&gt;=$F183,FK$6&lt;=$H183)*(FK$6-$F183+1),$J183/2,$M183,TRUE)-_xlfn.NORM.DIST(AND(FK$6&gt;=$F183,FK$6&lt;=$H183)*(FJ$6-$F183+1),$J183/2,$M183,TRUE))/(1-2*_xlfn.NORM.DIST(0,$J183/2,$M183,TRUE))*$D183+($K183="Steady Growth")*(AND(FK$6&gt;=$F183,FK$6&lt;=$H183)*((FK$6-$F183+1)/($J183*($J183+1)/2)*$D183))+($K183="custom")*CustCF!FE183</f>
        <v>0</v>
      </c>
      <c r="FL183" s="95">
        <f>($K183="Bell Curve")*(_xlfn.NORM.DIST(AND(FL$6&gt;=$F183,FL$6&lt;=$H183)*(FL$6-$F183+1),$J183/2,$M183,TRUE)-_xlfn.NORM.DIST(AND(FL$6&gt;=$F183,FL$6&lt;=$H183)*(FK$6-$F183+1),$J183/2,$M183,TRUE))/(1-2*_xlfn.NORM.DIST(0,$J183/2,$M183,TRUE))*$D183+($K183="Steady Growth")*(AND(FL$6&gt;=$F183,FL$6&lt;=$H183)*((FL$6-$F183+1)/($J183*($J183+1)/2)*$D183))+($K183="custom")*CustCF!FF183</f>
        <v>0</v>
      </c>
      <c r="FM183" s="95">
        <f>($K183="Bell Curve")*(_xlfn.NORM.DIST(AND(FM$6&gt;=$F183,FM$6&lt;=$H183)*(FM$6-$F183+1),$J183/2,$M183,TRUE)-_xlfn.NORM.DIST(AND(FM$6&gt;=$F183,FM$6&lt;=$H183)*(FL$6-$F183+1),$J183/2,$M183,TRUE))/(1-2*_xlfn.NORM.DIST(0,$J183/2,$M183,TRUE))*$D183+($K183="Steady Growth")*(AND(FM$6&gt;=$F183,FM$6&lt;=$H183)*((FM$6-$F183+1)/($J183*($J183+1)/2)*$D183))+($K183="custom")*CustCF!FG183</f>
        <v>0</v>
      </c>
      <c r="FN183" s="95">
        <f>($K183="Bell Curve")*(_xlfn.NORM.DIST(AND(FN$6&gt;=$F183,FN$6&lt;=$H183)*(FN$6-$F183+1),$J183/2,$M183,TRUE)-_xlfn.NORM.DIST(AND(FN$6&gt;=$F183,FN$6&lt;=$H183)*(FM$6-$F183+1),$J183/2,$M183,TRUE))/(1-2*_xlfn.NORM.DIST(0,$J183/2,$M183,TRUE))*$D183+($K183="Steady Growth")*(AND(FN$6&gt;=$F183,FN$6&lt;=$H183)*((FN$6-$F183+1)/($J183*($J183+1)/2)*$D183))+($K183="custom")*CustCF!FH183</f>
        <v>0</v>
      </c>
      <c r="FO183" s="95">
        <f>($K183="Bell Curve")*(_xlfn.NORM.DIST(AND(FO$6&gt;=$F183,FO$6&lt;=$H183)*(FO$6-$F183+1),$J183/2,$M183,TRUE)-_xlfn.NORM.DIST(AND(FO$6&gt;=$F183,FO$6&lt;=$H183)*(FN$6-$F183+1),$J183/2,$M183,TRUE))/(1-2*_xlfn.NORM.DIST(0,$J183/2,$M183,TRUE))*$D183+($K183="Steady Growth")*(AND(FO$6&gt;=$F183,FO$6&lt;=$H183)*((FO$6-$F183+1)/($J183*($J183+1)/2)*$D183))+($K183="custom")*CustCF!FI183</f>
        <v>0</v>
      </c>
      <c r="FP183" s="95">
        <f>($K183="Bell Curve")*(_xlfn.NORM.DIST(AND(FP$6&gt;=$F183,FP$6&lt;=$H183)*(FP$6-$F183+1),$J183/2,$M183,TRUE)-_xlfn.NORM.DIST(AND(FP$6&gt;=$F183,FP$6&lt;=$H183)*(FO$6-$F183+1),$J183/2,$M183,TRUE))/(1-2*_xlfn.NORM.DIST(0,$J183/2,$M183,TRUE))*$D183+($K183="Steady Growth")*(AND(FP$6&gt;=$F183,FP$6&lt;=$H183)*((FP$6-$F183+1)/($J183*($J183+1)/2)*$D183))+($K183="custom")*CustCF!FJ183</f>
        <v>0</v>
      </c>
      <c r="FQ183" s="95">
        <f>($K183="Bell Curve")*(_xlfn.NORM.DIST(AND(FQ$6&gt;=$F183,FQ$6&lt;=$H183)*(FQ$6-$F183+1),$J183/2,$M183,TRUE)-_xlfn.NORM.DIST(AND(FQ$6&gt;=$F183,FQ$6&lt;=$H183)*(FP$6-$F183+1),$J183/2,$M183,TRUE))/(1-2*_xlfn.NORM.DIST(0,$J183/2,$M183,TRUE))*$D183+($K183="Steady Growth")*(AND(FQ$6&gt;=$F183,FQ$6&lt;=$H183)*((FQ$6-$F183+1)/($J183*($J183+1)/2)*$D183))+($K183="custom")*CustCF!FK183</f>
        <v>0</v>
      </c>
      <c r="FR183" s="95">
        <f>($K183="Bell Curve")*(_xlfn.NORM.DIST(AND(FR$6&gt;=$F183,FR$6&lt;=$H183)*(FR$6-$F183+1),$J183/2,$M183,TRUE)-_xlfn.NORM.DIST(AND(FR$6&gt;=$F183,FR$6&lt;=$H183)*(FQ$6-$F183+1),$J183/2,$M183,TRUE))/(1-2*_xlfn.NORM.DIST(0,$J183/2,$M183,TRUE))*$D183+($K183="Steady Growth")*(AND(FR$6&gt;=$F183,FR$6&lt;=$H183)*((FR$6-$F183+1)/($J183*($J183+1)/2)*$D183))+($K183="custom")*CustCF!FL183</f>
        <v>0</v>
      </c>
      <c r="FS183" s="95">
        <f>($K183="Bell Curve")*(_xlfn.NORM.DIST(AND(FS$6&gt;=$F183,FS$6&lt;=$H183)*(FS$6-$F183+1),$J183/2,$M183,TRUE)-_xlfn.NORM.DIST(AND(FS$6&gt;=$F183,FS$6&lt;=$H183)*(FR$6-$F183+1),$J183/2,$M183,TRUE))/(1-2*_xlfn.NORM.DIST(0,$J183/2,$M183,TRUE))*$D183+($K183="Steady Growth")*(AND(FS$6&gt;=$F183,FS$6&lt;=$H183)*((FS$6-$F183+1)/($J183*($J183+1)/2)*$D183))+($K183="custom")*CustCF!FM183</f>
        <v>0</v>
      </c>
      <c r="FT183" s="95">
        <f>($K183="Bell Curve")*(_xlfn.NORM.DIST(AND(FT$6&gt;=$F183,FT$6&lt;=$H183)*(FT$6-$F183+1),$J183/2,$M183,TRUE)-_xlfn.NORM.DIST(AND(FT$6&gt;=$F183,FT$6&lt;=$H183)*(FS$6-$F183+1),$J183/2,$M183,TRUE))/(1-2*_xlfn.NORM.DIST(0,$J183/2,$M183,TRUE))*$D183+($K183="Steady Growth")*(AND(FT$6&gt;=$F183,FT$6&lt;=$H183)*((FT$6-$F183+1)/($J183*($J183+1)/2)*$D183))+($K183="custom")*CustCF!FN183</f>
        <v>0</v>
      </c>
      <c r="FU183" s="95">
        <f>($K183="Bell Curve")*(_xlfn.NORM.DIST(AND(FU$6&gt;=$F183,FU$6&lt;=$H183)*(FU$6-$F183+1),$J183/2,$M183,TRUE)-_xlfn.NORM.DIST(AND(FU$6&gt;=$F183,FU$6&lt;=$H183)*(FT$6-$F183+1),$J183/2,$M183,TRUE))/(1-2*_xlfn.NORM.DIST(0,$J183/2,$M183,TRUE))*$D183+($K183="Steady Growth")*(AND(FU$6&gt;=$F183,FU$6&lt;=$H183)*((FU$6-$F183+1)/($J183*($J183+1)/2)*$D183))+($K183="custom")*CustCF!FO183</f>
        <v>0</v>
      </c>
      <c r="FV183" s="95">
        <f>($K183="Bell Curve")*(_xlfn.NORM.DIST(AND(FV$6&gt;=$F183,FV$6&lt;=$H183)*(FV$6-$F183+1),$J183/2,$M183,TRUE)-_xlfn.NORM.DIST(AND(FV$6&gt;=$F183,FV$6&lt;=$H183)*(FU$6-$F183+1),$J183/2,$M183,TRUE))/(1-2*_xlfn.NORM.DIST(0,$J183/2,$M183,TRUE))*$D183+($K183="Steady Growth")*(AND(FV$6&gt;=$F183,FV$6&lt;=$H183)*((FV$6-$F183+1)/($J183*($J183+1)/2)*$D183))+($K183="custom")*CustCF!FP183</f>
        <v>0</v>
      </c>
      <c r="FW183" s="95">
        <f>($K183="Bell Curve")*(_xlfn.NORM.DIST(AND(FW$6&gt;=$F183,FW$6&lt;=$H183)*(FW$6-$F183+1),$J183/2,$M183,TRUE)-_xlfn.NORM.DIST(AND(FW$6&gt;=$F183,FW$6&lt;=$H183)*(FV$6-$F183+1),$J183/2,$M183,TRUE))/(1-2*_xlfn.NORM.DIST(0,$J183/2,$M183,TRUE))*$D183+($K183="Steady Growth")*(AND(FW$6&gt;=$F183,FW$6&lt;=$H183)*((FW$6-$F183+1)/($J183*($J183+1)/2)*$D183))+($K183="custom")*CustCF!FQ183</f>
        <v>0</v>
      </c>
      <c r="FX183" s="95">
        <f>($K183="Bell Curve")*(_xlfn.NORM.DIST(AND(FX$6&gt;=$F183,FX$6&lt;=$H183)*(FX$6-$F183+1),$J183/2,$M183,TRUE)-_xlfn.NORM.DIST(AND(FX$6&gt;=$F183,FX$6&lt;=$H183)*(FW$6-$F183+1),$J183/2,$M183,TRUE))/(1-2*_xlfn.NORM.DIST(0,$J183/2,$M183,TRUE))*$D183+($K183="Steady Growth")*(AND(FX$6&gt;=$F183,FX$6&lt;=$H183)*((FX$6-$F183+1)/($J183*($J183+1)/2)*$D183))+($K183="custom")*CustCF!FR183</f>
        <v>0</v>
      </c>
      <c r="FY183" s="95">
        <f>($K183="Bell Curve")*(_xlfn.NORM.DIST(AND(FY$6&gt;=$F183,FY$6&lt;=$H183)*(FY$6-$F183+1),$J183/2,$M183,TRUE)-_xlfn.NORM.DIST(AND(FY$6&gt;=$F183,FY$6&lt;=$H183)*(FX$6-$F183+1),$J183/2,$M183,TRUE))/(1-2*_xlfn.NORM.DIST(0,$J183/2,$M183,TRUE))*$D183+($K183="Steady Growth")*(AND(FY$6&gt;=$F183,FY$6&lt;=$H183)*((FY$6-$F183+1)/($J183*($J183+1)/2)*$D183))+($K183="custom")*CustCF!FS183</f>
        <v>0</v>
      </c>
      <c r="FZ183" s="95">
        <f>($K183="Bell Curve")*(_xlfn.NORM.DIST(AND(FZ$6&gt;=$F183,FZ$6&lt;=$H183)*(FZ$6-$F183+1),$J183/2,$M183,TRUE)-_xlfn.NORM.DIST(AND(FZ$6&gt;=$F183,FZ$6&lt;=$H183)*(FY$6-$F183+1),$J183/2,$M183,TRUE))/(1-2*_xlfn.NORM.DIST(0,$J183/2,$M183,TRUE))*$D183+($K183="Steady Growth")*(AND(FZ$6&gt;=$F183,FZ$6&lt;=$H183)*((FZ$6-$F183+1)/($J183*($J183+1)/2)*$D183))+($K183="custom")*CustCF!FT183</f>
        <v>0</v>
      </c>
      <c r="GA183" s="95">
        <f>($K183="Bell Curve")*(_xlfn.NORM.DIST(AND(GA$6&gt;=$F183,GA$6&lt;=$H183)*(GA$6-$F183+1),$J183/2,$M183,TRUE)-_xlfn.NORM.DIST(AND(GA$6&gt;=$F183,GA$6&lt;=$H183)*(FZ$6-$F183+1),$J183/2,$M183,TRUE))/(1-2*_xlfn.NORM.DIST(0,$J183/2,$M183,TRUE))*$D183+($K183="Steady Growth")*(AND(GA$6&gt;=$F183,GA$6&lt;=$H183)*((GA$6-$F183+1)/($J183*($J183+1)/2)*$D183))+($K183="custom")*CustCF!FU183</f>
        <v>0</v>
      </c>
      <c r="GB183" s="95">
        <f>($K183="Bell Curve")*(_xlfn.NORM.DIST(AND(GB$6&gt;=$F183,GB$6&lt;=$H183)*(GB$6-$F183+1),$J183/2,$M183,TRUE)-_xlfn.NORM.DIST(AND(GB$6&gt;=$F183,GB$6&lt;=$H183)*(GA$6-$F183+1),$J183/2,$M183,TRUE))/(1-2*_xlfn.NORM.DIST(0,$J183/2,$M183,TRUE))*$D183+($K183="Steady Growth")*(AND(GB$6&gt;=$F183,GB$6&lt;=$H183)*((GB$6-$F183+1)/($J183*($J183+1)/2)*$D183))+($K183="custom")*CustCF!FV183</f>
        <v>0</v>
      </c>
      <c r="GC183" s="95">
        <f>($K183="Bell Curve")*(_xlfn.NORM.DIST(AND(GC$6&gt;=$F183,GC$6&lt;=$H183)*(GC$6-$F183+1),$J183/2,$M183,TRUE)-_xlfn.NORM.DIST(AND(GC$6&gt;=$F183,GC$6&lt;=$H183)*(GB$6-$F183+1),$J183/2,$M183,TRUE))/(1-2*_xlfn.NORM.DIST(0,$J183/2,$M183,TRUE))*$D183+($K183="Steady Growth")*(AND(GC$6&gt;=$F183,GC$6&lt;=$H183)*((GC$6-$F183+1)/($J183*($J183+1)/2)*$D183))+($K183="custom")*CustCF!FW183</f>
        <v>0</v>
      </c>
      <c r="GD183" s="95">
        <f>($K183="Bell Curve")*(_xlfn.NORM.DIST(AND(GD$6&gt;=$F183,GD$6&lt;=$H183)*(GD$6-$F183+1),$J183/2,$M183,TRUE)-_xlfn.NORM.DIST(AND(GD$6&gt;=$F183,GD$6&lt;=$H183)*(GC$6-$F183+1),$J183/2,$M183,TRUE))/(1-2*_xlfn.NORM.DIST(0,$J183/2,$M183,TRUE))*$D183+($K183="Steady Growth")*(AND(GD$6&gt;=$F183,GD$6&lt;=$H183)*((GD$6-$F183+1)/($J183*($J183+1)/2)*$D183))+($K183="custom")*CustCF!FX183</f>
        <v>0</v>
      </c>
      <c r="GE183" s="95">
        <f>($K183="Bell Curve")*(_xlfn.NORM.DIST(AND(GE$6&gt;=$F183,GE$6&lt;=$H183)*(GE$6-$F183+1),$J183/2,$M183,TRUE)-_xlfn.NORM.DIST(AND(GE$6&gt;=$F183,GE$6&lt;=$H183)*(GD$6-$F183+1),$J183/2,$M183,TRUE))/(1-2*_xlfn.NORM.DIST(0,$J183/2,$M183,TRUE))*$D183+($K183="Steady Growth")*(AND(GE$6&gt;=$F183,GE$6&lt;=$H183)*((GE$6-$F183+1)/($J183*($J183+1)/2)*$D183))+($K183="custom")*CustCF!FY183</f>
        <v>0</v>
      </c>
      <c r="GF183" s="95">
        <f>($K183="Bell Curve")*(_xlfn.NORM.DIST(AND(GF$6&gt;=$F183,GF$6&lt;=$H183)*(GF$6-$F183+1),$J183/2,$M183,TRUE)-_xlfn.NORM.DIST(AND(GF$6&gt;=$F183,GF$6&lt;=$H183)*(GE$6-$F183+1),$J183/2,$M183,TRUE))/(1-2*_xlfn.NORM.DIST(0,$J183/2,$M183,TRUE))*$D183+($K183="Steady Growth")*(AND(GF$6&gt;=$F183,GF$6&lt;=$H183)*((GF$6-$F183+1)/($J183*($J183+1)/2)*$D183))+($K183="custom")*CustCF!FZ183</f>
        <v>0</v>
      </c>
      <c r="GG183" s="95">
        <f>($K183="Bell Curve")*(_xlfn.NORM.DIST(AND(GG$6&gt;=$F183,GG$6&lt;=$H183)*(GG$6-$F183+1),$J183/2,$M183,TRUE)-_xlfn.NORM.DIST(AND(GG$6&gt;=$F183,GG$6&lt;=$H183)*(GF$6-$F183+1),$J183/2,$M183,TRUE))/(1-2*_xlfn.NORM.DIST(0,$J183/2,$M183,TRUE))*$D183+($K183="Steady Growth")*(AND(GG$6&gt;=$F183,GG$6&lt;=$H183)*((GG$6-$F183+1)/($J183*($J183+1)/2)*$D183))+($K183="custom")*CustCF!GA183</f>
        <v>0</v>
      </c>
      <c r="GH183" s="95">
        <f>($K183="Bell Curve")*(_xlfn.NORM.DIST(AND(GH$6&gt;=$F183,GH$6&lt;=$H183)*(GH$6-$F183+1),$J183/2,$M183,TRUE)-_xlfn.NORM.DIST(AND(GH$6&gt;=$F183,GH$6&lt;=$H183)*(GG$6-$F183+1),$J183/2,$M183,TRUE))/(1-2*_xlfn.NORM.DIST(0,$J183/2,$M183,TRUE))*$D183+($K183="Steady Growth")*(AND(GH$6&gt;=$F183,GH$6&lt;=$H183)*((GH$6-$F183+1)/($J183*($J183+1)/2)*$D183))+($K183="custom")*CustCF!GB183</f>
        <v>0</v>
      </c>
      <c r="GI183" s="95">
        <f>($K183="Bell Curve")*(_xlfn.NORM.DIST(AND(GI$6&gt;=$F183,GI$6&lt;=$H183)*(GI$6-$F183+1),$J183/2,$M183,TRUE)-_xlfn.NORM.DIST(AND(GI$6&gt;=$F183,GI$6&lt;=$H183)*(GH$6-$F183+1),$J183/2,$M183,TRUE))/(1-2*_xlfn.NORM.DIST(0,$J183/2,$M183,TRUE))*$D183+($K183="Steady Growth")*(AND(GI$6&gt;=$F183,GI$6&lt;=$H183)*((GI$6-$F183+1)/($J183*($J183+1)/2)*$D183))+($K183="custom")*CustCF!GC183</f>
        <v>0</v>
      </c>
      <c r="GJ183" s="95">
        <f>($K183="Bell Curve")*(_xlfn.NORM.DIST(AND(GJ$6&gt;=$F183,GJ$6&lt;=$H183)*(GJ$6-$F183+1),$J183/2,$M183,TRUE)-_xlfn.NORM.DIST(AND(GJ$6&gt;=$F183,GJ$6&lt;=$H183)*(GI$6-$F183+1),$J183/2,$M183,TRUE))/(1-2*_xlfn.NORM.DIST(0,$J183/2,$M183,TRUE))*$D183+($K183="Steady Growth")*(AND(GJ$6&gt;=$F183,GJ$6&lt;=$H183)*((GJ$6-$F183+1)/($J183*($J183+1)/2)*$D183))+($K183="custom")*CustCF!GD183</f>
        <v>0</v>
      </c>
      <c r="GK183" s="95">
        <f>($K183="Bell Curve")*(_xlfn.NORM.DIST(AND(GK$6&gt;=$F183,GK$6&lt;=$H183)*(GK$6-$F183+1),$J183/2,$M183,TRUE)-_xlfn.NORM.DIST(AND(GK$6&gt;=$F183,GK$6&lt;=$H183)*(GJ$6-$F183+1),$J183/2,$M183,TRUE))/(1-2*_xlfn.NORM.DIST(0,$J183/2,$M183,TRUE))*$D183+($K183="Steady Growth")*(AND(GK$6&gt;=$F183,GK$6&lt;=$H183)*((GK$6-$F183+1)/($J183*($J183+1)/2)*$D183))+($K183="custom")*CustCF!GE183</f>
        <v>0</v>
      </c>
      <c r="GL183" s="95">
        <f>($K183="Bell Curve")*(_xlfn.NORM.DIST(AND(GL$6&gt;=$F183,GL$6&lt;=$H183)*(GL$6-$F183+1),$J183/2,$M183,TRUE)-_xlfn.NORM.DIST(AND(GL$6&gt;=$F183,GL$6&lt;=$H183)*(GK$6-$F183+1),$J183/2,$M183,TRUE))/(1-2*_xlfn.NORM.DIST(0,$J183/2,$M183,TRUE))*$D183+($K183="Steady Growth")*(AND(GL$6&gt;=$F183,GL$6&lt;=$H183)*((GL$6-$F183+1)/($J183*($J183+1)/2)*$D183))+($K183="custom")*CustCF!GF183</f>
        <v>0</v>
      </c>
      <c r="GM183" s="95">
        <f>($K183="Bell Curve")*(_xlfn.NORM.DIST(AND(GM$6&gt;=$F183,GM$6&lt;=$H183)*(GM$6-$F183+1),$J183/2,$M183,TRUE)-_xlfn.NORM.DIST(AND(GM$6&gt;=$F183,GM$6&lt;=$H183)*(GL$6-$F183+1),$J183/2,$M183,TRUE))/(1-2*_xlfn.NORM.DIST(0,$J183/2,$M183,TRUE))*$D183+($K183="Steady Growth")*(AND(GM$6&gt;=$F183,GM$6&lt;=$H183)*((GM$6-$F183+1)/($J183*($J183+1)/2)*$D183))+($K183="custom")*CustCF!GG183</f>
        <v>0</v>
      </c>
      <c r="GN183" s="268">
        <f>($K183="Bell Curve")*(_xlfn.NORM.DIST(AND(GN$6&gt;=$F183,GN$6&lt;=$H183)*(GN$6-$F183+1),$J183/2,$M183,TRUE)-_xlfn.NORM.DIST(AND(GN$6&gt;=$F183,GN$6&lt;=$H183)*(GM$6-$F183+1),$J183/2,$M183,TRUE))/(1-2*_xlfn.NORM.DIST(0,$J183/2,$M183,TRUE))*$D183+($K183="Steady Growth")*(AND(GN$6&gt;=$F183,GN$6&lt;=$H183)*((GN$6-$F183+1)/($J183*($J183+1)/2)*$D183))+($K183="custom")*CustCF!GH183</f>
        <v>0</v>
      </c>
      <c r="GO183" s="1"/>
      <c r="GP183" s="67"/>
    </row>
    <row r="184" spans="1:198" customFormat="1" hidden="1" outlineLevel="1" x14ac:dyDescent="0.75">
      <c r="A184" s="1"/>
      <c r="B184" s="1"/>
      <c r="C184" s="262">
        <f>Budget!AJ39</f>
        <v>0</v>
      </c>
      <c r="D184" s="19">
        <f>Budget!AK39</f>
        <v>0</v>
      </c>
      <c r="E184" s="19" t="str">
        <f t="shared" si="77"/>
        <v/>
      </c>
      <c r="F184" s="263">
        <v>0</v>
      </c>
      <c r="G184" s="257">
        <f>IF(L184="custom",CustCF!F184,INDEX($P$8:$EW$8,MATCH(F184,$P$6:$EW$6,0)))</f>
        <v>46053</v>
      </c>
      <c r="H184" s="263">
        <v>0</v>
      </c>
      <c r="I184" s="257">
        <f>IF(L184="custom",CustCF!G184,INDEX($P$8:$EW$8,MATCH(H184,$P$6:$EW$6,0)))</f>
        <v>46053</v>
      </c>
      <c r="J184" s="102">
        <f t="shared" si="78"/>
        <v>1</v>
      </c>
      <c r="K184" s="265" t="s">
        <v>116</v>
      </c>
      <c r="L184" s="266" t="s">
        <v>141</v>
      </c>
      <c r="M184" s="267">
        <f t="shared" si="79"/>
        <v>9</v>
      </c>
      <c r="N184" s="18">
        <f t="shared" si="70"/>
        <v>0</v>
      </c>
      <c r="O184" s="19"/>
      <c r="P184" s="95">
        <f>($K184="Bell Curve")*(_xlfn.NORM.DIST(AND(P$6&gt;=$F184,P$6&lt;=$H184)*(P$6-$F184+1),$J184/2,$M184,TRUE)-_xlfn.NORM.DIST(AND(P$6&gt;=$F184,P$6&lt;=$H184)*(O$6-$F184+1),$J184/2,$M184,TRUE))/(1-2*_xlfn.NORM.DIST(0,$J184/2,$M184,TRUE))*$D184+($K184="Steady Growth")*(AND(P$6&gt;=$F184,P$6&lt;=$H184)*((P$6-$F184+1)/($J184*($J184+1)/2)*$D184))+($K184="custom")*CustCF!J184</f>
        <v>0</v>
      </c>
      <c r="Q184" s="95">
        <f>($K184="Bell Curve")*(_xlfn.NORM.DIST(AND(Q$6&gt;=$F184,Q$6&lt;=$H184)*(Q$6-$F184+1),$J184/2,$M184,TRUE)-_xlfn.NORM.DIST(AND(Q$6&gt;=$F184,Q$6&lt;=$H184)*(P$6-$F184+1),$J184/2,$M184,TRUE))/(1-2*_xlfn.NORM.DIST(0,$J184/2,$M184,TRUE))*$D184+($K184="Steady Growth")*(AND(Q$6&gt;=$F184,Q$6&lt;=$H184)*((Q$6-$F184+1)/($J184*($J184+1)/2)*$D184))+($K184="custom")*CustCF!K184</f>
        <v>0</v>
      </c>
      <c r="R184" s="95">
        <f>($K184="Bell Curve")*(_xlfn.NORM.DIST(AND(R$6&gt;=$F184,R$6&lt;=$H184)*(R$6-$F184+1),$J184/2,$M184,TRUE)-_xlfn.NORM.DIST(AND(R$6&gt;=$F184,R$6&lt;=$H184)*(Q$6-$F184+1),$J184/2,$M184,TRUE))/(1-2*_xlfn.NORM.DIST(0,$J184/2,$M184,TRUE))*$D184+($K184="Steady Growth")*(AND(R$6&gt;=$F184,R$6&lt;=$H184)*((R$6-$F184+1)/($J184*($J184+1)/2)*$D184))+($K184="custom")*CustCF!L184</f>
        <v>0</v>
      </c>
      <c r="S184" s="95">
        <f>($K184="Bell Curve")*(_xlfn.NORM.DIST(AND(S$6&gt;=$F184,S$6&lt;=$H184)*(S$6-$F184+1),$J184/2,$M184,TRUE)-_xlfn.NORM.DIST(AND(S$6&gt;=$F184,S$6&lt;=$H184)*(R$6-$F184+1),$J184/2,$M184,TRUE))/(1-2*_xlfn.NORM.DIST(0,$J184/2,$M184,TRUE))*$D184+($K184="Steady Growth")*(AND(S$6&gt;=$F184,S$6&lt;=$H184)*((S$6-$F184+1)/($J184*($J184+1)/2)*$D184))+($K184="custom")*CustCF!M184</f>
        <v>0</v>
      </c>
      <c r="T184" s="95">
        <f>($K184="Bell Curve")*(_xlfn.NORM.DIST(AND(T$6&gt;=$F184,T$6&lt;=$H184)*(T$6-$F184+1),$J184/2,$M184,TRUE)-_xlfn.NORM.DIST(AND(T$6&gt;=$F184,T$6&lt;=$H184)*(S$6-$F184+1),$J184/2,$M184,TRUE))/(1-2*_xlfn.NORM.DIST(0,$J184/2,$M184,TRUE))*$D184+($K184="Steady Growth")*(AND(T$6&gt;=$F184,T$6&lt;=$H184)*((T$6-$F184+1)/($J184*($J184+1)/2)*$D184))+($K184="custom")*CustCF!N184</f>
        <v>0</v>
      </c>
      <c r="U184" s="95">
        <f>($K184="Bell Curve")*(_xlfn.NORM.DIST(AND(U$6&gt;=$F184,U$6&lt;=$H184)*(U$6-$F184+1),$J184/2,$M184,TRUE)-_xlfn.NORM.DIST(AND(U$6&gt;=$F184,U$6&lt;=$H184)*(T$6-$F184+1),$J184/2,$M184,TRUE))/(1-2*_xlfn.NORM.DIST(0,$J184/2,$M184,TRUE))*$D184+($K184="Steady Growth")*(AND(U$6&gt;=$F184,U$6&lt;=$H184)*((U$6-$F184+1)/($J184*($J184+1)/2)*$D184))+($K184="custom")*CustCF!O184</f>
        <v>0</v>
      </c>
      <c r="V184" s="95">
        <f>($K184="Bell Curve")*(_xlfn.NORM.DIST(AND(V$6&gt;=$F184,V$6&lt;=$H184)*(V$6-$F184+1),$J184/2,$M184,TRUE)-_xlfn.NORM.DIST(AND(V$6&gt;=$F184,V$6&lt;=$H184)*(U$6-$F184+1),$J184/2,$M184,TRUE))/(1-2*_xlfn.NORM.DIST(0,$J184/2,$M184,TRUE))*$D184+($K184="Steady Growth")*(AND(V$6&gt;=$F184,V$6&lt;=$H184)*((V$6-$F184+1)/($J184*($J184+1)/2)*$D184))+($K184="custom")*CustCF!P184</f>
        <v>0</v>
      </c>
      <c r="W184" s="95">
        <f>($K184="Bell Curve")*(_xlfn.NORM.DIST(AND(W$6&gt;=$F184,W$6&lt;=$H184)*(W$6-$F184+1),$J184/2,$M184,TRUE)-_xlfn.NORM.DIST(AND(W$6&gt;=$F184,W$6&lt;=$H184)*(V$6-$F184+1),$J184/2,$M184,TRUE))/(1-2*_xlfn.NORM.DIST(0,$J184/2,$M184,TRUE))*$D184+($K184="Steady Growth")*(AND(W$6&gt;=$F184,W$6&lt;=$H184)*((W$6-$F184+1)/($J184*($J184+1)/2)*$D184))+($K184="custom")*CustCF!Q184</f>
        <v>0</v>
      </c>
      <c r="X184" s="95">
        <f>($K184="Bell Curve")*(_xlfn.NORM.DIST(AND(X$6&gt;=$F184,X$6&lt;=$H184)*(X$6-$F184+1),$J184/2,$M184,TRUE)-_xlfn.NORM.DIST(AND(X$6&gt;=$F184,X$6&lt;=$H184)*(W$6-$F184+1),$J184/2,$M184,TRUE))/(1-2*_xlfn.NORM.DIST(0,$J184/2,$M184,TRUE))*$D184+($K184="Steady Growth")*(AND(X$6&gt;=$F184,X$6&lt;=$H184)*((X$6-$F184+1)/($J184*($J184+1)/2)*$D184))+($K184="custom")*CustCF!R184</f>
        <v>0</v>
      </c>
      <c r="Y184" s="95">
        <f>($K184="Bell Curve")*(_xlfn.NORM.DIST(AND(Y$6&gt;=$F184,Y$6&lt;=$H184)*(Y$6-$F184+1),$J184/2,$M184,TRUE)-_xlfn.NORM.DIST(AND(Y$6&gt;=$F184,Y$6&lt;=$H184)*(X$6-$F184+1),$J184/2,$M184,TRUE))/(1-2*_xlfn.NORM.DIST(0,$J184/2,$M184,TRUE))*$D184+($K184="Steady Growth")*(AND(Y$6&gt;=$F184,Y$6&lt;=$H184)*((Y$6-$F184+1)/($J184*($J184+1)/2)*$D184))+($K184="custom")*CustCF!S184</f>
        <v>0</v>
      </c>
      <c r="Z184" s="95">
        <f>($K184="Bell Curve")*(_xlfn.NORM.DIST(AND(Z$6&gt;=$F184,Z$6&lt;=$H184)*(Z$6-$F184+1),$J184/2,$M184,TRUE)-_xlfn.NORM.DIST(AND(Z$6&gt;=$F184,Z$6&lt;=$H184)*(Y$6-$F184+1),$J184/2,$M184,TRUE))/(1-2*_xlfn.NORM.DIST(0,$J184/2,$M184,TRUE))*$D184+($K184="Steady Growth")*(AND(Z$6&gt;=$F184,Z$6&lt;=$H184)*((Z$6-$F184+1)/($J184*($J184+1)/2)*$D184))+($K184="custom")*CustCF!T184</f>
        <v>0</v>
      </c>
      <c r="AA184" s="95">
        <f>($K184="Bell Curve")*(_xlfn.NORM.DIST(AND(AA$6&gt;=$F184,AA$6&lt;=$H184)*(AA$6-$F184+1),$J184/2,$M184,TRUE)-_xlfn.NORM.DIST(AND(AA$6&gt;=$F184,AA$6&lt;=$H184)*(Z$6-$F184+1),$J184/2,$M184,TRUE))/(1-2*_xlfn.NORM.DIST(0,$J184/2,$M184,TRUE))*$D184+($K184="Steady Growth")*(AND(AA$6&gt;=$F184,AA$6&lt;=$H184)*((AA$6-$F184+1)/($J184*($J184+1)/2)*$D184))+($K184="custom")*CustCF!U184</f>
        <v>0</v>
      </c>
      <c r="AB184" s="95">
        <f>($K184="Bell Curve")*(_xlfn.NORM.DIST(AND(AB$6&gt;=$F184,AB$6&lt;=$H184)*(AB$6-$F184+1),$J184/2,$M184,TRUE)-_xlfn.NORM.DIST(AND(AB$6&gt;=$F184,AB$6&lt;=$H184)*(AA$6-$F184+1),$J184/2,$M184,TRUE))/(1-2*_xlfn.NORM.DIST(0,$J184/2,$M184,TRUE))*$D184+($K184="Steady Growth")*(AND(AB$6&gt;=$F184,AB$6&lt;=$H184)*((AB$6-$F184+1)/($J184*($J184+1)/2)*$D184))+($K184="custom")*CustCF!V184</f>
        <v>0</v>
      </c>
      <c r="AC184" s="95">
        <f>($K184="Bell Curve")*(_xlfn.NORM.DIST(AND(AC$6&gt;=$F184,AC$6&lt;=$H184)*(AC$6-$F184+1),$J184/2,$M184,TRUE)-_xlfn.NORM.DIST(AND(AC$6&gt;=$F184,AC$6&lt;=$H184)*(AB$6-$F184+1),$J184/2,$M184,TRUE))/(1-2*_xlfn.NORM.DIST(0,$J184/2,$M184,TRUE))*$D184+($K184="Steady Growth")*(AND(AC$6&gt;=$F184,AC$6&lt;=$H184)*((AC$6-$F184+1)/($J184*($J184+1)/2)*$D184))+($K184="custom")*CustCF!W184</f>
        <v>0</v>
      </c>
      <c r="AD184" s="95">
        <f>($K184="Bell Curve")*(_xlfn.NORM.DIST(AND(AD$6&gt;=$F184,AD$6&lt;=$H184)*(AD$6-$F184+1),$J184/2,$M184,TRUE)-_xlfn.NORM.DIST(AND(AD$6&gt;=$F184,AD$6&lt;=$H184)*(AC$6-$F184+1),$J184/2,$M184,TRUE))/(1-2*_xlfn.NORM.DIST(0,$J184/2,$M184,TRUE))*$D184+($K184="Steady Growth")*(AND(AD$6&gt;=$F184,AD$6&lt;=$H184)*((AD$6-$F184+1)/($J184*($J184+1)/2)*$D184))+($K184="custom")*CustCF!X184</f>
        <v>0</v>
      </c>
      <c r="AE184" s="95">
        <f>($K184="Bell Curve")*(_xlfn.NORM.DIST(AND(AE$6&gt;=$F184,AE$6&lt;=$H184)*(AE$6-$F184+1),$J184/2,$M184,TRUE)-_xlfn.NORM.DIST(AND(AE$6&gt;=$F184,AE$6&lt;=$H184)*(AD$6-$F184+1),$J184/2,$M184,TRUE))/(1-2*_xlfn.NORM.DIST(0,$J184/2,$M184,TRUE))*$D184+($K184="Steady Growth")*(AND(AE$6&gt;=$F184,AE$6&lt;=$H184)*((AE$6-$F184+1)/($J184*($J184+1)/2)*$D184))+($K184="custom")*CustCF!Y184</f>
        <v>0</v>
      </c>
      <c r="AF184" s="95">
        <f>($K184="Bell Curve")*(_xlfn.NORM.DIST(AND(AF$6&gt;=$F184,AF$6&lt;=$H184)*(AF$6-$F184+1),$J184/2,$M184,TRUE)-_xlfn.NORM.DIST(AND(AF$6&gt;=$F184,AF$6&lt;=$H184)*(AE$6-$F184+1),$J184/2,$M184,TRUE))/(1-2*_xlfn.NORM.DIST(0,$J184/2,$M184,TRUE))*$D184+($K184="Steady Growth")*(AND(AF$6&gt;=$F184,AF$6&lt;=$H184)*((AF$6-$F184+1)/($J184*($J184+1)/2)*$D184))+($K184="custom")*CustCF!Z184</f>
        <v>0</v>
      </c>
      <c r="AG184" s="95">
        <f>($K184="Bell Curve")*(_xlfn.NORM.DIST(AND(AG$6&gt;=$F184,AG$6&lt;=$H184)*(AG$6-$F184+1),$J184/2,$M184,TRUE)-_xlfn.NORM.DIST(AND(AG$6&gt;=$F184,AG$6&lt;=$H184)*(AF$6-$F184+1),$J184/2,$M184,TRUE))/(1-2*_xlfn.NORM.DIST(0,$J184/2,$M184,TRUE))*$D184+($K184="Steady Growth")*(AND(AG$6&gt;=$F184,AG$6&lt;=$H184)*((AG$6-$F184+1)/($J184*($J184+1)/2)*$D184))+($K184="custom")*CustCF!AA184</f>
        <v>0</v>
      </c>
      <c r="AH184" s="95">
        <f>($K184="Bell Curve")*(_xlfn.NORM.DIST(AND(AH$6&gt;=$F184,AH$6&lt;=$H184)*(AH$6-$F184+1),$J184/2,$M184,TRUE)-_xlfn.NORM.DIST(AND(AH$6&gt;=$F184,AH$6&lt;=$H184)*(AG$6-$F184+1),$J184/2,$M184,TRUE))/(1-2*_xlfn.NORM.DIST(0,$J184/2,$M184,TRUE))*$D184+($K184="Steady Growth")*(AND(AH$6&gt;=$F184,AH$6&lt;=$H184)*((AH$6-$F184+1)/($J184*($J184+1)/2)*$D184))+($K184="custom")*CustCF!AB184</f>
        <v>0</v>
      </c>
      <c r="AI184" s="95">
        <f>($K184="Bell Curve")*(_xlfn.NORM.DIST(AND(AI$6&gt;=$F184,AI$6&lt;=$H184)*(AI$6-$F184+1),$J184/2,$M184,TRUE)-_xlfn.NORM.DIST(AND(AI$6&gt;=$F184,AI$6&lt;=$H184)*(AH$6-$F184+1),$J184/2,$M184,TRUE))/(1-2*_xlfn.NORM.DIST(0,$J184/2,$M184,TRUE))*$D184+($K184="Steady Growth")*(AND(AI$6&gt;=$F184,AI$6&lt;=$H184)*((AI$6-$F184+1)/($J184*($J184+1)/2)*$D184))+($K184="custom")*CustCF!AC184</f>
        <v>0</v>
      </c>
      <c r="AJ184" s="95">
        <f>($K184="Bell Curve")*(_xlfn.NORM.DIST(AND(AJ$6&gt;=$F184,AJ$6&lt;=$H184)*(AJ$6-$F184+1),$J184/2,$M184,TRUE)-_xlfn.NORM.DIST(AND(AJ$6&gt;=$F184,AJ$6&lt;=$H184)*(AI$6-$F184+1),$J184/2,$M184,TRUE))/(1-2*_xlfn.NORM.DIST(0,$J184/2,$M184,TRUE))*$D184+($K184="Steady Growth")*(AND(AJ$6&gt;=$F184,AJ$6&lt;=$H184)*((AJ$6-$F184+1)/($J184*($J184+1)/2)*$D184))+($K184="custom")*CustCF!AD184</f>
        <v>0</v>
      </c>
      <c r="AK184" s="95">
        <f>($K184="Bell Curve")*(_xlfn.NORM.DIST(AND(AK$6&gt;=$F184,AK$6&lt;=$H184)*(AK$6-$F184+1),$J184/2,$M184,TRUE)-_xlfn.NORM.DIST(AND(AK$6&gt;=$F184,AK$6&lt;=$H184)*(AJ$6-$F184+1),$J184/2,$M184,TRUE))/(1-2*_xlfn.NORM.DIST(0,$J184/2,$M184,TRUE))*$D184+($K184="Steady Growth")*(AND(AK$6&gt;=$F184,AK$6&lt;=$H184)*((AK$6-$F184+1)/($J184*($J184+1)/2)*$D184))+($K184="custom")*CustCF!AE184</f>
        <v>0</v>
      </c>
      <c r="AL184" s="95">
        <f>($K184="Bell Curve")*(_xlfn.NORM.DIST(AND(AL$6&gt;=$F184,AL$6&lt;=$H184)*(AL$6-$F184+1),$J184/2,$M184,TRUE)-_xlfn.NORM.DIST(AND(AL$6&gt;=$F184,AL$6&lt;=$H184)*(AK$6-$F184+1),$J184/2,$M184,TRUE))/(1-2*_xlfn.NORM.DIST(0,$J184/2,$M184,TRUE))*$D184+($K184="Steady Growth")*(AND(AL$6&gt;=$F184,AL$6&lt;=$H184)*((AL$6-$F184+1)/($J184*($J184+1)/2)*$D184))+($K184="custom")*CustCF!AF184</f>
        <v>0</v>
      </c>
      <c r="AM184" s="95">
        <f>($K184="Bell Curve")*(_xlfn.NORM.DIST(AND(AM$6&gt;=$F184,AM$6&lt;=$H184)*(AM$6-$F184+1),$J184/2,$M184,TRUE)-_xlfn.NORM.DIST(AND(AM$6&gt;=$F184,AM$6&lt;=$H184)*(AL$6-$F184+1),$J184/2,$M184,TRUE))/(1-2*_xlfn.NORM.DIST(0,$J184/2,$M184,TRUE))*$D184+($K184="Steady Growth")*(AND(AM$6&gt;=$F184,AM$6&lt;=$H184)*((AM$6-$F184+1)/($J184*($J184+1)/2)*$D184))+($K184="custom")*CustCF!AG184</f>
        <v>0</v>
      </c>
      <c r="AN184" s="95">
        <f>($K184="Bell Curve")*(_xlfn.NORM.DIST(AND(AN$6&gt;=$F184,AN$6&lt;=$H184)*(AN$6-$F184+1),$J184/2,$M184,TRUE)-_xlfn.NORM.DIST(AND(AN$6&gt;=$F184,AN$6&lt;=$H184)*(AM$6-$F184+1),$J184/2,$M184,TRUE))/(1-2*_xlfn.NORM.DIST(0,$J184/2,$M184,TRUE))*$D184+($K184="Steady Growth")*(AND(AN$6&gt;=$F184,AN$6&lt;=$H184)*((AN$6-$F184+1)/($J184*($J184+1)/2)*$D184))+($K184="custom")*CustCF!AH184</f>
        <v>0</v>
      </c>
      <c r="AO184" s="95">
        <f>($K184="Bell Curve")*(_xlfn.NORM.DIST(AND(AO$6&gt;=$F184,AO$6&lt;=$H184)*(AO$6-$F184+1),$J184/2,$M184,TRUE)-_xlfn.NORM.DIST(AND(AO$6&gt;=$F184,AO$6&lt;=$H184)*(AN$6-$F184+1),$J184/2,$M184,TRUE))/(1-2*_xlfn.NORM.DIST(0,$J184/2,$M184,TRUE))*$D184+($K184="Steady Growth")*(AND(AO$6&gt;=$F184,AO$6&lt;=$H184)*((AO$6-$F184+1)/($J184*($J184+1)/2)*$D184))+($K184="custom")*CustCF!AI184</f>
        <v>0</v>
      </c>
      <c r="AP184" s="95">
        <f>($K184="Bell Curve")*(_xlfn.NORM.DIST(AND(AP$6&gt;=$F184,AP$6&lt;=$H184)*(AP$6-$F184+1),$J184/2,$M184,TRUE)-_xlfn.NORM.DIST(AND(AP$6&gt;=$F184,AP$6&lt;=$H184)*(AO$6-$F184+1),$J184/2,$M184,TRUE))/(1-2*_xlfn.NORM.DIST(0,$J184/2,$M184,TRUE))*$D184+($K184="Steady Growth")*(AND(AP$6&gt;=$F184,AP$6&lt;=$H184)*((AP$6-$F184+1)/($J184*($J184+1)/2)*$D184))+($K184="custom")*CustCF!AJ184</f>
        <v>0</v>
      </c>
      <c r="AQ184" s="95">
        <f>($K184="Bell Curve")*(_xlfn.NORM.DIST(AND(AQ$6&gt;=$F184,AQ$6&lt;=$H184)*(AQ$6-$F184+1),$J184/2,$M184,TRUE)-_xlfn.NORM.DIST(AND(AQ$6&gt;=$F184,AQ$6&lt;=$H184)*(AP$6-$F184+1),$J184/2,$M184,TRUE))/(1-2*_xlfn.NORM.DIST(0,$J184/2,$M184,TRUE))*$D184+($K184="Steady Growth")*(AND(AQ$6&gt;=$F184,AQ$6&lt;=$H184)*((AQ$6-$F184+1)/($J184*($J184+1)/2)*$D184))+($K184="custom")*CustCF!AK184</f>
        <v>0</v>
      </c>
      <c r="AR184" s="95">
        <f>($K184="Bell Curve")*(_xlfn.NORM.DIST(AND(AR$6&gt;=$F184,AR$6&lt;=$H184)*(AR$6-$F184+1),$J184/2,$M184,TRUE)-_xlfn.NORM.DIST(AND(AR$6&gt;=$F184,AR$6&lt;=$H184)*(AQ$6-$F184+1),$J184/2,$M184,TRUE))/(1-2*_xlfn.NORM.DIST(0,$J184/2,$M184,TRUE))*$D184+($K184="Steady Growth")*(AND(AR$6&gt;=$F184,AR$6&lt;=$H184)*((AR$6-$F184+1)/($J184*($J184+1)/2)*$D184))+($K184="custom")*CustCF!AL184</f>
        <v>0</v>
      </c>
      <c r="AS184" s="95">
        <f>($K184="Bell Curve")*(_xlfn.NORM.DIST(AND(AS$6&gt;=$F184,AS$6&lt;=$H184)*(AS$6-$F184+1),$J184/2,$M184,TRUE)-_xlfn.NORM.DIST(AND(AS$6&gt;=$F184,AS$6&lt;=$H184)*(AR$6-$F184+1),$J184/2,$M184,TRUE))/(1-2*_xlfn.NORM.DIST(0,$J184/2,$M184,TRUE))*$D184+($K184="Steady Growth")*(AND(AS$6&gt;=$F184,AS$6&lt;=$H184)*((AS$6-$F184+1)/($J184*($J184+1)/2)*$D184))+($K184="custom")*CustCF!AM184</f>
        <v>0</v>
      </c>
      <c r="AT184" s="95">
        <f>($K184="Bell Curve")*(_xlfn.NORM.DIST(AND(AT$6&gt;=$F184,AT$6&lt;=$H184)*(AT$6-$F184+1),$J184/2,$M184,TRUE)-_xlfn.NORM.DIST(AND(AT$6&gt;=$F184,AT$6&lt;=$H184)*(AS$6-$F184+1),$J184/2,$M184,TRUE))/(1-2*_xlfn.NORM.DIST(0,$J184/2,$M184,TRUE))*$D184+($K184="Steady Growth")*(AND(AT$6&gt;=$F184,AT$6&lt;=$H184)*((AT$6-$F184+1)/($J184*($J184+1)/2)*$D184))+($K184="custom")*CustCF!AN184</f>
        <v>0</v>
      </c>
      <c r="AU184" s="95">
        <f>($K184="Bell Curve")*(_xlfn.NORM.DIST(AND(AU$6&gt;=$F184,AU$6&lt;=$H184)*(AU$6-$F184+1),$J184/2,$M184,TRUE)-_xlfn.NORM.DIST(AND(AU$6&gt;=$F184,AU$6&lt;=$H184)*(AT$6-$F184+1),$J184/2,$M184,TRUE))/(1-2*_xlfn.NORM.DIST(0,$J184/2,$M184,TRUE))*$D184+($K184="Steady Growth")*(AND(AU$6&gt;=$F184,AU$6&lt;=$H184)*((AU$6-$F184+1)/($J184*($J184+1)/2)*$D184))+($K184="custom")*CustCF!AO184</f>
        <v>0</v>
      </c>
      <c r="AV184" s="95">
        <f>($K184="Bell Curve")*(_xlfn.NORM.DIST(AND(AV$6&gt;=$F184,AV$6&lt;=$H184)*(AV$6-$F184+1),$J184/2,$M184,TRUE)-_xlfn.NORM.DIST(AND(AV$6&gt;=$F184,AV$6&lt;=$H184)*(AU$6-$F184+1),$J184/2,$M184,TRUE))/(1-2*_xlfn.NORM.DIST(0,$J184/2,$M184,TRUE))*$D184+($K184="Steady Growth")*(AND(AV$6&gt;=$F184,AV$6&lt;=$H184)*((AV$6-$F184+1)/($J184*($J184+1)/2)*$D184))+($K184="custom")*CustCF!AP184</f>
        <v>0</v>
      </c>
      <c r="AW184" s="95">
        <f>($K184="Bell Curve")*(_xlfn.NORM.DIST(AND(AW$6&gt;=$F184,AW$6&lt;=$H184)*(AW$6-$F184+1),$J184/2,$M184,TRUE)-_xlfn.NORM.DIST(AND(AW$6&gt;=$F184,AW$6&lt;=$H184)*(AV$6-$F184+1),$J184/2,$M184,TRUE))/(1-2*_xlfn.NORM.DIST(0,$J184/2,$M184,TRUE))*$D184+($K184="Steady Growth")*(AND(AW$6&gt;=$F184,AW$6&lt;=$H184)*((AW$6-$F184+1)/($J184*($J184+1)/2)*$D184))+($K184="custom")*CustCF!AQ184</f>
        <v>0</v>
      </c>
      <c r="AX184" s="95">
        <f>($K184="Bell Curve")*(_xlfn.NORM.DIST(AND(AX$6&gt;=$F184,AX$6&lt;=$H184)*(AX$6-$F184+1),$J184/2,$M184,TRUE)-_xlfn.NORM.DIST(AND(AX$6&gt;=$F184,AX$6&lt;=$H184)*(AW$6-$F184+1),$J184/2,$M184,TRUE))/(1-2*_xlfn.NORM.DIST(0,$J184/2,$M184,TRUE))*$D184+($K184="Steady Growth")*(AND(AX$6&gt;=$F184,AX$6&lt;=$H184)*((AX$6-$F184+1)/($J184*($J184+1)/2)*$D184))+($K184="custom")*CustCF!AR184</f>
        <v>0</v>
      </c>
      <c r="AY184" s="95">
        <f>($K184="Bell Curve")*(_xlfn.NORM.DIST(AND(AY$6&gt;=$F184,AY$6&lt;=$H184)*(AY$6-$F184+1),$J184/2,$M184,TRUE)-_xlfn.NORM.DIST(AND(AY$6&gt;=$F184,AY$6&lt;=$H184)*(AX$6-$F184+1),$J184/2,$M184,TRUE))/(1-2*_xlfn.NORM.DIST(0,$J184/2,$M184,TRUE))*$D184+($K184="Steady Growth")*(AND(AY$6&gt;=$F184,AY$6&lt;=$H184)*((AY$6-$F184+1)/($J184*($J184+1)/2)*$D184))+($K184="custom")*CustCF!AS184</f>
        <v>0</v>
      </c>
      <c r="AZ184" s="95">
        <f>($K184="Bell Curve")*(_xlfn.NORM.DIST(AND(AZ$6&gt;=$F184,AZ$6&lt;=$H184)*(AZ$6-$F184+1),$J184/2,$M184,TRUE)-_xlfn.NORM.DIST(AND(AZ$6&gt;=$F184,AZ$6&lt;=$H184)*(AY$6-$F184+1),$J184/2,$M184,TRUE))/(1-2*_xlfn.NORM.DIST(0,$J184/2,$M184,TRUE))*$D184+($K184="Steady Growth")*(AND(AZ$6&gt;=$F184,AZ$6&lt;=$H184)*((AZ$6-$F184+1)/($J184*($J184+1)/2)*$D184))+($K184="custom")*CustCF!AT184</f>
        <v>0</v>
      </c>
      <c r="BA184" s="95">
        <f>($K184="Bell Curve")*(_xlfn.NORM.DIST(AND(BA$6&gt;=$F184,BA$6&lt;=$H184)*(BA$6-$F184+1),$J184/2,$M184,TRUE)-_xlfn.NORM.DIST(AND(BA$6&gt;=$F184,BA$6&lt;=$H184)*(AZ$6-$F184+1),$J184/2,$M184,TRUE))/(1-2*_xlfn.NORM.DIST(0,$J184/2,$M184,TRUE))*$D184+($K184="Steady Growth")*(AND(BA$6&gt;=$F184,BA$6&lt;=$H184)*((BA$6-$F184+1)/($J184*($J184+1)/2)*$D184))+($K184="custom")*CustCF!AU184</f>
        <v>0</v>
      </c>
      <c r="BB184" s="95">
        <f>($K184="Bell Curve")*(_xlfn.NORM.DIST(AND(BB$6&gt;=$F184,BB$6&lt;=$H184)*(BB$6-$F184+1),$J184/2,$M184,TRUE)-_xlfn.NORM.DIST(AND(BB$6&gt;=$F184,BB$6&lt;=$H184)*(BA$6-$F184+1),$J184/2,$M184,TRUE))/(1-2*_xlfn.NORM.DIST(0,$J184/2,$M184,TRUE))*$D184+($K184="Steady Growth")*(AND(BB$6&gt;=$F184,BB$6&lt;=$H184)*((BB$6-$F184+1)/($J184*($J184+1)/2)*$D184))+($K184="custom")*CustCF!AV184</f>
        <v>0</v>
      </c>
      <c r="BC184" s="95">
        <f>($K184="Bell Curve")*(_xlfn.NORM.DIST(AND(BC$6&gt;=$F184,BC$6&lt;=$H184)*(BC$6-$F184+1),$J184/2,$M184,TRUE)-_xlfn.NORM.DIST(AND(BC$6&gt;=$F184,BC$6&lt;=$H184)*(BB$6-$F184+1),$J184/2,$M184,TRUE))/(1-2*_xlfn.NORM.DIST(0,$J184/2,$M184,TRUE))*$D184+($K184="Steady Growth")*(AND(BC$6&gt;=$F184,BC$6&lt;=$H184)*((BC$6-$F184+1)/($J184*($J184+1)/2)*$D184))+($K184="custom")*CustCF!AW184</f>
        <v>0</v>
      </c>
      <c r="BD184" s="95">
        <f>($K184="Bell Curve")*(_xlfn.NORM.DIST(AND(BD$6&gt;=$F184,BD$6&lt;=$H184)*(BD$6-$F184+1),$J184/2,$M184,TRUE)-_xlfn.NORM.DIST(AND(BD$6&gt;=$F184,BD$6&lt;=$H184)*(BC$6-$F184+1),$J184/2,$M184,TRUE))/(1-2*_xlfn.NORM.DIST(0,$J184/2,$M184,TRUE))*$D184+($K184="Steady Growth")*(AND(BD$6&gt;=$F184,BD$6&lt;=$H184)*((BD$6-$F184+1)/($J184*($J184+1)/2)*$D184))+($K184="custom")*CustCF!AX184</f>
        <v>0</v>
      </c>
      <c r="BE184" s="95">
        <f>($K184="Bell Curve")*(_xlfn.NORM.DIST(AND(BE$6&gt;=$F184,BE$6&lt;=$H184)*(BE$6-$F184+1),$J184/2,$M184,TRUE)-_xlfn.NORM.DIST(AND(BE$6&gt;=$F184,BE$6&lt;=$H184)*(BD$6-$F184+1),$J184/2,$M184,TRUE))/(1-2*_xlfn.NORM.DIST(0,$J184/2,$M184,TRUE))*$D184+($K184="Steady Growth")*(AND(BE$6&gt;=$F184,BE$6&lt;=$H184)*((BE$6-$F184+1)/($J184*($J184+1)/2)*$D184))+($K184="custom")*CustCF!AY184</f>
        <v>0</v>
      </c>
      <c r="BF184" s="95">
        <f>($K184="Bell Curve")*(_xlfn.NORM.DIST(AND(BF$6&gt;=$F184,BF$6&lt;=$H184)*(BF$6-$F184+1),$J184/2,$M184,TRUE)-_xlfn.NORM.DIST(AND(BF$6&gt;=$F184,BF$6&lt;=$H184)*(BE$6-$F184+1),$J184/2,$M184,TRUE))/(1-2*_xlfn.NORM.DIST(0,$J184/2,$M184,TRUE))*$D184+($K184="Steady Growth")*(AND(BF$6&gt;=$F184,BF$6&lt;=$H184)*((BF$6-$F184+1)/($J184*($J184+1)/2)*$D184))+($K184="custom")*CustCF!AZ184</f>
        <v>0</v>
      </c>
      <c r="BG184" s="95">
        <f>($K184="Bell Curve")*(_xlfn.NORM.DIST(AND(BG$6&gt;=$F184,BG$6&lt;=$H184)*(BG$6-$F184+1),$J184/2,$M184,TRUE)-_xlfn.NORM.DIST(AND(BG$6&gt;=$F184,BG$6&lt;=$H184)*(BF$6-$F184+1),$J184/2,$M184,TRUE))/(1-2*_xlfn.NORM.DIST(0,$J184/2,$M184,TRUE))*$D184+($K184="Steady Growth")*(AND(BG$6&gt;=$F184,BG$6&lt;=$H184)*((BG$6-$F184+1)/($J184*($J184+1)/2)*$D184))+($K184="custom")*CustCF!BA184</f>
        <v>0</v>
      </c>
      <c r="BH184" s="95">
        <f>($K184="Bell Curve")*(_xlfn.NORM.DIST(AND(BH$6&gt;=$F184,BH$6&lt;=$H184)*(BH$6-$F184+1),$J184/2,$M184,TRUE)-_xlfn.NORM.DIST(AND(BH$6&gt;=$F184,BH$6&lt;=$H184)*(BG$6-$F184+1),$J184/2,$M184,TRUE))/(1-2*_xlfn.NORM.DIST(0,$J184/2,$M184,TRUE))*$D184+($K184="Steady Growth")*(AND(BH$6&gt;=$F184,BH$6&lt;=$H184)*((BH$6-$F184+1)/($J184*($J184+1)/2)*$D184))+($K184="custom")*CustCF!BB184</f>
        <v>0</v>
      </c>
      <c r="BI184" s="95">
        <f>($K184="Bell Curve")*(_xlfn.NORM.DIST(AND(BI$6&gt;=$F184,BI$6&lt;=$H184)*(BI$6-$F184+1),$J184/2,$M184,TRUE)-_xlfn.NORM.DIST(AND(BI$6&gt;=$F184,BI$6&lt;=$H184)*(BH$6-$F184+1),$J184/2,$M184,TRUE))/(1-2*_xlfn.NORM.DIST(0,$J184/2,$M184,TRUE))*$D184+($K184="Steady Growth")*(AND(BI$6&gt;=$F184,BI$6&lt;=$H184)*((BI$6-$F184+1)/($J184*($J184+1)/2)*$D184))+($K184="custom")*CustCF!BC184</f>
        <v>0</v>
      </c>
      <c r="BJ184" s="95">
        <f>($K184="Bell Curve")*(_xlfn.NORM.DIST(AND(BJ$6&gt;=$F184,BJ$6&lt;=$H184)*(BJ$6-$F184+1),$J184/2,$M184,TRUE)-_xlfn.NORM.DIST(AND(BJ$6&gt;=$F184,BJ$6&lt;=$H184)*(BI$6-$F184+1),$J184/2,$M184,TRUE))/(1-2*_xlfn.NORM.DIST(0,$J184/2,$M184,TRUE))*$D184+($K184="Steady Growth")*(AND(BJ$6&gt;=$F184,BJ$6&lt;=$H184)*((BJ$6-$F184+1)/($J184*($J184+1)/2)*$D184))+($K184="custom")*CustCF!BD184</f>
        <v>0</v>
      </c>
      <c r="BK184" s="95">
        <f>($K184="Bell Curve")*(_xlfn.NORM.DIST(AND(BK$6&gt;=$F184,BK$6&lt;=$H184)*(BK$6-$F184+1),$J184/2,$M184,TRUE)-_xlfn.NORM.DIST(AND(BK$6&gt;=$F184,BK$6&lt;=$H184)*(BJ$6-$F184+1),$J184/2,$M184,TRUE))/(1-2*_xlfn.NORM.DIST(0,$J184/2,$M184,TRUE))*$D184+($K184="Steady Growth")*(AND(BK$6&gt;=$F184,BK$6&lt;=$H184)*((BK$6-$F184+1)/($J184*($J184+1)/2)*$D184))+($K184="custom")*CustCF!BE184</f>
        <v>0</v>
      </c>
      <c r="BL184" s="95">
        <f>($K184="Bell Curve")*(_xlfn.NORM.DIST(AND(BL$6&gt;=$F184,BL$6&lt;=$H184)*(BL$6-$F184+1),$J184/2,$M184,TRUE)-_xlfn.NORM.DIST(AND(BL$6&gt;=$F184,BL$6&lt;=$H184)*(BK$6-$F184+1),$J184/2,$M184,TRUE))/(1-2*_xlfn.NORM.DIST(0,$J184/2,$M184,TRUE))*$D184+($K184="Steady Growth")*(AND(BL$6&gt;=$F184,BL$6&lt;=$H184)*((BL$6-$F184+1)/($J184*($J184+1)/2)*$D184))+($K184="custom")*CustCF!BF184</f>
        <v>0</v>
      </c>
      <c r="BM184" s="95">
        <f>($K184="Bell Curve")*(_xlfn.NORM.DIST(AND(BM$6&gt;=$F184,BM$6&lt;=$H184)*(BM$6-$F184+1),$J184/2,$M184,TRUE)-_xlfn.NORM.DIST(AND(BM$6&gt;=$F184,BM$6&lt;=$H184)*(BL$6-$F184+1),$J184/2,$M184,TRUE))/(1-2*_xlfn.NORM.DIST(0,$J184/2,$M184,TRUE))*$D184+($K184="Steady Growth")*(AND(BM$6&gt;=$F184,BM$6&lt;=$H184)*((BM$6-$F184+1)/($J184*($J184+1)/2)*$D184))+($K184="custom")*CustCF!BG184</f>
        <v>0</v>
      </c>
      <c r="BN184" s="95">
        <f>($K184="Bell Curve")*(_xlfn.NORM.DIST(AND(BN$6&gt;=$F184,BN$6&lt;=$H184)*(BN$6-$F184+1),$J184/2,$M184,TRUE)-_xlfn.NORM.DIST(AND(BN$6&gt;=$F184,BN$6&lt;=$H184)*(BM$6-$F184+1),$J184/2,$M184,TRUE))/(1-2*_xlfn.NORM.DIST(0,$J184/2,$M184,TRUE))*$D184+($K184="Steady Growth")*(AND(BN$6&gt;=$F184,BN$6&lt;=$H184)*((BN$6-$F184+1)/($J184*($J184+1)/2)*$D184))+($K184="custom")*CustCF!BH184</f>
        <v>0</v>
      </c>
      <c r="BO184" s="95">
        <f>($K184="Bell Curve")*(_xlfn.NORM.DIST(AND(BO$6&gt;=$F184,BO$6&lt;=$H184)*(BO$6-$F184+1),$J184/2,$M184,TRUE)-_xlfn.NORM.DIST(AND(BO$6&gt;=$F184,BO$6&lt;=$H184)*(BN$6-$F184+1),$J184/2,$M184,TRUE))/(1-2*_xlfn.NORM.DIST(0,$J184/2,$M184,TRUE))*$D184+($K184="Steady Growth")*(AND(BO$6&gt;=$F184,BO$6&lt;=$H184)*((BO$6-$F184+1)/($J184*($J184+1)/2)*$D184))+($K184="custom")*CustCF!BI184</f>
        <v>0</v>
      </c>
      <c r="BP184" s="95">
        <f>($K184="Bell Curve")*(_xlfn.NORM.DIST(AND(BP$6&gt;=$F184,BP$6&lt;=$H184)*(BP$6-$F184+1),$J184/2,$M184,TRUE)-_xlfn.NORM.DIST(AND(BP$6&gt;=$F184,BP$6&lt;=$H184)*(BO$6-$F184+1),$J184/2,$M184,TRUE))/(1-2*_xlfn.NORM.DIST(0,$J184/2,$M184,TRUE))*$D184+($K184="Steady Growth")*(AND(BP$6&gt;=$F184,BP$6&lt;=$H184)*((BP$6-$F184+1)/($J184*($J184+1)/2)*$D184))+($K184="custom")*CustCF!BJ184</f>
        <v>0</v>
      </c>
      <c r="BQ184" s="95">
        <f>($K184="Bell Curve")*(_xlfn.NORM.DIST(AND(BQ$6&gt;=$F184,BQ$6&lt;=$H184)*(BQ$6-$F184+1),$J184/2,$M184,TRUE)-_xlfn.NORM.DIST(AND(BQ$6&gt;=$F184,BQ$6&lt;=$H184)*(BP$6-$F184+1),$J184/2,$M184,TRUE))/(1-2*_xlfn.NORM.DIST(0,$J184/2,$M184,TRUE))*$D184+($K184="Steady Growth")*(AND(BQ$6&gt;=$F184,BQ$6&lt;=$H184)*((BQ$6-$F184+1)/($J184*($J184+1)/2)*$D184))+($K184="custom")*CustCF!BK184</f>
        <v>0</v>
      </c>
      <c r="BR184" s="95">
        <f>($K184="Bell Curve")*(_xlfn.NORM.DIST(AND(BR$6&gt;=$F184,BR$6&lt;=$H184)*(BR$6-$F184+1),$J184/2,$M184,TRUE)-_xlfn.NORM.DIST(AND(BR$6&gt;=$F184,BR$6&lt;=$H184)*(BQ$6-$F184+1),$J184/2,$M184,TRUE))/(1-2*_xlfn.NORM.DIST(0,$J184/2,$M184,TRUE))*$D184+($K184="Steady Growth")*(AND(BR$6&gt;=$F184,BR$6&lt;=$H184)*((BR$6-$F184+1)/($J184*($J184+1)/2)*$D184))+($K184="custom")*CustCF!BL184</f>
        <v>0</v>
      </c>
      <c r="BS184" s="95">
        <f>($K184="Bell Curve")*(_xlfn.NORM.DIST(AND(BS$6&gt;=$F184,BS$6&lt;=$H184)*(BS$6-$F184+1),$J184/2,$M184,TRUE)-_xlfn.NORM.DIST(AND(BS$6&gt;=$F184,BS$6&lt;=$H184)*(BR$6-$F184+1),$J184/2,$M184,TRUE))/(1-2*_xlfn.NORM.DIST(0,$J184/2,$M184,TRUE))*$D184+($K184="Steady Growth")*(AND(BS$6&gt;=$F184,BS$6&lt;=$H184)*((BS$6-$F184+1)/($J184*($J184+1)/2)*$D184))+($K184="custom")*CustCF!BM184</f>
        <v>0</v>
      </c>
      <c r="BT184" s="95">
        <f>($K184="Bell Curve")*(_xlfn.NORM.DIST(AND(BT$6&gt;=$F184,BT$6&lt;=$H184)*(BT$6-$F184+1),$J184/2,$M184,TRUE)-_xlfn.NORM.DIST(AND(BT$6&gt;=$F184,BT$6&lt;=$H184)*(BS$6-$F184+1),$J184/2,$M184,TRUE))/(1-2*_xlfn.NORM.DIST(0,$J184/2,$M184,TRUE))*$D184+($K184="Steady Growth")*(AND(BT$6&gt;=$F184,BT$6&lt;=$H184)*((BT$6-$F184+1)/($J184*($J184+1)/2)*$D184))+($K184="custom")*CustCF!BN184</f>
        <v>0</v>
      </c>
      <c r="BU184" s="95">
        <f>($K184="Bell Curve")*(_xlfn.NORM.DIST(AND(BU$6&gt;=$F184,BU$6&lt;=$H184)*(BU$6-$F184+1),$J184/2,$M184,TRUE)-_xlfn.NORM.DIST(AND(BU$6&gt;=$F184,BU$6&lt;=$H184)*(BT$6-$F184+1),$J184/2,$M184,TRUE))/(1-2*_xlfn.NORM.DIST(0,$J184/2,$M184,TRUE))*$D184+($K184="Steady Growth")*(AND(BU$6&gt;=$F184,BU$6&lt;=$H184)*((BU$6-$F184+1)/($J184*($J184+1)/2)*$D184))+($K184="custom")*CustCF!BO184</f>
        <v>0</v>
      </c>
      <c r="BV184" s="95">
        <f>($K184="Bell Curve")*(_xlfn.NORM.DIST(AND(BV$6&gt;=$F184,BV$6&lt;=$H184)*(BV$6-$F184+1),$J184/2,$M184,TRUE)-_xlfn.NORM.DIST(AND(BV$6&gt;=$F184,BV$6&lt;=$H184)*(BU$6-$F184+1),$J184/2,$M184,TRUE))/(1-2*_xlfn.NORM.DIST(0,$J184/2,$M184,TRUE))*$D184+($K184="Steady Growth")*(AND(BV$6&gt;=$F184,BV$6&lt;=$H184)*((BV$6-$F184+1)/($J184*($J184+1)/2)*$D184))+($K184="custom")*CustCF!BP184</f>
        <v>0</v>
      </c>
      <c r="BW184" s="95">
        <f>($K184="Bell Curve")*(_xlfn.NORM.DIST(AND(BW$6&gt;=$F184,BW$6&lt;=$H184)*(BW$6-$F184+1),$J184/2,$M184,TRUE)-_xlfn.NORM.DIST(AND(BW$6&gt;=$F184,BW$6&lt;=$H184)*(BV$6-$F184+1),$J184/2,$M184,TRUE))/(1-2*_xlfn.NORM.DIST(0,$J184/2,$M184,TRUE))*$D184+($K184="Steady Growth")*(AND(BW$6&gt;=$F184,BW$6&lt;=$H184)*((BW$6-$F184+1)/($J184*($J184+1)/2)*$D184))+($K184="custom")*CustCF!BQ184</f>
        <v>0</v>
      </c>
      <c r="BX184" s="95">
        <f>($K184="Bell Curve")*(_xlfn.NORM.DIST(AND(BX$6&gt;=$F184,BX$6&lt;=$H184)*(BX$6-$F184+1),$J184/2,$M184,TRUE)-_xlfn.NORM.DIST(AND(BX$6&gt;=$F184,BX$6&lt;=$H184)*(BW$6-$F184+1),$J184/2,$M184,TRUE))/(1-2*_xlfn.NORM.DIST(0,$J184/2,$M184,TRUE))*$D184+($K184="Steady Growth")*(AND(BX$6&gt;=$F184,BX$6&lt;=$H184)*((BX$6-$F184+1)/($J184*($J184+1)/2)*$D184))+($K184="custom")*CustCF!BR184</f>
        <v>0</v>
      </c>
      <c r="BY184" s="95">
        <f>($K184="Bell Curve")*(_xlfn.NORM.DIST(AND(BY$6&gt;=$F184,BY$6&lt;=$H184)*(BY$6-$F184+1),$J184/2,$M184,TRUE)-_xlfn.NORM.DIST(AND(BY$6&gt;=$F184,BY$6&lt;=$H184)*(BX$6-$F184+1),$J184/2,$M184,TRUE))/(1-2*_xlfn.NORM.DIST(0,$J184/2,$M184,TRUE))*$D184+($K184="Steady Growth")*(AND(BY$6&gt;=$F184,BY$6&lt;=$H184)*((BY$6-$F184+1)/($J184*($J184+1)/2)*$D184))+($K184="custom")*CustCF!BS184</f>
        <v>0</v>
      </c>
      <c r="BZ184" s="95">
        <f>($K184="Bell Curve")*(_xlfn.NORM.DIST(AND(BZ$6&gt;=$F184,BZ$6&lt;=$H184)*(BZ$6-$F184+1),$J184/2,$M184,TRUE)-_xlfn.NORM.DIST(AND(BZ$6&gt;=$F184,BZ$6&lt;=$H184)*(BY$6-$F184+1),$J184/2,$M184,TRUE))/(1-2*_xlfn.NORM.DIST(0,$J184/2,$M184,TRUE))*$D184+($K184="Steady Growth")*(AND(BZ$6&gt;=$F184,BZ$6&lt;=$H184)*((BZ$6-$F184+1)/($J184*($J184+1)/2)*$D184))+($K184="custom")*CustCF!BT184</f>
        <v>0</v>
      </c>
      <c r="CA184" s="95">
        <f>($K184="Bell Curve")*(_xlfn.NORM.DIST(AND(CA$6&gt;=$F184,CA$6&lt;=$H184)*(CA$6-$F184+1),$J184/2,$M184,TRUE)-_xlfn.NORM.DIST(AND(CA$6&gt;=$F184,CA$6&lt;=$H184)*(BZ$6-$F184+1),$J184/2,$M184,TRUE))/(1-2*_xlfn.NORM.DIST(0,$J184/2,$M184,TRUE))*$D184+($K184="Steady Growth")*(AND(CA$6&gt;=$F184,CA$6&lt;=$H184)*((CA$6-$F184+1)/($J184*($J184+1)/2)*$D184))+($K184="custom")*CustCF!BU184</f>
        <v>0</v>
      </c>
      <c r="CB184" s="95">
        <f>($K184="Bell Curve")*(_xlfn.NORM.DIST(AND(CB$6&gt;=$F184,CB$6&lt;=$H184)*(CB$6-$F184+1),$J184/2,$M184,TRUE)-_xlfn.NORM.DIST(AND(CB$6&gt;=$F184,CB$6&lt;=$H184)*(CA$6-$F184+1),$J184/2,$M184,TRUE))/(1-2*_xlfn.NORM.DIST(0,$J184/2,$M184,TRUE))*$D184+($K184="Steady Growth")*(AND(CB$6&gt;=$F184,CB$6&lt;=$H184)*((CB$6-$F184+1)/($J184*($J184+1)/2)*$D184))+($K184="custom")*CustCF!BV184</f>
        <v>0</v>
      </c>
      <c r="CC184" s="95">
        <f>($K184="Bell Curve")*(_xlfn.NORM.DIST(AND(CC$6&gt;=$F184,CC$6&lt;=$H184)*(CC$6-$F184+1),$J184/2,$M184,TRUE)-_xlfn.NORM.DIST(AND(CC$6&gt;=$F184,CC$6&lt;=$H184)*(CB$6-$F184+1),$J184/2,$M184,TRUE))/(1-2*_xlfn.NORM.DIST(0,$J184/2,$M184,TRUE))*$D184+($K184="Steady Growth")*(AND(CC$6&gt;=$F184,CC$6&lt;=$H184)*((CC$6-$F184+1)/($J184*($J184+1)/2)*$D184))+($K184="custom")*CustCF!BW184</f>
        <v>0</v>
      </c>
      <c r="CD184" s="95">
        <f>($K184="Bell Curve")*(_xlfn.NORM.DIST(AND(CD$6&gt;=$F184,CD$6&lt;=$H184)*(CD$6-$F184+1),$J184/2,$M184,TRUE)-_xlfn.NORM.DIST(AND(CD$6&gt;=$F184,CD$6&lt;=$H184)*(CC$6-$F184+1),$J184/2,$M184,TRUE))/(1-2*_xlfn.NORM.DIST(0,$J184/2,$M184,TRUE))*$D184+($K184="Steady Growth")*(AND(CD$6&gt;=$F184,CD$6&lt;=$H184)*((CD$6-$F184+1)/($J184*($J184+1)/2)*$D184))+($K184="custom")*CustCF!BX184</f>
        <v>0</v>
      </c>
      <c r="CE184" s="95">
        <f>($K184="Bell Curve")*(_xlfn.NORM.DIST(AND(CE$6&gt;=$F184,CE$6&lt;=$H184)*(CE$6-$F184+1),$J184/2,$M184,TRUE)-_xlfn.NORM.DIST(AND(CE$6&gt;=$F184,CE$6&lt;=$H184)*(CD$6-$F184+1),$J184/2,$M184,TRUE))/(1-2*_xlfn.NORM.DIST(0,$J184/2,$M184,TRUE))*$D184+($K184="Steady Growth")*(AND(CE$6&gt;=$F184,CE$6&lt;=$H184)*((CE$6-$F184+1)/($J184*($J184+1)/2)*$D184))+($K184="custom")*CustCF!BY184</f>
        <v>0</v>
      </c>
      <c r="CF184" s="95">
        <f>($K184="Bell Curve")*(_xlfn.NORM.DIST(AND(CF$6&gt;=$F184,CF$6&lt;=$H184)*(CF$6-$F184+1),$J184/2,$M184,TRUE)-_xlfn.NORM.DIST(AND(CF$6&gt;=$F184,CF$6&lt;=$H184)*(CE$6-$F184+1),$J184/2,$M184,TRUE))/(1-2*_xlfn.NORM.DIST(0,$J184/2,$M184,TRUE))*$D184+($K184="Steady Growth")*(AND(CF$6&gt;=$F184,CF$6&lt;=$H184)*((CF$6-$F184+1)/($J184*($J184+1)/2)*$D184))+($K184="custom")*CustCF!BZ184</f>
        <v>0</v>
      </c>
      <c r="CG184" s="95">
        <f>($K184="Bell Curve")*(_xlfn.NORM.DIST(AND(CG$6&gt;=$F184,CG$6&lt;=$H184)*(CG$6-$F184+1),$J184/2,$M184,TRUE)-_xlfn.NORM.DIST(AND(CG$6&gt;=$F184,CG$6&lt;=$H184)*(CF$6-$F184+1),$J184/2,$M184,TRUE))/(1-2*_xlfn.NORM.DIST(0,$J184/2,$M184,TRUE))*$D184+($K184="Steady Growth")*(AND(CG$6&gt;=$F184,CG$6&lt;=$H184)*((CG$6-$F184+1)/($J184*($J184+1)/2)*$D184))+($K184="custom")*CustCF!CA184</f>
        <v>0</v>
      </c>
      <c r="CH184" s="95">
        <f>($K184="Bell Curve")*(_xlfn.NORM.DIST(AND(CH$6&gt;=$F184,CH$6&lt;=$H184)*(CH$6-$F184+1),$J184/2,$M184,TRUE)-_xlfn.NORM.DIST(AND(CH$6&gt;=$F184,CH$6&lt;=$H184)*(CG$6-$F184+1),$J184/2,$M184,TRUE))/(1-2*_xlfn.NORM.DIST(0,$J184/2,$M184,TRUE))*$D184+($K184="Steady Growth")*(AND(CH$6&gt;=$F184,CH$6&lt;=$H184)*((CH$6-$F184+1)/($J184*($J184+1)/2)*$D184))+($K184="custom")*CustCF!CB184</f>
        <v>0</v>
      </c>
      <c r="CI184" s="95">
        <f>($K184="Bell Curve")*(_xlfn.NORM.DIST(AND(CI$6&gt;=$F184,CI$6&lt;=$H184)*(CI$6-$F184+1),$J184/2,$M184,TRUE)-_xlfn.NORM.DIST(AND(CI$6&gt;=$F184,CI$6&lt;=$H184)*(CH$6-$F184+1),$J184/2,$M184,TRUE))/(1-2*_xlfn.NORM.DIST(0,$J184/2,$M184,TRUE))*$D184+($K184="Steady Growth")*(AND(CI$6&gt;=$F184,CI$6&lt;=$H184)*((CI$6-$F184+1)/($J184*($J184+1)/2)*$D184))+($K184="custom")*CustCF!CC184</f>
        <v>0</v>
      </c>
      <c r="CJ184" s="95">
        <f>($K184="Bell Curve")*(_xlfn.NORM.DIST(AND(CJ$6&gt;=$F184,CJ$6&lt;=$H184)*(CJ$6-$F184+1),$J184/2,$M184,TRUE)-_xlfn.NORM.DIST(AND(CJ$6&gt;=$F184,CJ$6&lt;=$H184)*(CI$6-$F184+1),$J184/2,$M184,TRUE))/(1-2*_xlfn.NORM.DIST(0,$J184/2,$M184,TRUE))*$D184+($K184="Steady Growth")*(AND(CJ$6&gt;=$F184,CJ$6&lt;=$H184)*((CJ$6-$F184+1)/($J184*($J184+1)/2)*$D184))+($K184="custom")*CustCF!CD184</f>
        <v>0</v>
      </c>
      <c r="CK184" s="95">
        <f>($K184="Bell Curve")*(_xlfn.NORM.DIST(AND(CK$6&gt;=$F184,CK$6&lt;=$H184)*(CK$6-$F184+1),$J184/2,$M184,TRUE)-_xlfn.NORM.DIST(AND(CK$6&gt;=$F184,CK$6&lt;=$H184)*(CJ$6-$F184+1),$J184/2,$M184,TRUE))/(1-2*_xlfn.NORM.DIST(0,$J184/2,$M184,TRUE))*$D184+($K184="Steady Growth")*(AND(CK$6&gt;=$F184,CK$6&lt;=$H184)*((CK$6-$F184+1)/($J184*($J184+1)/2)*$D184))+($K184="custom")*CustCF!CE184</f>
        <v>0</v>
      </c>
      <c r="CL184" s="95">
        <f>($K184="Bell Curve")*(_xlfn.NORM.DIST(AND(CL$6&gt;=$F184,CL$6&lt;=$H184)*(CL$6-$F184+1),$J184/2,$M184,TRUE)-_xlfn.NORM.DIST(AND(CL$6&gt;=$F184,CL$6&lt;=$H184)*(CK$6-$F184+1),$J184/2,$M184,TRUE))/(1-2*_xlfn.NORM.DIST(0,$J184/2,$M184,TRUE))*$D184+($K184="Steady Growth")*(AND(CL$6&gt;=$F184,CL$6&lt;=$H184)*((CL$6-$F184+1)/($J184*($J184+1)/2)*$D184))+($K184="custom")*CustCF!CF184</f>
        <v>0</v>
      </c>
      <c r="CM184" s="95">
        <f>($K184="Bell Curve")*(_xlfn.NORM.DIST(AND(CM$6&gt;=$F184,CM$6&lt;=$H184)*(CM$6-$F184+1),$J184/2,$M184,TRUE)-_xlfn.NORM.DIST(AND(CM$6&gt;=$F184,CM$6&lt;=$H184)*(CL$6-$F184+1),$J184/2,$M184,TRUE))/(1-2*_xlfn.NORM.DIST(0,$J184/2,$M184,TRUE))*$D184+($K184="Steady Growth")*(AND(CM$6&gt;=$F184,CM$6&lt;=$H184)*((CM$6-$F184+1)/($J184*($J184+1)/2)*$D184))+($K184="custom")*CustCF!CG184</f>
        <v>0</v>
      </c>
      <c r="CN184" s="95">
        <f>($K184="Bell Curve")*(_xlfn.NORM.DIST(AND(CN$6&gt;=$F184,CN$6&lt;=$H184)*(CN$6-$F184+1),$J184/2,$M184,TRUE)-_xlfn.NORM.DIST(AND(CN$6&gt;=$F184,CN$6&lt;=$H184)*(CM$6-$F184+1),$J184/2,$M184,TRUE))/(1-2*_xlfn.NORM.DIST(0,$J184/2,$M184,TRUE))*$D184+($K184="Steady Growth")*(AND(CN$6&gt;=$F184,CN$6&lt;=$H184)*((CN$6-$F184+1)/($J184*($J184+1)/2)*$D184))+($K184="custom")*CustCF!CH184</f>
        <v>0</v>
      </c>
      <c r="CO184" s="95">
        <f>($K184="Bell Curve")*(_xlfn.NORM.DIST(AND(CO$6&gt;=$F184,CO$6&lt;=$H184)*(CO$6-$F184+1),$J184/2,$M184,TRUE)-_xlfn.NORM.DIST(AND(CO$6&gt;=$F184,CO$6&lt;=$H184)*(CN$6-$F184+1),$J184/2,$M184,TRUE))/(1-2*_xlfn.NORM.DIST(0,$J184/2,$M184,TRUE))*$D184+($K184="Steady Growth")*(AND(CO$6&gt;=$F184,CO$6&lt;=$H184)*((CO$6-$F184+1)/($J184*($J184+1)/2)*$D184))+($K184="custom")*CustCF!CI184</f>
        <v>0</v>
      </c>
      <c r="CP184" s="95">
        <f>($K184="Bell Curve")*(_xlfn.NORM.DIST(AND(CP$6&gt;=$F184,CP$6&lt;=$H184)*(CP$6-$F184+1),$J184/2,$M184,TRUE)-_xlfn.NORM.DIST(AND(CP$6&gt;=$F184,CP$6&lt;=$H184)*(CO$6-$F184+1),$J184/2,$M184,TRUE))/(1-2*_xlfn.NORM.DIST(0,$J184/2,$M184,TRUE))*$D184+($K184="Steady Growth")*(AND(CP$6&gt;=$F184,CP$6&lt;=$H184)*((CP$6-$F184+1)/($J184*($J184+1)/2)*$D184))+($K184="custom")*CustCF!CJ184</f>
        <v>0</v>
      </c>
      <c r="CQ184" s="95">
        <f>($K184="Bell Curve")*(_xlfn.NORM.DIST(AND(CQ$6&gt;=$F184,CQ$6&lt;=$H184)*(CQ$6-$F184+1),$J184/2,$M184,TRUE)-_xlfn.NORM.DIST(AND(CQ$6&gt;=$F184,CQ$6&lt;=$H184)*(CP$6-$F184+1),$J184/2,$M184,TRUE))/(1-2*_xlfn.NORM.DIST(0,$J184/2,$M184,TRUE))*$D184+($K184="Steady Growth")*(AND(CQ$6&gt;=$F184,CQ$6&lt;=$H184)*((CQ$6-$F184+1)/($J184*($J184+1)/2)*$D184))+($K184="custom")*CustCF!CK184</f>
        <v>0</v>
      </c>
      <c r="CR184" s="95">
        <f>($K184="Bell Curve")*(_xlfn.NORM.DIST(AND(CR$6&gt;=$F184,CR$6&lt;=$H184)*(CR$6-$F184+1),$J184/2,$M184,TRUE)-_xlfn.NORM.DIST(AND(CR$6&gt;=$F184,CR$6&lt;=$H184)*(CQ$6-$F184+1),$J184/2,$M184,TRUE))/(1-2*_xlfn.NORM.DIST(0,$J184/2,$M184,TRUE))*$D184+($K184="Steady Growth")*(AND(CR$6&gt;=$F184,CR$6&lt;=$H184)*((CR$6-$F184+1)/($J184*($J184+1)/2)*$D184))+($K184="custom")*CustCF!CL184</f>
        <v>0</v>
      </c>
      <c r="CS184" s="95">
        <f>($K184="Bell Curve")*(_xlfn.NORM.DIST(AND(CS$6&gt;=$F184,CS$6&lt;=$H184)*(CS$6-$F184+1),$J184/2,$M184,TRUE)-_xlfn.NORM.DIST(AND(CS$6&gt;=$F184,CS$6&lt;=$H184)*(CR$6-$F184+1),$J184/2,$M184,TRUE))/(1-2*_xlfn.NORM.DIST(0,$J184/2,$M184,TRUE))*$D184+($K184="Steady Growth")*(AND(CS$6&gt;=$F184,CS$6&lt;=$H184)*((CS$6-$F184+1)/($J184*($J184+1)/2)*$D184))+($K184="custom")*CustCF!CM184</f>
        <v>0</v>
      </c>
      <c r="CT184" s="95">
        <f>($K184="Bell Curve")*(_xlfn.NORM.DIST(AND(CT$6&gt;=$F184,CT$6&lt;=$H184)*(CT$6-$F184+1),$J184/2,$M184,TRUE)-_xlfn.NORM.DIST(AND(CT$6&gt;=$F184,CT$6&lt;=$H184)*(CS$6-$F184+1),$J184/2,$M184,TRUE))/(1-2*_xlfn.NORM.DIST(0,$J184/2,$M184,TRUE))*$D184+($K184="Steady Growth")*(AND(CT$6&gt;=$F184,CT$6&lt;=$H184)*((CT$6-$F184+1)/($J184*($J184+1)/2)*$D184))+($K184="custom")*CustCF!CN184</f>
        <v>0</v>
      </c>
      <c r="CU184" s="95">
        <f>($K184="Bell Curve")*(_xlfn.NORM.DIST(AND(CU$6&gt;=$F184,CU$6&lt;=$H184)*(CU$6-$F184+1),$J184/2,$M184,TRUE)-_xlfn.NORM.DIST(AND(CU$6&gt;=$F184,CU$6&lt;=$H184)*(CT$6-$F184+1),$J184/2,$M184,TRUE))/(1-2*_xlfn.NORM.DIST(0,$J184/2,$M184,TRUE))*$D184+($K184="Steady Growth")*(AND(CU$6&gt;=$F184,CU$6&lt;=$H184)*((CU$6-$F184+1)/($J184*($J184+1)/2)*$D184))+($K184="custom")*CustCF!CO184</f>
        <v>0</v>
      </c>
      <c r="CV184" s="95">
        <f>($K184="Bell Curve")*(_xlfn.NORM.DIST(AND(CV$6&gt;=$F184,CV$6&lt;=$H184)*(CV$6-$F184+1),$J184/2,$M184,TRUE)-_xlfn.NORM.DIST(AND(CV$6&gt;=$F184,CV$6&lt;=$H184)*(CU$6-$F184+1),$J184/2,$M184,TRUE))/(1-2*_xlfn.NORM.DIST(0,$J184/2,$M184,TRUE))*$D184+($K184="Steady Growth")*(AND(CV$6&gt;=$F184,CV$6&lt;=$H184)*((CV$6-$F184+1)/($J184*($J184+1)/2)*$D184))+($K184="custom")*CustCF!CP184</f>
        <v>0</v>
      </c>
      <c r="CW184" s="95">
        <f>($K184="Bell Curve")*(_xlfn.NORM.DIST(AND(CW$6&gt;=$F184,CW$6&lt;=$H184)*(CW$6-$F184+1),$J184/2,$M184,TRUE)-_xlfn.NORM.DIST(AND(CW$6&gt;=$F184,CW$6&lt;=$H184)*(CV$6-$F184+1),$J184/2,$M184,TRUE))/(1-2*_xlfn.NORM.DIST(0,$J184/2,$M184,TRUE))*$D184+($K184="Steady Growth")*(AND(CW$6&gt;=$F184,CW$6&lt;=$H184)*((CW$6-$F184+1)/($J184*($J184+1)/2)*$D184))+($K184="custom")*CustCF!CQ184</f>
        <v>0</v>
      </c>
      <c r="CX184" s="95">
        <f>($K184="Bell Curve")*(_xlfn.NORM.DIST(AND(CX$6&gt;=$F184,CX$6&lt;=$H184)*(CX$6-$F184+1),$J184/2,$M184,TRUE)-_xlfn.NORM.DIST(AND(CX$6&gt;=$F184,CX$6&lt;=$H184)*(CW$6-$F184+1),$J184/2,$M184,TRUE))/(1-2*_xlfn.NORM.DIST(0,$J184/2,$M184,TRUE))*$D184+($K184="Steady Growth")*(AND(CX$6&gt;=$F184,CX$6&lt;=$H184)*((CX$6-$F184+1)/($J184*($J184+1)/2)*$D184))+($K184="custom")*CustCF!CR184</f>
        <v>0</v>
      </c>
      <c r="CY184" s="95">
        <f>($K184="Bell Curve")*(_xlfn.NORM.DIST(AND(CY$6&gt;=$F184,CY$6&lt;=$H184)*(CY$6-$F184+1),$J184/2,$M184,TRUE)-_xlfn.NORM.DIST(AND(CY$6&gt;=$F184,CY$6&lt;=$H184)*(CX$6-$F184+1),$J184/2,$M184,TRUE))/(1-2*_xlfn.NORM.DIST(0,$J184/2,$M184,TRUE))*$D184+($K184="Steady Growth")*(AND(CY$6&gt;=$F184,CY$6&lt;=$H184)*((CY$6-$F184+1)/($J184*($J184+1)/2)*$D184))+($K184="custom")*CustCF!CS184</f>
        <v>0</v>
      </c>
      <c r="CZ184" s="95">
        <f>($K184="Bell Curve")*(_xlfn.NORM.DIST(AND(CZ$6&gt;=$F184,CZ$6&lt;=$H184)*(CZ$6-$F184+1),$J184/2,$M184,TRUE)-_xlfn.NORM.DIST(AND(CZ$6&gt;=$F184,CZ$6&lt;=$H184)*(CY$6-$F184+1),$J184/2,$M184,TRUE))/(1-2*_xlfn.NORM.DIST(0,$J184/2,$M184,TRUE))*$D184+($K184="Steady Growth")*(AND(CZ$6&gt;=$F184,CZ$6&lt;=$H184)*((CZ$6-$F184+1)/($J184*($J184+1)/2)*$D184))+($K184="custom")*CustCF!CT184</f>
        <v>0</v>
      </c>
      <c r="DA184" s="95">
        <f>($K184="Bell Curve")*(_xlfn.NORM.DIST(AND(DA$6&gt;=$F184,DA$6&lt;=$H184)*(DA$6-$F184+1),$J184/2,$M184,TRUE)-_xlfn.NORM.DIST(AND(DA$6&gt;=$F184,DA$6&lt;=$H184)*(CZ$6-$F184+1),$J184/2,$M184,TRUE))/(1-2*_xlfn.NORM.DIST(0,$J184/2,$M184,TRUE))*$D184+($K184="Steady Growth")*(AND(DA$6&gt;=$F184,DA$6&lt;=$H184)*((DA$6-$F184+1)/($J184*($J184+1)/2)*$D184))+($K184="custom")*CustCF!CU184</f>
        <v>0</v>
      </c>
      <c r="DB184" s="95">
        <f>($K184="Bell Curve")*(_xlfn.NORM.DIST(AND(DB$6&gt;=$F184,DB$6&lt;=$H184)*(DB$6-$F184+1),$J184/2,$M184,TRUE)-_xlfn.NORM.DIST(AND(DB$6&gt;=$F184,DB$6&lt;=$H184)*(DA$6-$F184+1),$J184/2,$M184,TRUE))/(1-2*_xlfn.NORM.DIST(0,$J184/2,$M184,TRUE))*$D184+($K184="Steady Growth")*(AND(DB$6&gt;=$F184,DB$6&lt;=$H184)*((DB$6-$F184+1)/($J184*($J184+1)/2)*$D184))+($K184="custom")*CustCF!CV184</f>
        <v>0</v>
      </c>
      <c r="DC184" s="95">
        <f>($K184="Bell Curve")*(_xlfn.NORM.DIST(AND(DC$6&gt;=$F184,DC$6&lt;=$H184)*(DC$6-$F184+1),$J184/2,$M184,TRUE)-_xlfn.NORM.DIST(AND(DC$6&gt;=$F184,DC$6&lt;=$H184)*(DB$6-$F184+1),$J184/2,$M184,TRUE))/(1-2*_xlfn.NORM.DIST(0,$J184/2,$M184,TRUE))*$D184+($K184="Steady Growth")*(AND(DC$6&gt;=$F184,DC$6&lt;=$H184)*((DC$6-$F184+1)/($J184*($J184+1)/2)*$D184))+($K184="custom")*CustCF!CW184</f>
        <v>0</v>
      </c>
      <c r="DD184" s="95">
        <f>($K184="Bell Curve")*(_xlfn.NORM.DIST(AND(DD$6&gt;=$F184,DD$6&lt;=$H184)*(DD$6-$F184+1),$J184/2,$M184,TRUE)-_xlfn.NORM.DIST(AND(DD$6&gt;=$F184,DD$6&lt;=$H184)*(DC$6-$F184+1),$J184/2,$M184,TRUE))/(1-2*_xlfn.NORM.DIST(0,$J184/2,$M184,TRUE))*$D184+($K184="Steady Growth")*(AND(DD$6&gt;=$F184,DD$6&lt;=$H184)*((DD$6-$F184+1)/($J184*($J184+1)/2)*$D184))+($K184="custom")*CustCF!CX184</f>
        <v>0</v>
      </c>
      <c r="DE184" s="95">
        <f>($K184="Bell Curve")*(_xlfn.NORM.DIST(AND(DE$6&gt;=$F184,DE$6&lt;=$H184)*(DE$6-$F184+1),$J184/2,$M184,TRUE)-_xlfn.NORM.DIST(AND(DE$6&gt;=$F184,DE$6&lt;=$H184)*(DD$6-$F184+1),$J184/2,$M184,TRUE))/(1-2*_xlfn.NORM.DIST(0,$J184/2,$M184,TRUE))*$D184+($K184="Steady Growth")*(AND(DE$6&gt;=$F184,DE$6&lt;=$H184)*((DE$6-$F184+1)/($J184*($J184+1)/2)*$D184))+($K184="custom")*CustCF!CY184</f>
        <v>0</v>
      </c>
      <c r="DF184" s="95">
        <f>($K184="Bell Curve")*(_xlfn.NORM.DIST(AND(DF$6&gt;=$F184,DF$6&lt;=$H184)*(DF$6-$F184+1),$J184/2,$M184,TRUE)-_xlfn.NORM.DIST(AND(DF$6&gt;=$F184,DF$6&lt;=$H184)*(DE$6-$F184+1),$J184/2,$M184,TRUE))/(1-2*_xlfn.NORM.DIST(0,$J184/2,$M184,TRUE))*$D184+($K184="Steady Growth")*(AND(DF$6&gt;=$F184,DF$6&lt;=$H184)*((DF$6-$F184+1)/($J184*($J184+1)/2)*$D184))+($K184="custom")*CustCF!CZ184</f>
        <v>0</v>
      </c>
      <c r="DG184" s="95">
        <f>($K184="Bell Curve")*(_xlfn.NORM.DIST(AND(DG$6&gt;=$F184,DG$6&lt;=$H184)*(DG$6-$F184+1),$J184/2,$M184,TRUE)-_xlfn.NORM.DIST(AND(DG$6&gt;=$F184,DG$6&lt;=$H184)*(DF$6-$F184+1),$J184/2,$M184,TRUE))/(1-2*_xlfn.NORM.DIST(0,$J184/2,$M184,TRUE))*$D184+($K184="Steady Growth")*(AND(DG$6&gt;=$F184,DG$6&lt;=$H184)*((DG$6-$F184+1)/($J184*($J184+1)/2)*$D184))+($K184="custom")*CustCF!DA184</f>
        <v>0</v>
      </c>
      <c r="DH184" s="95">
        <f>($K184="Bell Curve")*(_xlfn.NORM.DIST(AND(DH$6&gt;=$F184,DH$6&lt;=$H184)*(DH$6-$F184+1),$J184/2,$M184,TRUE)-_xlfn.NORM.DIST(AND(DH$6&gt;=$F184,DH$6&lt;=$H184)*(DG$6-$F184+1),$J184/2,$M184,TRUE))/(1-2*_xlfn.NORM.DIST(0,$J184/2,$M184,TRUE))*$D184+($K184="Steady Growth")*(AND(DH$6&gt;=$F184,DH$6&lt;=$H184)*((DH$6-$F184+1)/($J184*($J184+1)/2)*$D184))+($K184="custom")*CustCF!DB184</f>
        <v>0</v>
      </c>
      <c r="DI184" s="95">
        <f>($K184="Bell Curve")*(_xlfn.NORM.DIST(AND(DI$6&gt;=$F184,DI$6&lt;=$H184)*(DI$6-$F184+1),$J184/2,$M184,TRUE)-_xlfn.NORM.DIST(AND(DI$6&gt;=$F184,DI$6&lt;=$H184)*(DH$6-$F184+1),$J184/2,$M184,TRUE))/(1-2*_xlfn.NORM.DIST(0,$J184/2,$M184,TRUE))*$D184+($K184="Steady Growth")*(AND(DI$6&gt;=$F184,DI$6&lt;=$H184)*((DI$6-$F184+1)/($J184*($J184+1)/2)*$D184))+($K184="custom")*CustCF!DC184</f>
        <v>0</v>
      </c>
      <c r="DJ184" s="95">
        <f>($K184="Bell Curve")*(_xlfn.NORM.DIST(AND(DJ$6&gt;=$F184,DJ$6&lt;=$H184)*(DJ$6-$F184+1),$J184/2,$M184,TRUE)-_xlfn.NORM.DIST(AND(DJ$6&gt;=$F184,DJ$6&lt;=$H184)*(DI$6-$F184+1),$J184/2,$M184,TRUE))/(1-2*_xlfn.NORM.DIST(0,$J184/2,$M184,TRUE))*$D184+($K184="Steady Growth")*(AND(DJ$6&gt;=$F184,DJ$6&lt;=$H184)*((DJ$6-$F184+1)/($J184*($J184+1)/2)*$D184))+($K184="custom")*CustCF!DD184</f>
        <v>0</v>
      </c>
      <c r="DK184" s="95">
        <f>($K184="Bell Curve")*(_xlfn.NORM.DIST(AND(DK$6&gt;=$F184,DK$6&lt;=$H184)*(DK$6-$F184+1),$J184/2,$M184,TRUE)-_xlfn.NORM.DIST(AND(DK$6&gt;=$F184,DK$6&lt;=$H184)*(DJ$6-$F184+1),$J184/2,$M184,TRUE))/(1-2*_xlfn.NORM.DIST(0,$J184/2,$M184,TRUE))*$D184+($K184="Steady Growth")*(AND(DK$6&gt;=$F184,DK$6&lt;=$H184)*((DK$6-$F184+1)/($J184*($J184+1)/2)*$D184))+($K184="custom")*CustCF!DE184</f>
        <v>0</v>
      </c>
      <c r="DL184" s="95">
        <f>($K184="Bell Curve")*(_xlfn.NORM.DIST(AND(DL$6&gt;=$F184,DL$6&lt;=$H184)*(DL$6-$F184+1),$J184/2,$M184,TRUE)-_xlfn.NORM.DIST(AND(DL$6&gt;=$F184,DL$6&lt;=$H184)*(DK$6-$F184+1),$J184/2,$M184,TRUE))/(1-2*_xlfn.NORM.DIST(0,$J184/2,$M184,TRUE))*$D184+($K184="Steady Growth")*(AND(DL$6&gt;=$F184,DL$6&lt;=$H184)*((DL$6-$F184+1)/($J184*($J184+1)/2)*$D184))+($K184="custom")*CustCF!DF184</f>
        <v>0</v>
      </c>
      <c r="DM184" s="95">
        <f>($K184="Bell Curve")*(_xlfn.NORM.DIST(AND(DM$6&gt;=$F184,DM$6&lt;=$H184)*(DM$6-$F184+1),$J184/2,$M184,TRUE)-_xlfn.NORM.DIST(AND(DM$6&gt;=$F184,DM$6&lt;=$H184)*(DL$6-$F184+1),$J184/2,$M184,TRUE))/(1-2*_xlfn.NORM.DIST(0,$J184/2,$M184,TRUE))*$D184+($K184="Steady Growth")*(AND(DM$6&gt;=$F184,DM$6&lt;=$H184)*((DM$6-$F184+1)/($J184*($J184+1)/2)*$D184))+($K184="custom")*CustCF!DG184</f>
        <v>0</v>
      </c>
      <c r="DN184" s="95">
        <f>($K184="Bell Curve")*(_xlfn.NORM.DIST(AND(DN$6&gt;=$F184,DN$6&lt;=$H184)*(DN$6-$F184+1),$J184/2,$M184,TRUE)-_xlfn.NORM.DIST(AND(DN$6&gt;=$F184,DN$6&lt;=$H184)*(DM$6-$F184+1),$J184/2,$M184,TRUE))/(1-2*_xlfn.NORM.DIST(0,$J184/2,$M184,TRUE))*$D184+($K184="Steady Growth")*(AND(DN$6&gt;=$F184,DN$6&lt;=$H184)*((DN$6-$F184+1)/($J184*($J184+1)/2)*$D184))+($K184="custom")*CustCF!DH184</f>
        <v>0</v>
      </c>
      <c r="DO184" s="95">
        <f>($K184="Bell Curve")*(_xlfn.NORM.DIST(AND(DO$6&gt;=$F184,DO$6&lt;=$H184)*(DO$6-$F184+1),$J184/2,$M184,TRUE)-_xlfn.NORM.DIST(AND(DO$6&gt;=$F184,DO$6&lt;=$H184)*(DN$6-$F184+1),$J184/2,$M184,TRUE))/(1-2*_xlfn.NORM.DIST(0,$J184/2,$M184,TRUE))*$D184+($K184="Steady Growth")*(AND(DO$6&gt;=$F184,DO$6&lt;=$H184)*((DO$6-$F184+1)/($J184*($J184+1)/2)*$D184))+($K184="custom")*CustCF!DI184</f>
        <v>0</v>
      </c>
      <c r="DP184" s="95">
        <f>($K184="Bell Curve")*(_xlfn.NORM.DIST(AND(DP$6&gt;=$F184,DP$6&lt;=$H184)*(DP$6-$F184+1),$J184/2,$M184,TRUE)-_xlfn.NORM.DIST(AND(DP$6&gt;=$F184,DP$6&lt;=$H184)*(DO$6-$F184+1),$J184/2,$M184,TRUE))/(1-2*_xlfn.NORM.DIST(0,$J184/2,$M184,TRUE))*$D184+($K184="Steady Growth")*(AND(DP$6&gt;=$F184,DP$6&lt;=$H184)*((DP$6-$F184+1)/($J184*($J184+1)/2)*$D184))+($K184="custom")*CustCF!DJ184</f>
        <v>0</v>
      </c>
      <c r="DQ184" s="95">
        <f>($K184="Bell Curve")*(_xlfn.NORM.DIST(AND(DQ$6&gt;=$F184,DQ$6&lt;=$H184)*(DQ$6-$F184+1),$J184/2,$M184,TRUE)-_xlfn.NORM.DIST(AND(DQ$6&gt;=$F184,DQ$6&lt;=$H184)*(DP$6-$F184+1),$J184/2,$M184,TRUE))/(1-2*_xlfn.NORM.DIST(0,$J184/2,$M184,TRUE))*$D184+($K184="Steady Growth")*(AND(DQ$6&gt;=$F184,DQ$6&lt;=$H184)*((DQ$6-$F184+1)/($J184*($J184+1)/2)*$D184))+($K184="custom")*CustCF!DK184</f>
        <v>0</v>
      </c>
      <c r="DR184" s="95">
        <f>($K184="Bell Curve")*(_xlfn.NORM.DIST(AND(DR$6&gt;=$F184,DR$6&lt;=$H184)*(DR$6-$F184+1),$J184/2,$M184,TRUE)-_xlfn.NORM.DIST(AND(DR$6&gt;=$F184,DR$6&lt;=$H184)*(DQ$6-$F184+1),$J184/2,$M184,TRUE))/(1-2*_xlfn.NORM.DIST(0,$J184/2,$M184,TRUE))*$D184+($K184="Steady Growth")*(AND(DR$6&gt;=$F184,DR$6&lt;=$H184)*((DR$6-$F184+1)/($J184*($J184+1)/2)*$D184))+($K184="custom")*CustCF!DL184</f>
        <v>0</v>
      </c>
      <c r="DS184" s="95">
        <f>($K184="Bell Curve")*(_xlfn.NORM.DIST(AND(DS$6&gt;=$F184,DS$6&lt;=$H184)*(DS$6-$F184+1),$J184/2,$M184,TRUE)-_xlfn.NORM.DIST(AND(DS$6&gt;=$F184,DS$6&lt;=$H184)*(DR$6-$F184+1),$J184/2,$M184,TRUE))/(1-2*_xlfn.NORM.DIST(0,$J184/2,$M184,TRUE))*$D184+($K184="Steady Growth")*(AND(DS$6&gt;=$F184,DS$6&lt;=$H184)*((DS$6-$F184+1)/($J184*($J184+1)/2)*$D184))+($K184="custom")*CustCF!DM184</f>
        <v>0</v>
      </c>
      <c r="DT184" s="95">
        <f>($K184="Bell Curve")*(_xlfn.NORM.DIST(AND(DT$6&gt;=$F184,DT$6&lt;=$H184)*(DT$6-$F184+1),$J184/2,$M184,TRUE)-_xlfn.NORM.DIST(AND(DT$6&gt;=$F184,DT$6&lt;=$H184)*(DS$6-$F184+1),$J184/2,$M184,TRUE))/(1-2*_xlfn.NORM.DIST(0,$J184/2,$M184,TRUE))*$D184+($K184="Steady Growth")*(AND(DT$6&gt;=$F184,DT$6&lt;=$H184)*((DT$6-$F184+1)/($J184*($J184+1)/2)*$D184))+($K184="custom")*CustCF!DN184</f>
        <v>0</v>
      </c>
      <c r="DU184" s="95">
        <f>($K184="Bell Curve")*(_xlfn.NORM.DIST(AND(DU$6&gt;=$F184,DU$6&lt;=$H184)*(DU$6-$F184+1),$J184/2,$M184,TRUE)-_xlfn.NORM.DIST(AND(DU$6&gt;=$F184,DU$6&lt;=$H184)*(DT$6-$F184+1),$J184/2,$M184,TRUE))/(1-2*_xlfn.NORM.DIST(0,$J184/2,$M184,TRUE))*$D184+($K184="Steady Growth")*(AND(DU$6&gt;=$F184,DU$6&lt;=$H184)*((DU$6-$F184+1)/($J184*($J184+1)/2)*$D184))+($K184="custom")*CustCF!DO184</f>
        <v>0</v>
      </c>
      <c r="DV184" s="95">
        <f>($K184="Bell Curve")*(_xlfn.NORM.DIST(AND(DV$6&gt;=$F184,DV$6&lt;=$H184)*(DV$6-$F184+1),$J184/2,$M184,TRUE)-_xlfn.NORM.DIST(AND(DV$6&gt;=$F184,DV$6&lt;=$H184)*(DU$6-$F184+1),$J184/2,$M184,TRUE))/(1-2*_xlfn.NORM.DIST(0,$J184/2,$M184,TRUE))*$D184+($K184="Steady Growth")*(AND(DV$6&gt;=$F184,DV$6&lt;=$H184)*((DV$6-$F184+1)/($J184*($J184+1)/2)*$D184))+($K184="custom")*CustCF!DP184</f>
        <v>0</v>
      </c>
      <c r="DW184" s="95">
        <f>($K184="Bell Curve")*(_xlfn.NORM.DIST(AND(DW$6&gt;=$F184,DW$6&lt;=$H184)*(DW$6-$F184+1),$J184/2,$M184,TRUE)-_xlfn.NORM.DIST(AND(DW$6&gt;=$F184,DW$6&lt;=$H184)*(DV$6-$F184+1),$J184/2,$M184,TRUE))/(1-2*_xlfn.NORM.DIST(0,$J184/2,$M184,TRUE))*$D184+($K184="Steady Growth")*(AND(DW$6&gt;=$F184,DW$6&lt;=$H184)*((DW$6-$F184+1)/($J184*($J184+1)/2)*$D184))+($K184="custom")*CustCF!DQ184</f>
        <v>0</v>
      </c>
      <c r="DX184" s="95">
        <f>($K184="Bell Curve")*(_xlfn.NORM.DIST(AND(DX$6&gt;=$F184,DX$6&lt;=$H184)*(DX$6-$F184+1),$J184/2,$M184,TRUE)-_xlfn.NORM.DIST(AND(DX$6&gt;=$F184,DX$6&lt;=$H184)*(DW$6-$F184+1),$J184/2,$M184,TRUE))/(1-2*_xlfn.NORM.DIST(0,$J184/2,$M184,TRUE))*$D184+($K184="Steady Growth")*(AND(DX$6&gt;=$F184,DX$6&lt;=$H184)*((DX$6-$F184+1)/($J184*($J184+1)/2)*$D184))+($K184="custom")*CustCF!DR184</f>
        <v>0</v>
      </c>
      <c r="DY184" s="95">
        <f>($K184="Bell Curve")*(_xlfn.NORM.DIST(AND(DY$6&gt;=$F184,DY$6&lt;=$H184)*(DY$6-$F184+1),$J184/2,$M184,TRUE)-_xlfn.NORM.DIST(AND(DY$6&gt;=$F184,DY$6&lt;=$H184)*(DX$6-$F184+1),$J184/2,$M184,TRUE))/(1-2*_xlfn.NORM.DIST(0,$J184/2,$M184,TRUE))*$D184+($K184="Steady Growth")*(AND(DY$6&gt;=$F184,DY$6&lt;=$H184)*((DY$6-$F184+1)/($J184*($J184+1)/2)*$D184))+($K184="custom")*CustCF!DS184</f>
        <v>0</v>
      </c>
      <c r="DZ184" s="95">
        <f>($K184="Bell Curve")*(_xlfn.NORM.DIST(AND(DZ$6&gt;=$F184,DZ$6&lt;=$H184)*(DZ$6-$F184+1),$J184/2,$M184,TRUE)-_xlfn.NORM.DIST(AND(DZ$6&gt;=$F184,DZ$6&lt;=$H184)*(DY$6-$F184+1),$J184/2,$M184,TRUE))/(1-2*_xlfn.NORM.DIST(0,$J184/2,$M184,TRUE))*$D184+($K184="Steady Growth")*(AND(DZ$6&gt;=$F184,DZ$6&lt;=$H184)*((DZ$6-$F184+1)/($J184*($J184+1)/2)*$D184))+($K184="custom")*CustCF!DT184</f>
        <v>0</v>
      </c>
      <c r="EA184" s="95">
        <f>($K184="Bell Curve")*(_xlfn.NORM.DIST(AND(EA$6&gt;=$F184,EA$6&lt;=$H184)*(EA$6-$F184+1),$J184/2,$M184,TRUE)-_xlfn.NORM.DIST(AND(EA$6&gt;=$F184,EA$6&lt;=$H184)*(DZ$6-$F184+1),$J184/2,$M184,TRUE))/(1-2*_xlfn.NORM.DIST(0,$J184/2,$M184,TRUE))*$D184+($K184="Steady Growth")*(AND(EA$6&gt;=$F184,EA$6&lt;=$H184)*((EA$6-$F184+1)/($J184*($J184+1)/2)*$D184))+($K184="custom")*CustCF!DU184</f>
        <v>0</v>
      </c>
      <c r="EB184" s="95">
        <f>($K184="Bell Curve")*(_xlfn.NORM.DIST(AND(EB$6&gt;=$F184,EB$6&lt;=$H184)*(EB$6-$F184+1),$J184/2,$M184,TRUE)-_xlfn.NORM.DIST(AND(EB$6&gt;=$F184,EB$6&lt;=$H184)*(EA$6-$F184+1),$J184/2,$M184,TRUE))/(1-2*_xlfn.NORM.DIST(0,$J184/2,$M184,TRUE))*$D184+($K184="Steady Growth")*(AND(EB$6&gt;=$F184,EB$6&lt;=$H184)*((EB$6-$F184+1)/($J184*($J184+1)/2)*$D184))+($K184="custom")*CustCF!DV184</f>
        <v>0</v>
      </c>
      <c r="EC184" s="95">
        <f>($K184="Bell Curve")*(_xlfn.NORM.DIST(AND(EC$6&gt;=$F184,EC$6&lt;=$H184)*(EC$6-$F184+1),$J184/2,$M184,TRUE)-_xlfn.NORM.DIST(AND(EC$6&gt;=$F184,EC$6&lt;=$H184)*(EB$6-$F184+1),$J184/2,$M184,TRUE))/(1-2*_xlfn.NORM.DIST(0,$J184/2,$M184,TRUE))*$D184+($K184="Steady Growth")*(AND(EC$6&gt;=$F184,EC$6&lt;=$H184)*((EC$6-$F184+1)/($J184*($J184+1)/2)*$D184))+($K184="custom")*CustCF!DW184</f>
        <v>0</v>
      </c>
      <c r="ED184" s="95">
        <f>($K184="Bell Curve")*(_xlfn.NORM.DIST(AND(ED$6&gt;=$F184,ED$6&lt;=$H184)*(ED$6-$F184+1),$J184/2,$M184,TRUE)-_xlfn.NORM.DIST(AND(ED$6&gt;=$F184,ED$6&lt;=$H184)*(EC$6-$F184+1),$J184/2,$M184,TRUE))/(1-2*_xlfn.NORM.DIST(0,$J184/2,$M184,TRUE))*$D184+($K184="Steady Growth")*(AND(ED$6&gt;=$F184,ED$6&lt;=$H184)*((ED$6-$F184+1)/($J184*($J184+1)/2)*$D184))+($K184="custom")*CustCF!DX184</f>
        <v>0</v>
      </c>
      <c r="EE184" s="95">
        <f>($K184="Bell Curve")*(_xlfn.NORM.DIST(AND(EE$6&gt;=$F184,EE$6&lt;=$H184)*(EE$6-$F184+1),$J184/2,$M184,TRUE)-_xlfn.NORM.DIST(AND(EE$6&gt;=$F184,EE$6&lt;=$H184)*(ED$6-$F184+1),$J184/2,$M184,TRUE))/(1-2*_xlfn.NORM.DIST(0,$J184/2,$M184,TRUE))*$D184+($K184="Steady Growth")*(AND(EE$6&gt;=$F184,EE$6&lt;=$H184)*((EE$6-$F184+1)/($J184*($J184+1)/2)*$D184))+($K184="custom")*CustCF!DY184</f>
        <v>0</v>
      </c>
      <c r="EF184" s="95">
        <f>($K184="Bell Curve")*(_xlfn.NORM.DIST(AND(EF$6&gt;=$F184,EF$6&lt;=$H184)*(EF$6-$F184+1),$J184/2,$M184,TRUE)-_xlfn.NORM.DIST(AND(EF$6&gt;=$F184,EF$6&lt;=$H184)*(EE$6-$F184+1),$J184/2,$M184,TRUE))/(1-2*_xlfn.NORM.DIST(0,$J184/2,$M184,TRUE))*$D184+($K184="Steady Growth")*(AND(EF$6&gt;=$F184,EF$6&lt;=$H184)*((EF$6-$F184+1)/($J184*($J184+1)/2)*$D184))+($K184="custom")*CustCF!DZ184</f>
        <v>0</v>
      </c>
      <c r="EG184" s="95">
        <f>($K184="Bell Curve")*(_xlfn.NORM.DIST(AND(EG$6&gt;=$F184,EG$6&lt;=$H184)*(EG$6-$F184+1),$J184/2,$M184,TRUE)-_xlfn.NORM.DIST(AND(EG$6&gt;=$F184,EG$6&lt;=$H184)*(EF$6-$F184+1),$J184/2,$M184,TRUE))/(1-2*_xlfn.NORM.DIST(0,$J184/2,$M184,TRUE))*$D184+($K184="Steady Growth")*(AND(EG$6&gt;=$F184,EG$6&lt;=$H184)*((EG$6-$F184+1)/($J184*($J184+1)/2)*$D184))+($K184="custom")*CustCF!EA184</f>
        <v>0</v>
      </c>
      <c r="EH184" s="95">
        <f>($K184="Bell Curve")*(_xlfn.NORM.DIST(AND(EH$6&gt;=$F184,EH$6&lt;=$H184)*(EH$6-$F184+1),$J184/2,$M184,TRUE)-_xlfn.NORM.DIST(AND(EH$6&gt;=$F184,EH$6&lt;=$H184)*(EG$6-$F184+1),$J184/2,$M184,TRUE))/(1-2*_xlfn.NORM.DIST(0,$J184/2,$M184,TRUE))*$D184+($K184="Steady Growth")*(AND(EH$6&gt;=$F184,EH$6&lt;=$H184)*((EH$6-$F184+1)/($J184*($J184+1)/2)*$D184))+($K184="custom")*CustCF!EB184</f>
        <v>0</v>
      </c>
      <c r="EI184" s="95">
        <f>($K184="Bell Curve")*(_xlfn.NORM.DIST(AND(EI$6&gt;=$F184,EI$6&lt;=$H184)*(EI$6-$F184+1),$J184/2,$M184,TRUE)-_xlfn.NORM.DIST(AND(EI$6&gt;=$F184,EI$6&lt;=$H184)*(EH$6-$F184+1),$J184/2,$M184,TRUE))/(1-2*_xlfn.NORM.DIST(0,$J184/2,$M184,TRUE))*$D184+($K184="Steady Growth")*(AND(EI$6&gt;=$F184,EI$6&lt;=$H184)*((EI$6-$F184+1)/($J184*($J184+1)/2)*$D184))+($K184="custom")*CustCF!EC184</f>
        <v>0</v>
      </c>
      <c r="EJ184" s="95">
        <f>($K184="Bell Curve")*(_xlfn.NORM.DIST(AND(EJ$6&gt;=$F184,EJ$6&lt;=$H184)*(EJ$6-$F184+1),$J184/2,$M184,TRUE)-_xlfn.NORM.DIST(AND(EJ$6&gt;=$F184,EJ$6&lt;=$H184)*(EI$6-$F184+1),$J184/2,$M184,TRUE))/(1-2*_xlfn.NORM.DIST(0,$J184/2,$M184,TRUE))*$D184+($K184="Steady Growth")*(AND(EJ$6&gt;=$F184,EJ$6&lt;=$H184)*((EJ$6-$F184+1)/($J184*($J184+1)/2)*$D184))+($K184="custom")*CustCF!ED184</f>
        <v>0</v>
      </c>
      <c r="EK184" s="95">
        <f>($K184="Bell Curve")*(_xlfn.NORM.DIST(AND(EK$6&gt;=$F184,EK$6&lt;=$H184)*(EK$6-$F184+1),$J184/2,$M184,TRUE)-_xlfn.NORM.DIST(AND(EK$6&gt;=$F184,EK$6&lt;=$H184)*(EJ$6-$F184+1),$J184/2,$M184,TRUE))/(1-2*_xlfn.NORM.DIST(0,$J184/2,$M184,TRUE))*$D184+($K184="Steady Growth")*(AND(EK$6&gt;=$F184,EK$6&lt;=$H184)*((EK$6-$F184+1)/($J184*($J184+1)/2)*$D184))+($K184="custom")*CustCF!EE184</f>
        <v>0</v>
      </c>
      <c r="EL184" s="95">
        <f>($K184="Bell Curve")*(_xlfn.NORM.DIST(AND(EL$6&gt;=$F184,EL$6&lt;=$H184)*(EL$6-$F184+1),$J184/2,$M184,TRUE)-_xlfn.NORM.DIST(AND(EL$6&gt;=$F184,EL$6&lt;=$H184)*(EK$6-$F184+1),$J184/2,$M184,TRUE))/(1-2*_xlfn.NORM.DIST(0,$J184/2,$M184,TRUE))*$D184+($K184="Steady Growth")*(AND(EL$6&gt;=$F184,EL$6&lt;=$H184)*((EL$6-$F184+1)/($J184*($J184+1)/2)*$D184))+($K184="custom")*CustCF!EF184</f>
        <v>0</v>
      </c>
      <c r="EM184" s="95">
        <f>($K184="Bell Curve")*(_xlfn.NORM.DIST(AND(EM$6&gt;=$F184,EM$6&lt;=$H184)*(EM$6-$F184+1),$J184/2,$M184,TRUE)-_xlfn.NORM.DIST(AND(EM$6&gt;=$F184,EM$6&lt;=$H184)*(EL$6-$F184+1),$J184/2,$M184,TRUE))/(1-2*_xlfn.NORM.DIST(0,$J184/2,$M184,TRUE))*$D184+($K184="Steady Growth")*(AND(EM$6&gt;=$F184,EM$6&lt;=$H184)*((EM$6-$F184+1)/($J184*($J184+1)/2)*$D184))+($K184="custom")*CustCF!EG184</f>
        <v>0</v>
      </c>
      <c r="EN184" s="95">
        <f>($K184="Bell Curve")*(_xlfn.NORM.DIST(AND(EN$6&gt;=$F184,EN$6&lt;=$H184)*(EN$6-$F184+1),$J184/2,$M184,TRUE)-_xlfn.NORM.DIST(AND(EN$6&gt;=$F184,EN$6&lt;=$H184)*(EM$6-$F184+1),$J184/2,$M184,TRUE))/(1-2*_xlfn.NORM.DIST(0,$J184/2,$M184,TRUE))*$D184+($K184="Steady Growth")*(AND(EN$6&gt;=$F184,EN$6&lt;=$H184)*((EN$6-$F184+1)/($J184*($J184+1)/2)*$D184))+($K184="custom")*CustCF!EH184</f>
        <v>0</v>
      </c>
      <c r="EO184" s="95">
        <f>($K184="Bell Curve")*(_xlfn.NORM.DIST(AND(EO$6&gt;=$F184,EO$6&lt;=$H184)*(EO$6-$F184+1),$J184/2,$M184,TRUE)-_xlfn.NORM.DIST(AND(EO$6&gt;=$F184,EO$6&lt;=$H184)*(EN$6-$F184+1),$J184/2,$M184,TRUE))/(1-2*_xlfn.NORM.DIST(0,$J184/2,$M184,TRUE))*$D184+($K184="Steady Growth")*(AND(EO$6&gt;=$F184,EO$6&lt;=$H184)*((EO$6-$F184+1)/($J184*($J184+1)/2)*$D184))+($K184="custom")*CustCF!EI184</f>
        <v>0</v>
      </c>
      <c r="EP184" s="95">
        <f>($K184="Bell Curve")*(_xlfn.NORM.DIST(AND(EP$6&gt;=$F184,EP$6&lt;=$H184)*(EP$6-$F184+1),$J184/2,$M184,TRUE)-_xlfn.NORM.DIST(AND(EP$6&gt;=$F184,EP$6&lt;=$H184)*(EO$6-$F184+1),$J184/2,$M184,TRUE))/(1-2*_xlfn.NORM.DIST(0,$J184/2,$M184,TRUE))*$D184+($K184="Steady Growth")*(AND(EP$6&gt;=$F184,EP$6&lt;=$H184)*((EP$6-$F184+1)/($J184*($J184+1)/2)*$D184))+($K184="custom")*CustCF!EJ184</f>
        <v>0</v>
      </c>
      <c r="EQ184" s="95">
        <f>($K184="Bell Curve")*(_xlfn.NORM.DIST(AND(EQ$6&gt;=$F184,EQ$6&lt;=$H184)*(EQ$6-$F184+1),$J184/2,$M184,TRUE)-_xlfn.NORM.DIST(AND(EQ$6&gt;=$F184,EQ$6&lt;=$H184)*(EP$6-$F184+1),$J184/2,$M184,TRUE))/(1-2*_xlfn.NORM.DIST(0,$J184/2,$M184,TRUE))*$D184+($K184="Steady Growth")*(AND(EQ$6&gt;=$F184,EQ$6&lt;=$H184)*((EQ$6-$F184+1)/($J184*($J184+1)/2)*$D184))+($K184="custom")*CustCF!EK184</f>
        <v>0</v>
      </c>
      <c r="ER184" s="95">
        <f>($K184="Bell Curve")*(_xlfn.NORM.DIST(AND(ER$6&gt;=$F184,ER$6&lt;=$H184)*(ER$6-$F184+1),$J184/2,$M184,TRUE)-_xlfn.NORM.DIST(AND(ER$6&gt;=$F184,ER$6&lt;=$H184)*(EQ$6-$F184+1),$J184/2,$M184,TRUE))/(1-2*_xlfn.NORM.DIST(0,$J184/2,$M184,TRUE))*$D184+($K184="Steady Growth")*(AND(ER$6&gt;=$F184,ER$6&lt;=$H184)*((ER$6-$F184+1)/($J184*($J184+1)/2)*$D184))+($K184="custom")*CustCF!EL184</f>
        <v>0</v>
      </c>
      <c r="ES184" s="95">
        <f>($K184="Bell Curve")*(_xlfn.NORM.DIST(AND(ES$6&gt;=$F184,ES$6&lt;=$H184)*(ES$6-$F184+1),$J184/2,$M184,TRUE)-_xlfn.NORM.DIST(AND(ES$6&gt;=$F184,ES$6&lt;=$H184)*(ER$6-$F184+1),$J184/2,$M184,TRUE))/(1-2*_xlfn.NORM.DIST(0,$J184/2,$M184,TRUE))*$D184+($K184="Steady Growth")*(AND(ES$6&gt;=$F184,ES$6&lt;=$H184)*((ES$6-$F184+1)/($J184*($J184+1)/2)*$D184))+($K184="custom")*CustCF!EM184</f>
        <v>0</v>
      </c>
      <c r="ET184" s="95">
        <f>($K184="Bell Curve")*(_xlfn.NORM.DIST(AND(ET$6&gt;=$F184,ET$6&lt;=$H184)*(ET$6-$F184+1),$J184/2,$M184,TRUE)-_xlfn.NORM.DIST(AND(ET$6&gt;=$F184,ET$6&lt;=$H184)*(ES$6-$F184+1),$J184/2,$M184,TRUE))/(1-2*_xlfn.NORM.DIST(0,$J184/2,$M184,TRUE))*$D184+($K184="Steady Growth")*(AND(ET$6&gt;=$F184,ET$6&lt;=$H184)*((ET$6-$F184+1)/($J184*($J184+1)/2)*$D184))+($K184="custom")*CustCF!EN184</f>
        <v>0</v>
      </c>
      <c r="EU184" s="95">
        <f>($K184="Bell Curve")*(_xlfn.NORM.DIST(AND(EU$6&gt;=$F184,EU$6&lt;=$H184)*(EU$6-$F184+1),$J184/2,$M184,TRUE)-_xlfn.NORM.DIST(AND(EU$6&gt;=$F184,EU$6&lt;=$H184)*(ET$6-$F184+1),$J184/2,$M184,TRUE))/(1-2*_xlfn.NORM.DIST(0,$J184/2,$M184,TRUE))*$D184+($K184="Steady Growth")*(AND(EU$6&gt;=$F184,EU$6&lt;=$H184)*((EU$6-$F184+1)/($J184*($J184+1)/2)*$D184))+($K184="custom")*CustCF!EO184</f>
        <v>0</v>
      </c>
      <c r="EV184" s="95">
        <f>($K184="Bell Curve")*(_xlfn.NORM.DIST(AND(EV$6&gt;=$F184,EV$6&lt;=$H184)*(EV$6-$F184+1),$J184/2,$M184,TRUE)-_xlfn.NORM.DIST(AND(EV$6&gt;=$F184,EV$6&lt;=$H184)*(EU$6-$F184+1),$J184/2,$M184,TRUE))/(1-2*_xlfn.NORM.DIST(0,$J184/2,$M184,TRUE))*$D184+($K184="Steady Growth")*(AND(EV$6&gt;=$F184,EV$6&lt;=$H184)*((EV$6-$F184+1)/($J184*($J184+1)/2)*$D184))+($K184="custom")*CustCF!EP184</f>
        <v>0</v>
      </c>
      <c r="EW184" s="95">
        <f>($K184="Bell Curve")*(_xlfn.NORM.DIST(AND(EW$6&gt;=$F184,EW$6&lt;=$H184)*(EW$6-$F184+1),$J184/2,$M184,TRUE)-_xlfn.NORM.DIST(AND(EW$6&gt;=$F184,EW$6&lt;=$H184)*(EV$6-$F184+1),$J184/2,$M184,TRUE))/(1-2*_xlfn.NORM.DIST(0,$J184/2,$M184,TRUE))*$D184+($K184="Steady Growth")*(AND(EW$6&gt;=$F184,EW$6&lt;=$H184)*((EW$6-$F184+1)/($J184*($J184+1)/2)*$D184))+($K184="custom")*CustCF!EQ184</f>
        <v>0</v>
      </c>
      <c r="EX184" s="95">
        <f>($K184="Bell Curve")*(_xlfn.NORM.DIST(AND(EX$6&gt;=$F184,EX$6&lt;=$H184)*(EX$6-$F184+1),$J184/2,$M184,TRUE)-_xlfn.NORM.DIST(AND(EX$6&gt;=$F184,EX$6&lt;=$H184)*(EW$6-$F184+1),$J184/2,$M184,TRUE))/(1-2*_xlfn.NORM.DIST(0,$J184/2,$M184,TRUE))*$D184+($K184="Steady Growth")*(AND(EX$6&gt;=$F184,EX$6&lt;=$H184)*((EX$6-$F184+1)/($J184*($J184+1)/2)*$D184))+($K184="custom")*CustCF!ER184</f>
        <v>0</v>
      </c>
      <c r="EY184" s="95">
        <f>($K184="Bell Curve")*(_xlfn.NORM.DIST(AND(EY$6&gt;=$F184,EY$6&lt;=$H184)*(EY$6-$F184+1),$J184/2,$M184,TRUE)-_xlfn.NORM.DIST(AND(EY$6&gt;=$F184,EY$6&lt;=$H184)*(EX$6-$F184+1),$J184/2,$M184,TRUE))/(1-2*_xlfn.NORM.DIST(0,$J184/2,$M184,TRUE))*$D184+($K184="Steady Growth")*(AND(EY$6&gt;=$F184,EY$6&lt;=$H184)*((EY$6-$F184+1)/($J184*($J184+1)/2)*$D184))+($K184="custom")*CustCF!ES184</f>
        <v>0</v>
      </c>
      <c r="EZ184" s="95">
        <f>($K184="Bell Curve")*(_xlfn.NORM.DIST(AND(EZ$6&gt;=$F184,EZ$6&lt;=$H184)*(EZ$6-$F184+1),$J184/2,$M184,TRUE)-_xlfn.NORM.DIST(AND(EZ$6&gt;=$F184,EZ$6&lt;=$H184)*(EY$6-$F184+1),$J184/2,$M184,TRUE))/(1-2*_xlfn.NORM.DIST(0,$J184/2,$M184,TRUE))*$D184+($K184="Steady Growth")*(AND(EZ$6&gt;=$F184,EZ$6&lt;=$H184)*((EZ$6-$F184+1)/($J184*($J184+1)/2)*$D184))+($K184="custom")*CustCF!ET184</f>
        <v>0</v>
      </c>
      <c r="FA184" s="95">
        <f>($K184="Bell Curve")*(_xlfn.NORM.DIST(AND(FA$6&gt;=$F184,FA$6&lt;=$H184)*(FA$6-$F184+1),$J184/2,$M184,TRUE)-_xlfn.NORM.DIST(AND(FA$6&gt;=$F184,FA$6&lt;=$H184)*(EZ$6-$F184+1),$J184/2,$M184,TRUE))/(1-2*_xlfn.NORM.DIST(0,$J184/2,$M184,TRUE))*$D184+($K184="Steady Growth")*(AND(FA$6&gt;=$F184,FA$6&lt;=$H184)*((FA$6-$F184+1)/($J184*($J184+1)/2)*$D184))+($K184="custom")*CustCF!EU184</f>
        <v>0</v>
      </c>
      <c r="FB184" s="95">
        <f>($K184="Bell Curve")*(_xlfn.NORM.DIST(AND(FB$6&gt;=$F184,FB$6&lt;=$H184)*(FB$6-$F184+1),$J184/2,$M184,TRUE)-_xlfn.NORM.DIST(AND(FB$6&gt;=$F184,FB$6&lt;=$H184)*(FA$6-$F184+1),$J184/2,$M184,TRUE))/(1-2*_xlfn.NORM.DIST(0,$J184/2,$M184,TRUE))*$D184+($K184="Steady Growth")*(AND(FB$6&gt;=$F184,FB$6&lt;=$H184)*((FB$6-$F184+1)/($J184*($J184+1)/2)*$D184))+($K184="custom")*CustCF!EV184</f>
        <v>0</v>
      </c>
      <c r="FC184" s="95">
        <f>($K184="Bell Curve")*(_xlfn.NORM.DIST(AND(FC$6&gt;=$F184,FC$6&lt;=$H184)*(FC$6-$F184+1),$J184/2,$M184,TRUE)-_xlfn.NORM.DIST(AND(FC$6&gt;=$F184,FC$6&lt;=$H184)*(FB$6-$F184+1),$J184/2,$M184,TRUE))/(1-2*_xlfn.NORM.DIST(0,$J184/2,$M184,TRUE))*$D184+($K184="Steady Growth")*(AND(FC$6&gt;=$F184,FC$6&lt;=$H184)*((FC$6-$F184+1)/($J184*($J184+1)/2)*$D184))+($K184="custom")*CustCF!EW184</f>
        <v>0</v>
      </c>
      <c r="FD184" s="95">
        <f>($K184="Bell Curve")*(_xlfn.NORM.DIST(AND(FD$6&gt;=$F184,FD$6&lt;=$H184)*(FD$6-$F184+1),$J184/2,$M184,TRUE)-_xlfn.NORM.DIST(AND(FD$6&gt;=$F184,FD$6&lt;=$H184)*(FC$6-$F184+1),$J184/2,$M184,TRUE))/(1-2*_xlfn.NORM.DIST(0,$J184/2,$M184,TRUE))*$D184+($K184="Steady Growth")*(AND(FD$6&gt;=$F184,FD$6&lt;=$H184)*((FD$6-$F184+1)/($J184*($J184+1)/2)*$D184))+($K184="custom")*CustCF!EX184</f>
        <v>0</v>
      </c>
      <c r="FE184" s="95">
        <f>($K184="Bell Curve")*(_xlfn.NORM.DIST(AND(FE$6&gt;=$F184,FE$6&lt;=$H184)*(FE$6-$F184+1),$J184/2,$M184,TRUE)-_xlfn.NORM.DIST(AND(FE$6&gt;=$F184,FE$6&lt;=$H184)*(FD$6-$F184+1),$J184/2,$M184,TRUE))/(1-2*_xlfn.NORM.DIST(0,$J184/2,$M184,TRUE))*$D184+($K184="Steady Growth")*(AND(FE$6&gt;=$F184,FE$6&lt;=$H184)*((FE$6-$F184+1)/($J184*($J184+1)/2)*$D184))+($K184="custom")*CustCF!EY184</f>
        <v>0</v>
      </c>
      <c r="FF184" s="95">
        <f>($K184="Bell Curve")*(_xlfn.NORM.DIST(AND(FF$6&gt;=$F184,FF$6&lt;=$H184)*(FF$6-$F184+1),$J184/2,$M184,TRUE)-_xlfn.NORM.DIST(AND(FF$6&gt;=$F184,FF$6&lt;=$H184)*(FE$6-$F184+1),$J184/2,$M184,TRUE))/(1-2*_xlfn.NORM.DIST(0,$J184/2,$M184,TRUE))*$D184+($K184="Steady Growth")*(AND(FF$6&gt;=$F184,FF$6&lt;=$H184)*((FF$6-$F184+1)/($J184*($J184+1)/2)*$D184))+($K184="custom")*CustCF!EZ184</f>
        <v>0</v>
      </c>
      <c r="FG184" s="95">
        <f>($K184="Bell Curve")*(_xlfn.NORM.DIST(AND(FG$6&gt;=$F184,FG$6&lt;=$H184)*(FG$6-$F184+1),$J184/2,$M184,TRUE)-_xlfn.NORM.DIST(AND(FG$6&gt;=$F184,FG$6&lt;=$H184)*(FF$6-$F184+1),$J184/2,$M184,TRUE))/(1-2*_xlfn.NORM.DIST(0,$J184/2,$M184,TRUE))*$D184+($K184="Steady Growth")*(AND(FG$6&gt;=$F184,FG$6&lt;=$H184)*((FG$6-$F184+1)/($J184*($J184+1)/2)*$D184))+($K184="custom")*CustCF!FA184</f>
        <v>0</v>
      </c>
      <c r="FH184" s="95">
        <f>($K184="Bell Curve")*(_xlfn.NORM.DIST(AND(FH$6&gt;=$F184,FH$6&lt;=$H184)*(FH$6-$F184+1),$J184/2,$M184,TRUE)-_xlfn.NORM.DIST(AND(FH$6&gt;=$F184,FH$6&lt;=$H184)*(FG$6-$F184+1),$J184/2,$M184,TRUE))/(1-2*_xlfn.NORM.DIST(0,$J184/2,$M184,TRUE))*$D184+($K184="Steady Growth")*(AND(FH$6&gt;=$F184,FH$6&lt;=$H184)*((FH$6-$F184+1)/($J184*($J184+1)/2)*$D184))+($K184="custom")*CustCF!FB184</f>
        <v>0</v>
      </c>
      <c r="FI184" s="95">
        <f>($K184="Bell Curve")*(_xlfn.NORM.DIST(AND(FI$6&gt;=$F184,FI$6&lt;=$H184)*(FI$6-$F184+1),$J184/2,$M184,TRUE)-_xlfn.NORM.DIST(AND(FI$6&gt;=$F184,FI$6&lt;=$H184)*(FH$6-$F184+1),$J184/2,$M184,TRUE))/(1-2*_xlfn.NORM.DIST(0,$J184/2,$M184,TRUE))*$D184+($K184="Steady Growth")*(AND(FI$6&gt;=$F184,FI$6&lt;=$H184)*((FI$6-$F184+1)/($J184*($J184+1)/2)*$D184))+($K184="custom")*CustCF!FC184</f>
        <v>0</v>
      </c>
      <c r="FJ184" s="95">
        <f>($K184="Bell Curve")*(_xlfn.NORM.DIST(AND(FJ$6&gt;=$F184,FJ$6&lt;=$H184)*(FJ$6-$F184+1),$J184/2,$M184,TRUE)-_xlfn.NORM.DIST(AND(FJ$6&gt;=$F184,FJ$6&lt;=$H184)*(FI$6-$F184+1),$J184/2,$M184,TRUE))/(1-2*_xlfn.NORM.DIST(0,$J184/2,$M184,TRUE))*$D184+($K184="Steady Growth")*(AND(FJ$6&gt;=$F184,FJ$6&lt;=$H184)*((FJ$6-$F184+1)/($J184*($J184+1)/2)*$D184))+($K184="custom")*CustCF!FD184</f>
        <v>0</v>
      </c>
      <c r="FK184" s="95">
        <f>($K184="Bell Curve")*(_xlfn.NORM.DIST(AND(FK$6&gt;=$F184,FK$6&lt;=$H184)*(FK$6-$F184+1),$J184/2,$M184,TRUE)-_xlfn.NORM.DIST(AND(FK$6&gt;=$F184,FK$6&lt;=$H184)*(FJ$6-$F184+1),$J184/2,$M184,TRUE))/(1-2*_xlfn.NORM.DIST(0,$J184/2,$M184,TRUE))*$D184+($K184="Steady Growth")*(AND(FK$6&gt;=$F184,FK$6&lt;=$H184)*((FK$6-$F184+1)/($J184*($J184+1)/2)*$D184))+($K184="custom")*CustCF!FE184</f>
        <v>0</v>
      </c>
      <c r="FL184" s="95">
        <f>($K184="Bell Curve")*(_xlfn.NORM.DIST(AND(FL$6&gt;=$F184,FL$6&lt;=$H184)*(FL$6-$F184+1),$J184/2,$M184,TRUE)-_xlfn.NORM.DIST(AND(FL$6&gt;=$F184,FL$6&lt;=$H184)*(FK$6-$F184+1),$J184/2,$M184,TRUE))/(1-2*_xlfn.NORM.DIST(0,$J184/2,$M184,TRUE))*$D184+($K184="Steady Growth")*(AND(FL$6&gt;=$F184,FL$6&lt;=$H184)*((FL$6-$F184+1)/($J184*($J184+1)/2)*$D184))+($K184="custom")*CustCF!FF184</f>
        <v>0</v>
      </c>
      <c r="FM184" s="95">
        <f>($K184="Bell Curve")*(_xlfn.NORM.DIST(AND(FM$6&gt;=$F184,FM$6&lt;=$H184)*(FM$6-$F184+1),$J184/2,$M184,TRUE)-_xlfn.NORM.DIST(AND(FM$6&gt;=$F184,FM$6&lt;=$H184)*(FL$6-$F184+1),$J184/2,$M184,TRUE))/(1-2*_xlfn.NORM.DIST(0,$J184/2,$M184,TRUE))*$D184+($K184="Steady Growth")*(AND(FM$6&gt;=$F184,FM$6&lt;=$H184)*((FM$6-$F184+1)/($J184*($J184+1)/2)*$D184))+($K184="custom")*CustCF!FG184</f>
        <v>0</v>
      </c>
      <c r="FN184" s="95">
        <f>($K184="Bell Curve")*(_xlfn.NORM.DIST(AND(FN$6&gt;=$F184,FN$6&lt;=$H184)*(FN$6-$F184+1),$J184/2,$M184,TRUE)-_xlfn.NORM.DIST(AND(FN$6&gt;=$F184,FN$6&lt;=$H184)*(FM$6-$F184+1),$J184/2,$M184,TRUE))/(1-2*_xlfn.NORM.DIST(0,$J184/2,$M184,TRUE))*$D184+($K184="Steady Growth")*(AND(FN$6&gt;=$F184,FN$6&lt;=$H184)*((FN$6-$F184+1)/($J184*($J184+1)/2)*$D184))+($K184="custom")*CustCF!FH184</f>
        <v>0</v>
      </c>
      <c r="FO184" s="95">
        <f>($K184="Bell Curve")*(_xlfn.NORM.DIST(AND(FO$6&gt;=$F184,FO$6&lt;=$H184)*(FO$6-$F184+1),$J184/2,$M184,TRUE)-_xlfn.NORM.DIST(AND(FO$6&gt;=$F184,FO$6&lt;=$H184)*(FN$6-$F184+1),$J184/2,$M184,TRUE))/(1-2*_xlfn.NORM.DIST(0,$J184/2,$M184,TRUE))*$D184+($K184="Steady Growth")*(AND(FO$6&gt;=$F184,FO$6&lt;=$H184)*((FO$6-$F184+1)/($J184*($J184+1)/2)*$D184))+($K184="custom")*CustCF!FI184</f>
        <v>0</v>
      </c>
      <c r="FP184" s="95">
        <f>($K184="Bell Curve")*(_xlfn.NORM.DIST(AND(FP$6&gt;=$F184,FP$6&lt;=$H184)*(FP$6-$F184+1),$J184/2,$M184,TRUE)-_xlfn.NORM.DIST(AND(FP$6&gt;=$F184,FP$6&lt;=$H184)*(FO$6-$F184+1),$J184/2,$M184,TRUE))/(1-2*_xlfn.NORM.DIST(0,$J184/2,$M184,TRUE))*$D184+($K184="Steady Growth")*(AND(FP$6&gt;=$F184,FP$6&lt;=$H184)*((FP$6-$F184+1)/($J184*($J184+1)/2)*$D184))+($K184="custom")*CustCF!FJ184</f>
        <v>0</v>
      </c>
      <c r="FQ184" s="95">
        <f>($K184="Bell Curve")*(_xlfn.NORM.DIST(AND(FQ$6&gt;=$F184,FQ$6&lt;=$H184)*(FQ$6-$F184+1),$J184/2,$M184,TRUE)-_xlfn.NORM.DIST(AND(FQ$6&gt;=$F184,FQ$6&lt;=$H184)*(FP$6-$F184+1),$J184/2,$M184,TRUE))/(1-2*_xlfn.NORM.DIST(0,$J184/2,$M184,TRUE))*$D184+($K184="Steady Growth")*(AND(FQ$6&gt;=$F184,FQ$6&lt;=$H184)*((FQ$6-$F184+1)/($J184*($J184+1)/2)*$D184))+($K184="custom")*CustCF!FK184</f>
        <v>0</v>
      </c>
      <c r="FR184" s="95">
        <f>($K184="Bell Curve")*(_xlfn.NORM.DIST(AND(FR$6&gt;=$F184,FR$6&lt;=$H184)*(FR$6-$F184+1),$J184/2,$M184,TRUE)-_xlfn.NORM.DIST(AND(FR$6&gt;=$F184,FR$6&lt;=$H184)*(FQ$6-$F184+1),$J184/2,$M184,TRUE))/(1-2*_xlfn.NORM.DIST(0,$J184/2,$M184,TRUE))*$D184+($K184="Steady Growth")*(AND(FR$6&gt;=$F184,FR$6&lt;=$H184)*((FR$6-$F184+1)/($J184*($J184+1)/2)*$D184))+($K184="custom")*CustCF!FL184</f>
        <v>0</v>
      </c>
      <c r="FS184" s="95">
        <f>($K184="Bell Curve")*(_xlfn.NORM.DIST(AND(FS$6&gt;=$F184,FS$6&lt;=$H184)*(FS$6-$F184+1),$J184/2,$M184,TRUE)-_xlfn.NORM.DIST(AND(FS$6&gt;=$F184,FS$6&lt;=$H184)*(FR$6-$F184+1),$J184/2,$M184,TRUE))/(1-2*_xlfn.NORM.DIST(0,$J184/2,$M184,TRUE))*$D184+($K184="Steady Growth")*(AND(FS$6&gt;=$F184,FS$6&lt;=$H184)*((FS$6-$F184+1)/($J184*($J184+1)/2)*$D184))+($K184="custom")*CustCF!FM184</f>
        <v>0</v>
      </c>
      <c r="FT184" s="95">
        <f>($K184="Bell Curve")*(_xlfn.NORM.DIST(AND(FT$6&gt;=$F184,FT$6&lt;=$H184)*(FT$6-$F184+1),$J184/2,$M184,TRUE)-_xlfn.NORM.DIST(AND(FT$6&gt;=$F184,FT$6&lt;=$H184)*(FS$6-$F184+1),$J184/2,$M184,TRUE))/(1-2*_xlfn.NORM.DIST(0,$J184/2,$M184,TRUE))*$D184+($K184="Steady Growth")*(AND(FT$6&gt;=$F184,FT$6&lt;=$H184)*((FT$6-$F184+1)/($J184*($J184+1)/2)*$D184))+($K184="custom")*CustCF!FN184</f>
        <v>0</v>
      </c>
      <c r="FU184" s="95">
        <f>($K184="Bell Curve")*(_xlfn.NORM.DIST(AND(FU$6&gt;=$F184,FU$6&lt;=$H184)*(FU$6-$F184+1),$J184/2,$M184,TRUE)-_xlfn.NORM.DIST(AND(FU$6&gt;=$F184,FU$6&lt;=$H184)*(FT$6-$F184+1),$J184/2,$M184,TRUE))/(1-2*_xlfn.NORM.DIST(0,$J184/2,$M184,TRUE))*$D184+($K184="Steady Growth")*(AND(FU$6&gt;=$F184,FU$6&lt;=$H184)*((FU$6-$F184+1)/($J184*($J184+1)/2)*$D184))+($K184="custom")*CustCF!FO184</f>
        <v>0</v>
      </c>
      <c r="FV184" s="95">
        <f>($K184="Bell Curve")*(_xlfn.NORM.DIST(AND(FV$6&gt;=$F184,FV$6&lt;=$H184)*(FV$6-$F184+1),$J184/2,$M184,TRUE)-_xlfn.NORM.DIST(AND(FV$6&gt;=$F184,FV$6&lt;=$H184)*(FU$6-$F184+1),$J184/2,$M184,TRUE))/(1-2*_xlfn.NORM.DIST(0,$J184/2,$M184,TRUE))*$D184+($K184="Steady Growth")*(AND(FV$6&gt;=$F184,FV$6&lt;=$H184)*((FV$6-$F184+1)/($J184*($J184+1)/2)*$D184))+($K184="custom")*CustCF!FP184</f>
        <v>0</v>
      </c>
      <c r="FW184" s="95">
        <f>($K184="Bell Curve")*(_xlfn.NORM.DIST(AND(FW$6&gt;=$F184,FW$6&lt;=$H184)*(FW$6-$F184+1),$J184/2,$M184,TRUE)-_xlfn.NORM.DIST(AND(FW$6&gt;=$F184,FW$6&lt;=$H184)*(FV$6-$F184+1),$J184/2,$M184,TRUE))/(1-2*_xlfn.NORM.DIST(0,$J184/2,$M184,TRUE))*$D184+($K184="Steady Growth")*(AND(FW$6&gt;=$F184,FW$6&lt;=$H184)*((FW$6-$F184+1)/($J184*($J184+1)/2)*$D184))+($K184="custom")*CustCF!FQ184</f>
        <v>0</v>
      </c>
      <c r="FX184" s="95">
        <f>($K184="Bell Curve")*(_xlfn.NORM.DIST(AND(FX$6&gt;=$F184,FX$6&lt;=$H184)*(FX$6-$F184+1),$J184/2,$M184,TRUE)-_xlfn.NORM.DIST(AND(FX$6&gt;=$F184,FX$6&lt;=$H184)*(FW$6-$F184+1),$J184/2,$M184,TRUE))/(1-2*_xlfn.NORM.DIST(0,$J184/2,$M184,TRUE))*$D184+($K184="Steady Growth")*(AND(FX$6&gt;=$F184,FX$6&lt;=$H184)*((FX$6-$F184+1)/($J184*($J184+1)/2)*$D184))+($K184="custom")*CustCF!FR184</f>
        <v>0</v>
      </c>
      <c r="FY184" s="95">
        <f>($K184="Bell Curve")*(_xlfn.NORM.DIST(AND(FY$6&gt;=$F184,FY$6&lt;=$H184)*(FY$6-$F184+1),$J184/2,$M184,TRUE)-_xlfn.NORM.DIST(AND(FY$6&gt;=$F184,FY$6&lt;=$H184)*(FX$6-$F184+1),$J184/2,$M184,TRUE))/(1-2*_xlfn.NORM.DIST(0,$J184/2,$M184,TRUE))*$D184+($K184="Steady Growth")*(AND(FY$6&gt;=$F184,FY$6&lt;=$H184)*((FY$6-$F184+1)/($J184*($J184+1)/2)*$D184))+($K184="custom")*CustCF!FS184</f>
        <v>0</v>
      </c>
      <c r="FZ184" s="95">
        <f>($K184="Bell Curve")*(_xlfn.NORM.DIST(AND(FZ$6&gt;=$F184,FZ$6&lt;=$H184)*(FZ$6-$F184+1),$J184/2,$M184,TRUE)-_xlfn.NORM.DIST(AND(FZ$6&gt;=$F184,FZ$6&lt;=$H184)*(FY$6-$F184+1),$J184/2,$M184,TRUE))/(1-2*_xlfn.NORM.DIST(0,$J184/2,$M184,TRUE))*$D184+($K184="Steady Growth")*(AND(FZ$6&gt;=$F184,FZ$6&lt;=$H184)*((FZ$6-$F184+1)/($J184*($J184+1)/2)*$D184))+($K184="custom")*CustCF!FT184</f>
        <v>0</v>
      </c>
      <c r="GA184" s="95">
        <f>($K184="Bell Curve")*(_xlfn.NORM.DIST(AND(GA$6&gt;=$F184,GA$6&lt;=$H184)*(GA$6-$F184+1),$J184/2,$M184,TRUE)-_xlfn.NORM.DIST(AND(GA$6&gt;=$F184,GA$6&lt;=$H184)*(FZ$6-$F184+1),$J184/2,$M184,TRUE))/(1-2*_xlfn.NORM.DIST(0,$J184/2,$M184,TRUE))*$D184+($K184="Steady Growth")*(AND(GA$6&gt;=$F184,GA$6&lt;=$H184)*((GA$6-$F184+1)/($J184*($J184+1)/2)*$D184))+($K184="custom")*CustCF!FU184</f>
        <v>0</v>
      </c>
      <c r="GB184" s="95">
        <f>($K184="Bell Curve")*(_xlfn.NORM.DIST(AND(GB$6&gt;=$F184,GB$6&lt;=$H184)*(GB$6-$F184+1),$J184/2,$M184,TRUE)-_xlfn.NORM.DIST(AND(GB$6&gt;=$F184,GB$6&lt;=$H184)*(GA$6-$F184+1),$J184/2,$M184,TRUE))/(1-2*_xlfn.NORM.DIST(0,$J184/2,$M184,TRUE))*$D184+($K184="Steady Growth")*(AND(GB$6&gt;=$F184,GB$6&lt;=$H184)*((GB$6-$F184+1)/($J184*($J184+1)/2)*$D184))+($K184="custom")*CustCF!FV184</f>
        <v>0</v>
      </c>
      <c r="GC184" s="95">
        <f>($K184="Bell Curve")*(_xlfn.NORM.DIST(AND(GC$6&gt;=$F184,GC$6&lt;=$H184)*(GC$6-$F184+1),$J184/2,$M184,TRUE)-_xlfn.NORM.DIST(AND(GC$6&gt;=$F184,GC$6&lt;=$H184)*(GB$6-$F184+1),$J184/2,$M184,TRUE))/(1-2*_xlfn.NORM.DIST(0,$J184/2,$M184,TRUE))*$D184+($K184="Steady Growth")*(AND(GC$6&gt;=$F184,GC$6&lt;=$H184)*((GC$6-$F184+1)/($J184*($J184+1)/2)*$D184))+($K184="custom")*CustCF!FW184</f>
        <v>0</v>
      </c>
      <c r="GD184" s="95">
        <f>($K184="Bell Curve")*(_xlfn.NORM.DIST(AND(GD$6&gt;=$F184,GD$6&lt;=$H184)*(GD$6-$F184+1),$J184/2,$M184,TRUE)-_xlfn.NORM.DIST(AND(GD$6&gt;=$F184,GD$6&lt;=$H184)*(GC$6-$F184+1),$J184/2,$M184,TRUE))/(1-2*_xlfn.NORM.DIST(0,$J184/2,$M184,TRUE))*$D184+($K184="Steady Growth")*(AND(GD$6&gt;=$F184,GD$6&lt;=$H184)*((GD$6-$F184+1)/($J184*($J184+1)/2)*$D184))+($K184="custom")*CustCF!FX184</f>
        <v>0</v>
      </c>
      <c r="GE184" s="95">
        <f>($K184="Bell Curve")*(_xlfn.NORM.DIST(AND(GE$6&gt;=$F184,GE$6&lt;=$H184)*(GE$6-$F184+1),$J184/2,$M184,TRUE)-_xlfn.NORM.DIST(AND(GE$6&gt;=$F184,GE$6&lt;=$H184)*(GD$6-$F184+1),$J184/2,$M184,TRUE))/(1-2*_xlfn.NORM.DIST(0,$J184/2,$M184,TRUE))*$D184+($K184="Steady Growth")*(AND(GE$6&gt;=$F184,GE$6&lt;=$H184)*((GE$6-$F184+1)/($J184*($J184+1)/2)*$D184))+($K184="custom")*CustCF!FY184</f>
        <v>0</v>
      </c>
      <c r="GF184" s="95">
        <f>($K184="Bell Curve")*(_xlfn.NORM.DIST(AND(GF$6&gt;=$F184,GF$6&lt;=$H184)*(GF$6-$F184+1),$J184/2,$M184,TRUE)-_xlfn.NORM.DIST(AND(GF$6&gt;=$F184,GF$6&lt;=$H184)*(GE$6-$F184+1),$J184/2,$M184,TRUE))/(1-2*_xlfn.NORM.DIST(0,$J184/2,$M184,TRUE))*$D184+($K184="Steady Growth")*(AND(GF$6&gt;=$F184,GF$6&lt;=$H184)*((GF$6-$F184+1)/($J184*($J184+1)/2)*$D184))+($K184="custom")*CustCF!FZ184</f>
        <v>0</v>
      </c>
      <c r="GG184" s="95">
        <f>($K184="Bell Curve")*(_xlfn.NORM.DIST(AND(GG$6&gt;=$F184,GG$6&lt;=$H184)*(GG$6-$F184+1),$J184/2,$M184,TRUE)-_xlfn.NORM.DIST(AND(GG$6&gt;=$F184,GG$6&lt;=$H184)*(GF$6-$F184+1),$J184/2,$M184,TRUE))/(1-2*_xlfn.NORM.DIST(0,$J184/2,$M184,TRUE))*$D184+($K184="Steady Growth")*(AND(GG$6&gt;=$F184,GG$6&lt;=$H184)*((GG$6-$F184+1)/($J184*($J184+1)/2)*$D184))+($K184="custom")*CustCF!GA184</f>
        <v>0</v>
      </c>
      <c r="GH184" s="95">
        <f>($K184="Bell Curve")*(_xlfn.NORM.DIST(AND(GH$6&gt;=$F184,GH$6&lt;=$H184)*(GH$6-$F184+1),$J184/2,$M184,TRUE)-_xlfn.NORM.DIST(AND(GH$6&gt;=$F184,GH$6&lt;=$H184)*(GG$6-$F184+1),$J184/2,$M184,TRUE))/(1-2*_xlfn.NORM.DIST(0,$J184/2,$M184,TRUE))*$D184+($K184="Steady Growth")*(AND(GH$6&gt;=$F184,GH$6&lt;=$H184)*((GH$6-$F184+1)/($J184*($J184+1)/2)*$D184))+($K184="custom")*CustCF!GB184</f>
        <v>0</v>
      </c>
      <c r="GI184" s="95">
        <f>($K184="Bell Curve")*(_xlfn.NORM.DIST(AND(GI$6&gt;=$F184,GI$6&lt;=$H184)*(GI$6-$F184+1),$J184/2,$M184,TRUE)-_xlfn.NORM.DIST(AND(GI$6&gt;=$F184,GI$6&lt;=$H184)*(GH$6-$F184+1),$J184/2,$M184,TRUE))/(1-2*_xlfn.NORM.DIST(0,$J184/2,$M184,TRUE))*$D184+($K184="Steady Growth")*(AND(GI$6&gt;=$F184,GI$6&lt;=$H184)*((GI$6-$F184+1)/($J184*($J184+1)/2)*$D184))+($K184="custom")*CustCF!GC184</f>
        <v>0</v>
      </c>
      <c r="GJ184" s="95">
        <f>($K184="Bell Curve")*(_xlfn.NORM.DIST(AND(GJ$6&gt;=$F184,GJ$6&lt;=$H184)*(GJ$6-$F184+1),$J184/2,$M184,TRUE)-_xlfn.NORM.DIST(AND(GJ$6&gt;=$F184,GJ$6&lt;=$H184)*(GI$6-$F184+1),$J184/2,$M184,TRUE))/(1-2*_xlfn.NORM.DIST(0,$J184/2,$M184,TRUE))*$D184+($K184="Steady Growth")*(AND(GJ$6&gt;=$F184,GJ$6&lt;=$H184)*((GJ$6-$F184+1)/($J184*($J184+1)/2)*$D184))+($K184="custom")*CustCF!GD184</f>
        <v>0</v>
      </c>
      <c r="GK184" s="95">
        <f>($K184="Bell Curve")*(_xlfn.NORM.DIST(AND(GK$6&gt;=$F184,GK$6&lt;=$H184)*(GK$6-$F184+1),$J184/2,$M184,TRUE)-_xlfn.NORM.DIST(AND(GK$6&gt;=$F184,GK$6&lt;=$H184)*(GJ$6-$F184+1),$J184/2,$M184,TRUE))/(1-2*_xlfn.NORM.DIST(0,$J184/2,$M184,TRUE))*$D184+($K184="Steady Growth")*(AND(GK$6&gt;=$F184,GK$6&lt;=$H184)*((GK$6-$F184+1)/($J184*($J184+1)/2)*$D184))+($K184="custom")*CustCF!GE184</f>
        <v>0</v>
      </c>
      <c r="GL184" s="95">
        <f>($K184="Bell Curve")*(_xlfn.NORM.DIST(AND(GL$6&gt;=$F184,GL$6&lt;=$H184)*(GL$6-$F184+1),$J184/2,$M184,TRUE)-_xlfn.NORM.DIST(AND(GL$6&gt;=$F184,GL$6&lt;=$H184)*(GK$6-$F184+1),$J184/2,$M184,TRUE))/(1-2*_xlfn.NORM.DIST(0,$J184/2,$M184,TRUE))*$D184+($K184="Steady Growth")*(AND(GL$6&gt;=$F184,GL$6&lt;=$H184)*((GL$6-$F184+1)/($J184*($J184+1)/2)*$D184))+($K184="custom")*CustCF!GF184</f>
        <v>0</v>
      </c>
      <c r="GM184" s="95">
        <f>($K184="Bell Curve")*(_xlfn.NORM.DIST(AND(GM$6&gt;=$F184,GM$6&lt;=$H184)*(GM$6-$F184+1),$J184/2,$M184,TRUE)-_xlfn.NORM.DIST(AND(GM$6&gt;=$F184,GM$6&lt;=$H184)*(GL$6-$F184+1),$J184/2,$M184,TRUE))/(1-2*_xlfn.NORM.DIST(0,$J184/2,$M184,TRUE))*$D184+($K184="Steady Growth")*(AND(GM$6&gt;=$F184,GM$6&lt;=$H184)*((GM$6-$F184+1)/($J184*($J184+1)/2)*$D184))+($K184="custom")*CustCF!GG184</f>
        <v>0</v>
      </c>
      <c r="GN184" s="268">
        <f>($K184="Bell Curve")*(_xlfn.NORM.DIST(AND(GN$6&gt;=$F184,GN$6&lt;=$H184)*(GN$6-$F184+1),$J184/2,$M184,TRUE)-_xlfn.NORM.DIST(AND(GN$6&gt;=$F184,GN$6&lt;=$H184)*(GM$6-$F184+1),$J184/2,$M184,TRUE))/(1-2*_xlfn.NORM.DIST(0,$J184/2,$M184,TRUE))*$D184+($K184="Steady Growth")*(AND(GN$6&gt;=$F184,GN$6&lt;=$H184)*((GN$6-$F184+1)/($J184*($J184+1)/2)*$D184))+($K184="custom")*CustCF!GH184</f>
        <v>0</v>
      </c>
      <c r="GO184" s="1"/>
      <c r="GP184" s="67"/>
    </row>
    <row r="185" spans="1:198" customFormat="1" hidden="1" outlineLevel="1" x14ac:dyDescent="0.75">
      <c r="A185" s="1"/>
      <c r="B185" s="1"/>
      <c r="C185" s="262">
        <f>Budget!AJ40</f>
        <v>0</v>
      </c>
      <c r="D185" s="19">
        <f>Budget!AK40</f>
        <v>0</v>
      </c>
      <c r="E185" s="19" t="str">
        <f t="shared" si="77"/>
        <v/>
      </c>
      <c r="F185" s="263">
        <v>0</v>
      </c>
      <c r="G185" s="257">
        <f>IF(L185="custom",CustCF!F185,INDEX($P$8:$EW$8,MATCH(F185,$P$6:$EW$6,0)))</f>
        <v>46053</v>
      </c>
      <c r="H185" s="263">
        <v>0</v>
      </c>
      <c r="I185" s="257">
        <f>IF(L185="custom",CustCF!G185,INDEX($P$8:$EW$8,MATCH(H185,$P$6:$EW$6,0)))</f>
        <v>46053</v>
      </c>
      <c r="J185" s="102">
        <f t="shared" si="78"/>
        <v>1</v>
      </c>
      <c r="K185" s="265" t="s">
        <v>116</v>
      </c>
      <c r="L185" s="266" t="s">
        <v>141</v>
      </c>
      <c r="M185" s="267">
        <f t="shared" si="79"/>
        <v>9</v>
      </c>
      <c r="N185" s="18">
        <f t="shared" si="70"/>
        <v>0</v>
      </c>
      <c r="O185" s="19"/>
      <c r="P185" s="95">
        <f>($K185="Bell Curve")*(_xlfn.NORM.DIST(AND(P$6&gt;=$F185,P$6&lt;=$H185)*(P$6-$F185+1),$J185/2,$M185,TRUE)-_xlfn.NORM.DIST(AND(P$6&gt;=$F185,P$6&lt;=$H185)*(O$6-$F185+1),$J185/2,$M185,TRUE))/(1-2*_xlfn.NORM.DIST(0,$J185/2,$M185,TRUE))*$D185+($K185="Steady Growth")*(AND(P$6&gt;=$F185,P$6&lt;=$H185)*((P$6-$F185+1)/($J185*($J185+1)/2)*$D185))+($K185="custom")*CustCF!J185</f>
        <v>0</v>
      </c>
      <c r="Q185" s="95">
        <f>($K185="Bell Curve")*(_xlfn.NORM.DIST(AND(Q$6&gt;=$F185,Q$6&lt;=$H185)*(Q$6-$F185+1),$J185/2,$M185,TRUE)-_xlfn.NORM.DIST(AND(Q$6&gt;=$F185,Q$6&lt;=$H185)*(P$6-$F185+1),$J185/2,$M185,TRUE))/(1-2*_xlfn.NORM.DIST(0,$J185/2,$M185,TRUE))*$D185+($K185="Steady Growth")*(AND(Q$6&gt;=$F185,Q$6&lt;=$H185)*((Q$6-$F185+1)/($J185*($J185+1)/2)*$D185))+($K185="custom")*CustCF!K185</f>
        <v>0</v>
      </c>
      <c r="R185" s="95">
        <f>($K185="Bell Curve")*(_xlfn.NORM.DIST(AND(R$6&gt;=$F185,R$6&lt;=$H185)*(R$6-$F185+1),$J185/2,$M185,TRUE)-_xlfn.NORM.DIST(AND(R$6&gt;=$F185,R$6&lt;=$H185)*(Q$6-$F185+1),$J185/2,$M185,TRUE))/(1-2*_xlfn.NORM.DIST(0,$J185/2,$M185,TRUE))*$D185+($K185="Steady Growth")*(AND(R$6&gt;=$F185,R$6&lt;=$H185)*((R$6-$F185+1)/($J185*($J185+1)/2)*$D185))+($K185="custom")*CustCF!L185</f>
        <v>0</v>
      </c>
      <c r="S185" s="95">
        <f>($K185="Bell Curve")*(_xlfn.NORM.DIST(AND(S$6&gt;=$F185,S$6&lt;=$H185)*(S$6-$F185+1),$J185/2,$M185,TRUE)-_xlfn.NORM.DIST(AND(S$6&gt;=$F185,S$6&lt;=$H185)*(R$6-$F185+1),$J185/2,$M185,TRUE))/(1-2*_xlfn.NORM.DIST(0,$J185/2,$M185,TRUE))*$D185+($K185="Steady Growth")*(AND(S$6&gt;=$F185,S$6&lt;=$H185)*((S$6-$F185+1)/($J185*($J185+1)/2)*$D185))+($K185="custom")*CustCF!M185</f>
        <v>0</v>
      </c>
      <c r="T185" s="95">
        <f>($K185="Bell Curve")*(_xlfn.NORM.DIST(AND(T$6&gt;=$F185,T$6&lt;=$H185)*(T$6-$F185+1),$J185/2,$M185,TRUE)-_xlfn.NORM.DIST(AND(T$6&gt;=$F185,T$6&lt;=$H185)*(S$6-$F185+1),$J185/2,$M185,TRUE))/(1-2*_xlfn.NORM.DIST(0,$J185/2,$M185,TRUE))*$D185+($K185="Steady Growth")*(AND(T$6&gt;=$F185,T$6&lt;=$H185)*((T$6-$F185+1)/($J185*($J185+1)/2)*$D185))+($K185="custom")*CustCF!N185</f>
        <v>0</v>
      </c>
      <c r="U185" s="95">
        <f>($K185="Bell Curve")*(_xlfn.NORM.DIST(AND(U$6&gt;=$F185,U$6&lt;=$H185)*(U$6-$F185+1),$J185/2,$M185,TRUE)-_xlfn.NORM.DIST(AND(U$6&gt;=$F185,U$6&lt;=$H185)*(T$6-$F185+1),$J185/2,$M185,TRUE))/(1-2*_xlfn.NORM.DIST(0,$J185/2,$M185,TRUE))*$D185+($K185="Steady Growth")*(AND(U$6&gt;=$F185,U$6&lt;=$H185)*((U$6-$F185+1)/($J185*($J185+1)/2)*$D185))+($K185="custom")*CustCF!O185</f>
        <v>0</v>
      </c>
      <c r="V185" s="95">
        <f>($K185="Bell Curve")*(_xlfn.NORM.DIST(AND(V$6&gt;=$F185,V$6&lt;=$H185)*(V$6-$F185+1),$J185/2,$M185,TRUE)-_xlfn.NORM.DIST(AND(V$6&gt;=$F185,V$6&lt;=$H185)*(U$6-$F185+1),$J185/2,$M185,TRUE))/(1-2*_xlfn.NORM.DIST(0,$J185/2,$M185,TRUE))*$D185+($K185="Steady Growth")*(AND(V$6&gt;=$F185,V$6&lt;=$H185)*((V$6-$F185+1)/($J185*($J185+1)/2)*$D185))+($K185="custom")*CustCF!P185</f>
        <v>0</v>
      </c>
      <c r="W185" s="95">
        <f>($K185="Bell Curve")*(_xlfn.NORM.DIST(AND(W$6&gt;=$F185,W$6&lt;=$H185)*(W$6-$F185+1),$J185/2,$M185,TRUE)-_xlfn.NORM.DIST(AND(W$6&gt;=$F185,W$6&lt;=$H185)*(V$6-$F185+1),$J185/2,$M185,TRUE))/(1-2*_xlfn.NORM.DIST(0,$J185/2,$M185,TRUE))*$D185+($K185="Steady Growth")*(AND(W$6&gt;=$F185,W$6&lt;=$H185)*((W$6-$F185+1)/($J185*($J185+1)/2)*$D185))+($K185="custom")*CustCF!Q185</f>
        <v>0</v>
      </c>
      <c r="X185" s="95">
        <f>($K185="Bell Curve")*(_xlfn.NORM.DIST(AND(X$6&gt;=$F185,X$6&lt;=$H185)*(X$6-$F185+1),$J185/2,$M185,TRUE)-_xlfn.NORM.DIST(AND(X$6&gt;=$F185,X$6&lt;=$H185)*(W$6-$F185+1),$J185/2,$M185,TRUE))/(1-2*_xlfn.NORM.DIST(0,$J185/2,$M185,TRUE))*$D185+($K185="Steady Growth")*(AND(X$6&gt;=$F185,X$6&lt;=$H185)*((X$6-$F185+1)/($J185*($J185+1)/2)*$D185))+($K185="custom")*CustCF!R185</f>
        <v>0</v>
      </c>
      <c r="Y185" s="95">
        <f>($K185="Bell Curve")*(_xlfn.NORM.DIST(AND(Y$6&gt;=$F185,Y$6&lt;=$H185)*(Y$6-$F185+1),$J185/2,$M185,TRUE)-_xlfn.NORM.DIST(AND(Y$6&gt;=$F185,Y$6&lt;=$H185)*(X$6-$F185+1),$J185/2,$M185,TRUE))/(1-2*_xlfn.NORM.DIST(0,$J185/2,$M185,TRUE))*$D185+($K185="Steady Growth")*(AND(Y$6&gt;=$F185,Y$6&lt;=$H185)*((Y$6-$F185+1)/($J185*($J185+1)/2)*$D185))+($K185="custom")*CustCF!S185</f>
        <v>0</v>
      </c>
      <c r="Z185" s="95">
        <f>($K185="Bell Curve")*(_xlfn.NORM.DIST(AND(Z$6&gt;=$F185,Z$6&lt;=$H185)*(Z$6-$F185+1),$J185/2,$M185,TRUE)-_xlfn.NORM.DIST(AND(Z$6&gt;=$F185,Z$6&lt;=$H185)*(Y$6-$F185+1),$J185/2,$M185,TRUE))/(1-2*_xlfn.NORM.DIST(0,$J185/2,$M185,TRUE))*$D185+($K185="Steady Growth")*(AND(Z$6&gt;=$F185,Z$6&lt;=$H185)*((Z$6-$F185+1)/($J185*($J185+1)/2)*$D185))+($K185="custom")*CustCF!T185</f>
        <v>0</v>
      </c>
      <c r="AA185" s="95">
        <f>($K185="Bell Curve")*(_xlfn.NORM.DIST(AND(AA$6&gt;=$F185,AA$6&lt;=$H185)*(AA$6-$F185+1),$J185/2,$M185,TRUE)-_xlfn.NORM.DIST(AND(AA$6&gt;=$F185,AA$6&lt;=$H185)*(Z$6-$F185+1),$J185/2,$M185,TRUE))/(1-2*_xlfn.NORM.DIST(0,$J185/2,$M185,TRUE))*$D185+($K185="Steady Growth")*(AND(AA$6&gt;=$F185,AA$6&lt;=$H185)*((AA$6-$F185+1)/($J185*($J185+1)/2)*$D185))+($K185="custom")*CustCF!U185</f>
        <v>0</v>
      </c>
      <c r="AB185" s="95">
        <f>($K185="Bell Curve")*(_xlfn.NORM.DIST(AND(AB$6&gt;=$F185,AB$6&lt;=$H185)*(AB$6-$F185+1),$J185/2,$M185,TRUE)-_xlfn.NORM.DIST(AND(AB$6&gt;=$F185,AB$6&lt;=$H185)*(AA$6-$F185+1),$J185/2,$M185,TRUE))/(1-2*_xlfn.NORM.DIST(0,$J185/2,$M185,TRUE))*$D185+($K185="Steady Growth")*(AND(AB$6&gt;=$F185,AB$6&lt;=$H185)*((AB$6-$F185+1)/($J185*($J185+1)/2)*$D185))+($K185="custom")*CustCF!V185</f>
        <v>0</v>
      </c>
      <c r="AC185" s="95">
        <f>($K185="Bell Curve")*(_xlfn.NORM.DIST(AND(AC$6&gt;=$F185,AC$6&lt;=$H185)*(AC$6-$F185+1),$J185/2,$M185,TRUE)-_xlfn.NORM.DIST(AND(AC$6&gt;=$F185,AC$6&lt;=$H185)*(AB$6-$F185+1),$J185/2,$M185,TRUE))/(1-2*_xlfn.NORM.DIST(0,$J185/2,$M185,TRUE))*$D185+($K185="Steady Growth")*(AND(AC$6&gt;=$F185,AC$6&lt;=$H185)*((AC$6-$F185+1)/($J185*($J185+1)/2)*$D185))+($K185="custom")*CustCF!W185</f>
        <v>0</v>
      </c>
      <c r="AD185" s="95">
        <f>($K185="Bell Curve")*(_xlfn.NORM.DIST(AND(AD$6&gt;=$F185,AD$6&lt;=$H185)*(AD$6-$F185+1),$J185/2,$M185,TRUE)-_xlfn.NORM.DIST(AND(AD$6&gt;=$F185,AD$6&lt;=$H185)*(AC$6-$F185+1),$J185/2,$M185,TRUE))/(1-2*_xlfn.NORM.DIST(0,$J185/2,$M185,TRUE))*$D185+($K185="Steady Growth")*(AND(AD$6&gt;=$F185,AD$6&lt;=$H185)*((AD$6-$F185+1)/($J185*($J185+1)/2)*$D185))+($K185="custom")*CustCF!X185</f>
        <v>0</v>
      </c>
      <c r="AE185" s="95">
        <f>($K185="Bell Curve")*(_xlfn.NORM.DIST(AND(AE$6&gt;=$F185,AE$6&lt;=$H185)*(AE$6-$F185+1),$J185/2,$M185,TRUE)-_xlfn.NORM.DIST(AND(AE$6&gt;=$F185,AE$6&lt;=$H185)*(AD$6-$F185+1),$J185/2,$M185,TRUE))/(1-2*_xlfn.NORM.DIST(0,$J185/2,$M185,TRUE))*$D185+($K185="Steady Growth")*(AND(AE$6&gt;=$F185,AE$6&lt;=$H185)*((AE$6-$F185+1)/($J185*($J185+1)/2)*$D185))+($K185="custom")*CustCF!Y185</f>
        <v>0</v>
      </c>
      <c r="AF185" s="95">
        <f>($K185="Bell Curve")*(_xlfn.NORM.DIST(AND(AF$6&gt;=$F185,AF$6&lt;=$H185)*(AF$6-$F185+1),$J185/2,$M185,TRUE)-_xlfn.NORM.DIST(AND(AF$6&gt;=$F185,AF$6&lt;=$H185)*(AE$6-$F185+1),$J185/2,$M185,TRUE))/(1-2*_xlfn.NORM.DIST(0,$J185/2,$M185,TRUE))*$D185+($K185="Steady Growth")*(AND(AF$6&gt;=$F185,AF$6&lt;=$H185)*((AF$6-$F185+1)/($J185*($J185+1)/2)*$D185))+($K185="custom")*CustCF!Z185</f>
        <v>0</v>
      </c>
      <c r="AG185" s="95">
        <f>($K185="Bell Curve")*(_xlfn.NORM.DIST(AND(AG$6&gt;=$F185,AG$6&lt;=$H185)*(AG$6-$F185+1),$J185/2,$M185,TRUE)-_xlfn.NORM.DIST(AND(AG$6&gt;=$F185,AG$6&lt;=$H185)*(AF$6-$F185+1),$J185/2,$M185,TRUE))/(1-2*_xlfn.NORM.DIST(0,$J185/2,$M185,TRUE))*$D185+($K185="Steady Growth")*(AND(AG$6&gt;=$F185,AG$6&lt;=$H185)*((AG$6-$F185+1)/($J185*($J185+1)/2)*$D185))+($K185="custom")*CustCF!AA185</f>
        <v>0</v>
      </c>
      <c r="AH185" s="95">
        <f>($K185="Bell Curve")*(_xlfn.NORM.DIST(AND(AH$6&gt;=$F185,AH$6&lt;=$H185)*(AH$6-$F185+1),$J185/2,$M185,TRUE)-_xlfn.NORM.DIST(AND(AH$6&gt;=$F185,AH$6&lt;=$H185)*(AG$6-$F185+1),$J185/2,$M185,TRUE))/(1-2*_xlfn.NORM.DIST(0,$J185/2,$M185,TRUE))*$D185+($K185="Steady Growth")*(AND(AH$6&gt;=$F185,AH$6&lt;=$H185)*((AH$6-$F185+1)/($J185*($J185+1)/2)*$D185))+($K185="custom")*CustCF!AB185</f>
        <v>0</v>
      </c>
      <c r="AI185" s="95">
        <f>($K185="Bell Curve")*(_xlfn.NORM.DIST(AND(AI$6&gt;=$F185,AI$6&lt;=$H185)*(AI$6-$F185+1),$J185/2,$M185,TRUE)-_xlfn.NORM.DIST(AND(AI$6&gt;=$F185,AI$6&lt;=$H185)*(AH$6-$F185+1),$J185/2,$M185,TRUE))/(1-2*_xlfn.NORM.DIST(0,$J185/2,$M185,TRUE))*$D185+($K185="Steady Growth")*(AND(AI$6&gt;=$F185,AI$6&lt;=$H185)*((AI$6-$F185+1)/($J185*($J185+1)/2)*$D185))+($K185="custom")*CustCF!AC185</f>
        <v>0</v>
      </c>
      <c r="AJ185" s="95">
        <f>($K185="Bell Curve")*(_xlfn.NORM.DIST(AND(AJ$6&gt;=$F185,AJ$6&lt;=$H185)*(AJ$6-$F185+1),$J185/2,$M185,TRUE)-_xlfn.NORM.DIST(AND(AJ$6&gt;=$F185,AJ$6&lt;=$H185)*(AI$6-$F185+1),$J185/2,$M185,TRUE))/(1-2*_xlfn.NORM.DIST(0,$J185/2,$M185,TRUE))*$D185+($K185="Steady Growth")*(AND(AJ$6&gt;=$F185,AJ$6&lt;=$H185)*((AJ$6-$F185+1)/($J185*($J185+1)/2)*$D185))+($K185="custom")*CustCF!AD185</f>
        <v>0</v>
      </c>
      <c r="AK185" s="95">
        <f>($K185="Bell Curve")*(_xlfn.NORM.DIST(AND(AK$6&gt;=$F185,AK$6&lt;=$H185)*(AK$6-$F185+1),$J185/2,$M185,TRUE)-_xlfn.NORM.DIST(AND(AK$6&gt;=$F185,AK$6&lt;=$H185)*(AJ$6-$F185+1),$J185/2,$M185,TRUE))/(1-2*_xlfn.NORM.DIST(0,$J185/2,$M185,TRUE))*$D185+($K185="Steady Growth")*(AND(AK$6&gt;=$F185,AK$6&lt;=$H185)*((AK$6-$F185+1)/($J185*($J185+1)/2)*$D185))+($K185="custom")*CustCF!AE185</f>
        <v>0</v>
      </c>
      <c r="AL185" s="95">
        <f>($K185="Bell Curve")*(_xlfn.NORM.DIST(AND(AL$6&gt;=$F185,AL$6&lt;=$H185)*(AL$6-$F185+1),$J185/2,$M185,TRUE)-_xlfn.NORM.DIST(AND(AL$6&gt;=$F185,AL$6&lt;=$H185)*(AK$6-$F185+1),$J185/2,$M185,TRUE))/(1-2*_xlfn.NORM.DIST(0,$J185/2,$M185,TRUE))*$D185+($K185="Steady Growth")*(AND(AL$6&gt;=$F185,AL$6&lt;=$H185)*((AL$6-$F185+1)/($J185*($J185+1)/2)*$D185))+($K185="custom")*CustCF!AF185</f>
        <v>0</v>
      </c>
      <c r="AM185" s="95">
        <f>($K185="Bell Curve")*(_xlfn.NORM.DIST(AND(AM$6&gt;=$F185,AM$6&lt;=$H185)*(AM$6-$F185+1),$J185/2,$M185,TRUE)-_xlfn.NORM.DIST(AND(AM$6&gt;=$F185,AM$6&lt;=$H185)*(AL$6-$F185+1),$J185/2,$M185,TRUE))/(1-2*_xlfn.NORM.DIST(0,$J185/2,$M185,TRUE))*$D185+($K185="Steady Growth")*(AND(AM$6&gt;=$F185,AM$6&lt;=$H185)*((AM$6-$F185+1)/($J185*($J185+1)/2)*$D185))+($K185="custom")*CustCF!AG185</f>
        <v>0</v>
      </c>
      <c r="AN185" s="95">
        <f>($K185="Bell Curve")*(_xlfn.NORM.DIST(AND(AN$6&gt;=$F185,AN$6&lt;=$H185)*(AN$6-$F185+1),$J185/2,$M185,TRUE)-_xlfn.NORM.DIST(AND(AN$6&gt;=$F185,AN$6&lt;=$H185)*(AM$6-$F185+1),$J185/2,$M185,TRUE))/(1-2*_xlfn.NORM.DIST(0,$J185/2,$M185,TRUE))*$D185+($K185="Steady Growth")*(AND(AN$6&gt;=$F185,AN$6&lt;=$H185)*((AN$6-$F185+1)/($J185*($J185+1)/2)*$D185))+($K185="custom")*CustCF!AH185</f>
        <v>0</v>
      </c>
      <c r="AO185" s="95">
        <f>($K185="Bell Curve")*(_xlfn.NORM.DIST(AND(AO$6&gt;=$F185,AO$6&lt;=$H185)*(AO$6-$F185+1),$J185/2,$M185,TRUE)-_xlfn.NORM.DIST(AND(AO$6&gt;=$F185,AO$6&lt;=$H185)*(AN$6-$F185+1),$J185/2,$M185,TRUE))/(1-2*_xlfn.NORM.DIST(0,$J185/2,$M185,TRUE))*$D185+($K185="Steady Growth")*(AND(AO$6&gt;=$F185,AO$6&lt;=$H185)*((AO$6-$F185+1)/($J185*($J185+1)/2)*$D185))+($K185="custom")*CustCF!AI185</f>
        <v>0</v>
      </c>
      <c r="AP185" s="95">
        <f>($K185="Bell Curve")*(_xlfn.NORM.DIST(AND(AP$6&gt;=$F185,AP$6&lt;=$H185)*(AP$6-$F185+1),$J185/2,$M185,TRUE)-_xlfn.NORM.DIST(AND(AP$6&gt;=$F185,AP$6&lt;=$H185)*(AO$6-$F185+1),$J185/2,$M185,TRUE))/(1-2*_xlfn.NORM.DIST(0,$J185/2,$M185,TRUE))*$D185+($K185="Steady Growth")*(AND(AP$6&gt;=$F185,AP$6&lt;=$H185)*((AP$6-$F185+1)/($J185*($J185+1)/2)*$D185))+($K185="custom")*CustCF!AJ185</f>
        <v>0</v>
      </c>
      <c r="AQ185" s="95">
        <f>($K185="Bell Curve")*(_xlfn.NORM.DIST(AND(AQ$6&gt;=$F185,AQ$6&lt;=$H185)*(AQ$6-$F185+1),$J185/2,$M185,TRUE)-_xlfn.NORM.DIST(AND(AQ$6&gt;=$F185,AQ$6&lt;=$H185)*(AP$6-$F185+1),$J185/2,$M185,TRUE))/(1-2*_xlfn.NORM.DIST(0,$J185/2,$M185,TRUE))*$D185+($K185="Steady Growth")*(AND(AQ$6&gt;=$F185,AQ$6&lt;=$H185)*((AQ$6-$F185+1)/($J185*($J185+1)/2)*$D185))+($K185="custom")*CustCF!AK185</f>
        <v>0</v>
      </c>
      <c r="AR185" s="95">
        <f>($K185="Bell Curve")*(_xlfn.NORM.DIST(AND(AR$6&gt;=$F185,AR$6&lt;=$H185)*(AR$6-$F185+1),$J185/2,$M185,TRUE)-_xlfn.NORM.DIST(AND(AR$6&gt;=$F185,AR$6&lt;=$H185)*(AQ$6-$F185+1),$J185/2,$M185,TRUE))/(1-2*_xlfn.NORM.DIST(0,$J185/2,$M185,TRUE))*$D185+($K185="Steady Growth")*(AND(AR$6&gt;=$F185,AR$6&lt;=$H185)*((AR$6-$F185+1)/($J185*($J185+1)/2)*$D185))+($K185="custom")*CustCF!AL185</f>
        <v>0</v>
      </c>
      <c r="AS185" s="95">
        <f>($K185="Bell Curve")*(_xlfn.NORM.DIST(AND(AS$6&gt;=$F185,AS$6&lt;=$H185)*(AS$6-$F185+1),$J185/2,$M185,TRUE)-_xlfn.NORM.DIST(AND(AS$6&gt;=$F185,AS$6&lt;=$H185)*(AR$6-$F185+1),$J185/2,$M185,TRUE))/(1-2*_xlfn.NORM.DIST(0,$J185/2,$M185,TRUE))*$D185+($K185="Steady Growth")*(AND(AS$6&gt;=$F185,AS$6&lt;=$H185)*((AS$6-$F185+1)/($J185*($J185+1)/2)*$D185))+($K185="custom")*CustCF!AM185</f>
        <v>0</v>
      </c>
      <c r="AT185" s="95">
        <f>($K185="Bell Curve")*(_xlfn.NORM.DIST(AND(AT$6&gt;=$F185,AT$6&lt;=$H185)*(AT$6-$F185+1),$J185/2,$M185,TRUE)-_xlfn.NORM.DIST(AND(AT$6&gt;=$F185,AT$6&lt;=$H185)*(AS$6-$F185+1),$J185/2,$M185,TRUE))/(1-2*_xlfn.NORM.DIST(0,$J185/2,$M185,TRUE))*$D185+($K185="Steady Growth")*(AND(AT$6&gt;=$F185,AT$6&lt;=$H185)*((AT$6-$F185+1)/($J185*($J185+1)/2)*$D185))+($K185="custom")*CustCF!AN185</f>
        <v>0</v>
      </c>
      <c r="AU185" s="95">
        <f>($K185="Bell Curve")*(_xlfn.NORM.DIST(AND(AU$6&gt;=$F185,AU$6&lt;=$H185)*(AU$6-$F185+1),$J185/2,$M185,TRUE)-_xlfn.NORM.DIST(AND(AU$6&gt;=$F185,AU$6&lt;=$H185)*(AT$6-$F185+1),$J185/2,$M185,TRUE))/(1-2*_xlfn.NORM.DIST(0,$J185/2,$M185,TRUE))*$D185+($K185="Steady Growth")*(AND(AU$6&gt;=$F185,AU$6&lt;=$H185)*((AU$6-$F185+1)/($J185*($J185+1)/2)*$D185))+($K185="custom")*CustCF!AO185</f>
        <v>0</v>
      </c>
      <c r="AV185" s="95">
        <f>($K185="Bell Curve")*(_xlfn.NORM.DIST(AND(AV$6&gt;=$F185,AV$6&lt;=$H185)*(AV$6-$F185+1),$J185/2,$M185,TRUE)-_xlfn.NORM.DIST(AND(AV$6&gt;=$F185,AV$6&lt;=$H185)*(AU$6-$F185+1),$J185/2,$M185,TRUE))/(1-2*_xlfn.NORM.DIST(0,$J185/2,$M185,TRUE))*$D185+($K185="Steady Growth")*(AND(AV$6&gt;=$F185,AV$6&lt;=$H185)*((AV$6-$F185+1)/($J185*($J185+1)/2)*$D185))+($K185="custom")*CustCF!AP185</f>
        <v>0</v>
      </c>
      <c r="AW185" s="95">
        <f>($K185="Bell Curve")*(_xlfn.NORM.DIST(AND(AW$6&gt;=$F185,AW$6&lt;=$H185)*(AW$6-$F185+1),$J185/2,$M185,TRUE)-_xlfn.NORM.DIST(AND(AW$6&gt;=$F185,AW$6&lt;=$H185)*(AV$6-$F185+1),$J185/2,$M185,TRUE))/(1-2*_xlfn.NORM.DIST(0,$J185/2,$M185,TRUE))*$D185+($K185="Steady Growth")*(AND(AW$6&gt;=$F185,AW$6&lt;=$H185)*((AW$6-$F185+1)/($J185*($J185+1)/2)*$D185))+($K185="custom")*CustCF!AQ185</f>
        <v>0</v>
      </c>
      <c r="AX185" s="95">
        <f>($K185="Bell Curve")*(_xlfn.NORM.DIST(AND(AX$6&gt;=$F185,AX$6&lt;=$H185)*(AX$6-$F185+1),$J185/2,$M185,TRUE)-_xlfn.NORM.DIST(AND(AX$6&gt;=$F185,AX$6&lt;=$H185)*(AW$6-$F185+1),$J185/2,$M185,TRUE))/(1-2*_xlfn.NORM.DIST(0,$J185/2,$M185,TRUE))*$D185+($K185="Steady Growth")*(AND(AX$6&gt;=$F185,AX$6&lt;=$H185)*((AX$6-$F185+1)/($J185*($J185+1)/2)*$D185))+($K185="custom")*CustCF!AR185</f>
        <v>0</v>
      </c>
      <c r="AY185" s="95">
        <f>($K185="Bell Curve")*(_xlfn.NORM.DIST(AND(AY$6&gt;=$F185,AY$6&lt;=$H185)*(AY$6-$F185+1),$J185/2,$M185,TRUE)-_xlfn.NORM.DIST(AND(AY$6&gt;=$F185,AY$6&lt;=$H185)*(AX$6-$F185+1),$J185/2,$M185,TRUE))/(1-2*_xlfn.NORM.DIST(0,$J185/2,$M185,TRUE))*$D185+($K185="Steady Growth")*(AND(AY$6&gt;=$F185,AY$6&lt;=$H185)*((AY$6-$F185+1)/($J185*($J185+1)/2)*$D185))+($K185="custom")*CustCF!AS185</f>
        <v>0</v>
      </c>
      <c r="AZ185" s="95">
        <f>($K185="Bell Curve")*(_xlfn.NORM.DIST(AND(AZ$6&gt;=$F185,AZ$6&lt;=$H185)*(AZ$6-$F185+1),$J185/2,$M185,TRUE)-_xlfn.NORM.DIST(AND(AZ$6&gt;=$F185,AZ$6&lt;=$H185)*(AY$6-$F185+1),$J185/2,$M185,TRUE))/(1-2*_xlfn.NORM.DIST(0,$J185/2,$M185,TRUE))*$D185+($K185="Steady Growth")*(AND(AZ$6&gt;=$F185,AZ$6&lt;=$H185)*((AZ$6-$F185+1)/($J185*($J185+1)/2)*$D185))+($K185="custom")*CustCF!AT185</f>
        <v>0</v>
      </c>
      <c r="BA185" s="95">
        <f>($K185="Bell Curve")*(_xlfn.NORM.DIST(AND(BA$6&gt;=$F185,BA$6&lt;=$H185)*(BA$6-$F185+1),$J185/2,$M185,TRUE)-_xlfn.NORM.DIST(AND(BA$6&gt;=$F185,BA$6&lt;=$H185)*(AZ$6-$F185+1),$J185/2,$M185,TRUE))/(1-2*_xlfn.NORM.DIST(0,$J185/2,$M185,TRUE))*$D185+($K185="Steady Growth")*(AND(BA$6&gt;=$F185,BA$6&lt;=$H185)*((BA$6-$F185+1)/($J185*($J185+1)/2)*$D185))+($K185="custom")*CustCF!AU185</f>
        <v>0</v>
      </c>
      <c r="BB185" s="95">
        <f>($K185="Bell Curve")*(_xlfn.NORM.DIST(AND(BB$6&gt;=$F185,BB$6&lt;=$H185)*(BB$6-$F185+1),$J185/2,$M185,TRUE)-_xlfn.NORM.DIST(AND(BB$6&gt;=$F185,BB$6&lt;=$H185)*(BA$6-$F185+1),$J185/2,$M185,TRUE))/(1-2*_xlfn.NORM.DIST(0,$J185/2,$M185,TRUE))*$D185+($K185="Steady Growth")*(AND(BB$6&gt;=$F185,BB$6&lt;=$H185)*((BB$6-$F185+1)/($J185*($J185+1)/2)*$D185))+($K185="custom")*CustCF!AV185</f>
        <v>0</v>
      </c>
      <c r="BC185" s="95">
        <f>($K185="Bell Curve")*(_xlfn.NORM.DIST(AND(BC$6&gt;=$F185,BC$6&lt;=$H185)*(BC$6-$F185+1),$J185/2,$M185,TRUE)-_xlfn.NORM.DIST(AND(BC$6&gt;=$F185,BC$6&lt;=$H185)*(BB$6-$F185+1),$J185/2,$M185,TRUE))/(1-2*_xlfn.NORM.DIST(0,$J185/2,$M185,TRUE))*$D185+($K185="Steady Growth")*(AND(BC$6&gt;=$F185,BC$6&lt;=$H185)*((BC$6-$F185+1)/($J185*($J185+1)/2)*$D185))+($K185="custom")*CustCF!AW185</f>
        <v>0</v>
      </c>
      <c r="BD185" s="95">
        <f>($K185="Bell Curve")*(_xlfn.NORM.DIST(AND(BD$6&gt;=$F185,BD$6&lt;=$H185)*(BD$6-$F185+1),$J185/2,$M185,TRUE)-_xlfn.NORM.DIST(AND(BD$6&gt;=$F185,BD$6&lt;=$H185)*(BC$6-$F185+1),$J185/2,$M185,TRUE))/(1-2*_xlfn.NORM.DIST(0,$J185/2,$M185,TRUE))*$D185+($K185="Steady Growth")*(AND(BD$6&gt;=$F185,BD$6&lt;=$H185)*((BD$6-$F185+1)/($J185*($J185+1)/2)*$D185))+($K185="custom")*CustCF!AX185</f>
        <v>0</v>
      </c>
      <c r="BE185" s="95">
        <f>($K185="Bell Curve")*(_xlfn.NORM.DIST(AND(BE$6&gt;=$F185,BE$6&lt;=$H185)*(BE$6-$F185+1),$J185/2,$M185,TRUE)-_xlfn.NORM.DIST(AND(BE$6&gt;=$F185,BE$6&lt;=$H185)*(BD$6-$F185+1),$J185/2,$M185,TRUE))/(1-2*_xlfn.NORM.DIST(0,$J185/2,$M185,TRUE))*$D185+($K185="Steady Growth")*(AND(BE$6&gt;=$F185,BE$6&lt;=$H185)*((BE$6-$F185+1)/($J185*($J185+1)/2)*$D185))+($K185="custom")*CustCF!AY185</f>
        <v>0</v>
      </c>
      <c r="BF185" s="95">
        <f>($K185="Bell Curve")*(_xlfn.NORM.DIST(AND(BF$6&gt;=$F185,BF$6&lt;=$H185)*(BF$6-$F185+1),$J185/2,$M185,TRUE)-_xlfn.NORM.DIST(AND(BF$6&gt;=$F185,BF$6&lt;=$H185)*(BE$6-$F185+1),$J185/2,$M185,TRUE))/(1-2*_xlfn.NORM.DIST(0,$J185/2,$M185,TRUE))*$D185+($K185="Steady Growth")*(AND(BF$6&gt;=$F185,BF$6&lt;=$H185)*((BF$6-$F185+1)/($J185*($J185+1)/2)*$D185))+($K185="custom")*CustCF!AZ185</f>
        <v>0</v>
      </c>
      <c r="BG185" s="95">
        <f>($K185="Bell Curve")*(_xlfn.NORM.DIST(AND(BG$6&gt;=$F185,BG$6&lt;=$H185)*(BG$6-$F185+1),$J185/2,$M185,TRUE)-_xlfn.NORM.DIST(AND(BG$6&gt;=$F185,BG$6&lt;=$H185)*(BF$6-$F185+1),$J185/2,$M185,TRUE))/(1-2*_xlfn.NORM.DIST(0,$J185/2,$M185,TRUE))*$D185+($K185="Steady Growth")*(AND(BG$6&gt;=$F185,BG$6&lt;=$H185)*((BG$6-$F185+1)/($J185*($J185+1)/2)*$D185))+($K185="custom")*CustCF!BA185</f>
        <v>0</v>
      </c>
      <c r="BH185" s="95">
        <f>($K185="Bell Curve")*(_xlfn.NORM.DIST(AND(BH$6&gt;=$F185,BH$6&lt;=$H185)*(BH$6-$F185+1),$J185/2,$M185,TRUE)-_xlfn.NORM.DIST(AND(BH$6&gt;=$F185,BH$6&lt;=$H185)*(BG$6-$F185+1),$J185/2,$M185,TRUE))/(1-2*_xlfn.NORM.DIST(0,$J185/2,$M185,TRUE))*$D185+($K185="Steady Growth")*(AND(BH$6&gt;=$F185,BH$6&lt;=$H185)*((BH$6-$F185+1)/($J185*($J185+1)/2)*$D185))+($K185="custom")*CustCF!BB185</f>
        <v>0</v>
      </c>
      <c r="BI185" s="95">
        <f>($K185="Bell Curve")*(_xlfn.NORM.DIST(AND(BI$6&gt;=$F185,BI$6&lt;=$H185)*(BI$6-$F185+1),$J185/2,$M185,TRUE)-_xlfn.NORM.DIST(AND(BI$6&gt;=$F185,BI$6&lt;=$H185)*(BH$6-$F185+1),$J185/2,$M185,TRUE))/(1-2*_xlfn.NORM.DIST(0,$J185/2,$M185,TRUE))*$D185+($K185="Steady Growth")*(AND(BI$6&gt;=$F185,BI$6&lt;=$H185)*((BI$6-$F185+1)/($J185*($J185+1)/2)*$D185))+($K185="custom")*CustCF!BC185</f>
        <v>0</v>
      </c>
      <c r="BJ185" s="95">
        <f>($K185="Bell Curve")*(_xlfn.NORM.DIST(AND(BJ$6&gt;=$F185,BJ$6&lt;=$H185)*(BJ$6-$F185+1),$J185/2,$M185,TRUE)-_xlfn.NORM.DIST(AND(BJ$6&gt;=$F185,BJ$6&lt;=$H185)*(BI$6-$F185+1),$J185/2,$M185,TRUE))/(1-2*_xlfn.NORM.DIST(0,$J185/2,$M185,TRUE))*$D185+($K185="Steady Growth")*(AND(BJ$6&gt;=$F185,BJ$6&lt;=$H185)*((BJ$6-$F185+1)/($J185*($J185+1)/2)*$D185))+($K185="custom")*CustCF!BD185</f>
        <v>0</v>
      </c>
      <c r="BK185" s="95">
        <f>($K185="Bell Curve")*(_xlfn.NORM.DIST(AND(BK$6&gt;=$F185,BK$6&lt;=$H185)*(BK$6-$F185+1),$J185/2,$M185,TRUE)-_xlfn.NORM.DIST(AND(BK$6&gt;=$F185,BK$6&lt;=$H185)*(BJ$6-$F185+1),$J185/2,$M185,TRUE))/(1-2*_xlfn.NORM.DIST(0,$J185/2,$M185,TRUE))*$D185+($K185="Steady Growth")*(AND(BK$6&gt;=$F185,BK$6&lt;=$H185)*((BK$6-$F185+1)/($J185*($J185+1)/2)*$D185))+($K185="custom")*CustCF!BE185</f>
        <v>0</v>
      </c>
      <c r="BL185" s="95">
        <f>($K185="Bell Curve")*(_xlfn.NORM.DIST(AND(BL$6&gt;=$F185,BL$6&lt;=$H185)*(BL$6-$F185+1),$J185/2,$M185,TRUE)-_xlfn.NORM.DIST(AND(BL$6&gt;=$F185,BL$6&lt;=$H185)*(BK$6-$F185+1),$J185/2,$M185,TRUE))/(1-2*_xlfn.NORM.DIST(0,$J185/2,$M185,TRUE))*$D185+($K185="Steady Growth")*(AND(BL$6&gt;=$F185,BL$6&lt;=$H185)*((BL$6-$F185+1)/($J185*($J185+1)/2)*$D185))+($K185="custom")*CustCF!BF185</f>
        <v>0</v>
      </c>
      <c r="BM185" s="95">
        <f>($K185="Bell Curve")*(_xlfn.NORM.DIST(AND(BM$6&gt;=$F185,BM$6&lt;=$H185)*(BM$6-$F185+1),$J185/2,$M185,TRUE)-_xlfn.NORM.DIST(AND(BM$6&gt;=$F185,BM$6&lt;=$H185)*(BL$6-$F185+1),$J185/2,$M185,TRUE))/(1-2*_xlfn.NORM.DIST(0,$J185/2,$M185,TRUE))*$D185+($K185="Steady Growth")*(AND(BM$6&gt;=$F185,BM$6&lt;=$H185)*((BM$6-$F185+1)/($J185*($J185+1)/2)*$D185))+($K185="custom")*CustCF!BG185</f>
        <v>0</v>
      </c>
      <c r="BN185" s="95">
        <f>($K185="Bell Curve")*(_xlfn.NORM.DIST(AND(BN$6&gt;=$F185,BN$6&lt;=$H185)*(BN$6-$F185+1),$J185/2,$M185,TRUE)-_xlfn.NORM.DIST(AND(BN$6&gt;=$F185,BN$6&lt;=$H185)*(BM$6-$F185+1),$J185/2,$M185,TRUE))/(1-2*_xlfn.NORM.DIST(0,$J185/2,$M185,TRUE))*$D185+($K185="Steady Growth")*(AND(BN$6&gt;=$F185,BN$6&lt;=$H185)*((BN$6-$F185+1)/($J185*($J185+1)/2)*$D185))+($K185="custom")*CustCF!BH185</f>
        <v>0</v>
      </c>
      <c r="BO185" s="95">
        <f>($K185="Bell Curve")*(_xlfn.NORM.DIST(AND(BO$6&gt;=$F185,BO$6&lt;=$H185)*(BO$6-$F185+1),$J185/2,$M185,TRUE)-_xlfn.NORM.DIST(AND(BO$6&gt;=$F185,BO$6&lt;=$H185)*(BN$6-$F185+1),$J185/2,$M185,TRUE))/(1-2*_xlfn.NORM.DIST(0,$J185/2,$M185,TRUE))*$D185+($K185="Steady Growth")*(AND(BO$6&gt;=$F185,BO$6&lt;=$H185)*((BO$6-$F185+1)/($J185*($J185+1)/2)*$D185))+($K185="custom")*CustCF!BI185</f>
        <v>0</v>
      </c>
      <c r="BP185" s="95">
        <f>($K185="Bell Curve")*(_xlfn.NORM.DIST(AND(BP$6&gt;=$F185,BP$6&lt;=$H185)*(BP$6-$F185+1),$J185/2,$M185,TRUE)-_xlfn.NORM.DIST(AND(BP$6&gt;=$F185,BP$6&lt;=$H185)*(BO$6-$F185+1),$J185/2,$M185,TRUE))/(1-2*_xlfn.NORM.DIST(0,$J185/2,$M185,TRUE))*$D185+($K185="Steady Growth")*(AND(BP$6&gt;=$F185,BP$6&lt;=$H185)*((BP$6-$F185+1)/($J185*($J185+1)/2)*$D185))+($K185="custom")*CustCF!BJ185</f>
        <v>0</v>
      </c>
      <c r="BQ185" s="95">
        <f>($K185="Bell Curve")*(_xlfn.NORM.DIST(AND(BQ$6&gt;=$F185,BQ$6&lt;=$H185)*(BQ$6-$F185+1),$J185/2,$M185,TRUE)-_xlfn.NORM.DIST(AND(BQ$6&gt;=$F185,BQ$6&lt;=$H185)*(BP$6-$F185+1),$J185/2,$M185,TRUE))/(1-2*_xlfn.NORM.DIST(0,$J185/2,$M185,TRUE))*$D185+($K185="Steady Growth")*(AND(BQ$6&gt;=$F185,BQ$6&lt;=$H185)*((BQ$6-$F185+1)/($J185*($J185+1)/2)*$D185))+($K185="custom")*CustCF!BK185</f>
        <v>0</v>
      </c>
      <c r="BR185" s="95">
        <f>($K185="Bell Curve")*(_xlfn.NORM.DIST(AND(BR$6&gt;=$F185,BR$6&lt;=$H185)*(BR$6-$F185+1),$J185/2,$M185,TRUE)-_xlfn.NORM.DIST(AND(BR$6&gt;=$F185,BR$6&lt;=$H185)*(BQ$6-$F185+1),$J185/2,$M185,TRUE))/(1-2*_xlfn.NORM.DIST(0,$J185/2,$M185,TRUE))*$D185+($K185="Steady Growth")*(AND(BR$6&gt;=$F185,BR$6&lt;=$H185)*((BR$6-$F185+1)/($J185*($J185+1)/2)*$D185))+($K185="custom")*CustCF!BL185</f>
        <v>0</v>
      </c>
      <c r="BS185" s="95">
        <f>($K185="Bell Curve")*(_xlfn.NORM.DIST(AND(BS$6&gt;=$F185,BS$6&lt;=$H185)*(BS$6-$F185+1),$J185/2,$M185,TRUE)-_xlfn.NORM.DIST(AND(BS$6&gt;=$F185,BS$6&lt;=$H185)*(BR$6-$F185+1),$J185/2,$M185,TRUE))/(1-2*_xlfn.NORM.DIST(0,$J185/2,$M185,TRUE))*$D185+($K185="Steady Growth")*(AND(BS$6&gt;=$F185,BS$6&lt;=$H185)*((BS$6-$F185+1)/($J185*($J185+1)/2)*$D185))+($K185="custom")*CustCF!BM185</f>
        <v>0</v>
      </c>
      <c r="BT185" s="95">
        <f>($K185="Bell Curve")*(_xlfn.NORM.DIST(AND(BT$6&gt;=$F185,BT$6&lt;=$H185)*(BT$6-$F185+1),$J185/2,$M185,TRUE)-_xlfn.NORM.DIST(AND(BT$6&gt;=$F185,BT$6&lt;=$H185)*(BS$6-$F185+1),$J185/2,$M185,TRUE))/(1-2*_xlfn.NORM.DIST(0,$J185/2,$M185,TRUE))*$D185+($K185="Steady Growth")*(AND(BT$6&gt;=$F185,BT$6&lt;=$H185)*((BT$6-$F185+1)/($J185*($J185+1)/2)*$D185))+($K185="custom")*CustCF!BN185</f>
        <v>0</v>
      </c>
      <c r="BU185" s="95">
        <f>($K185="Bell Curve")*(_xlfn.NORM.DIST(AND(BU$6&gt;=$F185,BU$6&lt;=$H185)*(BU$6-$F185+1),$J185/2,$M185,TRUE)-_xlfn.NORM.DIST(AND(BU$6&gt;=$F185,BU$6&lt;=$H185)*(BT$6-$F185+1),$J185/2,$M185,TRUE))/(1-2*_xlfn.NORM.DIST(0,$J185/2,$M185,TRUE))*$D185+($K185="Steady Growth")*(AND(BU$6&gt;=$F185,BU$6&lt;=$H185)*((BU$6-$F185+1)/($J185*($J185+1)/2)*$D185))+($K185="custom")*CustCF!BO185</f>
        <v>0</v>
      </c>
      <c r="BV185" s="95">
        <f>($K185="Bell Curve")*(_xlfn.NORM.DIST(AND(BV$6&gt;=$F185,BV$6&lt;=$H185)*(BV$6-$F185+1),$J185/2,$M185,TRUE)-_xlfn.NORM.DIST(AND(BV$6&gt;=$F185,BV$6&lt;=$H185)*(BU$6-$F185+1),$J185/2,$M185,TRUE))/(1-2*_xlfn.NORM.DIST(0,$J185/2,$M185,TRUE))*$D185+($K185="Steady Growth")*(AND(BV$6&gt;=$F185,BV$6&lt;=$H185)*((BV$6-$F185+1)/($J185*($J185+1)/2)*$D185))+($K185="custom")*CustCF!BP185</f>
        <v>0</v>
      </c>
      <c r="BW185" s="95">
        <f>($K185="Bell Curve")*(_xlfn.NORM.DIST(AND(BW$6&gt;=$F185,BW$6&lt;=$H185)*(BW$6-$F185+1),$J185/2,$M185,TRUE)-_xlfn.NORM.DIST(AND(BW$6&gt;=$F185,BW$6&lt;=$H185)*(BV$6-$F185+1),$J185/2,$M185,TRUE))/(1-2*_xlfn.NORM.DIST(0,$J185/2,$M185,TRUE))*$D185+($K185="Steady Growth")*(AND(BW$6&gt;=$F185,BW$6&lt;=$H185)*((BW$6-$F185+1)/($J185*($J185+1)/2)*$D185))+($K185="custom")*CustCF!BQ185</f>
        <v>0</v>
      </c>
      <c r="BX185" s="95">
        <f>($K185="Bell Curve")*(_xlfn.NORM.DIST(AND(BX$6&gt;=$F185,BX$6&lt;=$H185)*(BX$6-$F185+1),$J185/2,$M185,TRUE)-_xlfn.NORM.DIST(AND(BX$6&gt;=$F185,BX$6&lt;=$H185)*(BW$6-$F185+1),$J185/2,$M185,TRUE))/(1-2*_xlfn.NORM.DIST(0,$J185/2,$M185,TRUE))*$D185+($K185="Steady Growth")*(AND(BX$6&gt;=$F185,BX$6&lt;=$H185)*((BX$6-$F185+1)/($J185*($J185+1)/2)*$D185))+($K185="custom")*CustCF!BR185</f>
        <v>0</v>
      </c>
      <c r="BY185" s="95">
        <f>($K185="Bell Curve")*(_xlfn.NORM.DIST(AND(BY$6&gt;=$F185,BY$6&lt;=$H185)*(BY$6-$F185+1),$J185/2,$M185,TRUE)-_xlfn.NORM.DIST(AND(BY$6&gt;=$F185,BY$6&lt;=$H185)*(BX$6-$F185+1),$J185/2,$M185,TRUE))/(1-2*_xlfn.NORM.DIST(0,$J185/2,$M185,TRUE))*$D185+($K185="Steady Growth")*(AND(BY$6&gt;=$F185,BY$6&lt;=$H185)*((BY$6-$F185+1)/($J185*($J185+1)/2)*$D185))+($K185="custom")*CustCF!BS185</f>
        <v>0</v>
      </c>
      <c r="BZ185" s="95">
        <f>($K185="Bell Curve")*(_xlfn.NORM.DIST(AND(BZ$6&gt;=$F185,BZ$6&lt;=$H185)*(BZ$6-$F185+1),$J185/2,$M185,TRUE)-_xlfn.NORM.DIST(AND(BZ$6&gt;=$F185,BZ$6&lt;=$H185)*(BY$6-$F185+1),$J185/2,$M185,TRUE))/(1-2*_xlfn.NORM.DIST(0,$J185/2,$M185,TRUE))*$D185+($K185="Steady Growth")*(AND(BZ$6&gt;=$F185,BZ$6&lt;=$H185)*((BZ$6-$F185+1)/($J185*($J185+1)/2)*$D185))+($K185="custom")*CustCF!BT185</f>
        <v>0</v>
      </c>
      <c r="CA185" s="95">
        <f>($K185="Bell Curve")*(_xlfn.NORM.DIST(AND(CA$6&gt;=$F185,CA$6&lt;=$H185)*(CA$6-$F185+1),$J185/2,$M185,TRUE)-_xlfn.NORM.DIST(AND(CA$6&gt;=$F185,CA$6&lt;=$H185)*(BZ$6-$F185+1),$J185/2,$M185,TRUE))/(1-2*_xlfn.NORM.DIST(0,$J185/2,$M185,TRUE))*$D185+($K185="Steady Growth")*(AND(CA$6&gt;=$F185,CA$6&lt;=$H185)*((CA$6-$F185+1)/($J185*($J185+1)/2)*$D185))+($K185="custom")*CustCF!BU185</f>
        <v>0</v>
      </c>
      <c r="CB185" s="95">
        <f>($K185="Bell Curve")*(_xlfn.NORM.DIST(AND(CB$6&gt;=$F185,CB$6&lt;=$H185)*(CB$6-$F185+1),$J185/2,$M185,TRUE)-_xlfn.NORM.DIST(AND(CB$6&gt;=$F185,CB$6&lt;=$H185)*(CA$6-$F185+1),$J185/2,$M185,TRUE))/(1-2*_xlfn.NORM.DIST(0,$J185/2,$M185,TRUE))*$D185+($K185="Steady Growth")*(AND(CB$6&gt;=$F185,CB$6&lt;=$H185)*((CB$6-$F185+1)/($J185*($J185+1)/2)*$D185))+($K185="custom")*CustCF!BV185</f>
        <v>0</v>
      </c>
      <c r="CC185" s="95">
        <f>($K185="Bell Curve")*(_xlfn.NORM.DIST(AND(CC$6&gt;=$F185,CC$6&lt;=$H185)*(CC$6-$F185+1),$J185/2,$M185,TRUE)-_xlfn.NORM.DIST(AND(CC$6&gt;=$F185,CC$6&lt;=$H185)*(CB$6-$F185+1),$J185/2,$M185,TRUE))/(1-2*_xlfn.NORM.DIST(0,$J185/2,$M185,TRUE))*$D185+($K185="Steady Growth")*(AND(CC$6&gt;=$F185,CC$6&lt;=$H185)*((CC$6-$F185+1)/($J185*($J185+1)/2)*$D185))+($K185="custom")*CustCF!BW185</f>
        <v>0</v>
      </c>
      <c r="CD185" s="95">
        <f>($K185="Bell Curve")*(_xlfn.NORM.DIST(AND(CD$6&gt;=$F185,CD$6&lt;=$H185)*(CD$6-$F185+1),$J185/2,$M185,TRUE)-_xlfn.NORM.DIST(AND(CD$6&gt;=$F185,CD$6&lt;=$H185)*(CC$6-$F185+1),$J185/2,$M185,TRUE))/(1-2*_xlfn.NORM.DIST(0,$J185/2,$M185,TRUE))*$D185+($K185="Steady Growth")*(AND(CD$6&gt;=$F185,CD$6&lt;=$H185)*((CD$6-$F185+1)/($J185*($J185+1)/2)*$D185))+($K185="custom")*CustCF!BX185</f>
        <v>0</v>
      </c>
      <c r="CE185" s="95">
        <f>($K185="Bell Curve")*(_xlfn.NORM.DIST(AND(CE$6&gt;=$F185,CE$6&lt;=$H185)*(CE$6-$F185+1),$J185/2,$M185,TRUE)-_xlfn.NORM.DIST(AND(CE$6&gt;=$F185,CE$6&lt;=$H185)*(CD$6-$F185+1),$J185/2,$M185,TRUE))/(1-2*_xlfn.NORM.DIST(0,$J185/2,$M185,TRUE))*$D185+($K185="Steady Growth")*(AND(CE$6&gt;=$F185,CE$6&lt;=$H185)*((CE$6-$F185+1)/($J185*($J185+1)/2)*$D185))+($K185="custom")*CustCF!BY185</f>
        <v>0</v>
      </c>
      <c r="CF185" s="95">
        <f>($K185="Bell Curve")*(_xlfn.NORM.DIST(AND(CF$6&gt;=$F185,CF$6&lt;=$H185)*(CF$6-$F185+1),$J185/2,$M185,TRUE)-_xlfn.NORM.DIST(AND(CF$6&gt;=$F185,CF$6&lt;=$H185)*(CE$6-$F185+1),$J185/2,$M185,TRUE))/(1-2*_xlfn.NORM.DIST(0,$J185/2,$M185,TRUE))*$D185+($K185="Steady Growth")*(AND(CF$6&gt;=$F185,CF$6&lt;=$H185)*((CF$6-$F185+1)/($J185*($J185+1)/2)*$D185))+($K185="custom")*CustCF!BZ185</f>
        <v>0</v>
      </c>
      <c r="CG185" s="95">
        <f>($K185="Bell Curve")*(_xlfn.NORM.DIST(AND(CG$6&gt;=$F185,CG$6&lt;=$H185)*(CG$6-$F185+1),$J185/2,$M185,TRUE)-_xlfn.NORM.DIST(AND(CG$6&gt;=$F185,CG$6&lt;=$H185)*(CF$6-$F185+1),$J185/2,$M185,TRUE))/(1-2*_xlfn.NORM.DIST(0,$J185/2,$M185,TRUE))*$D185+($K185="Steady Growth")*(AND(CG$6&gt;=$F185,CG$6&lt;=$H185)*((CG$6-$F185+1)/($J185*($J185+1)/2)*$D185))+($K185="custom")*CustCF!CA185</f>
        <v>0</v>
      </c>
      <c r="CH185" s="95">
        <f>($K185="Bell Curve")*(_xlfn.NORM.DIST(AND(CH$6&gt;=$F185,CH$6&lt;=$H185)*(CH$6-$F185+1),$J185/2,$M185,TRUE)-_xlfn.NORM.DIST(AND(CH$6&gt;=$F185,CH$6&lt;=$H185)*(CG$6-$F185+1),$J185/2,$M185,TRUE))/(1-2*_xlfn.NORM.DIST(0,$J185/2,$M185,TRUE))*$D185+($K185="Steady Growth")*(AND(CH$6&gt;=$F185,CH$6&lt;=$H185)*((CH$6-$F185+1)/($J185*($J185+1)/2)*$D185))+($K185="custom")*CustCF!CB185</f>
        <v>0</v>
      </c>
      <c r="CI185" s="95">
        <f>($K185="Bell Curve")*(_xlfn.NORM.DIST(AND(CI$6&gt;=$F185,CI$6&lt;=$H185)*(CI$6-$F185+1),$J185/2,$M185,TRUE)-_xlfn.NORM.DIST(AND(CI$6&gt;=$F185,CI$6&lt;=$H185)*(CH$6-$F185+1),$J185/2,$M185,TRUE))/(1-2*_xlfn.NORM.DIST(0,$J185/2,$M185,TRUE))*$D185+($K185="Steady Growth")*(AND(CI$6&gt;=$F185,CI$6&lt;=$H185)*((CI$6-$F185+1)/($J185*($J185+1)/2)*$D185))+($K185="custom")*CustCF!CC185</f>
        <v>0</v>
      </c>
      <c r="CJ185" s="95">
        <f>($K185="Bell Curve")*(_xlfn.NORM.DIST(AND(CJ$6&gt;=$F185,CJ$6&lt;=$H185)*(CJ$6-$F185+1),$J185/2,$M185,TRUE)-_xlfn.NORM.DIST(AND(CJ$6&gt;=$F185,CJ$6&lt;=$H185)*(CI$6-$F185+1),$J185/2,$M185,TRUE))/(1-2*_xlfn.NORM.DIST(0,$J185/2,$M185,TRUE))*$D185+($K185="Steady Growth")*(AND(CJ$6&gt;=$F185,CJ$6&lt;=$H185)*((CJ$6-$F185+1)/($J185*($J185+1)/2)*$D185))+($K185="custom")*CustCF!CD185</f>
        <v>0</v>
      </c>
      <c r="CK185" s="95">
        <f>($K185="Bell Curve")*(_xlfn.NORM.DIST(AND(CK$6&gt;=$F185,CK$6&lt;=$H185)*(CK$6-$F185+1),$J185/2,$M185,TRUE)-_xlfn.NORM.DIST(AND(CK$6&gt;=$F185,CK$6&lt;=$H185)*(CJ$6-$F185+1),$J185/2,$M185,TRUE))/(1-2*_xlfn.NORM.DIST(0,$J185/2,$M185,TRUE))*$D185+($K185="Steady Growth")*(AND(CK$6&gt;=$F185,CK$6&lt;=$H185)*((CK$6-$F185+1)/($J185*($J185+1)/2)*$D185))+($K185="custom")*CustCF!CE185</f>
        <v>0</v>
      </c>
      <c r="CL185" s="95">
        <f>($K185="Bell Curve")*(_xlfn.NORM.DIST(AND(CL$6&gt;=$F185,CL$6&lt;=$H185)*(CL$6-$F185+1),$J185/2,$M185,TRUE)-_xlfn.NORM.DIST(AND(CL$6&gt;=$F185,CL$6&lt;=$H185)*(CK$6-$F185+1),$J185/2,$M185,TRUE))/(1-2*_xlfn.NORM.DIST(0,$J185/2,$M185,TRUE))*$D185+($K185="Steady Growth")*(AND(CL$6&gt;=$F185,CL$6&lt;=$H185)*((CL$6-$F185+1)/($J185*($J185+1)/2)*$D185))+($K185="custom")*CustCF!CF185</f>
        <v>0</v>
      </c>
      <c r="CM185" s="95">
        <f>($K185="Bell Curve")*(_xlfn.NORM.DIST(AND(CM$6&gt;=$F185,CM$6&lt;=$H185)*(CM$6-$F185+1),$J185/2,$M185,TRUE)-_xlfn.NORM.DIST(AND(CM$6&gt;=$F185,CM$6&lt;=$H185)*(CL$6-$F185+1),$J185/2,$M185,TRUE))/(1-2*_xlfn.NORM.DIST(0,$J185/2,$M185,TRUE))*$D185+($K185="Steady Growth")*(AND(CM$6&gt;=$F185,CM$6&lt;=$H185)*((CM$6-$F185+1)/($J185*($J185+1)/2)*$D185))+($K185="custom")*CustCF!CG185</f>
        <v>0</v>
      </c>
      <c r="CN185" s="95">
        <f>($K185="Bell Curve")*(_xlfn.NORM.DIST(AND(CN$6&gt;=$F185,CN$6&lt;=$H185)*(CN$6-$F185+1),$J185/2,$M185,TRUE)-_xlfn.NORM.DIST(AND(CN$6&gt;=$F185,CN$6&lt;=$H185)*(CM$6-$F185+1),$J185/2,$M185,TRUE))/(1-2*_xlfn.NORM.DIST(0,$J185/2,$M185,TRUE))*$D185+($K185="Steady Growth")*(AND(CN$6&gt;=$F185,CN$6&lt;=$H185)*((CN$6-$F185+1)/($J185*($J185+1)/2)*$D185))+($K185="custom")*CustCF!CH185</f>
        <v>0</v>
      </c>
      <c r="CO185" s="95">
        <f>($K185="Bell Curve")*(_xlfn.NORM.DIST(AND(CO$6&gt;=$F185,CO$6&lt;=$H185)*(CO$6-$F185+1),$J185/2,$M185,TRUE)-_xlfn.NORM.DIST(AND(CO$6&gt;=$F185,CO$6&lt;=$H185)*(CN$6-$F185+1),$J185/2,$M185,TRUE))/(1-2*_xlfn.NORM.DIST(0,$J185/2,$M185,TRUE))*$D185+($K185="Steady Growth")*(AND(CO$6&gt;=$F185,CO$6&lt;=$H185)*((CO$6-$F185+1)/($J185*($J185+1)/2)*$D185))+($K185="custom")*CustCF!CI185</f>
        <v>0</v>
      </c>
      <c r="CP185" s="95">
        <f>($K185="Bell Curve")*(_xlfn.NORM.DIST(AND(CP$6&gt;=$F185,CP$6&lt;=$H185)*(CP$6-$F185+1),$J185/2,$M185,TRUE)-_xlfn.NORM.DIST(AND(CP$6&gt;=$F185,CP$6&lt;=$H185)*(CO$6-$F185+1),$J185/2,$M185,TRUE))/(1-2*_xlfn.NORM.DIST(0,$J185/2,$M185,TRUE))*$D185+($K185="Steady Growth")*(AND(CP$6&gt;=$F185,CP$6&lt;=$H185)*((CP$6-$F185+1)/($J185*($J185+1)/2)*$D185))+($K185="custom")*CustCF!CJ185</f>
        <v>0</v>
      </c>
      <c r="CQ185" s="95">
        <f>($K185="Bell Curve")*(_xlfn.NORM.DIST(AND(CQ$6&gt;=$F185,CQ$6&lt;=$H185)*(CQ$6-$F185+1),$J185/2,$M185,TRUE)-_xlfn.NORM.DIST(AND(CQ$6&gt;=$F185,CQ$6&lt;=$H185)*(CP$6-$F185+1),$J185/2,$M185,TRUE))/(1-2*_xlfn.NORM.DIST(0,$J185/2,$M185,TRUE))*$D185+($K185="Steady Growth")*(AND(CQ$6&gt;=$F185,CQ$6&lt;=$H185)*((CQ$6-$F185+1)/($J185*($J185+1)/2)*$D185))+($K185="custom")*CustCF!CK185</f>
        <v>0</v>
      </c>
      <c r="CR185" s="95">
        <f>($K185="Bell Curve")*(_xlfn.NORM.DIST(AND(CR$6&gt;=$F185,CR$6&lt;=$H185)*(CR$6-$F185+1),$J185/2,$M185,TRUE)-_xlfn.NORM.DIST(AND(CR$6&gt;=$F185,CR$6&lt;=$H185)*(CQ$6-$F185+1),$J185/2,$M185,TRUE))/(1-2*_xlfn.NORM.DIST(0,$J185/2,$M185,TRUE))*$D185+($K185="Steady Growth")*(AND(CR$6&gt;=$F185,CR$6&lt;=$H185)*((CR$6-$F185+1)/($J185*($J185+1)/2)*$D185))+($K185="custom")*CustCF!CL185</f>
        <v>0</v>
      </c>
      <c r="CS185" s="95">
        <f>($K185="Bell Curve")*(_xlfn.NORM.DIST(AND(CS$6&gt;=$F185,CS$6&lt;=$H185)*(CS$6-$F185+1),$J185/2,$M185,TRUE)-_xlfn.NORM.DIST(AND(CS$6&gt;=$F185,CS$6&lt;=$H185)*(CR$6-$F185+1),$J185/2,$M185,TRUE))/(1-2*_xlfn.NORM.DIST(0,$J185/2,$M185,TRUE))*$D185+($K185="Steady Growth")*(AND(CS$6&gt;=$F185,CS$6&lt;=$H185)*((CS$6-$F185+1)/($J185*($J185+1)/2)*$D185))+($K185="custom")*CustCF!CM185</f>
        <v>0</v>
      </c>
      <c r="CT185" s="95">
        <f>($K185="Bell Curve")*(_xlfn.NORM.DIST(AND(CT$6&gt;=$F185,CT$6&lt;=$H185)*(CT$6-$F185+1),$J185/2,$M185,TRUE)-_xlfn.NORM.DIST(AND(CT$6&gt;=$F185,CT$6&lt;=$H185)*(CS$6-$F185+1),$J185/2,$M185,TRUE))/(1-2*_xlfn.NORM.DIST(0,$J185/2,$M185,TRUE))*$D185+($K185="Steady Growth")*(AND(CT$6&gt;=$F185,CT$6&lt;=$H185)*((CT$6-$F185+1)/($J185*($J185+1)/2)*$D185))+($K185="custom")*CustCF!CN185</f>
        <v>0</v>
      </c>
      <c r="CU185" s="95">
        <f>($K185="Bell Curve")*(_xlfn.NORM.DIST(AND(CU$6&gt;=$F185,CU$6&lt;=$H185)*(CU$6-$F185+1),$J185/2,$M185,TRUE)-_xlfn.NORM.DIST(AND(CU$6&gt;=$F185,CU$6&lt;=$H185)*(CT$6-$F185+1),$J185/2,$M185,TRUE))/(1-2*_xlfn.NORM.DIST(0,$J185/2,$M185,TRUE))*$D185+($K185="Steady Growth")*(AND(CU$6&gt;=$F185,CU$6&lt;=$H185)*((CU$6-$F185+1)/($J185*($J185+1)/2)*$D185))+($K185="custom")*CustCF!CO185</f>
        <v>0</v>
      </c>
      <c r="CV185" s="95">
        <f>($K185="Bell Curve")*(_xlfn.NORM.DIST(AND(CV$6&gt;=$F185,CV$6&lt;=$H185)*(CV$6-$F185+1),$J185/2,$M185,TRUE)-_xlfn.NORM.DIST(AND(CV$6&gt;=$F185,CV$6&lt;=$H185)*(CU$6-$F185+1),$J185/2,$M185,TRUE))/(1-2*_xlfn.NORM.DIST(0,$J185/2,$M185,TRUE))*$D185+($K185="Steady Growth")*(AND(CV$6&gt;=$F185,CV$6&lt;=$H185)*((CV$6-$F185+1)/($J185*($J185+1)/2)*$D185))+($K185="custom")*CustCF!CP185</f>
        <v>0</v>
      </c>
      <c r="CW185" s="95">
        <f>($K185="Bell Curve")*(_xlfn.NORM.DIST(AND(CW$6&gt;=$F185,CW$6&lt;=$H185)*(CW$6-$F185+1),$J185/2,$M185,TRUE)-_xlfn.NORM.DIST(AND(CW$6&gt;=$F185,CW$6&lt;=$H185)*(CV$6-$F185+1),$J185/2,$M185,TRUE))/(1-2*_xlfn.NORM.DIST(0,$J185/2,$M185,TRUE))*$D185+($K185="Steady Growth")*(AND(CW$6&gt;=$F185,CW$6&lt;=$H185)*((CW$6-$F185+1)/($J185*($J185+1)/2)*$D185))+($K185="custom")*CustCF!CQ185</f>
        <v>0</v>
      </c>
      <c r="CX185" s="95">
        <f>($K185="Bell Curve")*(_xlfn.NORM.DIST(AND(CX$6&gt;=$F185,CX$6&lt;=$H185)*(CX$6-$F185+1),$J185/2,$M185,TRUE)-_xlfn.NORM.DIST(AND(CX$6&gt;=$F185,CX$6&lt;=$H185)*(CW$6-$F185+1),$J185/2,$M185,TRUE))/(1-2*_xlfn.NORM.DIST(0,$J185/2,$M185,TRUE))*$D185+($K185="Steady Growth")*(AND(CX$6&gt;=$F185,CX$6&lt;=$H185)*((CX$6-$F185+1)/($J185*($J185+1)/2)*$D185))+($K185="custom")*CustCF!CR185</f>
        <v>0</v>
      </c>
      <c r="CY185" s="95">
        <f>($K185="Bell Curve")*(_xlfn.NORM.DIST(AND(CY$6&gt;=$F185,CY$6&lt;=$H185)*(CY$6-$F185+1),$J185/2,$M185,TRUE)-_xlfn.NORM.DIST(AND(CY$6&gt;=$F185,CY$6&lt;=$H185)*(CX$6-$F185+1),$J185/2,$M185,TRUE))/(1-2*_xlfn.NORM.DIST(0,$J185/2,$M185,TRUE))*$D185+($K185="Steady Growth")*(AND(CY$6&gt;=$F185,CY$6&lt;=$H185)*((CY$6-$F185+1)/($J185*($J185+1)/2)*$D185))+($K185="custom")*CustCF!CS185</f>
        <v>0</v>
      </c>
      <c r="CZ185" s="95">
        <f>($K185="Bell Curve")*(_xlfn.NORM.DIST(AND(CZ$6&gt;=$F185,CZ$6&lt;=$H185)*(CZ$6-$F185+1),$J185/2,$M185,TRUE)-_xlfn.NORM.DIST(AND(CZ$6&gt;=$F185,CZ$6&lt;=$H185)*(CY$6-$F185+1),$J185/2,$M185,TRUE))/(1-2*_xlfn.NORM.DIST(0,$J185/2,$M185,TRUE))*$D185+($K185="Steady Growth")*(AND(CZ$6&gt;=$F185,CZ$6&lt;=$H185)*((CZ$6-$F185+1)/($J185*($J185+1)/2)*$D185))+($K185="custom")*CustCF!CT185</f>
        <v>0</v>
      </c>
      <c r="DA185" s="95">
        <f>($K185="Bell Curve")*(_xlfn.NORM.DIST(AND(DA$6&gt;=$F185,DA$6&lt;=$H185)*(DA$6-$F185+1),$J185/2,$M185,TRUE)-_xlfn.NORM.DIST(AND(DA$6&gt;=$F185,DA$6&lt;=$H185)*(CZ$6-$F185+1),$J185/2,$M185,TRUE))/(1-2*_xlfn.NORM.DIST(0,$J185/2,$M185,TRUE))*$D185+($K185="Steady Growth")*(AND(DA$6&gt;=$F185,DA$6&lt;=$H185)*((DA$6-$F185+1)/($J185*($J185+1)/2)*$D185))+($K185="custom")*CustCF!CU185</f>
        <v>0</v>
      </c>
      <c r="DB185" s="95">
        <f>($K185="Bell Curve")*(_xlfn.NORM.DIST(AND(DB$6&gt;=$F185,DB$6&lt;=$H185)*(DB$6-$F185+1),$J185/2,$M185,TRUE)-_xlfn.NORM.DIST(AND(DB$6&gt;=$F185,DB$6&lt;=$H185)*(DA$6-$F185+1),$J185/2,$M185,TRUE))/(1-2*_xlfn.NORM.DIST(0,$J185/2,$M185,TRUE))*$D185+($K185="Steady Growth")*(AND(DB$6&gt;=$F185,DB$6&lt;=$H185)*((DB$6-$F185+1)/($J185*($J185+1)/2)*$D185))+($K185="custom")*CustCF!CV185</f>
        <v>0</v>
      </c>
      <c r="DC185" s="95">
        <f>($K185="Bell Curve")*(_xlfn.NORM.DIST(AND(DC$6&gt;=$F185,DC$6&lt;=$H185)*(DC$6-$F185+1),$J185/2,$M185,TRUE)-_xlfn.NORM.DIST(AND(DC$6&gt;=$F185,DC$6&lt;=$H185)*(DB$6-$F185+1),$J185/2,$M185,TRUE))/(1-2*_xlfn.NORM.DIST(0,$J185/2,$M185,TRUE))*$D185+($K185="Steady Growth")*(AND(DC$6&gt;=$F185,DC$6&lt;=$H185)*((DC$6-$F185+1)/($J185*($J185+1)/2)*$D185))+($K185="custom")*CustCF!CW185</f>
        <v>0</v>
      </c>
      <c r="DD185" s="95">
        <f>($K185="Bell Curve")*(_xlfn.NORM.DIST(AND(DD$6&gt;=$F185,DD$6&lt;=$H185)*(DD$6-$F185+1),$J185/2,$M185,TRUE)-_xlfn.NORM.DIST(AND(DD$6&gt;=$F185,DD$6&lt;=$H185)*(DC$6-$F185+1),$J185/2,$M185,TRUE))/(1-2*_xlfn.NORM.DIST(0,$J185/2,$M185,TRUE))*$D185+($K185="Steady Growth")*(AND(DD$6&gt;=$F185,DD$6&lt;=$H185)*((DD$6-$F185+1)/($J185*($J185+1)/2)*$D185))+($K185="custom")*CustCF!CX185</f>
        <v>0</v>
      </c>
      <c r="DE185" s="95">
        <f>($K185="Bell Curve")*(_xlfn.NORM.DIST(AND(DE$6&gt;=$F185,DE$6&lt;=$H185)*(DE$6-$F185+1),$J185/2,$M185,TRUE)-_xlfn.NORM.DIST(AND(DE$6&gt;=$F185,DE$6&lt;=$H185)*(DD$6-$F185+1),$J185/2,$M185,TRUE))/(1-2*_xlfn.NORM.DIST(0,$J185/2,$M185,TRUE))*$D185+($K185="Steady Growth")*(AND(DE$6&gt;=$F185,DE$6&lt;=$H185)*((DE$6-$F185+1)/($J185*($J185+1)/2)*$D185))+($K185="custom")*CustCF!CY185</f>
        <v>0</v>
      </c>
      <c r="DF185" s="95">
        <f>($K185="Bell Curve")*(_xlfn.NORM.DIST(AND(DF$6&gt;=$F185,DF$6&lt;=$H185)*(DF$6-$F185+1),$J185/2,$M185,TRUE)-_xlfn.NORM.DIST(AND(DF$6&gt;=$F185,DF$6&lt;=$H185)*(DE$6-$F185+1),$J185/2,$M185,TRUE))/(1-2*_xlfn.NORM.DIST(0,$J185/2,$M185,TRUE))*$D185+($K185="Steady Growth")*(AND(DF$6&gt;=$F185,DF$6&lt;=$H185)*((DF$6-$F185+1)/($J185*($J185+1)/2)*$D185))+($K185="custom")*CustCF!CZ185</f>
        <v>0</v>
      </c>
      <c r="DG185" s="95">
        <f>($K185="Bell Curve")*(_xlfn.NORM.DIST(AND(DG$6&gt;=$F185,DG$6&lt;=$H185)*(DG$6-$F185+1),$J185/2,$M185,TRUE)-_xlfn.NORM.DIST(AND(DG$6&gt;=$F185,DG$6&lt;=$H185)*(DF$6-$F185+1),$J185/2,$M185,TRUE))/(1-2*_xlfn.NORM.DIST(0,$J185/2,$M185,TRUE))*$D185+($K185="Steady Growth")*(AND(DG$6&gt;=$F185,DG$6&lt;=$H185)*((DG$6-$F185+1)/($J185*($J185+1)/2)*$D185))+($K185="custom")*CustCF!DA185</f>
        <v>0</v>
      </c>
      <c r="DH185" s="95">
        <f>($K185="Bell Curve")*(_xlfn.NORM.DIST(AND(DH$6&gt;=$F185,DH$6&lt;=$H185)*(DH$6-$F185+1),$J185/2,$M185,TRUE)-_xlfn.NORM.DIST(AND(DH$6&gt;=$F185,DH$6&lt;=$H185)*(DG$6-$F185+1),$J185/2,$M185,TRUE))/(1-2*_xlfn.NORM.DIST(0,$J185/2,$M185,TRUE))*$D185+($K185="Steady Growth")*(AND(DH$6&gt;=$F185,DH$6&lt;=$H185)*((DH$6-$F185+1)/($J185*($J185+1)/2)*$D185))+($K185="custom")*CustCF!DB185</f>
        <v>0</v>
      </c>
      <c r="DI185" s="95">
        <f>($K185="Bell Curve")*(_xlfn.NORM.DIST(AND(DI$6&gt;=$F185,DI$6&lt;=$H185)*(DI$6-$F185+1),$J185/2,$M185,TRUE)-_xlfn.NORM.DIST(AND(DI$6&gt;=$F185,DI$6&lt;=$H185)*(DH$6-$F185+1),$J185/2,$M185,TRUE))/(1-2*_xlfn.NORM.DIST(0,$J185/2,$M185,TRUE))*$D185+($K185="Steady Growth")*(AND(DI$6&gt;=$F185,DI$6&lt;=$H185)*((DI$6-$F185+1)/($J185*($J185+1)/2)*$D185))+($K185="custom")*CustCF!DC185</f>
        <v>0</v>
      </c>
      <c r="DJ185" s="95">
        <f>($K185="Bell Curve")*(_xlfn.NORM.DIST(AND(DJ$6&gt;=$F185,DJ$6&lt;=$H185)*(DJ$6-$F185+1),$J185/2,$M185,TRUE)-_xlfn.NORM.DIST(AND(DJ$6&gt;=$F185,DJ$6&lt;=$H185)*(DI$6-$F185+1),$J185/2,$M185,TRUE))/(1-2*_xlfn.NORM.DIST(0,$J185/2,$M185,TRUE))*$D185+($K185="Steady Growth")*(AND(DJ$6&gt;=$F185,DJ$6&lt;=$H185)*((DJ$6-$F185+1)/($J185*($J185+1)/2)*$D185))+($K185="custom")*CustCF!DD185</f>
        <v>0</v>
      </c>
      <c r="DK185" s="95">
        <f>($K185="Bell Curve")*(_xlfn.NORM.DIST(AND(DK$6&gt;=$F185,DK$6&lt;=$H185)*(DK$6-$F185+1),$J185/2,$M185,TRUE)-_xlfn.NORM.DIST(AND(DK$6&gt;=$F185,DK$6&lt;=$H185)*(DJ$6-$F185+1),$J185/2,$M185,TRUE))/(1-2*_xlfn.NORM.DIST(0,$J185/2,$M185,TRUE))*$D185+($K185="Steady Growth")*(AND(DK$6&gt;=$F185,DK$6&lt;=$H185)*((DK$6-$F185+1)/($J185*($J185+1)/2)*$D185))+($K185="custom")*CustCF!DE185</f>
        <v>0</v>
      </c>
      <c r="DL185" s="95">
        <f>($K185="Bell Curve")*(_xlfn.NORM.DIST(AND(DL$6&gt;=$F185,DL$6&lt;=$H185)*(DL$6-$F185+1),$J185/2,$M185,TRUE)-_xlfn.NORM.DIST(AND(DL$6&gt;=$F185,DL$6&lt;=$H185)*(DK$6-$F185+1),$J185/2,$M185,TRUE))/(1-2*_xlfn.NORM.DIST(0,$J185/2,$M185,TRUE))*$D185+($K185="Steady Growth")*(AND(DL$6&gt;=$F185,DL$6&lt;=$H185)*((DL$6-$F185+1)/($J185*($J185+1)/2)*$D185))+($K185="custom")*CustCF!DF185</f>
        <v>0</v>
      </c>
      <c r="DM185" s="95">
        <f>($K185="Bell Curve")*(_xlfn.NORM.DIST(AND(DM$6&gt;=$F185,DM$6&lt;=$H185)*(DM$6-$F185+1),$J185/2,$M185,TRUE)-_xlfn.NORM.DIST(AND(DM$6&gt;=$F185,DM$6&lt;=$H185)*(DL$6-$F185+1),$J185/2,$M185,TRUE))/(1-2*_xlfn.NORM.DIST(0,$J185/2,$M185,TRUE))*$D185+($K185="Steady Growth")*(AND(DM$6&gt;=$F185,DM$6&lt;=$H185)*((DM$6-$F185+1)/($J185*($J185+1)/2)*$D185))+($K185="custom")*CustCF!DG185</f>
        <v>0</v>
      </c>
      <c r="DN185" s="95">
        <f>($K185="Bell Curve")*(_xlfn.NORM.DIST(AND(DN$6&gt;=$F185,DN$6&lt;=$H185)*(DN$6-$F185+1),$J185/2,$M185,TRUE)-_xlfn.NORM.DIST(AND(DN$6&gt;=$F185,DN$6&lt;=$H185)*(DM$6-$F185+1),$J185/2,$M185,TRUE))/(1-2*_xlfn.NORM.DIST(0,$J185/2,$M185,TRUE))*$D185+($K185="Steady Growth")*(AND(DN$6&gt;=$F185,DN$6&lt;=$H185)*((DN$6-$F185+1)/($J185*($J185+1)/2)*$D185))+($K185="custom")*CustCF!DH185</f>
        <v>0</v>
      </c>
      <c r="DO185" s="95">
        <f>($K185="Bell Curve")*(_xlfn.NORM.DIST(AND(DO$6&gt;=$F185,DO$6&lt;=$H185)*(DO$6-$F185+1),$J185/2,$M185,TRUE)-_xlfn.NORM.DIST(AND(DO$6&gt;=$F185,DO$6&lt;=$H185)*(DN$6-$F185+1),$J185/2,$M185,TRUE))/(1-2*_xlfn.NORM.DIST(0,$J185/2,$M185,TRUE))*$D185+($K185="Steady Growth")*(AND(DO$6&gt;=$F185,DO$6&lt;=$H185)*((DO$6-$F185+1)/($J185*($J185+1)/2)*$D185))+($K185="custom")*CustCF!DI185</f>
        <v>0</v>
      </c>
      <c r="DP185" s="95">
        <f>($K185="Bell Curve")*(_xlfn.NORM.DIST(AND(DP$6&gt;=$F185,DP$6&lt;=$H185)*(DP$6-$F185+1),$J185/2,$M185,TRUE)-_xlfn.NORM.DIST(AND(DP$6&gt;=$F185,DP$6&lt;=$H185)*(DO$6-$F185+1),$J185/2,$M185,TRUE))/(1-2*_xlfn.NORM.DIST(0,$J185/2,$M185,TRUE))*$D185+($K185="Steady Growth")*(AND(DP$6&gt;=$F185,DP$6&lt;=$H185)*((DP$6-$F185+1)/($J185*($J185+1)/2)*$D185))+($K185="custom")*CustCF!DJ185</f>
        <v>0</v>
      </c>
      <c r="DQ185" s="95">
        <f>($K185="Bell Curve")*(_xlfn.NORM.DIST(AND(DQ$6&gt;=$F185,DQ$6&lt;=$H185)*(DQ$6-$F185+1),$J185/2,$M185,TRUE)-_xlfn.NORM.DIST(AND(DQ$6&gt;=$F185,DQ$6&lt;=$H185)*(DP$6-$F185+1),$J185/2,$M185,TRUE))/(1-2*_xlfn.NORM.DIST(0,$J185/2,$M185,TRUE))*$D185+($K185="Steady Growth")*(AND(DQ$6&gt;=$F185,DQ$6&lt;=$H185)*((DQ$6-$F185+1)/($J185*($J185+1)/2)*$D185))+($K185="custom")*CustCF!DK185</f>
        <v>0</v>
      </c>
      <c r="DR185" s="95">
        <f>($K185="Bell Curve")*(_xlfn.NORM.DIST(AND(DR$6&gt;=$F185,DR$6&lt;=$H185)*(DR$6-$F185+1),$J185/2,$M185,TRUE)-_xlfn.NORM.DIST(AND(DR$6&gt;=$F185,DR$6&lt;=$H185)*(DQ$6-$F185+1),$J185/2,$M185,TRUE))/(1-2*_xlfn.NORM.DIST(0,$J185/2,$M185,TRUE))*$D185+($K185="Steady Growth")*(AND(DR$6&gt;=$F185,DR$6&lt;=$H185)*((DR$6-$F185+1)/($J185*($J185+1)/2)*$D185))+($K185="custom")*CustCF!DL185</f>
        <v>0</v>
      </c>
      <c r="DS185" s="95">
        <f>($K185="Bell Curve")*(_xlfn.NORM.DIST(AND(DS$6&gt;=$F185,DS$6&lt;=$H185)*(DS$6-$F185+1),$J185/2,$M185,TRUE)-_xlfn.NORM.DIST(AND(DS$6&gt;=$F185,DS$6&lt;=$H185)*(DR$6-$F185+1),$J185/2,$M185,TRUE))/(1-2*_xlfn.NORM.DIST(0,$J185/2,$M185,TRUE))*$D185+($K185="Steady Growth")*(AND(DS$6&gt;=$F185,DS$6&lt;=$H185)*((DS$6-$F185+1)/($J185*($J185+1)/2)*$D185))+($K185="custom")*CustCF!DM185</f>
        <v>0</v>
      </c>
      <c r="DT185" s="95">
        <f>($K185="Bell Curve")*(_xlfn.NORM.DIST(AND(DT$6&gt;=$F185,DT$6&lt;=$H185)*(DT$6-$F185+1),$J185/2,$M185,TRUE)-_xlfn.NORM.DIST(AND(DT$6&gt;=$F185,DT$6&lt;=$H185)*(DS$6-$F185+1),$J185/2,$M185,TRUE))/(1-2*_xlfn.NORM.DIST(0,$J185/2,$M185,TRUE))*$D185+($K185="Steady Growth")*(AND(DT$6&gt;=$F185,DT$6&lt;=$H185)*((DT$6-$F185+1)/($J185*($J185+1)/2)*$D185))+($K185="custom")*CustCF!DN185</f>
        <v>0</v>
      </c>
      <c r="DU185" s="95">
        <f>($K185="Bell Curve")*(_xlfn.NORM.DIST(AND(DU$6&gt;=$F185,DU$6&lt;=$H185)*(DU$6-$F185+1),$J185/2,$M185,TRUE)-_xlfn.NORM.DIST(AND(DU$6&gt;=$F185,DU$6&lt;=$H185)*(DT$6-$F185+1),$J185/2,$M185,TRUE))/(1-2*_xlfn.NORM.DIST(0,$J185/2,$M185,TRUE))*$D185+($K185="Steady Growth")*(AND(DU$6&gt;=$F185,DU$6&lt;=$H185)*((DU$6-$F185+1)/($J185*($J185+1)/2)*$D185))+($K185="custom")*CustCF!DO185</f>
        <v>0</v>
      </c>
      <c r="DV185" s="95">
        <f>($K185="Bell Curve")*(_xlfn.NORM.DIST(AND(DV$6&gt;=$F185,DV$6&lt;=$H185)*(DV$6-$F185+1),$J185/2,$M185,TRUE)-_xlfn.NORM.DIST(AND(DV$6&gt;=$F185,DV$6&lt;=$H185)*(DU$6-$F185+1),$J185/2,$M185,TRUE))/(1-2*_xlfn.NORM.DIST(0,$J185/2,$M185,TRUE))*$D185+($K185="Steady Growth")*(AND(DV$6&gt;=$F185,DV$6&lt;=$H185)*((DV$6-$F185+1)/($J185*($J185+1)/2)*$D185))+($K185="custom")*CustCF!DP185</f>
        <v>0</v>
      </c>
      <c r="DW185" s="95">
        <f>($K185="Bell Curve")*(_xlfn.NORM.DIST(AND(DW$6&gt;=$F185,DW$6&lt;=$H185)*(DW$6-$F185+1),$J185/2,$M185,TRUE)-_xlfn.NORM.DIST(AND(DW$6&gt;=$F185,DW$6&lt;=$H185)*(DV$6-$F185+1),$J185/2,$M185,TRUE))/(1-2*_xlfn.NORM.DIST(0,$J185/2,$M185,TRUE))*$D185+($K185="Steady Growth")*(AND(DW$6&gt;=$F185,DW$6&lt;=$H185)*((DW$6-$F185+1)/($J185*($J185+1)/2)*$D185))+($K185="custom")*CustCF!DQ185</f>
        <v>0</v>
      </c>
      <c r="DX185" s="95">
        <f>($K185="Bell Curve")*(_xlfn.NORM.DIST(AND(DX$6&gt;=$F185,DX$6&lt;=$H185)*(DX$6-$F185+1),$J185/2,$M185,TRUE)-_xlfn.NORM.DIST(AND(DX$6&gt;=$F185,DX$6&lt;=$H185)*(DW$6-$F185+1),$J185/2,$M185,TRUE))/(1-2*_xlfn.NORM.DIST(0,$J185/2,$M185,TRUE))*$D185+($K185="Steady Growth")*(AND(DX$6&gt;=$F185,DX$6&lt;=$H185)*((DX$6-$F185+1)/($J185*($J185+1)/2)*$D185))+($K185="custom")*CustCF!DR185</f>
        <v>0</v>
      </c>
      <c r="DY185" s="95">
        <f>($K185="Bell Curve")*(_xlfn.NORM.DIST(AND(DY$6&gt;=$F185,DY$6&lt;=$H185)*(DY$6-$F185+1),$J185/2,$M185,TRUE)-_xlfn.NORM.DIST(AND(DY$6&gt;=$F185,DY$6&lt;=$H185)*(DX$6-$F185+1),$J185/2,$M185,TRUE))/(1-2*_xlfn.NORM.DIST(0,$J185/2,$M185,TRUE))*$D185+($K185="Steady Growth")*(AND(DY$6&gt;=$F185,DY$6&lt;=$H185)*((DY$6-$F185+1)/($J185*($J185+1)/2)*$D185))+($K185="custom")*CustCF!DS185</f>
        <v>0</v>
      </c>
      <c r="DZ185" s="95">
        <f>($K185="Bell Curve")*(_xlfn.NORM.DIST(AND(DZ$6&gt;=$F185,DZ$6&lt;=$H185)*(DZ$6-$F185+1),$J185/2,$M185,TRUE)-_xlfn.NORM.DIST(AND(DZ$6&gt;=$F185,DZ$6&lt;=$H185)*(DY$6-$F185+1),$J185/2,$M185,TRUE))/(1-2*_xlfn.NORM.DIST(0,$J185/2,$M185,TRUE))*$D185+($K185="Steady Growth")*(AND(DZ$6&gt;=$F185,DZ$6&lt;=$H185)*((DZ$6-$F185+1)/($J185*($J185+1)/2)*$D185))+($K185="custom")*CustCF!DT185</f>
        <v>0</v>
      </c>
      <c r="EA185" s="95">
        <f>($K185="Bell Curve")*(_xlfn.NORM.DIST(AND(EA$6&gt;=$F185,EA$6&lt;=$H185)*(EA$6-$F185+1),$J185/2,$M185,TRUE)-_xlfn.NORM.DIST(AND(EA$6&gt;=$F185,EA$6&lt;=$H185)*(DZ$6-$F185+1),$J185/2,$M185,TRUE))/(1-2*_xlfn.NORM.DIST(0,$J185/2,$M185,TRUE))*$D185+($K185="Steady Growth")*(AND(EA$6&gt;=$F185,EA$6&lt;=$H185)*((EA$6-$F185+1)/($J185*($J185+1)/2)*$D185))+($K185="custom")*CustCF!DU185</f>
        <v>0</v>
      </c>
      <c r="EB185" s="95">
        <f>($K185="Bell Curve")*(_xlfn.NORM.DIST(AND(EB$6&gt;=$F185,EB$6&lt;=$H185)*(EB$6-$F185+1),$J185/2,$M185,TRUE)-_xlfn.NORM.DIST(AND(EB$6&gt;=$F185,EB$6&lt;=$H185)*(EA$6-$F185+1),$J185/2,$M185,TRUE))/(1-2*_xlfn.NORM.DIST(0,$J185/2,$M185,TRUE))*$D185+($K185="Steady Growth")*(AND(EB$6&gt;=$F185,EB$6&lt;=$H185)*((EB$6-$F185+1)/($J185*($J185+1)/2)*$D185))+($K185="custom")*CustCF!DV185</f>
        <v>0</v>
      </c>
      <c r="EC185" s="95">
        <f>($K185="Bell Curve")*(_xlfn.NORM.DIST(AND(EC$6&gt;=$F185,EC$6&lt;=$H185)*(EC$6-$F185+1),$J185/2,$M185,TRUE)-_xlfn.NORM.DIST(AND(EC$6&gt;=$F185,EC$6&lt;=$H185)*(EB$6-$F185+1),$J185/2,$M185,TRUE))/(1-2*_xlfn.NORM.DIST(0,$J185/2,$M185,TRUE))*$D185+($K185="Steady Growth")*(AND(EC$6&gt;=$F185,EC$6&lt;=$H185)*((EC$6-$F185+1)/($J185*($J185+1)/2)*$D185))+($K185="custom")*CustCF!DW185</f>
        <v>0</v>
      </c>
      <c r="ED185" s="95">
        <f>($K185="Bell Curve")*(_xlfn.NORM.DIST(AND(ED$6&gt;=$F185,ED$6&lt;=$H185)*(ED$6-$F185+1),$J185/2,$M185,TRUE)-_xlfn.NORM.DIST(AND(ED$6&gt;=$F185,ED$6&lt;=$H185)*(EC$6-$F185+1),$J185/2,$M185,TRUE))/(1-2*_xlfn.NORM.DIST(0,$J185/2,$M185,TRUE))*$D185+($K185="Steady Growth")*(AND(ED$6&gt;=$F185,ED$6&lt;=$H185)*((ED$6-$F185+1)/($J185*($J185+1)/2)*$D185))+($K185="custom")*CustCF!DX185</f>
        <v>0</v>
      </c>
      <c r="EE185" s="95">
        <f>($K185="Bell Curve")*(_xlfn.NORM.DIST(AND(EE$6&gt;=$F185,EE$6&lt;=$H185)*(EE$6-$F185+1),$J185/2,$M185,TRUE)-_xlfn.NORM.DIST(AND(EE$6&gt;=$F185,EE$6&lt;=$H185)*(ED$6-$F185+1),$J185/2,$M185,TRUE))/(1-2*_xlfn.NORM.DIST(0,$J185/2,$M185,TRUE))*$D185+($K185="Steady Growth")*(AND(EE$6&gt;=$F185,EE$6&lt;=$H185)*((EE$6-$F185+1)/($J185*($J185+1)/2)*$D185))+($K185="custom")*CustCF!DY185</f>
        <v>0</v>
      </c>
      <c r="EF185" s="95">
        <f>($K185="Bell Curve")*(_xlfn.NORM.DIST(AND(EF$6&gt;=$F185,EF$6&lt;=$H185)*(EF$6-$F185+1),$J185/2,$M185,TRUE)-_xlfn.NORM.DIST(AND(EF$6&gt;=$F185,EF$6&lt;=$H185)*(EE$6-$F185+1),$J185/2,$M185,TRUE))/(1-2*_xlfn.NORM.DIST(0,$J185/2,$M185,TRUE))*$D185+($K185="Steady Growth")*(AND(EF$6&gt;=$F185,EF$6&lt;=$H185)*((EF$6-$F185+1)/($J185*($J185+1)/2)*$D185))+($K185="custom")*CustCF!DZ185</f>
        <v>0</v>
      </c>
      <c r="EG185" s="95">
        <f>($K185="Bell Curve")*(_xlfn.NORM.DIST(AND(EG$6&gt;=$F185,EG$6&lt;=$H185)*(EG$6-$F185+1),$J185/2,$M185,TRUE)-_xlfn.NORM.DIST(AND(EG$6&gt;=$F185,EG$6&lt;=$H185)*(EF$6-$F185+1),$J185/2,$M185,TRUE))/(1-2*_xlfn.NORM.DIST(0,$J185/2,$M185,TRUE))*$D185+($K185="Steady Growth")*(AND(EG$6&gt;=$F185,EG$6&lt;=$H185)*((EG$6-$F185+1)/($J185*($J185+1)/2)*$D185))+($K185="custom")*CustCF!EA185</f>
        <v>0</v>
      </c>
      <c r="EH185" s="95">
        <f>($K185="Bell Curve")*(_xlfn.NORM.DIST(AND(EH$6&gt;=$F185,EH$6&lt;=$H185)*(EH$6-$F185+1),$J185/2,$M185,TRUE)-_xlfn.NORM.DIST(AND(EH$6&gt;=$F185,EH$6&lt;=$H185)*(EG$6-$F185+1),$J185/2,$M185,TRUE))/(1-2*_xlfn.NORM.DIST(0,$J185/2,$M185,TRUE))*$D185+($K185="Steady Growth")*(AND(EH$6&gt;=$F185,EH$6&lt;=$H185)*((EH$6-$F185+1)/($J185*($J185+1)/2)*$D185))+($K185="custom")*CustCF!EB185</f>
        <v>0</v>
      </c>
      <c r="EI185" s="95">
        <f>($K185="Bell Curve")*(_xlfn.NORM.DIST(AND(EI$6&gt;=$F185,EI$6&lt;=$H185)*(EI$6-$F185+1),$J185/2,$M185,TRUE)-_xlfn.NORM.DIST(AND(EI$6&gt;=$F185,EI$6&lt;=$H185)*(EH$6-$F185+1),$J185/2,$M185,TRUE))/(1-2*_xlfn.NORM.DIST(0,$J185/2,$M185,TRUE))*$D185+($K185="Steady Growth")*(AND(EI$6&gt;=$F185,EI$6&lt;=$H185)*((EI$6-$F185+1)/($J185*($J185+1)/2)*$D185))+($K185="custom")*CustCF!EC185</f>
        <v>0</v>
      </c>
      <c r="EJ185" s="95">
        <f>($K185="Bell Curve")*(_xlfn.NORM.DIST(AND(EJ$6&gt;=$F185,EJ$6&lt;=$H185)*(EJ$6-$F185+1),$J185/2,$M185,TRUE)-_xlfn.NORM.DIST(AND(EJ$6&gt;=$F185,EJ$6&lt;=$H185)*(EI$6-$F185+1),$J185/2,$M185,TRUE))/(1-2*_xlfn.NORM.DIST(0,$J185/2,$M185,TRUE))*$D185+($K185="Steady Growth")*(AND(EJ$6&gt;=$F185,EJ$6&lt;=$H185)*((EJ$6-$F185+1)/($J185*($J185+1)/2)*$D185))+($K185="custom")*CustCF!ED185</f>
        <v>0</v>
      </c>
      <c r="EK185" s="95">
        <f>($K185="Bell Curve")*(_xlfn.NORM.DIST(AND(EK$6&gt;=$F185,EK$6&lt;=$H185)*(EK$6-$F185+1),$J185/2,$M185,TRUE)-_xlfn.NORM.DIST(AND(EK$6&gt;=$F185,EK$6&lt;=$H185)*(EJ$6-$F185+1),$J185/2,$M185,TRUE))/(1-2*_xlfn.NORM.DIST(0,$J185/2,$M185,TRUE))*$D185+($K185="Steady Growth")*(AND(EK$6&gt;=$F185,EK$6&lt;=$H185)*((EK$6-$F185+1)/($J185*($J185+1)/2)*$D185))+($K185="custom")*CustCF!EE185</f>
        <v>0</v>
      </c>
      <c r="EL185" s="95">
        <f>($K185="Bell Curve")*(_xlfn.NORM.DIST(AND(EL$6&gt;=$F185,EL$6&lt;=$H185)*(EL$6-$F185+1),$J185/2,$M185,TRUE)-_xlfn.NORM.DIST(AND(EL$6&gt;=$F185,EL$6&lt;=$H185)*(EK$6-$F185+1),$J185/2,$M185,TRUE))/(1-2*_xlfn.NORM.DIST(0,$J185/2,$M185,TRUE))*$D185+($K185="Steady Growth")*(AND(EL$6&gt;=$F185,EL$6&lt;=$H185)*((EL$6-$F185+1)/($J185*($J185+1)/2)*$D185))+($K185="custom")*CustCF!EF185</f>
        <v>0</v>
      </c>
      <c r="EM185" s="95">
        <f>($K185="Bell Curve")*(_xlfn.NORM.DIST(AND(EM$6&gt;=$F185,EM$6&lt;=$H185)*(EM$6-$F185+1),$J185/2,$M185,TRUE)-_xlfn.NORM.DIST(AND(EM$6&gt;=$F185,EM$6&lt;=$H185)*(EL$6-$F185+1),$J185/2,$M185,TRUE))/(1-2*_xlfn.NORM.DIST(0,$J185/2,$M185,TRUE))*$D185+($K185="Steady Growth")*(AND(EM$6&gt;=$F185,EM$6&lt;=$H185)*((EM$6-$F185+1)/($J185*($J185+1)/2)*$D185))+($K185="custom")*CustCF!EG185</f>
        <v>0</v>
      </c>
      <c r="EN185" s="95">
        <f>($K185="Bell Curve")*(_xlfn.NORM.DIST(AND(EN$6&gt;=$F185,EN$6&lt;=$H185)*(EN$6-$F185+1),$J185/2,$M185,TRUE)-_xlfn.NORM.DIST(AND(EN$6&gt;=$F185,EN$6&lt;=$H185)*(EM$6-$F185+1),$J185/2,$M185,TRUE))/(1-2*_xlfn.NORM.DIST(0,$J185/2,$M185,TRUE))*$D185+($K185="Steady Growth")*(AND(EN$6&gt;=$F185,EN$6&lt;=$H185)*((EN$6-$F185+1)/($J185*($J185+1)/2)*$D185))+($K185="custom")*CustCF!EH185</f>
        <v>0</v>
      </c>
      <c r="EO185" s="95">
        <f>($K185="Bell Curve")*(_xlfn.NORM.DIST(AND(EO$6&gt;=$F185,EO$6&lt;=$H185)*(EO$6-$F185+1),$J185/2,$M185,TRUE)-_xlfn.NORM.DIST(AND(EO$6&gt;=$F185,EO$6&lt;=$H185)*(EN$6-$F185+1),$J185/2,$M185,TRUE))/(1-2*_xlfn.NORM.DIST(0,$J185/2,$M185,TRUE))*$D185+($K185="Steady Growth")*(AND(EO$6&gt;=$F185,EO$6&lt;=$H185)*((EO$6-$F185+1)/($J185*($J185+1)/2)*$D185))+($K185="custom")*CustCF!EI185</f>
        <v>0</v>
      </c>
      <c r="EP185" s="95">
        <f>($K185="Bell Curve")*(_xlfn.NORM.DIST(AND(EP$6&gt;=$F185,EP$6&lt;=$H185)*(EP$6-$F185+1),$J185/2,$M185,TRUE)-_xlfn.NORM.DIST(AND(EP$6&gt;=$F185,EP$6&lt;=$H185)*(EO$6-$F185+1),$J185/2,$M185,TRUE))/(1-2*_xlfn.NORM.DIST(0,$J185/2,$M185,TRUE))*$D185+($K185="Steady Growth")*(AND(EP$6&gt;=$F185,EP$6&lt;=$H185)*((EP$6-$F185+1)/($J185*($J185+1)/2)*$D185))+($K185="custom")*CustCF!EJ185</f>
        <v>0</v>
      </c>
      <c r="EQ185" s="95">
        <f>($K185="Bell Curve")*(_xlfn.NORM.DIST(AND(EQ$6&gt;=$F185,EQ$6&lt;=$H185)*(EQ$6-$F185+1),$J185/2,$M185,TRUE)-_xlfn.NORM.DIST(AND(EQ$6&gt;=$F185,EQ$6&lt;=$H185)*(EP$6-$F185+1),$J185/2,$M185,TRUE))/(1-2*_xlfn.NORM.DIST(0,$J185/2,$M185,TRUE))*$D185+($K185="Steady Growth")*(AND(EQ$6&gt;=$F185,EQ$6&lt;=$H185)*((EQ$6-$F185+1)/($J185*($J185+1)/2)*$D185))+($K185="custom")*CustCF!EK185</f>
        <v>0</v>
      </c>
      <c r="ER185" s="95">
        <f>($K185="Bell Curve")*(_xlfn.NORM.DIST(AND(ER$6&gt;=$F185,ER$6&lt;=$H185)*(ER$6-$F185+1),$J185/2,$M185,TRUE)-_xlfn.NORM.DIST(AND(ER$6&gt;=$F185,ER$6&lt;=$H185)*(EQ$6-$F185+1),$J185/2,$M185,TRUE))/(1-2*_xlfn.NORM.DIST(0,$J185/2,$M185,TRUE))*$D185+($K185="Steady Growth")*(AND(ER$6&gt;=$F185,ER$6&lt;=$H185)*((ER$6-$F185+1)/($J185*($J185+1)/2)*$D185))+($K185="custom")*CustCF!EL185</f>
        <v>0</v>
      </c>
      <c r="ES185" s="95">
        <f>($K185="Bell Curve")*(_xlfn.NORM.DIST(AND(ES$6&gt;=$F185,ES$6&lt;=$H185)*(ES$6-$F185+1),$J185/2,$M185,TRUE)-_xlfn.NORM.DIST(AND(ES$6&gt;=$F185,ES$6&lt;=$H185)*(ER$6-$F185+1),$J185/2,$M185,TRUE))/(1-2*_xlfn.NORM.DIST(0,$J185/2,$M185,TRUE))*$D185+($K185="Steady Growth")*(AND(ES$6&gt;=$F185,ES$6&lt;=$H185)*((ES$6-$F185+1)/($J185*($J185+1)/2)*$D185))+($K185="custom")*CustCF!EM185</f>
        <v>0</v>
      </c>
      <c r="ET185" s="95">
        <f>($K185="Bell Curve")*(_xlfn.NORM.DIST(AND(ET$6&gt;=$F185,ET$6&lt;=$H185)*(ET$6-$F185+1),$J185/2,$M185,TRUE)-_xlfn.NORM.DIST(AND(ET$6&gt;=$F185,ET$6&lt;=$H185)*(ES$6-$F185+1),$J185/2,$M185,TRUE))/(1-2*_xlfn.NORM.DIST(0,$J185/2,$M185,TRUE))*$D185+($K185="Steady Growth")*(AND(ET$6&gt;=$F185,ET$6&lt;=$H185)*((ET$6-$F185+1)/($J185*($J185+1)/2)*$D185))+($K185="custom")*CustCF!EN185</f>
        <v>0</v>
      </c>
      <c r="EU185" s="95">
        <f>($K185="Bell Curve")*(_xlfn.NORM.DIST(AND(EU$6&gt;=$F185,EU$6&lt;=$H185)*(EU$6-$F185+1),$J185/2,$M185,TRUE)-_xlfn.NORM.DIST(AND(EU$6&gt;=$F185,EU$6&lt;=$H185)*(ET$6-$F185+1),$J185/2,$M185,TRUE))/(1-2*_xlfn.NORM.DIST(0,$J185/2,$M185,TRUE))*$D185+($K185="Steady Growth")*(AND(EU$6&gt;=$F185,EU$6&lt;=$H185)*((EU$6-$F185+1)/($J185*($J185+1)/2)*$D185))+($K185="custom")*CustCF!EO185</f>
        <v>0</v>
      </c>
      <c r="EV185" s="95">
        <f>($K185="Bell Curve")*(_xlfn.NORM.DIST(AND(EV$6&gt;=$F185,EV$6&lt;=$H185)*(EV$6-$F185+1),$J185/2,$M185,TRUE)-_xlfn.NORM.DIST(AND(EV$6&gt;=$F185,EV$6&lt;=$H185)*(EU$6-$F185+1),$J185/2,$M185,TRUE))/(1-2*_xlfn.NORM.DIST(0,$J185/2,$M185,TRUE))*$D185+($K185="Steady Growth")*(AND(EV$6&gt;=$F185,EV$6&lt;=$H185)*((EV$6-$F185+1)/($J185*($J185+1)/2)*$D185))+($K185="custom")*CustCF!EP185</f>
        <v>0</v>
      </c>
      <c r="EW185" s="95">
        <f>($K185="Bell Curve")*(_xlfn.NORM.DIST(AND(EW$6&gt;=$F185,EW$6&lt;=$H185)*(EW$6-$F185+1),$J185/2,$M185,TRUE)-_xlfn.NORM.DIST(AND(EW$6&gt;=$F185,EW$6&lt;=$H185)*(EV$6-$F185+1),$J185/2,$M185,TRUE))/(1-2*_xlfn.NORM.DIST(0,$J185/2,$M185,TRUE))*$D185+($K185="Steady Growth")*(AND(EW$6&gt;=$F185,EW$6&lt;=$H185)*((EW$6-$F185+1)/($J185*($J185+1)/2)*$D185))+($K185="custom")*CustCF!EQ185</f>
        <v>0</v>
      </c>
      <c r="EX185" s="95">
        <f>($K185="Bell Curve")*(_xlfn.NORM.DIST(AND(EX$6&gt;=$F185,EX$6&lt;=$H185)*(EX$6-$F185+1),$J185/2,$M185,TRUE)-_xlfn.NORM.DIST(AND(EX$6&gt;=$F185,EX$6&lt;=$H185)*(EW$6-$F185+1),$J185/2,$M185,TRUE))/(1-2*_xlfn.NORM.DIST(0,$J185/2,$M185,TRUE))*$D185+($K185="Steady Growth")*(AND(EX$6&gt;=$F185,EX$6&lt;=$H185)*((EX$6-$F185+1)/($J185*($J185+1)/2)*$D185))+($K185="custom")*CustCF!ER185</f>
        <v>0</v>
      </c>
      <c r="EY185" s="95">
        <f>($K185="Bell Curve")*(_xlfn.NORM.DIST(AND(EY$6&gt;=$F185,EY$6&lt;=$H185)*(EY$6-$F185+1),$J185/2,$M185,TRUE)-_xlfn.NORM.DIST(AND(EY$6&gt;=$F185,EY$6&lt;=$H185)*(EX$6-$F185+1),$J185/2,$M185,TRUE))/(1-2*_xlfn.NORM.DIST(0,$J185/2,$M185,TRUE))*$D185+($K185="Steady Growth")*(AND(EY$6&gt;=$F185,EY$6&lt;=$H185)*((EY$6-$F185+1)/($J185*($J185+1)/2)*$D185))+($K185="custom")*CustCF!ES185</f>
        <v>0</v>
      </c>
      <c r="EZ185" s="95">
        <f>($K185="Bell Curve")*(_xlfn.NORM.DIST(AND(EZ$6&gt;=$F185,EZ$6&lt;=$H185)*(EZ$6-$F185+1),$J185/2,$M185,TRUE)-_xlfn.NORM.DIST(AND(EZ$6&gt;=$F185,EZ$6&lt;=$H185)*(EY$6-$F185+1),$J185/2,$M185,TRUE))/(1-2*_xlfn.NORM.DIST(0,$J185/2,$M185,TRUE))*$D185+($K185="Steady Growth")*(AND(EZ$6&gt;=$F185,EZ$6&lt;=$H185)*((EZ$6-$F185+1)/($J185*($J185+1)/2)*$D185))+($K185="custom")*CustCF!ET185</f>
        <v>0</v>
      </c>
      <c r="FA185" s="95">
        <f>($K185="Bell Curve")*(_xlfn.NORM.DIST(AND(FA$6&gt;=$F185,FA$6&lt;=$H185)*(FA$6-$F185+1),$J185/2,$M185,TRUE)-_xlfn.NORM.DIST(AND(FA$6&gt;=$F185,FA$6&lt;=$H185)*(EZ$6-$F185+1),$J185/2,$M185,TRUE))/(1-2*_xlfn.NORM.DIST(0,$J185/2,$M185,TRUE))*$D185+($K185="Steady Growth")*(AND(FA$6&gt;=$F185,FA$6&lt;=$H185)*((FA$6-$F185+1)/($J185*($J185+1)/2)*$D185))+($K185="custom")*CustCF!EU185</f>
        <v>0</v>
      </c>
      <c r="FB185" s="95">
        <f>($K185="Bell Curve")*(_xlfn.NORM.DIST(AND(FB$6&gt;=$F185,FB$6&lt;=$H185)*(FB$6-$F185+1),$J185/2,$M185,TRUE)-_xlfn.NORM.DIST(AND(FB$6&gt;=$F185,FB$6&lt;=$H185)*(FA$6-$F185+1),$J185/2,$M185,TRUE))/(1-2*_xlfn.NORM.DIST(0,$J185/2,$M185,TRUE))*$D185+($K185="Steady Growth")*(AND(FB$6&gt;=$F185,FB$6&lt;=$H185)*((FB$6-$F185+1)/($J185*($J185+1)/2)*$D185))+($K185="custom")*CustCF!EV185</f>
        <v>0</v>
      </c>
      <c r="FC185" s="95">
        <f>($K185="Bell Curve")*(_xlfn.NORM.DIST(AND(FC$6&gt;=$F185,FC$6&lt;=$H185)*(FC$6-$F185+1),$J185/2,$M185,TRUE)-_xlfn.NORM.DIST(AND(FC$6&gt;=$F185,FC$6&lt;=$H185)*(FB$6-$F185+1),$J185/2,$M185,TRUE))/(1-2*_xlfn.NORM.DIST(0,$J185/2,$M185,TRUE))*$D185+($K185="Steady Growth")*(AND(FC$6&gt;=$F185,FC$6&lt;=$H185)*((FC$6-$F185+1)/($J185*($J185+1)/2)*$D185))+($K185="custom")*CustCF!EW185</f>
        <v>0</v>
      </c>
      <c r="FD185" s="95">
        <f>($K185="Bell Curve")*(_xlfn.NORM.DIST(AND(FD$6&gt;=$F185,FD$6&lt;=$H185)*(FD$6-$F185+1),$J185/2,$M185,TRUE)-_xlfn.NORM.DIST(AND(FD$6&gt;=$F185,FD$6&lt;=$H185)*(FC$6-$F185+1),$J185/2,$M185,TRUE))/(1-2*_xlfn.NORM.DIST(0,$J185/2,$M185,TRUE))*$D185+($K185="Steady Growth")*(AND(FD$6&gt;=$F185,FD$6&lt;=$H185)*((FD$6-$F185+1)/($J185*($J185+1)/2)*$D185))+($K185="custom")*CustCF!EX185</f>
        <v>0</v>
      </c>
      <c r="FE185" s="95">
        <f>($K185="Bell Curve")*(_xlfn.NORM.DIST(AND(FE$6&gt;=$F185,FE$6&lt;=$H185)*(FE$6-$F185+1),$J185/2,$M185,TRUE)-_xlfn.NORM.DIST(AND(FE$6&gt;=$F185,FE$6&lt;=$H185)*(FD$6-$F185+1),$J185/2,$M185,TRUE))/(1-2*_xlfn.NORM.DIST(0,$J185/2,$M185,TRUE))*$D185+($K185="Steady Growth")*(AND(FE$6&gt;=$F185,FE$6&lt;=$H185)*((FE$6-$F185+1)/($J185*($J185+1)/2)*$D185))+($K185="custom")*CustCF!EY185</f>
        <v>0</v>
      </c>
      <c r="FF185" s="95">
        <f>($K185="Bell Curve")*(_xlfn.NORM.DIST(AND(FF$6&gt;=$F185,FF$6&lt;=$H185)*(FF$6-$F185+1),$J185/2,$M185,TRUE)-_xlfn.NORM.DIST(AND(FF$6&gt;=$F185,FF$6&lt;=$H185)*(FE$6-$F185+1),$J185/2,$M185,TRUE))/(1-2*_xlfn.NORM.DIST(0,$J185/2,$M185,TRUE))*$D185+($K185="Steady Growth")*(AND(FF$6&gt;=$F185,FF$6&lt;=$H185)*((FF$6-$F185+1)/($J185*($J185+1)/2)*$D185))+($K185="custom")*CustCF!EZ185</f>
        <v>0</v>
      </c>
      <c r="FG185" s="95">
        <f>($K185="Bell Curve")*(_xlfn.NORM.DIST(AND(FG$6&gt;=$F185,FG$6&lt;=$H185)*(FG$6-$F185+1),$J185/2,$M185,TRUE)-_xlfn.NORM.DIST(AND(FG$6&gt;=$F185,FG$6&lt;=$H185)*(FF$6-$F185+1),$J185/2,$M185,TRUE))/(1-2*_xlfn.NORM.DIST(0,$J185/2,$M185,TRUE))*$D185+($K185="Steady Growth")*(AND(FG$6&gt;=$F185,FG$6&lt;=$H185)*((FG$6-$F185+1)/($J185*($J185+1)/2)*$D185))+($K185="custom")*CustCF!FA185</f>
        <v>0</v>
      </c>
      <c r="FH185" s="95">
        <f>($K185="Bell Curve")*(_xlfn.NORM.DIST(AND(FH$6&gt;=$F185,FH$6&lt;=$H185)*(FH$6-$F185+1),$J185/2,$M185,TRUE)-_xlfn.NORM.DIST(AND(FH$6&gt;=$F185,FH$6&lt;=$H185)*(FG$6-$F185+1),$J185/2,$M185,TRUE))/(1-2*_xlfn.NORM.DIST(0,$J185/2,$M185,TRUE))*$D185+($K185="Steady Growth")*(AND(FH$6&gt;=$F185,FH$6&lt;=$H185)*((FH$6-$F185+1)/($J185*($J185+1)/2)*$D185))+($K185="custom")*CustCF!FB185</f>
        <v>0</v>
      </c>
      <c r="FI185" s="95">
        <f>($K185="Bell Curve")*(_xlfn.NORM.DIST(AND(FI$6&gt;=$F185,FI$6&lt;=$H185)*(FI$6-$F185+1),$J185/2,$M185,TRUE)-_xlfn.NORM.DIST(AND(FI$6&gt;=$F185,FI$6&lt;=$H185)*(FH$6-$F185+1),$J185/2,$M185,TRUE))/(1-2*_xlfn.NORM.DIST(0,$J185/2,$M185,TRUE))*$D185+($K185="Steady Growth")*(AND(FI$6&gt;=$F185,FI$6&lt;=$H185)*((FI$6-$F185+1)/($J185*($J185+1)/2)*$D185))+($K185="custom")*CustCF!FC185</f>
        <v>0</v>
      </c>
      <c r="FJ185" s="95">
        <f>($K185="Bell Curve")*(_xlfn.NORM.DIST(AND(FJ$6&gt;=$F185,FJ$6&lt;=$H185)*(FJ$6-$F185+1),$J185/2,$M185,TRUE)-_xlfn.NORM.DIST(AND(FJ$6&gt;=$F185,FJ$6&lt;=$H185)*(FI$6-$F185+1),$J185/2,$M185,TRUE))/(1-2*_xlfn.NORM.DIST(0,$J185/2,$M185,TRUE))*$D185+($K185="Steady Growth")*(AND(FJ$6&gt;=$F185,FJ$6&lt;=$H185)*((FJ$6-$F185+1)/($J185*($J185+1)/2)*$D185))+($K185="custom")*CustCF!FD185</f>
        <v>0</v>
      </c>
      <c r="FK185" s="95">
        <f>($K185="Bell Curve")*(_xlfn.NORM.DIST(AND(FK$6&gt;=$F185,FK$6&lt;=$H185)*(FK$6-$F185+1),$J185/2,$M185,TRUE)-_xlfn.NORM.DIST(AND(FK$6&gt;=$F185,FK$6&lt;=$H185)*(FJ$6-$F185+1),$J185/2,$M185,TRUE))/(1-2*_xlfn.NORM.DIST(0,$J185/2,$M185,TRUE))*$D185+($K185="Steady Growth")*(AND(FK$6&gt;=$F185,FK$6&lt;=$H185)*((FK$6-$F185+1)/($J185*($J185+1)/2)*$D185))+($K185="custom")*CustCF!FE185</f>
        <v>0</v>
      </c>
      <c r="FL185" s="95">
        <f>($K185="Bell Curve")*(_xlfn.NORM.DIST(AND(FL$6&gt;=$F185,FL$6&lt;=$H185)*(FL$6-$F185+1),$J185/2,$M185,TRUE)-_xlfn.NORM.DIST(AND(FL$6&gt;=$F185,FL$6&lt;=$H185)*(FK$6-$F185+1),$J185/2,$M185,TRUE))/(1-2*_xlfn.NORM.DIST(0,$J185/2,$M185,TRUE))*$D185+($K185="Steady Growth")*(AND(FL$6&gt;=$F185,FL$6&lt;=$H185)*((FL$6-$F185+1)/($J185*($J185+1)/2)*$D185))+($K185="custom")*CustCF!FF185</f>
        <v>0</v>
      </c>
      <c r="FM185" s="95">
        <f>($K185="Bell Curve")*(_xlfn.NORM.DIST(AND(FM$6&gt;=$F185,FM$6&lt;=$H185)*(FM$6-$F185+1),$J185/2,$M185,TRUE)-_xlfn.NORM.DIST(AND(FM$6&gt;=$F185,FM$6&lt;=$H185)*(FL$6-$F185+1),$J185/2,$M185,TRUE))/(1-2*_xlfn.NORM.DIST(0,$J185/2,$M185,TRUE))*$D185+($K185="Steady Growth")*(AND(FM$6&gt;=$F185,FM$6&lt;=$H185)*((FM$6-$F185+1)/($J185*($J185+1)/2)*$D185))+($K185="custom")*CustCF!FG185</f>
        <v>0</v>
      </c>
      <c r="FN185" s="95">
        <f>($K185="Bell Curve")*(_xlfn.NORM.DIST(AND(FN$6&gt;=$F185,FN$6&lt;=$H185)*(FN$6-$F185+1),$J185/2,$M185,TRUE)-_xlfn.NORM.DIST(AND(FN$6&gt;=$F185,FN$6&lt;=$H185)*(FM$6-$F185+1),$J185/2,$M185,TRUE))/(1-2*_xlfn.NORM.DIST(0,$J185/2,$M185,TRUE))*$D185+($K185="Steady Growth")*(AND(FN$6&gt;=$F185,FN$6&lt;=$H185)*((FN$6-$F185+1)/($J185*($J185+1)/2)*$D185))+($K185="custom")*CustCF!FH185</f>
        <v>0</v>
      </c>
      <c r="FO185" s="95">
        <f>($K185="Bell Curve")*(_xlfn.NORM.DIST(AND(FO$6&gt;=$F185,FO$6&lt;=$H185)*(FO$6-$F185+1),$J185/2,$M185,TRUE)-_xlfn.NORM.DIST(AND(FO$6&gt;=$F185,FO$6&lt;=$H185)*(FN$6-$F185+1),$J185/2,$M185,TRUE))/(1-2*_xlfn.NORM.DIST(0,$J185/2,$M185,TRUE))*$D185+($K185="Steady Growth")*(AND(FO$6&gt;=$F185,FO$6&lt;=$H185)*((FO$6-$F185+1)/($J185*($J185+1)/2)*$D185))+($K185="custom")*CustCF!FI185</f>
        <v>0</v>
      </c>
      <c r="FP185" s="95">
        <f>($K185="Bell Curve")*(_xlfn.NORM.DIST(AND(FP$6&gt;=$F185,FP$6&lt;=$H185)*(FP$6-$F185+1),$J185/2,$M185,TRUE)-_xlfn.NORM.DIST(AND(FP$6&gt;=$F185,FP$6&lt;=$H185)*(FO$6-$F185+1),$J185/2,$M185,TRUE))/(1-2*_xlfn.NORM.DIST(0,$J185/2,$M185,TRUE))*$D185+($K185="Steady Growth")*(AND(FP$6&gt;=$F185,FP$6&lt;=$H185)*((FP$6-$F185+1)/($J185*($J185+1)/2)*$D185))+($K185="custom")*CustCF!FJ185</f>
        <v>0</v>
      </c>
      <c r="FQ185" s="95">
        <f>($K185="Bell Curve")*(_xlfn.NORM.DIST(AND(FQ$6&gt;=$F185,FQ$6&lt;=$H185)*(FQ$6-$F185+1),$J185/2,$M185,TRUE)-_xlfn.NORM.DIST(AND(FQ$6&gt;=$F185,FQ$6&lt;=$H185)*(FP$6-$F185+1),$J185/2,$M185,TRUE))/(1-2*_xlfn.NORM.DIST(0,$J185/2,$M185,TRUE))*$D185+($K185="Steady Growth")*(AND(FQ$6&gt;=$F185,FQ$6&lt;=$H185)*((FQ$6-$F185+1)/($J185*($J185+1)/2)*$D185))+($K185="custom")*CustCF!FK185</f>
        <v>0</v>
      </c>
      <c r="FR185" s="95">
        <f>($K185="Bell Curve")*(_xlfn.NORM.DIST(AND(FR$6&gt;=$F185,FR$6&lt;=$H185)*(FR$6-$F185+1),$J185/2,$M185,TRUE)-_xlfn.NORM.DIST(AND(FR$6&gt;=$F185,FR$6&lt;=$H185)*(FQ$6-$F185+1),$J185/2,$M185,TRUE))/(1-2*_xlfn.NORM.DIST(0,$J185/2,$M185,TRUE))*$D185+($K185="Steady Growth")*(AND(FR$6&gt;=$F185,FR$6&lt;=$H185)*((FR$6-$F185+1)/($J185*($J185+1)/2)*$D185))+($K185="custom")*CustCF!FL185</f>
        <v>0</v>
      </c>
      <c r="FS185" s="95">
        <f>($K185="Bell Curve")*(_xlfn.NORM.DIST(AND(FS$6&gt;=$F185,FS$6&lt;=$H185)*(FS$6-$F185+1),$J185/2,$M185,TRUE)-_xlfn.NORM.DIST(AND(FS$6&gt;=$F185,FS$6&lt;=$H185)*(FR$6-$F185+1),$J185/2,$M185,TRUE))/(1-2*_xlfn.NORM.DIST(0,$J185/2,$M185,TRUE))*$D185+($K185="Steady Growth")*(AND(FS$6&gt;=$F185,FS$6&lt;=$H185)*((FS$6-$F185+1)/($J185*($J185+1)/2)*$D185))+($K185="custom")*CustCF!FM185</f>
        <v>0</v>
      </c>
      <c r="FT185" s="95">
        <f>($K185="Bell Curve")*(_xlfn.NORM.DIST(AND(FT$6&gt;=$F185,FT$6&lt;=$H185)*(FT$6-$F185+1),$J185/2,$M185,TRUE)-_xlfn.NORM.DIST(AND(FT$6&gt;=$F185,FT$6&lt;=$H185)*(FS$6-$F185+1),$J185/2,$M185,TRUE))/(1-2*_xlfn.NORM.DIST(0,$J185/2,$M185,TRUE))*$D185+($K185="Steady Growth")*(AND(FT$6&gt;=$F185,FT$6&lt;=$H185)*((FT$6-$F185+1)/($J185*($J185+1)/2)*$D185))+($K185="custom")*CustCF!FN185</f>
        <v>0</v>
      </c>
      <c r="FU185" s="95">
        <f>($K185="Bell Curve")*(_xlfn.NORM.DIST(AND(FU$6&gt;=$F185,FU$6&lt;=$H185)*(FU$6-$F185+1),$J185/2,$M185,TRUE)-_xlfn.NORM.DIST(AND(FU$6&gt;=$F185,FU$6&lt;=$H185)*(FT$6-$F185+1),$J185/2,$M185,TRUE))/(1-2*_xlfn.NORM.DIST(0,$J185/2,$M185,TRUE))*$D185+($K185="Steady Growth")*(AND(FU$6&gt;=$F185,FU$6&lt;=$H185)*((FU$6-$F185+1)/($J185*($J185+1)/2)*$D185))+($K185="custom")*CustCF!FO185</f>
        <v>0</v>
      </c>
      <c r="FV185" s="95">
        <f>($K185="Bell Curve")*(_xlfn.NORM.DIST(AND(FV$6&gt;=$F185,FV$6&lt;=$H185)*(FV$6-$F185+1),$J185/2,$M185,TRUE)-_xlfn.NORM.DIST(AND(FV$6&gt;=$F185,FV$6&lt;=$H185)*(FU$6-$F185+1),$J185/2,$M185,TRUE))/(1-2*_xlfn.NORM.DIST(0,$J185/2,$M185,TRUE))*$D185+($K185="Steady Growth")*(AND(FV$6&gt;=$F185,FV$6&lt;=$H185)*((FV$6-$F185+1)/($J185*($J185+1)/2)*$D185))+($K185="custom")*CustCF!FP185</f>
        <v>0</v>
      </c>
      <c r="FW185" s="95">
        <f>($K185="Bell Curve")*(_xlfn.NORM.DIST(AND(FW$6&gt;=$F185,FW$6&lt;=$H185)*(FW$6-$F185+1),$J185/2,$M185,TRUE)-_xlfn.NORM.DIST(AND(FW$6&gt;=$F185,FW$6&lt;=$H185)*(FV$6-$F185+1),$J185/2,$M185,TRUE))/(1-2*_xlfn.NORM.DIST(0,$J185/2,$M185,TRUE))*$D185+($K185="Steady Growth")*(AND(FW$6&gt;=$F185,FW$6&lt;=$H185)*((FW$6-$F185+1)/($J185*($J185+1)/2)*$D185))+($K185="custom")*CustCF!FQ185</f>
        <v>0</v>
      </c>
      <c r="FX185" s="95">
        <f>($K185="Bell Curve")*(_xlfn.NORM.DIST(AND(FX$6&gt;=$F185,FX$6&lt;=$H185)*(FX$6-$F185+1),$J185/2,$M185,TRUE)-_xlfn.NORM.DIST(AND(FX$6&gt;=$F185,FX$6&lt;=$H185)*(FW$6-$F185+1),$J185/2,$M185,TRUE))/(1-2*_xlfn.NORM.DIST(0,$J185/2,$M185,TRUE))*$D185+($K185="Steady Growth")*(AND(FX$6&gt;=$F185,FX$6&lt;=$H185)*((FX$6-$F185+1)/($J185*($J185+1)/2)*$D185))+($K185="custom")*CustCF!FR185</f>
        <v>0</v>
      </c>
      <c r="FY185" s="95">
        <f>($K185="Bell Curve")*(_xlfn.NORM.DIST(AND(FY$6&gt;=$F185,FY$6&lt;=$H185)*(FY$6-$F185+1),$J185/2,$M185,TRUE)-_xlfn.NORM.DIST(AND(FY$6&gt;=$F185,FY$6&lt;=$H185)*(FX$6-$F185+1),$J185/2,$M185,TRUE))/(1-2*_xlfn.NORM.DIST(0,$J185/2,$M185,TRUE))*$D185+($K185="Steady Growth")*(AND(FY$6&gt;=$F185,FY$6&lt;=$H185)*((FY$6-$F185+1)/($J185*($J185+1)/2)*$D185))+($K185="custom")*CustCF!FS185</f>
        <v>0</v>
      </c>
      <c r="FZ185" s="95">
        <f>($K185="Bell Curve")*(_xlfn.NORM.DIST(AND(FZ$6&gt;=$F185,FZ$6&lt;=$H185)*(FZ$6-$F185+1),$J185/2,$M185,TRUE)-_xlfn.NORM.DIST(AND(FZ$6&gt;=$F185,FZ$6&lt;=$H185)*(FY$6-$F185+1),$J185/2,$M185,TRUE))/(1-2*_xlfn.NORM.DIST(0,$J185/2,$M185,TRUE))*$D185+($K185="Steady Growth")*(AND(FZ$6&gt;=$F185,FZ$6&lt;=$H185)*((FZ$6-$F185+1)/($J185*($J185+1)/2)*$D185))+($K185="custom")*CustCF!FT185</f>
        <v>0</v>
      </c>
      <c r="GA185" s="95">
        <f>($K185="Bell Curve")*(_xlfn.NORM.DIST(AND(GA$6&gt;=$F185,GA$6&lt;=$H185)*(GA$6-$F185+1),$J185/2,$M185,TRUE)-_xlfn.NORM.DIST(AND(GA$6&gt;=$F185,GA$6&lt;=$H185)*(FZ$6-$F185+1),$J185/2,$M185,TRUE))/(1-2*_xlfn.NORM.DIST(0,$J185/2,$M185,TRUE))*$D185+($K185="Steady Growth")*(AND(GA$6&gt;=$F185,GA$6&lt;=$H185)*((GA$6-$F185+1)/($J185*($J185+1)/2)*$D185))+($K185="custom")*CustCF!FU185</f>
        <v>0</v>
      </c>
      <c r="GB185" s="95">
        <f>($K185="Bell Curve")*(_xlfn.NORM.DIST(AND(GB$6&gt;=$F185,GB$6&lt;=$H185)*(GB$6-$F185+1),$J185/2,$M185,TRUE)-_xlfn.NORM.DIST(AND(GB$6&gt;=$F185,GB$6&lt;=$H185)*(GA$6-$F185+1),$J185/2,$M185,TRUE))/(1-2*_xlfn.NORM.DIST(0,$J185/2,$M185,TRUE))*$D185+($K185="Steady Growth")*(AND(GB$6&gt;=$F185,GB$6&lt;=$H185)*((GB$6-$F185+1)/($J185*($J185+1)/2)*$D185))+($K185="custom")*CustCF!FV185</f>
        <v>0</v>
      </c>
      <c r="GC185" s="95">
        <f>($K185="Bell Curve")*(_xlfn.NORM.DIST(AND(GC$6&gt;=$F185,GC$6&lt;=$H185)*(GC$6-$F185+1),$J185/2,$M185,TRUE)-_xlfn.NORM.DIST(AND(GC$6&gt;=$F185,GC$6&lt;=$H185)*(GB$6-$F185+1),$J185/2,$M185,TRUE))/(1-2*_xlfn.NORM.DIST(0,$J185/2,$M185,TRUE))*$D185+($K185="Steady Growth")*(AND(GC$6&gt;=$F185,GC$6&lt;=$H185)*((GC$6-$F185+1)/($J185*($J185+1)/2)*$D185))+($K185="custom")*CustCF!FW185</f>
        <v>0</v>
      </c>
      <c r="GD185" s="95">
        <f>($K185="Bell Curve")*(_xlfn.NORM.DIST(AND(GD$6&gt;=$F185,GD$6&lt;=$H185)*(GD$6-$F185+1),$J185/2,$M185,TRUE)-_xlfn.NORM.DIST(AND(GD$6&gt;=$F185,GD$6&lt;=$H185)*(GC$6-$F185+1),$J185/2,$M185,TRUE))/(1-2*_xlfn.NORM.DIST(0,$J185/2,$M185,TRUE))*$D185+($K185="Steady Growth")*(AND(GD$6&gt;=$F185,GD$6&lt;=$H185)*((GD$6-$F185+1)/($J185*($J185+1)/2)*$D185))+($K185="custom")*CustCF!FX185</f>
        <v>0</v>
      </c>
      <c r="GE185" s="95">
        <f>($K185="Bell Curve")*(_xlfn.NORM.DIST(AND(GE$6&gt;=$F185,GE$6&lt;=$H185)*(GE$6-$F185+1),$J185/2,$M185,TRUE)-_xlfn.NORM.DIST(AND(GE$6&gt;=$F185,GE$6&lt;=$H185)*(GD$6-$F185+1),$J185/2,$M185,TRUE))/(1-2*_xlfn.NORM.DIST(0,$J185/2,$M185,TRUE))*$D185+($K185="Steady Growth")*(AND(GE$6&gt;=$F185,GE$6&lt;=$H185)*((GE$6-$F185+1)/($J185*($J185+1)/2)*$D185))+($K185="custom")*CustCF!FY185</f>
        <v>0</v>
      </c>
      <c r="GF185" s="95">
        <f>($K185="Bell Curve")*(_xlfn.NORM.DIST(AND(GF$6&gt;=$F185,GF$6&lt;=$H185)*(GF$6-$F185+1),$J185/2,$M185,TRUE)-_xlfn.NORM.DIST(AND(GF$6&gt;=$F185,GF$6&lt;=$H185)*(GE$6-$F185+1),$J185/2,$M185,TRUE))/(1-2*_xlfn.NORM.DIST(0,$J185/2,$M185,TRUE))*$D185+($K185="Steady Growth")*(AND(GF$6&gt;=$F185,GF$6&lt;=$H185)*((GF$6-$F185+1)/($J185*($J185+1)/2)*$D185))+($K185="custom")*CustCF!FZ185</f>
        <v>0</v>
      </c>
      <c r="GG185" s="95">
        <f>($K185="Bell Curve")*(_xlfn.NORM.DIST(AND(GG$6&gt;=$F185,GG$6&lt;=$H185)*(GG$6-$F185+1),$J185/2,$M185,TRUE)-_xlfn.NORM.DIST(AND(GG$6&gt;=$F185,GG$6&lt;=$H185)*(GF$6-$F185+1),$J185/2,$M185,TRUE))/(1-2*_xlfn.NORM.DIST(0,$J185/2,$M185,TRUE))*$D185+($K185="Steady Growth")*(AND(GG$6&gt;=$F185,GG$6&lt;=$H185)*((GG$6-$F185+1)/($J185*($J185+1)/2)*$D185))+($K185="custom")*CustCF!GA185</f>
        <v>0</v>
      </c>
      <c r="GH185" s="95">
        <f>($K185="Bell Curve")*(_xlfn.NORM.DIST(AND(GH$6&gt;=$F185,GH$6&lt;=$H185)*(GH$6-$F185+1),$J185/2,$M185,TRUE)-_xlfn.NORM.DIST(AND(GH$6&gt;=$F185,GH$6&lt;=$H185)*(GG$6-$F185+1),$J185/2,$M185,TRUE))/(1-2*_xlfn.NORM.DIST(0,$J185/2,$M185,TRUE))*$D185+($K185="Steady Growth")*(AND(GH$6&gt;=$F185,GH$6&lt;=$H185)*((GH$6-$F185+1)/($J185*($J185+1)/2)*$D185))+($K185="custom")*CustCF!GB185</f>
        <v>0</v>
      </c>
      <c r="GI185" s="95">
        <f>($K185="Bell Curve")*(_xlfn.NORM.DIST(AND(GI$6&gt;=$F185,GI$6&lt;=$H185)*(GI$6-$F185+1),$J185/2,$M185,TRUE)-_xlfn.NORM.DIST(AND(GI$6&gt;=$F185,GI$6&lt;=$H185)*(GH$6-$F185+1),$J185/2,$M185,TRUE))/(1-2*_xlfn.NORM.DIST(0,$J185/2,$M185,TRUE))*$D185+($K185="Steady Growth")*(AND(GI$6&gt;=$F185,GI$6&lt;=$H185)*((GI$6-$F185+1)/($J185*($J185+1)/2)*$D185))+($K185="custom")*CustCF!GC185</f>
        <v>0</v>
      </c>
      <c r="GJ185" s="95">
        <f>($K185="Bell Curve")*(_xlfn.NORM.DIST(AND(GJ$6&gt;=$F185,GJ$6&lt;=$H185)*(GJ$6-$F185+1),$J185/2,$M185,TRUE)-_xlfn.NORM.DIST(AND(GJ$6&gt;=$F185,GJ$6&lt;=$H185)*(GI$6-$F185+1),$J185/2,$M185,TRUE))/(1-2*_xlfn.NORM.DIST(0,$J185/2,$M185,TRUE))*$D185+($K185="Steady Growth")*(AND(GJ$6&gt;=$F185,GJ$6&lt;=$H185)*((GJ$6-$F185+1)/($J185*($J185+1)/2)*$D185))+($K185="custom")*CustCF!GD185</f>
        <v>0</v>
      </c>
      <c r="GK185" s="95">
        <f>($K185="Bell Curve")*(_xlfn.NORM.DIST(AND(GK$6&gt;=$F185,GK$6&lt;=$H185)*(GK$6-$F185+1),$J185/2,$M185,TRUE)-_xlfn.NORM.DIST(AND(GK$6&gt;=$F185,GK$6&lt;=$H185)*(GJ$6-$F185+1),$J185/2,$M185,TRUE))/(1-2*_xlfn.NORM.DIST(0,$J185/2,$M185,TRUE))*$D185+($K185="Steady Growth")*(AND(GK$6&gt;=$F185,GK$6&lt;=$H185)*((GK$6-$F185+1)/($J185*($J185+1)/2)*$D185))+($K185="custom")*CustCF!GE185</f>
        <v>0</v>
      </c>
      <c r="GL185" s="95">
        <f>($K185="Bell Curve")*(_xlfn.NORM.DIST(AND(GL$6&gt;=$F185,GL$6&lt;=$H185)*(GL$6-$F185+1),$J185/2,$M185,TRUE)-_xlfn.NORM.DIST(AND(GL$6&gt;=$F185,GL$6&lt;=$H185)*(GK$6-$F185+1),$J185/2,$M185,TRUE))/(1-2*_xlfn.NORM.DIST(0,$J185/2,$M185,TRUE))*$D185+($K185="Steady Growth")*(AND(GL$6&gt;=$F185,GL$6&lt;=$H185)*((GL$6-$F185+1)/($J185*($J185+1)/2)*$D185))+($K185="custom")*CustCF!GF185</f>
        <v>0</v>
      </c>
      <c r="GM185" s="95">
        <f>($K185="Bell Curve")*(_xlfn.NORM.DIST(AND(GM$6&gt;=$F185,GM$6&lt;=$H185)*(GM$6-$F185+1),$J185/2,$M185,TRUE)-_xlfn.NORM.DIST(AND(GM$6&gt;=$F185,GM$6&lt;=$H185)*(GL$6-$F185+1),$J185/2,$M185,TRUE))/(1-2*_xlfn.NORM.DIST(0,$J185/2,$M185,TRUE))*$D185+($K185="Steady Growth")*(AND(GM$6&gt;=$F185,GM$6&lt;=$H185)*((GM$6-$F185+1)/($J185*($J185+1)/2)*$D185))+($K185="custom")*CustCF!GG185</f>
        <v>0</v>
      </c>
      <c r="GN185" s="268">
        <f>($K185="Bell Curve")*(_xlfn.NORM.DIST(AND(GN$6&gt;=$F185,GN$6&lt;=$H185)*(GN$6-$F185+1),$J185/2,$M185,TRUE)-_xlfn.NORM.DIST(AND(GN$6&gt;=$F185,GN$6&lt;=$H185)*(GM$6-$F185+1),$J185/2,$M185,TRUE))/(1-2*_xlfn.NORM.DIST(0,$J185/2,$M185,TRUE))*$D185+($K185="Steady Growth")*(AND(GN$6&gt;=$F185,GN$6&lt;=$H185)*((GN$6-$F185+1)/($J185*($J185+1)/2)*$D185))+($K185="custom")*CustCF!GH185</f>
        <v>0</v>
      </c>
      <c r="GO185" s="1"/>
      <c r="GP185" s="67"/>
    </row>
    <row r="186" spans="1:198" customFormat="1" hidden="1" outlineLevel="1" x14ac:dyDescent="0.75">
      <c r="A186" s="1"/>
      <c r="B186" s="1"/>
      <c r="C186" s="262">
        <f>Budget!AJ41</f>
        <v>0</v>
      </c>
      <c r="D186" s="19">
        <f>Budget!AK41</f>
        <v>0</v>
      </c>
      <c r="E186" s="19" t="str">
        <f t="shared" si="77"/>
        <v/>
      </c>
      <c r="F186" s="263">
        <v>0</v>
      </c>
      <c r="G186" s="257">
        <f>IF(L186="custom",CustCF!F186,INDEX($P$8:$EW$8,MATCH(F186,$P$6:$EW$6,0)))</f>
        <v>46053</v>
      </c>
      <c r="H186" s="263">
        <v>0</v>
      </c>
      <c r="I186" s="257">
        <f>IF(L186="custom",CustCF!G186,INDEX($P$8:$EW$8,MATCH(H186,$P$6:$EW$6,0)))</f>
        <v>46053</v>
      </c>
      <c r="J186" s="102">
        <f t="shared" si="78"/>
        <v>1</v>
      </c>
      <c r="K186" s="265" t="s">
        <v>116</v>
      </c>
      <c r="L186" s="266" t="s">
        <v>141</v>
      </c>
      <c r="M186" s="267">
        <f t="shared" si="79"/>
        <v>9</v>
      </c>
      <c r="N186" s="18">
        <f t="shared" si="70"/>
        <v>0</v>
      </c>
      <c r="O186" s="19"/>
      <c r="P186" s="95">
        <f>($K186="Bell Curve")*(_xlfn.NORM.DIST(AND(P$6&gt;=$F186,P$6&lt;=$H186)*(P$6-$F186+1),$J186/2,$M186,TRUE)-_xlfn.NORM.DIST(AND(P$6&gt;=$F186,P$6&lt;=$H186)*(O$6-$F186+1),$J186/2,$M186,TRUE))/(1-2*_xlfn.NORM.DIST(0,$J186/2,$M186,TRUE))*$D186+($K186="Steady Growth")*(AND(P$6&gt;=$F186,P$6&lt;=$H186)*((P$6-$F186+1)/($J186*($J186+1)/2)*$D186))+($K186="custom")*CustCF!J186</f>
        <v>0</v>
      </c>
      <c r="Q186" s="95">
        <f>($K186="Bell Curve")*(_xlfn.NORM.DIST(AND(Q$6&gt;=$F186,Q$6&lt;=$H186)*(Q$6-$F186+1),$J186/2,$M186,TRUE)-_xlfn.NORM.DIST(AND(Q$6&gt;=$F186,Q$6&lt;=$H186)*(P$6-$F186+1),$J186/2,$M186,TRUE))/(1-2*_xlfn.NORM.DIST(0,$J186/2,$M186,TRUE))*$D186+($K186="Steady Growth")*(AND(Q$6&gt;=$F186,Q$6&lt;=$H186)*((Q$6-$F186+1)/($J186*($J186+1)/2)*$D186))+($K186="custom")*CustCF!K186</f>
        <v>0</v>
      </c>
      <c r="R186" s="95">
        <f>($K186="Bell Curve")*(_xlfn.NORM.DIST(AND(R$6&gt;=$F186,R$6&lt;=$H186)*(R$6-$F186+1),$J186/2,$M186,TRUE)-_xlfn.NORM.DIST(AND(R$6&gt;=$F186,R$6&lt;=$H186)*(Q$6-$F186+1),$J186/2,$M186,TRUE))/(1-2*_xlfn.NORM.DIST(0,$J186/2,$M186,TRUE))*$D186+($K186="Steady Growth")*(AND(R$6&gt;=$F186,R$6&lt;=$H186)*((R$6-$F186+1)/($J186*($J186+1)/2)*$D186))+($K186="custom")*CustCF!L186</f>
        <v>0</v>
      </c>
      <c r="S186" s="95">
        <f>($K186="Bell Curve")*(_xlfn.NORM.DIST(AND(S$6&gt;=$F186,S$6&lt;=$H186)*(S$6-$F186+1),$J186/2,$M186,TRUE)-_xlfn.NORM.DIST(AND(S$6&gt;=$F186,S$6&lt;=$H186)*(R$6-$F186+1),$J186/2,$M186,TRUE))/(1-2*_xlfn.NORM.DIST(0,$J186/2,$M186,TRUE))*$D186+($K186="Steady Growth")*(AND(S$6&gt;=$F186,S$6&lt;=$H186)*((S$6-$F186+1)/($J186*($J186+1)/2)*$D186))+($K186="custom")*CustCF!M186</f>
        <v>0</v>
      </c>
      <c r="T186" s="95">
        <f>($K186="Bell Curve")*(_xlfn.NORM.DIST(AND(T$6&gt;=$F186,T$6&lt;=$H186)*(T$6-$F186+1),$J186/2,$M186,TRUE)-_xlfn.NORM.DIST(AND(T$6&gt;=$F186,T$6&lt;=$H186)*(S$6-$F186+1),$J186/2,$M186,TRUE))/(1-2*_xlfn.NORM.DIST(0,$J186/2,$M186,TRUE))*$D186+($K186="Steady Growth")*(AND(T$6&gt;=$F186,T$6&lt;=$H186)*((T$6-$F186+1)/($J186*($J186+1)/2)*$D186))+($K186="custom")*CustCF!N186</f>
        <v>0</v>
      </c>
      <c r="U186" s="95">
        <f>($K186="Bell Curve")*(_xlfn.NORM.DIST(AND(U$6&gt;=$F186,U$6&lt;=$H186)*(U$6-$F186+1),$J186/2,$M186,TRUE)-_xlfn.NORM.DIST(AND(U$6&gt;=$F186,U$6&lt;=$H186)*(T$6-$F186+1),$J186/2,$M186,TRUE))/(1-2*_xlfn.NORM.DIST(0,$J186/2,$M186,TRUE))*$D186+($K186="Steady Growth")*(AND(U$6&gt;=$F186,U$6&lt;=$H186)*((U$6-$F186+1)/($J186*($J186+1)/2)*$D186))+($K186="custom")*CustCF!O186</f>
        <v>0</v>
      </c>
      <c r="V186" s="95">
        <f>($K186="Bell Curve")*(_xlfn.NORM.DIST(AND(V$6&gt;=$F186,V$6&lt;=$H186)*(V$6-$F186+1),$J186/2,$M186,TRUE)-_xlfn.NORM.DIST(AND(V$6&gt;=$F186,V$6&lt;=$H186)*(U$6-$F186+1),$J186/2,$M186,TRUE))/(1-2*_xlfn.NORM.DIST(0,$J186/2,$M186,TRUE))*$D186+($K186="Steady Growth")*(AND(V$6&gt;=$F186,V$6&lt;=$H186)*((V$6-$F186+1)/($J186*($J186+1)/2)*$D186))+($K186="custom")*CustCF!P186</f>
        <v>0</v>
      </c>
      <c r="W186" s="95">
        <f>($K186="Bell Curve")*(_xlfn.NORM.DIST(AND(W$6&gt;=$F186,W$6&lt;=$H186)*(W$6-$F186+1),$J186/2,$M186,TRUE)-_xlfn.NORM.DIST(AND(W$6&gt;=$F186,W$6&lt;=$H186)*(V$6-$F186+1),$J186/2,$M186,TRUE))/(1-2*_xlfn.NORM.DIST(0,$J186/2,$M186,TRUE))*$D186+($K186="Steady Growth")*(AND(W$6&gt;=$F186,W$6&lt;=$H186)*((W$6-$F186+1)/($J186*($J186+1)/2)*$D186))+($K186="custom")*CustCF!Q186</f>
        <v>0</v>
      </c>
      <c r="X186" s="95">
        <f>($K186="Bell Curve")*(_xlfn.NORM.DIST(AND(X$6&gt;=$F186,X$6&lt;=$H186)*(X$6-$F186+1),$J186/2,$M186,TRUE)-_xlfn.NORM.DIST(AND(X$6&gt;=$F186,X$6&lt;=$H186)*(W$6-$F186+1),$J186/2,$M186,TRUE))/(1-2*_xlfn.NORM.DIST(0,$J186/2,$M186,TRUE))*$D186+($K186="Steady Growth")*(AND(X$6&gt;=$F186,X$6&lt;=$H186)*((X$6-$F186+1)/($J186*($J186+1)/2)*$D186))+($K186="custom")*CustCF!R186</f>
        <v>0</v>
      </c>
      <c r="Y186" s="95">
        <f>($K186="Bell Curve")*(_xlfn.NORM.DIST(AND(Y$6&gt;=$F186,Y$6&lt;=$H186)*(Y$6-$F186+1),$J186/2,$M186,TRUE)-_xlfn.NORM.DIST(AND(Y$6&gt;=$F186,Y$6&lt;=$H186)*(X$6-$F186+1),$J186/2,$M186,TRUE))/(1-2*_xlfn.NORM.DIST(0,$J186/2,$M186,TRUE))*$D186+($K186="Steady Growth")*(AND(Y$6&gt;=$F186,Y$6&lt;=$H186)*((Y$6-$F186+1)/($J186*($J186+1)/2)*$D186))+($K186="custom")*CustCF!S186</f>
        <v>0</v>
      </c>
      <c r="Z186" s="95">
        <f>($K186="Bell Curve")*(_xlfn.NORM.DIST(AND(Z$6&gt;=$F186,Z$6&lt;=$H186)*(Z$6-$F186+1),$J186/2,$M186,TRUE)-_xlfn.NORM.DIST(AND(Z$6&gt;=$F186,Z$6&lt;=$H186)*(Y$6-$F186+1),$J186/2,$M186,TRUE))/(1-2*_xlfn.NORM.DIST(0,$J186/2,$M186,TRUE))*$D186+($K186="Steady Growth")*(AND(Z$6&gt;=$F186,Z$6&lt;=$H186)*((Z$6-$F186+1)/($J186*($J186+1)/2)*$D186))+($K186="custom")*CustCF!T186</f>
        <v>0</v>
      </c>
      <c r="AA186" s="95">
        <f>($K186="Bell Curve")*(_xlfn.NORM.DIST(AND(AA$6&gt;=$F186,AA$6&lt;=$H186)*(AA$6-$F186+1),$J186/2,$M186,TRUE)-_xlfn.NORM.DIST(AND(AA$6&gt;=$F186,AA$6&lt;=$H186)*(Z$6-$F186+1),$J186/2,$M186,TRUE))/(1-2*_xlfn.NORM.DIST(0,$J186/2,$M186,TRUE))*$D186+($K186="Steady Growth")*(AND(AA$6&gt;=$F186,AA$6&lt;=$H186)*((AA$6-$F186+1)/($J186*($J186+1)/2)*$D186))+($K186="custom")*CustCF!U186</f>
        <v>0</v>
      </c>
      <c r="AB186" s="95">
        <f>($K186="Bell Curve")*(_xlfn.NORM.DIST(AND(AB$6&gt;=$F186,AB$6&lt;=$H186)*(AB$6-$F186+1),$J186/2,$M186,TRUE)-_xlfn.NORM.DIST(AND(AB$6&gt;=$F186,AB$6&lt;=$H186)*(AA$6-$F186+1),$J186/2,$M186,TRUE))/(1-2*_xlfn.NORM.DIST(0,$J186/2,$M186,TRUE))*$D186+($K186="Steady Growth")*(AND(AB$6&gt;=$F186,AB$6&lt;=$H186)*((AB$6-$F186+1)/($J186*($J186+1)/2)*$D186))+($K186="custom")*CustCF!V186</f>
        <v>0</v>
      </c>
      <c r="AC186" s="95">
        <f>($K186="Bell Curve")*(_xlfn.NORM.DIST(AND(AC$6&gt;=$F186,AC$6&lt;=$H186)*(AC$6-$F186+1),$J186/2,$M186,TRUE)-_xlfn.NORM.DIST(AND(AC$6&gt;=$F186,AC$6&lt;=$H186)*(AB$6-$F186+1),$J186/2,$M186,TRUE))/(1-2*_xlfn.NORM.DIST(0,$J186/2,$M186,TRUE))*$D186+($K186="Steady Growth")*(AND(AC$6&gt;=$F186,AC$6&lt;=$H186)*((AC$6-$F186+1)/($J186*($J186+1)/2)*$D186))+($K186="custom")*CustCF!W186</f>
        <v>0</v>
      </c>
      <c r="AD186" s="95">
        <f>($K186="Bell Curve")*(_xlfn.NORM.DIST(AND(AD$6&gt;=$F186,AD$6&lt;=$H186)*(AD$6-$F186+1),$J186/2,$M186,TRUE)-_xlfn.NORM.DIST(AND(AD$6&gt;=$F186,AD$6&lt;=$H186)*(AC$6-$F186+1),$J186/2,$M186,TRUE))/(1-2*_xlfn.NORM.DIST(0,$J186/2,$M186,TRUE))*$D186+($K186="Steady Growth")*(AND(AD$6&gt;=$F186,AD$6&lt;=$H186)*((AD$6-$F186+1)/($J186*($J186+1)/2)*$D186))+($K186="custom")*CustCF!X186</f>
        <v>0</v>
      </c>
      <c r="AE186" s="95">
        <f>($K186="Bell Curve")*(_xlfn.NORM.DIST(AND(AE$6&gt;=$F186,AE$6&lt;=$H186)*(AE$6-$F186+1),$J186/2,$M186,TRUE)-_xlfn.NORM.DIST(AND(AE$6&gt;=$F186,AE$6&lt;=$H186)*(AD$6-$F186+1),$J186/2,$M186,TRUE))/(1-2*_xlfn.NORM.DIST(0,$J186/2,$M186,TRUE))*$D186+($K186="Steady Growth")*(AND(AE$6&gt;=$F186,AE$6&lt;=$H186)*((AE$6-$F186+1)/($J186*($J186+1)/2)*$D186))+($K186="custom")*CustCF!Y186</f>
        <v>0</v>
      </c>
      <c r="AF186" s="95">
        <f>($K186="Bell Curve")*(_xlfn.NORM.DIST(AND(AF$6&gt;=$F186,AF$6&lt;=$H186)*(AF$6-$F186+1),$J186/2,$M186,TRUE)-_xlfn.NORM.DIST(AND(AF$6&gt;=$F186,AF$6&lt;=$H186)*(AE$6-$F186+1),$J186/2,$M186,TRUE))/(1-2*_xlfn.NORM.DIST(0,$J186/2,$M186,TRUE))*$D186+($K186="Steady Growth")*(AND(AF$6&gt;=$F186,AF$6&lt;=$H186)*((AF$6-$F186+1)/($J186*($J186+1)/2)*$D186))+($K186="custom")*CustCF!Z186</f>
        <v>0</v>
      </c>
      <c r="AG186" s="95">
        <f>($K186="Bell Curve")*(_xlfn.NORM.DIST(AND(AG$6&gt;=$F186,AG$6&lt;=$H186)*(AG$6-$F186+1),$J186/2,$M186,TRUE)-_xlfn.NORM.DIST(AND(AG$6&gt;=$F186,AG$6&lt;=$H186)*(AF$6-$F186+1),$J186/2,$M186,TRUE))/(1-2*_xlfn.NORM.DIST(0,$J186/2,$M186,TRUE))*$D186+($K186="Steady Growth")*(AND(AG$6&gt;=$F186,AG$6&lt;=$H186)*((AG$6-$F186+1)/($J186*($J186+1)/2)*$D186))+($K186="custom")*CustCF!AA186</f>
        <v>0</v>
      </c>
      <c r="AH186" s="95">
        <f>($K186="Bell Curve")*(_xlfn.NORM.DIST(AND(AH$6&gt;=$F186,AH$6&lt;=$H186)*(AH$6-$F186+1),$J186/2,$M186,TRUE)-_xlfn.NORM.DIST(AND(AH$6&gt;=$F186,AH$6&lt;=$H186)*(AG$6-$F186+1),$J186/2,$M186,TRUE))/(1-2*_xlfn.NORM.DIST(0,$J186/2,$M186,TRUE))*$D186+($K186="Steady Growth")*(AND(AH$6&gt;=$F186,AH$6&lt;=$H186)*((AH$6-$F186+1)/($J186*($J186+1)/2)*$D186))+($K186="custom")*CustCF!AB186</f>
        <v>0</v>
      </c>
      <c r="AI186" s="95">
        <f>($K186="Bell Curve")*(_xlfn.NORM.DIST(AND(AI$6&gt;=$F186,AI$6&lt;=$H186)*(AI$6-$F186+1),$J186/2,$M186,TRUE)-_xlfn.NORM.DIST(AND(AI$6&gt;=$F186,AI$6&lt;=$H186)*(AH$6-$F186+1),$J186/2,$M186,TRUE))/(1-2*_xlfn.NORM.DIST(0,$J186/2,$M186,TRUE))*$D186+($K186="Steady Growth")*(AND(AI$6&gt;=$F186,AI$6&lt;=$H186)*((AI$6-$F186+1)/($J186*($J186+1)/2)*$D186))+($K186="custom")*CustCF!AC186</f>
        <v>0</v>
      </c>
      <c r="AJ186" s="95">
        <f>($K186="Bell Curve")*(_xlfn.NORM.DIST(AND(AJ$6&gt;=$F186,AJ$6&lt;=$H186)*(AJ$6-$F186+1),$J186/2,$M186,TRUE)-_xlfn.NORM.DIST(AND(AJ$6&gt;=$F186,AJ$6&lt;=$H186)*(AI$6-$F186+1),$J186/2,$M186,TRUE))/(1-2*_xlfn.NORM.DIST(0,$J186/2,$M186,TRUE))*$D186+($K186="Steady Growth")*(AND(AJ$6&gt;=$F186,AJ$6&lt;=$H186)*((AJ$6-$F186+1)/($J186*($J186+1)/2)*$D186))+($K186="custom")*CustCF!AD186</f>
        <v>0</v>
      </c>
      <c r="AK186" s="95">
        <f>($K186="Bell Curve")*(_xlfn.NORM.DIST(AND(AK$6&gt;=$F186,AK$6&lt;=$H186)*(AK$6-$F186+1),$J186/2,$M186,TRUE)-_xlfn.NORM.DIST(AND(AK$6&gt;=$F186,AK$6&lt;=$H186)*(AJ$6-$F186+1),$J186/2,$M186,TRUE))/(1-2*_xlfn.NORM.DIST(0,$J186/2,$M186,TRUE))*$D186+($K186="Steady Growth")*(AND(AK$6&gt;=$F186,AK$6&lt;=$H186)*((AK$6-$F186+1)/($J186*($J186+1)/2)*$D186))+($K186="custom")*CustCF!AE186</f>
        <v>0</v>
      </c>
      <c r="AL186" s="95">
        <f>($K186="Bell Curve")*(_xlfn.NORM.DIST(AND(AL$6&gt;=$F186,AL$6&lt;=$H186)*(AL$6-$F186+1),$J186/2,$M186,TRUE)-_xlfn.NORM.DIST(AND(AL$6&gt;=$F186,AL$6&lt;=$H186)*(AK$6-$F186+1),$J186/2,$M186,TRUE))/(1-2*_xlfn.NORM.DIST(0,$J186/2,$M186,TRUE))*$D186+($K186="Steady Growth")*(AND(AL$6&gt;=$F186,AL$6&lt;=$H186)*((AL$6-$F186+1)/($J186*($J186+1)/2)*$D186))+($K186="custom")*CustCF!AF186</f>
        <v>0</v>
      </c>
      <c r="AM186" s="95">
        <f>($K186="Bell Curve")*(_xlfn.NORM.DIST(AND(AM$6&gt;=$F186,AM$6&lt;=$H186)*(AM$6-$F186+1),$J186/2,$M186,TRUE)-_xlfn.NORM.DIST(AND(AM$6&gt;=$F186,AM$6&lt;=$H186)*(AL$6-$F186+1),$J186/2,$M186,TRUE))/(1-2*_xlfn.NORM.DIST(0,$J186/2,$M186,TRUE))*$D186+($K186="Steady Growth")*(AND(AM$6&gt;=$F186,AM$6&lt;=$H186)*((AM$6-$F186+1)/($J186*($J186+1)/2)*$D186))+($K186="custom")*CustCF!AG186</f>
        <v>0</v>
      </c>
      <c r="AN186" s="95">
        <f>($K186="Bell Curve")*(_xlfn.NORM.DIST(AND(AN$6&gt;=$F186,AN$6&lt;=$H186)*(AN$6-$F186+1),$J186/2,$M186,TRUE)-_xlfn.NORM.DIST(AND(AN$6&gt;=$F186,AN$6&lt;=$H186)*(AM$6-$F186+1),$J186/2,$M186,TRUE))/(1-2*_xlfn.NORM.DIST(0,$J186/2,$M186,TRUE))*$D186+($K186="Steady Growth")*(AND(AN$6&gt;=$F186,AN$6&lt;=$H186)*((AN$6-$F186+1)/($J186*($J186+1)/2)*$D186))+($K186="custom")*CustCF!AH186</f>
        <v>0</v>
      </c>
      <c r="AO186" s="95">
        <f>($K186="Bell Curve")*(_xlfn.NORM.DIST(AND(AO$6&gt;=$F186,AO$6&lt;=$H186)*(AO$6-$F186+1),$J186/2,$M186,TRUE)-_xlfn.NORM.DIST(AND(AO$6&gt;=$F186,AO$6&lt;=$H186)*(AN$6-$F186+1),$J186/2,$M186,TRUE))/(1-2*_xlfn.NORM.DIST(0,$J186/2,$M186,TRUE))*$D186+($K186="Steady Growth")*(AND(AO$6&gt;=$F186,AO$6&lt;=$H186)*((AO$6-$F186+1)/($J186*($J186+1)/2)*$D186))+($K186="custom")*CustCF!AI186</f>
        <v>0</v>
      </c>
      <c r="AP186" s="95">
        <f>($K186="Bell Curve")*(_xlfn.NORM.DIST(AND(AP$6&gt;=$F186,AP$6&lt;=$H186)*(AP$6-$F186+1),$J186/2,$M186,TRUE)-_xlfn.NORM.DIST(AND(AP$6&gt;=$F186,AP$6&lt;=$H186)*(AO$6-$F186+1),$J186/2,$M186,TRUE))/(1-2*_xlfn.NORM.DIST(0,$J186/2,$M186,TRUE))*$D186+($K186="Steady Growth")*(AND(AP$6&gt;=$F186,AP$6&lt;=$H186)*((AP$6-$F186+1)/($J186*($J186+1)/2)*$D186))+($K186="custom")*CustCF!AJ186</f>
        <v>0</v>
      </c>
      <c r="AQ186" s="95">
        <f>($K186="Bell Curve")*(_xlfn.NORM.DIST(AND(AQ$6&gt;=$F186,AQ$6&lt;=$H186)*(AQ$6-$F186+1),$J186/2,$M186,TRUE)-_xlfn.NORM.DIST(AND(AQ$6&gt;=$F186,AQ$6&lt;=$H186)*(AP$6-$F186+1),$J186/2,$M186,TRUE))/(1-2*_xlfn.NORM.DIST(0,$J186/2,$M186,TRUE))*$D186+($K186="Steady Growth")*(AND(AQ$6&gt;=$F186,AQ$6&lt;=$H186)*((AQ$6-$F186+1)/($J186*($J186+1)/2)*$D186))+($K186="custom")*CustCF!AK186</f>
        <v>0</v>
      </c>
      <c r="AR186" s="95">
        <f>($K186="Bell Curve")*(_xlfn.NORM.DIST(AND(AR$6&gt;=$F186,AR$6&lt;=$H186)*(AR$6-$F186+1),$J186/2,$M186,TRUE)-_xlfn.NORM.DIST(AND(AR$6&gt;=$F186,AR$6&lt;=$H186)*(AQ$6-$F186+1),$J186/2,$M186,TRUE))/(1-2*_xlfn.NORM.DIST(0,$J186/2,$M186,TRUE))*$D186+($K186="Steady Growth")*(AND(AR$6&gt;=$F186,AR$6&lt;=$H186)*((AR$6-$F186+1)/($J186*($J186+1)/2)*$D186))+($K186="custom")*CustCF!AL186</f>
        <v>0</v>
      </c>
      <c r="AS186" s="95">
        <f>($K186="Bell Curve")*(_xlfn.NORM.DIST(AND(AS$6&gt;=$F186,AS$6&lt;=$H186)*(AS$6-$F186+1),$J186/2,$M186,TRUE)-_xlfn.NORM.DIST(AND(AS$6&gt;=$F186,AS$6&lt;=$H186)*(AR$6-$F186+1),$J186/2,$M186,TRUE))/(1-2*_xlfn.NORM.DIST(0,$J186/2,$M186,TRUE))*$D186+($K186="Steady Growth")*(AND(AS$6&gt;=$F186,AS$6&lt;=$H186)*((AS$6-$F186+1)/($J186*($J186+1)/2)*$D186))+($K186="custom")*CustCF!AM186</f>
        <v>0</v>
      </c>
      <c r="AT186" s="95">
        <f>($K186="Bell Curve")*(_xlfn.NORM.DIST(AND(AT$6&gt;=$F186,AT$6&lt;=$H186)*(AT$6-$F186+1),$J186/2,$M186,TRUE)-_xlfn.NORM.DIST(AND(AT$6&gt;=$F186,AT$6&lt;=$H186)*(AS$6-$F186+1),$J186/2,$M186,TRUE))/(1-2*_xlfn.NORM.DIST(0,$J186/2,$M186,TRUE))*$D186+($K186="Steady Growth")*(AND(AT$6&gt;=$F186,AT$6&lt;=$H186)*((AT$6-$F186+1)/($J186*($J186+1)/2)*$D186))+($K186="custom")*CustCF!AN186</f>
        <v>0</v>
      </c>
      <c r="AU186" s="95">
        <f>($K186="Bell Curve")*(_xlfn.NORM.DIST(AND(AU$6&gt;=$F186,AU$6&lt;=$H186)*(AU$6-$F186+1),$J186/2,$M186,TRUE)-_xlfn.NORM.DIST(AND(AU$6&gt;=$F186,AU$6&lt;=$H186)*(AT$6-$F186+1),$J186/2,$M186,TRUE))/(1-2*_xlfn.NORM.DIST(0,$J186/2,$M186,TRUE))*$D186+($K186="Steady Growth")*(AND(AU$6&gt;=$F186,AU$6&lt;=$H186)*((AU$6-$F186+1)/($J186*($J186+1)/2)*$D186))+($K186="custom")*CustCF!AO186</f>
        <v>0</v>
      </c>
      <c r="AV186" s="95">
        <f>($K186="Bell Curve")*(_xlfn.NORM.DIST(AND(AV$6&gt;=$F186,AV$6&lt;=$H186)*(AV$6-$F186+1),$J186/2,$M186,TRUE)-_xlfn.NORM.DIST(AND(AV$6&gt;=$F186,AV$6&lt;=$H186)*(AU$6-$F186+1),$J186/2,$M186,TRUE))/(1-2*_xlfn.NORM.DIST(0,$J186/2,$M186,TRUE))*$D186+($K186="Steady Growth")*(AND(AV$6&gt;=$F186,AV$6&lt;=$H186)*((AV$6-$F186+1)/($J186*($J186+1)/2)*$D186))+($K186="custom")*CustCF!AP186</f>
        <v>0</v>
      </c>
      <c r="AW186" s="95">
        <f>($K186="Bell Curve")*(_xlfn.NORM.DIST(AND(AW$6&gt;=$F186,AW$6&lt;=$H186)*(AW$6-$F186+1),$J186/2,$M186,TRUE)-_xlfn.NORM.DIST(AND(AW$6&gt;=$F186,AW$6&lt;=$H186)*(AV$6-$F186+1),$J186/2,$M186,TRUE))/(1-2*_xlfn.NORM.DIST(0,$J186/2,$M186,TRUE))*$D186+($K186="Steady Growth")*(AND(AW$6&gt;=$F186,AW$6&lt;=$H186)*((AW$6-$F186+1)/($J186*($J186+1)/2)*$D186))+($K186="custom")*CustCF!AQ186</f>
        <v>0</v>
      </c>
      <c r="AX186" s="95">
        <f>($K186="Bell Curve")*(_xlfn.NORM.DIST(AND(AX$6&gt;=$F186,AX$6&lt;=$H186)*(AX$6-$F186+1),$J186/2,$M186,TRUE)-_xlfn.NORM.DIST(AND(AX$6&gt;=$F186,AX$6&lt;=$H186)*(AW$6-$F186+1),$J186/2,$M186,TRUE))/(1-2*_xlfn.NORM.DIST(0,$J186/2,$M186,TRUE))*$D186+($K186="Steady Growth")*(AND(AX$6&gt;=$F186,AX$6&lt;=$H186)*((AX$6-$F186+1)/($J186*($J186+1)/2)*$D186))+($K186="custom")*CustCF!AR186</f>
        <v>0</v>
      </c>
      <c r="AY186" s="95">
        <f>($K186="Bell Curve")*(_xlfn.NORM.DIST(AND(AY$6&gt;=$F186,AY$6&lt;=$H186)*(AY$6-$F186+1),$J186/2,$M186,TRUE)-_xlfn.NORM.DIST(AND(AY$6&gt;=$F186,AY$6&lt;=$H186)*(AX$6-$F186+1),$J186/2,$M186,TRUE))/(1-2*_xlfn.NORM.DIST(0,$J186/2,$M186,TRUE))*$D186+($K186="Steady Growth")*(AND(AY$6&gt;=$F186,AY$6&lt;=$H186)*((AY$6-$F186+1)/($J186*($J186+1)/2)*$D186))+($K186="custom")*CustCF!AS186</f>
        <v>0</v>
      </c>
      <c r="AZ186" s="95">
        <f>($K186="Bell Curve")*(_xlfn.NORM.DIST(AND(AZ$6&gt;=$F186,AZ$6&lt;=$H186)*(AZ$6-$F186+1),$J186/2,$M186,TRUE)-_xlfn.NORM.DIST(AND(AZ$6&gt;=$F186,AZ$6&lt;=$H186)*(AY$6-$F186+1),$J186/2,$M186,TRUE))/(1-2*_xlfn.NORM.DIST(0,$J186/2,$M186,TRUE))*$D186+($K186="Steady Growth")*(AND(AZ$6&gt;=$F186,AZ$6&lt;=$H186)*((AZ$6-$F186+1)/($J186*($J186+1)/2)*$D186))+($K186="custom")*CustCF!AT186</f>
        <v>0</v>
      </c>
      <c r="BA186" s="95">
        <f>($K186="Bell Curve")*(_xlfn.NORM.DIST(AND(BA$6&gt;=$F186,BA$6&lt;=$H186)*(BA$6-$F186+1),$J186/2,$M186,TRUE)-_xlfn.NORM.DIST(AND(BA$6&gt;=$F186,BA$6&lt;=$H186)*(AZ$6-$F186+1),$J186/2,$M186,TRUE))/(1-2*_xlfn.NORM.DIST(0,$J186/2,$M186,TRUE))*$D186+($K186="Steady Growth")*(AND(BA$6&gt;=$F186,BA$6&lt;=$H186)*((BA$6-$F186+1)/($J186*($J186+1)/2)*$D186))+($K186="custom")*CustCF!AU186</f>
        <v>0</v>
      </c>
      <c r="BB186" s="95">
        <f>($K186="Bell Curve")*(_xlfn.NORM.DIST(AND(BB$6&gt;=$F186,BB$6&lt;=$H186)*(BB$6-$F186+1),$J186/2,$M186,TRUE)-_xlfn.NORM.DIST(AND(BB$6&gt;=$F186,BB$6&lt;=$H186)*(BA$6-$F186+1),$J186/2,$M186,TRUE))/(1-2*_xlfn.NORM.DIST(0,$J186/2,$M186,TRUE))*$D186+($K186="Steady Growth")*(AND(BB$6&gt;=$F186,BB$6&lt;=$H186)*((BB$6-$F186+1)/($J186*($J186+1)/2)*$D186))+($K186="custom")*CustCF!AV186</f>
        <v>0</v>
      </c>
      <c r="BC186" s="95">
        <f>($K186="Bell Curve")*(_xlfn.NORM.DIST(AND(BC$6&gt;=$F186,BC$6&lt;=$H186)*(BC$6-$F186+1),$J186/2,$M186,TRUE)-_xlfn.NORM.DIST(AND(BC$6&gt;=$F186,BC$6&lt;=$H186)*(BB$6-$F186+1),$J186/2,$M186,TRUE))/(1-2*_xlfn.NORM.DIST(0,$J186/2,$M186,TRUE))*$D186+($K186="Steady Growth")*(AND(BC$6&gt;=$F186,BC$6&lt;=$H186)*((BC$6-$F186+1)/($J186*($J186+1)/2)*$D186))+($K186="custom")*CustCF!AW186</f>
        <v>0</v>
      </c>
      <c r="BD186" s="95">
        <f>($K186="Bell Curve")*(_xlfn.NORM.DIST(AND(BD$6&gt;=$F186,BD$6&lt;=$H186)*(BD$6-$F186+1),$J186/2,$M186,TRUE)-_xlfn.NORM.DIST(AND(BD$6&gt;=$F186,BD$6&lt;=$H186)*(BC$6-$F186+1),$J186/2,$M186,TRUE))/(1-2*_xlfn.NORM.DIST(0,$J186/2,$M186,TRUE))*$D186+($K186="Steady Growth")*(AND(BD$6&gt;=$F186,BD$6&lt;=$H186)*((BD$6-$F186+1)/($J186*($J186+1)/2)*$D186))+($K186="custom")*CustCF!AX186</f>
        <v>0</v>
      </c>
      <c r="BE186" s="95">
        <f>($K186="Bell Curve")*(_xlfn.NORM.DIST(AND(BE$6&gt;=$F186,BE$6&lt;=$H186)*(BE$6-$F186+1),$J186/2,$M186,TRUE)-_xlfn.NORM.DIST(AND(BE$6&gt;=$F186,BE$6&lt;=$H186)*(BD$6-$F186+1),$J186/2,$M186,TRUE))/(1-2*_xlfn.NORM.DIST(0,$J186/2,$M186,TRUE))*$D186+($K186="Steady Growth")*(AND(BE$6&gt;=$F186,BE$6&lt;=$H186)*((BE$6-$F186+1)/($J186*($J186+1)/2)*$D186))+($K186="custom")*CustCF!AY186</f>
        <v>0</v>
      </c>
      <c r="BF186" s="95">
        <f>($K186="Bell Curve")*(_xlfn.NORM.DIST(AND(BF$6&gt;=$F186,BF$6&lt;=$H186)*(BF$6-$F186+1),$J186/2,$M186,TRUE)-_xlfn.NORM.DIST(AND(BF$6&gt;=$F186,BF$6&lt;=$H186)*(BE$6-$F186+1),$J186/2,$M186,TRUE))/(1-2*_xlfn.NORM.DIST(0,$J186/2,$M186,TRUE))*$D186+($K186="Steady Growth")*(AND(BF$6&gt;=$F186,BF$6&lt;=$H186)*((BF$6-$F186+1)/($J186*($J186+1)/2)*$D186))+($K186="custom")*CustCF!AZ186</f>
        <v>0</v>
      </c>
      <c r="BG186" s="95">
        <f>($K186="Bell Curve")*(_xlfn.NORM.DIST(AND(BG$6&gt;=$F186,BG$6&lt;=$H186)*(BG$6-$F186+1),$J186/2,$M186,TRUE)-_xlfn.NORM.DIST(AND(BG$6&gt;=$F186,BG$6&lt;=$H186)*(BF$6-$F186+1),$J186/2,$M186,TRUE))/(1-2*_xlfn.NORM.DIST(0,$J186/2,$M186,TRUE))*$D186+($K186="Steady Growth")*(AND(BG$6&gt;=$F186,BG$6&lt;=$H186)*((BG$6-$F186+1)/($J186*($J186+1)/2)*$D186))+($K186="custom")*CustCF!BA186</f>
        <v>0</v>
      </c>
      <c r="BH186" s="95">
        <f>($K186="Bell Curve")*(_xlfn.NORM.DIST(AND(BH$6&gt;=$F186,BH$6&lt;=$H186)*(BH$6-$F186+1),$J186/2,$M186,TRUE)-_xlfn.NORM.DIST(AND(BH$6&gt;=$F186,BH$6&lt;=$H186)*(BG$6-$F186+1),$J186/2,$M186,TRUE))/(1-2*_xlfn.NORM.DIST(0,$J186/2,$M186,TRUE))*$D186+($K186="Steady Growth")*(AND(BH$6&gt;=$F186,BH$6&lt;=$H186)*((BH$6-$F186+1)/($J186*($J186+1)/2)*$D186))+($K186="custom")*CustCF!BB186</f>
        <v>0</v>
      </c>
      <c r="BI186" s="95">
        <f>($K186="Bell Curve")*(_xlfn.NORM.DIST(AND(BI$6&gt;=$F186,BI$6&lt;=$H186)*(BI$6-$F186+1),$J186/2,$M186,TRUE)-_xlfn.NORM.DIST(AND(BI$6&gt;=$F186,BI$6&lt;=$H186)*(BH$6-$F186+1),$J186/2,$M186,TRUE))/(1-2*_xlfn.NORM.DIST(0,$J186/2,$M186,TRUE))*$D186+($K186="Steady Growth")*(AND(BI$6&gt;=$F186,BI$6&lt;=$H186)*((BI$6-$F186+1)/($J186*($J186+1)/2)*$D186))+($K186="custom")*CustCF!BC186</f>
        <v>0</v>
      </c>
      <c r="BJ186" s="95">
        <f>($K186="Bell Curve")*(_xlfn.NORM.DIST(AND(BJ$6&gt;=$F186,BJ$6&lt;=$H186)*(BJ$6-$F186+1),$J186/2,$M186,TRUE)-_xlfn.NORM.DIST(AND(BJ$6&gt;=$F186,BJ$6&lt;=$H186)*(BI$6-$F186+1),$J186/2,$M186,TRUE))/(1-2*_xlfn.NORM.DIST(0,$J186/2,$M186,TRUE))*$D186+($K186="Steady Growth")*(AND(BJ$6&gt;=$F186,BJ$6&lt;=$H186)*((BJ$6-$F186+1)/($J186*($J186+1)/2)*$D186))+($K186="custom")*CustCF!BD186</f>
        <v>0</v>
      </c>
      <c r="BK186" s="95">
        <f>($K186="Bell Curve")*(_xlfn.NORM.DIST(AND(BK$6&gt;=$F186,BK$6&lt;=$H186)*(BK$6-$F186+1),$J186/2,$M186,TRUE)-_xlfn.NORM.DIST(AND(BK$6&gt;=$F186,BK$6&lt;=$H186)*(BJ$6-$F186+1),$J186/2,$M186,TRUE))/(1-2*_xlfn.NORM.DIST(0,$J186/2,$M186,TRUE))*$D186+($K186="Steady Growth")*(AND(BK$6&gt;=$F186,BK$6&lt;=$H186)*((BK$6-$F186+1)/($J186*($J186+1)/2)*$D186))+($K186="custom")*CustCF!BE186</f>
        <v>0</v>
      </c>
      <c r="BL186" s="95">
        <f>($K186="Bell Curve")*(_xlfn.NORM.DIST(AND(BL$6&gt;=$F186,BL$6&lt;=$H186)*(BL$6-$F186+1),$J186/2,$M186,TRUE)-_xlfn.NORM.DIST(AND(BL$6&gt;=$F186,BL$6&lt;=$H186)*(BK$6-$F186+1),$J186/2,$M186,TRUE))/(1-2*_xlfn.NORM.DIST(0,$J186/2,$M186,TRUE))*$D186+($K186="Steady Growth")*(AND(BL$6&gt;=$F186,BL$6&lt;=$H186)*((BL$6-$F186+1)/($J186*($J186+1)/2)*$D186))+($K186="custom")*CustCF!BF186</f>
        <v>0</v>
      </c>
      <c r="BM186" s="95">
        <f>($K186="Bell Curve")*(_xlfn.NORM.DIST(AND(BM$6&gt;=$F186,BM$6&lt;=$H186)*(BM$6-$F186+1),$J186/2,$M186,TRUE)-_xlfn.NORM.DIST(AND(BM$6&gt;=$F186,BM$6&lt;=$H186)*(BL$6-$F186+1),$J186/2,$M186,TRUE))/(1-2*_xlfn.NORM.DIST(0,$J186/2,$M186,TRUE))*$D186+($K186="Steady Growth")*(AND(BM$6&gt;=$F186,BM$6&lt;=$H186)*((BM$6-$F186+1)/($J186*($J186+1)/2)*$D186))+($K186="custom")*CustCF!BG186</f>
        <v>0</v>
      </c>
      <c r="BN186" s="95">
        <f>($K186="Bell Curve")*(_xlfn.NORM.DIST(AND(BN$6&gt;=$F186,BN$6&lt;=$H186)*(BN$6-$F186+1),$J186/2,$M186,TRUE)-_xlfn.NORM.DIST(AND(BN$6&gt;=$F186,BN$6&lt;=$H186)*(BM$6-$F186+1),$J186/2,$M186,TRUE))/(1-2*_xlfn.NORM.DIST(0,$J186/2,$M186,TRUE))*$D186+($K186="Steady Growth")*(AND(BN$6&gt;=$F186,BN$6&lt;=$H186)*((BN$6-$F186+1)/($J186*($J186+1)/2)*$D186))+($K186="custom")*CustCF!BH186</f>
        <v>0</v>
      </c>
      <c r="BO186" s="95">
        <f>($K186="Bell Curve")*(_xlfn.NORM.DIST(AND(BO$6&gt;=$F186,BO$6&lt;=$H186)*(BO$6-$F186+1),$J186/2,$M186,TRUE)-_xlfn.NORM.DIST(AND(BO$6&gt;=$F186,BO$6&lt;=$H186)*(BN$6-$F186+1),$J186/2,$M186,TRUE))/(1-2*_xlfn.NORM.DIST(0,$J186/2,$M186,TRUE))*$D186+($K186="Steady Growth")*(AND(BO$6&gt;=$F186,BO$6&lt;=$H186)*((BO$6-$F186+1)/($J186*($J186+1)/2)*$D186))+($K186="custom")*CustCF!BI186</f>
        <v>0</v>
      </c>
      <c r="BP186" s="95">
        <f>($K186="Bell Curve")*(_xlfn.NORM.DIST(AND(BP$6&gt;=$F186,BP$6&lt;=$H186)*(BP$6-$F186+1),$J186/2,$M186,TRUE)-_xlfn.NORM.DIST(AND(BP$6&gt;=$F186,BP$6&lt;=$H186)*(BO$6-$F186+1),$J186/2,$M186,TRUE))/(1-2*_xlfn.NORM.DIST(0,$J186/2,$M186,TRUE))*$D186+($K186="Steady Growth")*(AND(BP$6&gt;=$F186,BP$6&lt;=$H186)*((BP$6-$F186+1)/($J186*($J186+1)/2)*$D186))+($K186="custom")*CustCF!BJ186</f>
        <v>0</v>
      </c>
      <c r="BQ186" s="95">
        <f>($K186="Bell Curve")*(_xlfn.NORM.DIST(AND(BQ$6&gt;=$F186,BQ$6&lt;=$H186)*(BQ$6-$F186+1),$J186/2,$M186,TRUE)-_xlfn.NORM.DIST(AND(BQ$6&gt;=$F186,BQ$6&lt;=$H186)*(BP$6-$F186+1),$J186/2,$M186,TRUE))/(1-2*_xlfn.NORM.DIST(0,$J186/2,$M186,TRUE))*$D186+($K186="Steady Growth")*(AND(BQ$6&gt;=$F186,BQ$6&lt;=$H186)*((BQ$6-$F186+1)/($J186*($J186+1)/2)*$D186))+($K186="custom")*CustCF!BK186</f>
        <v>0</v>
      </c>
      <c r="BR186" s="95">
        <f>($K186="Bell Curve")*(_xlfn.NORM.DIST(AND(BR$6&gt;=$F186,BR$6&lt;=$H186)*(BR$6-$F186+1),$J186/2,$M186,TRUE)-_xlfn.NORM.DIST(AND(BR$6&gt;=$F186,BR$6&lt;=$H186)*(BQ$6-$F186+1),$J186/2,$M186,TRUE))/(1-2*_xlfn.NORM.DIST(0,$J186/2,$M186,TRUE))*$D186+($K186="Steady Growth")*(AND(BR$6&gt;=$F186,BR$6&lt;=$H186)*((BR$6-$F186+1)/($J186*($J186+1)/2)*$D186))+($K186="custom")*CustCF!BL186</f>
        <v>0</v>
      </c>
      <c r="BS186" s="95">
        <f>($K186="Bell Curve")*(_xlfn.NORM.DIST(AND(BS$6&gt;=$F186,BS$6&lt;=$H186)*(BS$6-$F186+1),$J186/2,$M186,TRUE)-_xlfn.NORM.DIST(AND(BS$6&gt;=$F186,BS$6&lt;=$H186)*(BR$6-$F186+1),$J186/2,$M186,TRUE))/(1-2*_xlfn.NORM.DIST(0,$J186/2,$M186,TRUE))*$D186+($K186="Steady Growth")*(AND(BS$6&gt;=$F186,BS$6&lt;=$H186)*((BS$6-$F186+1)/($J186*($J186+1)/2)*$D186))+($K186="custom")*CustCF!BM186</f>
        <v>0</v>
      </c>
      <c r="BT186" s="95">
        <f>($K186="Bell Curve")*(_xlfn.NORM.DIST(AND(BT$6&gt;=$F186,BT$6&lt;=$H186)*(BT$6-$F186+1),$J186/2,$M186,TRUE)-_xlfn.NORM.DIST(AND(BT$6&gt;=$F186,BT$6&lt;=$H186)*(BS$6-$F186+1),$J186/2,$M186,TRUE))/(1-2*_xlfn.NORM.DIST(0,$J186/2,$M186,TRUE))*$D186+($K186="Steady Growth")*(AND(BT$6&gt;=$F186,BT$6&lt;=$H186)*((BT$6-$F186+1)/($J186*($J186+1)/2)*$D186))+($K186="custom")*CustCF!BN186</f>
        <v>0</v>
      </c>
      <c r="BU186" s="95">
        <f>($K186="Bell Curve")*(_xlfn.NORM.DIST(AND(BU$6&gt;=$F186,BU$6&lt;=$H186)*(BU$6-$F186+1),$J186/2,$M186,TRUE)-_xlfn.NORM.DIST(AND(BU$6&gt;=$F186,BU$6&lt;=$H186)*(BT$6-$F186+1),$J186/2,$M186,TRUE))/(1-2*_xlfn.NORM.DIST(0,$J186/2,$M186,TRUE))*$D186+($K186="Steady Growth")*(AND(BU$6&gt;=$F186,BU$6&lt;=$H186)*((BU$6-$F186+1)/($J186*($J186+1)/2)*$D186))+($K186="custom")*CustCF!BO186</f>
        <v>0</v>
      </c>
      <c r="BV186" s="95">
        <f>($K186="Bell Curve")*(_xlfn.NORM.DIST(AND(BV$6&gt;=$F186,BV$6&lt;=$H186)*(BV$6-$F186+1),$J186/2,$M186,TRUE)-_xlfn.NORM.DIST(AND(BV$6&gt;=$F186,BV$6&lt;=$H186)*(BU$6-$F186+1),$J186/2,$M186,TRUE))/(1-2*_xlfn.NORM.DIST(0,$J186/2,$M186,TRUE))*$D186+($K186="Steady Growth")*(AND(BV$6&gt;=$F186,BV$6&lt;=$H186)*((BV$6-$F186+1)/($J186*($J186+1)/2)*$D186))+($K186="custom")*CustCF!BP186</f>
        <v>0</v>
      </c>
      <c r="BW186" s="95">
        <f>($K186="Bell Curve")*(_xlfn.NORM.DIST(AND(BW$6&gt;=$F186,BW$6&lt;=$H186)*(BW$6-$F186+1),$J186/2,$M186,TRUE)-_xlfn.NORM.DIST(AND(BW$6&gt;=$F186,BW$6&lt;=$H186)*(BV$6-$F186+1),$J186/2,$M186,TRUE))/(1-2*_xlfn.NORM.DIST(0,$J186/2,$M186,TRUE))*$D186+($K186="Steady Growth")*(AND(BW$6&gt;=$F186,BW$6&lt;=$H186)*((BW$6-$F186+1)/($J186*($J186+1)/2)*$D186))+($K186="custom")*CustCF!BQ186</f>
        <v>0</v>
      </c>
      <c r="BX186" s="95">
        <f>($K186="Bell Curve")*(_xlfn.NORM.DIST(AND(BX$6&gt;=$F186,BX$6&lt;=$H186)*(BX$6-$F186+1),$J186/2,$M186,TRUE)-_xlfn.NORM.DIST(AND(BX$6&gt;=$F186,BX$6&lt;=$H186)*(BW$6-$F186+1),$J186/2,$M186,TRUE))/(1-2*_xlfn.NORM.DIST(0,$J186/2,$M186,TRUE))*$D186+($K186="Steady Growth")*(AND(BX$6&gt;=$F186,BX$6&lt;=$H186)*((BX$6-$F186+1)/($J186*($J186+1)/2)*$D186))+($K186="custom")*CustCF!BR186</f>
        <v>0</v>
      </c>
      <c r="BY186" s="95">
        <f>($K186="Bell Curve")*(_xlfn.NORM.DIST(AND(BY$6&gt;=$F186,BY$6&lt;=$H186)*(BY$6-$F186+1),$J186/2,$M186,TRUE)-_xlfn.NORM.DIST(AND(BY$6&gt;=$F186,BY$6&lt;=$H186)*(BX$6-$F186+1),$J186/2,$M186,TRUE))/(1-2*_xlfn.NORM.DIST(0,$J186/2,$M186,TRUE))*$D186+($K186="Steady Growth")*(AND(BY$6&gt;=$F186,BY$6&lt;=$H186)*((BY$6-$F186+1)/($J186*($J186+1)/2)*$D186))+($K186="custom")*CustCF!BS186</f>
        <v>0</v>
      </c>
      <c r="BZ186" s="95">
        <f>($K186="Bell Curve")*(_xlfn.NORM.DIST(AND(BZ$6&gt;=$F186,BZ$6&lt;=$H186)*(BZ$6-$F186+1),$J186/2,$M186,TRUE)-_xlfn.NORM.DIST(AND(BZ$6&gt;=$F186,BZ$6&lt;=$H186)*(BY$6-$F186+1),$J186/2,$M186,TRUE))/(1-2*_xlfn.NORM.DIST(0,$J186/2,$M186,TRUE))*$D186+($K186="Steady Growth")*(AND(BZ$6&gt;=$F186,BZ$6&lt;=$H186)*((BZ$6-$F186+1)/($J186*($J186+1)/2)*$D186))+($K186="custom")*CustCF!BT186</f>
        <v>0</v>
      </c>
      <c r="CA186" s="95">
        <f>($K186="Bell Curve")*(_xlfn.NORM.DIST(AND(CA$6&gt;=$F186,CA$6&lt;=$H186)*(CA$6-$F186+1),$J186/2,$M186,TRUE)-_xlfn.NORM.DIST(AND(CA$6&gt;=$F186,CA$6&lt;=$H186)*(BZ$6-$F186+1),$J186/2,$M186,TRUE))/(1-2*_xlfn.NORM.DIST(0,$J186/2,$M186,TRUE))*$D186+($K186="Steady Growth")*(AND(CA$6&gt;=$F186,CA$6&lt;=$H186)*((CA$6-$F186+1)/($J186*($J186+1)/2)*$D186))+($K186="custom")*CustCF!BU186</f>
        <v>0</v>
      </c>
      <c r="CB186" s="95">
        <f>($K186="Bell Curve")*(_xlfn.NORM.DIST(AND(CB$6&gt;=$F186,CB$6&lt;=$H186)*(CB$6-$F186+1),$J186/2,$M186,TRUE)-_xlfn.NORM.DIST(AND(CB$6&gt;=$F186,CB$6&lt;=$H186)*(CA$6-$F186+1),$J186/2,$M186,TRUE))/(1-2*_xlfn.NORM.DIST(0,$J186/2,$M186,TRUE))*$D186+($K186="Steady Growth")*(AND(CB$6&gt;=$F186,CB$6&lt;=$H186)*((CB$6-$F186+1)/($J186*($J186+1)/2)*$D186))+($K186="custom")*CustCF!BV186</f>
        <v>0</v>
      </c>
      <c r="CC186" s="95">
        <f>($K186="Bell Curve")*(_xlfn.NORM.DIST(AND(CC$6&gt;=$F186,CC$6&lt;=$H186)*(CC$6-$F186+1),$J186/2,$M186,TRUE)-_xlfn.NORM.DIST(AND(CC$6&gt;=$F186,CC$6&lt;=$H186)*(CB$6-$F186+1),$J186/2,$M186,TRUE))/(1-2*_xlfn.NORM.DIST(0,$J186/2,$M186,TRUE))*$D186+($K186="Steady Growth")*(AND(CC$6&gt;=$F186,CC$6&lt;=$H186)*((CC$6-$F186+1)/($J186*($J186+1)/2)*$D186))+($K186="custom")*CustCF!BW186</f>
        <v>0</v>
      </c>
      <c r="CD186" s="95">
        <f>($K186="Bell Curve")*(_xlfn.NORM.DIST(AND(CD$6&gt;=$F186,CD$6&lt;=$H186)*(CD$6-$F186+1),$J186/2,$M186,TRUE)-_xlfn.NORM.DIST(AND(CD$6&gt;=$F186,CD$6&lt;=$H186)*(CC$6-$F186+1),$J186/2,$M186,TRUE))/(1-2*_xlfn.NORM.DIST(0,$J186/2,$M186,TRUE))*$D186+($K186="Steady Growth")*(AND(CD$6&gt;=$F186,CD$6&lt;=$H186)*((CD$6-$F186+1)/($J186*($J186+1)/2)*$D186))+($K186="custom")*CustCF!BX186</f>
        <v>0</v>
      </c>
      <c r="CE186" s="95">
        <f>($K186="Bell Curve")*(_xlfn.NORM.DIST(AND(CE$6&gt;=$F186,CE$6&lt;=$H186)*(CE$6-$F186+1),$J186/2,$M186,TRUE)-_xlfn.NORM.DIST(AND(CE$6&gt;=$F186,CE$6&lt;=$H186)*(CD$6-$F186+1),$J186/2,$M186,TRUE))/(1-2*_xlfn.NORM.DIST(0,$J186/2,$M186,TRUE))*$D186+($K186="Steady Growth")*(AND(CE$6&gt;=$F186,CE$6&lt;=$H186)*((CE$6-$F186+1)/($J186*($J186+1)/2)*$D186))+($K186="custom")*CustCF!BY186</f>
        <v>0</v>
      </c>
      <c r="CF186" s="95">
        <f>($K186="Bell Curve")*(_xlfn.NORM.DIST(AND(CF$6&gt;=$F186,CF$6&lt;=$H186)*(CF$6-$F186+1),$J186/2,$M186,TRUE)-_xlfn.NORM.DIST(AND(CF$6&gt;=$F186,CF$6&lt;=$H186)*(CE$6-$F186+1),$J186/2,$M186,TRUE))/(1-2*_xlfn.NORM.DIST(0,$J186/2,$M186,TRUE))*$D186+($K186="Steady Growth")*(AND(CF$6&gt;=$F186,CF$6&lt;=$H186)*((CF$6-$F186+1)/($J186*($J186+1)/2)*$D186))+($K186="custom")*CustCF!BZ186</f>
        <v>0</v>
      </c>
      <c r="CG186" s="95">
        <f>($K186="Bell Curve")*(_xlfn.NORM.DIST(AND(CG$6&gt;=$F186,CG$6&lt;=$H186)*(CG$6-$F186+1),$J186/2,$M186,TRUE)-_xlfn.NORM.DIST(AND(CG$6&gt;=$F186,CG$6&lt;=$H186)*(CF$6-$F186+1),$J186/2,$M186,TRUE))/(1-2*_xlfn.NORM.DIST(0,$J186/2,$M186,TRUE))*$D186+($K186="Steady Growth")*(AND(CG$6&gt;=$F186,CG$6&lt;=$H186)*((CG$6-$F186+1)/($J186*($J186+1)/2)*$D186))+($K186="custom")*CustCF!CA186</f>
        <v>0</v>
      </c>
      <c r="CH186" s="95">
        <f>($K186="Bell Curve")*(_xlfn.NORM.DIST(AND(CH$6&gt;=$F186,CH$6&lt;=$H186)*(CH$6-$F186+1),$J186/2,$M186,TRUE)-_xlfn.NORM.DIST(AND(CH$6&gt;=$F186,CH$6&lt;=$H186)*(CG$6-$F186+1),$J186/2,$M186,TRUE))/(1-2*_xlfn.NORM.DIST(0,$J186/2,$M186,TRUE))*$D186+($K186="Steady Growth")*(AND(CH$6&gt;=$F186,CH$6&lt;=$H186)*((CH$6-$F186+1)/($J186*($J186+1)/2)*$D186))+($K186="custom")*CustCF!CB186</f>
        <v>0</v>
      </c>
      <c r="CI186" s="95">
        <f>($K186="Bell Curve")*(_xlfn.NORM.DIST(AND(CI$6&gt;=$F186,CI$6&lt;=$H186)*(CI$6-$F186+1),$J186/2,$M186,TRUE)-_xlfn.NORM.DIST(AND(CI$6&gt;=$F186,CI$6&lt;=$H186)*(CH$6-$F186+1),$J186/2,$M186,TRUE))/(1-2*_xlfn.NORM.DIST(0,$J186/2,$M186,TRUE))*$D186+($K186="Steady Growth")*(AND(CI$6&gt;=$F186,CI$6&lt;=$H186)*((CI$6-$F186+1)/($J186*($J186+1)/2)*$D186))+($K186="custom")*CustCF!CC186</f>
        <v>0</v>
      </c>
      <c r="CJ186" s="95">
        <f>($K186="Bell Curve")*(_xlfn.NORM.DIST(AND(CJ$6&gt;=$F186,CJ$6&lt;=$H186)*(CJ$6-$F186+1),$J186/2,$M186,TRUE)-_xlfn.NORM.DIST(AND(CJ$6&gt;=$F186,CJ$6&lt;=$H186)*(CI$6-$F186+1),$J186/2,$M186,TRUE))/(1-2*_xlfn.NORM.DIST(0,$J186/2,$M186,TRUE))*$D186+($K186="Steady Growth")*(AND(CJ$6&gt;=$F186,CJ$6&lt;=$H186)*((CJ$6-$F186+1)/($J186*($J186+1)/2)*$D186))+($K186="custom")*CustCF!CD186</f>
        <v>0</v>
      </c>
      <c r="CK186" s="95">
        <f>($K186="Bell Curve")*(_xlfn.NORM.DIST(AND(CK$6&gt;=$F186,CK$6&lt;=$H186)*(CK$6-$F186+1),$J186/2,$M186,TRUE)-_xlfn.NORM.DIST(AND(CK$6&gt;=$F186,CK$6&lt;=$H186)*(CJ$6-$F186+1),$J186/2,$M186,TRUE))/(1-2*_xlfn.NORM.DIST(0,$J186/2,$M186,TRUE))*$D186+($K186="Steady Growth")*(AND(CK$6&gt;=$F186,CK$6&lt;=$H186)*((CK$6-$F186+1)/($J186*($J186+1)/2)*$D186))+($K186="custom")*CustCF!CE186</f>
        <v>0</v>
      </c>
      <c r="CL186" s="95">
        <f>($K186="Bell Curve")*(_xlfn.NORM.DIST(AND(CL$6&gt;=$F186,CL$6&lt;=$H186)*(CL$6-$F186+1),$J186/2,$M186,TRUE)-_xlfn.NORM.DIST(AND(CL$6&gt;=$F186,CL$6&lt;=$H186)*(CK$6-$F186+1),$J186/2,$M186,TRUE))/(1-2*_xlfn.NORM.DIST(0,$J186/2,$M186,TRUE))*$D186+($K186="Steady Growth")*(AND(CL$6&gt;=$F186,CL$6&lt;=$H186)*((CL$6-$F186+1)/($J186*($J186+1)/2)*$D186))+($K186="custom")*CustCF!CF186</f>
        <v>0</v>
      </c>
      <c r="CM186" s="95">
        <f>($K186="Bell Curve")*(_xlfn.NORM.DIST(AND(CM$6&gt;=$F186,CM$6&lt;=$H186)*(CM$6-$F186+1),$J186/2,$M186,TRUE)-_xlfn.NORM.DIST(AND(CM$6&gt;=$F186,CM$6&lt;=$H186)*(CL$6-$F186+1),$J186/2,$M186,TRUE))/(1-2*_xlfn.NORM.DIST(0,$J186/2,$M186,TRUE))*$D186+($K186="Steady Growth")*(AND(CM$6&gt;=$F186,CM$6&lt;=$H186)*((CM$6-$F186+1)/($J186*($J186+1)/2)*$D186))+($K186="custom")*CustCF!CG186</f>
        <v>0</v>
      </c>
      <c r="CN186" s="95">
        <f>($K186="Bell Curve")*(_xlfn.NORM.DIST(AND(CN$6&gt;=$F186,CN$6&lt;=$H186)*(CN$6-$F186+1),$J186/2,$M186,TRUE)-_xlfn.NORM.DIST(AND(CN$6&gt;=$F186,CN$6&lt;=$H186)*(CM$6-$F186+1),$J186/2,$M186,TRUE))/(1-2*_xlfn.NORM.DIST(0,$J186/2,$M186,TRUE))*$D186+($K186="Steady Growth")*(AND(CN$6&gt;=$F186,CN$6&lt;=$H186)*((CN$6-$F186+1)/($J186*($J186+1)/2)*$D186))+($K186="custom")*CustCF!CH186</f>
        <v>0</v>
      </c>
      <c r="CO186" s="95">
        <f>($K186="Bell Curve")*(_xlfn.NORM.DIST(AND(CO$6&gt;=$F186,CO$6&lt;=$H186)*(CO$6-$F186+1),$J186/2,$M186,TRUE)-_xlfn.NORM.DIST(AND(CO$6&gt;=$F186,CO$6&lt;=$H186)*(CN$6-$F186+1),$J186/2,$M186,TRUE))/(1-2*_xlfn.NORM.DIST(0,$J186/2,$M186,TRUE))*$D186+($K186="Steady Growth")*(AND(CO$6&gt;=$F186,CO$6&lt;=$H186)*((CO$6-$F186+1)/($J186*($J186+1)/2)*$D186))+($K186="custom")*CustCF!CI186</f>
        <v>0</v>
      </c>
      <c r="CP186" s="95">
        <f>($K186="Bell Curve")*(_xlfn.NORM.DIST(AND(CP$6&gt;=$F186,CP$6&lt;=$H186)*(CP$6-$F186+1),$J186/2,$M186,TRUE)-_xlfn.NORM.DIST(AND(CP$6&gt;=$F186,CP$6&lt;=$H186)*(CO$6-$F186+1),$J186/2,$M186,TRUE))/(1-2*_xlfn.NORM.DIST(0,$J186/2,$M186,TRUE))*$D186+($K186="Steady Growth")*(AND(CP$6&gt;=$F186,CP$6&lt;=$H186)*((CP$6-$F186+1)/($J186*($J186+1)/2)*$D186))+($K186="custom")*CustCF!CJ186</f>
        <v>0</v>
      </c>
      <c r="CQ186" s="95">
        <f>($K186="Bell Curve")*(_xlfn.NORM.DIST(AND(CQ$6&gt;=$F186,CQ$6&lt;=$H186)*(CQ$6-$F186+1),$J186/2,$M186,TRUE)-_xlfn.NORM.DIST(AND(CQ$6&gt;=$F186,CQ$6&lt;=$H186)*(CP$6-$F186+1),$J186/2,$M186,TRUE))/(1-2*_xlfn.NORM.DIST(0,$J186/2,$M186,TRUE))*$D186+($K186="Steady Growth")*(AND(CQ$6&gt;=$F186,CQ$6&lt;=$H186)*((CQ$6-$F186+1)/($J186*($J186+1)/2)*$D186))+($K186="custom")*CustCF!CK186</f>
        <v>0</v>
      </c>
      <c r="CR186" s="95">
        <f>($K186="Bell Curve")*(_xlfn.NORM.DIST(AND(CR$6&gt;=$F186,CR$6&lt;=$H186)*(CR$6-$F186+1),$J186/2,$M186,TRUE)-_xlfn.NORM.DIST(AND(CR$6&gt;=$F186,CR$6&lt;=$H186)*(CQ$6-$F186+1),$J186/2,$M186,TRUE))/(1-2*_xlfn.NORM.DIST(0,$J186/2,$M186,TRUE))*$D186+($K186="Steady Growth")*(AND(CR$6&gt;=$F186,CR$6&lt;=$H186)*((CR$6-$F186+1)/($J186*($J186+1)/2)*$D186))+($K186="custom")*CustCF!CL186</f>
        <v>0</v>
      </c>
      <c r="CS186" s="95">
        <f>($K186="Bell Curve")*(_xlfn.NORM.DIST(AND(CS$6&gt;=$F186,CS$6&lt;=$H186)*(CS$6-$F186+1),$J186/2,$M186,TRUE)-_xlfn.NORM.DIST(AND(CS$6&gt;=$F186,CS$6&lt;=$H186)*(CR$6-$F186+1),$J186/2,$M186,TRUE))/(1-2*_xlfn.NORM.DIST(0,$J186/2,$M186,TRUE))*$D186+($K186="Steady Growth")*(AND(CS$6&gt;=$F186,CS$6&lt;=$H186)*((CS$6-$F186+1)/($J186*($J186+1)/2)*$D186))+($K186="custom")*CustCF!CM186</f>
        <v>0</v>
      </c>
      <c r="CT186" s="95">
        <f>($K186="Bell Curve")*(_xlfn.NORM.DIST(AND(CT$6&gt;=$F186,CT$6&lt;=$H186)*(CT$6-$F186+1),$J186/2,$M186,TRUE)-_xlfn.NORM.DIST(AND(CT$6&gt;=$F186,CT$6&lt;=$H186)*(CS$6-$F186+1),$J186/2,$M186,TRUE))/(1-2*_xlfn.NORM.DIST(0,$J186/2,$M186,TRUE))*$D186+($K186="Steady Growth")*(AND(CT$6&gt;=$F186,CT$6&lt;=$H186)*((CT$6-$F186+1)/($J186*($J186+1)/2)*$D186))+($K186="custom")*CustCF!CN186</f>
        <v>0</v>
      </c>
      <c r="CU186" s="95">
        <f>($K186="Bell Curve")*(_xlfn.NORM.DIST(AND(CU$6&gt;=$F186,CU$6&lt;=$H186)*(CU$6-$F186+1),$J186/2,$M186,TRUE)-_xlfn.NORM.DIST(AND(CU$6&gt;=$F186,CU$6&lt;=$H186)*(CT$6-$F186+1),$J186/2,$M186,TRUE))/(1-2*_xlfn.NORM.DIST(0,$J186/2,$M186,TRUE))*$D186+($K186="Steady Growth")*(AND(CU$6&gt;=$F186,CU$6&lt;=$H186)*((CU$6-$F186+1)/($J186*($J186+1)/2)*$D186))+($K186="custom")*CustCF!CO186</f>
        <v>0</v>
      </c>
      <c r="CV186" s="95">
        <f>($K186="Bell Curve")*(_xlfn.NORM.DIST(AND(CV$6&gt;=$F186,CV$6&lt;=$H186)*(CV$6-$F186+1),$J186/2,$M186,TRUE)-_xlfn.NORM.DIST(AND(CV$6&gt;=$F186,CV$6&lt;=$H186)*(CU$6-$F186+1),$J186/2,$M186,TRUE))/(1-2*_xlfn.NORM.DIST(0,$J186/2,$M186,TRUE))*$D186+($K186="Steady Growth")*(AND(CV$6&gt;=$F186,CV$6&lt;=$H186)*((CV$6-$F186+1)/($J186*($J186+1)/2)*$D186))+($K186="custom")*CustCF!CP186</f>
        <v>0</v>
      </c>
      <c r="CW186" s="95">
        <f>($K186="Bell Curve")*(_xlfn.NORM.DIST(AND(CW$6&gt;=$F186,CW$6&lt;=$H186)*(CW$6-$F186+1),$J186/2,$M186,TRUE)-_xlfn.NORM.DIST(AND(CW$6&gt;=$F186,CW$6&lt;=$H186)*(CV$6-$F186+1),$J186/2,$M186,TRUE))/(1-2*_xlfn.NORM.DIST(0,$J186/2,$M186,TRUE))*$D186+($K186="Steady Growth")*(AND(CW$6&gt;=$F186,CW$6&lt;=$H186)*((CW$6-$F186+1)/($J186*($J186+1)/2)*$D186))+($K186="custom")*CustCF!CQ186</f>
        <v>0</v>
      </c>
      <c r="CX186" s="95">
        <f>($K186="Bell Curve")*(_xlfn.NORM.DIST(AND(CX$6&gt;=$F186,CX$6&lt;=$H186)*(CX$6-$F186+1),$J186/2,$M186,TRUE)-_xlfn.NORM.DIST(AND(CX$6&gt;=$F186,CX$6&lt;=$H186)*(CW$6-$F186+1),$J186/2,$M186,TRUE))/(1-2*_xlfn.NORM.DIST(0,$J186/2,$M186,TRUE))*$D186+($K186="Steady Growth")*(AND(CX$6&gt;=$F186,CX$6&lt;=$H186)*((CX$6-$F186+1)/($J186*($J186+1)/2)*$D186))+($K186="custom")*CustCF!CR186</f>
        <v>0</v>
      </c>
      <c r="CY186" s="95">
        <f>($K186="Bell Curve")*(_xlfn.NORM.DIST(AND(CY$6&gt;=$F186,CY$6&lt;=$H186)*(CY$6-$F186+1),$J186/2,$M186,TRUE)-_xlfn.NORM.DIST(AND(CY$6&gt;=$F186,CY$6&lt;=$H186)*(CX$6-$F186+1),$J186/2,$M186,TRUE))/(1-2*_xlfn.NORM.DIST(0,$J186/2,$M186,TRUE))*$D186+($K186="Steady Growth")*(AND(CY$6&gt;=$F186,CY$6&lt;=$H186)*((CY$6-$F186+1)/($J186*($J186+1)/2)*$D186))+($K186="custom")*CustCF!CS186</f>
        <v>0</v>
      </c>
      <c r="CZ186" s="95">
        <f>($K186="Bell Curve")*(_xlfn.NORM.DIST(AND(CZ$6&gt;=$F186,CZ$6&lt;=$H186)*(CZ$6-$F186+1),$J186/2,$M186,TRUE)-_xlfn.NORM.DIST(AND(CZ$6&gt;=$F186,CZ$6&lt;=$H186)*(CY$6-$F186+1),$J186/2,$M186,TRUE))/(1-2*_xlfn.NORM.DIST(0,$J186/2,$M186,TRUE))*$D186+($K186="Steady Growth")*(AND(CZ$6&gt;=$F186,CZ$6&lt;=$H186)*((CZ$6-$F186+1)/($J186*($J186+1)/2)*$D186))+($K186="custom")*CustCF!CT186</f>
        <v>0</v>
      </c>
      <c r="DA186" s="95">
        <f>($K186="Bell Curve")*(_xlfn.NORM.DIST(AND(DA$6&gt;=$F186,DA$6&lt;=$H186)*(DA$6-$F186+1),$J186/2,$M186,TRUE)-_xlfn.NORM.DIST(AND(DA$6&gt;=$F186,DA$6&lt;=$H186)*(CZ$6-$F186+1),$J186/2,$M186,TRUE))/(1-2*_xlfn.NORM.DIST(0,$J186/2,$M186,TRUE))*$D186+($K186="Steady Growth")*(AND(DA$6&gt;=$F186,DA$6&lt;=$H186)*((DA$6-$F186+1)/($J186*($J186+1)/2)*$D186))+($K186="custom")*CustCF!CU186</f>
        <v>0</v>
      </c>
      <c r="DB186" s="95">
        <f>($K186="Bell Curve")*(_xlfn.NORM.DIST(AND(DB$6&gt;=$F186,DB$6&lt;=$H186)*(DB$6-$F186+1),$J186/2,$M186,TRUE)-_xlfn.NORM.DIST(AND(DB$6&gt;=$F186,DB$6&lt;=$H186)*(DA$6-$F186+1),$J186/2,$M186,TRUE))/(1-2*_xlfn.NORM.DIST(0,$J186/2,$M186,TRUE))*$D186+($K186="Steady Growth")*(AND(DB$6&gt;=$F186,DB$6&lt;=$H186)*((DB$6-$F186+1)/($J186*($J186+1)/2)*$D186))+($K186="custom")*CustCF!CV186</f>
        <v>0</v>
      </c>
      <c r="DC186" s="95">
        <f>($K186="Bell Curve")*(_xlfn.NORM.DIST(AND(DC$6&gt;=$F186,DC$6&lt;=$H186)*(DC$6-$F186+1),$J186/2,$M186,TRUE)-_xlfn.NORM.DIST(AND(DC$6&gt;=$F186,DC$6&lt;=$H186)*(DB$6-$F186+1),$J186/2,$M186,TRUE))/(1-2*_xlfn.NORM.DIST(0,$J186/2,$M186,TRUE))*$D186+($K186="Steady Growth")*(AND(DC$6&gt;=$F186,DC$6&lt;=$H186)*((DC$6-$F186+1)/($J186*($J186+1)/2)*$D186))+($K186="custom")*CustCF!CW186</f>
        <v>0</v>
      </c>
      <c r="DD186" s="95">
        <f>($K186="Bell Curve")*(_xlfn.NORM.DIST(AND(DD$6&gt;=$F186,DD$6&lt;=$H186)*(DD$6-$F186+1),$J186/2,$M186,TRUE)-_xlfn.NORM.DIST(AND(DD$6&gt;=$F186,DD$6&lt;=$H186)*(DC$6-$F186+1),$J186/2,$M186,TRUE))/(1-2*_xlfn.NORM.DIST(0,$J186/2,$M186,TRUE))*$D186+($K186="Steady Growth")*(AND(DD$6&gt;=$F186,DD$6&lt;=$H186)*((DD$6-$F186+1)/($J186*($J186+1)/2)*$D186))+($K186="custom")*CustCF!CX186</f>
        <v>0</v>
      </c>
      <c r="DE186" s="95">
        <f>($K186="Bell Curve")*(_xlfn.NORM.DIST(AND(DE$6&gt;=$F186,DE$6&lt;=$H186)*(DE$6-$F186+1),$J186/2,$M186,TRUE)-_xlfn.NORM.DIST(AND(DE$6&gt;=$F186,DE$6&lt;=$H186)*(DD$6-$F186+1),$J186/2,$M186,TRUE))/(1-2*_xlfn.NORM.DIST(0,$J186/2,$M186,TRUE))*$D186+($K186="Steady Growth")*(AND(DE$6&gt;=$F186,DE$6&lt;=$H186)*((DE$6-$F186+1)/($J186*($J186+1)/2)*$D186))+($K186="custom")*CustCF!CY186</f>
        <v>0</v>
      </c>
      <c r="DF186" s="95">
        <f>($K186="Bell Curve")*(_xlfn.NORM.DIST(AND(DF$6&gt;=$F186,DF$6&lt;=$H186)*(DF$6-$F186+1),$J186/2,$M186,TRUE)-_xlfn.NORM.DIST(AND(DF$6&gt;=$F186,DF$6&lt;=$H186)*(DE$6-$F186+1),$J186/2,$M186,TRUE))/(1-2*_xlfn.NORM.DIST(0,$J186/2,$M186,TRUE))*$D186+($K186="Steady Growth")*(AND(DF$6&gt;=$F186,DF$6&lt;=$H186)*((DF$6-$F186+1)/($J186*($J186+1)/2)*$D186))+($K186="custom")*CustCF!CZ186</f>
        <v>0</v>
      </c>
      <c r="DG186" s="95">
        <f>($K186="Bell Curve")*(_xlfn.NORM.DIST(AND(DG$6&gt;=$F186,DG$6&lt;=$H186)*(DG$6-$F186+1),$J186/2,$M186,TRUE)-_xlfn.NORM.DIST(AND(DG$6&gt;=$F186,DG$6&lt;=$H186)*(DF$6-$F186+1),$J186/2,$M186,TRUE))/(1-2*_xlfn.NORM.DIST(0,$J186/2,$M186,TRUE))*$D186+($K186="Steady Growth")*(AND(DG$6&gt;=$F186,DG$6&lt;=$H186)*((DG$6-$F186+1)/($J186*($J186+1)/2)*$D186))+($K186="custom")*CustCF!DA186</f>
        <v>0</v>
      </c>
      <c r="DH186" s="95">
        <f>($K186="Bell Curve")*(_xlfn.NORM.DIST(AND(DH$6&gt;=$F186,DH$6&lt;=$H186)*(DH$6-$F186+1),$J186/2,$M186,TRUE)-_xlfn.NORM.DIST(AND(DH$6&gt;=$F186,DH$6&lt;=$H186)*(DG$6-$F186+1),$J186/2,$M186,TRUE))/(1-2*_xlfn.NORM.DIST(0,$J186/2,$M186,TRUE))*$D186+($K186="Steady Growth")*(AND(DH$6&gt;=$F186,DH$6&lt;=$H186)*((DH$6-$F186+1)/($J186*($J186+1)/2)*$D186))+($K186="custom")*CustCF!DB186</f>
        <v>0</v>
      </c>
      <c r="DI186" s="95">
        <f>($K186="Bell Curve")*(_xlfn.NORM.DIST(AND(DI$6&gt;=$F186,DI$6&lt;=$H186)*(DI$6-$F186+1),$J186/2,$M186,TRUE)-_xlfn.NORM.DIST(AND(DI$6&gt;=$F186,DI$6&lt;=$H186)*(DH$6-$F186+1),$J186/2,$M186,TRUE))/(1-2*_xlfn.NORM.DIST(0,$J186/2,$M186,TRUE))*$D186+($K186="Steady Growth")*(AND(DI$6&gt;=$F186,DI$6&lt;=$H186)*((DI$6-$F186+1)/($J186*($J186+1)/2)*$D186))+($K186="custom")*CustCF!DC186</f>
        <v>0</v>
      </c>
      <c r="DJ186" s="95">
        <f>($K186="Bell Curve")*(_xlfn.NORM.DIST(AND(DJ$6&gt;=$F186,DJ$6&lt;=$H186)*(DJ$6-$F186+1),$J186/2,$M186,TRUE)-_xlfn.NORM.DIST(AND(DJ$6&gt;=$F186,DJ$6&lt;=$H186)*(DI$6-$F186+1),$J186/2,$M186,TRUE))/(1-2*_xlfn.NORM.DIST(0,$J186/2,$M186,TRUE))*$D186+($K186="Steady Growth")*(AND(DJ$6&gt;=$F186,DJ$6&lt;=$H186)*((DJ$6-$F186+1)/($J186*($J186+1)/2)*$D186))+($K186="custom")*CustCF!DD186</f>
        <v>0</v>
      </c>
      <c r="DK186" s="95">
        <f>($K186="Bell Curve")*(_xlfn.NORM.DIST(AND(DK$6&gt;=$F186,DK$6&lt;=$H186)*(DK$6-$F186+1),$J186/2,$M186,TRUE)-_xlfn.NORM.DIST(AND(DK$6&gt;=$F186,DK$6&lt;=$H186)*(DJ$6-$F186+1),$J186/2,$M186,TRUE))/(1-2*_xlfn.NORM.DIST(0,$J186/2,$M186,TRUE))*$D186+($K186="Steady Growth")*(AND(DK$6&gt;=$F186,DK$6&lt;=$H186)*((DK$6-$F186+1)/($J186*($J186+1)/2)*$D186))+($K186="custom")*CustCF!DE186</f>
        <v>0</v>
      </c>
      <c r="DL186" s="95">
        <f>($K186="Bell Curve")*(_xlfn.NORM.DIST(AND(DL$6&gt;=$F186,DL$6&lt;=$H186)*(DL$6-$F186+1),$J186/2,$M186,TRUE)-_xlfn.NORM.DIST(AND(DL$6&gt;=$F186,DL$6&lt;=$H186)*(DK$6-$F186+1),$J186/2,$M186,TRUE))/(1-2*_xlfn.NORM.DIST(0,$J186/2,$M186,TRUE))*$D186+($K186="Steady Growth")*(AND(DL$6&gt;=$F186,DL$6&lt;=$H186)*((DL$6-$F186+1)/($J186*($J186+1)/2)*$D186))+($K186="custom")*CustCF!DF186</f>
        <v>0</v>
      </c>
      <c r="DM186" s="95">
        <f>($K186="Bell Curve")*(_xlfn.NORM.DIST(AND(DM$6&gt;=$F186,DM$6&lt;=$H186)*(DM$6-$F186+1),$J186/2,$M186,TRUE)-_xlfn.NORM.DIST(AND(DM$6&gt;=$F186,DM$6&lt;=$H186)*(DL$6-$F186+1),$J186/2,$M186,TRUE))/(1-2*_xlfn.NORM.DIST(0,$J186/2,$M186,TRUE))*$D186+($K186="Steady Growth")*(AND(DM$6&gt;=$F186,DM$6&lt;=$H186)*((DM$6-$F186+1)/($J186*($J186+1)/2)*$D186))+($K186="custom")*CustCF!DG186</f>
        <v>0</v>
      </c>
      <c r="DN186" s="95">
        <f>($K186="Bell Curve")*(_xlfn.NORM.DIST(AND(DN$6&gt;=$F186,DN$6&lt;=$H186)*(DN$6-$F186+1),$J186/2,$M186,TRUE)-_xlfn.NORM.DIST(AND(DN$6&gt;=$F186,DN$6&lt;=$H186)*(DM$6-$F186+1),$J186/2,$M186,TRUE))/(1-2*_xlfn.NORM.DIST(0,$J186/2,$M186,TRUE))*$D186+($K186="Steady Growth")*(AND(DN$6&gt;=$F186,DN$6&lt;=$H186)*((DN$6-$F186+1)/($J186*($J186+1)/2)*$D186))+($K186="custom")*CustCF!DH186</f>
        <v>0</v>
      </c>
      <c r="DO186" s="95">
        <f>($K186="Bell Curve")*(_xlfn.NORM.DIST(AND(DO$6&gt;=$F186,DO$6&lt;=$H186)*(DO$6-$F186+1),$J186/2,$M186,TRUE)-_xlfn.NORM.DIST(AND(DO$6&gt;=$F186,DO$6&lt;=$H186)*(DN$6-$F186+1),$J186/2,$M186,TRUE))/(1-2*_xlfn.NORM.DIST(0,$J186/2,$M186,TRUE))*$D186+($K186="Steady Growth")*(AND(DO$6&gt;=$F186,DO$6&lt;=$H186)*((DO$6-$F186+1)/($J186*($J186+1)/2)*$D186))+($K186="custom")*CustCF!DI186</f>
        <v>0</v>
      </c>
      <c r="DP186" s="95">
        <f>($K186="Bell Curve")*(_xlfn.NORM.DIST(AND(DP$6&gt;=$F186,DP$6&lt;=$H186)*(DP$6-$F186+1),$J186/2,$M186,TRUE)-_xlfn.NORM.DIST(AND(DP$6&gt;=$F186,DP$6&lt;=$H186)*(DO$6-$F186+1),$J186/2,$M186,TRUE))/(1-2*_xlfn.NORM.DIST(0,$J186/2,$M186,TRUE))*$D186+($K186="Steady Growth")*(AND(DP$6&gt;=$F186,DP$6&lt;=$H186)*((DP$6-$F186+1)/($J186*($J186+1)/2)*$D186))+($K186="custom")*CustCF!DJ186</f>
        <v>0</v>
      </c>
      <c r="DQ186" s="95">
        <f>($K186="Bell Curve")*(_xlfn.NORM.DIST(AND(DQ$6&gt;=$F186,DQ$6&lt;=$H186)*(DQ$6-$F186+1),$J186/2,$M186,TRUE)-_xlfn.NORM.DIST(AND(DQ$6&gt;=$F186,DQ$6&lt;=$H186)*(DP$6-$F186+1),$J186/2,$M186,TRUE))/(1-2*_xlfn.NORM.DIST(0,$J186/2,$M186,TRUE))*$D186+($K186="Steady Growth")*(AND(DQ$6&gt;=$F186,DQ$6&lt;=$H186)*((DQ$6-$F186+1)/($J186*($J186+1)/2)*$D186))+($K186="custom")*CustCF!DK186</f>
        <v>0</v>
      </c>
      <c r="DR186" s="95">
        <f>($K186="Bell Curve")*(_xlfn.NORM.DIST(AND(DR$6&gt;=$F186,DR$6&lt;=$H186)*(DR$6-$F186+1),$J186/2,$M186,TRUE)-_xlfn.NORM.DIST(AND(DR$6&gt;=$F186,DR$6&lt;=$H186)*(DQ$6-$F186+1),$J186/2,$M186,TRUE))/(1-2*_xlfn.NORM.DIST(0,$J186/2,$M186,TRUE))*$D186+($K186="Steady Growth")*(AND(DR$6&gt;=$F186,DR$6&lt;=$H186)*((DR$6-$F186+1)/($J186*($J186+1)/2)*$D186))+($K186="custom")*CustCF!DL186</f>
        <v>0</v>
      </c>
      <c r="DS186" s="95">
        <f>($K186="Bell Curve")*(_xlfn.NORM.DIST(AND(DS$6&gt;=$F186,DS$6&lt;=$H186)*(DS$6-$F186+1),$J186/2,$M186,TRUE)-_xlfn.NORM.DIST(AND(DS$6&gt;=$F186,DS$6&lt;=$H186)*(DR$6-$F186+1),$J186/2,$M186,TRUE))/(1-2*_xlfn.NORM.DIST(0,$J186/2,$M186,TRUE))*$D186+($K186="Steady Growth")*(AND(DS$6&gt;=$F186,DS$6&lt;=$H186)*((DS$6-$F186+1)/($J186*($J186+1)/2)*$D186))+($K186="custom")*CustCF!DM186</f>
        <v>0</v>
      </c>
      <c r="DT186" s="95">
        <f>($K186="Bell Curve")*(_xlfn.NORM.DIST(AND(DT$6&gt;=$F186,DT$6&lt;=$H186)*(DT$6-$F186+1),$J186/2,$M186,TRUE)-_xlfn.NORM.DIST(AND(DT$6&gt;=$F186,DT$6&lt;=$H186)*(DS$6-$F186+1),$J186/2,$M186,TRUE))/(1-2*_xlfn.NORM.DIST(0,$J186/2,$M186,TRUE))*$D186+($K186="Steady Growth")*(AND(DT$6&gt;=$F186,DT$6&lt;=$H186)*((DT$6-$F186+1)/($J186*($J186+1)/2)*$D186))+($K186="custom")*CustCF!DN186</f>
        <v>0</v>
      </c>
      <c r="DU186" s="95">
        <f>($K186="Bell Curve")*(_xlfn.NORM.DIST(AND(DU$6&gt;=$F186,DU$6&lt;=$H186)*(DU$6-$F186+1),$J186/2,$M186,TRUE)-_xlfn.NORM.DIST(AND(DU$6&gt;=$F186,DU$6&lt;=$H186)*(DT$6-$F186+1),$J186/2,$M186,TRUE))/(1-2*_xlfn.NORM.DIST(0,$J186/2,$M186,TRUE))*$D186+($K186="Steady Growth")*(AND(DU$6&gt;=$F186,DU$6&lt;=$H186)*((DU$6-$F186+1)/($J186*($J186+1)/2)*$D186))+($K186="custom")*CustCF!DO186</f>
        <v>0</v>
      </c>
      <c r="DV186" s="95">
        <f>($K186="Bell Curve")*(_xlfn.NORM.DIST(AND(DV$6&gt;=$F186,DV$6&lt;=$H186)*(DV$6-$F186+1),$J186/2,$M186,TRUE)-_xlfn.NORM.DIST(AND(DV$6&gt;=$F186,DV$6&lt;=$H186)*(DU$6-$F186+1),$J186/2,$M186,TRUE))/(1-2*_xlfn.NORM.DIST(0,$J186/2,$M186,TRUE))*$D186+($K186="Steady Growth")*(AND(DV$6&gt;=$F186,DV$6&lt;=$H186)*((DV$6-$F186+1)/($J186*($J186+1)/2)*$D186))+($K186="custom")*CustCF!DP186</f>
        <v>0</v>
      </c>
      <c r="DW186" s="95">
        <f>($K186="Bell Curve")*(_xlfn.NORM.DIST(AND(DW$6&gt;=$F186,DW$6&lt;=$H186)*(DW$6-$F186+1),$J186/2,$M186,TRUE)-_xlfn.NORM.DIST(AND(DW$6&gt;=$F186,DW$6&lt;=$H186)*(DV$6-$F186+1),$J186/2,$M186,TRUE))/(1-2*_xlfn.NORM.DIST(0,$J186/2,$M186,TRUE))*$D186+($K186="Steady Growth")*(AND(DW$6&gt;=$F186,DW$6&lt;=$H186)*((DW$6-$F186+1)/($J186*($J186+1)/2)*$D186))+($K186="custom")*CustCF!DQ186</f>
        <v>0</v>
      </c>
      <c r="DX186" s="95">
        <f>($K186="Bell Curve")*(_xlfn.NORM.DIST(AND(DX$6&gt;=$F186,DX$6&lt;=$H186)*(DX$6-$F186+1),$J186/2,$M186,TRUE)-_xlfn.NORM.DIST(AND(DX$6&gt;=$F186,DX$6&lt;=$H186)*(DW$6-$F186+1),$J186/2,$M186,TRUE))/(1-2*_xlfn.NORM.DIST(0,$J186/2,$M186,TRUE))*$D186+($K186="Steady Growth")*(AND(DX$6&gt;=$F186,DX$6&lt;=$H186)*((DX$6-$F186+1)/($J186*($J186+1)/2)*$D186))+($K186="custom")*CustCF!DR186</f>
        <v>0</v>
      </c>
      <c r="DY186" s="95">
        <f>($K186="Bell Curve")*(_xlfn.NORM.DIST(AND(DY$6&gt;=$F186,DY$6&lt;=$H186)*(DY$6-$F186+1),$J186/2,$M186,TRUE)-_xlfn.NORM.DIST(AND(DY$6&gt;=$F186,DY$6&lt;=$H186)*(DX$6-$F186+1),$J186/2,$M186,TRUE))/(1-2*_xlfn.NORM.DIST(0,$J186/2,$M186,TRUE))*$D186+($K186="Steady Growth")*(AND(DY$6&gt;=$F186,DY$6&lt;=$H186)*((DY$6-$F186+1)/($J186*($J186+1)/2)*$D186))+($K186="custom")*CustCF!DS186</f>
        <v>0</v>
      </c>
      <c r="DZ186" s="95">
        <f>($K186="Bell Curve")*(_xlfn.NORM.DIST(AND(DZ$6&gt;=$F186,DZ$6&lt;=$H186)*(DZ$6-$F186+1),$J186/2,$M186,TRUE)-_xlfn.NORM.DIST(AND(DZ$6&gt;=$F186,DZ$6&lt;=$H186)*(DY$6-$F186+1),$J186/2,$M186,TRUE))/(1-2*_xlfn.NORM.DIST(0,$J186/2,$M186,TRUE))*$D186+($K186="Steady Growth")*(AND(DZ$6&gt;=$F186,DZ$6&lt;=$H186)*((DZ$6-$F186+1)/($J186*($J186+1)/2)*$D186))+($K186="custom")*CustCF!DT186</f>
        <v>0</v>
      </c>
      <c r="EA186" s="95">
        <f>($K186="Bell Curve")*(_xlfn.NORM.DIST(AND(EA$6&gt;=$F186,EA$6&lt;=$H186)*(EA$6-$F186+1),$J186/2,$M186,TRUE)-_xlfn.NORM.DIST(AND(EA$6&gt;=$F186,EA$6&lt;=$H186)*(DZ$6-$F186+1),$J186/2,$M186,TRUE))/(1-2*_xlfn.NORM.DIST(0,$J186/2,$M186,TRUE))*$D186+($K186="Steady Growth")*(AND(EA$6&gt;=$F186,EA$6&lt;=$H186)*((EA$6-$F186+1)/($J186*($J186+1)/2)*$D186))+($K186="custom")*CustCF!DU186</f>
        <v>0</v>
      </c>
      <c r="EB186" s="95">
        <f>($K186="Bell Curve")*(_xlfn.NORM.DIST(AND(EB$6&gt;=$F186,EB$6&lt;=$H186)*(EB$6-$F186+1),$J186/2,$M186,TRUE)-_xlfn.NORM.DIST(AND(EB$6&gt;=$F186,EB$6&lt;=$H186)*(EA$6-$F186+1),$J186/2,$M186,TRUE))/(1-2*_xlfn.NORM.DIST(0,$J186/2,$M186,TRUE))*$D186+($K186="Steady Growth")*(AND(EB$6&gt;=$F186,EB$6&lt;=$H186)*((EB$6-$F186+1)/($J186*($J186+1)/2)*$D186))+($K186="custom")*CustCF!DV186</f>
        <v>0</v>
      </c>
      <c r="EC186" s="95">
        <f>($K186="Bell Curve")*(_xlfn.NORM.DIST(AND(EC$6&gt;=$F186,EC$6&lt;=$H186)*(EC$6-$F186+1),$J186/2,$M186,TRUE)-_xlfn.NORM.DIST(AND(EC$6&gt;=$F186,EC$6&lt;=$H186)*(EB$6-$F186+1),$J186/2,$M186,TRUE))/(1-2*_xlfn.NORM.DIST(0,$J186/2,$M186,TRUE))*$D186+($K186="Steady Growth")*(AND(EC$6&gt;=$F186,EC$6&lt;=$H186)*((EC$6-$F186+1)/($J186*($J186+1)/2)*$D186))+($K186="custom")*CustCF!DW186</f>
        <v>0</v>
      </c>
      <c r="ED186" s="95">
        <f>($K186="Bell Curve")*(_xlfn.NORM.DIST(AND(ED$6&gt;=$F186,ED$6&lt;=$H186)*(ED$6-$F186+1),$J186/2,$M186,TRUE)-_xlfn.NORM.DIST(AND(ED$6&gt;=$F186,ED$6&lt;=$H186)*(EC$6-$F186+1),$J186/2,$M186,TRUE))/(1-2*_xlfn.NORM.DIST(0,$J186/2,$M186,TRUE))*$D186+($K186="Steady Growth")*(AND(ED$6&gt;=$F186,ED$6&lt;=$H186)*((ED$6-$F186+1)/($J186*($J186+1)/2)*$D186))+($K186="custom")*CustCF!DX186</f>
        <v>0</v>
      </c>
      <c r="EE186" s="95">
        <f>($K186="Bell Curve")*(_xlfn.NORM.DIST(AND(EE$6&gt;=$F186,EE$6&lt;=$H186)*(EE$6-$F186+1),$J186/2,$M186,TRUE)-_xlfn.NORM.DIST(AND(EE$6&gt;=$F186,EE$6&lt;=$H186)*(ED$6-$F186+1),$J186/2,$M186,TRUE))/(1-2*_xlfn.NORM.DIST(0,$J186/2,$M186,TRUE))*$D186+($K186="Steady Growth")*(AND(EE$6&gt;=$F186,EE$6&lt;=$H186)*((EE$6-$F186+1)/($J186*($J186+1)/2)*$D186))+($K186="custom")*CustCF!DY186</f>
        <v>0</v>
      </c>
      <c r="EF186" s="95">
        <f>($K186="Bell Curve")*(_xlfn.NORM.DIST(AND(EF$6&gt;=$F186,EF$6&lt;=$H186)*(EF$6-$F186+1),$J186/2,$M186,TRUE)-_xlfn.NORM.DIST(AND(EF$6&gt;=$F186,EF$6&lt;=$H186)*(EE$6-$F186+1),$J186/2,$M186,TRUE))/(1-2*_xlfn.NORM.DIST(0,$J186/2,$M186,TRUE))*$D186+($K186="Steady Growth")*(AND(EF$6&gt;=$F186,EF$6&lt;=$H186)*((EF$6-$F186+1)/($J186*($J186+1)/2)*$D186))+($K186="custom")*CustCF!DZ186</f>
        <v>0</v>
      </c>
      <c r="EG186" s="95">
        <f>($K186="Bell Curve")*(_xlfn.NORM.DIST(AND(EG$6&gt;=$F186,EG$6&lt;=$H186)*(EG$6-$F186+1),$J186/2,$M186,TRUE)-_xlfn.NORM.DIST(AND(EG$6&gt;=$F186,EG$6&lt;=$H186)*(EF$6-$F186+1),$J186/2,$M186,TRUE))/(1-2*_xlfn.NORM.DIST(0,$J186/2,$M186,TRUE))*$D186+($K186="Steady Growth")*(AND(EG$6&gt;=$F186,EG$6&lt;=$H186)*((EG$6-$F186+1)/($J186*($J186+1)/2)*$D186))+($K186="custom")*CustCF!EA186</f>
        <v>0</v>
      </c>
      <c r="EH186" s="95">
        <f>($K186="Bell Curve")*(_xlfn.NORM.DIST(AND(EH$6&gt;=$F186,EH$6&lt;=$H186)*(EH$6-$F186+1),$J186/2,$M186,TRUE)-_xlfn.NORM.DIST(AND(EH$6&gt;=$F186,EH$6&lt;=$H186)*(EG$6-$F186+1),$J186/2,$M186,TRUE))/(1-2*_xlfn.NORM.DIST(0,$J186/2,$M186,TRUE))*$D186+($K186="Steady Growth")*(AND(EH$6&gt;=$F186,EH$6&lt;=$H186)*((EH$6-$F186+1)/($J186*($J186+1)/2)*$D186))+($K186="custom")*CustCF!EB186</f>
        <v>0</v>
      </c>
      <c r="EI186" s="95">
        <f>($K186="Bell Curve")*(_xlfn.NORM.DIST(AND(EI$6&gt;=$F186,EI$6&lt;=$H186)*(EI$6-$F186+1),$J186/2,$M186,TRUE)-_xlfn.NORM.DIST(AND(EI$6&gt;=$F186,EI$6&lt;=$H186)*(EH$6-$F186+1),$J186/2,$M186,TRUE))/(1-2*_xlfn.NORM.DIST(0,$J186/2,$M186,TRUE))*$D186+($K186="Steady Growth")*(AND(EI$6&gt;=$F186,EI$6&lt;=$H186)*((EI$6-$F186+1)/($J186*($J186+1)/2)*$D186))+($K186="custom")*CustCF!EC186</f>
        <v>0</v>
      </c>
      <c r="EJ186" s="95">
        <f>($K186="Bell Curve")*(_xlfn.NORM.DIST(AND(EJ$6&gt;=$F186,EJ$6&lt;=$H186)*(EJ$6-$F186+1),$J186/2,$M186,TRUE)-_xlfn.NORM.DIST(AND(EJ$6&gt;=$F186,EJ$6&lt;=$H186)*(EI$6-$F186+1),$J186/2,$M186,TRUE))/(1-2*_xlfn.NORM.DIST(0,$J186/2,$M186,TRUE))*$D186+($K186="Steady Growth")*(AND(EJ$6&gt;=$F186,EJ$6&lt;=$H186)*((EJ$6-$F186+1)/($J186*($J186+1)/2)*$D186))+($K186="custom")*CustCF!ED186</f>
        <v>0</v>
      </c>
      <c r="EK186" s="95">
        <f>($K186="Bell Curve")*(_xlfn.NORM.DIST(AND(EK$6&gt;=$F186,EK$6&lt;=$H186)*(EK$6-$F186+1),$J186/2,$M186,TRUE)-_xlfn.NORM.DIST(AND(EK$6&gt;=$F186,EK$6&lt;=$H186)*(EJ$6-$F186+1),$J186/2,$M186,TRUE))/(1-2*_xlfn.NORM.DIST(0,$J186/2,$M186,TRUE))*$D186+($K186="Steady Growth")*(AND(EK$6&gt;=$F186,EK$6&lt;=$H186)*((EK$6-$F186+1)/($J186*($J186+1)/2)*$D186))+($K186="custom")*CustCF!EE186</f>
        <v>0</v>
      </c>
      <c r="EL186" s="95">
        <f>($K186="Bell Curve")*(_xlfn.NORM.DIST(AND(EL$6&gt;=$F186,EL$6&lt;=$H186)*(EL$6-$F186+1),$J186/2,$M186,TRUE)-_xlfn.NORM.DIST(AND(EL$6&gt;=$F186,EL$6&lt;=$H186)*(EK$6-$F186+1),$J186/2,$M186,TRUE))/(1-2*_xlfn.NORM.DIST(0,$J186/2,$M186,TRUE))*$D186+($K186="Steady Growth")*(AND(EL$6&gt;=$F186,EL$6&lt;=$H186)*((EL$6-$F186+1)/($J186*($J186+1)/2)*$D186))+($K186="custom")*CustCF!EF186</f>
        <v>0</v>
      </c>
      <c r="EM186" s="95">
        <f>($K186="Bell Curve")*(_xlfn.NORM.DIST(AND(EM$6&gt;=$F186,EM$6&lt;=$H186)*(EM$6-$F186+1),$J186/2,$M186,TRUE)-_xlfn.NORM.DIST(AND(EM$6&gt;=$F186,EM$6&lt;=$H186)*(EL$6-$F186+1),$J186/2,$M186,TRUE))/(1-2*_xlfn.NORM.DIST(0,$J186/2,$M186,TRUE))*$D186+($K186="Steady Growth")*(AND(EM$6&gt;=$F186,EM$6&lt;=$H186)*((EM$6-$F186+1)/($J186*($J186+1)/2)*$D186))+($K186="custom")*CustCF!EG186</f>
        <v>0</v>
      </c>
      <c r="EN186" s="95">
        <f>($K186="Bell Curve")*(_xlfn.NORM.DIST(AND(EN$6&gt;=$F186,EN$6&lt;=$H186)*(EN$6-$F186+1),$J186/2,$M186,TRUE)-_xlfn.NORM.DIST(AND(EN$6&gt;=$F186,EN$6&lt;=$H186)*(EM$6-$F186+1),$J186/2,$M186,TRUE))/(1-2*_xlfn.NORM.DIST(0,$J186/2,$M186,TRUE))*$D186+($K186="Steady Growth")*(AND(EN$6&gt;=$F186,EN$6&lt;=$H186)*((EN$6-$F186+1)/($J186*($J186+1)/2)*$D186))+($K186="custom")*CustCF!EH186</f>
        <v>0</v>
      </c>
      <c r="EO186" s="95">
        <f>($K186="Bell Curve")*(_xlfn.NORM.DIST(AND(EO$6&gt;=$F186,EO$6&lt;=$H186)*(EO$6-$F186+1),$J186/2,$M186,TRUE)-_xlfn.NORM.DIST(AND(EO$6&gt;=$F186,EO$6&lt;=$H186)*(EN$6-$F186+1),$J186/2,$M186,TRUE))/(1-2*_xlfn.NORM.DIST(0,$J186/2,$M186,TRUE))*$D186+($K186="Steady Growth")*(AND(EO$6&gt;=$F186,EO$6&lt;=$H186)*((EO$6-$F186+1)/($J186*($J186+1)/2)*$D186))+($K186="custom")*CustCF!EI186</f>
        <v>0</v>
      </c>
      <c r="EP186" s="95">
        <f>($K186="Bell Curve")*(_xlfn.NORM.DIST(AND(EP$6&gt;=$F186,EP$6&lt;=$H186)*(EP$6-$F186+1),$J186/2,$M186,TRUE)-_xlfn.NORM.DIST(AND(EP$6&gt;=$F186,EP$6&lt;=$H186)*(EO$6-$F186+1),$J186/2,$M186,TRUE))/(1-2*_xlfn.NORM.DIST(0,$J186/2,$M186,TRUE))*$D186+($K186="Steady Growth")*(AND(EP$6&gt;=$F186,EP$6&lt;=$H186)*((EP$6-$F186+1)/($J186*($J186+1)/2)*$D186))+($K186="custom")*CustCF!EJ186</f>
        <v>0</v>
      </c>
      <c r="EQ186" s="95">
        <f>($K186="Bell Curve")*(_xlfn.NORM.DIST(AND(EQ$6&gt;=$F186,EQ$6&lt;=$H186)*(EQ$6-$F186+1),$J186/2,$M186,TRUE)-_xlfn.NORM.DIST(AND(EQ$6&gt;=$F186,EQ$6&lt;=$H186)*(EP$6-$F186+1),$J186/2,$M186,TRUE))/(1-2*_xlfn.NORM.DIST(0,$J186/2,$M186,TRUE))*$D186+($K186="Steady Growth")*(AND(EQ$6&gt;=$F186,EQ$6&lt;=$H186)*((EQ$6-$F186+1)/($J186*($J186+1)/2)*$D186))+($K186="custom")*CustCF!EK186</f>
        <v>0</v>
      </c>
      <c r="ER186" s="95">
        <f>($K186="Bell Curve")*(_xlfn.NORM.DIST(AND(ER$6&gt;=$F186,ER$6&lt;=$H186)*(ER$6-$F186+1),$J186/2,$M186,TRUE)-_xlfn.NORM.DIST(AND(ER$6&gt;=$F186,ER$6&lt;=$H186)*(EQ$6-$F186+1),$J186/2,$M186,TRUE))/(1-2*_xlfn.NORM.DIST(0,$J186/2,$M186,TRUE))*$D186+($K186="Steady Growth")*(AND(ER$6&gt;=$F186,ER$6&lt;=$H186)*((ER$6-$F186+1)/($J186*($J186+1)/2)*$D186))+($K186="custom")*CustCF!EL186</f>
        <v>0</v>
      </c>
      <c r="ES186" s="95">
        <f>($K186="Bell Curve")*(_xlfn.NORM.DIST(AND(ES$6&gt;=$F186,ES$6&lt;=$H186)*(ES$6-$F186+1),$J186/2,$M186,TRUE)-_xlfn.NORM.DIST(AND(ES$6&gt;=$F186,ES$6&lt;=$H186)*(ER$6-$F186+1),$J186/2,$M186,TRUE))/(1-2*_xlfn.NORM.DIST(0,$J186/2,$M186,TRUE))*$D186+($K186="Steady Growth")*(AND(ES$6&gt;=$F186,ES$6&lt;=$H186)*((ES$6-$F186+1)/($J186*($J186+1)/2)*$D186))+($K186="custom")*CustCF!EM186</f>
        <v>0</v>
      </c>
      <c r="ET186" s="95">
        <f>($K186="Bell Curve")*(_xlfn.NORM.DIST(AND(ET$6&gt;=$F186,ET$6&lt;=$H186)*(ET$6-$F186+1),$J186/2,$M186,TRUE)-_xlfn.NORM.DIST(AND(ET$6&gt;=$F186,ET$6&lt;=$H186)*(ES$6-$F186+1),$J186/2,$M186,TRUE))/(1-2*_xlfn.NORM.DIST(0,$J186/2,$M186,TRUE))*$D186+($K186="Steady Growth")*(AND(ET$6&gt;=$F186,ET$6&lt;=$H186)*((ET$6-$F186+1)/($J186*($J186+1)/2)*$D186))+($K186="custom")*CustCF!EN186</f>
        <v>0</v>
      </c>
      <c r="EU186" s="95">
        <f>($K186="Bell Curve")*(_xlfn.NORM.DIST(AND(EU$6&gt;=$F186,EU$6&lt;=$H186)*(EU$6-$F186+1),$J186/2,$M186,TRUE)-_xlfn.NORM.DIST(AND(EU$6&gt;=$F186,EU$6&lt;=$H186)*(ET$6-$F186+1),$J186/2,$M186,TRUE))/(1-2*_xlfn.NORM.DIST(0,$J186/2,$M186,TRUE))*$D186+($K186="Steady Growth")*(AND(EU$6&gt;=$F186,EU$6&lt;=$H186)*((EU$6-$F186+1)/($J186*($J186+1)/2)*$D186))+($K186="custom")*CustCF!EO186</f>
        <v>0</v>
      </c>
      <c r="EV186" s="95">
        <f>($K186="Bell Curve")*(_xlfn.NORM.DIST(AND(EV$6&gt;=$F186,EV$6&lt;=$H186)*(EV$6-$F186+1),$J186/2,$M186,TRUE)-_xlfn.NORM.DIST(AND(EV$6&gt;=$F186,EV$6&lt;=$H186)*(EU$6-$F186+1),$J186/2,$M186,TRUE))/(1-2*_xlfn.NORM.DIST(0,$J186/2,$M186,TRUE))*$D186+($K186="Steady Growth")*(AND(EV$6&gt;=$F186,EV$6&lt;=$H186)*((EV$6-$F186+1)/($J186*($J186+1)/2)*$D186))+($K186="custom")*CustCF!EP186</f>
        <v>0</v>
      </c>
      <c r="EW186" s="95">
        <f>($K186="Bell Curve")*(_xlfn.NORM.DIST(AND(EW$6&gt;=$F186,EW$6&lt;=$H186)*(EW$6-$F186+1),$J186/2,$M186,TRUE)-_xlfn.NORM.DIST(AND(EW$6&gt;=$F186,EW$6&lt;=$H186)*(EV$6-$F186+1),$J186/2,$M186,TRUE))/(1-2*_xlfn.NORM.DIST(0,$J186/2,$M186,TRUE))*$D186+($K186="Steady Growth")*(AND(EW$6&gt;=$F186,EW$6&lt;=$H186)*((EW$6-$F186+1)/($J186*($J186+1)/2)*$D186))+($K186="custom")*CustCF!EQ186</f>
        <v>0</v>
      </c>
      <c r="EX186" s="95">
        <f>($K186="Bell Curve")*(_xlfn.NORM.DIST(AND(EX$6&gt;=$F186,EX$6&lt;=$H186)*(EX$6-$F186+1),$J186/2,$M186,TRUE)-_xlfn.NORM.DIST(AND(EX$6&gt;=$F186,EX$6&lt;=$H186)*(EW$6-$F186+1),$J186/2,$M186,TRUE))/(1-2*_xlfn.NORM.DIST(0,$J186/2,$M186,TRUE))*$D186+($K186="Steady Growth")*(AND(EX$6&gt;=$F186,EX$6&lt;=$H186)*((EX$6-$F186+1)/($J186*($J186+1)/2)*$D186))+($K186="custom")*CustCF!ER186</f>
        <v>0</v>
      </c>
      <c r="EY186" s="95">
        <f>($K186="Bell Curve")*(_xlfn.NORM.DIST(AND(EY$6&gt;=$F186,EY$6&lt;=$H186)*(EY$6-$F186+1),$J186/2,$M186,TRUE)-_xlfn.NORM.DIST(AND(EY$6&gt;=$F186,EY$6&lt;=$H186)*(EX$6-$F186+1),$J186/2,$M186,TRUE))/(1-2*_xlfn.NORM.DIST(0,$J186/2,$M186,TRUE))*$D186+($K186="Steady Growth")*(AND(EY$6&gt;=$F186,EY$6&lt;=$H186)*((EY$6-$F186+1)/($J186*($J186+1)/2)*$D186))+($K186="custom")*CustCF!ES186</f>
        <v>0</v>
      </c>
      <c r="EZ186" s="95">
        <f>($K186="Bell Curve")*(_xlfn.NORM.DIST(AND(EZ$6&gt;=$F186,EZ$6&lt;=$H186)*(EZ$6-$F186+1),$J186/2,$M186,TRUE)-_xlfn.NORM.DIST(AND(EZ$6&gt;=$F186,EZ$6&lt;=$H186)*(EY$6-$F186+1),$J186/2,$M186,TRUE))/(1-2*_xlfn.NORM.DIST(0,$J186/2,$M186,TRUE))*$D186+($K186="Steady Growth")*(AND(EZ$6&gt;=$F186,EZ$6&lt;=$H186)*((EZ$6-$F186+1)/($J186*($J186+1)/2)*$D186))+($K186="custom")*CustCF!ET186</f>
        <v>0</v>
      </c>
      <c r="FA186" s="95">
        <f>($K186="Bell Curve")*(_xlfn.NORM.DIST(AND(FA$6&gt;=$F186,FA$6&lt;=$H186)*(FA$6-$F186+1),$J186/2,$M186,TRUE)-_xlfn.NORM.DIST(AND(FA$6&gt;=$F186,FA$6&lt;=$H186)*(EZ$6-$F186+1),$J186/2,$M186,TRUE))/(1-2*_xlfn.NORM.DIST(0,$J186/2,$M186,TRUE))*$D186+($K186="Steady Growth")*(AND(FA$6&gt;=$F186,FA$6&lt;=$H186)*((FA$6-$F186+1)/($J186*($J186+1)/2)*$D186))+($K186="custom")*CustCF!EU186</f>
        <v>0</v>
      </c>
      <c r="FB186" s="95">
        <f>($K186="Bell Curve")*(_xlfn.NORM.DIST(AND(FB$6&gt;=$F186,FB$6&lt;=$H186)*(FB$6-$F186+1),$J186/2,$M186,TRUE)-_xlfn.NORM.DIST(AND(FB$6&gt;=$F186,FB$6&lt;=$H186)*(FA$6-$F186+1),$J186/2,$M186,TRUE))/(1-2*_xlfn.NORM.DIST(0,$J186/2,$M186,TRUE))*$D186+($K186="Steady Growth")*(AND(FB$6&gt;=$F186,FB$6&lt;=$H186)*((FB$6-$F186+1)/($J186*($J186+1)/2)*$D186))+($K186="custom")*CustCF!EV186</f>
        <v>0</v>
      </c>
      <c r="FC186" s="95">
        <f>($K186="Bell Curve")*(_xlfn.NORM.DIST(AND(FC$6&gt;=$F186,FC$6&lt;=$H186)*(FC$6-$F186+1),$J186/2,$M186,TRUE)-_xlfn.NORM.DIST(AND(FC$6&gt;=$F186,FC$6&lt;=$H186)*(FB$6-$F186+1),$J186/2,$M186,TRUE))/(1-2*_xlfn.NORM.DIST(0,$J186/2,$M186,TRUE))*$D186+($K186="Steady Growth")*(AND(FC$6&gt;=$F186,FC$6&lt;=$H186)*((FC$6-$F186+1)/($J186*($J186+1)/2)*$D186))+($K186="custom")*CustCF!EW186</f>
        <v>0</v>
      </c>
      <c r="FD186" s="95">
        <f>($K186="Bell Curve")*(_xlfn.NORM.DIST(AND(FD$6&gt;=$F186,FD$6&lt;=$H186)*(FD$6-$F186+1),$J186/2,$M186,TRUE)-_xlfn.NORM.DIST(AND(FD$6&gt;=$F186,FD$6&lt;=$H186)*(FC$6-$F186+1),$J186/2,$M186,TRUE))/(1-2*_xlfn.NORM.DIST(0,$J186/2,$M186,TRUE))*$D186+($K186="Steady Growth")*(AND(FD$6&gt;=$F186,FD$6&lt;=$H186)*((FD$6-$F186+1)/($J186*($J186+1)/2)*$D186))+($K186="custom")*CustCF!EX186</f>
        <v>0</v>
      </c>
      <c r="FE186" s="95">
        <f>($K186="Bell Curve")*(_xlfn.NORM.DIST(AND(FE$6&gt;=$F186,FE$6&lt;=$H186)*(FE$6-$F186+1),$J186/2,$M186,TRUE)-_xlfn.NORM.DIST(AND(FE$6&gt;=$F186,FE$6&lt;=$H186)*(FD$6-$F186+1),$J186/2,$M186,TRUE))/(1-2*_xlfn.NORM.DIST(0,$J186/2,$M186,TRUE))*$D186+($K186="Steady Growth")*(AND(FE$6&gt;=$F186,FE$6&lt;=$H186)*((FE$6-$F186+1)/($J186*($J186+1)/2)*$D186))+($K186="custom")*CustCF!EY186</f>
        <v>0</v>
      </c>
      <c r="FF186" s="95">
        <f>($K186="Bell Curve")*(_xlfn.NORM.DIST(AND(FF$6&gt;=$F186,FF$6&lt;=$H186)*(FF$6-$F186+1),$J186/2,$M186,TRUE)-_xlfn.NORM.DIST(AND(FF$6&gt;=$F186,FF$6&lt;=$H186)*(FE$6-$F186+1),$J186/2,$M186,TRUE))/(1-2*_xlfn.NORM.DIST(0,$J186/2,$M186,TRUE))*$D186+($K186="Steady Growth")*(AND(FF$6&gt;=$F186,FF$6&lt;=$H186)*((FF$6-$F186+1)/($J186*($J186+1)/2)*$D186))+($K186="custom")*CustCF!EZ186</f>
        <v>0</v>
      </c>
      <c r="FG186" s="95">
        <f>($K186="Bell Curve")*(_xlfn.NORM.DIST(AND(FG$6&gt;=$F186,FG$6&lt;=$H186)*(FG$6-$F186+1),$J186/2,$M186,TRUE)-_xlfn.NORM.DIST(AND(FG$6&gt;=$F186,FG$6&lt;=$H186)*(FF$6-$F186+1),$J186/2,$M186,TRUE))/(1-2*_xlfn.NORM.DIST(0,$J186/2,$M186,TRUE))*$D186+($K186="Steady Growth")*(AND(FG$6&gt;=$F186,FG$6&lt;=$H186)*((FG$6-$F186+1)/($J186*($J186+1)/2)*$D186))+($K186="custom")*CustCF!FA186</f>
        <v>0</v>
      </c>
      <c r="FH186" s="95">
        <f>($K186="Bell Curve")*(_xlfn.NORM.DIST(AND(FH$6&gt;=$F186,FH$6&lt;=$H186)*(FH$6-$F186+1),$J186/2,$M186,TRUE)-_xlfn.NORM.DIST(AND(FH$6&gt;=$F186,FH$6&lt;=$H186)*(FG$6-$F186+1),$J186/2,$M186,TRUE))/(1-2*_xlfn.NORM.DIST(0,$J186/2,$M186,TRUE))*$D186+($K186="Steady Growth")*(AND(FH$6&gt;=$F186,FH$6&lt;=$H186)*((FH$6-$F186+1)/($J186*($J186+1)/2)*$D186))+($K186="custom")*CustCF!FB186</f>
        <v>0</v>
      </c>
      <c r="FI186" s="95">
        <f>($K186="Bell Curve")*(_xlfn.NORM.DIST(AND(FI$6&gt;=$F186,FI$6&lt;=$H186)*(FI$6-$F186+1),$J186/2,$M186,TRUE)-_xlfn.NORM.DIST(AND(FI$6&gt;=$F186,FI$6&lt;=$H186)*(FH$6-$F186+1),$J186/2,$M186,TRUE))/(1-2*_xlfn.NORM.DIST(0,$J186/2,$M186,TRUE))*$D186+($K186="Steady Growth")*(AND(FI$6&gt;=$F186,FI$6&lt;=$H186)*((FI$6-$F186+1)/($J186*($J186+1)/2)*$D186))+($K186="custom")*CustCF!FC186</f>
        <v>0</v>
      </c>
      <c r="FJ186" s="95">
        <f>($K186="Bell Curve")*(_xlfn.NORM.DIST(AND(FJ$6&gt;=$F186,FJ$6&lt;=$H186)*(FJ$6-$F186+1),$J186/2,$M186,TRUE)-_xlfn.NORM.DIST(AND(FJ$6&gt;=$F186,FJ$6&lt;=$H186)*(FI$6-$F186+1),$J186/2,$M186,TRUE))/(1-2*_xlfn.NORM.DIST(0,$J186/2,$M186,TRUE))*$D186+($K186="Steady Growth")*(AND(FJ$6&gt;=$F186,FJ$6&lt;=$H186)*((FJ$6-$F186+1)/($J186*($J186+1)/2)*$D186))+($K186="custom")*CustCF!FD186</f>
        <v>0</v>
      </c>
      <c r="FK186" s="95">
        <f>($K186="Bell Curve")*(_xlfn.NORM.DIST(AND(FK$6&gt;=$F186,FK$6&lt;=$H186)*(FK$6-$F186+1),$J186/2,$M186,TRUE)-_xlfn.NORM.DIST(AND(FK$6&gt;=$F186,FK$6&lt;=$H186)*(FJ$6-$F186+1),$J186/2,$M186,TRUE))/(1-2*_xlfn.NORM.DIST(0,$J186/2,$M186,TRUE))*$D186+($K186="Steady Growth")*(AND(FK$6&gt;=$F186,FK$6&lt;=$H186)*((FK$6-$F186+1)/($J186*($J186+1)/2)*$D186))+($K186="custom")*CustCF!FE186</f>
        <v>0</v>
      </c>
      <c r="FL186" s="95">
        <f>($K186="Bell Curve")*(_xlfn.NORM.DIST(AND(FL$6&gt;=$F186,FL$6&lt;=$H186)*(FL$6-$F186+1),$J186/2,$M186,TRUE)-_xlfn.NORM.DIST(AND(FL$6&gt;=$F186,FL$6&lt;=$H186)*(FK$6-$F186+1),$J186/2,$M186,TRUE))/(1-2*_xlfn.NORM.DIST(0,$J186/2,$M186,TRUE))*$D186+($K186="Steady Growth")*(AND(FL$6&gt;=$F186,FL$6&lt;=$H186)*((FL$6-$F186+1)/($J186*($J186+1)/2)*$D186))+($K186="custom")*CustCF!FF186</f>
        <v>0</v>
      </c>
      <c r="FM186" s="95">
        <f>($K186="Bell Curve")*(_xlfn.NORM.DIST(AND(FM$6&gt;=$F186,FM$6&lt;=$H186)*(FM$6-$F186+1),$J186/2,$M186,TRUE)-_xlfn.NORM.DIST(AND(FM$6&gt;=$F186,FM$6&lt;=$H186)*(FL$6-$F186+1),$J186/2,$M186,TRUE))/(1-2*_xlfn.NORM.DIST(0,$J186/2,$M186,TRUE))*$D186+($K186="Steady Growth")*(AND(FM$6&gt;=$F186,FM$6&lt;=$H186)*((FM$6-$F186+1)/($J186*($J186+1)/2)*$D186))+($K186="custom")*CustCF!FG186</f>
        <v>0</v>
      </c>
      <c r="FN186" s="95">
        <f>($K186="Bell Curve")*(_xlfn.NORM.DIST(AND(FN$6&gt;=$F186,FN$6&lt;=$H186)*(FN$6-$F186+1),$J186/2,$M186,TRUE)-_xlfn.NORM.DIST(AND(FN$6&gt;=$F186,FN$6&lt;=$H186)*(FM$6-$F186+1),$J186/2,$M186,TRUE))/(1-2*_xlfn.NORM.DIST(0,$J186/2,$M186,TRUE))*$D186+($K186="Steady Growth")*(AND(FN$6&gt;=$F186,FN$6&lt;=$H186)*((FN$6-$F186+1)/($J186*($J186+1)/2)*$D186))+($K186="custom")*CustCF!FH186</f>
        <v>0</v>
      </c>
      <c r="FO186" s="95">
        <f>($K186="Bell Curve")*(_xlfn.NORM.DIST(AND(FO$6&gt;=$F186,FO$6&lt;=$H186)*(FO$6-$F186+1),$J186/2,$M186,TRUE)-_xlfn.NORM.DIST(AND(FO$6&gt;=$F186,FO$6&lt;=$H186)*(FN$6-$F186+1),$J186/2,$M186,TRUE))/(1-2*_xlfn.NORM.DIST(0,$J186/2,$M186,TRUE))*$D186+($K186="Steady Growth")*(AND(FO$6&gt;=$F186,FO$6&lt;=$H186)*((FO$6-$F186+1)/($J186*($J186+1)/2)*$D186))+($K186="custom")*CustCF!FI186</f>
        <v>0</v>
      </c>
      <c r="FP186" s="95">
        <f>($K186="Bell Curve")*(_xlfn.NORM.DIST(AND(FP$6&gt;=$F186,FP$6&lt;=$H186)*(FP$6-$F186+1),$J186/2,$M186,TRUE)-_xlfn.NORM.DIST(AND(FP$6&gt;=$F186,FP$6&lt;=$H186)*(FO$6-$F186+1),$J186/2,$M186,TRUE))/(1-2*_xlfn.NORM.DIST(0,$J186/2,$M186,TRUE))*$D186+($K186="Steady Growth")*(AND(FP$6&gt;=$F186,FP$6&lt;=$H186)*((FP$6-$F186+1)/($J186*($J186+1)/2)*$D186))+($K186="custom")*CustCF!FJ186</f>
        <v>0</v>
      </c>
      <c r="FQ186" s="95">
        <f>($K186="Bell Curve")*(_xlfn.NORM.DIST(AND(FQ$6&gt;=$F186,FQ$6&lt;=$H186)*(FQ$6-$F186+1),$J186/2,$M186,TRUE)-_xlfn.NORM.DIST(AND(FQ$6&gt;=$F186,FQ$6&lt;=$H186)*(FP$6-$F186+1),$J186/2,$M186,TRUE))/(1-2*_xlfn.NORM.DIST(0,$J186/2,$M186,TRUE))*$D186+($K186="Steady Growth")*(AND(FQ$6&gt;=$F186,FQ$6&lt;=$H186)*((FQ$6-$F186+1)/($J186*($J186+1)/2)*$D186))+($K186="custom")*CustCF!FK186</f>
        <v>0</v>
      </c>
      <c r="FR186" s="95">
        <f>($K186="Bell Curve")*(_xlfn.NORM.DIST(AND(FR$6&gt;=$F186,FR$6&lt;=$H186)*(FR$6-$F186+1),$J186/2,$M186,TRUE)-_xlfn.NORM.DIST(AND(FR$6&gt;=$F186,FR$6&lt;=$H186)*(FQ$6-$F186+1),$J186/2,$M186,TRUE))/(1-2*_xlfn.NORM.DIST(0,$J186/2,$M186,TRUE))*$D186+($K186="Steady Growth")*(AND(FR$6&gt;=$F186,FR$6&lt;=$H186)*((FR$6-$F186+1)/($J186*($J186+1)/2)*$D186))+($K186="custom")*CustCF!FL186</f>
        <v>0</v>
      </c>
      <c r="FS186" s="95">
        <f>($K186="Bell Curve")*(_xlfn.NORM.DIST(AND(FS$6&gt;=$F186,FS$6&lt;=$H186)*(FS$6-$F186+1),$J186/2,$M186,TRUE)-_xlfn.NORM.DIST(AND(FS$6&gt;=$F186,FS$6&lt;=$H186)*(FR$6-$F186+1),$J186/2,$M186,TRUE))/(1-2*_xlfn.NORM.DIST(0,$J186/2,$M186,TRUE))*$D186+($K186="Steady Growth")*(AND(FS$6&gt;=$F186,FS$6&lt;=$H186)*((FS$6-$F186+1)/($J186*($J186+1)/2)*$D186))+($K186="custom")*CustCF!FM186</f>
        <v>0</v>
      </c>
      <c r="FT186" s="95">
        <f>($K186="Bell Curve")*(_xlfn.NORM.DIST(AND(FT$6&gt;=$F186,FT$6&lt;=$H186)*(FT$6-$F186+1),$J186/2,$M186,TRUE)-_xlfn.NORM.DIST(AND(FT$6&gt;=$F186,FT$6&lt;=$H186)*(FS$6-$F186+1),$J186/2,$M186,TRUE))/(1-2*_xlfn.NORM.DIST(0,$J186/2,$M186,TRUE))*$D186+($K186="Steady Growth")*(AND(FT$6&gt;=$F186,FT$6&lt;=$H186)*((FT$6-$F186+1)/($J186*($J186+1)/2)*$D186))+($K186="custom")*CustCF!FN186</f>
        <v>0</v>
      </c>
      <c r="FU186" s="95">
        <f>($K186="Bell Curve")*(_xlfn.NORM.DIST(AND(FU$6&gt;=$F186,FU$6&lt;=$H186)*(FU$6-$F186+1),$J186/2,$M186,TRUE)-_xlfn.NORM.DIST(AND(FU$6&gt;=$F186,FU$6&lt;=$H186)*(FT$6-$F186+1),$J186/2,$M186,TRUE))/(1-2*_xlfn.NORM.DIST(0,$J186/2,$M186,TRUE))*$D186+($K186="Steady Growth")*(AND(FU$6&gt;=$F186,FU$6&lt;=$H186)*((FU$6-$F186+1)/($J186*($J186+1)/2)*$D186))+($K186="custom")*CustCF!FO186</f>
        <v>0</v>
      </c>
      <c r="FV186" s="95">
        <f>($K186="Bell Curve")*(_xlfn.NORM.DIST(AND(FV$6&gt;=$F186,FV$6&lt;=$H186)*(FV$6-$F186+1),$J186/2,$M186,TRUE)-_xlfn.NORM.DIST(AND(FV$6&gt;=$F186,FV$6&lt;=$H186)*(FU$6-$F186+1),$J186/2,$M186,TRUE))/(1-2*_xlfn.NORM.DIST(0,$J186/2,$M186,TRUE))*$D186+($K186="Steady Growth")*(AND(FV$6&gt;=$F186,FV$6&lt;=$H186)*((FV$6-$F186+1)/($J186*($J186+1)/2)*$D186))+($K186="custom")*CustCF!FP186</f>
        <v>0</v>
      </c>
      <c r="FW186" s="95">
        <f>($K186="Bell Curve")*(_xlfn.NORM.DIST(AND(FW$6&gt;=$F186,FW$6&lt;=$H186)*(FW$6-$F186+1),$J186/2,$M186,TRUE)-_xlfn.NORM.DIST(AND(FW$6&gt;=$F186,FW$6&lt;=$H186)*(FV$6-$F186+1),$J186/2,$M186,TRUE))/(1-2*_xlfn.NORM.DIST(0,$J186/2,$M186,TRUE))*$D186+($K186="Steady Growth")*(AND(FW$6&gt;=$F186,FW$6&lt;=$H186)*((FW$6-$F186+1)/($J186*($J186+1)/2)*$D186))+($K186="custom")*CustCF!FQ186</f>
        <v>0</v>
      </c>
      <c r="FX186" s="95">
        <f>($K186="Bell Curve")*(_xlfn.NORM.DIST(AND(FX$6&gt;=$F186,FX$6&lt;=$H186)*(FX$6-$F186+1),$J186/2,$M186,TRUE)-_xlfn.NORM.DIST(AND(FX$6&gt;=$F186,FX$6&lt;=$H186)*(FW$6-$F186+1),$J186/2,$M186,TRUE))/(1-2*_xlfn.NORM.DIST(0,$J186/2,$M186,TRUE))*$D186+($K186="Steady Growth")*(AND(FX$6&gt;=$F186,FX$6&lt;=$H186)*((FX$6-$F186+1)/($J186*($J186+1)/2)*$D186))+($K186="custom")*CustCF!FR186</f>
        <v>0</v>
      </c>
      <c r="FY186" s="95">
        <f>($K186="Bell Curve")*(_xlfn.NORM.DIST(AND(FY$6&gt;=$F186,FY$6&lt;=$H186)*(FY$6-$F186+1),$J186/2,$M186,TRUE)-_xlfn.NORM.DIST(AND(FY$6&gt;=$F186,FY$6&lt;=$H186)*(FX$6-$F186+1),$J186/2,$M186,TRUE))/(1-2*_xlfn.NORM.DIST(0,$J186/2,$M186,TRUE))*$D186+($K186="Steady Growth")*(AND(FY$6&gt;=$F186,FY$6&lt;=$H186)*((FY$6-$F186+1)/($J186*($J186+1)/2)*$D186))+($K186="custom")*CustCF!FS186</f>
        <v>0</v>
      </c>
      <c r="FZ186" s="95">
        <f>($K186="Bell Curve")*(_xlfn.NORM.DIST(AND(FZ$6&gt;=$F186,FZ$6&lt;=$H186)*(FZ$6-$F186+1),$J186/2,$M186,TRUE)-_xlfn.NORM.DIST(AND(FZ$6&gt;=$F186,FZ$6&lt;=$H186)*(FY$6-$F186+1),$J186/2,$M186,TRUE))/(1-2*_xlfn.NORM.DIST(0,$J186/2,$M186,TRUE))*$D186+($K186="Steady Growth")*(AND(FZ$6&gt;=$F186,FZ$6&lt;=$H186)*((FZ$6-$F186+1)/($J186*($J186+1)/2)*$D186))+($K186="custom")*CustCF!FT186</f>
        <v>0</v>
      </c>
      <c r="GA186" s="95">
        <f>($K186="Bell Curve")*(_xlfn.NORM.DIST(AND(GA$6&gt;=$F186,GA$6&lt;=$H186)*(GA$6-$F186+1),$J186/2,$M186,TRUE)-_xlfn.NORM.DIST(AND(GA$6&gt;=$F186,GA$6&lt;=$H186)*(FZ$6-$F186+1),$J186/2,$M186,TRUE))/(1-2*_xlfn.NORM.DIST(0,$J186/2,$M186,TRUE))*$D186+($K186="Steady Growth")*(AND(GA$6&gt;=$F186,GA$6&lt;=$H186)*((GA$6-$F186+1)/($J186*($J186+1)/2)*$D186))+($K186="custom")*CustCF!FU186</f>
        <v>0</v>
      </c>
      <c r="GB186" s="95">
        <f>($K186="Bell Curve")*(_xlfn.NORM.DIST(AND(GB$6&gt;=$F186,GB$6&lt;=$H186)*(GB$6-$F186+1),$J186/2,$M186,TRUE)-_xlfn.NORM.DIST(AND(GB$6&gt;=$F186,GB$6&lt;=$H186)*(GA$6-$F186+1),$J186/2,$M186,TRUE))/(1-2*_xlfn.NORM.DIST(0,$J186/2,$M186,TRUE))*$D186+($K186="Steady Growth")*(AND(GB$6&gt;=$F186,GB$6&lt;=$H186)*((GB$6-$F186+1)/($J186*($J186+1)/2)*$D186))+($K186="custom")*CustCF!FV186</f>
        <v>0</v>
      </c>
      <c r="GC186" s="95">
        <f>($K186="Bell Curve")*(_xlfn.NORM.DIST(AND(GC$6&gt;=$F186,GC$6&lt;=$H186)*(GC$6-$F186+1),$J186/2,$M186,TRUE)-_xlfn.NORM.DIST(AND(GC$6&gt;=$F186,GC$6&lt;=$H186)*(GB$6-$F186+1),$J186/2,$M186,TRUE))/(1-2*_xlfn.NORM.DIST(0,$J186/2,$M186,TRUE))*$D186+($K186="Steady Growth")*(AND(GC$6&gt;=$F186,GC$6&lt;=$H186)*((GC$6-$F186+1)/($J186*($J186+1)/2)*$D186))+($K186="custom")*CustCF!FW186</f>
        <v>0</v>
      </c>
      <c r="GD186" s="95">
        <f>($K186="Bell Curve")*(_xlfn.NORM.DIST(AND(GD$6&gt;=$F186,GD$6&lt;=$H186)*(GD$6-$F186+1),$J186/2,$M186,TRUE)-_xlfn.NORM.DIST(AND(GD$6&gt;=$F186,GD$6&lt;=$H186)*(GC$6-$F186+1),$J186/2,$M186,TRUE))/(1-2*_xlfn.NORM.DIST(0,$J186/2,$M186,TRUE))*$D186+($K186="Steady Growth")*(AND(GD$6&gt;=$F186,GD$6&lt;=$H186)*((GD$6-$F186+1)/($J186*($J186+1)/2)*$D186))+($K186="custom")*CustCF!FX186</f>
        <v>0</v>
      </c>
      <c r="GE186" s="95">
        <f>($K186="Bell Curve")*(_xlfn.NORM.DIST(AND(GE$6&gt;=$F186,GE$6&lt;=$H186)*(GE$6-$F186+1),$J186/2,$M186,TRUE)-_xlfn.NORM.DIST(AND(GE$6&gt;=$F186,GE$6&lt;=$H186)*(GD$6-$F186+1),$J186/2,$M186,TRUE))/(1-2*_xlfn.NORM.DIST(0,$J186/2,$M186,TRUE))*$D186+($K186="Steady Growth")*(AND(GE$6&gt;=$F186,GE$6&lt;=$H186)*((GE$6-$F186+1)/($J186*($J186+1)/2)*$D186))+($K186="custom")*CustCF!FY186</f>
        <v>0</v>
      </c>
      <c r="GF186" s="95">
        <f>($K186="Bell Curve")*(_xlfn.NORM.DIST(AND(GF$6&gt;=$F186,GF$6&lt;=$H186)*(GF$6-$F186+1),$J186/2,$M186,TRUE)-_xlfn.NORM.DIST(AND(GF$6&gt;=$F186,GF$6&lt;=$H186)*(GE$6-$F186+1),$J186/2,$M186,TRUE))/(1-2*_xlfn.NORM.DIST(0,$J186/2,$M186,TRUE))*$D186+($K186="Steady Growth")*(AND(GF$6&gt;=$F186,GF$6&lt;=$H186)*((GF$6-$F186+1)/($J186*($J186+1)/2)*$D186))+($K186="custom")*CustCF!FZ186</f>
        <v>0</v>
      </c>
      <c r="GG186" s="95">
        <f>($K186="Bell Curve")*(_xlfn.NORM.DIST(AND(GG$6&gt;=$F186,GG$6&lt;=$H186)*(GG$6-$F186+1),$J186/2,$M186,TRUE)-_xlfn.NORM.DIST(AND(GG$6&gt;=$F186,GG$6&lt;=$H186)*(GF$6-$F186+1),$J186/2,$M186,TRUE))/(1-2*_xlfn.NORM.DIST(0,$J186/2,$M186,TRUE))*$D186+($K186="Steady Growth")*(AND(GG$6&gt;=$F186,GG$6&lt;=$H186)*((GG$6-$F186+1)/($J186*($J186+1)/2)*$D186))+($K186="custom")*CustCF!GA186</f>
        <v>0</v>
      </c>
      <c r="GH186" s="95">
        <f>($K186="Bell Curve")*(_xlfn.NORM.DIST(AND(GH$6&gt;=$F186,GH$6&lt;=$H186)*(GH$6-$F186+1),$J186/2,$M186,TRUE)-_xlfn.NORM.DIST(AND(GH$6&gt;=$F186,GH$6&lt;=$H186)*(GG$6-$F186+1),$J186/2,$M186,TRUE))/(1-2*_xlfn.NORM.DIST(0,$J186/2,$M186,TRUE))*$D186+($K186="Steady Growth")*(AND(GH$6&gt;=$F186,GH$6&lt;=$H186)*((GH$6-$F186+1)/($J186*($J186+1)/2)*$D186))+($K186="custom")*CustCF!GB186</f>
        <v>0</v>
      </c>
      <c r="GI186" s="95">
        <f>($K186="Bell Curve")*(_xlfn.NORM.DIST(AND(GI$6&gt;=$F186,GI$6&lt;=$H186)*(GI$6-$F186+1),$J186/2,$M186,TRUE)-_xlfn.NORM.DIST(AND(GI$6&gt;=$F186,GI$6&lt;=$H186)*(GH$6-$F186+1),$J186/2,$M186,TRUE))/(1-2*_xlfn.NORM.DIST(0,$J186/2,$M186,TRUE))*$D186+($K186="Steady Growth")*(AND(GI$6&gt;=$F186,GI$6&lt;=$H186)*((GI$6-$F186+1)/($J186*($J186+1)/2)*$D186))+($K186="custom")*CustCF!GC186</f>
        <v>0</v>
      </c>
      <c r="GJ186" s="95">
        <f>($K186="Bell Curve")*(_xlfn.NORM.DIST(AND(GJ$6&gt;=$F186,GJ$6&lt;=$H186)*(GJ$6-$F186+1),$J186/2,$M186,TRUE)-_xlfn.NORM.DIST(AND(GJ$6&gt;=$F186,GJ$6&lt;=$H186)*(GI$6-$F186+1),$J186/2,$M186,TRUE))/(1-2*_xlfn.NORM.DIST(0,$J186/2,$M186,TRUE))*$D186+($K186="Steady Growth")*(AND(GJ$6&gt;=$F186,GJ$6&lt;=$H186)*((GJ$6-$F186+1)/($J186*($J186+1)/2)*$D186))+($K186="custom")*CustCF!GD186</f>
        <v>0</v>
      </c>
      <c r="GK186" s="95">
        <f>($K186="Bell Curve")*(_xlfn.NORM.DIST(AND(GK$6&gt;=$F186,GK$6&lt;=$H186)*(GK$6-$F186+1),$J186/2,$M186,TRUE)-_xlfn.NORM.DIST(AND(GK$6&gt;=$F186,GK$6&lt;=$H186)*(GJ$6-$F186+1),$J186/2,$M186,TRUE))/(1-2*_xlfn.NORM.DIST(0,$J186/2,$M186,TRUE))*$D186+($K186="Steady Growth")*(AND(GK$6&gt;=$F186,GK$6&lt;=$H186)*((GK$6-$F186+1)/($J186*($J186+1)/2)*$D186))+($K186="custom")*CustCF!GE186</f>
        <v>0</v>
      </c>
      <c r="GL186" s="95">
        <f>($K186="Bell Curve")*(_xlfn.NORM.DIST(AND(GL$6&gt;=$F186,GL$6&lt;=$H186)*(GL$6-$F186+1),$J186/2,$M186,TRUE)-_xlfn.NORM.DIST(AND(GL$6&gt;=$F186,GL$6&lt;=$H186)*(GK$6-$F186+1),$J186/2,$M186,TRUE))/(1-2*_xlfn.NORM.DIST(0,$J186/2,$M186,TRUE))*$D186+($K186="Steady Growth")*(AND(GL$6&gt;=$F186,GL$6&lt;=$H186)*((GL$6-$F186+1)/($J186*($J186+1)/2)*$D186))+($K186="custom")*CustCF!GF186</f>
        <v>0</v>
      </c>
      <c r="GM186" s="95">
        <f>($K186="Bell Curve")*(_xlfn.NORM.DIST(AND(GM$6&gt;=$F186,GM$6&lt;=$H186)*(GM$6-$F186+1),$J186/2,$M186,TRUE)-_xlfn.NORM.DIST(AND(GM$6&gt;=$F186,GM$6&lt;=$H186)*(GL$6-$F186+1),$J186/2,$M186,TRUE))/(1-2*_xlfn.NORM.DIST(0,$J186/2,$M186,TRUE))*$D186+($K186="Steady Growth")*(AND(GM$6&gt;=$F186,GM$6&lt;=$H186)*((GM$6-$F186+1)/($J186*($J186+1)/2)*$D186))+($K186="custom")*CustCF!GG186</f>
        <v>0</v>
      </c>
      <c r="GN186" s="268">
        <f>($K186="Bell Curve")*(_xlfn.NORM.DIST(AND(GN$6&gt;=$F186,GN$6&lt;=$H186)*(GN$6-$F186+1),$J186/2,$M186,TRUE)-_xlfn.NORM.DIST(AND(GN$6&gt;=$F186,GN$6&lt;=$H186)*(GM$6-$F186+1),$J186/2,$M186,TRUE))/(1-2*_xlfn.NORM.DIST(0,$J186/2,$M186,TRUE))*$D186+($K186="Steady Growth")*(AND(GN$6&gt;=$F186,GN$6&lt;=$H186)*((GN$6-$F186+1)/($J186*($J186+1)/2)*$D186))+($K186="custom")*CustCF!GH186</f>
        <v>0</v>
      </c>
      <c r="GO186" s="1"/>
      <c r="GP186" s="67"/>
    </row>
    <row r="187" spans="1:198" customFormat="1" hidden="1" outlineLevel="1" x14ac:dyDescent="0.75">
      <c r="A187" s="1"/>
      <c r="B187" s="1"/>
      <c r="C187" s="262">
        <f>Budget!AJ42</f>
        <v>0</v>
      </c>
      <c r="D187" s="19">
        <f>Budget!AK42</f>
        <v>0</v>
      </c>
      <c r="E187" s="19" t="str">
        <f t="shared" si="77"/>
        <v/>
      </c>
      <c r="F187" s="263">
        <v>0</v>
      </c>
      <c r="G187" s="257">
        <f>IF(L187="custom",CustCF!F187,INDEX($P$8:$EW$8,MATCH(F187,$P$6:$EW$6,0)))</f>
        <v>46053</v>
      </c>
      <c r="H187" s="263">
        <v>0</v>
      </c>
      <c r="I187" s="257">
        <f>IF(L187="custom",CustCF!G187,INDEX($P$8:$EW$8,MATCH(H187,$P$6:$EW$6,0)))</f>
        <v>46053</v>
      </c>
      <c r="J187" s="102">
        <f t="shared" si="78"/>
        <v>1</v>
      </c>
      <c r="K187" s="265" t="s">
        <v>116</v>
      </c>
      <c r="L187" s="266" t="s">
        <v>141</v>
      </c>
      <c r="M187" s="267">
        <f t="shared" si="79"/>
        <v>9</v>
      </c>
      <c r="N187" s="18">
        <f t="shared" si="70"/>
        <v>0</v>
      </c>
      <c r="O187" s="25"/>
      <c r="P187" s="277">
        <f>($K187="Bell Curve")*(_xlfn.NORM.DIST(AND(P$6&gt;=$F187,P$6&lt;=$H187)*(P$6-$F187+1),$J187/2,$M187,TRUE)-_xlfn.NORM.DIST(AND(P$6&gt;=$F187,P$6&lt;=$H187)*(O$6-$F187+1),$J187/2,$M187,TRUE))/(1-2*_xlfn.NORM.DIST(0,$J187/2,$M187,TRUE))*$D187+($K187="Steady Growth")*(AND(P$6&gt;=$F187,P$6&lt;=$H187)*((P$6-$F187+1)/($J187*($J187+1)/2)*$D187))+($K187="custom")*CustCF!J187</f>
        <v>0</v>
      </c>
      <c r="Q187" s="277">
        <f>($K187="Bell Curve")*(_xlfn.NORM.DIST(AND(Q$6&gt;=$F187,Q$6&lt;=$H187)*(Q$6-$F187+1),$J187/2,$M187,TRUE)-_xlfn.NORM.DIST(AND(Q$6&gt;=$F187,Q$6&lt;=$H187)*(P$6-$F187+1),$J187/2,$M187,TRUE))/(1-2*_xlfn.NORM.DIST(0,$J187/2,$M187,TRUE))*$D187+($K187="Steady Growth")*(AND(Q$6&gt;=$F187,Q$6&lt;=$H187)*((Q$6-$F187+1)/($J187*($J187+1)/2)*$D187))+($K187="custom")*CustCF!K187</f>
        <v>0</v>
      </c>
      <c r="R187" s="277">
        <f>($K187="Bell Curve")*(_xlfn.NORM.DIST(AND(R$6&gt;=$F187,R$6&lt;=$H187)*(R$6-$F187+1),$J187/2,$M187,TRUE)-_xlfn.NORM.DIST(AND(R$6&gt;=$F187,R$6&lt;=$H187)*(Q$6-$F187+1),$J187/2,$M187,TRUE))/(1-2*_xlfn.NORM.DIST(0,$J187/2,$M187,TRUE))*$D187+($K187="Steady Growth")*(AND(R$6&gt;=$F187,R$6&lt;=$H187)*((R$6-$F187+1)/($J187*($J187+1)/2)*$D187))+($K187="custom")*CustCF!L187</f>
        <v>0</v>
      </c>
      <c r="S187" s="277">
        <f>($K187="Bell Curve")*(_xlfn.NORM.DIST(AND(S$6&gt;=$F187,S$6&lt;=$H187)*(S$6-$F187+1),$J187/2,$M187,TRUE)-_xlfn.NORM.DIST(AND(S$6&gt;=$F187,S$6&lt;=$H187)*(R$6-$F187+1),$J187/2,$M187,TRUE))/(1-2*_xlfn.NORM.DIST(0,$J187/2,$M187,TRUE))*$D187+($K187="Steady Growth")*(AND(S$6&gt;=$F187,S$6&lt;=$H187)*((S$6-$F187+1)/($J187*($J187+1)/2)*$D187))+($K187="custom")*CustCF!M187</f>
        <v>0</v>
      </c>
      <c r="T187" s="277">
        <f>($K187="Bell Curve")*(_xlfn.NORM.DIST(AND(T$6&gt;=$F187,T$6&lt;=$H187)*(T$6-$F187+1),$J187/2,$M187,TRUE)-_xlfn.NORM.DIST(AND(T$6&gt;=$F187,T$6&lt;=$H187)*(S$6-$F187+1),$J187/2,$M187,TRUE))/(1-2*_xlfn.NORM.DIST(0,$J187/2,$M187,TRUE))*$D187+($K187="Steady Growth")*(AND(T$6&gt;=$F187,T$6&lt;=$H187)*((T$6-$F187+1)/($J187*($J187+1)/2)*$D187))+($K187="custom")*CustCF!N187</f>
        <v>0</v>
      </c>
      <c r="U187" s="277">
        <f>($K187="Bell Curve")*(_xlfn.NORM.DIST(AND(U$6&gt;=$F187,U$6&lt;=$H187)*(U$6-$F187+1),$J187/2,$M187,TRUE)-_xlfn.NORM.DIST(AND(U$6&gt;=$F187,U$6&lt;=$H187)*(T$6-$F187+1),$J187/2,$M187,TRUE))/(1-2*_xlfn.NORM.DIST(0,$J187/2,$M187,TRUE))*$D187+($K187="Steady Growth")*(AND(U$6&gt;=$F187,U$6&lt;=$H187)*((U$6-$F187+1)/($J187*($J187+1)/2)*$D187))+($K187="custom")*CustCF!O187</f>
        <v>0</v>
      </c>
      <c r="V187" s="277">
        <f>($K187="Bell Curve")*(_xlfn.NORM.DIST(AND(V$6&gt;=$F187,V$6&lt;=$H187)*(V$6-$F187+1),$J187/2,$M187,TRUE)-_xlfn.NORM.DIST(AND(V$6&gt;=$F187,V$6&lt;=$H187)*(U$6-$F187+1),$J187/2,$M187,TRUE))/(1-2*_xlfn.NORM.DIST(0,$J187/2,$M187,TRUE))*$D187+($K187="Steady Growth")*(AND(V$6&gt;=$F187,V$6&lt;=$H187)*((V$6-$F187+1)/($J187*($J187+1)/2)*$D187))+($K187="custom")*CustCF!P187</f>
        <v>0</v>
      </c>
      <c r="W187" s="277">
        <f>($K187="Bell Curve")*(_xlfn.NORM.DIST(AND(W$6&gt;=$F187,W$6&lt;=$H187)*(W$6-$F187+1),$J187/2,$M187,TRUE)-_xlfn.NORM.DIST(AND(W$6&gt;=$F187,W$6&lt;=$H187)*(V$6-$F187+1),$J187/2,$M187,TRUE))/(1-2*_xlfn.NORM.DIST(0,$J187/2,$M187,TRUE))*$D187+($K187="Steady Growth")*(AND(W$6&gt;=$F187,W$6&lt;=$H187)*((W$6-$F187+1)/($J187*($J187+1)/2)*$D187))+($K187="custom")*CustCF!Q187</f>
        <v>0</v>
      </c>
      <c r="X187" s="277">
        <f>($K187="Bell Curve")*(_xlfn.NORM.DIST(AND(X$6&gt;=$F187,X$6&lt;=$H187)*(X$6-$F187+1),$J187/2,$M187,TRUE)-_xlfn.NORM.DIST(AND(X$6&gt;=$F187,X$6&lt;=$H187)*(W$6-$F187+1),$J187/2,$M187,TRUE))/(1-2*_xlfn.NORM.DIST(0,$J187/2,$M187,TRUE))*$D187+($K187="Steady Growth")*(AND(X$6&gt;=$F187,X$6&lt;=$H187)*((X$6-$F187+1)/($J187*($J187+1)/2)*$D187))+($K187="custom")*CustCF!R187</f>
        <v>0</v>
      </c>
      <c r="Y187" s="277">
        <f>($K187="Bell Curve")*(_xlfn.NORM.DIST(AND(Y$6&gt;=$F187,Y$6&lt;=$H187)*(Y$6-$F187+1),$J187/2,$M187,TRUE)-_xlfn.NORM.DIST(AND(Y$6&gt;=$F187,Y$6&lt;=$H187)*(X$6-$F187+1),$J187/2,$M187,TRUE))/(1-2*_xlfn.NORM.DIST(0,$J187/2,$M187,TRUE))*$D187+($K187="Steady Growth")*(AND(Y$6&gt;=$F187,Y$6&lt;=$H187)*((Y$6-$F187+1)/($J187*($J187+1)/2)*$D187))+($K187="custom")*CustCF!S187</f>
        <v>0</v>
      </c>
      <c r="Z187" s="277">
        <f>($K187="Bell Curve")*(_xlfn.NORM.DIST(AND(Z$6&gt;=$F187,Z$6&lt;=$H187)*(Z$6-$F187+1),$J187/2,$M187,TRUE)-_xlfn.NORM.DIST(AND(Z$6&gt;=$F187,Z$6&lt;=$H187)*(Y$6-$F187+1),$J187/2,$M187,TRUE))/(1-2*_xlfn.NORM.DIST(0,$J187/2,$M187,TRUE))*$D187+($K187="Steady Growth")*(AND(Z$6&gt;=$F187,Z$6&lt;=$H187)*((Z$6-$F187+1)/($J187*($J187+1)/2)*$D187))+($K187="custom")*CustCF!T187</f>
        <v>0</v>
      </c>
      <c r="AA187" s="277">
        <f>($K187="Bell Curve")*(_xlfn.NORM.DIST(AND(AA$6&gt;=$F187,AA$6&lt;=$H187)*(AA$6-$F187+1),$J187/2,$M187,TRUE)-_xlfn.NORM.DIST(AND(AA$6&gt;=$F187,AA$6&lt;=$H187)*(Z$6-$F187+1),$J187/2,$M187,TRUE))/(1-2*_xlfn.NORM.DIST(0,$J187/2,$M187,TRUE))*$D187+($K187="Steady Growth")*(AND(AA$6&gt;=$F187,AA$6&lt;=$H187)*((AA$6-$F187+1)/($J187*($J187+1)/2)*$D187))+($K187="custom")*CustCF!U187</f>
        <v>0</v>
      </c>
      <c r="AB187" s="277">
        <f>($K187="Bell Curve")*(_xlfn.NORM.DIST(AND(AB$6&gt;=$F187,AB$6&lt;=$H187)*(AB$6-$F187+1),$J187/2,$M187,TRUE)-_xlfn.NORM.DIST(AND(AB$6&gt;=$F187,AB$6&lt;=$H187)*(AA$6-$F187+1),$J187/2,$M187,TRUE))/(1-2*_xlfn.NORM.DIST(0,$J187/2,$M187,TRUE))*$D187+($K187="Steady Growth")*(AND(AB$6&gt;=$F187,AB$6&lt;=$H187)*((AB$6-$F187+1)/($J187*($J187+1)/2)*$D187))+($K187="custom")*CustCF!V187</f>
        <v>0</v>
      </c>
      <c r="AC187" s="277">
        <f>($K187="Bell Curve")*(_xlfn.NORM.DIST(AND(AC$6&gt;=$F187,AC$6&lt;=$H187)*(AC$6-$F187+1),$J187/2,$M187,TRUE)-_xlfn.NORM.DIST(AND(AC$6&gt;=$F187,AC$6&lt;=$H187)*(AB$6-$F187+1),$J187/2,$M187,TRUE))/(1-2*_xlfn.NORM.DIST(0,$J187/2,$M187,TRUE))*$D187+($K187="Steady Growth")*(AND(AC$6&gt;=$F187,AC$6&lt;=$H187)*((AC$6-$F187+1)/($J187*($J187+1)/2)*$D187))+($K187="custom")*CustCF!W187</f>
        <v>0</v>
      </c>
      <c r="AD187" s="277">
        <f>($K187="Bell Curve")*(_xlfn.NORM.DIST(AND(AD$6&gt;=$F187,AD$6&lt;=$H187)*(AD$6-$F187+1),$J187/2,$M187,TRUE)-_xlfn.NORM.DIST(AND(AD$6&gt;=$F187,AD$6&lt;=$H187)*(AC$6-$F187+1),$J187/2,$M187,TRUE))/(1-2*_xlfn.NORM.DIST(0,$J187/2,$M187,TRUE))*$D187+($K187="Steady Growth")*(AND(AD$6&gt;=$F187,AD$6&lt;=$H187)*((AD$6-$F187+1)/($J187*($J187+1)/2)*$D187))+($K187="custom")*CustCF!X187</f>
        <v>0</v>
      </c>
      <c r="AE187" s="277">
        <f>($K187="Bell Curve")*(_xlfn.NORM.DIST(AND(AE$6&gt;=$F187,AE$6&lt;=$H187)*(AE$6-$F187+1),$J187/2,$M187,TRUE)-_xlfn.NORM.DIST(AND(AE$6&gt;=$F187,AE$6&lt;=$H187)*(AD$6-$F187+1),$J187/2,$M187,TRUE))/(1-2*_xlfn.NORM.DIST(0,$J187/2,$M187,TRUE))*$D187+($K187="Steady Growth")*(AND(AE$6&gt;=$F187,AE$6&lt;=$H187)*((AE$6-$F187+1)/($J187*($J187+1)/2)*$D187))+($K187="custom")*CustCF!Y187</f>
        <v>0</v>
      </c>
      <c r="AF187" s="277">
        <f>($K187="Bell Curve")*(_xlfn.NORM.DIST(AND(AF$6&gt;=$F187,AF$6&lt;=$H187)*(AF$6-$F187+1),$J187/2,$M187,TRUE)-_xlfn.NORM.DIST(AND(AF$6&gt;=$F187,AF$6&lt;=$H187)*(AE$6-$F187+1),$J187/2,$M187,TRUE))/(1-2*_xlfn.NORM.DIST(0,$J187/2,$M187,TRUE))*$D187+($K187="Steady Growth")*(AND(AF$6&gt;=$F187,AF$6&lt;=$H187)*((AF$6-$F187+1)/($J187*($J187+1)/2)*$D187))+($K187="custom")*CustCF!Z187</f>
        <v>0</v>
      </c>
      <c r="AG187" s="277">
        <f>($K187="Bell Curve")*(_xlfn.NORM.DIST(AND(AG$6&gt;=$F187,AG$6&lt;=$H187)*(AG$6-$F187+1),$J187/2,$M187,TRUE)-_xlfn.NORM.DIST(AND(AG$6&gt;=$F187,AG$6&lt;=$H187)*(AF$6-$F187+1),$J187/2,$M187,TRUE))/(1-2*_xlfn.NORM.DIST(0,$J187/2,$M187,TRUE))*$D187+($K187="Steady Growth")*(AND(AG$6&gt;=$F187,AG$6&lt;=$H187)*((AG$6-$F187+1)/($J187*($J187+1)/2)*$D187))+($K187="custom")*CustCF!AA187</f>
        <v>0</v>
      </c>
      <c r="AH187" s="277">
        <f>($K187="Bell Curve")*(_xlfn.NORM.DIST(AND(AH$6&gt;=$F187,AH$6&lt;=$H187)*(AH$6-$F187+1),$J187/2,$M187,TRUE)-_xlfn.NORM.DIST(AND(AH$6&gt;=$F187,AH$6&lt;=$H187)*(AG$6-$F187+1),$J187/2,$M187,TRUE))/(1-2*_xlfn.NORM.DIST(0,$J187/2,$M187,TRUE))*$D187+($K187="Steady Growth")*(AND(AH$6&gt;=$F187,AH$6&lt;=$H187)*((AH$6-$F187+1)/($J187*($J187+1)/2)*$D187))+($K187="custom")*CustCF!AB187</f>
        <v>0</v>
      </c>
      <c r="AI187" s="277">
        <f>($K187="Bell Curve")*(_xlfn.NORM.DIST(AND(AI$6&gt;=$F187,AI$6&lt;=$H187)*(AI$6-$F187+1),$J187/2,$M187,TRUE)-_xlfn.NORM.DIST(AND(AI$6&gt;=$F187,AI$6&lt;=$H187)*(AH$6-$F187+1),$J187/2,$M187,TRUE))/(1-2*_xlfn.NORM.DIST(0,$J187/2,$M187,TRUE))*$D187+($K187="Steady Growth")*(AND(AI$6&gt;=$F187,AI$6&lt;=$H187)*((AI$6-$F187+1)/($J187*($J187+1)/2)*$D187))+($K187="custom")*CustCF!AC187</f>
        <v>0</v>
      </c>
      <c r="AJ187" s="277">
        <f>($K187="Bell Curve")*(_xlfn.NORM.DIST(AND(AJ$6&gt;=$F187,AJ$6&lt;=$H187)*(AJ$6-$F187+1),$J187/2,$M187,TRUE)-_xlfn.NORM.DIST(AND(AJ$6&gt;=$F187,AJ$6&lt;=$H187)*(AI$6-$F187+1),$J187/2,$M187,TRUE))/(1-2*_xlfn.NORM.DIST(0,$J187/2,$M187,TRUE))*$D187+($K187="Steady Growth")*(AND(AJ$6&gt;=$F187,AJ$6&lt;=$H187)*((AJ$6-$F187+1)/($J187*($J187+1)/2)*$D187))+($K187="custom")*CustCF!AD187</f>
        <v>0</v>
      </c>
      <c r="AK187" s="277">
        <f>($K187="Bell Curve")*(_xlfn.NORM.DIST(AND(AK$6&gt;=$F187,AK$6&lt;=$H187)*(AK$6-$F187+1),$J187/2,$M187,TRUE)-_xlfn.NORM.DIST(AND(AK$6&gt;=$F187,AK$6&lt;=$H187)*(AJ$6-$F187+1),$J187/2,$M187,TRUE))/(1-2*_xlfn.NORM.DIST(0,$J187/2,$M187,TRUE))*$D187+($K187="Steady Growth")*(AND(AK$6&gt;=$F187,AK$6&lt;=$H187)*((AK$6-$F187+1)/($J187*($J187+1)/2)*$D187))+($K187="custom")*CustCF!AE187</f>
        <v>0</v>
      </c>
      <c r="AL187" s="277">
        <f>($K187="Bell Curve")*(_xlfn.NORM.DIST(AND(AL$6&gt;=$F187,AL$6&lt;=$H187)*(AL$6-$F187+1),$J187/2,$M187,TRUE)-_xlfn.NORM.DIST(AND(AL$6&gt;=$F187,AL$6&lt;=$H187)*(AK$6-$F187+1),$J187/2,$M187,TRUE))/(1-2*_xlfn.NORM.DIST(0,$J187/2,$M187,TRUE))*$D187+($K187="Steady Growth")*(AND(AL$6&gt;=$F187,AL$6&lt;=$H187)*((AL$6-$F187+1)/($J187*($J187+1)/2)*$D187))+($K187="custom")*CustCF!AF187</f>
        <v>0</v>
      </c>
      <c r="AM187" s="277">
        <f>($K187="Bell Curve")*(_xlfn.NORM.DIST(AND(AM$6&gt;=$F187,AM$6&lt;=$H187)*(AM$6-$F187+1),$J187/2,$M187,TRUE)-_xlfn.NORM.DIST(AND(AM$6&gt;=$F187,AM$6&lt;=$H187)*(AL$6-$F187+1),$J187/2,$M187,TRUE))/(1-2*_xlfn.NORM.DIST(0,$J187/2,$M187,TRUE))*$D187+($K187="Steady Growth")*(AND(AM$6&gt;=$F187,AM$6&lt;=$H187)*((AM$6-$F187+1)/($J187*($J187+1)/2)*$D187))+($K187="custom")*CustCF!AG187</f>
        <v>0</v>
      </c>
      <c r="AN187" s="277">
        <f>($K187="Bell Curve")*(_xlfn.NORM.DIST(AND(AN$6&gt;=$F187,AN$6&lt;=$H187)*(AN$6-$F187+1),$J187/2,$M187,TRUE)-_xlfn.NORM.DIST(AND(AN$6&gt;=$F187,AN$6&lt;=$H187)*(AM$6-$F187+1),$J187/2,$M187,TRUE))/(1-2*_xlfn.NORM.DIST(0,$J187/2,$M187,TRUE))*$D187+($K187="Steady Growth")*(AND(AN$6&gt;=$F187,AN$6&lt;=$H187)*((AN$6-$F187+1)/($J187*($J187+1)/2)*$D187))+($K187="custom")*CustCF!AH187</f>
        <v>0</v>
      </c>
      <c r="AO187" s="277">
        <f>($K187="Bell Curve")*(_xlfn.NORM.DIST(AND(AO$6&gt;=$F187,AO$6&lt;=$H187)*(AO$6-$F187+1),$J187/2,$M187,TRUE)-_xlfn.NORM.DIST(AND(AO$6&gt;=$F187,AO$6&lt;=$H187)*(AN$6-$F187+1),$J187/2,$M187,TRUE))/(1-2*_xlfn.NORM.DIST(0,$J187/2,$M187,TRUE))*$D187+($K187="Steady Growth")*(AND(AO$6&gt;=$F187,AO$6&lt;=$H187)*((AO$6-$F187+1)/($J187*($J187+1)/2)*$D187))+($K187="custom")*CustCF!AI187</f>
        <v>0</v>
      </c>
      <c r="AP187" s="277">
        <f>($K187="Bell Curve")*(_xlfn.NORM.DIST(AND(AP$6&gt;=$F187,AP$6&lt;=$H187)*(AP$6-$F187+1),$J187/2,$M187,TRUE)-_xlfn.NORM.DIST(AND(AP$6&gt;=$F187,AP$6&lt;=$H187)*(AO$6-$F187+1),$J187/2,$M187,TRUE))/(1-2*_xlfn.NORM.DIST(0,$J187/2,$M187,TRUE))*$D187+($K187="Steady Growth")*(AND(AP$6&gt;=$F187,AP$6&lt;=$H187)*((AP$6-$F187+1)/($J187*($J187+1)/2)*$D187))+($K187="custom")*CustCF!AJ187</f>
        <v>0</v>
      </c>
      <c r="AQ187" s="277">
        <f>($K187="Bell Curve")*(_xlfn.NORM.DIST(AND(AQ$6&gt;=$F187,AQ$6&lt;=$H187)*(AQ$6-$F187+1),$J187/2,$M187,TRUE)-_xlfn.NORM.DIST(AND(AQ$6&gt;=$F187,AQ$6&lt;=$H187)*(AP$6-$F187+1),$J187/2,$M187,TRUE))/(1-2*_xlfn.NORM.DIST(0,$J187/2,$M187,TRUE))*$D187+($K187="Steady Growth")*(AND(AQ$6&gt;=$F187,AQ$6&lt;=$H187)*((AQ$6-$F187+1)/($J187*($J187+1)/2)*$D187))+($K187="custom")*CustCF!AK187</f>
        <v>0</v>
      </c>
      <c r="AR187" s="277">
        <f>($K187="Bell Curve")*(_xlfn.NORM.DIST(AND(AR$6&gt;=$F187,AR$6&lt;=$H187)*(AR$6-$F187+1),$J187/2,$M187,TRUE)-_xlfn.NORM.DIST(AND(AR$6&gt;=$F187,AR$6&lt;=$H187)*(AQ$6-$F187+1),$J187/2,$M187,TRUE))/(1-2*_xlfn.NORM.DIST(0,$J187/2,$M187,TRUE))*$D187+($K187="Steady Growth")*(AND(AR$6&gt;=$F187,AR$6&lt;=$H187)*((AR$6-$F187+1)/($J187*($J187+1)/2)*$D187))+($K187="custom")*CustCF!AL187</f>
        <v>0</v>
      </c>
      <c r="AS187" s="277">
        <f>($K187="Bell Curve")*(_xlfn.NORM.DIST(AND(AS$6&gt;=$F187,AS$6&lt;=$H187)*(AS$6-$F187+1),$J187/2,$M187,TRUE)-_xlfn.NORM.DIST(AND(AS$6&gt;=$F187,AS$6&lt;=$H187)*(AR$6-$F187+1),$J187/2,$M187,TRUE))/(1-2*_xlfn.NORM.DIST(0,$J187/2,$M187,TRUE))*$D187+($K187="Steady Growth")*(AND(AS$6&gt;=$F187,AS$6&lt;=$H187)*((AS$6-$F187+1)/($J187*($J187+1)/2)*$D187))+($K187="custom")*CustCF!AM187</f>
        <v>0</v>
      </c>
      <c r="AT187" s="277">
        <f>($K187="Bell Curve")*(_xlfn.NORM.DIST(AND(AT$6&gt;=$F187,AT$6&lt;=$H187)*(AT$6-$F187+1),$J187/2,$M187,TRUE)-_xlfn.NORM.DIST(AND(AT$6&gt;=$F187,AT$6&lt;=$H187)*(AS$6-$F187+1),$J187/2,$M187,TRUE))/(1-2*_xlfn.NORM.DIST(0,$J187/2,$M187,TRUE))*$D187+($K187="Steady Growth")*(AND(AT$6&gt;=$F187,AT$6&lt;=$H187)*((AT$6-$F187+1)/($J187*($J187+1)/2)*$D187))+($K187="custom")*CustCF!AN187</f>
        <v>0</v>
      </c>
      <c r="AU187" s="277">
        <f>($K187="Bell Curve")*(_xlfn.NORM.DIST(AND(AU$6&gt;=$F187,AU$6&lt;=$H187)*(AU$6-$F187+1),$J187/2,$M187,TRUE)-_xlfn.NORM.DIST(AND(AU$6&gt;=$F187,AU$6&lt;=$H187)*(AT$6-$F187+1),$J187/2,$M187,TRUE))/(1-2*_xlfn.NORM.DIST(0,$J187/2,$M187,TRUE))*$D187+($K187="Steady Growth")*(AND(AU$6&gt;=$F187,AU$6&lt;=$H187)*((AU$6-$F187+1)/($J187*($J187+1)/2)*$D187))+($K187="custom")*CustCF!AO187</f>
        <v>0</v>
      </c>
      <c r="AV187" s="277">
        <f>($K187="Bell Curve")*(_xlfn.NORM.DIST(AND(AV$6&gt;=$F187,AV$6&lt;=$H187)*(AV$6-$F187+1),$J187/2,$M187,TRUE)-_xlfn.NORM.DIST(AND(AV$6&gt;=$F187,AV$6&lt;=$H187)*(AU$6-$F187+1),$J187/2,$M187,TRUE))/(1-2*_xlfn.NORM.DIST(0,$J187/2,$M187,TRUE))*$D187+($K187="Steady Growth")*(AND(AV$6&gt;=$F187,AV$6&lt;=$H187)*((AV$6-$F187+1)/($J187*($J187+1)/2)*$D187))+($K187="custom")*CustCF!AP187</f>
        <v>0</v>
      </c>
      <c r="AW187" s="277">
        <f>($K187="Bell Curve")*(_xlfn.NORM.DIST(AND(AW$6&gt;=$F187,AW$6&lt;=$H187)*(AW$6-$F187+1),$J187/2,$M187,TRUE)-_xlfn.NORM.DIST(AND(AW$6&gt;=$F187,AW$6&lt;=$H187)*(AV$6-$F187+1),$J187/2,$M187,TRUE))/(1-2*_xlfn.NORM.DIST(0,$J187/2,$M187,TRUE))*$D187+($K187="Steady Growth")*(AND(AW$6&gt;=$F187,AW$6&lt;=$H187)*((AW$6-$F187+1)/($J187*($J187+1)/2)*$D187))+($K187="custom")*CustCF!AQ187</f>
        <v>0</v>
      </c>
      <c r="AX187" s="277">
        <f>($K187="Bell Curve")*(_xlfn.NORM.DIST(AND(AX$6&gt;=$F187,AX$6&lt;=$H187)*(AX$6-$F187+1),$J187/2,$M187,TRUE)-_xlfn.NORM.DIST(AND(AX$6&gt;=$F187,AX$6&lt;=$H187)*(AW$6-$F187+1),$J187/2,$M187,TRUE))/(1-2*_xlfn.NORM.DIST(0,$J187/2,$M187,TRUE))*$D187+($K187="Steady Growth")*(AND(AX$6&gt;=$F187,AX$6&lt;=$H187)*((AX$6-$F187+1)/($J187*($J187+1)/2)*$D187))+($K187="custom")*CustCF!AR187</f>
        <v>0</v>
      </c>
      <c r="AY187" s="277">
        <f>($K187="Bell Curve")*(_xlfn.NORM.DIST(AND(AY$6&gt;=$F187,AY$6&lt;=$H187)*(AY$6-$F187+1),$J187/2,$M187,TRUE)-_xlfn.NORM.DIST(AND(AY$6&gt;=$F187,AY$6&lt;=$H187)*(AX$6-$F187+1),$J187/2,$M187,TRUE))/(1-2*_xlfn.NORM.DIST(0,$J187/2,$M187,TRUE))*$D187+($K187="Steady Growth")*(AND(AY$6&gt;=$F187,AY$6&lt;=$H187)*((AY$6-$F187+1)/($J187*($J187+1)/2)*$D187))+($K187="custom")*CustCF!AS187</f>
        <v>0</v>
      </c>
      <c r="AZ187" s="277">
        <f>($K187="Bell Curve")*(_xlfn.NORM.DIST(AND(AZ$6&gt;=$F187,AZ$6&lt;=$H187)*(AZ$6-$F187+1),$J187/2,$M187,TRUE)-_xlfn.NORM.DIST(AND(AZ$6&gt;=$F187,AZ$6&lt;=$H187)*(AY$6-$F187+1),$J187/2,$M187,TRUE))/(1-2*_xlfn.NORM.DIST(0,$J187/2,$M187,TRUE))*$D187+($K187="Steady Growth")*(AND(AZ$6&gt;=$F187,AZ$6&lt;=$H187)*((AZ$6-$F187+1)/($J187*($J187+1)/2)*$D187))+($K187="custom")*CustCF!AT187</f>
        <v>0</v>
      </c>
      <c r="BA187" s="277">
        <f>($K187="Bell Curve")*(_xlfn.NORM.DIST(AND(BA$6&gt;=$F187,BA$6&lt;=$H187)*(BA$6-$F187+1),$J187/2,$M187,TRUE)-_xlfn.NORM.DIST(AND(BA$6&gt;=$F187,BA$6&lt;=$H187)*(AZ$6-$F187+1),$J187/2,$M187,TRUE))/(1-2*_xlfn.NORM.DIST(0,$J187/2,$M187,TRUE))*$D187+($K187="Steady Growth")*(AND(BA$6&gt;=$F187,BA$6&lt;=$H187)*((BA$6-$F187+1)/($J187*($J187+1)/2)*$D187))+($K187="custom")*CustCF!AU187</f>
        <v>0</v>
      </c>
      <c r="BB187" s="277">
        <f>($K187="Bell Curve")*(_xlfn.NORM.DIST(AND(BB$6&gt;=$F187,BB$6&lt;=$H187)*(BB$6-$F187+1),$J187/2,$M187,TRUE)-_xlfn.NORM.DIST(AND(BB$6&gt;=$F187,BB$6&lt;=$H187)*(BA$6-$F187+1),$J187/2,$M187,TRUE))/(1-2*_xlfn.NORM.DIST(0,$J187/2,$M187,TRUE))*$D187+($K187="Steady Growth")*(AND(BB$6&gt;=$F187,BB$6&lt;=$H187)*((BB$6-$F187+1)/($J187*($J187+1)/2)*$D187))+($K187="custom")*CustCF!AV187</f>
        <v>0</v>
      </c>
      <c r="BC187" s="277">
        <f>($K187="Bell Curve")*(_xlfn.NORM.DIST(AND(BC$6&gt;=$F187,BC$6&lt;=$H187)*(BC$6-$F187+1),$J187/2,$M187,TRUE)-_xlfn.NORM.DIST(AND(BC$6&gt;=$F187,BC$6&lt;=$H187)*(BB$6-$F187+1),$J187/2,$M187,TRUE))/(1-2*_xlfn.NORM.DIST(0,$J187/2,$M187,TRUE))*$D187+($K187="Steady Growth")*(AND(BC$6&gt;=$F187,BC$6&lt;=$H187)*((BC$6-$F187+1)/($J187*($J187+1)/2)*$D187))+($K187="custom")*CustCF!AW187</f>
        <v>0</v>
      </c>
      <c r="BD187" s="277">
        <f>($K187="Bell Curve")*(_xlfn.NORM.DIST(AND(BD$6&gt;=$F187,BD$6&lt;=$H187)*(BD$6-$F187+1),$J187/2,$M187,TRUE)-_xlfn.NORM.DIST(AND(BD$6&gt;=$F187,BD$6&lt;=$H187)*(BC$6-$F187+1),$J187/2,$M187,TRUE))/(1-2*_xlfn.NORM.DIST(0,$J187/2,$M187,TRUE))*$D187+($K187="Steady Growth")*(AND(BD$6&gt;=$F187,BD$6&lt;=$H187)*((BD$6-$F187+1)/($J187*($J187+1)/2)*$D187))+($K187="custom")*CustCF!AX187</f>
        <v>0</v>
      </c>
      <c r="BE187" s="277">
        <f>($K187="Bell Curve")*(_xlfn.NORM.DIST(AND(BE$6&gt;=$F187,BE$6&lt;=$H187)*(BE$6-$F187+1),$J187/2,$M187,TRUE)-_xlfn.NORM.DIST(AND(BE$6&gt;=$F187,BE$6&lt;=$H187)*(BD$6-$F187+1),$J187/2,$M187,TRUE))/(1-2*_xlfn.NORM.DIST(0,$J187/2,$M187,TRUE))*$D187+($K187="Steady Growth")*(AND(BE$6&gt;=$F187,BE$6&lt;=$H187)*((BE$6-$F187+1)/($J187*($J187+1)/2)*$D187))+($K187="custom")*CustCF!AY187</f>
        <v>0</v>
      </c>
      <c r="BF187" s="277">
        <f>($K187="Bell Curve")*(_xlfn.NORM.DIST(AND(BF$6&gt;=$F187,BF$6&lt;=$H187)*(BF$6-$F187+1),$J187/2,$M187,TRUE)-_xlfn.NORM.DIST(AND(BF$6&gt;=$F187,BF$6&lt;=$H187)*(BE$6-$F187+1),$J187/2,$M187,TRUE))/(1-2*_xlfn.NORM.DIST(0,$J187/2,$M187,TRUE))*$D187+($K187="Steady Growth")*(AND(BF$6&gt;=$F187,BF$6&lt;=$H187)*((BF$6-$F187+1)/($J187*($J187+1)/2)*$D187))+($K187="custom")*CustCF!AZ187</f>
        <v>0</v>
      </c>
      <c r="BG187" s="277">
        <f>($K187="Bell Curve")*(_xlfn.NORM.DIST(AND(BG$6&gt;=$F187,BG$6&lt;=$H187)*(BG$6-$F187+1),$J187/2,$M187,TRUE)-_xlfn.NORM.DIST(AND(BG$6&gt;=$F187,BG$6&lt;=$H187)*(BF$6-$F187+1),$J187/2,$M187,TRUE))/(1-2*_xlfn.NORM.DIST(0,$J187/2,$M187,TRUE))*$D187+($K187="Steady Growth")*(AND(BG$6&gt;=$F187,BG$6&lt;=$H187)*((BG$6-$F187+1)/($J187*($J187+1)/2)*$D187))+($K187="custom")*CustCF!BA187</f>
        <v>0</v>
      </c>
      <c r="BH187" s="277">
        <f>($K187="Bell Curve")*(_xlfn.NORM.DIST(AND(BH$6&gt;=$F187,BH$6&lt;=$H187)*(BH$6-$F187+1),$J187/2,$M187,TRUE)-_xlfn.NORM.DIST(AND(BH$6&gt;=$F187,BH$6&lt;=$H187)*(BG$6-$F187+1),$J187/2,$M187,TRUE))/(1-2*_xlfn.NORM.DIST(0,$J187/2,$M187,TRUE))*$D187+($K187="Steady Growth")*(AND(BH$6&gt;=$F187,BH$6&lt;=$H187)*((BH$6-$F187+1)/($J187*($J187+1)/2)*$D187))+($K187="custom")*CustCF!BB187</f>
        <v>0</v>
      </c>
      <c r="BI187" s="277">
        <f>($K187="Bell Curve")*(_xlfn.NORM.DIST(AND(BI$6&gt;=$F187,BI$6&lt;=$H187)*(BI$6-$F187+1),$J187/2,$M187,TRUE)-_xlfn.NORM.DIST(AND(BI$6&gt;=$F187,BI$6&lt;=$H187)*(BH$6-$F187+1),$J187/2,$M187,TRUE))/(1-2*_xlfn.NORM.DIST(0,$J187/2,$M187,TRUE))*$D187+($K187="Steady Growth")*(AND(BI$6&gt;=$F187,BI$6&lt;=$H187)*((BI$6-$F187+1)/($J187*($J187+1)/2)*$D187))+($K187="custom")*CustCF!BC187</f>
        <v>0</v>
      </c>
      <c r="BJ187" s="277">
        <f>($K187="Bell Curve")*(_xlfn.NORM.DIST(AND(BJ$6&gt;=$F187,BJ$6&lt;=$H187)*(BJ$6-$F187+1),$J187/2,$M187,TRUE)-_xlfn.NORM.DIST(AND(BJ$6&gt;=$F187,BJ$6&lt;=$H187)*(BI$6-$F187+1),$J187/2,$M187,TRUE))/(1-2*_xlfn.NORM.DIST(0,$J187/2,$M187,TRUE))*$D187+($K187="Steady Growth")*(AND(BJ$6&gt;=$F187,BJ$6&lt;=$H187)*((BJ$6-$F187+1)/($J187*($J187+1)/2)*$D187))+($K187="custom")*CustCF!BD187</f>
        <v>0</v>
      </c>
      <c r="BK187" s="277">
        <f>($K187="Bell Curve")*(_xlfn.NORM.DIST(AND(BK$6&gt;=$F187,BK$6&lt;=$H187)*(BK$6-$F187+1),$J187/2,$M187,TRUE)-_xlfn.NORM.DIST(AND(BK$6&gt;=$F187,BK$6&lt;=$H187)*(BJ$6-$F187+1),$J187/2,$M187,TRUE))/(1-2*_xlfn.NORM.DIST(0,$J187/2,$M187,TRUE))*$D187+($K187="Steady Growth")*(AND(BK$6&gt;=$F187,BK$6&lt;=$H187)*((BK$6-$F187+1)/($J187*($J187+1)/2)*$D187))+($K187="custom")*CustCF!BE187</f>
        <v>0</v>
      </c>
      <c r="BL187" s="277">
        <f>($K187="Bell Curve")*(_xlfn.NORM.DIST(AND(BL$6&gt;=$F187,BL$6&lt;=$H187)*(BL$6-$F187+1),$J187/2,$M187,TRUE)-_xlfn.NORM.DIST(AND(BL$6&gt;=$F187,BL$6&lt;=$H187)*(BK$6-$F187+1),$J187/2,$M187,TRUE))/(1-2*_xlfn.NORM.DIST(0,$J187/2,$M187,TRUE))*$D187+($K187="Steady Growth")*(AND(BL$6&gt;=$F187,BL$6&lt;=$H187)*((BL$6-$F187+1)/($J187*($J187+1)/2)*$D187))+($K187="custom")*CustCF!BF187</f>
        <v>0</v>
      </c>
      <c r="BM187" s="277">
        <f>($K187="Bell Curve")*(_xlfn.NORM.DIST(AND(BM$6&gt;=$F187,BM$6&lt;=$H187)*(BM$6-$F187+1),$J187/2,$M187,TRUE)-_xlfn.NORM.DIST(AND(BM$6&gt;=$F187,BM$6&lt;=$H187)*(BL$6-$F187+1),$J187/2,$M187,TRUE))/(1-2*_xlfn.NORM.DIST(0,$J187/2,$M187,TRUE))*$D187+($K187="Steady Growth")*(AND(BM$6&gt;=$F187,BM$6&lt;=$H187)*((BM$6-$F187+1)/($J187*($J187+1)/2)*$D187))+($K187="custom")*CustCF!BG187</f>
        <v>0</v>
      </c>
      <c r="BN187" s="277">
        <f>($K187="Bell Curve")*(_xlfn.NORM.DIST(AND(BN$6&gt;=$F187,BN$6&lt;=$H187)*(BN$6-$F187+1),$J187/2,$M187,TRUE)-_xlfn.NORM.DIST(AND(BN$6&gt;=$F187,BN$6&lt;=$H187)*(BM$6-$F187+1),$J187/2,$M187,TRUE))/(1-2*_xlfn.NORM.DIST(0,$J187/2,$M187,TRUE))*$D187+($K187="Steady Growth")*(AND(BN$6&gt;=$F187,BN$6&lt;=$H187)*((BN$6-$F187+1)/($J187*($J187+1)/2)*$D187))+($K187="custom")*CustCF!BH187</f>
        <v>0</v>
      </c>
      <c r="BO187" s="277">
        <f>($K187="Bell Curve")*(_xlfn.NORM.DIST(AND(BO$6&gt;=$F187,BO$6&lt;=$H187)*(BO$6-$F187+1),$J187/2,$M187,TRUE)-_xlfn.NORM.DIST(AND(BO$6&gt;=$F187,BO$6&lt;=$H187)*(BN$6-$F187+1),$J187/2,$M187,TRUE))/(1-2*_xlfn.NORM.DIST(0,$J187/2,$M187,TRUE))*$D187+($K187="Steady Growth")*(AND(BO$6&gt;=$F187,BO$6&lt;=$H187)*((BO$6-$F187+1)/($J187*($J187+1)/2)*$D187))+($K187="custom")*CustCF!BI187</f>
        <v>0</v>
      </c>
      <c r="BP187" s="277">
        <f>($K187="Bell Curve")*(_xlfn.NORM.DIST(AND(BP$6&gt;=$F187,BP$6&lt;=$H187)*(BP$6-$F187+1),$J187/2,$M187,TRUE)-_xlfn.NORM.DIST(AND(BP$6&gt;=$F187,BP$6&lt;=$H187)*(BO$6-$F187+1),$J187/2,$M187,TRUE))/(1-2*_xlfn.NORM.DIST(0,$J187/2,$M187,TRUE))*$D187+($K187="Steady Growth")*(AND(BP$6&gt;=$F187,BP$6&lt;=$H187)*((BP$6-$F187+1)/($J187*($J187+1)/2)*$D187))+($K187="custom")*CustCF!BJ187</f>
        <v>0</v>
      </c>
      <c r="BQ187" s="277">
        <f>($K187="Bell Curve")*(_xlfn.NORM.DIST(AND(BQ$6&gt;=$F187,BQ$6&lt;=$H187)*(BQ$6-$F187+1),$J187/2,$M187,TRUE)-_xlfn.NORM.DIST(AND(BQ$6&gt;=$F187,BQ$6&lt;=$H187)*(BP$6-$F187+1),$J187/2,$M187,TRUE))/(1-2*_xlfn.NORM.DIST(0,$J187/2,$M187,TRUE))*$D187+($K187="Steady Growth")*(AND(BQ$6&gt;=$F187,BQ$6&lt;=$H187)*((BQ$6-$F187+1)/($J187*($J187+1)/2)*$D187))+($K187="custom")*CustCF!BK187</f>
        <v>0</v>
      </c>
      <c r="BR187" s="277">
        <f>($K187="Bell Curve")*(_xlfn.NORM.DIST(AND(BR$6&gt;=$F187,BR$6&lt;=$H187)*(BR$6-$F187+1),$J187/2,$M187,TRUE)-_xlfn.NORM.DIST(AND(BR$6&gt;=$F187,BR$6&lt;=$H187)*(BQ$6-$F187+1),$J187/2,$M187,TRUE))/(1-2*_xlfn.NORM.DIST(0,$J187/2,$M187,TRUE))*$D187+($K187="Steady Growth")*(AND(BR$6&gt;=$F187,BR$6&lt;=$H187)*((BR$6-$F187+1)/($J187*($J187+1)/2)*$D187))+($K187="custom")*CustCF!BL187</f>
        <v>0</v>
      </c>
      <c r="BS187" s="277">
        <f>($K187="Bell Curve")*(_xlfn.NORM.DIST(AND(BS$6&gt;=$F187,BS$6&lt;=$H187)*(BS$6-$F187+1),$J187/2,$M187,TRUE)-_xlfn.NORM.DIST(AND(BS$6&gt;=$F187,BS$6&lt;=$H187)*(BR$6-$F187+1),$J187/2,$M187,TRUE))/(1-2*_xlfn.NORM.DIST(0,$J187/2,$M187,TRUE))*$D187+($K187="Steady Growth")*(AND(BS$6&gt;=$F187,BS$6&lt;=$H187)*((BS$6-$F187+1)/($J187*($J187+1)/2)*$D187))+($K187="custom")*CustCF!BM187</f>
        <v>0</v>
      </c>
      <c r="BT187" s="277">
        <f>($K187="Bell Curve")*(_xlfn.NORM.DIST(AND(BT$6&gt;=$F187,BT$6&lt;=$H187)*(BT$6-$F187+1),$J187/2,$M187,TRUE)-_xlfn.NORM.DIST(AND(BT$6&gt;=$F187,BT$6&lt;=$H187)*(BS$6-$F187+1),$J187/2,$M187,TRUE))/(1-2*_xlfn.NORM.DIST(0,$J187/2,$M187,TRUE))*$D187+($K187="Steady Growth")*(AND(BT$6&gt;=$F187,BT$6&lt;=$H187)*((BT$6-$F187+1)/($J187*($J187+1)/2)*$D187))+($K187="custom")*CustCF!BN187</f>
        <v>0</v>
      </c>
      <c r="BU187" s="277">
        <f>($K187="Bell Curve")*(_xlfn.NORM.DIST(AND(BU$6&gt;=$F187,BU$6&lt;=$H187)*(BU$6-$F187+1),$J187/2,$M187,TRUE)-_xlfn.NORM.DIST(AND(BU$6&gt;=$F187,BU$6&lt;=$H187)*(BT$6-$F187+1),$J187/2,$M187,TRUE))/(1-2*_xlfn.NORM.DIST(0,$J187/2,$M187,TRUE))*$D187+($K187="Steady Growth")*(AND(BU$6&gt;=$F187,BU$6&lt;=$H187)*((BU$6-$F187+1)/($J187*($J187+1)/2)*$D187))+($K187="custom")*CustCF!BO187</f>
        <v>0</v>
      </c>
      <c r="BV187" s="277">
        <f>($K187="Bell Curve")*(_xlfn.NORM.DIST(AND(BV$6&gt;=$F187,BV$6&lt;=$H187)*(BV$6-$F187+1),$J187/2,$M187,TRUE)-_xlfn.NORM.DIST(AND(BV$6&gt;=$F187,BV$6&lt;=$H187)*(BU$6-$F187+1),$J187/2,$M187,TRUE))/(1-2*_xlfn.NORM.DIST(0,$J187/2,$M187,TRUE))*$D187+($K187="Steady Growth")*(AND(BV$6&gt;=$F187,BV$6&lt;=$H187)*((BV$6-$F187+1)/($J187*($J187+1)/2)*$D187))+($K187="custom")*CustCF!BP187</f>
        <v>0</v>
      </c>
      <c r="BW187" s="277">
        <f>($K187="Bell Curve")*(_xlfn.NORM.DIST(AND(BW$6&gt;=$F187,BW$6&lt;=$H187)*(BW$6-$F187+1),$J187/2,$M187,TRUE)-_xlfn.NORM.DIST(AND(BW$6&gt;=$F187,BW$6&lt;=$H187)*(BV$6-$F187+1),$J187/2,$M187,TRUE))/(1-2*_xlfn.NORM.DIST(0,$J187/2,$M187,TRUE))*$D187+($K187="Steady Growth")*(AND(BW$6&gt;=$F187,BW$6&lt;=$H187)*((BW$6-$F187+1)/($J187*($J187+1)/2)*$D187))+($K187="custom")*CustCF!BQ187</f>
        <v>0</v>
      </c>
      <c r="BX187" s="277">
        <f>($K187="Bell Curve")*(_xlfn.NORM.DIST(AND(BX$6&gt;=$F187,BX$6&lt;=$H187)*(BX$6-$F187+1),$J187/2,$M187,TRUE)-_xlfn.NORM.DIST(AND(BX$6&gt;=$F187,BX$6&lt;=$H187)*(BW$6-$F187+1),$J187/2,$M187,TRUE))/(1-2*_xlfn.NORM.DIST(0,$J187/2,$M187,TRUE))*$D187+($K187="Steady Growth")*(AND(BX$6&gt;=$F187,BX$6&lt;=$H187)*((BX$6-$F187+1)/($J187*($J187+1)/2)*$D187))+($K187="custom")*CustCF!BR187</f>
        <v>0</v>
      </c>
      <c r="BY187" s="277">
        <f>($K187="Bell Curve")*(_xlfn.NORM.DIST(AND(BY$6&gt;=$F187,BY$6&lt;=$H187)*(BY$6-$F187+1),$J187/2,$M187,TRUE)-_xlfn.NORM.DIST(AND(BY$6&gt;=$F187,BY$6&lt;=$H187)*(BX$6-$F187+1),$J187/2,$M187,TRUE))/(1-2*_xlfn.NORM.DIST(0,$J187/2,$M187,TRUE))*$D187+($K187="Steady Growth")*(AND(BY$6&gt;=$F187,BY$6&lt;=$H187)*((BY$6-$F187+1)/($J187*($J187+1)/2)*$D187))+($K187="custom")*CustCF!BS187</f>
        <v>0</v>
      </c>
      <c r="BZ187" s="277">
        <f>($K187="Bell Curve")*(_xlfn.NORM.DIST(AND(BZ$6&gt;=$F187,BZ$6&lt;=$H187)*(BZ$6-$F187+1),$J187/2,$M187,TRUE)-_xlfn.NORM.DIST(AND(BZ$6&gt;=$F187,BZ$6&lt;=$H187)*(BY$6-$F187+1),$J187/2,$M187,TRUE))/(1-2*_xlfn.NORM.DIST(0,$J187/2,$M187,TRUE))*$D187+($K187="Steady Growth")*(AND(BZ$6&gt;=$F187,BZ$6&lt;=$H187)*((BZ$6-$F187+1)/($J187*($J187+1)/2)*$D187))+($K187="custom")*CustCF!BT187</f>
        <v>0</v>
      </c>
      <c r="CA187" s="277">
        <f>($K187="Bell Curve")*(_xlfn.NORM.DIST(AND(CA$6&gt;=$F187,CA$6&lt;=$H187)*(CA$6-$F187+1),$J187/2,$M187,TRUE)-_xlfn.NORM.DIST(AND(CA$6&gt;=$F187,CA$6&lt;=$H187)*(BZ$6-$F187+1),$J187/2,$M187,TRUE))/(1-2*_xlfn.NORM.DIST(0,$J187/2,$M187,TRUE))*$D187+($K187="Steady Growth")*(AND(CA$6&gt;=$F187,CA$6&lt;=$H187)*((CA$6-$F187+1)/($J187*($J187+1)/2)*$D187))+($K187="custom")*CustCF!BU187</f>
        <v>0</v>
      </c>
      <c r="CB187" s="277">
        <f>($K187="Bell Curve")*(_xlfn.NORM.DIST(AND(CB$6&gt;=$F187,CB$6&lt;=$H187)*(CB$6-$F187+1),$J187/2,$M187,TRUE)-_xlfn.NORM.DIST(AND(CB$6&gt;=$F187,CB$6&lt;=$H187)*(CA$6-$F187+1),$J187/2,$M187,TRUE))/(1-2*_xlfn.NORM.DIST(0,$J187/2,$M187,TRUE))*$D187+($K187="Steady Growth")*(AND(CB$6&gt;=$F187,CB$6&lt;=$H187)*((CB$6-$F187+1)/($J187*($J187+1)/2)*$D187))+($K187="custom")*CustCF!BV187</f>
        <v>0</v>
      </c>
      <c r="CC187" s="277">
        <f>($K187="Bell Curve")*(_xlfn.NORM.DIST(AND(CC$6&gt;=$F187,CC$6&lt;=$H187)*(CC$6-$F187+1),$J187/2,$M187,TRUE)-_xlfn.NORM.DIST(AND(CC$6&gt;=$F187,CC$6&lt;=$H187)*(CB$6-$F187+1),$J187/2,$M187,TRUE))/(1-2*_xlfn.NORM.DIST(0,$J187/2,$M187,TRUE))*$D187+($K187="Steady Growth")*(AND(CC$6&gt;=$F187,CC$6&lt;=$H187)*((CC$6-$F187+1)/($J187*($J187+1)/2)*$D187))+($K187="custom")*CustCF!BW187</f>
        <v>0</v>
      </c>
      <c r="CD187" s="277">
        <f>($K187="Bell Curve")*(_xlfn.NORM.DIST(AND(CD$6&gt;=$F187,CD$6&lt;=$H187)*(CD$6-$F187+1),$J187/2,$M187,TRUE)-_xlfn.NORM.DIST(AND(CD$6&gt;=$F187,CD$6&lt;=$H187)*(CC$6-$F187+1),$J187/2,$M187,TRUE))/(1-2*_xlfn.NORM.DIST(0,$J187/2,$M187,TRUE))*$D187+($K187="Steady Growth")*(AND(CD$6&gt;=$F187,CD$6&lt;=$H187)*((CD$6-$F187+1)/($J187*($J187+1)/2)*$D187))+($K187="custom")*CustCF!BX187</f>
        <v>0</v>
      </c>
      <c r="CE187" s="277">
        <f>($K187="Bell Curve")*(_xlfn.NORM.DIST(AND(CE$6&gt;=$F187,CE$6&lt;=$H187)*(CE$6-$F187+1),$J187/2,$M187,TRUE)-_xlfn.NORM.DIST(AND(CE$6&gt;=$F187,CE$6&lt;=$H187)*(CD$6-$F187+1),$J187/2,$M187,TRUE))/(1-2*_xlfn.NORM.DIST(0,$J187/2,$M187,TRUE))*$D187+($K187="Steady Growth")*(AND(CE$6&gt;=$F187,CE$6&lt;=$H187)*((CE$6-$F187+1)/($J187*($J187+1)/2)*$D187))+($K187="custom")*CustCF!BY187</f>
        <v>0</v>
      </c>
      <c r="CF187" s="277">
        <f>($K187="Bell Curve")*(_xlfn.NORM.DIST(AND(CF$6&gt;=$F187,CF$6&lt;=$H187)*(CF$6-$F187+1),$J187/2,$M187,TRUE)-_xlfn.NORM.DIST(AND(CF$6&gt;=$F187,CF$6&lt;=$H187)*(CE$6-$F187+1),$J187/2,$M187,TRUE))/(1-2*_xlfn.NORM.DIST(0,$J187/2,$M187,TRUE))*$D187+($K187="Steady Growth")*(AND(CF$6&gt;=$F187,CF$6&lt;=$H187)*((CF$6-$F187+1)/($J187*($J187+1)/2)*$D187))+($K187="custom")*CustCF!BZ187</f>
        <v>0</v>
      </c>
      <c r="CG187" s="277">
        <f>($K187="Bell Curve")*(_xlfn.NORM.DIST(AND(CG$6&gt;=$F187,CG$6&lt;=$H187)*(CG$6-$F187+1),$J187/2,$M187,TRUE)-_xlfn.NORM.DIST(AND(CG$6&gt;=$F187,CG$6&lt;=$H187)*(CF$6-$F187+1),$J187/2,$M187,TRUE))/(1-2*_xlfn.NORM.DIST(0,$J187/2,$M187,TRUE))*$D187+($K187="Steady Growth")*(AND(CG$6&gt;=$F187,CG$6&lt;=$H187)*((CG$6-$F187+1)/($J187*($J187+1)/2)*$D187))+($K187="custom")*CustCF!CA187</f>
        <v>0</v>
      </c>
      <c r="CH187" s="277">
        <f>($K187="Bell Curve")*(_xlfn.NORM.DIST(AND(CH$6&gt;=$F187,CH$6&lt;=$H187)*(CH$6-$F187+1),$J187/2,$M187,TRUE)-_xlfn.NORM.DIST(AND(CH$6&gt;=$F187,CH$6&lt;=$H187)*(CG$6-$F187+1),$J187/2,$M187,TRUE))/(1-2*_xlfn.NORM.DIST(0,$J187/2,$M187,TRUE))*$D187+($K187="Steady Growth")*(AND(CH$6&gt;=$F187,CH$6&lt;=$H187)*((CH$6-$F187+1)/($J187*($J187+1)/2)*$D187))+($K187="custom")*CustCF!CB187</f>
        <v>0</v>
      </c>
      <c r="CI187" s="277">
        <f>($K187="Bell Curve")*(_xlfn.NORM.DIST(AND(CI$6&gt;=$F187,CI$6&lt;=$H187)*(CI$6-$F187+1),$J187/2,$M187,TRUE)-_xlfn.NORM.DIST(AND(CI$6&gt;=$F187,CI$6&lt;=$H187)*(CH$6-$F187+1),$J187/2,$M187,TRUE))/(1-2*_xlfn.NORM.DIST(0,$J187/2,$M187,TRUE))*$D187+($K187="Steady Growth")*(AND(CI$6&gt;=$F187,CI$6&lt;=$H187)*((CI$6-$F187+1)/($J187*($J187+1)/2)*$D187))+($K187="custom")*CustCF!CC187</f>
        <v>0</v>
      </c>
      <c r="CJ187" s="277">
        <f>($K187="Bell Curve")*(_xlfn.NORM.DIST(AND(CJ$6&gt;=$F187,CJ$6&lt;=$H187)*(CJ$6-$F187+1),$J187/2,$M187,TRUE)-_xlfn.NORM.DIST(AND(CJ$6&gt;=$F187,CJ$6&lt;=$H187)*(CI$6-$F187+1),$J187/2,$M187,TRUE))/(1-2*_xlfn.NORM.DIST(0,$J187/2,$M187,TRUE))*$D187+($K187="Steady Growth")*(AND(CJ$6&gt;=$F187,CJ$6&lt;=$H187)*((CJ$6-$F187+1)/($J187*($J187+1)/2)*$D187))+($K187="custom")*CustCF!CD187</f>
        <v>0</v>
      </c>
      <c r="CK187" s="277">
        <f>($K187="Bell Curve")*(_xlfn.NORM.DIST(AND(CK$6&gt;=$F187,CK$6&lt;=$H187)*(CK$6-$F187+1),$J187/2,$M187,TRUE)-_xlfn.NORM.DIST(AND(CK$6&gt;=$F187,CK$6&lt;=$H187)*(CJ$6-$F187+1),$J187/2,$M187,TRUE))/(1-2*_xlfn.NORM.DIST(0,$J187/2,$M187,TRUE))*$D187+($K187="Steady Growth")*(AND(CK$6&gt;=$F187,CK$6&lt;=$H187)*((CK$6-$F187+1)/($J187*($J187+1)/2)*$D187))+($K187="custom")*CustCF!CE187</f>
        <v>0</v>
      </c>
      <c r="CL187" s="277">
        <f>($K187="Bell Curve")*(_xlfn.NORM.DIST(AND(CL$6&gt;=$F187,CL$6&lt;=$H187)*(CL$6-$F187+1),$J187/2,$M187,TRUE)-_xlfn.NORM.DIST(AND(CL$6&gt;=$F187,CL$6&lt;=$H187)*(CK$6-$F187+1),$J187/2,$M187,TRUE))/(1-2*_xlfn.NORM.DIST(0,$J187/2,$M187,TRUE))*$D187+($K187="Steady Growth")*(AND(CL$6&gt;=$F187,CL$6&lt;=$H187)*((CL$6-$F187+1)/($J187*($J187+1)/2)*$D187))+($K187="custom")*CustCF!CF187</f>
        <v>0</v>
      </c>
      <c r="CM187" s="277">
        <f>($K187="Bell Curve")*(_xlfn.NORM.DIST(AND(CM$6&gt;=$F187,CM$6&lt;=$H187)*(CM$6-$F187+1),$J187/2,$M187,TRUE)-_xlfn.NORM.DIST(AND(CM$6&gt;=$F187,CM$6&lt;=$H187)*(CL$6-$F187+1),$J187/2,$M187,TRUE))/(1-2*_xlfn.NORM.DIST(0,$J187/2,$M187,TRUE))*$D187+($K187="Steady Growth")*(AND(CM$6&gt;=$F187,CM$6&lt;=$H187)*((CM$6-$F187+1)/($J187*($J187+1)/2)*$D187))+($K187="custom")*CustCF!CG187</f>
        <v>0</v>
      </c>
      <c r="CN187" s="277">
        <f>($K187="Bell Curve")*(_xlfn.NORM.DIST(AND(CN$6&gt;=$F187,CN$6&lt;=$H187)*(CN$6-$F187+1),$J187/2,$M187,TRUE)-_xlfn.NORM.DIST(AND(CN$6&gt;=$F187,CN$6&lt;=$H187)*(CM$6-$F187+1),$J187/2,$M187,TRUE))/(1-2*_xlfn.NORM.DIST(0,$J187/2,$M187,TRUE))*$D187+($K187="Steady Growth")*(AND(CN$6&gt;=$F187,CN$6&lt;=$H187)*((CN$6-$F187+1)/($J187*($J187+1)/2)*$D187))+($K187="custom")*CustCF!CH187</f>
        <v>0</v>
      </c>
      <c r="CO187" s="277">
        <f>($K187="Bell Curve")*(_xlfn.NORM.DIST(AND(CO$6&gt;=$F187,CO$6&lt;=$H187)*(CO$6-$F187+1),$J187/2,$M187,TRUE)-_xlfn.NORM.DIST(AND(CO$6&gt;=$F187,CO$6&lt;=$H187)*(CN$6-$F187+1),$J187/2,$M187,TRUE))/(1-2*_xlfn.NORM.DIST(0,$J187/2,$M187,TRUE))*$D187+($K187="Steady Growth")*(AND(CO$6&gt;=$F187,CO$6&lt;=$H187)*((CO$6-$F187+1)/($J187*($J187+1)/2)*$D187))+($K187="custom")*CustCF!CI187</f>
        <v>0</v>
      </c>
      <c r="CP187" s="277">
        <f>($K187="Bell Curve")*(_xlfn.NORM.DIST(AND(CP$6&gt;=$F187,CP$6&lt;=$H187)*(CP$6-$F187+1),$J187/2,$M187,TRUE)-_xlfn.NORM.DIST(AND(CP$6&gt;=$F187,CP$6&lt;=$H187)*(CO$6-$F187+1),$J187/2,$M187,TRUE))/(1-2*_xlfn.NORM.DIST(0,$J187/2,$M187,TRUE))*$D187+($K187="Steady Growth")*(AND(CP$6&gt;=$F187,CP$6&lt;=$H187)*((CP$6-$F187+1)/($J187*($J187+1)/2)*$D187))+($K187="custom")*CustCF!CJ187</f>
        <v>0</v>
      </c>
      <c r="CQ187" s="277">
        <f>($K187="Bell Curve")*(_xlfn.NORM.DIST(AND(CQ$6&gt;=$F187,CQ$6&lt;=$H187)*(CQ$6-$F187+1),$J187/2,$M187,TRUE)-_xlfn.NORM.DIST(AND(CQ$6&gt;=$F187,CQ$6&lt;=$H187)*(CP$6-$F187+1),$J187/2,$M187,TRUE))/(1-2*_xlfn.NORM.DIST(0,$J187/2,$M187,TRUE))*$D187+($K187="Steady Growth")*(AND(CQ$6&gt;=$F187,CQ$6&lt;=$H187)*((CQ$6-$F187+1)/($J187*($J187+1)/2)*$D187))+($K187="custom")*CustCF!CK187</f>
        <v>0</v>
      </c>
      <c r="CR187" s="277">
        <f>($K187="Bell Curve")*(_xlfn.NORM.DIST(AND(CR$6&gt;=$F187,CR$6&lt;=$H187)*(CR$6-$F187+1),$J187/2,$M187,TRUE)-_xlfn.NORM.DIST(AND(CR$6&gt;=$F187,CR$6&lt;=$H187)*(CQ$6-$F187+1),$J187/2,$M187,TRUE))/(1-2*_xlfn.NORM.DIST(0,$J187/2,$M187,TRUE))*$D187+($K187="Steady Growth")*(AND(CR$6&gt;=$F187,CR$6&lt;=$H187)*((CR$6-$F187+1)/($J187*($J187+1)/2)*$D187))+($K187="custom")*CustCF!CL187</f>
        <v>0</v>
      </c>
      <c r="CS187" s="277">
        <f>($K187="Bell Curve")*(_xlfn.NORM.DIST(AND(CS$6&gt;=$F187,CS$6&lt;=$H187)*(CS$6-$F187+1),$J187/2,$M187,TRUE)-_xlfn.NORM.DIST(AND(CS$6&gt;=$F187,CS$6&lt;=$H187)*(CR$6-$F187+1),$J187/2,$M187,TRUE))/(1-2*_xlfn.NORM.DIST(0,$J187/2,$M187,TRUE))*$D187+($K187="Steady Growth")*(AND(CS$6&gt;=$F187,CS$6&lt;=$H187)*((CS$6-$F187+1)/($J187*($J187+1)/2)*$D187))+($K187="custom")*CustCF!CM187</f>
        <v>0</v>
      </c>
      <c r="CT187" s="277">
        <f>($K187="Bell Curve")*(_xlfn.NORM.DIST(AND(CT$6&gt;=$F187,CT$6&lt;=$H187)*(CT$6-$F187+1),$J187/2,$M187,TRUE)-_xlfn.NORM.DIST(AND(CT$6&gt;=$F187,CT$6&lt;=$H187)*(CS$6-$F187+1),$J187/2,$M187,TRUE))/(1-2*_xlfn.NORM.DIST(0,$J187/2,$M187,TRUE))*$D187+($K187="Steady Growth")*(AND(CT$6&gt;=$F187,CT$6&lt;=$H187)*((CT$6-$F187+1)/($J187*($J187+1)/2)*$D187))+($K187="custom")*CustCF!CN187</f>
        <v>0</v>
      </c>
      <c r="CU187" s="277">
        <f>($K187="Bell Curve")*(_xlfn.NORM.DIST(AND(CU$6&gt;=$F187,CU$6&lt;=$H187)*(CU$6-$F187+1),$J187/2,$M187,TRUE)-_xlfn.NORM.DIST(AND(CU$6&gt;=$F187,CU$6&lt;=$H187)*(CT$6-$F187+1),$J187/2,$M187,TRUE))/(1-2*_xlfn.NORM.DIST(0,$J187/2,$M187,TRUE))*$D187+($K187="Steady Growth")*(AND(CU$6&gt;=$F187,CU$6&lt;=$H187)*((CU$6-$F187+1)/($J187*($J187+1)/2)*$D187))+($K187="custom")*CustCF!CO187</f>
        <v>0</v>
      </c>
      <c r="CV187" s="277">
        <f>($K187="Bell Curve")*(_xlfn.NORM.DIST(AND(CV$6&gt;=$F187,CV$6&lt;=$H187)*(CV$6-$F187+1),$J187/2,$M187,TRUE)-_xlfn.NORM.DIST(AND(CV$6&gt;=$F187,CV$6&lt;=$H187)*(CU$6-$F187+1),$J187/2,$M187,TRUE))/(1-2*_xlfn.NORM.DIST(0,$J187/2,$M187,TRUE))*$D187+($K187="Steady Growth")*(AND(CV$6&gt;=$F187,CV$6&lt;=$H187)*((CV$6-$F187+1)/($J187*($J187+1)/2)*$D187))+($K187="custom")*CustCF!CP187</f>
        <v>0</v>
      </c>
      <c r="CW187" s="277">
        <f>($K187="Bell Curve")*(_xlfn.NORM.DIST(AND(CW$6&gt;=$F187,CW$6&lt;=$H187)*(CW$6-$F187+1),$J187/2,$M187,TRUE)-_xlfn.NORM.DIST(AND(CW$6&gt;=$F187,CW$6&lt;=$H187)*(CV$6-$F187+1),$J187/2,$M187,TRUE))/(1-2*_xlfn.NORM.DIST(0,$J187/2,$M187,TRUE))*$D187+($K187="Steady Growth")*(AND(CW$6&gt;=$F187,CW$6&lt;=$H187)*((CW$6-$F187+1)/($J187*($J187+1)/2)*$D187))+($K187="custom")*CustCF!CQ187</f>
        <v>0</v>
      </c>
      <c r="CX187" s="277">
        <f>($K187="Bell Curve")*(_xlfn.NORM.DIST(AND(CX$6&gt;=$F187,CX$6&lt;=$H187)*(CX$6-$F187+1),$J187/2,$M187,TRUE)-_xlfn.NORM.DIST(AND(CX$6&gt;=$F187,CX$6&lt;=$H187)*(CW$6-$F187+1),$J187/2,$M187,TRUE))/(1-2*_xlfn.NORM.DIST(0,$J187/2,$M187,TRUE))*$D187+($K187="Steady Growth")*(AND(CX$6&gt;=$F187,CX$6&lt;=$H187)*((CX$6-$F187+1)/($J187*($J187+1)/2)*$D187))+($K187="custom")*CustCF!CR187</f>
        <v>0</v>
      </c>
      <c r="CY187" s="277">
        <f>($K187="Bell Curve")*(_xlfn.NORM.DIST(AND(CY$6&gt;=$F187,CY$6&lt;=$H187)*(CY$6-$F187+1),$J187/2,$M187,TRUE)-_xlfn.NORM.DIST(AND(CY$6&gt;=$F187,CY$6&lt;=$H187)*(CX$6-$F187+1),$J187/2,$M187,TRUE))/(1-2*_xlfn.NORM.DIST(0,$J187/2,$M187,TRUE))*$D187+($K187="Steady Growth")*(AND(CY$6&gt;=$F187,CY$6&lt;=$H187)*((CY$6-$F187+1)/($J187*($J187+1)/2)*$D187))+($K187="custom")*CustCF!CS187</f>
        <v>0</v>
      </c>
      <c r="CZ187" s="277">
        <f>($K187="Bell Curve")*(_xlfn.NORM.DIST(AND(CZ$6&gt;=$F187,CZ$6&lt;=$H187)*(CZ$6-$F187+1),$J187/2,$M187,TRUE)-_xlfn.NORM.DIST(AND(CZ$6&gt;=$F187,CZ$6&lt;=$H187)*(CY$6-$F187+1),$J187/2,$M187,TRUE))/(1-2*_xlfn.NORM.DIST(0,$J187/2,$M187,TRUE))*$D187+($K187="Steady Growth")*(AND(CZ$6&gt;=$F187,CZ$6&lt;=$H187)*((CZ$6-$F187+1)/($J187*($J187+1)/2)*$D187))+($K187="custom")*CustCF!CT187</f>
        <v>0</v>
      </c>
      <c r="DA187" s="277">
        <f>($K187="Bell Curve")*(_xlfn.NORM.DIST(AND(DA$6&gt;=$F187,DA$6&lt;=$H187)*(DA$6-$F187+1),$J187/2,$M187,TRUE)-_xlfn.NORM.DIST(AND(DA$6&gt;=$F187,DA$6&lt;=$H187)*(CZ$6-$F187+1),$J187/2,$M187,TRUE))/(1-2*_xlfn.NORM.DIST(0,$J187/2,$M187,TRUE))*$D187+($K187="Steady Growth")*(AND(DA$6&gt;=$F187,DA$6&lt;=$H187)*((DA$6-$F187+1)/($J187*($J187+1)/2)*$D187))+($K187="custom")*CustCF!CU187</f>
        <v>0</v>
      </c>
      <c r="DB187" s="277">
        <f>($K187="Bell Curve")*(_xlfn.NORM.DIST(AND(DB$6&gt;=$F187,DB$6&lt;=$H187)*(DB$6-$F187+1),$J187/2,$M187,TRUE)-_xlfn.NORM.DIST(AND(DB$6&gt;=$F187,DB$6&lt;=$H187)*(DA$6-$F187+1),$J187/2,$M187,TRUE))/(1-2*_xlfn.NORM.DIST(0,$J187/2,$M187,TRUE))*$D187+($K187="Steady Growth")*(AND(DB$6&gt;=$F187,DB$6&lt;=$H187)*((DB$6-$F187+1)/($J187*($J187+1)/2)*$D187))+($K187="custom")*CustCF!CV187</f>
        <v>0</v>
      </c>
      <c r="DC187" s="277">
        <f>($K187="Bell Curve")*(_xlfn.NORM.DIST(AND(DC$6&gt;=$F187,DC$6&lt;=$H187)*(DC$6-$F187+1),$J187/2,$M187,TRUE)-_xlfn.NORM.DIST(AND(DC$6&gt;=$F187,DC$6&lt;=$H187)*(DB$6-$F187+1),$J187/2,$M187,TRUE))/(1-2*_xlfn.NORM.DIST(0,$J187/2,$M187,TRUE))*$D187+($K187="Steady Growth")*(AND(DC$6&gt;=$F187,DC$6&lt;=$H187)*((DC$6-$F187+1)/($J187*($J187+1)/2)*$D187))+($K187="custom")*CustCF!CW187</f>
        <v>0</v>
      </c>
      <c r="DD187" s="277">
        <f>($K187="Bell Curve")*(_xlfn.NORM.DIST(AND(DD$6&gt;=$F187,DD$6&lt;=$H187)*(DD$6-$F187+1),$J187/2,$M187,TRUE)-_xlfn.NORM.DIST(AND(DD$6&gt;=$F187,DD$6&lt;=$H187)*(DC$6-$F187+1),$J187/2,$M187,TRUE))/(1-2*_xlfn.NORM.DIST(0,$J187/2,$M187,TRUE))*$D187+($K187="Steady Growth")*(AND(DD$6&gt;=$F187,DD$6&lt;=$H187)*((DD$6-$F187+1)/($J187*($J187+1)/2)*$D187))+($K187="custom")*CustCF!CX187</f>
        <v>0</v>
      </c>
      <c r="DE187" s="277">
        <f>($K187="Bell Curve")*(_xlfn.NORM.DIST(AND(DE$6&gt;=$F187,DE$6&lt;=$H187)*(DE$6-$F187+1),$J187/2,$M187,TRUE)-_xlfn.NORM.DIST(AND(DE$6&gt;=$F187,DE$6&lt;=$H187)*(DD$6-$F187+1),$J187/2,$M187,TRUE))/(1-2*_xlfn.NORM.DIST(0,$J187/2,$M187,TRUE))*$D187+($K187="Steady Growth")*(AND(DE$6&gt;=$F187,DE$6&lt;=$H187)*((DE$6-$F187+1)/($J187*($J187+1)/2)*$D187))+($K187="custom")*CustCF!CY187</f>
        <v>0</v>
      </c>
      <c r="DF187" s="277">
        <f>($K187="Bell Curve")*(_xlfn.NORM.DIST(AND(DF$6&gt;=$F187,DF$6&lt;=$H187)*(DF$6-$F187+1),$J187/2,$M187,TRUE)-_xlfn.NORM.DIST(AND(DF$6&gt;=$F187,DF$6&lt;=$H187)*(DE$6-$F187+1),$J187/2,$M187,TRUE))/(1-2*_xlfn.NORM.DIST(0,$J187/2,$M187,TRUE))*$D187+($K187="Steady Growth")*(AND(DF$6&gt;=$F187,DF$6&lt;=$H187)*((DF$6-$F187+1)/($J187*($J187+1)/2)*$D187))+($K187="custom")*CustCF!CZ187</f>
        <v>0</v>
      </c>
      <c r="DG187" s="277">
        <f>($K187="Bell Curve")*(_xlfn.NORM.DIST(AND(DG$6&gt;=$F187,DG$6&lt;=$H187)*(DG$6-$F187+1),$J187/2,$M187,TRUE)-_xlfn.NORM.DIST(AND(DG$6&gt;=$F187,DG$6&lt;=$H187)*(DF$6-$F187+1),$J187/2,$M187,TRUE))/(1-2*_xlfn.NORM.DIST(0,$J187/2,$M187,TRUE))*$D187+($K187="Steady Growth")*(AND(DG$6&gt;=$F187,DG$6&lt;=$H187)*((DG$6-$F187+1)/($J187*($J187+1)/2)*$D187))+($K187="custom")*CustCF!DA187</f>
        <v>0</v>
      </c>
      <c r="DH187" s="277">
        <f>($K187="Bell Curve")*(_xlfn.NORM.DIST(AND(DH$6&gt;=$F187,DH$6&lt;=$H187)*(DH$6-$F187+1),$J187/2,$M187,TRUE)-_xlfn.NORM.DIST(AND(DH$6&gt;=$F187,DH$6&lt;=$H187)*(DG$6-$F187+1),$J187/2,$M187,TRUE))/(1-2*_xlfn.NORM.DIST(0,$J187/2,$M187,TRUE))*$D187+($K187="Steady Growth")*(AND(DH$6&gt;=$F187,DH$6&lt;=$H187)*((DH$6-$F187+1)/($J187*($J187+1)/2)*$D187))+($K187="custom")*CustCF!DB187</f>
        <v>0</v>
      </c>
      <c r="DI187" s="277">
        <f>($K187="Bell Curve")*(_xlfn.NORM.DIST(AND(DI$6&gt;=$F187,DI$6&lt;=$H187)*(DI$6-$F187+1),$J187/2,$M187,TRUE)-_xlfn.NORM.DIST(AND(DI$6&gt;=$F187,DI$6&lt;=$H187)*(DH$6-$F187+1),$J187/2,$M187,TRUE))/(1-2*_xlfn.NORM.DIST(0,$J187/2,$M187,TRUE))*$D187+($K187="Steady Growth")*(AND(DI$6&gt;=$F187,DI$6&lt;=$H187)*((DI$6-$F187+1)/($J187*($J187+1)/2)*$D187))+($K187="custom")*CustCF!DC187</f>
        <v>0</v>
      </c>
      <c r="DJ187" s="277">
        <f>($K187="Bell Curve")*(_xlfn.NORM.DIST(AND(DJ$6&gt;=$F187,DJ$6&lt;=$H187)*(DJ$6-$F187+1),$J187/2,$M187,TRUE)-_xlfn.NORM.DIST(AND(DJ$6&gt;=$F187,DJ$6&lt;=$H187)*(DI$6-$F187+1),$J187/2,$M187,TRUE))/(1-2*_xlfn.NORM.DIST(0,$J187/2,$M187,TRUE))*$D187+($K187="Steady Growth")*(AND(DJ$6&gt;=$F187,DJ$6&lt;=$H187)*((DJ$6-$F187+1)/($J187*($J187+1)/2)*$D187))+($K187="custom")*CustCF!DD187</f>
        <v>0</v>
      </c>
      <c r="DK187" s="277">
        <f>($K187="Bell Curve")*(_xlfn.NORM.DIST(AND(DK$6&gt;=$F187,DK$6&lt;=$H187)*(DK$6-$F187+1),$J187/2,$M187,TRUE)-_xlfn.NORM.DIST(AND(DK$6&gt;=$F187,DK$6&lt;=$H187)*(DJ$6-$F187+1),$J187/2,$M187,TRUE))/(1-2*_xlfn.NORM.DIST(0,$J187/2,$M187,TRUE))*$D187+($K187="Steady Growth")*(AND(DK$6&gt;=$F187,DK$6&lt;=$H187)*((DK$6-$F187+1)/($J187*($J187+1)/2)*$D187))+($K187="custom")*CustCF!DE187</f>
        <v>0</v>
      </c>
      <c r="DL187" s="277">
        <f>($K187="Bell Curve")*(_xlfn.NORM.DIST(AND(DL$6&gt;=$F187,DL$6&lt;=$H187)*(DL$6-$F187+1),$J187/2,$M187,TRUE)-_xlfn.NORM.DIST(AND(DL$6&gt;=$F187,DL$6&lt;=$H187)*(DK$6-$F187+1),$J187/2,$M187,TRUE))/(1-2*_xlfn.NORM.DIST(0,$J187/2,$M187,TRUE))*$D187+($K187="Steady Growth")*(AND(DL$6&gt;=$F187,DL$6&lt;=$H187)*((DL$6-$F187+1)/($J187*($J187+1)/2)*$D187))+($K187="custom")*CustCF!DF187</f>
        <v>0</v>
      </c>
      <c r="DM187" s="277">
        <f>($K187="Bell Curve")*(_xlfn.NORM.DIST(AND(DM$6&gt;=$F187,DM$6&lt;=$H187)*(DM$6-$F187+1),$J187/2,$M187,TRUE)-_xlfn.NORM.DIST(AND(DM$6&gt;=$F187,DM$6&lt;=$H187)*(DL$6-$F187+1),$J187/2,$M187,TRUE))/(1-2*_xlfn.NORM.DIST(0,$J187/2,$M187,TRUE))*$D187+($K187="Steady Growth")*(AND(DM$6&gt;=$F187,DM$6&lt;=$H187)*((DM$6-$F187+1)/($J187*($J187+1)/2)*$D187))+($K187="custom")*CustCF!DG187</f>
        <v>0</v>
      </c>
      <c r="DN187" s="277">
        <f>($K187="Bell Curve")*(_xlfn.NORM.DIST(AND(DN$6&gt;=$F187,DN$6&lt;=$H187)*(DN$6-$F187+1),$J187/2,$M187,TRUE)-_xlfn.NORM.DIST(AND(DN$6&gt;=$F187,DN$6&lt;=$H187)*(DM$6-$F187+1),$J187/2,$M187,TRUE))/(1-2*_xlfn.NORM.DIST(0,$J187/2,$M187,TRUE))*$D187+($K187="Steady Growth")*(AND(DN$6&gt;=$F187,DN$6&lt;=$H187)*((DN$6-$F187+1)/($J187*($J187+1)/2)*$D187))+($K187="custom")*CustCF!DH187</f>
        <v>0</v>
      </c>
      <c r="DO187" s="277">
        <f>($K187="Bell Curve")*(_xlfn.NORM.DIST(AND(DO$6&gt;=$F187,DO$6&lt;=$H187)*(DO$6-$F187+1),$J187/2,$M187,TRUE)-_xlfn.NORM.DIST(AND(DO$6&gt;=$F187,DO$6&lt;=$H187)*(DN$6-$F187+1),$J187/2,$M187,TRUE))/(1-2*_xlfn.NORM.DIST(0,$J187/2,$M187,TRUE))*$D187+($K187="Steady Growth")*(AND(DO$6&gt;=$F187,DO$6&lt;=$H187)*((DO$6-$F187+1)/($J187*($J187+1)/2)*$D187))+($K187="custom")*CustCF!DI187</f>
        <v>0</v>
      </c>
      <c r="DP187" s="277">
        <f>($K187="Bell Curve")*(_xlfn.NORM.DIST(AND(DP$6&gt;=$F187,DP$6&lt;=$H187)*(DP$6-$F187+1),$J187/2,$M187,TRUE)-_xlfn.NORM.DIST(AND(DP$6&gt;=$F187,DP$6&lt;=$H187)*(DO$6-$F187+1),$J187/2,$M187,TRUE))/(1-2*_xlfn.NORM.DIST(0,$J187/2,$M187,TRUE))*$D187+($K187="Steady Growth")*(AND(DP$6&gt;=$F187,DP$6&lt;=$H187)*((DP$6-$F187+1)/($J187*($J187+1)/2)*$D187))+($K187="custom")*CustCF!DJ187</f>
        <v>0</v>
      </c>
      <c r="DQ187" s="277">
        <f>($K187="Bell Curve")*(_xlfn.NORM.DIST(AND(DQ$6&gt;=$F187,DQ$6&lt;=$H187)*(DQ$6-$F187+1),$J187/2,$M187,TRUE)-_xlfn.NORM.DIST(AND(DQ$6&gt;=$F187,DQ$6&lt;=$H187)*(DP$6-$F187+1),$J187/2,$M187,TRUE))/(1-2*_xlfn.NORM.DIST(0,$J187/2,$M187,TRUE))*$D187+($K187="Steady Growth")*(AND(DQ$6&gt;=$F187,DQ$6&lt;=$H187)*((DQ$6-$F187+1)/($J187*($J187+1)/2)*$D187))+($K187="custom")*CustCF!DK187</f>
        <v>0</v>
      </c>
      <c r="DR187" s="277">
        <f>($K187="Bell Curve")*(_xlfn.NORM.DIST(AND(DR$6&gt;=$F187,DR$6&lt;=$H187)*(DR$6-$F187+1),$J187/2,$M187,TRUE)-_xlfn.NORM.DIST(AND(DR$6&gt;=$F187,DR$6&lt;=$H187)*(DQ$6-$F187+1),$J187/2,$M187,TRUE))/(1-2*_xlfn.NORM.DIST(0,$J187/2,$M187,TRUE))*$D187+($K187="Steady Growth")*(AND(DR$6&gt;=$F187,DR$6&lt;=$H187)*((DR$6-$F187+1)/($J187*($J187+1)/2)*$D187))+($K187="custom")*CustCF!DL187</f>
        <v>0</v>
      </c>
      <c r="DS187" s="277">
        <f>($K187="Bell Curve")*(_xlfn.NORM.DIST(AND(DS$6&gt;=$F187,DS$6&lt;=$H187)*(DS$6-$F187+1),$J187/2,$M187,TRUE)-_xlfn.NORM.DIST(AND(DS$6&gt;=$F187,DS$6&lt;=$H187)*(DR$6-$F187+1),$J187/2,$M187,TRUE))/(1-2*_xlfn.NORM.DIST(0,$J187/2,$M187,TRUE))*$D187+($K187="Steady Growth")*(AND(DS$6&gt;=$F187,DS$6&lt;=$H187)*((DS$6-$F187+1)/($J187*($J187+1)/2)*$D187))+($K187="custom")*CustCF!DM187</f>
        <v>0</v>
      </c>
      <c r="DT187" s="277">
        <f>($K187="Bell Curve")*(_xlfn.NORM.DIST(AND(DT$6&gt;=$F187,DT$6&lt;=$H187)*(DT$6-$F187+1),$J187/2,$M187,TRUE)-_xlfn.NORM.DIST(AND(DT$6&gt;=$F187,DT$6&lt;=$H187)*(DS$6-$F187+1),$J187/2,$M187,TRUE))/(1-2*_xlfn.NORM.DIST(0,$J187/2,$M187,TRUE))*$D187+($K187="Steady Growth")*(AND(DT$6&gt;=$F187,DT$6&lt;=$H187)*((DT$6-$F187+1)/($J187*($J187+1)/2)*$D187))+($K187="custom")*CustCF!DN187</f>
        <v>0</v>
      </c>
      <c r="DU187" s="277">
        <f>($K187="Bell Curve")*(_xlfn.NORM.DIST(AND(DU$6&gt;=$F187,DU$6&lt;=$H187)*(DU$6-$F187+1),$J187/2,$M187,TRUE)-_xlfn.NORM.DIST(AND(DU$6&gt;=$F187,DU$6&lt;=$H187)*(DT$6-$F187+1),$J187/2,$M187,TRUE))/(1-2*_xlfn.NORM.DIST(0,$J187/2,$M187,TRUE))*$D187+($K187="Steady Growth")*(AND(DU$6&gt;=$F187,DU$6&lt;=$H187)*((DU$6-$F187+1)/($J187*($J187+1)/2)*$D187))+($K187="custom")*CustCF!DO187</f>
        <v>0</v>
      </c>
      <c r="DV187" s="277">
        <f>($K187="Bell Curve")*(_xlfn.NORM.DIST(AND(DV$6&gt;=$F187,DV$6&lt;=$H187)*(DV$6-$F187+1),$J187/2,$M187,TRUE)-_xlfn.NORM.DIST(AND(DV$6&gt;=$F187,DV$6&lt;=$H187)*(DU$6-$F187+1),$J187/2,$M187,TRUE))/(1-2*_xlfn.NORM.DIST(0,$J187/2,$M187,TRUE))*$D187+($K187="Steady Growth")*(AND(DV$6&gt;=$F187,DV$6&lt;=$H187)*((DV$6-$F187+1)/($J187*($J187+1)/2)*$D187))+($K187="custom")*CustCF!DP187</f>
        <v>0</v>
      </c>
      <c r="DW187" s="277">
        <f>($K187="Bell Curve")*(_xlfn.NORM.DIST(AND(DW$6&gt;=$F187,DW$6&lt;=$H187)*(DW$6-$F187+1),$J187/2,$M187,TRUE)-_xlfn.NORM.DIST(AND(DW$6&gt;=$F187,DW$6&lt;=$H187)*(DV$6-$F187+1),$J187/2,$M187,TRUE))/(1-2*_xlfn.NORM.DIST(0,$J187/2,$M187,TRUE))*$D187+($K187="Steady Growth")*(AND(DW$6&gt;=$F187,DW$6&lt;=$H187)*((DW$6-$F187+1)/($J187*($J187+1)/2)*$D187))+($K187="custom")*CustCF!DQ187</f>
        <v>0</v>
      </c>
      <c r="DX187" s="277">
        <f>($K187="Bell Curve")*(_xlfn.NORM.DIST(AND(DX$6&gt;=$F187,DX$6&lt;=$H187)*(DX$6-$F187+1),$J187/2,$M187,TRUE)-_xlfn.NORM.DIST(AND(DX$6&gt;=$F187,DX$6&lt;=$H187)*(DW$6-$F187+1),$J187/2,$M187,TRUE))/(1-2*_xlfn.NORM.DIST(0,$J187/2,$M187,TRUE))*$D187+($K187="Steady Growth")*(AND(DX$6&gt;=$F187,DX$6&lt;=$H187)*((DX$6-$F187+1)/($J187*($J187+1)/2)*$D187))+($K187="custom")*CustCF!DR187</f>
        <v>0</v>
      </c>
      <c r="DY187" s="277">
        <f>($K187="Bell Curve")*(_xlfn.NORM.DIST(AND(DY$6&gt;=$F187,DY$6&lt;=$H187)*(DY$6-$F187+1),$J187/2,$M187,TRUE)-_xlfn.NORM.DIST(AND(DY$6&gt;=$F187,DY$6&lt;=$H187)*(DX$6-$F187+1),$J187/2,$M187,TRUE))/(1-2*_xlfn.NORM.DIST(0,$J187/2,$M187,TRUE))*$D187+($K187="Steady Growth")*(AND(DY$6&gt;=$F187,DY$6&lt;=$H187)*((DY$6-$F187+1)/($J187*($J187+1)/2)*$D187))+($K187="custom")*CustCF!DS187</f>
        <v>0</v>
      </c>
      <c r="DZ187" s="277">
        <f>($K187="Bell Curve")*(_xlfn.NORM.DIST(AND(DZ$6&gt;=$F187,DZ$6&lt;=$H187)*(DZ$6-$F187+1),$J187/2,$M187,TRUE)-_xlfn.NORM.DIST(AND(DZ$6&gt;=$F187,DZ$6&lt;=$H187)*(DY$6-$F187+1),$J187/2,$M187,TRUE))/(1-2*_xlfn.NORM.DIST(0,$J187/2,$M187,TRUE))*$D187+($K187="Steady Growth")*(AND(DZ$6&gt;=$F187,DZ$6&lt;=$H187)*((DZ$6-$F187+1)/($J187*($J187+1)/2)*$D187))+($K187="custom")*CustCF!DT187</f>
        <v>0</v>
      </c>
      <c r="EA187" s="277">
        <f>($K187="Bell Curve")*(_xlfn.NORM.DIST(AND(EA$6&gt;=$F187,EA$6&lt;=$H187)*(EA$6-$F187+1),$J187/2,$M187,TRUE)-_xlfn.NORM.DIST(AND(EA$6&gt;=$F187,EA$6&lt;=$H187)*(DZ$6-$F187+1),$J187/2,$M187,TRUE))/(1-2*_xlfn.NORM.DIST(0,$J187/2,$M187,TRUE))*$D187+($K187="Steady Growth")*(AND(EA$6&gt;=$F187,EA$6&lt;=$H187)*((EA$6-$F187+1)/($J187*($J187+1)/2)*$D187))+($K187="custom")*CustCF!DU187</f>
        <v>0</v>
      </c>
      <c r="EB187" s="277">
        <f>($K187="Bell Curve")*(_xlfn.NORM.DIST(AND(EB$6&gt;=$F187,EB$6&lt;=$H187)*(EB$6-$F187+1),$J187/2,$M187,TRUE)-_xlfn.NORM.DIST(AND(EB$6&gt;=$F187,EB$6&lt;=$H187)*(EA$6-$F187+1),$J187/2,$M187,TRUE))/(1-2*_xlfn.NORM.DIST(0,$J187/2,$M187,TRUE))*$D187+($K187="Steady Growth")*(AND(EB$6&gt;=$F187,EB$6&lt;=$H187)*((EB$6-$F187+1)/($J187*($J187+1)/2)*$D187))+($K187="custom")*CustCF!DV187</f>
        <v>0</v>
      </c>
      <c r="EC187" s="277">
        <f>($K187="Bell Curve")*(_xlfn.NORM.DIST(AND(EC$6&gt;=$F187,EC$6&lt;=$H187)*(EC$6-$F187+1),$J187/2,$M187,TRUE)-_xlfn.NORM.DIST(AND(EC$6&gt;=$F187,EC$6&lt;=$H187)*(EB$6-$F187+1),$J187/2,$M187,TRUE))/(1-2*_xlfn.NORM.DIST(0,$J187/2,$M187,TRUE))*$D187+($K187="Steady Growth")*(AND(EC$6&gt;=$F187,EC$6&lt;=$H187)*((EC$6-$F187+1)/($J187*($J187+1)/2)*$D187))+($K187="custom")*CustCF!DW187</f>
        <v>0</v>
      </c>
      <c r="ED187" s="277">
        <f>($K187="Bell Curve")*(_xlfn.NORM.DIST(AND(ED$6&gt;=$F187,ED$6&lt;=$H187)*(ED$6-$F187+1),$J187/2,$M187,TRUE)-_xlfn.NORM.DIST(AND(ED$6&gt;=$F187,ED$6&lt;=$H187)*(EC$6-$F187+1),$J187/2,$M187,TRUE))/(1-2*_xlfn.NORM.DIST(0,$J187/2,$M187,TRUE))*$D187+($K187="Steady Growth")*(AND(ED$6&gt;=$F187,ED$6&lt;=$H187)*((ED$6-$F187+1)/($J187*($J187+1)/2)*$D187))+($K187="custom")*CustCF!DX187</f>
        <v>0</v>
      </c>
      <c r="EE187" s="277">
        <f>($K187="Bell Curve")*(_xlfn.NORM.DIST(AND(EE$6&gt;=$F187,EE$6&lt;=$H187)*(EE$6-$F187+1),$J187/2,$M187,TRUE)-_xlfn.NORM.DIST(AND(EE$6&gt;=$F187,EE$6&lt;=$H187)*(ED$6-$F187+1),$J187/2,$M187,TRUE))/(1-2*_xlfn.NORM.DIST(0,$J187/2,$M187,TRUE))*$D187+($K187="Steady Growth")*(AND(EE$6&gt;=$F187,EE$6&lt;=$H187)*((EE$6-$F187+1)/($J187*($J187+1)/2)*$D187))+($K187="custom")*CustCF!DY187</f>
        <v>0</v>
      </c>
      <c r="EF187" s="277">
        <f>($K187="Bell Curve")*(_xlfn.NORM.DIST(AND(EF$6&gt;=$F187,EF$6&lt;=$H187)*(EF$6-$F187+1),$J187/2,$M187,TRUE)-_xlfn.NORM.DIST(AND(EF$6&gt;=$F187,EF$6&lt;=$H187)*(EE$6-$F187+1),$J187/2,$M187,TRUE))/(1-2*_xlfn.NORM.DIST(0,$J187/2,$M187,TRUE))*$D187+($K187="Steady Growth")*(AND(EF$6&gt;=$F187,EF$6&lt;=$H187)*((EF$6-$F187+1)/($J187*($J187+1)/2)*$D187))+($K187="custom")*CustCF!DZ187</f>
        <v>0</v>
      </c>
      <c r="EG187" s="277">
        <f>($K187="Bell Curve")*(_xlfn.NORM.DIST(AND(EG$6&gt;=$F187,EG$6&lt;=$H187)*(EG$6-$F187+1),$J187/2,$M187,TRUE)-_xlfn.NORM.DIST(AND(EG$6&gt;=$F187,EG$6&lt;=$H187)*(EF$6-$F187+1),$J187/2,$M187,TRUE))/(1-2*_xlfn.NORM.DIST(0,$J187/2,$M187,TRUE))*$D187+($K187="Steady Growth")*(AND(EG$6&gt;=$F187,EG$6&lt;=$H187)*((EG$6-$F187+1)/($J187*($J187+1)/2)*$D187))+($K187="custom")*CustCF!EA187</f>
        <v>0</v>
      </c>
      <c r="EH187" s="277">
        <f>($K187="Bell Curve")*(_xlfn.NORM.DIST(AND(EH$6&gt;=$F187,EH$6&lt;=$H187)*(EH$6-$F187+1),$J187/2,$M187,TRUE)-_xlfn.NORM.DIST(AND(EH$6&gt;=$F187,EH$6&lt;=$H187)*(EG$6-$F187+1),$J187/2,$M187,TRUE))/(1-2*_xlfn.NORM.DIST(0,$J187/2,$M187,TRUE))*$D187+($K187="Steady Growth")*(AND(EH$6&gt;=$F187,EH$6&lt;=$H187)*((EH$6-$F187+1)/($J187*($J187+1)/2)*$D187))+($K187="custom")*CustCF!EB187</f>
        <v>0</v>
      </c>
      <c r="EI187" s="277">
        <f>($K187="Bell Curve")*(_xlfn.NORM.DIST(AND(EI$6&gt;=$F187,EI$6&lt;=$H187)*(EI$6-$F187+1),$J187/2,$M187,TRUE)-_xlfn.NORM.DIST(AND(EI$6&gt;=$F187,EI$6&lt;=$H187)*(EH$6-$F187+1),$J187/2,$M187,TRUE))/(1-2*_xlfn.NORM.DIST(0,$J187/2,$M187,TRUE))*$D187+($K187="Steady Growth")*(AND(EI$6&gt;=$F187,EI$6&lt;=$H187)*((EI$6-$F187+1)/($J187*($J187+1)/2)*$D187))+($K187="custom")*CustCF!EC187</f>
        <v>0</v>
      </c>
      <c r="EJ187" s="277">
        <f>($K187="Bell Curve")*(_xlfn.NORM.DIST(AND(EJ$6&gt;=$F187,EJ$6&lt;=$H187)*(EJ$6-$F187+1),$J187/2,$M187,TRUE)-_xlfn.NORM.DIST(AND(EJ$6&gt;=$F187,EJ$6&lt;=$H187)*(EI$6-$F187+1),$J187/2,$M187,TRUE))/(1-2*_xlfn.NORM.DIST(0,$J187/2,$M187,TRUE))*$D187+($K187="Steady Growth")*(AND(EJ$6&gt;=$F187,EJ$6&lt;=$H187)*((EJ$6-$F187+1)/($J187*($J187+1)/2)*$D187))+($K187="custom")*CustCF!ED187</f>
        <v>0</v>
      </c>
      <c r="EK187" s="277">
        <f>($K187="Bell Curve")*(_xlfn.NORM.DIST(AND(EK$6&gt;=$F187,EK$6&lt;=$H187)*(EK$6-$F187+1),$J187/2,$M187,TRUE)-_xlfn.NORM.DIST(AND(EK$6&gt;=$F187,EK$6&lt;=$H187)*(EJ$6-$F187+1),$J187/2,$M187,TRUE))/(1-2*_xlfn.NORM.DIST(0,$J187/2,$M187,TRUE))*$D187+($K187="Steady Growth")*(AND(EK$6&gt;=$F187,EK$6&lt;=$H187)*((EK$6-$F187+1)/($J187*($J187+1)/2)*$D187))+($K187="custom")*CustCF!EE187</f>
        <v>0</v>
      </c>
      <c r="EL187" s="277">
        <f>($K187="Bell Curve")*(_xlfn.NORM.DIST(AND(EL$6&gt;=$F187,EL$6&lt;=$H187)*(EL$6-$F187+1),$J187/2,$M187,TRUE)-_xlfn.NORM.DIST(AND(EL$6&gt;=$F187,EL$6&lt;=$H187)*(EK$6-$F187+1),$J187/2,$M187,TRUE))/(1-2*_xlfn.NORM.DIST(0,$J187/2,$M187,TRUE))*$D187+($K187="Steady Growth")*(AND(EL$6&gt;=$F187,EL$6&lt;=$H187)*((EL$6-$F187+1)/($J187*($J187+1)/2)*$D187))+($K187="custom")*CustCF!EF187</f>
        <v>0</v>
      </c>
      <c r="EM187" s="277">
        <f>($K187="Bell Curve")*(_xlfn.NORM.DIST(AND(EM$6&gt;=$F187,EM$6&lt;=$H187)*(EM$6-$F187+1),$J187/2,$M187,TRUE)-_xlfn.NORM.DIST(AND(EM$6&gt;=$F187,EM$6&lt;=$H187)*(EL$6-$F187+1),$J187/2,$M187,TRUE))/(1-2*_xlfn.NORM.DIST(0,$J187/2,$M187,TRUE))*$D187+($K187="Steady Growth")*(AND(EM$6&gt;=$F187,EM$6&lt;=$H187)*((EM$6-$F187+1)/($J187*($J187+1)/2)*$D187))+($K187="custom")*CustCF!EG187</f>
        <v>0</v>
      </c>
      <c r="EN187" s="277">
        <f>($K187="Bell Curve")*(_xlfn.NORM.DIST(AND(EN$6&gt;=$F187,EN$6&lt;=$H187)*(EN$6-$F187+1),$J187/2,$M187,TRUE)-_xlfn.NORM.DIST(AND(EN$6&gt;=$F187,EN$6&lt;=$H187)*(EM$6-$F187+1),$J187/2,$M187,TRUE))/(1-2*_xlfn.NORM.DIST(0,$J187/2,$M187,TRUE))*$D187+($K187="Steady Growth")*(AND(EN$6&gt;=$F187,EN$6&lt;=$H187)*((EN$6-$F187+1)/($J187*($J187+1)/2)*$D187))+($K187="custom")*CustCF!EH187</f>
        <v>0</v>
      </c>
      <c r="EO187" s="277">
        <f>($K187="Bell Curve")*(_xlfn.NORM.DIST(AND(EO$6&gt;=$F187,EO$6&lt;=$H187)*(EO$6-$F187+1),$J187/2,$M187,TRUE)-_xlfn.NORM.DIST(AND(EO$6&gt;=$F187,EO$6&lt;=$H187)*(EN$6-$F187+1),$J187/2,$M187,TRUE))/(1-2*_xlfn.NORM.DIST(0,$J187/2,$M187,TRUE))*$D187+($K187="Steady Growth")*(AND(EO$6&gt;=$F187,EO$6&lt;=$H187)*((EO$6-$F187+1)/($J187*($J187+1)/2)*$D187))+($K187="custom")*CustCF!EI187</f>
        <v>0</v>
      </c>
      <c r="EP187" s="277">
        <f>($K187="Bell Curve")*(_xlfn.NORM.DIST(AND(EP$6&gt;=$F187,EP$6&lt;=$H187)*(EP$6-$F187+1),$J187/2,$M187,TRUE)-_xlfn.NORM.DIST(AND(EP$6&gt;=$F187,EP$6&lt;=$H187)*(EO$6-$F187+1),$J187/2,$M187,TRUE))/(1-2*_xlfn.NORM.DIST(0,$J187/2,$M187,TRUE))*$D187+($K187="Steady Growth")*(AND(EP$6&gt;=$F187,EP$6&lt;=$H187)*((EP$6-$F187+1)/($J187*($J187+1)/2)*$D187))+($K187="custom")*CustCF!EJ187</f>
        <v>0</v>
      </c>
      <c r="EQ187" s="277">
        <f>($K187="Bell Curve")*(_xlfn.NORM.DIST(AND(EQ$6&gt;=$F187,EQ$6&lt;=$H187)*(EQ$6-$F187+1),$J187/2,$M187,TRUE)-_xlfn.NORM.DIST(AND(EQ$6&gt;=$F187,EQ$6&lt;=$H187)*(EP$6-$F187+1),$J187/2,$M187,TRUE))/(1-2*_xlfn.NORM.DIST(0,$J187/2,$M187,TRUE))*$D187+($K187="Steady Growth")*(AND(EQ$6&gt;=$F187,EQ$6&lt;=$H187)*((EQ$6-$F187+1)/($J187*($J187+1)/2)*$D187))+($K187="custom")*CustCF!EK187</f>
        <v>0</v>
      </c>
      <c r="ER187" s="277">
        <f>($K187="Bell Curve")*(_xlfn.NORM.DIST(AND(ER$6&gt;=$F187,ER$6&lt;=$H187)*(ER$6-$F187+1),$J187/2,$M187,TRUE)-_xlfn.NORM.DIST(AND(ER$6&gt;=$F187,ER$6&lt;=$H187)*(EQ$6-$F187+1),$J187/2,$M187,TRUE))/(1-2*_xlfn.NORM.DIST(0,$J187/2,$M187,TRUE))*$D187+($K187="Steady Growth")*(AND(ER$6&gt;=$F187,ER$6&lt;=$H187)*((ER$6-$F187+1)/($J187*($J187+1)/2)*$D187))+($K187="custom")*CustCF!EL187</f>
        <v>0</v>
      </c>
      <c r="ES187" s="277">
        <f>($K187="Bell Curve")*(_xlfn.NORM.DIST(AND(ES$6&gt;=$F187,ES$6&lt;=$H187)*(ES$6-$F187+1),$J187/2,$M187,TRUE)-_xlfn.NORM.DIST(AND(ES$6&gt;=$F187,ES$6&lt;=$H187)*(ER$6-$F187+1),$J187/2,$M187,TRUE))/(1-2*_xlfn.NORM.DIST(0,$J187/2,$M187,TRUE))*$D187+($K187="Steady Growth")*(AND(ES$6&gt;=$F187,ES$6&lt;=$H187)*((ES$6-$F187+1)/($J187*($J187+1)/2)*$D187))+($K187="custom")*CustCF!EM187</f>
        <v>0</v>
      </c>
      <c r="ET187" s="277">
        <f>($K187="Bell Curve")*(_xlfn.NORM.DIST(AND(ET$6&gt;=$F187,ET$6&lt;=$H187)*(ET$6-$F187+1),$J187/2,$M187,TRUE)-_xlfn.NORM.DIST(AND(ET$6&gt;=$F187,ET$6&lt;=$H187)*(ES$6-$F187+1),$J187/2,$M187,TRUE))/(1-2*_xlfn.NORM.DIST(0,$J187/2,$M187,TRUE))*$D187+($K187="Steady Growth")*(AND(ET$6&gt;=$F187,ET$6&lt;=$H187)*((ET$6-$F187+1)/($J187*($J187+1)/2)*$D187))+($K187="custom")*CustCF!EN187</f>
        <v>0</v>
      </c>
      <c r="EU187" s="277">
        <f>($K187="Bell Curve")*(_xlfn.NORM.DIST(AND(EU$6&gt;=$F187,EU$6&lt;=$H187)*(EU$6-$F187+1),$J187/2,$M187,TRUE)-_xlfn.NORM.DIST(AND(EU$6&gt;=$F187,EU$6&lt;=$H187)*(ET$6-$F187+1),$J187/2,$M187,TRUE))/(1-2*_xlfn.NORM.DIST(0,$J187/2,$M187,TRUE))*$D187+($K187="Steady Growth")*(AND(EU$6&gt;=$F187,EU$6&lt;=$H187)*((EU$6-$F187+1)/($J187*($J187+1)/2)*$D187))+($K187="custom")*CustCF!EO187</f>
        <v>0</v>
      </c>
      <c r="EV187" s="277">
        <f>($K187="Bell Curve")*(_xlfn.NORM.DIST(AND(EV$6&gt;=$F187,EV$6&lt;=$H187)*(EV$6-$F187+1),$J187/2,$M187,TRUE)-_xlfn.NORM.DIST(AND(EV$6&gt;=$F187,EV$6&lt;=$H187)*(EU$6-$F187+1),$J187/2,$M187,TRUE))/(1-2*_xlfn.NORM.DIST(0,$J187/2,$M187,TRUE))*$D187+($K187="Steady Growth")*(AND(EV$6&gt;=$F187,EV$6&lt;=$H187)*((EV$6-$F187+1)/($J187*($J187+1)/2)*$D187))+($K187="custom")*CustCF!EP187</f>
        <v>0</v>
      </c>
      <c r="EW187" s="277">
        <f>($K187="Bell Curve")*(_xlfn.NORM.DIST(AND(EW$6&gt;=$F187,EW$6&lt;=$H187)*(EW$6-$F187+1),$J187/2,$M187,TRUE)-_xlfn.NORM.DIST(AND(EW$6&gt;=$F187,EW$6&lt;=$H187)*(EV$6-$F187+1),$J187/2,$M187,TRUE))/(1-2*_xlfn.NORM.DIST(0,$J187/2,$M187,TRUE))*$D187+($K187="Steady Growth")*(AND(EW$6&gt;=$F187,EW$6&lt;=$H187)*((EW$6-$F187+1)/($J187*($J187+1)/2)*$D187))+($K187="custom")*CustCF!EQ187</f>
        <v>0</v>
      </c>
      <c r="EX187" s="277">
        <f>($K187="Bell Curve")*(_xlfn.NORM.DIST(AND(EX$6&gt;=$F187,EX$6&lt;=$H187)*(EX$6-$F187+1),$J187/2,$M187,TRUE)-_xlfn.NORM.DIST(AND(EX$6&gt;=$F187,EX$6&lt;=$H187)*(EW$6-$F187+1),$J187/2,$M187,TRUE))/(1-2*_xlfn.NORM.DIST(0,$J187/2,$M187,TRUE))*$D187+($K187="Steady Growth")*(AND(EX$6&gt;=$F187,EX$6&lt;=$H187)*((EX$6-$F187+1)/($J187*($J187+1)/2)*$D187))+($K187="custom")*CustCF!ER187</f>
        <v>0</v>
      </c>
      <c r="EY187" s="277">
        <f>($K187="Bell Curve")*(_xlfn.NORM.DIST(AND(EY$6&gt;=$F187,EY$6&lt;=$H187)*(EY$6-$F187+1),$J187/2,$M187,TRUE)-_xlfn.NORM.DIST(AND(EY$6&gt;=$F187,EY$6&lt;=$H187)*(EX$6-$F187+1),$J187/2,$M187,TRUE))/(1-2*_xlfn.NORM.DIST(0,$J187/2,$M187,TRUE))*$D187+($K187="Steady Growth")*(AND(EY$6&gt;=$F187,EY$6&lt;=$H187)*((EY$6-$F187+1)/($J187*($J187+1)/2)*$D187))+($K187="custom")*CustCF!ES187</f>
        <v>0</v>
      </c>
      <c r="EZ187" s="277">
        <f>($K187="Bell Curve")*(_xlfn.NORM.DIST(AND(EZ$6&gt;=$F187,EZ$6&lt;=$H187)*(EZ$6-$F187+1),$J187/2,$M187,TRUE)-_xlfn.NORM.DIST(AND(EZ$6&gt;=$F187,EZ$6&lt;=$H187)*(EY$6-$F187+1),$J187/2,$M187,TRUE))/(1-2*_xlfn.NORM.DIST(0,$J187/2,$M187,TRUE))*$D187+($K187="Steady Growth")*(AND(EZ$6&gt;=$F187,EZ$6&lt;=$H187)*((EZ$6-$F187+1)/($J187*($J187+1)/2)*$D187))+($K187="custom")*CustCF!ET187</f>
        <v>0</v>
      </c>
      <c r="FA187" s="277">
        <f>($K187="Bell Curve")*(_xlfn.NORM.DIST(AND(FA$6&gt;=$F187,FA$6&lt;=$H187)*(FA$6-$F187+1),$J187/2,$M187,TRUE)-_xlfn.NORM.DIST(AND(FA$6&gt;=$F187,FA$6&lt;=$H187)*(EZ$6-$F187+1),$J187/2,$M187,TRUE))/(1-2*_xlfn.NORM.DIST(0,$J187/2,$M187,TRUE))*$D187+($K187="Steady Growth")*(AND(FA$6&gt;=$F187,FA$6&lt;=$H187)*((FA$6-$F187+1)/($J187*($J187+1)/2)*$D187))+($K187="custom")*CustCF!EU187</f>
        <v>0</v>
      </c>
      <c r="FB187" s="277">
        <f>($K187="Bell Curve")*(_xlfn.NORM.DIST(AND(FB$6&gt;=$F187,FB$6&lt;=$H187)*(FB$6-$F187+1),$J187/2,$M187,TRUE)-_xlfn.NORM.DIST(AND(FB$6&gt;=$F187,FB$6&lt;=$H187)*(FA$6-$F187+1),$J187/2,$M187,TRUE))/(1-2*_xlfn.NORM.DIST(0,$J187/2,$M187,TRUE))*$D187+($K187="Steady Growth")*(AND(FB$6&gt;=$F187,FB$6&lt;=$H187)*((FB$6-$F187+1)/($J187*($J187+1)/2)*$D187))+($K187="custom")*CustCF!EV187</f>
        <v>0</v>
      </c>
      <c r="FC187" s="277">
        <f>($K187="Bell Curve")*(_xlfn.NORM.DIST(AND(FC$6&gt;=$F187,FC$6&lt;=$H187)*(FC$6-$F187+1),$J187/2,$M187,TRUE)-_xlfn.NORM.DIST(AND(FC$6&gt;=$F187,FC$6&lt;=$H187)*(FB$6-$F187+1),$J187/2,$M187,TRUE))/(1-2*_xlfn.NORM.DIST(0,$J187/2,$M187,TRUE))*$D187+($K187="Steady Growth")*(AND(FC$6&gt;=$F187,FC$6&lt;=$H187)*((FC$6-$F187+1)/($J187*($J187+1)/2)*$D187))+($K187="custom")*CustCF!EW187</f>
        <v>0</v>
      </c>
      <c r="FD187" s="277">
        <f>($K187="Bell Curve")*(_xlfn.NORM.DIST(AND(FD$6&gt;=$F187,FD$6&lt;=$H187)*(FD$6-$F187+1),$J187/2,$M187,TRUE)-_xlfn.NORM.DIST(AND(FD$6&gt;=$F187,FD$6&lt;=$H187)*(FC$6-$F187+1),$J187/2,$M187,TRUE))/(1-2*_xlfn.NORM.DIST(0,$J187/2,$M187,TRUE))*$D187+($K187="Steady Growth")*(AND(FD$6&gt;=$F187,FD$6&lt;=$H187)*((FD$6-$F187+1)/($J187*($J187+1)/2)*$D187))+($K187="custom")*CustCF!EX187</f>
        <v>0</v>
      </c>
      <c r="FE187" s="277">
        <f>($K187="Bell Curve")*(_xlfn.NORM.DIST(AND(FE$6&gt;=$F187,FE$6&lt;=$H187)*(FE$6-$F187+1),$J187/2,$M187,TRUE)-_xlfn.NORM.DIST(AND(FE$6&gt;=$F187,FE$6&lt;=$H187)*(FD$6-$F187+1),$J187/2,$M187,TRUE))/(1-2*_xlfn.NORM.DIST(0,$J187/2,$M187,TRUE))*$D187+($K187="Steady Growth")*(AND(FE$6&gt;=$F187,FE$6&lt;=$H187)*((FE$6-$F187+1)/($J187*($J187+1)/2)*$D187))+($K187="custom")*CustCF!EY187</f>
        <v>0</v>
      </c>
      <c r="FF187" s="277">
        <f>($K187="Bell Curve")*(_xlfn.NORM.DIST(AND(FF$6&gt;=$F187,FF$6&lt;=$H187)*(FF$6-$F187+1),$J187/2,$M187,TRUE)-_xlfn.NORM.DIST(AND(FF$6&gt;=$F187,FF$6&lt;=$H187)*(FE$6-$F187+1),$J187/2,$M187,TRUE))/(1-2*_xlfn.NORM.DIST(0,$J187/2,$M187,TRUE))*$D187+($K187="Steady Growth")*(AND(FF$6&gt;=$F187,FF$6&lt;=$H187)*((FF$6-$F187+1)/($J187*($J187+1)/2)*$D187))+($K187="custom")*CustCF!EZ187</f>
        <v>0</v>
      </c>
      <c r="FG187" s="277">
        <f>($K187="Bell Curve")*(_xlfn.NORM.DIST(AND(FG$6&gt;=$F187,FG$6&lt;=$H187)*(FG$6-$F187+1),$J187/2,$M187,TRUE)-_xlfn.NORM.DIST(AND(FG$6&gt;=$F187,FG$6&lt;=$H187)*(FF$6-$F187+1),$J187/2,$M187,TRUE))/(1-2*_xlfn.NORM.DIST(0,$J187/2,$M187,TRUE))*$D187+($K187="Steady Growth")*(AND(FG$6&gt;=$F187,FG$6&lt;=$H187)*((FG$6-$F187+1)/($J187*($J187+1)/2)*$D187))+($K187="custom")*CustCF!FA187</f>
        <v>0</v>
      </c>
      <c r="FH187" s="277">
        <f>($K187="Bell Curve")*(_xlfn.NORM.DIST(AND(FH$6&gt;=$F187,FH$6&lt;=$H187)*(FH$6-$F187+1),$J187/2,$M187,TRUE)-_xlfn.NORM.DIST(AND(FH$6&gt;=$F187,FH$6&lt;=$H187)*(FG$6-$F187+1),$J187/2,$M187,TRUE))/(1-2*_xlfn.NORM.DIST(0,$J187/2,$M187,TRUE))*$D187+($K187="Steady Growth")*(AND(FH$6&gt;=$F187,FH$6&lt;=$H187)*((FH$6-$F187+1)/($J187*($J187+1)/2)*$D187))+($K187="custom")*CustCF!FB187</f>
        <v>0</v>
      </c>
      <c r="FI187" s="277">
        <f>($K187="Bell Curve")*(_xlfn.NORM.DIST(AND(FI$6&gt;=$F187,FI$6&lt;=$H187)*(FI$6-$F187+1),$J187/2,$M187,TRUE)-_xlfn.NORM.DIST(AND(FI$6&gt;=$F187,FI$6&lt;=$H187)*(FH$6-$F187+1),$J187/2,$M187,TRUE))/(1-2*_xlfn.NORM.DIST(0,$J187/2,$M187,TRUE))*$D187+($K187="Steady Growth")*(AND(FI$6&gt;=$F187,FI$6&lt;=$H187)*((FI$6-$F187+1)/($J187*($J187+1)/2)*$D187))+($K187="custom")*CustCF!FC187</f>
        <v>0</v>
      </c>
      <c r="FJ187" s="277">
        <f>($K187="Bell Curve")*(_xlfn.NORM.DIST(AND(FJ$6&gt;=$F187,FJ$6&lt;=$H187)*(FJ$6-$F187+1),$J187/2,$M187,TRUE)-_xlfn.NORM.DIST(AND(FJ$6&gt;=$F187,FJ$6&lt;=$H187)*(FI$6-$F187+1),$J187/2,$M187,TRUE))/(1-2*_xlfn.NORM.DIST(0,$J187/2,$M187,TRUE))*$D187+($K187="Steady Growth")*(AND(FJ$6&gt;=$F187,FJ$6&lt;=$H187)*((FJ$6-$F187+1)/($J187*($J187+1)/2)*$D187))+($K187="custom")*CustCF!FD187</f>
        <v>0</v>
      </c>
      <c r="FK187" s="277">
        <f>($K187="Bell Curve")*(_xlfn.NORM.DIST(AND(FK$6&gt;=$F187,FK$6&lt;=$H187)*(FK$6-$F187+1),$J187/2,$M187,TRUE)-_xlfn.NORM.DIST(AND(FK$6&gt;=$F187,FK$6&lt;=$H187)*(FJ$6-$F187+1),$J187/2,$M187,TRUE))/(1-2*_xlfn.NORM.DIST(0,$J187/2,$M187,TRUE))*$D187+($K187="Steady Growth")*(AND(FK$6&gt;=$F187,FK$6&lt;=$H187)*((FK$6-$F187+1)/($J187*($J187+1)/2)*$D187))+($K187="custom")*CustCF!FE187</f>
        <v>0</v>
      </c>
      <c r="FL187" s="277">
        <f>($K187="Bell Curve")*(_xlfn.NORM.DIST(AND(FL$6&gt;=$F187,FL$6&lt;=$H187)*(FL$6-$F187+1),$J187/2,$M187,TRUE)-_xlfn.NORM.DIST(AND(FL$6&gt;=$F187,FL$6&lt;=$H187)*(FK$6-$F187+1),$J187/2,$M187,TRUE))/(1-2*_xlfn.NORM.DIST(0,$J187/2,$M187,TRUE))*$D187+($K187="Steady Growth")*(AND(FL$6&gt;=$F187,FL$6&lt;=$H187)*((FL$6-$F187+1)/($J187*($J187+1)/2)*$D187))+($K187="custom")*CustCF!FF187</f>
        <v>0</v>
      </c>
      <c r="FM187" s="277">
        <f>($K187="Bell Curve")*(_xlfn.NORM.DIST(AND(FM$6&gt;=$F187,FM$6&lt;=$H187)*(FM$6-$F187+1),$J187/2,$M187,TRUE)-_xlfn.NORM.DIST(AND(FM$6&gt;=$F187,FM$6&lt;=$H187)*(FL$6-$F187+1),$J187/2,$M187,TRUE))/(1-2*_xlfn.NORM.DIST(0,$J187/2,$M187,TRUE))*$D187+($K187="Steady Growth")*(AND(FM$6&gt;=$F187,FM$6&lt;=$H187)*((FM$6-$F187+1)/($J187*($J187+1)/2)*$D187))+($K187="custom")*CustCF!FG187</f>
        <v>0</v>
      </c>
      <c r="FN187" s="277">
        <f>($K187="Bell Curve")*(_xlfn.NORM.DIST(AND(FN$6&gt;=$F187,FN$6&lt;=$H187)*(FN$6-$F187+1),$J187/2,$M187,TRUE)-_xlfn.NORM.DIST(AND(FN$6&gt;=$F187,FN$6&lt;=$H187)*(FM$6-$F187+1),$J187/2,$M187,TRUE))/(1-2*_xlfn.NORM.DIST(0,$J187/2,$M187,TRUE))*$D187+($K187="Steady Growth")*(AND(FN$6&gt;=$F187,FN$6&lt;=$H187)*((FN$6-$F187+1)/($J187*($J187+1)/2)*$D187))+($K187="custom")*CustCF!FH187</f>
        <v>0</v>
      </c>
      <c r="FO187" s="277">
        <f>($K187="Bell Curve")*(_xlfn.NORM.DIST(AND(FO$6&gt;=$F187,FO$6&lt;=$H187)*(FO$6-$F187+1),$J187/2,$M187,TRUE)-_xlfn.NORM.DIST(AND(FO$6&gt;=$F187,FO$6&lt;=$H187)*(FN$6-$F187+1),$J187/2,$M187,TRUE))/(1-2*_xlfn.NORM.DIST(0,$J187/2,$M187,TRUE))*$D187+($K187="Steady Growth")*(AND(FO$6&gt;=$F187,FO$6&lt;=$H187)*((FO$6-$F187+1)/($J187*($J187+1)/2)*$D187))+($K187="custom")*CustCF!FI187</f>
        <v>0</v>
      </c>
      <c r="FP187" s="277">
        <f>($K187="Bell Curve")*(_xlfn.NORM.DIST(AND(FP$6&gt;=$F187,FP$6&lt;=$H187)*(FP$6-$F187+1),$J187/2,$M187,TRUE)-_xlfn.NORM.DIST(AND(FP$6&gt;=$F187,FP$6&lt;=$H187)*(FO$6-$F187+1),$J187/2,$M187,TRUE))/(1-2*_xlfn.NORM.DIST(0,$J187/2,$M187,TRUE))*$D187+($K187="Steady Growth")*(AND(FP$6&gt;=$F187,FP$6&lt;=$H187)*((FP$6-$F187+1)/($J187*($J187+1)/2)*$D187))+($K187="custom")*CustCF!FJ187</f>
        <v>0</v>
      </c>
      <c r="FQ187" s="277">
        <f>($K187="Bell Curve")*(_xlfn.NORM.DIST(AND(FQ$6&gt;=$F187,FQ$6&lt;=$H187)*(FQ$6-$F187+1),$J187/2,$M187,TRUE)-_xlfn.NORM.DIST(AND(FQ$6&gt;=$F187,FQ$6&lt;=$H187)*(FP$6-$F187+1),$J187/2,$M187,TRUE))/(1-2*_xlfn.NORM.DIST(0,$J187/2,$M187,TRUE))*$D187+($K187="Steady Growth")*(AND(FQ$6&gt;=$F187,FQ$6&lt;=$H187)*((FQ$6-$F187+1)/($J187*($J187+1)/2)*$D187))+($K187="custom")*CustCF!FK187</f>
        <v>0</v>
      </c>
      <c r="FR187" s="277">
        <f>($K187="Bell Curve")*(_xlfn.NORM.DIST(AND(FR$6&gt;=$F187,FR$6&lt;=$H187)*(FR$6-$F187+1),$J187/2,$M187,TRUE)-_xlfn.NORM.DIST(AND(FR$6&gt;=$F187,FR$6&lt;=$H187)*(FQ$6-$F187+1),$J187/2,$M187,TRUE))/(1-2*_xlfn.NORM.DIST(0,$J187/2,$M187,TRUE))*$D187+($K187="Steady Growth")*(AND(FR$6&gt;=$F187,FR$6&lt;=$H187)*((FR$6-$F187+1)/($J187*($J187+1)/2)*$D187))+($K187="custom")*CustCF!FL187</f>
        <v>0</v>
      </c>
      <c r="FS187" s="277">
        <f>($K187="Bell Curve")*(_xlfn.NORM.DIST(AND(FS$6&gt;=$F187,FS$6&lt;=$H187)*(FS$6-$F187+1),$J187/2,$M187,TRUE)-_xlfn.NORM.DIST(AND(FS$6&gt;=$F187,FS$6&lt;=$H187)*(FR$6-$F187+1),$J187/2,$M187,TRUE))/(1-2*_xlfn.NORM.DIST(0,$J187/2,$M187,TRUE))*$D187+($K187="Steady Growth")*(AND(FS$6&gt;=$F187,FS$6&lt;=$H187)*((FS$6-$F187+1)/($J187*($J187+1)/2)*$D187))+($K187="custom")*CustCF!FM187</f>
        <v>0</v>
      </c>
      <c r="FT187" s="277">
        <f>($K187="Bell Curve")*(_xlfn.NORM.DIST(AND(FT$6&gt;=$F187,FT$6&lt;=$H187)*(FT$6-$F187+1),$J187/2,$M187,TRUE)-_xlfn.NORM.DIST(AND(FT$6&gt;=$F187,FT$6&lt;=$H187)*(FS$6-$F187+1),$J187/2,$M187,TRUE))/(1-2*_xlfn.NORM.DIST(0,$J187/2,$M187,TRUE))*$D187+($K187="Steady Growth")*(AND(FT$6&gt;=$F187,FT$6&lt;=$H187)*((FT$6-$F187+1)/($J187*($J187+1)/2)*$D187))+($K187="custom")*CustCF!FN187</f>
        <v>0</v>
      </c>
      <c r="FU187" s="277">
        <f>($K187="Bell Curve")*(_xlfn.NORM.DIST(AND(FU$6&gt;=$F187,FU$6&lt;=$H187)*(FU$6-$F187+1),$J187/2,$M187,TRUE)-_xlfn.NORM.DIST(AND(FU$6&gt;=$F187,FU$6&lt;=$H187)*(FT$6-$F187+1),$J187/2,$M187,TRUE))/(1-2*_xlfn.NORM.DIST(0,$J187/2,$M187,TRUE))*$D187+($K187="Steady Growth")*(AND(FU$6&gt;=$F187,FU$6&lt;=$H187)*((FU$6-$F187+1)/($J187*($J187+1)/2)*$D187))+($K187="custom")*CustCF!FO187</f>
        <v>0</v>
      </c>
      <c r="FV187" s="277">
        <f>($K187="Bell Curve")*(_xlfn.NORM.DIST(AND(FV$6&gt;=$F187,FV$6&lt;=$H187)*(FV$6-$F187+1),$J187/2,$M187,TRUE)-_xlfn.NORM.DIST(AND(FV$6&gt;=$F187,FV$6&lt;=$H187)*(FU$6-$F187+1),$J187/2,$M187,TRUE))/(1-2*_xlfn.NORM.DIST(0,$J187/2,$M187,TRUE))*$D187+($K187="Steady Growth")*(AND(FV$6&gt;=$F187,FV$6&lt;=$H187)*((FV$6-$F187+1)/($J187*($J187+1)/2)*$D187))+($K187="custom")*CustCF!FP187</f>
        <v>0</v>
      </c>
      <c r="FW187" s="277">
        <f>($K187="Bell Curve")*(_xlfn.NORM.DIST(AND(FW$6&gt;=$F187,FW$6&lt;=$H187)*(FW$6-$F187+1),$J187/2,$M187,TRUE)-_xlfn.NORM.DIST(AND(FW$6&gt;=$F187,FW$6&lt;=$H187)*(FV$6-$F187+1),$J187/2,$M187,TRUE))/(1-2*_xlfn.NORM.DIST(0,$J187/2,$M187,TRUE))*$D187+($K187="Steady Growth")*(AND(FW$6&gt;=$F187,FW$6&lt;=$H187)*((FW$6-$F187+1)/($J187*($J187+1)/2)*$D187))+($K187="custom")*CustCF!FQ187</f>
        <v>0</v>
      </c>
      <c r="FX187" s="277">
        <f>($K187="Bell Curve")*(_xlfn.NORM.DIST(AND(FX$6&gt;=$F187,FX$6&lt;=$H187)*(FX$6-$F187+1),$J187/2,$M187,TRUE)-_xlfn.NORM.DIST(AND(FX$6&gt;=$F187,FX$6&lt;=$H187)*(FW$6-$F187+1),$J187/2,$M187,TRUE))/(1-2*_xlfn.NORM.DIST(0,$J187/2,$M187,TRUE))*$D187+($K187="Steady Growth")*(AND(FX$6&gt;=$F187,FX$6&lt;=$H187)*((FX$6-$F187+1)/($J187*($J187+1)/2)*$D187))+($K187="custom")*CustCF!FR187</f>
        <v>0</v>
      </c>
      <c r="FY187" s="277">
        <f>($K187="Bell Curve")*(_xlfn.NORM.DIST(AND(FY$6&gt;=$F187,FY$6&lt;=$H187)*(FY$6-$F187+1),$J187/2,$M187,TRUE)-_xlfn.NORM.DIST(AND(FY$6&gt;=$F187,FY$6&lt;=$H187)*(FX$6-$F187+1),$J187/2,$M187,TRUE))/(1-2*_xlfn.NORM.DIST(0,$J187/2,$M187,TRUE))*$D187+($K187="Steady Growth")*(AND(FY$6&gt;=$F187,FY$6&lt;=$H187)*((FY$6-$F187+1)/($J187*($J187+1)/2)*$D187))+($K187="custom")*CustCF!FS187</f>
        <v>0</v>
      </c>
      <c r="FZ187" s="277">
        <f>($K187="Bell Curve")*(_xlfn.NORM.DIST(AND(FZ$6&gt;=$F187,FZ$6&lt;=$H187)*(FZ$6-$F187+1),$J187/2,$M187,TRUE)-_xlfn.NORM.DIST(AND(FZ$6&gt;=$F187,FZ$6&lt;=$H187)*(FY$6-$F187+1),$J187/2,$M187,TRUE))/(1-2*_xlfn.NORM.DIST(0,$J187/2,$M187,TRUE))*$D187+($K187="Steady Growth")*(AND(FZ$6&gt;=$F187,FZ$6&lt;=$H187)*((FZ$6-$F187+1)/($J187*($J187+1)/2)*$D187))+($K187="custom")*CustCF!FT187</f>
        <v>0</v>
      </c>
      <c r="GA187" s="277">
        <f>($K187="Bell Curve")*(_xlfn.NORM.DIST(AND(GA$6&gt;=$F187,GA$6&lt;=$H187)*(GA$6-$F187+1),$J187/2,$M187,TRUE)-_xlfn.NORM.DIST(AND(GA$6&gt;=$F187,GA$6&lt;=$H187)*(FZ$6-$F187+1),$J187/2,$M187,TRUE))/(1-2*_xlfn.NORM.DIST(0,$J187/2,$M187,TRUE))*$D187+($K187="Steady Growth")*(AND(GA$6&gt;=$F187,GA$6&lt;=$H187)*((GA$6-$F187+1)/($J187*($J187+1)/2)*$D187))+($K187="custom")*CustCF!FU187</f>
        <v>0</v>
      </c>
      <c r="GB187" s="277">
        <f>($K187="Bell Curve")*(_xlfn.NORM.DIST(AND(GB$6&gt;=$F187,GB$6&lt;=$H187)*(GB$6-$F187+1),$J187/2,$M187,TRUE)-_xlfn.NORM.DIST(AND(GB$6&gt;=$F187,GB$6&lt;=$H187)*(GA$6-$F187+1),$J187/2,$M187,TRUE))/(1-2*_xlfn.NORM.DIST(0,$J187/2,$M187,TRUE))*$D187+($K187="Steady Growth")*(AND(GB$6&gt;=$F187,GB$6&lt;=$H187)*((GB$6-$F187+1)/($J187*($J187+1)/2)*$D187))+($K187="custom")*CustCF!FV187</f>
        <v>0</v>
      </c>
      <c r="GC187" s="277">
        <f>($K187="Bell Curve")*(_xlfn.NORM.DIST(AND(GC$6&gt;=$F187,GC$6&lt;=$H187)*(GC$6-$F187+1),$J187/2,$M187,TRUE)-_xlfn.NORM.DIST(AND(GC$6&gt;=$F187,GC$6&lt;=$H187)*(GB$6-$F187+1),$J187/2,$M187,TRUE))/(1-2*_xlfn.NORM.DIST(0,$J187/2,$M187,TRUE))*$D187+($K187="Steady Growth")*(AND(GC$6&gt;=$F187,GC$6&lt;=$H187)*((GC$6-$F187+1)/($J187*($J187+1)/2)*$D187))+($K187="custom")*CustCF!FW187</f>
        <v>0</v>
      </c>
      <c r="GD187" s="277">
        <f>($K187="Bell Curve")*(_xlfn.NORM.DIST(AND(GD$6&gt;=$F187,GD$6&lt;=$H187)*(GD$6-$F187+1),$J187/2,$M187,TRUE)-_xlfn.NORM.DIST(AND(GD$6&gt;=$F187,GD$6&lt;=$H187)*(GC$6-$F187+1),$J187/2,$M187,TRUE))/(1-2*_xlfn.NORM.DIST(0,$J187/2,$M187,TRUE))*$D187+($K187="Steady Growth")*(AND(GD$6&gt;=$F187,GD$6&lt;=$H187)*((GD$6-$F187+1)/($J187*($J187+1)/2)*$D187))+($K187="custom")*CustCF!FX187</f>
        <v>0</v>
      </c>
      <c r="GE187" s="277">
        <f>($K187="Bell Curve")*(_xlfn.NORM.DIST(AND(GE$6&gt;=$F187,GE$6&lt;=$H187)*(GE$6-$F187+1),$J187/2,$M187,TRUE)-_xlfn.NORM.DIST(AND(GE$6&gt;=$F187,GE$6&lt;=$H187)*(GD$6-$F187+1),$J187/2,$M187,TRUE))/(1-2*_xlfn.NORM.DIST(0,$J187/2,$M187,TRUE))*$D187+($K187="Steady Growth")*(AND(GE$6&gt;=$F187,GE$6&lt;=$H187)*((GE$6-$F187+1)/($J187*($J187+1)/2)*$D187))+($K187="custom")*CustCF!FY187</f>
        <v>0</v>
      </c>
      <c r="GF187" s="277">
        <f>($K187="Bell Curve")*(_xlfn.NORM.DIST(AND(GF$6&gt;=$F187,GF$6&lt;=$H187)*(GF$6-$F187+1),$J187/2,$M187,TRUE)-_xlfn.NORM.DIST(AND(GF$6&gt;=$F187,GF$6&lt;=$H187)*(GE$6-$F187+1),$J187/2,$M187,TRUE))/(1-2*_xlfn.NORM.DIST(0,$J187/2,$M187,TRUE))*$D187+($K187="Steady Growth")*(AND(GF$6&gt;=$F187,GF$6&lt;=$H187)*((GF$6-$F187+1)/($J187*($J187+1)/2)*$D187))+($K187="custom")*CustCF!FZ187</f>
        <v>0</v>
      </c>
      <c r="GG187" s="277">
        <f>($K187="Bell Curve")*(_xlfn.NORM.DIST(AND(GG$6&gt;=$F187,GG$6&lt;=$H187)*(GG$6-$F187+1),$J187/2,$M187,TRUE)-_xlfn.NORM.DIST(AND(GG$6&gt;=$F187,GG$6&lt;=$H187)*(GF$6-$F187+1),$J187/2,$M187,TRUE))/(1-2*_xlfn.NORM.DIST(0,$J187/2,$M187,TRUE))*$D187+($K187="Steady Growth")*(AND(GG$6&gt;=$F187,GG$6&lt;=$H187)*((GG$6-$F187+1)/($J187*($J187+1)/2)*$D187))+($K187="custom")*CustCF!GA187</f>
        <v>0</v>
      </c>
      <c r="GH187" s="277">
        <f>($K187="Bell Curve")*(_xlfn.NORM.DIST(AND(GH$6&gt;=$F187,GH$6&lt;=$H187)*(GH$6-$F187+1),$J187/2,$M187,TRUE)-_xlfn.NORM.DIST(AND(GH$6&gt;=$F187,GH$6&lt;=$H187)*(GG$6-$F187+1),$J187/2,$M187,TRUE))/(1-2*_xlfn.NORM.DIST(0,$J187/2,$M187,TRUE))*$D187+($K187="Steady Growth")*(AND(GH$6&gt;=$F187,GH$6&lt;=$H187)*((GH$6-$F187+1)/($J187*($J187+1)/2)*$D187))+($K187="custom")*CustCF!GB187</f>
        <v>0</v>
      </c>
      <c r="GI187" s="277">
        <f>($K187="Bell Curve")*(_xlfn.NORM.DIST(AND(GI$6&gt;=$F187,GI$6&lt;=$H187)*(GI$6-$F187+1),$J187/2,$M187,TRUE)-_xlfn.NORM.DIST(AND(GI$6&gt;=$F187,GI$6&lt;=$H187)*(GH$6-$F187+1),$J187/2,$M187,TRUE))/(1-2*_xlfn.NORM.DIST(0,$J187/2,$M187,TRUE))*$D187+($K187="Steady Growth")*(AND(GI$6&gt;=$F187,GI$6&lt;=$H187)*((GI$6-$F187+1)/($J187*($J187+1)/2)*$D187))+($K187="custom")*CustCF!GC187</f>
        <v>0</v>
      </c>
      <c r="GJ187" s="277">
        <f>($K187="Bell Curve")*(_xlfn.NORM.DIST(AND(GJ$6&gt;=$F187,GJ$6&lt;=$H187)*(GJ$6-$F187+1),$J187/2,$M187,TRUE)-_xlfn.NORM.DIST(AND(GJ$6&gt;=$F187,GJ$6&lt;=$H187)*(GI$6-$F187+1),$J187/2,$M187,TRUE))/(1-2*_xlfn.NORM.DIST(0,$J187/2,$M187,TRUE))*$D187+($K187="Steady Growth")*(AND(GJ$6&gt;=$F187,GJ$6&lt;=$H187)*((GJ$6-$F187+1)/($J187*($J187+1)/2)*$D187))+($K187="custom")*CustCF!GD187</f>
        <v>0</v>
      </c>
      <c r="GK187" s="277">
        <f>($K187="Bell Curve")*(_xlfn.NORM.DIST(AND(GK$6&gt;=$F187,GK$6&lt;=$H187)*(GK$6-$F187+1),$J187/2,$M187,TRUE)-_xlfn.NORM.DIST(AND(GK$6&gt;=$F187,GK$6&lt;=$H187)*(GJ$6-$F187+1),$J187/2,$M187,TRUE))/(1-2*_xlfn.NORM.DIST(0,$J187/2,$M187,TRUE))*$D187+($K187="Steady Growth")*(AND(GK$6&gt;=$F187,GK$6&lt;=$H187)*((GK$6-$F187+1)/($J187*($J187+1)/2)*$D187))+($K187="custom")*CustCF!GE187</f>
        <v>0</v>
      </c>
      <c r="GL187" s="277">
        <f>($K187="Bell Curve")*(_xlfn.NORM.DIST(AND(GL$6&gt;=$F187,GL$6&lt;=$H187)*(GL$6-$F187+1),$J187/2,$M187,TRUE)-_xlfn.NORM.DIST(AND(GL$6&gt;=$F187,GL$6&lt;=$H187)*(GK$6-$F187+1),$J187/2,$M187,TRUE))/(1-2*_xlfn.NORM.DIST(0,$J187/2,$M187,TRUE))*$D187+($K187="Steady Growth")*(AND(GL$6&gt;=$F187,GL$6&lt;=$H187)*((GL$6-$F187+1)/($J187*($J187+1)/2)*$D187))+($K187="custom")*CustCF!GF187</f>
        <v>0</v>
      </c>
      <c r="GM187" s="277">
        <f>($K187="Bell Curve")*(_xlfn.NORM.DIST(AND(GM$6&gt;=$F187,GM$6&lt;=$H187)*(GM$6-$F187+1),$J187/2,$M187,TRUE)-_xlfn.NORM.DIST(AND(GM$6&gt;=$F187,GM$6&lt;=$H187)*(GL$6-$F187+1),$J187/2,$M187,TRUE))/(1-2*_xlfn.NORM.DIST(0,$J187/2,$M187,TRUE))*$D187+($K187="Steady Growth")*(AND(GM$6&gt;=$F187,GM$6&lt;=$H187)*((GM$6-$F187+1)/($J187*($J187+1)/2)*$D187))+($K187="custom")*CustCF!GG187</f>
        <v>0</v>
      </c>
      <c r="GN187" s="278">
        <f>($K187="Bell Curve")*(_xlfn.NORM.DIST(AND(GN$6&gt;=$F187,GN$6&lt;=$H187)*(GN$6-$F187+1),$J187/2,$M187,TRUE)-_xlfn.NORM.DIST(AND(GN$6&gt;=$F187,GN$6&lt;=$H187)*(GM$6-$F187+1),$J187/2,$M187,TRUE))/(1-2*_xlfn.NORM.DIST(0,$J187/2,$M187,TRUE))*$D187+($K187="Steady Growth")*(AND(GN$6&gt;=$F187,GN$6&lt;=$H187)*((GN$6-$F187+1)/($J187*($J187+1)/2)*$D187))+($K187="custom")*CustCF!GH187</f>
        <v>0</v>
      </c>
      <c r="GO187" s="1"/>
      <c r="GP187" s="67"/>
    </row>
    <row r="188" spans="1:198" customFormat="1" collapsed="1" x14ac:dyDescent="0.75">
      <c r="A188" s="1"/>
      <c r="B188" s="1"/>
      <c r="C188" s="254" t="s">
        <v>476</v>
      </c>
      <c r="D188" s="285">
        <f>SUM(D159+D129+D99+D69+D39+D9)</f>
        <v>317918614</v>
      </c>
      <c r="E188" s="23"/>
      <c r="F188" s="23"/>
      <c r="G188" s="280"/>
      <c r="H188" s="279"/>
      <c r="I188" s="280"/>
      <c r="J188" s="281"/>
      <c r="K188" s="281"/>
      <c r="L188" s="282"/>
      <c r="M188" s="283"/>
      <c r="N188" s="284">
        <f t="shared" ref="N188" si="80">SUM(P188:GN188)</f>
        <v>317918613.98889613</v>
      </c>
      <c r="O188" s="1372">
        <f>+N188-D188</f>
        <v>-1.110386848449707E-2</v>
      </c>
      <c r="P188" s="285">
        <f>SUM(P159+P129+P99+P69+P39+P9)</f>
        <v>10179999.985834956</v>
      </c>
      <c r="Q188" s="285">
        <f t="shared" ref="Q188:CB188" si="81">SUM(Q159+Q129+Q99+Q69+Q39+Q9)</f>
        <v>4023427.1894474216</v>
      </c>
      <c r="R188" s="285">
        <f t="shared" si="81"/>
        <v>4381515.4698465113</v>
      </c>
      <c r="S188" s="285">
        <f t="shared" si="81"/>
        <v>4738765.2127030175</v>
      </c>
      <c r="T188" s="285">
        <f t="shared" si="81"/>
        <v>2894208.8182601621</v>
      </c>
      <c r="U188" s="285">
        <f t="shared" si="81"/>
        <v>76429276.51124607</v>
      </c>
      <c r="V188" s="285">
        <f t="shared" si="81"/>
        <v>78697404.340480939</v>
      </c>
      <c r="W188" s="285">
        <f t="shared" si="81"/>
        <v>77682304.92906785</v>
      </c>
      <c r="X188" s="285">
        <f t="shared" si="81"/>
        <v>1598814.159066689</v>
      </c>
      <c r="Y188" s="285">
        <f t="shared" si="81"/>
        <v>1626114.4018880317</v>
      </c>
      <c r="Z188" s="285">
        <f t="shared" si="81"/>
        <v>1647491.8056022655</v>
      </c>
      <c r="AA188" s="285">
        <f t="shared" si="81"/>
        <v>1662189.1993371388</v>
      </c>
      <c r="AB188" s="285">
        <f t="shared" si="81"/>
        <v>1669674.9661151131</v>
      </c>
      <c r="AC188" s="285">
        <f t="shared" si="81"/>
        <v>1669674.9661151131</v>
      </c>
      <c r="AD188" s="285">
        <f t="shared" si="81"/>
        <v>1662189.1993371388</v>
      </c>
      <c r="AE188" s="285">
        <f t="shared" si="81"/>
        <v>1647491.8056022662</v>
      </c>
      <c r="AF188" s="285">
        <f t="shared" si="81"/>
        <v>1626114.4004145418</v>
      </c>
      <c r="AG188" s="285">
        <f t="shared" si="81"/>
        <v>1598814.1620136676</v>
      </c>
      <c r="AH188" s="285">
        <f t="shared" si="81"/>
        <v>1566529.3175209677</v>
      </c>
      <c r="AI188" s="285">
        <f t="shared" si="81"/>
        <v>1530325.757895845</v>
      </c>
      <c r="AJ188" s="285">
        <f t="shared" si="81"/>
        <v>1768754.8281245297</v>
      </c>
      <c r="AK188" s="285">
        <f t="shared" si="81"/>
        <v>9005862.307397591</v>
      </c>
      <c r="AL188" s="285">
        <f t="shared" si="81"/>
        <v>9328989.7517705318</v>
      </c>
      <c r="AM188" s="285">
        <f t="shared" si="81"/>
        <v>9565725.8861607276</v>
      </c>
      <c r="AN188" s="285">
        <f t="shared" si="81"/>
        <v>9716954.6176470835</v>
      </c>
      <c r="AO188" s="285">
        <f t="shared" si="81"/>
        <v>0</v>
      </c>
      <c r="AP188" s="285">
        <f t="shared" si="81"/>
        <v>0</v>
      </c>
      <c r="AQ188" s="285">
        <f t="shared" si="81"/>
        <v>0</v>
      </c>
      <c r="AR188" s="285">
        <f t="shared" si="81"/>
        <v>0</v>
      </c>
      <c r="AS188" s="285">
        <f t="shared" si="81"/>
        <v>0</v>
      </c>
      <c r="AT188" s="285">
        <f t="shared" si="81"/>
        <v>0</v>
      </c>
      <c r="AU188" s="285">
        <f t="shared" si="81"/>
        <v>0</v>
      </c>
      <c r="AV188" s="285">
        <f t="shared" si="81"/>
        <v>0</v>
      </c>
      <c r="AW188" s="285">
        <f t="shared" si="81"/>
        <v>0</v>
      </c>
      <c r="AX188" s="285">
        <f t="shared" si="81"/>
        <v>0</v>
      </c>
      <c r="AY188" s="285">
        <f t="shared" si="81"/>
        <v>0</v>
      </c>
      <c r="AZ188" s="285">
        <f t="shared" si="81"/>
        <v>0</v>
      </c>
      <c r="BA188" s="285">
        <f t="shared" si="81"/>
        <v>0</v>
      </c>
      <c r="BB188" s="285">
        <f t="shared" si="81"/>
        <v>0</v>
      </c>
      <c r="BC188" s="285">
        <f t="shared" si="81"/>
        <v>0</v>
      </c>
      <c r="BD188" s="285">
        <f t="shared" si="81"/>
        <v>0</v>
      </c>
      <c r="BE188" s="285">
        <f t="shared" si="81"/>
        <v>0</v>
      </c>
      <c r="BF188" s="285">
        <f t="shared" si="81"/>
        <v>0</v>
      </c>
      <c r="BG188" s="285">
        <f t="shared" si="81"/>
        <v>0</v>
      </c>
      <c r="BH188" s="285">
        <f t="shared" si="81"/>
        <v>0</v>
      </c>
      <c r="BI188" s="285">
        <f t="shared" si="81"/>
        <v>0</v>
      </c>
      <c r="BJ188" s="285">
        <f t="shared" si="81"/>
        <v>0</v>
      </c>
      <c r="BK188" s="285">
        <f t="shared" si="81"/>
        <v>0</v>
      </c>
      <c r="BL188" s="285">
        <f t="shared" si="81"/>
        <v>0</v>
      </c>
      <c r="BM188" s="285">
        <f t="shared" si="81"/>
        <v>0</v>
      </c>
      <c r="BN188" s="285">
        <f t="shared" si="81"/>
        <v>0</v>
      </c>
      <c r="BO188" s="285">
        <f t="shared" si="81"/>
        <v>0</v>
      </c>
      <c r="BP188" s="285">
        <f t="shared" si="81"/>
        <v>0</v>
      </c>
      <c r="BQ188" s="285">
        <f t="shared" si="81"/>
        <v>0</v>
      </c>
      <c r="BR188" s="285">
        <f t="shared" si="81"/>
        <v>0</v>
      </c>
      <c r="BS188" s="285">
        <f t="shared" si="81"/>
        <v>0</v>
      </c>
      <c r="BT188" s="285">
        <f t="shared" si="81"/>
        <v>0</v>
      </c>
      <c r="BU188" s="285">
        <f t="shared" si="81"/>
        <v>0</v>
      </c>
      <c r="BV188" s="285">
        <f t="shared" si="81"/>
        <v>0</v>
      </c>
      <c r="BW188" s="285">
        <f t="shared" si="81"/>
        <v>0</v>
      </c>
      <c r="BX188" s="285">
        <f t="shared" si="81"/>
        <v>0</v>
      </c>
      <c r="BY188" s="285">
        <f t="shared" si="81"/>
        <v>0</v>
      </c>
      <c r="BZ188" s="285">
        <f t="shared" si="81"/>
        <v>0</v>
      </c>
      <c r="CA188" s="285">
        <f t="shared" si="81"/>
        <v>0</v>
      </c>
      <c r="CB188" s="285">
        <f t="shared" si="81"/>
        <v>0</v>
      </c>
      <c r="CC188" s="285">
        <f t="shared" ref="CC188:EN188" si="82">SUM(CC159+CC129+CC99+CC69+CC39+CC9)</f>
        <v>0</v>
      </c>
      <c r="CD188" s="285">
        <f t="shared" si="82"/>
        <v>0</v>
      </c>
      <c r="CE188" s="285">
        <f t="shared" si="82"/>
        <v>0</v>
      </c>
      <c r="CF188" s="285">
        <f t="shared" si="82"/>
        <v>0</v>
      </c>
      <c r="CG188" s="285">
        <f t="shared" si="82"/>
        <v>0</v>
      </c>
      <c r="CH188" s="285">
        <f t="shared" si="82"/>
        <v>0</v>
      </c>
      <c r="CI188" s="285">
        <f t="shared" si="82"/>
        <v>0</v>
      </c>
      <c r="CJ188" s="285">
        <f t="shared" si="82"/>
        <v>0</v>
      </c>
      <c r="CK188" s="285">
        <f t="shared" si="82"/>
        <v>0</v>
      </c>
      <c r="CL188" s="285">
        <f t="shared" si="82"/>
        <v>0</v>
      </c>
      <c r="CM188" s="285">
        <f t="shared" si="82"/>
        <v>0</v>
      </c>
      <c r="CN188" s="285">
        <f t="shared" si="82"/>
        <v>0</v>
      </c>
      <c r="CO188" s="285">
        <f t="shared" si="82"/>
        <v>0</v>
      </c>
      <c r="CP188" s="285">
        <f t="shared" si="82"/>
        <v>0</v>
      </c>
      <c r="CQ188" s="285">
        <f t="shared" si="82"/>
        <v>0</v>
      </c>
      <c r="CR188" s="285">
        <f t="shared" si="82"/>
        <v>0</v>
      </c>
      <c r="CS188" s="285">
        <f t="shared" si="82"/>
        <v>0</v>
      </c>
      <c r="CT188" s="285">
        <f t="shared" si="82"/>
        <v>0</v>
      </c>
      <c r="CU188" s="285">
        <f t="shared" si="82"/>
        <v>0</v>
      </c>
      <c r="CV188" s="285">
        <f t="shared" si="82"/>
        <v>0</v>
      </c>
      <c r="CW188" s="285">
        <f t="shared" si="82"/>
        <v>0</v>
      </c>
      <c r="CX188" s="285">
        <f t="shared" si="82"/>
        <v>0</v>
      </c>
      <c r="CY188" s="285">
        <f t="shared" si="82"/>
        <v>0</v>
      </c>
      <c r="CZ188" s="285">
        <f t="shared" si="82"/>
        <v>0</v>
      </c>
      <c r="DA188" s="285">
        <f t="shared" si="82"/>
        <v>0</v>
      </c>
      <c r="DB188" s="285">
        <f t="shared" si="82"/>
        <v>0</v>
      </c>
      <c r="DC188" s="285">
        <f t="shared" si="82"/>
        <v>0</v>
      </c>
      <c r="DD188" s="285">
        <f t="shared" si="82"/>
        <v>0</v>
      </c>
      <c r="DE188" s="285">
        <f t="shared" si="82"/>
        <v>0</v>
      </c>
      <c r="DF188" s="285">
        <f t="shared" si="82"/>
        <v>0</v>
      </c>
      <c r="DG188" s="285">
        <f t="shared" si="82"/>
        <v>0</v>
      </c>
      <c r="DH188" s="285">
        <f t="shared" si="82"/>
        <v>0</v>
      </c>
      <c r="DI188" s="285">
        <f t="shared" si="82"/>
        <v>0</v>
      </c>
      <c r="DJ188" s="285">
        <f t="shared" si="82"/>
        <v>0</v>
      </c>
      <c r="DK188" s="285">
        <f t="shared" si="82"/>
        <v>0</v>
      </c>
      <c r="DL188" s="285">
        <f t="shared" si="82"/>
        <v>0</v>
      </c>
      <c r="DM188" s="285">
        <f t="shared" si="82"/>
        <v>0</v>
      </c>
      <c r="DN188" s="285">
        <f t="shared" si="82"/>
        <v>0</v>
      </c>
      <c r="DO188" s="285">
        <f t="shared" si="82"/>
        <v>0</v>
      </c>
      <c r="DP188" s="285">
        <f t="shared" si="82"/>
        <v>0</v>
      </c>
      <c r="DQ188" s="285">
        <f t="shared" si="82"/>
        <v>0</v>
      </c>
      <c r="DR188" s="285">
        <f t="shared" si="82"/>
        <v>0</v>
      </c>
      <c r="DS188" s="285">
        <f t="shared" si="82"/>
        <v>0</v>
      </c>
      <c r="DT188" s="285">
        <f t="shared" si="82"/>
        <v>0</v>
      </c>
      <c r="DU188" s="285">
        <f t="shared" si="82"/>
        <v>0</v>
      </c>
      <c r="DV188" s="285">
        <f t="shared" si="82"/>
        <v>0</v>
      </c>
      <c r="DW188" s="285">
        <f t="shared" si="82"/>
        <v>0</v>
      </c>
      <c r="DX188" s="285">
        <f t="shared" si="82"/>
        <v>0</v>
      </c>
      <c r="DY188" s="285">
        <f t="shared" si="82"/>
        <v>0</v>
      </c>
      <c r="DZ188" s="285">
        <f t="shared" si="82"/>
        <v>0</v>
      </c>
      <c r="EA188" s="285">
        <f t="shared" si="82"/>
        <v>0</v>
      </c>
      <c r="EB188" s="285">
        <f t="shared" si="82"/>
        <v>0</v>
      </c>
      <c r="EC188" s="285">
        <f t="shared" si="82"/>
        <v>0</v>
      </c>
      <c r="ED188" s="285">
        <f t="shared" si="82"/>
        <v>0</v>
      </c>
      <c r="EE188" s="285">
        <f t="shared" si="82"/>
        <v>0</v>
      </c>
      <c r="EF188" s="285">
        <f t="shared" si="82"/>
        <v>0</v>
      </c>
      <c r="EG188" s="285">
        <f t="shared" si="82"/>
        <v>0</v>
      </c>
      <c r="EH188" s="285">
        <f t="shared" si="82"/>
        <v>0</v>
      </c>
      <c r="EI188" s="285">
        <f t="shared" si="82"/>
        <v>0</v>
      </c>
      <c r="EJ188" s="285">
        <f t="shared" si="82"/>
        <v>0</v>
      </c>
      <c r="EK188" s="285">
        <f t="shared" si="82"/>
        <v>0</v>
      </c>
      <c r="EL188" s="285">
        <f t="shared" si="82"/>
        <v>0</v>
      </c>
      <c r="EM188" s="285">
        <f t="shared" si="82"/>
        <v>0</v>
      </c>
      <c r="EN188" s="285">
        <f t="shared" si="82"/>
        <v>0</v>
      </c>
      <c r="EO188" s="285">
        <f t="shared" ref="EO188:GN188" si="83">SUM(EO159+EO129+EO99+EO69+EO39+EO9)</f>
        <v>0</v>
      </c>
      <c r="EP188" s="285">
        <f t="shared" si="83"/>
        <v>0</v>
      </c>
      <c r="EQ188" s="285">
        <f t="shared" si="83"/>
        <v>0</v>
      </c>
      <c r="ER188" s="285">
        <f t="shared" si="83"/>
        <v>0</v>
      </c>
      <c r="ES188" s="285">
        <f t="shared" si="83"/>
        <v>0</v>
      </c>
      <c r="ET188" s="285">
        <f t="shared" si="83"/>
        <v>0</v>
      </c>
      <c r="EU188" s="285">
        <f t="shared" si="83"/>
        <v>0</v>
      </c>
      <c r="EV188" s="285">
        <f t="shared" si="83"/>
        <v>0</v>
      </c>
      <c r="EW188" s="285">
        <f t="shared" si="83"/>
        <v>0</v>
      </c>
      <c r="EX188" s="285">
        <f t="shared" si="83"/>
        <v>0</v>
      </c>
      <c r="EY188" s="285">
        <f t="shared" si="83"/>
        <v>0</v>
      </c>
      <c r="EZ188" s="285">
        <f t="shared" si="83"/>
        <v>0</v>
      </c>
      <c r="FA188" s="285">
        <f t="shared" si="83"/>
        <v>0</v>
      </c>
      <c r="FB188" s="285">
        <f t="shared" si="83"/>
        <v>0</v>
      </c>
      <c r="FC188" s="285">
        <f t="shared" si="83"/>
        <v>0</v>
      </c>
      <c r="FD188" s="285">
        <f t="shared" si="83"/>
        <v>0</v>
      </c>
      <c r="FE188" s="285">
        <f t="shared" si="83"/>
        <v>0</v>
      </c>
      <c r="FF188" s="285">
        <f t="shared" si="83"/>
        <v>0</v>
      </c>
      <c r="FG188" s="285">
        <f t="shared" si="83"/>
        <v>0</v>
      </c>
      <c r="FH188" s="285">
        <f t="shared" si="83"/>
        <v>0</v>
      </c>
      <c r="FI188" s="285">
        <f t="shared" si="83"/>
        <v>0</v>
      </c>
      <c r="FJ188" s="285">
        <f t="shared" si="83"/>
        <v>0</v>
      </c>
      <c r="FK188" s="285">
        <f t="shared" si="83"/>
        <v>0</v>
      </c>
      <c r="FL188" s="285">
        <f t="shared" si="83"/>
        <v>0</v>
      </c>
      <c r="FM188" s="285">
        <f t="shared" si="83"/>
        <v>0</v>
      </c>
      <c r="FN188" s="285">
        <f t="shared" si="83"/>
        <v>0</v>
      </c>
      <c r="FO188" s="285">
        <f t="shared" si="83"/>
        <v>0</v>
      </c>
      <c r="FP188" s="285">
        <f t="shared" si="83"/>
        <v>0</v>
      </c>
      <c r="FQ188" s="285">
        <f t="shared" si="83"/>
        <v>0</v>
      </c>
      <c r="FR188" s="285">
        <f t="shared" si="83"/>
        <v>0</v>
      </c>
      <c r="FS188" s="285">
        <f t="shared" si="83"/>
        <v>0</v>
      </c>
      <c r="FT188" s="285">
        <f t="shared" si="83"/>
        <v>0</v>
      </c>
      <c r="FU188" s="285">
        <f t="shared" si="83"/>
        <v>0</v>
      </c>
      <c r="FV188" s="285">
        <f t="shared" si="83"/>
        <v>0</v>
      </c>
      <c r="FW188" s="285">
        <f t="shared" si="83"/>
        <v>0</v>
      </c>
      <c r="FX188" s="285">
        <f t="shared" si="83"/>
        <v>0</v>
      </c>
      <c r="FY188" s="285">
        <f t="shared" si="83"/>
        <v>0</v>
      </c>
      <c r="FZ188" s="285">
        <f t="shared" si="83"/>
        <v>0</v>
      </c>
      <c r="GA188" s="285">
        <f t="shared" si="83"/>
        <v>0</v>
      </c>
      <c r="GB188" s="285">
        <f t="shared" si="83"/>
        <v>0</v>
      </c>
      <c r="GC188" s="285">
        <f t="shared" si="83"/>
        <v>0</v>
      </c>
      <c r="GD188" s="285">
        <f t="shared" si="83"/>
        <v>0</v>
      </c>
      <c r="GE188" s="285">
        <f t="shared" si="83"/>
        <v>0</v>
      </c>
      <c r="GF188" s="285">
        <f t="shared" si="83"/>
        <v>0</v>
      </c>
      <c r="GG188" s="285">
        <f t="shared" si="83"/>
        <v>0</v>
      </c>
      <c r="GH188" s="285">
        <f t="shared" si="83"/>
        <v>0</v>
      </c>
      <c r="GI188" s="285">
        <f t="shared" si="83"/>
        <v>0</v>
      </c>
      <c r="GJ188" s="285">
        <f t="shared" si="83"/>
        <v>0</v>
      </c>
      <c r="GK188" s="285">
        <f t="shared" si="83"/>
        <v>0</v>
      </c>
      <c r="GL188" s="285">
        <f t="shared" si="83"/>
        <v>0</v>
      </c>
      <c r="GM188" s="285">
        <f t="shared" si="83"/>
        <v>0</v>
      </c>
      <c r="GN188" s="285">
        <f t="shared" si="83"/>
        <v>0</v>
      </c>
      <c r="GO188" s="1"/>
      <c r="GP188" s="67"/>
    </row>
    <row r="189" spans="1:198" customFormat="1" x14ac:dyDescent="0.75">
      <c r="A189" s="1"/>
      <c r="B189" s="1"/>
      <c r="C189" s="1212" t="s">
        <v>303</v>
      </c>
      <c r="D189" s="23">
        <f t="shared" ref="D189:D190" si="84">N189</f>
        <v>5446945.1958129285</v>
      </c>
      <c r="E189" s="96"/>
      <c r="F189" s="1211"/>
      <c r="G189" s="376"/>
      <c r="H189" s="1211"/>
      <c r="I189" s="376"/>
      <c r="J189" s="107"/>
      <c r="K189" s="107"/>
      <c r="L189" s="377"/>
      <c r="M189" s="378"/>
      <c r="N189" s="98">
        <f>SUM(P189:GN189)</f>
        <v>5446945.1958129285</v>
      </c>
      <c r="O189" s="1174"/>
      <c r="P189" s="97">
        <f t="shared" ref="P189:AU189" si="85">IF(P188&gt;0, +P282,0)</f>
        <v>1739593.0699444807</v>
      </c>
      <c r="Q189" s="97">
        <f t="shared" si="85"/>
        <v>23877.141984551487</v>
      </c>
      <c r="R189" s="97">
        <f t="shared" si="85"/>
        <v>26615.589153205558</v>
      </c>
      <c r="S189" s="97">
        <f t="shared" si="85"/>
        <v>29577.317411144944</v>
      </c>
      <c r="T189" s="97">
        <f t="shared" si="85"/>
        <v>31386.197922557545</v>
      </c>
      <c r="U189" s="97">
        <f t="shared" si="85"/>
        <v>79154.49574208635</v>
      </c>
      <c r="V189" s="97">
        <f t="shared" si="85"/>
        <v>128340.37345488694</v>
      </c>
      <c r="W189" s="97">
        <f t="shared" si="85"/>
        <v>176891.81403555436</v>
      </c>
      <c r="X189" s="97">
        <f t="shared" si="85"/>
        <v>177891.07288497101</v>
      </c>
      <c r="Y189" s="97">
        <f t="shared" si="85"/>
        <v>178907.39438615105</v>
      </c>
      <c r="Z189" s="97">
        <f t="shared" si="85"/>
        <v>179937.07676465245</v>
      </c>
      <c r="AA189" s="97">
        <f t="shared" si="85"/>
        <v>180975.94501423815</v>
      </c>
      <c r="AB189" s="97">
        <f t="shared" si="85"/>
        <v>182019.49186806011</v>
      </c>
      <c r="AC189" s="97">
        <f t="shared" si="85"/>
        <v>183063.03872188204</v>
      </c>
      <c r="AD189" s="97">
        <f t="shared" si="85"/>
        <v>184101.90697146775</v>
      </c>
      <c r="AE189" s="97">
        <f t="shared" si="85"/>
        <v>185131.58934996914</v>
      </c>
      <c r="AF189" s="97">
        <f t="shared" si="85"/>
        <v>186147.91085022822</v>
      </c>
      <c r="AG189" s="97">
        <f t="shared" si="85"/>
        <v>187147.16970148677</v>
      </c>
      <c r="AH189" s="97">
        <f t="shared" si="85"/>
        <v>188126.25052493738</v>
      </c>
      <c r="AI189" s="97">
        <f t="shared" si="85"/>
        <v>189082.70412362224</v>
      </c>
      <c r="AJ189" s="97">
        <f t="shared" si="85"/>
        <v>190188.17589120008</v>
      </c>
      <c r="AK189" s="97">
        <f t="shared" si="85"/>
        <v>195816.83983332358</v>
      </c>
      <c r="AL189" s="97">
        <f t="shared" si="85"/>
        <v>201647.45842818019</v>
      </c>
      <c r="AM189" s="97">
        <f t="shared" si="85"/>
        <v>207626.03710703063</v>
      </c>
      <c r="AN189" s="97">
        <f t="shared" si="85"/>
        <v>213699.13374306008</v>
      </c>
      <c r="AO189" s="97">
        <f t="shared" si="85"/>
        <v>0</v>
      </c>
      <c r="AP189" s="97">
        <f t="shared" si="85"/>
        <v>0</v>
      </c>
      <c r="AQ189" s="97">
        <f t="shared" si="85"/>
        <v>0</v>
      </c>
      <c r="AR189" s="97">
        <f t="shared" si="85"/>
        <v>0</v>
      </c>
      <c r="AS189" s="97">
        <f t="shared" si="85"/>
        <v>0</v>
      </c>
      <c r="AT189" s="97">
        <f t="shared" si="85"/>
        <v>0</v>
      </c>
      <c r="AU189" s="97">
        <f t="shared" si="85"/>
        <v>0</v>
      </c>
      <c r="AV189" s="97">
        <f t="shared" ref="AV189:DG189" si="86">IF(AV188&gt;0, +AV282,0)</f>
        <v>0</v>
      </c>
      <c r="AW189" s="97">
        <f>IF(AW188&gt;0, +AW282,0)</f>
        <v>0</v>
      </c>
      <c r="AX189" s="97">
        <f t="shared" si="86"/>
        <v>0</v>
      </c>
      <c r="AY189" s="97">
        <f t="shared" si="86"/>
        <v>0</v>
      </c>
      <c r="AZ189" s="97">
        <f t="shared" si="86"/>
        <v>0</v>
      </c>
      <c r="BA189" s="97">
        <f t="shared" si="86"/>
        <v>0</v>
      </c>
      <c r="BB189" s="97">
        <f t="shared" si="86"/>
        <v>0</v>
      </c>
      <c r="BC189" s="97">
        <f t="shared" si="86"/>
        <v>0</v>
      </c>
      <c r="BD189" s="97">
        <f t="shared" si="86"/>
        <v>0</v>
      </c>
      <c r="BE189" s="97">
        <f t="shared" si="86"/>
        <v>0</v>
      </c>
      <c r="BF189" s="97">
        <f t="shared" si="86"/>
        <v>0</v>
      </c>
      <c r="BG189" s="97">
        <f t="shared" si="86"/>
        <v>0</v>
      </c>
      <c r="BH189" s="97">
        <f t="shared" si="86"/>
        <v>0</v>
      </c>
      <c r="BI189" s="97">
        <f t="shared" si="86"/>
        <v>0</v>
      </c>
      <c r="BJ189" s="97">
        <f t="shared" si="86"/>
        <v>0</v>
      </c>
      <c r="BK189" s="97">
        <f t="shared" si="86"/>
        <v>0</v>
      </c>
      <c r="BL189" s="97">
        <f t="shared" si="86"/>
        <v>0</v>
      </c>
      <c r="BM189" s="97">
        <f t="shared" si="86"/>
        <v>0</v>
      </c>
      <c r="BN189" s="97">
        <f t="shared" si="86"/>
        <v>0</v>
      </c>
      <c r="BO189" s="97">
        <f t="shared" si="86"/>
        <v>0</v>
      </c>
      <c r="BP189" s="97">
        <f t="shared" si="86"/>
        <v>0</v>
      </c>
      <c r="BQ189" s="97">
        <f t="shared" si="86"/>
        <v>0</v>
      </c>
      <c r="BR189" s="97">
        <f t="shared" si="86"/>
        <v>0</v>
      </c>
      <c r="BS189" s="97">
        <f t="shared" si="86"/>
        <v>0</v>
      </c>
      <c r="BT189" s="97">
        <f t="shared" si="86"/>
        <v>0</v>
      </c>
      <c r="BU189" s="97">
        <f t="shared" si="86"/>
        <v>0</v>
      </c>
      <c r="BV189" s="97">
        <f t="shared" si="86"/>
        <v>0</v>
      </c>
      <c r="BW189" s="97">
        <f t="shared" si="86"/>
        <v>0</v>
      </c>
      <c r="BX189" s="97">
        <f t="shared" si="86"/>
        <v>0</v>
      </c>
      <c r="BY189" s="97">
        <f t="shared" si="86"/>
        <v>0</v>
      </c>
      <c r="BZ189" s="97">
        <f t="shared" si="86"/>
        <v>0</v>
      </c>
      <c r="CA189" s="97">
        <f t="shared" si="86"/>
        <v>0</v>
      </c>
      <c r="CB189" s="97">
        <f t="shared" si="86"/>
        <v>0</v>
      </c>
      <c r="CC189" s="97">
        <f t="shared" si="86"/>
        <v>0</v>
      </c>
      <c r="CD189" s="97">
        <f t="shared" si="86"/>
        <v>0</v>
      </c>
      <c r="CE189" s="97">
        <f t="shared" si="86"/>
        <v>0</v>
      </c>
      <c r="CF189" s="97">
        <f t="shared" si="86"/>
        <v>0</v>
      </c>
      <c r="CG189" s="97">
        <f t="shared" si="86"/>
        <v>0</v>
      </c>
      <c r="CH189" s="97">
        <f t="shared" si="86"/>
        <v>0</v>
      </c>
      <c r="CI189" s="97">
        <f t="shared" si="86"/>
        <v>0</v>
      </c>
      <c r="CJ189" s="97">
        <f t="shared" si="86"/>
        <v>0</v>
      </c>
      <c r="CK189" s="97">
        <f t="shared" si="86"/>
        <v>0</v>
      </c>
      <c r="CL189" s="97">
        <f t="shared" si="86"/>
        <v>0</v>
      </c>
      <c r="CM189" s="97">
        <f t="shared" si="86"/>
        <v>0</v>
      </c>
      <c r="CN189" s="97">
        <f t="shared" si="86"/>
        <v>0</v>
      </c>
      <c r="CO189" s="97">
        <f t="shared" si="86"/>
        <v>0</v>
      </c>
      <c r="CP189" s="97">
        <f t="shared" si="86"/>
        <v>0</v>
      </c>
      <c r="CQ189" s="97">
        <f t="shared" si="86"/>
        <v>0</v>
      </c>
      <c r="CR189" s="97">
        <f t="shared" si="86"/>
        <v>0</v>
      </c>
      <c r="CS189" s="97">
        <f t="shared" si="86"/>
        <v>0</v>
      </c>
      <c r="CT189" s="97">
        <f t="shared" si="86"/>
        <v>0</v>
      </c>
      <c r="CU189" s="97">
        <f t="shared" si="86"/>
        <v>0</v>
      </c>
      <c r="CV189" s="97">
        <f t="shared" si="86"/>
        <v>0</v>
      </c>
      <c r="CW189" s="97">
        <f t="shared" si="86"/>
        <v>0</v>
      </c>
      <c r="CX189" s="97">
        <f t="shared" si="86"/>
        <v>0</v>
      </c>
      <c r="CY189" s="97">
        <f t="shared" si="86"/>
        <v>0</v>
      </c>
      <c r="CZ189" s="97">
        <f t="shared" si="86"/>
        <v>0</v>
      </c>
      <c r="DA189" s="97">
        <f t="shared" si="86"/>
        <v>0</v>
      </c>
      <c r="DB189" s="97">
        <f t="shared" si="86"/>
        <v>0</v>
      </c>
      <c r="DC189" s="97">
        <f t="shared" si="86"/>
        <v>0</v>
      </c>
      <c r="DD189" s="97">
        <f t="shared" si="86"/>
        <v>0</v>
      </c>
      <c r="DE189" s="97">
        <f t="shared" si="86"/>
        <v>0</v>
      </c>
      <c r="DF189" s="97">
        <f t="shared" si="86"/>
        <v>0</v>
      </c>
      <c r="DG189" s="97">
        <f t="shared" si="86"/>
        <v>0</v>
      </c>
      <c r="DH189" s="97">
        <f t="shared" ref="DH189:FS189" si="87">IF(DH188&gt;0, +DH282,0)</f>
        <v>0</v>
      </c>
      <c r="DI189" s="97">
        <f t="shared" si="87"/>
        <v>0</v>
      </c>
      <c r="DJ189" s="97">
        <f t="shared" si="87"/>
        <v>0</v>
      </c>
      <c r="DK189" s="97">
        <f t="shared" si="87"/>
        <v>0</v>
      </c>
      <c r="DL189" s="97">
        <f t="shared" si="87"/>
        <v>0</v>
      </c>
      <c r="DM189" s="97">
        <f t="shared" si="87"/>
        <v>0</v>
      </c>
      <c r="DN189" s="97">
        <f t="shared" si="87"/>
        <v>0</v>
      </c>
      <c r="DO189" s="97">
        <f t="shared" si="87"/>
        <v>0</v>
      </c>
      <c r="DP189" s="97">
        <f t="shared" si="87"/>
        <v>0</v>
      </c>
      <c r="DQ189" s="97">
        <f t="shared" si="87"/>
        <v>0</v>
      </c>
      <c r="DR189" s="97">
        <f t="shared" si="87"/>
        <v>0</v>
      </c>
      <c r="DS189" s="97">
        <f t="shared" si="87"/>
        <v>0</v>
      </c>
      <c r="DT189" s="97">
        <f t="shared" si="87"/>
        <v>0</v>
      </c>
      <c r="DU189" s="97">
        <f t="shared" si="87"/>
        <v>0</v>
      </c>
      <c r="DV189" s="97">
        <f t="shared" si="87"/>
        <v>0</v>
      </c>
      <c r="DW189" s="97">
        <f t="shared" si="87"/>
        <v>0</v>
      </c>
      <c r="DX189" s="97">
        <f t="shared" si="87"/>
        <v>0</v>
      </c>
      <c r="DY189" s="97">
        <f t="shared" si="87"/>
        <v>0</v>
      </c>
      <c r="DZ189" s="97">
        <f t="shared" si="87"/>
        <v>0</v>
      </c>
      <c r="EA189" s="97">
        <f t="shared" si="87"/>
        <v>0</v>
      </c>
      <c r="EB189" s="97">
        <f t="shared" si="87"/>
        <v>0</v>
      </c>
      <c r="EC189" s="97">
        <f t="shared" si="87"/>
        <v>0</v>
      </c>
      <c r="ED189" s="97">
        <f t="shared" si="87"/>
        <v>0</v>
      </c>
      <c r="EE189" s="97">
        <f t="shared" si="87"/>
        <v>0</v>
      </c>
      <c r="EF189" s="97">
        <f t="shared" si="87"/>
        <v>0</v>
      </c>
      <c r="EG189" s="97">
        <f t="shared" si="87"/>
        <v>0</v>
      </c>
      <c r="EH189" s="97">
        <f t="shared" si="87"/>
        <v>0</v>
      </c>
      <c r="EI189" s="97">
        <f t="shared" si="87"/>
        <v>0</v>
      </c>
      <c r="EJ189" s="97">
        <f t="shared" si="87"/>
        <v>0</v>
      </c>
      <c r="EK189" s="97">
        <f t="shared" si="87"/>
        <v>0</v>
      </c>
      <c r="EL189" s="97">
        <f t="shared" si="87"/>
        <v>0</v>
      </c>
      <c r="EM189" s="97">
        <f t="shared" si="87"/>
        <v>0</v>
      </c>
      <c r="EN189" s="97">
        <f t="shared" si="87"/>
        <v>0</v>
      </c>
      <c r="EO189" s="97">
        <f t="shared" si="87"/>
        <v>0</v>
      </c>
      <c r="EP189" s="97">
        <f t="shared" si="87"/>
        <v>0</v>
      </c>
      <c r="EQ189" s="97">
        <f t="shared" si="87"/>
        <v>0</v>
      </c>
      <c r="ER189" s="97">
        <f t="shared" si="87"/>
        <v>0</v>
      </c>
      <c r="ES189" s="97">
        <f t="shared" si="87"/>
        <v>0</v>
      </c>
      <c r="ET189" s="97">
        <f t="shared" si="87"/>
        <v>0</v>
      </c>
      <c r="EU189" s="97">
        <f t="shared" si="87"/>
        <v>0</v>
      </c>
      <c r="EV189" s="97">
        <f t="shared" si="87"/>
        <v>0</v>
      </c>
      <c r="EW189" s="97">
        <f t="shared" si="87"/>
        <v>0</v>
      </c>
      <c r="EX189" s="97">
        <f t="shared" si="87"/>
        <v>0</v>
      </c>
      <c r="EY189" s="97">
        <f t="shared" si="87"/>
        <v>0</v>
      </c>
      <c r="EZ189" s="97">
        <f t="shared" si="87"/>
        <v>0</v>
      </c>
      <c r="FA189" s="97">
        <f t="shared" si="87"/>
        <v>0</v>
      </c>
      <c r="FB189" s="97">
        <f t="shared" si="87"/>
        <v>0</v>
      </c>
      <c r="FC189" s="97">
        <f t="shared" si="87"/>
        <v>0</v>
      </c>
      <c r="FD189" s="97">
        <f t="shared" si="87"/>
        <v>0</v>
      </c>
      <c r="FE189" s="97">
        <f t="shared" si="87"/>
        <v>0</v>
      </c>
      <c r="FF189" s="97">
        <f t="shared" si="87"/>
        <v>0</v>
      </c>
      <c r="FG189" s="97">
        <f t="shared" si="87"/>
        <v>0</v>
      </c>
      <c r="FH189" s="97">
        <f t="shared" si="87"/>
        <v>0</v>
      </c>
      <c r="FI189" s="97">
        <f t="shared" si="87"/>
        <v>0</v>
      </c>
      <c r="FJ189" s="97">
        <f t="shared" si="87"/>
        <v>0</v>
      </c>
      <c r="FK189" s="97">
        <f t="shared" si="87"/>
        <v>0</v>
      </c>
      <c r="FL189" s="97">
        <f t="shared" si="87"/>
        <v>0</v>
      </c>
      <c r="FM189" s="97">
        <f t="shared" si="87"/>
        <v>0</v>
      </c>
      <c r="FN189" s="97">
        <f t="shared" si="87"/>
        <v>0</v>
      </c>
      <c r="FO189" s="97">
        <f t="shared" si="87"/>
        <v>0</v>
      </c>
      <c r="FP189" s="97">
        <f t="shared" si="87"/>
        <v>0</v>
      </c>
      <c r="FQ189" s="97">
        <f t="shared" si="87"/>
        <v>0</v>
      </c>
      <c r="FR189" s="97">
        <f t="shared" si="87"/>
        <v>0</v>
      </c>
      <c r="FS189" s="97">
        <f t="shared" si="87"/>
        <v>0</v>
      </c>
      <c r="FT189" s="97">
        <f t="shared" ref="FT189:GN189" si="88">IF(FT188&gt;0, +FT282,0)</f>
        <v>0</v>
      </c>
      <c r="FU189" s="97">
        <f t="shared" si="88"/>
        <v>0</v>
      </c>
      <c r="FV189" s="97">
        <f t="shared" si="88"/>
        <v>0</v>
      </c>
      <c r="FW189" s="97">
        <f t="shared" si="88"/>
        <v>0</v>
      </c>
      <c r="FX189" s="97">
        <f t="shared" si="88"/>
        <v>0</v>
      </c>
      <c r="FY189" s="97">
        <f t="shared" si="88"/>
        <v>0</v>
      </c>
      <c r="FZ189" s="97">
        <f t="shared" si="88"/>
        <v>0</v>
      </c>
      <c r="GA189" s="97">
        <f t="shared" si="88"/>
        <v>0</v>
      </c>
      <c r="GB189" s="97">
        <f t="shared" si="88"/>
        <v>0</v>
      </c>
      <c r="GC189" s="97">
        <f t="shared" si="88"/>
        <v>0</v>
      </c>
      <c r="GD189" s="97">
        <f t="shared" si="88"/>
        <v>0</v>
      </c>
      <c r="GE189" s="97">
        <f t="shared" si="88"/>
        <v>0</v>
      </c>
      <c r="GF189" s="97">
        <f t="shared" si="88"/>
        <v>0</v>
      </c>
      <c r="GG189" s="97">
        <f t="shared" si="88"/>
        <v>0</v>
      </c>
      <c r="GH189" s="97">
        <f t="shared" si="88"/>
        <v>0</v>
      </c>
      <c r="GI189" s="97">
        <f t="shared" si="88"/>
        <v>0</v>
      </c>
      <c r="GJ189" s="97">
        <f t="shared" si="88"/>
        <v>0</v>
      </c>
      <c r="GK189" s="97">
        <f t="shared" si="88"/>
        <v>0</v>
      </c>
      <c r="GL189" s="97">
        <f t="shared" si="88"/>
        <v>0</v>
      </c>
      <c r="GM189" s="97">
        <f t="shared" si="88"/>
        <v>0</v>
      </c>
      <c r="GN189" s="97">
        <f t="shared" si="88"/>
        <v>0</v>
      </c>
      <c r="GO189" s="1"/>
      <c r="GP189" s="67"/>
    </row>
    <row r="190" spans="1:198" customFormat="1" x14ac:dyDescent="0.75">
      <c r="A190" s="1"/>
      <c r="B190" s="1"/>
      <c r="C190" s="254" t="s">
        <v>140</v>
      </c>
      <c r="D190" s="255">
        <f t="shared" si="84"/>
        <v>323365559.18470913</v>
      </c>
      <c r="E190" s="23"/>
      <c r="F190" s="279"/>
      <c r="G190" s="280"/>
      <c r="H190" s="279"/>
      <c r="I190" s="280"/>
      <c r="J190" s="281"/>
      <c r="K190" s="281"/>
      <c r="L190" s="282"/>
      <c r="M190" s="283"/>
      <c r="N190" s="1213">
        <f t="shared" si="70"/>
        <v>323365559.18470913</v>
      </c>
      <c r="O190" s="255"/>
      <c r="P190" s="285">
        <f>SUM(P159+P129+P99+P69+P39+P9)+P189</f>
        <v>11919593.055779437</v>
      </c>
      <c r="Q190" s="285">
        <f t="shared" ref="Q190:CB190" si="89">SUM(Q159+Q129+Q99+Q69+Q39+Q9)+Q189</f>
        <v>4047304.3314319733</v>
      </c>
      <c r="R190" s="285">
        <f t="shared" si="89"/>
        <v>4408131.0589997172</v>
      </c>
      <c r="S190" s="285">
        <f t="shared" si="89"/>
        <v>4768342.5301141627</v>
      </c>
      <c r="T190" s="285">
        <f t="shared" si="89"/>
        <v>2925595.0161827197</v>
      </c>
      <c r="U190" s="285">
        <f t="shared" si="89"/>
        <v>76508431.006988153</v>
      </c>
      <c r="V190" s="285">
        <f t="shared" si="89"/>
        <v>78825744.713935822</v>
      </c>
      <c r="W190" s="285">
        <f t="shared" si="89"/>
        <v>77859196.7431034</v>
      </c>
      <c r="X190" s="285">
        <f t="shared" si="89"/>
        <v>1776705.23195166</v>
      </c>
      <c r="Y190" s="285">
        <f t="shared" si="89"/>
        <v>1805021.7962741829</v>
      </c>
      <c r="Z190" s="285">
        <f t="shared" si="89"/>
        <v>1827428.882366918</v>
      </c>
      <c r="AA190" s="285">
        <f t="shared" si="89"/>
        <v>1843165.1443513769</v>
      </c>
      <c r="AB190" s="285">
        <f t="shared" si="89"/>
        <v>1851694.4579831732</v>
      </c>
      <c r="AC190" s="285">
        <f t="shared" si="89"/>
        <v>1852738.0048369952</v>
      </c>
      <c r="AD190" s="285">
        <f t="shared" si="89"/>
        <v>1846291.1063086065</v>
      </c>
      <c r="AE190" s="285">
        <f t="shared" si="89"/>
        <v>1832623.3949522353</v>
      </c>
      <c r="AF190" s="285">
        <f t="shared" si="89"/>
        <v>1812262.3112647701</v>
      </c>
      <c r="AG190" s="285">
        <f t="shared" si="89"/>
        <v>1785961.3317151545</v>
      </c>
      <c r="AH190" s="285">
        <f t="shared" si="89"/>
        <v>1754655.5680459051</v>
      </c>
      <c r="AI190" s="285">
        <f t="shared" si="89"/>
        <v>1719408.4620194673</v>
      </c>
      <c r="AJ190" s="285">
        <f t="shared" si="89"/>
        <v>1958943.0040157298</v>
      </c>
      <c r="AK190" s="285">
        <f t="shared" si="89"/>
        <v>9201679.1472309139</v>
      </c>
      <c r="AL190" s="285">
        <f t="shared" si="89"/>
        <v>9530637.2101987116</v>
      </c>
      <c r="AM190" s="285">
        <f t="shared" si="89"/>
        <v>9773351.9232677575</v>
      </c>
      <c r="AN190" s="285">
        <f t="shared" si="89"/>
        <v>9930653.7513901442</v>
      </c>
      <c r="AO190" s="285">
        <f t="shared" si="89"/>
        <v>0</v>
      </c>
      <c r="AP190" s="285">
        <f t="shared" si="89"/>
        <v>0</v>
      </c>
      <c r="AQ190" s="285">
        <f t="shared" si="89"/>
        <v>0</v>
      </c>
      <c r="AR190" s="285">
        <f t="shared" si="89"/>
        <v>0</v>
      </c>
      <c r="AS190" s="285">
        <f t="shared" si="89"/>
        <v>0</v>
      </c>
      <c r="AT190" s="285">
        <f t="shared" si="89"/>
        <v>0</v>
      </c>
      <c r="AU190" s="285">
        <f t="shared" si="89"/>
        <v>0</v>
      </c>
      <c r="AV190" s="285">
        <f t="shared" si="89"/>
        <v>0</v>
      </c>
      <c r="AW190" s="285">
        <f t="shared" si="89"/>
        <v>0</v>
      </c>
      <c r="AX190" s="285">
        <f t="shared" si="89"/>
        <v>0</v>
      </c>
      <c r="AY190" s="285">
        <f t="shared" si="89"/>
        <v>0</v>
      </c>
      <c r="AZ190" s="285">
        <f t="shared" si="89"/>
        <v>0</v>
      </c>
      <c r="BA190" s="285">
        <f t="shared" si="89"/>
        <v>0</v>
      </c>
      <c r="BB190" s="285">
        <f t="shared" si="89"/>
        <v>0</v>
      </c>
      <c r="BC190" s="285">
        <f t="shared" si="89"/>
        <v>0</v>
      </c>
      <c r="BD190" s="285">
        <f t="shared" si="89"/>
        <v>0</v>
      </c>
      <c r="BE190" s="285">
        <f t="shared" si="89"/>
        <v>0</v>
      </c>
      <c r="BF190" s="285">
        <f t="shared" si="89"/>
        <v>0</v>
      </c>
      <c r="BG190" s="285">
        <f t="shared" si="89"/>
        <v>0</v>
      </c>
      <c r="BH190" s="285">
        <f t="shared" si="89"/>
        <v>0</v>
      </c>
      <c r="BI190" s="285">
        <f t="shared" si="89"/>
        <v>0</v>
      </c>
      <c r="BJ190" s="285">
        <f t="shared" si="89"/>
        <v>0</v>
      </c>
      <c r="BK190" s="285">
        <f t="shared" si="89"/>
        <v>0</v>
      </c>
      <c r="BL190" s="285">
        <f t="shared" si="89"/>
        <v>0</v>
      </c>
      <c r="BM190" s="285">
        <f t="shared" si="89"/>
        <v>0</v>
      </c>
      <c r="BN190" s="285">
        <f t="shared" si="89"/>
        <v>0</v>
      </c>
      <c r="BO190" s="285">
        <f t="shared" si="89"/>
        <v>0</v>
      </c>
      <c r="BP190" s="285">
        <f t="shared" si="89"/>
        <v>0</v>
      </c>
      <c r="BQ190" s="285">
        <f t="shared" si="89"/>
        <v>0</v>
      </c>
      <c r="BR190" s="285">
        <f t="shared" si="89"/>
        <v>0</v>
      </c>
      <c r="BS190" s="285">
        <f t="shared" si="89"/>
        <v>0</v>
      </c>
      <c r="BT190" s="285">
        <f t="shared" si="89"/>
        <v>0</v>
      </c>
      <c r="BU190" s="285">
        <f t="shared" si="89"/>
        <v>0</v>
      </c>
      <c r="BV190" s="285">
        <f t="shared" si="89"/>
        <v>0</v>
      </c>
      <c r="BW190" s="285">
        <f t="shared" si="89"/>
        <v>0</v>
      </c>
      <c r="BX190" s="285">
        <f t="shared" si="89"/>
        <v>0</v>
      </c>
      <c r="BY190" s="285">
        <f t="shared" si="89"/>
        <v>0</v>
      </c>
      <c r="BZ190" s="285">
        <f t="shared" si="89"/>
        <v>0</v>
      </c>
      <c r="CA190" s="285">
        <f t="shared" si="89"/>
        <v>0</v>
      </c>
      <c r="CB190" s="285">
        <f t="shared" si="89"/>
        <v>0</v>
      </c>
      <c r="CC190" s="285">
        <f t="shared" ref="CC190:EN190" si="90">SUM(CC159+CC129+CC99+CC69+CC39+CC9)+CC189</f>
        <v>0</v>
      </c>
      <c r="CD190" s="285">
        <f t="shared" si="90"/>
        <v>0</v>
      </c>
      <c r="CE190" s="285">
        <f t="shared" si="90"/>
        <v>0</v>
      </c>
      <c r="CF190" s="285">
        <f t="shared" si="90"/>
        <v>0</v>
      </c>
      <c r="CG190" s="285">
        <f t="shared" si="90"/>
        <v>0</v>
      </c>
      <c r="CH190" s="285">
        <f t="shared" si="90"/>
        <v>0</v>
      </c>
      <c r="CI190" s="285">
        <f t="shared" si="90"/>
        <v>0</v>
      </c>
      <c r="CJ190" s="285">
        <f t="shared" si="90"/>
        <v>0</v>
      </c>
      <c r="CK190" s="285">
        <f t="shared" si="90"/>
        <v>0</v>
      </c>
      <c r="CL190" s="285">
        <f t="shared" si="90"/>
        <v>0</v>
      </c>
      <c r="CM190" s="285">
        <f t="shared" si="90"/>
        <v>0</v>
      </c>
      <c r="CN190" s="285">
        <f t="shared" si="90"/>
        <v>0</v>
      </c>
      <c r="CO190" s="285">
        <f t="shared" si="90"/>
        <v>0</v>
      </c>
      <c r="CP190" s="285">
        <f t="shared" si="90"/>
        <v>0</v>
      </c>
      <c r="CQ190" s="285">
        <f t="shared" si="90"/>
        <v>0</v>
      </c>
      <c r="CR190" s="285">
        <f t="shared" si="90"/>
        <v>0</v>
      </c>
      <c r="CS190" s="285">
        <f t="shared" si="90"/>
        <v>0</v>
      </c>
      <c r="CT190" s="285">
        <f t="shared" si="90"/>
        <v>0</v>
      </c>
      <c r="CU190" s="285">
        <f t="shared" si="90"/>
        <v>0</v>
      </c>
      <c r="CV190" s="285">
        <f t="shared" si="90"/>
        <v>0</v>
      </c>
      <c r="CW190" s="285">
        <f t="shared" si="90"/>
        <v>0</v>
      </c>
      <c r="CX190" s="285">
        <f t="shared" si="90"/>
        <v>0</v>
      </c>
      <c r="CY190" s="285">
        <f t="shared" si="90"/>
        <v>0</v>
      </c>
      <c r="CZ190" s="285">
        <f t="shared" si="90"/>
        <v>0</v>
      </c>
      <c r="DA190" s="285">
        <f t="shared" si="90"/>
        <v>0</v>
      </c>
      <c r="DB190" s="285">
        <f t="shared" si="90"/>
        <v>0</v>
      </c>
      <c r="DC190" s="285">
        <f t="shared" si="90"/>
        <v>0</v>
      </c>
      <c r="DD190" s="285">
        <f t="shared" si="90"/>
        <v>0</v>
      </c>
      <c r="DE190" s="285">
        <f t="shared" si="90"/>
        <v>0</v>
      </c>
      <c r="DF190" s="285">
        <f t="shared" si="90"/>
        <v>0</v>
      </c>
      <c r="DG190" s="285">
        <f t="shared" si="90"/>
        <v>0</v>
      </c>
      <c r="DH190" s="285">
        <f t="shared" si="90"/>
        <v>0</v>
      </c>
      <c r="DI190" s="285">
        <f t="shared" si="90"/>
        <v>0</v>
      </c>
      <c r="DJ190" s="285">
        <f t="shared" si="90"/>
        <v>0</v>
      </c>
      <c r="DK190" s="285">
        <f t="shared" si="90"/>
        <v>0</v>
      </c>
      <c r="DL190" s="285">
        <f t="shared" si="90"/>
        <v>0</v>
      </c>
      <c r="DM190" s="285">
        <f t="shared" si="90"/>
        <v>0</v>
      </c>
      <c r="DN190" s="285">
        <f t="shared" si="90"/>
        <v>0</v>
      </c>
      <c r="DO190" s="285">
        <f t="shared" si="90"/>
        <v>0</v>
      </c>
      <c r="DP190" s="285">
        <f t="shared" si="90"/>
        <v>0</v>
      </c>
      <c r="DQ190" s="285">
        <f t="shared" si="90"/>
        <v>0</v>
      </c>
      <c r="DR190" s="285">
        <f t="shared" si="90"/>
        <v>0</v>
      </c>
      <c r="DS190" s="285">
        <f t="shared" si="90"/>
        <v>0</v>
      </c>
      <c r="DT190" s="285">
        <f t="shared" si="90"/>
        <v>0</v>
      </c>
      <c r="DU190" s="285">
        <f t="shared" si="90"/>
        <v>0</v>
      </c>
      <c r="DV190" s="285">
        <f t="shared" si="90"/>
        <v>0</v>
      </c>
      <c r="DW190" s="285">
        <f t="shared" si="90"/>
        <v>0</v>
      </c>
      <c r="DX190" s="285">
        <f t="shared" si="90"/>
        <v>0</v>
      </c>
      <c r="DY190" s="285">
        <f t="shared" si="90"/>
        <v>0</v>
      </c>
      <c r="DZ190" s="285">
        <f t="shared" si="90"/>
        <v>0</v>
      </c>
      <c r="EA190" s="285">
        <f t="shared" si="90"/>
        <v>0</v>
      </c>
      <c r="EB190" s="285">
        <f t="shared" si="90"/>
        <v>0</v>
      </c>
      <c r="EC190" s="285">
        <f t="shared" si="90"/>
        <v>0</v>
      </c>
      <c r="ED190" s="285">
        <f t="shared" si="90"/>
        <v>0</v>
      </c>
      <c r="EE190" s="285">
        <f t="shared" si="90"/>
        <v>0</v>
      </c>
      <c r="EF190" s="285">
        <f t="shared" si="90"/>
        <v>0</v>
      </c>
      <c r="EG190" s="285">
        <f t="shared" si="90"/>
        <v>0</v>
      </c>
      <c r="EH190" s="285">
        <f t="shared" si="90"/>
        <v>0</v>
      </c>
      <c r="EI190" s="285">
        <f t="shared" si="90"/>
        <v>0</v>
      </c>
      <c r="EJ190" s="285">
        <f t="shared" si="90"/>
        <v>0</v>
      </c>
      <c r="EK190" s="285">
        <f t="shared" si="90"/>
        <v>0</v>
      </c>
      <c r="EL190" s="285">
        <f t="shared" si="90"/>
        <v>0</v>
      </c>
      <c r="EM190" s="285">
        <f t="shared" si="90"/>
        <v>0</v>
      </c>
      <c r="EN190" s="285">
        <f t="shared" si="90"/>
        <v>0</v>
      </c>
      <c r="EO190" s="285">
        <f t="shared" ref="EO190:GN190" si="91">SUM(EO159+EO129+EO99+EO69+EO39+EO9)+EO189</f>
        <v>0</v>
      </c>
      <c r="EP190" s="285">
        <f t="shared" si="91"/>
        <v>0</v>
      </c>
      <c r="EQ190" s="285">
        <f t="shared" si="91"/>
        <v>0</v>
      </c>
      <c r="ER190" s="285">
        <f t="shared" si="91"/>
        <v>0</v>
      </c>
      <c r="ES190" s="285">
        <f t="shared" si="91"/>
        <v>0</v>
      </c>
      <c r="ET190" s="285">
        <f t="shared" si="91"/>
        <v>0</v>
      </c>
      <c r="EU190" s="285">
        <f t="shared" si="91"/>
        <v>0</v>
      </c>
      <c r="EV190" s="285">
        <f t="shared" si="91"/>
        <v>0</v>
      </c>
      <c r="EW190" s="285">
        <f t="shared" si="91"/>
        <v>0</v>
      </c>
      <c r="EX190" s="285">
        <f t="shared" si="91"/>
        <v>0</v>
      </c>
      <c r="EY190" s="285">
        <f t="shared" si="91"/>
        <v>0</v>
      </c>
      <c r="EZ190" s="285">
        <f t="shared" si="91"/>
        <v>0</v>
      </c>
      <c r="FA190" s="285">
        <f t="shared" si="91"/>
        <v>0</v>
      </c>
      <c r="FB190" s="285">
        <f t="shared" si="91"/>
        <v>0</v>
      </c>
      <c r="FC190" s="285">
        <f t="shared" si="91"/>
        <v>0</v>
      </c>
      <c r="FD190" s="285">
        <f t="shared" si="91"/>
        <v>0</v>
      </c>
      <c r="FE190" s="285">
        <f t="shared" si="91"/>
        <v>0</v>
      </c>
      <c r="FF190" s="285">
        <f t="shared" si="91"/>
        <v>0</v>
      </c>
      <c r="FG190" s="285">
        <f t="shared" si="91"/>
        <v>0</v>
      </c>
      <c r="FH190" s="285">
        <f t="shared" si="91"/>
        <v>0</v>
      </c>
      <c r="FI190" s="285">
        <f t="shared" si="91"/>
        <v>0</v>
      </c>
      <c r="FJ190" s="285">
        <f t="shared" si="91"/>
        <v>0</v>
      </c>
      <c r="FK190" s="285">
        <f t="shared" si="91"/>
        <v>0</v>
      </c>
      <c r="FL190" s="285">
        <f t="shared" si="91"/>
        <v>0</v>
      </c>
      <c r="FM190" s="285">
        <f t="shared" si="91"/>
        <v>0</v>
      </c>
      <c r="FN190" s="285">
        <f t="shared" si="91"/>
        <v>0</v>
      </c>
      <c r="FO190" s="285">
        <f t="shared" si="91"/>
        <v>0</v>
      </c>
      <c r="FP190" s="285">
        <f t="shared" si="91"/>
        <v>0</v>
      </c>
      <c r="FQ190" s="285">
        <f t="shared" si="91"/>
        <v>0</v>
      </c>
      <c r="FR190" s="285">
        <f t="shared" si="91"/>
        <v>0</v>
      </c>
      <c r="FS190" s="285">
        <f t="shared" si="91"/>
        <v>0</v>
      </c>
      <c r="FT190" s="285">
        <f t="shared" si="91"/>
        <v>0</v>
      </c>
      <c r="FU190" s="285">
        <f t="shared" si="91"/>
        <v>0</v>
      </c>
      <c r="FV190" s="285">
        <f t="shared" si="91"/>
        <v>0</v>
      </c>
      <c r="FW190" s="285">
        <f t="shared" si="91"/>
        <v>0</v>
      </c>
      <c r="FX190" s="285">
        <f t="shared" si="91"/>
        <v>0</v>
      </c>
      <c r="FY190" s="285">
        <f t="shared" si="91"/>
        <v>0</v>
      </c>
      <c r="FZ190" s="285">
        <f t="shared" si="91"/>
        <v>0</v>
      </c>
      <c r="GA190" s="285">
        <f t="shared" si="91"/>
        <v>0</v>
      </c>
      <c r="GB190" s="285">
        <f t="shared" si="91"/>
        <v>0</v>
      </c>
      <c r="GC190" s="285">
        <f t="shared" si="91"/>
        <v>0</v>
      </c>
      <c r="GD190" s="285">
        <f t="shared" si="91"/>
        <v>0</v>
      </c>
      <c r="GE190" s="285">
        <f t="shared" si="91"/>
        <v>0</v>
      </c>
      <c r="GF190" s="285">
        <f t="shared" si="91"/>
        <v>0</v>
      </c>
      <c r="GG190" s="285">
        <f t="shared" si="91"/>
        <v>0</v>
      </c>
      <c r="GH190" s="285">
        <f t="shared" si="91"/>
        <v>0</v>
      </c>
      <c r="GI190" s="285">
        <f t="shared" si="91"/>
        <v>0</v>
      </c>
      <c r="GJ190" s="285">
        <f t="shared" si="91"/>
        <v>0</v>
      </c>
      <c r="GK190" s="285">
        <f t="shared" si="91"/>
        <v>0</v>
      </c>
      <c r="GL190" s="285">
        <f t="shared" si="91"/>
        <v>0</v>
      </c>
      <c r="GM190" s="285">
        <f t="shared" si="91"/>
        <v>0</v>
      </c>
      <c r="GN190" s="285">
        <f t="shared" si="91"/>
        <v>0</v>
      </c>
      <c r="GO190" s="1"/>
      <c r="GP190" s="67"/>
    </row>
    <row r="191" spans="1:198" customFormat="1" x14ac:dyDescent="0.75">
      <c r="A191" s="1"/>
      <c r="B191" s="1"/>
      <c r="C191" s="286" t="s">
        <v>65</v>
      </c>
      <c r="D191" s="23">
        <f>N191</f>
        <v>4582703.186178104</v>
      </c>
      <c r="E191" s="23"/>
      <c r="F191" s="279"/>
      <c r="G191" s="280"/>
      <c r="H191" s="279"/>
      <c r="I191" s="280"/>
      <c r="J191" s="281"/>
      <c r="K191" s="281"/>
      <c r="L191" s="282"/>
      <c r="M191" s="283"/>
      <c r="N191" s="22">
        <f t="shared" si="70"/>
        <v>4582703.186178104</v>
      </c>
      <c r="O191" s="23"/>
      <c r="P191" s="94">
        <f t="shared" ref="P191:AU191" si="92">P229+P213</f>
        <v>0</v>
      </c>
      <c r="Q191" s="94">
        <f t="shared" si="92"/>
        <v>0</v>
      </c>
      <c r="R191" s="94">
        <f t="shared" si="92"/>
        <v>0</v>
      </c>
      <c r="S191" s="94">
        <f t="shared" si="92"/>
        <v>0</v>
      </c>
      <c r="T191" s="94">
        <f t="shared" si="92"/>
        <v>0</v>
      </c>
      <c r="U191" s="94">
        <f t="shared" si="92"/>
        <v>0</v>
      </c>
      <c r="V191" s="94">
        <f t="shared" si="92"/>
        <v>4582703.186178104</v>
      </c>
      <c r="W191" s="94">
        <f t="shared" si="92"/>
        <v>0</v>
      </c>
      <c r="X191" s="94">
        <f t="shared" si="92"/>
        <v>0</v>
      </c>
      <c r="Y191" s="94">
        <f t="shared" si="92"/>
        <v>0</v>
      </c>
      <c r="Z191" s="94">
        <f t="shared" si="92"/>
        <v>0</v>
      </c>
      <c r="AA191" s="94">
        <f t="shared" si="92"/>
        <v>0</v>
      </c>
      <c r="AB191" s="94">
        <f t="shared" si="92"/>
        <v>0</v>
      </c>
      <c r="AC191" s="94">
        <f t="shared" si="92"/>
        <v>0</v>
      </c>
      <c r="AD191" s="94">
        <f t="shared" si="92"/>
        <v>0</v>
      </c>
      <c r="AE191" s="94">
        <f t="shared" si="92"/>
        <v>0</v>
      </c>
      <c r="AF191" s="94">
        <f t="shared" si="92"/>
        <v>0</v>
      </c>
      <c r="AG191" s="94">
        <f t="shared" si="92"/>
        <v>0</v>
      </c>
      <c r="AH191" s="94">
        <f t="shared" si="92"/>
        <v>0</v>
      </c>
      <c r="AI191" s="94">
        <f t="shared" si="92"/>
        <v>0</v>
      </c>
      <c r="AJ191" s="94">
        <f t="shared" si="92"/>
        <v>0</v>
      </c>
      <c r="AK191" s="94">
        <f t="shared" si="92"/>
        <v>0</v>
      </c>
      <c r="AL191" s="94">
        <f t="shared" si="92"/>
        <v>0</v>
      </c>
      <c r="AM191" s="94">
        <f t="shared" si="92"/>
        <v>0</v>
      </c>
      <c r="AN191" s="94">
        <f t="shared" si="92"/>
        <v>0</v>
      </c>
      <c r="AO191" s="94">
        <f t="shared" si="92"/>
        <v>0</v>
      </c>
      <c r="AP191" s="94">
        <f t="shared" si="92"/>
        <v>0</v>
      </c>
      <c r="AQ191" s="94">
        <f t="shared" si="92"/>
        <v>0</v>
      </c>
      <c r="AR191" s="94">
        <f t="shared" si="92"/>
        <v>0</v>
      </c>
      <c r="AS191" s="94">
        <f t="shared" si="92"/>
        <v>0</v>
      </c>
      <c r="AT191" s="94">
        <f t="shared" si="92"/>
        <v>0</v>
      </c>
      <c r="AU191" s="94">
        <f t="shared" si="92"/>
        <v>0</v>
      </c>
      <c r="AV191" s="94">
        <f t="shared" ref="AV191:CA191" si="93">AV229+AV213</f>
        <v>0</v>
      </c>
      <c r="AW191" s="94">
        <f t="shared" si="93"/>
        <v>0</v>
      </c>
      <c r="AX191" s="94">
        <f t="shared" si="93"/>
        <v>0</v>
      </c>
      <c r="AY191" s="94">
        <f t="shared" si="93"/>
        <v>0</v>
      </c>
      <c r="AZ191" s="94">
        <f t="shared" si="93"/>
        <v>0</v>
      </c>
      <c r="BA191" s="94">
        <f t="shared" si="93"/>
        <v>0</v>
      </c>
      <c r="BB191" s="94">
        <f t="shared" si="93"/>
        <v>0</v>
      </c>
      <c r="BC191" s="94">
        <f t="shared" si="93"/>
        <v>0</v>
      </c>
      <c r="BD191" s="94">
        <f t="shared" si="93"/>
        <v>0</v>
      </c>
      <c r="BE191" s="94">
        <f t="shared" si="93"/>
        <v>0</v>
      </c>
      <c r="BF191" s="94">
        <f t="shared" si="93"/>
        <v>0</v>
      </c>
      <c r="BG191" s="94">
        <f t="shared" si="93"/>
        <v>0</v>
      </c>
      <c r="BH191" s="94">
        <f t="shared" si="93"/>
        <v>0</v>
      </c>
      <c r="BI191" s="94">
        <f t="shared" si="93"/>
        <v>0</v>
      </c>
      <c r="BJ191" s="94">
        <f t="shared" si="93"/>
        <v>0</v>
      </c>
      <c r="BK191" s="94">
        <f t="shared" si="93"/>
        <v>0</v>
      </c>
      <c r="BL191" s="94">
        <f t="shared" si="93"/>
        <v>0</v>
      </c>
      <c r="BM191" s="94">
        <f t="shared" si="93"/>
        <v>0</v>
      </c>
      <c r="BN191" s="94">
        <f t="shared" si="93"/>
        <v>0</v>
      </c>
      <c r="BO191" s="94">
        <f t="shared" si="93"/>
        <v>0</v>
      </c>
      <c r="BP191" s="94">
        <f t="shared" si="93"/>
        <v>0</v>
      </c>
      <c r="BQ191" s="94">
        <f t="shared" si="93"/>
        <v>0</v>
      </c>
      <c r="BR191" s="94">
        <f t="shared" si="93"/>
        <v>0</v>
      </c>
      <c r="BS191" s="94">
        <f t="shared" si="93"/>
        <v>0</v>
      </c>
      <c r="BT191" s="94">
        <f t="shared" si="93"/>
        <v>0</v>
      </c>
      <c r="BU191" s="94">
        <f t="shared" si="93"/>
        <v>0</v>
      </c>
      <c r="BV191" s="94">
        <f t="shared" si="93"/>
        <v>0</v>
      </c>
      <c r="BW191" s="94">
        <f t="shared" si="93"/>
        <v>0</v>
      </c>
      <c r="BX191" s="94">
        <f t="shared" si="93"/>
        <v>0</v>
      </c>
      <c r="BY191" s="94">
        <f t="shared" si="93"/>
        <v>0</v>
      </c>
      <c r="BZ191" s="94">
        <f t="shared" si="93"/>
        <v>0</v>
      </c>
      <c r="CA191" s="94">
        <f t="shared" si="93"/>
        <v>0</v>
      </c>
      <c r="CB191" s="94">
        <f t="shared" ref="CB191:DG191" si="94">CB229+CB213</f>
        <v>0</v>
      </c>
      <c r="CC191" s="94">
        <f t="shared" si="94"/>
        <v>0</v>
      </c>
      <c r="CD191" s="94">
        <f t="shared" si="94"/>
        <v>0</v>
      </c>
      <c r="CE191" s="94">
        <f t="shared" si="94"/>
        <v>0</v>
      </c>
      <c r="CF191" s="94">
        <f t="shared" si="94"/>
        <v>0</v>
      </c>
      <c r="CG191" s="94">
        <f t="shared" si="94"/>
        <v>0</v>
      </c>
      <c r="CH191" s="94">
        <f t="shared" si="94"/>
        <v>0</v>
      </c>
      <c r="CI191" s="94">
        <f t="shared" si="94"/>
        <v>0</v>
      </c>
      <c r="CJ191" s="94">
        <f t="shared" si="94"/>
        <v>0</v>
      </c>
      <c r="CK191" s="94">
        <f t="shared" si="94"/>
        <v>0</v>
      </c>
      <c r="CL191" s="94">
        <f t="shared" si="94"/>
        <v>0</v>
      </c>
      <c r="CM191" s="94">
        <f t="shared" si="94"/>
        <v>0</v>
      </c>
      <c r="CN191" s="94">
        <f t="shared" si="94"/>
        <v>0</v>
      </c>
      <c r="CO191" s="94">
        <f t="shared" si="94"/>
        <v>0</v>
      </c>
      <c r="CP191" s="94">
        <f t="shared" si="94"/>
        <v>0</v>
      </c>
      <c r="CQ191" s="94">
        <f t="shared" si="94"/>
        <v>0</v>
      </c>
      <c r="CR191" s="94">
        <f t="shared" si="94"/>
        <v>0</v>
      </c>
      <c r="CS191" s="94">
        <f t="shared" si="94"/>
        <v>0</v>
      </c>
      <c r="CT191" s="94">
        <f t="shared" si="94"/>
        <v>0</v>
      </c>
      <c r="CU191" s="94">
        <f t="shared" si="94"/>
        <v>0</v>
      </c>
      <c r="CV191" s="94">
        <f t="shared" si="94"/>
        <v>0</v>
      </c>
      <c r="CW191" s="94">
        <f t="shared" si="94"/>
        <v>0</v>
      </c>
      <c r="CX191" s="94">
        <f t="shared" si="94"/>
        <v>0</v>
      </c>
      <c r="CY191" s="94">
        <f t="shared" si="94"/>
        <v>0</v>
      </c>
      <c r="CZ191" s="94">
        <f t="shared" si="94"/>
        <v>0</v>
      </c>
      <c r="DA191" s="94">
        <f t="shared" si="94"/>
        <v>0</v>
      </c>
      <c r="DB191" s="94">
        <f t="shared" si="94"/>
        <v>0</v>
      </c>
      <c r="DC191" s="94">
        <f t="shared" si="94"/>
        <v>0</v>
      </c>
      <c r="DD191" s="94">
        <f t="shared" si="94"/>
        <v>0</v>
      </c>
      <c r="DE191" s="94">
        <f t="shared" si="94"/>
        <v>0</v>
      </c>
      <c r="DF191" s="94">
        <f t="shared" si="94"/>
        <v>0</v>
      </c>
      <c r="DG191" s="94">
        <f t="shared" si="94"/>
        <v>0</v>
      </c>
      <c r="DH191" s="94">
        <f t="shared" ref="DH191:EM191" si="95">DH229+DH213</f>
        <v>0</v>
      </c>
      <c r="DI191" s="94">
        <f t="shared" si="95"/>
        <v>0</v>
      </c>
      <c r="DJ191" s="94">
        <f t="shared" si="95"/>
        <v>0</v>
      </c>
      <c r="DK191" s="94">
        <f t="shared" si="95"/>
        <v>0</v>
      </c>
      <c r="DL191" s="94">
        <f t="shared" si="95"/>
        <v>0</v>
      </c>
      <c r="DM191" s="94">
        <f t="shared" si="95"/>
        <v>0</v>
      </c>
      <c r="DN191" s="94">
        <f t="shared" si="95"/>
        <v>0</v>
      </c>
      <c r="DO191" s="94">
        <f t="shared" si="95"/>
        <v>0</v>
      </c>
      <c r="DP191" s="94">
        <f t="shared" si="95"/>
        <v>0</v>
      </c>
      <c r="DQ191" s="94">
        <f t="shared" si="95"/>
        <v>0</v>
      </c>
      <c r="DR191" s="94">
        <f t="shared" si="95"/>
        <v>0</v>
      </c>
      <c r="DS191" s="94">
        <f t="shared" si="95"/>
        <v>0</v>
      </c>
      <c r="DT191" s="94">
        <f t="shared" si="95"/>
        <v>0</v>
      </c>
      <c r="DU191" s="94">
        <f t="shared" si="95"/>
        <v>0</v>
      </c>
      <c r="DV191" s="94">
        <f t="shared" si="95"/>
        <v>0</v>
      </c>
      <c r="DW191" s="94">
        <f t="shared" si="95"/>
        <v>0</v>
      </c>
      <c r="DX191" s="94">
        <f t="shared" si="95"/>
        <v>0</v>
      </c>
      <c r="DY191" s="94">
        <f t="shared" si="95"/>
        <v>0</v>
      </c>
      <c r="DZ191" s="94">
        <f t="shared" si="95"/>
        <v>0</v>
      </c>
      <c r="EA191" s="94">
        <f t="shared" si="95"/>
        <v>0</v>
      </c>
      <c r="EB191" s="94">
        <f t="shared" si="95"/>
        <v>0</v>
      </c>
      <c r="EC191" s="94">
        <f t="shared" si="95"/>
        <v>0</v>
      </c>
      <c r="ED191" s="94">
        <f t="shared" si="95"/>
        <v>0</v>
      </c>
      <c r="EE191" s="94">
        <f t="shared" si="95"/>
        <v>0</v>
      </c>
      <c r="EF191" s="94">
        <f t="shared" si="95"/>
        <v>0</v>
      </c>
      <c r="EG191" s="94">
        <f t="shared" si="95"/>
        <v>0</v>
      </c>
      <c r="EH191" s="94">
        <f t="shared" si="95"/>
        <v>0</v>
      </c>
      <c r="EI191" s="94">
        <f t="shared" si="95"/>
        <v>0</v>
      </c>
      <c r="EJ191" s="94">
        <f t="shared" si="95"/>
        <v>0</v>
      </c>
      <c r="EK191" s="94">
        <f t="shared" si="95"/>
        <v>0</v>
      </c>
      <c r="EL191" s="94">
        <f t="shared" si="95"/>
        <v>0</v>
      </c>
      <c r="EM191" s="94">
        <f t="shared" si="95"/>
        <v>0</v>
      </c>
      <c r="EN191" s="94">
        <f t="shared" ref="EN191:FS191" si="96">EN229+EN213</f>
        <v>0</v>
      </c>
      <c r="EO191" s="94">
        <f t="shared" si="96"/>
        <v>0</v>
      </c>
      <c r="EP191" s="94">
        <f t="shared" si="96"/>
        <v>0</v>
      </c>
      <c r="EQ191" s="94">
        <f t="shared" si="96"/>
        <v>0</v>
      </c>
      <c r="ER191" s="94">
        <f t="shared" si="96"/>
        <v>0</v>
      </c>
      <c r="ES191" s="94">
        <f t="shared" si="96"/>
        <v>0</v>
      </c>
      <c r="ET191" s="94">
        <f t="shared" si="96"/>
        <v>0</v>
      </c>
      <c r="EU191" s="94">
        <f t="shared" si="96"/>
        <v>0</v>
      </c>
      <c r="EV191" s="94">
        <f t="shared" si="96"/>
        <v>0</v>
      </c>
      <c r="EW191" s="94">
        <f t="shared" si="96"/>
        <v>0</v>
      </c>
      <c r="EX191" s="94">
        <f t="shared" si="96"/>
        <v>0</v>
      </c>
      <c r="EY191" s="94">
        <f t="shared" si="96"/>
        <v>0</v>
      </c>
      <c r="EZ191" s="94">
        <f t="shared" si="96"/>
        <v>0</v>
      </c>
      <c r="FA191" s="94">
        <f t="shared" si="96"/>
        <v>0</v>
      </c>
      <c r="FB191" s="94">
        <f t="shared" si="96"/>
        <v>0</v>
      </c>
      <c r="FC191" s="94">
        <f t="shared" si="96"/>
        <v>0</v>
      </c>
      <c r="FD191" s="94">
        <f t="shared" si="96"/>
        <v>0</v>
      </c>
      <c r="FE191" s="94">
        <f t="shared" si="96"/>
        <v>0</v>
      </c>
      <c r="FF191" s="94">
        <f t="shared" si="96"/>
        <v>0</v>
      </c>
      <c r="FG191" s="94">
        <f t="shared" si="96"/>
        <v>0</v>
      </c>
      <c r="FH191" s="94">
        <f t="shared" si="96"/>
        <v>0</v>
      </c>
      <c r="FI191" s="94">
        <f t="shared" si="96"/>
        <v>0</v>
      </c>
      <c r="FJ191" s="94">
        <f t="shared" si="96"/>
        <v>0</v>
      </c>
      <c r="FK191" s="94">
        <f t="shared" si="96"/>
        <v>0</v>
      </c>
      <c r="FL191" s="94">
        <f t="shared" si="96"/>
        <v>0</v>
      </c>
      <c r="FM191" s="94">
        <f t="shared" si="96"/>
        <v>0</v>
      </c>
      <c r="FN191" s="94">
        <f t="shared" si="96"/>
        <v>0</v>
      </c>
      <c r="FO191" s="94">
        <f t="shared" si="96"/>
        <v>0</v>
      </c>
      <c r="FP191" s="94">
        <f t="shared" si="96"/>
        <v>0</v>
      </c>
      <c r="FQ191" s="94">
        <f t="shared" si="96"/>
        <v>0</v>
      </c>
      <c r="FR191" s="94">
        <f t="shared" si="96"/>
        <v>0</v>
      </c>
      <c r="FS191" s="94">
        <f t="shared" si="96"/>
        <v>0</v>
      </c>
      <c r="FT191" s="94">
        <f t="shared" ref="FT191:GN191" si="97">FT229+FT213</f>
        <v>0</v>
      </c>
      <c r="FU191" s="94">
        <f t="shared" si="97"/>
        <v>0</v>
      </c>
      <c r="FV191" s="94">
        <f t="shared" si="97"/>
        <v>0</v>
      </c>
      <c r="FW191" s="94">
        <f t="shared" si="97"/>
        <v>0</v>
      </c>
      <c r="FX191" s="94">
        <f t="shared" si="97"/>
        <v>0</v>
      </c>
      <c r="FY191" s="94">
        <f t="shared" si="97"/>
        <v>0</v>
      </c>
      <c r="FZ191" s="94">
        <f t="shared" si="97"/>
        <v>0</v>
      </c>
      <c r="GA191" s="94">
        <f t="shared" si="97"/>
        <v>0</v>
      </c>
      <c r="GB191" s="94">
        <f t="shared" si="97"/>
        <v>0</v>
      </c>
      <c r="GC191" s="94">
        <f t="shared" si="97"/>
        <v>0</v>
      </c>
      <c r="GD191" s="94">
        <f t="shared" si="97"/>
        <v>0</v>
      </c>
      <c r="GE191" s="94">
        <f t="shared" si="97"/>
        <v>0</v>
      </c>
      <c r="GF191" s="94">
        <f t="shared" si="97"/>
        <v>0</v>
      </c>
      <c r="GG191" s="94">
        <f t="shared" si="97"/>
        <v>0</v>
      </c>
      <c r="GH191" s="94">
        <f t="shared" si="97"/>
        <v>0</v>
      </c>
      <c r="GI191" s="94">
        <f t="shared" si="97"/>
        <v>0</v>
      </c>
      <c r="GJ191" s="94">
        <f t="shared" si="97"/>
        <v>0</v>
      </c>
      <c r="GK191" s="94">
        <f t="shared" si="97"/>
        <v>0</v>
      </c>
      <c r="GL191" s="94">
        <f t="shared" si="97"/>
        <v>0</v>
      </c>
      <c r="GM191" s="94">
        <f t="shared" si="97"/>
        <v>0</v>
      </c>
      <c r="GN191" s="287">
        <f t="shared" si="97"/>
        <v>0</v>
      </c>
      <c r="GO191" s="1"/>
      <c r="GP191" s="67"/>
    </row>
    <row r="192" spans="1:198" customFormat="1" x14ac:dyDescent="0.75">
      <c r="A192" s="1"/>
      <c r="B192" s="1"/>
      <c r="C192" s="288" t="s">
        <v>139</v>
      </c>
      <c r="D192" s="25">
        <f>N192</f>
        <v>15671286.213400383</v>
      </c>
      <c r="E192" s="25"/>
      <c r="F192" s="275"/>
      <c r="G192" s="289"/>
      <c r="H192" s="275"/>
      <c r="I192" s="289"/>
      <c r="J192" s="103"/>
      <c r="K192" s="103"/>
      <c r="L192" s="290"/>
      <c r="M192" s="276"/>
      <c r="N192" s="24">
        <f t="shared" si="70"/>
        <v>15671286.213400383</v>
      </c>
      <c r="O192" s="25"/>
      <c r="P192" s="277">
        <f t="shared" ref="P192" si="98">P230+P214</f>
        <v>0</v>
      </c>
      <c r="Q192" s="277">
        <f t="shared" ref="Q192:BO192" si="99">Q230+Q214+Q240</f>
        <v>0</v>
      </c>
      <c r="R192" s="277">
        <f t="shared" si="99"/>
        <v>0</v>
      </c>
      <c r="S192" s="277">
        <f t="shared" si="99"/>
        <v>0</v>
      </c>
      <c r="T192" s="277">
        <f t="shared" si="99"/>
        <v>0</v>
      </c>
      <c r="U192" s="277">
        <f t="shared" si="99"/>
        <v>0</v>
      </c>
      <c r="V192" s="277">
        <f t="shared" si="99"/>
        <v>0</v>
      </c>
      <c r="W192" s="277">
        <f t="shared" si="99"/>
        <v>167682.04133375405</v>
      </c>
      <c r="X192" s="277">
        <f t="shared" si="99"/>
        <v>665103.39358454093</v>
      </c>
      <c r="Y192" s="277">
        <f t="shared" si="99"/>
        <v>680669.92357233411</v>
      </c>
      <c r="Z192" s="277">
        <f>Z230+Z214+Z240</f>
        <v>696516.20828635572</v>
      </c>
      <c r="AA192" s="277">
        <f t="shared" si="99"/>
        <v>689318.56875432678</v>
      </c>
      <c r="AB192" s="277">
        <f t="shared" si="99"/>
        <v>704935.55165181204</v>
      </c>
      <c r="AC192" s="277">
        <f t="shared" si="99"/>
        <v>720701.43671122787</v>
      </c>
      <c r="AD192" s="277">
        <f t="shared" si="99"/>
        <v>736570.97993410844</v>
      </c>
      <c r="AE192" s="277">
        <f t="shared" si="99"/>
        <v>752498.62946593855</v>
      </c>
      <c r="AF192" s="277">
        <f t="shared" si="99"/>
        <v>768440.21528318396</v>
      </c>
      <c r="AG192" s="277">
        <f t="shared" si="99"/>
        <v>784354.54753022967</v>
      </c>
      <c r="AH192" s="277">
        <f t="shared" si="99"/>
        <v>800204.82878557628</v>
      </c>
      <c r="AI192" s="277">
        <f t="shared" si="99"/>
        <v>815959.80123270385</v>
      </c>
      <c r="AJ192" s="277">
        <f t="shared" si="99"/>
        <v>831594.57218942547</v>
      </c>
      <c r="AK192" s="277">
        <f t="shared" si="99"/>
        <v>848802.88724269066</v>
      </c>
      <c r="AL192" s="277">
        <f t="shared" si="99"/>
        <v>910780.85978861118</v>
      </c>
      <c r="AM192" s="277">
        <f t="shared" si="99"/>
        <v>942224.68548077845</v>
      </c>
      <c r="AN192" s="277">
        <f t="shared" si="99"/>
        <v>1006071.6627745718</v>
      </c>
      <c r="AO192" s="277">
        <f t="shared" si="99"/>
        <v>1071236.3183673031</v>
      </c>
      <c r="AP192" s="277">
        <f t="shared" si="99"/>
        <v>1077619.1014309085</v>
      </c>
      <c r="AQ192" s="277">
        <f t="shared" si="99"/>
        <v>0</v>
      </c>
      <c r="AR192" s="277">
        <f t="shared" si="99"/>
        <v>0</v>
      </c>
      <c r="AS192" s="277">
        <f t="shared" si="99"/>
        <v>0</v>
      </c>
      <c r="AT192" s="277">
        <f t="shared" si="99"/>
        <v>0</v>
      </c>
      <c r="AU192" s="277">
        <f t="shared" si="99"/>
        <v>0</v>
      </c>
      <c r="AV192" s="277">
        <f t="shared" si="99"/>
        <v>0</v>
      </c>
      <c r="AW192" s="277">
        <f t="shared" si="99"/>
        <v>0</v>
      </c>
      <c r="AX192" s="277">
        <f t="shared" si="99"/>
        <v>0</v>
      </c>
      <c r="AY192" s="277">
        <f t="shared" si="99"/>
        <v>0</v>
      </c>
      <c r="AZ192" s="277">
        <f t="shared" si="99"/>
        <v>0</v>
      </c>
      <c r="BA192" s="277">
        <f t="shared" si="99"/>
        <v>0</v>
      </c>
      <c r="BB192" s="277">
        <f t="shared" si="99"/>
        <v>0</v>
      </c>
      <c r="BC192" s="277">
        <f t="shared" si="99"/>
        <v>0</v>
      </c>
      <c r="BD192" s="277">
        <f>BD230+BD214+BD240</f>
        <v>0</v>
      </c>
      <c r="BE192" s="277">
        <f t="shared" si="99"/>
        <v>0</v>
      </c>
      <c r="BF192" s="277">
        <f t="shared" si="99"/>
        <v>0</v>
      </c>
      <c r="BG192" s="277">
        <f t="shared" si="99"/>
        <v>0</v>
      </c>
      <c r="BH192" s="277">
        <f t="shared" si="99"/>
        <v>0</v>
      </c>
      <c r="BI192" s="277">
        <f t="shared" si="99"/>
        <v>0</v>
      </c>
      <c r="BJ192" s="277">
        <f t="shared" si="99"/>
        <v>0</v>
      </c>
      <c r="BK192" s="277">
        <f t="shared" si="99"/>
        <v>0</v>
      </c>
      <c r="BL192" s="277">
        <f t="shared" si="99"/>
        <v>0</v>
      </c>
      <c r="BM192" s="277">
        <f t="shared" si="99"/>
        <v>0</v>
      </c>
      <c r="BN192" s="277">
        <f t="shared" si="99"/>
        <v>0</v>
      </c>
      <c r="BO192" s="277">
        <f t="shared" si="99"/>
        <v>0</v>
      </c>
      <c r="BP192" s="277">
        <f>BP230+BP214+BP240</f>
        <v>0</v>
      </c>
      <c r="BQ192" s="277">
        <f>BQ230+BQ214+BQ240</f>
        <v>0</v>
      </c>
      <c r="BR192" s="277">
        <f>BR230+BR214+BR240</f>
        <v>0</v>
      </c>
      <c r="BS192" s="277">
        <f t="shared" ref="BS192:DD192" si="100">BS230+BS214+BS240</f>
        <v>0</v>
      </c>
      <c r="BT192" s="277">
        <f>BT230+BT214+BT240</f>
        <v>0</v>
      </c>
      <c r="BU192" s="277">
        <f t="shared" si="100"/>
        <v>0</v>
      </c>
      <c r="BV192" s="277">
        <f t="shared" si="100"/>
        <v>0</v>
      </c>
      <c r="BW192" s="277">
        <f t="shared" si="100"/>
        <v>0</v>
      </c>
      <c r="BX192" s="277">
        <f t="shared" si="100"/>
        <v>0</v>
      </c>
      <c r="BY192" s="277">
        <f t="shared" si="100"/>
        <v>0</v>
      </c>
      <c r="BZ192" s="277">
        <f t="shared" si="100"/>
        <v>0</v>
      </c>
      <c r="CA192" s="277">
        <f t="shared" si="100"/>
        <v>0</v>
      </c>
      <c r="CB192" s="277">
        <f t="shared" si="100"/>
        <v>0</v>
      </c>
      <c r="CC192" s="277">
        <f t="shared" si="100"/>
        <v>0</v>
      </c>
      <c r="CD192" s="277">
        <f t="shared" si="100"/>
        <v>0</v>
      </c>
      <c r="CE192" s="277">
        <f t="shared" si="100"/>
        <v>0</v>
      </c>
      <c r="CF192" s="277">
        <f t="shared" si="100"/>
        <v>0</v>
      </c>
      <c r="CG192" s="277">
        <f t="shared" si="100"/>
        <v>0</v>
      </c>
      <c r="CH192" s="277">
        <f t="shared" si="100"/>
        <v>0</v>
      </c>
      <c r="CI192" s="277">
        <f t="shared" si="100"/>
        <v>0</v>
      </c>
      <c r="CJ192" s="277">
        <f t="shared" si="100"/>
        <v>0</v>
      </c>
      <c r="CK192" s="277">
        <f t="shared" si="100"/>
        <v>0</v>
      </c>
      <c r="CL192" s="277">
        <f t="shared" si="100"/>
        <v>0</v>
      </c>
      <c r="CM192" s="277">
        <f t="shared" si="100"/>
        <v>0</v>
      </c>
      <c r="CN192" s="277">
        <f t="shared" si="100"/>
        <v>0</v>
      </c>
      <c r="CO192" s="277">
        <f t="shared" si="100"/>
        <v>0</v>
      </c>
      <c r="CP192" s="277">
        <f t="shared" si="100"/>
        <v>0</v>
      </c>
      <c r="CQ192" s="277">
        <f t="shared" si="100"/>
        <v>0</v>
      </c>
      <c r="CR192" s="277">
        <f t="shared" si="100"/>
        <v>0</v>
      </c>
      <c r="CS192" s="277">
        <f t="shared" si="100"/>
        <v>0</v>
      </c>
      <c r="CT192" s="277">
        <f t="shared" si="100"/>
        <v>0</v>
      </c>
      <c r="CU192" s="277">
        <f t="shared" si="100"/>
        <v>0</v>
      </c>
      <c r="CV192" s="277">
        <f t="shared" si="100"/>
        <v>0</v>
      </c>
      <c r="CW192" s="277">
        <f t="shared" si="100"/>
        <v>0</v>
      </c>
      <c r="CX192" s="277">
        <f t="shared" si="100"/>
        <v>0</v>
      </c>
      <c r="CY192" s="277">
        <f t="shared" si="100"/>
        <v>0</v>
      </c>
      <c r="CZ192" s="277">
        <f t="shared" si="100"/>
        <v>0</v>
      </c>
      <c r="DA192" s="277">
        <f t="shared" si="100"/>
        <v>0</v>
      </c>
      <c r="DB192" s="277">
        <f t="shared" si="100"/>
        <v>0</v>
      </c>
      <c r="DC192" s="277">
        <f t="shared" si="100"/>
        <v>0</v>
      </c>
      <c r="DD192" s="277">
        <f t="shared" si="100"/>
        <v>0</v>
      </c>
      <c r="DE192" s="277">
        <f t="shared" ref="DE192:FP192" si="101">DE230+DE214+DE240</f>
        <v>0</v>
      </c>
      <c r="DF192" s="277">
        <f t="shared" si="101"/>
        <v>0</v>
      </c>
      <c r="DG192" s="277">
        <f t="shared" si="101"/>
        <v>0</v>
      </c>
      <c r="DH192" s="277">
        <f t="shared" si="101"/>
        <v>0</v>
      </c>
      <c r="DI192" s="277">
        <f t="shared" si="101"/>
        <v>0</v>
      </c>
      <c r="DJ192" s="277">
        <f t="shared" si="101"/>
        <v>0</v>
      </c>
      <c r="DK192" s="277">
        <f t="shared" si="101"/>
        <v>0</v>
      </c>
      <c r="DL192" s="277">
        <f t="shared" si="101"/>
        <v>0</v>
      </c>
      <c r="DM192" s="277">
        <f t="shared" si="101"/>
        <v>0</v>
      </c>
      <c r="DN192" s="277">
        <f t="shared" si="101"/>
        <v>0</v>
      </c>
      <c r="DO192" s="277">
        <f t="shared" si="101"/>
        <v>0</v>
      </c>
      <c r="DP192" s="277">
        <f t="shared" si="101"/>
        <v>0</v>
      </c>
      <c r="DQ192" s="277">
        <f t="shared" si="101"/>
        <v>0</v>
      </c>
      <c r="DR192" s="277">
        <f t="shared" si="101"/>
        <v>0</v>
      </c>
      <c r="DS192" s="277">
        <f t="shared" si="101"/>
        <v>0</v>
      </c>
      <c r="DT192" s="277">
        <f t="shared" si="101"/>
        <v>0</v>
      </c>
      <c r="DU192" s="277">
        <f t="shared" si="101"/>
        <v>0</v>
      </c>
      <c r="DV192" s="277">
        <f t="shared" si="101"/>
        <v>0</v>
      </c>
      <c r="DW192" s="277">
        <f t="shared" si="101"/>
        <v>0</v>
      </c>
      <c r="DX192" s="277">
        <f t="shared" si="101"/>
        <v>0</v>
      </c>
      <c r="DY192" s="277">
        <f t="shared" si="101"/>
        <v>0</v>
      </c>
      <c r="DZ192" s="277">
        <f t="shared" si="101"/>
        <v>0</v>
      </c>
      <c r="EA192" s="277">
        <f t="shared" si="101"/>
        <v>0</v>
      </c>
      <c r="EB192" s="277">
        <f t="shared" si="101"/>
        <v>0</v>
      </c>
      <c r="EC192" s="277">
        <f t="shared" si="101"/>
        <v>0</v>
      </c>
      <c r="ED192" s="277">
        <f t="shared" si="101"/>
        <v>0</v>
      </c>
      <c r="EE192" s="277">
        <f t="shared" si="101"/>
        <v>0</v>
      </c>
      <c r="EF192" s="277">
        <f t="shared" si="101"/>
        <v>0</v>
      </c>
      <c r="EG192" s="277">
        <f t="shared" si="101"/>
        <v>0</v>
      </c>
      <c r="EH192" s="277">
        <f t="shared" si="101"/>
        <v>0</v>
      </c>
      <c r="EI192" s="277">
        <f t="shared" si="101"/>
        <v>0</v>
      </c>
      <c r="EJ192" s="277">
        <f t="shared" si="101"/>
        <v>0</v>
      </c>
      <c r="EK192" s="277">
        <f t="shared" si="101"/>
        <v>0</v>
      </c>
      <c r="EL192" s="277">
        <f t="shared" si="101"/>
        <v>0</v>
      </c>
      <c r="EM192" s="277">
        <f t="shared" si="101"/>
        <v>0</v>
      </c>
      <c r="EN192" s="277">
        <f t="shared" si="101"/>
        <v>0</v>
      </c>
      <c r="EO192" s="277">
        <f t="shared" si="101"/>
        <v>0</v>
      </c>
      <c r="EP192" s="277">
        <f t="shared" si="101"/>
        <v>0</v>
      </c>
      <c r="EQ192" s="277">
        <f t="shared" si="101"/>
        <v>0</v>
      </c>
      <c r="ER192" s="277">
        <f t="shared" si="101"/>
        <v>0</v>
      </c>
      <c r="ES192" s="277">
        <f t="shared" si="101"/>
        <v>0</v>
      </c>
      <c r="ET192" s="277">
        <f t="shared" si="101"/>
        <v>0</v>
      </c>
      <c r="EU192" s="277">
        <f t="shared" si="101"/>
        <v>0</v>
      </c>
      <c r="EV192" s="277">
        <f t="shared" si="101"/>
        <v>0</v>
      </c>
      <c r="EW192" s="277">
        <f t="shared" si="101"/>
        <v>0</v>
      </c>
      <c r="EX192" s="277">
        <f t="shared" si="101"/>
        <v>0</v>
      </c>
      <c r="EY192" s="277">
        <f t="shared" si="101"/>
        <v>0</v>
      </c>
      <c r="EZ192" s="277">
        <f t="shared" si="101"/>
        <v>0</v>
      </c>
      <c r="FA192" s="277">
        <f t="shared" si="101"/>
        <v>0</v>
      </c>
      <c r="FB192" s="277">
        <f t="shared" si="101"/>
        <v>0</v>
      </c>
      <c r="FC192" s="277">
        <f t="shared" si="101"/>
        <v>0</v>
      </c>
      <c r="FD192" s="277">
        <f t="shared" si="101"/>
        <v>0</v>
      </c>
      <c r="FE192" s="277">
        <f t="shared" si="101"/>
        <v>0</v>
      </c>
      <c r="FF192" s="277">
        <f t="shared" si="101"/>
        <v>0</v>
      </c>
      <c r="FG192" s="277">
        <f t="shared" si="101"/>
        <v>0</v>
      </c>
      <c r="FH192" s="277">
        <f t="shared" si="101"/>
        <v>0</v>
      </c>
      <c r="FI192" s="277">
        <f t="shared" si="101"/>
        <v>0</v>
      </c>
      <c r="FJ192" s="277">
        <f t="shared" si="101"/>
        <v>0</v>
      </c>
      <c r="FK192" s="277">
        <f t="shared" si="101"/>
        <v>0</v>
      </c>
      <c r="FL192" s="277">
        <f t="shared" si="101"/>
        <v>0</v>
      </c>
      <c r="FM192" s="277">
        <f t="shared" si="101"/>
        <v>0</v>
      </c>
      <c r="FN192" s="277">
        <f t="shared" si="101"/>
        <v>0</v>
      </c>
      <c r="FO192" s="277">
        <f t="shared" si="101"/>
        <v>0</v>
      </c>
      <c r="FP192" s="277">
        <f t="shared" si="101"/>
        <v>0</v>
      </c>
      <c r="FQ192" s="277">
        <f t="shared" ref="FQ192:GN192" si="102">FQ230+FQ214+FQ240</f>
        <v>0</v>
      </c>
      <c r="FR192" s="277">
        <f t="shared" si="102"/>
        <v>0</v>
      </c>
      <c r="FS192" s="277">
        <f t="shared" si="102"/>
        <v>0</v>
      </c>
      <c r="FT192" s="277">
        <f t="shared" si="102"/>
        <v>0</v>
      </c>
      <c r="FU192" s="277">
        <f t="shared" si="102"/>
        <v>0</v>
      </c>
      <c r="FV192" s="277">
        <f t="shared" si="102"/>
        <v>0</v>
      </c>
      <c r="FW192" s="277">
        <f t="shared" si="102"/>
        <v>0</v>
      </c>
      <c r="FX192" s="277">
        <f t="shared" si="102"/>
        <v>0</v>
      </c>
      <c r="FY192" s="277">
        <f t="shared" si="102"/>
        <v>0</v>
      </c>
      <c r="FZ192" s="277">
        <f t="shared" si="102"/>
        <v>0</v>
      </c>
      <c r="GA192" s="277">
        <f t="shared" si="102"/>
        <v>0</v>
      </c>
      <c r="GB192" s="277">
        <f t="shared" si="102"/>
        <v>0</v>
      </c>
      <c r="GC192" s="277">
        <f t="shared" si="102"/>
        <v>0</v>
      </c>
      <c r="GD192" s="277">
        <f t="shared" si="102"/>
        <v>0</v>
      </c>
      <c r="GE192" s="277">
        <f t="shared" si="102"/>
        <v>0</v>
      </c>
      <c r="GF192" s="277">
        <f t="shared" si="102"/>
        <v>0</v>
      </c>
      <c r="GG192" s="277">
        <f t="shared" si="102"/>
        <v>0</v>
      </c>
      <c r="GH192" s="277">
        <f t="shared" si="102"/>
        <v>0</v>
      </c>
      <c r="GI192" s="277">
        <f t="shared" si="102"/>
        <v>0</v>
      </c>
      <c r="GJ192" s="277">
        <f t="shared" si="102"/>
        <v>0</v>
      </c>
      <c r="GK192" s="277">
        <f t="shared" si="102"/>
        <v>0</v>
      </c>
      <c r="GL192" s="277">
        <f t="shared" si="102"/>
        <v>0</v>
      </c>
      <c r="GM192" s="277">
        <f t="shared" si="102"/>
        <v>0</v>
      </c>
      <c r="GN192" s="277">
        <f t="shared" si="102"/>
        <v>0</v>
      </c>
      <c r="GO192" s="1"/>
      <c r="GP192" s="67"/>
    </row>
    <row r="193" spans="1:198" customFormat="1" ht="15.5" thickBot="1" x14ac:dyDescent="0.9">
      <c r="A193" s="1"/>
      <c r="B193" s="1"/>
      <c r="C193" s="291" t="s">
        <v>470</v>
      </c>
      <c r="D193" s="292">
        <f>N193</f>
        <v>343619548.58428752</v>
      </c>
      <c r="E193" s="292"/>
      <c r="F193" s="293"/>
      <c r="G193" s="294"/>
      <c r="H193" s="293"/>
      <c r="I193" s="294"/>
      <c r="J193" s="295"/>
      <c r="K193" s="295"/>
      <c r="L193" s="296"/>
      <c r="M193" s="297"/>
      <c r="N193" s="298">
        <f t="shared" si="70"/>
        <v>343619548.58428752</v>
      </c>
      <c r="O193" s="299"/>
      <c r="P193" s="300">
        <f t="shared" ref="P193:AU193" si="103">SUM(P190:P192)</f>
        <v>11919593.055779437</v>
      </c>
      <c r="Q193" s="300">
        <f t="shared" si="103"/>
        <v>4047304.3314319733</v>
      </c>
      <c r="R193" s="300">
        <f t="shared" si="103"/>
        <v>4408131.0589997172</v>
      </c>
      <c r="S193" s="300">
        <f t="shared" si="103"/>
        <v>4768342.5301141627</v>
      </c>
      <c r="T193" s="300">
        <f t="shared" si="103"/>
        <v>2925595.0161827197</v>
      </c>
      <c r="U193" s="300">
        <f t="shared" si="103"/>
        <v>76508431.006988153</v>
      </c>
      <c r="V193" s="300">
        <f t="shared" si="103"/>
        <v>83408447.900113925</v>
      </c>
      <c r="W193" s="300">
        <f t="shared" si="103"/>
        <v>78026878.78443715</v>
      </c>
      <c r="X193" s="300">
        <f t="shared" si="103"/>
        <v>2441808.6255362011</v>
      </c>
      <c r="Y193" s="300">
        <f t="shared" si="103"/>
        <v>2485691.7198465168</v>
      </c>
      <c r="Z193" s="300">
        <f t="shared" si="103"/>
        <v>2523945.0906532737</v>
      </c>
      <c r="AA193" s="300">
        <f t="shared" si="103"/>
        <v>2532483.7131057037</v>
      </c>
      <c r="AB193" s="300">
        <f t="shared" si="103"/>
        <v>2556630.0096349851</v>
      </c>
      <c r="AC193" s="300">
        <f t="shared" si="103"/>
        <v>2573439.4415482231</v>
      </c>
      <c r="AD193" s="300">
        <f t="shared" si="103"/>
        <v>2582862.0862427149</v>
      </c>
      <c r="AE193" s="300">
        <f t="shared" si="103"/>
        <v>2585122.0244181738</v>
      </c>
      <c r="AF193" s="300">
        <f t="shared" si="103"/>
        <v>2580702.526547954</v>
      </c>
      <c r="AG193" s="300">
        <f t="shared" si="103"/>
        <v>2570315.8792453841</v>
      </c>
      <c r="AH193" s="300">
        <f t="shared" si="103"/>
        <v>2554860.3968314813</v>
      </c>
      <c r="AI193" s="300">
        <f t="shared" si="103"/>
        <v>2535368.2632521712</v>
      </c>
      <c r="AJ193" s="300">
        <f t="shared" si="103"/>
        <v>2790537.5762051553</v>
      </c>
      <c r="AK193" s="300">
        <f t="shared" si="103"/>
        <v>10050482.034473605</v>
      </c>
      <c r="AL193" s="300">
        <f t="shared" si="103"/>
        <v>10441418.069987323</v>
      </c>
      <c r="AM193" s="300">
        <f t="shared" si="103"/>
        <v>10715576.608748537</v>
      </c>
      <c r="AN193" s="300">
        <f t="shared" si="103"/>
        <v>10936725.414164716</v>
      </c>
      <c r="AO193" s="300">
        <f t="shared" si="103"/>
        <v>1071236.3183673031</v>
      </c>
      <c r="AP193" s="300">
        <f t="shared" si="103"/>
        <v>1077619.1014309085</v>
      </c>
      <c r="AQ193" s="300">
        <f t="shared" si="103"/>
        <v>0</v>
      </c>
      <c r="AR193" s="300">
        <f t="shared" si="103"/>
        <v>0</v>
      </c>
      <c r="AS193" s="300">
        <f t="shared" si="103"/>
        <v>0</v>
      </c>
      <c r="AT193" s="300">
        <f t="shared" si="103"/>
        <v>0</v>
      </c>
      <c r="AU193" s="300">
        <f t="shared" si="103"/>
        <v>0</v>
      </c>
      <c r="AV193" s="300">
        <f t="shared" ref="AV193:CA193" si="104">SUM(AV190:AV192)</f>
        <v>0</v>
      </c>
      <c r="AW193" s="300">
        <f t="shared" si="104"/>
        <v>0</v>
      </c>
      <c r="AX193" s="300">
        <f t="shared" si="104"/>
        <v>0</v>
      </c>
      <c r="AY193" s="300">
        <f t="shared" si="104"/>
        <v>0</v>
      </c>
      <c r="AZ193" s="300">
        <f t="shared" si="104"/>
        <v>0</v>
      </c>
      <c r="BA193" s="300">
        <f t="shared" si="104"/>
        <v>0</v>
      </c>
      <c r="BB193" s="300">
        <f t="shared" si="104"/>
        <v>0</v>
      </c>
      <c r="BC193" s="300">
        <f t="shared" si="104"/>
        <v>0</v>
      </c>
      <c r="BD193" s="300">
        <f t="shared" si="104"/>
        <v>0</v>
      </c>
      <c r="BE193" s="300">
        <f t="shared" si="104"/>
        <v>0</v>
      </c>
      <c r="BF193" s="300">
        <f t="shared" si="104"/>
        <v>0</v>
      </c>
      <c r="BG193" s="300">
        <f t="shared" si="104"/>
        <v>0</v>
      </c>
      <c r="BH193" s="300">
        <f t="shared" si="104"/>
        <v>0</v>
      </c>
      <c r="BI193" s="300">
        <f t="shared" si="104"/>
        <v>0</v>
      </c>
      <c r="BJ193" s="300">
        <f t="shared" si="104"/>
        <v>0</v>
      </c>
      <c r="BK193" s="300">
        <f t="shared" si="104"/>
        <v>0</v>
      </c>
      <c r="BL193" s="300">
        <f t="shared" si="104"/>
        <v>0</v>
      </c>
      <c r="BM193" s="300">
        <f t="shared" si="104"/>
        <v>0</v>
      </c>
      <c r="BN193" s="300">
        <f t="shared" si="104"/>
        <v>0</v>
      </c>
      <c r="BO193" s="300">
        <f t="shared" si="104"/>
        <v>0</v>
      </c>
      <c r="BP193" s="300">
        <f t="shared" si="104"/>
        <v>0</v>
      </c>
      <c r="BQ193" s="300">
        <f t="shared" si="104"/>
        <v>0</v>
      </c>
      <c r="BR193" s="300">
        <f t="shared" si="104"/>
        <v>0</v>
      </c>
      <c r="BS193" s="300">
        <f t="shared" si="104"/>
        <v>0</v>
      </c>
      <c r="BT193" s="300">
        <f t="shared" si="104"/>
        <v>0</v>
      </c>
      <c r="BU193" s="300">
        <f t="shared" si="104"/>
        <v>0</v>
      </c>
      <c r="BV193" s="300">
        <f t="shared" si="104"/>
        <v>0</v>
      </c>
      <c r="BW193" s="300">
        <f t="shared" si="104"/>
        <v>0</v>
      </c>
      <c r="BX193" s="300">
        <f t="shared" si="104"/>
        <v>0</v>
      </c>
      <c r="BY193" s="300">
        <f t="shared" si="104"/>
        <v>0</v>
      </c>
      <c r="BZ193" s="300">
        <f t="shared" si="104"/>
        <v>0</v>
      </c>
      <c r="CA193" s="300">
        <f t="shared" si="104"/>
        <v>0</v>
      </c>
      <c r="CB193" s="300">
        <f t="shared" ref="CB193:DG193" si="105">SUM(CB190:CB192)</f>
        <v>0</v>
      </c>
      <c r="CC193" s="300">
        <f t="shared" si="105"/>
        <v>0</v>
      </c>
      <c r="CD193" s="300">
        <f t="shared" si="105"/>
        <v>0</v>
      </c>
      <c r="CE193" s="300">
        <f t="shared" si="105"/>
        <v>0</v>
      </c>
      <c r="CF193" s="300">
        <f t="shared" si="105"/>
        <v>0</v>
      </c>
      <c r="CG193" s="300">
        <f t="shared" si="105"/>
        <v>0</v>
      </c>
      <c r="CH193" s="300">
        <f t="shared" si="105"/>
        <v>0</v>
      </c>
      <c r="CI193" s="300">
        <f t="shared" si="105"/>
        <v>0</v>
      </c>
      <c r="CJ193" s="300">
        <f t="shared" si="105"/>
        <v>0</v>
      </c>
      <c r="CK193" s="300">
        <f t="shared" si="105"/>
        <v>0</v>
      </c>
      <c r="CL193" s="300">
        <f t="shared" si="105"/>
        <v>0</v>
      </c>
      <c r="CM193" s="300">
        <f t="shared" si="105"/>
        <v>0</v>
      </c>
      <c r="CN193" s="300">
        <f t="shared" si="105"/>
        <v>0</v>
      </c>
      <c r="CO193" s="300">
        <f t="shared" si="105"/>
        <v>0</v>
      </c>
      <c r="CP193" s="300">
        <f t="shared" si="105"/>
        <v>0</v>
      </c>
      <c r="CQ193" s="300">
        <f t="shared" si="105"/>
        <v>0</v>
      </c>
      <c r="CR193" s="300">
        <f t="shared" si="105"/>
        <v>0</v>
      </c>
      <c r="CS193" s="300">
        <f t="shared" si="105"/>
        <v>0</v>
      </c>
      <c r="CT193" s="300">
        <f t="shared" si="105"/>
        <v>0</v>
      </c>
      <c r="CU193" s="300">
        <f t="shared" si="105"/>
        <v>0</v>
      </c>
      <c r="CV193" s="300">
        <f t="shared" si="105"/>
        <v>0</v>
      </c>
      <c r="CW193" s="300">
        <f t="shared" si="105"/>
        <v>0</v>
      </c>
      <c r="CX193" s="300">
        <f t="shared" si="105"/>
        <v>0</v>
      </c>
      <c r="CY193" s="300">
        <f t="shared" si="105"/>
        <v>0</v>
      </c>
      <c r="CZ193" s="300">
        <f t="shared" si="105"/>
        <v>0</v>
      </c>
      <c r="DA193" s="300">
        <f t="shared" si="105"/>
        <v>0</v>
      </c>
      <c r="DB193" s="300">
        <f t="shared" si="105"/>
        <v>0</v>
      </c>
      <c r="DC193" s="300">
        <f t="shared" si="105"/>
        <v>0</v>
      </c>
      <c r="DD193" s="300">
        <f t="shared" si="105"/>
        <v>0</v>
      </c>
      <c r="DE193" s="300">
        <f t="shared" si="105"/>
        <v>0</v>
      </c>
      <c r="DF193" s="300">
        <f t="shared" si="105"/>
        <v>0</v>
      </c>
      <c r="DG193" s="300">
        <f t="shared" si="105"/>
        <v>0</v>
      </c>
      <c r="DH193" s="300">
        <f t="shared" ref="DH193:EM193" si="106">SUM(DH190:DH192)</f>
        <v>0</v>
      </c>
      <c r="DI193" s="300">
        <f t="shared" si="106"/>
        <v>0</v>
      </c>
      <c r="DJ193" s="300">
        <f t="shared" si="106"/>
        <v>0</v>
      </c>
      <c r="DK193" s="300">
        <f t="shared" si="106"/>
        <v>0</v>
      </c>
      <c r="DL193" s="300">
        <f t="shared" si="106"/>
        <v>0</v>
      </c>
      <c r="DM193" s="300">
        <f t="shared" si="106"/>
        <v>0</v>
      </c>
      <c r="DN193" s="300">
        <f t="shared" si="106"/>
        <v>0</v>
      </c>
      <c r="DO193" s="300">
        <f t="shared" si="106"/>
        <v>0</v>
      </c>
      <c r="DP193" s="300">
        <f t="shared" si="106"/>
        <v>0</v>
      </c>
      <c r="DQ193" s="300">
        <f t="shared" si="106"/>
        <v>0</v>
      </c>
      <c r="DR193" s="300">
        <f t="shared" si="106"/>
        <v>0</v>
      </c>
      <c r="DS193" s="300">
        <f t="shared" si="106"/>
        <v>0</v>
      </c>
      <c r="DT193" s="300">
        <f t="shared" si="106"/>
        <v>0</v>
      </c>
      <c r="DU193" s="300">
        <f t="shared" si="106"/>
        <v>0</v>
      </c>
      <c r="DV193" s="300">
        <f t="shared" si="106"/>
        <v>0</v>
      </c>
      <c r="DW193" s="300">
        <f t="shared" si="106"/>
        <v>0</v>
      </c>
      <c r="DX193" s="300">
        <f t="shared" si="106"/>
        <v>0</v>
      </c>
      <c r="DY193" s="300">
        <f t="shared" si="106"/>
        <v>0</v>
      </c>
      <c r="DZ193" s="300">
        <f t="shared" si="106"/>
        <v>0</v>
      </c>
      <c r="EA193" s="300">
        <f t="shared" si="106"/>
        <v>0</v>
      </c>
      <c r="EB193" s="300">
        <f t="shared" si="106"/>
        <v>0</v>
      </c>
      <c r="EC193" s="300">
        <f t="shared" si="106"/>
        <v>0</v>
      </c>
      <c r="ED193" s="300">
        <f t="shared" si="106"/>
        <v>0</v>
      </c>
      <c r="EE193" s="300">
        <f t="shared" si="106"/>
        <v>0</v>
      </c>
      <c r="EF193" s="300">
        <f t="shared" si="106"/>
        <v>0</v>
      </c>
      <c r="EG193" s="300">
        <f t="shared" si="106"/>
        <v>0</v>
      </c>
      <c r="EH193" s="300">
        <f t="shared" si="106"/>
        <v>0</v>
      </c>
      <c r="EI193" s="300">
        <f t="shared" si="106"/>
        <v>0</v>
      </c>
      <c r="EJ193" s="300">
        <f t="shared" si="106"/>
        <v>0</v>
      </c>
      <c r="EK193" s="300">
        <f t="shared" si="106"/>
        <v>0</v>
      </c>
      <c r="EL193" s="300">
        <f t="shared" si="106"/>
        <v>0</v>
      </c>
      <c r="EM193" s="300">
        <f t="shared" si="106"/>
        <v>0</v>
      </c>
      <c r="EN193" s="300">
        <f t="shared" ref="EN193:FS193" si="107">SUM(EN190:EN192)</f>
        <v>0</v>
      </c>
      <c r="EO193" s="300">
        <f t="shared" si="107"/>
        <v>0</v>
      </c>
      <c r="EP193" s="300">
        <f t="shared" si="107"/>
        <v>0</v>
      </c>
      <c r="EQ193" s="300">
        <f t="shared" si="107"/>
        <v>0</v>
      </c>
      <c r="ER193" s="300">
        <f t="shared" si="107"/>
        <v>0</v>
      </c>
      <c r="ES193" s="300">
        <f t="shared" si="107"/>
        <v>0</v>
      </c>
      <c r="ET193" s="300">
        <f t="shared" si="107"/>
        <v>0</v>
      </c>
      <c r="EU193" s="300">
        <f t="shared" si="107"/>
        <v>0</v>
      </c>
      <c r="EV193" s="300">
        <f t="shared" si="107"/>
        <v>0</v>
      </c>
      <c r="EW193" s="300">
        <f t="shared" si="107"/>
        <v>0</v>
      </c>
      <c r="EX193" s="300">
        <f t="shared" si="107"/>
        <v>0</v>
      </c>
      <c r="EY193" s="300">
        <f t="shared" si="107"/>
        <v>0</v>
      </c>
      <c r="EZ193" s="300">
        <f t="shared" si="107"/>
        <v>0</v>
      </c>
      <c r="FA193" s="300">
        <f t="shared" si="107"/>
        <v>0</v>
      </c>
      <c r="FB193" s="300">
        <f t="shared" si="107"/>
        <v>0</v>
      </c>
      <c r="FC193" s="300">
        <f t="shared" si="107"/>
        <v>0</v>
      </c>
      <c r="FD193" s="300">
        <f t="shared" si="107"/>
        <v>0</v>
      </c>
      <c r="FE193" s="300">
        <f t="shared" si="107"/>
        <v>0</v>
      </c>
      <c r="FF193" s="300">
        <f t="shared" si="107"/>
        <v>0</v>
      </c>
      <c r="FG193" s="300">
        <f t="shared" si="107"/>
        <v>0</v>
      </c>
      <c r="FH193" s="300">
        <f t="shared" si="107"/>
        <v>0</v>
      </c>
      <c r="FI193" s="300">
        <f t="shared" si="107"/>
        <v>0</v>
      </c>
      <c r="FJ193" s="300">
        <f t="shared" si="107"/>
        <v>0</v>
      </c>
      <c r="FK193" s="300">
        <f t="shared" si="107"/>
        <v>0</v>
      </c>
      <c r="FL193" s="300">
        <f t="shared" si="107"/>
        <v>0</v>
      </c>
      <c r="FM193" s="300">
        <f t="shared" si="107"/>
        <v>0</v>
      </c>
      <c r="FN193" s="300">
        <f t="shared" si="107"/>
        <v>0</v>
      </c>
      <c r="FO193" s="300">
        <f t="shared" si="107"/>
        <v>0</v>
      </c>
      <c r="FP193" s="300">
        <f t="shared" si="107"/>
        <v>0</v>
      </c>
      <c r="FQ193" s="300">
        <f t="shared" si="107"/>
        <v>0</v>
      </c>
      <c r="FR193" s="300">
        <f t="shared" si="107"/>
        <v>0</v>
      </c>
      <c r="FS193" s="300">
        <f t="shared" si="107"/>
        <v>0</v>
      </c>
      <c r="FT193" s="300">
        <f t="shared" ref="FT193:GN193" si="108">SUM(FT190:FT192)</f>
        <v>0</v>
      </c>
      <c r="FU193" s="300">
        <f t="shared" si="108"/>
        <v>0</v>
      </c>
      <c r="FV193" s="300">
        <f t="shared" si="108"/>
        <v>0</v>
      </c>
      <c r="FW193" s="300">
        <f t="shared" si="108"/>
        <v>0</v>
      </c>
      <c r="FX193" s="300">
        <f t="shared" si="108"/>
        <v>0</v>
      </c>
      <c r="FY193" s="300">
        <f t="shared" si="108"/>
        <v>0</v>
      </c>
      <c r="FZ193" s="300">
        <f t="shared" si="108"/>
        <v>0</v>
      </c>
      <c r="GA193" s="300">
        <f t="shared" si="108"/>
        <v>0</v>
      </c>
      <c r="GB193" s="300">
        <f t="shared" si="108"/>
        <v>0</v>
      </c>
      <c r="GC193" s="300">
        <f t="shared" si="108"/>
        <v>0</v>
      </c>
      <c r="GD193" s="300">
        <f t="shared" si="108"/>
        <v>0</v>
      </c>
      <c r="GE193" s="300">
        <f t="shared" si="108"/>
        <v>0</v>
      </c>
      <c r="GF193" s="300">
        <f t="shared" si="108"/>
        <v>0</v>
      </c>
      <c r="GG193" s="300">
        <f t="shared" si="108"/>
        <v>0</v>
      </c>
      <c r="GH193" s="300">
        <f t="shared" si="108"/>
        <v>0</v>
      </c>
      <c r="GI193" s="300">
        <f t="shared" si="108"/>
        <v>0</v>
      </c>
      <c r="GJ193" s="300">
        <f t="shared" si="108"/>
        <v>0</v>
      </c>
      <c r="GK193" s="300">
        <f t="shared" si="108"/>
        <v>0</v>
      </c>
      <c r="GL193" s="300">
        <f t="shared" si="108"/>
        <v>0</v>
      </c>
      <c r="GM193" s="300">
        <f t="shared" si="108"/>
        <v>0</v>
      </c>
      <c r="GN193" s="300">
        <f t="shared" si="108"/>
        <v>0</v>
      </c>
      <c r="GO193" s="1"/>
      <c r="GP193" s="67"/>
    </row>
    <row r="194" spans="1:198" customFormat="1" x14ac:dyDescent="0.75">
      <c r="A194" s="1"/>
      <c r="B194" s="1"/>
      <c r="C194" s="303"/>
      <c r="D194" s="303">
        <f>+D188+D189+D191+D192</f>
        <v>343619548.59539139</v>
      </c>
      <c r="E194" s="303">
        <f>+D188-Budget!F8</f>
        <v>0</v>
      </c>
      <c r="F194" s="304"/>
      <c r="G194" s="305"/>
      <c r="H194" s="304"/>
      <c r="I194" s="305"/>
      <c r="J194" s="306"/>
      <c r="K194" s="306"/>
      <c r="L194" s="307"/>
      <c r="M194" s="308"/>
      <c r="N194" s="303"/>
      <c r="O194" s="303"/>
      <c r="P194" s="309"/>
      <c r="Q194" s="309"/>
      <c r="R194" s="309"/>
      <c r="S194" s="309"/>
      <c r="T194" s="309"/>
      <c r="U194" s="309"/>
      <c r="V194" s="309"/>
      <c r="W194" s="309"/>
      <c r="X194" s="309"/>
      <c r="Y194" s="309"/>
      <c r="Z194" s="309"/>
      <c r="AA194" s="309"/>
      <c r="AB194" s="309"/>
      <c r="AC194" s="309"/>
      <c r="AD194" s="309"/>
      <c r="AE194" s="309"/>
      <c r="AF194" s="309"/>
      <c r="AG194" s="309"/>
      <c r="AH194" s="309"/>
      <c r="AI194" s="309"/>
      <c r="AJ194" s="309"/>
      <c r="AK194" s="309"/>
      <c r="AL194" s="309"/>
      <c r="AM194" s="309"/>
      <c r="AN194" s="309"/>
      <c r="AO194" s="309"/>
      <c r="AP194" s="309"/>
      <c r="AQ194" s="309"/>
      <c r="AR194" s="309"/>
      <c r="AS194" s="309"/>
      <c r="AT194" s="309"/>
      <c r="AU194" s="309"/>
      <c r="AV194" s="309"/>
      <c r="AW194" s="309"/>
      <c r="AX194" s="309"/>
      <c r="AY194" s="309"/>
      <c r="AZ194" s="309"/>
      <c r="BA194" s="309"/>
      <c r="BB194" s="309"/>
      <c r="BC194" s="309"/>
      <c r="BD194" s="309"/>
      <c r="BE194" s="309"/>
      <c r="BF194" s="309"/>
      <c r="BG194" s="309"/>
      <c r="BH194" s="309"/>
      <c r="BI194" s="309"/>
      <c r="BJ194" s="309"/>
      <c r="BK194" s="309"/>
      <c r="BL194" s="309"/>
      <c r="BM194" s="309"/>
      <c r="BN194" s="309"/>
      <c r="BO194" s="309"/>
      <c r="BP194" s="309"/>
      <c r="BQ194" s="309"/>
      <c r="BR194" s="309"/>
      <c r="BS194" s="309"/>
      <c r="BT194" s="309"/>
      <c r="BU194" s="309"/>
      <c r="BV194" s="309"/>
      <c r="BW194" s="309"/>
      <c r="BX194" s="309"/>
      <c r="BY194" s="309"/>
      <c r="BZ194" s="309"/>
      <c r="CA194" s="309"/>
      <c r="CB194" s="309"/>
      <c r="CC194" s="309"/>
      <c r="CD194" s="309"/>
      <c r="CE194" s="309"/>
      <c r="CF194" s="309"/>
      <c r="CG194" s="309"/>
      <c r="CH194" s="309"/>
      <c r="CI194" s="309"/>
      <c r="CJ194" s="309"/>
      <c r="CK194" s="309"/>
      <c r="CL194" s="309"/>
      <c r="CM194" s="309"/>
      <c r="CN194" s="309"/>
      <c r="CO194" s="309"/>
      <c r="CP194" s="309"/>
      <c r="CQ194" s="309"/>
      <c r="CR194" s="309"/>
      <c r="CS194" s="309"/>
      <c r="CT194" s="309"/>
      <c r="CU194" s="309"/>
      <c r="CV194" s="309"/>
      <c r="CW194" s="309"/>
      <c r="CX194" s="309"/>
      <c r="CY194" s="309"/>
      <c r="CZ194" s="309"/>
      <c r="DA194" s="309"/>
      <c r="DB194" s="309"/>
      <c r="DC194" s="309"/>
      <c r="DD194" s="309"/>
      <c r="DE194" s="309"/>
      <c r="DF194" s="309"/>
      <c r="DG194" s="309"/>
      <c r="DH194" s="309"/>
      <c r="DI194" s="309"/>
      <c r="DJ194" s="309"/>
      <c r="DK194" s="309"/>
      <c r="DL194" s="309"/>
      <c r="DM194" s="309"/>
      <c r="DN194" s="309"/>
      <c r="DO194" s="309"/>
      <c r="DP194" s="309"/>
      <c r="DQ194" s="309"/>
      <c r="DR194" s="309"/>
      <c r="DS194" s="309"/>
      <c r="DT194" s="309"/>
      <c r="DU194" s="309"/>
      <c r="DV194" s="309"/>
      <c r="DW194" s="309"/>
      <c r="DX194" s="309"/>
      <c r="DY194" s="309"/>
      <c r="DZ194" s="309"/>
      <c r="EA194" s="309"/>
      <c r="EB194" s="309"/>
      <c r="EC194" s="309"/>
      <c r="ED194" s="309"/>
      <c r="EE194" s="309"/>
      <c r="EF194" s="309"/>
      <c r="EG194" s="309"/>
      <c r="EH194" s="309"/>
      <c r="EI194" s="309"/>
      <c r="EJ194" s="309"/>
      <c r="EK194" s="309"/>
      <c r="EL194" s="309"/>
      <c r="EM194" s="309"/>
      <c r="EN194" s="309"/>
      <c r="EO194" s="309"/>
      <c r="EP194" s="309"/>
      <c r="EQ194" s="309"/>
      <c r="ER194" s="309"/>
      <c r="ES194" s="309"/>
      <c r="ET194" s="309"/>
      <c r="EU194" s="309"/>
      <c r="EV194" s="309"/>
      <c r="EW194" s="309"/>
      <c r="EX194" s="309"/>
      <c r="EY194" s="309"/>
      <c r="EZ194" s="309"/>
      <c r="FA194" s="309"/>
      <c r="FB194" s="309"/>
      <c r="FC194" s="309"/>
      <c r="FD194" s="309"/>
      <c r="FE194" s="309"/>
      <c r="FF194" s="309"/>
      <c r="FG194" s="309"/>
      <c r="FH194" s="309"/>
      <c r="FI194" s="309"/>
      <c r="FJ194" s="309"/>
      <c r="FK194" s="309"/>
      <c r="FL194" s="309"/>
      <c r="FM194" s="309"/>
      <c r="FN194" s="309"/>
      <c r="FO194" s="309"/>
      <c r="FP194" s="309"/>
      <c r="FQ194" s="309"/>
      <c r="FR194" s="309"/>
      <c r="FS194" s="309"/>
      <c r="FT194" s="309"/>
      <c r="FU194" s="309"/>
      <c r="FV194" s="309"/>
      <c r="FW194" s="309"/>
      <c r="FX194" s="309"/>
      <c r="FY194" s="309"/>
      <c r="FZ194" s="309"/>
      <c r="GA194" s="309"/>
      <c r="GB194" s="309"/>
      <c r="GC194" s="309"/>
      <c r="GD194" s="309"/>
      <c r="GE194" s="309"/>
      <c r="GF194" s="309"/>
      <c r="GG194" s="309"/>
      <c r="GH194" s="309"/>
      <c r="GI194" s="309"/>
      <c r="GJ194" s="309"/>
      <c r="GK194" s="309"/>
      <c r="GL194" s="309"/>
      <c r="GM194" s="309"/>
      <c r="GN194" s="309"/>
      <c r="GO194" s="1"/>
      <c r="GP194" s="67"/>
    </row>
    <row r="195" spans="1:198" customFormat="1" x14ac:dyDescent="0.75">
      <c r="A195" s="1"/>
      <c r="B195" s="1"/>
      <c r="C195" s="987" t="s">
        <v>138</v>
      </c>
      <c r="D195" s="988"/>
      <c r="E195" s="988"/>
      <c r="F195" s="980"/>
      <c r="G195" s="985"/>
      <c r="H195" s="980"/>
      <c r="I195" s="985"/>
      <c r="J195" s="980"/>
      <c r="K195" s="980"/>
      <c r="L195" s="989"/>
      <c r="M195" s="989"/>
      <c r="N195" s="988"/>
      <c r="O195" s="988"/>
      <c r="P195" s="990"/>
      <c r="Q195" s="990"/>
      <c r="R195" s="990"/>
      <c r="S195" s="990"/>
      <c r="T195" s="990"/>
      <c r="U195" s="990"/>
      <c r="V195" s="990"/>
      <c r="W195" s="990"/>
      <c r="X195" s="990"/>
      <c r="Y195" s="990"/>
      <c r="Z195" s="990"/>
      <c r="AA195" s="990"/>
      <c r="AB195" s="990"/>
      <c r="AC195" s="990"/>
      <c r="AD195" s="990"/>
      <c r="AE195" s="990"/>
      <c r="AF195" s="990"/>
      <c r="AG195" s="990"/>
      <c r="AH195" s="990"/>
      <c r="AI195" s="990"/>
      <c r="AJ195" s="990"/>
      <c r="AK195" s="990"/>
      <c r="AL195" s="990"/>
      <c r="AM195" s="990"/>
      <c r="AN195" s="990"/>
      <c r="AO195" s="990"/>
      <c r="AP195" s="990"/>
      <c r="AQ195" s="990"/>
      <c r="AR195" s="990"/>
      <c r="AS195" s="990"/>
      <c r="AT195" s="990"/>
      <c r="AU195" s="990"/>
      <c r="AV195" s="990"/>
      <c r="AW195" s="990"/>
      <c r="AX195" s="990"/>
      <c r="AY195" s="990"/>
      <c r="AZ195" s="990"/>
      <c r="BA195" s="990"/>
      <c r="BB195" s="990"/>
      <c r="BC195" s="990"/>
      <c r="BD195" s="990"/>
      <c r="BE195" s="990"/>
      <c r="BF195" s="990"/>
      <c r="BG195" s="990"/>
      <c r="BH195" s="990"/>
      <c r="BI195" s="990"/>
      <c r="BJ195" s="990"/>
      <c r="BK195" s="990"/>
      <c r="BL195" s="990"/>
      <c r="BM195" s="990"/>
      <c r="BN195" s="990"/>
      <c r="BO195" s="990"/>
      <c r="BP195" s="990"/>
      <c r="BQ195" s="990"/>
      <c r="BR195" s="990"/>
      <c r="BS195" s="990"/>
      <c r="BT195" s="990"/>
      <c r="BU195" s="990"/>
      <c r="BV195" s="990"/>
      <c r="BW195" s="990"/>
      <c r="BX195" s="990"/>
      <c r="BY195" s="990"/>
      <c r="BZ195" s="990"/>
      <c r="CA195" s="990"/>
      <c r="CB195" s="990"/>
      <c r="CC195" s="990"/>
      <c r="CD195" s="990"/>
      <c r="CE195" s="990"/>
      <c r="CF195" s="990"/>
      <c r="CG195" s="990"/>
      <c r="CH195" s="990"/>
      <c r="CI195" s="990"/>
      <c r="CJ195" s="990"/>
      <c r="CK195" s="990"/>
      <c r="CL195" s="990"/>
      <c r="CM195" s="990"/>
      <c r="CN195" s="990"/>
      <c r="CO195" s="990"/>
      <c r="CP195" s="990"/>
      <c r="CQ195" s="990"/>
      <c r="CR195" s="990"/>
      <c r="CS195" s="990"/>
      <c r="CT195" s="990"/>
      <c r="CU195" s="990"/>
      <c r="CV195" s="990"/>
      <c r="CW195" s="990"/>
      <c r="CX195" s="990"/>
      <c r="CY195" s="990"/>
      <c r="CZ195" s="990"/>
      <c r="DA195" s="990"/>
      <c r="DB195" s="990"/>
      <c r="DC195" s="990"/>
      <c r="DD195" s="990"/>
      <c r="DE195" s="990"/>
      <c r="DF195" s="990"/>
      <c r="DG195" s="990"/>
      <c r="DH195" s="990"/>
      <c r="DI195" s="990"/>
      <c r="DJ195" s="990"/>
      <c r="DK195" s="990"/>
      <c r="DL195" s="990"/>
      <c r="DM195" s="990"/>
      <c r="DN195" s="990"/>
      <c r="DO195" s="990"/>
      <c r="DP195" s="990"/>
      <c r="DQ195" s="990"/>
      <c r="DR195" s="990"/>
      <c r="DS195" s="990"/>
      <c r="DT195" s="990"/>
      <c r="DU195" s="990"/>
      <c r="DV195" s="990"/>
      <c r="DW195" s="990"/>
      <c r="DX195" s="990"/>
      <c r="DY195" s="990"/>
      <c r="DZ195" s="990"/>
      <c r="EA195" s="990"/>
      <c r="EB195" s="990"/>
      <c r="EC195" s="990"/>
      <c r="ED195" s="990"/>
      <c r="EE195" s="990"/>
      <c r="EF195" s="990"/>
      <c r="EG195" s="990"/>
      <c r="EH195" s="990"/>
      <c r="EI195" s="990"/>
      <c r="EJ195" s="990"/>
      <c r="EK195" s="990"/>
      <c r="EL195" s="990"/>
      <c r="EM195" s="990"/>
      <c r="EN195" s="990"/>
      <c r="EO195" s="990"/>
      <c r="EP195" s="990"/>
      <c r="EQ195" s="990"/>
      <c r="ER195" s="990"/>
      <c r="ES195" s="990"/>
      <c r="ET195" s="990"/>
      <c r="EU195" s="990"/>
      <c r="EV195" s="990"/>
      <c r="EW195" s="990"/>
      <c r="EX195" s="990"/>
      <c r="EY195" s="990"/>
      <c r="EZ195" s="990"/>
      <c r="FA195" s="990"/>
      <c r="FB195" s="990"/>
      <c r="FC195" s="990"/>
      <c r="FD195" s="990"/>
      <c r="FE195" s="990"/>
      <c r="FF195" s="990"/>
      <c r="FG195" s="990"/>
      <c r="FH195" s="990"/>
      <c r="FI195" s="990"/>
      <c r="FJ195" s="990"/>
      <c r="FK195" s="990"/>
      <c r="FL195" s="990"/>
      <c r="FM195" s="990"/>
      <c r="FN195" s="990"/>
      <c r="FO195" s="990"/>
      <c r="FP195" s="990"/>
      <c r="FQ195" s="990"/>
      <c r="FR195" s="990"/>
      <c r="FS195" s="990"/>
      <c r="FT195" s="990"/>
      <c r="FU195" s="990"/>
      <c r="FV195" s="990"/>
      <c r="FW195" s="990"/>
      <c r="FX195" s="990"/>
      <c r="FY195" s="990"/>
      <c r="FZ195" s="990"/>
      <c r="GA195" s="990"/>
      <c r="GB195" s="990"/>
      <c r="GC195" s="990"/>
      <c r="GD195" s="990"/>
      <c r="GE195" s="990"/>
      <c r="GF195" s="990"/>
      <c r="GG195" s="990"/>
      <c r="GH195" s="990"/>
      <c r="GI195" s="990"/>
      <c r="GJ195" s="990"/>
      <c r="GK195" s="990"/>
      <c r="GL195" s="990"/>
      <c r="GM195" s="990"/>
      <c r="GN195" s="991"/>
      <c r="GO195" s="1"/>
      <c r="GP195" s="67"/>
    </row>
    <row r="196" spans="1:198" customFormat="1" x14ac:dyDescent="0.75">
      <c r="A196" s="1"/>
      <c r="B196" s="1"/>
      <c r="C196" s="310" t="s">
        <v>137</v>
      </c>
      <c r="D196" s="311"/>
      <c r="E196" s="311"/>
      <c r="F196" s="312"/>
      <c r="G196" s="312"/>
      <c r="H196" s="313"/>
      <c r="I196" s="313"/>
      <c r="J196" s="1"/>
      <c r="K196" s="1"/>
      <c r="L196" s="1"/>
      <c r="M196" s="1"/>
      <c r="N196" s="1"/>
      <c r="O196" s="1"/>
      <c r="P196" s="314">
        <f>P198</f>
        <v>11919593.055779437</v>
      </c>
      <c r="Q196" s="314">
        <f t="shared" ref="Q196:CB196" si="109">Q198</f>
        <v>4047304.3314319733</v>
      </c>
      <c r="R196" s="314">
        <f t="shared" si="109"/>
        <v>4408131.0589997172</v>
      </c>
      <c r="S196" s="314">
        <f t="shared" si="109"/>
        <v>4768342.5301141627</v>
      </c>
      <c r="T196" s="314">
        <f t="shared" si="109"/>
        <v>2925595.0161827197</v>
      </c>
      <c r="U196" s="314">
        <f t="shared" si="109"/>
        <v>76508431.006988153</v>
      </c>
      <c r="V196" s="314">
        <f t="shared" si="109"/>
        <v>57105382.592858389</v>
      </c>
      <c r="W196" s="314">
        <f t="shared" si="109"/>
        <v>0</v>
      </c>
      <c r="X196" s="314">
        <f t="shared" si="109"/>
        <v>0</v>
      </c>
      <c r="Y196" s="314">
        <f t="shared" si="109"/>
        <v>0</v>
      </c>
      <c r="Z196" s="314">
        <f t="shared" si="109"/>
        <v>0</v>
      </c>
      <c r="AA196" s="314">
        <f t="shared" si="109"/>
        <v>0</v>
      </c>
      <c r="AB196" s="314">
        <f t="shared" si="109"/>
        <v>0</v>
      </c>
      <c r="AC196" s="314">
        <f t="shared" si="109"/>
        <v>0</v>
      </c>
      <c r="AD196" s="314">
        <f t="shared" si="109"/>
        <v>0</v>
      </c>
      <c r="AE196" s="314">
        <f t="shared" si="109"/>
        <v>0</v>
      </c>
      <c r="AF196" s="314">
        <f t="shared" si="109"/>
        <v>0</v>
      </c>
      <c r="AG196" s="314">
        <f t="shared" si="109"/>
        <v>0</v>
      </c>
      <c r="AH196" s="314">
        <f t="shared" si="109"/>
        <v>0</v>
      </c>
      <c r="AI196" s="314">
        <f t="shared" si="109"/>
        <v>0</v>
      </c>
      <c r="AJ196" s="314">
        <f t="shared" si="109"/>
        <v>0</v>
      </c>
      <c r="AK196" s="314">
        <f t="shared" si="109"/>
        <v>0</v>
      </c>
      <c r="AL196" s="314">
        <f t="shared" si="109"/>
        <v>0</v>
      </c>
      <c r="AM196" s="314">
        <f t="shared" si="109"/>
        <v>0</v>
      </c>
      <c r="AN196" s="314">
        <f t="shared" si="109"/>
        <v>0</v>
      </c>
      <c r="AO196" s="314">
        <f t="shared" si="109"/>
        <v>0</v>
      </c>
      <c r="AP196" s="314">
        <f t="shared" si="109"/>
        <v>0</v>
      </c>
      <c r="AQ196" s="314">
        <f t="shared" si="109"/>
        <v>0</v>
      </c>
      <c r="AR196" s="314">
        <f t="shared" si="109"/>
        <v>0</v>
      </c>
      <c r="AS196" s="314">
        <f t="shared" si="109"/>
        <v>0</v>
      </c>
      <c r="AT196" s="314">
        <f t="shared" si="109"/>
        <v>0</v>
      </c>
      <c r="AU196" s="314">
        <f t="shared" si="109"/>
        <v>0</v>
      </c>
      <c r="AV196" s="314">
        <f t="shared" si="109"/>
        <v>0</v>
      </c>
      <c r="AW196" s="314">
        <f t="shared" si="109"/>
        <v>0</v>
      </c>
      <c r="AX196" s="314">
        <f t="shared" si="109"/>
        <v>0</v>
      </c>
      <c r="AY196" s="314">
        <f t="shared" si="109"/>
        <v>0</v>
      </c>
      <c r="AZ196" s="314">
        <f t="shared" si="109"/>
        <v>0</v>
      </c>
      <c r="BA196" s="314">
        <f t="shared" si="109"/>
        <v>0</v>
      </c>
      <c r="BB196" s="314">
        <f t="shared" si="109"/>
        <v>0</v>
      </c>
      <c r="BC196" s="314">
        <f t="shared" si="109"/>
        <v>0</v>
      </c>
      <c r="BD196" s="314">
        <f t="shared" si="109"/>
        <v>0</v>
      </c>
      <c r="BE196" s="314">
        <f t="shared" si="109"/>
        <v>0</v>
      </c>
      <c r="BF196" s="314">
        <f t="shared" si="109"/>
        <v>0</v>
      </c>
      <c r="BG196" s="314">
        <f t="shared" si="109"/>
        <v>0</v>
      </c>
      <c r="BH196" s="314">
        <f t="shared" si="109"/>
        <v>0</v>
      </c>
      <c r="BI196" s="314">
        <f t="shared" si="109"/>
        <v>0</v>
      </c>
      <c r="BJ196" s="314">
        <f t="shared" si="109"/>
        <v>0</v>
      </c>
      <c r="BK196" s="314">
        <f t="shared" si="109"/>
        <v>0</v>
      </c>
      <c r="BL196" s="314">
        <f t="shared" si="109"/>
        <v>0</v>
      </c>
      <c r="BM196" s="314">
        <f t="shared" si="109"/>
        <v>0</v>
      </c>
      <c r="BN196" s="314">
        <f t="shared" si="109"/>
        <v>0</v>
      </c>
      <c r="BO196" s="314">
        <f t="shared" si="109"/>
        <v>0</v>
      </c>
      <c r="BP196" s="314">
        <f t="shared" si="109"/>
        <v>0</v>
      </c>
      <c r="BQ196" s="314">
        <f t="shared" si="109"/>
        <v>0</v>
      </c>
      <c r="BR196" s="314">
        <f t="shared" si="109"/>
        <v>0</v>
      </c>
      <c r="BS196" s="314">
        <f t="shared" si="109"/>
        <v>0</v>
      </c>
      <c r="BT196" s="314">
        <f t="shared" si="109"/>
        <v>0</v>
      </c>
      <c r="BU196" s="314">
        <f t="shared" si="109"/>
        <v>0</v>
      </c>
      <c r="BV196" s="314">
        <f t="shared" si="109"/>
        <v>0</v>
      </c>
      <c r="BW196" s="314">
        <f t="shared" si="109"/>
        <v>0</v>
      </c>
      <c r="BX196" s="314">
        <f t="shared" si="109"/>
        <v>0</v>
      </c>
      <c r="BY196" s="314">
        <f t="shared" si="109"/>
        <v>0</v>
      </c>
      <c r="BZ196" s="314">
        <f t="shared" si="109"/>
        <v>0</v>
      </c>
      <c r="CA196" s="314">
        <f t="shared" si="109"/>
        <v>0</v>
      </c>
      <c r="CB196" s="314">
        <f t="shared" si="109"/>
        <v>0</v>
      </c>
      <c r="CC196" s="314">
        <f t="shared" ref="CC196:EN196" si="110">CC198</f>
        <v>0</v>
      </c>
      <c r="CD196" s="314">
        <f t="shared" si="110"/>
        <v>0</v>
      </c>
      <c r="CE196" s="314">
        <f t="shared" si="110"/>
        <v>0</v>
      </c>
      <c r="CF196" s="314">
        <f t="shared" si="110"/>
        <v>0</v>
      </c>
      <c r="CG196" s="314">
        <f t="shared" si="110"/>
        <v>0</v>
      </c>
      <c r="CH196" s="314">
        <f t="shared" si="110"/>
        <v>0</v>
      </c>
      <c r="CI196" s="314">
        <f t="shared" si="110"/>
        <v>0</v>
      </c>
      <c r="CJ196" s="314">
        <f t="shared" si="110"/>
        <v>0</v>
      </c>
      <c r="CK196" s="314">
        <f t="shared" si="110"/>
        <v>0</v>
      </c>
      <c r="CL196" s="314">
        <f t="shared" si="110"/>
        <v>0</v>
      </c>
      <c r="CM196" s="314">
        <f t="shared" si="110"/>
        <v>0</v>
      </c>
      <c r="CN196" s="314">
        <f t="shared" si="110"/>
        <v>0</v>
      </c>
      <c r="CO196" s="314">
        <f t="shared" si="110"/>
        <v>0</v>
      </c>
      <c r="CP196" s="314">
        <f t="shared" si="110"/>
        <v>0</v>
      </c>
      <c r="CQ196" s="314">
        <f t="shared" si="110"/>
        <v>0</v>
      </c>
      <c r="CR196" s="314">
        <f t="shared" si="110"/>
        <v>0</v>
      </c>
      <c r="CS196" s="314">
        <f t="shared" si="110"/>
        <v>0</v>
      </c>
      <c r="CT196" s="314">
        <f t="shared" si="110"/>
        <v>0</v>
      </c>
      <c r="CU196" s="314">
        <f t="shared" si="110"/>
        <v>0</v>
      </c>
      <c r="CV196" s="314">
        <f t="shared" si="110"/>
        <v>0</v>
      </c>
      <c r="CW196" s="314">
        <f t="shared" si="110"/>
        <v>0</v>
      </c>
      <c r="CX196" s="314">
        <f t="shared" si="110"/>
        <v>0</v>
      </c>
      <c r="CY196" s="314">
        <f t="shared" si="110"/>
        <v>0</v>
      </c>
      <c r="CZ196" s="314">
        <f t="shared" si="110"/>
        <v>0</v>
      </c>
      <c r="DA196" s="314">
        <f t="shared" si="110"/>
        <v>0</v>
      </c>
      <c r="DB196" s="314">
        <f t="shared" si="110"/>
        <v>0</v>
      </c>
      <c r="DC196" s="314">
        <f t="shared" si="110"/>
        <v>0</v>
      </c>
      <c r="DD196" s="314">
        <f t="shared" si="110"/>
        <v>0</v>
      </c>
      <c r="DE196" s="314">
        <f t="shared" si="110"/>
        <v>0</v>
      </c>
      <c r="DF196" s="314">
        <f t="shared" si="110"/>
        <v>0</v>
      </c>
      <c r="DG196" s="314">
        <f t="shared" si="110"/>
        <v>0</v>
      </c>
      <c r="DH196" s="314">
        <f t="shared" si="110"/>
        <v>0</v>
      </c>
      <c r="DI196" s="314">
        <f t="shared" si="110"/>
        <v>0</v>
      </c>
      <c r="DJ196" s="314">
        <f t="shared" si="110"/>
        <v>0</v>
      </c>
      <c r="DK196" s="314">
        <f t="shared" si="110"/>
        <v>0</v>
      </c>
      <c r="DL196" s="314">
        <f t="shared" si="110"/>
        <v>0</v>
      </c>
      <c r="DM196" s="314">
        <f t="shared" si="110"/>
        <v>0</v>
      </c>
      <c r="DN196" s="314">
        <f t="shared" si="110"/>
        <v>0</v>
      </c>
      <c r="DO196" s="314">
        <f t="shared" si="110"/>
        <v>0</v>
      </c>
      <c r="DP196" s="314">
        <f t="shared" si="110"/>
        <v>0</v>
      </c>
      <c r="DQ196" s="314">
        <f t="shared" si="110"/>
        <v>0</v>
      </c>
      <c r="DR196" s="314">
        <f t="shared" si="110"/>
        <v>0</v>
      </c>
      <c r="DS196" s="314">
        <f t="shared" si="110"/>
        <v>0</v>
      </c>
      <c r="DT196" s="314">
        <f t="shared" si="110"/>
        <v>0</v>
      </c>
      <c r="DU196" s="314">
        <f t="shared" si="110"/>
        <v>0</v>
      </c>
      <c r="DV196" s="314">
        <f t="shared" si="110"/>
        <v>0</v>
      </c>
      <c r="DW196" s="314">
        <f t="shared" si="110"/>
        <v>0</v>
      </c>
      <c r="DX196" s="314">
        <f t="shared" si="110"/>
        <v>0</v>
      </c>
      <c r="DY196" s="314">
        <f t="shared" si="110"/>
        <v>0</v>
      </c>
      <c r="DZ196" s="314">
        <f t="shared" si="110"/>
        <v>0</v>
      </c>
      <c r="EA196" s="314">
        <f t="shared" si="110"/>
        <v>0</v>
      </c>
      <c r="EB196" s="314">
        <f t="shared" si="110"/>
        <v>0</v>
      </c>
      <c r="EC196" s="314">
        <f t="shared" si="110"/>
        <v>0</v>
      </c>
      <c r="ED196" s="314">
        <f t="shared" si="110"/>
        <v>0</v>
      </c>
      <c r="EE196" s="314">
        <f t="shared" si="110"/>
        <v>0</v>
      </c>
      <c r="EF196" s="314">
        <f t="shared" si="110"/>
        <v>0</v>
      </c>
      <c r="EG196" s="314">
        <f t="shared" si="110"/>
        <v>0</v>
      </c>
      <c r="EH196" s="314">
        <f t="shared" si="110"/>
        <v>0</v>
      </c>
      <c r="EI196" s="314">
        <f t="shared" si="110"/>
        <v>0</v>
      </c>
      <c r="EJ196" s="314">
        <f t="shared" si="110"/>
        <v>0</v>
      </c>
      <c r="EK196" s="314">
        <f t="shared" si="110"/>
        <v>0</v>
      </c>
      <c r="EL196" s="314">
        <f t="shared" si="110"/>
        <v>0</v>
      </c>
      <c r="EM196" s="314">
        <f t="shared" si="110"/>
        <v>0</v>
      </c>
      <c r="EN196" s="314">
        <f t="shared" si="110"/>
        <v>0</v>
      </c>
      <c r="EO196" s="314">
        <f t="shared" ref="EO196:GN196" si="111">EO198</f>
        <v>0</v>
      </c>
      <c r="EP196" s="314">
        <f t="shared" si="111"/>
        <v>0</v>
      </c>
      <c r="EQ196" s="314">
        <f t="shared" si="111"/>
        <v>0</v>
      </c>
      <c r="ER196" s="314">
        <f t="shared" si="111"/>
        <v>0</v>
      </c>
      <c r="ES196" s="314">
        <f t="shared" si="111"/>
        <v>0</v>
      </c>
      <c r="ET196" s="314">
        <f t="shared" si="111"/>
        <v>0</v>
      </c>
      <c r="EU196" s="314">
        <f t="shared" si="111"/>
        <v>0</v>
      </c>
      <c r="EV196" s="314">
        <f t="shared" si="111"/>
        <v>0</v>
      </c>
      <c r="EW196" s="314">
        <f t="shared" si="111"/>
        <v>0</v>
      </c>
      <c r="EX196" s="314">
        <f t="shared" si="111"/>
        <v>0</v>
      </c>
      <c r="EY196" s="314">
        <f t="shared" si="111"/>
        <v>0</v>
      </c>
      <c r="EZ196" s="314">
        <f t="shared" si="111"/>
        <v>0</v>
      </c>
      <c r="FA196" s="314">
        <f t="shared" si="111"/>
        <v>0</v>
      </c>
      <c r="FB196" s="314">
        <f t="shared" si="111"/>
        <v>0</v>
      </c>
      <c r="FC196" s="314">
        <f t="shared" si="111"/>
        <v>0</v>
      </c>
      <c r="FD196" s="314">
        <f t="shared" si="111"/>
        <v>0</v>
      </c>
      <c r="FE196" s="314">
        <f t="shared" si="111"/>
        <v>0</v>
      </c>
      <c r="FF196" s="314">
        <f t="shared" si="111"/>
        <v>0</v>
      </c>
      <c r="FG196" s="314">
        <f t="shared" si="111"/>
        <v>0</v>
      </c>
      <c r="FH196" s="314">
        <f t="shared" si="111"/>
        <v>0</v>
      </c>
      <c r="FI196" s="314">
        <f t="shared" si="111"/>
        <v>0</v>
      </c>
      <c r="FJ196" s="314">
        <f t="shared" si="111"/>
        <v>0</v>
      </c>
      <c r="FK196" s="314">
        <f t="shared" si="111"/>
        <v>0</v>
      </c>
      <c r="FL196" s="314">
        <f t="shared" si="111"/>
        <v>0</v>
      </c>
      <c r="FM196" s="314">
        <f t="shared" si="111"/>
        <v>0</v>
      </c>
      <c r="FN196" s="314">
        <f t="shared" si="111"/>
        <v>0</v>
      </c>
      <c r="FO196" s="314">
        <f t="shared" si="111"/>
        <v>0</v>
      </c>
      <c r="FP196" s="314">
        <f t="shared" si="111"/>
        <v>0</v>
      </c>
      <c r="FQ196" s="314">
        <f t="shared" si="111"/>
        <v>0</v>
      </c>
      <c r="FR196" s="314">
        <f t="shared" si="111"/>
        <v>0</v>
      </c>
      <c r="FS196" s="314">
        <f t="shared" si="111"/>
        <v>0</v>
      </c>
      <c r="FT196" s="314">
        <f t="shared" si="111"/>
        <v>0</v>
      </c>
      <c r="FU196" s="314">
        <f t="shared" si="111"/>
        <v>0</v>
      </c>
      <c r="FV196" s="314">
        <f t="shared" si="111"/>
        <v>0</v>
      </c>
      <c r="FW196" s="314">
        <f t="shared" si="111"/>
        <v>0</v>
      </c>
      <c r="FX196" s="314">
        <f t="shared" si="111"/>
        <v>0</v>
      </c>
      <c r="FY196" s="314">
        <f t="shared" si="111"/>
        <v>0</v>
      </c>
      <c r="FZ196" s="314">
        <f t="shared" si="111"/>
        <v>0</v>
      </c>
      <c r="GA196" s="314">
        <f t="shared" si="111"/>
        <v>0</v>
      </c>
      <c r="GB196" s="314">
        <f t="shared" si="111"/>
        <v>0</v>
      </c>
      <c r="GC196" s="314">
        <f t="shared" si="111"/>
        <v>0</v>
      </c>
      <c r="GD196" s="314">
        <f t="shared" si="111"/>
        <v>0</v>
      </c>
      <c r="GE196" s="314">
        <f t="shared" si="111"/>
        <v>0</v>
      </c>
      <c r="GF196" s="314">
        <f t="shared" si="111"/>
        <v>0</v>
      </c>
      <c r="GG196" s="314">
        <f t="shared" si="111"/>
        <v>0</v>
      </c>
      <c r="GH196" s="314">
        <f t="shared" si="111"/>
        <v>0</v>
      </c>
      <c r="GI196" s="314">
        <f t="shared" si="111"/>
        <v>0</v>
      </c>
      <c r="GJ196" s="314">
        <f t="shared" si="111"/>
        <v>0</v>
      </c>
      <c r="GK196" s="314">
        <f t="shared" si="111"/>
        <v>0</v>
      </c>
      <c r="GL196" s="314">
        <f t="shared" si="111"/>
        <v>0</v>
      </c>
      <c r="GM196" s="314">
        <f t="shared" si="111"/>
        <v>0</v>
      </c>
      <c r="GN196" s="315">
        <f t="shared" si="111"/>
        <v>0</v>
      </c>
      <c r="GO196" s="1"/>
      <c r="GP196" s="67"/>
    </row>
    <row r="197" spans="1:198" customFormat="1" x14ac:dyDescent="0.75">
      <c r="A197" s="1"/>
      <c r="B197" s="1"/>
      <c r="C197" s="316"/>
      <c r="D197" s="422">
        <f>Summary!C36</f>
        <v>161682779.59235457</v>
      </c>
      <c r="E197" s="317"/>
      <c r="F197" s="318">
        <f>D197/N193</f>
        <v>0.47052846748238741</v>
      </c>
      <c r="G197" s="318"/>
      <c r="H197" s="26" t="s">
        <v>83</v>
      </c>
      <c r="I197" s="26"/>
      <c r="J197" s="26"/>
      <c r="K197" s="26"/>
      <c r="L197" s="26"/>
      <c r="M197" s="26"/>
      <c r="N197" s="26"/>
      <c r="O197" s="26"/>
      <c r="P197" s="94">
        <f>D197</f>
        <v>161682779.59235457</v>
      </c>
      <c r="Q197" s="94">
        <f t="shared" ref="Q197:AV197" si="112">P199</f>
        <v>149763186.53657514</v>
      </c>
      <c r="R197" s="94">
        <f t="shared" si="112"/>
        <v>145715882.20514315</v>
      </c>
      <c r="S197" s="94">
        <f t="shared" si="112"/>
        <v>141307751.14614344</v>
      </c>
      <c r="T197" s="94">
        <f t="shared" si="112"/>
        <v>136539408.61602926</v>
      </c>
      <c r="U197" s="94">
        <f t="shared" si="112"/>
        <v>133613813.59984654</v>
      </c>
      <c r="V197" s="94">
        <f t="shared" si="112"/>
        <v>57105382.592858389</v>
      </c>
      <c r="W197" s="94">
        <f t="shared" si="112"/>
        <v>0</v>
      </c>
      <c r="X197" s="94">
        <f t="shared" si="112"/>
        <v>0</v>
      </c>
      <c r="Y197" s="94">
        <f t="shared" si="112"/>
        <v>0</v>
      </c>
      <c r="Z197" s="94">
        <f t="shared" si="112"/>
        <v>0</v>
      </c>
      <c r="AA197" s="94">
        <f t="shared" si="112"/>
        <v>0</v>
      </c>
      <c r="AB197" s="94">
        <f t="shared" si="112"/>
        <v>0</v>
      </c>
      <c r="AC197" s="94">
        <f t="shared" si="112"/>
        <v>0</v>
      </c>
      <c r="AD197" s="94">
        <f t="shared" si="112"/>
        <v>0</v>
      </c>
      <c r="AE197" s="94">
        <f t="shared" si="112"/>
        <v>0</v>
      </c>
      <c r="AF197" s="94">
        <f t="shared" si="112"/>
        <v>0</v>
      </c>
      <c r="AG197" s="94">
        <f t="shared" si="112"/>
        <v>0</v>
      </c>
      <c r="AH197" s="94">
        <f t="shared" si="112"/>
        <v>0</v>
      </c>
      <c r="AI197" s="94">
        <f t="shared" si="112"/>
        <v>0</v>
      </c>
      <c r="AJ197" s="94">
        <f t="shared" si="112"/>
        <v>0</v>
      </c>
      <c r="AK197" s="94">
        <f t="shared" si="112"/>
        <v>0</v>
      </c>
      <c r="AL197" s="94">
        <f t="shared" si="112"/>
        <v>0</v>
      </c>
      <c r="AM197" s="94">
        <f t="shared" si="112"/>
        <v>0</v>
      </c>
      <c r="AN197" s="94">
        <f t="shared" si="112"/>
        <v>0</v>
      </c>
      <c r="AO197" s="94">
        <f t="shared" si="112"/>
        <v>0</v>
      </c>
      <c r="AP197" s="94">
        <f t="shared" si="112"/>
        <v>0</v>
      </c>
      <c r="AQ197" s="94">
        <f t="shared" si="112"/>
        <v>0</v>
      </c>
      <c r="AR197" s="94">
        <f t="shared" si="112"/>
        <v>0</v>
      </c>
      <c r="AS197" s="94">
        <f t="shared" si="112"/>
        <v>0</v>
      </c>
      <c r="AT197" s="94">
        <f t="shared" si="112"/>
        <v>0</v>
      </c>
      <c r="AU197" s="94">
        <f t="shared" si="112"/>
        <v>0</v>
      </c>
      <c r="AV197" s="94">
        <f t="shared" si="112"/>
        <v>0</v>
      </c>
      <c r="AW197" s="94">
        <f t="shared" ref="AW197:CB197" si="113">AV199</f>
        <v>0</v>
      </c>
      <c r="AX197" s="94">
        <f t="shared" si="113"/>
        <v>0</v>
      </c>
      <c r="AY197" s="94">
        <f t="shared" si="113"/>
        <v>0</v>
      </c>
      <c r="AZ197" s="94">
        <f t="shared" si="113"/>
        <v>0</v>
      </c>
      <c r="BA197" s="94">
        <f t="shared" si="113"/>
        <v>0</v>
      </c>
      <c r="BB197" s="94">
        <f t="shared" si="113"/>
        <v>0</v>
      </c>
      <c r="BC197" s="94">
        <f t="shared" si="113"/>
        <v>0</v>
      </c>
      <c r="BD197" s="94">
        <f t="shared" si="113"/>
        <v>0</v>
      </c>
      <c r="BE197" s="94">
        <f t="shared" si="113"/>
        <v>0</v>
      </c>
      <c r="BF197" s="94">
        <f t="shared" si="113"/>
        <v>0</v>
      </c>
      <c r="BG197" s="94">
        <f t="shared" si="113"/>
        <v>0</v>
      </c>
      <c r="BH197" s="94">
        <f t="shared" si="113"/>
        <v>0</v>
      </c>
      <c r="BI197" s="94">
        <f t="shared" si="113"/>
        <v>0</v>
      </c>
      <c r="BJ197" s="94">
        <f t="shared" si="113"/>
        <v>0</v>
      </c>
      <c r="BK197" s="94">
        <f t="shared" si="113"/>
        <v>0</v>
      </c>
      <c r="BL197" s="94">
        <f t="shared" si="113"/>
        <v>0</v>
      </c>
      <c r="BM197" s="94">
        <f t="shared" si="113"/>
        <v>0</v>
      </c>
      <c r="BN197" s="94">
        <f t="shared" si="113"/>
        <v>0</v>
      </c>
      <c r="BO197" s="94">
        <f t="shared" si="113"/>
        <v>0</v>
      </c>
      <c r="BP197" s="94">
        <f t="shared" si="113"/>
        <v>0</v>
      </c>
      <c r="BQ197" s="94">
        <f t="shared" si="113"/>
        <v>0</v>
      </c>
      <c r="BR197" s="94">
        <f t="shared" si="113"/>
        <v>0</v>
      </c>
      <c r="BS197" s="94">
        <f t="shared" si="113"/>
        <v>0</v>
      </c>
      <c r="BT197" s="94">
        <f t="shared" si="113"/>
        <v>0</v>
      </c>
      <c r="BU197" s="94">
        <f t="shared" si="113"/>
        <v>0</v>
      </c>
      <c r="BV197" s="94">
        <f t="shared" si="113"/>
        <v>0</v>
      </c>
      <c r="BW197" s="94">
        <f t="shared" si="113"/>
        <v>0</v>
      </c>
      <c r="BX197" s="94">
        <f t="shared" si="113"/>
        <v>0</v>
      </c>
      <c r="BY197" s="94">
        <f t="shared" si="113"/>
        <v>0</v>
      </c>
      <c r="BZ197" s="94">
        <f t="shared" si="113"/>
        <v>0</v>
      </c>
      <c r="CA197" s="94">
        <f t="shared" si="113"/>
        <v>0</v>
      </c>
      <c r="CB197" s="94">
        <f t="shared" si="113"/>
        <v>0</v>
      </c>
      <c r="CC197" s="94">
        <f t="shared" ref="CC197:DH197" si="114">CB199</f>
        <v>0</v>
      </c>
      <c r="CD197" s="94">
        <f t="shared" si="114"/>
        <v>0</v>
      </c>
      <c r="CE197" s="94">
        <f t="shared" si="114"/>
        <v>0</v>
      </c>
      <c r="CF197" s="94">
        <f t="shared" si="114"/>
        <v>0</v>
      </c>
      <c r="CG197" s="94">
        <f t="shared" si="114"/>
        <v>0</v>
      </c>
      <c r="CH197" s="94">
        <f t="shared" si="114"/>
        <v>0</v>
      </c>
      <c r="CI197" s="94">
        <f t="shared" si="114"/>
        <v>0</v>
      </c>
      <c r="CJ197" s="94">
        <f t="shared" si="114"/>
        <v>0</v>
      </c>
      <c r="CK197" s="94">
        <f t="shared" si="114"/>
        <v>0</v>
      </c>
      <c r="CL197" s="94">
        <f t="shared" si="114"/>
        <v>0</v>
      </c>
      <c r="CM197" s="94">
        <f t="shared" si="114"/>
        <v>0</v>
      </c>
      <c r="CN197" s="94">
        <f t="shared" si="114"/>
        <v>0</v>
      </c>
      <c r="CO197" s="94">
        <f t="shared" si="114"/>
        <v>0</v>
      </c>
      <c r="CP197" s="94">
        <f t="shared" si="114"/>
        <v>0</v>
      </c>
      <c r="CQ197" s="94">
        <f t="shared" si="114"/>
        <v>0</v>
      </c>
      <c r="CR197" s="94">
        <f t="shared" si="114"/>
        <v>0</v>
      </c>
      <c r="CS197" s="94">
        <f t="shared" si="114"/>
        <v>0</v>
      </c>
      <c r="CT197" s="94">
        <f t="shared" si="114"/>
        <v>0</v>
      </c>
      <c r="CU197" s="94">
        <f t="shared" si="114"/>
        <v>0</v>
      </c>
      <c r="CV197" s="94">
        <f t="shared" si="114"/>
        <v>0</v>
      </c>
      <c r="CW197" s="94">
        <f t="shared" si="114"/>
        <v>0</v>
      </c>
      <c r="CX197" s="94">
        <f t="shared" si="114"/>
        <v>0</v>
      </c>
      <c r="CY197" s="94">
        <f t="shared" si="114"/>
        <v>0</v>
      </c>
      <c r="CZ197" s="94">
        <f t="shared" si="114"/>
        <v>0</v>
      </c>
      <c r="DA197" s="94">
        <f t="shared" si="114"/>
        <v>0</v>
      </c>
      <c r="DB197" s="94">
        <f t="shared" si="114"/>
        <v>0</v>
      </c>
      <c r="DC197" s="94">
        <f t="shared" si="114"/>
        <v>0</v>
      </c>
      <c r="DD197" s="94">
        <f t="shared" si="114"/>
        <v>0</v>
      </c>
      <c r="DE197" s="94">
        <f t="shared" si="114"/>
        <v>0</v>
      </c>
      <c r="DF197" s="94">
        <f t="shared" si="114"/>
        <v>0</v>
      </c>
      <c r="DG197" s="94">
        <f t="shared" si="114"/>
        <v>0</v>
      </c>
      <c r="DH197" s="94">
        <f t="shared" si="114"/>
        <v>0</v>
      </c>
      <c r="DI197" s="94">
        <f t="shared" ref="DI197:EN197" si="115">DH199</f>
        <v>0</v>
      </c>
      <c r="DJ197" s="94">
        <f t="shared" si="115"/>
        <v>0</v>
      </c>
      <c r="DK197" s="94">
        <f t="shared" si="115"/>
        <v>0</v>
      </c>
      <c r="DL197" s="94">
        <f t="shared" si="115"/>
        <v>0</v>
      </c>
      <c r="DM197" s="94">
        <f t="shared" si="115"/>
        <v>0</v>
      </c>
      <c r="DN197" s="94">
        <f t="shared" si="115"/>
        <v>0</v>
      </c>
      <c r="DO197" s="94">
        <f t="shared" si="115"/>
        <v>0</v>
      </c>
      <c r="DP197" s="94">
        <f t="shared" si="115"/>
        <v>0</v>
      </c>
      <c r="DQ197" s="94">
        <f t="shared" si="115"/>
        <v>0</v>
      </c>
      <c r="DR197" s="94">
        <f t="shared" si="115"/>
        <v>0</v>
      </c>
      <c r="DS197" s="94">
        <f t="shared" si="115"/>
        <v>0</v>
      </c>
      <c r="DT197" s="94">
        <f t="shared" si="115"/>
        <v>0</v>
      </c>
      <c r="DU197" s="94">
        <f t="shared" si="115"/>
        <v>0</v>
      </c>
      <c r="DV197" s="94">
        <f t="shared" si="115"/>
        <v>0</v>
      </c>
      <c r="DW197" s="94">
        <f t="shared" si="115"/>
        <v>0</v>
      </c>
      <c r="DX197" s="94">
        <f t="shared" si="115"/>
        <v>0</v>
      </c>
      <c r="DY197" s="94">
        <f t="shared" si="115"/>
        <v>0</v>
      </c>
      <c r="DZ197" s="94">
        <f t="shared" si="115"/>
        <v>0</v>
      </c>
      <c r="EA197" s="94">
        <f t="shared" si="115"/>
        <v>0</v>
      </c>
      <c r="EB197" s="94">
        <f t="shared" si="115"/>
        <v>0</v>
      </c>
      <c r="EC197" s="94">
        <f t="shared" si="115"/>
        <v>0</v>
      </c>
      <c r="ED197" s="94">
        <f t="shared" si="115"/>
        <v>0</v>
      </c>
      <c r="EE197" s="94">
        <f t="shared" si="115"/>
        <v>0</v>
      </c>
      <c r="EF197" s="94">
        <f t="shared" si="115"/>
        <v>0</v>
      </c>
      <c r="EG197" s="94">
        <f t="shared" si="115"/>
        <v>0</v>
      </c>
      <c r="EH197" s="94">
        <f t="shared" si="115"/>
        <v>0</v>
      </c>
      <c r="EI197" s="94">
        <f t="shared" si="115"/>
        <v>0</v>
      </c>
      <c r="EJ197" s="94">
        <f t="shared" si="115"/>
        <v>0</v>
      </c>
      <c r="EK197" s="94">
        <f t="shared" si="115"/>
        <v>0</v>
      </c>
      <c r="EL197" s="94">
        <f t="shared" si="115"/>
        <v>0</v>
      </c>
      <c r="EM197" s="94">
        <f t="shared" si="115"/>
        <v>0</v>
      </c>
      <c r="EN197" s="94">
        <f t="shared" si="115"/>
        <v>0</v>
      </c>
      <c r="EO197" s="94">
        <f t="shared" ref="EO197:FT197" si="116">EN199</f>
        <v>0</v>
      </c>
      <c r="EP197" s="94">
        <f t="shared" si="116"/>
        <v>0</v>
      </c>
      <c r="EQ197" s="94">
        <f t="shared" si="116"/>
        <v>0</v>
      </c>
      <c r="ER197" s="94">
        <f t="shared" si="116"/>
        <v>0</v>
      </c>
      <c r="ES197" s="94">
        <f t="shared" si="116"/>
        <v>0</v>
      </c>
      <c r="ET197" s="94">
        <f t="shared" si="116"/>
        <v>0</v>
      </c>
      <c r="EU197" s="94">
        <f t="shared" si="116"/>
        <v>0</v>
      </c>
      <c r="EV197" s="94">
        <f t="shared" si="116"/>
        <v>0</v>
      </c>
      <c r="EW197" s="94">
        <f t="shared" si="116"/>
        <v>0</v>
      </c>
      <c r="EX197" s="94">
        <f t="shared" si="116"/>
        <v>0</v>
      </c>
      <c r="EY197" s="94">
        <f t="shared" si="116"/>
        <v>0</v>
      </c>
      <c r="EZ197" s="94">
        <f t="shared" si="116"/>
        <v>0</v>
      </c>
      <c r="FA197" s="94">
        <f t="shared" si="116"/>
        <v>0</v>
      </c>
      <c r="FB197" s="94">
        <f t="shared" si="116"/>
        <v>0</v>
      </c>
      <c r="FC197" s="94">
        <f t="shared" si="116"/>
        <v>0</v>
      </c>
      <c r="FD197" s="94">
        <f t="shared" si="116"/>
        <v>0</v>
      </c>
      <c r="FE197" s="94">
        <f t="shared" si="116"/>
        <v>0</v>
      </c>
      <c r="FF197" s="94">
        <f t="shared" si="116"/>
        <v>0</v>
      </c>
      <c r="FG197" s="94">
        <f t="shared" si="116"/>
        <v>0</v>
      </c>
      <c r="FH197" s="94">
        <f t="shared" si="116"/>
        <v>0</v>
      </c>
      <c r="FI197" s="94">
        <f t="shared" si="116"/>
        <v>0</v>
      </c>
      <c r="FJ197" s="94">
        <f t="shared" si="116"/>
        <v>0</v>
      </c>
      <c r="FK197" s="94">
        <f t="shared" si="116"/>
        <v>0</v>
      </c>
      <c r="FL197" s="94">
        <f t="shared" si="116"/>
        <v>0</v>
      </c>
      <c r="FM197" s="94">
        <f t="shared" si="116"/>
        <v>0</v>
      </c>
      <c r="FN197" s="94">
        <f t="shared" si="116"/>
        <v>0</v>
      </c>
      <c r="FO197" s="94">
        <f t="shared" si="116"/>
        <v>0</v>
      </c>
      <c r="FP197" s="94">
        <f t="shared" si="116"/>
        <v>0</v>
      </c>
      <c r="FQ197" s="94">
        <f t="shared" si="116"/>
        <v>0</v>
      </c>
      <c r="FR197" s="94">
        <f t="shared" si="116"/>
        <v>0</v>
      </c>
      <c r="FS197" s="94">
        <f t="shared" si="116"/>
        <v>0</v>
      </c>
      <c r="FT197" s="94">
        <f t="shared" si="116"/>
        <v>0</v>
      </c>
      <c r="FU197" s="94">
        <f t="shared" ref="FU197:GN197" si="117">FT199</f>
        <v>0</v>
      </c>
      <c r="FV197" s="94">
        <f t="shared" si="117"/>
        <v>0</v>
      </c>
      <c r="FW197" s="94">
        <f t="shared" si="117"/>
        <v>0</v>
      </c>
      <c r="FX197" s="94">
        <f t="shared" si="117"/>
        <v>0</v>
      </c>
      <c r="FY197" s="94">
        <f t="shared" si="117"/>
        <v>0</v>
      </c>
      <c r="FZ197" s="94">
        <f t="shared" si="117"/>
        <v>0</v>
      </c>
      <c r="GA197" s="94">
        <f t="shared" si="117"/>
        <v>0</v>
      </c>
      <c r="GB197" s="94">
        <f t="shared" si="117"/>
        <v>0</v>
      </c>
      <c r="GC197" s="94">
        <f t="shared" si="117"/>
        <v>0</v>
      </c>
      <c r="GD197" s="94">
        <f t="shared" si="117"/>
        <v>0</v>
      </c>
      <c r="GE197" s="94">
        <f t="shared" si="117"/>
        <v>0</v>
      </c>
      <c r="GF197" s="94">
        <f t="shared" si="117"/>
        <v>0</v>
      </c>
      <c r="GG197" s="94">
        <f t="shared" si="117"/>
        <v>0</v>
      </c>
      <c r="GH197" s="94">
        <f t="shared" si="117"/>
        <v>0</v>
      </c>
      <c r="GI197" s="94">
        <f t="shared" si="117"/>
        <v>0</v>
      </c>
      <c r="GJ197" s="94">
        <f t="shared" si="117"/>
        <v>0</v>
      </c>
      <c r="GK197" s="94">
        <f t="shared" si="117"/>
        <v>0</v>
      </c>
      <c r="GL197" s="94">
        <f t="shared" si="117"/>
        <v>0</v>
      </c>
      <c r="GM197" s="94">
        <f t="shared" si="117"/>
        <v>0</v>
      </c>
      <c r="GN197" s="287">
        <f t="shared" si="117"/>
        <v>0</v>
      </c>
      <c r="GO197" s="1"/>
      <c r="GP197" s="67"/>
    </row>
    <row r="198" spans="1:198" customFormat="1" x14ac:dyDescent="0.75">
      <c r="A198" s="1"/>
      <c r="B198" s="1"/>
      <c r="C198" s="319"/>
      <c r="D198" s="100"/>
      <c r="E198" s="100"/>
      <c r="F198" s="17"/>
      <c r="G198" s="17"/>
      <c r="H198" s="7" t="s">
        <v>136</v>
      </c>
      <c r="I198" s="7"/>
      <c r="J198" s="7"/>
      <c r="K198" s="7"/>
      <c r="L198" s="7"/>
      <c r="M198" s="7"/>
      <c r="N198" s="7"/>
      <c r="O198" s="7"/>
      <c r="P198" s="95">
        <f t="shared" ref="P198:AU198" si="118">MIN(P197,P190)</f>
        <v>11919593.055779437</v>
      </c>
      <c r="Q198" s="95">
        <f t="shared" si="118"/>
        <v>4047304.3314319733</v>
      </c>
      <c r="R198" s="95">
        <f t="shared" si="118"/>
        <v>4408131.0589997172</v>
      </c>
      <c r="S198" s="95">
        <f t="shared" si="118"/>
        <v>4768342.5301141627</v>
      </c>
      <c r="T198" s="95">
        <f t="shared" si="118"/>
        <v>2925595.0161827197</v>
      </c>
      <c r="U198" s="95">
        <f t="shared" si="118"/>
        <v>76508431.006988153</v>
      </c>
      <c r="V198" s="95">
        <f t="shared" si="118"/>
        <v>57105382.592858389</v>
      </c>
      <c r="W198" s="95">
        <f t="shared" si="118"/>
        <v>0</v>
      </c>
      <c r="X198" s="95">
        <f t="shared" si="118"/>
        <v>0</v>
      </c>
      <c r="Y198" s="95">
        <f t="shared" si="118"/>
        <v>0</v>
      </c>
      <c r="Z198" s="95">
        <f t="shared" si="118"/>
        <v>0</v>
      </c>
      <c r="AA198" s="95">
        <f t="shared" si="118"/>
        <v>0</v>
      </c>
      <c r="AB198" s="95">
        <f t="shared" si="118"/>
        <v>0</v>
      </c>
      <c r="AC198" s="95">
        <f t="shared" si="118"/>
        <v>0</v>
      </c>
      <c r="AD198" s="95">
        <f t="shared" si="118"/>
        <v>0</v>
      </c>
      <c r="AE198" s="95">
        <f t="shared" si="118"/>
        <v>0</v>
      </c>
      <c r="AF198" s="95">
        <f t="shared" si="118"/>
        <v>0</v>
      </c>
      <c r="AG198" s="95">
        <f t="shared" si="118"/>
        <v>0</v>
      </c>
      <c r="AH198" s="95">
        <f t="shared" si="118"/>
        <v>0</v>
      </c>
      <c r="AI198" s="95">
        <f t="shared" si="118"/>
        <v>0</v>
      </c>
      <c r="AJ198" s="95">
        <f t="shared" si="118"/>
        <v>0</v>
      </c>
      <c r="AK198" s="95">
        <f t="shared" si="118"/>
        <v>0</v>
      </c>
      <c r="AL198" s="95">
        <f t="shared" si="118"/>
        <v>0</v>
      </c>
      <c r="AM198" s="95">
        <f t="shared" si="118"/>
        <v>0</v>
      </c>
      <c r="AN198" s="95">
        <f t="shared" si="118"/>
        <v>0</v>
      </c>
      <c r="AO198" s="95">
        <f t="shared" si="118"/>
        <v>0</v>
      </c>
      <c r="AP198" s="95">
        <f t="shared" si="118"/>
        <v>0</v>
      </c>
      <c r="AQ198" s="95">
        <f t="shared" si="118"/>
        <v>0</v>
      </c>
      <c r="AR198" s="95">
        <f t="shared" si="118"/>
        <v>0</v>
      </c>
      <c r="AS198" s="95">
        <f t="shared" si="118"/>
        <v>0</v>
      </c>
      <c r="AT198" s="95">
        <f t="shared" si="118"/>
        <v>0</v>
      </c>
      <c r="AU198" s="95">
        <f t="shared" si="118"/>
        <v>0</v>
      </c>
      <c r="AV198" s="95">
        <f t="shared" ref="AV198:CA198" si="119">MIN(AV197,AV190)</f>
        <v>0</v>
      </c>
      <c r="AW198" s="95">
        <f t="shared" si="119"/>
        <v>0</v>
      </c>
      <c r="AX198" s="95">
        <f t="shared" si="119"/>
        <v>0</v>
      </c>
      <c r="AY198" s="95">
        <f t="shared" si="119"/>
        <v>0</v>
      </c>
      <c r="AZ198" s="95">
        <f t="shared" si="119"/>
        <v>0</v>
      </c>
      <c r="BA198" s="95">
        <f t="shared" si="119"/>
        <v>0</v>
      </c>
      <c r="BB198" s="95">
        <f t="shared" si="119"/>
        <v>0</v>
      </c>
      <c r="BC198" s="95">
        <f t="shared" si="119"/>
        <v>0</v>
      </c>
      <c r="BD198" s="95">
        <f t="shared" si="119"/>
        <v>0</v>
      </c>
      <c r="BE198" s="95">
        <f t="shared" si="119"/>
        <v>0</v>
      </c>
      <c r="BF198" s="95">
        <f t="shared" si="119"/>
        <v>0</v>
      </c>
      <c r="BG198" s="95">
        <f t="shared" si="119"/>
        <v>0</v>
      </c>
      <c r="BH198" s="95">
        <f t="shared" si="119"/>
        <v>0</v>
      </c>
      <c r="BI198" s="95">
        <f t="shared" si="119"/>
        <v>0</v>
      </c>
      <c r="BJ198" s="95">
        <f t="shared" si="119"/>
        <v>0</v>
      </c>
      <c r="BK198" s="95">
        <f t="shared" si="119"/>
        <v>0</v>
      </c>
      <c r="BL198" s="95">
        <f t="shared" si="119"/>
        <v>0</v>
      </c>
      <c r="BM198" s="95">
        <f t="shared" si="119"/>
        <v>0</v>
      </c>
      <c r="BN198" s="95">
        <f t="shared" si="119"/>
        <v>0</v>
      </c>
      <c r="BO198" s="95">
        <f t="shared" si="119"/>
        <v>0</v>
      </c>
      <c r="BP198" s="95">
        <f t="shared" si="119"/>
        <v>0</v>
      </c>
      <c r="BQ198" s="95">
        <f t="shared" si="119"/>
        <v>0</v>
      </c>
      <c r="BR198" s="95">
        <f t="shared" si="119"/>
        <v>0</v>
      </c>
      <c r="BS198" s="95">
        <f t="shared" si="119"/>
        <v>0</v>
      </c>
      <c r="BT198" s="95">
        <f t="shared" si="119"/>
        <v>0</v>
      </c>
      <c r="BU198" s="95">
        <f t="shared" si="119"/>
        <v>0</v>
      </c>
      <c r="BV198" s="95">
        <f t="shared" si="119"/>
        <v>0</v>
      </c>
      <c r="BW198" s="95">
        <f t="shared" si="119"/>
        <v>0</v>
      </c>
      <c r="BX198" s="95">
        <f t="shared" si="119"/>
        <v>0</v>
      </c>
      <c r="BY198" s="95">
        <f t="shared" si="119"/>
        <v>0</v>
      </c>
      <c r="BZ198" s="95">
        <f t="shared" si="119"/>
        <v>0</v>
      </c>
      <c r="CA198" s="95">
        <f t="shared" si="119"/>
        <v>0</v>
      </c>
      <c r="CB198" s="95">
        <f t="shared" ref="CB198:DG198" si="120">MIN(CB197,CB190)</f>
        <v>0</v>
      </c>
      <c r="CC198" s="95">
        <f t="shared" si="120"/>
        <v>0</v>
      </c>
      <c r="CD198" s="95">
        <f t="shared" si="120"/>
        <v>0</v>
      </c>
      <c r="CE198" s="95">
        <f t="shared" si="120"/>
        <v>0</v>
      </c>
      <c r="CF198" s="95">
        <f t="shared" si="120"/>
        <v>0</v>
      </c>
      <c r="CG198" s="95">
        <f t="shared" si="120"/>
        <v>0</v>
      </c>
      <c r="CH198" s="95">
        <f t="shared" si="120"/>
        <v>0</v>
      </c>
      <c r="CI198" s="95">
        <f t="shared" si="120"/>
        <v>0</v>
      </c>
      <c r="CJ198" s="95">
        <f t="shared" si="120"/>
        <v>0</v>
      </c>
      <c r="CK198" s="95">
        <f t="shared" si="120"/>
        <v>0</v>
      </c>
      <c r="CL198" s="95">
        <f t="shared" si="120"/>
        <v>0</v>
      </c>
      <c r="CM198" s="95">
        <f t="shared" si="120"/>
        <v>0</v>
      </c>
      <c r="CN198" s="95">
        <f t="shared" si="120"/>
        <v>0</v>
      </c>
      <c r="CO198" s="95">
        <f t="shared" si="120"/>
        <v>0</v>
      </c>
      <c r="CP198" s="95">
        <f t="shared" si="120"/>
        <v>0</v>
      </c>
      <c r="CQ198" s="95">
        <f t="shared" si="120"/>
        <v>0</v>
      </c>
      <c r="CR198" s="95">
        <f t="shared" si="120"/>
        <v>0</v>
      </c>
      <c r="CS198" s="95">
        <f t="shared" si="120"/>
        <v>0</v>
      </c>
      <c r="CT198" s="95">
        <f t="shared" si="120"/>
        <v>0</v>
      </c>
      <c r="CU198" s="95">
        <f t="shared" si="120"/>
        <v>0</v>
      </c>
      <c r="CV198" s="95">
        <f t="shared" si="120"/>
        <v>0</v>
      </c>
      <c r="CW198" s="95">
        <f t="shared" si="120"/>
        <v>0</v>
      </c>
      <c r="CX198" s="95">
        <f t="shared" si="120"/>
        <v>0</v>
      </c>
      <c r="CY198" s="95">
        <f t="shared" si="120"/>
        <v>0</v>
      </c>
      <c r="CZ198" s="95">
        <f t="shared" si="120"/>
        <v>0</v>
      </c>
      <c r="DA198" s="95">
        <f t="shared" si="120"/>
        <v>0</v>
      </c>
      <c r="DB198" s="95">
        <f t="shared" si="120"/>
        <v>0</v>
      </c>
      <c r="DC198" s="95">
        <f t="shared" si="120"/>
        <v>0</v>
      </c>
      <c r="DD198" s="95">
        <f t="shared" si="120"/>
        <v>0</v>
      </c>
      <c r="DE198" s="95">
        <f t="shared" si="120"/>
        <v>0</v>
      </c>
      <c r="DF198" s="95">
        <f t="shared" si="120"/>
        <v>0</v>
      </c>
      <c r="DG198" s="95">
        <f t="shared" si="120"/>
        <v>0</v>
      </c>
      <c r="DH198" s="95">
        <f t="shared" ref="DH198:EM198" si="121">MIN(DH197,DH190)</f>
        <v>0</v>
      </c>
      <c r="DI198" s="95">
        <f t="shared" si="121"/>
        <v>0</v>
      </c>
      <c r="DJ198" s="95">
        <f t="shared" si="121"/>
        <v>0</v>
      </c>
      <c r="DK198" s="95">
        <f t="shared" si="121"/>
        <v>0</v>
      </c>
      <c r="DL198" s="95">
        <f t="shared" si="121"/>
        <v>0</v>
      </c>
      <c r="DM198" s="95">
        <f t="shared" si="121"/>
        <v>0</v>
      </c>
      <c r="DN198" s="95">
        <f t="shared" si="121"/>
        <v>0</v>
      </c>
      <c r="DO198" s="95">
        <f t="shared" si="121"/>
        <v>0</v>
      </c>
      <c r="DP198" s="95">
        <f t="shared" si="121"/>
        <v>0</v>
      </c>
      <c r="DQ198" s="95">
        <f t="shared" si="121"/>
        <v>0</v>
      </c>
      <c r="DR198" s="95">
        <f t="shared" si="121"/>
        <v>0</v>
      </c>
      <c r="DS198" s="95">
        <f t="shared" si="121"/>
        <v>0</v>
      </c>
      <c r="DT198" s="95">
        <f t="shared" si="121"/>
        <v>0</v>
      </c>
      <c r="DU198" s="95">
        <f t="shared" si="121"/>
        <v>0</v>
      </c>
      <c r="DV198" s="95">
        <f t="shared" si="121"/>
        <v>0</v>
      </c>
      <c r="DW198" s="95">
        <f t="shared" si="121"/>
        <v>0</v>
      </c>
      <c r="DX198" s="95">
        <f t="shared" si="121"/>
        <v>0</v>
      </c>
      <c r="DY198" s="95">
        <f t="shared" si="121"/>
        <v>0</v>
      </c>
      <c r="DZ198" s="95">
        <f t="shared" si="121"/>
        <v>0</v>
      </c>
      <c r="EA198" s="95">
        <f t="shared" si="121"/>
        <v>0</v>
      </c>
      <c r="EB198" s="95">
        <f t="shared" si="121"/>
        <v>0</v>
      </c>
      <c r="EC198" s="95">
        <f t="shared" si="121"/>
        <v>0</v>
      </c>
      <c r="ED198" s="95">
        <f t="shared" si="121"/>
        <v>0</v>
      </c>
      <c r="EE198" s="95">
        <f t="shared" si="121"/>
        <v>0</v>
      </c>
      <c r="EF198" s="95">
        <f t="shared" si="121"/>
        <v>0</v>
      </c>
      <c r="EG198" s="95">
        <f t="shared" si="121"/>
        <v>0</v>
      </c>
      <c r="EH198" s="95">
        <f t="shared" si="121"/>
        <v>0</v>
      </c>
      <c r="EI198" s="95">
        <f t="shared" si="121"/>
        <v>0</v>
      </c>
      <c r="EJ198" s="95">
        <f t="shared" si="121"/>
        <v>0</v>
      </c>
      <c r="EK198" s="95">
        <f t="shared" si="121"/>
        <v>0</v>
      </c>
      <c r="EL198" s="95">
        <f t="shared" si="121"/>
        <v>0</v>
      </c>
      <c r="EM198" s="95">
        <f t="shared" si="121"/>
        <v>0</v>
      </c>
      <c r="EN198" s="95">
        <f t="shared" ref="EN198:FS198" si="122">MIN(EN197,EN190)</f>
        <v>0</v>
      </c>
      <c r="EO198" s="95">
        <f t="shared" si="122"/>
        <v>0</v>
      </c>
      <c r="EP198" s="95">
        <f t="shared" si="122"/>
        <v>0</v>
      </c>
      <c r="EQ198" s="95">
        <f t="shared" si="122"/>
        <v>0</v>
      </c>
      <c r="ER198" s="95">
        <f t="shared" si="122"/>
        <v>0</v>
      </c>
      <c r="ES198" s="95">
        <f t="shared" si="122"/>
        <v>0</v>
      </c>
      <c r="ET198" s="95">
        <f t="shared" si="122"/>
        <v>0</v>
      </c>
      <c r="EU198" s="95">
        <f t="shared" si="122"/>
        <v>0</v>
      </c>
      <c r="EV198" s="95">
        <f t="shared" si="122"/>
        <v>0</v>
      </c>
      <c r="EW198" s="95">
        <f t="shared" si="122"/>
        <v>0</v>
      </c>
      <c r="EX198" s="95">
        <f t="shared" si="122"/>
        <v>0</v>
      </c>
      <c r="EY198" s="95">
        <f t="shared" si="122"/>
        <v>0</v>
      </c>
      <c r="EZ198" s="95">
        <f t="shared" si="122"/>
        <v>0</v>
      </c>
      <c r="FA198" s="95">
        <f t="shared" si="122"/>
        <v>0</v>
      </c>
      <c r="FB198" s="95">
        <f t="shared" si="122"/>
        <v>0</v>
      </c>
      <c r="FC198" s="95">
        <f t="shared" si="122"/>
        <v>0</v>
      </c>
      <c r="FD198" s="95">
        <f t="shared" si="122"/>
        <v>0</v>
      </c>
      <c r="FE198" s="95">
        <f t="shared" si="122"/>
        <v>0</v>
      </c>
      <c r="FF198" s="95">
        <f t="shared" si="122"/>
        <v>0</v>
      </c>
      <c r="FG198" s="95">
        <f t="shared" si="122"/>
        <v>0</v>
      </c>
      <c r="FH198" s="95">
        <f t="shared" si="122"/>
        <v>0</v>
      </c>
      <c r="FI198" s="95">
        <f t="shared" si="122"/>
        <v>0</v>
      </c>
      <c r="FJ198" s="95">
        <f t="shared" si="122"/>
        <v>0</v>
      </c>
      <c r="FK198" s="95">
        <f t="shared" si="122"/>
        <v>0</v>
      </c>
      <c r="FL198" s="95">
        <f t="shared" si="122"/>
        <v>0</v>
      </c>
      <c r="FM198" s="95">
        <f t="shared" si="122"/>
        <v>0</v>
      </c>
      <c r="FN198" s="95">
        <f t="shared" si="122"/>
        <v>0</v>
      </c>
      <c r="FO198" s="95">
        <f t="shared" si="122"/>
        <v>0</v>
      </c>
      <c r="FP198" s="95">
        <f t="shared" si="122"/>
        <v>0</v>
      </c>
      <c r="FQ198" s="95">
        <f t="shared" si="122"/>
        <v>0</v>
      </c>
      <c r="FR198" s="95">
        <f t="shared" si="122"/>
        <v>0</v>
      </c>
      <c r="FS198" s="95">
        <f t="shared" si="122"/>
        <v>0</v>
      </c>
      <c r="FT198" s="95">
        <f t="shared" ref="FT198:GN198" si="123">MIN(FT197,FT190)</f>
        <v>0</v>
      </c>
      <c r="FU198" s="95">
        <f t="shared" si="123"/>
        <v>0</v>
      </c>
      <c r="FV198" s="95">
        <f t="shared" si="123"/>
        <v>0</v>
      </c>
      <c r="FW198" s="95">
        <f t="shared" si="123"/>
        <v>0</v>
      </c>
      <c r="FX198" s="95">
        <f t="shared" si="123"/>
        <v>0</v>
      </c>
      <c r="FY198" s="95">
        <f t="shared" si="123"/>
        <v>0</v>
      </c>
      <c r="FZ198" s="95">
        <f t="shared" si="123"/>
        <v>0</v>
      </c>
      <c r="GA198" s="95">
        <f t="shared" si="123"/>
        <v>0</v>
      </c>
      <c r="GB198" s="95">
        <f t="shared" si="123"/>
        <v>0</v>
      </c>
      <c r="GC198" s="95">
        <f t="shared" si="123"/>
        <v>0</v>
      </c>
      <c r="GD198" s="95">
        <f t="shared" si="123"/>
        <v>0</v>
      </c>
      <c r="GE198" s="95">
        <f t="shared" si="123"/>
        <v>0</v>
      </c>
      <c r="GF198" s="95">
        <f t="shared" si="123"/>
        <v>0</v>
      </c>
      <c r="GG198" s="95">
        <f t="shared" si="123"/>
        <v>0</v>
      </c>
      <c r="GH198" s="95">
        <f t="shared" si="123"/>
        <v>0</v>
      </c>
      <c r="GI198" s="95">
        <f t="shared" si="123"/>
        <v>0</v>
      </c>
      <c r="GJ198" s="95">
        <f t="shared" si="123"/>
        <v>0</v>
      </c>
      <c r="GK198" s="95">
        <f t="shared" si="123"/>
        <v>0</v>
      </c>
      <c r="GL198" s="95">
        <f t="shared" si="123"/>
        <v>0</v>
      </c>
      <c r="GM198" s="95">
        <f t="shared" si="123"/>
        <v>0</v>
      </c>
      <c r="GN198" s="268">
        <f t="shared" si="123"/>
        <v>0</v>
      </c>
      <c r="GO198" s="1"/>
      <c r="GP198" s="67"/>
    </row>
    <row r="199" spans="1:198" customFormat="1" x14ac:dyDescent="0.75">
      <c r="A199" s="1"/>
      <c r="B199" s="1"/>
      <c r="C199" s="319"/>
      <c r="D199" s="100"/>
      <c r="E199" s="100"/>
      <c r="F199" s="320"/>
      <c r="G199" s="320"/>
      <c r="H199" s="7" t="s">
        <v>80</v>
      </c>
      <c r="I199" s="7"/>
      <c r="J199" s="7"/>
      <c r="K199" s="7"/>
      <c r="L199" s="7"/>
      <c r="M199" s="7"/>
      <c r="N199" s="7"/>
      <c r="O199" s="7"/>
      <c r="P199" s="95">
        <f>P197-P198</f>
        <v>149763186.53657514</v>
      </c>
      <c r="Q199" s="95">
        <f t="shared" ref="Q199:AU199" si="124">Q197-Q198</f>
        <v>145715882.20514315</v>
      </c>
      <c r="R199" s="95">
        <f t="shared" si="124"/>
        <v>141307751.14614344</v>
      </c>
      <c r="S199" s="95">
        <f t="shared" si="124"/>
        <v>136539408.61602926</v>
      </c>
      <c r="T199" s="95">
        <f t="shared" si="124"/>
        <v>133613813.59984654</v>
      </c>
      <c r="U199" s="95">
        <f t="shared" si="124"/>
        <v>57105382.592858389</v>
      </c>
      <c r="V199" s="95">
        <f t="shared" si="124"/>
        <v>0</v>
      </c>
      <c r="W199" s="95">
        <f t="shared" si="124"/>
        <v>0</v>
      </c>
      <c r="X199" s="95">
        <f t="shared" si="124"/>
        <v>0</v>
      </c>
      <c r="Y199" s="95">
        <f t="shared" si="124"/>
        <v>0</v>
      </c>
      <c r="Z199" s="95">
        <f t="shared" si="124"/>
        <v>0</v>
      </c>
      <c r="AA199" s="95">
        <f t="shared" si="124"/>
        <v>0</v>
      </c>
      <c r="AB199" s="95">
        <f t="shared" si="124"/>
        <v>0</v>
      </c>
      <c r="AC199" s="95">
        <f t="shared" si="124"/>
        <v>0</v>
      </c>
      <c r="AD199" s="95">
        <f t="shared" si="124"/>
        <v>0</v>
      </c>
      <c r="AE199" s="95">
        <f t="shared" si="124"/>
        <v>0</v>
      </c>
      <c r="AF199" s="95">
        <f t="shared" si="124"/>
        <v>0</v>
      </c>
      <c r="AG199" s="95">
        <f t="shared" si="124"/>
        <v>0</v>
      </c>
      <c r="AH199" s="95">
        <f t="shared" si="124"/>
        <v>0</v>
      </c>
      <c r="AI199" s="95">
        <f t="shared" si="124"/>
        <v>0</v>
      </c>
      <c r="AJ199" s="95">
        <f t="shared" si="124"/>
        <v>0</v>
      </c>
      <c r="AK199" s="95">
        <f t="shared" si="124"/>
        <v>0</v>
      </c>
      <c r="AL199" s="95">
        <f t="shared" si="124"/>
        <v>0</v>
      </c>
      <c r="AM199" s="95">
        <f t="shared" si="124"/>
        <v>0</v>
      </c>
      <c r="AN199" s="95">
        <f t="shared" si="124"/>
        <v>0</v>
      </c>
      <c r="AO199" s="95">
        <f t="shared" si="124"/>
        <v>0</v>
      </c>
      <c r="AP199" s="95">
        <f t="shared" si="124"/>
        <v>0</v>
      </c>
      <c r="AQ199" s="95">
        <f t="shared" si="124"/>
        <v>0</v>
      </c>
      <c r="AR199" s="95">
        <f t="shared" si="124"/>
        <v>0</v>
      </c>
      <c r="AS199" s="95">
        <f t="shared" si="124"/>
        <v>0</v>
      </c>
      <c r="AT199" s="95">
        <f t="shared" si="124"/>
        <v>0</v>
      </c>
      <c r="AU199" s="95">
        <f t="shared" si="124"/>
        <v>0</v>
      </c>
      <c r="AV199" s="95">
        <f t="shared" ref="AV199:CA199" si="125">AV197-AV198</f>
        <v>0</v>
      </c>
      <c r="AW199" s="95">
        <f t="shared" si="125"/>
        <v>0</v>
      </c>
      <c r="AX199" s="95">
        <f t="shared" si="125"/>
        <v>0</v>
      </c>
      <c r="AY199" s="95">
        <f t="shared" si="125"/>
        <v>0</v>
      </c>
      <c r="AZ199" s="95">
        <f t="shared" si="125"/>
        <v>0</v>
      </c>
      <c r="BA199" s="95">
        <f t="shared" si="125"/>
        <v>0</v>
      </c>
      <c r="BB199" s="95">
        <f t="shared" si="125"/>
        <v>0</v>
      </c>
      <c r="BC199" s="95">
        <f t="shared" si="125"/>
        <v>0</v>
      </c>
      <c r="BD199" s="95">
        <f t="shared" si="125"/>
        <v>0</v>
      </c>
      <c r="BE199" s="95">
        <f t="shared" si="125"/>
        <v>0</v>
      </c>
      <c r="BF199" s="95">
        <f t="shared" si="125"/>
        <v>0</v>
      </c>
      <c r="BG199" s="95">
        <f t="shared" si="125"/>
        <v>0</v>
      </c>
      <c r="BH199" s="95">
        <f t="shared" si="125"/>
        <v>0</v>
      </c>
      <c r="BI199" s="95">
        <f t="shared" si="125"/>
        <v>0</v>
      </c>
      <c r="BJ199" s="95">
        <f t="shared" si="125"/>
        <v>0</v>
      </c>
      <c r="BK199" s="95">
        <f t="shared" si="125"/>
        <v>0</v>
      </c>
      <c r="BL199" s="95">
        <f t="shared" si="125"/>
        <v>0</v>
      </c>
      <c r="BM199" s="95">
        <f t="shared" si="125"/>
        <v>0</v>
      </c>
      <c r="BN199" s="95">
        <f t="shared" si="125"/>
        <v>0</v>
      </c>
      <c r="BO199" s="95">
        <f t="shared" si="125"/>
        <v>0</v>
      </c>
      <c r="BP199" s="95">
        <f t="shared" si="125"/>
        <v>0</v>
      </c>
      <c r="BQ199" s="95">
        <f t="shared" si="125"/>
        <v>0</v>
      </c>
      <c r="BR199" s="95">
        <f t="shared" si="125"/>
        <v>0</v>
      </c>
      <c r="BS199" s="95">
        <f t="shared" si="125"/>
        <v>0</v>
      </c>
      <c r="BT199" s="95">
        <f t="shared" si="125"/>
        <v>0</v>
      </c>
      <c r="BU199" s="95">
        <f t="shared" si="125"/>
        <v>0</v>
      </c>
      <c r="BV199" s="95">
        <f t="shared" si="125"/>
        <v>0</v>
      </c>
      <c r="BW199" s="95">
        <f t="shared" si="125"/>
        <v>0</v>
      </c>
      <c r="BX199" s="95">
        <f t="shared" si="125"/>
        <v>0</v>
      </c>
      <c r="BY199" s="95">
        <f t="shared" si="125"/>
        <v>0</v>
      </c>
      <c r="BZ199" s="95">
        <f t="shared" si="125"/>
        <v>0</v>
      </c>
      <c r="CA199" s="95">
        <f t="shared" si="125"/>
        <v>0</v>
      </c>
      <c r="CB199" s="95">
        <f t="shared" ref="CB199:DG199" si="126">CB197-CB198</f>
        <v>0</v>
      </c>
      <c r="CC199" s="95">
        <f t="shared" si="126"/>
        <v>0</v>
      </c>
      <c r="CD199" s="95">
        <f t="shared" si="126"/>
        <v>0</v>
      </c>
      <c r="CE199" s="95">
        <f t="shared" si="126"/>
        <v>0</v>
      </c>
      <c r="CF199" s="95">
        <f t="shared" si="126"/>
        <v>0</v>
      </c>
      <c r="CG199" s="95">
        <f t="shared" si="126"/>
        <v>0</v>
      </c>
      <c r="CH199" s="95">
        <f t="shared" si="126"/>
        <v>0</v>
      </c>
      <c r="CI199" s="95">
        <f t="shared" si="126"/>
        <v>0</v>
      </c>
      <c r="CJ199" s="95">
        <f t="shared" si="126"/>
        <v>0</v>
      </c>
      <c r="CK199" s="95">
        <f t="shared" si="126"/>
        <v>0</v>
      </c>
      <c r="CL199" s="95">
        <f t="shared" si="126"/>
        <v>0</v>
      </c>
      <c r="CM199" s="95">
        <f t="shared" si="126"/>
        <v>0</v>
      </c>
      <c r="CN199" s="95">
        <f t="shared" si="126"/>
        <v>0</v>
      </c>
      <c r="CO199" s="95">
        <f t="shared" si="126"/>
        <v>0</v>
      </c>
      <c r="CP199" s="95">
        <f t="shared" si="126"/>
        <v>0</v>
      </c>
      <c r="CQ199" s="95">
        <f t="shared" si="126"/>
        <v>0</v>
      </c>
      <c r="CR199" s="95">
        <f t="shared" si="126"/>
        <v>0</v>
      </c>
      <c r="CS199" s="95">
        <f t="shared" si="126"/>
        <v>0</v>
      </c>
      <c r="CT199" s="95">
        <f t="shared" si="126"/>
        <v>0</v>
      </c>
      <c r="CU199" s="95">
        <f t="shared" si="126"/>
        <v>0</v>
      </c>
      <c r="CV199" s="95">
        <f t="shared" si="126"/>
        <v>0</v>
      </c>
      <c r="CW199" s="95">
        <f t="shared" si="126"/>
        <v>0</v>
      </c>
      <c r="CX199" s="95">
        <f t="shared" si="126"/>
        <v>0</v>
      </c>
      <c r="CY199" s="95">
        <f t="shared" si="126"/>
        <v>0</v>
      </c>
      <c r="CZ199" s="95">
        <f t="shared" si="126"/>
        <v>0</v>
      </c>
      <c r="DA199" s="95">
        <f t="shared" si="126"/>
        <v>0</v>
      </c>
      <c r="DB199" s="95">
        <f t="shared" si="126"/>
        <v>0</v>
      </c>
      <c r="DC199" s="95">
        <f t="shared" si="126"/>
        <v>0</v>
      </c>
      <c r="DD199" s="95">
        <f t="shared" si="126"/>
        <v>0</v>
      </c>
      <c r="DE199" s="95">
        <f t="shared" si="126"/>
        <v>0</v>
      </c>
      <c r="DF199" s="95">
        <f t="shared" si="126"/>
        <v>0</v>
      </c>
      <c r="DG199" s="95">
        <f t="shared" si="126"/>
        <v>0</v>
      </c>
      <c r="DH199" s="95">
        <f t="shared" ref="DH199:EM199" si="127">DH197-DH198</f>
        <v>0</v>
      </c>
      <c r="DI199" s="95">
        <f t="shared" si="127"/>
        <v>0</v>
      </c>
      <c r="DJ199" s="95">
        <f t="shared" si="127"/>
        <v>0</v>
      </c>
      <c r="DK199" s="95">
        <f t="shared" si="127"/>
        <v>0</v>
      </c>
      <c r="DL199" s="95">
        <f t="shared" si="127"/>
        <v>0</v>
      </c>
      <c r="DM199" s="95">
        <f t="shared" si="127"/>
        <v>0</v>
      </c>
      <c r="DN199" s="95">
        <f t="shared" si="127"/>
        <v>0</v>
      </c>
      <c r="DO199" s="95">
        <f t="shared" si="127"/>
        <v>0</v>
      </c>
      <c r="DP199" s="95">
        <f t="shared" si="127"/>
        <v>0</v>
      </c>
      <c r="DQ199" s="95">
        <f t="shared" si="127"/>
        <v>0</v>
      </c>
      <c r="DR199" s="95">
        <f t="shared" si="127"/>
        <v>0</v>
      </c>
      <c r="DS199" s="95">
        <f t="shared" si="127"/>
        <v>0</v>
      </c>
      <c r="DT199" s="95">
        <f t="shared" si="127"/>
        <v>0</v>
      </c>
      <c r="DU199" s="95">
        <f t="shared" si="127"/>
        <v>0</v>
      </c>
      <c r="DV199" s="95">
        <f t="shared" si="127"/>
        <v>0</v>
      </c>
      <c r="DW199" s="95">
        <f t="shared" si="127"/>
        <v>0</v>
      </c>
      <c r="DX199" s="95">
        <f t="shared" si="127"/>
        <v>0</v>
      </c>
      <c r="DY199" s="95">
        <f t="shared" si="127"/>
        <v>0</v>
      </c>
      <c r="DZ199" s="95">
        <f t="shared" si="127"/>
        <v>0</v>
      </c>
      <c r="EA199" s="95">
        <f t="shared" si="127"/>
        <v>0</v>
      </c>
      <c r="EB199" s="95">
        <f t="shared" si="127"/>
        <v>0</v>
      </c>
      <c r="EC199" s="95">
        <f t="shared" si="127"/>
        <v>0</v>
      </c>
      <c r="ED199" s="95">
        <f t="shared" si="127"/>
        <v>0</v>
      </c>
      <c r="EE199" s="95">
        <f t="shared" si="127"/>
        <v>0</v>
      </c>
      <c r="EF199" s="95">
        <f t="shared" si="127"/>
        <v>0</v>
      </c>
      <c r="EG199" s="95">
        <f t="shared" si="127"/>
        <v>0</v>
      </c>
      <c r="EH199" s="95">
        <f t="shared" si="127"/>
        <v>0</v>
      </c>
      <c r="EI199" s="95">
        <f t="shared" si="127"/>
        <v>0</v>
      </c>
      <c r="EJ199" s="95">
        <f t="shared" si="127"/>
        <v>0</v>
      </c>
      <c r="EK199" s="95">
        <f t="shared" si="127"/>
        <v>0</v>
      </c>
      <c r="EL199" s="95">
        <f t="shared" si="127"/>
        <v>0</v>
      </c>
      <c r="EM199" s="95">
        <f t="shared" si="127"/>
        <v>0</v>
      </c>
      <c r="EN199" s="95">
        <f t="shared" ref="EN199:FS199" si="128">EN197-EN198</f>
        <v>0</v>
      </c>
      <c r="EO199" s="95">
        <f t="shared" si="128"/>
        <v>0</v>
      </c>
      <c r="EP199" s="95">
        <f t="shared" si="128"/>
        <v>0</v>
      </c>
      <c r="EQ199" s="95">
        <f t="shared" si="128"/>
        <v>0</v>
      </c>
      <c r="ER199" s="95">
        <f t="shared" si="128"/>
        <v>0</v>
      </c>
      <c r="ES199" s="95">
        <f t="shared" si="128"/>
        <v>0</v>
      </c>
      <c r="ET199" s="95">
        <f t="shared" si="128"/>
        <v>0</v>
      </c>
      <c r="EU199" s="95">
        <f t="shared" si="128"/>
        <v>0</v>
      </c>
      <c r="EV199" s="95">
        <f t="shared" si="128"/>
        <v>0</v>
      </c>
      <c r="EW199" s="95">
        <f t="shared" si="128"/>
        <v>0</v>
      </c>
      <c r="EX199" s="95">
        <f t="shared" si="128"/>
        <v>0</v>
      </c>
      <c r="EY199" s="95">
        <f t="shared" si="128"/>
        <v>0</v>
      </c>
      <c r="EZ199" s="95">
        <f t="shared" si="128"/>
        <v>0</v>
      </c>
      <c r="FA199" s="95">
        <f t="shared" si="128"/>
        <v>0</v>
      </c>
      <c r="FB199" s="95">
        <f t="shared" si="128"/>
        <v>0</v>
      </c>
      <c r="FC199" s="95">
        <f t="shared" si="128"/>
        <v>0</v>
      </c>
      <c r="FD199" s="95">
        <f t="shared" si="128"/>
        <v>0</v>
      </c>
      <c r="FE199" s="95">
        <f t="shared" si="128"/>
        <v>0</v>
      </c>
      <c r="FF199" s="95">
        <f t="shared" si="128"/>
        <v>0</v>
      </c>
      <c r="FG199" s="95">
        <f t="shared" si="128"/>
        <v>0</v>
      </c>
      <c r="FH199" s="95">
        <f t="shared" si="128"/>
        <v>0</v>
      </c>
      <c r="FI199" s="95">
        <f t="shared" si="128"/>
        <v>0</v>
      </c>
      <c r="FJ199" s="95">
        <f t="shared" si="128"/>
        <v>0</v>
      </c>
      <c r="FK199" s="95">
        <f t="shared" si="128"/>
        <v>0</v>
      </c>
      <c r="FL199" s="95">
        <f t="shared" si="128"/>
        <v>0</v>
      </c>
      <c r="FM199" s="95">
        <f t="shared" si="128"/>
        <v>0</v>
      </c>
      <c r="FN199" s="95">
        <f t="shared" si="128"/>
        <v>0</v>
      </c>
      <c r="FO199" s="95">
        <f t="shared" si="128"/>
        <v>0</v>
      </c>
      <c r="FP199" s="95">
        <f t="shared" si="128"/>
        <v>0</v>
      </c>
      <c r="FQ199" s="95">
        <f t="shared" si="128"/>
        <v>0</v>
      </c>
      <c r="FR199" s="95">
        <f t="shared" si="128"/>
        <v>0</v>
      </c>
      <c r="FS199" s="95">
        <f t="shared" si="128"/>
        <v>0</v>
      </c>
      <c r="FT199" s="95">
        <f t="shared" ref="FT199:GN199" si="129">FT197-FT198</f>
        <v>0</v>
      </c>
      <c r="FU199" s="95">
        <f t="shared" si="129"/>
        <v>0</v>
      </c>
      <c r="FV199" s="95">
        <f t="shared" si="129"/>
        <v>0</v>
      </c>
      <c r="FW199" s="95">
        <f t="shared" si="129"/>
        <v>0</v>
      </c>
      <c r="FX199" s="95">
        <f t="shared" si="129"/>
        <v>0</v>
      </c>
      <c r="FY199" s="95">
        <f t="shared" si="129"/>
        <v>0</v>
      </c>
      <c r="FZ199" s="95">
        <f t="shared" si="129"/>
        <v>0</v>
      </c>
      <c r="GA199" s="95">
        <f t="shared" si="129"/>
        <v>0</v>
      </c>
      <c r="GB199" s="95">
        <f t="shared" si="129"/>
        <v>0</v>
      </c>
      <c r="GC199" s="95">
        <f t="shared" si="129"/>
        <v>0</v>
      </c>
      <c r="GD199" s="95">
        <f t="shared" si="129"/>
        <v>0</v>
      </c>
      <c r="GE199" s="95">
        <f t="shared" si="129"/>
        <v>0</v>
      </c>
      <c r="GF199" s="95">
        <f t="shared" si="129"/>
        <v>0</v>
      </c>
      <c r="GG199" s="95">
        <f t="shared" si="129"/>
        <v>0</v>
      </c>
      <c r="GH199" s="95">
        <f t="shared" si="129"/>
        <v>0</v>
      </c>
      <c r="GI199" s="95">
        <f t="shared" si="129"/>
        <v>0</v>
      </c>
      <c r="GJ199" s="95">
        <f t="shared" si="129"/>
        <v>0</v>
      </c>
      <c r="GK199" s="95">
        <f t="shared" si="129"/>
        <v>0</v>
      </c>
      <c r="GL199" s="95">
        <f t="shared" si="129"/>
        <v>0</v>
      </c>
      <c r="GM199" s="95">
        <f t="shared" si="129"/>
        <v>0</v>
      </c>
      <c r="GN199" s="268">
        <f t="shared" si="129"/>
        <v>0</v>
      </c>
      <c r="GO199" s="1"/>
      <c r="GP199" s="67"/>
    </row>
    <row r="200" spans="1:198" customFormat="1" x14ac:dyDescent="0.75">
      <c r="A200" s="1"/>
      <c r="B200" s="1"/>
      <c r="C200" s="321"/>
      <c r="D200" s="101"/>
      <c r="E200" s="101"/>
      <c r="F200" s="322"/>
      <c r="G200" s="322"/>
      <c r="H200" s="15" t="s">
        <v>135</v>
      </c>
      <c r="I200" s="15"/>
      <c r="J200" s="15"/>
      <c r="K200" s="15"/>
      <c r="L200" s="15"/>
      <c r="M200" s="15"/>
      <c r="N200" s="15"/>
      <c r="O200" s="15"/>
      <c r="P200" s="277">
        <f>SUM($P$198:P198)</f>
        <v>11919593.055779437</v>
      </c>
      <c r="Q200" s="277">
        <f>SUM($P$198:Q198)</f>
        <v>15966897.38721141</v>
      </c>
      <c r="R200" s="277">
        <f>SUM($P$198:R198)</f>
        <v>20375028.446211129</v>
      </c>
      <c r="S200" s="277">
        <f>SUM($P$198:S198)</f>
        <v>25143370.976325292</v>
      </c>
      <c r="T200" s="277">
        <f>SUM($P$198:T198)</f>
        <v>28068965.992508013</v>
      </c>
      <c r="U200" s="277">
        <f>SUM($P$198:U198)</f>
        <v>104577396.99949616</v>
      </c>
      <c r="V200" s="277">
        <f>SUM($P$198:V198)</f>
        <v>161682779.59235454</v>
      </c>
      <c r="W200" s="277">
        <f>SUM($P$198:W198)</f>
        <v>161682779.59235454</v>
      </c>
      <c r="X200" s="277">
        <f>SUM($P$198:X198)</f>
        <v>161682779.59235454</v>
      </c>
      <c r="Y200" s="277">
        <f>SUM($P$198:Y198)</f>
        <v>161682779.59235454</v>
      </c>
      <c r="Z200" s="277">
        <f>SUM($P$198:Z198)</f>
        <v>161682779.59235454</v>
      </c>
      <c r="AA200" s="277">
        <f>SUM($P$198:AA198)</f>
        <v>161682779.59235454</v>
      </c>
      <c r="AB200" s="277">
        <f>SUM($P$198:AB198)</f>
        <v>161682779.59235454</v>
      </c>
      <c r="AC200" s="277">
        <f>SUM($P$198:AC198)</f>
        <v>161682779.59235454</v>
      </c>
      <c r="AD200" s="277">
        <f>SUM($P$198:AD198)</f>
        <v>161682779.59235454</v>
      </c>
      <c r="AE200" s="277">
        <f>SUM($P$198:AE198)</f>
        <v>161682779.59235454</v>
      </c>
      <c r="AF200" s="277">
        <f>SUM($P$198:AF198)</f>
        <v>161682779.59235454</v>
      </c>
      <c r="AG200" s="277">
        <f>SUM($P$198:AG198)</f>
        <v>161682779.59235454</v>
      </c>
      <c r="AH200" s="277">
        <f>SUM($P$198:AH198)</f>
        <v>161682779.59235454</v>
      </c>
      <c r="AI200" s="277">
        <f>SUM($P$198:AI198)</f>
        <v>161682779.59235454</v>
      </c>
      <c r="AJ200" s="277">
        <f>SUM($P$198:AJ198)</f>
        <v>161682779.59235454</v>
      </c>
      <c r="AK200" s="277">
        <f>SUM($P$198:AK198)</f>
        <v>161682779.59235454</v>
      </c>
      <c r="AL200" s="277">
        <f>SUM($P$198:AL198)</f>
        <v>161682779.59235454</v>
      </c>
      <c r="AM200" s="277">
        <f>SUM($P$198:AM198)</f>
        <v>161682779.59235454</v>
      </c>
      <c r="AN200" s="277">
        <f>SUM($P$198:AN198)</f>
        <v>161682779.59235454</v>
      </c>
      <c r="AO200" s="277">
        <f>SUM($P$198:AO198)</f>
        <v>161682779.59235454</v>
      </c>
      <c r="AP200" s="277">
        <f>SUM($P$198:AP198)</f>
        <v>161682779.59235454</v>
      </c>
      <c r="AQ200" s="277">
        <f>SUM($P$198:AQ198)</f>
        <v>161682779.59235454</v>
      </c>
      <c r="AR200" s="277">
        <f>SUM($P$198:AR198)</f>
        <v>161682779.59235454</v>
      </c>
      <c r="AS200" s="277">
        <f>SUM($P$198:AS198)</f>
        <v>161682779.59235454</v>
      </c>
      <c r="AT200" s="277">
        <f>SUM($P$198:AT198)</f>
        <v>161682779.59235454</v>
      </c>
      <c r="AU200" s="277">
        <f>SUM($P$198:AU198)</f>
        <v>161682779.59235454</v>
      </c>
      <c r="AV200" s="277">
        <f>SUM($P$198:AV198)</f>
        <v>161682779.59235454</v>
      </c>
      <c r="AW200" s="277">
        <f>SUM($P$198:AW198)</f>
        <v>161682779.59235454</v>
      </c>
      <c r="AX200" s="277">
        <f>SUM($P$198:AX198)</f>
        <v>161682779.59235454</v>
      </c>
      <c r="AY200" s="277">
        <f>SUM($P$198:AY198)</f>
        <v>161682779.59235454</v>
      </c>
      <c r="AZ200" s="277">
        <f>SUM($P$198:AZ198)</f>
        <v>161682779.59235454</v>
      </c>
      <c r="BA200" s="277">
        <f>SUM($P$198:BA198)</f>
        <v>161682779.59235454</v>
      </c>
      <c r="BB200" s="277">
        <f>SUM($P$198:BB198)</f>
        <v>161682779.59235454</v>
      </c>
      <c r="BC200" s="277">
        <f>SUM($P$198:BC198)</f>
        <v>161682779.59235454</v>
      </c>
      <c r="BD200" s="277">
        <f>SUM($P$198:BD198)</f>
        <v>161682779.59235454</v>
      </c>
      <c r="BE200" s="277">
        <f>SUM($P$198:BE198)</f>
        <v>161682779.59235454</v>
      </c>
      <c r="BF200" s="277">
        <f>SUM($P$198:BF198)</f>
        <v>161682779.59235454</v>
      </c>
      <c r="BG200" s="277">
        <f>SUM($P$198:BG198)</f>
        <v>161682779.59235454</v>
      </c>
      <c r="BH200" s="277">
        <f>SUM($P$198:BH198)</f>
        <v>161682779.59235454</v>
      </c>
      <c r="BI200" s="277">
        <f>SUM($P$198:BI198)</f>
        <v>161682779.59235454</v>
      </c>
      <c r="BJ200" s="277">
        <f>SUM($P$198:BJ198)</f>
        <v>161682779.59235454</v>
      </c>
      <c r="BK200" s="277">
        <f>SUM($P$198:BK198)</f>
        <v>161682779.59235454</v>
      </c>
      <c r="BL200" s="277">
        <f>SUM($P$198:BL198)</f>
        <v>161682779.59235454</v>
      </c>
      <c r="BM200" s="277">
        <f>SUM($P$198:BM198)</f>
        <v>161682779.59235454</v>
      </c>
      <c r="BN200" s="277">
        <f>SUM($P$198:BN198)</f>
        <v>161682779.59235454</v>
      </c>
      <c r="BO200" s="277">
        <f>SUM($P$198:BO198)</f>
        <v>161682779.59235454</v>
      </c>
      <c r="BP200" s="277">
        <f>SUM($P$198:BP198)</f>
        <v>161682779.59235454</v>
      </c>
      <c r="BQ200" s="277">
        <f>SUM($P$198:BQ198)</f>
        <v>161682779.59235454</v>
      </c>
      <c r="BR200" s="277">
        <f>SUM($P$198:BR198)</f>
        <v>161682779.59235454</v>
      </c>
      <c r="BS200" s="277">
        <f>SUM($P$198:BS198)</f>
        <v>161682779.59235454</v>
      </c>
      <c r="BT200" s="277">
        <f>SUM($P$198:BT198)</f>
        <v>161682779.59235454</v>
      </c>
      <c r="BU200" s="277">
        <f>SUM($P$198:BU198)</f>
        <v>161682779.59235454</v>
      </c>
      <c r="BV200" s="277">
        <f>SUM($P$198:BV198)</f>
        <v>161682779.59235454</v>
      </c>
      <c r="BW200" s="277">
        <f>SUM($P$198:BW198)</f>
        <v>161682779.59235454</v>
      </c>
      <c r="BX200" s="277">
        <f>SUM($P$198:BX198)</f>
        <v>161682779.59235454</v>
      </c>
      <c r="BY200" s="277">
        <f>SUM($P$198:BY198)</f>
        <v>161682779.59235454</v>
      </c>
      <c r="BZ200" s="277">
        <f>SUM($P$198:BZ198)</f>
        <v>161682779.59235454</v>
      </c>
      <c r="CA200" s="277">
        <f>SUM($P$198:CA198)</f>
        <v>161682779.59235454</v>
      </c>
      <c r="CB200" s="277">
        <f>SUM($P$198:CB198)</f>
        <v>161682779.59235454</v>
      </c>
      <c r="CC200" s="277">
        <f>SUM($P$198:CC198)</f>
        <v>161682779.59235454</v>
      </c>
      <c r="CD200" s="277">
        <f>SUM($P$198:CD198)</f>
        <v>161682779.59235454</v>
      </c>
      <c r="CE200" s="277">
        <f>SUM($P$198:CE198)</f>
        <v>161682779.59235454</v>
      </c>
      <c r="CF200" s="277">
        <f>SUM($P$198:CF198)</f>
        <v>161682779.59235454</v>
      </c>
      <c r="CG200" s="277">
        <f>SUM($P$198:CG198)</f>
        <v>161682779.59235454</v>
      </c>
      <c r="CH200" s="277">
        <f>SUM($P$198:CH198)</f>
        <v>161682779.59235454</v>
      </c>
      <c r="CI200" s="277">
        <f>SUM($P$198:CI198)</f>
        <v>161682779.59235454</v>
      </c>
      <c r="CJ200" s="277">
        <f>SUM($P$198:CJ198)</f>
        <v>161682779.59235454</v>
      </c>
      <c r="CK200" s="277">
        <f>SUM($P$198:CK198)</f>
        <v>161682779.59235454</v>
      </c>
      <c r="CL200" s="277">
        <f>SUM($P$198:CL198)</f>
        <v>161682779.59235454</v>
      </c>
      <c r="CM200" s="277">
        <f>SUM($P$198:CM198)</f>
        <v>161682779.59235454</v>
      </c>
      <c r="CN200" s="277">
        <f>SUM($P$198:CN198)</f>
        <v>161682779.59235454</v>
      </c>
      <c r="CO200" s="277">
        <f>SUM($P$198:CO198)</f>
        <v>161682779.59235454</v>
      </c>
      <c r="CP200" s="277">
        <f>SUM($P$198:CP198)</f>
        <v>161682779.59235454</v>
      </c>
      <c r="CQ200" s="277">
        <f>SUM($P$198:CQ198)</f>
        <v>161682779.59235454</v>
      </c>
      <c r="CR200" s="277">
        <f>SUM($P$198:CR198)</f>
        <v>161682779.59235454</v>
      </c>
      <c r="CS200" s="277">
        <f>SUM($P$198:CS198)</f>
        <v>161682779.59235454</v>
      </c>
      <c r="CT200" s="277">
        <f>SUM($P$198:CT198)</f>
        <v>161682779.59235454</v>
      </c>
      <c r="CU200" s="277">
        <f>SUM($P$198:CU198)</f>
        <v>161682779.59235454</v>
      </c>
      <c r="CV200" s="277">
        <f>SUM($P$198:CV198)</f>
        <v>161682779.59235454</v>
      </c>
      <c r="CW200" s="277">
        <f>SUM($P$198:CW198)</f>
        <v>161682779.59235454</v>
      </c>
      <c r="CX200" s="277">
        <f>SUM($P$198:CX198)</f>
        <v>161682779.59235454</v>
      </c>
      <c r="CY200" s="277">
        <f>SUM($P$198:CY198)</f>
        <v>161682779.59235454</v>
      </c>
      <c r="CZ200" s="277">
        <f>SUM($P$198:CZ198)</f>
        <v>161682779.59235454</v>
      </c>
      <c r="DA200" s="277">
        <f>SUM($P$198:DA198)</f>
        <v>161682779.59235454</v>
      </c>
      <c r="DB200" s="277">
        <f>SUM($P$198:DB198)</f>
        <v>161682779.59235454</v>
      </c>
      <c r="DC200" s="277">
        <f>SUM($P$198:DC198)</f>
        <v>161682779.59235454</v>
      </c>
      <c r="DD200" s="277">
        <f>SUM($P$198:DD198)</f>
        <v>161682779.59235454</v>
      </c>
      <c r="DE200" s="277">
        <f>SUM($P$198:DE198)</f>
        <v>161682779.59235454</v>
      </c>
      <c r="DF200" s="277">
        <f>SUM($P$198:DF198)</f>
        <v>161682779.59235454</v>
      </c>
      <c r="DG200" s="277">
        <f>SUM($P$198:DG198)</f>
        <v>161682779.59235454</v>
      </c>
      <c r="DH200" s="277">
        <f>SUM($P$198:DH198)</f>
        <v>161682779.59235454</v>
      </c>
      <c r="DI200" s="277">
        <f>SUM($P$198:DI198)</f>
        <v>161682779.59235454</v>
      </c>
      <c r="DJ200" s="277">
        <f>SUM($P$198:DJ198)</f>
        <v>161682779.59235454</v>
      </c>
      <c r="DK200" s="277">
        <f>SUM($P$198:DK198)</f>
        <v>161682779.59235454</v>
      </c>
      <c r="DL200" s="277">
        <f>SUM($P$198:DL198)</f>
        <v>161682779.59235454</v>
      </c>
      <c r="DM200" s="277">
        <f>SUM($P$198:DM198)</f>
        <v>161682779.59235454</v>
      </c>
      <c r="DN200" s="277">
        <f>SUM($P$198:DN198)</f>
        <v>161682779.59235454</v>
      </c>
      <c r="DO200" s="277">
        <f>SUM($P$198:DO198)</f>
        <v>161682779.59235454</v>
      </c>
      <c r="DP200" s="277">
        <f>SUM($P$198:DP198)</f>
        <v>161682779.59235454</v>
      </c>
      <c r="DQ200" s="277">
        <f>SUM($P$198:DQ198)</f>
        <v>161682779.59235454</v>
      </c>
      <c r="DR200" s="277">
        <f>SUM($P$198:DR198)</f>
        <v>161682779.59235454</v>
      </c>
      <c r="DS200" s="277">
        <f>SUM($P$198:DS198)</f>
        <v>161682779.59235454</v>
      </c>
      <c r="DT200" s="277">
        <f>SUM($P$198:DT198)</f>
        <v>161682779.59235454</v>
      </c>
      <c r="DU200" s="277">
        <f>SUM($P$198:DU198)</f>
        <v>161682779.59235454</v>
      </c>
      <c r="DV200" s="277">
        <f>SUM($P$198:DV198)</f>
        <v>161682779.59235454</v>
      </c>
      <c r="DW200" s="277">
        <f>SUM($P$198:DW198)</f>
        <v>161682779.59235454</v>
      </c>
      <c r="DX200" s="277">
        <f>SUM($P$198:DX198)</f>
        <v>161682779.59235454</v>
      </c>
      <c r="DY200" s="277">
        <f>SUM($P$198:DY198)</f>
        <v>161682779.59235454</v>
      </c>
      <c r="DZ200" s="277">
        <f>SUM($P$198:DZ198)</f>
        <v>161682779.59235454</v>
      </c>
      <c r="EA200" s="277">
        <f>SUM($P$198:EA198)</f>
        <v>161682779.59235454</v>
      </c>
      <c r="EB200" s="277">
        <f>SUM($P$198:EB198)</f>
        <v>161682779.59235454</v>
      </c>
      <c r="EC200" s="277">
        <f>SUM($P$198:EC198)</f>
        <v>161682779.59235454</v>
      </c>
      <c r="ED200" s="277">
        <f>SUM($P$198:ED198)</f>
        <v>161682779.59235454</v>
      </c>
      <c r="EE200" s="277">
        <f>SUM($P$198:EE198)</f>
        <v>161682779.59235454</v>
      </c>
      <c r="EF200" s="277">
        <f>SUM($P$198:EF198)</f>
        <v>161682779.59235454</v>
      </c>
      <c r="EG200" s="277">
        <f>SUM($P$198:EG198)</f>
        <v>161682779.59235454</v>
      </c>
      <c r="EH200" s="277">
        <f>SUM($P$198:EH198)</f>
        <v>161682779.59235454</v>
      </c>
      <c r="EI200" s="277">
        <f>SUM($P$198:EI198)</f>
        <v>161682779.59235454</v>
      </c>
      <c r="EJ200" s="277">
        <f>SUM($P$198:EJ198)</f>
        <v>161682779.59235454</v>
      </c>
      <c r="EK200" s="277">
        <f>SUM($P$198:EK198)</f>
        <v>161682779.59235454</v>
      </c>
      <c r="EL200" s="277">
        <f>SUM($P$198:EL198)</f>
        <v>161682779.59235454</v>
      </c>
      <c r="EM200" s="277">
        <f>SUM($P$198:EM198)</f>
        <v>161682779.59235454</v>
      </c>
      <c r="EN200" s="277">
        <f>SUM($P$198:EN198)</f>
        <v>161682779.59235454</v>
      </c>
      <c r="EO200" s="277">
        <f>SUM($P$198:EO198)</f>
        <v>161682779.59235454</v>
      </c>
      <c r="EP200" s="277">
        <f>SUM($P$198:EP198)</f>
        <v>161682779.59235454</v>
      </c>
      <c r="EQ200" s="277">
        <f>SUM($P$198:EQ198)</f>
        <v>161682779.59235454</v>
      </c>
      <c r="ER200" s="277">
        <f>SUM($P$198:ER198)</f>
        <v>161682779.59235454</v>
      </c>
      <c r="ES200" s="277">
        <f>SUM($P$198:ES198)</f>
        <v>161682779.59235454</v>
      </c>
      <c r="ET200" s="277">
        <f>SUM($P$198:ET198)</f>
        <v>161682779.59235454</v>
      </c>
      <c r="EU200" s="277">
        <f>SUM($P$198:EU198)</f>
        <v>161682779.59235454</v>
      </c>
      <c r="EV200" s="277">
        <f>SUM($P$198:EV198)</f>
        <v>161682779.59235454</v>
      </c>
      <c r="EW200" s="277">
        <f>SUM($P$198:EW198)</f>
        <v>161682779.59235454</v>
      </c>
      <c r="EX200" s="277">
        <f>SUM($P$198:EX198)</f>
        <v>161682779.59235454</v>
      </c>
      <c r="EY200" s="277">
        <f>SUM($P$198:EY198)</f>
        <v>161682779.59235454</v>
      </c>
      <c r="EZ200" s="277">
        <f>SUM($P$198:EZ198)</f>
        <v>161682779.59235454</v>
      </c>
      <c r="FA200" s="277">
        <f>SUM($P$198:FA198)</f>
        <v>161682779.59235454</v>
      </c>
      <c r="FB200" s="277">
        <f>SUM($P$198:FB198)</f>
        <v>161682779.59235454</v>
      </c>
      <c r="FC200" s="277">
        <f>SUM($P$198:FC198)</f>
        <v>161682779.59235454</v>
      </c>
      <c r="FD200" s="277">
        <f>SUM($P$198:FD198)</f>
        <v>161682779.59235454</v>
      </c>
      <c r="FE200" s="277">
        <f>SUM($P$198:FE198)</f>
        <v>161682779.59235454</v>
      </c>
      <c r="FF200" s="277">
        <f>SUM($P$198:FF198)</f>
        <v>161682779.59235454</v>
      </c>
      <c r="FG200" s="277">
        <f>SUM($P$198:FG198)</f>
        <v>161682779.59235454</v>
      </c>
      <c r="FH200" s="277">
        <f>SUM($P$198:FH198)</f>
        <v>161682779.59235454</v>
      </c>
      <c r="FI200" s="277">
        <f>SUM($P$198:FI198)</f>
        <v>161682779.59235454</v>
      </c>
      <c r="FJ200" s="277">
        <f>SUM($P$198:FJ198)</f>
        <v>161682779.59235454</v>
      </c>
      <c r="FK200" s="277">
        <f>SUM($P$198:FK198)</f>
        <v>161682779.59235454</v>
      </c>
      <c r="FL200" s="277">
        <f>SUM($P$198:FL198)</f>
        <v>161682779.59235454</v>
      </c>
      <c r="FM200" s="277">
        <f>SUM($P$198:FM198)</f>
        <v>161682779.59235454</v>
      </c>
      <c r="FN200" s="277">
        <f>SUM($P$198:FN198)</f>
        <v>161682779.59235454</v>
      </c>
      <c r="FO200" s="277">
        <f>SUM($P$198:FO198)</f>
        <v>161682779.59235454</v>
      </c>
      <c r="FP200" s="277">
        <f>SUM($P$198:FP198)</f>
        <v>161682779.59235454</v>
      </c>
      <c r="FQ200" s="277">
        <f>SUM($P$198:FQ198)</f>
        <v>161682779.59235454</v>
      </c>
      <c r="FR200" s="277">
        <f>SUM($P$198:FR198)</f>
        <v>161682779.59235454</v>
      </c>
      <c r="FS200" s="277">
        <f>SUM($P$198:FS198)</f>
        <v>161682779.59235454</v>
      </c>
      <c r="FT200" s="277">
        <f>SUM($P$198:FT198)</f>
        <v>161682779.59235454</v>
      </c>
      <c r="FU200" s="277">
        <f>SUM($P$198:FU198)</f>
        <v>161682779.59235454</v>
      </c>
      <c r="FV200" s="277">
        <f>SUM($P$198:FV198)</f>
        <v>161682779.59235454</v>
      </c>
      <c r="FW200" s="277">
        <f>SUM($P$198:FW198)</f>
        <v>161682779.59235454</v>
      </c>
      <c r="FX200" s="277">
        <f>SUM($P$198:FX198)</f>
        <v>161682779.59235454</v>
      </c>
      <c r="FY200" s="277">
        <f>SUM($P$198:FY198)</f>
        <v>161682779.59235454</v>
      </c>
      <c r="FZ200" s="277">
        <f>SUM($P$198:FZ198)</f>
        <v>161682779.59235454</v>
      </c>
      <c r="GA200" s="277">
        <f>SUM($P$198:GA198)</f>
        <v>161682779.59235454</v>
      </c>
      <c r="GB200" s="277">
        <f>SUM($P$198:GB198)</f>
        <v>161682779.59235454</v>
      </c>
      <c r="GC200" s="277">
        <f>SUM($P$198:GC198)</f>
        <v>161682779.59235454</v>
      </c>
      <c r="GD200" s="277">
        <f>SUM($P$198:GD198)</f>
        <v>161682779.59235454</v>
      </c>
      <c r="GE200" s="277">
        <f>SUM($P$198:GE198)</f>
        <v>161682779.59235454</v>
      </c>
      <c r="GF200" s="277">
        <f>SUM($P$198:GF198)</f>
        <v>161682779.59235454</v>
      </c>
      <c r="GG200" s="277">
        <f>SUM($P$198:GG198)</f>
        <v>161682779.59235454</v>
      </c>
      <c r="GH200" s="277">
        <f>SUM($P$198:GH198)</f>
        <v>161682779.59235454</v>
      </c>
      <c r="GI200" s="277">
        <f>SUM($P$198:GI198)</f>
        <v>161682779.59235454</v>
      </c>
      <c r="GJ200" s="277">
        <f>SUM($P$198:GJ198)</f>
        <v>161682779.59235454</v>
      </c>
      <c r="GK200" s="277">
        <f>SUM($P$198:GK198)</f>
        <v>161682779.59235454</v>
      </c>
      <c r="GL200" s="277">
        <f>SUM($P$198:GL198)</f>
        <v>161682779.59235454</v>
      </c>
      <c r="GM200" s="277">
        <f>SUM($P$198:GM198)</f>
        <v>161682779.59235454</v>
      </c>
      <c r="GN200" s="278">
        <f>SUM($P$198:GN198)</f>
        <v>161682779.59235454</v>
      </c>
      <c r="GO200" s="1"/>
      <c r="GP200" s="67"/>
    </row>
    <row r="201" spans="1:198" customFormat="1" x14ac:dyDescent="0.75">
      <c r="A201" s="1"/>
      <c r="B201" s="1"/>
      <c r="C201" s="310" t="s">
        <v>212</v>
      </c>
      <c r="D201" s="311"/>
      <c r="E201" s="311"/>
      <c r="F201" s="312"/>
      <c r="G201" s="312"/>
      <c r="H201" s="313"/>
      <c r="I201" s="313"/>
      <c r="J201" s="1"/>
      <c r="K201" s="1"/>
      <c r="L201" s="1"/>
      <c r="M201" s="1"/>
      <c r="N201" s="1"/>
      <c r="O201" s="1"/>
      <c r="P201" s="314">
        <f>P203+P213+P214</f>
        <v>0</v>
      </c>
      <c r="Q201" s="314">
        <f t="shared" ref="Q201:CB201" si="130">Q203+Q213+Q214</f>
        <v>0</v>
      </c>
      <c r="R201" s="314">
        <f t="shared" si="130"/>
        <v>0</v>
      </c>
      <c r="S201" s="314">
        <f t="shared" si="130"/>
        <v>0</v>
      </c>
      <c r="T201" s="314">
        <f t="shared" si="130"/>
        <v>0</v>
      </c>
      <c r="U201" s="314">
        <f t="shared" si="130"/>
        <v>0</v>
      </c>
      <c r="V201" s="314">
        <f t="shared" si="130"/>
        <v>0</v>
      </c>
      <c r="W201" s="314">
        <f t="shared" si="130"/>
        <v>0</v>
      </c>
      <c r="X201" s="314">
        <f t="shared" si="130"/>
        <v>0</v>
      </c>
      <c r="Y201" s="314">
        <f t="shared" si="130"/>
        <v>0</v>
      </c>
      <c r="Z201" s="314">
        <f t="shared" si="130"/>
        <v>0</v>
      </c>
      <c r="AA201" s="314">
        <f t="shared" si="130"/>
        <v>0</v>
      </c>
      <c r="AB201" s="314">
        <f t="shared" si="130"/>
        <v>0</v>
      </c>
      <c r="AC201" s="314">
        <f t="shared" si="130"/>
        <v>0</v>
      </c>
      <c r="AD201" s="314">
        <f t="shared" si="130"/>
        <v>0</v>
      </c>
      <c r="AE201" s="314">
        <f t="shared" si="130"/>
        <v>0</v>
      </c>
      <c r="AF201" s="314">
        <f t="shared" si="130"/>
        <v>0</v>
      </c>
      <c r="AG201" s="314">
        <f t="shared" si="130"/>
        <v>0</v>
      </c>
      <c r="AH201" s="314">
        <f t="shared" si="130"/>
        <v>0</v>
      </c>
      <c r="AI201" s="314">
        <f t="shared" si="130"/>
        <v>0</v>
      </c>
      <c r="AJ201" s="314">
        <f t="shared" si="130"/>
        <v>0</v>
      </c>
      <c r="AK201" s="314">
        <f t="shared" si="130"/>
        <v>0</v>
      </c>
      <c r="AL201" s="314">
        <f t="shared" si="130"/>
        <v>0</v>
      </c>
      <c r="AM201" s="314">
        <f t="shared" si="130"/>
        <v>0</v>
      </c>
      <c r="AN201" s="314">
        <f t="shared" si="130"/>
        <v>0</v>
      </c>
      <c r="AO201" s="314">
        <f t="shared" si="130"/>
        <v>0</v>
      </c>
      <c r="AP201" s="314">
        <f t="shared" si="130"/>
        <v>0</v>
      </c>
      <c r="AQ201" s="314">
        <f t="shared" si="130"/>
        <v>0</v>
      </c>
      <c r="AR201" s="314">
        <f t="shared" si="130"/>
        <v>0</v>
      </c>
      <c r="AS201" s="314">
        <f t="shared" si="130"/>
        <v>0</v>
      </c>
      <c r="AT201" s="314">
        <f t="shared" si="130"/>
        <v>0</v>
      </c>
      <c r="AU201" s="314">
        <f t="shared" si="130"/>
        <v>0</v>
      </c>
      <c r="AV201" s="314">
        <f t="shared" si="130"/>
        <v>0</v>
      </c>
      <c r="AW201" s="314">
        <f t="shared" si="130"/>
        <v>0</v>
      </c>
      <c r="AX201" s="314">
        <f t="shared" si="130"/>
        <v>0</v>
      </c>
      <c r="AY201" s="314">
        <f t="shared" si="130"/>
        <v>0</v>
      </c>
      <c r="AZ201" s="314">
        <f t="shared" si="130"/>
        <v>0</v>
      </c>
      <c r="BA201" s="314">
        <f t="shared" si="130"/>
        <v>0</v>
      </c>
      <c r="BB201" s="314">
        <f t="shared" si="130"/>
        <v>0</v>
      </c>
      <c r="BC201" s="314">
        <f t="shared" si="130"/>
        <v>0</v>
      </c>
      <c r="BD201" s="314">
        <f t="shared" si="130"/>
        <v>0</v>
      </c>
      <c r="BE201" s="314">
        <f t="shared" si="130"/>
        <v>0</v>
      </c>
      <c r="BF201" s="314">
        <f t="shared" si="130"/>
        <v>0</v>
      </c>
      <c r="BG201" s="314">
        <f t="shared" si="130"/>
        <v>0</v>
      </c>
      <c r="BH201" s="314">
        <f t="shared" si="130"/>
        <v>0</v>
      </c>
      <c r="BI201" s="314">
        <f t="shared" si="130"/>
        <v>0</v>
      </c>
      <c r="BJ201" s="314">
        <f t="shared" si="130"/>
        <v>0</v>
      </c>
      <c r="BK201" s="314">
        <f t="shared" si="130"/>
        <v>0</v>
      </c>
      <c r="BL201" s="314">
        <f t="shared" si="130"/>
        <v>0</v>
      </c>
      <c r="BM201" s="314">
        <f t="shared" si="130"/>
        <v>0</v>
      </c>
      <c r="BN201" s="314">
        <f t="shared" si="130"/>
        <v>0</v>
      </c>
      <c r="BO201" s="314">
        <f t="shared" si="130"/>
        <v>0</v>
      </c>
      <c r="BP201" s="314">
        <f t="shared" si="130"/>
        <v>0</v>
      </c>
      <c r="BQ201" s="314">
        <f t="shared" si="130"/>
        <v>0</v>
      </c>
      <c r="BR201" s="314">
        <f t="shared" si="130"/>
        <v>0</v>
      </c>
      <c r="BS201" s="314">
        <f t="shared" si="130"/>
        <v>0</v>
      </c>
      <c r="BT201" s="314">
        <f t="shared" si="130"/>
        <v>0</v>
      </c>
      <c r="BU201" s="314">
        <f t="shared" si="130"/>
        <v>0</v>
      </c>
      <c r="BV201" s="314">
        <f t="shared" si="130"/>
        <v>0</v>
      </c>
      <c r="BW201" s="314">
        <f t="shared" si="130"/>
        <v>0</v>
      </c>
      <c r="BX201" s="314">
        <f t="shared" si="130"/>
        <v>0</v>
      </c>
      <c r="BY201" s="314">
        <f t="shared" si="130"/>
        <v>0</v>
      </c>
      <c r="BZ201" s="314">
        <f t="shared" si="130"/>
        <v>0</v>
      </c>
      <c r="CA201" s="314">
        <f t="shared" si="130"/>
        <v>0</v>
      </c>
      <c r="CB201" s="314">
        <f t="shared" si="130"/>
        <v>0</v>
      </c>
      <c r="CC201" s="314">
        <f t="shared" ref="CC201:EN201" si="131">CC203+CC213+CC214</f>
        <v>0</v>
      </c>
      <c r="CD201" s="314">
        <f t="shared" si="131"/>
        <v>0</v>
      </c>
      <c r="CE201" s="314">
        <f t="shared" si="131"/>
        <v>0</v>
      </c>
      <c r="CF201" s="314">
        <f t="shared" si="131"/>
        <v>0</v>
      </c>
      <c r="CG201" s="314">
        <f t="shared" si="131"/>
        <v>0</v>
      </c>
      <c r="CH201" s="314">
        <f t="shared" si="131"/>
        <v>0</v>
      </c>
      <c r="CI201" s="314">
        <f t="shared" si="131"/>
        <v>0</v>
      </c>
      <c r="CJ201" s="314">
        <f t="shared" si="131"/>
        <v>0</v>
      </c>
      <c r="CK201" s="314">
        <f t="shared" si="131"/>
        <v>0</v>
      </c>
      <c r="CL201" s="314">
        <f t="shared" si="131"/>
        <v>0</v>
      </c>
      <c r="CM201" s="314">
        <f t="shared" si="131"/>
        <v>0</v>
      </c>
      <c r="CN201" s="314">
        <f t="shared" si="131"/>
        <v>0</v>
      </c>
      <c r="CO201" s="314">
        <f t="shared" si="131"/>
        <v>0</v>
      </c>
      <c r="CP201" s="314">
        <f t="shared" si="131"/>
        <v>0</v>
      </c>
      <c r="CQ201" s="314">
        <f t="shared" si="131"/>
        <v>0</v>
      </c>
      <c r="CR201" s="314">
        <f t="shared" si="131"/>
        <v>0</v>
      </c>
      <c r="CS201" s="314">
        <f t="shared" si="131"/>
        <v>0</v>
      </c>
      <c r="CT201" s="314">
        <f t="shared" si="131"/>
        <v>0</v>
      </c>
      <c r="CU201" s="314">
        <f t="shared" si="131"/>
        <v>0</v>
      </c>
      <c r="CV201" s="314">
        <f t="shared" si="131"/>
        <v>0</v>
      </c>
      <c r="CW201" s="314">
        <f t="shared" si="131"/>
        <v>0</v>
      </c>
      <c r="CX201" s="314">
        <f t="shared" si="131"/>
        <v>0</v>
      </c>
      <c r="CY201" s="314">
        <f t="shared" si="131"/>
        <v>0</v>
      </c>
      <c r="CZ201" s="314">
        <f t="shared" si="131"/>
        <v>0</v>
      </c>
      <c r="DA201" s="314">
        <f t="shared" si="131"/>
        <v>0</v>
      </c>
      <c r="DB201" s="314">
        <f t="shared" si="131"/>
        <v>0</v>
      </c>
      <c r="DC201" s="314">
        <f t="shared" si="131"/>
        <v>0</v>
      </c>
      <c r="DD201" s="314">
        <f t="shared" si="131"/>
        <v>0</v>
      </c>
      <c r="DE201" s="314">
        <f t="shared" si="131"/>
        <v>0</v>
      </c>
      <c r="DF201" s="314">
        <f t="shared" si="131"/>
        <v>0</v>
      </c>
      <c r="DG201" s="314">
        <f t="shared" si="131"/>
        <v>0</v>
      </c>
      <c r="DH201" s="314">
        <f t="shared" si="131"/>
        <v>0</v>
      </c>
      <c r="DI201" s="314">
        <f t="shared" si="131"/>
        <v>0</v>
      </c>
      <c r="DJ201" s="314">
        <f t="shared" si="131"/>
        <v>0</v>
      </c>
      <c r="DK201" s="314">
        <f t="shared" si="131"/>
        <v>0</v>
      </c>
      <c r="DL201" s="314">
        <f t="shared" si="131"/>
        <v>0</v>
      </c>
      <c r="DM201" s="314">
        <f t="shared" si="131"/>
        <v>0</v>
      </c>
      <c r="DN201" s="314">
        <f t="shared" si="131"/>
        <v>0</v>
      </c>
      <c r="DO201" s="314">
        <f t="shared" si="131"/>
        <v>0</v>
      </c>
      <c r="DP201" s="314">
        <f t="shared" si="131"/>
        <v>0</v>
      </c>
      <c r="DQ201" s="314">
        <f t="shared" si="131"/>
        <v>0</v>
      </c>
      <c r="DR201" s="314">
        <f t="shared" si="131"/>
        <v>0</v>
      </c>
      <c r="DS201" s="314">
        <f t="shared" si="131"/>
        <v>0</v>
      </c>
      <c r="DT201" s="314">
        <f t="shared" si="131"/>
        <v>0</v>
      </c>
      <c r="DU201" s="314">
        <f t="shared" si="131"/>
        <v>0</v>
      </c>
      <c r="DV201" s="314">
        <f t="shared" si="131"/>
        <v>0</v>
      </c>
      <c r="DW201" s="314">
        <f t="shared" si="131"/>
        <v>0</v>
      </c>
      <c r="DX201" s="314">
        <f t="shared" si="131"/>
        <v>0</v>
      </c>
      <c r="DY201" s="314">
        <f t="shared" si="131"/>
        <v>0</v>
      </c>
      <c r="DZ201" s="314">
        <f t="shared" si="131"/>
        <v>0</v>
      </c>
      <c r="EA201" s="314">
        <f t="shared" si="131"/>
        <v>0</v>
      </c>
      <c r="EB201" s="314">
        <f t="shared" si="131"/>
        <v>0</v>
      </c>
      <c r="EC201" s="314">
        <f t="shared" si="131"/>
        <v>0</v>
      </c>
      <c r="ED201" s="314">
        <f t="shared" si="131"/>
        <v>0</v>
      </c>
      <c r="EE201" s="314">
        <f t="shared" si="131"/>
        <v>0</v>
      </c>
      <c r="EF201" s="314">
        <f t="shared" si="131"/>
        <v>0</v>
      </c>
      <c r="EG201" s="314">
        <f t="shared" si="131"/>
        <v>0</v>
      </c>
      <c r="EH201" s="314">
        <f t="shared" si="131"/>
        <v>0</v>
      </c>
      <c r="EI201" s="314">
        <f t="shared" si="131"/>
        <v>0</v>
      </c>
      <c r="EJ201" s="314">
        <f t="shared" si="131"/>
        <v>0</v>
      </c>
      <c r="EK201" s="314">
        <f t="shared" si="131"/>
        <v>0</v>
      </c>
      <c r="EL201" s="314">
        <f t="shared" si="131"/>
        <v>0</v>
      </c>
      <c r="EM201" s="314">
        <f t="shared" si="131"/>
        <v>0</v>
      </c>
      <c r="EN201" s="314">
        <f t="shared" si="131"/>
        <v>0</v>
      </c>
      <c r="EO201" s="314">
        <f t="shared" ref="EO201:GN201" si="132">EO203+EO213+EO214</f>
        <v>0</v>
      </c>
      <c r="EP201" s="314">
        <f t="shared" si="132"/>
        <v>0</v>
      </c>
      <c r="EQ201" s="314">
        <f t="shared" si="132"/>
        <v>0</v>
      </c>
      <c r="ER201" s="314">
        <f t="shared" si="132"/>
        <v>0</v>
      </c>
      <c r="ES201" s="314">
        <f t="shared" si="132"/>
        <v>0</v>
      </c>
      <c r="ET201" s="314">
        <f t="shared" si="132"/>
        <v>0</v>
      </c>
      <c r="EU201" s="314">
        <f t="shared" si="132"/>
        <v>0</v>
      </c>
      <c r="EV201" s="314">
        <f t="shared" si="132"/>
        <v>0</v>
      </c>
      <c r="EW201" s="314">
        <f t="shared" si="132"/>
        <v>0</v>
      </c>
      <c r="EX201" s="314">
        <f t="shared" si="132"/>
        <v>0</v>
      </c>
      <c r="EY201" s="314">
        <f t="shared" si="132"/>
        <v>0</v>
      </c>
      <c r="EZ201" s="314">
        <f t="shared" si="132"/>
        <v>0</v>
      </c>
      <c r="FA201" s="314">
        <f t="shared" si="132"/>
        <v>0</v>
      </c>
      <c r="FB201" s="314">
        <f t="shared" si="132"/>
        <v>0</v>
      </c>
      <c r="FC201" s="314">
        <f t="shared" si="132"/>
        <v>0</v>
      </c>
      <c r="FD201" s="314">
        <f t="shared" si="132"/>
        <v>0</v>
      </c>
      <c r="FE201" s="314">
        <f t="shared" si="132"/>
        <v>0</v>
      </c>
      <c r="FF201" s="314">
        <f t="shared" si="132"/>
        <v>0</v>
      </c>
      <c r="FG201" s="314">
        <f t="shared" si="132"/>
        <v>0</v>
      </c>
      <c r="FH201" s="314">
        <f t="shared" si="132"/>
        <v>0</v>
      </c>
      <c r="FI201" s="314">
        <f t="shared" si="132"/>
        <v>0</v>
      </c>
      <c r="FJ201" s="314">
        <f t="shared" si="132"/>
        <v>0</v>
      </c>
      <c r="FK201" s="314">
        <f t="shared" si="132"/>
        <v>0</v>
      </c>
      <c r="FL201" s="314">
        <f t="shared" si="132"/>
        <v>0</v>
      </c>
      <c r="FM201" s="314">
        <f t="shared" si="132"/>
        <v>0</v>
      </c>
      <c r="FN201" s="314">
        <f t="shared" si="132"/>
        <v>0</v>
      </c>
      <c r="FO201" s="314">
        <f t="shared" si="132"/>
        <v>0</v>
      </c>
      <c r="FP201" s="314">
        <f t="shared" si="132"/>
        <v>0</v>
      </c>
      <c r="FQ201" s="314">
        <f t="shared" si="132"/>
        <v>0</v>
      </c>
      <c r="FR201" s="314">
        <f t="shared" si="132"/>
        <v>0</v>
      </c>
      <c r="FS201" s="314">
        <f t="shared" si="132"/>
        <v>0</v>
      </c>
      <c r="FT201" s="314">
        <f t="shared" si="132"/>
        <v>0</v>
      </c>
      <c r="FU201" s="314">
        <f t="shared" si="132"/>
        <v>0</v>
      </c>
      <c r="FV201" s="314">
        <f t="shared" si="132"/>
        <v>0</v>
      </c>
      <c r="FW201" s="314">
        <f t="shared" si="132"/>
        <v>0</v>
      </c>
      <c r="FX201" s="314">
        <f t="shared" si="132"/>
        <v>0</v>
      </c>
      <c r="FY201" s="314">
        <f t="shared" si="132"/>
        <v>0</v>
      </c>
      <c r="FZ201" s="314">
        <f t="shared" si="132"/>
        <v>0</v>
      </c>
      <c r="GA201" s="314">
        <f t="shared" si="132"/>
        <v>0</v>
      </c>
      <c r="GB201" s="314">
        <f t="shared" si="132"/>
        <v>0</v>
      </c>
      <c r="GC201" s="314">
        <f t="shared" si="132"/>
        <v>0</v>
      </c>
      <c r="GD201" s="314">
        <f t="shared" si="132"/>
        <v>0</v>
      </c>
      <c r="GE201" s="314">
        <f t="shared" si="132"/>
        <v>0</v>
      </c>
      <c r="GF201" s="314">
        <f t="shared" si="132"/>
        <v>0</v>
      </c>
      <c r="GG201" s="314">
        <f t="shared" si="132"/>
        <v>0</v>
      </c>
      <c r="GH201" s="314">
        <f t="shared" si="132"/>
        <v>0</v>
      </c>
      <c r="GI201" s="314">
        <f t="shared" si="132"/>
        <v>0</v>
      </c>
      <c r="GJ201" s="314">
        <f t="shared" si="132"/>
        <v>0</v>
      </c>
      <c r="GK201" s="314">
        <f t="shared" si="132"/>
        <v>0</v>
      </c>
      <c r="GL201" s="314">
        <f t="shared" si="132"/>
        <v>0</v>
      </c>
      <c r="GM201" s="314">
        <f t="shared" si="132"/>
        <v>0</v>
      </c>
      <c r="GN201" s="314">
        <f t="shared" si="132"/>
        <v>0</v>
      </c>
      <c r="GO201" s="1"/>
      <c r="GP201" s="67"/>
    </row>
    <row r="202" spans="1:198" customFormat="1" x14ac:dyDescent="0.75">
      <c r="A202" s="1"/>
      <c r="B202" s="1"/>
      <c r="C202" s="316" t="s">
        <v>134</v>
      </c>
      <c r="D202" s="746">
        <f>Summary!C40</f>
        <v>0</v>
      </c>
      <c r="E202" s="317"/>
      <c r="F202" s="318">
        <f>D202/N193</f>
        <v>0</v>
      </c>
      <c r="G202" s="318"/>
      <c r="H202" s="323" t="s">
        <v>83</v>
      </c>
      <c r="I202" s="323"/>
      <c r="J202" s="26"/>
      <c r="K202" s="26"/>
      <c r="L202" s="26"/>
      <c r="M202" s="26"/>
      <c r="N202" s="26"/>
      <c r="O202" s="26"/>
      <c r="P202" s="94">
        <f>D202</f>
        <v>0</v>
      </c>
      <c r="Q202" s="94">
        <f t="shared" ref="Q202:AV202" si="133">P204</f>
        <v>0</v>
      </c>
      <c r="R202" s="94">
        <f t="shared" si="133"/>
        <v>0</v>
      </c>
      <c r="S202" s="94">
        <f t="shared" si="133"/>
        <v>0</v>
      </c>
      <c r="T202" s="94">
        <f t="shared" si="133"/>
        <v>0</v>
      </c>
      <c r="U202" s="94">
        <f t="shared" si="133"/>
        <v>0</v>
      </c>
      <c r="V202" s="94">
        <f t="shared" si="133"/>
        <v>0</v>
      </c>
      <c r="W202" s="94">
        <f t="shared" si="133"/>
        <v>0</v>
      </c>
      <c r="X202" s="94">
        <f t="shared" si="133"/>
        <v>0</v>
      </c>
      <c r="Y202" s="94">
        <f t="shared" si="133"/>
        <v>0</v>
      </c>
      <c r="Z202" s="94">
        <f t="shared" si="133"/>
        <v>0</v>
      </c>
      <c r="AA202" s="94">
        <f t="shared" si="133"/>
        <v>0</v>
      </c>
      <c r="AB202" s="94">
        <f t="shared" si="133"/>
        <v>0</v>
      </c>
      <c r="AC202" s="94">
        <f t="shared" si="133"/>
        <v>0</v>
      </c>
      <c r="AD202" s="94">
        <f t="shared" si="133"/>
        <v>0</v>
      </c>
      <c r="AE202" s="94">
        <f t="shared" si="133"/>
        <v>0</v>
      </c>
      <c r="AF202" s="94">
        <f t="shared" si="133"/>
        <v>0</v>
      </c>
      <c r="AG202" s="94">
        <f t="shared" si="133"/>
        <v>0</v>
      </c>
      <c r="AH202" s="94">
        <f t="shared" si="133"/>
        <v>0</v>
      </c>
      <c r="AI202" s="94">
        <f t="shared" si="133"/>
        <v>0</v>
      </c>
      <c r="AJ202" s="94">
        <f t="shared" si="133"/>
        <v>0</v>
      </c>
      <c r="AK202" s="94">
        <f t="shared" si="133"/>
        <v>0</v>
      </c>
      <c r="AL202" s="94">
        <f t="shared" si="133"/>
        <v>0</v>
      </c>
      <c r="AM202" s="94">
        <f t="shared" si="133"/>
        <v>0</v>
      </c>
      <c r="AN202" s="94">
        <f t="shared" si="133"/>
        <v>0</v>
      </c>
      <c r="AO202" s="94">
        <f t="shared" si="133"/>
        <v>0</v>
      </c>
      <c r="AP202" s="94">
        <f t="shared" si="133"/>
        <v>0</v>
      </c>
      <c r="AQ202" s="94">
        <f t="shared" si="133"/>
        <v>0</v>
      </c>
      <c r="AR202" s="94">
        <f t="shared" si="133"/>
        <v>0</v>
      </c>
      <c r="AS202" s="94">
        <f t="shared" si="133"/>
        <v>0</v>
      </c>
      <c r="AT202" s="94">
        <f t="shared" si="133"/>
        <v>0</v>
      </c>
      <c r="AU202" s="94">
        <f t="shared" si="133"/>
        <v>0</v>
      </c>
      <c r="AV202" s="94">
        <f t="shared" si="133"/>
        <v>0</v>
      </c>
      <c r="AW202" s="94">
        <f t="shared" ref="AW202:CB202" si="134">AV204</f>
        <v>0</v>
      </c>
      <c r="AX202" s="94">
        <f t="shared" si="134"/>
        <v>0</v>
      </c>
      <c r="AY202" s="94">
        <f t="shared" si="134"/>
        <v>0</v>
      </c>
      <c r="AZ202" s="94">
        <f t="shared" si="134"/>
        <v>0</v>
      </c>
      <c r="BA202" s="94">
        <f t="shared" si="134"/>
        <v>0</v>
      </c>
      <c r="BB202" s="94">
        <f t="shared" si="134"/>
        <v>0</v>
      </c>
      <c r="BC202" s="94">
        <f t="shared" si="134"/>
        <v>0</v>
      </c>
      <c r="BD202" s="94">
        <f t="shared" si="134"/>
        <v>0</v>
      </c>
      <c r="BE202" s="94">
        <f t="shared" si="134"/>
        <v>0</v>
      </c>
      <c r="BF202" s="94">
        <f t="shared" si="134"/>
        <v>0</v>
      </c>
      <c r="BG202" s="94">
        <f t="shared" si="134"/>
        <v>0</v>
      </c>
      <c r="BH202" s="94">
        <f t="shared" si="134"/>
        <v>0</v>
      </c>
      <c r="BI202" s="94">
        <f t="shared" si="134"/>
        <v>0</v>
      </c>
      <c r="BJ202" s="94">
        <f t="shared" si="134"/>
        <v>0</v>
      </c>
      <c r="BK202" s="94">
        <f t="shared" si="134"/>
        <v>0</v>
      </c>
      <c r="BL202" s="94">
        <f t="shared" si="134"/>
        <v>0</v>
      </c>
      <c r="BM202" s="94">
        <f t="shared" si="134"/>
        <v>0</v>
      </c>
      <c r="BN202" s="94">
        <f t="shared" si="134"/>
        <v>0</v>
      </c>
      <c r="BO202" s="94">
        <f t="shared" si="134"/>
        <v>0</v>
      </c>
      <c r="BP202" s="94">
        <f t="shared" si="134"/>
        <v>0</v>
      </c>
      <c r="BQ202" s="94">
        <f t="shared" si="134"/>
        <v>0</v>
      </c>
      <c r="BR202" s="94">
        <f t="shared" si="134"/>
        <v>0</v>
      </c>
      <c r="BS202" s="94">
        <f t="shared" si="134"/>
        <v>0</v>
      </c>
      <c r="BT202" s="94">
        <f t="shared" si="134"/>
        <v>0</v>
      </c>
      <c r="BU202" s="94">
        <f t="shared" si="134"/>
        <v>0</v>
      </c>
      <c r="BV202" s="94">
        <f t="shared" si="134"/>
        <v>0</v>
      </c>
      <c r="BW202" s="94">
        <f t="shared" si="134"/>
        <v>0</v>
      </c>
      <c r="BX202" s="94">
        <f t="shared" si="134"/>
        <v>0</v>
      </c>
      <c r="BY202" s="94">
        <f t="shared" si="134"/>
        <v>0</v>
      </c>
      <c r="BZ202" s="94">
        <f t="shared" si="134"/>
        <v>0</v>
      </c>
      <c r="CA202" s="94">
        <f t="shared" si="134"/>
        <v>0</v>
      </c>
      <c r="CB202" s="94">
        <f t="shared" si="134"/>
        <v>0</v>
      </c>
      <c r="CC202" s="94">
        <f t="shared" ref="CC202:DH202" si="135">CB204</f>
        <v>0</v>
      </c>
      <c r="CD202" s="94">
        <f t="shared" si="135"/>
        <v>0</v>
      </c>
      <c r="CE202" s="94">
        <f t="shared" si="135"/>
        <v>0</v>
      </c>
      <c r="CF202" s="94">
        <f t="shared" si="135"/>
        <v>0</v>
      </c>
      <c r="CG202" s="94">
        <f t="shared" si="135"/>
        <v>0</v>
      </c>
      <c r="CH202" s="94">
        <f t="shared" si="135"/>
        <v>0</v>
      </c>
      <c r="CI202" s="94">
        <f t="shared" si="135"/>
        <v>0</v>
      </c>
      <c r="CJ202" s="94">
        <f t="shared" si="135"/>
        <v>0</v>
      </c>
      <c r="CK202" s="94">
        <f t="shared" si="135"/>
        <v>0</v>
      </c>
      <c r="CL202" s="94">
        <f t="shared" si="135"/>
        <v>0</v>
      </c>
      <c r="CM202" s="94">
        <f t="shared" si="135"/>
        <v>0</v>
      </c>
      <c r="CN202" s="94">
        <f t="shared" si="135"/>
        <v>0</v>
      </c>
      <c r="CO202" s="94">
        <f t="shared" si="135"/>
        <v>0</v>
      </c>
      <c r="CP202" s="94">
        <f t="shared" si="135"/>
        <v>0</v>
      </c>
      <c r="CQ202" s="94">
        <f t="shared" si="135"/>
        <v>0</v>
      </c>
      <c r="CR202" s="94">
        <f t="shared" si="135"/>
        <v>0</v>
      </c>
      <c r="CS202" s="94">
        <f t="shared" si="135"/>
        <v>0</v>
      </c>
      <c r="CT202" s="94">
        <f t="shared" si="135"/>
        <v>0</v>
      </c>
      <c r="CU202" s="94">
        <f t="shared" si="135"/>
        <v>0</v>
      </c>
      <c r="CV202" s="94">
        <f t="shared" si="135"/>
        <v>0</v>
      </c>
      <c r="CW202" s="94">
        <f t="shared" si="135"/>
        <v>0</v>
      </c>
      <c r="CX202" s="94">
        <f t="shared" si="135"/>
        <v>0</v>
      </c>
      <c r="CY202" s="94">
        <f t="shared" si="135"/>
        <v>0</v>
      </c>
      <c r="CZ202" s="94">
        <f t="shared" si="135"/>
        <v>0</v>
      </c>
      <c r="DA202" s="94">
        <f t="shared" si="135"/>
        <v>0</v>
      </c>
      <c r="DB202" s="94">
        <f t="shared" si="135"/>
        <v>0</v>
      </c>
      <c r="DC202" s="94">
        <f t="shared" si="135"/>
        <v>0</v>
      </c>
      <c r="DD202" s="94">
        <f t="shared" si="135"/>
        <v>0</v>
      </c>
      <c r="DE202" s="94">
        <f t="shared" si="135"/>
        <v>0</v>
      </c>
      <c r="DF202" s="94">
        <f t="shared" si="135"/>
        <v>0</v>
      </c>
      <c r="DG202" s="94">
        <f t="shared" si="135"/>
        <v>0</v>
      </c>
      <c r="DH202" s="94">
        <f t="shared" si="135"/>
        <v>0</v>
      </c>
      <c r="DI202" s="94">
        <f t="shared" ref="DI202:EN202" si="136">DH204</f>
        <v>0</v>
      </c>
      <c r="DJ202" s="94">
        <f t="shared" si="136"/>
        <v>0</v>
      </c>
      <c r="DK202" s="94">
        <f t="shared" si="136"/>
        <v>0</v>
      </c>
      <c r="DL202" s="94">
        <f t="shared" si="136"/>
        <v>0</v>
      </c>
      <c r="DM202" s="94">
        <f t="shared" si="136"/>
        <v>0</v>
      </c>
      <c r="DN202" s="94">
        <f t="shared" si="136"/>
        <v>0</v>
      </c>
      <c r="DO202" s="94">
        <f t="shared" si="136"/>
        <v>0</v>
      </c>
      <c r="DP202" s="94">
        <f t="shared" si="136"/>
        <v>0</v>
      </c>
      <c r="DQ202" s="94">
        <f t="shared" si="136"/>
        <v>0</v>
      </c>
      <c r="DR202" s="94">
        <f t="shared" si="136"/>
        <v>0</v>
      </c>
      <c r="DS202" s="94">
        <f t="shared" si="136"/>
        <v>0</v>
      </c>
      <c r="DT202" s="94">
        <f t="shared" si="136"/>
        <v>0</v>
      </c>
      <c r="DU202" s="94">
        <f t="shared" si="136"/>
        <v>0</v>
      </c>
      <c r="DV202" s="94">
        <f t="shared" si="136"/>
        <v>0</v>
      </c>
      <c r="DW202" s="94">
        <f t="shared" si="136"/>
        <v>0</v>
      </c>
      <c r="DX202" s="94">
        <f t="shared" si="136"/>
        <v>0</v>
      </c>
      <c r="DY202" s="94">
        <f t="shared" si="136"/>
        <v>0</v>
      </c>
      <c r="DZ202" s="94">
        <f t="shared" si="136"/>
        <v>0</v>
      </c>
      <c r="EA202" s="94">
        <f t="shared" si="136"/>
        <v>0</v>
      </c>
      <c r="EB202" s="94">
        <f t="shared" si="136"/>
        <v>0</v>
      </c>
      <c r="EC202" s="94">
        <f t="shared" si="136"/>
        <v>0</v>
      </c>
      <c r="ED202" s="94">
        <f t="shared" si="136"/>
        <v>0</v>
      </c>
      <c r="EE202" s="94">
        <f t="shared" si="136"/>
        <v>0</v>
      </c>
      <c r="EF202" s="94">
        <f t="shared" si="136"/>
        <v>0</v>
      </c>
      <c r="EG202" s="94">
        <f t="shared" si="136"/>
        <v>0</v>
      </c>
      <c r="EH202" s="94">
        <f t="shared" si="136"/>
        <v>0</v>
      </c>
      <c r="EI202" s="94">
        <f t="shared" si="136"/>
        <v>0</v>
      </c>
      <c r="EJ202" s="94">
        <f t="shared" si="136"/>
        <v>0</v>
      </c>
      <c r="EK202" s="94">
        <f t="shared" si="136"/>
        <v>0</v>
      </c>
      <c r="EL202" s="94">
        <f t="shared" si="136"/>
        <v>0</v>
      </c>
      <c r="EM202" s="94">
        <f t="shared" si="136"/>
        <v>0</v>
      </c>
      <c r="EN202" s="94">
        <f t="shared" si="136"/>
        <v>0</v>
      </c>
      <c r="EO202" s="94">
        <f t="shared" ref="EO202:FT202" si="137">EN204</f>
        <v>0</v>
      </c>
      <c r="EP202" s="94">
        <f t="shared" si="137"/>
        <v>0</v>
      </c>
      <c r="EQ202" s="94">
        <f t="shared" si="137"/>
        <v>0</v>
      </c>
      <c r="ER202" s="94">
        <f t="shared" si="137"/>
        <v>0</v>
      </c>
      <c r="ES202" s="94">
        <f t="shared" si="137"/>
        <v>0</v>
      </c>
      <c r="ET202" s="94">
        <f t="shared" si="137"/>
        <v>0</v>
      </c>
      <c r="EU202" s="94">
        <f t="shared" si="137"/>
        <v>0</v>
      </c>
      <c r="EV202" s="94">
        <f t="shared" si="137"/>
        <v>0</v>
      </c>
      <c r="EW202" s="94">
        <f t="shared" si="137"/>
        <v>0</v>
      </c>
      <c r="EX202" s="94">
        <f t="shared" si="137"/>
        <v>0</v>
      </c>
      <c r="EY202" s="94">
        <f t="shared" si="137"/>
        <v>0</v>
      </c>
      <c r="EZ202" s="94">
        <f t="shared" si="137"/>
        <v>0</v>
      </c>
      <c r="FA202" s="94">
        <f t="shared" si="137"/>
        <v>0</v>
      </c>
      <c r="FB202" s="94">
        <f t="shared" si="137"/>
        <v>0</v>
      </c>
      <c r="FC202" s="94">
        <f t="shared" si="137"/>
        <v>0</v>
      </c>
      <c r="FD202" s="94">
        <f t="shared" si="137"/>
        <v>0</v>
      </c>
      <c r="FE202" s="94">
        <f t="shared" si="137"/>
        <v>0</v>
      </c>
      <c r="FF202" s="94">
        <f t="shared" si="137"/>
        <v>0</v>
      </c>
      <c r="FG202" s="94">
        <f t="shared" si="137"/>
        <v>0</v>
      </c>
      <c r="FH202" s="94">
        <f t="shared" si="137"/>
        <v>0</v>
      </c>
      <c r="FI202" s="94">
        <f t="shared" si="137"/>
        <v>0</v>
      </c>
      <c r="FJ202" s="94">
        <f t="shared" si="137"/>
        <v>0</v>
      </c>
      <c r="FK202" s="94">
        <f t="shared" si="137"/>
        <v>0</v>
      </c>
      <c r="FL202" s="94">
        <f t="shared" si="137"/>
        <v>0</v>
      </c>
      <c r="FM202" s="94">
        <f t="shared" si="137"/>
        <v>0</v>
      </c>
      <c r="FN202" s="94">
        <f t="shared" si="137"/>
        <v>0</v>
      </c>
      <c r="FO202" s="94">
        <f t="shared" si="137"/>
        <v>0</v>
      </c>
      <c r="FP202" s="94">
        <f t="shared" si="137"/>
        <v>0</v>
      </c>
      <c r="FQ202" s="94">
        <f t="shared" si="137"/>
        <v>0</v>
      </c>
      <c r="FR202" s="94">
        <f t="shared" si="137"/>
        <v>0</v>
      </c>
      <c r="FS202" s="94">
        <f t="shared" si="137"/>
        <v>0</v>
      </c>
      <c r="FT202" s="94">
        <f t="shared" si="137"/>
        <v>0</v>
      </c>
      <c r="FU202" s="94">
        <f t="shared" ref="FU202:GN202" si="138">FT204</f>
        <v>0</v>
      </c>
      <c r="FV202" s="94">
        <f t="shared" si="138"/>
        <v>0</v>
      </c>
      <c r="FW202" s="94">
        <f t="shared" si="138"/>
        <v>0</v>
      </c>
      <c r="FX202" s="94">
        <f t="shared" si="138"/>
        <v>0</v>
      </c>
      <c r="FY202" s="94">
        <f t="shared" si="138"/>
        <v>0</v>
      </c>
      <c r="FZ202" s="94">
        <f t="shared" si="138"/>
        <v>0</v>
      </c>
      <c r="GA202" s="94">
        <f t="shared" si="138"/>
        <v>0</v>
      </c>
      <c r="GB202" s="94">
        <f t="shared" si="138"/>
        <v>0</v>
      </c>
      <c r="GC202" s="94">
        <f t="shared" si="138"/>
        <v>0</v>
      </c>
      <c r="GD202" s="94">
        <f t="shared" si="138"/>
        <v>0</v>
      </c>
      <c r="GE202" s="94">
        <f t="shared" si="138"/>
        <v>0</v>
      </c>
      <c r="GF202" s="94">
        <f t="shared" si="138"/>
        <v>0</v>
      </c>
      <c r="GG202" s="94">
        <f t="shared" si="138"/>
        <v>0</v>
      </c>
      <c r="GH202" s="94">
        <f t="shared" si="138"/>
        <v>0</v>
      </c>
      <c r="GI202" s="94">
        <f t="shared" si="138"/>
        <v>0</v>
      </c>
      <c r="GJ202" s="94">
        <f t="shared" si="138"/>
        <v>0</v>
      </c>
      <c r="GK202" s="94">
        <f t="shared" si="138"/>
        <v>0</v>
      </c>
      <c r="GL202" s="94">
        <f t="shared" si="138"/>
        <v>0</v>
      </c>
      <c r="GM202" s="94">
        <f t="shared" si="138"/>
        <v>0</v>
      </c>
      <c r="GN202" s="287">
        <f t="shared" si="138"/>
        <v>0</v>
      </c>
      <c r="GO202" s="1"/>
      <c r="GP202" s="67"/>
    </row>
    <row r="203" spans="1:198" customFormat="1" x14ac:dyDescent="0.75">
      <c r="A203" s="1"/>
      <c r="B203" s="1"/>
      <c r="C203" s="319"/>
      <c r="D203" s="19"/>
      <c r="E203" s="19"/>
      <c r="F203" s="17"/>
      <c r="G203" s="17"/>
      <c r="H203" s="324" t="s">
        <v>133</v>
      </c>
      <c r="I203" s="324"/>
      <c r="J203" s="7"/>
      <c r="K203" s="7"/>
      <c r="L203" s="7"/>
      <c r="M203" s="7"/>
      <c r="N203" s="7"/>
      <c r="O203" s="7"/>
      <c r="P203" s="95">
        <f t="shared" ref="P203" si="139">MIN(P202,P190-P198)</f>
        <v>0</v>
      </c>
      <c r="Q203" s="95">
        <f t="shared" ref="Q203" si="140">MIN(Q202,Q190-Q198)</f>
        <v>0</v>
      </c>
      <c r="R203" s="95">
        <f t="shared" ref="R203" si="141">MIN(R202,R190-R198)</f>
        <v>0</v>
      </c>
      <c r="S203" s="95">
        <f t="shared" ref="S203" si="142">MIN(S202,S190-S198)</f>
        <v>0</v>
      </c>
      <c r="T203" s="95">
        <f t="shared" ref="T203" si="143">MIN(T202,T190-T198)</f>
        <v>0</v>
      </c>
      <c r="U203" s="95">
        <f t="shared" ref="U203" si="144">MIN(U202,U190-U198)</f>
        <v>0</v>
      </c>
      <c r="V203" s="95">
        <f t="shared" ref="V203" si="145">MIN(V202,V190-V198)</f>
        <v>0</v>
      </c>
      <c r="W203" s="95">
        <f t="shared" ref="W203" si="146">MIN(W202,W190-W198)</f>
        <v>0</v>
      </c>
      <c r="X203" s="95">
        <f t="shared" ref="X203" si="147">MIN(X202,X190-X198)</f>
        <v>0</v>
      </c>
      <c r="Y203" s="95">
        <f t="shared" ref="Y203" si="148">MIN(Y202,Y190-Y198)</f>
        <v>0</v>
      </c>
      <c r="Z203" s="95">
        <f t="shared" ref="Z203" si="149">MIN(Z202,Z190-Z198)</f>
        <v>0</v>
      </c>
      <c r="AA203" s="95">
        <f t="shared" ref="AA203" si="150">MIN(AA202,AA190-AA198)</f>
        <v>0</v>
      </c>
      <c r="AB203" s="95">
        <f t="shared" ref="AB203" si="151">MIN(AB202,AB190-AB198)</f>
        <v>0</v>
      </c>
      <c r="AC203" s="95">
        <f t="shared" ref="AC203" si="152">MIN(AC202,AC190-AC198)</f>
        <v>0</v>
      </c>
      <c r="AD203" s="95">
        <f t="shared" ref="AD203" si="153">MIN(AD202,AD190-AD198)</f>
        <v>0</v>
      </c>
      <c r="AE203" s="95">
        <f t="shared" ref="AE203" si="154">MIN(AE202,AE190-AE198)</f>
        <v>0</v>
      </c>
      <c r="AF203" s="95">
        <f t="shared" ref="AF203" si="155">MIN(AF202,AF190-AF198)</f>
        <v>0</v>
      </c>
      <c r="AG203" s="95">
        <f t="shared" ref="AG203" si="156">MIN(AG202,AG190-AG198)</f>
        <v>0</v>
      </c>
      <c r="AH203" s="95">
        <f t="shared" ref="AH203" si="157">MIN(AH202,AH190-AH198)</f>
        <v>0</v>
      </c>
      <c r="AI203" s="95">
        <f t="shared" ref="AI203" si="158">MIN(AI202,AI190-AI198)</f>
        <v>0</v>
      </c>
      <c r="AJ203" s="95">
        <f t="shared" ref="AJ203" si="159">MIN(AJ202,AJ190-AJ198)</f>
        <v>0</v>
      </c>
      <c r="AK203" s="95">
        <f t="shared" ref="AK203" si="160">MIN(AK202,AK190-AK198)</f>
        <v>0</v>
      </c>
      <c r="AL203" s="95">
        <f t="shared" ref="AL203" si="161">MIN(AL202,AL190-AL198)</f>
        <v>0</v>
      </c>
      <c r="AM203" s="95">
        <f t="shared" ref="AM203" si="162">MIN(AM202,AM190-AM198)</f>
        <v>0</v>
      </c>
      <c r="AN203" s="95">
        <f t="shared" ref="AN203" si="163">MIN(AN202,AN190-AN198)</f>
        <v>0</v>
      </c>
      <c r="AO203" s="95">
        <f t="shared" ref="AO203" si="164">MIN(AO202,AO190-AO198)</f>
        <v>0</v>
      </c>
      <c r="AP203" s="95">
        <f t="shared" ref="AP203" si="165">MIN(AP202,AP190-AP198)</f>
        <v>0</v>
      </c>
      <c r="AQ203" s="95">
        <f t="shared" ref="AQ203" si="166">MIN(AQ202,AQ190-AQ198)</f>
        <v>0</v>
      </c>
      <c r="AR203" s="95">
        <f t="shared" ref="AR203" si="167">MIN(AR202,AR190-AR198)</f>
        <v>0</v>
      </c>
      <c r="AS203" s="95">
        <f t="shared" ref="AS203" si="168">MIN(AS202,AS190-AS198)</f>
        <v>0</v>
      </c>
      <c r="AT203" s="95">
        <f t="shared" ref="AT203" si="169">MIN(AT202,AT190-AT198)</f>
        <v>0</v>
      </c>
      <c r="AU203" s="95">
        <f t="shared" ref="AU203" si="170">MIN(AU202,AU190-AU198)</f>
        <v>0</v>
      </c>
      <c r="AV203" s="95">
        <f t="shared" ref="AV203" si="171">MIN(AV202,AV190-AV198)</f>
        <v>0</v>
      </c>
      <c r="AW203" s="95">
        <f t="shared" ref="AW203" si="172">MIN(AW202,AW190-AW198)</f>
        <v>0</v>
      </c>
      <c r="AX203" s="95">
        <f t="shared" ref="AX203" si="173">MIN(AX202,AX190-AX198)</f>
        <v>0</v>
      </c>
      <c r="AY203" s="95">
        <f t="shared" ref="AY203" si="174">MIN(AY202,AY190-AY198)</f>
        <v>0</v>
      </c>
      <c r="AZ203" s="95">
        <f t="shared" ref="AZ203" si="175">MIN(AZ202,AZ190-AZ198)</f>
        <v>0</v>
      </c>
      <c r="BA203" s="95">
        <f t="shared" ref="BA203" si="176">MIN(BA202,BA190-BA198)</f>
        <v>0</v>
      </c>
      <c r="BB203" s="95">
        <f t="shared" ref="BB203" si="177">MIN(BB202,BB190-BB198)</f>
        <v>0</v>
      </c>
      <c r="BC203" s="95">
        <f t="shared" ref="BC203" si="178">MIN(BC202,BC190-BC198)</f>
        <v>0</v>
      </c>
      <c r="BD203" s="95">
        <f t="shared" ref="BD203" si="179">MIN(BD202,BD190-BD198)</f>
        <v>0</v>
      </c>
      <c r="BE203" s="95">
        <f t="shared" ref="BE203" si="180">MIN(BE202,BE190-BE198)</f>
        <v>0</v>
      </c>
      <c r="BF203" s="95">
        <f t="shared" ref="BF203" si="181">MIN(BF202,BF190-BF198)</f>
        <v>0</v>
      </c>
      <c r="BG203" s="95">
        <f t="shared" ref="BG203" si="182">MIN(BG202,BG190-BG198)</f>
        <v>0</v>
      </c>
      <c r="BH203" s="95">
        <f t="shared" ref="BH203" si="183">MIN(BH202,BH190-BH198)</f>
        <v>0</v>
      </c>
      <c r="BI203" s="95">
        <f t="shared" ref="BI203" si="184">MIN(BI202,BI190-BI198)</f>
        <v>0</v>
      </c>
      <c r="BJ203" s="95">
        <f t="shared" ref="BJ203" si="185">MIN(BJ202,BJ190-BJ198)</f>
        <v>0</v>
      </c>
      <c r="BK203" s="95">
        <f t="shared" ref="BK203" si="186">MIN(BK202,BK190-BK198)</f>
        <v>0</v>
      </c>
      <c r="BL203" s="95">
        <f t="shared" ref="BL203" si="187">MIN(BL202,BL190-BL198)</f>
        <v>0</v>
      </c>
      <c r="BM203" s="95">
        <f t="shared" ref="BM203" si="188">MIN(BM202,BM190-BM198)</f>
        <v>0</v>
      </c>
      <c r="BN203" s="95">
        <f t="shared" ref="BN203" si="189">MIN(BN202,BN190-BN198)</f>
        <v>0</v>
      </c>
      <c r="BO203" s="95">
        <f t="shared" ref="BO203" si="190">MIN(BO202,BO190-BO198)</f>
        <v>0</v>
      </c>
      <c r="BP203" s="95">
        <f t="shared" ref="BP203" si="191">MIN(BP202,BP190-BP198)</f>
        <v>0</v>
      </c>
      <c r="BQ203" s="95">
        <f t="shared" ref="BQ203" si="192">MIN(BQ202,BQ190-BQ198)</f>
        <v>0</v>
      </c>
      <c r="BR203" s="95">
        <f t="shared" ref="BR203" si="193">MIN(BR202,BR190-BR198)</f>
        <v>0</v>
      </c>
      <c r="BS203" s="95">
        <f t="shared" ref="BS203" si="194">MIN(BS202,BS190-BS198)</f>
        <v>0</v>
      </c>
      <c r="BT203" s="95">
        <f t="shared" ref="BT203" si="195">MIN(BT202,BT190-BT198)</f>
        <v>0</v>
      </c>
      <c r="BU203" s="95">
        <f t="shared" ref="BU203" si="196">MIN(BU202,BU190-BU198)</f>
        <v>0</v>
      </c>
      <c r="BV203" s="95">
        <f t="shared" ref="BV203" si="197">MIN(BV202,BV190-BV198)</f>
        <v>0</v>
      </c>
      <c r="BW203" s="95">
        <f t="shared" ref="BW203" si="198">MIN(BW202,BW190-BW198)</f>
        <v>0</v>
      </c>
      <c r="BX203" s="95">
        <f t="shared" ref="BX203" si="199">MIN(BX202,BX190-BX198)</f>
        <v>0</v>
      </c>
      <c r="BY203" s="95">
        <f t="shared" ref="BY203" si="200">MIN(BY202,BY190-BY198)</f>
        <v>0</v>
      </c>
      <c r="BZ203" s="95">
        <f t="shared" ref="BZ203" si="201">MIN(BZ202,BZ190-BZ198)</f>
        <v>0</v>
      </c>
      <c r="CA203" s="95">
        <f t="shared" ref="CA203" si="202">MIN(CA202,CA190-CA198)</f>
        <v>0</v>
      </c>
      <c r="CB203" s="95">
        <f t="shared" ref="CB203" si="203">MIN(CB202,CB190-CB198)</f>
        <v>0</v>
      </c>
      <c r="CC203" s="95">
        <f t="shared" ref="CC203" si="204">MIN(CC202,CC190-CC198)</f>
        <v>0</v>
      </c>
      <c r="CD203" s="95">
        <f t="shared" ref="CD203" si="205">MIN(CD202,CD190-CD198)</f>
        <v>0</v>
      </c>
      <c r="CE203" s="95">
        <f t="shared" ref="CE203" si="206">MIN(CE202,CE190-CE198)</f>
        <v>0</v>
      </c>
      <c r="CF203" s="95">
        <f t="shared" ref="CF203" si="207">MIN(CF202,CF190-CF198)</f>
        <v>0</v>
      </c>
      <c r="CG203" s="95">
        <f t="shared" ref="CG203" si="208">MIN(CG202,CG190-CG198)</f>
        <v>0</v>
      </c>
      <c r="CH203" s="95">
        <f t="shared" ref="CH203" si="209">MIN(CH202,CH190-CH198)</f>
        <v>0</v>
      </c>
      <c r="CI203" s="95">
        <f t="shared" ref="CI203" si="210">MIN(CI202,CI190-CI198)</f>
        <v>0</v>
      </c>
      <c r="CJ203" s="95">
        <f t="shared" ref="CJ203" si="211">MIN(CJ202,CJ190-CJ198)</f>
        <v>0</v>
      </c>
      <c r="CK203" s="95">
        <f t="shared" ref="CK203" si="212">MIN(CK202,CK190-CK198)</f>
        <v>0</v>
      </c>
      <c r="CL203" s="95">
        <f t="shared" ref="CL203" si="213">MIN(CL202,CL190-CL198)</f>
        <v>0</v>
      </c>
      <c r="CM203" s="95">
        <f t="shared" ref="CM203" si="214">MIN(CM202,CM190-CM198)</f>
        <v>0</v>
      </c>
      <c r="CN203" s="95">
        <f t="shared" ref="CN203" si="215">MIN(CN202,CN190-CN198)</f>
        <v>0</v>
      </c>
      <c r="CO203" s="95">
        <f t="shared" ref="CO203" si="216">MIN(CO202,CO190-CO198)</f>
        <v>0</v>
      </c>
      <c r="CP203" s="95">
        <f t="shared" ref="CP203" si="217">MIN(CP202,CP190-CP198)</f>
        <v>0</v>
      </c>
      <c r="CQ203" s="95">
        <f t="shared" ref="CQ203" si="218">MIN(CQ202,CQ190-CQ198)</f>
        <v>0</v>
      </c>
      <c r="CR203" s="95">
        <f t="shared" ref="CR203" si="219">MIN(CR202,CR190-CR198)</f>
        <v>0</v>
      </c>
      <c r="CS203" s="95">
        <f t="shared" ref="CS203" si="220">MIN(CS202,CS190-CS198)</f>
        <v>0</v>
      </c>
      <c r="CT203" s="95">
        <f t="shared" ref="CT203" si="221">MIN(CT202,CT190-CT198)</f>
        <v>0</v>
      </c>
      <c r="CU203" s="95">
        <f t="shared" ref="CU203" si="222">MIN(CU202,CU190-CU198)</f>
        <v>0</v>
      </c>
      <c r="CV203" s="95">
        <f t="shared" ref="CV203" si="223">MIN(CV202,CV190-CV198)</f>
        <v>0</v>
      </c>
      <c r="CW203" s="95">
        <f t="shared" ref="CW203" si="224">MIN(CW202,CW190-CW198)</f>
        <v>0</v>
      </c>
      <c r="CX203" s="95">
        <f t="shared" ref="CX203" si="225">MIN(CX202,CX190-CX198)</f>
        <v>0</v>
      </c>
      <c r="CY203" s="95">
        <f t="shared" ref="CY203" si="226">MIN(CY202,CY190-CY198)</f>
        <v>0</v>
      </c>
      <c r="CZ203" s="95">
        <f t="shared" ref="CZ203" si="227">MIN(CZ202,CZ190-CZ198)</f>
        <v>0</v>
      </c>
      <c r="DA203" s="95">
        <f t="shared" ref="DA203" si="228">MIN(DA202,DA190-DA198)</f>
        <v>0</v>
      </c>
      <c r="DB203" s="95">
        <f t="shared" ref="DB203" si="229">MIN(DB202,DB190-DB198)</f>
        <v>0</v>
      </c>
      <c r="DC203" s="95">
        <f t="shared" ref="DC203" si="230">MIN(DC202,DC190-DC198)</f>
        <v>0</v>
      </c>
      <c r="DD203" s="95">
        <f t="shared" ref="DD203" si="231">MIN(DD202,DD190-DD198)</f>
        <v>0</v>
      </c>
      <c r="DE203" s="95">
        <f t="shared" ref="DE203" si="232">MIN(DE202,DE190-DE198)</f>
        <v>0</v>
      </c>
      <c r="DF203" s="95">
        <f t="shared" ref="DF203" si="233">MIN(DF202,DF190-DF198)</f>
        <v>0</v>
      </c>
      <c r="DG203" s="95">
        <f t="shared" ref="DG203" si="234">MIN(DG202,DG190-DG198)</f>
        <v>0</v>
      </c>
      <c r="DH203" s="95">
        <f t="shared" ref="DH203" si="235">MIN(DH202,DH190-DH198)</f>
        <v>0</v>
      </c>
      <c r="DI203" s="95">
        <f t="shared" ref="DI203" si="236">MIN(DI202,DI190-DI198)</f>
        <v>0</v>
      </c>
      <c r="DJ203" s="95">
        <f t="shared" ref="DJ203" si="237">MIN(DJ202,DJ190-DJ198)</f>
        <v>0</v>
      </c>
      <c r="DK203" s="95">
        <f t="shared" ref="DK203" si="238">MIN(DK202,DK190-DK198)</f>
        <v>0</v>
      </c>
      <c r="DL203" s="95">
        <f t="shared" ref="DL203" si="239">MIN(DL202,DL190-DL198)</f>
        <v>0</v>
      </c>
      <c r="DM203" s="95">
        <f t="shared" ref="DM203" si="240">MIN(DM202,DM190-DM198)</f>
        <v>0</v>
      </c>
      <c r="DN203" s="95">
        <f t="shared" ref="DN203" si="241">MIN(DN202,DN190-DN198)</f>
        <v>0</v>
      </c>
      <c r="DO203" s="95">
        <f t="shared" ref="DO203" si="242">MIN(DO202,DO190-DO198)</f>
        <v>0</v>
      </c>
      <c r="DP203" s="95">
        <f t="shared" ref="DP203" si="243">MIN(DP202,DP190-DP198)</f>
        <v>0</v>
      </c>
      <c r="DQ203" s="95">
        <f t="shared" ref="DQ203" si="244">MIN(DQ202,DQ190-DQ198)</f>
        <v>0</v>
      </c>
      <c r="DR203" s="95">
        <f t="shared" ref="DR203" si="245">MIN(DR202,DR190-DR198)</f>
        <v>0</v>
      </c>
      <c r="DS203" s="95">
        <f t="shared" ref="DS203" si="246">MIN(DS202,DS190-DS198)</f>
        <v>0</v>
      </c>
      <c r="DT203" s="95">
        <f t="shared" ref="DT203" si="247">MIN(DT202,DT190-DT198)</f>
        <v>0</v>
      </c>
      <c r="DU203" s="95">
        <f t="shared" ref="DU203" si="248">MIN(DU202,DU190-DU198)</f>
        <v>0</v>
      </c>
      <c r="DV203" s="95">
        <f t="shared" ref="DV203" si="249">MIN(DV202,DV190-DV198)</f>
        <v>0</v>
      </c>
      <c r="DW203" s="95">
        <f t="shared" ref="DW203" si="250">MIN(DW202,DW190-DW198)</f>
        <v>0</v>
      </c>
      <c r="DX203" s="95">
        <f t="shared" ref="DX203" si="251">MIN(DX202,DX190-DX198)</f>
        <v>0</v>
      </c>
      <c r="DY203" s="95">
        <f t="shared" ref="DY203" si="252">MIN(DY202,DY190-DY198)</f>
        <v>0</v>
      </c>
      <c r="DZ203" s="95">
        <f t="shared" ref="DZ203" si="253">MIN(DZ202,DZ190-DZ198)</f>
        <v>0</v>
      </c>
      <c r="EA203" s="95">
        <f t="shared" ref="EA203" si="254">MIN(EA202,EA190-EA198)</f>
        <v>0</v>
      </c>
      <c r="EB203" s="95">
        <f t="shared" ref="EB203" si="255">MIN(EB202,EB190-EB198)</f>
        <v>0</v>
      </c>
      <c r="EC203" s="95">
        <f t="shared" ref="EC203" si="256">MIN(EC202,EC190-EC198)</f>
        <v>0</v>
      </c>
      <c r="ED203" s="95">
        <f t="shared" ref="ED203" si="257">MIN(ED202,ED190-ED198)</f>
        <v>0</v>
      </c>
      <c r="EE203" s="95">
        <f t="shared" ref="EE203" si="258">MIN(EE202,EE190-EE198)</f>
        <v>0</v>
      </c>
      <c r="EF203" s="95">
        <f t="shared" ref="EF203" si="259">MIN(EF202,EF190-EF198)</f>
        <v>0</v>
      </c>
      <c r="EG203" s="95">
        <f t="shared" ref="EG203" si="260">MIN(EG202,EG190-EG198)</f>
        <v>0</v>
      </c>
      <c r="EH203" s="95">
        <f t="shared" ref="EH203" si="261">MIN(EH202,EH190-EH198)</f>
        <v>0</v>
      </c>
      <c r="EI203" s="95">
        <f t="shared" ref="EI203" si="262">MIN(EI202,EI190-EI198)</f>
        <v>0</v>
      </c>
      <c r="EJ203" s="95">
        <f t="shared" ref="EJ203" si="263">MIN(EJ202,EJ190-EJ198)</f>
        <v>0</v>
      </c>
      <c r="EK203" s="95">
        <f t="shared" ref="EK203" si="264">MIN(EK202,EK190-EK198)</f>
        <v>0</v>
      </c>
      <c r="EL203" s="95">
        <f t="shared" ref="EL203" si="265">MIN(EL202,EL190-EL198)</f>
        <v>0</v>
      </c>
      <c r="EM203" s="95">
        <f t="shared" ref="EM203" si="266">MIN(EM202,EM190-EM198)</f>
        <v>0</v>
      </c>
      <c r="EN203" s="95">
        <f t="shared" ref="EN203" si="267">MIN(EN202,EN190-EN198)</f>
        <v>0</v>
      </c>
      <c r="EO203" s="95">
        <f t="shared" ref="EO203" si="268">MIN(EO202,EO190-EO198)</f>
        <v>0</v>
      </c>
      <c r="EP203" s="95">
        <f t="shared" ref="EP203" si="269">MIN(EP202,EP190-EP198)</f>
        <v>0</v>
      </c>
      <c r="EQ203" s="95">
        <f t="shared" ref="EQ203" si="270">MIN(EQ202,EQ190-EQ198)</f>
        <v>0</v>
      </c>
      <c r="ER203" s="95">
        <f t="shared" ref="ER203" si="271">MIN(ER202,ER190-ER198)</f>
        <v>0</v>
      </c>
      <c r="ES203" s="95">
        <f t="shared" ref="ES203" si="272">MIN(ES202,ES190-ES198)</f>
        <v>0</v>
      </c>
      <c r="ET203" s="95">
        <f t="shared" ref="ET203" si="273">MIN(ET202,ET190-ET198)</f>
        <v>0</v>
      </c>
      <c r="EU203" s="95">
        <f t="shared" ref="EU203" si="274">MIN(EU202,EU190-EU198)</f>
        <v>0</v>
      </c>
      <c r="EV203" s="95">
        <f t="shared" ref="EV203" si="275">MIN(EV202,EV190-EV198)</f>
        <v>0</v>
      </c>
      <c r="EW203" s="95">
        <f t="shared" ref="EW203" si="276">MIN(EW202,EW190-EW198)</f>
        <v>0</v>
      </c>
      <c r="EX203" s="95">
        <f t="shared" ref="EX203" si="277">MIN(EX202,EX190-EX198)</f>
        <v>0</v>
      </c>
      <c r="EY203" s="95">
        <f t="shared" ref="EY203" si="278">MIN(EY202,EY190-EY198)</f>
        <v>0</v>
      </c>
      <c r="EZ203" s="95">
        <f t="shared" ref="EZ203" si="279">MIN(EZ202,EZ190-EZ198)</f>
        <v>0</v>
      </c>
      <c r="FA203" s="95">
        <f t="shared" ref="FA203" si="280">MIN(FA202,FA190-FA198)</f>
        <v>0</v>
      </c>
      <c r="FB203" s="95">
        <f t="shared" ref="FB203" si="281">MIN(FB202,FB190-FB198)</f>
        <v>0</v>
      </c>
      <c r="FC203" s="95">
        <f t="shared" ref="FC203" si="282">MIN(FC202,FC190-FC198)</f>
        <v>0</v>
      </c>
      <c r="FD203" s="95">
        <f t="shared" ref="FD203" si="283">MIN(FD202,FD190-FD198)</f>
        <v>0</v>
      </c>
      <c r="FE203" s="95">
        <f t="shared" ref="FE203" si="284">MIN(FE202,FE190-FE198)</f>
        <v>0</v>
      </c>
      <c r="FF203" s="95">
        <f t="shared" ref="FF203" si="285">MIN(FF202,FF190-FF198)</f>
        <v>0</v>
      </c>
      <c r="FG203" s="95">
        <f t="shared" ref="FG203" si="286">MIN(FG202,FG190-FG198)</f>
        <v>0</v>
      </c>
      <c r="FH203" s="95">
        <f t="shared" ref="FH203" si="287">MIN(FH202,FH190-FH198)</f>
        <v>0</v>
      </c>
      <c r="FI203" s="95">
        <f t="shared" ref="FI203" si="288">MIN(FI202,FI190-FI198)</f>
        <v>0</v>
      </c>
      <c r="FJ203" s="95">
        <f t="shared" ref="FJ203" si="289">MIN(FJ202,FJ190-FJ198)</f>
        <v>0</v>
      </c>
      <c r="FK203" s="95">
        <f t="shared" ref="FK203" si="290">MIN(FK202,FK190-FK198)</f>
        <v>0</v>
      </c>
      <c r="FL203" s="95">
        <f t="shared" ref="FL203" si="291">MIN(FL202,FL190-FL198)</f>
        <v>0</v>
      </c>
      <c r="FM203" s="95">
        <f t="shared" ref="FM203" si="292">MIN(FM202,FM190-FM198)</f>
        <v>0</v>
      </c>
      <c r="FN203" s="95">
        <f t="shared" ref="FN203" si="293">MIN(FN202,FN190-FN198)</f>
        <v>0</v>
      </c>
      <c r="FO203" s="95">
        <f t="shared" ref="FO203" si="294">MIN(FO202,FO190-FO198)</f>
        <v>0</v>
      </c>
      <c r="FP203" s="95">
        <f t="shared" ref="FP203" si="295">MIN(FP202,FP190-FP198)</f>
        <v>0</v>
      </c>
      <c r="FQ203" s="95">
        <f t="shared" ref="FQ203" si="296">MIN(FQ202,FQ190-FQ198)</f>
        <v>0</v>
      </c>
      <c r="FR203" s="95">
        <f t="shared" ref="FR203" si="297">MIN(FR202,FR190-FR198)</f>
        <v>0</v>
      </c>
      <c r="FS203" s="95">
        <f t="shared" ref="FS203" si="298">MIN(FS202,FS190-FS198)</f>
        <v>0</v>
      </c>
      <c r="FT203" s="95">
        <f t="shared" ref="FT203" si="299">MIN(FT202,FT190-FT198)</f>
        <v>0</v>
      </c>
      <c r="FU203" s="95">
        <f t="shared" ref="FU203" si="300">MIN(FU202,FU190-FU198)</f>
        <v>0</v>
      </c>
      <c r="FV203" s="95">
        <f t="shared" ref="FV203" si="301">MIN(FV202,FV190-FV198)</f>
        <v>0</v>
      </c>
      <c r="FW203" s="95">
        <f t="shared" ref="FW203" si="302">MIN(FW202,FW190-FW198)</f>
        <v>0</v>
      </c>
      <c r="FX203" s="95">
        <f t="shared" ref="FX203" si="303">MIN(FX202,FX190-FX198)</f>
        <v>0</v>
      </c>
      <c r="FY203" s="95">
        <f t="shared" ref="FY203" si="304">MIN(FY202,FY190-FY198)</f>
        <v>0</v>
      </c>
      <c r="FZ203" s="95">
        <f t="shared" ref="FZ203" si="305">MIN(FZ202,FZ190-FZ198)</f>
        <v>0</v>
      </c>
      <c r="GA203" s="95">
        <f t="shared" ref="GA203" si="306">MIN(GA202,GA190-GA198)</f>
        <v>0</v>
      </c>
      <c r="GB203" s="95">
        <f t="shared" ref="GB203" si="307">MIN(GB202,GB190-GB198)</f>
        <v>0</v>
      </c>
      <c r="GC203" s="95">
        <f t="shared" ref="GC203" si="308">MIN(GC202,GC190-GC198)</f>
        <v>0</v>
      </c>
      <c r="GD203" s="95">
        <f t="shared" ref="GD203" si="309">MIN(GD202,GD190-GD198)</f>
        <v>0</v>
      </c>
      <c r="GE203" s="95">
        <f t="shared" ref="GE203" si="310">MIN(GE202,GE190-GE198)</f>
        <v>0</v>
      </c>
      <c r="GF203" s="95">
        <f t="shared" ref="GF203" si="311">MIN(GF202,GF190-GF198)</f>
        <v>0</v>
      </c>
      <c r="GG203" s="95">
        <f t="shared" ref="GG203" si="312">MIN(GG202,GG190-GG198)</f>
        <v>0</v>
      </c>
      <c r="GH203" s="95">
        <f t="shared" ref="GH203" si="313">MIN(GH202,GH190-GH198)</f>
        <v>0</v>
      </c>
      <c r="GI203" s="95">
        <f t="shared" ref="GI203" si="314">MIN(GI202,GI190-GI198)</f>
        <v>0</v>
      </c>
      <c r="GJ203" s="95">
        <f t="shared" ref="GJ203" si="315">MIN(GJ202,GJ190-GJ198)</f>
        <v>0</v>
      </c>
      <c r="GK203" s="95">
        <f t="shared" ref="GK203" si="316">MIN(GK202,GK190-GK198)</f>
        <v>0</v>
      </c>
      <c r="GL203" s="95">
        <f t="shared" ref="GL203" si="317">MIN(GL202,GL190-GL198)</f>
        <v>0</v>
      </c>
      <c r="GM203" s="95">
        <f t="shared" ref="GM203" si="318">MIN(GM202,GM190-GM198)</f>
        <v>0</v>
      </c>
      <c r="GN203" s="95">
        <f t="shared" ref="GN203" si="319">MIN(GN202,GN190-GN198)</f>
        <v>0</v>
      </c>
      <c r="GO203" s="1"/>
      <c r="GP203" s="67"/>
    </row>
    <row r="204" spans="1:198" customFormat="1" x14ac:dyDescent="0.75">
      <c r="A204" s="1"/>
      <c r="B204" s="1"/>
      <c r="C204" s="319"/>
      <c r="D204" s="100"/>
      <c r="E204" s="100"/>
      <c r="F204" s="320"/>
      <c r="G204" s="320"/>
      <c r="H204" s="324" t="s">
        <v>80</v>
      </c>
      <c r="I204" s="324"/>
      <c r="J204" s="7"/>
      <c r="K204" s="7"/>
      <c r="L204" s="7"/>
      <c r="M204" s="7"/>
      <c r="N204" s="7"/>
      <c r="O204" s="7"/>
      <c r="P204" s="95">
        <f t="shared" ref="P204:CA204" si="320">P202-P203</f>
        <v>0</v>
      </c>
      <c r="Q204" s="95">
        <f t="shared" si="320"/>
        <v>0</v>
      </c>
      <c r="R204" s="95">
        <f t="shared" si="320"/>
        <v>0</v>
      </c>
      <c r="S204" s="95">
        <f t="shared" si="320"/>
        <v>0</v>
      </c>
      <c r="T204" s="95">
        <f t="shared" si="320"/>
        <v>0</v>
      </c>
      <c r="U204" s="95">
        <f t="shared" si="320"/>
        <v>0</v>
      </c>
      <c r="V204" s="95">
        <f t="shared" si="320"/>
        <v>0</v>
      </c>
      <c r="W204" s="95">
        <f t="shared" si="320"/>
        <v>0</v>
      </c>
      <c r="X204" s="95">
        <f t="shared" si="320"/>
        <v>0</v>
      </c>
      <c r="Y204" s="95">
        <f t="shared" si="320"/>
        <v>0</v>
      </c>
      <c r="Z204" s="95">
        <f t="shared" si="320"/>
        <v>0</v>
      </c>
      <c r="AA204" s="95">
        <f t="shared" si="320"/>
        <v>0</v>
      </c>
      <c r="AB204" s="95">
        <f t="shared" si="320"/>
        <v>0</v>
      </c>
      <c r="AC204" s="95">
        <f t="shared" si="320"/>
        <v>0</v>
      </c>
      <c r="AD204" s="95">
        <f t="shared" si="320"/>
        <v>0</v>
      </c>
      <c r="AE204" s="95">
        <f t="shared" si="320"/>
        <v>0</v>
      </c>
      <c r="AF204" s="95">
        <f t="shared" si="320"/>
        <v>0</v>
      </c>
      <c r="AG204" s="95">
        <f t="shared" si="320"/>
        <v>0</v>
      </c>
      <c r="AH204" s="95">
        <f t="shared" si="320"/>
        <v>0</v>
      </c>
      <c r="AI204" s="95">
        <f t="shared" si="320"/>
        <v>0</v>
      </c>
      <c r="AJ204" s="95">
        <f t="shared" si="320"/>
        <v>0</v>
      </c>
      <c r="AK204" s="95">
        <f t="shared" si="320"/>
        <v>0</v>
      </c>
      <c r="AL204" s="95">
        <f t="shared" si="320"/>
        <v>0</v>
      </c>
      <c r="AM204" s="95">
        <f t="shared" si="320"/>
        <v>0</v>
      </c>
      <c r="AN204" s="95">
        <f t="shared" si="320"/>
        <v>0</v>
      </c>
      <c r="AO204" s="95">
        <f t="shared" si="320"/>
        <v>0</v>
      </c>
      <c r="AP204" s="95">
        <f t="shared" si="320"/>
        <v>0</v>
      </c>
      <c r="AQ204" s="95">
        <f t="shared" si="320"/>
        <v>0</v>
      </c>
      <c r="AR204" s="95">
        <f t="shared" si="320"/>
        <v>0</v>
      </c>
      <c r="AS204" s="95">
        <f t="shared" si="320"/>
        <v>0</v>
      </c>
      <c r="AT204" s="95">
        <f t="shared" si="320"/>
        <v>0</v>
      </c>
      <c r="AU204" s="95">
        <f t="shared" si="320"/>
        <v>0</v>
      </c>
      <c r="AV204" s="95">
        <f t="shared" si="320"/>
        <v>0</v>
      </c>
      <c r="AW204" s="95">
        <f t="shared" si="320"/>
        <v>0</v>
      </c>
      <c r="AX204" s="95">
        <f t="shared" si="320"/>
        <v>0</v>
      </c>
      <c r="AY204" s="95">
        <f t="shared" si="320"/>
        <v>0</v>
      </c>
      <c r="AZ204" s="95">
        <f t="shared" si="320"/>
        <v>0</v>
      </c>
      <c r="BA204" s="95">
        <f t="shared" si="320"/>
        <v>0</v>
      </c>
      <c r="BB204" s="95">
        <f t="shared" si="320"/>
        <v>0</v>
      </c>
      <c r="BC204" s="95">
        <f t="shared" si="320"/>
        <v>0</v>
      </c>
      <c r="BD204" s="95">
        <f t="shared" si="320"/>
        <v>0</v>
      </c>
      <c r="BE204" s="95">
        <f t="shared" si="320"/>
        <v>0</v>
      </c>
      <c r="BF204" s="95">
        <f t="shared" si="320"/>
        <v>0</v>
      </c>
      <c r="BG204" s="95">
        <f t="shared" si="320"/>
        <v>0</v>
      </c>
      <c r="BH204" s="95">
        <f t="shared" si="320"/>
        <v>0</v>
      </c>
      <c r="BI204" s="95">
        <f t="shared" si="320"/>
        <v>0</v>
      </c>
      <c r="BJ204" s="95">
        <f t="shared" si="320"/>
        <v>0</v>
      </c>
      <c r="BK204" s="95">
        <f t="shared" si="320"/>
        <v>0</v>
      </c>
      <c r="BL204" s="95">
        <f t="shared" si="320"/>
        <v>0</v>
      </c>
      <c r="BM204" s="95">
        <f t="shared" si="320"/>
        <v>0</v>
      </c>
      <c r="BN204" s="95">
        <f t="shared" si="320"/>
        <v>0</v>
      </c>
      <c r="BO204" s="95">
        <f t="shared" si="320"/>
        <v>0</v>
      </c>
      <c r="BP204" s="95">
        <f t="shared" si="320"/>
        <v>0</v>
      </c>
      <c r="BQ204" s="95">
        <f t="shared" si="320"/>
        <v>0</v>
      </c>
      <c r="BR204" s="95">
        <f t="shared" si="320"/>
        <v>0</v>
      </c>
      <c r="BS204" s="95">
        <f t="shared" si="320"/>
        <v>0</v>
      </c>
      <c r="BT204" s="95">
        <f t="shared" si="320"/>
        <v>0</v>
      </c>
      <c r="BU204" s="95">
        <f t="shared" si="320"/>
        <v>0</v>
      </c>
      <c r="BV204" s="95">
        <f t="shared" si="320"/>
        <v>0</v>
      </c>
      <c r="BW204" s="95">
        <f t="shared" si="320"/>
        <v>0</v>
      </c>
      <c r="BX204" s="95">
        <f t="shared" si="320"/>
        <v>0</v>
      </c>
      <c r="BY204" s="95">
        <f t="shared" si="320"/>
        <v>0</v>
      </c>
      <c r="BZ204" s="95">
        <f t="shared" si="320"/>
        <v>0</v>
      </c>
      <c r="CA204" s="95">
        <f t="shared" si="320"/>
        <v>0</v>
      </c>
      <c r="CB204" s="95">
        <f t="shared" ref="CB204:EM204" si="321">CB202-CB203</f>
        <v>0</v>
      </c>
      <c r="CC204" s="95">
        <f t="shared" si="321"/>
        <v>0</v>
      </c>
      <c r="CD204" s="95">
        <f t="shared" si="321"/>
        <v>0</v>
      </c>
      <c r="CE204" s="95">
        <f t="shared" si="321"/>
        <v>0</v>
      </c>
      <c r="CF204" s="95">
        <f t="shared" si="321"/>
        <v>0</v>
      </c>
      <c r="CG204" s="95">
        <f t="shared" si="321"/>
        <v>0</v>
      </c>
      <c r="CH204" s="95">
        <f t="shared" si="321"/>
        <v>0</v>
      </c>
      <c r="CI204" s="95">
        <f t="shared" si="321"/>
        <v>0</v>
      </c>
      <c r="CJ204" s="95">
        <f t="shared" si="321"/>
        <v>0</v>
      </c>
      <c r="CK204" s="95">
        <f t="shared" si="321"/>
        <v>0</v>
      </c>
      <c r="CL204" s="95">
        <f t="shared" si="321"/>
        <v>0</v>
      </c>
      <c r="CM204" s="95">
        <f t="shared" si="321"/>
        <v>0</v>
      </c>
      <c r="CN204" s="95">
        <f t="shared" si="321"/>
        <v>0</v>
      </c>
      <c r="CO204" s="95">
        <f t="shared" si="321"/>
        <v>0</v>
      </c>
      <c r="CP204" s="95">
        <f t="shared" si="321"/>
        <v>0</v>
      </c>
      <c r="CQ204" s="95">
        <f t="shared" si="321"/>
        <v>0</v>
      </c>
      <c r="CR204" s="95">
        <f t="shared" si="321"/>
        <v>0</v>
      </c>
      <c r="CS204" s="95">
        <f t="shared" si="321"/>
        <v>0</v>
      </c>
      <c r="CT204" s="95">
        <f t="shared" si="321"/>
        <v>0</v>
      </c>
      <c r="CU204" s="95">
        <f t="shared" si="321"/>
        <v>0</v>
      </c>
      <c r="CV204" s="95">
        <f t="shared" si="321"/>
        <v>0</v>
      </c>
      <c r="CW204" s="95">
        <f t="shared" si="321"/>
        <v>0</v>
      </c>
      <c r="CX204" s="95">
        <f t="shared" si="321"/>
        <v>0</v>
      </c>
      <c r="CY204" s="95">
        <f t="shared" si="321"/>
        <v>0</v>
      </c>
      <c r="CZ204" s="95">
        <f t="shared" si="321"/>
        <v>0</v>
      </c>
      <c r="DA204" s="95">
        <f t="shared" si="321"/>
        <v>0</v>
      </c>
      <c r="DB204" s="95">
        <f t="shared" si="321"/>
        <v>0</v>
      </c>
      <c r="DC204" s="95">
        <f t="shared" si="321"/>
        <v>0</v>
      </c>
      <c r="DD204" s="95">
        <f t="shared" si="321"/>
        <v>0</v>
      </c>
      <c r="DE204" s="95">
        <f t="shared" si="321"/>
        <v>0</v>
      </c>
      <c r="DF204" s="95">
        <f t="shared" si="321"/>
        <v>0</v>
      </c>
      <c r="DG204" s="95">
        <f t="shared" si="321"/>
        <v>0</v>
      </c>
      <c r="DH204" s="95">
        <f t="shared" si="321"/>
        <v>0</v>
      </c>
      <c r="DI204" s="95">
        <f t="shared" si="321"/>
        <v>0</v>
      </c>
      <c r="DJ204" s="95">
        <f t="shared" si="321"/>
        <v>0</v>
      </c>
      <c r="DK204" s="95">
        <f t="shared" si="321"/>
        <v>0</v>
      </c>
      <c r="DL204" s="95">
        <f t="shared" si="321"/>
        <v>0</v>
      </c>
      <c r="DM204" s="95">
        <f t="shared" si="321"/>
        <v>0</v>
      </c>
      <c r="DN204" s="95">
        <f t="shared" si="321"/>
        <v>0</v>
      </c>
      <c r="DO204" s="95">
        <f t="shared" si="321"/>
        <v>0</v>
      </c>
      <c r="DP204" s="95">
        <f t="shared" si="321"/>
        <v>0</v>
      </c>
      <c r="DQ204" s="95">
        <f t="shared" si="321"/>
        <v>0</v>
      </c>
      <c r="DR204" s="95">
        <f t="shared" si="321"/>
        <v>0</v>
      </c>
      <c r="DS204" s="95">
        <f t="shared" si="321"/>
        <v>0</v>
      </c>
      <c r="DT204" s="95">
        <f t="shared" si="321"/>
        <v>0</v>
      </c>
      <c r="DU204" s="95">
        <f t="shared" si="321"/>
        <v>0</v>
      </c>
      <c r="DV204" s="95">
        <f t="shared" si="321"/>
        <v>0</v>
      </c>
      <c r="DW204" s="95">
        <f t="shared" si="321"/>
        <v>0</v>
      </c>
      <c r="DX204" s="95">
        <f t="shared" si="321"/>
        <v>0</v>
      </c>
      <c r="DY204" s="95">
        <f t="shared" si="321"/>
        <v>0</v>
      </c>
      <c r="DZ204" s="95">
        <f t="shared" si="321"/>
        <v>0</v>
      </c>
      <c r="EA204" s="95">
        <f t="shared" si="321"/>
        <v>0</v>
      </c>
      <c r="EB204" s="95">
        <f t="shared" si="321"/>
        <v>0</v>
      </c>
      <c r="EC204" s="95">
        <f t="shared" si="321"/>
        <v>0</v>
      </c>
      <c r="ED204" s="95">
        <f t="shared" si="321"/>
        <v>0</v>
      </c>
      <c r="EE204" s="95">
        <f t="shared" si="321"/>
        <v>0</v>
      </c>
      <c r="EF204" s="95">
        <f t="shared" si="321"/>
        <v>0</v>
      </c>
      <c r="EG204" s="95">
        <f t="shared" si="321"/>
        <v>0</v>
      </c>
      <c r="EH204" s="95">
        <f t="shared" si="321"/>
        <v>0</v>
      </c>
      <c r="EI204" s="95">
        <f t="shared" si="321"/>
        <v>0</v>
      </c>
      <c r="EJ204" s="95">
        <f t="shared" si="321"/>
        <v>0</v>
      </c>
      <c r="EK204" s="95">
        <f t="shared" si="321"/>
        <v>0</v>
      </c>
      <c r="EL204" s="95">
        <f t="shared" si="321"/>
        <v>0</v>
      </c>
      <c r="EM204" s="95">
        <f t="shared" si="321"/>
        <v>0</v>
      </c>
      <c r="EN204" s="95">
        <f t="shared" ref="EN204:GN204" si="322">EN202-EN203</f>
        <v>0</v>
      </c>
      <c r="EO204" s="95">
        <f t="shared" si="322"/>
        <v>0</v>
      </c>
      <c r="EP204" s="95">
        <f t="shared" si="322"/>
        <v>0</v>
      </c>
      <c r="EQ204" s="95">
        <f t="shared" si="322"/>
        <v>0</v>
      </c>
      <c r="ER204" s="95">
        <f t="shared" si="322"/>
        <v>0</v>
      </c>
      <c r="ES204" s="95">
        <f t="shared" si="322"/>
        <v>0</v>
      </c>
      <c r="ET204" s="95">
        <f t="shared" si="322"/>
        <v>0</v>
      </c>
      <c r="EU204" s="95">
        <f t="shared" si="322"/>
        <v>0</v>
      </c>
      <c r="EV204" s="95">
        <f t="shared" si="322"/>
        <v>0</v>
      </c>
      <c r="EW204" s="95">
        <f t="shared" si="322"/>
        <v>0</v>
      </c>
      <c r="EX204" s="95">
        <f t="shared" si="322"/>
        <v>0</v>
      </c>
      <c r="EY204" s="95">
        <f t="shared" si="322"/>
        <v>0</v>
      </c>
      <c r="EZ204" s="95">
        <f t="shared" si="322"/>
        <v>0</v>
      </c>
      <c r="FA204" s="95">
        <f t="shared" si="322"/>
        <v>0</v>
      </c>
      <c r="FB204" s="95">
        <f t="shared" si="322"/>
        <v>0</v>
      </c>
      <c r="FC204" s="95">
        <f t="shared" si="322"/>
        <v>0</v>
      </c>
      <c r="FD204" s="95">
        <f t="shared" si="322"/>
        <v>0</v>
      </c>
      <c r="FE204" s="95">
        <f t="shared" si="322"/>
        <v>0</v>
      </c>
      <c r="FF204" s="95">
        <f t="shared" si="322"/>
        <v>0</v>
      </c>
      <c r="FG204" s="95">
        <f t="shared" si="322"/>
        <v>0</v>
      </c>
      <c r="FH204" s="95">
        <f t="shared" si="322"/>
        <v>0</v>
      </c>
      <c r="FI204" s="95">
        <f t="shared" si="322"/>
        <v>0</v>
      </c>
      <c r="FJ204" s="95">
        <f t="shared" si="322"/>
        <v>0</v>
      </c>
      <c r="FK204" s="95">
        <f t="shared" si="322"/>
        <v>0</v>
      </c>
      <c r="FL204" s="95">
        <f t="shared" si="322"/>
        <v>0</v>
      </c>
      <c r="FM204" s="95">
        <f t="shared" si="322"/>
        <v>0</v>
      </c>
      <c r="FN204" s="95">
        <f t="shared" si="322"/>
        <v>0</v>
      </c>
      <c r="FO204" s="95">
        <f t="shared" si="322"/>
        <v>0</v>
      </c>
      <c r="FP204" s="95">
        <f t="shared" si="322"/>
        <v>0</v>
      </c>
      <c r="FQ204" s="95">
        <f t="shared" si="322"/>
        <v>0</v>
      </c>
      <c r="FR204" s="95">
        <f t="shared" si="322"/>
        <v>0</v>
      </c>
      <c r="FS204" s="95">
        <f t="shared" si="322"/>
        <v>0</v>
      </c>
      <c r="FT204" s="95">
        <f t="shared" si="322"/>
        <v>0</v>
      </c>
      <c r="FU204" s="95">
        <f t="shared" si="322"/>
        <v>0</v>
      </c>
      <c r="FV204" s="95">
        <f t="shared" si="322"/>
        <v>0</v>
      </c>
      <c r="FW204" s="95">
        <f t="shared" si="322"/>
        <v>0</v>
      </c>
      <c r="FX204" s="95">
        <f t="shared" si="322"/>
        <v>0</v>
      </c>
      <c r="FY204" s="95">
        <f t="shared" si="322"/>
        <v>0</v>
      </c>
      <c r="FZ204" s="95">
        <f t="shared" si="322"/>
        <v>0</v>
      </c>
      <c r="GA204" s="95">
        <f t="shared" si="322"/>
        <v>0</v>
      </c>
      <c r="GB204" s="95">
        <f t="shared" si="322"/>
        <v>0</v>
      </c>
      <c r="GC204" s="95">
        <f t="shared" si="322"/>
        <v>0</v>
      </c>
      <c r="GD204" s="95">
        <f t="shared" si="322"/>
        <v>0</v>
      </c>
      <c r="GE204" s="95">
        <f t="shared" si="322"/>
        <v>0</v>
      </c>
      <c r="GF204" s="95">
        <f t="shared" si="322"/>
        <v>0</v>
      </c>
      <c r="GG204" s="95">
        <f t="shared" si="322"/>
        <v>0</v>
      </c>
      <c r="GH204" s="95">
        <f t="shared" si="322"/>
        <v>0</v>
      </c>
      <c r="GI204" s="95">
        <f t="shared" si="322"/>
        <v>0</v>
      </c>
      <c r="GJ204" s="95">
        <f t="shared" si="322"/>
        <v>0</v>
      </c>
      <c r="GK204" s="95">
        <f t="shared" si="322"/>
        <v>0</v>
      </c>
      <c r="GL204" s="95">
        <f t="shared" si="322"/>
        <v>0</v>
      </c>
      <c r="GM204" s="95">
        <f t="shared" si="322"/>
        <v>0</v>
      </c>
      <c r="GN204" s="268">
        <f t="shared" si="322"/>
        <v>0</v>
      </c>
      <c r="GO204" s="1"/>
      <c r="GP204" s="67"/>
    </row>
    <row r="205" spans="1:198" customFormat="1" x14ac:dyDescent="0.75">
      <c r="A205" s="1"/>
      <c r="B205" s="1"/>
      <c r="C205" s="319"/>
      <c r="D205" s="100"/>
      <c r="E205" s="100"/>
      <c r="F205" s="320"/>
      <c r="G205" s="320"/>
      <c r="H205" s="324" t="s">
        <v>186</v>
      </c>
      <c r="I205" s="324"/>
      <c r="J205" s="7"/>
      <c r="K205" s="7"/>
      <c r="L205" s="7"/>
      <c r="M205" s="7"/>
      <c r="N205" s="7"/>
      <c r="O205" s="7"/>
      <c r="P205" s="95">
        <f t="shared" ref="P205:BG205" si="323">MIN(O206+P203+P213+P214,P249-P250)</f>
        <v>0</v>
      </c>
      <c r="Q205" s="325">
        <f t="shared" si="323"/>
        <v>0</v>
      </c>
      <c r="R205" s="95">
        <f t="shared" si="323"/>
        <v>0</v>
      </c>
      <c r="S205" s="95">
        <f t="shared" si="323"/>
        <v>0</v>
      </c>
      <c r="T205" s="95">
        <f t="shared" si="323"/>
        <v>0</v>
      </c>
      <c r="U205" s="95">
        <f t="shared" si="323"/>
        <v>0</v>
      </c>
      <c r="V205" s="95">
        <f t="shared" si="323"/>
        <v>0</v>
      </c>
      <c r="W205" s="95">
        <f t="shared" si="323"/>
        <v>0</v>
      </c>
      <c r="X205" s="95">
        <f t="shared" si="323"/>
        <v>0</v>
      </c>
      <c r="Y205" s="95">
        <f t="shared" si="323"/>
        <v>0</v>
      </c>
      <c r="Z205" s="95">
        <f t="shared" si="323"/>
        <v>0</v>
      </c>
      <c r="AA205" s="95">
        <f t="shared" si="323"/>
        <v>0</v>
      </c>
      <c r="AB205" s="95">
        <f t="shared" si="323"/>
        <v>0</v>
      </c>
      <c r="AC205" s="95">
        <f t="shared" si="323"/>
        <v>0</v>
      </c>
      <c r="AD205" s="95">
        <f t="shared" si="323"/>
        <v>0</v>
      </c>
      <c r="AE205" s="95">
        <f t="shared" si="323"/>
        <v>0</v>
      </c>
      <c r="AF205" s="95">
        <f t="shared" si="323"/>
        <v>0</v>
      </c>
      <c r="AG205" s="95">
        <f t="shared" si="323"/>
        <v>0</v>
      </c>
      <c r="AH205" s="95">
        <f t="shared" si="323"/>
        <v>0</v>
      </c>
      <c r="AI205" s="95">
        <f t="shared" si="323"/>
        <v>0</v>
      </c>
      <c r="AJ205" s="95">
        <f t="shared" si="323"/>
        <v>0</v>
      </c>
      <c r="AK205" s="95">
        <f t="shared" si="323"/>
        <v>0</v>
      </c>
      <c r="AL205" s="95">
        <f t="shared" si="323"/>
        <v>0</v>
      </c>
      <c r="AM205" s="95">
        <f t="shared" si="323"/>
        <v>0</v>
      </c>
      <c r="AN205" s="95">
        <f t="shared" si="323"/>
        <v>0</v>
      </c>
      <c r="AO205" s="95">
        <f t="shared" si="323"/>
        <v>0</v>
      </c>
      <c r="AP205" s="95">
        <f t="shared" si="323"/>
        <v>0</v>
      </c>
      <c r="AQ205" s="95">
        <f t="shared" si="323"/>
        <v>0</v>
      </c>
      <c r="AR205" s="95">
        <f t="shared" si="323"/>
        <v>0</v>
      </c>
      <c r="AS205" s="95">
        <f t="shared" si="323"/>
        <v>0</v>
      </c>
      <c r="AT205" s="95">
        <f t="shared" si="323"/>
        <v>0</v>
      </c>
      <c r="AU205" s="95">
        <f t="shared" si="323"/>
        <v>0</v>
      </c>
      <c r="AV205" s="95">
        <f t="shared" si="323"/>
        <v>0</v>
      </c>
      <c r="AW205" s="95">
        <f>MIN(AV206+AW203+AW213+AW214,AW249-AW250)</f>
        <v>0</v>
      </c>
      <c r="AX205" s="95">
        <f t="shared" si="323"/>
        <v>0</v>
      </c>
      <c r="AY205" s="95">
        <f t="shared" si="323"/>
        <v>0</v>
      </c>
      <c r="AZ205" s="95">
        <f t="shared" si="323"/>
        <v>0</v>
      </c>
      <c r="BA205" s="95">
        <f t="shared" si="323"/>
        <v>0</v>
      </c>
      <c r="BB205" s="95">
        <f t="shared" si="323"/>
        <v>0</v>
      </c>
      <c r="BC205" s="95">
        <f t="shared" si="323"/>
        <v>0</v>
      </c>
      <c r="BD205" s="95">
        <f t="shared" si="323"/>
        <v>0</v>
      </c>
      <c r="BE205" s="95">
        <f t="shared" si="323"/>
        <v>0</v>
      </c>
      <c r="BF205" s="95">
        <f t="shared" si="323"/>
        <v>0</v>
      </c>
      <c r="BG205" s="95">
        <f t="shared" si="323"/>
        <v>0</v>
      </c>
      <c r="BH205" s="95">
        <f>MIN(BG206+BH203+BH213+BH214,BH249-BH250-BH221)</f>
        <v>0</v>
      </c>
      <c r="BI205" s="95">
        <f t="shared" ref="BI205:CN205" si="324">MIN(BH206+BI203+BI213+BI214,BI249-BI250)</f>
        <v>0</v>
      </c>
      <c r="BJ205" s="95">
        <f t="shared" si="324"/>
        <v>0</v>
      </c>
      <c r="BK205" s="95">
        <f t="shared" si="324"/>
        <v>0</v>
      </c>
      <c r="BL205" s="95">
        <f t="shared" si="324"/>
        <v>0</v>
      </c>
      <c r="BM205" s="95">
        <f t="shared" si="324"/>
        <v>0</v>
      </c>
      <c r="BN205" s="95">
        <f t="shared" si="324"/>
        <v>0</v>
      </c>
      <c r="BO205" s="95">
        <f t="shared" si="324"/>
        <v>0</v>
      </c>
      <c r="BP205" s="95">
        <f t="shared" si="324"/>
        <v>0</v>
      </c>
      <c r="BQ205" s="95">
        <f t="shared" si="324"/>
        <v>0</v>
      </c>
      <c r="BR205" s="95">
        <f t="shared" si="324"/>
        <v>0</v>
      </c>
      <c r="BS205" s="95">
        <f t="shared" si="324"/>
        <v>0</v>
      </c>
      <c r="BT205" s="95">
        <f t="shared" si="324"/>
        <v>0</v>
      </c>
      <c r="BU205" s="95">
        <f t="shared" si="324"/>
        <v>0</v>
      </c>
      <c r="BV205" s="95">
        <f t="shared" si="324"/>
        <v>0</v>
      </c>
      <c r="BW205" s="95">
        <f t="shared" si="324"/>
        <v>0</v>
      </c>
      <c r="BX205" s="95">
        <f t="shared" si="324"/>
        <v>0</v>
      </c>
      <c r="BY205" s="95">
        <f t="shared" si="324"/>
        <v>0</v>
      </c>
      <c r="BZ205" s="95">
        <f t="shared" si="324"/>
        <v>0</v>
      </c>
      <c r="CA205" s="95">
        <f t="shared" si="324"/>
        <v>0</v>
      </c>
      <c r="CB205" s="95">
        <f t="shared" si="324"/>
        <v>0</v>
      </c>
      <c r="CC205" s="95">
        <f t="shared" si="324"/>
        <v>0</v>
      </c>
      <c r="CD205" s="95">
        <f t="shared" si="324"/>
        <v>0</v>
      </c>
      <c r="CE205" s="95">
        <f t="shared" si="324"/>
        <v>0</v>
      </c>
      <c r="CF205" s="95">
        <f t="shared" si="324"/>
        <v>0</v>
      </c>
      <c r="CG205" s="95">
        <f t="shared" si="324"/>
        <v>0</v>
      </c>
      <c r="CH205" s="95">
        <f t="shared" si="324"/>
        <v>0</v>
      </c>
      <c r="CI205" s="95">
        <f t="shared" si="324"/>
        <v>0</v>
      </c>
      <c r="CJ205" s="95">
        <f t="shared" si="324"/>
        <v>0</v>
      </c>
      <c r="CK205" s="95">
        <f t="shared" si="324"/>
        <v>0</v>
      </c>
      <c r="CL205" s="95">
        <f t="shared" si="324"/>
        <v>0</v>
      </c>
      <c r="CM205" s="95">
        <f t="shared" si="324"/>
        <v>0</v>
      </c>
      <c r="CN205" s="95">
        <f t="shared" si="324"/>
        <v>0</v>
      </c>
      <c r="CO205" s="95">
        <f t="shared" ref="CO205:DT205" si="325">MIN(CN206+CO203+CO213+CO214,CO249-CO250)</f>
        <v>0</v>
      </c>
      <c r="CP205" s="95">
        <f t="shared" si="325"/>
        <v>0</v>
      </c>
      <c r="CQ205" s="95">
        <f t="shared" si="325"/>
        <v>0</v>
      </c>
      <c r="CR205" s="95">
        <f t="shared" si="325"/>
        <v>0</v>
      </c>
      <c r="CS205" s="95">
        <f t="shared" si="325"/>
        <v>0</v>
      </c>
      <c r="CT205" s="95">
        <f t="shared" si="325"/>
        <v>0</v>
      </c>
      <c r="CU205" s="95">
        <f t="shared" si="325"/>
        <v>0</v>
      </c>
      <c r="CV205" s="95">
        <f t="shared" si="325"/>
        <v>0</v>
      </c>
      <c r="CW205" s="95">
        <f t="shared" si="325"/>
        <v>0</v>
      </c>
      <c r="CX205" s="95">
        <f t="shared" si="325"/>
        <v>0</v>
      </c>
      <c r="CY205" s="95">
        <f t="shared" si="325"/>
        <v>0</v>
      </c>
      <c r="CZ205" s="95">
        <f t="shared" si="325"/>
        <v>0</v>
      </c>
      <c r="DA205" s="95">
        <f t="shared" si="325"/>
        <v>0</v>
      </c>
      <c r="DB205" s="95">
        <f t="shared" si="325"/>
        <v>0</v>
      </c>
      <c r="DC205" s="95">
        <f t="shared" si="325"/>
        <v>0</v>
      </c>
      <c r="DD205" s="95">
        <f t="shared" si="325"/>
        <v>0</v>
      </c>
      <c r="DE205" s="95">
        <f t="shared" si="325"/>
        <v>0</v>
      </c>
      <c r="DF205" s="95">
        <f t="shared" si="325"/>
        <v>0</v>
      </c>
      <c r="DG205" s="95">
        <f t="shared" si="325"/>
        <v>0</v>
      </c>
      <c r="DH205" s="95">
        <f t="shared" si="325"/>
        <v>0</v>
      </c>
      <c r="DI205" s="95">
        <f t="shared" si="325"/>
        <v>0</v>
      </c>
      <c r="DJ205" s="95">
        <f t="shared" si="325"/>
        <v>0</v>
      </c>
      <c r="DK205" s="95">
        <f t="shared" si="325"/>
        <v>0</v>
      </c>
      <c r="DL205" s="95">
        <f t="shared" si="325"/>
        <v>0</v>
      </c>
      <c r="DM205" s="95">
        <f t="shared" si="325"/>
        <v>0</v>
      </c>
      <c r="DN205" s="95">
        <f t="shared" si="325"/>
        <v>0</v>
      </c>
      <c r="DO205" s="95">
        <f t="shared" si="325"/>
        <v>0</v>
      </c>
      <c r="DP205" s="95">
        <f t="shared" si="325"/>
        <v>0</v>
      </c>
      <c r="DQ205" s="95">
        <f t="shared" si="325"/>
        <v>0</v>
      </c>
      <c r="DR205" s="95">
        <f t="shared" si="325"/>
        <v>0</v>
      </c>
      <c r="DS205" s="95">
        <f t="shared" si="325"/>
        <v>0</v>
      </c>
      <c r="DT205" s="95">
        <f t="shared" si="325"/>
        <v>0</v>
      </c>
      <c r="DU205" s="95">
        <f t="shared" ref="DU205:EZ205" si="326">MIN(DT206+DU203+DU213+DU214,DU249-DU250)</f>
        <v>0</v>
      </c>
      <c r="DV205" s="95">
        <f t="shared" si="326"/>
        <v>0</v>
      </c>
      <c r="DW205" s="95">
        <f t="shared" si="326"/>
        <v>0</v>
      </c>
      <c r="DX205" s="95">
        <f t="shared" si="326"/>
        <v>0</v>
      </c>
      <c r="DY205" s="95">
        <f t="shared" si="326"/>
        <v>0</v>
      </c>
      <c r="DZ205" s="95">
        <f t="shared" si="326"/>
        <v>0</v>
      </c>
      <c r="EA205" s="95">
        <f t="shared" si="326"/>
        <v>0</v>
      </c>
      <c r="EB205" s="95">
        <f t="shared" si="326"/>
        <v>0</v>
      </c>
      <c r="EC205" s="95">
        <f t="shared" si="326"/>
        <v>0</v>
      </c>
      <c r="ED205" s="95">
        <f t="shared" si="326"/>
        <v>0</v>
      </c>
      <c r="EE205" s="95">
        <f t="shared" si="326"/>
        <v>0</v>
      </c>
      <c r="EF205" s="95">
        <f t="shared" si="326"/>
        <v>0</v>
      </c>
      <c r="EG205" s="95">
        <f t="shared" si="326"/>
        <v>0</v>
      </c>
      <c r="EH205" s="95">
        <f t="shared" si="326"/>
        <v>0</v>
      </c>
      <c r="EI205" s="95">
        <f t="shared" si="326"/>
        <v>0</v>
      </c>
      <c r="EJ205" s="95">
        <f t="shared" si="326"/>
        <v>0</v>
      </c>
      <c r="EK205" s="95">
        <f t="shared" si="326"/>
        <v>0</v>
      </c>
      <c r="EL205" s="95">
        <f t="shared" si="326"/>
        <v>0</v>
      </c>
      <c r="EM205" s="95">
        <f t="shared" si="326"/>
        <v>0</v>
      </c>
      <c r="EN205" s="95">
        <f t="shared" si="326"/>
        <v>0</v>
      </c>
      <c r="EO205" s="95">
        <f t="shared" si="326"/>
        <v>0</v>
      </c>
      <c r="EP205" s="95">
        <f t="shared" si="326"/>
        <v>0</v>
      </c>
      <c r="EQ205" s="95">
        <f t="shared" si="326"/>
        <v>0</v>
      </c>
      <c r="ER205" s="95">
        <f t="shared" si="326"/>
        <v>0</v>
      </c>
      <c r="ES205" s="95">
        <f t="shared" si="326"/>
        <v>0</v>
      </c>
      <c r="ET205" s="95">
        <f t="shared" si="326"/>
        <v>0</v>
      </c>
      <c r="EU205" s="95">
        <f t="shared" si="326"/>
        <v>0</v>
      </c>
      <c r="EV205" s="95">
        <f t="shared" si="326"/>
        <v>0</v>
      </c>
      <c r="EW205" s="95">
        <f t="shared" si="326"/>
        <v>0</v>
      </c>
      <c r="EX205" s="95">
        <f t="shared" si="326"/>
        <v>0</v>
      </c>
      <c r="EY205" s="95">
        <f t="shared" si="326"/>
        <v>0</v>
      </c>
      <c r="EZ205" s="95">
        <f t="shared" si="326"/>
        <v>0</v>
      </c>
      <c r="FA205" s="95">
        <f t="shared" ref="FA205:GF205" si="327">MIN(EZ206+FA203+FA213+FA214,FA249-FA250)</f>
        <v>0</v>
      </c>
      <c r="FB205" s="95">
        <f t="shared" si="327"/>
        <v>0</v>
      </c>
      <c r="FC205" s="95">
        <f t="shared" si="327"/>
        <v>0</v>
      </c>
      <c r="FD205" s="95">
        <f t="shared" si="327"/>
        <v>0</v>
      </c>
      <c r="FE205" s="95">
        <f t="shared" si="327"/>
        <v>0</v>
      </c>
      <c r="FF205" s="95">
        <f t="shared" si="327"/>
        <v>0</v>
      </c>
      <c r="FG205" s="95">
        <f t="shared" si="327"/>
        <v>0</v>
      </c>
      <c r="FH205" s="95">
        <f t="shared" si="327"/>
        <v>0</v>
      </c>
      <c r="FI205" s="95">
        <f t="shared" si="327"/>
        <v>0</v>
      </c>
      <c r="FJ205" s="95">
        <f t="shared" si="327"/>
        <v>0</v>
      </c>
      <c r="FK205" s="95">
        <f t="shared" si="327"/>
        <v>0</v>
      </c>
      <c r="FL205" s="95">
        <f t="shared" si="327"/>
        <v>0</v>
      </c>
      <c r="FM205" s="95">
        <f t="shared" si="327"/>
        <v>0</v>
      </c>
      <c r="FN205" s="95">
        <f t="shared" si="327"/>
        <v>0</v>
      </c>
      <c r="FO205" s="95">
        <f t="shared" si="327"/>
        <v>0</v>
      </c>
      <c r="FP205" s="95">
        <f t="shared" si="327"/>
        <v>0</v>
      </c>
      <c r="FQ205" s="95">
        <f t="shared" si="327"/>
        <v>0</v>
      </c>
      <c r="FR205" s="95">
        <f t="shared" si="327"/>
        <v>0</v>
      </c>
      <c r="FS205" s="95">
        <f t="shared" si="327"/>
        <v>0</v>
      </c>
      <c r="FT205" s="95">
        <f t="shared" si="327"/>
        <v>0</v>
      </c>
      <c r="FU205" s="95">
        <f t="shared" si="327"/>
        <v>0</v>
      </c>
      <c r="FV205" s="95">
        <f t="shared" si="327"/>
        <v>0</v>
      </c>
      <c r="FW205" s="95">
        <f t="shared" si="327"/>
        <v>0</v>
      </c>
      <c r="FX205" s="95">
        <f t="shared" si="327"/>
        <v>0</v>
      </c>
      <c r="FY205" s="95">
        <f t="shared" si="327"/>
        <v>0</v>
      </c>
      <c r="FZ205" s="95">
        <f t="shared" si="327"/>
        <v>0</v>
      </c>
      <c r="GA205" s="95">
        <f t="shared" si="327"/>
        <v>0</v>
      </c>
      <c r="GB205" s="95">
        <f t="shared" si="327"/>
        <v>0</v>
      </c>
      <c r="GC205" s="95">
        <f t="shared" si="327"/>
        <v>0</v>
      </c>
      <c r="GD205" s="95">
        <f t="shared" si="327"/>
        <v>0</v>
      </c>
      <c r="GE205" s="95">
        <f t="shared" si="327"/>
        <v>0</v>
      </c>
      <c r="GF205" s="95">
        <f t="shared" si="327"/>
        <v>0</v>
      </c>
      <c r="GG205" s="95">
        <f t="shared" ref="GG205:GN205" si="328">MIN(GF206+GG203+GG213+GG214,GG249-GG250)</f>
        <v>0</v>
      </c>
      <c r="GH205" s="95">
        <f t="shared" si="328"/>
        <v>0</v>
      </c>
      <c r="GI205" s="95">
        <f t="shared" si="328"/>
        <v>0</v>
      </c>
      <c r="GJ205" s="95">
        <f t="shared" si="328"/>
        <v>0</v>
      </c>
      <c r="GK205" s="95">
        <f t="shared" si="328"/>
        <v>0</v>
      </c>
      <c r="GL205" s="95">
        <f t="shared" si="328"/>
        <v>0</v>
      </c>
      <c r="GM205" s="95">
        <f t="shared" si="328"/>
        <v>0</v>
      </c>
      <c r="GN205" s="268">
        <f t="shared" si="328"/>
        <v>0</v>
      </c>
      <c r="GO205" s="1"/>
      <c r="GP205" s="67"/>
    </row>
    <row r="206" spans="1:198" customFormat="1" x14ac:dyDescent="0.75">
      <c r="A206" s="1"/>
      <c r="B206" s="1"/>
      <c r="C206" s="321" t="s">
        <v>132</v>
      </c>
      <c r="D206" s="25"/>
      <c r="E206" s="25"/>
      <c r="F206" s="322"/>
      <c r="G206" s="322"/>
      <c r="H206" s="15" t="s">
        <v>131</v>
      </c>
      <c r="I206" s="15"/>
      <c r="J206" s="15"/>
      <c r="K206" s="15"/>
      <c r="L206" s="15"/>
      <c r="M206" s="15"/>
      <c r="N206" s="15"/>
      <c r="O206" s="15"/>
      <c r="P206" s="277">
        <f t="shared" ref="P206:AU206" si="329">P203+SUM(P213:P214)+O206-P205</f>
        <v>0</v>
      </c>
      <c r="Q206" s="277">
        <f t="shared" si="329"/>
        <v>0</v>
      </c>
      <c r="R206" s="277">
        <f t="shared" si="329"/>
        <v>0</v>
      </c>
      <c r="S206" s="277">
        <f t="shared" si="329"/>
        <v>0</v>
      </c>
      <c r="T206" s="277">
        <f t="shared" si="329"/>
        <v>0</v>
      </c>
      <c r="U206" s="277">
        <f t="shared" si="329"/>
        <v>0</v>
      </c>
      <c r="V206" s="277">
        <f t="shared" si="329"/>
        <v>0</v>
      </c>
      <c r="W206" s="277">
        <f t="shared" si="329"/>
        <v>0</v>
      </c>
      <c r="X206" s="277">
        <f t="shared" si="329"/>
        <v>0</v>
      </c>
      <c r="Y206" s="277">
        <f t="shared" si="329"/>
        <v>0</v>
      </c>
      <c r="Z206" s="277">
        <f t="shared" si="329"/>
        <v>0</v>
      </c>
      <c r="AA206" s="277">
        <f t="shared" si="329"/>
        <v>0</v>
      </c>
      <c r="AB206" s="277">
        <f t="shared" si="329"/>
        <v>0</v>
      </c>
      <c r="AC206" s="277">
        <f t="shared" si="329"/>
        <v>0</v>
      </c>
      <c r="AD206" s="277">
        <f t="shared" si="329"/>
        <v>0</v>
      </c>
      <c r="AE206" s="277">
        <f t="shared" si="329"/>
        <v>0</v>
      </c>
      <c r="AF206" s="277">
        <f t="shared" si="329"/>
        <v>0</v>
      </c>
      <c r="AG206" s="277">
        <f t="shared" si="329"/>
        <v>0</v>
      </c>
      <c r="AH206" s="277">
        <f t="shared" si="329"/>
        <v>0</v>
      </c>
      <c r="AI206" s="277">
        <f t="shared" si="329"/>
        <v>0</v>
      </c>
      <c r="AJ206" s="277">
        <f t="shared" si="329"/>
        <v>0</v>
      </c>
      <c r="AK206" s="277">
        <f t="shared" si="329"/>
        <v>0</v>
      </c>
      <c r="AL206" s="277">
        <f t="shared" si="329"/>
        <v>0</v>
      </c>
      <c r="AM206" s="277">
        <f t="shared" si="329"/>
        <v>0</v>
      </c>
      <c r="AN206" s="277">
        <f t="shared" si="329"/>
        <v>0</v>
      </c>
      <c r="AO206" s="277">
        <f t="shared" si="329"/>
        <v>0</v>
      </c>
      <c r="AP206" s="277">
        <f t="shared" si="329"/>
        <v>0</v>
      </c>
      <c r="AQ206" s="277">
        <f t="shared" si="329"/>
        <v>0</v>
      </c>
      <c r="AR206" s="277">
        <f t="shared" si="329"/>
        <v>0</v>
      </c>
      <c r="AS206" s="277">
        <f t="shared" si="329"/>
        <v>0</v>
      </c>
      <c r="AT206" s="277">
        <f t="shared" si="329"/>
        <v>0</v>
      </c>
      <c r="AU206" s="277">
        <f t="shared" si="329"/>
        <v>0</v>
      </c>
      <c r="AV206" s="277">
        <f t="shared" ref="AV206:CA206" si="330">AV203+SUM(AV213:AV214)+AU206-AV205</f>
        <v>0</v>
      </c>
      <c r="AW206" s="277">
        <f t="shared" si="330"/>
        <v>0</v>
      </c>
      <c r="AX206" s="277">
        <f t="shared" si="330"/>
        <v>0</v>
      </c>
      <c r="AY206" s="277">
        <f t="shared" si="330"/>
        <v>0</v>
      </c>
      <c r="AZ206" s="277">
        <f t="shared" si="330"/>
        <v>0</v>
      </c>
      <c r="BA206" s="277">
        <f t="shared" si="330"/>
        <v>0</v>
      </c>
      <c r="BB206" s="277">
        <f t="shared" si="330"/>
        <v>0</v>
      </c>
      <c r="BC206" s="277">
        <f t="shared" si="330"/>
        <v>0</v>
      </c>
      <c r="BD206" s="277">
        <f t="shared" si="330"/>
        <v>0</v>
      </c>
      <c r="BE206" s="277">
        <f t="shared" si="330"/>
        <v>0</v>
      </c>
      <c r="BF206" s="277">
        <f t="shared" si="330"/>
        <v>0</v>
      </c>
      <c r="BG206" s="277">
        <f t="shared" si="330"/>
        <v>0</v>
      </c>
      <c r="BH206" s="277">
        <f t="shared" si="330"/>
        <v>0</v>
      </c>
      <c r="BI206" s="277">
        <f t="shared" si="330"/>
        <v>0</v>
      </c>
      <c r="BJ206" s="277">
        <f t="shared" si="330"/>
        <v>0</v>
      </c>
      <c r="BK206" s="277">
        <f t="shared" si="330"/>
        <v>0</v>
      </c>
      <c r="BL206" s="277">
        <f t="shared" si="330"/>
        <v>0</v>
      </c>
      <c r="BM206" s="277">
        <f t="shared" si="330"/>
        <v>0</v>
      </c>
      <c r="BN206" s="277">
        <f t="shared" si="330"/>
        <v>0</v>
      </c>
      <c r="BO206" s="277">
        <f t="shared" si="330"/>
        <v>0</v>
      </c>
      <c r="BP206" s="277">
        <f t="shared" si="330"/>
        <v>0</v>
      </c>
      <c r="BQ206" s="277">
        <f t="shared" si="330"/>
        <v>0</v>
      </c>
      <c r="BR206" s="277">
        <f t="shared" si="330"/>
        <v>0</v>
      </c>
      <c r="BS206" s="277">
        <f t="shared" si="330"/>
        <v>0</v>
      </c>
      <c r="BT206" s="277">
        <f t="shared" si="330"/>
        <v>0</v>
      </c>
      <c r="BU206" s="277">
        <f t="shared" si="330"/>
        <v>0</v>
      </c>
      <c r="BV206" s="277">
        <f t="shared" si="330"/>
        <v>0</v>
      </c>
      <c r="BW206" s="277">
        <f t="shared" si="330"/>
        <v>0</v>
      </c>
      <c r="BX206" s="277">
        <f t="shared" si="330"/>
        <v>0</v>
      </c>
      <c r="BY206" s="277">
        <f t="shared" si="330"/>
        <v>0</v>
      </c>
      <c r="BZ206" s="277">
        <f t="shared" si="330"/>
        <v>0</v>
      </c>
      <c r="CA206" s="277">
        <f t="shared" si="330"/>
        <v>0</v>
      </c>
      <c r="CB206" s="277">
        <f t="shared" ref="CB206:DG206" si="331">CB203+SUM(CB213:CB214)+CA206-CB205</f>
        <v>0</v>
      </c>
      <c r="CC206" s="277">
        <f t="shared" si="331"/>
        <v>0</v>
      </c>
      <c r="CD206" s="277">
        <f t="shared" si="331"/>
        <v>0</v>
      </c>
      <c r="CE206" s="277">
        <f t="shared" si="331"/>
        <v>0</v>
      </c>
      <c r="CF206" s="277">
        <f t="shared" si="331"/>
        <v>0</v>
      </c>
      <c r="CG206" s="277">
        <f t="shared" si="331"/>
        <v>0</v>
      </c>
      <c r="CH206" s="277">
        <f t="shared" si="331"/>
        <v>0</v>
      </c>
      <c r="CI206" s="277">
        <f t="shared" si="331"/>
        <v>0</v>
      </c>
      <c r="CJ206" s="277">
        <f t="shared" si="331"/>
        <v>0</v>
      </c>
      <c r="CK206" s="277">
        <f t="shared" si="331"/>
        <v>0</v>
      </c>
      <c r="CL206" s="277">
        <f t="shared" si="331"/>
        <v>0</v>
      </c>
      <c r="CM206" s="277">
        <f t="shared" si="331"/>
        <v>0</v>
      </c>
      <c r="CN206" s="277">
        <f t="shared" si="331"/>
        <v>0</v>
      </c>
      <c r="CO206" s="277">
        <f t="shared" si="331"/>
        <v>0</v>
      </c>
      <c r="CP206" s="277">
        <f t="shared" si="331"/>
        <v>0</v>
      </c>
      <c r="CQ206" s="277">
        <f t="shared" si="331"/>
        <v>0</v>
      </c>
      <c r="CR206" s="277">
        <f t="shared" si="331"/>
        <v>0</v>
      </c>
      <c r="CS206" s="277">
        <f t="shared" si="331"/>
        <v>0</v>
      </c>
      <c r="CT206" s="277">
        <f t="shared" si="331"/>
        <v>0</v>
      </c>
      <c r="CU206" s="277">
        <f t="shared" si="331"/>
        <v>0</v>
      </c>
      <c r="CV206" s="277">
        <f t="shared" si="331"/>
        <v>0</v>
      </c>
      <c r="CW206" s="277">
        <f t="shared" si="331"/>
        <v>0</v>
      </c>
      <c r="CX206" s="277">
        <f t="shared" si="331"/>
        <v>0</v>
      </c>
      <c r="CY206" s="277">
        <f t="shared" si="331"/>
        <v>0</v>
      </c>
      <c r="CZ206" s="277">
        <f t="shared" si="331"/>
        <v>0</v>
      </c>
      <c r="DA206" s="277">
        <f t="shared" si="331"/>
        <v>0</v>
      </c>
      <c r="DB206" s="277">
        <f t="shared" si="331"/>
        <v>0</v>
      </c>
      <c r="DC206" s="277">
        <f t="shared" si="331"/>
        <v>0</v>
      </c>
      <c r="DD206" s="277">
        <f t="shared" si="331"/>
        <v>0</v>
      </c>
      <c r="DE206" s="277">
        <f t="shared" si="331"/>
        <v>0</v>
      </c>
      <c r="DF206" s="277">
        <f t="shared" si="331"/>
        <v>0</v>
      </c>
      <c r="DG206" s="277">
        <f t="shared" si="331"/>
        <v>0</v>
      </c>
      <c r="DH206" s="277">
        <f t="shared" ref="DH206:EM206" si="332">DH203+SUM(DH213:DH214)+DG206-DH205</f>
        <v>0</v>
      </c>
      <c r="DI206" s="277">
        <f t="shared" si="332"/>
        <v>0</v>
      </c>
      <c r="DJ206" s="277">
        <f t="shared" si="332"/>
        <v>0</v>
      </c>
      <c r="DK206" s="277">
        <f t="shared" si="332"/>
        <v>0</v>
      </c>
      <c r="DL206" s="277">
        <f t="shared" si="332"/>
        <v>0</v>
      </c>
      <c r="DM206" s="277">
        <f t="shared" si="332"/>
        <v>0</v>
      </c>
      <c r="DN206" s="277">
        <f t="shared" si="332"/>
        <v>0</v>
      </c>
      <c r="DO206" s="277">
        <f t="shared" si="332"/>
        <v>0</v>
      </c>
      <c r="DP206" s="277">
        <f t="shared" si="332"/>
        <v>0</v>
      </c>
      <c r="DQ206" s="277">
        <f t="shared" si="332"/>
        <v>0</v>
      </c>
      <c r="DR206" s="277">
        <f t="shared" si="332"/>
        <v>0</v>
      </c>
      <c r="DS206" s="277">
        <f t="shared" si="332"/>
        <v>0</v>
      </c>
      <c r="DT206" s="277">
        <f t="shared" si="332"/>
        <v>0</v>
      </c>
      <c r="DU206" s="277">
        <f t="shared" si="332"/>
        <v>0</v>
      </c>
      <c r="DV206" s="277">
        <f t="shared" si="332"/>
        <v>0</v>
      </c>
      <c r="DW206" s="277">
        <f t="shared" si="332"/>
        <v>0</v>
      </c>
      <c r="DX206" s="277">
        <f t="shared" si="332"/>
        <v>0</v>
      </c>
      <c r="DY206" s="277">
        <f t="shared" si="332"/>
        <v>0</v>
      </c>
      <c r="DZ206" s="277">
        <f t="shared" si="332"/>
        <v>0</v>
      </c>
      <c r="EA206" s="277">
        <f t="shared" si="332"/>
        <v>0</v>
      </c>
      <c r="EB206" s="277">
        <f t="shared" si="332"/>
        <v>0</v>
      </c>
      <c r="EC206" s="277">
        <f t="shared" si="332"/>
        <v>0</v>
      </c>
      <c r="ED206" s="277">
        <f t="shared" si="332"/>
        <v>0</v>
      </c>
      <c r="EE206" s="277">
        <f t="shared" si="332"/>
        <v>0</v>
      </c>
      <c r="EF206" s="277">
        <f t="shared" si="332"/>
        <v>0</v>
      </c>
      <c r="EG206" s="277">
        <f t="shared" si="332"/>
        <v>0</v>
      </c>
      <c r="EH206" s="277">
        <f t="shared" si="332"/>
        <v>0</v>
      </c>
      <c r="EI206" s="277">
        <f t="shared" si="332"/>
        <v>0</v>
      </c>
      <c r="EJ206" s="277">
        <f t="shared" si="332"/>
        <v>0</v>
      </c>
      <c r="EK206" s="277">
        <f t="shared" si="332"/>
        <v>0</v>
      </c>
      <c r="EL206" s="277">
        <f t="shared" si="332"/>
        <v>0</v>
      </c>
      <c r="EM206" s="277">
        <f t="shared" si="332"/>
        <v>0</v>
      </c>
      <c r="EN206" s="277">
        <f t="shared" ref="EN206:FS206" si="333">EN203+SUM(EN213:EN214)+EM206-EN205</f>
        <v>0</v>
      </c>
      <c r="EO206" s="277">
        <f t="shared" si="333"/>
        <v>0</v>
      </c>
      <c r="EP206" s="277">
        <f t="shared" si="333"/>
        <v>0</v>
      </c>
      <c r="EQ206" s="277">
        <f t="shared" si="333"/>
        <v>0</v>
      </c>
      <c r="ER206" s="277">
        <f t="shared" si="333"/>
        <v>0</v>
      </c>
      <c r="ES206" s="277">
        <f t="shared" si="333"/>
        <v>0</v>
      </c>
      <c r="ET206" s="277">
        <f t="shared" si="333"/>
        <v>0</v>
      </c>
      <c r="EU206" s="277">
        <f t="shared" si="333"/>
        <v>0</v>
      </c>
      <c r="EV206" s="277">
        <f t="shared" si="333"/>
        <v>0</v>
      </c>
      <c r="EW206" s="277">
        <f t="shared" si="333"/>
        <v>0</v>
      </c>
      <c r="EX206" s="277">
        <f t="shared" si="333"/>
        <v>0</v>
      </c>
      <c r="EY206" s="277">
        <f t="shared" si="333"/>
        <v>0</v>
      </c>
      <c r="EZ206" s="277">
        <f t="shared" si="333"/>
        <v>0</v>
      </c>
      <c r="FA206" s="277">
        <f t="shared" si="333"/>
        <v>0</v>
      </c>
      <c r="FB206" s="277">
        <f t="shared" si="333"/>
        <v>0</v>
      </c>
      <c r="FC206" s="277">
        <f t="shared" si="333"/>
        <v>0</v>
      </c>
      <c r="FD206" s="277">
        <f t="shared" si="333"/>
        <v>0</v>
      </c>
      <c r="FE206" s="277">
        <f t="shared" si="333"/>
        <v>0</v>
      </c>
      <c r="FF206" s="277">
        <f t="shared" si="333"/>
        <v>0</v>
      </c>
      <c r="FG206" s="277">
        <f t="shared" si="333"/>
        <v>0</v>
      </c>
      <c r="FH206" s="277">
        <f t="shared" si="333"/>
        <v>0</v>
      </c>
      <c r="FI206" s="277">
        <f t="shared" si="333"/>
        <v>0</v>
      </c>
      <c r="FJ206" s="277">
        <f t="shared" si="333"/>
        <v>0</v>
      </c>
      <c r="FK206" s="277">
        <f t="shared" si="333"/>
        <v>0</v>
      </c>
      <c r="FL206" s="277">
        <f t="shared" si="333"/>
        <v>0</v>
      </c>
      <c r="FM206" s="277">
        <f t="shared" si="333"/>
        <v>0</v>
      </c>
      <c r="FN206" s="277">
        <f t="shared" si="333"/>
        <v>0</v>
      </c>
      <c r="FO206" s="277">
        <f t="shared" si="333"/>
        <v>0</v>
      </c>
      <c r="FP206" s="277">
        <f t="shared" si="333"/>
        <v>0</v>
      </c>
      <c r="FQ206" s="277">
        <f t="shared" si="333"/>
        <v>0</v>
      </c>
      <c r="FR206" s="277">
        <f t="shared" si="333"/>
        <v>0</v>
      </c>
      <c r="FS206" s="277">
        <f t="shared" si="333"/>
        <v>0</v>
      </c>
      <c r="FT206" s="277">
        <f t="shared" ref="FT206:GN206" si="334">FT203+SUM(FT213:FT214)+FS206-FT205</f>
        <v>0</v>
      </c>
      <c r="FU206" s="277">
        <f t="shared" si="334"/>
        <v>0</v>
      </c>
      <c r="FV206" s="277">
        <f t="shared" si="334"/>
        <v>0</v>
      </c>
      <c r="FW206" s="277">
        <f t="shared" si="334"/>
        <v>0</v>
      </c>
      <c r="FX206" s="277">
        <f t="shared" si="334"/>
        <v>0</v>
      </c>
      <c r="FY206" s="277">
        <f t="shared" si="334"/>
        <v>0</v>
      </c>
      <c r="FZ206" s="277">
        <f t="shared" si="334"/>
        <v>0</v>
      </c>
      <c r="GA206" s="277">
        <f t="shared" si="334"/>
        <v>0</v>
      </c>
      <c r="GB206" s="277">
        <f t="shared" si="334"/>
        <v>0</v>
      </c>
      <c r="GC206" s="277">
        <f t="shared" si="334"/>
        <v>0</v>
      </c>
      <c r="GD206" s="277">
        <f t="shared" si="334"/>
        <v>0</v>
      </c>
      <c r="GE206" s="277">
        <f t="shared" si="334"/>
        <v>0</v>
      </c>
      <c r="GF206" s="277">
        <f t="shared" si="334"/>
        <v>0</v>
      </c>
      <c r="GG206" s="277">
        <f t="shared" si="334"/>
        <v>0</v>
      </c>
      <c r="GH206" s="277">
        <f t="shared" si="334"/>
        <v>0</v>
      </c>
      <c r="GI206" s="277">
        <f t="shared" si="334"/>
        <v>0</v>
      </c>
      <c r="GJ206" s="277">
        <f t="shared" si="334"/>
        <v>0</v>
      </c>
      <c r="GK206" s="277">
        <f t="shared" si="334"/>
        <v>0</v>
      </c>
      <c r="GL206" s="277">
        <f t="shared" si="334"/>
        <v>0</v>
      </c>
      <c r="GM206" s="277">
        <f t="shared" si="334"/>
        <v>0</v>
      </c>
      <c r="GN206" s="278">
        <f t="shared" si="334"/>
        <v>0</v>
      </c>
      <c r="GO206" s="1"/>
      <c r="GP206" s="67"/>
    </row>
    <row r="207" spans="1:198" customFormat="1" x14ac:dyDescent="0.75">
      <c r="A207" s="1"/>
      <c r="B207" s="1"/>
      <c r="C207" s="316" t="s">
        <v>130</v>
      </c>
      <c r="D207" s="317"/>
      <c r="E207" s="317"/>
      <c r="F207" s="326"/>
      <c r="G207" s="326"/>
      <c r="H207" s="323" t="s">
        <v>129</v>
      </c>
      <c r="I207" s="323"/>
      <c r="J207" s="26"/>
      <c r="K207" s="26"/>
      <c r="L207" s="26"/>
      <c r="M207" s="26"/>
      <c r="N207" s="26"/>
      <c r="O207" s="26"/>
      <c r="P207" s="318">
        <f>Summary!C47</f>
        <v>0.11</v>
      </c>
      <c r="Q207" s="318">
        <f t="shared" ref="Q207:AV207" si="335">P207</f>
        <v>0.11</v>
      </c>
      <c r="R207" s="318">
        <f t="shared" si="335"/>
        <v>0.11</v>
      </c>
      <c r="S207" s="318">
        <f t="shared" si="335"/>
        <v>0.11</v>
      </c>
      <c r="T207" s="318">
        <f t="shared" si="335"/>
        <v>0.11</v>
      </c>
      <c r="U207" s="318">
        <f t="shared" si="335"/>
        <v>0.11</v>
      </c>
      <c r="V207" s="318">
        <f t="shared" si="335"/>
        <v>0.11</v>
      </c>
      <c r="W207" s="318">
        <f t="shared" si="335"/>
        <v>0.11</v>
      </c>
      <c r="X207" s="318">
        <f t="shared" si="335"/>
        <v>0.11</v>
      </c>
      <c r="Y207" s="318">
        <f t="shared" si="335"/>
        <v>0.11</v>
      </c>
      <c r="Z207" s="318">
        <f t="shared" si="335"/>
        <v>0.11</v>
      </c>
      <c r="AA207" s="318">
        <f t="shared" si="335"/>
        <v>0.11</v>
      </c>
      <c r="AB207" s="318">
        <f t="shared" si="335"/>
        <v>0.11</v>
      </c>
      <c r="AC207" s="318">
        <f t="shared" si="335"/>
        <v>0.11</v>
      </c>
      <c r="AD207" s="318">
        <f t="shared" si="335"/>
        <v>0.11</v>
      </c>
      <c r="AE207" s="318">
        <f t="shared" si="335"/>
        <v>0.11</v>
      </c>
      <c r="AF207" s="318">
        <f t="shared" si="335"/>
        <v>0.11</v>
      </c>
      <c r="AG207" s="318">
        <f t="shared" si="335"/>
        <v>0.11</v>
      </c>
      <c r="AH207" s="318">
        <f t="shared" si="335"/>
        <v>0.11</v>
      </c>
      <c r="AI207" s="318">
        <f t="shared" si="335"/>
        <v>0.11</v>
      </c>
      <c r="AJ207" s="318">
        <f t="shared" si="335"/>
        <v>0.11</v>
      </c>
      <c r="AK207" s="318">
        <f t="shared" si="335"/>
        <v>0.11</v>
      </c>
      <c r="AL207" s="318">
        <f t="shared" si="335"/>
        <v>0.11</v>
      </c>
      <c r="AM207" s="318">
        <f t="shared" si="335"/>
        <v>0.11</v>
      </c>
      <c r="AN207" s="318">
        <f t="shared" si="335"/>
        <v>0.11</v>
      </c>
      <c r="AO207" s="318">
        <f t="shared" si="335"/>
        <v>0.11</v>
      </c>
      <c r="AP207" s="318">
        <f t="shared" si="335"/>
        <v>0.11</v>
      </c>
      <c r="AQ207" s="318">
        <f t="shared" si="335"/>
        <v>0.11</v>
      </c>
      <c r="AR207" s="318">
        <f t="shared" si="335"/>
        <v>0.11</v>
      </c>
      <c r="AS207" s="318">
        <f t="shared" si="335"/>
        <v>0.11</v>
      </c>
      <c r="AT207" s="318">
        <f t="shared" si="335"/>
        <v>0.11</v>
      </c>
      <c r="AU207" s="318">
        <f t="shared" si="335"/>
        <v>0.11</v>
      </c>
      <c r="AV207" s="318">
        <f t="shared" si="335"/>
        <v>0.11</v>
      </c>
      <c r="AW207" s="318">
        <f t="shared" ref="AW207:CB207" si="336">AV207</f>
        <v>0.11</v>
      </c>
      <c r="AX207" s="318">
        <f t="shared" si="336"/>
        <v>0.11</v>
      </c>
      <c r="AY207" s="318">
        <f t="shared" si="336"/>
        <v>0.11</v>
      </c>
      <c r="AZ207" s="318">
        <f t="shared" si="336"/>
        <v>0.11</v>
      </c>
      <c r="BA207" s="318">
        <f t="shared" si="336"/>
        <v>0.11</v>
      </c>
      <c r="BB207" s="318">
        <f t="shared" si="336"/>
        <v>0.11</v>
      </c>
      <c r="BC207" s="318">
        <f t="shared" si="336"/>
        <v>0.11</v>
      </c>
      <c r="BD207" s="318">
        <f t="shared" si="336"/>
        <v>0.11</v>
      </c>
      <c r="BE207" s="318">
        <f t="shared" si="336"/>
        <v>0.11</v>
      </c>
      <c r="BF207" s="318">
        <f t="shared" si="336"/>
        <v>0.11</v>
      </c>
      <c r="BG207" s="318">
        <f t="shared" si="336"/>
        <v>0.11</v>
      </c>
      <c r="BH207" s="318">
        <f t="shared" si="336"/>
        <v>0.11</v>
      </c>
      <c r="BI207" s="318">
        <f t="shared" si="336"/>
        <v>0.11</v>
      </c>
      <c r="BJ207" s="318">
        <f t="shared" si="336"/>
        <v>0.11</v>
      </c>
      <c r="BK207" s="318">
        <f t="shared" si="336"/>
        <v>0.11</v>
      </c>
      <c r="BL207" s="318">
        <f t="shared" si="336"/>
        <v>0.11</v>
      </c>
      <c r="BM207" s="318">
        <f t="shared" si="336"/>
        <v>0.11</v>
      </c>
      <c r="BN207" s="318">
        <f t="shared" si="336"/>
        <v>0.11</v>
      </c>
      <c r="BO207" s="318">
        <f t="shared" si="336"/>
        <v>0.11</v>
      </c>
      <c r="BP207" s="318">
        <f t="shared" si="336"/>
        <v>0.11</v>
      </c>
      <c r="BQ207" s="318">
        <f t="shared" si="336"/>
        <v>0.11</v>
      </c>
      <c r="BR207" s="318">
        <f t="shared" si="336"/>
        <v>0.11</v>
      </c>
      <c r="BS207" s="318">
        <f t="shared" si="336"/>
        <v>0.11</v>
      </c>
      <c r="BT207" s="318">
        <f t="shared" si="336"/>
        <v>0.11</v>
      </c>
      <c r="BU207" s="318">
        <f t="shared" si="336"/>
        <v>0.11</v>
      </c>
      <c r="BV207" s="318">
        <f t="shared" si="336"/>
        <v>0.11</v>
      </c>
      <c r="BW207" s="318">
        <f t="shared" si="336"/>
        <v>0.11</v>
      </c>
      <c r="BX207" s="318">
        <f t="shared" si="336"/>
        <v>0.11</v>
      </c>
      <c r="BY207" s="318">
        <f t="shared" si="336"/>
        <v>0.11</v>
      </c>
      <c r="BZ207" s="318">
        <f t="shared" si="336"/>
        <v>0.11</v>
      </c>
      <c r="CA207" s="318">
        <f t="shared" si="336"/>
        <v>0.11</v>
      </c>
      <c r="CB207" s="318">
        <f t="shared" si="336"/>
        <v>0.11</v>
      </c>
      <c r="CC207" s="318">
        <f t="shared" ref="CC207:DH207" si="337">CB207</f>
        <v>0.11</v>
      </c>
      <c r="CD207" s="318">
        <f t="shared" si="337"/>
        <v>0.11</v>
      </c>
      <c r="CE207" s="318">
        <f t="shared" si="337"/>
        <v>0.11</v>
      </c>
      <c r="CF207" s="318">
        <f t="shared" si="337"/>
        <v>0.11</v>
      </c>
      <c r="CG207" s="318">
        <f t="shared" si="337"/>
        <v>0.11</v>
      </c>
      <c r="CH207" s="318">
        <f t="shared" si="337"/>
        <v>0.11</v>
      </c>
      <c r="CI207" s="318">
        <f t="shared" si="337"/>
        <v>0.11</v>
      </c>
      <c r="CJ207" s="318">
        <f t="shared" si="337"/>
        <v>0.11</v>
      </c>
      <c r="CK207" s="318">
        <f t="shared" si="337"/>
        <v>0.11</v>
      </c>
      <c r="CL207" s="318">
        <f t="shared" si="337"/>
        <v>0.11</v>
      </c>
      <c r="CM207" s="318">
        <f t="shared" si="337"/>
        <v>0.11</v>
      </c>
      <c r="CN207" s="318">
        <f t="shared" si="337"/>
        <v>0.11</v>
      </c>
      <c r="CO207" s="318">
        <f t="shared" si="337"/>
        <v>0.11</v>
      </c>
      <c r="CP207" s="318">
        <f t="shared" si="337"/>
        <v>0.11</v>
      </c>
      <c r="CQ207" s="318">
        <f t="shared" si="337"/>
        <v>0.11</v>
      </c>
      <c r="CR207" s="318">
        <f t="shared" si="337"/>
        <v>0.11</v>
      </c>
      <c r="CS207" s="318">
        <f t="shared" si="337"/>
        <v>0.11</v>
      </c>
      <c r="CT207" s="318">
        <f t="shared" si="337"/>
        <v>0.11</v>
      </c>
      <c r="CU207" s="318">
        <f t="shared" si="337"/>
        <v>0.11</v>
      </c>
      <c r="CV207" s="318">
        <f t="shared" si="337"/>
        <v>0.11</v>
      </c>
      <c r="CW207" s="318">
        <f t="shared" si="337"/>
        <v>0.11</v>
      </c>
      <c r="CX207" s="318">
        <f t="shared" si="337"/>
        <v>0.11</v>
      </c>
      <c r="CY207" s="318">
        <f t="shared" si="337"/>
        <v>0.11</v>
      </c>
      <c r="CZ207" s="318">
        <f t="shared" si="337"/>
        <v>0.11</v>
      </c>
      <c r="DA207" s="318">
        <f t="shared" si="337"/>
        <v>0.11</v>
      </c>
      <c r="DB207" s="318">
        <f t="shared" si="337"/>
        <v>0.11</v>
      </c>
      <c r="DC207" s="318">
        <f t="shared" si="337"/>
        <v>0.11</v>
      </c>
      <c r="DD207" s="318">
        <f t="shared" si="337"/>
        <v>0.11</v>
      </c>
      <c r="DE207" s="318">
        <f t="shared" si="337"/>
        <v>0.11</v>
      </c>
      <c r="DF207" s="318">
        <f t="shared" si="337"/>
        <v>0.11</v>
      </c>
      <c r="DG207" s="318">
        <f t="shared" si="337"/>
        <v>0.11</v>
      </c>
      <c r="DH207" s="318">
        <f t="shared" si="337"/>
        <v>0.11</v>
      </c>
      <c r="DI207" s="318">
        <f t="shared" ref="DI207:EN207" si="338">DH207</f>
        <v>0.11</v>
      </c>
      <c r="DJ207" s="318">
        <f t="shared" si="338"/>
        <v>0.11</v>
      </c>
      <c r="DK207" s="318">
        <f t="shared" si="338"/>
        <v>0.11</v>
      </c>
      <c r="DL207" s="318">
        <f t="shared" si="338"/>
        <v>0.11</v>
      </c>
      <c r="DM207" s="318">
        <f t="shared" si="338"/>
        <v>0.11</v>
      </c>
      <c r="DN207" s="318">
        <f t="shared" si="338"/>
        <v>0.11</v>
      </c>
      <c r="DO207" s="318">
        <f t="shared" si="338"/>
        <v>0.11</v>
      </c>
      <c r="DP207" s="318">
        <f t="shared" si="338"/>
        <v>0.11</v>
      </c>
      <c r="DQ207" s="318">
        <f t="shared" si="338"/>
        <v>0.11</v>
      </c>
      <c r="DR207" s="318">
        <f t="shared" si="338"/>
        <v>0.11</v>
      </c>
      <c r="DS207" s="318">
        <f t="shared" si="338"/>
        <v>0.11</v>
      </c>
      <c r="DT207" s="318">
        <f t="shared" si="338"/>
        <v>0.11</v>
      </c>
      <c r="DU207" s="318">
        <f t="shared" si="338"/>
        <v>0.11</v>
      </c>
      <c r="DV207" s="318">
        <f t="shared" si="338"/>
        <v>0.11</v>
      </c>
      <c r="DW207" s="318">
        <f t="shared" si="338"/>
        <v>0.11</v>
      </c>
      <c r="DX207" s="318">
        <f t="shared" si="338"/>
        <v>0.11</v>
      </c>
      <c r="DY207" s="318">
        <f t="shared" si="338"/>
        <v>0.11</v>
      </c>
      <c r="DZ207" s="318">
        <f t="shared" si="338"/>
        <v>0.11</v>
      </c>
      <c r="EA207" s="318">
        <f t="shared" si="338"/>
        <v>0.11</v>
      </c>
      <c r="EB207" s="318">
        <f t="shared" si="338"/>
        <v>0.11</v>
      </c>
      <c r="EC207" s="318">
        <f t="shared" si="338"/>
        <v>0.11</v>
      </c>
      <c r="ED207" s="318">
        <f t="shared" si="338"/>
        <v>0.11</v>
      </c>
      <c r="EE207" s="318">
        <f t="shared" si="338"/>
        <v>0.11</v>
      </c>
      <c r="EF207" s="318">
        <f t="shared" si="338"/>
        <v>0.11</v>
      </c>
      <c r="EG207" s="318">
        <f t="shared" si="338"/>
        <v>0.11</v>
      </c>
      <c r="EH207" s="318">
        <f t="shared" si="338"/>
        <v>0.11</v>
      </c>
      <c r="EI207" s="318">
        <f t="shared" si="338"/>
        <v>0.11</v>
      </c>
      <c r="EJ207" s="318">
        <f t="shared" si="338"/>
        <v>0.11</v>
      </c>
      <c r="EK207" s="318">
        <f t="shared" si="338"/>
        <v>0.11</v>
      </c>
      <c r="EL207" s="318">
        <f t="shared" si="338"/>
        <v>0.11</v>
      </c>
      <c r="EM207" s="318">
        <f t="shared" si="338"/>
        <v>0.11</v>
      </c>
      <c r="EN207" s="318">
        <f t="shared" si="338"/>
        <v>0.11</v>
      </c>
      <c r="EO207" s="318">
        <f t="shared" ref="EO207:FT207" si="339">EN207</f>
        <v>0.11</v>
      </c>
      <c r="EP207" s="318">
        <f t="shared" si="339"/>
        <v>0.11</v>
      </c>
      <c r="EQ207" s="318">
        <f t="shared" si="339"/>
        <v>0.11</v>
      </c>
      <c r="ER207" s="318">
        <f t="shared" si="339"/>
        <v>0.11</v>
      </c>
      <c r="ES207" s="318">
        <f t="shared" si="339"/>
        <v>0.11</v>
      </c>
      <c r="ET207" s="318">
        <f t="shared" si="339"/>
        <v>0.11</v>
      </c>
      <c r="EU207" s="318">
        <f t="shared" si="339"/>
        <v>0.11</v>
      </c>
      <c r="EV207" s="318">
        <f t="shared" si="339"/>
        <v>0.11</v>
      </c>
      <c r="EW207" s="318">
        <f t="shared" si="339"/>
        <v>0.11</v>
      </c>
      <c r="EX207" s="318">
        <f t="shared" si="339"/>
        <v>0.11</v>
      </c>
      <c r="EY207" s="318">
        <f t="shared" si="339"/>
        <v>0.11</v>
      </c>
      <c r="EZ207" s="318">
        <f t="shared" si="339"/>
        <v>0.11</v>
      </c>
      <c r="FA207" s="318">
        <f t="shared" si="339"/>
        <v>0.11</v>
      </c>
      <c r="FB207" s="318">
        <f t="shared" si="339"/>
        <v>0.11</v>
      </c>
      <c r="FC207" s="318">
        <f t="shared" si="339"/>
        <v>0.11</v>
      </c>
      <c r="FD207" s="318">
        <f t="shared" si="339"/>
        <v>0.11</v>
      </c>
      <c r="FE207" s="318">
        <f t="shared" si="339"/>
        <v>0.11</v>
      </c>
      <c r="FF207" s="318">
        <f t="shared" si="339"/>
        <v>0.11</v>
      </c>
      <c r="FG207" s="318">
        <f t="shared" si="339"/>
        <v>0.11</v>
      </c>
      <c r="FH207" s="318">
        <f t="shared" si="339"/>
        <v>0.11</v>
      </c>
      <c r="FI207" s="318">
        <f t="shared" si="339"/>
        <v>0.11</v>
      </c>
      <c r="FJ207" s="318">
        <f t="shared" si="339"/>
        <v>0.11</v>
      </c>
      <c r="FK207" s="318">
        <f t="shared" si="339"/>
        <v>0.11</v>
      </c>
      <c r="FL207" s="318">
        <f t="shared" si="339"/>
        <v>0.11</v>
      </c>
      <c r="FM207" s="318">
        <f t="shared" si="339"/>
        <v>0.11</v>
      </c>
      <c r="FN207" s="318">
        <f t="shared" si="339"/>
        <v>0.11</v>
      </c>
      <c r="FO207" s="318">
        <f t="shared" si="339"/>
        <v>0.11</v>
      </c>
      <c r="FP207" s="318">
        <f t="shared" si="339"/>
        <v>0.11</v>
      </c>
      <c r="FQ207" s="318">
        <f t="shared" si="339"/>
        <v>0.11</v>
      </c>
      <c r="FR207" s="318">
        <f t="shared" si="339"/>
        <v>0.11</v>
      </c>
      <c r="FS207" s="318">
        <f t="shared" si="339"/>
        <v>0.11</v>
      </c>
      <c r="FT207" s="318">
        <f t="shared" si="339"/>
        <v>0.11</v>
      </c>
      <c r="FU207" s="318">
        <f t="shared" ref="FU207:GN207" si="340">FT207</f>
        <v>0.11</v>
      </c>
      <c r="FV207" s="318">
        <f t="shared" si="340"/>
        <v>0.11</v>
      </c>
      <c r="FW207" s="318">
        <f t="shared" si="340"/>
        <v>0.11</v>
      </c>
      <c r="FX207" s="318">
        <f t="shared" si="340"/>
        <v>0.11</v>
      </c>
      <c r="FY207" s="318">
        <f t="shared" si="340"/>
        <v>0.11</v>
      </c>
      <c r="FZ207" s="318">
        <f t="shared" si="340"/>
        <v>0.11</v>
      </c>
      <c r="GA207" s="318">
        <f t="shared" si="340"/>
        <v>0.11</v>
      </c>
      <c r="GB207" s="318">
        <f t="shared" si="340"/>
        <v>0.11</v>
      </c>
      <c r="GC207" s="318">
        <f t="shared" si="340"/>
        <v>0.11</v>
      </c>
      <c r="GD207" s="318">
        <f t="shared" si="340"/>
        <v>0.11</v>
      </c>
      <c r="GE207" s="318">
        <f t="shared" si="340"/>
        <v>0.11</v>
      </c>
      <c r="GF207" s="318">
        <f t="shared" si="340"/>
        <v>0.11</v>
      </c>
      <c r="GG207" s="318">
        <f t="shared" si="340"/>
        <v>0.11</v>
      </c>
      <c r="GH207" s="318">
        <f t="shared" si="340"/>
        <v>0.11</v>
      </c>
      <c r="GI207" s="318">
        <f t="shared" si="340"/>
        <v>0.11</v>
      </c>
      <c r="GJ207" s="318">
        <f t="shared" si="340"/>
        <v>0.11</v>
      </c>
      <c r="GK207" s="318">
        <f t="shared" si="340"/>
        <v>0.11</v>
      </c>
      <c r="GL207" s="318">
        <f t="shared" si="340"/>
        <v>0.11</v>
      </c>
      <c r="GM207" s="318">
        <f t="shared" si="340"/>
        <v>0.11</v>
      </c>
      <c r="GN207" s="327">
        <f t="shared" si="340"/>
        <v>0.11</v>
      </c>
      <c r="GO207" s="1"/>
      <c r="GP207" s="67"/>
    </row>
    <row r="208" spans="1:198" customFormat="1" x14ac:dyDescent="0.75">
      <c r="A208" s="1"/>
      <c r="B208" s="1"/>
      <c r="C208" s="328" t="s">
        <v>128</v>
      </c>
      <c r="D208" s="100"/>
      <c r="E208" s="100"/>
      <c r="F208" s="320"/>
      <c r="G208" s="320"/>
      <c r="H208" s="324" t="str">
        <f>+H224</f>
        <v>SIBOR CURVE or Other Interest Rate</v>
      </c>
      <c r="I208" s="324"/>
      <c r="J208" s="7"/>
      <c r="K208" s="7"/>
      <c r="L208" s="7"/>
      <c r="M208" s="7"/>
      <c r="N208" s="7"/>
      <c r="O208" s="7"/>
      <c r="P208" s="329">
        <f>+P224</f>
        <v>5.3999999999999999E-2</v>
      </c>
      <c r="Q208" s="329">
        <f t="shared" ref="Q208:CB208" si="341">+Q224</f>
        <v>5.3999999999999999E-2</v>
      </c>
      <c r="R208" s="329">
        <f t="shared" si="341"/>
        <v>5.1499999999999997E-2</v>
      </c>
      <c r="S208" s="329">
        <f t="shared" si="341"/>
        <v>5.1499999999999997E-2</v>
      </c>
      <c r="T208" s="329">
        <f t="shared" si="341"/>
        <v>5.1499999999999997E-2</v>
      </c>
      <c r="U208" s="329">
        <f t="shared" si="341"/>
        <v>5.1499999999999997E-2</v>
      </c>
      <c r="V208" s="329">
        <f t="shared" si="341"/>
        <v>5.1499999999999997E-2</v>
      </c>
      <c r="W208" s="329">
        <f t="shared" si="341"/>
        <v>5.1499999999999997E-2</v>
      </c>
      <c r="X208" s="329">
        <f t="shared" si="341"/>
        <v>5.1499999999999997E-2</v>
      </c>
      <c r="Y208" s="329">
        <f t="shared" si="341"/>
        <v>5.1499999999999997E-2</v>
      </c>
      <c r="Z208" s="329">
        <f t="shared" si="341"/>
        <v>5.1499999999999997E-2</v>
      </c>
      <c r="AA208" s="329">
        <f t="shared" si="341"/>
        <v>4.8999999999999995E-2</v>
      </c>
      <c r="AB208" s="329">
        <f t="shared" si="341"/>
        <v>4.8999999999999995E-2</v>
      </c>
      <c r="AC208" s="329">
        <f t="shared" si="341"/>
        <v>4.8999999999999995E-2</v>
      </c>
      <c r="AD208" s="329">
        <f t="shared" si="341"/>
        <v>4.8999999999999995E-2</v>
      </c>
      <c r="AE208" s="329">
        <f t="shared" si="341"/>
        <v>4.8999999999999995E-2</v>
      </c>
      <c r="AF208" s="329">
        <f t="shared" si="341"/>
        <v>4.8999999999999995E-2</v>
      </c>
      <c r="AG208" s="329">
        <f t="shared" si="341"/>
        <v>4.8999999999999995E-2</v>
      </c>
      <c r="AH208" s="329">
        <f t="shared" si="341"/>
        <v>4.8999999999999995E-2</v>
      </c>
      <c r="AI208" s="329">
        <f t="shared" si="341"/>
        <v>4.8999999999999995E-2</v>
      </c>
      <c r="AJ208" s="329">
        <f t="shared" si="341"/>
        <v>4.8999999999999995E-2</v>
      </c>
      <c r="AK208" s="329">
        <f t="shared" si="341"/>
        <v>4.8999999999999995E-2</v>
      </c>
      <c r="AL208" s="329">
        <f t="shared" si="341"/>
        <v>4.8999999999999995E-2</v>
      </c>
      <c r="AM208" s="329">
        <f t="shared" si="341"/>
        <v>4.6499999999999993E-2</v>
      </c>
      <c r="AN208" s="329">
        <f t="shared" si="341"/>
        <v>4.6499999999999993E-2</v>
      </c>
      <c r="AO208" s="329">
        <f t="shared" si="341"/>
        <v>4.6499999999999993E-2</v>
      </c>
      <c r="AP208" s="329">
        <f t="shared" si="341"/>
        <v>4.6499999999999993E-2</v>
      </c>
      <c r="AQ208" s="329">
        <f t="shared" si="341"/>
        <v>4.6499999999999993E-2</v>
      </c>
      <c r="AR208" s="329">
        <f t="shared" si="341"/>
        <v>4.6499999999999993E-2</v>
      </c>
      <c r="AS208" s="329">
        <f t="shared" si="341"/>
        <v>4.6499999999999993E-2</v>
      </c>
      <c r="AT208" s="329">
        <f t="shared" si="341"/>
        <v>4.6499999999999993E-2</v>
      </c>
      <c r="AU208" s="329">
        <f t="shared" si="341"/>
        <v>4.6499999999999993E-2</v>
      </c>
      <c r="AV208" s="329">
        <f t="shared" si="341"/>
        <v>4.6499999999999993E-2</v>
      </c>
      <c r="AW208" s="329">
        <f t="shared" si="341"/>
        <v>4.6499999999999993E-2</v>
      </c>
      <c r="AX208" s="329">
        <f t="shared" si="341"/>
        <v>4.6499999999999993E-2</v>
      </c>
      <c r="AY208" s="329">
        <f t="shared" si="341"/>
        <v>4.6499999999999993E-2</v>
      </c>
      <c r="AZ208" s="329">
        <f t="shared" si="341"/>
        <v>4.6499999999999993E-2</v>
      </c>
      <c r="BA208" s="329">
        <f t="shared" si="341"/>
        <v>4.6499999999999993E-2</v>
      </c>
      <c r="BB208" s="329">
        <f t="shared" si="341"/>
        <v>4.6499999999999993E-2</v>
      </c>
      <c r="BC208" s="329">
        <f t="shared" si="341"/>
        <v>4.6499999999999993E-2</v>
      </c>
      <c r="BD208" s="329">
        <f t="shared" si="341"/>
        <v>4.6499999999999993E-2</v>
      </c>
      <c r="BE208" s="329">
        <f t="shared" si="341"/>
        <v>4.6499999999999993E-2</v>
      </c>
      <c r="BF208" s="329">
        <f t="shared" si="341"/>
        <v>4.6499999999999993E-2</v>
      </c>
      <c r="BG208" s="329">
        <f t="shared" si="341"/>
        <v>4.6499999999999993E-2</v>
      </c>
      <c r="BH208" s="329">
        <f t="shared" si="341"/>
        <v>4.6499999999999993E-2</v>
      </c>
      <c r="BI208" s="329">
        <f t="shared" si="341"/>
        <v>4.6499999999999993E-2</v>
      </c>
      <c r="BJ208" s="329">
        <f t="shared" si="341"/>
        <v>4.6499999999999993E-2</v>
      </c>
      <c r="BK208" s="329">
        <f t="shared" si="341"/>
        <v>4.6499999999999993E-2</v>
      </c>
      <c r="BL208" s="329">
        <f t="shared" si="341"/>
        <v>4.6499999999999993E-2</v>
      </c>
      <c r="BM208" s="329">
        <f t="shared" si="341"/>
        <v>4.6499999999999993E-2</v>
      </c>
      <c r="BN208" s="329">
        <f t="shared" si="341"/>
        <v>4.6499999999999993E-2</v>
      </c>
      <c r="BO208" s="329">
        <f t="shared" si="341"/>
        <v>4.6499999999999993E-2</v>
      </c>
      <c r="BP208" s="329">
        <f t="shared" si="341"/>
        <v>4.6499999999999993E-2</v>
      </c>
      <c r="BQ208" s="329">
        <f t="shared" si="341"/>
        <v>4.6499999999999993E-2</v>
      </c>
      <c r="BR208" s="329">
        <f t="shared" si="341"/>
        <v>4.6499999999999993E-2</v>
      </c>
      <c r="BS208" s="329">
        <f t="shared" si="341"/>
        <v>4.6499999999999993E-2</v>
      </c>
      <c r="BT208" s="329">
        <f t="shared" si="341"/>
        <v>4.6499999999999993E-2</v>
      </c>
      <c r="BU208" s="329">
        <f t="shared" si="341"/>
        <v>4.6499999999999993E-2</v>
      </c>
      <c r="BV208" s="329">
        <f t="shared" si="341"/>
        <v>4.6499999999999993E-2</v>
      </c>
      <c r="BW208" s="329">
        <f t="shared" si="341"/>
        <v>4.6499999999999993E-2</v>
      </c>
      <c r="BX208" s="329">
        <f t="shared" si="341"/>
        <v>4.6499999999999993E-2</v>
      </c>
      <c r="BY208" s="329">
        <f t="shared" si="341"/>
        <v>4.6499999999999993E-2</v>
      </c>
      <c r="BZ208" s="329">
        <f t="shared" si="341"/>
        <v>4.6499999999999993E-2</v>
      </c>
      <c r="CA208" s="329">
        <f t="shared" si="341"/>
        <v>4.6499999999999993E-2</v>
      </c>
      <c r="CB208" s="329">
        <f t="shared" si="341"/>
        <v>4.6499999999999993E-2</v>
      </c>
      <c r="CC208" s="329">
        <f t="shared" ref="CC208:EN208" si="342">+CC224</f>
        <v>4.6499999999999993E-2</v>
      </c>
      <c r="CD208" s="329">
        <f t="shared" si="342"/>
        <v>4.6499999999999993E-2</v>
      </c>
      <c r="CE208" s="329">
        <f t="shared" si="342"/>
        <v>4.6499999999999993E-2</v>
      </c>
      <c r="CF208" s="329">
        <f t="shared" si="342"/>
        <v>4.6499999999999993E-2</v>
      </c>
      <c r="CG208" s="329">
        <f t="shared" si="342"/>
        <v>4.6499999999999993E-2</v>
      </c>
      <c r="CH208" s="329">
        <f t="shared" si="342"/>
        <v>4.6499999999999993E-2</v>
      </c>
      <c r="CI208" s="329">
        <f t="shared" si="342"/>
        <v>4.6499999999999993E-2</v>
      </c>
      <c r="CJ208" s="329">
        <f t="shared" si="342"/>
        <v>4.6499999999999993E-2</v>
      </c>
      <c r="CK208" s="329">
        <f t="shared" si="342"/>
        <v>4.6499999999999993E-2</v>
      </c>
      <c r="CL208" s="329">
        <f t="shared" si="342"/>
        <v>4.6499999999999993E-2</v>
      </c>
      <c r="CM208" s="329">
        <f t="shared" si="342"/>
        <v>4.6499999999999993E-2</v>
      </c>
      <c r="CN208" s="329">
        <f t="shared" si="342"/>
        <v>4.6499999999999993E-2</v>
      </c>
      <c r="CO208" s="329">
        <f t="shared" si="342"/>
        <v>4.6499999999999993E-2</v>
      </c>
      <c r="CP208" s="329">
        <f t="shared" si="342"/>
        <v>4.6499999999999993E-2</v>
      </c>
      <c r="CQ208" s="329">
        <f t="shared" si="342"/>
        <v>4.6499999999999993E-2</v>
      </c>
      <c r="CR208" s="329">
        <f t="shared" si="342"/>
        <v>4.6499999999999993E-2</v>
      </c>
      <c r="CS208" s="329">
        <f t="shared" si="342"/>
        <v>4.6499999999999993E-2</v>
      </c>
      <c r="CT208" s="329">
        <f t="shared" si="342"/>
        <v>4.6499999999999993E-2</v>
      </c>
      <c r="CU208" s="329">
        <f t="shared" si="342"/>
        <v>4.6499999999999993E-2</v>
      </c>
      <c r="CV208" s="329">
        <f t="shared" si="342"/>
        <v>4.6499999999999993E-2</v>
      </c>
      <c r="CW208" s="329">
        <f t="shared" si="342"/>
        <v>4.6499999999999993E-2</v>
      </c>
      <c r="CX208" s="329">
        <f t="shared" si="342"/>
        <v>4.6499999999999993E-2</v>
      </c>
      <c r="CY208" s="329">
        <f t="shared" si="342"/>
        <v>4.6499999999999993E-2</v>
      </c>
      <c r="CZ208" s="329">
        <f t="shared" si="342"/>
        <v>4.6499999999999993E-2</v>
      </c>
      <c r="DA208" s="329">
        <f t="shared" si="342"/>
        <v>4.6499999999999993E-2</v>
      </c>
      <c r="DB208" s="329">
        <f t="shared" si="342"/>
        <v>4.6499999999999993E-2</v>
      </c>
      <c r="DC208" s="329">
        <f t="shared" si="342"/>
        <v>4.6499999999999993E-2</v>
      </c>
      <c r="DD208" s="329">
        <f t="shared" si="342"/>
        <v>4.6499999999999993E-2</v>
      </c>
      <c r="DE208" s="329">
        <f t="shared" si="342"/>
        <v>4.6499999999999993E-2</v>
      </c>
      <c r="DF208" s="329">
        <f t="shared" si="342"/>
        <v>4.6499999999999993E-2</v>
      </c>
      <c r="DG208" s="329">
        <f t="shared" si="342"/>
        <v>4.6499999999999993E-2</v>
      </c>
      <c r="DH208" s="329">
        <f t="shared" si="342"/>
        <v>4.6499999999999993E-2</v>
      </c>
      <c r="DI208" s="329">
        <f t="shared" si="342"/>
        <v>4.6499999999999993E-2</v>
      </c>
      <c r="DJ208" s="329">
        <f t="shared" si="342"/>
        <v>4.6499999999999993E-2</v>
      </c>
      <c r="DK208" s="329">
        <f t="shared" si="342"/>
        <v>4.6499999999999993E-2</v>
      </c>
      <c r="DL208" s="329">
        <f t="shared" si="342"/>
        <v>4.6499999999999993E-2</v>
      </c>
      <c r="DM208" s="329">
        <f t="shared" si="342"/>
        <v>4.6499999999999993E-2</v>
      </c>
      <c r="DN208" s="329">
        <f t="shared" si="342"/>
        <v>4.6499999999999993E-2</v>
      </c>
      <c r="DO208" s="329">
        <f t="shared" si="342"/>
        <v>4.6499999999999993E-2</v>
      </c>
      <c r="DP208" s="329">
        <f t="shared" si="342"/>
        <v>4.6499999999999993E-2</v>
      </c>
      <c r="DQ208" s="329">
        <f t="shared" si="342"/>
        <v>4.6499999999999993E-2</v>
      </c>
      <c r="DR208" s="329">
        <f t="shared" si="342"/>
        <v>4.6499999999999993E-2</v>
      </c>
      <c r="DS208" s="329">
        <f t="shared" si="342"/>
        <v>4.6499999999999993E-2</v>
      </c>
      <c r="DT208" s="329">
        <f t="shared" si="342"/>
        <v>4.6499999999999993E-2</v>
      </c>
      <c r="DU208" s="329">
        <f t="shared" si="342"/>
        <v>4.6499999999999993E-2</v>
      </c>
      <c r="DV208" s="329">
        <f t="shared" si="342"/>
        <v>4.6499999999999993E-2</v>
      </c>
      <c r="DW208" s="329">
        <f t="shared" si="342"/>
        <v>4.6499999999999993E-2</v>
      </c>
      <c r="DX208" s="329">
        <f t="shared" si="342"/>
        <v>4.6499999999999993E-2</v>
      </c>
      <c r="DY208" s="329">
        <f t="shared" si="342"/>
        <v>4.6499999999999993E-2</v>
      </c>
      <c r="DZ208" s="329">
        <f t="shared" si="342"/>
        <v>4.6499999999999993E-2</v>
      </c>
      <c r="EA208" s="329">
        <f t="shared" si="342"/>
        <v>4.6499999999999993E-2</v>
      </c>
      <c r="EB208" s="329">
        <f t="shared" si="342"/>
        <v>4.6499999999999993E-2</v>
      </c>
      <c r="EC208" s="329">
        <f t="shared" si="342"/>
        <v>4.6499999999999993E-2</v>
      </c>
      <c r="ED208" s="329">
        <f t="shared" si="342"/>
        <v>4.6499999999999993E-2</v>
      </c>
      <c r="EE208" s="329">
        <f t="shared" si="342"/>
        <v>4.6499999999999993E-2</v>
      </c>
      <c r="EF208" s="329">
        <f t="shared" si="342"/>
        <v>4.6499999999999993E-2</v>
      </c>
      <c r="EG208" s="329">
        <f t="shared" si="342"/>
        <v>4.6499999999999993E-2</v>
      </c>
      <c r="EH208" s="329">
        <f t="shared" si="342"/>
        <v>4.6499999999999993E-2</v>
      </c>
      <c r="EI208" s="329">
        <f t="shared" si="342"/>
        <v>4.6499999999999993E-2</v>
      </c>
      <c r="EJ208" s="329">
        <f t="shared" si="342"/>
        <v>4.6499999999999993E-2</v>
      </c>
      <c r="EK208" s="329">
        <f t="shared" si="342"/>
        <v>4.6499999999999993E-2</v>
      </c>
      <c r="EL208" s="329">
        <f t="shared" si="342"/>
        <v>4.6499999999999993E-2</v>
      </c>
      <c r="EM208" s="329">
        <f t="shared" si="342"/>
        <v>4.6499999999999993E-2</v>
      </c>
      <c r="EN208" s="329">
        <f t="shared" si="342"/>
        <v>4.6499999999999993E-2</v>
      </c>
      <c r="EO208" s="329">
        <f t="shared" ref="EO208:GN208" si="343">+EO224</f>
        <v>4.6499999999999993E-2</v>
      </c>
      <c r="EP208" s="329">
        <f t="shared" si="343"/>
        <v>4.6499999999999993E-2</v>
      </c>
      <c r="EQ208" s="329">
        <f t="shared" si="343"/>
        <v>4.6499999999999993E-2</v>
      </c>
      <c r="ER208" s="329">
        <f t="shared" si="343"/>
        <v>4.6499999999999993E-2</v>
      </c>
      <c r="ES208" s="329">
        <f t="shared" si="343"/>
        <v>4.6499999999999993E-2</v>
      </c>
      <c r="ET208" s="329">
        <f t="shared" si="343"/>
        <v>4.6499999999999993E-2</v>
      </c>
      <c r="EU208" s="329">
        <f t="shared" si="343"/>
        <v>4.6499999999999993E-2</v>
      </c>
      <c r="EV208" s="329">
        <f t="shared" si="343"/>
        <v>4.6499999999999993E-2</v>
      </c>
      <c r="EW208" s="329">
        <f t="shared" si="343"/>
        <v>4.6499999999999993E-2</v>
      </c>
      <c r="EX208" s="329">
        <f t="shared" si="343"/>
        <v>4.6499999999999993E-2</v>
      </c>
      <c r="EY208" s="329">
        <f t="shared" si="343"/>
        <v>4.6499999999999993E-2</v>
      </c>
      <c r="EZ208" s="329">
        <f t="shared" si="343"/>
        <v>4.6499999999999993E-2</v>
      </c>
      <c r="FA208" s="329">
        <f t="shared" si="343"/>
        <v>4.6499999999999993E-2</v>
      </c>
      <c r="FB208" s="329">
        <f t="shared" si="343"/>
        <v>4.6499999999999993E-2</v>
      </c>
      <c r="FC208" s="329">
        <f t="shared" si="343"/>
        <v>4.6499999999999993E-2</v>
      </c>
      <c r="FD208" s="329">
        <f t="shared" si="343"/>
        <v>4.6499999999999993E-2</v>
      </c>
      <c r="FE208" s="329">
        <f t="shared" si="343"/>
        <v>4.6499999999999993E-2</v>
      </c>
      <c r="FF208" s="329">
        <f t="shared" si="343"/>
        <v>4.6499999999999993E-2</v>
      </c>
      <c r="FG208" s="329">
        <f t="shared" si="343"/>
        <v>4.6499999999999993E-2</v>
      </c>
      <c r="FH208" s="329">
        <f t="shared" si="343"/>
        <v>4.6499999999999993E-2</v>
      </c>
      <c r="FI208" s="329">
        <f t="shared" si="343"/>
        <v>4.6499999999999993E-2</v>
      </c>
      <c r="FJ208" s="329">
        <f t="shared" si="343"/>
        <v>4.6499999999999993E-2</v>
      </c>
      <c r="FK208" s="329">
        <f t="shared" si="343"/>
        <v>4.6499999999999993E-2</v>
      </c>
      <c r="FL208" s="329">
        <f t="shared" si="343"/>
        <v>4.6499999999999993E-2</v>
      </c>
      <c r="FM208" s="329">
        <f t="shared" si="343"/>
        <v>4.6499999999999993E-2</v>
      </c>
      <c r="FN208" s="329">
        <f t="shared" si="343"/>
        <v>4.6499999999999993E-2</v>
      </c>
      <c r="FO208" s="329">
        <f t="shared" si="343"/>
        <v>4.6499999999999993E-2</v>
      </c>
      <c r="FP208" s="329">
        <f t="shared" si="343"/>
        <v>4.6499999999999993E-2</v>
      </c>
      <c r="FQ208" s="329">
        <f t="shared" si="343"/>
        <v>4.6499999999999993E-2</v>
      </c>
      <c r="FR208" s="329">
        <f t="shared" si="343"/>
        <v>4.6499999999999993E-2</v>
      </c>
      <c r="FS208" s="329">
        <f t="shared" si="343"/>
        <v>4.6499999999999993E-2</v>
      </c>
      <c r="FT208" s="329">
        <f t="shared" si="343"/>
        <v>4.6499999999999993E-2</v>
      </c>
      <c r="FU208" s="329">
        <f t="shared" si="343"/>
        <v>4.6499999999999993E-2</v>
      </c>
      <c r="FV208" s="329">
        <f t="shared" si="343"/>
        <v>4.6499999999999993E-2</v>
      </c>
      <c r="FW208" s="329">
        <f t="shared" si="343"/>
        <v>4.6499999999999993E-2</v>
      </c>
      <c r="FX208" s="329">
        <f t="shared" si="343"/>
        <v>4.6499999999999993E-2</v>
      </c>
      <c r="FY208" s="329">
        <f t="shared" si="343"/>
        <v>4.6499999999999993E-2</v>
      </c>
      <c r="FZ208" s="329">
        <f t="shared" si="343"/>
        <v>4.6499999999999993E-2</v>
      </c>
      <c r="GA208" s="329">
        <f t="shared" si="343"/>
        <v>4.6499999999999993E-2</v>
      </c>
      <c r="GB208" s="329">
        <f t="shared" si="343"/>
        <v>4.6499999999999993E-2</v>
      </c>
      <c r="GC208" s="329">
        <f t="shared" si="343"/>
        <v>4.6499999999999993E-2</v>
      </c>
      <c r="GD208" s="329">
        <f t="shared" si="343"/>
        <v>4.6499999999999993E-2</v>
      </c>
      <c r="GE208" s="329">
        <f t="shared" si="343"/>
        <v>4.6499999999999993E-2</v>
      </c>
      <c r="GF208" s="329">
        <f t="shared" si="343"/>
        <v>4.6499999999999993E-2</v>
      </c>
      <c r="GG208" s="329">
        <f t="shared" si="343"/>
        <v>4.6499999999999993E-2</v>
      </c>
      <c r="GH208" s="329">
        <f t="shared" si="343"/>
        <v>4.6499999999999993E-2</v>
      </c>
      <c r="GI208" s="329">
        <f t="shared" si="343"/>
        <v>4.6499999999999993E-2</v>
      </c>
      <c r="GJ208" s="329">
        <f t="shared" si="343"/>
        <v>4.6499999999999993E-2</v>
      </c>
      <c r="GK208" s="329">
        <f t="shared" si="343"/>
        <v>4.6499999999999993E-2</v>
      </c>
      <c r="GL208" s="329">
        <f t="shared" si="343"/>
        <v>4.6499999999999993E-2</v>
      </c>
      <c r="GM208" s="329">
        <f t="shared" si="343"/>
        <v>4.6499999999999993E-2</v>
      </c>
      <c r="GN208" s="329">
        <f t="shared" si="343"/>
        <v>4.6499999999999993E-2</v>
      </c>
      <c r="GO208" s="1"/>
      <c r="GP208" s="67"/>
    </row>
    <row r="209" spans="1:198" customFormat="1" x14ac:dyDescent="0.75">
      <c r="A209" s="1"/>
      <c r="B209" s="1"/>
      <c r="C209" s="328"/>
      <c r="D209" s="100"/>
      <c r="E209" s="100"/>
      <c r="F209" s="320"/>
      <c r="G209" s="320"/>
      <c r="H209" s="324" t="s">
        <v>127</v>
      </c>
      <c r="I209" s="324"/>
      <c r="J209" s="7"/>
      <c r="K209" s="7"/>
      <c r="L209" s="7"/>
      <c r="M209" s="7"/>
      <c r="N209" s="7"/>
      <c r="O209" s="7"/>
      <c r="P209" s="330">
        <f>Summary!$C$44/10000</f>
        <v>2.5000000000000001E-2</v>
      </c>
      <c r="Q209" s="331">
        <f>P209</f>
        <v>2.5000000000000001E-2</v>
      </c>
      <c r="R209" s="331">
        <f t="shared" ref="R209:CC209" si="344">Q209</f>
        <v>2.5000000000000001E-2</v>
      </c>
      <c r="S209" s="331">
        <f t="shared" si="344"/>
        <v>2.5000000000000001E-2</v>
      </c>
      <c r="T209" s="331">
        <f t="shared" si="344"/>
        <v>2.5000000000000001E-2</v>
      </c>
      <c r="U209" s="331">
        <f t="shared" si="344"/>
        <v>2.5000000000000001E-2</v>
      </c>
      <c r="V209" s="331">
        <f t="shared" si="344"/>
        <v>2.5000000000000001E-2</v>
      </c>
      <c r="W209" s="331">
        <f t="shared" si="344"/>
        <v>2.5000000000000001E-2</v>
      </c>
      <c r="X209" s="331">
        <f t="shared" si="344"/>
        <v>2.5000000000000001E-2</v>
      </c>
      <c r="Y209" s="331">
        <f t="shared" si="344"/>
        <v>2.5000000000000001E-2</v>
      </c>
      <c r="Z209" s="331">
        <f t="shared" si="344"/>
        <v>2.5000000000000001E-2</v>
      </c>
      <c r="AA209" s="331">
        <f t="shared" si="344"/>
        <v>2.5000000000000001E-2</v>
      </c>
      <c r="AB209" s="331">
        <f t="shared" si="344"/>
        <v>2.5000000000000001E-2</v>
      </c>
      <c r="AC209" s="331">
        <f t="shared" si="344"/>
        <v>2.5000000000000001E-2</v>
      </c>
      <c r="AD209" s="331">
        <f t="shared" si="344"/>
        <v>2.5000000000000001E-2</v>
      </c>
      <c r="AE209" s="331">
        <f t="shared" si="344"/>
        <v>2.5000000000000001E-2</v>
      </c>
      <c r="AF209" s="331">
        <f t="shared" si="344"/>
        <v>2.5000000000000001E-2</v>
      </c>
      <c r="AG209" s="331">
        <f t="shared" si="344"/>
        <v>2.5000000000000001E-2</v>
      </c>
      <c r="AH209" s="331">
        <f t="shared" si="344"/>
        <v>2.5000000000000001E-2</v>
      </c>
      <c r="AI209" s="331">
        <f t="shared" si="344"/>
        <v>2.5000000000000001E-2</v>
      </c>
      <c r="AJ209" s="331">
        <f t="shared" si="344"/>
        <v>2.5000000000000001E-2</v>
      </c>
      <c r="AK209" s="331">
        <f t="shared" si="344"/>
        <v>2.5000000000000001E-2</v>
      </c>
      <c r="AL209" s="331">
        <f t="shared" si="344"/>
        <v>2.5000000000000001E-2</v>
      </c>
      <c r="AM209" s="331">
        <f t="shared" si="344"/>
        <v>2.5000000000000001E-2</v>
      </c>
      <c r="AN209" s="331">
        <f t="shared" si="344"/>
        <v>2.5000000000000001E-2</v>
      </c>
      <c r="AO209" s="331">
        <f t="shared" si="344"/>
        <v>2.5000000000000001E-2</v>
      </c>
      <c r="AP209" s="331">
        <f t="shared" si="344"/>
        <v>2.5000000000000001E-2</v>
      </c>
      <c r="AQ209" s="331">
        <f t="shared" si="344"/>
        <v>2.5000000000000001E-2</v>
      </c>
      <c r="AR209" s="331">
        <f t="shared" si="344"/>
        <v>2.5000000000000001E-2</v>
      </c>
      <c r="AS209" s="331">
        <f t="shared" si="344"/>
        <v>2.5000000000000001E-2</v>
      </c>
      <c r="AT209" s="331">
        <f t="shared" si="344"/>
        <v>2.5000000000000001E-2</v>
      </c>
      <c r="AU209" s="331">
        <f t="shared" si="344"/>
        <v>2.5000000000000001E-2</v>
      </c>
      <c r="AV209" s="331">
        <f t="shared" si="344"/>
        <v>2.5000000000000001E-2</v>
      </c>
      <c r="AW209" s="331">
        <f t="shared" si="344"/>
        <v>2.5000000000000001E-2</v>
      </c>
      <c r="AX209" s="331">
        <f t="shared" si="344"/>
        <v>2.5000000000000001E-2</v>
      </c>
      <c r="AY209" s="331">
        <f t="shared" si="344"/>
        <v>2.5000000000000001E-2</v>
      </c>
      <c r="AZ209" s="331">
        <f t="shared" si="344"/>
        <v>2.5000000000000001E-2</v>
      </c>
      <c r="BA209" s="331">
        <f t="shared" si="344"/>
        <v>2.5000000000000001E-2</v>
      </c>
      <c r="BB209" s="331">
        <f t="shared" si="344"/>
        <v>2.5000000000000001E-2</v>
      </c>
      <c r="BC209" s="331">
        <f t="shared" si="344"/>
        <v>2.5000000000000001E-2</v>
      </c>
      <c r="BD209" s="331">
        <f t="shared" si="344"/>
        <v>2.5000000000000001E-2</v>
      </c>
      <c r="BE209" s="331">
        <f t="shared" si="344"/>
        <v>2.5000000000000001E-2</v>
      </c>
      <c r="BF209" s="331">
        <f t="shared" si="344"/>
        <v>2.5000000000000001E-2</v>
      </c>
      <c r="BG209" s="331">
        <f t="shared" si="344"/>
        <v>2.5000000000000001E-2</v>
      </c>
      <c r="BH209" s="331">
        <f t="shared" si="344"/>
        <v>2.5000000000000001E-2</v>
      </c>
      <c r="BI209" s="331">
        <f t="shared" si="344"/>
        <v>2.5000000000000001E-2</v>
      </c>
      <c r="BJ209" s="331">
        <f t="shared" si="344"/>
        <v>2.5000000000000001E-2</v>
      </c>
      <c r="BK209" s="331">
        <f t="shared" si="344"/>
        <v>2.5000000000000001E-2</v>
      </c>
      <c r="BL209" s="331">
        <f t="shared" si="344"/>
        <v>2.5000000000000001E-2</v>
      </c>
      <c r="BM209" s="331">
        <f t="shared" si="344"/>
        <v>2.5000000000000001E-2</v>
      </c>
      <c r="BN209" s="331">
        <f t="shared" si="344"/>
        <v>2.5000000000000001E-2</v>
      </c>
      <c r="BO209" s="331">
        <f t="shared" si="344"/>
        <v>2.5000000000000001E-2</v>
      </c>
      <c r="BP209" s="331">
        <f t="shared" si="344"/>
        <v>2.5000000000000001E-2</v>
      </c>
      <c r="BQ209" s="331">
        <f t="shared" si="344"/>
        <v>2.5000000000000001E-2</v>
      </c>
      <c r="BR209" s="331">
        <f t="shared" si="344"/>
        <v>2.5000000000000001E-2</v>
      </c>
      <c r="BS209" s="331">
        <f t="shared" si="344"/>
        <v>2.5000000000000001E-2</v>
      </c>
      <c r="BT209" s="331">
        <f t="shared" si="344"/>
        <v>2.5000000000000001E-2</v>
      </c>
      <c r="BU209" s="331">
        <f t="shared" si="344"/>
        <v>2.5000000000000001E-2</v>
      </c>
      <c r="BV209" s="331">
        <f t="shared" si="344"/>
        <v>2.5000000000000001E-2</v>
      </c>
      <c r="BW209" s="331">
        <f t="shared" si="344"/>
        <v>2.5000000000000001E-2</v>
      </c>
      <c r="BX209" s="331">
        <f t="shared" si="344"/>
        <v>2.5000000000000001E-2</v>
      </c>
      <c r="BY209" s="331">
        <f t="shared" si="344"/>
        <v>2.5000000000000001E-2</v>
      </c>
      <c r="BZ209" s="331">
        <f t="shared" si="344"/>
        <v>2.5000000000000001E-2</v>
      </c>
      <c r="CA209" s="331">
        <f t="shared" si="344"/>
        <v>2.5000000000000001E-2</v>
      </c>
      <c r="CB209" s="331">
        <f t="shared" si="344"/>
        <v>2.5000000000000001E-2</v>
      </c>
      <c r="CC209" s="331">
        <f t="shared" si="344"/>
        <v>2.5000000000000001E-2</v>
      </c>
      <c r="CD209" s="331">
        <f t="shared" ref="CD209:EO209" si="345">CC209</f>
        <v>2.5000000000000001E-2</v>
      </c>
      <c r="CE209" s="331">
        <f t="shared" si="345"/>
        <v>2.5000000000000001E-2</v>
      </c>
      <c r="CF209" s="331">
        <f t="shared" si="345"/>
        <v>2.5000000000000001E-2</v>
      </c>
      <c r="CG209" s="331">
        <f t="shared" si="345"/>
        <v>2.5000000000000001E-2</v>
      </c>
      <c r="CH209" s="331">
        <f t="shared" si="345"/>
        <v>2.5000000000000001E-2</v>
      </c>
      <c r="CI209" s="331">
        <f t="shared" si="345"/>
        <v>2.5000000000000001E-2</v>
      </c>
      <c r="CJ209" s="331">
        <f t="shared" si="345"/>
        <v>2.5000000000000001E-2</v>
      </c>
      <c r="CK209" s="331">
        <f t="shared" si="345"/>
        <v>2.5000000000000001E-2</v>
      </c>
      <c r="CL209" s="331">
        <f t="shared" si="345"/>
        <v>2.5000000000000001E-2</v>
      </c>
      <c r="CM209" s="331">
        <f t="shared" si="345"/>
        <v>2.5000000000000001E-2</v>
      </c>
      <c r="CN209" s="331">
        <f t="shared" si="345"/>
        <v>2.5000000000000001E-2</v>
      </c>
      <c r="CO209" s="331">
        <f t="shared" si="345"/>
        <v>2.5000000000000001E-2</v>
      </c>
      <c r="CP209" s="331">
        <f t="shared" si="345"/>
        <v>2.5000000000000001E-2</v>
      </c>
      <c r="CQ209" s="331">
        <f t="shared" si="345"/>
        <v>2.5000000000000001E-2</v>
      </c>
      <c r="CR209" s="331">
        <f t="shared" si="345"/>
        <v>2.5000000000000001E-2</v>
      </c>
      <c r="CS209" s="331">
        <f t="shared" si="345"/>
        <v>2.5000000000000001E-2</v>
      </c>
      <c r="CT209" s="331">
        <f t="shared" si="345"/>
        <v>2.5000000000000001E-2</v>
      </c>
      <c r="CU209" s="331">
        <f t="shared" si="345"/>
        <v>2.5000000000000001E-2</v>
      </c>
      <c r="CV209" s="331">
        <f t="shared" si="345"/>
        <v>2.5000000000000001E-2</v>
      </c>
      <c r="CW209" s="331">
        <f t="shared" si="345"/>
        <v>2.5000000000000001E-2</v>
      </c>
      <c r="CX209" s="331">
        <f t="shared" si="345"/>
        <v>2.5000000000000001E-2</v>
      </c>
      <c r="CY209" s="331">
        <f t="shared" si="345"/>
        <v>2.5000000000000001E-2</v>
      </c>
      <c r="CZ209" s="331">
        <f t="shared" si="345"/>
        <v>2.5000000000000001E-2</v>
      </c>
      <c r="DA209" s="331">
        <f t="shared" si="345"/>
        <v>2.5000000000000001E-2</v>
      </c>
      <c r="DB209" s="331">
        <f t="shared" si="345"/>
        <v>2.5000000000000001E-2</v>
      </c>
      <c r="DC209" s="331">
        <f t="shared" si="345"/>
        <v>2.5000000000000001E-2</v>
      </c>
      <c r="DD209" s="331">
        <f t="shared" si="345"/>
        <v>2.5000000000000001E-2</v>
      </c>
      <c r="DE209" s="331">
        <f t="shared" si="345"/>
        <v>2.5000000000000001E-2</v>
      </c>
      <c r="DF209" s="331">
        <f t="shared" si="345"/>
        <v>2.5000000000000001E-2</v>
      </c>
      <c r="DG209" s="331">
        <f t="shared" si="345"/>
        <v>2.5000000000000001E-2</v>
      </c>
      <c r="DH209" s="331">
        <f t="shared" si="345"/>
        <v>2.5000000000000001E-2</v>
      </c>
      <c r="DI209" s="331">
        <f t="shared" si="345"/>
        <v>2.5000000000000001E-2</v>
      </c>
      <c r="DJ209" s="331">
        <f t="shared" si="345"/>
        <v>2.5000000000000001E-2</v>
      </c>
      <c r="DK209" s="331">
        <f t="shared" si="345"/>
        <v>2.5000000000000001E-2</v>
      </c>
      <c r="DL209" s="331">
        <f t="shared" si="345"/>
        <v>2.5000000000000001E-2</v>
      </c>
      <c r="DM209" s="331">
        <f t="shared" si="345"/>
        <v>2.5000000000000001E-2</v>
      </c>
      <c r="DN209" s="331">
        <f t="shared" si="345"/>
        <v>2.5000000000000001E-2</v>
      </c>
      <c r="DO209" s="331">
        <f t="shared" si="345"/>
        <v>2.5000000000000001E-2</v>
      </c>
      <c r="DP209" s="331">
        <f t="shared" si="345"/>
        <v>2.5000000000000001E-2</v>
      </c>
      <c r="DQ209" s="331">
        <f t="shared" si="345"/>
        <v>2.5000000000000001E-2</v>
      </c>
      <c r="DR209" s="331">
        <f t="shared" si="345"/>
        <v>2.5000000000000001E-2</v>
      </c>
      <c r="DS209" s="331">
        <f t="shared" si="345"/>
        <v>2.5000000000000001E-2</v>
      </c>
      <c r="DT209" s="331">
        <f t="shared" si="345"/>
        <v>2.5000000000000001E-2</v>
      </c>
      <c r="DU209" s="331">
        <f t="shared" si="345"/>
        <v>2.5000000000000001E-2</v>
      </c>
      <c r="DV209" s="331">
        <f t="shared" si="345"/>
        <v>2.5000000000000001E-2</v>
      </c>
      <c r="DW209" s="331">
        <f t="shared" si="345"/>
        <v>2.5000000000000001E-2</v>
      </c>
      <c r="DX209" s="331">
        <f t="shared" si="345"/>
        <v>2.5000000000000001E-2</v>
      </c>
      <c r="DY209" s="331">
        <f t="shared" si="345"/>
        <v>2.5000000000000001E-2</v>
      </c>
      <c r="DZ209" s="331">
        <f t="shared" si="345"/>
        <v>2.5000000000000001E-2</v>
      </c>
      <c r="EA209" s="331">
        <f t="shared" si="345"/>
        <v>2.5000000000000001E-2</v>
      </c>
      <c r="EB209" s="331">
        <f t="shared" si="345"/>
        <v>2.5000000000000001E-2</v>
      </c>
      <c r="EC209" s="331">
        <f t="shared" si="345"/>
        <v>2.5000000000000001E-2</v>
      </c>
      <c r="ED209" s="331">
        <f t="shared" si="345"/>
        <v>2.5000000000000001E-2</v>
      </c>
      <c r="EE209" s="331">
        <f t="shared" si="345"/>
        <v>2.5000000000000001E-2</v>
      </c>
      <c r="EF209" s="331">
        <f t="shared" si="345"/>
        <v>2.5000000000000001E-2</v>
      </c>
      <c r="EG209" s="331">
        <f t="shared" si="345"/>
        <v>2.5000000000000001E-2</v>
      </c>
      <c r="EH209" s="331">
        <f t="shared" si="345"/>
        <v>2.5000000000000001E-2</v>
      </c>
      <c r="EI209" s="331">
        <f t="shared" si="345"/>
        <v>2.5000000000000001E-2</v>
      </c>
      <c r="EJ209" s="331">
        <f t="shared" si="345"/>
        <v>2.5000000000000001E-2</v>
      </c>
      <c r="EK209" s="331">
        <f t="shared" si="345"/>
        <v>2.5000000000000001E-2</v>
      </c>
      <c r="EL209" s="331">
        <f t="shared" si="345"/>
        <v>2.5000000000000001E-2</v>
      </c>
      <c r="EM209" s="331">
        <f t="shared" si="345"/>
        <v>2.5000000000000001E-2</v>
      </c>
      <c r="EN209" s="331">
        <f t="shared" si="345"/>
        <v>2.5000000000000001E-2</v>
      </c>
      <c r="EO209" s="331">
        <f t="shared" si="345"/>
        <v>2.5000000000000001E-2</v>
      </c>
      <c r="EP209" s="331">
        <f t="shared" ref="EP209:GN209" si="346">EO209</f>
        <v>2.5000000000000001E-2</v>
      </c>
      <c r="EQ209" s="331">
        <f t="shared" si="346"/>
        <v>2.5000000000000001E-2</v>
      </c>
      <c r="ER209" s="331">
        <f t="shared" si="346"/>
        <v>2.5000000000000001E-2</v>
      </c>
      <c r="ES209" s="331">
        <f t="shared" si="346"/>
        <v>2.5000000000000001E-2</v>
      </c>
      <c r="ET209" s="331">
        <f t="shared" si="346"/>
        <v>2.5000000000000001E-2</v>
      </c>
      <c r="EU209" s="331">
        <f t="shared" si="346"/>
        <v>2.5000000000000001E-2</v>
      </c>
      <c r="EV209" s="331">
        <f t="shared" si="346"/>
        <v>2.5000000000000001E-2</v>
      </c>
      <c r="EW209" s="331">
        <f t="shared" si="346"/>
        <v>2.5000000000000001E-2</v>
      </c>
      <c r="EX209" s="331">
        <f t="shared" si="346"/>
        <v>2.5000000000000001E-2</v>
      </c>
      <c r="EY209" s="331">
        <f t="shared" si="346"/>
        <v>2.5000000000000001E-2</v>
      </c>
      <c r="EZ209" s="331">
        <f t="shared" si="346"/>
        <v>2.5000000000000001E-2</v>
      </c>
      <c r="FA209" s="331">
        <f t="shared" si="346"/>
        <v>2.5000000000000001E-2</v>
      </c>
      <c r="FB209" s="331">
        <f t="shared" si="346"/>
        <v>2.5000000000000001E-2</v>
      </c>
      <c r="FC209" s="331">
        <f t="shared" si="346"/>
        <v>2.5000000000000001E-2</v>
      </c>
      <c r="FD209" s="331">
        <f t="shared" si="346"/>
        <v>2.5000000000000001E-2</v>
      </c>
      <c r="FE209" s="331">
        <f t="shared" si="346"/>
        <v>2.5000000000000001E-2</v>
      </c>
      <c r="FF209" s="331">
        <f t="shared" si="346"/>
        <v>2.5000000000000001E-2</v>
      </c>
      <c r="FG209" s="331">
        <f t="shared" si="346"/>
        <v>2.5000000000000001E-2</v>
      </c>
      <c r="FH209" s="331">
        <f t="shared" si="346"/>
        <v>2.5000000000000001E-2</v>
      </c>
      <c r="FI209" s="331">
        <f t="shared" si="346"/>
        <v>2.5000000000000001E-2</v>
      </c>
      <c r="FJ209" s="331">
        <f t="shared" si="346"/>
        <v>2.5000000000000001E-2</v>
      </c>
      <c r="FK209" s="331">
        <f t="shared" si="346"/>
        <v>2.5000000000000001E-2</v>
      </c>
      <c r="FL209" s="331">
        <f t="shared" si="346"/>
        <v>2.5000000000000001E-2</v>
      </c>
      <c r="FM209" s="331">
        <f t="shared" si="346"/>
        <v>2.5000000000000001E-2</v>
      </c>
      <c r="FN209" s="331">
        <f t="shared" si="346"/>
        <v>2.5000000000000001E-2</v>
      </c>
      <c r="FO209" s="331">
        <f t="shared" si="346"/>
        <v>2.5000000000000001E-2</v>
      </c>
      <c r="FP209" s="331">
        <f t="shared" si="346"/>
        <v>2.5000000000000001E-2</v>
      </c>
      <c r="FQ209" s="331">
        <f t="shared" si="346"/>
        <v>2.5000000000000001E-2</v>
      </c>
      <c r="FR209" s="331">
        <f t="shared" si="346"/>
        <v>2.5000000000000001E-2</v>
      </c>
      <c r="FS209" s="331">
        <f t="shared" si="346"/>
        <v>2.5000000000000001E-2</v>
      </c>
      <c r="FT209" s="331">
        <f t="shared" si="346"/>
        <v>2.5000000000000001E-2</v>
      </c>
      <c r="FU209" s="331">
        <f t="shared" si="346"/>
        <v>2.5000000000000001E-2</v>
      </c>
      <c r="FV209" s="331">
        <f t="shared" si="346"/>
        <v>2.5000000000000001E-2</v>
      </c>
      <c r="FW209" s="331">
        <f t="shared" si="346"/>
        <v>2.5000000000000001E-2</v>
      </c>
      <c r="FX209" s="331">
        <f t="shared" si="346"/>
        <v>2.5000000000000001E-2</v>
      </c>
      <c r="FY209" s="331">
        <f t="shared" si="346"/>
        <v>2.5000000000000001E-2</v>
      </c>
      <c r="FZ209" s="331">
        <f t="shared" si="346"/>
        <v>2.5000000000000001E-2</v>
      </c>
      <c r="GA209" s="331">
        <f t="shared" si="346"/>
        <v>2.5000000000000001E-2</v>
      </c>
      <c r="GB209" s="331">
        <f t="shared" si="346"/>
        <v>2.5000000000000001E-2</v>
      </c>
      <c r="GC209" s="331">
        <f t="shared" si="346"/>
        <v>2.5000000000000001E-2</v>
      </c>
      <c r="GD209" s="331">
        <f t="shared" si="346"/>
        <v>2.5000000000000001E-2</v>
      </c>
      <c r="GE209" s="331">
        <f t="shared" si="346"/>
        <v>2.5000000000000001E-2</v>
      </c>
      <c r="GF209" s="331">
        <f t="shared" si="346"/>
        <v>2.5000000000000001E-2</v>
      </c>
      <c r="GG209" s="331">
        <f t="shared" si="346"/>
        <v>2.5000000000000001E-2</v>
      </c>
      <c r="GH209" s="331">
        <f t="shared" si="346"/>
        <v>2.5000000000000001E-2</v>
      </c>
      <c r="GI209" s="331">
        <f t="shared" si="346"/>
        <v>2.5000000000000001E-2</v>
      </c>
      <c r="GJ209" s="331">
        <f t="shared" si="346"/>
        <v>2.5000000000000001E-2</v>
      </c>
      <c r="GK209" s="331">
        <f t="shared" si="346"/>
        <v>2.5000000000000001E-2</v>
      </c>
      <c r="GL209" s="331">
        <f t="shared" si="346"/>
        <v>2.5000000000000001E-2</v>
      </c>
      <c r="GM209" s="331">
        <f t="shared" si="346"/>
        <v>2.5000000000000001E-2</v>
      </c>
      <c r="GN209" s="332">
        <f t="shared" si="346"/>
        <v>2.5000000000000001E-2</v>
      </c>
      <c r="GO209" s="1"/>
      <c r="GP209" s="67"/>
    </row>
    <row r="210" spans="1:198" customFormat="1" x14ac:dyDescent="0.75">
      <c r="A210" s="1"/>
      <c r="B210" s="1"/>
      <c r="C210" s="328"/>
      <c r="D210" s="100"/>
      <c r="E210" s="100"/>
      <c r="F210" s="320"/>
      <c r="G210" s="320"/>
      <c r="H210" s="7" t="s">
        <v>63</v>
      </c>
      <c r="I210" s="324"/>
      <c r="J210" s="7"/>
      <c r="K210" s="7"/>
      <c r="L210" s="7"/>
      <c r="M210" s="7"/>
      <c r="N210" s="7"/>
      <c r="O210" s="7"/>
      <c r="P210" s="331">
        <f>P208+Summary!$C$44/10000</f>
        <v>7.9000000000000001E-2</v>
      </c>
      <c r="Q210" s="331">
        <f>Q208+Summary!$C$44/10000</f>
        <v>7.9000000000000001E-2</v>
      </c>
      <c r="R210" s="331">
        <f>R208+Summary!$C$44/10000</f>
        <v>7.6499999999999999E-2</v>
      </c>
      <c r="S210" s="331">
        <f>S208+Summary!$C$44/10000</f>
        <v>7.6499999999999999E-2</v>
      </c>
      <c r="T210" s="331">
        <f>T208+Summary!$C$44/10000</f>
        <v>7.6499999999999999E-2</v>
      </c>
      <c r="U210" s="331">
        <f>U208+Summary!$C$44/10000</f>
        <v>7.6499999999999999E-2</v>
      </c>
      <c r="V210" s="331">
        <f>V208+Summary!$C$44/10000</f>
        <v>7.6499999999999999E-2</v>
      </c>
      <c r="W210" s="331">
        <f>W208+Summary!$C$44/10000</f>
        <v>7.6499999999999999E-2</v>
      </c>
      <c r="X210" s="331">
        <f>X208+Summary!$C$44/10000</f>
        <v>7.6499999999999999E-2</v>
      </c>
      <c r="Y210" s="331">
        <f>Y208+Summary!$C$44/10000</f>
        <v>7.6499999999999999E-2</v>
      </c>
      <c r="Z210" s="331">
        <f>Z208+Summary!$C$44/10000</f>
        <v>7.6499999999999999E-2</v>
      </c>
      <c r="AA210" s="331">
        <f>AA208+Summary!$C$44/10000</f>
        <v>7.3999999999999996E-2</v>
      </c>
      <c r="AB210" s="331">
        <f>AB208+Summary!$C$44/10000</f>
        <v>7.3999999999999996E-2</v>
      </c>
      <c r="AC210" s="331">
        <f>AC208+Summary!$C$44/10000</f>
        <v>7.3999999999999996E-2</v>
      </c>
      <c r="AD210" s="331">
        <f>AD208+Summary!$C$44/10000</f>
        <v>7.3999999999999996E-2</v>
      </c>
      <c r="AE210" s="331">
        <f>AE208+Summary!$C$44/10000</f>
        <v>7.3999999999999996E-2</v>
      </c>
      <c r="AF210" s="331">
        <f>AF208+Summary!$C$44/10000</f>
        <v>7.3999999999999996E-2</v>
      </c>
      <c r="AG210" s="331">
        <f>AG208+Summary!$C$44/10000</f>
        <v>7.3999999999999996E-2</v>
      </c>
      <c r="AH210" s="331">
        <f>AH208+Summary!$C$44/10000</f>
        <v>7.3999999999999996E-2</v>
      </c>
      <c r="AI210" s="331">
        <f>AI208+Summary!$C$44/10000</f>
        <v>7.3999999999999996E-2</v>
      </c>
      <c r="AJ210" s="331">
        <f>AJ208+Summary!$C$44/10000</f>
        <v>7.3999999999999996E-2</v>
      </c>
      <c r="AK210" s="331">
        <f>AK208+Summary!$C$44/10000</f>
        <v>7.3999999999999996E-2</v>
      </c>
      <c r="AL210" s="331">
        <f>AL208+Summary!$C$44/10000</f>
        <v>7.3999999999999996E-2</v>
      </c>
      <c r="AM210" s="331">
        <f>AM208+Summary!$C$44/10000</f>
        <v>7.1499999999999994E-2</v>
      </c>
      <c r="AN210" s="331">
        <f>AN208+Summary!$C$44/10000</f>
        <v>7.1499999999999994E-2</v>
      </c>
      <c r="AO210" s="331">
        <f>AO208+Summary!$C$44/10000</f>
        <v>7.1499999999999994E-2</v>
      </c>
      <c r="AP210" s="331">
        <f>AP208+Summary!$C$44/10000</f>
        <v>7.1499999999999994E-2</v>
      </c>
      <c r="AQ210" s="331">
        <f>AQ208+Summary!$C$44/10000</f>
        <v>7.1499999999999994E-2</v>
      </c>
      <c r="AR210" s="331">
        <f>AR208+Summary!$C$44/10000</f>
        <v>7.1499999999999994E-2</v>
      </c>
      <c r="AS210" s="331">
        <f>AS208+Summary!$C$44/10000</f>
        <v>7.1499999999999994E-2</v>
      </c>
      <c r="AT210" s="331">
        <f>AT208+Summary!$C$44/10000</f>
        <v>7.1499999999999994E-2</v>
      </c>
      <c r="AU210" s="331">
        <f>AU208+Summary!$C$44/10000</f>
        <v>7.1499999999999994E-2</v>
      </c>
      <c r="AV210" s="331">
        <f>AV208+Summary!$C$44/10000</f>
        <v>7.1499999999999994E-2</v>
      </c>
      <c r="AW210" s="331">
        <f>AW208+Summary!$C$44/10000</f>
        <v>7.1499999999999994E-2</v>
      </c>
      <c r="AX210" s="331">
        <f>AX208+Summary!$C$44/10000</f>
        <v>7.1499999999999994E-2</v>
      </c>
      <c r="AY210" s="331">
        <f>AY208+Summary!$C$44/10000</f>
        <v>7.1499999999999994E-2</v>
      </c>
      <c r="AZ210" s="331">
        <f>AZ208+Summary!$C$44/10000</f>
        <v>7.1499999999999994E-2</v>
      </c>
      <c r="BA210" s="331">
        <f>BA208+Summary!$C$44/10000</f>
        <v>7.1499999999999994E-2</v>
      </c>
      <c r="BB210" s="331">
        <f>BB208+Summary!$C$44/10000</f>
        <v>7.1499999999999994E-2</v>
      </c>
      <c r="BC210" s="331">
        <f>BC208+Summary!$C$44/10000</f>
        <v>7.1499999999999994E-2</v>
      </c>
      <c r="BD210" s="331">
        <f>BD208+Summary!$C$44/10000</f>
        <v>7.1499999999999994E-2</v>
      </c>
      <c r="BE210" s="331">
        <f>BE208+Summary!$C$44/10000</f>
        <v>7.1499999999999994E-2</v>
      </c>
      <c r="BF210" s="331">
        <f>BF208+Summary!$C$44/10000</f>
        <v>7.1499999999999994E-2</v>
      </c>
      <c r="BG210" s="331">
        <f>BG208+Summary!$C$44/10000</f>
        <v>7.1499999999999994E-2</v>
      </c>
      <c r="BH210" s="331">
        <f>BH208+Summary!$C$44/10000</f>
        <v>7.1499999999999994E-2</v>
      </c>
      <c r="BI210" s="331">
        <f>BI208+Summary!$C$44/10000</f>
        <v>7.1499999999999994E-2</v>
      </c>
      <c r="BJ210" s="331">
        <f>BJ208+Summary!$C$44/10000</f>
        <v>7.1499999999999994E-2</v>
      </c>
      <c r="BK210" s="331">
        <f>BK208+Summary!$C$44/10000</f>
        <v>7.1499999999999994E-2</v>
      </c>
      <c r="BL210" s="331">
        <f>BL208+Summary!$C$44/10000</f>
        <v>7.1499999999999994E-2</v>
      </c>
      <c r="BM210" s="331">
        <f>BM208+Summary!$C$44/10000</f>
        <v>7.1499999999999994E-2</v>
      </c>
      <c r="BN210" s="331">
        <f>BN208+Summary!$C$44/10000</f>
        <v>7.1499999999999994E-2</v>
      </c>
      <c r="BO210" s="331">
        <f>BO208+Summary!$C$44/10000</f>
        <v>7.1499999999999994E-2</v>
      </c>
      <c r="BP210" s="331">
        <f>BP208+Summary!$C$44/10000</f>
        <v>7.1499999999999994E-2</v>
      </c>
      <c r="BQ210" s="331">
        <f>BQ208+Summary!$C$44/10000</f>
        <v>7.1499999999999994E-2</v>
      </c>
      <c r="BR210" s="331">
        <f>BR208+Summary!$C$44/10000</f>
        <v>7.1499999999999994E-2</v>
      </c>
      <c r="BS210" s="331">
        <f>BS208+Summary!$C$44/10000</f>
        <v>7.1499999999999994E-2</v>
      </c>
      <c r="BT210" s="331">
        <f>BT208+Summary!$C$44/10000</f>
        <v>7.1499999999999994E-2</v>
      </c>
      <c r="BU210" s="331">
        <f>BU208+Summary!$C$44/10000</f>
        <v>7.1499999999999994E-2</v>
      </c>
      <c r="BV210" s="331">
        <f>BV208+Summary!$C$44/10000</f>
        <v>7.1499999999999994E-2</v>
      </c>
      <c r="BW210" s="331">
        <f>BW208+Summary!$C$44/10000</f>
        <v>7.1499999999999994E-2</v>
      </c>
      <c r="BX210" s="331">
        <f>BX208+Summary!$C$44/10000</f>
        <v>7.1499999999999994E-2</v>
      </c>
      <c r="BY210" s="331">
        <f>BY208+Summary!$C$44/10000</f>
        <v>7.1499999999999994E-2</v>
      </c>
      <c r="BZ210" s="331">
        <f>BZ208+Summary!$C$44/10000</f>
        <v>7.1499999999999994E-2</v>
      </c>
      <c r="CA210" s="331">
        <f>CA208+Summary!$C$44/10000</f>
        <v>7.1499999999999994E-2</v>
      </c>
      <c r="CB210" s="331">
        <f>CB208+Summary!$C$44/10000</f>
        <v>7.1499999999999994E-2</v>
      </c>
      <c r="CC210" s="331">
        <f>CC208+Summary!$C$44/10000</f>
        <v>7.1499999999999994E-2</v>
      </c>
      <c r="CD210" s="331">
        <f>CD208+Summary!$C$44/10000</f>
        <v>7.1499999999999994E-2</v>
      </c>
      <c r="CE210" s="331">
        <f>CE208+Summary!$C$44/10000</f>
        <v>7.1499999999999994E-2</v>
      </c>
      <c r="CF210" s="331">
        <f>CF208+Summary!$C$44/10000</f>
        <v>7.1499999999999994E-2</v>
      </c>
      <c r="CG210" s="331">
        <f>CG208+Summary!$C$44/10000</f>
        <v>7.1499999999999994E-2</v>
      </c>
      <c r="CH210" s="331">
        <f>CH208+Summary!$C$44/10000</f>
        <v>7.1499999999999994E-2</v>
      </c>
      <c r="CI210" s="331">
        <f>CI208+Summary!$C$44/10000</f>
        <v>7.1499999999999994E-2</v>
      </c>
      <c r="CJ210" s="331">
        <f>CJ208+Summary!$C$44/10000</f>
        <v>7.1499999999999994E-2</v>
      </c>
      <c r="CK210" s="331">
        <f>CK208+Summary!$C$44/10000</f>
        <v>7.1499999999999994E-2</v>
      </c>
      <c r="CL210" s="331">
        <f>CL208+Summary!$C$44/10000</f>
        <v>7.1499999999999994E-2</v>
      </c>
      <c r="CM210" s="331">
        <f>CM208+Summary!$C$44/10000</f>
        <v>7.1499999999999994E-2</v>
      </c>
      <c r="CN210" s="331">
        <f>CN208+Summary!$C$44/10000</f>
        <v>7.1499999999999994E-2</v>
      </c>
      <c r="CO210" s="331">
        <f>CO208+Summary!$C$44/10000</f>
        <v>7.1499999999999994E-2</v>
      </c>
      <c r="CP210" s="331">
        <f>CP208+Summary!$C$44/10000</f>
        <v>7.1499999999999994E-2</v>
      </c>
      <c r="CQ210" s="331">
        <f>CQ208+Summary!$C$44/10000</f>
        <v>7.1499999999999994E-2</v>
      </c>
      <c r="CR210" s="331">
        <f>CR208+Summary!$C$44/10000</f>
        <v>7.1499999999999994E-2</v>
      </c>
      <c r="CS210" s="331">
        <f>CS208+Summary!$C$44/10000</f>
        <v>7.1499999999999994E-2</v>
      </c>
      <c r="CT210" s="331">
        <f>CT208+Summary!$C$44/10000</f>
        <v>7.1499999999999994E-2</v>
      </c>
      <c r="CU210" s="331">
        <f>CU208+Summary!$C$44/10000</f>
        <v>7.1499999999999994E-2</v>
      </c>
      <c r="CV210" s="331">
        <f>CV208+Summary!$C$44/10000</f>
        <v>7.1499999999999994E-2</v>
      </c>
      <c r="CW210" s="331">
        <f>CW208+Summary!$C$44/10000</f>
        <v>7.1499999999999994E-2</v>
      </c>
      <c r="CX210" s="331">
        <f>CX208+Summary!$C$44/10000</f>
        <v>7.1499999999999994E-2</v>
      </c>
      <c r="CY210" s="331">
        <f>CY208+Summary!$C$44/10000</f>
        <v>7.1499999999999994E-2</v>
      </c>
      <c r="CZ210" s="331">
        <f>CZ208+Summary!$C$44/10000</f>
        <v>7.1499999999999994E-2</v>
      </c>
      <c r="DA210" s="331">
        <f>DA208+Summary!$C$44/10000</f>
        <v>7.1499999999999994E-2</v>
      </c>
      <c r="DB210" s="331">
        <f>DB208+Summary!$C$44/10000</f>
        <v>7.1499999999999994E-2</v>
      </c>
      <c r="DC210" s="331">
        <f>DC208+Summary!$C$44/10000</f>
        <v>7.1499999999999994E-2</v>
      </c>
      <c r="DD210" s="331">
        <f>DD208+Summary!$C$44/10000</f>
        <v>7.1499999999999994E-2</v>
      </c>
      <c r="DE210" s="331">
        <f>DE208+Summary!$C$44/10000</f>
        <v>7.1499999999999994E-2</v>
      </c>
      <c r="DF210" s="331">
        <f>DF208+Summary!$C$44/10000</f>
        <v>7.1499999999999994E-2</v>
      </c>
      <c r="DG210" s="331">
        <f>DG208+Summary!$C$44/10000</f>
        <v>7.1499999999999994E-2</v>
      </c>
      <c r="DH210" s="331">
        <f>DH208+Summary!$C$44/10000</f>
        <v>7.1499999999999994E-2</v>
      </c>
      <c r="DI210" s="331">
        <f>DI208+Summary!$C$44/10000</f>
        <v>7.1499999999999994E-2</v>
      </c>
      <c r="DJ210" s="331">
        <f>DJ208+Summary!$C$44/10000</f>
        <v>7.1499999999999994E-2</v>
      </c>
      <c r="DK210" s="331">
        <f>DK208+Summary!$C$44/10000</f>
        <v>7.1499999999999994E-2</v>
      </c>
      <c r="DL210" s="331">
        <f>DL208+Summary!$C$44/10000</f>
        <v>7.1499999999999994E-2</v>
      </c>
      <c r="DM210" s="331">
        <f>DM208+Summary!$C$44/10000</f>
        <v>7.1499999999999994E-2</v>
      </c>
      <c r="DN210" s="331">
        <f>DN208+Summary!$C$44/10000</f>
        <v>7.1499999999999994E-2</v>
      </c>
      <c r="DO210" s="331">
        <f>DO208+Summary!$C$44/10000</f>
        <v>7.1499999999999994E-2</v>
      </c>
      <c r="DP210" s="331">
        <f>DP208+Summary!$C$44/10000</f>
        <v>7.1499999999999994E-2</v>
      </c>
      <c r="DQ210" s="331">
        <f>DQ208+Summary!$C$44/10000</f>
        <v>7.1499999999999994E-2</v>
      </c>
      <c r="DR210" s="331">
        <f>DR208+Summary!$C$44/10000</f>
        <v>7.1499999999999994E-2</v>
      </c>
      <c r="DS210" s="331">
        <f>DS208+Summary!$C$44/10000</f>
        <v>7.1499999999999994E-2</v>
      </c>
      <c r="DT210" s="331">
        <f>DT208+Summary!$C$44/10000</f>
        <v>7.1499999999999994E-2</v>
      </c>
      <c r="DU210" s="331">
        <f>DU208+Summary!$C$44/10000</f>
        <v>7.1499999999999994E-2</v>
      </c>
      <c r="DV210" s="331">
        <f>DV208+Summary!$C$44/10000</f>
        <v>7.1499999999999994E-2</v>
      </c>
      <c r="DW210" s="331">
        <f>DW208+Summary!$C$44/10000</f>
        <v>7.1499999999999994E-2</v>
      </c>
      <c r="DX210" s="331">
        <f>DX208+Summary!$C$44/10000</f>
        <v>7.1499999999999994E-2</v>
      </c>
      <c r="DY210" s="331">
        <f>DY208+Summary!$C$44/10000</f>
        <v>7.1499999999999994E-2</v>
      </c>
      <c r="DZ210" s="331">
        <f>DZ208+Summary!$C$44/10000</f>
        <v>7.1499999999999994E-2</v>
      </c>
      <c r="EA210" s="331">
        <f>EA208+Summary!$C$44/10000</f>
        <v>7.1499999999999994E-2</v>
      </c>
      <c r="EB210" s="331">
        <f>EB208+Summary!$C$44/10000</f>
        <v>7.1499999999999994E-2</v>
      </c>
      <c r="EC210" s="331">
        <f>EC208+Summary!$C$44/10000</f>
        <v>7.1499999999999994E-2</v>
      </c>
      <c r="ED210" s="331">
        <f>ED208+Summary!$C$44/10000</f>
        <v>7.1499999999999994E-2</v>
      </c>
      <c r="EE210" s="331">
        <f>EE208+Summary!$C$44/10000</f>
        <v>7.1499999999999994E-2</v>
      </c>
      <c r="EF210" s="331">
        <f>EF208+Summary!$C$44/10000</f>
        <v>7.1499999999999994E-2</v>
      </c>
      <c r="EG210" s="331">
        <f>EG208+Summary!$C$44/10000</f>
        <v>7.1499999999999994E-2</v>
      </c>
      <c r="EH210" s="331">
        <f>EH208+Summary!$C$44/10000</f>
        <v>7.1499999999999994E-2</v>
      </c>
      <c r="EI210" s="331">
        <f>EI208+Summary!$C$44/10000</f>
        <v>7.1499999999999994E-2</v>
      </c>
      <c r="EJ210" s="331">
        <f>EJ208+Summary!$C$44/10000</f>
        <v>7.1499999999999994E-2</v>
      </c>
      <c r="EK210" s="331">
        <f>EK208+Summary!$C$44/10000</f>
        <v>7.1499999999999994E-2</v>
      </c>
      <c r="EL210" s="331">
        <f>EL208+Summary!$C$44/10000</f>
        <v>7.1499999999999994E-2</v>
      </c>
      <c r="EM210" s="331">
        <f>EM208+Summary!$C$44/10000</f>
        <v>7.1499999999999994E-2</v>
      </c>
      <c r="EN210" s="331">
        <f>EN208+Summary!$C$44/10000</f>
        <v>7.1499999999999994E-2</v>
      </c>
      <c r="EO210" s="331">
        <f>EO208+Summary!$C$44/10000</f>
        <v>7.1499999999999994E-2</v>
      </c>
      <c r="EP210" s="331">
        <f>EP208+Summary!$C$44/10000</f>
        <v>7.1499999999999994E-2</v>
      </c>
      <c r="EQ210" s="331">
        <f>EQ208+Summary!$C$44/10000</f>
        <v>7.1499999999999994E-2</v>
      </c>
      <c r="ER210" s="331">
        <f>ER208+Summary!$C$44/10000</f>
        <v>7.1499999999999994E-2</v>
      </c>
      <c r="ES210" s="331">
        <f>ES208+Summary!$C$44/10000</f>
        <v>7.1499999999999994E-2</v>
      </c>
      <c r="ET210" s="331">
        <f>ET208+Summary!$C$44/10000</f>
        <v>7.1499999999999994E-2</v>
      </c>
      <c r="EU210" s="331">
        <f>EU208+Summary!$C$44/10000</f>
        <v>7.1499999999999994E-2</v>
      </c>
      <c r="EV210" s="331">
        <f>EV208+Summary!$C$44/10000</f>
        <v>7.1499999999999994E-2</v>
      </c>
      <c r="EW210" s="331">
        <f>EW208+Summary!$C$44/10000</f>
        <v>7.1499999999999994E-2</v>
      </c>
      <c r="EX210" s="331">
        <f>EX208+Summary!$C$44/10000</f>
        <v>7.1499999999999994E-2</v>
      </c>
      <c r="EY210" s="331">
        <f>EY208+Summary!$C$44/10000</f>
        <v>7.1499999999999994E-2</v>
      </c>
      <c r="EZ210" s="331">
        <f>EZ208+Summary!$C$44/10000</f>
        <v>7.1499999999999994E-2</v>
      </c>
      <c r="FA210" s="331">
        <f>FA208+Summary!$C$44/10000</f>
        <v>7.1499999999999994E-2</v>
      </c>
      <c r="FB210" s="331">
        <f>FB208+Summary!$C$44/10000</f>
        <v>7.1499999999999994E-2</v>
      </c>
      <c r="FC210" s="331">
        <f>FC208+Summary!$C$44/10000</f>
        <v>7.1499999999999994E-2</v>
      </c>
      <c r="FD210" s="331">
        <f>FD208+Summary!$C$44/10000</f>
        <v>7.1499999999999994E-2</v>
      </c>
      <c r="FE210" s="331">
        <f>FE208+Summary!$C$44/10000</f>
        <v>7.1499999999999994E-2</v>
      </c>
      <c r="FF210" s="331">
        <f>FF208+Summary!$C$44/10000</f>
        <v>7.1499999999999994E-2</v>
      </c>
      <c r="FG210" s="331">
        <f>FG208+Summary!$C$44/10000</f>
        <v>7.1499999999999994E-2</v>
      </c>
      <c r="FH210" s="331">
        <f>FH208+Summary!$C$44/10000</f>
        <v>7.1499999999999994E-2</v>
      </c>
      <c r="FI210" s="331">
        <f>FI208+Summary!$C$44/10000</f>
        <v>7.1499999999999994E-2</v>
      </c>
      <c r="FJ210" s="331">
        <f>FJ208+Summary!$C$44/10000</f>
        <v>7.1499999999999994E-2</v>
      </c>
      <c r="FK210" s="331">
        <f>FK208+Summary!$C$44/10000</f>
        <v>7.1499999999999994E-2</v>
      </c>
      <c r="FL210" s="331">
        <f>FL208+Summary!$C$44/10000</f>
        <v>7.1499999999999994E-2</v>
      </c>
      <c r="FM210" s="331">
        <f>FM208+Summary!$C$44/10000</f>
        <v>7.1499999999999994E-2</v>
      </c>
      <c r="FN210" s="331">
        <f>FN208+Summary!$C$44/10000</f>
        <v>7.1499999999999994E-2</v>
      </c>
      <c r="FO210" s="331">
        <f>FO208+Summary!$C$44/10000</f>
        <v>7.1499999999999994E-2</v>
      </c>
      <c r="FP210" s="331">
        <f>FP208+Summary!$C$44/10000</f>
        <v>7.1499999999999994E-2</v>
      </c>
      <c r="FQ210" s="331">
        <f>FQ208+Summary!$C$44/10000</f>
        <v>7.1499999999999994E-2</v>
      </c>
      <c r="FR210" s="331">
        <f>FR208+Summary!$C$44/10000</f>
        <v>7.1499999999999994E-2</v>
      </c>
      <c r="FS210" s="331">
        <f>FS208+Summary!$C$44/10000</f>
        <v>7.1499999999999994E-2</v>
      </c>
      <c r="FT210" s="331">
        <f>FT208+Summary!$C$44/10000</f>
        <v>7.1499999999999994E-2</v>
      </c>
      <c r="FU210" s="331">
        <f>FU208+Summary!$C$44/10000</f>
        <v>7.1499999999999994E-2</v>
      </c>
      <c r="FV210" s="331">
        <f>FV208+Summary!$C$44/10000</f>
        <v>7.1499999999999994E-2</v>
      </c>
      <c r="FW210" s="331">
        <f>FW208+Summary!$C$44/10000</f>
        <v>7.1499999999999994E-2</v>
      </c>
      <c r="FX210" s="331">
        <f>FX208+Summary!$C$44/10000</f>
        <v>7.1499999999999994E-2</v>
      </c>
      <c r="FY210" s="331">
        <f>FY208+Summary!$C$44/10000</f>
        <v>7.1499999999999994E-2</v>
      </c>
      <c r="FZ210" s="331">
        <f>FZ208+Summary!$C$44/10000</f>
        <v>7.1499999999999994E-2</v>
      </c>
      <c r="GA210" s="331">
        <f>GA208+Summary!$C$44/10000</f>
        <v>7.1499999999999994E-2</v>
      </c>
      <c r="GB210" s="331">
        <f>GB208+Summary!$C$44/10000</f>
        <v>7.1499999999999994E-2</v>
      </c>
      <c r="GC210" s="331">
        <f>GC208+Summary!$C$44/10000</f>
        <v>7.1499999999999994E-2</v>
      </c>
      <c r="GD210" s="331">
        <f>GD208+Summary!$C$44/10000</f>
        <v>7.1499999999999994E-2</v>
      </c>
      <c r="GE210" s="331">
        <f>GE208+Summary!$C$44/10000</f>
        <v>7.1499999999999994E-2</v>
      </c>
      <c r="GF210" s="331">
        <f>GF208+Summary!$C$44/10000</f>
        <v>7.1499999999999994E-2</v>
      </c>
      <c r="GG210" s="331">
        <f>GG208+Summary!$C$44/10000</f>
        <v>7.1499999999999994E-2</v>
      </c>
      <c r="GH210" s="331">
        <f>GH208+Summary!$C$44/10000</f>
        <v>7.1499999999999994E-2</v>
      </c>
      <c r="GI210" s="331">
        <f>GI208+Summary!$C$44/10000</f>
        <v>7.1499999999999994E-2</v>
      </c>
      <c r="GJ210" s="331">
        <f>GJ208+Summary!$C$44/10000</f>
        <v>7.1499999999999994E-2</v>
      </c>
      <c r="GK210" s="331">
        <f>GK208+Summary!$C$44/10000</f>
        <v>7.1499999999999994E-2</v>
      </c>
      <c r="GL210" s="331">
        <f>GL208+Summary!$C$44/10000</f>
        <v>7.1499999999999994E-2</v>
      </c>
      <c r="GM210" s="331">
        <f>GM208+Summary!$C$44/10000</f>
        <v>7.1499999999999994E-2</v>
      </c>
      <c r="GN210" s="332">
        <f>GN208+Summary!$C$44/10000</f>
        <v>7.1499999999999994E-2</v>
      </c>
      <c r="GO210" s="1"/>
      <c r="GP210" s="67"/>
    </row>
    <row r="211" spans="1:198" customFormat="1" x14ac:dyDescent="0.75">
      <c r="A211" s="1"/>
      <c r="B211" s="1"/>
      <c r="C211" s="319"/>
      <c r="D211" s="100"/>
      <c r="E211" s="100"/>
      <c r="F211" s="320"/>
      <c r="G211" s="320"/>
      <c r="H211" s="324" t="s">
        <v>126</v>
      </c>
      <c r="I211" s="324"/>
      <c r="J211" s="7"/>
      <c r="K211" s="7"/>
      <c r="L211" s="7"/>
      <c r="M211" s="7"/>
      <c r="N211" s="7"/>
      <c r="O211" s="7"/>
      <c r="P211" s="17">
        <f>Summary!C46</f>
        <v>0.09</v>
      </c>
      <c r="Q211" s="17">
        <f t="shared" ref="Q211:AV211" si="347">P211</f>
        <v>0.09</v>
      </c>
      <c r="R211" s="17">
        <f t="shared" si="347"/>
        <v>0.09</v>
      </c>
      <c r="S211" s="17">
        <f t="shared" si="347"/>
        <v>0.09</v>
      </c>
      <c r="T211" s="17">
        <f t="shared" si="347"/>
        <v>0.09</v>
      </c>
      <c r="U211" s="17">
        <f t="shared" si="347"/>
        <v>0.09</v>
      </c>
      <c r="V211" s="17">
        <f t="shared" si="347"/>
        <v>0.09</v>
      </c>
      <c r="W211" s="17">
        <f t="shared" si="347"/>
        <v>0.09</v>
      </c>
      <c r="X211" s="17">
        <f t="shared" si="347"/>
        <v>0.09</v>
      </c>
      <c r="Y211" s="17">
        <f t="shared" si="347"/>
        <v>0.09</v>
      </c>
      <c r="Z211" s="17">
        <f t="shared" si="347"/>
        <v>0.09</v>
      </c>
      <c r="AA211" s="17">
        <f t="shared" si="347"/>
        <v>0.09</v>
      </c>
      <c r="AB211" s="17">
        <f t="shared" si="347"/>
        <v>0.09</v>
      </c>
      <c r="AC211" s="17">
        <f t="shared" si="347"/>
        <v>0.09</v>
      </c>
      <c r="AD211" s="17">
        <f t="shared" si="347"/>
        <v>0.09</v>
      </c>
      <c r="AE211" s="17">
        <f t="shared" si="347"/>
        <v>0.09</v>
      </c>
      <c r="AF211" s="17">
        <f t="shared" si="347"/>
        <v>0.09</v>
      </c>
      <c r="AG211" s="17">
        <f t="shared" si="347"/>
        <v>0.09</v>
      </c>
      <c r="AH211" s="17">
        <f t="shared" si="347"/>
        <v>0.09</v>
      </c>
      <c r="AI211" s="17">
        <f t="shared" si="347"/>
        <v>0.09</v>
      </c>
      <c r="AJ211" s="17">
        <f t="shared" si="347"/>
        <v>0.09</v>
      </c>
      <c r="AK211" s="17">
        <f t="shared" si="347"/>
        <v>0.09</v>
      </c>
      <c r="AL211" s="17">
        <f t="shared" si="347"/>
        <v>0.09</v>
      </c>
      <c r="AM211" s="17">
        <f t="shared" si="347"/>
        <v>0.09</v>
      </c>
      <c r="AN211" s="17">
        <f t="shared" si="347"/>
        <v>0.09</v>
      </c>
      <c r="AO211" s="17">
        <f t="shared" si="347"/>
        <v>0.09</v>
      </c>
      <c r="AP211" s="17">
        <f t="shared" si="347"/>
        <v>0.09</v>
      </c>
      <c r="AQ211" s="17">
        <f t="shared" si="347"/>
        <v>0.09</v>
      </c>
      <c r="AR211" s="17">
        <f t="shared" si="347"/>
        <v>0.09</v>
      </c>
      <c r="AS211" s="17">
        <f t="shared" si="347"/>
        <v>0.09</v>
      </c>
      <c r="AT211" s="17">
        <f t="shared" si="347"/>
        <v>0.09</v>
      </c>
      <c r="AU211" s="17">
        <f t="shared" si="347"/>
        <v>0.09</v>
      </c>
      <c r="AV211" s="17">
        <f t="shared" si="347"/>
        <v>0.09</v>
      </c>
      <c r="AW211" s="17">
        <f t="shared" ref="AW211:CB211" si="348">AV211</f>
        <v>0.09</v>
      </c>
      <c r="AX211" s="17">
        <f t="shared" si="348"/>
        <v>0.09</v>
      </c>
      <c r="AY211" s="17">
        <f t="shared" si="348"/>
        <v>0.09</v>
      </c>
      <c r="AZ211" s="17">
        <f t="shared" si="348"/>
        <v>0.09</v>
      </c>
      <c r="BA211" s="17">
        <f t="shared" si="348"/>
        <v>0.09</v>
      </c>
      <c r="BB211" s="17">
        <f t="shared" si="348"/>
        <v>0.09</v>
      </c>
      <c r="BC211" s="17">
        <f t="shared" si="348"/>
        <v>0.09</v>
      </c>
      <c r="BD211" s="17">
        <f t="shared" si="348"/>
        <v>0.09</v>
      </c>
      <c r="BE211" s="17">
        <f t="shared" si="348"/>
        <v>0.09</v>
      </c>
      <c r="BF211" s="17">
        <f t="shared" si="348"/>
        <v>0.09</v>
      </c>
      <c r="BG211" s="17">
        <f t="shared" si="348"/>
        <v>0.09</v>
      </c>
      <c r="BH211" s="17">
        <f t="shared" si="348"/>
        <v>0.09</v>
      </c>
      <c r="BI211" s="17">
        <f t="shared" si="348"/>
        <v>0.09</v>
      </c>
      <c r="BJ211" s="17">
        <f t="shared" si="348"/>
        <v>0.09</v>
      </c>
      <c r="BK211" s="17">
        <f t="shared" si="348"/>
        <v>0.09</v>
      </c>
      <c r="BL211" s="17">
        <f t="shared" si="348"/>
        <v>0.09</v>
      </c>
      <c r="BM211" s="17">
        <f t="shared" si="348"/>
        <v>0.09</v>
      </c>
      <c r="BN211" s="17">
        <f t="shared" si="348"/>
        <v>0.09</v>
      </c>
      <c r="BO211" s="17">
        <f t="shared" si="348"/>
        <v>0.09</v>
      </c>
      <c r="BP211" s="17">
        <f t="shared" si="348"/>
        <v>0.09</v>
      </c>
      <c r="BQ211" s="17">
        <f t="shared" si="348"/>
        <v>0.09</v>
      </c>
      <c r="BR211" s="17">
        <f t="shared" si="348"/>
        <v>0.09</v>
      </c>
      <c r="BS211" s="17">
        <f t="shared" si="348"/>
        <v>0.09</v>
      </c>
      <c r="BT211" s="17">
        <f t="shared" si="348"/>
        <v>0.09</v>
      </c>
      <c r="BU211" s="17">
        <f t="shared" si="348"/>
        <v>0.09</v>
      </c>
      <c r="BV211" s="17">
        <f t="shared" si="348"/>
        <v>0.09</v>
      </c>
      <c r="BW211" s="17">
        <f t="shared" si="348"/>
        <v>0.09</v>
      </c>
      <c r="BX211" s="17">
        <f t="shared" si="348"/>
        <v>0.09</v>
      </c>
      <c r="BY211" s="17">
        <f t="shared" si="348"/>
        <v>0.09</v>
      </c>
      <c r="BZ211" s="17">
        <f t="shared" si="348"/>
        <v>0.09</v>
      </c>
      <c r="CA211" s="17">
        <f t="shared" si="348"/>
        <v>0.09</v>
      </c>
      <c r="CB211" s="17">
        <f t="shared" si="348"/>
        <v>0.09</v>
      </c>
      <c r="CC211" s="17">
        <f t="shared" ref="CC211:DH211" si="349">CB211</f>
        <v>0.09</v>
      </c>
      <c r="CD211" s="17">
        <f t="shared" si="349"/>
        <v>0.09</v>
      </c>
      <c r="CE211" s="17">
        <f t="shared" si="349"/>
        <v>0.09</v>
      </c>
      <c r="CF211" s="17">
        <f t="shared" si="349"/>
        <v>0.09</v>
      </c>
      <c r="CG211" s="17">
        <f t="shared" si="349"/>
        <v>0.09</v>
      </c>
      <c r="CH211" s="17">
        <f t="shared" si="349"/>
        <v>0.09</v>
      </c>
      <c r="CI211" s="17">
        <f t="shared" si="349"/>
        <v>0.09</v>
      </c>
      <c r="CJ211" s="17">
        <f t="shared" si="349"/>
        <v>0.09</v>
      </c>
      <c r="CK211" s="17">
        <f t="shared" si="349"/>
        <v>0.09</v>
      </c>
      <c r="CL211" s="17">
        <f t="shared" si="349"/>
        <v>0.09</v>
      </c>
      <c r="CM211" s="17">
        <f t="shared" si="349"/>
        <v>0.09</v>
      </c>
      <c r="CN211" s="17">
        <f t="shared" si="349"/>
        <v>0.09</v>
      </c>
      <c r="CO211" s="17">
        <f t="shared" si="349"/>
        <v>0.09</v>
      </c>
      <c r="CP211" s="17">
        <f t="shared" si="349"/>
        <v>0.09</v>
      </c>
      <c r="CQ211" s="17">
        <f t="shared" si="349"/>
        <v>0.09</v>
      </c>
      <c r="CR211" s="17">
        <f t="shared" si="349"/>
        <v>0.09</v>
      </c>
      <c r="CS211" s="17">
        <f t="shared" si="349"/>
        <v>0.09</v>
      </c>
      <c r="CT211" s="17">
        <f t="shared" si="349"/>
        <v>0.09</v>
      </c>
      <c r="CU211" s="17">
        <f t="shared" si="349"/>
        <v>0.09</v>
      </c>
      <c r="CV211" s="17">
        <f t="shared" si="349"/>
        <v>0.09</v>
      </c>
      <c r="CW211" s="17">
        <f t="shared" si="349"/>
        <v>0.09</v>
      </c>
      <c r="CX211" s="17">
        <f t="shared" si="349"/>
        <v>0.09</v>
      </c>
      <c r="CY211" s="17">
        <f t="shared" si="349"/>
        <v>0.09</v>
      </c>
      <c r="CZ211" s="17">
        <f t="shared" si="349"/>
        <v>0.09</v>
      </c>
      <c r="DA211" s="17">
        <f t="shared" si="349"/>
        <v>0.09</v>
      </c>
      <c r="DB211" s="17">
        <f t="shared" si="349"/>
        <v>0.09</v>
      </c>
      <c r="DC211" s="17">
        <f t="shared" si="349"/>
        <v>0.09</v>
      </c>
      <c r="DD211" s="17">
        <f t="shared" si="349"/>
        <v>0.09</v>
      </c>
      <c r="DE211" s="17">
        <f t="shared" si="349"/>
        <v>0.09</v>
      </c>
      <c r="DF211" s="17">
        <f t="shared" si="349"/>
        <v>0.09</v>
      </c>
      <c r="DG211" s="17">
        <f t="shared" si="349"/>
        <v>0.09</v>
      </c>
      <c r="DH211" s="17">
        <f t="shared" si="349"/>
        <v>0.09</v>
      </c>
      <c r="DI211" s="17">
        <f t="shared" ref="DI211:EN211" si="350">DH211</f>
        <v>0.09</v>
      </c>
      <c r="DJ211" s="17">
        <f t="shared" si="350"/>
        <v>0.09</v>
      </c>
      <c r="DK211" s="17">
        <f t="shared" si="350"/>
        <v>0.09</v>
      </c>
      <c r="DL211" s="17">
        <f t="shared" si="350"/>
        <v>0.09</v>
      </c>
      <c r="DM211" s="17">
        <f t="shared" si="350"/>
        <v>0.09</v>
      </c>
      <c r="DN211" s="17">
        <f t="shared" si="350"/>
        <v>0.09</v>
      </c>
      <c r="DO211" s="17">
        <f t="shared" si="350"/>
        <v>0.09</v>
      </c>
      <c r="DP211" s="17">
        <f t="shared" si="350"/>
        <v>0.09</v>
      </c>
      <c r="DQ211" s="17">
        <f t="shared" si="350"/>
        <v>0.09</v>
      </c>
      <c r="DR211" s="17">
        <f t="shared" si="350"/>
        <v>0.09</v>
      </c>
      <c r="DS211" s="17">
        <f t="shared" si="350"/>
        <v>0.09</v>
      </c>
      <c r="DT211" s="17">
        <f t="shared" si="350"/>
        <v>0.09</v>
      </c>
      <c r="DU211" s="17">
        <f t="shared" si="350"/>
        <v>0.09</v>
      </c>
      <c r="DV211" s="17">
        <f t="shared" si="350"/>
        <v>0.09</v>
      </c>
      <c r="DW211" s="17">
        <f t="shared" si="350"/>
        <v>0.09</v>
      </c>
      <c r="DX211" s="17">
        <f t="shared" si="350"/>
        <v>0.09</v>
      </c>
      <c r="DY211" s="17">
        <f t="shared" si="350"/>
        <v>0.09</v>
      </c>
      <c r="DZ211" s="17">
        <f t="shared" si="350"/>
        <v>0.09</v>
      </c>
      <c r="EA211" s="17">
        <f t="shared" si="350"/>
        <v>0.09</v>
      </c>
      <c r="EB211" s="17">
        <f t="shared" si="350"/>
        <v>0.09</v>
      </c>
      <c r="EC211" s="17">
        <f t="shared" si="350"/>
        <v>0.09</v>
      </c>
      <c r="ED211" s="17">
        <f t="shared" si="350"/>
        <v>0.09</v>
      </c>
      <c r="EE211" s="17">
        <f t="shared" si="350"/>
        <v>0.09</v>
      </c>
      <c r="EF211" s="17">
        <f t="shared" si="350"/>
        <v>0.09</v>
      </c>
      <c r="EG211" s="17">
        <f t="shared" si="350"/>
        <v>0.09</v>
      </c>
      <c r="EH211" s="17">
        <f t="shared" si="350"/>
        <v>0.09</v>
      </c>
      <c r="EI211" s="17">
        <f t="shared" si="350"/>
        <v>0.09</v>
      </c>
      <c r="EJ211" s="17">
        <f t="shared" si="350"/>
        <v>0.09</v>
      </c>
      <c r="EK211" s="17">
        <f t="shared" si="350"/>
        <v>0.09</v>
      </c>
      <c r="EL211" s="17">
        <f t="shared" si="350"/>
        <v>0.09</v>
      </c>
      <c r="EM211" s="17">
        <f t="shared" si="350"/>
        <v>0.09</v>
      </c>
      <c r="EN211" s="17">
        <f t="shared" si="350"/>
        <v>0.09</v>
      </c>
      <c r="EO211" s="17">
        <f t="shared" ref="EO211:FT211" si="351">EN211</f>
        <v>0.09</v>
      </c>
      <c r="EP211" s="17">
        <f t="shared" si="351"/>
        <v>0.09</v>
      </c>
      <c r="EQ211" s="17">
        <f t="shared" si="351"/>
        <v>0.09</v>
      </c>
      <c r="ER211" s="17">
        <f t="shared" si="351"/>
        <v>0.09</v>
      </c>
      <c r="ES211" s="17">
        <f t="shared" si="351"/>
        <v>0.09</v>
      </c>
      <c r="ET211" s="17">
        <f t="shared" si="351"/>
        <v>0.09</v>
      </c>
      <c r="EU211" s="17">
        <f t="shared" si="351"/>
        <v>0.09</v>
      </c>
      <c r="EV211" s="17">
        <f t="shared" si="351"/>
        <v>0.09</v>
      </c>
      <c r="EW211" s="17">
        <f t="shared" si="351"/>
        <v>0.09</v>
      </c>
      <c r="EX211" s="17">
        <f t="shared" si="351"/>
        <v>0.09</v>
      </c>
      <c r="EY211" s="17">
        <f t="shared" si="351"/>
        <v>0.09</v>
      </c>
      <c r="EZ211" s="17">
        <f t="shared" si="351"/>
        <v>0.09</v>
      </c>
      <c r="FA211" s="17">
        <f t="shared" si="351"/>
        <v>0.09</v>
      </c>
      <c r="FB211" s="17">
        <f t="shared" si="351"/>
        <v>0.09</v>
      </c>
      <c r="FC211" s="17">
        <f t="shared" si="351"/>
        <v>0.09</v>
      </c>
      <c r="FD211" s="17">
        <f t="shared" si="351"/>
        <v>0.09</v>
      </c>
      <c r="FE211" s="17">
        <f t="shared" si="351"/>
        <v>0.09</v>
      </c>
      <c r="FF211" s="17">
        <f t="shared" si="351"/>
        <v>0.09</v>
      </c>
      <c r="FG211" s="17">
        <f t="shared" si="351"/>
        <v>0.09</v>
      </c>
      <c r="FH211" s="17">
        <f t="shared" si="351"/>
        <v>0.09</v>
      </c>
      <c r="FI211" s="17">
        <f t="shared" si="351"/>
        <v>0.09</v>
      </c>
      <c r="FJ211" s="17">
        <f t="shared" si="351"/>
        <v>0.09</v>
      </c>
      <c r="FK211" s="17">
        <f t="shared" si="351"/>
        <v>0.09</v>
      </c>
      <c r="FL211" s="17">
        <f t="shared" si="351"/>
        <v>0.09</v>
      </c>
      <c r="FM211" s="17">
        <f t="shared" si="351"/>
        <v>0.09</v>
      </c>
      <c r="FN211" s="17">
        <f t="shared" si="351"/>
        <v>0.09</v>
      </c>
      <c r="FO211" s="17">
        <f t="shared" si="351"/>
        <v>0.09</v>
      </c>
      <c r="FP211" s="17">
        <f t="shared" si="351"/>
        <v>0.09</v>
      </c>
      <c r="FQ211" s="17">
        <f t="shared" si="351"/>
        <v>0.09</v>
      </c>
      <c r="FR211" s="17">
        <f t="shared" si="351"/>
        <v>0.09</v>
      </c>
      <c r="FS211" s="17">
        <f t="shared" si="351"/>
        <v>0.09</v>
      </c>
      <c r="FT211" s="17">
        <f t="shared" si="351"/>
        <v>0.09</v>
      </c>
      <c r="FU211" s="17">
        <f t="shared" ref="FU211:GN211" si="352">FT211</f>
        <v>0.09</v>
      </c>
      <c r="FV211" s="17">
        <f t="shared" si="352"/>
        <v>0.09</v>
      </c>
      <c r="FW211" s="17">
        <f t="shared" si="352"/>
        <v>0.09</v>
      </c>
      <c r="FX211" s="17">
        <f t="shared" si="352"/>
        <v>0.09</v>
      </c>
      <c r="FY211" s="17">
        <f t="shared" si="352"/>
        <v>0.09</v>
      </c>
      <c r="FZ211" s="17">
        <f t="shared" si="352"/>
        <v>0.09</v>
      </c>
      <c r="GA211" s="17">
        <f t="shared" si="352"/>
        <v>0.09</v>
      </c>
      <c r="GB211" s="17">
        <f t="shared" si="352"/>
        <v>0.09</v>
      </c>
      <c r="GC211" s="17">
        <f t="shared" si="352"/>
        <v>0.09</v>
      </c>
      <c r="GD211" s="17">
        <f t="shared" si="352"/>
        <v>0.09</v>
      </c>
      <c r="GE211" s="17">
        <f t="shared" si="352"/>
        <v>0.09</v>
      </c>
      <c r="GF211" s="17">
        <f t="shared" si="352"/>
        <v>0.09</v>
      </c>
      <c r="GG211" s="17">
        <f t="shared" si="352"/>
        <v>0.09</v>
      </c>
      <c r="GH211" s="17">
        <f t="shared" si="352"/>
        <v>0.09</v>
      </c>
      <c r="GI211" s="17">
        <f t="shared" si="352"/>
        <v>0.09</v>
      </c>
      <c r="GJ211" s="17">
        <f t="shared" si="352"/>
        <v>0.09</v>
      </c>
      <c r="GK211" s="17">
        <f t="shared" si="352"/>
        <v>0.09</v>
      </c>
      <c r="GL211" s="17">
        <f t="shared" si="352"/>
        <v>0.09</v>
      </c>
      <c r="GM211" s="17">
        <f t="shared" si="352"/>
        <v>0.09</v>
      </c>
      <c r="GN211" s="333">
        <f t="shared" si="352"/>
        <v>0.09</v>
      </c>
      <c r="GO211" s="1"/>
      <c r="GP211" s="67"/>
    </row>
    <row r="212" spans="1:198" customFormat="1" x14ac:dyDescent="0.75">
      <c r="A212" s="1"/>
      <c r="B212" s="1"/>
      <c r="C212" s="334"/>
      <c r="D212" s="335"/>
      <c r="E212" s="335"/>
      <c r="F212" s="336"/>
      <c r="G212" s="336"/>
      <c r="H212" s="337" t="s">
        <v>125</v>
      </c>
      <c r="I212" s="337"/>
      <c r="J212" s="41"/>
      <c r="K212" s="41"/>
      <c r="L212" s="41"/>
      <c r="M212" s="41"/>
      <c r="N212" s="41"/>
      <c r="O212" s="41"/>
      <c r="P212" s="338">
        <f t="shared" ref="P212:CA212" si="353">IF(P211&gt;P210,P211,IF(P207&lt;P210,P207,P210))</f>
        <v>0.09</v>
      </c>
      <c r="Q212" s="338">
        <f t="shared" si="353"/>
        <v>0.09</v>
      </c>
      <c r="R212" s="338">
        <f t="shared" si="353"/>
        <v>0.09</v>
      </c>
      <c r="S212" s="338">
        <f t="shared" si="353"/>
        <v>0.09</v>
      </c>
      <c r="T212" s="338">
        <f t="shared" si="353"/>
        <v>0.09</v>
      </c>
      <c r="U212" s="338">
        <f t="shared" si="353"/>
        <v>0.09</v>
      </c>
      <c r="V212" s="338">
        <f t="shared" si="353"/>
        <v>0.09</v>
      </c>
      <c r="W212" s="338">
        <f t="shared" si="353"/>
        <v>0.09</v>
      </c>
      <c r="X212" s="338">
        <f t="shared" si="353"/>
        <v>0.09</v>
      </c>
      <c r="Y212" s="338">
        <f t="shared" si="353"/>
        <v>0.09</v>
      </c>
      <c r="Z212" s="338">
        <f t="shared" si="353"/>
        <v>0.09</v>
      </c>
      <c r="AA212" s="338">
        <f t="shared" si="353"/>
        <v>0.09</v>
      </c>
      <c r="AB212" s="338">
        <f t="shared" si="353"/>
        <v>0.09</v>
      </c>
      <c r="AC212" s="338">
        <f t="shared" si="353"/>
        <v>0.09</v>
      </c>
      <c r="AD212" s="338">
        <f t="shared" si="353"/>
        <v>0.09</v>
      </c>
      <c r="AE212" s="338">
        <f t="shared" si="353"/>
        <v>0.09</v>
      </c>
      <c r="AF212" s="338">
        <f t="shared" si="353"/>
        <v>0.09</v>
      </c>
      <c r="AG212" s="338">
        <f t="shared" si="353"/>
        <v>0.09</v>
      </c>
      <c r="AH212" s="338">
        <f t="shared" si="353"/>
        <v>0.09</v>
      </c>
      <c r="AI212" s="338">
        <f t="shared" si="353"/>
        <v>0.09</v>
      </c>
      <c r="AJ212" s="338">
        <f t="shared" si="353"/>
        <v>0.09</v>
      </c>
      <c r="AK212" s="338">
        <f t="shared" si="353"/>
        <v>0.09</v>
      </c>
      <c r="AL212" s="338">
        <f t="shared" si="353"/>
        <v>0.09</v>
      </c>
      <c r="AM212" s="338">
        <f t="shared" si="353"/>
        <v>0.09</v>
      </c>
      <c r="AN212" s="338">
        <f t="shared" si="353"/>
        <v>0.09</v>
      </c>
      <c r="AO212" s="338">
        <f t="shared" si="353"/>
        <v>0.09</v>
      </c>
      <c r="AP212" s="338">
        <f t="shared" si="353"/>
        <v>0.09</v>
      </c>
      <c r="AQ212" s="338">
        <f t="shared" si="353"/>
        <v>0.09</v>
      </c>
      <c r="AR212" s="338">
        <f t="shared" si="353"/>
        <v>0.09</v>
      </c>
      <c r="AS212" s="338">
        <f t="shared" si="353"/>
        <v>0.09</v>
      </c>
      <c r="AT212" s="338">
        <f t="shared" si="353"/>
        <v>0.09</v>
      </c>
      <c r="AU212" s="338">
        <f t="shared" si="353"/>
        <v>0.09</v>
      </c>
      <c r="AV212" s="338">
        <f t="shared" si="353"/>
        <v>0.09</v>
      </c>
      <c r="AW212" s="338">
        <f t="shared" si="353"/>
        <v>0.09</v>
      </c>
      <c r="AX212" s="338">
        <f t="shared" si="353"/>
        <v>0.09</v>
      </c>
      <c r="AY212" s="338">
        <f t="shared" si="353"/>
        <v>0.09</v>
      </c>
      <c r="AZ212" s="338">
        <f t="shared" si="353"/>
        <v>0.09</v>
      </c>
      <c r="BA212" s="338">
        <f t="shared" si="353"/>
        <v>0.09</v>
      </c>
      <c r="BB212" s="338">
        <f t="shared" si="353"/>
        <v>0.09</v>
      </c>
      <c r="BC212" s="338">
        <f t="shared" si="353"/>
        <v>0.09</v>
      </c>
      <c r="BD212" s="338">
        <f t="shared" si="353"/>
        <v>0.09</v>
      </c>
      <c r="BE212" s="338">
        <f t="shared" si="353"/>
        <v>0.09</v>
      </c>
      <c r="BF212" s="338">
        <f t="shared" si="353"/>
        <v>0.09</v>
      </c>
      <c r="BG212" s="338">
        <f t="shared" si="353"/>
        <v>0.09</v>
      </c>
      <c r="BH212" s="338">
        <f t="shared" si="353"/>
        <v>0.09</v>
      </c>
      <c r="BI212" s="338">
        <f t="shared" si="353"/>
        <v>0.09</v>
      </c>
      <c r="BJ212" s="338">
        <f t="shared" si="353"/>
        <v>0.09</v>
      </c>
      <c r="BK212" s="338">
        <f t="shared" si="353"/>
        <v>0.09</v>
      </c>
      <c r="BL212" s="338">
        <f t="shared" si="353"/>
        <v>0.09</v>
      </c>
      <c r="BM212" s="338">
        <f t="shared" si="353"/>
        <v>0.09</v>
      </c>
      <c r="BN212" s="338">
        <f t="shared" si="353"/>
        <v>0.09</v>
      </c>
      <c r="BO212" s="338">
        <f t="shared" si="353"/>
        <v>0.09</v>
      </c>
      <c r="BP212" s="338">
        <f t="shared" si="353"/>
        <v>0.09</v>
      </c>
      <c r="BQ212" s="338">
        <f t="shared" si="353"/>
        <v>0.09</v>
      </c>
      <c r="BR212" s="338">
        <f t="shared" si="353"/>
        <v>0.09</v>
      </c>
      <c r="BS212" s="338">
        <f t="shared" si="353"/>
        <v>0.09</v>
      </c>
      <c r="BT212" s="338">
        <f t="shared" si="353"/>
        <v>0.09</v>
      </c>
      <c r="BU212" s="338">
        <f t="shared" si="353"/>
        <v>0.09</v>
      </c>
      <c r="BV212" s="338">
        <f t="shared" si="353"/>
        <v>0.09</v>
      </c>
      <c r="BW212" s="338">
        <f t="shared" si="353"/>
        <v>0.09</v>
      </c>
      <c r="BX212" s="338">
        <f t="shared" si="353"/>
        <v>0.09</v>
      </c>
      <c r="BY212" s="338">
        <f t="shared" si="353"/>
        <v>0.09</v>
      </c>
      <c r="BZ212" s="338">
        <f t="shared" si="353"/>
        <v>0.09</v>
      </c>
      <c r="CA212" s="338">
        <f t="shared" si="353"/>
        <v>0.09</v>
      </c>
      <c r="CB212" s="338">
        <f t="shared" ref="CB212:EM212" si="354">IF(CB211&gt;CB210,CB211,IF(CB207&lt;CB210,CB207,CB210))</f>
        <v>0.09</v>
      </c>
      <c r="CC212" s="338">
        <f t="shared" si="354"/>
        <v>0.09</v>
      </c>
      <c r="CD212" s="338">
        <f t="shared" si="354"/>
        <v>0.09</v>
      </c>
      <c r="CE212" s="338">
        <f t="shared" si="354"/>
        <v>0.09</v>
      </c>
      <c r="CF212" s="338">
        <f t="shared" si="354"/>
        <v>0.09</v>
      </c>
      <c r="CG212" s="338">
        <f t="shared" si="354"/>
        <v>0.09</v>
      </c>
      <c r="CH212" s="338">
        <f t="shared" si="354"/>
        <v>0.09</v>
      </c>
      <c r="CI212" s="338">
        <f t="shared" si="354"/>
        <v>0.09</v>
      </c>
      <c r="CJ212" s="338">
        <f t="shared" si="354"/>
        <v>0.09</v>
      </c>
      <c r="CK212" s="338">
        <f t="shared" si="354"/>
        <v>0.09</v>
      </c>
      <c r="CL212" s="338">
        <f t="shared" si="354"/>
        <v>0.09</v>
      </c>
      <c r="CM212" s="338">
        <f t="shared" si="354"/>
        <v>0.09</v>
      </c>
      <c r="CN212" s="338">
        <f t="shared" si="354"/>
        <v>0.09</v>
      </c>
      <c r="CO212" s="338">
        <f t="shared" si="354"/>
        <v>0.09</v>
      </c>
      <c r="CP212" s="338">
        <f t="shared" si="354"/>
        <v>0.09</v>
      </c>
      <c r="CQ212" s="338">
        <f t="shared" si="354"/>
        <v>0.09</v>
      </c>
      <c r="CR212" s="338">
        <f t="shared" si="354"/>
        <v>0.09</v>
      </c>
      <c r="CS212" s="338">
        <f t="shared" si="354"/>
        <v>0.09</v>
      </c>
      <c r="CT212" s="338">
        <f t="shared" si="354"/>
        <v>0.09</v>
      </c>
      <c r="CU212" s="338">
        <f t="shared" si="354"/>
        <v>0.09</v>
      </c>
      <c r="CV212" s="338">
        <f t="shared" si="354"/>
        <v>0.09</v>
      </c>
      <c r="CW212" s="338">
        <f t="shared" si="354"/>
        <v>0.09</v>
      </c>
      <c r="CX212" s="338">
        <f t="shared" si="354"/>
        <v>0.09</v>
      </c>
      <c r="CY212" s="338">
        <f t="shared" si="354"/>
        <v>0.09</v>
      </c>
      <c r="CZ212" s="338">
        <f t="shared" si="354"/>
        <v>0.09</v>
      </c>
      <c r="DA212" s="338">
        <f t="shared" si="354"/>
        <v>0.09</v>
      </c>
      <c r="DB212" s="338">
        <f t="shared" si="354"/>
        <v>0.09</v>
      </c>
      <c r="DC212" s="338">
        <f t="shared" si="354"/>
        <v>0.09</v>
      </c>
      <c r="DD212" s="338">
        <f t="shared" si="354"/>
        <v>0.09</v>
      </c>
      <c r="DE212" s="338">
        <f t="shared" si="354"/>
        <v>0.09</v>
      </c>
      <c r="DF212" s="338">
        <f t="shared" si="354"/>
        <v>0.09</v>
      </c>
      <c r="DG212" s="338">
        <f t="shared" si="354"/>
        <v>0.09</v>
      </c>
      <c r="DH212" s="338">
        <f t="shared" si="354"/>
        <v>0.09</v>
      </c>
      <c r="DI212" s="338">
        <f t="shared" si="354"/>
        <v>0.09</v>
      </c>
      <c r="DJ212" s="338">
        <f t="shared" si="354"/>
        <v>0.09</v>
      </c>
      <c r="DK212" s="338">
        <f t="shared" si="354"/>
        <v>0.09</v>
      </c>
      <c r="DL212" s="338">
        <f t="shared" si="354"/>
        <v>0.09</v>
      </c>
      <c r="DM212" s="338">
        <f t="shared" si="354"/>
        <v>0.09</v>
      </c>
      <c r="DN212" s="338">
        <f t="shared" si="354"/>
        <v>0.09</v>
      </c>
      <c r="DO212" s="338">
        <f t="shared" si="354"/>
        <v>0.09</v>
      </c>
      <c r="DP212" s="338">
        <f t="shared" si="354"/>
        <v>0.09</v>
      </c>
      <c r="DQ212" s="338">
        <f t="shared" si="354"/>
        <v>0.09</v>
      </c>
      <c r="DR212" s="338">
        <f t="shared" si="354"/>
        <v>0.09</v>
      </c>
      <c r="DS212" s="338">
        <f t="shared" si="354"/>
        <v>0.09</v>
      </c>
      <c r="DT212" s="338">
        <f t="shared" si="354"/>
        <v>0.09</v>
      </c>
      <c r="DU212" s="338">
        <f t="shared" si="354"/>
        <v>0.09</v>
      </c>
      <c r="DV212" s="338">
        <f t="shared" si="354"/>
        <v>0.09</v>
      </c>
      <c r="DW212" s="338">
        <f t="shared" si="354"/>
        <v>0.09</v>
      </c>
      <c r="DX212" s="338">
        <f t="shared" si="354"/>
        <v>0.09</v>
      </c>
      <c r="DY212" s="338">
        <f t="shared" si="354"/>
        <v>0.09</v>
      </c>
      <c r="DZ212" s="338">
        <f t="shared" si="354"/>
        <v>0.09</v>
      </c>
      <c r="EA212" s="338">
        <f t="shared" si="354"/>
        <v>0.09</v>
      </c>
      <c r="EB212" s="338">
        <f t="shared" si="354"/>
        <v>0.09</v>
      </c>
      <c r="EC212" s="338">
        <f t="shared" si="354"/>
        <v>0.09</v>
      </c>
      <c r="ED212" s="338">
        <f t="shared" si="354"/>
        <v>0.09</v>
      </c>
      <c r="EE212" s="338">
        <f t="shared" si="354"/>
        <v>0.09</v>
      </c>
      <c r="EF212" s="338">
        <f t="shared" si="354"/>
        <v>0.09</v>
      </c>
      <c r="EG212" s="338">
        <f t="shared" si="354"/>
        <v>0.09</v>
      </c>
      <c r="EH212" s="338">
        <f t="shared" si="354"/>
        <v>0.09</v>
      </c>
      <c r="EI212" s="338">
        <f t="shared" si="354"/>
        <v>0.09</v>
      </c>
      <c r="EJ212" s="338">
        <f t="shared" si="354"/>
        <v>0.09</v>
      </c>
      <c r="EK212" s="338">
        <f t="shared" si="354"/>
        <v>0.09</v>
      </c>
      <c r="EL212" s="338">
        <f t="shared" si="354"/>
        <v>0.09</v>
      </c>
      <c r="EM212" s="338">
        <f t="shared" si="354"/>
        <v>0.09</v>
      </c>
      <c r="EN212" s="338">
        <f t="shared" ref="EN212:GN212" si="355">IF(EN211&gt;EN210,EN211,IF(EN207&lt;EN210,EN207,EN210))</f>
        <v>0.09</v>
      </c>
      <c r="EO212" s="338">
        <f t="shared" si="355"/>
        <v>0.09</v>
      </c>
      <c r="EP212" s="338">
        <f t="shared" si="355"/>
        <v>0.09</v>
      </c>
      <c r="EQ212" s="338">
        <f t="shared" si="355"/>
        <v>0.09</v>
      </c>
      <c r="ER212" s="338">
        <f t="shared" si="355"/>
        <v>0.09</v>
      </c>
      <c r="ES212" s="338">
        <f t="shared" si="355"/>
        <v>0.09</v>
      </c>
      <c r="ET212" s="338">
        <f t="shared" si="355"/>
        <v>0.09</v>
      </c>
      <c r="EU212" s="338">
        <f t="shared" si="355"/>
        <v>0.09</v>
      </c>
      <c r="EV212" s="338">
        <f t="shared" si="355"/>
        <v>0.09</v>
      </c>
      <c r="EW212" s="338">
        <f t="shared" si="355"/>
        <v>0.09</v>
      </c>
      <c r="EX212" s="338">
        <f t="shared" si="355"/>
        <v>0.09</v>
      </c>
      <c r="EY212" s="338">
        <f t="shared" si="355"/>
        <v>0.09</v>
      </c>
      <c r="EZ212" s="338">
        <f t="shared" si="355"/>
        <v>0.09</v>
      </c>
      <c r="FA212" s="338">
        <f t="shared" si="355"/>
        <v>0.09</v>
      </c>
      <c r="FB212" s="338">
        <f t="shared" si="355"/>
        <v>0.09</v>
      </c>
      <c r="FC212" s="338">
        <f t="shared" si="355"/>
        <v>0.09</v>
      </c>
      <c r="FD212" s="338">
        <f t="shared" si="355"/>
        <v>0.09</v>
      </c>
      <c r="FE212" s="338">
        <f t="shared" si="355"/>
        <v>0.09</v>
      </c>
      <c r="FF212" s="338">
        <f t="shared" si="355"/>
        <v>0.09</v>
      </c>
      <c r="FG212" s="338">
        <f t="shared" si="355"/>
        <v>0.09</v>
      </c>
      <c r="FH212" s="338">
        <f t="shared" si="355"/>
        <v>0.09</v>
      </c>
      <c r="FI212" s="338">
        <f t="shared" si="355"/>
        <v>0.09</v>
      </c>
      <c r="FJ212" s="338">
        <f t="shared" si="355"/>
        <v>0.09</v>
      </c>
      <c r="FK212" s="338">
        <f t="shared" si="355"/>
        <v>0.09</v>
      </c>
      <c r="FL212" s="338">
        <f t="shared" si="355"/>
        <v>0.09</v>
      </c>
      <c r="FM212" s="338">
        <f t="shared" si="355"/>
        <v>0.09</v>
      </c>
      <c r="FN212" s="338">
        <f t="shared" si="355"/>
        <v>0.09</v>
      </c>
      <c r="FO212" s="338">
        <f t="shared" si="355"/>
        <v>0.09</v>
      </c>
      <c r="FP212" s="338">
        <f t="shared" si="355"/>
        <v>0.09</v>
      </c>
      <c r="FQ212" s="338">
        <f t="shared" si="355"/>
        <v>0.09</v>
      </c>
      <c r="FR212" s="338">
        <f t="shared" si="355"/>
        <v>0.09</v>
      </c>
      <c r="FS212" s="338">
        <f t="shared" si="355"/>
        <v>0.09</v>
      </c>
      <c r="FT212" s="338">
        <f t="shared" si="355"/>
        <v>0.09</v>
      </c>
      <c r="FU212" s="338">
        <f t="shared" si="355"/>
        <v>0.09</v>
      </c>
      <c r="FV212" s="338">
        <f t="shared" si="355"/>
        <v>0.09</v>
      </c>
      <c r="FW212" s="338">
        <f t="shared" si="355"/>
        <v>0.09</v>
      </c>
      <c r="FX212" s="338">
        <f t="shared" si="355"/>
        <v>0.09</v>
      </c>
      <c r="FY212" s="338">
        <f t="shared" si="355"/>
        <v>0.09</v>
      </c>
      <c r="FZ212" s="338">
        <f t="shared" si="355"/>
        <v>0.09</v>
      </c>
      <c r="GA212" s="338">
        <f t="shared" si="355"/>
        <v>0.09</v>
      </c>
      <c r="GB212" s="338">
        <f t="shared" si="355"/>
        <v>0.09</v>
      </c>
      <c r="GC212" s="338">
        <f t="shared" si="355"/>
        <v>0.09</v>
      </c>
      <c r="GD212" s="338">
        <f t="shared" si="355"/>
        <v>0.09</v>
      </c>
      <c r="GE212" s="338">
        <f t="shared" si="355"/>
        <v>0.09</v>
      </c>
      <c r="GF212" s="338">
        <f t="shared" si="355"/>
        <v>0.09</v>
      </c>
      <c r="GG212" s="338">
        <f t="shared" si="355"/>
        <v>0.09</v>
      </c>
      <c r="GH212" s="338">
        <f t="shared" si="355"/>
        <v>0.09</v>
      </c>
      <c r="GI212" s="338">
        <f t="shared" si="355"/>
        <v>0.09</v>
      </c>
      <c r="GJ212" s="338">
        <f t="shared" si="355"/>
        <v>0.09</v>
      </c>
      <c r="GK212" s="338">
        <f t="shared" si="355"/>
        <v>0.09</v>
      </c>
      <c r="GL212" s="338">
        <f t="shared" si="355"/>
        <v>0.09</v>
      </c>
      <c r="GM212" s="338">
        <f t="shared" si="355"/>
        <v>0.09</v>
      </c>
      <c r="GN212" s="339">
        <f t="shared" si="355"/>
        <v>0.09</v>
      </c>
      <c r="GO212" s="1"/>
      <c r="GP212" s="67"/>
    </row>
    <row r="213" spans="1:198" customFormat="1" x14ac:dyDescent="0.75">
      <c r="A213" s="1"/>
      <c r="B213" s="1"/>
      <c r="C213" s="319" t="s">
        <v>65</v>
      </c>
      <c r="D213" s="747">
        <f>Summary!C43</f>
        <v>0</v>
      </c>
      <c r="E213" s="100"/>
      <c r="F213" s="17">
        <f>D213/$N$193</f>
        <v>0</v>
      </c>
      <c r="G213" s="17"/>
      <c r="H213" s="324" t="s">
        <v>65</v>
      </c>
      <c r="I213" s="324"/>
      <c r="J213" s="7"/>
      <c r="K213" s="7"/>
      <c r="L213" s="7"/>
      <c r="M213" s="7"/>
      <c r="N213" s="7"/>
      <c r="O213" s="7"/>
      <c r="P213" s="95">
        <f>AND(O203=0,P203&gt;0)*$D$213</f>
        <v>0</v>
      </c>
      <c r="Q213" s="95">
        <f t="shared" ref="Q213:CB213" si="356">AND(P203=0,Q203&gt;0)*$D$213</f>
        <v>0</v>
      </c>
      <c r="R213" s="95">
        <f t="shared" si="356"/>
        <v>0</v>
      </c>
      <c r="S213" s="95">
        <f t="shared" si="356"/>
        <v>0</v>
      </c>
      <c r="T213" s="95">
        <f t="shared" si="356"/>
        <v>0</v>
      </c>
      <c r="U213" s="95">
        <f t="shared" si="356"/>
        <v>0</v>
      </c>
      <c r="V213" s="95">
        <f t="shared" si="356"/>
        <v>0</v>
      </c>
      <c r="W213" s="95">
        <f t="shared" si="356"/>
        <v>0</v>
      </c>
      <c r="X213" s="95">
        <f t="shared" si="356"/>
        <v>0</v>
      </c>
      <c r="Y213" s="95">
        <f t="shared" si="356"/>
        <v>0</v>
      </c>
      <c r="Z213" s="95">
        <f t="shared" si="356"/>
        <v>0</v>
      </c>
      <c r="AA213" s="95">
        <f t="shared" si="356"/>
        <v>0</v>
      </c>
      <c r="AB213" s="95">
        <f t="shared" si="356"/>
        <v>0</v>
      </c>
      <c r="AC213" s="95">
        <f t="shared" si="356"/>
        <v>0</v>
      </c>
      <c r="AD213" s="95">
        <f t="shared" si="356"/>
        <v>0</v>
      </c>
      <c r="AE213" s="95">
        <f t="shared" si="356"/>
        <v>0</v>
      </c>
      <c r="AF213" s="95">
        <f t="shared" si="356"/>
        <v>0</v>
      </c>
      <c r="AG213" s="95">
        <f t="shared" si="356"/>
        <v>0</v>
      </c>
      <c r="AH213" s="95">
        <f t="shared" si="356"/>
        <v>0</v>
      </c>
      <c r="AI213" s="95">
        <f t="shared" si="356"/>
        <v>0</v>
      </c>
      <c r="AJ213" s="95">
        <f t="shared" si="356"/>
        <v>0</v>
      </c>
      <c r="AK213" s="95">
        <f t="shared" si="356"/>
        <v>0</v>
      </c>
      <c r="AL213" s="95">
        <f t="shared" si="356"/>
        <v>0</v>
      </c>
      <c r="AM213" s="95">
        <f t="shared" si="356"/>
        <v>0</v>
      </c>
      <c r="AN213" s="95">
        <f t="shared" si="356"/>
        <v>0</v>
      </c>
      <c r="AO213" s="95">
        <f t="shared" si="356"/>
        <v>0</v>
      </c>
      <c r="AP213" s="95">
        <f t="shared" si="356"/>
        <v>0</v>
      </c>
      <c r="AQ213" s="95">
        <f t="shared" si="356"/>
        <v>0</v>
      </c>
      <c r="AR213" s="95">
        <f t="shared" si="356"/>
        <v>0</v>
      </c>
      <c r="AS213" s="95">
        <f t="shared" si="356"/>
        <v>0</v>
      </c>
      <c r="AT213" s="95">
        <f t="shared" si="356"/>
        <v>0</v>
      </c>
      <c r="AU213" s="95">
        <f t="shared" si="356"/>
        <v>0</v>
      </c>
      <c r="AV213" s="95">
        <f t="shared" si="356"/>
        <v>0</v>
      </c>
      <c r="AW213" s="95">
        <f t="shared" si="356"/>
        <v>0</v>
      </c>
      <c r="AX213" s="95">
        <f t="shared" si="356"/>
        <v>0</v>
      </c>
      <c r="AY213" s="95">
        <f t="shared" si="356"/>
        <v>0</v>
      </c>
      <c r="AZ213" s="95">
        <f t="shared" si="356"/>
        <v>0</v>
      </c>
      <c r="BA213" s="95">
        <f t="shared" si="356"/>
        <v>0</v>
      </c>
      <c r="BB213" s="95">
        <f t="shared" si="356"/>
        <v>0</v>
      </c>
      <c r="BC213" s="95">
        <f t="shared" si="356"/>
        <v>0</v>
      </c>
      <c r="BD213" s="95">
        <f t="shared" si="356"/>
        <v>0</v>
      </c>
      <c r="BE213" s="95">
        <f t="shared" si="356"/>
        <v>0</v>
      </c>
      <c r="BF213" s="95">
        <f t="shared" si="356"/>
        <v>0</v>
      </c>
      <c r="BG213" s="95">
        <f t="shared" si="356"/>
        <v>0</v>
      </c>
      <c r="BH213" s="95">
        <f t="shared" si="356"/>
        <v>0</v>
      </c>
      <c r="BI213" s="95">
        <f t="shared" si="356"/>
        <v>0</v>
      </c>
      <c r="BJ213" s="95">
        <f t="shared" si="356"/>
        <v>0</v>
      </c>
      <c r="BK213" s="95">
        <f t="shared" si="356"/>
        <v>0</v>
      </c>
      <c r="BL213" s="95">
        <f t="shared" si="356"/>
        <v>0</v>
      </c>
      <c r="BM213" s="95">
        <f t="shared" si="356"/>
        <v>0</v>
      </c>
      <c r="BN213" s="95">
        <f t="shared" si="356"/>
        <v>0</v>
      </c>
      <c r="BO213" s="95">
        <f t="shared" si="356"/>
        <v>0</v>
      </c>
      <c r="BP213" s="95">
        <f t="shared" si="356"/>
        <v>0</v>
      </c>
      <c r="BQ213" s="95">
        <f t="shared" si="356"/>
        <v>0</v>
      </c>
      <c r="BR213" s="95">
        <f t="shared" si="356"/>
        <v>0</v>
      </c>
      <c r="BS213" s="95">
        <f t="shared" si="356"/>
        <v>0</v>
      </c>
      <c r="BT213" s="95">
        <f t="shared" si="356"/>
        <v>0</v>
      </c>
      <c r="BU213" s="95">
        <f t="shared" si="356"/>
        <v>0</v>
      </c>
      <c r="BV213" s="95">
        <f t="shared" si="356"/>
        <v>0</v>
      </c>
      <c r="BW213" s="95">
        <f t="shared" si="356"/>
        <v>0</v>
      </c>
      <c r="BX213" s="95">
        <f t="shared" si="356"/>
        <v>0</v>
      </c>
      <c r="BY213" s="95">
        <f t="shared" si="356"/>
        <v>0</v>
      </c>
      <c r="BZ213" s="95">
        <f t="shared" si="356"/>
        <v>0</v>
      </c>
      <c r="CA213" s="95">
        <f t="shared" si="356"/>
        <v>0</v>
      </c>
      <c r="CB213" s="95">
        <f t="shared" si="356"/>
        <v>0</v>
      </c>
      <c r="CC213" s="95">
        <f t="shared" ref="CC213:EN213" si="357">AND(CB203=0,CC203&gt;0)*$D$213</f>
        <v>0</v>
      </c>
      <c r="CD213" s="95">
        <f t="shared" si="357"/>
        <v>0</v>
      </c>
      <c r="CE213" s="95">
        <f t="shared" si="357"/>
        <v>0</v>
      </c>
      <c r="CF213" s="95">
        <f t="shared" si="357"/>
        <v>0</v>
      </c>
      <c r="CG213" s="95">
        <f t="shared" si="357"/>
        <v>0</v>
      </c>
      <c r="CH213" s="95">
        <f t="shared" si="357"/>
        <v>0</v>
      </c>
      <c r="CI213" s="95">
        <f t="shared" si="357"/>
        <v>0</v>
      </c>
      <c r="CJ213" s="95">
        <f t="shared" si="357"/>
        <v>0</v>
      </c>
      <c r="CK213" s="95">
        <f t="shared" si="357"/>
        <v>0</v>
      </c>
      <c r="CL213" s="95">
        <f t="shared" si="357"/>
        <v>0</v>
      </c>
      <c r="CM213" s="95">
        <f t="shared" si="357"/>
        <v>0</v>
      </c>
      <c r="CN213" s="95">
        <f t="shared" si="357"/>
        <v>0</v>
      </c>
      <c r="CO213" s="95">
        <f t="shared" si="357"/>
        <v>0</v>
      </c>
      <c r="CP213" s="95">
        <f t="shared" si="357"/>
        <v>0</v>
      </c>
      <c r="CQ213" s="95">
        <f t="shared" si="357"/>
        <v>0</v>
      </c>
      <c r="CR213" s="95">
        <f t="shared" si="357"/>
        <v>0</v>
      </c>
      <c r="CS213" s="95">
        <f t="shared" si="357"/>
        <v>0</v>
      </c>
      <c r="CT213" s="95">
        <f t="shared" si="357"/>
        <v>0</v>
      </c>
      <c r="CU213" s="95">
        <f t="shared" si="357"/>
        <v>0</v>
      </c>
      <c r="CV213" s="95">
        <f t="shared" si="357"/>
        <v>0</v>
      </c>
      <c r="CW213" s="95">
        <f t="shared" si="357"/>
        <v>0</v>
      </c>
      <c r="CX213" s="95">
        <f t="shared" si="357"/>
        <v>0</v>
      </c>
      <c r="CY213" s="95">
        <f t="shared" si="357"/>
        <v>0</v>
      </c>
      <c r="CZ213" s="95">
        <f t="shared" si="357"/>
        <v>0</v>
      </c>
      <c r="DA213" s="95">
        <f t="shared" si="357"/>
        <v>0</v>
      </c>
      <c r="DB213" s="95">
        <f t="shared" si="357"/>
        <v>0</v>
      </c>
      <c r="DC213" s="95">
        <f t="shared" si="357"/>
        <v>0</v>
      </c>
      <c r="DD213" s="95">
        <f t="shared" si="357"/>
        <v>0</v>
      </c>
      <c r="DE213" s="95">
        <f t="shared" si="357"/>
        <v>0</v>
      </c>
      <c r="DF213" s="95">
        <f t="shared" si="357"/>
        <v>0</v>
      </c>
      <c r="DG213" s="95">
        <f t="shared" si="357"/>
        <v>0</v>
      </c>
      <c r="DH213" s="95">
        <f t="shared" si="357"/>
        <v>0</v>
      </c>
      <c r="DI213" s="95">
        <f t="shared" si="357"/>
        <v>0</v>
      </c>
      <c r="DJ213" s="95">
        <f t="shared" si="357"/>
        <v>0</v>
      </c>
      <c r="DK213" s="95">
        <f t="shared" si="357"/>
        <v>0</v>
      </c>
      <c r="DL213" s="95">
        <f t="shared" si="357"/>
        <v>0</v>
      </c>
      <c r="DM213" s="95">
        <f t="shared" si="357"/>
        <v>0</v>
      </c>
      <c r="DN213" s="95">
        <f t="shared" si="357"/>
        <v>0</v>
      </c>
      <c r="DO213" s="95">
        <f t="shared" si="357"/>
        <v>0</v>
      </c>
      <c r="DP213" s="95">
        <f t="shared" si="357"/>
        <v>0</v>
      </c>
      <c r="DQ213" s="95">
        <f t="shared" si="357"/>
        <v>0</v>
      </c>
      <c r="DR213" s="95">
        <f t="shared" si="357"/>
        <v>0</v>
      </c>
      <c r="DS213" s="95">
        <f t="shared" si="357"/>
        <v>0</v>
      </c>
      <c r="DT213" s="95">
        <f t="shared" si="357"/>
        <v>0</v>
      </c>
      <c r="DU213" s="95">
        <f t="shared" si="357"/>
        <v>0</v>
      </c>
      <c r="DV213" s="95">
        <f t="shared" si="357"/>
        <v>0</v>
      </c>
      <c r="DW213" s="95">
        <f t="shared" si="357"/>
        <v>0</v>
      </c>
      <c r="DX213" s="95">
        <f t="shared" si="357"/>
        <v>0</v>
      </c>
      <c r="DY213" s="95">
        <f t="shared" si="357"/>
        <v>0</v>
      </c>
      <c r="DZ213" s="95">
        <f t="shared" si="357"/>
        <v>0</v>
      </c>
      <c r="EA213" s="95">
        <f t="shared" si="357"/>
        <v>0</v>
      </c>
      <c r="EB213" s="95">
        <f t="shared" si="357"/>
        <v>0</v>
      </c>
      <c r="EC213" s="95">
        <f t="shared" si="357"/>
        <v>0</v>
      </c>
      <c r="ED213" s="95">
        <f t="shared" si="357"/>
        <v>0</v>
      </c>
      <c r="EE213" s="95">
        <f t="shared" si="357"/>
        <v>0</v>
      </c>
      <c r="EF213" s="95">
        <f t="shared" si="357"/>
        <v>0</v>
      </c>
      <c r="EG213" s="95">
        <f t="shared" si="357"/>
        <v>0</v>
      </c>
      <c r="EH213" s="95">
        <f t="shared" si="357"/>
        <v>0</v>
      </c>
      <c r="EI213" s="95">
        <f t="shared" si="357"/>
        <v>0</v>
      </c>
      <c r="EJ213" s="95">
        <f t="shared" si="357"/>
        <v>0</v>
      </c>
      <c r="EK213" s="95">
        <f t="shared" si="357"/>
        <v>0</v>
      </c>
      <c r="EL213" s="95">
        <f t="shared" si="357"/>
        <v>0</v>
      </c>
      <c r="EM213" s="95">
        <f t="shared" si="357"/>
        <v>0</v>
      </c>
      <c r="EN213" s="95">
        <f t="shared" si="357"/>
        <v>0</v>
      </c>
      <c r="EO213" s="95">
        <f t="shared" ref="EO213:GN213" si="358">AND(EN203=0,EO203&gt;0)*$D$213</f>
        <v>0</v>
      </c>
      <c r="EP213" s="95">
        <f t="shared" si="358"/>
        <v>0</v>
      </c>
      <c r="EQ213" s="95">
        <f t="shared" si="358"/>
        <v>0</v>
      </c>
      <c r="ER213" s="95">
        <f t="shared" si="358"/>
        <v>0</v>
      </c>
      <c r="ES213" s="95">
        <f t="shared" si="358"/>
        <v>0</v>
      </c>
      <c r="ET213" s="95">
        <f t="shared" si="358"/>
        <v>0</v>
      </c>
      <c r="EU213" s="95">
        <f t="shared" si="358"/>
        <v>0</v>
      </c>
      <c r="EV213" s="95">
        <f t="shared" si="358"/>
        <v>0</v>
      </c>
      <c r="EW213" s="95">
        <f t="shared" si="358"/>
        <v>0</v>
      </c>
      <c r="EX213" s="95">
        <f t="shared" si="358"/>
        <v>0</v>
      </c>
      <c r="EY213" s="95">
        <f t="shared" si="358"/>
        <v>0</v>
      </c>
      <c r="EZ213" s="95">
        <f t="shared" si="358"/>
        <v>0</v>
      </c>
      <c r="FA213" s="95">
        <f t="shared" si="358"/>
        <v>0</v>
      </c>
      <c r="FB213" s="95">
        <f t="shared" si="358"/>
        <v>0</v>
      </c>
      <c r="FC213" s="95">
        <f t="shared" si="358"/>
        <v>0</v>
      </c>
      <c r="FD213" s="95">
        <f t="shared" si="358"/>
        <v>0</v>
      </c>
      <c r="FE213" s="95">
        <f t="shared" si="358"/>
        <v>0</v>
      </c>
      <c r="FF213" s="95">
        <f t="shared" si="358"/>
        <v>0</v>
      </c>
      <c r="FG213" s="95">
        <f t="shared" si="358"/>
        <v>0</v>
      </c>
      <c r="FH213" s="95">
        <f t="shared" si="358"/>
        <v>0</v>
      </c>
      <c r="FI213" s="95">
        <f t="shared" si="358"/>
        <v>0</v>
      </c>
      <c r="FJ213" s="95">
        <f t="shared" si="358"/>
        <v>0</v>
      </c>
      <c r="FK213" s="95">
        <f t="shared" si="358"/>
        <v>0</v>
      </c>
      <c r="FL213" s="95">
        <f t="shared" si="358"/>
        <v>0</v>
      </c>
      <c r="FM213" s="95">
        <f t="shared" si="358"/>
        <v>0</v>
      </c>
      <c r="FN213" s="95">
        <f t="shared" si="358"/>
        <v>0</v>
      </c>
      <c r="FO213" s="95">
        <f t="shared" si="358"/>
        <v>0</v>
      </c>
      <c r="FP213" s="95">
        <f t="shared" si="358"/>
        <v>0</v>
      </c>
      <c r="FQ213" s="95">
        <f t="shared" si="358"/>
        <v>0</v>
      </c>
      <c r="FR213" s="95">
        <f t="shared" si="358"/>
        <v>0</v>
      </c>
      <c r="FS213" s="95">
        <f t="shared" si="358"/>
        <v>0</v>
      </c>
      <c r="FT213" s="95">
        <f t="shared" si="358"/>
        <v>0</v>
      </c>
      <c r="FU213" s="95">
        <f t="shared" si="358"/>
        <v>0</v>
      </c>
      <c r="FV213" s="95">
        <f t="shared" si="358"/>
        <v>0</v>
      </c>
      <c r="FW213" s="95">
        <f t="shared" si="358"/>
        <v>0</v>
      </c>
      <c r="FX213" s="95">
        <f t="shared" si="358"/>
        <v>0</v>
      </c>
      <c r="FY213" s="95">
        <f t="shared" si="358"/>
        <v>0</v>
      </c>
      <c r="FZ213" s="95">
        <f t="shared" si="358"/>
        <v>0</v>
      </c>
      <c r="GA213" s="95">
        <f t="shared" si="358"/>
        <v>0</v>
      </c>
      <c r="GB213" s="95">
        <f t="shared" si="358"/>
        <v>0</v>
      </c>
      <c r="GC213" s="95">
        <f t="shared" si="358"/>
        <v>0</v>
      </c>
      <c r="GD213" s="95">
        <f t="shared" si="358"/>
        <v>0</v>
      </c>
      <c r="GE213" s="95">
        <f t="shared" si="358"/>
        <v>0</v>
      </c>
      <c r="GF213" s="95">
        <f t="shared" si="358"/>
        <v>0</v>
      </c>
      <c r="GG213" s="95">
        <f t="shared" si="358"/>
        <v>0</v>
      </c>
      <c r="GH213" s="95">
        <f t="shared" si="358"/>
        <v>0</v>
      </c>
      <c r="GI213" s="95">
        <f t="shared" si="358"/>
        <v>0</v>
      </c>
      <c r="GJ213" s="95">
        <f t="shared" si="358"/>
        <v>0</v>
      </c>
      <c r="GK213" s="95">
        <f t="shared" si="358"/>
        <v>0</v>
      </c>
      <c r="GL213" s="95">
        <f t="shared" si="358"/>
        <v>0</v>
      </c>
      <c r="GM213" s="95">
        <f t="shared" si="358"/>
        <v>0</v>
      </c>
      <c r="GN213" s="268">
        <f t="shared" si="358"/>
        <v>0</v>
      </c>
      <c r="GO213" s="1"/>
      <c r="GP213" s="67"/>
    </row>
    <row r="214" spans="1:198" customFormat="1" x14ac:dyDescent="0.75">
      <c r="A214" s="1"/>
      <c r="B214" s="1"/>
      <c r="C214" s="319" t="s">
        <v>124</v>
      </c>
      <c r="D214" s="19">
        <f>SUM(P214:GN214)</f>
        <v>0</v>
      </c>
      <c r="E214" s="19"/>
      <c r="F214" s="17">
        <f>D214/$N$193</f>
        <v>0</v>
      </c>
      <c r="G214" s="17"/>
      <c r="H214" s="324" t="s">
        <v>123</v>
      </c>
      <c r="I214" s="324"/>
      <c r="J214" s="7"/>
      <c r="K214" s="7"/>
      <c r="L214" s="7"/>
      <c r="M214" s="7"/>
      <c r="N214" s="7"/>
      <c r="O214" s="7"/>
      <c r="P214" s="95"/>
      <c r="Q214" s="95">
        <f t="shared" ref="Q214:AV214" si="359">P206*Q212/12</f>
        <v>0</v>
      </c>
      <c r="R214" s="95">
        <f t="shared" si="359"/>
        <v>0</v>
      </c>
      <c r="S214" s="95">
        <f t="shared" si="359"/>
        <v>0</v>
      </c>
      <c r="T214" s="95">
        <f t="shared" si="359"/>
        <v>0</v>
      </c>
      <c r="U214" s="95">
        <f t="shared" si="359"/>
        <v>0</v>
      </c>
      <c r="V214" s="95">
        <f t="shared" si="359"/>
        <v>0</v>
      </c>
      <c r="W214" s="95">
        <f t="shared" si="359"/>
        <v>0</v>
      </c>
      <c r="X214" s="95">
        <f t="shared" si="359"/>
        <v>0</v>
      </c>
      <c r="Y214" s="95">
        <f t="shared" si="359"/>
        <v>0</v>
      </c>
      <c r="Z214" s="95">
        <f t="shared" si="359"/>
        <v>0</v>
      </c>
      <c r="AA214" s="95">
        <f t="shared" si="359"/>
        <v>0</v>
      </c>
      <c r="AB214" s="95">
        <f t="shared" si="359"/>
        <v>0</v>
      </c>
      <c r="AC214" s="95">
        <f t="shared" si="359"/>
        <v>0</v>
      </c>
      <c r="AD214" s="95">
        <f t="shared" si="359"/>
        <v>0</v>
      </c>
      <c r="AE214" s="95">
        <f t="shared" si="359"/>
        <v>0</v>
      </c>
      <c r="AF214" s="95">
        <f t="shared" si="359"/>
        <v>0</v>
      </c>
      <c r="AG214" s="95">
        <f t="shared" si="359"/>
        <v>0</v>
      </c>
      <c r="AH214" s="95">
        <f t="shared" si="359"/>
        <v>0</v>
      </c>
      <c r="AI214" s="95">
        <f t="shared" si="359"/>
        <v>0</v>
      </c>
      <c r="AJ214" s="95">
        <f t="shared" si="359"/>
        <v>0</v>
      </c>
      <c r="AK214" s="95">
        <f t="shared" si="359"/>
        <v>0</v>
      </c>
      <c r="AL214" s="95">
        <f t="shared" si="359"/>
        <v>0</v>
      </c>
      <c r="AM214" s="95">
        <f t="shared" si="359"/>
        <v>0</v>
      </c>
      <c r="AN214" s="95">
        <f t="shared" si="359"/>
        <v>0</v>
      </c>
      <c r="AO214" s="95">
        <f t="shared" si="359"/>
        <v>0</v>
      </c>
      <c r="AP214" s="95">
        <f t="shared" si="359"/>
        <v>0</v>
      </c>
      <c r="AQ214" s="95">
        <f t="shared" si="359"/>
        <v>0</v>
      </c>
      <c r="AR214" s="95">
        <f t="shared" si="359"/>
        <v>0</v>
      </c>
      <c r="AS214" s="95">
        <f t="shared" si="359"/>
        <v>0</v>
      </c>
      <c r="AT214" s="95">
        <f t="shared" si="359"/>
        <v>0</v>
      </c>
      <c r="AU214" s="95">
        <f t="shared" si="359"/>
        <v>0</v>
      </c>
      <c r="AV214" s="95">
        <f t="shared" si="359"/>
        <v>0</v>
      </c>
      <c r="AW214" s="95">
        <f t="shared" ref="AW214:CB214" si="360">AV206*AW212/12</f>
        <v>0</v>
      </c>
      <c r="AX214" s="95">
        <f t="shared" si="360"/>
        <v>0</v>
      </c>
      <c r="AY214" s="95">
        <f t="shared" si="360"/>
        <v>0</v>
      </c>
      <c r="AZ214" s="95">
        <f t="shared" si="360"/>
        <v>0</v>
      </c>
      <c r="BA214" s="95">
        <f t="shared" si="360"/>
        <v>0</v>
      </c>
      <c r="BB214" s="95">
        <f t="shared" si="360"/>
        <v>0</v>
      </c>
      <c r="BC214" s="95">
        <f t="shared" si="360"/>
        <v>0</v>
      </c>
      <c r="BD214" s="95">
        <f t="shared" si="360"/>
        <v>0</v>
      </c>
      <c r="BE214" s="95">
        <f t="shared" si="360"/>
        <v>0</v>
      </c>
      <c r="BF214" s="95">
        <f t="shared" si="360"/>
        <v>0</v>
      </c>
      <c r="BG214" s="95">
        <f t="shared" si="360"/>
        <v>0</v>
      </c>
      <c r="BH214" s="95">
        <f t="shared" si="360"/>
        <v>0</v>
      </c>
      <c r="BI214" s="95">
        <f t="shared" si="360"/>
        <v>0</v>
      </c>
      <c r="BJ214" s="95">
        <f t="shared" si="360"/>
        <v>0</v>
      </c>
      <c r="BK214" s="95">
        <f t="shared" si="360"/>
        <v>0</v>
      </c>
      <c r="BL214" s="95">
        <f t="shared" si="360"/>
        <v>0</v>
      </c>
      <c r="BM214" s="95">
        <f t="shared" si="360"/>
        <v>0</v>
      </c>
      <c r="BN214" s="95">
        <f t="shared" si="360"/>
        <v>0</v>
      </c>
      <c r="BO214" s="95">
        <f t="shared" si="360"/>
        <v>0</v>
      </c>
      <c r="BP214" s="95">
        <f t="shared" si="360"/>
        <v>0</v>
      </c>
      <c r="BQ214" s="95">
        <f t="shared" si="360"/>
        <v>0</v>
      </c>
      <c r="BR214" s="95">
        <f t="shared" si="360"/>
        <v>0</v>
      </c>
      <c r="BS214" s="95">
        <f t="shared" si="360"/>
        <v>0</v>
      </c>
      <c r="BT214" s="95">
        <f t="shared" si="360"/>
        <v>0</v>
      </c>
      <c r="BU214" s="95">
        <f t="shared" si="360"/>
        <v>0</v>
      </c>
      <c r="BV214" s="95">
        <f t="shared" si="360"/>
        <v>0</v>
      </c>
      <c r="BW214" s="95">
        <f t="shared" si="360"/>
        <v>0</v>
      </c>
      <c r="BX214" s="95">
        <f t="shared" si="360"/>
        <v>0</v>
      </c>
      <c r="BY214" s="95">
        <f t="shared" si="360"/>
        <v>0</v>
      </c>
      <c r="BZ214" s="95">
        <f t="shared" si="360"/>
        <v>0</v>
      </c>
      <c r="CA214" s="95">
        <f t="shared" si="360"/>
        <v>0</v>
      </c>
      <c r="CB214" s="95">
        <f t="shared" si="360"/>
        <v>0</v>
      </c>
      <c r="CC214" s="95">
        <f t="shared" ref="CC214:DH214" si="361">CB206*CC212/12</f>
        <v>0</v>
      </c>
      <c r="CD214" s="95">
        <f t="shared" si="361"/>
        <v>0</v>
      </c>
      <c r="CE214" s="95">
        <f t="shared" si="361"/>
        <v>0</v>
      </c>
      <c r="CF214" s="95">
        <f>CE206*CF212/12</f>
        <v>0</v>
      </c>
      <c r="CG214" s="95">
        <f t="shared" si="361"/>
        <v>0</v>
      </c>
      <c r="CH214" s="95">
        <f t="shared" si="361"/>
        <v>0</v>
      </c>
      <c r="CI214" s="95">
        <f t="shared" si="361"/>
        <v>0</v>
      </c>
      <c r="CJ214" s="95">
        <f t="shared" si="361"/>
        <v>0</v>
      </c>
      <c r="CK214" s="95">
        <f t="shared" si="361"/>
        <v>0</v>
      </c>
      <c r="CL214" s="95">
        <f t="shared" si="361"/>
        <v>0</v>
      </c>
      <c r="CM214" s="95">
        <f t="shared" si="361"/>
        <v>0</v>
      </c>
      <c r="CN214" s="95">
        <f t="shared" si="361"/>
        <v>0</v>
      </c>
      <c r="CO214" s="95">
        <f t="shared" si="361"/>
        <v>0</v>
      </c>
      <c r="CP214" s="95">
        <f t="shared" si="361"/>
        <v>0</v>
      </c>
      <c r="CQ214" s="95">
        <f t="shared" si="361"/>
        <v>0</v>
      </c>
      <c r="CR214" s="95">
        <f t="shared" si="361"/>
        <v>0</v>
      </c>
      <c r="CS214" s="95">
        <f t="shared" si="361"/>
        <v>0</v>
      </c>
      <c r="CT214" s="95">
        <f t="shared" si="361"/>
        <v>0</v>
      </c>
      <c r="CU214" s="95">
        <f t="shared" si="361"/>
        <v>0</v>
      </c>
      <c r="CV214" s="95">
        <f t="shared" si="361"/>
        <v>0</v>
      </c>
      <c r="CW214" s="95">
        <f t="shared" si="361"/>
        <v>0</v>
      </c>
      <c r="CX214" s="95">
        <f t="shared" si="361"/>
        <v>0</v>
      </c>
      <c r="CY214" s="95">
        <f t="shared" si="361"/>
        <v>0</v>
      </c>
      <c r="CZ214" s="95">
        <f t="shared" si="361"/>
        <v>0</v>
      </c>
      <c r="DA214" s="95">
        <f t="shared" si="361"/>
        <v>0</v>
      </c>
      <c r="DB214" s="95">
        <f t="shared" si="361"/>
        <v>0</v>
      </c>
      <c r="DC214" s="95">
        <f t="shared" si="361"/>
        <v>0</v>
      </c>
      <c r="DD214" s="95">
        <f t="shared" si="361"/>
        <v>0</v>
      </c>
      <c r="DE214" s="95">
        <f t="shared" si="361"/>
        <v>0</v>
      </c>
      <c r="DF214" s="95">
        <f t="shared" si="361"/>
        <v>0</v>
      </c>
      <c r="DG214" s="95">
        <f t="shared" si="361"/>
        <v>0</v>
      </c>
      <c r="DH214" s="95">
        <f t="shared" si="361"/>
        <v>0</v>
      </c>
      <c r="DI214" s="95">
        <f t="shared" ref="DI214:EN214" si="362">DH206*DI212/12</f>
        <v>0</v>
      </c>
      <c r="DJ214" s="95">
        <f t="shared" si="362"/>
        <v>0</v>
      </c>
      <c r="DK214" s="95">
        <f t="shared" si="362"/>
        <v>0</v>
      </c>
      <c r="DL214" s="95">
        <f t="shared" si="362"/>
        <v>0</v>
      </c>
      <c r="DM214" s="95">
        <f t="shared" si="362"/>
        <v>0</v>
      </c>
      <c r="DN214" s="95">
        <f t="shared" si="362"/>
        <v>0</v>
      </c>
      <c r="DO214" s="95">
        <f t="shared" si="362"/>
        <v>0</v>
      </c>
      <c r="DP214" s="95">
        <f t="shared" si="362"/>
        <v>0</v>
      </c>
      <c r="DQ214" s="95">
        <f t="shared" si="362"/>
        <v>0</v>
      </c>
      <c r="DR214" s="95">
        <f t="shared" si="362"/>
        <v>0</v>
      </c>
      <c r="DS214" s="95">
        <f t="shared" si="362"/>
        <v>0</v>
      </c>
      <c r="DT214" s="95">
        <f t="shared" si="362"/>
        <v>0</v>
      </c>
      <c r="DU214" s="95">
        <f t="shared" si="362"/>
        <v>0</v>
      </c>
      <c r="DV214" s="95">
        <f t="shared" si="362"/>
        <v>0</v>
      </c>
      <c r="DW214" s="95">
        <f t="shared" si="362"/>
        <v>0</v>
      </c>
      <c r="DX214" s="95">
        <f t="shared" si="362"/>
        <v>0</v>
      </c>
      <c r="DY214" s="95">
        <f t="shared" si="362"/>
        <v>0</v>
      </c>
      <c r="DZ214" s="95">
        <f t="shared" si="362"/>
        <v>0</v>
      </c>
      <c r="EA214" s="95">
        <f t="shared" si="362"/>
        <v>0</v>
      </c>
      <c r="EB214" s="95">
        <f t="shared" si="362"/>
        <v>0</v>
      </c>
      <c r="EC214" s="95">
        <f t="shared" si="362"/>
        <v>0</v>
      </c>
      <c r="ED214" s="95">
        <f t="shared" si="362"/>
        <v>0</v>
      </c>
      <c r="EE214" s="95">
        <f t="shared" si="362"/>
        <v>0</v>
      </c>
      <c r="EF214" s="95">
        <f t="shared" si="362"/>
        <v>0</v>
      </c>
      <c r="EG214" s="95">
        <f t="shared" si="362"/>
        <v>0</v>
      </c>
      <c r="EH214" s="95">
        <f t="shared" si="362"/>
        <v>0</v>
      </c>
      <c r="EI214" s="95">
        <f t="shared" si="362"/>
        <v>0</v>
      </c>
      <c r="EJ214" s="95">
        <f t="shared" si="362"/>
        <v>0</v>
      </c>
      <c r="EK214" s="95">
        <f t="shared" si="362"/>
        <v>0</v>
      </c>
      <c r="EL214" s="95">
        <f t="shared" si="362"/>
        <v>0</v>
      </c>
      <c r="EM214" s="95">
        <f t="shared" si="362"/>
        <v>0</v>
      </c>
      <c r="EN214" s="95">
        <f t="shared" si="362"/>
        <v>0</v>
      </c>
      <c r="EO214" s="95">
        <f t="shared" ref="EO214:FT214" si="363">EN206*EO212/12</f>
        <v>0</v>
      </c>
      <c r="EP214" s="95">
        <f t="shared" si="363"/>
        <v>0</v>
      </c>
      <c r="EQ214" s="95">
        <f t="shared" si="363"/>
        <v>0</v>
      </c>
      <c r="ER214" s="95">
        <f t="shared" si="363"/>
        <v>0</v>
      </c>
      <c r="ES214" s="95">
        <f t="shared" si="363"/>
        <v>0</v>
      </c>
      <c r="ET214" s="95">
        <f t="shared" si="363"/>
        <v>0</v>
      </c>
      <c r="EU214" s="95">
        <f t="shared" si="363"/>
        <v>0</v>
      </c>
      <c r="EV214" s="95">
        <f t="shared" si="363"/>
        <v>0</v>
      </c>
      <c r="EW214" s="95">
        <f t="shared" si="363"/>
        <v>0</v>
      </c>
      <c r="EX214" s="95">
        <f t="shared" si="363"/>
        <v>0</v>
      </c>
      <c r="EY214" s="95">
        <f t="shared" si="363"/>
        <v>0</v>
      </c>
      <c r="EZ214" s="95">
        <f t="shared" si="363"/>
        <v>0</v>
      </c>
      <c r="FA214" s="95">
        <f t="shared" si="363"/>
        <v>0</v>
      </c>
      <c r="FB214" s="95">
        <f t="shared" si="363"/>
        <v>0</v>
      </c>
      <c r="FC214" s="95">
        <f t="shared" si="363"/>
        <v>0</v>
      </c>
      <c r="FD214" s="95">
        <f t="shared" si="363"/>
        <v>0</v>
      </c>
      <c r="FE214" s="95">
        <f t="shared" si="363"/>
        <v>0</v>
      </c>
      <c r="FF214" s="95">
        <f t="shared" si="363"/>
        <v>0</v>
      </c>
      <c r="FG214" s="95">
        <f t="shared" si="363"/>
        <v>0</v>
      </c>
      <c r="FH214" s="95">
        <f t="shared" si="363"/>
        <v>0</v>
      </c>
      <c r="FI214" s="95">
        <f t="shared" si="363"/>
        <v>0</v>
      </c>
      <c r="FJ214" s="95">
        <f t="shared" si="363"/>
        <v>0</v>
      </c>
      <c r="FK214" s="95">
        <f t="shared" si="363"/>
        <v>0</v>
      </c>
      <c r="FL214" s="95">
        <f t="shared" si="363"/>
        <v>0</v>
      </c>
      <c r="FM214" s="95">
        <f t="shared" si="363"/>
        <v>0</v>
      </c>
      <c r="FN214" s="95">
        <f t="shared" si="363"/>
        <v>0</v>
      </c>
      <c r="FO214" s="95">
        <f t="shared" si="363"/>
        <v>0</v>
      </c>
      <c r="FP214" s="95">
        <f t="shared" si="363"/>
        <v>0</v>
      </c>
      <c r="FQ214" s="95">
        <f t="shared" si="363"/>
        <v>0</v>
      </c>
      <c r="FR214" s="95">
        <f t="shared" si="363"/>
        <v>0</v>
      </c>
      <c r="FS214" s="95">
        <f t="shared" si="363"/>
        <v>0</v>
      </c>
      <c r="FT214" s="95">
        <f t="shared" si="363"/>
        <v>0</v>
      </c>
      <c r="FU214" s="95">
        <f t="shared" ref="FU214:GN214" si="364">FT206*FU212/12</f>
        <v>0</v>
      </c>
      <c r="FV214" s="95">
        <f t="shared" si="364"/>
        <v>0</v>
      </c>
      <c r="FW214" s="95">
        <f t="shared" si="364"/>
        <v>0</v>
      </c>
      <c r="FX214" s="95">
        <f t="shared" si="364"/>
        <v>0</v>
      </c>
      <c r="FY214" s="95">
        <f t="shared" si="364"/>
        <v>0</v>
      </c>
      <c r="FZ214" s="95">
        <f t="shared" si="364"/>
        <v>0</v>
      </c>
      <c r="GA214" s="95">
        <f t="shared" si="364"/>
        <v>0</v>
      </c>
      <c r="GB214" s="95">
        <f t="shared" si="364"/>
        <v>0</v>
      </c>
      <c r="GC214" s="95">
        <f t="shared" si="364"/>
        <v>0</v>
      </c>
      <c r="GD214" s="95">
        <f t="shared" si="364"/>
        <v>0</v>
      </c>
      <c r="GE214" s="95">
        <f t="shared" si="364"/>
        <v>0</v>
      </c>
      <c r="GF214" s="95">
        <f t="shared" si="364"/>
        <v>0</v>
      </c>
      <c r="GG214" s="95">
        <f t="shared" si="364"/>
        <v>0</v>
      </c>
      <c r="GH214" s="95">
        <f t="shared" si="364"/>
        <v>0</v>
      </c>
      <c r="GI214" s="95">
        <f t="shared" si="364"/>
        <v>0</v>
      </c>
      <c r="GJ214" s="95">
        <f t="shared" si="364"/>
        <v>0</v>
      </c>
      <c r="GK214" s="95">
        <f t="shared" si="364"/>
        <v>0</v>
      </c>
      <c r="GL214" s="95">
        <f t="shared" si="364"/>
        <v>0</v>
      </c>
      <c r="GM214" s="95">
        <f t="shared" si="364"/>
        <v>0</v>
      </c>
      <c r="GN214" s="268">
        <f t="shared" si="364"/>
        <v>0</v>
      </c>
      <c r="GO214" s="1"/>
      <c r="GP214" s="67"/>
    </row>
    <row r="215" spans="1:198" customFormat="1" ht="15.5" thickBot="1" x14ac:dyDescent="0.9">
      <c r="A215" s="1"/>
      <c r="B215" s="1"/>
      <c r="C215" s="340" t="s">
        <v>122</v>
      </c>
      <c r="D215" s="974">
        <f>SUM(D214,D202,D213)</f>
        <v>0</v>
      </c>
      <c r="E215" s="341"/>
      <c r="F215" s="342">
        <f>F214+F202+F213</f>
        <v>0</v>
      </c>
      <c r="G215" s="342"/>
      <c r="H215" s="343"/>
      <c r="I215" s="343"/>
      <c r="J215" s="344"/>
      <c r="K215" s="344"/>
      <c r="L215" s="344"/>
      <c r="M215" s="344"/>
      <c r="N215" s="344"/>
      <c r="O215" s="344"/>
      <c r="P215" s="301"/>
      <c r="Q215" s="301"/>
      <c r="R215" s="301"/>
      <c r="S215" s="301"/>
      <c r="T215" s="301"/>
      <c r="U215" s="301"/>
      <c r="V215" s="301"/>
      <c r="W215" s="301"/>
      <c r="X215" s="301"/>
      <c r="Y215" s="301"/>
      <c r="Z215" s="301"/>
      <c r="AA215" s="301"/>
      <c r="AB215" s="301"/>
      <c r="AC215" s="301"/>
      <c r="AD215" s="301"/>
      <c r="AE215" s="301"/>
      <c r="AF215" s="301"/>
      <c r="AG215" s="301"/>
      <c r="AH215" s="301"/>
      <c r="AI215" s="301"/>
      <c r="AJ215" s="301"/>
      <c r="AK215" s="301"/>
      <c r="AL215" s="301"/>
      <c r="AM215" s="301"/>
      <c r="AN215" s="301"/>
      <c r="AO215" s="301"/>
      <c r="AP215" s="301"/>
      <c r="AQ215" s="301"/>
      <c r="AR215" s="301"/>
      <c r="AS215" s="301"/>
      <c r="AT215" s="301"/>
      <c r="AU215" s="301"/>
      <c r="AV215" s="301"/>
      <c r="AW215" s="301"/>
      <c r="AX215" s="301"/>
      <c r="AY215" s="301"/>
      <c r="AZ215" s="301"/>
      <c r="BA215" s="301"/>
      <c r="BB215" s="301"/>
      <c r="BC215" s="301"/>
      <c r="BD215" s="301"/>
      <c r="BE215" s="301"/>
      <c r="BF215" s="301"/>
      <c r="BG215" s="301"/>
      <c r="BH215" s="301"/>
      <c r="BI215" s="301"/>
      <c r="BJ215" s="301"/>
      <c r="BK215" s="301"/>
      <c r="BL215" s="301"/>
      <c r="BM215" s="301"/>
      <c r="BN215" s="301"/>
      <c r="BO215" s="301"/>
      <c r="BP215" s="301"/>
      <c r="BQ215" s="301"/>
      <c r="BR215" s="301"/>
      <c r="BS215" s="301"/>
      <c r="BT215" s="301"/>
      <c r="BU215" s="301"/>
      <c r="BV215" s="301"/>
      <c r="BW215" s="301"/>
      <c r="BX215" s="301"/>
      <c r="BY215" s="301"/>
      <c r="BZ215" s="301"/>
      <c r="CA215" s="301"/>
      <c r="CB215" s="301"/>
      <c r="CC215" s="301"/>
      <c r="CD215" s="301"/>
      <c r="CE215" s="301"/>
      <c r="CF215" s="301"/>
      <c r="CG215" s="301"/>
      <c r="CH215" s="301"/>
      <c r="CI215" s="301"/>
      <c r="CJ215" s="301"/>
      <c r="CK215" s="301"/>
      <c r="CL215" s="301"/>
      <c r="CM215" s="301"/>
      <c r="CN215" s="301"/>
      <c r="CO215" s="301"/>
      <c r="CP215" s="301"/>
      <c r="CQ215" s="301"/>
      <c r="CR215" s="301"/>
      <c r="CS215" s="301"/>
      <c r="CT215" s="301"/>
      <c r="CU215" s="301"/>
      <c r="CV215" s="301"/>
      <c r="CW215" s="301"/>
      <c r="CX215" s="301"/>
      <c r="CY215" s="301"/>
      <c r="CZ215" s="301"/>
      <c r="DA215" s="301"/>
      <c r="DB215" s="301"/>
      <c r="DC215" s="301"/>
      <c r="DD215" s="301"/>
      <c r="DE215" s="301"/>
      <c r="DF215" s="301"/>
      <c r="DG215" s="301"/>
      <c r="DH215" s="301"/>
      <c r="DI215" s="301"/>
      <c r="DJ215" s="301"/>
      <c r="DK215" s="301"/>
      <c r="DL215" s="301"/>
      <c r="DM215" s="301"/>
      <c r="DN215" s="301"/>
      <c r="DO215" s="301"/>
      <c r="DP215" s="301"/>
      <c r="DQ215" s="301"/>
      <c r="DR215" s="301"/>
      <c r="DS215" s="301"/>
      <c r="DT215" s="301"/>
      <c r="DU215" s="301"/>
      <c r="DV215" s="301"/>
      <c r="DW215" s="301"/>
      <c r="DX215" s="301"/>
      <c r="DY215" s="301"/>
      <c r="DZ215" s="301"/>
      <c r="EA215" s="301"/>
      <c r="EB215" s="301"/>
      <c r="EC215" s="301"/>
      <c r="ED215" s="301"/>
      <c r="EE215" s="301"/>
      <c r="EF215" s="301"/>
      <c r="EG215" s="301"/>
      <c r="EH215" s="301"/>
      <c r="EI215" s="301"/>
      <c r="EJ215" s="301"/>
      <c r="EK215" s="301"/>
      <c r="EL215" s="301"/>
      <c r="EM215" s="301"/>
      <c r="EN215" s="301"/>
      <c r="EO215" s="301"/>
      <c r="EP215" s="301"/>
      <c r="EQ215" s="301"/>
      <c r="ER215" s="301"/>
      <c r="ES215" s="301"/>
      <c r="ET215" s="301"/>
      <c r="EU215" s="301"/>
      <c r="EV215" s="301"/>
      <c r="EW215" s="301"/>
      <c r="EX215" s="301"/>
      <c r="EY215" s="301"/>
      <c r="EZ215" s="301"/>
      <c r="FA215" s="301"/>
      <c r="FB215" s="301"/>
      <c r="FC215" s="301"/>
      <c r="FD215" s="301"/>
      <c r="FE215" s="301"/>
      <c r="FF215" s="301"/>
      <c r="FG215" s="301"/>
      <c r="FH215" s="301"/>
      <c r="FI215" s="301"/>
      <c r="FJ215" s="301"/>
      <c r="FK215" s="301"/>
      <c r="FL215" s="301"/>
      <c r="FM215" s="301"/>
      <c r="FN215" s="301"/>
      <c r="FO215" s="301"/>
      <c r="FP215" s="301"/>
      <c r="FQ215" s="301"/>
      <c r="FR215" s="301"/>
      <c r="FS215" s="301"/>
      <c r="FT215" s="301"/>
      <c r="FU215" s="301"/>
      <c r="FV215" s="301"/>
      <c r="FW215" s="301"/>
      <c r="FX215" s="301"/>
      <c r="FY215" s="301"/>
      <c r="FZ215" s="301"/>
      <c r="GA215" s="301"/>
      <c r="GB215" s="301"/>
      <c r="GC215" s="301"/>
      <c r="GD215" s="301"/>
      <c r="GE215" s="301"/>
      <c r="GF215" s="301"/>
      <c r="GG215" s="301"/>
      <c r="GH215" s="301"/>
      <c r="GI215" s="301"/>
      <c r="GJ215" s="301"/>
      <c r="GK215" s="301"/>
      <c r="GL215" s="301"/>
      <c r="GM215" s="301"/>
      <c r="GN215" s="302"/>
      <c r="GO215" s="1"/>
      <c r="GP215" s="67"/>
    </row>
    <row r="216" spans="1:198" customFormat="1" x14ac:dyDescent="0.75">
      <c r="A216" s="1"/>
      <c r="B216" s="1"/>
      <c r="C216" s="310" t="s">
        <v>213</v>
      </c>
      <c r="D216" s="311"/>
      <c r="E216" s="311"/>
      <c r="F216" s="312"/>
      <c r="G216" s="312"/>
      <c r="H216" s="313"/>
      <c r="I216" s="313"/>
      <c r="J216" s="1"/>
      <c r="K216" s="1"/>
      <c r="L216" s="1"/>
      <c r="M216" s="1"/>
      <c r="N216" s="1"/>
      <c r="O216" s="1"/>
      <c r="P216" s="314">
        <f>P218+P229+P230</f>
        <v>0</v>
      </c>
      <c r="Q216" s="314">
        <f t="shared" ref="Q216:CB216" si="365">Q218+Q229+Q230</f>
        <v>0</v>
      </c>
      <c r="R216" s="314">
        <f t="shared" si="365"/>
        <v>0</v>
      </c>
      <c r="S216" s="314">
        <f t="shared" si="365"/>
        <v>0</v>
      </c>
      <c r="T216" s="314">
        <f t="shared" si="365"/>
        <v>0</v>
      </c>
      <c r="U216" s="314">
        <f t="shared" si="365"/>
        <v>0</v>
      </c>
      <c r="V216" s="314">
        <f t="shared" si="365"/>
        <v>26303065.307255536</v>
      </c>
      <c r="W216" s="314">
        <f t="shared" si="365"/>
        <v>78026878.78443715</v>
      </c>
      <c r="X216" s="314">
        <f t="shared" si="365"/>
        <v>2441808.6255362011</v>
      </c>
      <c r="Y216" s="314">
        <f t="shared" si="365"/>
        <v>2485691.7198465168</v>
      </c>
      <c r="Z216" s="314">
        <f t="shared" si="365"/>
        <v>2523945.0906532737</v>
      </c>
      <c r="AA216" s="314">
        <f t="shared" si="365"/>
        <v>2532483.7131057037</v>
      </c>
      <c r="AB216" s="314">
        <f t="shared" si="365"/>
        <v>2556630.0096349851</v>
      </c>
      <c r="AC216" s="314">
        <f t="shared" si="365"/>
        <v>2573439.4415482231</v>
      </c>
      <c r="AD216" s="314">
        <f t="shared" si="365"/>
        <v>2582862.0862427149</v>
      </c>
      <c r="AE216" s="314">
        <f t="shared" si="365"/>
        <v>2585122.0244181738</v>
      </c>
      <c r="AF216" s="314">
        <f t="shared" si="365"/>
        <v>2580702.526547954</v>
      </c>
      <c r="AG216" s="314">
        <f t="shared" si="365"/>
        <v>2570315.8792453841</v>
      </c>
      <c r="AH216" s="314">
        <f t="shared" si="365"/>
        <v>2554860.3968314813</v>
      </c>
      <c r="AI216" s="314">
        <f t="shared" si="365"/>
        <v>2535368.2632521712</v>
      </c>
      <c r="AJ216" s="314">
        <f t="shared" si="365"/>
        <v>2790537.5762051553</v>
      </c>
      <c r="AK216" s="314">
        <f t="shared" si="365"/>
        <v>10050482.034473605</v>
      </c>
      <c r="AL216" s="314">
        <f t="shared" si="365"/>
        <v>10441418.069987323</v>
      </c>
      <c r="AM216" s="314">
        <f t="shared" si="365"/>
        <v>10715576.608748537</v>
      </c>
      <c r="AN216" s="314">
        <f t="shared" si="365"/>
        <v>10936725.414164716</v>
      </c>
      <c r="AO216" s="314">
        <f t="shared" si="365"/>
        <v>1071236.3183673031</v>
      </c>
      <c r="AP216" s="314">
        <f t="shared" si="365"/>
        <v>1077619.1014309085</v>
      </c>
      <c r="AQ216" s="314">
        <f t="shared" si="365"/>
        <v>1084039.915243601</v>
      </c>
      <c r="AR216" s="314">
        <f t="shared" si="365"/>
        <v>1084039.915243601</v>
      </c>
      <c r="AS216" s="314">
        <f t="shared" si="365"/>
        <v>1084039.915243601</v>
      </c>
      <c r="AT216" s="314">
        <f t="shared" si="365"/>
        <v>1084039.915243601</v>
      </c>
      <c r="AU216" s="314">
        <f t="shared" si="365"/>
        <v>1084039.915243601</v>
      </c>
      <c r="AV216" s="314">
        <f t="shared" si="365"/>
        <v>1084039.915243601</v>
      </c>
      <c r="AW216" s="314">
        <f t="shared" si="365"/>
        <v>1084039.915243601</v>
      </c>
      <c r="AX216" s="314">
        <f t="shared" si="365"/>
        <v>1084039.915243601</v>
      </c>
      <c r="AY216" s="314">
        <f t="shared" si="365"/>
        <v>1084039.915243601</v>
      </c>
      <c r="AZ216" s="314">
        <f t="shared" si="365"/>
        <v>1084039.915243601</v>
      </c>
      <c r="BA216" s="314">
        <f t="shared" si="365"/>
        <v>1084039.915243601</v>
      </c>
      <c r="BB216" s="314">
        <f t="shared" si="365"/>
        <v>1084039.915243601</v>
      </c>
      <c r="BC216" s="314">
        <f t="shared" si="365"/>
        <v>1084039.915243601</v>
      </c>
      <c r="BD216" s="314">
        <f t="shared" si="365"/>
        <v>1084039.915243601</v>
      </c>
      <c r="BE216" s="314">
        <f t="shared" si="365"/>
        <v>1084039.915243601</v>
      </c>
      <c r="BF216" s="314">
        <f t="shared" si="365"/>
        <v>1084039.915243601</v>
      </c>
      <c r="BG216" s="314">
        <f t="shared" si="365"/>
        <v>1084039.915243601</v>
      </c>
      <c r="BH216" s="314">
        <f t="shared" si="365"/>
        <v>1084039.915243601</v>
      </c>
      <c r="BI216" s="314">
        <f t="shared" si="365"/>
        <v>1084039.915243601</v>
      </c>
      <c r="BJ216" s="314">
        <f t="shared" si="365"/>
        <v>1084039.915243601</v>
      </c>
      <c r="BK216" s="314">
        <f t="shared" si="365"/>
        <v>1084039.915243601</v>
      </c>
      <c r="BL216" s="314">
        <f t="shared" si="365"/>
        <v>1084039.915243601</v>
      </c>
      <c r="BM216" s="314">
        <f t="shared" si="365"/>
        <v>1084039.915243601</v>
      </c>
      <c r="BN216" s="314">
        <f t="shared" si="365"/>
        <v>1084039.915243601</v>
      </c>
      <c r="BO216" s="314">
        <f t="shared" si="365"/>
        <v>0</v>
      </c>
      <c r="BP216" s="314">
        <f t="shared" si="365"/>
        <v>0</v>
      </c>
      <c r="BQ216" s="314">
        <f t="shared" si="365"/>
        <v>0</v>
      </c>
      <c r="BR216" s="314">
        <f t="shared" si="365"/>
        <v>0</v>
      </c>
      <c r="BS216" s="314">
        <f t="shared" si="365"/>
        <v>0</v>
      </c>
      <c r="BT216" s="314">
        <f t="shared" si="365"/>
        <v>0</v>
      </c>
      <c r="BU216" s="314">
        <f t="shared" si="365"/>
        <v>0</v>
      </c>
      <c r="BV216" s="314">
        <f t="shared" si="365"/>
        <v>0</v>
      </c>
      <c r="BW216" s="314">
        <f t="shared" si="365"/>
        <v>0</v>
      </c>
      <c r="BX216" s="314">
        <f t="shared" si="365"/>
        <v>0</v>
      </c>
      <c r="BY216" s="314">
        <f t="shared" si="365"/>
        <v>0</v>
      </c>
      <c r="BZ216" s="314">
        <f t="shared" si="365"/>
        <v>0</v>
      </c>
      <c r="CA216" s="314">
        <f t="shared" si="365"/>
        <v>0</v>
      </c>
      <c r="CB216" s="314">
        <f t="shared" si="365"/>
        <v>0</v>
      </c>
      <c r="CC216" s="314">
        <f t="shared" ref="CC216:EN216" si="366">CC218+CC229+CC230</f>
        <v>0</v>
      </c>
      <c r="CD216" s="314">
        <f t="shared" si="366"/>
        <v>0</v>
      </c>
      <c r="CE216" s="314">
        <f t="shared" si="366"/>
        <v>0</v>
      </c>
      <c r="CF216" s="314">
        <f t="shared" si="366"/>
        <v>0</v>
      </c>
      <c r="CG216" s="314">
        <f t="shared" si="366"/>
        <v>0</v>
      </c>
      <c r="CH216" s="314">
        <f t="shared" si="366"/>
        <v>0</v>
      </c>
      <c r="CI216" s="314">
        <f t="shared" si="366"/>
        <v>0</v>
      </c>
      <c r="CJ216" s="314">
        <f t="shared" si="366"/>
        <v>0</v>
      </c>
      <c r="CK216" s="314">
        <f t="shared" si="366"/>
        <v>0</v>
      </c>
      <c r="CL216" s="314">
        <f t="shared" si="366"/>
        <v>0</v>
      </c>
      <c r="CM216" s="314">
        <f t="shared" si="366"/>
        <v>0</v>
      </c>
      <c r="CN216" s="314">
        <f t="shared" si="366"/>
        <v>0</v>
      </c>
      <c r="CO216" s="314">
        <f t="shared" si="366"/>
        <v>0</v>
      </c>
      <c r="CP216" s="314">
        <f t="shared" si="366"/>
        <v>0</v>
      </c>
      <c r="CQ216" s="314">
        <f t="shared" si="366"/>
        <v>0</v>
      </c>
      <c r="CR216" s="314">
        <f t="shared" si="366"/>
        <v>0</v>
      </c>
      <c r="CS216" s="314">
        <f t="shared" si="366"/>
        <v>0</v>
      </c>
      <c r="CT216" s="314">
        <f t="shared" si="366"/>
        <v>0</v>
      </c>
      <c r="CU216" s="314">
        <f t="shared" si="366"/>
        <v>0</v>
      </c>
      <c r="CV216" s="314">
        <f t="shared" si="366"/>
        <v>0</v>
      </c>
      <c r="CW216" s="314">
        <f t="shared" si="366"/>
        <v>0</v>
      </c>
      <c r="CX216" s="314">
        <f t="shared" si="366"/>
        <v>0</v>
      </c>
      <c r="CY216" s="314">
        <f t="shared" si="366"/>
        <v>0</v>
      </c>
      <c r="CZ216" s="314">
        <f t="shared" si="366"/>
        <v>0</v>
      </c>
      <c r="DA216" s="314">
        <f t="shared" si="366"/>
        <v>0</v>
      </c>
      <c r="DB216" s="314">
        <f t="shared" si="366"/>
        <v>0</v>
      </c>
      <c r="DC216" s="314">
        <f t="shared" si="366"/>
        <v>0</v>
      </c>
      <c r="DD216" s="314">
        <f t="shared" si="366"/>
        <v>0</v>
      </c>
      <c r="DE216" s="314">
        <f t="shared" si="366"/>
        <v>0</v>
      </c>
      <c r="DF216" s="314">
        <f t="shared" si="366"/>
        <v>0</v>
      </c>
      <c r="DG216" s="314">
        <f t="shared" si="366"/>
        <v>0</v>
      </c>
      <c r="DH216" s="314">
        <f t="shared" si="366"/>
        <v>0</v>
      </c>
      <c r="DI216" s="314">
        <f t="shared" si="366"/>
        <v>0</v>
      </c>
      <c r="DJ216" s="314">
        <f t="shared" si="366"/>
        <v>0</v>
      </c>
      <c r="DK216" s="314">
        <f t="shared" si="366"/>
        <v>0</v>
      </c>
      <c r="DL216" s="314">
        <f t="shared" si="366"/>
        <v>0</v>
      </c>
      <c r="DM216" s="314">
        <f t="shared" si="366"/>
        <v>0</v>
      </c>
      <c r="DN216" s="314">
        <f t="shared" si="366"/>
        <v>0</v>
      </c>
      <c r="DO216" s="314">
        <f t="shared" si="366"/>
        <v>0</v>
      </c>
      <c r="DP216" s="314">
        <f t="shared" si="366"/>
        <v>0</v>
      </c>
      <c r="DQ216" s="314">
        <f t="shared" si="366"/>
        <v>0</v>
      </c>
      <c r="DR216" s="314">
        <f t="shared" si="366"/>
        <v>0</v>
      </c>
      <c r="DS216" s="314">
        <f t="shared" si="366"/>
        <v>0</v>
      </c>
      <c r="DT216" s="314">
        <f t="shared" si="366"/>
        <v>0</v>
      </c>
      <c r="DU216" s="314">
        <f t="shared" si="366"/>
        <v>0</v>
      </c>
      <c r="DV216" s="314">
        <f t="shared" si="366"/>
        <v>0</v>
      </c>
      <c r="DW216" s="314">
        <f t="shared" si="366"/>
        <v>0</v>
      </c>
      <c r="DX216" s="314">
        <f t="shared" si="366"/>
        <v>0</v>
      </c>
      <c r="DY216" s="314">
        <f t="shared" si="366"/>
        <v>0</v>
      </c>
      <c r="DZ216" s="314">
        <f t="shared" si="366"/>
        <v>0</v>
      </c>
      <c r="EA216" s="314">
        <f t="shared" si="366"/>
        <v>0</v>
      </c>
      <c r="EB216" s="314">
        <f t="shared" si="366"/>
        <v>0</v>
      </c>
      <c r="EC216" s="314">
        <f t="shared" si="366"/>
        <v>0</v>
      </c>
      <c r="ED216" s="314">
        <f t="shared" si="366"/>
        <v>0</v>
      </c>
      <c r="EE216" s="314">
        <f t="shared" si="366"/>
        <v>0</v>
      </c>
      <c r="EF216" s="314">
        <f t="shared" si="366"/>
        <v>0</v>
      </c>
      <c r="EG216" s="314">
        <f t="shared" si="366"/>
        <v>0</v>
      </c>
      <c r="EH216" s="314">
        <f t="shared" si="366"/>
        <v>0</v>
      </c>
      <c r="EI216" s="314">
        <f t="shared" si="366"/>
        <v>0</v>
      </c>
      <c r="EJ216" s="314">
        <f t="shared" si="366"/>
        <v>0</v>
      </c>
      <c r="EK216" s="314">
        <f t="shared" si="366"/>
        <v>0</v>
      </c>
      <c r="EL216" s="314">
        <f t="shared" si="366"/>
        <v>0</v>
      </c>
      <c r="EM216" s="314">
        <f t="shared" si="366"/>
        <v>0</v>
      </c>
      <c r="EN216" s="314">
        <f t="shared" si="366"/>
        <v>0</v>
      </c>
      <c r="EO216" s="314">
        <f t="shared" ref="EO216:GN216" si="367">EO218+EO229+EO230</f>
        <v>0</v>
      </c>
      <c r="EP216" s="314">
        <f t="shared" si="367"/>
        <v>0</v>
      </c>
      <c r="EQ216" s="314">
        <f t="shared" si="367"/>
        <v>0</v>
      </c>
      <c r="ER216" s="314">
        <f t="shared" si="367"/>
        <v>0</v>
      </c>
      <c r="ES216" s="314">
        <f t="shared" si="367"/>
        <v>0</v>
      </c>
      <c r="ET216" s="314">
        <f t="shared" si="367"/>
        <v>0</v>
      </c>
      <c r="EU216" s="314">
        <f t="shared" si="367"/>
        <v>0</v>
      </c>
      <c r="EV216" s="314">
        <f t="shared" si="367"/>
        <v>0</v>
      </c>
      <c r="EW216" s="314">
        <f t="shared" si="367"/>
        <v>0</v>
      </c>
      <c r="EX216" s="314">
        <f t="shared" si="367"/>
        <v>0</v>
      </c>
      <c r="EY216" s="314">
        <f t="shared" si="367"/>
        <v>0</v>
      </c>
      <c r="EZ216" s="314">
        <f t="shared" si="367"/>
        <v>0</v>
      </c>
      <c r="FA216" s="314">
        <f t="shared" si="367"/>
        <v>0</v>
      </c>
      <c r="FB216" s="314">
        <f t="shared" si="367"/>
        <v>0</v>
      </c>
      <c r="FC216" s="314">
        <f t="shared" si="367"/>
        <v>0</v>
      </c>
      <c r="FD216" s="314">
        <f t="shared" si="367"/>
        <v>0</v>
      </c>
      <c r="FE216" s="314">
        <f t="shared" si="367"/>
        <v>0</v>
      </c>
      <c r="FF216" s="314">
        <f t="shared" si="367"/>
        <v>0</v>
      </c>
      <c r="FG216" s="314">
        <f t="shared" si="367"/>
        <v>0</v>
      </c>
      <c r="FH216" s="314">
        <f t="shared" si="367"/>
        <v>0</v>
      </c>
      <c r="FI216" s="314">
        <f t="shared" si="367"/>
        <v>0</v>
      </c>
      <c r="FJ216" s="314">
        <f t="shared" si="367"/>
        <v>0</v>
      </c>
      <c r="FK216" s="314">
        <f t="shared" si="367"/>
        <v>0</v>
      </c>
      <c r="FL216" s="314">
        <f t="shared" si="367"/>
        <v>0</v>
      </c>
      <c r="FM216" s="314">
        <f t="shared" si="367"/>
        <v>0</v>
      </c>
      <c r="FN216" s="314">
        <f t="shared" si="367"/>
        <v>0</v>
      </c>
      <c r="FO216" s="314">
        <f t="shared" si="367"/>
        <v>0</v>
      </c>
      <c r="FP216" s="314">
        <f t="shared" si="367"/>
        <v>0</v>
      </c>
      <c r="FQ216" s="314">
        <f t="shared" si="367"/>
        <v>0</v>
      </c>
      <c r="FR216" s="314">
        <f t="shared" si="367"/>
        <v>0</v>
      </c>
      <c r="FS216" s="314">
        <f t="shared" si="367"/>
        <v>0</v>
      </c>
      <c r="FT216" s="314">
        <f t="shared" si="367"/>
        <v>0</v>
      </c>
      <c r="FU216" s="314">
        <f t="shared" si="367"/>
        <v>0</v>
      </c>
      <c r="FV216" s="314">
        <f t="shared" si="367"/>
        <v>0</v>
      </c>
      <c r="FW216" s="314">
        <f t="shared" si="367"/>
        <v>0</v>
      </c>
      <c r="FX216" s="314">
        <f t="shared" si="367"/>
        <v>0</v>
      </c>
      <c r="FY216" s="314">
        <f t="shared" si="367"/>
        <v>0</v>
      </c>
      <c r="FZ216" s="314">
        <f t="shared" si="367"/>
        <v>0</v>
      </c>
      <c r="GA216" s="314">
        <f t="shared" si="367"/>
        <v>0</v>
      </c>
      <c r="GB216" s="314">
        <f t="shared" si="367"/>
        <v>0</v>
      </c>
      <c r="GC216" s="314">
        <f t="shared" si="367"/>
        <v>0</v>
      </c>
      <c r="GD216" s="314">
        <f t="shared" si="367"/>
        <v>0</v>
      </c>
      <c r="GE216" s="314">
        <f t="shared" si="367"/>
        <v>0</v>
      </c>
      <c r="GF216" s="314">
        <f t="shared" si="367"/>
        <v>0</v>
      </c>
      <c r="GG216" s="314">
        <f t="shared" si="367"/>
        <v>0</v>
      </c>
      <c r="GH216" s="314">
        <f t="shared" si="367"/>
        <v>0</v>
      </c>
      <c r="GI216" s="314">
        <f t="shared" si="367"/>
        <v>0</v>
      </c>
      <c r="GJ216" s="314">
        <f t="shared" si="367"/>
        <v>0</v>
      </c>
      <c r="GK216" s="314">
        <f t="shared" si="367"/>
        <v>0</v>
      </c>
      <c r="GL216" s="314">
        <f t="shared" si="367"/>
        <v>0</v>
      </c>
      <c r="GM216" s="314">
        <f t="shared" si="367"/>
        <v>0</v>
      </c>
      <c r="GN216" s="314">
        <f t="shared" si="367"/>
        <v>0</v>
      </c>
      <c r="GO216" s="1"/>
      <c r="GP216" s="67"/>
    </row>
    <row r="217" spans="1:198" customFormat="1" x14ac:dyDescent="0.75">
      <c r="A217" s="1"/>
      <c r="B217" s="1"/>
      <c r="C217" s="316" t="s">
        <v>134</v>
      </c>
      <c r="D217" s="422">
        <f>Summary!C51</f>
        <v>161682779.59235457</v>
      </c>
      <c r="E217" s="317"/>
      <c r="F217" s="318">
        <f>D217/N193</f>
        <v>0.47052846748238741</v>
      </c>
      <c r="G217" s="318"/>
      <c r="H217" s="323" t="s">
        <v>83</v>
      </c>
      <c r="I217" s="323"/>
      <c r="J217" s="26"/>
      <c r="K217" s="26"/>
      <c r="L217" s="26"/>
      <c r="M217" s="26"/>
      <c r="N217" s="26"/>
      <c r="O217" s="26"/>
      <c r="P217" s="94">
        <f>D217</f>
        <v>161682779.59235457</v>
      </c>
      <c r="Q217" s="94">
        <f t="shared" ref="Q217:AV217" si="368">P219</f>
        <v>161682779.59235457</v>
      </c>
      <c r="R217" s="94">
        <f t="shared" si="368"/>
        <v>161682779.59235457</v>
      </c>
      <c r="S217" s="94">
        <f t="shared" si="368"/>
        <v>161682779.59235457</v>
      </c>
      <c r="T217" s="94">
        <f t="shared" si="368"/>
        <v>161682779.59235457</v>
      </c>
      <c r="U217" s="94">
        <f t="shared" si="368"/>
        <v>161682779.59235457</v>
      </c>
      <c r="V217" s="94">
        <f t="shared" si="368"/>
        <v>161682779.59235457</v>
      </c>
      <c r="W217" s="94">
        <f t="shared" si="368"/>
        <v>139962417.47127712</v>
      </c>
      <c r="X217" s="94">
        <f t="shared" si="368"/>
        <v>62103220.728173718</v>
      </c>
      <c r="Y217" s="94">
        <f t="shared" si="368"/>
        <v>60326515.496222056</v>
      </c>
      <c r="Z217" s="94">
        <f t="shared" si="368"/>
        <v>58521493.699947871</v>
      </c>
      <c r="AA217" s="94">
        <f t="shared" si="368"/>
        <v>56694064.817580953</v>
      </c>
      <c r="AB217" s="94">
        <f t="shared" si="368"/>
        <v>54850899.673229575</v>
      </c>
      <c r="AC217" s="94">
        <f t="shared" si="368"/>
        <v>52999205.215246402</v>
      </c>
      <c r="AD217" s="94">
        <f t="shared" si="368"/>
        <v>51146467.210409403</v>
      </c>
      <c r="AE217" s="94">
        <f t="shared" si="368"/>
        <v>49300176.104100794</v>
      </c>
      <c r="AF217" s="94">
        <f t="shared" si="368"/>
        <v>47467552.709148556</v>
      </c>
      <c r="AG217" s="94">
        <f t="shared" si="368"/>
        <v>45655290.397883788</v>
      </c>
      <c r="AH217" s="94">
        <f t="shared" si="368"/>
        <v>43869329.066168636</v>
      </c>
      <c r="AI217" s="94">
        <f t="shared" si="368"/>
        <v>42114673.498122729</v>
      </c>
      <c r="AJ217" s="94">
        <f t="shared" si="368"/>
        <v>40395265.036103263</v>
      </c>
      <c r="AK217" s="94">
        <f t="shared" si="368"/>
        <v>38436322.032087535</v>
      </c>
      <c r="AL217" s="94">
        <f t="shared" si="368"/>
        <v>29234642.884856619</v>
      </c>
      <c r="AM217" s="94">
        <f t="shared" si="368"/>
        <v>19704005.674657907</v>
      </c>
      <c r="AN217" s="94">
        <f t="shared" si="368"/>
        <v>9930653.7513901498</v>
      </c>
      <c r="AO217" s="94">
        <f t="shared" si="368"/>
        <v>0</v>
      </c>
      <c r="AP217" s="94">
        <f t="shared" si="368"/>
        <v>0</v>
      </c>
      <c r="AQ217" s="94">
        <f t="shared" si="368"/>
        <v>0</v>
      </c>
      <c r="AR217" s="94">
        <f t="shared" si="368"/>
        <v>0</v>
      </c>
      <c r="AS217" s="94">
        <f t="shared" si="368"/>
        <v>0</v>
      </c>
      <c r="AT217" s="94">
        <f t="shared" si="368"/>
        <v>0</v>
      </c>
      <c r="AU217" s="94">
        <f t="shared" si="368"/>
        <v>0</v>
      </c>
      <c r="AV217" s="94">
        <f t="shared" si="368"/>
        <v>0</v>
      </c>
      <c r="AW217" s="94">
        <f t="shared" ref="AW217:CB217" si="369">AV219</f>
        <v>0</v>
      </c>
      <c r="AX217" s="94">
        <f t="shared" si="369"/>
        <v>0</v>
      </c>
      <c r="AY217" s="94">
        <f t="shared" si="369"/>
        <v>0</v>
      </c>
      <c r="AZ217" s="94">
        <f t="shared" si="369"/>
        <v>0</v>
      </c>
      <c r="BA217" s="94">
        <f t="shared" si="369"/>
        <v>0</v>
      </c>
      <c r="BB217" s="94">
        <f t="shared" si="369"/>
        <v>0</v>
      </c>
      <c r="BC217" s="94">
        <f t="shared" si="369"/>
        <v>0</v>
      </c>
      <c r="BD217" s="94">
        <f t="shared" si="369"/>
        <v>0</v>
      </c>
      <c r="BE217" s="94">
        <f t="shared" si="369"/>
        <v>0</v>
      </c>
      <c r="BF217" s="94">
        <f t="shared" si="369"/>
        <v>0</v>
      </c>
      <c r="BG217" s="94">
        <f t="shared" si="369"/>
        <v>0</v>
      </c>
      <c r="BH217" s="94">
        <f t="shared" si="369"/>
        <v>0</v>
      </c>
      <c r="BI217" s="94">
        <f t="shared" si="369"/>
        <v>0</v>
      </c>
      <c r="BJ217" s="94">
        <f t="shared" si="369"/>
        <v>0</v>
      </c>
      <c r="BK217" s="94">
        <f t="shared" si="369"/>
        <v>0</v>
      </c>
      <c r="BL217" s="94">
        <f t="shared" si="369"/>
        <v>0</v>
      </c>
      <c r="BM217" s="94">
        <f t="shared" si="369"/>
        <v>0</v>
      </c>
      <c r="BN217" s="94">
        <f t="shared" si="369"/>
        <v>0</v>
      </c>
      <c r="BO217" s="94">
        <f t="shared" si="369"/>
        <v>0</v>
      </c>
      <c r="BP217" s="94">
        <f t="shared" si="369"/>
        <v>0</v>
      </c>
      <c r="BQ217" s="94">
        <f t="shared" si="369"/>
        <v>0</v>
      </c>
      <c r="BR217" s="94">
        <f t="shared" si="369"/>
        <v>0</v>
      </c>
      <c r="BS217" s="94">
        <f t="shared" si="369"/>
        <v>0</v>
      </c>
      <c r="BT217" s="94">
        <f t="shared" si="369"/>
        <v>0</v>
      </c>
      <c r="BU217" s="94">
        <f t="shared" si="369"/>
        <v>0</v>
      </c>
      <c r="BV217" s="94">
        <f t="shared" si="369"/>
        <v>0</v>
      </c>
      <c r="BW217" s="94">
        <f t="shared" si="369"/>
        <v>0</v>
      </c>
      <c r="BX217" s="94">
        <f t="shared" si="369"/>
        <v>0</v>
      </c>
      <c r="BY217" s="94">
        <f t="shared" si="369"/>
        <v>0</v>
      </c>
      <c r="BZ217" s="94">
        <f t="shared" si="369"/>
        <v>0</v>
      </c>
      <c r="CA217" s="94">
        <f t="shared" si="369"/>
        <v>0</v>
      </c>
      <c r="CB217" s="94">
        <f t="shared" si="369"/>
        <v>0</v>
      </c>
      <c r="CC217" s="94">
        <f t="shared" ref="CC217:DH217" si="370">CB219</f>
        <v>0</v>
      </c>
      <c r="CD217" s="94">
        <f t="shared" si="370"/>
        <v>0</v>
      </c>
      <c r="CE217" s="94">
        <f t="shared" si="370"/>
        <v>0</v>
      </c>
      <c r="CF217" s="94">
        <f t="shared" si="370"/>
        <v>0</v>
      </c>
      <c r="CG217" s="94">
        <f t="shared" si="370"/>
        <v>0</v>
      </c>
      <c r="CH217" s="94">
        <f t="shared" si="370"/>
        <v>0</v>
      </c>
      <c r="CI217" s="94">
        <f t="shared" si="370"/>
        <v>0</v>
      </c>
      <c r="CJ217" s="94">
        <f t="shared" si="370"/>
        <v>0</v>
      </c>
      <c r="CK217" s="94">
        <f t="shared" si="370"/>
        <v>0</v>
      </c>
      <c r="CL217" s="94">
        <f t="shared" si="370"/>
        <v>0</v>
      </c>
      <c r="CM217" s="94">
        <f t="shared" si="370"/>
        <v>0</v>
      </c>
      <c r="CN217" s="94">
        <f t="shared" si="370"/>
        <v>0</v>
      </c>
      <c r="CO217" s="94">
        <f t="shared" si="370"/>
        <v>0</v>
      </c>
      <c r="CP217" s="94">
        <f t="shared" si="370"/>
        <v>0</v>
      </c>
      <c r="CQ217" s="94">
        <f t="shared" si="370"/>
        <v>0</v>
      </c>
      <c r="CR217" s="94">
        <f t="shared" si="370"/>
        <v>0</v>
      </c>
      <c r="CS217" s="94">
        <f t="shared" si="370"/>
        <v>0</v>
      </c>
      <c r="CT217" s="94">
        <f t="shared" si="370"/>
        <v>0</v>
      </c>
      <c r="CU217" s="94">
        <f t="shared" si="370"/>
        <v>0</v>
      </c>
      <c r="CV217" s="94">
        <f t="shared" si="370"/>
        <v>0</v>
      </c>
      <c r="CW217" s="94">
        <f t="shared" si="370"/>
        <v>0</v>
      </c>
      <c r="CX217" s="94">
        <f t="shared" si="370"/>
        <v>0</v>
      </c>
      <c r="CY217" s="94">
        <f t="shared" si="370"/>
        <v>0</v>
      </c>
      <c r="CZ217" s="94">
        <f t="shared" si="370"/>
        <v>0</v>
      </c>
      <c r="DA217" s="94">
        <f t="shared" si="370"/>
        <v>0</v>
      </c>
      <c r="DB217" s="94">
        <f t="shared" si="370"/>
        <v>0</v>
      </c>
      <c r="DC217" s="94">
        <f t="shared" si="370"/>
        <v>0</v>
      </c>
      <c r="DD217" s="94">
        <f t="shared" si="370"/>
        <v>0</v>
      </c>
      <c r="DE217" s="94">
        <f t="shared" si="370"/>
        <v>0</v>
      </c>
      <c r="DF217" s="94">
        <f t="shared" si="370"/>
        <v>0</v>
      </c>
      <c r="DG217" s="94">
        <f t="shared" si="370"/>
        <v>0</v>
      </c>
      <c r="DH217" s="94">
        <f t="shared" si="370"/>
        <v>0</v>
      </c>
      <c r="DI217" s="94">
        <f t="shared" ref="DI217:EN217" si="371">DH219</f>
        <v>0</v>
      </c>
      <c r="DJ217" s="94">
        <f t="shared" si="371"/>
        <v>0</v>
      </c>
      <c r="DK217" s="94">
        <f t="shared" si="371"/>
        <v>0</v>
      </c>
      <c r="DL217" s="94">
        <f t="shared" si="371"/>
        <v>0</v>
      </c>
      <c r="DM217" s="94">
        <f t="shared" si="371"/>
        <v>0</v>
      </c>
      <c r="DN217" s="94">
        <f t="shared" si="371"/>
        <v>0</v>
      </c>
      <c r="DO217" s="94">
        <f t="shared" si="371"/>
        <v>0</v>
      </c>
      <c r="DP217" s="94">
        <f t="shared" si="371"/>
        <v>0</v>
      </c>
      <c r="DQ217" s="94">
        <f t="shared" si="371"/>
        <v>0</v>
      </c>
      <c r="DR217" s="94">
        <f t="shared" si="371"/>
        <v>0</v>
      </c>
      <c r="DS217" s="94">
        <f t="shared" si="371"/>
        <v>0</v>
      </c>
      <c r="DT217" s="94">
        <f t="shared" si="371"/>
        <v>0</v>
      </c>
      <c r="DU217" s="94">
        <f t="shared" si="371"/>
        <v>0</v>
      </c>
      <c r="DV217" s="94">
        <f t="shared" si="371"/>
        <v>0</v>
      </c>
      <c r="DW217" s="94">
        <f t="shared" si="371"/>
        <v>0</v>
      </c>
      <c r="DX217" s="94">
        <f t="shared" si="371"/>
        <v>0</v>
      </c>
      <c r="DY217" s="94">
        <f t="shared" si="371"/>
        <v>0</v>
      </c>
      <c r="DZ217" s="94">
        <f t="shared" si="371"/>
        <v>0</v>
      </c>
      <c r="EA217" s="94">
        <f t="shared" si="371"/>
        <v>0</v>
      </c>
      <c r="EB217" s="94">
        <f t="shared" si="371"/>
        <v>0</v>
      </c>
      <c r="EC217" s="94">
        <f t="shared" si="371"/>
        <v>0</v>
      </c>
      <c r="ED217" s="94">
        <f t="shared" si="371"/>
        <v>0</v>
      </c>
      <c r="EE217" s="94">
        <f t="shared" si="371"/>
        <v>0</v>
      </c>
      <c r="EF217" s="94">
        <f t="shared" si="371"/>
        <v>0</v>
      </c>
      <c r="EG217" s="94">
        <f t="shared" si="371"/>
        <v>0</v>
      </c>
      <c r="EH217" s="94">
        <f t="shared" si="371"/>
        <v>0</v>
      </c>
      <c r="EI217" s="94">
        <f t="shared" si="371"/>
        <v>0</v>
      </c>
      <c r="EJ217" s="94">
        <f t="shared" si="371"/>
        <v>0</v>
      </c>
      <c r="EK217" s="94">
        <f t="shared" si="371"/>
        <v>0</v>
      </c>
      <c r="EL217" s="94">
        <f t="shared" si="371"/>
        <v>0</v>
      </c>
      <c r="EM217" s="94">
        <f t="shared" si="371"/>
        <v>0</v>
      </c>
      <c r="EN217" s="94">
        <f t="shared" si="371"/>
        <v>0</v>
      </c>
      <c r="EO217" s="94">
        <f t="shared" ref="EO217:FT217" si="372">EN219</f>
        <v>0</v>
      </c>
      <c r="EP217" s="94">
        <f t="shared" si="372"/>
        <v>0</v>
      </c>
      <c r="EQ217" s="94">
        <f t="shared" si="372"/>
        <v>0</v>
      </c>
      <c r="ER217" s="94">
        <f t="shared" si="372"/>
        <v>0</v>
      </c>
      <c r="ES217" s="94">
        <f t="shared" si="372"/>
        <v>0</v>
      </c>
      <c r="ET217" s="94">
        <f t="shared" si="372"/>
        <v>0</v>
      </c>
      <c r="EU217" s="94">
        <f t="shared" si="372"/>
        <v>0</v>
      </c>
      <c r="EV217" s="94">
        <f t="shared" si="372"/>
        <v>0</v>
      </c>
      <c r="EW217" s="94">
        <f t="shared" si="372"/>
        <v>0</v>
      </c>
      <c r="EX217" s="94">
        <f t="shared" si="372"/>
        <v>0</v>
      </c>
      <c r="EY217" s="94">
        <f t="shared" si="372"/>
        <v>0</v>
      </c>
      <c r="EZ217" s="94">
        <f t="shared" si="372"/>
        <v>0</v>
      </c>
      <c r="FA217" s="94">
        <f t="shared" si="372"/>
        <v>0</v>
      </c>
      <c r="FB217" s="94">
        <f t="shared" si="372"/>
        <v>0</v>
      </c>
      <c r="FC217" s="94">
        <f t="shared" si="372"/>
        <v>0</v>
      </c>
      <c r="FD217" s="94">
        <f t="shared" si="372"/>
        <v>0</v>
      </c>
      <c r="FE217" s="94">
        <f t="shared" si="372"/>
        <v>0</v>
      </c>
      <c r="FF217" s="94">
        <f t="shared" si="372"/>
        <v>0</v>
      </c>
      <c r="FG217" s="94">
        <f t="shared" si="372"/>
        <v>0</v>
      </c>
      <c r="FH217" s="94">
        <f t="shared" si="372"/>
        <v>0</v>
      </c>
      <c r="FI217" s="94">
        <f t="shared" si="372"/>
        <v>0</v>
      </c>
      <c r="FJ217" s="94">
        <f t="shared" si="372"/>
        <v>0</v>
      </c>
      <c r="FK217" s="94">
        <f t="shared" si="372"/>
        <v>0</v>
      </c>
      <c r="FL217" s="94">
        <f t="shared" si="372"/>
        <v>0</v>
      </c>
      <c r="FM217" s="94">
        <f t="shared" si="372"/>
        <v>0</v>
      </c>
      <c r="FN217" s="94">
        <f t="shared" si="372"/>
        <v>0</v>
      </c>
      <c r="FO217" s="94">
        <f t="shared" si="372"/>
        <v>0</v>
      </c>
      <c r="FP217" s="94">
        <f t="shared" si="372"/>
        <v>0</v>
      </c>
      <c r="FQ217" s="94">
        <f t="shared" si="372"/>
        <v>0</v>
      </c>
      <c r="FR217" s="94">
        <f t="shared" si="372"/>
        <v>0</v>
      </c>
      <c r="FS217" s="94">
        <f t="shared" si="372"/>
        <v>0</v>
      </c>
      <c r="FT217" s="94">
        <f t="shared" si="372"/>
        <v>0</v>
      </c>
      <c r="FU217" s="94">
        <f t="shared" ref="FU217:GN217" si="373">FT219</f>
        <v>0</v>
      </c>
      <c r="FV217" s="94">
        <f t="shared" si="373"/>
        <v>0</v>
      </c>
      <c r="FW217" s="94">
        <f t="shared" si="373"/>
        <v>0</v>
      </c>
      <c r="FX217" s="94">
        <f t="shared" si="373"/>
        <v>0</v>
      </c>
      <c r="FY217" s="94">
        <f t="shared" si="373"/>
        <v>0</v>
      </c>
      <c r="FZ217" s="94">
        <f t="shared" si="373"/>
        <v>0</v>
      </c>
      <c r="GA217" s="94">
        <f t="shared" si="373"/>
        <v>0</v>
      </c>
      <c r="GB217" s="94">
        <f t="shared" si="373"/>
        <v>0</v>
      </c>
      <c r="GC217" s="94">
        <f t="shared" si="373"/>
        <v>0</v>
      </c>
      <c r="GD217" s="94">
        <f t="shared" si="373"/>
        <v>0</v>
      </c>
      <c r="GE217" s="94">
        <f t="shared" si="373"/>
        <v>0</v>
      </c>
      <c r="GF217" s="94">
        <f t="shared" si="373"/>
        <v>0</v>
      </c>
      <c r="GG217" s="94">
        <f t="shared" si="373"/>
        <v>0</v>
      </c>
      <c r="GH217" s="94">
        <f t="shared" si="373"/>
        <v>0</v>
      </c>
      <c r="GI217" s="94">
        <f t="shared" si="373"/>
        <v>0</v>
      </c>
      <c r="GJ217" s="94">
        <f t="shared" si="373"/>
        <v>0</v>
      </c>
      <c r="GK217" s="94">
        <f t="shared" si="373"/>
        <v>0</v>
      </c>
      <c r="GL217" s="94">
        <f t="shared" si="373"/>
        <v>0</v>
      </c>
      <c r="GM217" s="94">
        <f t="shared" si="373"/>
        <v>0</v>
      </c>
      <c r="GN217" s="287">
        <f t="shared" si="373"/>
        <v>0</v>
      </c>
      <c r="GO217" s="1"/>
      <c r="GP217" s="67"/>
    </row>
    <row r="218" spans="1:198" customFormat="1" x14ac:dyDescent="0.75">
      <c r="A218" s="1"/>
      <c r="B218" s="1"/>
      <c r="C218" s="319"/>
      <c r="D218" s="19"/>
      <c r="E218" s="19"/>
      <c r="F218" s="17"/>
      <c r="G218" s="17"/>
      <c r="H218" s="324" t="s">
        <v>133</v>
      </c>
      <c r="I218" s="324"/>
      <c r="J218" s="7"/>
      <c r="K218" s="7"/>
      <c r="L218" s="7"/>
      <c r="M218" s="7"/>
      <c r="N218" s="7"/>
      <c r="O218" s="7"/>
      <c r="P218" s="95">
        <f t="shared" ref="P218:AU218" si="374">MIN(P217,P190-P198-P203)</f>
        <v>0</v>
      </c>
      <c r="Q218" s="95">
        <f t="shared" si="374"/>
        <v>0</v>
      </c>
      <c r="R218" s="95">
        <f t="shared" si="374"/>
        <v>0</v>
      </c>
      <c r="S218" s="95">
        <f t="shared" si="374"/>
        <v>0</v>
      </c>
      <c r="T218" s="95">
        <f t="shared" si="374"/>
        <v>0</v>
      </c>
      <c r="U218" s="95">
        <f t="shared" si="374"/>
        <v>0</v>
      </c>
      <c r="V218" s="95">
        <f t="shared" si="374"/>
        <v>21720362.121077433</v>
      </c>
      <c r="W218" s="95">
        <f t="shared" si="374"/>
        <v>77859196.7431034</v>
      </c>
      <c r="X218" s="95">
        <f t="shared" si="374"/>
        <v>1776705.23195166</v>
      </c>
      <c r="Y218" s="95">
        <f t="shared" si="374"/>
        <v>1805021.7962741829</v>
      </c>
      <c r="Z218" s="95">
        <f t="shared" si="374"/>
        <v>1827428.882366918</v>
      </c>
      <c r="AA218" s="95">
        <f t="shared" si="374"/>
        <v>1843165.1443513769</v>
      </c>
      <c r="AB218" s="95">
        <f t="shared" si="374"/>
        <v>1851694.4579831732</v>
      </c>
      <c r="AC218" s="95">
        <f t="shared" si="374"/>
        <v>1852738.0048369952</v>
      </c>
      <c r="AD218" s="95">
        <f t="shared" si="374"/>
        <v>1846291.1063086065</v>
      </c>
      <c r="AE218" s="95">
        <f t="shared" si="374"/>
        <v>1832623.3949522353</v>
      </c>
      <c r="AF218" s="95">
        <f t="shared" si="374"/>
        <v>1812262.3112647701</v>
      </c>
      <c r="AG218" s="95">
        <f t="shared" si="374"/>
        <v>1785961.3317151545</v>
      </c>
      <c r="AH218" s="95">
        <f t="shared" si="374"/>
        <v>1754655.5680459051</v>
      </c>
      <c r="AI218" s="95">
        <f t="shared" si="374"/>
        <v>1719408.4620194673</v>
      </c>
      <c r="AJ218" s="95">
        <f t="shared" si="374"/>
        <v>1958943.0040157298</v>
      </c>
      <c r="AK218" s="95">
        <f t="shared" si="374"/>
        <v>9201679.1472309139</v>
      </c>
      <c r="AL218" s="95">
        <f t="shared" si="374"/>
        <v>9530637.2101987116</v>
      </c>
      <c r="AM218" s="95">
        <f t="shared" si="374"/>
        <v>9773351.9232677575</v>
      </c>
      <c r="AN218" s="95">
        <f t="shared" si="374"/>
        <v>9930653.7513901442</v>
      </c>
      <c r="AO218" s="95">
        <f t="shared" si="374"/>
        <v>0</v>
      </c>
      <c r="AP218" s="95">
        <f t="shared" si="374"/>
        <v>0</v>
      </c>
      <c r="AQ218" s="95">
        <f t="shared" si="374"/>
        <v>0</v>
      </c>
      <c r="AR218" s="95">
        <f t="shared" si="374"/>
        <v>0</v>
      </c>
      <c r="AS218" s="95">
        <f t="shared" si="374"/>
        <v>0</v>
      </c>
      <c r="AT218" s="95">
        <f t="shared" si="374"/>
        <v>0</v>
      </c>
      <c r="AU218" s="95">
        <f t="shared" si="374"/>
        <v>0</v>
      </c>
      <c r="AV218" s="95">
        <f t="shared" ref="AV218:CA218" si="375">MIN(AV217,AV190-AV198-AV203)</f>
        <v>0</v>
      </c>
      <c r="AW218" s="95">
        <f t="shared" si="375"/>
        <v>0</v>
      </c>
      <c r="AX218" s="95">
        <f t="shared" si="375"/>
        <v>0</v>
      </c>
      <c r="AY218" s="95">
        <f t="shared" si="375"/>
        <v>0</v>
      </c>
      <c r="AZ218" s="95">
        <f t="shared" si="375"/>
        <v>0</v>
      </c>
      <c r="BA218" s="95">
        <f t="shared" si="375"/>
        <v>0</v>
      </c>
      <c r="BB218" s="95">
        <f t="shared" si="375"/>
        <v>0</v>
      </c>
      <c r="BC218" s="95">
        <f t="shared" si="375"/>
        <v>0</v>
      </c>
      <c r="BD218" s="95">
        <f t="shared" si="375"/>
        <v>0</v>
      </c>
      <c r="BE218" s="95">
        <f t="shared" si="375"/>
        <v>0</v>
      </c>
      <c r="BF218" s="95">
        <f t="shared" si="375"/>
        <v>0</v>
      </c>
      <c r="BG218" s="95">
        <f t="shared" si="375"/>
        <v>0</v>
      </c>
      <c r="BH218" s="95">
        <f t="shared" si="375"/>
        <v>0</v>
      </c>
      <c r="BI218" s="95">
        <f t="shared" si="375"/>
        <v>0</v>
      </c>
      <c r="BJ218" s="95">
        <f t="shared" si="375"/>
        <v>0</v>
      </c>
      <c r="BK218" s="95">
        <f t="shared" si="375"/>
        <v>0</v>
      </c>
      <c r="BL218" s="95">
        <f t="shared" si="375"/>
        <v>0</v>
      </c>
      <c r="BM218" s="95">
        <f t="shared" si="375"/>
        <v>0</v>
      </c>
      <c r="BN218" s="95">
        <f t="shared" si="375"/>
        <v>0</v>
      </c>
      <c r="BO218" s="95">
        <f t="shared" si="375"/>
        <v>0</v>
      </c>
      <c r="BP218" s="95">
        <f t="shared" si="375"/>
        <v>0</v>
      </c>
      <c r="BQ218" s="95">
        <f t="shared" si="375"/>
        <v>0</v>
      </c>
      <c r="BR218" s="95">
        <f t="shared" si="375"/>
        <v>0</v>
      </c>
      <c r="BS218" s="95">
        <f t="shared" si="375"/>
        <v>0</v>
      </c>
      <c r="BT218" s="95">
        <f t="shared" si="375"/>
        <v>0</v>
      </c>
      <c r="BU218" s="95">
        <f t="shared" si="375"/>
        <v>0</v>
      </c>
      <c r="BV218" s="95">
        <f t="shared" si="375"/>
        <v>0</v>
      </c>
      <c r="BW218" s="95">
        <f t="shared" si="375"/>
        <v>0</v>
      </c>
      <c r="BX218" s="95">
        <f t="shared" si="375"/>
        <v>0</v>
      </c>
      <c r="BY218" s="95">
        <f t="shared" si="375"/>
        <v>0</v>
      </c>
      <c r="BZ218" s="95">
        <f t="shared" si="375"/>
        <v>0</v>
      </c>
      <c r="CA218" s="95">
        <f t="shared" si="375"/>
        <v>0</v>
      </c>
      <c r="CB218" s="95">
        <f t="shared" ref="CB218:DG218" si="376">MIN(CB217,CB190-CB198-CB203)</f>
        <v>0</v>
      </c>
      <c r="CC218" s="95">
        <f t="shared" si="376"/>
        <v>0</v>
      </c>
      <c r="CD218" s="95">
        <f t="shared" si="376"/>
        <v>0</v>
      </c>
      <c r="CE218" s="95">
        <f t="shared" si="376"/>
        <v>0</v>
      </c>
      <c r="CF218" s="95">
        <f t="shared" si="376"/>
        <v>0</v>
      </c>
      <c r="CG218" s="95">
        <f t="shared" si="376"/>
        <v>0</v>
      </c>
      <c r="CH218" s="95">
        <f t="shared" si="376"/>
        <v>0</v>
      </c>
      <c r="CI218" s="95">
        <f t="shared" si="376"/>
        <v>0</v>
      </c>
      <c r="CJ218" s="95">
        <f t="shared" si="376"/>
        <v>0</v>
      </c>
      <c r="CK218" s="95">
        <f t="shared" si="376"/>
        <v>0</v>
      </c>
      <c r="CL218" s="95">
        <f t="shared" si="376"/>
        <v>0</v>
      </c>
      <c r="CM218" s="95">
        <f t="shared" si="376"/>
        <v>0</v>
      </c>
      <c r="CN218" s="95">
        <f t="shared" si="376"/>
        <v>0</v>
      </c>
      <c r="CO218" s="95">
        <f t="shared" si="376"/>
        <v>0</v>
      </c>
      <c r="CP218" s="95">
        <f t="shared" si="376"/>
        <v>0</v>
      </c>
      <c r="CQ218" s="95">
        <f t="shared" si="376"/>
        <v>0</v>
      </c>
      <c r="CR218" s="95">
        <f t="shared" si="376"/>
        <v>0</v>
      </c>
      <c r="CS218" s="95">
        <f t="shared" si="376"/>
        <v>0</v>
      </c>
      <c r="CT218" s="95">
        <f t="shared" si="376"/>
        <v>0</v>
      </c>
      <c r="CU218" s="95">
        <f t="shared" si="376"/>
        <v>0</v>
      </c>
      <c r="CV218" s="95">
        <f t="shared" si="376"/>
        <v>0</v>
      </c>
      <c r="CW218" s="95">
        <f t="shared" si="376"/>
        <v>0</v>
      </c>
      <c r="CX218" s="95">
        <f t="shared" si="376"/>
        <v>0</v>
      </c>
      <c r="CY218" s="95">
        <f t="shared" si="376"/>
        <v>0</v>
      </c>
      <c r="CZ218" s="95">
        <f t="shared" si="376"/>
        <v>0</v>
      </c>
      <c r="DA218" s="95">
        <f t="shared" si="376"/>
        <v>0</v>
      </c>
      <c r="DB218" s="95">
        <f t="shared" si="376"/>
        <v>0</v>
      </c>
      <c r="DC218" s="95">
        <f t="shared" si="376"/>
        <v>0</v>
      </c>
      <c r="DD218" s="95">
        <f t="shared" si="376"/>
        <v>0</v>
      </c>
      <c r="DE218" s="95">
        <f t="shared" si="376"/>
        <v>0</v>
      </c>
      <c r="DF218" s="95">
        <f t="shared" si="376"/>
        <v>0</v>
      </c>
      <c r="DG218" s="95">
        <f t="shared" si="376"/>
        <v>0</v>
      </c>
      <c r="DH218" s="95">
        <f t="shared" ref="DH218:EM218" si="377">MIN(DH217,DH190-DH198-DH203)</f>
        <v>0</v>
      </c>
      <c r="DI218" s="95">
        <f t="shared" si="377"/>
        <v>0</v>
      </c>
      <c r="DJ218" s="95">
        <f t="shared" si="377"/>
        <v>0</v>
      </c>
      <c r="DK218" s="95">
        <f t="shared" si="377"/>
        <v>0</v>
      </c>
      <c r="DL218" s="95">
        <f t="shared" si="377"/>
        <v>0</v>
      </c>
      <c r="DM218" s="95">
        <f t="shared" si="377"/>
        <v>0</v>
      </c>
      <c r="DN218" s="95">
        <f t="shared" si="377"/>
        <v>0</v>
      </c>
      <c r="DO218" s="95">
        <f t="shared" si="377"/>
        <v>0</v>
      </c>
      <c r="DP218" s="95">
        <f t="shared" si="377"/>
        <v>0</v>
      </c>
      <c r="DQ218" s="95">
        <f t="shared" si="377"/>
        <v>0</v>
      </c>
      <c r="DR218" s="95">
        <f t="shared" si="377"/>
        <v>0</v>
      </c>
      <c r="DS218" s="95">
        <f t="shared" si="377"/>
        <v>0</v>
      </c>
      <c r="DT218" s="95">
        <f t="shared" si="377"/>
        <v>0</v>
      </c>
      <c r="DU218" s="95">
        <f t="shared" si="377"/>
        <v>0</v>
      </c>
      <c r="DV218" s="95">
        <f t="shared" si="377"/>
        <v>0</v>
      </c>
      <c r="DW218" s="95">
        <f t="shared" si="377"/>
        <v>0</v>
      </c>
      <c r="DX218" s="95">
        <f t="shared" si="377"/>
        <v>0</v>
      </c>
      <c r="DY218" s="95">
        <f t="shared" si="377"/>
        <v>0</v>
      </c>
      <c r="DZ218" s="95">
        <f t="shared" si="377"/>
        <v>0</v>
      </c>
      <c r="EA218" s="95">
        <f t="shared" si="377"/>
        <v>0</v>
      </c>
      <c r="EB218" s="95">
        <f t="shared" si="377"/>
        <v>0</v>
      </c>
      <c r="EC218" s="95">
        <f t="shared" si="377"/>
        <v>0</v>
      </c>
      <c r="ED218" s="95">
        <f t="shared" si="377"/>
        <v>0</v>
      </c>
      <c r="EE218" s="95">
        <f t="shared" si="377"/>
        <v>0</v>
      </c>
      <c r="EF218" s="95">
        <f t="shared" si="377"/>
        <v>0</v>
      </c>
      <c r="EG218" s="95">
        <f t="shared" si="377"/>
        <v>0</v>
      </c>
      <c r="EH218" s="95">
        <f t="shared" si="377"/>
        <v>0</v>
      </c>
      <c r="EI218" s="95">
        <f t="shared" si="377"/>
        <v>0</v>
      </c>
      <c r="EJ218" s="95">
        <f t="shared" si="377"/>
        <v>0</v>
      </c>
      <c r="EK218" s="95">
        <f t="shared" si="377"/>
        <v>0</v>
      </c>
      <c r="EL218" s="95">
        <f t="shared" si="377"/>
        <v>0</v>
      </c>
      <c r="EM218" s="95">
        <f t="shared" si="377"/>
        <v>0</v>
      </c>
      <c r="EN218" s="95">
        <f t="shared" ref="EN218:FS218" si="378">MIN(EN217,EN190-EN198-EN203)</f>
        <v>0</v>
      </c>
      <c r="EO218" s="95">
        <f t="shared" si="378"/>
        <v>0</v>
      </c>
      <c r="EP218" s="95">
        <f t="shared" si="378"/>
        <v>0</v>
      </c>
      <c r="EQ218" s="95">
        <f t="shared" si="378"/>
        <v>0</v>
      </c>
      <c r="ER218" s="95">
        <f t="shared" si="378"/>
        <v>0</v>
      </c>
      <c r="ES218" s="95">
        <f t="shared" si="378"/>
        <v>0</v>
      </c>
      <c r="ET218" s="95">
        <f t="shared" si="378"/>
        <v>0</v>
      </c>
      <c r="EU218" s="95">
        <f t="shared" si="378"/>
        <v>0</v>
      </c>
      <c r="EV218" s="95">
        <f t="shared" si="378"/>
        <v>0</v>
      </c>
      <c r="EW218" s="95">
        <f t="shared" si="378"/>
        <v>0</v>
      </c>
      <c r="EX218" s="95">
        <f t="shared" si="378"/>
        <v>0</v>
      </c>
      <c r="EY218" s="95">
        <f t="shared" si="378"/>
        <v>0</v>
      </c>
      <c r="EZ218" s="95">
        <f t="shared" si="378"/>
        <v>0</v>
      </c>
      <c r="FA218" s="95">
        <f t="shared" si="378"/>
        <v>0</v>
      </c>
      <c r="FB218" s="95">
        <f t="shared" si="378"/>
        <v>0</v>
      </c>
      <c r="FC218" s="95">
        <f t="shared" si="378"/>
        <v>0</v>
      </c>
      <c r="FD218" s="95">
        <f t="shared" si="378"/>
        <v>0</v>
      </c>
      <c r="FE218" s="95">
        <f t="shared" si="378"/>
        <v>0</v>
      </c>
      <c r="FF218" s="95">
        <f t="shared" si="378"/>
        <v>0</v>
      </c>
      <c r="FG218" s="95">
        <f t="shared" si="378"/>
        <v>0</v>
      </c>
      <c r="FH218" s="95">
        <f t="shared" si="378"/>
        <v>0</v>
      </c>
      <c r="FI218" s="95">
        <f t="shared" si="378"/>
        <v>0</v>
      </c>
      <c r="FJ218" s="95">
        <f t="shared" si="378"/>
        <v>0</v>
      </c>
      <c r="FK218" s="95">
        <f t="shared" si="378"/>
        <v>0</v>
      </c>
      <c r="FL218" s="95">
        <f t="shared" si="378"/>
        <v>0</v>
      </c>
      <c r="FM218" s="95">
        <f t="shared" si="378"/>
        <v>0</v>
      </c>
      <c r="FN218" s="95">
        <f t="shared" si="378"/>
        <v>0</v>
      </c>
      <c r="FO218" s="95">
        <f t="shared" si="378"/>
        <v>0</v>
      </c>
      <c r="FP218" s="95">
        <f t="shared" si="378"/>
        <v>0</v>
      </c>
      <c r="FQ218" s="95">
        <f t="shared" si="378"/>
        <v>0</v>
      </c>
      <c r="FR218" s="95">
        <f t="shared" si="378"/>
        <v>0</v>
      </c>
      <c r="FS218" s="95">
        <f t="shared" si="378"/>
        <v>0</v>
      </c>
      <c r="FT218" s="95">
        <f t="shared" ref="FT218:GN218" si="379">MIN(FT217,FT190-FT198-FT203)</f>
        <v>0</v>
      </c>
      <c r="FU218" s="95">
        <f t="shared" si="379"/>
        <v>0</v>
      </c>
      <c r="FV218" s="95">
        <f t="shared" si="379"/>
        <v>0</v>
      </c>
      <c r="FW218" s="95">
        <f t="shared" si="379"/>
        <v>0</v>
      </c>
      <c r="FX218" s="95">
        <f t="shared" si="379"/>
        <v>0</v>
      </c>
      <c r="FY218" s="95">
        <f t="shared" si="379"/>
        <v>0</v>
      </c>
      <c r="FZ218" s="95">
        <f t="shared" si="379"/>
        <v>0</v>
      </c>
      <c r="GA218" s="95">
        <f t="shared" si="379"/>
        <v>0</v>
      </c>
      <c r="GB218" s="95">
        <f t="shared" si="379"/>
        <v>0</v>
      </c>
      <c r="GC218" s="95">
        <f t="shared" si="379"/>
        <v>0</v>
      </c>
      <c r="GD218" s="95">
        <f t="shared" si="379"/>
        <v>0</v>
      </c>
      <c r="GE218" s="95">
        <f t="shared" si="379"/>
        <v>0</v>
      </c>
      <c r="GF218" s="95">
        <f t="shared" si="379"/>
        <v>0</v>
      </c>
      <c r="GG218" s="95">
        <f t="shared" si="379"/>
        <v>0</v>
      </c>
      <c r="GH218" s="95">
        <f t="shared" si="379"/>
        <v>0</v>
      </c>
      <c r="GI218" s="95">
        <f t="shared" si="379"/>
        <v>0</v>
      </c>
      <c r="GJ218" s="95">
        <f t="shared" si="379"/>
        <v>0</v>
      </c>
      <c r="GK218" s="95">
        <f t="shared" si="379"/>
        <v>0</v>
      </c>
      <c r="GL218" s="95">
        <f t="shared" si="379"/>
        <v>0</v>
      </c>
      <c r="GM218" s="95">
        <f t="shared" si="379"/>
        <v>0</v>
      </c>
      <c r="GN218" s="268">
        <f t="shared" si="379"/>
        <v>0</v>
      </c>
      <c r="GO218" s="1"/>
      <c r="GP218" s="67"/>
    </row>
    <row r="219" spans="1:198" customFormat="1" x14ac:dyDescent="0.75">
      <c r="A219" s="1"/>
      <c r="B219" s="1"/>
      <c r="C219" s="319"/>
      <c r="D219" s="100"/>
      <c r="E219" s="100"/>
      <c r="F219" s="320"/>
      <c r="G219" s="320"/>
      <c r="H219" s="324" t="s">
        <v>80</v>
      </c>
      <c r="I219" s="324"/>
      <c r="J219" s="7"/>
      <c r="K219" s="7"/>
      <c r="L219" s="7"/>
      <c r="M219" s="7"/>
      <c r="N219" s="7"/>
      <c r="O219" s="7"/>
      <c r="P219" s="95">
        <f t="shared" ref="P219:AU219" si="380">P217-P218</f>
        <v>161682779.59235457</v>
      </c>
      <c r="Q219" s="95">
        <f t="shared" si="380"/>
        <v>161682779.59235457</v>
      </c>
      <c r="R219" s="95">
        <f t="shared" si="380"/>
        <v>161682779.59235457</v>
      </c>
      <c r="S219" s="95">
        <f t="shared" si="380"/>
        <v>161682779.59235457</v>
      </c>
      <c r="T219" s="95">
        <f t="shared" si="380"/>
        <v>161682779.59235457</v>
      </c>
      <c r="U219" s="95">
        <f t="shared" si="380"/>
        <v>161682779.59235457</v>
      </c>
      <c r="V219" s="95">
        <f t="shared" si="380"/>
        <v>139962417.47127712</v>
      </c>
      <c r="W219" s="95">
        <f t="shared" si="380"/>
        <v>62103220.728173718</v>
      </c>
      <c r="X219" s="95">
        <f t="shared" si="380"/>
        <v>60326515.496222056</v>
      </c>
      <c r="Y219" s="95">
        <f t="shared" si="380"/>
        <v>58521493.699947871</v>
      </c>
      <c r="Z219" s="95">
        <f t="shared" si="380"/>
        <v>56694064.817580953</v>
      </c>
      <c r="AA219" s="95">
        <f t="shared" si="380"/>
        <v>54850899.673229575</v>
      </c>
      <c r="AB219" s="95">
        <f t="shared" si="380"/>
        <v>52999205.215246402</v>
      </c>
      <c r="AC219" s="95">
        <f t="shared" si="380"/>
        <v>51146467.210409403</v>
      </c>
      <c r="AD219" s="95">
        <f t="shared" si="380"/>
        <v>49300176.104100794</v>
      </c>
      <c r="AE219" s="95">
        <f t="shared" si="380"/>
        <v>47467552.709148556</v>
      </c>
      <c r="AF219" s="95">
        <f t="shared" si="380"/>
        <v>45655290.397883788</v>
      </c>
      <c r="AG219" s="95">
        <f t="shared" si="380"/>
        <v>43869329.066168636</v>
      </c>
      <c r="AH219" s="95">
        <f t="shared" si="380"/>
        <v>42114673.498122729</v>
      </c>
      <c r="AI219" s="95">
        <f t="shared" si="380"/>
        <v>40395265.036103263</v>
      </c>
      <c r="AJ219" s="95">
        <f t="shared" si="380"/>
        <v>38436322.032087535</v>
      </c>
      <c r="AK219" s="95">
        <f t="shared" si="380"/>
        <v>29234642.884856619</v>
      </c>
      <c r="AL219" s="95">
        <f t="shared" si="380"/>
        <v>19704005.674657907</v>
      </c>
      <c r="AM219" s="95">
        <f t="shared" si="380"/>
        <v>9930653.7513901498</v>
      </c>
      <c r="AN219" s="95">
        <f t="shared" si="380"/>
        <v>0</v>
      </c>
      <c r="AO219" s="95">
        <f t="shared" si="380"/>
        <v>0</v>
      </c>
      <c r="AP219" s="95">
        <f t="shared" si="380"/>
        <v>0</v>
      </c>
      <c r="AQ219" s="95">
        <f t="shared" si="380"/>
        <v>0</v>
      </c>
      <c r="AR219" s="95">
        <f t="shared" si="380"/>
        <v>0</v>
      </c>
      <c r="AS219" s="95">
        <f t="shared" si="380"/>
        <v>0</v>
      </c>
      <c r="AT219" s="95">
        <f t="shared" si="380"/>
        <v>0</v>
      </c>
      <c r="AU219" s="95">
        <f t="shared" si="380"/>
        <v>0</v>
      </c>
      <c r="AV219" s="95">
        <f t="shared" ref="AV219:CA219" si="381">AV217-AV218</f>
        <v>0</v>
      </c>
      <c r="AW219" s="95">
        <f t="shared" si="381"/>
        <v>0</v>
      </c>
      <c r="AX219" s="95">
        <f t="shared" si="381"/>
        <v>0</v>
      </c>
      <c r="AY219" s="95">
        <f t="shared" si="381"/>
        <v>0</v>
      </c>
      <c r="AZ219" s="95">
        <f t="shared" si="381"/>
        <v>0</v>
      </c>
      <c r="BA219" s="95">
        <f t="shared" si="381"/>
        <v>0</v>
      </c>
      <c r="BB219" s="95">
        <f t="shared" si="381"/>
        <v>0</v>
      </c>
      <c r="BC219" s="95">
        <f t="shared" si="381"/>
        <v>0</v>
      </c>
      <c r="BD219" s="95">
        <f t="shared" si="381"/>
        <v>0</v>
      </c>
      <c r="BE219" s="95">
        <f t="shared" si="381"/>
        <v>0</v>
      </c>
      <c r="BF219" s="95">
        <f t="shared" si="381"/>
        <v>0</v>
      </c>
      <c r="BG219" s="95">
        <f t="shared" si="381"/>
        <v>0</v>
      </c>
      <c r="BH219" s="95">
        <f t="shared" si="381"/>
        <v>0</v>
      </c>
      <c r="BI219" s="95">
        <f t="shared" si="381"/>
        <v>0</v>
      </c>
      <c r="BJ219" s="95">
        <f t="shared" si="381"/>
        <v>0</v>
      </c>
      <c r="BK219" s="95">
        <f t="shared" si="381"/>
        <v>0</v>
      </c>
      <c r="BL219" s="95">
        <f t="shared" si="381"/>
        <v>0</v>
      </c>
      <c r="BM219" s="95">
        <f t="shared" si="381"/>
        <v>0</v>
      </c>
      <c r="BN219" s="95">
        <f t="shared" si="381"/>
        <v>0</v>
      </c>
      <c r="BO219" s="95">
        <f t="shared" si="381"/>
        <v>0</v>
      </c>
      <c r="BP219" s="95">
        <f t="shared" si="381"/>
        <v>0</v>
      </c>
      <c r="BQ219" s="95">
        <f t="shared" si="381"/>
        <v>0</v>
      </c>
      <c r="BR219" s="95">
        <f t="shared" si="381"/>
        <v>0</v>
      </c>
      <c r="BS219" s="95">
        <f t="shared" si="381"/>
        <v>0</v>
      </c>
      <c r="BT219" s="95">
        <f t="shared" si="381"/>
        <v>0</v>
      </c>
      <c r="BU219" s="95">
        <f t="shared" si="381"/>
        <v>0</v>
      </c>
      <c r="BV219" s="95">
        <f t="shared" si="381"/>
        <v>0</v>
      </c>
      <c r="BW219" s="95">
        <f t="shared" si="381"/>
        <v>0</v>
      </c>
      <c r="BX219" s="95">
        <f t="shared" si="381"/>
        <v>0</v>
      </c>
      <c r="BY219" s="95">
        <f t="shared" si="381"/>
        <v>0</v>
      </c>
      <c r="BZ219" s="95">
        <f t="shared" si="381"/>
        <v>0</v>
      </c>
      <c r="CA219" s="95">
        <f t="shared" si="381"/>
        <v>0</v>
      </c>
      <c r="CB219" s="95">
        <f t="shared" ref="CB219:DG219" si="382">CB217-CB218</f>
        <v>0</v>
      </c>
      <c r="CC219" s="95">
        <f t="shared" si="382"/>
        <v>0</v>
      </c>
      <c r="CD219" s="95">
        <f t="shared" si="382"/>
        <v>0</v>
      </c>
      <c r="CE219" s="95">
        <f t="shared" si="382"/>
        <v>0</v>
      </c>
      <c r="CF219" s="95">
        <f t="shared" si="382"/>
        <v>0</v>
      </c>
      <c r="CG219" s="95">
        <f t="shared" si="382"/>
        <v>0</v>
      </c>
      <c r="CH219" s="95">
        <f t="shared" si="382"/>
        <v>0</v>
      </c>
      <c r="CI219" s="95">
        <f t="shared" si="382"/>
        <v>0</v>
      </c>
      <c r="CJ219" s="95">
        <f t="shared" si="382"/>
        <v>0</v>
      </c>
      <c r="CK219" s="95">
        <f t="shared" si="382"/>
        <v>0</v>
      </c>
      <c r="CL219" s="95">
        <f t="shared" si="382"/>
        <v>0</v>
      </c>
      <c r="CM219" s="95">
        <f t="shared" si="382"/>
        <v>0</v>
      </c>
      <c r="CN219" s="95">
        <f t="shared" si="382"/>
        <v>0</v>
      </c>
      <c r="CO219" s="95">
        <f t="shared" si="382"/>
        <v>0</v>
      </c>
      <c r="CP219" s="95">
        <f t="shared" si="382"/>
        <v>0</v>
      </c>
      <c r="CQ219" s="95">
        <f t="shared" si="382"/>
        <v>0</v>
      </c>
      <c r="CR219" s="95">
        <f t="shared" si="382"/>
        <v>0</v>
      </c>
      <c r="CS219" s="95">
        <f t="shared" si="382"/>
        <v>0</v>
      </c>
      <c r="CT219" s="95">
        <f t="shared" si="382"/>
        <v>0</v>
      </c>
      <c r="CU219" s="95">
        <f t="shared" si="382"/>
        <v>0</v>
      </c>
      <c r="CV219" s="95">
        <f t="shared" si="382"/>
        <v>0</v>
      </c>
      <c r="CW219" s="95">
        <f t="shared" si="382"/>
        <v>0</v>
      </c>
      <c r="CX219" s="95">
        <f t="shared" si="382"/>
        <v>0</v>
      </c>
      <c r="CY219" s="95">
        <f t="shared" si="382"/>
        <v>0</v>
      </c>
      <c r="CZ219" s="95">
        <f t="shared" si="382"/>
        <v>0</v>
      </c>
      <c r="DA219" s="95">
        <f t="shared" si="382"/>
        <v>0</v>
      </c>
      <c r="DB219" s="95">
        <f t="shared" si="382"/>
        <v>0</v>
      </c>
      <c r="DC219" s="95">
        <f t="shared" si="382"/>
        <v>0</v>
      </c>
      <c r="DD219" s="95">
        <f t="shared" si="382"/>
        <v>0</v>
      </c>
      <c r="DE219" s="95">
        <f t="shared" si="382"/>
        <v>0</v>
      </c>
      <c r="DF219" s="95">
        <f t="shared" si="382"/>
        <v>0</v>
      </c>
      <c r="DG219" s="95">
        <f t="shared" si="382"/>
        <v>0</v>
      </c>
      <c r="DH219" s="95">
        <f t="shared" ref="DH219:EM219" si="383">DH217-DH218</f>
        <v>0</v>
      </c>
      <c r="DI219" s="95">
        <f t="shared" si="383"/>
        <v>0</v>
      </c>
      <c r="DJ219" s="95">
        <f t="shared" si="383"/>
        <v>0</v>
      </c>
      <c r="DK219" s="95">
        <f t="shared" si="383"/>
        <v>0</v>
      </c>
      <c r="DL219" s="95">
        <f t="shared" si="383"/>
        <v>0</v>
      </c>
      <c r="DM219" s="95">
        <f t="shared" si="383"/>
        <v>0</v>
      </c>
      <c r="DN219" s="95">
        <f t="shared" si="383"/>
        <v>0</v>
      </c>
      <c r="DO219" s="95">
        <f t="shared" si="383"/>
        <v>0</v>
      </c>
      <c r="DP219" s="95">
        <f t="shared" si="383"/>
        <v>0</v>
      </c>
      <c r="DQ219" s="95">
        <f t="shared" si="383"/>
        <v>0</v>
      </c>
      <c r="DR219" s="95">
        <f t="shared" si="383"/>
        <v>0</v>
      </c>
      <c r="DS219" s="95">
        <f t="shared" si="383"/>
        <v>0</v>
      </c>
      <c r="DT219" s="95">
        <f t="shared" si="383"/>
        <v>0</v>
      </c>
      <c r="DU219" s="95">
        <f t="shared" si="383"/>
        <v>0</v>
      </c>
      <c r="DV219" s="95">
        <f t="shared" si="383"/>
        <v>0</v>
      </c>
      <c r="DW219" s="95">
        <f t="shared" si="383"/>
        <v>0</v>
      </c>
      <c r="DX219" s="95">
        <f t="shared" si="383"/>
        <v>0</v>
      </c>
      <c r="DY219" s="95">
        <f t="shared" si="383"/>
        <v>0</v>
      </c>
      <c r="DZ219" s="95">
        <f t="shared" si="383"/>
        <v>0</v>
      </c>
      <c r="EA219" s="95">
        <f t="shared" si="383"/>
        <v>0</v>
      </c>
      <c r="EB219" s="95">
        <f t="shared" si="383"/>
        <v>0</v>
      </c>
      <c r="EC219" s="95">
        <f t="shared" si="383"/>
        <v>0</v>
      </c>
      <c r="ED219" s="95">
        <f t="shared" si="383"/>
        <v>0</v>
      </c>
      <c r="EE219" s="95">
        <f t="shared" si="383"/>
        <v>0</v>
      </c>
      <c r="EF219" s="95">
        <f t="shared" si="383"/>
        <v>0</v>
      </c>
      <c r="EG219" s="95">
        <f t="shared" si="383"/>
        <v>0</v>
      </c>
      <c r="EH219" s="95">
        <f t="shared" si="383"/>
        <v>0</v>
      </c>
      <c r="EI219" s="95">
        <f t="shared" si="383"/>
        <v>0</v>
      </c>
      <c r="EJ219" s="95">
        <f t="shared" si="383"/>
        <v>0</v>
      </c>
      <c r="EK219" s="95">
        <f t="shared" si="383"/>
        <v>0</v>
      </c>
      <c r="EL219" s="95">
        <f t="shared" si="383"/>
        <v>0</v>
      </c>
      <c r="EM219" s="95">
        <f t="shared" si="383"/>
        <v>0</v>
      </c>
      <c r="EN219" s="95">
        <f t="shared" ref="EN219:FS219" si="384">EN217-EN218</f>
        <v>0</v>
      </c>
      <c r="EO219" s="95">
        <f t="shared" si="384"/>
        <v>0</v>
      </c>
      <c r="EP219" s="95">
        <f t="shared" si="384"/>
        <v>0</v>
      </c>
      <c r="EQ219" s="95">
        <f t="shared" si="384"/>
        <v>0</v>
      </c>
      <c r="ER219" s="95">
        <f t="shared" si="384"/>
        <v>0</v>
      </c>
      <c r="ES219" s="95">
        <f t="shared" si="384"/>
        <v>0</v>
      </c>
      <c r="ET219" s="95">
        <f t="shared" si="384"/>
        <v>0</v>
      </c>
      <c r="EU219" s="95">
        <f t="shared" si="384"/>
        <v>0</v>
      </c>
      <c r="EV219" s="95">
        <f t="shared" si="384"/>
        <v>0</v>
      </c>
      <c r="EW219" s="95">
        <f t="shared" si="384"/>
        <v>0</v>
      </c>
      <c r="EX219" s="95">
        <f t="shared" si="384"/>
        <v>0</v>
      </c>
      <c r="EY219" s="95">
        <f t="shared" si="384"/>
        <v>0</v>
      </c>
      <c r="EZ219" s="95">
        <f t="shared" si="384"/>
        <v>0</v>
      </c>
      <c r="FA219" s="95">
        <f t="shared" si="384"/>
        <v>0</v>
      </c>
      <c r="FB219" s="95">
        <f t="shared" si="384"/>
        <v>0</v>
      </c>
      <c r="FC219" s="95">
        <f t="shared" si="384"/>
        <v>0</v>
      </c>
      <c r="FD219" s="95">
        <f t="shared" si="384"/>
        <v>0</v>
      </c>
      <c r="FE219" s="95">
        <f t="shared" si="384"/>
        <v>0</v>
      </c>
      <c r="FF219" s="95">
        <f t="shared" si="384"/>
        <v>0</v>
      </c>
      <c r="FG219" s="95">
        <f t="shared" si="384"/>
        <v>0</v>
      </c>
      <c r="FH219" s="95">
        <f t="shared" si="384"/>
        <v>0</v>
      </c>
      <c r="FI219" s="95">
        <f t="shared" si="384"/>
        <v>0</v>
      </c>
      <c r="FJ219" s="95">
        <f t="shared" si="384"/>
        <v>0</v>
      </c>
      <c r="FK219" s="95">
        <f t="shared" si="384"/>
        <v>0</v>
      </c>
      <c r="FL219" s="95">
        <f t="shared" si="384"/>
        <v>0</v>
      </c>
      <c r="FM219" s="95">
        <f t="shared" si="384"/>
        <v>0</v>
      </c>
      <c r="FN219" s="95">
        <f t="shared" si="384"/>
        <v>0</v>
      </c>
      <c r="FO219" s="95">
        <f t="shared" si="384"/>
        <v>0</v>
      </c>
      <c r="FP219" s="95">
        <f t="shared" si="384"/>
        <v>0</v>
      </c>
      <c r="FQ219" s="95">
        <f t="shared" si="384"/>
        <v>0</v>
      </c>
      <c r="FR219" s="95">
        <f t="shared" si="384"/>
        <v>0</v>
      </c>
      <c r="FS219" s="95">
        <f t="shared" si="384"/>
        <v>0</v>
      </c>
      <c r="FT219" s="95">
        <f t="shared" ref="FT219:GN219" si="385">FT217-FT218</f>
        <v>0</v>
      </c>
      <c r="FU219" s="95">
        <f t="shared" si="385"/>
        <v>0</v>
      </c>
      <c r="FV219" s="95">
        <f t="shared" si="385"/>
        <v>0</v>
      </c>
      <c r="FW219" s="95">
        <f t="shared" si="385"/>
        <v>0</v>
      </c>
      <c r="FX219" s="95">
        <f t="shared" si="385"/>
        <v>0</v>
      </c>
      <c r="FY219" s="95">
        <f t="shared" si="385"/>
        <v>0</v>
      </c>
      <c r="FZ219" s="95">
        <f t="shared" si="385"/>
        <v>0</v>
      </c>
      <c r="GA219" s="95">
        <f t="shared" si="385"/>
        <v>0</v>
      </c>
      <c r="GB219" s="95">
        <f t="shared" si="385"/>
        <v>0</v>
      </c>
      <c r="GC219" s="95">
        <f t="shared" si="385"/>
        <v>0</v>
      </c>
      <c r="GD219" s="95">
        <f t="shared" si="385"/>
        <v>0</v>
      </c>
      <c r="GE219" s="95">
        <f t="shared" si="385"/>
        <v>0</v>
      </c>
      <c r="GF219" s="95">
        <f t="shared" si="385"/>
        <v>0</v>
      </c>
      <c r="GG219" s="95">
        <f t="shared" si="385"/>
        <v>0</v>
      </c>
      <c r="GH219" s="95">
        <f t="shared" si="385"/>
        <v>0</v>
      </c>
      <c r="GI219" s="95">
        <f t="shared" si="385"/>
        <v>0</v>
      </c>
      <c r="GJ219" s="95">
        <f t="shared" si="385"/>
        <v>0</v>
      </c>
      <c r="GK219" s="95">
        <f t="shared" si="385"/>
        <v>0</v>
      </c>
      <c r="GL219" s="95">
        <f t="shared" si="385"/>
        <v>0</v>
      </c>
      <c r="GM219" s="95">
        <f t="shared" si="385"/>
        <v>0</v>
      </c>
      <c r="GN219" s="268">
        <f t="shared" si="385"/>
        <v>0</v>
      </c>
      <c r="GO219" s="1"/>
      <c r="GP219" s="67"/>
    </row>
    <row r="220" spans="1:198" customFormat="1" x14ac:dyDescent="0.75">
      <c r="A220" s="1"/>
      <c r="B220" s="1"/>
      <c r="C220" s="319"/>
      <c r="D220" s="100"/>
      <c r="E220" s="100"/>
      <c r="F220" s="320"/>
      <c r="G220" s="320"/>
      <c r="H220" s="324" t="s">
        <v>222</v>
      </c>
      <c r="I220" s="324"/>
      <c r="J220" s="7"/>
      <c r="K220" s="7"/>
      <c r="L220" s="7"/>
      <c r="M220" s="7"/>
      <c r="N220" s="7"/>
      <c r="O220" s="7"/>
      <c r="P220" s="95">
        <f>IF(SUM($P$221:P221)&gt;0,0,P240)</f>
        <v>0</v>
      </c>
      <c r="Q220" s="95">
        <f>IF(SUM($P$221:Q221)&gt;0,0,Q240)</f>
        <v>0</v>
      </c>
      <c r="R220" s="95">
        <f>IF(SUM($P$221:R221)&gt;0,0,R240)</f>
        <v>0</v>
      </c>
      <c r="S220" s="95">
        <f>IF(SUM($P$221:S221)&gt;0,0,S240)</f>
        <v>0</v>
      </c>
      <c r="T220" s="95">
        <f>IF(SUM($P$221:T221)&gt;0,0,T240)</f>
        <v>0</v>
      </c>
      <c r="U220" s="95">
        <f>IF(SUM($P$221:U221)&gt;0,0,U240)</f>
        <v>0</v>
      </c>
      <c r="V220" s="95">
        <f>IF(SUM($P$221:V221)&gt;0,0,V240)</f>
        <v>0</v>
      </c>
      <c r="W220" s="95">
        <f>IF(SUM($P$221:W221)&gt;0,0,W240)</f>
        <v>0</v>
      </c>
      <c r="X220" s="95">
        <f>IF(SUM($P$221:X221)&gt;0,0,X240)</f>
        <v>0</v>
      </c>
      <c r="Y220" s="95">
        <f>IF(SUM($P$221:Y221)&gt;0,0,Y240)</f>
        <v>0</v>
      </c>
      <c r="Z220" s="95">
        <f>IF(SUM($P$221:Z221)&gt;0,0,Z240)</f>
        <v>0</v>
      </c>
      <c r="AA220" s="95">
        <f>IF(SUM($P$221:AA221)&gt;0,0,AA240)</f>
        <v>0</v>
      </c>
      <c r="AB220" s="95">
        <f>IF(SUM($P$221:AB221)&gt;0,0,AB240)</f>
        <v>0</v>
      </c>
      <c r="AC220" s="95">
        <f>IF(SUM($P$221:AC221)&gt;0,0,AC240)</f>
        <v>0</v>
      </c>
      <c r="AD220" s="95">
        <f>IF(SUM($P$221:AD221)&gt;0,0,AD240)</f>
        <v>0</v>
      </c>
      <c r="AE220" s="95">
        <f>IF(SUM($P$221:AE221)&gt;0,0,AE240)</f>
        <v>0</v>
      </c>
      <c r="AF220" s="95">
        <f>IF(SUM($P$221:AF221)&gt;0,0,AF240)</f>
        <v>0</v>
      </c>
      <c r="AG220" s="95">
        <f>IF(SUM($P$221:AG221)&gt;0,0,AG240)</f>
        <v>0</v>
      </c>
      <c r="AH220" s="95">
        <f>IF(SUM($P$221:AH221)&gt;0,0,AH240)</f>
        <v>0</v>
      </c>
      <c r="AI220" s="95">
        <f>IF(SUM($P$221:AI221)&gt;0,0,AI240)</f>
        <v>0</v>
      </c>
      <c r="AJ220" s="95">
        <f>IF(SUM($P$221:AJ221)&gt;0,0,AJ240)</f>
        <v>0</v>
      </c>
      <c r="AK220" s="95">
        <f>IF(SUM($P$221:AK221)&gt;0,0,AK240)</f>
        <v>0</v>
      </c>
      <c r="AL220" s="95">
        <f>IF(SUM($P$221:AL221)&gt;0,0,AL240)</f>
        <v>0</v>
      </c>
      <c r="AM220" s="95">
        <f>IF(SUM($P$221:AM221)&gt;0,0,AM240)</f>
        <v>0</v>
      </c>
      <c r="AN220" s="95">
        <f>IF(SUM($P$221:AN221)&gt;0,0,AN240)</f>
        <v>0</v>
      </c>
      <c r="AO220" s="95">
        <f>IF(SUM($P$221:AO221)&gt;0,0,AO240)</f>
        <v>0</v>
      </c>
      <c r="AP220" s="95">
        <f>IF(SUM($P$221:AP221)&gt;0,0,AP240)</f>
        <v>0</v>
      </c>
      <c r="AQ220" s="95">
        <f>IF(SUM($P$221:AQ221)&gt;0,0,AQ240)</f>
        <v>-1084039.915243601</v>
      </c>
      <c r="AR220" s="95">
        <f>IF(SUM($P$221:AR221)&gt;0,0,AR240)</f>
        <v>-1084039.915243601</v>
      </c>
      <c r="AS220" s="95">
        <f>IF(SUM($P$221:AS221)&gt;0,0,AS240)</f>
        <v>-1084039.915243601</v>
      </c>
      <c r="AT220" s="95">
        <f>IF(SUM($P$221:AT221)&gt;0,0,AT240)</f>
        <v>-1084039.915243601</v>
      </c>
      <c r="AU220" s="95">
        <f>IF(SUM($P$221:AU221)&gt;0,0,AU240)</f>
        <v>-1084039.915243601</v>
      </c>
      <c r="AV220" s="95">
        <f>IF(SUM($P$221:AV221)&gt;0,0,AV240)</f>
        <v>-1084039.915243601</v>
      </c>
      <c r="AW220" s="95">
        <f>IF(SUM($P$221:AW221)&gt;0,0,AW240)</f>
        <v>-1084039.915243601</v>
      </c>
      <c r="AX220" s="95">
        <f>IF(SUM($P$221:AX221)&gt;0,0,AX240)</f>
        <v>-1084039.915243601</v>
      </c>
      <c r="AY220" s="95">
        <f>IF(SUM($P$221:AY221)&gt;0,0,AY240)</f>
        <v>-1084039.915243601</v>
      </c>
      <c r="AZ220" s="95">
        <f>IF(SUM($P$221:AZ221)&gt;0,0,AZ240)</f>
        <v>-1084039.915243601</v>
      </c>
      <c r="BA220" s="95">
        <f>IF(SUM($P$221:BA221)&gt;0,0,BA240)</f>
        <v>-1084039.915243601</v>
      </c>
      <c r="BB220" s="95">
        <f>IF(SUM($P$221:BB221)&gt;0,0,BB240)</f>
        <v>-1084039.915243601</v>
      </c>
      <c r="BC220" s="95">
        <f>IF(SUM($P$221:BC221)&gt;0,0,BC240)</f>
        <v>-1084039.915243601</v>
      </c>
      <c r="BD220" s="95">
        <f>IF(SUM($P$221:BD221)&gt;0,0,BD240)</f>
        <v>-1084039.915243601</v>
      </c>
      <c r="BE220" s="95">
        <f>IF(SUM($P$221:BE221)&gt;0,0,BE240)</f>
        <v>-1084039.915243601</v>
      </c>
      <c r="BF220" s="95">
        <f>IF(SUM($P$221:BF221)&gt;0,0,BF240)</f>
        <v>-1084039.915243601</v>
      </c>
      <c r="BG220" s="95">
        <f>IF(SUM($P$221:BG221)&gt;0,0,BG240)</f>
        <v>-1084039.915243601</v>
      </c>
      <c r="BH220" s="95">
        <f>IF(SUM($P$221:BH221)&gt;0,0,BH240)</f>
        <v>-1084039.915243601</v>
      </c>
      <c r="BI220" s="95">
        <f>IF(SUM($P$221:BI221)&gt;0,0,BI240)</f>
        <v>-1084039.915243601</v>
      </c>
      <c r="BJ220" s="95">
        <f>IF(SUM($P$221:BJ221)&gt;0,0,BJ240)</f>
        <v>-1084039.915243601</v>
      </c>
      <c r="BK220" s="95">
        <f>IF(SUM($P$221:BK221)&gt;0,0,BK240)</f>
        <v>-1084039.915243601</v>
      </c>
      <c r="BL220" s="95">
        <f>IF(SUM($P$221:BL221)&gt;0,0,BL240)</f>
        <v>-1084039.915243601</v>
      </c>
      <c r="BM220" s="95">
        <f>IF(SUM($P$221:BM221)&gt;0,0,BM240)</f>
        <v>-1084039.915243601</v>
      </c>
      <c r="BN220" s="95">
        <f>IF(SUM($P$221:BN221)&gt;0,0,BN240)</f>
        <v>0</v>
      </c>
      <c r="BO220" s="95">
        <f>IF(SUM($P$221:BO221)&gt;0,0,BO240)</f>
        <v>0</v>
      </c>
      <c r="BP220" s="95">
        <f>IF(SUM($P$221:BP221)&gt;0,0,BP240)</f>
        <v>0</v>
      </c>
      <c r="BQ220" s="95">
        <f>IF(SUM($P$221:BQ221)&gt;0,0,BQ240)</f>
        <v>0</v>
      </c>
      <c r="BR220" s="95">
        <f>IF(SUM($P$221:BR221)&gt;0,0,BR240)</f>
        <v>0</v>
      </c>
      <c r="BS220" s="95">
        <f>IF(SUM($P$221:BS221)&gt;0,0,BS240)</f>
        <v>0</v>
      </c>
      <c r="BT220" s="95">
        <f>IF(SUM($P$221:BT221)&gt;0,0,BT240)</f>
        <v>0</v>
      </c>
      <c r="BU220" s="95">
        <f>IF(SUM($P$221:BU221)&gt;0,0,BU240)</f>
        <v>0</v>
      </c>
      <c r="BV220" s="95">
        <f>IF(SUM($P$221:BV221)&gt;0,0,BV240)</f>
        <v>0</v>
      </c>
      <c r="BW220" s="95">
        <f>IF(SUM($P$221:BW221)&gt;0,0,BW240)</f>
        <v>0</v>
      </c>
      <c r="BX220" s="95">
        <f>IF(SUM($P$221:BX221)&gt;0,0,BX240)</f>
        <v>0</v>
      </c>
      <c r="BY220" s="95">
        <f>IF(SUM($P$221:BY221)&gt;0,0,BY240)</f>
        <v>0</v>
      </c>
      <c r="BZ220" s="95">
        <f>IF(SUM($P$221:BZ221)&gt;0,0,BZ240)</f>
        <v>0</v>
      </c>
      <c r="CA220" s="95">
        <f>IF(SUM($P$221:CA221)&gt;0,0,CA240)</f>
        <v>0</v>
      </c>
      <c r="CB220" s="95">
        <f>IF(SUM($P$221:CB221)&gt;0,0,CB240)</f>
        <v>0</v>
      </c>
      <c r="CC220" s="95">
        <f>IF(SUM($P$221:CC221)&gt;0,0,CC240)</f>
        <v>0</v>
      </c>
      <c r="CD220" s="95">
        <f>IF(SUM($P$221:CD221)&gt;0,0,CD240)</f>
        <v>0</v>
      </c>
      <c r="CE220" s="95">
        <f>IF(SUM($P$221:CE221)&gt;0,0,CE240)</f>
        <v>0</v>
      </c>
      <c r="CF220" s="95">
        <f>IF(SUM($P$221:CF221)&gt;0,0,CF240)</f>
        <v>0</v>
      </c>
      <c r="CG220" s="95">
        <f>IF(SUM($P$221:CG221)&gt;0,0,CG240)</f>
        <v>0</v>
      </c>
      <c r="CH220" s="95">
        <f>IF(SUM($P$221:CH221)&gt;0,0,CH240)</f>
        <v>0</v>
      </c>
      <c r="CI220" s="95">
        <f>IF(SUM($P$221:CI221)&gt;0,0,CI240)</f>
        <v>0</v>
      </c>
      <c r="CJ220" s="95">
        <f>IF(SUM($P$221:CJ221)&gt;0,0,CJ240)</f>
        <v>0</v>
      </c>
      <c r="CK220" s="95">
        <f>IF(SUM($P$221:CK221)&gt;0,0,CK240)</f>
        <v>0</v>
      </c>
      <c r="CL220" s="95">
        <f>IF(SUM($P$221:CL221)&gt;0,0,CL240)</f>
        <v>0</v>
      </c>
      <c r="CM220" s="95">
        <f>IF(SUM($P$221:CM221)&gt;0,0,CM240)</f>
        <v>0</v>
      </c>
      <c r="CN220" s="95">
        <f>IF(SUM($P$221:CN221)&gt;0,0,CN240)</f>
        <v>0</v>
      </c>
      <c r="CO220" s="95">
        <f>IF(SUM($P$221:CO221)&gt;0,0,CO240)</f>
        <v>0</v>
      </c>
      <c r="CP220" s="95">
        <f>IF(SUM($P$221:CP221)&gt;0,0,CP240)</f>
        <v>0</v>
      </c>
      <c r="CQ220" s="95">
        <f>IF(SUM($P$221:CQ221)&gt;0,0,CQ240)</f>
        <v>0</v>
      </c>
      <c r="CR220" s="95">
        <f>IF(SUM($P$221:CR221)&gt;0,0,CR240)</f>
        <v>0</v>
      </c>
      <c r="CS220" s="95">
        <f>IF(SUM($P$221:CS221)&gt;0,0,CS240)</f>
        <v>0</v>
      </c>
      <c r="CT220" s="95">
        <f>IF(SUM($P$221:CT221)&gt;0,0,CT240)</f>
        <v>0</v>
      </c>
      <c r="CU220" s="95">
        <f>IF(SUM($P$221:CU221)&gt;0,0,CU240)</f>
        <v>0</v>
      </c>
      <c r="CV220" s="95">
        <f>IF(SUM($P$221:CV221)&gt;0,0,CV240)</f>
        <v>0</v>
      </c>
      <c r="CW220" s="95">
        <f>IF(SUM($P$221:CW221)&gt;0,0,CW240)</f>
        <v>0</v>
      </c>
      <c r="CX220" s="95">
        <f>IF(SUM($P$221:CX221)&gt;0,0,CX240)</f>
        <v>0</v>
      </c>
      <c r="CY220" s="95">
        <f>IF(SUM($P$221:CY221)&gt;0,0,CY240)</f>
        <v>0</v>
      </c>
      <c r="CZ220" s="95">
        <f>IF(SUM($P$221:CZ221)&gt;0,0,CZ240)</f>
        <v>0</v>
      </c>
      <c r="DA220" s="95">
        <f>IF(SUM($P$221:DA221)&gt;0,0,DA240)</f>
        <v>0</v>
      </c>
      <c r="DB220" s="95">
        <f>IF(SUM($P$221:DB221)&gt;0,0,DB240)</f>
        <v>0</v>
      </c>
      <c r="DC220" s="95">
        <f>IF(SUM($P$221:DC221)&gt;0,0,DC240)</f>
        <v>0</v>
      </c>
      <c r="DD220" s="95">
        <f>IF(SUM($P$221:DD221)&gt;0,0,DD240)</f>
        <v>0</v>
      </c>
      <c r="DE220" s="95">
        <f>IF(SUM($P$221:DE221)&gt;0,0,DE240)</f>
        <v>0</v>
      </c>
      <c r="DF220" s="95">
        <f>IF(SUM($P$221:DF221)&gt;0,0,DF240)</f>
        <v>0</v>
      </c>
      <c r="DG220" s="95">
        <f>IF(SUM($P$221:DG221)&gt;0,0,DG240)</f>
        <v>0</v>
      </c>
      <c r="DH220" s="95">
        <f>IF(SUM($P$221:DH221)&gt;0,0,DH240)</f>
        <v>0</v>
      </c>
      <c r="DI220" s="95">
        <f>IF(SUM($P$221:DI221)&gt;0,0,DI240)</f>
        <v>0</v>
      </c>
      <c r="DJ220" s="95">
        <f>IF(SUM($P$221:DJ221)&gt;0,0,DJ240)</f>
        <v>0</v>
      </c>
      <c r="DK220" s="95">
        <f>IF(SUM($P$221:DK221)&gt;0,0,DK240)</f>
        <v>0</v>
      </c>
      <c r="DL220" s="95">
        <f>IF(SUM($P$221:DL221)&gt;0,0,DL240)</f>
        <v>0</v>
      </c>
      <c r="DM220" s="95">
        <f>IF(SUM($P$221:DM221)&gt;0,0,DM240)</f>
        <v>0</v>
      </c>
      <c r="DN220" s="95">
        <f>IF(SUM($P$221:DN221)&gt;0,0,DN240)</f>
        <v>0</v>
      </c>
      <c r="DO220" s="95">
        <f>IF(SUM($P$221:DO221)&gt;0,0,DO240)</f>
        <v>0</v>
      </c>
      <c r="DP220" s="95">
        <f>IF(SUM($P$221:DP221)&gt;0,0,DP240)</f>
        <v>0</v>
      </c>
      <c r="DQ220" s="95">
        <f>IF(SUM($P$221:DQ221)&gt;0,0,DQ240)</f>
        <v>0</v>
      </c>
      <c r="DR220" s="95">
        <f>IF(SUM($P$221:DR221)&gt;0,0,DR240)</f>
        <v>0</v>
      </c>
      <c r="DS220" s="95">
        <f>IF(SUM($P$221:DS221)&gt;0,0,DS240)</f>
        <v>0</v>
      </c>
      <c r="DT220" s="95">
        <f>IF(SUM($P$221:DT221)&gt;0,0,DT240)</f>
        <v>0</v>
      </c>
      <c r="DU220" s="95">
        <f>IF(SUM($P$221:DU221)&gt;0,0,DU240)</f>
        <v>0</v>
      </c>
      <c r="DV220" s="95">
        <f>IF(SUM($P$221:DV221)&gt;0,0,DV240)</f>
        <v>0</v>
      </c>
      <c r="DW220" s="95">
        <f>IF(SUM($P$221:DW221)&gt;0,0,DW240)</f>
        <v>0</v>
      </c>
      <c r="DX220" s="95">
        <f>IF(SUM($P$221:DX221)&gt;0,0,DX240)</f>
        <v>0</v>
      </c>
      <c r="DY220" s="95">
        <f>IF(SUM($P$221:DY221)&gt;0,0,DY240)</f>
        <v>0</v>
      </c>
      <c r="DZ220" s="95">
        <f>IF(SUM($P$221:DZ221)&gt;0,0,DZ240)</f>
        <v>0</v>
      </c>
      <c r="EA220" s="95">
        <f>IF(SUM($P$221:EA221)&gt;0,0,EA240)</f>
        <v>0</v>
      </c>
      <c r="EB220" s="95">
        <f>IF(SUM($P$221:EB221)&gt;0,0,EB240)</f>
        <v>0</v>
      </c>
      <c r="EC220" s="95">
        <f>IF(SUM($P$221:EC221)&gt;0,0,EC240)</f>
        <v>0</v>
      </c>
      <c r="ED220" s="95">
        <f>IF(SUM($P$221:ED221)&gt;0,0,ED240)</f>
        <v>0</v>
      </c>
      <c r="EE220" s="95">
        <f>IF(SUM($P$221:EE221)&gt;0,0,EE240)</f>
        <v>0</v>
      </c>
      <c r="EF220" s="95">
        <f>IF(SUM($P$221:EF221)&gt;0,0,EF240)</f>
        <v>0</v>
      </c>
      <c r="EG220" s="95">
        <f>IF(SUM($P$221:EG221)&gt;0,0,EG240)</f>
        <v>0</v>
      </c>
      <c r="EH220" s="95">
        <f>IF(SUM($P$221:EH221)&gt;0,0,EH240)</f>
        <v>0</v>
      </c>
      <c r="EI220" s="95">
        <f>IF(SUM($P$221:EI221)&gt;0,0,EI240)</f>
        <v>0</v>
      </c>
      <c r="EJ220" s="95">
        <f>IF(SUM($P$221:EJ221)&gt;0,0,EJ240)</f>
        <v>0</v>
      </c>
      <c r="EK220" s="95">
        <f>IF(SUM($P$221:EK221)&gt;0,0,EK240)</f>
        <v>0</v>
      </c>
      <c r="EL220" s="95">
        <f>IF(SUM($P$221:EL221)&gt;0,0,EL240)</f>
        <v>0</v>
      </c>
      <c r="EM220" s="95">
        <f>IF(SUM($P$221:EM221)&gt;0,0,EM240)</f>
        <v>0</v>
      </c>
      <c r="EN220" s="95">
        <f>IF(SUM($P$221:EN221)&gt;0,0,EN240)</f>
        <v>0</v>
      </c>
      <c r="EO220" s="95">
        <f>IF(SUM($P$221:EO221)&gt;0,0,EO240)</f>
        <v>0</v>
      </c>
      <c r="EP220" s="95">
        <f>IF(SUM($P$221:EP221)&gt;0,0,EP240)</f>
        <v>0</v>
      </c>
      <c r="EQ220" s="95">
        <f>IF(SUM($P$221:EQ221)&gt;0,0,EQ240)</f>
        <v>0</v>
      </c>
      <c r="ER220" s="95">
        <f>IF(SUM($P$221:ER221)&gt;0,0,ER240)</f>
        <v>0</v>
      </c>
      <c r="ES220" s="95">
        <f>IF(SUM($P$221:ES221)&gt;0,0,ES240)</f>
        <v>0</v>
      </c>
      <c r="ET220" s="95">
        <f>IF(SUM($P$221:ET221)&gt;0,0,ET240)</f>
        <v>0</v>
      </c>
      <c r="EU220" s="95">
        <f>IF(SUM($P$221:EU221)&gt;0,0,EU240)</f>
        <v>0</v>
      </c>
      <c r="EV220" s="95">
        <f>IF(SUM($P$221:EV221)&gt;0,0,EV240)</f>
        <v>0</v>
      </c>
      <c r="EW220" s="95">
        <f>IF(SUM($P$221:EW221)&gt;0,0,EW240)</f>
        <v>0</v>
      </c>
      <c r="EX220" s="95">
        <f>IF(SUM($P$221:EX221)&gt;0,0,EX240)</f>
        <v>0</v>
      </c>
      <c r="EY220" s="95">
        <f>IF(SUM($P$221:EY221)&gt;0,0,EY240)</f>
        <v>0</v>
      </c>
      <c r="EZ220" s="95">
        <f>IF(SUM($P$221:EZ221)&gt;0,0,EZ240)</f>
        <v>0</v>
      </c>
      <c r="FA220" s="95">
        <f>IF(SUM($P$221:FA221)&gt;0,0,FA240)</f>
        <v>0</v>
      </c>
      <c r="FB220" s="95">
        <f>IF(SUM($P$221:FB221)&gt;0,0,FB240)</f>
        <v>0</v>
      </c>
      <c r="FC220" s="95">
        <f>IF(SUM($P$221:FC221)&gt;0,0,FC240)</f>
        <v>0</v>
      </c>
      <c r="FD220" s="95">
        <f>IF(SUM($P$221:FD221)&gt;0,0,FD240)</f>
        <v>0</v>
      </c>
      <c r="FE220" s="95">
        <f>IF(SUM($P$221:FE221)&gt;0,0,FE240)</f>
        <v>0</v>
      </c>
      <c r="FF220" s="95">
        <f>IF(SUM($P$221:FF221)&gt;0,0,FF240)</f>
        <v>0</v>
      </c>
      <c r="FG220" s="95">
        <f>IF(SUM($P$221:FG221)&gt;0,0,FG240)</f>
        <v>0</v>
      </c>
      <c r="FH220" s="95">
        <f>IF(SUM($P$221:FH221)&gt;0,0,FH240)</f>
        <v>0</v>
      </c>
      <c r="FI220" s="95">
        <f>IF(SUM($P$221:FI221)&gt;0,0,FI240)</f>
        <v>0</v>
      </c>
      <c r="FJ220" s="95">
        <f>IF(SUM($P$221:FJ221)&gt;0,0,FJ240)</f>
        <v>0</v>
      </c>
      <c r="FK220" s="95">
        <f>IF(SUM($P$221:FK221)&gt;0,0,FK240)</f>
        <v>0</v>
      </c>
      <c r="FL220" s="95">
        <f>IF(SUM($P$221:FL221)&gt;0,0,FL240)</f>
        <v>0</v>
      </c>
      <c r="FM220" s="95">
        <f>IF(SUM($P$221:FM221)&gt;0,0,FM240)</f>
        <v>0</v>
      </c>
      <c r="FN220" s="95">
        <f>IF(SUM($P$221:FN221)&gt;0,0,FN240)</f>
        <v>0</v>
      </c>
      <c r="FO220" s="95">
        <f>IF(SUM($P$221:FO221)&gt;0,0,FO240)</f>
        <v>0</v>
      </c>
      <c r="FP220" s="95">
        <f>IF(SUM($P$221:FP221)&gt;0,0,FP240)</f>
        <v>0</v>
      </c>
      <c r="FQ220" s="95">
        <f>IF(SUM($P$221:FQ221)&gt;0,0,FQ240)</f>
        <v>0</v>
      </c>
      <c r="FR220" s="95">
        <f>IF(SUM($P$221:FR221)&gt;0,0,FR240)</f>
        <v>0</v>
      </c>
      <c r="FS220" s="95">
        <f>IF(SUM($P$221:FS221)&gt;0,0,FS240)</f>
        <v>0</v>
      </c>
      <c r="FT220" s="95">
        <f>IF(SUM($P$221:FT221)&gt;0,0,FT240)</f>
        <v>0</v>
      </c>
      <c r="FU220" s="95">
        <f>IF(SUM($P$221:FU221)&gt;0,0,FU240)</f>
        <v>0</v>
      </c>
      <c r="FV220" s="95">
        <f>IF(SUM($P$221:FV221)&gt;0,0,FV240)</f>
        <v>0</v>
      </c>
      <c r="FW220" s="95">
        <f>IF(SUM($P$221:FW221)&gt;0,0,FW240)</f>
        <v>0</v>
      </c>
      <c r="FX220" s="95">
        <f>IF(SUM($P$221:FX221)&gt;0,0,FX240)</f>
        <v>0</v>
      </c>
      <c r="FY220" s="95">
        <f>IF(SUM($P$221:FY221)&gt;0,0,FY240)</f>
        <v>0</v>
      </c>
      <c r="FZ220" s="95">
        <f>IF(SUM($P$221:FZ221)&gt;0,0,FZ240)</f>
        <v>0</v>
      </c>
      <c r="GA220" s="95">
        <f>IF(SUM($P$221:GA221)&gt;0,0,GA240)</f>
        <v>0</v>
      </c>
      <c r="GB220" s="95">
        <f>IF(SUM($P$221:GB221)&gt;0,0,GB240)</f>
        <v>0</v>
      </c>
      <c r="GC220" s="95">
        <f>IF(SUM($P$221:GC221)&gt;0,0,GC240)</f>
        <v>0</v>
      </c>
      <c r="GD220" s="95">
        <f>IF(SUM($P$221:GD221)&gt;0,0,GD240)</f>
        <v>0</v>
      </c>
      <c r="GE220" s="95">
        <f>IF(SUM($P$221:GE221)&gt;0,0,GE240)</f>
        <v>0</v>
      </c>
      <c r="GF220" s="95">
        <f>IF(SUM($P$221:GF221)&gt;0,0,GF240)</f>
        <v>0</v>
      </c>
      <c r="GG220" s="95">
        <f>IF(SUM($P$221:GG221)&gt;0,0,GG240)</f>
        <v>0</v>
      </c>
      <c r="GH220" s="95">
        <f>IF(SUM($P$221:GH221)&gt;0,0,GH240)</f>
        <v>0</v>
      </c>
      <c r="GI220" s="95">
        <f>IF(SUM($P$221:GI221)&gt;0,0,GI240)</f>
        <v>0</v>
      </c>
      <c r="GJ220" s="95">
        <f>IF(SUM($P$221:GJ221)&gt;0,0,GJ240)</f>
        <v>0</v>
      </c>
      <c r="GK220" s="95">
        <f>IF(SUM($P$221:GK221)&gt;0,0,GK240)</f>
        <v>0</v>
      </c>
      <c r="GL220" s="95">
        <f>IF(SUM($P$221:GL221)&gt;0,0,GL240)</f>
        <v>0</v>
      </c>
      <c r="GM220" s="95">
        <f>IF(SUM($P$221:GM221)&gt;0,0,GM240)</f>
        <v>0</v>
      </c>
      <c r="GN220" s="268">
        <f>IF(SUM($P$221:GN221)&gt;0,0,GN240)</f>
        <v>0</v>
      </c>
      <c r="GO220" s="1"/>
      <c r="GP220" s="67"/>
    </row>
    <row r="221" spans="1:198" customFormat="1" x14ac:dyDescent="0.75">
      <c r="A221" s="1"/>
      <c r="B221" s="1"/>
      <c r="C221" s="319"/>
      <c r="D221" s="100"/>
      <c r="E221" s="100"/>
      <c r="F221" s="320"/>
      <c r="G221" s="320"/>
      <c r="H221" s="324" t="s">
        <v>186</v>
      </c>
      <c r="I221" s="324"/>
      <c r="J221" s="7"/>
      <c r="K221" s="7"/>
      <c r="L221" s="7"/>
      <c r="M221" s="7"/>
      <c r="N221" s="7"/>
      <c r="O221" s="7"/>
      <c r="P221" s="95">
        <f t="shared" ref="P221:AU221" si="386">MIN(O222+P218+P229+P230,P249-P250)</f>
        <v>0</v>
      </c>
      <c r="Q221" s="325">
        <f t="shared" si="386"/>
        <v>0</v>
      </c>
      <c r="R221" s="95">
        <f t="shared" si="386"/>
        <v>0</v>
      </c>
      <c r="S221" s="95">
        <f t="shared" si="386"/>
        <v>0</v>
      </c>
      <c r="T221" s="95">
        <f t="shared" si="386"/>
        <v>0</v>
      </c>
      <c r="U221" s="95">
        <f t="shared" si="386"/>
        <v>0</v>
      </c>
      <c r="V221" s="95">
        <f t="shared" si="386"/>
        <v>0</v>
      </c>
      <c r="W221" s="95">
        <f t="shared" si="386"/>
        <v>0</v>
      </c>
      <c r="X221" s="95">
        <f t="shared" si="386"/>
        <v>0</v>
      </c>
      <c r="Y221" s="95">
        <f t="shared" si="386"/>
        <v>0</v>
      </c>
      <c r="Z221" s="95">
        <f t="shared" si="386"/>
        <v>0</v>
      </c>
      <c r="AA221" s="95">
        <f t="shared" si="386"/>
        <v>0</v>
      </c>
      <c r="AB221" s="95">
        <f t="shared" si="386"/>
        <v>0</v>
      </c>
      <c r="AC221" s="95">
        <f t="shared" si="386"/>
        <v>0</v>
      </c>
      <c r="AD221" s="95">
        <f t="shared" si="386"/>
        <v>0</v>
      </c>
      <c r="AE221" s="95">
        <f t="shared" si="386"/>
        <v>0</v>
      </c>
      <c r="AF221" s="95">
        <f t="shared" si="386"/>
        <v>0</v>
      </c>
      <c r="AG221" s="95">
        <f t="shared" si="386"/>
        <v>0</v>
      </c>
      <c r="AH221" s="95">
        <f t="shared" si="386"/>
        <v>0</v>
      </c>
      <c r="AI221" s="95">
        <f t="shared" si="386"/>
        <v>0</v>
      </c>
      <c r="AJ221" s="95">
        <f t="shared" si="386"/>
        <v>0</v>
      </c>
      <c r="AK221" s="95">
        <f t="shared" si="386"/>
        <v>0</v>
      </c>
      <c r="AL221" s="95">
        <f t="shared" si="386"/>
        <v>0</v>
      </c>
      <c r="AM221" s="95">
        <f t="shared" si="386"/>
        <v>0</v>
      </c>
      <c r="AN221" s="95">
        <f t="shared" si="386"/>
        <v>0</v>
      </c>
      <c r="AO221" s="95">
        <f t="shared" si="386"/>
        <v>0</v>
      </c>
      <c r="AP221" s="95">
        <f t="shared" si="386"/>
        <v>0</v>
      </c>
      <c r="AQ221" s="95">
        <f t="shared" si="386"/>
        <v>0</v>
      </c>
      <c r="AR221" s="95">
        <f t="shared" si="386"/>
        <v>0</v>
      </c>
      <c r="AS221" s="95">
        <f t="shared" si="386"/>
        <v>0</v>
      </c>
      <c r="AT221" s="95">
        <f t="shared" si="386"/>
        <v>0</v>
      </c>
      <c r="AU221" s="95">
        <f t="shared" si="386"/>
        <v>0</v>
      </c>
      <c r="AV221" s="95">
        <f t="shared" ref="AV221:CA221" si="387">MIN(AU222+AV218+AV229+AV230,AV249-AV250)</f>
        <v>0</v>
      </c>
      <c r="AW221" s="95">
        <f>MIN(AV222+AW218+AW229+AW230,AW249-AW250)</f>
        <v>0</v>
      </c>
      <c r="AX221" s="95">
        <f t="shared" si="387"/>
        <v>0</v>
      </c>
      <c r="AY221" s="95">
        <f t="shared" si="387"/>
        <v>0</v>
      </c>
      <c r="AZ221" s="95">
        <f t="shared" si="387"/>
        <v>0</v>
      </c>
      <c r="BA221" s="95">
        <f t="shared" si="387"/>
        <v>0</v>
      </c>
      <c r="BB221" s="95">
        <f t="shared" si="387"/>
        <v>0</v>
      </c>
      <c r="BC221" s="95">
        <f t="shared" si="387"/>
        <v>0</v>
      </c>
      <c r="BD221" s="95">
        <f t="shared" si="387"/>
        <v>0</v>
      </c>
      <c r="BE221" s="95">
        <f t="shared" si="387"/>
        <v>0</v>
      </c>
      <c r="BF221" s="95">
        <f t="shared" si="387"/>
        <v>0</v>
      </c>
      <c r="BG221" s="95">
        <f t="shared" si="387"/>
        <v>0</v>
      </c>
      <c r="BH221" s="95">
        <f t="shared" si="387"/>
        <v>0</v>
      </c>
      <c r="BI221" s="95">
        <f t="shared" si="387"/>
        <v>0</v>
      </c>
      <c r="BJ221" s="95">
        <f t="shared" si="387"/>
        <v>0</v>
      </c>
      <c r="BK221" s="95">
        <f t="shared" si="387"/>
        <v>0</v>
      </c>
      <c r="BL221" s="95">
        <f t="shared" si="387"/>
        <v>0</v>
      </c>
      <c r="BM221" s="95">
        <f t="shared" si="387"/>
        <v>0</v>
      </c>
      <c r="BN221" s="95">
        <f t="shared" si="387"/>
        <v>183020808.90717664</v>
      </c>
      <c r="BO221" s="95">
        <f t="shared" si="387"/>
        <v>0</v>
      </c>
      <c r="BP221" s="95">
        <f t="shared" si="387"/>
        <v>0</v>
      </c>
      <c r="BQ221" s="95">
        <f t="shared" si="387"/>
        <v>0</v>
      </c>
      <c r="BR221" s="95">
        <f t="shared" si="387"/>
        <v>0</v>
      </c>
      <c r="BS221" s="95">
        <f t="shared" si="387"/>
        <v>0</v>
      </c>
      <c r="BT221" s="95">
        <f t="shared" si="387"/>
        <v>0</v>
      </c>
      <c r="BU221" s="95">
        <f t="shared" si="387"/>
        <v>0</v>
      </c>
      <c r="BV221" s="95">
        <f t="shared" si="387"/>
        <v>0</v>
      </c>
      <c r="BW221" s="95">
        <f t="shared" si="387"/>
        <v>0</v>
      </c>
      <c r="BX221" s="95">
        <f t="shared" si="387"/>
        <v>0</v>
      </c>
      <c r="BY221" s="95">
        <f t="shared" si="387"/>
        <v>0</v>
      </c>
      <c r="BZ221" s="95">
        <f t="shared" si="387"/>
        <v>0</v>
      </c>
      <c r="CA221" s="95">
        <f t="shared" si="387"/>
        <v>0</v>
      </c>
      <c r="CB221" s="95">
        <f t="shared" ref="CB221:DG221" si="388">MIN(CA222+CB218+CB229+CB230,CB249-CB250)</f>
        <v>0</v>
      </c>
      <c r="CC221" s="95">
        <f t="shared" si="388"/>
        <v>0</v>
      </c>
      <c r="CD221" s="95">
        <f t="shared" si="388"/>
        <v>0</v>
      </c>
      <c r="CE221" s="95">
        <f t="shared" si="388"/>
        <v>0</v>
      </c>
      <c r="CF221" s="95">
        <f t="shared" si="388"/>
        <v>0</v>
      </c>
      <c r="CG221" s="95">
        <f t="shared" si="388"/>
        <v>0</v>
      </c>
      <c r="CH221" s="95">
        <f t="shared" si="388"/>
        <v>0</v>
      </c>
      <c r="CI221" s="95">
        <f t="shared" si="388"/>
        <v>0</v>
      </c>
      <c r="CJ221" s="95">
        <f t="shared" si="388"/>
        <v>0</v>
      </c>
      <c r="CK221" s="95">
        <f t="shared" si="388"/>
        <v>0</v>
      </c>
      <c r="CL221" s="95">
        <f t="shared" si="388"/>
        <v>0</v>
      </c>
      <c r="CM221" s="95">
        <f t="shared" si="388"/>
        <v>0</v>
      </c>
      <c r="CN221" s="95">
        <f t="shared" si="388"/>
        <v>0</v>
      </c>
      <c r="CO221" s="95">
        <f t="shared" si="388"/>
        <v>0</v>
      </c>
      <c r="CP221" s="95">
        <f t="shared" si="388"/>
        <v>0</v>
      </c>
      <c r="CQ221" s="95">
        <f t="shared" si="388"/>
        <v>0</v>
      </c>
      <c r="CR221" s="95">
        <f t="shared" si="388"/>
        <v>0</v>
      </c>
      <c r="CS221" s="95">
        <f t="shared" si="388"/>
        <v>0</v>
      </c>
      <c r="CT221" s="95">
        <f t="shared" si="388"/>
        <v>0</v>
      </c>
      <c r="CU221" s="95">
        <f t="shared" si="388"/>
        <v>0</v>
      </c>
      <c r="CV221" s="95">
        <f t="shared" si="388"/>
        <v>0</v>
      </c>
      <c r="CW221" s="95">
        <f t="shared" si="388"/>
        <v>0</v>
      </c>
      <c r="CX221" s="95">
        <f t="shared" si="388"/>
        <v>0</v>
      </c>
      <c r="CY221" s="95">
        <f t="shared" si="388"/>
        <v>0</v>
      </c>
      <c r="CZ221" s="95">
        <f t="shared" si="388"/>
        <v>0</v>
      </c>
      <c r="DA221" s="95">
        <f t="shared" si="388"/>
        <v>0</v>
      </c>
      <c r="DB221" s="95">
        <f t="shared" si="388"/>
        <v>0</v>
      </c>
      <c r="DC221" s="95">
        <f t="shared" si="388"/>
        <v>0</v>
      </c>
      <c r="DD221" s="95">
        <f t="shared" si="388"/>
        <v>0</v>
      </c>
      <c r="DE221" s="95">
        <f t="shared" si="388"/>
        <v>0</v>
      </c>
      <c r="DF221" s="95">
        <f t="shared" si="388"/>
        <v>0</v>
      </c>
      <c r="DG221" s="95">
        <f t="shared" si="388"/>
        <v>0</v>
      </c>
      <c r="DH221" s="95">
        <f t="shared" ref="DH221:EM221" si="389">MIN(DG222+DH218+DH229+DH230,DH249-DH250)</f>
        <v>0</v>
      </c>
      <c r="DI221" s="95">
        <f t="shared" si="389"/>
        <v>0</v>
      </c>
      <c r="DJ221" s="95">
        <f t="shared" si="389"/>
        <v>0</v>
      </c>
      <c r="DK221" s="95">
        <f t="shared" si="389"/>
        <v>0</v>
      </c>
      <c r="DL221" s="95">
        <f t="shared" si="389"/>
        <v>0</v>
      </c>
      <c r="DM221" s="95">
        <f t="shared" si="389"/>
        <v>0</v>
      </c>
      <c r="DN221" s="95">
        <f t="shared" si="389"/>
        <v>0</v>
      </c>
      <c r="DO221" s="95">
        <f t="shared" si="389"/>
        <v>0</v>
      </c>
      <c r="DP221" s="95">
        <f t="shared" si="389"/>
        <v>0</v>
      </c>
      <c r="DQ221" s="95">
        <f t="shared" si="389"/>
        <v>0</v>
      </c>
      <c r="DR221" s="95">
        <f t="shared" si="389"/>
        <v>0</v>
      </c>
      <c r="DS221" s="95">
        <f t="shared" si="389"/>
        <v>0</v>
      </c>
      <c r="DT221" s="95">
        <f t="shared" si="389"/>
        <v>0</v>
      </c>
      <c r="DU221" s="95">
        <f t="shared" si="389"/>
        <v>0</v>
      </c>
      <c r="DV221" s="95">
        <f t="shared" si="389"/>
        <v>0</v>
      </c>
      <c r="DW221" s="95">
        <f t="shared" si="389"/>
        <v>0</v>
      </c>
      <c r="DX221" s="95">
        <f t="shared" si="389"/>
        <v>0</v>
      </c>
      <c r="DY221" s="95">
        <f t="shared" si="389"/>
        <v>0</v>
      </c>
      <c r="DZ221" s="95">
        <f t="shared" si="389"/>
        <v>0</v>
      </c>
      <c r="EA221" s="95">
        <f t="shared" si="389"/>
        <v>0</v>
      </c>
      <c r="EB221" s="95">
        <f t="shared" si="389"/>
        <v>0</v>
      </c>
      <c r="EC221" s="95">
        <f t="shared" si="389"/>
        <v>0</v>
      </c>
      <c r="ED221" s="95">
        <f t="shared" si="389"/>
        <v>0</v>
      </c>
      <c r="EE221" s="95">
        <f t="shared" si="389"/>
        <v>0</v>
      </c>
      <c r="EF221" s="95">
        <f t="shared" si="389"/>
        <v>0</v>
      </c>
      <c r="EG221" s="95">
        <f t="shared" si="389"/>
        <v>0</v>
      </c>
      <c r="EH221" s="95">
        <f t="shared" si="389"/>
        <v>0</v>
      </c>
      <c r="EI221" s="95">
        <f t="shared" si="389"/>
        <v>0</v>
      </c>
      <c r="EJ221" s="95">
        <f t="shared" si="389"/>
        <v>0</v>
      </c>
      <c r="EK221" s="95">
        <f t="shared" si="389"/>
        <v>0</v>
      </c>
      <c r="EL221" s="95">
        <f t="shared" si="389"/>
        <v>0</v>
      </c>
      <c r="EM221" s="95">
        <f t="shared" si="389"/>
        <v>0</v>
      </c>
      <c r="EN221" s="95">
        <f t="shared" ref="EN221:FS221" si="390">MIN(EM222+EN218+EN229+EN230,EN249-EN250)</f>
        <v>0</v>
      </c>
      <c r="EO221" s="95">
        <f t="shared" si="390"/>
        <v>0</v>
      </c>
      <c r="EP221" s="95">
        <f t="shared" si="390"/>
        <v>0</v>
      </c>
      <c r="EQ221" s="95">
        <f t="shared" si="390"/>
        <v>0</v>
      </c>
      <c r="ER221" s="95">
        <f t="shared" si="390"/>
        <v>0</v>
      </c>
      <c r="ES221" s="95">
        <f t="shared" si="390"/>
        <v>0</v>
      </c>
      <c r="ET221" s="95">
        <f t="shared" si="390"/>
        <v>0</v>
      </c>
      <c r="EU221" s="95">
        <f t="shared" si="390"/>
        <v>0</v>
      </c>
      <c r="EV221" s="95">
        <f t="shared" si="390"/>
        <v>0</v>
      </c>
      <c r="EW221" s="95">
        <f t="shared" si="390"/>
        <v>0</v>
      </c>
      <c r="EX221" s="95">
        <f t="shared" si="390"/>
        <v>0</v>
      </c>
      <c r="EY221" s="95">
        <f t="shared" si="390"/>
        <v>0</v>
      </c>
      <c r="EZ221" s="95">
        <f t="shared" si="390"/>
        <v>0</v>
      </c>
      <c r="FA221" s="95">
        <f t="shared" si="390"/>
        <v>0</v>
      </c>
      <c r="FB221" s="95">
        <f t="shared" si="390"/>
        <v>0</v>
      </c>
      <c r="FC221" s="95">
        <f t="shared" si="390"/>
        <v>0</v>
      </c>
      <c r="FD221" s="95">
        <f t="shared" si="390"/>
        <v>0</v>
      </c>
      <c r="FE221" s="95">
        <f t="shared" si="390"/>
        <v>0</v>
      </c>
      <c r="FF221" s="95">
        <f t="shared" si="390"/>
        <v>0</v>
      </c>
      <c r="FG221" s="95">
        <f t="shared" si="390"/>
        <v>0</v>
      </c>
      <c r="FH221" s="95">
        <f t="shared" si="390"/>
        <v>0</v>
      </c>
      <c r="FI221" s="95">
        <f t="shared" si="390"/>
        <v>0</v>
      </c>
      <c r="FJ221" s="95">
        <f t="shared" si="390"/>
        <v>0</v>
      </c>
      <c r="FK221" s="95">
        <f t="shared" si="390"/>
        <v>0</v>
      </c>
      <c r="FL221" s="95">
        <f t="shared" si="390"/>
        <v>0</v>
      </c>
      <c r="FM221" s="95">
        <f t="shared" si="390"/>
        <v>0</v>
      </c>
      <c r="FN221" s="95">
        <f t="shared" si="390"/>
        <v>0</v>
      </c>
      <c r="FO221" s="95">
        <f t="shared" si="390"/>
        <v>0</v>
      </c>
      <c r="FP221" s="95">
        <f t="shared" si="390"/>
        <v>0</v>
      </c>
      <c r="FQ221" s="95">
        <f t="shared" si="390"/>
        <v>0</v>
      </c>
      <c r="FR221" s="95">
        <f t="shared" si="390"/>
        <v>0</v>
      </c>
      <c r="FS221" s="95">
        <f t="shared" si="390"/>
        <v>0</v>
      </c>
      <c r="FT221" s="95">
        <f t="shared" ref="FT221:GN221" si="391">MIN(FS222+FT218+FT229+FT230,FT249-FT250)</f>
        <v>0</v>
      </c>
      <c r="FU221" s="95">
        <f t="shared" si="391"/>
        <v>0</v>
      </c>
      <c r="FV221" s="95">
        <f t="shared" si="391"/>
        <v>0</v>
      </c>
      <c r="FW221" s="95">
        <f t="shared" si="391"/>
        <v>0</v>
      </c>
      <c r="FX221" s="95">
        <f t="shared" si="391"/>
        <v>0</v>
      </c>
      <c r="FY221" s="95">
        <f t="shared" si="391"/>
        <v>0</v>
      </c>
      <c r="FZ221" s="95">
        <f t="shared" si="391"/>
        <v>0</v>
      </c>
      <c r="GA221" s="95">
        <f t="shared" si="391"/>
        <v>0</v>
      </c>
      <c r="GB221" s="95">
        <f t="shared" si="391"/>
        <v>0</v>
      </c>
      <c r="GC221" s="95">
        <f t="shared" si="391"/>
        <v>0</v>
      </c>
      <c r="GD221" s="95">
        <f t="shared" si="391"/>
        <v>0</v>
      </c>
      <c r="GE221" s="95">
        <f t="shared" si="391"/>
        <v>0</v>
      </c>
      <c r="GF221" s="95">
        <f t="shared" si="391"/>
        <v>0</v>
      </c>
      <c r="GG221" s="95">
        <f t="shared" si="391"/>
        <v>0</v>
      </c>
      <c r="GH221" s="95">
        <f t="shared" si="391"/>
        <v>0</v>
      </c>
      <c r="GI221" s="95">
        <f t="shared" si="391"/>
        <v>0</v>
      </c>
      <c r="GJ221" s="95">
        <f t="shared" si="391"/>
        <v>0</v>
      </c>
      <c r="GK221" s="95">
        <f t="shared" si="391"/>
        <v>0</v>
      </c>
      <c r="GL221" s="95">
        <f t="shared" si="391"/>
        <v>0</v>
      </c>
      <c r="GM221" s="95">
        <f t="shared" si="391"/>
        <v>0</v>
      </c>
      <c r="GN221" s="268">
        <f t="shared" si="391"/>
        <v>0</v>
      </c>
      <c r="GO221" s="1"/>
      <c r="GP221" s="67"/>
    </row>
    <row r="222" spans="1:198" customFormat="1" x14ac:dyDescent="0.75">
      <c r="A222" s="1"/>
      <c r="B222" s="1"/>
      <c r="C222" s="321" t="s">
        <v>132</v>
      </c>
      <c r="D222" s="25"/>
      <c r="E222" s="25"/>
      <c r="F222" s="322"/>
      <c r="G222" s="322"/>
      <c r="H222" s="15" t="s">
        <v>131</v>
      </c>
      <c r="I222" s="15"/>
      <c r="J222" s="15"/>
      <c r="K222" s="15"/>
      <c r="L222" s="15"/>
      <c r="M222" s="15"/>
      <c r="N222" s="15"/>
      <c r="O222" s="15"/>
      <c r="P222" s="277">
        <f t="shared" ref="P222:AY222" si="392">P218+SUM(P229:P230)+O222+P220-P221</f>
        <v>0</v>
      </c>
      <c r="Q222" s="277">
        <f t="shared" si="392"/>
        <v>0</v>
      </c>
      <c r="R222" s="277">
        <f t="shared" si="392"/>
        <v>0</v>
      </c>
      <c r="S222" s="277">
        <f t="shared" si="392"/>
        <v>0</v>
      </c>
      <c r="T222" s="277">
        <f t="shared" si="392"/>
        <v>0</v>
      </c>
      <c r="U222" s="277">
        <f t="shared" si="392"/>
        <v>0</v>
      </c>
      <c r="V222" s="277">
        <f t="shared" si="392"/>
        <v>26303065.307255536</v>
      </c>
      <c r="W222" s="277">
        <f t="shared" si="392"/>
        <v>104329944.09169269</v>
      </c>
      <c r="X222" s="277">
        <f t="shared" si="392"/>
        <v>106771752.71722889</v>
      </c>
      <c r="Y222" s="277">
        <f t="shared" si="392"/>
        <v>109257444.43707541</v>
      </c>
      <c r="Z222" s="277">
        <f t="shared" si="392"/>
        <v>111781389.52772868</v>
      </c>
      <c r="AA222" s="277">
        <f t="shared" si="392"/>
        <v>114313873.24083439</v>
      </c>
      <c r="AB222" s="277">
        <f t="shared" si="392"/>
        <v>116870503.25046937</v>
      </c>
      <c r="AC222" s="277">
        <f t="shared" si="392"/>
        <v>119443942.6920176</v>
      </c>
      <c r="AD222" s="277">
        <f t="shared" si="392"/>
        <v>122026804.77826032</v>
      </c>
      <c r="AE222" s="277">
        <f t="shared" si="392"/>
        <v>124611926.8026785</v>
      </c>
      <c r="AF222" s="277">
        <f t="shared" si="392"/>
        <v>127192629.32922645</v>
      </c>
      <c r="AG222" s="277">
        <f t="shared" si="392"/>
        <v>129762945.20847183</v>
      </c>
      <c r="AH222" s="277">
        <f t="shared" si="392"/>
        <v>132317805.60530332</v>
      </c>
      <c r="AI222" s="277">
        <f t="shared" si="392"/>
        <v>134853173.86855549</v>
      </c>
      <c r="AJ222" s="277">
        <f t="shared" si="392"/>
        <v>137643711.44476065</v>
      </c>
      <c r="AK222" s="277">
        <f t="shared" si="392"/>
        <v>147694193.47923425</v>
      </c>
      <c r="AL222" s="277">
        <f t="shared" si="392"/>
        <v>158135611.54922158</v>
      </c>
      <c r="AM222" s="277">
        <f t="shared" si="392"/>
        <v>168851188.1579701</v>
      </c>
      <c r="AN222" s="277">
        <f t="shared" si="392"/>
        <v>179787913.57213482</v>
      </c>
      <c r="AO222" s="277">
        <f t="shared" si="392"/>
        <v>180859149.89050213</v>
      </c>
      <c r="AP222" s="277">
        <f t="shared" si="392"/>
        <v>181936768.99193305</v>
      </c>
      <c r="AQ222" s="277">
        <f t="shared" si="392"/>
        <v>181936768.99193305</v>
      </c>
      <c r="AR222" s="277">
        <f t="shared" si="392"/>
        <v>181936768.99193305</v>
      </c>
      <c r="AS222" s="277">
        <f t="shared" si="392"/>
        <v>181936768.99193305</v>
      </c>
      <c r="AT222" s="277">
        <f t="shared" si="392"/>
        <v>181936768.99193305</v>
      </c>
      <c r="AU222" s="277">
        <f t="shared" si="392"/>
        <v>181936768.99193305</v>
      </c>
      <c r="AV222" s="277">
        <f t="shared" si="392"/>
        <v>181936768.99193305</v>
      </c>
      <c r="AW222" s="277">
        <f t="shared" si="392"/>
        <v>181936768.99193305</v>
      </c>
      <c r="AX222" s="277">
        <f t="shared" si="392"/>
        <v>181936768.99193305</v>
      </c>
      <c r="AY222" s="277">
        <f t="shared" si="392"/>
        <v>181936768.99193305</v>
      </c>
      <c r="AZ222" s="277">
        <f>AZ218+SUM(AZ229:AZ230)+AY222+AZ220-AZ221</f>
        <v>181936768.99193305</v>
      </c>
      <c r="BA222" s="277">
        <f t="shared" ref="BA222:DL222" si="393">BA218+SUM(BA229:BA230)+AZ222+BA220-BA221</f>
        <v>181936768.99193305</v>
      </c>
      <c r="BB222" s="277">
        <f t="shared" si="393"/>
        <v>181936768.99193305</v>
      </c>
      <c r="BC222" s="277">
        <f t="shared" si="393"/>
        <v>181936768.99193305</v>
      </c>
      <c r="BD222" s="277">
        <f t="shared" si="393"/>
        <v>181936768.99193305</v>
      </c>
      <c r="BE222" s="277">
        <f t="shared" si="393"/>
        <v>181936768.99193305</v>
      </c>
      <c r="BF222" s="277">
        <f t="shared" si="393"/>
        <v>181936768.99193305</v>
      </c>
      <c r="BG222" s="277">
        <f t="shared" si="393"/>
        <v>181936768.99193305</v>
      </c>
      <c r="BH222" s="277">
        <f t="shared" si="393"/>
        <v>181936768.99193305</v>
      </c>
      <c r="BI222" s="277">
        <f t="shared" si="393"/>
        <v>181936768.99193305</v>
      </c>
      <c r="BJ222" s="277">
        <f t="shared" si="393"/>
        <v>181936768.99193305</v>
      </c>
      <c r="BK222" s="277">
        <f t="shared" si="393"/>
        <v>181936768.99193305</v>
      </c>
      <c r="BL222" s="277">
        <f t="shared" si="393"/>
        <v>181936768.99193305</v>
      </c>
      <c r="BM222" s="277">
        <f t="shared" si="393"/>
        <v>181936768.99193305</v>
      </c>
      <c r="BN222" s="277">
        <f t="shared" si="393"/>
        <v>0</v>
      </c>
      <c r="BO222" s="277">
        <f t="shared" si="393"/>
        <v>0</v>
      </c>
      <c r="BP222" s="277">
        <f t="shared" si="393"/>
        <v>0</v>
      </c>
      <c r="BQ222" s="277">
        <f t="shared" si="393"/>
        <v>0</v>
      </c>
      <c r="BR222" s="277">
        <f t="shared" si="393"/>
        <v>0</v>
      </c>
      <c r="BS222" s="277">
        <f t="shared" si="393"/>
        <v>0</v>
      </c>
      <c r="BT222" s="277">
        <f t="shared" si="393"/>
        <v>0</v>
      </c>
      <c r="BU222" s="277">
        <f t="shared" si="393"/>
        <v>0</v>
      </c>
      <c r="BV222" s="277">
        <f t="shared" si="393"/>
        <v>0</v>
      </c>
      <c r="BW222" s="277">
        <f t="shared" si="393"/>
        <v>0</v>
      </c>
      <c r="BX222" s="277">
        <f t="shared" si="393"/>
        <v>0</v>
      </c>
      <c r="BY222" s="277">
        <f t="shared" si="393"/>
        <v>0</v>
      </c>
      <c r="BZ222" s="277">
        <f t="shared" si="393"/>
        <v>0</v>
      </c>
      <c r="CA222" s="277">
        <f t="shared" si="393"/>
        <v>0</v>
      </c>
      <c r="CB222" s="277">
        <f t="shared" si="393"/>
        <v>0</v>
      </c>
      <c r="CC222" s="277">
        <f t="shared" si="393"/>
        <v>0</v>
      </c>
      <c r="CD222" s="277">
        <f t="shared" si="393"/>
        <v>0</v>
      </c>
      <c r="CE222" s="277">
        <f t="shared" si="393"/>
        <v>0</v>
      </c>
      <c r="CF222" s="277">
        <f t="shared" si="393"/>
        <v>0</v>
      </c>
      <c r="CG222" s="277">
        <f t="shared" si="393"/>
        <v>0</v>
      </c>
      <c r="CH222" s="277">
        <f t="shared" si="393"/>
        <v>0</v>
      </c>
      <c r="CI222" s="277">
        <f t="shared" si="393"/>
        <v>0</v>
      </c>
      <c r="CJ222" s="277">
        <f t="shared" si="393"/>
        <v>0</v>
      </c>
      <c r="CK222" s="277">
        <f t="shared" si="393"/>
        <v>0</v>
      </c>
      <c r="CL222" s="277">
        <f t="shared" si="393"/>
        <v>0</v>
      </c>
      <c r="CM222" s="277">
        <f t="shared" si="393"/>
        <v>0</v>
      </c>
      <c r="CN222" s="277">
        <f t="shared" si="393"/>
        <v>0</v>
      </c>
      <c r="CO222" s="277">
        <f t="shared" si="393"/>
        <v>0</v>
      </c>
      <c r="CP222" s="277">
        <f t="shared" si="393"/>
        <v>0</v>
      </c>
      <c r="CQ222" s="277">
        <f t="shared" si="393"/>
        <v>0</v>
      </c>
      <c r="CR222" s="277">
        <f t="shared" si="393"/>
        <v>0</v>
      </c>
      <c r="CS222" s="277">
        <f t="shared" si="393"/>
        <v>0</v>
      </c>
      <c r="CT222" s="277">
        <f t="shared" si="393"/>
        <v>0</v>
      </c>
      <c r="CU222" s="277">
        <f t="shared" si="393"/>
        <v>0</v>
      </c>
      <c r="CV222" s="277">
        <f t="shared" si="393"/>
        <v>0</v>
      </c>
      <c r="CW222" s="277">
        <f t="shared" si="393"/>
        <v>0</v>
      </c>
      <c r="CX222" s="277">
        <f t="shared" si="393"/>
        <v>0</v>
      </c>
      <c r="CY222" s="277">
        <f t="shared" si="393"/>
        <v>0</v>
      </c>
      <c r="CZ222" s="277">
        <f t="shared" si="393"/>
        <v>0</v>
      </c>
      <c r="DA222" s="277">
        <f t="shared" si="393"/>
        <v>0</v>
      </c>
      <c r="DB222" s="277">
        <f t="shared" si="393"/>
        <v>0</v>
      </c>
      <c r="DC222" s="277">
        <f t="shared" si="393"/>
        <v>0</v>
      </c>
      <c r="DD222" s="277">
        <f t="shared" si="393"/>
        <v>0</v>
      </c>
      <c r="DE222" s="277">
        <f t="shared" si="393"/>
        <v>0</v>
      </c>
      <c r="DF222" s="277">
        <f t="shared" si="393"/>
        <v>0</v>
      </c>
      <c r="DG222" s="277">
        <f t="shared" si="393"/>
        <v>0</v>
      </c>
      <c r="DH222" s="277">
        <f t="shared" si="393"/>
        <v>0</v>
      </c>
      <c r="DI222" s="277">
        <f t="shared" si="393"/>
        <v>0</v>
      </c>
      <c r="DJ222" s="277">
        <f t="shared" si="393"/>
        <v>0</v>
      </c>
      <c r="DK222" s="277">
        <f t="shared" si="393"/>
        <v>0</v>
      </c>
      <c r="DL222" s="277">
        <f t="shared" si="393"/>
        <v>0</v>
      </c>
      <c r="DM222" s="277">
        <f t="shared" ref="DM222:FX222" si="394">DM218+SUM(DM229:DM230)+DL222+DM220-DM221</f>
        <v>0</v>
      </c>
      <c r="DN222" s="277">
        <f t="shared" si="394"/>
        <v>0</v>
      </c>
      <c r="DO222" s="277">
        <f t="shared" si="394"/>
        <v>0</v>
      </c>
      <c r="DP222" s="277">
        <f t="shared" si="394"/>
        <v>0</v>
      </c>
      <c r="DQ222" s="277">
        <f t="shared" si="394"/>
        <v>0</v>
      </c>
      <c r="DR222" s="277">
        <f t="shared" si="394"/>
        <v>0</v>
      </c>
      <c r="DS222" s="277">
        <f t="shared" si="394"/>
        <v>0</v>
      </c>
      <c r="DT222" s="277">
        <f t="shared" si="394"/>
        <v>0</v>
      </c>
      <c r="DU222" s="277">
        <f t="shared" si="394"/>
        <v>0</v>
      </c>
      <c r="DV222" s="277">
        <f t="shared" si="394"/>
        <v>0</v>
      </c>
      <c r="DW222" s="277">
        <f t="shared" si="394"/>
        <v>0</v>
      </c>
      <c r="DX222" s="277">
        <f t="shared" si="394"/>
        <v>0</v>
      </c>
      <c r="DY222" s="277">
        <f t="shared" si="394"/>
        <v>0</v>
      </c>
      <c r="DZ222" s="277">
        <f t="shared" si="394"/>
        <v>0</v>
      </c>
      <c r="EA222" s="277">
        <f t="shared" si="394"/>
        <v>0</v>
      </c>
      <c r="EB222" s="277">
        <f t="shared" si="394"/>
        <v>0</v>
      </c>
      <c r="EC222" s="277">
        <f t="shared" si="394"/>
        <v>0</v>
      </c>
      <c r="ED222" s="277">
        <f t="shared" si="394"/>
        <v>0</v>
      </c>
      <c r="EE222" s="277">
        <f t="shared" si="394"/>
        <v>0</v>
      </c>
      <c r="EF222" s="277">
        <f t="shared" si="394"/>
        <v>0</v>
      </c>
      <c r="EG222" s="277">
        <f t="shared" si="394"/>
        <v>0</v>
      </c>
      <c r="EH222" s="277">
        <f t="shared" si="394"/>
        <v>0</v>
      </c>
      <c r="EI222" s="277">
        <f t="shared" si="394"/>
        <v>0</v>
      </c>
      <c r="EJ222" s="277">
        <f t="shared" si="394"/>
        <v>0</v>
      </c>
      <c r="EK222" s="277">
        <f t="shared" si="394"/>
        <v>0</v>
      </c>
      <c r="EL222" s="277">
        <f t="shared" si="394"/>
        <v>0</v>
      </c>
      <c r="EM222" s="277">
        <f t="shared" si="394"/>
        <v>0</v>
      </c>
      <c r="EN222" s="277">
        <f t="shared" si="394"/>
        <v>0</v>
      </c>
      <c r="EO222" s="277">
        <f t="shared" si="394"/>
        <v>0</v>
      </c>
      <c r="EP222" s="277">
        <f t="shared" si="394"/>
        <v>0</v>
      </c>
      <c r="EQ222" s="277">
        <f t="shared" si="394"/>
        <v>0</v>
      </c>
      <c r="ER222" s="277">
        <f t="shared" si="394"/>
        <v>0</v>
      </c>
      <c r="ES222" s="277">
        <f t="shared" si="394"/>
        <v>0</v>
      </c>
      <c r="ET222" s="277">
        <f t="shared" si="394"/>
        <v>0</v>
      </c>
      <c r="EU222" s="277">
        <f t="shared" si="394"/>
        <v>0</v>
      </c>
      <c r="EV222" s="277">
        <f t="shared" si="394"/>
        <v>0</v>
      </c>
      <c r="EW222" s="277">
        <f t="shared" si="394"/>
        <v>0</v>
      </c>
      <c r="EX222" s="277">
        <f t="shared" si="394"/>
        <v>0</v>
      </c>
      <c r="EY222" s="277">
        <f t="shared" si="394"/>
        <v>0</v>
      </c>
      <c r="EZ222" s="277">
        <f t="shared" si="394"/>
        <v>0</v>
      </c>
      <c r="FA222" s="277">
        <f t="shared" si="394"/>
        <v>0</v>
      </c>
      <c r="FB222" s="277">
        <f t="shared" si="394"/>
        <v>0</v>
      </c>
      <c r="FC222" s="277">
        <f t="shared" si="394"/>
        <v>0</v>
      </c>
      <c r="FD222" s="277">
        <f t="shared" si="394"/>
        <v>0</v>
      </c>
      <c r="FE222" s="277">
        <f t="shared" si="394"/>
        <v>0</v>
      </c>
      <c r="FF222" s="277">
        <f t="shared" si="394"/>
        <v>0</v>
      </c>
      <c r="FG222" s="277">
        <f t="shared" si="394"/>
        <v>0</v>
      </c>
      <c r="FH222" s="277">
        <f t="shared" si="394"/>
        <v>0</v>
      </c>
      <c r="FI222" s="277">
        <f t="shared" si="394"/>
        <v>0</v>
      </c>
      <c r="FJ222" s="277">
        <f t="shared" si="394"/>
        <v>0</v>
      </c>
      <c r="FK222" s="277">
        <f t="shared" si="394"/>
        <v>0</v>
      </c>
      <c r="FL222" s="277">
        <f t="shared" si="394"/>
        <v>0</v>
      </c>
      <c r="FM222" s="277">
        <f t="shared" si="394"/>
        <v>0</v>
      </c>
      <c r="FN222" s="277">
        <f t="shared" si="394"/>
        <v>0</v>
      </c>
      <c r="FO222" s="277">
        <f t="shared" si="394"/>
        <v>0</v>
      </c>
      <c r="FP222" s="277">
        <f t="shared" si="394"/>
        <v>0</v>
      </c>
      <c r="FQ222" s="277">
        <f t="shared" si="394"/>
        <v>0</v>
      </c>
      <c r="FR222" s="277">
        <f t="shared" si="394"/>
        <v>0</v>
      </c>
      <c r="FS222" s="277">
        <f t="shared" si="394"/>
        <v>0</v>
      </c>
      <c r="FT222" s="277">
        <f t="shared" si="394"/>
        <v>0</v>
      </c>
      <c r="FU222" s="277">
        <f t="shared" si="394"/>
        <v>0</v>
      </c>
      <c r="FV222" s="277">
        <f t="shared" si="394"/>
        <v>0</v>
      </c>
      <c r="FW222" s="277">
        <f t="shared" si="394"/>
        <v>0</v>
      </c>
      <c r="FX222" s="277">
        <f t="shared" si="394"/>
        <v>0</v>
      </c>
      <c r="FY222" s="277">
        <f t="shared" ref="FY222:GN222" si="395">FY218+SUM(FY229:FY230)+FX222+FY220-FY221</f>
        <v>0</v>
      </c>
      <c r="FZ222" s="277">
        <f t="shared" si="395"/>
        <v>0</v>
      </c>
      <c r="GA222" s="277">
        <f t="shared" si="395"/>
        <v>0</v>
      </c>
      <c r="GB222" s="277">
        <f t="shared" si="395"/>
        <v>0</v>
      </c>
      <c r="GC222" s="277">
        <f t="shared" si="395"/>
        <v>0</v>
      </c>
      <c r="GD222" s="277">
        <f t="shared" si="395"/>
        <v>0</v>
      </c>
      <c r="GE222" s="277">
        <f t="shared" si="395"/>
        <v>0</v>
      </c>
      <c r="GF222" s="277">
        <f t="shared" si="395"/>
        <v>0</v>
      </c>
      <c r="GG222" s="277">
        <f t="shared" si="395"/>
        <v>0</v>
      </c>
      <c r="GH222" s="277">
        <f t="shared" si="395"/>
        <v>0</v>
      </c>
      <c r="GI222" s="277">
        <f t="shared" si="395"/>
        <v>0</v>
      </c>
      <c r="GJ222" s="277">
        <f t="shared" si="395"/>
        <v>0</v>
      </c>
      <c r="GK222" s="277">
        <f t="shared" si="395"/>
        <v>0</v>
      </c>
      <c r="GL222" s="277">
        <f t="shared" si="395"/>
        <v>0</v>
      </c>
      <c r="GM222" s="277">
        <f t="shared" si="395"/>
        <v>0</v>
      </c>
      <c r="GN222" s="278">
        <f t="shared" si="395"/>
        <v>0</v>
      </c>
      <c r="GO222" s="1"/>
      <c r="GP222" s="67"/>
    </row>
    <row r="223" spans="1:198" customFormat="1" x14ac:dyDescent="0.75">
      <c r="A223" s="1"/>
      <c r="B223" s="1"/>
      <c r="C223" s="316" t="s">
        <v>130</v>
      </c>
      <c r="D223" s="317"/>
      <c r="E223" s="317"/>
      <c r="F223" s="326"/>
      <c r="G223" s="326"/>
      <c r="H223" s="323" t="s">
        <v>129</v>
      </c>
      <c r="I223" s="323"/>
      <c r="J223" s="26"/>
      <c r="K223" s="26"/>
      <c r="L223" s="26"/>
      <c r="M223" s="26"/>
      <c r="N223" s="26"/>
      <c r="O223" s="26"/>
      <c r="P223" s="318">
        <f>Summary!C58</f>
        <v>0.08</v>
      </c>
      <c r="Q223" s="318">
        <f t="shared" ref="Q223:AV223" si="396">P223</f>
        <v>0.08</v>
      </c>
      <c r="R223" s="318">
        <f t="shared" si="396"/>
        <v>0.08</v>
      </c>
      <c r="S223" s="318">
        <f t="shared" si="396"/>
        <v>0.08</v>
      </c>
      <c r="T223" s="318">
        <f t="shared" si="396"/>
        <v>0.08</v>
      </c>
      <c r="U223" s="318">
        <f t="shared" si="396"/>
        <v>0.08</v>
      </c>
      <c r="V223" s="318">
        <f t="shared" si="396"/>
        <v>0.08</v>
      </c>
      <c r="W223" s="318">
        <f t="shared" si="396"/>
        <v>0.08</v>
      </c>
      <c r="X223" s="318">
        <f t="shared" si="396"/>
        <v>0.08</v>
      </c>
      <c r="Y223" s="318">
        <f t="shared" si="396"/>
        <v>0.08</v>
      </c>
      <c r="Z223" s="318">
        <f t="shared" si="396"/>
        <v>0.08</v>
      </c>
      <c r="AA223" s="318">
        <f t="shared" si="396"/>
        <v>0.08</v>
      </c>
      <c r="AB223" s="318">
        <f t="shared" si="396"/>
        <v>0.08</v>
      </c>
      <c r="AC223" s="318">
        <f t="shared" si="396"/>
        <v>0.08</v>
      </c>
      <c r="AD223" s="318">
        <f t="shared" si="396"/>
        <v>0.08</v>
      </c>
      <c r="AE223" s="318">
        <f t="shared" si="396"/>
        <v>0.08</v>
      </c>
      <c r="AF223" s="318">
        <f t="shared" si="396"/>
        <v>0.08</v>
      </c>
      <c r="AG223" s="318">
        <f t="shared" si="396"/>
        <v>0.08</v>
      </c>
      <c r="AH223" s="318">
        <f t="shared" si="396"/>
        <v>0.08</v>
      </c>
      <c r="AI223" s="318">
        <f t="shared" si="396"/>
        <v>0.08</v>
      </c>
      <c r="AJ223" s="318">
        <f t="shared" si="396"/>
        <v>0.08</v>
      </c>
      <c r="AK223" s="318">
        <f t="shared" si="396"/>
        <v>0.08</v>
      </c>
      <c r="AL223" s="318">
        <f t="shared" si="396"/>
        <v>0.08</v>
      </c>
      <c r="AM223" s="318">
        <f t="shared" si="396"/>
        <v>0.08</v>
      </c>
      <c r="AN223" s="318">
        <f t="shared" si="396"/>
        <v>0.08</v>
      </c>
      <c r="AO223" s="318">
        <f t="shared" si="396"/>
        <v>0.08</v>
      </c>
      <c r="AP223" s="318">
        <f t="shared" si="396"/>
        <v>0.08</v>
      </c>
      <c r="AQ223" s="318">
        <f t="shared" si="396"/>
        <v>0.08</v>
      </c>
      <c r="AR223" s="318">
        <f t="shared" si="396"/>
        <v>0.08</v>
      </c>
      <c r="AS223" s="318">
        <f t="shared" si="396"/>
        <v>0.08</v>
      </c>
      <c r="AT223" s="318">
        <f t="shared" si="396"/>
        <v>0.08</v>
      </c>
      <c r="AU223" s="318">
        <f t="shared" si="396"/>
        <v>0.08</v>
      </c>
      <c r="AV223" s="318">
        <f t="shared" si="396"/>
        <v>0.08</v>
      </c>
      <c r="AW223" s="318">
        <f t="shared" ref="AW223:CB223" si="397">AV223</f>
        <v>0.08</v>
      </c>
      <c r="AX223" s="318">
        <f t="shared" si="397"/>
        <v>0.08</v>
      </c>
      <c r="AY223" s="318">
        <f t="shared" si="397"/>
        <v>0.08</v>
      </c>
      <c r="AZ223" s="318">
        <f t="shared" si="397"/>
        <v>0.08</v>
      </c>
      <c r="BA223" s="318">
        <f t="shared" si="397"/>
        <v>0.08</v>
      </c>
      <c r="BB223" s="318">
        <f t="shared" si="397"/>
        <v>0.08</v>
      </c>
      <c r="BC223" s="318">
        <f t="shared" si="397"/>
        <v>0.08</v>
      </c>
      <c r="BD223" s="318">
        <f t="shared" si="397"/>
        <v>0.08</v>
      </c>
      <c r="BE223" s="318">
        <f t="shared" si="397"/>
        <v>0.08</v>
      </c>
      <c r="BF223" s="318">
        <f t="shared" si="397"/>
        <v>0.08</v>
      </c>
      <c r="BG223" s="318">
        <f t="shared" si="397"/>
        <v>0.08</v>
      </c>
      <c r="BH223" s="318">
        <f t="shared" si="397"/>
        <v>0.08</v>
      </c>
      <c r="BI223" s="318">
        <f t="shared" si="397"/>
        <v>0.08</v>
      </c>
      <c r="BJ223" s="318">
        <f t="shared" si="397"/>
        <v>0.08</v>
      </c>
      <c r="BK223" s="318">
        <f t="shared" si="397"/>
        <v>0.08</v>
      </c>
      <c r="BL223" s="318">
        <f t="shared" si="397"/>
        <v>0.08</v>
      </c>
      <c r="BM223" s="318">
        <f t="shared" si="397"/>
        <v>0.08</v>
      </c>
      <c r="BN223" s="318">
        <f t="shared" si="397"/>
        <v>0.08</v>
      </c>
      <c r="BO223" s="318">
        <f t="shared" si="397"/>
        <v>0.08</v>
      </c>
      <c r="BP223" s="318">
        <f t="shared" si="397"/>
        <v>0.08</v>
      </c>
      <c r="BQ223" s="318">
        <f t="shared" si="397"/>
        <v>0.08</v>
      </c>
      <c r="BR223" s="318">
        <f t="shared" si="397"/>
        <v>0.08</v>
      </c>
      <c r="BS223" s="318">
        <f t="shared" si="397"/>
        <v>0.08</v>
      </c>
      <c r="BT223" s="318">
        <f t="shared" si="397"/>
        <v>0.08</v>
      </c>
      <c r="BU223" s="318">
        <f t="shared" si="397"/>
        <v>0.08</v>
      </c>
      <c r="BV223" s="318">
        <f t="shared" si="397"/>
        <v>0.08</v>
      </c>
      <c r="BW223" s="318">
        <f t="shared" si="397"/>
        <v>0.08</v>
      </c>
      <c r="BX223" s="318">
        <f t="shared" si="397"/>
        <v>0.08</v>
      </c>
      <c r="BY223" s="318">
        <f t="shared" si="397"/>
        <v>0.08</v>
      </c>
      <c r="BZ223" s="318">
        <f t="shared" si="397"/>
        <v>0.08</v>
      </c>
      <c r="CA223" s="318">
        <f t="shared" si="397"/>
        <v>0.08</v>
      </c>
      <c r="CB223" s="318">
        <f t="shared" si="397"/>
        <v>0.08</v>
      </c>
      <c r="CC223" s="318">
        <f t="shared" ref="CC223:DH223" si="398">CB223</f>
        <v>0.08</v>
      </c>
      <c r="CD223" s="318">
        <f t="shared" si="398"/>
        <v>0.08</v>
      </c>
      <c r="CE223" s="318">
        <f t="shared" si="398"/>
        <v>0.08</v>
      </c>
      <c r="CF223" s="318">
        <f t="shared" si="398"/>
        <v>0.08</v>
      </c>
      <c r="CG223" s="318">
        <f t="shared" si="398"/>
        <v>0.08</v>
      </c>
      <c r="CH223" s="318">
        <f t="shared" si="398"/>
        <v>0.08</v>
      </c>
      <c r="CI223" s="318">
        <f t="shared" si="398"/>
        <v>0.08</v>
      </c>
      <c r="CJ223" s="318">
        <f t="shared" si="398"/>
        <v>0.08</v>
      </c>
      <c r="CK223" s="318">
        <f t="shared" si="398"/>
        <v>0.08</v>
      </c>
      <c r="CL223" s="318">
        <f t="shared" si="398"/>
        <v>0.08</v>
      </c>
      <c r="CM223" s="318">
        <f t="shared" si="398"/>
        <v>0.08</v>
      </c>
      <c r="CN223" s="318">
        <f t="shared" si="398"/>
        <v>0.08</v>
      </c>
      <c r="CO223" s="318">
        <f t="shared" si="398"/>
        <v>0.08</v>
      </c>
      <c r="CP223" s="318">
        <f t="shared" si="398"/>
        <v>0.08</v>
      </c>
      <c r="CQ223" s="318">
        <f t="shared" si="398"/>
        <v>0.08</v>
      </c>
      <c r="CR223" s="318">
        <f t="shared" si="398"/>
        <v>0.08</v>
      </c>
      <c r="CS223" s="318">
        <f t="shared" si="398"/>
        <v>0.08</v>
      </c>
      <c r="CT223" s="318">
        <f t="shared" si="398"/>
        <v>0.08</v>
      </c>
      <c r="CU223" s="318">
        <f t="shared" si="398"/>
        <v>0.08</v>
      </c>
      <c r="CV223" s="318">
        <f t="shared" si="398"/>
        <v>0.08</v>
      </c>
      <c r="CW223" s="318">
        <f t="shared" si="398"/>
        <v>0.08</v>
      </c>
      <c r="CX223" s="318">
        <f t="shared" si="398"/>
        <v>0.08</v>
      </c>
      <c r="CY223" s="318">
        <f t="shared" si="398"/>
        <v>0.08</v>
      </c>
      <c r="CZ223" s="318">
        <f t="shared" si="398"/>
        <v>0.08</v>
      </c>
      <c r="DA223" s="318">
        <f t="shared" si="398"/>
        <v>0.08</v>
      </c>
      <c r="DB223" s="318">
        <f t="shared" si="398"/>
        <v>0.08</v>
      </c>
      <c r="DC223" s="318">
        <f t="shared" si="398"/>
        <v>0.08</v>
      </c>
      <c r="DD223" s="318">
        <f t="shared" si="398"/>
        <v>0.08</v>
      </c>
      <c r="DE223" s="318">
        <f t="shared" si="398"/>
        <v>0.08</v>
      </c>
      <c r="DF223" s="318">
        <f t="shared" si="398"/>
        <v>0.08</v>
      </c>
      <c r="DG223" s="318">
        <f t="shared" si="398"/>
        <v>0.08</v>
      </c>
      <c r="DH223" s="318">
        <f t="shared" si="398"/>
        <v>0.08</v>
      </c>
      <c r="DI223" s="318">
        <f t="shared" ref="DI223:EN223" si="399">DH223</f>
        <v>0.08</v>
      </c>
      <c r="DJ223" s="318">
        <f t="shared" si="399"/>
        <v>0.08</v>
      </c>
      <c r="DK223" s="318">
        <f t="shared" si="399"/>
        <v>0.08</v>
      </c>
      <c r="DL223" s="318">
        <f t="shared" si="399"/>
        <v>0.08</v>
      </c>
      <c r="DM223" s="318">
        <f t="shared" si="399"/>
        <v>0.08</v>
      </c>
      <c r="DN223" s="318">
        <f t="shared" si="399"/>
        <v>0.08</v>
      </c>
      <c r="DO223" s="318">
        <f t="shared" si="399"/>
        <v>0.08</v>
      </c>
      <c r="DP223" s="318">
        <f t="shared" si="399"/>
        <v>0.08</v>
      </c>
      <c r="DQ223" s="318">
        <f t="shared" si="399"/>
        <v>0.08</v>
      </c>
      <c r="DR223" s="318">
        <f t="shared" si="399"/>
        <v>0.08</v>
      </c>
      <c r="DS223" s="318">
        <f t="shared" si="399"/>
        <v>0.08</v>
      </c>
      <c r="DT223" s="318">
        <f t="shared" si="399"/>
        <v>0.08</v>
      </c>
      <c r="DU223" s="318">
        <f t="shared" si="399"/>
        <v>0.08</v>
      </c>
      <c r="DV223" s="318">
        <f t="shared" si="399"/>
        <v>0.08</v>
      </c>
      <c r="DW223" s="318">
        <f t="shared" si="399"/>
        <v>0.08</v>
      </c>
      <c r="DX223" s="318">
        <f t="shared" si="399"/>
        <v>0.08</v>
      </c>
      <c r="DY223" s="318">
        <f t="shared" si="399"/>
        <v>0.08</v>
      </c>
      <c r="DZ223" s="318">
        <f t="shared" si="399"/>
        <v>0.08</v>
      </c>
      <c r="EA223" s="318">
        <f t="shared" si="399"/>
        <v>0.08</v>
      </c>
      <c r="EB223" s="318">
        <f t="shared" si="399"/>
        <v>0.08</v>
      </c>
      <c r="EC223" s="318">
        <f t="shared" si="399"/>
        <v>0.08</v>
      </c>
      <c r="ED223" s="318">
        <f t="shared" si="399"/>
        <v>0.08</v>
      </c>
      <c r="EE223" s="318">
        <f t="shared" si="399"/>
        <v>0.08</v>
      </c>
      <c r="EF223" s="318">
        <f t="shared" si="399"/>
        <v>0.08</v>
      </c>
      <c r="EG223" s="318">
        <f t="shared" si="399"/>
        <v>0.08</v>
      </c>
      <c r="EH223" s="318">
        <f t="shared" si="399"/>
        <v>0.08</v>
      </c>
      <c r="EI223" s="318">
        <f t="shared" si="399"/>
        <v>0.08</v>
      </c>
      <c r="EJ223" s="318">
        <f t="shared" si="399"/>
        <v>0.08</v>
      </c>
      <c r="EK223" s="318">
        <f t="shared" si="399"/>
        <v>0.08</v>
      </c>
      <c r="EL223" s="318">
        <f t="shared" si="399"/>
        <v>0.08</v>
      </c>
      <c r="EM223" s="318">
        <f t="shared" si="399"/>
        <v>0.08</v>
      </c>
      <c r="EN223" s="318">
        <f t="shared" si="399"/>
        <v>0.08</v>
      </c>
      <c r="EO223" s="318">
        <f t="shared" ref="EO223:FT223" si="400">EN223</f>
        <v>0.08</v>
      </c>
      <c r="EP223" s="318">
        <f t="shared" si="400"/>
        <v>0.08</v>
      </c>
      <c r="EQ223" s="318">
        <f t="shared" si="400"/>
        <v>0.08</v>
      </c>
      <c r="ER223" s="318">
        <f t="shared" si="400"/>
        <v>0.08</v>
      </c>
      <c r="ES223" s="318">
        <f t="shared" si="400"/>
        <v>0.08</v>
      </c>
      <c r="ET223" s="318">
        <f t="shared" si="400"/>
        <v>0.08</v>
      </c>
      <c r="EU223" s="318">
        <f t="shared" si="400"/>
        <v>0.08</v>
      </c>
      <c r="EV223" s="318">
        <f t="shared" si="400"/>
        <v>0.08</v>
      </c>
      <c r="EW223" s="318">
        <f t="shared" si="400"/>
        <v>0.08</v>
      </c>
      <c r="EX223" s="318">
        <f t="shared" si="400"/>
        <v>0.08</v>
      </c>
      <c r="EY223" s="318">
        <f t="shared" si="400"/>
        <v>0.08</v>
      </c>
      <c r="EZ223" s="318">
        <f t="shared" si="400"/>
        <v>0.08</v>
      </c>
      <c r="FA223" s="318">
        <f t="shared" si="400"/>
        <v>0.08</v>
      </c>
      <c r="FB223" s="318">
        <f t="shared" si="400"/>
        <v>0.08</v>
      </c>
      <c r="FC223" s="318">
        <f t="shared" si="400"/>
        <v>0.08</v>
      </c>
      <c r="FD223" s="318">
        <f t="shared" si="400"/>
        <v>0.08</v>
      </c>
      <c r="FE223" s="318">
        <f t="shared" si="400"/>
        <v>0.08</v>
      </c>
      <c r="FF223" s="318">
        <f t="shared" si="400"/>
        <v>0.08</v>
      </c>
      <c r="FG223" s="318">
        <f t="shared" si="400"/>
        <v>0.08</v>
      </c>
      <c r="FH223" s="318">
        <f t="shared" si="400"/>
        <v>0.08</v>
      </c>
      <c r="FI223" s="318">
        <f t="shared" si="400"/>
        <v>0.08</v>
      </c>
      <c r="FJ223" s="318">
        <f t="shared" si="400"/>
        <v>0.08</v>
      </c>
      <c r="FK223" s="318">
        <f t="shared" si="400"/>
        <v>0.08</v>
      </c>
      <c r="FL223" s="318">
        <f t="shared" si="400"/>
        <v>0.08</v>
      </c>
      <c r="FM223" s="318">
        <f t="shared" si="400"/>
        <v>0.08</v>
      </c>
      <c r="FN223" s="318">
        <f t="shared" si="400"/>
        <v>0.08</v>
      </c>
      <c r="FO223" s="318">
        <f t="shared" si="400"/>
        <v>0.08</v>
      </c>
      <c r="FP223" s="318">
        <f t="shared" si="400"/>
        <v>0.08</v>
      </c>
      <c r="FQ223" s="318">
        <f t="shared" si="400"/>
        <v>0.08</v>
      </c>
      <c r="FR223" s="318">
        <f t="shared" si="400"/>
        <v>0.08</v>
      </c>
      <c r="FS223" s="318">
        <f t="shared" si="400"/>
        <v>0.08</v>
      </c>
      <c r="FT223" s="318">
        <f t="shared" si="400"/>
        <v>0.08</v>
      </c>
      <c r="FU223" s="318">
        <f t="shared" ref="FU223:GN223" si="401">FT223</f>
        <v>0.08</v>
      </c>
      <c r="FV223" s="318">
        <f t="shared" si="401"/>
        <v>0.08</v>
      </c>
      <c r="FW223" s="318">
        <f t="shared" si="401"/>
        <v>0.08</v>
      </c>
      <c r="FX223" s="318">
        <f t="shared" si="401"/>
        <v>0.08</v>
      </c>
      <c r="FY223" s="318">
        <f t="shared" si="401"/>
        <v>0.08</v>
      </c>
      <c r="FZ223" s="318">
        <f t="shared" si="401"/>
        <v>0.08</v>
      </c>
      <c r="GA223" s="318">
        <f t="shared" si="401"/>
        <v>0.08</v>
      </c>
      <c r="GB223" s="318">
        <f t="shared" si="401"/>
        <v>0.08</v>
      </c>
      <c r="GC223" s="318">
        <f t="shared" si="401"/>
        <v>0.08</v>
      </c>
      <c r="GD223" s="318">
        <f t="shared" si="401"/>
        <v>0.08</v>
      </c>
      <c r="GE223" s="318">
        <f t="shared" si="401"/>
        <v>0.08</v>
      </c>
      <c r="GF223" s="318">
        <f t="shared" si="401"/>
        <v>0.08</v>
      </c>
      <c r="GG223" s="318">
        <f t="shared" si="401"/>
        <v>0.08</v>
      </c>
      <c r="GH223" s="318">
        <f t="shared" si="401"/>
        <v>0.08</v>
      </c>
      <c r="GI223" s="318">
        <f t="shared" si="401"/>
        <v>0.08</v>
      </c>
      <c r="GJ223" s="318">
        <f t="shared" si="401"/>
        <v>0.08</v>
      </c>
      <c r="GK223" s="318">
        <f t="shared" si="401"/>
        <v>0.08</v>
      </c>
      <c r="GL223" s="318">
        <f t="shared" si="401"/>
        <v>0.08</v>
      </c>
      <c r="GM223" s="318">
        <f t="shared" si="401"/>
        <v>0.08</v>
      </c>
      <c r="GN223" s="327">
        <f t="shared" si="401"/>
        <v>0.08</v>
      </c>
      <c r="GO223" s="1"/>
      <c r="GP223" s="67"/>
    </row>
    <row r="224" spans="1:198" customFormat="1" x14ac:dyDescent="0.75">
      <c r="A224" s="1"/>
      <c r="B224" s="1"/>
      <c r="C224" s="328" t="s">
        <v>128</v>
      </c>
      <c r="D224" s="100"/>
      <c r="E224" s="100"/>
      <c r="F224" s="320"/>
      <c r="G224" s="320"/>
      <c r="H224" s="324" t="s">
        <v>317</v>
      </c>
      <c r="I224" s="324"/>
      <c r="J224" s="7"/>
      <c r="K224" s="7"/>
      <c r="L224" s="7"/>
      <c r="M224" s="7"/>
      <c r="N224" s="7"/>
      <c r="O224" s="7"/>
      <c r="P224" s="735">
        <v>5.3999999999999999E-2</v>
      </c>
      <c r="Q224" s="734">
        <f>+P224</f>
        <v>5.3999999999999999E-2</v>
      </c>
      <c r="R224" s="735">
        <f>+Q224-0.25%</f>
        <v>5.1499999999999997E-2</v>
      </c>
      <c r="S224" s="734">
        <f>+R224</f>
        <v>5.1499999999999997E-2</v>
      </c>
      <c r="T224" s="734">
        <f t="shared" ref="T224:CE224" si="402">+S224</f>
        <v>5.1499999999999997E-2</v>
      </c>
      <c r="U224" s="734">
        <f t="shared" si="402"/>
        <v>5.1499999999999997E-2</v>
      </c>
      <c r="V224" s="734">
        <f t="shared" si="402"/>
        <v>5.1499999999999997E-2</v>
      </c>
      <c r="W224" s="734">
        <f t="shared" si="402"/>
        <v>5.1499999999999997E-2</v>
      </c>
      <c r="X224" s="734">
        <f t="shared" si="402"/>
        <v>5.1499999999999997E-2</v>
      </c>
      <c r="Y224" s="734">
        <f t="shared" si="402"/>
        <v>5.1499999999999997E-2</v>
      </c>
      <c r="Z224" s="734">
        <f t="shared" si="402"/>
        <v>5.1499999999999997E-2</v>
      </c>
      <c r="AA224" s="735">
        <f>+Z224-0.25%</f>
        <v>4.8999999999999995E-2</v>
      </c>
      <c r="AB224" s="734">
        <f t="shared" si="402"/>
        <v>4.8999999999999995E-2</v>
      </c>
      <c r="AC224" s="734">
        <f t="shared" si="402"/>
        <v>4.8999999999999995E-2</v>
      </c>
      <c r="AD224" s="734">
        <f t="shared" si="402"/>
        <v>4.8999999999999995E-2</v>
      </c>
      <c r="AE224" s="734">
        <f t="shared" si="402"/>
        <v>4.8999999999999995E-2</v>
      </c>
      <c r="AF224" s="734">
        <f t="shared" si="402"/>
        <v>4.8999999999999995E-2</v>
      </c>
      <c r="AG224" s="734">
        <f t="shared" si="402"/>
        <v>4.8999999999999995E-2</v>
      </c>
      <c r="AH224" s="734">
        <f t="shared" si="402"/>
        <v>4.8999999999999995E-2</v>
      </c>
      <c r="AI224" s="734">
        <f t="shared" si="402"/>
        <v>4.8999999999999995E-2</v>
      </c>
      <c r="AJ224" s="734">
        <f t="shared" si="402"/>
        <v>4.8999999999999995E-2</v>
      </c>
      <c r="AK224" s="734">
        <f t="shared" si="402"/>
        <v>4.8999999999999995E-2</v>
      </c>
      <c r="AL224" s="734">
        <f t="shared" si="402"/>
        <v>4.8999999999999995E-2</v>
      </c>
      <c r="AM224" s="735">
        <f>+AL224-0.25%</f>
        <v>4.6499999999999993E-2</v>
      </c>
      <c r="AN224" s="734">
        <f t="shared" si="402"/>
        <v>4.6499999999999993E-2</v>
      </c>
      <c r="AO224" s="734">
        <f t="shared" si="402"/>
        <v>4.6499999999999993E-2</v>
      </c>
      <c r="AP224" s="734">
        <f t="shared" si="402"/>
        <v>4.6499999999999993E-2</v>
      </c>
      <c r="AQ224" s="734">
        <f t="shared" si="402"/>
        <v>4.6499999999999993E-2</v>
      </c>
      <c r="AR224" s="734">
        <f t="shared" si="402"/>
        <v>4.6499999999999993E-2</v>
      </c>
      <c r="AS224" s="734">
        <f t="shared" si="402"/>
        <v>4.6499999999999993E-2</v>
      </c>
      <c r="AT224" s="734">
        <f t="shared" si="402"/>
        <v>4.6499999999999993E-2</v>
      </c>
      <c r="AU224" s="734">
        <f t="shared" si="402"/>
        <v>4.6499999999999993E-2</v>
      </c>
      <c r="AV224" s="734">
        <f t="shared" si="402"/>
        <v>4.6499999999999993E-2</v>
      </c>
      <c r="AW224" s="734">
        <f t="shared" si="402"/>
        <v>4.6499999999999993E-2</v>
      </c>
      <c r="AX224" s="734">
        <f t="shared" si="402"/>
        <v>4.6499999999999993E-2</v>
      </c>
      <c r="AY224" s="734">
        <f t="shared" si="402"/>
        <v>4.6499999999999993E-2</v>
      </c>
      <c r="AZ224" s="734">
        <f t="shared" si="402"/>
        <v>4.6499999999999993E-2</v>
      </c>
      <c r="BA224" s="734">
        <f t="shared" si="402"/>
        <v>4.6499999999999993E-2</v>
      </c>
      <c r="BB224" s="734">
        <f t="shared" si="402"/>
        <v>4.6499999999999993E-2</v>
      </c>
      <c r="BC224" s="734">
        <f t="shared" si="402"/>
        <v>4.6499999999999993E-2</v>
      </c>
      <c r="BD224" s="734">
        <f t="shared" si="402"/>
        <v>4.6499999999999993E-2</v>
      </c>
      <c r="BE224" s="734">
        <f t="shared" si="402"/>
        <v>4.6499999999999993E-2</v>
      </c>
      <c r="BF224" s="734">
        <f t="shared" si="402"/>
        <v>4.6499999999999993E-2</v>
      </c>
      <c r="BG224" s="734">
        <f t="shared" si="402"/>
        <v>4.6499999999999993E-2</v>
      </c>
      <c r="BH224" s="734">
        <f t="shared" si="402"/>
        <v>4.6499999999999993E-2</v>
      </c>
      <c r="BI224" s="734">
        <f t="shared" si="402"/>
        <v>4.6499999999999993E-2</v>
      </c>
      <c r="BJ224" s="734">
        <f t="shared" si="402"/>
        <v>4.6499999999999993E-2</v>
      </c>
      <c r="BK224" s="734">
        <f t="shared" si="402"/>
        <v>4.6499999999999993E-2</v>
      </c>
      <c r="BL224" s="734">
        <f t="shared" si="402"/>
        <v>4.6499999999999993E-2</v>
      </c>
      <c r="BM224" s="734">
        <f t="shared" si="402"/>
        <v>4.6499999999999993E-2</v>
      </c>
      <c r="BN224" s="734">
        <f t="shared" si="402"/>
        <v>4.6499999999999993E-2</v>
      </c>
      <c r="BO224" s="734">
        <f t="shared" si="402"/>
        <v>4.6499999999999993E-2</v>
      </c>
      <c r="BP224" s="734">
        <f t="shared" si="402"/>
        <v>4.6499999999999993E-2</v>
      </c>
      <c r="BQ224" s="734">
        <f t="shared" si="402"/>
        <v>4.6499999999999993E-2</v>
      </c>
      <c r="BR224" s="734">
        <f t="shared" si="402"/>
        <v>4.6499999999999993E-2</v>
      </c>
      <c r="BS224" s="734">
        <f t="shared" si="402"/>
        <v>4.6499999999999993E-2</v>
      </c>
      <c r="BT224" s="734">
        <f t="shared" si="402"/>
        <v>4.6499999999999993E-2</v>
      </c>
      <c r="BU224" s="734">
        <f t="shared" si="402"/>
        <v>4.6499999999999993E-2</v>
      </c>
      <c r="BV224" s="734">
        <f t="shared" si="402"/>
        <v>4.6499999999999993E-2</v>
      </c>
      <c r="BW224" s="734">
        <f t="shared" si="402"/>
        <v>4.6499999999999993E-2</v>
      </c>
      <c r="BX224" s="734">
        <f t="shared" si="402"/>
        <v>4.6499999999999993E-2</v>
      </c>
      <c r="BY224" s="734">
        <f t="shared" si="402"/>
        <v>4.6499999999999993E-2</v>
      </c>
      <c r="BZ224" s="734">
        <f t="shared" si="402"/>
        <v>4.6499999999999993E-2</v>
      </c>
      <c r="CA224" s="734">
        <f t="shared" si="402"/>
        <v>4.6499999999999993E-2</v>
      </c>
      <c r="CB224" s="734">
        <f t="shared" si="402"/>
        <v>4.6499999999999993E-2</v>
      </c>
      <c r="CC224" s="734">
        <f t="shared" si="402"/>
        <v>4.6499999999999993E-2</v>
      </c>
      <c r="CD224" s="734">
        <f t="shared" si="402"/>
        <v>4.6499999999999993E-2</v>
      </c>
      <c r="CE224" s="734">
        <f t="shared" si="402"/>
        <v>4.6499999999999993E-2</v>
      </c>
      <c r="CF224" s="734">
        <f t="shared" ref="CF224:EQ224" si="403">+CE224</f>
        <v>4.6499999999999993E-2</v>
      </c>
      <c r="CG224" s="734">
        <f t="shared" si="403"/>
        <v>4.6499999999999993E-2</v>
      </c>
      <c r="CH224" s="734">
        <f t="shared" si="403"/>
        <v>4.6499999999999993E-2</v>
      </c>
      <c r="CI224" s="734">
        <f t="shared" si="403"/>
        <v>4.6499999999999993E-2</v>
      </c>
      <c r="CJ224" s="734">
        <f t="shared" si="403"/>
        <v>4.6499999999999993E-2</v>
      </c>
      <c r="CK224" s="734">
        <f t="shared" si="403"/>
        <v>4.6499999999999993E-2</v>
      </c>
      <c r="CL224" s="734">
        <f t="shared" si="403"/>
        <v>4.6499999999999993E-2</v>
      </c>
      <c r="CM224" s="734">
        <f t="shared" si="403"/>
        <v>4.6499999999999993E-2</v>
      </c>
      <c r="CN224" s="734">
        <f t="shared" si="403"/>
        <v>4.6499999999999993E-2</v>
      </c>
      <c r="CO224" s="734">
        <f t="shared" si="403"/>
        <v>4.6499999999999993E-2</v>
      </c>
      <c r="CP224" s="734">
        <f t="shared" si="403"/>
        <v>4.6499999999999993E-2</v>
      </c>
      <c r="CQ224" s="734">
        <f t="shared" si="403"/>
        <v>4.6499999999999993E-2</v>
      </c>
      <c r="CR224" s="734">
        <f t="shared" si="403"/>
        <v>4.6499999999999993E-2</v>
      </c>
      <c r="CS224" s="734">
        <f t="shared" si="403"/>
        <v>4.6499999999999993E-2</v>
      </c>
      <c r="CT224" s="734">
        <f t="shared" si="403"/>
        <v>4.6499999999999993E-2</v>
      </c>
      <c r="CU224" s="734">
        <f t="shared" si="403"/>
        <v>4.6499999999999993E-2</v>
      </c>
      <c r="CV224" s="734">
        <f t="shared" si="403"/>
        <v>4.6499999999999993E-2</v>
      </c>
      <c r="CW224" s="734">
        <f t="shared" si="403"/>
        <v>4.6499999999999993E-2</v>
      </c>
      <c r="CX224" s="734">
        <f t="shared" si="403"/>
        <v>4.6499999999999993E-2</v>
      </c>
      <c r="CY224" s="734">
        <f t="shared" si="403"/>
        <v>4.6499999999999993E-2</v>
      </c>
      <c r="CZ224" s="734">
        <f t="shared" si="403"/>
        <v>4.6499999999999993E-2</v>
      </c>
      <c r="DA224" s="734">
        <f t="shared" si="403"/>
        <v>4.6499999999999993E-2</v>
      </c>
      <c r="DB224" s="734">
        <f t="shared" si="403"/>
        <v>4.6499999999999993E-2</v>
      </c>
      <c r="DC224" s="734">
        <f t="shared" si="403"/>
        <v>4.6499999999999993E-2</v>
      </c>
      <c r="DD224" s="734">
        <f t="shared" si="403"/>
        <v>4.6499999999999993E-2</v>
      </c>
      <c r="DE224" s="734">
        <f t="shared" si="403"/>
        <v>4.6499999999999993E-2</v>
      </c>
      <c r="DF224" s="734">
        <f t="shared" si="403"/>
        <v>4.6499999999999993E-2</v>
      </c>
      <c r="DG224" s="734">
        <f t="shared" si="403"/>
        <v>4.6499999999999993E-2</v>
      </c>
      <c r="DH224" s="734">
        <f t="shared" si="403"/>
        <v>4.6499999999999993E-2</v>
      </c>
      <c r="DI224" s="734">
        <f t="shared" si="403"/>
        <v>4.6499999999999993E-2</v>
      </c>
      <c r="DJ224" s="734">
        <f t="shared" si="403"/>
        <v>4.6499999999999993E-2</v>
      </c>
      <c r="DK224" s="734">
        <f t="shared" si="403"/>
        <v>4.6499999999999993E-2</v>
      </c>
      <c r="DL224" s="734">
        <f t="shared" si="403"/>
        <v>4.6499999999999993E-2</v>
      </c>
      <c r="DM224" s="734">
        <f t="shared" si="403"/>
        <v>4.6499999999999993E-2</v>
      </c>
      <c r="DN224" s="734">
        <f t="shared" si="403"/>
        <v>4.6499999999999993E-2</v>
      </c>
      <c r="DO224" s="734">
        <f t="shared" si="403"/>
        <v>4.6499999999999993E-2</v>
      </c>
      <c r="DP224" s="734">
        <f t="shared" si="403"/>
        <v>4.6499999999999993E-2</v>
      </c>
      <c r="DQ224" s="734">
        <f t="shared" si="403"/>
        <v>4.6499999999999993E-2</v>
      </c>
      <c r="DR224" s="734">
        <f t="shared" si="403"/>
        <v>4.6499999999999993E-2</v>
      </c>
      <c r="DS224" s="734">
        <f t="shared" si="403"/>
        <v>4.6499999999999993E-2</v>
      </c>
      <c r="DT224" s="734">
        <f t="shared" si="403"/>
        <v>4.6499999999999993E-2</v>
      </c>
      <c r="DU224" s="734">
        <f t="shared" si="403"/>
        <v>4.6499999999999993E-2</v>
      </c>
      <c r="DV224" s="734">
        <f t="shared" si="403"/>
        <v>4.6499999999999993E-2</v>
      </c>
      <c r="DW224" s="734">
        <f t="shared" si="403"/>
        <v>4.6499999999999993E-2</v>
      </c>
      <c r="DX224" s="734">
        <f t="shared" si="403"/>
        <v>4.6499999999999993E-2</v>
      </c>
      <c r="DY224" s="734">
        <f t="shared" si="403"/>
        <v>4.6499999999999993E-2</v>
      </c>
      <c r="DZ224" s="734">
        <f t="shared" si="403"/>
        <v>4.6499999999999993E-2</v>
      </c>
      <c r="EA224" s="734">
        <f t="shared" si="403"/>
        <v>4.6499999999999993E-2</v>
      </c>
      <c r="EB224" s="734">
        <f t="shared" si="403"/>
        <v>4.6499999999999993E-2</v>
      </c>
      <c r="EC224" s="734">
        <f t="shared" si="403"/>
        <v>4.6499999999999993E-2</v>
      </c>
      <c r="ED224" s="734">
        <f t="shared" si="403"/>
        <v>4.6499999999999993E-2</v>
      </c>
      <c r="EE224" s="734">
        <f t="shared" si="403"/>
        <v>4.6499999999999993E-2</v>
      </c>
      <c r="EF224" s="734">
        <f t="shared" si="403"/>
        <v>4.6499999999999993E-2</v>
      </c>
      <c r="EG224" s="734">
        <f t="shared" si="403"/>
        <v>4.6499999999999993E-2</v>
      </c>
      <c r="EH224" s="734">
        <f t="shared" si="403"/>
        <v>4.6499999999999993E-2</v>
      </c>
      <c r="EI224" s="734">
        <f t="shared" si="403"/>
        <v>4.6499999999999993E-2</v>
      </c>
      <c r="EJ224" s="734">
        <f t="shared" si="403"/>
        <v>4.6499999999999993E-2</v>
      </c>
      <c r="EK224" s="734">
        <f t="shared" si="403"/>
        <v>4.6499999999999993E-2</v>
      </c>
      <c r="EL224" s="734">
        <f t="shared" si="403"/>
        <v>4.6499999999999993E-2</v>
      </c>
      <c r="EM224" s="734">
        <f t="shared" si="403"/>
        <v>4.6499999999999993E-2</v>
      </c>
      <c r="EN224" s="734">
        <f t="shared" si="403"/>
        <v>4.6499999999999993E-2</v>
      </c>
      <c r="EO224" s="734">
        <f t="shared" si="403"/>
        <v>4.6499999999999993E-2</v>
      </c>
      <c r="EP224" s="734">
        <f t="shared" si="403"/>
        <v>4.6499999999999993E-2</v>
      </c>
      <c r="EQ224" s="734">
        <f t="shared" si="403"/>
        <v>4.6499999999999993E-2</v>
      </c>
      <c r="ER224" s="734">
        <f t="shared" ref="ER224:GN224" si="404">+EQ224</f>
        <v>4.6499999999999993E-2</v>
      </c>
      <c r="ES224" s="734">
        <f t="shared" si="404"/>
        <v>4.6499999999999993E-2</v>
      </c>
      <c r="ET224" s="734">
        <f t="shared" si="404"/>
        <v>4.6499999999999993E-2</v>
      </c>
      <c r="EU224" s="734">
        <f t="shared" si="404"/>
        <v>4.6499999999999993E-2</v>
      </c>
      <c r="EV224" s="734">
        <f t="shared" si="404"/>
        <v>4.6499999999999993E-2</v>
      </c>
      <c r="EW224" s="734">
        <f t="shared" si="404"/>
        <v>4.6499999999999993E-2</v>
      </c>
      <c r="EX224" s="734">
        <f t="shared" si="404"/>
        <v>4.6499999999999993E-2</v>
      </c>
      <c r="EY224" s="734">
        <f t="shared" si="404"/>
        <v>4.6499999999999993E-2</v>
      </c>
      <c r="EZ224" s="734">
        <f t="shared" si="404"/>
        <v>4.6499999999999993E-2</v>
      </c>
      <c r="FA224" s="734">
        <f t="shared" si="404"/>
        <v>4.6499999999999993E-2</v>
      </c>
      <c r="FB224" s="734">
        <f t="shared" si="404"/>
        <v>4.6499999999999993E-2</v>
      </c>
      <c r="FC224" s="734">
        <f t="shared" si="404"/>
        <v>4.6499999999999993E-2</v>
      </c>
      <c r="FD224" s="734">
        <f t="shared" si="404"/>
        <v>4.6499999999999993E-2</v>
      </c>
      <c r="FE224" s="734">
        <f t="shared" si="404"/>
        <v>4.6499999999999993E-2</v>
      </c>
      <c r="FF224" s="734">
        <f t="shared" si="404"/>
        <v>4.6499999999999993E-2</v>
      </c>
      <c r="FG224" s="734">
        <f t="shared" si="404"/>
        <v>4.6499999999999993E-2</v>
      </c>
      <c r="FH224" s="734">
        <f t="shared" si="404"/>
        <v>4.6499999999999993E-2</v>
      </c>
      <c r="FI224" s="734">
        <f t="shared" si="404"/>
        <v>4.6499999999999993E-2</v>
      </c>
      <c r="FJ224" s="734">
        <f t="shared" si="404"/>
        <v>4.6499999999999993E-2</v>
      </c>
      <c r="FK224" s="734">
        <f t="shared" si="404"/>
        <v>4.6499999999999993E-2</v>
      </c>
      <c r="FL224" s="734">
        <f t="shared" si="404"/>
        <v>4.6499999999999993E-2</v>
      </c>
      <c r="FM224" s="734">
        <f t="shared" si="404"/>
        <v>4.6499999999999993E-2</v>
      </c>
      <c r="FN224" s="734">
        <f t="shared" si="404"/>
        <v>4.6499999999999993E-2</v>
      </c>
      <c r="FO224" s="734">
        <f t="shared" si="404"/>
        <v>4.6499999999999993E-2</v>
      </c>
      <c r="FP224" s="734">
        <f t="shared" si="404"/>
        <v>4.6499999999999993E-2</v>
      </c>
      <c r="FQ224" s="734">
        <f t="shared" si="404"/>
        <v>4.6499999999999993E-2</v>
      </c>
      <c r="FR224" s="734">
        <f t="shared" si="404"/>
        <v>4.6499999999999993E-2</v>
      </c>
      <c r="FS224" s="734">
        <f t="shared" si="404"/>
        <v>4.6499999999999993E-2</v>
      </c>
      <c r="FT224" s="734">
        <f t="shared" si="404"/>
        <v>4.6499999999999993E-2</v>
      </c>
      <c r="FU224" s="734">
        <f t="shared" si="404"/>
        <v>4.6499999999999993E-2</v>
      </c>
      <c r="FV224" s="734">
        <f t="shared" si="404"/>
        <v>4.6499999999999993E-2</v>
      </c>
      <c r="FW224" s="734">
        <f t="shared" si="404"/>
        <v>4.6499999999999993E-2</v>
      </c>
      <c r="FX224" s="734">
        <f t="shared" si="404"/>
        <v>4.6499999999999993E-2</v>
      </c>
      <c r="FY224" s="734">
        <f t="shared" si="404"/>
        <v>4.6499999999999993E-2</v>
      </c>
      <c r="FZ224" s="734">
        <f t="shared" si="404"/>
        <v>4.6499999999999993E-2</v>
      </c>
      <c r="GA224" s="734">
        <f t="shared" si="404"/>
        <v>4.6499999999999993E-2</v>
      </c>
      <c r="GB224" s="734">
        <f t="shared" si="404"/>
        <v>4.6499999999999993E-2</v>
      </c>
      <c r="GC224" s="734">
        <f t="shared" si="404"/>
        <v>4.6499999999999993E-2</v>
      </c>
      <c r="GD224" s="734">
        <f t="shared" si="404"/>
        <v>4.6499999999999993E-2</v>
      </c>
      <c r="GE224" s="734">
        <f t="shared" si="404"/>
        <v>4.6499999999999993E-2</v>
      </c>
      <c r="GF224" s="734">
        <f t="shared" si="404"/>
        <v>4.6499999999999993E-2</v>
      </c>
      <c r="GG224" s="734">
        <f t="shared" si="404"/>
        <v>4.6499999999999993E-2</v>
      </c>
      <c r="GH224" s="734">
        <f t="shared" si="404"/>
        <v>4.6499999999999993E-2</v>
      </c>
      <c r="GI224" s="734">
        <f t="shared" si="404"/>
        <v>4.6499999999999993E-2</v>
      </c>
      <c r="GJ224" s="734">
        <f t="shared" si="404"/>
        <v>4.6499999999999993E-2</v>
      </c>
      <c r="GK224" s="734">
        <f t="shared" si="404"/>
        <v>4.6499999999999993E-2</v>
      </c>
      <c r="GL224" s="734">
        <f t="shared" si="404"/>
        <v>4.6499999999999993E-2</v>
      </c>
      <c r="GM224" s="734">
        <f t="shared" si="404"/>
        <v>4.6499999999999993E-2</v>
      </c>
      <c r="GN224" s="734">
        <f t="shared" si="404"/>
        <v>4.6499999999999993E-2</v>
      </c>
      <c r="GO224" s="1"/>
      <c r="GP224" s="67"/>
    </row>
    <row r="225" spans="1:198" customFormat="1" x14ac:dyDescent="0.75">
      <c r="A225" s="1"/>
      <c r="B225" s="1"/>
      <c r="C225" s="328"/>
      <c r="D225" s="100"/>
      <c r="E225" s="100"/>
      <c r="F225" s="320"/>
      <c r="G225" s="320"/>
      <c r="H225" s="324" t="s">
        <v>127</v>
      </c>
      <c r="I225" s="324"/>
      <c r="J225" s="7"/>
      <c r="K225" s="7"/>
      <c r="L225" s="7"/>
      <c r="M225" s="7"/>
      <c r="N225" s="7"/>
      <c r="O225" s="7"/>
      <c r="P225" s="330">
        <f>+Summary!$C$55/10000</f>
        <v>2.5000000000000001E-2</v>
      </c>
      <c r="Q225" s="331">
        <f>+Summary!$C$55/10000</f>
        <v>2.5000000000000001E-2</v>
      </c>
      <c r="R225" s="331">
        <f>+Summary!$C$55/10000</f>
        <v>2.5000000000000001E-2</v>
      </c>
      <c r="S225" s="331">
        <f>+Summary!$C$55/10000</f>
        <v>2.5000000000000001E-2</v>
      </c>
      <c r="T225" s="331">
        <f>+Summary!$C$55/10000</f>
        <v>2.5000000000000001E-2</v>
      </c>
      <c r="U225" s="331">
        <f>+Summary!$C$55/10000</f>
        <v>2.5000000000000001E-2</v>
      </c>
      <c r="V225" s="331">
        <f>+Summary!$C$55/10000</f>
        <v>2.5000000000000001E-2</v>
      </c>
      <c r="W225" s="331">
        <f>+Summary!$C$55/10000</f>
        <v>2.5000000000000001E-2</v>
      </c>
      <c r="X225" s="331">
        <f>+Summary!$C$55/10000</f>
        <v>2.5000000000000001E-2</v>
      </c>
      <c r="Y225" s="331">
        <f>+Summary!$C$55/10000</f>
        <v>2.5000000000000001E-2</v>
      </c>
      <c r="Z225" s="331">
        <f>+Summary!$C$55/10000</f>
        <v>2.5000000000000001E-2</v>
      </c>
      <c r="AA225" s="331">
        <f>+Summary!$C$55/10000</f>
        <v>2.5000000000000001E-2</v>
      </c>
      <c r="AB225" s="331">
        <f>+Summary!$C$55/10000</f>
        <v>2.5000000000000001E-2</v>
      </c>
      <c r="AC225" s="331">
        <f>+Summary!$C$55/10000</f>
        <v>2.5000000000000001E-2</v>
      </c>
      <c r="AD225" s="331">
        <f>+Summary!$C$55/10000</f>
        <v>2.5000000000000001E-2</v>
      </c>
      <c r="AE225" s="331">
        <f>+Summary!$C$55/10000</f>
        <v>2.5000000000000001E-2</v>
      </c>
      <c r="AF225" s="331">
        <f>+Summary!$C$55/10000</f>
        <v>2.5000000000000001E-2</v>
      </c>
      <c r="AG225" s="331">
        <f>+Summary!$C$55/10000</f>
        <v>2.5000000000000001E-2</v>
      </c>
      <c r="AH225" s="331">
        <f>+Summary!$C$55/10000</f>
        <v>2.5000000000000001E-2</v>
      </c>
      <c r="AI225" s="331">
        <f>+Summary!$C$55/10000</f>
        <v>2.5000000000000001E-2</v>
      </c>
      <c r="AJ225" s="331">
        <f>+Summary!$C$55/10000</f>
        <v>2.5000000000000001E-2</v>
      </c>
      <c r="AK225" s="331">
        <f>+Summary!$C$55/10000</f>
        <v>2.5000000000000001E-2</v>
      </c>
      <c r="AL225" s="331">
        <f>+Summary!$C$55/10000</f>
        <v>2.5000000000000001E-2</v>
      </c>
      <c r="AM225" s="331">
        <f>+Summary!$C$55/10000</f>
        <v>2.5000000000000001E-2</v>
      </c>
      <c r="AN225" s="331">
        <f>+Summary!$C$55/10000</f>
        <v>2.5000000000000001E-2</v>
      </c>
      <c r="AO225" s="331">
        <f>+Summary!$C$55/10000</f>
        <v>2.5000000000000001E-2</v>
      </c>
      <c r="AP225" s="331">
        <f>+Summary!$C$55/10000</f>
        <v>2.5000000000000001E-2</v>
      </c>
      <c r="AQ225" s="331">
        <f>+Summary!$C$55/10000</f>
        <v>2.5000000000000001E-2</v>
      </c>
      <c r="AR225" s="331">
        <f>+Summary!$C$55/10000</f>
        <v>2.5000000000000001E-2</v>
      </c>
      <c r="AS225" s="331">
        <f>+Summary!$C$55/10000</f>
        <v>2.5000000000000001E-2</v>
      </c>
      <c r="AT225" s="331">
        <f>+Summary!$C$55/10000</f>
        <v>2.5000000000000001E-2</v>
      </c>
      <c r="AU225" s="331">
        <f>+Summary!$C$55/10000</f>
        <v>2.5000000000000001E-2</v>
      </c>
      <c r="AV225" s="331">
        <f>+Summary!$C$55/10000</f>
        <v>2.5000000000000001E-2</v>
      </c>
      <c r="AW225" s="331">
        <f>+Summary!$C$55/10000</f>
        <v>2.5000000000000001E-2</v>
      </c>
      <c r="AX225" s="331">
        <f>+Summary!$C$55/10000</f>
        <v>2.5000000000000001E-2</v>
      </c>
      <c r="AY225" s="331">
        <f>+Summary!$C$55/10000</f>
        <v>2.5000000000000001E-2</v>
      </c>
      <c r="AZ225" s="331">
        <f>+Summary!$C$55/10000</f>
        <v>2.5000000000000001E-2</v>
      </c>
      <c r="BA225" s="331">
        <f>+Summary!$C$55/10000</f>
        <v>2.5000000000000001E-2</v>
      </c>
      <c r="BB225" s="331">
        <f>+Summary!$C$55/10000</f>
        <v>2.5000000000000001E-2</v>
      </c>
      <c r="BC225" s="331">
        <f>+Summary!$C$55/10000</f>
        <v>2.5000000000000001E-2</v>
      </c>
      <c r="BD225" s="331">
        <f>+Summary!$C$55/10000</f>
        <v>2.5000000000000001E-2</v>
      </c>
      <c r="BE225" s="331">
        <f>+Summary!$C$55/10000</f>
        <v>2.5000000000000001E-2</v>
      </c>
      <c r="BF225" s="331">
        <f>+Summary!$C$55/10000</f>
        <v>2.5000000000000001E-2</v>
      </c>
      <c r="BG225" s="331">
        <f>+Summary!$C$55/10000</f>
        <v>2.5000000000000001E-2</v>
      </c>
      <c r="BH225" s="331">
        <f>+Summary!$C$55/10000</f>
        <v>2.5000000000000001E-2</v>
      </c>
      <c r="BI225" s="331">
        <f>+Summary!$C$55/10000</f>
        <v>2.5000000000000001E-2</v>
      </c>
      <c r="BJ225" s="331">
        <f>+Summary!$C$55/10000</f>
        <v>2.5000000000000001E-2</v>
      </c>
      <c r="BK225" s="331">
        <f>+Summary!$C$55/10000</f>
        <v>2.5000000000000001E-2</v>
      </c>
      <c r="BL225" s="331">
        <f>+Summary!$C$55/10000</f>
        <v>2.5000000000000001E-2</v>
      </c>
      <c r="BM225" s="331">
        <f>+Summary!$C$55/10000</f>
        <v>2.5000000000000001E-2</v>
      </c>
      <c r="BN225" s="331">
        <f>+Summary!$C$55/10000</f>
        <v>2.5000000000000001E-2</v>
      </c>
      <c r="BO225" s="331">
        <f>+Summary!$C$55/10000</f>
        <v>2.5000000000000001E-2</v>
      </c>
      <c r="BP225" s="331">
        <f>+Summary!$C$55/10000</f>
        <v>2.5000000000000001E-2</v>
      </c>
      <c r="BQ225" s="331">
        <f>+Summary!$C$55/10000</f>
        <v>2.5000000000000001E-2</v>
      </c>
      <c r="BR225" s="331">
        <f>+Summary!$C$55/10000</f>
        <v>2.5000000000000001E-2</v>
      </c>
      <c r="BS225" s="331">
        <f>+Summary!$C$55/10000</f>
        <v>2.5000000000000001E-2</v>
      </c>
      <c r="BT225" s="331">
        <f>+Summary!$C$55/10000</f>
        <v>2.5000000000000001E-2</v>
      </c>
      <c r="BU225" s="331">
        <f>+Summary!$C$55/10000</f>
        <v>2.5000000000000001E-2</v>
      </c>
      <c r="BV225" s="331">
        <f>+Summary!$C$55/10000</f>
        <v>2.5000000000000001E-2</v>
      </c>
      <c r="BW225" s="331">
        <f>+Summary!$C$55/10000</f>
        <v>2.5000000000000001E-2</v>
      </c>
      <c r="BX225" s="331">
        <f>+Summary!$C$55/10000</f>
        <v>2.5000000000000001E-2</v>
      </c>
      <c r="BY225" s="331">
        <f>+Summary!$C$55/10000</f>
        <v>2.5000000000000001E-2</v>
      </c>
      <c r="BZ225" s="331">
        <f>+Summary!$C$55/10000</f>
        <v>2.5000000000000001E-2</v>
      </c>
      <c r="CA225" s="331">
        <f>+Summary!$C$55/10000</f>
        <v>2.5000000000000001E-2</v>
      </c>
      <c r="CB225" s="331">
        <f>+Summary!$C$55/10000</f>
        <v>2.5000000000000001E-2</v>
      </c>
      <c r="CC225" s="331">
        <f>+Summary!$C$55/10000</f>
        <v>2.5000000000000001E-2</v>
      </c>
      <c r="CD225" s="331">
        <f>+Summary!$C$55/10000</f>
        <v>2.5000000000000001E-2</v>
      </c>
      <c r="CE225" s="331">
        <f>+Summary!$C$55/10000</f>
        <v>2.5000000000000001E-2</v>
      </c>
      <c r="CF225" s="331">
        <f>+Summary!$C$55/10000</f>
        <v>2.5000000000000001E-2</v>
      </c>
      <c r="CG225" s="331">
        <f>+Summary!$C$55/10000</f>
        <v>2.5000000000000001E-2</v>
      </c>
      <c r="CH225" s="331">
        <f>+Summary!$C$55/10000</f>
        <v>2.5000000000000001E-2</v>
      </c>
      <c r="CI225" s="331">
        <f>+Summary!$C$55/10000</f>
        <v>2.5000000000000001E-2</v>
      </c>
      <c r="CJ225" s="331">
        <f>+Summary!$C$55/10000</f>
        <v>2.5000000000000001E-2</v>
      </c>
      <c r="CK225" s="331">
        <f>+Summary!$C$55/10000</f>
        <v>2.5000000000000001E-2</v>
      </c>
      <c r="CL225" s="331">
        <f>+Summary!$C$55/10000</f>
        <v>2.5000000000000001E-2</v>
      </c>
      <c r="CM225" s="331">
        <f>+Summary!$C$55/10000</f>
        <v>2.5000000000000001E-2</v>
      </c>
      <c r="CN225" s="331">
        <f>+Summary!$C$55/10000</f>
        <v>2.5000000000000001E-2</v>
      </c>
      <c r="CO225" s="331">
        <f>+Summary!$C$55/10000</f>
        <v>2.5000000000000001E-2</v>
      </c>
      <c r="CP225" s="331">
        <f>+Summary!$C$55/10000</f>
        <v>2.5000000000000001E-2</v>
      </c>
      <c r="CQ225" s="331">
        <f>+Summary!$C$55/10000</f>
        <v>2.5000000000000001E-2</v>
      </c>
      <c r="CR225" s="331">
        <f>+Summary!$C$55/10000</f>
        <v>2.5000000000000001E-2</v>
      </c>
      <c r="CS225" s="331">
        <f>+Summary!$C$55/10000</f>
        <v>2.5000000000000001E-2</v>
      </c>
      <c r="CT225" s="331">
        <f>+Summary!$C$55/10000</f>
        <v>2.5000000000000001E-2</v>
      </c>
      <c r="CU225" s="331">
        <f>+Summary!$C$55/10000</f>
        <v>2.5000000000000001E-2</v>
      </c>
      <c r="CV225" s="331">
        <f>+Summary!$C$55/10000</f>
        <v>2.5000000000000001E-2</v>
      </c>
      <c r="CW225" s="331">
        <f>+Summary!$C$55/10000</f>
        <v>2.5000000000000001E-2</v>
      </c>
      <c r="CX225" s="331">
        <f>+Summary!$C$55/10000</f>
        <v>2.5000000000000001E-2</v>
      </c>
      <c r="CY225" s="331">
        <f>+Summary!$C$55/10000</f>
        <v>2.5000000000000001E-2</v>
      </c>
      <c r="CZ225" s="331">
        <f>+Summary!$C$55/10000</f>
        <v>2.5000000000000001E-2</v>
      </c>
      <c r="DA225" s="331">
        <f>+Summary!$C$55/10000</f>
        <v>2.5000000000000001E-2</v>
      </c>
      <c r="DB225" s="331">
        <f>+Summary!$C$55/10000</f>
        <v>2.5000000000000001E-2</v>
      </c>
      <c r="DC225" s="331">
        <f>+Summary!$C$55/10000</f>
        <v>2.5000000000000001E-2</v>
      </c>
      <c r="DD225" s="331">
        <f>+Summary!$C$55/10000</f>
        <v>2.5000000000000001E-2</v>
      </c>
      <c r="DE225" s="331">
        <f>+Summary!$C$55/10000</f>
        <v>2.5000000000000001E-2</v>
      </c>
      <c r="DF225" s="331">
        <f>+Summary!$C$55/10000</f>
        <v>2.5000000000000001E-2</v>
      </c>
      <c r="DG225" s="331">
        <f>+Summary!$C$55/10000</f>
        <v>2.5000000000000001E-2</v>
      </c>
      <c r="DH225" s="331">
        <f>+Summary!$C$55/10000</f>
        <v>2.5000000000000001E-2</v>
      </c>
      <c r="DI225" s="331">
        <f>+Summary!$C$55/10000</f>
        <v>2.5000000000000001E-2</v>
      </c>
      <c r="DJ225" s="331">
        <f>+Summary!$C$55/10000</f>
        <v>2.5000000000000001E-2</v>
      </c>
      <c r="DK225" s="331">
        <f>+Summary!$C$55/10000</f>
        <v>2.5000000000000001E-2</v>
      </c>
      <c r="DL225" s="331">
        <f>+Summary!$C$55/10000</f>
        <v>2.5000000000000001E-2</v>
      </c>
      <c r="DM225" s="331">
        <f>+Summary!$C$55/10000</f>
        <v>2.5000000000000001E-2</v>
      </c>
      <c r="DN225" s="331">
        <f>+Summary!$C$55/10000</f>
        <v>2.5000000000000001E-2</v>
      </c>
      <c r="DO225" s="331">
        <f>+Summary!$C$55/10000</f>
        <v>2.5000000000000001E-2</v>
      </c>
      <c r="DP225" s="331">
        <f>+Summary!$C$55/10000</f>
        <v>2.5000000000000001E-2</v>
      </c>
      <c r="DQ225" s="331">
        <f>+Summary!$C$55/10000</f>
        <v>2.5000000000000001E-2</v>
      </c>
      <c r="DR225" s="331">
        <f>+Summary!$C$55/10000</f>
        <v>2.5000000000000001E-2</v>
      </c>
      <c r="DS225" s="331">
        <f>+Summary!$C$55/10000</f>
        <v>2.5000000000000001E-2</v>
      </c>
      <c r="DT225" s="331">
        <f>+Summary!$C$55/10000</f>
        <v>2.5000000000000001E-2</v>
      </c>
      <c r="DU225" s="331">
        <f>+Summary!$C$55/10000</f>
        <v>2.5000000000000001E-2</v>
      </c>
      <c r="DV225" s="331">
        <f>+Summary!$C$55/10000</f>
        <v>2.5000000000000001E-2</v>
      </c>
      <c r="DW225" s="331">
        <f>+Summary!$C$55/10000</f>
        <v>2.5000000000000001E-2</v>
      </c>
      <c r="DX225" s="331">
        <f>+Summary!$C$55/10000</f>
        <v>2.5000000000000001E-2</v>
      </c>
      <c r="DY225" s="331">
        <f>+Summary!$C$55/10000</f>
        <v>2.5000000000000001E-2</v>
      </c>
      <c r="DZ225" s="331">
        <f>+Summary!$C$55/10000</f>
        <v>2.5000000000000001E-2</v>
      </c>
      <c r="EA225" s="331">
        <f>+Summary!$C$55/10000</f>
        <v>2.5000000000000001E-2</v>
      </c>
      <c r="EB225" s="331">
        <f>+Summary!$C$55/10000</f>
        <v>2.5000000000000001E-2</v>
      </c>
      <c r="EC225" s="331">
        <f>+Summary!$C$55/10000</f>
        <v>2.5000000000000001E-2</v>
      </c>
      <c r="ED225" s="331">
        <f>+Summary!$C$55/10000</f>
        <v>2.5000000000000001E-2</v>
      </c>
      <c r="EE225" s="331">
        <f>+Summary!$C$55/10000</f>
        <v>2.5000000000000001E-2</v>
      </c>
      <c r="EF225" s="331">
        <f>+Summary!$C$55/10000</f>
        <v>2.5000000000000001E-2</v>
      </c>
      <c r="EG225" s="331">
        <f>+Summary!$C$55/10000</f>
        <v>2.5000000000000001E-2</v>
      </c>
      <c r="EH225" s="331">
        <f>+Summary!$C$55/10000</f>
        <v>2.5000000000000001E-2</v>
      </c>
      <c r="EI225" s="331">
        <f>+Summary!$C$55/10000</f>
        <v>2.5000000000000001E-2</v>
      </c>
      <c r="EJ225" s="331">
        <f>+Summary!$C$55/10000</f>
        <v>2.5000000000000001E-2</v>
      </c>
      <c r="EK225" s="331">
        <f>+Summary!$C$55/10000</f>
        <v>2.5000000000000001E-2</v>
      </c>
      <c r="EL225" s="331">
        <f>+Summary!$C$55/10000</f>
        <v>2.5000000000000001E-2</v>
      </c>
      <c r="EM225" s="331">
        <f>+Summary!$C$55/10000</f>
        <v>2.5000000000000001E-2</v>
      </c>
      <c r="EN225" s="331">
        <f>+Summary!$C$55/10000</f>
        <v>2.5000000000000001E-2</v>
      </c>
      <c r="EO225" s="331">
        <f>+Summary!$C$55/10000</f>
        <v>2.5000000000000001E-2</v>
      </c>
      <c r="EP225" s="331">
        <f>+Summary!$C$55/10000</f>
        <v>2.5000000000000001E-2</v>
      </c>
      <c r="EQ225" s="331">
        <f>+Summary!$C$55/10000</f>
        <v>2.5000000000000001E-2</v>
      </c>
      <c r="ER225" s="331">
        <f>+Summary!$C$55/10000</f>
        <v>2.5000000000000001E-2</v>
      </c>
      <c r="ES225" s="331">
        <f>+Summary!$C$55/10000</f>
        <v>2.5000000000000001E-2</v>
      </c>
      <c r="ET225" s="331">
        <f>+Summary!$C$55/10000</f>
        <v>2.5000000000000001E-2</v>
      </c>
      <c r="EU225" s="331">
        <f>+Summary!$C$55/10000</f>
        <v>2.5000000000000001E-2</v>
      </c>
      <c r="EV225" s="331">
        <f>+Summary!$C$55/10000</f>
        <v>2.5000000000000001E-2</v>
      </c>
      <c r="EW225" s="331">
        <f>+Summary!$C$55/10000</f>
        <v>2.5000000000000001E-2</v>
      </c>
      <c r="EX225" s="331">
        <f>+Summary!$C$55/10000</f>
        <v>2.5000000000000001E-2</v>
      </c>
      <c r="EY225" s="331">
        <f>+Summary!$C$55/10000</f>
        <v>2.5000000000000001E-2</v>
      </c>
      <c r="EZ225" s="331">
        <f>+Summary!$C$55/10000</f>
        <v>2.5000000000000001E-2</v>
      </c>
      <c r="FA225" s="331">
        <f>+Summary!$C$55/10000</f>
        <v>2.5000000000000001E-2</v>
      </c>
      <c r="FB225" s="331">
        <f>+Summary!$C$55/10000</f>
        <v>2.5000000000000001E-2</v>
      </c>
      <c r="FC225" s="331">
        <f>+Summary!$C$55/10000</f>
        <v>2.5000000000000001E-2</v>
      </c>
      <c r="FD225" s="331">
        <f>+Summary!$C$55/10000</f>
        <v>2.5000000000000001E-2</v>
      </c>
      <c r="FE225" s="331">
        <f>+Summary!$C$55/10000</f>
        <v>2.5000000000000001E-2</v>
      </c>
      <c r="FF225" s="331">
        <f>+Summary!$C$55/10000</f>
        <v>2.5000000000000001E-2</v>
      </c>
      <c r="FG225" s="331">
        <f>+Summary!$C$55/10000</f>
        <v>2.5000000000000001E-2</v>
      </c>
      <c r="FH225" s="331">
        <f>+Summary!$C$55/10000</f>
        <v>2.5000000000000001E-2</v>
      </c>
      <c r="FI225" s="331">
        <f>+Summary!$C$55/10000</f>
        <v>2.5000000000000001E-2</v>
      </c>
      <c r="FJ225" s="331">
        <f>+Summary!$C$55/10000</f>
        <v>2.5000000000000001E-2</v>
      </c>
      <c r="FK225" s="331">
        <f>+Summary!$C$55/10000</f>
        <v>2.5000000000000001E-2</v>
      </c>
      <c r="FL225" s="331">
        <f>+Summary!$C$55/10000</f>
        <v>2.5000000000000001E-2</v>
      </c>
      <c r="FM225" s="331">
        <f>+Summary!$C$55/10000</f>
        <v>2.5000000000000001E-2</v>
      </c>
      <c r="FN225" s="331">
        <f>+Summary!$C$55/10000</f>
        <v>2.5000000000000001E-2</v>
      </c>
      <c r="FO225" s="331">
        <f>+Summary!$C$55/10000</f>
        <v>2.5000000000000001E-2</v>
      </c>
      <c r="FP225" s="331">
        <f>+Summary!$C$55/10000</f>
        <v>2.5000000000000001E-2</v>
      </c>
      <c r="FQ225" s="331">
        <f>+Summary!$C$55/10000</f>
        <v>2.5000000000000001E-2</v>
      </c>
      <c r="FR225" s="331">
        <f>+Summary!$C$55/10000</f>
        <v>2.5000000000000001E-2</v>
      </c>
      <c r="FS225" s="331">
        <f>+Summary!$C$55/10000</f>
        <v>2.5000000000000001E-2</v>
      </c>
      <c r="FT225" s="331">
        <f>+Summary!$C$55/10000</f>
        <v>2.5000000000000001E-2</v>
      </c>
      <c r="FU225" s="331">
        <f>+Summary!$C$55/10000</f>
        <v>2.5000000000000001E-2</v>
      </c>
      <c r="FV225" s="331">
        <f>+Summary!$C$55/10000</f>
        <v>2.5000000000000001E-2</v>
      </c>
      <c r="FW225" s="331">
        <f>+Summary!$C$55/10000</f>
        <v>2.5000000000000001E-2</v>
      </c>
      <c r="FX225" s="331">
        <f>+Summary!$C$55/10000</f>
        <v>2.5000000000000001E-2</v>
      </c>
      <c r="FY225" s="331">
        <f>+Summary!$C$55/10000</f>
        <v>2.5000000000000001E-2</v>
      </c>
      <c r="FZ225" s="331">
        <f>+Summary!$C$55/10000</f>
        <v>2.5000000000000001E-2</v>
      </c>
      <c r="GA225" s="331">
        <f>+Summary!$C$55/10000</f>
        <v>2.5000000000000001E-2</v>
      </c>
      <c r="GB225" s="331">
        <f>+Summary!$C$55/10000</f>
        <v>2.5000000000000001E-2</v>
      </c>
      <c r="GC225" s="331">
        <f>+Summary!$C$55/10000</f>
        <v>2.5000000000000001E-2</v>
      </c>
      <c r="GD225" s="331">
        <f>+Summary!$C$55/10000</f>
        <v>2.5000000000000001E-2</v>
      </c>
      <c r="GE225" s="331">
        <f>+Summary!$C$55/10000</f>
        <v>2.5000000000000001E-2</v>
      </c>
      <c r="GF225" s="331">
        <f>+Summary!$C$55/10000</f>
        <v>2.5000000000000001E-2</v>
      </c>
      <c r="GG225" s="331">
        <f>+Summary!$C$55/10000</f>
        <v>2.5000000000000001E-2</v>
      </c>
      <c r="GH225" s="331">
        <f>+Summary!$C$55/10000</f>
        <v>2.5000000000000001E-2</v>
      </c>
      <c r="GI225" s="331">
        <f>+Summary!$C$55/10000</f>
        <v>2.5000000000000001E-2</v>
      </c>
      <c r="GJ225" s="331">
        <f>+Summary!$C$55/10000</f>
        <v>2.5000000000000001E-2</v>
      </c>
      <c r="GK225" s="331">
        <f>+Summary!$C$55/10000</f>
        <v>2.5000000000000001E-2</v>
      </c>
      <c r="GL225" s="331">
        <f>+Summary!$C$55/10000</f>
        <v>2.5000000000000001E-2</v>
      </c>
      <c r="GM225" s="331">
        <f>+Summary!$C$55/10000</f>
        <v>2.5000000000000001E-2</v>
      </c>
      <c r="GN225" s="332">
        <f>+Summary!$C$55/10000</f>
        <v>2.5000000000000001E-2</v>
      </c>
      <c r="GO225" s="1"/>
      <c r="GP225" s="67"/>
    </row>
    <row r="226" spans="1:198" customFormat="1" x14ac:dyDescent="0.75">
      <c r="A226" s="1"/>
      <c r="B226" s="1"/>
      <c r="C226" s="328"/>
      <c r="D226" s="100"/>
      <c r="E226" s="100"/>
      <c r="F226" s="320"/>
      <c r="G226" s="320"/>
      <c r="H226" s="7" t="s">
        <v>63</v>
      </c>
      <c r="I226" s="324"/>
      <c r="J226" s="7"/>
      <c r="K226" s="7"/>
      <c r="L226" s="7"/>
      <c r="M226" s="7"/>
      <c r="N226" s="7"/>
      <c r="O226" s="7"/>
      <c r="P226" s="331">
        <f>P224+Summary!$C$55/10000</f>
        <v>7.9000000000000001E-2</v>
      </c>
      <c r="Q226" s="331">
        <f>Q224+Summary!$C$55/10000</f>
        <v>7.9000000000000001E-2</v>
      </c>
      <c r="R226" s="331">
        <f>R224+Summary!$C$55/10000</f>
        <v>7.6499999999999999E-2</v>
      </c>
      <c r="S226" s="331">
        <f>S224+Summary!$C$55/10000</f>
        <v>7.6499999999999999E-2</v>
      </c>
      <c r="T226" s="331">
        <f>T224+Summary!$C$55/10000</f>
        <v>7.6499999999999999E-2</v>
      </c>
      <c r="U226" s="331">
        <f>U224+Summary!$C$55/10000</f>
        <v>7.6499999999999999E-2</v>
      </c>
      <c r="V226" s="331">
        <f>V224+Summary!$C$55/10000</f>
        <v>7.6499999999999999E-2</v>
      </c>
      <c r="W226" s="331">
        <f>W224+Summary!$C$55/10000</f>
        <v>7.6499999999999999E-2</v>
      </c>
      <c r="X226" s="331">
        <f>X224+Summary!$C$55/10000</f>
        <v>7.6499999999999999E-2</v>
      </c>
      <c r="Y226" s="331">
        <f>Y224+Summary!$C$55/10000</f>
        <v>7.6499999999999999E-2</v>
      </c>
      <c r="Z226" s="331">
        <f>Z224+Summary!$C$55/10000</f>
        <v>7.6499999999999999E-2</v>
      </c>
      <c r="AA226" s="331">
        <f>AA224+Summary!$C$55/10000</f>
        <v>7.3999999999999996E-2</v>
      </c>
      <c r="AB226" s="331">
        <f>AB224+Summary!$C$55/10000</f>
        <v>7.3999999999999996E-2</v>
      </c>
      <c r="AC226" s="331">
        <f>AC224+Summary!$C$55/10000</f>
        <v>7.3999999999999996E-2</v>
      </c>
      <c r="AD226" s="331">
        <f>AD224+Summary!$C$55/10000</f>
        <v>7.3999999999999996E-2</v>
      </c>
      <c r="AE226" s="331">
        <f>AE224+Summary!$C$55/10000</f>
        <v>7.3999999999999996E-2</v>
      </c>
      <c r="AF226" s="331">
        <f>AF224+Summary!$C$55/10000</f>
        <v>7.3999999999999996E-2</v>
      </c>
      <c r="AG226" s="331">
        <f>AG224+Summary!$C$55/10000</f>
        <v>7.3999999999999996E-2</v>
      </c>
      <c r="AH226" s="331">
        <f>AH224+Summary!$C$55/10000</f>
        <v>7.3999999999999996E-2</v>
      </c>
      <c r="AI226" s="331">
        <f>AI224+Summary!$C$55/10000</f>
        <v>7.3999999999999996E-2</v>
      </c>
      <c r="AJ226" s="331">
        <f>AJ224+Summary!$C$55/10000</f>
        <v>7.3999999999999996E-2</v>
      </c>
      <c r="AK226" s="331">
        <f>AK224+Summary!$C$55/10000</f>
        <v>7.3999999999999996E-2</v>
      </c>
      <c r="AL226" s="331">
        <f>AL224+Summary!$C$55/10000</f>
        <v>7.3999999999999996E-2</v>
      </c>
      <c r="AM226" s="331">
        <f>AM224+Summary!$C$55/10000</f>
        <v>7.1499999999999994E-2</v>
      </c>
      <c r="AN226" s="331">
        <f>AN224+Summary!$C$55/10000</f>
        <v>7.1499999999999994E-2</v>
      </c>
      <c r="AO226" s="331">
        <f>AO224+Summary!$C$55/10000</f>
        <v>7.1499999999999994E-2</v>
      </c>
      <c r="AP226" s="331">
        <f>AP224+Summary!$C$55/10000</f>
        <v>7.1499999999999994E-2</v>
      </c>
      <c r="AQ226" s="331">
        <f>AQ224+Summary!$C$55/10000</f>
        <v>7.1499999999999994E-2</v>
      </c>
      <c r="AR226" s="331">
        <f>AR224+Summary!$C$55/10000</f>
        <v>7.1499999999999994E-2</v>
      </c>
      <c r="AS226" s="331">
        <f>AS224+Summary!$C$55/10000</f>
        <v>7.1499999999999994E-2</v>
      </c>
      <c r="AT226" s="331">
        <f>AT224+Summary!$C$55/10000</f>
        <v>7.1499999999999994E-2</v>
      </c>
      <c r="AU226" s="331">
        <f>AU224+Summary!$C$55/10000</f>
        <v>7.1499999999999994E-2</v>
      </c>
      <c r="AV226" s="331">
        <f>AV224+Summary!$C$55/10000</f>
        <v>7.1499999999999994E-2</v>
      </c>
      <c r="AW226" s="331">
        <f>AW224+Summary!$C$55/10000</f>
        <v>7.1499999999999994E-2</v>
      </c>
      <c r="AX226" s="331">
        <f>AX224+Summary!$C$55/10000</f>
        <v>7.1499999999999994E-2</v>
      </c>
      <c r="AY226" s="331">
        <f>AY224+Summary!$C$55/10000</f>
        <v>7.1499999999999994E-2</v>
      </c>
      <c r="AZ226" s="331">
        <f>AZ224+Summary!$C$55/10000</f>
        <v>7.1499999999999994E-2</v>
      </c>
      <c r="BA226" s="331">
        <f>BA224+Summary!$C$55/10000</f>
        <v>7.1499999999999994E-2</v>
      </c>
      <c r="BB226" s="331">
        <f>BB224+Summary!$C$55/10000</f>
        <v>7.1499999999999994E-2</v>
      </c>
      <c r="BC226" s="331">
        <f>BC224+Summary!$C$55/10000</f>
        <v>7.1499999999999994E-2</v>
      </c>
      <c r="BD226" s="331">
        <f>BD224+Summary!$C$55/10000</f>
        <v>7.1499999999999994E-2</v>
      </c>
      <c r="BE226" s="331">
        <f>BE224+Summary!$C$55/10000</f>
        <v>7.1499999999999994E-2</v>
      </c>
      <c r="BF226" s="331">
        <f>BF224+Summary!$C$55/10000</f>
        <v>7.1499999999999994E-2</v>
      </c>
      <c r="BG226" s="331">
        <f>BG224+Summary!$C$55/10000</f>
        <v>7.1499999999999994E-2</v>
      </c>
      <c r="BH226" s="331">
        <f>BH224+Summary!$C$55/10000</f>
        <v>7.1499999999999994E-2</v>
      </c>
      <c r="BI226" s="331">
        <f>BI224+Summary!$C$55/10000</f>
        <v>7.1499999999999994E-2</v>
      </c>
      <c r="BJ226" s="331">
        <f>BJ224+Summary!$C$55/10000</f>
        <v>7.1499999999999994E-2</v>
      </c>
      <c r="BK226" s="331">
        <f>BK224+Summary!$C$55/10000</f>
        <v>7.1499999999999994E-2</v>
      </c>
      <c r="BL226" s="331">
        <f>BL224+Summary!$C$55/10000</f>
        <v>7.1499999999999994E-2</v>
      </c>
      <c r="BM226" s="331">
        <f>BM224+Summary!$C$55/10000</f>
        <v>7.1499999999999994E-2</v>
      </c>
      <c r="BN226" s="331">
        <f>BN224+Summary!$C$55/10000</f>
        <v>7.1499999999999994E-2</v>
      </c>
      <c r="BO226" s="331">
        <f>BO224+Summary!$C$55/10000</f>
        <v>7.1499999999999994E-2</v>
      </c>
      <c r="BP226" s="331">
        <f>BP224+Summary!$C$55/10000</f>
        <v>7.1499999999999994E-2</v>
      </c>
      <c r="BQ226" s="331">
        <f>BQ224+Summary!$C$55/10000</f>
        <v>7.1499999999999994E-2</v>
      </c>
      <c r="BR226" s="331">
        <f>BR224+Summary!$C$55/10000</f>
        <v>7.1499999999999994E-2</v>
      </c>
      <c r="BS226" s="331">
        <f>BS224+Summary!$C$55/10000</f>
        <v>7.1499999999999994E-2</v>
      </c>
      <c r="BT226" s="331">
        <f>BT224+Summary!$C$55/10000</f>
        <v>7.1499999999999994E-2</v>
      </c>
      <c r="BU226" s="331">
        <f>BU224+Summary!$C$55/10000</f>
        <v>7.1499999999999994E-2</v>
      </c>
      <c r="BV226" s="331">
        <f>BV224+Summary!$C$55/10000</f>
        <v>7.1499999999999994E-2</v>
      </c>
      <c r="BW226" s="331">
        <f>BW224+Summary!$C$55/10000</f>
        <v>7.1499999999999994E-2</v>
      </c>
      <c r="BX226" s="331">
        <f>BX224+Summary!$C$55/10000</f>
        <v>7.1499999999999994E-2</v>
      </c>
      <c r="BY226" s="331">
        <f>BY224+Summary!$C$55/10000</f>
        <v>7.1499999999999994E-2</v>
      </c>
      <c r="BZ226" s="331">
        <f>BZ224+Summary!$C$55/10000</f>
        <v>7.1499999999999994E-2</v>
      </c>
      <c r="CA226" s="331">
        <f>CA224+Summary!$C$55/10000</f>
        <v>7.1499999999999994E-2</v>
      </c>
      <c r="CB226" s="331">
        <f>CB224+Summary!$C$55/10000</f>
        <v>7.1499999999999994E-2</v>
      </c>
      <c r="CC226" s="331">
        <f>CC224+Summary!$C$55/10000</f>
        <v>7.1499999999999994E-2</v>
      </c>
      <c r="CD226" s="331">
        <f>CD224+Summary!$C$55/10000</f>
        <v>7.1499999999999994E-2</v>
      </c>
      <c r="CE226" s="331">
        <f>CE224+Summary!$C$55/10000</f>
        <v>7.1499999999999994E-2</v>
      </c>
      <c r="CF226" s="331">
        <f>CF224+Summary!$C$55/10000</f>
        <v>7.1499999999999994E-2</v>
      </c>
      <c r="CG226" s="331">
        <f>CG224+Summary!$C$55/10000</f>
        <v>7.1499999999999994E-2</v>
      </c>
      <c r="CH226" s="331">
        <f>CH224+Summary!$C$55/10000</f>
        <v>7.1499999999999994E-2</v>
      </c>
      <c r="CI226" s="331">
        <f>CI224+Summary!$C$55/10000</f>
        <v>7.1499999999999994E-2</v>
      </c>
      <c r="CJ226" s="331">
        <f>CJ224+Summary!$C$55/10000</f>
        <v>7.1499999999999994E-2</v>
      </c>
      <c r="CK226" s="331">
        <f>CK224+Summary!$C$55/10000</f>
        <v>7.1499999999999994E-2</v>
      </c>
      <c r="CL226" s="331">
        <f>CL224+Summary!$C$55/10000</f>
        <v>7.1499999999999994E-2</v>
      </c>
      <c r="CM226" s="331">
        <f>CM224+Summary!$C$55/10000</f>
        <v>7.1499999999999994E-2</v>
      </c>
      <c r="CN226" s="331">
        <f>CN224+Summary!$C$55/10000</f>
        <v>7.1499999999999994E-2</v>
      </c>
      <c r="CO226" s="331">
        <f>CO224+Summary!$C$55/10000</f>
        <v>7.1499999999999994E-2</v>
      </c>
      <c r="CP226" s="331">
        <f>CP224+Summary!$C$55/10000</f>
        <v>7.1499999999999994E-2</v>
      </c>
      <c r="CQ226" s="331">
        <f>CQ224+Summary!$C$55/10000</f>
        <v>7.1499999999999994E-2</v>
      </c>
      <c r="CR226" s="331">
        <f>CR224+Summary!$C$55/10000</f>
        <v>7.1499999999999994E-2</v>
      </c>
      <c r="CS226" s="331">
        <f>CS224+Summary!$C$55/10000</f>
        <v>7.1499999999999994E-2</v>
      </c>
      <c r="CT226" s="331">
        <f>CT224+Summary!$C$55/10000</f>
        <v>7.1499999999999994E-2</v>
      </c>
      <c r="CU226" s="331">
        <f>CU224+Summary!$C$55/10000</f>
        <v>7.1499999999999994E-2</v>
      </c>
      <c r="CV226" s="331">
        <f>CV224+Summary!$C$55/10000</f>
        <v>7.1499999999999994E-2</v>
      </c>
      <c r="CW226" s="331">
        <f>CW224+Summary!$C$55/10000</f>
        <v>7.1499999999999994E-2</v>
      </c>
      <c r="CX226" s="331">
        <f>CX224+Summary!$C$55/10000</f>
        <v>7.1499999999999994E-2</v>
      </c>
      <c r="CY226" s="331">
        <f>CY224+Summary!$C$55/10000</f>
        <v>7.1499999999999994E-2</v>
      </c>
      <c r="CZ226" s="331">
        <f>CZ224+Summary!$C$55/10000</f>
        <v>7.1499999999999994E-2</v>
      </c>
      <c r="DA226" s="331">
        <f>DA224+Summary!$C$55/10000</f>
        <v>7.1499999999999994E-2</v>
      </c>
      <c r="DB226" s="331">
        <f>DB224+Summary!$C$55/10000</f>
        <v>7.1499999999999994E-2</v>
      </c>
      <c r="DC226" s="331">
        <f>DC224+Summary!$C$55/10000</f>
        <v>7.1499999999999994E-2</v>
      </c>
      <c r="DD226" s="331">
        <f>DD224+Summary!$C$55/10000</f>
        <v>7.1499999999999994E-2</v>
      </c>
      <c r="DE226" s="331">
        <f>DE224+Summary!$C$55/10000</f>
        <v>7.1499999999999994E-2</v>
      </c>
      <c r="DF226" s="331">
        <f>DF224+Summary!$C$55/10000</f>
        <v>7.1499999999999994E-2</v>
      </c>
      <c r="DG226" s="331">
        <f>DG224+Summary!$C$55/10000</f>
        <v>7.1499999999999994E-2</v>
      </c>
      <c r="DH226" s="331">
        <f>DH224+Summary!$C$55/10000</f>
        <v>7.1499999999999994E-2</v>
      </c>
      <c r="DI226" s="331">
        <f>DI224+Summary!$C$55/10000</f>
        <v>7.1499999999999994E-2</v>
      </c>
      <c r="DJ226" s="331">
        <f>DJ224+Summary!$C$55/10000</f>
        <v>7.1499999999999994E-2</v>
      </c>
      <c r="DK226" s="331">
        <f>DK224+Summary!$C$55/10000</f>
        <v>7.1499999999999994E-2</v>
      </c>
      <c r="DL226" s="331">
        <f>DL224+Summary!$C$55/10000</f>
        <v>7.1499999999999994E-2</v>
      </c>
      <c r="DM226" s="331">
        <f>DM224+Summary!$C$55/10000</f>
        <v>7.1499999999999994E-2</v>
      </c>
      <c r="DN226" s="331">
        <f>DN224+Summary!$C$55/10000</f>
        <v>7.1499999999999994E-2</v>
      </c>
      <c r="DO226" s="331">
        <f>DO224+Summary!$C$55/10000</f>
        <v>7.1499999999999994E-2</v>
      </c>
      <c r="DP226" s="331">
        <f>DP224+Summary!$C$55/10000</f>
        <v>7.1499999999999994E-2</v>
      </c>
      <c r="DQ226" s="331">
        <f>DQ224+Summary!$C$55/10000</f>
        <v>7.1499999999999994E-2</v>
      </c>
      <c r="DR226" s="331">
        <f>DR224+Summary!$C$55/10000</f>
        <v>7.1499999999999994E-2</v>
      </c>
      <c r="DS226" s="331">
        <f>DS224+Summary!$C$55/10000</f>
        <v>7.1499999999999994E-2</v>
      </c>
      <c r="DT226" s="331">
        <f>DT224+Summary!$C$55/10000</f>
        <v>7.1499999999999994E-2</v>
      </c>
      <c r="DU226" s="331">
        <f>DU224+Summary!$C$55/10000</f>
        <v>7.1499999999999994E-2</v>
      </c>
      <c r="DV226" s="331">
        <f>DV224+Summary!$C$55/10000</f>
        <v>7.1499999999999994E-2</v>
      </c>
      <c r="DW226" s="331">
        <f>DW224+Summary!$C$55/10000</f>
        <v>7.1499999999999994E-2</v>
      </c>
      <c r="DX226" s="331">
        <f>DX224+Summary!$C$55/10000</f>
        <v>7.1499999999999994E-2</v>
      </c>
      <c r="DY226" s="331">
        <f>DY224+Summary!$C$55/10000</f>
        <v>7.1499999999999994E-2</v>
      </c>
      <c r="DZ226" s="331">
        <f>DZ224+Summary!$C$55/10000</f>
        <v>7.1499999999999994E-2</v>
      </c>
      <c r="EA226" s="331">
        <f>EA224+Summary!$C$55/10000</f>
        <v>7.1499999999999994E-2</v>
      </c>
      <c r="EB226" s="331">
        <f>EB224+Summary!$C$55/10000</f>
        <v>7.1499999999999994E-2</v>
      </c>
      <c r="EC226" s="331">
        <f>EC224+Summary!$C$55/10000</f>
        <v>7.1499999999999994E-2</v>
      </c>
      <c r="ED226" s="331">
        <f>ED224+Summary!$C$55/10000</f>
        <v>7.1499999999999994E-2</v>
      </c>
      <c r="EE226" s="331">
        <f>EE224+Summary!$C$55/10000</f>
        <v>7.1499999999999994E-2</v>
      </c>
      <c r="EF226" s="331">
        <f>EF224+Summary!$C$55/10000</f>
        <v>7.1499999999999994E-2</v>
      </c>
      <c r="EG226" s="331">
        <f>EG224+Summary!$C$55/10000</f>
        <v>7.1499999999999994E-2</v>
      </c>
      <c r="EH226" s="331">
        <f>EH224+Summary!$C$55/10000</f>
        <v>7.1499999999999994E-2</v>
      </c>
      <c r="EI226" s="331">
        <f>EI224+Summary!$C$55/10000</f>
        <v>7.1499999999999994E-2</v>
      </c>
      <c r="EJ226" s="331">
        <f>EJ224+Summary!$C$55/10000</f>
        <v>7.1499999999999994E-2</v>
      </c>
      <c r="EK226" s="331">
        <f>EK224+Summary!$C$55/10000</f>
        <v>7.1499999999999994E-2</v>
      </c>
      <c r="EL226" s="331">
        <f>EL224+Summary!$C$55/10000</f>
        <v>7.1499999999999994E-2</v>
      </c>
      <c r="EM226" s="331">
        <f>EM224+Summary!$C$55/10000</f>
        <v>7.1499999999999994E-2</v>
      </c>
      <c r="EN226" s="331">
        <f>EN224+Summary!$C$55/10000</f>
        <v>7.1499999999999994E-2</v>
      </c>
      <c r="EO226" s="331">
        <f>EO224+Summary!$C$55/10000</f>
        <v>7.1499999999999994E-2</v>
      </c>
      <c r="EP226" s="331">
        <f>EP224+Summary!$C$55/10000</f>
        <v>7.1499999999999994E-2</v>
      </c>
      <c r="EQ226" s="331">
        <f>EQ224+Summary!$C$55/10000</f>
        <v>7.1499999999999994E-2</v>
      </c>
      <c r="ER226" s="331">
        <f>ER224+Summary!$C$55/10000</f>
        <v>7.1499999999999994E-2</v>
      </c>
      <c r="ES226" s="331">
        <f>ES224+Summary!$C$55/10000</f>
        <v>7.1499999999999994E-2</v>
      </c>
      <c r="ET226" s="331">
        <f>ET224+Summary!$C$55/10000</f>
        <v>7.1499999999999994E-2</v>
      </c>
      <c r="EU226" s="331">
        <f>EU224+Summary!$C$55/10000</f>
        <v>7.1499999999999994E-2</v>
      </c>
      <c r="EV226" s="331">
        <f>EV224+Summary!$C$55/10000</f>
        <v>7.1499999999999994E-2</v>
      </c>
      <c r="EW226" s="331">
        <f>EW224+Summary!$C$55/10000</f>
        <v>7.1499999999999994E-2</v>
      </c>
      <c r="EX226" s="331">
        <f>EX224+Summary!$C$55/10000</f>
        <v>7.1499999999999994E-2</v>
      </c>
      <c r="EY226" s="331">
        <f>EY224+Summary!$C$55/10000</f>
        <v>7.1499999999999994E-2</v>
      </c>
      <c r="EZ226" s="331">
        <f>EZ224+Summary!$C$55/10000</f>
        <v>7.1499999999999994E-2</v>
      </c>
      <c r="FA226" s="331">
        <f>FA224+Summary!$C$55/10000</f>
        <v>7.1499999999999994E-2</v>
      </c>
      <c r="FB226" s="331">
        <f>FB224+Summary!$C$55/10000</f>
        <v>7.1499999999999994E-2</v>
      </c>
      <c r="FC226" s="331">
        <f>FC224+Summary!$C$55/10000</f>
        <v>7.1499999999999994E-2</v>
      </c>
      <c r="FD226" s="331">
        <f>FD224+Summary!$C$55/10000</f>
        <v>7.1499999999999994E-2</v>
      </c>
      <c r="FE226" s="331">
        <f>FE224+Summary!$C$55/10000</f>
        <v>7.1499999999999994E-2</v>
      </c>
      <c r="FF226" s="331">
        <f>FF224+Summary!$C$55/10000</f>
        <v>7.1499999999999994E-2</v>
      </c>
      <c r="FG226" s="331">
        <f>FG224+Summary!$C$55/10000</f>
        <v>7.1499999999999994E-2</v>
      </c>
      <c r="FH226" s="331">
        <f>FH224+Summary!$C$55/10000</f>
        <v>7.1499999999999994E-2</v>
      </c>
      <c r="FI226" s="331">
        <f>FI224+Summary!$C$55/10000</f>
        <v>7.1499999999999994E-2</v>
      </c>
      <c r="FJ226" s="331">
        <f>FJ224+Summary!$C$55/10000</f>
        <v>7.1499999999999994E-2</v>
      </c>
      <c r="FK226" s="331">
        <f>FK224+Summary!$C$55/10000</f>
        <v>7.1499999999999994E-2</v>
      </c>
      <c r="FL226" s="331">
        <f>FL224+Summary!$C$55/10000</f>
        <v>7.1499999999999994E-2</v>
      </c>
      <c r="FM226" s="331">
        <f>FM224+Summary!$C$55/10000</f>
        <v>7.1499999999999994E-2</v>
      </c>
      <c r="FN226" s="331">
        <f>FN224+Summary!$C$55/10000</f>
        <v>7.1499999999999994E-2</v>
      </c>
      <c r="FO226" s="331">
        <f>FO224+Summary!$C$55/10000</f>
        <v>7.1499999999999994E-2</v>
      </c>
      <c r="FP226" s="331">
        <f>FP224+Summary!$C$55/10000</f>
        <v>7.1499999999999994E-2</v>
      </c>
      <c r="FQ226" s="331">
        <f>FQ224+Summary!$C$55/10000</f>
        <v>7.1499999999999994E-2</v>
      </c>
      <c r="FR226" s="331">
        <f>FR224+Summary!$C$55/10000</f>
        <v>7.1499999999999994E-2</v>
      </c>
      <c r="FS226" s="331">
        <f>FS224+Summary!$C$55/10000</f>
        <v>7.1499999999999994E-2</v>
      </c>
      <c r="FT226" s="331">
        <f>FT224+Summary!$C$55/10000</f>
        <v>7.1499999999999994E-2</v>
      </c>
      <c r="FU226" s="331">
        <f>FU224+Summary!$C$55/10000</f>
        <v>7.1499999999999994E-2</v>
      </c>
      <c r="FV226" s="331">
        <f>FV224+Summary!$C$55/10000</f>
        <v>7.1499999999999994E-2</v>
      </c>
      <c r="FW226" s="331">
        <f>FW224+Summary!$C$55/10000</f>
        <v>7.1499999999999994E-2</v>
      </c>
      <c r="FX226" s="331">
        <f>FX224+Summary!$C$55/10000</f>
        <v>7.1499999999999994E-2</v>
      </c>
      <c r="FY226" s="331">
        <f>FY224+Summary!$C$55/10000</f>
        <v>7.1499999999999994E-2</v>
      </c>
      <c r="FZ226" s="331">
        <f>FZ224+Summary!$C$55/10000</f>
        <v>7.1499999999999994E-2</v>
      </c>
      <c r="GA226" s="331">
        <f>GA224+Summary!$C$55/10000</f>
        <v>7.1499999999999994E-2</v>
      </c>
      <c r="GB226" s="331">
        <f>GB224+Summary!$C$55/10000</f>
        <v>7.1499999999999994E-2</v>
      </c>
      <c r="GC226" s="331">
        <f>GC224+Summary!$C$55/10000</f>
        <v>7.1499999999999994E-2</v>
      </c>
      <c r="GD226" s="331">
        <f>GD224+Summary!$C$55/10000</f>
        <v>7.1499999999999994E-2</v>
      </c>
      <c r="GE226" s="331">
        <f>GE224+Summary!$C$55/10000</f>
        <v>7.1499999999999994E-2</v>
      </c>
      <c r="GF226" s="331">
        <f>GF224+Summary!$C$55/10000</f>
        <v>7.1499999999999994E-2</v>
      </c>
      <c r="GG226" s="331">
        <f>GG224+Summary!$C$55/10000</f>
        <v>7.1499999999999994E-2</v>
      </c>
      <c r="GH226" s="331">
        <f>GH224+Summary!$C$55/10000</f>
        <v>7.1499999999999994E-2</v>
      </c>
      <c r="GI226" s="331">
        <f>GI224+Summary!$C$55/10000</f>
        <v>7.1499999999999994E-2</v>
      </c>
      <c r="GJ226" s="331">
        <f>GJ224+Summary!$C$55/10000</f>
        <v>7.1499999999999994E-2</v>
      </c>
      <c r="GK226" s="331">
        <f>GK224+Summary!$C$55/10000</f>
        <v>7.1499999999999994E-2</v>
      </c>
      <c r="GL226" s="331">
        <f>GL224+Summary!$C$55/10000</f>
        <v>7.1499999999999994E-2</v>
      </c>
      <c r="GM226" s="331">
        <f>GM224+Summary!$C$55/10000</f>
        <v>7.1499999999999994E-2</v>
      </c>
      <c r="GN226" s="332">
        <f>GN224+Summary!$C$55/10000</f>
        <v>7.1499999999999994E-2</v>
      </c>
      <c r="GO226" s="1"/>
      <c r="GP226" s="67"/>
    </row>
    <row r="227" spans="1:198" customFormat="1" x14ac:dyDescent="0.75">
      <c r="A227" s="1"/>
      <c r="B227" s="1"/>
      <c r="C227" s="319"/>
      <c r="D227" s="100"/>
      <c r="E227" s="100"/>
      <c r="F227" s="320"/>
      <c r="G227" s="320"/>
      <c r="H227" s="324" t="s">
        <v>126</v>
      </c>
      <c r="I227" s="324"/>
      <c r="J227" s="7"/>
      <c r="K227" s="7"/>
      <c r="L227" s="7"/>
      <c r="M227" s="7"/>
      <c r="N227" s="7"/>
      <c r="O227" s="7"/>
      <c r="P227" s="17">
        <f>Summary!C57</f>
        <v>0.06</v>
      </c>
      <c r="Q227" s="17">
        <f t="shared" ref="Q227:AV227" si="405">P227</f>
        <v>0.06</v>
      </c>
      <c r="R227" s="17">
        <f t="shared" si="405"/>
        <v>0.06</v>
      </c>
      <c r="S227" s="17">
        <f t="shared" si="405"/>
        <v>0.06</v>
      </c>
      <c r="T227" s="17">
        <f t="shared" si="405"/>
        <v>0.06</v>
      </c>
      <c r="U227" s="17">
        <f t="shared" si="405"/>
        <v>0.06</v>
      </c>
      <c r="V227" s="17">
        <f t="shared" si="405"/>
        <v>0.06</v>
      </c>
      <c r="W227" s="17">
        <f t="shared" si="405"/>
        <v>0.06</v>
      </c>
      <c r="X227" s="17">
        <f t="shared" si="405"/>
        <v>0.06</v>
      </c>
      <c r="Y227" s="17">
        <f t="shared" si="405"/>
        <v>0.06</v>
      </c>
      <c r="Z227" s="17">
        <f t="shared" si="405"/>
        <v>0.06</v>
      </c>
      <c r="AA227" s="17">
        <f t="shared" si="405"/>
        <v>0.06</v>
      </c>
      <c r="AB227" s="17">
        <f t="shared" si="405"/>
        <v>0.06</v>
      </c>
      <c r="AC227" s="17">
        <f t="shared" si="405"/>
        <v>0.06</v>
      </c>
      <c r="AD227" s="17">
        <f t="shared" si="405"/>
        <v>0.06</v>
      </c>
      <c r="AE227" s="17">
        <f t="shared" si="405"/>
        <v>0.06</v>
      </c>
      <c r="AF227" s="17">
        <f t="shared" si="405"/>
        <v>0.06</v>
      </c>
      <c r="AG227" s="17">
        <f t="shared" si="405"/>
        <v>0.06</v>
      </c>
      <c r="AH227" s="17">
        <f t="shared" si="405"/>
        <v>0.06</v>
      </c>
      <c r="AI227" s="17">
        <f t="shared" si="405"/>
        <v>0.06</v>
      </c>
      <c r="AJ227" s="17">
        <f t="shared" si="405"/>
        <v>0.06</v>
      </c>
      <c r="AK227" s="17">
        <f t="shared" si="405"/>
        <v>0.06</v>
      </c>
      <c r="AL227" s="17">
        <f t="shared" si="405"/>
        <v>0.06</v>
      </c>
      <c r="AM227" s="17">
        <f t="shared" si="405"/>
        <v>0.06</v>
      </c>
      <c r="AN227" s="17">
        <f t="shared" si="405"/>
        <v>0.06</v>
      </c>
      <c r="AO227" s="17">
        <f t="shared" si="405"/>
        <v>0.06</v>
      </c>
      <c r="AP227" s="17">
        <f t="shared" si="405"/>
        <v>0.06</v>
      </c>
      <c r="AQ227" s="17">
        <f t="shared" si="405"/>
        <v>0.06</v>
      </c>
      <c r="AR227" s="17">
        <f t="shared" si="405"/>
        <v>0.06</v>
      </c>
      <c r="AS227" s="17">
        <f t="shared" si="405"/>
        <v>0.06</v>
      </c>
      <c r="AT227" s="17">
        <f t="shared" si="405"/>
        <v>0.06</v>
      </c>
      <c r="AU227" s="17">
        <f t="shared" si="405"/>
        <v>0.06</v>
      </c>
      <c r="AV227" s="17">
        <f t="shared" si="405"/>
        <v>0.06</v>
      </c>
      <c r="AW227" s="17">
        <f t="shared" ref="AW227:CB227" si="406">AV227</f>
        <v>0.06</v>
      </c>
      <c r="AX227" s="17">
        <f t="shared" si="406"/>
        <v>0.06</v>
      </c>
      <c r="AY227" s="17">
        <f t="shared" si="406"/>
        <v>0.06</v>
      </c>
      <c r="AZ227" s="17">
        <f t="shared" si="406"/>
        <v>0.06</v>
      </c>
      <c r="BA227" s="17">
        <f t="shared" si="406"/>
        <v>0.06</v>
      </c>
      <c r="BB227" s="17">
        <f t="shared" si="406"/>
        <v>0.06</v>
      </c>
      <c r="BC227" s="17">
        <f t="shared" si="406"/>
        <v>0.06</v>
      </c>
      <c r="BD227" s="17">
        <f t="shared" si="406"/>
        <v>0.06</v>
      </c>
      <c r="BE227" s="17">
        <f t="shared" si="406"/>
        <v>0.06</v>
      </c>
      <c r="BF227" s="17">
        <f t="shared" si="406"/>
        <v>0.06</v>
      </c>
      <c r="BG227" s="17">
        <f t="shared" si="406"/>
        <v>0.06</v>
      </c>
      <c r="BH227" s="17">
        <f t="shared" si="406"/>
        <v>0.06</v>
      </c>
      <c r="BI227" s="17">
        <f t="shared" si="406"/>
        <v>0.06</v>
      </c>
      <c r="BJ227" s="17">
        <f t="shared" si="406"/>
        <v>0.06</v>
      </c>
      <c r="BK227" s="17">
        <f t="shared" si="406"/>
        <v>0.06</v>
      </c>
      <c r="BL227" s="17">
        <f t="shared" si="406"/>
        <v>0.06</v>
      </c>
      <c r="BM227" s="17">
        <f t="shared" si="406"/>
        <v>0.06</v>
      </c>
      <c r="BN227" s="17">
        <f t="shared" si="406"/>
        <v>0.06</v>
      </c>
      <c r="BO227" s="17">
        <f t="shared" si="406"/>
        <v>0.06</v>
      </c>
      <c r="BP227" s="17">
        <f t="shared" si="406"/>
        <v>0.06</v>
      </c>
      <c r="BQ227" s="17">
        <f t="shared" si="406"/>
        <v>0.06</v>
      </c>
      <c r="BR227" s="17">
        <f t="shared" si="406"/>
        <v>0.06</v>
      </c>
      <c r="BS227" s="17">
        <f t="shared" si="406"/>
        <v>0.06</v>
      </c>
      <c r="BT227" s="17">
        <f t="shared" si="406"/>
        <v>0.06</v>
      </c>
      <c r="BU227" s="17">
        <f t="shared" si="406"/>
        <v>0.06</v>
      </c>
      <c r="BV227" s="17">
        <f t="shared" si="406"/>
        <v>0.06</v>
      </c>
      <c r="BW227" s="17">
        <f t="shared" si="406"/>
        <v>0.06</v>
      </c>
      <c r="BX227" s="17">
        <f t="shared" si="406"/>
        <v>0.06</v>
      </c>
      <c r="BY227" s="17">
        <f t="shared" si="406"/>
        <v>0.06</v>
      </c>
      <c r="BZ227" s="17">
        <f t="shared" si="406"/>
        <v>0.06</v>
      </c>
      <c r="CA227" s="17">
        <f t="shared" si="406"/>
        <v>0.06</v>
      </c>
      <c r="CB227" s="17">
        <f t="shared" si="406"/>
        <v>0.06</v>
      </c>
      <c r="CC227" s="17">
        <f t="shared" ref="CC227:DH227" si="407">CB227</f>
        <v>0.06</v>
      </c>
      <c r="CD227" s="17">
        <f t="shared" si="407"/>
        <v>0.06</v>
      </c>
      <c r="CE227" s="17">
        <f t="shared" si="407"/>
        <v>0.06</v>
      </c>
      <c r="CF227" s="17">
        <f t="shared" si="407"/>
        <v>0.06</v>
      </c>
      <c r="CG227" s="17">
        <f t="shared" si="407"/>
        <v>0.06</v>
      </c>
      <c r="CH227" s="17">
        <f t="shared" si="407"/>
        <v>0.06</v>
      </c>
      <c r="CI227" s="17">
        <f t="shared" si="407"/>
        <v>0.06</v>
      </c>
      <c r="CJ227" s="17">
        <f t="shared" si="407"/>
        <v>0.06</v>
      </c>
      <c r="CK227" s="17">
        <f t="shared" si="407"/>
        <v>0.06</v>
      </c>
      <c r="CL227" s="17">
        <f t="shared" si="407"/>
        <v>0.06</v>
      </c>
      <c r="CM227" s="17">
        <f t="shared" si="407"/>
        <v>0.06</v>
      </c>
      <c r="CN227" s="17">
        <f t="shared" si="407"/>
        <v>0.06</v>
      </c>
      <c r="CO227" s="17">
        <f t="shared" si="407"/>
        <v>0.06</v>
      </c>
      <c r="CP227" s="17">
        <f t="shared" si="407"/>
        <v>0.06</v>
      </c>
      <c r="CQ227" s="17">
        <f t="shared" si="407"/>
        <v>0.06</v>
      </c>
      <c r="CR227" s="17">
        <f t="shared" si="407"/>
        <v>0.06</v>
      </c>
      <c r="CS227" s="17">
        <f t="shared" si="407"/>
        <v>0.06</v>
      </c>
      <c r="CT227" s="17">
        <f t="shared" si="407"/>
        <v>0.06</v>
      </c>
      <c r="CU227" s="17">
        <f t="shared" si="407"/>
        <v>0.06</v>
      </c>
      <c r="CV227" s="17">
        <f t="shared" si="407"/>
        <v>0.06</v>
      </c>
      <c r="CW227" s="17">
        <f t="shared" si="407"/>
        <v>0.06</v>
      </c>
      <c r="CX227" s="17">
        <f t="shared" si="407"/>
        <v>0.06</v>
      </c>
      <c r="CY227" s="17">
        <f t="shared" si="407"/>
        <v>0.06</v>
      </c>
      <c r="CZ227" s="17">
        <f t="shared" si="407"/>
        <v>0.06</v>
      </c>
      <c r="DA227" s="17">
        <f t="shared" si="407"/>
        <v>0.06</v>
      </c>
      <c r="DB227" s="17">
        <f t="shared" si="407"/>
        <v>0.06</v>
      </c>
      <c r="DC227" s="17">
        <f t="shared" si="407"/>
        <v>0.06</v>
      </c>
      <c r="DD227" s="17">
        <f t="shared" si="407"/>
        <v>0.06</v>
      </c>
      <c r="DE227" s="17">
        <f t="shared" si="407"/>
        <v>0.06</v>
      </c>
      <c r="DF227" s="17">
        <f t="shared" si="407"/>
        <v>0.06</v>
      </c>
      <c r="DG227" s="17">
        <f t="shared" si="407"/>
        <v>0.06</v>
      </c>
      <c r="DH227" s="17">
        <f t="shared" si="407"/>
        <v>0.06</v>
      </c>
      <c r="DI227" s="17">
        <f t="shared" ref="DI227:EN227" si="408">DH227</f>
        <v>0.06</v>
      </c>
      <c r="DJ227" s="17">
        <f t="shared" si="408"/>
        <v>0.06</v>
      </c>
      <c r="DK227" s="17">
        <f t="shared" si="408"/>
        <v>0.06</v>
      </c>
      <c r="DL227" s="17">
        <f t="shared" si="408"/>
        <v>0.06</v>
      </c>
      <c r="DM227" s="17">
        <f t="shared" si="408"/>
        <v>0.06</v>
      </c>
      <c r="DN227" s="17">
        <f t="shared" si="408"/>
        <v>0.06</v>
      </c>
      <c r="DO227" s="17">
        <f t="shared" si="408"/>
        <v>0.06</v>
      </c>
      <c r="DP227" s="17">
        <f t="shared" si="408"/>
        <v>0.06</v>
      </c>
      <c r="DQ227" s="17">
        <f t="shared" si="408"/>
        <v>0.06</v>
      </c>
      <c r="DR227" s="17">
        <f t="shared" si="408"/>
        <v>0.06</v>
      </c>
      <c r="DS227" s="17">
        <f t="shared" si="408"/>
        <v>0.06</v>
      </c>
      <c r="DT227" s="17">
        <f t="shared" si="408"/>
        <v>0.06</v>
      </c>
      <c r="DU227" s="17">
        <f t="shared" si="408"/>
        <v>0.06</v>
      </c>
      <c r="DV227" s="17">
        <f t="shared" si="408"/>
        <v>0.06</v>
      </c>
      <c r="DW227" s="17">
        <f t="shared" si="408"/>
        <v>0.06</v>
      </c>
      <c r="DX227" s="17">
        <f t="shared" si="408"/>
        <v>0.06</v>
      </c>
      <c r="DY227" s="17">
        <f t="shared" si="408"/>
        <v>0.06</v>
      </c>
      <c r="DZ227" s="17">
        <f t="shared" si="408"/>
        <v>0.06</v>
      </c>
      <c r="EA227" s="17">
        <f t="shared" si="408"/>
        <v>0.06</v>
      </c>
      <c r="EB227" s="17">
        <f t="shared" si="408"/>
        <v>0.06</v>
      </c>
      <c r="EC227" s="17">
        <f t="shared" si="408"/>
        <v>0.06</v>
      </c>
      <c r="ED227" s="17">
        <f t="shared" si="408"/>
        <v>0.06</v>
      </c>
      <c r="EE227" s="17">
        <f t="shared" si="408"/>
        <v>0.06</v>
      </c>
      <c r="EF227" s="17">
        <f t="shared" si="408"/>
        <v>0.06</v>
      </c>
      <c r="EG227" s="17">
        <f t="shared" si="408"/>
        <v>0.06</v>
      </c>
      <c r="EH227" s="17">
        <f t="shared" si="408"/>
        <v>0.06</v>
      </c>
      <c r="EI227" s="17">
        <f t="shared" si="408"/>
        <v>0.06</v>
      </c>
      <c r="EJ227" s="17">
        <f t="shared" si="408"/>
        <v>0.06</v>
      </c>
      <c r="EK227" s="17">
        <f t="shared" si="408"/>
        <v>0.06</v>
      </c>
      <c r="EL227" s="17">
        <f t="shared" si="408"/>
        <v>0.06</v>
      </c>
      <c r="EM227" s="17">
        <f t="shared" si="408"/>
        <v>0.06</v>
      </c>
      <c r="EN227" s="17">
        <f t="shared" si="408"/>
        <v>0.06</v>
      </c>
      <c r="EO227" s="17">
        <f t="shared" ref="EO227:FT227" si="409">EN227</f>
        <v>0.06</v>
      </c>
      <c r="EP227" s="17">
        <f t="shared" si="409"/>
        <v>0.06</v>
      </c>
      <c r="EQ227" s="17">
        <f t="shared" si="409"/>
        <v>0.06</v>
      </c>
      <c r="ER227" s="17">
        <f t="shared" si="409"/>
        <v>0.06</v>
      </c>
      <c r="ES227" s="17">
        <f t="shared" si="409"/>
        <v>0.06</v>
      </c>
      <c r="ET227" s="17">
        <f t="shared" si="409"/>
        <v>0.06</v>
      </c>
      <c r="EU227" s="17">
        <f t="shared" si="409"/>
        <v>0.06</v>
      </c>
      <c r="EV227" s="17">
        <f t="shared" si="409"/>
        <v>0.06</v>
      </c>
      <c r="EW227" s="17">
        <f t="shared" si="409"/>
        <v>0.06</v>
      </c>
      <c r="EX227" s="17">
        <f t="shared" si="409"/>
        <v>0.06</v>
      </c>
      <c r="EY227" s="17">
        <f t="shared" si="409"/>
        <v>0.06</v>
      </c>
      <c r="EZ227" s="17">
        <f t="shared" si="409"/>
        <v>0.06</v>
      </c>
      <c r="FA227" s="17">
        <f t="shared" si="409"/>
        <v>0.06</v>
      </c>
      <c r="FB227" s="17">
        <f t="shared" si="409"/>
        <v>0.06</v>
      </c>
      <c r="FC227" s="17">
        <f t="shared" si="409"/>
        <v>0.06</v>
      </c>
      <c r="FD227" s="17">
        <f t="shared" si="409"/>
        <v>0.06</v>
      </c>
      <c r="FE227" s="17">
        <f t="shared" si="409"/>
        <v>0.06</v>
      </c>
      <c r="FF227" s="17">
        <f t="shared" si="409"/>
        <v>0.06</v>
      </c>
      <c r="FG227" s="17">
        <f t="shared" si="409"/>
        <v>0.06</v>
      </c>
      <c r="FH227" s="17">
        <f t="shared" si="409"/>
        <v>0.06</v>
      </c>
      <c r="FI227" s="17">
        <f t="shared" si="409"/>
        <v>0.06</v>
      </c>
      <c r="FJ227" s="17">
        <f t="shared" si="409"/>
        <v>0.06</v>
      </c>
      <c r="FK227" s="17">
        <f t="shared" si="409"/>
        <v>0.06</v>
      </c>
      <c r="FL227" s="17">
        <f t="shared" si="409"/>
        <v>0.06</v>
      </c>
      <c r="FM227" s="17">
        <f t="shared" si="409"/>
        <v>0.06</v>
      </c>
      <c r="FN227" s="17">
        <f t="shared" si="409"/>
        <v>0.06</v>
      </c>
      <c r="FO227" s="17">
        <f t="shared" si="409"/>
        <v>0.06</v>
      </c>
      <c r="FP227" s="17">
        <f t="shared" si="409"/>
        <v>0.06</v>
      </c>
      <c r="FQ227" s="17">
        <f t="shared" si="409"/>
        <v>0.06</v>
      </c>
      <c r="FR227" s="17">
        <f t="shared" si="409"/>
        <v>0.06</v>
      </c>
      <c r="FS227" s="17">
        <f t="shared" si="409"/>
        <v>0.06</v>
      </c>
      <c r="FT227" s="17">
        <f t="shared" si="409"/>
        <v>0.06</v>
      </c>
      <c r="FU227" s="17">
        <f t="shared" ref="FU227:GN227" si="410">FT227</f>
        <v>0.06</v>
      </c>
      <c r="FV227" s="17">
        <f t="shared" si="410"/>
        <v>0.06</v>
      </c>
      <c r="FW227" s="17">
        <f t="shared" si="410"/>
        <v>0.06</v>
      </c>
      <c r="FX227" s="17">
        <f t="shared" si="410"/>
        <v>0.06</v>
      </c>
      <c r="FY227" s="17">
        <f t="shared" si="410"/>
        <v>0.06</v>
      </c>
      <c r="FZ227" s="17">
        <f t="shared" si="410"/>
        <v>0.06</v>
      </c>
      <c r="GA227" s="17">
        <f t="shared" si="410"/>
        <v>0.06</v>
      </c>
      <c r="GB227" s="17">
        <f t="shared" si="410"/>
        <v>0.06</v>
      </c>
      <c r="GC227" s="17">
        <f t="shared" si="410"/>
        <v>0.06</v>
      </c>
      <c r="GD227" s="17">
        <f t="shared" si="410"/>
        <v>0.06</v>
      </c>
      <c r="GE227" s="17">
        <f t="shared" si="410"/>
        <v>0.06</v>
      </c>
      <c r="GF227" s="17">
        <f t="shared" si="410"/>
        <v>0.06</v>
      </c>
      <c r="GG227" s="17">
        <f t="shared" si="410"/>
        <v>0.06</v>
      </c>
      <c r="GH227" s="17">
        <f t="shared" si="410"/>
        <v>0.06</v>
      </c>
      <c r="GI227" s="17">
        <f t="shared" si="410"/>
        <v>0.06</v>
      </c>
      <c r="GJ227" s="17">
        <f t="shared" si="410"/>
        <v>0.06</v>
      </c>
      <c r="GK227" s="17">
        <f t="shared" si="410"/>
        <v>0.06</v>
      </c>
      <c r="GL227" s="17">
        <f t="shared" si="410"/>
        <v>0.06</v>
      </c>
      <c r="GM227" s="17">
        <f t="shared" si="410"/>
        <v>0.06</v>
      </c>
      <c r="GN227" s="333">
        <f t="shared" si="410"/>
        <v>0.06</v>
      </c>
      <c r="GO227" s="1"/>
      <c r="GP227" s="67"/>
    </row>
    <row r="228" spans="1:198" customFormat="1" x14ac:dyDescent="0.75">
      <c r="A228" s="1"/>
      <c r="B228" s="1"/>
      <c r="C228" s="334"/>
      <c r="D228" s="335"/>
      <c r="E228" s="335"/>
      <c r="F228" s="336"/>
      <c r="G228" s="336"/>
      <c r="H228" s="337" t="s">
        <v>125</v>
      </c>
      <c r="I228" s="337"/>
      <c r="J228" s="41"/>
      <c r="K228" s="41"/>
      <c r="L228" s="41"/>
      <c r="M228" s="41"/>
      <c r="N228" s="41"/>
      <c r="O228" s="41"/>
      <c r="P228" s="338">
        <f t="shared" ref="P228:AU228" si="411">IF(P227&gt;P226,P227,IF(P223&lt;P226,P223,P226))</f>
        <v>7.9000000000000001E-2</v>
      </c>
      <c r="Q228" s="338">
        <f t="shared" si="411"/>
        <v>7.9000000000000001E-2</v>
      </c>
      <c r="R228" s="338">
        <f t="shared" si="411"/>
        <v>7.6499999999999999E-2</v>
      </c>
      <c r="S228" s="338">
        <f t="shared" si="411"/>
        <v>7.6499999999999999E-2</v>
      </c>
      <c r="T228" s="338">
        <f t="shared" si="411"/>
        <v>7.6499999999999999E-2</v>
      </c>
      <c r="U228" s="338">
        <f t="shared" si="411"/>
        <v>7.6499999999999999E-2</v>
      </c>
      <c r="V228" s="338">
        <f t="shared" si="411"/>
        <v>7.6499999999999999E-2</v>
      </c>
      <c r="W228" s="338">
        <f t="shared" si="411"/>
        <v>7.6499999999999999E-2</v>
      </c>
      <c r="X228" s="338">
        <f t="shared" si="411"/>
        <v>7.6499999999999999E-2</v>
      </c>
      <c r="Y228" s="338">
        <f t="shared" si="411"/>
        <v>7.6499999999999999E-2</v>
      </c>
      <c r="Z228" s="338">
        <f t="shared" si="411"/>
        <v>7.6499999999999999E-2</v>
      </c>
      <c r="AA228" s="338">
        <f t="shared" si="411"/>
        <v>7.3999999999999996E-2</v>
      </c>
      <c r="AB228" s="338">
        <f t="shared" si="411"/>
        <v>7.3999999999999996E-2</v>
      </c>
      <c r="AC228" s="338">
        <f t="shared" si="411"/>
        <v>7.3999999999999996E-2</v>
      </c>
      <c r="AD228" s="338">
        <f t="shared" si="411"/>
        <v>7.3999999999999996E-2</v>
      </c>
      <c r="AE228" s="338">
        <f t="shared" si="411"/>
        <v>7.3999999999999996E-2</v>
      </c>
      <c r="AF228" s="338">
        <f t="shared" si="411"/>
        <v>7.3999999999999996E-2</v>
      </c>
      <c r="AG228" s="338">
        <f t="shared" si="411"/>
        <v>7.3999999999999996E-2</v>
      </c>
      <c r="AH228" s="338">
        <f t="shared" si="411"/>
        <v>7.3999999999999996E-2</v>
      </c>
      <c r="AI228" s="338">
        <f t="shared" si="411"/>
        <v>7.3999999999999996E-2</v>
      </c>
      <c r="AJ228" s="338">
        <f t="shared" si="411"/>
        <v>7.3999999999999996E-2</v>
      </c>
      <c r="AK228" s="338">
        <f t="shared" si="411"/>
        <v>7.3999999999999996E-2</v>
      </c>
      <c r="AL228" s="338">
        <f t="shared" si="411"/>
        <v>7.3999999999999996E-2</v>
      </c>
      <c r="AM228" s="338">
        <f t="shared" si="411"/>
        <v>7.1499999999999994E-2</v>
      </c>
      <c r="AN228" s="338">
        <f t="shared" si="411"/>
        <v>7.1499999999999994E-2</v>
      </c>
      <c r="AO228" s="338">
        <f t="shared" si="411"/>
        <v>7.1499999999999994E-2</v>
      </c>
      <c r="AP228" s="338">
        <f t="shared" si="411"/>
        <v>7.1499999999999994E-2</v>
      </c>
      <c r="AQ228" s="338">
        <f t="shared" si="411"/>
        <v>7.1499999999999994E-2</v>
      </c>
      <c r="AR228" s="338">
        <f t="shared" si="411"/>
        <v>7.1499999999999994E-2</v>
      </c>
      <c r="AS228" s="338">
        <f t="shared" si="411"/>
        <v>7.1499999999999994E-2</v>
      </c>
      <c r="AT228" s="338">
        <f t="shared" si="411"/>
        <v>7.1499999999999994E-2</v>
      </c>
      <c r="AU228" s="338">
        <f t="shared" si="411"/>
        <v>7.1499999999999994E-2</v>
      </c>
      <c r="AV228" s="338">
        <f t="shared" ref="AV228:CA228" si="412">IF(AV227&gt;AV226,AV227,IF(AV223&lt;AV226,AV223,AV226))</f>
        <v>7.1499999999999994E-2</v>
      </c>
      <c r="AW228" s="338">
        <f t="shared" si="412"/>
        <v>7.1499999999999994E-2</v>
      </c>
      <c r="AX228" s="338">
        <f t="shared" si="412"/>
        <v>7.1499999999999994E-2</v>
      </c>
      <c r="AY228" s="338">
        <f t="shared" si="412"/>
        <v>7.1499999999999994E-2</v>
      </c>
      <c r="AZ228" s="338">
        <f t="shared" si="412"/>
        <v>7.1499999999999994E-2</v>
      </c>
      <c r="BA228" s="338">
        <f t="shared" si="412"/>
        <v>7.1499999999999994E-2</v>
      </c>
      <c r="BB228" s="338">
        <f t="shared" si="412"/>
        <v>7.1499999999999994E-2</v>
      </c>
      <c r="BC228" s="338">
        <f t="shared" si="412"/>
        <v>7.1499999999999994E-2</v>
      </c>
      <c r="BD228" s="338">
        <f t="shared" si="412"/>
        <v>7.1499999999999994E-2</v>
      </c>
      <c r="BE228" s="338">
        <f t="shared" si="412"/>
        <v>7.1499999999999994E-2</v>
      </c>
      <c r="BF228" s="338">
        <f t="shared" si="412"/>
        <v>7.1499999999999994E-2</v>
      </c>
      <c r="BG228" s="338">
        <f t="shared" si="412"/>
        <v>7.1499999999999994E-2</v>
      </c>
      <c r="BH228" s="338">
        <f t="shared" si="412"/>
        <v>7.1499999999999994E-2</v>
      </c>
      <c r="BI228" s="338">
        <f t="shared" si="412"/>
        <v>7.1499999999999994E-2</v>
      </c>
      <c r="BJ228" s="338">
        <f t="shared" si="412"/>
        <v>7.1499999999999994E-2</v>
      </c>
      <c r="BK228" s="338">
        <f t="shared" si="412"/>
        <v>7.1499999999999994E-2</v>
      </c>
      <c r="BL228" s="338">
        <f t="shared" si="412"/>
        <v>7.1499999999999994E-2</v>
      </c>
      <c r="BM228" s="338">
        <f t="shared" si="412"/>
        <v>7.1499999999999994E-2</v>
      </c>
      <c r="BN228" s="338">
        <f t="shared" si="412"/>
        <v>7.1499999999999994E-2</v>
      </c>
      <c r="BO228" s="338">
        <f t="shared" si="412"/>
        <v>7.1499999999999994E-2</v>
      </c>
      <c r="BP228" s="338">
        <f t="shared" si="412"/>
        <v>7.1499999999999994E-2</v>
      </c>
      <c r="BQ228" s="338">
        <f t="shared" si="412"/>
        <v>7.1499999999999994E-2</v>
      </c>
      <c r="BR228" s="338">
        <f t="shared" si="412"/>
        <v>7.1499999999999994E-2</v>
      </c>
      <c r="BS228" s="338">
        <f t="shared" si="412"/>
        <v>7.1499999999999994E-2</v>
      </c>
      <c r="BT228" s="338">
        <f t="shared" si="412"/>
        <v>7.1499999999999994E-2</v>
      </c>
      <c r="BU228" s="338">
        <f t="shared" si="412"/>
        <v>7.1499999999999994E-2</v>
      </c>
      <c r="BV228" s="338">
        <f t="shared" si="412"/>
        <v>7.1499999999999994E-2</v>
      </c>
      <c r="BW228" s="338">
        <f t="shared" si="412"/>
        <v>7.1499999999999994E-2</v>
      </c>
      <c r="BX228" s="338">
        <f t="shared" si="412"/>
        <v>7.1499999999999994E-2</v>
      </c>
      <c r="BY228" s="338">
        <f t="shared" si="412"/>
        <v>7.1499999999999994E-2</v>
      </c>
      <c r="BZ228" s="338">
        <f t="shared" si="412"/>
        <v>7.1499999999999994E-2</v>
      </c>
      <c r="CA228" s="338">
        <f t="shared" si="412"/>
        <v>7.1499999999999994E-2</v>
      </c>
      <c r="CB228" s="338">
        <f t="shared" ref="CB228:DG228" si="413">IF(CB227&gt;CB226,CB227,IF(CB223&lt;CB226,CB223,CB226))</f>
        <v>7.1499999999999994E-2</v>
      </c>
      <c r="CC228" s="338">
        <f t="shared" si="413"/>
        <v>7.1499999999999994E-2</v>
      </c>
      <c r="CD228" s="338">
        <f t="shared" si="413"/>
        <v>7.1499999999999994E-2</v>
      </c>
      <c r="CE228" s="338">
        <f t="shared" si="413"/>
        <v>7.1499999999999994E-2</v>
      </c>
      <c r="CF228" s="338">
        <f t="shared" si="413"/>
        <v>7.1499999999999994E-2</v>
      </c>
      <c r="CG228" s="338">
        <f t="shared" si="413"/>
        <v>7.1499999999999994E-2</v>
      </c>
      <c r="CH228" s="338">
        <f t="shared" si="413"/>
        <v>7.1499999999999994E-2</v>
      </c>
      <c r="CI228" s="338">
        <f t="shared" si="413"/>
        <v>7.1499999999999994E-2</v>
      </c>
      <c r="CJ228" s="338">
        <f t="shared" si="413"/>
        <v>7.1499999999999994E-2</v>
      </c>
      <c r="CK228" s="338">
        <f t="shared" si="413"/>
        <v>7.1499999999999994E-2</v>
      </c>
      <c r="CL228" s="338">
        <f t="shared" si="413"/>
        <v>7.1499999999999994E-2</v>
      </c>
      <c r="CM228" s="338">
        <f t="shared" si="413"/>
        <v>7.1499999999999994E-2</v>
      </c>
      <c r="CN228" s="338">
        <f t="shared" si="413"/>
        <v>7.1499999999999994E-2</v>
      </c>
      <c r="CO228" s="338">
        <f t="shared" si="413"/>
        <v>7.1499999999999994E-2</v>
      </c>
      <c r="CP228" s="338">
        <f t="shared" si="413"/>
        <v>7.1499999999999994E-2</v>
      </c>
      <c r="CQ228" s="338">
        <f t="shared" si="413"/>
        <v>7.1499999999999994E-2</v>
      </c>
      <c r="CR228" s="338">
        <f t="shared" si="413"/>
        <v>7.1499999999999994E-2</v>
      </c>
      <c r="CS228" s="338">
        <f t="shared" si="413"/>
        <v>7.1499999999999994E-2</v>
      </c>
      <c r="CT228" s="338">
        <f t="shared" si="413"/>
        <v>7.1499999999999994E-2</v>
      </c>
      <c r="CU228" s="338">
        <f t="shared" si="413"/>
        <v>7.1499999999999994E-2</v>
      </c>
      <c r="CV228" s="338">
        <f t="shared" si="413"/>
        <v>7.1499999999999994E-2</v>
      </c>
      <c r="CW228" s="338">
        <f t="shared" si="413"/>
        <v>7.1499999999999994E-2</v>
      </c>
      <c r="CX228" s="338">
        <f t="shared" si="413"/>
        <v>7.1499999999999994E-2</v>
      </c>
      <c r="CY228" s="338">
        <f t="shared" si="413"/>
        <v>7.1499999999999994E-2</v>
      </c>
      <c r="CZ228" s="338">
        <f t="shared" si="413"/>
        <v>7.1499999999999994E-2</v>
      </c>
      <c r="DA228" s="338">
        <f t="shared" si="413"/>
        <v>7.1499999999999994E-2</v>
      </c>
      <c r="DB228" s="338">
        <f t="shared" si="413"/>
        <v>7.1499999999999994E-2</v>
      </c>
      <c r="DC228" s="338">
        <f t="shared" si="413"/>
        <v>7.1499999999999994E-2</v>
      </c>
      <c r="DD228" s="338">
        <f t="shared" si="413"/>
        <v>7.1499999999999994E-2</v>
      </c>
      <c r="DE228" s="338">
        <f t="shared" si="413"/>
        <v>7.1499999999999994E-2</v>
      </c>
      <c r="DF228" s="338">
        <f t="shared" si="413"/>
        <v>7.1499999999999994E-2</v>
      </c>
      <c r="DG228" s="338">
        <f t="shared" si="413"/>
        <v>7.1499999999999994E-2</v>
      </c>
      <c r="DH228" s="338">
        <f t="shared" ref="DH228:EM228" si="414">IF(DH227&gt;DH226,DH227,IF(DH223&lt;DH226,DH223,DH226))</f>
        <v>7.1499999999999994E-2</v>
      </c>
      <c r="DI228" s="338">
        <f t="shared" si="414"/>
        <v>7.1499999999999994E-2</v>
      </c>
      <c r="DJ228" s="338">
        <f t="shared" si="414"/>
        <v>7.1499999999999994E-2</v>
      </c>
      <c r="DK228" s="338">
        <f t="shared" si="414"/>
        <v>7.1499999999999994E-2</v>
      </c>
      <c r="DL228" s="338">
        <f t="shared" si="414"/>
        <v>7.1499999999999994E-2</v>
      </c>
      <c r="DM228" s="338">
        <f t="shared" si="414"/>
        <v>7.1499999999999994E-2</v>
      </c>
      <c r="DN228" s="338">
        <f t="shared" si="414"/>
        <v>7.1499999999999994E-2</v>
      </c>
      <c r="DO228" s="338">
        <f t="shared" si="414"/>
        <v>7.1499999999999994E-2</v>
      </c>
      <c r="DP228" s="338">
        <f t="shared" si="414"/>
        <v>7.1499999999999994E-2</v>
      </c>
      <c r="DQ228" s="338">
        <f t="shared" si="414"/>
        <v>7.1499999999999994E-2</v>
      </c>
      <c r="DR228" s="338">
        <f t="shared" si="414"/>
        <v>7.1499999999999994E-2</v>
      </c>
      <c r="DS228" s="338">
        <f t="shared" si="414"/>
        <v>7.1499999999999994E-2</v>
      </c>
      <c r="DT228" s="338">
        <f t="shared" si="414"/>
        <v>7.1499999999999994E-2</v>
      </c>
      <c r="DU228" s="338">
        <f t="shared" si="414"/>
        <v>7.1499999999999994E-2</v>
      </c>
      <c r="DV228" s="338">
        <f t="shared" si="414"/>
        <v>7.1499999999999994E-2</v>
      </c>
      <c r="DW228" s="338">
        <f t="shared" si="414"/>
        <v>7.1499999999999994E-2</v>
      </c>
      <c r="DX228" s="338">
        <f t="shared" si="414"/>
        <v>7.1499999999999994E-2</v>
      </c>
      <c r="DY228" s="338">
        <f t="shared" si="414"/>
        <v>7.1499999999999994E-2</v>
      </c>
      <c r="DZ228" s="338">
        <f t="shared" si="414"/>
        <v>7.1499999999999994E-2</v>
      </c>
      <c r="EA228" s="338">
        <f t="shared" si="414"/>
        <v>7.1499999999999994E-2</v>
      </c>
      <c r="EB228" s="338">
        <f t="shared" si="414"/>
        <v>7.1499999999999994E-2</v>
      </c>
      <c r="EC228" s="338">
        <f t="shared" si="414"/>
        <v>7.1499999999999994E-2</v>
      </c>
      <c r="ED228" s="338">
        <f t="shared" si="414"/>
        <v>7.1499999999999994E-2</v>
      </c>
      <c r="EE228" s="338">
        <f t="shared" si="414"/>
        <v>7.1499999999999994E-2</v>
      </c>
      <c r="EF228" s="338">
        <f t="shared" si="414"/>
        <v>7.1499999999999994E-2</v>
      </c>
      <c r="EG228" s="338">
        <f t="shared" si="414"/>
        <v>7.1499999999999994E-2</v>
      </c>
      <c r="EH228" s="338">
        <f t="shared" si="414"/>
        <v>7.1499999999999994E-2</v>
      </c>
      <c r="EI228" s="338">
        <f t="shared" si="414"/>
        <v>7.1499999999999994E-2</v>
      </c>
      <c r="EJ228" s="338">
        <f t="shared" si="414"/>
        <v>7.1499999999999994E-2</v>
      </c>
      <c r="EK228" s="338">
        <f t="shared" si="414"/>
        <v>7.1499999999999994E-2</v>
      </c>
      <c r="EL228" s="338">
        <f t="shared" si="414"/>
        <v>7.1499999999999994E-2</v>
      </c>
      <c r="EM228" s="338">
        <f t="shared" si="414"/>
        <v>7.1499999999999994E-2</v>
      </c>
      <c r="EN228" s="338">
        <f t="shared" ref="EN228:FS228" si="415">IF(EN227&gt;EN226,EN227,IF(EN223&lt;EN226,EN223,EN226))</f>
        <v>7.1499999999999994E-2</v>
      </c>
      <c r="EO228" s="338">
        <f t="shared" si="415"/>
        <v>7.1499999999999994E-2</v>
      </c>
      <c r="EP228" s="338">
        <f t="shared" si="415"/>
        <v>7.1499999999999994E-2</v>
      </c>
      <c r="EQ228" s="338">
        <f t="shared" si="415"/>
        <v>7.1499999999999994E-2</v>
      </c>
      <c r="ER228" s="338">
        <f t="shared" si="415"/>
        <v>7.1499999999999994E-2</v>
      </c>
      <c r="ES228" s="338">
        <f t="shared" si="415"/>
        <v>7.1499999999999994E-2</v>
      </c>
      <c r="ET228" s="338">
        <f t="shared" si="415"/>
        <v>7.1499999999999994E-2</v>
      </c>
      <c r="EU228" s="338">
        <f t="shared" si="415"/>
        <v>7.1499999999999994E-2</v>
      </c>
      <c r="EV228" s="338">
        <f t="shared" si="415"/>
        <v>7.1499999999999994E-2</v>
      </c>
      <c r="EW228" s="338">
        <f t="shared" si="415"/>
        <v>7.1499999999999994E-2</v>
      </c>
      <c r="EX228" s="338">
        <f t="shared" si="415"/>
        <v>7.1499999999999994E-2</v>
      </c>
      <c r="EY228" s="338">
        <f t="shared" si="415"/>
        <v>7.1499999999999994E-2</v>
      </c>
      <c r="EZ228" s="338">
        <f t="shared" si="415"/>
        <v>7.1499999999999994E-2</v>
      </c>
      <c r="FA228" s="338">
        <f t="shared" si="415"/>
        <v>7.1499999999999994E-2</v>
      </c>
      <c r="FB228" s="338">
        <f t="shared" si="415"/>
        <v>7.1499999999999994E-2</v>
      </c>
      <c r="FC228" s="338">
        <f t="shared" si="415"/>
        <v>7.1499999999999994E-2</v>
      </c>
      <c r="FD228" s="338">
        <f t="shared" si="415"/>
        <v>7.1499999999999994E-2</v>
      </c>
      <c r="FE228" s="338">
        <f t="shared" si="415"/>
        <v>7.1499999999999994E-2</v>
      </c>
      <c r="FF228" s="338">
        <f t="shared" si="415"/>
        <v>7.1499999999999994E-2</v>
      </c>
      <c r="FG228" s="338">
        <f t="shared" si="415"/>
        <v>7.1499999999999994E-2</v>
      </c>
      <c r="FH228" s="338">
        <f t="shared" si="415"/>
        <v>7.1499999999999994E-2</v>
      </c>
      <c r="FI228" s="338">
        <f t="shared" si="415"/>
        <v>7.1499999999999994E-2</v>
      </c>
      <c r="FJ228" s="338">
        <f t="shared" si="415"/>
        <v>7.1499999999999994E-2</v>
      </c>
      <c r="FK228" s="338">
        <f t="shared" si="415"/>
        <v>7.1499999999999994E-2</v>
      </c>
      <c r="FL228" s="338">
        <f t="shared" si="415"/>
        <v>7.1499999999999994E-2</v>
      </c>
      <c r="FM228" s="338">
        <f t="shared" si="415"/>
        <v>7.1499999999999994E-2</v>
      </c>
      <c r="FN228" s="338">
        <f t="shared" si="415"/>
        <v>7.1499999999999994E-2</v>
      </c>
      <c r="FO228" s="338">
        <f t="shared" si="415"/>
        <v>7.1499999999999994E-2</v>
      </c>
      <c r="FP228" s="338">
        <f t="shared" si="415"/>
        <v>7.1499999999999994E-2</v>
      </c>
      <c r="FQ228" s="338">
        <f t="shared" si="415"/>
        <v>7.1499999999999994E-2</v>
      </c>
      <c r="FR228" s="338">
        <f t="shared" si="415"/>
        <v>7.1499999999999994E-2</v>
      </c>
      <c r="FS228" s="338">
        <f t="shared" si="415"/>
        <v>7.1499999999999994E-2</v>
      </c>
      <c r="FT228" s="338">
        <f t="shared" ref="FT228:GN228" si="416">IF(FT227&gt;FT226,FT227,IF(FT223&lt;FT226,FT223,FT226))</f>
        <v>7.1499999999999994E-2</v>
      </c>
      <c r="FU228" s="338">
        <f t="shared" si="416"/>
        <v>7.1499999999999994E-2</v>
      </c>
      <c r="FV228" s="338">
        <f t="shared" si="416"/>
        <v>7.1499999999999994E-2</v>
      </c>
      <c r="FW228" s="338">
        <f t="shared" si="416"/>
        <v>7.1499999999999994E-2</v>
      </c>
      <c r="FX228" s="338">
        <f t="shared" si="416"/>
        <v>7.1499999999999994E-2</v>
      </c>
      <c r="FY228" s="338">
        <f t="shared" si="416"/>
        <v>7.1499999999999994E-2</v>
      </c>
      <c r="FZ228" s="338">
        <f t="shared" si="416"/>
        <v>7.1499999999999994E-2</v>
      </c>
      <c r="GA228" s="338">
        <f t="shared" si="416"/>
        <v>7.1499999999999994E-2</v>
      </c>
      <c r="GB228" s="338">
        <f t="shared" si="416"/>
        <v>7.1499999999999994E-2</v>
      </c>
      <c r="GC228" s="338">
        <f t="shared" si="416"/>
        <v>7.1499999999999994E-2</v>
      </c>
      <c r="GD228" s="338">
        <f t="shared" si="416"/>
        <v>7.1499999999999994E-2</v>
      </c>
      <c r="GE228" s="338">
        <f t="shared" si="416"/>
        <v>7.1499999999999994E-2</v>
      </c>
      <c r="GF228" s="338">
        <f t="shared" si="416"/>
        <v>7.1499999999999994E-2</v>
      </c>
      <c r="GG228" s="338">
        <f t="shared" si="416"/>
        <v>7.1499999999999994E-2</v>
      </c>
      <c r="GH228" s="338">
        <f t="shared" si="416"/>
        <v>7.1499999999999994E-2</v>
      </c>
      <c r="GI228" s="338">
        <f t="shared" si="416"/>
        <v>7.1499999999999994E-2</v>
      </c>
      <c r="GJ228" s="338">
        <f t="shared" si="416"/>
        <v>7.1499999999999994E-2</v>
      </c>
      <c r="GK228" s="338">
        <f t="shared" si="416"/>
        <v>7.1499999999999994E-2</v>
      </c>
      <c r="GL228" s="338">
        <f t="shared" si="416"/>
        <v>7.1499999999999994E-2</v>
      </c>
      <c r="GM228" s="338">
        <f t="shared" si="416"/>
        <v>7.1499999999999994E-2</v>
      </c>
      <c r="GN228" s="339">
        <f t="shared" si="416"/>
        <v>7.1499999999999994E-2</v>
      </c>
      <c r="GO228" s="1"/>
      <c r="GP228" s="67"/>
    </row>
    <row r="229" spans="1:198" customFormat="1" x14ac:dyDescent="0.75">
      <c r="A229" s="1"/>
      <c r="B229" s="1"/>
      <c r="C229" s="319" t="s">
        <v>65</v>
      </c>
      <c r="D229" s="422">
        <f>Summary!C54</f>
        <v>4582703.186178104</v>
      </c>
      <c r="E229" s="100"/>
      <c r="F229" s="17">
        <f>D229/$N$193</f>
        <v>1.333656133668425E-2</v>
      </c>
      <c r="G229" s="17"/>
      <c r="H229" s="324" t="s">
        <v>65</v>
      </c>
      <c r="I229" s="324"/>
      <c r="J229" s="7"/>
      <c r="K229" s="7"/>
      <c r="L229" s="7"/>
      <c r="M229" s="7"/>
      <c r="N229" s="7"/>
      <c r="O229" s="7"/>
      <c r="P229" s="95">
        <f>AND(N218=0,P218&gt;0)*$D$229</f>
        <v>0</v>
      </c>
      <c r="Q229" s="95">
        <f t="shared" ref="Q229:AV229" si="417">AND(P218=0,Q218&gt;0)*$D$229</f>
        <v>0</v>
      </c>
      <c r="R229" s="95">
        <f t="shared" si="417"/>
        <v>0</v>
      </c>
      <c r="S229" s="95">
        <f t="shared" si="417"/>
        <v>0</v>
      </c>
      <c r="T229" s="95">
        <f t="shared" si="417"/>
        <v>0</v>
      </c>
      <c r="U229" s="95">
        <f t="shared" si="417"/>
        <v>0</v>
      </c>
      <c r="V229" s="95">
        <f t="shared" si="417"/>
        <v>4582703.186178104</v>
      </c>
      <c r="W229" s="95">
        <f t="shared" si="417"/>
        <v>0</v>
      </c>
      <c r="X229" s="95">
        <f t="shared" si="417"/>
        <v>0</v>
      </c>
      <c r="Y229" s="95">
        <f t="shared" si="417"/>
        <v>0</v>
      </c>
      <c r="Z229" s="95">
        <f t="shared" si="417"/>
        <v>0</v>
      </c>
      <c r="AA229" s="95">
        <f t="shared" si="417"/>
        <v>0</v>
      </c>
      <c r="AB229" s="95">
        <f t="shared" si="417"/>
        <v>0</v>
      </c>
      <c r="AC229" s="95">
        <f t="shared" si="417"/>
        <v>0</v>
      </c>
      <c r="AD229" s="95">
        <f t="shared" si="417"/>
        <v>0</v>
      </c>
      <c r="AE229" s="95">
        <f t="shared" si="417"/>
        <v>0</v>
      </c>
      <c r="AF229" s="95">
        <f t="shared" si="417"/>
        <v>0</v>
      </c>
      <c r="AG229" s="95">
        <f t="shared" si="417"/>
        <v>0</v>
      </c>
      <c r="AH229" s="95">
        <f t="shared" si="417"/>
        <v>0</v>
      </c>
      <c r="AI229" s="95">
        <f t="shared" si="417"/>
        <v>0</v>
      </c>
      <c r="AJ229" s="95">
        <f t="shared" si="417"/>
        <v>0</v>
      </c>
      <c r="AK229" s="95">
        <f t="shared" si="417"/>
        <v>0</v>
      </c>
      <c r="AL229" s="95">
        <f t="shared" si="417"/>
        <v>0</v>
      </c>
      <c r="AM229" s="95">
        <f t="shared" si="417"/>
        <v>0</v>
      </c>
      <c r="AN229" s="95">
        <f t="shared" si="417"/>
        <v>0</v>
      </c>
      <c r="AO229" s="95">
        <f t="shared" si="417"/>
        <v>0</v>
      </c>
      <c r="AP229" s="95">
        <f t="shared" si="417"/>
        <v>0</v>
      </c>
      <c r="AQ229" s="95">
        <f t="shared" si="417"/>
        <v>0</v>
      </c>
      <c r="AR229" s="95">
        <f t="shared" si="417"/>
        <v>0</v>
      </c>
      <c r="AS229" s="95">
        <f t="shared" si="417"/>
        <v>0</v>
      </c>
      <c r="AT229" s="95">
        <f t="shared" si="417"/>
        <v>0</v>
      </c>
      <c r="AU229" s="95">
        <f t="shared" si="417"/>
        <v>0</v>
      </c>
      <c r="AV229" s="95">
        <f t="shared" si="417"/>
        <v>0</v>
      </c>
      <c r="AW229" s="95">
        <f t="shared" ref="AW229:CB229" si="418">AND(AV218=0,AW218&gt;0)*$D$229</f>
        <v>0</v>
      </c>
      <c r="AX229" s="95">
        <f t="shared" si="418"/>
        <v>0</v>
      </c>
      <c r="AY229" s="95">
        <f t="shared" si="418"/>
        <v>0</v>
      </c>
      <c r="AZ229" s="95">
        <f t="shared" si="418"/>
        <v>0</v>
      </c>
      <c r="BA229" s="95">
        <f t="shared" si="418"/>
        <v>0</v>
      </c>
      <c r="BB229" s="95">
        <f t="shared" si="418"/>
        <v>0</v>
      </c>
      <c r="BC229" s="95">
        <f t="shared" si="418"/>
        <v>0</v>
      </c>
      <c r="BD229" s="95">
        <f t="shared" si="418"/>
        <v>0</v>
      </c>
      <c r="BE229" s="95">
        <f t="shared" si="418"/>
        <v>0</v>
      </c>
      <c r="BF229" s="95">
        <f t="shared" si="418"/>
        <v>0</v>
      </c>
      <c r="BG229" s="95">
        <f t="shared" si="418"/>
        <v>0</v>
      </c>
      <c r="BH229" s="95">
        <f t="shared" si="418"/>
        <v>0</v>
      </c>
      <c r="BI229" s="95">
        <f t="shared" si="418"/>
        <v>0</v>
      </c>
      <c r="BJ229" s="95">
        <f t="shared" si="418"/>
        <v>0</v>
      </c>
      <c r="BK229" s="95">
        <f t="shared" si="418"/>
        <v>0</v>
      </c>
      <c r="BL229" s="95">
        <f t="shared" si="418"/>
        <v>0</v>
      </c>
      <c r="BM229" s="95">
        <f t="shared" si="418"/>
        <v>0</v>
      </c>
      <c r="BN229" s="95">
        <f t="shared" si="418"/>
        <v>0</v>
      </c>
      <c r="BO229" s="95">
        <f t="shared" si="418"/>
        <v>0</v>
      </c>
      <c r="BP229" s="95">
        <f t="shared" si="418"/>
        <v>0</v>
      </c>
      <c r="BQ229" s="95">
        <f t="shared" si="418"/>
        <v>0</v>
      </c>
      <c r="BR229" s="95">
        <f t="shared" si="418"/>
        <v>0</v>
      </c>
      <c r="BS229" s="95">
        <f t="shared" si="418"/>
        <v>0</v>
      </c>
      <c r="BT229" s="95">
        <f t="shared" si="418"/>
        <v>0</v>
      </c>
      <c r="BU229" s="95">
        <f t="shared" si="418"/>
        <v>0</v>
      </c>
      <c r="BV229" s="95">
        <f t="shared" si="418"/>
        <v>0</v>
      </c>
      <c r="BW229" s="95">
        <f t="shared" si="418"/>
        <v>0</v>
      </c>
      <c r="BX229" s="95">
        <f t="shared" si="418"/>
        <v>0</v>
      </c>
      <c r="BY229" s="95">
        <f t="shared" si="418"/>
        <v>0</v>
      </c>
      <c r="BZ229" s="95">
        <f t="shared" si="418"/>
        <v>0</v>
      </c>
      <c r="CA229" s="95">
        <f t="shared" si="418"/>
        <v>0</v>
      </c>
      <c r="CB229" s="95">
        <f t="shared" si="418"/>
        <v>0</v>
      </c>
      <c r="CC229" s="95">
        <f t="shared" ref="CC229:DH229" si="419">AND(CB218=0,CC218&gt;0)*$D$229</f>
        <v>0</v>
      </c>
      <c r="CD229" s="95">
        <f t="shared" si="419"/>
        <v>0</v>
      </c>
      <c r="CE229" s="95">
        <f t="shared" si="419"/>
        <v>0</v>
      </c>
      <c r="CF229" s="95">
        <f t="shared" si="419"/>
        <v>0</v>
      </c>
      <c r="CG229" s="95">
        <f t="shared" si="419"/>
        <v>0</v>
      </c>
      <c r="CH229" s="95">
        <f t="shared" si="419"/>
        <v>0</v>
      </c>
      <c r="CI229" s="95">
        <f t="shared" si="419"/>
        <v>0</v>
      </c>
      <c r="CJ229" s="95">
        <f t="shared" si="419"/>
        <v>0</v>
      </c>
      <c r="CK229" s="95">
        <f t="shared" si="419"/>
        <v>0</v>
      </c>
      <c r="CL229" s="95">
        <f t="shared" si="419"/>
        <v>0</v>
      </c>
      <c r="CM229" s="95">
        <f t="shared" si="419"/>
        <v>0</v>
      </c>
      <c r="CN229" s="95">
        <f t="shared" si="419"/>
        <v>0</v>
      </c>
      <c r="CO229" s="95">
        <f t="shared" si="419"/>
        <v>0</v>
      </c>
      <c r="CP229" s="95">
        <f t="shared" si="419"/>
        <v>0</v>
      </c>
      <c r="CQ229" s="95">
        <f t="shared" si="419"/>
        <v>0</v>
      </c>
      <c r="CR229" s="95">
        <f t="shared" si="419"/>
        <v>0</v>
      </c>
      <c r="CS229" s="95">
        <f t="shared" si="419"/>
        <v>0</v>
      </c>
      <c r="CT229" s="95">
        <f t="shared" si="419"/>
        <v>0</v>
      </c>
      <c r="CU229" s="95">
        <f t="shared" si="419"/>
        <v>0</v>
      </c>
      <c r="CV229" s="95">
        <f t="shared" si="419"/>
        <v>0</v>
      </c>
      <c r="CW229" s="95">
        <f t="shared" si="419"/>
        <v>0</v>
      </c>
      <c r="CX229" s="95">
        <f t="shared" si="419"/>
        <v>0</v>
      </c>
      <c r="CY229" s="95">
        <f t="shared" si="419"/>
        <v>0</v>
      </c>
      <c r="CZ229" s="95">
        <f t="shared" si="419"/>
        <v>0</v>
      </c>
      <c r="DA229" s="95">
        <f t="shared" si="419"/>
        <v>0</v>
      </c>
      <c r="DB229" s="95">
        <f t="shared" si="419"/>
        <v>0</v>
      </c>
      <c r="DC229" s="95">
        <f t="shared" si="419"/>
        <v>0</v>
      </c>
      <c r="DD229" s="95">
        <f t="shared" si="419"/>
        <v>0</v>
      </c>
      <c r="DE229" s="95">
        <f t="shared" si="419"/>
        <v>0</v>
      </c>
      <c r="DF229" s="95">
        <f t="shared" si="419"/>
        <v>0</v>
      </c>
      <c r="DG229" s="95">
        <f t="shared" si="419"/>
        <v>0</v>
      </c>
      <c r="DH229" s="95">
        <f t="shared" si="419"/>
        <v>0</v>
      </c>
      <c r="DI229" s="95">
        <f t="shared" ref="DI229:EN229" si="420">AND(DH218=0,DI218&gt;0)*$D$229</f>
        <v>0</v>
      </c>
      <c r="DJ229" s="95">
        <f t="shared" si="420"/>
        <v>0</v>
      </c>
      <c r="DK229" s="95">
        <f t="shared" si="420"/>
        <v>0</v>
      </c>
      <c r="DL229" s="95">
        <f t="shared" si="420"/>
        <v>0</v>
      </c>
      <c r="DM229" s="95">
        <f t="shared" si="420"/>
        <v>0</v>
      </c>
      <c r="DN229" s="95">
        <f t="shared" si="420"/>
        <v>0</v>
      </c>
      <c r="DO229" s="95">
        <f t="shared" si="420"/>
        <v>0</v>
      </c>
      <c r="DP229" s="95">
        <f t="shared" si="420"/>
        <v>0</v>
      </c>
      <c r="DQ229" s="95">
        <f t="shared" si="420"/>
        <v>0</v>
      </c>
      <c r="DR229" s="95">
        <f t="shared" si="420"/>
        <v>0</v>
      </c>
      <c r="DS229" s="95">
        <f t="shared" si="420"/>
        <v>0</v>
      </c>
      <c r="DT229" s="95">
        <f t="shared" si="420"/>
        <v>0</v>
      </c>
      <c r="DU229" s="95">
        <f t="shared" si="420"/>
        <v>0</v>
      </c>
      <c r="DV229" s="95">
        <f t="shared" si="420"/>
        <v>0</v>
      </c>
      <c r="DW229" s="95">
        <f t="shared" si="420"/>
        <v>0</v>
      </c>
      <c r="DX229" s="95">
        <f t="shared" si="420"/>
        <v>0</v>
      </c>
      <c r="DY229" s="95">
        <f t="shared" si="420"/>
        <v>0</v>
      </c>
      <c r="DZ229" s="95">
        <f t="shared" si="420"/>
        <v>0</v>
      </c>
      <c r="EA229" s="95">
        <f t="shared" si="420"/>
        <v>0</v>
      </c>
      <c r="EB229" s="95">
        <f t="shared" si="420"/>
        <v>0</v>
      </c>
      <c r="EC229" s="95">
        <f t="shared" si="420"/>
        <v>0</v>
      </c>
      <c r="ED229" s="95">
        <f t="shared" si="420"/>
        <v>0</v>
      </c>
      <c r="EE229" s="95">
        <f t="shared" si="420"/>
        <v>0</v>
      </c>
      <c r="EF229" s="95">
        <f t="shared" si="420"/>
        <v>0</v>
      </c>
      <c r="EG229" s="95">
        <f t="shared" si="420"/>
        <v>0</v>
      </c>
      <c r="EH229" s="95">
        <f t="shared" si="420"/>
        <v>0</v>
      </c>
      <c r="EI229" s="95">
        <f t="shared" si="420"/>
        <v>0</v>
      </c>
      <c r="EJ229" s="95">
        <f t="shared" si="420"/>
        <v>0</v>
      </c>
      <c r="EK229" s="95">
        <f t="shared" si="420"/>
        <v>0</v>
      </c>
      <c r="EL229" s="95">
        <f t="shared" si="420"/>
        <v>0</v>
      </c>
      <c r="EM229" s="95">
        <f t="shared" si="420"/>
        <v>0</v>
      </c>
      <c r="EN229" s="95">
        <f t="shared" si="420"/>
        <v>0</v>
      </c>
      <c r="EO229" s="95">
        <f t="shared" ref="EO229:FT229" si="421">AND(EN218=0,EO218&gt;0)*$D$229</f>
        <v>0</v>
      </c>
      <c r="EP229" s="95">
        <f t="shared" si="421"/>
        <v>0</v>
      </c>
      <c r="EQ229" s="95">
        <f t="shared" si="421"/>
        <v>0</v>
      </c>
      <c r="ER229" s="95">
        <f t="shared" si="421"/>
        <v>0</v>
      </c>
      <c r="ES229" s="95">
        <f t="shared" si="421"/>
        <v>0</v>
      </c>
      <c r="ET229" s="95">
        <f t="shared" si="421"/>
        <v>0</v>
      </c>
      <c r="EU229" s="95">
        <f t="shared" si="421"/>
        <v>0</v>
      </c>
      <c r="EV229" s="95">
        <f t="shared" si="421"/>
        <v>0</v>
      </c>
      <c r="EW229" s="95">
        <f t="shared" si="421"/>
        <v>0</v>
      </c>
      <c r="EX229" s="95">
        <f t="shared" si="421"/>
        <v>0</v>
      </c>
      <c r="EY229" s="95">
        <f t="shared" si="421"/>
        <v>0</v>
      </c>
      <c r="EZ229" s="95">
        <f t="shared" si="421"/>
        <v>0</v>
      </c>
      <c r="FA229" s="95">
        <f t="shared" si="421"/>
        <v>0</v>
      </c>
      <c r="FB229" s="95">
        <f t="shared" si="421"/>
        <v>0</v>
      </c>
      <c r="FC229" s="95">
        <f t="shared" si="421"/>
        <v>0</v>
      </c>
      <c r="FD229" s="95">
        <f t="shared" si="421"/>
        <v>0</v>
      </c>
      <c r="FE229" s="95">
        <f t="shared" si="421"/>
        <v>0</v>
      </c>
      <c r="FF229" s="95">
        <f t="shared" si="421"/>
        <v>0</v>
      </c>
      <c r="FG229" s="95">
        <f t="shared" si="421"/>
        <v>0</v>
      </c>
      <c r="FH229" s="95">
        <f t="shared" si="421"/>
        <v>0</v>
      </c>
      <c r="FI229" s="95">
        <f t="shared" si="421"/>
        <v>0</v>
      </c>
      <c r="FJ229" s="95">
        <f t="shared" si="421"/>
        <v>0</v>
      </c>
      <c r="FK229" s="95">
        <f t="shared" si="421"/>
        <v>0</v>
      </c>
      <c r="FL229" s="95">
        <f t="shared" si="421"/>
        <v>0</v>
      </c>
      <c r="FM229" s="95">
        <f t="shared" si="421"/>
        <v>0</v>
      </c>
      <c r="FN229" s="95">
        <f t="shared" si="421"/>
        <v>0</v>
      </c>
      <c r="FO229" s="95">
        <f t="shared" si="421"/>
        <v>0</v>
      </c>
      <c r="FP229" s="95">
        <f t="shared" si="421"/>
        <v>0</v>
      </c>
      <c r="FQ229" s="95">
        <f t="shared" si="421"/>
        <v>0</v>
      </c>
      <c r="FR229" s="95">
        <f t="shared" si="421"/>
        <v>0</v>
      </c>
      <c r="FS229" s="95">
        <f t="shared" si="421"/>
        <v>0</v>
      </c>
      <c r="FT229" s="95">
        <f t="shared" si="421"/>
        <v>0</v>
      </c>
      <c r="FU229" s="95">
        <f t="shared" ref="FU229:GN229" si="422">AND(FT218=0,FU218&gt;0)*$D$229</f>
        <v>0</v>
      </c>
      <c r="FV229" s="95">
        <f t="shared" si="422"/>
        <v>0</v>
      </c>
      <c r="FW229" s="95">
        <f t="shared" si="422"/>
        <v>0</v>
      </c>
      <c r="FX229" s="95">
        <f t="shared" si="422"/>
        <v>0</v>
      </c>
      <c r="FY229" s="95">
        <f t="shared" si="422"/>
        <v>0</v>
      </c>
      <c r="FZ229" s="95">
        <f t="shared" si="422"/>
        <v>0</v>
      </c>
      <c r="GA229" s="95">
        <f t="shared" si="422"/>
        <v>0</v>
      </c>
      <c r="GB229" s="95">
        <f t="shared" si="422"/>
        <v>0</v>
      </c>
      <c r="GC229" s="95">
        <f t="shared" si="422"/>
        <v>0</v>
      </c>
      <c r="GD229" s="95">
        <f t="shared" si="422"/>
        <v>0</v>
      </c>
      <c r="GE229" s="95">
        <f t="shared" si="422"/>
        <v>0</v>
      </c>
      <c r="GF229" s="95">
        <f t="shared" si="422"/>
        <v>0</v>
      </c>
      <c r="GG229" s="95">
        <f t="shared" si="422"/>
        <v>0</v>
      </c>
      <c r="GH229" s="95">
        <f t="shared" si="422"/>
        <v>0</v>
      </c>
      <c r="GI229" s="95">
        <f t="shared" si="422"/>
        <v>0</v>
      </c>
      <c r="GJ229" s="95">
        <f t="shared" si="422"/>
        <v>0</v>
      </c>
      <c r="GK229" s="95">
        <f t="shared" si="422"/>
        <v>0</v>
      </c>
      <c r="GL229" s="95">
        <f t="shared" si="422"/>
        <v>0</v>
      </c>
      <c r="GM229" s="95">
        <f t="shared" si="422"/>
        <v>0</v>
      </c>
      <c r="GN229" s="268">
        <f t="shared" si="422"/>
        <v>0</v>
      </c>
      <c r="GO229" s="1"/>
      <c r="GP229" s="67"/>
    </row>
    <row r="230" spans="1:198" customFormat="1" x14ac:dyDescent="0.75">
      <c r="A230" s="1"/>
      <c r="B230" s="1"/>
      <c r="C230" s="319" t="s">
        <v>124</v>
      </c>
      <c r="D230" s="19">
        <f>SUM(P230:GN230)</f>
        <v>41688244.179246806</v>
      </c>
      <c r="E230" s="19"/>
      <c r="F230" s="17">
        <f>D230/$N$193</f>
        <v>0.12132093284855988</v>
      </c>
      <c r="G230" s="17"/>
      <c r="H230" s="324" t="s">
        <v>123</v>
      </c>
      <c r="I230" s="324"/>
      <c r="J230" s="7"/>
      <c r="K230" s="7"/>
      <c r="L230" s="7"/>
      <c r="M230" s="7"/>
      <c r="N230" s="7"/>
      <c r="O230" s="7"/>
      <c r="P230" s="95"/>
      <c r="Q230" s="95">
        <f t="shared" ref="Q230:AV230" si="423">P222*Q228/12</f>
        <v>0</v>
      </c>
      <c r="R230" s="95">
        <f t="shared" si="423"/>
        <v>0</v>
      </c>
      <c r="S230" s="95">
        <f t="shared" si="423"/>
        <v>0</v>
      </c>
      <c r="T230" s="95">
        <f t="shared" si="423"/>
        <v>0</v>
      </c>
      <c r="U230" s="95">
        <f t="shared" si="423"/>
        <v>0</v>
      </c>
      <c r="V230" s="95">
        <f t="shared" si="423"/>
        <v>0</v>
      </c>
      <c r="W230" s="95">
        <f t="shared" si="423"/>
        <v>167682.04133375405</v>
      </c>
      <c r="X230" s="95">
        <f t="shared" si="423"/>
        <v>665103.39358454093</v>
      </c>
      <c r="Y230" s="95">
        <f t="shared" si="423"/>
        <v>680669.92357233411</v>
      </c>
      <c r="Z230" s="95">
        <f t="shared" si="423"/>
        <v>696516.20828635572</v>
      </c>
      <c r="AA230" s="95">
        <f t="shared" si="423"/>
        <v>689318.56875432678</v>
      </c>
      <c r="AB230" s="95">
        <f t="shared" si="423"/>
        <v>704935.55165181204</v>
      </c>
      <c r="AC230" s="95">
        <f t="shared" si="423"/>
        <v>720701.43671122787</v>
      </c>
      <c r="AD230" s="95">
        <f t="shared" si="423"/>
        <v>736570.97993410844</v>
      </c>
      <c r="AE230" s="95">
        <f t="shared" si="423"/>
        <v>752498.62946593855</v>
      </c>
      <c r="AF230" s="95">
        <f t="shared" si="423"/>
        <v>768440.21528318396</v>
      </c>
      <c r="AG230" s="95">
        <f t="shared" si="423"/>
        <v>784354.54753022967</v>
      </c>
      <c r="AH230" s="95">
        <f t="shared" si="423"/>
        <v>800204.82878557628</v>
      </c>
      <c r="AI230" s="95">
        <f t="shared" si="423"/>
        <v>815959.80123270385</v>
      </c>
      <c r="AJ230" s="95">
        <f t="shared" si="423"/>
        <v>831594.57218942547</v>
      </c>
      <c r="AK230" s="95">
        <f t="shared" si="423"/>
        <v>848802.88724269066</v>
      </c>
      <c r="AL230" s="95">
        <f t="shared" si="423"/>
        <v>910780.85978861118</v>
      </c>
      <c r="AM230" s="95">
        <f t="shared" si="423"/>
        <v>942224.68548077845</v>
      </c>
      <c r="AN230" s="95">
        <f t="shared" si="423"/>
        <v>1006071.6627745718</v>
      </c>
      <c r="AO230" s="95">
        <f t="shared" si="423"/>
        <v>1071236.3183673031</v>
      </c>
      <c r="AP230" s="95">
        <f t="shared" si="423"/>
        <v>1077619.1014309085</v>
      </c>
      <c r="AQ230" s="95">
        <f t="shared" si="423"/>
        <v>1084039.915243601</v>
      </c>
      <c r="AR230" s="95">
        <f t="shared" si="423"/>
        <v>1084039.915243601</v>
      </c>
      <c r="AS230" s="95">
        <f t="shared" si="423"/>
        <v>1084039.915243601</v>
      </c>
      <c r="AT230" s="95">
        <f t="shared" si="423"/>
        <v>1084039.915243601</v>
      </c>
      <c r="AU230" s="95">
        <f t="shared" si="423"/>
        <v>1084039.915243601</v>
      </c>
      <c r="AV230" s="95">
        <f t="shared" si="423"/>
        <v>1084039.915243601</v>
      </c>
      <c r="AW230" s="95">
        <f t="shared" ref="AW230:CB230" si="424">AV222*AW228/12</f>
        <v>1084039.915243601</v>
      </c>
      <c r="AX230" s="95">
        <f t="shared" si="424"/>
        <v>1084039.915243601</v>
      </c>
      <c r="AY230" s="95">
        <f t="shared" si="424"/>
        <v>1084039.915243601</v>
      </c>
      <c r="AZ230" s="95">
        <f t="shared" si="424"/>
        <v>1084039.915243601</v>
      </c>
      <c r="BA230" s="95">
        <f t="shared" si="424"/>
        <v>1084039.915243601</v>
      </c>
      <c r="BB230" s="95">
        <f t="shared" si="424"/>
        <v>1084039.915243601</v>
      </c>
      <c r="BC230" s="95">
        <f t="shared" si="424"/>
        <v>1084039.915243601</v>
      </c>
      <c r="BD230" s="95">
        <f t="shared" si="424"/>
        <v>1084039.915243601</v>
      </c>
      <c r="BE230" s="95">
        <f t="shared" si="424"/>
        <v>1084039.915243601</v>
      </c>
      <c r="BF230" s="95">
        <f t="shared" si="424"/>
        <v>1084039.915243601</v>
      </c>
      <c r="BG230" s="95">
        <f t="shared" si="424"/>
        <v>1084039.915243601</v>
      </c>
      <c r="BH230" s="95">
        <f t="shared" si="424"/>
        <v>1084039.915243601</v>
      </c>
      <c r="BI230" s="95">
        <f t="shared" si="424"/>
        <v>1084039.915243601</v>
      </c>
      <c r="BJ230" s="95">
        <f t="shared" si="424"/>
        <v>1084039.915243601</v>
      </c>
      <c r="BK230" s="95">
        <f t="shared" si="424"/>
        <v>1084039.915243601</v>
      </c>
      <c r="BL230" s="95">
        <f t="shared" si="424"/>
        <v>1084039.915243601</v>
      </c>
      <c r="BM230" s="95">
        <f t="shared" si="424"/>
        <v>1084039.915243601</v>
      </c>
      <c r="BN230" s="95">
        <f t="shared" si="424"/>
        <v>1084039.915243601</v>
      </c>
      <c r="BO230" s="95">
        <f t="shared" si="424"/>
        <v>0</v>
      </c>
      <c r="BP230" s="95">
        <f t="shared" si="424"/>
        <v>0</v>
      </c>
      <c r="BQ230" s="95">
        <f t="shared" si="424"/>
        <v>0</v>
      </c>
      <c r="BR230" s="95">
        <f t="shared" si="424"/>
        <v>0</v>
      </c>
      <c r="BS230" s="95">
        <f t="shared" si="424"/>
        <v>0</v>
      </c>
      <c r="BT230" s="95">
        <f t="shared" si="424"/>
        <v>0</v>
      </c>
      <c r="BU230" s="95">
        <f t="shared" si="424"/>
        <v>0</v>
      </c>
      <c r="BV230" s="95">
        <f t="shared" si="424"/>
        <v>0</v>
      </c>
      <c r="BW230" s="95">
        <f t="shared" si="424"/>
        <v>0</v>
      </c>
      <c r="BX230" s="95">
        <f t="shared" si="424"/>
        <v>0</v>
      </c>
      <c r="BY230" s="95">
        <f t="shared" si="424"/>
        <v>0</v>
      </c>
      <c r="BZ230" s="95">
        <f t="shared" si="424"/>
        <v>0</v>
      </c>
      <c r="CA230" s="95">
        <f t="shared" si="424"/>
        <v>0</v>
      </c>
      <c r="CB230" s="95">
        <f t="shared" si="424"/>
        <v>0</v>
      </c>
      <c r="CC230" s="95">
        <f t="shared" ref="CC230:DH230" si="425">CB222*CC228/12</f>
        <v>0</v>
      </c>
      <c r="CD230" s="95">
        <f t="shared" si="425"/>
        <v>0</v>
      </c>
      <c r="CE230" s="95">
        <f t="shared" si="425"/>
        <v>0</v>
      </c>
      <c r="CF230" s="95">
        <f t="shared" si="425"/>
        <v>0</v>
      </c>
      <c r="CG230" s="95">
        <f t="shared" si="425"/>
        <v>0</v>
      </c>
      <c r="CH230" s="95">
        <f t="shared" si="425"/>
        <v>0</v>
      </c>
      <c r="CI230" s="95">
        <f t="shared" si="425"/>
        <v>0</v>
      </c>
      <c r="CJ230" s="95">
        <f t="shared" si="425"/>
        <v>0</v>
      </c>
      <c r="CK230" s="95">
        <f t="shared" si="425"/>
        <v>0</v>
      </c>
      <c r="CL230" s="95">
        <f t="shared" si="425"/>
        <v>0</v>
      </c>
      <c r="CM230" s="95">
        <f t="shared" si="425"/>
        <v>0</v>
      </c>
      <c r="CN230" s="95">
        <f t="shared" si="425"/>
        <v>0</v>
      </c>
      <c r="CO230" s="95">
        <f t="shared" si="425"/>
        <v>0</v>
      </c>
      <c r="CP230" s="95">
        <f t="shared" si="425"/>
        <v>0</v>
      </c>
      <c r="CQ230" s="95">
        <f t="shared" si="425"/>
        <v>0</v>
      </c>
      <c r="CR230" s="95">
        <f t="shared" si="425"/>
        <v>0</v>
      </c>
      <c r="CS230" s="95">
        <f t="shared" si="425"/>
        <v>0</v>
      </c>
      <c r="CT230" s="95">
        <f t="shared" si="425"/>
        <v>0</v>
      </c>
      <c r="CU230" s="95">
        <f t="shared" si="425"/>
        <v>0</v>
      </c>
      <c r="CV230" s="95">
        <f t="shared" si="425"/>
        <v>0</v>
      </c>
      <c r="CW230" s="95">
        <f t="shared" si="425"/>
        <v>0</v>
      </c>
      <c r="CX230" s="95">
        <f t="shared" si="425"/>
        <v>0</v>
      </c>
      <c r="CY230" s="95">
        <f t="shared" si="425"/>
        <v>0</v>
      </c>
      <c r="CZ230" s="95">
        <f t="shared" si="425"/>
        <v>0</v>
      </c>
      <c r="DA230" s="95">
        <f t="shared" si="425"/>
        <v>0</v>
      </c>
      <c r="DB230" s="95">
        <f t="shared" si="425"/>
        <v>0</v>
      </c>
      <c r="DC230" s="95">
        <f t="shared" si="425"/>
        <v>0</v>
      </c>
      <c r="DD230" s="95">
        <f t="shared" si="425"/>
        <v>0</v>
      </c>
      <c r="DE230" s="95">
        <f t="shared" si="425"/>
        <v>0</v>
      </c>
      <c r="DF230" s="95">
        <f t="shared" si="425"/>
        <v>0</v>
      </c>
      <c r="DG230" s="95">
        <f t="shared" si="425"/>
        <v>0</v>
      </c>
      <c r="DH230" s="95">
        <f t="shared" si="425"/>
        <v>0</v>
      </c>
      <c r="DI230" s="95">
        <f t="shared" ref="DI230:EN230" si="426">DH222*DI228/12</f>
        <v>0</v>
      </c>
      <c r="DJ230" s="95">
        <f t="shared" si="426"/>
        <v>0</v>
      </c>
      <c r="DK230" s="95">
        <f t="shared" si="426"/>
        <v>0</v>
      </c>
      <c r="DL230" s="95">
        <f t="shared" si="426"/>
        <v>0</v>
      </c>
      <c r="DM230" s="95">
        <f t="shared" si="426"/>
        <v>0</v>
      </c>
      <c r="DN230" s="95">
        <f t="shared" si="426"/>
        <v>0</v>
      </c>
      <c r="DO230" s="95">
        <f t="shared" si="426"/>
        <v>0</v>
      </c>
      <c r="DP230" s="95">
        <f t="shared" si="426"/>
        <v>0</v>
      </c>
      <c r="DQ230" s="95">
        <f t="shared" si="426"/>
        <v>0</v>
      </c>
      <c r="DR230" s="95">
        <f t="shared" si="426"/>
        <v>0</v>
      </c>
      <c r="DS230" s="95">
        <f t="shared" si="426"/>
        <v>0</v>
      </c>
      <c r="DT230" s="95">
        <f t="shared" si="426"/>
        <v>0</v>
      </c>
      <c r="DU230" s="95">
        <f t="shared" si="426"/>
        <v>0</v>
      </c>
      <c r="DV230" s="95">
        <f t="shared" si="426"/>
        <v>0</v>
      </c>
      <c r="DW230" s="95">
        <f t="shared" si="426"/>
        <v>0</v>
      </c>
      <c r="DX230" s="95">
        <f t="shared" si="426"/>
        <v>0</v>
      </c>
      <c r="DY230" s="95">
        <f t="shared" si="426"/>
        <v>0</v>
      </c>
      <c r="DZ230" s="95">
        <f t="shared" si="426"/>
        <v>0</v>
      </c>
      <c r="EA230" s="95">
        <f t="shared" si="426"/>
        <v>0</v>
      </c>
      <c r="EB230" s="95">
        <f t="shared" si="426"/>
        <v>0</v>
      </c>
      <c r="EC230" s="95">
        <f t="shared" si="426"/>
        <v>0</v>
      </c>
      <c r="ED230" s="95">
        <f t="shared" si="426"/>
        <v>0</v>
      </c>
      <c r="EE230" s="95">
        <f t="shared" si="426"/>
        <v>0</v>
      </c>
      <c r="EF230" s="95">
        <f t="shared" si="426"/>
        <v>0</v>
      </c>
      <c r="EG230" s="95">
        <f t="shared" si="426"/>
        <v>0</v>
      </c>
      <c r="EH230" s="95">
        <f t="shared" si="426"/>
        <v>0</v>
      </c>
      <c r="EI230" s="95">
        <f t="shared" si="426"/>
        <v>0</v>
      </c>
      <c r="EJ230" s="95">
        <f t="shared" si="426"/>
        <v>0</v>
      </c>
      <c r="EK230" s="95">
        <f t="shared" si="426"/>
        <v>0</v>
      </c>
      <c r="EL230" s="95">
        <f t="shared" si="426"/>
        <v>0</v>
      </c>
      <c r="EM230" s="95">
        <f t="shared" si="426"/>
        <v>0</v>
      </c>
      <c r="EN230" s="95">
        <f t="shared" si="426"/>
        <v>0</v>
      </c>
      <c r="EO230" s="95">
        <f t="shared" ref="EO230:FT230" si="427">EN222*EO228/12</f>
        <v>0</v>
      </c>
      <c r="EP230" s="95">
        <f t="shared" si="427"/>
        <v>0</v>
      </c>
      <c r="EQ230" s="95">
        <f t="shared" si="427"/>
        <v>0</v>
      </c>
      <c r="ER230" s="95">
        <f t="shared" si="427"/>
        <v>0</v>
      </c>
      <c r="ES230" s="95">
        <f t="shared" si="427"/>
        <v>0</v>
      </c>
      <c r="ET230" s="95">
        <f t="shared" si="427"/>
        <v>0</v>
      </c>
      <c r="EU230" s="95">
        <f t="shared" si="427"/>
        <v>0</v>
      </c>
      <c r="EV230" s="95">
        <f t="shared" si="427"/>
        <v>0</v>
      </c>
      <c r="EW230" s="95">
        <f t="shared" si="427"/>
        <v>0</v>
      </c>
      <c r="EX230" s="95">
        <f t="shared" si="427"/>
        <v>0</v>
      </c>
      <c r="EY230" s="95">
        <f t="shared" si="427"/>
        <v>0</v>
      </c>
      <c r="EZ230" s="95">
        <f t="shared" si="427"/>
        <v>0</v>
      </c>
      <c r="FA230" s="95">
        <f t="shared" si="427"/>
        <v>0</v>
      </c>
      <c r="FB230" s="95">
        <f t="shared" si="427"/>
        <v>0</v>
      </c>
      <c r="FC230" s="95">
        <f t="shared" si="427"/>
        <v>0</v>
      </c>
      <c r="FD230" s="95">
        <f t="shared" si="427"/>
        <v>0</v>
      </c>
      <c r="FE230" s="95">
        <f t="shared" si="427"/>
        <v>0</v>
      </c>
      <c r="FF230" s="95">
        <f t="shared" si="427"/>
        <v>0</v>
      </c>
      <c r="FG230" s="95">
        <f t="shared" si="427"/>
        <v>0</v>
      </c>
      <c r="FH230" s="95">
        <f t="shared" si="427"/>
        <v>0</v>
      </c>
      <c r="FI230" s="95">
        <f t="shared" si="427"/>
        <v>0</v>
      </c>
      <c r="FJ230" s="95">
        <f t="shared" si="427"/>
        <v>0</v>
      </c>
      <c r="FK230" s="95">
        <f t="shared" si="427"/>
        <v>0</v>
      </c>
      <c r="FL230" s="95">
        <f t="shared" si="427"/>
        <v>0</v>
      </c>
      <c r="FM230" s="95">
        <f t="shared" si="427"/>
        <v>0</v>
      </c>
      <c r="FN230" s="95">
        <f t="shared" si="427"/>
        <v>0</v>
      </c>
      <c r="FO230" s="95">
        <f t="shared" si="427"/>
        <v>0</v>
      </c>
      <c r="FP230" s="95">
        <f t="shared" si="427"/>
        <v>0</v>
      </c>
      <c r="FQ230" s="95">
        <f t="shared" si="427"/>
        <v>0</v>
      </c>
      <c r="FR230" s="95">
        <f t="shared" si="427"/>
        <v>0</v>
      </c>
      <c r="FS230" s="95">
        <f t="shared" si="427"/>
        <v>0</v>
      </c>
      <c r="FT230" s="95">
        <f t="shared" si="427"/>
        <v>0</v>
      </c>
      <c r="FU230" s="95">
        <f t="shared" ref="FU230:GN230" si="428">FT222*FU228/12</f>
        <v>0</v>
      </c>
      <c r="FV230" s="95">
        <f t="shared" si="428"/>
        <v>0</v>
      </c>
      <c r="FW230" s="95">
        <f t="shared" si="428"/>
        <v>0</v>
      </c>
      <c r="FX230" s="95">
        <f t="shared" si="428"/>
        <v>0</v>
      </c>
      <c r="FY230" s="95">
        <f t="shared" si="428"/>
        <v>0</v>
      </c>
      <c r="FZ230" s="95">
        <f t="shared" si="428"/>
        <v>0</v>
      </c>
      <c r="GA230" s="95">
        <f t="shared" si="428"/>
        <v>0</v>
      </c>
      <c r="GB230" s="95">
        <f t="shared" si="428"/>
        <v>0</v>
      </c>
      <c r="GC230" s="95">
        <f t="shared" si="428"/>
        <v>0</v>
      </c>
      <c r="GD230" s="95">
        <f t="shared" si="428"/>
        <v>0</v>
      </c>
      <c r="GE230" s="95">
        <f t="shared" si="428"/>
        <v>0</v>
      </c>
      <c r="GF230" s="95">
        <f t="shared" si="428"/>
        <v>0</v>
      </c>
      <c r="GG230" s="95">
        <f t="shared" si="428"/>
        <v>0</v>
      </c>
      <c r="GH230" s="95">
        <f t="shared" si="428"/>
        <v>0</v>
      </c>
      <c r="GI230" s="95">
        <f t="shared" si="428"/>
        <v>0</v>
      </c>
      <c r="GJ230" s="95">
        <f t="shared" si="428"/>
        <v>0</v>
      </c>
      <c r="GK230" s="95">
        <f t="shared" si="428"/>
        <v>0</v>
      </c>
      <c r="GL230" s="95">
        <f t="shared" si="428"/>
        <v>0</v>
      </c>
      <c r="GM230" s="95">
        <f t="shared" si="428"/>
        <v>0</v>
      </c>
      <c r="GN230" s="268">
        <f t="shared" si="428"/>
        <v>0</v>
      </c>
      <c r="GO230" s="1"/>
      <c r="GP230" s="67"/>
    </row>
    <row r="231" spans="1:198" customFormat="1" ht="15.5" thickBot="1" x14ac:dyDescent="0.9">
      <c r="A231" s="1"/>
      <c r="B231" s="1"/>
      <c r="C231" s="340" t="s">
        <v>122</v>
      </c>
      <c r="D231" s="1282">
        <f>SUM(D230,D217,D229)</f>
        <v>207953726.9577795</v>
      </c>
      <c r="E231" s="341"/>
      <c r="F231" s="342">
        <f>F230+F217+F229</f>
        <v>0.60518596166763161</v>
      </c>
      <c r="G231" s="342"/>
      <c r="H231" s="343"/>
      <c r="I231" s="343"/>
      <c r="J231" s="344"/>
      <c r="K231" s="344"/>
      <c r="L231" s="344"/>
      <c r="M231" s="344"/>
      <c r="N231" s="344"/>
      <c r="O231" s="344"/>
      <c r="P231" s="301"/>
      <c r="Q231" s="301"/>
      <c r="R231" s="301"/>
      <c r="S231" s="301"/>
      <c r="T231" s="301"/>
      <c r="U231" s="301"/>
      <c r="V231" s="301"/>
      <c r="W231" s="301"/>
      <c r="X231" s="301"/>
      <c r="Y231" s="301"/>
      <c r="Z231" s="301"/>
      <c r="AA231" s="301"/>
      <c r="AB231" s="301"/>
      <c r="AC231" s="301"/>
      <c r="AD231" s="301"/>
      <c r="AE231" s="301"/>
      <c r="AF231" s="301"/>
      <c r="AG231" s="301"/>
      <c r="AH231" s="301"/>
      <c r="AI231" s="301"/>
      <c r="AJ231" s="301"/>
      <c r="AK231" s="301"/>
      <c r="AL231" s="301"/>
      <c r="AM231" s="301"/>
      <c r="AN231" s="301"/>
      <c r="AO231" s="301"/>
      <c r="AP231" s="301"/>
      <c r="AQ231" s="301"/>
      <c r="AR231" s="301"/>
      <c r="AS231" s="301"/>
      <c r="AT231" s="301"/>
      <c r="AU231" s="301"/>
      <c r="AV231" s="301"/>
      <c r="AW231" s="301"/>
      <c r="AX231" s="301"/>
      <c r="AY231" s="301"/>
      <c r="AZ231" s="301"/>
      <c r="BA231" s="301"/>
      <c r="BB231" s="301"/>
      <c r="BC231" s="301"/>
      <c r="BD231" s="301"/>
      <c r="BE231" s="301"/>
      <c r="BF231" s="301"/>
      <c r="BG231" s="301"/>
      <c r="BH231" s="301"/>
      <c r="BI231" s="301"/>
      <c r="BJ231" s="301"/>
      <c r="BK231" s="301"/>
      <c r="BL231" s="301"/>
      <c r="BM231" s="301"/>
      <c r="BN231" s="301"/>
      <c r="BO231" s="301"/>
      <c r="BP231" s="301"/>
      <c r="BQ231" s="301"/>
      <c r="BR231" s="301"/>
      <c r="BS231" s="301"/>
      <c r="BT231" s="301"/>
      <c r="BU231" s="301"/>
      <c r="BV231" s="301"/>
      <c r="BW231" s="301"/>
      <c r="BX231" s="301"/>
      <c r="BY231" s="301"/>
      <c r="BZ231" s="301"/>
      <c r="CA231" s="301"/>
      <c r="CB231" s="301"/>
      <c r="CC231" s="301"/>
      <c r="CD231" s="301"/>
      <c r="CE231" s="301"/>
      <c r="CF231" s="301"/>
      <c r="CG231" s="301"/>
      <c r="CH231" s="301"/>
      <c r="CI231" s="301"/>
      <c r="CJ231" s="301"/>
      <c r="CK231" s="301"/>
      <c r="CL231" s="301"/>
      <c r="CM231" s="301"/>
      <c r="CN231" s="301"/>
      <c r="CO231" s="301"/>
      <c r="CP231" s="301"/>
      <c r="CQ231" s="301"/>
      <c r="CR231" s="301"/>
      <c r="CS231" s="301"/>
      <c r="CT231" s="301"/>
      <c r="CU231" s="301"/>
      <c r="CV231" s="301"/>
      <c r="CW231" s="301"/>
      <c r="CX231" s="301"/>
      <c r="CY231" s="301"/>
      <c r="CZ231" s="301"/>
      <c r="DA231" s="301"/>
      <c r="DB231" s="301"/>
      <c r="DC231" s="301"/>
      <c r="DD231" s="301"/>
      <c r="DE231" s="301"/>
      <c r="DF231" s="301"/>
      <c r="DG231" s="301"/>
      <c r="DH231" s="301"/>
      <c r="DI231" s="301"/>
      <c r="DJ231" s="301"/>
      <c r="DK231" s="301"/>
      <c r="DL231" s="301"/>
      <c r="DM231" s="301"/>
      <c r="DN231" s="301"/>
      <c r="DO231" s="301"/>
      <c r="DP231" s="301"/>
      <c r="DQ231" s="301"/>
      <c r="DR231" s="301"/>
      <c r="DS231" s="301"/>
      <c r="DT231" s="301"/>
      <c r="DU231" s="301"/>
      <c r="DV231" s="301"/>
      <c r="DW231" s="301"/>
      <c r="DX231" s="301"/>
      <c r="DY231" s="301"/>
      <c r="DZ231" s="301"/>
      <c r="EA231" s="301"/>
      <c r="EB231" s="301"/>
      <c r="EC231" s="301"/>
      <c r="ED231" s="301"/>
      <c r="EE231" s="301"/>
      <c r="EF231" s="301"/>
      <c r="EG231" s="301"/>
      <c r="EH231" s="301"/>
      <c r="EI231" s="301"/>
      <c r="EJ231" s="301"/>
      <c r="EK231" s="301"/>
      <c r="EL231" s="301"/>
      <c r="EM231" s="301"/>
      <c r="EN231" s="301"/>
      <c r="EO231" s="301"/>
      <c r="EP231" s="301"/>
      <c r="EQ231" s="301"/>
      <c r="ER231" s="301"/>
      <c r="ES231" s="301"/>
      <c r="ET231" s="301"/>
      <c r="EU231" s="301"/>
      <c r="EV231" s="301"/>
      <c r="EW231" s="301"/>
      <c r="EX231" s="301"/>
      <c r="EY231" s="301"/>
      <c r="EZ231" s="301"/>
      <c r="FA231" s="301"/>
      <c r="FB231" s="301"/>
      <c r="FC231" s="301"/>
      <c r="FD231" s="301"/>
      <c r="FE231" s="301"/>
      <c r="FF231" s="301"/>
      <c r="FG231" s="301"/>
      <c r="FH231" s="301"/>
      <c r="FI231" s="301"/>
      <c r="FJ231" s="301"/>
      <c r="FK231" s="301"/>
      <c r="FL231" s="301"/>
      <c r="FM231" s="301"/>
      <c r="FN231" s="301"/>
      <c r="FO231" s="301"/>
      <c r="FP231" s="301"/>
      <c r="FQ231" s="301"/>
      <c r="FR231" s="301"/>
      <c r="FS231" s="301"/>
      <c r="FT231" s="301"/>
      <c r="FU231" s="301"/>
      <c r="FV231" s="301"/>
      <c r="FW231" s="301"/>
      <c r="FX231" s="301"/>
      <c r="FY231" s="301"/>
      <c r="FZ231" s="301"/>
      <c r="GA231" s="301"/>
      <c r="GB231" s="301"/>
      <c r="GC231" s="301"/>
      <c r="GD231" s="301"/>
      <c r="GE231" s="301"/>
      <c r="GF231" s="301"/>
      <c r="GG231" s="301"/>
      <c r="GH231" s="301"/>
      <c r="GI231" s="301"/>
      <c r="GJ231" s="301"/>
      <c r="GK231" s="301"/>
      <c r="GL231" s="301"/>
      <c r="GM231" s="301"/>
      <c r="GN231" s="302"/>
      <c r="GO231" s="1"/>
      <c r="GP231" s="67"/>
    </row>
    <row r="232" spans="1:198" ht="15.5" thickBot="1" x14ac:dyDescent="0.9">
      <c r="D232" s="311"/>
      <c r="E232" s="311"/>
      <c r="F232" s="312"/>
      <c r="G232" s="312"/>
      <c r="H232" s="313"/>
      <c r="I232" s="313"/>
      <c r="P232" s="345"/>
      <c r="Q232" s="345"/>
      <c r="R232" s="345"/>
      <c r="S232" s="345"/>
      <c r="T232" s="345"/>
      <c r="U232" s="345"/>
      <c r="V232" s="345"/>
      <c r="W232" s="345"/>
      <c r="X232" s="345"/>
      <c r="Y232" s="345"/>
      <c r="Z232" s="345"/>
      <c r="AA232" s="345"/>
      <c r="AB232" s="345"/>
      <c r="AC232" s="345"/>
      <c r="AD232" s="345"/>
      <c r="AE232" s="345"/>
      <c r="AF232" s="345"/>
      <c r="AG232" s="345"/>
      <c r="AH232" s="345"/>
      <c r="AI232" s="345"/>
      <c r="AJ232" s="345"/>
      <c r="AK232" s="345"/>
      <c r="AL232" s="345"/>
      <c r="AM232" s="345"/>
      <c r="AN232" s="345"/>
      <c r="AO232" s="345"/>
      <c r="AP232" s="345"/>
      <c r="AQ232" s="345"/>
      <c r="AR232" s="345"/>
      <c r="AS232" s="345"/>
      <c r="AT232" s="345"/>
      <c r="AU232" s="345"/>
      <c r="AV232" s="345"/>
      <c r="AW232" s="345"/>
      <c r="AX232" s="345"/>
      <c r="AY232" s="345"/>
      <c r="AZ232" s="345"/>
      <c r="BA232" s="345"/>
      <c r="BB232" s="345"/>
      <c r="BC232" s="345"/>
      <c r="BD232" s="345"/>
      <c r="BE232" s="345"/>
      <c r="BF232" s="345"/>
      <c r="BG232" s="345"/>
      <c r="BH232" s="345"/>
      <c r="BI232" s="345"/>
      <c r="BJ232" s="345"/>
      <c r="BK232" s="345"/>
      <c r="BL232" s="345"/>
      <c r="BM232" s="345"/>
      <c r="BN232" s="345"/>
      <c r="BO232" s="345"/>
      <c r="BP232" s="345"/>
      <c r="BQ232" s="345"/>
      <c r="BR232" s="345"/>
      <c r="BS232" s="345"/>
      <c r="BT232" s="345"/>
      <c r="BU232" s="345"/>
      <c r="BV232" s="345"/>
      <c r="BW232" s="345"/>
      <c r="BX232" s="345"/>
      <c r="BY232" s="345"/>
      <c r="BZ232" s="345"/>
      <c r="CA232" s="345"/>
      <c r="CB232" s="345"/>
      <c r="CC232" s="345"/>
      <c r="CD232" s="345"/>
      <c r="CE232" s="345"/>
      <c r="CF232" s="345"/>
      <c r="CG232" s="345"/>
      <c r="CH232" s="345"/>
      <c r="CI232" s="345"/>
      <c r="CJ232" s="345"/>
      <c r="CK232" s="345"/>
      <c r="CL232" s="345"/>
      <c r="CM232" s="345"/>
      <c r="CN232" s="345"/>
      <c r="CO232" s="345"/>
      <c r="CP232" s="345"/>
      <c r="CQ232" s="345"/>
      <c r="CR232" s="345"/>
      <c r="CS232" s="345"/>
      <c r="CT232" s="345"/>
      <c r="CU232" s="345"/>
      <c r="CV232" s="345"/>
      <c r="CW232" s="345"/>
      <c r="CX232" s="345"/>
      <c r="CY232" s="345"/>
      <c r="CZ232" s="345"/>
      <c r="DA232" s="345"/>
      <c r="DB232" s="345"/>
      <c r="DC232" s="345"/>
      <c r="DD232" s="345"/>
      <c r="DE232" s="345"/>
      <c r="DF232" s="345"/>
      <c r="DG232" s="345"/>
      <c r="DH232" s="345"/>
      <c r="DI232" s="345"/>
      <c r="DJ232" s="345"/>
      <c r="DK232" s="345"/>
      <c r="DL232" s="345"/>
      <c r="DM232" s="345"/>
      <c r="DN232" s="345"/>
      <c r="DO232" s="345"/>
      <c r="DP232" s="345"/>
      <c r="DQ232" s="345"/>
      <c r="DR232" s="345"/>
      <c r="DS232" s="345"/>
      <c r="DT232" s="345"/>
      <c r="DU232" s="345"/>
      <c r="DV232" s="345"/>
      <c r="DW232" s="345"/>
      <c r="DX232" s="345"/>
      <c r="DY232" s="345"/>
      <c r="DZ232" s="345"/>
      <c r="EA232" s="345"/>
      <c r="EB232" s="345"/>
      <c r="EC232" s="345"/>
      <c r="ED232" s="345"/>
      <c r="EE232" s="345"/>
      <c r="EF232" s="345"/>
      <c r="EG232" s="345"/>
      <c r="EH232" s="345"/>
      <c r="EI232" s="345"/>
      <c r="EJ232" s="345"/>
      <c r="EK232" s="345"/>
      <c r="EL232" s="345"/>
      <c r="EM232" s="345"/>
      <c r="EN232" s="345"/>
      <c r="EO232" s="345"/>
      <c r="EP232" s="345"/>
      <c r="EQ232" s="345"/>
      <c r="ER232" s="345"/>
      <c r="ES232" s="345"/>
      <c r="ET232" s="345"/>
      <c r="EU232" s="345"/>
      <c r="EV232" s="345"/>
      <c r="EW232" s="345"/>
      <c r="EX232" s="345"/>
      <c r="EY232" s="345"/>
      <c r="EZ232" s="345"/>
      <c r="FA232" s="345"/>
      <c r="FB232" s="345"/>
      <c r="FC232" s="345"/>
      <c r="FD232" s="345"/>
      <c r="FE232" s="345"/>
      <c r="FF232" s="345"/>
      <c r="FG232" s="345"/>
      <c r="FH232" s="345"/>
      <c r="FI232" s="345"/>
      <c r="FJ232" s="345"/>
      <c r="FK232" s="345"/>
      <c r="FL232" s="345"/>
      <c r="FM232" s="345"/>
      <c r="FN232" s="345"/>
      <c r="FO232" s="345"/>
      <c r="FP232" s="345"/>
      <c r="FQ232" s="345"/>
      <c r="FR232" s="345"/>
      <c r="FS232" s="345"/>
      <c r="FT232" s="345"/>
      <c r="FU232" s="345"/>
      <c r="FV232" s="345"/>
      <c r="FW232" s="345"/>
      <c r="FX232" s="345"/>
      <c r="FY232" s="345"/>
      <c r="FZ232" s="345"/>
      <c r="GA232" s="345"/>
      <c r="GB232" s="345"/>
      <c r="GC232" s="345"/>
      <c r="GD232" s="345"/>
      <c r="GE232" s="345"/>
      <c r="GF232" s="345"/>
      <c r="GG232" s="345"/>
      <c r="GH232" s="345"/>
      <c r="GI232" s="345"/>
      <c r="GJ232" s="345"/>
      <c r="GK232" s="345"/>
      <c r="GL232" s="345"/>
      <c r="GM232" s="345"/>
      <c r="GN232" s="345"/>
    </row>
    <row r="233" spans="1:198" customFormat="1" x14ac:dyDescent="0.75">
      <c r="A233" s="1"/>
      <c r="B233" s="1"/>
      <c r="C233" s="711" t="s">
        <v>158</v>
      </c>
      <c r="D233" s="712"/>
      <c r="E233" s="712"/>
      <c r="F233" s="713"/>
      <c r="G233" s="714"/>
      <c r="H233" s="713"/>
      <c r="I233" s="714"/>
      <c r="J233" s="713"/>
      <c r="K233" s="713"/>
      <c r="L233" s="715"/>
      <c r="M233" s="715"/>
      <c r="N233" s="712"/>
      <c r="O233" s="712"/>
      <c r="P233" s="716">
        <f t="shared" ref="P233:AU233" si="429">ROUNDUP(P234/12,0)</f>
        <v>0</v>
      </c>
      <c r="Q233" s="716">
        <f t="shared" si="429"/>
        <v>0</v>
      </c>
      <c r="R233" s="716">
        <f t="shared" si="429"/>
        <v>0</v>
      </c>
      <c r="S233" s="716">
        <f t="shared" si="429"/>
        <v>0</v>
      </c>
      <c r="T233" s="716">
        <f t="shared" si="429"/>
        <v>0</v>
      </c>
      <c r="U233" s="716">
        <f t="shared" si="429"/>
        <v>0</v>
      </c>
      <c r="V233" s="716">
        <f t="shared" si="429"/>
        <v>0</v>
      </c>
      <c r="W233" s="716">
        <f t="shared" si="429"/>
        <v>0</v>
      </c>
      <c r="X233" s="716">
        <f t="shared" si="429"/>
        <v>0</v>
      </c>
      <c r="Y233" s="716">
        <f t="shared" si="429"/>
        <v>0</v>
      </c>
      <c r="Z233" s="716">
        <f t="shared" si="429"/>
        <v>0</v>
      </c>
      <c r="AA233" s="716">
        <f t="shared" si="429"/>
        <v>0</v>
      </c>
      <c r="AB233" s="716">
        <f t="shared" si="429"/>
        <v>0</v>
      </c>
      <c r="AC233" s="716">
        <f t="shared" si="429"/>
        <v>0</v>
      </c>
      <c r="AD233" s="716">
        <f t="shared" si="429"/>
        <v>0</v>
      </c>
      <c r="AE233" s="716">
        <f t="shared" si="429"/>
        <v>0</v>
      </c>
      <c r="AF233" s="716">
        <f t="shared" si="429"/>
        <v>0</v>
      </c>
      <c r="AG233" s="716">
        <f t="shared" si="429"/>
        <v>0</v>
      </c>
      <c r="AH233" s="716">
        <f t="shared" si="429"/>
        <v>0</v>
      </c>
      <c r="AI233" s="716">
        <f t="shared" si="429"/>
        <v>0</v>
      </c>
      <c r="AJ233" s="716">
        <f t="shared" si="429"/>
        <v>0</v>
      </c>
      <c r="AK233" s="716">
        <f t="shared" si="429"/>
        <v>0</v>
      </c>
      <c r="AL233" s="716">
        <f t="shared" si="429"/>
        <v>0</v>
      </c>
      <c r="AM233" s="716">
        <f t="shared" si="429"/>
        <v>0</v>
      </c>
      <c r="AN233" s="716">
        <f t="shared" si="429"/>
        <v>0</v>
      </c>
      <c r="AO233" s="716">
        <f t="shared" si="429"/>
        <v>0</v>
      </c>
      <c r="AP233" s="716">
        <f t="shared" si="429"/>
        <v>0</v>
      </c>
      <c r="AQ233" s="716">
        <f t="shared" si="429"/>
        <v>1</v>
      </c>
      <c r="AR233" s="716">
        <f t="shared" si="429"/>
        <v>1</v>
      </c>
      <c r="AS233" s="716">
        <f t="shared" si="429"/>
        <v>1</v>
      </c>
      <c r="AT233" s="716">
        <f t="shared" si="429"/>
        <v>1</v>
      </c>
      <c r="AU233" s="716">
        <f t="shared" si="429"/>
        <v>1</v>
      </c>
      <c r="AV233" s="716">
        <f t="shared" ref="AV233:CA233" si="430">ROUNDUP(AV234/12,0)</f>
        <v>1</v>
      </c>
      <c r="AW233" s="716">
        <f t="shared" si="430"/>
        <v>1</v>
      </c>
      <c r="AX233" s="716">
        <f t="shared" si="430"/>
        <v>1</v>
      </c>
      <c r="AY233" s="716">
        <f t="shared" si="430"/>
        <v>1</v>
      </c>
      <c r="AZ233" s="716">
        <f t="shared" si="430"/>
        <v>1</v>
      </c>
      <c r="BA233" s="716">
        <f t="shared" si="430"/>
        <v>1</v>
      </c>
      <c r="BB233" s="716">
        <f t="shared" si="430"/>
        <v>1</v>
      </c>
      <c r="BC233" s="716">
        <f t="shared" si="430"/>
        <v>2</v>
      </c>
      <c r="BD233" s="716">
        <f t="shared" si="430"/>
        <v>2</v>
      </c>
      <c r="BE233" s="716">
        <f t="shared" si="430"/>
        <v>2</v>
      </c>
      <c r="BF233" s="716">
        <f t="shared" si="430"/>
        <v>2</v>
      </c>
      <c r="BG233" s="716">
        <f t="shared" si="430"/>
        <v>2</v>
      </c>
      <c r="BH233" s="716">
        <f t="shared" si="430"/>
        <v>2</v>
      </c>
      <c r="BI233" s="716">
        <f t="shared" si="430"/>
        <v>2</v>
      </c>
      <c r="BJ233" s="716">
        <f t="shared" si="430"/>
        <v>2</v>
      </c>
      <c r="BK233" s="716">
        <f t="shared" si="430"/>
        <v>2</v>
      </c>
      <c r="BL233" s="716">
        <f t="shared" si="430"/>
        <v>2</v>
      </c>
      <c r="BM233" s="716">
        <f t="shared" si="430"/>
        <v>2</v>
      </c>
      <c r="BN233" s="716">
        <f t="shared" si="430"/>
        <v>2</v>
      </c>
      <c r="BO233" s="716">
        <f t="shared" si="430"/>
        <v>3</v>
      </c>
      <c r="BP233" s="716">
        <f t="shared" si="430"/>
        <v>3</v>
      </c>
      <c r="BQ233" s="716">
        <f t="shared" si="430"/>
        <v>3</v>
      </c>
      <c r="BR233" s="716">
        <f t="shared" si="430"/>
        <v>3</v>
      </c>
      <c r="BS233" s="716">
        <f t="shared" si="430"/>
        <v>3</v>
      </c>
      <c r="BT233" s="716">
        <f t="shared" si="430"/>
        <v>3</v>
      </c>
      <c r="BU233" s="716">
        <f t="shared" si="430"/>
        <v>3</v>
      </c>
      <c r="BV233" s="716">
        <f t="shared" si="430"/>
        <v>3</v>
      </c>
      <c r="BW233" s="716">
        <f t="shared" si="430"/>
        <v>3</v>
      </c>
      <c r="BX233" s="716">
        <f t="shared" si="430"/>
        <v>3</v>
      </c>
      <c r="BY233" s="716">
        <f t="shared" si="430"/>
        <v>3</v>
      </c>
      <c r="BZ233" s="716">
        <f t="shared" si="430"/>
        <v>3</v>
      </c>
      <c r="CA233" s="716">
        <f t="shared" si="430"/>
        <v>4</v>
      </c>
      <c r="CB233" s="716">
        <f t="shared" ref="CB233:DG233" si="431">ROUNDUP(CB234/12,0)</f>
        <v>4</v>
      </c>
      <c r="CC233" s="716">
        <f t="shared" si="431"/>
        <v>4</v>
      </c>
      <c r="CD233" s="716">
        <f t="shared" si="431"/>
        <v>4</v>
      </c>
      <c r="CE233" s="716">
        <f t="shared" si="431"/>
        <v>4</v>
      </c>
      <c r="CF233" s="716">
        <f t="shared" si="431"/>
        <v>4</v>
      </c>
      <c r="CG233" s="716">
        <f t="shared" si="431"/>
        <v>4</v>
      </c>
      <c r="CH233" s="716">
        <f t="shared" si="431"/>
        <v>4</v>
      </c>
      <c r="CI233" s="716">
        <f t="shared" si="431"/>
        <v>4</v>
      </c>
      <c r="CJ233" s="716">
        <f t="shared" si="431"/>
        <v>4</v>
      </c>
      <c r="CK233" s="716">
        <f t="shared" si="431"/>
        <v>4</v>
      </c>
      <c r="CL233" s="716">
        <f t="shared" si="431"/>
        <v>4</v>
      </c>
      <c r="CM233" s="716">
        <f t="shared" si="431"/>
        <v>5</v>
      </c>
      <c r="CN233" s="716">
        <f t="shared" si="431"/>
        <v>5</v>
      </c>
      <c r="CO233" s="716">
        <f t="shared" si="431"/>
        <v>5</v>
      </c>
      <c r="CP233" s="716">
        <f t="shared" si="431"/>
        <v>5</v>
      </c>
      <c r="CQ233" s="716">
        <f t="shared" si="431"/>
        <v>5</v>
      </c>
      <c r="CR233" s="716">
        <f t="shared" si="431"/>
        <v>5</v>
      </c>
      <c r="CS233" s="716">
        <f t="shared" si="431"/>
        <v>5</v>
      </c>
      <c r="CT233" s="716">
        <f t="shared" si="431"/>
        <v>5</v>
      </c>
      <c r="CU233" s="716">
        <f t="shared" si="431"/>
        <v>5</v>
      </c>
      <c r="CV233" s="716">
        <f t="shared" si="431"/>
        <v>5</v>
      </c>
      <c r="CW233" s="716">
        <f t="shared" si="431"/>
        <v>5</v>
      </c>
      <c r="CX233" s="716">
        <f t="shared" si="431"/>
        <v>5</v>
      </c>
      <c r="CY233" s="716">
        <f t="shared" si="431"/>
        <v>6</v>
      </c>
      <c r="CZ233" s="716">
        <f t="shared" si="431"/>
        <v>6</v>
      </c>
      <c r="DA233" s="716">
        <f t="shared" si="431"/>
        <v>6</v>
      </c>
      <c r="DB233" s="716">
        <f t="shared" si="431"/>
        <v>6</v>
      </c>
      <c r="DC233" s="716">
        <f t="shared" si="431"/>
        <v>6</v>
      </c>
      <c r="DD233" s="716">
        <f t="shared" si="431"/>
        <v>6</v>
      </c>
      <c r="DE233" s="716">
        <f t="shared" si="431"/>
        <v>6</v>
      </c>
      <c r="DF233" s="716">
        <f t="shared" si="431"/>
        <v>6</v>
      </c>
      <c r="DG233" s="716">
        <f t="shared" si="431"/>
        <v>6</v>
      </c>
      <c r="DH233" s="716">
        <f t="shared" ref="DH233:EM233" si="432">ROUNDUP(DH234/12,0)</f>
        <v>6</v>
      </c>
      <c r="DI233" s="716">
        <f t="shared" si="432"/>
        <v>6</v>
      </c>
      <c r="DJ233" s="716">
        <f t="shared" si="432"/>
        <v>6</v>
      </c>
      <c r="DK233" s="716">
        <f t="shared" si="432"/>
        <v>7</v>
      </c>
      <c r="DL233" s="716">
        <f t="shared" si="432"/>
        <v>7</v>
      </c>
      <c r="DM233" s="716">
        <f t="shared" si="432"/>
        <v>7</v>
      </c>
      <c r="DN233" s="716">
        <f t="shared" si="432"/>
        <v>7</v>
      </c>
      <c r="DO233" s="716">
        <f t="shared" si="432"/>
        <v>7</v>
      </c>
      <c r="DP233" s="716">
        <f t="shared" si="432"/>
        <v>7</v>
      </c>
      <c r="DQ233" s="716">
        <f t="shared" si="432"/>
        <v>7</v>
      </c>
      <c r="DR233" s="716">
        <f t="shared" si="432"/>
        <v>7</v>
      </c>
      <c r="DS233" s="716">
        <f t="shared" si="432"/>
        <v>7</v>
      </c>
      <c r="DT233" s="716">
        <f t="shared" si="432"/>
        <v>7</v>
      </c>
      <c r="DU233" s="716">
        <f t="shared" si="432"/>
        <v>7</v>
      </c>
      <c r="DV233" s="716">
        <f t="shared" si="432"/>
        <v>7</v>
      </c>
      <c r="DW233" s="716">
        <f t="shared" si="432"/>
        <v>8</v>
      </c>
      <c r="DX233" s="716">
        <f t="shared" si="432"/>
        <v>8</v>
      </c>
      <c r="DY233" s="716">
        <f t="shared" si="432"/>
        <v>8</v>
      </c>
      <c r="DZ233" s="716">
        <f t="shared" si="432"/>
        <v>8</v>
      </c>
      <c r="EA233" s="716">
        <f t="shared" si="432"/>
        <v>8</v>
      </c>
      <c r="EB233" s="716">
        <f t="shared" si="432"/>
        <v>8</v>
      </c>
      <c r="EC233" s="716">
        <f t="shared" si="432"/>
        <v>8</v>
      </c>
      <c r="ED233" s="716">
        <f t="shared" si="432"/>
        <v>8</v>
      </c>
      <c r="EE233" s="716">
        <f t="shared" si="432"/>
        <v>8</v>
      </c>
      <c r="EF233" s="716">
        <f t="shared" si="432"/>
        <v>8</v>
      </c>
      <c r="EG233" s="716">
        <f t="shared" si="432"/>
        <v>8</v>
      </c>
      <c r="EH233" s="716">
        <f t="shared" si="432"/>
        <v>8</v>
      </c>
      <c r="EI233" s="716">
        <f t="shared" si="432"/>
        <v>9</v>
      </c>
      <c r="EJ233" s="716">
        <f t="shared" si="432"/>
        <v>9</v>
      </c>
      <c r="EK233" s="716">
        <f t="shared" si="432"/>
        <v>9</v>
      </c>
      <c r="EL233" s="716">
        <f t="shared" si="432"/>
        <v>9</v>
      </c>
      <c r="EM233" s="716">
        <f t="shared" si="432"/>
        <v>9</v>
      </c>
      <c r="EN233" s="716">
        <f t="shared" ref="EN233:FS233" si="433">ROUNDUP(EN234/12,0)</f>
        <v>9</v>
      </c>
      <c r="EO233" s="716">
        <f t="shared" si="433"/>
        <v>9</v>
      </c>
      <c r="EP233" s="716">
        <f t="shared" si="433"/>
        <v>9</v>
      </c>
      <c r="EQ233" s="716">
        <f t="shared" si="433"/>
        <v>9</v>
      </c>
      <c r="ER233" s="716">
        <f t="shared" si="433"/>
        <v>9</v>
      </c>
      <c r="ES233" s="716">
        <f t="shared" si="433"/>
        <v>9</v>
      </c>
      <c r="ET233" s="716">
        <f t="shared" si="433"/>
        <v>9</v>
      </c>
      <c r="EU233" s="716">
        <f t="shared" si="433"/>
        <v>10</v>
      </c>
      <c r="EV233" s="716">
        <f t="shared" si="433"/>
        <v>10</v>
      </c>
      <c r="EW233" s="716">
        <f t="shared" si="433"/>
        <v>10</v>
      </c>
      <c r="EX233" s="716">
        <f t="shared" si="433"/>
        <v>10</v>
      </c>
      <c r="EY233" s="716">
        <f t="shared" si="433"/>
        <v>10</v>
      </c>
      <c r="EZ233" s="716">
        <f t="shared" si="433"/>
        <v>10</v>
      </c>
      <c r="FA233" s="716">
        <f t="shared" si="433"/>
        <v>10</v>
      </c>
      <c r="FB233" s="716">
        <f t="shared" si="433"/>
        <v>10</v>
      </c>
      <c r="FC233" s="716">
        <f t="shared" si="433"/>
        <v>10</v>
      </c>
      <c r="FD233" s="716">
        <f t="shared" si="433"/>
        <v>10</v>
      </c>
      <c r="FE233" s="716">
        <f t="shared" si="433"/>
        <v>10</v>
      </c>
      <c r="FF233" s="716">
        <f t="shared" si="433"/>
        <v>10</v>
      </c>
      <c r="FG233" s="716">
        <f t="shared" si="433"/>
        <v>11</v>
      </c>
      <c r="FH233" s="716">
        <f t="shared" si="433"/>
        <v>11</v>
      </c>
      <c r="FI233" s="716">
        <f t="shared" si="433"/>
        <v>11</v>
      </c>
      <c r="FJ233" s="716">
        <f t="shared" si="433"/>
        <v>11</v>
      </c>
      <c r="FK233" s="716">
        <f t="shared" si="433"/>
        <v>11</v>
      </c>
      <c r="FL233" s="716">
        <f t="shared" si="433"/>
        <v>11</v>
      </c>
      <c r="FM233" s="716">
        <f t="shared" si="433"/>
        <v>11</v>
      </c>
      <c r="FN233" s="716">
        <f t="shared" si="433"/>
        <v>11</v>
      </c>
      <c r="FO233" s="716">
        <f t="shared" si="433"/>
        <v>11</v>
      </c>
      <c r="FP233" s="716">
        <f t="shared" si="433"/>
        <v>11</v>
      </c>
      <c r="FQ233" s="716">
        <f t="shared" si="433"/>
        <v>11</v>
      </c>
      <c r="FR233" s="716">
        <f t="shared" si="433"/>
        <v>11</v>
      </c>
      <c r="FS233" s="716">
        <f t="shared" si="433"/>
        <v>12</v>
      </c>
      <c r="FT233" s="716">
        <f t="shared" ref="FT233:GN233" si="434">ROUNDUP(FT234/12,0)</f>
        <v>12</v>
      </c>
      <c r="FU233" s="716">
        <f t="shared" si="434"/>
        <v>12</v>
      </c>
      <c r="FV233" s="716">
        <f t="shared" si="434"/>
        <v>12</v>
      </c>
      <c r="FW233" s="716">
        <f t="shared" si="434"/>
        <v>12</v>
      </c>
      <c r="FX233" s="716">
        <f t="shared" si="434"/>
        <v>12</v>
      </c>
      <c r="FY233" s="716">
        <f t="shared" si="434"/>
        <v>12</v>
      </c>
      <c r="FZ233" s="716">
        <f t="shared" si="434"/>
        <v>12</v>
      </c>
      <c r="GA233" s="716">
        <f t="shared" si="434"/>
        <v>12</v>
      </c>
      <c r="GB233" s="716">
        <f t="shared" si="434"/>
        <v>12</v>
      </c>
      <c r="GC233" s="716">
        <f t="shared" si="434"/>
        <v>12</v>
      </c>
      <c r="GD233" s="716">
        <f t="shared" si="434"/>
        <v>12</v>
      </c>
      <c r="GE233" s="716">
        <f t="shared" si="434"/>
        <v>13</v>
      </c>
      <c r="GF233" s="716">
        <f t="shared" si="434"/>
        <v>13</v>
      </c>
      <c r="GG233" s="716">
        <f t="shared" si="434"/>
        <v>13</v>
      </c>
      <c r="GH233" s="716">
        <f t="shared" si="434"/>
        <v>13</v>
      </c>
      <c r="GI233" s="716">
        <f t="shared" si="434"/>
        <v>13</v>
      </c>
      <c r="GJ233" s="716">
        <f t="shared" si="434"/>
        <v>13</v>
      </c>
      <c r="GK233" s="716">
        <f t="shared" si="434"/>
        <v>13</v>
      </c>
      <c r="GL233" s="716">
        <f t="shared" si="434"/>
        <v>13</v>
      </c>
      <c r="GM233" s="716">
        <f t="shared" si="434"/>
        <v>13</v>
      </c>
      <c r="GN233" s="717">
        <f t="shared" si="434"/>
        <v>13</v>
      </c>
      <c r="GO233" s="1"/>
      <c r="GP233" s="67"/>
    </row>
    <row r="234" spans="1:198" customFormat="1" x14ac:dyDescent="0.75">
      <c r="A234" s="1"/>
      <c r="B234" s="1"/>
      <c r="C234" s="987"/>
      <c r="D234" s="988"/>
      <c r="E234" s="988"/>
      <c r="F234" s="980"/>
      <c r="G234" s="985"/>
      <c r="H234" s="980"/>
      <c r="I234" s="980"/>
      <c r="J234" s="980"/>
      <c r="K234" s="980"/>
      <c r="L234" s="989"/>
      <c r="M234" s="989"/>
      <c r="N234" s="988"/>
      <c r="O234" s="988"/>
      <c r="P234" s="990">
        <f>(P8&gt;=Summary!$C$17)*(MonthlyCF!O234+1)</f>
        <v>0</v>
      </c>
      <c r="Q234" s="990">
        <f>(Q8&gt;=Summary!$C$17)*(MonthlyCF!P234+1)</f>
        <v>0</v>
      </c>
      <c r="R234" s="990">
        <f>(R8&gt;=Summary!$C$17)*(MonthlyCF!Q234+1)</f>
        <v>0</v>
      </c>
      <c r="S234" s="990">
        <f>(S8&gt;=Summary!$C$17)*(MonthlyCF!R234+1)</f>
        <v>0</v>
      </c>
      <c r="T234" s="990">
        <f>(T8&gt;=Summary!$C$17)*(MonthlyCF!S234+1)</f>
        <v>0</v>
      </c>
      <c r="U234" s="990">
        <f>(U8&gt;=Summary!$C$17)*(MonthlyCF!T234+1)</f>
        <v>0</v>
      </c>
      <c r="V234" s="990">
        <f>(V8&gt;=Summary!$C$17)*(MonthlyCF!U234+1)</f>
        <v>0</v>
      </c>
      <c r="W234" s="990">
        <f>(W8&gt;=Summary!$C$17)*(MonthlyCF!V234+1)</f>
        <v>0</v>
      </c>
      <c r="X234" s="990">
        <f>(X8&gt;=Summary!$C$17)*(MonthlyCF!W234+1)</f>
        <v>0</v>
      </c>
      <c r="Y234" s="990">
        <f>(Y8&gt;=Summary!$C$17)*(MonthlyCF!X234+1)</f>
        <v>0</v>
      </c>
      <c r="Z234" s="990">
        <f>(Z8&gt;=Summary!$C$17)*(MonthlyCF!Y234+1)</f>
        <v>0</v>
      </c>
      <c r="AA234" s="990">
        <f>(AA8&gt;=Summary!$C$17)*(MonthlyCF!Z234+1)</f>
        <v>0</v>
      </c>
      <c r="AB234" s="990">
        <f>(AB8&gt;=Summary!$C$17)*(MonthlyCF!AA234+1)</f>
        <v>0</v>
      </c>
      <c r="AC234" s="990">
        <f>(AC8&gt;=Summary!$C$17)*(MonthlyCF!AB234+1)</f>
        <v>0</v>
      </c>
      <c r="AD234" s="990">
        <f>(AD8&gt;=Summary!$C$17)*(MonthlyCF!AC234+1)</f>
        <v>0</v>
      </c>
      <c r="AE234" s="990">
        <f>(AE8&gt;=Summary!$C$17)*(MonthlyCF!AD234+1)</f>
        <v>0</v>
      </c>
      <c r="AF234" s="990">
        <f>(AF8&gt;=Summary!$C$17)*(MonthlyCF!AE234+1)</f>
        <v>0</v>
      </c>
      <c r="AG234" s="990">
        <f>(AG8&gt;=Summary!$C$17)*(MonthlyCF!AF234+1)</f>
        <v>0</v>
      </c>
      <c r="AH234" s="990">
        <f>(AH8&gt;=Summary!$C$17)*(MonthlyCF!AG234+1)</f>
        <v>0</v>
      </c>
      <c r="AI234" s="990">
        <f>(AI8&gt;=Summary!$C$17)*(MonthlyCF!AH234+1)</f>
        <v>0</v>
      </c>
      <c r="AJ234" s="990">
        <f>(AJ8&gt;=Summary!$C$17)*(MonthlyCF!AI234+1)</f>
        <v>0</v>
      </c>
      <c r="AK234" s="990">
        <f>(AK8&gt;=Summary!$C$17)*(MonthlyCF!AJ234+1)</f>
        <v>0</v>
      </c>
      <c r="AL234" s="990">
        <f>(AL8&gt;=Summary!$C$17)*(MonthlyCF!AK234+1)</f>
        <v>0</v>
      </c>
      <c r="AM234" s="990">
        <f>(AM8&gt;=Summary!$C$17)*(MonthlyCF!AL234+1)</f>
        <v>0</v>
      </c>
      <c r="AN234" s="990">
        <f>(AN8&gt;=Summary!$C$17)*(MonthlyCF!AM234+1)</f>
        <v>0</v>
      </c>
      <c r="AO234" s="990">
        <f>(AO8&gt;=Summary!$C$17)*(MonthlyCF!AN234+1)</f>
        <v>0</v>
      </c>
      <c r="AP234" s="990">
        <f>(AP8&gt;=Summary!$C$17)*(MonthlyCF!AO234+1)</f>
        <v>0</v>
      </c>
      <c r="AQ234" s="990">
        <f>(AQ8&gt;=Summary!$C$17)*(MonthlyCF!AP234+1)</f>
        <v>1</v>
      </c>
      <c r="AR234" s="990">
        <f>(AR8&gt;=Summary!$C$17)*(MonthlyCF!AQ234+1)</f>
        <v>2</v>
      </c>
      <c r="AS234" s="990">
        <f>(AS8&gt;=Summary!$C$17)*(MonthlyCF!AR234+1)</f>
        <v>3</v>
      </c>
      <c r="AT234" s="990">
        <f>(AT8&gt;=Summary!$C$17)*(MonthlyCF!AS234+1)</f>
        <v>4</v>
      </c>
      <c r="AU234" s="990">
        <f>(AU8&gt;=Summary!$C$17)*(MonthlyCF!AT234+1)</f>
        <v>5</v>
      </c>
      <c r="AV234" s="990">
        <f>(AV8&gt;=Summary!$C$17)*(MonthlyCF!AU234+1)</f>
        <v>6</v>
      </c>
      <c r="AW234" s="990">
        <f>(AW8&gt;=Summary!$C$17)*(MonthlyCF!AV234+1)</f>
        <v>7</v>
      </c>
      <c r="AX234" s="990">
        <f>(AX8&gt;=Summary!$C$17)*(MonthlyCF!AW234+1)</f>
        <v>8</v>
      </c>
      <c r="AY234" s="990">
        <f>(AY8&gt;=Summary!$C$17)*(MonthlyCF!AX234+1)</f>
        <v>9</v>
      </c>
      <c r="AZ234" s="990">
        <f>(AZ8&gt;=Summary!$C$17)*(MonthlyCF!AY234+1)</f>
        <v>10</v>
      </c>
      <c r="BA234" s="990">
        <f>(BA8&gt;=Summary!$C$17)*(MonthlyCF!AZ234+1)</f>
        <v>11</v>
      </c>
      <c r="BB234" s="990">
        <f>(BB8&gt;=Summary!$C$17)*(MonthlyCF!BA234+1)</f>
        <v>12</v>
      </c>
      <c r="BC234" s="990">
        <f>(BC8&gt;=Summary!$C$17)*(MonthlyCF!BB234+1)</f>
        <v>13</v>
      </c>
      <c r="BD234" s="990">
        <f>(BD8&gt;=Summary!$C$17)*(MonthlyCF!BC234+1)</f>
        <v>14</v>
      </c>
      <c r="BE234" s="990">
        <f>(BE8&gt;=Summary!$C$17)*(MonthlyCF!BD234+1)</f>
        <v>15</v>
      </c>
      <c r="BF234" s="990">
        <f>(BF8&gt;=Summary!$C$17)*(MonthlyCF!BE234+1)</f>
        <v>16</v>
      </c>
      <c r="BG234" s="990">
        <f>(BG8&gt;=Summary!$C$17)*(MonthlyCF!BF234+1)</f>
        <v>17</v>
      </c>
      <c r="BH234" s="990">
        <f>(BH8&gt;=Summary!$C$17)*(MonthlyCF!BG234+1)</f>
        <v>18</v>
      </c>
      <c r="BI234" s="990">
        <f>(BI8&gt;=Summary!$C$17)*(MonthlyCF!BH234+1)</f>
        <v>19</v>
      </c>
      <c r="BJ234" s="990">
        <f>(BJ8&gt;=Summary!$C$17)*(MonthlyCF!BI234+1)</f>
        <v>20</v>
      </c>
      <c r="BK234" s="990">
        <f>(BK8&gt;=Summary!$C$17)*(MonthlyCF!BJ234+1)</f>
        <v>21</v>
      </c>
      <c r="BL234" s="990">
        <f>(BL8&gt;=Summary!$C$17)*(MonthlyCF!BK234+1)</f>
        <v>22</v>
      </c>
      <c r="BM234" s="990">
        <f>(BM8&gt;=Summary!$C$17)*(MonthlyCF!BL234+1)</f>
        <v>23</v>
      </c>
      <c r="BN234" s="990">
        <f>(BN8&gt;=Summary!$C$17)*(MonthlyCF!BM234+1)</f>
        <v>24</v>
      </c>
      <c r="BO234" s="990">
        <f>(BO8&gt;=Summary!$C$17)*(MonthlyCF!BN234+1)</f>
        <v>25</v>
      </c>
      <c r="BP234" s="990">
        <f>(BP8&gt;=Summary!$C$17)*(MonthlyCF!BO234+1)</f>
        <v>26</v>
      </c>
      <c r="BQ234" s="990">
        <f>(BQ8&gt;=Summary!$C$17)*(MonthlyCF!BP234+1)</f>
        <v>27</v>
      </c>
      <c r="BR234" s="990">
        <f>(BR8&gt;=Summary!$C$17)*(MonthlyCF!BQ234+1)</f>
        <v>28</v>
      </c>
      <c r="BS234" s="990">
        <f>(BS8&gt;=Summary!$C$17)*(MonthlyCF!BR234+1)</f>
        <v>29</v>
      </c>
      <c r="BT234" s="990">
        <f>(BT8&gt;=Summary!$C$17)*(MonthlyCF!BS234+1)</f>
        <v>30</v>
      </c>
      <c r="BU234" s="990">
        <f>(BU8&gt;=Summary!$C$17)*(MonthlyCF!BT234+1)</f>
        <v>31</v>
      </c>
      <c r="BV234" s="990">
        <f>(BV8&gt;=Summary!$C$17)*(MonthlyCF!BU234+1)</f>
        <v>32</v>
      </c>
      <c r="BW234" s="990">
        <f>(BW8&gt;=Summary!$C$17)*(MonthlyCF!BV234+1)</f>
        <v>33</v>
      </c>
      <c r="BX234" s="990">
        <f>(BX8&gt;=Summary!$C$17)*(MonthlyCF!BW234+1)</f>
        <v>34</v>
      </c>
      <c r="BY234" s="990">
        <f>(BY8&gt;=Summary!$C$17)*(MonthlyCF!BX234+1)</f>
        <v>35</v>
      </c>
      <c r="BZ234" s="990">
        <f>(BZ8&gt;=Summary!$C$17)*(MonthlyCF!BY234+1)</f>
        <v>36</v>
      </c>
      <c r="CA234" s="990">
        <f>(CA8&gt;=Summary!$C$17)*(MonthlyCF!BZ234+1)</f>
        <v>37</v>
      </c>
      <c r="CB234" s="990">
        <f>(CB8&gt;=Summary!$C$17)*(MonthlyCF!CA234+1)</f>
        <v>38</v>
      </c>
      <c r="CC234" s="990">
        <f>(CC8&gt;=Summary!$C$17)*(MonthlyCF!CB234+1)</f>
        <v>39</v>
      </c>
      <c r="CD234" s="990">
        <f>(CD8&gt;=Summary!$C$17)*(MonthlyCF!CC234+1)</f>
        <v>40</v>
      </c>
      <c r="CE234" s="990">
        <f>(CE8&gt;=Summary!$C$17)*(MonthlyCF!CD234+1)</f>
        <v>41</v>
      </c>
      <c r="CF234" s="990">
        <f>(CF8&gt;=Summary!$C$17)*(MonthlyCF!CE234+1)</f>
        <v>42</v>
      </c>
      <c r="CG234" s="990">
        <f>(CG8&gt;=Summary!$C$17)*(MonthlyCF!CF234+1)</f>
        <v>43</v>
      </c>
      <c r="CH234" s="990">
        <f>(CH8&gt;=Summary!$C$17)*(MonthlyCF!CG234+1)</f>
        <v>44</v>
      </c>
      <c r="CI234" s="990">
        <f>(CI8&gt;=Summary!$C$17)*(MonthlyCF!CH234+1)</f>
        <v>45</v>
      </c>
      <c r="CJ234" s="990">
        <f>(CJ8&gt;=Summary!$C$17)*(MonthlyCF!CI234+1)</f>
        <v>46</v>
      </c>
      <c r="CK234" s="990">
        <f>(CK8&gt;=Summary!$C$17)*(MonthlyCF!CJ234+1)</f>
        <v>47</v>
      </c>
      <c r="CL234" s="990">
        <f>(CL8&gt;=Summary!$C$17)*(MonthlyCF!CK234+1)</f>
        <v>48</v>
      </c>
      <c r="CM234" s="990">
        <f>(CM8&gt;=Summary!$C$17)*(MonthlyCF!CL234+1)</f>
        <v>49</v>
      </c>
      <c r="CN234" s="990">
        <f>(CN8&gt;=Summary!$C$17)*(MonthlyCF!CM234+1)</f>
        <v>50</v>
      </c>
      <c r="CO234" s="990">
        <f>(CO8&gt;=Summary!$C$17)*(MonthlyCF!CN234+1)</f>
        <v>51</v>
      </c>
      <c r="CP234" s="990">
        <f>(CP8&gt;=Summary!$C$17)*(MonthlyCF!CO234+1)</f>
        <v>52</v>
      </c>
      <c r="CQ234" s="990">
        <f>(CQ8&gt;=Summary!$C$17)*(MonthlyCF!CP234+1)</f>
        <v>53</v>
      </c>
      <c r="CR234" s="990">
        <f>(CR8&gt;=Summary!$C$17)*(MonthlyCF!CQ234+1)</f>
        <v>54</v>
      </c>
      <c r="CS234" s="990">
        <f>(CS8&gt;=Summary!$C$17)*(MonthlyCF!CR234+1)</f>
        <v>55</v>
      </c>
      <c r="CT234" s="990">
        <f>(CT8&gt;=Summary!$C$17)*(MonthlyCF!CS234+1)</f>
        <v>56</v>
      </c>
      <c r="CU234" s="990">
        <f>(CU8&gt;=Summary!$C$17)*(MonthlyCF!CT234+1)</f>
        <v>57</v>
      </c>
      <c r="CV234" s="990">
        <f>(CV8&gt;=Summary!$C$17)*(MonthlyCF!CU234+1)</f>
        <v>58</v>
      </c>
      <c r="CW234" s="990">
        <f>(CW8&gt;=Summary!$C$17)*(MonthlyCF!CV234+1)</f>
        <v>59</v>
      </c>
      <c r="CX234" s="990">
        <f>(CX8&gt;=Summary!$C$17)*(MonthlyCF!CW234+1)</f>
        <v>60</v>
      </c>
      <c r="CY234" s="990">
        <f>(CY8&gt;=Summary!$C$17)*(MonthlyCF!CX234+1)</f>
        <v>61</v>
      </c>
      <c r="CZ234" s="990">
        <f>(CZ8&gt;=Summary!$C$17)*(MonthlyCF!CY234+1)</f>
        <v>62</v>
      </c>
      <c r="DA234" s="990">
        <f>(DA8&gt;=Summary!$C$17)*(MonthlyCF!CZ234+1)</f>
        <v>63</v>
      </c>
      <c r="DB234" s="990">
        <f>(DB8&gt;=Summary!$C$17)*(MonthlyCF!DA234+1)</f>
        <v>64</v>
      </c>
      <c r="DC234" s="990">
        <f>(DC8&gt;=Summary!$C$17)*(MonthlyCF!DB234+1)</f>
        <v>65</v>
      </c>
      <c r="DD234" s="990">
        <f>(DD8&gt;=Summary!$C$17)*(MonthlyCF!DC234+1)</f>
        <v>66</v>
      </c>
      <c r="DE234" s="990">
        <f>(DE8&gt;=Summary!$C$17)*(MonthlyCF!DD234+1)</f>
        <v>67</v>
      </c>
      <c r="DF234" s="990">
        <f>(DF8&gt;=Summary!$C$17)*(MonthlyCF!DE234+1)</f>
        <v>68</v>
      </c>
      <c r="DG234" s="990">
        <f>(DG8&gt;=Summary!$C$17)*(MonthlyCF!DF234+1)</f>
        <v>69</v>
      </c>
      <c r="DH234" s="990">
        <f>(DH8&gt;=Summary!$C$17)*(MonthlyCF!DG234+1)</f>
        <v>70</v>
      </c>
      <c r="DI234" s="990">
        <f>(DI8&gt;=Summary!$C$17)*(MonthlyCF!DH234+1)</f>
        <v>71</v>
      </c>
      <c r="DJ234" s="990">
        <f>(DJ8&gt;=Summary!$C$17)*(MonthlyCF!DI234+1)</f>
        <v>72</v>
      </c>
      <c r="DK234" s="990">
        <f>(DK8&gt;=Summary!$C$17)*(MonthlyCF!DJ234+1)</f>
        <v>73</v>
      </c>
      <c r="DL234" s="990">
        <f>(DL8&gt;=Summary!$C$17)*(MonthlyCF!DK234+1)</f>
        <v>74</v>
      </c>
      <c r="DM234" s="990">
        <f>(DM8&gt;=Summary!$C$17)*(MonthlyCF!DL234+1)</f>
        <v>75</v>
      </c>
      <c r="DN234" s="990">
        <f>(DN8&gt;=Summary!$C$17)*(MonthlyCF!DM234+1)</f>
        <v>76</v>
      </c>
      <c r="DO234" s="990">
        <f>(DO8&gt;=Summary!$C$17)*(MonthlyCF!DN234+1)</f>
        <v>77</v>
      </c>
      <c r="DP234" s="990">
        <f>(DP8&gt;=Summary!$C$17)*(MonthlyCF!DO234+1)</f>
        <v>78</v>
      </c>
      <c r="DQ234" s="990">
        <f>(DQ8&gt;=Summary!$C$17)*(MonthlyCF!DP234+1)</f>
        <v>79</v>
      </c>
      <c r="DR234" s="990">
        <f>(DR8&gt;=Summary!$C$17)*(MonthlyCF!DQ234+1)</f>
        <v>80</v>
      </c>
      <c r="DS234" s="990">
        <f>(DS8&gt;=Summary!$C$17)*(MonthlyCF!DR234+1)</f>
        <v>81</v>
      </c>
      <c r="DT234" s="990">
        <f>(DT8&gt;=Summary!$C$17)*(MonthlyCF!DS234+1)</f>
        <v>82</v>
      </c>
      <c r="DU234" s="990">
        <f>(DU8&gt;=Summary!$C$17)*(MonthlyCF!DT234+1)</f>
        <v>83</v>
      </c>
      <c r="DV234" s="990">
        <f>(DV8&gt;=Summary!$C$17)*(MonthlyCF!DU234+1)</f>
        <v>84</v>
      </c>
      <c r="DW234" s="990">
        <f>(DW8&gt;=Summary!$C$17)*(MonthlyCF!DV234+1)</f>
        <v>85</v>
      </c>
      <c r="DX234" s="990">
        <f>(DX8&gt;=Summary!$C$17)*(MonthlyCF!DW234+1)</f>
        <v>86</v>
      </c>
      <c r="DY234" s="990">
        <f>(DY8&gt;=Summary!$C$17)*(MonthlyCF!DX234+1)</f>
        <v>87</v>
      </c>
      <c r="DZ234" s="990">
        <f>(DZ8&gt;=Summary!$C$17)*(MonthlyCF!DY234+1)</f>
        <v>88</v>
      </c>
      <c r="EA234" s="990">
        <f>(EA8&gt;=Summary!$C$17)*(MonthlyCF!DZ234+1)</f>
        <v>89</v>
      </c>
      <c r="EB234" s="990">
        <f>(EB8&gt;=Summary!$C$17)*(MonthlyCF!EA234+1)</f>
        <v>90</v>
      </c>
      <c r="EC234" s="990">
        <f>(EC8&gt;=Summary!$C$17)*(MonthlyCF!EB234+1)</f>
        <v>91</v>
      </c>
      <c r="ED234" s="990">
        <f>(ED8&gt;=Summary!$C$17)*(MonthlyCF!EC234+1)</f>
        <v>92</v>
      </c>
      <c r="EE234" s="990">
        <f>(EE8&gt;=Summary!$C$17)*(MonthlyCF!ED234+1)</f>
        <v>93</v>
      </c>
      <c r="EF234" s="990">
        <f>(EF8&gt;=Summary!$C$17)*(MonthlyCF!EE234+1)</f>
        <v>94</v>
      </c>
      <c r="EG234" s="990">
        <f>(EG8&gt;=Summary!$C$17)*(MonthlyCF!EF234+1)</f>
        <v>95</v>
      </c>
      <c r="EH234" s="990">
        <f>(EH8&gt;=Summary!$C$17)*(MonthlyCF!EG234+1)</f>
        <v>96</v>
      </c>
      <c r="EI234" s="990">
        <f>(EI8&gt;=Summary!$C$17)*(MonthlyCF!EH234+1)</f>
        <v>97</v>
      </c>
      <c r="EJ234" s="990">
        <f>(EJ8&gt;=Summary!$C$17)*(MonthlyCF!EI234+1)</f>
        <v>98</v>
      </c>
      <c r="EK234" s="990">
        <f>(EK8&gt;=Summary!$C$17)*(MonthlyCF!EJ234+1)</f>
        <v>99</v>
      </c>
      <c r="EL234" s="990">
        <f>(EL8&gt;=Summary!$C$17)*(MonthlyCF!EK234+1)</f>
        <v>100</v>
      </c>
      <c r="EM234" s="990">
        <f>(EM8&gt;=Summary!$C$17)*(MonthlyCF!EL234+1)</f>
        <v>101</v>
      </c>
      <c r="EN234" s="990">
        <f>(EN8&gt;=Summary!$C$17)*(MonthlyCF!EM234+1)</f>
        <v>102</v>
      </c>
      <c r="EO234" s="990">
        <f>(EO8&gt;=Summary!$C$17)*(MonthlyCF!EN234+1)</f>
        <v>103</v>
      </c>
      <c r="EP234" s="990">
        <f>(EP8&gt;=Summary!$C$17)*(MonthlyCF!EO234+1)</f>
        <v>104</v>
      </c>
      <c r="EQ234" s="990">
        <f>(EQ8&gt;=Summary!$C$17)*(MonthlyCF!EP234+1)</f>
        <v>105</v>
      </c>
      <c r="ER234" s="990">
        <f>(ER8&gt;=Summary!$C$17)*(MonthlyCF!EQ234+1)</f>
        <v>106</v>
      </c>
      <c r="ES234" s="990">
        <f>(ES8&gt;=Summary!$C$17)*(MonthlyCF!ER234+1)</f>
        <v>107</v>
      </c>
      <c r="ET234" s="990">
        <f>(ET8&gt;=Summary!$C$17)*(MonthlyCF!ES234+1)</f>
        <v>108</v>
      </c>
      <c r="EU234" s="990">
        <f>(EU8&gt;=Summary!$C$17)*(MonthlyCF!ET234+1)</f>
        <v>109</v>
      </c>
      <c r="EV234" s="990">
        <f>(EV8&gt;=Summary!$C$17)*(MonthlyCF!EU234+1)</f>
        <v>110</v>
      </c>
      <c r="EW234" s="990">
        <f>(EW8&gt;=Summary!$C$17)*(MonthlyCF!EV234+1)</f>
        <v>111</v>
      </c>
      <c r="EX234" s="990">
        <f>(EX8&gt;=Summary!$C$17)*(MonthlyCF!EW234+1)</f>
        <v>112</v>
      </c>
      <c r="EY234" s="990">
        <f>(EY8&gt;=Summary!$C$17)*(MonthlyCF!EX234+1)</f>
        <v>113</v>
      </c>
      <c r="EZ234" s="990">
        <f>(EZ8&gt;=Summary!$C$17)*(MonthlyCF!EY234+1)</f>
        <v>114</v>
      </c>
      <c r="FA234" s="990">
        <f>(FA8&gt;=Summary!$C$17)*(MonthlyCF!EZ234+1)</f>
        <v>115</v>
      </c>
      <c r="FB234" s="990">
        <f>(FB8&gt;=Summary!$C$17)*(MonthlyCF!FA234+1)</f>
        <v>116</v>
      </c>
      <c r="FC234" s="990">
        <f>(FC8&gt;=Summary!$C$17)*(MonthlyCF!FB234+1)</f>
        <v>117</v>
      </c>
      <c r="FD234" s="990">
        <f>(FD8&gt;=Summary!$C$17)*(MonthlyCF!FC234+1)</f>
        <v>118</v>
      </c>
      <c r="FE234" s="990">
        <f>(FE8&gt;=Summary!$C$17)*(MonthlyCF!FD234+1)</f>
        <v>119</v>
      </c>
      <c r="FF234" s="990">
        <f>(FF8&gt;=Summary!$C$17)*(MonthlyCF!FE234+1)</f>
        <v>120</v>
      </c>
      <c r="FG234" s="990">
        <f>(FG8&gt;=Summary!$C$17)*(MonthlyCF!FF234+1)</f>
        <v>121</v>
      </c>
      <c r="FH234" s="990">
        <f>(FH8&gt;=Summary!$C$17)*(MonthlyCF!FG234+1)</f>
        <v>122</v>
      </c>
      <c r="FI234" s="990">
        <f>(FI8&gt;=Summary!$C$17)*(MonthlyCF!FH234+1)</f>
        <v>123</v>
      </c>
      <c r="FJ234" s="990">
        <f>(FJ8&gt;=Summary!$C$17)*(MonthlyCF!FI234+1)</f>
        <v>124</v>
      </c>
      <c r="FK234" s="990">
        <f>(FK8&gt;=Summary!$C$17)*(MonthlyCF!FJ234+1)</f>
        <v>125</v>
      </c>
      <c r="FL234" s="990">
        <f>(FL8&gt;=Summary!$C$17)*(MonthlyCF!FK234+1)</f>
        <v>126</v>
      </c>
      <c r="FM234" s="990">
        <f>(FM8&gt;=Summary!$C$17)*(MonthlyCF!FL234+1)</f>
        <v>127</v>
      </c>
      <c r="FN234" s="990">
        <f>(FN8&gt;=Summary!$C$17)*(MonthlyCF!FM234+1)</f>
        <v>128</v>
      </c>
      <c r="FO234" s="990">
        <f>(FO8&gt;=Summary!$C$17)*(MonthlyCF!FN234+1)</f>
        <v>129</v>
      </c>
      <c r="FP234" s="990">
        <f>(FP8&gt;=Summary!$C$17)*(MonthlyCF!FO234+1)</f>
        <v>130</v>
      </c>
      <c r="FQ234" s="990">
        <f>(FQ8&gt;=Summary!$C$17)*(MonthlyCF!FP234+1)</f>
        <v>131</v>
      </c>
      <c r="FR234" s="990">
        <f>(FR8&gt;=Summary!$C$17)*(MonthlyCF!FQ234+1)</f>
        <v>132</v>
      </c>
      <c r="FS234" s="990">
        <f>(FS8&gt;=Summary!$C$17)*(MonthlyCF!FR234+1)</f>
        <v>133</v>
      </c>
      <c r="FT234" s="990">
        <f>(FT8&gt;=Summary!$C$17)*(MonthlyCF!FS234+1)</f>
        <v>134</v>
      </c>
      <c r="FU234" s="990">
        <f>(FU8&gt;=Summary!$C$17)*(MonthlyCF!FT234+1)</f>
        <v>135</v>
      </c>
      <c r="FV234" s="990">
        <f>(FV8&gt;=Summary!$C$17)*(MonthlyCF!FU234+1)</f>
        <v>136</v>
      </c>
      <c r="FW234" s="990">
        <f>(FW8&gt;=Summary!$C$17)*(MonthlyCF!FV234+1)</f>
        <v>137</v>
      </c>
      <c r="FX234" s="990">
        <f>(FX8&gt;=Summary!$C$17)*(MonthlyCF!FW234+1)</f>
        <v>138</v>
      </c>
      <c r="FY234" s="990">
        <f>(FY8&gt;=Summary!$C$17)*(MonthlyCF!FX234+1)</f>
        <v>139</v>
      </c>
      <c r="FZ234" s="990">
        <f>(FZ8&gt;=Summary!$C$17)*(MonthlyCF!FY234+1)</f>
        <v>140</v>
      </c>
      <c r="GA234" s="990">
        <f>(GA8&gt;=Summary!$C$17)*(MonthlyCF!FZ234+1)</f>
        <v>141</v>
      </c>
      <c r="GB234" s="990">
        <f>(GB8&gt;=Summary!$C$17)*(MonthlyCF!GA234+1)</f>
        <v>142</v>
      </c>
      <c r="GC234" s="990">
        <f>(GC8&gt;=Summary!$C$17)*(MonthlyCF!GB234+1)</f>
        <v>143</v>
      </c>
      <c r="GD234" s="990">
        <f>(GD8&gt;=Summary!$C$17)*(MonthlyCF!GC234+1)</f>
        <v>144</v>
      </c>
      <c r="GE234" s="990">
        <f>(GE8&gt;=Summary!$C$17)*(MonthlyCF!GD234+1)</f>
        <v>145</v>
      </c>
      <c r="GF234" s="990">
        <f>(GF8&gt;=Summary!$C$17)*(MonthlyCF!GE234+1)</f>
        <v>146</v>
      </c>
      <c r="GG234" s="990">
        <f>(GG8&gt;=Summary!$C$17)*(MonthlyCF!GF234+1)</f>
        <v>147</v>
      </c>
      <c r="GH234" s="990">
        <f>(GH8&gt;=Summary!$C$17)*(MonthlyCF!GG234+1)</f>
        <v>148</v>
      </c>
      <c r="GI234" s="990">
        <f>(GI8&gt;=Summary!$C$17)*(MonthlyCF!GH234+1)</f>
        <v>149</v>
      </c>
      <c r="GJ234" s="990">
        <f>(GJ8&gt;=Summary!$C$17)*(MonthlyCF!GI234+1)</f>
        <v>150</v>
      </c>
      <c r="GK234" s="990">
        <f>(GK8&gt;=Summary!$C$17)*(MonthlyCF!GJ234+1)</f>
        <v>151</v>
      </c>
      <c r="GL234" s="990">
        <f>(GL8&gt;=Summary!$C$17)*(MonthlyCF!GK234+1)</f>
        <v>152</v>
      </c>
      <c r="GM234" s="990">
        <f>(GM8&gt;=Summary!$C$17)*(MonthlyCF!GL234+1)</f>
        <v>153</v>
      </c>
      <c r="GN234" s="991">
        <f>(GN8&gt;=Summary!$C$17)*(MonthlyCF!GM234+1)</f>
        <v>154</v>
      </c>
      <c r="GO234" s="1"/>
      <c r="GP234" s="67"/>
    </row>
    <row r="235" spans="1:198" customFormat="1" hidden="1" outlineLevel="1" x14ac:dyDescent="0.75">
      <c r="A235" s="1"/>
      <c r="B235" s="1"/>
      <c r="C235" s="72" t="s">
        <v>184</v>
      </c>
      <c r="D235" s="346"/>
      <c r="E235" s="346"/>
      <c r="F235" s="347"/>
      <c r="G235" s="348"/>
      <c r="H235" s="73" t="s">
        <v>101</v>
      </c>
      <c r="I235" s="74" t="s">
        <v>102</v>
      </c>
      <c r="J235" s="347"/>
      <c r="K235" s="347"/>
      <c r="L235" s="349"/>
      <c r="M235" s="349"/>
      <c r="N235" s="346"/>
      <c r="O235" s="346"/>
      <c r="P235" s="350"/>
      <c r="Q235" s="75">
        <f>((_xlfn.NORM.DIST(AND(Q236&gt;=1,Q236&lt;=12)*(Q236-1+1),12/2,MonthlyCF!$I236,TRUE)-_xlfn.NORM.DIST(AND(Q236&gt;=1,Q236&lt;=12)*(IF(P236=12,0,P236)-1+1),12/2,MonthlyCF!$I$236,TRUE))/(1-2*_xlfn.NORM.DIST(0,12/2,MonthlyCF!$I236,TRUE))*1)</f>
        <v>0.1029533181819606</v>
      </c>
      <c r="R235" s="75">
        <f>((_xlfn.NORM.DIST(AND(R236&gt;=1,R236&lt;=12)*(R236-1+1),12/2,MonthlyCF!$I236,TRUE)-_xlfn.NORM.DIST(AND(R236&gt;=1,R236&lt;=12)*(IF(Q236=12,0,Q236)-1+1),12/2,MonthlyCF!$I$236,TRUE))/(1-2*_xlfn.NORM.DIST(0,12/2,MonthlyCF!$I236,TRUE))*1)</f>
        <v>9.8929632558557204E-2</v>
      </c>
      <c r="S235" s="75">
        <f>((_xlfn.NORM.DIST(AND(S236&gt;=1,S236&lt;=12)*(S236-1+1),12/2,MonthlyCF!$I236,TRUE)-_xlfn.NORM.DIST(AND(S236&gt;=1,S236&lt;=12)*(IF(R236=12,0,R236)-1+1),12/2,MonthlyCF!$I$236,TRUE))/(1-2*_xlfn.NORM.DIST(0,12/2,MonthlyCF!$I236,TRUE))*1)</f>
        <v>9.1347881940229705E-2</v>
      </c>
      <c r="T235" s="75">
        <f>((_xlfn.NORM.DIST(AND(T236&gt;=1,T236&lt;=12)*(T236-1+1),12/2,MonthlyCF!$I236,TRUE)-_xlfn.NORM.DIST(AND(T236&gt;=1,T236&lt;=12)*(IF(S236=12,0,S236)-1+1),12/2,MonthlyCF!$I$236,TRUE))/(1-2*_xlfn.NORM.DIST(0,12/2,MonthlyCF!$I236,TRUE))*1)</f>
        <v>8.1050665977160236E-2</v>
      </c>
      <c r="U235" s="75">
        <f>((_xlfn.NORM.DIST(AND(U236&gt;=1,U236&lt;=12)*(U236-1+1),12/2,MonthlyCF!$I236,TRUE)-_xlfn.NORM.DIST(AND(U236&gt;=1,U236&lt;=12)*(IF(T236=12,0,T236)-1+1),12/2,MonthlyCF!$I$236,TRUE))/(1-2*_xlfn.NORM.DIST(0,12/2,MonthlyCF!$I236,TRUE))*1)</f>
        <v>6.9103602049988305E-2</v>
      </c>
      <c r="V235" s="75">
        <f>((_xlfn.NORM.DIST(AND(V236&gt;=1,V236&lt;=12)*(V236-1+1),12/2,MonthlyCF!$I236,TRUE)-_xlfn.NORM.DIST(AND(V236&gt;=1,V236&lt;=12)*(IF(U236=12,0,U236)-1+1),12/2,MonthlyCF!$I$236,TRUE))/(1-2*_xlfn.NORM.DIST(0,12/2,MonthlyCF!$I236,TRUE))*1)</f>
        <v>5.6614899292104011E-2</v>
      </c>
      <c r="W235" s="75">
        <f>((_xlfn.NORM.DIST(AND(W236&gt;=1,W236&lt;=12)*(W236-1+1),12/2,MonthlyCF!$I236,TRUE)-_xlfn.NORM.DIST(AND(W236&gt;=1,W236&lt;=12)*(IF(V236=12,0,V236)-1+1),12/2,MonthlyCF!$I$236,TRUE))/(1-2*_xlfn.NORM.DIST(0,12/2,MonthlyCF!$I236,TRUE))*1)</f>
        <v>5.6614899292103976E-2</v>
      </c>
      <c r="X235" s="75">
        <f>((_xlfn.NORM.DIST(AND(X236&gt;=1,X236&lt;=12)*(X236-1+1),12/2,MonthlyCF!$I236,TRUE)-_xlfn.NORM.DIST(AND(X236&gt;=1,X236&lt;=12)*(IF(W236=12,0,W236)-1+1),12/2,MonthlyCF!$I$236,TRUE))/(1-2*_xlfn.NORM.DIST(0,12/2,MonthlyCF!$I236,TRUE))*1)</f>
        <v>6.9103602049988236E-2</v>
      </c>
      <c r="Y235" s="75">
        <f>((_xlfn.NORM.DIST(AND(Y236&gt;=1,Y236&lt;=12)*(Y236-1+1),12/2,MonthlyCF!$I236,TRUE)-_xlfn.NORM.DIST(AND(Y236&gt;=1,Y236&lt;=12)*(IF(X236=12,0,X236)-1+1),12/2,MonthlyCF!$I$236,TRUE))/(1-2*_xlfn.NORM.DIST(0,12/2,MonthlyCF!$I236,TRUE))*1)</f>
        <v>8.1050665977160263E-2</v>
      </c>
      <c r="Z235" s="75">
        <f>((_xlfn.NORM.DIST(AND(Z236&gt;=1,Z236&lt;=12)*(Z236-1+1),12/2,MonthlyCF!$I236,TRUE)-_xlfn.NORM.DIST(AND(Z236&gt;=1,Z236&lt;=12)*(IF(Y236=12,0,Y236)-1+1),12/2,MonthlyCF!$I$236,TRUE))/(1-2*_xlfn.NORM.DIST(0,12/2,MonthlyCF!$I236,TRUE))*1)</f>
        <v>9.1347881940229775E-2</v>
      </c>
      <c r="AA235" s="75">
        <f>((_xlfn.NORM.DIST(AND(AA236&gt;=1,AA236&lt;=12)*(AA236-1+1),12/2,MonthlyCF!$I236,TRUE)-_xlfn.NORM.DIST(AND(AA236&gt;=1,AA236&lt;=12)*(IF(Z236=12,0,Z236)-1+1),12/2,MonthlyCF!$I$236,TRUE))/(1-2*_xlfn.NORM.DIST(0,12/2,MonthlyCF!$I236,TRUE))*1)</f>
        <v>9.8929632558557065E-2</v>
      </c>
      <c r="AB235" s="75">
        <f>((_xlfn.NORM.DIST(AND(AB236&gt;=1,AB236&lt;=12)*(AB236-1+1),12/2,MonthlyCF!$I236,TRUE)-_xlfn.NORM.DIST(AND(AB236&gt;=1,AB236&lt;=12)*(IF(AA236=12,0,AA236)-1+1),12/2,MonthlyCF!$I$236,TRUE))/(1-2*_xlfn.NORM.DIST(0,12/2,MonthlyCF!$I236,TRUE))*1)</f>
        <v>0.10295331818196068</v>
      </c>
      <c r="AC235" s="75">
        <f>((_xlfn.NORM.DIST(AND(AC236&gt;=1,AC236&lt;=12)*(AC236-1+1),12/2,MonthlyCF!$I236,TRUE)-_xlfn.NORM.DIST(AND(AC236&gt;=1,AC236&lt;=12)*(IF(AB236=12,0,AB236)-1+1),12/2,MonthlyCF!$I$236,TRUE))/(1-2*_xlfn.NORM.DIST(0,12/2,MonthlyCF!$I236,TRUE))*1)</f>
        <v>0.1029533181819606</v>
      </c>
      <c r="AD235" s="75">
        <f>((_xlfn.NORM.DIST(AND(AD236&gt;=1,AD236&lt;=12)*(AD236-1+1),12/2,MonthlyCF!$I236,TRUE)-_xlfn.NORM.DIST(AND(AD236&gt;=1,AD236&lt;=12)*(IF(AC236=12,0,AC236)-1+1),12/2,MonthlyCF!$I$236,TRUE))/(1-2*_xlfn.NORM.DIST(0,12/2,MonthlyCF!$I236,TRUE))*1)</f>
        <v>9.8929632558557204E-2</v>
      </c>
      <c r="AE235" s="75">
        <f>((_xlfn.NORM.DIST(AND(AE236&gt;=1,AE236&lt;=12)*(AE236-1+1),12/2,MonthlyCF!$I236,TRUE)-_xlfn.NORM.DIST(AND(AE236&gt;=1,AE236&lt;=12)*(IF(AD236=12,0,AD236)-1+1),12/2,MonthlyCF!$I$236,TRUE))/(1-2*_xlfn.NORM.DIST(0,12/2,MonthlyCF!$I236,TRUE))*1)</f>
        <v>9.1347881940229705E-2</v>
      </c>
      <c r="AF235" s="75">
        <f>((_xlfn.NORM.DIST(AND(AF236&gt;=1,AF236&lt;=12)*(AF236-1+1),12/2,MonthlyCF!$I236,TRUE)-_xlfn.NORM.DIST(AND(AF236&gt;=1,AF236&lt;=12)*(IF(AE236=12,0,AE236)-1+1),12/2,MonthlyCF!$I$236,TRUE))/(1-2*_xlfn.NORM.DIST(0,12/2,MonthlyCF!$I236,TRUE))*1)</f>
        <v>8.1050665977160236E-2</v>
      </c>
      <c r="AG235" s="75">
        <f>((_xlfn.NORM.DIST(AND(AG236&gt;=1,AG236&lt;=12)*(AG236-1+1),12/2,MonthlyCF!$I236,TRUE)-_xlfn.NORM.DIST(AND(AG236&gt;=1,AG236&lt;=12)*(IF(AF236=12,0,AF236)-1+1),12/2,MonthlyCF!$I$236,TRUE))/(1-2*_xlfn.NORM.DIST(0,12/2,MonthlyCF!$I236,TRUE))*1)</f>
        <v>6.9103602049988305E-2</v>
      </c>
      <c r="AH235" s="75">
        <f>((_xlfn.NORM.DIST(AND(AH236&gt;=1,AH236&lt;=12)*(AH236-1+1),12/2,MonthlyCF!$I236,TRUE)-_xlfn.NORM.DIST(AND(AH236&gt;=1,AH236&lt;=12)*(IF(AG236=12,0,AG236)-1+1),12/2,MonthlyCF!$I$236,TRUE))/(1-2*_xlfn.NORM.DIST(0,12/2,MonthlyCF!$I236,TRUE))*1)</f>
        <v>5.6614899292104011E-2</v>
      </c>
      <c r="AI235" s="75">
        <f>((_xlfn.NORM.DIST(AND(AI236&gt;=1,AI236&lt;=12)*(AI236-1+1),12/2,MonthlyCF!$I236,TRUE)-_xlfn.NORM.DIST(AND(AI236&gt;=1,AI236&lt;=12)*(IF(AH236=12,0,AH236)-1+1),12/2,MonthlyCF!$I$236,TRUE))/(1-2*_xlfn.NORM.DIST(0,12/2,MonthlyCF!$I236,TRUE))*1)</f>
        <v>5.6614899292103976E-2</v>
      </c>
      <c r="AJ235" s="75">
        <f>((_xlfn.NORM.DIST(AND(AJ236&gt;=1,AJ236&lt;=12)*(AJ236-1+1),12/2,MonthlyCF!$I236,TRUE)-_xlfn.NORM.DIST(AND(AJ236&gt;=1,AJ236&lt;=12)*(IF(AI236=12,0,AI236)-1+1),12/2,MonthlyCF!$I$236,TRUE))/(1-2*_xlfn.NORM.DIST(0,12/2,MonthlyCF!$I236,TRUE))*1)</f>
        <v>6.9103602049988236E-2</v>
      </c>
      <c r="AK235" s="75">
        <f>((_xlfn.NORM.DIST(AND(AK236&gt;=1,AK236&lt;=12)*(AK236-1+1),12/2,MonthlyCF!$I236,TRUE)-_xlfn.NORM.DIST(AND(AK236&gt;=1,AK236&lt;=12)*(IF(AJ236=12,0,AJ236)-1+1),12/2,MonthlyCF!$I$236,TRUE))/(1-2*_xlfn.NORM.DIST(0,12/2,MonthlyCF!$I236,TRUE))*1)</f>
        <v>8.1050665977160263E-2</v>
      </c>
      <c r="AL235" s="75">
        <f>((_xlfn.NORM.DIST(AND(AL236&gt;=1,AL236&lt;=12)*(AL236-1+1),12/2,MonthlyCF!$I236,TRUE)-_xlfn.NORM.DIST(AND(AL236&gt;=1,AL236&lt;=12)*(IF(AK236=12,0,AK236)-1+1),12/2,MonthlyCF!$I$236,TRUE))/(1-2*_xlfn.NORM.DIST(0,12/2,MonthlyCF!$I236,TRUE))*1)</f>
        <v>9.1347881940229775E-2</v>
      </c>
      <c r="AM235" s="75">
        <f>((_xlfn.NORM.DIST(AND(AM236&gt;=1,AM236&lt;=12)*(AM236-1+1),12/2,MonthlyCF!$I236,TRUE)-_xlfn.NORM.DIST(AND(AM236&gt;=1,AM236&lt;=12)*(IF(AL236=12,0,AL236)-1+1),12/2,MonthlyCF!$I$236,TRUE))/(1-2*_xlfn.NORM.DIST(0,12/2,MonthlyCF!$I236,TRUE))*1)</f>
        <v>9.8929632558557065E-2</v>
      </c>
      <c r="AN235" s="75">
        <f>((_xlfn.NORM.DIST(AND(AN236&gt;=1,AN236&lt;=12)*(AN236-1+1),12/2,MonthlyCF!$I236,TRUE)-_xlfn.NORM.DIST(AND(AN236&gt;=1,AN236&lt;=12)*(IF(AM236=12,0,AM236)-1+1),12/2,MonthlyCF!$I$236,TRUE))/(1-2*_xlfn.NORM.DIST(0,12/2,MonthlyCF!$I236,TRUE))*1)</f>
        <v>0.10295331818196068</v>
      </c>
      <c r="AO235" s="75">
        <f>((_xlfn.NORM.DIST(AND(AO236&gt;=1,AO236&lt;=12)*(AO236-1+1),12/2,MonthlyCF!$I236,TRUE)-_xlfn.NORM.DIST(AND(AO236&gt;=1,AO236&lt;=12)*(IF(AN236=12,0,AN236)-1+1),12/2,MonthlyCF!$I$236,TRUE))/(1-2*_xlfn.NORM.DIST(0,12/2,MonthlyCF!$I236,TRUE))*1)</f>
        <v>0.1029533181819606</v>
      </c>
      <c r="AP235" s="75">
        <f>((_xlfn.NORM.DIST(AND(AP236&gt;=1,AP236&lt;=12)*(AP236-1+1),12/2,MonthlyCF!$I236,TRUE)-_xlfn.NORM.DIST(AND(AP236&gt;=1,AP236&lt;=12)*(IF(AO236=12,0,AO236)-1+1),12/2,MonthlyCF!$I$236,TRUE))/(1-2*_xlfn.NORM.DIST(0,12/2,MonthlyCF!$I236,TRUE))*1)</f>
        <v>9.8929632558557204E-2</v>
      </c>
      <c r="AQ235" s="75">
        <f>((_xlfn.NORM.DIST(AND(AQ236&gt;=1,AQ236&lt;=12)*(AQ236-1+1),12/2,MonthlyCF!$I236,TRUE)-_xlfn.NORM.DIST(AND(AQ236&gt;=1,AQ236&lt;=12)*(IF(AP236=12,0,AP236)-1+1),12/2,MonthlyCF!$I$236,TRUE))/(1-2*_xlfn.NORM.DIST(0,12/2,MonthlyCF!$I236,TRUE))*1)</f>
        <v>9.1347881940229705E-2</v>
      </c>
      <c r="AR235" s="75">
        <f>((_xlfn.NORM.DIST(AND(AR236&gt;=1,AR236&lt;=12)*(AR236-1+1),12/2,MonthlyCF!$I236,TRUE)-_xlfn.NORM.DIST(AND(AR236&gt;=1,AR236&lt;=12)*(IF(AQ236=12,0,AQ236)-1+1),12/2,MonthlyCF!$I$236,TRUE))/(1-2*_xlfn.NORM.DIST(0,12/2,MonthlyCF!$I236,TRUE))*1)</f>
        <v>8.1050665977160236E-2</v>
      </c>
      <c r="AS235" s="75">
        <f>((_xlfn.NORM.DIST(AND(AS236&gt;=1,AS236&lt;=12)*(AS236-1+1),12/2,MonthlyCF!$I236,TRUE)-_xlfn.NORM.DIST(AND(AS236&gt;=1,AS236&lt;=12)*(IF(AR236=12,0,AR236)-1+1),12/2,MonthlyCF!$I$236,TRUE))/(1-2*_xlfn.NORM.DIST(0,12/2,MonthlyCF!$I236,TRUE))*1)</f>
        <v>6.9103602049988305E-2</v>
      </c>
      <c r="AT235" s="75">
        <f>((_xlfn.NORM.DIST(AND(AT236&gt;=1,AT236&lt;=12)*(AT236-1+1),12/2,MonthlyCF!$I236,TRUE)-_xlfn.NORM.DIST(AND(AT236&gt;=1,AT236&lt;=12)*(IF(AS236=12,0,AS236)-1+1),12/2,MonthlyCF!$I$236,TRUE))/(1-2*_xlfn.NORM.DIST(0,12/2,MonthlyCF!$I236,TRUE))*1)</f>
        <v>5.6614899292104011E-2</v>
      </c>
      <c r="AU235" s="75">
        <f>((_xlfn.NORM.DIST(AND(AU236&gt;=1,AU236&lt;=12)*(AU236-1+1),12/2,MonthlyCF!$I236,TRUE)-_xlfn.NORM.DIST(AND(AU236&gt;=1,AU236&lt;=12)*(IF(AT236=12,0,AT236)-1+1),12/2,MonthlyCF!$I$236,TRUE))/(1-2*_xlfn.NORM.DIST(0,12/2,MonthlyCF!$I236,TRUE))*1)</f>
        <v>5.6614899292103976E-2</v>
      </c>
      <c r="AV235" s="75">
        <f>((_xlfn.NORM.DIST(AND(AV236&gt;=1,AV236&lt;=12)*(AV236-1+1),12/2,MonthlyCF!$I236,TRUE)-_xlfn.NORM.DIST(AND(AV236&gt;=1,AV236&lt;=12)*(IF(AU236=12,0,AU236)-1+1),12/2,MonthlyCF!$I$236,TRUE))/(1-2*_xlfn.NORM.DIST(0,12/2,MonthlyCF!$I236,TRUE))*1)</f>
        <v>6.9103602049988236E-2</v>
      </c>
      <c r="AW235" s="75">
        <f>((_xlfn.NORM.DIST(AND(AW236&gt;=1,AW236&lt;=12)*(AW236-1+1),12/2,MonthlyCF!$I236,TRUE)-_xlfn.NORM.DIST(AND(AW236&gt;=1,AW236&lt;=12)*(IF(AV236=12,0,AV236)-1+1),12/2,MonthlyCF!$I$236,TRUE))/(1-2*_xlfn.NORM.DIST(0,12/2,MonthlyCF!$I236,TRUE))*1)</f>
        <v>8.1050665977160263E-2</v>
      </c>
      <c r="AX235" s="75">
        <f>((_xlfn.NORM.DIST(AND(AX236&gt;=1,AX236&lt;=12)*(AX236-1+1),12/2,MonthlyCF!$I236,TRUE)-_xlfn.NORM.DIST(AND(AX236&gt;=1,AX236&lt;=12)*(IF(AW236=12,0,AW236)-1+1),12/2,MonthlyCF!$I$236,TRUE))/(1-2*_xlfn.NORM.DIST(0,12/2,MonthlyCF!$I236,TRUE))*1)</f>
        <v>9.1347881940229775E-2</v>
      </c>
      <c r="AY235" s="75">
        <f>((_xlfn.NORM.DIST(AND(AY236&gt;=1,AY236&lt;=12)*(AY236-1+1),12/2,MonthlyCF!$I236,TRUE)-_xlfn.NORM.DIST(AND(AY236&gt;=1,AY236&lt;=12)*(IF(AX236=12,0,AX236)-1+1),12/2,MonthlyCF!$I$236,TRUE))/(1-2*_xlfn.NORM.DIST(0,12/2,MonthlyCF!$I236,TRUE))*1)</f>
        <v>9.8929632558557065E-2</v>
      </c>
      <c r="AZ235" s="75">
        <f>((_xlfn.NORM.DIST(AND(AZ236&gt;=1,AZ236&lt;=12)*(AZ236-1+1),12/2,MonthlyCF!$I236,TRUE)-_xlfn.NORM.DIST(AND(AZ236&gt;=1,AZ236&lt;=12)*(IF(AY236=12,0,AY236)-1+1),12/2,MonthlyCF!$I$236,TRUE))/(1-2*_xlfn.NORM.DIST(0,12/2,MonthlyCF!$I236,TRUE))*1)</f>
        <v>0.10295331818196068</v>
      </c>
      <c r="BA235" s="75">
        <f>((_xlfn.NORM.DIST(AND(BA236&gt;=1,BA236&lt;=12)*(BA236-1+1),12/2,MonthlyCF!$I236,TRUE)-_xlfn.NORM.DIST(AND(BA236&gt;=1,BA236&lt;=12)*(IF(AZ236=12,0,AZ236)-1+1),12/2,MonthlyCF!$I$236,TRUE))/(1-2*_xlfn.NORM.DIST(0,12/2,MonthlyCF!$I236,TRUE))*1)</f>
        <v>0.1029533181819606</v>
      </c>
      <c r="BB235" s="75">
        <f>((_xlfn.NORM.DIST(AND(BB236&gt;=1,BB236&lt;=12)*(BB236-1+1),12/2,MonthlyCF!$I236,TRUE)-_xlfn.NORM.DIST(AND(BB236&gt;=1,BB236&lt;=12)*(IF(BA236=12,0,BA236)-1+1),12/2,MonthlyCF!$I$236,TRUE))/(1-2*_xlfn.NORM.DIST(0,12/2,MonthlyCF!$I236,TRUE))*1)</f>
        <v>9.8929632558557204E-2</v>
      </c>
      <c r="BC235" s="75">
        <f>((_xlfn.NORM.DIST(AND(BC236&gt;=1,BC236&lt;=12)*(BC236-1+1),12/2,MonthlyCF!$I236,TRUE)-_xlfn.NORM.DIST(AND(BC236&gt;=1,BC236&lt;=12)*(IF(BB236=12,0,BB236)-1+1),12/2,MonthlyCF!$I$236,TRUE))/(1-2*_xlfn.NORM.DIST(0,12/2,MonthlyCF!$I236,TRUE))*1)</f>
        <v>9.1347881940229705E-2</v>
      </c>
      <c r="BD235" s="75">
        <f>((_xlfn.NORM.DIST(AND(BD236&gt;=1,BD236&lt;=12)*(BD236-1+1),12/2,MonthlyCF!$I236,TRUE)-_xlfn.NORM.DIST(AND(BD236&gt;=1,BD236&lt;=12)*(IF(BC236=12,0,BC236)-1+1),12/2,MonthlyCF!$I$236,TRUE))/(1-2*_xlfn.NORM.DIST(0,12/2,MonthlyCF!$I236,TRUE))*1)</f>
        <v>8.1050665977160236E-2</v>
      </c>
      <c r="BE235" s="75">
        <f>((_xlfn.NORM.DIST(AND(BE236&gt;=1,BE236&lt;=12)*(BE236-1+1),12/2,MonthlyCF!$I236,TRUE)-_xlfn.NORM.DIST(AND(BE236&gt;=1,BE236&lt;=12)*(IF(BD236=12,0,BD236)-1+1),12/2,MonthlyCF!$I$236,TRUE))/(1-2*_xlfn.NORM.DIST(0,12/2,MonthlyCF!$I236,TRUE))*1)</f>
        <v>6.9103602049988305E-2</v>
      </c>
      <c r="BF235" s="75">
        <f>((_xlfn.NORM.DIST(AND(BF236&gt;=1,BF236&lt;=12)*(BF236-1+1),12/2,MonthlyCF!$I236,TRUE)-_xlfn.NORM.DIST(AND(BF236&gt;=1,BF236&lt;=12)*(IF(BE236=12,0,BE236)-1+1),12/2,MonthlyCF!$I$236,TRUE))/(1-2*_xlfn.NORM.DIST(0,12/2,MonthlyCF!$I236,TRUE))*1)</f>
        <v>5.6614899292104011E-2</v>
      </c>
      <c r="BG235" s="75">
        <f>((_xlfn.NORM.DIST(AND(BG236&gt;=1,BG236&lt;=12)*(BG236-1+1),12/2,MonthlyCF!$I236,TRUE)-_xlfn.NORM.DIST(AND(BG236&gt;=1,BG236&lt;=12)*(IF(BF236=12,0,BF236)-1+1),12/2,MonthlyCF!$I$236,TRUE))/(1-2*_xlfn.NORM.DIST(0,12/2,MonthlyCF!$I236,TRUE))*1)</f>
        <v>5.6614899292103976E-2</v>
      </c>
      <c r="BH235" s="75">
        <f>((_xlfn.NORM.DIST(AND(BH236&gt;=1,BH236&lt;=12)*(BH236-1+1),12/2,MonthlyCF!$I236,TRUE)-_xlfn.NORM.DIST(AND(BH236&gt;=1,BH236&lt;=12)*(IF(BG236=12,0,BG236)-1+1),12/2,MonthlyCF!$I$236,TRUE))/(1-2*_xlfn.NORM.DIST(0,12/2,MonthlyCF!$I236,TRUE))*1)</f>
        <v>6.9103602049988236E-2</v>
      </c>
      <c r="BI235" s="75">
        <f>((_xlfn.NORM.DIST(AND(BI236&gt;=1,BI236&lt;=12)*(BI236-1+1),12/2,MonthlyCF!$I236,TRUE)-_xlfn.NORM.DIST(AND(BI236&gt;=1,BI236&lt;=12)*(IF(BH236=12,0,BH236)-1+1),12/2,MonthlyCF!$I$236,TRUE))/(1-2*_xlfn.NORM.DIST(0,12/2,MonthlyCF!$I236,TRUE))*1)</f>
        <v>8.1050665977160263E-2</v>
      </c>
      <c r="BJ235" s="75">
        <f>((_xlfn.NORM.DIST(AND(BJ236&gt;=1,BJ236&lt;=12)*(BJ236-1+1),12/2,MonthlyCF!$I236,TRUE)-_xlfn.NORM.DIST(AND(BJ236&gt;=1,BJ236&lt;=12)*(IF(BI236=12,0,BI236)-1+1),12/2,MonthlyCF!$I$236,TRUE))/(1-2*_xlfn.NORM.DIST(0,12/2,MonthlyCF!$I236,TRUE))*1)</f>
        <v>9.1347881940229775E-2</v>
      </c>
      <c r="BK235" s="75">
        <f>((_xlfn.NORM.DIST(AND(BK236&gt;=1,BK236&lt;=12)*(BK236-1+1),12/2,MonthlyCF!$I236,TRUE)-_xlfn.NORM.DIST(AND(BK236&gt;=1,BK236&lt;=12)*(IF(BJ236=12,0,BJ236)-1+1),12/2,MonthlyCF!$I$236,TRUE))/(1-2*_xlfn.NORM.DIST(0,12/2,MonthlyCF!$I236,TRUE))*1)</f>
        <v>9.8929632558557065E-2</v>
      </c>
      <c r="BL235" s="75">
        <f>((_xlfn.NORM.DIST(AND(BL236&gt;=1,BL236&lt;=12)*(BL236-1+1),12/2,MonthlyCF!$I236,TRUE)-_xlfn.NORM.DIST(AND(BL236&gt;=1,BL236&lt;=12)*(IF(BK236=12,0,BK236)-1+1),12/2,MonthlyCF!$I$236,TRUE))/(1-2*_xlfn.NORM.DIST(0,12/2,MonthlyCF!$I236,TRUE))*1)</f>
        <v>0.10295331818196068</v>
      </c>
      <c r="BM235" s="75">
        <f>((_xlfn.NORM.DIST(AND(BM236&gt;=1,BM236&lt;=12)*(BM236-1+1),12/2,MonthlyCF!$I236,TRUE)-_xlfn.NORM.DIST(AND(BM236&gt;=1,BM236&lt;=12)*(IF(BL236=12,0,BL236)-1+1),12/2,MonthlyCF!$I$236,TRUE))/(1-2*_xlfn.NORM.DIST(0,12/2,MonthlyCF!$I236,TRUE))*1)</f>
        <v>0.1029533181819606</v>
      </c>
      <c r="BN235" s="75">
        <f>((_xlfn.NORM.DIST(AND(BN236&gt;=1,BN236&lt;=12)*(BN236-1+1),12/2,MonthlyCF!$I236,TRUE)-_xlfn.NORM.DIST(AND(BN236&gt;=1,BN236&lt;=12)*(IF(BM236=12,0,BM236)-1+1),12/2,MonthlyCF!$I$236,TRUE))/(1-2*_xlfn.NORM.DIST(0,12/2,MonthlyCF!$I236,TRUE))*1)</f>
        <v>9.8929632558557204E-2</v>
      </c>
      <c r="BO235" s="75">
        <f>((_xlfn.NORM.DIST(AND(BO236&gt;=1,BO236&lt;=12)*(BO236-1+1),12/2,MonthlyCF!$I236,TRUE)-_xlfn.NORM.DIST(AND(BO236&gt;=1,BO236&lt;=12)*(IF(BN236=12,0,BN236)-1+1),12/2,MonthlyCF!$I$236,TRUE))/(1-2*_xlfn.NORM.DIST(0,12/2,MonthlyCF!$I236,TRUE))*1)</f>
        <v>9.1347881940229705E-2</v>
      </c>
      <c r="BP235" s="75">
        <f>((_xlfn.NORM.DIST(AND(BP236&gt;=1,BP236&lt;=12)*(BP236-1+1),12/2,MonthlyCF!$I236,TRUE)-_xlfn.NORM.DIST(AND(BP236&gt;=1,BP236&lt;=12)*(IF(BO236=12,0,BO236)-1+1),12/2,MonthlyCF!$I$236,TRUE))/(1-2*_xlfn.NORM.DIST(0,12/2,MonthlyCF!$I236,TRUE))*1)</f>
        <v>8.1050665977160236E-2</v>
      </c>
      <c r="BQ235" s="75">
        <f>((_xlfn.NORM.DIST(AND(BQ236&gt;=1,BQ236&lt;=12)*(BQ236-1+1),12/2,MonthlyCF!$I236,TRUE)-_xlfn.NORM.DIST(AND(BQ236&gt;=1,BQ236&lt;=12)*(IF(BP236=12,0,BP236)-1+1),12/2,MonthlyCF!$I$236,TRUE))/(1-2*_xlfn.NORM.DIST(0,12/2,MonthlyCF!$I236,TRUE))*1)</f>
        <v>6.9103602049988305E-2</v>
      </c>
      <c r="BR235" s="75">
        <f>((_xlfn.NORM.DIST(AND(BR236&gt;=1,BR236&lt;=12)*(BR236-1+1),12/2,MonthlyCF!$I236,TRUE)-_xlfn.NORM.DIST(AND(BR236&gt;=1,BR236&lt;=12)*(IF(BQ236=12,0,BQ236)-1+1),12/2,MonthlyCF!$I$236,TRUE))/(1-2*_xlfn.NORM.DIST(0,12/2,MonthlyCF!$I236,TRUE))*1)</f>
        <v>5.6614899292104011E-2</v>
      </c>
      <c r="BS235" s="75">
        <f>((_xlfn.NORM.DIST(AND(BS236&gt;=1,BS236&lt;=12)*(BS236-1+1),12/2,MonthlyCF!$I236,TRUE)-_xlfn.NORM.DIST(AND(BS236&gt;=1,BS236&lt;=12)*(IF(BR236=12,0,BR236)-1+1),12/2,MonthlyCF!$I$236,TRUE))/(1-2*_xlfn.NORM.DIST(0,12/2,MonthlyCF!$I236,TRUE))*1)</f>
        <v>5.6614899292103976E-2</v>
      </c>
      <c r="BT235" s="75">
        <f>((_xlfn.NORM.DIST(AND(BT236&gt;=1,BT236&lt;=12)*(BT236-1+1),12/2,MonthlyCF!$I236,TRUE)-_xlfn.NORM.DIST(AND(BT236&gt;=1,BT236&lt;=12)*(IF(BS236=12,0,BS236)-1+1),12/2,MonthlyCF!$I$236,TRUE))/(1-2*_xlfn.NORM.DIST(0,12/2,MonthlyCF!$I236,TRUE))*1)</f>
        <v>6.9103602049988236E-2</v>
      </c>
      <c r="BU235" s="75">
        <f>((_xlfn.NORM.DIST(AND(BU236&gt;=1,BU236&lt;=12)*(BU236-1+1),12/2,MonthlyCF!$I236,TRUE)-_xlfn.NORM.DIST(AND(BU236&gt;=1,BU236&lt;=12)*(IF(BT236=12,0,BT236)-1+1),12/2,MonthlyCF!$I$236,TRUE))/(1-2*_xlfn.NORM.DIST(0,12/2,MonthlyCF!$I236,TRUE))*1)</f>
        <v>8.1050665977160263E-2</v>
      </c>
      <c r="BV235" s="75">
        <f>((_xlfn.NORM.DIST(AND(BV236&gt;=1,BV236&lt;=12)*(BV236-1+1),12/2,MonthlyCF!$I236,TRUE)-_xlfn.NORM.DIST(AND(BV236&gt;=1,BV236&lt;=12)*(IF(BU236=12,0,BU236)-1+1),12/2,MonthlyCF!$I$236,TRUE))/(1-2*_xlfn.NORM.DIST(0,12/2,MonthlyCF!$I236,TRUE))*1)</f>
        <v>9.1347881940229775E-2</v>
      </c>
      <c r="BW235" s="75">
        <f>((_xlfn.NORM.DIST(AND(BW236&gt;=1,BW236&lt;=12)*(BW236-1+1),12/2,MonthlyCF!$I236,TRUE)-_xlfn.NORM.DIST(AND(BW236&gt;=1,BW236&lt;=12)*(IF(BV236=12,0,BV236)-1+1),12/2,MonthlyCF!$I$236,TRUE))/(1-2*_xlfn.NORM.DIST(0,12/2,MonthlyCF!$I236,TRUE))*1)</f>
        <v>9.8929632558557065E-2</v>
      </c>
      <c r="BX235" s="75">
        <f>((_xlfn.NORM.DIST(AND(BX236&gt;=1,BX236&lt;=12)*(BX236-1+1),12/2,MonthlyCF!$I236,TRUE)-_xlfn.NORM.DIST(AND(BX236&gt;=1,BX236&lt;=12)*(IF(BW236=12,0,BW236)-1+1),12/2,MonthlyCF!$I$236,TRUE))/(1-2*_xlfn.NORM.DIST(0,12/2,MonthlyCF!$I236,TRUE))*1)</f>
        <v>0.10295331818196068</v>
      </c>
      <c r="BY235" s="75">
        <f>((_xlfn.NORM.DIST(AND(BY236&gt;=1,BY236&lt;=12)*(BY236-1+1),12/2,MonthlyCF!$I236,TRUE)-_xlfn.NORM.DIST(AND(BY236&gt;=1,BY236&lt;=12)*(IF(BX236=12,0,BX236)-1+1),12/2,MonthlyCF!$I$236,TRUE))/(1-2*_xlfn.NORM.DIST(0,12/2,MonthlyCF!$I236,TRUE))*1)</f>
        <v>0.1029533181819606</v>
      </c>
      <c r="BZ235" s="75">
        <f>((_xlfn.NORM.DIST(AND(BZ236&gt;=1,BZ236&lt;=12)*(BZ236-1+1),12/2,MonthlyCF!$I236,TRUE)-_xlfn.NORM.DIST(AND(BZ236&gt;=1,BZ236&lt;=12)*(IF(BY236=12,0,BY236)-1+1),12/2,MonthlyCF!$I$236,TRUE))/(1-2*_xlfn.NORM.DIST(0,12/2,MonthlyCF!$I236,TRUE))*1)</f>
        <v>9.8929632558557204E-2</v>
      </c>
      <c r="CA235" s="75">
        <f>((_xlfn.NORM.DIST(AND(CA236&gt;=1,CA236&lt;=12)*(CA236-1+1),12/2,MonthlyCF!$I236,TRUE)-_xlfn.NORM.DIST(AND(CA236&gt;=1,CA236&lt;=12)*(IF(BZ236=12,0,BZ236)-1+1),12/2,MonthlyCF!$I$236,TRUE))/(1-2*_xlfn.NORM.DIST(0,12/2,MonthlyCF!$I236,TRUE))*1)</f>
        <v>9.1347881940229705E-2</v>
      </c>
      <c r="CB235" s="75">
        <f>((_xlfn.NORM.DIST(AND(CB236&gt;=1,CB236&lt;=12)*(CB236-1+1),12/2,MonthlyCF!$I236,TRUE)-_xlfn.NORM.DIST(AND(CB236&gt;=1,CB236&lt;=12)*(IF(CA236=12,0,CA236)-1+1),12/2,MonthlyCF!$I$236,TRUE))/(1-2*_xlfn.NORM.DIST(0,12/2,MonthlyCF!$I236,TRUE))*1)</f>
        <v>8.1050665977160236E-2</v>
      </c>
      <c r="CC235" s="75">
        <f>((_xlfn.NORM.DIST(AND(CC236&gt;=1,CC236&lt;=12)*(CC236-1+1),12/2,MonthlyCF!$I236,TRUE)-_xlfn.NORM.DIST(AND(CC236&gt;=1,CC236&lt;=12)*(IF(CB236=12,0,CB236)-1+1),12/2,MonthlyCF!$I$236,TRUE))/(1-2*_xlfn.NORM.DIST(0,12/2,MonthlyCF!$I236,TRUE))*1)</f>
        <v>6.9103602049988305E-2</v>
      </c>
      <c r="CD235" s="75">
        <f>((_xlfn.NORM.DIST(AND(CD236&gt;=1,CD236&lt;=12)*(CD236-1+1),12/2,MonthlyCF!$I236,TRUE)-_xlfn.NORM.DIST(AND(CD236&gt;=1,CD236&lt;=12)*(IF(CC236=12,0,CC236)-1+1),12/2,MonthlyCF!$I$236,TRUE))/(1-2*_xlfn.NORM.DIST(0,12/2,MonthlyCF!$I236,TRUE))*1)</f>
        <v>5.6614899292104011E-2</v>
      </c>
      <c r="CE235" s="75">
        <f>((_xlfn.NORM.DIST(AND(CE236&gt;=1,CE236&lt;=12)*(CE236-1+1),12/2,MonthlyCF!$I236,TRUE)-_xlfn.NORM.DIST(AND(CE236&gt;=1,CE236&lt;=12)*(IF(CD236=12,0,CD236)-1+1),12/2,MonthlyCF!$I$236,TRUE))/(1-2*_xlfn.NORM.DIST(0,12/2,MonthlyCF!$I236,TRUE))*1)</f>
        <v>5.6614899292103976E-2</v>
      </c>
      <c r="CF235" s="75">
        <f>((_xlfn.NORM.DIST(AND(CF236&gt;=1,CF236&lt;=12)*(CF236-1+1),12/2,MonthlyCF!$I236,TRUE)-_xlfn.NORM.DIST(AND(CF236&gt;=1,CF236&lt;=12)*(IF(CE236=12,0,CE236)-1+1),12/2,MonthlyCF!$I$236,TRUE))/(1-2*_xlfn.NORM.DIST(0,12/2,MonthlyCF!$I236,TRUE))*1)</f>
        <v>6.9103602049988236E-2</v>
      </c>
      <c r="CG235" s="75">
        <f>((_xlfn.NORM.DIST(AND(CG236&gt;=1,CG236&lt;=12)*(CG236-1+1),12/2,MonthlyCF!$I236,TRUE)-_xlfn.NORM.DIST(AND(CG236&gt;=1,CG236&lt;=12)*(IF(CF236=12,0,CF236)-1+1),12/2,MonthlyCF!$I$236,TRUE))/(1-2*_xlfn.NORM.DIST(0,12/2,MonthlyCF!$I236,TRUE))*1)</f>
        <v>8.1050665977160263E-2</v>
      </c>
      <c r="CH235" s="75">
        <f>((_xlfn.NORM.DIST(AND(CH236&gt;=1,CH236&lt;=12)*(CH236-1+1),12/2,MonthlyCF!$I236,TRUE)-_xlfn.NORM.DIST(AND(CH236&gt;=1,CH236&lt;=12)*(IF(CG236=12,0,CG236)-1+1),12/2,MonthlyCF!$I$236,TRUE))/(1-2*_xlfn.NORM.DIST(0,12/2,MonthlyCF!$I236,TRUE))*1)</f>
        <v>9.1347881940229775E-2</v>
      </c>
      <c r="CI235" s="75">
        <f>((_xlfn.NORM.DIST(AND(CI236&gt;=1,CI236&lt;=12)*(CI236-1+1),12/2,MonthlyCF!$I236,TRUE)-_xlfn.NORM.DIST(AND(CI236&gt;=1,CI236&lt;=12)*(IF(CH236=12,0,CH236)-1+1),12/2,MonthlyCF!$I$236,TRUE))/(1-2*_xlfn.NORM.DIST(0,12/2,MonthlyCF!$I236,TRUE))*1)</f>
        <v>9.8929632558557065E-2</v>
      </c>
      <c r="CJ235" s="75">
        <f>((_xlfn.NORM.DIST(AND(CJ236&gt;=1,CJ236&lt;=12)*(CJ236-1+1),12/2,MonthlyCF!$I236,TRUE)-_xlfn.NORM.DIST(AND(CJ236&gt;=1,CJ236&lt;=12)*(IF(CI236=12,0,CI236)-1+1),12/2,MonthlyCF!$I$236,TRUE))/(1-2*_xlfn.NORM.DIST(0,12/2,MonthlyCF!$I236,TRUE))*1)</f>
        <v>0.10295331818196068</v>
      </c>
      <c r="CK235" s="75">
        <f>((_xlfn.NORM.DIST(AND(CK236&gt;=1,CK236&lt;=12)*(CK236-1+1),12/2,MonthlyCF!$I236,TRUE)-_xlfn.NORM.DIST(AND(CK236&gt;=1,CK236&lt;=12)*(IF(CJ236=12,0,CJ236)-1+1),12/2,MonthlyCF!$I$236,TRUE))/(1-2*_xlfn.NORM.DIST(0,12/2,MonthlyCF!$I236,TRUE))*1)</f>
        <v>0.1029533181819606</v>
      </c>
      <c r="CL235" s="75">
        <f>((_xlfn.NORM.DIST(AND(CL236&gt;=1,CL236&lt;=12)*(CL236-1+1),12/2,MonthlyCF!$I236,TRUE)-_xlfn.NORM.DIST(AND(CL236&gt;=1,CL236&lt;=12)*(IF(CK236=12,0,CK236)-1+1),12/2,MonthlyCF!$I$236,TRUE))/(1-2*_xlfn.NORM.DIST(0,12/2,MonthlyCF!$I236,TRUE))*1)</f>
        <v>9.8929632558557204E-2</v>
      </c>
      <c r="CM235" s="75">
        <f>((_xlfn.NORM.DIST(AND(CM236&gt;=1,CM236&lt;=12)*(CM236-1+1),12/2,MonthlyCF!$I236,TRUE)-_xlfn.NORM.DIST(AND(CM236&gt;=1,CM236&lt;=12)*(IF(CL236=12,0,CL236)-1+1),12/2,MonthlyCF!$I$236,TRUE))/(1-2*_xlfn.NORM.DIST(0,12/2,MonthlyCF!$I236,TRUE))*1)</f>
        <v>9.1347881940229705E-2</v>
      </c>
      <c r="CN235" s="75">
        <f>((_xlfn.NORM.DIST(AND(CN236&gt;=1,CN236&lt;=12)*(CN236-1+1),12/2,MonthlyCF!$I236,TRUE)-_xlfn.NORM.DIST(AND(CN236&gt;=1,CN236&lt;=12)*(IF(CM236=12,0,CM236)-1+1),12/2,MonthlyCF!$I$236,TRUE))/(1-2*_xlfn.NORM.DIST(0,12/2,MonthlyCF!$I236,TRUE))*1)</f>
        <v>8.1050665977160236E-2</v>
      </c>
      <c r="CO235" s="75">
        <f>((_xlfn.NORM.DIST(AND(CO236&gt;=1,CO236&lt;=12)*(CO236-1+1),12/2,MonthlyCF!$I236,TRUE)-_xlfn.NORM.DIST(AND(CO236&gt;=1,CO236&lt;=12)*(IF(CN236=12,0,CN236)-1+1),12/2,MonthlyCF!$I$236,TRUE))/(1-2*_xlfn.NORM.DIST(0,12/2,MonthlyCF!$I236,TRUE))*1)</f>
        <v>6.9103602049988305E-2</v>
      </c>
      <c r="CP235" s="75">
        <f>((_xlfn.NORM.DIST(AND(CP236&gt;=1,CP236&lt;=12)*(CP236-1+1),12/2,MonthlyCF!$I236,TRUE)-_xlfn.NORM.DIST(AND(CP236&gt;=1,CP236&lt;=12)*(IF(CO236=12,0,CO236)-1+1),12/2,MonthlyCF!$I$236,TRUE))/(1-2*_xlfn.NORM.DIST(0,12/2,MonthlyCF!$I236,TRUE))*1)</f>
        <v>5.6614899292104011E-2</v>
      </c>
      <c r="CQ235" s="75">
        <f>((_xlfn.NORM.DIST(AND(CQ236&gt;=1,CQ236&lt;=12)*(CQ236-1+1),12/2,MonthlyCF!$I236,TRUE)-_xlfn.NORM.DIST(AND(CQ236&gt;=1,CQ236&lt;=12)*(IF(CP236=12,0,CP236)-1+1),12/2,MonthlyCF!$I$236,TRUE))/(1-2*_xlfn.NORM.DIST(0,12/2,MonthlyCF!$I236,TRUE))*1)</f>
        <v>5.6614899292103976E-2</v>
      </c>
      <c r="CR235" s="75">
        <f>((_xlfn.NORM.DIST(AND(CR236&gt;=1,CR236&lt;=12)*(CR236-1+1),12/2,MonthlyCF!$I236,TRUE)-_xlfn.NORM.DIST(AND(CR236&gt;=1,CR236&lt;=12)*(IF(CQ236=12,0,CQ236)-1+1),12/2,MonthlyCF!$I$236,TRUE))/(1-2*_xlfn.NORM.DIST(0,12/2,MonthlyCF!$I236,TRUE))*1)</f>
        <v>6.9103602049988236E-2</v>
      </c>
      <c r="CS235" s="75">
        <f>((_xlfn.NORM.DIST(AND(CS236&gt;=1,CS236&lt;=12)*(CS236-1+1),12/2,MonthlyCF!$I236,TRUE)-_xlfn.NORM.DIST(AND(CS236&gt;=1,CS236&lt;=12)*(IF(CR236=12,0,CR236)-1+1),12/2,MonthlyCF!$I$236,TRUE))/(1-2*_xlfn.NORM.DIST(0,12/2,MonthlyCF!$I236,TRUE))*1)</f>
        <v>8.1050665977160263E-2</v>
      </c>
      <c r="CT235" s="75">
        <f>((_xlfn.NORM.DIST(AND(CT236&gt;=1,CT236&lt;=12)*(CT236-1+1),12/2,MonthlyCF!$I236,TRUE)-_xlfn.NORM.DIST(AND(CT236&gt;=1,CT236&lt;=12)*(IF(CS236=12,0,CS236)-1+1),12/2,MonthlyCF!$I$236,TRUE))/(1-2*_xlfn.NORM.DIST(0,12/2,MonthlyCF!$I236,TRUE))*1)</f>
        <v>9.1347881940229775E-2</v>
      </c>
      <c r="CU235" s="75">
        <f>((_xlfn.NORM.DIST(AND(CU236&gt;=1,CU236&lt;=12)*(CU236-1+1),12/2,MonthlyCF!$I236,TRUE)-_xlfn.NORM.DIST(AND(CU236&gt;=1,CU236&lt;=12)*(IF(CT236=12,0,CT236)-1+1),12/2,MonthlyCF!$I$236,TRUE))/(1-2*_xlfn.NORM.DIST(0,12/2,MonthlyCF!$I236,TRUE))*1)</f>
        <v>9.8929632558557065E-2</v>
      </c>
      <c r="CV235" s="75">
        <f>((_xlfn.NORM.DIST(AND(CV236&gt;=1,CV236&lt;=12)*(CV236-1+1),12/2,MonthlyCF!$I236,TRUE)-_xlfn.NORM.DIST(AND(CV236&gt;=1,CV236&lt;=12)*(IF(CU236=12,0,CU236)-1+1),12/2,MonthlyCF!$I$236,TRUE))/(1-2*_xlfn.NORM.DIST(0,12/2,MonthlyCF!$I236,TRUE))*1)</f>
        <v>0.10295331818196068</v>
      </c>
      <c r="CW235" s="75">
        <f>((_xlfn.NORM.DIST(AND(CW236&gt;=1,CW236&lt;=12)*(CW236-1+1),12/2,MonthlyCF!$I236,TRUE)-_xlfn.NORM.DIST(AND(CW236&gt;=1,CW236&lt;=12)*(IF(CV236=12,0,CV236)-1+1),12/2,MonthlyCF!$I$236,TRUE))/(1-2*_xlfn.NORM.DIST(0,12/2,MonthlyCF!$I236,TRUE))*1)</f>
        <v>0.1029533181819606</v>
      </c>
      <c r="CX235" s="75">
        <f>((_xlfn.NORM.DIST(AND(CX236&gt;=1,CX236&lt;=12)*(CX236-1+1),12/2,MonthlyCF!$I236,TRUE)-_xlfn.NORM.DIST(AND(CX236&gt;=1,CX236&lt;=12)*(IF(CW236=12,0,CW236)-1+1),12/2,MonthlyCF!$I$236,TRUE))/(1-2*_xlfn.NORM.DIST(0,12/2,MonthlyCF!$I236,TRUE))*1)</f>
        <v>9.8929632558557204E-2</v>
      </c>
      <c r="CY235" s="75">
        <f>((_xlfn.NORM.DIST(AND(CY236&gt;=1,CY236&lt;=12)*(CY236-1+1),12/2,MonthlyCF!$I236,TRUE)-_xlfn.NORM.DIST(AND(CY236&gt;=1,CY236&lt;=12)*(IF(CX236=12,0,CX236)-1+1),12/2,MonthlyCF!$I$236,TRUE))/(1-2*_xlfn.NORM.DIST(0,12/2,MonthlyCF!$I236,TRUE))*1)</f>
        <v>9.1347881940229705E-2</v>
      </c>
      <c r="CZ235" s="75">
        <f>((_xlfn.NORM.DIST(AND(CZ236&gt;=1,CZ236&lt;=12)*(CZ236-1+1),12/2,MonthlyCF!$I236,TRUE)-_xlfn.NORM.DIST(AND(CZ236&gt;=1,CZ236&lt;=12)*(IF(CY236=12,0,CY236)-1+1),12/2,MonthlyCF!$I$236,TRUE))/(1-2*_xlfn.NORM.DIST(0,12/2,MonthlyCF!$I236,TRUE))*1)</f>
        <v>8.1050665977160236E-2</v>
      </c>
      <c r="DA235" s="75">
        <f>((_xlfn.NORM.DIST(AND(DA236&gt;=1,DA236&lt;=12)*(DA236-1+1),12/2,MonthlyCF!$I236,TRUE)-_xlfn.NORM.DIST(AND(DA236&gt;=1,DA236&lt;=12)*(IF(CZ236=12,0,CZ236)-1+1),12/2,MonthlyCF!$I$236,TRUE))/(1-2*_xlfn.NORM.DIST(0,12/2,MonthlyCF!$I236,TRUE))*1)</f>
        <v>6.9103602049988305E-2</v>
      </c>
      <c r="DB235" s="75">
        <f>((_xlfn.NORM.DIST(AND(DB236&gt;=1,DB236&lt;=12)*(DB236-1+1),12/2,MonthlyCF!$I236,TRUE)-_xlfn.NORM.DIST(AND(DB236&gt;=1,DB236&lt;=12)*(IF(DA236=12,0,DA236)-1+1),12/2,MonthlyCF!$I$236,TRUE))/(1-2*_xlfn.NORM.DIST(0,12/2,MonthlyCF!$I236,TRUE))*1)</f>
        <v>5.6614899292104011E-2</v>
      </c>
      <c r="DC235" s="75">
        <f>((_xlfn.NORM.DIST(AND(DC236&gt;=1,DC236&lt;=12)*(DC236-1+1),12/2,MonthlyCF!$I236,TRUE)-_xlfn.NORM.DIST(AND(DC236&gt;=1,DC236&lt;=12)*(IF(DB236=12,0,DB236)-1+1),12/2,MonthlyCF!$I$236,TRUE))/(1-2*_xlfn.NORM.DIST(0,12/2,MonthlyCF!$I236,TRUE))*1)</f>
        <v>5.6614899292103976E-2</v>
      </c>
      <c r="DD235" s="75">
        <f>((_xlfn.NORM.DIST(AND(DD236&gt;=1,DD236&lt;=12)*(DD236-1+1),12/2,MonthlyCF!$I236,TRUE)-_xlfn.NORM.DIST(AND(DD236&gt;=1,DD236&lt;=12)*(IF(DC236=12,0,DC236)-1+1),12/2,MonthlyCF!$I$236,TRUE))/(1-2*_xlfn.NORM.DIST(0,12/2,MonthlyCF!$I236,TRUE))*1)</f>
        <v>6.9103602049988236E-2</v>
      </c>
      <c r="DE235" s="75">
        <f>((_xlfn.NORM.DIST(AND(DE236&gt;=1,DE236&lt;=12)*(DE236-1+1),12/2,MonthlyCF!$I236,TRUE)-_xlfn.NORM.DIST(AND(DE236&gt;=1,DE236&lt;=12)*(IF(DD236=12,0,DD236)-1+1),12/2,MonthlyCF!$I$236,TRUE))/(1-2*_xlfn.NORM.DIST(0,12/2,MonthlyCF!$I236,TRUE))*1)</f>
        <v>8.1050665977160263E-2</v>
      </c>
      <c r="DF235" s="75">
        <f>((_xlfn.NORM.DIST(AND(DF236&gt;=1,DF236&lt;=12)*(DF236-1+1),12/2,MonthlyCF!$I236,TRUE)-_xlfn.NORM.DIST(AND(DF236&gt;=1,DF236&lt;=12)*(IF(DE236=12,0,DE236)-1+1),12/2,MonthlyCF!$I$236,TRUE))/(1-2*_xlfn.NORM.DIST(0,12/2,MonthlyCF!$I236,TRUE))*1)</f>
        <v>9.1347881940229775E-2</v>
      </c>
      <c r="DG235" s="75">
        <f>((_xlfn.NORM.DIST(AND(DG236&gt;=1,DG236&lt;=12)*(DG236-1+1),12/2,MonthlyCF!$I236,TRUE)-_xlfn.NORM.DIST(AND(DG236&gt;=1,DG236&lt;=12)*(IF(DF236=12,0,DF236)-1+1),12/2,MonthlyCF!$I$236,TRUE))/(1-2*_xlfn.NORM.DIST(0,12/2,MonthlyCF!$I236,TRUE))*1)</f>
        <v>9.8929632558557065E-2</v>
      </c>
      <c r="DH235" s="75">
        <f>((_xlfn.NORM.DIST(AND(DH236&gt;=1,DH236&lt;=12)*(DH236-1+1),12/2,MonthlyCF!$I236,TRUE)-_xlfn.NORM.DIST(AND(DH236&gt;=1,DH236&lt;=12)*(IF(DG236=12,0,DG236)-1+1),12/2,MonthlyCF!$I$236,TRUE))/(1-2*_xlfn.NORM.DIST(0,12/2,MonthlyCF!$I236,TRUE))*1)</f>
        <v>0.10295331818196068</v>
      </c>
      <c r="DI235" s="75">
        <f>((_xlfn.NORM.DIST(AND(DI236&gt;=1,DI236&lt;=12)*(DI236-1+1),12/2,MonthlyCF!$I236,TRUE)-_xlfn.NORM.DIST(AND(DI236&gt;=1,DI236&lt;=12)*(IF(DH236=12,0,DH236)-1+1),12/2,MonthlyCF!$I$236,TRUE))/(1-2*_xlfn.NORM.DIST(0,12/2,MonthlyCF!$I236,TRUE))*1)</f>
        <v>0.1029533181819606</v>
      </c>
      <c r="DJ235" s="75">
        <f>((_xlfn.NORM.DIST(AND(DJ236&gt;=1,DJ236&lt;=12)*(DJ236-1+1),12/2,MonthlyCF!$I236,TRUE)-_xlfn.NORM.DIST(AND(DJ236&gt;=1,DJ236&lt;=12)*(IF(DI236=12,0,DI236)-1+1),12/2,MonthlyCF!$I$236,TRUE))/(1-2*_xlfn.NORM.DIST(0,12/2,MonthlyCF!$I236,TRUE))*1)</f>
        <v>9.8929632558557204E-2</v>
      </c>
      <c r="DK235" s="75">
        <f>((_xlfn.NORM.DIST(AND(DK236&gt;=1,DK236&lt;=12)*(DK236-1+1),12/2,MonthlyCF!$I236,TRUE)-_xlfn.NORM.DIST(AND(DK236&gt;=1,DK236&lt;=12)*(IF(DJ236=12,0,DJ236)-1+1),12/2,MonthlyCF!$I$236,TRUE))/(1-2*_xlfn.NORM.DIST(0,12/2,MonthlyCF!$I236,TRUE))*1)</f>
        <v>9.1347881940229705E-2</v>
      </c>
      <c r="DL235" s="75">
        <f>((_xlfn.NORM.DIST(AND(DL236&gt;=1,DL236&lt;=12)*(DL236-1+1),12/2,MonthlyCF!$I236,TRUE)-_xlfn.NORM.DIST(AND(DL236&gt;=1,DL236&lt;=12)*(IF(DK236=12,0,DK236)-1+1),12/2,MonthlyCF!$I$236,TRUE))/(1-2*_xlfn.NORM.DIST(0,12/2,MonthlyCF!$I236,TRUE))*1)</f>
        <v>8.1050665977160236E-2</v>
      </c>
      <c r="DM235" s="75">
        <f>((_xlfn.NORM.DIST(AND(DM236&gt;=1,DM236&lt;=12)*(DM236-1+1),12/2,MonthlyCF!$I236,TRUE)-_xlfn.NORM.DIST(AND(DM236&gt;=1,DM236&lt;=12)*(IF(DL236=12,0,DL236)-1+1),12/2,MonthlyCF!$I$236,TRUE))/(1-2*_xlfn.NORM.DIST(0,12/2,MonthlyCF!$I236,TRUE))*1)</f>
        <v>6.9103602049988305E-2</v>
      </c>
      <c r="DN235" s="75">
        <f>((_xlfn.NORM.DIST(AND(DN236&gt;=1,DN236&lt;=12)*(DN236-1+1),12/2,MonthlyCF!$I236,TRUE)-_xlfn.NORM.DIST(AND(DN236&gt;=1,DN236&lt;=12)*(IF(DM236=12,0,DM236)-1+1),12/2,MonthlyCF!$I$236,TRUE))/(1-2*_xlfn.NORM.DIST(0,12/2,MonthlyCF!$I236,TRUE))*1)</f>
        <v>5.6614899292104011E-2</v>
      </c>
      <c r="DO235" s="75">
        <f>((_xlfn.NORM.DIST(AND(DO236&gt;=1,DO236&lt;=12)*(DO236-1+1),12/2,MonthlyCF!$I236,TRUE)-_xlfn.NORM.DIST(AND(DO236&gt;=1,DO236&lt;=12)*(IF(DN236=12,0,DN236)-1+1),12/2,MonthlyCF!$I$236,TRUE))/(1-2*_xlfn.NORM.DIST(0,12/2,MonthlyCF!$I236,TRUE))*1)</f>
        <v>5.6614899292103976E-2</v>
      </c>
      <c r="DP235" s="75">
        <f>((_xlfn.NORM.DIST(AND(DP236&gt;=1,DP236&lt;=12)*(DP236-1+1),12/2,MonthlyCF!$I236,TRUE)-_xlfn.NORM.DIST(AND(DP236&gt;=1,DP236&lt;=12)*(IF(DO236=12,0,DO236)-1+1),12/2,MonthlyCF!$I$236,TRUE))/(1-2*_xlfn.NORM.DIST(0,12/2,MonthlyCF!$I236,TRUE))*1)</f>
        <v>6.9103602049988236E-2</v>
      </c>
      <c r="DQ235" s="75">
        <f>((_xlfn.NORM.DIST(AND(DQ236&gt;=1,DQ236&lt;=12)*(DQ236-1+1),12/2,MonthlyCF!$I236,TRUE)-_xlfn.NORM.DIST(AND(DQ236&gt;=1,DQ236&lt;=12)*(IF(DP236=12,0,DP236)-1+1),12/2,MonthlyCF!$I$236,TRUE))/(1-2*_xlfn.NORM.DIST(0,12/2,MonthlyCF!$I236,TRUE))*1)</f>
        <v>8.1050665977160263E-2</v>
      </c>
      <c r="DR235" s="75">
        <f>((_xlfn.NORM.DIST(AND(DR236&gt;=1,DR236&lt;=12)*(DR236-1+1),12/2,MonthlyCF!$I236,TRUE)-_xlfn.NORM.DIST(AND(DR236&gt;=1,DR236&lt;=12)*(IF(DQ236=12,0,DQ236)-1+1),12/2,MonthlyCF!$I$236,TRUE))/(1-2*_xlfn.NORM.DIST(0,12/2,MonthlyCF!$I236,TRUE))*1)</f>
        <v>9.1347881940229775E-2</v>
      </c>
      <c r="DS235" s="75">
        <f>((_xlfn.NORM.DIST(AND(DS236&gt;=1,DS236&lt;=12)*(DS236-1+1),12/2,MonthlyCF!$I236,TRUE)-_xlfn.NORM.DIST(AND(DS236&gt;=1,DS236&lt;=12)*(IF(DR236=12,0,DR236)-1+1),12/2,MonthlyCF!$I$236,TRUE))/(1-2*_xlfn.NORM.DIST(0,12/2,MonthlyCF!$I236,TRUE))*1)</f>
        <v>9.8929632558557065E-2</v>
      </c>
      <c r="DT235" s="75">
        <f>((_xlfn.NORM.DIST(AND(DT236&gt;=1,DT236&lt;=12)*(DT236-1+1),12/2,MonthlyCF!$I236,TRUE)-_xlfn.NORM.DIST(AND(DT236&gt;=1,DT236&lt;=12)*(IF(DS236=12,0,DS236)-1+1),12/2,MonthlyCF!$I$236,TRUE))/(1-2*_xlfn.NORM.DIST(0,12/2,MonthlyCF!$I236,TRUE))*1)</f>
        <v>0.10295331818196068</v>
      </c>
      <c r="DU235" s="75">
        <f>((_xlfn.NORM.DIST(AND(DU236&gt;=1,DU236&lt;=12)*(DU236-1+1),12/2,MonthlyCF!$I236,TRUE)-_xlfn.NORM.DIST(AND(DU236&gt;=1,DU236&lt;=12)*(IF(DT236=12,0,DT236)-1+1),12/2,MonthlyCF!$I$236,TRUE))/(1-2*_xlfn.NORM.DIST(0,12/2,MonthlyCF!$I236,TRUE))*1)</f>
        <v>0.1029533181819606</v>
      </c>
      <c r="DV235" s="75">
        <f>((_xlfn.NORM.DIST(AND(DV236&gt;=1,DV236&lt;=12)*(DV236-1+1),12/2,MonthlyCF!$I236,TRUE)-_xlfn.NORM.DIST(AND(DV236&gt;=1,DV236&lt;=12)*(IF(DU236=12,0,DU236)-1+1),12/2,MonthlyCF!$I$236,TRUE))/(1-2*_xlfn.NORM.DIST(0,12/2,MonthlyCF!$I236,TRUE))*1)</f>
        <v>9.8929632558557204E-2</v>
      </c>
      <c r="DW235" s="75">
        <f>((_xlfn.NORM.DIST(AND(DW236&gt;=1,DW236&lt;=12)*(DW236-1+1),12/2,MonthlyCF!$I236,TRUE)-_xlfn.NORM.DIST(AND(DW236&gt;=1,DW236&lt;=12)*(IF(DV236=12,0,DV236)-1+1),12/2,MonthlyCF!$I$236,TRUE))/(1-2*_xlfn.NORM.DIST(0,12/2,MonthlyCF!$I236,TRUE))*1)</f>
        <v>9.1347881940229705E-2</v>
      </c>
      <c r="DX235" s="75">
        <f>((_xlfn.NORM.DIST(AND(DX236&gt;=1,DX236&lt;=12)*(DX236-1+1),12/2,MonthlyCF!$I236,TRUE)-_xlfn.NORM.DIST(AND(DX236&gt;=1,DX236&lt;=12)*(IF(DW236=12,0,DW236)-1+1),12/2,MonthlyCF!$I$236,TRUE))/(1-2*_xlfn.NORM.DIST(0,12/2,MonthlyCF!$I236,TRUE))*1)</f>
        <v>8.1050665977160236E-2</v>
      </c>
      <c r="DY235" s="75">
        <f>((_xlfn.NORM.DIST(AND(DY236&gt;=1,DY236&lt;=12)*(DY236-1+1),12/2,MonthlyCF!$I236,TRUE)-_xlfn.NORM.DIST(AND(DY236&gt;=1,DY236&lt;=12)*(IF(DX236=12,0,DX236)-1+1),12/2,MonthlyCF!$I$236,TRUE))/(1-2*_xlfn.NORM.DIST(0,12/2,MonthlyCF!$I236,TRUE))*1)</f>
        <v>6.9103602049988305E-2</v>
      </c>
      <c r="DZ235" s="75">
        <f>((_xlfn.NORM.DIST(AND(DZ236&gt;=1,DZ236&lt;=12)*(DZ236-1+1),12/2,MonthlyCF!$I236,TRUE)-_xlfn.NORM.DIST(AND(DZ236&gt;=1,DZ236&lt;=12)*(IF(DY236=12,0,DY236)-1+1),12/2,MonthlyCF!$I$236,TRUE))/(1-2*_xlfn.NORM.DIST(0,12/2,MonthlyCF!$I236,TRUE))*1)</f>
        <v>5.6614899292104011E-2</v>
      </c>
      <c r="EA235" s="75">
        <f>((_xlfn.NORM.DIST(AND(EA236&gt;=1,EA236&lt;=12)*(EA236-1+1),12/2,MonthlyCF!$I236,TRUE)-_xlfn.NORM.DIST(AND(EA236&gt;=1,EA236&lt;=12)*(IF(DZ236=12,0,DZ236)-1+1),12/2,MonthlyCF!$I$236,TRUE))/(1-2*_xlfn.NORM.DIST(0,12/2,MonthlyCF!$I236,TRUE))*1)</f>
        <v>5.6614899292103976E-2</v>
      </c>
      <c r="EB235" s="75">
        <f>((_xlfn.NORM.DIST(AND(EB236&gt;=1,EB236&lt;=12)*(EB236-1+1),12/2,MonthlyCF!$I236,TRUE)-_xlfn.NORM.DIST(AND(EB236&gt;=1,EB236&lt;=12)*(IF(EA236=12,0,EA236)-1+1),12/2,MonthlyCF!$I$236,TRUE))/(1-2*_xlfn.NORM.DIST(0,12/2,MonthlyCF!$I236,TRUE))*1)</f>
        <v>6.9103602049988236E-2</v>
      </c>
      <c r="EC235" s="75">
        <f>((_xlfn.NORM.DIST(AND(EC236&gt;=1,EC236&lt;=12)*(EC236-1+1),12/2,MonthlyCF!$I236,TRUE)-_xlfn.NORM.DIST(AND(EC236&gt;=1,EC236&lt;=12)*(IF(EB236=12,0,EB236)-1+1),12/2,MonthlyCF!$I$236,TRUE))/(1-2*_xlfn.NORM.DIST(0,12/2,MonthlyCF!$I236,TRUE))*1)</f>
        <v>8.1050665977160263E-2</v>
      </c>
      <c r="ED235" s="75">
        <f>((_xlfn.NORM.DIST(AND(ED236&gt;=1,ED236&lt;=12)*(ED236-1+1),12/2,MonthlyCF!$I236,TRUE)-_xlfn.NORM.DIST(AND(ED236&gt;=1,ED236&lt;=12)*(IF(EC236=12,0,EC236)-1+1),12/2,MonthlyCF!$I$236,TRUE))/(1-2*_xlfn.NORM.DIST(0,12/2,MonthlyCF!$I236,TRUE))*1)</f>
        <v>9.1347881940229775E-2</v>
      </c>
      <c r="EE235" s="75">
        <f>((_xlfn.NORM.DIST(AND(EE236&gt;=1,EE236&lt;=12)*(EE236-1+1),12/2,MonthlyCF!$I236,TRUE)-_xlfn.NORM.DIST(AND(EE236&gt;=1,EE236&lt;=12)*(IF(ED236=12,0,ED236)-1+1),12/2,MonthlyCF!$I$236,TRUE))/(1-2*_xlfn.NORM.DIST(0,12/2,MonthlyCF!$I236,TRUE))*1)</f>
        <v>9.8929632558557065E-2</v>
      </c>
      <c r="EF235" s="75">
        <f>((_xlfn.NORM.DIST(AND(EF236&gt;=1,EF236&lt;=12)*(EF236-1+1),12/2,MonthlyCF!$I236,TRUE)-_xlfn.NORM.DIST(AND(EF236&gt;=1,EF236&lt;=12)*(IF(EE236=12,0,EE236)-1+1),12/2,MonthlyCF!$I$236,TRUE))/(1-2*_xlfn.NORM.DIST(0,12/2,MonthlyCF!$I236,TRUE))*1)</f>
        <v>0.10295331818196068</v>
      </c>
      <c r="EG235" s="75">
        <f>((_xlfn.NORM.DIST(AND(EG236&gt;=1,EG236&lt;=12)*(EG236-1+1),12/2,MonthlyCF!$I236,TRUE)-_xlfn.NORM.DIST(AND(EG236&gt;=1,EG236&lt;=12)*(IF(EF236=12,0,EF236)-1+1),12/2,MonthlyCF!$I$236,TRUE))/(1-2*_xlfn.NORM.DIST(0,12/2,MonthlyCF!$I236,TRUE))*1)</f>
        <v>0.1029533181819606</v>
      </c>
      <c r="EH235" s="75">
        <f>((_xlfn.NORM.DIST(AND(EH236&gt;=1,EH236&lt;=12)*(EH236-1+1),12/2,MonthlyCF!$I236,TRUE)-_xlfn.NORM.DIST(AND(EH236&gt;=1,EH236&lt;=12)*(IF(EG236=12,0,EG236)-1+1),12/2,MonthlyCF!$I$236,TRUE))/(1-2*_xlfn.NORM.DIST(0,12/2,MonthlyCF!$I236,TRUE))*1)</f>
        <v>9.8929632558557204E-2</v>
      </c>
      <c r="EI235" s="75">
        <f>((_xlfn.NORM.DIST(AND(EI236&gt;=1,EI236&lt;=12)*(EI236-1+1),12/2,MonthlyCF!$I236,TRUE)-_xlfn.NORM.DIST(AND(EI236&gt;=1,EI236&lt;=12)*(IF(EH236=12,0,EH236)-1+1),12/2,MonthlyCF!$I$236,TRUE))/(1-2*_xlfn.NORM.DIST(0,12/2,MonthlyCF!$I236,TRUE))*1)</f>
        <v>9.1347881940229705E-2</v>
      </c>
      <c r="EJ235" s="75">
        <f>((_xlfn.NORM.DIST(AND(EJ236&gt;=1,EJ236&lt;=12)*(EJ236-1+1),12/2,MonthlyCF!$I236,TRUE)-_xlfn.NORM.DIST(AND(EJ236&gt;=1,EJ236&lt;=12)*(IF(EI236=12,0,EI236)-1+1),12/2,MonthlyCF!$I$236,TRUE))/(1-2*_xlfn.NORM.DIST(0,12/2,MonthlyCF!$I236,TRUE))*1)</f>
        <v>8.1050665977160236E-2</v>
      </c>
      <c r="EK235" s="75">
        <f>((_xlfn.NORM.DIST(AND(EK236&gt;=1,EK236&lt;=12)*(EK236-1+1),12/2,MonthlyCF!$I236,TRUE)-_xlfn.NORM.DIST(AND(EK236&gt;=1,EK236&lt;=12)*(IF(EJ236=12,0,EJ236)-1+1),12/2,MonthlyCF!$I$236,TRUE))/(1-2*_xlfn.NORM.DIST(0,12/2,MonthlyCF!$I236,TRUE))*1)</f>
        <v>6.9103602049988305E-2</v>
      </c>
      <c r="EL235" s="75">
        <f>((_xlfn.NORM.DIST(AND(EL236&gt;=1,EL236&lt;=12)*(EL236-1+1),12/2,MonthlyCF!$I236,TRUE)-_xlfn.NORM.DIST(AND(EL236&gt;=1,EL236&lt;=12)*(IF(EK236=12,0,EK236)-1+1),12/2,MonthlyCF!$I$236,TRUE))/(1-2*_xlfn.NORM.DIST(0,12/2,MonthlyCF!$I236,TRUE))*1)</f>
        <v>5.6614899292104011E-2</v>
      </c>
      <c r="EM235" s="75">
        <f>((_xlfn.NORM.DIST(AND(EM236&gt;=1,EM236&lt;=12)*(EM236-1+1),12/2,MonthlyCF!$I236,TRUE)-_xlfn.NORM.DIST(AND(EM236&gt;=1,EM236&lt;=12)*(IF(EL236=12,0,EL236)-1+1),12/2,MonthlyCF!$I$236,TRUE))/(1-2*_xlfn.NORM.DIST(0,12/2,MonthlyCF!$I236,TRUE))*1)</f>
        <v>5.6614899292103976E-2</v>
      </c>
      <c r="EN235" s="75">
        <f>((_xlfn.NORM.DIST(AND(EN236&gt;=1,EN236&lt;=12)*(EN236-1+1),12/2,MonthlyCF!$I236,TRUE)-_xlfn.NORM.DIST(AND(EN236&gt;=1,EN236&lt;=12)*(IF(EM236=12,0,EM236)-1+1),12/2,MonthlyCF!$I$236,TRUE))/(1-2*_xlfn.NORM.DIST(0,12/2,MonthlyCF!$I236,TRUE))*1)</f>
        <v>6.9103602049988236E-2</v>
      </c>
      <c r="EO235" s="75">
        <f>((_xlfn.NORM.DIST(AND(EO236&gt;=1,EO236&lt;=12)*(EO236-1+1),12/2,MonthlyCF!$I236,TRUE)-_xlfn.NORM.DIST(AND(EO236&gt;=1,EO236&lt;=12)*(IF(EN236=12,0,EN236)-1+1),12/2,MonthlyCF!$I$236,TRUE))/(1-2*_xlfn.NORM.DIST(0,12/2,MonthlyCF!$I236,TRUE))*1)</f>
        <v>8.1050665977160263E-2</v>
      </c>
      <c r="EP235" s="75">
        <f>((_xlfn.NORM.DIST(AND(EP236&gt;=1,EP236&lt;=12)*(EP236-1+1),12/2,MonthlyCF!$I236,TRUE)-_xlfn.NORM.DIST(AND(EP236&gt;=1,EP236&lt;=12)*(IF(EO236=12,0,EO236)-1+1),12/2,MonthlyCF!$I$236,TRUE))/(1-2*_xlfn.NORM.DIST(0,12/2,MonthlyCF!$I236,TRUE))*1)</f>
        <v>9.1347881940229775E-2</v>
      </c>
      <c r="EQ235" s="75">
        <f>((_xlfn.NORM.DIST(AND(EQ236&gt;=1,EQ236&lt;=12)*(EQ236-1+1),12/2,MonthlyCF!$I236,TRUE)-_xlfn.NORM.DIST(AND(EQ236&gt;=1,EQ236&lt;=12)*(IF(EP236=12,0,EP236)-1+1),12/2,MonthlyCF!$I$236,TRUE))/(1-2*_xlfn.NORM.DIST(0,12/2,MonthlyCF!$I236,TRUE))*1)</f>
        <v>9.8929632558557065E-2</v>
      </c>
      <c r="ER235" s="75">
        <f>((_xlfn.NORM.DIST(AND(ER236&gt;=1,ER236&lt;=12)*(ER236-1+1),12/2,MonthlyCF!$I236,TRUE)-_xlfn.NORM.DIST(AND(ER236&gt;=1,ER236&lt;=12)*(IF(EQ236=12,0,EQ236)-1+1),12/2,MonthlyCF!$I$236,TRUE))/(1-2*_xlfn.NORM.DIST(0,12/2,MonthlyCF!$I236,TRUE))*1)</f>
        <v>0.10295331818196068</v>
      </c>
      <c r="ES235" s="75">
        <f>((_xlfn.NORM.DIST(AND(ES236&gt;=1,ES236&lt;=12)*(ES236-1+1),12/2,MonthlyCF!$I236,TRUE)-_xlfn.NORM.DIST(AND(ES236&gt;=1,ES236&lt;=12)*(IF(ER236=12,0,ER236)-1+1),12/2,MonthlyCF!$I$236,TRUE))/(1-2*_xlfn.NORM.DIST(0,12/2,MonthlyCF!$I236,TRUE))*1)</f>
        <v>0.1029533181819606</v>
      </c>
      <c r="ET235" s="75">
        <f>((_xlfn.NORM.DIST(AND(ET236&gt;=1,ET236&lt;=12)*(ET236-1+1),12/2,MonthlyCF!$I236,TRUE)-_xlfn.NORM.DIST(AND(ET236&gt;=1,ET236&lt;=12)*(IF(ES236=12,0,ES236)-1+1),12/2,MonthlyCF!$I$236,TRUE))/(1-2*_xlfn.NORM.DIST(0,12/2,MonthlyCF!$I236,TRUE))*1)</f>
        <v>9.8929632558557204E-2</v>
      </c>
      <c r="EU235" s="75">
        <f>((_xlfn.NORM.DIST(AND(EU236&gt;=1,EU236&lt;=12)*(EU236-1+1),12/2,MonthlyCF!$I236,TRUE)-_xlfn.NORM.DIST(AND(EU236&gt;=1,EU236&lt;=12)*(IF(ET236=12,0,ET236)-1+1),12/2,MonthlyCF!$I$236,TRUE))/(1-2*_xlfn.NORM.DIST(0,12/2,MonthlyCF!$I236,TRUE))*1)</f>
        <v>9.1347881940229705E-2</v>
      </c>
      <c r="EV235" s="75">
        <f>((_xlfn.NORM.DIST(AND(EV236&gt;=1,EV236&lt;=12)*(EV236-1+1),12/2,MonthlyCF!$I236,TRUE)-_xlfn.NORM.DIST(AND(EV236&gt;=1,EV236&lt;=12)*(IF(EU236=12,0,EU236)-1+1),12/2,MonthlyCF!$I$236,TRUE))/(1-2*_xlfn.NORM.DIST(0,12/2,MonthlyCF!$I236,TRUE))*1)</f>
        <v>8.1050665977160236E-2</v>
      </c>
      <c r="EW235" s="75">
        <f>((_xlfn.NORM.DIST(AND(EW236&gt;=1,EW236&lt;=12)*(EW236-1+1),12/2,MonthlyCF!$I236,TRUE)-_xlfn.NORM.DIST(AND(EW236&gt;=1,EW236&lt;=12)*(IF(EV236=12,0,EV236)-1+1),12/2,MonthlyCF!$I$236,TRUE))/(1-2*_xlfn.NORM.DIST(0,12/2,MonthlyCF!$I236,TRUE))*1)</f>
        <v>6.9103602049988305E-2</v>
      </c>
      <c r="EX235" s="75">
        <f>((_xlfn.NORM.DIST(AND(EX236&gt;=1,EX236&lt;=12)*(EX236-1+1),12/2,MonthlyCF!$I236,TRUE)-_xlfn.NORM.DIST(AND(EX236&gt;=1,EX236&lt;=12)*(IF(EW236=12,0,EW236)-1+1),12/2,MonthlyCF!$I$236,TRUE))/(1-2*_xlfn.NORM.DIST(0,12/2,MonthlyCF!$I236,TRUE))*1)</f>
        <v>5.6614899292104011E-2</v>
      </c>
      <c r="EY235" s="75">
        <f>((_xlfn.NORM.DIST(AND(EY236&gt;=1,EY236&lt;=12)*(EY236-1+1),12/2,MonthlyCF!$I236,TRUE)-_xlfn.NORM.DIST(AND(EY236&gt;=1,EY236&lt;=12)*(IF(EX236=12,0,EX236)-1+1),12/2,MonthlyCF!$I$236,TRUE))/(1-2*_xlfn.NORM.DIST(0,12/2,MonthlyCF!$I236,TRUE))*1)</f>
        <v>5.6614899292103976E-2</v>
      </c>
      <c r="EZ235" s="75">
        <f>((_xlfn.NORM.DIST(AND(EZ236&gt;=1,EZ236&lt;=12)*(EZ236-1+1),12/2,MonthlyCF!$I236,TRUE)-_xlfn.NORM.DIST(AND(EZ236&gt;=1,EZ236&lt;=12)*(IF(EY236=12,0,EY236)-1+1),12/2,MonthlyCF!$I$236,TRUE))/(1-2*_xlfn.NORM.DIST(0,12/2,MonthlyCF!$I236,TRUE))*1)</f>
        <v>6.9103602049988236E-2</v>
      </c>
      <c r="FA235" s="75">
        <f>((_xlfn.NORM.DIST(AND(FA236&gt;=1,FA236&lt;=12)*(FA236-1+1),12/2,MonthlyCF!$I236,TRUE)-_xlfn.NORM.DIST(AND(FA236&gt;=1,FA236&lt;=12)*(IF(EZ236=12,0,EZ236)-1+1),12/2,MonthlyCF!$I$236,TRUE))/(1-2*_xlfn.NORM.DIST(0,12/2,MonthlyCF!$I236,TRUE))*1)</f>
        <v>8.1050665977160263E-2</v>
      </c>
      <c r="FB235" s="75">
        <f>((_xlfn.NORM.DIST(AND(FB236&gt;=1,FB236&lt;=12)*(FB236-1+1),12/2,MonthlyCF!$I236,TRUE)-_xlfn.NORM.DIST(AND(FB236&gt;=1,FB236&lt;=12)*(IF(FA236=12,0,FA236)-1+1),12/2,MonthlyCF!$I$236,TRUE))/(1-2*_xlfn.NORM.DIST(0,12/2,MonthlyCF!$I236,TRUE))*1)</f>
        <v>9.1347881940229775E-2</v>
      </c>
      <c r="FC235" s="75">
        <f>((_xlfn.NORM.DIST(AND(FC236&gt;=1,FC236&lt;=12)*(FC236-1+1),12/2,MonthlyCF!$I236,TRUE)-_xlfn.NORM.DIST(AND(FC236&gt;=1,FC236&lt;=12)*(IF(FB236=12,0,FB236)-1+1),12/2,MonthlyCF!$I$236,TRUE))/(1-2*_xlfn.NORM.DIST(0,12/2,MonthlyCF!$I236,TRUE))*1)</f>
        <v>9.8929632558557065E-2</v>
      </c>
      <c r="FD235" s="75">
        <f>((_xlfn.NORM.DIST(AND(FD236&gt;=1,FD236&lt;=12)*(FD236-1+1),12/2,MonthlyCF!$I236,TRUE)-_xlfn.NORM.DIST(AND(FD236&gt;=1,FD236&lt;=12)*(IF(FC236=12,0,FC236)-1+1),12/2,MonthlyCF!$I$236,TRUE))/(1-2*_xlfn.NORM.DIST(0,12/2,MonthlyCF!$I236,TRUE))*1)</f>
        <v>0.10295331818196068</v>
      </c>
      <c r="FE235" s="75">
        <f>((_xlfn.NORM.DIST(AND(FE236&gt;=1,FE236&lt;=12)*(FE236-1+1),12/2,MonthlyCF!$I236,TRUE)-_xlfn.NORM.DIST(AND(FE236&gt;=1,FE236&lt;=12)*(IF(FD236=12,0,FD236)-1+1),12/2,MonthlyCF!$I$236,TRUE))/(1-2*_xlfn.NORM.DIST(0,12/2,MonthlyCF!$I236,TRUE))*1)</f>
        <v>0.1029533181819606</v>
      </c>
      <c r="FF235" s="75">
        <f>((_xlfn.NORM.DIST(AND(FF236&gt;=1,FF236&lt;=12)*(FF236-1+1),12/2,MonthlyCF!$I236,TRUE)-_xlfn.NORM.DIST(AND(FF236&gt;=1,FF236&lt;=12)*(IF(FE236=12,0,FE236)-1+1),12/2,MonthlyCF!$I$236,TRUE))/(1-2*_xlfn.NORM.DIST(0,12/2,MonthlyCF!$I236,TRUE))*1)</f>
        <v>9.8929632558557204E-2</v>
      </c>
      <c r="FG235" s="75">
        <f>((_xlfn.NORM.DIST(AND(FG236&gt;=1,FG236&lt;=12)*(FG236-1+1),12/2,MonthlyCF!$I236,TRUE)-_xlfn.NORM.DIST(AND(FG236&gt;=1,FG236&lt;=12)*(IF(FF236=12,0,FF236)-1+1),12/2,MonthlyCF!$I$236,TRUE))/(1-2*_xlfn.NORM.DIST(0,12/2,MonthlyCF!$I236,TRUE))*1)</f>
        <v>9.1347881940229705E-2</v>
      </c>
      <c r="FH235" s="75">
        <f>((_xlfn.NORM.DIST(AND(FH236&gt;=1,FH236&lt;=12)*(FH236-1+1),12/2,MonthlyCF!$I236,TRUE)-_xlfn.NORM.DIST(AND(FH236&gt;=1,FH236&lt;=12)*(IF(FG236=12,0,FG236)-1+1),12/2,MonthlyCF!$I$236,TRUE))/(1-2*_xlfn.NORM.DIST(0,12/2,MonthlyCF!$I236,TRUE))*1)</f>
        <v>8.1050665977160236E-2</v>
      </c>
      <c r="FI235" s="75">
        <f>((_xlfn.NORM.DIST(AND(FI236&gt;=1,FI236&lt;=12)*(FI236-1+1),12/2,MonthlyCF!$I236,TRUE)-_xlfn.NORM.DIST(AND(FI236&gt;=1,FI236&lt;=12)*(IF(FH236=12,0,FH236)-1+1),12/2,MonthlyCF!$I$236,TRUE))/(1-2*_xlfn.NORM.DIST(0,12/2,MonthlyCF!$I236,TRUE))*1)</f>
        <v>6.9103602049988305E-2</v>
      </c>
      <c r="FJ235" s="75">
        <f>((_xlfn.NORM.DIST(AND(FJ236&gt;=1,FJ236&lt;=12)*(FJ236-1+1),12/2,MonthlyCF!$I236,TRUE)-_xlfn.NORM.DIST(AND(FJ236&gt;=1,FJ236&lt;=12)*(IF(FI236=12,0,FI236)-1+1),12/2,MonthlyCF!$I$236,TRUE))/(1-2*_xlfn.NORM.DIST(0,12/2,MonthlyCF!$I236,TRUE))*1)</f>
        <v>5.6614899292104011E-2</v>
      </c>
      <c r="FK235" s="75">
        <f>((_xlfn.NORM.DIST(AND(FK236&gt;=1,FK236&lt;=12)*(FK236-1+1),12/2,MonthlyCF!$I236,TRUE)-_xlfn.NORM.DIST(AND(FK236&gt;=1,FK236&lt;=12)*(IF(FJ236=12,0,FJ236)-1+1),12/2,MonthlyCF!$I$236,TRUE))/(1-2*_xlfn.NORM.DIST(0,12/2,MonthlyCF!$I236,TRUE))*1)</f>
        <v>5.6614899292103976E-2</v>
      </c>
      <c r="FL235" s="75">
        <f>((_xlfn.NORM.DIST(AND(FL236&gt;=1,FL236&lt;=12)*(FL236-1+1),12/2,MonthlyCF!$I236,TRUE)-_xlfn.NORM.DIST(AND(FL236&gt;=1,FL236&lt;=12)*(IF(FK236=12,0,FK236)-1+1),12/2,MonthlyCF!$I$236,TRUE))/(1-2*_xlfn.NORM.DIST(0,12/2,MonthlyCF!$I236,TRUE))*1)</f>
        <v>6.9103602049988236E-2</v>
      </c>
      <c r="FM235" s="75">
        <f>((_xlfn.NORM.DIST(AND(FM236&gt;=1,FM236&lt;=12)*(FM236-1+1),12/2,MonthlyCF!$I236,TRUE)-_xlfn.NORM.DIST(AND(FM236&gt;=1,FM236&lt;=12)*(IF(FL236=12,0,FL236)-1+1),12/2,MonthlyCF!$I$236,TRUE))/(1-2*_xlfn.NORM.DIST(0,12/2,MonthlyCF!$I236,TRUE))*1)</f>
        <v>8.1050665977160263E-2</v>
      </c>
      <c r="FN235" s="75">
        <f>((_xlfn.NORM.DIST(AND(FN236&gt;=1,FN236&lt;=12)*(FN236-1+1),12/2,MonthlyCF!$I236,TRUE)-_xlfn.NORM.DIST(AND(FN236&gt;=1,FN236&lt;=12)*(IF(FM236=12,0,FM236)-1+1),12/2,MonthlyCF!$I$236,TRUE))/(1-2*_xlfn.NORM.DIST(0,12/2,MonthlyCF!$I236,TRUE))*1)</f>
        <v>9.1347881940229775E-2</v>
      </c>
      <c r="FO235" s="75">
        <f>((_xlfn.NORM.DIST(AND(FO236&gt;=1,FO236&lt;=12)*(FO236-1+1),12/2,MonthlyCF!$I236,TRUE)-_xlfn.NORM.DIST(AND(FO236&gt;=1,FO236&lt;=12)*(IF(FN236=12,0,FN236)-1+1),12/2,MonthlyCF!$I$236,TRUE))/(1-2*_xlfn.NORM.DIST(0,12/2,MonthlyCF!$I236,TRUE))*1)</f>
        <v>9.8929632558557065E-2</v>
      </c>
      <c r="FP235" s="75">
        <f>((_xlfn.NORM.DIST(AND(FP236&gt;=1,FP236&lt;=12)*(FP236-1+1),12/2,MonthlyCF!$I236,TRUE)-_xlfn.NORM.DIST(AND(FP236&gt;=1,FP236&lt;=12)*(IF(FO236=12,0,FO236)-1+1),12/2,MonthlyCF!$I$236,TRUE))/(1-2*_xlfn.NORM.DIST(0,12/2,MonthlyCF!$I236,TRUE))*1)</f>
        <v>0.10295331818196068</v>
      </c>
      <c r="FQ235" s="75">
        <f>((_xlfn.NORM.DIST(AND(FQ236&gt;=1,FQ236&lt;=12)*(FQ236-1+1),12/2,MonthlyCF!$I236,TRUE)-_xlfn.NORM.DIST(AND(FQ236&gt;=1,FQ236&lt;=12)*(IF(FP236=12,0,FP236)-1+1),12/2,MonthlyCF!$I$236,TRUE))/(1-2*_xlfn.NORM.DIST(0,12/2,MonthlyCF!$I236,TRUE))*1)</f>
        <v>0.1029533181819606</v>
      </c>
      <c r="FR235" s="75">
        <f>((_xlfn.NORM.DIST(AND(FR236&gt;=1,FR236&lt;=12)*(FR236-1+1),12/2,MonthlyCF!$I236,TRUE)-_xlfn.NORM.DIST(AND(FR236&gt;=1,FR236&lt;=12)*(IF(FQ236=12,0,FQ236)-1+1),12/2,MonthlyCF!$I$236,TRUE))/(1-2*_xlfn.NORM.DIST(0,12/2,MonthlyCF!$I236,TRUE))*1)</f>
        <v>9.8929632558557204E-2</v>
      </c>
      <c r="FS235" s="75">
        <f>((_xlfn.NORM.DIST(AND(FS236&gt;=1,FS236&lt;=12)*(FS236-1+1),12/2,MonthlyCF!$I236,TRUE)-_xlfn.NORM.DIST(AND(FS236&gt;=1,FS236&lt;=12)*(IF(FR236=12,0,FR236)-1+1),12/2,MonthlyCF!$I$236,TRUE))/(1-2*_xlfn.NORM.DIST(0,12/2,MonthlyCF!$I236,TRUE))*1)</f>
        <v>9.1347881940229705E-2</v>
      </c>
      <c r="FT235" s="75">
        <f>((_xlfn.NORM.DIST(AND(FT236&gt;=1,FT236&lt;=12)*(FT236-1+1),12/2,MonthlyCF!$I236,TRUE)-_xlfn.NORM.DIST(AND(FT236&gt;=1,FT236&lt;=12)*(IF(FS236=12,0,FS236)-1+1),12/2,MonthlyCF!$I$236,TRUE))/(1-2*_xlfn.NORM.DIST(0,12/2,MonthlyCF!$I236,TRUE))*1)</f>
        <v>8.1050665977160236E-2</v>
      </c>
      <c r="FU235" s="75">
        <f>((_xlfn.NORM.DIST(AND(FU236&gt;=1,FU236&lt;=12)*(FU236-1+1),12/2,MonthlyCF!$I236,TRUE)-_xlfn.NORM.DIST(AND(FU236&gt;=1,FU236&lt;=12)*(IF(FT236=12,0,FT236)-1+1),12/2,MonthlyCF!$I$236,TRUE))/(1-2*_xlfn.NORM.DIST(0,12/2,MonthlyCF!$I236,TRUE))*1)</f>
        <v>6.9103602049988305E-2</v>
      </c>
      <c r="FV235" s="75">
        <f>((_xlfn.NORM.DIST(AND(FV236&gt;=1,FV236&lt;=12)*(FV236-1+1),12/2,MonthlyCF!$I236,TRUE)-_xlfn.NORM.DIST(AND(FV236&gt;=1,FV236&lt;=12)*(IF(FU236=12,0,FU236)-1+1),12/2,MonthlyCF!$I$236,TRUE))/(1-2*_xlfn.NORM.DIST(0,12/2,MonthlyCF!$I236,TRUE))*1)</f>
        <v>5.6614899292104011E-2</v>
      </c>
      <c r="FW235" s="75">
        <f>((_xlfn.NORM.DIST(AND(FW236&gt;=1,FW236&lt;=12)*(FW236-1+1),12/2,MonthlyCF!$I236,TRUE)-_xlfn.NORM.DIST(AND(FW236&gt;=1,FW236&lt;=12)*(IF(FV236=12,0,FV236)-1+1),12/2,MonthlyCF!$I$236,TRUE))/(1-2*_xlfn.NORM.DIST(0,12/2,MonthlyCF!$I236,TRUE))*1)</f>
        <v>5.6614899292103976E-2</v>
      </c>
      <c r="FX235" s="75">
        <f>((_xlfn.NORM.DIST(AND(FX236&gt;=1,FX236&lt;=12)*(FX236-1+1),12/2,MonthlyCF!$I236,TRUE)-_xlfn.NORM.DIST(AND(FX236&gt;=1,FX236&lt;=12)*(IF(FW236=12,0,FW236)-1+1),12/2,MonthlyCF!$I$236,TRUE))/(1-2*_xlfn.NORM.DIST(0,12/2,MonthlyCF!$I236,TRUE))*1)</f>
        <v>6.9103602049988236E-2</v>
      </c>
      <c r="FY235" s="75">
        <f>((_xlfn.NORM.DIST(AND(FY236&gt;=1,FY236&lt;=12)*(FY236-1+1),12/2,MonthlyCF!$I236,TRUE)-_xlfn.NORM.DIST(AND(FY236&gt;=1,FY236&lt;=12)*(IF(FX236=12,0,FX236)-1+1),12/2,MonthlyCF!$I$236,TRUE))/(1-2*_xlfn.NORM.DIST(0,12/2,MonthlyCF!$I236,TRUE))*1)</f>
        <v>8.1050665977160263E-2</v>
      </c>
      <c r="FZ235" s="75">
        <f>((_xlfn.NORM.DIST(AND(FZ236&gt;=1,FZ236&lt;=12)*(FZ236-1+1),12/2,MonthlyCF!$I236,TRUE)-_xlfn.NORM.DIST(AND(FZ236&gt;=1,FZ236&lt;=12)*(IF(FY236=12,0,FY236)-1+1),12/2,MonthlyCF!$I$236,TRUE))/(1-2*_xlfn.NORM.DIST(0,12/2,MonthlyCF!$I236,TRUE))*1)</f>
        <v>9.1347881940229775E-2</v>
      </c>
      <c r="GA235" s="75">
        <f>((_xlfn.NORM.DIST(AND(GA236&gt;=1,GA236&lt;=12)*(GA236-1+1),12/2,MonthlyCF!$I236,TRUE)-_xlfn.NORM.DIST(AND(GA236&gt;=1,GA236&lt;=12)*(IF(FZ236=12,0,FZ236)-1+1),12/2,MonthlyCF!$I$236,TRUE))/(1-2*_xlfn.NORM.DIST(0,12/2,MonthlyCF!$I236,TRUE))*1)</f>
        <v>9.8929632558557065E-2</v>
      </c>
      <c r="GB235" s="75">
        <f>((_xlfn.NORM.DIST(AND(GB236&gt;=1,GB236&lt;=12)*(GB236-1+1),12/2,MonthlyCF!$I236,TRUE)-_xlfn.NORM.DIST(AND(GB236&gt;=1,GB236&lt;=12)*(IF(GA236=12,0,GA236)-1+1),12/2,MonthlyCF!$I$236,TRUE))/(1-2*_xlfn.NORM.DIST(0,12/2,MonthlyCF!$I236,TRUE))*1)</f>
        <v>0.10295331818196068</v>
      </c>
      <c r="GC235" s="75">
        <f>((_xlfn.NORM.DIST(AND(GC236&gt;=1,GC236&lt;=12)*(GC236-1+1),12/2,MonthlyCF!$I236,TRUE)-_xlfn.NORM.DIST(AND(GC236&gt;=1,GC236&lt;=12)*(IF(GB236=12,0,GB236)-1+1),12/2,MonthlyCF!$I$236,TRUE))/(1-2*_xlfn.NORM.DIST(0,12/2,MonthlyCF!$I236,TRUE))*1)</f>
        <v>0.1029533181819606</v>
      </c>
      <c r="GD235" s="75">
        <f>((_xlfn.NORM.DIST(AND(GD236&gt;=1,GD236&lt;=12)*(GD236-1+1),12/2,MonthlyCF!$I236,TRUE)-_xlfn.NORM.DIST(AND(GD236&gt;=1,GD236&lt;=12)*(IF(GC236=12,0,GC236)-1+1),12/2,MonthlyCF!$I$236,TRUE))/(1-2*_xlfn.NORM.DIST(0,12/2,MonthlyCF!$I236,TRUE))*1)</f>
        <v>9.8929632558557204E-2</v>
      </c>
      <c r="GE235" s="75">
        <f>((_xlfn.NORM.DIST(AND(GE236&gt;=1,GE236&lt;=12)*(GE236-1+1),12/2,MonthlyCF!$I236,TRUE)-_xlfn.NORM.DIST(AND(GE236&gt;=1,GE236&lt;=12)*(IF(GD236=12,0,GD236)-1+1),12/2,MonthlyCF!$I$236,TRUE))/(1-2*_xlfn.NORM.DIST(0,12/2,MonthlyCF!$I236,TRUE))*1)</f>
        <v>9.1347881940229705E-2</v>
      </c>
      <c r="GF235" s="75">
        <f>((_xlfn.NORM.DIST(AND(GF236&gt;=1,GF236&lt;=12)*(GF236-1+1),12/2,MonthlyCF!$I236,TRUE)-_xlfn.NORM.DIST(AND(GF236&gt;=1,GF236&lt;=12)*(IF(GE236=12,0,GE236)-1+1),12/2,MonthlyCF!$I$236,TRUE))/(1-2*_xlfn.NORM.DIST(0,12/2,MonthlyCF!$I236,TRUE))*1)</f>
        <v>8.1050665977160236E-2</v>
      </c>
      <c r="GG235" s="75">
        <f>((_xlfn.NORM.DIST(AND(GG236&gt;=1,GG236&lt;=12)*(GG236-1+1),12/2,MonthlyCF!$I236,TRUE)-_xlfn.NORM.DIST(AND(GG236&gt;=1,GG236&lt;=12)*(IF(GF236=12,0,GF236)-1+1),12/2,MonthlyCF!$I$236,TRUE))/(1-2*_xlfn.NORM.DIST(0,12/2,MonthlyCF!$I236,TRUE))*1)</f>
        <v>6.9103602049988305E-2</v>
      </c>
      <c r="GH235" s="75">
        <f>((_xlfn.NORM.DIST(AND(GH236&gt;=1,GH236&lt;=12)*(GH236-1+1),12/2,MonthlyCF!$I236,TRUE)-_xlfn.NORM.DIST(AND(GH236&gt;=1,GH236&lt;=12)*(IF(GG236=12,0,GG236)-1+1),12/2,MonthlyCF!$I$236,TRUE))/(1-2*_xlfn.NORM.DIST(0,12/2,MonthlyCF!$I236,TRUE))*1)</f>
        <v>5.6614899292104011E-2</v>
      </c>
      <c r="GI235" s="75">
        <f>((_xlfn.NORM.DIST(AND(GI236&gt;=1,GI236&lt;=12)*(GI236-1+1),12/2,MonthlyCF!$I236,TRUE)-_xlfn.NORM.DIST(AND(GI236&gt;=1,GI236&lt;=12)*(IF(GH236=12,0,GH236)-1+1),12/2,MonthlyCF!$I$236,TRUE))/(1-2*_xlfn.NORM.DIST(0,12/2,MonthlyCF!$I236,TRUE))*1)</f>
        <v>5.6614899292103976E-2</v>
      </c>
      <c r="GJ235" s="75">
        <f>((_xlfn.NORM.DIST(AND(GJ236&gt;=1,GJ236&lt;=12)*(GJ236-1+1),12/2,MonthlyCF!$I236,TRUE)-_xlfn.NORM.DIST(AND(GJ236&gt;=1,GJ236&lt;=12)*(IF(GI236=12,0,GI236)-1+1),12/2,MonthlyCF!$I$236,TRUE))/(1-2*_xlfn.NORM.DIST(0,12/2,MonthlyCF!$I236,TRUE))*1)</f>
        <v>6.9103602049988236E-2</v>
      </c>
      <c r="GK235" s="75">
        <f>((_xlfn.NORM.DIST(AND(GK236&gt;=1,GK236&lt;=12)*(GK236-1+1),12/2,MonthlyCF!$I236,TRUE)-_xlfn.NORM.DIST(AND(GK236&gt;=1,GK236&lt;=12)*(IF(GJ236=12,0,GJ236)-1+1),12/2,MonthlyCF!$I$236,TRUE))/(1-2*_xlfn.NORM.DIST(0,12/2,MonthlyCF!$I236,TRUE))*1)</f>
        <v>8.1050665977160263E-2</v>
      </c>
      <c r="GL235" s="75">
        <f>((_xlfn.NORM.DIST(AND(GL236&gt;=1,GL236&lt;=12)*(GL236-1+1),12/2,MonthlyCF!$I236,TRUE)-_xlfn.NORM.DIST(AND(GL236&gt;=1,GL236&lt;=12)*(IF(GK236=12,0,GK236)-1+1),12/2,MonthlyCF!$I$236,TRUE))/(1-2*_xlfn.NORM.DIST(0,12/2,MonthlyCF!$I236,TRUE))*1)</f>
        <v>9.1347881940229775E-2</v>
      </c>
      <c r="GM235" s="75">
        <f>((_xlfn.NORM.DIST(AND(GM236&gt;=1,GM236&lt;=12)*(GM236-1+1),12/2,MonthlyCF!$I236,TRUE)-_xlfn.NORM.DIST(AND(GM236&gt;=1,GM236&lt;=12)*(IF(GL236=12,0,GL236)-1+1),12/2,MonthlyCF!$I$236,TRUE))/(1-2*_xlfn.NORM.DIST(0,12/2,MonthlyCF!$I236,TRUE))*1)</f>
        <v>9.8929632558557065E-2</v>
      </c>
      <c r="GN235" s="76">
        <f>((_xlfn.NORM.DIST(AND(GN236&gt;=1,GN236&lt;=12)*(GN236-1+1),12/2,MonthlyCF!$I236,TRUE)-_xlfn.NORM.DIST(AND(GN236&gt;=1,GN236&lt;=12)*(IF(GM236=12,0,GM236)-1+1),12/2,MonthlyCF!$I$236,TRUE))/(1-2*_xlfn.NORM.DIST(0,12/2,MonthlyCF!$I236,TRUE))*1)</f>
        <v>0.10295331818196068</v>
      </c>
      <c r="GO235" s="1"/>
      <c r="GP235" s="67"/>
    </row>
    <row r="236" spans="1:198" customFormat="1" hidden="1" outlineLevel="1" x14ac:dyDescent="0.75">
      <c r="A236" s="1"/>
      <c r="B236" s="1"/>
      <c r="C236" s="351"/>
      <c r="D236" s="346"/>
      <c r="E236" s="346"/>
      <c r="F236" s="347"/>
      <c r="G236" s="348"/>
      <c r="H236" s="719">
        <v>1</v>
      </c>
      <c r="I236" s="719">
        <v>5</v>
      </c>
      <c r="J236" s="347"/>
      <c r="K236" s="347"/>
      <c r="L236" s="349"/>
      <c r="M236" s="349"/>
      <c r="N236" s="346"/>
      <c r="O236" s="346"/>
      <c r="P236" s="345">
        <f>INDEX(MonthlyCF!E307:P318,MATCH(MONTH(P8),MonthlyCF!E306:P306,0),MATCH($H$236,MonthlyCF!D307:D318,0))</f>
        <v>6</v>
      </c>
      <c r="Q236" s="345">
        <f t="shared" ref="Q236:AV236" si="435">IF(MONTH(Q8)=$H$236,6,IF(P236=12,1,P236+1))</f>
        <v>7</v>
      </c>
      <c r="R236" s="345">
        <f t="shared" si="435"/>
        <v>8</v>
      </c>
      <c r="S236" s="345">
        <f t="shared" si="435"/>
        <v>9</v>
      </c>
      <c r="T236" s="345">
        <f t="shared" si="435"/>
        <v>10</v>
      </c>
      <c r="U236" s="345">
        <f t="shared" si="435"/>
        <v>11</v>
      </c>
      <c r="V236" s="345">
        <f t="shared" si="435"/>
        <v>12</v>
      </c>
      <c r="W236" s="345">
        <f t="shared" si="435"/>
        <v>1</v>
      </c>
      <c r="X236" s="345">
        <f t="shared" si="435"/>
        <v>2</v>
      </c>
      <c r="Y236" s="345">
        <f t="shared" si="435"/>
        <v>3</v>
      </c>
      <c r="Z236" s="345">
        <f t="shared" si="435"/>
        <v>4</v>
      </c>
      <c r="AA236" s="345">
        <f t="shared" si="435"/>
        <v>5</v>
      </c>
      <c r="AB236" s="345">
        <f t="shared" si="435"/>
        <v>6</v>
      </c>
      <c r="AC236" s="345">
        <f t="shared" si="435"/>
        <v>7</v>
      </c>
      <c r="AD236" s="345">
        <f t="shared" si="435"/>
        <v>8</v>
      </c>
      <c r="AE236" s="345">
        <f t="shared" si="435"/>
        <v>9</v>
      </c>
      <c r="AF236" s="345">
        <f t="shared" si="435"/>
        <v>10</v>
      </c>
      <c r="AG236" s="345">
        <f t="shared" si="435"/>
        <v>11</v>
      </c>
      <c r="AH236" s="345">
        <f t="shared" si="435"/>
        <v>12</v>
      </c>
      <c r="AI236" s="345">
        <f t="shared" si="435"/>
        <v>1</v>
      </c>
      <c r="AJ236" s="345">
        <f t="shared" si="435"/>
        <v>2</v>
      </c>
      <c r="AK236" s="345">
        <f t="shared" si="435"/>
        <v>3</v>
      </c>
      <c r="AL236" s="345">
        <f t="shared" si="435"/>
        <v>4</v>
      </c>
      <c r="AM236" s="345">
        <f t="shared" si="435"/>
        <v>5</v>
      </c>
      <c r="AN236" s="345">
        <f t="shared" si="435"/>
        <v>6</v>
      </c>
      <c r="AO236" s="345">
        <f t="shared" si="435"/>
        <v>7</v>
      </c>
      <c r="AP236" s="345">
        <f t="shared" si="435"/>
        <v>8</v>
      </c>
      <c r="AQ236" s="345">
        <f t="shared" si="435"/>
        <v>9</v>
      </c>
      <c r="AR236" s="345">
        <f t="shared" si="435"/>
        <v>10</v>
      </c>
      <c r="AS236" s="345">
        <f t="shared" si="435"/>
        <v>11</v>
      </c>
      <c r="AT236" s="345">
        <f t="shared" si="435"/>
        <v>12</v>
      </c>
      <c r="AU236" s="345">
        <f t="shared" si="435"/>
        <v>1</v>
      </c>
      <c r="AV236" s="345">
        <f t="shared" si="435"/>
        <v>2</v>
      </c>
      <c r="AW236" s="345">
        <f t="shared" ref="AW236:CB236" si="436">IF(MONTH(AW8)=$H$236,6,IF(AV236=12,1,AV236+1))</f>
        <v>3</v>
      </c>
      <c r="AX236" s="345">
        <f t="shared" si="436"/>
        <v>4</v>
      </c>
      <c r="AY236" s="345">
        <f t="shared" si="436"/>
        <v>5</v>
      </c>
      <c r="AZ236" s="345">
        <f t="shared" si="436"/>
        <v>6</v>
      </c>
      <c r="BA236" s="345">
        <f t="shared" si="436"/>
        <v>7</v>
      </c>
      <c r="BB236" s="345">
        <f t="shared" si="436"/>
        <v>8</v>
      </c>
      <c r="BC236" s="345">
        <f t="shared" si="436"/>
        <v>9</v>
      </c>
      <c r="BD236" s="345">
        <f t="shared" si="436"/>
        <v>10</v>
      </c>
      <c r="BE236" s="345">
        <f t="shared" si="436"/>
        <v>11</v>
      </c>
      <c r="BF236" s="345">
        <f t="shared" si="436"/>
        <v>12</v>
      </c>
      <c r="BG236" s="345">
        <f t="shared" si="436"/>
        <v>1</v>
      </c>
      <c r="BH236" s="345">
        <f t="shared" si="436"/>
        <v>2</v>
      </c>
      <c r="BI236" s="345">
        <f t="shared" si="436"/>
        <v>3</v>
      </c>
      <c r="BJ236" s="345">
        <f t="shared" si="436"/>
        <v>4</v>
      </c>
      <c r="BK236" s="345">
        <f t="shared" si="436"/>
        <v>5</v>
      </c>
      <c r="BL236" s="345">
        <f t="shared" si="436"/>
        <v>6</v>
      </c>
      <c r="BM236" s="345">
        <f t="shared" si="436"/>
        <v>7</v>
      </c>
      <c r="BN236" s="345">
        <f t="shared" si="436"/>
        <v>8</v>
      </c>
      <c r="BO236" s="345">
        <f t="shared" si="436"/>
        <v>9</v>
      </c>
      <c r="BP236" s="345">
        <f t="shared" si="436"/>
        <v>10</v>
      </c>
      <c r="BQ236" s="345">
        <f t="shared" si="436"/>
        <v>11</v>
      </c>
      <c r="BR236" s="345">
        <f t="shared" si="436"/>
        <v>12</v>
      </c>
      <c r="BS236" s="345">
        <f t="shared" si="436"/>
        <v>1</v>
      </c>
      <c r="BT236" s="345">
        <f t="shared" si="436"/>
        <v>2</v>
      </c>
      <c r="BU236" s="345">
        <f t="shared" si="436"/>
        <v>3</v>
      </c>
      <c r="BV236" s="345">
        <f t="shared" si="436"/>
        <v>4</v>
      </c>
      <c r="BW236" s="345">
        <f t="shared" si="436"/>
        <v>5</v>
      </c>
      <c r="BX236" s="345">
        <f t="shared" si="436"/>
        <v>6</v>
      </c>
      <c r="BY236" s="345">
        <f t="shared" si="436"/>
        <v>7</v>
      </c>
      <c r="BZ236" s="345">
        <f t="shared" si="436"/>
        <v>8</v>
      </c>
      <c r="CA236" s="345">
        <f t="shared" si="436"/>
        <v>9</v>
      </c>
      <c r="CB236" s="345">
        <f t="shared" si="436"/>
        <v>10</v>
      </c>
      <c r="CC236" s="345">
        <f t="shared" ref="CC236:DH236" si="437">IF(MONTH(CC8)=$H$236,6,IF(CB236=12,1,CB236+1))</f>
        <v>11</v>
      </c>
      <c r="CD236" s="345">
        <f t="shared" si="437"/>
        <v>12</v>
      </c>
      <c r="CE236" s="345">
        <f t="shared" si="437"/>
        <v>1</v>
      </c>
      <c r="CF236" s="345">
        <f t="shared" si="437"/>
        <v>2</v>
      </c>
      <c r="CG236" s="345">
        <f t="shared" si="437"/>
        <v>3</v>
      </c>
      <c r="CH236" s="345">
        <f t="shared" si="437"/>
        <v>4</v>
      </c>
      <c r="CI236" s="345">
        <f t="shared" si="437"/>
        <v>5</v>
      </c>
      <c r="CJ236" s="345">
        <f t="shared" si="437"/>
        <v>6</v>
      </c>
      <c r="CK236" s="345">
        <f t="shared" si="437"/>
        <v>7</v>
      </c>
      <c r="CL236" s="345">
        <f t="shared" si="437"/>
        <v>8</v>
      </c>
      <c r="CM236" s="345">
        <f t="shared" si="437"/>
        <v>9</v>
      </c>
      <c r="CN236" s="345">
        <f t="shared" si="437"/>
        <v>10</v>
      </c>
      <c r="CO236" s="345">
        <f t="shared" si="437"/>
        <v>11</v>
      </c>
      <c r="CP236" s="345">
        <f t="shared" si="437"/>
        <v>12</v>
      </c>
      <c r="CQ236" s="345">
        <f t="shared" si="437"/>
        <v>1</v>
      </c>
      <c r="CR236" s="345">
        <f t="shared" si="437"/>
        <v>2</v>
      </c>
      <c r="CS236" s="345">
        <f t="shared" si="437"/>
        <v>3</v>
      </c>
      <c r="CT236" s="345">
        <f t="shared" si="437"/>
        <v>4</v>
      </c>
      <c r="CU236" s="345">
        <f t="shared" si="437"/>
        <v>5</v>
      </c>
      <c r="CV236" s="345">
        <f t="shared" si="437"/>
        <v>6</v>
      </c>
      <c r="CW236" s="345">
        <f t="shared" si="437"/>
        <v>7</v>
      </c>
      <c r="CX236" s="345">
        <f t="shared" si="437"/>
        <v>8</v>
      </c>
      <c r="CY236" s="345">
        <f t="shared" si="437"/>
        <v>9</v>
      </c>
      <c r="CZ236" s="345">
        <f t="shared" si="437"/>
        <v>10</v>
      </c>
      <c r="DA236" s="345">
        <f t="shared" si="437"/>
        <v>11</v>
      </c>
      <c r="DB236" s="345">
        <f t="shared" si="437"/>
        <v>12</v>
      </c>
      <c r="DC236" s="345">
        <f t="shared" si="437"/>
        <v>1</v>
      </c>
      <c r="DD236" s="345">
        <f t="shared" si="437"/>
        <v>2</v>
      </c>
      <c r="DE236" s="345">
        <f t="shared" si="437"/>
        <v>3</v>
      </c>
      <c r="DF236" s="345">
        <f t="shared" si="437"/>
        <v>4</v>
      </c>
      <c r="DG236" s="345">
        <f t="shared" si="437"/>
        <v>5</v>
      </c>
      <c r="DH236" s="345">
        <f t="shared" si="437"/>
        <v>6</v>
      </c>
      <c r="DI236" s="345">
        <f t="shared" ref="DI236:EN236" si="438">IF(MONTH(DI8)=$H$236,6,IF(DH236=12,1,DH236+1))</f>
        <v>7</v>
      </c>
      <c r="DJ236" s="345">
        <f t="shared" si="438"/>
        <v>8</v>
      </c>
      <c r="DK236" s="345">
        <f t="shared" si="438"/>
        <v>9</v>
      </c>
      <c r="DL236" s="345">
        <f t="shared" si="438"/>
        <v>10</v>
      </c>
      <c r="DM236" s="345">
        <f t="shared" si="438"/>
        <v>11</v>
      </c>
      <c r="DN236" s="345">
        <f t="shared" si="438"/>
        <v>12</v>
      </c>
      <c r="DO236" s="345">
        <f t="shared" si="438"/>
        <v>1</v>
      </c>
      <c r="DP236" s="345">
        <f t="shared" si="438"/>
        <v>2</v>
      </c>
      <c r="DQ236" s="345">
        <f t="shared" si="438"/>
        <v>3</v>
      </c>
      <c r="DR236" s="345">
        <f t="shared" si="438"/>
        <v>4</v>
      </c>
      <c r="DS236" s="345">
        <f t="shared" si="438"/>
        <v>5</v>
      </c>
      <c r="DT236" s="345">
        <f t="shared" si="438"/>
        <v>6</v>
      </c>
      <c r="DU236" s="345">
        <f t="shared" si="438"/>
        <v>7</v>
      </c>
      <c r="DV236" s="345">
        <f t="shared" si="438"/>
        <v>8</v>
      </c>
      <c r="DW236" s="345">
        <f t="shared" si="438"/>
        <v>9</v>
      </c>
      <c r="DX236" s="345">
        <f t="shared" si="438"/>
        <v>10</v>
      </c>
      <c r="DY236" s="345">
        <f t="shared" si="438"/>
        <v>11</v>
      </c>
      <c r="DZ236" s="345">
        <f t="shared" si="438"/>
        <v>12</v>
      </c>
      <c r="EA236" s="345">
        <f t="shared" si="438"/>
        <v>1</v>
      </c>
      <c r="EB236" s="345">
        <f t="shared" si="438"/>
        <v>2</v>
      </c>
      <c r="EC236" s="345">
        <f t="shared" si="438"/>
        <v>3</v>
      </c>
      <c r="ED236" s="345">
        <f t="shared" si="438"/>
        <v>4</v>
      </c>
      <c r="EE236" s="345">
        <f t="shared" si="438"/>
        <v>5</v>
      </c>
      <c r="EF236" s="345">
        <f t="shared" si="438"/>
        <v>6</v>
      </c>
      <c r="EG236" s="345">
        <f t="shared" si="438"/>
        <v>7</v>
      </c>
      <c r="EH236" s="345">
        <f t="shared" si="438"/>
        <v>8</v>
      </c>
      <c r="EI236" s="345">
        <f t="shared" si="438"/>
        <v>9</v>
      </c>
      <c r="EJ236" s="345">
        <f t="shared" si="438"/>
        <v>10</v>
      </c>
      <c r="EK236" s="345">
        <f t="shared" si="438"/>
        <v>11</v>
      </c>
      <c r="EL236" s="345">
        <f t="shared" si="438"/>
        <v>12</v>
      </c>
      <c r="EM236" s="345">
        <f t="shared" si="438"/>
        <v>1</v>
      </c>
      <c r="EN236" s="345">
        <f t="shared" si="438"/>
        <v>2</v>
      </c>
      <c r="EO236" s="345">
        <f t="shared" ref="EO236:FT236" si="439">IF(MONTH(EO8)=$H$236,6,IF(EN236=12,1,EN236+1))</f>
        <v>3</v>
      </c>
      <c r="EP236" s="345">
        <f t="shared" si="439"/>
        <v>4</v>
      </c>
      <c r="EQ236" s="345">
        <f t="shared" si="439"/>
        <v>5</v>
      </c>
      <c r="ER236" s="345">
        <f t="shared" si="439"/>
        <v>6</v>
      </c>
      <c r="ES236" s="345">
        <f t="shared" si="439"/>
        <v>7</v>
      </c>
      <c r="ET236" s="345">
        <f t="shared" si="439"/>
        <v>8</v>
      </c>
      <c r="EU236" s="345">
        <f t="shared" si="439"/>
        <v>9</v>
      </c>
      <c r="EV236" s="345">
        <f t="shared" si="439"/>
        <v>10</v>
      </c>
      <c r="EW236" s="345">
        <f t="shared" si="439"/>
        <v>11</v>
      </c>
      <c r="EX236" s="345">
        <f t="shared" si="439"/>
        <v>12</v>
      </c>
      <c r="EY236" s="345">
        <f t="shared" si="439"/>
        <v>1</v>
      </c>
      <c r="EZ236" s="345">
        <f t="shared" si="439"/>
        <v>2</v>
      </c>
      <c r="FA236" s="345">
        <f t="shared" si="439"/>
        <v>3</v>
      </c>
      <c r="FB236" s="345">
        <f t="shared" si="439"/>
        <v>4</v>
      </c>
      <c r="FC236" s="345">
        <f t="shared" si="439"/>
        <v>5</v>
      </c>
      <c r="FD236" s="345">
        <f t="shared" si="439"/>
        <v>6</v>
      </c>
      <c r="FE236" s="345">
        <f t="shared" si="439"/>
        <v>7</v>
      </c>
      <c r="FF236" s="345">
        <f t="shared" si="439"/>
        <v>8</v>
      </c>
      <c r="FG236" s="345">
        <f t="shared" si="439"/>
        <v>9</v>
      </c>
      <c r="FH236" s="345">
        <f t="shared" si="439"/>
        <v>10</v>
      </c>
      <c r="FI236" s="345">
        <f t="shared" si="439"/>
        <v>11</v>
      </c>
      <c r="FJ236" s="345">
        <f t="shared" si="439"/>
        <v>12</v>
      </c>
      <c r="FK236" s="345">
        <f t="shared" si="439"/>
        <v>1</v>
      </c>
      <c r="FL236" s="345">
        <f t="shared" si="439"/>
        <v>2</v>
      </c>
      <c r="FM236" s="345">
        <f t="shared" si="439"/>
        <v>3</v>
      </c>
      <c r="FN236" s="345">
        <f t="shared" si="439"/>
        <v>4</v>
      </c>
      <c r="FO236" s="345">
        <f t="shared" si="439"/>
        <v>5</v>
      </c>
      <c r="FP236" s="345">
        <f t="shared" si="439"/>
        <v>6</v>
      </c>
      <c r="FQ236" s="345">
        <f t="shared" si="439"/>
        <v>7</v>
      </c>
      <c r="FR236" s="345">
        <f t="shared" si="439"/>
        <v>8</v>
      </c>
      <c r="FS236" s="345">
        <f t="shared" si="439"/>
        <v>9</v>
      </c>
      <c r="FT236" s="345">
        <f t="shared" si="439"/>
        <v>10</v>
      </c>
      <c r="FU236" s="345">
        <f t="shared" ref="FU236:GN236" si="440">IF(MONTH(FU8)=$H$236,6,IF(FT236=12,1,FT236+1))</f>
        <v>11</v>
      </c>
      <c r="FV236" s="345">
        <f t="shared" si="440"/>
        <v>12</v>
      </c>
      <c r="FW236" s="345">
        <f t="shared" si="440"/>
        <v>1</v>
      </c>
      <c r="FX236" s="345">
        <f t="shared" si="440"/>
        <v>2</v>
      </c>
      <c r="FY236" s="345">
        <f t="shared" si="440"/>
        <v>3</v>
      </c>
      <c r="FZ236" s="345">
        <f t="shared" si="440"/>
        <v>4</v>
      </c>
      <c r="GA236" s="345">
        <f t="shared" si="440"/>
        <v>5</v>
      </c>
      <c r="GB236" s="345">
        <f t="shared" si="440"/>
        <v>6</v>
      </c>
      <c r="GC236" s="345">
        <f t="shared" si="440"/>
        <v>7</v>
      </c>
      <c r="GD236" s="345">
        <f t="shared" si="440"/>
        <v>8</v>
      </c>
      <c r="GE236" s="345">
        <f t="shared" si="440"/>
        <v>9</v>
      </c>
      <c r="GF236" s="345">
        <f t="shared" si="440"/>
        <v>10</v>
      </c>
      <c r="GG236" s="345">
        <f t="shared" si="440"/>
        <v>11</v>
      </c>
      <c r="GH236" s="345">
        <f t="shared" si="440"/>
        <v>12</v>
      </c>
      <c r="GI236" s="345">
        <f t="shared" si="440"/>
        <v>1</v>
      </c>
      <c r="GJ236" s="345">
        <f t="shared" si="440"/>
        <v>2</v>
      </c>
      <c r="GK236" s="345">
        <f t="shared" si="440"/>
        <v>3</v>
      </c>
      <c r="GL236" s="345">
        <f t="shared" si="440"/>
        <v>4</v>
      </c>
      <c r="GM236" s="345">
        <f t="shared" si="440"/>
        <v>5</v>
      </c>
      <c r="GN236" s="566">
        <f t="shared" si="440"/>
        <v>6</v>
      </c>
      <c r="GO236" s="1"/>
      <c r="GP236" s="67"/>
    </row>
    <row r="237" spans="1:198" customFormat="1" hidden="1" outlineLevel="1" x14ac:dyDescent="0.75">
      <c r="A237" s="1"/>
      <c r="B237" s="1"/>
      <c r="C237" s="72" t="s">
        <v>216</v>
      </c>
      <c r="D237" s="346"/>
      <c r="E237" s="346"/>
      <c r="F237" s="347"/>
      <c r="G237" s="348"/>
      <c r="H237" s="77"/>
      <c r="I237" s="77"/>
      <c r="J237" s="347"/>
      <c r="K237" s="347"/>
      <c r="L237" s="349"/>
      <c r="M237" s="349"/>
      <c r="N237" s="346"/>
      <c r="O237" s="346"/>
      <c r="P237" s="345"/>
      <c r="Q237" s="345">
        <f t="shared" ref="Q237:AV237" si="441">ROUNDUP(Q238/12,0)</f>
        <v>0</v>
      </c>
      <c r="R237" s="345">
        <f t="shared" si="441"/>
        <v>0</v>
      </c>
      <c r="S237" s="345">
        <f t="shared" si="441"/>
        <v>0</v>
      </c>
      <c r="T237" s="345">
        <f t="shared" si="441"/>
        <v>0</v>
      </c>
      <c r="U237" s="345">
        <f t="shared" si="441"/>
        <v>0</v>
      </c>
      <c r="V237" s="345">
        <f t="shared" si="441"/>
        <v>0</v>
      </c>
      <c r="W237" s="345">
        <f t="shared" si="441"/>
        <v>0</v>
      </c>
      <c r="X237" s="345">
        <f t="shared" si="441"/>
        <v>0</v>
      </c>
      <c r="Y237" s="345">
        <f t="shared" si="441"/>
        <v>0</v>
      </c>
      <c r="Z237" s="345">
        <f t="shared" si="441"/>
        <v>0</v>
      </c>
      <c r="AA237" s="345">
        <f t="shared" si="441"/>
        <v>0</v>
      </c>
      <c r="AB237" s="345">
        <f t="shared" si="441"/>
        <v>0</v>
      </c>
      <c r="AC237" s="345">
        <f t="shared" si="441"/>
        <v>0</v>
      </c>
      <c r="AD237" s="345">
        <f t="shared" si="441"/>
        <v>0</v>
      </c>
      <c r="AE237" s="345">
        <f t="shared" si="441"/>
        <v>0</v>
      </c>
      <c r="AF237" s="345">
        <f t="shared" si="441"/>
        <v>0</v>
      </c>
      <c r="AG237" s="345">
        <f t="shared" si="441"/>
        <v>0</v>
      </c>
      <c r="AH237" s="345">
        <f t="shared" si="441"/>
        <v>0</v>
      </c>
      <c r="AI237" s="345">
        <f t="shared" si="441"/>
        <v>0</v>
      </c>
      <c r="AJ237" s="345">
        <f t="shared" si="441"/>
        <v>0</v>
      </c>
      <c r="AK237" s="345">
        <f t="shared" si="441"/>
        <v>0</v>
      </c>
      <c r="AL237" s="345">
        <f t="shared" si="441"/>
        <v>0</v>
      </c>
      <c r="AM237" s="345">
        <f t="shared" si="441"/>
        <v>0</v>
      </c>
      <c r="AN237" s="345">
        <f t="shared" si="441"/>
        <v>0</v>
      </c>
      <c r="AO237" s="345">
        <f t="shared" si="441"/>
        <v>0</v>
      </c>
      <c r="AP237" s="345">
        <f t="shared" si="441"/>
        <v>0</v>
      </c>
      <c r="AQ237" s="345">
        <f t="shared" si="441"/>
        <v>0</v>
      </c>
      <c r="AR237" s="345">
        <f t="shared" si="441"/>
        <v>0</v>
      </c>
      <c r="AS237" s="345">
        <f t="shared" si="441"/>
        <v>0</v>
      </c>
      <c r="AT237" s="345">
        <f t="shared" si="441"/>
        <v>0</v>
      </c>
      <c r="AU237" s="345">
        <f t="shared" si="441"/>
        <v>0</v>
      </c>
      <c r="AV237" s="345">
        <f t="shared" si="441"/>
        <v>0</v>
      </c>
      <c r="AW237" s="345">
        <f t="shared" ref="AW237:CB237" si="442">ROUNDUP(AW238/12,0)</f>
        <v>0</v>
      </c>
      <c r="AX237" s="345">
        <f t="shared" si="442"/>
        <v>0</v>
      </c>
      <c r="AY237" s="345">
        <f t="shared" si="442"/>
        <v>0</v>
      </c>
      <c r="AZ237" s="345">
        <f t="shared" si="442"/>
        <v>0</v>
      </c>
      <c r="BA237" s="345">
        <f t="shared" si="442"/>
        <v>0</v>
      </c>
      <c r="BB237" s="345">
        <f t="shared" si="442"/>
        <v>0</v>
      </c>
      <c r="BC237" s="345">
        <f t="shared" si="442"/>
        <v>0</v>
      </c>
      <c r="BD237" s="345">
        <f t="shared" si="442"/>
        <v>0</v>
      </c>
      <c r="BE237" s="345">
        <f t="shared" si="442"/>
        <v>0</v>
      </c>
      <c r="BF237" s="345">
        <f t="shared" si="442"/>
        <v>0</v>
      </c>
      <c r="BG237" s="345">
        <f t="shared" si="442"/>
        <v>0</v>
      </c>
      <c r="BH237" s="345">
        <f t="shared" si="442"/>
        <v>0</v>
      </c>
      <c r="BI237" s="345">
        <f t="shared" si="442"/>
        <v>0</v>
      </c>
      <c r="BJ237" s="345">
        <f t="shared" si="442"/>
        <v>0</v>
      </c>
      <c r="BK237" s="345">
        <f t="shared" si="442"/>
        <v>0</v>
      </c>
      <c r="BL237" s="345">
        <f t="shared" si="442"/>
        <v>0</v>
      </c>
      <c r="BM237" s="345">
        <f t="shared" si="442"/>
        <v>0</v>
      </c>
      <c r="BN237" s="345">
        <f t="shared" si="442"/>
        <v>0</v>
      </c>
      <c r="BO237" s="345">
        <f t="shared" si="442"/>
        <v>1</v>
      </c>
      <c r="BP237" s="345">
        <f t="shared" si="442"/>
        <v>1</v>
      </c>
      <c r="BQ237" s="345">
        <f t="shared" si="442"/>
        <v>1</v>
      </c>
      <c r="BR237" s="345">
        <f t="shared" si="442"/>
        <v>1</v>
      </c>
      <c r="BS237" s="345">
        <f t="shared" si="442"/>
        <v>1</v>
      </c>
      <c r="BT237" s="345">
        <f t="shared" si="442"/>
        <v>1</v>
      </c>
      <c r="BU237" s="345">
        <f t="shared" si="442"/>
        <v>1</v>
      </c>
      <c r="BV237" s="345">
        <f t="shared" si="442"/>
        <v>1</v>
      </c>
      <c r="BW237" s="345">
        <f t="shared" si="442"/>
        <v>1</v>
      </c>
      <c r="BX237" s="345">
        <f t="shared" si="442"/>
        <v>1</v>
      </c>
      <c r="BY237" s="345">
        <f t="shared" si="442"/>
        <v>1</v>
      </c>
      <c r="BZ237" s="345">
        <f t="shared" si="442"/>
        <v>1</v>
      </c>
      <c r="CA237" s="345">
        <f t="shared" si="442"/>
        <v>0</v>
      </c>
      <c r="CB237" s="345">
        <f t="shared" si="442"/>
        <v>0</v>
      </c>
      <c r="CC237" s="345">
        <f t="shared" ref="CC237:DH237" si="443">ROUNDUP(CC238/12,0)</f>
        <v>0</v>
      </c>
      <c r="CD237" s="345">
        <f t="shared" si="443"/>
        <v>0</v>
      </c>
      <c r="CE237" s="345">
        <f t="shared" si="443"/>
        <v>0</v>
      </c>
      <c r="CF237" s="345">
        <f t="shared" si="443"/>
        <v>0</v>
      </c>
      <c r="CG237" s="345">
        <f t="shared" si="443"/>
        <v>0</v>
      </c>
      <c r="CH237" s="345">
        <f t="shared" si="443"/>
        <v>0</v>
      </c>
      <c r="CI237" s="345">
        <f t="shared" si="443"/>
        <v>0</v>
      </c>
      <c r="CJ237" s="345">
        <f t="shared" si="443"/>
        <v>0</v>
      </c>
      <c r="CK237" s="345">
        <f t="shared" si="443"/>
        <v>0</v>
      </c>
      <c r="CL237" s="345">
        <f t="shared" si="443"/>
        <v>0</v>
      </c>
      <c r="CM237" s="345">
        <f t="shared" si="443"/>
        <v>0</v>
      </c>
      <c r="CN237" s="345">
        <f t="shared" si="443"/>
        <v>0</v>
      </c>
      <c r="CO237" s="345">
        <f t="shared" si="443"/>
        <v>0</v>
      </c>
      <c r="CP237" s="345">
        <f t="shared" si="443"/>
        <v>0</v>
      </c>
      <c r="CQ237" s="345">
        <f t="shared" si="443"/>
        <v>0</v>
      </c>
      <c r="CR237" s="345">
        <f t="shared" si="443"/>
        <v>0</v>
      </c>
      <c r="CS237" s="345">
        <f t="shared" si="443"/>
        <v>0</v>
      </c>
      <c r="CT237" s="345">
        <f t="shared" si="443"/>
        <v>0</v>
      </c>
      <c r="CU237" s="345">
        <f t="shared" si="443"/>
        <v>0</v>
      </c>
      <c r="CV237" s="345">
        <f t="shared" si="443"/>
        <v>0</v>
      </c>
      <c r="CW237" s="345">
        <f t="shared" si="443"/>
        <v>0</v>
      </c>
      <c r="CX237" s="345">
        <f t="shared" si="443"/>
        <v>0</v>
      </c>
      <c r="CY237" s="345">
        <f t="shared" si="443"/>
        <v>0</v>
      </c>
      <c r="CZ237" s="345">
        <f t="shared" si="443"/>
        <v>0</v>
      </c>
      <c r="DA237" s="345">
        <f t="shared" si="443"/>
        <v>0</v>
      </c>
      <c r="DB237" s="345">
        <f t="shared" si="443"/>
        <v>0</v>
      </c>
      <c r="DC237" s="345">
        <f t="shared" si="443"/>
        <v>0</v>
      </c>
      <c r="DD237" s="345">
        <f t="shared" si="443"/>
        <v>0</v>
      </c>
      <c r="DE237" s="345">
        <f t="shared" si="443"/>
        <v>0</v>
      </c>
      <c r="DF237" s="345">
        <f t="shared" si="443"/>
        <v>0</v>
      </c>
      <c r="DG237" s="345">
        <f t="shared" si="443"/>
        <v>0</v>
      </c>
      <c r="DH237" s="345">
        <f t="shared" si="443"/>
        <v>0</v>
      </c>
      <c r="DI237" s="345">
        <f t="shared" ref="DI237:EN237" si="444">ROUNDUP(DI238/12,0)</f>
        <v>0</v>
      </c>
      <c r="DJ237" s="345">
        <f t="shared" si="444"/>
        <v>0</v>
      </c>
      <c r="DK237" s="345">
        <f t="shared" si="444"/>
        <v>0</v>
      </c>
      <c r="DL237" s="345">
        <f t="shared" si="444"/>
        <v>0</v>
      </c>
      <c r="DM237" s="345">
        <f t="shared" si="444"/>
        <v>0</v>
      </c>
      <c r="DN237" s="345">
        <f t="shared" si="444"/>
        <v>0</v>
      </c>
      <c r="DO237" s="345">
        <f t="shared" si="444"/>
        <v>0</v>
      </c>
      <c r="DP237" s="345">
        <f t="shared" si="444"/>
        <v>0</v>
      </c>
      <c r="DQ237" s="345">
        <f t="shared" si="444"/>
        <v>0</v>
      </c>
      <c r="DR237" s="345">
        <f t="shared" si="444"/>
        <v>0</v>
      </c>
      <c r="DS237" s="345">
        <f t="shared" si="444"/>
        <v>0</v>
      </c>
      <c r="DT237" s="345">
        <f t="shared" si="444"/>
        <v>0</v>
      </c>
      <c r="DU237" s="345">
        <f t="shared" si="444"/>
        <v>0</v>
      </c>
      <c r="DV237" s="345">
        <f t="shared" si="444"/>
        <v>0</v>
      </c>
      <c r="DW237" s="345">
        <f t="shared" si="444"/>
        <v>0</v>
      </c>
      <c r="DX237" s="345">
        <f t="shared" si="444"/>
        <v>0</v>
      </c>
      <c r="DY237" s="345">
        <f t="shared" si="444"/>
        <v>0</v>
      </c>
      <c r="DZ237" s="345">
        <f t="shared" si="444"/>
        <v>0</v>
      </c>
      <c r="EA237" s="345">
        <f t="shared" si="444"/>
        <v>0</v>
      </c>
      <c r="EB237" s="345">
        <f t="shared" si="444"/>
        <v>0</v>
      </c>
      <c r="EC237" s="345">
        <f t="shared" si="444"/>
        <v>0</v>
      </c>
      <c r="ED237" s="345">
        <f t="shared" si="444"/>
        <v>0</v>
      </c>
      <c r="EE237" s="345">
        <f t="shared" si="444"/>
        <v>0</v>
      </c>
      <c r="EF237" s="345">
        <f t="shared" si="444"/>
        <v>0</v>
      </c>
      <c r="EG237" s="345">
        <f t="shared" si="444"/>
        <v>0</v>
      </c>
      <c r="EH237" s="345">
        <f t="shared" si="444"/>
        <v>0</v>
      </c>
      <c r="EI237" s="345">
        <f t="shared" si="444"/>
        <v>0</v>
      </c>
      <c r="EJ237" s="345">
        <f t="shared" si="444"/>
        <v>0</v>
      </c>
      <c r="EK237" s="345">
        <f t="shared" si="444"/>
        <v>0</v>
      </c>
      <c r="EL237" s="345">
        <f t="shared" si="444"/>
        <v>0</v>
      </c>
      <c r="EM237" s="345">
        <f t="shared" si="444"/>
        <v>0</v>
      </c>
      <c r="EN237" s="345">
        <f t="shared" si="444"/>
        <v>0</v>
      </c>
      <c r="EO237" s="345">
        <f t="shared" ref="EO237:FT237" si="445">ROUNDUP(EO238/12,0)</f>
        <v>0</v>
      </c>
      <c r="EP237" s="345">
        <f t="shared" si="445"/>
        <v>0</v>
      </c>
      <c r="EQ237" s="345">
        <f t="shared" si="445"/>
        <v>0</v>
      </c>
      <c r="ER237" s="345">
        <f t="shared" si="445"/>
        <v>0</v>
      </c>
      <c r="ES237" s="345">
        <f t="shared" si="445"/>
        <v>0</v>
      </c>
      <c r="ET237" s="345">
        <f t="shared" si="445"/>
        <v>0</v>
      </c>
      <c r="EU237" s="345">
        <f t="shared" si="445"/>
        <v>0</v>
      </c>
      <c r="EV237" s="345">
        <f t="shared" si="445"/>
        <v>0</v>
      </c>
      <c r="EW237" s="345">
        <f t="shared" si="445"/>
        <v>0</v>
      </c>
      <c r="EX237" s="345">
        <f t="shared" si="445"/>
        <v>0</v>
      </c>
      <c r="EY237" s="345">
        <f t="shared" si="445"/>
        <v>0</v>
      </c>
      <c r="EZ237" s="345">
        <f t="shared" si="445"/>
        <v>0</v>
      </c>
      <c r="FA237" s="345">
        <f t="shared" si="445"/>
        <v>0</v>
      </c>
      <c r="FB237" s="345">
        <f t="shared" si="445"/>
        <v>0</v>
      </c>
      <c r="FC237" s="345">
        <f t="shared" si="445"/>
        <v>0</v>
      </c>
      <c r="FD237" s="345">
        <f t="shared" si="445"/>
        <v>0</v>
      </c>
      <c r="FE237" s="345">
        <f t="shared" si="445"/>
        <v>0</v>
      </c>
      <c r="FF237" s="345">
        <f t="shared" si="445"/>
        <v>0</v>
      </c>
      <c r="FG237" s="345">
        <f t="shared" si="445"/>
        <v>0</v>
      </c>
      <c r="FH237" s="345">
        <f t="shared" si="445"/>
        <v>0</v>
      </c>
      <c r="FI237" s="345">
        <f t="shared" si="445"/>
        <v>0</v>
      </c>
      <c r="FJ237" s="345">
        <f t="shared" si="445"/>
        <v>0</v>
      </c>
      <c r="FK237" s="345">
        <f t="shared" si="445"/>
        <v>0</v>
      </c>
      <c r="FL237" s="345">
        <f t="shared" si="445"/>
        <v>0</v>
      </c>
      <c r="FM237" s="345">
        <f t="shared" si="445"/>
        <v>0</v>
      </c>
      <c r="FN237" s="345">
        <f t="shared" si="445"/>
        <v>0</v>
      </c>
      <c r="FO237" s="345">
        <f t="shared" si="445"/>
        <v>0</v>
      </c>
      <c r="FP237" s="345">
        <f t="shared" si="445"/>
        <v>0</v>
      </c>
      <c r="FQ237" s="345">
        <f t="shared" si="445"/>
        <v>0</v>
      </c>
      <c r="FR237" s="345">
        <f t="shared" si="445"/>
        <v>0</v>
      </c>
      <c r="FS237" s="345">
        <f t="shared" si="445"/>
        <v>0</v>
      </c>
      <c r="FT237" s="345">
        <f t="shared" si="445"/>
        <v>0</v>
      </c>
      <c r="FU237" s="345">
        <f t="shared" ref="FU237:GN237" si="446">ROUNDUP(FU238/12,0)</f>
        <v>0</v>
      </c>
      <c r="FV237" s="345">
        <f t="shared" si="446"/>
        <v>0</v>
      </c>
      <c r="FW237" s="345">
        <f t="shared" si="446"/>
        <v>0</v>
      </c>
      <c r="FX237" s="345">
        <f t="shared" si="446"/>
        <v>0</v>
      </c>
      <c r="FY237" s="345">
        <f t="shared" si="446"/>
        <v>0</v>
      </c>
      <c r="FZ237" s="345">
        <f t="shared" si="446"/>
        <v>0</v>
      </c>
      <c r="GA237" s="345">
        <f t="shared" si="446"/>
        <v>0</v>
      </c>
      <c r="GB237" s="345">
        <f t="shared" si="446"/>
        <v>0</v>
      </c>
      <c r="GC237" s="345">
        <f t="shared" si="446"/>
        <v>0</v>
      </c>
      <c r="GD237" s="345">
        <f t="shared" si="446"/>
        <v>0</v>
      </c>
      <c r="GE237" s="345">
        <f t="shared" si="446"/>
        <v>0</v>
      </c>
      <c r="GF237" s="345">
        <f t="shared" si="446"/>
        <v>0</v>
      </c>
      <c r="GG237" s="345">
        <f t="shared" si="446"/>
        <v>0</v>
      </c>
      <c r="GH237" s="345">
        <f t="shared" si="446"/>
        <v>0</v>
      </c>
      <c r="GI237" s="345">
        <f t="shared" si="446"/>
        <v>0</v>
      </c>
      <c r="GJ237" s="345">
        <f t="shared" si="446"/>
        <v>0</v>
      </c>
      <c r="GK237" s="345">
        <f t="shared" si="446"/>
        <v>0</v>
      </c>
      <c r="GL237" s="345">
        <f t="shared" si="446"/>
        <v>0</v>
      </c>
      <c r="GM237" s="345">
        <f t="shared" si="446"/>
        <v>0</v>
      </c>
      <c r="GN237" s="566">
        <f t="shared" si="446"/>
        <v>0</v>
      </c>
      <c r="GO237" s="1"/>
      <c r="GP237" s="67"/>
    </row>
    <row r="238" spans="1:198" customFormat="1" hidden="1" outlineLevel="1" x14ac:dyDescent="0.75">
      <c r="A238" s="1"/>
      <c r="B238" s="1"/>
      <c r="C238" s="72"/>
      <c r="D238" s="346"/>
      <c r="E238" s="346"/>
      <c r="F238" s="347"/>
      <c r="G238" s="348"/>
      <c r="H238" s="77"/>
      <c r="I238" s="77"/>
      <c r="J238" s="347"/>
      <c r="K238" s="347"/>
      <c r="L238" s="349"/>
      <c r="M238" s="349"/>
      <c r="N238" s="346"/>
      <c r="O238" s="346"/>
      <c r="P238" s="345">
        <f>AND(O8&gt;=Summary!$H$34,P8&lt;=Summary!$C$21)*(1+O238)</f>
        <v>0</v>
      </c>
      <c r="Q238" s="345">
        <f>AND(P8&gt;=Summary!$H$34,Q8&lt;=Summary!$C$21)*(1+P238)</f>
        <v>0</v>
      </c>
      <c r="R238" s="345">
        <f>AND(Q8&gt;=Summary!$H$34,R8&lt;=Summary!$C$21)*(1+Q238)</f>
        <v>0</v>
      </c>
      <c r="S238" s="345">
        <f>AND(R8&gt;=Summary!$H$34,S8&lt;=Summary!$C$21)*(1+R238)</f>
        <v>0</v>
      </c>
      <c r="T238" s="345">
        <f>AND(S8&gt;=Summary!$H$34,T8&lt;=Summary!$C$21)*(1+S238)</f>
        <v>0</v>
      </c>
      <c r="U238" s="345">
        <f>AND(T8&gt;=Summary!$H$34,U8&lt;=Summary!$C$21)*(1+T238)</f>
        <v>0</v>
      </c>
      <c r="V238" s="345">
        <f>AND(U8&gt;=Summary!$H$34,V8&lt;=Summary!$C$21)*(1+U238)</f>
        <v>0</v>
      </c>
      <c r="W238" s="345">
        <f>AND(V8&gt;=Summary!$H$34,W8&lt;=Summary!$C$21)*(1+V238)</f>
        <v>0</v>
      </c>
      <c r="X238" s="345">
        <f>AND(W8&gt;=Summary!$H$34,X8&lt;=Summary!$C$21)*(1+W238)</f>
        <v>0</v>
      </c>
      <c r="Y238" s="345">
        <f>AND(X8&gt;=Summary!$H$34,Y8&lt;=Summary!$C$21)*(1+X238)</f>
        <v>0</v>
      </c>
      <c r="Z238" s="345">
        <f>AND(Y8&gt;=Summary!$H$34,Z8&lt;=Summary!$C$21)*(1+Y238)</f>
        <v>0</v>
      </c>
      <c r="AA238" s="345">
        <f>AND(Z8&gt;=Summary!$H$34,AA8&lt;=Summary!$C$21)*(1+Z238)</f>
        <v>0</v>
      </c>
      <c r="AB238" s="345">
        <f>AND(AA8&gt;=Summary!$H$34,AB8&lt;=Summary!$C$21)*(1+AA238)</f>
        <v>0</v>
      </c>
      <c r="AC238" s="345">
        <f>AND(AB8&gt;=Summary!$H$34,AC8&lt;=Summary!$C$21)*(1+AB238)</f>
        <v>0</v>
      </c>
      <c r="AD238" s="345">
        <f>AND(AC8&gt;=Summary!$H$34,AD8&lt;=Summary!$C$21)*(1+AC238)</f>
        <v>0</v>
      </c>
      <c r="AE238" s="345">
        <f>AND(AD8&gt;=Summary!$H$34,AE8&lt;=Summary!$C$21)*(1+AD238)</f>
        <v>0</v>
      </c>
      <c r="AF238" s="345">
        <f>AND(AE8&gt;=Summary!$H$34,AF8&lt;=Summary!$C$21)*(1+AE238)</f>
        <v>0</v>
      </c>
      <c r="AG238" s="345">
        <f>AND(AF8&gt;=Summary!$H$34,AG8&lt;=Summary!$C$21)*(1+AF238)</f>
        <v>0</v>
      </c>
      <c r="AH238" s="345">
        <f>AND(AG8&gt;=Summary!$H$34,AH8&lt;=Summary!$C$21)*(1+AG238)</f>
        <v>0</v>
      </c>
      <c r="AI238" s="345">
        <f>AND(AH8&gt;=Summary!$H$34,AI8&lt;=Summary!$C$21)*(1+AH238)</f>
        <v>0</v>
      </c>
      <c r="AJ238" s="345">
        <f>AND(AI8&gt;=Summary!$H$34,AJ8&lt;=Summary!$C$21)*(1+AI238)</f>
        <v>0</v>
      </c>
      <c r="AK238" s="345">
        <f>AND(AJ8&gt;=Summary!$H$34,AK8&lt;=Summary!$C$21)*(1+AJ238)</f>
        <v>0</v>
      </c>
      <c r="AL238" s="345">
        <f>AND(AK8&gt;=Summary!$H$34,AL8&lt;=Summary!$C$21)*(1+AK238)</f>
        <v>0</v>
      </c>
      <c r="AM238" s="345">
        <f>AND(AL8&gt;=Summary!$H$34,AM8&lt;=Summary!$C$21)*(1+AL238)</f>
        <v>0</v>
      </c>
      <c r="AN238" s="345">
        <f>AND(AM8&gt;=Summary!$H$34,AN8&lt;=Summary!$C$21)*(1+AM238)</f>
        <v>0</v>
      </c>
      <c r="AO238" s="345">
        <f>AND(AN8&gt;=Summary!$H$34,AO8&lt;=Summary!$C$21)*(1+AN238)</f>
        <v>0</v>
      </c>
      <c r="AP238" s="345">
        <f>AND(AO8&gt;=Summary!$H$34,AP8&lt;=Summary!$C$21)*(1+AO238)</f>
        <v>0</v>
      </c>
      <c r="AQ238" s="345">
        <f>AND(AP8&gt;=Summary!$H$34,AQ8&lt;=Summary!$C$21)*(1+AP238)</f>
        <v>0</v>
      </c>
      <c r="AR238" s="345">
        <f>AND(AQ8&gt;=Summary!$H$34,AR8&lt;=Summary!$C$21)*(1+AQ238)</f>
        <v>0</v>
      </c>
      <c r="AS238" s="345">
        <f>AND(AR8&gt;=Summary!$H$34,AS8&lt;=Summary!$C$21)*(1+AR238)</f>
        <v>0</v>
      </c>
      <c r="AT238" s="345">
        <f>AND(AS8&gt;=Summary!$H$34,AT8&lt;=Summary!$C$21)*(1+AS238)</f>
        <v>0</v>
      </c>
      <c r="AU238" s="345">
        <f>AND(AT8&gt;=Summary!$H$34,AU8&lt;=Summary!$C$21)*(1+AT238)</f>
        <v>0</v>
      </c>
      <c r="AV238" s="345">
        <f>AND(AU8&gt;=Summary!$H$34,AV8&lt;=Summary!$C$21)*(1+AU238)</f>
        <v>0</v>
      </c>
      <c r="AW238" s="345">
        <f>AND(AV8&gt;=Summary!$H$34,AW8&lt;=Summary!$C$21)*(1+AV238)</f>
        <v>0</v>
      </c>
      <c r="AX238" s="345">
        <f>AND(AW8&gt;=Summary!$H$34,AX8&lt;=Summary!$C$21)*(1+AW238)</f>
        <v>0</v>
      </c>
      <c r="AY238" s="345">
        <f>AND(AX8&gt;=Summary!$H$34,AY8&lt;=Summary!$C$21)*(1+AX238)</f>
        <v>0</v>
      </c>
      <c r="AZ238" s="345">
        <f>AND(AY8&gt;=Summary!$H$34,AZ8&lt;=Summary!$C$21)*(1+AY238)</f>
        <v>0</v>
      </c>
      <c r="BA238" s="345">
        <f>AND(AZ8&gt;=Summary!$H$34,BA8&lt;=Summary!$C$21)*(1+AZ238)</f>
        <v>0</v>
      </c>
      <c r="BB238" s="345">
        <f>AND(BA8&gt;=Summary!$H$34,BB8&lt;=Summary!$C$21)*(1+BA238)</f>
        <v>0</v>
      </c>
      <c r="BC238" s="345">
        <f>AND(BB8&gt;=Summary!$H$34,BC8&lt;=Summary!$C$21)*(1+BB238)</f>
        <v>0</v>
      </c>
      <c r="BD238" s="345">
        <f>AND(BC8&gt;=Summary!$H$34,BD8&lt;=Summary!$C$21)*(1+BC238)</f>
        <v>0</v>
      </c>
      <c r="BE238" s="345">
        <f>AND(BD8&gt;=Summary!$H$34,BE8&lt;=Summary!$C$21)*(1+BD238)</f>
        <v>0</v>
      </c>
      <c r="BF238" s="345">
        <f>AND(BE8&gt;=Summary!$H$34,BF8&lt;=Summary!$C$21)*(1+BE238)</f>
        <v>0</v>
      </c>
      <c r="BG238" s="345">
        <f>AND(BF8&gt;=Summary!$H$34,BG8&lt;=Summary!$C$21)*(1+BF238)</f>
        <v>0</v>
      </c>
      <c r="BH238" s="345">
        <f>AND(BG8&gt;=Summary!$H$34,BH8&lt;=Summary!$C$21)*(1+BG238)</f>
        <v>0</v>
      </c>
      <c r="BI238" s="345">
        <f>AND(BH8&gt;=Summary!$H$34,BI8&lt;=Summary!$C$21)*(1+BH238)</f>
        <v>0</v>
      </c>
      <c r="BJ238" s="345">
        <f>AND(BI8&gt;=Summary!$H$34,BJ8&lt;=Summary!$C$21)*(1+BI238)</f>
        <v>0</v>
      </c>
      <c r="BK238" s="345">
        <f>AND(BJ8&gt;=Summary!$H$34,BK8&lt;=Summary!$C$21)*(1+BJ238)</f>
        <v>0</v>
      </c>
      <c r="BL238" s="345">
        <f>AND(BK8&gt;=Summary!$H$34,BL8&lt;=Summary!$C$21)*(1+BK238)</f>
        <v>0</v>
      </c>
      <c r="BM238" s="345">
        <f>AND(BL8&gt;=Summary!$H$34,BM8&lt;=Summary!$C$21)*(1+BL238)</f>
        <v>0</v>
      </c>
      <c r="BN238" s="345">
        <f>AND(BM8&gt;=Summary!$H$34,BN8&lt;=Summary!$C$21)*(1+BM238)</f>
        <v>0</v>
      </c>
      <c r="BO238" s="345">
        <f>AND(BN8&gt;=Summary!$H$34,BO8&lt;=Summary!$C$21)*(1+BN238)</f>
        <v>1</v>
      </c>
      <c r="BP238" s="345">
        <f>AND(BO8&gt;=Summary!$H$34,BP8&lt;=Summary!$C$21)*(1+BO238)</f>
        <v>2</v>
      </c>
      <c r="BQ238" s="345">
        <f>AND(BP8&gt;=Summary!$H$34,BQ8&lt;=Summary!$C$21)*(1+BP238)</f>
        <v>3</v>
      </c>
      <c r="BR238" s="345">
        <f>AND(BQ8&gt;=Summary!$H$34,BR8&lt;=Summary!$C$21)*(1+BQ238)</f>
        <v>4</v>
      </c>
      <c r="BS238" s="345">
        <f>AND(BR8&gt;=Summary!$H$34,BS8&lt;=Summary!$C$21)*(1+BR238)</f>
        <v>5</v>
      </c>
      <c r="BT238" s="345">
        <f>AND(BS8&gt;=Summary!$H$34,BT8&lt;=Summary!$C$21)*(1+BS238)</f>
        <v>6</v>
      </c>
      <c r="BU238" s="345">
        <f>AND(BT8&gt;=Summary!$H$34,BU8&lt;=Summary!$C$21)*(1+BT238)</f>
        <v>7</v>
      </c>
      <c r="BV238" s="345">
        <f>AND(BU8&gt;=Summary!$H$34,BV8&lt;=Summary!$C$21)*(1+BU238)</f>
        <v>8</v>
      </c>
      <c r="BW238" s="345">
        <f>AND(BV8&gt;=Summary!$H$34,BW8&lt;=Summary!$C$21)*(1+BV238)</f>
        <v>9</v>
      </c>
      <c r="BX238" s="345">
        <f>AND(BW8&gt;=Summary!$H$34,BX8&lt;=Summary!$C$21)*(1+BW238)</f>
        <v>10</v>
      </c>
      <c r="BY238" s="345">
        <f>AND(BX8&gt;=Summary!$H$34,BY8&lt;=Summary!$C$21)*(1+BX238)</f>
        <v>11</v>
      </c>
      <c r="BZ238" s="345">
        <f>AND(BY8&gt;=Summary!$H$34,BZ8&lt;=Summary!$C$21)*(1+BY238)</f>
        <v>12</v>
      </c>
      <c r="CA238" s="345">
        <f>AND(BZ8&gt;=Summary!$H$34,CA8&lt;=Summary!$C$21)*(1+BZ238)</f>
        <v>0</v>
      </c>
      <c r="CB238" s="345">
        <f>AND(CA8&gt;=Summary!$H$34,CB8&lt;=Summary!$C$21)*(1+CA238)</f>
        <v>0</v>
      </c>
      <c r="CC238" s="345">
        <f>AND(CB8&gt;=Summary!$H$34,CC8&lt;=Summary!$C$21)*(1+CB238)</f>
        <v>0</v>
      </c>
      <c r="CD238" s="345">
        <f>AND(CC8&gt;=Summary!$H$34,CD8&lt;=Summary!$C$21)*(1+CC238)</f>
        <v>0</v>
      </c>
      <c r="CE238" s="345">
        <f>AND(CD8&gt;=Summary!$H$34,CE8&lt;=Summary!$C$21)*(1+CD238)</f>
        <v>0</v>
      </c>
      <c r="CF238" s="345">
        <f>AND(CE8&gt;=Summary!$H$34,CF8&lt;=Summary!$C$21)*(1+CE238)</f>
        <v>0</v>
      </c>
      <c r="CG238" s="345">
        <f>AND(CF8&gt;=Summary!$H$34,CG8&lt;=Summary!$C$21)*(1+CF238)</f>
        <v>0</v>
      </c>
      <c r="CH238" s="345">
        <f>AND(CG8&gt;=Summary!$H$34,CH8&lt;=Summary!$C$21)*(1+CG238)</f>
        <v>0</v>
      </c>
      <c r="CI238" s="345">
        <f>AND(CH8&gt;=Summary!$H$34,CI8&lt;=Summary!$C$21)*(1+CH238)</f>
        <v>0</v>
      </c>
      <c r="CJ238" s="345">
        <f>AND(CI8&gt;=Summary!$H$34,CJ8&lt;=Summary!$C$21)*(1+CI238)</f>
        <v>0</v>
      </c>
      <c r="CK238" s="345">
        <f>AND(CJ8&gt;=Summary!$H$34,CK8&lt;=Summary!$C$21)*(1+CJ238)</f>
        <v>0</v>
      </c>
      <c r="CL238" s="345">
        <f>AND(CK8&gt;=Summary!$H$34,CL8&lt;=Summary!$C$21)*(1+CK238)</f>
        <v>0</v>
      </c>
      <c r="CM238" s="345">
        <f>AND(CL8&gt;=Summary!$H$34,CM8&lt;=Summary!$C$21)*(1+CL238)</f>
        <v>0</v>
      </c>
      <c r="CN238" s="345">
        <f>AND(CM8&gt;=Summary!$H$34,CN8&lt;=Summary!$C$21)*(1+CM238)</f>
        <v>0</v>
      </c>
      <c r="CO238" s="345">
        <f>AND(CN8&gt;=Summary!$H$34,CO8&lt;=Summary!$C$21)*(1+CN238)</f>
        <v>0</v>
      </c>
      <c r="CP238" s="345">
        <f>AND(CO8&gt;=Summary!$H$34,CP8&lt;=Summary!$C$21)*(1+CO238)</f>
        <v>0</v>
      </c>
      <c r="CQ238" s="345">
        <f>AND(CP8&gt;=Summary!$H$34,CQ8&lt;=Summary!$C$21)*(1+CP238)</f>
        <v>0</v>
      </c>
      <c r="CR238" s="345">
        <f>AND(CQ8&gt;=Summary!$H$34,CR8&lt;=Summary!$C$21)*(1+CQ238)</f>
        <v>0</v>
      </c>
      <c r="CS238" s="345">
        <f>AND(CR8&gt;=Summary!$H$34,CS8&lt;=Summary!$C$21)*(1+CR238)</f>
        <v>0</v>
      </c>
      <c r="CT238" s="345">
        <f>AND(CS8&gt;=Summary!$H$34,CT8&lt;=Summary!$C$21)*(1+CS238)</f>
        <v>0</v>
      </c>
      <c r="CU238" s="345">
        <f>AND(CT8&gt;=Summary!$H$34,CU8&lt;=Summary!$C$21)*(1+CT238)</f>
        <v>0</v>
      </c>
      <c r="CV238" s="345">
        <f>AND(CU8&gt;=Summary!$H$34,CV8&lt;=Summary!$C$21)*(1+CU238)</f>
        <v>0</v>
      </c>
      <c r="CW238" s="345">
        <f>AND(CV8&gt;=Summary!$H$34,CW8&lt;=Summary!$C$21)*(1+CV238)</f>
        <v>0</v>
      </c>
      <c r="CX238" s="345">
        <f>AND(CW8&gt;=Summary!$H$34,CX8&lt;=Summary!$C$21)*(1+CW238)</f>
        <v>0</v>
      </c>
      <c r="CY238" s="345">
        <f>AND(CX8&gt;=Summary!$H$34,CY8&lt;=Summary!$C$21)*(1+CX238)</f>
        <v>0</v>
      </c>
      <c r="CZ238" s="345">
        <f>AND(CY8&gt;=Summary!$H$34,CZ8&lt;=Summary!$C$21)*(1+CY238)</f>
        <v>0</v>
      </c>
      <c r="DA238" s="345">
        <f>AND(CZ8&gt;=Summary!$H$34,DA8&lt;=Summary!$C$21)*(1+CZ238)</f>
        <v>0</v>
      </c>
      <c r="DB238" s="345">
        <f>AND(DA8&gt;=Summary!$H$34,DB8&lt;=Summary!$C$21)*(1+DA238)</f>
        <v>0</v>
      </c>
      <c r="DC238" s="345">
        <f>AND(DB8&gt;=Summary!$H$34,DC8&lt;=Summary!$C$21)*(1+DB238)</f>
        <v>0</v>
      </c>
      <c r="DD238" s="345">
        <f>AND(DC8&gt;=Summary!$H$34,DD8&lt;=Summary!$C$21)*(1+DC238)</f>
        <v>0</v>
      </c>
      <c r="DE238" s="345">
        <f>AND(DD8&gt;=Summary!$H$34,DE8&lt;=Summary!$C$21)*(1+DD238)</f>
        <v>0</v>
      </c>
      <c r="DF238" s="345">
        <f>AND(DE8&gt;=Summary!$H$34,DF8&lt;=Summary!$C$21)*(1+DE238)</f>
        <v>0</v>
      </c>
      <c r="DG238" s="345">
        <f>AND(DF8&gt;=Summary!$H$34,DG8&lt;=Summary!$C$21)*(1+DF238)</f>
        <v>0</v>
      </c>
      <c r="DH238" s="345">
        <f>AND(DG8&gt;=Summary!$H$34,DH8&lt;=Summary!$C$21)*(1+DG238)</f>
        <v>0</v>
      </c>
      <c r="DI238" s="345">
        <f>AND(DH8&gt;=Summary!$H$34,DI8&lt;=Summary!$C$21)*(1+DH238)</f>
        <v>0</v>
      </c>
      <c r="DJ238" s="345">
        <f>AND(DI8&gt;=Summary!$H$34,DJ8&lt;=Summary!$C$21)*(1+DI238)</f>
        <v>0</v>
      </c>
      <c r="DK238" s="345">
        <f>AND(DJ8&gt;=Summary!$H$34,DK8&lt;=Summary!$C$21)*(1+DJ238)</f>
        <v>0</v>
      </c>
      <c r="DL238" s="345">
        <f>AND(DK8&gt;=Summary!$H$34,DL8&lt;=Summary!$C$21)*(1+DK238)</f>
        <v>0</v>
      </c>
      <c r="DM238" s="345">
        <f>AND(DL8&gt;=Summary!$H$34,DM8&lt;=Summary!$C$21)*(1+DL238)</f>
        <v>0</v>
      </c>
      <c r="DN238" s="345">
        <f>AND(DM8&gt;=Summary!$H$34,DN8&lt;=Summary!$C$21)*(1+DM238)</f>
        <v>0</v>
      </c>
      <c r="DO238" s="345">
        <f>AND(DN8&gt;=Summary!$H$34,DO8&lt;=Summary!$C$21)*(1+DN238)</f>
        <v>0</v>
      </c>
      <c r="DP238" s="345">
        <f>AND(DO8&gt;=Summary!$H$34,DP8&lt;=Summary!$C$21)*(1+DO238)</f>
        <v>0</v>
      </c>
      <c r="DQ238" s="345">
        <f>AND(DP8&gt;=Summary!$H$34,DQ8&lt;=Summary!$C$21)*(1+DP238)</f>
        <v>0</v>
      </c>
      <c r="DR238" s="345">
        <f>AND(DQ8&gt;=Summary!$H$34,DR8&lt;=Summary!$C$21)*(1+DQ238)</f>
        <v>0</v>
      </c>
      <c r="DS238" s="345">
        <f>AND(DR8&gt;=Summary!$H$34,DS8&lt;=Summary!$C$21)*(1+DR238)</f>
        <v>0</v>
      </c>
      <c r="DT238" s="345">
        <f>AND(DS8&gt;=Summary!$H$34,DT8&lt;=Summary!$C$21)*(1+DS238)</f>
        <v>0</v>
      </c>
      <c r="DU238" s="345">
        <f>AND(DT8&gt;=Summary!$H$34,DU8&lt;=Summary!$C$21)*(1+DT238)</f>
        <v>0</v>
      </c>
      <c r="DV238" s="345">
        <f>AND(DU8&gt;=Summary!$H$34,DV8&lt;=Summary!$C$21)*(1+DU238)</f>
        <v>0</v>
      </c>
      <c r="DW238" s="345">
        <f>AND(DV8&gt;=Summary!$H$34,DW8&lt;=Summary!$C$21)*(1+DV238)</f>
        <v>0</v>
      </c>
      <c r="DX238" s="345">
        <f>AND(DW8&gt;=Summary!$H$34,DX8&lt;=Summary!$C$21)*(1+DW238)</f>
        <v>0</v>
      </c>
      <c r="DY238" s="345">
        <f>AND(DX8&gt;=Summary!$H$34,DY8&lt;=Summary!$C$21)*(1+DX238)</f>
        <v>0</v>
      </c>
      <c r="DZ238" s="345">
        <f>AND(DY8&gt;=Summary!$H$34,DZ8&lt;=Summary!$C$21)*(1+DY238)</f>
        <v>0</v>
      </c>
      <c r="EA238" s="345">
        <f>AND(DZ8&gt;=Summary!$H$34,EA8&lt;=Summary!$C$21)*(1+DZ238)</f>
        <v>0</v>
      </c>
      <c r="EB238" s="345">
        <f>AND(EA8&gt;=Summary!$H$34,EB8&lt;=Summary!$C$21)*(1+EA238)</f>
        <v>0</v>
      </c>
      <c r="EC238" s="345">
        <f>AND(EB8&gt;=Summary!$H$34,EC8&lt;=Summary!$C$21)*(1+EB238)</f>
        <v>0</v>
      </c>
      <c r="ED238" s="345">
        <f>AND(EC8&gt;=Summary!$H$34,ED8&lt;=Summary!$C$21)*(1+EC238)</f>
        <v>0</v>
      </c>
      <c r="EE238" s="345">
        <f>AND(ED8&gt;=Summary!$H$34,EE8&lt;=Summary!$C$21)*(1+ED238)</f>
        <v>0</v>
      </c>
      <c r="EF238" s="345">
        <f>AND(EE8&gt;=Summary!$H$34,EF8&lt;=Summary!$C$21)*(1+EE238)</f>
        <v>0</v>
      </c>
      <c r="EG238" s="345">
        <f>AND(EF8&gt;=Summary!$H$34,EG8&lt;=Summary!$C$21)*(1+EF238)</f>
        <v>0</v>
      </c>
      <c r="EH238" s="345">
        <f>AND(EG8&gt;=Summary!$H$34,EH8&lt;=Summary!$C$21)*(1+EG238)</f>
        <v>0</v>
      </c>
      <c r="EI238" s="345">
        <f>AND(EH8&gt;=Summary!$H$34,EI8&lt;=Summary!$C$21)*(1+EH238)</f>
        <v>0</v>
      </c>
      <c r="EJ238" s="345">
        <f>AND(EI8&gt;=Summary!$H$34,EJ8&lt;=Summary!$C$21)*(1+EI238)</f>
        <v>0</v>
      </c>
      <c r="EK238" s="345">
        <f>AND(EJ8&gt;=Summary!$H$34,EK8&lt;=Summary!$C$21)*(1+EJ238)</f>
        <v>0</v>
      </c>
      <c r="EL238" s="345">
        <f>AND(EK8&gt;=Summary!$H$34,EL8&lt;=Summary!$C$21)*(1+EK238)</f>
        <v>0</v>
      </c>
      <c r="EM238" s="345">
        <f>AND(EL8&gt;=Summary!$H$34,EM8&lt;=Summary!$C$21)*(1+EL238)</f>
        <v>0</v>
      </c>
      <c r="EN238" s="345">
        <f>AND(EM8&gt;=Summary!$H$34,EN8&lt;=Summary!$C$21)*(1+EM238)</f>
        <v>0</v>
      </c>
      <c r="EO238" s="345">
        <f>AND(EN8&gt;=Summary!$H$34,EO8&lt;=Summary!$C$21)*(1+EN238)</f>
        <v>0</v>
      </c>
      <c r="EP238" s="345">
        <f>AND(EO8&gt;=Summary!$H$34,EP8&lt;=Summary!$C$21)*(1+EO238)</f>
        <v>0</v>
      </c>
      <c r="EQ238" s="345">
        <f>AND(EP8&gt;=Summary!$H$34,EQ8&lt;=Summary!$C$21)*(1+EP238)</f>
        <v>0</v>
      </c>
      <c r="ER238" s="345">
        <f>AND(EQ8&gt;=Summary!$H$34,ER8&lt;=Summary!$C$21)*(1+EQ238)</f>
        <v>0</v>
      </c>
      <c r="ES238" s="345">
        <f>AND(ER8&gt;=Summary!$H$34,ES8&lt;=Summary!$C$21)*(1+ER238)</f>
        <v>0</v>
      </c>
      <c r="ET238" s="345">
        <f>AND(ES8&gt;=Summary!$H$34,ET8&lt;=Summary!$C$21)*(1+ES238)</f>
        <v>0</v>
      </c>
      <c r="EU238" s="345">
        <f>AND(ET8&gt;=Summary!$H$34,EU8&lt;=Summary!$C$21)*(1+ET238)</f>
        <v>0</v>
      </c>
      <c r="EV238" s="345">
        <f>AND(EU8&gt;=Summary!$H$34,EV8&lt;=Summary!$C$21)*(1+EU238)</f>
        <v>0</v>
      </c>
      <c r="EW238" s="345">
        <f>AND(EV8&gt;=Summary!$H$34,EW8&lt;=Summary!$C$21)*(1+EV238)</f>
        <v>0</v>
      </c>
      <c r="EX238" s="345">
        <f>AND(EW8&gt;=Summary!$H$34,EX8&lt;=Summary!$C$21)*(1+EW238)</f>
        <v>0</v>
      </c>
      <c r="EY238" s="345">
        <f>AND(EX8&gt;=Summary!$H$34,EY8&lt;=Summary!$C$21)*(1+EX238)</f>
        <v>0</v>
      </c>
      <c r="EZ238" s="345">
        <f>AND(EY8&gt;=Summary!$H$34,EZ8&lt;=Summary!$C$21)*(1+EY238)</f>
        <v>0</v>
      </c>
      <c r="FA238" s="345">
        <f>AND(EZ8&gt;=Summary!$H$34,FA8&lt;=Summary!$C$21)*(1+EZ238)</f>
        <v>0</v>
      </c>
      <c r="FB238" s="345">
        <f>AND(FA8&gt;=Summary!$H$34,FB8&lt;=Summary!$C$21)*(1+FA238)</f>
        <v>0</v>
      </c>
      <c r="FC238" s="345">
        <f>AND(FB8&gt;=Summary!$H$34,FC8&lt;=Summary!$C$21)*(1+FB238)</f>
        <v>0</v>
      </c>
      <c r="FD238" s="345">
        <f>AND(FC8&gt;=Summary!$H$34,FD8&lt;=Summary!$C$21)*(1+FC238)</f>
        <v>0</v>
      </c>
      <c r="FE238" s="345">
        <f>AND(FD8&gt;=Summary!$H$34,FE8&lt;=Summary!$C$21)*(1+FD238)</f>
        <v>0</v>
      </c>
      <c r="FF238" s="345">
        <f>AND(FE8&gt;=Summary!$H$34,FF8&lt;=Summary!$C$21)*(1+FE238)</f>
        <v>0</v>
      </c>
      <c r="FG238" s="345">
        <f>AND(FF8&gt;=Summary!$H$34,FG8&lt;=Summary!$C$21)*(1+FF238)</f>
        <v>0</v>
      </c>
      <c r="FH238" s="345">
        <f>AND(FG8&gt;=Summary!$H$34,FH8&lt;=Summary!$C$21)*(1+FG238)</f>
        <v>0</v>
      </c>
      <c r="FI238" s="345">
        <f>AND(FH8&gt;=Summary!$H$34,FI8&lt;=Summary!$C$21)*(1+FH238)</f>
        <v>0</v>
      </c>
      <c r="FJ238" s="345">
        <f>AND(FI8&gt;=Summary!$H$34,FJ8&lt;=Summary!$C$21)*(1+FI238)</f>
        <v>0</v>
      </c>
      <c r="FK238" s="345">
        <f>AND(FJ8&gt;=Summary!$H$34,FK8&lt;=Summary!$C$21)*(1+FJ238)</f>
        <v>0</v>
      </c>
      <c r="FL238" s="345">
        <f>AND(FK8&gt;=Summary!$H$34,FL8&lt;=Summary!$C$21)*(1+FK238)</f>
        <v>0</v>
      </c>
      <c r="FM238" s="345">
        <f>AND(FL8&gt;=Summary!$H$34,FM8&lt;=Summary!$C$21)*(1+FL238)</f>
        <v>0</v>
      </c>
      <c r="FN238" s="345">
        <f>AND(FM8&gt;=Summary!$H$34,FN8&lt;=Summary!$C$21)*(1+FM238)</f>
        <v>0</v>
      </c>
      <c r="FO238" s="345">
        <f>AND(FN8&gt;=Summary!$H$34,FO8&lt;=Summary!$C$21)*(1+FN238)</f>
        <v>0</v>
      </c>
      <c r="FP238" s="345">
        <f>AND(FO8&gt;=Summary!$H$34,FP8&lt;=Summary!$C$21)*(1+FO238)</f>
        <v>0</v>
      </c>
      <c r="FQ238" s="345">
        <f>AND(FP8&gt;=Summary!$H$34,FQ8&lt;=Summary!$C$21)*(1+FP238)</f>
        <v>0</v>
      </c>
      <c r="FR238" s="345">
        <f>AND(FQ8&gt;=Summary!$H$34,FR8&lt;=Summary!$C$21)*(1+FQ238)</f>
        <v>0</v>
      </c>
      <c r="FS238" s="345">
        <f>AND(FR8&gt;=Summary!$H$34,FS8&lt;=Summary!$C$21)*(1+FR238)</f>
        <v>0</v>
      </c>
      <c r="FT238" s="345">
        <f>AND(FS8&gt;=Summary!$H$34,FT8&lt;=Summary!$C$21)*(1+FS238)</f>
        <v>0</v>
      </c>
      <c r="FU238" s="345">
        <f>AND(FT8&gt;=Summary!$H$34,FU8&lt;=Summary!$C$21)*(1+FT238)</f>
        <v>0</v>
      </c>
      <c r="FV238" s="345">
        <f>AND(FU8&gt;=Summary!$H$34,FV8&lt;=Summary!$C$21)*(1+FU238)</f>
        <v>0</v>
      </c>
      <c r="FW238" s="345">
        <f>AND(FV8&gt;=Summary!$H$34,FW8&lt;=Summary!$C$21)*(1+FV238)</f>
        <v>0</v>
      </c>
      <c r="FX238" s="345">
        <f>AND(FW8&gt;=Summary!$H$34,FX8&lt;=Summary!$C$21)*(1+FW238)</f>
        <v>0</v>
      </c>
      <c r="FY238" s="345">
        <f>AND(FX8&gt;=Summary!$H$34,FY8&lt;=Summary!$C$21)*(1+FX238)</f>
        <v>0</v>
      </c>
      <c r="FZ238" s="345">
        <f>AND(FY8&gt;=Summary!$H$34,FZ8&lt;=Summary!$C$21)*(1+FY238)</f>
        <v>0</v>
      </c>
      <c r="GA238" s="345">
        <f>AND(FZ8&gt;=Summary!$H$34,GA8&lt;=Summary!$C$21)*(1+FZ238)</f>
        <v>0</v>
      </c>
      <c r="GB238" s="345">
        <f>AND(GA8&gt;=Summary!$H$34,GB8&lt;=Summary!$C$21)*(1+GA238)</f>
        <v>0</v>
      </c>
      <c r="GC238" s="345">
        <f>AND(GB8&gt;=Summary!$H$34,GC8&lt;=Summary!$C$21)*(1+GB238)</f>
        <v>0</v>
      </c>
      <c r="GD238" s="345">
        <f>AND(GC8&gt;=Summary!$H$34,GD8&lt;=Summary!$C$21)*(1+GC238)</f>
        <v>0</v>
      </c>
      <c r="GE238" s="345">
        <f>AND(GD8&gt;=Summary!$H$34,GE8&lt;=Summary!$C$21)*(1+GD238)</f>
        <v>0</v>
      </c>
      <c r="GF238" s="345">
        <f>AND(GE8&gt;=Summary!$H$34,GF8&lt;=Summary!$C$21)*(1+GE238)</f>
        <v>0</v>
      </c>
      <c r="GG238" s="345">
        <f>AND(GF8&gt;=Summary!$H$34,GG8&lt;=Summary!$C$21)*(1+GF238)</f>
        <v>0</v>
      </c>
      <c r="GH238" s="345">
        <f>AND(GG8&gt;=Summary!$H$34,GH8&lt;=Summary!$C$21)*(1+GG238)</f>
        <v>0</v>
      </c>
      <c r="GI238" s="345">
        <f>AND(GH8&gt;=Summary!$H$34,GI8&lt;=Summary!$C$21)*(1+GH238)</f>
        <v>0</v>
      </c>
      <c r="GJ238" s="345">
        <f>AND(GI8&gt;=Summary!$H$34,GJ8&lt;=Summary!$C$21)*(1+GI238)</f>
        <v>0</v>
      </c>
      <c r="GK238" s="345">
        <f>AND(GJ8&gt;=Summary!$H$34,GK8&lt;=Summary!$C$21)*(1+GJ238)</f>
        <v>0</v>
      </c>
      <c r="GL238" s="345">
        <f>AND(GK8&gt;=Summary!$H$34,GL8&lt;=Summary!$C$21)*(1+GK238)</f>
        <v>0</v>
      </c>
      <c r="GM238" s="345">
        <f>AND(GL8&gt;=Summary!$H$34,GM8&lt;=Summary!$C$21)*(1+GL238)</f>
        <v>0</v>
      </c>
      <c r="GN238" s="345">
        <f>AND(GM8&gt;=Summary!$H$34,GN8&lt;=Summary!$C$21)*(1+GM238)</f>
        <v>0</v>
      </c>
      <c r="GO238" s="1"/>
      <c r="GP238" s="67"/>
    </row>
    <row r="239" spans="1:198" customFormat="1" collapsed="1" x14ac:dyDescent="0.75">
      <c r="A239" s="1"/>
      <c r="B239" s="1"/>
      <c r="C239" s="319" t="s">
        <v>103</v>
      </c>
      <c r="D239" s="100"/>
      <c r="E239" s="100"/>
      <c r="F239" s="320"/>
      <c r="G239" s="320"/>
      <c r="H239" s="7"/>
      <c r="I239" s="7"/>
      <c r="J239" s="19"/>
      <c r="K239" s="19"/>
      <c r="L239" s="19"/>
      <c r="M239" s="19"/>
      <c r="N239" s="19">
        <f>SUM(P239:GN239)</f>
        <v>190373425.29499593</v>
      </c>
      <c r="O239" s="19"/>
      <c r="P239" s="95"/>
      <c r="Q239" s="95">
        <f>(Q8&lt;Summary!$C$21)*(IFERROR(INDEX(PL!$H$94:$AC$94,MATCH(MonthlyCF!Q233,PL!$H$4:$AC$4,0)),0)*Q235)</f>
        <v>0</v>
      </c>
      <c r="R239" s="95">
        <f>(R8&lt;Summary!$C$21)*(IFERROR(INDEX(PL!$H$94:$AC$94,MATCH(MonthlyCF!R233,PL!$H$4:$AC$4,0)),0)*R235)</f>
        <v>0</v>
      </c>
      <c r="S239" s="95">
        <f>(S8&lt;Summary!$C$21)*(IFERROR(INDEX(PL!$H$94:$AC$94,MATCH(MonthlyCF!S233,PL!$H$4:$AC$4,0)),0)*S235)</f>
        <v>0</v>
      </c>
      <c r="T239" s="95">
        <f>(T8&lt;Summary!$C$21)*(IFERROR(INDEX(PL!$H$94:$AC$94,MATCH(MonthlyCF!T233,PL!$H$4:$AC$4,0)),0)*T235)</f>
        <v>0</v>
      </c>
      <c r="U239" s="95">
        <f>(U8&lt;Summary!$C$21)*(IFERROR(INDEX(PL!$H$94:$AC$94,MATCH(MonthlyCF!U233,PL!$H$4:$AC$4,0)),0)*U235)</f>
        <v>0</v>
      </c>
      <c r="V239" s="95">
        <f>(V8&lt;Summary!$C$21)*(IFERROR(INDEX(PL!$H$94:$AC$94,MATCH(MonthlyCF!V233,PL!$H$4:$AC$4,0)),0)*V235)</f>
        <v>0</v>
      </c>
      <c r="W239" s="95">
        <f>(W8&lt;Summary!$C$21)*(IFERROR(INDEX(PL!$H$94:$AC$94,MATCH(MonthlyCF!W233,PL!$H$4:$AC$4,0)),0)*W235)</f>
        <v>0</v>
      </c>
      <c r="X239" s="95">
        <f>(X8&lt;Summary!$C$21)*(IFERROR(INDEX(PL!$H$94:$AC$94,MATCH(MonthlyCF!X233,PL!$H$4:$AC$4,0)),0)*X235)</f>
        <v>0</v>
      </c>
      <c r="Y239" s="95">
        <f>(Y8&lt;Summary!$C$21)*(IFERROR(INDEX(PL!$H$94:$AC$94,MATCH(MonthlyCF!Y233,PL!$H$4:$AC$4,0)),0)*Y235)</f>
        <v>0</v>
      </c>
      <c r="Z239" s="95">
        <f>(Z8&lt;Summary!$C$21)*(IFERROR(INDEX(PL!$H$94:$AC$94,MATCH(MonthlyCF!Z233,PL!$H$4:$AC$4,0)),0)*Z235)</f>
        <v>0</v>
      </c>
      <c r="AA239" s="95">
        <f>(AA8&lt;Summary!$C$21)*(IFERROR(INDEX(PL!$H$94:$AC$94,MATCH(MonthlyCF!AA233,PL!$H$4:$AC$4,0)),0)*AA235)</f>
        <v>0</v>
      </c>
      <c r="AB239" s="95">
        <f>(AB8&lt;Summary!$C$21)*(IFERROR(INDEX(PL!$H$94:$AC$94,MATCH(MonthlyCF!AB233,PL!$H$4:$AC$4,0)),0)*AB235)</f>
        <v>0</v>
      </c>
      <c r="AC239" s="95">
        <f>(AC8&lt;Summary!$C$21)*(IFERROR(INDEX(PL!$H$94:$AC$94,MATCH(MonthlyCF!AC233,PL!$H$4:$AC$4,0)),0)*AC235)</f>
        <v>0</v>
      </c>
      <c r="AD239" s="95">
        <f>(AD8&lt;Summary!$C$21)*(IFERROR(INDEX(PL!$H$94:$AC$94,MATCH(MonthlyCF!AD233,PL!$H$4:$AC$4,0)),0)*AD235)</f>
        <v>0</v>
      </c>
      <c r="AE239" s="95">
        <f>(AE8&lt;Summary!$C$21)*(IFERROR(INDEX(PL!$H$94:$AC$94,MATCH(MonthlyCF!AE233,PL!$H$4:$AC$4,0)),0)*AE235)</f>
        <v>0</v>
      </c>
      <c r="AF239" s="95">
        <f>(AF8&lt;Summary!$C$21)*(IFERROR(INDEX(PL!$H$94:$AC$94,MATCH(MonthlyCF!AF233,PL!$H$4:$AC$4,0)),0)*AF235)</f>
        <v>0</v>
      </c>
      <c r="AG239" s="95">
        <f>(AG8&lt;Summary!$C$21)*(IFERROR(INDEX(PL!$H$94:$AC$94,MATCH(MonthlyCF!AG233,PL!$H$4:$AC$4,0)),0)*AG235)</f>
        <v>0</v>
      </c>
      <c r="AH239" s="95">
        <f>(AH8&lt;Summary!$C$21)*(IFERROR(INDEX(PL!$H$94:$AC$94,MATCH(MonthlyCF!AH233,PL!$H$4:$AC$4,0)),0)*AH235)</f>
        <v>0</v>
      </c>
      <c r="AI239" s="95">
        <f>(AI8&lt;Summary!$C$21)*(IFERROR(INDEX(PL!$H$94:$AC$94,MATCH(MonthlyCF!AI233,PL!$H$4:$AC$4,0)),0)*AI235)</f>
        <v>0</v>
      </c>
      <c r="AJ239" s="95">
        <f>(AJ8&lt;Summary!$C$21)*(IFERROR(INDEX(PL!$H$94:$AC$94,MATCH(MonthlyCF!AJ233,PL!$H$4:$AC$4,0)),0)*AJ235)</f>
        <v>0</v>
      </c>
      <c r="AK239" s="95">
        <f>(AK8&lt;Summary!$C$21)*(IFERROR(INDEX(PL!$H$94:$AC$94,MATCH(MonthlyCF!AK233,PL!$H$4:$AC$4,0)),0)*AK235)</f>
        <v>0</v>
      </c>
      <c r="AL239" s="95">
        <f>(AL8&lt;Summary!$C$21)*(IFERROR(INDEX(PL!$H$94:$AC$94,MATCH(MonthlyCF!AL233,PL!$H$4:$AC$4,0)),0)*AL235)</f>
        <v>0</v>
      </c>
      <c r="AM239" s="95">
        <f>(AM8&lt;Summary!$C$21)*(IFERROR(INDEX(PL!$H$94:$AC$94,MATCH(MonthlyCF!AM233,PL!$H$4:$AC$4,0)),0)*AM235)</f>
        <v>0</v>
      </c>
      <c r="AN239" s="95">
        <f>(AN8&lt;Summary!$C$21)*(IFERROR(INDEX(PL!$H$94:$AC$94,MATCH(MonthlyCF!AN233,PL!$H$4:$AC$4,0)),0)*AN235)</f>
        <v>0</v>
      </c>
      <c r="AO239" s="95">
        <f>(AO8&lt;Summary!$C$21)*(IFERROR(INDEX(PL!$H$94:$AC$94,MATCH(MonthlyCF!AO233,PL!$H$4:$AC$4,0)),0)*AO235)</f>
        <v>0</v>
      </c>
      <c r="AP239" s="95">
        <f>(AP8&lt;Summary!$C$21)*(IFERROR(INDEX(PL!$H$94:$AC$94,MATCH(MonthlyCF!AP233,PL!$H$4:$AC$4,0)),0)*AP235)</f>
        <v>0</v>
      </c>
      <c r="AQ239" s="95">
        <f>(AQ8&lt;Summary!$C$21)*(IFERROR(INDEX(PL!$H$94:$AC$94,MATCH(MonthlyCF!AQ233,PL!$H$4:$AC$4,0)),0)*AQ235)</f>
        <v>4808074.1219976861</v>
      </c>
      <c r="AR239" s="95">
        <f>(AR8&lt;Summary!$C$21)*(IFERROR(INDEX(PL!$H$94:$AC$94,MATCH(MonthlyCF!AR233,PL!$H$4:$AC$4,0)),0)*AR235)</f>
        <v>4266082.5995992711</v>
      </c>
      <c r="AS239" s="95">
        <f>(AS8&lt;Summary!$C$21)*(IFERROR(INDEX(PL!$H$94:$AC$94,MATCH(MonthlyCF!AS233,PL!$H$4:$AC$4,0)),0)*AS235)</f>
        <v>3637251.7205245616</v>
      </c>
      <c r="AT239" s="95">
        <f>(AT8&lt;Summary!$C$21)*(IFERROR(INDEX(PL!$H$94:$AC$94,MATCH(MonthlyCF!AT233,PL!$H$4:$AC$4,0)),0)*AT235)</f>
        <v>2979911.8099309695</v>
      </c>
      <c r="AU239" s="95">
        <f>(AU8&lt;Summary!$C$21)*(IFERROR(INDEX(PL!$H$94:$AC$94,MATCH(MonthlyCF!AU233,PL!$H$4:$AC$4,0)),0)*AU235)</f>
        <v>2979911.8099309676</v>
      </c>
      <c r="AV239" s="718">
        <f>(AV8&lt;Summary!$C$21)*(IFERROR(INDEX(PL!$H$94:$AC$94,MATCH(MonthlyCF!AV233,PL!$H$4:$AC$4,0)),0)*AV235)</f>
        <v>3637251.7205245583</v>
      </c>
      <c r="AW239" s="718">
        <f>(AW8&lt;Summary!$C$21)*(IFERROR(INDEX(PL!$H$94:$AC$94,MATCH(MonthlyCF!AW233,PL!$H$4:$AC$4,0)),0)*AW235)</f>
        <v>4266082.5995992729</v>
      </c>
      <c r="AX239" s="718">
        <f>(AX8&lt;Summary!$C$21)*(IFERROR(INDEX(PL!$H$94:$AC$94,MATCH(MonthlyCF!AX233,PL!$H$4:$AC$4,0)),0)*AX235)</f>
        <v>4808074.1219976898</v>
      </c>
      <c r="AY239" s="718">
        <f>(AY8&lt;Summary!$C$21)*(IFERROR(INDEX(PL!$H$94:$AC$94,MATCH(MonthlyCF!AY233,PL!$H$4:$AC$4,0)),0)*AY235)</f>
        <v>5207137.7693767454</v>
      </c>
      <c r="AZ239" s="718">
        <f>(AZ8&lt;Summary!$C$21)*(IFERROR(INDEX(PL!$H$94:$AC$94,MATCH(MonthlyCF!AZ233,PL!$H$4:$AC$4,0)),0)*AZ235)</f>
        <v>5418923.5087943226</v>
      </c>
      <c r="BA239" s="718">
        <f>(BA8&lt;Summary!$C$21)*(IFERROR(INDEX(PL!$H$94:$AC$94,MATCH(MonthlyCF!BA233,PL!$H$4:$AC$4,0)),0)*BA235)</f>
        <v>5418923.508794318</v>
      </c>
      <c r="BB239" s="718">
        <f>(BB8&lt;Summary!$C$21)*(IFERROR(INDEX(PL!$H$94:$AC$94,MATCH(MonthlyCF!BB233,PL!$H$4:$AC$4,0)),0)*BB235)</f>
        <v>5207137.7693767529</v>
      </c>
      <c r="BC239" s="718">
        <f>(BC8&lt;Summary!$C$21)*(IFERROR(INDEX(PL!$H$94:$AC$94,MATCH(MonthlyCF!BC233,PL!$H$4:$AC$4,0)),0)*BC235)</f>
        <v>5868763.12834151</v>
      </c>
      <c r="BD239" s="718">
        <f>(BD8&lt;Summary!$C$21)*(IFERROR(INDEX(PL!$H$94:$AC$94,MATCH(MonthlyCF!BD233,PL!$H$4:$AC$4,0)),0)*BD235)</f>
        <v>5207205.1361357002</v>
      </c>
      <c r="BE239" s="718">
        <f>(BE8&lt;Summary!$C$21)*(IFERROR(INDEX(PL!$H$94:$AC$94,MATCH(MonthlyCF!BE233,PL!$H$4:$AC$4,0)),0)*BE235)</f>
        <v>4439650.5220768591</v>
      </c>
      <c r="BF239" s="718">
        <f>(BF8&lt;Summary!$C$21)*(IFERROR(INDEX(PL!$H$94:$AC$94,MATCH(MonthlyCF!BF233,PL!$H$4:$AC$4,0)),0)*BF235)</f>
        <v>3637297.6189822354</v>
      </c>
      <c r="BG239" s="718">
        <f>(BG8&lt;Summary!$C$21)*(IFERROR(INDEX(PL!$H$94:$AC$94,MATCH(MonthlyCF!BG233,PL!$H$4:$AC$4,0)),0)*BG235)</f>
        <v>3637297.6189822331</v>
      </c>
      <c r="BH239" s="95">
        <f>(BH8&lt;Summary!$C$21)*(IFERROR(INDEX(PL!$H$94:$AC$94,MATCH(MonthlyCF!BH233,PL!$H$4:$AC$4,0)),0)*BH235)</f>
        <v>4439650.5220768545</v>
      </c>
      <c r="BI239" s="95">
        <f>(BI8&lt;Summary!$C$21)*(IFERROR(INDEX(PL!$H$94:$AC$94,MATCH(MonthlyCF!BI233,PL!$H$4:$AC$4,0)),0)*BI235)</f>
        <v>5207205.136135702</v>
      </c>
      <c r="BJ239" s="95">
        <f>(BJ8&lt;Summary!$C$21)*(IFERROR(INDEX(PL!$H$94:$AC$94,MATCH(MonthlyCF!BJ233,PL!$H$4:$AC$4,0)),0)*BJ235)</f>
        <v>5868763.1283415137</v>
      </c>
      <c r="BK239" s="95">
        <f>(BK8&lt;Summary!$C$21)*(IFERROR(INDEX(PL!$H$94:$AC$94,MATCH(MonthlyCF!BK233,PL!$H$4:$AC$4,0)),0)*BK235)</f>
        <v>6355862.5282622883</v>
      </c>
      <c r="BL239" s="95">
        <f>(BL8&lt;Summary!$C$21)*(IFERROR(INDEX(PL!$H$94:$AC$94,MATCH(MonthlyCF!BL233,PL!$H$4:$AC$4,0)),0)*BL235)</f>
        <v>6614369.4287520014</v>
      </c>
      <c r="BM239" s="95">
        <f>(BM8&lt;Summary!$C$21)*(IFERROR(INDEX(PL!$H$94:$AC$94,MATCH(MonthlyCF!BM233,PL!$H$4:$AC$4,0)),0)*BM235)</f>
        <v>6614369.4287519958</v>
      </c>
      <c r="BN239" s="95">
        <f>(BN8&lt;Summary!$C$21)*(IFERROR(INDEX(PL!$H$94:$AC$94,MATCH(MonthlyCF!BN233,PL!$H$4:$AC$4,0)),0)*BN235)</f>
        <v>6355862.5282622976</v>
      </c>
      <c r="BO239" s="95">
        <f>(BO8&lt;Summary!$C$21)*(IFERROR(INDEX(PL!$H$94:$AC$94,MATCH(MonthlyCF!BO233,PL!$H$4:$AC$4,0)),0)*BO235)</f>
        <v>7450441.3535733204</v>
      </c>
      <c r="BP239" s="95">
        <f>(BP8&lt;Summary!$C$21)*(IFERROR(INDEX(PL!$H$94:$AC$94,MATCH(MonthlyCF!BP233,PL!$H$4:$AC$4,0)),0)*BP235)</f>
        <v>6610588.2337371502</v>
      </c>
      <c r="BQ239" s="95">
        <f>(BQ8&lt;Summary!$C$21)*(IFERROR(INDEX(PL!$H$94:$AC$94,MATCH(MonthlyCF!BQ233,PL!$H$4:$AC$4,0)),0)*BQ235)</f>
        <v>5636171.5614926089</v>
      </c>
      <c r="BR239" s="95">
        <f>(BR8&lt;Summary!$C$21)*(IFERROR(INDEX(PL!$H$94:$AC$94,MATCH(MonthlyCF!BR233,PL!$H$4:$AC$4,0)),0)*BR235)</f>
        <v>4617578.1852312088</v>
      </c>
      <c r="BS239" s="95">
        <f>(BS8&lt;Summary!$C$21)*(IFERROR(INDEX(PL!$H$94:$AC$94,MATCH(MonthlyCF!BS233,PL!$H$4:$AC$4,0)),0)*BS235)</f>
        <v>4617578.185231206</v>
      </c>
      <c r="BT239" s="95">
        <f>(BT8&lt;Summary!$C$21)*(IFERROR(INDEX(PL!$H$94:$AC$94,MATCH(MonthlyCF!BT233,PL!$H$4:$AC$4,0)),0)*BT235)</f>
        <v>5636171.5614926033</v>
      </c>
      <c r="BU239" s="95">
        <f>(BU8&lt;Summary!$C$21)*(IFERROR(INDEX(PL!$H$94:$AC$94,MATCH(MonthlyCF!BU233,PL!$H$4:$AC$4,0)),0)*BU235)</f>
        <v>6610588.2337371521</v>
      </c>
      <c r="BV239" s="95">
        <f>(BV8&lt;Summary!$C$21)*(IFERROR(INDEX(PL!$H$94:$AC$94,MATCH(MonthlyCF!BV233,PL!$H$4:$AC$4,0)),0)*BV235)</f>
        <v>7450441.353573326</v>
      </c>
      <c r="BW239" s="95">
        <f>(BW8&lt;Summary!$C$21)*(IFERROR(INDEX(PL!$H$94:$AC$94,MATCH(MonthlyCF!BW233,PL!$H$4:$AC$4,0)),0)*BW235)</f>
        <v>8068817.9063676894</v>
      </c>
      <c r="BX239" s="95">
        <f>(BX8&lt;Summary!$C$21)*(IFERROR(INDEX(PL!$H$94:$AC$94,MATCH(MonthlyCF!BX233,PL!$H$4:$AC$4,0)),0)*BX235)</f>
        <v>8396994.4675056916</v>
      </c>
      <c r="BY239" s="95">
        <f>(BY8&lt;Summary!$C$21)*(IFERROR(INDEX(PL!$H$94:$AC$94,MATCH(MonthlyCF!BY233,PL!$H$4:$AC$4,0)),0)*BY235)</f>
        <v>8396994.4675056841</v>
      </c>
      <c r="BZ239" s="95">
        <f>(BZ8&lt;Summary!$C$21)*(IFERROR(INDEX(PL!$H$94:$AC$94,MATCH(MonthlyCF!BZ233,PL!$H$4:$AC$4,0)),0)*BZ235)</f>
        <v>0</v>
      </c>
      <c r="CA239" s="95">
        <f>(CA8&lt;Summary!$C$21)*(IFERROR(INDEX(PL!$H$94:$AC$94,MATCH(MonthlyCF!CA233,PL!$H$4:$AC$4,0)),0)*CA235)</f>
        <v>0</v>
      </c>
      <c r="CB239" s="95">
        <f>(CB8&lt;Summary!$C$21)*(IFERROR(INDEX(PL!$H$94:$AC$94,MATCH(MonthlyCF!CB233,PL!$H$4:$AC$4,0)),0)*CB235)</f>
        <v>0</v>
      </c>
      <c r="CC239" s="95">
        <f>(CC8&lt;Summary!$C$21)*(IFERROR(INDEX(PL!$H$94:$AC$94,MATCH(MonthlyCF!CC233,PL!$H$4:$AC$4,0)),0)*CC235)</f>
        <v>0</v>
      </c>
      <c r="CD239" s="95">
        <f>(CD8&lt;Summary!$C$21)*(IFERROR(INDEX(PL!$H$94:$AC$94,MATCH(MonthlyCF!CD233,PL!$H$4:$AC$4,0)),0)*CD235)</f>
        <v>0</v>
      </c>
      <c r="CE239" s="95">
        <f>(CE8&lt;Summary!$C$21)*(IFERROR(INDEX(PL!$H$94:$AC$94,MATCH(MonthlyCF!CE233,PL!$H$4:$AC$4,0)),0)*CE235)</f>
        <v>0</v>
      </c>
      <c r="CF239" s="95">
        <f>(CF8&lt;Summary!$C$21)*(IFERROR(INDEX(PL!$H$94:$AC$94,MATCH(MonthlyCF!CF233,PL!$H$4:$AC$4,0)),0)*CF235)</f>
        <v>0</v>
      </c>
      <c r="CG239" s="95">
        <f>(CG8&lt;Summary!$C$21)*(IFERROR(INDEX(PL!$H$94:$AC$94,MATCH(MonthlyCF!CG233,PL!$H$4:$AC$4,0)),0)*CG235)</f>
        <v>0</v>
      </c>
      <c r="CH239" s="95">
        <f>(CH8&lt;Summary!$C$21)*(IFERROR(INDEX(PL!$H$94:$AC$94,MATCH(MonthlyCF!CH233,PL!$H$4:$AC$4,0)),0)*CH235)</f>
        <v>0</v>
      </c>
      <c r="CI239" s="95">
        <f>(CI8&lt;Summary!$C$21)*(IFERROR(INDEX(PL!$H$94:$AC$94,MATCH(MonthlyCF!CI233,PL!$H$4:$AC$4,0)),0)*CI235)</f>
        <v>0</v>
      </c>
      <c r="CJ239" s="95">
        <f>(CJ8&lt;Summary!$C$21)*(IFERROR(INDEX(PL!$H$94:$AC$94,MATCH(MonthlyCF!CJ233,PL!$H$4:$AC$4,0)),0)*CJ235)</f>
        <v>0</v>
      </c>
      <c r="CK239" s="95">
        <f>(CK8&lt;Summary!$C$21)*(IFERROR(INDEX(PL!$H$94:$AC$94,MATCH(MonthlyCF!CK233,PL!$H$4:$AC$4,0)),0)*CK235)</f>
        <v>0</v>
      </c>
      <c r="CL239" s="95">
        <f>(CL8&lt;Summary!$C$21)*(IFERROR(INDEX(PL!$H$94:$AC$94,MATCH(MonthlyCF!CL233,PL!$H$4:$AC$4,0)),0)*CL235)</f>
        <v>0</v>
      </c>
      <c r="CM239" s="95">
        <f>(CM8&lt;Summary!$C$21)*(IFERROR(INDEX(PL!$H$94:$AC$94,MATCH(MonthlyCF!CM233,PL!$H$4:$AC$4,0)),0)*CM235)</f>
        <v>0</v>
      </c>
      <c r="CN239" s="95">
        <f>(CN8&lt;Summary!$C$21)*(IFERROR(INDEX(PL!$H$94:$AC$94,MATCH(MonthlyCF!CN233,PL!$H$4:$AC$4,0)),0)*CN235)</f>
        <v>0</v>
      </c>
      <c r="CO239" s="95">
        <f>(CO8&lt;Summary!$C$21)*(IFERROR(INDEX(PL!$H$94:$AC$94,MATCH(MonthlyCF!CO233,PL!$H$4:$AC$4,0)),0)*CO235)</f>
        <v>0</v>
      </c>
      <c r="CP239" s="95">
        <f>(CP8&lt;Summary!$C$21)*(IFERROR(INDEX(PL!$H$94:$AC$94,MATCH(MonthlyCF!CP233,PL!$H$4:$AC$4,0)),0)*CP235)</f>
        <v>0</v>
      </c>
      <c r="CQ239" s="95">
        <f>(CQ8&lt;Summary!$C$21)*(IFERROR(INDEX(PL!$H$94:$AC$94,MATCH(MonthlyCF!CQ233,PL!$H$4:$AC$4,0)),0)*CQ235)</f>
        <v>0</v>
      </c>
      <c r="CR239" s="95">
        <f>(CR8&lt;Summary!$C$21)*(IFERROR(INDEX(PL!$H$94:$AC$94,MATCH(MonthlyCF!CR233,PL!$H$4:$AC$4,0)),0)*CR235)</f>
        <v>0</v>
      </c>
      <c r="CS239" s="95">
        <f>(CS8&lt;Summary!$C$21)*(IFERROR(INDEX(PL!$H$94:$AC$94,MATCH(MonthlyCF!CS233,PL!$H$4:$AC$4,0)),0)*CS235)</f>
        <v>0</v>
      </c>
      <c r="CT239" s="95">
        <f>(CT8&lt;Summary!$C$21)*(IFERROR(INDEX(PL!$H$94:$AC$94,MATCH(MonthlyCF!CT233,PL!$H$4:$AC$4,0)),0)*CT235)</f>
        <v>0</v>
      </c>
      <c r="CU239" s="95">
        <f>(CU8&lt;Summary!$C$21)*(IFERROR(INDEX(PL!$H$94:$AC$94,MATCH(MonthlyCF!CU233,PL!$H$4:$AC$4,0)),0)*CU235)</f>
        <v>0</v>
      </c>
      <c r="CV239" s="95">
        <f>(CV8&lt;Summary!$C$21)*(IFERROR(INDEX(PL!$H$94:$AC$94,MATCH(MonthlyCF!CV233,PL!$H$4:$AC$4,0)),0)*CV235)</f>
        <v>0</v>
      </c>
      <c r="CW239" s="95">
        <f>(CW8&lt;Summary!$C$21)*(IFERROR(INDEX(PL!$H$94:$AC$94,MATCH(MonthlyCF!CW233,PL!$H$4:$AC$4,0)),0)*CW235)</f>
        <v>0</v>
      </c>
      <c r="CX239" s="95">
        <f>(CX8&lt;Summary!$C$21)*(IFERROR(INDEX(PL!$H$94:$AC$94,MATCH(MonthlyCF!CX233,PL!$H$4:$AC$4,0)),0)*CX235)</f>
        <v>0</v>
      </c>
      <c r="CY239" s="95">
        <f>(CY8&lt;Summary!$C$21)*(IFERROR(INDEX(PL!$H$94:$AC$94,MATCH(MonthlyCF!CY233,PL!$H$4:$AC$4,0)),0)*CY235)</f>
        <v>0</v>
      </c>
      <c r="CZ239" s="95">
        <f>(CZ8&lt;Summary!$C$21)*(IFERROR(INDEX(PL!$H$94:$AC$94,MATCH(MonthlyCF!CZ233,PL!$H$4:$AC$4,0)),0)*CZ235)</f>
        <v>0</v>
      </c>
      <c r="DA239" s="95">
        <f>(DA8&lt;Summary!$C$21)*(IFERROR(INDEX(PL!$H$94:$AC$94,MATCH(MonthlyCF!DA233,PL!$H$4:$AC$4,0)),0)*DA235)</f>
        <v>0</v>
      </c>
      <c r="DB239" s="95">
        <f>(DB8&lt;Summary!$C$21)*(IFERROR(INDEX(PL!$H$94:$AC$94,MATCH(MonthlyCF!DB233,PL!$H$4:$AC$4,0)),0)*DB235)</f>
        <v>0</v>
      </c>
      <c r="DC239" s="95">
        <f>(DC8&lt;Summary!$C$21)*(IFERROR(INDEX(PL!$H$94:$AC$94,MATCH(MonthlyCF!DC233,PL!$H$4:$AC$4,0)),0)*DC235)</f>
        <v>0</v>
      </c>
      <c r="DD239" s="95">
        <f>(DD8&lt;Summary!$C$21)*(IFERROR(INDEX(PL!$H$94:$AC$94,MATCH(MonthlyCF!DD233,PL!$H$4:$AC$4,0)),0)*DD235)</f>
        <v>0</v>
      </c>
      <c r="DE239" s="95">
        <f>(DE8&lt;Summary!$C$21)*(IFERROR(INDEX(PL!$H$94:$AC$94,MATCH(MonthlyCF!DE233,PL!$H$4:$AC$4,0)),0)*DE235)</f>
        <v>0</v>
      </c>
      <c r="DF239" s="95">
        <f>(DF8&lt;Summary!$C$21)*(IFERROR(INDEX(PL!$H$94:$AC$94,MATCH(MonthlyCF!DF233,PL!$H$4:$AC$4,0)),0)*DF235)</f>
        <v>0</v>
      </c>
      <c r="DG239" s="95">
        <f>(DG8&lt;Summary!$C$21)*(IFERROR(INDEX(PL!$H$94:$AC$94,MATCH(MonthlyCF!DG233,PL!$H$4:$AC$4,0)),0)*DG235)</f>
        <v>0</v>
      </c>
      <c r="DH239" s="95">
        <f>(DH8&lt;Summary!$C$21)*(IFERROR(INDEX(PL!$H$94:$AC$94,MATCH(MonthlyCF!DH233,PL!$H$4:$AC$4,0)),0)*DH235)</f>
        <v>0</v>
      </c>
      <c r="DI239" s="95">
        <f>(DI8&lt;Summary!$C$21)*(IFERROR(INDEX(PL!$H$94:$AC$94,MATCH(MonthlyCF!DI233,PL!$H$4:$AC$4,0)),0)*DI235)</f>
        <v>0</v>
      </c>
      <c r="DJ239" s="95">
        <f>(DJ8&lt;Summary!$C$21)*(IFERROR(INDEX(PL!$H$94:$AC$94,MATCH(MonthlyCF!DJ233,PL!$H$4:$AC$4,0)),0)*DJ235)</f>
        <v>0</v>
      </c>
      <c r="DK239" s="95">
        <f>(DK8&lt;Summary!$C$21)*(IFERROR(INDEX(PL!$H$94:$AC$94,MATCH(MonthlyCF!DK233,PL!$H$4:$AC$4,0)),0)*DK235)</f>
        <v>0</v>
      </c>
      <c r="DL239" s="95">
        <f>(DL8&lt;Summary!$C$21)*(IFERROR(INDEX(PL!$H$94:$AC$94,MATCH(MonthlyCF!DL233,PL!$H$4:$AC$4,0)),0)*DL235)</f>
        <v>0</v>
      </c>
      <c r="DM239" s="95">
        <f>(DM8&lt;Summary!$C$21)*(IFERROR(INDEX(PL!$H$94:$AC$94,MATCH(MonthlyCF!DM233,PL!$H$4:$AC$4,0)),0)*DM235)</f>
        <v>0</v>
      </c>
      <c r="DN239" s="95">
        <f>(DN8&lt;Summary!$C$21)*(IFERROR(INDEX(PL!$H$94:$AC$94,MATCH(MonthlyCF!DN233,PL!$H$4:$AC$4,0)),0)*DN235)</f>
        <v>0</v>
      </c>
      <c r="DO239" s="95">
        <f>(DO8&lt;Summary!$C$21)*(IFERROR(INDEX(PL!$H$94:$AC$94,MATCH(MonthlyCF!DO233,PL!$H$4:$AC$4,0)),0)*DO235)</f>
        <v>0</v>
      </c>
      <c r="DP239" s="95">
        <f>(DP8&lt;Summary!$C$21)*(IFERROR(INDEX(PL!$H$94:$AC$94,MATCH(MonthlyCF!DP233,PL!$H$4:$AC$4,0)),0)*DP235)</f>
        <v>0</v>
      </c>
      <c r="DQ239" s="95">
        <f>(DQ8&lt;Summary!$C$21)*(IFERROR(INDEX(PL!$H$94:$AC$94,MATCH(MonthlyCF!DQ233,PL!$H$4:$AC$4,0)),0)*DQ235)</f>
        <v>0</v>
      </c>
      <c r="DR239" s="95">
        <f>(DR8&lt;Summary!$C$21)*(IFERROR(INDEX(PL!$H$94:$AC$94,MATCH(MonthlyCF!DR233,PL!$H$4:$AC$4,0)),0)*DR235)</f>
        <v>0</v>
      </c>
      <c r="DS239" s="95">
        <f>(DS8&lt;Summary!$C$21)*(IFERROR(INDEX(PL!$H$94:$AC$94,MATCH(MonthlyCF!DS233,PL!$H$4:$AC$4,0)),0)*DS235)</f>
        <v>0</v>
      </c>
      <c r="DT239" s="95">
        <f>(DT8&lt;Summary!$C$21)*(IFERROR(INDEX(PL!$H$94:$AC$94,MATCH(MonthlyCF!DT233,PL!$H$4:$AC$4,0)),0)*DT235)</f>
        <v>0</v>
      </c>
      <c r="DU239" s="95">
        <f>(DU8&lt;Summary!$C$21)*(IFERROR(INDEX(PL!$H$94:$AC$94,MATCH(MonthlyCF!DU233,PL!$H$4:$AC$4,0)),0)*DU235)</f>
        <v>0</v>
      </c>
      <c r="DV239" s="95">
        <f>(DV8&lt;Summary!$C$21)*(IFERROR(INDEX(PL!$H$94:$AC$94,MATCH(MonthlyCF!DV233,PL!$H$4:$AC$4,0)),0)*DV235)</f>
        <v>0</v>
      </c>
      <c r="DW239" s="95">
        <f>(DW8&lt;Summary!$C$21)*(IFERROR(INDEX(PL!$H$94:$AC$94,MATCH(MonthlyCF!DW233,PL!$H$4:$AC$4,0)),0)*DW235)</f>
        <v>0</v>
      </c>
      <c r="DX239" s="95">
        <f>(DX8&lt;Summary!$C$21)*(IFERROR(INDEX(PL!$H$94:$AC$94,MATCH(MonthlyCF!DX233,PL!$H$4:$AC$4,0)),0)*DX235)</f>
        <v>0</v>
      </c>
      <c r="DY239" s="95">
        <f>(DY8&lt;Summary!$C$21)*(IFERROR(INDEX(PL!$H$94:$AC$94,MATCH(MonthlyCF!DY233,PL!$H$4:$AC$4,0)),0)*DY235)</f>
        <v>0</v>
      </c>
      <c r="DZ239" s="95">
        <f>(DZ8&lt;Summary!$C$21)*(IFERROR(INDEX(PL!$H$94:$AC$94,MATCH(MonthlyCF!DZ233,PL!$H$4:$AC$4,0)),0)*DZ235)</f>
        <v>0</v>
      </c>
      <c r="EA239" s="95">
        <f>(EA8&lt;Summary!$C$21)*(IFERROR(INDEX(PL!$H$94:$AC$94,MATCH(MonthlyCF!EA233,PL!$H$4:$AC$4,0)),0)*EA235)</f>
        <v>0</v>
      </c>
      <c r="EB239" s="95">
        <f>(EB8&lt;Summary!$C$21)*(IFERROR(INDEX(PL!$H$94:$AC$94,MATCH(MonthlyCF!EB233,PL!$H$4:$AC$4,0)),0)*EB235)</f>
        <v>0</v>
      </c>
      <c r="EC239" s="95">
        <f>(EC8&lt;Summary!$C$21)*(IFERROR(INDEX(PL!$H$94:$AC$94,MATCH(MonthlyCF!EC233,PL!$H$4:$AC$4,0)),0)*EC235)</f>
        <v>0</v>
      </c>
      <c r="ED239" s="95">
        <f>(ED8&lt;Summary!$C$21)*(IFERROR(INDEX(PL!$H$94:$AC$94,MATCH(MonthlyCF!ED233,PL!$H$4:$AC$4,0)),0)*ED235)</f>
        <v>0</v>
      </c>
      <c r="EE239" s="95">
        <f>(EE8&lt;Summary!$C$21)*(IFERROR(INDEX(PL!$H$94:$AC$94,MATCH(MonthlyCF!EE233,PL!$H$4:$AC$4,0)),0)*EE235)</f>
        <v>0</v>
      </c>
      <c r="EF239" s="95">
        <f>(EF8&lt;Summary!$C$21)*(IFERROR(INDEX(PL!$H$94:$AC$94,MATCH(MonthlyCF!EF233,PL!$H$4:$AC$4,0)),0)*EF235)</f>
        <v>0</v>
      </c>
      <c r="EG239" s="95">
        <f>(EG8&lt;Summary!$C$21)*(IFERROR(INDEX(PL!$H$94:$AC$94,MATCH(MonthlyCF!EG233,PL!$H$4:$AC$4,0)),0)*EG235)</f>
        <v>0</v>
      </c>
      <c r="EH239" s="95">
        <f>(EH8&lt;Summary!$C$21)*(IFERROR(INDEX(PL!$H$94:$AC$94,MATCH(MonthlyCF!EH233,PL!$H$4:$AC$4,0)),0)*EH235)</f>
        <v>0</v>
      </c>
      <c r="EI239" s="95">
        <f>(EI8&lt;Summary!$C$21)*(IFERROR(INDEX(PL!$H$94:$AC$94,MATCH(MonthlyCF!EI233,PL!$H$4:$AC$4,0)),0)*EI235)</f>
        <v>0</v>
      </c>
      <c r="EJ239" s="95">
        <f>(EJ8&lt;Summary!$C$21)*(IFERROR(INDEX(PL!$H$94:$AC$94,MATCH(MonthlyCF!EJ233,PL!$H$4:$AC$4,0)),0)*EJ235)</f>
        <v>0</v>
      </c>
      <c r="EK239" s="95">
        <f>(EK8&lt;Summary!$C$21)*(IFERROR(INDEX(PL!$H$94:$AC$94,MATCH(MonthlyCF!EK233,PL!$H$4:$AC$4,0)),0)*EK235)</f>
        <v>0</v>
      </c>
      <c r="EL239" s="95">
        <f>(EL8&lt;Summary!$C$21)*(IFERROR(INDEX(PL!$H$94:$AC$94,MATCH(MonthlyCF!EL233,PL!$H$4:$AC$4,0)),0)*EL235)</f>
        <v>0</v>
      </c>
      <c r="EM239" s="95">
        <f>(EM8&lt;Summary!$C$21)*(IFERROR(INDEX(PL!$H$94:$AC$94,MATCH(MonthlyCF!EM233,PL!$H$4:$AC$4,0)),0)*EM235)</f>
        <v>0</v>
      </c>
      <c r="EN239" s="95">
        <f>(EN8&lt;Summary!$C$21)*(IFERROR(INDEX(PL!$H$94:$AC$94,MATCH(MonthlyCF!EN233,PL!$H$4:$AC$4,0)),0)*EN235)</f>
        <v>0</v>
      </c>
      <c r="EO239" s="95">
        <f>(EO8&lt;Summary!$C$21)*(IFERROR(INDEX(PL!$H$94:$AC$94,MATCH(MonthlyCF!EO233,PL!$H$4:$AC$4,0)),0)*EO235)</f>
        <v>0</v>
      </c>
      <c r="EP239" s="95">
        <f>(EP8&lt;Summary!$C$21)*(IFERROR(INDEX(PL!$H$94:$AC$94,MATCH(MonthlyCF!EP233,PL!$H$4:$AC$4,0)),0)*EP235)</f>
        <v>0</v>
      </c>
      <c r="EQ239" s="95">
        <f>(EQ8&lt;Summary!$C$21)*(IFERROR(INDEX(PL!$H$94:$AC$94,MATCH(MonthlyCF!EQ233,PL!$H$4:$AC$4,0)),0)*EQ235)</f>
        <v>0</v>
      </c>
      <c r="ER239" s="95">
        <f>(ER8&lt;Summary!$C$21)*(IFERROR(INDEX(PL!$H$94:$AC$94,MATCH(MonthlyCF!ER233,PL!$H$4:$AC$4,0)),0)*ER235)</f>
        <v>0</v>
      </c>
      <c r="ES239" s="95">
        <f>(ES8&lt;Summary!$C$21)*(IFERROR(INDEX(PL!$H$94:$AC$94,MATCH(MonthlyCF!ES233,PL!$H$4:$AC$4,0)),0)*ES235)</f>
        <v>0</v>
      </c>
      <c r="ET239" s="95">
        <f>(ET8&lt;Summary!$C$21)*(IFERROR(INDEX(PL!$H$94:$AC$94,MATCH(MonthlyCF!ET233,PL!$H$4:$AC$4,0)),0)*ET235)</f>
        <v>0</v>
      </c>
      <c r="EU239" s="95">
        <f>(EU8&lt;Summary!$C$21)*(IFERROR(INDEX(PL!$H$94:$AC$94,MATCH(MonthlyCF!EU233,PL!$H$4:$AC$4,0)),0)*EU235)</f>
        <v>0</v>
      </c>
      <c r="EV239" s="95">
        <f>(EV8&lt;Summary!$C$21)*(IFERROR(INDEX(PL!$H$94:$AC$94,MATCH(MonthlyCF!EV233,PL!$H$4:$AC$4,0)),0)*EV235)</f>
        <v>0</v>
      </c>
      <c r="EW239" s="95">
        <f>(EW8&lt;Summary!$C$21)*(IFERROR(INDEX(PL!$H$94:$AC$94,MATCH(MonthlyCF!EW233,PL!$H$4:$AC$4,0)),0)*EW235)</f>
        <v>0</v>
      </c>
      <c r="EX239" s="95">
        <f>(EX8&lt;Summary!$C$21)*(IFERROR(INDEX(PL!$H$94:$AC$94,MATCH(MonthlyCF!EX233,PL!$H$4:$AC$4,0)),0)*EX235)</f>
        <v>0</v>
      </c>
      <c r="EY239" s="95">
        <f>(EY8&lt;Summary!$C$21)*(IFERROR(INDEX(PL!$H$94:$AC$94,MATCH(MonthlyCF!EY233,PL!$H$4:$AC$4,0)),0)*EY235)</f>
        <v>0</v>
      </c>
      <c r="EZ239" s="95">
        <f>(EZ8&lt;Summary!$C$21)*(IFERROR(INDEX(PL!$H$94:$AC$94,MATCH(MonthlyCF!EZ233,PL!$H$4:$AC$4,0)),0)*EZ235)</f>
        <v>0</v>
      </c>
      <c r="FA239" s="95">
        <f>(FA8&lt;Summary!$C$21)*(IFERROR(INDEX(PL!$H$94:$AC$94,MATCH(MonthlyCF!FA233,PL!$H$4:$AC$4,0)),0)*FA235)</f>
        <v>0</v>
      </c>
      <c r="FB239" s="95">
        <f>(FB8&lt;Summary!$C$21)*(IFERROR(INDEX(PL!$H$94:$AC$94,MATCH(MonthlyCF!FB233,PL!$H$4:$AC$4,0)),0)*FB235)</f>
        <v>0</v>
      </c>
      <c r="FC239" s="95">
        <f>(FC8&lt;Summary!$C$21)*(IFERROR(INDEX(PL!$H$94:$AC$94,MATCH(MonthlyCF!FC233,PL!$H$4:$AC$4,0)),0)*FC235)</f>
        <v>0</v>
      </c>
      <c r="FD239" s="95">
        <f>(FD8&lt;Summary!$C$21)*(IFERROR(INDEX(PL!$H$94:$AC$94,MATCH(MonthlyCF!FD233,PL!$H$4:$AC$4,0)),0)*FD235)</f>
        <v>0</v>
      </c>
      <c r="FE239" s="95">
        <f>(FE8&lt;Summary!$C$21)*(IFERROR(INDEX(PL!$H$94:$AC$94,MATCH(MonthlyCF!FE233,PL!$H$4:$AC$4,0)),0)*FE235)</f>
        <v>0</v>
      </c>
      <c r="FF239" s="95">
        <f>(FF8&lt;Summary!$C$21)*(IFERROR(INDEX(PL!$H$94:$AC$94,MATCH(MonthlyCF!FF233,PL!$H$4:$AC$4,0)),0)*FF235)</f>
        <v>0</v>
      </c>
      <c r="FG239" s="95">
        <f>(FG8&lt;Summary!$C$21)*(IFERROR(INDEX(PL!$H$94:$AC$94,MATCH(MonthlyCF!FG233,PL!$H$4:$AC$4,0)),0)*FG235)</f>
        <v>0</v>
      </c>
      <c r="FH239" s="95">
        <f>(FH8&lt;Summary!$C$21)*(IFERROR(INDEX(PL!$H$94:$AC$94,MATCH(MonthlyCF!FH233,PL!$H$4:$AC$4,0)),0)*FH235)</f>
        <v>0</v>
      </c>
      <c r="FI239" s="95">
        <f>(FI8&lt;Summary!$C$21)*(IFERROR(INDEX(PL!$H$94:$AC$94,MATCH(MonthlyCF!FI233,PL!$H$4:$AC$4,0)),0)*FI235)</f>
        <v>0</v>
      </c>
      <c r="FJ239" s="95">
        <f>(FJ8&lt;Summary!$C$21)*(IFERROR(INDEX(PL!$H$94:$AC$94,MATCH(MonthlyCF!FJ233,PL!$H$4:$AC$4,0)),0)*FJ235)</f>
        <v>0</v>
      </c>
      <c r="FK239" s="95">
        <f>(FK8&lt;Summary!$C$21)*(IFERROR(INDEX(PL!$H$94:$AC$94,MATCH(MonthlyCF!FK233,PL!$H$4:$AC$4,0)),0)*FK235)</f>
        <v>0</v>
      </c>
      <c r="FL239" s="95">
        <f>(FL8&lt;Summary!$C$21)*(IFERROR(INDEX(PL!$H$94:$AC$94,MATCH(MonthlyCF!FL233,PL!$H$4:$AC$4,0)),0)*FL235)</f>
        <v>0</v>
      </c>
      <c r="FM239" s="95">
        <f>(FM8&lt;Summary!$C$21)*(IFERROR(INDEX(PL!$H$94:$AC$94,MATCH(MonthlyCF!FM233,PL!$H$4:$AC$4,0)),0)*FM235)</f>
        <v>0</v>
      </c>
      <c r="FN239" s="95">
        <f>(FN8&lt;Summary!$C$21)*(IFERROR(INDEX(PL!$H$94:$AC$94,MATCH(MonthlyCF!FN233,PL!$H$4:$AC$4,0)),0)*FN235)</f>
        <v>0</v>
      </c>
      <c r="FO239" s="95">
        <f>(FO8&lt;Summary!$C$21)*(IFERROR(INDEX(PL!$H$94:$AC$94,MATCH(MonthlyCF!FO233,PL!$H$4:$AC$4,0)),0)*FO235)</f>
        <v>0</v>
      </c>
      <c r="FP239" s="95">
        <f>(FP8&lt;Summary!$C$21)*(IFERROR(INDEX(PL!$H$94:$AC$94,MATCH(MonthlyCF!FP233,PL!$H$4:$AC$4,0)),0)*FP235)</f>
        <v>0</v>
      </c>
      <c r="FQ239" s="95">
        <f>(FQ8&lt;Summary!$C$21)*(IFERROR(INDEX(PL!$H$94:$AC$94,MATCH(MonthlyCF!FQ233,PL!$H$4:$AC$4,0)),0)*FQ235)</f>
        <v>0</v>
      </c>
      <c r="FR239" s="95">
        <f>(FR8&lt;Summary!$C$21)*(IFERROR(INDEX(PL!$H$94:$AC$94,MATCH(MonthlyCF!FR233,PL!$H$4:$AC$4,0)),0)*FR235)</f>
        <v>0</v>
      </c>
      <c r="FS239" s="95">
        <f>(FS8&lt;Summary!$C$21)*(IFERROR(INDEX(PL!$H$94:$AC$94,MATCH(MonthlyCF!FS233,PL!$H$4:$AC$4,0)),0)*FS235)</f>
        <v>0</v>
      </c>
      <c r="FT239" s="95">
        <f>(FT8&lt;Summary!$C$21)*(IFERROR(INDEX(PL!$H$94:$AC$94,MATCH(MonthlyCF!FT233,PL!$H$4:$AC$4,0)),0)*FT235)</f>
        <v>0</v>
      </c>
      <c r="FU239" s="95">
        <f>(FU8&lt;Summary!$C$21)*(IFERROR(INDEX(PL!$H$94:$AC$94,MATCH(MonthlyCF!FU233,PL!$H$4:$AC$4,0)),0)*FU235)</f>
        <v>0</v>
      </c>
      <c r="FV239" s="95">
        <f>(FV8&lt;Summary!$C$21)*(IFERROR(INDEX(PL!$H$94:$AC$94,MATCH(MonthlyCF!FV233,PL!$H$4:$AC$4,0)),0)*FV235)</f>
        <v>0</v>
      </c>
      <c r="FW239" s="95">
        <f>(FW8&lt;Summary!$C$21)*(IFERROR(INDEX(PL!$H$94:$AC$94,MATCH(MonthlyCF!FW233,PL!$H$4:$AC$4,0)),0)*FW235)</f>
        <v>0</v>
      </c>
      <c r="FX239" s="95">
        <f>(FX8&lt;Summary!$C$21)*(IFERROR(INDEX(PL!$H$94:$AC$94,MATCH(MonthlyCF!FX233,PL!$H$4:$AC$4,0)),0)*FX235)</f>
        <v>0</v>
      </c>
      <c r="FY239" s="95">
        <f>(FY8&lt;Summary!$C$21)*(IFERROR(INDEX(PL!$H$94:$AC$94,MATCH(MonthlyCF!FY233,PL!$H$4:$AC$4,0)),0)*FY235)</f>
        <v>0</v>
      </c>
      <c r="FZ239" s="95">
        <f>(FZ8&lt;Summary!$C$21)*(IFERROR(INDEX(PL!$H$94:$AC$94,MATCH(MonthlyCF!FZ233,PL!$H$4:$AC$4,0)),0)*FZ235)</f>
        <v>0</v>
      </c>
      <c r="GA239" s="95">
        <f>(GA8&lt;Summary!$C$21)*(IFERROR(INDEX(PL!$H$94:$AC$94,MATCH(MonthlyCF!GA233,PL!$H$4:$AC$4,0)),0)*GA235)</f>
        <v>0</v>
      </c>
      <c r="GB239" s="95">
        <f>(GB8&lt;Summary!$C$21)*(IFERROR(INDEX(PL!$H$94:$AC$94,MATCH(MonthlyCF!GB233,PL!$H$4:$AC$4,0)),0)*GB235)</f>
        <v>0</v>
      </c>
      <c r="GC239" s="95">
        <f>(GC8&lt;Summary!$C$21)*(IFERROR(INDEX(PL!$H$94:$AC$94,MATCH(MonthlyCF!GC233,PL!$H$4:$AC$4,0)),0)*GC235)</f>
        <v>0</v>
      </c>
      <c r="GD239" s="95">
        <f>(GD8&lt;Summary!$C$21)*(IFERROR(INDEX(PL!$H$94:$AC$94,MATCH(MonthlyCF!GD233,PL!$H$4:$AC$4,0)),0)*GD235)</f>
        <v>0</v>
      </c>
      <c r="GE239" s="95">
        <f>(GE8&lt;Summary!$C$21)*(IFERROR(INDEX(PL!$H$94:$AC$94,MATCH(MonthlyCF!GE233,PL!$H$4:$AC$4,0)),0)*GE235)</f>
        <v>0</v>
      </c>
      <c r="GF239" s="95">
        <f>(GF8&lt;Summary!$C$21)*(IFERROR(INDEX(PL!$H$94:$AC$94,MATCH(MonthlyCF!GF233,PL!$H$4:$AC$4,0)),0)*GF235)</f>
        <v>0</v>
      </c>
      <c r="GG239" s="95">
        <f>(GG8&lt;Summary!$C$21)*(IFERROR(INDEX(PL!$H$94:$AC$94,MATCH(MonthlyCF!GG233,PL!$H$4:$AC$4,0)),0)*GG235)</f>
        <v>0</v>
      </c>
      <c r="GH239" s="95">
        <f>(GH8&lt;Summary!$C$21)*(IFERROR(INDEX(PL!$H$94:$AC$94,MATCH(MonthlyCF!GH233,PL!$H$4:$AC$4,0)),0)*GH235)</f>
        <v>0</v>
      </c>
      <c r="GI239" s="95">
        <f>(GI8&lt;Summary!$C$21)*(IFERROR(INDEX(PL!$H$94:$AC$94,MATCH(MonthlyCF!GI233,PL!$H$4:$AC$4,0)),0)*GI235)</f>
        <v>0</v>
      </c>
      <c r="GJ239" s="95">
        <f>(GJ8&lt;Summary!$C$21)*(IFERROR(INDEX(PL!$H$94:$AC$94,MATCH(MonthlyCF!GJ233,PL!$H$4:$AC$4,0)),0)*GJ235)</f>
        <v>0</v>
      </c>
      <c r="GK239" s="95">
        <f>(GK8&lt;Summary!$C$21)*(IFERROR(INDEX(PL!$H$94:$AC$94,MATCH(MonthlyCF!GK233,PL!$H$4:$AC$4,0)),0)*GK235)</f>
        <v>0</v>
      </c>
      <c r="GL239" s="95">
        <f>(GL8&lt;Summary!$C$21)*(IFERROR(INDEX(PL!$H$94:$AC$94,MATCH(MonthlyCF!GL233,PL!$H$4:$AC$4,0)),0)*GL235)</f>
        <v>0</v>
      </c>
      <c r="GM239" s="95">
        <f>(GM8&lt;Summary!$C$21)*(IFERROR(INDEX(PL!$H$94:$AC$94,MATCH(MonthlyCF!GM233,PL!$H$4:$AC$4,0)),0)*GM235)</f>
        <v>0</v>
      </c>
      <c r="GN239" s="268">
        <f>(GN8&lt;Summary!$C$21)*(IFERROR(INDEX(PL!$H$94:$AC$94,MATCH(MonthlyCF!GN233,PL!$H$4:$AC$4,0)),0)*GN235)</f>
        <v>0</v>
      </c>
      <c r="GO239" s="1"/>
      <c r="GP239" s="67"/>
    </row>
    <row r="240" spans="1:198" customFormat="1" x14ac:dyDescent="0.75">
      <c r="A240" s="1"/>
      <c r="B240" s="1"/>
      <c r="C240" s="319" t="s">
        <v>238</v>
      </c>
      <c r="D240" s="100"/>
      <c r="E240" s="100"/>
      <c r="F240" s="320"/>
      <c r="G240" s="320"/>
      <c r="H240" s="7"/>
      <c r="I240" s="7"/>
      <c r="J240" s="19"/>
      <c r="K240" s="19"/>
      <c r="L240" s="19"/>
      <c r="M240" s="19"/>
      <c r="N240" s="19">
        <f>SUM(Q240:GN240)</f>
        <v>-26016957.965846416</v>
      </c>
      <c r="O240" s="19"/>
      <c r="P240" s="95"/>
      <c r="Q240" s="95">
        <f>-MIN(Q242+Q241,Q239*Summary!$C$59)</f>
        <v>0</v>
      </c>
      <c r="R240" s="95">
        <f>-MIN(R242+R241,R239*Summary!$C$59)</f>
        <v>0</v>
      </c>
      <c r="S240" s="95">
        <f>-MIN(S242+S241,S239*Summary!$C$59)</f>
        <v>0</v>
      </c>
      <c r="T240" s="95">
        <f>-MIN(T242+T241,T239*Summary!$C$59)</f>
        <v>0</v>
      </c>
      <c r="U240" s="95">
        <f>-MIN(U242+U241,U239*Summary!$C$59)</f>
        <v>0</v>
      </c>
      <c r="V240" s="95">
        <f>-MIN(V242+V241,V239*Summary!$C$59)</f>
        <v>0</v>
      </c>
      <c r="W240" s="95">
        <f>-MIN(W242+W241,W239*Summary!$C$59)</f>
        <v>0</v>
      </c>
      <c r="X240" s="95">
        <f>-MIN(X242+X241,X239*Summary!$C$59)</f>
        <v>0</v>
      </c>
      <c r="Y240" s="95">
        <f>-MIN(Y242+Y241,Y239*Summary!$C$59)</f>
        <v>0</v>
      </c>
      <c r="Z240" s="95">
        <f>-MIN(Z242+Z241,Z239*Summary!$C$59)</f>
        <v>0</v>
      </c>
      <c r="AA240" s="95">
        <f>-MIN(AA242+AA241,AA239*Summary!$C$59)</f>
        <v>0</v>
      </c>
      <c r="AB240" s="95">
        <f>-MIN(AB242+AB241,AB239*Summary!$C$59)</f>
        <v>0</v>
      </c>
      <c r="AC240" s="95">
        <f>-MIN(AC242+AC241,AC239*Summary!$C$59)</f>
        <v>0</v>
      </c>
      <c r="AD240" s="95">
        <f>-MIN(AD242+AD241,AD239*Summary!$C$59)</f>
        <v>0</v>
      </c>
      <c r="AE240" s="95">
        <f>-MIN(AE242+AE241,AE239*Summary!$C$59)</f>
        <v>0</v>
      </c>
      <c r="AF240" s="95">
        <f>-MIN(AF242+AF241,AF239*Summary!$C$59)</f>
        <v>0</v>
      </c>
      <c r="AG240" s="95">
        <f>-MIN(AG242+AG241,AG239*Summary!$C$59)</f>
        <v>0</v>
      </c>
      <c r="AH240" s="95">
        <f>-MIN(AH242+AH241,AH239*Summary!$C$59)</f>
        <v>0</v>
      </c>
      <c r="AI240" s="95">
        <f>-MIN(AI242+AI241,AI239*Summary!$C$59)</f>
        <v>0</v>
      </c>
      <c r="AJ240" s="95">
        <f>-MIN(AJ242+AJ241,AJ239*Summary!$C$59)</f>
        <v>0</v>
      </c>
      <c r="AK240" s="95">
        <f>-MIN(AK242+AK241,AK239*Summary!$C$59)</f>
        <v>0</v>
      </c>
      <c r="AL240" s="95">
        <f>-MIN(AL242+AL241,AL239*Summary!$C$59)</f>
        <v>0</v>
      </c>
      <c r="AM240" s="95">
        <f>-MIN(AM242+AM241,AM239*Summary!$C$59)</f>
        <v>0</v>
      </c>
      <c r="AN240" s="95">
        <f>-MIN(AN242+AN241,AN239*Summary!$C$59)</f>
        <v>0</v>
      </c>
      <c r="AO240" s="95">
        <f>-MIN(AO242+AO241,AO239*Summary!$C$59)</f>
        <v>0</v>
      </c>
      <c r="AP240" s="95">
        <f>-MIN(AP242+AP241,AP239*Summary!$C$59)</f>
        <v>0</v>
      </c>
      <c r="AQ240" s="95">
        <f>-MIN(AQ242+AQ241,AQ239*Summary!$C$59)</f>
        <v>-1084039.915243601</v>
      </c>
      <c r="AR240" s="95">
        <f>-MIN(AR242+AR241,AR239*Summary!$C$59)</f>
        <v>-1084039.915243601</v>
      </c>
      <c r="AS240" s="95">
        <f>-MIN(AS242+AS241,AS239*Summary!$C$59)</f>
        <v>-1084039.915243601</v>
      </c>
      <c r="AT240" s="95">
        <f>-MIN(AT242+AT241,AT239*Summary!$C$59)</f>
        <v>-1084039.915243601</v>
      </c>
      <c r="AU240" s="95">
        <f>-MIN(AU242+AU241,AU239*Summary!$C$59)</f>
        <v>-1084039.915243601</v>
      </c>
      <c r="AV240" s="95">
        <f>-MIN(AV242+AV241,AV239*Summary!$C$59)</f>
        <v>-1084039.915243601</v>
      </c>
      <c r="AW240" s="95">
        <f>-MIN(AW242+AW241,AW239*Summary!$C$59)</f>
        <v>-1084039.915243601</v>
      </c>
      <c r="AX240" s="95">
        <f>-MIN(AX242+AX241,AX239*Summary!$C$59)</f>
        <v>-1084039.915243601</v>
      </c>
      <c r="AY240" s="95">
        <f>-MIN(AY242+AY241,AY239*Summary!$C$59)</f>
        <v>-1084039.915243601</v>
      </c>
      <c r="AZ240" s="95">
        <f>-MIN(AZ242+AZ241,AZ239*Summary!$C$59)</f>
        <v>-1084039.915243601</v>
      </c>
      <c r="BA240" s="95">
        <f>-MIN(BA242+BA241,BA239*Summary!$C$59)</f>
        <v>-1084039.915243601</v>
      </c>
      <c r="BB240" s="95">
        <f>-MIN(BB242+BB241,BB239*Summary!$C$59)</f>
        <v>-1084039.915243601</v>
      </c>
      <c r="BC240" s="95">
        <f>-MIN(BC242+BC241,BC239*Summary!$C$59)</f>
        <v>-1084039.915243601</v>
      </c>
      <c r="BD240" s="95">
        <f>-MIN(BD242+BD241,BD239*Summary!$C$59)</f>
        <v>-1084039.915243601</v>
      </c>
      <c r="BE240" s="95">
        <f>-MIN(BE242+BE241,BE239*Summary!$C$59)</f>
        <v>-1084039.915243601</v>
      </c>
      <c r="BF240" s="95">
        <f>-MIN(BF242+BF241,BF239*Summary!$C$59)</f>
        <v>-1084039.915243601</v>
      </c>
      <c r="BG240" s="95">
        <f>-MIN(BG242+BG241,BG239*Summary!$C$59)</f>
        <v>-1084039.915243601</v>
      </c>
      <c r="BH240" s="95">
        <f>-MIN(BH242+BH241,BH239*Summary!$C$59)</f>
        <v>-1084039.915243601</v>
      </c>
      <c r="BI240" s="95">
        <f>-MIN(BI242+BI241,BI239*Summary!$C$59)</f>
        <v>-1084039.915243601</v>
      </c>
      <c r="BJ240" s="95">
        <f>-MIN(BJ242+BJ241,BJ239*Summary!$C$59)</f>
        <v>-1084039.915243601</v>
      </c>
      <c r="BK240" s="95">
        <f>-MIN(BK242+BK241,BK239*Summary!$C$59)</f>
        <v>-1084039.915243601</v>
      </c>
      <c r="BL240" s="95">
        <f>-MIN(BL242+BL241,BL239*Summary!$C$59)</f>
        <v>-1084039.915243601</v>
      </c>
      <c r="BM240" s="95">
        <f>-MIN(BM242+BM241,BM239*Summary!$C$59)</f>
        <v>-1084039.915243601</v>
      </c>
      <c r="BN240" s="95">
        <f>-MIN(BN242+BN241,BN239*Summary!$C$59)</f>
        <v>-1084039.915243601</v>
      </c>
      <c r="BO240" s="95">
        <f>-MIN(BO242+BO241,BO239*Summary!$C$59)</f>
        <v>0</v>
      </c>
      <c r="BP240" s="95">
        <f>-MIN(BP242+BP241,BP239*Summary!$C$59)</f>
        <v>0</v>
      </c>
      <c r="BQ240" s="95">
        <f>-MIN(BQ242+BQ241,BQ239*Summary!$C$59)</f>
        <v>0</v>
      </c>
      <c r="BR240" s="95">
        <f>-MIN(BR242+BR241,BR239*Summary!$C$59)</f>
        <v>0</v>
      </c>
      <c r="BS240" s="95">
        <f>-MIN(BS242+BS241,BS239*Summary!$C$59)</f>
        <v>0</v>
      </c>
      <c r="BT240" s="95">
        <f>-MIN(BT242+BT241,BT239*Summary!$C$59)</f>
        <v>0</v>
      </c>
      <c r="BU240" s="95">
        <f>-MIN(BU242+BU241,BU239*Summary!$C$59)</f>
        <v>0</v>
      </c>
      <c r="BV240" s="95">
        <f>-MIN(BV242+BV241,BV239*Summary!$C$59)</f>
        <v>0</v>
      </c>
      <c r="BW240" s="95">
        <f>-MIN(BW242+BW241,BW239*Summary!$C$59)</f>
        <v>0</v>
      </c>
      <c r="BX240" s="95">
        <f>-MIN(BX242+BX241,BX239*Summary!$C$59)</f>
        <v>0</v>
      </c>
      <c r="BY240" s="95">
        <f>-MIN(BY242+BY241,BY239*Summary!$C$59)</f>
        <v>0</v>
      </c>
      <c r="BZ240" s="95">
        <f>-MIN(BZ242+BZ241,BZ239*Summary!$C$59)</f>
        <v>0</v>
      </c>
      <c r="CA240" s="95">
        <f>-MIN(CA242+CA241,CA239*Summary!$C$59)</f>
        <v>0</v>
      </c>
      <c r="CB240" s="95">
        <f>-MIN(CB242+CB241,CB239*Summary!$C$59)</f>
        <v>0</v>
      </c>
      <c r="CC240" s="95">
        <f>-MIN(CC242+CC241,CC239*Summary!$C$59)</f>
        <v>0</v>
      </c>
      <c r="CD240" s="95">
        <f>-MIN(CD242+CD241,CD239*Summary!$C$59)</f>
        <v>0</v>
      </c>
      <c r="CE240" s="95">
        <f>-MIN(CE242+CE241,CE239*Summary!$C$59)</f>
        <v>0</v>
      </c>
      <c r="CF240" s="95">
        <f>-MIN(CF242+CF241,CF239*Summary!$C$59)</f>
        <v>0</v>
      </c>
      <c r="CG240" s="95">
        <f>-MIN(CG242+CG241,CG239*Summary!$C$59)</f>
        <v>0</v>
      </c>
      <c r="CH240" s="95">
        <f>-MIN(CH242+CH241,CH239*Summary!$C$59)</f>
        <v>0</v>
      </c>
      <c r="CI240" s="95">
        <f>-MIN(CI242+CI241,CI239*Summary!$C$59)</f>
        <v>0</v>
      </c>
      <c r="CJ240" s="95">
        <f>-MIN(CJ242+CJ241,CJ239*Summary!$C$59)</f>
        <v>0</v>
      </c>
      <c r="CK240" s="95">
        <f>-MIN(CK242+CK241,CK239*Summary!$C$59)</f>
        <v>0</v>
      </c>
      <c r="CL240" s="95">
        <f>-MIN(CL242+CL241,CL239*Summary!$C$59)</f>
        <v>0</v>
      </c>
      <c r="CM240" s="95">
        <f>-MIN(CM242+CM241,CM239*Summary!$C$59)</f>
        <v>0</v>
      </c>
      <c r="CN240" s="95">
        <f>-MIN(CN242+CN241,CN239*Summary!$C$59)</f>
        <v>0</v>
      </c>
      <c r="CO240" s="95">
        <f>-MIN(CO242+CO241,CO239*Summary!$C$59)</f>
        <v>0</v>
      </c>
      <c r="CP240" s="95">
        <f>-MIN(CP242+CP241,CP239*Summary!$C$59)</f>
        <v>0</v>
      </c>
      <c r="CQ240" s="95">
        <f>-MIN(CQ242+CQ241,CQ239*Summary!$C$59)</f>
        <v>0</v>
      </c>
      <c r="CR240" s="95">
        <f>-MIN(CR242+CR241,CR239*Summary!$C$59)</f>
        <v>0</v>
      </c>
      <c r="CS240" s="95">
        <f>-MIN(CS242+CS241,CS239*Summary!$C$59)</f>
        <v>0</v>
      </c>
      <c r="CT240" s="95">
        <f>-MIN(CT242+CT241,CT239*Summary!$C$59)</f>
        <v>0</v>
      </c>
      <c r="CU240" s="95">
        <f>-MIN(CU242+CU241,CU239*Summary!$C$59)</f>
        <v>0</v>
      </c>
      <c r="CV240" s="95">
        <f>-MIN(CV242+CV241,CV239*Summary!$C$59)</f>
        <v>0</v>
      </c>
      <c r="CW240" s="95">
        <f>-MIN(CW242+CW241,CW239*Summary!$C$59)</f>
        <v>0</v>
      </c>
      <c r="CX240" s="95">
        <f>-MIN(CX242+CX241,CX239*Summary!$C$59)</f>
        <v>0</v>
      </c>
      <c r="CY240" s="95">
        <f>-MIN(CY242+CY241,CY239*Summary!$C$59)</f>
        <v>0</v>
      </c>
      <c r="CZ240" s="95">
        <f>-MIN(CZ242+CZ241,CZ239*Summary!$C$59)</f>
        <v>0</v>
      </c>
      <c r="DA240" s="95">
        <f>-MIN(DA242+DA241,DA239*Summary!$C$59)</f>
        <v>0</v>
      </c>
      <c r="DB240" s="95">
        <f>-MIN(DB242+DB241,DB239*Summary!$C$59)</f>
        <v>0</v>
      </c>
      <c r="DC240" s="95">
        <f>-MIN(DC242+DC241,DC239*Summary!$C$59)</f>
        <v>0</v>
      </c>
      <c r="DD240" s="95">
        <f>-MIN(DD242+DD241,DD239*Summary!$C$59)</f>
        <v>0</v>
      </c>
      <c r="DE240" s="95">
        <f>-MIN(DE242+DE241,DE239*Summary!$C$59)</f>
        <v>0</v>
      </c>
      <c r="DF240" s="95">
        <f>-MIN(DF242+DF241,DF239*Summary!$C$59)</f>
        <v>0</v>
      </c>
      <c r="DG240" s="95">
        <f>-MIN(DG242+DG241,DG239*Summary!$C$59)</f>
        <v>0</v>
      </c>
      <c r="DH240" s="95">
        <f>-MIN(DH242+DH241,DH239*Summary!$C$59)</f>
        <v>0</v>
      </c>
      <c r="DI240" s="95">
        <f>-MIN(DI242+DI241,DI239*Summary!$C$59)</f>
        <v>0</v>
      </c>
      <c r="DJ240" s="95">
        <f>-MIN(DJ242+DJ241,DJ239*Summary!$C$59)</f>
        <v>0</v>
      </c>
      <c r="DK240" s="95">
        <f>-MIN(DK242+DK241,DK239*Summary!$C$59)</f>
        <v>0</v>
      </c>
      <c r="DL240" s="95">
        <f>-MIN(DL242+DL241,DL239*Summary!$C$59)</f>
        <v>0</v>
      </c>
      <c r="DM240" s="95">
        <f>-MIN(DM242+DM241,DM239*Summary!$C$59)</f>
        <v>0</v>
      </c>
      <c r="DN240" s="95">
        <f>-MIN(DN242+DN241,DN239*Summary!$C$59)</f>
        <v>0</v>
      </c>
      <c r="DO240" s="95">
        <f>-MIN(DO242+DO241,DO239*Summary!$C$59)</f>
        <v>0</v>
      </c>
      <c r="DP240" s="95">
        <f>-MIN(DP242+DP241,DP239*Summary!$C$59)</f>
        <v>0</v>
      </c>
      <c r="DQ240" s="95">
        <f>-MIN(DQ242+DQ241,DQ239*Summary!$C$59)</f>
        <v>0</v>
      </c>
      <c r="DR240" s="95">
        <f>-MIN(DR242+DR241,DR239*Summary!$C$59)</f>
        <v>0</v>
      </c>
      <c r="DS240" s="95">
        <f>-MIN(DS242+DS241,DS239*Summary!$C$59)</f>
        <v>0</v>
      </c>
      <c r="DT240" s="95">
        <f>-MIN(DT242+DT241,DT239*Summary!$C$59)</f>
        <v>0</v>
      </c>
      <c r="DU240" s="95">
        <f>-MIN(DU242+DU241,DU239*Summary!$C$59)</f>
        <v>0</v>
      </c>
      <c r="DV240" s="95">
        <f>-MIN(DV242+DV241,DV239*Summary!$C$59)</f>
        <v>0</v>
      </c>
      <c r="DW240" s="95">
        <f>-MIN(DW242+DW241,DW239*Summary!$C$59)</f>
        <v>0</v>
      </c>
      <c r="DX240" s="95">
        <f>-MIN(DX242+DX241,DX239*Summary!$C$59)</f>
        <v>0</v>
      </c>
      <c r="DY240" s="95">
        <f>-MIN(DY242+DY241,DY239*Summary!$C$59)</f>
        <v>0</v>
      </c>
      <c r="DZ240" s="95">
        <f>-MIN(DZ242+DZ241,DZ239*Summary!$C$59)</f>
        <v>0</v>
      </c>
      <c r="EA240" s="95">
        <f>-MIN(EA242+EA241,EA239*Summary!$C$59)</f>
        <v>0</v>
      </c>
      <c r="EB240" s="95">
        <f>-MIN(EB242+EB241,EB239*Summary!$C$59)</f>
        <v>0</v>
      </c>
      <c r="EC240" s="95">
        <f>-MIN(EC242+EC241,EC239*Summary!$C$59)</f>
        <v>0</v>
      </c>
      <c r="ED240" s="95">
        <f>-MIN(ED242+ED241,ED239*Summary!$C$59)</f>
        <v>0</v>
      </c>
      <c r="EE240" s="95">
        <f>-MIN(EE242+EE241,EE239*Summary!$C$59)</f>
        <v>0</v>
      </c>
      <c r="EF240" s="95">
        <f>-MIN(EF242+EF241,EF239*Summary!$C$59)</f>
        <v>0</v>
      </c>
      <c r="EG240" s="95">
        <f>-MIN(EG242+EG241,EG239*Summary!$C$59)</f>
        <v>0</v>
      </c>
      <c r="EH240" s="95">
        <f>-MIN(EH242+EH241,EH239*Summary!$C$59)</f>
        <v>0</v>
      </c>
      <c r="EI240" s="95">
        <f>-MIN(EI242+EI241,EI239*Summary!$C$59)</f>
        <v>0</v>
      </c>
      <c r="EJ240" s="95">
        <f>-MIN(EJ242+EJ241,EJ239*Summary!$C$59)</f>
        <v>0</v>
      </c>
      <c r="EK240" s="95">
        <f>-MIN(EK242+EK241,EK239*Summary!$C$59)</f>
        <v>0</v>
      </c>
      <c r="EL240" s="95">
        <f>-MIN(EL242+EL241,EL239*Summary!$C$59)</f>
        <v>0</v>
      </c>
      <c r="EM240" s="95">
        <f>-MIN(EM242+EM241,EM239*Summary!$C$59)</f>
        <v>0</v>
      </c>
      <c r="EN240" s="95">
        <f>-MIN(EN242+EN241,EN239*Summary!$C$59)</f>
        <v>0</v>
      </c>
      <c r="EO240" s="95">
        <f>-MIN(EO242+EO241,EO239*Summary!$C$59)</f>
        <v>0</v>
      </c>
      <c r="EP240" s="95">
        <f>-MIN(EP242+EP241,EP239*Summary!$C$59)</f>
        <v>0</v>
      </c>
      <c r="EQ240" s="95">
        <f>-MIN(EQ242+EQ241,EQ239*Summary!$C$59)</f>
        <v>0</v>
      </c>
      <c r="ER240" s="95">
        <f>-MIN(ER242+ER241,ER239*Summary!$C$59)</f>
        <v>0</v>
      </c>
      <c r="ES240" s="95">
        <f>-MIN(ES242+ES241,ES239*Summary!$C$59)</f>
        <v>0</v>
      </c>
      <c r="ET240" s="95">
        <f>-MIN(ET242+ET241,ET239*Summary!$C$59)</f>
        <v>0</v>
      </c>
      <c r="EU240" s="95">
        <f>-MIN(EU242+EU241,EU239*Summary!$C$59)</f>
        <v>0</v>
      </c>
      <c r="EV240" s="95">
        <f>-MIN(EV242+EV241,EV239*Summary!$C$59)</f>
        <v>0</v>
      </c>
      <c r="EW240" s="95">
        <f>-MIN(EW242+EW241,EW239*Summary!$C$59)</f>
        <v>0</v>
      </c>
      <c r="EX240" s="95">
        <f>-MIN(EX242+EX241,EX239*Summary!$C$59)</f>
        <v>0</v>
      </c>
      <c r="EY240" s="95">
        <f>-MIN(EY242+EY241,EY239*Summary!$C$59)</f>
        <v>0</v>
      </c>
      <c r="EZ240" s="95">
        <f>-MIN(EZ242+EZ241,EZ239*Summary!$C$59)</f>
        <v>0</v>
      </c>
      <c r="FA240" s="95">
        <f>-MIN(FA242+FA241,FA239*Summary!$C$59)</f>
        <v>0</v>
      </c>
      <c r="FB240" s="95">
        <f>-MIN(FB242+FB241,FB239*Summary!$C$59)</f>
        <v>0</v>
      </c>
      <c r="FC240" s="95">
        <f>-MIN(FC242+FC241,FC239*Summary!$C$59)</f>
        <v>0</v>
      </c>
      <c r="FD240" s="95">
        <f>-MIN(FD242+FD241,FD239*Summary!$C$59)</f>
        <v>0</v>
      </c>
      <c r="FE240" s="95">
        <f>-MIN(FE242+FE241,FE239*Summary!$C$59)</f>
        <v>0</v>
      </c>
      <c r="FF240" s="95">
        <f>-MIN(FF242+FF241,FF239*Summary!$C$59)</f>
        <v>0</v>
      </c>
      <c r="FG240" s="95">
        <f>-MIN(FG242+FG241,FG239*Summary!$C$59)</f>
        <v>0</v>
      </c>
      <c r="FH240" s="95">
        <f>-MIN(FH242+FH241,FH239*Summary!$C$59)</f>
        <v>0</v>
      </c>
      <c r="FI240" s="95">
        <f>-MIN(FI242+FI241,FI239*Summary!$C$59)</f>
        <v>0</v>
      </c>
      <c r="FJ240" s="95">
        <f>-MIN(FJ242+FJ241,FJ239*Summary!$C$59)</f>
        <v>0</v>
      </c>
      <c r="FK240" s="95">
        <f>-MIN(FK242+FK241,FK239*Summary!$C$59)</f>
        <v>0</v>
      </c>
      <c r="FL240" s="95">
        <f>-MIN(FL242+FL241,FL239*Summary!$C$59)</f>
        <v>0</v>
      </c>
      <c r="FM240" s="95">
        <f>-MIN(FM242+FM241,FM239*Summary!$C$59)</f>
        <v>0</v>
      </c>
      <c r="FN240" s="95">
        <f>-MIN(FN242+FN241,FN239*Summary!$C$59)</f>
        <v>0</v>
      </c>
      <c r="FO240" s="95">
        <f>-MIN(FO242+FO241,FO239*Summary!$C$59)</f>
        <v>0</v>
      </c>
      <c r="FP240" s="95">
        <f>-MIN(FP242+FP241,FP239*Summary!$C$59)</f>
        <v>0</v>
      </c>
      <c r="FQ240" s="95">
        <f>-MIN(FQ242+FQ241,FQ239*Summary!$C$59)</f>
        <v>0</v>
      </c>
      <c r="FR240" s="95">
        <f>-MIN(FR242+FR241,FR239*Summary!$C$59)</f>
        <v>0</v>
      </c>
      <c r="FS240" s="95">
        <f>-MIN(FS242+FS241,FS239*Summary!$C$59)</f>
        <v>0</v>
      </c>
      <c r="FT240" s="95">
        <f>-MIN(FT242+FT241,FT239*Summary!$C$59)</f>
        <v>0</v>
      </c>
      <c r="FU240" s="95">
        <f>-MIN(FU242+FU241,FU239*Summary!$C$59)</f>
        <v>0</v>
      </c>
      <c r="FV240" s="95">
        <f>-MIN(FV242+FV241,FV239*Summary!$C$59)</f>
        <v>0</v>
      </c>
      <c r="FW240" s="95">
        <f>-MIN(FW242+FW241,FW239*Summary!$C$59)</f>
        <v>0</v>
      </c>
      <c r="FX240" s="95">
        <f>-MIN(FX242+FX241,FX239*Summary!$C$59)</f>
        <v>0</v>
      </c>
      <c r="FY240" s="95">
        <f>-MIN(FY242+FY241,FY239*Summary!$C$59)</f>
        <v>0</v>
      </c>
      <c r="FZ240" s="95">
        <f>-MIN(FZ242+FZ241,FZ239*Summary!$C$59)</f>
        <v>0</v>
      </c>
      <c r="GA240" s="95">
        <f>-MIN(GA242+GA241,GA239*Summary!$C$59)</f>
        <v>0</v>
      </c>
      <c r="GB240" s="95">
        <f>-MIN(GB242+GB241,GB239*Summary!$C$59)</f>
        <v>0</v>
      </c>
      <c r="GC240" s="95">
        <f>-MIN(GC242+GC241,GC239*Summary!$C$59)</f>
        <v>0</v>
      </c>
      <c r="GD240" s="95">
        <f>-MIN(GD242+GD241,GD239*Summary!$C$59)</f>
        <v>0</v>
      </c>
      <c r="GE240" s="95">
        <f>-MIN(GE242+GE241,GE239*Summary!$C$59)</f>
        <v>0</v>
      </c>
      <c r="GF240" s="95">
        <f>-MIN(GF242+GF241,GF239*Summary!$C$59)</f>
        <v>0</v>
      </c>
      <c r="GG240" s="95">
        <f>-MIN(GG242+GG241,GG239*Summary!$C$59)</f>
        <v>0</v>
      </c>
      <c r="GH240" s="95">
        <f>-MIN(GH242+GH241,GH239*Summary!$C$59)</f>
        <v>0</v>
      </c>
      <c r="GI240" s="95">
        <f>-MIN(GI242+GI241,GI239*Summary!$C$59)</f>
        <v>0</v>
      </c>
      <c r="GJ240" s="95">
        <f>-MIN(GJ242+GJ241,GJ239*Summary!$C$59)</f>
        <v>0</v>
      </c>
      <c r="GK240" s="95">
        <f>-MIN(GK242+GK241,GK239*Summary!$C$59)</f>
        <v>0</v>
      </c>
      <c r="GL240" s="95">
        <f>-MIN(GL242+GL241,GL239*Summary!$C$59)</f>
        <v>0</v>
      </c>
      <c r="GM240" s="95">
        <f>-MIN(GM242+GM241,GM239*Summary!$C$59)</f>
        <v>0</v>
      </c>
      <c r="GN240" s="95">
        <f>-MIN(GN242+GN241,GN239*Summary!$C$59)</f>
        <v>0</v>
      </c>
      <c r="GO240" s="1"/>
      <c r="GP240" s="67"/>
    </row>
    <row r="241" spans="1:198" customFormat="1" x14ac:dyDescent="0.75">
      <c r="A241" s="1"/>
      <c r="B241" s="1"/>
      <c r="C241" s="46" t="s">
        <v>520</v>
      </c>
      <c r="D241" s="100"/>
      <c r="E241" s="100"/>
      <c r="F241" s="320"/>
      <c r="G241" s="320"/>
      <c r="H241" s="7"/>
      <c r="I241" s="7"/>
      <c r="J241" s="19"/>
      <c r="K241" s="19"/>
      <c r="L241" s="19"/>
      <c r="M241" s="19"/>
      <c r="N241" s="19"/>
      <c r="O241" s="19"/>
      <c r="P241" s="95"/>
      <c r="Q241" s="95">
        <f t="shared" ref="Q241:AV241" si="447">IF(Q239&gt;+Q214, +Q214,0)</f>
        <v>0</v>
      </c>
      <c r="R241" s="95">
        <f t="shared" si="447"/>
        <v>0</v>
      </c>
      <c r="S241" s="95">
        <f t="shared" si="447"/>
        <v>0</v>
      </c>
      <c r="T241" s="95">
        <f t="shared" si="447"/>
        <v>0</v>
      </c>
      <c r="U241" s="95">
        <f t="shared" si="447"/>
        <v>0</v>
      </c>
      <c r="V241" s="95">
        <f t="shared" si="447"/>
        <v>0</v>
      </c>
      <c r="W241" s="95">
        <f t="shared" si="447"/>
        <v>0</v>
      </c>
      <c r="X241" s="95">
        <f t="shared" si="447"/>
        <v>0</v>
      </c>
      <c r="Y241" s="95">
        <f t="shared" si="447"/>
        <v>0</v>
      </c>
      <c r="Z241" s="95">
        <f t="shared" si="447"/>
        <v>0</v>
      </c>
      <c r="AA241" s="95">
        <f t="shared" si="447"/>
        <v>0</v>
      </c>
      <c r="AB241" s="95">
        <f t="shared" si="447"/>
        <v>0</v>
      </c>
      <c r="AC241" s="95">
        <f t="shared" si="447"/>
        <v>0</v>
      </c>
      <c r="AD241" s="95">
        <f t="shared" si="447"/>
        <v>0</v>
      </c>
      <c r="AE241" s="95">
        <f t="shared" si="447"/>
        <v>0</v>
      </c>
      <c r="AF241" s="95">
        <f t="shared" si="447"/>
        <v>0</v>
      </c>
      <c r="AG241" s="95">
        <f t="shared" si="447"/>
        <v>0</v>
      </c>
      <c r="AH241" s="95">
        <f t="shared" si="447"/>
        <v>0</v>
      </c>
      <c r="AI241" s="95">
        <f t="shared" si="447"/>
        <v>0</v>
      </c>
      <c r="AJ241" s="95">
        <f t="shared" si="447"/>
        <v>0</v>
      </c>
      <c r="AK241" s="95">
        <f t="shared" si="447"/>
        <v>0</v>
      </c>
      <c r="AL241" s="95">
        <f t="shared" si="447"/>
        <v>0</v>
      </c>
      <c r="AM241" s="95">
        <f t="shared" si="447"/>
        <v>0</v>
      </c>
      <c r="AN241" s="95">
        <f t="shared" si="447"/>
        <v>0</v>
      </c>
      <c r="AO241" s="95">
        <f t="shared" si="447"/>
        <v>0</v>
      </c>
      <c r="AP241" s="95">
        <f t="shared" si="447"/>
        <v>0</v>
      </c>
      <c r="AQ241" s="95">
        <f t="shared" si="447"/>
        <v>0</v>
      </c>
      <c r="AR241" s="95">
        <f t="shared" si="447"/>
        <v>0</v>
      </c>
      <c r="AS241" s="95">
        <f t="shared" si="447"/>
        <v>0</v>
      </c>
      <c r="AT241" s="95">
        <f t="shared" si="447"/>
        <v>0</v>
      </c>
      <c r="AU241" s="95">
        <f t="shared" si="447"/>
        <v>0</v>
      </c>
      <c r="AV241" s="95">
        <f t="shared" si="447"/>
        <v>0</v>
      </c>
      <c r="AW241" s="95">
        <f>IF(AW239&gt;+AW214, +AW214,0)</f>
        <v>0</v>
      </c>
      <c r="AX241" s="95">
        <f t="shared" ref="AX241:DI241" si="448">IF(AX239&gt;+AX214, +AX214,0)</f>
        <v>0</v>
      </c>
      <c r="AY241" s="95">
        <f t="shared" si="448"/>
        <v>0</v>
      </c>
      <c r="AZ241" s="95">
        <f t="shared" si="448"/>
        <v>0</v>
      </c>
      <c r="BA241" s="95">
        <f t="shared" si="448"/>
        <v>0</v>
      </c>
      <c r="BB241" s="95">
        <f t="shared" si="448"/>
        <v>0</v>
      </c>
      <c r="BC241" s="95">
        <f t="shared" si="448"/>
        <v>0</v>
      </c>
      <c r="BD241" s="95">
        <f t="shared" si="448"/>
        <v>0</v>
      </c>
      <c r="BE241" s="95">
        <f t="shared" si="448"/>
        <v>0</v>
      </c>
      <c r="BF241" s="95">
        <f t="shared" si="448"/>
        <v>0</v>
      </c>
      <c r="BG241" s="95">
        <f t="shared" si="448"/>
        <v>0</v>
      </c>
      <c r="BH241" s="95">
        <f t="shared" si="448"/>
        <v>0</v>
      </c>
      <c r="BI241" s="95">
        <f t="shared" si="448"/>
        <v>0</v>
      </c>
      <c r="BJ241" s="95">
        <f t="shared" si="448"/>
        <v>0</v>
      </c>
      <c r="BK241" s="95">
        <f t="shared" si="448"/>
        <v>0</v>
      </c>
      <c r="BL241" s="95">
        <f t="shared" si="448"/>
        <v>0</v>
      </c>
      <c r="BM241" s="95">
        <f t="shared" si="448"/>
        <v>0</v>
      </c>
      <c r="BN241" s="95">
        <f t="shared" si="448"/>
        <v>0</v>
      </c>
      <c r="BO241" s="95">
        <f t="shared" si="448"/>
        <v>0</v>
      </c>
      <c r="BP241" s="95">
        <f t="shared" si="448"/>
        <v>0</v>
      </c>
      <c r="BQ241" s="95">
        <f t="shared" si="448"/>
        <v>0</v>
      </c>
      <c r="BR241" s="95">
        <f t="shared" si="448"/>
        <v>0</v>
      </c>
      <c r="BS241" s="95">
        <f t="shared" si="448"/>
        <v>0</v>
      </c>
      <c r="BT241" s="95">
        <f t="shared" si="448"/>
        <v>0</v>
      </c>
      <c r="BU241" s="95">
        <f t="shared" si="448"/>
        <v>0</v>
      </c>
      <c r="BV241" s="95">
        <f t="shared" si="448"/>
        <v>0</v>
      </c>
      <c r="BW241" s="95">
        <f t="shared" si="448"/>
        <v>0</v>
      </c>
      <c r="BX241" s="95">
        <f t="shared" si="448"/>
        <v>0</v>
      </c>
      <c r="BY241" s="95">
        <f t="shared" si="448"/>
        <v>0</v>
      </c>
      <c r="BZ241" s="95">
        <f t="shared" si="448"/>
        <v>0</v>
      </c>
      <c r="CA241" s="95">
        <f t="shared" si="448"/>
        <v>0</v>
      </c>
      <c r="CB241" s="95">
        <f t="shared" si="448"/>
        <v>0</v>
      </c>
      <c r="CC241" s="95">
        <f t="shared" si="448"/>
        <v>0</v>
      </c>
      <c r="CD241" s="95">
        <f t="shared" si="448"/>
        <v>0</v>
      </c>
      <c r="CE241" s="95">
        <f t="shared" si="448"/>
        <v>0</v>
      </c>
      <c r="CF241" s="95">
        <f t="shared" si="448"/>
        <v>0</v>
      </c>
      <c r="CG241" s="95">
        <f t="shared" si="448"/>
        <v>0</v>
      </c>
      <c r="CH241" s="95">
        <f t="shared" si="448"/>
        <v>0</v>
      </c>
      <c r="CI241" s="95">
        <f t="shared" si="448"/>
        <v>0</v>
      </c>
      <c r="CJ241" s="95">
        <f t="shared" si="448"/>
        <v>0</v>
      </c>
      <c r="CK241" s="95">
        <f t="shared" si="448"/>
        <v>0</v>
      </c>
      <c r="CL241" s="95">
        <f t="shared" si="448"/>
        <v>0</v>
      </c>
      <c r="CM241" s="95">
        <f t="shared" si="448"/>
        <v>0</v>
      </c>
      <c r="CN241" s="95">
        <f t="shared" si="448"/>
        <v>0</v>
      </c>
      <c r="CO241" s="95">
        <f t="shared" si="448"/>
        <v>0</v>
      </c>
      <c r="CP241" s="95">
        <f t="shared" si="448"/>
        <v>0</v>
      </c>
      <c r="CQ241" s="95">
        <f t="shared" si="448"/>
        <v>0</v>
      </c>
      <c r="CR241" s="95">
        <f t="shared" si="448"/>
        <v>0</v>
      </c>
      <c r="CS241" s="95">
        <f t="shared" si="448"/>
        <v>0</v>
      </c>
      <c r="CT241" s="95">
        <f t="shared" si="448"/>
        <v>0</v>
      </c>
      <c r="CU241" s="95">
        <f t="shared" si="448"/>
        <v>0</v>
      </c>
      <c r="CV241" s="95">
        <f t="shared" si="448"/>
        <v>0</v>
      </c>
      <c r="CW241" s="95">
        <f t="shared" si="448"/>
        <v>0</v>
      </c>
      <c r="CX241" s="95">
        <f t="shared" si="448"/>
        <v>0</v>
      </c>
      <c r="CY241" s="95">
        <f t="shared" si="448"/>
        <v>0</v>
      </c>
      <c r="CZ241" s="95">
        <f t="shared" si="448"/>
        <v>0</v>
      </c>
      <c r="DA241" s="95">
        <f t="shared" si="448"/>
        <v>0</v>
      </c>
      <c r="DB241" s="95">
        <f t="shared" si="448"/>
        <v>0</v>
      </c>
      <c r="DC241" s="95">
        <f t="shared" si="448"/>
        <v>0</v>
      </c>
      <c r="DD241" s="95">
        <f t="shared" si="448"/>
        <v>0</v>
      </c>
      <c r="DE241" s="95">
        <f t="shared" si="448"/>
        <v>0</v>
      </c>
      <c r="DF241" s="95">
        <f t="shared" si="448"/>
        <v>0</v>
      </c>
      <c r="DG241" s="95">
        <f t="shared" si="448"/>
        <v>0</v>
      </c>
      <c r="DH241" s="95">
        <f t="shared" si="448"/>
        <v>0</v>
      </c>
      <c r="DI241" s="95">
        <f t="shared" si="448"/>
        <v>0</v>
      </c>
      <c r="DJ241" s="95">
        <f t="shared" ref="DJ241:FU241" si="449">IF(DJ239&gt;+DJ214, +DJ214,0)</f>
        <v>0</v>
      </c>
      <c r="DK241" s="95">
        <f t="shared" si="449"/>
        <v>0</v>
      </c>
      <c r="DL241" s="95">
        <f t="shared" si="449"/>
        <v>0</v>
      </c>
      <c r="DM241" s="95">
        <f t="shared" si="449"/>
        <v>0</v>
      </c>
      <c r="DN241" s="95">
        <f t="shared" si="449"/>
        <v>0</v>
      </c>
      <c r="DO241" s="95">
        <f t="shared" si="449"/>
        <v>0</v>
      </c>
      <c r="DP241" s="95">
        <f t="shared" si="449"/>
        <v>0</v>
      </c>
      <c r="DQ241" s="95">
        <f t="shared" si="449"/>
        <v>0</v>
      </c>
      <c r="DR241" s="95">
        <f t="shared" si="449"/>
        <v>0</v>
      </c>
      <c r="DS241" s="95">
        <f t="shared" si="449"/>
        <v>0</v>
      </c>
      <c r="DT241" s="95">
        <f t="shared" si="449"/>
        <v>0</v>
      </c>
      <c r="DU241" s="95">
        <f t="shared" si="449"/>
        <v>0</v>
      </c>
      <c r="DV241" s="95">
        <f t="shared" si="449"/>
        <v>0</v>
      </c>
      <c r="DW241" s="95">
        <f t="shared" si="449"/>
        <v>0</v>
      </c>
      <c r="DX241" s="95">
        <f t="shared" si="449"/>
        <v>0</v>
      </c>
      <c r="DY241" s="95">
        <f t="shared" si="449"/>
        <v>0</v>
      </c>
      <c r="DZ241" s="95">
        <f t="shared" si="449"/>
        <v>0</v>
      </c>
      <c r="EA241" s="95">
        <f t="shared" si="449"/>
        <v>0</v>
      </c>
      <c r="EB241" s="95">
        <f t="shared" si="449"/>
        <v>0</v>
      </c>
      <c r="EC241" s="95">
        <f t="shared" si="449"/>
        <v>0</v>
      </c>
      <c r="ED241" s="95">
        <f t="shared" si="449"/>
        <v>0</v>
      </c>
      <c r="EE241" s="95">
        <f t="shared" si="449"/>
        <v>0</v>
      </c>
      <c r="EF241" s="95">
        <f t="shared" si="449"/>
        <v>0</v>
      </c>
      <c r="EG241" s="95">
        <f t="shared" si="449"/>
        <v>0</v>
      </c>
      <c r="EH241" s="95">
        <f t="shared" si="449"/>
        <v>0</v>
      </c>
      <c r="EI241" s="95">
        <f t="shared" si="449"/>
        <v>0</v>
      </c>
      <c r="EJ241" s="95">
        <f t="shared" si="449"/>
        <v>0</v>
      </c>
      <c r="EK241" s="95">
        <f t="shared" si="449"/>
        <v>0</v>
      </c>
      <c r="EL241" s="95">
        <f t="shared" si="449"/>
        <v>0</v>
      </c>
      <c r="EM241" s="95">
        <f t="shared" si="449"/>
        <v>0</v>
      </c>
      <c r="EN241" s="95">
        <f t="shared" si="449"/>
        <v>0</v>
      </c>
      <c r="EO241" s="95">
        <f t="shared" si="449"/>
        <v>0</v>
      </c>
      <c r="EP241" s="95">
        <f t="shared" si="449"/>
        <v>0</v>
      </c>
      <c r="EQ241" s="95">
        <f t="shared" si="449"/>
        <v>0</v>
      </c>
      <c r="ER241" s="95">
        <f t="shared" si="449"/>
        <v>0</v>
      </c>
      <c r="ES241" s="95">
        <f t="shared" si="449"/>
        <v>0</v>
      </c>
      <c r="ET241" s="95">
        <f t="shared" si="449"/>
        <v>0</v>
      </c>
      <c r="EU241" s="95">
        <f t="shared" si="449"/>
        <v>0</v>
      </c>
      <c r="EV241" s="95">
        <f t="shared" si="449"/>
        <v>0</v>
      </c>
      <c r="EW241" s="95">
        <f t="shared" si="449"/>
        <v>0</v>
      </c>
      <c r="EX241" s="95">
        <f t="shared" si="449"/>
        <v>0</v>
      </c>
      <c r="EY241" s="95">
        <f t="shared" si="449"/>
        <v>0</v>
      </c>
      <c r="EZ241" s="95">
        <f t="shared" si="449"/>
        <v>0</v>
      </c>
      <c r="FA241" s="95">
        <f t="shared" si="449"/>
        <v>0</v>
      </c>
      <c r="FB241" s="95">
        <f t="shared" si="449"/>
        <v>0</v>
      </c>
      <c r="FC241" s="95">
        <f t="shared" si="449"/>
        <v>0</v>
      </c>
      <c r="FD241" s="95">
        <f t="shared" si="449"/>
        <v>0</v>
      </c>
      <c r="FE241" s="95">
        <f t="shared" si="449"/>
        <v>0</v>
      </c>
      <c r="FF241" s="95">
        <f t="shared" si="449"/>
        <v>0</v>
      </c>
      <c r="FG241" s="95">
        <f t="shared" si="449"/>
        <v>0</v>
      </c>
      <c r="FH241" s="95">
        <f t="shared" si="449"/>
        <v>0</v>
      </c>
      <c r="FI241" s="95">
        <f t="shared" si="449"/>
        <v>0</v>
      </c>
      <c r="FJ241" s="95">
        <f t="shared" si="449"/>
        <v>0</v>
      </c>
      <c r="FK241" s="95">
        <f t="shared" si="449"/>
        <v>0</v>
      </c>
      <c r="FL241" s="95">
        <f t="shared" si="449"/>
        <v>0</v>
      </c>
      <c r="FM241" s="95">
        <f t="shared" si="449"/>
        <v>0</v>
      </c>
      <c r="FN241" s="95">
        <f t="shared" si="449"/>
        <v>0</v>
      </c>
      <c r="FO241" s="95">
        <f t="shared" si="449"/>
        <v>0</v>
      </c>
      <c r="FP241" s="95">
        <f t="shared" si="449"/>
        <v>0</v>
      </c>
      <c r="FQ241" s="95">
        <f t="shared" si="449"/>
        <v>0</v>
      </c>
      <c r="FR241" s="95">
        <f t="shared" si="449"/>
        <v>0</v>
      </c>
      <c r="FS241" s="95">
        <f t="shared" si="449"/>
        <v>0</v>
      </c>
      <c r="FT241" s="95">
        <f t="shared" si="449"/>
        <v>0</v>
      </c>
      <c r="FU241" s="95">
        <f t="shared" si="449"/>
        <v>0</v>
      </c>
      <c r="FV241" s="95">
        <f t="shared" ref="FV241:GN241" si="450">IF(FV239&gt;+FV214, +FV214,0)</f>
        <v>0</v>
      </c>
      <c r="FW241" s="95">
        <f t="shared" si="450"/>
        <v>0</v>
      </c>
      <c r="FX241" s="95">
        <f t="shared" si="450"/>
        <v>0</v>
      </c>
      <c r="FY241" s="95">
        <f t="shared" si="450"/>
        <v>0</v>
      </c>
      <c r="FZ241" s="95">
        <f t="shared" si="450"/>
        <v>0</v>
      </c>
      <c r="GA241" s="95">
        <f t="shared" si="450"/>
        <v>0</v>
      </c>
      <c r="GB241" s="95">
        <f t="shared" si="450"/>
        <v>0</v>
      </c>
      <c r="GC241" s="95">
        <f t="shared" si="450"/>
        <v>0</v>
      </c>
      <c r="GD241" s="95">
        <f t="shared" si="450"/>
        <v>0</v>
      </c>
      <c r="GE241" s="95">
        <f t="shared" si="450"/>
        <v>0</v>
      </c>
      <c r="GF241" s="95">
        <f t="shared" si="450"/>
        <v>0</v>
      </c>
      <c r="GG241" s="95">
        <f t="shared" si="450"/>
        <v>0</v>
      </c>
      <c r="GH241" s="95">
        <f t="shared" si="450"/>
        <v>0</v>
      </c>
      <c r="GI241" s="95">
        <f t="shared" si="450"/>
        <v>0</v>
      </c>
      <c r="GJ241" s="95">
        <f t="shared" si="450"/>
        <v>0</v>
      </c>
      <c r="GK241" s="95">
        <f t="shared" si="450"/>
        <v>0</v>
      </c>
      <c r="GL241" s="95">
        <f t="shared" si="450"/>
        <v>0</v>
      </c>
      <c r="GM241" s="95">
        <f t="shared" si="450"/>
        <v>0</v>
      </c>
      <c r="GN241" s="95">
        <f t="shared" si="450"/>
        <v>0</v>
      </c>
      <c r="GO241" s="1"/>
      <c r="GP241" s="67"/>
    </row>
    <row r="242" spans="1:198" customFormat="1" x14ac:dyDescent="0.75">
      <c r="A242" s="1"/>
      <c r="B242" s="1"/>
      <c r="C242" s="46" t="s">
        <v>521</v>
      </c>
      <c r="D242" s="100"/>
      <c r="E242" s="100"/>
      <c r="F242" s="320"/>
      <c r="G242" s="320"/>
      <c r="H242" s="7"/>
      <c r="I242" s="7"/>
      <c r="J242" s="19"/>
      <c r="K242" s="19"/>
      <c r="L242" s="19"/>
      <c r="M242" s="19"/>
      <c r="N242" s="19"/>
      <c r="O242" s="19"/>
      <c r="P242" s="95"/>
      <c r="Q242" s="95">
        <f t="shared" ref="Q242:AV242" si="451">IF(Q239&gt;+Q230, +Q230,0)</f>
        <v>0</v>
      </c>
      <c r="R242" s="95">
        <f t="shared" si="451"/>
        <v>0</v>
      </c>
      <c r="S242" s="95">
        <f t="shared" si="451"/>
        <v>0</v>
      </c>
      <c r="T242" s="95">
        <f t="shared" si="451"/>
        <v>0</v>
      </c>
      <c r="U242" s="95">
        <f t="shared" si="451"/>
        <v>0</v>
      </c>
      <c r="V242" s="95">
        <f t="shared" si="451"/>
        <v>0</v>
      </c>
      <c r="W242" s="95">
        <f t="shared" si="451"/>
        <v>0</v>
      </c>
      <c r="X242" s="95">
        <f t="shared" si="451"/>
        <v>0</v>
      </c>
      <c r="Y242" s="95">
        <f t="shared" si="451"/>
        <v>0</v>
      </c>
      <c r="Z242" s="95">
        <f t="shared" si="451"/>
        <v>0</v>
      </c>
      <c r="AA242" s="95">
        <f t="shared" si="451"/>
        <v>0</v>
      </c>
      <c r="AB242" s="95">
        <f t="shared" si="451"/>
        <v>0</v>
      </c>
      <c r="AC242" s="95">
        <f t="shared" si="451"/>
        <v>0</v>
      </c>
      <c r="AD242" s="95">
        <f t="shared" si="451"/>
        <v>0</v>
      </c>
      <c r="AE242" s="95">
        <f t="shared" si="451"/>
        <v>0</v>
      </c>
      <c r="AF242" s="95">
        <f t="shared" si="451"/>
        <v>0</v>
      </c>
      <c r="AG242" s="95">
        <f t="shared" si="451"/>
        <v>0</v>
      </c>
      <c r="AH242" s="95">
        <f t="shared" si="451"/>
        <v>0</v>
      </c>
      <c r="AI242" s="95">
        <f t="shared" si="451"/>
        <v>0</v>
      </c>
      <c r="AJ242" s="95">
        <f t="shared" si="451"/>
        <v>0</v>
      </c>
      <c r="AK242" s="95">
        <f t="shared" si="451"/>
        <v>0</v>
      </c>
      <c r="AL242" s="95">
        <f t="shared" si="451"/>
        <v>0</v>
      </c>
      <c r="AM242" s="95">
        <f t="shared" si="451"/>
        <v>0</v>
      </c>
      <c r="AN242" s="95">
        <f t="shared" si="451"/>
        <v>0</v>
      </c>
      <c r="AO242" s="95">
        <f t="shared" si="451"/>
        <v>0</v>
      </c>
      <c r="AP242" s="95">
        <f t="shared" si="451"/>
        <v>0</v>
      </c>
      <c r="AQ242" s="95">
        <f t="shared" si="451"/>
        <v>1084039.915243601</v>
      </c>
      <c r="AR242" s="95">
        <f t="shared" si="451"/>
        <v>1084039.915243601</v>
      </c>
      <c r="AS242" s="95">
        <f t="shared" si="451"/>
        <v>1084039.915243601</v>
      </c>
      <c r="AT242" s="95">
        <f t="shared" si="451"/>
        <v>1084039.915243601</v>
      </c>
      <c r="AU242" s="95">
        <f t="shared" si="451"/>
        <v>1084039.915243601</v>
      </c>
      <c r="AV242" s="95">
        <f t="shared" si="451"/>
        <v>1084039.915243601</v>
      </c>
      <c r="AW242" s="95">
        <f>IF(AW239&gt;+AW230, +AW230,0)</f>
        <v>1084039.915243601</v>
      </c>
      <c r="AX242" s="95">
        <f t="shared" ref="AX242:DI242" si="452">IF(AX239&gt;+AX230, +AX230,0)</f>
        <v>1084039.915243601</v>
      </c>
      <c r="AY242" s="95">
        <f t="shared" si="452"/>
        <v>1084039.915243601</v>
      </c>
      <c r="AZ242" s="95">
        <f t="shared" si="452"/>
        <v>1084039.915243601</v>
      </c>
      <c r="BA242" s="95">
        <f t="shared" si="452"/>
        <v>1084039.915243601</v>
      </c>
      <c r="BB242" s="95">
        <f t="shared" si="452"/>
        <v>1084039.915243601</v>
      </c>
      <c r="BC242" s="95">
        <f t="shared" si="452"/>
        <v>1084039.915243601</v>
      </c>
      <c r="BD242" s="95">
        <f t="shared" si="452"/>
        <v>1084039.915243601</v>
      </c>
      <c r="BE242" s="95">
        <f t="shared" si="452"/>
        <v>1084039.915243601</v>
      </c>
      <c r="BF242" s="95">
        <f t="shared" si="452"/>
        <v>1084039.915243601</v>
      </c>
      <c r="BG242" s="95">
        <f t="shared" si="452"/>
        <v>1084039.915243601</v>
      </c>
      <c r="BH242" s="95">
        <f t="shared" si="452"/>
        <v>1084039.915243601</v>
      </c>
      <c r="BI242" s="95">
        <f t="shared" si="452"/>
        <v>1084039.915243601</v>
      </c>
      <c r="BJ242" s="95">
        <f t="shared" si="452"/>
        <v>1084039.915243601</v>
      </c>
      <c r="BK242" s="95">
        <f t="shared" si="452"/>
        <v>1084039.915243601</v>
      </c>
      <c r="BL242" s="95">
        <f t="shared" si="452"/>
        <v>1084039.915243601</v>
      </c>
      <c r="BM242" s="95">
        <f t="shared" si="452"/>
        <v>1084039.915243601</v>
      </c>
      <c r="BN242" s="95">
        <f t="shared" si="452"/>
        <v>1084039.915243601</v>
      </c>
      <c r="BO242" s="95">
        <f t="shared" si="452"/>
        <v>0</v>
      </c>
      <c r="BP242" s="95">
        <f t="shared" si="452"/>
        <v>0</v>
      </c>
      <c r="BQ242" s="95">
        <f t="shared" si="452"/>
        <v>0</v>
      </c>
      <c r="BR242" s="95">
        <f t="shared" si="452"/>
        <v>0</v>
      </c>
      <c r="BS242" s="95">
        <f t="shared" si="452"/>
        <v>0</v>
      </c>
      <c r="BT242" s="95">
        <f t="shared" si="452"/>
        <v>0</v>
      </c>
      <c r="BU242" s="95">
        <f t="shared" si="452"/>
        <v>0</v>
      </c>
      <c r="BV242" s="95">
        <f t="shared" si="452"/>
        <v>0</v>
      </c>
      <c r="BW242" s="95">
        <f t="shared" si="452"/>
        <v>0</v>
      </c>
      <c r="BX242" s="95">
        <f t="shared" si="452"/>
        <v>0</v>
      </c>
      <c r="BY242" s="95">
        <f t="shared" si="452"/>
        <v>0</v>
      </c>
      <c r="BZ242" s="95">
        <f t="shared" si="452"/>
        <v>0</v>
      </c>
      <c r="CA242" s="95">
        <f t="shared" si="452"/>
        <v>0</v>
      </c>
      <c r="CB242" s="95">
        <f t="shared" si="452"/>
        <v>0</v>
      </c>
      <c r="CC242" s="95">
        <f t="shared" si="452"/>
        <v>0</v>
      </c>
      <c r="CD242" s="95">
        <f t="shared" si="452"/>
        <v>0</v>
      </c>
      <c r="CE242" s="95">
        <f t="shared" si="452"/>
        <v>0</v>
      </c>
      <c r="CF242" s="95">
        <f t="shared" si="452"/>
        <v>0</v>
      </c>
      <c r="CG242" s="95">
        <f t="shared" si="452"/>
        <v>0</v>
      </c>
      <c r="CH242" s="95">
        <f t="shared" si="452"/>
        <v>0</v>
      </c>
      <c r="CI242" s="95">
        <f t="shared" si="452"/>
        <v>0</v>
      </c>
      <c r="CJ242" s="95">
        <f t="shared" si="452"/>
        <v>0</v>
      </c>
      <c r="CK242" s="95">
        <f t="shared" si="452"/>
        <v>0</v>
      </c>
      <c r="CL242" s="95">
        <f t="shared" si="452"/>
        <v>0</v>
      </c>
      <c r="CM242" s="95">
        <f t="shared" si="452"/>
        <v>0</v>
      </c>
      <c r="CN242" s="95">
        <f t="shared" si="452"/>
        <v>0</v>
      </c>
      <c r="CO242" s="95">
        <f t="shared" si="452"/>
        <v>0</v>
      </c>
      <c r="CP242" s="95">
        <f t="shared" si="452"/>
        <v>0</v>
      </c>
      <c r="CQ242" s="95">
        <f t="shared" si="452"/>
        <v>0</v>
      </c>
      <c r="CR242" s="95">
        <f t="shared" si="452"/>
        <v>0</v>
      </c>
      <c r="CS242" s="95">
        <f t="shared" si="452"/>
        <v>0</v>
      </c>
      <c r="CT242" s="95">
        <f t="shared" si="452"/>
        <v>0</v>
      </c>
      <c r="CU242" s="95">
        <f t="shared" si="452"/>
        <v>0</v>
      </c>
      <c r="CV242" s="95">
        <f t="shared" si="452"/>
        <v>0</v>
      </c>
      <c r="CW242" s="95">
        <f t="shared" si="452"/>
        <v>0</v>
      </c>
      <c r="CX242" s="95">
        <f t="shared" si="452"/>
        <v>0</v>
      </c>
      <c r="CY242" s="95">
        <f t="shared" si="452"/>
        <v>0</v>
      </c>
      <c r="CZ242" s="95">
        <f t="shared" si="452"/>
        <v>0</v>
      </c>
      <c r="DA242" s="95">
        <f t="shared" si="452"/>
        <v>0</v>
      </c>
      <c r="DB242" s="95">
        <f t="shared" si="452"/>
        <v>0</v>
      </c>
      <c r="DC242" s="95">
        <f t="shared" si="452"/>
        <v>0</v>
      </c>
      <c r="DD242" s="95">
        <f t="shared" si="452"/>
        <v>0</v>
      </c>
      <c r="DE242" s="95">
        <f t="shared" si="452"/>
        <v>0</v>
      </c>
      <c r="DF242" s="95">
        <f t="shared" si="452"/>
        <v>0</v>
      </c>
      <c r="DG242" s="95">
        <f t="shared" si="452"/>
        <v>0</v>
      </c>
      <c r="DH242" s="95">
        <f t="shared" si="452"/>
        <v>0</v>
      </c>
      <c r="DI242" s="95">
        <f t="shared" si="452"/>
        <v>0</v>
      </c>
      <c r="DJ242" s="95">
        <f t="shared" ref="DJ242:FU242" si="453">IF(DJ239&gt;+DJ230, +DJ230,0)</f>
        <v>0</v>
      </c>
      <c r="DK242" s="95">
        <f t="shared" si="453"/>
        <v>0</v>
      </c>
      <c r="DL242" s="95">
        <f t="shared" si="453"/>
        <v>0</v>
      </c>
      <c r="DM242" s="95">
        <f t="shared" si="453"/>
        <v>0</v>
      </c>
      <c r="DN242" s="95">
        <f t="shared" si="453"/>
        <v>0</v>
      </c>
      <c r="DO242" s="95">
        <f t="shared" si="453"/>
        <v>0</v>
      </c>
      <c r="DP242" s="95">
        <f t="shared" si="453"/>
        <v>0</v>
      </c>
      <c r="DQ242" s="95">
        <f t="shared" si="453"/>
        <v>0</v>
      </c>
      <c r="DR242" s="95">
        <f t="shared" si="453"/>
        <v>0</v>
      </c>
      <c r="DS242" s="95">
        <f t="shared" si="453"/>
        <v>0</v>
      </c>
      <c r="DT242" s="95">
        <f t="shared" si="453"/>
        <v>0</v>
      </c>
      <c r="DU242" s="95">
        <f t="shared" si="453"/>
        <v>0</v>
      </c>
      <c r="DV242" s="95">
        <f t="shared" si="453"/>
        <v>0</v>
      </c>
      <c r="DW242" s="95">
        <f t="shared" si="453"/>
        <v>0</v>
      </c>
      <c r="DX242" s="95">
        <f t="shared" si="453"/>
        <v>0</v>
      </c>
      <c r="DY242" s="95">
        <f t="shared" si="453"/>
        <v>0</v>
      </c>
      <c r="DZ242" s="95">
        <f t="shared" si="453"/>
        <v>0</v>
      </c>
      <c r="EA242" s="95">
        <f t="shared" si="453"/>
        <v>0</v>
      </c>
      <c r="EB242" s="95">
        <f t="shared" si="453"/>
        <v>0</v>
      </c>
      <c r="EC242" s="95">
        <f t="shared" si="453"/>
        <v>0</v>
      </c>
      <c r="ED242" s="95">
        <f t="shared" si="453"/>
        <v>0</v>
      </c>
      <c r="EE242" s="95">
        <f t="shared" si="453"/>
        <v>0</v>
      </c>
      <c r="EF242" s="95">
        <f t="shared" si="453"/>
        <v>0</v>
      </c>
      <c r="EG242" s="95">
        <f t="shared" si="453"/>
        <v>0</v>
      </c>
      <c r="EH242" s="95">
        <f t="shared" si="453"/>
        <v>0</v>
      </c>
      <c r="EI242" s="95">
        <f t="shared" si="453"/>
        <v>0</v>
      </c>
      <c r="EJ242" s="95">
        <f t="shared" si="453"/>
        <v>0</v>
      </c>
      <c r="EK242" s="95">
        <f t="shared" si="453"/>
        <v>0</v>
      </c>
      <c r="EL242" s="95">
        <f t="shared" si="453"/>
        <v>0</v>
      </c>
      <c r="EM242" s="95">
        <f t="shared" si="453"/>
        <v>0</v>
      </c>
      <c r="EN242" s="95">
        <f t="shared" si="453"/>
        <v>0</v>
      </c>
      <c r="EO242" s="95">
        <f t="shared" si="453"/>
        <v>0</v>
      </c>
      <c r="EP242" s="95">
        <f t="shared" si="453"/>
        <v>0</v>
      </c>
      <c r="EQ242" s="95">
        <f t="shared" si="453"/>
        <v>0</v>
      </c>
      <c r="ER242" s="95">
        <f t="shared" si="453"/>
        <v>0</v>
      </c>
      <c r="ES242" s="95">
        <f t="shared" si="453"/>
        <v>0</v>
      </c>
      <c r="ET242" s="95">
        <f t="shared" si="453"/>
        <v>0</v>
      </c>
      <c r="EU242" s="95">
        <f t="shared" si="453"/>
        <v>0</v>
      </c>
      <c r="EV242" s="95">
        <f t="shared" si="453"/>
        <v>0</v>
      </c>
      <c r="EW242" s="95">
        <f t="shared" si="453"/>
        <v>0</v>
      </c>
      <c r="EX242" s="95">
        <f t="shared" si="453"/>
        <v>0</v>
      </c>
      <c r="EY242" s="95">
        <f t="shared" si="453"/>
        <v>0</v>
      </c>
      <c r="EZ242" s="95">
        <f t="shared" si="453"/>
        <v>0</v>
      </c>
      <c r="FA242" s="95">
        <f t="shared" si="453"/>
        <v>0</v>
      </c>
      <c r="FB242" s="95">
        <f t="shared" si="453"/>
        <v>0</v>
      </c>
      <c r="FC242" s="95">
        <f t="shared" si="453"/>
        <v>0</v>
      </c>
      <c r="FD242" s="95">
        <f t="shared" si="453"/>
        <v>0</v>
      </c>
      <c r="FE242" s="95">
        <f t="shared" si="453"/>
        <v>0</v>
      </c>
      <c r="FF242" s="95">
        <f t="shared" si="453"/>
        <v>0</v>
      </c>
      <c r="FG242" s="95">
        <f t="shared" si="453"/>
        <v>0</v>
      </c>
      <c r="FH242" s="95">
        <f t="shared" si="453"/>
        <v>0</v>
      </c>
      <c r="FI242" s="95">
        <f t="shared" si="453"/>
        <v>0</v>
      </c>
      <c r="FJ242" s="95">
        <f t="shared" si="453"/>
        <v>0</v>
      </c>
      <c r="FK242" s="95">
        <f t="shared" si="453"/>
        <v>0</v>
      </c>
      <c r="FL242" s="95">
        <f t="shared" si="453"/>
        <v>0</v>
      </c>
      <c r="FM242" s="95">
        <f t="shared" si="453"/>
        <v>0</v>
      </c>
      <c r="FN242" s="95">
        <f t="shared" si="453"/>
        <v>0</v>
      </c>
      <c r="FO242" s="95">
        <f t="shared" si="453"/>
        <v>0</v>
      </c>
      <c r="FP242" s="95">
        <f t="shared" si="453"/>
        <v>0</v>
      </c>
      <c r="FQ242" s="95">
        <f t="shared" si="453"/>
        <v>0</v>
      </c>
      <c r="FR242" s="95">
        <f t="shared" si="453"/>
        <v>0</v>
      </c>
      <c r="FS242" s="95">
        <f t="shared" si="453"/>
        <v>0</v>
      </c>
      <c r="FT242" s="95">
        <f t="shared" si="453"/>
        <v>0</v>
      </c>
      <c r="FU242" s="95">
        <f t="shared" si="453"/>
        <v>0</v>
      </c>
      <c r="FV242" s="95">
        <f t="shared" ref="FV242:GN242" si="454">IF(FV239&gt;+FV230, +FV230,0)</f>
        <v>0</v>
      </c>
      <c r="FW242" s="95">
        <f t="shared" si="454"/>
        <v>0</v>
      </c>
      <c r="FX242" s="95">
        <f t="shared" si="454"/>
        <v>0</v>
      </c>
      <c r="FY242" s="95">
        <f t="shared" si="454"/>
        <v>0</v>
      </c>
      <c r="FZ242" s="95">
        <f t="shared" si="454"/>
        <v>0</v>
      </c>
      <c r="GA242" s="95">
        <f t="shared" si="454"/>
        <v>0</v>
      </c>
      <c r="GB242" s="95">
        <f t="shared" si="454"/>
        <v>0</v>
      </c>
      <c r="GC242" s="95">
        <f t="shared" si="454"/>
        <v>0</v>
      </c>
      <c r="GD242" s="95">
        <f t="shared" si="454"/>
        <v>0</v>
      </c>
      <c r="GE242" s="95">
        <f t="shared" si="454"/>
        <v>0</v>
      </c>
      <c r="GF242" s="95">
        <f t="shared" si="454"/>
        <v>0</v>
      </c>
      <c r="GG242" s="95">
        <f t="shared" si="454"/>
        <v>0</v>
      </c>
      <c r="GH242" s="95">
        <f t="shared" si="454"/>
        <v>0</v>
      </c>
      <c r="GI242" s="95">
        <f t="shared" si="454"/>
        <v>0</v>
      </c>
      <c r="GJ242" s="95">
        <f t="shared" si="454"/>
        <v>0</v>
      </c>
      <c r="GK242" s="95">
        <f t="shared" si="454"/>
        <v>0</v>
      </c>
      <c r="GL242" s="95">
        <f t="shared" si="454"/>
        <v>0</v>
      </c>
      <c r="GM242" s="95">
        <f t="shared" si="454"/>
        <v>0</v>
      </c>
      <c r="GN242" s="95">
        <f t="shared" si="454"/>
        <v>0</v>
      </c>
      <c r="GO242" s="1"/>
      <c r="GP242" s="67"/>
    </row>
    <row r="243" spans="1:198" customFormat="1" x14ac:dyDescent="0.75">
      <c r="A243" s="1"/>
      <c r="B243" s="1"/>
      <c r="C243" s="319"/>
      <c r="D243" s="100"/>
      <c r="E243" s="100"/>
      <c r="F243" s="320"/>
      <c r="G243" s="320"/>
      <c r="H243" s="7"/>
      <c r="I243" s="7"/>
      <c r="J243" s="19"/>
      <c r="K243" s="19"/>
      <c r="L243" s="19"/>
      <c r="M243" s="19"/>
      <c r="N243" s="19"/>
      <c r="O243" s="19"/>
      <c r="P243" s="95"/>
      <c r="Q243" s="95"/>
      <c r="R243" s="95"/>
      <c r="S243" s="95"/>
      <c r="T243" s="95"/>
      <c r="U243" s="95"/>
      <c r="V243" s="95"/>
      <c r="W243" s="95"/>
      <c r="X243" s="95"/>
      <c r="Y243" s="95"/>
      <c r="Z243" s="95"/>
      <c r="AA243" s="95"/>
      <c r="AB243" s="95"/>
      <c r="AC243" s="95"/>
      <c r="AD243" s="95"/>
      <c r="AE243" s="95"/>
      <c r="AF243" s="95"/>
      <c r="AG243" s="95"/>
      <c r="AH243" s="95"/>
      <c r="AI243" s="95"/>
      <c r="AJ243" s="95"/>
      <c r="AK243" s="95"/>
      <c r="AL243" s="95"/>
      <c r="AM243" s="95"/>
      <c r="AN243" s="95"/>
      <c r="AO243" s="95"/>
      <c r="AP243" s="95"/>
      <c r="AQ243" s="95"/>
      <c r="AR243" s="95"/>
      <c r="AS243" s="95"/>
      <c r="AT243" s="95"/>
      <c r="AU243" s="95"/>
      <c r="AV243" s="95"/>
      <c r="AW243" s="95"/>
      <c r="AX243" s="95"/>
      <c r="AY243" s="95"/>
      <c r="AZ243" s="95"/>
      <c r="BA243" s="95"/>
      <c r="BB243" s="95"/>
      <c r="BC243" s="95"/>
      <c r="BD243" s="95"/>
      <c r="BE243" s="95"/>
      <c r="BF243" s="95"/>
      <c r="BG243" s="95"/>
      <c r="BH243" s="95"/>
      <c r="BI243" s="95"/>
      <c r="BJ243" s="95"/>
      <c r="BK243" s="95"/>
      <c r="BL243" s="95"/>
      <c r="BM243" s="95"/>
      <c r="BN243" s="95"/>
      <c r="BO243" s="95"/>
      <c r="BP243" s="95"/>
      <c r="BQ243" s="95"/>
      <c r="BR243" s="95"/>
      <c r="BS243" s="95"/>
      <c r="BT243" s="95"/>
      <c r="BU243" s="95"/>
      <c r="BV243" s="95"/>
      <c r="BW243" s="95"/>
      <c r="BX243" s="95"/>
      <c r="BY243" s="95"/>
      <c r="BZ243" s="95"/>
      <c r="CA243" s="95"/>
      <c r="CB243" s="95"/>
      <c r="CC243" s="95"/>
      <c r="CD243" s="95"/>
      <c r="CE243" s="95"/>
      <c r="CF243" s="95"/>
      <c r="CG243" s="95"/>
      <c r="CH243" s="95"/>
      <c r="CI243" s="95"/>
      <c r="CJ243" s="95"/>
      <c r="CK243" s="95"/>
      <c r="CL243" s="95"/>
      <c r="CM243" s="95"/>
      <c r="CN243" s="95"/>
      <c r="CO243" s="95"/>
      <c r="CP243" s="95"/>
      <c r="CQ243" s="95"/>
      <c r="CR243" s="95"/>
      <c r="CS243" s="95"/>
      <c r="CT243" s="95"/>
      <c r="CU243" s="95"/>
      <c r="CV243" s="95"/>
      <c r="CW243" s="95"/>
      <c r="CX243" s="95"/>
      <c r="CY243" s="95"/>
      <c r="CZ243" s="95"/>
      <c r="DA243" s="95"/>
      <c r="DB243" s="95"/>
      <c r="DC243" s="95"/>
      <c r="DD243" s="95"/>
      <c r="DE243" s="95"/>
      <c r="DF243" s="95"/>
      <c r="DG243" s="95"/>
      <c r="DH243" s="95"/>
      <c r="DI243" s="95"/>
      <c r="DJ243" s="95"/>
      <c r="DK243" s="95"/>
      <c r="DL243" s="95"/>
      <c r="DM243" s="95"/>
      <c r="DN243" s="95"/>
      <c r="DO243" s="95"/>
      <c r="DP243" s="95"/>
      <c r="DQ243" s="95"/>
      <c r="DR243" s="95"/>
      <c r="DS243" s="95"/>
      <c r="DT243" s="95"/>
      <c r="DU243" s="95"/>
      <c r="DV243" s="95"/>
      <c r="DW243" s="95"/>
      <c r="DX243" s="95"/>
      <c r="DY243" s="95"/>
      <c r="DZ243" s="95"/>
      <c r="EA243" s="95"/>
      <c r="EB243" s="95"/>
      <c r="EC243" s="95"/>
      <c r="ED243" s="95"/>
      <c r="EE243" s="95"/>
      <c r="EF243" s="95"/>
      <c r="EG243" s="95"/>
      <c r="EH243" s="95"/>
      <c r="EI243" s="95"/>
      <c r="EJ243" s="95"/>
      <c r="EK243" s="95"/>
      <c r="EL243" s="95"/>
      <c r="EM243" s="95"/>
      <c r="EN243" s="95"/>
      <c r="EO243" s="95"/>
      <c r="EP243" s="95"/>
      <c r="EQ243" s="95"/>
      <c r="ER243" s="95"/>
      <c r="ES243" s="95"/>
      <c r="ET243" s="95"/>
      <c r="EU243" s="95"/>
      <c r="EV243" s="95"/>
      <c r="EW243" s="95"/>
      <c r="EX243" s="95"/>
      <c r="EY243" s="95"/>
      <c r="EZ243" s="95"/>
      <c r="FA243" s="95"/>
      <c r="FB243" s="95"/>
      <c r="FC243" s="95"/>
      <c r="FD243" s="95"/>
      <c r="FE243" s="95"/>
      <c r="FF243" s="95"/>
      <c r="FG243" s="95"/>
      <c r="FH243" s="95"/>
      <c r="FI243" s="95"/>
      <c r="FJ243" s="95"/>
      <c r="FK243" s="95"/>
      <c r="FL243" s="95"/>
      <c r="FM243" s="95"/>
      <c r="FN243" s="95"/>
      <c r="FO243" s="95"/>
      <c r="FP243" s="95"/>
      <c r="FQ243" s="95"/>
      <c r="FR243" s="95"/>
      <c r="FS243" s="95"/>
      <c r="FT243" s="95"/>
      <c r="FU243" s="95"/>
      <c r="FV243" s="95"/>
      <c r="FW243" s="95"/>
      <c r="FX243" s="95"/>
      <c r="FY243" s="95"/>
      <c r="FZ243" s="95"/>
      <c r="GA243" s="95"/>
      <c r="GB243" s="95"/>
      <c r="GC243" s="95"/>
      <c r="GD243" s="95"/>
      <c r="GE243" s="95"/>
      <c r="GF243" s="95"/>
      <c r="GG243" s="95"/>
      <c r="GH243" s="95"/>
      <c r="GI243" s="95"/>
      <c r="GJ243" s="95"/>
      <c r="GK243" s="95"/>
      <c r="GL243" s="95"/>
      <c r="GM243" s="95"/>
      <c r="GN243" s="95"/>
      <c r="GO243" s="1"/>
      <c r="GP243" s="67"/>
    </row>
    <row r="244" spans="1:198" customFormat="1" x14ac:dyDescent="0.75">
      <c r="A244" s="1"/>
      <c r="B244" s="1"/>
      <c r="C244" s="319" t="s">
        <v>218</v>
      </c>
      <c r="D244" s="19"/>
      <c r="E244" s="19"/>
      <c r="F244" s="265"/>
      <c r="G244" s="259"/>
      <c r="H244" s="265"/>
      <c r="I244" s="259"/>
      <c r="J244" s="102"/>
      <c r="K244" s="102"/>
      <c r="L244" s="270"/>
      <c r="M244" s="267"/>
      <c r="N244" s="19">
        <f>SUM(P244:GN244)</f>
        <v>-42957918.499327883</v>
      </c>
      <c r="O244" s="19"/>
      <c r="P244" s="95"/>
      <c r="Q244" s="95">
        <f>-IF(Q239&gt;0,AND(Q238&gt;0,Q238&lt;=Summary!$H$43)*Summary!$H$46+(Q238&gt;Summary!$H$43)*Summary!$H$47,0)</f>
        <v>0</v>
      </c>
      <c r="R244" s="95">
        <f>-IF(R239&gt;0,AND(R238&gt;0,R238&lt;=Summary!$H$43)*Summary!$H$46+(R238&gt;Summary!$H$43)*Summary!$H$47,0)</f>
        <v>0</v>
      </c>
      <c r="S244" s="95">
        <f>-IF(S239&gt;0,AND(S238&gt;0,S238&lt;=Summary!$H$43)*Summary!$H$46+(S238&gt;Summary!$H$43)*Summary!$H$47,0)</f>
        <v>0</v>
      </c>
      <c r="T244" s="95">
        <f>-IF(T239&gt;0,AND(T238&gt;0,T238&lt;=Summary!$H$43)*Summary!$H$46+(T238&gt;Summary!$H$43)*Summary!$H$47,0)</f>
        <v>0</v>
      </c>
      <c r="U244" s="95">
        <f>-IF(U239&gt;0,AND(U238&gt;0,U238&lt;=Summary!$H$43)*Summary!$H$46+(U238&gt;Summary!$H$43)*Summary!$H$47,0)</f>
        <v>0</v>
      </c>
      <c r="V244" s="95">
        <f>-IF(V239&gt;0,AND(V238&gt;0,V238&lt;=Summary!$H$43)*Summary!$H$46+(V238&gt;Summary!$H$43)*Summary!$H$47,0)</f>
        <v>0</v>
      </c>
      <c r="W244" s="95">
        <f>-IF(W239&gt;0,AND(W238&gt;0,W238&lt;=Summary!$H$43)*Summary!$H$46+(W238&gt;Summary!$H$43)*Summary!$H$47,0)</f>
        <v>0</v>
      </c>
      <c r="X244" s="95">
        <f>-IF(X239&gt;0,AND(X238&gt;0,X238&lt;=Summary!$H$43)*Summary!$H$46+(X238&gt;Summary!$H$43)*Summary!$H$47,0)</f>
        <v>0</v>
      </c>
      <c r="Y244" s="95">
        <f>-IF(Y239&gt;0,AND(Y238&gt;0,Y238&lt;=Summary!$H$43)*Summary!$H$46+(Y238&gt;Summary!$H$43)*Summary!$H$47,0)</f>
        <v>0</v>
      </c>
      <c r="Z244" s="95">
        <f>-IF(Z239&gt;0,AND(Z238&gt;0,Z238&lt;=Summary!$H$43)*Summary!$H$46+(Z238&gt;Summary!$H$43)*Summary!$H$47,0)</f>
        <v>0</v>
      </c>
      <c r="AA244" s="95">
        <f>-IF(AA239&gt;0,AND(AA238&gt;0,AA238&lt;=Summary!$H$43)*Summary!$H$46+(AA238&gt;Summary!$H$43)*Summary!$H$47,0)</f>
        <v>0</v>
      </c>
      <c r="AB244" s="95">
        <f>-IF(AB239&gt;0,AND(AB238&gt;0,AB238&lt;=Summary!$H$43)*Summary!$H$46+(AB238&gt;Summary!$H$43)*Summary!$H$47,0)</f>
        <v>0</v>
      </c>
      <c r="AC244" s="95">
        <f>-IF(AC239&gt;0,AND(AC238&gt;0,AC238&lt;=Summary!$H$43)*Summary!$H$46+(AC238&gt;Summary!$H$43)*Summary!$H$47,0)</f>
        <v>0</v>
      </c>
      <c r="AD244" s="95">
        <f>-IF(AD239&gt;0,AND(AD238&gt;0,AD238&lt;=Summary!$H$43)*Summary!$H$46+(AD238&gt;Summary!$H$43)*Summary!$H$47,0)</f>
        <v>0</v>
      </c>
      <c r="AE244" s="95">
        <f>-IF(AE239&gt;0,AND(AE238&gt;0,AE238&lt;=Summary!$H$43)*Summary!$H$46+(AE238&gt;Summary!$H$43)*Summary!$H$47,0)</f>
        <v>0</v>
      </c>
      <c r="AF244" s="95">
        <f>-IF(AF239&gt;0,AND(AF238&gt;0,AF238&lt;=Summary!$H$43)*Summary!$H$46+(AF238&gt;Summary!$H$43)*Summary!$H$47,0)</f>
        <v>0</v>
      </c>
      <c r="AG244" s="95">
        <f>-IF(AG239&gt;0,AND(AG238&gt;0,AG238&lt;=Summary!$H$43)*Summary!$H$46+(AG238&gt;Summary!$H$43)*Summary!$H$47,0)</f>
        <v>0</v>
      </c>
      <c r="AH244" s="95">
        <f>-IF(AH239&gt;0,AND(AH238&gt;0,AH238&lt;=Summary!$H$43)*Summary!$H$46+(AH238&gt;Summary!$H$43)*Summary!$H$47,0)</f>
        <v>0</v>
      </c>
      <c r="AI244" s="95">
        <f>-IF(AI239&gt;0,AND(AI238&gt;0,AI238&lt;=Summary!$H$43)*Summary!$H$46+(AI238&gt;Summary!$H$43)*Summary!$H$47,0)</f>
        <v>0</v>
      </c>
      <c r="AJ244" s="95">
        <f>-IF(AJ239&gt;0,AND(AJ238&gt;0,AJ238&lt;=Summary!$H$43)*Summary!$H$46+(AJ238&gt;Summary!$H$43)*Summary!$H$47,0)</f>
        <v>0</v>
      </c>
      <c r="AK244" s="95">
        <f>-IF(AK239&gt;0,AND(AK238&gt;0,AK238&lt;=Summary!$H$43)*Summary!$H$46+(AK238&gt;Summary!$H$43)*Summary!$H$47,0)</f>
        <v>0</v>
      </c>
      <c r="AL244" s="95">
        <f>-IF(AL239&gt;0,AND(AL238&gt;0,AL238&lt;=Summary!$H$43)*Summary!$H$46+(AL238&gt;Summary!$H$43)*Summary!$H$47,0)</f>
        <v>0</v>
      </c>
      <c r="AM244" s="95">
        <f>-IF(AM239&gt;0,AND(AM238&gt;0,AM238&lt;=Summary!$H$43)*Summary!$H$46+(AM238&gt;Summary!$H$43)*Summary!$H$47,0)</f>
        <v>0</v>
      </c>
      <c r="AN244" s="95">
        <f>-IF(AN239&gt;0,AND(AN238&gt;0,AN238&lt;=Summary!$H$43)*Summary!$H$46+(AN238&gt;Summary!$H$43)*Summary!$H$47,0)</f>
        <v>0</v>
      </c>
      <c r="AO244" s="95">
        <f>-IF(AO239&gt;0,AND(AO238&gt;0,AO238&lt;=Summary!$H$43)*Summary!$H$46+(AO238&gt;Summary!$H$43)*Summary!$H$47,0)</f>
        <v>0</v>
      </c>
      <c r="AP244" s="95">
        <f>-IF(AP239&gt;0,AND(AP238&gt;0,AP238&lt;=Summary!$H$43)*Summary!$H$46+(AP238&gt;Summary!$H$43)*Summary!$H$47,0)</f>
        <v>0</v>
      </c>
      <c r="AQ244" s="95">
        <f>-IF(AQ239&gt;0,AND(AQ238&gt;0,AQ238&lt;=Summary!$H$43)*Summary!$H$46+(AQ238&gt;Summary!$H$43)*Summary!$H$47,0)</f>
        <v>0</v>
      </c>
      <c r="AR244" s="95">
        <f>-IF(AR239&gt;0,AND(AR238&gt;0,AR238&lt;=Summary!$H$43)*Summary!$H$46+(AR238&gt;Summary!$H$43)*Summary!$H$47,0)</f>
        <v>0</v>
      </c>
      <c r="AS244" s="95">
        <f>-IF(AS239&gt;0,AND(AS238&gt;0,AS238&lt;=Summary!$H$43)*Summary!$H$46+(AS238&gt;Summary!$H$43)*Summary!$H$47,0)</f>
        <v>0</v>
      </c>
      <c r="AT244" s="95">
        <f>-IF(AT239&gt;0,AND(AT238&gt;0,AT238&lt;=Summary!$H$43)*Summary!$H$46+(AT238&gt;Summary!$H$43)*Summary!$H$47,0)</f>
        <v>0</v>
      </c>
      <c r="AU244" s="95">
        <f>-IF(AU239&gt;0,AND(AU238&gt;0,AU238&lt;=Summary!$H$43)*Summary!$H$46+(AU238&gt;Summary!$H$43)*Summary!$H$47,0)</f>
        <v>0</v>
      </c>
      <c r="AV244" s="95">
        <f>-IF(AV239&gt;0,AND(AV238&gt;0,AV238&lt;=Summary!$H$43)*Summary!$H$46+(AV238&gt;Summary!$H$43)*Summary!$H$47,0)</f>
        <v>0</v>
      </c>
      <c r="AW244" s="95">
        <f>-IF(AW239&gt;0,AND(AW238&gt;0,AW238&lt;=Summary!$H$43)*Summary!$H$46+(AW238&gt;Summary!$H$43)*Summary!$H$47,0)</f>
        <v>0</v>
      </c>
      <c r="AX244" s="95">
        <f>-IF(AX239&gt;0,AND(AX238&gt;0,AX238&lt;=Summary!$H$43)*Summary!$H$46+(AX238&gt;Summary!$H$43)*Summary!$H$47,0)</f>
        <v>0</v>
      </c>
      <c r="AY244" s="95">
        <f>-IF(AY239&gt;0,AND(AY238&gt;0,AY238&lt;=Summary!$H$43)*Summary!$H$46+(AY238&gt;Summary!$H$43)*Summary!$H$47,0)</f>
        <v>0</v>
      </c>
      <c r="AZ244" s="95">
        <f>-IF(AZ239&gt;0,AND(AZ238&gt;0,AZ238&lt;=Summary!$H$43)*Summary!$H$46+(AZ238&gt;Summary!$H$43)*Summary!$H$47,0)</f>
        <v>0</v>
      </c>
      <c r="BA244" s="95">
        <f>-IF(BA239&gt;0,AND(BA238&gt;0,BA238&lt;=Summary!$H$43)*Summary!$H$46+(BA238&gt;Summary!$H$43)*Summary!$H$47,0)</f>
        <v>0</v>
      </c>
      <c r="BB244" s="95">
        <f>-IF(BB239&gt;0,AND(BB238&gt;0,BB238&lt;=Summary!$H$43)*Summary!$H$46+(BB238&gt;Summary!$H$43)*Summary!$H$47,0)</f>
        <v>0</v>
      </c>
      <c r="BC244" s="95">
        <f>-IF(BC239&gt;0,AND(BC238&gt;0,BC238&lt;=Summary!$H$43)*Summary!$H$46+(BC238&gt;Summary!$H$43)*Summary!$H$47,0)</f>
        <v>0</v>
      </c>
      <c r="BD244" s="95">
        <f>-IF(BD239&gt;0,AND(BD238&gt;0,BD238&lt;=Summary!$H$43)*Summary!$H$46+(BD238&gt;Summary!$H$43)*Summary!$H$47,0)</f>
        <v>0</v>
      </c>
      <c r="BE244" s="95">
        <f>-IF(BE239&gt;0,AND(BE238&gt;0,BE238&lt;=Summary!$H$43)*Summary!$H$46+(BE238&gt;Summary!$H$43)*Summary!$H$47,0)</f>
        <v>0</v>
      </c>
      <c r="BF244" s="95">
        <f>-IF(BF239&gt;0,AND(BF238&gt;0,BF238&lt;=Summary!$H$43)*Summary!$H$46+(BF238&gt;Summary!$H$43)*Summary!$H$47,0)</f>
        <v>0</v>
      </c>
      <c r="BG244" s="95">
        <f>-IF(BG239&gt;0,AND(BG238&gt;0,BG238&lt;=Summary!$H$43)*Summary!$H$46+(BG238&gt;Summary!$H$43)*Summary!$H$47,0)</f>
        <v>0</v>
      </c>
      <c r="BH244" s="95">
        <f>-IF(BH239&gt;0,AND(BH238&gt;0,BH238&lt;=Summary!$H$43)*Summary!$H$46+(BH238&gt;Summary!$H$43)*Summary!$H$47,0)</f>
        <v>0</v>
      </c>
      <c r="BI244" s="95">
        <f>-IF(BI239&gt;0,AND(BI238&gt;0,BI238&lt;=Summary!$H$43)*Summary!$H$46+(BI238&gt;Summary!$H$43)*Summary!$H$47,0)</f>
        <v>0</v>
      </c>
      <c r="BJ244" s="95">
        <f>-IF(BJ239&gt;0,AND(BJ238&gt;0,BJ238&lt;=Summary!$H$43)*Summary!$H$46+(BJ238&gt;Summary!$H$43)*Summary!$H$47,0)</f>
        <v>0</v>
      </c>
      <c r="BK244" s="95">
        <f>-IF(BK239&gt;0,AND(BK238&gt;0,BK238&lt;=Summary!$H$43)*Summary!$H$46+(BK238&gt;Summary!$H$43)*Summary!$H$47,0)</f>
        <v>0</v>
      </c>
      <c r="BL244" s="95">
        <f>-IF(BL239&gt;0,AND(BL238&gt;0,BL238&lt;=Summary!$H$43)*Summary!$H$46+(BL238&gt;Summary!$H$43)*Summary!$H$47,0)</f>
        <v>0</v>
      </c>
      <c r="BM244" s="95">
        <f>-IF(BM239&gt;0,AND(BM238&gt;0,BM238&lt;=Summary!$H$43)*Summary!$H$46+(BM238&gt;Summary!$H$43)*Summary!$H$47,0)</f>
        <v>0</v>
      </c>
      <c r="BN244" s="95">
        <f>-IF(BN239&gt;0,AND(BN238&gt;0,BN238&lt;=Summary!$H$43)*Summary!$H$46+(BN238&gt;Summary!$H$43)*Summary!$H$47,0)</f>
        <v>0</v>
      </c>
      <c r="BO244" s="95">
        <f>-IF(BO239&gt;0,AND(BO238&gt;0,BO238&lt;=Summary!$H$43)*Summary!$H$46+(BO238&gt;Summary!$H$43)*Summary!$H$47,0)</f>
        <v>-3262447.3366326131</v>
      </c>
      <c r="BP244" s="95">
        <f>-IF(BP239&gt;0,AND(BP238&gt;0,BP238&lt;=Summary!$H$43)*Summary!$H$46+(BP238&gt;Summary!$H$43)*Summary!$H$47,0)</f>
        <v>-3262447.3366326131</v>
      </c>
      <c r="BQ244" s="95">
        <f>-IF(BQ239&gt;0,AND(BQ238&gt;0,BQ238&lt;=Summary!$H$43)*Summary!$H$46+(BQ238&gt;Summary!$H$43)*Summary!$H$47,0)</f>
        <v>-3262447.3366326131</v>
      </c>
      <c r="BR244" s="95">
        <f>-IF(BR239&gt;0,AND(BR238&gt;0,BR238&lt;=Summary!$H$43)*Summary!$H$46+(BR238&gt;Summary!$H$43)*Summary!$H$47,0)</f>
        <v>-3262447.3366326131</v>
      </c>
      <c r="BS244" s="95">
        <f>-IF(BS239&gt;0,AND(BS238&gt;0,BS238&lt;=Summary!$H$43)*Summary!$H$46+(BS238&gt;Summary!$H$43)*Summary!$H$47,0)</f>
        <v>-3262447.3366326131</v>
      </c>
      <c r="BT244" s="95">
        <f>-IF(BT239&gt;0,AND(BT238&gt;0,BT238&lt;=Summary!$H$43)*Summary!$H$46+(BT238&gt;Summary!$H$43)*Summary!$H$47,0)</f>
        <v>-3262447.3366326131</v>
      </c>
      <c r="BU244" s="95">
        <f>-IF(BU239&gt;0,AND(BU238&gt;0,BU238&lt;=Summary!$H$43)*Summary!$H$46+(BU238&gt;Summary!$H$43)*Summary!$H$47,0)</f>
        <v>-4676646.8959064409</v>
      </c>
      <c r="BV244" s="95">
        <f>-IF(BV239&gt;0,AND(BV238&gt;0,BV238&lt;=Summary!$H$43)*Summary!$H$46+(BV238&gt;Summary!$H$43)*Summary!$H$47,0)</f>
        <v>-4676646.8959064409</v>
      </c>
      <c r="BW244" s="95">
        <f>-IF(BW239&gt;0,AND(BW238&gt;0,BW238&lt;=Summary!$H$43)*Summary!$H$46+(BW238&gt;Summary!$H$43)*Summary!$H$47,0)</f>
        <v>-4676646.8959064409</v>
      </c>
      <c r="BX244" s="95">
        <f>-IF(BX239&gt;0,AND(BX238&gt;0,BX238&lt;=Summary!$H$43)*Summary!$H$46+(BX238&gt;Summary!$H$43)*Summary!$H$47,0)</f>
        <v>-4676646.8959064409</v>
      </c>
      <c r="BY244" s="95">
        <f>-IF(BY239&gt;0,AND(BY238&gt;0,BY238&lt;=Summary!$H$43)*Summary!$H$46+(BY238&gt;Summary!$H$43)*Summary!$H$47,0)</f>
        <v>-4676646.8959064409</v>
      </c>
      <c r="BZ244" s="95">
        <f>-IF(BZ239&gt;0,AND(BZ238&gt;0,BZ238&lt;=Summary!$H$43)*Summary!$H$46+(BZ238&gt;Summary!$H$43)*Summary!$H$47,0)</f>
        <v>0</v>
      </c>
      <c r="CA244" s="95">
        <f>-IF(CA239&gt;0,AND(CA238&gt;0,CA238&lt;=Summary!$H$43)*Summary!$H$46+(CA238&gt;Summary!$H$43)*Summary!$H$47,0)</f>
        <v>0</v>
      </c>
      <c r="CB244" s="95">
        <f>-IF(CB239&gt;0,AND(CB238&gt;0,CB238&lt;=Summary!$H$43)*Summary!$H$46+(CB238&gt;Summary!$H$43)*Summary!$H$47,0)</f>
        <v>0</v>
      </c>
      <c r="CC244" s="95">
        <f>-IF(CC239&gt;0,AND(CC238&gt;0,CC238&lt;=Summary!$H$43)*Summary!$H$46+(CC238&gt;Summary!$H$43)*Summary!$H$47,0)</f>
        <v>0</v>
      </c>
      <c r="CD244" s="95">
        <f>-IF(CD239&gt;0,AND(CD238&gt;0,CD238&lt;=Summary!$H$43)*Summary!$H$46+(CD238&gt;Summary!$H$43)*Summary!$H$47,0)</f>
        <v>0</v>
      </c>
      <c r="CE244" s="95">
        <f>-IF(CE239&gt;0,AND(CE238&gt;0,CE238&lt;=Summary!$H$43)*Summary!$H$46+(CE238&gt;Summary!$H$43)*Summary!$H$47,0)</f>
        <v>0</v>
      </c>
      <c r="CF244" s="95">
        <f>-IF(CF239&gt;0,AND(CF238&gt;0,CF238&lt;=Summary!$H$43)*Summary!$H$46+(CF238&gt;Summary!$H$43)*Summary!$H$47,0)</f>
        <v>0</v>
      </c>
      <c r="CG244" s="95">
        <f>-IF(CG239&gt;0,AND(CG238&gt;0,CG238&lt;=Summary!$H$43)*Summary!$H$46+(CG238&gt;Summary!$H$43)*Summary!$H$47,0)</f>
        <v>0</v>
      </c>
      <c r="CH244" s="95">
        <f>-IF(CH239&gt;0,AND(CH238&gt;0,CH238&lt;=Summary!$H$43)*Summary!$H$46+(CH238&gt;Summary!$H$43)*Summary!$H$47,0)</f>
        <v>0</v>
      </c>
      <c r="CI244" s="95">
        <f>-IF(CI239&gt;0,AND(CI238&gt;0,CI238&lt;=Summary!$H$43)*Summary!$H$46+(CI238&gt;Summary!$H$43)*Summary!$H$47,0)</f>
        <v>0</v>
      </c>
      <c r="CJ244" s="95">
        <f>-IF(CJ239&gt;0,AND(CJ238&gt;0,CJ238&lt;=Summary!$H$43)*Summary!$H$46+(CJ238&gt;Summary!$H$43)*Summary!$H$47,0)</f>
        <v>0</v>
      </c>
      <c r="CK244" s="95">
        <f>-IF(CK239&gt;0,AND(CK238&gt;0,CK238&lt;=Summary!$H$43)*Summary!$H$46+(CK238&gt;Summary!$H$43)*Summary!$H$47,0)</f>
        <v>0</v>
      </c>
      <c r="CL244" s="95">
        <f>-IF(CL239&gt;0,AND(CL238&gt;0,CL238&lt;=Summary!$H$43)*Summary!$H$46+(CL238&gt;Summary!$H$43)*Summary!$H$47,0)</f>
        <v>0</v>
      </c>
      <c r="CM244" s="95">
        <f>-IF(CM239&gt;0,AND(CM238&gt;0,CM238&lt;=Summary!$H$43)*Summary!$H$46+(CM238&gt;Summary!$H$43)*Summary!$H$47,0)</f>
        <v>0</v>
      </c>
      <c r="CN244" s="95">
        <f>-IF(CN239&gt;0,AND(CN238&gt;0,CN238&lt;=Summary!$H$43)*Summary!$H$46+(CN238&gt;Summary!$H$43)*Summary!$H$47,0)</f>
        <v>0</v>
      </c>
      <c r="CO244" s="95">
        <f>-IF(CO239&gt;0,AND(CO238&gt;0,CO238&lt;=Summary!$H$43)*Summary!$H$46+(CO238&gt;Summary!$H$43)*Summary!$H$47,0)</f>
        <v>0</v>
      </c>
      <c r="CP244" s="95">
        <f>-IF(CP239&gt;0,AND(CP238&gt;0,CP238&lt;=Summary!$H$43)*Summary!$H$46+(CP238&gt;Summary!$H$43)*Summary!$H$47,0)</f>
        <v>0</v>
      </c>
      <c r="CQ244" s="95">
        <f>-IF(CQ239&gt;0,AND(CQ238&gt;0,CQ238&lt;=Summary!$H$43)*Summary!$H$46+(CQ238&gt;Summary!$H$43)*Summary!$H$47,0)</f>
        <v>0</v>
      </c>
      <c r="CR244" s="95">
        <f>-IF(CR239&gt;0,AND(CR238&gt;0,CR238&lt;=Summary!$H$43)*Summary!$H$46+(CR238&gt;Summary!$H$43)*Summary!$H$47,0)</f>
        <v>0</v>
      </c>
      <c r="CS244" s="95">
        <f>-IF(CS239&gt;0,AND(CS238&gt;0,CS238&lt;=Summary!$H$43)*Summary!$H$46+(CS238&gt;Summary!$H$43)*Summary!$H$47,0)</f>
        <v>0</v>
      </c>
      <c r="CT244" s="95">
        <f>-IF(CT239&gt;0,AND(CT238&gt;0,CT238&lt;=Summary!$H$43)*Summary!$H$46+(CT238&gt;Summary!$H$43)*Summary!$H$47,0)</f>
        <v>0</v>
      </c>
      <c r="CU244" s="95">
        <f>-IF(CU239&gt;0,AND(CU238&gt;0,CU238&lt;=Summary!$H$43)*Summary!$H$46+(CU238&gt;Summary!$H$43)*Summary!$H$47,0)</f>
        <v>0</v>
      </c>
      <c r="CV244" s="95">
        <f>-IF(CV239&gt;0,AND(CV238&gt;0,CV238&lt;=Summary!$H$43)*Summary!$H$46+(CV238&gt;Summary!$H$43)*Summary!$H$47,0)</f>
        <v>0</v>
      </c>
      <c r="CW244" s="95">
        <f>-IF(CW239&gt;0,AND(CW238&gt;0,CW238&lt;=Summary!$H$43)*Summary!$H$46+(CW238&gt;Summary!$H$43)*Summary!$H$47,0)</f>
        <v>0</v>
      </c>
      <c r="CX244" s="95">
        <f>-IF(CX239&gt;0,AND(CX238&gt;0,CX238&lt;=Summary!$H$43)*Summary!$H$46+(CX238&gt;Summary!$H$43)*Summary!$H$47,0)</f>
        <v>0</v>
      </c>
      <c r="CY244" s="95">
        <f>-IF(CY239&gt;0,AND(CY238&gt;0,CY238&lt;=Summary!$H$43)*Summary!$H$46+(CY238&gt;Summary!$H$43)*Summary!$H$47,0)</f>
        <v>0</v>
      </c>
      <c r="CZ244" s="95">
        <f>-IF(CZ239&gt;0,AND(CZ238&gt;0,CZ238&lt;=Summary!$H$43)*Summary!$H$46+(CZ238&gt;Summary!$H$43)*Summary!$H$47,0)</f>
        <v>0</v>
      </c>
      <c r="DA244" s="95">
        <f>-IF(DA239&gt;0,AND(DA238&gt;0,DA238&lt;=Summary!$H$43)*Summary!$H$46+(DA238&gt;Summary!$H$43)*Summary!$H$47,0)</f>
        <v>0</v>
      </c>
      <c r="DB244" s="95">
        <f>-IF(DB239&gt;0,AND(DB238&gt;0,DB238&lt;=Summary!$H$43)*Summary!$H$46+(DB238&gt;Summary!$H$43)*Summary!$H$47,0)</f>
        <v>0</v>
      </c>
      <c r="DC244" s="95">
        <f>-IF(DC239&gt;0,AND(DC238&gt;0,DC238&lt;=Summary!$H$43)*Summary!$H$46+(DC238&gt;Summary!$H$43)*Summary!$H$47,0)</f>
        <v>0</v>
      </c>
      <c r="DD244" s="95">
        <f>-IF(DD239&gt;0,AND(DD238&gt;0,DD238&lt;=Summary!$H$43)*Summary!$H$46+(DD238&gt;Summary!$H$43)*Summary!$H$47,0)</f>
        <v>0</v>
      </c>
      <c r="DE244" s="95">
        <f>-IF(DE239&gt;0,AND(DE238&gt;0,DE238&lt;=Summary!$H$43)*Summary!$H$46+(DE238&gt;Summary!$H$43)*Summary!$H$47,0)</f>
        <v>0</v>
      </c>
      <c r="DF244" s="95">
        <f>-IF(DF239&gt;0,AND(DF238&gt;0,DF238&lt;=Summary!$H$43)*Summary!$H$46+(DF238&gt;Summary!$H$43)*Summary!$H$47,0)</f>
        <v>0</v>
      </c>
      <c r="DG244" s="95">
        <f>-IF(DG239&gt;0,AND(DG238&gt;0,DG238&lt;=Summary!$H$43)*Summary!$H$46+(DG238&gt;Summary!$H$43)*Summary!$H$47,0)</f>
        <v>0</v>
      </c>
      <c r="DH244" s="95">
        <f>-IF(DH239&gt;0,AND(DH238&gt;0,DH238&lt;=Summary!$H$43)*Summary!$H$46+(DH238&gt;Summary!$H$43)*Summary!$H$47,0)</f>
        <v>0</v>
      </c>
      <c r="DI244" s="95">
        <f>-IF(DI239&gt;0,AND(DI238&gt;0,DI238&lt;=Summary!$H$43)*Summary!$H$46+(DI238&gt;Summary!$H$43)*Summary!$H$47,0)</f>
        <v>0</v>
      </c>
      <c r="DJ244" s="95">
        <f>-IF(DJ239&gt;0,AND(DJ238&gt;0,DJ238&lt;=Summary!$H$43)*Summary!$H$46+(DJ238&gt;Summary!$H$43)*Summary!$H$47,0)</f>
        <v>0</v>
      </c>
      <c r="DK244" s="95">
        <f>-IF(DK239&gt;0,AND(DK238&gt;0,DK238&lt;=Summary!$H$43)*Summary!$H$46+(DK238&gt;Summary!$H$43)*Summary!$H$47,0)</f>
        <v>0</v>
      </c>
      <c r="DL244" s="95">
        <f>-IF(DL239&gt;0,AND(DL238&gt;0,DL238&lt;=Summary!$H$43)*Summary!$H$46+(DL238&gt;Summary!$H$43)*Summary!$H$47,0)</f>
        <v>0</v>
      </c>
      <c r="DM244" s="95">
        <f>-IF(DM239&gt;0,AND(DM238&gt;0,DM238&lt;=Summary!$H$43)*Summary!$H$46+(DM238&gt;Summary!$H$43)*Summary!$H$47,0)</f>
        <v>0</v>
      </c>
      <c r="DN244" s="95">
        <f>-IF(DN239&gt;0,AND(DN238&gt;0,DN238&lt;=Summary!$H$43)*Summary!$H$46+(DN238&gt;Summary!$H$43)*Summary!$H$47,0)</f>
        <v>0</v>
      </c>
      <c r="DO244" s="95">
        <f>-IF(DO239&gt;0,AND(DO238&gt;0,DO238&lt;=Summary!$H$43)*Summary!$H$46+(DO238&gt;Summary!$H$43)*Summary!$H$47,0)</f>
        <v>0</v>
      </c>
      <c r="DP244" s="95">
        <f>-IF(DP239&gt;0,AND(DP238&gt;0,DP238&lt;=Summary!$H$43)*Summary!$H$46+(DP238&gt;Summary!$H$43)*Summary!$H$47,0)</f>
        <v>0</v>
      </c>
      <c r="DQ244" s="95">
        <f>-IF(DQ239&gt;0,AND(DQ238&gt;0,DQ238&lt;=Summary!$H$43)*Summary!$H$46+(DQ238&gt;Summary!$H$43)*Summary!$H$47,0)</f>
        <v>0</v>
      </c>
      <c r="DR244" s="95">
        <f>-IF(DR239&gt;0,AND(DR238&gt;0,DR238&lt;=Summary!$H$43)*Summary!$H$46+(DR238&gt;Summary!$H$43)*Summary!$H$47,0)</f>
        <v>0</v>
      </c>
      <c r="DS244" s="95">
        <f>-IF(DS239&gt;0,AND(DS238&gt;0,DS238&lt;=Summary!$H$43)*Summary!$H$46+(DS238&gt;Summary!$H$43)*Summary!$H$47,0)</f>
        <v>0</v>
      </c>
      <c r="DT244" s="95">
        <f>-IF(DT239&gt;0,AND(DT238&gt;0,DT238&lt;=Summary!$H$43)*Summary!$H$46+(DT238&gt;Summary!$H$43)*Summary!$H$47,0)</f>
        <v>0</v>
      </c>
      <c r="DU244" s="95">
        <f>-IF(DU239&gt;0,AND(DU238&gt;0,DU238&lt;=Summary!$H$43)*Summary!$H$46+(DU238&gt;Summary!$H$43)*Summary!$H$47,0)</f>
        <v>0</v>
      </c>
      <c r="DV244" s="95">
        <f>-IF(DV239&gt;0,AND(DV238&gt;0,DV238&lt;=Summary!$H$43)*Summary!$H$46+(DV238&gt;Summary!$H$43)*Summary!$H$47,0)</f>
        <v>0</v>
      </c>
      <c r="DW244" s="95">
        <f>-IF(DW239&gt;0,AND(DW238&gt;0,DW238&lt;=Summary!$H$43)*Summary!$H$46+(DW238&gt;Summary!$H$43)*Summary!$H$47,0)</f>
        <v>0</v>
      </c>
      <c r="DX244" s="95">
        <f>-IF(DX239&gt;0,AND(DX238&gt;0,DX238&lt;=Summary!$H$43)*Summary!$H$46+(DX238&gt;Summary!$H$43)*Summary!$H$47,0)</f>
        <v>0</v>
      </c>
      <c r="DY244" s="95">
        <f>-IF(DY239&gt;0,AND(DY238&gt;0,DY238&lt;=Summary!$H$43)*Summary!$H$46+(DY238&gt;Summary!$H$43)*Summary!$H$47,0)</f>
        <v>0</v>
      </c>
      <c r="DZ244" s="95">
        <f>-IF(DZ239&gt;0,AND(DZ238&gt;0,DZ238&lt;=Summary!$H$43)*Summary!$H$46+(DZ238&gt;Summary!$H$43)*Summary!$H$47,0)</f>
        <v>0</v>
      </c>
      <c r="EA244" s="95">
        <f>-IF(EA239&gt;0,AND(EA238&gt;0,EA238&lt;=Summary!$H$43)*Summary!$H$46+(EA238&gt;Summary!$H$43)*Summary!$H$47,0)</f>
        <v>0</v>
      </c>
      <c r="EB244" s="95">
        <f>-IF(EB239&gt;0,AND(EB238&gt;0,EB238&lt;=Summary!$H$43)*Summary!$H$46+(EB238&gt;Summary!$H$43)*Summary!$H$47,0)</f>
        <v>0</v>
      </c>
      <c r="EC244" s="95">
        <f>-IF(EC239&gt;0,AND(EC238&gt;0,EC238&lt;=Summary!$H$43)*Summary!$H$46+(EC238&gt;Summary!$H$43)*Summary!$H$47,0)</f>
        <v>0</v>
      </c>
      <c r="ED244" s="95">
        <f>-IF(ED239&gt;0,AND(ED238&gt;0,ED238&lt;=Summary!$H$43)*Summary!$H$46+(ED238&gt;Summary!$H$43)*Summary!$H$47,0)</f>
        <v>0</v>
      </c>
      <c r="EE244" s="95">
        <f>-IF(EE239&gt;0,AND(EE238&gt;0,EE238&lt;=Summary!$H$43)*Summary!$H$46+(EE238&gt;Summary!$H$43)*Summary!$H$47,0)</f>
        <v>0</v>
      </c>
      <c r="EF244" s="95">
        <f>-IF(EF239&gt;0,AND(EF238&gt;0,EF238&lt;=Summary!$H$43)*Summary!$H$46+(EF238&gt;Summary!$H$43)*Summary!$H$47,0)</f>
        <v>0</v>
      </c>
      <c r="EG244" s="95">
        <f>-IF(EG239&gt;0,AND(EG238&gt;0,EG238&lt;=Summary!$H$43)*Summary!$H$46+(EG238&gt;Summary!$H$43)*Summary!$H$47,0)</f>
        <v>0</v>
      </c>
      <c r="EH244" s="95">
        <f>-IF(EH239&gt;0,AND(EH238&gt;0,EH238&lt;=Summary!$H$43)*Summary!$H$46+(EH238&gt;Summary!$H$43)*Summary!$H$47,0)</f>
        <v>0</v>
      </c>
      <c r="EI244" s="95">
        <f>-IF(EI239&gt;0,AND(EI238&gt;0,EI238&lt;=Summary!$H$43)*Summary!$H$46+(EI238&gt;Summary!$H$43)*Summary!$H$47,0)</f>
        <v>0</v>
      </c>
      <c r="EJ244" s="95">
        <f>-IF(EJ239&gt;0,AND(EJ238&gt;0,EJ238&lt;=Summary!$H$43)*Summary!$H$46+(EJ238&gt;Summary!$H$43)*Summary!$H$47,0)</f>
        <v>0</v>
      </c>
      <c r="EK244" s="95">
        <f>-IF(EK239&gt;0,AND(EK238&gt;0,EK238&lt;=Summary!$H$43)*Summary!$H$46+(EK238&gt;Summary!$H$43)*Summary!$H$47,0)</f>
        <v>0</v>
      </c>
      <c r="EL244" s="95">
        <f>-IF(EL239&gt;0,AND(EL238&gt;0,EL238&lt;=Summary!$H$43)*Summary!$H$46+(EL238&gt;Summary!$H$43)*Summary!$H$47,0)</f>
        <v>0</v>
      </c>
      <c r="EM244" s="95">
        <f>-IF(EM239&gt;0,AND(EM238&gt;0,EM238&lt;=Summary!$H$43)*Summary!$H$46+(EM238&gt;Summary!$H$43)*Summary!$H$47,0)</f>
        <v>0</v>
      </c>
      <c r="EN244" s="95">
        <f>-IF(EN239&gt;0,AND(EN238&gt;0,EN238&lt;=Summary!$H$43)*Summary!$H$46+(EN238&gt;Summary!$H$43)*Summary!$H$47,0)</f>
        <v>0</v>
      </c>
      <c r="EO244" s="95">
        <f>-IF(EO239&gt;0,AND(EO238&gt;0,EO238&lt;=Summary!$H$43)*Summary!$H$46+(EO238&gt;Summary!$H$43)*Summary!$H$47,0)</f>
        <v>0</v>
      </c>
      <c r="EP244" s="95">
        <f>-IF(EP239&gt;0,AND(EP238&gt;0,EP238&lt;=Summary!$H$43)*Summary!$H$46+(EP238&gt;Summary!$H$43)*Summary!$H$47,0)</f>
        <v>0</v>
      </c>
      <c r="EQ244" s="95">
        <f>-IF(EQ239&gt;0,AND(EQ238&gt;0,EQ238&lt;=Summary!$H$43)*Summary!$H$46+(EQ238&gt;Summary!$H$43)*Summary!$H$47,0)</f>
        <v>0</v>
      </c>
      <c r="ER244" s="95">
        <f>-IF(ER239&gt;0,AND(ER238&gt;0,ER238&lt;=Summary!$H$43)*Summary!$H$46+(ER238&gt;Summary!$H$43)*Summary!$H$47,0)</f>
        <v>0</v>
      </c>
      <c r="ES244" s="95">
        <f>-IF(ES239&gt;0,AND(ES238&gt;0,ES238&lt;=Summary!$H$43)*Summary!$H$46+(ES238&gt;Summary!$H$43)*Summary!$H$47,0)</f>
        <v>0</v>
      </c>
      <c r="ET244" s="95">
        <f>-IF(ET239&gt;0,AND(ET238&gt;0,ET238&lt;=Summary!$H$43)*Summary!$H$46+(ET238&gt;Summary!$H$43)*Summary!$H$47,0)</f>
        <v>0</v>
      </c>
      <c r="EU244" s="95">
        <f>-IF(EU239&gt;0,AND(EU238&gt;0,EU238&lt;=Summary!$H$43)*Summary!$H$46+(EU238&gt;Summary!$H$43)*Summary!$H$47,0)</f>
        <v>0</v>
      </c>
      <c r="EV244" s="95">
        <f>-IF(EV239&gt;0,AND(EV238&gt;0,EV238&lt;=Summary!$H$43)*Summary!$H$46+(EV238&gt;Summary!$H$43)*Summary!$H$47,0)</f>
        <v>0</v>
      </c>
      <c r="EW244" s="95">
        <f>-IF(EW239&gt;0,AND(EW238&gt;0,EW238&lt;=Summary!$H$43)*Summary!$H$46+(EW238&gt;Summary!$H$43)*Summary!$H$47,0)</f>
        <v>0</v>
      </c>
      <c r="EX244" s="95">
        <f>-IF(EX239&gt;0,AND(EX238&gt;0,EX238&lt;=Summary!$H$43)*Summary!$H$46+(EX238&gt;Summary!$H$43)*Summary!$H$47,0)</f>
        <v>0</v>
      </c>
      <c r="EY244" s="95">
        <f>-IF(EY239&gt;0,AND(EY238&gt;0,EY238&lt;=Summary!$H$43)*Summary!$H$46+(EY238&gt;Summary!$H$43)*Summary!$H$47,0)</f>
        <v>0</v>
      </c>
      <c r="EZ244" s="95">
        <f>-IF(EZ239&gt;0,AND(EZ238&gt;0,EZ238&lt;=Summary!$H$43)*Summary!$H$46+(EZ238&gt;Summary!$H$43)*Summary!$H$47,0)</f>
        <v>0</v>
      </c>
      <c r="FA244" s="95">
        <f>-IF(FA239&gt;0,AND(FA238&gt;0,FA238&lt;=Summary!$H$43)*Summary!$H$46+(FA238&gt;Summary!$H$43)*Summary!$H$47,0)</f>
        <v>0</v>
      </c>
      <c r="FB244" s="95">
        <f>-IF(FB239&gt;0,AND(FB238&gt;0,FB238&lt;=Summary!$H$43)*Summary!$H$46+(FB238&gt;Summary!$H$43)*Summary!$H$47,0)</f>
        <v>0</v>
      </c>
      <c r="FC244" s="95">
        <f>-IF(FC239&gt;0,AND(FC238&gt;0,FC238&lt;=Summary!$H$43)*Summary!$H$46+(FC238&gt;Summary!$H$43)*Summary!$H$47,0)</f>
        <v>0</v>
      </c>
      <c r="FD244" s="95">
        <f>-IF(FD239&gt;0,AND(FD238&gt;0,FD238&lt;=Summary!$H$43)*Summary!$H$46+(FD238&gt;Summary!$H$43)*Summary!$H$47,0)</f>
        <v>0</v>
      </c>
      <c r="FE244" s="95">
        <f>-IF(FE239&gt;0,AND(FE238&gt;0,FE238&lt;=Summary!$H$43)*Summary!$H$46+(FE238&gt;Summary!$H$43)*Summary!$H$47,0)</f>
        <v>0</v>
      </c>
      <c r="FF244" s="95">
        <f>-IF(FF239&gt;0,AND(FF238&gt;0,FF238&lt;=Summary!$H$43)*Summary!$H$46+(FF238&gt;Summary!$H$43)*Summary!$H$47,0)</f>
        <v>0</v>
      </c>
      <c r="FG244" s="95">
        <f>-IF(FG239&gt;0,AND(FG238&gt;0,FG238&lt;=Summary!$H$43)*Summary!$H$46+(FG238&gt;Summary!$H$43)*Summary!$H$47,0)</f>
        <v>0</v>
      </c>
      <c r="FH244" s="95">
        <f>-IF(FH239&gt;0,AND(FH238&gt;0,FH238&lt;=Summary!$H$43)*Summary!$H$46+(FH238&gt;Summary!$H$43)*Summary!$H$47,0)</f>
        <v>0</v>
      </c>
      <c r="FI244" s="95">
        <f>-IF(FI239&gt;0,AND(FI238&gt;0,FI238&lt;=Summary!$H$43)*Summary!$H$46+(FI238&gt;Summary!$H$43)*Summary!$H$47,0)</f>
        <v>0</v>
      </c>
      <c r="FJ244" s="95">
        <f>-IF(FJ239&gt;0,AND(FJ238&gt;0,FJ238&lt;=Summary!$H$43)*Summary!$H$46+(FJ238&gt;Summary!$H$43)*Summary!$H$47,0)</f>
        <v>0</v>
      </c>
      <c r="FK244" s="95">
        <f>-IF(FK239&gt;0,AND(FK238&gt;0,FK238&lt;=Summary!$H$43)*Summary!$H$46+(FK238&gt;Summary!$H$43)*Summary!$H$47,0)</f>
        <v>0</v>
      </c>
      <c r="FL244" s="95">
        <f>-IF(FL239&gt;0,AND(FL238&gt;0,FL238&lt;=Summary!$H$43)*Summary!$H$46+(FL238&gt;Summary!$H$43)*Summary!$H$47,0)</f>
        <v>0</v>
      </c>
      <c r="FM244" s="95">
        <f>-IF(FM239&gt;0,AND(FM238&gt;0,FM238&lt;=Summary!$H$43)*Summary!$H$46+(FM238&gt;Summary!$H$43)*Summary!$H$47,0)</f>
        <v>0</v>
      </c>
      <c r="FN244" s="95">
        <f>-IF(FN239&gt;0,AND(FN238&gt;0,FN238&lt;=Summary!$H$43)*Summary!$H$46+(FN238&gt;Summary!$H$43)*Summary!$H$47,0)</f>
        <v>0</v>
      </c>
      <c r="FO244" s="95">
        <f>-IF(FO239&gt;0,AND(FO238&gt;0,FO238&lt;=Summary!$H$43)*Summary!$H$46+(FO238&gt;Summary!$H$43)*Summary!$H$47,0)</f>
        <v>0</v>
      </c>
      <c r="FP244" s="95">
        <f>-IF(FP239&gt;0,AND(FP238&gt;0,FP238&lt;=Summary!$H$43)*Summary!$H$46+(FP238&gt;Summary!$H$43)*Summary!$H$47,0)</f>
        <v>0</v>
      </c>
      <c r="FQ244" s="95">
        <f>-IF(FQ239&gt;0,AND(FQ238&gt;0,FQ238&lt;=Summary!$H$43)*Summary!$H$46+(FQ238&gt;Summary!$H$43)*Summary!$H$47,0)</f>
        <v>0</v>
      </c>
      <c r="FR244" s="95">
        <f>-IF(FR239&gt;0,AND(FR238&gt;0,FR238&lt;=Summary!$H$43)*Summary!$H$46+(FR238&gt;Summary!$H$43)*Summary!$H$47,0)</f>
        <v>0</v>
      </c>
      <c r="FS244" s="95">
        <f>-IF(FS239&gt;0,AND(FS238&gt;0,FS238&lt;=Summary!$H$43)*Summary!$H$46+(FS238&gt;Summary!$H$43)*Summary!$H$47,0)</f>
        <v>0</v>
      </c>
      <c r="FT244" s="95">
        <f>-IF(FT239&gt;0,AND(FT238&gt;0,FT238&lt;=Summary!$H$43)*Summary!$H$46+(FT238&gt;Summary!$H$43)*Summary!$H$47,0)</f>
        <v>0</v>
      </c>
      <c r="FU244" s="95">
        <f>-IF(FU239&gt;0,AND(FU238&gt;0,FU238&lt;=Summary!$H$43)*Summary!$H$46+(FU238&gt;Summary!$H$43)*Summary!$H$47,0)</f>
        <v>0</v>
      </c>
      <c r="FV244" s="95">
        <f>-IF(FV239&gt;0,AND(FV238&gt;0,FV238&lt;=Summary!$H$43)*Summary!$H$46+(FV238&gt;Summary!$H$43)*Summary!$H$47,0)</f>
        <v>0</v>
      </c>
      <c r="FW244" s="95">
        <f>-IF(FW239&gt;0,AND(FW238&gt;0,FW238&lt;=Summary!$H$43)*Summary!$H$46+(FW238&gt;Summary!$H$43)*Summary!$H$47,0)</f>
        <v>0</v>
      </c>
      <c r="FX244" s="95">
        <f>-IF(FX239&gt;0,AND(FX238&gt;0,FX238&lt;=Summary!$H$43)*Summary!$H$46+(FX238&gt;Summary!$H$43)*Summary!$H$47,0)</f>
        <v>0</v>
      </c>
      <c r="FY244" s="95">
        <f>-IF(FY239&gt;0,AND(FY238&gt;0,FY238&lt;=Summary!$H$43)*Summary!$H$46+(FY238&gt;Summary!$H$43)*Summary!$H$47,0)</f>
        <v>0</v>
      </c>
      <c r="FZ244" s="95">
        <f>-IF(FZ239&gt;0,AND(FZ238&gt;0,FZ238&lt;=Summary!$H$43)*Summary!$H$46+(FZ238&gt;Summary!$H$43)*Summary!$H$47,0)</f>
        <v>0</v>
      </c>
      <c r="GA244" s="95">
        <f>-IF(GA239&gt;0,AND(GA238&gt;0,GA238&lt;=Summary!$H$43)*Summary!$H$46+(GA238&gt;Summary!$H$43)*Summary!$H$47,0)</f>
        <v>0</v>
      </c>
      <c r="GB244" s="95">
        <f>-IF(GB239&gt;0,AND(GB238&gt;0,GB238&lt;=Summary!$H$43)*Summary!$H$46+(GB238&gt;Summary!$H$43)*Summary!$H$47,0)</f>
        <v>0</v>
      </c>
      <c r="GC244" s="95">
        <f>-IF(GC239&gt;0,AND(GC238&gt;0,GC238&lt;=Summary!$H$43)*Summary!$H$46+(GC238&gt;Summary!$H$43)*Summary!$H$47,0)</f>
        <v>0</v>
      </c>
      <c r="GD244" s="95">
        <f>-IF(GD239&gt;0,AND(GD238&gt;0,GD238&lt;=Summary!$H$43)*Summary!$H$46+(GD238&gt;Summary!$H$43)*Summary!$H$47,0)</f>
        <v>0</v>
      </c>
      <c r="GE244" s="95">
        <f>-IF(GE239&gt;0,AND(GE238&gt;0,GE238&lt;=Summary!$H$43)*Summary!$H$46+(GE238&gt;Summary!$H$43)*Summary!$H$47,0)</f>
        <v>0</v>
      </c>
      <c r="GF244" s="95">
        <f>-IF(GF239&gt;0,AND(GF238&gt;0,GF238&lt;=Summary!$H$43)*Summary!$H$46+(GF238&gt;Summary!$H$43)*Summary!$H$47,0)</f>
        <v>0</v>
      </c>
      <c r="GG244" s="95">
        <f>-IF(GG239&gt;0,AND(GG238&gt;0,GG238&lt;=Summary!$H$43)*Summary!$H$46+(GG238&gt;Summary!$H$43)*Summary!$H$47,0)</f>
        <v>0</v>
      </c>
      <c r="GH244" s="95">
        <f>-IF(GH239&gt;0,AND(GH238&gt;0,GH238&lt;=Summary!$H$43)*Summary!$H$46+(GH238&gt;Summary!$H$43)*Summary!$H$47,0)</f>
        <v>0</v>
      </c>
      <c r="GI244" s="95">
        <f>-IF(GI239&gt;0,AND(GI238&gt;0,GI238&lt;=Summary!$H$43)*Summary!$H$46+(GI238&gt;Summary!$H$43)*Summary!$H$47,0)</f>
        <v>0</v>
      </c>
      <c r="GJ244" s="95">
        <f>-IF(GJ239&gt;0,AND(GJ238&gt;0,GJ238&lt;=Summary!$H$43)*Summary!$H$46+(GJ238&gt;Summary!$H$43)*Summary!$H$47,0)</f>
        <v>0</v>
      </c>
      <c r="GK244" s="95">
        <f>-IF(GK239&gt;0,AND(GK238&gt;0,GK238&lt;=Summary!$H$43)*Summary!$H$46+(GK238&gt;Summary!$H$43)*Summary!$H$47,0)</f>
        <v>0</v>
      </c>
      <c r="GL244" s="95">
        <f>-IF(GL239&gt;0,AND(GL238&gt;0,GL238&lt;=Summary!$H$43)*Summary!$H$46+(GL238&gt;Summary!$H$43)*Summary!$H$47,0)</f>
        <v>0</v>
      </c>
      <c r="GM244" s="95">
        <f>-IF(GM239&gt;0,AND(GM238&gt;0,GM238&lt;=Summary!$H$43)*Summary!$H$46+(GM238&gt;Summary!$H$43)*Summary!$H$47,0)</f>
        <v>0</v>
      </c>
      <c r="GN244" s="268">
        <f>-IF(GN239&gt;0,AND(GN238&gt;0,GN238&lt;=Summary!$H$43)*Summary!$H$46+(GN238&gt;Summary!$H$43)*Summary!$H$47,0)</f>
        <v>0</v>
      </c>
      <c r="GO244" s="1"/>
      <c r="GP244" s="67"/>
    </row>
    <row r="245" spans="1:198" customFormat="1" x14ac:dyDescent="0.75">
      <c r="A245" s="1"/>
      <c r="B245" s="1"/>
      <c r="C245" s="319" t="s">
        <v>303</v>
      </c>
      <c r="D245" s="19"/>
      <c r="E245" s="19"/>
      <c r="F245" s="265"/>
      <c r="G245" s="259"/>
      <c r="H245" s="265"/>
      <c r="I245" s="259"/>
      <c r="J245" s="102"/>
      <c r="K245" s="102"/>
      <c r="L245" s="270"/>
      <c r="M245" s="267"/>
      <c r="N245" s="19">
        <f>SUM(P245:GN245)</f>
        <v>-7906867.9484932208</v>
      </c>
      <c r="O245" s="19"/>
      <c r="P245" s="95">
        <f t="shared" ref="P245:AT245" si="455">IF(P188=0, -P282,0)</f>
        <v>0</v>
      </c>
      <c r="Q245" s="95">
        <f t="shared" si="455"/>
        <v>0</v>
      </c>
      <c r="R245" s="95">
        <f t="shared" si="455"/>
        <v>0</v>
      </c>
      <c r="S245" s="95">
        <f t="shared" si="455"/>
        <v>0</v>
      </c>
      <c r="T245" s="95">
        <f t="shared" si="455"/>
        <v>0</v>
      </c>
      <c r="U245" s="95">
        <f t="shared" si="455"/>
        <v>0</v>
      </c>
      <c r="V245" s="95">
        <f t="shared" si="455"/>
        <v>0</v>
      </c>
      <c r="W245" s="95">
        <f t="shared" si="455"/>
        <v>0</v>
      </c>
      <c r="X245" s="95">
        <f t="shared" si="455"/>
        <v>0</v>
      </c>
      <c r="Y245" s="95">
        <f t="shared" si="455"/>
        <v>0</v>
      </c>
      <c r="Z245" s="95">
        <f t="shared" si="455"/>
        <v>0</v>
      </c>
      <c r="AA245" s="95">
        <f t="shared" si="455"/>
        <v>0</v>
      </c>
      <c r="AB245" s="95">
        <f t="shared" si="455"/>
        <v>0</v>
      </c>
      <c r="AC245" s="95">
        <f t="shared" si="455"/>
        <v>0</v>
      </c>
      <c r="AD245" s="95">
        <f t="shared" si="455"/>
        <v>0</v>
      </c>
      <c r="AE245" s="95">
        <f t="shared" si="455"/>
        <v>0</v>
      </c>
      <c r="AF245" s="95">
        <f t="shared" si="455"/>
        <v>0</v>
      </c>
      <c r="AG245" s="95">
        <f t="shared" si="455"/>
        <v>0</v>
      </c>
      <c r="AH245" s="95">
        <f t="shared" si="455"/>
        <v>0</v>
      </c>
      <c r="AI245" s="95">
        <f t="shared" si="455"/>
        <v>0</v>
      </c>
      <c r="AJ245" s="95">
        <f t="shared" si="455"/>
        <v>0</v>
      </c>
      <c r="AK245" s="95">
        <f t="shared" si="455"/>
        <v>0</v>
      </c>
      <c r="AL245" s="95">
        <f t="shared" si="455"/>
        <v>0</v>
      </c>
      <c r="AM245" s="95">
        <f t="shared" si="455"/>
        <v>0</v>
      </c>
      <c r="AN245" s="95">
        <f t="shared" si="455"/>
        <v>0</v>
      </c>
      <c r="AO245" s="95">
        <f t="shared" si="455"/>
        <v>-213699.13374306008</v>
      </c>
      <c r="AP245" s="95">
        <f t="shared" si="455"/>
        <v>-213699.13374306008</v>
      </c>
      <c r="AQ245" s="95">
        <f t="shared" si="455"/>
        <v>-213699.13374306008</v>
      </c>
      <c r="AR245" s="95">
        <f t="shared" si="455"/>
        <v>-213699.13374306008</v>
      </c>
      <c r="AS245" s="95">
        <f t="shared" si="455"/>
        <v>-213699.13374306008</v>
      </c>
      <c r="AT245" s="95">
        <f t="shared" si="455"/>
        <v>-213699.13374306008</v>
      </c>
      <c r="AU245" s="95">
        <f>IF(AU188=0, -AU282,0)</f>
        <v>-213699.13374306008</v>
      </c>
      <c r="AV245" s="95">
        <f t="shared" ref="AV245:DG245" si="456">IF(AV188=0, -AV282,0)</f>
        <v>-213699.13374306008</v>
      </c>
      <c r="AW245" s="95">
        <f>IF(AW188=0, -AW282,0)</f>
        <v>-213699.13374306008</v>
      </c>
      <c r="AX245" s="95">
        <f t="shared" si="456"/>
        <v>-213699.13374306008</v>
      </c>
      <c r="AY245" s="95">
        <f t="shared" si="456"/>
        <v>-213699.13374306008</v>
      </c>
      <c r="AZ245" s="95">
        <f t="shared" si="456"/>
        <v>-213699.13374306008</v>
      </c>
      <c r="BA245" s="95">
        <f t="shared" si="456"/>
        <v>-213699.13374306008</v>
      </c>
      <c r="BB245" s="95">
        <f t="shared" si="456"/>
        <v>-213699.13374306008</v>
      </c>
      <c r="BC245" s="95">
        <f t="shared" si="456"/>
        <v>-213699.13374306008</v>
      </c>
      <c r="BD245" s="95">
        <f t="shared" si="456"/>
        <v>-213699.13374306008</v>
      </c>
      <c r="BE245" s="95">
        <f t="shared" si="456"/>
        <v>-213699.13374306008</v>
      </c>
      <c r="BF245" s="95">
        <f t="shared" si="456"/>
        <v>-213699.13374306008</v>
      </c>
      <c r="BG245" s="95">
        <f t="shared" si="456"/>
        <v>-213699.13374306008</v>
      </c>
      <c r="BH245" s="95">
        <f t="shared" si="456"/>
        <v>-213699.13374306008</v>
      </c>
      <c r="BI245" s="95">
        <f t="shared" si="456"/>
        <v>-213699.13374306008</v>
      </c>
      <c r="BJ245" s="95">
        <f t="shared" si="456"/>
        <v>-213699.13374306008</v>
      </c>
      <c r="BK245" s="95">
        <f t="shared" si="456"/>
        <v>-213699.13374306008</v>
      </c>
      <c r="BL245" s="95">
        <f t="shared" si="456"/>
        <v>-213699.13374306008</v>
      </c>
      <c r="BM245" s="95">
        <f t="shared" si="456"/>
        <v>-213699.13374306008</v>
      </c>
      <c r="BN245" s="95">
        <f t="shared" si="456"/>
        <v>-213699.13374306008</v>
      </c>
      <c r="BO245" s="95">
        <f t="shared" si="456"/>
        <v>-213699.13374306008</v>
      </c>
      <c r="BP245" s="95">
        <f t="shared" si="456"/>
        <v>-213699.13374306008</v>
      </c>
      <c r="BQ245" s="95">
        <f t="shared" si="456"/>
        <v>-213699.13374306008</v>
      </c>
      <c r="BR245" s="95">
        <f t="shared" si="456"/>
        <v>-213699.13374306008</v>
      </c>
      <c r="BS245" s="95">
        <f t="shared" si="456"/>
        <v>-213699.13374306008</v>
      </c>
      <c r="BT245" s="95">
        <f t="shared" si="456"/>
        <v>-213699.13374306008</v>
      </c>
      <c r="BU245" s="95">
        <f t="shared" si="456"/>
        <v>-213699.13374306008</v>
      </c>
      <c r="BV245" s="95">
        <f t="shared" si="456"/>
        <v>-213699.13374306008</v>
      </c>
      <c r="BW245" s="95">
        <f t="shared" si="456"/>
        <v>-213699.13374306008</v>
      </c>
      <c r="BX245" s="95">
        <f t="shared" si="456"/>
        <v>-213699.13374306008</v>
      </c>
      <c r="BY245" s="95">
        <f t="shared" si="456"/>
        <v>-213699.13374306008</v>
      </c>
      <c r="BZ245" s="95">
        <f t="shared" si="456"/>
        <v>0</v>
      </c>
      <c r="CA245" s="95">
        <f t="shared" si="456"/>
        <v>0</v>
      </c>
      <c r="CB245" s="95">
        <f t="shared" si="456"/>
        <v>0</v>
      </c>
      <c r="CC245" s="95">
        <f t="shared" si="456"/>
        <v>0</v>
      </c>
      <c r="CD245" s="95">
        <f t="shared" si="456"/>
        <v>0</v>
      </c>
      <c r="CE245" s="95">
        <f t="shared" si="456"/>
        <v>0</v>
      </c>
      <c r="CF245" s="95">
        <f t="shared" si="456"/>
        <v>0</v>
      </c>
      <c r="CG245" s="95">
        <f t="shared" si="456"/>
        <v>0</v>
      </c>
      <c r="CH245" s="95">
        <f t="shared" si="456"/>
        <v>0</v>
      </c>
      <c r="CI245" s="95">
        <f t="shared" si="456"/>
        <v>0</v>
      </c>
      <c r="CJ245" s="95">
        <f t="shared" si="456"/>
        <v>0</v>
      </c>
      <c r="CK245" s="95">
        <f t="shared" si="456"/>
        <v>0</v>
      </c>
      <c r="CL245" s="95">
        <f t="shared" si="456"/>
        <v>0</v>
      </c>
      <c r="CM245" s="95">
        <f t="shared" si="456"/>
        <v>0</v>
      </c>
      <c r="CN245" s="95">
        <f t="shared" si="456"/>
        <v>0</v>
      </c>
      <c r="CO245" s="95">
        <f t="shared" si="456"/>
        <v>0</v>
      </c>
      <c r="CP245" s="95">
        <f t="shared" si="456"/>
        <v>0</v>
      </c>
      <c r="CQ245" s="95">
        <f t="shared" si="456"/>
        <v>0</v>
      </c>
      <c r="CR245" s="95">
        <f t="shared" si="456"/>
        <v>0</v>
      </c>
      <c r="CS245" s="95">
        <f t="shared" si="456"/>
        <v>0</v>
      </c>
      <c r="CT245" s="95">
        <f t="shared" si="456"/>
        <v>0</v>
      </c>
      <c r="CU245" s="95">
        <f t="shared" si="456"/>
        <v>0</v>
      </c>
      <c r="CV245" s="95">
        <f t="shared" si="456"/>
        <v>0</v>
      </c>
      <c r="CW245" s="95">
        <f t="shared" si="456"/>
        <v>0</v>
      </c>
      <c r="CX245" s="95">
        <f t="shared" si="456"/>
        <v>0</v>
      </c>
      <c r="CY245" s="95">
        <f t="shared" si="456"/>
        <v>0</v>
      </c>
      <c r="CZ245" s="95">
        <f t="shared" si="456"/>
        <v>0</v>
      </c>
      <c r="DA245" s="95">
        <f t="shared" si="456"/>
        <v>0</v>
      </c>
      <c r="DB245" s="95">
        <f t="shared" si="456"/>
        <v>0</v>
      </c>
      <c r="DC245" s="95">
        <f t="shared" si="456"/>
        <v>0</v>
      </c>
      <c r="DD245" s="95">
        <f t="shared" si="456"/>
        <v>0</v>
      </c>
      <c r="DE245" s="95">
        <f t="shared" si="456"/>
        <v>0</v>
      </c>
      <c r="DF245" s="95">
        <f t="shared" si="456"/>
        <v>0</v>
      </c>
      <c r="DG245" s="95">
        <f t="shared" si="456"/>
        <v>0</v>
      </c>
      <c r="DH245" s="95">
        <f t="shared" ref="DH245:FS245" si="457">IF(DH188=0, -DH282,0)</f>
        <v>0</v>
      </c>
      <c r="DI245" s="95">
        <f t="shared" si="457"/>
        <v>0</v>
      </c>
      <c r="DJ245" s="95">
        <f t="shared" si="457"/>
        <v>0</v>
      </c>
      <c r="DK245" s="95">
        <f t="shared" si="457"/>
        <v>0</v>
      </c>
      <c r="DL245" s="95">
        <f t="shared" si="457"/>
        <v>0</v>
      </c>
      <c r="DM245" s="95">
        <f t="shared" si="457"/>
        <v>0</v>
      </c>
      <c r="DN245" s="95">
        <f t="shared" si="457"/>
        <v>0</v>
      </c>
      <c r="DO245" s="95">
        <f t="shared" si="457"/>
        <v>0</v>
      </c>
      <c r="DP245" s="95">
        <f t="shared" si="457"/>
        <v>0</v>
      </c>
      <c r="DQ245" s="95">
        <f t="shared" si="457"/>
        <v>0</v>
      </c>
      <c r="DR245" s="95">
        <f t="shared" si="457"/>
        <v>0</v>
      </c>
      <c r="DS245" s="95">
        <f t="shared" si="457"/>
        <v>0</v>
      </c>
      <c r="DT245" s="95">
        <f t="shared" si="457"/>
        <v>0</v>
      </c>
      <c r="DU245" s="95">
        <f t="shared" si="457"/>
        <v>0</v>
      </c>
      <c r="DV245" s="95">
        <f t="shared" si="457"/>
        <v>0</v>
      </c>
      <c r="DW245" s="95">
        <f t="shared" si="457"/>
        <v>0</v>
      </c>
      <c r="DX245" s="95">
        <f t="shared" si="457"/>
        <v>0</v>
      </c>
      <c r="DY245" s="95">
        <f t="shared" si="457"/>
        <v>0</v>
      </c>
      <c r="DZ245" s="95">
        <f t="shared" si="457"/>
        <v>0</v>
      </c>
      <c r="EA245" s="95">
        <f t="shared" si="457"/>
        <v>0</v>
      </c>
      <c r="EB245" s="95">
        <f t="shared" si="457"/>
        <v>0</v>
      </c>
      <c r="EC245" s="95">
        <f t="shared" si="457"/>
        <v>0</v>
      </c>
      <c r="ED245" s="95">
        <f t="shared" si="457"/>
        <v>0</v>
      </c>
      <c r="EE245" s="95">
        <f t="shared" si="457"/>
        <v>0</v>
      </c>
      <c r="EF245" s="95">
        <f t="shared" si="457"/>
        <v>0</v>
      </c>
      <c r="EG245" s="95">
        <f t="shared" si="457"/>
        <v>0</v>
      </c>
      <c r="EH245" s="95">
        <f t="shared" si="457"/>
        <v>0</v>
      </c>
      <c r="EI245" s="95">
        <f t="shared" si="457"/>
        <v>0</v>
      </c>
      <c r="EJ245" s="95">
        <f t="shared" si="457"/>
        <v>0</v>
      </c>
      <c r="EK245" s="95">
        <f t="shared" si="457"/>
        <v>0</v>
      </c>
      <c r="EL245" s="95">
        <f t="shared" si="457"/>
        <v>0</v>
      </c>
      <c r="EM245" s="95">
        <f t="shared" si="457"/>
        <v>0</v>
      </c>
      <c r="EN245" s="95">
        <f t="shared" si="457"/>
        <v>0</v>
      </c>
      <c r="EO245" s="95">
        <f t="shared" si="457"/>
        <v>0</v>
      </c>
      <c r="EP245" s="95">
        <f t="shared" si="457"/>
        <v>0</v>
      </c>
      <c r="EQ245" s="95">
        <f t="shared" si="457"/>
        <v>0</v>
      </c>
      <c r="ER245" s="95">
        <f t="shared" si="457"/>
        <v>0</v>
      </c>
      <c r="ES245" s="95">
        <f t="shared" si="457"/>
        <v>0</v>
      </c>
      <c r="ET245" s="95">
        <f t="shared" si="457"/>
        <v>0</v>
      </c>
      <c r="EU245" s="95">
        <f t="shared" si="457"/>
        <v>0</v>
      </c>
      <c r="EV245" s="95">
        <f t="shared" si="457"/>
        <v>0</v>
      </c>
      <c r="EW245" s="95">
        <f t="shared" si="457"/>
        <v>0</v>
      </c>
      <c r="EX245" s="95">
        <f t="shared" si="457"/>
        <v>0</v>
      </c>
      <c r="EY245" s="95">
        <f t="shared" si="457"/>
        <v>0</v>
      </c>
      <c r="EZ245" s="95">
        <f t="shared" si="457"/>
        <v>0</v>
      </c>
      <c r="FA245" s="95">
        <f t="shared" si="457"/>
        <v>0</v>
      </c>
      <c r="FB245" s="95">
        <f t="shared" si="457"/>
        <v>0</v>
      </c>
      <c r="FC245" s="95">
        <f t="shared" si="457"/>
        <v>0</v>
      </c>
      <c r="FD245" s="95">
        <f t="shared" si="457"/>
        <v>0</v>
      </c>
      <c r="FE245" s="95">
        <f t="shared" si="457"/>
        <v>0</v>
      </c>
      <c r="FF245" s="95">
        <f t="shared" si="457"/>
        <v>0</v>
      </c>
      <c r="FG245" s="95">
        <f t="shared" si="457"/>
        <v>0</v>
      </c>
      <c r="FH245" s="95">
        <f t="shared" si="457"/>
        <v>0</v>
      </c>
      <c r="FI245" s="95">
        <f t="shared" si="457"/>
        <v>0</v>
      </c>
      <c r="FJ245" s="95">
        <f t="shared" si="457"/>
        <v>0</v>
      </c>
      <c r="FK245" s="95">
        <f t="shared" si="457"/>
        <v>0</v>
      </c>
      <c r="FL245" s="95">
        <f t="shared" si="457"/>
        <v>0</v>
      </c>
      <c r="FM245" s="95">
        <f t="shared" si="457"/>
        <v>0</v>
      </c>
      <c r="FN245" s="95">
        <f t="shared" si="457"/>
        <v>0</v>
      </c>
      <c r="FO245" s="95">
        <f t="shared" si="457"/>
        <v>0</v>
      </c>
      <c r="FP245" s="95">
        <f t="shared" si="457"/>
        <v>0</v>
      </c>
      <c r="FQ245" s="95">
        <f t="shared" si="457"/>
        <v>0</v>
      </c>
      <c r="FR245" s="95">
        <f t="shared" si="457"/>
        <v>0</v>
      </c>
      <c r="FS245" s="95">
        <f t="shared" si="457"/>
        <v>0</v>
      </c>
      <c r="FT245" s="95">
        <f t="shared" ref="FT245:GN245" si="458">IF(FT188=0, -FT282,0)</f>
        <v>0</v>
      </c>
      <c r="FU245" s="95">
        <f t="shared" si="458"/>
        <v>0</v>
      </c>
      <c r="FV245" s="95">
        <f t="shared" si="458"/>
        <v>0</v>
      </c>
      <c r="FW245" s="95">
        <f t="shared" si="458"/>
        <v>0</v>
      </c>
      <c r="FX245" s="95">
        <f t="shared" si="458"/>
        <v>0</v>
      </c>
      <c r="FY245" s="95">
        <f t="shared" si="458"/>
        <v>0</v>
      </c>
      <c r="FZ245" s="95">
        <f t="shared" si="458"/>
        <v>0</v>
      </c>
      <c r="GA245" s="95">
        <f t="shared" si="458"/>
        <v>0</v>
      </c>
      <c r="GB245" s="95">
        <f t="shared" si="458"/>
        <v>0</v>
      </c>
      <c r="GC245" s="95">
        <f t="shared" si="458"/>
        <v>0</v>
      </c>
      <c r="GD245" s="95">
        <f t="shared" si="458"/>
        <v>0</v>
      </c>
      <c r="GE245" s="95">
        <f t="shared" si="458"/>
        <v>0</v>
      </c>
      <c r="GF245" s="95">
        <f t="shared" si="458"/>
        <v>0</v>
      </c>
      <c r="GG245" s="95">
        <f t="shared" si="458"/>
        <v>0</v>
      </c>
      <c r="GH245" s="95">
        <f t="shared" si="458"/>
        <v>0</v>
      </c>
      <c r="GI245" s="95">
        <f t="shared" si="458"/>
        <v>0</v>
      </c>
      <c r="GJ245" s="95">
        <f t="shared" si="458"/>
        <v>0</v>
      </c>
      <c r="GK245" s="95">
        <f t="shared" si="458"/>
        <v>0</v>
      </c>
      <c r="GL245" s="95">
        <f t="shared" si="458"/>
        <v>0</v>
      </c>
      <c r="GM245" s="95">
        <f t="shared" si="458"/>
        <v>0</v>
      </c>
      <c r="GN245" s="95">
        <f t="shared" si="458"/>
        <v>0</v>
      </c>
      <c r="GO245" s="1"/>
      <c r="GP245" s="67"/>
    </row>
    <row r="246" spans="1:198" customFormat="1" ht="15.5" thickBot="1" x14ac:dyDescent="0.9">
      <c r="A246" s="1"/>
      <c r="B246" s="1"/>
      <c r="C246" s="353" t="s">
        <v>160</v>
      </c>
      <c r="D246" s="292"/>
      <c r="E246" s="292"/>
      <c r="F246" s="293"/>
      <c r="G246" s="294"/>
      <c r="H246" s="293"/>
      <c r="I246" s="294"/>
      <c r="J246" s="295"/>
      <c r="K246" s="295"/>
      <c r="L246" s="296"/>
      <c r="M246" s="297"/>
      <c r="N246" s="292">
        <f>SUM(P246:GN246)</f>
        <v>139508638.84717488</v>
      </c>
      <c r="O246" s="292"/>
      <c r="P246" s="354"/>
      <c r="Q246" s="354">
        <f>SUM(Q239:Q245)</f>
        <v>0</v>
      </c>
      <c r="R246" s="354">
        <f t="shared" ref="R246:CC246" si="459">SUM(R239:R245)</f>
        <v>0</v>
      </c>
      <c r="S246" s="354">
        <f t="shared" si="459"/>
        <v>0</v>
      </c>
      <c r="T246" s="354">
        <f t="shared" si="459"/>
        <v>0</v>
      </c>
      <c r="U246" s="354">
        <f t="shared" si="459"/>
        <v>0</v>
      </c>
      <c r="V246" s="354">
        <f t="shared" si="459"/>
        <v>0</v>
      </c>
      <c r="W246" s="354">
        <f t="shared" si="459"/>
        <v>0</v>
      </c>
      <c r="X246" s="354">
        <f t="shared" si="459"/>
        <v>0</v>
      </c>
      <c r="Y246" s="354">
        <f t="shared" si="459"/>
        <v>0</v>
      </c>
      <c r="Z246" s="354">
        <f t="shared" si="459"/>
        <v>0</v>
      </c>
      <c r="AA246" s="354">
        <f t="shared" si="459"/>
        <v>0</v>
      </c>
      <c r="AB246" s="354">
        <f t="shared" si="459"/>
        <v>0</v>
      </c>
      <c r="AC246" s="354">
        <f t="shared" si="459"/>
        <v>0</v>
      </c>
      <c r="AD246" s="354">
        <f t="shared" si="459"/>
        <v>0</v>
      </c>
      <c r="AE246" s="354">
        <f t="shared" si="459"/>
        <v>0</v>
      </c>
      <c r="AF246" s="354">
        <f t="shared" si="459"/>
        <v>0</v>
      </c>
      <c r="AG246" s="354">
        <f t="shared" si="459"/>
        <v>0</v>
      </c>
      <c r="AH246" s="354">
        <f t="shared" si="459"/>
        <v>0</v>
      </c>
      <c r="AI246" s="354">
        <f t="shared" si="459"/>
        <v>0</v>
      </c>
      <c r="AJ246" s="354">
        <f t="shared" si="459"/>
        <v>0</v>
      </c>
      <c r="AK246" s="354">
        <f t="shared" si="459"/>
        <v>0</v>
      </c>
      <c r="AL246" s="354">
        <f t="shared" si="459"/>
        <v>0</v>
      </c>
      <c r="AM246" s="354">
        <f t="shared" si="459"/>
        <v>0</v>
      </c>
      <c r="AN246" s="354">
        <f t="shared" si="459"/>
        <v>0</v>
      </c>
      <c r="AO246" s="354">
        <f t="shared" si="459"/>
        <v>-213699.13374306008</v>
      </c>
      <c r="AP246" s="354">
        <f t="shared" si="459"/>
        <v>-213699.13374306008</v>
      </c>
      <c r="AQ246" s="354">
        <f t="shared" si="459"/>
        <v>4594374.9882546263</v>
      </c>
      <c r="AR246" s="354">
        <f t="shared" si="459"/>
        <v>4052383.4658562108</v>
      </c>
      <c r="AS246" s="354">
        <f t="shared" si="459"/>
        <v>3423552.5867815013</v>
      </c>
      <c r="AT246" s="354">
        <f t="shared" si="459"/>
        <v>2766212.6761879092</v>
      </c>
      <c r="AU246" s="354">
        <f t="shared" si="459"/>
        <v>2766212.6761879073</v>
      </c>
      <c r="AV246" s="354">
        <f t="shared" si="459"/>
        <v>3423552.586781498</v>
      </c>
      <c r="AW246" s="354">
        <f>SUM(AW239:AW245)</f>
        <v>4052383.4658562127</v>
      </c>
      <c r="AX246" s="354">
        <f t="shared" si="459"/>
        <v>4594374.98825463</v>
      </c>
      <c r="AY246" s="354">
        <f t="shared" si="459"/>
        <v>4993438.6356336856</v>
      </c>
      <c r="AZ246" s="354">
        <f t="shared" si="459"/>
        <v>5205224.3750512628</v>
      </c>
      <c r="BA246" s="354">
        <f t="shared" si="459"/>
        <v>5205224.3750512591</v>
      </c>
      <c r="BB246" s="354">
        <f t="shared" si="459"/>
        <v>4993438.6356336931</v>
      </c>
      <c r="BC246" s="354">
        <f t="shared" si="459"/>
        <v>5655063.9945984511</v>
      </c>
      <c r="BD246" s="354">
        <f t="shared" si="459"/>
        <v>4993506.0023926403</v>
      </c>
      <c r="BE246" s="354">
        <f t="shared" si="459"/>
        <v>4225951.3883337993</v>
      </c>
      <c r="BF246" s="354">
        <f t="shared" si="459"/>
        <v>3423598.4852391751</v>
      </c>
      <c r="BG246" s="354">
        <f t="shared" si="459"/>
        <v>3423598.4852391728</v>
      </c>
      <c r="BH246" s="354">
        <f t="shared" si="459"/>
        <v>4225951.3883337947</v>
      </c>
      <c r="BI246" s="354">
        <f t="shared" si="459"/>
        <v>4993506.0023926422</v>
      </c>
      <c r="BJ246" s="354">
        <f t="shared" si="459"/>
        <v>5655063.9945984548</v>
      </c>
      <c r="BK246" s="354">
        <f t="shared" si="459"/>
        <v>6142163.3945192294</v>
      </c>
      <c r="BL246" s="354">
        <f t="shared" si="459"/>
        <v>6400670.2950089416</v>
      </c>
      <c r="BM246" s="354">
        <f t="shared" si="459"/>
        <v>6400670.295008936</v>
      </c>
      <c r="BN246" s="354">
        <f t="shared" si="459"/>
        <v>6142163.3945192387</v>
      </c>
      <c r="BO246" s="354">
        <f t="shared" si="459"/>
        <v>3974294.8831976471</v>
      </c>
      <c r="BP246" s="354">
        <f t="shared" si="459"/>
        <v>3134441.7633614768</v>
      </c>
      <c r="BQ246" s="354">
        <f t="shared" si="459"/>
        <v>2160025.0911169355</v>
      </c>
      <c r="BR246" s="354">
        <f t="shared" si="459"/>
        <v>1141431.7148555357</v>
      </c>
      <c r="BS246" s="354">
        <f t="shared" si="459"/>
        <v>1141431.7148555329</v>
      </c>
      <c r="BT246" s="354">
        <f t="shared" si="459"/>
        <v>2160025.0911169299</v>
      </c>
      <c r="BU246" s="354">
        <f t="shared" si="459"/>
        <v>1720242.2040876511</v>
      </c>
      <c r="BV246" s="354">
        <f t="shared" si="459"/>
        <v>2560095.3239238248</v>
      </c>
      <c r="BW246" s="354">
        <f t="shared" si="459"/>
        <v>3178471.8767181882</v>
      </c>
      <c r="BX246" s="354">
        <f t="shared" si="459"/>
        <v>3506648.4378561904</v>
      </c>
      <c r="BY246" s="354">
        <f t="shared" si="459"/>
        <v>3506648.4378561829</v>
      </c>
      <c r="BZ246" s="354">
        <f t="shared" si="459"/>
        <v>0</v>
      </c>
      <c r="CA246" s="354">
        <f t="shared" si="459"/>
        <v>0</v>
      </c>
      <c r="CB246" s="354">
        <f t="shared" si="459"/>
        <v>0</v>
      </c>
      <c r="CC246" s="354">
        <f t="shared" si="459"/>
        <v>0</v>
      </c>
      <c r="CD246" s="354">
        <f t="shared" ref="CD246:EO246" si="460">SUM(CD239:CD245)</f>
        <v>0</v>
      </c>
      <c r="CE246" s="354">
        <f t="shared" si="460"/>
        <v>0</v>
      </c>
      <c r="CF246" s="354">
        <f t="shared" si="460"/>
        <v>0</v>
      </c>
      <c r="CG246" s="354">
        <f t="shared" si="460"/>
        <v>0</v>
      </c>
      <c r="CH246" s="354">
        <f t="shared" si="460"/>
        <v>0</v>
      </c>
      <c r="CI246" s="354">
        <f t="shared" si="460"/>
        <v>0</v>
      </c>
      <c r="CJ246" s="354">
        <f t="shared" si="460"/>
        <v>0</v>
      </c>
      <c r="CK246" s="354">
        <f t="shared" si="460"/>
        <v>0</v>
      </c>
      <c r="CL246" s="354">
        <f t="shared" si="460"/>
        <v>0</v>
      </c>
      <c r="CM246" s="354">
        <f t="shared" si="460"/>
        <v>0</v>
      </c>
      <c r="CN246" s="354">
        <f t="shared" si="460"/>
        <v>0</v>
      </c>
      <c r="CO246" s="354">
        <f t="shared" si="460"/>
        <v>0</v>
      </c>
      <c r="CP246" s="354">
        <f t="shared" si="460"/>
        <v>0</v>
      </c>
      <c r="CQ246" s="354">
        <f t="shared" si="460"/>
        <v>0</v>
      </c>
      <c r="CR246" s="354">
        <f t="shared" si="460"/>
        <v>0</v>
      </c>
      <c r="CS246" s="354">
        <f t="shared" si="460"/>
        <v>0</v>
      </c>
      <c r="CT246" s="354">
        <f t="shared" si="460"/>
        <v>0</v>
      </c>
      <c r="CU246" s="354">
        <f t="shared" si="460"/>
        <v>0</v>
      </c>
      <c r="CV246" s="354">
        <f t="shared" si="460"/>
        <v>0</v>
      </c>
      <c r="CW246" s="354">
        <f t="shared" si="460"/>
        <v>0</v>
      </c>
      <c r="CX246" s="354">
        <f t="shared" si="460"/>
        <v>0</v>
      </c>
      <c r="CY246" s="354">
        <f t="shared" si="460"/>
        <v>0</v>
      </c>
      <c r="CZ246" s="354">
        <f t="shared" si="460"/>
        <v>0</v>
      </c>
      <c r="DA246" s="354">
        <f t="shared" si="460"/>
        <v>0</v>
      </c>
      <c r="DB246" s="354">
        <f t="shared" si="460"/>
        <v>0</v>
      </c>
      <c r="DC246" s="354">
        <f t="shared" si="460"/>
        <v>0</v>
      </c>
      <c r="DD246" s="354">
        <f t="shared" si="460"/>
        <v>0</v>
      </c>
      <c r="DE246" s="354">
        <f t="shared" si="460"/>
        <v>0</v>
      </c>
      <c r="DF246" s="354">
        <f t="shared" si="460"/>
        <v>0</v>
      </c>
      <c r="DG246" s="354">
        <f t="shared" si="460"/>
        <v>0</v>
      </c>
      <c r="DH246" s="354">
        <f t="shared" si="460"/>
        <v>0</v>
      </c>
      <c r="DI246" s="354">
        <f t="shared" si="460"/>
        <v>0</v>
      </c>
      <c r="DJ246" s="354">
        <f t="shared" si="460"/>
        <v>0</v>
      </c>
      <c r="DK246" s="354">
        <f t="shared" si="460"/>
        <v>0</v>
      </c>
      <c r="DL246" s="354">
        <f t="shared" si="460"/>
        <v>0</v>
      </c>
      <c r="DM246" s="354">
        <f t="shared" si="460"/>
        <v>0</v>
      </c>
      <c r="DN246" s="354">
        <f t="shared" si="460"/>
        <v>0</v>
      </c>
      <c r="DO246" s="354">
        <f t="shared" si="460"/>
        <v>0</v>
      </c>
      <c r="DP246" s="354">
        <f t="shared" si="460"/>
        <v>0</v>
      </c>
      <c r="DQ246" s="354">
        <f t="shared" si="460"/>
        <v>0</v>
      </c>
      <c r="DR246" s="354">
        <f t="shared" si="460"/>
        <v>0</v>
      </c>
      <c r="DS246" s="354">
        <f t="shared" si="460"/>
        <v>0</v>
      </c>
      <c r="DT246" s="354">
        <f t="shared" si="460"/>
        <v>0</v>
      </c>
      <c r="DU246" s="354">
        <f t="shared" si="460"/>
        <v>0</v>
      </c>
      <c r="DV246" s="354">
        <f t="shared" si="460"/>
        <v>0</v>
      </c>
      <c r="DW246" s="354">
        <f t="shared" si="460"/>
        <v>0</v>
      </c>
      <c r="DX246" s="354">
        <f t="shared" si="460"/>
        <v>0</v>
      </c>
      <c r="DY246" s="354">
        <f t="shared" si="460"/>
        <v>0</v>
      </c>
      <c r="DZ246" s="354">
        <f t="shared" si="460"/>
        <v>0</v>
      </c>
      <c r="EA246" s="354">
        <f t="shared" si="460"/>
        <v>0</v>
      </c>
      <c r="EB246" s="354">
        <f t="shared" si="460"/>
        <v>0</v>
      </c>
      <c r="EC246" s="354">
        <f t="shared" si="460"/>
        <v>0</v>
      </c>
      <c r="ED246" s="354">
        <f t="shared" si="460"/>
        <v>0</v>
      </c>
      <c r="EE246" s="354">
        <f t="shared" si="460"/>
        <v>0</v>
      </c>
      <c r="EF246" s="354">
        <f t="shared" si="460"/>
        <v>0</v>
      </c>
      <c r="EG246" s="354">
        <f t="shared" si="460"/>
        <v>0</v>
      </c>
      <c r="EH246" s="354">
        <f t="shared" si="460"/>
        <v>0</v>
      </c>
      <c r="EI246" s="354">
        <f t="shared" si="460"/>
        <v>0</v>
      </c>
      <c r="EJ246" s="354">
        <f t="shared" si="460"/>
        <v>0</v>
      </c>
      <c r="EK246" s="354">
        <f t="shared" si="460"/>
        <v>0</v>
      </c>
      <c r="EL246" s="354">
        <f t="shared" si="460"/>
        <v>0</v>
      </c>
      <c r="EM246" s="354">
        <f t="shared" si="460"/>
        <v>0</v>
      </c>
      <c r="EN246" s="354">
        <f t="shared" si="460"/>
        <v>0</v>
      </c>
      <c r="EO246" s="354">
        <f t="shared" si="460"/>
        <v>0</v>
      </c>
      <c r="EP246" s="354">
        <f t="shared" ref="EP246:GN246" si="461">SUM(EP239:EP245)</f>
        <v>0</v>
      </c>
      <c r="EQ246" s="354">
        <f t="shared" si="461"/>
        <v>0</v>
      </c>
      <c r="ER246" s="354">
        <f t="shared" si="461"/>
        <v>0</v>
      </c>
      <c r="ES246" s="354">
        <f t="shared" si="461"/>
        <v>0</v>
      </c>
      <c r="ET246" s="354">
        <f t="shared" si="461"/>
        <v>0</v>
      </c>
      <c r="EU246" s="354">
        <f t="shared" si="461"/>
        <v>0</v>
      </c>
      <c r="EV246" s="354">
        <f t="shared" si="461"/>
        <v>0</v>
      </c>
      <c r="EW246" s="354">
        <f t="shared" si="461"/>
        <v>0</v>
      </c>
      <c r="EX246" s="354">
        <f t="shared" si="461"/>
        <v>0</v>
      </c>
      <c r="EY246" s="354">
        <f t="shared" si="461"/>
        <v>0</v>
      </c>
      <c r="EZ246" s="354">
        <f t="shared" si="461"/>
        <v>0</v>
      </c>
      <c r="FA246" s="354">
        <f t="shared" si="461"/>
        <v>0</v>
      </c>
      <c r="FB246" s="354">
        <f t="shared" si="461"/>
        <v>0</v>
      </c>
      <c r="FC246" s="354">
        <f t="shared" si="461"/>
        <v>0</v>
      </c>
      <c r="FD246" s="354">
        <f t="shared" si="461"/>
        <v>0</v>
      </c>
      <c r="FE246" s="354">
        <f t="shared" si="461"/>
        <v>0</v>
      </c>
      <c r="FF246" s="354">
        <f t="shared" si="461"/>
        <v>0</v>
      </c>
      <c r="FG246" s="354">
        <f t="shared" si="461"/>
        <v>0</v>
      </c>
      <c r="FH246" s="354">
        <f t="shared" si="461"/>
        <v>0</v>
      </c>
      <c r="FI246" s="354">
        <f t="shared" si="461"/>
        <v>0</v>
      </c>
      <c r="FJ246" s="354">
        <f t="shared" si="461"/>
        <v>0</v>
      </c>
      <c r="FK246" s="354">
        <f t="shared" si="461"/>
        <v>0</v>
      </c>
      <c r="FL246" s="354">
        <f t="shared" si="461"/>
        <v>0</v>
      </c>
      <c r="FM246" s="354">
        <f t="shared" si="461"/>
        <v>0</v>
      </c>
      <c r="FN246" s="354">
        <f t="shared" si="461"/>
        <v>0</v>
      </c>
      <c r="FO246" s="354">
        <f t="shared" si="461"/>
        <v>0</v>
      </c>
      <c r="FP246" s="354">
        <f t="shared" si="461"/>
        <v>0</v>
      </c>
      <c r="FQ246" s="354">
        <f t="shared" si="461"/>
        <v>0</v>
      </c>
      <c r="FR246" s="354">
        <f t="shared" si="461"/>
        <v>0</v>
      </c>
      <c r="FS246" s="354">
        <f t="shared" si="461"/>
        <v>0</v>
      </c>
      <c r="FT246" s="354">
        <f t="shared" si="461"/>
        <v>0</v>
      </c>
      <c r="FU246" s="354">
        <f t="shared" si="461"/>
        <v>0</v>
      </c>
      <c r="FV246" s="354">
        <f t="shared" si="461"/>
        <v>0</v>
      </c>
      <c r="FW246" s="354">
        <f t="shared" si="461"/>
        <v>0</v>
      </c>
      <c r="FX246" s="354">
        <f t="shared" si="461"/>
        <v>0</v>
      </c>
      <c r="FY246" s="354">
        <f t="shared" si="461"/>
        <v>0</v>
      </c>
      <c r="FZ246" s="354">
        <f t="shared" si="461"/>
        <v>0</v>
      </c>
      <c r="GA246" s="354">
        <f t="shared" si="461"/>
        <v>0</v>
      </c>
      <c r="GB246" s="354">
        <f t="shared" si="461"/>
        <v>0</v>
      </c>
      <c r="GC246" s="354">
        <f t="shared" si="461"/>
        <v>0</v>
      </c>
      <c r="GD246" s="354">
        <f t="shared" si="461"/>
        <v>0</v>
      </c>
      <c r="GE246" s="354">
        <f t="shared" si="461"/>
        <v>0</v>
      </c>
      <c r="GF246" s="354">
        <f t="shared" si="461"/>
        <v>0</v>
      </c>
      <c r="GG246" s="354">
        <f t="shared" si="461"/>
        <v>0</v>
      </c>
      <c r="GH246" s="354">
        <f t="shared" si="461"/>
        <v>0</v>
      </c>
      <c r="GI246" s="354">
        <f t="shared" si="461"/>
        <v>0</v>
      </c>
      <c r="GJ246" s="354">
        <f t="shared" si="461"/>
        <v>0</v>
      </c>
      <c r="GK246" s="354">
        <f t="shared" si="461"/>
        <v>0</v>
      </c>
      <c r="GL246" s="354">
        <f t="shared" si="461"/>
        <v>0</v>
      </c>
      <c r="GM246" s="354">
        <f t="shared" si="461"/>
        <v>0</v>
      </c>
      <c r="GN246" s="354">
        <f t="shared" si="461"/>
        <v>0</v>
      </c>
      <c r="GO246" s="1"/>
      <c r="GP246" s="67"/>
    </row>
    <row r="247" spans="1:198" ht="15.5" thickBot="1" x14ac:dyDescent="0.9">
      <c r="D247" s="311"/>
      <c r="E247" s="311"/>
      <c r="F247" s="312"/>
      <c r="G247" s="312"/>
      <c r="H247" s="313"/>
      <c r="I247" s="313"/>
      <c r="J247" s="356"/>
      <c r="K247" s="356"/>
      <c r="L247" s="356"/>
      <c r="M247" s="356"/>
      <c r="N247" s="356"/>
      <c r="O247" s="356"/>
      <c r="P247" s="345"/>
      <c r="Q247" s="345"/>
      <c r="R247" s="345"/>
      <c r="S247" s="345"/>
      <c r="T247" s="345"/>
      <c r="U247" s="345"/>
      <c r="V247" s="345"/>
      <c r="W247" s="345"/>
      <c r="X247" s="345"/>
      <c r="Y247" s="345"/>
      <c r="Z247" s="345"/>
      <c r="AA247" s="345"/>
      <c r="AB247" s="345"/>
      <c r="AC247" s="345"/>
      <c r="AD247" s="345"/>
      <c r="AE247" s="345"/>
      <c r="AF247" s="345"/>
      <c r="AG247" s="345"/>
      <c r="AH247" s="345"/>
      <c r="AI247" s="345"/>
      <c r="AJ247" s="345"/>
      <c r="AK247" s="345"/>
      <c r="AL247" s="345"/>
      <c r="AM247" s="345"/>
      <c r="AN247" s="345"/>
      <c r="AO247" s="345"/>
      <c r="AP247" s="345"/>
      <c r="AQ247" s="345"/>
      <c r="AR247" s="345"/>
      <c r="AS247" s="345"/>
      <c r="AT247" s="345"/>
      <c r="AU247" s="345"/>
      <c r="AV247" s="345"/>
      <c r="AW247" s="345"/>
      <c r="AX247" s="345"/>
      <c r="AY247" s="345"/>
      <c r="AZ247" s="345"/>
      <c r="BA247" s="345"/>
      <c r="BB247" s="345"/>
      <c r="BC247" s="345"/>
      <c r="BD247" s="345"/>
      <c r="BE247" s="345"/>
      <c r="BF247" s="345"/>
      <c r="BG247" s="345"/>
      <c r="BH247" s="345"/>
      <c r="BI247" s="345"/>
      <c r="BJ247" s="345"/>
      <c r="BK247" s="345"/>
      <c r="BL247" s="345"/>
      <c r="BM247" s="345"/>
      <c r="BN247" s="345"/>
      <c r="BO247" s="345"/>
      <c r="BP247" s="345"/>
      <c r="BQ247" s="345"/>
      <c r="BR247" s="345"/>
      <c r="BS247" s="345"/>
      <c r="BT247" s="345"/>
      <c r="BU247" s="345"/>
      <c r="BV247" s="345"/>
      <c r="BW247" s="345"/>
      <c r="BX247" s="345"/>
      <c r="BY247" s="345"/>
      <c r="BZ247" s="345"/>
      <c r="CA247" s="345"/>
      <c r="CB247" s="345"/>
      <c r="CC247" s="345"/>
      <c r="CD247" s="345"/>
      <c r="CE247" s="345"/>
      <c r="CF247" s="345"/>
      <c r="CG247" s="345"/>
      <c r="CH247" s="345"/>
      <c r="CI247" s="345"/>
      <c r="CJ247" s="345"/>
      <c r="CK247" s="345"/>
      <c r="CL247" s="345"/>
      <c r="CM247" s="345"/>
      <c r="CN247" s="345"/>
      <c r="CO247" s="345"/>
      <c r="CP247" s="345"/>
      <c r="CQ247" s="345"/>
      <c r="CR247" s="345"/>
      <c r="CS247" s="345"/>
      <c r="CT247" s="345"/>
      <c r="CU247" s="345"/>
      <c r="CV247" s="345"/>
      <c r="CW247" s="345"/>
      <c r="CX247" s="345"/>
      <c r="CY247" s="345"/>
      <c r="CZ247" s="345"/>
      <c r="DA247" s="345"/>
      <c r="DB247" s="345"/>
      <c r="DC247" s="345"/>
      <c r="DD247" s="345"/>
      <c r="DE247" s="345"/>
      <c r="DF247" s="345"/>
      <c r="DG247" s="345"/>
      <c r="DH247" s="345"/>
      <c r="DI247" s="345"/>
      <c r="DJ247" s="345"/>
      <c r="DK247" s="345"/>
      <c r="DL247" s="345"/>
      <c r="DM247" s="345"/>
      <c r="DN247" s="345"/>
      <c r="DO247" s="345"/>
      <c r="DP247" s="345"/>
      <c r="DQ247" s="345"/>
      <c r="DR247" s="345"/>
      <c r="DS247" s="345"/>
      <c r="DT247" s="345"/>
      <c r="DU247" s="345"/>
      <c r="DV247" s="345"/>
      <c r="DW247" s="345"/>
      <c r="DX247" s="345"/>
      <c r="DY247" s="345"/>
      <c r="DZ247" s="345"/>
      <c r="EA247" s="345"/>
      <c r="EB247" s="345"/>
      <c r="EC247" s="345"/>
      <c r="ED247" s="345"/>
      <c r="EE247" s="345"/>
      <c r="EF247" s="345"/>
      <c r="EG247" s="345"/>
      <c r="EH247" s="345"/>
      <c r="EI247" s="345"/>
      <c r="EJ247" s="345"/>
      <c r="EK247" s="345"/>
      <c r="EL247" s="345"/>
      <c r="EM247" s="345"/>
      <c r="EN247" s="345"/>
      <c r="EO247" s="345"/>
      <c r="EP247" s="345"/>
      <c r="EQ247" s="345"/>
      <c r="ER247" s="345"/>
      <c r="ES247" s="345"/>
      <c r="ET247" s="345"/>
      <c r="EU247" s="345"/>
      <c r="EV247" s="345"/>
      <c r="EW247" s="345"/>
      <c r="EX247" s="345"/>
      <c r="EY247" s="345"/>
      <c r="EZ247" s="345"/>
      <c r="FA247" s="345"/>
      <c r="FB247" s="345"/>
      <c r="FC247" s="345"/>
      <c r="FD247" s="345"/>
      <c r="FE247" s="345"/>
      <c r="FF247" s="345"/>
      <c r="FG247" s="345"/>
      <c r="FH247" s="345"/>
      <c r="FI247" s="345"/>
      <c r="FJ247" s="345"/>
      <c r="FK247" s="345"/>
      <c r="FL247" s="345"/>
      <c r="FM247" s="345"/>
      <c r="FN247" s="345"/>
      <c r="FO247" s="345"/>
      <c r="FP247" s="345"/>
      <c r="FQ247" s="345"/>
      <c r="FR247" s="345"/>
      <c r="FS247" s="345"/>
      <c r="FT247" s="345"/>
      <c r="FU247" s="345"/>
      <c r="FV247" s="345"/>
      <c r="FW247" s="345"/>
      <c r="FX247" s="345"/>
      <c r="FY247" s="345"/>
      <c r="FZ247" s="345"/>
      <c r="GA247" s="345"/>
      <c r="GB247" s="345"/>
      <c r="GC247" s="345"/>
      <c r="GD247" s="345"/>
      <c r="GE247" s="345"/>
      <c r="GF247" s="345"/>
      <c r="GG247" s="345"/>
      <c r="GH247" s="345"/>
      <c r="GI247" s="345"/>
      <c r="GJ247" s="345"/>
      <c r="GK247" s="345"/>
      <c r="GL247" s="345"/>
      <c r="GM247" s="345"/>
      <c r="GN247" s="345"/>
    </row>
    <row r="248" spans="1:198" customFormat="1" x14ac:dyDescent="0.75">
      <c r="A248" s="1"/>
      <c r="B248" s="1"/>
      <c r="C248" s="711" t="s">
        <v>185</v>
      </c>
      <c r="D248" s="712"/>
      <c r="E248" s="712"/>
      <c r="F248" s="713"/>
      <c r="G248" s="714"/>
      <c r="H248" s="713"/>
      <c r="I248" s="714"/>
      <c r="J248" s="713"/>
      <c r="K248" s="713"/>
      <c r="L248" s="715"/>
      <c r="M248" s="715"/>
      <c r="N248" s="712"/>
      <c r="O248" s="712"/>
      <c r="P248" s="716"/>
      <c r="Q248" s="716"/>
      <c r="R248" s="716"/>
      <c r="S248" s="716"/>
      <c r="T248" s="716"/>
      <c r="U248" s="716"/>
      <c r="V248" s="716"/>
      <c r="W248" s="716"/>
      <c r="X248" s="716"/>
      <c r="Y248" s="716"/>
      <c r="Z248" s="716"/>
      <c r="AA248" s="716"/>
      <c r="AB248" s="716"/>
      <c r="AC248" s="716"/>
      <c r="AD248" s="716"/>
      <c r="AE248" s="716"/>
      <c r="AF248" s="716"/>
      <c r="AG248" s="716"/>
      <c r="AH248" s="716"/>
      <c r="AI248" s="716"/>
      <c r="AJ248" s="716"/>
      <c r="AK248" s="716"/>
      <c r="AL248" s="716"/>
      <c r="AM248" s="716"/>
      <c r="AN248" s="716"/>
      <c r="AO248" s="716"/>
      <c r="AP248" s="716"/>
      <c r="AQ248" s="716"/>
      <c r="AR248" s="716"/>
      <c r="AS248" s="716"/>
      <c r="AT248" s="716"/>
      <c r="AU248" s="716"/>
      <c r="AV248" s="716"/>
      <c r="AW248" s="716"/>
      <c r="AX248" s="716"/>
      <c r="AY248" s="716"/>
      <c r="AZ248" s="716"/>
      <c r="BA248" s="716"/>
      <c r="BB248" s="716"/>
      <c r="BC248" s="716"/>
      <c r="BD248" s="716"/>
      <c r="BE248" s="716"/>
      <c r="BF248" s="716"/>
      <c r="BG248" s="716"/>
      <c r="BH248" s="716"/>
      <c r="BI248" s="716"/>
      <c r="BJ248" s="716"/>
      <c r="BK248" s="716"/>
      <c r="BL248" s="716"/>
      <c r="BM248" s="716"/>
      <c r="BN248" s="716"/>
      <c r="BO248" s="716"/>
      <c r="BP248" s="716"/>
      <c r="BQ248" s="716"/>
      <c r="BR248" s="716"/>
      <c r="BS248" s="716"/>
      <c r="BT248" s="716"/>
      <c r="BU248" s="716"/>
      <c r="BV248" s="716"/>
      <c r="BW248" s="716"/>
      <c r="BX248" s="716"/>
      <c r="BY248" s="716"/>
      <c r="BZ248" s="716"/>
      <c r="CA248" s="716"/>
      <c r="CB248" s="716"/>
      <c r="CC248" s="716"/>
      <c r="CD248" s="716"/>
      <c r="CE248" s="716"/>
      <c r="CF248" s="716"/>
      <c r="CG248" s="716"/>
      <c r="CH248" s="716"/>
      <c r="CI248" s="716"/>
      <c r="CJ248" s="716"/>
      <c r="CK248" s="716"/>
      <c r="CL248" s="716"/>
      <c r="CM248" s="716"/>
      <c r="CN248" s="716"/>
      <c r="CO248" s="716"/>
      <c r="CP248" s="716"/>
      <c r="CQ248" s="716"/>
      <c r="CR248" s="716"/>
      <c r="CS248" s="716"/>
      <c r="CT248" s="716"/>
      <c r="CU248" s="716"/>
      <c r="CV248" s="716"/>
      <c r="CW248" s="716"/>
      <c r="CX248" s="716"/>
      <c r="CY248" s="716"/>
      <c r="CZ248" s="716"/>
      <c r="DA248" s="716"/>
      <c r="DB248" s="716"/>
      <c r="DC248" s="716"/>
      <c r="DD248" s="716"/>
      <c r="DE248" s="716"/>
      <c r="DF248" s="716"/>
      <c r="DG248" s="716"/>
      <c r="DH248" s="716"/>
      <c r="DI248" s="716"/>
      <c r="DJ248" s="716"/>
      <c r="DK248" s="716"/>
      <c r="DL248" s="716"/>
      <c r="DM248" s="716"/>
      <c r="DN248" s="716"/>
      <c r="DO248" s="716"/>
      <c r="DP248" s="716"/>
      <c r="DQ248" s="716"/>
      <c r="DR248" s="716"/>
      <c r="DS248" s="716"/>
      <c r="DT248" s="716"/>
      <c r="DU248" s="716"/>
      <c r="DV248" s="716"/>
      <c r="DW248" s="716"/>
      <c r="DX248" s="716"/>
      <c r="DY248" s="716"/>
      <c r="DZ248" s="716"/>
      <c r="EA248" s="716"/>
      <c r="EB248" s="716"/>
      <c r="EC248" s="716"/>
      <c r="ED248" s="716"/>
      <c r="EE248" s="716"/>
      <c r="EF248" s="716"/>
      <c r="EG248" s="716"/>
      <c r="EH248" s="716"/>
      <c r="EI248" s="716"/>
      <c r="EJ248" s="716"/>
      <c r="EK248" s="716"/>
      <c r="EL248" s="716"/>
      <c r="EM248" s="716"/>
      <c r="EN248" s="716"/>
      <c r="EO248" s="716"/>
      <c r="EP248" s="716"/>
      <c r="EQ248" s="716"/>
      <c r="ER248" s="716"/>
      <c r="ES248" s="716"/>
      <c r="ET248" s="716"/>
      <c r="EU248" s="716"/>
      <c r="EV248" s="716"/>
      <c r="EW248" s="716"/>
      <c r="EX248" s="716"/>
      <c r="EY248" s="716"/>
      <c r="EZ248" s="716"/>
      <c r="FA248" s="716"/>
      <c r="FB248" s="716"/>
      <c r="FC248" s="716"/>
      <c r="FD248" s="716"/>
      <c r="FE248" s="716"/>
      <c r="FF248" s="716"/>
      <c r="FG248" s="716"/>
      <c r="FH248" s="716"/>
      <c r="FI248" s="716"/>
      <c r="FJ248" s="716"/>
      <c r="FK248" s="716"/>
      <c r="FL248" s="716"/>
      <c r="FM248" s="716"/>
      <c r="FN248" s="716"/>
      <c r="FO248" s="716"/>
      <c r="FP248" s="716"/>
      <c r="FQ248" s="716"/>
      <c r="FR248" s="716"/>
      <c r="FS248" s="716"/>
      <c r="FT248" s="716"/>
      <c r="FU248" s="716"/>
      <c r="FV248" s="716"/>
      <c r="FW248" s="716"/>
      <c r="FX248" s="716"/>
      <c r="FY248" s="716"/>
      <c r="FZ248" s="716"/>
      <c r="GA248" s="716"/>
      <c r="GB248" s="716"/>
      <c r="GC248" s="716"/>
      <c r="GD248" s="716"/>
      <c r="GE248" s="716"/>
      <c r="GF248" s="716"/>
      <c r="GG248" s="716"/>
      <c r="GH248" s="716"/>
      <c r="GI248" s="716"/>
      <c r="GJ248" s="716"/>
      <c r="GK248" s="716"/>
      <c r="GL248" s="716"/>
      <c r="GM248" s="716"/>
      <c r="GN248" s="717"/>
      <c r="GO248" s="1"/>
      <c r="GP248" s="67"/>
    </row>
    <row r="249" spans="1:198" customFormat="1" x14ac:dyDescent="0.75">
      <c r="A249" s="1"/>
      <c r="B249" s="1"/>
      <c r="C249" s="319" t="s">
        <v>59</v>
      </c>
      <c r="D249" s="100"/>
      <c r="E249" s="100"/>
      <c r="F249" s="320"/>
      <c r="G249" s="320"/>
      <c r="H249" s="7"/>
      <c r="I249" s="7"/>
      <c r="J249" s="19"/>
      <c r="K249" s="19"/>
      <c r="L249" s="19"/>
      <c r="M249" s="19"/>
      <c r="N249" s="19">
        <f>SUM(Q249:GN249)</f>
        <v>489367100.49489194</v>
      </c>
      <c r="O249" s="19"/>
      <c r="P249" s="95"/>
      <c r="Q249" s="95">
        <f>(Q8=Summary!$H$34)*Summary!$H$39</f>
        <v>0</v>
      </c>
      <c r="R249" s="95">
        <f>(R8=Summary!$H$34)*Summary!$H$39</f>
        <v>0</v>
      </c>
      <c r="S249" s="95">
        <f>(S8=Summary!$H$34)*Summary!$H$39</f>
        <v>0</v>
      </c>
      <c r="T249" s="95">
        <f>(T8=Summary!$H$34)*Summary!$H$39</f>
        <v>0</v>
      </c>
      <c r="U249" s="95">
        <f>(U8=Summary!$H$34)*Summary!$H$39</f>
        <v>0</v>
      </c>
      <c r="V249" s="95">
        <f>(V8=Summary!$H$34)*Summary!$H$39</f>
        <v>0</v>
      </c>
      <c r="W249" s="95">
        <f>(W8=Summary!$H$34)*Summary!$H$39</f>
        <v>0</v>
      </c>
      <c r="X249" s="95">
        <f>(X8=Summary!$H$34)*Summary!$H$39</f>
        <v>0</v>
      </c>
      <c r="Y249" s="95">
        <f>(Y8=Summary!$H$34)*Summary!$H$39</f>
        <v>0</v>
      </c>
      <c r="Z249" s="95">
        <f>(Z8=Summary!$H$34)*Summary!$H$39</f>
        <v>0</v>
      </c>
      <c r="AA249" s="95">
        <f>(AA8=Summary!$H$34)*Summary!$H$39</f>
        <v>0</v>
      </c>
      <c r="AB249" s="95">
        <f>(AB8=Summary!$H$34)*Summary!$H$39</f>
        <v>0</v>
      </c>
      <c r="AC249" s="95">
        <f>(AC8=Summary!$H$34)*Summary!$H$39</f>
        <v>0</v>
      </c>
      <c r="AD249" s="95">
        <f>(AD8=Summary!$H$34)*Summary!$H$39</f>
        <v>0</v>
      </c>
      <c r="AE249" s="95">
        <f>(AE8=Summary!$H$34)*Summary!$H$39</f>
        <v>0</v>
      </c>
      <c r="AF249" s="95">
        <f>(AF8=Summary!$H$34)*Summary!$H$39</f>
        <v>0</v>
      </c>
      <c r="AG249" s="95">
        <f>(AG8=Summary!$H$34)*Summary!$H$39</f>
        <v>0</v>
      </c>
      <c r="AH249" s="95">
        <f>(AH8=Summary!$H$34)*Summary!$H$39</f>
        <v>0</v>
      </c>
      <c r="AI249" s="95">
        <f>(AI8=Summary!$H$34)*Summary!$H$39</f>
        <v>0</v>
      </c>
      <c r="AJ249" s="95">
        <f>(AJ8=Summary!$H$34)*Summary!$H$39</f>
        <v>0</v>
      </c>
      <c r="AK249" s="95">
        <f>(AK8=Summary!$H$34)*Summary!$H$39</f>
        <v>0</v>
      </c>
      <c r="AL249" s="95">
        <f>(AL8=Summary!$H$34)*Summary!$H$39</f>
        <v>0</v>
      </c>
      <c r="AM249" s="95">
        <f>(AM8=Summary!$H$34)*Summary!$H$39</f>
        <v>0</v>
      </c>
      <c r="AN249" s="95">
        <f>(AN8=Summary!$H$34)*Summary!$H$39</f>
        <v>0</v>
      </c>
      <c r="AO249" s="95">
        <f>(AO8=Summary!$H$34)*Summary!$H$39</f>
        <v>0</v>
      </c>
      <c r="AP249" s="95">
        <f>(AP8=Summary!$H$34)*Summary!$H$39</f>
        <v>0</v>
      </c>
      <c r="AQ249" s="95">
        <f>(AQ8=Summary!$H$34)*Summary!$H$39</f>
        <v>0</v>
      </c>
      <c r="AR249" s="95">
        <f>(AR8=Summary!$H$34)*Summary!$H$39</f>
        <v>0</v>
      </c>
      <c r="AS249" s="95">
        <f>(AS8=Summary!$H$34)*Summary!$H$39</f>
        <v>0</v>
      </c>
      <c r="AT249" s="95">
        <f>(AT8=Summary!$H$34)*Summary!$H$39</f>
        <v>0</v>
      </c>
      <c r="AU249" s="95">
        <f>(AU8=Summary!$H$34)*Summary!$H$39</f>
        <v>0</v>
      </c>
      <c r="AV249" s="95">
        <f>(AV8=Summary!$H$34)*Summary!$H$39</f>
        <v>0</v>
      </c>
      <c r="AW249" s="95">
        <f>(AW8=Summary!$H$34)*Summary!$H$39</f>
        <v>0</v>
      </c>
      <c r="AX249" s="95">
        <f>(AX8=Summary!$H$34)*Summary!$H$39</f>
        <v>0</v>
      </c>
      <c r="AY249" s="95">
        <f>(AY8=Summary!$H$34)*Summary!$H$39</f>
        <v>0</v>
      </c>
      <c r="AZ249" s="95">
        <f>(AZ8=Summary!$H$34)*Summary!$H$39</f>
        <v>0</v>
      </c>
      <c r="BA249" s="95">
        <f>(BA8=Summary!$H$34)*Summary!$H$39</f>
        <v>0</v>
      </c>
      <c r="BB249" s="95">
        <f>(BB8=Summary!$H$34)*Summary!$H$39</f>
        <v>0</v>
      </c>
      <c r="BC249" s="95">
        <f>(BC8=Summary!$H$34)*Summary!$H$39</f>
        <v>0</v>
      </c>
      <c r="BD249" s="95">
        <f>(BD8=Summary!$H$34)*Summary!$H$39</f>
        <v>0</v>
      </c>
      <c r="BE249" s="95">
        <f>(BE8=Summary!$H$34)*Summary!$H$39</f>
        <v>0</v>
      </c>
      <c r="BF249" s="95">
        <f>(BF8=Summary!$H$34)*Summary!$H$39</f>
        <v>0</v>
      </c>
      <c r="BG249" s="95">
        <f>(BG8=Summary!$H$34)*Summary!$H$39</f>
        <v>0</v>
      </c>
      <c r="BH249" s="95">
        <f>(BH8=Summary!$H$34)*Summary!$H$39</f>
        <v>0</v>
      </c>
      <c r="BI249" s="95">
        <f>(BI8=Summary!$H$34)*Summary!$H$39</f>
        <v>0</v>
      </c>
      <c r="BJ249" s="95">
        <f>(BJ8=Summary!$H$34)*Summary!$H$39</f>
        <v>0</v>
      </c>
      <c r="BK249" s="95">
        <f>(BK8=Summary!$H$34)*Summary!$H$39</f>
        <v>0</v>
      </c>
      <c r="BL249" s="95">
        <f>(BL8=Summary!$H$34)*Summary!$H$39</f>
        <v>0</v>
      </c>
      <c r="BM249" s="95">
        <f>(BM8=Summary!$H$34)*Summary!$H$39</f>
        <v>0</v>
      </c>
      <c r="BN249" s="95">
        <f>(BN8=Summary!$H$34)*Summary!$H$39</f>
        <v>489367100.49489194</v>
      </c>
      <c r="BO249" s="95">
        <f>(BO8=Summary!$H$34)*Summary!$H$39</f>
        <v>0</v>
      </c>
      <c r="BP249" s="95">
        <f>(BP8=Summary!$H$34)*Summary!$H$39</f>
        <v>0</v>
      </c>
      <c r="BQ249" s="95">
        <f>(BQ8=Summary!$H$34)*Summary!$H$39</f>
        <v>0</v>
      </c>
      <c r="BR249" s="95">
        <f>(BR8=Summary!$H$34)*Summary!$H$39</f>
        <v>0</v>
      </c>
      <c r="BS249" s="95">
        <f>(BS8=Summary!$H$34)*Summary!$H$39</f>
        <v>0</v>
      </c>
      <c r="BT249" s="95">
        <f>(BT8=Summary!$H$34)*Summary!$H$39</f>
        <v>0</v>
      </c>
      <c r="BU249" s="95">
        <f>(BU8=Summary!$H$34)*Summary!$H$39</f>
        <v>0</v>
      </c>
      <c r="BV249" s="95">
        <f>(BV8=Summary!$H$34)*Summary!$H$39</f>
        <v>0</v>
      </c>
      <c r="BW249" s="95">
        <f>(BW8=Summary!$H$34)*Summary!$H$39</f>
        <v>0</v>
      </c>
      <c r="BX249" s="95">
        <f>(BX8=Summary!$H$34)*Summary!$H$39</f>
        <v>0</v>
      </c>
      <c r="BY249" s="95">
        <f>(BY8=Summary!$H$34)*Summary!$H$39</f>
        <v>0</v>
      </c>
      <c r="BZ249" s="95">
        <f>(BZ8=Summary!$H$34)*Summary!$H$39</f>
        <v>0</v>
      </c>
      <c r="CA249" s="95">
        <f>(CA8=Summary!$H$34)*Summary!$H$39</f>
        <v>0</v>
      </c>
      <c r="CB249" s="95">
        <f>(CB8=Summary!$H$34)*Summary!$H$39</f>
        <v>0</v>
      </c>
      <c r="CC249" s="95">
        <f>(CC8=Summary!$H$34)*Summary!$H$39</f>
        <v>0</v>
      </c>
      <c r="CD249" s="95">
        <f>(CD8=Summary!$H$34)*Summary!$H$39</f>
        <v>0</v>
      </c>
      <c r="CE249" s="95">
        <f>(CE8=Summary!$H$34)*Summary!$H$39</f>
        <v>0</v>
      </c>
      <c r="CF249" s="95">
        <f>(CF8=Summary!$H$34)*Summary!$H$39</f>
        <v>0</v>
      </c>
      <c r="CG249" s="95">
        <f>(CG8=Summary!$H$34)*Summary!$H$39</f>
        <v>0</v>
      </c>
      <c r="CH249" s="95">
        <f>(CH8=Summary!$H$34)*Summary!$H$39</f>
        <v>0</v>
      </c>
      <c r="CI249" s="95">
        <f>(CI8=Summary!$H$34)*Summary!$H$39</f>
        <v>0</v>
      </c>
      <c r="CJ249" s="95">
        <f>(CJ8=Summary!$H$34)*Summary!$H$39</f>
        <v>0</v>
      </c>
      <c r="CK249" s="95">
        <f>(CK8=Summary!$H$34)*Summary!$H$39</f>
        <v>0</v>
      </c>
      <c r="CL249" s="95">
        <f>(CL8=Summary!$H$34)*Summary!$H$39</f>
        <v>0</v>
      </c>
      <c r="CM249" s="95">
        <f>(CM8=Summary!$H$34)*Summary!$H$39</f>
        <v>0</v>
      </c>
      <c r="CN249" s="95">
        <f>(CN8=Summary!$H$34)*Summary!$H$39</f>
        <v>0</v>
      </c>
      <c r="CO249" s="95">
        <f>(CO8=Summary!$H$34)*Summary!$H$39</f>
        <v>0</v>
      </c>
      <c r="CP249" s="95">
        <f>(CP8=Summary!$H$34)*Summary!$H$39</f>
        <v>0</v>
      </c>
      <c r="CQ249" s="95">
        <f>(CQ8=Summary!$H$34)*Summary!$H$39</f>
        <v>0</v>
      </c>
      <c r="CR249" s="95">
        <f>(CR8=Summary!$H$34)*Summary!$H$39</f>
        <v>0</v>
      </c>
      <c r="CS249" s="95">
        <f>(CS8=Summary!$H$34)*Summary!$H$39</f>
        <v>0</v>
      </c>
      <c r="CT249" s="95">
        <f>(CT8=Summary!$H$34)*Summary!$H$39</f>
        <v>0</v>
      </c>
      <c r="CU249" s="95">
        <f>(CU8=Summary!$H$34)*Summary!$H$39</f>
        <v>0</v>
      </c>
      <c r="CV249" s="95">
        <f>(CV8=Summary!$H$34)*Summary!$H$39</f>
        <v>0</v>
      </c>
      <c r="CW249" s="95">
        <f>(CW8=Summary!$H$34)*Summary!$H$39</f>
        <v>0</v>
      </c>
      <c r="CX249" s="95">
        <f>(CX8=Summary!$H$34)*Summary!$H$39</f>
        <v>0</v>
      </c>
      <c r="CY249" s="95">
        <f>(CY8=Summary!$H$34)*Summary!$H$39</f>
        <v>0</v>
      </c>
      <c r="CZ249" s="95">
        <f>(CZ8=Summary!$H$34)*Summary!$H$39</f>
        <v>0</v>
      </c>
      <c r="DA249" s="95">
        <f>(DA8=Summary!$H$34)*Summary!$H$39</f>
        <v>0</v>
      </c>
      <c r="DB249" s="95">
        <f>(DB8=Summary!$H$34)*Summary!$H$39</f>
        <v>0</v>
      </c>
      <c r="DC249" s="95">
        <f>(DC8=Summary!$H$34)*Summary!$H$39</f>
        <v>0</v>
      </c>
      <c r="DD249" s="95">
        <f>(DD8=Summary!$H$34)*Summary!$H$39</f>
        <v>0</v>
      </c>
      <c r="DE249" s="95">
        <f>(DE8=Summary!$H$34)*Summary!$H$39</f>
        <v>0</v>
      </c>
      <c r="DF249" s="95">
        <f>(DF8=Summary!$H$34)*Summary!$H$39</f>
        <v>0</v>
      </c>
      <c r="DG249" s="95">
        <f>(DG8=Summary!$H$34)*Summary!$H$39</f>
        <v>0</v>
      </c>
      <c r="DH249" s="95">
        <f>(DH8=Summary!$H$34)*Summary!$H$39</f>
        <v>0</v>
      </c>
      <c r="DI249" s="95">
        <f>(DI8=Summary!$H$34)*Summary!$H$39</f>
        <v>0</v>
      </c>
      <c r="DJ249" s="95">
        <f>(DJ8=Summary!$H$34)*Summary!$H$39</f>
        <v>0</v>
      </c>
      <c r="DK249" s="95">
        <f>(DK8=Summary!$H$34)*Summary!$H$39</f>
        <v>0</v>
      </c>
      <c r="DL249" s="95">
        <f>(DL8=Summary!$H$34)*Summary!$H$39</f>
        <v>0</v>
      </c>
      <c r="DM249" s="95">
        <f>(DM8=Summary!$H$34)*Summary!$H$39</f>
        <v>0</v>
      </c>
      <c r="DN249" s="95">
        <f>(DN8=Summary!$H$34)*Summary!$H$39</f>
        <v>0</v>
      </c>
      <c r="DO249" s="95">
        <f>(DO8=Summary!$H$34)*Summary!$H$39</f>
        <v>0</v>
      </c>
      <c r="DP249" s="95">
        <f>(DP8=Summary!$H$34)*Summary!$H$39</f>
        <v>0</v>
      </c>
      <c r="DQ249" s="95">
        <f>(DQ8=Summary!$H$34)*Summary!$H$39</f>
        <v>0</v>
      </c>
      <c r="DR249" s="95">
        <f>(DR8=Summary!$H$34)*Summary!$H$39</f>
        <v>0</v>
      </c>
      <c r="DS249" s="95">
        <f>(DS8=Summary!$H$34)*Summary!$H$39</f>
        <v>0</v>
      </c>
      <c r="DT249" s="95">
        <f>(DT8=Summary!$H$34)*Summary!$H$39</f>
        <v>0</v>
      </c>
      <c r="DU249" s="95">
        <f>(DU8=Summary!$H$34)*Summary!$H$39</f>
        <v>0</v>
      </c>
      <c r="DV249" s="95">
        <f>(DV8=Summary!$H$34)*Summary!$H$39</f>
        <v>0</v>
      </c>
      <c r="DW249" s="95">
        <f>(DW8=Summary!$H$34)*Summary!$H$39</f>
        <v>0</v>
      </c>
      <c r="DX249" s="95">
        <f>(DX8=Summary!$H$34)*Summary!$H$39</f>
        <v>0</v>
      </c>
      <c r="DY249" s="95">
        <f>(DY8=Summary!$H$34)*Summary!$H$39</f>
        <v>0</v>
      </c>
      <c r="DZ249" s="95">
        <f>(DZ8=Summary!$H$34)*Summary!$H$39</f>
        <v>0</v>
      </c>
      <c r="EA249" s="95">
        <f>(EA8=Summary!$H$34)*Summary!$H$39</f>
        <v>0</v>
      </c>
      <c r="EB249" s="95">
        <f>(EB8=Summary!$H$34)*Summary!$H$39</f>
        <v>0</v>
      </c>
      <c r="EC249" s="95">
        <f>(EC8=Summary!$H$34)*Summary!$H$39</f>
        <v>0</v>
      </c>
      <c r="ED249" s="95">
        <f>(ED8=Summary!$H$34)*Summary!$H$39</f>
        <v>0</v>
      </c>
      <c r="EE249" s="95">
        <f>(EE8=Summary!$H$34)*Summary!$H$39</f>
        <v>0</v>
      </c>
      <c r="EF249" s="95">
        <f>(EF8=Summary!$H$34)*Summary!$H$39</f>
        <v>0</v>
      </c>
      <c r="EG249" s="95">
        <f>(EG8=Summary!$H$34)*Summary!$H$39</f>
        <v>0</v>
      </c>
      <c r="EH249" s="95">
        <f>(EH8=Summary!$H$34)*Summary!$H$39</f>
        <v>0</v>
      </c>
      <c r="EI249" s="95">
        <f>(EI8=Summary!$H$34)*Summary!$H$39</f>
        <v>0</v>
      </c>
      <c r="EJ249" s="95">
        <f>(EJ8=Summary!$H$34)*Summary!$H$39</f>
        <v>0</v>
      </c>
      <c r="EK249" s="95">
        <f>(EK8=Summary!$H$34)*Summary!$H$39</f>
        <v>0</v>
      </c>
      <c r="EL249" s="95">
        <f>(EL8=Summary!$H$34)*Summary!$H$39</f>
        <v>0</v>
      </c>
      <c r="EM249" s="95">
        <f>(EM8=Summary!$H$34)*Summary!$H$39</f>
        <v>0</v>
      </c>
      <c r="EN249" s="95">
        <f>(EN8=Summary!$H$34)*Summary!$H$39</f>
        <v>0</v>
      </c>
      <c r="EO249" s="95">
        <f>(EO8=Summary!$H$34)*Summary!$H$39</f>
        <v>0</v>
      </c>
      <c r="EP249" s="95">
        <f>(EP8=Summary!$H$34)*Summary!$H$39</f>
        <v>0</v>
      </c>
      <c r="EQ249" s="95">
        <f>(EQ8=Summary!$H$34)*Summary!$H$39</f>
        <v>0</v>
      </c>
      <c r="ER249" s="95">
        <f>(ER8=Summary!$H$34)*Summary!$H$39</f>
        <v>0</v>
      </c>
      <c r="ES249" s="95">
        <f>(ES8=Summary!$H$34)*Summary!$H$39</f>
        <v>0</v>
      </c>
      <c r="ET249" s="95">
        <f>(ET8=Summary!$H$34)*Summary!$H$39</f>
        <v>0</v>
      </c>
      <c r="EU249" s="95">
        <f>(EU8=Summary!$H$34)*Summary!$H$39</f>
        <v>0</v>
      </c>
      <c r="EV249" s="95">
        <f>(EV8=Summary!$H$34)*Summary!$H$39</f>
        <v>0</v>
      </c>
      <c r="EW249" s="95">
        <f>(EW8=Summary!$H$34)*Summary!$H$39</f>
        <v>0</v>
      </c>
      <c r="EX249" s="95">
        <f>(EX8=Summary!$H$34)*Summary!$H$39</f>
        <v>0</v>
      </c>
      <c r="EY249" s="95">
        <f>(EY8=Summary!$H$34)*Summary!$H$39</f>
        <v>0</v>
      </c>
      <c r="EZ249" s="95">
        <f>(EZ8=Summary!$H$34)*Summary!$H$39</f>
        <v>0</v>
      </c>
      <c r="FA249" s="95">
        <f>(FA8=Summary!$H$34)*Summary!$H$39</f>
        <v>0</v>
      </c>
      <c r="FB249" s="95">
        <f>(FB8=Summary!$H$34)*Summary!$H$39</f>
        <v>0</v>
      </c>
      <c r="FC249" s="95">
        <f>(FC8=Summary!$H$34)*Summary!$H$39</f>
        <v>0</v>
      </c>
      <c r="FD249" s="95">
        <f>(FD8=Summary!$H$34)*Summary!$H$39</f>
        <v>0</v>
      </c>
      <c r="FE249" s="95">
        <f>(FE8=Summary!$H$34)*Summary!$H$39</f>
        <v>0</v>
      </c>
      <c r="FF249" s="95">
        <f>(FF8=Summary!$H$34)*Summary!$H$39</f>
        <v>0</v>
      </c>
      <c r="FG249" s="95">
        <f>(FG8=Summary!$H$34)*Summary!$H$39</f>
        <v>0</v>
      </c>
      <c r="FH249" s="95">
        <f>(FH8=Summary!$H$34)*Summary!$H$39</f>
        <v>0</v>
      </c>
      <c r="FI249" s="95">
        <f>(FI8=Summary!$H$34)*Summary!$H$39</f>
        <v>0</v>
      </c>
      <c r="FJ249" s="95">
        <f>(FJ8=Summary!$H$34)*Summary!$H$39</f>
        <v>0</v>
      </c>
      <c r="FK249" s="95">
        <f>(FK8=Summary!$H$34)*Summary!$H$39</f>
        <v>0</v>
      </c>
      <c r="FL249" s="95">
        <f>(FL8=Summary!$H$34)*Summary!$H$39</f>
        <v>0</v>
      </c>
      <c r="FM249" s="95">
        <f>(FM8=Summary!$H$34)*Summary!$H$39</f>
        <v>0</v>
      </c>
      <c r="FN249" s="95">
        <f>(FN8=Summary!$H$34)*Summary!$H$39</f>
        <v>0</v>
      </c>
      <c r="FO249" s="95">
        <f>(FO8=Summary!$H$34)*Summary!$H$39</f>
        <v>0</v>
      </c>
      <c r="FP249" s="95">
        <f>(FP8=Summary!$H$34)*Summary!$H$39</f>
        <v>0</v>
      </c>
      <c r="FQ249" s="95">
        <f>(FQ8=Summary!$H$34)*Summary!$H$39</f>
        <v>0</v>
      </c>
      <c r="FR249" s="95">
        <f>(FR8=Summary!$H$34)*Summary!$H$39</f>
        <v>0</v>
      </c>
      <c r="FS249" s="95">
        <f>(FS8=Summary!$H$34)*Summary!$H$39</f>
        <v>0</v>
      </c>
      <c r="FT249" s="95">
        <f>(FT8=Summary!$H$34)*Summary!$H$39</f>
        <v>0</v>
      </c>
      <c r="FU249" s="95">
        <f>(FU8=Summary!$H$34)*Summary!$H$39</f>
        <v>0</v>
      </c>
      <c r="FV249" s="95">
        <f>(FV8=Summary!$H$34)*Summary!$H$39</f>
        <v>0</v>
      </c>
      <c r="FW249" s="95">
        <f>(FW8=Summary!$H$34)*Summary!$H$39</f>
        <v>0</v>
      </c>
      <c r="FX249" s="95">
        <f>(FX8=Summary!$H$34)*Summary!$H$39</f>
        <v>0</v>
      </c>
      <c r="FY249" s="95">
        <f>(FY8=Summary!$H$34)*Summary!$H$39</f>
        <v>0</v>
      </c>
      <c r="FZ249" s="95">
        <f>(FZ8=Summary!$H$34)*Summary!$H$39</f>
        <v>0</v>
      </c>
      <c r="GA249" s="95">
        <f>(GA8=Summary!$H$34)*Summary!$H$39</f>
        <v>0</v>
      </c>
      <c r="GB249" s="95">
        <f>(GB8=Summary!$H$34)*Summary!$H$39</f>
        <v>0</v>
      </c>
      <c r="GC249" s="95">
        <f>(GC8=Summary!$H$34)*Summary!$H$39</f>
        <v>0</v>
      </c>
      <c r="GD249" s="95">
        <f>(GD8=Summary!$H$34)*Summary!$H$39</f>
        <v>0</v>
      </c>
      <c r="GE249" s="95">
        <f>(GE8=Summary!$H$34)*Summary!$H$39</f>
        <v>0</v>
      </c>
      <c r="GF249" s="95">
        <f>(GF8=Summary!$H$34)*Summary!$H$39</f>
        <v>0</v>
      </c>
      <c r="GG249" s="95">
        <f>(GG8=Summary!$H$34)*Summary!$H$39</f>
        <v>0</v>
      </c>
      <c r="GH249" s="95">
        <f>(GH8=Summary!$H$34)*Summary!$H$39</f>
        <v>0</v>
      </c>
      <c r="GI249" s="95">
        <f>(GI8=Summary!$H$34)*Summary!$H$39</f>
        <v>0</v>
      </c>
      <c r="GJ249" s="95">
        <f>(GJ8=Summary!$H$34)*Summary!$H$39</f>
        <v>0</v>
      </c>
      <c r="GK249" s="95">
        <f>(GK8=Summary!$H$34)*Summary!$H$39</f>
        <v>0</v>
      </c>
      <c r="GL249" s="95">
        <f>(GL8=Summary!$H$34)*Summary!$H$39</f>
        <v>0</v>
      </c>
      <c r="GM249" s="95">
        <f>(GM8=Summary!$H$34)*Summary!$H$39</f>
        <v>0</v>
      </c>
      <c r="GN249" s="268">
        <f>(GN8=Summary!$H$34)*Summary!$H$39</f>
        <v>0</v>
      </c>
      <c r="GO249" s="1"/>
      <c r="GP249" s="67"/>
    </row>
    <row r="250" spans="1:198" customFormat="1" x14ac:dyDescent="0.75">
      <c r="A250" s="1"/>
      <c r="B250" s="1"/>
      <c r="C250" s="319" t="s">
        <v>187</v>
      </c>
      <c r="D250" s="100"/>
      <c r="E250" s="100"/>
      <c r="F250" s="320"/>
      <c r="G250" s="320"/>
      <c r="H250" s="7"/>
      <c r="I250" s="7"/>
      <c r="J250" s="19"/>
      <c r="K250" s="19"/>
      <c r="L250" s="19"/>
      <c r="M250" s="19"/>
      <c r="N250" s="19">
        <f>SUM(Q250:GN250)</f>
        <v>4893671.0049489196</v>
      </c>
      <c r="O250" s="19"/>
      <c r="P250" s="95"/>
      <c r="Q250" s="95">
        <f>(Q249&gt;0)*Summary!$H$42*Summary!$H$39</f>
        <v>0</v>
      </c>
      <c r="R250" s="95">
        <f>(R249&gt;0)*Summary!$H$42*Summary!$H$39</f>
        <v>0</v>
      </c>
      <c r="S250" s="95">
        <f>(S249&gt;0)*Summary!$H$42*Summary!$H$39</f>
        <v>0</v>
      </c>
      <c r="T250" s="95">
        <f>(T249&gt;0)*Summary!$H$42*Summary!$H$39</f>
        <v>0</v>
      </c>
      <c r="U250" s="95">
        <f>(U249&gt;0)*Summary!$H$42*Summary!$H$39</f>
        <v>0</v>
      </c>
      <c r="V250" s="95">
        <f>(V249&gt;0)*Summary!$H$42*Summary!$H$39</f>
        <v>0</v>
      </c>
      <c r="W250" s="95">
        <f>(W249&gt;0)*Summary!$H$42*Summary!$H$39</f>
        <v>0</v>
      </c>
      <c r="X250" s="95">
        <f>(X249&gt;0)*Summary!$H$42*Summary!$H$39</f>
        <v>0</v>
      </c>
      <c r="Y250" s="95">
        <f>(Y249&gt;0)*Summary!$H$42*Summary!$H$39</f>
        <v>0</v>
      </c>
      <c r="Z250" s="95">
        <f>(Z249&gt;0)*Summary!$H$42*Summary!$H$39</f>
        <v>0</v>
      </c>
      <c r="AA250" s="95">
        <f>(AA249&gt;0)*Summary!$H$42*Summary!$H$39</f>
        <v>0</v>
      </c>
      <c r="AB250" s="95">
        <f>(AB249&gt;0)*Summary!$H$42*Summary!$H$39</f>
        <v>0</v>
      </c>
      <c r="AC250" s="95">
        <f>(AC249&gt;0)*Summary!$H$42*Summary!$H$39</f>
        <v>0</v>
      </c>
      <c r="AD250" s="95">
        <f>(AD249&gt;0)*Summary!$H$42*Summary!$H$39</f>
        <v>0</v>
      </c>
      <c r="AE250" s="95">
        <f>(AE249&gt;0)*Summary!$H$42*Summary!$H$39</f>
        <v>0</v>
      </c>
      <c r="AF250" s="95">
        <f>(AF249&gt;0)*Summary!$H$42*Summary!$H$39</f>
        <v>0</v>
      </c>
      <c r="AG250" s="95">
        <f>(AG249&gt;0)*Summary!$H$42*Summary!$H$39</f>
        <v>0</v>
      </c>
      <c r="AH250" s="95">
        <f>(AH249&gt;0)*Summary!$H$42*Summary!$H$39</f>
        <v>0</v>
      </c>
      <c r="AI250" s="95">
        <f>(AI249&gt;0)*Summary!$H$42*Summary!$H$39</f>
        <v>0</v>
      </c>
      <c r="AJ250" s="95">
        <f>(AJ249&gt;0)*Summary!$H$42*Summary!$H$39</f>
        <v>0</v>
      </c>
      <c r="AK250" s="95">
        <f>(AK249&gt;0)*Summary!$H$42*Summary!$H$39</f>
        <v>0</v>
      </c>
      <c r="AL250" s="95">
        <f>(AL249&gt;0)*Summary!$H$42*Summary!$H$39</f>
        <v>0</v>
      </c>
      <c r="AM250" s="95">
        <f>(AM249&gt;0)*Summary!$H$42*Summary!$H$39</f>
        <v>0</v>
      </c>
      <c r="AN250" s="95">
        <f>(AN249&gt;0)*Summary!$H$42*Summary!$H$39</f>
        <v>0</v>
      </c>
      <c r="AO250" s="95">
        <f>(AO249&gt;0)*Summary!$H$42*Summary!$H$39</f>
        <v>0</v>
      </c>
      <c r="AP250" s="95">
        <f>(AP249&gt;0)*Summary!$H$42*Summary!$H$39</f>
        <v>0</v>
      </c>
      <c r="AQ250" s="95">
        <f>(AQ249&gt;0)*Summary!$H$42*Summary!$H$39</f>
        <v>0</v>
      </c>
      <c r="AR250" s="95">
        <f>(AR249&gt;0)*Summary!$H$42*Summary!$H$39</f>
        <v>0</v>
      </c>
      <c r="AS250" s="95">
        <f>(AS249&gt;0)*Summary!$H$42*Summary!$H$39</f>
        <v>0</v>
      </c>
      <c r="AT250" s="95">
        <f>(AT249&gt;0)*Summary!$H$42*Summary!$H$39</f>
        <v>0</v>
      </c>
      <c r="AU250" s="95">
        <f>(AU249&gt;0)*Summary!$H$42*Summary!$H$39</f>
        <v>0</v>
      </c>
      <c r="AV250" s="95">
        <f>(AV249&gt;0)*Summary!$H$42*Summary!$H$39</f>
        <v>0</v>
      </c>
      <c r="AW250" s="95">
        <f>(AW249&gt;0)*Summary!$H$42*Summary!$H$39</f>
        <v>0</v>
      </c>
      <c r="AX250" s="95">
        <f>(AX249&gt;0)*Summary!$H$42*Summary!$H$39</f>
        <v>0</v>
      </c>
      <c r="AY250" s="95">
        <f>(AY249&gt;0)*Summary!$H$42*Summary!$H$39</f>
        <v>0</v>
      </c>
      <c r="AZ250" s="95">
        <f>(AZ249&gt;0)*Summary!$H$42*Summary!$H$39</f>
        <v>0</v>
      </c>
      <c r="BA250" s="95">
        <f>(BA249&gt;0)*Summary!$H$42*Summary!$H$39</f>
        <v>0</v>
      </c>
      <c r="BB250" s="95">
        <f>(BB249&gt;0)*Summary!$H$42*Summary!$H$39</f>
        <v>0</v>
      </c>
      <c r="BC250" s="95">
        <f>(BC249&gt;0)*Summary!$H$42*Summary!$H$39</f>
        <v>0</v>
      </c>
      <c r="BD250" s="95">
        <f>(BD249&gt;0)*Summary!$H$42*Summary!$H$39</f>
        <v>0</v>
      </c>
      <c r="BE250" s="95">
        <f>(BE249&gt;0)*Summary!$H$42*Summary!$H$39</f>
        <v>0</v>
      </c>
      <c r="BF250" s="95">
        <f>(BF249&gt;0)*Summary!$H$42*Summary!$H$39</f>
        <v>0</v>
      </c>
      <c r="BG250" s="95">
        <f>(BG249&gt;0)*Summary!$H$42*Summary!$H$39</f>
        <v>0</v>
      </c>
      <c r="BH250" s="95">
        <f>(BH249&gt;0)*Summary!$H$42*Summary!$H$39</f>
        <v>0</v>
      </c>
      <c r="BI250" s="95">
        <f>(BI249&gt;0)*Summary!$H$42*Summary!$H$39</f>
        <v>0</v>
      </c>
      <c r="BJ250" s="95">
        <f>(BJ249&gt;0)*Summary!$H$42*Summary!$H$39</f>
        <v>0</v>
      </c>
      <c r="BK250" s="95">
        <f>(BK249&gt;0)*Summary!$H$42*Summary!$H$39</f>
        <v>0</v>
      </c>
      <c r="BL250" s="95">
        <f>(BL249&gt;0)*Summary!$H$42*Summary!$H$39</f>
        <v>0</v>
      </c>
      <c r="BM250" s="95">
        <f>(BM249&gt;0)*Summary!$H$42*Summary!$H$39</f>
        <v>0</v>
      </c>
      <c r="BN250" s="95">
        <f>(BN249&gt;0)*Summary!$H$42*Summary!$H$39</f>
        <v>4893671.0049489196</v>
      </c>
      <c r="BO250" s="95">
        <f>(BO249&gt;0)*Summary!$H$42*Summary!$H$39</f>
        <v>0</v>
      </c>
      <c r="BP250" s="95">
        <f>(BP249&gt;0)*Summary!$H$42*Summary!$H$39</f>
        <v>0</v>
      </c>
      <c r="BQ250" s="95">
        <f>(BQ249&gt;0)*Summary!$H$42*Summary!$H$39</f>
        <v>0</v>
      </c>
      <c r="BR250" s="95">
        <f>(BR249&gt;0)*Summary!$H$42*Summary!$H$39</f>
        <v>0</v>
      </c>
      <c r="BS250" s="95">
        <f>(BS249&gt;0)*Summary!$H$42*Summary!$H$39</f>
        <v>0</v>
      </c>
      <c r="BT250" s="95">
        <f>(BT249&gt;0)*Summary!$H$42*Summary!$H$39</f>
        <v>0</v>
      </c>
      <c r="BU250" s="95">
        <f>(BU249&gt;0)*Summary!$H$42*Summary!$H$39</f>
        <v>0</v>
      </c>
      <c r="BV250" s="95">
        <f>(BV249&gt;0)*Summary!$H$42*Summary!$H$39</f>
        <v>0</v>
      </c>
      <c r="BW250" s="95">
        <f>(BW249&gt;0)*Summary!$H$42*Summary!$H$39</f>
        <v>0</v>
      </c>
      <c r="BX250" s="95">
        <f>(BX249&gt;0)*Summary!$H$42*Summary!$H$39</f>
        <v>0</v>
      </c>
      <c r="BY250" s="95">
        <f>(BY249&gt;0)*Summary!$H$42*Summary!$H$39</f>
        <v>0</v>
      </c>
      <c r="BZ250" s="95">
        <f>(BZ249&gt;0)*Summary!$H$42*Summary!$H$39</f>
        <v>0</v>
      </c>
      <c r="CA250" s="95">
        <f>(CA249&gt;0)*Summary!$H$42*Summary!$H$39</f>
        <v>0</v>
      </c>
      <c r="CB250" s="95">
        <f>(CB249&gt;0)*Summary!$H$42*Summary!$H$39</f>
        <v>0</v>
      </c>
      <c r="CC250" s="95">
        <f>(CC249&gt;0)*Summary!$H$42*Summary!$H$39</f>
        <v>0</v>
      </c>
      <c r="CD250" s="95">
        <f>(CD249&gt;0)*Summary!$H$42*Summary!$H$39</f>
        <v>0</v>
      </c>
      <c r="CE250" s="95">
        <f>(CE249&gt;0)*Summary!$H$42*Summary!$H$39</f>
        <v>0</v>
      </c>
      <c r="CF250" s="95">
        <f>(CF249&gt;0)*Summary!$H$42*Summary!$H$39</f>
        <v>0</v>
      </c>
      <c r="CG250" s="95">
        <f>(CG249&gt;0)*Summary!$H$42*Summary!$H$39</f>
        <v>0</v>
      </c>
      <c r="CH250" s="95">
        <f>(CH249&gt;0)*Summary!$H$42*Summary!$H$39</f>
        <v>0</v>
      </c>
      <c r="CI250" s="95">
        <f>(CI249&gt;0)*Summary!$H$42*Summary!$H$39</f>
        <v>0</v>
      </c>
      <c r="CJ250" s="95">
        <f>(CJ249&gt;0)*Summary!$H$42*Summary!$H$39</f>
        <v>0</v>
      </c>
      <c r="CK250" s="95">
        <f>(CK249&gt;0)*Summary!$H$42*Summary!$H$39</f>
        <v>0</v>
      </c>
      <c r="CL250" s="95">
        <f>(CL249&gt;0)*Summary!$H$42*Summary!$H$39</f>
        <v>0</v>
      </c>
      <c r="CM250" s="95">
        <f>(CM249&gt;0)*Summary!$H$42*Summary!$H$39</f>
        <v>0</v>
      </c>
      <c r="CN250" s="95">
        <f>(CN249&gt;0)*Summary!$H$42*Summary!$H$39</f>
        <v>0</v>
      </c>
      <c r="CO250" s="95">
        <f>(CO249&gt;0)*Summary!$H$42*Summary!$H$39</f>
        <v>0</v>
      </c>
      <c r="CP250" s="95">
        <f>(CP249&gt;0)*Summary!$H$42*Summary!$H$39</f>
        <v>0</v>
      </c>
      <c r="CQ250" s="95">
        <f>(CQ249&gt;0)*Summary!$H$42*Summary!$H$39</f>
        <v>0</v>
      </c>
      <c r="CR250" s="95">
        <f>(CR249&gt;0)*Summary!$H$42*Summary!$H$39</f>
        <v>0</v>
      </c>
      <c r="CS250" s="95">
        <f>(CS249&gt;0)*Summary!$H$42*Summary!$H$39</f>
        <v>0</v>
      </c>
      <c r="CT250" s="95">
        <f>(CT249&gt;0)*Summary!$H$42*Summary!$H$39</f>
        <v>0</v>
      </c>
      <c r="CU250" s="95">
        <f>(CU249&gt;0)*Summary!$H$42*Summary!$H$39</f>
        <v>0</v>
      </c>
      <c r="CV250" s="95">
        <f>(CV249&gt;0)*Summary!$H$42*Summary!$H$39</f>
        <v>0</v>
      </c>
      <c r="CW250" s="95">
        <f>(CW249&gt;0)*Summary!$H$42*Summary!$H$39</f>
        <v>0</v>
      </c>
      <c r="CX250" s="95">
        <f>(CX249&gt;0)*Summary!$H$42*Summary!$H$39</f>
        <v>0</v>
      </c>
      <c r="CY250" s="95">
        <f>(CY249&gt;0)*Summary!$H$42*Summary!$H$39</f>
        <v>0</v>
      </c>
      <c r="CZ250" s="95">
        <f>(CZ249&gt;0)*Summary!$H$42*Summary!$H$39</f>
        <v>0</v>
      </c>
      <c r="DA250" s="95">
        <f>(DA249&gt;0)*Summary!$H$42*Summary!$H$39</f>
        <v>0</v>
      </c>
      <c r="DB250" s="95">
        <f>(DB249&gt;0)*Summary!$H$42*Summary!$H$39</f>
        <v>0</v>
      </c>
      <c r="DC250" s="95">
        <f>(DC249&gt;0)*Summary!$H$42*Summary!$H$39</f>
        <v>0</v>
      </c>
      <c r="DD250" s="95">
        <f>(DD249&gt;0)*Summary!$H$42*Summary!$H$39</f>
        <v>0</v>
      </c>
      <c r="DE250" s="95">
        <f>(DE249&gt;0)*Summary!$H$42*Summary!$H$39</f>
        <v>0</v>
      </c>
      <c r="DF250" s="95">
        <f>(DF249&gt;0)*Summary!$H$42*Summary!$H$39</f>
        <v>0</v>
      </c>
      <c r="DG250" s="95">
        <f>(DG249&gt;0)*Summary!$H$42*Summary!$H$39</f>
        <v>0</v>
      </c>
      <c r="DH250" s="95">
        <f>(DH249&gt;0)*Summary!$H$42*Summary!$H$39</f>
        <v>0</v>
      </c>
      <c r="DI250" s="95">
        <f>(DI249&gt;0)*Summary!$H$42*Summary!$H$39</f>
        <v>0</v>
      </c>
      <c r="DJ250" s="95">
        <f>(DJ249&gt;0)*Summary!$H$42*Summary!$H$39</f>
        <v>0</v>
      </c>
      <c r="DK250" s="95">
        <f>(DK249&gt;0)*Summary!$H$42*Summary!$H$39</f>
        <v>0</v>
      </c>
      <c r="DL250" s="95">
        <f>(DL249&gt;0)*Summary!$H$42*Summary!$H$39</f>
        <v>0</v>
      </c>
      <c r="DM250" s="95">
        <f>(DM249&gt;0)*Summary!$H$42*Summary!$H$39</f>
        <v>0</v>
      </c>
      <c r="DN250" s="95">
        <f>(DN249&gt;0)*Summary!$H$42*Summary!$H$39</f>
        <v>0</v>
      </c>
      <c r="DO250" s="95">
        <f>(DO249&gt;0)*Summary!$H$42*Summary!$H$39</f>
        <v>0</v>
      </c>
      <c r="DP250" s="95">
        <f>(DP249&gt;0)*Summary!$H$42*Summary!$H$39</f>
        <v>0</v>
      </c>
      <c r="DQ250" s="95">
        <f>(DQ249&gt;0)*Summary!$H$42*Summary!$H$39</f>
        <v>0</v>
      </c>
      <c r="DR250" s="95">
        <f>(DR249&gt;0)*Summary!$H$42*Summary!$H$39</f>
        <v>0</v>
      </c>
      <c r="DS250" s="95">
        <f>(DS249&gt;0)*Summary!$H$42*Summary!$H$39</f>
        <v>0</v>
      </c>
      <c r="DT250" s="95">
        <f>(DT249&gt;0)*Summary!$H$42*Summary!$H$39</f>
        <v>0</v>
      </c>
      <c r="DU250" s="95">
        <f>(DU249&gt;0)*Summary!$H$42*Summary!$H$39</f>
        <v>0</v>
      </c>
      <c r="DV250" s="95">
        <f>(DV249&gt;0)*Summary!$H$42*Summary!$H$39</f>
        <v>0</v>
      </c>
      <c r="DW250" s="95">
        <f>(DW249&gt;0)*Summary!$H$42*Summary!$H$39</f>
        <v>0</v>
      </c>
      <c r="DX250" s="95">
        <f>(DX249&gt;0)*Summary!$H$42*Summary!$H$39</f>
        <v>0</v>
      </c>
      <c r="DY250" s="95">
        <f>(DY249&gt;0)*Summary!$H$42*Summary!$H$39</f>
        <v>0</v>
      </c>
      <c r="DZ250" s="95">
        <f>(DZ249&gt;0)*Summary!$H$42*Summary!$H$39</f>
        <v>0</v>
      </c>
      <c r="EA250" s="95">
        <f>(EA249&gt;0)*Summary!$H$42*Summary!$H$39</f>
        <v>0</v>
      </c>
      <c r="EB250" s="95">
        <f>(EB249&gt;0)*Summary!$H$42*Summary!$H$39</f>
        <v>0</v>
      </c>
      <c r="EC250" s="95">
        <f>(EC249&gt;0)*Summary!$H$42*Summary!$H$39</f>
        <v>0</v>
      </c>
      <c r="ED250" s="95">
        <f>(ED249&gt;0)*Summary!$H$42*Summary!$H$39</f>
        <v>0</v>
      </c>
      <c r="EE250" s="95">
        <f>(EE249&gt;0)*Summary!$H$42*Summary!$H$39</f>
        <v>0</v>
      </c>
      <c r="EF250" s="95">
        <f>(EF249&gt;0)*Summary!$H$42*Summary!$H$39</f>
        <v>0</v>
      </c>
      <c r="EG250" s="95">
        <f>(EG249&gt;0)*Summary!$H$42*Summary!$H$39</f>
        <v>0</v>
      </c>
      <c r="EH250" s="95">
        <f>(EH249&gt;0)*Summary!$H$42*Summary!$H$39</f>
        <v>0</v>
      </c>
      <c r="EI250" s="95">
        <f>(EI249&gt;0)*Summary!$H$42*Summary!$H$39</f>
        <v>0</v>
      </c>
      <c r="EJ250" s="95">
        <f>(EJ249&gt;0)*Summary!$H$42*Summary!$H$39</f>
        <v>0</v>
      </c>
      <c r="EK250" s="95">
        <f>(EK249&gt;0)*Summary!$H$42*Summary!$H$39</f>
        <v>0</v>
      </c>
      <c r="EL250" s="95">
        <f>(EL249&gt;0)*Summary!$H$42*Summary!$H$39</f>
        <v>0</v>
      </c>
      <c r="EM250" s="95">
        <f>(EM249&gt;0)*Summary!$H$42*Summary!$H$39</f>
        <v>0</v>
      </c>
      <c r="EN250" s="95">
        <f>(EN249&gt;0)*Summary!$H$42*Summary!$H$39</f>
        <v>0</v>
      </c>
      <c r="EO250" s="95">
        <f>(EO249&gt;0)*Summary!$H$42*Summary!$H$39</f>
        <v>0</v>
      </c>
      <c r="EP250" s="95">
        <f>(EP249&gt;0)*Summary!$H$42*Summary!$H$39</f>
        <v>0</v>
      </c>
      <c r="EQ250" s="95">
        <f>(EQ249&gt;0)*Summary!$H$42*Summary!$H$39</f>
        <v>0</v>
      </c>
      <c r="ER250" s="95">
        <f>(ER249&gt;0)*Summary!$H$42*Summary!$H$39</f>
        <v>0</v>
      </c>
      <c r="ES250" s="95">
        <f>(ES249&gt;0)*Summary!$H$42*Summary!$H$39</f>
        <v>0</v>
      </c>
      <c r="ET250" s="95">
        <f>(ET249&gt;0)*Summary!$H$42*Summary!$H$39</f>
        <v>0</v>
      </c>
      <c r="EU250" s="95">
        <f>(EU249&gt;0)*Summary!$H$42*Summary!$H$39</f>
        <v>0</v>
      </c>
      <c r="EV250" s="95">
        <f>(EV249&gt;0)*Summary!$H$42*Summary!$H$39</f>
        <v>0</v>
      </c>
      <c r="EW250" s="95">
        <f>(EW249&gt;0)*Summary!$H$42*Summary!$H$39</f>
        <v>0</v>
      </c>
      <c r="EX250" s="95">
        <f>(EX249&gt;0)*Summary!$H$42*Summary!$H$39</f>
        <v>0</v>
      </c>
      <c r="EY250" s="95">
        <f>(EY249&gt;0)*Summary!$H$42*Summary!$H$39</f>
        <v>0</v>
      </c>
      <c r="EZ250" s="95">
        <f>(EZ249&gt;0)*Summary!$H$42*Summary!$H$39</f>
        <v>0</v>
      </c>
      <c r="FA250" s="95">
        <f>(FA249&gt;0)*Summary!$H$42*Summary!$H$39</f>
        <v>0</v>
      </c>
      <c r="FB250" s="95">
        <f>(FB249&gt;0)*Summary!$H$42*Summary!$H$39</f>
        <v>0</v>
      </c>
      <c r="FC250" s="95">
        <f>(FC249&gt;0)*Summary!$H$42*Summary!$H$39</f>
        <v>0</v>
      </c>
      <c r="FD250" s="95">
        <f>(FD249&gt;0)*Summary!$H$42*Summary!$H$39</f>
        <v>0</v>
      </c>
      <c r="FE250" s="95">
        <f>(FE249&gt;0)*Summary!$H$42*Summary!$H$39</f>
        <v>0</v>
      </c>
      <c r="FF250" s="95">
        <f>(FF249&gt;0)*Summary!$H$42*Summary!$H$39</f>
        <v>0</v>
      </c>
      <c r="FG250" s="95">
        <f>(FG249&gt;0)*Summary!$H$42*Summary!$H$39</f>
        <v>0</v>
      </c>
      <c r="FH250" s="95">
        <f>(FH249&gt;0)*Summary!$H$42*Summary!$H$39</f>
        <v>0</v>
      </c>
      <c r="FI250" s="95">
        <f>(FI249&gt;0)*Summary!$H$42*Summary!$H$39</f>
        <v>0</v>
      </c>
      <c r="FJ250" s="95">
        <f>(FJ249&gt;0)*Summary!$H$42*Summary!$H$39</f>
        <v>0</v>
      </c>
      <c r="FK250" s="95">
        <f>(FK249&gt;0)*Summary!$H$42*Summary!$H$39</f>
        <v>0</v>
      </c>
      <c r="FL250" s="95">
        <f>(FL249&gt;0)*Summary!$H$42*Summary!$H$39</f>
        <v>0</v>
      </c>
      <c r="FM250" s="95">
        <f>(FM249&gt;0)*Summary!$H$42*Summary!$H$39</f>
        <v>0</v>
      </c>
      <c r="FN250" s="95">
        <f>(FN249&gt;0)*Summary!$H$42*Summary!$H$39</f>
        <v>0</v>
      </c>
      <c r="FO250" s="95">
        <f>(FO249&gt;0)*Summary!$H$42*Summary!$H$39</f>
        <v>0</v>
      </c>
      <c r="FP250" s="95">
        <f>(FP249&gt;0)*Summary!$H$42*Summary!$H$39</f>
        <v>0</v>
      </c>
      <c r="FQ250" s="95">
        <f>(FQ249&gt;0)*Summary!$H$42*Summary!$H$39</f>
        <v>0</v>
      </c>
      <c r="FR250" s="95">
        <f>(FR249&gt;0)*Summary!$H$42*Summary!$H$39</f>
        <v>0</v>
      </c>
      <c r="FS250" s="95">
        <f>(FS249&gt;0)*Summary!$H$42*Summary!$H$39</f>
        <v>0</v>
      </c>
      <c r="FT250" s="95">
        <f>(FT249&gt;0)*Summary!$H$42*Summary!$H$39</f>
        <v>0</v>
      </c>
      <c r="FU250" s="95">
        <f>(FU249&gt;0)*Summary!$H$42*Summary!$H$39</f>
        <v>0</v>
      </c>
      <c r="FV250" s="95">
        <f>(FV249&gt;0)*Summary!$H$42*Summary!$H$39</f>
        <v>0</v>
      </c>
      <c r="FW250" s="95">
        <f>(FW249&gt;0)*Summary!$H$42*Summary!$H$39</f>
        <v>0</v>
      </c>
      <c r="FX250" s="95">
        <f>(FX249&gt;0)*Summary!$H$42*Summary!$H$39</f>
        <v>0</v>
      </c>
      <c r="FY250" s="95">
        <f>(FY249&gt;0)*Summary!$H$42*Summary!$H$39</f>
        <v>0</v>
      </c>
      <c r="FZ250" s="95">
        <f>(FZ249&gt;0)*Summary!$H$42*Summary!$H$39</f>
        <v>0</v>
      </c>
      <c r="GA250" s="95">
        <f>(GA249&gt;0)*Summary!$H$42*Summary!$H$39</f>
        <v>0</v>
      </c>
      <c r="GB250" s="95">
        <f>(GB249&gt;0)*Summary!$H$42*Summary!$H$39</f>
        <v>0</v>
      </c>
      <c r="GC250" s="95">
        <f>(GC249&gt;0)*Summary!$H$42*Summary!$H$39</f>
        <v>0</v>
      </c>
      <c r="GD250" s="95">
        <f>(GD249&gt;0)*Summary!$H$42*Summary!$H$39</f>
        <v>0</v>
      </c>
      <c r="GE250" s="95">
        <f>(GE249&gt;0)*Summary!$H$42*Summary!$H$39</f>
        <v>0</v>
      </c>
      <c r="GF250" s="95">
        <f>(GF249&gt;0)*Summary!$H$42*Summary!$H$39</f>
        <v>0</v>
      </c>
      <c r="GG250" s="95">
        <f>(GG249&gt;0)*Summary!$H$42*Summary!$H$39</f>
        <v>0</v>
      </c>
      <c r="GH250" s="95">
        <f>(GH249&gt;0)*Summary!$H$42*Summary!$H$39</f>
        <v>0</v>
      </c>
      <c r="GI250" s="95">
        <f>(GI249&gt;0)*Summary!$H$42*Summary!$H$39</f>
        <v>0</v>
      </c>
      <c r="GJ250" s="95">
        <f>(GJ249&gt;0)*Summary!$H$42*Summary!$H$39</f>
        <v>0</v>
      </c>
      <c r="GK250" s="95">
        <f>(GK249&gt;0)*Summary!$H$42*Summary!$H$39</f>
        <v>0</v>
      </c>
      <c r="GL250" s="95">
        <f>(GL249&gt;0)*Summary!$H$42*Summary!$H$39</f>
        <v>0</v>
      </c>
      <c r="GM250" s="95">
        <f>(GM249&gt;0)*Summary!$H$42*Summary!$H$39</f>
        <v>0</v>
      </c>
      <c r="GN250" s="268">
        <f>(GN249&gt;0)*Summary!$H$42*Summary!$H$39</f>
        <v>0</v>
      </c>
      <c r="GO250" s="1"/>
      <c r="GP250" s="67"/>
    </row>
    <row r="251" spans="1:198" customFormat="1" x14ac:dyDescent="0.75">
      <c r="A251" s="1"/>
      <c r="B251" s="1"/>
      <c r="C251" s="319" t="s">
        <v>210</v>
      </c>
      <c r="D251" s="19"/>
      <c r="E251" s="19"/>
      <c r="F251" s="265"/>
      <c r="G251" s="259"/>
      <c r="H251" s="265"/>
      <c r="I251" s="259"/>
      <c r="J251" s="102"/>
      <c r="K251" s="102"/>
      <c r="L251" s="270"/>
      <c r="M251" s="267"/>
      <c r="N251" s="19">
        <f>SUM(Q251:GN251)</f>
        <v>183020808.90717664</v>
      </c>
      <c r="O251" s="19"/>
      <c r="P251" s="95"/>
      <c r="Q251" s="95">
        <f t="shared" ref="Q251:AV251" si="462">Q221</f>
        <v>0</v>
      </c>
      <c r="R251" s="95">
        <f t="shared" si="462"/>
        <v>0</v>
      </c>
      <c r="S251" s="95">
        <f t="shared" si="462"/>
        <v>0</v>
      </c>
      <c r="T251" s="95">
        <f t="shared" si="462"/>
        <v>0</v>
      </c>
      <c r="U251" s="95">
        <f t="shared" si="462"/>
        <v>0</v>
      </c>
      <c r="V251" s="95">
        <f t="shared" si="462"/>
        <v>0</v>
      </c>
      <c r="W251" s="95">
        <f t="shared" si="462"/>
        <v>0</v>
      </c>
      <c r="X251" s="95">
        <f t="shared" si="462"/>
        <v>0</v>
      </c>
      <c r="Y251" s="95">
        <f t="shared" si="462"/>
        <v>0</v>
      </c>
      <c r="Z251" s="95">
        <f t="shared" si="462"/>
        <v>0</v>
      </c>
      <c r="AA251" s="95">
        <f t="shared" si="462"/>
        <v>0</v>
      </c>
      <c r="AB251" s="95">
        <f t="shared" si="462"/>
        <v>0</v>
      </c>
      <c r="AC251" s="95">
        <f t="shared" si="462"/>
        <v>0</v>
      </c>
      <c r="AD251" s="95">
        <f t="shared" si="462"/>
        <v>0</v>
      </c>
      <c r="AE251" s="95">
        <f t="shared" si="462"/>
        <v>0</v>
      </c>
      <c r="AF251" s="95">
        <f t="shared" si="462"/>
        <v>0</v>
      </c>
      <c r="AG251" s="95">
        <f t="shared" si="462"/>
        <v>0</v>
      </c>
      <c r="AH251" s="95">
        <f t="shared" si="462"/>
        <v>0</v>
      </c>
      <c r="AI251" s="95">
        <f t="shared" si="462"/>
        <v>0</v>
      </c>
      <c r="AJ251" s="95">
        <f t="shared" si="462"/>
        <v>0</v>
      </c>
      <c r="AK251" s="95">
        <f t="shared" si="462"/>
        <v>0</v>
      </c>
      <c r="AL251" s="95">
        <f t="shared" si="462"/>
        <v>0</v>
      </c>
      <c r="AM251" s="95">
        <f t="shared" si="462"/>
        <v>0</v>
      </c>
      <c r="AN251" s="95">
        <f t="shared" si="462"/>
        <v>0</v>
      </c>
      <c r="AO251" s="95">
        <f t="shared" si="462"/>
        <v>0</v>
      </c>
      <c r="AP251" s="95">
        <f t="shared" si="462"/>
        <v>0</v>
      </c>
      <c r="AQ251" s="95">
        <f t="shared" si="462"/>
        <v>0</v>
      </c>
      <c r="AR251" s="95">
        <f t="shared" si="462"/>
        <v>0</v>
      </c>
      <c r="AS251" s="95">
        <f t="shared" si="462"/>
        <v>0</v>
      </c>
      <c r="AT251" s="95">
        <f t="shared" si="462"/>
        <v>0</v>
      </c>
      <c r="AU251" s="95">
        <f t="shared" si="462"/>
        <v>0</v>
      </c>
      <c r="AV251" s="95">
        <f t="shared" si="462"/>
        <v>0</v>
      </c>
      <c r="AW251" s="95">
        <f>AW221</f>
        <v>0</v>
      </c>
      <c r="AX251" s="95">
        <f t="shared" ref="AX251:CB251" si="463">AX221</f>
        <v>0</v>
      </c>
      <c r="AY251" s="95">
        <f t="shared" si="463"/>
        <v>0</v>
      </c>
      <c r="AZ251" s="95">
        <f t="shared" si="463"/>
        <v>0</v>
      </c>
      <c r="BA251" s="95">
        <f t="shared" si="463"/>
        <v>0</v>
      </c>
      <c r="BB251" s="95">
        <f t="shared" si="463"/>
        <v>0</v>
      </c>
      <c r="BC251" s="95">
        <f t="shared" si="463"/>
        <v>0</v>
      </c>
      <c r="BD251" s="95">
        <f t="shared" si="463"/>
        <v>0</v>
      </c>
      <c r="BE251" s="95">
        <f t="shared" si="463"/>
        <v>0</v>
      </c>
      <c r="BF251" s="95">
        <f t="shared" si="463"/>
        <v>0</v>
      </c>
      <c r="BG251" s="95">
        <f t="shared" si="463"/>
        <v>0</v>
      </c>
      <c r="BH251" s="95">
        <f t="shared" si="463"/>
        <v>0</v>
      </c>
      <c r="BI251" s="95">
        <f t="shared" si="463"/>
        <v>0</v>
      </c>
      <c r="BJ251" s="95">
        <f t="shared" si="463"/>
        <v>0</v>
      </c>
      <c r="BK251" s="95">
        <f t="shared" si="463"/>
        <v>0</v>
      </c>
      <c r="BL251" s="95">
        <f t="shared" si="463"/>
        <v>0</v>
      </c>
      <c r="BM251" s="95">
        <f t="shared" si="463"/>
        <v>0</v>
      </c>
      <c r="BN251" s="95">
        <f t="shared" si="463"/>
        <v>183020808.90717664</v>
      </c>
      <c r="BO251" s="95">
        <f t="shared" si="463"/>
        <v>0</v>
      </c>
      <c r="BP251" s="95">
        <f t="shared" si="463"/>
        <v>0</v>
      </c>
      <c r="BQ251" s="95">
        <f t="shared" si="463"/>
        <v>0</v>
      </c>
      <c r="BR251" s="95">
        <f t="shared" si="463"/>
        <v>0</v>
      </c>
      <c r="BS251" s="95">
        <f t="shared" si="463"/>
        <v>0</v>
      </c>
      <c r="BT251" s="95">
        <f t="shared" si="463"/>
        <v>0</v>
      </c>
      <c r="BU251" s="95">
        <f t="shared" si="463"/>
        <v>0</v>
      </c>
      <c r="BV251" s="95">
        <f t="shared" si="463"/>
        <v>0</v>
      </c>
      <c r="BW251" s="95">
        <f t="shared" si="463"/>
        <v>0</v>
      </c>
      <c r="BX251" s="95">
        <f t="shared" si="463"/>
        <v>0</v>
      </c>
      <c r="BY251" s="95">
        <f t="shared" si="463"/>
        <v>0</v>
      </c>
      <c r="BZ251" s="95">
        <f t="shared" si="463"/>
        <v>0</v>
      </c>
      <c r="CA251" s="95">
        <f t="shared" si="463"/>
        <v>0</v>
      </c>
      <c r="CB251" s="95">
        <f t="shared" si="463"/>
        <v>0</v>
      </c>
      <c r="CC251" s="95">
        <f t="shared" ref="CC251:DH251" si="464">CC221</f>
        <v>0</v>
      </c>
      <c r="CD251" s="95">
        <f t="shared" si="464"/>
        <v>0</v>
      </c>
      <c r="CE251" s="95">
        <f t="shared" si="464"/>
        <v>0</v>
      </c>
      <c r="CF251" s="95">
        <f t="shared" si="464"/>
        <v>0</v>
      </c>
      <c r="CG251" s="95">
        <f t="shared" si="464"/>
        <v>0</v>
      </c>
      <c r="CH251" s="95">
        <f t="shared" si="464"/>
        <v>0</v>
      </c>
      <c r="CI251" s="95">
        <f t="shared" si="464"/>
        <v>0</v>
      </c>
      <c r="CJ251" s="95">
        <f t="shared" si="464"/>
        <v>0</v>
      </c>
      <c r="CK251" s="95">
        <f t="shared" si="464"/>
        <v>0</v>
      </c>
      <c r="CL251" s="95">
        <f t="shared" si="464"/>
        <v>0</v>
      </c>
      <c r="CM251" s="95">
        <f t="shared" si="464"/>
        <v>0</v>
      </c>
      <c r="CN251" s="95">
        <f t="shared" si="464"/>
        <v>0</v>
      </c>
      <c r="CO251" s="95">
        <f t="shared" si="464"/>
        <v>0</v>
      </c>
      <c r="CP251" s="95">
        <f t="shared" si="464"/>
        <v>0</v>
      </c>
      <c r="CQ251" s="95">
        <f t="shared" si="464"/>
        <v>0</v>
      </c>
      <c r="CR251" s="95">
        <f t="shared" si="464"/>
        <v>0</v>
      </c>
      <c r="CS251" s="95">
        <f t="shared" si="464"/>
        <v>0</v>
      </c>
      <c r="CT251" s="95">
        <f t="shared" si="464"/>
        <v>0</v>
      </c>
      <c r="CU251" s="95">
        <f t="shared" si="464"/>
        <v>0</v>
      </c>
      <c r="CV251" s="95">
        <f t="shared" si="464"/>
        <v>0</v>
      </c>
      <c r="CW251" s="95">
        <f t="shared" si="464"/>
        <v>0</v>
      </c>
      <c r="CX251" s="95">
        <f t="shared" si="464"/>
        <v>0</v>
      </c>
      <c r="CY251" s="95">
        <f t="shared" si="464"/>
        <v>0</v>
      </c>
      <c r="CZ251" s="95">
        <f t="shared" si="464"/>
        <v>0</v>
      </c>
      <c r="DA251" s="95">
        <f t="shared" si="464"/>
        <v>0</v>
      </c>
      <c r="DB251" s="95">
        <f t="shared" si="464"/>
        <v>0</v>
      </c>
      <c r="DC251" s="95">
        <f t="shared" si="464"/>
        <v>0</v>
      </c>
      <c r="DD251" s="95">
        <f t="shared" si="464"/>
        <v>0</v>
      </c>
      <c r="DE251" s="95">
        <f t="shared" si="464"/>
        <v>0</v>
      </c>
      <c r="DF251" s="95">
        <f t="shared" si="464"/>
        <v>0</v>
      </c>
      <c r="DG251" s="95">
        <f t="shared" si="464"/>
        <v>0</v>
      </c>
      <c r="DH251" s="95">
        <f t="shared" si="464"/>
        <v>0</v>
      </c>
      <c r="DI251" s="95">
        <f t="shared" ref="DI251:EN251" si="465">DI221</f>
        <v>0</v>
      </c>
      <c r="DJ251" s="95">
        <f t="shared" si="465"/>
        <v>0</v>
      </c>
      <c r="DK251" s="95">
        <f t="shared" si="465"/>
        <v>0</v>
      </c>
      <c r="DL251" s="95">
        <f t="shared" si="465"/>
        <v>0</v>
      </c>
      <c r="DM251" s="95">
        <f t="shared" si="465"/>
        <v>0</v>
      </c>
      <c r="DN251" s="95">
        <f t="shared" si="465"/>
        <v>0</v>
      </c>
      <c r="DO251" s="95">
        <f t="shared" si="465"/>
        <v>0</v>
      </c>
      <c r="DP251" s="95">
        <f t="shared" si="465"/>
        <v>0</v>
      </c>
      <c r="DQ251" s="95">
        <f t="shared" si="465"/>
        <v>0</v>
      </c>
      <c r="DR251" s="95">
        <f t="shared" si="465"/>
        <v>0</v>
      </c>
      <c r="DS251" s="95">
        <f t="shared" si="465"/>
        <v>0</v>
      </c>
      <c r="DT251" s="95">
        <f t="shared" si="465"/>
        <v>0</v>
      </c>
      <c r="DU251" s="95">
        <f t="shared" si="465"/>
        <v>0</v>
      </c>
      <c r="DV251" s="95">
        <f t="shared" si="465"/>
        <v>0</v>
      </c>
      <c r="DW251" s="95">
        <f t="shared" si="465"/>
        <v>0</v>
      </c>
      <c r="DX251" s="95">
        <f t="shared" si="465"/>
        <v>0</v>
      </c>
      <c r="DY251" s="95">
        <f t="shared" si="465"/>
        <v>0</v>
      </c>
      <c r="DZ251" s="95">
        <f t="shared" si="465"/>
        <v>0</v>
      </c>
      <c r="EA251" s="95">
        <f t="shared" si="465"/>
        <v>0</v>
      </c>
      <c r="EB251" s="95">
        <f t="shared" si="465"/>
        <v>0</v>
      </c>
      <c r="EC251" s="95">
        <f t="shared" si="465"/>
        <v>0</v>
      </c>
      <c r="ED251" s="95">
        <f t="shared" si="465"/>
        <v>0</v>
      </c>
      <c r="EE251" s="95">
        <f t="shared" si="465"/>
        <v>0</v>
      </c>
      <c r="EF251" s="95">
        <f t="shared" si="465"/>
        <v>0</v>
      </c>
      <c r="EG251" s="95">
        <f t="shared" si="465"/>
        <v>0</v>
      </c>
      <c r="EH251" s="95">
        <f t="shared" si="465"/>
        <v>0</v>
      </c>
      <c r="EI251" s="95">
        <f t="shared" si="465"/>
        <v>0</v>
      </c>
      <c r="EJ251" s="95">
        <f t="shared" si="465"/>
        <v>0</v>
      </c>
      <c r="EK251" s="95">
        <f t="shared" si="465"/>
        <v>0</v>
      </c>
      <c r="EL251" s="95">
        <f t="shared" si="465"/>
        <v>0</v>
      </c>
      <c r="EM251" s="95">
        <f t="shared" si="465"/>
        <v>0</v>
      </c>
      <c r="EN251" s="95">
        <f t="shared" si="465"/>
        <v>0</v>
      </c>
      <c r="EO251" s="95">
        <f t="shared" ref="EO251:FT251" si="466">EO221</f>
        <v>0</v>
      </c>
      <c r="EP251" s="95">
        <f t="shared" si="466"/>
        <v>0</v>
      </c>
      <c r="EQ251" s="95">
        <f t="shared" si="466"/>
        <v>0</v>
      </c>
      <c r="ER251" s="95">
        <f t="shared" si="466"/>
        <v>0</v>
      </c>
      <c r="ES251" s="95">
        <f t="shared" si="466"/>
        <v>0</v>
      </c>
      <c r="ET251" s="95">
        <f t="shared" si="466"/>
        <v>0</v>
      </c>
      <c r="EU251" s="95">
        <f t="shared" si="466"/>
        <v>0</v>
      </c>
      <c r="EV251" s="95">
        <f t="shared" si="466"/>
        <v>0</v>
      </c>
      <c r="EW251" s="95">
        <f t="shared" si="466"/>
        <v>0</v>
      </c>
      <c r="EX251" s="95">
        <f t="shared" si="466"/>
        <v>0</v>
      </c>
      <c r="EY251" s="95">
        <f t="shared" si="466"/>
        <v>0</v>
      </c>
      <c r="EZ251" s="95">
        <f t="shared" si="466"/>
        <v>0</v>
      </c>
      <c r="FA251" s="95">
        <f t="shared" si="466"/>
        <v>0</v>
      </c>
      <c r="FB251" s="95">
        <f t="shared" si="466"/>
        <v>0</v>
      </c>
      <c r="FC251" s="95">
        <f t="shared" si="466"/>
        <v>0</v>
      </c>
      <c r="FD251" s="95">
        <f t="shared" si="466"/>
        <v>0</v>
      </c>
      <c r="FE251" s="95">
        <f t="shared" si="466"/>
        <v>0</v>
      </c>
      <c r="FF251" s="95">
        <f t="shared" si="466"/>
        <v>0</v>
      </c>
      <c r="FG251" s="95">
        <f t="shared" si="466"/>
        <v>0</v>
      </c>
      <c r="FH251" s="95">
        <f t="shared" si="466"/>
        <v>0</v>
      </c>
      <c r="FI251" s="95">
        <f t="shared" si="466"/>
        <v>0</v>
      </c>
      <c r="FJ251" s="95">
        <f t="shared" si="466"/>
        <v>0</v>
      </c>
      <c r="FK251" s="95">
        <f t="shared" si="466"/>
        <v>0</v>
      </c>
      <c r="FL251" s="95">
        <f t="shared" si="466"/>
        <v>0</v>
      </c>
      <c r="FM251" s="95">
        <f t="shared" si="466"/>
        <v>0</v>
      </c>
      <c r="FN251" s="95">
        <f t="shared" si="466"/>
        <v>0</v>
      </c>
      <c r="FO251" s="95">
        <f t="shared" si="466"/>
        <v>0</v>
      </c>
      <c r="FP251" s="95">
        <f t="shared" si="466"/>
        <v>0</v>
      </c>
      <c r="FQ251" s="95">
        <f t="shared" si="466"/>
        <v>0</v>
      </c>
      <c r="FR251" s="95">
        <f t="shared" si="466"/>
        <v>0</v>
      </c>
      <c r="FS251" s="95">
        <f t="shared" si="466"/>
        <v>0</v>
      </c>
      <c r="FT251" s="95">
        <f t="shared" si="466"/>
        <v>0</v>
      </c>
      <c r="FU251" s="95">
        <f t="shared" ref="FU251:GN251" si="467">FU221</f>
        <v>0</v>
      </c>
      <c r="FV251" s="95">
        <f t="shared" si="467"/>
        <v>0</v>
      </c>
      <c r="FW251" s="95">
        <f t="shared" si="467"/>
        <v>0</v>
      </c>
      <c r="FX251" s="95">
        <f t="shared" si="467"/>
        <v>0</v>
      </c>
      <c r="FY251" s="95">
        <f t="shared" si="467"/>
        <v>0</v>
      </c>
      <c r="FZ251" s="95">
        <f t="shared" si="467"/>
        <v>0</v>
      </c>
      <c r="GA251" s="95">
        <f t="shared" si="467"/>
        <v>0</v>
      </c>
      <c r="GB251" s="95">
        <f t="shared" si="467"/>
        <v>0</v>
      </c>
      <c r="GC251" s="95">
        <f t="shared" si="467"/>
        <v>0</v>
      </c>
      <c r="GD251" s="95">
        <f t="shared" si="467"/>
        <v>0</v>
      </c>
      <c r="GE251" s="95">
        <f t="shared" si="467"/>
        <v>0</v>
      </c>
      <c r="GF251" s="95">
        <f t="shared" si="467"/>
        <v>0</v>
      </c>
      <c r="GG251" s="95">
        <f t="shared" si="467"/>
        <v>0</v>
      </c>
      <c r="GH251" s="95">
        <f t="shared" si="467"/>
        <v>0</v>
      </c>
      <c r="GI251" s="95">
        <f t="shared" si="467"/>
        <v>0</v>
      </c>
      <c r="GJ251" s="95">
        <f t="shared" si="467"/>
        <v>0</v>
      </c>
      <c r="GK251" s="95">
        <f t="shared" si="467"/>
        <v>0</v>
      </c>
      <c r="GL251" s="95">
        <f t="shared" si="467"/>
        <v>0</v>
      </c>
      <c r="GM251" s="95">
        <f t="shared" si="467"/>
        <v>0</v>
      </c>
      <c r="GN251" s="268">
        <f t="shared" si="467"/>
        <v>0</v>
      </c>
      <c r="GO251" s="1"/>
      <c r="GP251" s="67"/>
    </row>
    <row r="252" spans="1:198" customFormat="1" x14ac:dyDescent="0.75">
      <c r="A252" s="1"/>
      <c r="B252" s="1"/>
      <c r="C252" s="319" t="s">
        <v>209</v>
      </c>
      <c r="D252" s="19"/>
      <c r="E252" s="19"/>
      <c r="F252" s="265"/>
      <c r="G252" s="259"/>
      <c r="H252" s="265"/>
      <c r="I252" s="259"/>
      <c r="J252" s="102"/>
      <c r="K252" s="102"/>
      <c r="L252" s="270"/>
      <c r="M252" s="267"/>
      <c r="N252" s="19">
        <f>SUM(Q252:GN252)</f>
        <v>0</v>
      </c>
      <c r="O252" s="19"/>
      <c r="P252" s="95"/>
      <c r="Q252" s="95">
        <f t="shared" ref="Q252:AV252" si="468">Q205</f>
        <v>0</v>
      </c>
      <c r="R252" s="95">
        <f t="shared" si="468"/>
        <v>0</v>
      </c>
      <c r="S252" s="95">
        <f t="shared" si="468"/>
        <v>0</v>
      </c>
      <c r="T252" s="95">
        <f t="shared" si="468"/>
        <v>0</v>
      </c>
      <c r="U252" s="95">
        <f t="shared" si="468"/>
        <v>0</v>
      </c>
      <c r="V252" s="95">
        <f t="shared" si="468"/>
        <v>0</v>
      </c>
      <c r="W252" s="95">
        <f t="shared" si="468"/>
        <v>0</v>
      </c>
      <c r="X252" s="95">
        <f t="shared" si="468"/>
        <v>0</v>
      </c>
      <c r="Y252" s="95">
        <f t="shared" si="468"/>
        <v>0</v>
      </c>
      <c r="Z252" s="95">
        <f t="shared" si="468"/>
        <v>0</v>
      </c>
      <c r="AA252" s="95">
        <f t="shared" si="468"/>
        <v>0</v>
      </c>
      <c r="AB252" s="95">
        <f t="shared" si="468"/>
        <v>0</v>
      </c>
      <c r="AC252" s="95">
        <f t="shared" si="468"/>
        <v>0</v>
      </c>
      <c r="AD252" s="95">
        <f t="shared" si="468"/>
        <v>0</v>
      </c>
      <c r="AE252" s="95">
        <f t="shared" si="468"/>
        <v>0</v>
      </c>
      <c r="AF252" s="95">
        <f t="shared" si="468"/>
        <v>0</v>
      </c>
      <c r="AG252" s="95">
        <f t="shared" si="468"/>
        <v>0</v>
      </c>
      <c r="AH252" s="95">
        <f t="shared" si="468"/>
        <v>0</v>
      </c>
      <c r="AI252" s="95">
        <f t="shared" si="468"/>
        <v>0</v>
      </c>
      <c r="AJ252" s="95">
        <f t="shared" si="468"/>
        <v>0</v>
      </c>
      <c r="AK252" s="95">
        <f t="shared" si="468"/>
        <v>0</v>
      </c>
      <c r="AL252" s="95">
        <f t="shared" si="468"/>
        <v>0</v>
      </c>
      <c r="AM252" s="95">
        <f t="shared" si="468"/>
        <v>0</v>
      </c>
      <c r="AN252" s="95">
        <f t="shared" si="468"/>
        <v>0</v>
      </c>
      <c r="AO252" s="95">
        <f t="shared" si="468"/>
        <v>0</v>
      </c>
      <c r="AP252" s="95">
        <f t="shared" si="468"/>
        <v>0</v>
      </c>
      <c r="AQ252" s="95">
        <f t="shared" si="468"/>
        <v>0</v>
      </c>
      <c r="AR252" s="95">
        <f t="shared" si="468"/>
        <v>0</v>
      </c>
      <c r="AS252" s="95">
        <f t="shared" si="468"/>
        <v>0</v>
      </c>
      <c r="AT252" s="95">
        <f t="shared" si="468"/>
        <v>0</v>
      </c>
      <c r="AU252" s="95">
        <f t="shared" si="468"/>
        <v>0</v>
      </c>
      <c r="AV252" s="95">
        <f t="shared" si="468"/>
        <v>0</v>
      </c>
      <c r="AW252" s="95">
        <f>AW205</f>
        <v>0</v>
      </c>
      <c r="AX252" s="95">
        <f t="shared" ref="AX252:CB252" si="469">AX205</f>
        <v>0</v>
      </c>
      <c r="AY252" s="95">
        <f t="shared" si="469"/>
        <v>0</v>
      </c>
      <c r="AZ252" s="95">
        <f t="shared" si="469"/>
        <v>0</v>
      </c>
      <c r="BA252" s="95">
        <f t="shared" si="469"/>
        <v>0</v>
      </c>
      <c r="BB252" s="95">
        <f t="shared" si="469"/>
        <v>0</v>
      </c>
      <c r="BC252" s="95">
        <f t="shared" si="469"/>
        <v>0</v>
      </c>
      <c r="BD252" s="95">
        <f t="shared" si="469"/>
        <v>0</v>
      </c>
      <c r="BE252" s="95">
        <f t="shared" si="469"/>
        <v>0</v>
      </c>
      <c r="BF252" s="95">
        <f t="shared" si="469"/>
        <v>0</v>
      </c>
      <c r="BG252" s="95">
        <f t="shared" si="469"/>
        <v>0</v>
      </c>
      <c r="BH252" s="95">
        <f t="shared" si="469"/>
        <v>0</v>
      </c>
      <c r="BI252" s="95">
        <f t="shared" si="469"/>
        <v>0</v>
      </c>
      <c r="BJ252" s="95">
        <f t="shared" si="469"/>
        <v>0</v>
      </c>
      <c r="BK252" s="95">
        <f t="shared" si="469"/>
        <v>0</v>
      </c>
      <c r="BL252" s="95">
        <f t="shared" si="469"/>
        <v>0</v>
      </c>
      <c r="BM252" s="95">
        <f t="shared" si="469"/>
        <v>0</v>
      </c>
      <c r="BN252" s="95">
        <f t="shared" si="469"/>
        <v>0</v>
      </c>
      <c r="BO252" s="95">
        <f t="shared" si="469"/>
        <v>0</v>
      </c>
      <c r="BP252" s="95">
        <f t="shared" si="469"/>
        <v>0</v>
      </c>
      <c r="BQ252" s="95">
        <f t="shared" si="469"/>
        <v>0</v>
      </c>
      <c r="BR252" s="95">
        <f t="shared" si="469"/>
        <v>0</v>
      </c>
      <c r="BS252" s="95">
        <f t="shared" si="469"/>
        <v>0</v>
      </c>
      <c r="BT252" s="95">
        <f t="shared" si="469"/>
        <v>0</v>
      </c>
      <c r="BU252" s="95">
        <f t="shared" si="469"/>
        <v>0</v>
      </c>
      <c r="BV252" s="95">
        <f t="shared" si="469"/>
        <v>0</v>
      </c>
      <c r="BW252" s="95">
        <f t="shared" si="469"/>
        <v>0</v>
      </c>
      <c r="BX252" s="95">
        <f t="shared" si="469"/>
        <v>0</v>
      </c>
      <c r="BY252" s="95">
        <f t="shared" si="469"/>
        <v>0</v>
      </c>
      <c r="BZ252" s="95">
        <f t="shared" si="469"/>
        <v>0</v>
      </c>
      <c r="CA252" s="95">
        <f t="shared" si="469"/>
        <v>0</v>
      </c>
      <c r="CB252" s="95">
        <f t="shared" si="469"/>
        <v>0</v>
      </c>
      <c r="CC252" s="95">
        <f t="shared" ref="CC252:DH252" si="470">CC205</f>
        <v>0</v>
      </c>
      <c r="CD252" s="95">
        <f t="shared" si="470"/>
        <v>0</v>
      </c>
      <c r="CE252" s="95">
        <f t="shared" si="470"/>
        <v>0</v>
      </c>
      <c r="CF252" s="95">
        <f t="shared" si="470"/>
        <v>0</v>
      </c>
      <c r="CG252" s="95">
        <f t="shared" si="470"/>
        <v>0</v>
      </c>
      <c r="CH252" s="95">
        <f t="shared" si="470"/>
        <v>0</v>
      </c>
      <c r="CI252" s="95">
        <f t="shared" si="470"/>
        <v>0</v>
      </c>
      <c r="CJ252" s="95">
        <f t="shared" si="470"/>
        <v>0</v>
      </c>
      <c r="CK252" s="95">
        <f t="shared" si="470"/>
        <v>0</v>
      </c>
      <c r="CL252" s="95">
        <f t="shared" si="470"/>
        <v>0</v>
      </c>
      <c r="CM252" s="95">
        <f t="shared" si="470"/>
        <v>0</v>
      </c>
      <c r="CN252" s="95">
        <f t="shared" si="470"/>
        <v>0</v>
      </c>
      <c r="CO252" s="95">
        <f t="shared" si="470"/>
        <v>0</v>
      </c>
      <c r="CP252" s="95">
        <f t="shared" si="470"/>
        <v>0</v>
      </c>
      <c r="CQ252" s="95">
        <f t="shared" si="470"/>
        <v>0</v>
      </c>
      <c r="CR252" s="95">
        <f t="shared" si="470"/>
        <v>0</v>
      </c>
      <c r="CS252" s="95">
        <f t="shared" si="470"/>
        <v>0</v>
      </c>
      <c r="CT252" s="95">
        <f t="shared" si="470"/>
        <v>0</v>
      </c>
      <c r="CU252" s="95">
        <f t="shared" si="470"/>
        <v>0</v>
      </c>
      <c r="CV252" s="95">
        <f t="shared" si="470"/>
        <v>0</v>
      </c>
      <c r="CW252" s="95">
        <f t="shared" si="470"/>
        <v>0</v>
      </c>
      <c r="CX252" s="95">
        <f t="shared" si="470"/>
        <v>0</v>
      </c>
      <c r="CY252" s="95">
        <f t="shared" si="470"/>
        <v>0</v>
      </c>
      <c r="CZ252" s="95">
        <f t="shared" si="470"/>
        <v>0</v>
      </c>
      <c r="DA252" s="95">
        <f t="shared" si="470"/>
        <v>0</v>
      </c>
      <c r="DB252" s="95">
        <f t="shared" si="470"/>
        <v>0</v>
      </c>
      <c r="DC252" s="95">
        <f t="shared" si="470"/>
        <v>0</v>
      </c>
      <c r="DD252" s="95">
        <f t="shared" si="470"/>
        <v>0</v>
      </c>
      <c r="DE252" s="95">
        <f t="shared" si="470"/>
        <v>0</v>
      </c>
      <c r="DF252" s="95">
        <f t="shared" si="470"/>
        <v>0</v>
      </c>
      <c r="DG252" s="95">
        <f t="shared" si="470"/>
        <v>0</v>
      </c>
      <c r="DH252" s="95">
        <f t="shared" si="470"/>
        <v>0</v>
      </c>
      <c r="DI252" s="95">
        <f t="shared" ref="DI252:EN252" si="471">DI205</f>
        <v>0</v>
      </c>
      <c r="DJ252" s="95">
        <f t="shared" si="471"/>
        <v>0</v>
      </c>
      <c r="DK252" s="95">
        <f t="shared" si="471"/>
        <v>0</v>
      </c>
      <c r="DL252" s="95">
        <f t="shared" si="471"/>
        <v>0</v>
      </c>
      <c r="DM252" s="95">
        <f t="shared" si="471"/>
        <v>0</v>
      </c>
      <c r="DN252" s="95">
        <f t="shared" si="471"/>
        <v>0</v>
      </c>
      <c r="DO252" s="95">
        <f t="shared" si="471"/>
        <v>0</v>
      </c>
      <c r="DP252" s="95">
        <f t="shared" si="471"/>
        <v>0</v>
      </c>
      <c r="DQ252" s="95">
        <f t="shared" si="471"/>
        <v>0</v>
      </c>
      <c r="DR252" s="95">
        <f t="shared" si="471"/>
        <v>0</v>
      </c>
      <c r="DS252" s="95">
        <f t="shared" si="471"/>
        <v>0</v>
      </c>
      <c r="DT252" s="95">
        <f t="shared" si="471"/>
        <v>0</v>
      </c>
      <c r="DU252" s="95">
        <f t="shared" si="471"/>
        <v>0</v>
      </c>
      <c r="DV252" s="95">
        <f t="shared" si="471"/>
        <v>0</v>
      </c>
      <c r="DW252" s="95">
        <f t="shared" si="471"/>
        <v>0</v>
      </c>
      <c r="DX252" s="95">
        <f t="shared" si="471"/>
        <v>0</v>
      </c>
      <c r="DY252" s="95">
        <f t="shared" si="471"/>
        <v>0</v>
      </c>
      <c r="DZ252" s="95">
        <f t="shared" si="471"/>
        <v>0</v>
      </c>
      <c r="EA252" s="95">
        <f t="shared" si="471"/>
        <v>0</v>
      </c>
      <c r="EB252" s="95">
        <f t="shared" si="471"/>
        <v>0</v>
      </c>
      <c r="EC252" s="95">
        <f t="shared" si="471"/>
        <v>0</v>
      </c>
      <c r="ED252" s="95">
        <f t="shared" si="471"/>
        <v>0</v>
      </c>
      <c r="EE252" s="95">
        <f t="shared" si="471"/>
        <v>0</v>
      </c>
      <c r="EF252" s="95">
        <f t="shared" si="471"/>
        <v>0</v>
      </c>
      <c r="EG252" s="95">
        <f t="shared" si="471"/>
        <v>0</v>
      </c>
      <c r="EH252" s="95">
        <f t="shared" si="471"/>
        <v>0</v>
      </c>
      <c r="EI252" s="95">
        <f t="shared" si="471"/>
        <v>0</v>
      </c>
      <c r="EJ252" s="95">
        <f t="shared" si="471"/>
        <v>0</v>
      </c>
      <c r="EK252" s="95">
        <f t="shared" si="471"/>
        <v>0</v>
      </c>
      <c r="EL252" s="95">
        <f t="shared" si="471"/>
        <v>0</v>
      </c>
      <c r="EM252" s="95">
        <f t="shared" si="471"/>
        <v>0</v>
      </c>
      <c r="EN252" s="95">
        <f t="shared" si="471"/>
        <v>0</v>
      </c>
      <c r="EO252" s="95">
        <f t="shared" ref="EO252:FT252" si="472">EO205</f>
        <v>0</v>
      </c>
      <c r="EP252" s="95">
        <f t="shared" si="472"/>
        <v>0</v>
      </c>
      <c r="EQ252" s="95">
        <f t="shared" si="472"/>
        <v>0</v>
      </c>
      <c r="ER252" s="95">
        <f t="shared" si="472"/>
        <v>0</v>
      </c>
      <c r="ES252" s="95">
        <f t="shared" si="472"/>
        <v>0</v>
      </c>
      <c r="ET252" s="95">
        <f t="shared" si="472"/>
        <v>0</v>
      </c>
      <c r="EU252" s="95">
        <f t="shared" si="472"/>
        <v>0</v>
      </c>
      <c r="EV252" s="95">
        <f t="shared" si="472"/>
        <v>0</v>
      </c>
      <c r="EW252" s="95">
        <f t="shared" si="472"/>
        <v>0</v>
      </c>
      <c r="EX252" s="95">
        <f t="shared" si="472"/>
        <v>0</v>
      </c>
      <c r="EY252" s="95">
        <f t="shared" si="472"/>
        <v>0</v>
      </c>
      <c r="EZ252" s="95">
        <f t="shared" si="472"/>
        <v>0</v>
      </c>
      <c r="FA252" s="95">
        <f t="shared" si="472"/>
        <v>0</v>
      </c>
      <c r="FB252" s="95">
        <f t="shared" si="472"/>
        <v>0</v>
      </c>
      <c r="FC252" s="95">
        <f t="shared" si="472"/>
        <v>0</v>
      </c>
      <c r="FD252" s="95">
        <f t="shared" si="472"/>
        <v>0</v>
      </c>
      <c r="FE252" s="95">
        <f t="shared" si="472"/>
        <v>0</v>
      </c>
      <c r="FF252" s="95">
        <f t="shared" si="472"/>
        <v>0</v>
      </c>
      <c r="FG252" s="95">
        <f t="shared" si="472"/>
        <v>0</v>
      </c>
      <c r="FH252" s="95">
        <f t="shared" si="472"/>
        <v>0</v>
      </c>
      <c r="FI252" s="95">
        <f t="shared" si="472"/>
        <v>0</v>
      </c>
      <c r="FJ252" s="95">
        <f t="shared" si="472"/>
        <v>0</v>
      </c>
      <c r="FK252" s="95">
        <f t="shared" si="472"/>
        <v>0</v>
      </c>
      <c r="FL252" s="95">
        <f t="shared" si="472"/>
        <v>0</v>
      </c>
      <c r="FM252" s="95">
        <f t="shared" si="472"/>
        <v>0</v>
      </c>
      <c r="FN252" s="95">
        <f t="shared" si="472"/>
        <v>0</v>
      </c>
      <c r="FO252" s="95">
        <f t="shared" si="472"/>
        <v>0</v>
      </c>
      <c r="FP252" s="95">
        <f t="shared" si="472"/>
        <v>0</v>
      </c>
      <c r="FQ252" s="95">
        <f t="shared" si="472"/>
        <v>0</v>
      </c>
      <c r="FR252" s="95">
        <f t="shared" si="472"/>
        <v>0</v>
      </c>
      <c r="FS252" s="95">
        <f t="shared" si="472"/>
        <v>0</v>
      </c>
      <c r="FT252" s="95">
        <f t="shared" si="472"/>
        <v>0</v>
      </c>
      <c r="FU252" s="95">
        <f t="shared" ref="FU252:GN252" si="473">FU205</f>
        <v>0</v>
      </c>
      <c r="FV252" s="95">
        <f t="shared" si="473"/>
        <v>0</v>
      </c>
      <c r="FW252" s="95">
        <f t="shared" si="473"/>
        <v>0</v>
      </c>
      <c r="FX252" s="95">
        <f t="shared" si="473"/>
        <v>0</v>
      </c>
      <c r="FY252" s="95">
        <f t="shared" si="473"/>
        <v>0</v>
      </c>
      <c r="FZ252" s="95">
        <f t="shared" si="473"/>
        <v>0</v>
      </c>
      <c r="GA252" s="95">
        <f t="shared" si="473"/>
        <v>0</v>
      </c>
      <c r="GB252" s="95">
        <f t="shared" si="473"/>
        <v>0</v>
      </c>
      <c r="GC252" s="95">
        <f t="shared" si="473"/>
        <v>0</v>
      </c>
      <c r="GD252" s="95">
        <f t="shared" si="473"/>
        <v>0</v>
      </c>
      <c r="GE252" s="95">
        <f t="shared" si="473"/>
        <v>0</v>
      </c>
      <c r="GF252" s="95">
        <f t="shared" si="473"/>
        <v>0</v>
      </c>
      <c r="GG252" s="95">
        <f t="shared" si="473"/>
        <v>0</v>
      </c>
      <c r="GH252" s="95">
        <f t="shared" si="473"/>
        <v>0</v>
      </c>
      <c r="GI252" s="95">
        <f t="shared" si="473"/>
        <v>0</v>
      </c>
      <c r="GJ252" s="95">
        <f t="shared" si="473"/>
        <v>0</v>
      </c>
      <c r="GK252" s="95">
        <f t="shared" si="473"/>
        <v>0</v>
      </c>
      <c r="GL252" s="95">
        <f t="shared" si="473"/>
        <v>0</v>
      </c>
      <c r="GM252" s="95">
        <f t="shared" si="473"/>
        <v>0</v>
      </c>
      <c r="GN252" s="268">
        <f t="shared" si="473"/>
        <v>0</v>
      </c>
      <c r="GO252" s="1"/>
      <c r="GP252" s="67"/>
    </row>
    <row r="253" spans="1:198" customFormat="1" ht="15.5" thickBot="1" x14ac:dyDescent="0.9">
      <c r="A253" s="1"/>
      <c r="B253" s="1"/>
      <c r="C253" s="353" t="s">
        <v>204</v>
      </c>
      <c r="D253" s="292"/>
      <c r="E253" s="292"/>
      <c r="F253" s="293"/>
      <c r="G253" s="294"/>
      <c r="H253" s="293"/>
      <c r="I253" s="294"/>
      <c r="J253" s="295"/>
      <c r="K253" s="295"/>
      <c r="L253" s="296"/>
      <c r="M253" s="297"/>
      <c r="N253" s="292">
        <f>SUM(Q253:GN253)</f>
        <v>301452620.58276641</v>
      </c>
      <c r="O253" s="292"/>
      <c r="P253" s="354"/>
      <c r="Q253" s="354">
        <f t="shared" ref="Q253:AV253" si="474">Q249-SUM(Q250:Q252)</f>
        <v>0</v>
      </c>
      <c r="R253" s="354">
        <f t="shared" si="474"/>
        <v>0</v>
      </c>
      <c r="S253" s="354">
        <f t="shared" si="474"/>
        <v>0</v>
      </c>
      <c r="T253" s="354">
        <f t="shared" si="474"/>
        <v>0</v>
      </c>
      <c r="U253" s="354">
        <f t="shared" si="474"/>
        <v>0</v>
      </c>
      <c r="V253" s="354">
        <f t="shared" si="474"/>
        <v>0</v>
      </c>
      <c r="W253" s="354">
        <f t="shared" si="474"/>
        <v>0</v>
      </c>
      <c r="X253" s="354">
        <f t="shared" si="474"/>
        <v>0</v>
      </c>
      <c r="Y253" s="354">
        <f t="shared" si="474"/>
        <v>0</v>
      </c>
      <c r="Z253" s="354">
        <f t="shared" si="474"/>
        <v>0</v>
      </c>
      <c r="AA253" s="354">
        <f t="shared" si="474"/>
        <v>0</v>
      </c>
      <c r="AB253" s="354">
        <f t="shared" si="474"/>
        <v>0</v>
      </c>
      <c r="AC253" s="354">
        <f t="shared" si="474"/>
        <v>0</v>
      </c>
      <c r="AD253" s="354">
        <f t="shared" si="474"/>
        <v>0</v>
      </c>
      <c r="AE253" s="354">
        <f t="shared" si="474"/>
        <v>0</v>
      </c>
      <c r="AF253" s="354">
        <f t="shared" si="474"/>
        <v>0</v>
      </c>
      <c r="AG253" s="354">
        <f t="shared" si="474"/>
        <v>0</v>
      </c>
      <c r="AH253" s="354">
        <f t="shared" si="474"/>
        <v>0</v>
      </c>
      <c r="AI253" s="354">
        <f t="shared" si="474"/>
        <v>0</v>
      </c>
      <c r="AJ253" s="354">
        <f t="shared" si="474"/>
        <v>0</v>
      </c>
      <c r="AK253" s="354">
        <f t="shared" si="474"/>
        <v>0</v>
      </c>
      <c r="AL253" s="354">
        <f t="shared" si="474"/>
        <v>0</v>
      </c>
      <c r="AM253" s="354">
        <f t="shared" si="474"/>
        <v>0</v>
      </c>
      <c r="AN253" s="354">
        <f t="shared" si="474"/>
        <v>0</v>
      </c>
      <c r="AO253" s="354">
        <f t="shared" si="474"/>
        <v>0</v>
      </c>
      <c r="AP253" s="354">
        <f t="shared" si="474"/>
        <v>0</v>
      </c>
      <c r="AQ253" s="354">
        <f t="shared" si="474"/>
        <v>0</v>
      </c>
      <c r="AR253" s="354">
        <f t="shared" si="474"/>
        <v>0</v>
      </c>
      <c r="AS253" s="354">
        <f t="shared" si="474"/>
        <v>0</v>
      </c>
      <c r="AT253" s="354">
        <f t="shared" si="474"/>
        <v>0</v>
      </c>
      <c r="AU253" s="354">
        <f t="shared" si="474"/>
        <v>0</v>
      </c>
      <c r="AV253" s="354">
        <f t="shared" si="474"/>
        <v>0</v>
      </c>
      <c r="AW253" s="354">
        <f t="shared" ref="AW253:CB253" si="475">AW249-SUM(AW250:AW252)</f>
        <v>0</v>
      </c>
      <c r="AX253" s="354">
        <f t="shared" si="475"/>
        <v>0</v>
      </c>
      <c r="AY253" s="354">
        <f t="shared" si="475"/>
        <v>0</v>
      </c>
      <c r="AZ253" s="354">
        <f t="shared" si="475"/>
        <v>0</v>
      </c>
      <c r="BA253" s="354">
        <f t="shared" si="475"/>
        <v>0</v>
      </c>
      <c r="BB253" s="354">
        <f t="shared" si="475"/>
        <v>0</v>
      </c>
      <c r="BC253" s="354">
        <f t="shared" si="475"/>
        <v>0</v>
      </c>
      <c r="BD253" s="354">
        <f t="shared" si="475"/>
        <v>0</v>
      </c>
      <c r="BE253" s="354">
        <f t="shared" si="475"/>
        <v>0</v>
      </c>
      <c r="BF253" s="354">
        <f t="shared" si="475"/>
        <v>0</v>
      </c>
      <c r="BG253" s="354">
        <f t="shared" si="475"/>
        <v>0</v>
      </c>
      <c r="BH253" s="354">
        <f t="shared" si="475"/>
        <v>0</v>
      </c>
      <c r="BI253" s="354">
        <f t="shared" si="475"/>
        <v>0</v>
      </c>
      <c r="BJ253" s="354">
        <f t="shared" si="475"/>
        <v>0</v>
      </c>
      <c r="BK253" s="354">
        <f t="shared" si="475"/>
        <v>0</v>
      </c>
      <c r="BL253" s="354">
        <f t="shared" si="475"/>
        <v>0</v>
      </c>
      <c r="BM253" s="354">
        <f t="shared" si="475"/>
        <v>0</v>
      </c>
      <c r="BN253" s="354">
        <f t="shared" si="475"/>
        <v>301452620.58276641</v>
      </c>
      <c r="BO253" s="354">
        <f t="shared" si="475"/>
        <v>0</v>
      </c>
      <c r="BP253" s="354">
        <f t="shared" si="475"/>
        <v>0</v>
      </c>
      <c r="BQ253" s="354">
        <f t="shared" si="475"/>
        <v>0</v>
      </c>
      <c r="BR253" s="354">
        <f t="shared" si="475"/>
        <v>0</v>
      </c>
      <c r="BS253" s="354">
        <f t="shared" si="475"/>
        <v>0</v>
      </c>
      <c r="BT253" s="354">
        <f t="shared" si="475"/>
        <v>0</v>
      </c>
      <c r="BU253" s="354">
        <f t="shared" si="475"/>
        <v>0</v>
      </c>
      <c r="BV253" s="354">
        <f t="shared" si="475"/>
        <v>0</v>
      </c>
      <c r="BW253" s="354">
        <f t="shared" si="475"/>
        <v>0</v>
      </c>
      <c r="BX253" s="354">
        <f t="shared" si="475"/>
        <v>0</v>
      </c>
      <c r="BY253" s="354">
        <f t="shared" si="475"/>
        <v>0</v>
      </c>
      <c r="BZ253" s="354">
        <f t="shared" si="475"/>
        <v>0</v>
      </c>
      <c r="CA253" s="354">
        <f t="shared" si="475"/>
        <v>0</v>
      </c>
      <c r="CB253" s="354">
        <f t="shared" si="475"/>
        <v>0</v>
      </c>
      <c r="CC253" s="354">
        <f t="shared" ref="CC253:DH253" si="476">CC249-SUM(CC250:CC252)</f>
        <v>0</v>
      </c>
      <c r="CD253" s="354">
        <f t="shared" si="476"/>
        <v>0</v>
      </c>
      <c r="CE253" s="354">
        <f t="shared" si="476"/>
        <v>0</v>
      </c>
      <c r="CF253" s="354">
        <f t="shared" si="476"/>
        <v>0</v>
      </c>
      <c r="CG253" s="354">
        <f t="shared" si="476"/>
        <v>0</v>
      </c>
      <c r="CH253" s="354">
        <f t="shared" si="476"/>
        <v>0</v>
      </c>
      <c r="CI253" s="354">
        <f t="shared" si="476"/>
        <v>0</v>
      </c>
      <c r="CJ253" s="354">
        <f t="shared" si="476"/>
        <v>0</v>
      </c>
      <c r="CK253" s="354">
        <f t="shared" si="476"/>
        <v>0</v>
      </c>
      <c r="CL253" s="354">
        <f t="shared" si="476"/>
        <v>0</v>
      </c>
      <c r="CM253" s="354">
        <f t="shared" si="476"/>
        <v>0</v>
      </c>
      <c r="CN253" s="354">
        <f t="shared" si="476"/>
        <v>0</v>
      </c>
      <c r="CO253" s="354">
        <f t="shared" si="476"/>
        <v>0</v>
      </c>
      <c r="CP253" s="354">
        <f t="shared" si="476"/>
        <v>0</v>
      </c>
      <c r="CQ253" s="354">
        <f t="shared" si="476"/>
        <v>0</v>
      </c>
      <c r="CR253" s="354">
        <f t="shared" si="476"/>
        <v>0</v>
      </c>
      <c r="CS253" s="354">
        <f t="shared" si="476"/>
        <v>0</v>
      </c>
      <c r="CT253" s="354">
        <f t="shared" si="476"/>
        <v>0</v>
      </c>
      <c r="CU253" s="354">
        <f t="shared" si="476"/>
        <v>0</v>
      </c>
      <c r="CV253" s="354">
        <f t="shared" si="476"/>
        <v>0</v>
      </c>
      <c r="CW253" s="354">
        <f t="shared" si="476"/>
        <v>0</v>
      </c>
      <c r="CX253" s="354">
        <f t="shared" si="476"/>
        <v>0</v>
      </c>
      <c r="CY253" s="354">
        <f t="shared" si="476"/>
        <v>0</v>
      </c>
      <c r="CZ253" s="354">
        <f t="shared" si="476"/>
        <v>0</v>
      </c>
      <c r="DA253" s="354">
        <f t="shared" si="476"/>
        <v>0</v>
      </c>
      <c r="DB253" s="354">
        <f t="shared" si="476"/>
        <v>0</v>
      </c>
      <c r="DC253" s="354">
        <f t="shared" si="476"/>
        <v>0</v>
      </c>
      <c r="DD253" s="354">
        <f t="shared" si="476"/>
        <v>0</v>
      </c>
      <c r="DE253" s="354">
        <f t="shared" si="476"/>
        <v>0</v>
      </c>
      <c r="DF253" s="354">
        <f t="shared" si="476"/>
        <v>0</v>
      </c>
      <c r="DG253" s="354">
        <f t="shared" si="476"/>
        <v>0</v>
      </c>
      <c r="DH253" s="354">
        <f t="shared" si="476"/>
        <v>0</v>
      </c>
      <c r="DI253" s="354">
        <f t="shared" ref="DI253:EN253" si="477">DI249-SUM(DI250:DI252)</f>
        <v>0</v>
      </c>
      <c r="DJ253" s="354">
        <f t="shared" si="477"/>
        <v>0</v>
      </c>
      <c r="DK253" s="354">
        <f t="shared" si="477"/>
        <v>0</v>
      </c>
      <c r="DL253" s="354">
        <f t="shared" si="477"/>
        <v>0</v>
      </c>
      <c r="DM253" s="354">
        <f t="shared" si="477"/>
        <v>0</v>
      </c>
      <c r="DN253" s="354">
        <f t="shared" si="477"/>
        <v>0</v>
      </c>
      <c r="DO253" s="354">
        <f t="shared" si="477"/>
        <v>0</v>
      </c>
      <c r="DP253" s="354">
        <f t="shared" si="477"/>
        <v>0</v>
      </c>
      <c r="DQ253" s="354">
        <f t="shared" si="477"/>
        <v>0</v>
      </c>
      <c r="DR253" s="354">
        <f t="shared" si="477"/>
        <v>0</v>
      </c>
      <c r="DS253" s="354">
        <f t="shared" si="477"/>
        <v>0</v>
      </c>
      <c r="DT253" s="354">
        <f t="shared" si="477"/>
        <v>0</v>
      </c>
      <c r="DU253" s="354">
        <f t="shared" si="477"/>
        <v>0</v>
      </c>
      <c r="DV253" s="354">
        <f t="shared" si="477"/>
        <v>0</v>
      </c>
      <c r="DW253" s="354">
        <f t="shared" si="477"/>
        <v>0</v>
      </c>
      <c r="DX253" s="354">
        <f t="shared" si="477"/>
        <v>0</v>
      </c>
      <c r="DY253" s="354">
        <f t="shared" si="477"/>
        <v>0</v>
      </c>
      <c r="DZ253" s="354">
        <f t="shared" si="477"/>
        <v>0</v>
      </c>
      <c r="EA253" s="354">
        <f t="shared" si="477"/>
        <v>0</v>
      </c>
      <c r="EB253" s="354">
        <f t="shared" si="477"/>
        <v>0</v>
      </c>
      <c r="EC253" s="354">
        <f t="shared" si="477"/>
        <v>0</v>
      </c>
      <c r="ED253" s="354">
        <f t="shared" si="477"/>
        <v>0</v>
      </c>
      <c r="EE253" s="354">
        <f t="shared" si="477"/>
        <v>0</v>
      </c>
      <c r="EF253" s="354">
        <f t="shared" si="477"/>
        <v>0</v>
      </c>
      <c r="EG253" s="354">
        <f t="shared" si="477"/>
        <v>0</v>
      </c>
      <c r="EH253" s="354">
        <f t="shared" si="477"/>
        <v>0</v>
      </c>
      <c r="EI253" s="354">
        <f t="shared" si="477"/>
        <v>0</v>
      </c>
      <c r="EJ253" s="354">
        <f t="shared" si="477"/>
        <v>0</v>
      </c>
      <c r="EK253" s="354">
        <f t="shared" si="477"/>
        <v>0</v>
      </c>
      <c r="EL253" s="354">
        <f t="shared" si="477"/>
        <v>0</v>
      </c>
      <c r="EM253" s="354">
        <f t="shared" si="477"/>
        <v>0</v>
      </c>
      <c r="EN253" s="354">
        <f t="shared" si="477"/>
        <v>0</v>
      </c>
      <c r="EO253" s="354">
        <f t="shared" ref="EO253:FT253" si="478">EO249-SUM(EO250:EO252)</f>
        <v>0</v>
      </c>
      <c r="EP253" s="354">
        <f t="shared" si="478"/>
        <v>0</v>
      </c>
      <c r="EQ253" s="354">
        <f t="shared" si="478"/>
        <v>0</v>
      </c>
      <c r="ER253" s="354">
        <f t="shared" si="478"/>
        <v>0</v>
      </c>
      <c r="ES253" s="354">
        <f t="shared" si="478"/>
        <v>0</v>
      </c>
      <c r="ET253" s="354">
        <f t="shared" si="478"/>
        <v>0</v>
      </c>
      <c r="EU253" s="354">
        <f t="shared" si="478"/>
        <v>0</v>
      </c>
      <c r="EV253" s="354">
        <f t="shared" si="478"/>
        <v>0</v>
      </c>
      <c r="EW253" s="354">
        <f t="shared" si="478"/>
        <v>0</v>
      </c>
      <c r="EX253" s="354">
        <f t="shared" si="478"/>
        <v>0</v>
      </c>
      <c r="EY253" s="354">
        <f t="shared" si="478"/>
        <v>0</v>
      </c>
      <c r="EZ253" s="354">
        <f t="shared" si="478"/>
        <v>0</v>
      </c>
      <c r="FA253" s="354">
        <f t="shared" si="478"/>
        <v>0</v>
      </c>
      <c r="FB253" s="354">
        <f t="shared" si="478"/>
        <v>0</v>
      </c>
      <c r="FC253" s="354">
        <f t="shared" si="478"/>
        <v>0</v>
      </c>
      <c r="FD253" s="354">
        <f t="shared" si="478"/>
        <v>0</v>
      </c>
      <c r="FE253" s="354">
        <f t="shared" si="478"/>
        <v>0</v>
      </c>
      <c r="FF253" s="354">
        <f t="shared" si="478"/>
        <v>0</v>
      </c>
      <c r="FG253" s="354">
        <f t="shared" si="478"/>
        <v>0</v>
      </c>
      <c r="FH253" s="354">
        <f t="shared" si="478"/>
        <v>0</v>
      </c>
      <c r="FI253" s="354">
        <f t="shared" si="478"/>
        <v>0</v>
      </c>
      <c r="FJ253" s="354">
        <f t="shared" si="478"/>
        <v>0</v>
      </c>
      <c r="FK253" s="354">
        <f t="shared" si="478"/>
        <v>0</v>
      </c>
      <c r="FL253" s="354">
        <f t="shared" si="478"/>
        <v>0</v>
      </c>
      <c r="FM253" s="354">
        <f t="shared" si="478"/>
        <v>0</v>
      </c>
      <c r="FN253" s="354">
        <f t="shared" si="478"/>
        <v>0</v>
      </c>
      <c r="FO253" s="354">
        <f t="shared" si="478"/>
        <v>0</v>
      </c>
      <c r="FP253" s="354">
        <f t="shared" si="478"/>
        <v>0</v>
      </c>
      <c r="FQ253" s="354">
        <f t="shared" si="478"/>
        <v>0</v>
      </c>
      <c r="FR253" s="354">
        <f t="shared" si="478"/>
        <v>0</v>
      </c>
      <c r="FS253" s="354">
        <f t="shared" si="478"/>
        <v>0</v>
      </c>
      <c r="FT253" s="354">
        <f t="shared" si="478"/>
        <v>0</v>
      </c>
      <c r="FU253" s="354">
        <f t="shared" ref="FU253:GN253" si="479">FU249-SUM(FU250:FU252)</f>
        <v>0</v>
      </c>
      <c r="FV253" s="354">
        <f t="shared" si="479"/>
        <v>0</v>
      </c>
      <c r="FW253" s="354">
        <f t="shared" si="479"/>
        <v>0</v>
      </c>
      <c r="FX253" s="354">
        <f t="shared" si="479"/>
        <v>0</v>
      </c>
      <c r="FY253" s="354">
        <f t="shared" si="479"/>
        <v>0</v>
      </c>
      <c r="FZ253" s="354">
        <f t="shared" si="479"/>
        <v>0</v>
      </c>
      <c r="GA253" s="354">
        <f t="shared" si="479"/>
        <v>0</v>
      </c>
      <c r="GB253" s="354">
        <f t="shared" si="479"/>
        <v>0</v>
      </c>
      <c r="GC253" s="354">
        <f t="shared" si="479"/>
        <v>0</v>
      </c>
      <c r="GD253" s="354">
        <f t="shared" si="479"/>
        <v>0</v>
      </c>
      <c r="GE253" s="354">
        <f t="shared" si="479"/>
        <v>0</v>
      </c>
      <c r="GF253" s="354">
        <f t="shared" si="479"/>
        <v>0</v>
      </c>
      <c r="GG253" s="354">
        <f t="shared" si="479"/>
        <v>0</v>
      </c>
      <c r="GH253" s="354">
        <f t="shared" si="479"/>
        <v>0</v>
      </c>
      <c r="GI253" s="354">
        <f t="shared" si="479"/>
        <v>0</v>
      </c>
      <c r="GJ253" s="354">
        <f t="shared" si="479"/>
        <v>0</v>
      </c>
      <c r="GK253" s="354">
        <f t="shared" si="479"/>
        <v>0</v>
      </c>
      <c r="GL253" s="354">
        <f t="shared" si="479"/>
        <v>0</v>
      </c>
      <c r="GM253" s="354">
        <f t="shared" si="479"/>
        <v>0</v>
      </c>
      <c r="GN253" s="355">
        <f t="shared" si="479"/>
        <v>0</v>
      </c>
      <c r="GO253" s="1"/>
      <c r="GP253" s="67"/>
    </row>
    <row r="254" spans="1:198" ht="15.5" thickBot="1" x14ac:dyDescent="0.9">
      <c r="D254" s="311"/>
      <c r="E254" s="311"/>
      <c r="F254" s="312"/>
      <c r="G254" s="312"/>
      <c r="H254" s="313"/>
      <c r="I254" s="313"/>
      <c r="J254" s="356"/>
      <c r="K254" s="356"/>
      <c r="L254" s="356"/>
      <c r="M254" s="356"/>
      <c r="N254" s="356"/>
      <c r="O254" s="356"/>
      <c r="P254" s="345"/>
      <c r="Q254" s="345"/>
      <c r="R254" s="345"/>
      <c r="S254" s="345"/>
      <c r="T254" s="345"/>
      <c r="U254" s="345"/>
      <c r="V254" s="345"/>
      <c r="W254" s="345"/>
      <c r="X254" s="345"/>
      <c r="Y254" s="345"/>
      <c r="Z254" s="345"/>
      <c r="AA254" s="345"/>
      <c r="AB254" s="345"/>
      <c r="AC254" s="345"/>
      <c r="AD254" s="345"/>
      <c r="AE254" s="345"/>
      <c r="AF254" s="345"/>
      <c r="AG254" s="345"/>
      <c r="AH254" s="345"/>
      <c r="AI254" s="345"/>
      <c r="AJ254" s="345"/>
      <c r="AK254" s="345"/>
      <c r="AL254" s="345"/>
      <c r="AM254" s="345"/>
      <c r="AN254" s="345"/>
      <c r="AO254" s="345"/>
      <c r="AP254" s="345"/>
      <c r="AQ254" s="345"/>
      <c r="AR254" s="345"/>
      <c r="AS254" s="345"/>
      <c r="AT254" s="345"/>
      <c r="AU254" s="345"/>
      <c r="AV254" s="345"/>
      <c r="AW254" s="345"/>
      <c r="AX254" s="345"/>
      <c r="AY254" s="345"/>
      <c r="AZ254" s="345"/>
      <c r="BA254" s="345"/>
      <c r="BB254" s="345"/>
      <c r="BC254" s="345"/>
      <c r="BD254" s="345"/>
      <c r="BE254" s="345"/>
      <c r="BF254" s="345"/>
      <c r="BG254" s="345"/>
      <c r="BH254" s="345"/>
      <c r="BI254" s="345"/>
      <c r="BJ254" s="345"/>
      <c r="BK254" s="345"/>
      <c r="BL254" s="345"/>
      <c r="BM254" s="345"/>
      <c r="BN254" s="345"/>
      <c r="BO254" s="345"/>
      <c r="BP254" s="345"/>
      <c r="BQ254" s="345"/>
      <c r="BR254" s="345"/>
      <c r="BS254" s="345"/>
      <c r="BT254" s="345"/>
      <c r="BU254" s="345"/>
      <c r="BV254" s="345"/>
      <c r="BW254" s="345"/>
      <c r="BX254" s="345"/>
      <c r="BY254" s="345"/>
      <c r="BZ254" s="345"/>
      <c r="CA254" s="345"/>
      <c r="CB254" s="345"/>
      <c r="CC254" s="345"/>
      <c r="CD254" s="345"/>
      <c r="CE254" s="345"/>
      <c r="CF254" s="345"/>
      <c r="CG254" s="345"/>
      <c r="CH254" s="345"/>
      <c r="CI254" s="345"/>
      <c r="CJ254" s="345"/>
      <c r="CK254" s="345"/>
      <c r="CL254" s="345"/>
      <c r="CM254" s="345"/>
      <c r="CN254" s="345"/>
      <c r="CO254" s="345"/>
      <c r="CP254" s="345"/>
      <c r="CQ254" s="345"/>
      <c r="CR254" s="345"/>
      <c r="CS254" s="345"/>
      <c r="CT254" s="345"/>
      <c r="CU254" s="345"/>
      <c r="CV254" s="345"/>
      <c r="CW254" s="345"/>
      <c r="CX254" s="345"/>
      <c r="CY254" s="345"/>
      <c r="CZ254" s="345"/>
      <c r="DA254" s="345"/>
      <c r="DB254" s="345"/>
      <c r="DC254" s="345"/>
      <c r="DD254" s="345"/>
      <c r="DE254" s="345"/>
      <c r="DF254" s="345"/>
      <c r="DG254" s="345"/>
      <c r="DH254" s="345"/>
      <c r="DI254" s="345"/>
      <c r="DJ254" s="345"/>
      <c r="DK254" s="345"/>
      <c r="DL254" s="345"/>
      <c r="DM254" s="345"/>
      <c r="DN254" s="345"/>
      <c r="DO254" s="345"/>
      <c r="DP254" s="345"/>
      <c r="DQ254" s="345"/>
      <c r="DR254" s="345"/>
      <c r="DS254" s="345"/>
      <c r="DT254" s="345"/>
      <c r="DU254" s="345"/>
      <c r="DV254" s="345"/>
      <c r="DW254" s="345"/>
      <c r="DX254" s="345"/>
      <c r="DY254" s="345"/>
      <c r="DZ254" s="345"/>
      <c r="EA254" s="345"/>
      <c r="EB254" s="345"/>
      <c r="EC254" s="345"/>
      <c r="ED254" s="345"/>
      <c r="EE254" s="345"/>
      <c r="EF254" s="345"/>
      <c r="EG254" s="345"/>
      <c r="EH254" s="345"/>
      <c r="EI254" s="345"/>
      <c r="EJ254" s="345"/>
      <c r="EK254" s="345"/>
      <c r="EL254" s="345"/>
      <c r="EM254" s="345"/>
      <c r="EN254" s="345"/>
      <c r="EO254" s="345"/>
      <c r="EP254" s="345"/>
      <c r="EQ254" s="345"/>
      <c r="ER254" s="345"/>
      <c r="ES254" s="345"/>
      <c r="ET254" s="345"/>
      <c r="EU254" s="345"/>
      <c r="EV254" s="345"/>
      <c r="EW254" s="345"/>
      <c r="EX254" s="345"/>
      <c r="EY254" s="345"/>
      <c r="EZ254" s="345"/>
      <c r="FA254" s="345"/>
      <c r="FB254" s="345"/>
      <c r="FC254" s="345"/>
      <c r="FD254" s="345"/>
      <c r="FE254" s="345"/>
      <c r="FF254" s="345"/>
      <c r="FG254" s="345"/>
      <c r="FH254" s="345"/>
      <c r="FI254" s="345"/>
      <c r="FJ254" s="345"/>
      <c r="FK254" s="345"/>
      <c r="FL254" s="345"/>
      <c r="FM254" s="345"/>
      <c r="FN254" s="345"/>
      <c r="FO254" s="345"/>
      <c r="FP254" s="345"/>
      <c r="FQ254" s="345"/>
      <c r="FR254" s="345"/>
      <c r="FS254" s="345"/>
      <c r="FT254" s="345"/>
      <c r="FU254" s="345"/>
      <c r="FV254" s="345"/>
      <c r="FW254" s="345"/>
      <c r="FX254" s="345"/>
      <c r="FY254" s="345"/>
      <c r="FZ254" s="345"/>
      <c r="GA254" s="345"/>
      <c r="GB254" s="345"/>
      <c r="GC254" s="345"/>
      <c r="GD254" s="345"/>
      <c r="GE254" s="345"/>
      <c r="GF254" s="345"/>
      <c r="GG254" s="345"/>
      <c r="GH254" s="345"/>
      <c r="GI254" s="345"/>
      <c r="GJ254" s="345"/>
      <c r="GK254" s="345"/>
      <c r="GL254" s="345"/>
      <c r="GM254" s="345"/>
      <c r="GN254" s="345"/>
    </row>
    <row r="255" spans="1:198" customFormat="1" x14ac:dyDescent="0.75">
      <c r="A255" s="1"/>
      <c r="B255" s="1"/>
      <c r="C255" s="711" t="s">
        <v>173</v>
      </c>
      <c r="D255" s="712"/>
      <c r="E255" s="712"/>
      <c r="F255" s="713"/>
      <c r="G255" s="714"/>
      <c r="H255" s="713"/>
      <c r="I255" s="714"/>
      <c r="J255" s="713"/>
      <c r="K255" s="713"/>
      <c r="L255" s="715"/>
      <c r="M255" s="715"/>
      <c r="N255" s="712"/>
      <c r="O255" s="712"/>
      <c r="P255" s="716"/>
      <c r="Q255" s="716"/>
      <c r="R255" s="716"/>
      <c r="S255" s="716"/>
      <c r="T255" s="716"/>
      <c r="U255" s="716"/>
      <c r="V255" s="716"/>
      <c r="W255" s="716"/>
      <c r="X255" s="716"/>
      <c r="Y255" s="716"/>
      <c r="Z255" s="716"/>
      <c r="AA255" s="716"/>
      <c r="AB255" s="716"/>
      <c r="AC255" s="716"/>
      <c r="AD255" s="716"/>
      <c r="AE255" s="716"/>
      <c r="AF255" s="716"/>
      <c r="AG255" s="716"/>
      <c r="AH255" s="716"/>
      <c r="AI255" s="716"/>
      <c r="AJ255" s="716"/>
      <c r="AK255" s="716"/>
      <c r="AL255" s="716"/>
      <c r="AM255" s="716"/>
      <c r="AN255" s="716"/>
      <c r="AO255" s="716"/>
      <c r="AP255" s="716"/>
      <c r="AQ255" s="716"/>
      <c r="AR255" s="716"/>
      <c r="AS255" s="716"/>
      <c r="AT255" s="716"/>
      <c r="AU255" s="716"/>
      <c r="AV255" s="716"/>
      <c r="AW255" s="716"/>
      <c r="AX255" s="716"/>
      <c r="AY255" s="716"/>
      <c r="AZ255" s="716"/>
      <c r="BA255" s="716"/>
      <c r="BB255" s="716"/>
      <c r="BC255" s="716"/>
      <c r="BD255" s="716"/>
      <c r="BE255" s="716"/>
      <c r="BF255" s="716"/>
      <c r="BG255" s="716"/>
      <c r="BH255" s="716"/>
      <c r="BI255" s="716"/>
      <c r="BJ255" s="716"/>
      <c r="BK255" s="716"/>
      <c r="BL255" s="716"/>
      <c r="BM255" s="716"/>
      <c r="BN255" s="716"/>
      <c r="BO255" s="716"/>
      <c r="BP255" s="716"/>
      <c r="BQ255" s="716"/>
      <c r="BR255" s="716"/>
      <c r="BS255" s="716"/>
      <c r="BT255" s="716"/>
      <c r="BU255" s="716"/>
      <c r="BV255" s="716"/>
      <c r="BW255" s="716"/>
      <c r="BX255" s="716"/>
      <c r="BY255" s="716"/>
      <c r="BZ255" s="716"/>
      <c r="CA255" s="716"/>
      <c r="CB255" s="716"/>
      <c r="CC255" s="716"/>
      <c r="CD255" s="716"/>
      <c r="CE255" s="716"/>
      <c r="CF255" s="1090">
        <f>+IF(AND(CF233=Summary!$C$20,CG233=Summary!$C$20+1),INDEX(PL!$H$89:$AC$89,MATCH(MonthlyCF!CG233,PL!$H$4:$AC$4,0)),0)</f>
        <v>0</v>
      </c>
      <c r="CG255" s="804"/>
      <c r="CH255" s="716"/>
      <c r="CI255" s="716"/>
      <c r="CJ255" s="716"/>
      <c r="CK255" s="716"/>
      <c r="CL255" s="716"/>
      <c r="CM255" s="716"/>
      <c r="CN255" s="716"/>
      <c r="CO255" s="716"/>
      <c r="CP255" s="716"/>
      <c r="CQ255" s="716"/>
      <c r="CR255" s="716"/>
      <c r="CS255" s="716"/>
      <c r="CT255" s="716"/>
      <c r="CU255" s="716"/>
      <c r="CV255" s="716"/>
      <c r="CW255" s="716"/>
      <c r="CX255" s="716"/>
      <c r="CY255" s="716"/>
      <c r="CZ255" s="716"/>
      <c r="DA255" s="716"/>
      <c r="DB255" s="716"/>
      <c r="DC255" s="716"/>
      <c r="DD255" s="716"/>
      <c r="DE255" s="716"/>
      <c r="DF255" s="716"/>
      <c r="DG255" s="716"/>
      <c r="DH255" s="716"/>
      <c r="DI255" s="716"/>
      <c r="DJ255" s="716"/>
      <c r="DK255" s="716"/>
      <c r="DL255" s="716"/>
      <c r="DM255" s="716"/>
      <c r="DN255" s="716"/>
      <c r="DO255" s="716"/>
      <c r="DP255" s="716"/>
      <c r="DQ255" s="716"/>
      <c r="DR255" s="716"/>
      <c r="DS255" s="716"/>
      <c r="DT255" s="716"/>
      <c r="DU255" s="716"/>
      <c r="DV255" s="716"/>
      <c r="DW255" s="716"/>
      <c r="DX255" s="716"/>
      <c r="DY255" s="716"/>
      <c r="DZ255" s="716"/>
      <c r="EA255" s="716"/>
      <c r="EB255" s="716"/>
      <c r="EC255" s="716"/>
      <c r="ED255" s="716"/>
      <c r="EE255" s="716"/>
      <c r="EF255" s="716"/>
      <c r="EG255" s="716"/>
      <c r="EH255" s="716"/>
      <c r="EI255" s="716"/>
      <c r="EJ255" s="716"/>
      <c r="EK255" s="716"/>
      <c r="EL255" s="716"/>
      <c r="EM255" s="716"/>
      <c r="EN255" s="716"/>
      <c r="EO255" s="716"/>
      <c r="EP255" s="716"/>
      <c r="EQ255" s="716"/>
      <c r="ER255" s="716"/>
      <c r="ES255" s="716"/>
      <c r="ET255" s="716"/>
      <c r="EU255" s="716"/>
      <c r="EV255" s="716"/>
      <c r="EW255" s="716"/>
      <c r="EX255" s="716"/>
      <c r="EY255" s="716"/>
      <c r="EZ255" s="716"/>
      <c r="FA255" s="716"/>
      <c r="FB255" s="716"/>
      <c r="FC255" s="716"/>
      <c r="FD255" s="716"/>
      <c r="FE255" s="716"/>
      <c r="FF255" s="716"/>
      <c r="FG255" s="716"/>
      <c r="FH255" s="716"/>
      <c r="FI255" s="716"/>
      <c r="FJ255" s="716"/>
      <c r="FK255" s="716"/>
      <c r="FL255" s="716"/>
      <c r="FM255" s="716"/>
      <c r="FN255" s="716"/>
      <c r="FO255" s="716"/>
      <c r="FP255" s="716"/>
      <c r="FQ255" s="716"/>
      <c r="FR255" s="716"/>
      <c r="FS255" s="716"/>
      <c r="FT255" s="716"/>
      <c r="FU255" s="716"/>
      <c r="FV255" s="716"/>
      <c r="FW255" s="716"/>
      <c r="FX255" s="716"/>
      <c r="FY255" s="716"/>
      <c r="FZ255" s="716"/>
      <c r="GA255" s="716"/>
      <c r="GB255" s="716"/>
      <c r="GC255" s="716"/>
      <c r="GD255" s="716"/>
      <c r="GE255" s="716"/>
      <c r="GF255" s="716"/>
      <c r="GG255" s="716"/>
      <c r="GH255" s="716"/>
      <c r="GI255" s="716"/>
      <c r="GJ255" s="716"/>
      <c r="GK255" s="716"/>
      <c r="GL255" s="716"/>
      <c r="GM255" s="716"/>
      <c r="GN255" s="717"/>
      <c r="GO255" s="1"/>
      <c r="GP255" s="67"/>
    </row>
    <row r="256" spans="1:198" customFormat="1" x14ac:dyDescent="0.75">
      <c r="A256" s="1"/>
      <c r="B256" s="1"/>
      <c r="C256" s="319" t="s">
        <v>60</v>
      </c>
      <c r="D256" s="100"/>
      <c r="E256" s="100"/>
      <c r="F256" s="320"/>
      <c r="G256" s="320"/>
      <c r="H256" s="7"/>
      <c r="I256" s="7"/>
      <c r="J256" s="19"/>
      <c r="K256" s="19"/>
      <c r="L256" s="19"/>
      <c r="M256" s="19"/>
      <c r="N256" s="19">
        <f>SUM(P256:GN256)</f>
        <v>802628015.40949118</v>
      </c>
      <c r="O256" s="19"/>
      <c r="P256" s="95"/>
      <c r="Q256" s="95">
        <f>IF(AND(Q233=Summary!$C$20,R233=Summary!$C$20+1),INDEX(PL!$H$94:$AC$94,MATCH(MonthlyCF!R233,PL!$H$4:$AC$4,0)),0)/Summary!$C$26</f>
        <v>0</v>
      </c>
      <c r="R256" s="95">
        <f>IF(AND(R233=Summary!$C$20,S233=Summary!$C$20+1),INDEX(PL!$H$94:$AC$94,MATCH(MonthlyCF!S233,PL!$H$4:$AC$4,0)),0)/Summary!$C$26</f>
        <v>0</v>
      </c>
      <c r="S256" s="95">
        <f>IF(AND(S233=Summary!$C$20,T233=Summary!$C$20+1),INDEX(PL!$H$94:$AC$94,MATCH(MonthlyCF!T233,PL!$H$4:$AC$4,0)),0)/Summary!$C$26</f>
        <v>0</v>
      </c>
      <c r="T256" s="95">
        <f>IF(AND(T233=Summary!$C$20,U233=Summary!$C$20+1),INDEX(PL!$H$94:$AC$94,MATCH(MonthlyCF!U233,PL!$H$4:$AC$4,0)),0)/Summary!$C$26</f>
        <v>0</v>
      </c>
      <c r="U256" s="95">
        <f>IF(AND(U233=Summary!$C$20,V233=Summary!$C$20+1),INDEX(PL!$H$94:$AC$94,MATCH(MonthlyCF!V233,PL!$H$4:$AC$4,0)),0)/Summary!$C$26</f>
        <v>0</v>
      </c>
      <c r="V256" s="95">
        <f>IF(AND(V233=Summary!$C$20,W233=Summary!$C$20+1),INDEX(PL!$H$94:$AC$94,MATCH(MonthlyCF!W233,PL!$H$4:$AC$4,0)),0)/Summary!$C$26</f>
        <v>0</v>
      </c>
      <c r="W256" s="95">
        <f>IF(AND(W233=Summary!$C$20,X233=Summary!$C$20+1),INDEX(PL!$H$94:$AC$94,MATCH(MonthlyCF!X233,PL!$H$4:$AC$4,0)),0)/Summary!$C$26</f>
        <v>0</v>
      </c>
      <c r="X256" s="95">
        <f>IF(AND(X233=Summary!$C$20,Y233=Summary!$C$20+1),INDEX(PL!$H$94:$AC$94,MATCH(MonthlyCF!Y233,PL!$H$4:$AC$4,0)),0)/Summary!$C$26</f>
        <v>0</v>
      </c>
      <c r="Y256" s="95">
        <f>IF(AND(Y233=Summary!$C$20,Z233=Summary!$C$20+1),INDEX(PL!$H$94:$AC$94,MATCH(MonthlyCF!Z233,PL!$H$4:$AC$4,0)),0)/Summary!$C$26</f>
        <v>0</v>
      </c>
      <c r="Z256" s="95">
        <f>IF(AND(Z233=Summary!$C$20,AA233=Summary!$C$20+1),INDEX(PL!$H$94:$AC$94,MATCH(MonthlyCF!AA233,PL!$H$4:$AC$4,0)),0)/Summary!$C$26</f>
        <v>0</v>
      </c>
      <c r="AA256" s="95">
        <f>IF(AND(AA233=Summary!$C$20,AB233=Summary!$C$20+1),INDEX(PL!$H$94:$AC$94,MATCH(MonthlyCF!AB233,PL!$H$4:$AC$4,0)),0)/Summary!$C$26</f>
        <v>0</v>
      </c>
      <c r="AB256" s="95">
        <f>IF(AND(AB233=Summary!$C$20,AC233=Summary!$C$20+1),INDEX(PL!$H$94:$AC$94,MATCH(MonthlyCF!AC233,PL!$H$4:$AC$4,0)),0)/Summary!$C$26</f>
        <v>0</v>
      </c>
      <c r="AC256" s="95">
        <f>IF(AND(AC233=Summary!$C$20,AD233=Summary!$C$20+1),INDEX(PL!$H$94:$AC$94,MATCH(MonthlyCF!AD233,PL!$H$4:$AC$4,0)),0)/Summary!$C$26</f>
        <v>0</v>
      </c>
      <c r="AD256" s="95">
        <f>IF(AND(AD233=Summary!$C$20,AE233=Summary!$C$20+1),INDEX(PL!$H$94:$AC$94,MATCH(MonthlyCF!AE233,PL!$H$4:$AC$4,0)),0)/Summary!$C$26</f>
        <v>0</v>
      </c>
      <c r="AE256" s="95">
        <f>IF(AND(AE233=Summary!$C$20,AF233=Summary!$C$20+1),INDEX(PL!$H$94:$AC$94,MATCH(MonthlyCF!AF233,PL!$H$4:$AC$4,0)),0)/Summary!$C$26</f>
        <v>0</v>
      </c>
      <c r="AF256" s="95">
        <f>IF(AND(AF233=Summary!$C$20,AG233=Summary!$C$20+1),INDEX(PL!$H$94:$AC$94,MATCH(MonthlyCF!AG233,PL!$H$4:$AC$4,0)),0)/Summary!$C$26</f>
        <v>0</v>
      </c>
      <c r="AG256" s="95">
        <f>IF(AND(AG233=Summary!$C$20,AH233=Summary!$C$20+1),INDEX(PL!$H$94:$AC$94,MATCH(MonthlyCF!AH233,PL!$H$4:$AC$4,0)),0)/Summary!$C$26</f>
        <v>0</v>
      </c>
      <c r="AH256" s="95">
        <f>IF(AND(AH233=Summary!$C$20,AI233=Summary!$C$20+1),INDEX(PL!$H$94:$AC$94,MATCH(MonthlyCF!AI233,PL!$H$4:$AC$4,0)),0)/Summary!$C$26</f>
        <v>0</v>
      </c>
      <c r="AI256" s="95">
        <f>IF(AND(AI233=Summary!$C$20,AJ233=Summary!$C$20+1),INDEX(PL!$H$94:$AC$94,MATCH(MonthlyCF!AJ233,PL!$H$4:$AC$4,0)),0)/Summary!$C$26</f>
        <v>0</v>
      </c>
      <c r="AJ256" s="95">
        <f>IF(AND(AJ233=Summary!$C$20,AK233=Summary!$C$20+1),INDEX(PL!$H$94:$AC$94,MATCH(MonthlyCF!AK233,PL!$H$4:$AC$4,0)),0)/Summary!$C$26</f>
        <v>0</v>
      </c>
      <c r="AK256" s="95">
        <f>IF(AND(AK233=Summary!$C$20,AL233=Summary!$C$20+1),INDEX(PL!$H$94:$AC$94,MATCH(MonthlyCF!AL233,PL!$H$4:$AC$4,0)),0)/Summary!$C$26</f>
        <v>0</v>
      </c>
      <c r="AL256" s="95">
        <f>IF(AND(AL233=Summary!$C$20,AM233=Summary!$C$20+1),INDEX(PL!$H$94:$AC$94,MATCH(MonthlyCF!AM233,PL!$H$4:$AC$4,0)),0)/Summary!$C$26</f>
        <v>0</v>
      </c>
      <c r="AM256" s="95">
        <f>IF(AND(AM233=Summary!$C$20,AN233=Summary!$C$20+1),INDEX(PL!$H$94:$AC$94,MATCH(MonthlyCF!AN233,PL!$H$4:$AC$4,0)),0)/Summary!$C$26</f>
        <v>0</v>
      </c>
      <c r="AN256" s="95">
        <f>IF(AND(AN233=Summary!$C$20,AO233=Summary!$C$20+1),INDEX(PL!$H$94:$AC$94,MATCH(MonthlyCF!AO233,PL!$H$4:$AC$4,0)),0)/Summary!$C$26</f>
        <v>0</v>
      </c>
      <c r="AO256" s="95">
        <f>IF(AND(AO233=Summary!$C$20,AP233=Summary!$C$20+1),INDEX(PL!$H$94:$AC$94,MATCH(MonthlyCF!AP233,PL!$H$4:$AC$4,0)),0)/Summary!$C$26</f>
        <v>0</v>
      </c>
      <c r="AP256" s="95">
        <f>IF(AND(AP233=Summary!$C$20,AQ233=Summary!$C$20+1),INDEX(PL!$H$94:$AC$94,MATCH(MonthlyCF!AQ233,PL!$H$4:$AC$4,0)),0)/Summary!$C$26</f>
        <v>0</v>
      </c>
      <c r="AQ256" s="95">
        <f>IF(AND(AQ233=Summary!$C$20,AR233=Summary!$C$20+1),INDEX(PL!$H$94:$AC$94,MATCH(MonthlyCF!AR233,PL!$H$4:$AC$4,0)),0)/Summary!$C$26</f>
        <v>0</v>
      </c>
      <c r="AR256" s="95">
        <f>IF(AND(AR233=Summary!$C$20,AS233=Summary!$C$20+1),INDEX(PL!$H$94:$AC$94,MATCH(MonthlyCF!AS233,PL!$H$4:$AC$4,0)),0)/Summary!$C$26</f>
        <v>0</v>
      </c>
      <c r="AS256" s="95">
        <f>IF(AND(AS233=Summary!$C$20,AT233=Summary!$C$20+1),INDEX(PL!$H$94:$AC$94,MATCH(MonthlyCF!AT233,PL!$H$4:$AC$4,0)),0)/Summary!$C$26</f>
        <v>0</v>
      </c>
      <c r="AT256" s="95">
        <f>IF(AND(AT233=Summary!$C$20,AU233=Summary!$C$20+1),INDEX(PL!$H$94:$AC$94,MATCH(MonthlyCF!AU233,PL!$H$4:$AC$4,0)),0)/Summary!$C$26</f>
        <v>0</v>
      </c>
      <c r="AU256" s="95">
        <f>IF(AND(AU233=Summary!$C$20,AV233=Summary!$C$20+1),INDEX(PL!$H$94:$AC$94,MATCH(MonthlyCF!AV233,PL!$H$4:$AC$4,0)),0)/Summary!$C$26</f>
        <v>0</v>
      </c>
      <c r="AV256" s="95">
        <f>IF(AND(AV233=Summary!$C$20,AW233=Summary!$C$20+1),INDEX(PL!$H$94:$AC$94,MATCH(MonthlyCF!AW233,PL!$H$4:$AC$4,0)),0)/Summary!$C$26</f>
        <v>0</v>
      </c>
      <c r="AW256" s="95">
        <f>IF(AND(AW233=Summary!$C$20,AX233=Summary!$C$20+1),INDEX(PL!$H$94:$AC$94,MATCH(MonthlyCF!AX233,PL!$H$4:$AC$4,0)),0)/Summary!$C$26</f>
        <v>0</v>
      </c>
      <c r="AX256" s="95">
        <f>IF(AND(AX233=Summary!$C$20,AY233=Summary!$C$20+1),INDEX(PL!$H$94:$AC$94,MATCH(MonthlyCF!AY233,PL!$H$4:$AC$4,0)),0)/Summary!$C$26</f>
        <v>0</v>
      </c>
      <c r="AY256" s="95">
        <f>IF(AND(AY233=Summary!$C$20,AZ233=Summary!$C$20+1),INDEX(PL!$H$94:$AC$94,MATCH(MonthlyCF!AZ233,PL!$H$4:$AC$4,0)),0)/Summary!$C$26</f>
        <v>0</v>
      </c>
      <c r="AZ256" s="95">
        <f>IF(AND(AZ233=Summary!$C$20,BA233=Summary!$C$20+1),INDEX(PL!$H$94:$AC$94,MATCH(MonthlyCF!BA233,PL!$H$4:$AC$4,0)),0)/Summary!$C$26</f>
        <v>0</v>
      </c>
      <c r="BA256" s="95">
        <f>IF(AND(BA233=Summary!$C$20,BB233=Summary!$C$20+1),INDEX(PL!$H$94:$AC$94,MATCH(MonthlyCF!BB233,PL!$H$4:$AC$4,0)),0)/Summary!$C$26</f>
        <v>0</v>
      </c>
      <c r="BB256" s="95">
        <f>IF(AND(BB233=Summary!$C$20,BC233=Summary!$C$20+1),INDEX(PL!$H$94:$AC$94,MATCH(MonthlyCF!BC233,PL!$H$4:$AC$4,0)),0)/Summary!$C$26</f>
        <v>0</v>
      </c>
      <c r="BC256" s="95">
        <f>IF(AND(BC233=Summary!$C$20,BD233=Summary!$C$20+1),INDEX(PL!$H$94:$AC$94,MATCH(MonthlyCF!BD233,PL!$H$4:$AC$4,0)),0)/Summary!$C$26</f>
        <v>0</v>
      </c>
      <c r="BD256" s="95">
        <f>IF(AND(BD233=Summary!$C$20,BE233=Summary!$C$20+1),INDEX(PL!$H$94:$AC$94,MATCH(MonthlyCF!BE233,PL!$H$4:$AC$4,0)),0)/Summary!$C$26</f>
        <v>0</v>
      </c>
      <c r="BE256" s="95">
        <f>IF(AND(BE233=Summary!$C$20,BF233=Summary!$C$20+1),INDEX(PL!$H$94:$AC$94,MATCH(MonthlyCF!BF233,PL!$H$4:$AC$4,0)),0)/Summary!$C$26</f>
        <v>0</v>
      </c>
      <c r="BF256" s="95">
        <f>IF(AND(BF233=Summary!$C$20,BG233=Summary!$C$20+1),INDEX(PL!$H$94:$AC$94,MATCH(MonthlyCF!BG233,PL!$H$4:$AC$4,0)),0)/Summary!$C$26</f>
        <v>0</v>
      </c>
      <c r="BG256" s="95">
        <f>IF(AND(BG233=Summary!$C$20,BH233=Summary!$C$20+1),INDEX(PL!$H$94:$AC$94,MATCH(MonthlyCF!BH233,PL!$H$4:$AC$4,0)),0)/Summary!$C$26</f>
        <v>0</v>
      </c>
      <c r="BH256" s="95">
        <f>IF(AND(BH233=Summary!$C$20,BI233=Summary!$C$20+1),INDEX(PL!$H$94:$AC$94,MATCH(MonthlyCF!BI233,PL!$H$4:$AC$4,0)),0)/Summary!$C$26</f>
        <v>0</v>
      </c>
      <c r="BI256" s="95">
        <f>IF(AND(BI233=Summary!$C$20,BJ233=Summary!$C$20+1),INDEX(PL!$H$94:$AC$94,MATCH(MonthlyCF!BJ233,PL!$H$4:$AC$4,0)),0)/Summary!$C$26</f>
        <v>0</v>
      </c>
      <c r="BJ256" s="95">
        <f>IF(AND(BJ233=Summary!$C$20,BK233=Summary!$C$20+1),INDEX(PL!$H$94:$AC$94,MATCH(MonthlyCF!BK233,PL!$H$4:$AC$4,0)),0)/Summary!$C$26</f>
        <v>0</v>
      </c>
      <c r="BK256" s="95">
        <f>IF(AND(BK233=Summary!$C$20,BL233=Summary!$C$20+1),INDEX(PL!$H$94:$AC$94,MATCH(MonthlyCF!BL233,PL!$H$4:$AC$4,0)),0)/Summary!$C$26</f>
        <v>0</v>
      </c>
      <c r="BL256" s="95">
        <f>IF(AND(BL233=Summary!$C$20,BM233=Summary!$C$20+1),INDEX(PL!$H$94:$AC$94,MATCH(MonthlyCF!BM233,PL!$H$4:$AC$4,0)),0)/Summary!$C$26</f>
        <v>0</v>
      </c>
      <c r="BM256" s="95">
        <f>IF(AND(BM233=Summary!$C$20,BN233=Summary!$C$20+1),INDEX(PL!$H$94:$AC$94,MATCH(MonthlyCF!BN233,PL!$H$4:$AC$4,0)),0)/Summary!$C$26</f>
        <v>0</v>
      </c>
      <c r="BN256" s="95">
        <f>IF(AND(BN233=Summary!$C$20,BO233=Summary!$C$20+1),INDEX(PL!$H$94:$AC$94,MATCH(MonthlyCF!BO233,PL!$H$4:$AC$4,0)),0)/Summary!$C$26</f>
        <v>0</v>
      </c>
      <c r="BO256" s="95">
        <f>IF(AND(BO233=Summary!$C$20,BP233=Summary!$C$20+1),INDEX(PL!$H$94:$AC$94,MATCH(MonthlyCF!BP233,PL!$H$4:$AC$4,0)),0)/Summary!$C$26</f>
        <v>0</v>
      </c>
      <c r="BP256" s="95">
        <f>IF(AND(BP233=Summary!$C$20,BQ233=Summary!$C$20+1),INDEX(PL!$H$94:$AC$94,MATCH(MonthlyCF!BQ233,PL!$H$4:$AC$4,0)),0)/Summary!$C$26</f>
        <v>0</v>
      </c>
      <c r="BQ256" s="95">
        <f>IF(AND(BQ233=Summary!$C$20,BR233=Summary!$C$20+1),INDEX(PL!$H$94:$AC$94,MATCH(MonthlyCF!BR233,PL!$H$4:$AC$4,0)),0)/Summary!$C$26</f>
        <v>0</v>
      </c>
      <c r="BR256" s="95">
        <f>IF(AND(BR233=Summary!$C$20,BS233=Summary!$C$20+1),INDEX(PL!$H$94:$AC$94,MATCH(MonthlyCF!BS233,PL!$H$4:$AC$4,0)),0)/Summary!$C$26</f>
        <v>0</v>
      </c>
      <c r="BS256" s="95">
        <f>IF(AND(BS233=Summary!$C$20,BT233=Summary!$C$20+1),INDEX(PL!$H$94:$AC$94,MATCH(MonthlyCF!BT233,PL!$H$4:$AC$4,0)),0)/Summary!$C$26</f>
        <v>0</v>
      </c>
      <c r="BT256" s="95">
        <f>IF(AND(BT233=Summary!$C$20,BU233=Summary!$C$20+1),INDEX(PL!$H$94:$AC$94,MATCH(MonthlyCF!BU233,PL!$H$4:$AC$4,0)),0)/Summary!$C$26</f>
        <v>0</v>
      </c>
      <c r="BU256" s="95">
        <f>IF(AND(BU233=Summary!$C$20,BV233=Summary!$C$20+1),INDEX(PL!$H$94:$AC$94,MATCH(MonthlyCF!BV233,PL!$H$4:$AC$4,0)),0)/Summary!$C$26</f>
        <v>0</v>
      </c>
      <c r="BV256" s="95">
        <f>IF(AND(BV233=Summary!$C$20,BW233=Summary!$C$20+1),INDEX(PL!$H$94:$AC$94,MATCH(MonthlyCF!BW233,PL!$H$4:$AC$4,0)),0)/Summary!$C$26</f>
        <v>0</v>
      </c>
      <c r="BW256" s="95">
        <f>IF(AND(BW233=Summary!$C$20,BX233=Summary!$C$20+1),INDEX(PL!$H$94:$AC$94,MATCH(MonthlyCF!BX233,PL!$H$4:$AC$4,0)),0)/Summary!$C$26</f>
        <v>0</v>
      </c>
      <c r="BX256" s="95">
        <f>IF(AND(BX233=Summary!$C$20,BY233=Summary!$C$20+1),INDEX(PL!$H$94:$AC$94,MATCH(MonthlyCF!BY233,PL!$H$4:$AC$4,0)),0)/Summary!$C$26</f>
        <v>0</v>
      </c>
      <c r="BY256" s="95">
        <f>IF(AND(BY233=Summary!$C$20,BZ233=Summary!$C$20+1),INDEX(PL!$H$94:$AC$94,MATCH(MonthlyCF!BZ233,PL!$H$4:$AC$4,0)),0)/Summary!$C$26</f>
        <v>0</v>
      </c>
      <c r="BZ256" s="95">
        <f>IF(AND(BZ233=Summary!$C$20,CA233=Summary!$C$20+1),INDEX(PL!$H$94:$AC$94,MATCH(MonthlyCF!CA233,PL!$H$4:$AC$4,0)),0)/Summary!$C$26</f>
        <v>802628015.40949118</v>
      </c>
      <c r="CA256" s="95">
        <f>IF(AND(CA233=Summary!$C$20,CB233=Summary!$C$20+1),INDEX(PL!$H$94:$AC$94,MATCH(MonthlyCF!CB233,PL!$H$4:$AC$4,0)),0)/Summary!$C$26</f>
        <v>0</v>
      </c>
      <c r="CB256" s="95">
        <f>IF(AND(CB233=Summary!$C$20,CC233=Summary!$C$20+1),INDEX(PL!$H$94:$AC$94,MATCH(MonthlyCF!CC233,PL!$H$4:$AC$4,0)),0)/Summary!$C$26</f>
        <v>0</v>
      </c>
      <c r="CC256" s="95">
        <f>IF(AND(CC233=Summary!$C$20,CD233=Summary!$C$20+1),INDEX(PL!$H$94:$AC$94,MATCH(MonthlyCF!CD233,PL!$H$4:$AC$4,0)),0)/Summary!$C$26</f>
        <v>0</v>
      </c>
      <c r="CD256" s="95">
        <f>IF(AND(CD233=Summary!$C$20,CE233=Summary!$C$20+1),INDEX(PL!$H$94:$AC$94,MATCH(MonthlyCF!CE233,PL!$H$4:$AC$4,0)),0)/Summary!$C$26</f>
        <v>0</v>
      </c>
      <c r="CE256" s="95">
        <f>IF(AND(CE233=Summary!$C$20,CF233=Summary!$C$20+1),INDEX(PL!$H$94:$AC$94,MATCH(MonthlyCF!CF233,PL!$H$4:$AC$4,0)),0)/Summary!$C$26</f>
        <v>0</v>
      </c>
      <c r="CF256" s="95">
        <f>IF(AND(CF233=Summary!$C$20,CG233=Summary!$C$20+1),INDEX(PL!$H$94:$AC$94,MATCH(MonthlyCF!CG233,PL!$H$4:$AC$4,0)),0)/Summary!$C$26</f>
        <v>0</v>
      </c>
      <c r="CG256" s="95">
        <f>IF(AND(CG233=Summary!$C$20,CH233=Summary!$C$20+1),INDEX(PL!$H$94:$AC$94,MATCH(MonthlyCF!CH233,PL!$H$4:$AC$4,0)),0)/Summary!$C$26</f>
        <v>0</v>
      </c>
      <c r="CH256" s="95">
        <f>IF(AND(CH233=Summary!$C$20,CI233=Summary!$C$20+1),INDEX(PL!$H$94:$AC$94,MATCH(MonthlyCF!CI233,PL!$H$4:$AC$4,0)),0)/Summary!$C$26</f>
        <v>0</v>
      </c>
      <c r="CI256" s="95">
        <f>IF(AND(CI233=Summary!$C$20,CJ233=Summary!$C$20+1),INDEX(PL!$H$94:$AC$94,MATCH(MonthlyCF!CJ233,PL!$H$4:$AC$4,0)),0)/Summary!$C$26</f>
        <v>0</v>
      </c>
      <c r="CJ256" s="95">
        <f>IF(AND(CJ233=Summary!$C$20,CK233=Summary!$C$20+1),INDEX(PL!$H$94:$AC$94,MATCH(MonthlyCF!CK233,PL!$H$4:$AC$4,0)),0)/Summary!$C$26</f>
        <v>0</v>
      </c>
      <c r="CK256" s="95">
        <f>IF(AND(CK233=Summary!$C$20,CL233=Summary!$C$20+1),INDEX(PL!$H$94:$AC$94,MATCH(MonthlyCF!CL233,PL!$H$4:$AC$4,0)),0)/Summary!$C$26</f>
        <v>0</v>
      </c>
      <c r="CL256" s="95">
        <f>IF(AND(CL233=Summary!$C$20,CM233=Summary!$C$20+1),INDEX(PL!$H$94:$AC$94,MATCH(MonthlyCF!CM233,PL!$H$4:$AC$4,0)),0)/Summary!$C$26</f>
        <v>0</v>
      </c>
      <c r="CM256" s="95">
        <f>IF(AND(CM233=Summary!$C$20,CN233=Summary!$C$20+1),INDEX(PL!$H$94:$AC$94,MATCH(MonthlyCF!CN233,PL!$H$4:$AC$4,0)),0)/Summary!$C$26</f>
        <v>0</v>
      </c>
      <c r="CN256" s="95">
        <f>IF(AND(CN233=Summary!$C$20,CO233=Summary!$C$20+1),INDEX(PL!$H$94:$AC$94,MATCH(MonthlyCF!CO233,PL!$H$4:$AC$4,0)),0)/Summary!$C$26</f>
        <v>0</v>
      </c>
      <c r="CO256" s="95">
        <f>IF(AND(CO233=Summary!$C$20,CP233=Summary!$C$20+1),INDEX(PL!$H$94:$AC$94,MATCH(MonthlyCF!CP233,PL!$H$4:$AC$4,0)),0)/Summary!$C$26</f>
        <v>0</v>
      </c>
      <c r="CP256" s="95">
        <f>IF(AND(CP233=Summary!$C$20,CQ233=Summary!$C$20+1),INDEX(PL!$H$94:$AC$94,MATCH(MonthlyCF!CQ233,PL!$H$4:$AC$4,0)),0)/Summary!$C$26</f>
        <v>0</v>
      </c>
      <c r="CQ256" s="95">
        <f>IF(AND(CQ233=Summary!$C$20,CR233=Summary!$C$20+1),INDEX(PL!$H$94:$AC$94,MATCH(MonthlyCF!CR233,PL!$H$4:$AC$4,0)),0)/Summary!$C$26</f>
        <v>0</v>
      </c>
      <c r="CR256" s="95">
        <f>IF(AND(CR233=Summary!$C$20,CS233=Summary!$C$20+1),INDEX(PL!$H$94:$AC$94,MATCH(MonthlyCF!CS233,PL!$H$4:$AC$4,0)),0)/Summary!$C$26</f>
        <v>0</v>
      </c>
      <c r="CS256" s="95">
        <f>IF(AND(CS233=Summary!$C$20,CT233=Summary!$C$20+1),INDEX(PL!$H$94:$AC$94,MATCH(MonthlyCF!CT233,PL!$H$4:$AC$4,0)),0)/Summary!$C$26</f>
        <v>0</v>
      </c>
      <c r="CT256" s="95">
        <f>IF(AND(CT233=Summary!$C$20,CU233=Summary!$C$20+1),INDEX(PL!$H$94:$AC$94,MATCH(MonthlyCF!CU233,PL!$H$4:$AC$4,0)),0)/Summary!$C$26</f>
        <v>0</v>
      </c>
      <c r="CU256" s="95">
        <f>IF(AND(CU233=Summary!$C$20,CV233=Summary!$C$20+1),INDEX(PL!$H$94:$AC$94,MATCH(MonthlyCF!CV233,PL!$H$4:$AC$4,0)),0)/Summary!$C$26</f>
        <v>0</v>
      </c>
      <c r="CV256" s="95">
        <f>IF(AND(CV233=Summary!$C$20,CW233=Summary!$C$20+1),INDEX(PL!$H$94:$AC$94,MATCH(MonthlyCF!CW233,PL!$H$4:$AC$4,0)),0)/Summary!$C$26</f>
        <v>0</v>
      </c>
      <c r="CW256" s="95">
        <f>IF(AND(CW233=Summary!$C$20,CX233=Summary!$C$20+1),INDEX(PL!$H$94:$AC$94,MATCH(MonthlyCF!CX233,PL!$H$4:$AC$4,0)),0)/Summary!$C$26</f>
        <v>0</v>
      </c>
      <c r="CX256" s="95">
        <f>IF(AND(CX233=Summary!$C$20,CY233=Summary!$C$20+1),INDEX(PL!$H$94:$AC$94,MATCH(MonthlyCF!CY233,PL!$H$4:$AC$4,0)),0)/Summary!$C$26</f>
        <v>0</v>
      </c>
      <c r="CY256" s="95">
        <f>IF(AND(CY233=Summary!$C$20,CZ233=Summary!$C$20+1),INDEX(PL!$H$94:$AC$94,MATCH(MonthlyCF!CZ233,PL!$H$4:$AC$4,0)),0)/Summary!$C$26</f>
        <v>0</v>
      </c>
      <c r="CZ256" s="95">
        <f>IF(AND(CZ233=Summary!$C$20,DA233=Summary!$C$20+1),INDEX(PL!$H$94:$AC$94,MATCH(MonthlyCF!DA233,PL!$H$4:$AC$4,0)),0)/Summary!$C$26</f>
        <v>0</v>
      </c>
      <c r="DA256" s="95">
        <f>IF(AND(DA233=Summary!$C$20,DB233=Summary!$C$20+1),INDEX(PL!$H$94:$AC$94,MATCH(MonthlyCF!DB233,PL!$H$4:$AC$4,0)),0)/Summary!$C$26</f>
        <v>0</v>
      </c>
      <c r="DB256" s="95">
        <f>IF(AND(DB233=Summary!$C$20,DC233=Summary!$C$20+1),INDEX(PL!$H$94:$AC$94,MATCH(MonthlyCF!DC233,PL!$H$4:$AC$4,0)),0)/Summary!$C$26</f>
        <v>0</v>
      </c>
      <c r="DC256" s="95">
        <f>IF(AND(DC233=Summary!$C$20,DD233=Summary!$C$20+1),INDEX(PL!$H$94:$AC$94,MATCH(MonthlyCF!DD233,PL!$H$4:$AC$4,0)),0)/Summary!$C$26</f>
        <v>0</v>
      </c>
      <c r="DD256" s="95">
        <f>IF(AND(DD233=Summary!$C$20,DE233=Summary!$C$20+1),INDEX(PL!$H$94:$AC$94,MATCH(MonthlyCF!DE233,PL!$H$4:$AC$4,0)),0)/Summary!$C$26</f>
        <v>0</v>
      </c>
      <c r="DE256" s="95">
        <f>IF(AND(DE233=Summary!$C$20,DF233=Summary!$C$20+1),INDEX(PL!$H$94:$AC$94,MATCH(MonthlyCF!DF233,PL!$H$4:$AC$4,0)),0)/Summary!$C$26</f>
        <v>0</v>
      </c>
      <c r="DF256" s="95">
        <f>IF(AND(DF233=Summary!$C$20,DG233=Summary!$C$20+1),INDEX(PL!$H$94:$AC$94,MATCH(MonthlyCF!DG233,PL!$H$4:$AC$4,0)),0)/Summary!$C$26</f>
        <v>0</v>
      </c>
      <c r="DG256" s="95">
        <f>IF(AND(DG233=Summary!$C$20,DH233=Summary!$C$20+1),INDEX(PL!$H$94:$AC$94,MATCH(MonthlyCF!DH233,PL!$H$4:$AC$4,0)),0)/Summary!$C$26</f>
        <v>0</v>
      </c>
      <c r="DH256" s="95">
        <f>IF(AND(DH233=Summary!$C$20,DI233=Summary!$C$20+1),INDEX(PL!$H$94:$AC$94,MATCH(MonthlyCF!DI233,PL!$H$4:$AC$4,0)),0)/Summary!$C$26</f>
        <v>0</v>
      </c>
      <c r="DI256" s="95">
        <f>IF(AND(DI233=Summary!$C$20,DJ233=Summary!$C$20+1),INDEX(PL!$H$94:$AC$94,MATCH(MonthlyCF!DJ233,PL!$H$4:$AC$4,0)),0)/Summary!$C$26</f>
        <v>0</v>
      </c>
      <c r="DJ256" s="95">
        <f>IF(AND(DJ233=Summary!$C$20,DK233=Summary!$C$20+1),INDEX(PL!$H$94:$AC$94,MATCH(MonthlyCF!DK233,PL!$H$4:$AC$4,0)),0)/Summary!$C$26</f>
        <v>0</v>
      </c>
      <c r="DK256" s="95">
        <f>IF(AND(DK233=Summary!$C$20,DL233=Summary!$C$20+1),INDEX(PL!$H$94:$AC$94,MATCH(MonthlyCF!DL233,PL!$H$4:$AC$4,0)),0)/Summary!$C$26</f>
        <v>0</v>
      </c>
      <c r="DL256" s="95">
        <f>IF(AND(DL233=Summary!$C$20,DM233=Summary!$C$20+1),INDEX(PL!$H$94:$AC$94,MATCH(MonthlyCF!DM233,PL!$H$4:$AC$4,0)),0)/Summary!$C$26</f>
        <v>0</v>
      </c>
      <c r="DM256" s="95">
        <f>IF(AND(DM233=Summary!$C$20,DN233=Summary!$C$20+1),INDEX(PL!$H$94:$AC$94,MATCH(MonthlyCF!DN233,PL!$H$4:$AC$4,0)),0)/Summary!$C$26</f>
        <v>0</v>
      </c>
      <c r="DN256" s="95">
        <f>IF(AND(DN233=Summary!$C$20,DO233=Summary!$C$20+1),INDEX(PL!$H$94:$AC$94,MATCH(MonthlyCF!DO233,PL!$H$4:$AC$4,0)),0)/Summary!$C$26</f>
        <v>0</v>
      </c>
      <c r="DO256" s="95">
        <f>IF(AND(DO233=Summary!$C$20,DP233=Summary!$C$20+1),INDEX(PL!$H$94:$AC$94,MATCH(MonthlyCF!DP233,PL!$H$4:$AC$4,0)),0)/Summary!$C$26</f>
        <v>0</v>
      </c>
      <c r="DP256" s="95">
        <f>IF(AND(DP233=Summary!$C$20,DQ233=Summary!$C$20+1),INDEX(PL!$H$94:$AC$94,MATCH(MonthlyCF!DQ233,PL!$H$4:$AC$4,0)),0)/Summary!$C$26</f>
        <v>0</v>
      </c>
      <c r="DQ256" s="95">
        <f>IF(AND(DQ233=Summary!$C$20,DR233=Summary!$C$20+1),INDEX(PL!$H$94:$AC$94,MATCH(MonthlyCF!DR233,PL!$H$4:$AC$4,0)),0)/Summary!$C$26</f>
        <v>0</v>
      </c>
      <c r="DR256" s="95">
        <f>IF(AND(DR233=Summary!$C$20,DS233=Summary!$C$20+1),INDEX(PL!$H$94:$AC$94,MATCH(MonthlyCF!DS233,PL!$H$4:$AC$4,0)),0)/Summary!$C$26</f>
        <v>0</v>
      </c>
      <c r="DS256" s="95">
        <f>IF(AND(DS233=Summary!$C$20,DT233=Summary!$C$20+1),INDEX(PL!$H$94:$AC$94,MATCH(MonthlyCF!DT233,PL!$H$4:$AC$4,0)),0)/Summary!$C$26</f>
        <v>0</v>
      </c>
      <c r="DT256" s="95">
        <f>IF(AND(DT233=Summary!$C$20,DU233=Summary!$C$20+1),INDEX(PL!$H$94:$AC$94,MATCH(MonthlyCF!DU233,PL!$H$4:$AC$4,0)),0)/Summary!$C$26</f>
        <v>0</v>
      </c>
      <c r="DU256" s="95">
        <f>IF(AND(DU233=Summary!$C$20,DV233=Summary!$C$20+1),INDEX(PL!$H$94:$AC$94,MATCH(MonthlyCF!DV233,PL!$H$4:$AC$4,0)),0)/Summary!$C$26</f>
        <v>0</v>
      </c>
      <c r="DV256" s="95">
        <f>IF(AND(DV233=Summary!$C$20,DW233=Summary!$C$20+1),INDEX(PL!$H$94:$AC$94,MATCH(MonthlyCF!DW233,PL!$H$4:$AC$4,0)),0)/Summary!$C$26</f>
        <v>0</v>
      </c>
      <c r="DW256" s="95">
        <f>IF(AND(DW233=Summary!$C$20,DX233=Summary!$C$20+1),INDEX(PL!$H$94:$AC$94,MATCH(MonthlyCF!DX233,PL!$H$4:$AC$4,0)),0)/Summary!$C$26</f>
        <v>0</v>
      </c>
      <c r="DX256" s="95">
        <f>IF(AND(DX233=Summary!$C$20,DY233=Summary!$C$20+1),INDEX(PL!$H$94:$AC$94,MATCH(MonthlyCF!DY233,PL!$H$4:$AC$4,0)),0)/Summary!$C$26</f>
        <v>0</v>
      </c>
      <c r="DY256" s="95">
        <f>IF(AND(DY233=Summary!$C$20,DZ233=Summary!$C$20+1),INDEX(PL!$H$94:$AC$94,MATCH(MonthlyCF!DZ233,PL!$H$4:$AC$4,0)),0)/Summary!$C$26</f>
        <v>0</v>
      </c>
      <c r="DZ256" s="95">
        <f>IF(AND(DZ233=Summary!$C$20,EA233=Summary!$C$20+1),INDEX(PL!$H$94:$AC$94,MATCH(MonthlyCF!EA233,PL!$H$4:$AC$4,0)),0)/Summary!$C$26</f>
        <v>0</v>
      </c>
      <c r="EA256" s="95">
        <f>IF(AND(EA233=Summary!$C$20,EB233=Summary!$C$20+1),INDEX(PL!$H$94:$AC$94,MATCH(MonthlyCF!EB233,PL!$H$4:$AC$4,0)),0)/Summary!$C$26</f>
        <v>0</v>
      </c>
      <c r="EB256" s="95">
        <f>IF(AND(EB233=Summary!$C$20,EC233=Summary!$C$20+1),INDEX(PL!$H$94:$AC$94,MATCH(MonthlyCF!EC233,PL!$H$4:$AC$4,0)),0)/Summary!$C$26</f>
        <v>0</v>
      </c>
      <c r="EC256" s="95">
        <f>IF(AND(EC233=Summary!$C$20,ED233=Summary!$C$20+1),INDEX(PL!$H$94:$AC$94,MATCH(MonthlyCF!ED233,PL!$H$4:$AC$4,0)),0)/Summary!$C$26</f>
        <v>0</v>
      </c>
      <c r="ED256" s="95">
        <f>IF(AND(ED233=Summary!$C$20,EE233=Summary!$C$20+1),INDEX(PL!$H$94:$AC$94,MATCH(MonthlyCF!EE233,PL!$H$4:$AC$4,0)),0)/Summary!$C$26</f>
        <v>0</v>
      </c>
      <c r="EE256" s="95">
        <f>IF(AND(EE233=Summary!$C$20,EF233=Summary!$C$20+1),INDEX(PL!$H$94:$AC$94,MATCH(MonthlyCF!EF233,PL!$H$4:$AC$4,0)),0)/Summary!$C$26</f>
        <v>0</v>
      </c>
      <c r="EF256" s="95">
        <f>IF(AND(EF233=Summary!$C$20,EG233=Summary!$C$20+1),INDEX(PL!$H$94:$AC$94,MATCH(MonthlyCF!EG233,PL!$H$4:$AC$4,0)),0)/Summary!$C$26</f>
        <v>0</v>
      </c>
      <c r="EG256" s="95">
        <f>IF(AND(EG233=Summary!$C$20,EH233=Summary!$C$20+1),INDEX(PL!$H$94:$AC$94,MATCH(MonthlyCF!EH233,PL!$H$4:$AC$4,0)),0)/Summary!$C$26</f>
        <v>0</v>
      </c>
      <c r="EH256" s="95">
        <f>IF(AND(EH233=Summary!$C$20,EI233=Summary!$C$20+1),INDEX(PL!$H$94:$AC$94,MATCH(MonthlyCF!EI233,PL!$H$4:$AC$4,0)),0)/Summary!$C$26</f>
        <v>0</v>
      </c>
      <c r="EI256" s="95">
        <f>IF(AND(EI233=Summary!$C$20,EJ233=Summary!$C$20+1),INDEX(PL!$H$94:$AC$94,MATCH(MonthlyCF!EJ233,PL!$H$4:$AC$4,0)),0)/Summary!$C$26</f>
        <v>0</v>
      </c>
      <c r="EJ256" s="95">
        <f>IF(AND(EJ233=Summary!$C$20,EK233=Summary!$C$20+1),INDEX(PL!$H$94:$AC$94,MATCH(MonthlyCF!EK233,PL!$H$4:$AC$4,0)),0)/Summary!$C$26</f>
        <v>0</v>
      </c>
      <c r="EK256" s="95">
        <f>IF(AND(EK233=Summary!$C$20,EL233=Summary!$C$20+1),INDEX(PL!$H$94:$AC$94,MATCH(MonthlyCF!EL233,PL!$H$4:$AC$4,0)),0)/Summary!$C$26</f>
        <v>0</v>
      </c>
      <c r="EL256" s="95">
        <f>IF(AND(EL233=Summary!$C$20,EM233=Summary!$C$20+1),INDEX(PL!$H$94:$AC$94,MATCH(MonthlyCF!EM233,PL!$H$4:$AC$4,0)),0)/Summary!$C$26</f>
        <v>0</v>
      </c>
      <c r="EM256" s="95">
        <f>IF(AND(EM233=Summary!$C$20,EN233=Summary!$C$20+1),INDEX(PL!$H$94:$AC$94,MATCH(MonthlyCF!EN233,PL!$H$4:$AC$4,0)),0)/Summary!$C$26</f>
        <v>0</v>
      </c>
      <c r="EN256" s="95">
        <f>IF(AND(EN233=Summary!$C$20,EO233=Summary!$C$20+1),INDEX(PL!$H$94:$AC$94,MATCH(MonthlyCF!EO233,PL!$H$4:$AC$4,0)),0)/Summary!$C$26</f>
        <v>0</v>
      </c>
      <c r="EO256" s="95">
        <f>IF(AND(EO233=Summary!$C$20,EP233=Summary!$C$20+1),INDEX(PL!$H$94:$AC$94,MATCH(MonthlyCF!EP233,PL!$H$4:$AC$4,0)),0)/Summary!$C$26</f>
        <v>0</v>
      </c>
      <c r="EP256" s="95">
        <f>IF(AND(EP233=Summary!$C$20,EQ233=Summary!$C$20+1),INDEX(PL!$H$94:$AC$94,MATCH(MonthlyCF!EQ233,PL!$H$4:$AC$4,0)),0)/Summary!$C$26</f>
        <v>0</v>
      </c>
      <c r="EQ256" s="95">
        <f>IF(AND(EQ233=Summary!$C$20,ER233=Summary!$C$20+1),INDEX(PL!$H$94:$AC$94,MATCH(MonthlyCF!ER233,PL!$H$4:$AC$4,0)),0)/Summary!$C$26</f>
        <v>0</v>
      </c>
      <c r="ER256" s="95">
        <f>IF(AND(ER233=Summary!$C$20,ES233=Summary!$C$20+1),INDEX(PL!$H$94:$AC$94,MATCH(MonthlyCF!ES233,PL!$H$4:$AC$4,0)),0)/Summary!$C$26</f>
        <v>0</v>
      </c>
      <c r="ES256" s="95">
        <f>IF(AND(ES233=Summary!$C$20,ET233=Summary!$C$20+1),INDEX(PL!$H$94:$AC$94,MATCH(MonthlyCF!ET233,PL!$H$4:$AC$4,0)),0)/Summary!$C$26</f>
        <v>0</v>
      </c>
      <c r="ET256" s="95">
        <f>IF(AND(ET233=Summary!$C$20,EU233=Summary!$C$20+1),INDEX(PL!$H$94:$AC$94,MATCH(MonthlyCF!EU233,PL!$H$4:$AC$4,0)),0)/Summary!$C$26</f>
        <v>0</v>
      </c>
      <c r="EU256" s="95">
        <f>IF(AND(EU233=Summary!$C$20,EV233=Summary!$C$20+1),INDEX(PL!$H$94:$AC$94,MATCH(MonthlyCF!EV233,PL!$H$4:$AC$4,0)),0)/Summary!$C$26</f>
        <v>0</v>
      </c>
      <c r="EV256" s="95">
        <f>IF(AND(EV233=Summary!$C$20,EW233=Summary!$C$20+1),INDEX(PL!$H$94:$AC$94,MATCH(MonthlyCF!EW233,PL!$H$4:$AC$4,0)),0)/Summary!$C$26</f>
        <v>0</v>
      </c>
      <c r="EW256" s="95">
        <f>IF(AND(EW233=Summary!$C$20,EX233=Summary!$C$20+1),INDEX(PL!$H$94:$AC$94,MATCH(MonthlyCF!EX233,PL!$H$4:$AC$4,0)),0)/Summary!$C$26</f>
        <v>0</v>
      </c>
      <c r="EX256" s="95">
        <f>IF(AND(EX233=Summary!$C$20,EY233=Summary!$C$20+1),INDEX(PL!$H$94:$AC$94,MATCH(MonthlyCF!EY233,PL!$H$4:$AC$4,0)),0)/Summary!$C$26</f>
        <v>0</v>
      </c>
      <c r="EY256" s="95">
        <f>IF(AND(EY233=Summary!$C$20,EZ233=Summary!$C$20+1),INDEX(PL!$H$94:$AC$94,MATCH(MonthlyCF!EZ233,PL!$H$4:$AC$4,0)),0)/Summary!$C$26</f>
        <v>0</v>
      </c>
      <c r="EZ256" s="95">
        <f>IF(AND(EZ233=Summary!$C$20,FA233=Summary!$C$20+1),INDEX(PL!$H$94:$AC$94,MATCH(MonthlyCF!FA233,PL!$H$4:$AC$4,0)),0)/Summary!$C$26</f>
        <v>0</v>
      </c>
      <c r="FA256" s="95">
        <f>IF(AND(FA233=Summary!$C$20,FB233=Summary!$C$20+1),INDEX(PL!$H$94:$AC$94,MATCH(MonthlyCF!FB233,PL!$H$4:$AC$4,0)),0)/Summary!$C$26</f>
        <v>0</v>
      </c>
      <c r="FB256" s="95">
        <f>IF(AND(FB233=Summary!$C$20,FC233=Summary!$C$20+1),INDEX(PL!$H$94:$AC$94,MATCH(MonthlyCF!FC233,PL!$H$4:$AC$4,0)),0)/Summary!$C$26</f>
        <v>0</v>
      </c>
      <c r="FC256" s="95">
        <f>IF(AND(FC233=Summary!$C$20,FD233=Summary!$C$20+1),INDEX(PL!$H$94:$AC$94,MATCH(MonthlyCF!FD233,PL!$H$4:$AC$4,0)),0)/Summary!$C$26</f>
        <v>0</v>
      </c>
      <c r="FD256" s="95">
        <f>IF(AND(FD233=Summary!$C$20,FE233=Summary!$C$20+1),INDEX(PL!$H$94:$AC$94,MATCH(MonthlyCF!FE233,PL!$H$4:$AC$4,0)),0)/Summary!$C$26</f>
        <v>0</v>
      </c>
      <c r="FE256" s="95">
        <f>IF(AND(FE233=Summary!$C$20,FF233=Summary!$C$20+1),INDEX(PL!$H$94:$AC$94,MATCH(MonthlyCF!FF233,PL!$H$4:$AC$4,0)),0)/Summary!$C$26</f>
        <v>0</v>
      </c>
      <c r="FF256" s="95">
        <f>IF(AND(FF233=Summary!$C$20,FG233=Summary!$C$20+1),INDEX(PL!$H$94:$AC$94,MATCH(MonthlyCF!FG233,PL!$H$4:$AC$4,0)),0)/Summary!$C$26</f>
        <v>0</v>
      </c>
      <c r="FG256" s="95">
        <f>IF(AND(FG233=Summary!$C$20,FH233=Summary!$C$20+1),INDEX(PL!$H$94:$AC$94,MATCH(MonthlyCF!FH233,PL!$H$4:$AC$4,0)),0)/Summary!$C$26</f>
        <v>0</v>
      </c>
      <c r="FH256" s="95">
        <f>IF(AND(FH233=Summary!$C$20,FI233=Summary!$C$20+1),INDEX(PL!$H$94:$AC$94,MATCH(MonthlyCF!FI233,PL!$H$4:$AC$4,0)),0)/Summary!$C$26</f>
        <v>0</v>
      </c>
      <c r="FI256" s="95">
        <f>IF(AND(FI233=Summary!$C$20,FJ233=Summary!$C$20+1),INDEX(PL!$H$94:$AC$94,MATCH(MonthlyCF!FJ233,PL!$H$4:$AC$4,0)),0)/Summary!$C$26</f>
        <v>0</v>
      </c>
      <c r="FJ256" s="95">
        <f>IF(AND(FJ233=Summary!$C$20,FK233=Summary!$C$20+1),INDEX(PL!$H$94:$AC$94,MATCH(MonthlyCF!FK233,PL!$H$4:$AC$4,0)),0)/Summary!$C$26</f>
        <v>0</v>
      </c>
      <c r="FK256" s="95">
        <f>IF(AND(FK233=Summary!$C$20,FL233=Summary!$C$20+1),INDEX(PL!$H$94:$AC$94,MATCH(MonthlyCF!FL233,PL!$H$4:$AC$4,0)),0)/Summary!$C$26</f>
        <v>0</v>
      </c>
      <c r="FL256" s="95">
        <f>IF(AND(FL233=Summary!$C$20,FM233=Summary!$C$20+1),INDEX(PL!$H$94:$AC$94,MATCH(MonthlyCF!FM233,PL!$H$4:$AC$4,0)),0)/Summary!$C$26</f>
        <v>0</v>
      </c>
      <c r="FM256" s="95">
        <f>IF(AND(FM233=Summary!$C$20,FN233=Summary!$C$20+1),INDEX(PL!$H$94:$AC$94,MATCH(MonthlyCF!FN233,PL!$H$4:$AC$4,0)),0)/Summary!$C$26</f>
        <v>0</v>
      </c>
      <c r="FN256" s="95">
        <f>IF(AND(FN233=Summary!$C$20,FO233=Summary!$C$20+1),INDEX(PL!$H$94:$AC$94,MATCH(MonthlyCF!FO233,PL!$H$4:$AC$4,0)),0)/Summary!$C$26</f>
        <v>0</v>
      </c>
      <c r="FO256" s="95">
        <f>IF(AND(FO233=Summary!$C$20,FP233=Summary!$C$20+1),INDEX(PL!$H$94:$AC$94,MATCH(MonthlyCF!FP233,PL!$H$4:$AC$4,0)),0)/Summary!$C$26</f>
        <v>0</v>
      </c>
      <c r="FP256" s="95">
        <f>IF(AND(FP233=Summary!$C$20,FQ233=Summary!$C$20+1),INDEX(PL!$H$94:$AC$94,MATCH(MonthlyCF!FQ233,PL!$H$4:$AC$4,0)),0)/Summary!$C$26</f>
        <v>0</v>
      </c>
      <c r="FQ256" s="95">
        <f>IF(AND(FQ233=Summary!$C$20,FR233=Summary!$C$20+1),INDEX(PL!$H$94:$AC$94,MATCH(MonthlyCF!FR233,PL!$H$4:$AC$4,0)),0)/Summary!$C$26</f>
        <v>0</v>
      </c>
      <c r="FR256" s="95">
        <f>IF(AND(FR233=Summary!$C$20,FS233=Summary!$C$20+1),INDEX(PL!$H$94:$AC$94,MATCH(MonthlyCF!FS233,PL!$H$4:$AC$4,0)),0)/Summary!$C$26</f>
        <v>0</v>
      </c>
      <c r="FS256" s="95">
        <f>IF(AND(FS233=Summary!$C$20,FT233=Summary!$C$20+1),INDEX(PL!$H$94:$AC$94,MATCH(MonthlyCF!FT233,PL!$H$4:$AC$4,0)),0)/Summary!$C$26</f>
        <v>0</v>
      </c>
      <c r="FT256" s="95">
        <f>IF(AND(FT233=Summary!$C$20,FU233=Summary!$C$20+1),INDEX(PL!$H$94:$AC$94,MATCH(MonthlyCF!FU233,PL!$H$4:$AC$4,0)),0)/Summary!$C$26</f>
        <v>0</v>
      </c>
      <c r="FU256" s="95">
        <f>IF(AND(FU233=Summary!$C$20,FV233=Summary!$C$20+1),INDEX(PL!$H$94:$AC$94,MATCH(MonthlyCF!FV233,PL!$H$4:$AC$4,0)),0)/Summary!$C$26</f>
        <v>0</v>
      </c>
      <c r="FV256" s="95">
        <f>IF(AND(FV233=Summary!$C$20,FW233=Summary!$C$20+1),INDEX(PL!$H$94:$AC$94,MATCH(MonthlyCF!FW233,PL!$H$4:$AC$4,0)),0)/Summary!$C$26</f>
        <v>0</v>
      </c>
      <c r="FW256" s="95">
        <f>IF(AND(FW233=Summary!$C$20,FX233=Summary!$C$20+1),INDEX(PL!$H$94:$AC$94,MATCH(MonthlyCF!FX233,PL!$H$4:$AC$4,0)),0)/Summary!$C$26</f>
        <v>0</v>
      </c>
      <c r="FX256" s="95">
        <f>IF(AND(FX233=Summary!$C$20,FY233=Summary!$C$20+1),INDEX(PL!$H$94:$AC$94,MATCH(MonthlyCF!FY233,PL!$H$4:$AC$4,0)),0)/Summary!$C$26</f>
        <v>0</v>
      </c>
      <c r="FY256" s="95">
        <f>IF(AND(FY233=Summary!$C$20,FZ233=Summary!$C$20+1),INDEX(PL!$H$94:$AC$94,MATCH(MonthlyCF!FZ233,PL!$H$4:$AC$4,0)),0)/Summary!$C$26</f>
        <v>0</v>
      </c>
      <c r="FZ256" s="95">
        <f>IF(AND(FZ233=Summary!$C$20,GA233=Summary!$C$20+1),INDEX(PL!$H$94:$AC$94,MATCH(MonthlyCF!GA233,PL!$H$4:$AC$4,0)),0)/Summary!$C$26</f>
        <v>0</v>
      </c>
      <c r="GA256" s="95">
        <f>IF(AND(GA233=Summary!$C$20,GB233=Summary!$C$20+1),INDEX(PL!$H$94:$AC$94,MATCH(MonthlyCF!GB233,PL!$H$4:$AC$4,0)),0)/Summary!$C$26</f>
        <v>0</v>
      </c>
      <c r="GB256" s="95">
        <f>IF(AND(GB233=Summary!$C$20,GC233=Summary!$C$20+1),INDEX(PL!$H$94:$AC$94,MATCH(MonthlyCF!GC233,PL!$H$4:$AC$4,0)),0)/Summary!$C$26</f>
        <v>0</v>
      </c>
      <c r="GC256" s="95">
        <f>IF(AND(GC233=Summary!$C$20,GD233=Summary!$C$20+1),INDEX(PL!$H$94:$AC$94,MATCH(MonthlyCF!GD233,PL!$H$4:$AC$4,0)),0)/Summary!$C$26</f>
        <v>0</v>
      </c>
      <c r="GD256" s="95">
        <f>IF(AND(GD233=Summary!$C$20,GE233=Summary!$C$20+1),INDEX(PL!$H$94:$AC$94,MATCH(MonthlyCF!GE233,PL!$H$4:$AC$4,0)),0)/Summary!$C$26</f>
        <v>0</v>
      </c>
      <c r="GE256" s="95">
        <f>IF(AND(GE233=Summary!$C$20,GF233=Summary!$C$20+1),INDEX(PL!$H$94:$AC$94,MATCH(MonthlyCF!GF233,PL!$H$4:$AC$4,0)),0)/Summary!$C$26</f>
        <v>0</v>
      </c>
      <c r="GF256" s="95">
        <f>IF(AND(GF233=Summary!$C$20,GG233=Summary!$C$20+1),INDEX(PL!$H$94:$AC$94,MATCH(MonthlyCF!GG233,PL!$H$4:$AC$4,0)),0)/Summary!$C$26</f>
        <v>0</v>
      </c>
      <c r="GG256" s="95">
        <f>IF(AND(GG233=Summary!$C$20,GH233=Summary!$C$20+1),INDEX(PL!$H$94:$AC$94,MATCH(MonthlyCF!GH233,PL!$H$4:$AC$4,0)),0)/Summary!$C$26</f>
        <v>0</v>
      </c>
      <c r="GH256" s="95">
        <f>IF(AND(GH233=Summary!$C$20,GI233=Summary!$C$20+1),INDEX(PL!$H$94:$AC$94,MATCH(MonthlyCF!GI233,PL!$H$4:$AC$4,0)),0)/Summary!$C$26</f>
        <v>0</v>
      </c>
      <c r="GI256" s="95">
        <f>IF(AND(GI233=Summary!$C$20,GJ233=Summary!$C$20+1),INDEX(PL!$H$94:$AC$94,MATCH(MonthlyCF!GJ233,PL!$H$4:$AC$4,0)),0)/Summary!$C$26</f>
        <v>0</v>
      </c>
      <c r="GJ256" s="95">
        <f>IF(AND(GJ233=Summary!$C$20,GK233=Summary!$C$20+1),INDEX(PL!$H$94:$AC$94,MATCH(MonthlyCF!GK233,PL!$H$4:$AC$4,0)),0)/Summary!$C$26</f>
        <v>0</v>
      </c>
      <c r="GK256" s="95">
        <f>IF(AND(GK233=Summary!$C$20,GL233=Summary!$C$20+1),INDEX(PL!$H$94:$AC$94,MATCH(MonthlyCF!GL233,PL!$H$4:$AC$4,0)),0)/Summary!$C$26</f>
        <v>0</v>
      </c>
      <c r="GL256" s="95">
        <f>IF(AND(GL233=Summary!$C$20,GM233=Summary!$C$20+1),INDEX(PL!$H$94:$AC$94,MATCH(MonthlyCF!GM233,PL!$H$4:$AC$4,0)),0)/Summary!$C$26</f>
        <v>0</v>
      </c>
      <c r="GM256" s="95">
        <f>IF(AND(GM233=Summary!$C$20,GN233=Summary!$C$20+1),INDEX(PL!$H$94:$AC$94,MATCH(MonthlyCF!GN233,PL!$H$4:$AC$4,0)),0)/Summary!$C$26</f>
        <v>0</v>
      </c>
      <c r="GN256" s="95">
        <f>IF(AND(GN233=Summary!$C$20,GO233=Summary!$C$20+1),INDEX(PL!$H$94:$AC$94,MATCH(MonthlyCF!GO233,PL!$H$4:$AC$4,0)),0)/Summary!$C$26</f>
        <v>0</v>
      </c>
      <c r="GO256" s="1"/>
      <c r="GP256" s="67"/>
    </row>
    <row r="257" spans="1:198" customFormat="1" x14ac:dyDescent="0.75">
      <c r="A257" s="1"/>
      <c r="B257" s="1"/>
      <c r="C257" s="319" t="s">
        <v>174</v>
      </c>
      <c r="D257" s="19"/>
      <c r="E257" s="19"/>
      <c r="F257" s="265"/>
      <c r="G257" s="259"/>
      <c r="H257" s="265"/>
      <c r="I257" s="259"/>
      <c r="J257" s="102"/>
      <c r="K257" s="102"/>
      <c r="L257" s="270"/>
      <c r="M257" s="267"/>
      <c r="N257" s="19">
        <f>SUM(P257:GN257)</f>
        <v>12039420.231142368</v>
      </c>
      <c r="O257" s="19"/>
      <c r="P257" s="95"/>
      <c r="Q257" s="95">
        <f>Q256*Summary!$C$28</f>
        <v>0</v>
      </c>
      <c r="R257" s="95">
        <f>R256*Summary!$C$28</f>
        <v>0</v>
      </c>
      <c r="S257" s="95">
        <f>S256*Summary!$C$28</f>
        <v>0</v>
      </c>
      <c r="T257" s="95">
        <f>T256*Summary!$C$28</f>
        <v>0</v>
      </c>
      <c r="U257" s="95">
        <f>U256*Summary!$C$28</f>
        <v>0</v>
      </c>
      <c r="V257" s="95">
        <f>V256*Summary!$C$28</f>
        <v>0</v>
      </c>
      <c r="W257" s="95">
        <f>W256*Summary!$C$28</f>
        <v>0</v>
      </c>
      <c r="X257" s="95">
        <f>X256*Summary!$C$28</f>
        <v>0</v>
      </c>
      <c r="Y257" s="95">
        <f>Y256*Summary!$C$28</f>
        <v>0</v>
      </c>
      <c r="Z257" s="95">
        <f>Z256*Summary!$C$28</f>
        <v>0</v>
      </c>
      <c r="AA257" s="95">
        <f>AA256*Summary!$C$28</f>
        <v>0</v>
      </c>
      <c r="AB257" s="95">
        <f>AB256*Summary!$C$28</f>
        <v>0</v>
      </c>
      <c r="AC257" s="95">
        <f>AC256*Summary!$C$28</f>
        <v>0</v>
      </c>
      <c r="AD257" s="95">
        <f>AD256*Summary!$C$28</f>
        <v>0</v>
      </c>
      <c r="AE257" s="95">
        <f>AE256*Summary!$C$28</f>
        <v>0</v>
      </c>
      <c r="AF257" s="95">
        <f>AF256*Summary!$C$28</f>
        <v>0</v>
      </c>
      <c r="AG257" s="95">
        <f>AG256*Summary!$C$28</f>
        <v>0</v>
      </c>
      <c r="AH257" s="95">
        <f>AH256*Summary!$C$28</f>
        <v>0</v>
      </c>
      <c r="AI257" s="95">
        <f>AI256*Summary!$C$28</f>
        <v>0</v>
      </c>
      <c r="AJ257" s="95">
        <f>AJ256*Summary!$C$28</f>
        <v>0</v>
      </c>
      <c r="AK257" s="95">
        <f>AK256*Summary!$C$28</f>
        <v>0</v>
      </c>
      <c r="AL257" s="95">
        <f>AL256*Summary!$C$28</f>
        <v>0</v>
      </c>
      <c r="AM257" s="95">
        <f>AM256*Summary!$C$28</f>
        <v>0</v>
      </c>
      <c r="AN257" s="95">
        <f>AN256*Summary!$C$28</f>
        <v>0</v>
      </c>
      <c r="AO257" s="95">
        <f>AO256*Summary!$C$28</f>
        <v>0</v>
      </c>
      <c r="AP257" s="95">
        <f>AP256*Summary!$C$28</f>
        <v>0</v>
      </c>
      <c r="AQ257" s="95">
        <f>AQ256*Summary!$C$28</f>
        <v>0</v>
      </c>
      <c r="AR257" s="95">
        <f>AR256*Summary!$C$28</f>
        <v>0</v>
      </c>
      <c r="AS257" s="95">
        <f>AS256*Summary!$C$28</f>
        <v>0</v>
      </c>
      <c r="AT257" s="95">
        <f>AT256*Summary!$C$28</f>
        <v>0</v>
      </c>
      <c r="AU257" s="95">
        <f>AU256*Summary!$C$28</f>
        <v>0</v>
      </c>
      <c r="AV257" s="95">
        <f>AV256*Summary!$C$28</f>
        <v>0</v>
      </c>
      <c r="AW257" s="95">
        <f>AW256*Summary!$C$28</f>
        <v>0</v>
      </c>
      <c r="AX257" s="95">
        <f>AX256*Summary!$C$28</f>
        <v>0</v>
      </c>
      <c r="AY257" s="95">
        <f>AY256*Summary!$C$28</f>
        <v>0</v>
      </c>
      <c r="AZ257" s="95">
        <f>AZ256*Summary!$C$28</f>
        <v>0</v>
      </c>
      <c r="BA257" s="95">
        <f>BA256*Summary!$C$28</f>
        <v>0</v>
      </c>
      <c r="BB257" s="95">
        <f>BB256*Summary!$C$28</f>
        <v>0</v>
      </c>
      <c r="BC257" s="95">
        <f>BC256*Summary!$C$28</f>
        <v>0</v>
      </c>
      <c r="BD257" s="95">
        <f>BD256*Summary!$C$28</f>
        <v>0</v>
      </c>
      <c r="BE257" s="95">
        <f>BE256*Summary!$C$28</f>
        <v>0</v>
      </c>
      <c r="BF257" s="95">
        <f>BF256*Summary!$C$28</f>
        <v>0</v>
      </c>
      <c r="BG257" s="95">
        <f>BG256*Summary!$C$28</f>
        <v>0</v>
      </c>
      <c r="BH257" s="95">
        <f>BH256*Summary!$C$28</f>
        <v>0</v>
      </c>
      <c r="BI257" s="95">
        <f>BI256*Summary!$C$28</f>
        <v>0</v>
      </c>
      <c r="BJ257" s="95">
        <f>BJ256*Summary!$C$28</f>
        <v>0</v>
      </c>
      <c r="BK257" s="95">
        <f>BK256*Summary!$C$28</f>
        <v>0</v>
      </c>
      <c r="BL257" s="95">
        <f>BL256*Summary!$C$28</f>
        <v>0</v>
      </c>
      <c r="BM257" s="95">
        <f>BM256*Summary!$C$28</f>
        <v>0</v>
      </c>
      <c r="BN257" s="95">
        <f>BN256*Summary!$C$28</f>
        <v>0</v>
      </c>
      <c r="BO257" s="95">
        <f>BO256*Summary!$C$28</f>
        <v>0</v>
      </c>
      <c r="BP257" s="95">
        <f>BP256*Summary!$C$28</f>
        <v>0</v>
      </c>
      <c r="BQ257" s="95">
        <f>BQ256*Summary!$C$28</f>
        <v>0</v>
      </c>
      <c r="BR257" s="95">
        <f>BR256*Summary!$C$28</f>
        <v>0</v>
      </c>
      <c r="BS257" s="95">
        <f>BS256*Summary!$C$28</f>
        <v>0</v>
      </c>
      <c r="BT257" s="95">
        <f>BT256*Summary!$C$28</f>
        <v>0</v>
      </c>
      <c r="BU257" s="95">
        <f>BU256*Summary!$C$28</f>
        <v>0</v>
      </c>
      <c r="BV257" s="95">
        <f>BV256*Summary!$C$28</f>
        <v>0</v>
      </c>
      <c r="BW257" s="95">
        <f>BW256*Summary!$C$28</f>
        <v>0</v>
      </c>
      <c r="BX257" s="95">
        <f>BX256*Summary!$C$28</f>
        <v>0</v>
      </c>
      <c r="BY257" s="95">
        <f>BY256*Summary!$C$28</f>
        <v>0</v>
      </c>
      <c r="BZ257" s="95">
        <f>BZ256*Summary!$C$28</f>
        <v>12039420.231142368</v>
      </c>
      <c r="CA257" s="95">
        <f>CA256*Summary!$C$28</f>
        <v>0</v>
      </c>
      <c r="CB257" s="95">
        <f>CB256*Summary!$C$28</f>
        <v>0</v>
      </c>
      <c r="CC257" s="95">
        <f>CC256*Summary!$C$28</f>
        <v>0</v>
      </c>
      <c r="CD257" s="95">
        <f>CD256*Summary!$C$28</f>
        <v>0</v>
      </c>
      <c r="CE257" s="95">
        <f>CE256*Summary!$C$28</f>
        <v>0</v>
      </c>
      <c r="CF257" s="95">
        <f>CF256*Summary!$C$28</f>
        <v>0</v>
      </c>
      <c r="CG257" s="95">
        <f>CG256*Summary!$C$28</f>
        <v>0</v>
      </c>
      <c r="CH257" s="95">
        <f>CH256*Summary!$C$28</f>
        <v>0</v>
      </c>
      <c r="CI257" s="95">
        <f>CI256*Summary!$C$28</f>
        <v>0</v>
      </c>
      <c r="CJ257" s="95">
        <f>CJ256*Summary!$C$28</f>
        <v>0</v>
      </c>
      <c r="CK257" s="95">
        <f>CK256*Summary!$C$28</f>
        <v>0</v>
      </c>
      <c r="CL257" s="95">
        <f>CL256*Summary!$C$28</f>
        <v>0</v>
      </c>
      <c r="CM257" s="95">
        <f>CM256*Summary!$C$28</f>
        <v>0</v>
      </c>
      <c r="CN257" s="95">
        <f>CN256*Summary!$C$28</f>
        <v>0</v>
      </c>
      <c r="CO257" s="95">
        <f>CO256*Summary!$C$28</f>
        <v>0</v>
      </c>
      <c r="CP257" s="95">
        <f>CP256*Summary!$C$28</f>
        <v>0</v>
      </c>
      <c r="CQ257" s="95">
        <f>CQ256*Summary!$C$28</f>
        <v>0</v>
      </c>
      <c r="CR257" s="95">
        <f>CR256*Summary!$C$28</f>
        <v>0</v>
      </c>
      <c r="CS257" s="95">
        <f>CS256*Summary!$C$28</f>
        <v>0</v>
      </c>
      <c r="CT257" s="95">
        <f>CT256*Summary!$C$28</f>
        <v>0</v>
      </c>
      <c r="CU257" s="95">
        <f>CU256*Summary!$C$28</f>
        <v>0</v>
      </c>
      <c r="CV257" s="95">
        <f>CV256*Summary!$C$28</f>
        <v>0</v>
      </c>
      <c r="CW257" s="95">
        <f>CW256*Summary!$C$28</f>
        <v>0</v>
      </c>
      <c r="CX257" s="95">
        <f>CX256*Summary!$C$28</f>
        <v>0</v>
      </c>
      <c r="CY257" s="95">
        <f>CY256*Summary!$C$28</f>
        <v>0</v>
      </c>
      <c r="CZ257" s="95">
        <f>CZ256*Summary!$C$28</f>
        <v>0</v>
      </c>
      <c r="DA257" s="95">
        <f>DA256*Summary!$C$28</f>
        <v>0</v>
      </c>
      <c r="DB257" s="95">
        <f>DB256*Summary!$C$28</f>
        <v>0</v>
      </c>
      <c r="DC257" s="95">
        <f>DC256*Summary!$C$28</f>
        <v>0</v>
      </c>
      <c r="DD257" s="95">
        <f>DD256*Summary!$C$28</f>
        <v>0</v>
      </c>
      <c r="DE257" s="95">
        <f>DE256*Summary!$C$28</f>
        <v>0</v>
      </c>
      <c r="DF257" s="95">
        <f>DF256*Summary!$C$28</f>
        <v>0</v>
      </c>
      <c r="DG257" s="95">
        <f>DG256*Summary!$C$28</f>
        <v>0</v>
      </c>
      <c r="DH257" s="95">
        <f>DH256*Summary!$C$28</f>
        <v>0</v>
      </c>
      <c r="DI257" s="95">
        <f>DI256*Summary!$C$28</f>
        <v>0</v>
      </c>
      <c r="DJ257" s="95">
        <f>DJ256*Summary!$C$28</f>
        <v>0</v>
      </c>
      <c r="DK257" s="95">
        <f>DK256*Summary!$C$28</f>
        <v>0</v>
      </c>
      <c r="DL257" s="95">
        <f>DL256*Summary!$C$28</f>
        <v>0</v>
      </c>
      <c r="DM257" s="95">
        <f>DM256*Summary!$C$28</f>
        <v>0</v>
      </c>
      <c r="DN257" s="95">
        <f>DN256*Summary!$C$28</f>
        <v>0</v>
      </c>
      <c r="DO257" s="95">
        <f>DO256*Summary!$C$28</f>
        <v>0</v>
      </c>
      <c r="DP257" s="95">
        <f>DP256*Summary!$C$28</f>
        <v>0</v>
      </c>
      <c r="DQ257" s="95">
        <f>DQ256*Summary!$C$28</f>
        <v>0</v>
      </c>
      <c r="DR257" s="95">
        <f>DR256*Summary!$C$28</f>
        <v>0</v>
      </c>
      <c r="DS257" s="95">
        <f>DS256*Summary!$C$28</f>
        <v>0</v>
      </c>
      <c r="DT257" s="95">
        <f>DT256*Summary!$C$28</f>
        <v>0</v>
      </c>
      <c r="DU257" s="95">
        <f>DU256*Summary!$C$28</f>
        <v>0</v>
      </c>
      <c r="DV257" s="95">
        <f>DV256*Summary!$C$28</f>
        <v>0</v>
      </c>
      <c r="DW257" s="95">
        <f>DW256*Summary!$C$28</f>
        <v>0</v>
      </c>
      <c r="DX257" s="95">
        <f>DX256*Summary!$C$28</f>
        <v>0</v>
      </c>
      <c r="DY257" s="95">
        <f>DY256*Summary!$C$28</f>
        <v>0</v>
      </c>
      <c r="DZ257" s="95">
        <f>DZ256*Summary!$C$28</f>
        <v>0</v>
      </c>
      <c r="EA257" s="95">
        <f>EA256*Summary!$C$28</f>
        <v>0</v>
      </c>
      <c r="EB257" s="95">
        <f>EB256*Summary!$C$28</f>
        <v>0</v>
      </c>
      <c r="EC257" s="95">
        <f>EC256*Summary!$C$28</f>
        <v>0</v>
      </c>
      <c r="ED257" s="95">
        <f>ED256*Summary!$C$28</f>
        <v>0</v>
      </c>
      <c r="EE257" s="95">
        <f>EE256*Summary!$C$28</f>
        <v>0</v>
      </c>
      <c r="EF257" s="95">
        <f>EF256*Summary!$C$28</f>
        <v>0</v>
      </c>
      <c r="EG257" s="95">
        <f>EG256*Summary!$C$28</f>
        <v>0</v>
      </c>
      <c r="EH257" s="95">
        <f>EH256*Summary!$C$28</f>
        <v>0</v>
      </c>
      <c r="EI257" s="95">
        <f>EI256*Summary!$C$28</f>
        <v>0</v>
      </c>
      <c r="EJ257" s="95">
        <f>EJ256*Summary!$C$28</f>
        <v>0</v>
      </c>
      <c r="EK257" s="95">
        <f>EK256*Summary!$C$28</f>
        <v>0</v>
      </c>
      <c r="EL257" s="95">
        <f>EL256*Summary!$C$28</f>
        <v>0</v>
      </c>
      <c r="EM257" s="95">
        <f>EM256*Summary!$C$28</f>
        <v>0</v>
      </c>
      <c r="EN257" s="95">
        <f>EN256*Summary!$C$28</f>
        <v>0</v>
      </c>
      <c r="EO257" s="95">
        <f>EO256*Summary!$C$28</f>
        <v>0</v>
      </c>
      <c r="EP257" s="95">
        <f>EP256*Summary!$C$28</f>
        <v>0</v>
      </c>
      <c r="EQ257" s="95">
        <f>EQ256*Summary!$C$28</f>
        <v>0</v>
      </c>
      <c r="ER257" s="95">
        <f>ER256*Summary!$C$28</f>
        <v>0</v>
      </c>
      <c r="ES257" s="95">
        <f>ES256*Summary!$C$28</f>
        <v>0</v>
      </c>
      <c r="ET257" s="95">
        <f>ET256*Summary!$C$28</f>
        <v>0</v>
      </c>
      <c r="EU257" s="95">
        <f>EU256*Summary!$C$28</f>
        <v>0</v>
      </c>
      <c r="EV257" s="95">
        <f>EV256*Summary!$C$28</f>
        <v>0</v>
      </c>
      <c r="EW257" s="95">
        <f>EW256*Summary!$C$28</f>
        <v>0</v>
      </c>
      <c r="EX257" s="95">
        <f>EX256*Summary!$C$28</f>
        <v>0</v>
      </c>
      <c r="EY257" s="95">
        <f>EY256*Summary!$C$28</f>
        <v>0</v>
      </c>
      <c r="EZ257" s="95">
        <f>EZ256*Summary!$C$28</f>
        <v>0</v>
      </c>
      <c r="FA257" s="95">
        <f>FA256*Summary!$C$28</f>
        <v>0</v>
      </c>
      <c r="FB257" s="95">
        <f>FB256*Summary!$C$28</f>
        <v>0</v>
      </c>
      <c r="FC257" s="95">
        <f>FC256*Summary!$C$28</f>
        <v>0</v>
      </c>
      <c r="FD257" s="95">
        <f>FD256*Summary!$C$28</f>
        <v>0</v>
      </c>
      <c r="FE257" s="95">
        <f>FE256*Summary!$C$28</f>
        <v>0</v>
      </c>
      <c r="FF257" s="95">
        <f>FF256*Summary!$C$28</f>
        <v>0</v>
      </c>
      <c r="FG257" s="95">
        <f>FG256*Summary!$C$28</f>
        <v>0</v>
      </c>
      <c r="FH257" s="95">
        <f>FH256*Summary!$C$28</f>
        <v>0</v>
      </c>
      <c r="FI257" s="95">
        <f>FI256*Summary!$C$28</f>
        <v>0</v>
      </c>
      <c r="FJ257" s="95">
        <f>FJ256*Summary!$C$28</f>
        <v>0</v>
      </c>
      <c r="FK257" s="95">
        <f>FK256*Summary!$C$28</f>
        <v>0</v>
      </c>
      <c r="FL257" s="95">
        <f>FL256*Summary!$C$28</f>
        <v>0</v>
      </c>
      <c r="FM257" s="95">
        <f>FM256*Summary!$C$28</f>
        <v>0</v>
      </c>
      <c r="FN257" s="95">
        <f>FN256*Summary!$C$28</f>
        <v>0</v>
      </c>
      <c r="FO257" s="95">
        <f>FO256*Summary!$C$28</f>
        <v>0</v>
      </c>
      <c r="FP257" s="95">
        <f>FP256*Summary!$C$28</f>
        <v>0</v>
      </c>
      <c r="FQ257" s="95">
        <f>FQ256*Summary!$C$28</f>
        <v>0</v>
      </c>
      <c r="FR257" s="95">
        <f>FR256*Summary!$C$28</f>
        <v>0</v>
      </c>
      <c r="FS257" s="95">
        <f>FS256*Summary!$C$28</f>
        <v>0</v>
      </c>
      <c r="FT257" s="95">
        <f>FT256*Summary!$C$28</f>
        <v>0</v>
      </c>
      <c r="FU257" s="95">
        <f>FU256*Summary!$C$28</f>
        <v>0</v>
      </c>
      <c r="FV257" s="95">
        <f>FV256*Summary!$C$28</f>
        <v>0</v>
      </c>
      <c r="FW257" s="95">
        <f>FW256*Summary!$C$28</f>
        <v>0</v>
      </c>
      <c r="FX257" s="95">
        <f>FX256*Summary!$C$28</f>
        <v>0</v>
      </c>
      <c r="FY257" s="95">
        <f>FY256*Summary!$C$28</f>
        <v>0</v>
      </c>
      <c r="FZ257" s="95">
        <f>FZ256*Summary!$C$28</f>
        <v>0</v>
      </c>
      <c r="GA257" s="95">
        <f>GA256*Summary!$C$28</f>
        <v>0</v>
      </c>
      <c r="GB257" s="95">
        <f>GB256*Summary!$C$28</f>
        <v>0</v>
      </c>
      <c r="GC257" s="95">
        <f>GC256*Summary!$C$28</f>
        <v>0</v>
      </c>
      <c r="GD257" s="95">
        <f>GD256*Summary!$C$28</f>
        <v>0</v>
      </c>
      <c r="GE257" s="95">
        <f>GE256*Summary!$C$28</f>
        <v>0</v>
      </c>
      <c r="GF257" s="95">
        <f>GF256*Summary!$C$28</f>
        <v>0</v>
      </c>
      <c r="GG257" s="95">
        <f>GG256*Summary!$C$28</f>
        <v>0</v>
      </c>
      <c r="GH257" s="95">
        <f>GH256*Summary!$C$28</f>
        <v>0</v>
      </c>
      <c r="GI257" s="95">
        <f>GI256*Summary!$C$28</f>
        <v>0</v>
      </c>
      <c r="GJ257" s="95">
        <f>GJ256*Summary!$C$28</f>
        <v>0</v>
      </c>
      <c r="GK257" s="95">
        <f>GK256*Summary!$C$28</f>
        <v>0</v>
      </c>
      <c r="GL257" s="95">
        <f>GL256*Summary!$C$28</f>
        <v>0</v>
      </c>
      <c r="GM257" s="95">
        <f>GM256*Summary!$C$28</f>
        <v>0</v>
      </c>
      <c r="GN257" s="268">
        <f>GN256*Summary!$C$28</f>
        <v>0</v>
      </c>
      <c r="GO257" s="1"/>
      <c r="GP257" s="67"/>
    </row>
    <row r="258" spans="1:198" customFormat="1" ht="15.5" thickBot="1" x14ac:dyDescent="0.9">
      <c r="A258" s="1"/>
      <c r="B258" s="1"/>
      <c r="C258" s="340" t="s">
        <v>175</v>
      </c>
      <c r="D258" s="341"/>
      <c r="E258" s="341"/>
      <c r="F258" s="357"/>
      <c r="G258" s="358"/>
      <c r="H258" s="357"/>
      <c r="I258" s="358"/>
      <c r="J258" s="359"/>
      <c r="K258" s="359"/>
      <c r="L258" s="360"/>
      <c r="M258" s="361"/>
      <c r="N258" s="292">
        <f>SUM(P258:GN258)</f>
        <v>790588595.17834878</v>
      </c>
      <c r="O258" s="341"/>
      <c r="P258" s="301"/>
      <c r="Q258" s="301">
        <f>Q256-Q257</f>
        <v>0</v>
      </c>
      <c r="R258" s="301">
        <f t="shared" ref="R258:CC258" si="480">R256-R257</f>
        <v>0</v>
      </c>
      <c r="S258" s="301">
        <f t="shared" si="480"/>
        <v>0</v>
      </c>
      <c r="T258" s="301">
        <f t="shared" si="480"/>
        <v>0</v>
      </c>
      <c r="U258" s="301">
        <f t="shared" si="480"/>
        <v>0</v>
      </c>
      <c r="V258" s="301">
        <f t="shared" si="480"/>
        <v>0</v>
      </c>
      <c r="W258" s="301">
        <f t="shared" si="480"/>
        <v>0</v>
      </c>
      <c r="X258" s="301">
        <f t="shared" si="480"/>
        <v>0</v>
      </c>
      <c r="Y258" s="301">
        <f t="shared" si="480"/>
        <v>0</v>
      </c>
      <c r="Z258" s="301">
        <f t="shared" si="480"/>
        <v>0</v>
      </c>
      <c r="AA258" s="301">
        <f t="shared" si="480"/>
        <v>0</v>
      </c>
      <c r="AB258" s="301">
        <f t="shared" si="480"/>
        <v>0</v>
      </c>
      <c r="AC258" s="301">
        <f t="shared" si="480"/>
        <v>0</v>
      </c>
      <c r="AD258" s="301">
        <f t="shared" si="480"/>
        <v>0</v>
      </c>
      <c r="AE258" s="301">
        <f t="shared" si="480"/>
        <v>0</v>
      </c>
      <c r="AF258" s="301">
        <f t="shared" si="480"/>
        <v>0</v>
      </c>
      <c r="AG258" s="301">
        <f t="shared" si="480"/>
        <v>0</v>
      </c>
      <c r="AH258" s="301">
        <f t="shared" si="480"/>
        <v>0</v>
      </c>
      <c r="AI258" s="301">
        <f t="shared" si="480"/>
        <v>0</v>
      </c>
      <c r="AJ258" s="301">
        <f t="shared" si="480"/>
        <v>0</v>
      </c>
      <c r="AK258" s="301">
        <f t="shared" si="480"/>
        <v>0</v>
      </c>
      <c r="AL258" s="301">
        <f t="shared" si="480"/>
        <v>0</v>
      </c>
      <c r="AM258" s="301">
        <f t="shared" si="480"/>
        <v>0</v>
      </c>
      <c r="AN258" s="301">
        <f t="shared" si="480"/>
        <v>0</v>
      </c>
      <c r="AO258" s="301">
        <f t="shared" si="480"/>
        <v>0</v>
      </c>
      <c r="AP258" s="301">
        <f t="shared" si="480"/>
        <v>0</v>
      </c>
      <c r="AQ258" s="301">
        <f t="shared" si="480"/>
        <v>0</v>
      </c>
      <c r="AR258" s="301">
        <f t="shared" si="480"/>
        <v>0</v>
      </c>
      <c r="AS258" s="301">
        <f t="shared" si="480"/>
        <v>0</v>
      </c>
      <c r="AT258" s="301">
        <f t="shared" si="480"/>
        <v>0</v>
      </c>
      <c r="AU258" s="301">
        <f t="shared" si="480"/>
        <v>0</v>
      </c>
      <c r="AV258" s="301">
        <f t="shared" si="480"/>
        <v>0</v>
      </c>
      <c r="AW258" s="301">
        <f t="shared" si="480"/>
        <v>0</v>
      </c>
      <c r="AX258" s="301">
        <f t="shared" si="480"/>
        <v>0</v>
      </c>
      <c r="AY258" s="301">
        <f t="shared" si="480"/>
        <v>0</v>
      </c>
      <c r="AZ258" s="301">
        <f t="shared" si="480"/>
        <v>0</v>
      </c>
      <c r="BA258" s="301">
        <f t="shared" si="480"/>
        <v>0</v>
      </c>
      <c r="BB258" s="301">
        <f t="shared" si="480"/>
        <v>0</v>
      </c>
      <c r="BC258" s="301">
        <f t="shared" si="480"/>
        <v>0</v>
      </c>
      <c r="BD258" s="301">
        <f t="shared" si="480"/>
        <v>0</v>
      </c>
      <c r="BE258" s="301">
        <f t="shared" si="480"/>
        <v>0</v>
      </c>
      <c r="BF258" s="301">
        <f t="shared" si="480"/>
        <v>0</v>
      </c>
      <c r="BG258" s="301">
        <f t="shared" si="480"/>
        <v>0</v>
      </c>
      <c r="BH258" s="301">
        <f t="shared" si="480"/>
        <v>0</v>
      </c>
      <c r="BI258" s="301">
        <f t="shared" si="480"/>
        <v>0</v>
      </c>
      <c r="BJ258" s="301">
        <f t="shared" si="480"/>
        <v>0</v>
      </c>
      <c r="BK258" s="301">
        <f t="shared" si="480"/>
        <v>0</v>
      </c>
      <c r="BL258" s="301">
        <f t="shared" si="480"/>
        <v>0</v>
      </c>
      <c r="BM258" s="301">
        <f t="shared" si="480"/>
        <v>0</v>
      </c>
      <c r="BN258" s="301">
        <f t="shared" si="480"/>
        <v>0</v>
      </c>
      <c r="BO258" s="301">
        <f t="shared" si="480"/>
        <v>0</v>
      </c>
      <c r="BP258" s="301">
        <f t="shared" si="480"/>
        <v>0</v>
      </c>
      <c r="BQ258" s="301">
        <f t="shared" si="480"/>
        <v>0</v>
      </c>
      <c r="BR258" s="301">
        <f t="shared" si="480"/>
        <v>0</v>
      </c>
      <c r="BS258" s="301">
        <f t="shared" si="480"/>
        <v>0</v>
      </c>
      <c r="BT258" s="301">
        <f t="shared" si="480"/>
        <v>0</v>
      </c>
      <c r="BU258" s="301">
        <f t="shared" si="480"/>
        <v>0</v>
      </c>
      <c r="BV258" s="301">
        <f t="shared" si="480"/>
        <v>0</v>
      </c>
      <c r="BW258" s="301">
        <f t="shared" si="480"/>
        <v>0</v>
      </c>
      <c r="BX258" s="301">
        <f t="shared" si="480"/>
        <v>0</v>
      </c>
      <c r="BY258" s="301">
        <f t="shared" si="480"/>
        <v>0</v>
      </c>
      <c r="BZ258" s="301">
        <f t="shared" si="480"/>
        <v>790588595.17834878</v>
      </c>
      <c r="CA258" s="301">
        <f t="shared" si="480"/>
        <v>0</v>
      </c>
      <c r="CB258" s="301">
        <f t="shared" si="480"/>
        <v>0</v>
      </c>
      <c r="CC258" s="301">
        <f t="shared" si="480"/>
        <v>0</v>
      </c>
      <c r="CD258" s="301">
        <f t="shared" ref="CD258:EO258" si="481">CD256-CD257</f>
        <v>0</v>
      </c>
      <c r="CE258" s="301">
        <f t="shared" si="481"/>
        <v>0</v>
      </c>
      <c r="CF258" s="301">
        <f t="shared" si="481"/>
        <v>0</v>
      </c>
      <c r="CG258" s="301">
        <f t="shared" si="481"/>
        <v>0</v>
      </c>
      <c r="CH258" s="301">
        <f t="shared" si="481"/>
        <v>0</v>
      </c>
      <c r="CI258" s="301">
        <f t="shared" si="481"/>
        <v>0</v>
      </c>
      <c r="CJ258" s="301">
        <f t="shared" si="481"/>
        <v>0</v>
      </c>
      <c r="CK258" s="301">
        <f t="shared" si="481"/>
        <v>0</v>
      </c>
      <c r="CL258" s="301">
        <f t="shared" si="481"/>
        <v>0</v>
      </c>
      <c r="CM258" s="301">
        <f t="shared" si="481"/>
        <v>0</v>
      </c>
      <c r="CN258" s="301">
        <f t="shared" si="481"/>
        <v>0</v>
      </c>
      <c r="CO258" s="301">
        <f t="shared" si="481"/>
        <v>0</v>
      </c>
      <c r="CP258" s="301">
        <f t="shared" si="481"/>
        <v>0</v>
      </c>
      <c r="CQ258" s="301">
        <f t="shared" si="481"/>
        <v>0</v>
      </c>
      <c r="CR258" s="301">
        <f t="shared" si="481"/>
        <v>0</v>
      </c>
      <c r="CS258" s="301">
        <f t="shared" si="481"/>
        <v>0</v>
      </c>
      <c r="CT258" s="301">
        <f t="shared" si="481"/>
        <v>0</v>
      </c>
      <c r="CU258" s="301">
        <f t="shared" si="481"/>
        <v>0</v>
      </c>
      <c r="CV258" s="301">
        <f t="shared" si="481"/>
        <v>0</v>
      </c>
      <c r="CW258" s="301">
        <f t="shared" si="481"/>
        <v>0</v>
      </c>
      <c r="CX258" s="301">
        <f t="shared" si="481"/>
        <v>0</v>
      </c>
      <c r="CY258" s="301">
        <f t="shared" si="481"/>
        <v>0</v>
      </c>
      <c r="CZ258" s="301">
        <f t="shared" si="481"/>
        <v>0</v>
      </c>
      <c r="DA258" s="301">
        <f t="shared" si="481"/>
        <v>0</v>
      </c>
      <c r="DB258" s="301">
        <f t="shared" si="481"/>
        <v>0</v>
      </c>
      <c r="DC258" s="301">
        <f t="shared" si="481"/>
        <v>0</v>
      </c>
      <c r="DD258" s="301">
        <f t="shared" si="481"/>
        <v>0</v>
      </c>
      <c r="DE258" s="301">
        <f t="shared" si="481"/>
        <v>0</v>
      </c>
      <c r="DF258" s="301">
        <f t="shared" si="481"/>
        <v>0</v>
      </c>
      <c r="DG258" s="301">
        <f t="shared" si="481"/>
        <v>0</v>
      </c>
      <c r="DH258" s="301">
        <f t="shared" si="481"/>
        <v>0</v>
      </c>
      <c r="DI258" s="301">
        <f t="shared" si="481"/>
        <v>0</v>
      </c>
      <c r="DJ258" s="301">
        <f t="shared" si="481"/>
        <v>0</v>
      </c>
      <c r="DK258" s="301">
        <f t="shared" si="481"/>
        <v>0</v>
      </c>
      <c r="DL258" s="301">
        <f t="shared" si="481"/>
        <v>0</v>
      </c>
      <c r="DM258" s="301">
        <f t="shared" si="481"/>
        <v>0</v>
      </c>
      <c r="DN258" s="301">
        <f t="shared" si="481"/>
        <v>0</v>
      </c>
      <c r="DO258" s="301">
        <f t="shared" si="481"/>
        <v>0</v>
      </c>
      <c r="DP258" s="301">
        <f t="shared" si="481"/>
        <v>0</v>
      </c>
      <c r="DQ258" s="301">
        <f t="shared" si="481"/>
        <v>0</v>
      </c>
      <c r="DR258" s="301">
        <f t="shared" si="481"/>
        <v>0</v>
      </c>
      <c r="DS258" s="301">
        <f t="shared" si="481"/>
        <v>0</v>
      </c>
      <c r="DT258" s="301">
        <f t="shared" si="481"/>
        <v>0</v>
      </c>
      <c r="DU258" s="301">
        <f t="shared" si="481"/>
        <v>0</v>
      </c>
      <c r="DV258" s="301">
        <f t="shared" si="481"/>
        <v>0</v>
      </c>
      <c r="DW258" s="301">
        <f t="shared" si="481"/>
        <v>0</v>
      </c>
      <c r="DX258" s="301">
        <f t="shared" si="481"/>
        <v>0</v>
      </c>
      <c r="DY258" s="301">
        <f t="shared" si="481"/>
        <v>0</v>
      </c>
      <c r="DZ258" s="301">
        <f t="shared" si="481"/>
        <v>0</v>
      </c>
      <c r="EA258" s="301">
        <f t="shared" si="481"/>
        <v>0</v>
      </c>
      <c r="EB258" s="301">
        <f t="shared" si="481"/>
        <v>0</v>
      </c>
      <c r="EC258" s="301">
        <f t="shared" si="481"/>
        <v>0</v>
      </c>
      <c r="ED258" s="301">
        <f t="shared" si="481"/>
        <v>0</v>
      </c>
      <c r="EE258" s="301">
        <f t="shared" si="481"/>
        <v>0</v>
      </c>
      <c r="EF258" s="301">
        <f t="shared" si="481"/>
        <v>0</v>
      </c>
      <c r="EG258" s="301">
        <f t="shared" si="481"/>
        <v>0</v>
      </c>
      <c r="EH258" s="301">
        <f t="shared" si="481"/>
        <v>0</v>
      </c>
      <c r="EI258" s="301">
        <f t="shared" si="481"/>
        <v>0</v>
      </c>
      <c r="EJ258" s="301">
        <f t="shared" si="481"/>
        <v>0</v>
      </c>
      <c r="EK258" s="301">
        <f t="shared" si="481"/>
        <v>0</v>
      </c>
      <c r="EL258" s="301">
        <f t="shared" si="481"/>
        <v>0</v>
      </c>
      <c r="EM258" s="301">
        <f t="shared" si="481"/>
        <v>0</v>
      </c>
      <c r="EN258" s="301">
        <f t="shared" si="481"/>
        <v>0</v>
      </c>
      <c r="EO258" s="301">
        <f t="shared" si="481"/>
        <v>0</v>
      </c>
      <c r="EP258" s="301">
        <f t="shared" ref="EP258:GN258" si="482">EP256-EP257</f>
        <v>0</v>
      </c>
      <c r="EQ258" s="301">
        <f t="shared" si="482"/>
        <v>0</v>
      </c>
      <c r="ER258" s="301">
        <f t="shared" si="482"/>
        <v>0</v>
      </c>
      <c r="ES258" s="301">
        <f t="shared" si="482"/>
        <v>0</v>
      </c>
      <c r="ET258" s="301">
        <f t="shared" si="482"/>
        <v>0</v>
      </c>
      <c r="EU258" s="301">
        <f t="shared" si="482"/>
        <v>0</v>
      </c>
      <c r="EV258" s="301">
        <f t="shared" si="482"/>
        <v>0</v>
      </c>
      <c r="EW258" s="301">
        <f t="shared" si="482"/>
        <v>0</v>
      </c>
      <c r="EX258" s="301">
        <f t="shared" si="482"/>
        <v>0</v>
      </c>
      <c r="EY258" s="301">
        <f t="shared" si="482"/>
        <v>0</v>
      </c>
      <c r="EZ258" s="301">
        <f t="shared" si="482"/>
        <v>0</v>
      </c>
      <c r="FA258" s="301">
        <f t="shared" si="482"/>
        <v>0</v>
      </c>
      <c r="FB258" s="301">
        <f t="shared" si="482"/>
        <v>0</v>
      </c>
      <c r="FC258" s="301">
        <f t="shared" si="482"/>
        <v>0</v>
      </c>
      <c r="FD258" s="301">
        <f t="shared" si="482"/>
        <v>0</v>
      </c>
      <c r="FE258" s="301">
        <f t="shared" si="482"/>
        <v>0</v>
      </c>
      <c r="FF258" s="301">
        <f t="shared" si="482"/>
        <v>0</v>
      </c>
      <c r="FG258" s="301">
        <f t="shared" si="482"/>
        <v>0</v>
      </c>
      <c r="FH258" s="301">
        <f t="shared" si="482"/>
        <v>0</v>
      </c>
      <c r="FI258" s="301">
        <f t="shared" si="482"/>
        <v>0</v>
      </c>
      <c r="FJ258" s="301">
        <f t="shared" si="482"/>
        <v>0</v>
      </c>
      <c r="FK258" s="301">
        <f t="shared" si="482"/>
        <v>0</v>
      </c>
      <c r="FL258" s="301">
        <f t="shared" si="482"/>
        <v>0</v>
      </c>
      <c r="FM258" s="301">
        <f t="shared" si="482"/>
        <v>0</v>
      </c>
      <c r="FN258" s="301">
        <f t="shared" si="482"/>
        <v>0</v>
      </c>
      <c r="FO258" s="301">
        <f t="shared" si="482"/>
        <v>0</v>
      </c>
      <c r="FP258" s="301">
        <f t="shared" si="482"/>
        <v>0</v>
      </c>
      <c r="FQ258" s="301">
        <f t="shared" si="482"/>
        <v>0</v>
      </c>
      <c r="FR258" s="301">
        <f t="shared" si="482"/>
        <v>0</v>
      </c>
      <c r="FS258" s="301">
        <f t="shared" si="482"/>
        <v>0</v>
      </c>
      <c r="FT258" s="301">
        <f t="shared" si="482"/>
        <v>0</v>
      </c>
      <c r="FU258" s="301">
        <f t="shared" si="482"/>
        <v>0</v>
      </c>
      <c r="FV258" s="301">
        <f t="shared" si="482"/>
        <v>0</v>
      </c>
      <c r="FW258" s="301">
        <f t="shared" si="482"/>
        <v>0</v>
      </c>
      <c r="FX258" s="301">
        <f t="shared" si="482"/>
        <v>0</v>
      </c>
      <c r="FY258" s="301">
        <f t="shared" si="482"/>
        <v>0</v>
      </c>
      <c r="FZ258" s="301">
        <f t="shared" si="482"/>
        <v>0</v>
      </c>
      <c r="GA258" s="301">
        <f t="shared" si="482"/>
        <v>0</v>
      </c>
      <c r="GB258" s="301">
        <f t="shared" si="482"/>
        <v>0</v>
      </c>
      <c r="GC258" s="301">
        <f t="shared" si="482"/>
        <v>0</v>
      </c>
      <c r="GD258" s="301">
        <f t="shared" si="482"/>
        <v>0</v>
      </c>
      <c r="GE258" s="301">
        <f t="shared" si="482"/>
        <v>0</v>
      </c>
      <c r="GF258" s="301">
        <f t="shared" si="482"/>
        <v>0</v>
      </c>
      <c r="GG258" s="301">
        <f t="shared" si="482"/>
        <v>0</v>
      </c>
      <c r="GH258" s="301">
        <f t="shared" si="482"/>
        <v>0</v>
      </c>
      <c r="GI258" s="301">
        <f t="shared" si="482"/>
        <v>0</v>
      </c>
      <c r="GJ258" s="301">
        <f t="shared" si="482"/>
        <v>0</v>
      </c>
      <c r="GK258" s="301">
        <f t="shared" si="482"/>
        <v>0</v>
      </c>
      <c r="GL258" s="301">
        <f t="shared" si="482"/>
        <v>0</v>
      </c>
      <c r="GM258" s="301">
        <f t="shared" si="482"/>
        <v>0</v>
      </c>
      <c r="GN258" s="302">
        <f t="shared" si="482"/>
        <v>0</v>
      </c>
      <c r="GO258" s="1"/>
      <c r="GP258" s="67"/>
    </row>
    <row r="259" spans="1:198" customFormat="1" x14ac:dyDescent="0.75">
      <c r="A259" s="1"/>
      <c r="B259" s="1"/>
      <c r="C259" s="362" t="s">
        <v>176</v>
      </c>
      <c r="D259" s="363"/>
      <c r="E259" s="363"/>
      <c r="F259" s="364"/>
      <c r="G259" s="364"/>
      <c r="H259" s="365"/>
      <c r="I259" s="365"/>
      <c r="J259" s="366"/>
      <c r="K259" s="366"/>
      <c r="L259" s="366"/>
      <c r="M259" s="366"/>
      <c r="N259" s="19">
        <f>SUM(P259:GN259)</f>
        <v>479267501.05112904</v>
      </c>
      <c r="O259" s="366"/>
      <c r="P259" s="367"/>
      <c r="Q259" s="367">
        <f>(Q256&gt;0)*Summary!$H$48</f>
        <v>0</v>
      </c>
      <c r="R259" s="367">
        <f>(R256&gt;0)*Summary!$H$48</f>
        <v>0</v>
      </c>
      <c r="S259" s="367">
        <f>(S256&gt;0)*Summary!$H$48</f>
        <v>0</v>
      </c>
      <c r="T259" s="367">
        <f>(T256&gt;0)*Summary!$H$48</f>
        <v>0</v>
      </c>
      <c r="U259" s="367">
        <f>(U256&gt;0)*Summary!$H$48</f>
        <v>0</v>
      </c>
      <c r="V259" s="367">
        <f>(V256&gt;0)*Summary!$H$48</f>
        <v>0</v>
      </c>
      <c r="W259" s="367">
        <f>(W256&gt;0)*Summary!$H$48</f>
        <v>0</v>
      </c>
      <c r="X259" s="367">
        <f>(X256&gt;0)*Summary!$H$48</f>
        <v>0</v>
      </c>
      <c r="Y259" s="367">
        <f>(Y256&gt;0)*Summary!$H$48</f>
        <v>0</v>
      </c>
      <c r="Z259" s="367">
        <f>(Z256&gt;0)*Summary!$H$48</f>
        <v>0</v>
      </c>
      <c r="AA259" s="367">
        <f>(AA256&gt;0)*Summary!$H$48</f>
        <v>0</v>
      </c>
      <c r="AB259" s="367">
        <f>(AB256&gt;0)*Summary!$H$48</f>
        <v>0</v>
      </c>
      <c r="AC259" s="367">
        <f>(AC256&gt;0)*Summary!$H$48</f>
        <v>0</v>
      </c>
      <c r="AD259" s="367">
        <f>(AD256&gt;0)*Summary!$H$48</f>
        <v>0</v>
      </c>
      <c r="AE259" s="367">
        <f>(AE256&gt;0)*Summary!$H$48</f>
        <v>0</v>
      </c>
      <c r="AF259" s="367">
        <f>(AF256&gt;0)*Summary!$H$48</f>
        <v>0</v>
      </c>
      <c r="AG259" s="367">
        <f>(AG256&gt;0)*Summary!$H$48</f>
        <v>0</v>
      </c>
      <c r="AH259" s="367">
        <f>(AH256&gt;0)*Summary!$H$48</f>
        <v>0</v>
      </c>
      <c r="AI259" s="367">
        <f>(AI256&gt;0)*Summary!$H$48</f>
        <v>0</v>
      </c>
      <c r="AJ259" s="367">
        <f>(AJ256&gt;0)*Summary!$H$48</f>
        <v>0</v>
      </c>
      <c r="AK259" s="367">
        <f>(AK256&gt;0)*Summary!$H$48</f>
        <v>0</v>
      </c>
      <c r="AL259" s="367">
        <f>(AL256&gt;0)*Summary!$H$48</f>
        <v>0</v>
      </c>
      <c r="AM259" s="367">
        <f>(AM256&gt;0)*Summary!$H$48</f>
        <v>0</v>
      </c>
      <c r="AN259" s="367">
        <f>(AN256&gt;0)*Summary!$H$48</f>
        <v>0</v>
      </c>
      <c r="AO259" s="367">
        <f>(AO256&gt;0)*Summary!$H$48</f>
        <v>0</v>
      </c>
      <c r="AP259" s="367">
        <f>(AP256&gt;0)*Summary!$H$48</f>
        <v>0</v>
      </c>
      <c r="AQ259" s="367">
        <f>(AQ256&gt;0)*Summary!$H$48</f>
        <v>0</v>
      </c>
      <c r="AR259" s="367">
        <f>(AR256&gt;0)*Summary!$H$48</f>
        <v>0</v>
      </c>
      <c r="AS259" s="367">
        <f>(AS256&gt;0)*Summary!$H$48</f>
        <v>0</v>
      </c>
      <c r="AT259" s="367">
        <f>(AT256&gt;0)*Summary!$H$48</f>
        <v>0</v>
      </c>
      <c r="AU259" s="367">
        <f>(AU256&gt;0)*Summary!$H$48</f>
        <v>0</v>
      </c>
      <c r="AV259" s="367">
        <f>(AV256&gt;0)*Summary!$H$48</f>
        <v>0</v>
      </c>
      <c r="AW259" s="367">
        <f>(AW256&gt;0)*Summary!$H$48</f>
        <v>0</v>
      </c>
      <c r="AX259" s="367">
        <f>(AX256&gt;0)*Summary!$H$48</f>
        <v>0</v>
      </c>
      <c r="AY259" s="367">
        <f>(AY256&gt;0)*Summary!$H$48</f>
        <v>0</v>
      </c>
      <c r="AZ259" s="367">
        <f>(AZ256&gt;0)*Summary!$H$48</f>
        <v>0</v>
      </c>
      <c r="BA259" s="367">
        <f>(BA256&gt;0)*Summary!$H$48</f>
        <v>0</v>
      </c>
      <c r="BB259" s="367">
        <f>(BB256&gt;0)*Summary!$H$48</f>
        <v>0</v>
      </c>
      <c r="BC259" s="367">
        <f>(BC256&gt;0)*Summary!$H$48</f>
        <v>0</v>
      </c>
      <c r="BD259" s="367">
        <f>(BD256&gt;0)*Summary!$H$48</f>
        <v>0</v>
      </c>
      <c r="BE259" s="367">
        <f>(BE256&gt;0)*Summary!$H$48</f>
        <v>0</v>
      </c>
      <c r="BF259" s="367">
        <f>(BF256&gt;0)*Summary!$H$48</f>
        <v>0</v>
      </c>
      <c r="BG259" s="367">
        <f>(BG256&gt;0)*Summary!$H$48</f>
        <v>0</v>
      </c>
      <c r="BH259" s="367">
        <f>(BH256&gt;0)*Summary!$H$48</f>
        <v>0</v>
      </c>
      <c r="BI259" s="367">
        <f>(BI256&gt;0)*Summary!$H$48</f>
        <v>0</v>
      </c>
      <c r="BJ259" s="367">
        <f>(BJ256&gt;0)*Summary!$H$48</f>
        <v>0</v>
      </c>
      <c r="BK259" s="367">
        <f>(BK256&gt;0)*Summary!$H$48</f>
        <v>0</v>
      </c>
      <c r="BL259" s="367">
        <f>(BL256&gt;0)*Summary!$H$48</f>
        <v>0</v>
      </c>
      <c r="BM259" s="367">
        <f>(BM256&gt;0)*Summary!$H$48</f>
        <v>0</v>
      </c>
      <c r="BN259" s="367">
        <f>(BN256&gt;0)*Summary!$H$48</f>
        <v>0</v>
      </c>
      <c r="BO259" s="367">
        <f>(BO256&gt;0)*Summary!$H$48</f>
        <v>0</v>
      </c>
      <c r="BP259" s="367">
        <f>(BP256&gt;0)*Summary!$H$48</f>
        <v>0</v>
      </c>
      <c r="BQ259" s="367">
        <f>(BQ256&gt;0)*Summary!$H$48</f>
        <v>0</v>
      </c>
      <c r="BR259" s="367">
        <f>(BR256&gt;0)*Summary!$H$48</f>
        <v>0</v>
      </c>
      <c r="BS259" s="367">
        <f>(BS256&gt;0)*Summary!$H$48</f>
        <v>0</v>
      </c>
      <c r="BT259" s="367">
        <f>(BT256&gt;0)*Summary!$H$48</f>
        <v>0</v>
      </c>
      <c r="BU259" s="367">
        <f>(BU256&gt;0)*Summary!$H$48</f>
        <v>0</v>
      </c>
      <c r="BV259" s="367">
        <f>(BV256&gt;0)*Summary!$H$48</f>
        <v>0</v>
      </c>
      <c r="BW259" s="367">
        <f>(BW256&gt;0)*Summary!$H$48</f>
        <v>0</v>
      </c>
      <c r="BX259" s="367">
        <f>(BX256&gt;0)*Summary!$H$48</f>
        <v>0</v>
      </c>
      <c r="BY259" s="367">
        <f>(BY256&gt;0)*Summary!$H$48</f>
        <v>0</v>
      </c>
      <c r="BZ259" s="367">
        <f>(BZ256&gt;0)*Summary!$H$48</f>
        <v>479267501.05112904</v>
      </c>
      <c r="CA259" s="367">
        <f>(CA256&gt;0)*Summary!$H$48</f>
        <v>0</v>
      </c>
      <c r="CB259" s="367">
        <f>(CB256&gt;0)*Summary!$H$48</f>
        <v>0</v>
      </c>
      <c r="CC259" s="367">
        <f>(CC256&gt;0)*Summary!$H$48</f>
        <v>0</v>
      </c>
      <c r="CD259" s="367">
        <f>(CD256&gt;0)*Summary!$H$48</f>
        <v>0</v>
      </c>
      <c r="CE259" s="367">
        <f>(CE256&gt;0)*Summary!$H$48</f>
        <v>0</v>
      </c>
      <c r="CF259" s="367">
        <f>(CF256&gt;0)*Summary!$H$48</f>
        <v>0</v>
      </c>
      <c r="CG259" s="367">
        <f>(CG256&gt;0)*Summary!$H$48</f>
        <v>0</v>
      </c>
      <c r="CH259" s="367">
        <f>(CH256&gt;0)*Summary!$H$48</f>
        <v>0</v>
      </c>
      <c r="CI259" s="367">
        <f>(CI256&gt;0)*Summary!$H$48</f>
        <v>0</v>
      </c>
      <c r="CJ259" s="367">
        <f>(CJ256&gt;0)*Summary!$H$48</f>
        <v>0</v>
      </c>
      <c r="CK259" s="367">
        <f>(CK256&gt;0)*Summary!$H$48</f>
        <v>0</v>
      </c>
      <c r="CL259" s="367">
        <f>(CL256&gt;0)*Summary!$H$48</f>
        <v>0</v>
      </c>
      <c r="CM259" s="367">
        <f>(CM256&gt;0)*Summary!$H$48</f>
        <v>0</v>
      </c>
      <c r="CN259" s="367">
        <f>(CN256&gt;0)*Summary!$H$48</f>
        <v>0</v>
      </c>
      <c r="CO259" s="367">
        <f>(CO256&gt;0)*Summary!$H$48</f>
        <v>0</v>
      </c>
      <c r="CP259" s="367">
        <f>(CP256&gt;0)*Summary!$H$48</f>
        <v>0</v>
      </c>
      <c r="CQ259" s="367">
        <f>(CQ256&gt;0)*Summary!$H$48</f>
        <v>0</v>
      </c>
      <c r="CR259" s="367">
        <f>(CR256&gt;0)*Summary!$H$48</f>
        <v>0</v>
      </c>
      <c r="CS259" s="367">
        <f>(CS256&gt;0)*Summary!$H$48</f>
        <v>0</v>
      </c>
      <c r="CT259" s="367">
        <f>(CT256&gt;0)*Summary!$H$48</f>
        <v>0</v>
      </c>
      <c r="CU259" s="367">
        <f>(CU256&gt;0)*Summary!$H$48</f>
        <v>0</v>
      </c>
      <c r="CV259" s="367">
        <f>(CV256&gt;0)*Summary!$H$48</f>
        <v>0</v>
      </c>
      <c r="CW259" s="367">
        <f>(CW256&gt;0)*Summary!$H$48</f>
        <v>0</v>
      </c>
      <c r="CX259" s="367">
        <f>(CX256&gt;0)*Summary!$H$48</f>
        <v>0</v>
      </c>
      <c r="CY259" s="367">
        <f>(CY256&gt;0)*Summary!$H$48</f>
        <v>0</v>
      </c>
      <c r="CZ259" s="367">
        <f>(CZ256&gt;0)*Summary!$H$48</f>
        <v>0</v>
      </c>
      <c r="DA259" s="367">
        <f>(DA256&gt;0)*Summary!$H$48</f>
        <v>0</v>
      </c>
      <c r="DB259" s="367">
        <f>(DB256&gt;0)*Summary!$H$48</f>
        <v>0</v>
      </c>
      <c r="DC259" s="367">
        <f>(DC256&gt;0)*Summary!$H$48</f>
        <v>0</v>
      </c>
      <c r="DD259" s="367">
        <f>(DD256&gt;0)*Summary!$H$48</f>
        <v>0</v>
      </c>
      <c r="DE259" s="367">
        <f>(DE256&gt;0)*Summary!$H$48</f>
        <v>0</v>
      </c>
      <c r="DF259" s="367">
        <f>(DF256&gt;0)*Summary!$H$48</f>
        <v>0</v>
      </c>
      <c r="DG259" s="367">
        <f>(DG256&gt;0)*Summary!$H$48</f>
        <v>0</v>
      </c>
      <c r="DH259" s="367">
        <f>(DH256&gt;0)*Summary!$H$48</f>
        <v>0</v>
      </c>
      <c r="DI259" s="367">
        <f>(DI256&gt;0)*Summary!$H$48</f>
        <v>0</v>
      </c>
      <c r="DJ259" s="367">
        <f>(DJ256&gt;0)*Summary!$H$48</f>
        <v>0</v>
      </c>
      <c r="DK259" s="367">
        <f>(DK256&gt;0)*Summary!$H$48</f>
        <v>0</v>
      </c>
      <c r="DL259" s="367">
        <f>(DL256&gt;0)*Summary!$H$48</f>
        <v>0</v>
      </c>
      <c r="DM259" s="367">
        <f>(DM256&gt;0)*Summary!$H$48</f>
        <v>0</v>
      </c>
      <c r="DN259" s="367">
        <f>(DN256&gt;0)*Summary!$H$48</f>
        <v>0</v>
      </c>
      <c r="DO259" s="367">
        <f>(DO256&gt;0)*Summary!$H$48</f>
        <v>0</v>
      </c>
      <c r="DP259" s="367">
        <f>(DP256&gt;0)*Summary!$H$48</f>
        <v>0</v>
      </c>
      <c r="DQ259" s="367">
        <f>(DQ256&gt;0)*Summary!$H$48</f>
        <v>0</v>
      </c>
      <c r="DR259" s="367">
        <f>(DR256&gt;0)*Summary!$H$48</f>
        <v>0</v>
      </c>
      <c r="DS259" s="367">
        <f>(DS256&gt;0)*Summary!$H$48</f>
        <v>0</v>
      </c>
      <c r="DT259" s="367">
        <f>(DT256&gt;0)*Summary!$H$48</f>
        <v>0</v>
      </c>
      <c r="DU259" s="367">
        <f>(DU256&gt;0)*Summary!$H$48</f>
        <v>0</v>
      </c>
      <c r="DV259" s="367">
        <f>(DV256&gt;0)*Summary!$H$48</f>
        <v>0</v>
      </c>
      <c r="DW259" s="367">
        <f>(DW256&gt;0)*Summary!$H$48</f>
        <v>0</v>
      </c>
      <c r="DX259" s="367">
        <f>(DX256&gt;0)*Summary!$H$48</f>
        <v>0</v>
      </c>
      <c r="DY259" s="367">
        <f>(DY256&gt;0)*Summary!$H$48</f>
        <v>0</v>
      </c>
      <c r="DZ259" s="367">
        <f>(DZ256&gt;0)*Summary!$H$48</f>
        <v>0</v>
      </c>
      <c r="EA259" s="367">
        <f>(EA256&gt;0)*Summary!$H$48</f>
        <v>0</v>
      </c>
      <c r="EB259" s="367">
        <f>(EB256&gt;0)*Summary!$H$48</f>
        <v>0</v>
      </c>
      <c r="EC259" s="367">
        <f>(EC256&gt;0)*Summary!$H$48</f>
        <v>0</v>
      </c>
      <c r="ED259" s="367">
        <f>(ED256&gt;0)*Summary!$H$48</f>
        <v>0</v>
      </c>
      <c r="EE259" s="367">
        <f>(EE256&gt;0)*Summary!$H$48</f>
        <v>0</v>
      </c>
      <c r="EF259" s="367">
        <f>(EF256&gt;0)*Summary!$H$48</f>
        <v>0</v>
      </c>
      <c r="EG259" s="367">
        <f>(EG256&gt;0)*Summary!$H$48</f>
        <v>0</v>
      </c>
      <c r="EH259" s="367">
        <f>(EH256&gt;0)*Summary!$H$48</f>
        <v>0</v>
      </c>
      <c r="EI259" s="367">
        <f>(EI256&gt;0)*Summary!$H$48</f>
        <v>0</v>
      </c>
      <c r="EJ259" s="367">
        <f>(EJ256&gt;0)*Summary!$H$48</f>
        <v>0</v>
      </c>
      <c r="EK259" s="367">
        <f>(EK256&gt;0)*Summary!$H$48</f>
        <v>0</v>
      </c>
      <c r="EL259" s="367">
        <f>(EL256&gt;0)*Summary!$H$48</f>
        <v>0</v>
      </c>
      <c r="EM259" s="367">
        <f>(EM256&gt;0)*Summary!$H$48</f>
        <v>0</v>
      </c>
      <c r="EN259" s="367">
        <f>(EN256&gt;0)*Summary!$H$48</f>
        <v>0</v>
      </c>
      <c r="EO259" s="367">
        <f>(EO256&gt;0)*Summary!$H$48</f>
        <v>0</v>
      </c>
      <c r="EP259" s="367">
        <f>(EP256&gt;0)*Summary!$H$48</f>
        <v>0</v>
      </c>
      <c r="EQ259" s="367">
        <f>(EQ256&gt;0)*Summary!$H$48</f>
        <v>0</v>
      </c>
      <c r="ER259" s="367">
        <f>(ER256&gt;0)*Summary!$H$48</f>
        <v>0</v>
      </c>
      <c r="ES259" s="367">
        <f>(ES256&gt;0)*Summary!$H$48</f>
        <v>0</v>
      </c>
      <c r="ET259" s="367">
        <f>(ET256&gt;0)*Summary!$H$48</f>
        <v>0</v>
      </c>
      <c r="EU259" s="367">
        <f>(EU256&gt;0)*Summary!$H$48</f>
        <v>0</v>
      </c>
      <c r="EV259" s="367">
        <f>(EV256&gt;0)*Summary!$H$48</f>
        <v>0</v>
      </c>
      <c r="EW259" s="367">
        <f>(EW256&gt;0)*Summary!$H$48</f>
        <v>0</v>
      </c>
      <c r="EX259" s="367">
        <f>(EX256&gt;0)*Summary!$H$48</f>
        <v>0</v>
      </c>
      <c r="EY259" s="367">
        <f>(EY256&gt;0)*Summary!$H$48</f>
        <v>0</v>
      </c>
      <c r="EZ259" s="367">
        <f>(EZ256&gt;0)*Summary!$H$48</f>
        <v>0</v>
      </c>
      <c r="FA259" s="367">
        <f>(FA256&gt;0)*Summary!$H$48</f>
        <v>0</v>
      </c>
      <c r="FB259" s="367">
        <f>(FB256&gt;0)*Summary!$H$48</f>
        <v>0</v>
      </c>
      <c r="FC259" s="367">
        <f>(FC256&gt;0)*Summary!$H$48</f>
        <v>0</v>
      </c>
      <c r="FD259" s="367">
        <f>(FD256&gt;0)*Summary!$H$48</f>
        <v>0</v>
      </c>
      <c r="FE259" s="367">
        <f>(FE256&gt;0)*Summary!$H$48</f>
        <v>0</v>
      </c>
      <c r="FF259" s="367">
        <f>(FF256&gt;0)*Summary!$H$48</f>
        <v>0</v>
      </c>
      <c r="FG259" s="367">
        <f>(FG256&gt;0)*Summary!$H$48</f>
        <v>0</v>
      </c>
      <c r="FH259" s="367">
        <f>(FH256&gt;0)*Summary!$H$48</f>
        <v>0</v>
      </c>
      <c r="FI259" s="367">
        <f>(FI256&gt;0)*Summary!$H$48</f>
        <v>0</v>
      </c>
      <c r="FJ259" s="367">
        <f>(FJ256&gt;0)*Summary!$H$48</f>
        <v>0</v>
      </c>
      <c r="FK259" s="367">
        <f>(FK256&gt;0)*Summary!$H$48</f>
        <v>0</v>
      </c>
      <c r="FL259" s="367">
        <f>(FL256&gt;0)*Summary!$H$48</f>
        <v>0</v>
      </c>
      <c r="FM259" s="367">
        <f>(FM256&gt;0)*Summary!$H$48</f>
        <v>0</v>
      </c>
      <c r="FN259" s="367">
        <f>(FN256&gt;0)*Summary!$H$48</f>
        <v>0</v>
      </c>
      <c r="FO259" s="367">
        <f>(FO256&gt;0)*Summary!$H$48</f>
        <v>0</v>
      </c>
      <c r="FP259" s="367">
        <f>(FP256&gt;0)*Summary!$H$48</f>
        <v>0</v>
      </c>
      <c r="FQ259" s="367">
        <f>(FQ256&gt;0)*Summary!$H$48</f>
        <v>0</v>
      </c>
      <c r="FR259" s="367">
        <f>(FR256&gt;0)*Summary!$H$48</f>
        <v>0</v>
      </c>
      <c r="FS259" s="367">
        <f>(FS256&gt;0)*Summary!$H$48</f>
        <v>0</v>
      </c>
      <c r="FT259" s="367">
        <f>(FT256&gt;0)*Summary!$H$48</f>
        <v>0</v>
      </c>
      <c r="FU259" s="367">
        <f>(FU256&gt;0)*Summary!$H$48</f>
        <v>0</v>
      </c>
      <c r="FV259" s="367">
        <f>(FV256&gt;0)*Summary!$H$48</f>
        <v>0</v>
      </c>
      <c r="FW259" s="367">
        <f>(FW256&gt;0)*Summary!$H$48</f>
        <v>0</v>
      </c>
      <c r="FX259" s="367">
        <f>(FX256&gt;0)*Summary!$H$48</f>
        <v>0</v>
      </c>
      <c r="FY259" s="367">
        <f>(FY256&gt;0)*Summary!$H$48</f>
        <v>0</v>
      </c>
      <c r="FZ259" s="367">
        <f>(FZ256&gt;0)*Summary!$H$48</f>
        <v>0</v>
      </c>
      <c r="GA259" s="367">
        <f>(GA256&gt;0)*Summary!$H$48</f>
        <v>0</v>
      </c>
      <c r="GB259" s="367">
        <f>(GB256&gt;0)*Summary!$H$48</f>
        <v>0</v>
      </c>
      <c r="GC259" s="367">
        <f>(GC256&gt;0)*Summary!$H$48</f>
        <v>0</v>
      </c>
      <c r="GD259" s="367">
        <f>(GD256&gt;0)*Summary!$H$48</f>
        <v>0</v>
      </c>
      <c r="GE259" s="367">
        <f>(GE256&gt;0)*Summary!$H$48</f>
        <v>0</v>
      </c>
      <c r="GF259" s="367">
        <f>(GF256&gt;0)*Summary!$H$48</f>
        <v>0</v>
      </c>
      <c r="GG259" s="367">
        <f>(GG256&gt;0)*Summary!$H$48</f>
        <v>0</v>
      </c>
      <c r="GH259" s="367">
        <f>(GH256&gt;0)*Summary!$H$48</f>
        <v>0</v>
      </c>
      <c r="GI259" s="367">
        <f>(GI256&gt;0)*Summary!$H$48</f>
        <v>0</v>
      </c>
      <c r="GJ259" s="367">
        <f>(GJ256&gt;0)*Summary!$H$48</f>
        <v>0</v>
      </c>
      <c r="GK259" s="367">
        <f>(GK256&gt;0)*Summary!$H$48</f>
        <v>0</v>
      </c>
      <c r="GL259" s="367">
        <f>(GL256&gt;0)*Summary!$H$48</f>
        <v>0</v>
      </c>
      <c r="GM259" s="367">
        <f>(GM256&gt;0)*Summary!$H$48</f>
        <v>0</v>
      </c>
      <c r="GN259" s="368">
        <f>(GN256&gt;0)*Summary!$H$48</f>
        <v>0</v>
      </c>
      <c r="GO259" s="1"/>
      <c r="GP259" s="67"/>
    </row>
    <row r="260" spans="1:198" customFormat="1" ht="15.5" thickBot="1" x14ac:dyDescent="0.9">
      <c r="A260" s="1"/>
      <c r="B260" s="1"/>
      <c r="C260" s="340" t="s">
        <v>177</v>
      </c>
      <c r="D260" s="369"/>
      <c r="E260" s="369"/>
      <c r="F260" s="370"/>
      <c r="G260" s="370"/>
      <c r="H260" s="371"/>
      <c r="I260" s="371"/>
      <c r="J260" s="341"/>
      <c r="K260" s="341"/>
      <c r="L260" s="341"/>
      <c r="M260" s="341"/>
      <c r="N260" s="292">
        <f>SUM(P260:GN260)</f>
        <v>311321094.12721974</v>
      </c>
      <c r="O260" s="341"/>
      <c r="P260" s="301"/>
      <c r="Q260" s="301">
        <f>Q258-Q259</f>
        <v>0</v>
      </c>
      <c r="R260" s="301">
        <f t="shared" ref="R260:CC260" si="483">R258-R259</f>
        <v>0</v>
      </c>
      <c r="S260" s="301">
        <f t="shared" si="483"/>
        <v>0</v>
      </c>
      <c r="T260" s="301">
        <f t="shared" si="483"/>
        <v>0</v>
      </c>
      <c r="U260" s="301">
        <f t="shared" si="483"/>
        <v>0</v>
      </c>
      <c r="V260" s="301">
        <f t="shared" si="483"/>
        <v>0</v>
      </c>
      <c r="W260" s="301">
        <f t="shared" si="483"/>
        <v>0</v>
      </c>
      <c r="X260" s="301">
        <f t="shared" si="483"/>
        <v>0</v>
      </c>
      <c r="Y260" s="301">
        <f t="shared" si="483"/>
        <v>0</v>
      </c>
      <c r="Z260" s="301">
        <f t="shared" si="483"/>
        <v>0</v>
      </c>
      <c r="AA260" s="301">
        <f t="shared" si="483"/>
        <v>0</v>
      </c>
      <c r="AB260" s="301">
        <f t="shared" si="483"/>
        <v>0</v>
      </c>
      <c r="AC260" s="301">
        <f t="shared" si="483"/>
        <v>0</v>
      </c>
      <c r="AD260" s="301">
        <f t="shared" si="483"/>
        <v>0</v>
      </c>
      <c r="AE260" s="301">
        <f t="shared" si="483"/>
        <v>0</v>
      </c>
      <c r="AF260" s="301">
        <f t="shared" si="483"/>
        <v>0</v>
      </c>
      <c r="AG260" s="301">
        <f t="shared" si="483"/>
        <v>0</v>
      </c>
      <c r="AH260" s="301">
        <f t="shared" si="483"/>
        <v>0</v>
      </c>
      <c r="AI260" s="301">
        <f t="shared" si="483"/>
        <v>0</v>
      </c>
      <c r="AJ260" s="301">
        <f t="shared" si="483"/>
        <v>0</v>
      </c>
      <c r="AK260" s="301">
        <f t="shared" si="483"/>
        <v>0</v>
      </c>
      <c r="AL260" s="301">
        <f t="shared" si="483"/>
        <v>0</v>
      </c>
      <c r="AM260" s="301">
        <f t="shared" si="483"/>
        <v>0</v>
      </c>
      <c r="AN260" s="301">
        <f t="shared" si="483"/>
        <v>0</v>
      </c>
      <c r="AO260" s="301">
        <f t="shared" si="483"/>
        <v>0</v>
      </c>
      <c r="AP260" s="301">
        <f t="shared" si="483"/>
        <v>0</v>
      </c>
      <c r="AQ260" s="301">
        <f t="shared" si="483"/>
        <v>0</v>
      </c>
      <c r="AR260" s="301">
        <f t="shared" si="483"/>
        <v>0</v>
      </c>
      <c r="AS260" s="301">
        <f t="shared" si="483"/>
        <v>0</v>
      </c>
      <c r="AT260" s="301">
        <f t="shared" si="483"/>
        <v>0</v>
      </c>
      <c r="AU260" s="301">
        <f t="shared" si="483"/>
        <v>0</v>
      </c>
      <c r="AV260" s="301">
        <f t="shared" si="483"/>
        <v>0</v>
      </c>
      <c r="AW260" s="301">
        <f t="shared" si="483"/>
        <v>0</v>
      </c>
      <c r="AX260" s="301">
        <f t="shared" si="483"/>
        <v>0</v>
      </c>
      <c r="AY260" s="301">
        <f t="shared" si="483"/>
        <v>0</v>
      </c>
      <c r="AZ260" s="301">
        <f t="shared" si="483"/>
        <v>0</v>
      </c>
      <c r="BA260" s="301">
        <f t="shared" si="483"/>
        <v>0</v>
      </c>
      <c r="BB260" s="301">
        <f t="shared" si="483"/>
        <v>0</v>
      </c>
      <c r="BC260" s="301">
        <f t="shared" si="483"/>
        <v>0</v>
      </c>
      <c r="BD260" s="301">
        <f t="shared" si="483"/>
        <v>0</v>
      </c>
      <c r="BE260" s="301">
        <f t="shared" si="483"/>
        <v>0</v>
      </c>
      <c r="BF260" s="301">
        <f t="shared" si="483"/>
        <v>0</v>
      </c>
      <c r="BG260" s="301">
        <f t="shared" si="483"/>
        <v>0</v>
      </c>
      <c r="BH260" s="301">
        <f t="shared" si="483"/>
        <v>0</v>
      </c>
      <c r="BI260" s="301">
        <f t="shared" si="483"/>
        <v>0</v>
      </c>
      <c r="BJ260" s="301">
        <f t="shared" si="483"/>
        <v>0</v>
      </c>
      <c r="BK260" s="301">
        <f t="shared" si="483"/>
        <v>0</v>
      </c>
      <c r="BL260" s="301">
        <f t="shared" si="483"/>
        <v>0</v>
      </c>
      <c r="BM260" s="301">
        <f t="shared" si="483"/>
        <v>0</v>
      </c>
      <c r="BN260" s="301">
        <f t="shared" si="483"/>
        <v>0</v>
      </c>
      <c r="BO260" s="301">
        <f t="shared" si="483"/>
        <v>0</v>
      </c>
      <c r="BP260" s="301">
        <f t="shared" si="483"/>
        <v>0</v>
      </c>
      <c r="BQ260" s="301">
        <f t="shared" si="483"/>
        <v>0</v>
      </c>
      <c r="BR260" s="301">
        <f t="shared" si="483"/>
        <v>0</v>
      </c>
      <c r="BS260" s="301">
        <f t="shared" si="483"/>
        <v>0</v>
      </c>
      <c r="BT260" s="301">
        <f t="shared" si="483"/>
        <v>0</v>
      </c>
      <c r="BU260" s="301">
        <f t="shared" si="483"/>
        <v>0</v>
      </c>
      <c r="BV260" s="301">
        <f t="shared" si="483"/>
        <v>0</v>
      </c>
      <c r="BW260" s="301">
        <f t="shared" si="483"/>
        <v>0</v>
      </c>
      <c r="BX260" s="301">
        <f t="shared" si="483"/>
        <v>0</v>
      </c>
      <c r="BY260" s="301">
        <f t="shared" si="483"/>
        <v>0</v>
      </c>
      <c r="BZ260" s="301">
        <f t="shared" si="483"/>
        <v>311321094.12721974</v>
      </c>
      <c r="CA260" s="301">
        <f t="shared" si="483"/>
        <v>0</v>
      </c>
      <c r="CB260" s="301">
        <f t="shared" si="483"/>
        <v>0</v>
      </c>
      <c r="CC260" s="301">
        <f t="shared" si="483"/>
        <v>0</v>
      </c>
      <c r="CD260" s="301">
        <f t="shared" ref="CD260:EO260" si="484">CD258-CD259</f>
        <v>0</v>
      </c>
      <c r="CE260" s="301">
        <f t="shared" si="484"/>
        <v>0</v>
      </c>
      <c r="CF260" s="301">
        <f t="shared" si="484"/>
        <v>0</v>
      </c>
      <c r="CG260" s="301">
        <f t="shared" si="484"/>
        <v>0</v>
      </c>
      <c r="CH260" s="301">
        <f t="shared" si="484"/>
        <v>0</v>
      </c>
      <c r="CI260" s="301">
        <f t="shared" si="484"/>
        <v>0</v>
      </c>
      <c r="CJ260" s="301">
        <f t="shared" si="484"/>
        <v>0</v>
      </c>
      <c r="CK260" s="301">
        <f t="shared" si="484"/>
        <v>0</v>
      </c>
      <c r="CL260" s="301">
        <f t="shared" si="484"/>
        <v>0</v>
      </c>
      <c r="CM260" s="301">
        <f t="shared" si="484"/>
        <v>0</v>
      </c>
      <c r="CN260" s="301">
        <f t="shared" si="484"/>
        <v>0</v>
      </c>
      <c r="CO260" s="301">
        <f t="shared" si="484"/>
        <v>0</v>
      </c>
      <c r="CP260" s="301">
        <f t="shared" si="484"/>
        <v>0</v>
      </c>
      <c r="CQ260" s="301">
        <f t="shared" si="484"/>
        <v>0</v>
      </c>
      <c r="CR260" s="301">
        <f t="shared" si="484"/>
        <v>0</v>
      </c>
      <c r="CS260" s="301">
        <f t="shared" si="484"/>
        <v>0</v>
      </c>
      <c r="CT260" s="301">
        <f t="shared" si="484"/>
        <v>0</v>
      </c>
      <c r="CU260" s="301">
        <f t="shared" si="484"/>
        <v>0</v>
      </c>
      <c r="CV260" s="301">
        <f t="shared" si="484"/>
        <v>0</v>
      </c>
      <c r="CW260" s="301">
        <f t="shared" si="484"/>
        <v>0</v>
      </c>
      <c r="CX260" s="301">
        <f t="shared" si="484"/>
        <v>0</v>
      </c>
      <c r="CY260" s="301">
        <f t="shared" si="484"/>
        <v>0</v>
      </c>
      <c r="CZ260" s="301">
        <f t="shared" si="484"/>
        <v>0</v>
      </c>
      <c r="DA260" s="301">
        <f t="shared" si="484"/>
        <v>0</v>
      </c>
      <c r="DB260" s="301">
        <f t="shared" si="484"/>
        <v>0</v>
      </c>
      <c r="DC260" s="301">
        <f t="shared" si="484"/>
        <v>0</v>
      </c>
      <c r="DD260" s="301">
        <f t="shared" si="484"/>
        <v>0</v>
      </c>
      <c r="DE260" s="301">
        <f t="shared" si="484"/>
        <v>0</v>
      </c>
      <c r="DF260" s="301">
        <f t="shared" si="484"/>
        <v>0</v>
      </c>
      <c r="DG260" s="301">
        <f t="shared" si="484"/>
        <v>0</v>
      </c>
      <c r="DH260" s="301">
        <f t="shared" si="484"/>
        <v>0</v>
      </c>
      <c r="DI260" s="301">
        <f t="shared" si="484"/>
        <v>0</v>
      </c>
      <c r="DJ260" s="301">
        <f t="shared" si="484"/>
        <v>0</v>
      </c>
      <c r="DK260" s="301">
        <f t="shared" si="484"/>
        <v>0</v>
      </c>
      <c r="DL260" s="301">
        <f t="shared" si="484"/>
        <v>0</v>
      </c>
      <c r="DM260" s="301">
        <f t="shared" si="484"/>
        <v>0</v>
      </c>
      <c r="DN260" s="301">
        <f t="shared" si="484"/>
        <v>0</v>
      </c>
      <c r="DO260" s="301">
        <f t="shared" si="484"/>
        <v>0</v>
      </c>
      <c r="DP260" s="301">
        <f t="shared" si="484"/>
        <v>0</v>
      </c>
      <c r="DQ260" s="301">
        <f t="shared" si="484"/>
        <v>0</v>
      </c>
      <c r="DR260" s="301">
        <f t="shared" si="484"/>
        <v>0</v>
      </c>
      <c r="DS260" s="301">
        <f t="shared" si="484"/>
        <v>0</v>
      </c>
      <c r="DT260" s="301">
        <f t="shared" si="484"/>
        <v>0</v>
      </c>
      <c r="DU260" s="301">
        <f t="shared" si="484"/>
        <v>0</v>
      </c>
      <c r="DV260" s="301">
        <f t="shared" si="484"/>
        <v>0</v>
      </c>
      <c r="DW260" s="301">
        <f t="shared" si="484"/>
        <v>0</v>
      </c>
      <c r="DX260" s="301">
        <f t="shared" si="484"/>
        <v>0</v>
      </c>
      <c r="DY260" s="301">
        <f t="shared" si="484"/>
        <v>0</v>
      </c>
      <c r="DZ260" s="301">
        <f t="shared" si="484"/>
        <v>0</v>
      </c>
      <c r="EA260" s="301">
        <f t="shared" si="484"/>
        <v>0</v>
      </c>
      <c r="EB260" s="301">
        <f t="shared" si="484"/>
        <v>0</v>
      </c>
      <c r="EC260" s="301">
        <f t="shared" si="484"/>
        <v>0</v>
      </c>
      <c r="ED260" s="301">
        <f t="shared" si="484"/>
        <v>0</v>
      </c>
      <c r="EE260" s="301">
        <f t="shared" si="484"/>
        <v>0</v>
      </c>
      <c r="EF260" s="301">
        <f t="shared" si="484"/>
        <v>0</v>
      </c>
      <c r="EG260" s="301">
        <f t="shared" si="484"/>
        <v>0</v>
      </c>
      <c r="EH260" s="301">
        <f t="shared" si="484"/>
        <v>0</v>
      </c>
      <c r="EI260" s="301">
        <f t="shared" si="484"/>
        <v>0</v>
      </c>
      <c r="EJ260" s="301">
        <f t="shared" si="484"/>
        <v>0</v>
      </c>
      <c r="EK260" s="301">
        <f t="shared" si="484"/>
        <v>0</v>
      </c>
      <c r="EL260" s="301">
        <f t="shared" si="484"/>
        <v>0</v>
      </c>
      <c r="EM260" s="301">
        <f t="shared" si="484"/>
        <v>0</v>
      </c>
      <c r="EN260" s="301">
        <f t="shared" si="484"/>
        <v>0</v>
      </c>
      <c r="EO260" s="301">
        <f t="shared" si="484"/>
        <v>0</v>
      </c>
      <c r="EP260" s="301">
        <f t="shared" ref="EP260:GN260" si="485">EP258-EP259</f>
        <v>0</v>
      </c>
      <c r="EQ260" s="301">
        <f t="shared" si="485"/>
        <v>0</v>
      </c>
      <c r="ER260" s="301">
        <f t="shared" si="485"/>
        <v>0</v>
      </c>
      <c r="ES260" s="301">
        <f t="shared" si="485"/>
        <v>0</v>
      </c>
      <c r="ET260" s="301">
        <f t="shared" si="485"/>
        <v>0</v>
      </c>
      <c r="EU260" s="301">
        <f t="shared" si="485"/>
        <v>0</v>
      </c>
      <c r="EV260" s="301">
        <f t="shared" si="485"/>
        <v>0</v>
      </c>
      <c r="EW260" s="301">
        <f t="shared" si="485"/>
        <v>0</v>
      </c>
      <c r="EX260" s="301">
        <f t="shared" si="485"/>
        <v>0</v>
      </c>
      <c r="EY260" s="301">
        <f t="shared" si="485"/>
        <v>0</v>
      </c>
      <c r="EZ260" s="301">
        <f t="shared" si="485"/>
        <v>0</v>
      </c>
      <c r="FA260" s="301">
        <f t="shared" si="485"/>
        <v>0</v>
      </c>
      <c r="FB260" s="301">
        <f t="shared" si="485"/>
        <v>0</v>
      </c>
      <c r="FC260" s="301">
        <f t="shared" si="485"/>
        <v>0</v>
      </c>
      <c r="FD260" s="301">
        <f t="shared" si="485"/>
        <v>0</v>
      </c>
      <c r="FE260" s="301">
        <f t="shared" si="485"/>
        <v>0</v>
      </c>
      <c r="FF260" s="301">
        <f t="shared" si="485"/>
        <v>0</v>
      </c>
      <c r="FG260" s="301">
        <f t="shared" si="485"/>
        <v>0</v>
      </c>
      <c r="FH260" s="301">
        <f t="shared" si="485"/>
        <v>0</v>
      </c>
      <c r="FI260" s="301">
        <f t="shared" si="485"/>
        <v>0</v>
      </c>
      <c r="FJ260" s="301">
        <f t="shared" si="485"/>
        <v>0</v>
      </c>
      <c r="FK260" s="301">
        <f t="shared" si="485"/>
        <v>0</v>
      </c>
      <c r="FL260" s="301">
        <f t="shared" si="485"/>
        <v>0</v>
      </c>
      <c r="FM260" s="301">
        <f t="shared" si="485"/>
        <v>0</v>
      </c>
      <c r="FN260" s="301">
        <f t="shared" si="485"/>
        <v>0</v>
      </c>
      <c r="FO260" s="301">
        <f t="shared" si="485"/>
        <v>0</v>
      </c>
      <c r="FP260" s="301">
        <f t="shared" si="485"/>
        <v>0</v>
      </c>
      <c r="FQ260" s="301">
        <f t="shared" si="485"/>
        <v>0</v>
      </c>
      <c r="FR260" s="301">
        <f t="shared" si="485"/>
        <v>0</v>
      </c>
      <c r="FS260" s="301">
        <f t="shared" si="485"/>
        <v>0</v>
      </c>
      <c r="FT260" s="301">
        <f t="shared" si="485"/>
        <v>0</v>
      </c>
      <c r="FU260" s="301">
        <f t="shared" si="485"/>
        <v>0</v>
      </c>
      <c r="FV260" s="301">
        <f t="shared" si="485"/>
        <v>0</v>
      </c>
      <c r="FW260" s="301">
        <f t="shared" si="485"/>
        <v>0</v>
      </c>
      <c r="FX260" s="301">
        <f t="shared" si="485"/>
        <v>0</v>
      </c>
      <c r="FY260" s="301">
        <f t="shared" si="485"/>
        <v>0</v>
      </c>
      <c r="FZ260" s="301">
        <f t="shared" si="485"/>
        <v>0</v>
      </c>
      <c r="GA260" s="301">
        <f t="shared" si="485"/>
        <v>0</v>
      </c>
      <c r="GB260" s="301">
        <f t="shared" si="485"/>
        <v>0</v>
      </c>
      <c r="GC260" s="301">
        <f t="shared" si="485"/>
        <v>0</v>
      </c>
      <c r="GD260" s="301">
        <f t="shared" si="485"/>
        <v>0</v>
      </c>
      <c r="GE260" s="301">
        <f t="shared" si="485"/>
        <v>0</v>
      </c>
      <c r="GF260" s="301">
        <f t="shared" si="485"/>
        <v>0</v>
      </c>
      <c r="GG260" s="301">
        <f t="shared" si="485"/>
        <v>0</v>
      </c>
      <c r="GH260" s="301">
        <f t="shared" si="485"/>
        <v>0</v>
      </c>
      <c r="GI260" s="301">
        <f t="shared" si="485"/>
        <v>0</v>
      </c>
      <c r="GJ260" s="301">
        <f t="shared" si="485"/>
        <v>0</v>
      </c>
      <c r="GK260" s="301">
        <f t="shared" si="485"/>
        <v>0</v>
      </c>
      <c r="GL260" s="301">
        <f t="shared" si="485"/>
        <v>0</v>
      </c>
      <c r="GM260" s="301">
        <f t="shared" si="485"/>
        <v>0</v>
      </c>
      <c r="GN260" s="302">
        <f t="shared" si="485"/>
        <v>0</v>
      </c>
      <c r="GO260" s="1"/>
      <c r="GP260" s="67"/>
    </row>
    <row r="261" spans="1:198" ht="15.5" thickBot="1" x14ac:dyDescent="0.9">
      <c r="D261" s="311"/>
      <c r="E261" s="311"/>
      <c r="F261" s="312"/>
      <c r="G261" s="312"/>
      <c r="H261" s="313"/>
      <c r="I261" s="313"/>
      <c r="P261" s="345"/>
      <c r="Q261" s="345"/>
      <c r="R261" s="345"/>
      <c r="S261" s="345"/>
      <c r="T261" s="345"/>
      <c r="U261" s="345"/>
      <c r="V261" s="345"/>
      <c r="W261" s="345"/>
      <c r="X261" s="345"/>
      <c r="Y261" s="345"/>
      <c r="Z261" s="345"/>
      <c r="AA261" s="345"/>
      <c r="AB261" s="345"/>
      <c r="AC261" s="345"/>
      <c r="AD261" s="345"/>
      <c r="AE261" s="345"/>
      <c r="AF261" s="345"/>
      <c r="AG261" s="345"/>
      <c r="AH261" s="345"/>
      <c r="AI261" s="345"/>
      <c r="AJ261" s="345"/>
      <c r="AK261" s="345"/>
      <c r="AL261" s="345"/>
      <c r="AM261" s="345"/>
      <c r="AN261" s="345"/>
      <c r="AO261" s="345"/>
      <c r="AP261" s="345"/>
      <c r="AQ261" s="345"/>
      <c r="AR261" s="345"/>
      <c r="AS261" s="345"/>
      <c r="AT261" s="345"/>
      <c r="AU261" s="345"/>
      <c r="AV261" s="345"/>
      <c r="AW261" s="345"/>
      <c r="AX261" s="345"/>
      <c r="AY261" s="345"/>
      <c r="AZ261" s="345"/>
      <c r="BA261" s="345"/>
      <c r="BB261" s="345"/>
      <c r="BC261" s="345"/>
      <c r="BD261" s="345"/>
      <c r="BE261" s="345"/>
      <c r="BF261" s="345"/>
      <c r="BG261" s="345"/>
      <c r="BH261" s="345"/>
      <c r="BI261" s="345"/>
      <c r="BJ261" s="345"/>
      <c r="BK261" s="345"/>
      <c r="BL261" s="345"/>
      <c r="BM261" s="345"/>
      <c r="BN261" s="345"/>
      <c r="BO261" s="345"/>
      <c r="BP261" s="345"/>
      <c r="BQ261" s="345"/>
      <c r="BR261" s="345"/>
      <c r="BS261" s="345"/>
      <c r="BT261" s="345"/>
      <c r="BU261" s="345"/>
      <c r="BV261" s="345"/>
      <c r="BW261" s="345"/>
      <c r="BX261" s="345"/>
      <c r="BY261" s="345"/>
      <c r="BZ261" s="345"/>
      <c r="CA261" s="345"/>
      <c r="CB261" s="345"/>
      <c r="CC261" s="345"/>
      <c r="CD261" s="345"/>
      <c r="CE261" s="345"/>
      <c r="CF261" s="345"/>
      <c r="CG261" s="345"/>
      <c r="CH261" s="345"/>
      <c r="CI261" s="345"/>
      <c r="CJ261" s="345"/>
      <c r="CK261" s="345"/>
      <c r="CL261" s="345"/>
      <c r="CM261" s="345"/>
      <c r="CN261" s="345"/>
      <c r="CO261" s="345"/>
      <c r="CP261" s="345"/>
      <c r="CQ261" s="345"/>
      <c r="CR261" s="345"/>
      <c r="CS261" s="345"/>
      <c r="CT261" s="345"/>
      <c r="CU261" s="345"/>
      <c r="CV261" s="345"/>
      <c r="CW261" s="345"/>
      <c r="CX261" s="345"/>
      <c r="CY261" s="345"/>
      <c r="CZ261" s="345"/>
      <c r="DA261" s="345"/>
      <c r="DB261" s="345"/>
      <c r="DC261" s="345"/>
      <c r="DD261" s="345"/>
      <c r="DE261" s="345"/>
      <c r="DF261" s="345"/>
      <c r="DG261" s="345"/>
      <c r="DH261" s="345"/>
      <c r="DI261" s="345"/>
      <c r="DJ261" s="345"/>
      <c r="DK261" s="345"/>
      <c r="DL261" s="345"/>
      <c r="DM261" s="345"/>
      <c r="DN261" s="345"/>
      <c r="DO261" s="345"/>
      <c r="DP261" s="345"/>
      <c r="DQ261" s="345"/>
      <c r="DR261" s="345"/>
      <c r="DS261" s="345"/>
      <c r="DT261" s="345"/>
      <c r="DU261" s="345"/>
      <c r="DV261" s="345"/>
      <c r="DW261" s="345"/>
      <c r="DX261" s="345"/>
      <c r="DY261" s="345"/>
      <c r="DZ261" s="345"/>
      <c r="EA261" s="345"/>
      <c r="EB261" s="345"/>
      <c r="EC261" s="345"/>
      <c r="ED261" s="345"/>
      <c r="EE261" s="345"/>
      <c r="EF261" s="345"/>
      <c r="EG261" s="345"/>
      <c r="EH261" s="345"/>
      <c r="EI261" s="345"/>
      <c r="EJ261" s="345"/>
      <c r="EK261" s="345"/>
      <c r="EL261" s="345"/>
      <c r="EM261" s="345"/>
      <c r="EN261" s="345"/>
      <c r="EO261" s="345"/>
      <c r="EP261" s="345"/>
      <c r="EQ261" s="345"/>
      <c r="ER261" s="345"/>
      <c r="ES261" s="345"/>
      <c r="ET261" s="345"/>
      <c r="EU261" s="345"/>
      <c r="EV261" s="345"/>
      <c r="EW261" s="345"/>
      <c r="EX261" s="345"/>
      <c r="EY261" s="345"/>
      <c r="EZ261" s="345"/>
      <c r="FA261" s="345"/>
      <c r="FB261" s="345"/>
      <c r="FC261" s="345"/>
      <c r="FD261" s="345"/>
      <c r="FE261" s="345"/>
      <c r="FF261" s="345"/>
      <c r="FG261" s="345"/>
      <c r="FH261" s="345"/>
      <c r="FI261" s="345"/>
      <c r="FJ261" s="345"/>
      <c r="FK261" s="345"/>
      <c r="FL261" s="345"/>
      <c r="FM261" s="345"/>
      <c r="FN261" s="345"/>
      <c r="FO261" s="345"/>
      <c r="FP261" s="345"/>
      <c r="FQ261" s="345"/>
      <c r="FR261" s="345"/>
      <c r="FS261" s="345"/>
      <c r="FT261" s="345"/>
      <c r="FU261" s="345"/>
      <c r="FV261" s="345"/>
      <c r="FW261" s="345"/>
      <c r="FX261" s="345"/>
      <c r="FY261" s="345"/>
      <c r="FZ261" s="345"/>
      <c r="GA261" s="345"/>
      <c r="GB261" s="345"/>
      <c r="GC261" s="345"/>
      <c r="GD261" s="345"/>
      <c r="GE261" s="345"/>
      <c r="GF261" s="345"/>
      <c r="GG261" s="345"/>
      <c r="GH261" s="345"/>
      <c r="GI261" s="345"/>
      <c r="GJ261" s="345"/>
      <c r="GK261" s="345"/>
      <c r="GL261" s="345"/>
      <c r="GM261" s="345"/>
      <c r="GN261" s="345"/>
    </row>
    <row r="262" spans="1:198" customFormat="1" x14ac:dyDescent="0.75">
      <c r="A262" s="1"/>
      <c r="B262" s="1"/>
      <c r="C262" s="711" t="s">
        <v>303</v>
      </c>
      <c r="D262" s="712"/>
      <c r="E262" s="712"/>
      <c r="F262" s="713"/>
      <c r="G262" s="714"/>
      <c r="H262" s="713"/>
      <c r="I262" s="714"/>
      <c r="J262" s="713"/>
      <c r="K262" s="713"/>
      <c r="L262" s="715"/>
      <c r="M262" s="715"/>
      <c r="N262" s="712"/>
      <c r="O262" s="712"/>
      <c r="P262" s="716"/>
      <c r="Q262" s="1179">
        <v>1</v>
      </c>
      <c r="R262" s="1179">
        <f t="shared" ref="R262:AV262" si="486">IF(R259=0,IF( Q262=1, 1,0),0)</f>
        <v>1</v>
      </c>
      <c r="S262" s="1179">
        <f t="shared" si="486"/>
        <v>1</v>
      </c>
      <c r="T262" s="1179">
        <f t="shared" si="486"/>
        <v>1</v>
      </c>
      <c r="U262" s="1179">
        <f t="shared" si="486"/>
        <v>1</v>
      </c>
      <c r="V262" s="1179">
        <f t="shared" si="486"/>
        <v>1</v>
      </c>
      <c r="W262" s="1179">
        <f t="shared" si="486"/>
        <v>1</v>
      </c>
      <c r="X262" s="1179">
        <f t="shared" si="486"/>
        <v>1</v>
      </c>
      <c r="Y262" s="1179">
        <f t="shared" si="486"/>
        <v>1</v>
      </c>
      <c r="Z262" s="1179">
        <f t="shared" si="486"/>
        <v>1</v>
      </c>
      <c r="AA262" s="1179">
        <f t="shared" si="486"/>
        <v>1</v>
      </c>
      <c r="AB262" s="1179">
        <f t="shared" si="486"/>
        <v>1</v>
      </c>
      <c r="AC262" s="1179">
        <f t="shared" si="486"/>
        <v>1</v>
      </c>
      <c r="AD262" s="1179">
        <f t="shared" si="486"/>
        <v>1</v>
      </c>
      <c r="AE262" s="1179">
        <f t="shared" si="486"/>
        <v>1</v>
      </c>
      <c r="AF262" s="1179">
        <f t="shared" si="486"/>
        <v>1</v>
      </c>
      <c r="AG262" s="1179">
        <f t="shared" si="486"/>
        <v>1</v>
      </c>
      <c r="AH262" s="1179">
        <f t="shared" si="486"/>
        <v>1</v>
      </c>
      <c r="AI262" s="1179">
        <f t="shared" si="486"/>
        <v>1</v>
      </c>
      <c r="AJ262" s="1179">
        <f t="shared" si="486"/>
        <v>1</v>
      </c>
      <c r="AK262" s="1179">
        <f t="shared" si="486"/>
        <v>1</v>
      </c>
      <c r="AL262" s="1179">
        <f t="shared" si="486"/>
        <v>1</v>
      </c>
      <c r="AM262" s="1179">
        <f t="shared" si="486"/>
        <v>1</v>
      </c>
      <c r="AN262" s="1179">
        <f t="shared" si="486"/>
        <v>1</v>
      </c>
      <c r="AO262" s="1179">
        <f t="shared" si="486"/>
        <v>1</v>
      </c>
      <c r="AP262" s="1179">
        <f t="shared" si="486"/>
        <v>1</v>
      </c>
      <c r="AQ262" s="1179">
        <f t="shared" si="486"/>
        <v>1</v>
      </c>
      <c r="AR262" s="1179">
        <f t="shared" si="486"/>
        <v>1</v>
      </c>
      <c r="AS262" s="1179">
        <f t="shared" si="486"/>
        <v>1</v>
      </c>
      <c r="AT262" s="1179">
        <f t="shared" si="486"/>
        <v>1</v>
      </c>
      <c r="AU262" s="1179">
        <f t="shared" si="486"/>
        <v>1</v>
      </c>
      <c r="AV262" s="1179">
        <f t="shared" si="486"/>
        <v>1</v>
      </c>
      <c r="AW262" s="1179">
        <f>IF(AW259=0,IF( AV262=1, 1,0),0)</f>
        <v>1</v>
      </c>
      <c r="AX262" s="1179">
        <f>IF(AX259=0,IF( AW262=1, 1,0),0)</f>
        <v>1</v>
      </c>
      <c r="AY262" s="1179">
        <f t="shared" ref="AY262:CC262" si="487">IF(AY259=0,IF( AX262=1, 1,0),0)</f>
        <v>1</v>
      </c>
      <c r="AZ262" s="1179">
        <f t="shared" si="487"/>
        <v>1</v>
      </c>
      <c r="BA262" s="1179">
        <f t="shared" si="487"/>
        <v>1</v>
      </c>
      <c r="BB262" s="1179">
        <f t="shared" si="487"/>
        <v>1</v>
      </c>
      <c r="BC262" s="1179">
        <f t="shared" si="487"/>
        <v>1</v>
      </c>
      <c r="BD262" s="1179">
        <f t="shared" si="487"/>
        <v>1</v>
      </c>
      <c r="BE262" s="1179">
        <f t="shared" si="487"/>
        <v>1</v>
      </c>
      <c r="BF262" s="1179">
        <f t="shared" si="487"/>
        <v>1</v>
      </c>
      <c r="BG262" s="1179">
        <f t="shared" si="487"/>
        <v>1</v>
      </c>
      <c r="BH262" s="1179">
        <f t="shared" si="487"/>
        <v>1</v>
      </c>
      <c r="BI262" s="1179">
        <f t="shared" si="487"/>
        <v>1</v>
      </c>
      <c r="BJ262" s="1179">
        <f t="shared" si="487"/>
        <v>1</v>
      </c>
      <c r="BK262" s="1179">
        <f t="shared" si="487"/>
        <v>1</v>
      </c>
      <c r="BL262" s="1179">
        <f t="shared" si="487"/>
        <v>1</v>
      </c>
      <c r="BM262" s="1179">
        <f t="shared" si="487"/>
        <v>1</v>
      </c>
      <c r="BN262" s="1179">
        <f t="shared" si="487"/>
        <v>1</v>
      </c>
      <c r="BO262" s="1179">
        <f t="shared" si="487"/>
        <v>1</v>
      </c>
      <c r="BP262" s="1179">
        <f t="shared" si="487"/>
        <v>1</v>
      </c>
      <c r="BQ262" s="1179">
        <f t="shared" si="487"/>
        <v>1</v>
      </c>
      <c r="BR262" s="1179">
        <f t="shared" si="487"/>
        <v>1</v>
      </c>
      <c r="BS262" s="1179">
        <f t="shared" si="487"/>
        <v>1</v>
      </c>
      <c r="BT262" s="1179">
        <f t="shared" si="487"/>
        <v>1</v>
      </c>
      <c r="BU262" s="1179">
        <f t="shared" si="487"/>
        <v>1</v>
      </c>
      <c r="BV262" s="1179">
        <f t="shared" si="487"/>
        <v>1</v>
      </c>
      <c r="BW262" s="1179">
        <f t="shared" si="487"/>
        <v>1</v>
      </c>
      <c r="BX262" s="1179">
        <f t="shared" si="487"/>
        <v>1</v>
      </c>
      <c r="BY262" s="1179">
        <f t="shared" si="487"/>
        <v>1</v>
      </c>
      <c r="BZ262" s="1179">
        <f t="shared" si="487"/>
        <v>0</v>
      </c>
      <c r="CA262" s="1179">
        <f t="shared" si="487"/>
        <v>0</v>
      </c>
      <c r="CB262" s="1179">
        <f t="shared" si="487"/>
        <v>0</v>
      </c>
      <c r="CC262" s="1179">
        <f t="shared" si="487"/>
        <v>0</v>
      </c>
      <c r="CD262" s="1179">
        <f t="shared" ref="CD262:DI262" si="488">IF(CD259=0,IF( CC262=1, 1,0),0)</f>
        <v>0</v>
      </c>
      <c r="CE262" s="1179">
        <f t="shared" si="488"/>
        <v>0</v>
      </c>
      <c r="CF262" s="1179">
        <f t="shared" si="488"/>
        <v>0</v>
      </c>
      <c r="CG262" s="1179">
        <f t="shared" si="488"/>
        <v>0</v>
      </c>
      <c r="CH262" s="1179">
        <f t="shared" si="488"/>
        <v>0</v>
      </c>
      <c r="CI262" s="1179">
        <f t="shared" si="488"/>
        <v>0</v>
      </c>
      <c r="CJ262" s="1179">
        <f t="shared" si="488"/>
        <v>0</v>
      </c>
      <c r="CK262" s="1179">
        <f t="shared" si="488"/>
        <v>0</v>
      </c>
      <c r="CL262" s="1179">
        <f t="shared" si="488"/>
        <v>0</v>
      </c>
      <c r="CM262" s="1179">
        <f t="shared" si="488"/>
        <v>0</v>
      </c>
      <c r="CN262" s="1179">
        <f t="shared" si="488"/>
        <v>0</v>
      </c>
      <c r="CO262" s="1179">
        <f t="shared" si="488"/>
        <v>0</v>
      </c>
      <c r="CP262" s="1179">
        <f t="shared" si="488"/>
        <v>0</v>
      </c>
      <c r="CQ262" s="1179">
        <f t="shared" si="488"/>
        <v>0</v>
      </c>
      <c r="CR262" s="1179">
        <f t="shared" si="488"/>
        <v>0</v>
      </c>
      <c r="CS262" s="1179">
        <f t="shared" si="488"/>
        <v>0</v>
      </c>
      <c r="CT262" s="1179">
        <f t="shared" si="488"/>
        <v>0</v>
      </c>
      <c r="CU262" s="1179">
        <f t="shared" si="488"/>
        <v>0</v>
      </c>
      <c r="CV262" s="1179">
        <f t="shared" si="488"/>
        <v>0</v>
      </c>
      <c r="CW262" s="1179">
        <f t="shared" si="488"/>
        <v>0</v>
      </c>
      <c r="CX262" s="1179">
        <f t="shared" si="488"/>
        <v>0</v>
      </c>
      <c r="CY262" s="1179">
        <f t="shared" si="488"/>
        <v>0</v>
      </c>
      <c r="CZ262" s="1179">
        <f t="shared" si="488"/>
        <v>0</v>
      </c>
      <c r="DA262" s="1179">
        <f t="shared" si="488"/>
        <v>0</v>
      </c>
      <c r="DB262" s="1179">
        <f t="shared" si="488"/>
        <v>0</v>
      </c>
      <c r="DC262" s="1179">
        <f t="shared" si="488"/>
        <v>0</v>
      </c>
      <c r="DD262" s="1179">
        <f t="shared" si="488"/>
        <v>0</v>
      </c>
      <c r="DE262" s="1179">
        <f t="shared" si="488"/>
        <v>0</v>
      </c>
      <c r="DF262" s="1179">
        <f t="shared" si="488"/>
        <v>0</v>
      </c>
      <c r="DG262" s="1179">
        <f t="shared" si="488"/>
        <v>0</v>
      </c>
      <c r="DH262" s="1179">
        <f t="shared" si="488"/>
        <v>0</v>
      </c>
      <c r="DI262" s="1179">
        <f t="shared" si="488"/>
        <v>0</v>
      </c>
      <c r="DJ262" s="1179">
        <f t="shared" ref="DJ262:EO262" si="489">IF(DJ259=0,IF( DI262=1, 1,0),0)</f>
        <v>0</v>
      </c>
      <c r="DK262" s="1179">
        <f t="shared" si="489"/>
        <v>0</v>
      </c>
      <c r="DL262" s="1179">
        <f t="shared" si="489"/>
        <v>0</v>
      </c>
      <c r="DM262" s="1179">
        <f t="shared" si="489"/>
        <v>0</v>
      </c>
      <c r="DN262" s="1179">
        <f t="shared" si="489"/>
        <v>0</v>
      </c>
      <c r="DO262" s="1179">
        <f t="shared" si="489"/>
        <v>0</v>
      </c>
      <c r="DP262" s="1179">
        <f t="shared" si="489"/>
        <v>0</v>
      </c>
      <c r="DQ262" s="1179">
        <f t="shared" si="489"/>
        <v>0</v>
      </c>
      <c r="DR262" s="1179">
        <f t="shared" si="489"/>
        <v>0</v>
      </c>
      <c r="DS262" s="1179">
        <f t="shared" si="489"/>
        <v>0</v>
      </c>
      <c r="DT262" s="1179">
        <f t="shared" si="489"/>
        <v>0</v>
      </c>
      <c r="DU262" s="1179">
        <f t="shared" si="489"/>
        <v>0</v>
      </c>
      <c r="DV262" s="1179">
        <f t="shared" si="489"/>
        <v>0</v>
      </c>
      <c r="DW262" s="1179">
        <f t="shared" si="489"/>
        <v>0</v>
      </c>
      <c r="DX262" s="1179">
        <f t="shared" si="489"/>
        <v>0</v>
      </c>
      <c r="DY262" s="1179">
        <f t="shared" si="489"/>
        <v>0</v>
      </c>
      <c r="DZ262" s="1179">
        <f t="shared" si="489"/>
        <v>0</v>
      </c>
      <c r="EA262" s="1179">
        <f t="shared" si="489"/>
        <v>0</v>
      </c>
      <c r="EB262" s="1179">
        <f t="shared" si="489"/>
        <v>0</v>
      </c>
      <c r="EC262" s="1179">
        <f t="shared" si="489"/>
        <v>0</v>
      </c>
      <c r="ED262" s="1179">
        <f t="shared" si="489"/>
        <v>0</v>
      </c>
      <c r="EE262" s="1179">
        <f t="shared" si="489"/>
        <v>0</v>
      </c>
      <c r="EF262" s="1179">
        <f t="shared" si="489"/>
        <v>0</v>
      </c>
      <c r="EG262" s="1179">
        <f t="shared" si="489"/>
        <v>0</v>
      </c>
      <c r="EH262" s="1179">
        <f t="shared" si="489"/>
        <v>0</v>
      </c>
      <c r="EI262" s="1179">
        <f t="shared" si="489"/>
        <v>0</v>
      </c>
      <c r="EJ262" s="1179">
        <f t="shared" si="489"/>
        <v>0</v>
      </c>
      <c r="EK262" s="1179">
        <f t="shared" si="489"/>
        <v>0</v>
      </c>
      <c r="EL262" s="1179">
        <f t="shared" si="489"/>
        <v>0</v>
      </c>
      <c r="EM262" s="1179">
        <f t="shared" si="489"/>
        <v>0</v>
      </c>
      <c r="EN262" s="1179">
        <f t="shared" si="489"/>
        <v>0</v>
      </c>
      <c r="EO262" s="1179">
        <f t="shared" si="489"/>
        <v>0</v>
      </c>
      <c r="EP262" s="1179">
        <f t="shared" ref="EP262:FU262" si="490">IF(EP259=0,IF( EO262=1, 1,0),0)</f>
        <v>0</v>
      </c>
      <c r="EQ262" s="1179">
        <f t="shared" si="490"/>
        <v>0</v>
      </c>
      <c r="ER262" s="1179">
        <f t="shared" si="490"/>
        <v>0</v>
      </c>
      <c r="ES262" s="1179">
        <f t="shared" si="490"/>
        <v>0</v>
      </c>
      <c r="ET262" s="1179">
        <f t="shared" si="490"/>
        <v>0</v>
      </c>
      <c r="EU262" s="1179">
        <f t="shared" si="490"/>
        <v>0</v>
      </c>
      <c r="EV262" s="1179">
        <f t="shared" si="490"/>
        <v>0</v>
      </c>
      <c r="EW262" s="1179">
        <f t="shared" si="490"/>
        <v>0</v>
      </c>
      <c r="EX262" s="1179">
        <f t="shared" si="490"/>
        <v>0</v>
      </c>
      <c r="EY262" s="1179">
        <f t="shared" si="490"/>
        <v>0</v>
      </c>
      <c r="EZ262" s="1179">
        <f t="shared" si="490"/>
        <v>0</v>
      </c>
      <c r="FA262" s="1179">
        <f t="shared" si="490"/>
        <v>0</v>
      </c>
      <c r="FB262" s="1179">
        <f t="shared" si="490"/>
        <v>0</v>
      </c>
      <c r="FC262" s="1179">
        <f t="shared" si="490"/>
        <v>0</v>
      </c>
      <c r="FD262" s="1179">
        <f t="shared" si="490"/>
        <v>0</v>
      </c>
      <c r="FE262" s="1179">
        <f t="shared" si="490"/>
        <v>0</v>
      </c>
      <c r="FF262" s="1179">
        <f t="shared" si="490"/>
        <v>0</v>
      </c>
      <c r="FG262" s="1179">
        <f t="shared" si="490"/>
        <v>0</v>
      </c>
      <c r="FH262" s="1179">
        <f t="shared" si="490"/>
        <v>0</v>
      </c>
      <c r="FI262" s="1179">
        <f t="shared" si="490"/>
        <v>0</v>
      </c>
      <c r="FJ262" s="1179">
        <f t="shared" si="490"/>
        <v>0</v>
      </c>
      <c r="FK262" s="1179">
        <f t="shared" si="490"/>
        <v>0</v>
      </c>
      <c r="FL262" s="1179">
        <f t="shared" si="490"/>
        <v>0</v>
      </c>
      <c r="FM262" s="1179">
        <f t="shared" si="490"/>
        <v>0</v>
      </c>
      <c r="FN262" s="1179">
        <f t="shared" si="490"/>
        <v>0</v>
      </c>
      <c r="FO262" s="1179">
        <f t="shared" si="490"/>
        <v>0</v>
      </c>
      <c r="FP262" s="1179">
        <f t="shared" si="490"/>
        <v>0</v>
      </c>
      <c r="FQ262" s="1179">
        <f t="shared" si="490"/>
        <v>0</v>
      </c>
      <c r="FR262" s="1179">
        <f t="shared" si="490"/>
        <v>0</v>
      </c>
      <c r="FS262" s="1179">
        <f t="shared" si="490"/>
        <v>0</v>
      </c>
      <c r="FT262" s="1179">
        <f t="shared" si="490"/>
        <v>0</v>
      </c>
      <c r="FU262" s="1179">
        <f t="shared" si="490"/>
        <v>0</v>
      </c>
      <c r="FV262" s="1179">
        <f t="shared" ref="FV262:GN262" si="491">IF(FV259=0,IF( FU262=1, 1,0),0)</f>
        <v>0</v>
      </c>
      <c r="FW262" s="1179">
        <f t="shared" si="491"/>
        <v>0</v>
      </c>
      <c r="FX262" s="1179">
        <f t="shared" si="491"/>
        <v>0</v>
      </c>
      <c r="FY262" s="1179">
        <f t="shared" si="491"/>
        <v>0</v>
      </c>
      <c r="FZ262" s="1179">
        <f t="shared" si="491"/>
        <v>0</v>
      </c>
      <c r="GA262" s="1179">
        <f t="shared" si="491"/>
        <v>0</v>
      </c>
      <c r="GB262" s="1179">
        <f t="shared" si="491"/>
        <v>0</v>
      </c>
      <c r="GC262" s="1179">
        <f t="shared" si="491"/>
        <v>0</v>
      </c>
      <c r="GD262" s="1179">
        <f t="shared" si="491"/>
        <v>0</v>
      </c>
      <c r="GE262" s="1179">
        <f t="shared" si="491"/>
        <v>0</v>
      </c>
      <c r="GF262" s="1179">
        <f t="shared" si="491"/>
        <v>0</v>
      </c>
      <c r="GG262" s="1179">
        <f t="shared" si="491"/>
        <v>0</v>
      </c>
      <c r="GH262" s="1179">
        <f t="shared" si="491"/>
        <v>0</v>
      </c>
      <c r="GI262" s="1179">
        <f t="shared" si="491"/>
        <v>0</v>
      </c>
      <c r="GJ262" s="1179">
        <f t="shared" si="491"/>
        <v>0</v>
      </c>
      <c r="GK262" s="1179">
        <f t="shared" si="491"/>
        <v>0</v>
      </c>
      <c r="GL262" s="1179">
        <f t="shared" si="491"/>
        <v>0</v>
      </c>
      <c r="GM262" s="1179">
        <f t="shared" si="491"/>
        <v>0</v>
      </c>
      <c r="GN262" s="1180">
        <f t="shared" si="491"/>
        <v>0</v>
      </c>
      <c r="GO262" s="1"/>
      <c r="GP262" s="67"/>
    </row>
    <row r="263" spans="1:198" x14ac:dyDescent="0.75">
      <c r="C263" s="46" t="s">
        <v>469</v>
      </c>
      <c r="D263" s="1181"/>
      <c r="E263" s="100"/>
      <c r="F263" s="320"/>
      <c r="G263" s="320"/>
      <c r="H263" s="324"/>
      <c r="I263" s="324"/>
      <c r="J263" s="7"/>
      <c r="K263" s="7"/>
      <c r="L263" s="7"/>
      <c r="M263" s="7"/>
      <c r="N263" s="21">
        <f>MAX(P263:GN263)</f>
        <v>317918613.98889613</v>
      </c>
      <c r="O263" s="7"/>
      <c r="P263" s="95">
        <f>+P188+O263</f>
        <v>10179999.985834956</v>
      </c>
      <c r="Q263" s="95">
        <f t="shared" ref="Q263:CB263" si="492">+Q188+P263</f>
        <v>14203427.175282378</v>
      </c>
      <c r="R263" s="95">
        <f t="shared" si="492"/>
        <v>18584942.645128891</v>
      </c>
      <c r="S263" s="95">
        <f t="shared" si="492"/>
        <v>23323707.85783191</v>
      </c>
      <c r="T263" s="95">
        <f t="shared" si="492"/>
        <v>26217916.676092073</v>
      </c>
      <c r="U263" s="95">
        <f t="shared" si="492"/>
        <v>102647193.18733814</v>
      </c>
      <c r="V263" s="95">
        <f t="shared" si="492"/>
        <v>181344597.5278191</v>
      </c>
      <c r="W263" s="95">
        <f t="shared" si="492"/>
        <v>259026902.45688695</v>
      </c>
      <c r="X263" s="95">
        <f t="shared" si="492"/>
        <v>260625716.61595362</v>
      </c>
      <c r="Y263" s="95">
        <f t="shared" si="492"/>
        <v>262251831.01784167</v>
      </c>
      <c r="Z263" s="95">
        <f t="shared" si="492"/>
        <v>263899322.82344392</v>
      </c>
      <c r="AA263" s="95">
        <f t="shared" si="492"/>
        <v>265561512.02278104</v>
      </c>
      <c r="AB263" s="95">
        <f t="shared" si="492"/>
        <v>267231186.98889616</v>
      </c>
      <c r="AC263" s="95">
        <f t="shared" si="492"/>
        <v>268900861.95501125</v>
      </c>
      <c r="AD263" s="95">
        <f t="shared" si="492"/>
        <v>270563051.15434837</v>
      </c>
      <c r="AE263" s="95">
        <f t="shared" si="492"/>
        <v>272210542.95995063</v>
      </c>
      <c r="AF263" s="95">
        <f t="shared" si="492"/>
        <v>273836657.36036515</v>
      </c>
      <c r="AG263" s="95">
        <f t="shared" si="492"/>
        <v>275435471.5223788</v>
      </c>
      <c r="AH263" s="95">
        <f t="shared" si="492"/>
        <v>277002000.83989978</v>
      </c>
      <c r="AI263" s="95">
        <f t="shared" si="492"/>
        <v>278532326.59779561</v>
      </c>
      <c r="AJ263" s="95">
        <f t="shared" si="492"/>
        <v>280301081.42592013</v>
      </c>
      <c r="AK263" s="95">
        <f t="shared" si="492"/>
        <v>289306943.73331773</v>
      </c>
      <c r="AL263" s="95">
        <f t="shared" si="492"/>
        <v>298635933.48508829</v>
      </c>
      <c r="AM263" s="95">
        <f t="shared" si="492"/>
        <v>308201659.37124902</v>
      </c>
      <c r="AN263" s="95">
        <f t="shared" si="492"/>
        <v>317918613.98889613</v>
      </c>
      <c r="AO263" s="95">
        <f t="shared" si="492"/>
        <v>317918613.98889613</v>
      </c>
      <c r="AP263" s="95">
        <f t="shared" si="492"/>
        <v>317918613.98889613</v>
      </c>
      <c r="AQ263" s="95">
        <f t="shared" si="492"/>
        <v>317918613.98889613</v>
      </c>
      <c r="AR263" s="95">
        <f t="shared" si="492"/>
        <v>317918613.98889613</v>
      </c>
      <c r="AS263" s="95">
        <f t="shared" si="492"/>
        <v>317918613.98889613</v>
      </c>
      <c r="AT263" s="95">
        <f t="shared" si="492"/>
        <v>317918613.98889613</v>
      </c>
      <c r="AU263" s="95">
        <f t="shared" si="492"/>
        <v>317918613.98889613</v>
      </c>
      <c r="AV263" s="95">
        <f t="shared" si="492"/>
        <v>317918613.98889613</v>
      </c>
      <c r="AW263" s="95">
        <f>+AW188+AV263</f>
        <v>317918613.98889613</v>
      </c>
      <c r="AX263" s="95">
        <f>+AX188+AW263</f>
        <v>317918613.98889613</v>
      </c>
      <c r="AY263" s="95">
        <f t="shared" si="492"/>
        <v>317918613.98889613</v>
      </c>
      <c r="AZ263" s="95">
        <f t="shared" si="492"/>
        <v>317918613.98889613</v>
      </c>
      <c r="BA263" s="95">
        <f t="shared" si="492"/>
        <v>317918613.98889613</v>
      </c>
      <c r="BB263" s="95">
        <f t="shared" si="492"/>
        <v>317918613.98889613</v>
      </c>
      <c r="BC263" s="95">
        <f t="shared" si="492"/>
        <v>317918613.98889613</v>
      </c>
      <c r="BD263" s="95">
        <f t="shared" si="492"/>
        <v>317918613.98889613</v>
      </c>
      <c r="BE263" s="95">
        <f t="shared" si="492"/>
        <v>317918613.98889613</v>
      </c>
      <c r="BF263" s="95">
        <f t="shared" si="492"/>
        <v>317918613.98889613</v>
      </c>
      <c r="BG263" s="95">
        <f t="shared" si="492"/>
        <v>317918613.98889613</v>
      </c>
      <c r="BH263" s="95">
        <f t="shared" si="492"/>
        <v>317918613.98889613</v>
      </c>
      <c r="BI263" s="95">
        <f t="shared" si="492"/>
        <v>317918613.98889613</v>
      </c>
      <c r="BJ263" s="95">
        <f t="shared" si="492"/>
        <v>317918613.98889613</v>
      </c>
      <c r="BK263" s="95">
        <f t="shared" si="492"/>
        <v>317918613.98889613</v>
      </c>
      <c r="BL263" s="95">
        <f t="shared" si="492"/>
        <v>317918613.98889613</v>
      </c>
      <c r="BM263" s="95">
        <f t="shared" si="492"/>
        <v>317918613.98889613</v>
      </c>
      <c r="BN263" s="95">
        <f t="shared" si="492"/>
        <v>317918613.98889613</v>
      </c>
      <c r="BO263" s="95">
        <f t="shared" si="492"/>
        <v>317918613.98889613</v>
      </c>
      <c r="BP263" s="95">
        <f t="shared" si="492"/>
        <v>317918613.98889613</v>
      </c>
      <c r="BQ263" s="95">
        <f t="shared" si="492"/>
        <v>317918613.98889613</v>
      </c>
      <c r="BR263" s="95">
        <f t="shared" si="492"/>
        <v>317918613.98889613</v>
      </c>
      <c r="BS263" s="95">
        <f t="shared" si="492"/>
        <v>317918613.98889613</v>
      </c>
      <c r="BT263" s="95">
        <f t="shared" si="492"/>
        <v>317918613.98889613</v>
      </c>
      <c r="BU263" s="95">
        <f t="shared" si="492"/>
        <v>317918613.98889613</v>
      </c>
      <c r="BV263" s="95">
        <f t="shared" si="492"/>
        <v>317918613.98889613</v>
      </c>
      <c r="BW263" s="95">
        <f t="shared" si="492"/>
        <v>317918613.98889613</v>
      </c>
      <c r="BX263" s="95">
        <f t="shared" si="492"/>
        <v>317918613.98889613</v>
      </c>
      <c r="BY263" s="95">
        <f t="shared" si="492"/>
        <v>317918613.98889613</v>
      </c>
      <c r="BZ263" s="95">
        <f t="shared" si="492"/>
        <v>317918613.98889613</v>
      </c>
      <c r="CA263" s="95">
        <f t="shared" si="492"/>
        <v>317918613.98889613</v>
      </c>
      <c r="CB263" s="95">
        <f t="shared" si="492"/>
        <v>317918613.98889613</v>
      </c>
      <c r="CC263" s="95">
        <f t="shared" ref="CC263:EN263" si="493">+CC188+CB263</f>
        <v>317918613.98889613</v>
      </c>
      <c r="CD263" s="95">
        <f t="shared" si="493"/>
        <v>317918613.98889613</v>
      </c>
      <c r="CE263" s="95">
        <f t="shared" si="493"/>
        <v>317918613.98889613</v>
      </c>
      <c r="CF263" s="95">
        <f t="shared" si="493"/>
        <v>317918613.98889613</v>
      </c>
      <c r="CG263" s="95">
        <f t="shared" si="493"/>
        <v>317918613.98889613</v>
      </c>
      <c r="CH263" s="95">
        <f t="shared" si="493"/>
        <v>317918613.98889613</v>
      </c>
      <c r="CI263" s="95">
        <f t="shared" si="493"/>
        <v>317918613.98889613</v>
      </c>
      <c r="CJ263" s="95">
        <f t="shared" si="493"/>
        <v>317918613.98889613</v>
      </c>
      <c r="CK263" s="95">
        <f t="shared" si="493"/>
        <v>317918613.98889613</v>
      </c>
      <c r="CL263" s="95">
        <f t="shared" si="493"/>
        <v>317918613.98889613</v>
      </c>
      <c r="CM263" s="95">
        <f t="shared" si="493"/>
        <v>317918613.98889613</v>
      </c>
      <c r="CN263" s="95">
        <f t="shared" si="493"/>
        <v>317918613.98889613</v>
      </c>
      <c r="CO263" s="95">
        <f t="shared" si="493"/>
        <v>317918613.98889613</v>
      </c>
      <c r="CP263" s="95">
        <f t="shared" si="493"/>
        <v>317918613.98889613</v>
      </c>
      <c r="CQ263" s="95">
        <f t="shared" si="493"/>
        <v>317918613.98889613</v>
      </c>
      <c r="CR263" s="95">
        <f t="shared" si="493"/>
        <v>317918613.98889613</v>
      </c>
      <c r="CS263" s="95">
        <f t="shared" si="493"/>
        <v>317918613.98889613</v>
      </c>
      <c r="CT263" s="95">
        <f t="shared" si="493"/>
        <v>317918613.98889613</v>
      </c>
      <c r="CU263" s="95">
        <f t="shared" si="493"/>
        <v>317918613.98889613</v>
      </c>
      <c r="CV263" s="95">
        <f t="shared" si="493"/>
        <v>317918613.98889613</v>
      </c>
      <c r="CW263" s="95">
        <f t="shared" si="493"/>
        <v>317918613.98889613</v>
      </c>
      <c r="CX263" s="95">
        <f t="shared" si="493"/>
        <v>317918613.98889613</v>
      </c>
      <c r="CY263" s="95">
        <f t="shared" si="493"/>
        <v>317918613.98889613</v>
      </c>
      <c r="CZ263" s="95">
        <f t="shared" si="493"/>
        <v>317918613.98889613</v>
      </c>
      <c r="DA263" s="95">
        <f t="shared" si="493"/>
        <v>317918613.98889613</v>
      </c>
      <c r="DB263" s="95">
        <f t="shared" si="493"/>
        <v>317918613.98889613</v>
      </c>
      <c r="DC263" s="95">
        <f t="shared" si="493"/>
        <v>317918613.98889613</v>
      </c>
      <c r="DD263" s="95">
        <f t="shared" si="493"/>
        <v>317918613.98889613</v>
      </c>
      <c r="DE263" s="95">
        <f t="shared" si="493"/>
        <v>317918613.98889613</v>
      </c>
      <c r="DF263" s="95">
        <f t="shared" si="493"/>
        <v>317918613.98889613</v>
      </c>
      <c r="DG263" s="95">
        <f t="shared" si="493"/>
        <v>317918613.98889613</v>
      </c>
      <c r="DH263" s="95">
        <f t="shared" si="493"/>
        <v>317918613.98889613</v>
      </c>
      <c r="DI263" s="95">
        <f t="shared" si="493"/>
        <v>317918613.98889613</v>
      </c>
      <c r="DJ263" s="95">
        <f t="shared" si="493"/>
        <v>317918613.98889613</v>
      </c>
      <c r="DK263" s="95">
        <f t="shared" si="493"/>
        <v>317918613.98889613</v>
      </c>
      <c r="DL263" s="95">
        <f t="shared" si="493"/>
        <v>317918613.98889613</v>
      </c>
      <c r="DM263" s="95">
        <f t="shared" si="493"/>
        <v>317918613.98889613</v>
      </c>
      <c r="DN263" s="95">
        <f t="shared" si="493"/>
        <v>317918613.98889613</v>
      </c>
      <c r="DO263" s="95">
        <f t="shared" si="493"/>
        <v>317918613.98889613</v>
      </c>
      <c r="DP263" s="95">
        <f t="shared" si="493"/>
        <v>317918613.98889613</v>
      </c>
      <c r="DQ263" s="95">
        <f t="shared" si="493"/>
        <v>317918613.98889613</v>
      </c>
      <c r="DR263" s="95">
        <f t="shared" si="493"/>
        <v>317918613.98889613</v>
      </c>
      <c r="DS263" s="95">
        <f t="shared" si="493"/>
        <v>317918613.98889613</v>
      </c>
      <c r="DT263" s="95">
        <f t="shared" si="493"/>
        <v>317918613.98889613</v>
      </c>
      <c r="DU263" s="95">
        <f t="shared" si="493"/>
        <v>317918613.98889613</v>
      </c>
      <c r="DV263" s="95">
        <f t="shared" si="493"/>
        <v>317918613.98889613</v>
      </c>
      <c r="DW263" s="95">
        <f t="shared" si="493"/>
        <v>317918613.98889613</v>
      </c>
      <c r="DX263" s="95">
        <f t="shared" si="493"/>
        <v>317918613.98889613</v>
      </c>
      <c r="DY263" s="95">
        <f t="shared" si="493"/>
        <v>317918613.98889613</v>
      </c>
      <c r="DZ263" s="95">
        <f t="shared" si="493"/>
        <v>317918613.98889613</v>
      </c>
      <c r="EA263" s="95">
        <f t="shared" si="493"/>
        <v>317918613.98889613</v>
      </c>
      <c r="EB263" s="95">
        <f t="shared" si="493"/>
        <v>317918613.98889613</v>
      </c>
      <c r="EC263" s="95">
        <f t="shared" si="493"/>
        <v>317918613.98889613</v>
      </c>
      <c r="ED263" s="95">
        <f t="shared" si="493"/>
        <v>317918613.98889613</v>
      </c>
      <c r="EE263" s="95">
        <f t="shared" si="493"/>
        <v>317918613.98889613</v>
      </c>
      <c r="EF263" s="95">
        <f t="shared" si="493"/>
        <v>317918613.98889613</v>
      </c>
      <c r="EG263" s="95">
        <f t="shared" si="493"/>
        <v>317918613.98889613</v>
      </c>
      <c r="EH263" s="95">
        <f t="shared" si="493"/>
        <v>317918613.98889613</v>
      </c>
      <c r="EI263" s="95">
        <f t="shared" si="493"/>
        <v>317918613.98889613</v>
      </c>
      <c r="EJ263" s="95">
        <f t="shared" si="493"/>
        <v>317918613.98889613</v>
      </c>
      <c r="EK263" s="95">
        <f t="shared" si="493"/>
        <v>317918613.98889613</v>
      </c>
      <c r="EL263" s="95">
        <f t="shared" si="493"/>
        <v>317918613.98889613</v>
      </c>
      <c r="EM263" s="95">
        <f t="shared" si="493"/>
        <v>317918613.98889613</v>
      </c>
      <c r="EN263" s="95">
        <f t="shared" si="493"/>
        <v>317918613.98889613</v>
      </c>
      <c r="EO263" s="95">
        <f t="shared" ref="EO263:GN263" si="494">+EO188+EN263</f>
        <v>317918613.98889613</v>
      </c>
      <c r="EP263" s="95">
        <f t="shared" si="494"/>
        <v>317918613.98889613</v>
      </c>
      <c r="EQ263" s="95">
        <f t="shared" si="494"/>
        <v>317918613.98889613</v>
      </c>
      <c r="ER263" s="95">
        <f t="shared" si="494"/>
        <v>317918613.98889613</v>
      </c>
      <c r="ES263" s="95">
        <f t="shared" si="494"/>
        <v>317918613.98889613</v>
      </c>
      <c r="ET263" s="95">
        <f t="shared" si="494"/>
        <v>317918613.98889613</v>
      </c>
      <c r="EU263" s="95">
        <f t="shared" si="494"/>
        <v>317918613.98889613</v>
      </c>
      <c r="EV263" s="95">
        <f t="shared" si="494"/>
        <v>317918613.98889613</v>
      </c>
      <c r="EW263" s="95">
        <f t="shared" si="494"/>
        <v>317918613.98889613</v>
      </c>
      <c r="EX263" s="95">
        <f t="shared" si="494"/>
        <v>317918613.98889613</v>
      </c>
      <c r="EY263" s="95">
        <f t="shared" si="494"/>
        <v>317918613.98889613</v>
      </c>
      <c r="EZ263" s="95">
        <f t="shared" si="494"/>
        <v>317918613.98889613</v>
      </c>
      <c r="FA263" s="95">
        <f t="shared" si="494"/>
        <v>317918613.98889613</v>
      </c>
      <c r="FB263" s="95">
        <f t="shared" si="494"/>
        <v>317918613.98889613</v>
      </c>
      <c r="FC263" s="95">
        <f t="shared" si="494"/>
        <v>317918613.98889613</v>
      </c>
      <c r="FD263" s="95">
        <f t="shared" si="494"/>
        <v>317918613.98889613</v>
      </c>
      <c r="FE263" s="95">
        <f t="shared" si="494"/>
        <v>317918613.98889613</v>
      </c>
      <c r="FF263" s="95">
        <f t="shared" si="494"/>
        <v>317918613.98889613</v>
      </c>
      <c r="FG263" s="95">
        <f t="shared" si="494"/>
        <v>317918613.98889613</v>
      </c>
      <c r="FH263" s="95">
        <f t="shared" si="494"/>
        <v>317918613.98889613</v>
      </c>
      <c r="FI263" s="95">
        <f t="shared" si="494"/>
        <v>317918613.98889613</v>
      </c>
      <c r="FJ263" s="95">
        <f t="shared" si="494"/>
        <v>317918613.98889613</v>
      </c>
      <c r="FK263" s="95">
        <f t="shared" si="494"/>
        <v>317918613.98889613</v>
      </c>
      <c r="FL263" s="95">
        <f t="shared" si="494"/>
        <v>317918613.98889613</v>
      </c>
      <c r="FM263" s="95">
        <f t="shared" si="494"/>
        <v>317918613.98889613</v>
      </c>
      <c r="FN263" s="95">
        <f t="shared" si="494"/>
        <v>317918613.98889613</v>
      </c>
      <c r="FO263" s="95">
        <f t="shared" si="494"/>
        <v>317918613.98889613</v>
      </c>
      <c r="FP263" s="95">
        <f t="shared" si="494"/>
        <v>317918613.98889613</v>
      </c>
      <c r="FQ263" s="95">
        <f t="shared" si="494"/>
        <v>317918613.98889613</v>
      </c>
      <c r="FR263" s="95">
        <f t="shared" si="494"/>
        <v>317918613.98889613</v>
      </c>
      <c r="FS263" s="95">
        <f t="shared" si="494"/>
        <v>317918613.98889613</v>
      </c>
      <c r="FT263" s="95">
        <f t="shared" si="494"/>
        <v>317918613.98889613</v>
      </c>
      <c r="FU263" s="95">
        <f t="shared" si="494"/>
        <v>317918613.98889613</v>
      </c>
      <c r="FV263" s="95">
        <f t="shared" si="494"/>
        <v>317918613.98889613</v>
      </c>
      <c r="FW263" s="95">
        <f t="shared" si="494"/>
        <v>317918613.98889613</v>
      </c>
      <c r="FX263" s="95">
        <f t="shared" si="494"/>
        <v>317918613.98889613</v>
      </c>
      <c r="FY263" s="95">
        <f t="shared" si="494"/>
        <v>317918613.98889613</v>
      </c>
      <c r="FZ263" s="95">
        <f t="shared" si="494"/>
        <v>317918613.98889613</v>
      </c>
      <c r="GA263" s="95">
        <f t="shared" si="494"/>
        <v>317918613.98889613</v>
      </c>
      <c r="GB263" s="95">
        <f t="shared" si="494"/>
        <v>317918613.98889613</v>
      </c>
      <c r="GC263" s="95">
        <f t="shared" si="494"/>
        <v>317918613.98889613</v>
      </c>
      <c r="GD263" s="95">
        <f t="shared" si="494"/>
        <v>317918613.98889613</v>
      </c>
      <c r="GE263" s="95">
        <f t="shared" si="494"/>
        <v>317918613.98889613</v>
      </c>
      <c r="GF263" s="95">
        <f t="shared" si="494"/>
        <v>317918613.98889613</v>
      </c>
      <c r="GG263" s="95">
        <f t="shared" si="494"/>
        <v>317918613.98889613</v>
      </c>
      <c r="GH263" s="95">
        <f t="shared" si="494"/>
        <v>317918613.98889613</v>
      </c>
      <c r="GI263" s="95">
        <f t="shared" si="494"/>
        <v>317918613.98889613</v>
      </c>
      <c r="GJ263" s="95">
        <f t="shared" si="494"/>
        <v>317918613.98889613</v>
      </c>
      <c r="GK263" s="95">
        <f t="shared" si="494"/>
        <v>317918613.98889613</v>
      </c>
      <c r="GL263" s="95">
        <f t="shared" si="494"/>
        <v>317918613.98889613</v>
      </c>
      <c r="GM263" s="95">
        <f t="shared" si="494"/>
        <v>317918613.98889613</v>
      </c>
      <c r="GN263" s="95">
        <f t="shared" si="494"/>
        <v>317918613.98889613</v>
      </c>
    </row>
    <row r="264" spans="1:198" x14ac:dyDescent="0.75">
      <c r="C264" s="1187" t="s">
        <v>465</v>
      </c>
      <c r="D264" s="1188"/>
      <c r="E264" s="1188"/>
      <c r="F264" s="1189"/>
      <c r="G264" s="1189"/>
      <c r="H264" s="1190"/>
      <c r="I264" s="1190"/>
      <c r="J264" s="898"/>
      <c r="K264" s="898"/>
      <c r="L264" s="898"/>
      <c r="M264" s="898"/>
      <c r="N264" s="1192">
        <f>SUM(N265:N269)</f>
        <v>1739593.0699444807</v>
      </c>
      <c r="O264" s="898"/>
      <c r="P264" s="1191">
        <f>SUM(P265:P269)</f>
        <v>1739593.0699444807</v>
      </c>
      <c r="Q264" s="1191">
        <f t="shared" ref="Q264:CB264" si="495">SUM(Q265:Q269)</f>
        <v>0</v>
      </c>
      <c r="R264" s="1191">
        <f t="shared" si="495"/>
        <v>0</v>
      </c>
      <c r="S264" s="1191">
        <f t="shared" si="495"/>
        <v>0</v>
      </c>
      <c r="T264" s="1191">
        <f t="shared" si="495"/>
        <v>0</v>
      </c>
      <c r="U264" s="1191">
        <f t="shared" si="495"/>
        <v>0</v>
      </c>
      <c r="V264" s="1191">
        <f t="shared" si="495"/>
        <v>0</v>
      </c>
      <c r="W264" s="1191">
        <f t="shared" si="495"/>
        <v>0</v>
      </c>
      <c r="X264" s="1191">
        <f t="shared" si="495"/>
        <v>0</v>
      </c>
      <c r="Y264" s="1191">
        <f t="shared" si="495"/>
        <v>0</v>
      </c>
      <c r="Z264" s="1191">
        <f t="shared" si="495"/>
        <v>0</v>
      </c>
      <c r="AA264" s="1191">
        <f t="shared" si="495"/>
        <v>0</v>
      </c>
      <c r="AB264" s="1191">
        <f t="shared" si="495"/>
        <v>0</v>
      </c>
      <c r="AC264" s="1191">
        <f t="shared" si="495"/>
        <v>0</v>
      </c>
      <c r="AD264" s="1191">
        <f t="shared" si="495"/>
        <v>0</v>
      </c>
      <c r="AE264" s="1191">
        <f t="shared" si="495"/>
        <v>0</v>
      </c>
      <c r="AF264" s="1191">
        <f t="shared" si="495"/>
        <v>0</v>
      </c>
      <c r="AG264" s="1191">
        <f t="shared" si="495"/>
        <v>0</v>
      </c>
      <c r="AH264" s="1191">
        <f t="shared" si="495"/>
        <v>0</v>
      </c>
      <c r="AI264" s="1191">
        <f t="shared" si="495"/>
        <v>0</v>
      </c>
      <c r="AJ264" s="1191">
        <f t="shared" si="495"/>
        <v>0</v>
      </c>
      <c r="AK264" s="1191">
        <f t="shared" si="495"/>
        <v>0</v>
      </c>
      <c r="AL264" s="1191">
        <f t="shared" si="495"/>
        <v>0</v>
      </c>
      <c r="AM264" s="1191">
        <f t="shared" si="495"/>
        <v>0</v>
      </c>
      <c r="AN264" s="1191">
        <f t="shared" si="495"/>
        <v>0</v>
      </c>
      <c r="AO264" s="1191">
        <f t="shared" si="495"/>
        <v>0</v>
      </c>
      <c r="AP264" s="1191">
        <f t="shared" si="495"/>
        <v>0</v>
      </c>
      <c r="AQ264" s="1191">
        <f t="shared" si="495"/>
        <v>0</v>
      </c>
      <c r="AR264" s="1191">
        <f t="shared" si="495"/>
        <v>0</v>
      </c>
      <c r="AS264" s="1191">
        <f t="shared" si="495"/>
        <v>0</v>
      </c>
      <c r="AT264" s="1191">
        <f t="shared" si="495"/>
        <v>0</v>
      </c>
      <c r="AU264" s="1191">
        <f t="shared" si="495"/>
        <v>0</v>
      </c>
      <c r="AV264" s="1191">
        <f t="shared" si="495"/>
        <v>0</v>
      </c>
      <c r="AW264" s="1191">
        <f t="shared" si="495"/>
        <v>0</v>
      </c>
      <c r="AX264" s="1191">
        <f t="shared" si="495"/>
        <v>0</v>
      </c>
      <c r="AY264" s="1191">
        <f t="shared" si="495"/>
        <v>0</v>
      </c>
      <c r="AZ264" s="1191">
        <f t="shared" si="495"/>
        <v>0</v>
      </c>
      <c r="BA264" s="1191">
        <f t="shared" si="495"/>
        <v>0</v>
      </c>
      <c r="BB264" s="1191">
        <f t="shared" si="495"/>
        <v>0</v>
      </c>
      <c r="BC264" s="1191">
        <f t="shared" si="495"/>
        <v>0</v>
      </c>
      <c r="BD264" s="1191">
        <f t="shared" si="495"/>
        <v>0</v>
      </c>
      <c r="BE264" s="1191">
        <f t="shared" si="495"/>
        <v>0</v>
      </c>
      <c r="BF264" s="1191">
        <f t="shared" si="495"/>
        <v>0</v>
      </c>
      <c r="BG264" s="1191">
        <f t="shared" si="495"/>
        <v>0</v>
      </c>
      <c r="BH264" s="1191">
        <f t="shared" si="495"/>
        <v>0</v>
      </c>
      <c r="BI264" s="1191">
        <f t="shared" si="495"/>
        <v>0</v>
      </c>
      <c r="BJ264" s="1191">
        <f t="shared" si="495"/>
        <v>0</v>
      </c>
      <c r="BK264" s="1191">
        <f t="shared" si="495"/>
        <v>0</v>
      </c>
      <c r="BL264" s="1191">
        <f t="shared" si="495"/>
        <v>0</v>
      </c>
      <c r="BM264" s="1191">
        <f t="shared" si="495"/>
        <v>0</v>
      </c>
      <c r="BN264" s="1191">
        <f t="shared" si="495"/>
        <v>0</v>
      </c>
      <c r="BO264" s="1191">
        <f t="shared" si="495"/>
        <v>0</v>
      </c>
      <c r="BP264" s="1191">
        <f t="shared" si="495"/>
        <v>0</v>
      </c>
      <c r="BQ264" s="1191">
        <f t="shared" si="495"/>
        <v>0</v>
      </c>
      <c r="BR264" s="1191">
        <f t="shared" si="495"/>
        <v>0</v>
      </c>
      <c r="BS264" s="1191">
        <f t="shared" si="495"/>
        <v>0</v>
      </c>
      <c r="BT264" s="1191">
        <f t="shared" si="495"/>
        <v>0</v>
      </c>
      <c r="BU264" s="1191">
        <f t="shared" si="495"/>
        <v>0</v>
      </c>
      <c r="BV264" s="1191">
        <f t="shared" si="495"/>
        <v>0</v>
      </c>
      <c r="BW264" s="1191">
        <f t="shared" si="495"/>
        <v>0</v>
      </c>
      <c r="BX264" s="1191">
        <f t="shared" si="495"/>
        <v>0</v>
      </c>
      <c r="BY264" s="1191">
        <f t="shared" si="495"/>
        <v>0</v>
      </c>
      <c r="BZ264" s="1191">
        <f t="shared" si="495"/>
        <v>0</v>
      </c>
      <c r="CA264" s="1191">
        <f t="shared" si="495"/>
        <v>0</v>
      </c>
      <c r="CB264" s="1191">
        <f t="shared" si="495"/>
        <v>0</v>
      </c>
      <c r="CC264" s="1191">
        <f t="shared" ref="CC264:EN264" si="496">SUM(CC265:CC269)</f>
        <v>0</v>
      </c>
      <c r="CD264" s="1191">
        <f t="shared" si="496"/>
        <v>0</v>
      </c>
      <c r="CE264" s="1191">
        <f t="shared" si="496"/>
        <v>0</v>
      </c>
      <c r="CF264" s="1191">
        <f t="shared" si="496"/>
        <v>0</v>
      </c>
      <c r="CG264" s="1191">
        <f t="shared" si="496"/>
        <v>0</v>
      </c>
      <c r="CH264" s="1191">
        <f t="shared" si="496"/>
        <v>0</v>
      </c>
      <c r="CI264" s="1191">
        <f t="shared" si="496"/>
        <v>0</v>
      </c>
      <c r="CJ264" s="1191">
        <f t="shared" si="496"/>
        <v>0</v>
      </c>
      <c r="CK264" s="1191">
        <f t="shared" si="496"/>
        <v>0</v>
      </c>
      <c r="CL264" s="1191">
        <f t="shared" si="496"/>
        <v>0</v>
      </c>
      <c r="CM264" s="1191">
        <f t="shared" si="496"/>
        <v>0</v>
      </c>
      <c r="CN264" s="1191">
        <f t="shared" si="496"/>
        <v>0</v>
      </c>
      <c r="CO264" s="1191">
        <f t="shared" si="496"/>
        <v>0</v>
      </c>
      <c r="CP264" s="1191">
        <f t="shared" si="496"/>
        <v>0</v>
      </c>
      <c r="CQ264" s="1191">
        <f t="shared" si="496"/>
        <v>0</v>
      </c>
      <c r="CR264" s="1191">
        <f t="shared" si="496"/>
        <v>0</v>
      </c>
      <c r="CS264" s="1191">
        <f t="shared" si="496"/>
        <v>0</v>
      </c>
      <c r="CT264" s="1191">
        <f t="shared" si="496"/>
        <v>0</v>
      </c>
      <c r="CU264" s="1191">
        <f t="shared" si="496"/>
        <v>0</v>
      </c>
      <c r="CV264" s="1191">
        <f t="shared" si="496"/>
        <v>0</v>
      </c>
      <c r="CW264" s="1191">
        <f t="shared" si="496"/>
        <v>0</v>
      </c>
      <c r="CX264" s="1191">
        <f t="shared" si="496"/>
        <v>0</v>
      </c>
      <c r="CY264" s="1191">
        <f t="shared" si="496"/>
        <v>0</v>
      </c>
      <c r="CZ264" s="1191">
        <f t="shared" si="496"/>
        <v>0</v>
      </c>
      <c r="DA264" s="1191">
        <f t="shared" si="496"/>
        <v>0</v>
      </c>
      <c r="DB264" s="1191">
        <f t="shared" si="496"/>
        <v>0</v>
      </c>
      <c r="DC264" s="1191">
        <f t="shared" si="496"/>
        <v>0</v>
      </c>
      <c r="DD264" s="1191">
        <f t="shared" si="496"/>
        <v>0</v>
      </c>
      <c r="DE264" s="1191">
        <f t="shared" si="496"/>
        <v>0</v>
      </c>
      <c r="DF264" s="1191">
        <f t="shared" si="496"/>
        <v>0</v>
      </c>
      <c r="DG264" s="1191">
        <f t="shared" si="496"/>
        <v>0</v>
      </c>
      <c r="DH264" s="1191">
        <f t="shared" si="496"/>
        <v>0</v>
      </c>
      <c r="DI264" s="1191">
        <f t="shared" si="496"/>
        <v>0</v>
      </c>
      <c r="DJ264" s="1191">
        <f t="shared" si="496"/>
        <v>0</v>
      </c>
      <c r="DK264" s="1191">
        <f t="shared" si="496"/>
        <v>0</v>
      </c>
      <c r="DL264" s="1191">
        <f t="shared" si="496"/>
        <v>0</v>
      </c>
      <c r="DM264" s="1191">
        <f t="shared" si="496"/>
        <v>0</v>
      </c>
      <c r="DN264" s="1191">
        <f t="shared" si="496"/>
        <v>0</v>
      </c>
      <c r="DO264" s="1191">
        <f t="shared" si="496"/>
        <v>0</v>
      </c>
      <c r="DP264" s="1191">
        <f t="shared" si="496"/>
        <v>0</v>
      </c>
      <c r="DQ264" s="1191">
        <f t="shared" si="496"/>
        <v>0</v>
      </c>
      <c r="DR264" s="1191">
        <f t="shared" si="496"/>
        <v>0</v>
      </c>
      <c r="DS264" s="1191">
        <f t="shared" si="496"/>
        <v>0</v>
      </c>
      <c r="DT264" s="1191">
        <f t="shared" si="496"/>
        <v>0</v>
      </c>
      <c r="DU264" s="1191">
        <f t="shared" si="496"/>
        <v>0</v>
      </c>
      <c r="DV264" s="1191">
        <f t="shared" si="496"/>
        <v>0</v>
      </c>
      <c r="DW264" s="1191">
        <f t="shared" si="496"/>
        <v>0</v>
      </c>
      <c r="DX264" s="1191">
        <f t="shared" si="496"/>
        <v>0</v>
      </c>
      <c r="DY264" s="1191">
        <f t="shared" si="496"/>
        <v>0</v>
      </c>
      <c r="DZ264" s="1191">
        <f t="shared" si="496"/>
        <v>0</v>
      </c>
      <c r="EA264" s="1191">
        <f t="shared" si="496"/>
        <v>0</v>
      </c>
      <c r="EB264" s="1191">
        <f t="shared" si="496"/>
        <v>0</v>
      </c>
      <c r="EC264" s="1191">
        <f t="shared" si="496"/>
        <v>0</v>
      </c>
      <c r="ED264" s="1191">
        <f t="shared" si="496"/>
        <v>0</v>
      </c>
      <c r="EE264" s="1191">
        <f t="shared" si="496"/>
        <v>0</v>
      </c>
      <c r="EF264" s="1191">
        <f t="shared" si="496"/>
        <v>0</v>
      </c>
      <c r="EG264" s="1191">
        <f t="shared" si="496"/>
        <v>0</v>
      </c>
      <c r="EH264" s="1191">
        <f t="shared" si="496"/>
        <v>0</v>
      </c>
      <c r="EI264" s="1191">
        <f t="shared" si="496"/>
        <v>0</v>
      </c>
      <c r="EJ264" s="1191">
        <f t="shared" si="496"/>
        <v>0</v>
      </c>
      <c r="EK264" s="1191">
        <f t="shared" si="496"/>
        <v>0</v>
      </c>
      <c r="EL264" s="1191">
        <f t="shared" si="496"/>
        <v>0</v>
      </c>
      <c r="EM264" s="1191">
        <f t="shared" si="496"/>
        <v>0</v>
      </c>
      <c r="EN264" s="1191">
        <f t="shared" si="496"/>
        <v>0</v>
      </c>
      <c r="EO264" s="1191">
        <f t="shared" ref="EO264:GN264" si="497">SUM(EO265:EO269)</f>
        <v>0</v>
      </c>
      <c r="EP264" s="1191">
        <f t="shared" si="497"/>
        <v>0</v>
      </c>
      <c r="EQ264" s="1191">
        <f t="shared" si="497"/>
        <v>0</v>
      </c>
      <c r="ER264" s="1191">
        <f t="shared" si="497"/>
        <v>0</v>
      </c>
      <c r="ES264" s="1191">
        <f t="shared" si="497"/>
        <v>0</v>
      </c>
      <c r="ET264" s="1191">
        <f t="shared" si="497"/>
        <v>0</v>
      </c>
      <c r="EU264" s="1191">
        <f t="shared" si="497"/>
        <v>0</v>
      </c>
      <c r="EV264" s="1191">
        <f t="shared" si="497"/>
        <v>0</v>
      </c>
      <c r="EW264" s="1191">
        <f t="shared" si="497"/>
        <v>0</v>
      </c>
      <c r="EX264" s="1191">
        <f t="shared" si="497"/>
        <v>0</v>
      </c>
      <c r="EY264" s="1191">
        <f t="shared" si="497"/>
        <v>0</v>
      </c>
      <c r="EZ264" s="1191">
        <f t="shared" si="497"/>
        <v>0</v>
      </c>
      <c r="FA264" s="1191">
        <f t="shared" si="497"/>
        <v>0</v>
      </c>
      <c r="FB264" s="1191">
        <f t="shared" si="497"/>
        <v>0</v>
      </c>
      <c r="FC264" s="1191">
        <f t="shared" si="497"/>
        <v>0</v>
      </c>
      <c r="FD264" s="1191">
        <f t="shared" si="497"/>
        <v>0</v>
      </c>
      <c r="FE264" s="1191">
        <f t="shared" si="497"/>
        <v>0</v>
      </c>
      <c r="FF264" s="1191">
        <f t="shared" si="497"/>
        <v>0</v>
      </c>
      <c r="FG264" s="1191">
        <f t="shared" si="497"/>
        <v>0</v>
      </c>
      <c r="FH264" s="1191">
        <f t="shared" si="497"/>
        <v>0</v>
      </c>
      <c r="FI264" s="1191">
        <f t="shared" si="497"/>
        <v>0</v>
      </c>
      <c r="FJ264" s="1191">
        <f t="shared" si="497"/>
        <v>0</v>
      </c>
      <c r="FK264" s="1191">
        <f t="shared" si="497"/>
        <v>0</v>
      </c>
      <c r="FL264" s="1191">
        <f t="shared" si="497"/>
        <v>0</v>
      </c>
      <c r="FM264" s="1191">
        <f t="shared" si="497"/>
        <v>0</v>
      </c>
      <c r="FN264" s="1191">
        <f t="shared" si="497"/>
        <v>0</v>
      </c>
      <c r="FO264" s="1191">
        <f t="shared" si="497"/>
        <v>0</v>
      </c>
      <c r="FP264" s="1191">
        <f t="shared" si="497"/>
        <v>0</v>
      </c>
      <c r="FQ264" s="1191">
        <f t="shared" si="497"/>
        <v>0</v>
      </c>
      <c r="FR264" s="1191">
        <f t="shared" si="497"/>
        <v>0</v>
      </c>
      <c r="FS264" s="1191">
        <f t="shared" si="497"/>
        <v>0</v>
      </c>
      <c r="FT264" s="1191">
        <f t="shared" si="497"/>
        <v>0</v>
      </c>
      <c r="FU264" s="1191">
        <f t="shared" si="497"/>
        <v>0</v>
      </c>
      <c r="FV264" s="1191">
        <f t="shared" si="497"/>
        <v>0</v>
      </c>
      <c r="FW264" s="1191">
        <f t="shared" si="497"/>
        <v>0</v>
      </c>
      <c r="FX264" s="1191">
        <f t="shared" si="497"/>
        <v>0</v>
      </c>
      <c r="FY264" s="1191">
        <f t="shared" si="497"/>
        <v>0</v>
      </c>
      <c r="FZ264" s="1191">
        <f t="shared" si="497"/>
        <v>0</v>
      </c>
      <c r="GA264" s="1191">
        <f t="shared" si="497"/>
        <v>0</v>
      </c>
      <c r="GB264" s="1191">
        <f t="shared" si="497"/>
        <v>0</v>
      </c>
      <c r="GC264" s="1191">
        <f t="shared" si="497"/>
        <v>0</v>
      </c>
      <c r="GD264" s="1191">
        <f t="shared" si="497"/>
        <v>0</v>
      </c>
      <c r="GE264" s="1191">
        <f t="shared" si="497"/>
        <v>0</v>
      </c>
      <c r="GF264" s="1191">
        <f t="shared" si="497"/>
        <v>0</v>
      </c>
      <c r="GG264" s="1191">
        <f t="shared" si="497"/>
        <v>0</v>
      </c>
      <c r="GH264" s="1191">
        <f t="shared" si="497"/>
        <v>0</v>
      </c>
      <c r="GI264" s="1191">
        <f t="shared" si="497"/>
        <v>0</v>
      </c>
      <c r="GJ264" s="1191">
        <f t="shared" si="497"/>
        <v>0</v>
      </c>
      <c r="GK264" s="1191">
        <f t="shared" si="497"/>
        <v>0</v>
      </c>
      <c r="GL264" s="1191">
        <f t="shared" si="497"/>
        <v>0</v>
      </c>
      <c r="GM264" s="1191">
        <f t="shared" si="497"/>
        <v>0</v>
      </c>
      <c r="GN264" s="1191">
        <f t="shared" si="497"/>
        <v>0</v>
      </c>
    </row>
    <row r="265" spans="1:198" x14ac:dyDescent="0.75">
      <c r="C265" s="46" t="s">
        <v>457</v>
      </c>
      <c r="D265" s="1182">
        <v>100000</v>
      </c>
      <c r="E265" s="100"/>
      <c r="F265" s="320"/>
      <c r="G265" s="320"/>
      <c r="H265" s="324"/>
      <c r="I265" s="324"/>
      <c r="J265" s="7"/>
      <c r="K265" s="7"/>
      <c r="L265" s="7"/>
      <c r="M265" s="7"/>
      <c r="N265" s="19">
        <f t="shared" ref="N265:N269" si="498">+SUM(P265:GN265)</f>
        <v>100000</v>
      </c>
      <c r="O265" s="7"/>
      <c r="P265" s="95">
        <f>+D265</f>
        <v>100000</v>
      </c>
      <c r="Q265" s="95"/>
      <c r="R265" s="95"/>
      <c r="S265" s="95"/>
      <c r="T265" s="95"/>
      <c r="U265" s="95"/>
      <c r="V265" s="95"/>
      <c r="W265" s="95"/>
      <c r="X265" s="95"/>
      <c r="Y265" s="95"/>
      <c r="Z265" s="95"/>
      <c r="AA265" s="95"/>
      <c r="AB265" s="95"/>
      <c r="AC265" s="95"/>
      <c r="AD265" s="95"/>
      <c r="AE265" s="95"/>
      <c r="AF265" s="95"/>
      <c r="AG265" s="95"/>
      <c r="AH265" s="95"/>
      <c r="AI265" s="95"/>
      <c r="AJ265" s="95"/>
      <c r="AK265" s="95"/>
      <c r="AL265" s="95"/>
      <c r="AM265" s="95"/>
      <c r="AN265" s="95"/>
      <c r="AO265" s="95"/>
      <c r="AP265" s="95"/>
      <c r="AQ265" s="95"/>
      <c r="AR265" s="95"/>
      <c r="AS265" s="95"/>
      <c r="AT265" s="95"/>
      <c r="AU265" s="95"/>
      <c r="AV265" s="95"/>
      <c r="AW265" s="95"/>
      <c r="AX265" s="95"/>
      <c r="AY265" s="95"/>
      <c r="AZ265" s="95"/>
      <c r="BA265" s="95"/>
      <c r="BB265" s="95"/>
      <c r="BC265" s="95"/>
      <c r="BD265" s="95"/>
      <c r="BE265" s="95"/>
      <c r="BF265" s="95"/>
      <c r="BG265" s="95"/>
      <c r="BH265" s="95"/>
      <c r="BI265" s="95"/>
      <c r="BJ265" s="95"/>
      <c r="BK265" s="95"/>
      <c r="BL265" s="95"/>
      <c r="BM265" s="95"/>
      <c r="BN265" s="95"/>
      <c r="BO265" s="95"/>
      <c r="BP265" s="95"/>
      <c r="BQ265" s="95"/>
      <c r="BR265" s="95"/>
      <c r="BS265" s="95"/>
      <c r="BT265" s="95"/>
      <c r="BU265" s="95"/>
      <c r="BV265" s="95"/>
      <c r="BW265" s="95"/>
      <c r="BX265" s="95"/>
      <c r="BY265" s="95"/>
      <c r="BZ265" s="95"/>
      <c r="CA265" s="95"/>
      <c r="CB265" s="95"/>
      <c r="CC265" s="95"/>
      <c r="CD265" s="95"/>
      <c r="CE265" s="95"/>
      <c r="CF265" s="95"/>
      <c r="CG265" s="95"/>
      <c r="CH265" s="95"/>
      <c r="CI265" s="95"/>
      <c r="CJ265" s="95"/>
      <c r="CK265" s="95"/>
      <c r="CL265" s="95"/>
      <c r="CM265" s="95"/>
      <c r="CN265" s="95"/>
      <c r="CO265" s="95"/>
      <c r="CP265" s="95"/>
      <c r="CQ265" s="95"/>
      <c r="CR265" s="95"/>
      <c r="CS265" s="95"/>
      <c r="CT265" s="95"/>
      <c r="CU265" s="95"/>
      <c r="CV265" s="95"/>
      <c r="CW265" s="95"/>
      <c r="CX265" s="95"/>
      <c r="CY265" s="95"/>
      <c r="CZ265" s="95"/>
      <c r="DA265" s="95"/>
      <c r="DB265" s="95"/>
      <c r="DC265" s="95"/>
      <c r="DD265" s="95"/>
      <c r="DE265" s="95"/>
      <c r="DF265" s="95"/>
      <c r="DG265" s="95"/>
      <c r="DH265" s="95"/>
      <c r="DI265" s="95"/>
      <c r="DJ265" s="95"/>
      <c r="DK265" s="95"/>
      <c r="DL265" s="95"/>
      <c r="DM265" s="95"/>
      <c r="DN265" s="95"/>
      <c r="DO265" s="95"/>
      <c r="DP265" s="95"/>
      <c r="DQ265" s="95"/>
      <c r="DR265" s="95"/>
      <c r="DS265" s="95"/>
      <c r="DT265" s="95"/>
      <c r="DU265" s="95"/>
      <c r="DV265" s="95"/>
      <c r="DW265" s="95"/>
      <c r="DX265" s="95"/>
      <c r="DY265" s="95"/>
      <c r="DZ265" s="95"/>
      <c r="EA265" s="95"/>
      <c r="EB265" s="95"/>
      <c r="EC265" s="95"/>
      <c r="ED265" s="95"/>
      <c r="EE265" s="95"/>
      <c r="EF265" s="95"/>
      <c r="EG265" s="95"/>
      <c r="EH265" s="95"/>
      <c r="EI265" s="95"/>
      <c r="EJ265" s="95"/>
      <c r="EK265" s="95"/>
      <c r="EL265" s="95"/>
      <c r="EM265" s="95"/>
      <c r="EN265" s="95"/>
      <c r="EO265" s="95"/>
      <c r="EP265" s="95"/>
      <c r="EQ265" s="95"/>
      <c r="ER265" s="95"/>
      <c r="ES265" s="95"/>
      <c r="ET265" s="95"/>
      <c r="EU265" s="95"/>
      <c r="EV265" s="95"/>
      <c r="EW265" s="95"/>
      <c r="EX265" s="95"/>
      <c r="EY265" s="95"/>
      <c r="EZ265" s="95"/>
      <c r="FA265" s="95"/>
      <c r="FB265" s="95"/>
      <c r="FC265" s="95"/>
      <c r="FD265" s="95"/>
      <c r="FE265" s="95"/>
      <c r="FF265" s="95"/>
      <c r="FG265" s="95"/>
      <c r="FH265" s="95"/>
      <c r="FI265" s="95"/>
      <c r="FJ265" s="95"/>
      <c r="FK265" s="95"/>
      <c r="FL265" s="95"/>
      <c r="FM265" s="95"/>
      <c r="FN265" s="95"/>
      <c r="FO265" s="95"/>
      <c r="FP265" s="95"/>
      <c r="FQ265" s="95"/>
      <c r="FR265" s="95"/>
      <c r="FS265" s="95"/>
      <c r="FT265" s="95"/>
      <c r="FU265" s="95"/>
      <c r="FV265" s="95"/>
      <c r="FW265" s="95"/>
      <c r="FX265" s="95"/>
      <c r="FY265" s="95"/>
      <c r="FZ265" s="95"/>
      <c r="GA265" s="95"/>
      <c r="GB265" s="95"/>
      <c r="GC265" s="95"/>
      <c r="GD265" s="95"/>
      <c r="GE265" s="95"/>
      <c r="GF265" s="95"/>
      <c r="GG265" s="95"/>
      <c r="GH265" s="95"/>
      <c r="GI265" s="95"/>
      <c r="GJ265" s="95"/>
      <c r="GK265" s="95"/>
      <c r="GL265" s="95"/>
      <c r="GM265" s="95"/>
      <c r="GN265" s="268"/>
    </row>
    <row r="266" spans="1:198" x14ac:dyDescent="0.75">
      <c r="C266" s="46" t="s">
        <v>458</v>
      </c>
      <c r="D266" s="1182">
        <v>50000</v>
      </c>
      <c r="E266" s="100"/>
      <c r="F266" s="320"/>
      <c r="G266" s="320"/>
      <c r="H266" s="324"/>
      <c r="I266" s="324"/>
      <c r="J266" s="7"/>
      <c r="K266" s="7"/>
      <c r="L266" s="7"/>
      <c r="M266" s="7"/>
      <c r="N266" s="19">
        <f t="shared" si="498"/>
        <v>50000</v>
      </c>
      <c r="O266" s="7"/>
      <c r="P266" s="95">
        <f>+D266</f>
        <v>50000</v>
      </c>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5"/>
      <c r="AS266" s="95"/>
      <c r="AT266" s="95"/>
      <c r="AU266" s="95"/>
      <c r="AV266" s="95"/>
      <c r="AW266" s="95"/>
      <c r="AX266" s="95"/>
      <c r="AY266" s="95"/>
      <c r="AZ266" s="95"/>
      <c r="BA266" s="95"/>
      <c r="BB266" s="95"/>
      <c r="BC266" s="95"/>
      <c r="BD266" s="95"/>
      <c r="BE266" s="95"/>
      <c r="BF266" s="95"/>
      <c r="BG266" s="95"/>
      <c r="BH266" s="95"/>
      <c r="BI266" s="95"/>
      <c r="BJ266" s="95"/>
      <c r="BK266" s="95"/>
      <c r="BL266" s="95"/>
      <c r="BM266" s="95"/>
      <c r="BN266" s="95"/>
      <c r="BO266" s="95"/>
      <c r="BP266" s="95"/>
      <c r="BQ266" s="95"/>
      <c r="BR266" s="95"/>
      <c r="BS266" s="95"/>
      <c r="BT266" s="95"/>
      <c r="BU266" s="95"/>
      <c r="BV266" s="95"/>
      <c r="BW266" s="95"/>
      <c r="BX266" s="95"/>
      <c r="BY266" s="95"/>
      <c r="BZ266" s="95"/>
      <c r="CA266" s="95"/>
      <c r="CB266" s="95"/>
      <c r="CC266" s="95"/>
      <c r="CD266" s="95"/>
      <c r="CE266" s="95"/>
      <c r="CF266" s="95"/>
      <c r="CG266" s="95"/>
      <c r="CH266" s="95"/>
      <c r="CI266" s="95"/>
      <c r="CJ266" s="95"/>
      <c r="CK266" s="95"/>
      <c r="CL266" s="95"/>
      <c r="CM266" s="95"/>
      <c r="CN266" s="95"/>
      <c r="CO266" s="95"/>
      <c r="CP266" s="95"/>
      <c r="CQ266" s="95"/>
      <c r="CR266" s="95"/>
      <c r="CS266" s="95"/>
      <c r="CT266" s="95"/>
      <c r="CU266" s="95"/>
      <c r="CV266" s="95"/>
      <c r="CW266" s="95"/>
      <c r="CX266" s="95"/>
      <c r="CY266" s="95"/>
      <c r="CZ266" s="95"/>
      <c r="DA266" s="95"/>
      <c r="DB266" s="95"/>
      <c r="DC266" s="95"/>
      <c r="DD266" s="95"/>
      <c r="DE266" s="95"/>
      <c r="DF266" s="95"/>
      <c r="DG266" s="95"/>
      <c r="DH266" s="95"/>
      <c r="DI266" s="95"/>
      <c r="DJ266" s="95"/>
      <c r="DK266" s="95"/>
      <c r="DL266" s="95"/>
      <c r="DM266" s="95"/>
      <c r="DN266" s="95"/>
      <c r="DO266" s="95"/>
      <c r="DP266" s="95"/>
      <c r="DQ266" s="95"/>
      <c r="DR266" s="95"/>
      <c r="DS266" s="95"/>
      <c r="DT266" s="95"/>
      <c r="DU266" s="95"/>
      <c r="DV266" s="95"/>
      <c r="DW266" s="95"/>
      <c r="DX266" s="95"/>
      <c r="DY266" s="95"/>
      <c r="DZ266" s="95"/>
      <c r="EA266" s="95"/>
      <c r="EB266" s="95"/>
      <c r="EC266" s="95"/>
      <c r="ED266" s="95"/>
      <c r="EE266" s="95"/>
      <c r="EF266" s="95"/>
      <c r="EG266" s="95"/>
      <c r="EH266" s="95"/>
      <c r="EI266" s="95"/>
      <c r="EJ266" s="95"/>
      <c r="EK266" s="95"/>
      <c r="EL266" s="95"/>
      <c r="EM266" s="95"/>
      <c r="EN266" s="95"/>
      <c r="EO266" s="95"/>
      <c r="EP266" s="95"/>
      <c r="EQ266" s="95"/>
      <c r="ER266" s="95"/>
      <c r="ES266" s="95"/>
      <c r="ET266" s="95"/>
      <c r="EU266" s="95"/>
      <c r="EV266" s="95"/>
      <c r="EW266" s="95"/>
      <c r="EX266" s="95"/>
      <c r="EY266" s="95"/>
      <c r="EZ266" s="95"/>
      <c r="FA266" s="95"/>
      <c r="FB266" s="95"/>
      <c r="FC266" s="95"/>
      <c r="FD266" s="95"/>
      <c r="FE266" s="95"/>
      <c r="FF266" s="95"/>
      <c r="FG266" s="95"/>
      <c r="FH266" s="95"/>
      <c r="FI266" s="95"/>
      <c r="FJ266" s="95"/>
      <c r="FK266" s="95"/>
      <c r="FL266" s="95"/>
      <c r="FM266" s="95"/>
      <c r="FN266" s="95"/>
      <c r="FO266" s="95"/>
      <c r="FP266" s="95"/>
      <c r="FQ266" s="95"/>
      <c r="FR266" s="95"/>
      <c r="FS266" s="95"/>
      <c r="FT266" s="95"/>
      <c r="FU266" s="95"/>
      <c r="FV266" s="95"/>
      <c r="FW266" s="95"/>
      <c r="FX266" s="95"/>
      <c r="FY266" s="95"/>
      <c r="FZ266" s="95"/>
      <c r="GA266" s="95"/>
      <c r="GB266" s="95"/>
      <c r="GC266" s="95"/>
      <c r="GD266" s="95"/>
      <c r="GE266" s="95"/>
      <c r="GF266" s="95"/>
      <c r="GG266" s="95"/>
      <c r="GH266" s="95"/>
      <c r="GI266" s="95"/>
      <c r="GJ266" s="95"/>
      <c r="GK266" s="95"/>
      <c r="GL266" s="95"/>
      <c r="GM266" s="95"/>
      <c r="GN266" s="268"/>
    </row>
    <row r="267" spans="1:198" x14ac:dyDescent="0.75">
      <c r="C267" s="46" t="s">
        <v>459</v>
      </c>
      <c r="D267" s="1181">
        <v>0</v>
      </c>
      <c r="E267" s="100"/>
      <c r="F267" s="320"/>
      <c r="G267" s="320"/>
      <c r="H267" s="324"/>
      <c r="I267" s="324"/>
      <c r="J267" s="7"/>
      <c r="K267" s="7"/>
      <c r="L267" s="7"/>
      <c r="M267" s="7"/>
      <c r="N267" s="19">
        <f>+SUM(P267:GN267)</f>
        <v>0</v>
      </c>
      <c r="O267" s="7"/>
      <c r="P267" s="95">
        <f>+N188*(1-Summary!C38-Summary!C49)*D267</f>
        <v>0</v>
      </c>
      <c r="Q267" s="95"/>
      <c r="R267" s="95"/>
      <c r="S267" s="95"/>
      <c r="T267" s="95"/>
      <c r="U267" s="95"/>
      <c r="V267" s="95"/>
      <c r="W267" s="95"/>
      <c r="X267" s="95"/>
      <c r="Y267" s="95"/>
      <c r="Z267" s="95"/>
      <c r="AA267" s="95"/>
      <c r="AB267" s="95"/>
      <c r="AC267" s="95"/>
      <c r="AD267" s="95"/>
      <c r="AE267" s="95"/>
      <c r="AF267" s="95"/>
      <c r="AG267" s="95"/>
      <c r="AH267" s="95"/>
      <c r="AI267" s="95"/>
      <c r="AJ267" s="95"/>
      <c r="AK267" s="95"/>
      <c r="AL267" s="95"/>
      <c r="AM267" s="95"/>
      <c r="AN267" s="95"/>
      <c r="AO267" s="95"/>
      <c r="AP267" s="95"/>
      <c r="AQ267" s="95"/>
      <c r="AR267" s="95"/>
      <c r="AS267" s="95"/>
      <c r="AT267" s="95"/>
      <c r="AU267" s="95"/>
      <c r="AV267" s="95"/>
      <c r="AW267" s="95"/>
      <c r="AX267" s="95"/>
      <c r="AY267" s="95"/>
      <c r="AZ267" s="95"/>
      <c r="BA267" s="95"/>
      <c r="BB267" s="95"/>
      <c r="BC267" s="95"/>
      <c r="BD267" s="95"/>
      <c r="BE267" s="95"/>
      <c r="BF267" s="95"/>
      <c r="BG267" s="95"/>
      <c r="BH267" s="95"/>
      <c r="BI267" s="95"/>
      <c r="BJ267" s="95"/>
      <c r="BK267" s="95"/>
      <c r="BL267" s="95"/>
      <c r="BM267" s="95"/>
      <c r="BN267" s="95"/>
      <c r="BO267" s="95"/>
      <c r="BP267" s="95"/>
      <c r="BQ267" s="95"/>
      <c r="BR267" s="95"/>
      <c r="BS267" s="95"/>
      <c r="BT267" s="95"/>
      <c r="BU267" s="95"/>
      <c r="BV267" s="95"/>
      <c r="BW267" s="95"/>
      <c r="BX267" s="95"/>
      <c r="BY267" s="95"/>
      <c r="BZ267" s="95"/>
      <c r="CA267" s="95"/>
      <c r="CB267" s="95"/>
      <c r="CC267" s="95"/>
      <c r="CD267" s="95"/>
      <c r="CE267" s="95"/>
      <c r="CF267" s="95"/>
      <c r="CG267" s="95"/>
      <c r="CH267" s="95"/>
      <c r="CI267" s="95"/>
      <c r="CJ267" s="95"/>
      <c r="CK267" s="95"/>
      <c r="CL267" s="95"/>
      <c r="CM267" s="95"/>
      <c r="CN267" s="95"/>
      <c r="CO267" s="95"/>
      <c r="CP267" s="95"/>
      <c r="CQ267" s="95"/>
      <c r="CR267" s="95"/>
      <c r="CS267" s="95"/>
      <c r="CT267" s="95"/>
      <c r="CU267" s="95"/>
      <c r="CV267" s="95"/>
      <c r="CW267" s="95"/>
      <c r="CX267" s="95"/>
      <c r="CY267" s="95"/>
      <c r="CZ267" s="95"/>
      <c r="DA267" s="95"/>
      <c r="DB267" s="95"/>
      <c r="DC267" s="95"/>
      <c r="DD267" s="95"/>
      <c r="DE267" s="95"/>
      <c r="DF267" s="95"/>
      <c r="DG267" s="95"/>
      <c r="DH267" s="95"/>
      <c r="DI267" s="95"/>
      <c r="DJ267" s="95"/>
      <c r="DK267" s="95"/>
      <c r="DL267" s="95"/>
      <c r="DM267" s="95"/>
      <c r="DN267" s="95"/>
      <c r="DO267" s="95"/>
      <c r="DP267" s="95"/>
      <c r="DQ267" s="95"/>
      <c r="DR267" s="95"/>
      <c r="DS267" s="95"/>
      <c r="DT267" s="95"/>
      <c r="DU267" s="95"/>
      <c r="DV267" s="95"/>
      <c r="DW267" s="95"/>
      <c r="DX267" s="95"/>
      <c r="DY267" s="95"/>
      <c r="DZ267" s="95"/>
      <c r="EA267" s="95"/>
      <c r="EB267" s="95"/>
      <c r="EC267" s="95"/>
      <c r="ED267" s="95"/>
      <c r="EE267" s="95"/>
      <c r="EF267" s="95"/>
      <c r="EG267" s="95"/>
      <c r="EH267" s="95"/>
      <c r="EI267" s="95"/>
      <c r="EJ267" s="95"/>
      <c r="EK267" s="95"/>
      <c r="EL267" s="95"/>
      <c r="EM267" s="95"/>
      <c r="EN267" s="95"/>
      <c r="EO267" s="95"/>
      <c r="EP267" s="95"/>
      <c r="EQ267" s="95"/>
      <c r="ER267" s="95"/>
      <c r="ES267" s="95"/>
      <c r="ET267" s="95"/>
      <c r="EU267" s="95"/>
      <c r="EV267" s="95"/>
      <c r="EW267" s="95"/>
      <c r="EX267" s="95"/>
      <c r="EY267" s="95"/>
      <c r="EZ267" s="95"/>
      <c r="FA267" s="95"/>
      <c r="FB267" s="95"/>
      <c r="FC267" s="95"/>
      <c r="FD267" s="95"/>
      <c r="FE267" s="95"/>
      <c r="FF267" s="95"/>
      <c r="FG267" s="95"/>
      <c r="FH267" s="95"/>
      <c r="FI267" s="95"/>
      <c r="FJ267" s="95"/>
      <c r="FK267" s="95"/>
      <c r="FL267" s="95"/>
      <c r="FM267" s="95"/>
      <c r="FN267" s="95"/>
      <c r="FO267" s="95"/>
      <c r="FP267" s="95"/>
      <c r="FQ267" s="95"/>
      <c r="FR267" s="95"/>
      <c r="FS267" s="95"/>
      <c r="FT267" s="95"/>
      <c r="FU267" s="95"/>
      <c r="FV267" s="95"/>
      <c r="FW267" s="95"/>
      <c r="FX267" s="95"/>
      <c r="FY267" s="95"/>
      <c r="FZ267" s="95"/>
      <c r="GA267" s="95"/>
      <c r="GB267" s="95"/>
      <c r="GC267" s="95"/>
      <c r="GD267" s="95"/>
      <c r="GE267" s="95"/>
      <c r="GF267" s="95"/>
      <c r="GG267" s="95"/>
      <c r="GH267" s="95"/>
      <c r="GI267" s="95"/>
      <c r="GJ267" s="95"/>
      <c r="GK267" s="95"/>
      <c r="GL267" s="95"/>
      <c r="GM267" s="95"/>
      <c r="GN267" s="268"/>
    </row>
    <row r="268" spans="1:198" x14ac:dyDescent="0.75">
      <c r="C268" s="46" t="s">
        <v>460</v>
      </c>
      <c r="D268" s="1181">
        <v>5.0000000000000001E-3</v>
      </c>
      <c r="E268" s="100"/>
      <c r="F268" s="320"/>
      <c r="G268" s="320"/>
      <c r="H268" s="324"/>
      <c r="I268" s="324"/>
      <c r="J268" s="7"/>
      <c r="K268" s="7"/>
      <c r="L268" s="7"/>
      <c r="M268" s="7"/>
      <c r="N268" s="19">
        <f t="shared" si="498"/>
        <v>1589593.0699444807</v>
      </c>
      <c r="O268" s="7"/>
      <c r="P268" s="95">
        <f>+D268*N188</f>
        <v>1589593.0699444807</v>
      </c>
      <c r="Q268" s="95"/>
      <c r="R268" s="95"/>
      <c r="S268" s="95"/>
      <c r="T268" s="95"/>
      <c r="U268" s="95"/>
      <c r="V268" s="95"/>
      <c r="W268" s="95"/>
      <c r="X268" s="95"/>
      <c r="Y268" s="95"/>
      <c r="Z268" s="95"/>
      <c r="AA268" s="95"/>
      <c r="AB268" s="95"/>
      <c r="AC268" s="95"/>
      <c r="AD268" s="95"/>
      <c r="AE268" s="95"/>
      <c r="AF268" s="95"/>
      <c r="AG268" s="95"/>
      <c r="AH268" s="95"/>
      <c r="AI268" s="95"/>
      <c r="AJ268" s="95"/>
      <c r="AK268" s="95"/>
      <c r="AL268" s="95"/>
      <c r="AM268" s="95"/>
      <c r="AN268" s="95"/>
      <c r="AO268" s="95"/>
      <c r="AP268" s="95"/>
      <c r="AQ268" s="95"/>
      <c r="AR268" s="95"/>
      <c r="AS268" s="95"/>
      <c r="AT268" s="95"/>
      <c r="AU268" s="95"/>
      <c r="AV268" s="95"/>
      <c r="AW268" s="95"/>
      <c r="AX268" s="95"/>
      <c r="AY268" s="95"/>
      <c r="AZ268" s="95"/>
      <c r="BA268" s="95"/>
      <c r="BB268" s="95"/>
      <c r="BC268" s="95"/>
      <c r="BD268" s="95"/>
      <c r="BE268" s="95"/>
      <c r="BF268" s="95"/>
      <c r="BG268" s="95"/>
      <c r="BH268" s="95"/>
      <c r="BI268" s="95"/>
      <c r="BJ268" s="95"/>
      <c r="BK268" s="95"/>
      <c r="BL268" s="95"/>
      <c r="BM268" s="95"/>
      <c r="BN268" s="95"/>
      <c r="BO268" s="95"/>
      <c r="BP268" s="95"/>
      <c r="BQ268" s="95"/>
      <c r="BR268" s="95"/>
      <c r="BS268" s="95"/>
      <c r="BT268" s="95"/>
      <c r="BU268" s="95"/>
      <c r="BV268" s="95"/>
      <c r="BW268" s="95"/>
      <c r="BX268" s="95"/>
      <c r="BY268" s="95"/>
      <c r="BZ268" s="95"/>
      <c r="CA268" s="95"/>
      <c r="CB268" s="95"/>
      <c r="CC268" s="95"/>
      <c r="CD268" s="95"/>
      <c r="CE268" s="95"/>
      <c r="CF268" s="95"/>
      <c r="CG268" s="95"/>
      <c r="CH268" s="95"/>
      <c r="CI268" s="95"/>
      <c r="CJ268" s="95"/>
      <c r="CK268" s="95"/>
      <c r="CL268" s="95"/>
      <c r="CM268" s="95"/>
      <c r="CN268" s="95"/>
      <c r="CO268" s="95"/>
      <c r="CP268" s="95"/>
      <c r="CQ268" s="95"/>
      <c r="CR268" s="95"/>
      <c r="CS268" s="95"/>
      <c r="CT268" s="95"/>
      <c r="CU268" s="95"/>
      <c r="CV268" s="95"/>
      <c r="CW268" s="95"/>
      <c r="CX268" s="95"/>
      <c r="CY268" s="95"/>
      <c r="CZ268" s="95"/>
      <c r="DA268" s="95"/>
      <c r="DB268" s="95"/>
      <c r="DC268" s="95"/>
      <c r="DD268" s="95"/>
      <c r="DE268" s="95"/>
      <c r="DF268" s="95"/>
      <c r="DG268" s="95"/>
      <c r="DH268" s="95"/>
      <c r="DI268" s="95"/>
      <c r="DJ268" s="95"/>
      <c r="DK268" s="95"/>
      <c r="DL268" s="95"/>
      <c r="DM268" s="95"/>
      <c r="DN268" s="95"/>
      <c r="DO268" s="95"/>
      <c r="DP268" s="95"/>
      <c r="DQ268" s="95"/>
      <c r="DR268" s="95"/>
      <c r="DS268" s="95"/>
      <c r="DT268" s="95"/>
      <c r="DU268" s="95"/>
      <c r="DV268" s="95"/>
      <c r="DW268" s="95"/>
      <c r="DX268" s="95"/>
      <c r="DY268" s="95"/>
      <c r="DZ268" s="95"/>
      <c r="EA268" s="95"/>
      <c r="EB268" s="95"/>
      <c r="EC268" s="95"/>
      <c r="ED268" s="95"/>
      <c r="EE268" s="95"/>
      <c r="EF268" s="95"/>
      <c r="EG268" s="95"/>
      <c r="EH268" s="95"/>
      <c r="EI268" s="95"/>
      <c r="EJ268" s="95"/>
      <c r="EK268" s="95"/>
      <c r="EL268" s="95"/>
      <c r="EM268" s="95"/>
      <c r="EN268" s="95"/>
      <c r="EO268" s="95"/>
      <c r="EP268" s="95"/>
      <c r="EQ268" s="95"/>
      <c r="ER268" s="95"/>
      <c r="ES268" s="95"/>
      <c r="ET268" s="95"/>
      <c r="EU268" s="95"/>
      <c r="EV268" s="95"/>
      <c r="EW268" s="95"/>
      <c r="EX268" s="95"/>
      <c r="EY268" s="95"/>
      <c r="EZ268" s="95"/>
      <c r="FA268" s="95"/>
      <c r="FB268" s="95"/>
      <c r="FC268" s="95"/>
      <c r="FD268" s="95"/>
      <c r="FE268" s="95"/>
      <c r="FF268" s="95"/>
      <c r="FG268" s="95"/>
      <c r="FH268" s="95"/>
      <c r="FI268" s="95"/>
      <c r="FJ268" s="95"/>
      <c r="FK268" s="95"/>
      <c r="FL268" s="95"/>
      <c r="FM268" s="95"/>
      <c r="FN268" s="95"/>
      <c r="FO268" s="95"/>
      <c r="FP268" s="95"/>
      <c r="FQ268" s="95"/>
      <c r="FR268" s="95"/>
      <c r="FS268" s="95"/>
      <c r="FT268" s="95"/>
      <c r="FU268" s="95"/>
      <c r="FV268" s="95"/>
      <c r="FW268" s="95"/>
      <c r="FX268" s="95"/>
      <c r="FY268" s="95"/>
      <c r="FZ268" s="95"/>
      <c r="GA268" s="95"/>
      <c r="GB268" s="95"/>
      <c r="GC268" s="95"/>
      <c r="GD268" s="95"/>
      <c r="GE268" s="95"/>
      <c r="GF268" s="95"/>
      <c r="GG268" s="95"/>
      <c r="GH268" s="95"/>
      <c r="GI268" s="95"/>
      <c r="GJ268" s="95"/>
      <c r="GK268" s="95"/>
      <c r="GL268" s="95"/>
      <c r="GM268" s="95"/>
      <c r="GN268" s="268"/>
    </row>
    <row r="269" spans="1:198" x14ac:dyDescent="0.75">
      <c r="C269" s="46" t="s">
        <v>461</v>
      </c>
      <c r="D269" s="1181">
        <v>0</v>
      </c>
      <c r="E269" s="100"/>
      <c r="F269" s="320"/>
      <c r="G269" s="320"/>
      <c r="H269" s="324"/>
      <c r="I269" s="324"/>
      <c r="J269" s="7"/>
      <c r="K269" s="7"/>
      <c r="L269" s="7"/>
      <c r="M269" s="7"/>
      <c r="N269" s="19">
        <f t="shared" si="498"/>
        <v>0</v>
      </c>
      <c r="O269" s="7"/>
      <c r="P269" s="95">
        <f>+D269*SUM($N$188)</f>
        <v>0</v>
      </c>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7"/>
      <c r="CW269" s="7"/>
      <c r="CX269" s="7"/>
      <c r="CY269" s="7"/>
      <c r="CZ269" s="7"/>
      <c r="DA269" s="7"/>
      <c r="DB269" s="7"/>
      <c r="DC269" s="7"/>
      <c r="DD269" s="7"/>
      <c r="DE269" s="7"/>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7"/>
      <c r="EI269" s="7"/>
      <c r="EJ269" s="7"/>
      <c r="EK269" s="7"/>
      <c r="EL269" s="7"/>
      <c r="EM269" s="7"/>
      <c r="EN269" s="7"/>
      <c r="EO269" s="7"/>
      <c r="EP269" s="7"/>
      <c r="EQ269" s="7"/>
      <c r="ER269" s="7"/>
      <c r="ES269" s="7"/>
      <c r="ET269" s="7"/>
      <c r="EU269" s="7"/>
      <c r="EV269" s="7"/>
      <c r="EW269" s="7"/>
      <c r="EX269" s="7"/>
      <c r="EY269" s="7"/>
      <c r="EZ269" s="7"/>
      <c r="FA269" s="7"/>
      <c r="FB269" s="7"/>
      <c r="FC269" s="7"/>
      <c r="FD269" s="7"/>
      <c r="FE269" s="7"/>
      <c r="FF269" s="7"/>
      <c r="FG269" s="7"/>
      <c r="FH269" s="7"/>
      <c r="FI269" s="7"/>
      <c r="FJ269" s="7"/>
      <c r="FK269" s="7"/>
      <c r="FL269" s="7"/>
      <c r="FM269" s="7"/>
      <c r="FN269" s="7"/>
      <c r="FO269" s="7"/>
      <c r="FP269" s="7"/>
      <c r="FQ269" s="7"/>
      <c r="FR269" s="7"/>
      <c r="FS269" s="7"/>
      <c r="FT269" s="7"/>
      <c r="FU269" s="7"/>
      <c r="FV269" s="7"/>
      <c r="FW269" s="7"/>
      <c r="FX269" s="7"/>
      <c r="FY269" s="7"/>
      <c r="FZ269" s="7"/>
      <c r="GA269" s="7"/>
      <c r="GB269" s="7"/>
      <c r="GC269" s="7"/>
      <c r="GD269" s="7"/>
      <c r="GE269" s="7"/>
      <c r="GF269" s="7"/>
      <c r="GG269" s="7"/>
      <c r="GH269" s="7"/>
      <c r="GI269" s="7"/>
      <c r="GJ269" s="7"/>
      <c r="GK269" s="7"/>
      <c r="GL269" s="7"/>
      <c r="GM269" s="7"/>
      <c r="GN269" s="1183"/>
    </row>
    <row r="270" spans="1:198" x14ac:dyDescent="0.75">
      <c r="C270" s="1187" t="s">
        <v>484</v>
      </c>
      <c r="D270" s="1188"/>
      <c r="E270" s="1188"/>
      <c r="F270" s="1189"/>
      <c r="G270" s="1189"/>
      <c r="H270" s="1190"/>
      <c r="I270" s="1190"/>
      <c r="J270" s="898"/>
      <c r="K270" s="898"/>
      <c r="L270" s="898"/>
      <c r="M270" s="898"/>
      <c r="N270" s="1192">
        <f>SUM(P270:GN270)</f>
        <v>11614220.074361676</v>
      </c>
      <c r="O270" s="898"/>
      <c r="P270" s="1191">
        <f>SUM(P271:P272)</f>
        <v>0</v>
      </c>
      <c r="Q270" s="1191">
        <f>SUM(Q271:Q272)</f>
        <v>23877.141984551487</v>
      </c>
      <c r="R270" s="1191">
        <f t="shared" ref="R270:CB270" si="499">SUM(R271:R272)</f>
        <v>26615.589153205558</v>
      </c>
      <c r="S270" s="1191">
        <f t="shared" si="499"/>
        <v>29577.317411144944</v>
      </c>
      <c r="T270" s="1191">
        <f t="shared" si="499"/>
        <v>31386.197922557545</v>
      </c>
      <c r="U270" s="1191">
        <f t="shared" si="499"/>
        <v>79154.49574208635</v>
      </c>
      <c r="V270" s="1191">
        <f t="shared" si="499"/>
        <v>128340.37345488694</v>
      </c>
      <c r="W270" s="1191">
        <f t="shared" si="499"/>
        <v>176891.81403555436</v>
      </c>
      <c r="X270" s="1191">
        <f t="shared" si="499"/>
        <v>177891.07288497101</v>
      </c>
      <c r="Y270" s="1191">
        <f t="shared" si="499"/>
        <v>178907.39438615105</v>
      </c>
      <c r="Z270" s="1191">
        <f t="shared" si="499"/>
        <v>179937.07676465245</v>
      </c>
      <c r="AA270" s="1191">
        <f t="shared" si="499"/>
        <v>180975.94501423815</v>
      </c>
      <c r="AB270" s="1191">
        <f t="shared" si="499"/>
        <v>182019.49186806011</v>
      </c>
      <c r="AC270" s="1191">
        <f t="shared" si="499"/>
        <v>183063.03872188204</v>
      </c>
      <c r="AD270" s="1191">
        <f t="shared" si="499"/>
        <v>184101.90697146775</v>
      </c>
      <c r="AE270" s="1191">
        <f t="shared" si="499"/>
        <v>185131.58934996914</v>
      </c>
      <c r="AF270" s="1191">
        <f t="shared" si="499"/>
        <v>186147.91085022822</v>
      </c>
      <c r="AG270" s="1191">
        <f t="shared" si="499"/>
        <v>187147.16970148677</v>
      </c>
      <c r="AH270" s="1191">
        <f t="shared" si="499"/>
        <v>188126.25052493738</v>
      </c>
      <c r="AI270" s="1191">
        <f t="shared" si="499"/>
        <v>189082.70412362224</v>
      </c>
      <c r="AJ270" s="1191">
        <f t="shared" si="499"/>
        <v>190188.17589120008</v>
      </c>
      <c r="AK270" s="1191">
        <f t="shared" si="499"/>
        <v>195816.83983332358</v>
      </c>
      <c r="AL270" s="1191">
        <f t="shared" si="499"/>
        <v>201647.45842818019</v>
      </c>
      <c r="AM270" s="1191">
        <f t="shared" si="499"/>
        <v>207626.03710703063</v>
      </c>
      <c r="AN270" s="1191">
        <f t="shared" si="499"/>
        <v>213699.13374306008</v>
      </c>
      <c r="AO270" s="1191">
        <f t="shared" si="499"/>
        <v>213699.13374306008</v>
      </c>
      <c r="AP270" s="1191">
        <f t="shared" si="499"/>
        <v>213699.13374306008</v>
      </c>
      <c r="AQ270" s="1191">
        <f t="shared" si="499"/>
        <v>213699.13374306008</v>
      </c>
      <c r="AR270" s="1191">
        <f t="shared" si="499"/>
        <v>213699.13374306008</v>
      </c>
      <c r="AS270" s="1191">
        <f t="shared" si="499"/>
        <v>213699.13374306008</v>
      </c>
      <c r="AT270" s="1191">
        <f t="shared" si="499"/>
        <v>213699.13374306008</v>
      </c>
      <c r="AU270" s="1191">
        <f t="shared" si="499"/>
        <v>213699.13374306008</v>
      </c>
      <c r="AV270" s="1191">
        <f t="shared" si="499"/>
        <v>213699.13374306008</v>
      </c>
      <c r="AW270" s="1191">
        <f t="shared" si="499"/>
        <v>213699.13374306008</v>
      </c>
      <c r="AX270" s="1191">
        <f t="shared" si="499"/>
        <v>213699.13374306008</v>
      </c>
      <c r="AY270" s="1191">
        <f t="shared" si="499"/>
        <v>213699.13374306008</v>
      </c>
      <c r="AZ270" s="1191">
        <f t="shared" si="499"/>
        <v>213699.13374306008</v>
      </c>
      <c r="BA270" s="1191">
        <f t="shared" si="499"/>
        <v>213699.13374306008</v>
      </c>
      <c r="BB270" s="1191">
        <f t="shared" si="499"/>
        <v>213699.13374306008</v>
      </c>
      <c r="BC270" s="1191">
        <f t="shared" si="499"/>
        <v>213699.13374306008</v>
      </c>
      <c r="BD270" s="1191">
        <f t="shared" si="499"/>
        <v>213699.13374306008</v>
      </c>
      <c r="BE270" s="1191">
        <f t="shared" si="499"/>
        <v>213699.13374306008</v>
      </c>
      <c r="BF270" s="1191">
        <f t="shared" si="499"/>
        <v>213699.13374306008</v>
      </c>
      <c r="BG270" s="1191">
        <f t="shared" si="499"/>
        <v>213699.13374306008</v>
      </c>
      <c r="BH270" s="1191">
        <f t="shared" si="499"/>
        <v>213699.13374306008</v>
      </c>
      <c r="BI270" s="1191">
        <f t="shared" si="499"/>
        <v>213699.13374306008</v>
      </c>
      <c r="BJ270" s="1191">
        <f t="shared" si="499"/>
        <v>213699.13374306008</v>
      </c>
      <c r="BK270" s="1191">
        <f t="shared" si="499"/>
        <v>213699.13374306008</v>
      </c>
      <c r="BL270" s="1191">
        <f t="shared" si="499"/>
        <v>213699.13374306008</v>
      </c>
      <c r="BM270" s="1191">
        <f t="shared" si="499"/>
        <v>213699.13374306008</v>
      </c>
      <c r="BN270" s="1191">
        <f t="shared" si="499"/>
        <v>213699.13374306008</v>
      </c>
      <c r="BO270" s="1191">
        <f t="shared" si="499"/>
        <v>213699.13374306008</v>
      </c>
      <c r="BP270" s="1191">
        <f t="shared" si="499"/>
        <v>213699.13374306008</v>
      </c>
      <c r="BQ270" s="1191">
        <f t="shared" si="499"/>
        <v>213699.13374306008</v>
      </c>
      <c r="BR270" s="1191">
        <f t="shared" si="499"/>
        <v>213699.13374306008</v>
      </c>
      <c r="BS270" s="1191">
        <f t="shared" si="499"/>
        <v>213699.13374306008</v>
      </c>
      <c r="BT270" s="1191">
        <f t="shared" si="499"/>
        <v>213699.13374306008</v>
      </c>
      <c r="BU270" s="1191">
        <f t="shared" si="499"/>
        <v>213699.13374306008</v>
      </c>
      <c r="BV270" s="1191">
        <f t="shared" si="499"/>
        <v>213699.13374306008</v>
      </c>
      <c r="BW270" s="1191">
        <f t="shared" si="499"/>
        <v>213699.13374306008</v>
      </c>
      <c r="BX270" s="1191">
        <f t="shared" si="499"/>
        <v>213699.13374306008</v>
      </c>
      <c r="BY270" s="1191">
        <f t="shared" si="499"/>
        <v>213699.13374306008</v>
      </c>
      <c r="BZ270" s="1191">
        <f t="shared" si="499"/>
        <v>0</v>
      </c>
      <c r="CA270" s="1191">
        <f t="shared" si="499"/>
        <v>0</v>
      </c>
      <c r="CB270" s="1191">
        <f t="shared" si="499"/>
        <v>0</v>
      </c>
      <c r="CC270" s="1191">
        <f t="shared" ref="CC270:EN270" si="500">SUM(CC271:CC272)</f>
        <v>0</v>
      </c>
      <c r="CD270" s="1191">
        <f t="shared" si="500"/>
        <v>0</v>
      </c>
      <c r="CE270" s="1191">
        <f t="shared" si="500"/>
        <v>0</v>
      </c>
      <c r="CF270" s="1191">
        <f t="shared" si="500"/>
        <v>0</v>
      </c>
      <c r="CG270" s="1191">
        <f t="shared" si="500"/>
        <v>0</v>
      </c>
      <c r="CH270" s="1191">
        <f t="shared" si="500"/>
        <v>0</v>
      </c>
      <c r="CI270" s="1191">
        <f t="shared" si="500"/>
        <v>0</v>
      </c>
      <c r="CJ270" s="1191">
        <f t="shared" si="500"/>
        <v>0</v>
      </c>
      <c r="CK270" s="1191">
        <f t="shared" si="500"/>
        <v>0</v>
      </c>
      <c r="CL270" s="1191">
        <f t="shared" si="500"/>
        <v>0</v>
      </c>
      <c r="CM270" s="1191">
        <f t="shared" si="500"/>
        <v>0</v>
      </c>
      <c r="CN270" s="1191">
        <f t="shared" si="500"/>
        <v>0</v>
      </c>
      <c r="CO270" s="1191">
        <f t="shared" si="500"/>
        <v>0</v>
      </c>
      <c r="CP270" s="1191">
        <f t="shared" si="500"/>
        <v>0</v>
      </c>
      <c r="CQ270" s="1191">
        <f t="shared" si="500"/>
        <v>0</v>
      </c>
      <c r="CR270" s="1191">
        <f t="shared" si="500"/>
        <v>0</v>
      </c>
      <c r="CS270" s="1191">
        <f t="shared" si="500"/>
        <v>0</v>
      </c>
      <c r="CT270" s="1191">
        <f t="shared" si="500"/>
        <v>0</v>
      </c>
      <c r="CU270" s="1191">
        <f t="shared" si="500"/>
        <v>0</v>
      </c>
      <c r="CV270" s="1191">
        <f t="shared" si="500"/>
        <v>0</v>
      </c>
      <c r="CW270" s="1191">
        <f t="shared" si="500"/>
        <v>0</v>
      </c>
      <c r="CX270" s="1191">
        <f t="shared" si="500"/>
        <v>0</v>
      </c>
      <c r="CY270" s="1191">
        <f t="shared" si="500"/>
        <v>0</v>
      </c>
      <c r="CZ270" s="1191">
        <f t="shared" si="500"/>
        <v>0</v>
      </c>
      <c r="DA270" s="1191">
        <f t="shared" si="500"/>
        <v>0</v>
      </c>
      <c r="DB270" s="1191">
        <f t="shared" si="500"/>
        <v>0</v>
      </c>
      <c r="DC270" s="1191">
        <f t="shared" si="500"/>
        <v>0</v>
      </c>
      <c r="DD270" s="1191">
        <f t="shared" si="500"/>
        <v>0</v>
      </c>
      <c r="DE270" s="1191">
        <f t="shared" si="500"/>
        <v>0</v>
      </c>
      <c r="DF270" s="1191">
        <f t="shared" si="500"/>
        <v>0</v>
      </c>
      <c r="DG270" s="1191">
        <f t="shared" si="500"/>
        <v>0</v>
      </c>
      <c r="DH270" s="1191">
        <f t="shared" si="500"/>
        <v>0</v>
      </c>
      <c r="DI270" s="1191">
        <f t="shared" si="500"/>
        <v>0</v>
      </c>
      <c r="DJ270" s="1191">
        <f t="shared" si="500"/>
        <v>0</v>
      </c>
      <c r="DK270" s="1191">
        <f t="shared" si="500"/>
        <v>0</v>
      </c>
      <c r="DL270" s="1191">
        <f t="shared" si="500"/>
        <v>0</v>
      </c>
      <c r="DM270" s="1191">
        <f t="shared" si="500"/>
        <v>0</v>
      </c>
      <c r="DN270" s="1191">
        <f t="shared" si="500"/>
        <v>0</v>
      </c>
      <c r="DO270" s="1191">
        <f t="shared" si="500"/>
        <v>0</v>
      </c>
      <c r="DP270" s="1191">
        <f t="shared" si="500"/>
        <v>0</v>
      </c>
      <c r="DQ270" s="1191">
        <f t="shared" si="500"/>
        <v>0</v>
      </c>
      <c r="DR270" s="1191">
        <f t="shared" si="500"/>
        <v>0</v>
      </c>
      <c r="DS270" s="1191">
        <f t="shared" si="500"/>
        <v>0</v>
      </c>
      <c r="DT270" s="1191">
        <f t="shared" si="500"/>
        <v>0</v>
      </c>
      <c r="DU270" s="1191">
        <f t="shared" si="500"/>
        <v>0</v>
      </c>
      <c r="DV270" s="1191">
        <f t="shared" si="500"/>
        <v>0</v>
      </c>
      <c r="DW270" s="1191">
        <f t="shared" si="500"/>
        <v>0</v>
      </c>
      <c r="DX270" s="1191">
        <f t="shared" si="500"/>
        <v>0</v>
      </c>
      <c r="DY270" s="1191">
        <f t="shared" si="500"/>
        <v>0</v>
      </c>
      <c r="DZ270" s="1191">
        <f t="shared" si="500"/>
        <v>0</v>
      </c>
      <c r="EA270" s="1191">
        <f t="shared" si="500"/>
        <v>0</v>
      </c>
      <c r="EB270" s="1191">
        <f t="shared" si="500"/>
        <v>0</v>
      </c>
      <c r="EC270" s="1191">
        <f t="shared" si="500"/>
        <v>0</v>
      </c>
      <c r="ED270" s="1191">
        <f t="shared" si="500"/>
        <v>0</v>
      </c>
      <c r="EE270" s="1191">
        <f t="shared" si="500"/>
        <v>0</v>
      </c>
      <c r="EF270" s="1191">
        <f t="shared" si="500"/>
        <v>0</v>
      </c>
      <c r="EG270" s="1191">
        <f t="shared" si="500"/>
        <v>0</v>
      </c>
      <c r="EH270" s="1191">
        <f t="shared" si="500"/>
        <v>0</v>
      </c>
      <c r="EI270" s="1191">
        <f t="shared" si="500"/>
        <v>0</v>
      </c>
      <c r="EJ270" s="1191">
        <f t="shared" si="500"/>
        <v>0</v>
      </c>
      <c r="EK270" s="1191">
        <f t="shared" si="500"/>
        <v>0</v>
      </c>
      <c r="EL270" s="1191">
        <f t="shared" si="500"/>
        <v>0</v>
      </c>
      <c r="EM270" s="1191">
        <f t="shared" si="500"/>
        <v>0</v>
      </c>
      <c r="EN270" s="1191">
        <f t="shared" si="500"/>
        <v>0</v>
      </c>
      <c r="EO270" s="1191">
        <f t="shared" ref="EO270:GN270" si="501">SUM(EO271:EO272)</f>
        <v>0</v>
      </c>
      <c r="EP270" s="1191">
        <f t="shared" si="501"/>
        <v>0</v>
      </c>
      <c r="EQ270" s="1191">
        <f t="shared" si="501"/>
        <v>0</v>
      </c>
      <c r="ER270" s="1191">
        <f t="shared" si="501"/>
        <v>0</v>
      </c>
      <c r="ES270" s="1191">
        <f t="shared" si="501"/>
        <v>0</v>
      </c>
      <c r="ET270" s="1191">
        <f t="shared" si="501"/>
        <v>0</v>
      </c>
      <c r="EU270" s="1191">
        <f t="shared" si="501"/>
        <v>0</v>
      </c>
      <c r="EV270" s="1191">
        <f t="shared" si="501"/>
        <v>0</v>
      </c>
      <c r="EW270" s="1191">
        <f t="shared" si="501"/>
        <v>0</v>
      </c>
      <c r="EX270" s="1191">
        <f t="shared" si="501"/>
        <v>0</v>
      </c>
      <c r="EY270" s="1191">
        <f t="shared" si="501"/>
        <v>0</v>
      </c>
      <c r="EZ270" s="1191">
        <f t="shared" si="501"/>
        <v>0</v>
      </c>
      <c r="FA270" s="1191">
        <f t="shared" si="501"/>
        <v>0</v>
      </c>
      <c r="FB270" s="1191">
        <f t="shared" si="501"/>
        <v>0</v>
      </c>
      <c r="FC270" s="1191">
        <f t="shared" si="501"/>
        <v>0</v>
      </c>
      <c r="FD270" s="1191">
        <f t="shared" si="501"/>
        <v>0</v>
      </c>
      <c r="FE270" s="1191">
        <f t="shared" si="501"/>
        <v>0</v>
      </c>
      <c r="FF270" s="1191">
        <f t="shared" si="501"/>
        <v>0</v>
      </c>
      <c r="FG270" s="1191">
        <f t="shared" si="501"/>
        <v>0</v>
      </c>
      <c r="FH270" s="1191">
        <f t="shared" si="501"/>
        <v>0</v>
      </c>
      <c r="FI270" s="1191">
        <f t="shared" si="501"/>
        <v>0</v>
      </c>
      <c r="FJ270" s="1191">
        <f t="shared" si="501"/>
        <v>0</v>
      </c>
      <c r="FK270" s="1191">
        <f t="shared" si="501"/>
        <v>0</v>
      </c>
      <c r="FL270" s="1191">
        <f t="shared" si="501"/>
        <v>0</v>
      </c>
      <c r="FM270" s="1191">
        <f t="shared" si="501"/>
        <v>0</v>
      </c>
      <c r="FN270" s="1191">
        <f t="shared" si="501"/>
        <v>0</v>
      </c>
      <c r="FO270" s="1191">
        <f t="shared" si="501"/>
        <v>0</v>
      </c>
      <c r="FP270" s="1191">
        <f t="shared" si="501"/>
        <v>0</v>
      </c>
      <c r="FQ270" s="1191">
        <f t="shared" si="501"/>
        <v>0</v>
      </c>
      <c r="FR270" s="1191">
        <f t="shared" si="501"/>
        <v>0</v>
      </c>
      <c r="FS270" s="1191">
        <f t="shared" si="501"/>
        <v>0</v>
      </c>
      <c r="FT270" s="1191">
        <f t="shared" si="501"/>
        <v>0</v>
      </c>
      <c r="FU270" s="1191">
        <f t="shared" si="501"/>
        <v>0</v>
      </c>
      <c r="FV270" s="1191">
        <f t="shared" si="501"/>
        <v>0</v>
      </c>
      <c r="FW270" s="1191">
        <f t="shared" si="501"/>
        <v>0</v>
      </c>
      <c r="FX270" s="1191">
        <f t="shared" si="501"/>
        <v>0</v>
      </c>
      <c r="FY270" s="1191">
        <f t="shared" si="501"/>
        <v>0</v>
      </c>
      <c r="FZ270" s="1191">
        <f t="shared" si="501"/>
        <v>0</v>
      </c>
      <c r="GA270" s="1191">
        <f t="shared" si="501"/>
        <v>0</v>
      </c>
      <c r="GB270" s="1191">
        <f t="shared" si="501"/>
        <v>0</v>
      </c>
      <c r="GC270" s="1191">
        <f t="shared" si="501"/>
        <v>0</v>
      </c>
      <c r="GD270" s="1191">
        <f t="shared" si="501"/>
        <v>0</v>
      </c>
      <c r="GE270" s="1191">
        <f t="shared" si="501"/>
        <v>0</v>
      </c>
      <c r="GF270" s="1191">
        <f t="shared" si="501"/>
        <v>0</v>
      </c>
      <c r="GG270" s="1191">
        <f t="shared" si="501"/>
        <v>0</v>
      </c>
      <c r="GH270" s="1191">
        <f t="shared" si="501"/>
        <v>0</v>
      </c>
      <c r="GI270" s="1191">
        <f t="shared" si="501"/>
        <v>0</v>
      </c>
      <c r="GJ270" s="1191">
        <f t="shared" si="501"/>
        <v>0</v>
      </c>
      <c r="GK270" s="1191">
        <f t="shared" si="501"/>
        <v>0</v>
      </c>
      <c r="GL270" s="1191">
        <f t="shared" si="501"/>
        <v>0</v>
      </c>
      <c r="GM270" s="1191">
        <f t="shared" si="501"/>
        <v>0</v>
      </c>
      <c r="GN270" s="1191">
        <f t="shared" si="501"/>
        <v>0</v>
      </c>
    </row>
    <row r="271" spans="1:198" x14ac:dyDescent="0.75">
      <c r="C271" s="46" t="s">
        <v>463</v>
      </c>
      <c r="D271" s="1181">
        <v>7.4999999999999997E-3</v>
      </c>
      <c r="E271" s="100"/>
      <c r="F271" s="320"/>
      <c r="G271" s="320"/>
      <c r="H271" s="324"/>
      <c r="I271" s="324"/>
      <c r="J271" s="7"/>
      <c r="K271" s="7"/>
      <c r="L271" s="7"/>
      <c r="M271" s="7"/>
      <c r="N271" s="21">
        <f>SUM(P271:GN271)</f>
        <v>10699220.074361674</v>
      </c>
      <c r="O271" s="7"/>
      <c r="P271" s="95">
        <f t="shared" ref="P271:CA271" si="502">+IF(P262=1,+$D$271/12*P263,0)</f>
        <v>0</v>
      </c>
      <c r="Q271" s="95">
        <f t="shared" si="502"/>
        <v>8877.1419845514865</v>
      </c>
      <c r="R271" s="95">
        <f t="shared" si="502"/>
        <v>11615.589153205558</v>
      </c>
      <c r="S271" s="95">
        <f t="shared" si="502"/>
        <v>14577.317411144944</v>
      </c>
      <c r="T271" s="95">
        <f t="shared" si="502"/>
        <v>16386.197922557545</v>
      </c>
      <c r="U271" s="95">
        <f t="shared" si="502"/>
        <v>64154.495742086343</v>
      </c>
      <c r="V271" s="95">
        <f t="shared" si="502"/>
        <v>113340.37345488694</v>
      </c>
      <c r="W271" s="95">
        <f t="shared" si="502"/>
        <v>161891.81403555436</v>
      </c>
      <c r="X271" s="95">
        <f t="shared" si="502"/>
        <v>162891.07288497101</v>
      </c>
      <c r="Y271" s="95">
        <f t="shared" si="502"/>
        <v>163907.39438615105</v>
      </c>
      <c r="Z271" s="95">
        <f t="shared" si="502"/>
        <v>164937.07676465245</v>
      </c>
      <c r="AA271" s="95">
        <f t="shared" si="502"/>
        <v>165975.94501423815</v>
      </c>
      <c r="AB271" s="95">
        <f t="shared" si="502"/>
        <v>167019.49186806011</v>
      </c>
      <c r="AC271" s="95">
        <f t="shared" si="502"/>
        <v>168063.03872188204</v>
      </c>
      <c r="AD271" s="95">
        <f t="shared" si="502"/>
        <v>169101.90697146775</v>
      </c>
      <c r="AE271" s="95">
        <f t="shared" si="502"/>
        <v>170131.58934996914</v>
      </c>
      <c r="AF271" s="95">
        <f t="shared" si="502"/>
        <v>171147.91085022822</v>
      </c>
      <c r="AG271" s="95">
        <f t="shared" si="502"/>
        <v>172147.16970148677</v>
      </c>
      <c r="AH271" s="95">
        <f t="shared" si="502"/>
        <v>173126.25052493738</v>
      </c>
      <c r="AI271" s="95">
        <f t="shared" si="502"/>
        <v>174082.70412362224</v>
      </c>
      <c r="AJ271" s="95">
        <f t="shared" si="502"/>
        <v>175188.17589120008</v>
      </c>
      <c r="AK271" s="95">
        <f t="shared" si="502"/>
        <v>180816.83983332358</v>
      </c>
      <c r="AL271" s="95">
        <f t="shared" si="502"/>
        <v>186647.45842818019</v>
      </c>
      <c r="AM271" s="95">
        <f t="shared" si="502"/>
        <v>192626.03710703063</v>
      </c>
      <c r="AN271" s="95">
        <f t="shared" si="502"/>
        <v>198699.13374306008</v>
      </c>
      <c r="AO271" s="95">
        <f t="shared" si="502"/>
        <v>198699.13374306008</v>
      </c>
      <c r="AP271" s="95">
        <f t="shared" si="502"/>
        <v>198699.13374306008</v>
      </c>
      <c r="AQ271" s="95">
        <f t="shared" si="502"/>
        <v>198699.13374306008</v>
      </c>
      <c r="AR271" s="95">
        <f t="shared" si="502"/>
        <v>198699.13374306008</v>
      </c>
      <c r="AS271" s="95">
        <f t="shared" si="502"/>
        <v>198699.13374306008</v>
      </c>
      <c r="AT271" s="95">
        <f t="shared" si="502"/>
        <v>198699.13374306008</v>
      </c>
      <c r="AU271" s="95">
        <f t="shared" si="502"/>
        <v>198699.13374306008</v>
      </c>
      <c r="AV271" s="95">
        <f t="shared" si="502"/>
        <v>198699.13374306008</v>
      </c>
      <c r="AW271" s="95">
        <f t="shared" si="502"/>
        <v>198699.13374306008</v>
      </c>
      <c r="AX271" s="95">
        <f t="shared" si="502"/>
        <v>198699.13374306008</v>
      </c>
      <c r="AY271" s="95">
        <f t="shared" si="502"/>
        <v>198699.13374306008</v>
      </c>
      <c r="AZ271" s="95">
        <f t="shared" si="502"/>
        <v>198699.13374306008</v>
      </c>
      <c r="BA271" s="95">
        <f t="shared" si="502"/>
        <v>198699.13374306008</v>
      </c>
      <c r="BB271" s="95">
        <f t="shared" si="502"/>
        <v>198699.13374306008</v>
      </c>
      <c r="BC271" s="95">
        <f t="shared" si="502"/>
        <v>198699.13374306008</v>
      </c>
      <c r="BD271" s="95">
        <f t="shared" si="502"/>
        <v>198699.13374306008</v>
      </c>
      <c r="BE271" s="95">
        <f t="shared" si="502"/>
        <v>198699.13374306008</v>
      </c>
      <c r="BF271" s="95">
        <f t="shared" si="502"/>
        <v>198699.13374306008</v>
      </c>
      <c r="BG271" s="95">
        <f t="shared" si="502"/>
        <v>198699.13374306008</v>
      </c>
      <c r="BH271" s="95">
        <f t="shared" si="502"/>
        <v>198699.13374306008</v>
      </c>
      <c r="BI271" s="95">
        <f t="shared" si="502"/>
        <v>198699.13374306008</v>
      </c>
      <c r="BJ271" s="95">
        <f t="shared" si="502"/>
        <v>198699.13374306008</v>
      </c>
      <c r="BK271" s="95">
        <f t="shared" si="502"/>
        <v>198699.13374306008</v>
      </c>
      <c r="BL271" s="95">
        <f t="shared" si="502"/>
        <v>198699.13374306008</v>
      </c>
      <c r="BM271" s="95">
        <f t="shared" si="502"/>
        <v>198699.13374306008</v>
      </c>
      <c r="BN271" s="95">
        <f t="shared" si="502"/>
        <v>198699.13374306008</v>
      </c>
      <c r="BO271" s="95">
        <f t="shared" si="502"/>
        <v>198699.13374306008</v>
      </c>
      <c r="BP271" s="95">
        <f t="shared" si="502"/>
        <v>198699.13374306008</v>
      </c>
      <c r="BQ271" s="95">
        <f t="shared" si="502"/>
        <v>198699.13374306008</v>
      </c>
      <c r="BR271" s="95">
        <f t="shared" si="502"/>
        <v>198699.13374306008</v>
      </c>
      <c r="BS271" s="95">
        <f t="shared" si="502"/>
        <v>198699.13374306008</v>
      </c>
      <c r="BT271" s="95">
        <f t="shared" si="502"/>
        <v>198699.13374306008</v>
      </c>
      <c r="BU271" s="95">
        <f t="shared" si="502"/>
        <v>198699.13374306008</v>
      </c>
      <c r="BV271" s="95">
        <f t="shared" si="502"/>
        <v>198699.13374306008</v>
      </c>
      <c r="BW271" s="95">
        <f t="shared" si="502"/>
        <v>198699.13374306008</v>
      </c>
      <c r="BX271" s="95">
        <f t="shared" si="502"/>
        <v>198699.13374306008</v>
      </c>
      <c r="BY271" s="95">
        <f t="shared" si="502"/>
        <v>198699.13374306008</v>
      </c>
      <c r="BZ271" s="95">
        <f t="shared" si="502"/>
        <v>0</v>
      </c>
      <c r="CA271" s="95">
        <f t="shared" si="502"/>
        <v>0</v>
      </c>
      <c r="CB271" s="95">
        <f t="shared" ref="CB271:CC271" si="503">+IF(CB262=1,+$D$271/12*CB263,0)</f>
        <v>0</v>
      </c>
      <c r="CC271" s="95">
        <f t="shared" si="503"/>
        <v>0</v>
      </c>
      <c r="CD271" s="95">
        <f>+IF(CD262=1,+$D$271/12*CD263,0)</f>
        <v>0</v>
      </c>
      <c r="CE271" s="95">
        <f>+IF(CE262=1,+$D$271/12*CE263,0)</f>
        <v>0</v>
      </c>
      <c r="CF271" s="95">
        <f>+IF(CF262=1,+$D$271/12*CF263,0)</f>
        <v>0</v>
      </c>
      <c r="CG271" s="95">
        <f t="shared" ref="CG271:ER271" si="504">+IF(CG262=1,+$D$271/12*CG263,0)</f>
        <v>0</v>
      </c>
      <c r="CH271" s="95">
        <f t="shared" si="504"/>
        <v>0</v>
      </c>
      <c r="CI271" s="95">
        <f t="shared" si="504"/>
        <v>0</v>
      </c>
      <c r="CJ271" s="95">
        <f t="shared" si="504"/>
        <v>0</v>
      </c>
      <c r="CK271" s="95">
        <f t="shared" si="504"/>
        <v>0</v>
      </c>
      <c r="CL271" s="95">
        <f t="shared" si="504"/>
        <v>0</v>
      </c>
      <c r="CM271" s="95">
        <f t="shared" si="504"/>
        <v>0</v>
      </c>
      <c r="CN271" s="95">
        <f t="shared" si="504"/>
        <v>0</v>
      </c>
      <c r="CO271" s="95">
        <f t="shared" si="504"/>
        <v>0</v>
      </c>
      <c r="CP271" s="95">
        <f t="shared" si="504"/>
        <v>0</v>
      </c>
      <c r="CQ271" s="95">
        <f t="shared" si="504"/>
        <v>0</v>
      </c>
      <c r="CR271" s="95">
        <f t="shared" si="504"/>
        <v>0</v>
      </c>
      <c r="CS271" s="95">
        <f t="shared" si="504"/>
        <v>0</v>
      </c>
      <c r="CT271" s="95">
        <f t="shared" si="504"/>
        <v>0</v>
      </c>
      <c r="CU271" s="95">
        <f t="shared" si="504"/>
        <v>0</v>
      </c>
      <c r="CV271" s="95">
        <f t="shared" si="504"/>
        <v>0</v>
      </c>
      <c r="CW271" s="95">
        <f t="shared" si="504"/>
        <v>0</v>
      </c>
      <c r="CX271" s="95">
        <f t="shared" si="504"/>
        <v>0</v>
      </c>
      <c r="CY271" s="95">
        <f t="shared" si="504"/>
        <v>0</v>
      </c>
      <c r="CZ271" s="95">
        <f t="shared" si="504"/>
        <v>0</v>
      </c>
      <c r="DA271" s="95">
        <f t="shared" si="504"/>
        <v>0</v>
      </c>
      <c r="DB271" s="95">
        <f t="shared" si="504"/>
        <v>0</v>
      </c>
      <c r="DC271" s="95">
        <f t="shared" si="504"/>
        <v>0</v>
      </c>
      <c r="DD271" s="95">
        <f t="shared" si="504"/>
        <v>0</v>
      </c>
      <c r="DE271" s="95">
        <f t="shared" si="504"/>
        <v>0</v>
      </c>
      <c r="DF271" s="95">
        <f t="shared" si="504"/>
        <v>0</v>
      </c>
      <c r="DG271" s="95">
        <f t="shared" si="504"/>
        <v>0</v>
      </c>
      <c r="DH271" s="95">
        <f t="shared" si="504"/>
        <v>0</v>
      </c>
      <c r="DI271" s="95">
        <f t="shared" si="504"/>
        <v>0</v>
      </c>
      <c r="DJ271" s="95">
        <f t="shared" si="504"/>
        <v>0</v>
      </c>
      <c r="DK271" s="95">
        <f t="shared" si="504"/>
        <v>0</v>
      </c>
      <c r="DL271" s="95">
        <f t="shared" si="504"/>
        <v>0</v>
      </c>
      <c r="DM271" s="95">
        <f t="shared" si="504"/>
        <v>0</v>
      </c>
      <c r="DN271" s="95">
        <f t="shared" si="504"/>
        <v>0</v>
      </c>
      <c r="DO271" s="95">
        <f t="shared" si="504"/>
        <v>0</v>
      </c>
      <c r="DP271" s="95">
        <f t="shared" si="504"/>
        <v>0</v>
      </c>
      <c r="DQ271" s="95">
        <f t="shared" si="504"/>
        <v>0</v>
      </c>
      <c r="DR271" s="95">
        <f t="shared" si="504"/>
        <v>0</v>
      </c>
      <c r="DS271" s="95">
        <f t="shared" si="504"/>
        <v>0</v>
      </c>
      <c r="DT271" s="95">
        <f t="shared" si="504"/>
        <v>0</v>
      </c>
      <c r="DU271" s="95">
        <f t="shared" si="504"/>
        <v>0</v>
      </c>
      <c r="DV271" s="95">
        <f t="shared" si="504"/>
        <v>0</v>
      </c>
      <c r="DW271" s="95">
        <f t="shared" si="504"/>
        <v>0</v>
      </c>
      <c r="DX271" s="95">
        <f t="shared" si="504"/>
        <v>0</v>
      </c>
      <c r="DY271" s="95">
        <f t="shared" si="504"/>
        <v>0</v>
      </c>
      <c r="DZ271" s="95">
        <f t="shared" si="504"/>
        <v>0</v>
      </c>
      <c r="EA271" s="95">
        <f t="shared" si="504"/>
        <v>0</v>
      </c>
      <c r="EB271" s="95">
        <f t="shared" si="504"/>
        <v>0</v>
      </c>
      <c r="EC271" s="95">
        <f t="shared" si="504"/>
        <v>0</v>
      </c>
      <c r="ED271" s="95">
        <f t="shared" si="504"/>
        <v>0</v>
      </c>
      <c r="EE271" s="95">
        <f t="shared" si="504"/>
        <v>0</v>
      </c>
      <c r="EF271" s="95">
        <f t="shared" si="504"/>
        <v>0</v>
      </c>
      <c r="EG271" s="95">
        <f t="shared" si="504"/>
        <v>0</v>
      </c>
      <c r="EH271" s="95">
        <f t="shared" si="504"/>
        <v>0</v>
      </c>
      <c r="EI271" s="95">
        <f t="shared" si="504"/>
        <v>0</v>
      </c>
      <c r="EJ271" s="95">
        <f t="shared" si="504"/>
        <v>0</v>
      </c>
      <c r="EK271" s="95">
        <f t="shared" si="504"/>
        <v>0</v>
      </c>
      <c r="EL271" s="95">
        <f t="shared" si="504"/>
        <v>0</v>
      </c>
      <c r="EM271" s="95">
        <f t="shared" si="504"/>
        <v>0</v>
      </c>
      <c r="EN271" s="95">
        <f t="shared" si="504"/>
        <v>0</v>
      </c>
      <c r="EO271" s="95">
        <f t="shared" si="504"/>
        <v>0</v>
      </c>
      <c r="EP271" s="95">
        <f t="shared" si="504"/>
        <v>0</v>
      </c>
      <c r="EQ271" s="95">
        <f t="shared" si="504"/>
        <v>0</v>
      </c>
      <c r="ER271" s="95">
        <f t="shared" si="504"/>
        <v>0</v>
      </c>
      <c r="ES271" s="95">
        <f t="shared" ref="ES271:GN271" si="505">+IF(ES262=1,+$D$271/12*ES263,0)</f>
        <v>0</v>
      </c>
      <c r="ET271" s="95">
        <f t="shared" si="505"/>
        <v>0</v>
      </c>
      <c r="EU271" s="95">
        <f t="shared" si="505"/>
        <v>0</v>
      </c>
      <c r="EV271" s="95">
        <f t="shared" si="505"/>
        <v>0</v>
      </c>
      <c r="EW271" s="95">
        <f t="shared" si="505"/>
        <v>0</v>
      </c>
      <c r="EX271" s="95">
        <f t="shared" si="505"/>
        <v>0</v>
      </c>
      <c r="EY271" s="95">
        <f t="shared" si="505"/>
        <v>0</v>
      </c>
      <c r="EZ271" s="95">
        <f t="shared" si="505"/>
        <v>0</v>
      </c>
      <c r="FA271" s="95">
        <f t="shared" si="505"/>
        <v>0</v>
      </c>
      <c r="FB271" s="95">
        <f t="shared" si="505"/>
        <v>0</v>
      </c>
      <c r="FC271" s="95">
        <f t="shared" si="505"/>
        <v>0</v>
      </c>
      <c r="FD271" s="95">
        <f t="shared" si="505"/>
        <v>0</v>
      </c>
      <c r="FE271" s="95">
        <f t="shared" si="505"/>
        <v>0</v>
      </c>
      <c r="FF271" s="95">
        <f t="shared" si="505"/>
        <v>0</v>
      </c>
      <c r="FG271" s="95">
        <f t="shared" si="505"/>
        <v>0</v>
      </c>
      <c r="FH271" s="95">
        <f t="shared" si="505"/>
        <v>0</v>
      </c>
      <c r="FI271" s="95">
        <f t="shared" si="505"/>
        <v>0</v>
      </c>
      <c r="FJ271" s="95">
        <f t="shared" si="505"/>
        <v>0</v>
      </c>
      <c r="FK271" s="95">
        <f t="shared" si="505"/>
        <v>0</v>
      </c>
      <c r="FL271" s="95">
        <f t="shared" si="505"/>
        <v>0</v>
      </c>
      <c r="FM271" s="95">
        <f t="shared" si="505"/>
        <v>0</v>
      </c>
      <c r="FN271" s="95">
        <f t="shared" si="505"/>
        <v>0</v>
      </c>
      <c r="FO271" s="95">
        <f t="shared" si="505"/>
        <v>0</v>
      </c>
      <c r="FP271" s="95">
        <f t="shared" si="505"/>
        <v>0</v>
      </c>
      <c r="FQ271" s="95">
        <f t="shared" si="505"/>
        <v>0</v>
      </c>
      <c r="FR271" s="95">
        <f t="shared" si="505"/>
        <v>0</v>
      </c>
      <c r="FS271" s="95">
        <f t="shared" si="505"/>
        <v>0</v>
      </c>
      <c r="FT271" s="95">
        <f t="shared" si="505"/>
        <v>0</v>
      </c>
      <c r="FU271" s="95">
        <f t="shared" si="505"/>
        <v>0</v>
      </c>
      <c r="FV271" s="95">
        <f t="shared" si="505"/>
        <v>0</v>
      </c>
      <c r="FW271" s="95">
        <f t="shared" si="505"/>
        <v>0</v>
      </c>
      <c r="FX271" s="95">
        <f t="shared" si="505"/>
        <v>0</v>
      </c>
      <c r="FY271" s="95">
        <f t="shared" si="505"/>
        <v>0</v>
      </c>
      <c r="FZ271" s="95">
        <f t="shared" si="505"/>
        <v>0</v>
      </c>
      <c r="GA271" s="95">
        <f t="shared" si="505"/>
        <v>0</v>
      </c>
      <c r="GB271" s="95">
        <f t="shared" si="505"/>
        <v>0</v>
      </c>
      <c r="GC271" s="95">
        <f t="shared" si="505"/>
        <v>0</v>
      </c>
      <c r="GD271" s="95">
        <f t="shared" si="505"/>
        <v>0</v>
      </c>
      <c r="GE271" s="95">
        <f t="shared" si="505"/>
        <v>0</v>
      </c>
      <c r="GF271" s="95">
        <f t="shared" si="505"/>
        <v>0</v>
      </c>
      <c r="GG271" s="95">
        <f t="shared" si="505"/>
        <v>0</v>
      </c>
      <c r="GH271" s="95">
        <f t="shared" si="505"/>
        <v>0</v>
      </c>
      <c r="GI271" s="95">
        <f t="shared" si="505"/>
        <v>0</v>
      </c>
      <c r="GJ271" s="95">
        <f t="shared" si="505"/>
        <v>0</v>
      </c>
      <c r="GK271" s="95">
        <f t="shared" si="505"/>
        <v>0</v>
      </c>
      <c r="GL271" s="95">
        <f t="shared" si="505"/>
        <v>0</v>
      </c>
      <c r="GM271" s="95">
        <f t="shared" si="505"/>
        <v>0</v>
      </c>
      <c r="GN271" s="95">
        <f t="shared" si="505"/>
        <v>0</v>
      </c>
    </row>
    <row r="272" spans="1:198" x14ac:dyDescent="0.75">
      <c r="C272" s="46" t="s">
        <v>464</v>
      </c>
      <c r="D272" s="1184">
        <v>180000</v>
      </c>
      <c r="E272" s="100"/>
      <c r="F272" s="320"/>
      <c r="G272" s="320"/>
      <c r="H272" s="324"/>
      <c r="I272" s="324"/>
      <c r="J272" s="7"/>
      <c r="K272" s="7"/>
      <c r="L272" s="7"/>
      <c r="M272" s="7"/>
      <c r="N272" s="19">
        <f t="shared" ref="N272" si="506">+SUM(P272:GN272)</f>
        <v>915000</v>
      </c>
      <c r="O272" s="7"/>
      <c r="P272" s="95"/>
      <c r="Q272" s="95">
        <f>+IF(Q262=1,$D$272/12,0)</f>
        <v>15000</v>
      </c>
      <c r="R272" s="95">
        <f t="shared" ref="R272:CC272" si="507">+IF(R262=1,$D$272/12,0)</f>
        <v>15000</v>
      </c>
      <c r="S272" s="95">
        <f t="shared" si="507"/>
        <v>15000</v>
      </c>
      <c r="T272" s="95">
        <f t="shared" si="507"/>
        <v>15000</v>
      </c>
      <c r="U272" s="95">
        <f t="shared" si="507"/>
        <v>15000</v>
      </c>
      <c r="V272" s="95">
        <f t="shared" si="507"/>
        <v>15000</v>
      </c>
      <c r="W272" s="95">
        <f t="shared" si="507"/>
        <v>15000</v>
      </c>
      <c r="X272" s="95">
        <f t="shared" si="507"/>
        <v>15000</v>
      </c>
      <c r="Y272" s="95">
        <f t="shared" si="507"/>
        <v>15000</v>
      </c>
      <c r="Z272" s="95">
        <f t="shared" si="507"/>
        <v>15000</v>
      </c>
      <c r="AA272" s="95">
        <f t="shared" si="507"/>
        <v>15000</v>
      </c>
      <c r="AB272" s="95">
        <f t="shared" si="507"/>
        <v>15000</v>
      </c>
      <c r="AC272" s="95">
        <f t="shared" si="507"/>
        <v>15000</v>
      </c>
      <c r="AD272" s="95">
        <f t="shared" si="507"/>
        <v>15000</v>
      </c>
      <c r="AE272" s="95">
        <f t="shared" si="507"/>
        <v>15000</v>
      </c>
      <c r="AF272" s="95">
        <f t="shared" si="507"/>
        <v>15000</v>
      </c>
      <c r="AG272" s="95">
        <f t="shared" si="507"/>
        <v>15000</v>
      </c>
      <c r="AH272" s="95">
        <f t="shared" si="507"/>
        <v>15000</v>
      </c>
      <c r="AI272" s="95">
        <f t="shared" si="507"/>
        <v>15000</v>
      </c>
      <c r="AJ272" s="95">
        <f t="shared" si="507"/>
        <v>15000</v>
      </c>
      <c r="AK272" s="95">
        <f t="shared" si="507"/>
        <v>15000</v>
      </c>
      <c r="AL272" s="95">
        <f t="shared" si="507"/>
        <v>15000</v>
      </c>
      <c r="AM272" s="95">
        <f t="shared" si="507"/>
        <v>15000</v>
      </c>
      <c r="AN272" s="95">
        <f t="shared" si="507"/>
        <v>15000</v>
      </c>
      <c r="AO272" s="95">
        <f t="shared" si="507"/>
        <v>15000</v>
      </c>
      <c r="AP272" s="95">
        <f t="shared" si="507"/>
        <v>15000</v>
      </c>
      <c r="AQ272" s="95">
        <f t="shared" si="507"/>
        <v>15000</v>
      </c>
      <c r="AR272" s="95">
        <f t="shared" si="507"/>
        <v>15000</v>
      </c>
      <c r="AS272" s="95">
        <f t="shared" si="507"/>
        <v>15000</v>
      </c>
      <c r="AT272" s="95">
        <f t="shared" si="507"/>
        <v>15000</v>
      </c>
      <c r="AU272" s="95">
        <f t="shared" si="507"/>
        <v>15000</v>
      </c>
      <c r="AV272" s="95">
        <f t="shared" si="507"/>
        <v>15000</v>
      </c>
      <c r="AW272" s="95">
        <f t="shared" si="507"/>
        <v>15000</v>
      </c>
      <c r="AX272" s="95">
        <f t="shared" si="507"/>
        <v>15000</v>
      </c>
      <c r="AY272" s="95">
        <f t="shared" si="507"/>
        <v>15000</v>
      </c>
      <c r="AZ272" s="95">
        <f t="shared" si="507"/>
        <v>15000</v>
      </c>
      <c r="BA272" s="95">
        <f t="shared" si="507"/>
        <v>15000</v>
      </c>
      <c r="BB272" s="95">
        <f t="shared" si="507"/>
        <v>15000</v>
      </c>
      <c r="BC272" s="95">
        <f t="shared" si="507"/>
        <v>15000</v>
      </c>
      <c r="BD272" s="95">
        <f t="shared" si="507"/>
        <v>15000</v>
      </c>
      <c r="BE272" s="95">
        <f t="shared" si="507"/>
        <v>15000</v>
      </c>
      <c r="BF272" s="95">
        <f t="shared" si="507"/>
        <v>15000</v>
      </c>
      <c r="BG272" s="95">
        <f t="shared" si="507"/>
        <v>15000</v>
      </c>
      <c r="BH272" s="95">
        <f t="shared" si="507"/>
        <v>15000</v>
      </c>
      <c r="BI272" s="95">
        <f t="shared" si="507"/>
        <v>15000</v>
      </c>
      <c r="BJ272" s="95">
        <f t="shared" si="507"/>
        <v>15000</v>
      </c>
      <c r="BK272" s="95">
        <f t="shared" si="507"/>
        <v>15000</v>
      </c>
      <c r="BL272" s="95">
        <f t="shared" si="507"/>
        <v>15000</v>
      </c>
      <c r="BM272" s="95">
        <f t="shared" si="507"/>
        <v>15000</v>
      </c>
      <c r="BN272" s="95">
        <f t="shared" si="507"/>
        <v>15000</v>
      </c>
      <c r="BO272" s="95">
        <f t="shared" si="507"/>
        <v>15000</v>
      </c>
      <c r="BP272" s="95">
        <f t="shared" si="507"/>
        <v>15000</v>
      </c>
      <c r="BQ272" s="95">
        <f t="shared" si="507"/>
        <v>15000</v>
      </c>
      <c r="BR272" s="95">
        <f t="shared" si="507"/>
        <v>15000</v>
      </c>
      <c r="BS272" s="95">
        <f t="shared" si="507"/>
        <v>15000</v>
      </c>
      <c r="BT272" s="95">
        <f t="shared" si="507"/>
        <v>15000</v>
      </c>
      <c r="BU272" s="95">
        <f t="shared" si="507"/>
        <v>15000</v>
      </c>
      <c r="BV272" s="95">
        <f t="shared" si="507"/>
        <v>15000</v>
      </c>
      <c r="BW272" s="95">
        <f t="shared" si="507"/>
        <v>15000</v>
      </c>
      <c r="BX272" s="95">
        <f t="shared" si="507"/>
        <v>15000</v>
      </c>
      <c r="BY272" s="95">
        <f t="shared" si="507"/>
        <v>15000</v>
      </c>
      <c r="BZ272" s="95">
        <f t="shared" si="507"/>
        <v>0</v>
      </c>
      <c r="CA272" s="95">
        <f t="shared" si="507"/>
        <v>0</v>
      </c>
      <c r="CB272" s="95">
        <f t="shared" si="507"/>
        <v>0</v>
      </c>
      <c r="CC272" s="95">
        <f t="shared" si="507"/>
        <v>0</v>
      </c>
      <c r="CD272" s="95">
        <f t="shared" ref="CD272:DI272" si="508">+IF(CD262=1,$D$272/12,0)</f>
        <v>0</v>
      </c>
      <c r="CE272" s="95">
        <f t="shared" si="508"/>
        <v>0</v>
      </c>
      <c r="CF272" s="95">
        <f t="shared" si="508"/>
        <v>0</v>
      </c>
      <c r="CG272" s="95">
        <f t="shared" si="508"/>
        <v>0</v>
      </c>
      <c r="CH272" s="95">
        <f t="shared" si="508"/>
        <v>0</v>
      </c>
      <c r="CI272" s="95">
        <f t="shared" si="508"/>
        <v>0</v>
      </c>
      <c r="CJ272" s="95">
        <f t="shared" si="508"/>
        <v>0</v>
      </c>
      <c r="CK272" s="95">
        <f t="shared" si="508"/>
        <v>0</v>
      </c>
      <c r="CL272" s="95">
        <f t="shared" si="508"/>
        <v>0</v>
      </c>
      <c r="CM272" s="95">
        <f t="shared" si="508"/>
        <v>0</v>
      </c>
      <c r="CN272" s="95">
        <f t="shared" si="508"/>
        <v>0</v>
      </c>
      <c r="CO272" s="95">
        <f t="shared" si="508"/>
        <v>0</v>
      </c>
      <c r="CP272" s="95">
        <f t="shared" si="508"/>
        <v>0</v>
      </c>
      <c r="CQ272" s="95">
        <f t="shared" si="508"/>
        <v>0</v>
      </c>
      <c r="CR272" s="95">
        <f t="shared" si="508"/>
        <v>0</v>
      </c>
      <c r="CS272" s="95">
        <f t="shared" si="508"/>
        <v>0</v>
      </c>
      <c r="CT272" s="95">
        <f t="shared" si="508"/>
        <v>0</v>
      </c>
      <c r="CU272" s="95">
        <f t="shared" si="508"/>
        <v>0</v>
      </c>
      <c r="CV272" s="95">
        <f t="shared" si="508"/>
        <v>0</v>
      </c>
      <c r="CW272" s="95">
        <f t="shared" si="508"/>
        <v>0</v>
      </c>
      <c r="CX272" s="95">
        <f t="shared" si="508"/>
        <v>0</v>
      </c>
      <c r="CY272" s="95">
        <f t="shared" si="508"/>
        <v>0</v>
      </c>
      <c r="CZ272" s="95">
        <f t="shared" si="508"/>
        <v>0</v>
      </c>
      <c r="DA272" s="95">
        <f t="shared" si="508"/>
        <v>0</v>
      </c>
      <c r="DB272" s="95">
        <f t="shared" si="508"/>
        <v>0</v>
      </c>
      <c r="DC272" s="95">
        <f t="shared" si="508"/>
        <v>0</v>
      </c>
      <c r="DD272" s="95">
        <f t="shared" si="508"/>
        <v>0</v>
      </c>
      <c r="DE272" s="95">
        <f t="shared" si="508"/>
        <v>0</v>
      </c>
      <c r="DF272" s="95">
        <f t="shared" si="508"/>
        <v>0</v>
      </c>
      <c r="DG272" s="95">
        <f t="shared" si="508"/>
        <v>0</v>
      </c>
      <c r="DH272" s="95">
        <f t="shared" si="508"/>
        <v>0</v>
      </c>
      <c r="DI272" s="95">
        <f t="shared" si="508"/>
        <v>0</v>
      </c>
      <c r="DJ272" s="95">
        <f t="shared" ref="DJ272:EO272" si="509">+IF(DJ262=1,$D$272/12,0)</f>
        <v>0</v>
      </c>
      <c r="DK272" s="95">
        <f t="shared" si="509"/>
        <v>0</v>
      </c>
      <c r="DL272" s="95">
        <f t="shared" si="509"/>
        <v>0</v>
      </c>
      <c r="DM272" s="95">
        <f t="shared" si="509"/>
        <v>0</v>
      </c>
      <c r="DN272" s="95">
        <f t="shared" si="509"/>
        <v>0</v>
      </c>
      <c r="DO272" s="95">
        <f t="shared" si="509"/>
        <v>0</v>
      </c>
      <c r="DP272" s="95">
        <f t="shared" si="509"/>
        <v>0</v>
      </c>
      <c r="DQ272" s="95">
        <f t="shared" si="509"/>
        <v>0</v>
      </c>
      <c r="DR272" s="95">
        <f t="shared" si="509"/>
        <v>0</v>
      </c>
      <c r="DS272" s="95">
        <f t="shared" si="509"/>
        <v>0</v>
      </c>
      <c r="DT272" s="95">
        <f t="shared" si="509"/>
        <v>0</v>
      </c>
      <c r="DU272" s="95">
        <f t="shared" si="509"/>
        <v>0</v>
      </c>
      <c r="DV272" s="95">
        <f t="shared" si="509"/>
        <v>0</v>
      </c>
      <c r="DW272" s="95">
        <f t="shared" si="509"/>
        <v>0</v>
      </c>
      <c r="DX272" s="95">
        <f t="shared" si="509"/>
        <v>0</v>
      </c>
      <c r="DY272" s="95">
        <f t="shared" si="509"/>
        <v>0</v>
      </c>
      <c r="DZ272" s="95">
        <f t="shared" si="509"/>
        <v>0</v>
      </c>
      <c r="EA272" s="95">
        <f t="shared" si="509"/>
        <v>0</v>
      </c>
      <c r="EB272" s="95">
        <f t="shared" si="509"/>
        <v>0</v>
      </c>
      <c r="EC272" s="95">
        <f t="shared" si="509"/>
        <v>0</v>
      </c>
      <c r="ED272" s="95">
        <f t="shared" si="509"/>
        <v>0</v>
      </c>
      <c r="EE272" s="95">
        <f t="shared" si="509"/>
        <v>0</v>
      </c>
      <c r="EF272" s="95">
        <f t="shared" si="509"/>
        <v>0</v>
      </c>
      <c r="EG272" s="95">
        <f t="shared" si="509"/>
        <v>0</v>
      </c>
      <c r="EH272" s="95">
        <f t="shared" si="509"/>
        <v>0</v>
      </c>
      <c r="EI272" s="95">
        <f t="shared" si="509"/>
        <v>0</v>
      </c>
      <c r="EJ272" s="95">
        <f t="shared" si="509"/>
        <v>0</v>
      </c>
      <c r="EK272" s="95">
        <f t="shared" si="509"/>
        <v>0</v>
      </c>
      <c r="EL272" s="95">
        <f t="shared" si="509"/>
        <v>0</v>
      </c>
      <c r="EM272" s="95">
        <f t="shared" si="509"/>
        <v>0</v>
      </c>
      <c r="EN272" s="95">
        <f t="shared" si="509"/>
        <v>0</v>
      </c>
      <c r="EO272" s="95">
        <f t="shared" si="509"/>
        <v>0</v>
      </c>
      <c r="EP272" s="95">
        <f t="shared" ref="EP272:GN272" si="510">+IF(EP262=1,$D$272/12,0)</f>
        <v>0</v>
      </c>
      <c r="EQ272" s="95">
        <f t="shared" si="510"/>
        <v>0</v>
      </c>
      <c r="ER272" s="95">
        <f t="shared" si="510"/>
        <v>0</v>
      </c>
      <c r="ES272" s="95">
        <f t="shared" si="510"/>
        <v>0</v>
      </c>
      <c r="ET272" s="95">
        <f t="shared" si="510"/>
        <v>0</v>
      </c>
      <c r="EU272" s="95">
        <f t="shared" si="510"/>
        <v>0</v>
      </c>
      <c r="EV272" s="95">
        <f t="shared" si="510"/>
        <v>0</v>
      </c>
      <c r="EW272" s="95">
        <f t="shared" si="510"/>
        <v>0</v>
      </c>
      <c r="EX272" s="95">
        <f t="shared" si="510"/>
        <v>0</v>
      </c>
      <c r="EY272" s="95">
        <f t="shared" si="510"/>
        <v>0</v>
      </c>
      <c r="EZ272" s="95">
        <f t="shared" si="510"/>
        <v>0</v>
      </c>
      <c r="FA272" s="95">
        <f t="shared" si="510"/>
        <v>0</v>
      </c>
      <c r="FB272" s="95">
        <f t="shared" si="510"/>
        <v>0</v>
      </c>
      <c r="FC272" s="95">
        <f t="shared" si="510"/>
        <v>0</v>
      </c>
      <c r="FD272" s="95">
        <f t="shared" si="510"/>
        <v>0</v>
      </c>
      <c r="FE272" s="95">
        <f t="shared" si="510"/>
        <v>0</v>
      </c>
      <c r="FF272" s="95">
        <f t="shared" si="510"/>
        <v>0</v>
      </c>
      <c r="FG272" s="95">
        <f t="shared" si="510"/>
        <v>0</v>
      </c>
      <c r="FH272" s="95">
        <f t="shared" si="510"/>
        <v>0</v>
      </c>
      <c r="FI272" s="95">
        <f t="shared" si="510"/>
        <v>0</v>
      </c>
      <c r="FJ272" s="95">
        <f t="shared" si="510"/>
        <v>0</v>
      </c>
      <c r="FK272" s="95">
        <f t="shared" si="510"/>
        <v>0</v>
      </c>
      <c r="FL272" s="95">
        <f t="shared" si="510"/>
        <v>0</v>
      </c>
      <c r="FM272" s="95">
        <f t="shared" si="510"/>
        <v>0</v>
      </c>
      <c r="FN272" s="95">
        <f t="shared" si="510"/>
        <v>0</v>
      </c>
      <c r="FO272" s="95">
        <f t="shared" si="510"/>
        <v>0</v>
      </c>
      <c r="FP272" s="95">
        <f t="shared" si="510"/>
        <v>0</v>
      </c>
      <c r="FQ272" s="95">
        <f t="shared" si="510"/>
        <v>0</v>
      </c>
      <c r="FR272" s="95">
        <f t="shared" si="510"/>
        <v>0</v>
      </c>
      <c r="FS272" s="95">
        <f t="shared" si="510"/>
        <v>0</v>
      </c>
      <c r="FT272" s="95">
        <f t="shared" si="510"/>
        <v>0</v>
      </c>
      <c r="FU272" s="95">
        <f t="shared" si="510"/>
        <v>0</v>
      </c>
      <c r="FV272" s="95">
        <f t="shared" si="510"/>
        <v>0</v>
      </c>
      <c r="FW272" s="95">
        <f t="shared" si="510"/>
        <v>0</v>
      </c>
      <c r="FX272" s="95">
        <f t="shared" si="510"/>
        <v>0</v>
      </c>
      <c r="FY272" s="95">
        <f t="shared" si="510"/>
        <v>0</v>
      </c>
      <c r="FZ272" s="95">
        <f t="shared" si="510"/>
        <v>0</v>
      </c>
      <c r="GA272" s="95">
        <f t="shared" si="510"/>
        <v>0</v>
      </c>
      <c r="GB272" s="95">
        <f t="shared" si="510"/>
        <v>0</v>
      </c>
      <c r="GC272" s="95">
        <f t="shared" si="510"/>
        <v>0</v>
      </c>
      <c r="GD272" s="95">
        <f t="shared" si="510"/>
        <v>0</v>
      </c>
      <c r="GE272" s="95">
        <f t="shared" si="510"/>
        <v>0</v>
      </c>
      <c r="GF272" s="95">
        <f t="shared" si="510"/>
        <v>0</v>
      </c>
      <c r="GG272" s="95">
        <f t="shared" si="510"/>
        <v>0</v>
      </c>
      <c r="GH272" s="95">
        <f t="shared" si="510"/>
        <v>0</v>
      </c>
      <c r="GI272" s="95">
        <f t="shared" si="510"/>
        <v>0</v>
      </c>
      <c r="GJ272" s="95">
        <f t="shared" si="510"/>
        <v>0</v>
      </c>
      <c r="GK272" s="95">
        <f t="shared" si="510"/>
        <v>0</v>
      </c>
      <c r="GL272" s="95">
        <f t="shared" si="510"/>
        <v>0</v>
      </c>
      <c r="GM272" s="95">
        <f t="shared" si="510"/>
        <v>0</v>
      </c>
      <c r="GN272" s="95">
        <f t="shared" si="510"/>
        <v>0</v>
      </c>
    </row>
    <row r="273" spans="1:198" x14ac:dyDescent="0.75">
      <c r="C273" s="46"/>
      <c r="D273" s="1184"/>
      <c r="E273" s="100"/>
      <c r="F273" s="320"/>
      <c r="G273" s="320"/>
      <c r="H273" s="324"/>
      <c r="I273" s="324"/>
      <c r="J273" s="7"/>
      <c r="K273" s="7"/>
      <c r="L273" s="7"/>
      <c r="M273" s="7"/>
      <c r="N273" s="19"/>
      <c r="O273" s="7"/>
      <c r="P273" s="95"/>
      <c r="Q273" s="95"/>
      <c r="R273" s="95"/>
      <c r="S273" s="95"/>
      <c r="T273" s="95"/>
      <c r="U273" s="95"/>
      <c r="V273" s="95"/>
      <c r="W273" s="95"/>
      <c r="X273" s="95"/>
      <c r="Y273" s="95"/>
      <c r="Z273" s="95"/>
      <c r="AA273" s="95"/>
      <c r="AB273" s="95"/>
      <c r="AC273" s="95"/>
      <c r="AD273" s="95"/>
      <c r="AE273" s="95"/>
      <c r="AF273" s="95"/>
      <c r="AG273" s="95"/>
      <c r="AH273" s="95"/>
      <c r="AI273" s="95"/>
      <c r="AJ273" s="95"/>
      <c r="AK273" s="95"/>
      <c r="AL273" s="95"/>
      <c r="AM273" s="95"/>
      <c r="AN273" s="95"/>
      <c r="AO273" s="95"/>
      <c r="AP273" s="95"/>
      <c r="AQ273" s="95"/>
      <c r="AR273" s="95"/>
      <c r="AS273" s="95"/>
      <c r="AT273" s="95"/>
      <c r="AU273" s="95"/>
      <c r="AV273" s="95"/>
      <c r="AW273" s="95"/>
      <c r="AX273" s="95"/>
      <c r="AY273" s="95"/>
      <c r="AZ273" s="95"/>
      <c r="BA273" s="95"/>
      <c r="BB273" s="95"/>
      <c r="BC273" s="95"/>
      <c r="BD273" s="95"/>
      <c r="BE273" s="95"/>
      <c r="BF273" s="95"/>
      <c r="BG273" s="95"/>
      <c r="BH273" s="95"/>
      <c r="BI273" s="95"/>
      <c r="BJ273" s="95"/>
      <c r="BK273" s="95"/>
      <c r="BL273" s="95"/>
      <c r="BM273" s="95"/>
      <c r="BN273" s="95"/>
      <c r="BO273" s="95"/>
      <c r="BP273" s="95"/>
      <c r="BQ273" s="95"/>
      <c r="BR273" s="95"/>
      <c r="BS273" s="95"/>
      <c r="BT273" s="95"/>
      <c r="BU273" s="95"/>
      <c r="BV273" s="95"/>
      <c r="BW273" s="95"/>
      <c r="BX273" s="95"/>
      <c r="BY273" s="95"/>
      <c r="BZ273" s="95"/>
      <c r="CA273" s="95"/>
      <c r="CB273" s="95"/>
      <c r="CC273" s="95"/>
      <c r="CD273" s="95"/>
      <c r="CE273" s="95"/>
      <c r="CF273" s="95"/>
      <c r="CG273" s="95"/>
      <c r="CH273" s="95"/>
      <c r="CI273" s="95"/>
      <c r="CJ273" s="95"/>
      <c r="CK273" s="95"/>
      <c r="CL273" s="95"/>
      <c r="CM273" s="95"/>
      <c r="CN273" s="95"/>
      <c r="CO273" s="95"/>
      <c r="CP273" s="95"/>
      <c r="CQ273" s="95"/>
      <c r="CR273" s="95"/>
      <c r="CS273" s="95"/>
      <c r="CT273" s="95"/>
      <c r="CU273" s="95"/>
      <c r="CV273" s="95"/>
      <c r="CW273" s="95"/>
      <c r="CX273" s="95"/>
      <c r="CY273" s="95"/>
      <c r="CZ273" s="95"/>
      <c r="DA273" s="95"/>
      <c r="DB273" s="95"/>
      <c r="DC273" s="95"/>
      <c r="DD273" s="95"/>
      <c r="DE273" s="95"/>
      <c r="DF273" s="95"/>
      <c r="DG273" s="95"/>
      <c r="DH273" s="95"/>
      <c r="DI273" s="95"/>
      <c r="DJ273" s="95"/>
      <c r="DK273" s="95"/>
      <c r="DL273" s="95"/>
      <c r="DM273" s="95"/>
      <c r="DN273" s="95"/>
      <c r="DO273" s="95"/>
      <c r="DP273" s="95"/>
      <c r="DQ273" s="95"/>
      <c r="DR273" s="95"/>
      <c r="DS273" s="95"/>
      <c r="DT273" s="95"/>
      <c r="DU273" s="95"/>
      <c r="DV273" s="95"/>
      <c r="DW273" s="95"/>
      <c r="DX273" s="95"/>
      <c r="DY273" s="95"/>
      <c r="DZ273" s="95"/>
      <c r="EA273" s="95"/>
      <c r="EB273" s="95"/>
      <c r="EC273" s="95"/>
      <c r="ED273" s="95"/>
      <c r="EE273" s="95"/>
      <c r="EF273" s="95"/>
      <c r="EG273" s="95"/>
      <c r="EH273" s="95"/>
      <c r="EI273" s="95"/>
      <c r="EJ273" s="95"/>
      <c r="EK273" s="95"/>
      <c r="EL273" s="95"/>
      <c r="EM273" s="95"/>
      <c r="EN273" s="95"/>
      <c r="EO273" s="95"/>
      <c r="EP273" s="95"/>
      <c r="EQ273" s="95"/>
      <c r="ER273" s="95"/>
      <c r="ES273" s="95"/>
      <c r="ET273" s="95"/>
      <c r="EU273" s="95"/>
      <c r="EV273" s="95"/>
      <c r="EW273" s="95"/>
      <c r="EX273" s="95"/>
      <c r="EY273" s="95"/>
      <c r="EZ273" s="95"/>
      <c r="FA273" s="95"/>
      <c r="FB273" s="95"/>
      <c r="FC273" s="95"/>
      <c r="FD273" s="95"/>
      <c r="FE273" s="95"/>
      <c r="FF273" s="95"/>
      <c r="FG273" s="95"/>
      <c r="FH273" s="95"/>
      <c r="FI273" s="95"/>
      <c r="FJ273" s="95"/>
      <c r="FK273" s="95"/>
      <c r="FL273" s="95"/>
      <c r="FM273" s="95"/>
      <c r="FN273" s="95"/>
      <c r="FO273" s="95"/>
      <c r="FP273" s="95"/>
      <c r="FQ273" s="95"/>
      <c r="FR273" s="95"/>
      <c r="FS273" s="95"/>
      <c r="FT273" s="95"/>
      <c r="FU273" s="95"/>
      <c r="FV273" s="95"/>
      <c r="FW273" s="95"/>
      <c r="FX273" s="95"/>
      <c r="FY273" s="95"/>
      <c r="FZ273" s="95"/>
      <c r="GA273" s="95"/>
      <c r="GB273" s="95"/>
      <c r="GC273" s="95"/>
      <c r="GD273" s="95"/>
      <c r="GE273" s="95"/>
      <c r="GF273" s="95"/>
      <c r="GG273" s="95"/>
      <c r="GH273" s="95"/>
      <c r="GI273" s="95"/>
      <c r="GJ273" s="95"/>
      <c r="GK273" s="95"/>
      <c r="GL273" s="95"/>
      <c r="GM273" s="95"/>
      <c r="GN273" s="95"/>
    </row>
    <row r="274" spans="1:198" x14ac:dyDescent="0.75">
      <c r="C274" s="1187" t="s">
        <v>486</v>
      </c>
      <c r="D274" s="1188"/>
      <c r="E274" s="1188"/>
      <c r="F274" s="1189"/>
      <c r="G274" s="1189"/>
      <c r="H274" s="1190" t="s">
        <v>481</v>
      </c>
      <c r="I274" s="1190"/>
      <c r="J274" s="898"/>
      <c r="K274" s="898"/>
      <c r="L274" s="898"/>
      <c r="M274" s="898"/>
      <c r="N274" s="1192">
        <f>SUM(P274:GN274)</f>
        <v>9476374.1911270246</v>
      </c>
      <c r="O274" s="898"/>
      <c r="P274" s="1191">
        <f>SUM(P275:P277)</f>
        <v>0</v>
      </c>
      <c r="Q274" s="1191">
        <f t="shared" ref="Q274:CB274" si="511">SUM(Q275:Q277)</f>
        <v>0</v>
      </c>
      <c r="R274" s="1191">
        <f t="shared" si="511"/>
        <v>0</v>
      </c>
      <c r="S274" s="1191">
        <f t="shared" si="511"/>
        <v>0</v>
      </c>
      <c r="T274" s="1191">
        <f t="shared" si="511"/>
        <v>0</v>
      </c>
      <c r="U274" s="1191">
        <f t="shared" si="511"/>
        <v>0</v>
      </c>
      <c r="V274" s="1191">
        <f t="shared" si="511"/>
        <v>4582703.186178104</v>
      </c>
      <c r="W274" s="1191">
        <f t="shared" si="511"/>
        <v>0</v>
      </c>
      <c r="X274" s="1191">
        <f t="shared" si="511"/>
        <v>0</v>
      </c>
      <c r="Y274" s="1191">
        <f t="shared" si="511"/>
        <v>0</v>
      </c>
      <c r="Z274" s="1191">
        <f t="shared" si="511"/>
        <v>0</v>
      </c>
      <c r="AA274" s="1191">
        <f t="shared" si="511"/>
        <v>0</v>
      </c>
      <c r="AB274" s="1191">
        <f t="shared" si="511"/>
        <v>0</v>
      </c>
      <c r="AC274" s="1191">
        <f t="shared" si="511"/>
        <v>0</v>
      </c>
      <c r="AD274" s="1191">
        <f t="shared" si="511"/>
        <v>0</v>
      </c>
      <c r="AE274" s="1191">
        <f t="shared" si="511"/>
        <v>0</v>
      </c>
      <c r="AF274" s="1191">
        <f t="shared" si="511"/>
        <v>0</v>
      </c>
      <c r="AG274" s="1191">
        <f t="shared" si="511"/>
        <v>0</v>
      </c>
      <c r="AH274" s="1191">
        <f t="shared" si="511"/>
        <v>0</v>
      </c>
      <c r="AI274" s="1191">
        <f t="shared" si="511"/>
        <v>0</v>
      </c>
      <c r="AJ274" s="1191">
        <f t="shared" si="511"/>
        <v>0</v>
      </c>
      <c r="AK274" s="1191">
        <f t="shared" si="511"/>
        <v>0</v>
      </c>
      <c r="AL274" s="1191">
        <f t="shared" si="511"/>
        <v>0</v>
      </c>
      <c r="AM274" s="1191">
        <f t="shared" si="511"/>
        <v>0</v>
      </c>
      <c r="AN274" s="1191">
        <f t="shared" si="511"/>
        <v>0</v>
      </c>
      <c r="AO274" s="1191">
        <f t="shared" si="511"/>
        <v>0</v>
      </c>
      <c r="AP274" s="1191">
        <f t="shared" si="511"/>
        <v>0</v>
      </c>
      <c r="AQ274" s="1191">
        <f t="shared" si="511"/>
        <v>0</v>
      </c>
      <c r="AR274" s="1191">
        <f t="shared" si="511"/>
        <v>0</v>
      </c>
      <c r="AS274" s="1191">
        <f t="shared" si="511"/>
        <v>0</v>
      </c>
      <c r="AT274" s="1191">
        <f t="shared" si="511"/>
        <v>0</v>
      </c>
      <c r="AU274" s="1191">
        <f t="shared" si="511"/>
        <v>0</v>
      </c>
      <c r="AV274" s="1191">
        <f t="shared" si="511"/>
        <v>0</v>
      </c>
      <c r="AW274" s="1191">
        <f t="shared" si="511"/>
        <v>0</v>
      </c>
      <c r="AX274" s="1191">
        <f t="shared" si="511"/>
        <v>0</v>
      </c>
      <c r="AY274" s="1191">
        <f t="shared" si="511"/>
        <v>0</v>
      </c>
      <c r="AZ274" s="1191">
        <f t="shared" si="511"/>
        <v>0</v>
      </c>
      <c r="BA274" s="1191">
        <f t="shared" si="511"/>
        <v>0</v>
      </c>
      <c r="BB274" s="1191">
        <f t="shared" si="511"/>
        <v>0</v>
      </c>
      <c r="BC274" s="1191">
        <f t="shared" si="511"/>
        <v>0</v>
      </c>
      <c r="BD274" s="1191">
        <f t="shared" si="511"/>
        <v>0</v>
      </c>
      <c r="BE274" s="1191">
        <f t="shared" si="511"/>
        <v>0</v>
      </c>
      <c r="BF274" s="1191">
        <f t="shared" si="511"/>
        <v>0</v>
      </c>
      <c r="BG274" s="1191">
        <f t="shared" si="511"/>
        <v>0</v>
      </c>
      <c r="BH274" s="1191">
        <f t="shared" si="511"/>
        <v>0</v>
      </c>
      <c r="BI274" s="1191">
        <f t="shared" si="511"/>
        <v>0</v>
      </c>
      <c r="BJ274" s="1191">
        <f t="shared" si="511"/>
        <v>0</v>
      </c>
      <c r="BK274" s="1191">
        <f t="shared" si="511"/>
        <v>0</v>
      </c>
      <c r="BL274" s="1191">
        <f t="shared" si="511"/>
        <v>0</v>
      </c>
      <c r="BM274" s="1191">
        <f t="shared" si="511"/>
        <v>0</v>
      </c>
      <c r="BN274" s="1191">
        <f t="shared" si="511"/>
        <v>4893671.0049489196</v>
      </c>
      <c r="BO274" s="1191">
        <f t="shared" si="511"/>
        <v>0</v>
      </c>
      <c r="BP274" s="1191">
        <f t="shared" si="511"/>
        <v>0</v>
      </c>
      <c r="BQ274" s="1191">
        <f t="shared" si="511"/>
        <v>0</v>
      </c>
      <c r="BR274" s="1191">
        <f t="shared" si="511"/>
        <v>0</v>
      </c>
      <c r="BS274" s="1191">
        <f t="shared" si="511"/>
        <v>0</v>
      </c>
      <c r="BT274" s="1191">
        <f t="shared" si="511"/>
        <v>0</v>
      </c>
      <c r="BU274" s="1191">
        <f t="shared" si="511"/>
        <v>0</v>
      </c>
      <c r="BV274" s="1191">
        <f t="shared" si="511"/>
        <v>0</v>
      </c>
      <c r="BW274" s="1191">
        <f t="shared" si="511"/>
        <v>0</v>
      </c>
      <c r="BX274" s="1191">
        <f t="shared" si="511"/>
        <v>0</v>
      </c>
      <c r="BY274" s="1191">
        <f t="shared" si="511"/>
        <v>0</v>
      </c>
      <c r="BZ274" s="1191">
        <f t="shared" si="511"/>
        <v>0</v>
      </c>
      <c r="CA274" s="1191">
        <f t="shared" si="511"/>
        <v>0</v>
      </c>
      <c r="CB274" s="1191">
        <f t="shared" si="511"/>
        <v>0</v>
      </c>
      <c r="CC274" s="1191">
        <f t="shared" ref="CC274:EN274" si="512">SUM(CC275:CC277)</f>
        <v>0</v>
      </c>
      <c r="CD274" s="1191">
        <f t="shared" si="512"/>
        <v>0</v>
      </c>
      <c r="CE274" s="1191">
        <f t="shared" si="512"/>
        <v>0</v>
      </c>
      <c r="CF274" s="1191">
        <f t="shared" si="512"/>
        <v>0</v>
      </c>
      <c r="CG274" s="1191">
        <f t="shared" si="512"/>
        <v>0</v>
      </c>
      <c r="CH274" s="1191">
        <f t="shared" si="512"/>
        <v>0</v>
      </c>
      <c r="CI274" s="1191">
        <f t="shared" si="512"/>
        <v>0</v>
      </c>
      <c r="CJ274" s="1191">
        <f t="shared" si="512"/>
        <v>0</v>
      </c>
      <c r="CK274" s="1191">
        <f t="shared" si="512"/>
        <v>0</v>
      </c>
      <c r="CL274" s="1191">
        <f t="shared" si="512"/>
        <v>0</v>
      </c>
      <c r="CM274" s="1191">
        <f t="shared" si="512"/>
        <v>0</v>
      </c>
      <c r="CN274" s="1191">
        <f t="shared" si="512"/>
        <v>0</v>
      </c>
      <c r="CO274" s="1191">
        <f t="shared" si="512"/>
        <v>0</v>
      </c>
      <c r="CP274" s="1191">
        <f t="shared" si="512"/>
        <v>0</v>
      </c>
      <c r="CQ274" s="1191">
        <f t="shared" si="512"/>
        <v>0</v>
      </c>
      <c r="CR274" s="1191">
        <f t="shared" si="512"/>
        <v>0</v>
      </c>
      <c r="CS274" s="1191">
        <f t="shared" si="512"/>
        <v>0</v>
      </c>
      <c r="CT274" s="1191">
        <f t="shared" si="512"/>
        <v>0</v>
      </c>
      <c r="CU274" s="1191">
        <f t="shared" si="512"/>
        <v>0</v>
      </c>
      <c r="CV274" s="1191">
        <f t="shared" si="512"/>
        <v>0</v>
      </c>
      <c r="CW274" s="1191">
        <f t="shared" si="512"/>
        <v>0</v>
      </c>
      <c r="CX274" s="1191">
        <f t="shared" si="512"/>
        <v>0</v>
      </c>
      <c r="CY274" s="1191">
        <f t="shared" si="512"/>
        <v>0</v>
      </c>
      <c r="CZ274" s="1191">
        <f t="shared" si="512"/>
        <v>0</v>
      </c>
      <c r="DA274" s="1191">
        <f t="shared" si="512"/>
        <v>0</v>
      </c>
      <c r="DB274" s="1191">
        <f t="shared" si="512"/>
        <v>0</v>
      </c>
      <c r="DC274" s="1191">
        <f t="shared" si="512"/>
        <v>0</v>
      </c>
      <c r="DD274" s="1191">
        <f t="shared" si="512"/>
        <v>0</v>
      </c>
      <c r="DE274" s="1191">
        <f t="shared" si="512"/>
        <v>0</v>
      </c>
      <c r="DF274" s="1191">
        <f t="shared" si="512"/>
        <v>0</v>
      </c>
      <c r="DG274" s="1191">
        <f t="shared" si="512"/>
        <v>0</v>
      </c>
      <c r="DH274" s="1191">
        <f t="shared" si="512"/>
        <v>0</v>
      </c>
      <c r="DI274" s="1191">
        <f t="shared" si="512"/>
        <v>0</v>
      </c>
      <c r="DJ274" s="1191">
        <f t="shared" si="512"/>
        <v>0</v>
      </c>
      <c r="DK274" s="1191">
        <f t="shared" si="512"/>
        <v>0</v>
      </c>
      <c r="DL274" s="1191">
        <f t="shared" si="512"/>
        <v>0</v>
      </c>
      <c r="DM274" s="1191">
        <f t="shared" si="512"/>
        <v>0</v>
      </c>
      <c r="DN274" s="1191">
        <f t="shared" si="512"/>
        <v>0</v>
      </c>
      <c r="DO274" s="1191">
        <f t="shared" si="512"/>
        <v>0</v>
      </c>
      <c r="DP274" s="1191">
        <f t="shared" si="512"/>
        <v>0</v>
      </c>
      <c r="DQ274" s="1191">
        <f t="shared" si="512"/>
        <v>0</v>
      </c>
      <c r="DR274" s="1191">
        <f t="shared" si="512"/>
        <v>0</v>
      </c>
      <c r="DS274" s="1191">
        <f t="shared" si="512"/>
        <v>0</v>
      </c>
      <c r="DT274" s="1191">
        <f t="shared" si="512"/>
        <v>0</v>
      </c>
      <c r="DU274" s="1191">
        <f t="shared" si="512"/>
        <v>0</v>
      </c>
      <c r="DV274" s="1191">
        <f t="shared" si="512"/>
        <v>0</v>
      </c>
      <c r="DW274" s="1191">
        <f t="shared" si="512"/>
        <v>0</v>
      </c>
      <c r="DX274" s="1191">
        <f t="shared" si="512"/>
        <v>0</v>
      </c>
      <c r="DY274" s="1191">
        <f t="shared" si="512"/>
        <v>0</v>
      </c>
      <c r="DZ274" s="1191">
        <f t="shared" si="512"/>
        <v>0</v>
      </c>
      <c r="EA274" s="1191">
        <f t="shared" si="512"/>
        <v>0</v>
      </c>
      <c r="EB274" s="1191">
        <f t="shared" si="512"/>
        <v>0</v>
      </c>
      <c r="EC274" s="1191">
        <f t="shared" si="512"/>
        <v>0</v>
      </c>
      <c r="ED274" s="1191">
        <f t="shared" si="512"/>
        <v>0</v>
      </c>
      <c r="EE274" s="1191">
        <f t="shared" si="512"/>
        <v>0</v>
      </c>
      <c r="EF274" s="1191">
        <f t="shared" si="512"/>
        <v>0</v>
      </c>
      <c r="EG274" s="1191">
        <f t="shared" si="512"/>
        <v>0</v>
      </c>
      <c r="EH274" s="1191">
        <f t="shared" si="512"/>
        <v>0</v>
      </c>
      <c r="EI274" s="1191">
        <f t="shared" si="512"/>
        <v>0</v>
      </c>
      <c r="EJ274" s="1191">
        <f t="shared" si="512"/>
        <v>0</v>
      </c>
      <c r="EK274" s="1191">
        <f t="shared" si="512"/>
        <v>0</v>
      </c>
      <c r="EL274" s="1191">
        <f t="shared" si="512"/>
        <v>0</v>
      </c>
      <c r="EM274" s="1191">
        <f t="shared" si="512"/>
        <v>0</v>
      </c>
      <c r="EN274" s="1191">
        <f t="shared" si="512"/>
        <v>0</v>
      </c>
      <c r="EO274" s="1191">
        <f t="shared" ref="EO274:GN274" si="513">SUM(EO275:EO277)</f>
        <v>0</v>
      </c>
      <c r="EP274" s="1191">
        <f t="shared" si="513"/>
        <v>0</v>
      </c>
      <c r="EQ274" s="1191">
        <f t="shared" si="513"/>
        <v>0</v>
      </c>
      <c r="ER274" s="1191">
        <f t="shared" si="513"/>
        <v>0</v>
      </c>
      <c r="ES274" s="1191">
        <f t="shared" si="513"/>
        <v>0</v>
      </c>
      <c r="ET274" s="1191">
        <f t="shared" si="513"/>
        <v>0</v>
      </c>
      <c r="EU274" s="1191">
        <f t="shared" si="513"/>
        <v>0</v>
      </c>
      <c r="EV274" s="1191">
        <f t="shared" si="513"/>
        <v>0</v>
      </c>
      <c r="EW274" s="1191">
        <f t="shared" si="513"/>
        <v>0</v>
      </c>
      <c r="EX274" s="1191">
        <f t="shared" si="513"/>
        <v>0</v>
      </c>
      <c r="EY274" s="1191">
        <f t="shared" si="513"/>
        <v>0</v>
      </c>
      <c r="EZ274" s="1191">
        <f t="shared" si="513"/>
        <v>0</v>
      </c>
      <c r="FA274" s="1191">
        <f t="shared" si="513"/>
        <v>0</v>
      </c>
      <c r="FB274" s="1191">
        <f t="shared" si="513"/>
        <v>0</v>
      </c>
      <c r="FC274" s="1191">
        <f t="shared" si="513"/>
        <v>0</v>
      </c>
      <c r="FD274" s="1191">
        <f t="shared" si="513"/>
        <v>0</v>
      </c>
      <c r="FE274" s="1191">
        <f t="shared" si="513"/>
        <v>0</v>
      </c>
      <c r="FF274" s="1191">
        <f t="shared" si="513"/>
        <v>0</v>
      </c>
      <c r="FG274" s="1191">
        <f t="shared" si="513"/>
        <v>0</v>
      </c>
      <c r="FH274" s="1191">
        <f t="shared" si="513"/>
        <v>0</v>
      </c>
      <c r="FI274" s="1191">
        <f t="shared" si="513"/>
        <v>0</v>
      </c>
      <c r="FJ274" s="1191">
        <f t="shared" si="513"/>
        <v>0</v>
      </c>
      <c r="FK274" s="1191">
        <f t="shared" si="513"/>
        <v>0</v>
      </c>
      <c r="FL274" s="1191">
        <f t="shared" si="513"/>
        <v>0</v>
      </c>
      <c r="FM274" s="1191">
        <f t="shared" si="513"/>
        <v>0</v>
      </c>
      <c r="FN274" s="1191">
        <f t="shared" si="513"/>
        <v>0</v>
      </c>
      <c r="FO274" s="1191">
        <f t="shared" si="513"/>
        <v>0</v>
      </c>
      <c r="FP274" s="1191">
        <f t="shared" si="513"/>
        <v>0</v>
      </c>
      <c r="FQ274" s="1191">
        <f t="shared" si="513"/>
        <v>0</v>
      </c>
      <c r="FR274" s="1191">
        <f t="shared" si="513"/>
        <v>0</v>
      </c>
      <c r="FS274" s="1191">
        <f t="shared" si="513"/>
        <v>0</v>
      </c>
      <c r="FT274" s="1191">
        <f t="shared" si="513"/>
        <v>0</v>
      </c>
      <c r="FU274" s="1191">
        <f t="shared" si="513"/>
        <v>0</v>
      </c>
      <c r="FV274" s="1191">
        <f t="shared" si="513"/>
        <v>0</v>
      </c>
      <c r="FW274" s="1191">
        <f t="shared" si="513"/>
        <v>0</v>
      </c>
      <c r="FX274" s="1191">
        <f t="shared" si="513"/>
        <v>0</v>
      </c>
      <c r="FY274" s="1191">
        <f t="shared" si="513"/>
        <v>0</v>
      </c>
      <c r="FZ274" s="1191">
        <f t="shared" si="513"/>
        <v>0</v>
      </c>
      <c r="GA274" s="1191">
        <f t="shared" si="513"/>
        <v>0</v>
      </c>
      <c r="GB274" s="1191">
        <f t="shared" si="513"/>
        <v>0</v>
      </c>
      <c r="GC274" s="1191">
        <f t="shared" si="513"/>
        <v>0</v>
      </c>
      <c r="GD274" s="1191">
        <f t="shared" si="513"/>
        <v>0</v>
      </c>
      <c r="GE274" s="1191">
        <f t="shared" si="513"/>
        <v>0</v>
      </c>
      <c r="GF274" s="1191">
        <f t="shared" si="513"/>
        <v>0</v>
      </c>
      <c r="GG274" s="1191">
        <f t="shared" si="513"/>
        <v>0</v>
      </c>
      <c r="GH274" s="1191">
        <f t="shared" si="513"/>
        <v>0</v>
      </c>
      <c r="GI274" s="1191">
        <f t="shared" si="513"/>
        <v>0</v>
      </c>
      <c r="GJ274" s="1191">
        <f t="shared" si="513"/>
        <v>0</v>
      </c>
      <c r="GK274" s="1191">
        <f t="shared" si="513"/>
        <v>0</v>
      </c>
      <c r="GL274" s="1191">
        <f t="shared" si="513"/>
        <v>0</v>
      </c>
      <c r="GM274" s="1191">
        <f t="shared" si="513"/>
        <v>0</v>
      </c>
      <c r="GN274" s="1191">
        <f t="shared" si="513"/>
        <v>0</v>
      </c>
    </row>
    <row r="275" spans="1:198" x14ac:dyDescent="0.75">
      <c r="C275" s="46" t="s">
        <v>479</v>
      </c>
      <c r="D275" s="1184"/>
      <c r="E275" s="100"/>
      <c r="F275" s="320"/>
      <c r="G275" s="320"/>
      <c r="H275" s="324"/>
      <c r="I275" s="324"/>
      <c r="J275" s="7"/>
      <c r="K275" s="7"/>
      <c r="L275" s="7"/>
      <c r="M275" s="7"/>
      <c r="N275" s="19">
        <f t="shared" ref="N275:N277" si="514">SUM(P275:GN275)</f>
        <v>0</v>
      </c>
      <c r="O275" s="7"/>
      <c r="P275" s="95"/>
      <c r="Q275" s="95">
        <f>+Q213</f>
        <v>0</v>
      </c>
      <c r="R275" s="95">
        <f t="shared" ref="R275:CC275" si="515">+R213</f>
        <v>0</v>
      </c>
      <c r="S275" s="95">
        <f t="shared" si="515"/>
        <v>0</v>
      </c>
      <c r="T275" s="95">
        <f t="shared" si="515"/>
        <v>0</v>
      </c>
      <c r="U275" s="95">
        <f t="shared" si="515"/>
        <v>0</v>
      </c>
      <c r="V275" s="95">
        <f t="shared" si="515"/>
        <v>0</v>
      </c>
      <c r="W275" s="95">
        <f t="shared" si="515"/>
        <v>0</v>
      </c>
      <c r="X275" s="95">
        <f t="shared" si="515"/>
        <v>0</v>
      </c>
      <c r="Y275" s="95">
        <f t="shared" si="515"/>
        <v>0</v>
      </c>
      <c r="Z275" s="95">
        <f t="shared" si="515"/>
        <v>0</v>
      </c>
      <c r="AA275" s="95">
        <f t="shared" si="515"/>
        <v>0</v>
      </c>
      <c r="AB275" s="95">
        <f t="shared" si="515"/>
        <v>0</v>
      </c>
      <c r="AC275" s="95">
        <f t="shared" si="515"/>
        <v>0</v>
      </c>
      <c r="AD275" s="95">
        <f t="shared" si="515"/>
        <v>0</v>
      </c>
      <c r="AE275" s="95">
        <f t="shared" si="515"/>
        <v>0</v>
      </c>
      <c r="AF275" s="95">
        <f t="shared" si="515"/>
        <v>0</v>
      </c>
      <c r="AG275" s="95">
        <f t="shared" si="515"/>
        <v>0</v>
      </c>
      <c r="AH275" s="95">
        <f t="shared" si="515"/>
        <v>0</v>
      </c>
      <c r="AI275" s="95">
        <f t="shared" si="515"/>
        <v>0</v>
      </c>
      <c r="AJ275" s="95">
        <f t="shared" si="515"/>
        <v>0</v>
      </c>
      <c r="AK275" s="95">
        <f t="shared" si="515"/>
        <v>0</v>
      </c>
      <c r="AL275" s="95">
        <f t="shared" si="515"/>
        <v>0</v>
      </c>
      <c r="AM275" s="95">
        <f t="shared" si="515"/>
        <v>0</v>
      </c>
      <c r="AN275" s="95">
        <f t="shared" si="515"/>
        <v>0</v>
      </c>
      <c r="AO275" s="95">
        <f t="shared" si="515"/>
        <v>0</v>
      </c>
      <c r="AP275" s="95">
        <f t="shared" si="515"/>
        <v>0</v>
      </c>
      <c r="AQ275" s="95">
        <f t="shared" si="515"/>
        <v>0</v>
      </c>
      <c r="AR275" s="95">
        <f t="shared" si="515"/>
        <v>0</v>
      </c>
      <c r="AS275" s="95">
        <f t="shared" si="515"/>
        <v>0</v>
      </c>
      <c r="AT275" s="95">
        <f t="shared" si="515"/>
        <v>0</v>
      </c>
      <c r="AU275" s="95">
        <f t="shared" si="515"/>
        <v>0</v>
      </c>
      <c r="AV275" s="95">
        <f t="shared" si="515"/>
        <v>0</v>
      </c>
      <c r="AW275" s="95">
        <f>+AW213</f>
        <v>0</v>
      </c>
      <c r="AX275" s="95">
        <f t="shared" si="515"/>
        <v>0</v>
      </c>
      <c r="AY275" s="95">
        <f t="shared" si="515"/>
        <v>0</v>
      </c>
      <c r="AZ275" s="95">
        <f t="shared" si="515"/>
        <v>0</v>
      </c>
      <c r="BA275" s="95">
        <f t="shared" si="515"/>
        <v>0</v>
      </c>
      <c r="BB275" s="95">
        <f t="shared" si="515"/>
        <v>0</v>
      </c>
      <c r="BC275" s="95">
        <f t="shared" si="515"/>
        <v>0</v>
      </c>
      <c r="BD275" s="95">
        <f t="shared" si="515"/>
        <v>0</v>
      </c>
      <c r="BE275" s="95">
        <f t="shared" si="515"/>
        <v>0</v>
      </c>
      <c r="BF275" s="95">
        <f t="shared" si="515"/>
        <v>0</v>
      </c>
      <c r="BG275" s="95">
        <f t="shared" si="515"/>
        <v>0</v>
      </c>
      <c r="BH275" s="95">
        <f t="shared" si="515"/>
        <v>0</v>
      </c>
      <c r="BI275" s="95">
        <f t="shared" si="515"/>
        <v>0</v>
      </c>
      <c r="BJ275" s="95">
        <f t="shared" si="515"/>
        <v>0</v>
      </c>
      <c r="BK275" s="95">
        <f t="shared" si="515"/>
        <v>0</v>
      </c>
      <c r="BL275" s="95">
        <f t="shared" si="515"/>
        <v>0</v>
      </c>
      <c r="BM275" s="95">
        <f t="shared" si="515"/>
        <v>0</v>
      </c>
      <c r="BN275" s="95">
        <f t="shared" si="515"/>
        <v>0</v>
      </c>
      <c r="BO275" s="95">
        <f t="shared" si="515"/>
        <v>0</v>
      </c>
      <c r="BP275" s="95">
        <f t="shared" si="515"/>
        <v>0</v>
      </c>
      <c r="BQ275" s="95">
        <f t="shared" si="515"/>
        <v>0</v>
      </c>
      <c r="BR275" s="95">
        <f t="shared" si="515"/>
        <v>0</v>
      </c>
      <c r="BS275" s="95">
        <f t="shared" si="515"/>
        <v>0</v>
      </c>
      <c r="BT275" s="95">
        <f t="shared" si="515"/>
        <v>0</v>
      </c>
      <c r="BU275" s="95">
        <f t="shared" si="515"/>
        <v>0</v>
      </c>
      <c r="BV275" s="95">
        <f t="shared" si="515"/>
        <v>0</v>
      </c>
      <c r="BW275" s="95">
        <f t="shared" si="515"/>
        <v>0</v>
      </c>
      <c r="BX275" s="95">
        <f t="shared" si="515"/>
        <v>0</v>
      </c>
      <c r="BY275" s="95">
        <f t="shared" si="515"/>
        <v>0</v>
      </c>
      <c r="BZ275" s="95">
        <f t="shared" si="515"/>
        <v>0</v>
      </c>
      <c r="CA275" s="95">
        <f t="shared" si="515"/>
        <v>0</v>
      </c>
      <c r="CB275" s="95">
        <f t="shared" si="515"/>
        <v>0</v>
      </c>
      <c r="CC275" s="95">
        <f t="shared" si="515"/>
        <v>0</v>
      </c>
      <c r="CD275" s="95">
        <f t="shared" ref="CD275:EO275" si="516">+CD213</f>
        <v>0</v>
      </c>
      <c r="CE275" s="95">
        <f t="shared" si="516"/>
        <v>0</v>
      </c>
      <c r="CF275" s="95">
        <f t="shared" si="516"/>
        <v>0</v>
      </c>
      <c r="CG275" s="95">
        <f t="shared" si="516"/>
        <v>0</v>
      </c>
      <c r="CH275" s="95">
        <f t="shared" si="516"/>
        <v>0</v>
      </c>
      <c r="CI275" s="95">
        <f t="shared" si="516"/>
        <v>0</v>
      </c>
      <c r="CJ275" s="95">
        <f t="shared" si="516"/>
        <v>0</v>
      </c>
      <c r="CK275" s="95">
        <f t="shared" si="516"/>
        <v>0</v>
      </c>
      <c r="CL275" s="95">
        <f t="shared" si="516"/>
        <v>0</v>
      </c>
      <c r="CM275" s="95">
        <f t="shared" si="516"/>
        <v>0</v>
      </c>
      <c r="CN275" s="95">
        <f t="shared" si="516"/>
        <v>0</v>
      </c>
      <c r="CO275" s="95">
        <f t="shared" si="516"/>
        <v>0</v>
      </c>
      <c r="CP275" s="95">
        <f t="shared" si="516"/>
        <v>0</v>
      </c>
      <c r="CQ275" s="95">
        <f t="shared" si="516"/>
        <v>0</v>
      </c>
      <c r="CR275" s="95">
        <f t="shared" si="516"/>
        <v>0</v>
      </c>
      <c r="CS275" s="95">
        <f t="shared" si="516"/>
        <v>0</v>
      </c>
      <c r="CT275" s="95">
        <f t="shared" si="516"/>
        <v>0</v>
      </c>
      <c r="CU275" s="95">
        <f t="shared" si="516"/>
        <v>0</v>
      </c>
      <c r="CV275" s="95">
        <f t="shared" si="516"/>
        <v>0</v>
      </c>
      <c r="CW275" s="95">
        <f t="shared" si="516"/>
        <v>0</v>
      </c>
      <c r="CX275" s="95">
        <f t="shared" si="516"/>
        <v>0</v>
      </c>
      <c r="CY275" s="95">
        <f t="shared" si="516"/>
        <v>0</v>
      </c>
      <c r="CZ275" s="95">
        <f t="shared" si="516"/>
        <v>0</v>
      </c>
      <c r="DA275" s="95">
        <f t="shared" si="516"/>
        <v>0</v>
      </c>
      <c r="DB275" s="95">
        <f t="shared" si="516"/>
        <v>0</v>
      </c>
      <c r="DC275" s="95">
        <f t="shared" si="516"/>
        <v>0</v>
      </c>
      <c r="DD275" s="95">
        <f t="shared" si="516"/>
        <v>0</v>
      </c>
      <c r="DE275" s="95">
        <f t="shared" si="516"/>
        <v>0</v>
      </c>
      <c r="DF275" s="95">
        <f t="shared" si="516"/>
        <v>0</v>
      </c>
      <c r="DG275" s="95">
        <f t="shared" si="516"/>
        <v>0</v>
      </c>
      <c r="DH275" s="95">
        <f t="shared" si="516"/>
        <v>0</v>
      </c>
      <c r="DI275" s="95">
        <f t="shared" si="516"/>
        <v>0</v>
      </c>
      <c r="DJ275" s="95">
        <f t="shared" si="516"/>
        <v>0</v>
      </c>
      <c r="DK275" s="95">
        <f t="shared" si="516"/>
        <v>0</v>
      </c>
      <c r="DL275" s="95">
        <f t="shared" si="516"/>
        <v>0</v>
      </c>
      <c r="DM275" s="95">
        <f t="shared" si="516"/>
        <v>0</v>
      </c>
      <c r="DN275" s="95">
        <f t="shared" si="516"/>
        <v>0</v>
      </c>
      <c r="DO275" s="95">
        <f t="shared" si="516"/>
        <v>0</v>
      </c>
      <c r="DP275" s="95">
        <f t="shared" si="516"/>
        <v>0</v>
      </c>
      <c r="DQ275" s="95">
        <f t="shared" si="516"/>
        <v>0</v>
      </c>
      <c r="DR275" s="95">
        <f t="shared" si="516"/>
        <v>0</v>
      </c>
      <c r="DS275" s="95">
        <f t="shared" si="516"/>
        <v>0</v>
      </c>
      <c r="DT275" s="95">
        <f t="shared" si="516"/>
        <v>0</v>
      </c>
      <c r="DU275" s="95">
        <f t="shared" si="516"/>
        <v>0</v>
      </c>
      <c r="DV275" s="95">
        <f t="shared" si="516"/>
        <v>0</v>
      </c>
      <c r="DW275" s="95">
        <f t="shared" si="516"/>
        <v>0</v>
      </c>
      <c r="DX275" s="95">
        <f t="shared" si="516"/>
        <v>0</v>
      </c>
      <c r="DY275" s="95">
        <f t="shared" si="516"/>
        <v>0</v>
      </c>
      <c r="DZ275" s="95">
        <f t="shared" si="516"/>
        <v>0</v>
      </c>
      <c r="EA275" s="95">
        <f t="shared" si="516"/>
        <v>0</v>
      </c>
      <c r="EB275" s="95">
        <f t="shared" si="516"/>
        <v>0</v>
      </c>
      <c r="EC275" s="95">
        <f t="shared" si="516"/>
        <v>0</v>
      </c>
      <c r="ED275" s="95">
        <f t="shared" si="516"/>
        <v>0</v>
      </c>
      <c r="EE275" s="95">
        <f t="shared" si="516"/>
        <v>0</v>
      </c>
      <c r="EF275" s="95">
        <f t="shared" si="516"/>
        <v>0</v>
      </c>
      <c r="EG275" s="95">
        <f t="shared" si="516"/>
        <v>0</v>
      </c>
      <c r="EH275" s="95">
        <f t="shared" si="516"/>
        <v>0</v>
      </c>
      <c r="EI275" s="95">
        <f t="shared" si="516"/>
        <v>0</v>
      </c>
      <c r="EJ275" s="95">
        <f t="shared" si="516"/>
        <v>0</v>
      </c>
      <c r="EK275" s="95">
        <f t="shared" si="516"/>
        <v>0</v>
      </c>
      <c r="EL275" s="95">
        <f t="shared" si="516"/>
        <v>0</v>
      </c>
      <c r="EM275" s="95">
        <f t="shared" si="516"/>
        <v>0</v>
      </c>
      <c r="EN275" s="95">
        <f t="shared" si="516"/>
        <v>0</v>
      </c>
      <c r="EO275" s="95">
        <f t="shared" si="516"/>
        <v>0</v>
      </c>
      <c r="EP275" s="95">
        <f t="shared" ref="EP275:GN275" si="517">+EP213</f>
        <v>0</v>
      </c>
      <c r="EQ275" s="95">
        <f t="shared" si="517"/>
        <v>0</v>
      </c>
      <c r="ER275" s="95">
        <f t="shared" si="517"/>
        <v>0</v>
      </c>
      <c r="ES275" s="95">
        <f t="shared" si="517"/>
        <v>0</v>
      </c>
      <c r="ET275" s="95">
        <f t="shared" si="517"/>
        <v>0</v>
      </c>
      <c r="EU275" s="95">
        <f t="shared" si="517"/>
        <v>0</v>
      </c>
      <c r="EV275" s="95">
        <f t="shared" si="517"/>
        <v>0</v>
      </c>
      <c r="EW275" s="95">
        <f t="shared" si="517"/>
        <v>0</v>
      </c>
      <c r="EX275" s="95">
        <f t="shared" si="517"/>
        <v>0</v>
      </c>
      <c r="EY275" s="95">
        <f t="shared" si="517"/>
        <v>0</v>
      </c>
      <c r="EZ275" s="95">
        <f t="shared" si="517"/>
        <v>0</v>
      </c>
      <c r="FA275" s="95">
        <f t="shared" si="517"/>
        <v>0</v>
      </c>
      <c r="FB275" s="95">
        <f t="shared" si="517"/>
        <v>0</v>
      </c>
      <c r="FC275" s="95">
        <f t="shared" si="517"/>
        <v>0</v>
      </c>
      <c r="FD275" s="95">
        <f t="shared" si="517"/>
        <v>0</v>
      </c>
      <c r="FE275" s="95">
        <f t="shared" si="517"/>
        <v>0</v>
      </c>
      <c r="FF275" s="95">
        <f t="shared" si="517"/>
        <v>0</v>
      </c>
      <c r="FG275" s="95">
        <f t="shared" si="517"/>
        <v>0</v>
      </c>
      <c r="FH275" s="95">
        <f t="shared" si="517"/>
        <v>0</v>
      </c>
      <c r="FI275" s="95">
        <f t="shared" si="517"/>
        <v>0</v>
      </c>
      <c r="FJ275" s="95">
        <f t="shared" si="517"/>
        <v>0</v>
      </c>
      <c r="FK275" s="95">
        <f t="shared" si="517"/>
        <v>0</v>
      </c>
      <c r="FL275" s="95">
        <f t="shared" si="517"/>
        <v>0</v>
      </c>
      <c r="FM275" s="95">
        <f t="shared" si="517"/>
        <v>0</v>
      </c>
      <c r="FN275" s="95">
        <f t="shared" si="517"/>
        <v>0</v>
      </c>
      <c r="FO275" s="95">
        <f t="shared" si="517"/>
        <v>0</v>
      </c>
      <c r="FP275" s="95">
        <f t="shared" si="517"/>
        <v>0</v>
      </c>
      <c r="FQ275" s="95">
        <f t="shared" si="517"/>
        <v>0</v>
      </c>
      <c r="FR275" s="95">
        <f t="shared" si="517"/>
        <v>0</v>
      </c>
      <c r="FS275" s="95">
        <f t="shared" si="517"/>
        <v>0</v>
      </c>
      <c r="FT275" s="95">
        <f t="shared" si="517"/>
        <v>0</v>
      </c>
      <c r="FU275" s="95">
        <f t="shared" si="517"/>
        <v>0</v>
      </c>
      <c r="FV275" s="95">
        <f t="shared" si="517"/>
        <v>0</v>
      </c>
      <c r="FW275" s="95">
        <f t="shared" si="517"/>
        <v>0</v>
      </c>
      <c r="FX275" s="95">
        <f t="shared" si="517"/>
        <v>0</v>
      </c>
      <c r="FY275" s="95">
        <f t="shared" si="517"/>
        <v>0</v>
      </c>
      <c r="FZ275" s="95">
        <f t="shared" si="517"/>
        <v>0</v>
      </c>
      <c r="GA275" s="95">
        <f t="shared" si="517"/>
        <v>0</v>
      </c>
      <c r="GB275" s="95">
        <f t="shared" si="517"/>
        <v>0</v>
      </c>
      <c r="GC275" s="95">
        <f t="shared" si="517"/>
        <v>0</v>
      </c>
      <c r="GD275" s="95">
        <f t="shared" si="517"/>
        <v>0</v>
      </c>
      <c r="GE275" s="95">
        <f t="shared" si="517"/>
        <v>0</v>
      </c>
      <c r="GF275" s="95">
        <f t="shared" si="517"/>
        <v>0</v>
      </c>
      <c r="GG275" s="95">
        <f t="shared" si="517"/>
        <v>0</v>
      </c>
      <c r="GH275" s="95">
        <f t="shared" si="517"/>
        <v>0</v>
      </c>
      <c r="GI275" s="95">
        <f t="shared" si="517"/>
        <v>0</v>
      </c>
      <c r="GJ275" s="95">
        <f t="shared" si="517"/>
        <v>0</v>
      </c>
      <c r="GK275" s="95">
        <f t="shared" si="517"/>
        <v>0</v>
      </c>
      <c r="GL275" s="95">
        <f t="shared" si="517"/>
        <v>0</v>
      </c>
      <c r="GM275" s="95">
        <f t="shared" si="517"/>
        <v>0</v>
      </c>
      <c r="GN275" s="95">
        <f t="shared" si="517"/>
        <v>0</v>
      </c>
    </row>
    <row r="276" spans="1:198" x14ac:dyDescent="0.75">
      <c r="C276" s="46" t="s">
        <v>480</v>
      </c>
      <c r="D276" s="1184"/>
      <c r="E276" s="100"/>
      <c r="F276" s="320"/>
      <c r="G276" s="320"/>
      <c r="H276" s="324"/>
      <c r="I276" s="324"/>
      <c r="J276" s="7"/>
      <c r="K276" s="7"/>
      <c r="L276" s="7"/>
      <c r="M276" s="7"/>
      <c r="N276" s="19">
        <f t="shared" si="514"/>
        <v>4582703.186178104</v>
      </c>
      <c r="O276" s="7"/>
      <c r="P276" s="95"/>
      <c r="Q276" s="95">
        <f>+Q229</f>
        <v>0</v>
      </c>
      <c r="R276" s="95">
        <f t="shared" ref="R276:CC276" si="518">+R229</f>
        <v>0</v>
      </c>
      <c r="S276" s="95">
        <f t="shared" si="518"/>
        <v>0</v>
      </c>
      <c r="T276" s="95">
        <f t="shared" si="518"/>
        <v>0</v>
      </c>
      <c r="U276" s="95">
        <f t="shared" si="518"/>
        <v>0</v>
      </c>
      <c r="V276" s="95">
        <f t="shared" si="518"/>
        <v>4582703.186178104</v>
      </c>
      <c r="W276" s="95">
        <f t="shared" si="518"/>
        <v>0</v>
      </c>
      <c r="X276" s="95">
        <f t="shared" si="518"/>
        <v>0</v>
      </c>
      <c r="Y276" s="95">
        <f t="shared" si="518"/>
        <v>0</v>
      </c>
      <c r="Z276" s="95">
        <f t="shared" si="518"/>
        <v>0</v>
      </c>
      <c r="AA276" s="95">
        <f t="shared" si="518"/>
        <v>0</v>
      </c>
      <c r="AB276" s="95">
        <f t="shared" si="518"/>
        <v>0</v>
      </c>
      <c r="AC276" s="95">
        <f t="shared" si="518"/>
        <v>0</v>
      </c>
      <c r="AD276" s="95">
        <f t="shared" si="518"/>
        <v>0</v>
      </c>
      <c r="AE276" s="95">
        <f t="shared" si="518"/>
        <v>0</v>
      </c>
      <c r="AF276" s="95">
        <f t="shared" si="518"/>
        <v>0</v>
      </c>
      <c r="AG276" s="95">
        <f t="shared" si="518"/>
        <v>0</v>
      </c>
      <c r="AH276" s="95">
        <f t="shared" si="518"/>
        <v>0</v>
      </c>
      <c r="AI276" s="95">
        <f t="shared" si="518"/>
        <v>0</v>
      </c>
      <c r="AJ276" s="95">
        <f t="shared" si="518"/>
        <v>0</v>
      </c>
      <c r="AK276" s="95">
        <f t="shared" si="518"/>
        <v>0</v>
      </c>
      <c r="AL276" s="95">
        <f t="shared" si="518"/>
        <v>0</v>
      </c>
      <c r="AM276" s="95">
        <f t="shared" si="518"/>
        <v>0</v>
      </c>
      <c r="AN276" s="95">
        <f t="shared" si="518"/>
        <v>0</v>
      </c>
      <c r="AO276" s="95">
        <f t="shared" si="518"/>
        <v>0</v>
      </c>
      <c r="AP276" s="95">
        <f t="shared" si="518"/>
        <v>0</v>
      </c>
      <c r="AQ276" s="95">
        <f t="shared" si="518"/>
        <v>0</v>
      </c>
      <c r="AR276" s="95">
        <f t="shared" si="518"/>
        <v>0</v>
      </c>
      <c r="AS276" s="95">
        <f t="shared" si="518"/>
        <v>0</v>
      </c>
      <c r="AT276" s="95">
        <f t="shared" si="518"/>
        <v>0</v>
      </c>
      <c r="AU276" s="95">
        <f t="shared" si="518"/>
        <v>0</v>
      </c>
      <c r="AV276" s="95">
        <f t="shared" si="518"/>
        <v>0</v>
      </c>
      <c r="AW276" s="95">
        <f>+AW229</f>
        <v>0</v>
      </c>
      <c r="AX276" s="95">
        <f t="shared" si="518"/>
        <v>0</v>
      </c>
      <c r="AY276" s="95">
        <f t="shared" si="518"/>
        <v>0</v>
      </c>
      <c r="AZ276" s="95">
        <f t="shared" si="518"/>
        <v>0</v>
      </c>
      <c r="BA276" s="95">
        <f t="shared" si="518"/>
        <v>0</v>
      </c>
      <c r="BB276" s="95">
        <f t="shared" si="518"/>
        <v>0</v>
      </c>
      <c r="BC276" s="95">
        <f t="shared" si="518"/>
        <v>0</v>
      </c>
      <c r="BD276" s="95">
        <f t="shared" si="518"/>
        <v>0</v>
      </c>
      <c r="BE276" s="95">
        <f t="shared" si="518"/>
        <v>0</v>
      </c>
      <c r="BF276" s="95">
        <f t="shared" si="518"/>
        <v>0</v>
      </c>
      <c r="BG276" s="95">
        <f t="shared" si="518"/>
        <v>0</v>
      </c>
      <c r="BH276" s="95">
        <f t="shared" si="518"/>
        <v>0</v>
      </c>
      <c r="BI276" s="95">
        <f t="shared" si="518"/>
        <v>0</v>
      </c>
      <c r="BJ276" s="95">
        <f t="shared" si="518"/>
        <v>0</v>
      </c>
      <c r="BK276" s="95">
        <f t="shared" si="518"/>
        <v>0</v>
      </c>
      <c r="BL276" s="95">
        <f t="shared" si="518"/>
        <v>0</v>
      </c>
      <c r="BM276" s="95">
        <f t="shared" si="518"/>
        <v>0</v>
      </c>
      <c r="BN276" s="95">
        <f t="shared" si="518"/>
        <v>0</v>
      </c>
      <c r="BO276" s="95">
        <f t="shared" si="518"/>
        <v>0</v>
      </c>
      <c r="BP276" s="95">
        <f t="shared" si="518"/>
        <v>0</v>
      </c>
      <c r="BQ276" s="95">
        <f t="shared" si="518"/>
        <v>0</v>
      </c>
      <c r="BR276" s="95">
        <f t="shared" si="518"/>
        <v>0</v>
      </c>
      <c r="BS276" s="95">
        <f t="shared" si="518"/>
        <v>0</v>
      </c>
      <c r="BT276" s="95">
        <f t="shared" si="518"/>
        <v>0</v>
      </c>
      <c r="BU276" s="95">
        <f t="shared" si="518"/>
        <v>0</v>
      </c>
      <c r="BV276" s="95">
        <f t="shared" si="518"/>
        <v>0</v>
      </c>
      <c r="BW276" s="95">
        <f t="shared" si="518"/>
        <v>0</v>
      </c>
      <c r="BX276" s="95">
        <f t="shared" si="518"/>
        <v>0</v>
      </c>
      <c r="BY276" s="95">
        <f t="shared" si="518"/>
        <v>0</v>
      </c>
      <c r="BZ276" s="95">
        <f t="shared" si="518"/>
        <v>0</v>
      </c>
      <c r="CA276" s="95">
        <f t="shared" si="518"/>
        <v>0</v>
      </c>
      <c r="CB276" s="95">
        <f t="shared" si="518"/>
        <v>0</v>
      </c>
      <c r="CC276" s="95">
        <f t="shared" si="518"/>
        <v>0</v>
      </c>
      <c r="CD276" s="95">
        <f t="shared" ref="CD276:EO276" si="519">+CD229</f>
        <v>0</v>
      </c>
      <c r="CE276" s="95">
        <f t="shared" si="519"/>
        <v>0</v>
      </c>
      <c r="CF276" s="95">
        <f t="shared" si="519"/>
        <v>0</v>
      </c>
      <c r="CG276" s="95">
        <f t="shared" si="519"/>
        <v>0</v>
      </c>
      <c r="CH276" s="95">
        <f t="shared" si="519"/>
        <v>0</v>
      </c>
      <c r="CI276" s="95">
        <f t="shared" si="519"/>
        <v>0</v>
      </c>
      <c r="CJ276" s="95">
        <f t="shared" si="519"/>
        <v>0</v>
      </c>
      <c r="CK276" s="95">
        <f t="shared" si="519"/>
        <v>0</v>
      </c>
      <c r="CL276" s="95">
        <f t="shared" si="519"/>
        <v>0</v>
      </c>
      <c r="CM276" s="95">
        <f t="shared" si="519"/>
        <v>0</v>
      </c>
      <c r="CN276" s="95">
        <f t="shared" si="519"/>
        <v>0</v>
      </c>
      <c r="CO276" s="95">
        <f t="shared" si="519"/>
        <v>0</v>
      </c>
      <c r="CP276" s="95">
        <f t="shared" si="519"/>
        <v>0</v>
      </c>
      <c r="CQ276" s="95">
        <f t="shared" si="519"/>
        <v>0</v>
      </c>
      <c r="CR276" s="95">
        <f t="shared" si="519"/>
        <v>0</v>
      </c>
      <c r="CS276" s="95">
        <f t="shared" si="519"/>
        <v>0</v>
      </c>
      <c r="CT276" s="95">
        <f t="shared" si="519"/>
        <v>0</v>
      </c>
      <c r="CU276" s="95">
        <f t="shared" si="519"/>
        <v>0</v>
      </c>
      <c r="CV276" s="95">
        <f t="shared" si="519"/>
        <v>0</v>
      </c>
      <c r="CW276" s="95">
        <f t="shared" si="519"/>
        <v>0</v>
      </c>
      <c r="CX276" s="95">
        <f t="shared" si="519"/>
        <v>0</v>
      </c>
      <c r="CY276" s="95">
        <f t="shared" si="519"/>
        <v>0</v>
      </c>
      <c r="CZ276" s="95">
        <f t="shared" si="519"/>
        <v>0</v>
      </c>
      <c r="DA276" s="95">
        <f t="shared" si="519"/>
        <v>0</v>
      </c>
      <c r="DB276" s="95">
        <f t="shared" si="519"/>
        <v>0</v>
      </c>
      <c r="DC276" s="95">
        <f t="shared" si="519"/>
        <v>0</v>
      </c>
      <c r="DD276" s="95">
        <f t="shared" si="519"/>
        <v>0</v>
      </c>
      <c r="DE276" s="95">
        <f t="shared" si="519"/>
        <v>0</v>
      </c>
      <c r="DF276" s="95">
        <f t="shared" si="519"/>
        <v>0</v>
      </c>
      <c r="DG276" s="95">
        <f t="shared" si="519"/>
        <v>0</v>
      </c>
      <c r="DH276" s="95">
        <f t="shared" si="519"/>
        <v>0</v>
      </c>
      <c r="DI276" s="95">
        <f t="shared" si="519"/>
        <v>0</v>
      </c>
      <c r="DJ276" s="95">
        <f t="shared" si="519"/>
        <v>0</v>
      </c>
      <c r="DK276" s="95">
        <f t="shared" si="519"/>
        <v>0</v>
      </c>
      <c r="DL276" s="95">
        <f t="shared" si="519"/>
        <v>0</v>
      </c>
      <c r="DM276" s="95">
        <f t="shared" si="519"/>
        <v>0</v>
      </c>
      <c r="DN276" s="95">
        <f t="shared" si="519"/>
        <v>0</v>
      </c>
      <c r="DO276" s="95">
        <f t="shared" si="519"/>
        <v>0</v>
      </c>
      <c r="DP276" s="95">
        <f t="shared" si="519"/>
        <v>0</v>
      </c>
      <c r="DQ276" s="95">
        <f t="shared" si="519"/>
        <v>0</v>
      </c>
      <c r="DR276" s="95">
        <f t="shared" si="519"/>
        <v>0</v>
      </c>
      <c r="DS276" s="95">
        <f t="shared" si="519"/>
        <v>0</v>
      </c>
      <c r="DT276" s="95">
        <f t="shared" si="519"/>
        <v>0</v>
      </c>
      <c r="DU276" s="95">
        <f t="shared" si="519"/>
        <v>0</v>
      </c>
      <c r="DV276" s="95">
        <f t="shared" si="519"/>
        <v>0</v>
      </c>
      <c r="DW276" s="95">
        <f t="shared" si="519"/>
        <v>0</v>
      </c>
      <c r="DX276" s="95">
        <f t="shared" si="519"/>
        <v>0</v>
      </c>
      <c r="DY276" s="95">
        <f t="shared" si="519"/>
        <v>0</v>
      </c>
      <c r="DZ276" s="95">
        <f t="shared" si="519"/>
        <v>0</v>
      </c>
      <c r="EA276" s="95">
        <f t="shared" si="519"/>
        <v>0</v>
      </c>
      <c r="EB276" s="95">
        <f t="shared" si="519"/>
        <v>0</v>
      </c>
      <c r="EC276" s="95">
        <f t="shared" si="519"/>
        <v>0</v>
      </c>
      <c r="ED276" s="95">
        <f t="shared" si="519"/>
        <v>0</v>
      </c>
      <c r="EE276" s="95">
        <f t="shared" si="519"/>
        <v>0</v>
      </c>
      <c r="EF276" s="95">
        <f t="shared" si="519"/>
        <v>0</v>
      </c>
      <c r="EG276" s="95">
        <f t="shared" si="519"/>
        <v>0</v>
      </c>
      <c r="EH276" s="95">
        <f t="shared" si="519"/>
        <v>0</v>
      </c>
      <c r="EI276" s="95">
        <f t="shared" si="519"/>
        <v>0</v>
      </c>
      <c r="EJ276" s="95">
        <f t="shared" si="519"/>
        <v>0</v>
      </c>
      <c r="EK276" s="95">
        <f t="shared" si="519"/>
        <v>0</v>
      </c>
      <c r="EL276" s="95">
        <f t="shared" si="519"/>
        <v>0</v>
      </c>
      <c r="EM276" s="95">
        <f t="shared" si="519"/>
        <v>0</v>
      </c>
      <c r="EN276" s="95">
        <f t="shared" si="519"/>
        <v>0</v>
      </c>
      <c r="EO276" s="95">
        <f t="shared" si="519"/>
        <v>0</v>
      </c>
      <c r="EP276" s="95">
        <f t="shared" ref="EP276:GN276" si="520">+EP229</f>
        <v>0</v>
      </c>
      <c r="EQ276" s="95">
        <f t="shared" si="520"/>
        <v>0</v>
      </c>
      <c r="ER276" s="95">
        <f t="shared" si="520"/>
        <v>0</v>
      </c>
      <c r="ES276" s="95">
        <f t="shared" si="520"/>
        <v>0</v>
      </c>
      <c r="ET276" s="95">
        <f t="shared" si="520"/>
        <v>0</v>
      </c>
      <c r="EU276" s="95">
        <f t="shared" si="520"/>
        <v>0</v>
      </c>
      <c r="EV276" s="95">
        <f t="shared" si="520"/>
        <v>0</v>
      </c>
      <c r="EW276" s="95">
        <f t="shared" si="520"/>
        <v>0</v>
      </c>
      <c r="EX276" s="95">
        <f t="shared" si="520"/>
        <v>0</v>
      </c>
      <c r="EY276" s="95">
        <f t="shared" si="520"/>
        <v>0</v>
      </c>
      <c r="EZ276" s="95">
        <f t="shared" si="520"/>
        <v>0</v>
      </c>
      <c r="FA276" s="95">
        <f t="shared" si="520"/>
        <v>0</v>
      </c>
      <c r="FB276" s="95">
        <f t="shared" si="520"/>
        <v>0</v>
      </c>
      <c r="FC276" s="95">
        <f t="shared" si="520"/>
        <v>0</v>
      </c>
      <c r="FD276" s="95">
        <f t="shared" si="520"/>
        <v>0</v>
      </c>
      <c r="FE276" s="95">
        <f t="shared" si="520"/>
        <v>0</v>
      </c>
      <c r="FF276" s="95">
        <f t="shared" si="520"/>
        <v>0</v>
      </c>
      <c r="FG276" s="95">
        <f t="shared" si="520"/>
        <v>0</v>
      </c>
      <c r="FH276" s="95">
        <f t="shared" si="520"/>
        <v>0</v>
      </c>
      <c r="FI276" s="95">
        <f t="shared" si="520"/>
        <v>0</v>
      </c>
      <c r="FJ276" s="95">
        <f t="shared" si="520"/>
        <v>0</v>
      </c>
      <c r="FK276" s="95">
        <f t="shared" si="520"/>
        <v>0</v>
      </c>
      <c r="FL276" s="95">
        <f t="shared" si="520"/>
        <v>0</v>
      </c>
      <c r="FM276" s="95">
        <f t="shared" si="520"/>
        <v>0</v>
      </c>
      <c r="FN276" s="95">
        <f t="shared" si="520"/>
        <v>0</v>
      </c>
      <c r="FO276" s="95">
        <f t="shared" si="520"/>
        <v>0</v>
      </c>
      <c r="FP276" s="95">
        <f t="shared" si="520"/>
        <v>0</v>
      </c>
      <c r="FQ276" s="95">
        <f t="shared" si="520"/>
        <v>0</v>
      </c>
      <c r="FR276" s="95">
        <f t="shared" si="520"/>
        <v>0</v>
      </c>
      <c r="FS276" s="95">
        <f t="shared" si="520"/>
        <v>0</v>
      </c>
      <c r="FT276" s="95">
        <f t="shared" si="520"/>
        <v>0</v>
      </c>
      <c r="FU276" s="95">
        <f t="shared" si="520"/>
        <v>0</v>
      </c>
      <c r="FV276" s="95">
        <f t="shared" si="520"/>
        <v>0</v>
      </c>
      <c r="FW276" s="95">
        <f t="shared" si="520"/>
        <v>0</v>
      </c>
      <c r="FX276" s="95">
        <f t="shared" si="520"/>
        <v>0</v>
      </c>
      <c r="FY276" s="95">
        <f t="shared" si="520"/>
        <v>0</v>
      </c>
      <c r="FZ276" s="95">
        <f t="shared" si="520"/>
        <v>0</v>
      </c>
      <c r="GA276" s="95">
        <f t="shared" si="520"/>
        <v>0</v>
      </c>
      <c r="GB276" s="95">
        <f t="shared" si="520"/>
        <v>0</v>
      </c>
      <c r="GC276" s="95">
        <f t="shared" si="520"/>
        <v>0</v>
      </c>
      <c r="GD276" s="95">
        <f t="shared" si="520"/>
        <v>0</v>
      </c>
      <c r="GE276" s="95">
        <f t="shared" si="520"/>
        <v>0</v>
      </c>
      <c r="GF276" s="95">
        <f t="shared" si="520"/>
        <v>0</v>
      </c>
      <c r="GG276" s="95">
        <f t="shared" si="520"/>
        <v>0</v>
      </c>
      <c r="GH276" s="95">
        <f t="shared" si="520"/>
        <v>0</v>
      </c>
      <c r="GI276" s="95">
        <f t="shared" si="520"/>
        <v>0</v>
      </c>
      <c r="GJ276" s="95">
        <f t="shared" si="520"/>
        <v>0</v>
      </c>
      <c r="GK276" s="95">
        <f t="shared" si="520"/>
        <v>0</v>
      </c>
      <c r="GL276" s="95">
        <f t="shared" si="520"/>
        <v>0</v>
      </c>
      <c r="GM276" s="95">
        <f t="shared" si="520"/>
        <v>0</v>
      </c>
      <c r="GN276" s="95">
        <f t="shared" si="520"/>
        <v>0</v>
      </c>
    </row>
    <row r="277" spans="1:198" x14ac:dyDescent="0.75">
      <c r="C277" s="46" t="s">
        <v>478</v>
      </c>
      <c r="D277" s="1181">
        <v>0.01</v>
      </c>
      <c r="E277" s="100"/>
      <c r="F277" s="320"/>
      <c r="G277" s="320"/>
      <c r="H277" s="324"/>
      <c r="I277" s="324"/>
      <c r="J277" s="7"/>
      <c r="K277" s="7"/>
      <c r="L277" s="7"/>
      <c r="M277" s="7"/>
      <c r="N277" s="19">
        <f t="shared" si="514"/>
        <v>4893671.0049489196</v>
      </c>
      <c r="O277" s="7"/>
      <c r="P277" s="95">
        <f>+P250</f>
        <v>0</v>
      </c>
      <c r="Q277" s="95">
        <f>+Q250</f>
        <v>0</v>
      </c>
      <c r="R277" s="95">
        <f t="shared" ref="R277:CC277" si="521">+R250</f>
        <v>0</v>
      </c>
      <c r="S277" s="95">
        <f t="shared" si="521"/>
        <v>0</v>
      </c>
      <c r="T277" s="95">
        <f t="shared" si="521"/>
        <v>0</v>
      </c>
      <c r="U277" s="95">
        <f t="shared" si="521"/>
        <v>0</v>
      </c>
      <c r="V277" s="95">
        <f t="shared" si="521"/>
        <v>0</v>
      </c>
      <c r="W277" s="95">
        <f t="shared" si="521"/>
        <v>0</v>
      </c>
      <c r="X277" s="95">
        <f t="shared" si="521"/>
        <v>0</v>
      </c>
      <c r="Y277" s="95">
        <f t="shared" si="521"/>
        <v>0</v>
      </c>
      <c r="Z277" s="95">
        <f t="shared" si="521"/>
        <v>0</v>
      </c>
      <c r="AA277" s="95">
        <f t="shared" si="521"/>
        <v>0</v>
      </c>
      <c r="AB277" s="95">
        <f t="shared" si="521"/>
        <v>0</v>
      </c>
      <c r="AC277" s="95">
        <f t="shared" si="521"/>
        <v>0</v>
      </c>
      <c r="AD277" s="95">
        <f t="shared" si="521"/>
        <v>0</v>
      </c>
      <c r="AE277" s="95">
        <f t="shared" si="521"/>
        <v>0</v>
      </c>
      <c r="AF277" s="95">
        <f t="shared" si="521"/>
        <v>0</v>
      </c>
      <c r="AG277" s="95">
        <f t="shared" si="521"/>
        <v>0</v>
      </c>
      <c r="AH277" s="95">
        <f t="shared" si="521"/>
        <v>0</v>
      </c>
      <c r="AI277" s="95">
        <f t="shared" si="521"/>
        <v>0</v>
      </c>
      <c r="AJ277" s="95">
        <f t="shared" si="521"/>
        <v>0</v>
      </c>
      <c r="AK277" s="95">
        <f t="shared" si="521"/>
        <v>0</v>
      </c>
      <c r="AL277" s="95">
        <f t="shared" si="521"/>
        <v>0</v>
      </c>
      <c r="AM277" s="95">
        <f t="shared" si="521"/>
        <v>0</v>
      </c>
      <c r="AN277" s="95">
        <f t="shared" si="521"/>
        <v>0</v>
      </c>
      <c r="AO277" s="95">
        <f t="shared" si="521"/>
        <v>0</v>
      </c>
      <c r="AP277" s="95">
        <f t="shared" si="521"/>
        <v>0</v>
      </c>
      <c r="AQ277" s="95">
        <f t="shared" si="521"/>
        <v>0</v>
      </c>
      <c r="AR277" s="95">
        <f t="shared" si="521"/>
        <v>0</v>
      </c>
      <c r="AS277" s="95">
        <f t="shared" si="521"/>
        <v>0</v>
      </c>
      <c r="AT277" s="95">
        <f t="shared" si="521"/>
        <v>0</v>
      </c>
      <c r="AU277" s="95">
        <f t="shared" si="521"/>
        <v>0</v>
      </c>
      <c r="AV277" s="95">
        <f t="shared" si="521"/>
        <v>0</v>
      </c>
      <c r="AW277" s="95">
        <f t="shared" si="521"/>
        <v>0</v>
      </c>
      <c r="AX277" s="95">
        <f t="shared" si="521"/>
        <v>0</v>
      </c>
      <c r="AY277" s="95">
        <f t="shared" si="521"/>
        <v>0</v>
      </c>
      <c r="AZ277" s="95">
        <f t="shared" si="521"/>
        <v>0</v>
      </c>
      <c r="BA277" s="95">
        <f t="shared" si="521"/>
        <v>0</v>
      </c>
      <c r="BB277" s="95">
        <f t="shared" si="521"/>
        <v>0</v>
      </c>
      <c r="BC277" s="95">
        <f t="shared" si="521"/>
        <v>0</v>
      </c>
      <c r="BD277" s="95">
        <f t="shared" si="521"/>
        <v>0</v>
      </c>
      <c r="BE277" s="95">
        <f t="shared" si="521"/>
        <v>0</v>
      </c>
      <c r="BF277" s="95">
        <f t="shared" si="521"/>
        <v>0</v>
      </c>
      <c r="BG277" s="95">
        <f t="shared" si="521"/>
        <v>0</v>
      </c>
      <c r="BH277" s="95">
        <f t="shared" si="521"/>
        <v>0</v>
      </c>
      <c r="BI277" s="95">
        <f t="shared" si="521"/>
        <v>0</v>
      </c>
      <c r="BJ277" s="95">
        <f t="shared" si="521"/>
        <v>0</v>
      </c>
      <c r="BK277" s="95">
        <f t="shared" si="521"/>
        <v>0</v>
      </c>
      <c r="BL277" s="95">
        <f t="shared" si="521"/>
        <v>0</v>
      </c>
      <c r="BM277" s="95">
        <f t="shared" si="521"/>
        <v>0</v>
      </c>
      <c r="BN277" s="95">
        <f t="shared" si="521"/>
        <v>4893671.0049489196</v>
      </c>
      <c r="BO277" s="95">
        <f t="shared" si="521"/>
        <v>0</v>
      </c>
      <c r="BP277" s="95">
        <f t="shared" si="521"/>
        <v>0</v>
      </c>
      <c r="BQ277" s="95">
        <f t="shared" si="521"/>
        <v>0</v>
      </c>
      <c r="BR277" s="95">
        <f t="shared" si="521"/>
        <v>0</v>
      </c>
      <c r="BS277" s="95">
        <f t="shared" si="521"/>
        <v>0</v>
      </c>
      <c r="BT277" s="95">
        <f t="shared" si="521"/>
        <v>0</v>
      </c>
      <c r="BU277" s="95">
        <f t="shared" si="521"/>
        <v>0</v>
      </c>
      <c r="BV277" s="95">
        <f t="shared" si="521"/>
        <v>0</v>
      </c>
      <c r="BW277" s="95">
        <f t="shared" si="521"/>
        <v>0</v>
      </c>
      <c r="BX277" s="95">
        <f t="shared" si="521"/>
        <v>0</v>
      </c>
      <c r="BY277" s="95">
        <f t="shared" si="521"/>
        <v>0</v>
      </c>
      <c r="BZ277" s="95">
        <f t="shared" si="521"/>
        <v>0</v>
      </c>
      <c r="CA277" s="95">
        <f t="shared" si="521"/>
        <v>0</v>
      </c>
      <c r="CB277" s="95">
        <f t="shared" si="521"/>
        <v>0</v>
      </c>
      <c r="CC277" s="95">
        <f t="shared" si="521"/>
        <v>0</v>
      </c>
      <c r="CD277" s="95">
        <f t="shared" ref="CD277:EO277" si="522">+CD250</f>
        <v>0</v>
      </c>
      <c r="CE277" s="95">
        <f t="shared" si="522"/>
        <v>0</v>
      </c>
      <c r="CF277" s="95">
        <f t="shared" si="522"/>
        <v>0</v>
      </c>
      <c r="CG277" s="95">
        <f t="shared" si="522"/>
        <v>0</v>
      </c>
      <c r="CH277" s="95">
        <f t="shared" si="522"/>
        <v>0</v>
      </c>
      <c r="CI277" s="95">
        <f t="shared" si="522"/>
        <v>0</v>
      </c>
      <c r="CJ277" s="95">
        <f t="shared" si="522"/>
        <v>0</v>
      </c>
      <c r="CK277" s="95">
        <f t="shared" si="522"/>
        <v>0</v>
      </c>
      <c r="CL277" s="95">
        <f t="shared" si="522"/>
        <v>0</v>
      </c>
      <c r="CM277" s="95">
        <f t="shared" si="522"/>
        <v>0</v>
      </c>
      <c r="CN277" s="95">
        <f t="shared" si="522"/>
        <v>0</v>
      </c>
      <c r="CO277" s="95">
        <f t="shared" si="522"/>
        <v>0</v>
      </c>
      <c r="CP277" s="95">
        <f t="shared" si="522"/>
        <v>0</v>
      </c>
      <c r="CQ277" s="95">
        <f t="shared" si="522"/>
        <v>0</v>
      </c>
      <c r="CR277" s="95">
        <f t="shared" si="522"/>
        <v>0</v>
      </c>
      <c r="CS277" s="95">
        <f t="shared" si="522"/>
        <v>0</v>
      </c>
      <c r="CT277" s="95">
        <f t="shared" si="522"/>
        <v>0</v>
      </c>
      <c r="CU277" s="95">
        <f t="shared" si="522"/>
        <v>0</v>
      </c>
      <c r="CV277" s="95">
        <f t="shared" si="522"/>
        <v>0</v>
      </c>
      <c r="CW277" s="95">
        <f t="shared" si="522"/>
        <v>0</v>
      </c>
      <c r="CX277" s="95">
        <f t="shared" si="522"/>
        <v>0</v>
      </c>
      <c r="CY277" s="95">
        <f t="shared" si="522"/>
        <v>0</v>
      </c>
      <c r="CZ277" s="95">
        <f t="shared" si="522"/>
        <v>0</v>
      </c>
      <c r="DA277" s="95">
        <f t="shared" si="522"/>
        <v>0</v>
      </c>
      <c r="DB277" s="95">
        <f t="shared" si="522"/>
        <v>0</v>
      </c>
      <c r="DC277" s="95">
        <f t="shared" si="522"/>
        <v>0</v>
      </c>
      <c r="DD277" s="95">
        <f t="shared" si="522"/>
        <v>0</v>
      </c>
      <c r="DE277" s="95">
        <f t="shared" si="522"/>
        <v>0</v>
      </c>
      <c r="DF277" s="95">
        <f t="shared" si="522"/>
        <v>0</v>
      </c>
      <c r="DG277" s="95">
        <f t="shared" si="522"/>
        <v>0</v>
      </c>
      <c r="DH277" s="95">
        <f t="shared" si="522"/>
        <v>0</v>
      </c>
      <c r="DI277" s="95">
        <f t="shared" si="522"/>
        <v>0</v>
      </c>
      <c r="DJ277" s="95">
        <f t="shared" si="522"/>
        <v>0</v>
      </c>
      <c r="DK277" s="95">
        <f t="shared" si="522"/>
        <v>0</v>
      </c>
      <c r="DL277" s="95">
        <f t="shared" si="522"/>
        <v>0</v>
      </c>
      <c r="DM277" s="95">
        <f t="shared" si="522"/>
        <v>0</v>
      </c>
      <c r="DN277" s="95">
        <f t="shared" si="522"/>
        <v>0</v>
      </c>
      <c r="DO277" s="95">
        <f t="shared" si="522"/>
        <v>0</v>
      </c>
      <c r="DP277" s="95">
        <f t="shared" si="522"/>
        <v>0</v>
      </c>
      <c r="DQ277" s="95">
        <f t="shared" si="522"/>
        <v>0</v>
      </c>
      <c r="DR277" s="95">
        <f t="shared" si="522"/>
        <v>0</v>
      </c>
      <c r="DS277" s="95">
        <f t="shared" si="522"/>
        <v>0</v>
      </c>
      <c r="DT277" s="95">
        <f t="shared" si="522"/>
        <v>0</v>
      </c>
      <c r="DU277" s="95">
        <f t="shared" si="522"/>
        <v>0</v>
      </c>
      <c r="DV277" s="95">
        <f t="shared" si="522"/>
        <v>0</v>
      </c>
      <c r="DW277" s="95">
        <f t="shared" si="522"/>
        <v>0</v>
      </c>
      <c r="DX277" s="95">
        <f t="shared" si="522"/>
        <v>0</v>
      </c>
      <c r="DY277" s="95">
        <f t="shared" si="522"/>
        <v>0</v>
      </c>
      <c r="DZ277" s="95">
        <f t="shared" si="522"/>
        <v>0</v>
      </c>
      <c r="EA277" s="95">
        <f t="shared" si="522"/>
        <v>0</v>
      </c>
      <c r="EB277" s="95">
        <f t="shared" si="522"/>
        <v>0</v>
      </c>
      <c r="EC277" s="95">
        <f t="shared" si="522"/>
        <v>0</v>
      </c>
      <c r="ED277" s="95">
        <f t="shared" si="522"/>
        <v>0</v>
      </c>
      <c r="EE277" s="95">
        <f t="shared" si="522"/>
        <v>0</v>
      </c>
      <c r="EF277" s="95">
        <f t="shared" si="522"/>
        <v>0</v>
      </c>
      <c r="EG277" s="95">
        <f t="shared" si="522"/>
        <v>0</v>
      </c>
      <c r="EH277" s="95">
        <f t="shared" si="522"/>
        <v>0</v>
      </c>
      <c r="EI277" s="95">
        <f t="shared" si="522"/>
        <v>0</v>
      </c>
      <c r="EJ277" s="95">
        <f t="shared" si="522"/>
        <v>0</v>
      </c>
      <c r="EK277" s="95">
        <f t="shared" si="522"/>
        <v>0</v>
      </c>
      <c r="EL277" s="95">
        <f t="shared" si="522"/>
        <v>0</v>
      </c>
      <c r="EM277" s="95">
        <f t="shared" si="522"/>
        <v>0</v>
      </c>
      <c r="EN277" s="95">
        <f t="shared" si="522"/>
        <v>0</v>
      </c>
      <c r="EO277" s="95">
        <f t="shared" si="522"/>
        <v>0</v>
      </c>
      <c r="EP277" s="95">
        <f t="shared" ref="EP277:GN277" si="523">+EP250</f>
        <v>0</v>
      </c>
      <c r="EQ277" s="95">
        <f t="shared" si="523"/>
        <v>0</v>
      </c>
      <c r="ER277" s="95">
        <f t="shared" si="523"/>
        <v>0</v>
      </c>
      <c r="ES277" s="95">
        <f t="shared" si="523"/>
        <v>0</v>
      </c>
      <c r="ET277" s="95">
        <f t="shared" si="523"/>
        <v>0</v>
      </c>
      <c r="EU277" s="95">
        <f t="shared" si="523"/>
        <v>0</v>
      </c>
      <c r="EV277" s="95">
        <f t="shared" si="523"/>
        <v>0</v>
      </c>
      <c r="EW277" s="95">
        <f t="shared" si="523"/>
        <v>0</v>
      </c>
      <c r="EX277" s="95">
        <f t="shared" si="523"/>
        <v>0</v>
      </c>
      <c r="EY277" s="95">
        <f t="shared" si="523"/>
        <v>0</v>
      </c>
      <c r="EZ277" s="95">
        <f t="shared" si="523"/>
        <v>0</v>
      </c>
      <c r="FA277" s="95">
        <f t="shared" si="523"/>
        <v>0</v>
      </c>
      <c r="FB277" s="95">
        <f t="shared" si="523"/>
        <v>0</v>
      </c>
      <c r="FC277" s="95">
        <f t="shared" si="523"/>
        <v>0</v>
      </c>
      <c r="FD277" s="95">
        <f t="shared" si="523"/>
        <v>0</v>
      </c>
      <c r="FE277" s="95">
        <f t="shared" si="523"/>
        <v>0</v>
      </c>
      <c r="FF277" s="95">
        <f t="shared" si="523"/>
        <v>0</v>
      </c>
      <c r="FG277" s="95">
        <f t="shared" si="523"/>
        <v>0</v>
      </c>
      <c r="FH277" s="95">
        <f t="shared" si="523"/>
        <v>0</v>
      </c>
      <c r="FI277" s="95">
        <f t="shared" si="523"/>
        <v>0</v>
      </c>
      <c r="FJ277" s="95">
        <f t="shared" si="523"/>
        <v>0</v>
      </c>
      <c r="FK277" s="95">
        <f t="shared" si="523"/>
        <v>0</v>
      </c>
      <c r="FL277" s="95">
        <f t="shared" si="523"/>
        <v>0</v>
      </c>
      <c r="FM277" s="95">
        <f t="shared" si="523"/>
        <v>0</v>
      </c>
      <c r="FN277" s="95">
        <f t="shared" si="523"/>
        <v>0</v>
      </c>
      <c r="FO277" s="95">
        <f t="shared" si="523"/>
        <v>0</v>
      </c>
      <c r="FP277" s="95">
        <f t="shared" si="523"/>
        <v>0</v>
      </c>
      <c r="FQ277" s="95">
        <f t="shared" si="523"/>
        <v>0</v>
      </c>
      <c r="FR277" s="95">
        <f t="shared" si="523"/>
        <v>0</v>
      </c>
      <c r="FS277" s="95">
        <f t="shared" si="523"/>
        <v>0</v>
      </c>
      <c r="FT277" s="95">
        <f t="shared" si="523"/>
        <v>0</v>
      </c>
      <c r="FU277" s="95">
        <f t="shared" si="523"/>
        <v>0</v>
      </c>
      <c r="FV277" s="95">
        <f t="shared" si="523"/>
        <v>0</v>
      </c>
      <c r="FW277" s="95">
        <f t="shared" si="523"/>
        <v>0</v>
      </c>
      <c r="FX277" s="95">
        <f t="shared" si="523"/>
        <v>0</v>
      </c>
      <c r="FY277" s="95">
        <f t="shared" si="523"/>
        <v>0</v>
      </c>
      <c r="FZ277" s="95">
        <f t="shared" si="523"/>
        <v>0</v>
      </c>
      <c r="GA277" s="95">
        <f t="shared" si="523"/>
        <v>0</v>
      </c>
      <c r="GB277" s="95">
        <f t="shared" si="523"/>
        <v>0</v>
      </c>
      <c r="GC277" s="95">
        <f t="shared" si="523"/>
        <v>0</v>
      </c>
      <c r="GD277" s="95">
        <f t="shared" si="523"/>
        <v>0</v>
      </c>
      <c r="GE277" s="95">
        <f t="shared" si="523"/>
        <v>0</v>
      </c>
      <c r="GF277" s="95">
        <f t="shared" si="523"/>
        <v>0</v>
      </c>
      <c r="GG277" s="95">
        <f t="shared" si="523"/>
        <v>0</v>
      </c>
      <c r="GH277" s="95">
        <f t="shared" si="523"/>
        <v>0</v>
      </c>
      <c r="GI277" s="95">
        <f t="shared" si="523"/>
        <v>0</v>
      </c>
      <c r="GJ277" s="95">
        <f t="shared" si="523"/>
        <v>0</v>
      </c>
      <c r="GK277" s="95">
        <f t="shared" si="523"/>
        <v>0</v>
      </c>
      <c r="GL277" s="95">
        <f t="shared" si="523"/>
        <v>0</v>
      </c>
      <c r="GM277" s="95">
        <f t="shared" si="523"/>
        <v>0</v>
      </c>
      <c r="GN277" s="95">
        <f t="shared" si="523"/>
        <v>0</v>
      </c>
    </row>
    <row r="278" spans="1:198" x14ac:dyDescent="0.75">
      <c r="C278" s="46"/>
      <c r="D278" s="1181"/>
      <c r="E278" s="100"/>
      <c r="F278" s="320"/>
      <c r="G278" s="320"/>
      <c r="H278" s="324"/>
      <c r="I278" s="324"/>
      <c r="J278" s="7"/>
      <c r="K278" s="7"/>
      <c r="L278" s="7"/>
      <c r="M278" s="7"/>
      <c r="N278" s="19"/>
      <c r="O278" s="7"/>
      <c r="P278" s="95"/>
      <c r="Q278" s="95"/>
      <c r="R278" s="95"/>
      <c r="S278" s="95"/>
      <c r="T278" s="95"/>
      <c r="U278" s="95"/>
      <c r="V278" s="95"/>
      <c r="W278" s="95"/>
      <c r="X278" s="95"/>
      <c r="Y278" s="95"/>
      <c r="Z278" s="95"/>
      <c r="AA278" s="95"/>
      <c r="AB278" s="95"/>
      <c r="AC278" s="95"/>
      <c r="AD278" s="95"/>
      <c r="AE278" s="95"/>
      <c r="AF278" s="95"/>
      <c r="AG278" s="95"/>
      <c r="AH278" s="95"/>
      <c r="AI278" s="95"/>
      <c r="AJ278" s="95"/>
      <c r="AK278" s="95"/>
      <c r="AL278" s="95"/>
      <c r="AM278" s="95"/>
      <c r="AN278" s="95"/>
      <c r="AO278" s="95"/>
      <c r="AP278" s="95"/>
      <c r="AQ278" s="95"/>
      <c r="AR278" s="95"/>
      <c r="AS278" s="95"/>
      <c r="AT278" s="95"/>
      <c r="AU278" s="95"/>
      <c r="AV278" s="95"/>
      <c r="AW278" s="95"/>
      <c r="AX278" s="95"/>
      <c r="AY278" s="95"/>
      <c r="AZ278" s="95"/>
      <c r="BA278" s="95"/>
      <c r="BB278" s="95"/>
      <c r="BC278" s="95"/>
      <c r="BD278" s="95"/>
      <c r="BE278" s="95"/>
      <c r="BF278" s="95"/>
      <c r="BG278" s="95"/>
      <c r="BH278" s="95"/>
      <c r="BI278" s="95"/>
      <c r="BJ278" s="95"/>
      <c r="BK278" s="95"/>
      <c r="BL278" s="95"/>
      <c r="BM278" s="95"/>
      <c r="BN278" s="95"/>
      <c r="BO278" s="95"/>
      <c r="BP278" s="95"/>
      <c r="BQ278" s="95"/>
      <c r="BR278" s="95"/>
      <c r="BS278" s="95"/>
      <c r="BT278" s="95"/>
      <c r="BU278" s="95"/>
      <c r="BV278" s="95"/>
      <c r="BW278" s="95"/>
      <c r="BX278" s="95"/>
      <c r="BY278" s="95"/>
      <c r="BZ278" s="95"/>
      <c r="CA278" s="95"/>
      <c r="CB278" s="95"/>
      <c r="CC278" s="95"/>
      <c r="CD278" s="95"/>
      <c r="CE278" s="95"/>
      <c r="CF278" s="95"/>
      <c r="CG278" s="95"/>
      <c r="CH278" s="95"/>
      <c r="CI278" s="95"/>
      <c r="CJ278" s="95"/>
      <c r="CK278" s="95"/>
      <c r="CL278" s="95"/>
      <c r="CM278" s="95"/>
      <c r="CN278" s="95"/>
      <c r="CO278" s="95"/>
      <c r="CP278" s="95"/>
      <c r="CQ278" s="95"/>
      <c r="CR278" s="95"/>
      <c r="CS278" s="95"/>
      <c r="CT278" s="95"/>
      <c r="CU278" s="95"/>
      <c r="CV278" s="95"/>
      <c r="CW278" s="95"/>
      <c r="CX278" s="95"/>
      <c r="CY278" s="95"/>
      <c r="CZ278" s="95"/>
      <c r="DA278" s="95"/>
      <c r="DB278" s="95"/>
      <c r="DC278" s="95"/>
      <c r="DD278" s="95"/>
      <c r="DE278" s="95"/>
      <c r="DF278" s="95"/>
      <c r="DG278" s="95"/>
      <c r="DH278" s="95"/>
      <c r="DI278" s="95"/>
      <c r="DJ278" s="95"/>
      <c r="DK278" s="95"/>
      <c r="DL278" s="95"/>
      <c r="DM278" s="95"/>
      <c r="DN278" s="95"/>
      <c r="DO278" s="95"/>
      <c r="DP278" s="95"/>
      <c r="DQ278" s="95"/>
      <c r="DR278" s="95"/>
      <c r="DS278" s="95"/>
      <c r="DT278" s="95"/>
      <c r="DU278" s="95"/>
      <c r="DV278" s="95"/>
      <c r="DW278" s="95"/>
      <c r="DX278" s="95"/>
      <c r="DY278" s="95"/>
      <c r="DZ278" s="95"/>
      <c r="EA278" s="95"/>
      <c r="EB278" s="95"/>
      <c r="EC278" s="95"/>
      <c r="ED278" s="95"/>
      <c r="EE278" s="95"/>
      <c r="EF278" s="95"/>
      <c r="EG278" s="95"/>
      <c r="EH278" s="95"/>
      <c r="EI278" s="95"/>
      <c r="EJ278" s="95"/>
      <c r="EK278" s="95"/>
      <c r="EL278" s="95"/>
      <c r="EM278" s="95"/>
      <c r="EN278" s="95"/>
      <c r="EO278" s="95"/>
      <c r="EP278" s="95"/>
      <c r="EQ278" s="95"/>
      <c r="ER278" s="95"/>
      <c r="ES278" s="95"/>
      <c r="ET278" s="95"/>
      <c r="EU278" s="95"/>
      <c r="EV278" s="95"/>
      <c r="EW278" s="95"/>
      <c r="EX278" s="95"/>
      <c r="EY278" s="95"/>
      <c r="EZ278" s="95"/>
      <c r="FA278" s="95"/>
      <c r="FB278" s="95"/>
      <c r="FC278" s="95"/>
      <c r="FD278" s="95"/>
      <c r="FE278" s="95"/>
      <c r="FF278" s="95"/>
      <c r="FG278" s="95"/>
      <c r="FH278" s="95"/>
      <c r="FI278" s="95"/>
      <c r="FJ278" s="95"/>
      <c r="FK278" s="95"/>
      <c r="FL278" s="95"/>
      <c r="FM278" s="95"/>
      <c r="FN278" s="95"/>
      <c r="FO278" s="95"/>
      <c r="FP278" s="95"/>
      <c r="FQ278" s="95"/>
      <c r="FR278" s="95"/>
      <c r="FS278" s="95"/>
      <c r="FT278" s="95"/>
      <c r="FU278" s="95"/>
      <c r="FV278" s="95"/>
      <c r="FW278" s="95"/>
      <c r="FX278" s="95"/>
      <c r="FY278" s="95"/>
      <c r="FZ278" s="95"/>
      <c r="GA278" s="95"/>
      <c r="GB278" s="95"/>
      <c r="GC278" s="95"/>
      <c r="GD278" s="95"/>
      <c r="GE278" s="95"/>
      <c r="GF278" s="95"/>
      <c r="GG278" s="95"/>
      <c r="GH278" s="95"/>
      <c r="GI278" s="95"/>
      <c r="GJ278" s="95"/>
      <c r="GK278" s="95"/>
      <c r="GL278" s="95"/>
      <c r="GM278" s="95"/>
      <c r="GN278" s="95"/>
    </row>
    <row r="279" spans="1:198" x14ac:dyDescent="0.75">
      <c r="C279" s="1187" t="s">
        <v>485</v>
      </c>
      <c r="D279" s="1188"/>
      <c r="E279" s="1188"/>
      <c r="F279" s="1189"/>
      <c r="G279" s="1189"/>
      <c r="H279" s="1190" t="s">
        <v>482</v>
      </c>
      <c r="I279" s="1190"/>
      <c r="J279" s="898"/>
      <c r="K279" s="898"/>
      <c r="L279" s="898"/>
      <c r="M279" s="898"/>
      <c r="N279" s="1192">
        <f>SUM(P279:GN279)</f>
        <v>6019710.1155711841</v>
      </c>
      <c r="O279" s="898"/>
      <c r="P279" s="1191">
        <f>SUM(P280:P281)</f>
        <v>0</v>
      </c>
      <c r="Q279" s="1191">
        <f t="shared" ref="Q279:CB279" si="524">SUM(Q280:Q281)</f>
        <v>0</v>
      </c>
      <c r="R279" s="1191">
        <f t="shared" si="524"/>
        <v>0</v>
      </c>
      <c r="S279" s="1191">
        <f t="shared" si="524"/>
        <v>0</v>
      </c>
      <c r="T279" s="1191">
        <f t="shared" si="524"/>
        <v>0</v>
      </c>
      <c r="U279" s="1191">
        <f t="shared" si="524"/>
        <v>0</v>
      </c>
      <c r="V279" s="1191">
        <f t="shared" si="524"/>
        <v>0</v>
      </c>
      <c r="W279" s="1191">
        <f t="shared" si="524"/>
        <v>0</v>
      </c>
      <c r="X279" s="1191">
        <f t="shared" si="524"/>
        <v>0</v>
      </c>
      <c r="Y279" s="1191">
        <f t="shared" si="524"/>
        <v>0</v>
      </c>
      <c r="Z279" s="1191">
        <f t="shared" si="524"/>
        <v>0</v>
      </c>
      <c r="AA279" s="1191">
        <f t="shared" si="524"/>
        <v>0</v>
      </c>
      <c r="AB279" s="1191">
        <f t="shared" si="524"/>
        <v>0</v>
      </c>
      <c r="AC279" s="1191">
        <f t="shared" si="524"/>
        <v>0</v>
      </c>
      <c r="AD279" s="1191">
        <f t="shared" si="524"/>
        <v>0</v>
      </c>
      <c r="AE279" s="1191">
        <f t="shared" si="524"/>
        <v>0</v>
      </c>
      <c r="AF279" s="1191">
        <f t="shared" si="524"/>
        <v>0</v>
      </c>
      <c r="AG279" s="1191">
        <f t="shared" si="524"/>
        <v>0</v>
      </c>
      <c r="AH279" s="1191">
        <f t="shared" si="524"/>
        <v>0</v>
      </c>
      <c r="AI279" s="1191">
        <f t="shared" si="524"/>
        <v>0</v>
      </c>
      <c r="AJ279" s="1191">
        <f t="shared" si="524"/>
        <v>0</v>
      </c>
      <c r="AK279" s="1191">
        <f t="shared" si="524"/>
        <v>0</v>
      </c>
      <c r="AL279" s="1191">
        <f t="shared" si="524"/>
        <v>0</v>
      </c>
      <c r="AM279" s="1191">
        <f t="shared" si="524"/>
        <v>0</v>
      </c>
      <c r="AN279" s="1191">
        <f t="shared" si="524"/>
        <v>0</v>
      </c>
      <c r="AO279" s="1191">
        <f t="shared" si="524"/>
        <v>0</v>
      </c>
      <c r="AP279" s="1191">
        <f t="shared" si="524"/>
        <v>0</v>
      </c>
      <c r="AQ279" s="1191">
        <f t="shared" si="524"/>
        <v>0</v>
      </c>
      <c r="AR279" s="1191">
        <f t="shared" si="524"/>
        <v>0</v>
      </c>
      <c r="AS279" s="1191">
        <f t="shared" si="524"/>
        <v>0</v>
      </c>
      <c r="AT279" s="1191">
        <f t="shared" si="524"/>
        <v>0</v>
      </c>
      <c r="AU279" s="1191">
        <f t="shared" si="524"/>
        <v>0</v>
      </c>
      <c r="AV279" s="1191">
        <f t="shared" si="524"/>
        <v>0</v>
      </c>
      <c r="AW279" s="1191">
        <f t="shared" si="524"/>
        <v>0</v>
      </c>
      <c r="AX279" s="1191">
        <f t="shared" si="524"/>
        <v>0</v>
      </c>
      <c r="AY279" s="1191">
        <f t="shared" si="524"/>
        <v>0</v>
      </c>
      <c r="AZ279" s="1191">
        <f t="shared" si="524"/>
        <v>0</v>
      </c>
      <c r="BA279" s="1191">
        <f t="shared" si="524"/>
        <v>0</v>
      </c>
      <c r="BB279" s="1191">
        <f t="shared" si="524"/>
        <v>0</v>
      </c>
      <c r="BC279" s="1191">
        <f t="shared" si="524"/>
        <v>0</v>
      </c>
      <c r="BD279" s="1191">
        <f t="shared" si="524"/>
        <v>0</v>
      </c>
      <c r="BE279" s="1191">
        <f t="shared" si="524"/>
        <v>0</v>
      </c>
      <c r="BF279" s="1191">
        <f t="shared" si="524"/>
        <v>0</v>
      </c>
      <c r="BG279" s="1191">
        <f t="shared" si="524"/>
        <v>0</v>
      </c>
      <c r="BH279" s="1191">
        <f t="shared" si="524"/>
        <v>0</v>
      </c>
      <c r="BI279" s="1191">
        <f t="shared" si="524"/>
        <v>0</v>
      </c>
      <c r="BJ279" s="1191">
        <f t="shared" si="524"/>
        <v>0</v>
      </c>
      <c r="BK279" s="1191">
        <f t="shared" si="524"/>
        <v>0</v>
      </c>
      <c r="BL279" s="1191">
        <f t="shared" si="524"/>
        <v>0</v>
      </c>
      <c r="BM279" s="1191">
        <f t="shared" si="524"/>
        <v>0</v>
      </c>
      <c r="BN279" s="1191">
        <f t="shared" si="524"/>
        <v>0</v>
      </c>
      <c r="BO279" s="1191">
        <f t="shared" si="524"/>
        <v>0</v>
      </c>
      <c r="BP279" s="1191">
        <f t="shared" si="524"/>
        <v>0</v>
      </c>
      <c r="BQ279" s="1191">
        <f t="shared" si="524"/>
        <v>0</v>
      </c>
      <c r="BR279" s="1191">
        <f t="shared" si="524"/>
        <v>0</v>
      </c>
      <c r="BS279" s="1191">
        <f t="shared" si="524"/>
        <v>0</v>
      </c>
      <c r="BT279" s="1191">
        <f t="shared" si="524"/>
        <v>0</v>
      </c>
      <c r="BU279" s="1191">
        <f t="shared" si="524"/>
        <v>0</v>
      </c>
      <c r="BV279" s="1191">
        <f t="shared" si="524"/>
        <v>0</v>
      </c>
      <c r="BW279" s="1191">
        <f t="shared" si="524"/>
        <v>0</v>
      </c>
      <c r="BX279" s="1191">
        <f t="shared" si="524"/>
        <v>0</v>
      </c>
      <c r="BY279" s="1191">
        <f t="shared" si="524"/>
        <v>0</v>
      </c>
      <c r="BZ279" s="1191">
        <f t="shared" si="524"/>
        <v>6019710.1155711841</v>
      </c>
      <c r="CA279" s="1191">
        <f t="shared" si="524"/>
        <v>0</v>
      </c>
      <c r="CB279" s="1191">
        <f t="shared" si="524"/>
        <v>0</v>
      </c>
      <c r="CC279" s="1191">
        <f t="shared" ref="CC279:EN279" si="525">SUM(CC280:CC281)</f>
        <v>0</v>
      </c>
      <c r="CD279" s="1191">
        <f t="shared" si="525"/>
        <v>0</v>
      </c>
      <c r="CE279" s="1191">
        <f t="shared" si="525"/>
        <v>0</v>
      </c>
      <c r="CF279" s="1191">
        <f t="shared" si="525"/>
        <v>0</v>
      </c>
      <c r="CG279" s="1191">
        <f t="shared" si="525"/>
        <v>0</v>
      </c>
      <c r="CH279" s="1191">
        <f t="shared" si="525"/>
        <v>0</v>
      </c>
      <c r="CI279" s="1191">
        <f t="shared" si="525"/>
        <v>0</v>
      </c>
      <c r="CJ279" s="1191">
        <f t="shared" si="525"/>
        <v>0</v>
      </c>
      <c r="CK279" s="1191">
        <f t="shared" si="525"/>
        <v>0</v>
      </c>
      <c r="CL279" s="1191">
        <f t="shared" si="525"/>
        <v>0</v>
      </c>
      <c r="CM279" s="1191">
        <f t="shared" si="525"/>
        <v>0</v>
      </c>
      <c r="CN279" s="1191">
        <f t="shared" si="525"/>
        <v>0</v>
      </c>
      <c r="CO279" s="1191">
        <f t="shared" si="525"/>
        <v>0</v>
      </c>
      <c r="CP279" s="1191">
        <f t="shared" si="525"/>
        <v>0</v>
      </c>
      <c r="CQ279" s="1191">
        <f t="shared" si="525"/>
        <v>0</v>
      </c>
      <c r="CR279" s="1191">
        <f t="shared" si="525"/>
        <v>0</v>
      </c>
      <c r="CS279" s="1191">
        <f t="shared" si="525"/>
        <v>0</v>
      </c>
      <c r="CT279" s="1191">
        <f t="shared" si="525"/>
        <v>0</v>
      </c>
      <c r="CU279" s="1191">
        <f t="shared" si="525"/>
        <v>0</v>
      </c>
      <c r="CV279" s="1191">
        <f t="shared" si="525"/>
        <v>0</v>
      </c>
      <c r="CW279" s="1191">
        <f t="shared" si="525"/>
        <v>0</v>
      </c>
      <c r="CX279" s="1191">
        <f t="shared" si="525"/>
        <v>0</v>
      </c>
      <c r="CY279" s="1191">
        <f t="shared" si="525"/>
        <v>0</v>
      </c>
      <c r="CZ279" s="1191">
        <f t="shared" si="525"/>
        <v>0</v>
      </c>
      <c r="DA279" s="1191">
        <f t="shared" si="525"/>
        <v>0</v>
      </c>
      <c r="DB279" s="1191">
        <f t="shared" si="525"/>
        <v>0</v>
      </c>
      <c r="DC279" s="1191">
        <f t="shared" si="525"/>
        <v>0</v>
      </c>
      <c r="DD279" s="1191">
        <f t="shared" si="525"/>
        <v>0</v>
      </c>
      <c r="DE279" s="1191">
        <f t="shared" si="525"/>
        <v>0</v>
      </c>
      <c r="DF279" s="1191">
        <f t="shared" si="525"/>
        <v>0</v>
      </c>
      <c r="DG279" s="1191">
        <f t="shared" si="525"/>
        <v>0</v>
      </c>
      <c r="DH279" s="1191">
        <f t="shared" si="525"/>
        <v>0</v>
      </c>
      <c r="DI279" s="1191">
        <f t="shared" si="525"/>
        <v>0</v>
      </c>
      <c r="DJ279" s="1191">
        <f t="shared" si="525"/>
        <v>0</v>
      </c>
      <c r="DK279" s="1191">
        <f t="shared" si="525"/>
        <v>0</v>
      </c>
      <c r="DL279" s="1191">
        <f t="shared" si="525"/>
        <v>0</v>
      </c>
      <c r="DM279" s="1191">
        <f t="shared" si="525"/>
        <v>0</v>
      </c>
      <c r="DN279" s="1191">
        <f t="shared" si="525"/>
        <v>0</v>
      </c>
      <c r="DO279" s="1191">
        <f t="shared" si="525"/>
        <v>0</v>
      </c>
      <c r="DP279" s="1191">
        <f t="shared" si="525"/>
        <v>0</v>
      </c>
      <c r="DQ279" s="1191">
        <f t="shared" si="525"/>
        <v>0</v>
      </c>
      <c r="DR279" s="1191">
        <f t="shared" si="525"/>
        <v>0</v>
      </c>
      <c r="DS279" s="1191">
        <f t="shared" si="525"/>
        <v>0</v>
      </c>
      <c r="DT279" s="1191">
        <f t="shared" si="525"/>
        <v>0</v>
      </c>
      <c r="DU279" s="1191">
        <f t="shared" si="525"/>
        <v>0</v>
      </c>
      <c r="DV279" s="1191">
        <f t="shared" si="525"/>
        <v>0</v>
      </c>
      <c r="DW279" s="1191">
        <f t="shared" si="525"/>
        <v>0</v>
      </c>
      <c r="DX279" s="1191">
        <f t="shared" si="525"/>
        <v>0</v>
      </c>
      <c r="DY279" s="1191">
        <f t="shared" si="525"/>
        <v>0</v>
      </c>
      <c r="DZ279" s="1191">
        <f t="shared" si="525"/>
        <v>0</v>
      </c>
      <c r="EA279" s="1191">
        <f t="shared" si="525"/>
        <v>0</v>
      </c>
      <c r="EB279" s="1191">
        <f t="shared" si="525"/>
        <v>0</v>
      </c>
      <c r="EC279" s="1191">
        <f t="shared" si="525"/>
        <v>0</v>
      </c>
      <c r="ED279" s="1191">
        <f t="shared" si="525"/>
        <v>0</v>
      </c>
      <c r="EE279" s="1191">
        <f t="shared" si="525"/>
        <v>0</v>
      </c>
      <c r="EF279" s="1191">
        <f t="shared" si="525"/>
        <v>0</v>
      </c>
      <c r="EG279" s="1191">
        <f t="shared" si="525"/>
        <v>0</v>
      </c>
      <c r="EH279" s="1191">
        <f t="shared" si="525"/>
        <v>0</v>
      </c>
      <c r="EI279" s="1191">
        <f t="shared" si="525"/>
        <v>0</v>
      </c>
      <c r="EJ279" s="1191">
        <f t="shared" si="525"/>
        <v>0</v>
      </c>
      <c r="EK279" s="1191">
        <f t="shared" si="525"/>
        <v>0</v>
      </c>
      <c r="EL279" s="1191">
        <f t="shared" si="525"/>
        <v>0</v>
      </c>
      <c r="EM279" s="1191">
        <f t="shared" si="525"/>
        <v>0</v>
      </c>
      <c r="EN279" s="1191">
        <f t="shared" si="525"/>
        <v>0</v>
      </c>
      <c r="EO279" s="1191">
        <f t="shared" ref="EO279:GN279" si="526">SUM(EO280:EO281)</f>
        <v>0</v>
      </c>
      <c r="EP279" s="1191">
        <f t="shared" si="526"/>
        <v>0</v>
      </c>
      <c r="EQ279" s="1191">
        <f t="shared" si="526"/>
        <v>0</v>
      </c>
      <c r="ER279" s="1191">
        <f t="shared" si="526"/>
        <v>0</v>
      </c>
      <c r="ES279" s="1191">
        <f t="shared" si="526"/>
        <v>0</v>
      </c>
      <c r="ET279" s="1191">
        <f t="shared" si="526"/>
        <v>0</v>
      </c>
      <c r="EU279" s="1191">
        <f t="shared" si="526"/>
        <v>0</v>
      </c>
      <c r="EV279" s="1191">
        <f t="shared" si="526"/>
        <v>0</v>
      </c>
      <c r="EW279" s="1191">
        <f t="shared" si="526"/>
        <v>0</v>
      </c>
      <c r="EX279" s="1191">
        <f t="shared" si="526"/>
        <v>0</v>
      </c>
      <c r="EY279" s="1191">
        <f t="shared" si="526"/>
        <v>0</v>
      </c>
      <c r="EZ279" s="1191">
        <f t="shared" si="526"/>
        <v>0</v>
      </c>
      <c r="FA279" s="1191">
        <f t="shared" si="526"/>
        <v>0</v>
      </c>
      <c r="FB279" s="1191">
        <f t="shared" si="526"/>
        <v>0</v>
      </c>
      <c r="FC279" s="1191">
        <f t="shared" si="526"/>
        <v>0</v>
      </c>
      <c r="FD279" s="1191">
        <f t="shared" si="526"/>
        <v>0</v>
      </c>
      <c r="FE279" s="1191">
        <f t="shared" si="526"/>
        <v>0</v>
      </c>
      <c r="FF279" s="1191">
        <f t="shared" si="526"/>
        <v>0</v>
      </c>
      <c r="FG279" s="1191">
        <f t="shared" si="526"/>
        <v>0</v>
      </c>
      <c r="FH279" s="1191">
        <f t="shared" si="526"/>
        <v>0</v>
      </c>
      <c r="FI279" s="1191">
        <f t="shared" si="526"/>
        <v>0</v>
      </c>
      <c r="FJ279" s="1191">
        <f t="shared" si="526"/>
        <v>0</v>
      </c>
      <c r="FK279" s="1191">
        <f t="shared" si="526"/>
        <v>0</v>
      </c>
      <c r="FL279" s="1191">
        <f t="shared" si="526"/>
        <v>0</v>
      </c>
      <c r="FM279" s="1191">
        <f t="shared" si="526"/>
        <v>0</v>
      </c>
      <c r="FN279" s="1191">
        <f t="shared" si="526"/>
        <v>0</v>
      </c>
      <c r="FO279" s="1191">
        <f t="shared" si="526"/>
        <v>0</v>
      </c>
      <c r="FP279" s="1191">
        <f t="shared" si="526"/>
        <v>0</v>
      </c>
      <c r="FQ279" s="1191">
        <f t="shared" si="526"/>
        <v>0</v>
      </c>
      <c r="FR279" s="1191">
        <f t="shared" si="526"/>
        <v>0</v>
      </c>
      <c r="FS279" s="1191">
        <f t="shared" si="526"/>
        <v>0</v>
      </c>
      <c r="FT279" s="1191">
        <f t="shared" si="526"/>
        <v>0</v>
      </c>
      <c r="FU279" s="1191">
        <f t="shared" si="526"/>
        <v>0</v>
      </c>
      <c r="FV279" s="1191">
        <f t="shared" si="526"/>
        <v>0</v>
      </c>
      <c r="FW279" s="1191">
        <f t="shared" si="526"/>
        <v>0</v>
      </c>
      <c r="FX279" s="1191">
        <f t="shared" si="526"/>
        <v>0</v>
      </c>
      <c r="FY279" s="1191">
        <f t="shared" si="526"/>
        <v>0</v>
      </c>
      <c r="FZ279" s="1191">
        <f t="shared" si="526"/>
        <v>0</v>
      </c>
      <c r="GA279" s="1191">
        <f t="shared" si="526"/>
        <v>0</v>
      </c>
      <c r="GB279" s="1191">
        <f t="shared" si="526"/>
        <v>0</v>
      </c>
      <c r="GC279" s="1191">
        <f t="shared" si="526"/>
        <v>0</v>
      </c>
      <c r="GD279" s="1191">
        <f t="shared" si="526"/>
        <v>0</v>
      </c>
      <c r="GE279" s="1191">
        <f t="shared" si="526"/>
        <v>0</v>
      </c>
      <c r="GF279" s="1191">
        <f t="shared" si="526"/>
        <v>0</v>
      </c>
      <c r="GG279" s="1191">
        <f t="shared" si="526"/>
        <v>0</v>
      </c>
      <c r="GH279" s="1191">
        <f t="shared" si="526"/>
        <v>0</v>
      </c>
      <c r="GI279" s="1191">
        <f t="shared" si="526"/>
        <v>0</v>
      </c>
      <c r="GJ279" s="1191">
        <f t="shared" si="526"/>
        <v>0</v>
      </c>
      <c r="GK279" s="1191">
        <f t="shared" si="526"/>
        <v>0</v>
      </c>
      <c r="GL279" s="1191">
        <f t="shared" si="526"/>
        <v>0</v>
      </c>
      <c r="GM279" s="1191">
        <f t="shared" si="526"/>
        <v>0</v>
      </c>
      <c r="GN279" s="1191">
        <f t="shared" si="526"/>
        <v>0</v>
      </c>
    </row>
    <row r="280" spans="1:198" x14ac:dyDescent="0.75">
      <c r="C280" s="319" t="s">
        <v>468</v>
      </c>
      <c r="D280" s="1185">
        <v>0.5</v>
      </c>
      <c r="E280" s="100"/>
      <c r="F280" s="320"/>
      <c r="G280" s="320"/>
      <c r="H280" s="324"/>
      <c r="I280" s="324"/>
      <c r="J280" s="7"/>
      <c r="K280" s="7"/>
      <c r="L280" s="7"/>
      <c r="M280" s="7"/>
      <c r="N280" s="19">
        <f>+SUM(P280:GN280)</f>
        <v>6019710.1155711841</v>
      </c>
      <c r="O280" s="7"/>
      <c r="P280" s="95">
        <f>+$D$280*P257</f>
        <v>0</v>
      </c>
      <c r="Q280" s="95">
        <f t="shared" ref="Q280:CB280" si="527">+$D$280*Q257</f>
        <v>0</v>
      </c>
      <c r="R280" s="95">
        <f t="shared" si="527"/>
        <v>0</v>
      </c>
      <c r="S280" s="95">
        <f t="shared" si="527"/>
        <v>0</v>
      </c>
      <c r="T280" s="95">
        <f t="shared" si="527"/>
        <v>0</v>
      </c>
      <c r="U280" s="95">
        <f t="shared" si="527"/>
        <v>0</v>
      </c>
      <c r="V280" s="95">
        <f t="shared" si="527"/>
        <v>0</v>
      </c>
      <c r="W280" s="95">
        <f t="shared" si="527"/>
        <v>0</v>
      </c>
      <c r="X280" s="95">
        <f t="shared" si="527"/>
        <v>0</v>
      </c>
      <c r="Y280" s="95">
        <f t="shared" si="527"/>
        <v>0</v>
      </c>
      <c r="Z280" s="95">
        <f t="shared" si="527"/>
        <v>0</v>
      </c>
      <c r="AA280" s="95">
        <f t="shared" si="527"/>
        <v>0</v>
      </c>
      <c r="AB280" s="95">
        <f t="shared" si="527"/>
        <v>0</v>
      </c>
      <c r="AC280" s="95">
        <f t="shared" si="527"/>
        <v>0</v>
      </c>
      <c r="AD280" s="95">
        <f t="shared" si="527"/>
        <v>0</v>
      </c>
      <c r="AE280" s="95">
        <f t="shared" si="527"/>
        <v>0</v>
      </c>
      <c r="AF280" s="95">
        <f t="shared" si="527"/>
        <v>0</v>
      </c>
      <c r="AG280" s="95">
        <f t="shared" si="527"/>
        <v>0</v>
      </c>
      <c r="AH280" s="95">
        <f t="shared" si="527"/>
        <v>0</v>
      </c>
      <c r="AI280" s="95">
        <f t="shared" si="527"/>
        <v>0</v>
      </c>
      <c r="AJ280" s="95">
        <f t="shared" si="527"/>
        <v>0</v>
      </c>
      <c r="AK280" s="95">
        <f t="shared" si="527"/>
        <v>0</v>
      </c>
      <c r="AL280" s="95">
        <f t="shared" si="527"/>
        <v>0</v>
      </c>
      <c r="AM280" s="95">
        <f t="shared" si="527"/>
        <v>0</v>
      </c>
      <c r="AN280" s="95">
        <f t="shared" si="527"/>
        <v>0</v>
      </c>
      <c r="AO280" s="95">
        <f t="shared" si="527"/>
        <v>0</v>
      </c>
      <c r="AP280" s="95">
        <f t="shared" si="527"/>
        <v>0</v>
      </c>
      <c r="AQ280" s="95">
        <f t="shared" si="527"/>
        <v>0</v>
      </c>
      <c r="AR280" s="95">
        <f t="shared" si="527"/>
        <v>0</v>
      </c>
      <c r="AS280" s="95">
        <f t="shared" si="527"/>
        <v>0</v>
      </c>
      <c r="AT280" s="95">
        <f t="shared" si="527"/>
        <v>0</v>
      </c>
      <c r="AU280" s="95">
        <f t="shared" si="527"/>
        <v>0</v>
      </c>
      <c r="AV280" s="95">
        <f t="shared" si="527"/>
        <v>0</v>
      </c>
      <c r="AW280" s="95">
        <f t="shared" si="527"/>
        <v>0</v>
      </c>
      <c r="AX280" s="95">
        <f t="shared" si="527"/>
        <v>0</v>
      </c>
      <c r="AY280" s="95">
        <f t="shared" si="527"/>
        <v>0</v>
      </c>
      <c r="AZ280" s="95">
        <f t="shared" si="527"/>
        <v>0</v>
      </c>
      <c r="BA280" s="95">
        <f t="shared" si="527"/>
        <v>0</v>
      </c>
      <c r="BB280" s="95">
        <f t="shared" si="527"/>
        <v>0</v>
      </c>
      <c r="BC280" s="95">
        <f t="shared" si="527"/>
        <v>0</v>
      </c>
      <c r="BD280" s="95">
        <f t="shared" si="527"/>
        <v>0</v>
      </c>
      <c r="BE280" s="95">
        <f t="shared" si="527"/>
        <v>0</v>
      </c>
      <c r="BF280" s="95">
        <f t="shared" si="527"/>
        <v>0</v>
      </c>
      <c r="BG280" s="95">
        <f t="shared" si="527"/>
        <v>0</v>
      </c>
      <c r="BH280" s="95">
        <f t="shared" si="527"/>
        <v>0</v>
      </c>
      <c r="BI280" s="95">
        <f t="shared" si="527"/>
        <v>0</v>
      </c>
      <c r="BJ280" s="95">
        <f t="shared" si="527"/>
        <v>0</v>
      </c>
      <c r="BK280" s="95">
        <f t="shared" si="527"/>
        <v>0</v>
      </c>
      <c r="BL280" s="95">
        <f t="shared" si="527"/>
        <v>0</v>
      </c>
      <c r="BM280" s="95">
        <f t="shared" si="527"/>
        <v>0</v>
      </c>
      <c r="BN280" s="95">
        <f t="shared" si="527"/>
        <v>0</v>
      </c>
      <c r="BO280" s="95">
        <f t="shared" si="527"/>
        <v>0</v>
      </c>
      <c r="BP280" s="95">
        <f t="shared" si="527"/>
        <v>0</v>
      </c>
      <c r="BQ280" s="95">
        <f t="shared" si="527"/>
        <v>0</v>
      </c>
      <c r="BR280" s="95">
        <f t="shared" si="527"/>
        <v>0</v>
      </c>
      <c r="BS280" s="95">
        <f t="shared" si="527"/>
        <v>0</v>
      </c>
      <c r="BT280" s="95">
        <f t="shared" si="527"/>
        <v>0</v>
      </c>
      <c r="BU280" s="95">
        <f t="shared" si="527"/>
        <v>0</v>
      </c>
      <c r="BV280" s="95">
        <f t="shared" si="527"/>
        <v>0</v>
      </c>
      <c r="BW280" s="95">
        <f t="shared" si="527"/>
        <v>0</v>
      </c>
      <c r="BX280" s="95">
        <f t="shared" si="527"/>
        <v>0</v>
      </c>
      <c r="BY280" s="95">
        <f t="shared" si="527"/>
        <v>0</v>
      </c>
      <c r="BZ280" s="95">
        <f t="shared" si="527"/>
        <v>6019710.1155711841</v>
      </c>
      <c r="CA280" s="95">
        <f t="shared" si="527"/>
        <v>0</v>
      </c>
      <c r="CB280" s="95">
        <f t="shared" si="527"/>
        <v>0</v>
      </c>
      <c r="CC280" s="95">
        <f t="shared" ref="CC280:EN280" si="528">+$D$280*CC257</f>
        <v>0</v>
      </c>
      <c r="CD280" s="95">
        <f t="shared" si="528"/>
        <v>0</v>
      </c>
      <c r="CE280" s="95">
        <f t="shared" si="528"/>
        <v>0</v>
      </c>
      <c r="CF280" s="95">
        <f t="shared" si="528"/>
        <v>0</v>
      </c>
      <c r="CG280" s="95">
        <f t="shared" si="528"/>
        <v>0</v>
      </c>
      <c r="CH280" s="95">
        <f t="shared" si="528"/>
        <v>0</v>
      </c>
      <c r="CI280" s="95">
        <f t="shared" si="528"/>
        <v>0</v>
      </c>
      <c r="CJ280" s="95">
        <f t="shared" si="528"/>
        <v>0</v>
      </c>
      <c r="CK280" s="95">
        <f t="shared" si="528"/>
        <v>0</v>
      </c>
      <c r="CL280" s="95">
        <f t="shared" si="528"/>
        <v>0</v>
      </c>
      <c r="CM280" s="95">
        <f t="shared" si="528"/>
        <v>0</v>
      </c>
      <c r="CN280" s="95">
        <f t="shared" si="528"/>
        <v>0</v>
      </c>
      <c r="CO280" s="95">
        <f t="shared" si="528"/>
        <v>0</v>
      </c>
      <c r="CP280" s="95">
        <f t="shared" si="528"/>
        <v>0</v>
      </c>
      <c r="CQ280" s="95">
        <f t="shared" si="528"/>
        <v>0</v>
      </c>
      <c r="CR280" s="95">
        <f t="shared" si="528"/>
        <v>0</v>
      </c>
      <c r="CS280" s="95">
        <f t="shared" si="528"/>
        <v>0</v>
      </c>
      <c r="CT280" s="95">
        <f t="shared" si="528"/>
        <v>0</v>
      </c>
      <c r="CU280" s="95">
        <f t="shared" si="528"/>
        <v>0</v>
      </c>
      <c r="CV280" s="95">
        <f t="shared" si="528"/>
        <v>0</v>
      </c>
      <c r="CW280" s="95">
        <f t="shared" si="528"/>
        <v>0</v>
      </c>
      <c r="CX280" s="95">
        <f t="shared" si="528"/>
        <v>0</v>
      </c>
      <c r="CY280" s="95">
        <f t="shared" si="528"/>
        <v>0</v>
      </c>
      <c r="CZ280" s="95">
        <f t="shared" si="528"/>
        <v>0</v>
      </c>
      <c r="DA280" s="95">
        <f t="shared" si="528"/>
        <v>0</v>
      </c>
      <c r="DB280" s="95">
        <f t="shared" si="528"/>
        <v>0</v>
      </c>
      <c r="DC280" s="95">
        <f t="shared" si="528"/>
        <v>0</v>
      </c>
      <c r="DD280" s="95">
        <f t="shared" si="528"/>
        <v>0</v>
      </c>
      <c r="DE280" s="95">
        <f t="shared" si="528"/>
        <v>0</v>
      </c>
      <c r="DF280" s="95">
        <f t="shared" si="528"/>
        <v>0</v>
      </c>
      <c r="DG280" s="95">
        <f t="shared" si="528"/>
        <v>0</v>
      </c>
      <c r="DH280" s="95">
        <f t="shared" si="528"/>
        <v>0</v>
      </c>
      <c r="DI280" s="95">
        <f t="shared" si="528"/>
        <v>0</v>
      </c>
      <c r="DJ280" s="95">
        <f t="shared" si="528"/>
        <v>0</v>
      </c>
      <c r="DK280" s="95">
        <f t="shared" si="528"/>
        <v>0</v>
      </c>
      <c r="DL280" s="95">
        <f t="shared" si="528"/>
        <v>0</v>
      </c>
      <c r="DM280" s="95">
        <f t="shared" si="528"/>
        <v>0</v>
      </c>
      <c r="DN280" s="95">
        <f t="shared" si="528"/>
        <v>0</v>
      </c>
      <c r="DO280" s="95">
        <f t="shared" si="528"/>
        <v>0</v>
      </c>
      <c r="DP280" s="95">
        <f t="shared" si="528"/>
        <v>0</v>
      </c>
      <c r="DQ280" s="95">
        <f t="shared" si="528"/>
        <v>0</v>
      </c>
      <c r="DR280" s="95">
        <f t="shared" si="528"/>
        <v>0</v>
      </c>
      <c r="DS280" s="95">
        <f t="shared" si="528"/>
        <v>0</v>
      </c>
      <c r="DT280" s="95">
        <f t="shared" si="528"/>
        <v>0</v>
      </c>
      <c r="DU280" s="95">
        <f t="shared" si="528"/>
        <v>0</v>
      </c>
      <c r="DV280" s="95">
        <f t="shared" si="528"/>
        <v>0</v>
      </c>
      <c r="DW280" s="95">
        <f t="shared" si="528"/>
        <v>0</v>
      </c>
      <c r="DX280" s="95">
        <f t="shared" si="528"/>
        <v>0</v>
      </c>
      <c r="DY280" s="95">
        <f t="shared" si="528"/>
        <v>0</v>
      </c>
      <c r="DZ280" s="95">
        <f t="shared" si="528"/>
        <v>0</v>
      </c>
      <c r="EA280" s="95">
        <f t="shared" si="528"/>
        <v>0</v>
      </c>
      <c r="EB280" s="95">
        <f t="shared" si="528"/>
        <v>0</v>
      </c>
      <c r="EC280" s="95">
        <f t="shared" si="528"/>
        <v>0</v>
      </c>
      <c r="ED280" s="95">
        <f t="shared" si="528"/>
        <v>0</v>
      </c>
      <c r="EE280" s="95">
        <f t="shared" si="528"/>
        <v>0</v>
      </c>
      <c r="EF280" s="95">
        <f t="shared" si="528"/>
        <v>0</v>
      </c>
      <c r="EG280" s="95">
        <f t="shared" si="528"/>
        <v>0</v>
      </c>
      <c r="EH280" s="95">
        <f t="shared" si="528"/>
        <v>0</v>
      </c>
      <c r="EI280" s="95">
        <f t="shared" si="528"/>
        <v>0</v>
      </c>
      <c r="EJ280" s="95">
        <f t="shared" si="528"/>
        <v>0</v>
      </c>
      <c r="EK280" s="95">
        <f t="shared" si="528"/>
        <v>0</v>
      </c>
      <c r="EL280" s="95">
        <f t="shared" si="528"/>
        <v>0</v>
      </c>
      <c r="EM280" s="95">
        <f t="shared" si="528"/>
        <v>0</v>
      </c>
      <c r="EN280" s="95">
        <f t="shared" si="528"/>
        <v>0</v>
      </c>
      <c r="EO280" s="95">
        <f t="shared" ref="EO280:GN280" si="529">+$D$280*EO257</f>
        <v>0</v>
      </c>
      <c r="EP280" s="95">
        <f t="shared" si="529"/>
        <v>0</v>
      </c>
      <c r="EQ280" s="95">
        <f t="shared" si="529"/>
        <v>0</v>
      </c>
      <c r="ER280" s="95">
        <f t="shared" si="529"/>
        <v>0</v>
      </c>
      <c r="ES280" s="95">
        <f t="shared" si="529"/>
        <v>0</v>
      </c>
      <c r="ET280" s="95">
        <f t="shared" si="529"/>
        <v>0</v>
      </c>
      <c r="EU280" s="95">
        <f t="shared" si="529"/>
        <v>0</v>
      </c>
      <c r="EV280" s="95">
        <f t="shared" si="529"/>
        <v>0</v>
      </c>
      <c r="EW280" s="95">
        <f t="shared" si="529"/>
        <v>0</v>
      </c>
      <c r="EX280" s="95">
        <f t="shared" si="529"/>
        <v>0</v>
      </c>
      <c r="EY280" s="95">
        <f t="shared" si="529"/>
        <v>0</v>
      </c>
      <c r="EZ280" s="95">
        <f t="shared" si="529"/>
        <v>0</v>
      </c>
      <c r="FA280" s="95">
        <f t="shared" si="529"/>
        <v>0</v>
      </c>
      <c r="FB280" s="95">
        <f t="shared" si="529"/>
        <v>0</v>
      </c>
      <c r="FC280" s="95">
        <f t="shared" si="529"/>
        <v>0</v>
      </c>
      <c r="FD280" s="95">
        <f t="shared" si="529"/>
        <v>0</v>
      </c>
      <c r="FE280" s="95">
        <f t="shared" si="529"/>
        <v>0</v>
      </c>
      <c r="FF280" s="95">
        <f t="shared" si="529"/>
        <v>0</v>
      </c>
      <c r="FG280" s="95">
        <f t="shared" si="529"/>
        <v>0</v>
      </c>
      <c r="FH280" s="95">
        <f t="shared" si="529"/>
        <v>0</v>
      </c>
      <c r="FI280" s="95">
        <f t="shared" si="529"/>
        <v>0</v>
      </c>
      <c r="FJ280" s="95">
        <f t="shared" si="529"/>
        <v>0</v>
      </c>
      <c r="FK280" s="95">
        <f t="shared" si="529"/>
        <v>0</v>
      </c>
      <c r="FL280" s="95">
        <f t="shared" si="529"/>
        <v>0</v>
      </c>
      <c r="FM280" s="95">
        <f t="shared" si="529"/>
        <v>0</v>
      </c>
      <c r="FN280" s="95">
        <f t="shared" si="529"/>
        <v>0</v>
      </c>
      <c r="FO280" s="95">
        <f t="shared" si="529"/>
        <v>0</v>
      </c>
      <c r="FP280" s="95">
        <f t="shared" si="529"/>
        <v>0</v>
      </c>
      <c r="FQ280" s="95">
        <f t="shared" si="529"/>
        <v>0</v>
      </c>
      <c r="FR280" s="95">
        <f t="shared" si="529"/>
        <v>0</v>
      </c>
      <c r="FS280" s="95">
        <f t="shared" si="529"/>
        <v>0</v>
      </c>
      <c r="FT280" s="95">
        <f t="shared" si="529"/>
        <v>0</v>
      </c>
      <c r="FU280" s="95">
        <f t="shared" si="529"/>
        <v>0</v>
      </c>
      <c r="FV280" s="95">
        <f t="shared" si="529"/>
        <v>0</v>
      </c>
      <c r="FW280" s="95">
        <f t="shared" si="529"/>
        <v>0</v>
      </c>
      <c r="FX280" s="95">
        <f t="shared" si="529"/>
        <v>0</v>
      </c>
      <c r="FY280" s="95">
        <f t="shared" si="529"/>
        <v>0</v>
      </c>
      <c r="FZ280" s="95">
        <f t="shared" si="529"/>
        <v>0</v>
      </c>
      <c r="GA280" s="95">
        <f t="shared" si="529"/>
        <v>0</v>
      </c>
      <c r="GB280" s="95">
        <f t="shared" si="529"/>
        <v>0</v>
      </c>
      <c r="GC280" s="95">
        <f t="shared" si="529"/>
        <v>0</v>
      </c>
      <c r="GD280" s="95">
        <f t="shared" si="529"/>
        <v>0</v>
      </c>
      <c r="GE280" s="95">
        <f t="shared" si="529"/>
        <v>0</v>
      </c>
      <c r="GF280" s="95">
        <f t="shared" si="529"/>
        <v>0</v>
      </c>
      <c r="GG280" s="95">
        <f t="shared" si="529"/>
        <v>0</v>
      </c>
      <c r="GH280" s="95">
        <f t="shared" si="529"/>
        <v>0</v>
      </c>
      <c r="GI280" s="95">
        <f t="shared" si="529"/>
        <v>0</v>
      </c>
      <c r="GJ280" s="95">
        <f t="shared" si="529"/>
        <v>0</v>
      </c>
      <c r="GK280" s="95">
        <f t="shared" si="529"/>
        <v>0</v>
      </c>
      <c r="GL280" s="95">
        <f t="shared" si="529"/>
        <v>0</v>
      </c>
      <c r="GM280" s="95">
        <f t="shared" si="529"/>
        <v>0</v>
      </c>
      <c r="GN280" s="268">
        <f t="shared" si="529"/>
        <v>0</v>
      </c>
    </row>
    <row r="281" spans="1:198" x14ac:dyDescent="0.75">
      <c r="C281" s="319" t="s">
        <v>462</v>
      </c>
      <c r="D281" s="1186">
        <v>0</v>
      </c>
      <c r="E281" s="100"/>
      <c r="F281" s="320"/>
      <c r="G281" s="320"/>
      <c r="H281" s="324"/>
      <c r="I281" s="324"/>
      <c r="J281" s="7"/>
      <c r="K281" s="7"/>
      <c r="L281" s="7"/>
      <c r="M281" s="7" t="b">
        <f>N281='Equity Split'!D80</f>
        <v>1</v>
      </c>
      <c r="N281" s="19">
        <f>+SUM(P281:GN281)</f>
        <v>0</v>
      </c>
      <c r="O281" s="7"/>
      <c r="P281" s="95">
        <f>+'Equity Split'!E80</f>
        <v>0</v>
      </c>
      <c r="Q281" s="95">
        <f>+'Equity Split'!F80</f>
        <v>0</v>
      </c>
      <c r="R281" s="95">
        <f>+'Equity Split'!G80</f>
        <v>0</v>
      </c>
      <c r="S281" s="95">
        <f>+'Equity Split'!H80</f>
        <v>0</v>
      </c>
      <c r="T281" s="95">
        <f>+'Equity Split'!I80</f>
        <v>0</v>
      </c>
      <c r="U281" s="95">
        <f>+'Equity Split'!J80</f>
        <v>0</v>
      </c>
      <c r="V281" s="95">
        <f>+'Equity Split'!K80</f>
        <v>0</v>
      </c>
      <c r="W281" s="95">
        <f>+'Equity Split'!L80</f>
        <v>0</v>
      </c>
      <c r="X281" s="95">
        <f>+'Equity Split'!M80</f>
        <v>0</v>
      </c>
      <c r="Y281" s="95">
        <f>+'Equity Split'!N80</f>
        <v>0</v>
      </c>
      <c r="Z281" s="95">
        <f>+'Equity Split'!O80</f>
        <v>0</v>
      </c>
      <c r="AA281" s="95">
        <f>+'Equity Split'!P80</f>
        <v>0</v>
      </c>
      <c r="AB281" s="95">
        <f>+'Equity Split'!Q80</f>
        <v>0</v>
      </c>
      <c r="AC281" s="95">
        <f>+'Equity Split'!R80</f>
        <v>0</v>
      </c>
      <c r="AD281" s="95">
        <f>+'Equity Split'!S80</f>
        <v>0</v>
      </c>
      <c r="AE281" s="95">
        <f>+'Equity Split'!T80</f>
        <v>0</v>
      </c>
      <c r="AF281" s="95">
        <f>+'Equity Split'!U80</f>
        <v>0</v>
      </c>
      <c r="AG281" s="95">
        <f>+'Equity Split'!V80</f>
        <v>0</v>
      </c>
      <c r="AH281" s="95">
        <f>+'Equity Split'!W80</f>
        <v>0</v>
      </c>
      <c r="AI281" s="95">
        <f>+'Equity Split'!X80</f>
        <v>0</v>
      </c>
      <c r="AJ281" s="95">
        <f>+'Equity Split'!Y80</f>
        <v>0</v>
      </c>
      <c r="AK281" s="95">
        <f>+'Equity Split'!Z80</f>
        <v>0</v>
      </c>
      <c r="AL281" s="95">
        <f>+'Equity Split'!AA80</f>
        <v>0</v>
      </c>
      <c r="AM281" s="95">
        <f>+'Equity Split'!AB80</f>
        <v>0</v>
      </c>
      <c r="AN281" s="95">
        <f>+'Equity Split'!AC80</f>
        <v>0</v>
      </c>
      <c r="AO281" s="95">
        <f>+'Equity Split'!AD80</f>
        <v>0</v>
      </c>
      <c r="AP281" s="95">
        <f>+'Equity Split'!AE80</f>
        <v>0</v>
      </c>
      <c r="AQ281" s="95">
        <f>+'Equity Split'!AF80</f>
        <v>0</v>
      </c>
      <c r="AR281" s="95">
        <f>+'Equity Split'!AG80</f>
        <v>0</v>
      </c>
      <c r="AS281" s="95">
        <f>+'Equity Split'!AH80</f>
        <v>0</v>
      </c>
      <c r="AT281" s="95">
        <f>+'Equity Split'!AI80</f>
        <v>0</v>
      </c>
      <c r="AU281" s="95">
        <f>+'Equity Split'!AJ80</f>
        <v>0</v>
      </c>
      <c r="AV281" s="95">
        <f>+'Equity Split'!AK80</f>
        <v>0</v>
      </c>
      <c r="AW281" s="95">
        <f>+'Equity Split'!AL80</f>
        <v>0</v>
      </c>
      <c r="AX281" s="95">
        <f>+'Equity Split'!AM80</f>
        <v>0</v>
      </c>
      <c r="AY281" s="95">
        <f>+'Equity Split'!AN80</f>
        <v>0</v>
      </c>
      <c r="AZ281" s="95">
        <f>+'Equity Split'!AO80</f>
        <v>0</v>
      </c>
      <c r="BA281" s="95">
        <f>+'Equity Split'!AP80</f>
        <v>0</v>
      </c>
      <c r="BB281" s="95">
        <f>+'Equity Split'!AQ80</f>
        <v>0</v>
      </c>
      <c r="BC281" s="95">
        <f>+'Equity Split'!AR80</f>
        <v>0</v>
      </c>
      <c r="BD281" s="95">
        <f>+'Equity Split'!AS80</f>
        <v>0</v>
      </c>
      <c r="BE281" s="95">
        <f>+'Equity Split'!AT80</f>
        <v>0</v>
      </c>
      <c r="BF281" s="95">
        <f>+'Equity Split'!AU80</f>
        <v>0</v>
      </c>
      <c r="BG281" s="95">
        <f>+'Equity Split'!AV80</f>
        <v>0</v>
      </c>
      <c r="BH281" s="95">
        <f>+'Equity Split'!AW80</f>
        <v>0</v>
      </c>
      <c r="BI281" s="95">
        <f>+'Equity Split'!AX80</f>
        <v>0</v>
      </c>
      <c r="BJ281" s="95">
        <f>+'Equity Split'!AY80</f>
        <v>0</v>
      </c>
      <c r="BK281" s="95">
        <f>+'Equity Split'!AZ80</f>
        <v>0</v>
      </c>
      <c r="BL281" s="95">
        <f>+'Equity Split'!BA80</f>
        <v>0</v>
      </c>
      <c r="BM281" s="95">
        <f>+'Equity Split'!BB80</f>
        <v>0</v>
      </c>
      <c r="BN281" s="95">
        <f>+'Equity Split'!BC80</f>
        <v>0</v>
      </c>
      <c r="BO281" s="95">
        <f>+'Equity Split'!BD80</f>
        <v>0</v>
      </c>
      <c r="BP281" s="95">
        <f>+'Equity Split'!BE80</f>
        <v>0</v>
      </c>
      <c r="BQ281" s="95">
        <f>+'Equity Split'!BF80</f>
        <v>0</v>
      </c>
      <c r="BR281" s="95">
        <f>+'Equity Split'!BG80</f>
        <v>0</v>
      </c>
      <c r="BS281" s="95">
        <f>+'Equity Split'!BH80</f>
        <v>0</v>
      </c>
      <c r="BT281" s="95">
        <f>+'Equity Split'!BI80</f>
        <v>0</v>
      </c>
      <c r="BU281" s="95">
        <f>+'Equity Split'!BJ80</f>
        <v>0</v>
      </c>
      <c r="BV281" s="95">
        <f>+'Equity Split'!BK80</f>
        <v>0</v>
      </c>
      <c r="BW281" s="95">
        <f>+'Equity Split'!BL80</f>
        <v>0</v>
      </c>
      <c r="BX281" s="95">
        <f>+'Equity Split'!BM80</f>
        <v>0</v>
      </c>
      <c r="BY281" s="95">
        <f>+'Equity Split'!BN80</f>
        <v>0</v>
      </c>
      <c r="BZ281" s="95">
        <f>+'Equity Split'!BO80</f>
        <v>0</v>
      </c>
      <c r="CA281" s="95">
        <f>+'Equity Split'!BP80</f>
        <v>0</v>
      </c>
      <c r="CB281" s="95">
        <f>+'Equity Split'!BQ80</f>
        <v>0</v>
      </c>
      <c r="CC281" s="95">
        <f>+'Equity Split'!BR80</f>
        <v>0</v>
      </c>
      <c r="CD281" s="95">
        <f>+'Equity Split'!BS80</f>
        <v>0</v>
      </c>
      <c r="CE281" s="95">
        <f>+'Equity Split'!BT80</f>
        <v>0</v>
      </c>
      <c r="CF281" s="95">
        <f>+'Equity Split'!BU80</f>
        <v>0</v>
      </c>
      <c r="CG281" s="95">
        <f>+'Equity Split'!BV80</f>
        <v>0</v>
      </c>
      <c r="CH281" s="95">
        <f>+'Equity Split'!BW80</f>
        <v>0</v>
      </c>
      <c r="CI281" s="95">
        <f>+'Equity Split'!BX80</f>
        <v>0</v>
      </c>
      <c r="CJ281" s="95">
        <f>+'Equity Split'!BY80</f>
        <v>0</v>
      </c>
      <c r="CK281" s="95">
        <f>+'Equity Split'!BZ80</f>
        <v>0</v>
      </c>
      <c r="CL281" s="95">
        <f>+'Equity Split'!CA80</f>
        <v>0</v>
      </c>
      <c r="CM281" s="95">
        <f>+'Equity Split'!CB80</f>
        <v>0</v>
      </c>
      <c r="CN281" s="95">
        <f>+'Equity Split'!CC80</f>
        <v>0</v>
      </c>
      <c r="CO281" s="95">
        <f>+'Equity Split'!CD80</f>
        <v>0</v>
      </c>
      <c r="CP281" s="95">
        <f>+'Equity Split'!CE80</f>
        <v>0</v>
      </c>
      <c r="CQ281" s="95">
        <f>+'Equity Split'!CF80</f>
        <v>0</v>
      </c>
      <c r="CR281" s="95">
        <f>+'Equity Split'!CG80</f>
        <v>0</v>
      </c>
      <c r="CS281" s="95">
        <f>+'Equity Split'!CH80</f>
        <v>0</v>
      </c>
      <c r="CT281" s="95">
        <f>+'Equity Split'!CI80</f>
        <v>0</v>
      </c>
      <c r="CU281" s="95">
        <f>+'Equity Split'!CJ80</f>
        <v>0</v>
      </c>
      <c r="CV281" s="95">
        <f>+'Equity Split'!CK80</f>
        <v>0</v>
      </c>
      <c r="CW281" s="95">
        <f>+'Equity Split'!CL80</f>
        <v>0</v>
      </c>
      <c r="CX281" s="95">
        <f>+'Equity Split'!CM80</f>
        <v>0</v>
      </c>
      <c r="CY281" s="95">
        <f>+'Equity Split'!CN80</f>
        <v>0</v>
      </c>
      <c r="CZ281" s="95">
        <f>+'Equity Split'!CO80</f>
        <v>0</v>
      </c>
      <c r="DA281" s="95">
        <f>+'Equity Split'!CP80</f>
        <v>0</v>
      </c>
      <c r="DB281" s="95">
        <f>+'Equity Split'!CQ80</f>
        <v>0</v>
      </c>
      <c r="DC281" s="95">
        <f>+'Equity Split'!CR80</f>
        <v>0</v>
      </c>
      <c r="DD281" s="95">
        <f>+'Equity Split'!CS80</f>
        <v>0</v>
      </c>
      <c r="DE281" s="95">
        <f>+'Equity Split'!CT80</f>
        <v>0</v>
      </c>
      <c r="DF281" s="95">
        <f>+'Equity Split'!CU80</f>
        <v>0</v>
      </c>
      <c r="DG281" s="95">
        <f>+'Equity Split'!CV80</f>
        <v>0</v>
      </c>
      <c r="DH281" s="95">
        <f>+'Equity Split'!CW80</f>
        <v>0</v>
      </c>
      <c r="DI281" s="95">
        <f>+'Equity Split'!CX80</f>
        <v>0</v>
      </c>
      <c r="DJ281" s="95">
        <f>+'Equity Split'!CY80</f>
        <v>0</v>
      </c>
      <c r="DK281" s="95">
        <f>+'Equity Split'!CZ80</f>
        <v>0</v>
      </c>
      <c r="DL281" s="95">
        <f>+'Equity Split'!DA80</f>
        <v>0</v>
      </c>
      <c r="DM281" s="95">
        <f>+'Equity Split'!DB80</f>
        <v>0</v>
      </c>
      <c r="DN281" s="95">
        <f>+'Equity Split'!DC80</f>
        <v>0</v>
      </c>
      <c r="DO281" s="95">
        <f>+'Equity Split'!DD80</f>
        <v>0</v>
      </c>
      <c r="DP281" s="95">
        <f>+'Equity Split'!DE80</f>
        <v>0</v>
      </c>
      <c r="DQ281" s="95">
        <f>+'Equity Split'!DF80</f>
        <v>0</v>
      </c>
      <c r="DR281" s="95">
        <f>+'Equity Split'!DG80</f>
        <v>0</v>
      </c>
      <c r="DS281" s="95">
        <f>+'Equity Split'!DH80</f>
        <v>0</v>
      </c>
      <c r="DT281" s="95">
        <f>+'Equity Split'!DI80</f>
        <v>0</v>
      </c>
      <c r="DU281" s="95">
        <f>+'Equity Split'!DJ80</f>
        <v>0</v>
      </c>
      <c r="DV281" s="95">
        <f>+'Equity Split'!DK80</f>
        <v>0</v>
      </c>
      <c r="DW281" s="95">
        <f>+'Equity Split'!DL80</f>
        <v>0</v>
      </c>
      <c r="DX281" s="95">
        <f>+'Equity Split'!DM80</f>
        <v>0</v>
      </c>
      <c r="DY281" s="95">
        <f>+'Equity Split'!DN80</f>
        <v>0</v>
      </c>
      <c r="DZ281" s="95">
        <f>+'Equity Split'!DO80</f>
        <v>0</v>
      </c>
      <c r="EA281" s="95">
        <f>+'Equity Split'!DP80</f>
        <v>0</v>
      </c>
      <c r="EB281" s="95">
        <f>+'Equity Split'!DQ80</f>
        <v>0</v>
      </c>
      <c r="EC281" s="95">
        <f>+'Equity Split'!DR80</f>
        <v>0</v>
      </c>
      <c r="ED281" s="95">
        <f>+'Equity Split'!DS80</f>
        <v>0</v>
      </c>
      <c r="EE281" s="95">
        <f>+'Equity Split'!DT80</f>
        <v>0</v>
      </c>
      <c r="EF281" s="95">
        <f>+'Equity Split'!DU80</f>
        <v>0</v>
      </c>
      <c r="EG281" s="95">
        <f>+'Equity Split'!DV80</f>
        <v>0</v>
      </c>
      <c r="EH281" s="95">
        <f>+'Equity Split'!DW80</f>
        <v>0</v>
      </c>
      <c r="EI281" s="95">
        <f>+'Equity Split'!DX80</f>
        <v>0</v>
      </c>
      <c r="EJ281" s="95">
        <f>+'Equity Split'!DY80</f>
        <v>0</v>
      </c>
      <c r="EK281" s="95">
        <f>+'Equity Split'!DZ80</f>
        <v>0</v>
      </c>
      <c r="EL281" s="95">
        <f>+'Equity Split'!EA80</f>
        <v>0</v>
      </c>
      <c r="EM281" s="95">
        <f>+'Equity Split'!EB80</f>
        <v>0</v>
      </c>
      <c r="EN281" s="95">
        <f>+'Equity Split'!EC80</f>
        <v>0</v>
      </c>
      <c r="EO281" s="95">
        <f>+'Equity Split'!ED80</f>
        <v>0</v>
      </c>
      <c r="EP281" s="95">
        <f>+'Equity Split'!EE80</f>
        <v>0</v>
      </c>
      <c r="EQ281" s="95">
        <f>+'Equity Split'!EF80</f>
        <v>0</v>
      </c>
      <c r="ER281" s="95">
        <f>+'Equity Split'!EG80</f>
        <v>0</v>
      </c>
      <c r="ES281" s="95">
        <f>+'Equity Split'!EH80</f>
        <v>0</v>
      </c>
      <c r="ET281" s="95">
        <f>+'Equity Split'!EI80</f>
        <v>0</v>
      </c>
      <c r="EU281" s="95">
        <f>+'Equity Split'!EJ80</f>
        <v>0</v>
      </c>
      <c r="EV281" s="95">
        <f>+'Equity Split'!EK80</f>
        <v>0</v>
      </c>
      <c r="EW281" s="95">
        <f>+'Equity Split'!EL80</f>
        <v>0</v>
      </c>
      <c r="EX281" s="95">
        <f>+'Equity Split'!EM80</f>
        <v>0</v>
      </c>
      <c r="EY281" s="95">
        <f>+'Equity Split'!EN80</f>
        <v>0</v>
      </c>
      <c r="EZ281" s="95">
        <f>+'Equity Split'!EO80</f>
        <v>0</v>
      </c>
      <c r="FA281" s="95">
        <f>+'Equity Split'!EP80</f>
        <v>0</v>
      </c>
      <c r="FB281" s="95">
        <f>+'Equity Split'!EQ80</f>
        <v>0</v>
      </c>
      <c r="FC281" s="95">
        <f>+'Equity Split'!ER80</f>
        <v>0</v>
      </c>
      <c r="FD281" s="95">
        <f>+'Equity Split'!ES80</f>
        <v>0</v>
      </c>
      <c r="FE281" s="95">
        <f>+'Equity Split'!ET80</f>
        <v>0</v>
      </c>
      <c r="FF281" s="95">
        <f>+'Equity Split'!EU80</f>
        <v>0</v>
      </c>
      <c r="FG281" s="95">
        <f>+'Equity Split'!EV80</f>
        <v>0</v>
      </c>
      <c r="FH281" s="95">
        <f>+'Equity Split'!EW80</f>
        <v>0</v>
      </c>
      <c r="FI281" s="95">
        <f>+'Equity Split'!EX80</f>
        <v>0</v>
      </c>
      <c r="FJ281" s="95">
        <f>+'Equity Split'!EY80</f>
        <v>0</v>
      </c>
      <c r="FK281" s="95">
        <f>+'Equity Split'!EZ80</f>
        <v>0</v>
      </c>
      <c r="FL281" s="95">
        <f>+'Equity Split'!FA80</f>
        <v>0</v>
      </c>
      <c r="FM281" s="95">
        <f>+'Equity Split'!FB80</f>
        <v>0</v>
      </c>
      <c r="FN281" s="95">
        <f>+'Equity Split'!FC80</f>
        <v>0</v>
      </c>
      <c r="FO281" s="95">
        <f>+'Equity Split'!FD80</f>
        <v>0</v>
      </c>
      <c r="FP281" s="95">
        <f>+'Equity Split'!FE80</f>
        <v>0</v>
      </c>
      <c r="FQ281" s="95">
        <f>+'Equity Split'!FF80</f>
        <v>0</v>
      </c>
      <c r="FR281" s="95">
        <f>+'Equity Split'!FG80</f>
        <v>0</v>
      </c>
      <c r="FS281" s="95">
        <f>+'Equity Split'!FH80</f>
        <v>0</v>
      </c>
      <c r="FT281" s="95">
        <f>+'Equity Split'!FI80</f>
        <v>0</v>
      </c>
      <c r="FU281" s="95">
        <f>+'Equity Split'!FJ80</f>
        <v>0</v>
      </c>
      <c r="FV281" s="95">
        <f>+'Equity Split'!FK80</f>
        <v>0</v>
      </c>
      <c r="FW281" s="95">
        <f>+'Equity Split'!FL80</f>
        <v>0</v>
      </c>
      <c r="FX281" s="95">
        <f>+'Equity Split'!FM80</f>
        <v>0</v>
      </c>
      <c r="FY281" s="95">
        <f>+'Equity Split'!FN80</f>
        <v>0</v>
      </c>
      <c r="FZ281" s="95">
        <f>+'Equity Split'!FO80</f>
        <v>0</v>
      </c>
      <c r="GA281" s="95">
        <f>+'Equity Split'!FP80</f>
        <v>0</v>
      </c>
      <c r="GB281" s="95">
        <f>+'Equity Split'!FQ80</f>
        <v>0</v>
      </c>
      <c r="GC281" s="95">
        <f>+'Equity Split'!FR80</f>
        <v>0</v>
      </c>
      <c r="GD281" s="95">
        <f>+'Equity Split'!FS80</f>
        <v>0</v>
      </c>
      <c r="GE281" s="95">
        <f>+'Equity Split'!FT80</f>
        <v>0</v>
      </c>
      <c r="GF281" s="95">
        <f>+'Equity Split'!FU80</f>
        <v>0</v>
      </c>
      <c r="GG281" s="95">
        <f>+'Equity Split'!FV80</f>
        <v>0</v>
      </c>
      <c r="GH281" s="95">
        <f>+'Equity Split'!FW80</f>
        <v>0</v>
      </c>
      <c r="GI281" s="95">
        <f>+'Equity Split'!FX80</f>
        <v>0</v>
      </c>
      <c r="GJ281" s="95">
        <f>+'Equity Split'!FY80</f>
        <v>0</v>
      </c>
      <c r="GK281" s="95">
        <f>+'Equity Split'!FZ80</f>
        <v>0</v>
      </c>
      <c r="GL281" s="95">
        <f>+'Equity Split'!GA80</f>
        <v>0</v>
      </c>
      <c r="GM281" s="95">
        <f>+'Equity Split'!GB80</f>
        <v>0</v>
      </c>
      <c r="GN281" s="268">
        <f>+'Equity Split'!GC80</f>
        <v>0</v>
      </c>
    </row>
    <row r="282" spans="1:198" s="59" customFormat="1" ht="15.5" thickBot="1" x14ac:dyDescent="0.9">
      <c r="C282" s="340" t="s">
        <v>477</v>
      </c>
      <c r="D282" s="369"/>
      <c r="E282" s="369"/>
      <c r="F282" s="370"/>
      <c r="G282" s="370"/>
      <c r="H282" s="371"/>
      <c r="I282" s="371"/>
      <c r="J282" s="830"/>
      <c r="K282" s="830"/>
      <c r="L282" s="830"/>
      <c r="M282" s="830"/>
      <c r="N282" s="842">
        <f>+SUM(P282:GN282)</f>
        <v>13353813.144306164</v>
      </c>
      <c r="O282" s="830"/>
      <c r="P282" s="301">
        <f>+P270+P264</f>
        <v>1739593.0699444807</v>
      </c>
      <c r="Q282" s="301">
        <f t="shared" ref="Q282:CB282" si="530">+Q270+Q264</f>
        <v>23877.141984551487</v>
      </c>
      <c r="R282" s="301">
        <f t="shared" si="530"/>
        <v>26615.589153205558</v>
      </c>
      <c r="S282" s="301">
        <f t="shared" si="530"/>
        <v>29577.317411144944</v>
      </c>
      <c r="T282" s="301">
        <f t="shared" si="530"/>
        <v>31386.197922557545</v>
      </c>
      <c r="U282" s="301">
        <f t="shared" si="530"/>
        <v>79154.49574208635</v>
      </c>
      <c r="V282" s="301">
        <f t="shared" si="530"/>
        <v>128340.37345488694</v>
      </c>
      <c r="W282" s="301">
        <f t="shared" si="530"/>
        <v>176891.81403555436</v>
      </c>
      <c r="X282" s="301">
        <f t="shared" si="530"/>
        <v>177891.07288497101</v>
      </c>
      <c r="Y282" s="301">
        <f t="shared" si="530"/>
        <v>178907.39438615105</v>
      </c>
      <c r="Z282" s="301">
        <f t="shared" si="530"/>
        <v>179937.07676465245</v>
      </c>
      <c r="AA282" s="301">
        <f t="shared" si="530"/>
        <v>180975.94501423815</v>
      </c>
      <c r="AB282" s="301">
        <f t="shared" si="530"/>
        <v>182019.49186806011</v>
      </c>
      <c r="AC282" s="301">
        <f t="shared" si="530"/>
        <v>183063.03872188204</v>
      </c>
      <c r="AD282" s="301">
        <f t="shared" si="530"/>
        <v>184101.90697146775</v>
      </c>
      <c r="AE282" s="301">
        <f t="shared" si="530"/>
        <v>185131.58934996914</v>
      </c>
      <c r="AF282" s="301">
        <f t="shared" si="530"/>
        <v>186147.91085022822</v>
      </c>
      <c r="AG282" s="301">
        <f t="shared" si="530"/>
        <v>187147.16970148677</v>
      </c>
      <c r="AH282" s="301">
        <f t="shared" si="530"/>
        <v>188126.25052493738</v>
      </c>
      <c r="AI282" s="301">
        <f t="shared" si="530"/>
        <v>189082.70412362224</v>
      </c>
      <c r="AJ282" s="301">
        <f t="shared" si="530"/>
        <v>190188.17589120008</v>
      </c>
      <c r="AK282" s="301">
        <f t="shared" si="530"/>
        <v>195816.83983332358</v>
      </c>
      <c r="AL282" s="301">
        <f t="shared" si="530"/>
        <v>201647.45842818019</v>
      </c>
      <c r="AM282" s="301">
        <f t="shared" si="530"/>
        <v>207626.03710703063</v>
      </c>
      <c r="AN282" s="301">
        <f t="shared" si="530"/>
        <v>213699.13374306008</v>
      </c>
      <c r="AO282" s="301">
        <f t="shared" si="530"/>
        <v>213699.13374306008</v>
      </c>
      <c r="AP282" s="301">
        <f t="shared" si="530"/>
        <v>213699.13374306008</v>
      </c>
      <c r="AQ282" s="301">
        <f t="shared" si="530"/>
        <v>213699.13374306008</v>
      </c>
      <c r="AR282" s="301">
        <f t="shared" si="530"/>
        <v>213699.13374306008</v>
      </c>
      <c r="AS282" s="301">
        <f t="shared" si="530"/>
        <v>213699.13374306008</v>
      </c>
      <c r="AT282" s="301">
        <f t="shared" si="530"/>
        <v>213699.13374306008</v>
      </c>
      <c r="AU282" s="301">
        <f t="shared" si="530"/>
        <v>213699.13374306008</v>
      </c>
      <c r="AV282" s="301">
        <f t="shared" si="530"/>
        <v>213699.13374306008</v>
      </c>
      <c r="AW282" s="301">
        <f t="shared" si="530"/>
        <v>213699.13374306008</v>
      </c>
      <c r="AX282" s="301">
        <f t="shared" si="530"/>
        <v>213699.13374306008</v>
      </c>
      <c r="AY282" s="301">
        <f t="shared" si="530"/>
        <v>213699.13374306008</v>
      </c>
      <c r="AZ282" s="301">
        <f t="shared" si="530"/>
        <v>213699.13374306008</v>
      </c>
      <c r="BA282" s="301">
        <f t="shared" si="530"/>
        <v>213699.13374306008</v>
      </c>
      <c r="BB282" s="301">
        <f t="shared" si="530"/>
        <v>213699.13374306008</v>
      </c>
      <c r="BC282" s="301">
        <f t="shared" si="530"/>
        <v>213699.13374306008</v>
      </c>
      <c r="BD282" s="301">
        <f t="shared" si="530"/>
        <v>213699.13374306008</v>
      </c>
      <c r="BE282" s="301">
        <f t="shared" si="530"/>
        <v>213699.13374306008</v>
      </c>
      <c r="BF282" s="301">
        <f t="shared" si="530"/>
        <v>213699.13374306008</v>
      </c>
      <c r="BG282" s="301">
        <f t="shared" si="530"/>
        <v>213699.13374306008</v>
      </c>
      <c r="BH282" s="301">
        <f t="shared" si="530"/>
        <v>213699.13374306008</v>
      </c>
      <c r="BI282" s="301">
        <f t="shared" si="530"/>
        <v>213699.13374306008</v>
      </c>
      <c r="BJ282" s="301">
        <f t="shared" si="530"/>
        <v>213699.13374306008</v>
      </c>
      <c r="BK282" s="301">
        <f t="shared" si="530"/>
        <v>213699.13374306008</v>
      </c>
      <c r="BL282" s="301">
        <f t="shared" si="530"/>
        <v>213699.13374306008</v>
      </c>
      <c r="BM282" s="301">
        <f t="shared" si="530"/>
        <v>213699.13374306008</v>
      </c>
      <c r="BN282" s="301">
        <f t="shared" si="530"/>
        <v>213699.13374306008</v>
      </c>
      <c r="BO282" s="301">
        <f t="shared" si="530"/>
        <v>213699.13374306008</v>
      </c>
      <c r="BP282" s="301">
        <f t="shared" si="530"/>
        <v>213699.13374306008</v>
      </c>
      <c r="BQ282" s="301">
        <f t="shared" si="530"/>
        <v>213699.13374306008</v>
      </c>
      <c r="BR282" s="301">
        <f t="shared" si="530"/>
        <v>213699.13374306008</v>
      </c>
      <c r="BS282" s="301">
        <f t="shared" si="530"/>
        <v>213699.13374306008</v>
      </c>
      <c r="BT282" s="301">
        <f t="shared" si="530"/>
        <v>213699.13374306008</v>
      </c>
      <c r="BU282" s="301">
        <f t="shared" si="530"/>
        <v>213699.13374306008</v>
      </c>
      <c r="BV282" s="301">
        <f t="shared" si="530"/>
        <v>213699.13374306008</v>
      </c>
      <c r="BW282" s="301">
        <f t="shared" si="530"/>
        <v>213699.13374306008</v>
      </c>
      <c r="BX282" s="301">
        <f t="shared" si="530"/>
        <v>213699.13374306008</v>
      </c>
      <c r="BY282" s="301">
        <f t="shared" si="530"/>
        <v>213699.13374306008</v>
      </c>
      <c r="BZ282" s="301">
        <f t="shared" si="530"/>
        <v>0</v>
      </c>
      <c r="CA282" s="301">
        <f t="shared" si="530"/>
        <v>0</v>
      </c>
      <c r="CB282" s="301">
        <f t="shared" si="530"/>
        <v>0</v>
      </c>
      <c r="CC282" s="301">
        <f t="shared" ref="CC282:EN282" si="531">+CC270+CC264</f>
        <v>0</v>
      </c>
      <c r="CD282" s="301">
        <f t="shared" si="531"/>
        <v>0</v>
      </c>
      <c r="CE282" s="301">
        <f t="shared" si="531"/>
        <v>0</v>
      </c>
      <c r="CF282" s="301">
        <f t="shared" si="531"/>
        <v>0</v>
      </c>
      <c r="CG282" s="301">
        <f t="shared" si="531"/>
        <v>0</v>
      </c>
      <c r="CH282" s="301">
        <f t="shared" si="531"/>
        <v>0</v>
      </c>
      <c r="CI282" s="301">
        <f t="shared" si="531"/>
        <v>0</v>
      </c>
      <c r="CJ282" s="301">
        <f t="shared" si="531"/>
        <v>0</v>
      </c>
      <c r="CK282" s="301">
        <f t="shared" si="531"/>
        <v>0</v>
      </c>
      <c r="CL282" s="301">
        <f t="shared" si="531"/>
        <v>0</v>
      </c>
      <c r="CM282" s="301">
        <f t="shared" si="531"/>
        <v>0</v>
      </c>
      <c r="CN282" s="301">
        <f t="shared" si="531"/>
        <v>0</v>
      </c>
      <c r="CO282" s="301">
        <f t="shared" si="531"/>
        <v>0</v>
      </c>
      <c r="CP282" s="301">
        <f t="shared" si="531"/>
        <v>0</v>
      </c>
      <c r="CQ282" s="301">
        <f t="shared" si="531"/>
        <v>0</v>
      </c>
      <c r="CR282" s="301">
        <f t="shared" si="531"/>
        <v>0</v>
      </c>
      <c r="CS282" s="301">
        <f t="shared" si="531"/>
        <v>0</v>
      </c>
      <c r="CT282" s="301">
        <f t="shared" si="531"/>
        <v>0</v>
      </c>
      <c r="CU282" s="301">
        <f t="shared" si="531"/>
        <v>0</v>
      </c>
      <c r="CV282" s="301">
        <f t="shared" si="531"/>
        <v>0</v>
      </c>
      <c r="CW282" s="301">
        <f t="shared" si="531"/>
        <v>0</v>
      </c>
      <c r="CX282" s="301">
        <f t="shared" si="531"/>
        <v>0</v>
      </c>
      <c r="CY282" s="301">
        <f t="shared" si="531"/>
        <v>0</v>
      </c>
      <c r="CZ282" s="301">
        <f t="shared" si="531"/>
        <v>0</v>
      </c>
      <c r="DA282" s="301">
        <f t="shared" si="531"/>
        <v>0</v>
      </c>
      <c r="DB282" s="301">
        <f t="shared" si="531"/>
        <v>0</v>
      </c>
      <c r="DC282" s="301">
        <f t="shared" si="531"/>
        <v>0</v>
      </c>
      <c r="DD282" s="301">
        <f t="shared" si="531"/>
        <v>0</v>
      </c>
      <c r="DE282" s="301">
        <f t="shared" si="531"/>
        <v>0</v>
      </c>
      <c r="DF282" s="301">
        <f t="shared" si="531"/>
        <v>0</v>
      </c>
      <c r="DG282" s="301">
        <f t="shared" si="531"/>
        <v>0</v>
      </c>
      <c r="DH282" s="301">
        <f t="shared" si="531"/>
        <v>0</v>
      </c>
      <c r="DI282" s="301">
        <f t="shared" si="531"/>
        <v>0</v>
      </c>
      <c r="DJ282" s="301">
        <f t="shared" si="531"/>
        <v>0</v>
      </c>
      <c r="DK282" s="301">
        <f t="shared" si="531"/>
        <v>0</v>
      </c>
      <c r="DL282" s="301">
        <f t="shared" si="531"/>
        <v>0</v>
      </c>
      <c r="DM282" s="301">
        <f t="shared" si="531"/>
        <v>0</v>
      </c>
      <c r="DN282" s="301">
        <f t="shared" si="531"/>
        <v>0</v>
      </c>
      <c r="DO282" s="301">
        <f t="shared" si="531"/>
        <v>0</v>
      </c>
      <c r="DP282" s="301">
        <f t="shared" si="531"/>
        <v>0</v>
      </c>
      <c r="DQ282" s="301">
        <f t="shared" si="531"/>
        <v>0</v>
      </c>
      <c r="DR282" s="301">
        <f t="shared" si="531"/>
        <v>0</v>
      </c>
      <c r="DS282" s="301">
        <f t="shared" si="531"/>
        <v>0</v>
      </c>
      <c r="DT282" s="301">
        <f t="shared" si="531"/>
        <v>0</v>
      </c>
      <c r="DU282" s="301">
        <f t="shared" si="531"/>
        <v>0</v>
      </c>
      <c r="DV282" s="301">
        <f t="shared" si="531"/>
        <v>0</v>
      </c>
      <c r="DW282" s="301">
        <f t="shared" si="531"/>
        <v>0</v>
      </c>
      <c r="DX282" s="301">
        <f t="shared" si="531"/>
        <v>0</v>
      </c>
      <c r="DY282" s="301">
        <f t="shared" si="531"/>
        <v>0</v>
      </c>
      <c r="DZ282" s="301">
        <f t="shared" si="531"/>
        <v>0</v>
      </c>
      <c r="EA282" s="301">
        <f t="shared" si="531"/>
        <v>0</v>
      </c>
      <c r="EB282" s="301">
        <f t="shared" si="531"/>
        <v>0</v>
      </c>
      <c r="EC282" s="301">
        <f t="shared" si="531"/>
        <v>0</v>
      </c>
      <c r="ED282" s="301">
        <f t="shared" si="531"/>
        <v>0</v>
      </c>
      <c r="EE282" s="301">
        <f t="shared" si="531"/>
        <v>0</v>
      </c>
      <c r="EF282" s="301">
        <f t="shared" si="531"/>
        <v>0</v>
      </c>
      <c r="EG282" s="301">
        <f t="shared" si="531"/>
        <v>0</v>
      </c>
      <c r="EH282" s="301">
        <f t="shared" si="531"/>
        <v>0</v>
      </c>
      <c r="EI282" s="301">
        <f t="shared" si="531"/>
        <v>0</v>
      </c>
      <c r="EJ282" s="301">
        <f t="shared" si="531"/>
        <v>0</v>
      </c>
      <c r="EK282" s="301">
        <f t="shared" si="531"/>
        <v>0</v>
      </c>
      <c r="EL282" s="301">
        <f t="shared" si="531"/>
        <v>0</v>
      </c>
      <c r="EM282" s="301">
        <f t="shared" si="531"/>
        <v>0</v>
      </c>
      <c r="EN282" s="301">
        <f t="shared" si="531"/>
        <v>0</v>
      </c>
      <c r="EO282" s="301">
        <f t="shared" ref="EO282:GN282" si="532">+EO270+EO264</f>
        <v>0</v>
      </c>
      <c r="EP282" s="301">
        <f t="shared" si="532"/>
        <v>0</v>
      </c>
      <c r="EQ282" s="301">
        <f t="shared" si="532"/>
        <v>0</v>
      </c>
      <c r="ER282" s="301">
        <f t="shared" si="532"/>
        <v>0</v>
      </c>
      <c r="ES282" s="301">
        <f t="shared" si="532"/>
        <v>0</v>
      </c>
      <c r="ET282" s="301">
        <f t="shared" si="532"/>
        <v>0</v>
      </c>
      <c r="EU282" s="301">
        <f t="shared" si="532"/>
        <v>0</v>
      </c>
      <c r="EV282" s="301">
        <f t="shared" si="532"/>
        <v>0</v>
      </c>
      <c r="EW282" s="301">
        <f t="shared" si="532"/>
        <v>0</v>
      </c>
      <c r="EX282" s="301">
        <f t="shared" si="532"/>
        <v>0</v>
      </c>
      <c r="EY282" s="301">
        <f t="shared" si="532"/>
        <v>0</v>
      </c>
      <c r="EZ282" s="301">
        <f t="shared" si="532"/>
        <v>0</v>
      </c>
      <c r="FA282" s="301">
        <f t="shared" si="532"/>
        <v>0</v>
      </c>
      <c r="FB282" s="301">
        <f t="shared" si="532"/>
        <v>0</v>
      </c>
      <c r="FC282" s="301">
        <f t="shared" si="532"/>
        <v>0</v>
      </c>
      <c r="FD282" s="301">
        <f t="shared" si="532"/>
        <v>0</v>
      </c>
      <c r="FE282" s="301">
        <f t="shared" si="532"/>
        <v>0</v>
      </c>
      <c r="FF282" s="301">
        <f t="shared" si="532"/>
        <v>0</v>
      </c>
      <c r="FG282" s="301">
        <f t="shared" si="532"/>
        <v>0</v>
      </c>
      <c r="FH282" s="301">
        <f t="shared" si="532"/>
        <v>0</v>
      </c>
      <c r="FI282" s="301">
        <f t="shared" si="532"/>
        <v>0</v>
      </c>
      <c r="FJ282" s="301">
        <f t="shared" si="532"/>
        <v>0</v>
      </c>
      <c r="FK282" s="301">
        <f t="shared" si="532"/>
        <v>0</v>
      </c>
      <c r="FL282" s="301">
        <f t="shared" si="532"/>
        <v>0</v>
      </c>
      <c r="FM282" s="301">
        <f t="shared" si="532"/>
        <v>0</v>
      </c>
      <c r="FN282" s="301">
        <f t="shared" si="532"/>
        <v>0</v>
      </c>
      <c r="FO282" s="301">
        <f t="shared" si="532"/>
        <v>0</v>
      </c>
      <c r="FP282" s="301">
        <f t="shared" si="532"/>
        <v>0</v>
      </c>
      <c r="FQ282" s="301">
        <f t="shared" si="532"/>
        <v>0</v>
      </c>
      <c r="FR282" s="301">
        <f t="shared" si="532"/>
        <v>0</v>
      </c>
      <c r="FS282" s="301">
        <f t="shared" si="532"/>
        <v>0</v>
      </c>
      <c r="FT282" s="301">
        <f t="shared" si="532"/>
        <v>0</v>
      </c>
      <c r="FU282" s="301">
        <f t="shared" si="532"/>
        <v>0</v>
      </c>
      <c r="FV282" s="301">
        <f t="shared" si="532"/>
        <v>0</v>
      </c>
      <c r="FW282" s="301">
        <f t="shared" si="532"/>
        <v>0</v>
      </c>
      <c r="FX282" s="301">
        <f t="shared" si="532"/>
        <v>0</v>
      </c>
      <c r="FY282" s="301">
        <f t="shared" si="532"/>
        <v>0</v>
      </c>
      <c r="FZ282" s="301">
        <f t="shared" si="532"/>
        <v>0</v>
      </c>
      <c r="GA282" s="301">
        <f t="shared" si="532"/>
        <v>0</v>
      </c>
      <c r="GB282" s="301">
        <f t="shared" si="532"/>
        <v>0</v>
      </c>
      <c r="GC282" s="301">
        <f t="shared" si="532"/>
        <v>0</v>
      </c>
      <c r="GD282" s="301">
        <f t="shared" si="532"/>
        <v>0</v>
      </c>
      <c r="GE282" s="301">
        <f t="shared" si="532"/>
        <v>0</v>
      </c>
      <c r="GF282" s="301">
        <f t="shared" si="532"/>
        <v>0</v>
      </c>
      <c r="GG282" s="301">
        <f t="shared" si="532"/>
        <v>0</v>
      </c>
      <c r="GH282" s="301">
        <f t="shared" si="532"/>
        <v>0</v>
      </c>
      <c r="GI282" s="301">
        <f t="shared" si="532"/>
        <v>0</v>
      </c>
      <c r="GJ282" s="301">
        <f t="shared" si="532"/>
        <v>0</v>
      </c>
      <c r="GK282" s="301">
        <f t="shared" si="532"/>
        <v>0</v>
      </c>
      <c r="GL282" s="301">
        <f t="shared" si="532"/>
        <v>0</v>
      </c>
      <c r="GM282" s="301">
        <f t="shared" si="532"/>
        <v>0</v>
      </c>
      <c r="GN282" s="301">
        <f t="shared" si="532"/>
        <v>0</v>
      </c>
    </row>
    <row r="283" spans="1:198" s="59" customFormat="1" ht="15.5" thickBot="1" x14ac:dyDescent="0.9">
      <c r="C283" s="340" t="s">
        <v>483</v>
      </c>
      <c r="D283" s="369"/>
      <c r="E283" s="369"/>
      <c r="F283" s="370"/>
      <c r="G283" s="370"/>
      <c r="H283" s="371"/>
      <c r="I283" s="371"/>
      <c r="J283" s="830"/>
      <c r="K283" s="830"/>
      <c r="L283" s="830"/>
      <c r="M283" s="830"/>
      <c r="N283" s="842">
        <f>+SUM(P283:GN283)</f>
        <v>28849897.451004364</v>
      </c>
      <c r="O283" s="830"/>
      <c r="P283" s="301">
        <f>+P279+P274+P270+P264</f>
        <v>1739593.0699444807</v>
      </c>
      <c r="Q283" s="301">
        <f t="shared" ref="Q283:CB283" si="533">+Q279+Q274+Q270+Q264</f>
        <v>23877.141984551487</v>
      </c>
      <c r="R283" s="301">
        <f t="shared" si="533"/>
        <v>26615.589153205558</v>
      </c>
      <c r="S283" s="301">
        <f t="shared" si="533"/>
        <v>29577.317411144944</v>
      </c>
      <c r="T283" s="301">
        <f t="shared" si="533"/>
        <v>31386.197922557545</v>
      </c>
      <c r="U283" s="301">
        <f t="shared" si="533"/>
        <v>79154.49574208635</v>
      </c>
      <c r="V283" s="301">
        <f t="shared" si="533"/>
        <v>4711043.5596329905</v>
      </c>
      <c r="W283" s="301">
        <f t="shared" si="533"/>
        <v>176891.81403555436</v>
      </c>
      <c r="X283" s="301">
        <f t="shared" si="533"/>
        <v>177891.07288497101</v>
      </c>
      <c r="Y283" s="301">
        <f t="shared" si="533"/>
        <v>178907.39438615105</v>
      </c>
      <c r="Z283" s="301">
        <f t="shared" si="533"/>
        <v>179937.07676465245</v>
      </c>
      <c r="AA283" s="301">
        <f t="shared" si="533"/>
        <v>180975.94501423815</v>
      </c>
      <c r="AB283" s="301">
        <f t="shared" si="533"/>
        <v>182019.49186806011</v>
      </c>
      <c r="AC283" s="301">
        <f t="shared" si="533"/>
        <v>183063.03872188204</v>
      </c>
      <c r="AD283" s="301">
        <f t="shared" si="533"/>
        <v>184101.90697146775</v>
      </c>
      <c r="AE283" s="301">
        <f t="shared" si="533"/>
        <v>185131.58934996914</v>
      </c>
      <c r="AF283" s="301">
        <f t="shared" si="533"/>
        <v>186147.91085022822</v>
      </c>
      <c r="AG283" s="301">
        <f t="shared" si="533"/>
        <v>187147.16970148677</v>
      </c>
      <c r="AH283" s="301">
        <f t="shared" si="533"/>
        <v>188126.25052493738</v>
      </c>
      <c r="AI283" s="301">
        <f t="shared" si="533"/>
        <v>189082.70412362224</v>
      </c>
      <c r="AJ283" s="301">
        <f t="shared" si="533"/>
        <v>190188.17589120008</v>
      </c>
      <c r="AK283" s="301">
        <f t="shared" si="533"/>
        <v>195816.83983332358</v>
      </c>
      <c r="AL283" s="301">
        <f t="shared" si="533"/>
        <v>201647.45842818019</v>
      </c>
      <c r="AM283" s="301">
        <f t="shared" si="533"/>
        <v>207626.03710703063</v>
      </c>
      <c r="AN283" s="301">
        <f t="shared" si="533"/>
        <v>213699.13374306008</v>
      </c>
      <c r="AO283" s="301">
        <f t="shared" si="533"/>
        <v>213699.13374306008</v>
      </c>
      <c r="AP283" s="301">
        <f t="shared" si="533"/>
        <v>213699.13374306008</v>
      </c>
      <c r="AQ283" s="301">
        <f t="shared" si="533"/>
        <v>213699.13374306008</v>
      </c>
      <c r="AR283" s="301">
        <f t="shared" si="533"/>
        <v>213699.13374306008</v>
      </c>
      <c r="AS283" s="301">
        <f t="shared" si="533"/>
        <v>213699.13374306008</v>
      </c>
      <c r="AT283" s="301">
        <f t="shared" si="533"/>
        <v>213699.13374306008</v>
      </c>
      <c r="AU283" s="301">
        <f t="shared" si="533"/>
        <v>213699.13374306008</v>
      </c>
      <c r="AV283" s="301">
        <f t="shared" si="533"/>
        <v>213699.13374306008</v>
      </c>
      <c r="AW283" s="301">
        <f t="shared" si="533"/>
        <v>213699.13374306008</v>
      </c>
      <c r="AX283" s="301">
        <f t="shared" si="533"/>
        <v>213699.13374306008</v>
      </c>
      <c r="AY283" s="301">
        <f t="shared" si="533"/>
        <v>213699.13374306008</v>
      </c>
      <c r="AZ283" s="301">
        <f t="shared" si="533"/>
        <v>213699.13374306008</v>
      </c>
      <c r="BA283" s="301">
        <f t="shared" si="533"/>
        <v>213699.13374306008</v>
      </c>
      <c r="BB283" s="301">
        <f t="shared" si="533"/>
        <v>213699.13374306008</v>
      </c>
      <c r="BC283" s="301">
        <f t="shared" si="533"/>
        <v>213699.13374306008</v>
      </c>
      <c r="BD283" s="301">
        <f t="shared" si="533"/>
        <v>213699.13374306008</v>
      </c>
      <c r="BE283" s="301">
        <f t="shared" si="533"/>
        <v>213699.13374306008</v>
      </c>
      <c r="BF283" s="301">
        <f t="shared" si="533"/>
        <v>213699.13374306008</v>
      </c>
      <c r="BG283" s="301">
        <f t="shared" si="533"/>
        <v>213699.13374306008</v>
      </c>
      <c r="BH283" s="301">
        <f t="shared" si="533"/>
        <v>213699.13374306008</v>
      </c>
      <c r="BI283" s="301">
        <f t="shared" si="533"/>
        <v>213699.13374306008</v>
      </c>
      <c r="BJ283" s="301">
        <f t="shared" si="533"/>
        <v>213699.13374306008</v>
      </c>
      <c r="BK283" s="301">
        <f t="shared" si="533"/>
        <v>213699.13374306008</v>
      </c>
      <c r="BL283" s="301">
        <f t="shared" si="533"/>
        <v>213699.13374306008</v>
      </c>
      <c r="BM283" s="301">
        <f t="shared" si="533"/>
        <v>213699.13374306008</v>
      </c>
      <c r="BN283" s="301">
        <f t="shared" si="533"/>
        <v>5107370.1386919795</v>
      </c>
      <c r="BO283" s="301">
        <f t="shared" si="533"/>
        <v>213699.13374306008</v>
      </c>
      <c r="BP283" s="301">
        <f t="shared" si="533"/>
        <v>213699.13374306008</v>
      </c>
      <c r="BQ283" s="301">
        <f t="shared" si="533"/>
        <v>213699.13374306008</v>
      </c>
      <c r="BR283" s="301">
        <f t="shared" si="533"/>
        <v>213699.13374306008</v>
      </c>
      <c r="BS283" s="301">
        <f t="shared" si="533"/>
        <v>213699.13374306008</v>
      </c>
      <c r="BT283" s="301">
        <f t="shared" si="533"/>
        <v>213699.13374306008</v>
      </c>
      <c r="BU283" s="301">
        <f t="shared" si="533"/>
        <v>213699.13374306008</v>
      </c>
      <c r="BV283" s="301">
        <f t="shared" si="533"/>
        <v>213699.13374306008</v>
      </c>
      <c r="BW283" s="301">
        <f t="shared" si="533"/>
        <v>213699.13374306008</v>
      </c>
      <c r="BX283" s="301">
        <f t="shared" si="533"/>
        <v>213699.13374306008</v>
      </c>
      <c r="BY283" s="301">
        <f t="shared" si="533"/>
        <v>213699.13374306008</v>
      </c>
      <c r="BZ283" s="301">
        <f t="shared" si="533"/>
        <v>6019710.1155711841</v>
      </c>
      <c r="CA283" s="301">
        <f t="shared" si="533"/>
        <v>0</v>
      </c>
      <c r="CB283" s="301">
        <f t="shared" si="533"/>
        <v>0</v>
      </c>
      <c r="CC283" s="301">
        <f t="shared" ref="CC283:EN283" si="534">+CC279+CC274+CC270+CC264</f>
        <v>0</v>
      </c>
      <c r="CD283" s="301">
        <f t="shared" si="534"/>
        <v>0</v>
      </c>
      <c r="CE283" s="301">
        <f t="shared" si="534"/>
        <v>0</v>
      </c>
      <c r="CF283" s="301">
        <f t="shared" si="534"/>
        <v>0</v>
      </c>
      <c r="CG283" s="301">
        <f t="shared" si="534"/>
        <v>0</v>
      </c>
      <c r="CH283" s="301">
        <f t="shared" si="534"/>
        <v>0</v>
      </c>
      <c r="CI283" s="301">
        <f t="shared" si="534"/>
        <v>0</v>
      </c>
      <c r="CJ283" s="301">
        <f t="shared" si="534"/>
        <v>0</v>
      </c>
      <c r="CK283" s="301">
        <f t="shared" si="534"/>
        <v>0</v>
      </c>
      <c r="CL283" s="301">
        <f t="shared" si="534"/>
        <v>0</v>
      </c>
      <c r="CM283" s="301">
        <f t="shared" si="534"/>
        <v>0</v>
      </c>
      <c r="CN283" s="301">
        <f t="shared" si="534"/>
        <v>0</v>
      </c>
      <c r="CO283" s="301">
        <f t="shared" si="534"/>
        <v>0</v>
      </c>
      <c r="CP283" s="301">
        <f t="shared" si="534"/>
        <v>0</v>
      </c>
      <c r="CQ283" s="301">
        <f t="shared" si="534"/>
        <v>0</v>
      </c>
      <c r="CR283" s="301">
        <f t="shared" si="534"/>
        <v>0</v>
      </c>
      <c r="CS283" s="301">
        <f t="shared" si="534"/>
        <v>0</v>
      </c>
      <c r="CT283" s="301">
        <f t="shared" si="534"/>
        <v>0</v>
      </c>
      <c r="CU283" s="301">
        <f t="shared" si="534"/>
        <v>0</v>
      </c>
      <c r="CV283" s="301">
        <f t="shared" si="534"/>
        <v>0</v>
      </c>
      <c r="CW283" s="301">
        <f t="shared" si="534"/>
        <v>0</v>
      </c>
      <c r="CX283" s="301">
        <f t="shared" si="534"/>
        <v>0</v>
      </c>
      <c r="CY283" s="301">
        <f t="shared" si="534"/>
        <v>0</v>
      </c>
      <c r="CZ283" s="301">
        <f t="shared" si="534"/>
        <v>0</v>
      </c>
      <c r="DA283" s="301">
        <f t="shared" si="534"/>
        <v>0</v>
      </c>
      <c r="DB283" s="301">
        <f t="shared" si="534"/>
        <v>0</v>
      </c>
      <c r="DC283" s="301">
        <f t="shared" si="534"/>
        <v>0</v>
      </c>
      <c r="DD283" s="301">
        <f t="shared" si="534"/>
        <v>0</v>
      </c>
      <c r="DE283" s="301">
        <f t="shared" si="534"/>
        <v>0</v>
      </c>
      <c r="DF283" s="301">
        <f t="shared" si="534"/>
        <v>0</v>
      </c>
      <c r="DG283" s="301">
        <f t="shared" si="534"/>
        <v>0</v>
      </c>
      <c r="DH283" s="301">
        <f t="shared" si="534"/>
        <v>0</v>
      </c>
      <c r="DI283" s="301">
        <f t="shared" si="534"/>
        <v>0</v>
      </c>
      <c r="DJ283" s="301">
        <f t="shared" si="534"/>
        <v>0</v>
      </c>
      <c r="DK283" s="301">
        <f t="shared" si="534"/>
        <v>0</v>
      </c>
      <c r="DL283" s="301">
        <f t="shared" si="534"/>
        <v>0</v>
      </c>
      <c r="DM283" s="301">
        <f t="shared" si="534"/>
        <v>0</v>
      </c>
      <c r="DN283" s="301">
        <f t="shared" si="534"/>
        <v>0</v>
      </c>
      <c r="DO283" s="301">
        <f t="shared" si="534"/>
        <v>0</v>
      </c>
      <c r="DP283" s="301">
        <f t="shared" si="534"/>
        <v>0</v>
      </c>
      <c r="DQ283" s="301">
        <f t="shared" si="534"/>
        <v>0</v>
      </c>
      <c r="DR283" s="301">
        <f t="shared" si="534"/>
        <v>0</v>
      </c>
      <c r="DS283" s="301">
        <f t="shared" si="534"/>
        <v>0</v>
      </c>
      <c r="DT283" s="301">
        <f t="shared" si="534"/>
        <v>0</v>
      </c>
      <c r="DU283" s="301">
        <f t="shared" si="534"/>
        <v>0</v>
      </c>
      <c r="DV283" s="301">
        <f t="shared" si="534"/>
        <v>0</v>
      </c>
      <c r="DW283" s="301">
        <f t="shared" si="534"/>
        <v>0</v>
      </c>
      <c r="DX283" s="301">
        <f t="shared" si="534"/>
        <v>0</v>
      </c>
      <c r="DY283" s="301">
        <f t="shared" si="534"/>
        <v>0</v>
      </c>
      <c r="DZ283" s="301">
        <f t="shared" si="534"/>
        <v>0</v>
      </c>
      <c r="EA283" s="301">
        <f t="shared" si="534"/>
        <v>0</v>
      </c>
      <c r="EB283" s="301">
        <f t="shared" si="534"/>
        <v>0</v>
      </c>
      <c r="EC283" s="301">
        <f t="shared" si="534"/>
        <v>0</v>
      </c>
      <c r="ED283" s="301">
        <f t="shared" si="534"/>
        <v>0</v>
      </c>
      <c r="EE283" s="301">
        <f t="shared" si="534"/>
        <v>0</v>
      </c>
      <c r="EF283" s="301">
        <f t="shared" si="534"/>
        <v>0</v>
      </c>
      <c r="EG283" s="301">
        <f t="shared" si="534"/>
        <v>0</v>
      </c>
      <c r="EH283" s="301">
        <f t="shared" si="534"/>
        <v>0</v>
      </c>
      <c r="EI283" s="301">
        <f t="shared" si="534"/>
        <v>0</v>
      </c>
      <c r="EJ283" s="301">
        <f t="shared" si="534"/>
        <v>0</v>
      </c>
      <c r="EK283" s="301">
        <f t="shared" si="534"/>
        <v>0</v>
      </c>
      <c r="EL283" s="301">
        <f t="shared" si="534"/>
        <v>0</v>
      </c>
      <c r="EM283" s="301">
        <f t="shared" si="534"/>
        <v>0</v>
      </c>
      <c r="EN283" s="301">
        <f t="shared" si="534"/>
        <v>0</v>
      </c>
      <c r="EO283" s="301">
        <f t="shared" ref="EO283:GN283" si="535">+EO279+EO274+EO270+EO264</f>
        <v>0</v>
      </c>
      <c r="EP283" s="301">
        <f t="shared" si="535"/>
        <v>0</v>
      </c>
      <c r="EQ283" s="301">
        <f t="shared" si="535"/>
        <v>0</v>
      </c>
      <c r="ER283" s="301">
        <f t="shared" si="535"/>
        <v>0</v>
      </c>
      <c r="ES283" s="301">
        <f t="shared" si="535"/>
        <v>0</v>
      </c>
      <c r="ET283" s="301">
        <f t="shared" si="535"/>
        <v>0</v>
      </c>
      <c r="EU283" s="301">
        <f t="shared" si="535"/>
        <v>0</v>
      </c>
      <c r="EV283" s="301">
        <f t="shared" si="535"/>
        <v>0</v>
      </c>
      <c r="EW283" s="301">
        <f t="shared" si="535"/>
        <v>0</v>
      </c>
      <c r="EX283" s="301">
        <f t="shared" si="535"/>
        <v>0</v>
      </c>
      <c r="EY283" s="301">
        <f t="shared" si="535"/>
        <v>0</v>
      </c>
      <c r="EZ283" s="301">
        <f t="shared" si="535"/>
        <v>0</v>
      </c>
      <c r="FA283" s="301">
        <f t="shared" si="535"/>
        <v>0</v>
      </c>
      <c r="FB283" s="301">
        <f t="shared" si="535"/>
        <v>0</v>
      </c>
      <c r="FC283" s="301">
        <f t="shared" si="535"/>
        <v>0</v>
      </c>
      <c r="FD283" s="301">
        <f t="shared" si="535"/>
        <v>0</v>
      </c>
      <c r="FE283" s="301">
        <f t="shared" si="535"/>
        <v>0</v>
      </c>
      <c r="FF283" s="301">
        <f t="shared" si="535"/>
        <v>0</v>
      </c>
      <c r="FG283" s="301">
        <f t="shared" si="535"/>
        <v>0</v>
      </c>
      <c r="FH283" s="301">
        <f t="shared" si="535"/>
        <v>0</v>
      </c>
      <c r="FI283" s="301">
        <f t="shared" si="535"/>
        <v>0</v>
      </c>
      <c r="FJ283" s="301">
        <f t="shared" si="535"/>
        <v>0</v>
      </c>
      <c r="FK283" s="301">
        <f t="shared" si="535"/>
        <v>0</v>
      </c>
      <c r="FL283" s="301">
        <f t="shared" si="535"/>
        <v>0</v>
      </c>
      <c r="FM283" s="301">
        <f t="shared" si="535"/>
        <v>0</v>
      </c>
      <c r="FN283" s="301">
        <f t="shared" si="535"/>
        <v>0</v>
      </c>
      <c r="FO283" s="301">
        <f t="shared" si="535"/>
        <v>0</v>
      </c>
      <c r="FP283" s="301">
        <f t="shared" si="535"/>
        <v>0</v>
      </c>
      <c r="FQ283" s="301">
        <f t="shared" si="535"/>
        <v>0</v>
      </c>
      <c r="FR283" s="301">
        <f t="shared" si="535"/>
        <v>0</v>
      </c>
      <c r="FS283" s="301">
        <f t="shared" si="535"/>
        <v>0</v>
      </c>
      <c r="FT283" s="301">
        <f t="shared" si="535"/>
        <v>0</v>
      </c>
      <c r="FU283" s="301">
        <f t="shared" si="535"/>
        <v>0</v>
      </c>
      <c r="FV283" s="301">
        <f t="shared" si="535"/>
        <v>0</v>
      </c>
      <c r="FW283" s="301">
        <f t="shared" si="535"/>
        <v>0</v>
      </c>
      <c r="FX283" s="301">
        <f t="shared" si="535"/>
        <v>0</v>
      </c>
      <c r="FY283" s="301">
        <f t="shared" si="535"/>
        <v>0</v>
      </c>
      <c r="FZ283" s="301">
        <f t="shared" si="535"/>
        <v>0</v>
      </c>
      <c r="GA283" s="301">
        <f t="shared" si="535"/>
        <v>0</v>
      </c>
      <c r="GB283" s="301">
        <f t="shared" si="535"/>
        <v>0</v>
      </c>
      <c r="GC283" s="301">
        <f t="shared" si="535"/>
        <v>0</v>
      </c>
      <c r="GD283" s="301">
        <f t="shared" si="535"/>
        <v>0</v>
      </c>
      <c r="GE283" s="301">
        <f t="shared" si="535"/>
        <v>0</v>
      </c>
      <c r="GF283" s="301">
        <f t="shared" si="535"/>
        <v>0</v>
      </c>
      <c r="GG283" s="301">
        <f t="shared" si="535"/>
        <v>0</v>
      </c>
      <c r="GH283" s="301">
        <f t="shared" si="535"/>
        <v>0</v>
      </c>
      <c r="GI283" s="301">
        <f t="shared" si="535"/>
        <v>0</v>
      </c>
      <c r="GJ283" s="301">
        <f t="shared" si="535"/>
        <v>0</v>
      </c>
      <c r="GK283" s="301">
        <f t="shared" si="535"/>
        <v>0</v>
      </c>
      <c r="GL283" s="301">
        <f t="shared" si="535"/>
        <v>0</v>
      </c>
      <c r="GM283" s="301">
        <f t="shared" si="535"/>
        <v>0</v>
      </c>
      <c r="GN283" s="301">
        <f t="shared" si="535"/>
        <v>0</v>
      </c>
    </row>
    <row r="284" spans="1:198" x14ac:dyDescent="0.75">
      <c r="D284" s="311"/>
      <c r="E284" s="311"/>
      <c r="F284" s="312"/>
      <c r="G284" s="312"/>
      <c r="H284" s="313"/>
      <c r="I284" s="313"/>
      <c r="N284" s="356"/>
      <c r="P284" s="345"/>
      <c r="Q284" s="345"/>
      <c r="R284" s="345"/>
      <c r="S284" s="345"/>
      <c r="T284" s="345"/>
      <c r="U284" s="345"/>
      <c r="V284" s="345"/>
      <c r="W284" s="345"/>
      <c r="X284" s="345"/>
      <c r="Y284" s="345"/>
      <c r="Z284" s="345"/>
      <c r="AA284" s="345"/>
      <c r="AB284" s="345"/>
      <c r="AC284" s="345"/>
      <c r="AD284" s="345"/>
      <c r="AE284" s="345"/>
      <c r="AF284" s="345"/>
      <c r="AG284" s="345"/>
      <c r="AH284" s="345"/>
      <c r="AI284" s="345"/>
      <c r="AJ284" s="345"/>
      <c r="AK284" s="345"/>
      <c r="AL284" s="345"/>
      <c r="AM284" s="345"/>
      <c r="AN284" s="345"/>
      <c r="AO284" s="345"/>
      <c r="AP284" s="345"/>
      <c r="AQ284" s="345"/>
      <c r="AR284" s="345"/>
      <c r="AS284" s="345"/>
      <c r="AT284" s="345"/>
      <c r="AU284" s="345"/>
      <c r="AV284" s="345"/>
      <c r="AW284" s="345"/>
      <c r="AX284" s="345"/>
      <c r="AY284" s="345"/>
      <c r="AZ284" s="345"/>
      <c r="BA284" s="345"/>
      <c r="BB284" s="345"/>
      <c r="BC284" s="345"/>
      <c r="BD284" s="345"/>
      <c r="BE284" s="345"/>
      <c r="BF284" s="345"/>
      <c r="BG284" s="345"/>
      <c r="BH284" s="345"/>
      <c r="BI284" s="345"/>
      <c r="BJ284" s="345"/>
      <c r="BK284" s="345"/>
      <c r="BL284" s="345"/>
      <c r="BM284" s="345"/>
      <c r="BN284" s="345"/>
      <c r="BO284" s="345"/>
      <c r="BP284" s="345"/>
      <c r="BQ284" s="345"/>
      <c r="BR284" s="345"/>
      <c r="BS284" s="345"/>
      <c r="BT284" s="345"/>
      <c r="BU284" s="345"/>
      <c r="BV284" s="345"/>
      <c r="BW284" s="345"/>
      <c r="BX284" s="345"/>
      <c r="BY284" s="345"/>
      <c r="BZ284" s="345"/>
      <c r="CA284" s="345"/>
      <c r="CB284" s="345"/>
      <c r="CC284" s="345"/>
      <c r="CD284" s="345"/>
      <c r="CE284" s="345"/>
      <c r="CF284" s="345"/>
      <c r="CG284" s="345"/>
      <c r="CH284" s="345"/>
      <c r="CI284" s="345"/>
      <c r="CJ284" s="345"/>
      <c r="CK284" s="345"/>
      <c r="CL284" s="345"/>
      <c r="CM284" s="345"/>
      <c r="CN284" s="345"/>
      <c r="CO284" s="345"/>
      <c r="CP284" s="345"/>
      <c r="CQ284" s="345"/>
      <c r="CR284" s="345"/>
      <c r="CS284" s="345"/>
      <c r="CT284" s="345"/>
      <c r="CU284" s="345"/>
      <c r="CV284" s="345"/>
      <c r="CW284" s="345"/>
      <c r="CX284" s="345"/>
      <c r="CY284" s="345"/>
      <c r="CZ284" s="345"/>
      <c r="DA284" s="345"/>
      <c r="DB284" s="345"/>
      <c r="DC284" s="345"/>
      <c r="DD284" s="345"/>
      <c r="DE284" s="345"/>
      <c r="DF284" s="345"/>
      <c r="DG284" s="345"/>
      <c r="DH284" s="345"/>
      <c r="DI284" s="345"/>
      <c r="DJ284" s="345"/>
      <c r="DK284" s="345"/>
      <c r="DL284" s="345"/>
      <c r="DM284" s="345"/>
      <c r="DN284" s="345"/>
      <c r="DO284" s="345"/>
      <c r="DP284" s="345"/>
      <c r="DQ284" s="345"/>
      <c r="DR284" s="345"/>
      <c r="DS284" s="345"/>
      <c r="DT284" s="345"/>
      <c r="DU284" s="345"/>
      <c r="DV284" s="345"/>
      <c r="DW284" s="345"/>
      <c r="DX284" s="345"/>
      <c r="DY284" s="345"/>
      <c r="DZ284" s="345"/>
      <c r="EA284" s="345"/>
      <c r="EB284" s="345"/>
      <c r="EC284" s="345"/>
      <c r="ED284" s="345"/>
      <c r="EE284" s="345"/>
      <c r="EF284" s="345"/>
      <c r="EG284" s="345"/>
      <c r="EH284" s="345"/>
      <c r="EI284" s="345"/>
      <c r="EJ284" s="345"/>
      <c r="EK284" s="345"/>
      <c r="EL284" s="345"/>
      <c r="EM284" s="345"/>
      <c r="EN284" s="345"/>
      <c r="EO284" s="345"/>
      <c r="EP284" s="345"/>
      <c r="EQ284" s="345"/>
      <c r="ER284" s="345"/>
      <c r="ES284" s="345"/>
      <c r="ET284" s="345"/>
      <c r="EU284" s="345"/>
      <c r="EV284" s="345"/>
      <c r="EW284" s="345"/>
      <c r="EX284" s="345"/>
      <c r="EY284" s="345"/>
      <c r="EZ284" s="345"/>
      <c r="FA284" s="345"/>
      <c r="FB284" s="345"/>
      <c r="FC284" s="345"/>
      <c r="FD284" s="345"/>
      <c r="FE284" s="345"/>
      <c r="FF284" s="345"/>
      <c r="FG284" s="345"/>
      <c r="FH284" s="345"/>
      <c r="FI284" s="345"/>
      <c r="FJ284" s="345"/>
      <c r="FK284" s="345"/>
      <c r="FL284" s="345"/>
      <c r="FM284" s="345"/>
      <c r="FN284" s="345"/>
      <c r="FO284" s="345"/>
      <c r="FP284" s="345"/>
      <c r="FQ284" s="345"/>
      <c r="FR284" s="345"/>
      <c r="FS284" s="345"/>
      <c r="FT284" s="345"/>
      <c r="FU284" s="345"/>
      <c r="FV284" s="345"/>
      <c r="FW284" s="345"/>
      <c r="FX284" s="345"/>
      <c r="FY284" s="345"/>
      <c r="FZ284" s="345"/>
      <c r="GA284" s="345"/>
      <c r="GB284" s="345"/>
      <c r="GC284" s="345"/>
      <c r="GD284" s="345"/>
      <c r="GE284" s="345"/>
      <c r="GF284" s="345"/>
      <c r="GG284" s="345"/>
      <c r="GH284" s="345"/>
      <c r="GI284" s="345"/>
      <c r="GJ284" s="345"/>
      <c r="GK284" s="345"/>
      <c r="GL284" s="345"/>
      <c r="GM284" s="345"/>
      <c r="GN284" s="345"/>
    </row>
    <row r="285" spans="1:198" customFormat="1" x14ac:dyDescent="0.75">
      <c r="A285" s="1"/>
      <c r="B285" s="1"/>
      <c r="C285" s="987" t="s">
        <v>121</v>
      </c>
      <c r="D285" s="988"/>
      <c r="E285" s="988"/>
      <c r="F285" s="980" t="s">
        <v>46</v>
      </c>
      <c r="G285" s="985" t="s">
        <v>120</v>
      </c>
      <c r="H285" s="980" t="s">
        <v>45</v>
      </c>
      <c r="I285" s="985"/>
      <c r="J285" s="980"/>
      <c r="K285" s="980"/>
      <c r="L285" s="989"/>
      <c r="M285" s="989"/>
      <c r="N285" s="988"/>
      <c r="O285" s="988"/>
      <c r="P285" s="990"/>
      <c r="Q285" s="990"/>
      <c r="R285" s="990"/>
      <c r="S285" s="990"/>
      <c r="T285" s="990"/>
      <c r="U285" s="990"/>
      <c r="V285" s="990"/>
      <c r="W285" s="990"/>
      <c r="X285" s="990"/>
      <c r="Y285" s="990"/>
      <c r="Z285" s="990"/>
      <c r="AA285" s="990"/>
      <c r="AB285" s="990"/>
      <c r="AC285" s="990"/>
      <c r="AD285" s="990"/>
      <c r="AE285" s="990"/>
      <c r="AF285" s="990"/>
      <c r="AG285" s="990"/>
      <c r="AH285" s="990"/>
      <c r="AI285" s="990"/>
      <c r="AJ285" s="990"/>
      <c r="AK285" s="990"/>
      <c r="AL285" s="990"/>
      <c r="AM285" s="990"/>
      <c r="AN285" s="990"/>
      <c r="AO285" s="990"/>
      <c r="AP285" s="990"/>
      <c r="AQ285" s="990"/>
      <c r="AR285" s="990"/>
      <c r="AS285" s="990"/>
      <c r="AT285" s="990"/>
      <c r="AU285" s="990"/>
      <c r="AV285" s="990"/>
      <c r="AW285" s="990"/>
      <c r="AX285" s="990"/>
      <c r="AY285" s="990"/>
      <c r="AZ285" s="990"/>
      <c r="BA285" s="990"/>
      <c r="BB285" s="990"/>
      <c r="BC285" s="990"/>
      <c r="BD285" s="990"/>
      <c r="BE285" s="990"/>
      <c r="BF285" s="990"/>
      <c r="BG285" s="990"/>
      <c r="BH285" s="990"/>
      <c r="BI285" s="990"/>
      <c r="BJ285" s="990"/>
      <c r="BK285" s="990"/>
      <c r="BL285" s="990"/>
      <c r="BM285" s="990"/>
      <c r="BN285" s="990"/>
      <c r="BO285" s="990"/>
      <c r="BP285" s="990"/>
      <c r="BQ285" s="990"/>
      <c r="BR285" s="990"/>
      <c r="BS285" s="990"/>
      <c r="BT285" s="990"/>
      <c r="BU285" s="990"/>
      <c r="BV285" s="990"/>
      <c r="BW285" s="990"/>
      <c r="BX285" s="990"/>
      <c r="BY285" s="990"/>
      <c r="BZ285" s="990"/>
      <c r="CA285" s="990"/>
      <c r="CB285" s="990"/>
      <c r="CC285" s="990"/>
      <c r="CD285" s="990"/>
      <c r="CE285" s="990"/>
      <c r="CF285" s="990"/>
      <c r="CG285" s="990"/>
      <c r="CH285" s="990"/>
      <c r="CI285" s="990"/>
      <c r="CJ285" s="990"/>
      <c r="CK285" s="990"/>
      <c r="CL285" s="990"/>
      <c r="CM285" s="990"/>
      <c r="CN285" s="990"/>
      <c r="CO285" s="990"/>
      <c r="CP285" s="990"/>
      <c r="CQ285" s="990"/>
      <c r="CR285" s="990"/>
      <c r="CS285" s="990"/>
      <c r="CT285" s="990"/>
      <c r="CU285" s="990"/>
      <c r="CV285" s="990"/>
      <c r="CW285" s="990"/>
      <c r="CX285" s="990"/>
      <c r="CY285" s="990"/>
      <c r="CZ285" s="990"/>
      <c r="DA285" s="990"/>
      <c r="DB285" s="990"/>
      <c r="DC285" s="990"/>
      <c r="DD285" s="990"/>
      <c r="DE285" s="990"/>
      <c r="DF285" s="990"/>
      <c r="DG285" s="990"/>
      <c r="DH285" s="990"/>
      <c r="DI285" s="990"/>
      <c r="DJ285" s="990"/>
      <c r="DK285" s="990"/>
      <c r="DL285" s="990"/>
      <c r="DM285" s="990"/>
      <c r="DN285" s="990"/>
      <c r="DO285" s="990"/>
      <c r="DP285" s="990"/>
      <c r="DQ285" s="990"/>
      <c r="DR285" s="990"/>
      <c r="DS285" s="990"/>
      <c r="DT285" s="990"/>
      <c r="DU285" s="990"/>
      <c r="DV285" s="990"/>
      <c r="DW285" s="990"/>
      <c r="DX285" s="990"/>
      <c r="DY285" s="990"/>
      <c r="DZ285" s="990"/>
      <c r="EA285" s="990"/>
      <c r="EB285" s="990"/>
      <c r="EC285" s="990"/>
      <c r="ED285" s="990"/>
      <c r="EE285" s="990"/>
      <c r="EF285" s="990"/>
      <c r="EG285" s="990"/>
      <c r="EH285" s="990"/>
      <c r="EI285" s="990"/>
      <c r="EJ285" s="990"/>
      <c r="EK285" s="990"/>
      <c r="EL285" s="990"/>
      <c r="EM285" s="990"/>
      <c r="EN285" s="990"/>
      <c r="EO285" s="990"/>
      <c r="EP285" s="990"/>
      <c r="EQ285" s="990"/>
      <c r="ER285" s="990"/>
      <c r="ES285" s="990"/>
      <c r="ET285" s="990"/>
      <c r="EU285" s="990"/>
      <c r="EV285" s="990"/>
      <c r="EW285" s="990"/>
      <c r="EX285" s="990"/>
      <c r="EY285" s="990"/>
      <c r="EZ285" s="990"/>
      <c r="FA285" s="990"/>
      <c r="FB285" s="990"/>
      <c r="FC285" s="990"/>
      <c r="FD285" s="990"/>
      <c r="FE285" s="990"/>
      <c r="FF285" s="990"/>
      <c r="FG285" s="990"/>
      <c r="FH285" s="990"/>
      <c r="FI285" s="990"/>
      <c r="FJ285" s="990"/>
      <c r="FK285" s="990"/>
      <c r="FL285" s="990"/>
      <c r="FM285" s="990"/>
      <c r="FN285" s="990"/>
      <c r="FO285" s="990"/>
      <c r="FP285" s="990"/>
      <c r="FQ285" s="990"/>
      <c r="FR285" s="990"/>
      <c r="FS285" s="990"/>
      <c r="FT285" s="990"/>
      <c r="FU285" s="990"/>
      <c r="FV285" s="990"/>
      <c r="FW285" s="990"/>
      <c r="FX285" s="990"/>
      <c r="FY285" s="990"/>
      <c r="FZ285" s="990"/>
      <c r="GA285" s="990"/>
      <c r="GB285" s="990"/>
      <c r="GC285" s="990"/>
      <c r="GD285" s="990"/>
      <c r="GE285" s="990"/>
      <c r="GF285" s="990"/>
      <c r="GG285" s="990"/>
      <c r="GH285" s="990"/>
      <c r="GI285" s="990"/>
      <c r="GJ285" s="990"/>
      <c r="GK285" s="990"/>
      <c r="GL285" s="990"/>
      <c r="GM285" s="990"/>
      <c r="GN285" s="991"/>
      <c r="GO285" s="1"/>
      <c r="GP285" s="67"/>
    </row>
    <row r="286" spans="1:198" customFormat="1" x14ac:dyDescent="0.75">
      <c r="A286" s="1"/>
      <c r="B286" s="1"/>
      <c r="C286" s="372" t="s">
        <v>73</v>
      </c>
      <c r="D286" s="96"/>
      <c r="E286" s="96"/>
      <c r="F286" s="373">
        <f>XIRR(P286:GN286,$P$8:$GN$8)</f>
        <v>0.30258414149284363</v>
      </c>
      <c r="G286" s="374">
        <f>SUMIF(P286:GN286,"&gt;0")/-SUMIF(P286:GN286,"&lt;0")</f>
        <v>3.0336008044474858</v>
      </c>
      <c r="H286" s="375">
        <f>SUM(P286:GN286)</f>
        <v>657596461.28863561</v>
      </c>
      <c r="I286" s="376"/>
      <c r="J286" s="107"/>
      <c r="K286" s="107"/>
      <c r="L286" s="377"/>
      <c r="M286" s="378"/>
      <c r="N286" s="96"/>
      <c r="O286" s="96"/>
      <c r="P286" s="97">
        <f t="shared" ref="P286:AU286" si="536">-P190+P239+P258</f>
        <v>-11919593.055779437</v>
      </c>
      <c r="Q286" s="97">
        <f t="shared" si="536"/>
        <v>-4047304.3314319733</v>
      </c>
      <c r="R286" s="97">
        <f t="shared" si="536"/>
        <v>-4408131.0589997172</v>
      </c>
      <c r="S286" s="97">
        <f t="shared" si="536"/>
        <v>-4768342.5301141627</v>
      </c>
      <c r="T286" s="97">
        <f t="shared" si="536"/>
        <v>-2925595.0161827197</v>
      </c>
      <c r="U286" s="97">
        <f t="shared" si="536"/>
        <v>-76508431.006988153</v>
      </c>
      <c r="V286" s="97">
        <f t="shared" si="536"/>
        <v>-78825744.713935822</v>
      </c>
      <c r="W286" s="97">
        <f t="shared" si="536"/>
        <v>-77859196.7431034</v>
      </c>
      <c r="X286" s="97">
        <f t="shared" si="536"/>
        <v>-1776705.23195166</v>
      </c>
      <c r="Y286" s="97">
        <f t="shared" si="536"/>
        <v>-1805021.7962741829</v>
      </c>
      <c r="Z286" s="97">
        <f t="shared" si="536"/>
        <v>-1827428.882366918</v>
      </c>
      <c r="AA286" s="97">
        <f t="shared" si="536"/>
        <v>-1843165.1443513769</v>
      </c>
      <c r="AB286" s="97">
        <f t="shared" si="536"/>
        <v>-1851694.4579831732</v>
      </c>
      <c r="AC286" s="97">
        <f t="shared" si="536"/>
        <v>-1852738.0048369952</v>
      </c>
      <c r="AD286" s="97">
        <f t="shared" si="536"/>
        <v>-1846291.1063086065</v>
      </c>
      <c r="AE286" s="97">
        <f t="shared" si="536"/>
        <v>-1832623.3949522353</v>
      </c>
      <c r="AF286" s="97">
        <f t="shared" si="536"/>
        <v>-1812262.3112647701</v>
      </c>
      <c r="AG286" s="97">
        <f t="shared" si="536"/>
        <v>-1785961.3317151545</v>
      </c>
      <c r="AH286" s="97">
        <f t="shared" si="536"/>
        <v>-1754655.5680459051</v>
      </c>
      <c r="AI286" s="97">
        <f t="shared" si="536"/>
        <v>-1719408.4620194673</v>
      </c>
      <c r="AJ286" s="97">
        <f t="shared" si="536"/>
        <v>-1958943.0040157298</v>
      </c>
      <c r="AK286" s="97">
        <f t="shared" si="536"/>
        <v>-9201679.1472309139</v>
      </c>
      <c r="AL286" s="97">
        <f t="shared" si="536"/>
        <v>-9530637.2101987116</v>
      </c>
      <c r="AM286" s="97">
        <f t="shared" si="536"/>
        <v>-9773351.9232677575</v>
      </c>
      <c r="AN286" s="97">
        <f t="shared" si="536"/>
        <v>-9930653.7513901442</v>
      </c>
      <c r="AO286" s="97">
        <f t="shared" si="536"/>
        <v>0</v>
      </c>
      <c r="AP286" s="97">
        <f t="shared" si="536"/>
        <v>0</v>
      </c>
      <c r="AQ286" s="97">
        <f t="shared" si="536"/>
        <v>4808074.1219976861</v>
      </c>
      <c r="AR286" s="97">
        <f t="shared" si="536"/>
        <v>4266082.5995992711</v>
      </c>
      <c r="AS286" s="97">
        <f t="shared" si="536"/>
        <v>3637251.7205245616</v>
      </c>
      <c r="AT286" s="97">
        <f t="shared" si="536"/>
        <v>2979911.8099309695</v>
      </c>
      <c r="AU286" s="97">
        <f t="shared" si="536"/>
        <v>2979911.8099309676</v>
      </c>
      <c r="AV286" s="97">
        <f t="shared" ref="AV286:CA286" si="537">-AV190+AV239+AV258</f>
        <v>3637251.7205245583</v>
      </c>
      <c r="AW286" s="97">
        <f t="shared" si="537"/>
        <v>4266082.5995992729</v>
      </c>
      <c r="AX286" s="97">
        <f t="shared" si="537"/>
        <v>4808074.1219976898</v>
      </c>
      <c r="AY286" s="97">
        <f t="shared" si="537"/>
        <v>5207137.7693767454</v>
      </c>
      <c r="AZ286" s="97">
        <f t="shared" si="537"/>
        <v>5418923.5087943226</v>
      </c>
      <c r="BA286" s="97">
        <f t="shared" si="537"/>
        <v>5418923.508794318</v>
      </c>
      <c r="BB286" s="97">
        <f t="shared" si="537"/>
        <v>5207137.7693767529</v>
      </c>
      <c r="BC286" s="97">
        <f t="shared" si="537"/>
        <v>5868763.12834151</v>
      </c>
      <c r="BD286" s="97">
        <f t="shared" si="537"/>
        <v>5207205.1361357002</v>
      </c>
      <c r="BE286" s="97">
        <f t="shared" si="537"/>
        <v>4439650.5220768591</v>
      </c>
      <c r="BF286" s="97">
        <f t="shared" si="537"/>
        <v>3637297.6189822354</v>
      </c>
      <c r="BG286" s="97">
        <f t="shared" si="537"/>
        <v>3637297.6189822331</v>
      </c>
      <c r="BH286" s="97">
        <f t="shared" si="537"/>
        <v>4439650.5220768545</v>
      </c>
      <c r="BI286" s="97">
        <f t="shared" si="537"/>
        <v>5207205.136135702</v>
      </c>
      <c r="BJ286" s="97">
        <f t="shared" si="537"/>
        <v>5868763.1283415137</v>
      </c>
      <c r="BK286" s="97">
        <f t="shared" si="537"/>
        <v>6355862.5282622883</v>
      </c>
      <c r="BL286" s="97">
        <f t="shared" si="537"/>
        <v>6614369.4287520014</v>
      </c>
      <c r="BM286" s="97">
        <f t="shared" si="537"/>
        <v>6614369.4287519958</v>
      </c>
      <c r="BN286" s="97">
        <f t="shared" si="537"/>
        <v>6355862.5282622976</v>
      </c>
      <c r="BO286" s="97">
        <f t="shared" si="537"/>
        <v>7450441.3535733204</v>
      </c>
      <c r="BP286" s="97">
        <f t="shared" si="537"/>
        <v>6610588.2337371502</v>
      </c>
      <c r="BQ286" s="97">
        <f t="shared" si="537"/>
        <v>5636171.5614926089</v>
      </c>
      <c r="BR286" s="97">
        <f t="shared" si="537"/>
        <v>4617578.1852312088</v>
      </c>
      <c r="BS286" s="97">
        <f t="shared" si="537"/>
        <v>4617578.185231206</v>
      </c>
      <c r="BT286" s="97">
        <f t="shared" si="537"/>
        <v>5636171.5614926033</v>
      </c>
      <c r="BU286" s="97">
        <f t="shared" si="537"/>
        <v>6610588.2337371521</v>
      </c>
      <c r="BV286" s="97">
        <f t="shared" si="537"/>
        <v>7450441.353573326</v>
      </c>
      <c r="BW286" s="97">
        <f t="shared" si="537"/>
        <v>8068817.9063676894</v>
      </c>
      <c r="BX286" s="97">
        <f t="shared" si="537"/>
        <v>8396994.4675056916</v>
      </c>
      <c r="BY286" s="97">
        <f t="shared" si="537"/>
        <v>8396994.4675056841</v>
      </c>
      <c r="BZ286" s="97">
        <f t="shared" si="537"/>
        <v>790588595.17834878</v>
      </c>
      <c r="CA286" s="97">
        <f t="shared" si="537"/>
        <v>0</v>
      </c>
      <c r="CB286" s="97">
        <f t="shared" ref="CB286:DG286" si="538">-CB190+CB239+CB258</f>
        <v>0</v>
      </c>
      <c r="CC286" s="97">
        <f t="shared" si="538"/>
        <v>0</v>
      </c>
      <c r="CD286" s="97">
        <f t="shared" si="538"/>
        <v>0</v>
      </c>
      <c r="CE286" s="97">
        <f t="shared" si="538"/>
        <v>0</v>
      </c>
      <c r="CF286" s="97">
        <f t="shared" si="538"/>
        <v>0</v>
      </c>
      <c r="CG286" s="97">
        <f t="shared" si="538"/>
        <v>0</v>
      </c>
      <c r="CH286" s="97">
        <f t="shared" si="538"/>
        <v>0</v>
      </c>
      <c r="CI286" s="97">
        <f t="shared" si="538"/>
        <v>0</v>
      </c>
      <c r="CJ286" s="97">
        <f t="shared" si="538"/>
        <v>0</v>
      </c>
      <c r="CK286" s="97">
        <f t="shared" si="538"/>
        <v>0</v>
      </c>
      <c r="CL286" s="97">
        <f t="shared" si="538"/>
        <v>0</v>
      </c>
      <c r="CM286" s="97">
        <f t="shared" si="538"/>
        <v>0</v>
      </c>
      <c r="CN286" s="97">
        <f t="shared" si="538"/>
        <v>0</v>
      </c>
      <c r="CO286" s="97">
        <f t="shared" si="538"/>
        <v>0</v>
      </c>
      <c r="CP286" s="97">
        <f t="shared" si="538"/>
        <v>0</v>
      </c>
      <c r="CQ286" s="97">
        <f t="shared" si="538"/>
        <v>0</v>
      </c>
      <c r="CR286" s="97">
        <f t="shared" si="538"/>
        <v>0</v>
      </c>
      <c r="CS286" s="97">
        <f t="shared" si="538"/>
        <v>0</v>
      </c>
      <c r="CT286" s="97">
        <f t="shared" si="538"/>
        <v>0</v>
      </c>
      <c r="CU286" s="97">
        <f t="shared" si="538"/>
        <v>0</v>
      </c>
      <c r="CV286" s="97">
        <f t="shared" si="538"/>
        <v>0</v>
      </c>
      <c r="CW286" s="97">
        <f t="shared" si="538"/>
        <v>0</v>
      </c>
      <c r="CX286" s="97">
        <f t="shared" si="538"/>
        <v>0</v>
      </c>
      <c r="CY286" s="97">
        <f t="shared" si="538"/>
        <v>0</v>
      </c>
      <c r="CZ286" s="97">
        <f t="shared" si="538"/>
        <v>0</v>
      </c>
      <c r="DA286" s="97">
        <f t="shared" si="538"/>
        <v>0</v>
      </c>
      <c r="DB286" s="97">
        <f t="shared" si="538"/>
        <v>0</v>
      </c>
      <c r="DC286" s="97">
        <f t="shared" si="538"/>
        <v>0</v>
      </c>
      <c r="DD286" s="97">
        <f t="shared" si="538"/>
        <v>0</v>
      </c>
      <c r="DE286" s="97">
        <f t="shared" si="538"/>
        <v>0</v>
      </c>
      <c r="DF286" s="97">
        <f t="shared" si="538"/>
        <v>0</v>
      </c>
      <c r="DG286" s="97">
        <f t="shared" si="538"/>
        <v>0</v>
      </c>
      <c r="DH286" s="97">
        <f t="shared" ref="DH286:EM286" si="539">-DH190+DH239+DH258</f>
        <v>0</v>
      </c>
      <c r="DI286" s="97">
        <f t="shared" si="539"/>
        <v>0</v>
      </c>
      <c r="DJ286" s="97">
        <f t="shared" si="539"/>
        <v>0</v>
      </c>
      <c r="DK286" s="97">
        <f t="shared" si="539"/>
        <v>0</v>
      </c>
      <c r="DL286" s="97">
        <f t="shared" si="539"/>
        <v>0</v>
      </c>
      <c r="DM286" s="97">
        <f t="shared" si="539"/>
        <v>0</v>
      </c>
      <c r="DN286" s="97">
        <f t="shared" si="539"/>
        <v>0</v>
      </c>
      <c r="DO286" s="97">
        <f t="shared" si="539"/>
        <v>0</v>
      </c>
      <c r="DP286" s="97">
        <f t="shared" si="539"/>
        <v>0</v>
      </c>
      <c r="DQ286" s="97">
        <f t="shared" si="539"/>
        <v>0</v>
      </c>
      <c r="DR286" s="97">
        <f t="shared" si="539"/>
        <v>0</v>
      </c>
      <c r="DS286" s="97">
        <f t="shared" si="539"/>
        <v>0</v>
      </c>
      <c r="DT286" s="97">
        <f t="shared" si="539"/>
        <v>0</v>
      </c>
      <c r="DU286" s="97">
        <f t="shared" si="539"/>
        <v>0</v>
      </c>
      <c r="DV286" s="97">
        <f t="shared" si="539"/>
        <v>0</v>
      </c>
      <c r="DW286" s="97">
        <f t="shared" si="539"/>
        <v>0</v>
      </c>
      <c r="DX286" s="97">
        <f t="shared" si="539"/>
        <v>0</v>
      </c>
      <c r="DY286" s="97">
        <f t="shared" si="539"/>
        <v>0</v>
      </c>
      <c r="DZ286" s="97">
        <f t="shared" si="539"/>
        <v>0</v>
      </c>
      <c r="EA286" s="97">
        <f t="shared" si="539"/>
        <v>0</v>
      </c>
      <c r="EB286" s="97">
        <f t="shared" si="539"/>
        <v>0</v>
      </c>
      <c r="EC286" s="97">
        <f t="shared" si="539"/>
        <v>0</v>
      </c>
      <c r="ED286" s="97">
        <f t="shared" si="539"/>
        <v>0</v>
      </c>
      <c r="EE286" s="97">
        <f t="shared" si="539"/>
        <v>0</v>
      </c>
      <c r="EF286" s="97">
        <f t="shared" si="539"/>
        <v>0</v>
      </c>
      <c r="EG286" s="97">
        <f t="shared" si="539"/>
        <v>0</v>
      </c>
      <c r="EH286" s="97">
        <f t="shared" si="539"/>
        <v>0</v>
      </c>
      <c r="EI286" s="97">
        <f t="shared" si="539"/>
        <v>0</v>
      </c>
      <c r="EJ286" s="97">
        <f t="shared" si="539"/>
        <v>0</v>
      </c>
      <c r="EK286" s="97">
        <f t="shared" si="539"/>
        <v>0</v>
      </c>
      <c r="EL286" s="97">
        <f t="shared" si="539"/>
        <v>0</v>
      </c>
      <c r="EM286" s="97">
        <f t="shared" si="539"/>
        <v>0</v>
      </c>
      <c r="EN286" s="97">
        <f t="shared" ref="EN286:FS286" si="540">-EN190+EN239+EN258</f>
        <v>0</v>
      </c>
      <c r="EO286" s="97">
        <f t="shared" si="540"/>
        <v>0</v>
      </c>
      <c r="EP286" s="97">
        <f t="shared" si="540"/>
        <v>0</v>
      </c>
      <c r="EQ286" s="97">
        <f t="shared" si="540"/>
        <v>0</v>
      </c>
      <c r="ER286" s="97">
        <f t="shared" si="540"/>
        <v>0</v>
      </c>
      <c r="ES286" s="97">
        <f t="shared" si="540"/>
        <v>0</v>
      </c>
      <c r="ET286" s="97">
        <f t="shared" si="540"/>
        <v>0</v>
      </c>
      <c r="EU286" s="97">
        <f t="shared" si="540"/>
        <v>0</v>
      </c>
      <c r="EV286" s="97">
        <f t="shared" si="540"/>
        <v>0</v>
      </c>
      <c r="EW286" s="97">
        <f t="shared" si="540"/>
        <v>0</v>
      </c>
      <c r="EX286" s="97">
        <f t="shared" si="540"/>
        <v>0</v>
      </c>
      <c r="EY286" s="97">
        <f t="shared" si="540"/>
        <v>0</v>
      </c>
      <c r="EZ286" s="97">
        <f t="shared" si="540"/>
        <v>0</v>
      </c>
      <c r="FA286" s="97">
        <f t="shared" si="540"/>
        <v>0</v>
      </c>
      <c r="FB286" s="97">
        <f t="shared" si="540"/>
        <v>0</v>
      </c>
      <c r="FC286" s="97">
        <f t="shared" si="540"/>
        <v>0</v>
      </c>
      <c r="FD286" s="97">
        <f t="shared" si="540"/>
        <v>0</v>
      </c>
      <c r="FE286" s="97">
        <f t="shared" si="540"/>
        <v>0</v>
      </c>
      <c r="FF286" s="97">
        <f t="shared" si="540"/>
        <v>0</v>
      </c>
      <c r="FG286" s="97">
        <f t="shared" si="540"/>
        <v>0</v>
      </c>
      <c r="FH286" s="97">
        <f t="shared" si="540"/>
        <v>0</v>
      </c>
      <c r="FI286" s="97">
        <f t="shared" si="540"/>
        <v>0</v>
      </c>
      <c r="FJ286" s="97">
        <f t="shared" si="540"/>
        <v>0</v>
      </c>
      <c r="FK286" s="97">
        <f t="shared" si="540"/>
        <v>0</v>
      </c>
      <c r="FL286" s="97">
        <f t="shared" si="540"/>
        <v>0</v>
      </c>
      <c r="FM286" s="97">
        <f t="shared" si="540"/>
        <v>0</v>
      </c>
      <c r="FN286" s="97">
        <f t="shared" si="540"/>
        <v>0</v>
      </c>
      <c r="FO286" s="97">
        <f t="shared" si="540"/>
        <v>0</v>
      </c>
      <c r="FP286" s="97">
        <f t="shared" si="540"/>
        <v>0</v>
      </c>
      <c r="FQ286" s="97">
        <f t="shared" si="540"/>
        <v>0</v>
      </c>
      <c r="FR286" s="97">
        <f t="shared" si="540"/>
        <v>0</v>
      </c>
      <c r="FS286" s="97">
        <f t="shared" si="540"/>
        <v>0</v>
      </c>
      <c r="FT286" s="97">
        <f t="shared" ref="FT286:GN286" si="541">-FT190+FT239+FT258</f>
        <v>0</v>
      </c>
      <c r="FU286" s="97">
        <f t="shared" si="541"/>
        <v>0</v>
      </c>
      <c r="FV286" s="97">
        <f t="shared" si="541"/>
        <v>0</v>
      </c>
      <c r="FW286" s="97">
        <f t="shared" si="541"/>
        <v>0</v>
      </c>
      <c r="FX286" s="97">
        <f t="shared" si="541"/>
        <v>0</v>
      </c>
      <c r="FY286" s="97">
        <f t="shared" si="541"/>
        <v>0</v>
      </c>
      <c r="FZ286" s="97">
        <f t="shared" si="541"/>
        <v>0</v>
      </c>
      <c r="GA286" s="97">
        <f t="shared" si="541"/>
        <v>0</v>
      </c>
      <c r="GB286" s="97">
        <f t="shared" si="541"/>
        <v>0</v>
      </c>
      <c r="GC286" s="97">
        <f t="shared" si="541"/>
        <v>0</v>
      </c>
      <c r="GD286" s="97">
        <f t="shared" si="541"/>
        <v>0</v>
      </c>
      <c r="GE286" s="97">
        <f t="shared" si="541"/>
        <v>0</v>
      </c>
      <c r="GF286" s="97">
        <f t="shared" si="541"/>
        <v>0</v>
      </c>
      <c r="GG286" s="97">
        <f t="shared" si="541"/>
        <v>0</v>
      </c>
      <c r="GH286" s="97">
        <f t="shared" si="541"/>
        <v>0</v>
      </c>
      <c r="GI286" s="97">
        <f t="shared" si="541"/>
        <v>0</v>
      </c>
      <c r="GJ286" s="97">
        <f t="shared" si="541"/>
        <v>0</v>
      </c>
      <c r="GK286" s="97">
        <f t="shared" si="541"/>
        <v>0</v>
      </c>
      <c r="GL286" s="97">
        <f t="shared" si="541"/>
        <v>0</v>
      </c>
      <c r="GM286" s="97">
        <f t="shared" si="541"/>
        <v>0</v>
      </c>
      <c r="GN286" s="379">
        <f t="shared" si="541"/>
        <v>0</v>
      </c>
      <c r="GO286" s="1"/>
      <c r="GP286" s="67"/>
    </row>
    <row r="287" spans="1:198" customFormat="1" x14ac:dyDescent="0.75">
      <c r="A287" s="1"/>
      <c r="B287" s="1"/>
      <c r="C287" s="372" t="s">
        <v>119</v>
      </c>
      <c r="D287" s="335"/>
      <c r="E287" s="335"/>
      <c r="F287" s="373">
        <f>XIRR(P287:GN287,$P$8:$GN$8)</f>
        <v>0.47121776938438409</v>
      </c>
      <c r="G287" s="374">
        <f>SUMIF(P287:GN287,"&gt;0")/-SUMIF(P287:GN287,"&lt;0")</f>
        <v>4.6431986057990446</v>
      </c>
      <c r="H287" s="375">
        <f>SUM(P287:GN287)</f>
        <v>590599573.96480644</v>
      </c>
      <c r="I287" s="380"/>
      <c r="J287" s="96"/>
      <c r="K287" s="96"/>
      <c r="L287" s="96"/>
      <c r="M287" s="381"/>
      <c r="N287" s="96"/>
      <c r="O287" s="96"/>
      <c r="P287" s="97">
        <f>-P198+P246+P253+P260</f>
        <v>-11919593.055779437</v>
      </c>
      <c r="Q287" s="97">
        <f t="shared" ref="Q287:CB287" si="542">-Q198+Q246+Q253+Q260</f>
        <v>-4047304.3314319733</v>
      </c>
      <c r="R287" s="97">
        <f t="shared" si="542"/>
        <v>-4408131.0589997172</v>
      </c>
      <c r="S287" s="97">
        <f t="shared" si="542"/>
        <v>-4768342.5301141627</v>
      </c>
      <c r="T287" s="97">
        <f t="shared" si="542"/>
        <v>-2925595.0161827197</v>
      </c>
      <c r="U287" s="97">
        <f t="shared" si="542"/>
        <v>-76508431.006988153</v>
      </c>
      <c r="V287" s="97">
        <f t="shared" si="542"/>
        <v>-57105382.592858389</v>
      </c>
      <c r="W287" s="97">
        <f t="shared" si="542"/>
        <v>0</v>
      </c>
      <c r="X287" s="97">
        <f t="shared" si="542"/>
        <v>0</v>
      </c>
      <c r="Y287" s="97">
        <f t="shared" si="542"/>
        <v>0</v>
      </c>
      <c r="Z287" s="97">
        <f t="shared" si="542"/>
        <v>0</v>
      </c>
      <c r="AA287" s="97">
        <f t="shared" si="542"/>
        <v>0</v>
      </c>
      <c r="AB287" s="97">
        <f t="shared" si="542"/>
        <v>0</v>
      </c>
      <c r="AC287" s="97">
        <f t="shared" si="542"/>
        <v>0</v>
      </c>
      <c r="AD287" s="97">
        <f t="shared" si="542"/>
        <v>0</v>
      </c>
      <c r="AE287" s="97">
        <f t="shared" si="542"/>
        <v>0</v>
      </c>
      <c r="AF287" s="97">
        <f t="shared" si="542"/>
        <v>0</v>
      </c>
      <c r="AG287" s="97">
        <f t="shared" si="542"/>
        <v>0</v>
      </c>
      <c r="AH287" s="97">
        <f t="shared" si="542"/>
        <v>0</v>
      </c>
      <c r="AI287" s="97">
        <f t="shared" si="542"/>
        <v>0</v>
      </c>
      <c r="AJ287" s="97">
        <f t="shared" si="542"/>
        <v>0</v>
      </c>
      <c r="AK287" s="97">
        <f t="shared" si="542"/>
        <v>0</v>
      </c>
      <c r="AL287" s="97">
        <f t="shared" si="542"/>
        <v>0</v>
      </c>
      <c r="AM287" s="97">
        <f t="shared" si="542"/>
        <v>0</v>
      </c>
      <c r="AN287" s="97">
        <f t="shared" si="542"/>
        <v>0</v>
      </c>
      <c r="AO287" s="97">
        <f t="shared" si="542"/>
        <v>-213699.13374306008</v>
      </c>
      <c r="AP287" s="97">
        <f t="shared" si="542"/>
        <v>-213699.13374306008</v>
      </c>
      <c r="AQ287" s="97">
        <f t="shared" si="542"/>
        <v>4594374.9882546263</v>
      </c>
      <c r="AR287" s="97">
        <f t="shared" si="542"/>
        <v>4052383.4658562108</v>
      </c>
      <c r="AS287" s="97">
        <f t="shared" si="542"/>
        <v>3423552.5867815013</v>
      </c>
      <c r="AT287" s="97">
        <f t="shared" si="542"/>
        <v>2766212.6761879092</v>
      </c>
      <c r="AU287" s="97">
        <f t="shared" si="542"/>
        <v>2766212.6761879073</v>
      </c>
      <c r="AV287" s="97">
        <f t="shared" si="542"/>
        <v>3423552.586781498</v>
      </c>
      <c r="AW287" s="97">
        <f>-AW198+AW246+AW253+AW260</f>
        <v>4052383.4658562127</v>
      </c>
      <c r="AX287" s="97">
        <f t="shared" si="542"/>
        <v>4594374.98825463</v>
      </c>
      <c r="AY287" s="97">
        <f t="shared" si="542"/>
        <v>4993438.6356336856</v>
      </c>
      <c r="AZ287" s="97">
        <f t="shared" si="542"/>
        <v>5205224.3750512628</v>
      </c>
      <c r="BA287" s="97">
        <f t="shared" si="542"/>
        <v>5205224.3750512591</v>
      </c>
      <c r="BB287" s="97">
        <f t="shared" si="542"/>
        <v>4993438.6356336931</v>
      </c>
      <c r="BC287" s="97">
        <f t="shared" si="542"/>
        <v>5655063.9945984511</v>
      </c>
      <c r="BD287" s="97">
        <f t="shared" si="542"/>
        <v>4993506.0023926403</v>
      </c>
      <c r="BE287" s="97">
        <f t="shared" si="542"/>
        <v>4225951.3883337993</v>
      </c>
      <c r="BF287" s="97">
        <f t="shared" si="542"/>
        <v>3423598.4852391751</v>
      </c>
      <c r="BG287" s="97">
        <f t="shared" si="542"/>
        <v>3423598.4852391728</v>
      </c>
      <c r="BH287" s="97">
        <f t="shared" si="542"/>
        <v>4225951.3883337947</v>
      </c>
      <c r="BI287" s="97">
        <f t="shared" si="542"/>
        <v>4993506.0023926422</v>
      </c>
      <c r="BJ287" s="97">
        <f t="shared" si="542"/>
        <v>5655063.9945984548</v>
      </c>
      <c r="BK287" s="97">
        <f t="shared" si="542"/>
        <v>6142163.3945192294</v>
      </c>
      <c r="BL287" s="97">
        <f t="shared" si="542"/>
        <v>6400670.2950089416</v>
      </c>
      <c r="BM287" s="97">
        <f t="shared" si="542"/>
        <v>6400670.295008936</v>
      </c>
      <c r="BN287" s="97">
        <f t="shared" si="542"/>
        <v>307594783.97728562</v>
      </c>
      <c r="BO287" s="97">
        <f t="shared" si="542"/>
        <v>3974294.8831976471</v>
      </c>
      <c r="BP287" s="97">
        <f t="shared" si="542"/>
        <v>3134441.7633614768</v>
      </c>
      <c r="BQ287" s="97">
        <f t="shared" si="542"/>
        <v>2160025.0911169355</v>
      </c>
      <c r="BR287" s="97">
        <f t="shared" si="542"/>
        <v>1141431.7148555357</v>
      </c>
      <c r="BS287" s="97">
        <f t="shared" si="542"/>
        <v>1141431.7148555329</v>
      </c>
      <c r="BT287" s="97">
        <f t="shared" si="542"/>
        <v>2160025.0911169299</v>
      </c>
      <c r="BU287" s="97">
        <f t="shared" si="542"/>
        <v>1720242.2040876511</v>
      </c>
      <c r="BV287" s="97">
        <f t="shared" si="542"/>
        <v>2560095.3239238248</v>
      </c>
      <c r="BW287" s="97">
        <f t="shared" si="542"/>
        <v>3178471.8767181882</v>
      </c>
      <c r="BX287" s="97">
        <f t="shared" si="542"/>
        <v>3506648.4378561904</v>
      </c>
      <c r="BY287" s="97">
        <f t="shared" si="542"/>
        <v>3506648.4378561829</v>
      </c>
      <c r="BZ287" s="97">
        <f t="shared" si="542"/>
        <v>311321094.12721974</v>
      </c>
      <c r="CA287" s="97">
        <f t="shared" si="542"/>
        <v>0</v>
      </c>
      <c r="CB287" s="97">
        <f t="shared" si="542"/>
        <v>0</v>
      </c>
      <c r="CC287" s="97">
        <f t="shared" ref="CC287:EN287" si="543">-CC198+CC246+CC253+CC260</f>
        <v>0</v>
      </c>
      <c r="CD287" s="97">
        <f t="shared" si="543"/>
        <v>0</v>
      </c>
      <c r="CE287" s="97">
        <f t="shared" si="543"/>
        <v>0</v>
      </c>
      <c r="CF287" s="97">
        <f t="shared" si="543"/>
        <v>0</v>
      </c>
      <c r="CG287" s="97">
        <f t="shared" si="543"/>
        <v>0</v>
      </c>
      <c r="CH287" s="97">
        <f t="shared" si="543"/>
        <v>0</v>
      </c>
      <c r="CI287" s="97">
        <f t="shared" si="543"/>
        <v>0</v>
      </c>
      <c r="CJ287" s="97">
        <f t="shared" si="543"/>
        <v>0</v>
      </c>
      <c r="CK287" s="97">
        <f t="shared" si="543"/>
        <v>0</v>
      </c>
      <c r="CL287" s="97">
        <f t="shared" si="543"/>
        <v>0</v>
      </c>
      <c r="CM287" s="97">
        <f t="shared" si="543"/>
        <v>0</v>
      </c>
      <c r="CN287" s="97">
        <f t="shared" si="543"/>
        <v>0</v>
      </c>
      <c r="CO287" s="97">
        <f t="shared" si="543"/>
        <v>0</v>
      </c>
      <c r="CP287" s="97">
        <f t="shared" si="543"/>
        <v>0</v>
      </c>
      <c r="CQ287" s="97">
        <f t="shared" si="543"/>
        <v>0</v>
      </c>
      <c r="CR287" s="97">
        <f t="shared" si="543"/>
        <v>0</v>
      </c>
      <c r="CS287" s="97">
        <f t="shared" si="543"/>
        <v>0</v>
      </c>
      <c r="CT287" s="97">
        <f t="shared" si="543"/>
        <v>0</v>
      </c>
      <c r="CU287" s="97">
        <f t="shared" si="543"/>
        <v>0</v>
      </c>
      <c r="CV287" s="97">
        <f t="shared" si="543"/>
        <v>0</v>
      </c>
      <c r="CW287" s="97">
        <f t="shared" si="543"/>
        <v>0</v>
      </c>
      <c r="CX287" s="97">
        <f t="shared" si="543"/>
        <v>0</v>
      </c>
      <c r="CY287" s="97">
        <f t="shared" si="543"/>
        <v>0</v>
      </c>
      <c r="CZ287" s="97">
        <f t="shared" si="543"/>
        <v>0</v>
      </c>
      <c r="DA287" s="97">
        <f t="shared" si="543"/>
        <v>0</v>
      </c>
      <c r="DB287" s="97">
        <f t="shared" si="543"/>
        <v>0</v>
      </c>
      <c r="DC287" s="97">
        <f t="shared" si="543"/>
        <v>0</v>
      </c>
      <c r="DD287" s="97">
        <f t="shared" si="543"/>
        <v>0</v>
      </c>
      <c r="DE287" s="97">
        <f t="shared" si="543"/>
        <v>0</v>
      </c>
      <c r="DF287" s="97">
        <f t="shared" si="543"/>
        <v>0</v>
      </c>
      <c r="DG287" s="97">
        <f t="shared" si="543"/>
        <v>0</v>
      </c>
      <c r="DH287" s="97">
        <f t="shared" si="543"/>
        <v>0</v>
      </c>
      <c r="DI287" s="97">
        <f t="shared" si="543"/>
        <v>0</v>
      </c>
      <c r="DJ287" s="97">
        <f t="shared" si="543"/>
        <v>0</v>
      </c>
      <c r="DK287" s="97">
        <f t="shared" si="543"/>
        <v>0</v>
      </c>
      <c r="DL287" s="97">
        <f t="shared" si="543"/>
        <v>0</v>
      </c>
      <c r="DM287" s="97">
        <f t="shared" si="543"/>
        <v>0</v>
      </c>
      <c r="DN287" s="97">
        <f t="shared" si="543"/>
        <v>0</v>
      </c>
      <c r="DO287" s="97">
        <f t="shared" si="543"/>
        <v>0</v>
      </c>
      <c r="DP287" s="97">
        <f t="shared" si="543"/>
        <v>0</v>
      </c>
      <c r="DQ287" s="97">
        <f t="shared" si="543"/>
        <v>0</v>
      </c>
      <c r="DR287" s="97">
        <f t="shared" si="543"/>
        <v>0</v>
      </c>
      <c r="DS287" s="97">
        <f t="shared" si="543"/>
        <v>0</v>
      </c>
      <c r="DT287" s="97">
        <f t="shared" si="543"/>
        <v>0</v>
      </c>
      <c r="DU287" s="97">
        <f t="shared" si="543"/>
        <v>0</v>
      </c>
      <c r="DV287" s="97">
        <f t="shared" si="543"/>
        <v>0</v>
      </c>
      <c r="DW287" s="97">
        <f t="shared" si="543"/>
        <v>0</v>
      </c>
      <c r="DX287" s="97">
        <f t="shared" si="543"/>
        <v>0</v>
      </c>
      <c r="DY287" s="97">
        <f t="shared" si="543"/>
        <v>0</v>
      </c>
      <c r="DZ287" s="97">
        <f t="shared" si="543"/>
        <v>0</v>
      </c>
      <c r="EA287" s="97">
        <f t="shared" si="543"/>
        <v>0</v>
      </c>
      <c r="EB287" s="97">
        <f t="shared" si="543"/>
        <v>0</v>
      </c>
      <c r="EC287" s="97">
        <f t="shared" si="543"/>
        <v>0</v>
      </c>
      <c r="ED287" s="97">
        <f t="shared" si="543"/>
        <v>0</v>
      </c>
      <c r="EE287" s="97">
        <f t="shared" si="543"/>
        <v>0</v>
      </c>
      <c r="EF287" s="97">
        <f t="shared" si="543"/>
        <v>0</v>
      </c>
      <c r="EG287" s="97">
        <f t="shared" si="543"/>
        <v>0</v>
      </c>
      <c r="EH287" s="97">
        <f t="shared" si="543"/>
        <v>0</v>
      </c>
      <c r="EI287" s="97">
        <f t="shared" si="543"/>
        <v>0</v>
      </c>
      <c r="EJ287" s="97">
        <f t="shared" si="543"/>
        <v>0</v>
      </c>
      <c r="EK287" s="97">
        <f t="shared" si="543"/>
        <v>0</v>
      </c>
      <c r="EL287" s="97">
        <f t="shared" si="543"/>
        <v>0</v>
      </c>
      <c r="EM287" s="97">
        <f t="shared" si="543"/>
        <v>0</v>
      </c>
      <c r="EN287" s="97">
        <f t="shared" si="543"/>
        <v>0</v>
      </c>
      <c r="EO287" s="97">
        <f t="shared" ref="EO287:GN287" si="544">-EO198+EO246+EO253+EO260</f>
        <v>0</v>
      </c>
      <c r="EP287" s="97">
        <f t="shared" si="544"/>
        <v>0</v>
      </c>
      <c r="EQ287" s="97">
        <f t="shared" si="544"/>
        <v>0</v>
      </c>
      <c r="ER287" s="97">
        <f t="shared" si="544"/>
        <v>0</v>
      </c>
      <c r="ES287" s="97">
        <f t="shared" si="544"/>
        <v>0</v>
      </c>
      <c r="ET287" s="97">
        <f t="shared" si="544"/>
        <v>0</v>
      </c>
      <c r="EU287" s="97">
        <f t="shared" si="544"/>
        <v>0</v>
      </c>
      <c r="EV287" s="97">
        <f t="shared" si="544"/>
        <v>0</v>
      </c>
      <c r="EW287" s="97">
        <f t="shared" si="544"/>
        <v>0</v>
      </c>
      <c r="EX287" s="97">
        <f t="shared" si="544"/>
        <v>0</v>
      </c>
      <c r="EY287" s="97">
        <f t="shared" si="544"/>
        <v>0</v>
      </c>
      <c r="EZ287" s="97">
        <f t="shared" si="544"/>
        <v>0</v>
      </c>
      <c r="FA287" s="97">
        <f t="shared" si="544"/>
        <v>0</v>
      </c>
      <c r="FB287" s="97">
        <f t="shared" si="544"/>
        <v>0</v>
      </c>
      <c r="FC287" s="97">
        <f t="shared" si="544"/>
        <v>0</v>
      </c>
      <c r="FD287" s="97">
        <f t="shared" si="544"/>
        <v>0</v>
      </c>
      <c r="FE287" s="97">
        <f t="shared" si="544"/>
        <v>0</v>
      </c>
      <c r="FF287" s="97">
        <f t="shared" si="544"/>
        <v>0</v>
      </c>
      <c r="FG287" s="97">
        <f t="shared" si="544"/>
        <v>0</v>
      </c>
      <c r="FH287" s="97">
        <f t="shared" si="544"/>
        <v>0</v>
      </c>
      <c r="FI287" s="97">
        <f t="shared" si="544"/>
        <v>0</v>
      </c>
      <c r="FJ287" s="97">
        <f t="shared" si="544"/>
        <v>0</v>
      </c>
      <c r="FK287" s="97">
        <f t="shared" si="544"/>
        <v>0</v>
      </c>
      <c r="FL287" s="97">
        <f t="shared" si="544"/>
        <v>0</v>
      </c>
      <c r="FM287" s="97">
        <f t="shared" si="544"/>
        <v>0</v>
      </c>
      <c r="FN287" s="97">
        <f t="shared" si="544"/>
        <v>0</v>
      </c>
      <c r="FO287" s="97">
        <f t="shared" si="544"/>
        <v>0</v>
      </c>
      <c r="FP287" s="97">
        <f t="shared" si="544"/>
        <v>0</v>
      </c>
      <c r="FQ287" s="97">
        <f t="shared" si="544"/>
        <v>0</v>
      </c>
      <c r="FR287" s="97">
        <f t="shared" si="544"/>
        <v>0</v>
      </c>
      <c r="FS287" s="97">
        <f t="shared" si="544"/>
        <v>0</v>
      </c>
      <c r="FT287" s="97">
        <f t="shared" si="544"/>
        <v>0</v>
      </c>
      <c r="FU287" s="97">
        <f t="shared" si="544"/>
        <v>0</v>
      </c>
      <c r="FV287" s="97">
        <f t="shared" si="544"/>
        <v>0</v>
      </c>
      <c r="FW287" s="97">
        <f t="shared" si="544"/>
        <v>0</v>
      </c>
      <c r="FX287" s="97">
        <f t="shared" si="544"/>
        <v>0</v>
      </c>
      <c r="FY287" s="97">
        <f t="shared" si="544"/>
        <v>0</v>
      </c>
      <c r="FZ287" s="97">
        <f t="shared" si="544"/>
        <v>0</v>
      </c>
      <c r="GA287" s="97">
        <f t="shared" si="544"/>
        <v>0</v>
      </c>
      <c r="GB287" s="97">
        <f t="shared" si="544"/>
        <v>0</v>
      </c>
      <c r="GC287" s="97">
        <f t="shared" si="544"/>
        <v>0</v>
      </c>
      <c r="GD287" s="97">
        <f t="shared" si="544"/>
        <v>0</v>
      </c>
      <c r="GE287" s="97">
        <f t="shared" si="544"/>
        <v>0</v>
      </c>
      <c r="GF287" s="97">
        <f t="shared" si="544"/>
        <v>0</v>
      </c>
      <c r="GG287" s="97">
        <f t="shared" si="544"/>
        <v>0</v>
      </c>
      <c r="GH287" s="97">
        <f t="shared" si="544"/>
        <v>0</v>
      </c>
      <c r="GI287" s="97">
        <f t="shared" si="544"/>
        <v>0</v>
      </c>
      <c r="GJ287" s="97">
        <f t="shared" si="544"/>
        <v>0</v>
      </c>
      <c r="GK287" s="97">
        <f t="shared" si="544"/>
        <v>0</v>
      </c>
      <c r="GL287" s="97">
        <f t="shared" si="544"/>
        <v>0</v>
      </c>
      <c r="GM287" s="97">
        <f t="shared" si="544"/>
        <v>0</v>
      </c>
      <c r="GN287" s="97">
        <f t="shared" si="544"/>
        <v>0</v>
      </c>
      <c r="GO287" s="1"/>
      <c r="GP287" s="67"/>
    </row>
    <row r="288" spans="1:198" customFormat="1" x14ac:dyDescent="0.75">
      <c r="A288" s="1"/>
      <c r="B288" s="1"/>
      <c r="C288" s="372" t="s">
        <v>471</v>
      </c>
      <c r="D288" s="335"/>
      <c r="E288" s="335"/>
      <c r="F288" s="373">
        <f>XIRR(P288:GN288,$P$8:$GN$8)</f>
        <v>0.45461060404777531</v>
      </c>
      <c r="G288" s="374">
        <f>SUMIF(P288:GN288,"&gt;0")/-SUMIF(P288:GN288,"&lt;0")</f>
        <v>4.4363032752886475</v>
      </c>
      <c r="H288" s="375">
        <f>SUM(P288:GN288)</f>
        <v>577245760.82050037</v>
      </c>
      <c r="I288" s="380"/>
      <c r="J288" s="96"/>
      <c r="K288" s="96"/>
      <c r="L288" s="96"/>
      <c r="M288" s="381"/>
      <c r="N288" s="96"/>
      <c r="O288" s="96"/>
      <c r="P288" s="97">
        <f>+P287-P282</f>
        <v>-13659186.125723917</v>
      </c>
      <c r="Q288" s="97">
        <f t="shared" ref="Q288:CB288" si="545">+Q287-Q282</f>
        <v>-4071181.4734165249</v>
      </c>
      <c r="R288" s="97">
        <f t="shared" si="545"/>
        <v>-4434746.6481529232</v>
      </c>
      <c r="S288" s="97">
        <f t="shared" si="545"/>
        <v>-4797919.8475253079</v>
      </c>
      <c r="T288" s="97">
        <f t="shared" si="545"/>
        <v>-2956981.2141052773</v>
      </c>
      <c r="U288" s="97">
        <f t="shared" si="545"/>
        <v>-76587585.502730235</v>
      </c>
      <c r="V288" s="97">
        <f t="shared" si="545"/>
        <v>-57233722.966313273</v>
      </c>
      <c r="W288" s="97">
        <f t="shared" si="545"/>
        <v>-176891.81403555436</v>
      </c>
      <c r="X288" s="97">
        <f t="shared" si="545"/>
        <v>-177891.07288497101</v>
      </c>
      <c r="Y288" s="97">
        <f t="shared" si="545"/>
        <v>-178907.39438615105</v>
      </c>
      <c r="Z288" s="97">
        <f t="shared" si="545"/>
        <v>-179937.07676465245</v>
      </c>
      <c r="AA288" s="97">
        <f t="shared" si="545"/>
        <v>-180975.94501423815</v>
      </c>
      <c r="AB288" s="97">
        <f t="shared" si="545"/>
        <v>-182019.49186806011</v>
      </c>
      <c r="AC288" s="97">
        <f t="shared" si="545"/>
        <v>-183063.03872188204</v>
      </c>
      <c r="AD288" s="97">
        <f t="shared" si="545"/>
        <v>-184101.90697146775</v>
      </c>
      <c r="AE288" s="97">
        <f t="shared" si="545"/>
        <v>-185131.58934996914</v>
      </c>
      <c r="AF288" s="97">
        <f t="shared" si="545"/>
        <v>-186147.91085022822</v>
      </c>
      <c r="AG288" s="97">
        <f t="shared" si="545"/>
        <v>-187147.16970148677</v>
      </c>
      <c r="AH288" s="97">
        <f t="shared" si="545"/>
        <v>-188126.25052493738</v>
      </c>
      <c r="AI288" s="97">
        <f t="shared" si="545"/>
        <v>-189082.70412362224</v>
      </c>
      <c r="AJ288" s="97">
        <f t="shared" si="545"/>
        <v>-190188.17589120008</v>
      </c>
      <c r="AK288" s="97">
        <f t="shared" si="545"/>
        <v>-195816.83983332358</v>
      </c>
      <c r="AL288" s="97">
        <f t="shared" si="545"/>
        <v>-201647.45842818019</v>
      </c>
      <c r="AM288" s="97">
        <f t="shared" si="545"/>
        <v>-207626.03710703063</v>
      </c>
      <c r="AN288" s="97">
        <f t="shared" si="545"/>
        <v>-213699.13374306008</v>
      </c>
      <c r="AO288" s="97">
        <f t="shared" si="545"/>
        <v>-427398.26748612017</v>
      </c>
      <c r="AP288" s="97">
        <f t="shared" si="545"/>
        <v>-427398.26748612017</v>
      </c>
      <c r="AQ288" s="97">
        <f t="shared" si="545"/>
        <v>4380675.8545115665</v>
      </c>
      <c r="AR288" s="97">
        <f t="shared" si="545"/>
        <v>3838684.3321131505</v>
      </c>
      <c r="AS288" s="97">
        <f t="shared" si="545"/>
        <v>3209853.453038441</v>
      </c>
      <c r="AT288" s="97">
        <f t="shared" si="545"/>
        <v>2552513.5424448489</v>
      </c>
      <c r="AU288" s="97">
        <f t="shared" si="545"/>
        <v>2552513.5424448471</v>
      </c>
      <c r="AV288" s="97">
        <f t="shared" si="545"/>
        <v>3209853.4530384378</v>
      </c>
      <c r="AW288" s="97">
        <f t="shared" si="545"/>
        <v>3838684.3321131524</v>
      </c>
      <c r="AX288" s="97">
        <f t="shared" si="545"/>
        <v>4380675.8545115702</v>
      </c>
      <c r="AY288" s="97">
        <f t="shared" si="545"/>
        <v>4779739.5018906258</v>
      </c>
      <c r="AZ288" s="97">
        <f t="shared" si="545"/>
        <v>4991525.241308203</v>
      </c>
      <c r="BA288" s="97">
        <f t="shared" si="545"/>
        <v>4991525.2413081992</v>
      </c>
      <c r="BB288" s="97">
        <f t="shared" si="545"/>
        <v>4779739.5018906333</v>
      </c>
      <c r="BC288" s="97">
        <f t="shared" si="545"/>
        <v>5441364.8608553912</v>
      </c>
      <c r="BD288" s="97">
        <f t="shared" si="545"/>
        <v>4779806.8686495805</v>
      </c>
      <c r="BE288" s="97">
        <f t="shared" si="545"/>
        <v>4012252.254590739</v>
      </c>
      <c r="BF288" s="97">
        <f t="shared" si="545"/>
        <v>3209899.3514961149</v>
      </c>
      <c r="BG288" s="97">
        <f t="shared" si="545"/>
        <v>3209899.3514961125</v>
      </c>
      <c r="BH288" s="97">
        <f t="shared" si="545"/>
        <v>4012252.2545907344</v>
      </c>
      <c r="BI288" s="97">
        <f t="shared" si="545"/>
        <v>4779806.8686495824</v>
      </c>
      <c r="BJ288" s="97">
        <f t="shared" si="545"/>
        <v>5441364.860855395</v>
      </c>
      <c r="BK288" s="97">
        <f t="shared" si="545"/>
        <v>5928464.2607761696</v>
      </c>
      <c r="BL288" s="97">
        <f t="shared" si="545"/>
        <v>6186971.1612658817</v>
      </c>
      <c r="BM288" s="97">
        <f t="shared" si="545"/>
        <v>6186971.1612658761</v>
      </c>
      <c r="BN288" s="97">
        <f t="shared" si="545"/>
        <v>307381084.84354258</v>
      </c>
      <c r="BO288" s="97">
        <f t="shared" si="545"/>
        <v>3760595.7494545868</v>
      </c>
      <c r="BP288" s="97">
        <f t="shared" si="545"/>
        <v>2920742.6296184165</v>
      </c>
      <c r="BQ288" s="97">
        <f t="shared" si="545"/>
        <v>1946325.9573738754</v>
      </c>
      <c r="BR288" s="97">
        <f t="shared" si="545"/>
        <v>927732.5811124756</v>
      </c>
      <c r="BS288" s="97">
        <f t="shared" si="545"/>
        <v>927732.58111247281</v>
      </c>
      <c r="BT288" s="97">
        <f t="shared" si="545"/>
        <v>1946325.9573738698</v>
      </c>
      <c r="BU288" s="97">
        <f t="shared" si="545"/>
        <v>1506543.070344591</v>
      </c>
      <c r="BV288" s="97">
        <f t="shared" si="545"/>
        <v>2346396.1901807645</v>
      </c>
      <c r="BW288" s="97">
        <f t="shared" si="545"/>
        <v>2964772.7429751279</v>
      </c>
      <c r="BX288" s="97">
        <f t="shared" si="545"/>
        <v>3292949.3041131301</v>
      </c>
      <c r="BY288" s="97">
        <f t="shared" si="545"/>
        <v>3292949.3041131226</v>
      </c>
      <c r="BZ288" s="97">
        <f t="shared" si="545"/>
        <v>311321094.12721974</v>
      </c>
      <c r="CA288" s="97">
        <f t="shared" si="545"/>
        <v>0</v>
      </c>
      <c r="CB288" s="97">
        <f t="shared" si="545"/>
        <v>0</v>
      </c>
      <c r="CC288" s="97">
        <f t="shared" ref="CC288:EN288" si="546">+CC287-CC282</f>
        <v>0</v>
      </c>
      <c r="CD288" s="97">
        <f t="shared" si="546"/>
        <v>0</v>
      </c>
      <c r="CE288" s="97">
        <f t="shared" si="546"/>
        <v>0</v>
      </c>
      <c r="CF288" s="97">
        <f t="shared" si="546"/>
        <v>0</v>
      </c>
      <c r="CG288" s="97">
        <f t="shared" si="546"/>
        <v>0</v>
      </c>
      <c r="CH288" s="97">
        <f t="shared" si="546"/>
        <v>0</v>
      </c>
      <c r="CI288" s="97">
        <f t="shared" si="546"/>
        <v>0</v>
      </c>
      <c r="CJ288" s="97">
        <f t="shared" si="546"/>
        <v>0</v>
      </c>
      <c r="CK288" s="97">
        <f t="shared" si="546"/>
        <v>0</v>
      </c>
      <c r="CL288" s="97">
        <f t="shared" si="546"/>
        <v>0</v>
      </c>
      <c r="CM288" s="97">
        <f t="shared" si="546"/>
        <v>0</v>
      </c>
      <c r="CN288" s="97">
        <f t="shared" si="546"/>
        <v>0</v>
      </c>
      <c r="CO288" s="97">
        <f t="shared" si="546"/>
        <v>0</v>
      </c>
      <c r="CP288" s="97">
        <f t="shared" si="546"/>
        <v>0</v>
      </c>
      <c r="CQ288" s="97">
        <f t="shared" si="546"/>
        <v>0</v>
      </c>
      <c r="CR288" s="97">
        <f t="shared" si="546"/>
        <v>0</v>
      </c>
      <c r="CS288" s="97">
        <f t="shared" si="546"/>
        <v>0</v>
      </c>
      <c r="CT288" s="97">
        <f t="shared" si="546"/>
        <v>0</v>
      </c>
      <c r="CU288" s="97">
        <f t="shared" si="546"/>
        <v>0</v>
      </c>
      <c r="CV288" s="97">
        <f t="shared" si="546"/>
        <v>0</v>
      </c>
      <c r="CW288" s="97">
        <f t="shared" si="546"/>
        <v>0</v>
      </c>
      <c r="CX288" s="97">
        <f t="shared" si="546"/>
        <v>0</v>
      </c>
      <c r="CY288" s="97">
        <f t="shared" si="546"/>
        <v>0</v>
      </c>
      <c r="CZ288" s="97">
        <f t="shared" si="546"/>
        <v>0</v>
      </c>
      <c r="DA288" s="97">
        <f t="shared" si="546"/>
        <v>0</v>
      </c>
      <c r="DB288" s="97">
        <f t="shared" si="546"/>
        <v>0</v>
      </c>
      <c r="DC288" s="97">
        <f t="shared" si="546"/>
        <v>0</v>
      </c>
      <c r="DD288" s="97">
        <f t="shared" si="546"/>
        <v>0</v>
      </c>
      <c r="DE288" s="97">
        <f t="shared" si="546"/>
        <v>0</v>
      </c>
      <c r="DF288" s="97">
        <f t="shared" si="546"/>
        <v>0</v>
      </c>
      <c r="DG288" s="97">
        <f t="shared" si="546"/>
        <v>0</v>
      </c>
      <c r="DH288" s="97">
        <f t="shared" si="546"/>
        <v>0</v>
      </c>
      <c r="DI288" s="97">
        <f t="shared" si="546"/>
        <v>0</v>
      </c>
      <c r="DJ288" s="97">
        <f t="shared" si="546"/>
        <v>0</v>
      </c>
      <c r="DK288" s="97">
        <f t="shared" si="546"/>
        <v>0</v>
      </c>
      <c r="DL288" s="97">
        <f t="shared" si="546"/>
        <v>0</v>
      </c>
      <c r="DM288" s="97">
        <f t="shared" si="546"/>
        <v>0</v>
      </c>
      <c r="DN288" s="97">
        <f t="shared" si="546"/>
        <v>0</v>
      </c>
      <c r="DO288" s="97">
        <f t="shared" si="546"/>
        <v>0</v>
      </c>
      <c r="DP288" s="97">
        <f t="shared" si="546"/>
        <v>0</v>
      </c>
      <c r="DQ288" s="97">
        <f t="shared" si="546"/>
        <v>0</v>
      </c>
      <c r="DR288" s="97">
        <f t="shared" si="546"/>
        <v>0</v>
      </c>
      <c r="DS288" s="97">
        <f t="shared" si="546"/>
        <v>0</v>
      </c>
      <c r="DT288" s="97">
        <f t="shared" si="546"/>
        <v>0</v>
      </c>
      <c r="DU288" s="97">
        <f t="shared" si="546"/>
        <v>0</v>
      </c>
      <c r="DV288" s="97">
        <f t="shared" si="546"/>
        <v>0</v>
      </c>
      <c r="DW288" s="97">
        <f t="shared" si="546"/>
        <v>0</v>
      </c>
      <c r="DX288" s="97">
        <f t="shared" si="546"/>
        <v>0</v>
      </c>
      <c r="DY288" s="97">
        <f t="shared" si="546"/>
        <v>0</v>
      </c>
      <c r="DZ288" s="97">
        <f t="shared" si="546"/>
        <v>0</v>
      </c>
      <c r="EA288" s="97">
        <f t="shared" si="546"/>
        <v>0</v>
      </c>
      <c r="EB288" s="97">
        <f t="shared" si="546"/>
        <v>0</v>
      </c>
      <c r="EC288" s="97">
        <f t="shared" si="546"/>
        <v>0</v>
      </c>
      <c r="ED288" s="97">
        <f t="shared" si="546"/>
        <v>0</v>
      </c>
      <c r="EE288" s="97">
        <f t="shared" si="546"/>
        <v>0</v>
      </c>
      <c r="EF288" s="97">
        <f t="shared" si="546"/>
        <v>0</v>
      </c>
      <c r="EG288" s="97">
        <f t="shared" si="546"/>
        <v>0</v>
      </c>
      <c r="EH288" s="97">
        <f t="shared" si="546"/>
        <v>0</v>
      </c>
      <c r="EI288" s="97">
        <f t="shared" si="546"/>
        <v>0</v>
      </c>
      <c r="EJ288" s="97">
        <f t="shared" si="546"/>
        <v>0</v>
      </c>
      <c r="EK288" s="97">
        <f t="shared" si="546"/>
        <v>0</v>
      </c>
      <c r="EL288" s="97">
        <f t="shared" si="546"/>
        <v>0</v>
      </c>
      <c r="EM288" s="97">
        <f t="shared" si="546"/>
        <v>0</v>
      </c>
      <c r="EN288" s="97">
        <f t="shared" si="546"/>
        <v>0</v>
      </c>
      <c r="EO288" s="97">
        <f t="shared" ref="EO288:GN288" si="547">+EO287-EO282</f>
        <v>0</v>
      </c>
      <c r="EP288" s="97">
        <f t="shared" si="547"/>
        <v>0</v>
      </c>
      <c r="EQ288" s="97">
        <f t="shared" si="547"/>
        <v>0</v>
      </c>
      <c r="ER288" s="97">
        <f t="shared" si="547"/>
        <v>0</v>
      </c>
      <c r="ES288" s="97">
        <f t="shared" si="547"/>
        <v>0</v>
      </c>
      <c r="ET288" s="97">
        <f t="shared" si="547"/>
        <v>0</v>
      </c>
      <c r="EU288" s="97">
        <f t="shared" si="547"/>
        <v>0</v>
      </c>
      <c r="EV288" s="97">
        <f t="shared" si="547"/>
        <v>0</v>
      </c>
      <c r="EW288" s="97">
        <f t="shared" si="547"/>
        <v>0</v>
      </c>
      <c r="EX288" s="97">
        <f t="shared" si="547"/>
        <v>0</v>
      </c>
      <c r="EY288" s="97">
        <f t="shared" si="547"/>
        <v>0</v>
      </c>
      <c r="EZ288" s="97">
        <f t="shared" si="547"/>
        <v>0</v>
      </c>
      <c r="FA288" s="97">
        <f t="shared" si="547"/>
        <v>0</v>
      </c>
      <c r="FB288" s="97">
        <f t="shared" si="547"/>
        <v>0</v>
      </c>
      <c r="FC288" s="97">
        <f t="shared" si="547"/>
        <v>0</v>
      </c>
      <c r="FD288" s="97">
        <f t="shared" si="547"/>
        <v>0</v>
      </c>
      <c r="FE288" s="97">
        <f t="shared" si="547"/>
        <v>0</v>
      </c>
      <c r="FF288" s="97">
        <f t="shared" si="547"/>
        <v>0</v>
      </c>
      <c r="FG288" s="97">
        <f t="shared" si="547"/>
        <v>0</v>
      </c>
      <c r="FH288" s="97">
        <f t="shared" si="547"/>
        <v>0</v>
      </c>
      <c r="FI288" s="97">
        <f t="shared" si="547"/>
        <v>0</v>
      </c>
      <c r="FJ288" s="97">
        <f t="shared" si="547"/>
        <v>0</v>
      </c>
      <c r="FK288" s="97">
        <f t="shared" si="547"/>
        <v>0</v>
      </c>
      <c r="FL288" s="97">
        <f t="shared" si="547"/>
        <v>0</v>
      </c>
      <c r="FM288" s="97">
        <f t="shared" si="547"/>
        <v>0</v>
      </c>
      <c r="FN288" s="97">
        <f t="shared" si="547"/>
        <v>0</v>
      </c>
      <c r="FO288" s="97">
        <f t="shared" si="547"/>
        <v>0</v>
      </c>
      <c r="FP288" s="97">
        <f t="shared" si="547"/>
        <v>0</v>
      </c>
      <c r="FQ288" s="97">
        <f t="shared" si="547"/>
        <v>0</v>
      </c>
      <c r="FR288" s="97">
        <f t="shared" si="547"/>
        <v>0</v>
      </c>
      <c r="FS288" s="97">
        <f t="shared" si="547"/>
        <v>0</v>
      </c>
      <c r="FT288" s="97">
        <f t="shared" si="547"/>
        <v>0</v>
      </c>
      <c r="FU288" s="97">
        <f t="shared" si="547"/>
        <v>0</v>
      </c>
      <c r="FV288" s="97">
        <f t="shared" si="547"/>
        <v>0</v>
      </c>
      <c r="FW288" s="97">
        <f t="shared" si="547"/>
        <v>0</v>
      </c>
      <c r="FX288" s="97">
        <f t="shared" si="547"/>
        <v>0</v>
      </c>
      <c r="FY288" s="97">
        <f t="shared" si="547"/>
        <v>0</v>
      </c>
      <c r="FZ288" s="97">
        <f t="shared" si="547"/>
        <v>0</v>
      </c>
      <c r="GA288" s="97">
        <f t="shared" si="547"/>
        <v>0</v>
      </c>
      <c r="GB288" s="97">
        <f t="shared" si="547"/>
        <v>0</v>
      </c>
      <c r="GC288" s="97">
        <f t="shared" si="547"/>
        <v>0</v>
      </c>
      <c r="GD288" s="97">
        <f t="shared" si="547"/>
        <v>0</v>
      </c>
      <c r="GE288" s="97">
        <f t="shared" si="547"/>
        <v>0</v>
      </c>
      <c r="GF288" s="97">
        <f t="shared" si="547"/>
        <v>0</v>
      </c>
      <c r="GG288" s="97">
        <f t="shared" si="547"/>
        <v>0</v>
      </c>
      <c r="GH288" s="97">
        <f t="shared" si="547"/>
        <v>0</v>
      </c>
      <c r="GI288" s="97">
        <f t="shared" si="547"/>
        <v>0</v>
      </c>
      <c r="GJ288" s="97">
        <f t="shared" si="547"/>
        <v>0</v>
      </c>
      <c r="GK288" s="97">
        <f t="shared" si="547"/>
        <v>0</v>
      </c>
      <c r="GL288" s="97">
        <f t="shared" si="547"/>
        <v>0</v>
      </c>
      <c r="GM288" s="97">
        <f t="shared" si="547"/>
        <v>0</v>
      </c>
      <c r="GN288" s="97">
        <f t="shared" si="547"/>
        <v>0</v>
      </c>
      <c r="GO288" s="1"/>
      <c r="GP288" s="67"/>
    </row>
    <row r="289" spans="1:198" x14ac:dyDescent="0.75">
      <c r="C289" s="382"/>
      <c r="D289" s="311"/>
      <c r="E289" s="311"/>
      <c r="F289" s="312"/>
      <c r="G289" s="312"/>
      <c r="H289" s="313"/>
      <c r="I289" s="313"/>
      <c r="J289" s="356"/>
      <c r="K289" s="356"/>
      <c r="L289" s="356"/>
      <c r="M289" s="383"/>
      <c r="N289" s="356"/>
      <c r="O289" s="356"/>
      <c r="P289" s="345"/>
      <c r="Q289" s="345"/>
      <c r="R289" s="345"/>
      <c r="S289" s="345"/>
      <c r="T289" s="345"/>
      <c r="U289" s="345"/>
      <c r="V289" s="345"/>
      <c r="W289" s="345"/>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c r="AS289" s="345"/>
      <c r="AT289" s="345"/>
      <c r="AU289" s="345"/>
      <c r="AV289" s="345"/>
      <c r="AW289" s="345"/>
      <c r="AX289" s="345"/>
      <c r="AY289" s="345"/>
      <c r="AZ289" s="345"/>
      <c r="BA289" s="345"/>
      <c r="BB289" s="345"/>
      <c r="BC289" s="345"/>
      <c r="BD289" s="345"/>
      <c r="BE289" s="345"/>
      <c r="BF289" s="345"/>
      <c r="BG289" s="345"/>
      <c r="BH289" s="345"/>
      <c r="BI289" s="345"/>
      <c r="BJ289" s="345"/>
      <c r="BK289" s="345"/>
      <c r="BL289" s="345"/>
      <c r="BM289" s="345"/>
      <c r="BN289" s="345"/>
      <c r="BO289" s="345"/>
      <c r="BP289" s="345"/>
      <c r="BQ289" s="345"/>
      <c r="BR289" s="345"/>
      <c r="BS289" s="345"/>
      <c r="BT289" s="345"/>
      <c r="BU289" s="345"/>
      <c r="BV289" s="345"/>
      <c r="BW289" s="345"/>
      <c r="BX289" s="345"/>
      <c r="BY289" s="345"/>
      <c r="BZ289" s="345"/>
      <c r="CA289" s="345"/>
      <c r="CB289" s="345"/>
      <c r="CC289" s="345"/>
      <c r="CD289" s="345"/>
      <c r="CE289" s="345"/>
      <c r="CF289" s="345"/>
      <c r="CG289" s="345"/>
      <c r="CH289" s="345"/>
      <c r="CI289" s="345"/>
      <c r="CJ289" s="345"/>
      <c r="CK289" s="345"/>
      <c r="CL289" s="345"/>
      <c r="CM289" s="345"/>
      <c r="CN289" s="345"/>
      <c r="CO289" s="345"/>
      <c r="CP289" s="345"/>
      <c r="CQ289" s="345"/>
      <c r="CR289" s="345"/>
      <c r="CS289" s="345"/>
      <c r="CT289" s="345"/>
      <c r="CU289" s="345"/>
      <c r="CV289" s="345"/>
      <c r="CW289" s="345"/>
      <c r="CX289" s="345"/>
      <c r="CY289" s="345"/>
      <c r="CZ289" s="345"/>
      <c r="DA289" s="345"/>
      <c r="DB289" s="345"/>
      <c r="DC289" s="345"/>
      <c r="DD289" s="345"/>
      <c r="DE289" s="345"/>
      <c r="DF289" s="345"/>
      <c r="DG289" s="345"/>
      <c r="DH289" s="345"/>
      <c r="DI289" s="345"/>
      <c r="DJ289" s="345"/>
      <c r="DK289" s="345"/>
      <c r="DL289" s="345"/>
      <c r="DM289" s="345"/>
      <c r="DN289" s="345"/>
      <c r="DO289" s="345"/>
      <c r="DP289" s="345"/>
      <c r="DQ289" s="345"/>
      <c r="DR289" s="345"/>
      <c r="DS289" s="345"/>
      <c r="DT289" s="345"/>
      <c r="DU289" s="345"/>
      <c r="DV289" s="345"/>
      <c r="DW289" s="345"/>
      <c r="DX289" s="345"/>
      <c r="DY289" s="345"/>
      <c r="DZ289" s="345"/>
      <c r="EA289" s="345"/>
      <c r="EB289" s="345"/>
      <c r="EC289" s="345"/>
      <c r="ED289" s="345"/>
      <c r="EE289" s="345"/>
      <c r="EF289" s="345"/>
      <c r="EG289" s="345"/>
      <c r="EH289" s="345"/>
      <c r="EI289" s="345"/>
      <c r="EJ289" s="345"/>
      <c r="EK289" s="345"/>
      <c r="EL289" s="345"/>
      <c r="EM289" s="345"/>
      <c r="EN289" s="345"/>
      <c r="EO289" s="345"/>
      <c r="EP289" s="345"/>
      <c r="EQ289" s="345"/>
      <c r="ER289" s="345"/>
      <c r="ES289" s="345"/>
      <c r="ET289" s="345"/>
      <c r="EU289" s="345"/>
      <c r="EV289" s="345"/>
      <c r="EW289" s="345"/>
      <c r="EX289" s="345"/>
      <c r="EY289" s="345"/>
      <c r="EZ289" s="345"/>
      <c r="FA289" s="345"/>
      <c r="FB289" s="345"/>
      <c r="FC289" s="345"/>
      <c r="FD289" s="345"/>
      <c r="FE289" s="345"/>
      <c r="FF289" s="345"/>
      <c r="FG289" s="345"/>
      <c r="FH289" s="345"/>
      <c r="FI289" s="345"/>
      <c r="FJ289" s="345"/>
      <c r="FK289" s="345"/>
      <c r="FL289" s="345"/>
      <c r="FM289" s="345"/>
      <c r="FN289" s="345"/>
      <c r="FO289" s="345"/>
      <c r="FP289" s="345"/>
      <c r="FQ289" s="345"/>
      <c r="FR289" s="345"/>
      <c r="FS289" s="345"/>
      <c r="FT289" s="345"/>
      <c r="FU289" s="345"/>
      <c r="FV289" s="345"/>
      <c r="FW289" s="345"/>
      <c r="FX289" s="345"/>
      <c r="FY289" s="345"/>
      <c r="FZ289" s="345"/>
      <c r="GA289" s="345"/>
      <c r="GB289" s="345"/>
      <c r="GC289" s="345"/>
      <c r="GD289" s="345"/>
      <c r="GE289" s="345"/>
      <c r="GF289" s="345"/>
      <c r="GG289" s="345"/>
      <c r="GH289" s="345"/>
      <c r="GI289" s="345"/>
      <c r="GJ289" s="345"/>
      <c r="GK289" s="345"/>
      <c r="GL289" s="345"/>
      <c r="GM289" s="345"/>
      <c r="GN289" s="345"/>
    </row>
    <row r="290" spans="1:198" customFormat="1" hidden="1" outlineLevel="1" x14ac:dyDescent="0.75">
      <c r="A290" s="1"/>
      <c r="B290" s="1"/>
      <c r="C290" s="384" t="s">
        <v>118</v>
      </c>
      <c r="D290" s="385"/>
      <c r="E290" s="311"/>
      <c r="F290" s="312"/>
      <c r="G290" s="312"/>
      <c r="H290" s="313"/>
      <c r="I290" s="313"/>
      <c r="J290" s="1"/>
      <c r="K290" s="1"/>
      <c r="L290" s="1"/>
      <c r="M290" s="1"/>
      <c r="N290" s="1"/>
      <c r="O290" s="1"/>
      <c r="P290" s="386"/>
      <c r="Q290" s="386"/>
      <c r="R290" s="386"/>
      <c r="S290" s="386"/>
      <c r="T290" s="386"/>
      <c r="U290" s="386"/>
      <c r="V290" s="386"/>
      <c r="W290" s="386"/>
      <c r="X290" s="386"/>
      <c r="Y290" s="386"/>
      <c r="Z290" s="386"/>
      <c r="AA290" s="386"/>
      <c r="AB290" s="386"/>
      <c r="AC290" s="386"/>
      <c r="AD290" s="386"/>
      <c r="AE290" s="386"/>
      <c r="AF290" s="386"/>
      <c r="AG290" s="386"/>
      <c r="AH290" s="386"/>
      <c r="AI290" s="386"/>
      <c r="AJ290" s="386"/>
      <c r="AK290" s="386"/>
      <c r="AL290" s="386"/>
      <c r="AM290" s="386"/>
      <c r="AN290" s="386"/>
      <c r="AO290" s="386"/>
      <c r="AP290" s="386"/>
      <c r="AQ290" s="386"/>
      <c r="AR290" s="386"/>
      <c r="AS290" s="386"/>
      <c r="AT290" s="386"/>
      <c r="AU290" s="386"/>
      <c r="AV290" s="386"/>
      <c r="AW290" s="386"/>
      <c r="AX290" s="386"/>
      <c r="AY290" s="386"/>
      <c r="AZ290" s="386"/>
      <c r="BA290" s="386"/>
      <c r="BB290" s="386"/>
      <c r="BC290" s="386"/>
      <c r="BD290" s="386"/>
      <c r="BE290" s="386"/>
      <c r="BF290" s="386"/>
      <c r="BG290" s="386"/>
      <c r="BH290" s="386"/>
      <c r="BI290" s="386"/>
      <c r="BJ290" s="386"/>
      <c r="BK290" s="386"/>
      <c r="BL290" s="386"/>
      <c r="BM290" s="386"/>
      <c r="BN290" s="386"/>
      <c r="BO290" s="386"/>
      <c r="BP290" s="386"/>
      <c r="BQ290" s="386"/>
      <c r="BR290" s="386"/>
      <c r="BS290" s="386"/>
      <c r="BT290" s="386"/>
      <c r="BU290" s="386"/>
      <c r="BV290" s="386"/>
      <c r="BW290" s="386"/>
      <c r="BX290" s="386"/>
      <c r="BY290" s="386"/>
      <c r="BZ290" s="386"/>
      <c r="CA290" s="386"/>
      <c r="CB290" s="386"/>
      <c r="CC290" s="386"/>
      <c r="CD290" s="386"/>
      <c r="CE290" s="386"/>
      <c r="CF290" s="386"/>
      <c r="CG290" s="386"/>
      <c r="CH290" s="386"/>
      <c r="CI290" s="386"/>
      <c r="CJ290" s="386"/>
      <c r="CK290" s="386"/>
      <c r="CL290" s="386"/>
      <c r="CM290" s="386"/>
      <c r="CN290" s="386"/>
      <c r="CO290" s="386"/>
      <c r="CP290" s="386"/>
      <c r="CQ290" s="386"/>
      <c r="CR290" s="386"/>
      <c r="CS290" s="386"/>
      <c r="CT290" s="386"/>
      <c r="CU290" s="386"/>
      <c r="CV290" s="386"/>
      <c r="CW290" s="386"/>
      <c r="CX290" s="386"/>
      <c r="CY290" s="386"/>
      <c r="CZ290" s="386"/>
      <c r="DA290" s="386"/>
      <c r="DB290" s="386"/>
      <c r="DC290" s="386"/>
      <c r="DD290" s="386"/>
      <c r="DE290" s="386"/>
      <c r="DF290" s="386"/>
      <c r="DG290" s="386"/>
      <c r="DH290" s="386"/>
      <c r="DI290" s="386"/>
      <c r="DJ290" s="386"/>
      <c r="DK290" s="386"/>
      <c r="DL290" s="386"/>
      <c r="DM290" s="386"/>
      <c r="DN290" s="386"/>
      <c r="DO290" s="386"/>
      <c r="DP290" s="386"/>
      <c r="DQ290" s="386"/>
      <c r="DR290" s="386"/>
      <c r="DS290" s="386"/>
      <c r="DT290" s="386"/>
      <c r="DU290" s="386"/>
      <c r="DV290" s="386"/>
      <c r="DW290" s="386"/>
      <c r="DX290" s="386"/>
      <c r="DY290" s="386"/>
      <c r="DZ290" s="386"/>
      <c r="EA290" s="386"/>
      <c r="EB290" s="386"/>
      <c r="EC290" s="386"/>
      <c r="ED290" s="386"/>
      <c r="EE290" s="386"/>
      <c r="EF290" s="386"/>
      <c r="EG290" s="386"/>
      <c r="EH290" s="386"/>
      <c r="EI290" s="386"/>
      <c r="EJ290" s="386"/>
      <c r="EK290" s="386"/>
      <c r="EL290" s="386"/>
      <c r="EM290" s="386"/>
      <c r="EN290" s="386"/>
      <c r="EO290" s="386"/>
      <c r="EP290" s="386"/>
      <c r="EQ290" s="386"/>
      <c r="ER290" s="386"/>
      <c r="ES290" s="386"/>
      <c r="ET290" s="386"/>
      <c r="EU290" s="386"/>
      <c r="EV290" s="386"/>
      <c r="EW290" s="386"/>
      <c r="EX290" s="386"/>
      <c r="EY290" s="386"/>
      <c r="EZ290" s="386"/>
      <c r="FA290" s="386"/>
      <c r="FB290" s="386"/>
      <c r="FC290" s="386"/>
      <c r="FD290" s="386"/>
      <c r="FE290" s="386"/>
      <c r="FF290" s="386"/>
      <c r="FG290" s="386"/>
      <c r="FH290" s="386"/>
      <c r="FI290" s="386"/>
      <c r="FJ290" s="386"/>
      <c r="FK290" s="386"/>
      <c r="FL290" s="386"/>
      <c r="FM290" s="386"/>
      <c r="FN290" s="386"/>
      <c r="FO290" s="386"/>
      <c r="FP290" s="386"/>
      <c r="FQ290" s="386"/>
      <c r="FR290" s="386"/>
      <c r="FS290" s="386"/>
      <c r="FT290" s="386"/>
      <c r="FU290" s="386"/>
      <c r="FV290" s="386"/>
      <c r="FW290" s="386"/>
      <c r="FX290" s="386"/>
      <c r="FY290" s="386"/>
      <c r="FZ290" s="386"/>
      <c r="GA290" s="386"/>
      <c r="GB290" s="386"/>
      <c r="GC290" s="386"/>
      <c r="GD290" s="386"/>
      <c r="GE290" s="386"/>
      <c r="GF290" s="386"/>
      <c r="GG290" s="386"/>
      <c r="GH290" s="386"/>
      <c r="GI290" s="386"/>
      <c r="GJ290" s="386"/>
      <c r="GK290" s="386"/>
      <c r="GL290" s="386"/>
      <c r="GM290" s="386"/>
      <c r="GN290" s="386"/>
      <c r="GO290" s="1"/>
      <c r="GP290" s="67"/>
    </row>
    <row r="291" spans="1:198" customFormat="1" hidden="1" outlineLevel="1" x14ac:dyDescent="0.75">
      <c r="A291" s="1"/>
      <c r="B291" s="1"/>
      <c r="C291" s="387" t="s">
        <v>117</v>
      </c>
      <c r="D291" s="721">
        <v>10000000</v>
      </c>
      <c r="E291" s="311"/>
      <c r="F291" s="312"/>
      <c r="G291" s="312"/>
      <c r="H291" s="313"/>
      <c r="I291" s="313"/>
      <c r="J291" s="1"/>
      <c r="K291" s="1"/>
      <c r="L291" s="1"/>
      <c r="M291" s="1"/>
      <c r="N291" s="1"/>
      <c r="O291" s="1"/>
      <c r="P291" s="389"/>
      <c r="Q291" s="389"/>
      <c r="R291" s="389"/>
      <c r="S291" s="389"/>
      <c r="T291" s="389"/>
      <c r="U291" s="389"/>
      <c r="V291" s="389"/>
      <c r="W291" s="389"/>
      <c r="X291" s="389"/>
      <c r="Y291" s="389"/>
      <c r="Z291" s="389"/>
      <c r="AA291" s="389"/>
      <c r="AB291" s="389"/>
      <c r="AC291" s="389"/>
      <c r="AD291" s="389"/>
      <c r="AE291" s="389"/>
      <c r="AF291" s="389"/>
      <c r="AG291" s="389"/>
      <c r="AH291" s="389"/>
      <c r="AI291" s="389"/>
      <c r="AJ291" s="389"/>
      <c r="AK291" s="389"/>
      <c r="AL291" s="389"/>
      <c r="AM291" s="389"/>
      <c r="AN291" s="389"/>
      <c r="AO291" s="389"/>
      <c r="AP291" s="389"/>
      <c r="AQ291" s="389"/>
      <c r="AR291" s="389"/>
      <c r="AS291" s="389"/>
      <c r="AT291" s="389"/>
      <c r="AU291" s="389"/>
      <c r="AV291" s="389"/>
      <c r="AW291" s="389"/>
      <c r="AX291" s="389"/>
      <c r="AY291" s="389"/>
      <c r="AZ291" s="389"/>
      <c r="BA291" s="389"/>
      <c r="BB291" s="389"/>
      <c r="BC291" s="389"/>
      <c r="BD291" s="389"/>
      <c r="BE291" s="389"/>
      <c r="BF291" s="389"/>
      <c r="BG291" s="389"/>
      <c r="BH291" s="389"/>
      <c r="BI291" s="389"/>
      <c r="BJ291" s="389"/>
      <c r="BK291" s="389"/>
      <c r="BL291" s="389"/>
      <c r="BM291" s="389"/>
      <c r="BN291" s="389"/>
      <c r="BO291" s="389"/>
      <c r="BP291" s="389"/>
      <c r="BQ291" s="389"/>
      <c r="BR291" s="389"/>
      <c r="BS291" s="389"/>
      <c r="BT291" s="389"/>
      <c r="BU291" s="389"/>
      <c r="BV291" s="389"/>
      <c r="BW291" s="389"/>
      <c r="BX291" s="389"/>
      <c r="BY291" s="389"/>
      <c r="BZ291" s="389"/>
      <c r="CA291" s="389"/>
      <c r="CB291" s="389"/>
      <c r="CC291" s="389"/>
      <c r="CD291" s="389"/>
      <c r="CE291" s="389"/>
      <c r="CF291" s="389"/>
      <c r="CG291" s="389"/>
      <c r="CH291" s="389"/>
      <c r="CI291" s="389"/>
      <c r="CJ291" s="389"/>
      <c r="CK291" s="389"/>
      <c r="CL291" s="389"/>
      <c r="CM291" s="389"/>
      <c r="CN291" s="389"/>
      <c r="CO291" s="389"/>
      <c r="CP291" s="389"/>
      <c r="CQ291" s="389"/>
      <c r="CR291" s="389"/>
      <c r="CS291" s="389"/>
      <c r="CT291" s="389"/>
      <c r="CU291" s="389"/>
      <c r="CV291" s="389"/>
      <c r="CW291" s="389"/>
      <c r="CX291" s="389"/>
      <c r="CY291" s="389"/>
      <c r="CZ291" s="389"/>
      <c r="DA291" s="389"/>
      <c r="DB291" s="389"/>
      <c r="DC291" s="389"/>
      <c r="DD291" s="389"/>
      <c r="DE291" s="389"/>
      <c r="DF291" s="389"/>
      <c r="DG291" s="389"/>
      <c r="DH291" s="389"/>
      <c r="DI291" s="389"/>
      <c r="DJ291" s="389"/>
      <c r="DK291" s="389"/>
      <c r="DL291" s="389"/>
      <c r="DM291" s="389"/>
      <c r="DN291" s="389"/>
      <c r="DO291" s="389"/>
      <c r="DP291" s="389"/>
      <c r="DQ291" s="389"/>
      <c r="DR291" s="389"/>
      <c r="DS291" s="389"/>
      <c r="DT291" s="389"/>
      <c r="DU291" s="389"/>
      <c r="DV291" s="389"/>
      <c r="DW291" s="389"/>
      <c r="DX291" s="389"/>
      <c r="DY291" s="389"/>
      <c r="DZ291" s="389"/>
      <c r="EA291" s="389"/>
      <c r="EB291" s="389"/>
      <c r="EC291" s="389"/>
      <c r="ED291" s="389"/>
      <c r="EE291" s="389"/>
      <c r="EF291" s="389"/>
      <c r="EG291" s="389"/>
      <c r="EH291" s="389"/>
      <c r="EI291" s="389"/>
      <c r="EJ291" s="389"/>
      <c r="EK291" s="389"/>
      <c r="EL291" s="389"/>
      <c r="EM291" s="389"/>
      <c r="EN291" s="389"/>
      <c r="EO291" s="389"/>
      <c r="EP291" s="389"/>
      <c r="EQ291" s="389"/>
      <c r="ER291" s="389"/>
      <c r="ES291" s="389"/>
      <c r="ET291" s="389"/>
      <c r="EU291" s="389"/>
      <c r="EV291" s="389"/>
      <c r="EW291" s="389"/>
      <c r="EX291" s="389"/>
      <c r="EY291" s="389"/>
      <c r="EZ291" s="389"/>
      <c r="FA291" s="389"/>
      <c r="FB291" s="389"/>
      <c r="FC291" s="389"/>
      <c r="FD291" s="389"/>
      <c r="FE291" s="389"/>
      <c r="FF291" s="389"/>
      <c r="FG291" s="389"/>
      <c r="FH291" s="389"/>
      <c r="FI291" s="389"/>
      <c r="FJ291" s="389"/>
      <c r="FK291" s="389"/>
      <c r="FL291" s="389"/>
      <c r="FM291" s="389"/>
      <c r="FN291" s="389"/>
      <c r="FO291" s="389"/>
      <c r="FP291" s="389"/>
      <c r="FQ291" s="389"/>
      <c r="FR291" s="389"/>
      <c r="FS291" s="389"/>
      <c r="FT291" s="389"/>
      <c r="FU291" s="389"/>
      <c r="FV291" s="389"/>
      <c r="FW291" s="389"/>
      <c r="FX291" s="389"/>
      <c r="FY291" s="389"/>
      <c r="FZ291" s="389"/>
      <c r="GA291" s="389"/>
      <c r="GB291" s="389"/>
      <c r="GC291" s="389"/>
      <c r="GD291" s="389"/>
      <c r="GE291" s="389"/>
      <c r="GF291" s="389"/>
      <c r="GG291" s="389"/>
      <c r="GH291" s="389"/>
      <c r="GI291" s="389"/>
      <c r="GJ291" s="389"/>
      <c r="GK291" s="389"/>
      <c r="GL291" s="389"/>
      <c r="GM291" s="389"/>
      <c r="GN291" s="389"/>
      <c r="GO291" s="1"/>
      <c r="GP291" s="67"/>
    </row>
    <row r="292" spans="1:198" customFormat="1" hidden="1" outlineLevel="1" x14ac:dyDescent="0.75">
      <c r="A292" s="1"/>
      <c r="B292" s="1"/>
      <c r="C292" s="387" t="str">
        <f>"Steep ("&amp;D292&amp;")"</f>
        <v>Steep (1)</v>
      </c>
      <c r="D292" s="388">
        <v>1</v>
      </c>
      <c r="E292" s="1"/>
      <c r="F292" s="1"/>
      <c r="G292" s="1"/>
      <c r="H292" s="1"/>
      <c r="I292" s="1"/>
      <c r="J292" s="352"/>
      <c r="K292" s="352"/>
      <c r="L292" s="1"/>
      <c r="M292" s="352"/>
      <c r="N292" s="352"/>
      <c r="O292" s="390"/>
      <c r="P292" s="389"/>
      <c r="Q292" s="389"/>
      <c r="R292" s="389"/>
      <c r="S292" s="389"/>
      <c r="T292" s="389"/>
      <c r="U292" s="389"/>
      <c r="V292" s="389"/>
      <c r="W292" s="389"/>
      <c r="X292" s="389"/>
      <c r="Y292" s="389"/>
      <c r="Z292" s="389"/>
      <c r="AA292" s="389"/>
      <c r="AB292" s="389"/>
      <c r="AC292" s="389"/>
      <c r="AD292" s="389"/>
      <c r="AE292" s="389"/>
      <c r="AF292" s="389"/>
      <c r="AG292" s="389"/>
      <c r="AH292" s="389"/>
      <c r="AI292" s="389"/>
      <c r="AJ292" s="389"/>
      <c r="AK292" s="389"/>
      <c r="AL292" s="389"/>
      <c r="AM292" s="389"/>
      <c r="AN292" s="389"/>
      <c r="AO292" s="389"/>
      <c r="AP292" s="389"/>
      <c r="AQ292" s="389"/>
      <c r="AR292" s="389"/>
      <c r="AS292" s="389"/>
      <c r="AT292" s="389"/>
      <c r="AU292" s="389"/>
      <c r="AV292" s="389"/>
      <c r="AW292" s="389"/>
      <c r="AX292" s="389"/>
      <c r="AY292" s="389"/>
      <c r="AZ292" s="389"/>
      <c r="BA292" s="389"/>
      <c r="BB292" s="389"/>
      <c r="BC292" s="389"/>
      <c r="BD292" s="389"/>
      <c r="BE292" s="389"/>
      <c r="BF292" s="389"/>
      <c r="BG292" s="389"/>
      <c r="BH292" s="389"/>
      <c r="BI292" s="389"/>
      <c r="BJ292" s="389"/>
      <c r="BK292" s="389"/>
      <c r="BL292" s="389"/>
      <c r="BM292" s="389"/>
      <c r="BN292" s="389"/>
      <c r="BO292" s="389"/>
      <c r="BP292" s="389"/>
      <c r="BQ292" s="389"/>
      <c r="BR292" s="389"/>
      <c r="BS292" s="389"/>
      <c r="BT292" s="389"/>
      <c r="BU292" s="389"/>
      <c r="BV292" s="389"/>
      <c r="BW292" s="389"/>
      <c r="BX292" s="389"/>
      <c r="BY292" s="389"/>
      <c r="BZ292" s="389"/>
      <c r="CA292" s="389"/>
      <c r="CB292" s="389"/>
      <c r="CC292" s="389"/>
      <c r="CD292" s="389"/>
      <c r="CE292" s="389"/>
      <c r="CF292" s="389"/>
      <c r="CG292" s="389"/>
      <c r="CH292" s="389"/>
      <c r="CI292" s="389"/>
      <c r="CJ292" s="389"/>
      <c r="CK292" s="389"/>
      <c r="CL292" s="389"/>
      <c r="CM292" s="389"/>
      <c r="CN292" s="389"/>
      <c r="CO292" s="389"/>
      <c r="CP292" s="389"/>
      <c r="CQ292" s="389"/>
      <c r="CR292" s="389"/>
      <c r="CS292" s="389"/>
      <c r="CT292" s="389"/>
      <c r="CU292" s="389"/>
      <c r="CV292" s="389"/>
      <c r="CW292" s="389"/>
      <c r="CX292" s="389"/>
      <c r="CY292" s="389"/>
      <c r="CZ292" s="389"/>
      <c r="DA292" s="389"/>
      <c r="DB292" s="389"/>
      <c r="DC292" s="389"/>
      <c r="DD292" s="389"/>
      <c r="DE292" s="389"/>
      <c r="DF292" s="389"/>
      <c r="DG292" s="389"/>
      <c r="DH292" s="389"/>
      <c r="DI292" s="389"/>
      <c r="DJ292" s="389"/>
      <c r="DK292" s="389"/>
      <c r="DL292" s="389"/>
      <c r="DM292" s="389"/>
      <c r="DN292" s="389"/>
      <c r="DO292" s="389"/>
      <c r="DP292" s="389"/>
      <c r="DQ292" s="389"/>
      <c r="DR292" s="389"/>
      <c r="DS292" s="389"/>
      <c r="DT292" s="389"/>
      <c r="DU292" s="389"/>
      <c r="DV292" s="389"/>
      <c r="DW292" s="389"/>
      <c r="DX292" s="389"/>
      <c r="DY292" s="389"/>
      <c r="DZ292" s="389"/>
      <c r="EA292" s="389"/>
      <c r="EB292" s="389"/>
      <c r="EC292" s="389"/>
      <c r="ED292" s="389"/>
      <c r="EE292" s="389"/>
      <c r="EF292" s="389"/>
      <c r="EG292" s="389"/>
      <c r="EH292" s="389"/>
      <c r="EI292" s="389"/>
      <c r="EJ292" s="389"/>
      <c r="EK292" s="389"/>
      <c r="EL292" s="389"/>
      <c r="EM292" s="389"/>
      <c r="EN292" s="389"/>
      <c r="EO292" s="389"/>
      <c r="EP292" s="389"/>
      <c r="EQ292" s="389"/>
      <c r="ER292" s="389"/>
      <c r="ES292" s="389"/>
      <c r="ET292" s="389"/>
      <c r="EU292" s="389"/>
      <c r="EV292" s="389"/>
      <c r="EW292" s="389"/>
      <c r="EX292" s="389"/>
      <c r="EY292" s="389"/>
      <c r="EZ292" s="389"/>
      <c r="FA292" s="389"/>
      <c r="FB292" s="389"/>
      <c r="FC292" s="389"/>
      <c r="FD292" s="389"/>
      <c r="FE292" s="389"/>
      <c r="FF292" s="389"/>
      <c r="FG292" s="389"/>
      <c r="FH292" s="389"/>
      <c r="FI292" s="389"/>
      <c r="FJ292" s="389"/>
      <c r="FK292" s="389"/>
      <c r="FL292" s="389"/>
      <c r="FM292" s="389"/>
      <c r="FN292" s="389"/>
      <c r="FO292" s="389"/>
      <c r="FP292" s="389"/>
      <c r="FQ292" s="389"/>
      <c r="FR292" s="389"/>
      <c r="FS292" s="389"/>
      <c r="FT292" s="389"/>
      <c r="FU292" s="389"/>
      <c r="FV292" s="389"/>
      <c r="FW292" s="389"/>
      <c r="FX292" s="389"/>
      <c r="FY292" s="389"/>
      <c r="FZ292" s="389"/>
      <c r="GA292" s="389"/>
      <c r="GB292" s="389"/>
      <c r="GC292" s="389"/>
      <c r="GD292" s="389"/>
      <c r="GE292" s="389"/>
      <c r="GF292" s="389"/>
      <c r="GG292" s="389"/>
      <c r="GH292" s="389"/>
      <c r="GI292" s="389"/>
      <c r="GJ292" s="389"/>
      <c r="GK292" s="389"/>
      <c r="GL292" s="389"/>
      <c r="GM292" s="389"/>
      <c r="GN292" s="389"/>
      <c r="GO292" s="1"/>
      <c r="GP292" s="67"/>
    </row>
    <row r="293" spans="1:198" customFormat="1" hidden="1" outlineLevel="1" x14ac:dyDescent="0.75">
      <c r="A293" s="1"/>
      <c r="B293" s="1"/>
      <c r="C293" s="387" t="str">
        <f>"Moderately Steep ("&amp;D293&amp;")"</f>
        <v>Moderately Steep (3)</v>
      </c>
      <c r="D293" s="388">
        <v>3</v>
      </c>
      <c r="E293" s="1"/>
      <c r="F293" s="1"/>
      <c r="G293" s="1"/>
      <c r="H293" s="1"/>
      <c r="I293" s="1"/>
      <c r="J293" s="352"/>
      <c r="K293" s="352"/>
      <c r="L293" s="1"/>
      <c r="M293" s="352"/>
      <c r="N293" s="352"/>
      <c r="O293" s="390"/>
      <c r="P293" s="389"/>
      <c r="Q293" s="389"/>
      <c r="R293" s="389"/>
      <c r="S293" s="389"/>
      <c r="T293" s="389"/>
      <c r="U293" s="389"/>
      <c r="V293" s="389"/>
      <c r="W293" s="389"/>
      <c r="X293" s="389"/>
      <c r="Y293" s="389"/>
      <c r="Z293" s="389"/>
      <c r="AA293" s="389"/>
      <c r="AB293" s="389"/>
      <c r="AC293" s="389"/>
      <c r="AD293" s="389"/>
      <c r="AE293" s="389"/>
      <c r="AF293" s="389"/>
      <c r="AG293" s="389"/>
      <c r="AH293" s="389"/>
      <c r="AI293" s="389"/>
      <c r="AJ293" s="389"/>
      <c r="AK293" s="389"/>
      <c r="AL293" s="389"/>
      <c r="AM293" s="389"/>
      <c r="AN293" s="389"/>
      <c r="AO293" s="389"/>
      <c r="AP293" s="389"/>
      <c r="AQ293" s="389"/>
      <c r="AR293" s="389"/>
      <c r="AS293" s="389"/>
      <c r="AT293" s="389"/>
      <c r="AU293" s="389"/>
      <c r="AV293" s="389"/>
      <c r="AW293" s="389"/>
      <c r="AX293" s="389"/>
      <c r="AY293" s="389"/>
      <c r="AZ293" s="389"/>
      <c r="BA293" s="389"/>
      <c r="BB293" s="389"/>
      <c r="BC293" s="389"/>
      <c r="BD293" s="389"/>
      <c r="BE293" s="389"/>
      <c r="BF293" s="389"/>
      <c r="BG293" s="389"/>
      <c r="BH293" s="389"/>
      <c r="BI293" s="389"/>
      <c r="BJ293" s="389"/>
      <c r="BK293" s="389"/>
      <c r="BL293" s="389"/>
      <c r="BM293" s="389"/>
      <c r="BN293" s="389"/>
      <c r="BO293" s="389"/>
      <c r="BP293" s="389"/>
      <c r="BQ293" s="389"/>
      <c r="BR293" s="389"/>
      <c r="BS293" s="389"/>
      <c r="BT293" s="389"/>
      <c r="BU293" s="389"/>
      <c r="BV293" s="389"/>
      <c r="BW293" s="389"/>
      <c r="BX293" s="389"/>
      <c r="BY293" s="389"/>
      <c r="BZ293" s="389"/>
      <c r="CA293" s="389"/>
      <c r="CB293" s="389"/>
      <c r="CC293" s="389"/>
      <c r="CD293" s="389"/>
      <c r="CE293" s="389"/>
      <c r="CF293" s="389"/>
      <c r="CG293" s="389"/>
      <c r="CH293" s="389"/>
      <c r="CI293" s="389"/>
      <c r="CJ293" s="389"/>
      <c r="CK293" s="389"/>
      <c r="CL293" s="389"/>
      <c r="CM293" s="389"/>
      <c r="CN293" s="389"/>
      <c r="CO293" s="389"/>
      <c r="CP293" s="389"/>
      <c r="CQ293" s="389"/>
      <c r="CR293" s="389"/>
      <c r="CS293" s="389"/>
      <c r="CT293" s="389"/>
      <c r="CU293" s="389"/>
      <c r="CV293" s="389"/>
      <c r="CW293" s="389"/>
      <c r="CX293" s="389"/>
      <c r="CY293" s="389"/>
      <c r="CZ293" s="389"/>
      <c r="DA293" s="389"/>
      <c r="DB293" s="389"/>
      <c r="DC293" s="389"/>
      <c r="DD293" s="389"/>
      <c r="DE293" s="389"/>
      <c r="DF293" s="389"/>
      <c r="DG293" s="389"/>
      <c r="DH293" s="389"/>
      <c r="DI293" s="389"/>
      <c r="DJ293" s="389"/>
      <c r="DK293" s="389"/>
      <c r="DL293" s="389"/>
      <c r="DM293" s="389"/>
      <c r="DN293" s="389"/>
      <c r="DO293" s="389"/>
      <c r="DP293" s="389"/>
      <c r="DQ293" s="389"/>
      <c r="DR293" s="389"/>
      <c r="DS293" s="389"/>
      <c r="DT293" s="389"/>
      <c r="DU293" s="389"/>
      <c r="DV293" s="389"/>
      <c r="DW293" s="389"/>
      <c r="DX293" s="389"/>
      <c r="DY293" s="389"/>
      <c r="DZ293" s="389"/>
      <c r="EA293" s="389"/>
      <c r="EB293" s="389"/>
      <c r="EC293" s="389"/>
      <c r="ED293" s="389"/>
      <c r="EE293" s="389"/>
      <c r="EF293" s="389"/>
      <c r="EG293" s="389"/>
      <c r="EH293" s="389"/>
      <c r="EI293" s="389"/>
      <c r="EJ293" s="389"/>
      <c r="EK293" s="389"/>
      <c r="EL293" s="389"/>
      <c r="EM293" s="389"/>
      <c r="EN293" s="389"/>
      <c r="EO293" s="389"/>
      <c r="EP293" s="389"/>
      <c r="EQ293" s="389"/>
      <c r="ER293" s="389"/>
      <c r="ES293" s="389"/>
      <c r="ET293" s="389"/>
      <c r="EU293" s="389"/>
      <c r="EV293" s="389"/>
      <c r="EW293" s="389"/>
      <c r="EX293" s="389"/>
      <c r="EY293" s="389"/>
      <c r="EZ293" s="389"/>
      <c r="FA293" s="389"/>
      <c r="FB293" s="389"/>
      <c r="FC293" s="389"/>
      <c r="FD293" s="389"/>
      <c r="FE293" s="389"/>
      <c r="FF293" s="389"/>
      <c r="FG293" s="389"/>
      <c r="FH293" s="389"/>
      <c r="FI293" s="389"/>
      <c r="FJ293" s="389"/>
      <c r="FK293" s="389"/>
      <c r="FL293" s="389"/>
      <c r="FM293" s="389"/>
      <c r="FN293" s="389"/>
      <c r="FO293" s="389"/>
      <c r="FP293" s="389"/>
      <c r="FQ293" s="389"/>
      <c r="FR293" s="389"/>
      <c r="FS293" s="389"/>
      <c r="FT293" s="389"/>
      <c r="FU293" s="389"/>
      <c r="FV293" s="389"/>
      <c r="FW293" s="389"/>
      <c r="FX293" s="389"/>
      <c r="FY293" s="389"/>
      <c r="FZ293" s="389"/>
      <c r="GA293" s="389"/>
      <c r="GB293" s="389"/>
      <c r="GC293" s="389"/>
      <c r="GD293" s="389"/>
      <c r="GE293" s="389"/>
      <c r="GF293" s="389"/>
      <c r="GG293" s="389"/>
      <c r="GH293" s="389"/>
      <c r="GI293" s="389"/>
      <c r="GJ293" s="389"/>
      <c r="GK293" s="389"/>
      <c r="GL293" s="389"/>
      <c r="GM293" s="389"/>
      <c r="GN293" s="389"/>
      <c r="GO293" s="1"/>
      <c r="GP293" s="67"/>
    </row>
    <row r="294" spans="1:198" customFormat="1" hidden="1" outlineLevel="1" x14ac:dyDescent="0.75">
      <c r="A294" s="1"/>
      <c r="B294" s="1"/>
      <c r="C294" s="387" t="str">
        <f>"Moderate ("&amp;D294&amp;")"</f>
        <v>Moderate (5)</v>
      </c>
      <c r="D294" s="388">
        <v>5</v>
      </c>
      <c r="E294" s="1"/>
      <c r="F294" s="1"/>
      <c r="G294" s="1"/>
      <c r="H294" s="1"/>
      <c r="I294" s="1"/>
      <c r="J294" s="352"/>
      <c r="K294" s="352"/>
      <c r="L294" s="1"/>
      <c r="M294" s="352"/>
      <c r="N294" s="352"/>
      <c r="O294" s="352"/>
      <c r="P294" s="352"/>
      <c r="Q294" s="352"/>
      <c r="R294" s="352"/>
      <c r="S294" s="352"/>
      <c r="T294" s="352"/>
      <c r="U294" s="352"/>
      <c r="V294" s="352"/>
      <c r="W294" s="352"/>
      <c r="X294" s="352"/>
      <c r="Y294" s="352"/>
      <c r="Z294" s="352"/>
      <c r="AA294" s="352"/>
      <c r="AB294" s="352"/>
      <c r="AC294" s="352"/>
      <c r="AD294" s="352"/>
      <c r="AE294" s="352"/>
      <c r="AF294" s="352"/>
      <c r="AG294" s="352"/>
      <c r="AH294" s="352"/>
      <c r="AI294" s="352"/>
      <c r="AJ294" s="352"/>
      <c r="AK294" s="352"/>
      <c r="AL294" s="352"/>
      <c r="AM294" s="352"/>
      <c r="AN294" s="352"/>
      <c r="AO294" s="352"/>
      <c r="AP294" s="352"/>
      <c r="AQ294" s="352"/>
      <c r="AR294" s="352"/>
      <c r="AS294" s="352"/>
      <c r="AT294" s="352"/>
      <c r="AU294" s="352"/>
      <c r="AV294" s="352"/>
      <c r="AW294" s="352"/>
      <c r="AX294" s="352"/>
      <c r="AY294" s="352"/>
      <c r="AZ294" s="352"/>
      <c r="BA294" s="352"/>
      <c r="BB294" s="352"/>
      <c r="BC294" s="352"/>
      <c r="BD294" s="352"/>
      <c r="BE294" s="352"/>
      <c r="BF294" s="352"/>
      <c r="BG294" s="352"/>
      <c r="BH294" s="352"/>
      <c r="BI294" s="352"/>
      <c r="BJ294" s="352"/>
      <c r="BK294" s="352"/>
      <c r="BL294" s="352"/>
      <c r="BM294" s="352"/>
      <c r="BN294" s="352"/>
      <c r="BO294" s="352"/>
      <c r="BP294" s="352"/>
      <c r="BQ294" s="352"/>
      <c r="BR294" s="352"/>
      <c r="BS294" s="352"/>
      <c r="BT294" s="352"/>
      <c r="BU294" s="352"/>
      <c r="BV294" s="352"/>
      <c r="BW294" s="352"/>
      <c r="BX294" s="352"/>
      <c r="BY294" s="352"/>
      <c r="BZ294" s="352"/>
      <c r="CA294" s="352"/>
      <c r="CB294" s="352"/>
      <c r="CC294" s="352"/>
      <c r="CD294" s="352"/>
      <c r="CE294" s="352"/>
      <c r="CF294" s="352"/>
      <c r="CG294" s="352"/>
      <c r="CH294" s="352"/>
      <c r="CI294" s="352"/>
      <c r="CJ294" s="352"/>
      <c r="CK294" s="352"/>
      <c r="CL294" s="352"/>
      <c r="CM294" s="352"/>
      <c r="CN294" s="352"/>
      <c r="CO294" s="352"/>
      <c r="CP294" s="352"/>
      <c r="CQ294" s="352"/>
      <c r="CR294" s="352"/>
      <c r="CS294" s="352"/>
      <c r="CT294" s="352"/>
      <c r="CU294" s="352"/>
      <c r="CV294" s="352"/>
      <c r="CW294" s="352"/>
      <c r="CX294" s="352"/>
      <c r="CY294" s="352"/>
      <c r="CZ294" s="352"/>
      <c r="DA294" s="352"/>
      <c r="DB294" s="352"/>
      <c r="DC294" s="352"/>
      <c r="DD294" s="352"/>
      <c r="DE294" s="352"/>
      <c r="DF294" s="352"/>
      <c r="DG294" s="352"/>
      <c r="DH294" s="352"/>
      <c r="DI294" s="352"/>
      <c r="DJ294" s="352"/>
      <c r="DK294" s="352"/>
      <c r="DL294" s="352"/>
      <c r="DM294" s="352"/>
      <c r="DN294" s="352"/>
      <c r="DO294" s="352"/>
      <c r="DP294" s="352"/>
      <c r="DQ294" s="352"/>
      <c r="DR294" s="352"/>
      <c r="DS294" s="352"/>
      <c r="DT294" s="352"/>
      <c r="DU294" s="352"/>
      <c r="DV294" s="352"/>
      <c r="DW294" s="352"/>
      <c r="DX294" s="352"/>
      <c r="DY294" s="352"/>
      <c r="DZ294" s="352"/>
      <c r="EA294" s="352"/>
      <c r="EB294" s="352"/>
      <c r="EC294" s="352"/>
      <c r="ED294" s="352"/>
      <c r="EE294" s="352"/>
      <c r="EF294" s="352"/>
      <c r="EG294" s="352"/>
      <c r="EH294" s="352"/>
      <c r="EI294" s="352"/>
      <c r="EJ294" s="352"/>
      <c r="EK294" s="352"/>
      <c r="EL294" s="352"/>
      <c r="EM294" s="352"/>
      <c r="EN294" s="352"/>
      <c r="EO294" s="352"/>
      <c r="EP294" s="352"/>
      <c r="EQ294" s="352"/>
      <c r="ER294" s="352"/>
      <c r="ES294" s="352"/>
      <c r="ET294" s="352"/>
      <c r="EU294" s="352"/>
      <c r="EV294" s="352"/>
      <c r="EW294" s="352"/>
      <c r="EX294" s="352"/>
      <c r="EY294" s="352"/>
      <c r="EZ294" s="352"/>
      <c r="FA294" s="352"/>
      <c r="FB294" s="352"/>
      <c r="FC294" s="352"/>
      <c r="FD294" s="352"/>
      <c r="FE294" s="352"/>
      <c r="FF294" s="352"/>
      <c r="FG294" s="352"/>
      <c r="FH294" s="352"/>
      <c r="FI294" s="352"/>
      <c r="FJ294" s="352"/>
      <c r="FK294" s="352"/>
      <c r="FL294" s="352"/>
      <c r="FM294" s="352"/>
      <c r="FN294" s="352"/>
      <c r="FO294" s="352"/>
      <c r="FP294" s="352"/>
      <c r="FQ294" s="352"/>
      <c r="FR294" s="352"/>
      <c r="FS294" s="352"/>
      <c r="FT294" s="352"/>
      <c r="FU294" s="352"/>
      <c r="FV294" s="352"/>
      <c r="FW294" s="352"/>
      <c r="FX294" s="352"/>
      <c r="FY294" s="352"/>
      <c r="FZ294" s="352"/>
      <c r="GA294" s="352"/>
      <c r="GB294" s="352"/>
      <c r="GC294" s="352"/>
      <c r="GD294" s="352"/>
      <c r="GE294" s="352"/>
      <c r="GF294" s="352"/>
      <c r="GG294" s="352"/>
      <c r="GH294" s="352"/>
      <c r="GI294" s="352"/>
      <c r="GJ294" s="352"/>
      <c r="GK294" s="352"/>
      <c r="GL294" s="352"/>
      <c r="GM294" s="352"/>
      <c r="GN294" s="352"/>
      <c r="GO294" s="1"/>
      <c r="GP294" s="67"/>
    </row>
    <row r="295" spans="1:198" customFormat="1" hidden="1" outlineLevel="1" x14ac:dyDescent="0.75">
      <c r="A295" s="1"/>
      <c r="B295" s="1"/>
      <c r="C295" s="387" t="str">
        <f>"Moderately Flat("&amp;D295&amp;")"</f>
        <v>Moderately Flat(7)</v>
      </c>
      <c r="D295" s="388">
        <v>7</v>
      </c>
      <c r="E295" s="1"/>
      <c r="F295" s="1"/>
      <c r="G295" s="1"/>
      <c r="H295" s="1"/>
      <c r="I295" s="1"/>
      <c r="J295" s="352"/>
      <c r="K295" s="352"/>
      <c r="L295" s="1"/>
      <c r="M295" s="352"/>
      <c r="N295" s="352"/>
      <c r="O295" s="352"/>
      <c r="P295" s="352"/>
      <c r="Q295" s="352"/>
      <c r="R295" s="352"/>
      <c r="S295" s="352"/>
      <c r="T295" s="352"/>
      <c r="U295" s="352"/>
      <c r="V295" s="352"/>
      <c r="W295" s="352"/>
      <c r="X295" s="352"/>
      <c r="Y295" s="352"/>
      <c r="Z295" s="352"/>
      <c r="AA295" s="352"/>
      <c r="AB295" s="352"/>
      <c r="AC295" s="352"/>
      <c r="AD295" s="352"/>
      <c r="AE295" s="352"/>
      <c r="AF295" s="352"/>
      <c r="AG295" s="352"/>
      <c r="AH295" s="352"/>
      <c r="AI295" s="352"/>
      <c r="AJ295" s="352"/>
      <c r="AK295" s="352"/>
      <c r="AL295" s="352"/>
      <c r="AM295" s="352"/>
      <c r="AN295" s="352"/>
      <c r="AO295" s="352"/>
      <c r="AP295" s="352"/>
      <c r="AQ295" s="352"/>
      <c r="AR295" s="352"/>
      <c r="AS295" s="352"/>
      <c r="AT295" s="352"/>
      <c r="AU295" s="352"/>
      <c r="AV295" s="352"/>
      <c r="AW295" s="352"/>
      <c r="AX295" s="352"/>
      <c r="AY295" s="352"/>
      <c r="AZ295" s="352"/>
      <c r="BA295" s="352"/>
      <c r="BB295" s="352"/>
      <c r="BC295" s="352"/>
      <c r="BD295" s="352"/>
      <c r="BE295" s="352"/>
      <c r="BF295" s="352"/>
      <c r="BG295" s="352"/>
      <c r="BH295" s="352"/>
      <c r="BI295" s="352"/>
      <c r="BJ295" s="352"/>
      <c r="BK295" s="352"/>
      <c r="BL295" s="352"/>
      <c r="BM295" s="352"/>
      <c r="BN295" s="352"/>
      <c r="BO295" s="352"/>
      <c r="BP295" s="352"/>
      <c r="BQ295" s="352"/>
      <c r="BR295" s="352"/>
      <c r="BS295" s="352"/>
      <c r="BT295" s="352"/>
      <c r="BU295" s="352"/>
      <c r="BV295" s="352"/>
      <c r="BW295" s="352"/>
      <c r="BX295" s="352"/>
      <c r="BY295" s="352"/>
      <c r="BZ295" s="352"/>
      <c r="CA295" s="352"/>
      <c r="CB295" s="352"/>
      <c r="CC295" s="352"/>
      <c r="CD295" s="352"/>
      <c r="CE295" s="352"/>
      <c r="CF295" s="352"/>
      <c r="CG295" s="352"/>
      <c r="CH295" s="352"/>
      <c r="CI295" s="352"/>
      <c r="CJ295" s="352"/>
      <c r="CK295" s="352"/>
      <c r="CL295" s="352"/>
      <c r="CM295" s="352"/>
      <c r="CN295" s="352"/>
      <c r="CO295" s="352"/>
      <c r="CP295" s="352"/>
      <c r="CQ295" s="352"/>
      <c r="CR295" s="352"/>
      <c r="CS295" s="352"/>
      <c r="CT295" s="352"/>
      <c r="CU295" s="352"/>
      <c r="CV295" s="352"/>
      <c r="CW295" s="352"/>
      <c r="CX295" s="352"/>
      <c r="CY295" s="352"/>
      <c r="CZ295" s="352"/>
      <c r="DA295" s="352"/>
      <c r="DB295" s="352"/>
      <c r="DC295" s="352"/>
      <c r="DD295" s="352"/>
      <c r="DE295" s="352"/>
      <c r="DF295" s="352"/>
      <c r="DG295" s="352"/>
      <c r="DH295" s="352"/>
      <c r="DI295" s="352"/>
      <c r="DJ295" s="352"/>
      <c r="DK295" s="352"/>
      <c r="DL295" s="352"/>
      <c r="DM295" s="352"/>
      <c r="DN295" s="352"/>
      <c r="DO295" s="352"/>
      <c r="DP295" s="352"/>
      <c r="DQ295" s="352"/>
      <c r="DR295" s="352"/>
      <c r="DS295" s="352"/>
      <c r="DT295" s="352"/>
      <c r="DU295" s="352"/>
      <c r="DV295" s="352"/>
      <c r="DW295" s="352"/>
      <c r="DX295" s="352"/>
      <c r="DY295" s="352"/>
      <c r="DZ295" s="352"/>
      <c r="EA295" s="352"/>
      <c r="EB295" s="352"/>
      <c r="EC295" s="352"/>
      <c r="ED295" s="352"/>
      <c r="EE295" s="352"/>
      <c r="EF295" s="352"/>
      <c r="EG295" s="352"/>
      <c r="EH295" s="352"/>
      <c r="EI295" s="352"/>
      <c r="EJ295" s="352"/>
      <c r="EK295" s="352"/>
      <c r="EL295" s="352"/>
      <c r="EM295" s="352"/>
      <c r="EN295" s="352"/>
      <c r="EO295" s="352"/>
      <c r="EP295" s="352"/>
      <c r="EQ295" s="352"/>
      <c r="ER295" s="352"/>
      <c r="ES295" s="352"/>
      <c r="ET295" s="352"/>
      <c r="EU295" s="352"/>
      <c r="EV295" s="352"/>
      <c r="EW295" s="352"/>
      <c r="EX295" s="352"/>
      <c r="EY295" s="352"/>
      <c r="EZ295" s="352"/>
      <c r="FA295" s="352"/>
      <c r="FB295" s="352"/>
      <c r="FC295" s="352"/>
      <c r="FD295" s="352"/>
      <c r="FE295" s="352"/>
      <c r="FF295" s="352"/>
      <c r="FG295" s="352"/>
      <c r="FH295" s="352"/>
      <c r="FI295" s="352"/>
      <c r="FJ295" s="352"/>
      <c r="FK295" s="352"/>
      <c r="FL295" s="352"/>
      <c r="FM295" s="352"/>
      <c r="FN295" s="352"/>
      <c r="FO295" s="352"/>
      <c r="FP295" s="352"/>
      <c r="FQ295" s="352"/>
      <c r="FR295" s="352"/>
      <c r="FS295" s="352"/>
      <c r="FT295" s="352"/>
      <c r="FU295" s="352"/>
      <c r="FV295" s="352"/>
      <c r="FW295" s="352"/>
      <c r="FX295" s="352"/>
      <c r="FY295" s="352"/>
      <c r="FZ295" s="352"/>
      <c r="GA295" s="352"/>
      <c r="GB295" s="352"/>
      <c r="GC295" s="352"/>
      <c r="GD295" s="352"/>
      <c r="GE295" s="352"/>
      <c r="GF295" s="352"/>
      <c r="GG295" s="352"/>
      <c r="GH295" s="352"/>
      <c r="GI295" s="352"/>
      <c r="GJ295" s="352"/>
      <c r="GK295" s="352"/>
      <c r="GL295" s="352"/>
      <c r="GM295" s="352"/>
      <c r="GN295" s="352"/>
      <c r="GO295" s="1"/>
      <c r="GP295" s="67"/>
    </row>
    <row r="296" spans="1:198" customFormat="1" hidden="1" outlineLevel="1" x14ac:dyDescent="0.75">
      <c r="A296" s="1"/>
      <c r="B296" s="1"/>
      <c r="C296" s="387" t="str">
        <f>"Flat ("&amp;D296&amp;")"</f>
        <v>Flat (9)</v>
      </c>
      <c r="D296" s="388">
        <v>9</v>
      </c>
      <c r="E296" s="1"/>
      <c r="F296" s="1"/>
      <c r="G296" s="1"/>
      <c r="H296" s="1"/>
      <c r="I296" s="1"/>
      <c r="J296" s="352"/>
      <c r="K296" s="352"/>
      <c r="L296" s="1"/>
      <c r="M296" s="352"/>
      <c r="N296" s="352"/>
      <c r="O296" s="352"/>
      <c r="P296" s="352"/>
      <c r="Q296" s="352"/>
      <c r="R296" s="352"/>
      <c r="S296" s="352"/>
      <c r="T296" s="352"/>
      <c r="U296" s="352"/>
      <c r="V296" s="352"/>
      <c r="W296" s="352"/>
      <c r="X296" s="352"/>
      <c r="Y296" s="352"/>
      <c r="Z296" s="352"/>
      <c r="AA296" s="352"/>
      <c r="AB296" s="352"/>
      <c r="AC296" s="352"/>
      <c r="AD296" s="352"/>
      <c r="AE296" s="352"/>
      <c r="AF296" s="352"/>
      <c r="AG296" s="352"/>
      <c r="AH296" s="352"/>
      <c r="AI296" s="352"/>
      <c r="AJ296" s="352"/>
      <c r="AK296" s="352"/>
      <c r="AL296" s="352"/>
      <c r="AM296" s="352"/>
      <c r="AN296" s="352"/>
      <c r="AO296" s="352"/>
      <c r="AP296" s="352"/>
      <c r="AQ296" s="352"/>
      <c r="AR296" s="352"/>
      <c r="AS296" s="352"/>
      <c r="AT296" s="352"/>
      <c r="AU296" s="352"/>
      <c r="AV296" s="352"/>
      <c r="AW296" s="352"/>
      <c r="AX296" s="352"/>
      <c r="AY296" s="352"/>
      <c r="AZ296" s="352"/>
      <c r="BA296" s="352"/>
      <c r="BB296" s="352"/>
      <c r="BC296" s="352"/>
      <c r="BD296" s="352"/>
      <c r="BE296" s="352"/>
      <c r="BF296" s="352"/>
      <c r="BG296" s="352"/>
      <c r="BH296" s="352"/>
      <c r="BI296" s="352"/>
      <c r="BJ296" s="352"/>
      <c r="BK296" s="352"/>
      <c r="BL296" s="352"/>
      <c r="BM296" s="352"/>
      <c r="BN296" s="352"/>
      <c r="BO296" s="352"/>
      <c r="BP296" s="352"/>
      <c r="BQ296" s="352"/>
      <c r="BR296" s="352"/>
      <c r="BS296" s="352"/>
      <c r="BT296" s="352"/>
      <c r="BU296" s="352"/>
      <c r="BV296" s="352"/>
      <c r="BW296" s="352"/>
      <c r="BX296" s="352"/>
      <c r="BY296" s="352"/>
      <c r="BZ296" s="352"/>
      <c r="CA296" s="352"/>
      <c r="CB296" s="352"/>
      <c r="CC296" s="352"/>
      <c r="CD296" s="352"/>
      <c r="CE296" s="352"/>
      <c r="CF296" s="352"/>
      <c r="CG296" s="352"/>
      <c r="CH296" s="352"/>
      <c r="CI296" s="352"/>
      <c r="CJ296" s="352"/>
      <c r="CK296" s="352"/>
      <c r="CL296" s="352"/>
      <c r="CM296" s="352"/>
      <c r="CN296" s="352"/>
      <c r="CO296" s="352"/>
      <c r="CP296" s="352"/>
      <c r="CQ296" s="352"/>
      <c r="CR296" s="352"/>
      <c r="CS296" s="352"/>
      <c r="CT296" s="352"/>
      <c r="CU296" s="352"/>
      <c r="CV296" s="352"/>
      <c r="CW296" s="352"/>
      <c r="CX296" s="352"/>
      <c r="CY296" s="352"/>
      <c r="CZ296" s="352"/>
      <c r="DA296" s="352"/>
      <c r="DB296" s="352"/>
      <c r="DC296" s="352"/>
      <c r="DD296" s="352"/>
      <c r="DE296" s="352"/>
      <c r="DF296" s="352"/>
      <c r="DG296" s="352"/>
      <c r="DH296" s="352"/>
      <c r="DI296" s="352"/>
      <c r="DJ296" s="352"/>
      <c r="DK296" s="352"/>
      <c r="DL296" s="352"/>
      <c r="DM296" s="352"/>
      <c r="DN296" s="352"/>
      <c r="DO296" s="352"/>
      <c r="DP296" s="352"/>
      <c r="DQ296" s="352"/>
      <c r="DR296" s="352"/>
      <c r="DS296" s="352"/>
      <c r="DT296" s="352"/>
      <c r="DU296" s="352"/>
      <c r="DV296" s="352"/>
      <c r="DW296" s="352"/>
      <c r="DX296" s="352"/>
      <c r="DY296" s="352"/>
      <c r="DZ296" s="352"/>
      <c r="EA296" s="352"/>
      <c r="EB296" s="352"/>
      <c r="EC296" s="352"/>
      <c r="ED296" s="352"/>
      <c r="EE296" s="352"/>
      <c r="EF296" s="352"/>
      <c r="EG296" s="352"/>
      <c r="EH296" s="352"/>
      <c r="EI296" s="352"/>
      <c r="EJ296" s="352"/>
      <c r="EK296" s="352"/>
      <c r="EL296" s="352"/>
      <c r="EM296" s="352"/>
      <c r="EN296" s="352"/>
      <c r="EO296" s="352"/>
      <c r="EP296" s="352"/>
      <c r="EQ296" s="352"/>
      <c r="ER296" s="352"/>
      <c r="ES296" s="352"/>
      <c r="ET296" s="352"/>
      <c r="EU296" s="352"/>
      <c r="EV296" s="352"/>
      <c r="EW296" s="352"/>
      <c r="EX296" s="352"/>
      <c r="EY296" s="352"/>
      <c r="EZ296" s="352"/>
      <c r="FA296" s="352"/>
      <c r="FB296" s="352"/>
      <c r="FC296" s="352"/>
      <c r="FD296" s="352"/>
      <c r="FE296" s="352"/>
      <c r="FF296" s="352"/>
      <c r="FG296" s="352"/>
      <c r="FH296" s="352"/>
      <c r="FI296" s="352"/>
      <c r="FJ296" s="352"/>
      <c r="FK296" s="352"/>
      <c r="FL296" s="352"/>
      <c r="FM296" s="352"/>
      <c r="FN296" s="352"/>
      <c r="FO296" s="352"/>
      <c r="FP296" s="352"/>
      <c r="FQ296" s="352"/>
      <c r="FR296" s="352"/>
      <c r="FS296" s="352"/>
      <c r="FT296" s="352"/>
      <c r="FU296" s="352"/>
      <c r="FV296" s="352"/>
      <c r="FW296" s="352"/>
      <c r="FX296" s="352"/>
      <c r="FY296" s="352"/>
      <c r="FZ296" s="352"/>
      <c r="GA296" s="352"/>
      <c r="GB296" s="352"/>
      <c r="GC296" s="352"/>
      <c r="GD296" s="352"/>
      <c r="GE296" s="352"/>
      <c r="GF296" s="352"/>
      <c r="GG296" s="352"/>
      <c r="GH296" s="352"/>
      <c r="GI296" s="352"/>
      <c r="GJ296" s="352"/>
      <c r="GK296" s="352"/>
      <c r="GL296" s="352"/>
      <c r="GM296" s="352"/>
      <c r="GN296" s="352"/>
      <c r="GO296" s="1"/>
      <c r="GP296" s="67"/>
    </row>
    <row r="297" spans="1:198" customFormat="1" hidden="1" outlineLevel="1" x14ac:dyDescent="0.75">
      <c r="A297" s="1"/>
      <c r="B297" s="1"/>
      <c r="C297" s="391" t="s">
        <v>35</v>
      </c>
      <c r="D297" s="392"/>
      <c r="E297" s="1"/>
      <c r="F297" s="1"/>
      <c r="G297" s="1"/>
      <c r="H297" s="1"/>
      <c r="I297" s="1"/>
      <c r="J297" s="352"/>
      <c r="K297" s="352"/>
      <c r="L297" s="1"/>
      <c r="M297" s="352"/>
      <c r="N297" s="352"/>
      <c r="O297" s="352"/>
      <c r="P297" s="352"/>
      <c r="Q297" s="352"/>
      <c r="R297" s="352"/>
      <c r="S297" s="352"/>
      <c r="T297" s="352"/>
      <c r="U297" s="352"/>
      <c r="V297" s="352"/>
      <c r="W297" s="352"/>
      <c r="X297" s="352"/>
      <c r="Y297" s="352"/>
      <c r="Z297" s="352"/>
      <c r="AA297" s="352"/>
      <c r="AB297" s="352"/>
      <c r="AC297" s="352"/>
      <c r="AD297" s="352"/>
      <c r="AE297" s="352"/>
      <c r="AF297" s="352"/>
      <c r="AG297" s="352"/>
      <c r="AH297" s="352"/>
      <c r="AI297" s="352"/>
      <c r="AJ297" s="352"/>
      <c r="AK297" s="352"/>
      <c r="AL297" s="352"/>
      <c r="AM297" s="352"/>
      <c r="AN297" s="352"/>
      <c r="AO297" s="352"/>
      <c r="AP297" s="352"/>
      <c r="AQ297" s="352"/>
      <c r="AR297" s="352"/>
      <c r="AS297" s="352"/>
      <c r="AT297" s="352"/>
      <c r="AU297" s="352"/>
      <c r="AV297" s="352"/>
      <c r="AW297" s="352"/>
      <c r="AX297" s="352"/>
      <c r="AY297" s="352"/>
      <c r="AZ297" s="352"/>
      <c r="BA297" s="352"/>
      <c r="BB297" s="352"/>
      <c r="BC297" s="352"/>
      <c r="BD297" s="352"/>
      <c r="BE297" s="352"/>
      <c r="BF297" s="352"/>
      <c r="BG297" s="352"/>
      <c r="BH297" s="352"/>
      <c r="BI297" s="352"/>
      <c r="BJ297" s="352"/>
      <c r="BK297" s="352"/>
      <c r="BL297" s="352"/>
      <c r="BM297" s="352"/>
      <c r="BN297" s="352"/>
      <c r="BO297" s="352"/>
      <c r="BP297" s="352"/>
      <c r="BQ297" s="352"/>
      <c r="BR297" s="352"/>
      <c r="BS297" s="352"/>
      <c r="BT297" s="352"/>
      <c r="BU297" s="352"/>
      <c r="BV297" s="352"/>
      <c r="BW297" s="352"/>
      <c r="BX297" s="352"/>
      <c r="BY297" s="352"/>
      <c r="BZ297" s="352"/>
      <c r="CA297" s="352"/>
      <c r="CB297" s="352"/>
      <c r="CC297" s="352"/>
      <c r="CD297" s="352"/>
      <c r="CE297" s="352"/>
      <c r="CF297" s="352"/>
      <c r="CG297" s="352"/>
      <c r="CH297" s="352"/>
      <c r="CI297" s="352"/>
      <c r="CJ297" s="352"/>
      <c r="CK297" s="352"/>
      <c r="CL297" s="352"/>
      <c r="CM297" s="352"/>
      <c r="CN297" s="352"/>
      <c r="CO297" s="352"/>
      <c r="CP297" s="352"/>
      <c r="CQ297" s="352"/>
      <c r="CR297" s="352"/>
      <c r="CS297" s="352"/>
      <c r="CT297" s="352"/>
      <c r="CU297" s="352"/>
      <c r="CV297" s="352"/>
      <c r="CW297" s="352"/>
      <c r="CX297" s="352"/>
      <c r="CY297" s="352"/>
      <c r="CZ297" s="352"/>
      <c r="DA297" s="352"/>
      <c r="DB297" s="352"/>
      <c r="DC297" s="352"/>
      <c r="DD297" s="352"/>
      <c r="DE297" s="352"/>
      <c r="DF297" s="352"/>
      <c r="DG297" s="352"/>
      <c r="DH297" s="352"/>
      <c r="DI297" s="352"/>
      <c r="DJ297" s="352"/>
      <c r="DK297" s="352"/>
      <c r="DL297" s="352"/>
      <c r="DM297" s="352"/>
      <c r="DN297" s="352"/>
      <c r="DO297" s="352"/>
      <c r="DP297" s="352"/>
      <c r="DQ297" s="352"/>
      <c r="DR297" s="352"/>
      <c r="DS297" s="352"/>
      <c r="DT297" s="352"/>
      <c r="DU297" s="352"/>
      <c r="DV297" s="352"/>
      <c r="DW297" s="352"/>
      <c r="DX297" s="352"/>
      <c r="DY297" s="352"/>
      <c r="DZ297" s="352"/>
      <c r="EA297" s="352"/>
      <c r="EB297" s="352"/>
      <c r="EC297" s="352"/>
      <c r="ED297" s="352"/>
      <c r="EE297" s="352"/>
      <c r="EF297" s="352"/>
      <c r="EG297" s="352"/>
      <c r="EH297" s="352"/>
      <c r="EI297" s="352"/>
      <c r="EJ297" s="352"/>
      <c r="EK297" s="352"/>
      <c r="EL297" s="352"/>
      <c r="EM297" s="352"/>
      <c r="EN297" s="352"/>
      <c r="EO297" s="352"/>
      <c r="EP297" s="352"/>
      <c r="EQ297" s="352"/>
      <c r="ER297" s="352"/>
      <c r="ES297" s="352"/>
      <c r="ET297" s="352"/>
      <c r="EU297" s="352"/>
      <c r="EV297" s="352"/>
      <c r="EW297" s="352"/>
      <c r="EX297" s="352"/>
      <c r="EY297" s="352"/>
      <c r="EZ297" s="352"/>
      <c r="FA297" s="352"/>
      <c r="FB297" s="352"/>
      <c r="FC297" s="352"/>
      <c r="FD297" s="352"/>
      <c r="FE297" s="352"/>
      <c r="FF297" s="352"/>
      <c r="FG297" s="352"/>
      <c r="FH297" s="352"/>
      <c r="FI297" s="352"/>
      <c r="FJ297" s="352"/>
      <c r="FK297" s="352"/>
      <c r="FL297" s="352"/>
      <c r="FM297" s="352"/>
      <c r="FN297" s="352"/>
      <c r="FO297" s="352"/>
      <c r="FP297" s="352"/>
      <c r="FQ297" s="352"/>
      <c r="FR297" s="352"/>
      <c r="FS297" s="352"/>
      <c r="FT297" s="352"/>
      <c r="FU297" s="352"/>
      <c r="FV297" s="352"/>
      <c r="FW297" s="352"/>
      <c r="FX297" s="352"/>
      <c r="FY297" s="352"/>
      <c r="FZ297" s="352"/>
      <c r="GA297" s="352"/>
      <c r="GB297" s="352"/>
      <c r="GC297" s="352"/>
      <c r="GD297" s="352"/>
      <c r="GE297" s="352"/>
      <c r="GF297" s="352"/>
      <c r="GG297" s="352"/>
      <c r="GH297" s="352"/>
      <c r="GI297" s="352"/>
      <c r="GJ297" s="352"/>
      <c r="GK297" s="352"/>
      <c r="GL297" s="352"/>
      <c r="GM297" s="352"/>
      <c r="GN297" s="352"/>
      <c r="GO297" s="1"/>
      <c r="GP297" s="67"/>
    </row>
    <row r="298" spans="1:198" hidden="1" outlineLevel="1" x14ac:dyDescent="0.75">
      <c r="J298" s="352"/>
      <c r="K298" s="352"/>
      <c r="M298" s="352"/>
      <c r="N298" s="352"/>
      <c r="O298" s="352"/>
      <c r="P298" s="352"/>
      <c r="Q298" s="352"/>
      <c r="R298" s="352"/>
      <c r="S298" s="352"/>
      <c r="T298" s="352"/>
      <c r="U298" s="352"/>
      <c r="V298" s="352"/>
      <c r="W298" s="352"/>
      <c r="X298" s="352"/>
      <c r="Y298" s="352"/>
      <c r="Z298" s="352"/>
      <c r="AA298" s="352"/>
      <c r="AB298" s="352"/>
      <c r="AC298" s="352"/>
      <c r="AD298" s="352"/>
      <c r="AE298" s="352"/>
      <c r="AF298" s="352"/>
      <c r="AG298" s="352"/>
      <c r="AH298" s="352"/>
      <c r="AI298" s="352"/>
      <c r="AJ298" s="352"/>
      <c r="AK298" s="352"/>
      <c r="AL298" s="352"/>
      <c r="AM298" s="352"/>
      <c r="AN298" s="352"/>
      <c r="AO298" s="352"/>
      <c r="AP298" s="352"/>
      <c r="AQ298" s="352"/>
      <c r="AR298" s="352"/>
      <c r="AS298" s="352"/>
      <c r="AT298" s="352"/>
      <c r="AU298" s="352"/>
      <c r="AV298" s="352"/>
      <c r="AW298" s="352"/>
      <c r="AX298" s="352"/>
      <c r="AY298" s="352"/>
      <c r="AZ298" s="352"/>
      <c r="BA298" s="352"/>
      <c r="BB298" s="352"/>
      <c r="BC298" s="352"/>
      <c r="BD298" s="352"/>
      <c r="BE298" s="352"/>
      <c r="BF298" s="352"/>
      <c r="BG298" s="352"/>
      <c r="BH298" s="352"/>
      <c r="BI298" s="352"/>
      <c r="BJ298" s="352"/>
      <c r="BK298" s="352"/>
      <c r="BL298" s="352"/>
      <c r="BM298" s="352"/>
      <c r="BN298" s="352"/>
      <c r="BO298" s="352"/>
      <c r="BP298" s="352"/>
      <c r="BQ298" s="352"/>
      <c r="BR298" s="352"/>
      <c r="BS298" s="352"/>
      <c r="BT298" s="352"/>
      <c r="BU298" s="352"/>
      <c r="BV298" s="352"/>
      <c r="BW298" s="352"/>
      <c r="BX298" s="352"/>
      <c r="BY298" s="352"/>
      <c r="BZ298" s="352"/>
      <c r="CA298" s="352"/>
      <c r="CB298" s="352"/>
      <c r="CC298" s="352"/>
      <c r="CD298" s="352"/>
      <c r="CE298" s="352"/>
      <c r="CF298" s="352"/>
      <c r="CG298" s="352"/>
      <c r="CH298" s="352"/>
      <c r="CI298" s="352"/>
      <c r="CJ298" s="352"/>
      <c r="CK298" s="352"/>
      <c r="CL298" s="352"/>
      <c r="CM298" s="352"/>
      <c r="CN298" s="352"/>
      <c r="CO298" s="352"/>
      <c r="CP298" s="352"/>
      <c r="CQ298" s="352"/>
      <c r="CR298" s="352"/>
      <c r="CS298" s="352"/>
      <c r="CT298" s="352"/>
      <c r="CU298" s="352"/>
      <c r="CV298" s="352"/>
      <c r="CW298" s="352"/>
      <c r="CX298" s="352"/>
      <c r="CY298" s="352"/>
      <c r="CZ298" s="352"/>
      <c r="DA298" s="352"/>
      <c r="DB298" s="352"/>
      <c r="DC298" s="352"/>
      <c r="DD298" s="352"/>
      <c r="DE298" s="352"/>
      <c r="DF298" s="352"/>
      <c r="DG298" s="352"/>
      <c r="DH298" s="352"/>
      <c r="DI298" s="352"/>
      <c r="DJ298" s="352"/>
      <c r="DK298" s="352"/>
      <c r="DL298" s="352"/>
      <c r="DM298" s="352"/>
      <c r="DN298" s="352"/>
      <c r="DO298" s="352"/>
      <c r="DP298" s="352"/>
      <c r="DQ298" s="352"/>
      <c r="DR298" s="352"/>
      <c r="DS298" s="352"/>
      <c r="DT298" s="352"/>
      <c r="DU298" s="352"/>
      <c r="DV298" s="352"/>
      <c r="DW298" s="352"/>
      <c r="DX298" s="352"/>
      <c r="DY298" s="352"/>
      <c r="DZ298" s="352"/>
      <c r="EA298" s="352"/>
      <c r="EB298" s="352"/>
      <c r="EC298" s="352"/>
      <c r="ED298" s="352"/>
      <c r="EE298" s="352"/>
      <c r="EF298" s="352"/>
      <c r="EG298" s="352"/>
      <c r="EH298" s="352"/>
      <c r="EI298" s="352"/>
      <c r="EJ298" s="352"/>
      <c r="EK298" s="352"/>
      <c r="EL298" s="352"/>
      <c r="EM298" s="352"/>
      <c r="EN298" s="352"/>
      <c r="EO298" s="352"/>
      <c r="EP298" s="352"/>
      <c r="EQ298" s="352"/>
      <c r="ER298" s="352"/>
      <c r="ES298" s="352"/>
      <c r="ET298" s="352"/>
      <c r="EU298" s="352"/>
      <c r="EV298" s="352"/>
      <c r="EW298" s="352"/>
      <c r="EX298" s="352"/>
      <c r="EY298" s="352"/>
      <c r="EZ298" s="352"/>
      <c r="FA298" s="352"/>
      <c r="FB298" s="352"/>
      <c r="FC298" s="352"/>
      <c r="FD298" s="352"/>
      <c r="FE298" s="352"/>
      <c r="FF298" s="352"/>
      <c r="FG298" s="352"/>
      <c r="FH298" s="352"/>
      <c r="FI298" s="352"/>
      <c r="FJ298" s="352"/>
      <c r="FK298" s="352"/>
      <c r="FL298" s="352"/>
      <c r="FM298" s="352"/>
      <c r="FN298" s="352"/>
      <c r="FO298" s="352"/>
      <c r="FP298" s="352"/>
      <c r="FQ298" s="352"/>
      <c r="FR298" s="352"/>
      <c r="FS298" s="352"/>
      <c r="FT298" s="352"/>
      <c r="FU298" s="352"/>
      <c r="FV298" s="352"/>
      <c r="FW298" s="352"/>
      <c r="FX298" s="352"/>
      <c r="FY298" s="352"/>
      <c r="FZ298" s="352"/>
      <c r="GA298" s="352"/>
      <c r="GB298" s="352"/>
      <c r="GC298" s="352"/>
      <c r="GD298" s="352"/>
      <c r="GE298" s="352"/>
      <c r="GF298" s="352"/>
      <c r="GG298" s="352"/>
      <c r="GH298" s="352"/>
      <c r="GI298" s="352"/>
      <c r="GJ298" s="352"/>
      <c r="GK298" s="352"/>
      <c r="GL298" s="352"/>
      <c r="GM298" s="352"/>
      <c r="GN298" s="352"/>
    </row>
    <row r="299" spans="1:198" hidden="1" outlineLevel="1" x14ac:dyDescent="0.75">
      <c r="J299" s="352"/>
      <c r="K299" s="352"/>
      <c r="M299" s="352"/>
      <c r="N299" s="352"/>
      <c r="O299" s="352"/>
      <c r="P299" s="352"/>
      <c r="Q299" s="352"/>
      <c r="R299" s="352"/>
      <c r="S299" s="352"/>
      <c r="T299" s="352"/>
      <c r="U299" s="352"/>
      <c r="V299" s="352"/>
      <c r="W299" s="352"/>
      <c r="X299" s="352"/>
      <c r="Y299" s="352"/>
      <c r="Z299" s="352"/>
      <c r="AA299" s="352"/>
      <c r="AB299" s="352"/>
      <c r="AC299" s="352"/>
      <c r="AD299" s="352"/>
      <c r="AE299" s="352"/>
      <c r="AF299" s="352"/>
      <c r="AG299" s="352"/>
      <c r="AH299" s="352"/>
      <c r="AI299" s="352"/>
      <c r="AJ299" s="352"/>
      <c r="AK299" s="352"/>
      <c r="AL299" s="352"/>
      <c r="AM299" s="352"/>
      <c r="AN299" s="352"/>
      <c r="AO299" s="352"/>
      <c r="AP299" s="352"/>
      <c r="AQ299" s="352"/>
      <c r="AR299" s="352"/>
      <c r="AS299" s="352"/>
      <c r="AT299" s="352"/>
      <c r="AU299" s="352"/>
      <c r="AV299" s="352"/>
      <c r="AW299" s="352"/>
      <c r="AX299" s="352"/>
      <c r="AY299" s="352"/>
      <c r="AZ299" s="352"/>
      <c r="BA299" s="352"/>
      <c r="BB299" s="352"/>
      <c r="BC299" s="352"/>
      <c r="BD299" s="352"/>
      <c r="BE299" s="352"/>
      <c r="BF299" s="352"/>
      <c r="BG299" s="352"/>
      <c r="BH299" s="352"/>
      <c r="BI299" s="352"/>
      <c r="BJ299" s="352"/>
      <c r="BK299" s="352"/>
      <c r="BL299" s="352"/>
      <c r="BM299" s="352"/>
      <c r="BN299" s="352"/>
      <c r="BO299" s="352"/>
      <c r="BP299" s="352"/>
      <c r="BQ299" s="352"/>
      <c r="BR299" s="352"/>
      <c r="BS299" s="352"/>
      <c r="BT299" s="352"/>
      <c r="BU299" s="352"/>
      <c r="BV299" s="352"/>
      <c r="BW299" s="352"/>
      <c r="BX299" s="352"/>
      <c r="BY299" s="352"/>
      <c r="BZ299" s="352"/>
      <c r="CA299" s="352"/>
      <c r="CB299" s="352"/>
      <c r="CC299" s="352"/>
      <c r="CD299" s="352"/>
      <c r="CE299" s="352"/>
      <c r="CF299" s="352"/>
      <c r="CG299" s="352"/>
      <c r="CH299" s="352"/>
      <c r="CI299" s="352"/>
      <c r="CJ299" s="352"/>
      <c r="CK299" s="352"/>
      <c r="CL299" s="352"/>
      <c r="CM299" s="352"/>
      <c r="CN299" s="352"/>
      <c r="CO299" s="352"/>
      <c r="CP299" s="352"/>
      <c r="CQ299" s="352"/>
      <c r="CR299" s="352"/>
      <c r="CS299" s="352"/>
      <c r="CT299" s="352"/>
      <c r="CU299" s="352"/>
      <c r="CV299" s="352"/>
      <c r="CW299" s="352"/>
      <c r="CX299" s="352"/>
      <c r="CY299" s="352"/>
      <c r="CZ299" s="352"/>
      <c r="DA299" s="352"/>
      <c r="DB299" s="352"/>
      <c r="DC299" s="352"/>
      <c r="DD299" s="352"/>
      <c r="DE299" s="352"/>
      <c r="DF299" s="352"/>
      <c r="DG299" s="352"/>
      <c r="DH299" s="352"/>
      <c r="DI299" s="352"/>
      <c r="DJ299" s="352"/>
      <c r="DK299" s="352"/>
      <c r="DL299" s="352"/>
      <c r="DM299" s="352"/>
      <c r="DN299" s="352"/>
      <c r="DO299" s="352"/>
      <c r="DP299" s="352"/>
      <c r="DQ299" s="352"/>
      <c r="DR299" s="352"/>
      <c r="DS299" s="352"/>
      <c r="DT299" s="352"/>
      <c r="DU299" s="352"/>
      <c r="DV299" s="352"/>
      <c r="DW299" s="352"/>
      <c r="DX299" s="352"/>
      <c r="DY299" s="352"/>
      <c r="DZ299" s="352"/>
      <c r="EA299" s="352"/>
      <c r="EB299" s="352"/>
      <c r="EC299" s="352"/>
      <c r="ED299" s="352"/>
      <c r="EE299" s="352"/>
      <c r="EF299" s="352"/>
      <c r="EG299" s="352"/>
      <c r="EH299" s="352"/>
      <c r="EI299" s="352"/>
      <c r="EJ299" s="352"/>
      <c r="EK299" s="352"/>
      <c r="EL299" s="352"/>
      <c r="EM299" s="352"/>
      <c r="EN299" s="352"/>
      <c r="EO299" s="352"/>
      <c r="EP299" s="352"/>
      <c r="EQ299" s="352"/>
      <c r="ER299" s="352"/>
      <c r="ES299" s="352"/>
      <c r="ET299" s="352"/>
      <c r="EU299" s="352"/>
      <c r="EV299" s="352"/>
      <c r="EW299" s="352"/>
      <c r="EX299" s="352"/>
      <c r="EY299" s="352"/>
      <c r="EZ299" s="352"/>
      <c r="FA299" s="352"/>
      <c r="FB299" s="352"/>
      <c r="FC299" s="352"/>
      <c r="FD299" s="352"/>
      <c r="FE299" s="352"/>
      <c r="FF299" s="352"/>
      <c r="FG299" s="352"/>
      <c r="FH299" s="352"/>
      <c r="FI299" s="352"/>
      <c r="FJ299" s="352"/>
      <c r="FK299" s="352"/>
      <c r="FL299" s="352"/>
      <c r="FM299" s="352"/>
      <c r="FN299" s="352"/>
      <c r="FO299" s="352"/>
      <c r="FP299" s="352"/>
      <c r="FQ299" s="352"/>
      <c r="FR299" s="352"/>
      <c r="FS299" s="352"/>
      <c r="FT299" s="352"/>
      <c r="FU299" s="352"/>
      <c r="FV299" s="352"/>
      <c r="FW299" s="352"/>
      <c r="FX299" s="352"/>
      <c r="FY299" s="352"/>
      <c r="FZ299" s="352"/>
      <c r="GA299" s="352"/>
      <c r="GB299" s="352"/>
      <c r="GC299" s="352"/>
      <c r="GD299" s="352"/>
      <c r="GE299" s="352"/>
      <c r="GF299" s="352"/>
      <c r="GG299" s="352"/>
      <c r="GH299" s="352"/>
      <c r="GI299" s="352"/>
      <c r="GJ299" s="352"/>
      <c r="GK299" s="352"/>
      <c r="GL299" s="352"/>
      <c r="GM299" s="352"/>
      <c r="GN299" s="352"/>
    </row>
    <row r="300" spans="1:198" hidden="1" outlineLevel="1" x14ac:dyDescent="0.75">
      <c r="J300" s="352"/>
      <c r="K300" s="352"/>
      <c r="M300" s="352"/>
      <c r="N300" s="352"/>
      <c r="O300" s="352"/>
      <c r="P300" s="352"/>
      <c r="Q300" s="352"/>
      <c r="R300" s="352"/>
      <c r="S300" s="352"/>
      <c r="T300" s="352"/>
      <c r="U300" s="352"/>
      <c r="V300" s="352"/>
      <c r="W300" s="352"/>
      <c r="X300" s="352"/>
      <c r="Y300" s="352"/>
      <c r="Z300" s="352"/>
      <c r="AA300" s="352"/>
      <c r="AB300" s="352"/>
      <c r="AC300" s="352"/>
      <c r="AD300" s="352"/>
      <c r="AE300" s="352"/>
      <c r="AF300" s="352"/>
      <c r="AG300" s="352"/>
      <c r="AH300" s="352"/>
      <c r="AI300" s="352"/>
      <c r="AJ300" s="352"/>
      <c r="AK300" s="352"/>
      <c r="AL300" s="352"/>
      <c r="AM300" s="352"/>
      <c r="AN300" s="352"/>
      <c r="AO300" s="352"/>
      <c r="AP300" s="352"/>
      <c r="AQ300" s="352"/>
      <c r="AR300" s="352"/>
      <c r="AS300" s="352"/>
      <c r="AT300" s="352"/>
      <c r="AU300" s="352"/>
      <c r="AV300" s="352"/>
      <c r="AW300" s="352"/>
      <c r="AX300" s="352"/>
      <c r="AY300" s="352"/>
      <c r="AZ300" s="352"/>
      <c r="BA300" s="352"/>
      <c r="BB300" s="352"/>
      <c r="BC300" s="352"/>
      <c r="BD300" s="352"/>
      <c r="BE300" s="352"/>
      <c r="BF300" s="352"/>
      <c r="BG300" s="352"/>
      <c r="BH300" s="352"/>
      <c r="BI300" s="352"/>
      <c r="BJ300" s="352"/>
      <c r="BK300" s="352"/>
      <c r="BL300" s="352"/>
      <c r="BM300" s="352"/>
      <c r="BN300" s="352"/>
      <c r="BO300" s="352"/>
      <c r="BP300" s="352"/>
      <c r="BQ300" s="352"/>
      <c r="BR300" s="352"/>
      <c r="BS300" s="352"/>
      <c r="BT300" s="352"/>
      <c r="BU300" s="352"/>
      <c r="BV300" s="352"/>
      <c r="BW300" s="352"/>
      <c r="BX300" s="352"/>
      <c r="BY300" s="352"/>
      <c r="BZ300" s="352"/>
      <c r="CA300" s="352"/>
      <c r="CB300" s="352"/>
      <c r="CC300" s="352"/>
      <c r="CD300" s="352"/>
      <c r="CE300" s="352"/>
      <c r="CF300" s="352"/>
      <c r="CG300" s="352"/>
      <c r="CH300" s="352"/>
      <c r="CI300" s="352"/>
      <c r="CJ300" s="352"/>
      <c r="CK300" s="352"/>
      <c r="CL300" s="352"/>
      <c r="CM300" s="352"/>
      <c r="CN300" s="352"/>
      <c r="CO300" s="352"/>
      <c r="CP300" s="352"/>
      <c r="CQ300" s="352"/>
      <c r="CR300" s="352"/>
      <c r="CS300" s="352"/>
      <c r="CT300" s="352"/>
      <c r="CU300" s="352"/>
      <c r="CV300" s="352"/>
      <c r="CW300" s="352"/>
      <c r="CX300" s="352"/>
      <c r="CY300" s="352"/>
      <c r="CZ300" s="352"/>
      <c r="DA300" s="352"/>
      <c r="DB300" s="352"/>
      <c r="DC300" s="352"/>
      <c r="DD300" s="352"/>
      <c r="DE300" s="352"/>
      <c r="DF300" s="352"/>
      <c r="DG300" s="352"/>
      <c r="DH300" s="352"/>
      <c r="DI300" s="352"/>
      <c r="DJ300" s="352"/>
      <c r="DK300" s="352"/>
      <c r="DL300" s="352"/>
      <c r="DM300" s="352"/>
      <c r="DN300" s="352"/>
      <c r="DO300" s="352"/>
      <c r="DP300" s="352"/>
      <c r="DQ300" s="352"/>
      <c r="DR300" s="352"/>
      <c r="DS300" s="352"/>
      <c r="DT300" s="352"/>
      <c r="DU300" s="352"/>
      <c r="DV300" s="352"/>
      <c r="DW300" s="352"/>
      <c r="DX300" s="352"/>
      <c r="DY300" s="352"/>
      <c r="DZ300" s="352"/>
      <c r="EA300" s="352"/>
      <c r="EB300" s="352"/>
      <c r="EC300" s="352"/>
      <c r="ED300" s="352"/>
      <c r="EE300" s="352"/>
      <c r="EF300" s="352"/>
      <c r="EG300" s="352"/>
      <c r="EH300" s="352"/>
      <c r="EI300" s="352"/>
      <c r="EJ300" s="352"/>
      <c r="EK300" s="352"/>
      <c r="EL300" s="352"/>
      <c r="EM300" s="352"/>
      <c r="EN300" s="352"/>
      <c r="EO300" s="352"/>
      <c r="EP300" s="352"/>
      <c r="EQ300" s="352"/>
      <c r="ER300" s="352"/>
      <c r="ES300" s="352"/>
      <c r="ET300" s="352"/>
      <c r="EU300" s="352"/>
      <c r="EV300" s="352"/>
      <c r="EW300" s="352"/>
      <c r="EX300" s="352"/>
      <c r="EY300" s="352"/>
      <c r="EZ300" s="352"/>
      <c r="FA300" s="352"/>
      <c r="FB300" s="352"/>
      <c r="FC300" s="352"/>
      <c r="FD300" s="352"/>
      <c r="FE300" s="352"/>
      <c r="FF300" s="352"/>
      <c r="FG300" s="352"/>
      <c r="FH300" s="352"/>
      <c r="FI300" s="352"/>
      <c r="FJ300" s="352"/>
      <c r="FK300" s="352"/>
      <c r="FL300" s="352"/>
      <c r="FM300" s="352"/>
      <c r="FN300" s="352"/>
      <c r="FO300" s="352"/>
      <c r="FP300" s="352"/>
      <c r="FQ300" s="352"/>
      <c r="FR300" s="352"/>
      <c r="FS300" s="352"/>
      <c r="FT300" s="352"/>
      <c r="FU300" s="352"/>
      <c r="FV300" s="352"/>
      <c r="FW300" s="352"/>
      <c r="FX300" s="352"/>
      <c r="FY300" s="352"/>
      <c r="FZ300" s="352"/>
      <c r="GA300" s="352"/>
      <c r="GB300" s="352"/>
      <c r="GC300" s="352"/>
      <c r="GD300" s="352"/>
      <c r="GE300" s="352"/>
      <c r="GF300" s="352"/>
      <c r="GG300" s="352"/>
      <c r="GH300" s="352"/>
      <c r="GI300" s="352"/>
      <c r="GJ300" s="352"/>
      <c r="GK300" s="352"/>
      <c r="GL300" s="352"/>
      <c r="GM300" s="352"/>
      <c r="GN300" s="352"/>
    </row>
    <row r="301" spans="1:198" hidden="1" outlineLevel="1" x14ac:dyDescent="0.75">
      <c r="C301" s="1" t="s">
        <v>116</v>
      </c>
      <c r="J301" s="352"/>
      <c r="K301" s="352"/>
      <c r="M301" s="352"/>
      <c r="N301" s="352"/>
      <c r="O301" s="352"/>
      <c r="P301" s="352"/>
      <c r="Q301" s="352"/>
      <c r="R301" s="352"/>
      <c r="S301" s="352"/>
      <c r="T301" s="352"/>
      <c r="U301" s="352"/>
      <c r="V301" s="352"/>
      <c r="W301" s="352"/>
      <c r="X301" s="352"/>
      <c r="Y301" s="352"/>
      <c r="Z301" s="352"/>
      <c r="AA301" s="352"/>
      <c r="AB301" s="352"/>
      <c r="AC301" s="352"/>
      <c r="AD301" s="352"/>
      <c r="AE301" s="352"/>
      <c r="AF301" s="352"/>
      <c r="AG301" s="352"/>
      <c r="AH301" s="352"/>
      <c r="AI301" s="352"/>
      <c r="AJ301" s="352"/>
      <c r="AK301" s="352"/>
      <c r="AL301" s="352"/>
      <c r="AM301" s="352"/>
      <c r="AN301" s="352"/>
      <c r="AO301" s="352"/>
      <c r="AP301" s="352"/>
      <c r="AQ301" s="352"/>
      <c r="AR301" s="352"/>
      <c r="AS301" s="352"/>
      <c r="AT301" s="352"/>
      <c r="AU301" s="352"/>
      <c r="AV301" s="352"/>
      <c r="AW301" s="352"/>
      <c r="AX301" s="352"/>
      <c r="AY301" s="352"/>
      <c r="AZ301" s="352"/>
      <c r="BA301" s="352"/>
      <c r="BB301" s="352"/>
      <c r="BC301" s="352"/>
      <c r="BD301" s="352"/>
      <c r="BE301" s="352"/>
      <c r="BF301" s="352"/>
      <c r="BG301" s="352"/>
      <c r="BH301" s="352"/>
      <c r="BI301" s="352"/>
      <c r="BJ301" s="352"/>
      <c r="BK301" s="352"/>
      <c r="BL301" s="352"/>
      <c r="BM301" s="352"/>
      <c r="BN301" s="352"/>
      <c r="BO301" s="352"/>
      <c r="BP301" s="352"/>
      <c r="BQ301" s="352"/>
      <c r="BR301" s="352"/>
      <c r="BS301" s="352"/>
      <c r="BT301" s="352"/>
      <c r="BU301" s="352"/>
      <c r="BV301" s="352"/>
      <c r="BW301" s="352"/>
      <c r="BX301" s="352"/>
      <c r="BY301" s="352"/>
      <c r="BZ301" s="352"/>
      <c r="CA301" s="352"/>
      <c r="CB301" s="352"/>
      <c r="CC301" s="352"/>
      <c r="CD301" s="352"/>
      <c r="CE301" s="352"/>
      <c r="CF301" s="352"/>
      <c r="CG301" s="352"/>
      <c r="CH301" s="352"/>
      <c r="CI301" s="352"/>
      <c r="CJ301" s="352"/>
      <c r="CK301" s="352"/>
      <c r="CL301" s="352"/>
      <c r="CM301" s="352"/>
      <c r="CN301" s="352"/>
      <c r="CO301" s="352"/>
      <c r="CP301" s="352"/>
      <c r="CQ301" s="352"/>
      <c r="CR301" s="352"/>
      <c r="CS301" s="352"/>
      <c r="CT301" s="352"/>
      <c r="CU301" s="352"/>
      <c r="CV301" s="352"/>
      <c r="CW301" s="352"/>
      <c r="CX301" s="352"/>
      <c r="CY301" s="352"/>
      <c r="CZ301" s="352"/>
      <c r="DA301" s="352"/>
      <c r="DB301" s="352"/>
      <c r="DC301" s="352"/>
      <c r="DD301" s="352"/>
      <c r="DE301" s="352"/>
      <c r="DF301" s="352"/>
      <c r="DG301" s="352"/>
      <c r="DH301" s="352"/>
      <c r="DI301" s="352"/>
      <c r="DJ301" s="352"/>
      <c r="DK301" s="352"/>
      <c r="DL301" s="352"/>
      <c r="DM301" s="352"/>
      <c r="DN301" s="352"/>
      <c r="DO301" s="352"/>
      <c r="DP301" s="352"/>
      <c r="DQ301" s="352"/>
      <c r="DR301" s="352"/>
      <c r="DS301" s="352"/>
      <c r="DT301" s="352"/>
      <c r="DU301" s="352"/>
      <c r="DV301" s="352"/>
      <c r="DW301" s="352"/>
      <c r="DX301" s="352"/>
      <c r="DY301" s="352"/>
      <c r="DZ301" s="352"/>
      <c r="EA301" s="352"/>
      <c r="EB301" s="352"/>
      <c r="EC301" s="352"/>
      <c r="ED301" s="352"/>
      <c r="EE301" s="352"/>
      <c r="EF301" s="352"/>
      <c r="EG301" s="352"/>
      <c r="EH301" s="352"/>
      <c r="EI301" s="352"/>
      <c r="EJ301" s="352"/>
      <c r="EK301" s="352"/>
      <c r="EL301" s="352"/>
      <c r="EM301" s="352"/>
      <c r="EN301" s="352"/>
      <c r="EO301" s="352"/>
      <c r="EP301" s="352"/>
      <c r="EQ301" s="352"/>
      <c r="ER301" s="352"/>
      <c r="ES301" s="352"/>
      <c r="ET301" s="352"/>
      <c r="EU301" s="352"/>
      <c r="EV301" s="352"/>
      <c r="EW301" s="352"/>
      <c r="EX301" s="352"/>
      <c r="EY301" s="352"/>
      <c r="EZ301" s="352"/>
      <c r="FA301" s="352"/>
      <c r="FB301" s="352"/>
      <c r="FC301" s="352"/>
      <c r="FD301" s="352"/>
      <c r="FE301" s="352"/>
      <c r="FF301" s="352"/>
      <c r="FG301" s="352"/>
      <c r="FH301" s="352"/>
      <c r="FI301" s="352"/>
      <c r="FJ301" s="352"/>
      <c r="FK301" s="352"/>
      <c r="FL301" s="352"/>
      <c r="FM301" s="352"/>
      <c r="FN301" s="352"/>
      <c r="FO301" s="352"/>
      <c r="FP301" s="352"/>
      <c r="FQ301" s="352"/>
      <c r="FR301" s="352"/>
      <c r="FS301" s="352"/>
      <c r="FT301" s="352"/>
      <c r="FU301" s="352"/>
      <c r="FV301" s="352"/>
      <c r="FW301" s="352"/>
      <c r="FX301" s="352"/>
      <c r="FY301" s="352"/>
      <c r="FZ301" s="352"/>
      <c r="GA301" s="352"/>
      <c r="GB301" s="352"/>
      <c r="GC301" s="352"/>
      <c r="GD301" s="352"/>
      <c r="GE301" s="352"/>
      <c r="GF301" s="352"/>
      <c r="GG301" s="352"/>
      <c r="GH301" s="352"/>
      <c r="GI301" s="352"/>
      <c r="GJ301" s="352"/>
      <c r="GK301" s="352"/>
      <c r="GL301" s="352"/>
      <c r="GM301" s="352"/>
      <c r="GN301" s="352"/>
    </row>
    <row r="302" spans="1:198" hidden="1" outlineLevel="1" x14ac:dyDescent="0.75">
      <c r="C302" s="1" t="s">
        <v>115</v>
      </c>
      <c r="J302" s="352"/>
      <c r="K302" s="352"/>
      <c r="M302" s="352"/>
      <c r="N302" s="352"/>
      <c r="O302" s="352"/>
      <c r="P302" s="352"/>
      <c r="Q302" s="352"/>
      <c r="R302" s="352"/>
      <c r="S302" s="352"/>
      <c r="T302" s="352"/>
      <c r="U302" s="352"/>
      <c r="V302" s="352"/>
      <c r="W302" s="352"/>
      <c r="X302" s="352"/>
      <c r="Y302" s="352"/>
      <c r="Z302" s="352"/>
      <c r="AA302" s="352"/>
      <c r="AB302" s="352"/>
      <c r="AC302" s="352"/>
      <c r="AD302" s="352"/>
      <c r="AE302" s="352"/>
      <c r="AF302" s="352"/>
      <c r="AG302" s="352"/>
      <c r="AH302" s="352"/>
      <c r="AI302" s="352"/>
      <c r="AJ302" s="352"/>
      <c r="AK302" s="352"/>
      <c r="AL302" s="352"/>
      <c r="AM302" s="352"/>
      <c r="AN302" s="352"/>
      <c r="AO302" s="352"/>
      <c r="AP302" s="352"/>
      <c r="AQ302" s="352"/>
      <c r="AR302" s="352"/>
      <c r="AS302" s="352"/>
      <c r="AT302" s="352"/>
      <c r="AU302" s="352"/>
      <c r="AV302" s="352"/>
      <c r="AW302" s="352"/>
      <c r="AX302" s="352"/>
      <c r="AY302" s="352"/>
      <c r="AZ302" s="352"/>
      <c r="BA302" s="352"/>
      <c r="BB302" s="352"/>
      <c r="BC302" s="352"/>
      <c r="BD302" s="352"/>
      <c r="BE302" s="352"/>
      <c r="BF302" s="352"/>
      <c r="BG302" s="352"/>
      <c r="BH302" s="352"/>
      <c r="BI302" s="352"/>
      <c r="BJ302" s="352"/>
      <c r="BK302" s="352"/>
      <c r="BL302" s="352"/>
      <c r="BM302" s="352"/>
      <c r="BN302" s="352"/>
      <c r="BO302" s="352"/>
      <c r="BP302" s="352"/>
      <c r="BQ302" s="352"/>
      <c r="BR302" s="352"/>
      <c r="BS302" s="352"/>
      <c r="BT302" s="352"/>
      <c r="BU302" s="352"/>
      <c r="BV302" s="352"/>
      <c r="BW302" s="352"/>
      <c r="BX302" s="352"/>
      <c r="BY302" s="352"/>
      <c r="BZ302" s="352"/>
      <c r="CA302" s="352"/>
      <c r="CB302" s="352"/>
      <c r="CC302" s="352"/>
      <c r="CD302" s="352"/>
      <c r="CE302" s="352"/>
      <c r="CF302" s="352"/>
      <c r="CG302" s="352"/>
      <c r="CH302" s="352"/>
      <c r="CI302" s="352"/>
      <c r="CJ302" s="352"/>
      <c r="CK302" s="352"/>
      <c r="CL302" s="352"/>
      <c r="CM302" s="352"/>
      <c r="CN302" s="352"/>
      <c r="CO302" s="352"/>
      <c r="CP302" s="352"/>
      <c r="CQ302" s="352"/>
      <c r="CR302" s="352"/>
      <c r="CS302" s="352"/>
      <c r="CT302" s="352"/>
      <c r="CU302" s="352"/>
      <c r="CV302" s="352"/>
      <c r="CW302" s="352"/>
      <c r="CX302" s="352"/>
      <c r="CY302" s="352"/>
      <c r="CZ302" s="352"/>
      <c r="DA302" s="352"/>
      <c r="DB302" s="352"/>
      <c r="DC302" s="352"/>
      <c r="DD302" s="352"/>
      <c r="DE302" s="352"/>
      <c r="DF302" s="352"/>
      <c r="DG302" s="352"/>
      <c r="DH302" s="352"/>
      <c r="DI302" s="352"/>
      <c r="DJ302" s="352"/>
      <c r="DK302" s="352"/>
      <c r="DL302" s="352"/>
      <c r="DM302" s="352"/>
      <c r="DN302" s="352"/>
      <c r="DO302" s="352"/>
      <c r="DP302" s="352"/>
      <c r="DQ302" s="352"/>
      <c r="DR302" s="352"/>
      <c r="DS302" s="352"/>
      <c r="DT302" s="352"/>
      <c r="DU302" s="352"/>
      <c r="DV302" s="352"/>
      <c r="DW302" s="352"/>
      <c r="DX302" s="352"/>
      <c r="DY302" s="352"/>
      <c r="DZ302" s="352"/>
      <c r="EA302" s="352"/>
      <c r="EB302" s="352"/>
      <c r="EC302" s="352"/>
      <c r="ED302" s="352"/>
      <c r="EE302" s="352"/>
      <c r="EF302" s="352"/>
      <c r="EG302" s="352"/>
      <c r="EH302" s="352"/>
      <c r="EI302" s="352"/>
      <c r="EJ302" s="352"/>
      <c r="EK302" s="352"/>
      <c r="EL302" s="352"/>
      <c r="EM302" s="352"/>
      <c r="EN302" s="352"/>
      <c r="EO302" s="352"/>
      <c r="EP302" s="352"/>
      <c r="EQ302" s="352"/>
      <c r="ER302" s="352"/>
      <c r="ES302" s="352"/>
      <c r="ET302" s="352"/>
      <c r="EU302" s="352"/>
      <c r="EV302" s="352"/>
      <c r="EW302" s="352"/>
      <c r="EX302" s="352"/>
      <c r="EY302" s="352"/>
      <c r="EZ302" s="352"/>
      <c r="FA302" s="352"/>
      <c r="FB302" s="352"/>
      <c r="FC302" s="352"/>
      <c r="FD302" s="352"/>
      <c r="FE302" s="352"/>
      <c r="FF302" s="352"/>
      <c r="FG302" s="352"/>
      <c r="FH302" s="352"/>
      <c r="FI302" s="352"/>
      <c r="FJ302" s="352"/>
      <c r="FK302" s="352"/>
      <c r="FL302" s="352"/>
      <c r="FM302" s="352"/>
      <c r="FN302" s="352"/>
      <c r="FO302" s="352"/>
      <c r="FP302" s="352"/>
      <c r="FQ302" s="352"/>
      <c r="FR302" s="352"/>
      <c r="FS302" s="352"/>
      <c r="FT302" s="352"/>
      <c r="FU302" s="352"/>
      <c r="FV302" s="352"/>
      <c r="FW302" s="352"/>
      <c r="FX302" s="352"/>
      <c r="FY302" s="352"/>
      <c r="FZ302" s="352"/>
      <c r="GA302" s="352"/>
      <c r="GB302" s="352"/>
      <c r="GC302" s="352"/>
      <c r="GD302" s="352"/>
      <c r="GE302" s="352"/>
      <c r="GF302" s="352"/>
      <c r="GG302" s="352"/>
      <c r="GH302" s="352"/>
      <c r="GI302" s="352"/>
      <c r="GJ302" s="352"/>
      <c r="GK302" s="352"/>
      <c r="GL302" s="352"/>
      <c r="GM302" s="352"/>
      <c r="GN302" s="352"/>
    </row>
    <row r="303" spans="1:198" hidden="1" outlineLevel="1" x14ac:dyDescent="0.75">
      <c r="C303" s="1" t="s">
        <v>35</v>
      </c>
      <c r="J303" s="352"/>
      <c r="K303" s="352"/>
      <c r="M303" s="352"/>
      <c r="N303" s="352"/>
      <c r="O303" s="352"/>
      <c r="P303" s="352"/>
      <c r="Q303" s="352"/>
      <c r="R303" s="352"/>
      <c r="S303" s="352"/>
      <c r="T303" s="352"/>
      <c r="U303" s="352"/>
      <c r="V303" s="352"/>
      <c r="W303" s="352"/>
      <c r="X303" s="352"/>
      <c r="Y303" s="352"/>
      <c r="Z303" s="352"/>
      <c r="AA303" s="352"/>
      <c r="AB303" s="352"/>
      <c r="AC303" s="352"/>
      <c r="AD303" s="352"/>
      <c r="AE303" s="352"/>
      <c r="AF303" s="352"/>
      <c r="AG303" s="352"/>
      <c r="AH303" s="352"/>
      <c r="AI303" s="352"/>
      <c r="AJ303" s="352"/>
      <c r="AK303" s="352"/>
      <c r="AL303" s="352"/>
      <c r="AM303" s="352"/>
      <c r="AN303" s="352"/>
      <c r="AO303" s="352"/>
      <c r="AP303" s="352"/>
      <c r="AQ303" s="352"/>
      <c r="AR303" s="352"/>
      <c r="AS303" s="352"/>
      <c r="AT303" s="352"/>
      <c r="AU303" s="352"/>
      <c r="AV303" s="352"/>
      <c r="AW303" s="352"/>
      <c r="AX303" s="352"/>
      <c r="AY303" s="352"/>
      <c r="AZ303" s="352"/>
      <c r="BA303" s="352"/>
      <c r="BB303" s="352"/>
      <c r="BC303" s="352"/>
      <c r="BD303" s="352"/>
      <c r="BE303" s="352"/>
      <c r="BF303" s="352"/>
      <c r="BG303" s="352"/>
      <c r="BH303" s="352"/>
      <c r="BI303" s="352"/>
      <c r="BJ303" s="352"/>
      <c r="BK303" s="352"/>
      <c r="BL303" s="352"/>
      <c r="BM303" s="352"/>
      <c r="BN303" s="352"/>
      <c r="BO303" s="352"/>
      <c r="BP303" s="352"/>
      <c r="BQ303" s="352"/>
      <c r="BR303" s="352"/>
      <c r="BS303" s="352"/>
      <c r="BT303" s="352"/>
      <c r="BU303" s="352"/>
      <c r="BV303" s="352"/>
      <c r="BW303" s="352"/>
      <c r="BX303" s="352"/>
      <c r="BY303" s="352"/>
      <c r="BZ303" s="352"/>
      <c r="CA303" s="352"/>
      <c r="CB303" s="352"/>
      <c r="CC303" s="352"/>
      <c r="CD303" s="352"/>
      <c r="CE303" s="352"/>
      <c r="CF303" s="352"/>
      <c r="CG303" s="352"/>
      <c r="CH303" s="352"/>
      <c r="CI303" s="352"/>
      <c r="CJ303" s="352"/>
      <c r="CK303" s="352"/>
      <c r="CL303" s="352"/>
      <c r="CM303" s="352"/>
      <c r="CN303" s="352"/>
      <c r="CO303" s="352"/>
      <c r="CP303" s="352"/>
      <c r="CQ303" s="352"/>
      <c r="CR303" s="352"/>
      <c r="CS303" s="352"/>
      <c r="CT303" s="352"/>
      <c r="CU303" s="352"/>
      <c r="CV303" s="352"/>
      <c r="CW303" s="352"/>
      <c r="CX303" s="352"/>
      <c r="CY303" s="352"/>
      <c r="CZ303" s="352"/>
      <c r="DA303" s="352"/>
      <c r="DB303" s="352"/>
      <c r="DC303" s="352"/>
      <c r="DD303" s="352"/>
      <c r="DE303" s="352"/>
      <c r="DF303" s="352"/>
      <c r="DG303" s="352"/>
      <c r="DH303" s="352"/>
      <c r="DI303" s="352"/>
      <c r="DJ303" s="352"/>
      <c r="DK303" s="352"/>
      <c r="DL303" s="352"/>
      <c r="DM303" s="352"/>
      <c r="DN303" s="352"/>
      <c r="DO303" s="352"/>
      <c r="DP303" s="352"/>
      <c r="DQ303" s="352"/>
      <c r="DR303" s="352"/>
      <c r="DS303" s="352"/>
      <c r="DT303" s="352"/>
      <c r="DU303" s="352"/>
      <c r="DV303" s="352"/>
      <c r="DW303" s="352"/>
      <c r="DX303" s="352"/>
      <c r="DY303" s="352"/>
      <c r="DZ303" s="352"/>
      <c r="EA303" s="352"/>
      <c r="EB303" s="352"/>
      <c r="EC303" s="352"/>
      <c r="ED303" s="352"/>
      <c r="EE303" s="352"/>
      <c r="EF303" s="352"/>
      <c r="EG303" s="352"/>
      <c r="EH303" s="352"/>
      <c r="EI303" s="352"/>
      <c r="EJ303" s="352"/>
      <c r="EK303" s="352"/>
      <c r="EL303" s="352"/>
      <c r="EM303" s="352"/>
      <c r="EN303" s="352"/>
      <c r="EO303" s="352"/>
      <c r="EP303" s="352"/>
      <c r="EQ303" s="352"/>
      <c r="ER303" s="352"/>
      <c r="ES303" s="352"/>
      <c r="ET303" s="352"/>
      <c r="EU303" s="352"/>
      <c r="EV303" s="352"/>
      <c r="EW303" s="352"/>
      <c r="EX303" s="352"/>
      <c r="EY303" s="352"/>
      <c r="EZ303" s="352"/>
      <c r="FA303" s="352"/>
      <c r="FB303" s="352"/>
      <c r="FC303" s="352"/>
      <c r="FD303" s="352"/>
      <c r="FE303" s="352"/>
      <c r="FF303" s="352"/>
      <c r="FG303" s="352"/>
      <c r="FH303" s="352"/>
      <c r="FI303" s="352"/>
      <c r="FJ303" s="352"/>
      <c r="FK303" s="352"/>
      <c r="FL303" s="352"/>
      <c r="FM303" s="352"/>
      <c r="FN303" s="352"/>
      <c r="FO303" s="352"/>
      <c r="FP303" s="352"/>
      <c r="FQ303" s="352"/>
      <c r="FR303" s="352"/>
      <c r="FS303" s="352"/>
      <c r="FT303" s="352"/>
      <c r="FU303" s="352"/>
      <c r="FV303" s="352"/>
      <c r="FW303" s="352"/>
      <c r="FX303" s="352"/>
      <c r="FY303" s="352"/>
      <c r="FZ303" s="352"/>
      <c r="GA303" s="352"/>
      <c r="GB303" s="352"/>
      <c r="GC303" s="352"/>
      <c r="GD303" s="352"/>
      <c r="GE303" s="352"/>
      <c r="GF303" s="352"/>
      <c r="GG303" s="352"/>
      <c r="GH303" s="352"/>
      <c r="GI303" s="352"/>
      <c r="GJ303" s="352"/>
      <c r="GK303" s="352"/>
      <c r="GL303" s="352"/>
      <c r="GM303" s="352"/>
      <c r="GN303" s="352"/>
    </row>
    <row r="304" spans="1:198" hidden="1" outlineLevel="1" x14ac:dyDescent="0.75">
      <c r="J304" s="352"/>
      <c r="K304" s="352"/>
      <c r="M304" s="352"/>
      <c r="N304" s="352"/>
      <c r="O304" s="352"/>
      <c r="P304" s="352"/>
      <c r="Q304" s="352"/>
      <c r="AH304" s="352"/>
      <c r="AI304" s="352"/>
      <c r="AJ304" s="352"/>
      <c r="AK304" s="352"/>
      <c r="AL304" s="352"/>
      <c r="AM304" s="352"/>
      <c r="AN304" s="352"/>
      <c r="AO304" s="352"/>
      <c r="AP304" s="352"/>
      <c r="AQ304" s="352"/>
      <c r="AR304" s="352"/>
      <c r="AS304" s="352"/>
      <c r="AT304" s="352"/>
      <c r="AU304" s="352"/>
      <c r="AV304" s="352"/>
      <c r="AW304" s="352"/>
      <c r="AX304" s="352"/>
      <c r="AY304" s="352"/>
      <c r="AZ304" s="352"/>
      <c r="BA304" s="352"/>
      <c r="BB304" s="352"/>
      <c r="BC304" s="352"/>
      <c r="BD304" s="352"/>
      <c r="BE304" s="352"/>
      <c r="BF304" s="352"/>
      <c r="BG304" s="352"/>
      <c r="BH304" s="352"/>
      <c r="BI304" s="352"/>
      <c r="BJ304" s="352"/>
      <c r="BK304" s="352"/>
      <c r="BL304" s="352"/>
      <c r="BM304" s="352"/>
      <c r="BN304" s="352"/>
      <c r="BO304" s="352"/>
      <c r="BP304" s="352"/>
      <c r="BQ304" s="352"/>
      <c r="BR304" s="352"/>
      <c r="BS304" s="352"/>
      <c r="BT304" s="352"/>
      <c r="BU304" s="352"/>
      <c r="BV304" s="352"/>
      <c r="BW304" s="352"/>
      <c r="BX304" s="352"/>
      <c r="BY304" s="352"/>
      <c r="BZ304" s="352"/>
      <c r="CA304" s="352"/>
      <c r="CB304" s="352"/>
      <c r="CC304" s="352"/>
      <c r="CD304" s="352"/>
      <c r="CE304" s="352"/>
      <c r="CF304" s="352"/>
      <c r="CG304" s="352"/>
      <c r="CH304" s="352"/>
      <c r="CI304" s="352"/>
      <c r="CJ304" s="352"/>
      <c r="CK304" s="352"/>
      <c r="CL304" s="352"/>
      <c r="CM304" s="352"/>
      <c r="CN304" s="352"/>
      <c r="CO304" s="352"/>
      <c r="CP304" s="352"/>
      <c r="CQ304" s="352"/>
      <c r="CR304" s="352"/>
      <c r="CS304" s="352"/>
      <c r="CT304" s="352"/>
      <c r="CU304" s="352"/>
      <c r="CV304" s="352"/>
      <c r="CW304" s="352"/>
      <c r="CX304" s="352"/>
      <c r="CY304" s="352"/>
      <c r="CZ304" s="352"/>
      <c r="DA304" s="352"/>
      <c r="DB304" s="352"/>
      <c r="DC304" s="352"/>
      <c r="DD304" s="352"/>
      <c r="DE304" s="352"/>
      <c r="DF304" s="352"/>
      <c r="DG304" s="352"/>
      <c r="DH304" s="352"/>
      <c r="DI304" s="352"/>
      <c r="DJ304" s="352"/>
      <c r="DK304" s="352"/>
      <c r="DL304" s="352"/>
      <c r="DM304" s="352"/>
      <c r="DN304" s="352"/>
      <c r="DO304" s="352"/>
      <c r="DP304" s="352"/>
      <c r="DQ304" s="352"/>
      <c r="DR304" s="352"/>
      <c r="DS304" s="352"/>
      <c r="DT304" s="352"/>
      <c r="DU304" s="352"/>
      <c r="DV304" s="352"/>
      <c r="DW304" s="352"/>
      <c r="DX304" s="352"/>
      <c r="DY304" s="352"/>
      <c r="DZ304" s="352"/>
      <c r="EA304" s="352"/>
      <c r="EB304" s="352"/>
      <c r="EC304" s="352"/>
      <c r="ED304" s="352"/>
      <c r="EE304" s="352"/>
      <c r="EF304" s="352"/>
      <c r="EG304" s="352"/>
      <c r="EH304" s="352"/>
      <c r="EI304" s="352"/>
      <c r="EJ304" s="352"/>
      <c r="EK304" s="352"/>
      <c r="EL304" s="352"/>
      <c r="EM304" s="352"/>
      <c r="EN304" s="352"/>
      <c r="EO304" s="352"/>
      <c r="EP304" s="352"/>
      <c r="EQ304" s="352"/>
      <c r="ER304" s="352"/>
      <c r="ES304" s="352"/>
      <c r="ET304" s="352"/>
      <c r="EU304" s="352"/>
      <c r="EV304" s="352"/>
      <c r="EW304" s="352"/>
      <c r="EX304" s="352"/>
      <c r="EY304" s="352"/>
      <c r="EZ304" s="352"/>
      <c r="FA304" s="352"/>
      <c r="FB304" s="352"/>
      <c r="FC304" s="352"/>
      <c r="FD304" s="352"/>
      <c r="FE304" s="352"/>
      <c r="FF304" s="352"/>
      <c r="FG304" s="352"/>
      <c r="FH304" s="352"/>
      <c r="FI304" s="352"/>
      <c r="FJ304" s="352"/>
      <c r="FK304" s="352"/>
      <c r="FL304" s="352"/>
      <c r="FM304" s="352"/>
      <c r="FN304" s="352"/>
      <c r="FO304" s="352"/>
      <c r="FP304" s="352"/>
      <c r="FQ304" s="352"/>
      <c r="FR304" s="352"/>
      <c r="FS304" s="352"/>
      <c r="FT304" s="352"/>
      <c r="FU304" s="352"/>
      <c r="FV304" s="352"/>
      <c r="FW304" s="352"/>
      <c r="FX304" s="352"/>
      <c r="FY304" s="352"/>
      <c r="FZ304" s="352"/>
      <c r="GA304" s="352"/>
      <c r="GB304" s="352"/>
      <c r="GC304" s="352"/>
      <c r="GD304" s="352"/>
      <c r="GE304" s="352"/>
      <c r="GF304" s="352"/>
      <c r="GG304" s="352"/>
      <c r="GH304" s="352"/>
      <c r="GI304" s="352"/>
      <c r="GJ304" s="352"/>
      <c r="GK304" s="352"/>
      <c r="GL304" s="352"/>
      <c r="GM304" s="352"/>
      <c r="GN304" s="352"/>
    </row>
    <row r="305" spans="3:196" hidden="1" outlineLevel="1" x14ac:dyDescent="0.75">
      <c r="C305" s="393"/>
      <c r="D305" s="394" t="s">
        <v>99</v>
      </c>
      <c r="E305" s="394"/>
      <c r="F305" s="394"/>
      <c r="G305" s="394"/>
      <c r="H305" s="394"/>
      <c r="I305" s="394"/>
      <c r="J305" s="394"/>
      <c r="K305" s="394"/>
      <c r="L305" s="394"/>
      <c r="M305" s="394"/>
      <c r="N305" s="394"/>
      <c r="O305" s="394"/>
      <c r="P305" s="395"/>
      <c r="Q305" s="352"/>
      <c r="R305" s="560" t="s">
        <v>231</v>
      </c>
      <c r="S305" s="536">
        <v>1</v>
      </c>
      <c r="T305" s="536">
        <v>2</v>
      </c>
      <c r="U305" s="536">
        <v>3</v>
      </c>
      <c r="V305" s="536">
        <v>4</v>
      </c>
      <c r="W305" s="536">
        <v>5</v>
      </c>
      <c r="X305" s="536">
        <v>6</v>
      </c>
      <c r="Y305" s="536">
        <v>7</v>
      </c>
      <c r="Z305" s="536">
        <v>8</v>
      </c>
      <c r="AA305" s="536">
        <v>9</v>
      </c>
      <c r="AB305" s="536">
        <v>10</v>
      </c>
      <c r="AC305" s="536">
        <v>11</v>
      </c>
      <c r="AD305" s="536">
        <v>12</v>
      </c>
      <c r="AE305" s="536">
        <v>13</v>
      </c>
      <c r="AF305" s="536">
        <v>14</v>
      </c>
      <c r="AG305" s="537">
        <v>15</v>
      </c>
      <c r="AH305" s="352"/>
      <c r="AI305" s="352"/>
      <c r="AJ305" s="352"/>
      <c r="AK305" s="352"/>
      <c r="AL305" s="352"/>
      <c r="AM305" s="352"/>
      <c r="AN305" s="352"/>
      <c r="AO305" s="352"/>
      <c r="AP305" s="352"/>
      <c r="AQ305" s="352"/>
      <c r="AR305" s="352"/>
      <c r="AS305" s="352"/>
      <c r="AT305" s="352"/>
      <c r="AU305" s="352"/>
      <c r="AV305" s="352"/>
      <c r="AW305" s="352"/>
      <c r="AX305" s="352"/>
      <c r="AY305" s="352"/>
      <c r="AZ305" s="352"/>
      <c r="BA305" s="352"/>
      <c r="BB305" s="352"/>
      <c r="BC305" s="352"/>
      <c r="BD305" s="352"/>
      <c r="BE305" s="352"/>
      <c r="BF305" s="352"/>
      <c r="BG305" s="352"/>
      <c r="BH305" s="352"/>
      <c r="BI305" s="352"/>
      <c r="BJ305" s="352"/>
      <c r="BK305" s="352"/>
      <c r="BL305" s="352"/>
      <c r="BM305" s="352"/>
      <c r="BN305" s="352"/>
      <c r="BO305" s="352"/>
      <c r="BP305" s="352"/>
      <c r="BQ305" s="352"/>
      <c r="BR305" s="352"/>
      <c r="BS305" s="352"/>
      <c r="BT305" s="352"/>
      <c r="BU305" s="352"/>
      <c r="BV305" s="352"/>
      <c r="BW305" s="352"/>
      <c r="BX305" s="352"/>
      <c r="BY305" s="352"/>
      <c r="BZ305" s="352"/>
      <c r="CA305" s="352"/>
      <c r="CB305" s="352"/>
      <c r="CC305" s="352"/>
      <c r="CD305" s="352"/>
      <c r="CE305" s="352"/>
      <c r="CF305" s="352"/>
      <c r="CG305" s="352"/>
      <c r="CH305" s="352"/>
      <c r="CI305" s="352"/>
      <c r="CJ305" s="352"/>
      <c r="CK305" s="352"/>
      <c r="CL305" s="352"/>
      <c r="CM305" s="352"/>
      <c r="CN305" s="352"/>
      <c r="CO305" s="352"/>
      <c r="CP305" s="352"/>
      <c r="CQ305" s="352"/>
      <c r="CR305" s="352"/>
      <c r="CS305" s="352"/>
      <c r="CT305" s="352"/>
      <c r="CU305" s="352"/>
      <c r="CV305" s="352"/>
      <c r="CW305" s="352"/>
      <c r="CX305" s="352"/>
      <c r="CY305" s="352"/>
      <c r="CZ305" s="352"/>
      <c r="DA305" s="352"/>
      <c r="DB305" s="352"/>
      <c r="DC305" s="352"/>
      <c r="DD305" s="352"/>
      <c r="DE305" s="352"/>
      <c r="DF305" s="352"/>
      <c r="DG305" s="352"/>
      <c r="DH305" s="352"/>
      <c r="DI305" s="352"/>
      <c r="DJ305" s="352"/>
      <c r="DK305" s="352"/>
      <c r="DL305" s="352"/>
      <c r="DM305" s="352"/>
      <c r="DN305" s="352"/>
      <c r="DO305" s="352"/>
      <c r="DP305" s="352"/>
      <c r="DQ305" s="352"/>
      <c r="DR305" s="352"/>
      <c r="DS305" s="352"/>
      <c r="DT305" s="352"/>
      <c r="DU305" s="352"/>
      <c r="DV305" s="352"/>
      <c r="DW305" s="352"/>
      <c r="DX305" s="352"/>
      <c r="DY305" s="352"/>
      <c r="DZ305" s="352"/>
      <c r="EA305" s="352"/>
      <c r="EB305" s="352"/>
      <c r="EC305" s="352"/>
      <c r="ED305" s="352"/>
      <c r="EE305" s="352"/>
      <c r="EF305" s="352"/>
      <c r="EG305" s="352"/>
      <c r="EH305" s="352"/>
      <c r="EI305" s="352"/>
      <c r="EJ305" s="352"/>
      <c r="EK305" s="352"/>
      <c r="EL305" s="352"/>
      <c r="EM305" s="352"/>
      <c r="EN305" s="352"/>
      <c r="EO305" s="352"/>
      <c r="EP305" s="352"/>
      <c r="EQ305" s="352"/>
      <c r="ER305" s="352"/>
      <c r="ES305" s="352"/>
      <c r="ET305" s="352"/>
      <c r="EU305" s="352"/>
      <c r="EV305" s="352"/>
      <c r="EW305" s="352"/>
      <c r="EX305" s="352"/>
      <c r="EY305" s="352"/>
      <c r="EZ305" s="352"/>
      <c r="FA305" s="352"/>
      <c r="FB305" s="352"/>
      <c r="FC305" s="352"/>
      <c r="FD305" s="352"/>
      <c r="FE305" s="352"/>
      <c r="FF305" s="352"/>
      <c r="FG305" s="352"/>
      <c r="FH305" s="352"/>
      <c r="FI305" s="352"/>
      <c r="FJ305" s="352"/>
      <c r="FK305" s="352"/>
      <c r="FL305" s="352"/>
      <c r="FM305" s="352"/>
      <c r="FN305" s="352"/>
      <c r="FO305" s="352"/>
      <c r="FP305" s="352"/>
      <c r="FQ305" s="352"/>
      <c r="FR305" s="352"/>
      <c r="FS305" s="352"/>
      <c r="FT305" s="352"/>
      <c r="FU305" s="352"/>
      <c r="FV305" s="352"/>
      <c r="FW305" s="352"/>
      <c r="FX305" s="352"/>
      <c r="FY305" s="352"/>
      <c r="FZ305" s="352"/>
      <c r="GA305" s="352"/>
      <c r="GB305" s="352"/>
      <c r="GC305" s="352"/>
      <c r="GD305" s="352"/>
      <c r="GE305" s="352"/>
      <c r="GF305" s="352"/>
      <c r="GG305" s="352"/>
      <c r="GH305" s="352"/>
      <c r="GI305" s="352"/>
      <c r="GJ305" s="352"/>
      <c r="GK305" s="352"/>
      <c r="GL305" s="352"/>
      <c r="GM305" s="352"/>
      <c r="GN305" s="352"/>
    </row>
    <row r="306" spans="3:196" hidden="1" outlineLevel="1" x14ac:dyDescent="0.75">
      <c r="C306" s="396"/>
      <c r="D306" s="62"/>
      <c r="E306" s="63">
        <v>1</v>
      </c>
      <c r="F306" s="63">
        <v>2</v>
      </c>
      <c r="G306" s="63">
        <v>3</v>
      </c>
      <c r="H306" s="63">
        <v>4</v>
      </c>
      <c r="I306" s="63">
        <v>5</v>
      </c>
      <c r="J306" s="63">
        <v>6</v>
      </c>
      <c r="K306" s="63">
        <v>7</v>
      </c>
      <c r="L306" s="63">
        <v>8</v>
      </c>
      <c r="M306" s="63">
        <v>9</v>
      </c>
      <c r="N306" s="63">
        <v>10</v>
      </c>
      <c r="O306" s="63">
        <v>11</v>
      </c>
      <c r="P306" s="64">
        <v>12</v>
      </c>
      <c r="Q306" s="352"/>
      <c r="R306" s="558" t="s">
        <v>223</v>
      </c>
      <c r="S306" s="389">
        <f t="shared" ref="S306:AG306" si="548">SUMIF($Q$237:$GN$237,S$305,$Q$239:$GN$239)</f>
        <v>73492365.509447634</v>
      </c>
      <c r="T306" s="389">
        <f t="shared" si="548"/>
        <v>0</v>
      </c>
      <c r="U306" s="389">
        <f t="shared" si="548"/>
        <v>0</v>
      </c>
      <c r="V306" s="389">
        <f t="shared" si="548"/>
        <v>0</v>
      </c>
      <c r="W306" s="389">
        <f t="shared" si="548"/>
        <v>0</v>
      </c>
      <c r="X306" s="389">
        <f t="shared" si="548"/>
        <v>0</v>
      </c>
      <c r="Y306" s="389">
        <f t="shared" si="548"/>
        <v>0</v>
      </c>
      <c r="Z306" s="389">
        <f t="shared" si="548"/>
        <v>0</v>
      </c>
      <c r="AA306" s="389">
        <f t="shared" si="548"/>
        <v>0</v>
      </c>
      <c r="AB306" s="389">
        <f t="shared" si="548"/>
        <v>0</v>
      </c>
      <c r="AC306" s="389">
        <f t="shared" si="548"/>
        <v>0</v>
      </c>
      <c r="AD306" s="389">
        <f t="shared" si="548"/>
        <v>0</v>
      </c>
      <c r="AE306" s="389">
        <f t="shared" si="548"/>
        <v>0</v>
      </c>
      <c r="AF306" s="389">
        <f t="shared" si="548"/>
        <v>0</v>
      </c>
      <c r="AG306" s="539">
        <f t="shared" si="548"/>
        <v>0</v>
      </c>
      <c r="AH306" s="352"/>
      <c r="AI306" s="352"/>
      <c r="AJ306" s="352"/>
      <c r="AK306" s="352"/>
      <c r="AL306" s="352"/>
      <c r="AM306" s="352"/>
      <c r="AN306" s="352"/>
      <c r="AO306" s="352"/>
      <c r="AP306" s="352"/>
      <c r="AQ306" s="352"/>
      <c r="AR306" s="352"/>
      <c r="AS306" s="352"/>
      <c r="AT306" s="352"/>
      <c r="AU306" s="352"/>
      <c r="AV306" s="352"/>
      <c r="AW306" s="352"/>
      <c r="AX306" s="352"/>
      <c r="AY306" s="352"/>
      <c r="AZ306" s="352"/>
      <c r="BA306" s="352"/>
      <c r="BB306" s="352"/>
      <c r="BC306" s="352"/>
      <c r="BD306" s="352"/>
      <c r="BE306" s="352"/>
      <c r="BF306" s="352"/>
      <c r="BG306" s="352"/>
      <c r="BH306" s="352"/>
      <c r="BI306" s="352"/>
      <c r="BJ306" s="352"/>
      <c r="BK306" s="352"/>
      <c r="BL306" s="352"/>
      <c r="BM306" s="352"/>
      <c r="BN306" s="352"/>
      <c r="BO306" s="352"/>
      <c r="BP306" s="352"/>
      <c r="BQ306" s="352"/>
      <c r="BR306" s="352"/>
      <c r="BS306" s="352"/>
      <c r="BT306" s="352"/>
      <c r="BU306" s="352"/>
      <c r="BV306" s="352"/>
      <c r="BW306" s="352"/>
      <c r="BX306" s="352"/>
      <c r="BY306" s="352"/>
      <c r="BZ306" s="352"/>
      <c r="CA306" s="352"/>
      <c r="CB306" s="352"/>
      <c r="CC306" s="352"/>
      <c r="CD306" s="352"/>
      <c r="CE306" s="352"/>
      <c r="CF306" s="352"/>
      <c r="CG306" s="352"/>
      <c r="CH306" s="352"/>
      <c r="CI306" s="352"/>
      <c r="CJ306" s="352"/>
      <c r="CK306" s="352"/>
      <c r="CL306" s="352"/>
      <c r="CM306" s="352"/>
      <c r="CN306" s="352"/>
      <c r="CO306" s="352"/>
      <c r="CP306" s="352"/>
      <c r="CQ306" s="352"/>
      <c r="CR306" s="352"/>
      <c r="CS306" s="352"/>
      <c r="CT306" s="352"/>
      <c r="CU306" s="352"/>
      <c r="CV306" s="352"/>
      <c r="CW306" s="352"/>
      <c r="CX306" s="352"/>
      <c r="CY306" s="352"/>
      <c r="CZ306" s="352"/>
      <c r="DA306" s="352"/>
      <c r="DB306" s="352"/>
      <c r="DC306" s="352"/>
      <c r="DD306" s="352"/>
      <c r="DE306" s="352"/>
      <c r="DF306" s="352"/>
      <c r="DG306" s="352"/>
      <c r="DH306" s="352"/>
      <c r="DI306" s="352"/>
      <c r="DJ306" s="352"/>
      <c r="DK306" s="352"/>
      <c r="DL306" s="352"/>
      <c r="DM306" s="352"/>
      <c r="DN306" s="352"/>
      <c r="DO306" s="352"/>
      <c r="DP306" s="352"/>
      <c r="DQ306" s="352"/>
      <c r="DR306" s="352"/>
      <c r="DS306" s="352"/>
      <c r="DT306" s="352"/>
      <c r="DU306" s="352"/>
      <c r="DV306" s="352"/>
      <c r="DW306" s="352"/>
      <c r="DX306" s="352"/>
      <c r="DY306" s="352"/>
      <c r="DZ306" s="352"/>
      <c r="EA306" s="352"/>
      <c r="EB306" s="352"/>
      <c r="EC306" s="352"/>
      <c r="ED306" s="352"/>
      <c r="EE306" s="352"/>
      <c r="EF306" s="352"/>
      <c r="EG306" s="352"/>
      <c r="EH306" s="352"/>
      <c r="EI306" s="352"/>
      <c r="EJ306" s="352"/>
      <c r="EK306" s="352"/>
      <c r="EL306" s="352"/>
      <c r="EM306" s="352"/>
      <c r="EN306" s="352"/>
      <c r="EO306" s="352"/>
      <c r="EP306" s="352"/>
      <c r="EQ306" s="352"/>
      <c r="ER306" s="352"/>
      <c r="ES306" s="352"/>
      <c r="ET306" s="352"/>
      <c r="EU306" s="352"/>
      <c r="EV306" s="352"/>
      <c r="EW306" s="352"/>
      <c r="EX306" s="352"/>
      <c r="EY306" s="352"/>
      <c r="EZ306" s="352"/>
      <c r="FA306" s="352"/>
      <c r="FB306" s="352"/>
      <c r="FC306" s="352"/>
      <c r="FD306" s="352"/>
      <c r="FE306" s="352"/>
      <c r="FF306" s="352"/>
      <c r="FG306" s="352"/>
      <c r="FH306" s="352"/>
      <c r="FI306" s="352"/>
      <c r="FJ306" s="352"/>
      <c r="FK306" s="352"/>
      <c r="FL306" s="352"/>
      <c r="FM306" s="352"/>
      <c r="FN306" s="352"/>
      <c r="FO306" s="352"/>
      <c r="FP306" s="352"/>
      <c r="FQ306" s="352"/>
      <c r="FR306" s="352"/>
      <c r="FS306" s="352"/>
      <c r="FT306" s="352"/>
      <c r="FU306" s="352"/>
      <c r="FV306" s="352"/>
      <c r="FW306" s="352"/>
      <c r="FX306" s="352"/>
      <c r="FY306" s="352"/>
      <c r="FZ306" s="352"/>
      <c r="GA306" s="352"/>
      <c r="GB306" s="352"/>
      <c r="GC306" s="352"/>
      <c r="GD306" s="352"/>
      <c r="GE306" s="352"/>
      <c r="GF306" s="352"/>
      <c r="GG306" s="352"/>
      <c r="GH306" s="352"/>
      <c r="GI306" s="352"/>
      <c r="GJ306" s="352"/>
      <c r="GK306" s="352"/>
      <c r="GL306" s="352"/>
      <c r="GM306" s="352"/>
      <c r="GN306" s="352"/>
    </row>
    <row r="307" spans="3:196" hidden="1" outlineLevel="1" x14ac:dyDescent="0.75">
      <c r="C307" s="397" t="s">
        <v>100</v>
      </c>
      <c r="D307" s="65">
        <v>1</v>
      </c>
      <c r="E307" s="352">
        <v>6</v>
      </c>
      <c r="F307" s="352">
        <v>5</v>
      </c>
      <c r="G307" s="352">
        <v>4</v>
      </c>
      <c r="H307" s="352">
        <v>3</v>
      </c>
      <c r="I307" s="352">
        <v>2</v>
      </c>
      <c r="J307" s="352">
        <v>1</v>
      </c>
      <c r="K307" s="352">
        <v>12</v>
      </c>
      <c r="L307" s="352">
        <v>11</v>
      </c>
      <c r="M307" s="352">
        <v>10</v>
      </c>
      <c r="N307" s="352">
        <v>9</v>
      </c>
      <c r="O307" s="352">
        <v>8</v>
      </c>
      <c r="P307" s="398">
        <v>7</v>
      </c>
      <c r="Q307" s="352"/>
      <c r="R307" s="558" t="s">
        <v>159</v>
      </c>
      <c r="S307" s="389">
        <f t="shared" ref="S307:AG307" si="549">-SUMIF($Q$237:$GN$237,S$305,$Q$244:$GN$244)</f>
        <v>42957918.499327883</v>
      </c>
      <c r="T307" s="389">
        <f t="shared" si="549"/>
        <v>0</v>
      </c>
      <c r="U307" s="389">
        <f t="shared" si="549"/>
        <v>0</v>
      </c>
      <c r="V307" s="389">
        <f t="shared" si="549"/>
        <v>0</v>
      </c>
      <c r="W307" s="389">
        <f t="shared" si="549"/>
        <v>0</v>
      </c>
      <c r="X307" s="389">
        <f t="shared" si="549"/>
        <v>0</v>
      </c>
      <c r="Y307" s="389">
        <f t="shared" si="549"/>
        <v>0</v>
      </c>
      <c r="Z307" s="389">
        <f t="shared" si="549"/>
        <v>0</v>
      </c>
      <c r="AA307" s="389">
        <f t="shared" si="549"/>
        <v>0</v>
      </c>
      <c r="AB307" s="389">
        <f t="shared" si="549"/>
        <v>0</v>
      </c>
      <c r="AC307" s="389">
        <f t="shared" si="549"/>
        <v>0</v>
      </c>
      <c r="AD307" s="389">
        <f t="shared" si="549"/>
        <v>0</v>
      </c>
      <c r="AE307" s="389">
        <f t="shared" si="549"/>
        <v>0</v>
      </c>
      <c r="AF307" s="389">
        <f t="shared" si="549"/>
        <v>0</v>
      </c>
      <c r="AG307" s="539">
        <f t="shared" si="549"/>
        <v>0</v>
      </c>
      <c r="AH307" s="352"/>
      <c r="AI307" s="352"/>
      <c r="AJ307" s="352"/>
      <c r="AK307" s="352"/>
      <c r="AL307" s="352"/>
      <c r="AM307" s="352"/>
      <c r="AN307" s="352"/>
      <c r="AO307" s="352"/>
      <c r="AP307" s="352"/>
      <c r="AQ307" s="352"/>
      <c r="AR307" s="352"/>
      <c r="AS307" s="352"/>
      <c r="AT307" s="352"/>
      <c r="AU307" s="352"/>
      <c r="AV307" s="352"/>
      <c r="AW307" s="352"/>
      <c r="AX307" s="352"/>
      <c r="AY307" s="352"/>
      <c r="AZ307" s="352"/>
      <c r="BA307" s="352"/>
      <c r="BB307" s="352"/>
      <c r="BC307" s="352"/>
      <c r="BD307" s="352"/>
      <c r="BE307" s="352"/>
      <c r="BF307" s="352"/>
      <c r="BG307" s="352"/>
      <c r="BH307" s="352"/>
      <c r="BI307" s="352"/>
      <c r="BJ307" s="352"/>
      <c r="BK307" s="352"/>
      <c r="BL307" s="352"/>
      <c r="BM307" s="352"/>
      <c r="BN307" s="352"/>
      <c r="BO307" s="352"/>
      <c r="BP307" s="352"/>
      <c r="BQ307" s="352"/>
      <c r="BR307" s="352"/>
      <c r="BS307" s="352"/>
      <c r="BT307" s="352"/>
      <c r="BU307" s="352"/>
      <c r="BV307" s="352"/>
      <c r="BW307" s="352"/>
      <c r="BX307" s="352"/>
      <c r="BY307" s="352"/>
      <c r="BZ307" s="352"/>
      <c r="CA307" s="352"/>
      <c r="CB307" s="352"/>
      <c r="CC307" s="352"/>
      <c r="CD307" s="352"/>
      <c r="CE307" s="352"/>
      <c r="CF307" s="352"/>
      <c r="CG307" s="352"/>
      <c r="CH307" s="352"/>
      <c r="CI307" s="352"/>
      <c r="CJ307" s="352"/>
      <c r="CK307" s="352"/>
      <c r="CL307" s="352"/>
      <c r="CM307" s="352"/>
      <c r="CN307" s="352"/>
      <c r="CO307" s="352"/>
      <c r="CP307" s="352"/>
      <c r="CQ307" s="352"/>
      <c r="CR307" s="352"/>
      <c r="CS307" s="352"/>
      <c r="CT307" s="352"/>
      <c r="CU307" s="352"/>
      <c r="CV307" s="352"/>
      <c r="CW307" s="352"/>
      <c r="CX307" s="352"/>
      <c r="CY307" s="352"/>
      <c r="CZ307" s="352"/>
      <c r="DA307" s="352"/>
      <c r="DB307" s="352"/>
      <c r="DC307" s="352"/>
      <c r="DD307" s="352"/>
      <c r="DE307" s="352"/>
      <c r="DF307" s="352"/>
      <c r="DG307" s="352"/>
      <c r="DH307" s="352"/>
      <c r="DI307" s="352"/>
      <c r="DJ307" s="352"/>
      <c r="DK307" s="352"/>
      <c r="DL307" s="352"/>
      <c r="DM307" s="352"/>
      <c r="DN307" s="352"/>
      <c r="DO307" s="352"/>
      <c r="DP307" s="352"/>
      <c r="DQ307" s="352"/>
      <c r="DR307" s="352"/>
      <c r="DS307" s="352"/>
      <c r="DT307" s="352"/>
      <c r="DU307" s="352"/>
      <c r="DV307" s="352"/>
      <c r="DW307" s="352"/>
      <c r="DX307" s="352"/>
      <c r="DY307" s="352"/>
      <c r="DZ307" s="352"/>
      <c r="EA307" s="352"/>
      <c r="EB307" s="352"/>
      <c r="EC307" s="352"/>
      <c r="ED307" s="352"/>
      <c r="EE307" s="352"/>
      <c r="EF307" s="352"/>
      <c r="EG307" s="352"/>
      <c r="EH307" s="352"/>
      <c r="EI307" s="352"/>
      <c r="EJ307" s="352"/>
      <c r="EK307" s="352"/>
      <c r="EL307" s="352"/>
      <c r="EM307" s="352"/>
      <c r="EN307" s="352"/>
      <c r="EO307" s="352"/>
      <c r="EP307" s="352"/>
      <c r="EQ307" s="352"/>
      <c r="ER307" s="352"/>
      <c r="ES307" s="352"/>
      <c r="ET307" s="352"/>
      <c r="EU307" s="352"/>
      <c r="EV307" s="352"/>
      <c r="EW307" s="352"/>
      <c r="EX307" s="352"/>
      <c r="EY307" s="352"/>
      <c r="EZ307" s="352"/>
      <c r="FA307" s="352"/>
      <c r="FB307" s="352"/>
      <c r="FC307" s="352"/>
      <c r="FD307" s="352"/>
      <c r="FE307" s="352"/>
      <c r="FF307" s="352"/>
      <c r="FG307" s="352"/>
      <c r="FH307" s="352"/>
      <c r="FI307" s="352"/>
      <c r="FJ307" s="352"/>
      <c r="FK307" s="352"/>
      <c r="FL307" s="352"/>
      <c r="FM307" s="352"/>
      <c r="FN307" s="352"/>
      <c r="FO307" s="352"/>
      <c r="FP307" s="352"/>
      <c r="FQ307" s="352"/>
      <c r="FR307" s="352"/>
      <c r="FS307" s="352"/>
      <c r="FT307" s="352"/>
      <c r="FU307" s="352"/>
      <c r="FV307" s="352"/>
      <c r="FW307" s="352"/>
      <c r="FX307" s="352"/>
      <c r="FY307" s="352"/>
      <c r="FZ307" s="352"/>
      <c r="GA307" s="352"/>
      <c r="GB307" s="352"/>
      <c r="GC307" s="352"/>
      <c r="GD307" s="352"/>
      <c r="GE307" s="352"/>
      <c r="GF307" s="352"/>
      <c r="GG307" s="352"/>
      <c r="GH307" s="352"/>
      <c r="GI307" s="352"/>
      <c r="GJ307" s="352"/>
      <c r="GK307" s="352"/>
      <c r="GL307" s="352"/>
      <c r="GM307" s="352"/>
      <c r="GN307" s="352"/>
    </row>
    <row r="308" spans="3:196" hidden="1" outlineLevel="1" x14ac:dyDescent="0.75">
      <c r="C308" s="397"/>
      <c r="D308" s="65">
        <v>2</v>
      </c>
      <c r="E308" s="352">
        <f t="shared" ref="E308:E318" si="550">P307</f>
        <v>7</v>
      </c>
      <c r="F308" s="352">
        <f t="shared" ref="F308:P318" si="551">E307</f>
        <v>6</v>
      </c>
      <c r="G308" s="352">
        <f t="shared" si="551"/>
        <v>5</v>
      </c>
      <c r="H308" s="352">
        <f t="shared" si="551"/>
        <v>4</v>
      </c>
      <c r="I308" s="352">
        <f t="shared" si="551"/>
        <v>3</v>
      </c>
      <c r="J308" s="352">
        <f t="shared" si="551"/>
        <v>2</v>
      </c>
      <c r="K308" s="352">
        <f t="shared" si="551"/>
        <v>1</v>
      </c>
      <c r="L308" s="352">
        <f t="shared" si="551"/>
        <v>12</v>
      </c>
      <c r="M308" s="352">
        <f t="shared" si="551"/>
        <v>11</v>
      </c>
      <c r="N308" s="352">
        <f t="shared" si="551"/>
        <v>10</v>
      </c>
      <c r="O308" s="352">
        <f t="shared" si="551"/>
        <v>9</v>
      </c>
      <c r="P308" s="398">
        <f t="shared" si="551"/>
        <v>8</v>
      </c>
      <c r="Q308" s="352"/>
      <c r="R308" s="557" t="s">
        <v>224</v>
      </c>
      <c r="S308" s="541">
        <f t="shared" ref="S308:AG308" si="552">IFERROR(S306/S307,"")</f>
        <v>1.7107990348880031</v>
      </c>
      <c r="T308" s="541" t="str">
        <f t="shared" si="552"/>
        <v/>
      </c>
      <c r="U308" s="541" t="str">
        <f t="shared" si="552"/>
        <v/>
      </c>
      <c r="V308" s="541" t="str">
        <f t="shared" si="552"/>
        <v/>
      </c>
      <c r="W308" s="541" t="str">
        <f t="shared" si="552"/>
        <v/>
      </c>
      <c r="X308" s="541" t="str">
        <f t="shared" si="552"/>
        <v/>
      </c>
      <c r="Y308" s="541" t="str">
        <f t="shared" si="552"/>
        <v/>
      </c>
      <c r="Z308" s="541" t="str">
        <f t="shared" si="552"/>
        <v/>
      </c>
      <c r="AA308" s="541" t="str">
        <f t="shared" si="552"/>
        <v/>
      </c>
      <c r="AB308" s="541" t="str">
        <f t="shared" si="552"/>
        <v/>
      </c>
      <c r="AC308" s="541" t="str">
        <f t="shared" si="552"/>
        <v/>
      </c>
      <c r="AD308" s="541" t="str">
        <f t="shared" si="552"/>
        <v/>
      </c>
      <c r="AE308" s="541" t="str">
        <f t="shared" si="552"/>
        <v/>
      </c>
      <c r="AF308" s="541" t="str">
        <f t="shared" si="552"/>
        <v/>
      </c>
      <c r="AG308" s="542" t="str">
        <f t="shared" si="552"/>
        <v/>
      </c>
      <c r="AH308" s="352"/>
      <c r="AI308" s="352"/>
      <c r="AJ308" s="352"/>
      <c r="AK308" s="352"/>
      <c r="AL308" s="352"/>
      <c r="AM308" s="352"/>
      <c r="AN308" s="352"/>
      <c r="AO308" s="352"/>
      <c r="AP308" s="352"/>
      <c r="AQ308" s="352"/>
      <c r="AR308" s="352"/>
      <c r="AS308" s="352"/>
      <c r="AT308" s="352"/>
      <c r="AU308" s="352"/>
      <c r="AV308" s="352"/>
      <c r="AW308" s="352"/>
      <c r="AX308" s="352"/>
      <c r="AY308" s="352"/>
      <c r="AZ308" s="352"/>
      <c r="BA308" s="352"/>
      <c r="BB308" s="352"/>
      <c r="BC308" s="352"/>
      <c r="BD308" s="352"/>
      <c r="BE308" s="352"/>
      <c r="BF308" s="352"/>
      <c r="BG308" s="352"/>
      <c r="BH308" s="352"/>
      <c r="BI308" s="352"/>
      <c r="BJ308" s="352"/>
      <c r="BK308" s="352"/>
      <c r="BL308" s="352"/>
      <c r="BM308" s="352"/>
      <c r="BN308" s="352"/>
      <c r="BO308" s="352"/>
      <c r="BP308" s="352"/>
      <c r="BQ308" s="352"/>
      <c r="BR308" s="352"/>
      <c r="BS308" s="352"/>
      <c r="BT308" s="352"/>
      <c r="BU308" s="352"/>
      <c r="BV308" s="352"/>
      <c r="BW308" s="352"/>
      <c r="BX308" s="352"/>
      <c r="BY308" s="352"/>
      <c r="BZ308" s="352"/>
      <c r="CA308" s="352"/>
      <c r="CB308" s="352"/>
      <c r="CC308" s="352"/>
      <c r="CD308" s="352"/>
      <c r="CE308" s="352"/>
      <c r="CF308" s="352"/>
      <c r="CG308" s="352"/>
      <c r="CH308" s="352"/>
      <c r="CI308" s="352"/>
      <c r="CJ308" s="352"/>
      <c r="CK308" s="352"/>
      <c r="CL308" s="352"/>
      <c r="CM308" s="352"/>
      <c r="CN308" s="352"/>
      <c r="CO308" s="352"/>
      <c r="CP308" s="352"/>
      <c r="CQ308" s="352"/>
      <c r="CR308" s="352"/>
      <c r="CS308" s="352"/>
      <c r="CT308" s="352"/>
      <c r="CU308" s="352"/>
      <c r="CV308" s="352"/>
      <c r="CW308" s="352"/>
      <c r="CX308" s="352"/>
      <c r="CY308" s="352"/>
      <c r="CZ308" s="352"/>
      <c r="DA308" s="352"/>
      <c r="DB308" s="352"/>
      <c r="DC308" s="352"/>
      <c r="DD308" s="352"/>
      <c r="DE308" s="352"/>
      <c r="DF308" s="352"/>
      <c r="DG308" s="352"/>
      <c r="DH308" s="352"/>
      <c r="DI308" s="352"/>
      <c r="DJ308" s="352"/>
      <c r="DK308" s="352"/>
      <c r="DL308" s="352"/>
      <c r="DM308" s="352"/>
      <c r="DN308" s="352"/>
      <c r="DO308" s="352"/>
      <c r="DP308" s="352"/>
      <c r="DQ308" s="352"/>
      <c r="DR308" s="352"/>
      <c r="DS308" s="352"/>
      <c r="DT308" s="352"/>
      <c r="DU308" s="352"/>
      <c r="DV308" s="352"/>
      <c r="DW308" s="352"/>
      <c r="DX308" s="352"/>
      <c r="DY308" s="352"/>
      <c r="DZ308" s="352"/>
      <c r="EA308" s="352"/>
      <c r="EB308" s="352"/>
      <c r="EC308" s="352"/>
      <c r="ED308" s="352"/>
      <c r="EE308" s="352"/>
      <c r="EF308" s="352"/>
      <c r="EG308" s="352"/>
      <c r="EH308" s="352"/>
      <c r="EI308" s="352"/>
      <c r="EJ308" s="352"/>
      <c r="EK308" s="352"/>
      <c r="EL308" s="352"/>
      <c r="EM308" s="352"/>
      <c r="EN308" s="352"/>
      <c r="EO308" s="352"/>
      <c r="EP308" s="352"/>
      <c r="EQ308" s="352"/>
      <c r="ER308" s="352"/>
      <c r="ES308" s="352"/>
      <c r="ET308" s="352"/>
      <c r="EU308" s="352"/>
      <c r="EV308" s="352"/>
      <c r="EW308" s="352"/>
      <c r="EX308" s="352"/>
      <c r="EY308" s="352"/>
      <c r="EZ308" s="352"/>
      <c r="FA308" s="352"/>
      <c r="FB308" s="352"/>
      <c r="FC308" s="352"/>
      <c r="FD308" s="352"/>
      <c r="FE308" s="352"/>
      <c r="FF308" s="352"/>
      <c r="FG308" s="352"/>
      <c r="FH308" s="352"/>
      <c r="FI308" s="352"/>
      <c r="FJ308" s="352"/>
      <c r="FK308" s="352"/>
      <c r="FL308" s="352"/>
      <c r="FM308" s="352"/>
      <c r="FN308" s="352"/>
      <c r="FO308" s="352"/>
      <c r="FP308" s="352"/>
      <c r="FQ308" s="352"/>
      <c r="FR308" s="352"/>
      <c r="FS308" s="352"/>
      <c r="FT308" s="352"/>
      <c r="FU308" s="352"/>
      <c r="FV308" s="352"/>
      <c r="FW308" s="352"/>
      <c r="FX308" s="352"/>
      <c r="FY308" s="352"/>
      <c r="FZ308" s="352"/>
      <c r="GA308" s="352"/>
      <c r="GB308" s="352"/>
      <c r="GC308" s="352"/>
      <c r="GD308" s="352"/>
      <c r="GE308" s="352"/>
      <c r="GF308" s="352"/>
      <c r="GG308" s="352"/>
      <c r="GH308" s="352"/>
      <c r="GI308" s="352"/>
      <c r="GJ308" s="352"/>
      <c r="GK308" s="352"/>
      <c r="GL308" s="352"/>
      <c r="GM308" s="352"/>
      <c r="GN308" s="352"/>
    </row>
    <row r="309" spans="3:196" hidden="1" outlineLevel="1" x14ac:dyDescent="0.75">
      <c r="C309" s="397"/>
      <c r="D309" s="65">
        <v>3</v>
      </c>
      <c r="E309" s="352">
        <f t="shared" si="550"/>
        <v>8</v>
      </c>
      <c r="F309" s="352">
        <f t="shared" si="551"/>
        <v>7</v>
      </c>
      <c r="G309" s="352">
        <f t="shared" si="551"/>
        <v>6</v>
      </c>
      <c r="H309" s="352">
        <f t="shared" si="551"/>
        <v>5</v>
      </c>
      <c r="I309" s="352">
        <f t="shared" si="551"/>
        <v>4</v>
      </c>
      <c r="J309" s="352">
        <f t="shared" si="551"/>
        <v>3</v>
      </c>
      <c r="K309" s="352">
        <f t="shared" si="551"/>
        <v>2</v>
      </c>
      <c r="L309" s="352">
        <f t="shared" si="551"/>
        <v>1</v>
      </c>
      <c r="M309" s="352">
        <f t="shared" si="551"/>
        <v>12</v>
      </c>
      <c r="N309" s="352">
        <f t="shared" si="551"/>
        <v>11</v>
      </c>
      <c r="O309" s="352">
        <f t="shared" si="551"/>
        <v>10</v>
      </c>
      <c r="P309" s="398">
        <f t="shared" si="551"/>
        <v>9</v>
      </c>
      <c r="Q309" s="352"/>
      <c r="AH309" s="352"/>
      <c r="AI309" s="352"/>
      <c r="AJ309" s="352"/>
      <c r="AK309" s="352"/>
      <c r="AL309" s="352"/>
      <c r="AM309" s="352"/>
      <c r="AN309" s="352"/>
      <c r="AO309" s="352"/>
      <c r="AP309" s="352"/>
      <c r="AQ309" s="352"/>
      <c r="AR309" s="352"/>
      <c r="AS309" s="352"/>
      <c r="AT309" s="352"/>
      <c r="AU309" s="352"/>
      <c r="AV309" s="352"/>
      <c r="AW309" s="352"/>
      <c r="AX309" s="352"/>
      <c r="AY309" s="352"/>
      <c r="AZ309" s="352"/>
      <c r="BA309" s="352"/>
      <c r="BB309" s="352"/>
      <c r="BC309" s="352"/>
      <c r="BD309" s="352"/>
      <c r="BE309" s="352"/>
      <c r="BF309" s="352"/>
      <c r="BG309" s="352"/>
      <c r="BH309" s="352"/>
      <c r="BI309" s="352"/>
      <c r="BJ309" s="352"/>
      <c r="BK309" s="352"/>
      <c r="BL309" s="352"/>
      <c r="BM309" s="352"/>
      <c r="BN309" s="352"/>
      <c r="BO309" s="352"/>
      <c r="BP309" s="352"/>
      <c r="BQ309" s="352"/>
      <c r="BR309" s="352"/>
      <c r="BS309" s="352"/>
      <c r="BT309" s="352"/>
      <c r="BU309" s="352"/>
      <c r="BV309" s="352"/>
      <c r="BW309" s="352"/>
      <c r="BX309" s="352"/>
      <c r="BY309" s="352"/>
      <c r="BZ309" s="352"/>
      <c r="CA309" s="352"/>
      <c r="CB309" s="352"/>
      <c r="CC309" s="352"/>
      <c r="CD309" s="352"/>
      <c r="CE309" s="352"/>
      <c r="CF309" s="352"/>
      <c r="CG309" s="352"/>
      <c r="CH309" s="352"/>
      <c r="CI309" s="352"/>
      <c r="CJ309" s="352"/>
      <c r="CK309" s="352"/>
      <c r="CL309" s="352"/>
      <c r="CM309" s="352"/>
      <c r="CN309" s="352"/>
      <c r="CO309" s="352"/>
      <c r="CP309" s="352"/>
      <c r="CQ309" s="352"/>
      <c r="CR309" s="352"/>
      <c r="CS309" s="352"/>
      <c r="CT309" s="352"/>
      <c r="CU309" s="352"/>
      <c r="CV309" s="352"/>
      <c r="CW309" s="352"/>
      <c r="CX309" s="352"/>
      <c r="CY309" s="352"/>
      <c r="CZ309" s="352"/>
      <c r="DA309" s="352"/>
      <c r="DB309" s="352"/>
      <c r="DC309" s="352"/>
      <c r="DD309" s="352"/>
      <c r="DE309" s="352"/>
      <c r="DF309" s="352"/>
      <c r="DG309" s="352"/>
      <c r="DH309" s="352"/>
      <c r="DI309" s="352"/>
      <c r="DJ309" s="352"/>
      <c r="DK309" s="352"/>
      <c r="DL309" s="352"/>
      <c r="DM309" s="352"/>
      <c r="DN309" s="352"/>
      <c r="DO309" s="352"/>
      <c r="DP309" s="352"/>
      <c r="DQ309" s="352"/>
      <c r="DR309" s="352"/>
      <c r="DS309" s="352"/>
      <c r="DT309" s="352"/>
      <c r="DU309" s="352"/>
      <c r="DV309" s="352"/>
      <c r="DW309" s="352"/>
      <c r="DX309" s="352"/>
      <c r="DY309" s="352"/>
      <c r="DZ309" s="352"/>
      <c r="EA309" s="352"/>
      <c r="EB309" s="352"/>
      <c r="EC309" s="352"/>
      <c r="ED309" s="352"/>
      <c r="EE309" s="352"/>
      <c r="EF309" s="352"/>
      <c r="EG309" s="352"/>
      <c r="EH309" s="352"/>
      <c r="EI309" s="352"/>
      <c r="EJ309" s="352"/>
      <c r="EK309" s="352"/>
      <c r="EL309" s="352"/>
      <c r="EM309" s="352"/>
      <c r="EN309" s="352"/>
      <c r="EO309" s="352"/>
      <c r="EP309" s="352"/>
      <c r="EQ309" s="352"/>
      <c r="ER309" s="352"/>
      <c r="ES309" s="352"/>
      <c r="ET309" s="352"/>
      <c r="EU309" s="352"/>
      <c r="EV309" s="352"/>
      <c r="EW309" s="352"/>
      <c r="EX309" s="352"/>
      <c r="EY309" s="352"/>
      <c r="EZ309" s="352"/>
      <c r="FA309" s="352"/>
      <c r="FB309" s="352"/>
      <c r="FC309" s="352"/>
      <c r="FD309" s="352"/>
      <c r="FE309" s="352"/>
      <c r="FF309" s="352"/>
      <c r="FG309" s="352"/>
      <c r="FH309" s="352"/>
      <c r="FI309" s="352"/>
      <c r="FJ309" s="352"/>
      <c r="FK309" s="352"/>
      <c r="FL309" s="352"/>
      <c r="FM309" s="352"/>
      <c r="FN309" s="352"/>
      <c r="FO309" s="352"/>
      <c r="FP309" s="352"/>
      <c r="FQ309" s="352"/>
      <c r="FR309" s="352"/>
      <c r="FS309" s="352"/>
      <c r="FT309" s="352"/>
      <c r="FU309" s="352"/>
      <c r="FV309" s="352"/>
      <c r="FW309" s="352"/>
      <c r="FX309" s="352"/>
      <c r="FY309" s="352"/>
      <c r="FZ309" s="352"/>
      <c r="GA309" s="352"/>
      <c r="GB309" s="352"/>
      <c r="GC309" s="352"/>
      <c r="GD309" s="352"/>
      <c r="GE309" s="352"/>
      <c r="GF309" s="352"/>
      <c r="GG309" s="352"/>
      <c r="GH309" s="352"/>
      <c r="GI309" s="352"/>
      <c r="GJ309" s="352"/>
      <c r="GK309" s="352"/>
      <c r="GL309" s="352"/>
      <c r="GM309" s="352"/>
      <c r="GN309" s="352"/>
    </row>
    <row r="310" spans="3:196" hidden="1" outlineLevel="1" x14ac:dyDescent="0.75">
      <c r="C310" s="397"/>
      <c r="D310" s="65">
        <v>4</v>
      </c>
      <c r="E310" s="352">
        <f t="shared" si="550"/>
        <v>9</v>
      </c>
      <c r="F310" s="352">
        <f t="shared" si="551"/>
        <v>8</v>
      </c>
      <c r="G310" s="352">
        <f t="shared" si="551"/>
        <v>7</v>
      </c>
      <c r="H310" s="352">
        <f t="shared" si="551"/>
        <v>6</v>
      </c>
      <c r="I310" s="352">
        <f t="shared" si="551"/>
        <v>5</v>
      </c>
      <c r="J310" s="352">
        <f t="shared" si="551"/>
        <v>4</v>
      </c>
      <c r="K310" s="352">
        <f t="shared" si="551"/>
        <v>3</v>
      </c>
      <c r="L310" s="352">
        <f t="shared" si="551"/>
        <v>2</v>
      </c>
      <c r="M310" s="352">
        <f t="shared" si="551"/>
        <v>1</v>
      </c>
      <c r="N310" s="352">
        <f t="shared" si="551"/>
        <v>12</v>
      </c>
      <c r="O310" s="352">
        <f t="shared" si="551"/>
        <v>11</v>
      </c>
      <c r="P310" s="398">
        <f t="shared" si="551"/>
        <v>10</v>
      </c>
      <c r="Q310" s="352"/>
      <c r="S310" s="352"/>
      <c r="T310" s="352"/>
      <c r="U310" s="352"/>
      <c r="V310" s="352"/>
      <c r="W310" s="352"/>
      <c r="X310" s="352"/>
      <c r="Y310" s="352"/>
      <c r="Z310" s="352"/>
      <c r="AA310" s="352"/>
      <c r="AB310" s="352"/>
      <c r="AC310" s="352"/>
      <c r="AD310" s="352"/>
      <c r="AE310" s="352"/>
      <c r="AF310" s="352"/>
      <c r="AG310" s="352"/>
      <c r="AH310" s="352"/>
      <c r="AI310" s="352"/>
      <c r="AJ310" s="352"/>
      <c r="AK310" s="352"/>
      <c r="AL310" s="352"/>
      <c r="AM310" s="352"/>
      <c r="AN310" s="352"/>
      <c r="AO310" s="352"/>
      <c r="AP310" s="352"/>
      <c r="AQ310" s="352"/>
      <c r="AR310" s="352"/>
      <c r="AS310" s="352"/>
      <c r="AT310" s="352"/>
      <c r="AU310" s="352"/>
      <c r="AV310" s="352"/>
      <c r="AW310" s="352"/>
      <c r="AX310" s="352"/>
      <c r="AY310" s="352"/>
      <c r="AZ310" s="352"/>
      <c r="BA310" s="352"/>
      <c r="BB310" s="352"/>
      <c r="BC310" s="352"/>
      <c r="BD310" s="352"/>
      <c r="BE310" s="352"/>
      <c r="BF310" s="352"/>
      <c r="BG310" s="352"/>
      <c r="BH310" s="352"/>
      <c r="BI310" s="352"/>
      <c r="BJ310" s="352"/>
      <c r="BK310" s="352"/>
      <c r="BL310" s="352"/>
      <c r="BM310" s="352"/>
      <c r="BN310" s="352"/>
      <c r="BO310" s="352"/>
      <c r="BP310" s="352"/>
      <c r="BQ310" s="352"/>
      <c r="BR310" s="352"/>
      <c r="BS310" s="352"/>
      <c r="BT310" s="352"/>
      <c r="BU310" s="352"/>
      <c r="BV310" s="352"/>
      <c r="BW310" s="352"/>
      <c r="BX310" s="352"/>
      <c r="BY310" s="352"/>
      <c r="BZ310" s="352"/>
      <c r="CA310" s="352"/>
      <c r="CB310" s="352"/>
      <c r="CC310" s="352"/>
      <c r="CD310" s="352"/>
      <c r="CE310" s="352"/>
      <c r="CF310" s="352"/>
      <c r="CG310" s="352"/>
      <c r="CH310" s="352"/>
      <c r="CI310" s="352"/>
      <c r="CJ310" s="352"/>
      <c r="CK310" s="352"/>
      <c r="CL310" s="352"/>
      <c r="CM310" s="352"/>
      <c r="CN310" s="352"/>
      <c r="CO310" s="352"/>
      <c r="CP310" s="352"/>
      <c r="CQ310" s="352"/>
      <c r="CR310" s="352"/>
      <c r="CS310" s="352"/>
      <c r="CT310" s="352"/>
      <c r="CU310" s="352"/>
      <c r="CV310" s="352"/>
      <c r="CW310" s="352"/>
      <c r="CX310" s="352"/>
      <c r="CY310" s="352"/>
      <c r="CZ310" s="352"/>
      <c r="DA310" s="352"/>
      <c r="DB310" s="352"/>
      <c r="DC310" s="352"/>
      <c r="DD310" s="352"/>
      <c r="DE310" s="352"/>
      <c r="DF310" s="352"/>
      <c r="DG310" s="352"/>
      <c r="DH310" s="352"/>
      <c r="DI310" s="352"/>
      <c r="DJ310" s="352"/>
      <c r="DK310" s="352"/>
      <c r="DL310" s="352"/>
      <c r="DM310" s="352"/>
      <c r="DN310" s="352"/>
      <c r="DO310" s="352"/>
      <c r="DP310" s="352"/>
      <c r="DQ310" s="352"/>
      <c r="DR310" s="352"/>
      <c r="DS310" s="352"/>
      <c r="DT310" s="352"/>
      <c r="DU310" s="352"/>
      <c r="DV310" s="352"/>
      <c r="DW310" s="352"/>
      <c r="DX310" s="352"/>
      <c r="DY310" s="352"/>
      <c r="DZ310" s="352"/>
      <c r="EA310" s="352"/>
      <c r="EB310" s="352"/>
      <c r="EC310" s="352"/>
      <c r="ED310" s="352"/>
      <c r="EE310" s="352"/>
      <c r="EF310" s="352"/>
      <c r="EG310" s="352"/>
      <c r="EH310" s="352"/>
      <c r="EI310" s="352"/>
      <c r="EJ310" s="352"/>
      <c r="EK310" s="352"/>
      <c r="EL310" s="352"/>
      <c r="EM310" s="352"/>
      <c r="EN310" s="352"/>
      <c r="EO310" s="352"/>
      <c r="EP310" s="352"/>
      <c r="EQ310" s="352"/>
      <c r="ER310" s="352"/>
      <c r="ES310" s="352"/>
      <c r="ET310" s="352"/>
      <c r="EU310" s="352"/>
      <c r="EV310" s="352"/>
      <c r="EW310" s="352"/>
      <c r="EX310" s="352"/>
      <c r="EY310" s="352"/>
      <c r="EZ310" s="352"/>
      <c r="FA310" s="352"/>
      <c r="FB310" s="352"/>
      <c r="FC310" s="352"/>
      <c r="FD310" s="352"/>
      <c r="FE310" s="352"/>
      <c r="FF310" s="352"/>
      <c r="FG310" s="352"/>
      <c r="FH310" s="352"/>
      <c r="FI310" s="352"/>
      <c r="FJ310" s="352"/>
      <c r="FK310" s="352"/>
      <c r="FL310" s="352"/>
      <c r="FM310" s="352"/>
      <c r="FN310" s="352"/>
      <c r="FO310" s="352"/>
      <c r="FP310" s="352"/>
      <c r="FQ310" s="352"/>
      <c r="FR310" s="352"/>
      <c r="FS310" s="352"/>
      <c r="FT310" s="352"/>
      <c r="FU310" s="352"/>
      <c r="FV310" s="352"/>
      <c r="FW310" s="352"/>
      <c r="FX310" s="352"/>
      <c r="FY310" s="352"/>
      <c r="FZ310" s="352"/>
      <c r="GA310" s="352"/>
      <c r="GB310" s="352"/>
      <c r="GC310" s="352"/>
      <c r="GD310" s="352"/>
      <c r="GE310" s="352"/>
      <c r="GF310" s="352"/>
      <c r="GG310" s="352"/>
      <c r="GH310" s="352"/>
      <c r="GI310" s="352"/>
      <c r="GJ310" s="352"/>
      <c r="GK310" s="352"/>
      <c r="GL310" s="352"/>
      <c r="GM310" s="352"/>
      <c r="GN310" s="352"/>
    </row>
    <row r="311" spans="3:196" hidden="1" outlineLevel="1" x14ac:dyDescent="0.75">
      <c r="C311" s="397"/>
      <c r="D311" s="65">
        <v>5</v>
      </c>
      <c r="E311" s="352">
        <f t="shared" si="550"/>
        <v>10</v>
      </c>
      <c r="F311" s="352">
        <f t="shared" si="551"/>
        <v>9</v>
      </c>
      <c r="G311" s="352">
        <f t="shared" si="551"/>
        <v>8</v>
      </c>
      <c r="H311" s="352">
        <f t="shared" si="551"/>
        <v>7</v>
      </c>
      <c r="I311" s="352">
        <f t="shared" si="551"/>
        <v>6</v>
      </c>
      <c r="J311" s="352">
        <f t="shared" si="551"/>
        <v>5</v>
      </c>
      <c r="K311" s="352">
        <f t="shared" si="551"/>
        <v>4</v>
      </c>
      <c r="L311" s="352">
        <f t="shared" si="551"/>
        <v>3</v>
      </c>
      <c r="M311" s="352">
        <f t="shared" si="551"/>
        <v>2</v>
      </c>
      <c r="N311" s="352">
        <f t="shared" si="551"/>
        <v>1</v>
      </c>
      <c r="O311" s="352">
        <f t="shared" si="551"/>
        <v>12</v>
      </c>
      <c r="P311" s="398">
        <f t="shared" si="551"/>
        <v>11</v>
      </c>
      <c r="Q311" s="352"/>
      <c r="R311" s="352"/>
      <c r="S311" s="352"/>
      <c r="T311" s="352"/>
      <c r="U311" s="352"/>
      <c r="V311" s="352"/>
      <c r="W311" s="352"/>
      <c r="X311" s="352"/>
      <c r="Y311" s="352"/>
      <c r="Z311" s="352"/>
      <c r="AA311" s="352"/>
      <c r="AB311" s="352"/>
      <c r="AC311" s="352"/>
      <c r="AD311" s="352"/>
      <c r="AE311" s="352"/>
      <c r="AF311" s="352"/>
      <c r="AG311" s="352"/>
      <c r="AH311" s="352"/>
      <c r="AI311" s="352"/>
      <c r="AJ311" s="352"/>
      <c r="AK311" s="352"/>
      <c r="AL311" s="352"/>
      <c r="AM311" s="352"/>
      <c r="AN311" s="352"/>
      <c r="AO311" s="352"/>
      <c r="AP311" s="352"/>
      <c r="AQ311" s="352"/>
      <c r="AR311" s="352"/>
      <c r="AS311" s="352"/>
      <c r="AT311" s="352"/>
      <c r="AU311" s="352"/>
      <c r="AV311" s="352"/>
      <c r="AW311" s="352"/>
      <c r="AX311" s="352"/>
      <c r="AY311" s="352"/>
      <c r="AZ311" s="352"/>
      <c r="BA311" s="352"/>
      <c r="BB311" s="352"/>
      <c r="BC311" s="352"/>
      <c r="BD311" s="352"/>
      <c r="BE311" s="352"/>
      <c r="BF311" s="352"/>
      <c r="BG311" s="352"/>
      <c r="BH311" s="352"/>
      <c r="BI311" s="352"/>
      <c r="BJ311" s="352"/>
      <c r="BK311" s="352"/>
      <c r="BL311" s="352"/>
      <c r="BM311" s="352"/>
      <c r="BN311" s="352"/>
      <c r="BO311" s="352"/>
      <c r="BP311" s="352"/>
      <c r="BQ311" s="352"/>
      <c r="BR311" s="352"/>
      <c r="BS311" s="352"/>
      <c r="BT311" s="352"/>
      <c r="BU311" s="352"/>
      <c r="BV311" s="352"/>
      <c r="BW311" s="352"/>
      <c r="BX311" s="352"/>
      <c r="BY311" s="352"/>
      <c r="BZ311" s="352"/>
      <c r="CA311" s="352"/>
      <c r="CB311" s="352"/>
      <c r="CC311" s="352"/>
      <c r="CD311" s="352"/>
      <c r="CE311" s="352"/>
      <c r="CF311" s="352"/>
      <c r="CG311" s="352"/>
      <c r="CH311" s="352"/>
      <c r="CI311" s="352"/>
      <c r="CJ311" s="352"/>
      <c r="CK311" s="352"/>
      <c r="CL311" s="352"/>
      <c r="CM311" s="352"/>
      <c r="CN311" s="352"/>
      <c r="CO311" s="352"/>
      <c r="CP311" s="352"/>
      <c r="CQ311" s="352"/>
      <c r="CR311" s="352"/>
      <c r="CS311" s="352"/>
      <c r="CT311" s="352"/>
      <c r="CU311" s="352"/>
      <c r="CV311" s="352"/>
      <c r="CW311" s="352"/>
      <c r="CX311" s="352"/>
      <c r="CY311" s="352"/>
      <c r="CZ311" s="352"/>
      <c r="DA311" s="352"/>
      <c r="DB311" s="352"/>
      <c r="DC311" s="352"/>
      <c r="DD311" s="352"/>
      <c r="DE311" s="352"/>
      <c r="DF311" s="352"/>
      <c r="DG311" s="352"/>
      <c r="DH311" s="352"/>
      <c r="DI311" s="352"/>
      <c r="DJ311" s="352"/>
      <c r="DK311" s="352"/>
      <c r="DL311" s="352"/>
      <c r="DM311" s="352"/>
      <c r="DN311" s="352"/>
      <c r="DO311" s="352"/>
      <c r="DP311" s="352"/>
      <c r="DQ311" s="352"/>
      <c r="DR311" s="352"/>
      <c r="DS311" s="352"/>
      <c r="DT311" s="352"/>
      <c r="DU311" s="352"/>
      <c r="DV311" s="352"/>
      <c r="DW311" s="352"/>
      <c r="DX311" s="352"/>
      <c r="DY311" s="352"/>
      <c r="DZ311" s="352"/>
      <c r="EA311" s="352"/>
      <c r="EB311" s="352"/>
      <c r="EC311" s="352"/>
      <c r="ED311" s="352"/>
      <c r="EE311" s="352"/>
      <c r="EF311" s="352"/>
      <c r="EG311" s="352"/>
      <c r="EH311" s="352"/>
      <c r="EI311" s="352"/>
      <c r="EJ311" s="352"/>
      <c r="EK311" s="352"/>
      <c r="EL311" s="352"/>
      <c r="EM311" s="352"/>
      <c r="EN311" s="352"/>
      <c r="EO311" s="352"/>
      <c r="EP311" s="352"/>
      <c r="EQ311" s="352"/>
      <c r="ER311" s="352"/>
      <c r="ES311" s="352"/>
      <c r="ET311" s="352"/>
      <c r="EU311" s="352"/>
      <c r="EV311" s="352"/>
      <c r="EW311" s="352"/>
      <c r="EX311" s="352"/>
      <c r="EY311" s="352"/>
      <c r="EZ311" s="352"/>
      <c r="FA311" s="352"/>
      <c r="FB311" s="352"/>
      <c r="FC311" s="352"/>
      <c r="FD311" s="352"/>
      <c r="FE311" s="352"/>
      <c r="FF311" s="352"/>
      <c r="FG311" s="352"/>
      <c r="FH311" s="352"/>
      <c r="FI311" s="352"/>
      <c r="FJ311" s="352"/>
      <c r="FK311" s="352"/>
      <c r="FL311" s="352"/>
      <c r="FM311" s="352"/>
      <c r="FN311" s="352"/>
      <c r="FO311" s="352"/>
      <c r="FP311" s="352"/>
      <c r="FQ311" s="352"/>
      <c r="FR311" s="352"/>
      <c r="FS311" s="352"/>
      <c r="FT311" s="352"/>
      <c r="FU311" s="352"/>
      <c r="FV311" s="352"/>
      <c r="FW311" s="352"/>
      <c r="FX311" s="352"/>
      <c r="FY311" s="352"/>
      <c r="FZ311" s="352"/>
      <c r="GA311" s="352"/>
      <c r="GB311" s="352"/>
      <c r="GC311" s="352"/>
      <c r="GD311" s="352"/>
      <c r="GE311" s="352"/>
      <c r="GF311" s="352"/>
      <c r="GG311" s="352"/>
      <c r="GH311" s="352"/>
      <c r="GI311" s="352"/>
      <c r="GJ311" s="352"/>
      <c r="GK311" s="352"/>
      <c r="GL311" s="352"/>
      <c r="GM311" s="352"/>
      <c r="GN311" s="352"/>
    </row>
    <row r="312" spans="3:196" hidden="1" outlineLevel="1" x14ac:dyDescent="0.75">
      <c r="C312" s="397"/>
      <c r="D312" s="65">
        <v>6</v>
      </c>
      <c r="E312" s="352">
        <f t="shared" si="550"/>
        <v>11</v>
      </c>
      <c r="F312" s="352">
        <f t="shared" si="551"/>
        <v>10</v>
      </c>
      <c r="G312" s="352">
        <f t="shared" si="551"/>
        <v>9</v>
      </c>
      <c r="H312" s="352">
        <f t="shared" si="551"/>
        <v>8</v>
      </c>
      <c r="I312" s="352">
        <f t="shared" si="551"/>
        <v>7</v>
      </c>
      <c r="J312" s="352">
        <f t="shared" si="551"/>
        <v>6</v>
      </c>
      <c r="K312" s="352">
        <f t="shared" si="551"/>
        <v>5</v>
      </c>
      <c r="L312" s="352">
        <f t="shared" si="551"/>
        <v>4</v>
      </c>
      <c r="M312" s="352">
        <f t="shared" si="551"/>
        <v>3</v>
      </c>
      <c r="N312" s="352">
        <f t="shared" si="551"/>
        <v>2</v>
      </c>
      <c r="O312" s="352">
        <f t="shared" si="551"/>
        <v>1</v>
      </c>
      <c r="P312" s="398">
        <f t="shared" si="551"/>
        <v>12</v>
      </c>
      <c r="Q312" s="352"/>
      <c r="R312" s="59" t="s">
        <v>232</v>
      </c>
      <c r="S312" s="352"/>
      <c r="T312" s="352"/>
      <c r="U312" s="352"/>
      <c r="V312" s="352"/>
      <c r="W312" s="352"/>
      <c r="X312" s="352"/>
      <c r="Y312" s="352"/>
      <c r="Z312" s="352"/>
      <c r="AA312" s="352"/>
      <c r="AB312" s="352"/>
      <c r="AC312" s="352"/>
      <c r="AD312" s="352"/>
      <c r="AE312" s="352"/>
      <c r="AF312" s="352"/>
      <c r="AG312" s="352"/>
      <c r="AH312" s="352"/>
      <c r="AI312" s="352"/>
      <c r="AJ312" s="352"/>
      <c r="AK312" s="352"/>
      <c r="AL312" s="352"/>
      <c r="AM312" s="352"/>
      <c r="AN312" s="352"/>
      <c r="AO312" s="352"/>
      <c r="AP312" s="352"/>
      <c r="AQ312" s="352"/>
      <c r="AR312" s="352"/>
      <c r="AS312" s="352"/>
      <c r="AT312" s="352"/>
      <c r="AU312" s="352"/>
      <c r="AV312" s="352"/>
      <c r="AW312" s="352"/>
      <c r="AX312" s="352"/>
      <c r="AY312" s="352"/>
      <c r="AZ312" s="352"/>
      <c r="BA312" s="352"/>
      <c r="BB312" s="352"/>
      <c r="BC312" s="352"/>
      <c r="BD312" s="352"/>
      <c r="BE312" s="352"/>
      <c r="BF312" s="352"/>
      <c r="BG312" s="352"/>
      <c r="BH312" s="352"/>
      <c r="BI312" s="352"/>
      <c r="BJ312" s="352"/>
      <c r="BK312" s="352"/>
      <c r="BL312" s="352"/>
      <c r="BM312" s="352"/>
      <c r="BN312" s="352"/>
      <c r="BO312" s="352"/>
      <c r="BP312" s="352"/>
      <c r="BQ312" s="352"/>
      <c r="BR312" s="352"/>
      <c r="BS312" s="352"/>
      <c r="BT312" s="352"/>
      <c r="BU312" s="352"/>
      <c r="BV312" s="352"/>
      <c r="BW312" s="352"/>
      <c r="BX312" s="352"/>
      <c r="BY312" s="352"/>
      <c r="BZ312" s="352"/>
      <c r="CA312" s="352"/>
      <c r="CB312" s="352"/>
      <c r="CC312" s="352"/>
      <c r="CD312" s="352"/>
      <c r="CE312" s="352"/>
      <c r="CF312" s="352"/>
      <c r="CG312" s="352"/>
      <c r="CH312" s="352"/>
      <c r="CI312" s="352"/>
      <c r="CJ312" s="352"/>
      <c r="CK312" s="352"/>
      <c r="CL312" s="352"/>
      <c r="CM312" s="352"/>
      <c r="CN312" s="352"/>
      <c r="CO312" s="352"/>
      <c r="CP312" s="352"/>
      <c r="CQ312" s="352"/>
      <c r="CR312" s="352"/>
      <c r="CS312" s="352"/>
      <c r="CT312" s="352"/>
      <c r="CU312" s="352"/>
      <c r="CV312" s="352"/>
      <c r="CW312" s="352"/>
      <c r="CX312" s="352"/>
      <c r="CY312" s="352"/>
      <c r="CZ312" s="352"/>
      <c r="DA312" s="352"/>
      <c r="DB312" s="352"/>
      <c r="DC312" s="352"/>
      <c r="DD312" s="352"/>
      <c r="DE312" s="352"/>
      <c r="DF312" s="352"/>
      <c r="DG312" s="352"/>
      <c r="DH312" s="352"/>
      <c r="DI312" s="352"/>
      <c r="DJ312" s="352"/>
      <c r="DK312" s="352"/>
      <c r="DL312" s="352"/>
      <c r="DM312" s="352"/>
      <c r="DN312" s="352"/>
      <c r="DO312" s="352"/>
      <c r="DP312" s="352"/>
      <c r="DQ312" s="352"/>
      <c r="DR312" s="352"/>
      <c r="DS312" s="352"/>
      <c r="DT312" s="352"/>
      <c r="DU312" s="352"/>
      <c r="DV312" s="352"/>
      <c r="DW312" s="352"/>
      <c r="DX312" s="352"/>
      <c r="DY312" s="352"/>
      <c r="DZ312" s="352"/>
      <c r="EA312" s="352"/>
      <c r="EB312" s="352"/>
      <c r="EC312" s="352"/>
      <c r="ED312" s="352"/>
      <c r="EE312" s="352"/>
      <c r="EF312" s="352"/>
      <c r="EG312" s="352"/>
      <c r="EH312" s="352"/>
      <c r="EI312" s="352"/>
      <c r="EJ312" s="352"/>
      <c r="EK312" s="352"/>
      <c r="EL312" s="352"/>
      <c r="EM312" s="352"/>
      <c r="EN312" s="352"/>
      <c r="EO312" s="352"/>
      <c r="EP312" s="352"/>
      <c r="EQ312" s="352"/>
      <c r="ER312" s="352"/>
      <c r="ES312" s="352"/>
      <c r="ET312" s="352"/>
      <c r="EU312" s="352"/>
      <c r="EV312" s="352"/>
      <c r="EW312" s="352"/>
      <c r="EX312" s="352"/>
      <c r="EY312" s="352"/>
      <c r="EZ312" s="352"/>
      <c r="FA312" s="352"/>
      <c r="FB312" s="352"/>
      <c r="FC312" s="352"/>
      <c r="FD312" s="352"/>
      <c r="FE312" s="352"/>
      <c r="FF312" s="352"/>
      <c r="FG312" s="352"/>
      <c r="FH312" s="352"/>
      <c r="FI312" s="352"/>
      <c r="FJ312" s="352"/>
      <c r="FK312" s="352"/>
      <c r="FL312" s="352"/>
      <c r="FM312" s="352"/>
      <c r="FN312" s="352"/>
      <c r="FO312" s="352"/>
      <c r="FP312" s="352"/>
      <c r="FQ312" s="352"/>
      <c r="FR312" s="352"/>
      <c r="FS312" s="352"/>
      <c r="FT312" s="352"/>
      <c r="FU312" s="352"/>
      <c r="FV312" s="352"/>
      <c r="FW312" s="352"/>
      <c r="FX312" s="352"/>
      <c r="FY312" s="352"/>
      <c r="FZ312" s="352"/>
      <c r="GA312" s="352"/>
      <c r="GB312" s="352"/>
      <c r="GC312" s="352"/>
      <c r="GD312" s="352"/>
      <c r="GE312" s="352"/>
      <c r="GF312" s="352"/>
      <c r="GG312" s="352"/>
      <c r="GH312" s="352"/>
      <c r="GI312" s="352"/>
      <c r="GJ312" s="352"/>
      <c r="GK312" s="352"/>
      <c r="GL312" s="352"/>
      <c r="GM312" s="352"/>
      <c r="GN312" s="352"/>
    </row>
    <row r="313" spans="3:196" hidden="1" outlineLevel="1" x14ac:dyDescent="0.75">
      <c r="C313" s="397"/>
      <c r="D313" s="65">
        <v>7</v>
      </c>
      <c r="E313" s="352">
        <f t="shared" si="550"/>
        <v>12</v>
      </c>
      <c r="F313" s="352">
        <f t="shared" si="551"/>
        <v>11</v>
      </c>
      <c r="G313" s="352">
        <f t="shared" si="551"/>
        <v>10</v>
      </c>
      <c r="H313" s="352">
        <f t="shared" si="551"/>
        <v>9</v>
      </c>
      <c r="I313" s="352">
        <f t="shared" si="551"/>
        <v>8</v>
      </c>
      <c r="J313" s="352">
        <f t="shared" si="551"/>
        <v>7</v>
      </c>
      <c r="K313" s="352">
        <f t="shared" si="551"/>
        <v>6</v>
      </c>
      <c r="L313" s="352">
        <f t="shared" si="551"/>
        <v>5</v>
      </c>
      <c r="M313" s="352">
        <f t="shared" si="551"/>
        <v>4</v>
      </c>
      <c r="N313" s="352">
        <f t="shared" si="551"/>
        <v>3</v>
      </c>
      <c r="O313" s="352">
        <f t="shared" si="551"/>
        <v>2</v>
      </c>
      <c r="P313" s="398">
        <f t="shared" si="551"/>
        <v>1</v>
      </c>
      <c r="Q313" s="352"/>
      <c r="R313" s="556" t="s">
        <v>33</v>
      </c>
      <c r="S313" s="548">
        <f>ROUNDUP(S314/12,0)</f>
        <v>0</v>
      </c>
      <c r="T313" s="548">
        <f t="shared" ref="T313:CE313" si="553">ROUNDUP(T314/12,0)</f>
        <v>0</v>
      </c>
      <c r="U313" s="548">
        <f t="shared" si="553"/>
        <v>0</v>
      </c>
      <c r="V313" s="548">
        <f t="shared" si="553"/>
        <v>0</v>
      </c>
      <c r="W313" s="548">
        <f t="shared" si="553"/>
        <v>0</v>
      </c>
      <c r="X313" s="548">
        <f t="shared" si="553"/>
        <v>0</v>
      </c>
      <c r="Y313" s="548">
        <f t="shared" si="553"/>
        <v>0</v>
      </c>
      <c r="Z313" s="548">
        <f t="shared" si="553"/>
        <v>0</v>
      </c>
      <c r="AA313" s="548">
        <f t="shared" si="553"/>
        <v>0</v>
      </c>
      <c r="AB313" s="548">
        <f t="shared" si="553"/>
        <v>0</v>
      </c>
      <c r="AC313" s="548">
        <f t="shared" si="553"/>
        <v>0</v>
      </c>
      <c r="AD313" s="548">
        <f t="shared" si="553"/>
        <v>0</v>
      </c>
      <c r="AE313" s="548">
        <f t="shared" si="553"/>
        <v>0</v>
      </c>
      <c r="AF313" s="548">
        <f t="shared" si="553"/>
        <v>0</v>
      </c>
      <c r="AG313" s="548">
        <f t="shared" si="553"/>
        <v>0</v>
      </c>
      <c r="AH313" s="548">
        <f t="shared" si="553"/>
        <v>0</v>
      </c>
      <c r="AI313" s="548">
        <f t="shared" si="553"/>
        <v>0</v>
      </c>
      <c r="AJ313" s="548">
        <f t="shared" si="553"/>
        <v>0</v>
      </c>
      <c r="AK313" s="548">
        <f t="shared" si="553"/>
        <v>0</v>
      </c>
      <c r="AL313" s="548">
        <f t="shared" si="553"/>
        <v>0</v>
      </c>
      <c r="AM313" s="548">
        <f t="shared" si="553"/>
        <v>0</v>
      </c>
      <c r="AN313" s="548">
        <f t="shared" si="553"/>
        <v>0</v>
      </c>
      <c r="AO313" s="548">
        <f t="shared" si="553"/>
        <v>0</v>
      </c>
      <c r="AP313" s="548">
        <f t="shared" si="553"/>
        <v>0</v>
      </c>
      <c r="AQ313" s="548">
        <f t="shared" si="553"/>
        <v>0</v>
      </c>
      <c r="AR313" s="548">
        <f t="shared" si="553"/>
        <v>0</v>
      </c>
      <c r="AS313" s="548">
        <f t="shared" si="553"/>
        <v>0</v>
      </c>
      <c r="AT313" s="548">
        <f t="shared" si="553"/>
        <v>0</v>
      </c>
      <c r="AU313" s="548">
        <f t="shared" si="553"/>
        <v>0</v>
      </c>
      <c r="AV313" s="548">
        <f t="shared" si="553"/>
        <v>0</v>
      </c>
      <c r="AW313" s="548">
        <f t="shared" si="553"/>
        <v>0</v>
      </c>
      <c r="AX313" s="548">
        <f t="shared" si="553"/>
        <v>0</v>
      </c>
      <c r="AY313" s="548">
        <f t="shared" si="553"/>
        <v>0</v>
      </c>
      <c r="AZ313" s="548">
        <f t="shared" si="553"/>
        <v>0</v>
      </c>
      <c r="BA313" s="548">
        <f t="shared" si="553"/>
        <v>0</v>
      </c>
      <c r="BB313" s="548">
        <f t="shared" si="553"/>
        <v>0</v>
      </c>
      <c r="BC313" s="548">
        <f t="shared" si="553"/>
        <v>0</v>
      </c>
      <c r="BD313" s="548">
        <f t="shared" si="553"/>
        <v>0</v>
      </c>
      <c r="BE313" s="548">
        <f t="shared" si="553"/>
        <v>0</v>
      </c>
      <c r="BF313" s="548">
        <f t="shared" si="553"/>
        <v>0</v>
      </c>
      <c r="BG313" s="548">
        <f t="shared" si="553"/>
        <v>0</v>
      </c>
      <c r="BH313" s="548">
        <f t="shared" si="553"/>
        <v>0</v>
      </c>
      <c r="BI313" s="548">
        <f t="shared" si="553"/>
        <v>0</v>
      </c>
      <c r="BJ313" s="548">
        <f t="shared" si="553"/>
        <v>0</v>
      </c>
      <c r="BK313" s="548">
        <f t="shared" si="553"/>
        <v>0</v>
      </c>
      <c r="BL313" s="548">
        <f t="shared" si="553"/>
        <v>0</v>
      </c>
      <c r="BM313" s="548">
        <f t="shared" si="553"/>
        <v>0</v>
      </c>
      <c r="BN313" s="548">
        <f t="shared" si="553"/>
        <v>0</v>
      </c>
      <c r="BO313" s="548">
        <f t="shared" si="553"/>
        <v>1</v>
      </c>
      <c r="BP313" s="548">
        <f t="shared" si="553"/>
        <v>1</v>
      </c>
      <c r="BQ313" s="548">
        <f t="shared" si="553"/>
        <v>1</v>
      </c>
      <c r="BR313" s="548">
        <f t="shared" si="553"/>
        <v>1</v>
      </c>
      <c r="BS313" s="548">
        <f t="shared" si="553"/>
        <v>1</v>
      </c>
      <c r="BT313" s="548">
        <f t="shared" si="553"/>
        <v>1</v>
      </c>
      <c r="BU313" s="548">
        <f t="shared" si="553"/>
        <v>1</v>
      </c>
      <c r="BV313" s="548">
        <f t="shared" si="553"/>
        <v>1</v>
      </c>
      <c r="BW313" s="548">
        <f t="shared" si="553"/>
        <v>1</v>
      </c>
      <c r="BX313" s="548">
        <f t="shared" si="553"/>
        <v>1</v>
      </c>
      <c r="BY313" s="548">
        <f t="shared" si="553"/>
        <v>1</v>
      </c>
      <c r="BZ313" s="548">
        <f t="shared" si="553"/>
        <v>1</v>
      </c>
      <c r="CA313" s="548">
        <f t="shared" si="553"/>
        <v>0</v>
      </c>
      <c r="CB313" s="548">
        <f t="shared" si="553"/>
        <v>0</v>
      </c>
      <c r="CC313" s="548">
        <f t="shared" si="553"/>
        <v>0</v>
      </c>
      <c r="CD313" s="548">
        <f t="shared" si="553"/>
        <v>0</v>
      </c>
      <c r="CE313" s="548">
        <f t="shared" si="553"/>
        <v>0</v>
      </c>
      <c r="CF313" s="548">
        <f t="shared" ref="CF313:EQ313" si="554">ROUNDUP(CF314/12,0)</f>
        <v>0</v>
      </c>
      <c r="CG313" s="548">
        <f t="shared" si="554"/>
        <v>0</v>
      </c>
      <c r="CH313" s="548">
        <f t="shared" si="554"/>
        <v>0</v>
      </c>
      <c r="CI313" s="548">
        <f t="shared" si="554"/>
        <v>0</v>
      </c>
      <c r="CJ313" s="548">
        <f t="shared" si="554"/>
        <v>0</v>
      </c>
      <c r="CK313" s="548">
        <f t="shared" si="554"/>
        <v>0</v>
      </c>
      <c r="CL313" s="548">
        <f t="shared" si="554"/>
        <v>0</v>
      </c>
      <c r="CM313" s="548">
        <f t="shared" si="554"/>
        <v>0</v>
      </c>
      <c r="CN313" s="548">
        <f t="shared" si="554"/>
        <v>0</v>
      </c>
      <c r="CO313" s="548">
        <f t="shared" si="554"/>
        <v>0</v>
      </c>
      <c r="CP313" s="548">
        <f t="shared" si="554"/>
        <v>0</v>
      </c>
      <c r="CQ313" s="548">
        <f t="shared" si="554"/>
        <v>0</v>
      </c>
      <c r="CR313" s="548">
        <f t="shared" si="554"/>
        <v>0</v>
      </c>
      <c r="CS313" s="548">
        <f t="shared" si="554"/>
        <v>0</v>
      </c>
      <c r="CT313" s="548">
        <f t="shared" si="554"/>
        <v>0</v>
      </c>
      <c r="CU313" s="548">
        <f t="shared" si="554"/>
        <v>0</v>
      </c>
      <c r="CV313" s="548">
        <f t="shared" si="554"/>
        <v>0</v>
      </c>
      <c r="CW313" s="548">
        <f t="shared" si="554"/>
        <v>0</v>
      </c>
      <c r="CX313" s="548">
        <f t="shared" si="554"/>
        <v>0</v>
      </c>
      <c r="CY313" s="548">
        <f t="shared" si="554"/>
        <v>0</v>
      </c>
      <c r="CZ313" s="548">
        <f t="shared" si="554"/>
        <v>0</v>
      </c>
      <c r="DA313" s="548">
        <f t="shared" si="554"/>
        <v>0</v>
      </c>
      <c r="DB313" s="548">
        <f t="shared" si="554"/>
        <v>0</v>
      </c>
      <c r="DC313" s="548">
        <f t="shared" si="554"/>
        <v>0</v>
      </c>
      <c r="DD313" s="548">
        <f t="shared" si="554"/>
        <v>0</v>
      </c>
      <c r="DE313" s="548">
        <f t="shared" si="554"/>
        <v>0</v>
      </c>
      <c r="DF313" s="548">
        <f t="shared" si="554"/>
        <v>0</v>
      </c>
      <c r="DG313" s="548">
        <f t="shared" si="554"/>
        <v>0</v>
      </c>
      <c r="DH313" s="548">
        <f t="shared" si="554"/>
        <v>0</v>
      </c>
      <c r="DI313" s="548">
        <f t="shared" si="554"/>
        <v>0</v>
      </c>
      <c r="DJ313" s="548">
        <f t="shared" si="554"/>
        <v>0</v>
      </c>
      <c r="DK313" s="548">
        <f t="shared" si="554"/>
        <v>0</v>
      </c>
      <c r="DL313" s="548">
        <f t="shared" si="554"/>
        <v>0</v>
      </c>
      <c r="DM313" s="548">
        <f t="shared" si="554"/>
        <v>0</v>
      </c>
      <c r="DN313" s="548">
        <f t="shared" si="554"/>
        <v>0</v>
      </c>
      <c r="DO313" s="548">
        <f t="shared" si="554"/>
        <v>0</v>
      </c>
      <c r="DP313" s="548">
        <f t="shared" si="554"/>
        <v>0</v>
      </c>
      <c r="DQ313" s="548">
        <f t="shared" si="554"/>
        <v>0</v>
      </c>
      <c r="DR313" s="548">
        <f t="shared" si="554"/>
        <v>0</v>
      </c>
      <c r="DS313" s="548">
        <f t="shared" si="554"/>
        <v>0</v>
      </c>
      <c r="DT313" s="548">
        <f t="shared" si="554"/>
        <v>0</v>
      </c>
      <c r="DU313" s="548">
        <f t="shared" si="554"/>
        <v>0</v>
      </c>
      <c r="DV313" s="548">
        <f t="shared" si="554"/>
        <v>0</v>
      </c>
      <c r="DW313" s="548">
        <f t="shared" si="554"/>
        <v>0</v>
      </c>
      <c r="DX313" s="548">
        <f t="shared" si="554"/>
        <v>0</v>
      </c>
      <c r="DY313" s="548">
        <f t="shared" si="554"/>
        <v>0</v>
      </c>
      <c r="DZ313" s="548">
        <f t="shared" si="554"/>
        <v>0</v>
      </c>
      <c r="EA313" s="548">
        <f t="shared" si="554"/>
        <v>0</v>
      </c>
      <c r="EB313" s="548">
        <f t="shared" si="554"/>
        <v>0</v>
      </c>
      <c r="EC313" s="548">
        <f t="shared" si="554"/>
        <v>0</v>
      </c>
      <c r="ED313" s="548">
        <f t="shared" si="554"/>
        <v>0</v>
      </c>
      <c r="EE313" s="548">
        <f t="shared" si="554"/>
        <v>0</v>
      </c>
      <c r="EF313" s="548">
        <f t="shared" si="554"/>
        <v>0</v>
      </c>
      <c r="EG313" s="548">
        <f t="shared" si="554"/>
        <v>0</v>
      </c>
      <c r="EH313" s="548">
        <f t="shared" si="554"/>
        <v>0</v>
      </c>
      <c r="EI313" s="548">
        <f t="shared" si="554"/>
        <v>0</v>
      </c>
      <c r="EJ313" s="548">
        <f t="shared" si="554"/>
        <v>0</v>
      </c>
      <c r="EK313" s="548">
        <f t="shared" si="554"/>
        <v>0</v>
      </c>
      <c r="EL313" s="548">
        <f t="shared" si="554"/>
        <v>0</v>
      </c>
      <c r="EM313" s="548">
        <f t="shared" si="554"/>
        <v>0</v>
      </c>
      <c r="EN313" s="548">
        <f t="shared" si="554"/>
        <v>0</v>
      </c>
      <c r="EO313" s="548">
        <f t="shared" si="554"/>
        <v>0</v>
      </c>
      <c r="EP313" s="548">
        <f t="shared" si="554"/>
        <v>0</v>
      </c>
      <c r="EQ313" s="548">
        <f t="shared" si="554"/>
        <v>0</v>
      </c>
      <c r="ER313" s="548">
        <f t="shared" ref="ER313:GN313" si="555">ROUNDUP(ER314/12,0)</f>
        <v>0</v>
      </c>
      <c r="ES313" s="548">
        <f t="shared" si="555"/>
        <v>0</v>
      </c>
      <c r="ET313" s="548">
        <f t="shared" si="555"/>
        <v>0</v>
      </c>
      <c r="EU313" s="548">
        <f t="shared" si="555"/>
        <v>0</v>
      </c>
      <c r="EV313" s="548">
        <f t="shared" si="555"/>
        <v>0</v>
      </c>
      <c r="EW313" s="548">
        <f t="shared" si="555"/>
        <v>0</v>
      </c>
      <c r="EX313" s="548">
        <f t="shared" si="555"/>
        <v>0</v>
      </c>
      <c r="EY313" s="548">
        <f t="shared" si="555"/>
        <v>0</v>
      </c>
      <c r="EZ313" s="548">
        <f t="shared" si="555"/>
        <v>0</v>
      </c>
      <c r="FA313" s="548">
        <f t="shared" si="555"/>
        <v>0</v>
      </c>
      <c r="FB313" s="548">
        <f t="shared" si="555"/>
        <v>0</v>
      </c>
      <c r="FC313" s="548">
        <f t="shared" si="555"/>
        <v>0</v>
      </c>
      <c r="FD313" s="548">
        <f t="shared" si="555"/>
        <v>0</v>
      </c>
      <c r="FE313" s="548">
        <f t="shared" si="555"/>
        <v>0</v>
      </c>
      <c r="FF313" s="548">
        <f t="shared" si="555"/>
        <v>0</v>
      </c>
      <c r="FG313" s="548">
        <f t="shared" si="555"/>
        <v>0</v>
      </c>
      <c r="FH313" s="548">
        <f t="shared" si="555"/>
        <v>0</v>
      </c>
      <c r="FI313" s="548">
        <f t="shared" si="555"/>
        <v>0</v>
      </c>
      <c r="FJ313" s="548">
        <f t="shared" si="555"/>
        <v>0</v>
      </c>
      <c r="FK313" s="548">
        <f t="shared" si="555"/>
        <v>0</v>
      </c>
      <c r="FL313" s="548">
        <f t="shared" si="555"/>
        <v>0</v>
      </c>
      <c r="FM313" s="548">
        <f t="shared" si="555"/>
        <v>0</v>
      </c>
      <c r="FN313" s="548">
        <f t="shared" si="555"/>
        <v>0</v>
      </c>
      <c r="FO313" s="548">
        <f t="shared" si="555"/>
        <v>0</v>
      </c>
      <c r="FP313" s="548">
        <f t="shared" si="555"/>
        <v>0</v>
      </c>
      <c r="FQ313" s="548">
        <f t="shared" si="555"/>
        <v>0</v>
      </c>
      <c r="FR313" s="548">
        <f t="shared" si="555"/>
        <v>0</v>
      </c>
      <c r="FS313" s="548">
        <f t="shared" si="555"/>
        <v>0</v>
      </c>
      <c r="FT313" s="548">
        <f t="shared" si="555"/>
        <v>0</v>
      </c>
      <c r="FU313" s="548">
        <f t="shared" si="555"/>
        <v>0</v>
      </c>
      <c r="FV313" s="548">
        <f t="shared" si="555"/>
        <v>0</v>
      </c>
      <c r="FW313" s="548">
        <f t="shared" si="555"/>
        <v>0</v>
      </c>
      <c r="FX313" s="548">
        <f t="shared" si="555"/>
        <v>0</v>
      </c>
      <c r="FY313" s="548">
        <f t="shared" si="555"/>
        <v>0</v>
      </c>
      <c r="FZ313" s="548">
        <f t="shared" si="555"/>
        <v>0</v>
      </c>
      <c r="GA313" s="548">
        <f t="shared" si="555"/>
        <v>0</v>
      </c>
      <c r="GB313" s="548">
        <f t="shared" si="555"/>
        <v>0</v>
      </c>
      <c r="GC313" s="548">
        <f t="shared" si="555"/>
        <v>0</v>
      </c>
      <c r="GD313" s="548">
        <f t="shared" si="555"/>
        <v>0</v>
      </c>
      <c r="GE313" s="548">
        <f t="shared" si="555"/>
        <v>0</v>
      </c>
      <c r="GF313" s="548">
        <f t="shared" si="555"/>
        <v>0</v>
      </c>
      <c r="GG313" s="548">
        <f t="shared" si="555"/>
        <v>0</v>
      </c>
      <c r="GH313" s="548">
        <f t="shared" si="555"/>
        <v>0</v>
      </c>
      <c r="GI313" s="548">
        <f t="shared" si="555"/>
        <v>0</v>
      </c>
      <c r="GJ313" s="548">
        <f t="shared" si="555"/>
        <v>0</v>
      </c>
      <c r="GK313" s="548">
        <f t="shared" si="555"/>
        <v>0</v>
      </c>
      <c r="GL313" s="548">
        <f t="shared" si="555"/>
        <v>0</v>
      </c>
      <c r="GM313" s="548">
        <f t="shared" si="555"/>
        <v>0</v>
      </c>
      <c r="GN313" s="549">
        <f t="shared" si="555"/>
        <v>0</v>
      </c>
    </row>
    <row r="314" spans="3:196" hidden="1" outlineLevel="1" x14ac:dyDescent="0.75">
      <c r="C314" s="397"/>
      <c r="D314" s="65">
        <v>8</v>
      </c>
      <c r="E314" s="352">
        <f t="shared" si="550"/>
        <v>1</v>
      </c>
      <c r="F314" s="352">
        <f t="shared" si="551"/>
        <v>12</v>
      </c>
      <c r="G314" s="352">
        <f t="shared" si="551"/>
        <v>11</v>
      </c>
      <c r="H314" s="352">
        <f t="shared" si="551"/>
        <v>10</v>
      </c>
      <c r="I314" s="352">
        <f t="shared" si="551"/>
        <v>9</v>
      </c>
      <c r="J314" s="352">
        <f t="shared" si="551"/>
        <v>8</v>
      </c>
      <c r="K314" s="352">
        <f t="shared" si="551"/>
        <v>7</v>
      </c>
      <c r="L314" s="352">
        <f t="shared" si="551"/>
        <v>6</v>
      </c>
      <c r="M314" s="352">
        <f t="shared" si="551"/>
        <v>5</v>
      </c>
      <c r="N314" s="352">
        <f t="shared" si="551"/>
        <v>4</v>
      </c>
      <c r="O314" s="352">
        <f t="shared" si="551"/>
        <v>3</v>
      </c>
      <c r="P314" s="398">
        <f t="shared" si="551"/>
        <v>2</v>
      </c>
      <c r="Q314" s="352"/>
      <c r="R314" s="557" t="s">
        <v>32</v>
      </c>
      <c r="S314" s="401">
        <f t="shared" ref="S314:AX314" si="556">S238</f>
        <v>0</v>
      </c>
      <c r="T314" s="401">
        <f t="shared" si="556"/>
        <v>0</v>
      </c>
      <c r="U314" s="401">
        <f t="shared" si="556"/>
        <v>0</v>
      </c>
      <c r="V314" s="401">
        <f t="shared" si="556"/>
        <v>0</v>
      </c>
      <c r="W314" s="401">
        <f t="shared" si="556"/>
        <v>0</v>
      </c>
      <c r="X314" s="401">
        <f t="shared" si="556"/>
        <v>0</v>
      </c>
      <c r="Y314" s="401">
        <f t="shared" si="556"/>
        <v>0</v>
      </c>
      <c r="Z314" s="401">
        <f t="shared" si="556"/>
        <v>0</v>
      </c>
      <c r="AA314" s="401">
        <f t="shared" si="556"/>
        <v>0</v>
      </c>
      <c r="AB314" s="401">
        <f t="shared" si="556"/>
        <v>0</v>
      </c>
      <c r="AC314" s="401">
        <f t="shared" si="556"/>
        <v>0</v>
      </c>
      <c r="AD314" s="401">
        <f t="shared" si="556"/>
        <v>0</v>
      </c>
      <c r="AE314" s="401">
        <f t="shared" si="556"/>
        <v>0</v>
      </c>
      <c r="AF314" s="401">
        <f t="shared" si="556"/>
        <v>0</v>
      </c>
      <c r="AG314" s="401">
        <f t="shared" si="556"/>
        <v>0</v>
      </c>
      <c r="AH314" s="401">
        <f t="shared" si="556"/>
        <v>0</v>
      </c>
      <c r="AI314" s="401">
        <f t="shared" si="556"/>
        <v>0</v>
      </c>
      <c r="AJ314" s="401">
        <f t="shared" si="556"/>
        <v>0</v>
      </c>
      <c r="AK314" s="401">
        <f t="shared" si="556"/>
        <v>0</v>
      </c>
      <c r="AL314" s="401">
        <f t="shared" si="556"/>
        <v>0</v>
      </c>
      <c r="AM314" s="401">
        <f t="shared" si="556"/>
        <v>0</v>
      </c>
      <c r="AN314" s="401">
        <f t="shared" si="556"/>
        <v>0</v>
      </c>
      <c r="AO314" s="401">
        <f t="shared" si="556"/>
        <v>0</v>
      </c>
      <c r="AP314" s="401">
        <f t="shared" si="556"/>
        <v>0</v>
      </c>
      <c r="AQ314" s="401">
        <f t="shared" si="556"/>
        <v>0</v>
      </c>
      <c r="AR314" s="401">
        <f t="shared" si="556"/>
        <v>0</v>
      </c>
      <c r="AS314" s="401">
        <f t="shared" si="556"/>
        <v>0</v>
      </c>
      <c r="AT314" s="401">
        <f t="shared" si="556"/>
        <v>0</v>
      </c>
      <c r="AU314" s="401">
        <f t="shared" si="556"/>
        <v>0</v>
      </c>
      <c r="AV314" s="401">
        <f t="shared" si="556"/>
        <v>0</v>
      </c>
      <c r="AW314" s="401">
        <f>AW238</f>
        <v>0</v>
      </c>
      <c r="AX314" s="401">
        <f t="shared" si="556"/>
        <v>0</v>
      </c>
      <c r="AY314" s="401">
        <f t="shared" ref="AY314:CD314" si="557">AY238</f>
        <v>0</v>
      </c>
      <c r="AZ314" s="401">
        <f t="shared" si="557"/>
        <v>0</v>
      </c>
      <c r="BA314" s="401">
        <f t="shared" si="557"/>
        <v>0</v>
      </c>
      <c r="BB314" s="401">
        <f t="shared" si="557"/>
        <v>0</v>
      </c>
      <c r="BC314" s="401">
        <f t="shared" si="557"/>
        <v>0</v>
      </c>
      <c r="BD314" s="401">
        <f t="shared" si="557"/>
        <v>0</v>
      </c>
      <c r="BE314" s="401">
        <f t="shared" si="557"/>
        <v>0</v>
      </c>
      <c r="BF314" s="401">
        <f t="shared" si="557"/>
        <v>0</v>
      </c>
      <c r="BG314" s="401">
        <f t="shared" si="557"/>
        <v>0</v>
      </c>
      <c r="BH314" s="401">
        <f t="shared" si="557"/>
        <v>0</v>
      </c>
      <c r="BI314" s="401">
        <f t="shared" si="557"/>
        <v>0</v>
      </c>
      <c r="BJ314" s="401">
        <f t="shared" si="557"/>
        <v>0</v>
      </c>
      <c r="BK314" s="401">
        <f t="shared" si="557"/>
        <v>0</v>
      </c>
      <c r="BL314" s="401">
        <f t="shared" si="557"/>
        <v>0</v>
      </c>
      <c r="BM314" s="401">
        <f t="shared" si="557"/>
        <v>0</v>
      </c>
      <c r="BN314" s="401">
        <f t="shared" si="557"/>
        <v>0</v>
      </c>
      <c r="BO314" s="401">
        <f t="shared" si="557"/>
        <v>1</v>
      </c>
      <c r="BP314" s="401">
        <f t="shared" si="557"/>
        <v>2</v>
      </c>
      <c r="BQ314" s="401">
        <f t="shared" si="557"/>
        <v>3</v>
      </c>
      <c r="BR314" s="401">
        <f t="shared" si="557"/>
        <v>4</v>
      </c>
      <c r="BS314" s="401">
        <f t="shared" si="557"/>
        <v>5</v>
      </c>
      <c r="BT314" s="401">
        <f t="shared" si="557"/>
        <v>6</v>
      </c>
      <c r="BU314" s="401">
        <f t="shared" si="557"/>
        <v>7</v>
      </c>
      <c r="BV314" s="401">
        <f t="shared" si="557"/>
        <v>8</v>
      </c>
      <c r="BW314" s="401">
        <f t="shared" si="557"/>
        <v>9</v>
      </c>
      <c r="BX314" s="401">
        <f t="shared" si="557"/>
        <v>10</v>
      </c>
      <c r="BY314" s="401">
        <f t="shared" si="557"/>
        <v>11</v>
      </c>
      <c r="BZ314" s="401">
        <f t="shared" si="557"/>
        <v>12</v>
      </c>
      <c r="CA314" s="401">
        <f t="shared" si="557"/>
        <v>0</v>
      </c>
      <c r="CB314" s="401">
        <f t="shared" si="557"/>
        <v>0</v>
      </c>
      <c r="CC314" s="401">
        <f t="shared" si="557"/>
        <v>0</v>
      </c>
      <c r="CD314" s="401">
        <f t="shared" si="557"/>
        <v>0</v>
      </c>
      <c r="CE314" s="401">
        <f t="shared" ref="CE314:DJ314" si="558">CE238</f>
        <v>0</v>
      </c>
      <c r="CF314" s="401">
        <f t="shared" si="558"/>
        <v>0</v>
      </c>
      <c r="CG314" s="401">
        <f t="shared" si="558"/>
        <v>0</v>
      </c>
      <c r="CH314" s="401">
        <f t="shared" si="558"/>
        <v>0</v>
      </c>
      <c r="CI314" s="401">
        <f t="shared" si="558"/>
        <v>0</v>
      </c>
      <c r="CJ314" s="401">
        <f t="shared" si="558"/>
        <v>0</v>
      </c>
      <c r="CK314" s="401">
        <f t="shared" si="558"/>
        <v>0</v>
      </c>
      <c r="CL314" s="401">
        <f t="shared" si="558"/>
        <v>0</v>
      </c>
      <c r="CM314" s="401">
        <f t="shared" si="558"/>
        <v>0</v>
      </c>
      <c r="CN314" s="401">
        <f t="shared" si="558"/>
        <v>0</v>
      </c>
      <c r="CO314" s="401">
        <f t="shared" si="558"/>
        <v>0</v>
      </c>
      <c r="CP314" s="401">
        <f t="shared" si="558"/>
        <v>0</v>
      </c>
      <c r="CQ314" s="401">
        <f t="shared" si="558"/>
        <v>0</v>
      </c>
      <c r="CR314" s="401">
        <f t="shared" si="558"/>
        <v>0</v>
      </c>
      <c r="CS314" s="401">
        <f t="shared" si="558"/>
        <v>0</v>
      </c>
      <c r="CT314" s="401">
        <f t="shared" si="558"/>
        <v>0</v>
      </c>
      <c r="CU314" s="401">
        <f t="shared" si="558"/>
        <v>0</v>
      </c>
      <c r="CV314" s="401">
        <f t="shared" si="558"/>
        <v>0</v>
      </c>
      <c r="CW314" s="401">
        <f t="shared" si="558"/>
        <v>0</v>
      </c>
      <c r="CX314" s="401">
        <f t="shared" si="558"/>
        <v>0</v>
      </c>
      <c r="CY314" s="401">
        <f t="shared" si="558"/>
        <v>0</v>
      </c>
      <c r="CZ314" s="401">
        <f t="shared" si="558"/>
        <v>0</v>
      </c>
      <c r="DA314" s="401">
        <f t="shared" si="558"/>
        <v>0</v>
      </c>
      <c r="DB314" s="401">
        <f t="shared" si="558"/>
        <v>0</v>
      </c>
      <c r="DC314" s="401">
        <f t="shared" si="558"/>
        <v>0</v>
      </c>
      <c r="DD314" s="401">
        <f t="shared" si="558"/>
        <v>0</v>
      </c>
      <c r="DE314" s="401">
        <f t="shared" si="558"/>
        <v>0</v>
      </c>
      <c r="DF314" s="401">
        <f t="shared" si="558"/>
        <v>0</v>
      </c>
      <c r="DG314" s="401">
        <f t="shared" si="558"/>
        <v>0</v>
      </c>
      <c r="DH314" s="401">
        <f t="shared" si="558"/>
        <v>0</v>
      </c>
      <c r="DI314" s="401">
        <f t="shared" si="558"/>
        <v>0</v>
      </c>
      <c r="DJ314" s="401">
        <f t="shared" si="558"/>
        <v>0</v>
      </c>
      <c r="DK314" s="401">
        <f t="shared" ref="DK314:EP314" si="559">DK238</f>
        <v>0</v>
      </c>
      <c r="DL314" s="401">
        <f t="shared" si="559"/>
        <v>0</v>
      </c>
      <c r="DM314" s="401">
        <f t="shared" si="559"/>
        <v>0</v>
      </c>
      <c r="DN314" s="401">
        <f t="shared" si="559"/>
        <v>0</v>
      </c>
      <c r="DO314" s="401">
        <f t="shared" si="559"/>
        <v>0</v>
      </c>
      <c r="DP314" s="401">
        <f t="shared" si="559"/>
        <v>0</v>
      </c>
      <c r="DQ314" s="401">
        <f t="shared" si="559"/>
        <v>0</v>
      </c>
      <c r="DR314" s="401">
        <f t="shared" si="559"/>
        <v>0</v>
      </c>
      <c r="DS314" s="401">
        <f t="shared" si="559"/>
        <v>0</v>
      </c>
      <c r="DT314" s="401">
        <f t="shared" si="559"/>
        <v>0</v>
      </c>
      <c r="DU314" s="401">
        <f t="shared" si="559"/>
        <v>0</v>
      </c>
      <c r="DV314" s="401">
        <f t="shared" si="559"/>
        <v>0</v>
      </c>
      <c r="DW314" s="401">
        <f t="shared" si="559"/>
        <v>0</v>
      </c>
      <c r="DX314" s="401">
        <f t="shared" si="559"/>
        <v>0</v>
      </c>
      <c r="DY314" s="401">
        <f t="shared" si="559"/>
        <v>0</v>
      </c>
      <c r="DZ314" s="401">
        <f t="shared" si="559"/>
        <v>0</v>
      </c>
      <c r="EA314" s="401">
        <f t="shared" si="559"/>
        <v>0</v>
      </c>
      <c r="EB314" s="401">
        <f t="shared" si="559"/>
        <v>0</v>
      </c>
      <c r="EC314" s="401">
        <f t="shared" si="559"/>
        <v>0</v>
      </c>
      <c r="ED314" s="401">
        <f t="shared" si="559"/>
        <v>0</v>
      </c>
      <c r="EE314" s="401">
        <f t="shared" si="559"/>
        <v>0</v>
      </c>
      <c r="EF314" s="401">
        <f t="shared" si="559"/>
        <v>0</v>
      </c>
      <c r="EG314" s="401">
        <f t="shared" si="559"/>
        <v>0</v>
      </c>
      <c r="EH314" s="401">
        <f t="shared" si="559"/>
        <v>0</v>
      </c>
      <c r="EI314" s="401">
        <f t="shared" si="559"/>
        <v>0</v>
      </c>
      <c r="EJ314" s="401">
        <f t="shared" si="559"/>
        <v>0</v>
      </c>
      <c r="EK314" s="401">
        <f t="shared" si="559"/>
        <v>0</v>
      </c>
      <c r="EL314" s="401">
        <f t="shared" si="559"/>
        <v>0</v>
      </c>
      <c r="EM314" s="401">
        <f t="shared" si="559"/>
        <v>0</v>
      </c>
      <c r="EN314" s="401">
        <f t="shared" si="559"/>
        <v>0</v>
      </c>
      <c r="EO314" s="401">
        <f t="shared" si="559"/>
        <v>0</v>
      </c>
      <c r="EP314" s="401">
        <f t="shared" si="559"/>
        <v>0</v>
      </c>
      <c r="EQ314" s="401">
        <f t="shared" ref="EQ314:FV314" si="560">EQ238</f>
        <v>0</v>
      </c>
      <c r="ER314" s="401">
        <f t="shared" si="560"/>
        <v>0</v>
      </c>
      <c r="ES314" s="401">
        <f t="shared" si="560"/>
        <v>0</v>
      </c>
      <c r="ET314" s="401">
        <f t="shared" si="560"/>
        <v>0</v>
      </c>
      <c r="EU314" s="401">
        <f t="shared" si="560"/>
        <v>0</v>
      </c>
      <c r="EV314" s="401">
        <f t="shared" si="560"/>
        <v>0</v>
      </c>
      <c r="EW314" s="401">
        <f t="shared" si="560"/>
        <v>0</v>
      </c>
      <c r="EX314" s="401">
        <f t="shared" si="560"/>
        <v>0</v>
      </c>
      <c r="EY314" s="401">
        <f t="shared" si="560"/>
        <v>0</v>
      </c>
      <c r="EZ314" s="401">
        <f t="shared" si="560"/>
        <v>0</v>
      </c>
      <c r="FA314" s="401">
        <f t="shared" si="560"/>
        <v>0</v>
      </c>
      <c r="FB314" s="401">
        <f t="shared" si="560"/>
        <v>0</v>
      </c>
      <c r="FC314" s="401">
        <f t="shared" si="560"/>
        <v>0</v>
      </c>
      <c r="FD314" s="401">
        <f t="shared" si="560"/>
        <v>0</v>
      </c>
      <c r="FE314" s="401">
        <f t="shared" si="560"/>
        <v>0</v>
      </c>
      <c r="FF314" s="401">
        <f t="shared" si="560"/>
        <v>0</v>
      </c>
      <c r="FG314" s="401">
        <f t="shared" si="560"/>
        <v>0</v>
      </c>
      <c r="FH314" s="401">
        <f t="shared" si="560"/>
        <v>0</v>
      </c>
      <c r="FI314" s="401">
        <f t="shared" si="560"/>
        <v>0</v>
      </c>
      <c r="FJ314" s="401">
        <f t="shared" si="560"/>
        <v>0</v>
      </c>
      <c r="FK314" s="401">
        <f t="shared" si="560"/>
        <v>0</v>
      </c>
      <c r="FL314" s="401">
        <f t="shared" si="560"/>
        <v>0</v>
      </c>
      <c r="FM314" s="401">
        <f t="shared" si="560"/>
        <v>0</v>
      </c>
      <c r="FN314" s="401">
        <f t="shared" si="560"/>
        <v>0</v>
      </c>
      <c r="FO314" s="401">
        <f t="shared" si="560"/>
        <v>0</v>
      </c>
      <c r="FP314" s="401">
        <f t="shared" si="560"/>
        <v>0</v>
      </c>
      <c r="FQ314" s="401">
        <f t="shared" si="560"/>
        <v>0</v>
      </c>
      <c r="FR314" s="401">
        <f t="shared" si="560"/>
        <v>0</v>
      </c>
      <c r="FS314" s="401">
        <f t="shared" si="560"/>
        <v>0</v>
      </c>
      <c r="FT314" s="401">
        <f t="shared" si="560"/>
        <v>0</v>
      </c>
      <c r="FU314" s="401">
        <f t="shared" si="560"/>
        <v>0</v>
      </c>
      <c r="FV314" s="401">
        <f t="shared" si="560"/>
        <v>0</v>
      </c>
      <c r="FW314" s="401">
        <f t="shared" ref="FW314:GN314" si="561">FW238</f>
        <v>0</v>
      </c>
      <c r="FX314" s="401">
        <f t="shared" si="561"/>
        <v>0</v>
      </c>
      <c r="FY314" s="401">
        <f t="shared" si="561"/>
        <v>0</v>
      </c>
      <c r="FZ314" s="401">
        <f t="shared" si="561"/>
        <v>0</v>
      </c>
      <c r="GA314" s="401">
        <f t="shared" si="561"/>
        <v>0</v>
      </c>
      <c r="GB314" s="401">
        <f t="shared" si="561"/>
        <v>0</v>
      </c>
      <c r="GC314" s="401">
        <f t="shared" si="561"/>
        <v>0</v>
      </c>
      <c r="GD314" s="401">
        <f t="shared" si="561"/>
        <v>0</v>
      </c>
      <c r="GE314" s="401">
        <f t="shared" si="561"/>
        <v>0</v>
      </c>
      <c r="GF314" s="401">
        <f t="shared" si="561"/>
        <v>0</v>
      </c>
      <c r="GG314" s="401">
        <f t="shared" si="561"/>
        <v>0</v>
      </c>
      <c r="GH314" s="401">
        <f t="shared" si="561"/>
        <v>0</v>
      </c>
      <c r="GI314" s="401">
        <f t="shared" si="561"/>
        <v>0</v>
      </c>
      <c r="GJ314" s="401">
        <f t="shared" si="561"/>
        <v>0</v>
      </c>
      <c r="GK314" s="401">
        <f t="shared" si="561"/>
        <v>0</v>
      </c>
      <c r="GL314" s="401">
        <f t="shared" si="561"/>
        <v>0</v>
      </c>
      <c r="GM314" s="401">
        <f t="shared" si="561"/>
        <v>0</v>
      </c>
      <c r="GN314" s="402">
        <f t="shared" si="561"/>
        <v>0</v>
      </c>
    </row>
    <row r="315" spans="3:196" hidden="1" outlineLevel="1" x14ac:dyDescent="0.75">
      <c r="C315" s="397"/>
      <c r="D315" s="65">
        <v>9</v>
      </c>
      <c r="E315" s="352">
        <f t="shared" si="550"/>
        <v>2</v>
      </c>
      <c r="F315" s="352">
        <f t="shared" si="551"/>
        <v>1</v>
      </c>
      <c r="G315" s="352">
        <f t="shared" si="551"/>
        <v>12</v>
      </c>
      <c r="H315" s="352">
        <f t="shared" si="551"/>
        <v>11</v>
      </c>
      <c r="I315" s="352">
        <f t="shared" si="551"/>
        <v>10</v>
      </c>
      <c r="J315" s="352">
        <f t="shared" si="551"/>
        <v>9</v>
      </c>
      <c r="K315" s="352">
        <f t="shared" si="551"/>
        <v>8</v>
      </c>
      <c r="L315" s="352">
        <f t="shared" si="551"/>
        <v>7</v>
      </c>
      <c r="M315" s="352">
        <f t="shared" si="551"/>
        <v>6</v>
      </c>
      <c r="N315" s="352">
        <f t="shared" si="551"/>
        <v>5</v>
      </c>
      <c r="O315" s="352">
        <f t="shared" si="551"/>
        <v>4</v>
      </c>
      <c r="P315" s="398">
        <f t="shared" si="551"/>
        <v>3</v>
      </c>
      <c r="Q315" s="352"/>
      <c r="R315" s="556" t="s">
        <v>225</v>
      </c>
      <c r="S315" s="551">
        <f>Summary!H39</f>
        <v>489367100.49489194</v>
      </c>
      <c r="T315" s="551">
        <f>S319</f>
        <v>489367100.49489194</v>
      </c>
      <c r="U315" s="551">
        <f t="shared" ref="U315:CF315" si="562">T319</f>
        <v>489367100.49489194</v>
      </c>
      <c r="V315" s="551">
        <f t="shared" si="562"/>
        <v>489367100.49489194</v>
      </c>
      <c r="W315" s="551">
        <f t="shared" si="562"/>
        <v>489367100.49489194</v>
      </c>
      <c r="X315" s="551">
        <f t="shared" si="562"/>
        <v>489367100.49489194</v>
      </c>
      <c r="Y315" s="551">
        <f t="shared" si="562"/>
        <v>489367100.49489194</v>
      </c>
      <c r="Z315" s="551">
        <f t="shared" si="562"/>
        <v>489367100.49489194</v>
      </c>
      <c r="AA315" s="551">
        <f t="shared" si="562"/>
        <v>489367100.49489194</v>
      </c>
      <c r="AB315" s="551">
        <f t="shared" si="562"/>
        <v>489367100.49489194</v>
      </c>
      <c r="AC315" s="551">
        <f t="shared" si="562"/>
        <v>489367100.49489194</v>
      </c>
      <c r="AD315" s="551">
        <f t="shared" si="562"/>
        <v>489367100.49489194</v>
      </c>
      <c r="AE315" s="551">
        <f t="shared" si="562"/>
        <v>489367100.49489194</v>
      </c>
      <c r="AF315" s="551">
        <f t="shared" si="562"/>
        <v>489367100.49489194</v>
      </c>
      <c r="AG315" s="551">
        <f t="shared" si="562"/>
        <v>489367100.49489194</v>
      </c>
      <c r="AH315" s="551">
        <f t="shared" si="562"/>
        <v>489367100.49489194</v>
      </c>
      <c r="AI315" s="551">
        <f t="shared" si="562"/>
        <v>489367100.49489194</v>
      </c>
      <c r="AJ315" s="551">
        <f t="shared" si="562"/>
        <v>489367100.49489194</v>
      </c>
      <c r="AK315" s="551">
        <f t="shared" si="562"/>
        <v>489367100.49489194</v>
      </c>
      <c r="AL315" s="551">
        <f t="shared" si="562"/>
        <v>489367100.49489194</v>
      </c>
      <c r="AM315" s="551">
        <f t="shared" si="562"/>
        <v>489367100.49489194</v>
      </c>
      <c r="AN315" s="551">
        <f t="shared" si="562"/>
        <v>489367100.49489194</v>
      </c>
      <c r="AO315" s="551">
        <f t="shared" si="562"/>
        <v>489367100.49489194</v>
      </c>
      <c r="AP315" s="551">
        <f t="shared" si="562"/>
        <v>489367100.49489194</v>
      </c>
      <c r="AQ315" s="551">
        <f t="shared" si="562"/>
        <v>489367100.49489194</v>
      </c>
      <c r="AR315" s="551">
        <f t="shared" si="562"/>
        <v>489367100.49489194</v>
      </c>
      <c r="AS315" s="551">
        <f t="shared" si="562"/>
        <v>489367100.49489194</v>
      </c>
      <c r="AT315" s="551">
        <f t="shared" si="562"/>
        <v>489367100.49489194</v>
      </c>
      <c r="AU315" s="551">
        <f t="shared" si="562"/>
        <v>489367100.49489194</v>
      </c>
      <c r="AV315" s="551">
        <f t="shared" si="562"/>
        <v>489367100.49489194</v>
      </c>
      <c r="AW315" s="551">
        <f>AV319</f>
        <v>489367100.49489194</v>
      </c>
      <c r="AX315" s="551">
        <f>AW319</f>
        <v>489367100.49489194</v>
      </c>
      <c r="AY315" s="551">
        <f t="shared" si="562"/>
        <v>489367100.49489194</v>
      </c>
      <c r="AZ315" s="551">
        <f t="shared" si="562"/>
        <v>489367100.49489194</v>
      </c>
      <c r="BA315" s="551">
        <f t="shared" si="562"/>
        <v>489367100.49489194</v>
      </c>
      <c r="BB315" s="551">
        <f t="shared" si="562"/>
        <v>489367100.49489194</v>
      </c>
      <c r="BC315" s="551">
        <f t="shared" si="562"/>
        <v>489367100.49489194</v>
      </c>
      <c r="BD315" s="551">
        <f t="shared" si="562"/>
        <v>489367100.49489194</v>
      </c>
      <c r="BE315" s="551">
        <f t="shared" si="562"/>
        <v>489367100.49489194</v>
      </c>
      <c r="BF315" s="551">
        <f t="shared" si="562"/>
        <v>489367100.49489194</v>
      </c>
      <c r="BG315" s="551">
        <f t="shared" si="562"/>
        <v>489367100.49489194</v>
      </c>
      <c r="BH315" s="551">
        <f t="shared" si="562"/>
        <v>489367100.49489194</v>
      </c>
      <c r="BI315" s="551">
        <f t="shared" si="562"/>
        <v>489367100.49489194</v>
      </c>
      <c r="BJ315" s="551">
        <f t="shared" si="562"/>
        <v>489367100.49489194</v>
      </c>
      <c r="BK315" s="551">
        <f t="shared" si="562"/>
        <v>489367100.49489194</v>
      </c>
      <c r="BL315" s="551">
        <f t="shared" si="562"/>
        <v>489367100.49489194</v>
      </c>
      <c r="BM315" s="551">
        <f t="shared" si="562"/>
        <v>489367100.49489194</v>
      </c>
      <c r="BN315" s="551">
        <f t="shared" si="562"/>
        <v>489367100.49489194</v>
      </c>
      <c r="BO315" s="551">
        <f t="shared" si="562"/>
        <v>489367100.49489194</v>
      </c>
      <c r="BP315" s="551">
        <f t="shared" si="562"/>
        <v>495891995.16815716</v>
      </c>
      <c r="BQ315" s="551">
        <f t="shared" si="562"/>
        <v>502460389.13924414</v>
      </c>
      <c r="BR315" s="551">
        <f t="shared" si="562"/>
        <v>509072572.40347171</v>
      </c>
      <c r="BS315" s="551">
        <f t="shared" si="562"/>
        <v>515728836.8894608</v>
      </c>
      <c r="BT315" s="551">
        <f t="shared" si="562"/>
        <v>522429476.47202313</v>
      </c>
      <c r="BU315" s="551">
        <f t="shared" si="562"/>
        <v>529174786.98513591</v>
      </c>
      <c r="BV315" s="551">
        <f t="shared" si="562"/>
        <v>537379265.7942766</v>
      </c>
      <c r="BW315" s="551">
        <f t="shared" si="562"/>
        <v>545638441.1288116</v>
      </c>
      <c r="BX315" s="551">
        <f t="shared" si="562"/>
        <v>553952677.63224339</v>
      </c>
      <c r="BY315" s="551">
        <f t="shared" si="562"/>
        <v>562322342.37903142</v>
      </c>
      <c r="BZ315" s="551">
        <f t="shared" si="562"/>
        <v>570747804.89079809</v>
      </c>
      <c r="CA315" s="551">
        <f t="shared" si="562"/>
        <v>570747804.89079809</v>
      </c>
      <c r="CB315" s="551">
        <f t="shared" si="562"/>
        <v>570747804.89079809</v>
      </c>
      <c r="CC315" s="551">
        <f t="shared" si="562"/>
        <v>570747804.89079809</v>
      </c>
      <c r="CD315" s="551">
        <f t="shared" si="562"/>
        <v>570747804.89079809</v>
      </c>
      <c r="CE315" s="551">
        <f t="shared" si="562"/>
        <v>570747804.89079809</v>
      </c>
      <c r="CF315" s="551">
        <f t="shared" si="562"/>
        <v>570747804.89079809</v>
      </c>
      <c r="CG315" s="551">
        <f t="shared" ref="CG315:ER315" si="563">CF319</f>
        <v>570747804.89079809</v>
      </c>
      <c r="CH315" s="551">
        <f t="shared" si="563"/>
        <v>570747804.89079809</v>
      </c>
      <c r="CI315" s="551">
        <f t="shared" si="563"/>
        <v>570747804.89079809</v>
      </c>
      <c r="CJ315" s="551">
        <f t="shared" si="563"/>
        <v>570747804.89079809</v>
      </c>
      <c r="CK315" s="551">
        <f t="shared" si="563"/>
        <v>570747804.89079809</v>
      </c>
      <c r="CL315" s="551">
        <f t="shared" si="563"/>
        <v>570747804.89079809</v>
      </c>
      <c r="CM315" s="551">
        <f t="shared" si="563"/>
        <v>570747804.89079809</v>
      </c>
      <c r="CN315" s="551">
        <f t="shared" si="563"/>
        <v>570747804.89079809</v>
      </c>
      <c r="CO315" s="551">
        <f t="shared" si="563"/>
        <v>570747804.89079809</v>
      </c>
      <c r="CP315" s="551">
        <f t="shared" si="563"/>
        <v>570747804.89079809</v>
      </c>
      <c r="CQ315" s="551">
        <f t="shared" si="563"/>
        <v>570747804.89079809</v>
      </c>
      <c r="CR315" s="551">
        <f t="shared" si="563"/>
        <v>570747804.89079809</v>
      </c>
      <c r="CS315" s="551">
        <f t="shared" si="563"/>
        <v>570747804.89079809</v>
      </c>
      <c r="CT315" s="551">
        <f t="shared" si="563"/>
        <v>570747804.89079809</v>
      </c>
      <c r="CU315" s="551">
        <f t="shared" si="563"/>
        <v>570747804.89079809</v>
      </c>
      <c r="CV315" s="551">
        <f t="shared" si="563"/>
        <v>570747804.89079809</v>
      </c>
      <c r="CW315" s="551">
        <f t="shared" si="563"/>
        <v>570747804.89079809</v>
      </c>
      <c r="CX315" s="551">
        <f t="shared" si="563"/>
        <v>570747804.89079809</v>
      </c>
      <c r="CY315" s="551">
        <f t="shared" si="563"/>
        <v>570747804.89079809</v>
      </c>
      <c r="CZ315" s="551">
        <f t="shared" si="563"/>
        <v>570747804.89079809</v>
      </c>
      <c r="DA315" s="551">
        <f t="shared" si="563"/>
        <v>570747804.89079809</v>
      </c>
      <c r="DB315" s="551">
        <f t="shared" si="563"/>
        <v>570747804.89079809</v>
      </c>
      <c r="DC315" s="551">
        <f t="shared" si="563"/>
        <v>570747804.89079809</v>
      </c>
      <c r="DD315" s="551">
        <f t="shared" si="563"/>
        <v>570747804.89079809</v>
      </c>
      <c r="DE315" s="551">
        <f t="shared" si="563"/>
        <v>570747804.89079809</v>
      </c>
      <c r="DF315" s="551">
        <f t="shared" si="563"/>
        <v>570747804.89079809</v>
      </c>
      <c r="DG315" s="551">
        <f t="shared" si="563"/>
        <v>570747804.89079809</v>
      </c>
      <c r="DH315" s="551">
        <f t="shared" si="563"/>
        <v>570747804.89079809</v>
      </c>
      <c r="DI315" s="551">
        <f t="shared" si="563"/>
        <v>570747804.89079809</v>
      </c>
      <c r="DJ315" s="551">
        <f t="shared" si="563"/>
        <v>570747804.89079809</v>
      </c>
      <c r="DK315" s="551">
        <f t="shared" si="563"/>
        <v>570747804.89079809</v>
      </c>
      <c r="DL315" s="551">
        <f t="shared" si="563"/>
        <v>570747804.89079809</v>
      </c>
      <c r="DM315" s="551">
        <f t="shared" si="563"/>
        <v>570747804.89079809</v>
      </c>
      <c r="DN315" s="551">
        <f t="shared" si="563"/>
        <v>570747804.89079809</v>
      </c>
      <c r="DO315" s="551">
        <f t="shared" si="563"/>
        <v>570747804.89079809</v>
      </c>
      <c r="DP315" s="551">
        <f t="shared" si="563"/>
        <v>570747804.89079809</v>
      </c>
      <c r="DQ315" s="551">
        <f t="shared" si="563"/>
        <v>570747804.89079809</v>
      </c>
      <c r="DR315" s="551">
        <f t="shared" si="563"/>
        <v>570747804.89079809</v>
      </c>
      <c r="DS315" s="551">
        <f t="shared" si="563"/>
        <v>570747804.89079809</v>
      </c>
      <c r="DT315" s="551">
        <f t="shared" si="563"/>
        <v>570747804.89079809</v>
      </c>
      <c r="DU315" s="551">
        <f t="shared" si="563"/>
        <v>570747804.89079809</v>
      </c>
      <c r="DV315" s="551">
        <f t="shared" si="563"/>
        <v>570747804.89079809</v>
      </c>
      <c r="DW315" s="551">
        <f t="shared" si="563"/>
        <v>570747804.89079809</v>
      </c>
      <c r="DX315" s="551">
        <f t="shared" si="563"/>
        <v>570747804.89079809</v>
      </c>
      <c r="DY315" s="551">
        <f t="shared" si="563"/>
        <v>570747804.89079809</v>
      </c>
      <c r="DZ315" s="551">
        <f t="shared" si="563"/>
        <v>570747804.89079809</v>
      </c>
      <c r="EA315" s="551">
        <f t="shared" si="563"/>
        <v>570747804.89079809</v>
      </c>
      <c r="EB315" s="551">
        <f t="shared" si="563"/>
        <v>570747804.89079809</v>
      </c>
      <c r="EC315" s="551">
        <f t="shared" si="563"/>
        <v>570747804.89079809</v>
      </c>
      <c r="ED315" s="551">
        <f t="shared" si="563"/>
        <v>570747804.89079809</v>
      </c>
      <c r="EE315" s="551">
        <f t="shared" si="563"/>
        <v>570747804.89079809</v>
      </c>
      <c r="EF315" s="551">
        <f t="shared" si="563"/>
        <v>570747804.89079809</v>
      </c>
      <c r="EG315" s="551">
        <f t="shared" si="563"/>
        <v>570747804.89079809</v>
      </c>
      <c r="EH315" s="551">
        <f t="shared" si="563"/>
        <v>570747804.89079809</v>
      </c>
      <c r="EI315" s="551">
        <f t="shared" si="563"/>
        <v>570747804.89079809</v>
      </c>
      <c r="EJ315" s="551">
        <f t="shared" si="563"/>
        <v>570747804.89079809</v>
      </c>
      <c r="EK315" s="551">
        <f t="shared" si="563"/>
        <v>570747804.89079809</v>
      </c>
      <c r="EL315" s="551">
        <f t="shared" si="563"/>
        <v>570747804.89079809</v>
      </c>
      <c r="EM315" s="551">
        <f t="shared" si="563"/>
        <v>570747804.89079809</v>
      </c>
      <c r="EN315" s="551">
        <f t="shared" si="563"/>
        <v>570747804.89079809</v>
      </c>
      <c r="EO315" s="551">
        <f t="shared" si="563"/>
        <v>570747804.89079809</v>
      </c>
      <c r="EP315" s="551">
        <f t="shared" si="563"/>
        <v>570747804.89079809</v>
      </c>
      <c r="EQ315" s="551">
        <f t="shared" si="563"/>
        <v>570747804.89079809</v>
      </c>
      <c r="ER315" s="551">
        <f t="shared" si="563"/>
        <v>570747804.89079809</v>
      </c>
      <c r="ES315" s="551">
        <f t="shared" ref="ES315:GN315" si="564">ER319</f>
        <v>570747804.89079809</v>
      </c>
      <c r="ET315" s="551">
        <f t="shared" si="564"/>
        <v>570747804.89079809</v>
      </c>
      <c r="EU315" s="551">
        <f t="shared" si="564"/>
        <v>570747804.89079809</v>
      </c>
      <c r="EV315" s="551">
        <f t="shared" si="564"/>
        <v>570747804.89079809</v>
      </c>
      <c r="EW315" s="551">
        <f t="shared" si="564"/>
        <v>570747804.89079809</v>
      </c>
      <c r="EX315" s="551">
        <f t="shared" si="564"/>
        <v>570747804.89079809</v>
      </c>
      <c r="EY315" s="551">
        <f t="shared" si="564"/>
        <v>570747804.89079809</v>
      </c>
      <c r="EZ315" s="551">
        <f t="shared" si="564"/>
        <v>570747804.89079809</v>
      </c>
      <c r="FA315" s="551">
        <f t="shared" si="564"/>
        <v>570747804.89079809</v>
      </c>
      <c r="FB315" s="551">
        <f t="shared" si="564"/>
        <v>570747804.89079809</v>
      </c>
      <c r="FC315" s="551">
        <f t="shared" si="564"/>
        <v>570747804.89079809</v>
      </c>
      <c r="FD315" s="551">
        <f t="shared" si="564"/>
        <v>570747804.89079809</v>
      </c>
      <c r="FE315" s="551">
        <f t="shared" si="564"/>
        <v>570747804.89079809</v>
      </c>
      <c r="FF315" s="551">
        <f t="shared" si="564"/>
        <v>570747804.89079809</v>
      </c>
      <c r="FG315" s="551">
        <f t="shared" si="564"/>
        <v>570747804.89079809</v>
      </c>
      <c r="FH315" s="551">
        <f t="shared" si="564"/>
        <v>570747804.89079809</v>
      </c>
      <c r="FI315" s="551">
        <f t="shared" si="564"/>
        <v>570747804.89079809</v>
      </c>
      <c r="FJ315" s="551">
        <f t="shared" si="564"/>
        <v>570747804.89079809</v>
      </c>
      <c r="FK315" s="551">
        <f t="shared" si="564"/>
        <v>570747804.89079809</v>
      </c>
      <c r="FL315" s="551">
        <f t="shared" si="564"/>
        <v>570747804.89079809</v>
      </c>
      <c r="FM315" s="551">
        <f t="shared" si="564"/>
        <v>570747804.89079809</v>
      </c>
      <c r="FN315" s="551">
        <f t="shared" si="564"/>
        <v>570747804.89079809</v>
      </c>
      <c r="FO315" s="551">
        <f t="shared" si="564"/>
        <v>570747804.89079809</v>
      </c>
      <c r="FP315" s="551">
        <f t="shared" si="564"/>
        <v>570747804.89079809</v>
      </c>
      <c r="FQ315" s="551">
        <f t="shared" si="564"/>
        <v>570747804.89079809</v>
      </c>
      <c r="FR315" s="551">
        <f t="shared" si="564"/>
        <v>570747804.89079809</v>
      </c>
      <c r="FS315" s="551">
        <f t="shared" si="564"/>
        <v>570747804.89079809</v>
      </c>
      <c r="FT315" s="551">
        <f t="shared" si="564"/>
        <v>570747804.89079809</v>
      </c>
      <c r="FU315" s="551">
        <f t="shared" si="564"/>
        <v>570747804.89079809</v>
      </c>
      <c r="FV315" s="551">
        <f t="shared" si="564"/>
        <v>570747804.89079809</v>
      </c>
      <c r="FW315" s="551">
        <f t="shared" si="564"/>
        <v>570747804.89079809</v>
      </c>
      <c r="FX315" s="551">
        <f t="shared" si="564"/>
        <v>570747804.89079809</v>
      </c>
      <c r="FY315" s="551">
        <f t="shared" si="564"/>
        <v>570747804.89079809</v>
      </c>
      <c r="FZ315" s="551">
        <f t="shared" si="564"/>
        <v>570747804.89079809</v>
      </c>
      <c r="GA315" s="551">
        <f t="shared" si="564"/>
        <v>570747804.89079809</v>
      </c>
      <c r="GB315" s="551">
        <f t="shared" si="564"/>
        <v>570747804.89079809</v>
      </c>
      <c r="GC315" s="551">
        <f t="shared" si="564"/>
        <v>570747804.89079809</v>
      </c>
      <c r="GD315" s="551">
        <f t="shared" si="564"/>
        <v>570747804.89079809</v>
      </c>
      <c r="GE315" s="551">
        <f t="shared" si="564"/>
        <v>570747804.89079809</v>
      </c>
      <c r="GF315" s="551">
        <f t="shared" si="564"/>
        <v>570747804.89079809</v>
      </c>
      <c r="GG315" s="551">
        <f t="shared" si="564"/>
        <v>570747804.89079809</v>
      </c>
      <c r="GH315" s="551">
        <f t="shared" si="564"/>
        <v>570747804.89079809</v>
      </c>
      <c r="GI315" s="551">
        <f t="shared" si="564"/>
        <v>570747804.89079809</v>
      </c>
      <c r="GJ315" s="551">
        <f t="shared" si="564"/>
        <v>570747804.89079809</v>
      </c>
      <c r="GK315" s="551">
        <f t="shared" si="564"/>
        <v>570747804.89079809</v>
      </c>
      <c r="GL315" s="551">
        <f t="shared" si="564"/>
        <v>570747804.89079809</v>
      </c>
      <c r="GM315" s="551">
        <f t="shared" si="564"/>
        <v>570747804.89079809</v>
      </c>
      <c r="GN315" s="552">
        <f t="shared" si="564"/>
        <v>570747804.89079809</v>
      </c>
    </row>
    <row r="316" spans="3:196" hidden="1" outlineLevel="1" x14ac:dyDescent="0.75">
      <c r="C316" s="399"/>
      <c r="D316" s="65">
        <v>10</v>
      </c>
      <c r="E316" s="352">
        <f t="shared" si="550"/>
        <v>3</v>
      </c>
      <c r="F316" s="352">
        <f t="shared" si="551"/>
        <v>2</v>
      </c>
      <c r="G316" s="352">
        <f t="shared" si="551"/>
        <v>1</v>
      </c>
      <c r="H316" s="352">
        <f t="shared" si="551"/>
        <v>12</v>
      </c>
      <c r="I316" s="352">
        <f t="shared" si="551"/>
        <v>11</v>
      </c>
      <c r="J316" s="352">
        <f t="shared" si="551"/>
        <v>10</v>
      </c>
      <c r="K316" s="352">
        <f t="shared" si="551"/>
        <v>9</v>
      </c>
      <c r="L316" s="352">
        <f t="shared" si="551"/>
        <v>8</v>
      </c>
      <c r="M316" s="352">
        <f t="shared" si="551"/>
        <v>7</v>
      </c>
      <c r="N316" s="352">
        <f t="shared" si="551"/>
        <v>6</v>
      </c>
      <c r="O316" s="352">
        <f t="shared" si="551"/>
        <v>5</v>
      </c>
      <c r="P316" s="398">
        <f t="shared" si="551"/>
        <v>4</v>
      </c>
      <c r="Q316" s="352"/>
      <c r="R316" s="558" t="s">
        <v>226</v>
      </c>
      <c r="S316" s="345">
        <f t="shared" ref="S316:AX316" si="565">S244</f>
        <v>0</v>
      </c>
      <c r="T316" s="345">
        <f t="shared" si="565"/>
        <v>0</v>
      </c>
      <c r="U316" s="345">
        <f t="shared" si="565"/>
        <v>0</v>
      </c>
      <c r="V316" s="345">
        <f t="shared" si="565"/>
        <v>0</v>
      </c>
      <c r="W316" s="345">
        <f t="shared" si="565"/>
        <v>0</v>
      </c>
      <c r="X316" s="345">
        <f t="shared" si="565"/>
        <v>0</v>
      </c>
      <c r="Y316" s="345">
        <f t="shared" si="565"/>
        <v>0</v>
      </c>
      <c r="Z316" s="345">
        <f t="shared" si="565"/>
        <v>0</v>
      </c>
      <c r="AA316" s="345">
        <f t="shared" si="565"/>
        <v>0</v>
      </c>
      <c r="AB316" s="345">
        <f t="shared" si="565"/>
        <v>0</v>
      </c>
      <c r="AC316" s="345">
        <f t="shared" si="565"/>
        <v>0</v>
      </c>
      <c r="AD316" s="345">
        <f t="shared" si="565"/>
        <v>0</v>
      </c>
      <c r="AE316" s="345">
        <f t="shared" si="565"/>
        <v>0</v>
      </c>
      <c r="AF316" s="345">
        <f t="shared" si="565"/>
        <v>0</v>
      </c>
      <c r="AG316" s="345">
        <f t="shared" si="565"/>
        <v>0</v>
      </c>
      <c r="AH316" s="345">
        <f t="shared" si="565"/>
        <v>0</v>
      </c>
      <c r="AI316" s="345">
        <f t="shared" si="565"/>
        <v>0</v>
      </c>
      <c r="AJ316" s="345">
        <f t="shared" si="565"/>
        <v>0</v>
      </c>
      <c r="AK316" s="345">
        <f t="shared" si="565"/>
        <v>0</v>
      </c>
      <c r="AL316" s="345">
        <f t="shared" si="565"/>
        <v>0</v>
      </c>
      <c r="AM316" s="345">
        <f t="shared" si="565"/>
        <v>0</v>
      </c>
      <c r="AN316" s="345">
        <f t="shared" si="565"/>
        <v>0</v>
      </c>
      <c r="AO316" s="345">
        <f t="shared" si="565"/>
        <v>0</v>
      </c>
      <c r="AP316" s="345">
        <f t="shared" si="565"/>
        <v>0</v>
      </c>
      <c r="AQ316" s="345">
        <f t="shared" si="565"/>
        <v>0</v>
      </c>
      <c r="AR316" s="345">
        <f t="shared" si="565"/>
        <v>0</v>
      </c>
      <c r="AS316" s="345">
        <f t="shared" si="565"/>
        <v>0</v>
      </c>
      <c r="AT316" s="345">
        <f t="shared" si="565"/>
        <v>0</v>
      </c>
      <c r="AU316" s="345">
        <f t="shared" si="565"/>
        <v>0</v>
      </c>
      <c r="AV316" s="345">
        <f t="shared" si="565"/>
        <v>0</v>
      </c>
      <c r="AW316" s="345">
        <f t="shared" si="565"/>
        <v>0</v>
      </c>
      <c r="AX316" s="345">
        <f t="shared" si="565"/>
        <v>0</v>
      </c>
      <c r="AY316" s="345">
        <f t="shared" ref="AY316:CD316" si="566">AY244</f>
        <v>0</v>
      </c>
      <c r="AZ316" s="345">
        <f t="shared" si="566"/>
        <v>0</v>
      </c>
      <c r="BA316" s="345">
        <f t="shared" si="566"/>
        <v>0</v>
      </c>
      <c r="BB316" s="345">
        <f t="shared" si="566"/>
        <v>0</v>
      </c>
      <c r="BC316" s="345">
        <f t="shared" si="566"/>
        <v>0</v>
      </c>
      <c r="BD316" s="345">
        <f t="shared" si="566"/>
        <v>0</v>
      </c>
      <c r="BE316" s="345">
        <f t="shared" si="566"/>
        <v>0</v>
      </c>
      <c r="BF316" s="345">
        <f t="shared" si="566"/>
        <v>0</v>
      </c>
      <c r="BG316" s="345">
        <f t="shared" si="566"/>
        <v>0</v>
      </c>
      <c r="BH316" s="345">
        <f t="shared" si="566"/>
        <v>0</v>
      </c>
      <c r="BI316" s="345">
        <f t="shared" si="566"/>
        <v>0</v>
      </c>
      <c r="BJ316" s="345">
        <f t="shared" si="566"/>
        <v>0</v>
      </c>
      <c r="BK316" s="345">
        <f t="shared" si="566"/>
        <v>0</v>
      </c>
      <c r="BL316" s="345">
        <f t="shared" si="566"/>
        <v>0</v>
      </c>
      <c r="BM316" s="345">
        <f t="shared" si="566"/>
        <v>0</v>
      </c>
      <c r="BN316" s="345">
        <f t="shared" si="566"/>
        <v>0</v>
      </c>
      <c r="BO316" s="345">
        <f t="shared" si="566"/>
        <v>-3262447.3366326131</v>
      </c>
      <c r="BP316" s="345">
        <f t="shared" si="566"/>
        <v>-3262447.3366326131</v>
      </c>
      <c r="BQ316" s="345">
        <f t="shared" si="566"/>
        <v>-3262447.3366326131</v>
      </c>
      <c r="BR316" s="345">
        <f t="shared" si="566"/>
        <v>-3262447.3366326131</v>
      </c>
      <c r="BS316" s="345">
        <f t="shared" si="566"/>
        <v>-3262447.3366326131</v>
      </c>
      <c r="BT316" s="345">
        <f t="shared" si="566"/>
        <v>-3262447.3366326131</v>
      </c>
      <c r="BU316" s="345">
        <f t="shared" si="566"/>
        <v>-4676646.8959064409</v>
      </c>
      <c r="BV316" s="345">
        <f t="shared" si="566"/>
        <v>-4676646.8959064409</v>
      </c>
      <c r="BW316" s="345">
        <f t="shared" si="566"/>
        <v>-4676646.8959064409</v>
      </c>
      <c r="BX316" s="345">
        <f t="shared" si="566"/>
        <v>-4676646.8959064409</v>
      </c>
      <c r="BY316" s="345">
        <f t="shared" si="566"/>
        <v>-4676646.8959064409</v>
      </c>
      <c r="BZ316" s="345">
        <f t="shared" si="566"/>
        <v>0</v>
      </c>
      <c r="CA316" s="345">
        <f t="shared" si="566"/>
        <v>0</v>
      </c>
      <c r="CB316" s="345">
        <f t="shared" si="566"/>
        <v>0</v>
      </c>
      <c r="CC316" s="345">
        <f t="shared" si="566"/>
        <v>0</v>
      </c>
      <c r="CD316" s="345">
        <f t="shared" si="566"/>
        <v>0</v>
      </c>
      <c r="CE316" s="345">
        <f t="shared" ref="CE316:DJ316" si="567">CE244</f>
        <v>0</v>
      </c>
      <c r="CF316" s="345">
        <f t="shared" si="567"/>
        <v>0</v>
      </c>
      <c r="CG316" s="345">
        <f t="shared" si="567"/>
        <v>0</v>
      </c>
      <c r="CH316" s="345">
        <f t="shared" si="567"/>
        <v>0</v>
      </c>
      <c r="CI316" s="345">
        <f t="shared" si="567"/>
        <v>0</v>
      </c>
      <c r="CJ316" s="345">
        <f t="shared" si="567"/>
        <v>0</v>
      </c>
      <c r="CK316" s="345">
        <f t="shared" si="567"/>
        <v>0</v>
      </c>
      <c r="CL316" s="345">
        <f t="shared" si="567"/>
        <v>0</v>
      </c>
      <c r="CM316" s="345">
        <f t="shared" si="567"/>
        <v>0</v>
      </c>
      <c r="CN316" s="345">
        <f t="shared" si="567"/>
        <v>0</v>
      </c>
      <c r="CO316" s="345">
        <f t="shared" si="567"/>
        <v>0</v>
      </c>
      <c r="CP316" s="345">
        <f t="shared" si="567"/>
        <v>0</v>
      </c>
      <c r="CQ316" s="345">
        <f t="shared" si="567"/>
        <v>0</v>
      </c>
      <c r="CR316" s="345">
        <f t="shared" si="567"/>
        <v>0</v>
      </c>
      <c r="CS316" s="345">
        <f t="shared" si="567"/>
        <v>0</v>
      </c>
      <c r="CT316" s="345">
        <f t="shared" si="567"/>
        <v>0</v>
      </c>
      <c r="CU316" s="345">
        <f t="shared" si="567"/>
        <v>0</v>
      </c>
      <c r="CV316" s="345">
        <f t="shared" si="567"/>
        <v>0</v>
      </c>
      <c r="CW316" s="345">
        <f t="shared" si="567"/>
        <v>0</v>
      </c>
      <c r="CX316" s="345">
        <f t="shared" si="567"/>
        <v>0</v>
      </c>
      <c r="CY316" s="345">
        <f t="shared" si="567"/>
        <v>0</v>
      </c>
      <c r="CZ316" s="345">
        <f t="shared" si="567"/>
        <v>0</v>
      </c>
      <c r="DA316" s="345">
        <f t="shared" si="567"/>
        <v>0</v>
      </c>
      <c r="DB316" s="345">
        <f t="shared" si="567"/>
        <v>0</v>
      </c>
      <c r="DC316" s="345">
        <f t="shared" si="567"/>
        <v>0</v>
      </c>
      <c r="DD316" s="345">
        <f t="shared" si="567"/>
        <v>0</v>
      </c>
      <c r="DE316" s="345">
        <f t="shared" si="567"/>
        <v>0</v>
      </c>
      <c r="DF316" s="345">
        <f t="shared" si="567"/>
        <v>0</v>
      </c>
      <c r="DG316" s="345">
        <f t="shared" si="567"/>
        <v>0</v>
      </c>
      <c r="DH316" s="345">
        <f t="shared" si="567"/>
        <v>0</v>
      </c>
      <c r="DI316" s="345">
        <f t="shared" si="567"/>
        <v>0</v>
      </c>
      <c r="DJ316" s="345">
        <f t="shared" si="567"/>
        <v>0</v>
      </c>
      <c r="DK316" s="345">
        <f t="shared" ref="DK316:EP316" si="568">DK244</f>
        <v>0</v>
      </c>
      <c r="DL316" s="345">
        <f t="shared" si="568"/>
        <v>0</v>
      </c>
      <c r="DM316" s="345">
        <f t="shared" si="568"/>
        <v>0</v>
      </c>
      <c r="DN316" s="345">
        <f t="shared" si="568"/>
        <v>0</v>
      </c>
      <c r="DO316" s="345">
        <f t="shared" si="568"/>
        <v>0</v>
      </c>
      <c r="DP316" s="345">
        <f t="shared" si="568"/>
        <v>0</v>
      </c>
      <c r="DQ316" s="345">
        <f t="shared" si="568"/>
        <v>0</v>
      </c>
      <c r="DR316" s="345">
        <f t="shared" si="568"/>
        <v>0</v>
      </c>
      <c r="DS316" s="345">
        <f t="shared" si="568"/>
        <v>0</v>
      </c>
      <c r="DT316" s="345">
        <f t="shared" si="568"/>
        <v>0</v>
      </c>
      <c r="DU316" s="345">
        <f t="shared" si="568"/>
        <v>0</v>
      </c>
      <c r="DV316" s="345">
        <f t="shared" si="568"/>
        <v>0</v>
      </c>
      <c r="DW316" s="345">
        <f t="shared" si="568"/>
        <v>0</v>
      </c>
      <c r="DX316" s="345">
        <f t="shared" si="568"/>
        <v>0</v>
      </c>
      <c r="DY316" s="345">
        <f t="shared" si="568"/>
        <v>0</v>
      </c>
      <c r="DZ316" s="345">
        <f t="shared" si="568"/>
        <v>0</v>
      </c>
      <c r="EA316" s="345">
        <f t="shared" si="568"/>
        <v>0</v>
      </c>
      <c r="EB316" s="345">
        <f t="shared" si="568"/>
        <v>0</v>
      </c>
      <c r="EC316" s="345">
        <f t="shared" si="568"/>
        <v>0</v>
      </c>
      <c r="ED316" s="345">
        <f t="shared" si="568"/>
        <v>0</v>
      </c>
      <c r="EE316" s="345">
        <f t="shared" si="568"/>
        <v>0</v>
      </c>
      <c r="EF316" s="345">
        <f t="shared" si="568"/>
        <v>0</v>
      </c>
      <c r="EG316" s="345">
        <f t="shared" si="568"/>
        <v>0</v>
      </c>
      <c r="EH316" s="345">
        <f t="shared" si="568"/>
        <v>0</v>
      </c>
      <c r="EI316" s="345">
        <f t="shared" si="568"/>
        <v>0</v>
      </c>
      <c r="EJ316" s="345">
        <f t="shared" si="568"/>
        <v>0</v>
      </c>
      <c r="EK316" s="345">
        <f t="shared" si="568"/>
        <v>0</v>
      </c>
      <c r="EL316" s="345">
        <f t="shared" si="568"/>
        <v>0</v>
      </c>
      <c r="EM316" s="345">
        <f t="shared" si="568"/>
        <v>0</v>
      </c>
      <c r="EN316" s="345">
        <f t="shared" si="568"/>
        <v>0</v>
      </c>
      <c r="EO316" s="345">
        <f t="shared" si="568"/>
        <v>0</v>
      </c>
      <c r="EP316" s="345">
        <f t="shared" si="568"/>
        <v>0</v>
      </c>
      <c r="EQ316" s="345">
        <f t="shared" ref="EQ316:FV316" si="569">EQ244</f>
        <v>0</v>
      </c>
      <c r="ER316" s="345">
        <f t="shared" si="569"/>
        <v>0</v>
      </c>
      <c r="ES316" s="345">
        <f t="shared" si="569"/>
        <v>0</v>
      </c>
      <c r="ET316" s="345">
        <f t="shared" si="569"/>
        <v>0</v>
      </c>
      <c r="EU316" s="345">
        <f t="shared" si="569"/>
        <v>0</v>
      </c>
      <c r="EV316" s="345">
        <f t="shared" si="569"/>
        <v>0</v>
      </c>
      <c r="EW316" s="345">
        <f t="shared" si="569"/>
        <v>0</v>
      </c>
      <c r="EX316" s="345">
        <f t="shared" si="569"/>
        <v>0</v>
      </c>
      <c r="EY316" s="345">
        <f t="shared" si="569"/>
        <v>0</v>
      </c>
      <c r="EZ316" s="345">
        <f t="shared" si="569"/>
        <v>0</v>
      </c>
      <c r="FA316" s="345">
        <f t="shared" si="569"/>
        <v>0</v>
      </c>
      <c r="FB316" s="345">
        <f t="shared" si="569"/>
        <v>0</v>
      </c>
      <c r="FC316" s="345">
        <f t="shared" si="569"/>
        <v>0</v>
      </c>
      <c r="FD316" s="345">
        <f t="shared" si="569"/>
        <v>0</v>
      </c>
      <c r="FE316" s="345">
        <f t="shared" si="569"/>
        <v>0</v>
      </c>
      <c r="FF316" s="345">
        <f t="shared" si="569"/>
        <v>0</v>
      </c>
      <c r="FG316" s="345">
        <f t="shared" si="569"/>
        <v>0</v>
      </c>
      <c r="FH316" s="345">
        <f t="shared" si="569"/>
        <v>0</v>
      </c>
      <c r="FI316" s="345">
        <f t="shared" si="569"/>
        <v>0</v>
      </c>
      <c r="FJ316" s="345">
        <f t="shared" si="569"/>
        <v>0</v>
      </c>
      <c r="FK316" s="345">
        <f t="shared" si="569"/>
        <v>0</v>
      </c>
      <c r="FL316" s="345">
        <f t="shared" si="569"/>
        <v>0</v>
      </c>
      <c r="FM316" s="345">
        <f t="shared" si="569"/>
        <v>0</v>
      </c>
      <c r="FN316" s="345">
        <f t="shared" si="569"/>
        <v>0</v>
      </c>
      <c r="FO316" s="345">
        <f t="shared" si="569"/>
        <v>0</v>
      </c>
      <c r="FP316" s="345">
        <f t="shared" si="569"/>
        <v>0</v>
      </c>
      <c r="FQ316" s="345">
        <f t="shared" si="569"/>
        <v>0</v>
      </c>
      <c r="FR316" s="345">
        <f t="shared" si="569"/>
        <v>0</v>
      </c>
      <c r="FS316" s="345">
        <f t="shared" si="569"/>
        <v>0</v>
      </c>
      <c r="FT316" s="345">
        <f t="shared" si="569"/>
        <v>0</v>
      </c>
      <c r="FU316" s="345">
        <f t="shared" si="569"/>
        <v>0</v>
      </c>
      <c r="FV316" s="345">
        <f t="shared" si="569"/>
        <v>0</v>
      </c>
      <c r="FW316" s="345">
        <f t="shared" ref="FW316:GN316" si="570">FW244</f>
        <v>0</v>
      </c>
      <c r="FX316" s="345">
        <f t="shared" si="570"/>
        <v>0</v>
      </c>
      <c r="FY316" s="345">
        <f t="shared" si="570"/>
        <v>0</v>
      </c>
      <c r="FZ316" s="345">
        <f t="shared" si="570"/>
        <v>0</v>
      </c>
      <c r="GA316" s="345">
        <f t="shared" si="570"/>
        <v>0</v>
      </c>
      <c r="GB316" s="345">
        <f t="shared" si="570"/>
        <v>0</v>
      </c>
      <c r="GC316" s="345">
        <f t="shared" si="570"/>
        <v>0</v>
      </c>
      <c r="GD316" s="345">
        <f t="shared" si="570"/>
        <v>0</v>
      </c>
      <c r="GE316" s="345">
        <f t="shared" si="570"/>
        <v>0</v>
      </c>
      <c r="GF316" s="345">
        <f t="shared" si="570"/>
        <v>0</v>
      </c>
      <c r="GG316" s="345">
        <f t="shared" si="570"/>
        <v>0</v>
      </c>
      <c r="GH316" s="345">
        <f t="shared" si="570"/>
        <v>0</v>
      </c>
      <c r="GI316" s="345">
        <f t="shared" si="570"/>
        <v>0</v>
      </c>
      <c r="GJ316" s="345">
        <f t="shared" si="570"/>
        <v>0</v>
      </c>
      <c r="GK316" s="345">
        <f t="shared" si="570"/>
        <v>0</v>
      </c>
      <c r="GL316" s="345">
        <f t="shared" si="570"/>
        <v>0</v>
      </c>
      <c r="GM316" s="345">
        <f t="shared" si="570"/>
        <v>0</v>
      </c>
      <c r="GN316" s="553">
        <f t="shared" si="570"/>
        <v>0</v>
      </c>
    </row>
    <row r="317" spans="3:196" hidden="1" outlineLevel="1" x14ac:dyDescent="0.75">
      <c r="C317" s="399"/>
      <c r="D317" s="65">
        <v>11</v>
      </c>
      <c r="E317" s="352">
        <f t="shared" si="550"/>
        <v>4</v>
      </c>
      <c r="F317" s="352">
        <f t="shared" si="551"/>
        <v>3</v>
      </c>
      <c r="G317" s="352">
        <f t="shared" si="551"/>
        <v>2</v>
      </c>
      <c r="H317" s="352">
        <f t="shared" si="551"/>
        <v>1</v>
      </c>
      <c r="I317" s="352">
        <f t="shared" si="551"/>
        <v>12</v>
      </c>
      <c r="J317" s="352">
        <f t="shared" si="551"/>
        <v>11</v>
      </c>
      <c r="K317" s="352">
        <f t="shared" si="551"/>
        <v>10</v>
      </c>
      <c r="L317" s="352">
        <f t="shared" si="551"/>
        <v>9</v>
      </c>
      <c r="M317" s="352">
        <f t="shared" si="551"/>
        <v>8</v>
      </c>
      <c r="N317" s="352">
        <f t="shared" si="551"/>
        <v>7</v>
      </c>
      <c r="O317" s="352">
        <f t="shared" si="551"/>
        <v>6</v>
      </c>
      <c r="P317" s="398">
        <f t="shared" si="551"/>
        <v>5</v>
      </c>
      <c r="Q317" s="352"/>
      <c r="R317" s="558" t="s">
        <v>227</v>
      </c>
      <c r="S317" s="543">
        <f>IF(S316=0,0,S315*Summary!$H$41/12)</f>
        <v>0</v>
      </c>
      <c r="T317" s="543">
        <f>IF(T316=0,0,T315*Summary!$H$41/12)</f>
        <v>0</v>
      </c>
      <c r="U317" s="543">
        <f>IF(U316=0,0,U315*Summary!$H$41/12)</f>
        <v>0</v>
      </c>
      <c r="V317" s="543">
        <f>IF(V316=0,0,V315*Summary!$H$41/12)</f>
        <v>0</v>
      </c>
      <c r="W317" s="543">
        <f>IF(W316=0,0,W315*Summary!$H$41/12)</f>
        <v>0</v>
      </c>
      <c r="X317" s="543">
        <f>IF(X316=0,0,X315*Summary!$H$41/12)</f>
        <v>0</v>
      </c>
      <c r="Y317" s="543">
        <f>IF(Y316=0,0,Y315*Summary!$H$41/12)</f>
        <v>0</v>
      </c>
      <c r="Z317" s="543">
        <f>IF(Z316=0,0,Z315*Summary!$H$41/12)</f>
        <v>0</v>
      </c>
      <c r="AA317" s="543">
        <f>IF(AA316=0,0,AA315*Summary!$H$41/12)</f>
        <v>0</v>
      </c>
      <c r="AB317" s="543">
        <f>IF(AB316=0,0,AB315*Summary!$H$41/12)</f>
        <v>0</v>
      </c>
      <c r="AC317" s="543">
        <f>IF(AC316=0,0,AC315*Summary!$H$41/12)</f>
        <v>0</v>
      </c>
      <c r="AD317" s="543">
        <f>IF(AD316=0,0,AD315*Summary!$H$41/12)</f>
        <v>0</v>
      </c>
      <c r="AE317" s="543">
        <f>IF(AE316=0,0,AE315*Summary!$H$41/12)</f>
        <v>0</v>
      </c>
      <c r="AF317" s="543">
        <f>IF(AF316=0,0,AF315*Summary!$H$41/12)</f>
        <v>0</v>
      </c>
      <c r="AG317" s="543">
        <f>IF(AG316=0,0,AG315*Summary!$H$41/12)</f>
        <v>0</v>
      </c>
      <c r="AH317" s="543">
        <f>IF(AH316=0,0,AH315*Summary!$H$41/12)</f>
        <v>0</v>
      </c>
      <c r="AI317" s="543">
        <f>IF(AI316=0,0,AI315*Summary!$H$41/12)</f>
        <v>0</v>
      </c>
      <c r="AJ317" s="543">
        <f>IF(AJ316=0,0,AJ315*Summary!$H$41/12)</f>
        <v>0</v>
      </c>
      <c r="AK317" s="543">
        <f>IF(AK316=0,0,AK315*Summary!$H$41/12)</f>
        <v>0</v>
      </c>
      <c r="AL317" s="543">
        <f>IF(AL316=0,0,AL315*Summary!$H$41/12)</f>
        <v>0</v>
      </c>
      <c r="AM317" s="543">
        <f>IF(AM316=0,0,AM315*Summary!$H$41/12)</f>
        <v>0</v>
      </c>
      <c r="AN317" s="543">
        <f>IF(AN316=0,0,AN315*Summary!$H$41/12)</f>
        <v>0</v>
      </c>
      <c r="AO317" s="543">
        <f>IF(AO316=0,0,AO315*Summary!$H$41/12)</f>
        <v>0</v>
      </c>
      <c r="AP317" s="543">
        <f>IF(AP316=0,0,AP315*Summary!$H$41/12)</f>
        <v>0</v>
      </c>
      <c r="AQ317" s="543">
        <f>IF(AQ316=0,0,AQ315*Summary!$H$41/12)</f>
        <v>0</v>
      </c>
      <c r="AR317" s="543">
        <f>IF(AR316=0,0,AR315*Summary!$H$41/12)</f>
        <v>0</v>
      </c>
      <c r="AS317" s="543">
        <f>IF(AS316=0,0,AS315*Summary!$H$41/12)</f>
        <v>0</v>
      </c>
      <c r="AT317" s="543">
        <f>IF(AT316=0,0,AT315*Summary!$H$41/12)</f>
        <v>0</v>
      </c>
      <c r="AU317" s="543">
        <f>IF(AU316=0,0,AU315*Summary!$H$41/12)</f>
        <v>0</v>
      </c>
      <c r="AV317" s="543">
        <f>IF(AV316=0,0,AV315*Summary!$H$41/12)</f>
        <v>0</v>
      </c>
      <c r="AW317" s="543">
        <f>IF(AW316=0,0,AW315*Summary!$H$41/12)</f>
        <v>0</v>
      </c>
      <c r="AX317" s="543">
        <f>IF(AX316=0,0,AX315*Summary!$H$41/12)</f>
        <v>0</v>
      </c>
      <c r="AY317" s="543">
        <f>IF(AY316=0,0,AY315*Summary!$H$41/12)</f>
        <v>0</v>
      </c>
      <c r="AZ317" s="543">
        <f>IF(AZ316=0,0,AZ315*Summary!$H$41/12)</f>
        <v>0</v>
      </c>
      <c r="BA317" s="543">
        <f>IF(BA316=0,0,BA315*Summary!$H$41/12)</f>
        <v>0</v>
      </c>
      <c r="BB317" s="543">
        <f>IF(BB316=0,0,BB315*Summary!$H$41/12)</f>
        <v>0</v>
      </c>
      <c r="BC317" s="543">
        <f>IF(BC316=0,0,BC315*Summary!$H$41/12)</f>
        <v>0</v>
      </c>
      <c r="BD317" s="543">
        <f>IF(BD316=0,0,BD315*Summary!$H$41/12)</f>
        <v>0</v>
      </c>
      <c r="BE317" s="543">
        <f>IF(BE316=0,0,BE315*Summary!$H$41/12)</f>
        <v>0</v>
      </c>
      <c r="BF317" s="543">
        <f>IF(BF316=0,0,BF315*Summary!$H$41/12)</f>
        <v>0</v>
      </c>
      <c r="BG317" s="543">
        <f>IF(BG316=0,0,BG315*Summary!$H$41/12)</f>
        <v>0</v>
      </c>
      <c r="BH317" s="543">
        <f>IF(BH316=0,0,BH315*Summary!$H$41/12)</f>
        <v>0</v>
      </c>
      <c r="BI317" s="543">
        <f>IF(BI316=0,0,BI315*Summary!$H$41/12)</f>
        <v>0</v>
      </c>
      <c r="BJ317" s="543">
        <f>IF(BJ316=0,0,BJ315*Summary!$H$41/12)</f>
        <v>0</v>
      </c>
      <c r="BK317" s="543">
        <f>IF(BK316=0,0,BK315*Summary!$H$41/12)</f>
        <v>0</v>
      </c>
      <c r="BL317" s="543">
        <f>IF(BL316=0,0,BL315*Summary!$H$41/12)</f>
        <v>0</v>
      </c>
      <c r="BM317" s="543">
        <f>IF(BM316=0,0,BM315*Summary!$H$41/12)</f>
        <v>0</v>
      </c>
      <c r="BN317" s="543">
        <f>IF(BN316=0,0,BN315*Summary!$H$41/12)</f>
        <v>0</v>
      </c>
      <c r="BO317" s="543">
        <f>IF(BO316=0,0,BO315*Summary!$H$41/12)</f>
        <v>3262447.3366326131</v>
      </c>
      <c r="BP317" s="543">
        <f>IF(BP316=0,0,BP315*Summary!$H$41/12)</f>
        <v>3305946.6344543812</v>
      </c>
      <c r="BQ317" s="543">
        <f>IF(BQ316=0,0,BQ315*Summary!$H$41/12)</f>
        <v>3349735.9275949611</v>
      </c>
      <c r="BR317" s="543">
        <f>IF(BR316=0,0,BR315*Summary!$H$41/12)</f>
        <v>3393817.1493564784</v>
      </c>
      <c r="BS317" s="543">
        <f>IF(BS316=0,0,BS315*Summary!$H$41/12)</f>
        <v>3438192.2459297385</v>
      </c>
      <c r="BT317" s="543">
        <f>IF(BT316=0,0,BT315*Summary!$H$41/12)</f>
        <v>3482863.176480154</v>
      </c>
      <c r="BU317" s="543">
        <f>IF(BU316=0,0,BU315*Summary!$H$41/12)</f>
        <v>3527831.9132342394</v>
      </c>
      <c r="BV317" s="543">
        <f>IF(BV316=0,0,BV315*Summary!$H$41/12)</f>
        <v>3582528.438628511</v>
      </c>
      <c r="BW317" s="543">
        <f>IF(BW316=0,0,BW315*Summary!$H$41/12)</f>
        <v>3637589.6075254106</v>
      </c>
      <c r="BX317" s="543">
        <f>IF(BX316=0,0,BX315*Summary!$H$41/12)</f>
        <v>3693017.8508816226</v>
      </c>
      <c r="BY317" s="543">
        <f>IF(BY316=0,0,BY315*Summary!$H$41/12)</f>
        <v>3748815.6158602093</v>
      </c>
      <c r="BZ317" s="543">
        <f>IF(BZ316=0,0,BZ315*Summary!$H$41/12)</f>
        <v>0</v>
      </c>
      <c r="CA317" s="543">
        <f>IF(CA316=0,0,CA315*Summary!$H$41/12)</f>
        <v>0</v>
      </c>
      <c r="CB317" s="543">
        <f>IF(CB316=0,0,CB315*Summary!$H$41/12)</f>
        <v>0</v>
      </c>
      <c r="CC317" s="543">
        <f>IF(CC316=0,0,CC315*Summary!$H$41/12)</f>
        <v>0</v>
      </c>
      <c r="CD317" s="543">
        <f>IF(CD316=0,0,CD315*Summary!$H$41/12)</f>
        <v>0</v>
      </c>
      <c r="CE317" s="543">
        <f>IF(CE316=0,0,CE315*Summary!$H$41/12)</f>
        <v>0</v>
      </c>
      <c r="CF317" s="543">
        <f>IF(CF316=0,0,CF315*Summary!$H$41/12)</f>
        <v>0</v>
      </c>
      <c r="CG317" s="543">
        <f>IF(CG316=0,0,CG315*Summary!$H$41/12)</f>
        <v>0</v>
      </c>
      <c r="CH317" s="543">
        <f>IF(CH316=0,0,CH315*Summary!$H$41/12)</f>
        <v>0</v>
      </c>
      <c r="CI317" s="543">
        <f>IF(CI316=0,0,CI315*Summary!$H$41/12)</f>
        <v>0</v>
      </c>
      <c r="CJ317" s="543">
        <f>IF(CJ316=0,0,CJ315*Summary!$H$41/12)</f>
        <v>0</v>
      </c>
      <c r="CK317" s="543">
        <f>IF(CK316=0,0,CK315*Summary!$H$41/12)</f>
        <v>0</v>
      </c>
      <c r="CL317" s="543">
        <f>IF(CL316=0,0,CL315*Summary!$H$41/12)</f>
        <v>0</v>
      </c>
      <c r="CM317" s="543">
        <f>IF(CM316=0,0,CM315*Summary!$H$41/12)</f>
        <v>0</v>
      </c>
      <c r="CN317" s="543">
        <f>IF(CN316=0,0,CN315*Summary!$H$41/12)</f>
        <v>0</v>
      </c>
      <c r="CO317" s="543">
        <f>IF(CO316=0,0,CO315*Summary!$H$41/12)</f>
        <v>0</v>
      </c>
      <c r="CP317" s="543">
        <f>IF(CP316=0,0,CP315*Summary!$H$41/12)</f>
        <v>0</v>
      </c>
      <c r="CQ317" s="543">
        <f>IF(CQ316=0,0,CQ315*Summary!$H$41/12)</f>
        <v>0</v>
      </c>
      <c r="CR317" s="543">
        <f>IF(CR316=0,0,CR315*Summary!$H$41/12)</f>
        <v>0</v>
      </c>
      <c r="CS317" s="543">
        <f>IF(CS316=0,0,CS315*Summary!$H$41/12)</f>
        <v>0</v>
      </c>
      <c r="CT317" s="543">
        <f>IF(CT316=0,0,CT315*Summary!$H$41/12)</f>
        <v>0</v>
      </c>
      <c r="CU317" s="543">
        <f>IF(CU316=0,0,CU315*Summary!$H$41/12)</f>
        <v>0</v>
      </c>
      <c r="CV317" s="543">
        <f>IF(CV316=0,0,CV315*Summary!$H$41/12)</f>
        <v>0</v>
      </c>
      <c r="CW317" s="543">
        <f>IF(CW316=0,0,CW315*Summary!$H$41/12)</f>
        <v>0</v>
      </c>
      <c r="CX317" s="543">
        <f>IF(CX316=0,0,CX315*Summary!$H$41/12)</f>
        <v>0</v>
      </c>
      <c r="CY317" s="543">
        <f>IF(CY316=0,0,CY315*Summary!$H$41/12)</f>
        <v>0</v>
      </c>
      <c r="CZ317" s="543">
        <f>IF(CZ316=0,0,CZ315*Summary!$H$41/12)</f>
        <v>0</v>
      </c>
      <c r="DA317" s="543">
        <f>IF(DA316=0,0,DA315*Summary!$H$41/12)</f>
        <v>0</v>
      </c>
      <c r="DB317" s="543">
        <f>IF(DB316=0,0,DB315*Summary!$H$41/12)</f>
        <v>0</v>
      </c>
      <c r="DC317" s="543">
        <f>IF(DC316=0,0,DC315*Summary!$H$41/12)</f>
        <v>0</v>
      </c>
      <c r="DD317" s="543">
        <f>IF(DD316=0,0,DD315*Summary!$H$41/12)</f>
        <v>0</v>
      </c>
      <c r="DE317" s="543">
        <f>IF(DE316=0,0,DE315*Summary!$H$41/12)</f>
        <v>0</v>
      </c>
      <c r="DF317" s="543">
        <f>IF(DF316=0,0,DF315*Summary!$H$41/12)</f>
        <v>0</v>
      </c>
      <c r="DG317" s="543">
        <f>IF(DG316=0,0,DG315*Summary!$H$41/12)</f>
        <v>0</v>
      </c>
      <c r="DH317" s="543">
        <f>IF(DH316=0,0,DH315*Summary!$H$41/12)</f>
        <v>0</v>
      </c>
      <c r="DI317" s="543">
        <f>IF(DI316=0,0,DI315*Summary!$H$41/12)</f>
        <v>0</v>
      </c>
      <c r="DJ317" s="543">
        <f>IF(DJ316=0,0,DJ315*Summary!$H$41/12)</f>
        <v>0</v>
      </c>
      <c r="DK317" s="543">
        <f>IF(DK316=0,0,DK315*Summary!$H$41/12)</f>
        <v>0</v>
      </c>
      <c r="DL317" s="543">
        <f>IF(DL316=0,0,DL315*Summary!$H$41/12)</f>
        <v>0</v>
      </c>
      <c r="DM317" s="543">
        <f>IF(DM316=0,0,DM315*Summary!$H$41/12)</f>
        <v>0</v>
      </c>
      <c r="DN317" s="543">
        <f>IF(DN316=0,0,DN315*Summary!$H$41/12)</f>
        <v>0</v>
      </c>
      <c r="DO317" s="543">
        <f>IF(DO316=0,0,DO315*Summary!$H$41/12)</f>
        <v>0</v>
      </c>
      <c r="DP317" s="543">
        <f>IF(DP316=0,0,DP315*Summary!$H$41/12)</f>
        <v>0</v>
      </c>
      <c r="DQ317" s="543">
        <f>IF(DQ316=0,0,DQ315*Summary!$H$41/12)</f>
        <v>0</v>
      </c>
      <c r="DR317" s="543">
        <f>IF(DR316=0,0,DR315*Summary!$H$41/12)</f>
        <v>0</v>
      </c>
      <c r="DS317" s="543">
        <f>IF(DS316=0,0,DS315*Summary!$H$41/12)</f>
        <v>0</v>
      </c>
      <c r="DT317" s="543">
        <f>IF(DT316=0,0,DT315*Summary!$H$41/12)</f>
        <v>0</v>
      </c>
      <c r="DU317" s="543">
        <f>IF(DU316=0,0,DU315*Summary!$H$41/12)</f>
        <v>0</v>
      </c>
      <c r="DV317" s="543">
        <f>IF(DV316=0,0,DV315*Summary!$H$41/12)</f>
        <v>0</v>
      </c>
      <c r="DW317" s="543">
        <f>IF(DW316=0,0,DW315*Summary!$H$41/12)</f>
        <v>0</v>
      </c>
      <c r="DX317" s="543">
        <f>IF(DX316=0,0,DX315*Summary!$H$41/12)</f>
        <v>0</v>
      </c>
      <c r="DY317" s="543">
        <f>IF(DY316=0,0,DY315*Summary!$H$41/12)</f>
        <v>0</v>
      </c>
      <c r="DZ317" s="543">
        <f>IF(DZ316=0,0,DZ315*Summary!$H$41/12)</f>
        <v>0</v>
      </c>
      <c r="EA317" s="543">
        <f>IF(EA316=0,0,EA315*Summary!$H$41/12)</f>
        <v>0</v>
      </c>
      <c r="EB317" s="543">
        <f>IF(EB316=0,0,EB315*Summary!$H$41/12)</f>
        <v>0</v>
      </c>
      <c r="EC317" s="543">
        <f>IF(EC316=0,0,EC315*Summary!$H$41/12)</f>
        <v>0</v>
      </c>
      <c r="ED317" s="543">
        <f>IF(ED316=0,0,ED315*Summary!$H$41/12)</f>
        <v>0</v>
      </c>
      <c r="EE317" s="543">
        <f>IF(EE316=0,0,EE315*Summary!$H$41/12)</f>
        <v>0</v>
      </c>
      <c r="EF317" s="543">
        <f>IF(EF316=0,0,EF315*Summary!$H$41/12)</f>
        <v>0</v>
      </c>
      <c r="EG317" s="543">
        <f>IF(EG316=0,0,EG315*Summary!$H$41/12)</f>
        <v>0</v>
      </c>
      <c r="EH317" s="543">
        <f>IF(EH316=0,0,EH315*Summary!$H$41/12)</f>
        <v>0</v>
      </c>
      <c r="EI317" s="543">
        <f>IF(EI316=0,0,EI315*Summary!$H$41/12)</f>
        <v>0</v>
      </c>
      <c r="EJ317" s="543">
        <f>IF(EJ316=0,0,EJ315*Summary!$H$41/12)</f>
        <v>0</v>
      </c>
      <c r="EK317" s="543">
        <f>IF(EK316=0,0,EK315*Summary!$H$41/12)</f>
        <v>0</v>
      </c>
      <c r="EL317" s="543">
        <f>IF(EL316=0,0,EL315*Summary!$H$41/12)</f>
        <v>0</v>
      </c>
      <c r="EM317" s="543">
        <f>IF(EM316=0,0,EM315*Summary!$H$41/12)</f>
        <v>0</v>
      </c>
      <c r="EN317" s="543">
        <f>IF(EN316=0,0,EN315*Summary!$H$41/12)</f>
        <v>0</v>
      </c>
      <c r="EO317" s="543">
        <f>IF(EO316=0,0,EO315*Summary!$H$41/12)</f>
        <v>0</v>
      </c>
      <c r="EP317" s="543">
        <f>IF(EP316=0,0,EP315*Summary!$H$41/12)</f>
        <v>0</v>
      </c>
      <c r="EQ317" s="543">
        <f>IF(EQ316=0,0,EQ315*Summary!$H$41/12)</f>
        <v>0</v>
      </c>
      <c r="ER317" s="543">
        <f>IF(ER316=0,0,ER315*Summary!$H$41/12)</f>
        <v>0</v>
      </c>
      <c r="ES317" s="543">
        <f>IF(ES316=0,0,ES315*Summary!$H$41/12)</f>
        <v>0</v>
      </c>
      <c r="ET317" s="543">
        <f>IF(ET316=0,0,ET315*Summary!$H$41/12)</f>
        <v>0</v>
      </c>
      <c r="EU317" s="543">
        <f>IF(EU316=0,0,EU315*Summary!$H$41/12)</f>
        <v>0</v>
      </c>
      <c r="EV317" s="543">
        <f>IF(EV316=0,0,EV315*Summary!$H$41/12)</f>
        <v>0</v>
      </c>
      <c r="EW317" s="543">
        <f>IF(EW316=0,0,EW315*Summary!$H$41/12)</f>
        <v>0</v>
      </c>
      <c r="EX317" s="543">
        <f>IF(EX316=0,0,EX315*Summary!$H$41/12)</f>
        <v>0</v>
      </c>
      <c r="EY317" s="543">
        <f>IF(EY316=0,0,EY315*Summary!$H$41/12)</f>
        <v>0</v>
      </c>
      <c r="EZ317" s="543">
        <f>IF(EZ316=0,0,EZ315*Summary!$H$41/12)</f>
        <v>0</v>
      </c>
      <c r="FA317" s="543">
        <f>IF(FA316=0,0,FA315*Summary!$H$41/12)</f>
        <v>0</v>
      </c>
      <c r="FB317" s="543">
        <f>IF(FB316=0,0,FB315*Summary!$H$41/12)</f>
        <v>0</v>
      </c>
      <c r="FC317" s="543">
        <f>IF(FC316=0,0,FC315*Summary!$H$41/12)</f>
        <v>0</v>
      </c>
      <c r="FD317" s="543">
        <f>IF(FD316=0,0,FD315*Summary!$H$41/12)</f>
        <v>0</v>
      </c>
      <c r="FE317" s="543">
        <f>IF(FE316=0,0,FE315*Summary!$H$41/12)</f>
        <v>0</v>
      </c>
      <c r="FF317" s="543">
        <f>IF(FF316=0,0,FF315*Summary!$H$41/12)</f>
        <v>0</v>
      </c>
      <c r="FG317" s="543">
        <f>IF(FG316=0,0,FG315*Summary!$H$41/12)</f>
        <v>0</v>
      </c>
      <c r="FH317" s="543">
        <f>IF(FH316=0,0,FH315*Summary!$H$41/12)</f>
        <v>0</v>
      </c>
      <c r="FI317" s="543">
        <f>IF(FI316=0,0,FI315*Summary!$H$41/12)</f>
        <v>0</v>
      </c>
      <c r="FJ317" s="543">
        <f>IF(FJ316=0,0,FJ315*Summary!$H$41/12)</f>
        <v>0</v>
      </c>
      <c r="FK317" s="543">
        <f>IF(FK316=0,0,FK315*Summary!$H$41/12)</f>
        <v>0</v>
      </c>
      <c r="FL317" s="543">
        <f>IF(FL316=0,0,FL315*Summary!$H$41/12)</f>
        <v>0</v>
      </c>
      <c r="FM317" s="543">
        <f>IF(FM316=0,0,FM315*Summary!$H$41/12)</f>
        <v>0</v>
      </c>
      <c r="FN317" s="543">
        <f>IF(FN316=0,0,FN315*Summary!$H$41/12)</f>
        <v>0</v>
      </c>
      <c r="FO317" s="543">
        <f>IF(FO316=0,0,FO315*Summary!$H$41/12)</f>
        <v>0</v>
      </c>
      <c r="FP317" s="543">
        <f>IF(FP316=0,0,FP315*Summary!$H$41/12)</f>
        <v>0</v>
      </c>
      <c r="FQ317" s="543">
        <f>IF(FQ316=0,0,FQ315*Summary!$H$41/12)</f>
        <v>0</v>
      </c>
      <c r="FR317" s="543">
        <f>IF(FR316=0,0,FR315*Summary!$H$41/12)</f>
        <v>0</v>
      </c>
      <c r="FS317" s="543">
        <f>IF(FS316=0,0,FS315*Summary!$H$41/12)</f>
        <v>0</v>
      </c>
      <c r="FT317" s="543">
        <f>IF(FT316=0,0,FT315*Summary!$H$41/12)</f>
        <v>0</v>
      </c>
      <c r="FU317" s="543">
        <f>IF(FU316=0,0,FU315*Summary!$H$41/12)</f>
        <v>0</v>
      </c>
      <c r="FV317" s="543">
        <f>IF(FV316=0,0,FV315*Summary!$H$41/12)</f>
        <v>0</v>
      </c>
      <c r="FW317" s="543">
        <f>IF(FW316=0,0,FW315*Summary!$H$41/12)</f>
        <v>0</v>
      </c>
      <c r="FX317" s="543">
        <f>IF(FX316=0,0,FX315*Summary!$H$41/12)</f>
        <v>0</v>
      </c>
      <c r="FY317" s="543">
        <f>IF(FY316=0,0,FY315*Summary!$H$41/12)</f>
        <v>0</v>
      </c>
      <c r="FZ317" s="543">
        <f>IF(FZ316=0,0,FZ315*Summary!$H$41/12)</f>
        <v>0</v>
      </c>
      <c r="GA317" s="543">
        <f>IF(GA316=0,0,GA315*Summary!$H$41/12)</f>
        <v>0</v>
      </c>
      <c r="GB317" s="543">
        <f>IF(GB316=0,0,GB315*Summary!$H$41/12)</f>
        <v>0</v>
      </c>
      <c r="GC317" s="543">
        <f>IF(GC316=0,0,GC315*Summary!$H$41/12)</f>
        <v>0</v>
      </c>
      <c r="GD317" s="543">
        <f>IF(GD316=0,0,GD315*Summary!$H$41/12)</f>
        <v>0</v>
      </c>
      <c r="GE317" s="543">
        <f>IF(GE316=0,0,GE315*Summary!$H$41/12)</f>
        <v>0</v>
      </c>
      <c r="GF317" s="543">
        <f>IF(GF316=0,0,GF315*Summary!$H$41/12)</f>
        <v>0</v>
      </c>
      <c r="GG317" s="543">
        <f>IF(GG316=0,0,GG315*Summary!$H$41/12)</f>
        <v>0</v>
      </c>
      <c r="GH317" s="543">
        <f>IF(GH316=0,0,GH315*Summary!$H$41/12)</f>
        <v>0</v>
      </c>
      <c r="GI317" s="543">
        <f>IF(GI316=0,0,GI315*Summary!$H$41/12)</f>
        <v>0</v>
      </c>
      <c r="GJ317" s="543">
        <f>IF(GJ316=0,0,GJ315*Summary!$H$41/12)</f>
        <v>0</v>
      </c>
      <c r="GK317" s="543">
        <f>IF(GK316=0,0,GK315*Summary!$H$41/12)</f>
        <v>0</v>
      </c>
      <c r="GL317" s="543">
        <f>IF(GL316=0,0,GL315*Summary!$H$41/12)</f>
        <v>0</v>
      </c>
      <c r="GM317" s="543">
        <f>IF(GM316=0,0,GM315*Summary!$H$41/12)</f>
        <v>0</v>
      </c>
      <c r="GN317" s="545">
        <f>IF(GN316=0,0,GN315*Summary!$H$41/12)</f>
        <v>0</v>
      </c>
    </row>
    <row r="318" spans="3:196" hidden="1" outlineLevel="1" x14ac:dyDescent="0.75">
      <c r="C318" s="400"/>
      <c r="D318" s="66">
        <v>12</v>
      </c>
      <c r="E318" s="401">
        <f t="shared" si="550"/>
        <v>5</v>
      </c>
      <c r="F318" s="401">
        <f t="shared" si="551"/>
        <v>4</v>
      </c>
      <c r="G318" s="401">
        <f t="shared" si="551"/>
        <v>3</v>
      </c>
      <c r="H318" s="401">
        <f t="shared" si="551"/>
        <v>2</v>
      </c>
      <c r="I318" s="401">
        <f t="shared" si="551"/>
        <v>1</v>
      </c>
      <c r="J318" s="401">
        <f t="shared" si="551"/>
        <v>12</v>
      </c>
      <c r="K318" s="401">
        <f t="shared" si="551"/>
        <v>11</v>
      </c>
      <c r="L318" s="401">
        <f t="shared" si="551"/>
        <v>10</v>
      </c>
      <c r="M318" s="401">
        <f t="shared" si="551"/>
        <v>9</v>
      </c>
      <c r="N318" s="401">
        <f t="shared" si="551"/>
        <v>8</v>
      </c>
      <c r="O318" s="401">
        <f t="shared" si="551"/>
        <v>7</v>
      </c>
      <c r="P318" s="402">
        <f t="shared" si="551"/>
        <v>6</v>
      </c>
      <c r="Q318" s="352"/>
      <c r="R318" s="558" t="s">
        <v>228</v>
      </c>
      <c r="S318" s="543">
        <f>S316-S317</f>
        <v>0</v>
      </c>
      <c r="T318" s="543">
        <f t="shared" ref="T318:CE318" si="571">T316-T317</f>
        <v>0</v>
      </c>
      <c r="U318" s="543">
        <f t="shared" si="571"/>
        <v>0</v>
      </c>
      <c r="V318" s="543">
        <f t="shared" si="571"/>
        <v>0</v>
      </c>
      <c r="W318" s="543">
        <f t="shared" si="571"/>
        <v>0</v>
      </c>
      <c r="X318" s="543">
        <f t="shared" si="571"/>
        <v>0</v>
      </c>
      <c r="Y318" s="543">
        <f t="shared" si="571"/>
        <v>0</v>
      </c>
      <c r="Z318" s="543">
        <f t="shared" si="571"/>
        <v>0</v>
      </c>
      <c r="AA318" s="543">
        <f t="shared" si="571"/>
        <v>0</v>
      </c>
      <c r="AB318" s="543">
        <f t="shared" si="571"/>
        <v>0</v>
      </c>
      <c r="AC318" s="543">
        <f t="shared" si="571"/>
        <v>0</v>
      </c>
      <c r="AD318" s="543">
        <f t="shared" si="571"/>
        <v>0</v>
      </c>
      <c r="AE318" s="543">
        <f t="shared" si="571"/>
        <v>0</v>
      </c>
      <c r="AF318" s="543">
        <f t="shared" si="571"/>
        <v>0</v>
      </c>
      <c r="AG318" s="543">
        <f t="shared" si="571"/>
        <v>0</v>
      </c>
      <c r="AH318" s="543">
        <f t="shared" si="571"/>
        <v>0</v>
      </c>
      <c r="AI318" s="543">
        <f t="shared" si="571"/>
        <v>0</v>
      </c>
      <c r="AJ318" s="543">
        <f t="shared" si="571"/>
        <v>0</v>
      </c>
      <c r="AK318" s="543">
        <f t="shared" si="571"/>
        <v>0</v>
      </c>
      <c r="AL318" s="543">
        <f t="shared" si="571"/>
        <v>0</v>
      </c>
      <c r="AM318" s="543">
        <f t="shared" si="571"/>
        <v>0</v>
      </c>
      <c r="AN318" s="543">
        <f t="shared" si="571"/>
        <v>0</v>
      </c>
      <c r="AO318" s="543">
        <f t="shared" si="571"/>
        <v>0</v>
      </c>
      <c r="AP318" s="543">
        <f t="shared" si="571"/>
        <v>0</v>
      </c>
      <c r="AQ318" s="543">
        <f t="shared" si="571"/>
        <v>0</v>
      </c>
      <c r="AR318" s="543">
        <f t="shared" si="571"/>
        <v>0</v>
      </c>
      <c r="AS318" s="543">
        <f t="shared" si="571"/>
        <v>0</v>
      </c>
      <c r="AT318" s="543">
        <f t="shared" si="571"/>
        <v>0</v>
      </c>
      <c r="AU318" s="543">
        <f t="shared" si="571"/>
        <v>0</v>
      </c>
      <c r="AV318" s="543">
        <f t="shared" si="571"/>
        <v>0</v>
      </c>
      <c r="AW318" s="543">
        <f t="shared" si="571"/>
        <v>0</v>
      </c>
      <c r="AX318" s="543">
        <f t="shared" si="571"/>
        <v>0</v>
      </c>
      <c r="AY318" s="543">
        <f t="shared" si="571"/>
        <v>0</v>
      </c>
      <c r="AZ318" s="543">
        <f t="shared" si="571"/>
        <v>0</v>
      </c>
      <c r="BA318" s="543">
        <f t="shared" si="571"/>
        <v>0</v>
      </c>
      <c r="BB318" s="543">
        <f t="shared" si="571"/>
        <v>0</v>
      </c>
      <c r="BC318" s="543">
        <f t="shared" si="571"/>
        <v>0</v>
      </c>
      <c r="BD318" s="543">
        <f t="shared" si="571"/>
        <v>0</v>
      </c>
      <c r="BE318" s="543">
        <f t="shared" si="571"/>
        <v>0</v>
      </c>
      <c r="BF318" s="543">
        <f t="shared" si="571"/>
        <v>0</v>
      </c>
      <c r="BG318" s="543">
        <f t="shared" si="571"/>
        <v>0</v>
      </c>
      <c r="BH318" s="543">
        <f t="shared" si="571"/>
        <v>0</v>
      </c>
      <c r="BI318" s="543">
        <f t="shared" si="571"/>
        <v>0</v>
      </c>
      <c r="BJ318" s="543">
        <f t="shared" si="571"/>
        <v>0</v>
      </c>
      <c r="BK318" s="543">
        <f t="shared" si="571"/>
        <v>0</v>
      </c>
      <c r="BL318" s="543">
        <f t="shared" si="571"/>
        <v>0</v>
      </c>
      <c r="BM318" s="543">
        <f t="shared" si="571"/>
        <v>0</v>
      </c>
      <c r="BN318" s="543">
        <f t="shared" si="571"/>
        <v>0</v>
      </c>
      <c r="BO318" s="543">
        <f t="shared" si="571"/>
        <v>-6524894.6732652262</v>
      </c>
      <c r="BP318" s="543">
        <f t="shared" si="571"/>
        <v>-6568393.9710869938</v>
      </c>
      <c r="BQ318" s="543">
        <f t="shared" si="571"/>
        <v>-6612183.2642275747</v>
      </c>
      <c r="BR318" s="543">
        <f t="shared" si="571"/>
        <v>-6656264.4859890919</v>
      </c>
      <c r="BS318" s="543">
        <f t="shared" si="571"/>
        <v>-6700639.5825623516</v>
      </c>
      <c r="BT318" s="543">
        <f t="shared" si="571"/>
        <v>-6745310.5131127667</v>
      </c>
      <c r="BU318" s="543">
        <f t="shared" si="571"/>
        <v>-8204478.8091406804</v>
      </c>
      <c r="BV318" s="543">
        <f t="shared" si="571"/>
        <v>-8259175.3345349524</v>
      </c>
      <c r="BW318" s="543">
        <f t="shared" si="571"/>
        <v>-8314236.503431851</v>
      </c>
      <c r="BX318" s="543">
        <f t="shared" si="571"/>
        <v>-8369664.746788064</v>
      </c>
      <c r="BY318" s="543">
        <f t="shared" si="571"/>
        <v>-8425462.5117666498</v>
      </c>
      <c r="BZ318" s="543">
        <f t="shared" si="571"/>
        <v>0</v>
      </c>
      <c r="CA318" s="543">
        <f t="shared" si="571"/>
        <v>0</v>
      </c>
      <c r="CB318" s="543">
        <f t="shared" si="571"/>
        <v>0</v>
      </c>
      <c r="CC318" s="543">
        <f t="shared" si="571"/>
        <v>0</v>
      </c>
      <c r="CD318" s="543">
        <f t="shared" si="571"/>
        <v>0</v>
      </c>
      <c r="CE318" s="543">
        <f t="shared" si="571"/>
        <v>0</v>
      </c>
      <c r="CF318" s="543">
        <f t="shared" ref="CF318:EQ318" si="572">CF316-CF317</f>
        <v>0</v>
      </c>
      <c r="CG318" s="543">
        <f t="shared" si="572"/>
        <v>0</v>
      </c>
      <c r="CH318" s="543">
        <f t="shared" si="572"/>
        <v>0</v>
      </c>
      <c r="CI318" s="543">
        <f t="shared" si="572"/>
        <v>0</v>
      </c>
      <c r="CJ318" s="543">
        <f t="shared" si="572"/>
        <v>0</v>
      </c>
      <c r="CK318" s="543">
        <f t="shared" si="572"/>
        <v>0</v>
      </c>
      <c r="CL318" s="543">
        <f t="shared" si="572"/>
        <v>0</v>
      </c>
      <c r="CM318" s="543">
        <f t="shared" si="572"/>
        <v>0</v>
      </c>
      <c r="CN318" s="543">
        <f t="shared" si="572"/>
        <v>0</v>
      </c>
      <c r="CO318" s="543">
        <f t="shared" si="572"/>
        <v>0</v>
      </c>
      <c r="CP318" s="543">
        <f t="shared" si="572"/>
        <v>0</v>
      </c>
      <c r="CQ318" s="543">
        <f t="shared" si="572"/>
        <v>0</v>
      </c>
      <c r="CR318" s="543">
        <f t="shared" si="572"/>
        <v>0</v>
      </c>
      <c r="CS318" s="543">
        <f t="shared" si="572"/>
        <v>0</v>
      </c>
      <c r="CT318" s="543">
        <f t="shared" si="572"/>
        <v>0</v>
      </c>
      <c r="CU318" s="543">
        <f t="shared" si="572"/>
        <v>0</v>
      </c>
      <c r="CV318" s="543">
        <f t="shared" si="572"/>
        <v>0</v>
      </c>
      <c r="CW318" s="543">
        <f t="shared" si="572"/>
        <v>0</v>
      </c>
      <c r="CX318" s="543">
        <f t="shared" si="572"/>
        <v>0</v>
      </c>
      <c r="CY318" s="543">
        <f t="shared" si="572"/>
        <v>0</v>
      </c>
      <c r="CZ318" s="543">
        <f t="shared" si="572"/>
        <v>0</v>
      </c>
      <c r="DA318" s="543">
        <f t="shared" si="572"/>
        <v>0</v>
      </c>
      <c r="DB318" s="543">
        <f t="shared" si="572"/>
        <v>0</v>
      </c>
      <c r="DC318" s="543">
        <f t="shared" si="572"/>
        <v>0</v>
      </c>
      <c r="DD318" s="543">
        <f t="shared" si="572"/>
        <v>0</v>
      </c>
      <c r="DE318" s="543">
        <f t="shared" si="572"/>
        <v>0</v>
      </c>
      <c r="DF318" s="543">
        <f t="shared" si="572"/>
        <v>0</v>
      </c>
      <c r="DG318" s="543">
        <f t="shared" si="572"/>
        <v>0</v>
      </c>
      <c r="DH318" s="543">
        <f t="shared" si="572"/>
        <v>0</v>
      </c>
      <c r="DI318" s="543">
        <f t="shared" si="572"/>
        <v>0</v>
      </c>
      <c r="DJ318" s="543">
        <f t="shared" si="572"/>
        <v>0</v>
      </c>
      <c r="DK318" s="543">
        <f t="shared" si="572"/>
        <v>0</v>
      </c>
      <c r="DL318" s="543">
        <f t="shared" si="572"/>
        <v>0</v>
      </c>
      <c r="DM318" s="543">
        <f t="shared" si="572"/>
        <v>0</v>
      </c>
      <c r="DN318" s="543">
        <f t="shared" si="572"/>
        <v>0</v>
      </c>
      <c r="DO318" s="543">
        <f t="shared" si="572"/>
        <v>0</v>
      </c>
      <c r="DP318" s="543">
        <f t="shared" si="572"/>
        <v>0</v>
      </c>
      <c r="DQ318" s="543">
        <f t="shared" si="572"/>
        <v>0</v>
      </c>
      <c r="DR318" s="543">
        <f t="shared" si="572"/>
        <v>0</v>
      </c>
      <c r="DS318" s="543">
        <f t="shared" si="572"/>
        <v>0</v>
      </c>
      <c r="DT318" s="543">
        <f t="shared" si="572"/>
        <v>0</v>
      </c>
      <c r="DU318" s="543">
        <f t="shared" si="572"/>
        <v>0</v>
      </c>
      <c r="DV318" s="543">
        <f t="shared" si="572"/>
        <v>0</v>
      </c>
      <c r="DW318" s="543">
        <f t="shared" si="572"/>
        <v>0</v>
      </c>
      <c r="DX318" s="543">
        <f t="shared" si="572"/>
        <v>0</v>
      </c>
      <c r="DY318" s="543">
        <f t="shared" si="572"/>
        <v>0</v>
      </c>
      <c r="DZ318" s="543">
        <f t="shared" si="572"/>
        <v>0</v>
      </c>
      <c r="EA318" s="543">
        <f t="shared" si="572"/>
        <v>0</v>
      </c>
      <c r="EB318" s="543">
        <f t="shared" si="572"/>
        <v>0</v>
      </c>
      <c r="EC318" s="543">
        <f t="shared" si="572"/>
        <v>0</v>
      </c>
      <c r="ED318" s="543">
        <f t="shared" si="572"/>
        <v>0</v>
      </c>
      <c r="EE318" s="543">
        <f t="shared" si="572"/>
        <v>0</v>
      </c>
      <c r="EF318" s="543">
        <f t="shared" si="572"/>
        <v>0</v>
      </c>
      <c r="EG318" s="543">
        <f t="shared" si="572"/>
        <v>0</v>
      </c>
      <c r="EH318" s="543">
        <f t="shared" si="572"/>
        <v>0</v>
      </c>
      <c r="EI318" s="543">
        <f t="shared" si="572"/>
        <v>0</v>
      </c>
      <c r="EJ318" s="543">
        <f t="shared" si="572"/>
        <v>0</v>
      </c>
      <c r="EK318" s="543">
        <f t="shared" si="572"/>
        <v>0</v>
      </c>
      <c r="EL318" s="543">
        <f t="shared" si="572"/>
        <v>0</v>
      </c>
      <c r="EM318" s="543">
        <f t="shared" si="572"/>
        <v>0</v>
      </c>
      <c r="EN318" s="543">
        <f t="shared" si="572"/>
        <v>0</v>
      </c>
      <c r="EO318" s="543">
        <f t="shared" si="572"/>
        <v>0</v>
      </c>
      <c r="EP318" s="543">
        <f t="shared" si="572"/>
        <v>0</v>
      </c>
      <c r="EQ318" s="543">
        <f t="shared" si="572"/>
        <v>0</v>
      </c>
      <c r="ER318" s="543">
        <f t="shared" ref="ER318:GN318" si="573">ER316-ER317</f>
        <v>0</v>
      </c>
      <c r="ES318" s="543">
        <f t="shared" si="573"/>
        <v>0</v>
      </c>
      <c r="ET318" s="543">
        <f t="shared" si="573"/>
        <v>0</v>
      </c>
      <c r="EU318" s="543">
        <f t="shared" si="573"/>
        <v>0</v>
      </c>
      <c r="EV318" s="543">
        <f t="shared" si="573"/>
        <v>0</v>
      </c>
      <c r="EW318" s="543">
        <f t="shared" si="573"/>
        <v>0</v>
      </c>
      <c r="EX318" s="543">
        <f t="shared" si="573"/>
        <v>0</v>
      </c>
      <c r="EY318" s="543">
        <f t="shared" si="573"/>
        <v>0</v>
      </c>
      <c r="EZ318" s="543">
        <f t="shared" si="573"/>
        <v>0</v>
      </c>
      <c r="FA318" s="543">
        <f t="shared" si="573"/>
        <v>0</v>
      </c>
      <c r="FB318" s="543">
        <f t="shared" si="573"/>
        <v>0</v>
      </c>
      <c r="FC318" s="543">
        <f t="shared" si="573"/>
        <v>0</v>
      </c>
      <c r="FD318" s="543">
        <f t="shared" si="573"/>
        <v>0</v>
      </c>
      <c r="FE318" s="543">
        <f t="shared" si="573"/>
        <v>0</v>
      </c>
      <c r="FF318" s="543">
        <f t="shared" si="573"/>
        <v>0</v>
      </c>
      <c r="FG318" s="543">
        <f t="shared" si="573"/>
        <v>0</v>
      </c>
      <c r="FH318" s="543">
        <f t="shared" si="573"/>
        <v>0</v>
      </c>
      <c r="FI318" s="543">
        <f t="shared" si="573"/>
        <v>0</v>
      </c>
      <c r="FJ318" s="543">
        <f t="shared" si="573"/>
        <v>0</v>
      </c>
      <c r="FK318" s="543">
        <f t="shared" si="573"/>
        <v>0</v>
      </c>
      <c r="FL318" s="543">
        <f t="shared" si="573"/>
        <v>0</v>
      </c>
      <c r="FM318" s="543">
        <f t="shared" si="573"/>
        <v>0</v>
      </c>
      <c r="FN318" s="543">
        <f t="shared" si="573"/>
        <v>0</v>
      </c>
      <c r="FO318" s="543">
        <f t="shared" si="573"/>
        <v>0</v>
      </c>
      <c r="FP318" s="543">
        <f t="shared" si="573"/>
        <v>0</v>
      </c>
      <c r="FQ318" s="543">
        <f t="shared" si="573"/>
        <v>0</v>
      </c>
      <c r="FR318" s="543">
        <f t="shared" si="573"/>
        <v>0</v>
      </c>
      <c r="FS318" s="543">
        <f t="shared" si="573"/>
        <v>0</v>
      </c>
      <c r="FT318" s="543">
        <f t="shared" si="573"/>
        <v>0</v>
      </c>
      <c r="FU318" s="543">
        <f t="shared" si="573"/>
        <v>0</v>
      </c>
      <c r="FV318" s="543">
        <f t="shared" si="573"/>
        <v>0</v>
      </c>
      <c r="FW318" s="543">
        <f t="shared" si="573"/>
        <v>0</v>
      </c>
      <c r="FX318" s="543">
        <f t="shared" si="573"/>
        <v>0</v>
      </c>
      <c r="FY318" s="543">
        <f t="shared" si="573"/>
        <v>0</v>
      </c>
      <c r="FZ318" s="543">
        <f t="shared" si="573"/>
        <v>0</v>
      </c>
      <c r="GA318" s="543">
        <f t="shared" si="573"/>
        <v>0</v>
      </c>
      <c r="GB318" s="543">
        <f t="shared" si="573"/>
        <v>0</v>
      </c>
      <c r="GC318" s="543">
        <f t="shared" si="573"/>
        <v>0</v>
      </c>
      <c r="GD318" s="543">
        <f t="shared" si="573"/>
        <v>0</v>
      </c>
      <c r="GE318" s="543">
        <f t="shared" si="573"/>
        <v>0</v>
      </c>
      <c r="GF318" s="543">
        <f t="shared" si="573"/>
        <v>0</v>
      </c>
      <c r="GG318" s="543">
        <f t="shared" si="573"/>
        <v>0</v>
      </c>
      <c r="GH318" s="543">
        <f t="shared" si="573"/>
        <v>0</v>
      </c>
      <c r="GI318" s="543">
        <f t="shared" si="573"/>
        <v>0</v>
      </c>
      <c r="GJ318" s="543">
        <f t="shared" si="573"/>
        <v>0</v>
      </c>
      <c r="GK318" s="543">
        <f t="shared" si="573"/>
        <v>0</v>
      </c>
      <c r="GL318" s="543">
        <f t="shared" si="573"/>
        <v>0</v>
      </c>
      <c r="GM318" s="543">
        <f t="shared" si="573"/>
        <v>0</v>
      </c>
      <c r="GN318" s="545">
        <f t="shared" si="573"/>
        <v>0</v>
      </c>
    </row>
    <row r="319" spans="3:196" hidden="1" outlineLevel="1" x14ac:dyDescent="0.75">
      <c r="M319" s="352"/>
      <c r="N319" s="352"/>
      <c r="O319" s="352"/>
      <c r="P319" s="352"/>
      <c r="Q319" s="352"/>
      <c r="R319" s="558" t="s">
        <v>229</v>
      </c>
      <c r="S319" s="543">
        <f>S315-S318</f>
        <v>489367100.49489194</v>
      </c>
      <c r="T319" s="543">
        <f t="shared" ref="T319:CE319" si="574">T315-T318</f>
        <v>489367100.49489194</v>
      </c>
      <c r="U319" s="543">
        <f t="shared" si="574"/>
        <v>489367100.49489194</v>
      </c>
      <c r="V319" s="543">
        <f t="shared" si="574"/>
        <v>489367100.49489194</v>
      </c>
      <c r="W319" s="543">
        <f t="shared" si="574"/>
        <v>489367100.49489194</v>
      </c>
      <c r="X319" s="543">
        <f t="shared" si="574"/>
        <v>489367100.49489194</v>
      </c>
      <c r="Y319" s="543">
        <f t="shared" si="574"/>
        <v>489367100.49489194</v>
      </c>
      <c r="Z319" s="543">
        <f t="shared" si="574"/>
        <v>489367100.49489194</v>
      </c>
      <c r="AA319" s="543">
        <f t="shared" si="574"/>
        <v>489367100.49489194</v>
      </c>
      <c r="AB319" s="543">
        <f t="shared" si="574"/>
        <v>489367100.49489194</v>
      </c>
      <c r="AC319" s="543">
        <f t="shared" si="574"/>
        <v>489367100.49489194</v>
      </c>
      <c r="AD319" s="543">
        <f t="shared" si="574"/>
        <v>489367100.49489194</v>
      </c>
      <c r="AE319" s="543">
        <f t="shared" si="574"/>
        <v>489367100.49489194</v>
      </c>
      <c r="AF319" s="543">
        <f t="shared" si="574"/>
        <v>489367100.49489194</v>
      </c>
      <c r="AG319" s="543">
        <f t="shared" si="574"/>
        <v>489367100.49489194</v>
      </c>
      <c r="AH319" s="543">
        <f t="shared" si="574"/>
        <v>489367100.49489194</v>
      </c>
      <c r="AI319" s="543">
        <f t="shared" si="574"/>
        <v>489367100.49489194</v>
      </c>
      <c r="AJ319" s="543">
        <f t="shared" si="574"/>
        <v>489367100.49489194</v>
      </c>
      <c r="AK319" s="543">
        <f t="shared" si="574"/>
        <v>489367100.49489194</v>
      </c>
      <c r="AL319" s="543">
        <f t="shared" si="574"/>
        <v>489367100.49489194</v>
      </c>
      <c r="AM319" s="543">
        <f t="shared" si="574"/>
        <v>489367100.49489194</v>
      </c>
      <c r="AN319" s="543">
        <f t="shared" si="574"/>
        <v>489367100.49489194</v>
      </c>
      <c r="AO319" s="543">
        <f t="shared" si="574"/>
        <v>489367100.49489194</v>
      </c>
      <c r="AP319" s="543">
        <f t="shared" si="574"/>
        <v>489367100.49489194</v>
      </c>
      <c r="AQ319" s="543">
        <f t="shared" si="574"/>
        <v>489367100.49489194</v>
      </c>
      <c r="AR319" s="543">
        <f t="shared" si="574"/>
        <v>489367100.49489194</v>
      </c>
      <c r="AS319" s="543">
        <f t="shared" si="574"/>
        <v>489367100.49489194</v>
      </c>
      <c r="AT319" s="543">
        <f t="shared" si="574"/>
        <v>489367100.49489194</v>
      </c>
      <c r="AU319" s="543">
        <f t="shared" si="574"/>
        <v>489367100.49489194</v>
      </c>
      <c r="AV319" s="543">
        <f t="shared" si="574"/>
        <v>489367100.49489194</v>
      </c>
      <c r="AW319" s="543">
        <f t="shared" si="574"/>
        <v>489367100.49489194</v>
      </c>
      <c r="AX319" s="543">
        <f t="shared" si="574"/>
        <v>489367100.49489194</v>
      </c>
      <c r="AY319" s="543">
        <f t="shared" si="574"/>
        <v>489367100.49489194</v>
      </c>
      <c r="AZ319" s="543">
        <f t="shared" si="574"/>
        <v>489367100.49489194</v>
      </c>
      <c r="BA319" s="543">
        <f t="shared" si="574"/>
        <v>489367100.49489194</v>
      </c>
      <c r="BB319" s="543">
        <f t="shared" si="574"/>
        <v>489367100.49489194</v>
      </c>
      <c r="BC319" s="543">
        <f t="shared" si="574"/>
        <v>489367100.49489194</v>
      </c>
      <c r="BD319" s="543">
        <f t="shared" si="574"/>
        <v>489367100.49489194</v>
      </c>
      <c r="BE319" s="543">
        <f t="shared" si="574"/>
        <v>489367100.49489194</v>
      </c>
      <c r="BF319" s="543">
        <f t="shared" si="574"/>
        <v>489367100.49489194</v>
      </c>
      <c r="BG319" s="543">
        <f t="shared" si="574"/>
        <v>489367100.49489194</v>
      </c>
      <c r="BH319" s="543">
        <f t="shared" si="574"/>
        <v>489367100.49489194</v>
      </c>
      <c r="BI319" s="543">
        <f t="shared" si="574"/>
        <v>489367100.49489194</v>
      </c>
      <c r="BJ319" s="543">
        <f t="shared" si="574"/>
        <v>489367100.49489194</v>
      </c>
      <c r="BK319" s="543">
        <f t="shared" si="574"/>
        <v>489367100.49489194</v>
      </c>
      <c r="BL319" s="543">
        <f t="shared" si="574"/>
        <v>489367100.49489194</v>
      </c>
      <c r="BM319" s="543">
        <f t="shared" si="574"/>
        <v>489367100.49489194</v>
      </c>
      <c r="BN319" s="543">
        <f t="shared" si="574"/>
        <v>489367100.49489194</v>
      </c>
      <c r="BO319" s="543">
        <f t="shared" si="574"/>
        <v>495891995.16815716</v>
      </c>
      <c r="BP319" s="543">
        <f t="shared" si="574"/>
        <v>502460389.13924414</v>
      </c>
      <c r="BQ319" s="543">
        <f t="shared" si="574"/>
        <v>509072572.40347171</v>
      </c>
      <c r="BR319" s="543">
        <f t="shared" si="574"/>
        <v>515728836.8894608</v>
      </c>
      <c r="BS319" s="543">
        <f t="shared" si="574"/>
        <v>522429476.47202313</v>
      </c>
      <c r="BT319" s="543">
        <f t="shared" si="574"/>
        <v>529174786.98513591</v>
      </c>
      <c r="BU319" s="543">
        <f t="shared" si="574"/>
        <v>537379265.7942766</v>
      </c>
      <c r="BV319" s="543">
        <f t="shared" si="574"/>
        <v>545638441.1288116</v>
      </c>
      <c r="BW319" s="543">
        <f t="shared" si="574"/>
        <v>553952677.63224339</v>
      </c>
      <c r="BX319" s="543">
        <f t="shared" si="574"/>
        <v>562322342.37903142</v>
      </c>
      <c r="BY319" s="543">
        <f t="shared" si="574"/>
        <v>570747804.89079809</v>
      </c>
      <c r="BZ319" s="543">
        <f t="shared" si="574"/>
        <v>570747804.89079809</v>
      </c>
      <c r="CA319" s="543">
        <f t="shared" si="574"/>
        <v>570747804.89079809</v>
      </c>
      <c r="CB319" s="543">
        <f t="shared" si="574"/>
        <v>570747804.89079809</v>
      </c>
      <c r="CC319" s="543">
        <f t="shared" si="574"/>
        <v>570747804.89079809</v>
      </c>
      <c r="CD319" s="543">
        <f t="shared" si="574"/>
        <v>570747804.89079809</v>
      </c>
      <c r="CE319" s="543">
        <f t="shared" si="574"/>
        <v>570747804.89079809</v>
      </c>
      <c r="CF319" s="543">
        <f t="shared" ref="CF319:EQ319" si="575">CF315-CF318</f>
        <v>570747804.89079809</v>
      </c>
      <c r="CG319" s="543">
        <f t="shared" si="575"/>
        <v>570747804.89079809</v>
      </c>
      <c r="CH319" s="543">
        <f t="shared" si="575"/>
        <v>570747804.89079809</v>
      </c>
      <c r="CI319" s="543">
        <f t="shared" si="575"/>
        <v>570747804.89079809</v>
      </c>
      <c r="CJ319" s="543">
        <f t="shared" si="575"/>
        <v>570747804.89079809</v>
      </c>
      <c r="CK319" s="543">
        <f t="shared" si="575"/>
        <v>570747804.89079809</v>
      </c>
      <c r="CL319" s="543">
        <f t="shared" si="575"/>
        <v>570747804.89079809</v>
      </c>
      <c r="CM319" s="543">
        <f t="shared" si="575"/>
        <v>570747804.89079809</v>
      </c>
      <c r="CN319" s="543">
        <f t="shared" si="575"/>
        <v>570747804.89079809</v>
      </c>
      <c r="CO319" s="543">
        <f t="shared" si="575"/>
        <v>570747804.89079809</v>
      </c>
      <c r="CP319" s="543">
        <f t="shared" si="575"/>
        <v>570747804.89079809</v>
      </c>
      <c r="CQ319" s="543">
        <f t="shared" si="575"/>
        <v>570747804.89079809</v>
      </c>
      <c r="CR319" s="543">
        <f t="shared" si="575"/>
        <v>570747804.89079809</v>
      </c>
      <c r="CS319" s="543">
        <f t="shared" si="575"/>
        <v>570747804.89079809</v>
      </c>
      <c r="CT319" s="543">
        <f t="shared" si="575"/>
        <v>570747804.89079809</v>
      </c>
      <c r="CU319" s="543">
        <f t="shared" si="575"/>
        <v>570747804.89079809</v>
      </c>
      <c r="CV319" s="543">
        <f t="shared" si="575"/>
        <v>570747804.89079809</v>
      </c>
      <c r="CW319" s="543">
        <f t="shared" si="575"/>
        <v>570747804.89079809</v>
      </c>
      <c r="CX319" s="543">
        <f t="shared" si="575"/>
        <v>570747804.89079809</v>
      </c>
      <c r="CY319" s="543">
        <f t="shared" si="575"/>
        <v>570747804.89079809</v>
      </c>
      <c r="CZ319" s="543">
        <f t="shared" si="575"/>
        <v>570747804.89079809</v>
      </c>
      <c r="DA319" s="543">
        <f t="shared" si="575"/>
        <v>570747804.89079809</v>
      </c>
      <c r="DB319" s="543">
        <f t="shared" si="575"/>
        <v>570747804.89079809</v>
      </c>
      <c r="DC319" s="543">
        <f t="shared" si="575"/>
        <v>570747804.89079809</v>
      </c>
      <c r="DD319" s="543">
        <f t="shared" si="575"/>
        <v>570747804.89079809</v>
      </c>
      <c r="DE319" s="543">
        <f t="shared" si="575"/>
        <v>570747804.89079809</v>
      </c>
      <c r="DF319" s="543">
        <f t="shared" si="575"/>
        <v>570747804.89079809</v>
      </c>
      <c r="DG319" s="543">
        <f t="shared" si="575"/>
        <v>570747804.89079809</v>
      </c>
      <c r="DH319" s="543">
        <f t="shared" si="575"/>
        <v>570747804.89079809</v>
      </c>
      <c r="DI319" s="543">
        <f t="shared" si="575"/>
        <v>570747804.89079809</v>
      </c>
      <c r="DJ319" s="543">
        <f t="shared" si="575"/>
        <v>570747804.89079809</v>
      </c>
      <c r="DK319" s="543">
        <f t="shared" si="575"/>
        <v>570747804.89079809</v>
      </c>
      <c r="DL319" s="543">
        <f t="shared" si="575"/>
        <v>570747804.89079809</v>
      </c>
      <c r="DM319" s="543">
        <f t="shared" si="575"/>
        <v>570747804.89079809</v>
      </c>
      <c r="DN319" s="543">
        <f t="shared" si="575"/>
        <v>570747804.89079809</v>
      </c>
      <c r="DO319" s="543">
        <f t="shared" si="575"/>
        <v>570747804.89079809</v>
      </c>
      <c r="DP319" s="543">
        <f t="shared" si="575"/>
        <v>570747804.89079809</v>
      </c>
      <c r="DQ319" s="543">
        <f t="shared" si="575"/>
        <v>570747804.89079809</v>
      </c>
      <c r="DR319" s="543">
        <f t="shared" si="575"/>
        <v>570747804.89079809</v>
      </c>
      <c r="DS319" s="543">
        <f t="shared" si="575"/>
        <v>570747804.89079809</v>
      </c>
      <c r="DT319" s="543">
        <f t="shared" si="575"/>
        <v>570747804.89079809</v>
      </c>
      <c r="DU319" s="543">
        <f t="shared" si="575"/>
        <v>570747804.89079809</v>
      </c>
      <c r="DV319" s="543">
        <f t="shared" si="575"/>
        <v>570747804.89079809</v>
      </c>
      <c r="DW319" s="543">
        <f t="shared" si="575"/>
        <v>570747804.89079809</v>
      </c>
      <c r="DX319" s="543">
        <f t="shared" si="575"/>
        <v>570747804.89079809</v>
      </c>
      <c r="DY319" s="543">
        <f t="shared" si="575"/>
        <v>570747804.89079809</v>
      </c>
      <c r="DZ319" s="543">
        <f t="shared" si="575"/>
        <v>570747804.89079809</v>
      </c>
      <c r="EA319" s="543">
        <f t="shared" si="575"/>
        <v>570747804.89079809</v>
      </c>
      <c r="EB319" s="543">
        <f t="shared" si="575"/>
        <v>570747804.89079809</v>
      </c>
      <c r="EC319" s="543">
        <f t="shared" si="575"/>
        <v>570747804.89079809</v>
      </c>
      <c r="ED319" s="543">
        <f t="shared" si="575"/>
        <v>570747804.89079809</v>
      </c>
      <c r="EE319" s="543">
        <f t="shared" si="575"/>
        <v>570747804.89079809</v>
      </c>
      <c r="EF319" s="543">
        <f t="shared" si="575"/>
        <v>570747804.89079809</v>
      </c>
      <c r="EG319" s="543">
        <f t="shared" si="575"/>
        <v>570747804.89079809</v>
      </c>
      <c r="EH319" s="543">
        <f t="shared" si="575"/>
        <v>570747804.89079809</v>
      </c>
      <c r="EI319" s="543">
        <f t="shared" si="575"/>
        <v>570747804.89079809</v>
      </c>
      <c r="EJ319" s="543">
        <f t="shared" si="575"/>
        <v>570747804.89079809</v>
      </c>
      <c r="EK319" s="543">
        <f t="shared" si="575"/>
        <v>570747804.89079809</v>
      </c>
      <c r="EL319" s="543">
        <f t="shared" si="575"/>
        <v>570747804.89079809</v>
      </c>
      <c r="EM319" s="543">
        <f t="shared" si="575"/>
        <v>570747804.89079809</v>
      </c>
      <c r="EN319" s="543">
        <f t="shared" si="575"/>
        <v>570747804.89079809</v>
      </c>
      <c r="EO319" s="543">
        <f t="shared" si="575"/>
        <v>570747804.89079809</v>
      </c>
      <c r="EP319" s="543">
        <f t="shared" si="575"/>
        <v>570747804.89079809</v>
      </c>
      <c r="EQ319" s="543">
        <f t="shared" si="575"/>
        <v>570747804.89079809</v>
      </c>
      <c r="ER319" s="543">
        <f t="shared" ref="ER319:GN319" si="576">ER315-ER318</f>
        <v>570747804.89079809</v>
      </c>
      <c r="ES319" s="543">
        <f t="shared" si="576"/>
        <v>570747804.89079809</v>
      </c>
      <c r="ET319" s="543">
        <f t="shared" si="576"/>
        <v>570747804.89079809</v>
      </c>
      <c r="EU319" s="543">
        <f t="shared" si="576"/>
        <v>570747804.89079809</v>
      </c>
      <c r="EV319" s="543">
        <f t="shared" si="576"/>
        <v>570747804.89079809</v>
      </c>
      <c r="EW319" s="543">
        <f t="shared" si="576"/>
        <v>570747804.89079809</v>
      </c>
      <c r="EX319" s="543">
        <f t="shared" si="576"/>
        <v>570747804.89079809</v>
      </c>
      <c r="EY319" s="543">
        <f t="shared" si="576"/>
        <v>570747804.89079809</v>
      </c>
      <c r="EZ319" s="543">
        <f t="shared" si="576"/>
        <v>570747804.89079809</v>
      </c>
      <c r="FA319" s="543">
        <f t="shared" si="576"/>
        <v>570747804.89079809</v>
      </c>
      <c r="FB319" s="543">
        <f t="shared" si="576"/>
        <v>570747804.89079809</v>
      </c>
      <c r="FC319" s="543">
        <f t="shared" si="576"/>
        <v>570747804.89079809</v>
      </c>
      <c r="FD319" s="543">
        <f t="shared" si="576"/>
        <v>570747804.89079809</v>
      </c>
      <c r="FE319" s="543">
        <f t="shared" si="576"/>
        <v>570747804.89079809</v>
      </c>
      <c r="FF319" s="543">
        <f t="shared" si="576"/>
        <v>570747804.89079809</v>
      </c>
      <c r="FG319" s="543">
        <f t="shared" si="576"/>
        <v>570747804.89079809</v>
      </c>
      <c r="FH319" s="543">
        <f t="shared" si="576"/>
        <v>570747804.89079809</v>
      </c>
      <c r="FI319" s="543">
        <f t="shared" si="576"/>
        <v>570747804.89079809</v>
      </c>
      <c r="FJ319" s="543">
        <f t="shared" si="576"/>
        <v>570747804.89079809</v>
      </c>
      <c r="FK319" s="543">
        <f t="shared" si="576"/>
        <v>570747804.89079809</v>
      </c>
      <c r="FL319" s="543">
        <f t="shared" si="576"/>
        <v>570747804.89079809</v>
      </c>
      <c r="FM319" s="543">
        <f t="shared" si="576"/>
        <v>570747804.89079809</v>
      </c>
      <c r="FN319" s="543">
        <f t="shared" si="576"/>
        <v>570747804.89079809</v>
      </c>
      <c r="FO319" s="543">
        <f t="shared" si="576"/>
        <v>570747804.89079809</v>
      </c>
      <c r="FP319" s="543">
        <f t="shared" si="576"/>
        <v>570747804.89079809</v>
      </c>
      <c r="FQ319" s="543">
        <f t="shared" si="576"/>
        <v>570747804.89079809</v>
      </c>
      <c r="FR319" s="543">
        <f t="shared" si="576"/>
        <v>570747804.89079809</v>
      </c>
      <c r="FS319" s="543">
        <f t="shared" si="576"/>
        <v>570747804.89079809</v>
      </c>
      <c r="FT319" s="543">
        <f t="shared" si="576"/>
        <v>570747804.89079809</v>
      </c>
      <c r="FU319" s="543">
        <f t="shared" si="576"/>
        <v>570747804.89079809</v>
      </c>
      <c r="FV319" s="543">
        <f t="shared" si="576"/>
        <v>570747804.89079809</v>
      </c>
      <c r="FW319" s="543">
        <f t="shared" si="576"/>
        <v>570747804.89079809</v>
      </c>
      <c r="FX319" s="543">
        <f t="shared" si="576"/>
        <v>570747804.89079809</v>
      </c>
      <c r="FY319" s="543">
        <f t="shared" si="576"/>
        <v>570747804.89079809</v>
      </c>
      <c r="FZ319" s="543">
        <f t="shared" si="576"/>
        <v>570747804.89079809</v>
      </c>
      <c r="GA319" s="543">
        <f t="shared" si="576"/>
        <v>570747804.89079809</v>
      </c>
      <c r="GB319" s="543">
        <f t="shared" si="576"/>
        <v>570747804.89079809</v>
      </c>
      <c r="GC319" s="543">
        <f t="shared" si="576"/>
        <v>570747804.89079809</v>
      </c>
      <c r="GD319" s="543">
        <f t="shared" si="576"/>
        <v>570747804.89079809</v>
      </c>
      <c r="GE319" s="543">
        <f t="shared" si="576"/>
        <v>570747804.89079809</v>
      </c>
      <c r="GF319" s="543">
        <f t="shared" si="576"/>
        <v>570747804.89079809</v>
      </c>
      <c r="GG319" s="543">
        <f t="shared" si="576"/>
        <v>570747804.89079809</v>
      </c>
      <c r="GH319" s="543">
        <f t="shared" si="576"/>
        <v>570747804.89079809</v>
      </c>
      <c r="GI319" s="543">
        <f t="shared" si="576"/>
        <v>570747804.89079809</v>
      </c>
      <c r="GJ319" s="543">
        <f t="shared" si="576"/>
        <v>570747804.89079809</v>
      </c>
      <c r="GK319" s="543">
        <f t="shared" si="576"/>
        <v>570747804.89079809</v>
      </c>
      <c r="GL319" s="543">
        <f t="shared" si="576"/>
        <v>570747804.89079809</v>
      </c>
      <c r="GM319" s="543">
        <f t="shared" si="576"/>
        <v>570747804.89079809</v>
      </c>
      <c r="GN319" s="545">
        <f t="shared" si="576"/>
        <v>570747804.89079809</v>
      </c>
    </row>
    <row r="320" spans="3:196" hidden="1" outlineLevel="1" x14ac:dyDescent="0.75">
      <c r="M320" s="352"/>
      <c r="N320" s="352"/>
      <c r="O320" s="352"/>
      <c r="P320" s="352"/>
      <c r="Q320" s="352"/>
      <c r="R320" s="557" t="s">
        <v>230</v>
      </c>
      <c r="S320" s="401"/>
      <c r="T320" s="554">
        <f t="shared" ref="T320:CE320" si="577">IF(T313=S313+1,T315,0)</f>
        <v>0</v>
      </c>
      <c r="U320" s="554">
        <f t="shared" si="577"/>
        <v>0</v>
      </c>
      <c r="V320" s="554">
        <f t="shared" si="577"/>
        <v>0</v>
      </c>
      <c r="W320" s="554">
        <f t="shared" si="577"/>
        <v>0</v>
      </c>
      <c r="X320" s="554">
        <f t="shared" si="577"/>
        <v>0</v>
      </c>
      <c r="Y320" s="554">
        <f t="shared" si="577"/>
        <v>0</v>
      </c>
      <c r="Z320" s="554">
        <f t="shared" si="577"/>
        <v>0</v>
      </c>
      <c r="AA320" s="554">
        <f t="shared" si="577"/>
        <v>0</v>
      </c>
      <c r="AB320" s="554">
        <f t="shared" si="577"/>
        <v>0</v>
      </c>
      <c r="AC320" s="554">
        <f t="shared" si="577"/>
        <v>0</v>
      </c>
      <c r="AD320" s="554">
        <f t="shared" si="577"/>
        <v>0</v>
      </c>
      <c r="AE320" s="554">
        <f t="shared" si="577"/>
        <v>0</v>
      </c>
      <c r="AF320" s="554">
        <f t="shared" si="577"/>
        <v>0</v>
      </c>
      <c r="AG320" s="554">
        <f t="shared" si="577"/>
        <v>0</v>
      </c>
      <c r="AH320" s="554">
        <f t="shared" si="577"/>
        <v>0</v>
      </c>
      <c r="AI320" s="554">
        <f t="shared" si="577"/>
        <v>0</v>
      </c>
      <c r="AJ320" s="554">
        <f t="shared" si="577"/>
        <v>0</v>
      </c>
      <c r="AK320" s="554">
        <f t="shared" si="577"/>
        <v>0</v>
      </c>
      <c r="AL320" s="554">
        <f t="shared" si="577"/>
        <v>0</v>
      </c>
      <c r="AM320" s="554">
        <f t="shared" si="577"/>
        <v>0</v>
      </c>
      <c r="AN320" s="554">
        <f t="shared" si="577"/>
        <v>0</v>
      </c>
      <c r="AO320" s="554">
        <f t="shared" si="577"/>
        <v>0</v>
      </c>
      <c r="AP320" s="554">
        <f t="shared" si="577"/>
        <v>0</v>
      </c>
      <c r="AQ320" s="554">
        <f t="shared" si="577"/>
        <v>0</v>
      </c>
      <c r="AR320" s="554">
        <f t="shared" si="577"/>
        <v>0</v>
      </c>
      <c r="AS320" s="554">
        <f t="shared" si="577"/>
        <v>0</v>
      </c>
      <c r="AT320" s="554">
        <f t="shared" si="577"/>
        <v>0</v>
      </c>
      <c r="AU320" s="554">
        <f t="shared" si="577"/>
        <v>0</v>
      </c>
      <c r="AV320" s="554">
        <f t="shared" si="577"/>
        <v>0</v>
      </c>
      <c r="AW320" s="554">
        <f>IF(AW313=AV313+1,AW315,0)</f>
        <v>0</v>
      </c>
      <c r="AX320" s="554">
        <f>IF(AX313=AW313+1,AX315,0)</f>
        <v>0</v>
      </c>
      <c r="AY320" s="554">
        <f t="shared" si="577"/>
        <v>0</v>
      </c>
      <c r="AZ320" s="554">
        <f t="shared" si="577"/>
        <v>0</v>
      </c>
      <c r="BA320" s="554">
        <f t="shared" si="577"/>
        <v>0</v>
      </c>
      <c r="BB320" s="554">
        <f t="shared" si="577"/>
        <v>0</v>
      </c>
      <c r="BC320" s="554">
        <f t="shared" si="577"/>
        <v>0</v>
      </c>
      <c r="BD320" s="554">
        <f t="shared" si="577"/>
        <v>0</v>
      </c>
      <c r="BE320" s="554">
        <f t="shared" si="577"/>
        <v>0</v>
      </c>
      <c r="BF320" s="554">
        <f t="shared" si="577"/>
        <v>0</v>
      </c>
      <c r="BG320" s="554">
        <f t="shared" si="577"/>
        <v>0</v>
      </c>
      <c r="BH320" s="554">
        <f t="shared" si="577"/>
        <v>0</v>
      </c>
      <c r="BI320" s="554">
        <f t="shared" si="577"/>
        <v>0</v>
      </c>
      <c r="BJ320" s="554">
        <f t="shared" si="577"/>
        <v>0</v>
      </c>
      <c r="BK320" s="554">
        <f t="shared" si="577"/>
        <v>0</v>
      </c>
      <c r="BL320" s="554">
        <f t="shared" si="577"/>
        <v>0</v>
      </c>
      <c r="BM320" s="554">
        <f t="shared" si="577"/>
        <v>0</v>
      </c>
      <c r="BN320" s="554">
        <f t="shared" si="577"/>
        <v>0</v>
      </c>
      <c r="BO320" s="554">
        <f t="shared" si="577"/>
        <v>489367100.49489194</v>
      </c>
      <c r="BP320" s="554">
        <f t="shared" si="577"/>
        <v>0</v>
      </c>
      <c r="BQ320" s="554">
        <f t="shared" si="577"/>
        <v>0</v>
      </c>
      <c r="BR320" s="554">
        <f t="shared" si="577"/>
        <v>0</v>
      </c>
      <c r="BS320" s="554">
        <f t="shared" si="577"/>
        <v>0</v>
      </c>
      <c r="BT320" s="554">
        <f t="shared" si="577"/>
        <v>0</v>
      </c>
      <c r="BU320" s="554">
        <f t="shared" si="577"/>
        <v>0</v>
      </c>
      <c r="BV320" s="554">
        <f t="shared" si="577"/>
        <v>0</v>
      </c>
      <c r="BW320" s="554">
        <f t="shared" si="577"/>
        <v>0</v>
      </c>
      <c r="BX320" s="554">
        <f t="shared" si="577"/>
        <v>0</v>
      </c>
      <c r="BY320" s="554">
        <f t="shared" si="577"/>
        <v>0</v>
      </c>
      <c r="BZ320" s="554">
        <f t="shared" si="577"/>
        <v>0</v>
      </c>
      <c r="CA320" s="554">
        <f t="shared" si="577"/>
        <v>0</v>
      </c>
      <c r="CB320" s="554">
        <f t="shared" si="577"/>
        <v>0</v>
      </c>
      <c r="CC320" s="554">
        <f t="shared" si="577"/>
        <v>0</v>
      </c>
      <c r="CD320" s="554">
        <f t="shared" si="577"/>
        <v>0</v>
      </c>
      <c r="CE320" s="554">
        <f t="shared" si="577"/>
        <v>0</v>
      </c>
      <c r="CF320" s="554">
        <f t="shared" ref="CF320:EQ320" si="578">IF(CF313=CE313+1,CF315,0)</f>
        <v>0</v>
      </c>
      <c r="CG320" s="554">
        <f t="shared" si="578"/>
        <v>0</v>
      </c>
      <c r="CH320" s="554">
        <f t="shared" si="578"/>
        <v>0</v>
      </c>
      <c r="CI320" s="554">
        <f t="shared" si="578"/>
        <v>0</v>
      </c>
      <c r="CJ320" s="554">
        <f t="shared" si="578"/>
        <v>0</v>
      </c>
      <c r="CK320" s="554">
        <f t="shared" si="578"/>
        <v>0</v>
      </c>
      <c r="CL320" s="554">
        <f t="shared" si="578"/>
        <v>0</v>
      </c>
      <c r="CM320" s="554">
        <f t="shared" si="578"/>
        <v>0</v>
      </c>
      <c r="CN320" s="554">
        <f t="shared" si="578"/>
        <v>0</v>
      </c>
      <c r="CO320" s="554">
        <f t="shared" si="578"/>
        <v>0</v>
      </c>
      <c r="CP320" s="554">
        <f t="shared" si="578"/>
        <v>0</v>
      </c>
      <c r="CQ320" s="554">
        <f t="shared" si="578"/>
        <v>0</v>
      </c>
      <c r="CR320" s="554">
        <f t="shared" si="578"/>
        <v>0</v>
      </c>
      <c r="CS320" s="554">
        <f t="shared" si="578"/>
        <v>0</v>
      </c>
      <c r="CT320" s="554">
        <f t="shared" si="578"/>
        <v>0</v>
      </c>
      <c r="CU320" s="554">
        <f t="shared" si="578"/>
        <v>0</v>
      </c>
      <c r="CV320" s="554">
        <f t="shared" si="578"/>
        <v>0</v>
      </c>
      <c r="CW320" s="554">
        <f t="shared" si="578"/>
        <v>0</v>
      </c>
      <c r="CX320" s="554">
        <f t="shared" si="578"/>
        <v>0</v>
      </c>
      <c r="CY320" s="554">
        <f t="shared" si="578"/>
        <v>0</v>
      </c>
      <c r="CZ320" s="554">
        <f t="shared" si="578"/>
        <v>0</v>
      </c>
      <c r="DA320" s="554">
        <f t="shared" si="578"/>
        <v>0</v>
      </c>
      <c r="DB320" s="554">
        <f t="shared" si="578"/>
        <v>0</v>
      </c>
      <c r="DC320" s="554">
        <f t="shared" si="578"/>
        <v>0</v>
      </c>
      <c r="DD320" s="554">
        <f t="shared" si="578"/>
        <v>0</v>
      </c>
      <c r="DE320" s="554">
        <f t="shared" si="578"/>
        <v>0</v>
      </c>
      <c r="DF320" s="554">
        <f t="shared" si="578"/>
        <v>0</v>
      </c>
      <c r="DG320" s="554">
        <f t="shared" si="578"/>
        <v>0</v>
      </c>
      <c r="DH320" s="554">
        <f t="shared" si="578"/>
        <v>0</v>
      </c>
      <c r="DI320" s="554">
        <f t="shared" si="578"/>
        <v>0</v>
      </c>
      <c r="DJ320" s="554">
        <f t="shared" si="578"/>
        <v>0</v>
      </c>
      <c r="DK320" s="554">
        <f t="shared" si="578"/>
        <v>0</v>
      </c>
      <c r="DL320" s="554">
        <f t="shared" si="578"/>
        <v>0</v>
      </c>
      <c r="DM320" s="554">
        <f t="shared" si="578"/>
        <v>0</v>
      </c>
      <c r="DN320" s="554">
        <f t="shared" si="578"/>
        <v>0</v>
      </c>
      <c r="DO320" s="554">
        <f t="shared" si="578"/>
        <v>0</v>
      </c>
      <c r="DP320" s="554">
        <f t="shared" si="578"/>
        <v>0</v>
      </c>
      <c r="DQ320" s="554">
        <f t="shared" si="578"/>
        <v>0</v>
      </c>
      <c r="DR320" s="554">
        <f t="shared" si="578"/>
        <v>0</v>
      </c>
      <c r="DS320" s="554">
        <f t="shared" si="578"/>
        <v>0</v>
      </c>
      <c r="DT320" s="554">
        <f t="shared" si="578"/>
        <v>0</v>
      </c>
      <c r="DU320" s="554">
        <f t="shared" si="578"/>
        <v>0</v>
      </c>
      <c r="DV320" s="554">
        <f t="shared" si="578"/>
        <v>0</v>
      </c>
      <c r="DW320" s="554">
        <f t="shared" si="578"/>
        <v>0</v>
      </c>
      <c r="DX320" s="554">
        <f t="shared" si="578"/>
        <v>0</v>
      </c>
      <c r="DY320" s="554">
        <f t="shared" si="578"/>
        <v>0</v>
      </c>
      <c r="DZ320" s="554">
        <f t="shared" si="578"/>
        <v>0</v>
      </c>
      <c r="EA320" s="554">
        <f t="shared" si="578"/>
        <v>0</v>
      </c>
      <c r="EB320" s="554">
        <f t="shared" si="578"/>
        <v>0</v>
      </c>
      <c r="EC320" s="554">
        <f t="shared" si="578"/>
        <v>0</v>
      </c>
      <c r="ED320" s="554">
        <f t="shared" si="578"/>
        <v>0</v>
      </c>
      <c r="EE320" s="554">
        <f t="shared" si="578"/>
        <v>0</v>
      </c>
      <c r="EF320" s="554">
        <f t="shared" si="578"/>
        <v>0</v>
      </c>
      <c r="EG320" s="554">
        <f t="shared" si="578"/>
        <v>0</v>
      </c>
      <c r="EH320" s="554">
        <f t="shared" si="578"/>
        <v>0</v>
      </c>
      <c r="EI320" s="554">
        <f t="shared" si="578"/>
        <v>0</v>
      </c>
      <c r="EJ320" s="554">
        <f t="shared" si="578"/>
        <v>0</v>
      </c>
      <c r="EK320" s="554">
        <f t="shared" si="578"/>
        <v>0</v>
      </c>
      <c r="EL320" s="554">
        <f t="shared" si="578"/>
        <v>0</v>
      </c>
      <c r="EM320" s="554">
        <f t="shared" si="578"/>
        <v>0</v>
      </c>
      <c r="EN320" s="554">
        <f t="shared" si="578"/>
        <v>0</v>
      </c>
      <c r="EO320" s="554">
        <f t="shared" si="578"/>
        <v>0</v>
      </c>
      <c r="EP320" s="554">
        <f t="shared" si="578"/>
        <v>0</v>
      </c>
      <c r="EQ320" s="554">
        <f t="shared" si="578"/>
        <v>0</v>
      </c>
      <c r="ER320" s="554">
        <f t="shared" ref="ER320:GN320" si="579">IF(ER313=EQ313+1,ER315,0)</f>
        <v>0</v>
      </c>
      <c r="ES320" s="554">
        <f t="shared" si="579"/>
        <v>0</v>
      </c>
      <c r="ET320" s="554">
        <f t="shared" si="579"/>
        <v>0</v>
      </c>
      <c r="EU320" s="554">
        <f t="shared" si="579"/>
        <v>0</v>
      </c>
      <c r="EV320" s="554">
        <f t="shared" si="579"/>
        <v>0</v>
      </c>
      <c r="EW320" s="554">
        <f t="shared" si="579"/>
        <v>0</v>
      </c>
      <c r="EX320" s="554">
        <f t="shared" si="579"/>
        <v>0</v>
      </c>
      <c r="EY320" s="554">
        <f t="shared" si="579"/>
        <v>0</v>
      </c>
      <c r="EZ320" s="554">
        <f t="shared" si="579"/>
        <v>0</v>
      </c>
      <c r="FA320" s="554">
        <f t="shared" si="579"/>
        <v>0</v>
      </c>
      <c r="FB320" s="554">
        <f t="shared" si="579"/>
        <v>0</v>
      </c>
      <c r="FC320" s="554">
        <f t="shared" si="579"/>
        <v>0</v>
      </c>
      <c r="FD320" s="554">
        <f t="shared" si="579"/>
        <v>0</v>
      </c>
      <c r="FE320" s="554">
        <f t="shared" si="579"/>
        <v>0</v>
      </c>
      <c r="FF320" s="554">
        <f t="shared" si="579"/>
        <v>0</v>
      </c>
      <c r="FG320" s="554">
        <f t="shared" si="579"/>
        <v>0</v>
      </c>
      <c r="FH320" s="554">
        <f t="shared" si="579"/>
        <v>0</v>
      </c>
      <c r="FI320" s="554">
        <f t="shared" si="579"/>
        <v>0</v>
      </c>
      <c r="FJ320" s="554">
        <f t="shared" si="579"/>
        <v>0</v>
      </c>
      <c r="FK320" s="554">
        <f t="shared" si="579"/>
        <v>0</v>
      </c>
      <c r="FL320" s="554">
        <f t="shared" si="579"/>
        <v>0</v>
      </c>
      <c r="FM320" s="554">
        <f t="shared" si="579"/>
        <v>0</v>
      </c>
      <c r="FN320" s="554">
        <f t="shared" si="579"/>
        <v>0</v>
      </c>
      <c r="FO320" s="554">
        <f t="shared" si="579"/>
        <v>0</v>
      </c>
      <c r="FP320" s="554">
        <f t="shared" si="579"/>
        <v>0</v>
      </c>
      <c r="FQ320" s="554">
        <f t="shared" si="579"/>
        <v>0</v>
      </c>
      <c r="FR320" s="554">
        <f t="shared" si="579"/>
        <v>0</v>
      </c>
      <c r="FS320" s="554">
        <f t="shared" si="579"/>
        <v>0</v>
      </c>
      <c r="FT320" s="554">
        <f t="shared" si="579"/>
        <v>0</v>
      </c>
      <c r="FU320" s="554">
        <f t="shared" si="579"/>
        <v>0</v>
      </c>
      <c r="FV320" s="554">
        <f t="shared" si="579"/>
        <v>0</v>
      </c>
      <c r="FW320" s="554">
        <f t="shared" si="579"/>
        <v>0</v>
      </c>
      <c r="FX320" s="554">
        <f t="shared" si="579"/>
        <v>0</v>
      </c>
      <c r="FY320" s="554">
        <f t="shared" si="579"/>
        <v>0</v>
      </c>
      <c r="FZ320" s="554">
        <f t="shared" si="579"/>
        <v>0</v>
      </c>
      <c r="GA320" s="554">
        <f t="shared" si="579"/>
        <v>0</v>
      </c>
      <c r="GB320" s="554">
        <f t="shared" si="579"/>
        <v>0</v>
      </c>
      <c r="GC320" s="554">
        <f t="shared" si="579"/>
        <v>0</v>
      </c>
      <c r="GD320" s="554">
        <f t="shared" si="579"/>
        <v>0</v>
      </c>
      <c r="GE320" s="554">
        <f t="shared" si="579"/>
        <v>0</v>
      </c>
      <c r="GF320" s="554">
        <f t="shared" si="579"/>
        <v>0</v>
      </c>
      <c r="GG320" s="554">
        <f t="shared" si="579"/>
        <v>0</v>
      </c>
      <c r="GH320" s="554">
        <f t="shared" si="579"/>
        <v>0</v>
      </c>
      <c r="GI320" s="554">
        <f t="shared" si="579"/>
        <v>0</v>
      </c>
      <c r="GJ320" s="554">
        <f t="shared" si="579"/>
        <v>0</v>
      </c>
      <c r="GK320" s="554">
        <f t="shared" si="579"/>
        <v>0</v>
      </c>
      <c r="GL320" s="554">
        <f t="shared" si="579"/>
        <v>0</v>
      </c>
      <c r="GM320" s="554">
        <f t="shared" si="579"/>
        <v>0</v>
      </c>
      <c r="GN320" s="555">
        <f t="shared" si="579"/>
        <v>0</v>
      </c>
    </row>
    <row r="321" spans="13:198" hidden="1" outlineLevel="1" x14ac:dyDescent="0.75">
      <c r="M321" s="352"/>
      <c r="N321" s="352"/>
      <c r="O321" s="352"/>
      <c r="P321" s="352"/>
      <c r="Q321" s="352"/>
      <c r="R321" s="559" t="s">
        <v>221</v>
      </c>
      <c r="AG321" s="550"/>
      <c r="AH321" s="352"/>
      <c r="AI321" s="352"/>
      <c r="AJ321" s="352"/>
      <c r="AK321" s="352"/>
      <c r="AL321" s="352"/>
      <c r="AM321" s="352"/>
      <c r="AN321" s="352"/>
      <c r="AO321" s="352"/>
      <c r="AP321" s="352"/>
      <c r="AQ321" s="352"/>
      <c r="AR321" s="352"/>
      <c r="AS321" s="352"/>
      <c r="AT321" s="352"/>
      <c r="AU321" s="352"/>
      <c r="AV321" s="352"/>
      <c r="AW321" s="352"/>
      <c r="AX321" s="352"/>
      <c r="AY321" s="352"/>
      <c r="AZ321" s="352"/>
      <c r="BA321" s="352"/>
      <c r="BB321" s="352"/>
      <c r="BC321" s="352"/>
      <c r="BD321" s="352"/>
      <c r="BE321" s="352"/>
      <c r="BF321" s="352"/>
      <c r="BG321" s="352"/>
      <c r="BH321" s="352"/>
      <c r="BI321" s="352"/>
      <c r="BJ321" s="352"/>
      <c r="BK321" s="352"/>
      <c r="BL321" s="352"/>
      <c r="BM321" s="352"/>
      <c r="BN321" s="352"/>
      <c r="BO321" s="352"/>
      <c r="BP321" s="352"/>
      <c r="BQ321" s="352"/>
      <c r="BR321" s="352"/>
      <c r="BS321" s="352"/>
      <c r="BT321" s="352"/>
      <c r="BU321" s="352"/>
      <c r="BV321" s="352"/>
      <c r="BW321" s="352"/>
      <c r="BX321" s="352"/>
      <c r="BY321" s="352"/>
      <c r="BZ321" s="352"/>
      <c r="CA321" s="352"/>
      <c r="CB321" s="352"/>
      <c r="CC321" s="352"/>
      <c r="CD321" s="352"/>
      <c r="CE321" s="352"/>
      <c r="CF321" s="352"/>
      <c r="CG321" s="352"/>
      <c r="CH321" s="352"/>
      <c r="CI321" s="352"/>
      <c r="CJ321" s="352"/>
      <c r="CK321" s="352"/>
      <c r="CL321" s="352"/>
      <c r="CM321" s="352"/>
      <c r="CN321" s="352"/>
      <c r="CO321" s="352"/>
      <c r="CP321" s="352"/>
      <c r="CQ321" s="352"/>
      <c r="CR321" s="352"/>
      <c r="CS321" s="352"/>
      <c r="CT321" s="352"/>
      <c r="CU321" s="352"/>
      <c r="CV321" s="352"/>
      <c r="CW321" s="352"/>
      <c r="CX321" s="352"/>
      <c r="CY321" s="352"/>
      <c r="CZ321" s="352"/>
      <c r="DA321" s="352"/>
      <c r="DB321" s="352"/>
      <c r="DC321" s="352"/>
      <c r="DD321" s="352"/>
      <c r="DE321" s="352"/>
      <c r="DF321" s="352"/>
      <c r="DG321" s="352"/>
      <c r="DH321" s="352"/>
      <c r="DI321" s="352"/>
      <c r="DJ321" s="352"/>
      <c r="DK321" s="352"/>
      <c r="DL321" s="352"/>
      <c r="DM321" s="352"/>
      <c r="DN321" s="352"/>
      <c r="DO321" s="352"/>
      <c r="DP321" s="352"/>
      <c r="DQ321" s="352"/>
      <c r="DR321" s="352"/>
      <c r="DS321" s="352"/>
      <c r="DT321" s="352"/>
      <c r="DU321" s="352"/>
      <c r="DV321" s="352"/>
      <c r="DW321" s="352"/>
      <c r="DX321" s="352"/>
      <c r="DY321" s="352"/>
      <c r="DZ321" s="352"/>
      <c r="EA321" s="352"/>
      <c r="EB321" s="352"/>
      <c r="EC321" s="352"/>
      <c r="ED321" s="352"/>
      <c r="EE321" s="352"/>
      <c r="EF321" s="352"/>
      <c r="EG321" s="352"/>
      <c r="EH321" s="352"/>
      <c r="EI321" s="352"/>
      <c r="EJ321" s="352"/>
      <c r="EK321" s="352"/>
      <c r="EL321" s="352"/>
      <c r="EM321" s="352"/>
      <c r="EN321" s="352"/>
      <c r="EO321" s="352"/>
      <c r="EP321" s="352"/>
      <c r="EQ321" s="352"/>
      <c r="ER321" s="352"/>
      <c r="ES321" s="352"/>
      <c r="ET321" s="352"/>
      <c r="EU321" s="352"/>
      <c r="EV321" s="352"/>
      <c r="EW321" s="352"/>
      <c r="EX321" s="352"/>
      <c r="EY321" s="352"/>
      <c r="EZ321" s="352"/>
      <c r="FA321" s="352"/>
      <c r="FB321" s="352"/>
      <c r="FC321" s="352"/>
      <c r="FD321" s="352"/>
      <c r="FE321" s="352"/>
      <c r="FF321" s="352"/>
      <c r="FG321" s="352"/>
      <c r="FH321" s="352"/>
      <c r="FI321" s="352"/>
      <c r="FJ321" s="352"/>
      <c r="FK321" s="352"/>
      <c r="FL321" s="352"/>
      <c r="FM321" s="352"/>
      <c r="FN321" s="352"/>
      <c r="FO321" s="352"/>
      <c r="FP321" s="352"/>
      <c r="FQ321" s="352"/>
      <c r="FR321" s="352"/>
      <c r="FS321" s="352"/>
      <c r="FT321" s="352"/>
      <c r="FU321" s="352"/>
      <c r="FV321" s="352"/>
      <c r="FW321" s="352"/>
      <c r="FX321" s="352"/>
      <c r="FY321" s="352"/>
      <c r="FZ321" s="352"/>
      <c r="GA321" s="352"/>
      <c r="GB321" s="352"/>
      <c r="GC321" s="352"/>
      <c r="GD321" s="352"/>
      <c r="GE321" s="352"/>
      <c r="GF321" s="352"/>
      <c r="GG321" s="352"/>
      <c r="GH321" s="352"/>
      <c r="GI321" s="352"/>
      <c r="GJ321" s="352"/>
      <c r="GK321" s="352"/>
      <c r="GL321" s="352"/>
      <c r="GM321" s="352"/>
      <c r="GN321" s="352"/>
    </row>
    <row r="322" spans="13:198" hidden="1" outlineLevel="1" x14ac:dyDescent="0.75">
      <c r="M322" s="352"/>
      <c r="N322" s="352"/>
      <c r="O322" s="352"/>
      <c r="P322" s="352"/>
      <c r="Q322" s="352"/>
      <c r="R322" s="538"/>
      <c r="S322" s="352">
        <v>1</v>
      </c>
      <c r="T322" s="352">
        <v>2</v>
      </c>
      <c r="U322" s="352">
        <v>3</v>
      </c>
      <c r="V322" s="352">
        <v>4</v>
      </c>
      <c r="W322" s="352">
        <v>5</v>
      </c>
      <c r="X322" s="352">
        <v>6</v>
      </c>
      <c r="Y322" s="352">
        <v>7</v>
      </c>
      <c r="Z322" s="352">
        <v>8</v>
      </c>
      <c r="AA322" s="352">
        <v>9</v>
      </c>
      <c r="AB322" s="352">
        <v>10</v>
      </c>
      <c r="AC322" s="352">
        <v>11</v>
      </c>
      <c r="AD322" s="352">
        <v>12</v>
      </c>
      <c r="AE322" s="352">
        <v>13</v>
      </c>
      <c r="AF322" s="352">
        <v>14</v>
      </c>
      <c r="AG322" s="398">
        <v>15</v>
      </c>
      <c r="AH322" s="352"/>
      <c r="AI322" s="352"/>
      <c r="AJ322" s="352"/>
      <c r="AK322" s="352"/>
      <c r="AL322" s="352"/>
      <c r="AM322" s="352"/>
      <c r="AN322" s="352"/>
      <c r="AO322" s="352"/>
      <c r="AP322" s="352"/>
      <c r="AQ322" s="352"/>
      <c r="AR322" s="352"/>
      <c r="AS322" s="352"/>
      <c r="AT322" s="352"/>
      <c r="AU322" s="352"/>
      <c r="AV322" s="352"/>
      <c r="AW322" s="352"/>
      <c r="AX322" s="352"/>
      <c r="AY322" s="352"/>
      <c r="AZ322" s="352"/>
      <c r="BA322" s="352"/>
      <c r="BB322" s="352"/>
      <c r="BC322" s="352"/>
      <c r="BD322" s="352"/>
      <c r="BE322" s="352"/>
      <c r="BF322" s="352"/>
      <c r="BG322" s="352"/>
      <c r="BH322" s="352"/>
      <c r="BI322" s="352"/>
      <c r="BJ322" s="352"/>
      <c r="BK322" s="352"/>
      <c r="BL322" s="352"/>
      <c r="BM322" s="352"/>
      <c r="BN322" s="352"/>
      <c r="BO322" s="352"/>
      <c r="BP322" s="352"/>
      <c r="BQ322" s="352"/>
      <c r="BR322" s="352"/>
      <c r="BS322" s="352"/>
      <c r="BT322" s="352"/>
      <c r="BU322" s="352"/>
      <c r="BV322" s="352"/>
      <c r="BW322" s="352"/>
      <c r="BX322" s="352"/>
      <c r="BY322" s="352"/>
      <c r="BZ322" s="352"/>
      <c r="CA322" s="352"/>
      <c r="CB322" s="352"/>
      <c r="CC322" s="352"/>
      <c r="CD322" s="352"/>
      <c r="CE322" s="352"/>
      <c r="CF322" s="352"/>
      <c r="CG322" s="352"/>
      <c r="CH322" s="352"/>
      <c r="CI322" s="352"/>
      <c r="CJ322" s="352"/>
      <c r="CK322" s="352"/>
      <c r="CL322" s="352"/>
      <c r="CM322" s="352"/>
      <c r="CN322" s="352"/>
      <c r="CO322" s="352"/>
      <c r="CP322" s="352"/>
      <c r="CQ322" s="352"/>
      <c r="CR322" s="352"/>
      <c r="CS322" s="352"/>
      <c r="CT322" s="352"/>
      <c r="CU322" s="352"/>
      <c r="CV322" s="352"/>
      <c r="CW322" s="352"/>
      <c r="CX322" s="352"/>
      <c r="CY322" s="352"/>
      <c r="CZ322" s="352"/>
      <c r="DA322" s="352"/>
      <c r="DB322" s="352"/>
      <c r="DC322" s="352"/>
      <c r="DD322" s="352"/>
      <c r="DE322" s="352"/>
      <c r="DF322" s="352"/>
      <c r="DG322" s="352"/>
      <c r="DH322" s="352"/>
      <c r="DI322" s="352"/>
      <c r="DJ322" s="352"/>
      <c r="DK322" s="352"/>
      <c r="DL322" s="352"/>
      <c r="DM322" s="352"/>
      <c r="DN322" s="352"/>
      <c r="DO322" s="352"/>
      <c r="DP322" s="352"/>
      <c r="DQ322" s="352"/>
      <c r="DR322" s="352"/>
      <c r="DS322" s="352"/>
      <c r="DT322" s="352"/>
      <c r="DU322" s="352"/>
      <c r="DV322" s="352"/>
      <c r="DW322" s="352"/>
      <c r="DX322" s="352"/>
      <c r="DY322" s="352"/>
      <c r="DZ322" s="352"/>
      <c r="EA322" s="352"/>
      <c r="EB322" s="352"/>
      <c r="EC322" s="352"/>
      <c r="ED322" s="352"/>
      <c r="EE322" s="352"/>
      <c r="EF322" s="352"/>
      <c r="EG322" s="352"/>
      <c r="EH322" s="352"/>
      <c r="EI322" s="352"/>
      <c r="EJ322" s="352"/>
      <c r="EK322" s="352"/>
      <c r="EL322" s="352"/>
      <c r="EM322" s="352"/>
      <c r="EN322" s="352"/>
      <c r="EO322" s="352"/>
      <c r="EP322" s="352"/>
      <c r="EQ322" s="352"/>
      <c r="ER322" s="352"/>
      <c r="ES322" s="352"/>
      <c r="ET322" s="352"/>
      <c r="EU322" s="352"/>
      <c r="EV322" s="352"/>
      <c r="EW322" s="352"/>
      <c r="EX322" s="352"/>
      <c r="EY322" s="352"/>
      <c r="EZ322" s="352"/>
      <c r="FA322" s="352"/>
      <c r="FB322" s="352"/>
      <c r="FC322" s="352"/>
      <c r="FD322" s="352"/>
      <c r="FE322" s="352"/>
      <c r="FF322" s="352"/>
      <c r="FG322" s="352"/>
      <c r="FH322" s="352"/>
      <c r="FI322" s="352"/>
      <c r="FJ322" s="352"/>
      <c r="FK322" s="352"/>
      <c r="FL322" s="352"/>
      <c r="FM322" s="352"/>
      <c r="FN322" s="352"/>
      <c r="FO322" s="352"/>
      <c r="FP322" s="352"/>
      <c r="FQ322" s="352"/>
      <c r="FR322" s="352"/>
      <c r="FS322" s="352"/>
      <c r="FT322" s="352"/>
      <c r="FU322" s="352"/>
      <c r="FV322" s="352"/>
      <c r="FW322" s="352"/>
      <c r="FX322" s="352"/>
      <c r="FY322" s="352"/>
      <c r="FZ322" s="352"/>
      <c r="GA322" s="352"/>
      <c r="GB322" s="352"/>
      <c r="GC322" s="352"/>
      <c r="GD322" s="352"/>
      <c r="GE322" s="352"/>
      <c r="GF322" s="352"/>
      <c r="GG322" s="352"/>
      <c r="GH322" s="352"/>
      <c r="GI322" s="352"/>
      <c r="GJ322" s="352"/>
      <c r="GK322" s="352"/>
      <c r="GL322" s="352"/>
      <c r="GM322" s="352"/>
      <c r="GN322" s="352"/>
      <c r="GP322" s="1" t="s">
        <v>172</v>
      </c>
    </row>
    <row r="323" spans="13:198" hidden="1" outlineLevel="1" x14ac:dyDescent="0.75">
      <c r="R323" s="544" t="s">
        <v>83</v>
      </c>
      <c r="S323" s="543">
        <f>SUMIF(S313:GN313,S322,S320:GN320)</f>
        <v>489367100.49489194</v>
      </c>
      <c r="T323" s="543">
        <f t="shared" ref="T323:AG323" si="580">SUMIF(T313:GO313,T322,T320:GO320)</f>
        <v>0</v>
      </c>
      <c r="U323" s="543">
        <f t="shared" si="580"/>
        <v>0</v>
      </c>
      <c r="V323" s="543">
        <f t="shared" si="580"/>
        <v>0</v>
      </c>
      <c r="W323" s="543">
        <f t="shared" si="580"/>
        <v>0</v>
      </c>
      <c r="X323" s="543">
        <f t="shared" si="580"/>
        <v>0</v>
      </c>
      <c r="Y323" s="543">
        <f t="shared" si="580"/>
        <v>0</v>
      </c>
      <c r="Z323" s="543">
        <f t="shared" si="580"/>
        <v>0</v>
      </c>
      <c r="AA323" s="543">
        <f t="shared" si="580"/>
        <v>0</v>
      </c>
      <c r="AB323" s="543">
        <f t="shared" si="580"/>
        <v>0</v>
      </c>
      <c r="AC323" s="543">
        <f t="shared" si="580"/>
        <v>0</v>
      </c>
      <c r="AD323" s="543">
        <f t="shared" si="580"/>
        <v>0</v>
      </c>
      <c r="AE323" s="543">
        <f t="shared" si="580"/>
        <v>0</v>
      </c>
      <c r="AF323" s="543">
        <f t="shared" si="580"/>
        <v>0</v>
      </c>
      <c r="AG323" s="545">
        <f t="shared" si="580"/>
        <v>0</v>
      </c>
      <c r="AH323" s="543"/>
      <c r="AI323" s="543"/>
      <c r="AJ323" s="543"/>
      <c r="AK323" s="543"/>
      <c r="AL323" s="543"/>
      <c r="AM323" s="543"/>
      <c r="AN323" s="543"/>
      <c r="AO323" s="543"/>
      <c r="AP323" s="543"/>
      <c r="AQ323" s="543"/>
      <c r="AR323" s="543"/>
      <c r="AS323" s="543"/>
      <c r="AT323" s="543"/>
      <c r="AU323" s="543"/>
      <c r="AV323" s="543"/>
      <c r="AW323" s="543"/>
      <c r="AX323" s="543"/>
      <c r="AY323" s="543"/>
      <c r="AZ323" s="543"/>
      <c r="BA323" s="543"/>
      <c r="BB323" s="543"/>
      <c r="BC323" s="543"/>
      <c r="BD323" s="543"/>
      <c r="BE323" s="543"/>
      <c r="BF323" s="543"/>
      <c r="BG323" s="543"/>
      <c r="BH323" s="543"/>
      <c r="BI323" s="543"/>
      <c r="BJ323" s="543"/>
      <c r="BK323" s="543"/>
      <c r="BL323" s="543"/>
      <c r="BM323" s="543"/>
      <c r="BN323" s="543"/>
      <c r="BO323" s="543"/>
      <c r="BP323" s="543"/>
      <c r="BQ323" s="543"/>
      <c r="BR323" s="543"/>
      <c r="BS323" s="543"/>
      <c r="BT323" s="543"/>
      <c r="BU323" s="543"/>
      <c r="BV323" s="543"/>
      <c r="BW323" s="543"/>
      <c r="BX323" s="543"/>
      <c r="BY323" s="543"/>
      <c r="BZ323" s="543"/>
      <c r="CA323" s="543"/>
      <c r="CB323" s="543"/>
      <c r="CC323" s="543"/>
      <c r="CD323" s="543"/>
      <c r="CE323" s="543"/>
      <c r="CF323" s="543"/>
      <c r="CG323" s="543"/>
      <c r="CH323" s="543"/>
      <c r="CI323" s="543"/>
      <c r="CJ323" s="543"/>
      <c r="CK323" s="543"/>
      <c r="CL323" s="543"/>
      <c r="CM323" s="543"/>
      <c r="CN323" s="543"/>
      <c r="CO323" s="543"/>
      <c r="CP323" s="543"/>
      <c r="CQ323" s="543"/>
      <c r="CR323" s="543"/>
      <c r="CS323" s="543"/>
      <c r="CT323" s="543"/>
      <c r="CU323" s="543"/>
      <c r="CV323" s="543"/>
      <c r="CW323" s="543"/>
      <c r="CX323" s="543"/>
      <c r="CY323" s="543"/>
      <c r="CZ323" s="543"/>
      <c r="DA323" s="543"/>
      <c r="DB323" s="543"/>
      <c r="DC323" s="543"/>
      <c r="DD323" s="543"/>
      <c r="DE323" s="543"/>
      <c r="DF323" s="543"/>
      <c r="DG323" s="543"/>
      <c r="DH323" s="543"/>
      <c r="DI323" s="543"/>
      <c r="DJ323" s="543"/>
      <c r="DK323" s="543"/>
      <c r="DL323" s="543"/>
      <c r="DM323" s="543"/>
      <c r="DN323" s="543"/>
      <c r="DO323" s="543"/>
      <c r="DP323" s="543"/>
      <c r="DQ323" s="543"/>
      <c r="DR323" s="543"/>
      <c r="DS323" s="543"/>
      <c r="DT323" s="543"/>
      <c r="DU323" s="543"/>
      <c r="DV323" s="543"/>
      <c r="DW323" s="543"/>
      <c r="DX323" s="543"/>
      <c r="DY323" s="543"/>
      <c r="DZ323" s="543"/>
      <c r="EA323" s="543"/>
      <c r="EB323" s="543"/>
      <c r="EC323" s="543"/>
      <c r="ED323" s="543"/>
      <c r="EE323" s="543"/>
      <c r="EF323" s="543"/>
      <c r="EG323" s="543"/>
      <c r="EH323" s="543"/>
      <c r="EI323" s="543"/>
      <c r="EJ323" s="543"/>
      <c r="EK323" s="543"/>
      <c r="EL323" s="543"/>
      <c r="EM323" s="543"/>
      <c r="EN323" s="543"/>
      <c r="EO323" s="543"/>
      <c r="EP323" s="543"/>
      <c r="EQ323" s="543"/>
      <c r="ER323" s="543"/>
      <c r="ES323" s="543"/>
      <c r="ET323" s="543"/>
      <c r="EU323" s="543"/>
      <c r="EV323" s="543"/>
      <c r="EW323" s="543"/>
      <c r="EX323" s="543"/>
      <c r="EY323" s="543"/>
      <c r="EZ323" s="543"/>
      <c r="FA323" s="543"/>
      <c r="FB323" s="543"/>
      <c r="FC323" s="543"/>
      <c r="FD323" s="543"/>
      <c r="FE323" s="543"/>
      <c r="FF323" s="543"/>
      <c r="FG323" s="543"/>
      <c r="FH323" s="543"/>
      <c r="FI323" s="543"/>
      <c r="FJ323" s="543"/>
      <c r="FK323" s="543"/>
      <c r="FL323" s="543"/>
      <c r="FM323" s="543"/>
      <c r="FN323" s="543"/>
      <c r="FO323" s="543"/>
      <c r="FP323" s="543"/>
      <c r="FQ323" s="543"/>
      <c r="FR323" s="543"/>
      <c r="FS323" s="543"/>
      <c r="FT323" s="543"/>
      <c r="FU323" s="543"/>
      <c r="FV323" s="543"/>
      <c r="FW323" s="543"/>
      <c r="FX323" s="543"/>
      <c r="FY323" s="543"/>
      <c r="FZ323" s="543"/>
      <c r="GA323" s="543"/>
      <c r="GB323" s="543"/>
      <c r="GC323" s="543"/>
      <c r="GD323" s="543"/>
      <c r="GE323" s="543"/>
      <c r="GF323" s="543"/>
      <c r="GG323" s="543"/>
      <c r="GH323" s="543"/>
      <c r="GI323" s="543"/>
      <c r="GJ323" s="543"/>
      <c r="GK323" s="543"/>
      <c r="GL323" s="543"/>
      <c r="GM323" s="543"/>
      <c r="GN323" s="543"/>
    </row>
    <row r="324" spans="13:198" hidden="1" outlineLevel="1" x14ac:dyDescent="0.75">
      <c r="R324" s="540" t="s">
        <v>221</v>
      </c>
      <c r="S324" s="546">
        <f>IFERROR(S306/S323,"")</f>
        <v>0.15017839457357382</v>
      </c>
      <c r="T324" s="546" t="str">
        <f t="shared" ref="T324:AG324" si="581">IFERROR(T306/T323,"")</f>
        <v/>
      </c>
      <c r="U324" s="546" t="str">
        <f t="shared" si="581"/>
        <v/>
      </c>
      <c r="V324" s="546" t="str">
        <f t="shared" si="581"/>
        <v/>
      </c>
      <c r="W324" s="546" t="str">
        <f t="shared" si="581"/>
        <v/>
      </c>
      <c r="X324" s="546" t="str">
        <f t="shared" si="581"/>
        <v/>
      </c>
      <c r="Y324" s="546" t="str">
        <f t="shared" si="581"/>
        <v/>
      </c>
      <c r="Z324" s="546" t="str">
        <f t="shared" si="581"/>
        <v/>
      </c>
      <c r="AA324" s="546" t="str">
        <f t="shared" si="581"/>
        <v/>
      </c>
      <c r="AB324" s="546" t="str">
        <f t="shared" si="581"/>
        <v/>
      </c>
      <c r="AC324" s="546" t="str">
        <f t="shared" si="581"/>
        <v/>
      </c>
      <c r="AD324" s="546" t="str">
        <f t="shared" si="581"/>
        <v/>
      </c>
      <c r="AE324" s="546" t="str">
        <f t="shared" si="581"/>
        <v/>
      </c>
      <c r="AF324" s="546" t="str">
        <f t="shared" si="581"/>
        <v/>
      </c>
      <c r="AG324" s="547" t="str">
        <f t="shared" si="581"/>
        <v/>
      </c>
      <c r="AH324" s="543"/>
      <c r="AI324" s="543"/>
      <c r="AJ324" s="543"/>
      <c r="AK324" s="543"/>
      <c r="AL324" s="543"/>
      <c r="AM324" s="543"/>
      <c r="AN324" s="543"/>
      <c r="AO324" s="543"/>
      <c r="AP324" s="543"/>
      <c r="AQ324" s="543"/>
      <c r="AR324" s="543"/>
      <c r="AS324" s="543"/>
      <c r="AT324" s="543"/>
      <c r="AU324" s="543"/>
      <c r="AV324" s="543"/>
      <c r="AW324" s="543"/>
      <c r="AX324" s="543"/>
      <c r="AY324" s="543"/>
      <c r="AZ324" s="543"/>
      <c r="BA324" s="543"/>
      <c r="BB324" s="543"/>
      <c r="BC324" s="543"/>
      <c r="BD324" s="543"/>
      <c r="BE324" s="543"/>
      <c r="BF324" s="543"/>
      <c r="BG324" s="543"/>
      <c r="BH324" s="543"/>
      <c r="BI324" s="543"/>
      <c r="BJ324" s="543"/>
      <c r="BK324" s="543"/>
      <c r="BL324" s="543"/>
      <c r="BM324" s="543"/>
      <c r="BN324" s="543"/>
      <c r="BO324" s="543"/>
      <c r="BP324" s="543"/>
      <c r="BQ324" s="543"/>
      <c r="BR324" s="543"/>
      <c r="BS324" s="543"/>
      <c r="BT324" s="543"/>
      <c r="BU324" s="543"/>
      <c r="BV324" s="543"/>
      <c r="BW324" s="543"/>
      <c r="BX324" s="543"/>
      <c r="BY324" s="543"/>
      <c r="BZ324" s="543"/>
      <c r="CA324" s="543"/>
      <c r="CB324" s="543"/>
      <c r="CC324" s="543"/>
      <c r="CD324" s="543"/>
      <c r="CE324" s="543"/>
      <c r="CF324" s="543"/>
      <c r="CG324" s="543"/>
      <c r="CH324" s="543"/>
      <c r="CI324" s="543"/>
      <c r="CJ324" s="543"/>
      <c r="CK324" s="543"/>
      <c r="CL324" s="543"/>
      <c r="CM324" s="543"/>
      <c r="CN324" s="543"/>
      <c r="CO324" s="543"/>
      <c r="CP324" s="543"/>
      <c r="CQ324" s="543"/>
      <c r="CR324" s="543"/>
      <c r="CS324" s="543"/>
      <c r="CT324" s="543"/>
      <c r="CU324" s="543"/>
      <c r="CV324" s="543"/>
      <c r="CW324" s="543"/>
      <c r="CX324" s="543"/>
      <c r="CY324" s="543"/>
      <c r="CZ324" s="543"/>
      <c r="DA324" s="543"/>
      <c r="DB324" s="543"/>
      <c r="DC324" s="543"/>
      <c r="DD324" s="543"/>
      <c r="DE324" s="543"/>
      <c r="DF324" s="543"/>
      <c r="DG324" s="543"/>
      <c r="DH324" s="543"/>
      <c r="DI324" s="543"/>
      <c r="DJ324" s="543"/>
      <c r="DK324" s="543"/>
      <c r="DL324" s="543"/>
      <c r="DM324" s="543"/>
      <c r="DN324" s="543"/>
      <c r="DO324" s="543"/>
      <c r="DP324" s="543"/>
      <c r="DQ324" s="543"/>
      <c r="DR324" s="543"/>
      <c r="DS324" s="543"/>
      <c r="DT324" s="543"/>
      <c r="DU324" s="543"/>
      <c r="DV324" s="543"/>
      <c r="DW324" s="543"/>
      <c r="DX324" s="543"/>
      <c r="DY324" s="543"/>
      <c r="DZ324" s="543"/>
      <c r="EA324" s="543"/>
      <c r="EB324" s="543"/>
      <c r="EC324" s="543"/>
      <c r="ED324" s="543"/>
      <c r="EE324" s="543"/>
      <c r="EF324" s="543"/>
      <c r="EG324" s="543"/>
      <c r="EH324" s="543"/>
      <c r="EI324" s="543"/>
      <c r="EJ324" s="543"/>
      <c r="EK324" s="543"/>
      <c r="EL324" s="543"/>
      <c r="EM324" s="543"/>
      <c r="EN324" s="543"/>
      <c r="EO324" s="543"/>
      <c r="EP324" s="543"/>
      <c r="EQ324" s="543"/>
      <c r="ER324" s="543"/>
      <c r="ES324" s="543"/>
      <c r="ET324" s="543"/>
      <c r="EU324" s="543"/>
      <c r="EV324" s="543"/>
      <c r="EW324" s="543"/>
      <c r="EX324" s="543"/>
      <c r="EY324" s="543"/>
      <c r="EZ324" s="543"/>
      <c r="FA324" s="543"/>
      <c r="FB324" s="543"/>
      <c r="FC324" s="543"/>
      <c r="FD324" s="543"/>
      <c r="FE324" s="543"/>
      <c r="FF324" s="543"/>
      <c r="FG324" s="543"/>
      <c r="FH324" s="543"/>
      <c r="FI324" s="543"/>
      <c r="FJ324" s="543"/>
      <c r="FK324" s="543"/>
      <c r="FL324" s="543"/>
      <c r="FM324" s="543"/>
      <c r="FN324" s="543"/>
      <c r="FO324" s="543"/>
      <c r="FP324" s="543"/>
      <c r="FQ324" s="543"/>
      <c r="FR324" s="543"/>
      <c r="FS324" s="543"/>
      <c r="FT324" s="543"/>
      <c r="FU324" s="543"/>
      <c r="FV324" s="543"/>
      <c r="FW324" s="543"/>
      <c r="FX324" s="543"/>
      <c r="FY324" s="543"/>
      <c r="FZ324" s="543"/>
      <c r="GA324" s="543"/>
      <c r="GB324" s="543"/>
      <c r="GC324" s="543"/>
      <c r="GD324" s="543"/>
      <c r="GE324" s="543"/>
      <c r="GF324" s="543"/>
      <c r="GG324" s="543"/>
      <c r="GH324" s="543"/>
      <c r="GI324" s="543"/>
      <c r="GJ324" s="543"/>
      <c r="GK324" s="543"/>
      <c r="GL324" s="543"/>
      <c r="GM324" s="543"/>
      <c r="GN324" s="543"/>
    </row>
    <row r="325" spans="13:198" hidden="1" outlineLevel="1" x14ac:dyDescent="0.75">
      <c r="R325" s="352"/>
      <c r="S325" s="563"/>
      <c r="T325" s="563"/>
      <c r="U325" s="563"/>
      <c r="V325" s="563"/>
      <c r="W325" s="563"/>
      <c r="X325" s="563"/>
      <c r="Y325" s="563"/>
      <c r="Z325" s="563"/>
      <c r="AA325" s="563"/>
      <c r="AB325" s="563"/>
      <c r="AC325" s="563"/>
      <c r="AD325" s="563"/>
      <c r="AE325" s="563"/>
      <c r="AF325" s="563"/>
      <c r="AG325" s="563"/>
      <c r="AH325" s="543"/>
      <c r="AI325" s="543"/>
      <c r="AJ325" s="543"/>
      <c r="AK325" s="543"/>
      <c r="AL325" s="543"/>
      <c r="AM325" s="543"/>
      <c r="AN325" s="543"/>
      <c r="AO325" s="543"/>
      <c r="AP325" s="543"/>
      <c r="AQ325" s="543"/>
      <c r="AR325" s="543"/>
      <c r="AS325" s="543"/>
      <c r="AT325" s="543"/>
      <c r="AU325" s="543"/>
      <c r="AV325" s="543"/>
      <c r="AW325" s="543"/>
      <c r="AX325" s="543"/>
      <c r="AY325" s="543"/>
      <c r="AZ325" s="543"/>
      <c r="BA325" s="543"/>
      <c r="BB325" s="543"/>
      <c r="BC325" s="543"/>
      <c r="BD325" s="543"/>
      <c r="BE325" s="543"/>
      <c r="BF325" s="543"/>
      <c r="BG325" s="543"/>
      <c r="BH325" s="543"/>
      <c r="BI325" s="543"/>
      <c r="BJ325" s="543"/>
      <c r="BK325" s="543"/>
      <c r="BL325" s="543"/>
      <c r="BM325" s="543"/>
      <c r="BN325" s="543"/>
      <c r="BO325" s="543"/>
      <c r="BP325" s="543"/>
      <c r="BQ325" s="543"/>
      <c r="BR325" s="543"/>
      <c r="BS325" s="543"/>
      <c r="BT325" s="543"/>
      <c r="BU325" s="543"/>
      <c r="BV325" s="543"/>
      <c r="BW325" s="543"/>
      <c r="BX325" s="543"/>
      <c r="BY325" s="543"/>
      <c r="BZ325" s="543"/>
      <c r="CA325" s="543"/>
      <c r="CB325" s="543"/>
      <c r="CC325" s="543"/>
      <c r="CD325" s="543"/>
      <c r="CE325" s="543"/>
      <c r="CF325" s="543"/>
      <c r="CG325" s="543"/>
      <c r="CH325" s="543"/>
      <c r="CI325" s="543"/>
      <c r="CJ325" s="543"/>
      <c r="CK325" s="543"/>
      <c r="CL325" s="543"/>
      <c r="CM325" s="543"/>
      <c r="CN325" s="543"/>
      <c r="CO325" s="543"/>
      <c r="CP325" s="543"/>
      <c r="CQ325" s="543"/>
      <c r="CR325" s="543"/>
      <c r="CS325" s="543"/>
      <c r="CT325" s="543"/>
      <c r="CU325" s="543"/>
      <c r="CV325" s="543"/>
      <c r="CW325" s="543"/>
      <c r="CX325" s="543"/>
      <c r="CY325" s="543"/>
      <c r="CZ325" s="543"/>
      <c r="DA325" s="543"/>
      <c r="DB325" s="543"/>
      <c r="DC325" s="543"/>
      <c r="DD325" s="543"/>
      <c r="DE325" s="543"/>
      <c r="DF325" s="543"/>
      <c r="DG325" s="543"/>
      <c r="DH325" s="543"/>
      <c r="DI325" s="543"/>
      <c r="DJ325" s="543"/>
      <c r="DK325" s="543"/>
      <c r="DL325" s="543"/>
      <c r="DM325" s="543"/>
      <c r="DN325" s="543"/>
      <c r="DO325" s="543"/>
      <c r="DP325" s="543"/>
      <c r="DQ325" s="543"/>
      <c r="DR325" s="543"/>
      <c r="DS325" s="543">
        <f>DS340-DS334</f>
        <v>0</v>
      </c>
      <c r="DT325" s="543"/>
      <c r="DU325" s="543"/>
      <c r="DV325" s="543"/>
      <c r="DW325" s="543"/>
      <c r="DX325" s="543"/>
      <c r="DY325" s="543"/>
      <c r="DZ325" s="543"/>
      <c r="EA325" s="543"/>
      <c r="EB325" s="543"/>
      <c r="EC325" s="543"/>
      <c r="ED325" s="543"/>
      <c r="EE325" s="543"/>
      <c r="EF325" s="543"/>
      <c r="EG325" s="543"/>
      <c r="EH325" s="543"/>
      <c r="EI325" s="543"/>
      <c r="EJ325" s="543"/>
      <c r="EK325" s="543"/>
      <c r="EL325" s="543"/>
      <c r="EM325" s="543"/>
      <c r="EN325" s="543"/>
      <c r="EO325" s="543"/>
      <c r="EP325" s="543"/>
      <c r="EQ325" s="543"/>
      <c r="ER325" s="543"/>
      <c r="ES325" s="543"/>
      <c r="ET325" s="543"/>
      <c r="EU325" s="543"/>
      <c r="EV325" s="543"/>
      <c r="EW325" s="543"/>
      <c r="EX325" s="543"/>
      <c r="EY325" s="543"/>
      <c r="EZ325" s="543"/>
      <c r="FA325" s="543"/>
      <c r="FB325" s="543"/>
      <c r="FC325" s="543"/>
      <c r="FD325" s="543"/>
      <c r="FE325" s="543"/>
      <c r="FF325" s="543"/>
      <c r="FG325" s="543"/>
      <c r="FH325" s="543"/>
      <c r="FI325" s="543"/>
      <c r="FJ325" s="543"/>
      <c r="FK325" s="543"/>
      <c r="FL325" s="543"/>
      <c r="FM325" s="543"/>
      <c r="FN325" s="543"/>
      <c r="FO325" s="543"/>
      <c r="FP325" s="543"/>
      <c r="FQ325" s="543"/>
      <c r="FR325" s="543"/>
      <c r="FS325" s="543"/>
      <c r="FT325" s="543"/>
      <c r="FU325" s="543"/>
      <c r="FV325" s="543"/>
      <c r="FW325" s="543"/>
      <c r="FX325" s="543"/>
      <c r="FY325" s="543"/>
      <c r="FZ325" s="543"/>
      <c r="GA325" s="543"/>
      <c r="GB325" s="543"/>
      <c r="GC325" s="543"/>
      <c r="GD325" s="543"/>
      <c r="GE325" s="543"/>
      <c r="GF325" s="543"/>
      <c r="GG325" s="543"/>
      <c r="GH325" s="543"/>
      <c r="GI325" s="543"/>
      <c r="GJ325" s="543"/>
      <c r="GK325" s="543"/>
      <c r="GL325" s="543"/>
      <c r="GM325" s="543"/>
      <c r="GN325" s="543"/>
    </row>
    <row r="326" spans="13:198" hidden="1" outlineLevel="1" x14ac:dyDescent="0.75">
      <c r="R326" s="352"/>
      <c r="S326" s="563"/>
      <c r="T326" s="563"/>
      <c r="U326" s="563"/>
      <c r="V326" s="563"/>
      <c r="W326" s="563"/>
      <c r="X326" s="563"/>
      <c r="Y326" s="563"/>
      <c r="Z326" s="563"/>
      <c r="AA326" s="563"/>
      <c r="AB326" s="563"/>
      <c r="AC326" s="563"/>
      <c r="AD326" s="563"/>
      <c r="AE326" s="563"/>
      <c r="AF326" s="563"/>
      <c r="AG326" s="563"/>
      <c r="AH326" s="543"/>
      <c r="AI326" s="543"/>
      <c r="AJ326" s="543"/>
      <c r="AK326" s="543"/>
      <c r="AL326" s="543"/>
      <c r="AM326" s="543"/>
      <c r="AN326" s="543"/>
      <c r="AO326" s="543"/>
      <c r="AP326" s="543"/>
      <c r="AQ326" s="543"/>
      <c r="AR326" s="543"/>
      <c r="AS326" s="543"/>
      <c r="AT326" s="543"/>
      <c r="AU326" s="543"/>
      <c r="AV326" s="543"/>
      <c r="AW326" s="543"/>
      <c r="AX326" s="543"/>
      <c r="AY326" s="543"/>
      <c r="AZ326" s="543"/>
      <c r="BA326" s="543"/>
      <c r="BB326" s="543"/>
      <c r="BC326" s="543"/>
      <c r="BD326" s="543"/>
      <c r="BE326" s="543"/>
      <c r="BF326" s="543"/>
      <c r="BG326" s="543"/>
      <c r="BH326" s="543"/>
      <c r="BI326" s="543"/>
      <c r="BJ326" s="543"/>
      <c r="BK326" s="543"/>
      <c r="BL326" s="543"/>
      <c r="BM326" s="543"/>
      <c r="BN326" s="543"/>
      <c r="BO326" s="543"/>
      <c r="BP326" s="543"/>
      <c r="BQ326" s="543"/>
      <c r="BR326" s="543"/>
      <c r="BS326" s="543"/>
      <c r="BT326" s="543"/>
      <c r="BU326" s="543"/>
      <c r="BV326" s="543"/>
      <c r="BW326" s="543"/>
      <c r="BX326" s="543"/>
      <c r="BY326" s="543"/>
      <c r="BZ326" s="543"/>
      <c r="CA326" s="543"/>
      <c r="CB326" s="543"/>
      <c r="CC326" s="543"/>
      <c r="CD326" s="543"/>
      <c r="CE326" s="543"/>
      <c r="CF326" s="543"/>
      <c r="CG326" s="543"/>
      <c r="CH326" s="543"/>
      <c r="CI326" s="543"/>
      <c r="CJ326" s="543"/>
      <c r="CK326" s="543"/>
      <c r="CL326" s="543"/>
      <c r="CM326" s="543"/>
      <c r="CN326" s="543"/>
      <c r="CO326" s="543"/>
      <c r="CP326" s="543"/>
      <c r="CQ326" s="543"/>
      <c r="CR326" s="543"/>
      <c r="CS326" s="543"/>
      <c r="CT326" s="543"/>
      <c r="CU326" s="543"/>
      <c r="CV326" s="543"/>
      <c r="CW326" s="543"/>
      <c r="CX326" s="543"/>
      <c r="CY326" s="543"/>
      <c r="CZ326" s="543"/>
      <c r="DA326" s="543"/>
      <c r="DB326" s="543"/>
      <c r="DC326" s="543"/>
      <c r="DD326" s="543"/>
      <c r="DE326" s="543"/>
      <c r="DF326" s="543"/>
      <c r="DG326" s="543"/>
      <c r="DH326" s="543"/>
      <c r="DI326" s="543"/>
      <c r="DJ326" s="543"/>
      <c r="DK326" s="543"/>
      <c r="DL326" s="543"/>
      <c r="DM326" s="543"/>
      <c r="DN326" s="543"/>
      <c r="DO326" s="543"/>
      <c r="DP326" s="543"/>
      <c r="DQ326" s="543"/>
      <c r="DR326" s="543"/>
      <c r="DS326" s="543"/>
      <c r="DT326" s="543"/>
      <c r="DU326" s="543"/>
      <c r="DV326" s="543"/>
      <c r="DW326" s="543"/>
      <c r="DX326" s="543"/>
      <c r="DY326" s="543"/>
      <c r="DZ326" s="543"/>
      <c r="EA326" s="543"/>
      <c r="EB326" s="543"/>
      <c r="EC326" s="543"/>
      <c r="ED326" s="543"/>
      <c r="EE326" s="543"/>
      <c r="EF326" s="543"/>
      <c r="EG326" s="543"/>
      <c r="EH326" s="543"/>
      <c r="EI326" s="543"/>
      <c r="EJ326" s="543"/>
      <c r="EK326" s="543"/>
      <c r="EL326" s="543"/>
      <c r="EM326" s="543"/>
      <c r="EN326" s="543"/>
      <c r="EO326" s="543"/>
      <c r="EP326" s="543"/>
      <c r="EQ326" s="543"/>
      <c r="ER326" s="543"/>
      <c r="ES326" s="543"/>
      <c r="ET326" s="543"/>
      <c r="EU326" s="543"/>
      <c r="EV326" s="543"/>
      <c r="EW326" s="543"/>
      <c r="EX326" s="543"/>
      <c r="EY326" s="543"/>
      <c r="EZ326" s="543"/>
      <c r="FA326" s="543"/>
      <c r="FB326" s="543"/>
      <c r="FC326" s="543"/>
      <c r="FD326" s="543"/>
      <c r="FE326" s="543"/>
      <c r="FF326" s="543"/>
      <c r="FG326" s="543"/>
      <c r="FH326" s="543"/>
      <c r="FI326" s="543"/>
      <c r="FJ326" s="543"/>
      <c r="FK326" s="543"/>
      <c r="FL326" s="543"/>
      <c r="FM326" s="543"/>
      <c r="FN326" s="543"/>
      <c r="FO326" s="543"/>
      <c r="FP326" s="543"/>
      <c r="FQ326" s="543"/>
      <c r="FR326" s="543"/>
      <c r="FS326" s="543"/>
      <c r="FT326" s="543"/>
      <c r="FU326" s="543"/>
      <c r="FV326" s="543"/>
      <c r="FW326" s="543"/>
      <c r="FX326" s="543"/>
      <c r="FY326" s="543"/>
      <c r="FZ326" s="543"/>
      <c r="GA326" s="543"/>
      <c r="GB326" s="543"/>
      <c r="GC326" s="543"/>
      <c r="GD326" s="543"/>
      <c r="GE326" s="543"/>
      <c r="GF326" s="543"/>
      <c r="GG326" s="543"/>
      <c r="GH326" s="543"/>
      <c r="GI326" s="543"/>
      <c r="GJ326" s="543"/>
      <c r="GK326" s="543"/>
      <c r="GL326" s="543"/>
      <c r="GM326" s="543"/>
      <c r="GN326" s="543"/>
    </row>
    <row r="327" spans="13:198" hidden="1" outlineLevel="1" x14ac:dyDescent="0.75">
      <c r="R327" s="352"/>
      <c r="S327" s="563"/>
      <c r="T327" s="563"/>
      <c r="U327" s="563"/>
      <c r="V327" s="563"/>
      <c r="W327" s="563"/>
      <c r="X327" s="563"/>
      <c r="Y327" s="563"/>
      <c r="Z327" s="563"/>
      <c r="AA327" s="563"/>
      <c r="AB327" s="563"/>
      <c r="AC327" s="563"/>
      <c r="AD327" s="563"/>
      <c r="AE327" s="563"/>
      <c r="AF327" s="563"/>
      <c r="AG327" s="563"/>
      <c r="AH327" s="543"/>
      <c r="AI327" s="543"/>
      <c r="AJ327" s="543"/>
      <c r="AK327" s="543"/>
      <c r="AL327" s="543"/>
      <c r="AM327" s="543"/>
      <c r="AN327" s="543"/>
      <c r="AO327" s="543"/>
      <c r="AP327" s="543"/>
      <c r="AQ327" s="543"/>
      <c r="AR327" s="543"/>
      <c r="AS327" s="543"/>
      <c r="AT327" s="543"/>
      <c r="AU327" s="543"/>
      <c r="AV327" s="543"/>
      <c r="AW327" s="543"/>
      <c r="AX327" s="543"/>
      <c r="AY327" s="543"/>
      <c r="AZ327" s="543"/>
      <c r="BA327" s="543"/>
      <c r="BB327" s="543"/>
      <c r="BC327" s="543"/>
      <c r="BD327" s="543"/>
      <c r="BE327" s="543"/>
      <c r="BF327" s="543"/>
      <c r="BG327" s="543"/>
      <c r="BH327" s="543"/>
      <c r="BI327" s="543"/>
      <c r="BJ327" s="543"/>
      <c r="BK327" s="543"/>
      <c r="BL327" s="543"/>
      <c r="BM327" s="543"/>
      <c r="BN327" s="543"/>
      <c r="BO327" s="543"/>
      <c r="BP327" s="543"/>
      <c r="BQ327" s="543"/>
      <c r="BR327" s="543"/>
      <c r="BS327" s="543"/>
      <c r="BT327" s="543"/>
      <c r="BU327" s="543"/>
      <c r="BV327" s="543"/>
      <c r="BW327" s="543"/>
      <c r="BX327" s="543"/>
      <c r="BY327" s="543"/>
      <c r="BZ327" s="543"/>
      <c r="CA327" s="543"/>
      <c r="CB327" s="543"/>
      <c r="CC327" s="543"/>
      <c r="CD327" s="543"/>
      <c r="CE327" s="543"/>
      <c r="CF327" s="543"/>
      <c r="CG327" s="543"/>
      <c r="CH327" s="543"/>
      <c r="CI327" s="543"/>
      <c r="CJ327" s="543"/>
      <c r="CK327" s="543"/>
      <c r="CL327" s="543"/>
      <c r="CM327" s="543"/>
      <c r="CN327" s="543"/>
      <c r="CO327" s="543"/>
      <c r="CP327" s="543"/>
      <c r="CQ327" s="543"/>
      <c r="CR327" s="543"/>
      <c r="CS327" s="543"/>
      <c r="CT327" s="543"/>
      <c r="CU327" s="543"/>
      <c r="CV327" s="543"/>
      <c r="CW327" s="543"/>
      <c r="CX327" s="543"/>
      <c r="CY327" s="543"/>
      <c r="CZ327" s="543"/>
      <c r="DA327" s="543"/>
      <c r="DB327" s="543"/>
      <c r="DC327" s="543"/>
      <c r="DD327" s="543"/>
      <c r="DE327" s="543"/>
      <c r="DF327" s="543"/>
      <c r="DG327" s="543"/>
      <c r="DH327" s="543"/>
      <c r="DI327" s="543"/>
      <c r="DJ327" s="543"/>
      <c r="DK327" s="543"/>
      <c r="DL327" s="543"/>
      <c r="DM327" s="543"/>
      <c r="DN327" s="543"/>
      <c r="DO327" s="543"/>
      <c r="DP327" s="543"/>
      <c r="DQ327" s="543"/>
      <c r="DR327" s="543"/>
      <c r="DS327" s="543"/>
      <c r="DT327" s="543"/>
      <c r="DU327" s="543"/>
      <c r="DV327" s="543"/>
      <c r="DW327" s="543"/>
      <c r="DX327" s="543"/>
      <c r="DY327" s="543"/>
      <c r="DZ327" s="543"/>
      <c r="EA327" s="543"/>
      <c r="EB327" s="543"/>
      <c r="EC327" s="543"/>
      <c r="ED327" s="543"/>
      <c r="EE327" s="543"/>
      <c r="EF327" s="543"/>
      <c r="EG327" s="543"/>
      <c r="EH327" s="543"/>
      <c r="EI327" s="543"/>
      <c r="EJ327" s="543"/>
      <c r="EK327" s="543"/>
      <c r="EL327" s="543"/>
      <c r="EM327" s="543"/>
      <c r="EN327" s="543"/>
      <c r="EO327" s="543"/>
      <c r="EP327" s="543"/>
      <c r="EQ327" s="543"/>
      <c r="ER327" s="543"/>
      <c r="ES327" s="543"/>
      <c r="ET327" s="543"/>
      <c r="EU327" s="543"/>
      <c r="EV327" s="543"/>
      <c r="EW327" s="543"/>
      <c r="EX327" s="543"/>
      <c r="EY327" s="543"/>
      <c r="EZ327" s="543"/>
      <c r="FA327" s="543"/>
      <c r="FB327" s="543"/>
      <c r="FC327" s="543"/>
      <c r="FD327" s="543"/>
      <c r="FE327" s="543"/>
      <c r="FF327" s="543"/>
      <c r="FG327" s="543"/>
      <c r="FH327" s="543"/>
      <c r="FI327" s="543"/>
      <c r="FJ327" s="543"/>
      <c r="FK327" s="543"/>
      <c r="FL327" s="543"/>
      <c r="FM327" s="543"/>
      <c r="FN327" s="543"/>
      <c r="FO327" s="543"/>
      <c r="FP327" s="543"/>
      <c r="FQ327" s="543"/>
      <c r="FR327" s="543"/>
      <c r="FS327" s="543"/>
      <c r="FT327" s="543"/>
      <c r="FU327" s="543"/>
      <c r="FV327" s="543"/>
      <c r="FW327" s="543"/>
      <c r="FX327" s="543"/>
      <c r="FY327" s="543"/>
      <c r="FZ327" s="543"/>
      <c r="GA327" s="543"/>
      <c r="GB327" s="543"/>
      <c r="GC327" s="543"/>
      <c r="GD327" s="543"/>
      <c r="GE327" s="543"/>
      <c r="GF327" s="543"/>
      <c r="GG327" s="543"/>
      <c r="GH327" s="543"/>
      <c r="GI327" s="543"/>
      <c r="GJ327" s="543"/>
      <c r="GK327" s="543"/>
      <c r="GL327" s="543"/>
      <c r="GM327" s="543"/>
      <c r="GN327" s="543"/>
    </row>
    <row r="328" spans="13:198" hidden="1" outlineLevel="1" x14ac:dyDescent="0.75">
      <c r="R328" s="352"/>
      <c r="S328" s="563"/>
      <c r="T328" s="563"/>
      <c r="U328" s="563"/>
      <c r="V328" s="563"/>
      <c r="W328" s="563"/>
      <c r="X328" s="563"/>
      <c r="Y328" s="563"/>
      <c r="Z328" s="563"/>
      <c r="AA328" s="563"/>
      <c r="AB328" s="563"/>
      <c r="AC328" s="563"/>
      <c r="AD328" s="563"/>
      <c r="AE328" s="563"/>
      <c r="AF328" s="563"/>
      <c r="AG328" s="563"/>
      <c r="AH328" s="543"/>
      <c r="AI328" s="543"/>
      <c r="AJ328" s="543"/>
      <c r="AK328" s="543"/>
      <c r="AL328" s="543"/>
      <c r="AM328" s="543"/>
      <c r="AN328" s="543"/>
      <c r="AO328" s="543"/>
      <c r="AP328" s="543"/>
      <c r="AQ328" s="543"/>
      <c r="AR328" s="543"/>
      <c r="AS328" s="543"/>
      <c r="AT328" s="543"/>
      <c r="AU328" s="543"/>
      <c r="AV328" s="543"/>
      <c r="AW328" s="543"/>
      <c r="AX328" s="543"/>
      <c r="AY328" s="543"/>
      <c r="AZ328" s="543"/>
      <c r="BA328" s="543"/>
      <c r="BB328" s="543"/>
      <c r="BC328" s="543"/>
      <c r="BD328" s="543"/>
      <c r="BE328" s="543"/>
      <c r="BF328" s="543"/>
      <c r="BG328" s="543"/>
      <c r="BH328" s="543"/>
      <c r="BI328" s="543"/>
      <c r="BJ328" s="543"/>
      <c r="BK328" s="543"/>
      <c r="BL328" s="543"/>
      <c r="BM328" s="543"/>
      <c r="BN328" s="543"/>
      <c r="BO328" s="543"/>
      <c r="BP328" s="543"/>
      <c r="BQ328" s="543"/>
      <c r="BR328" s="543"/>
      <c r="BS328" s="543"/>
      <c r="BT328" s="543"/>
      <c r="BU328" s="543"/>
      <c r="BV328" s="543"/>
      <c r="BW328" s="543"/>
      <c r="BX328" s="543"/>
      <c r="BY328" s="543"/>
      <c r="BZ328" s="543"/>
      <c r="CA328" s="543"/>
      <c r="CB328" s="543"/>
      <c r="CC328" s="543"/>
      <c r="CD328" s="543"/>
      <c r="CE328" s="543"/>
      <c r="CF328" s="543"/>
      <c r="CG328" s="543"/>
      <c r="CH328" s="543"/>
      <c r="CI328" s="543"/>
      <c r="CJ328" s="543"/>
      <c r="CK328" s="543"/>
      <c r="CL328" s="543"/>
      <c r="CM328" s="543"/>
      <c r="CN328" s="543"/>
      <c r="CO328" s="543"/>
      <c r="CP328" s="543"/>
      <c r="CQ328" s="543"/>
      <c r="CR328" s="543"/>
      <c r="CS328" s="543"/>
      <c r="CT328" s="543"/>
      <c r="CU328" s="543"/>
      <c r="CV328" s="543"/>
      <c r="CW328" s="543"/>
      <c r="CX328" s="543"/>
      <c r="CY328" s="543"/>
      <c r="CZ328" s="543"/>
      <c r="DA328" s="543"/>
      <c r="DB328" s="543"/>
      <c r="DC328" s="543"/>
      <c r="DD328" s="543"/>
      <c r="DE328" s="543"/>
      <c r="DF328" s="543"/>
      <c r="DG328" s="543"/>
      <c r="DH328" s="543"/>
      <c r="DI328" s="543"/>
      <c r="DJ328" s="543"/>
      <c r="DK328" s="543"/>
      <c r="DL328" s="543"/>
      <c r="DM328" s="543"/>
      <c r="DN328" s="543"/>
      <c r="DO328" s="543"/>
      <c r="DP328" s="543"/>
      <c r="DQ328" s="543"/>
      <c r="DR328" s="543"/>
      <c r="DS328" s="543"/>
      <c r="DT328" s="543"/>
      <c r="DU328" s="543"/>
      <c r="DV328" s="543"/>
      <c r="DW328" s="543"/>
      <c r="DX328" s="543"/>
      <c r="DY328" s="543"/>
      <c r="DZ328" s="543"/>
      <c r="EA328" s="543"/>
      <c r="EB328" s="543"/>
      <c r="EC328" s="543"/>
      <c r="ED328" s="543"/>
      <c r="EE328" s="543"/>
      <c r="EF328" s="543"/>
      <c r="EG328" s="543"/>
      <c r="EH328" s="543"/>
      <c r="EI328" s="543"/>
      <c r="EJ328" s="543"/>
      <c r="EK328" s="543"/>
      <c r="EL328" s="543"/>
      <c r="EM328" s="543"/>
      <c r="EN328" s="543"/>
      <c r="EO328" s="543"/>
      <c r="EP328" s="543"/>
      <c r="EQ328" s="543"/>
      <c r="ER328" s="543"/>
      <c r="ES328" s="543"/>
      <c r="ET328" s="543"/>
      <c r="EU328" s="543"/>
      <c r="EV328" s="543"/>
      <c r="EW328" s="543"/>
      <c r="EX328" s="543"/>
      <c r="EY328" s="543"/>
      <c r="EZ328" s="543"/>
      <c r="FA328" s="543"/>
      <c r="FB328" s="543"/>
      <c r="FC328" s="543"/>
      <c r="FD328" s="543"/>
      <c r="FE328" s="543"/>
      <c r="FF328" s="543"/>
      <c r="FG328" s="543"/>
      <c r="FH328" s="543"/>
      <c r="FI328" s="543"/>
      <c r="FJ328" s="543"/>
      <c r="FK328" s="543"/>
      <c r="FL328" s="543"/>
      <c r="FM328" s="543"/>
      <c r="FN328" s="543"/>
      <c r="FO328" s="543"/>
      <c r="FP328" s="543"/>
      <c r="FQ328" s="543"/>
      <c r="FR328" s="543"/>
      <c r="FS328" s="543"/>
      <c r="FT328" s="543"/>
      <c r="FU328" s="543"/>
      <c r="FV328" s="543"/>
      <c r="FW328" s="543"/>
      <c r="FX328" s="543"/>
      <c r="FY328" s="543"/>
      <c r="FZ328" s="543"/>
      <c r="GA328" s="543"/>
      <c r="GB328" s="543"/>
      <c r="GC328" s="543"/>
      <c r="GD328" s="543"/>
      <c r="GE328" s="543"/>
      <c r="GF328" s="543"/>
      <c r="GG328" s="543"/>
      <c r="GH328" s="543"/>
      <c r="GI328" s="543"/>
      <c r="GJ328" s="543"/>
      <c r="GK328" s="543"/>
      <c r="GL328" s="543"/>
      <c r="GM328" s="543"/>
      <c r="GN328" s="543"/>
    </row>
    <row r="329" spans="13:198" hidden="1" outlineLevel="1" x14ac:dyDescent="0.75">
      <c r="O329" s="1">
        <v>1</v>
      </c>
      <c r="P329" s="356">
        <f>(IF(AND(P$233=$O329,Q$233=$O329+1),INDEX(PL!$H$89:$AC$89,MATCH(MonthlyCF!Q$233,PL!$H$4:$AC$4,0)),0)/Summary!$C$26)*(1-Summary!$C$28)</f>
        <v>0</v>
      </c>
      <c r="Q329" s="356">
        <f>(IF(AND(Q$233=$O329,R$233=$O329+1),INDEX(PL!$H$89:$AC$89,MATCH(MonthlyCF!R$233,PL!$H$4:$AC$4,0)),0)/Summary!$C$26)*(1-Summary!$C$28)</f>
        <v>0</v>
      </c>
      <c r="R329" s="356">
        <f>(IF(AND(R$233=$O329,S$233=$O329+1),INDEX(PL!$H$89:$AC$89,MATCH(MonthlyCF!S$233,PL!$H$4:$AC$4,0)),0)/Summary!$C$26)*(1-Summary!$C$28)</f>
        <v>0</v>
      </c>
      <c r="S329" s="356">
        <f>(IF(AND(S$233=$O329,T$233=$O329+1),INDEX(PL!$H$89:$AC$89,MATCH(MonthlyCF!T$233,PL!$H$4:$AC$4,0)),0)/Summary!$C$26)*(1-Summary!$C$28)</f>
        <v>0</v>
      </c>
      <c r="T329" s="356">
        <f>(IF(AND(T$233=$O329,U$233=$O329+1),INDEX(PL!$H$89:$AC$89,MATCH(MonthlyCF!U$233,PL!$H$4:$AC$4,0)),0)/Summary!$C$26)*(1-Summary!$C$28)</f>
        <v>0</v>
      </c>
      <c r="U329" s="356">
        <f>(IF(AND(U$233=$O329,V$233=$O329+1),INDEX(PL!$H$89:$AC$89,MATCH(MonthlyCF!V$233,PL!$H$4:$AC$4,0)),0)/Summary!$C$26)*(1-Summary!$C$28)</f>
        <v>0</v>
      </c>
      <c r="V329" s="356">
        <f>(IF(AND(V$233=$O329,W$233=$O329+1),INDEX(PL!$H$89:$AC$89,MATCH(MonthlyCF!W$233,PL!$H$4:$AC$4,0)),0)/Summary!$C$26)*(1-Summary!$C$28)</f>
        <v>0</v>
      </c>
      <c r="W329" s="356">
        <f>(IF(AND(W$233=$O329,X$233=$O329+1),INDEX(PL!$H$89:$AC$89,MATCH(MonthlyCF!X$233,PL!$H$4:$AC$4,0)),0)/Summary!$C$26)*(1-Summary!$C$28)</f>
        <v>0</v>
      </c>
      <c r="X329" s="356">
        <f>(IF(AND(X$233=$O329,Y$233=$O329+1),INDEX(PL!$H$89:$AC$89,MATCH(MonthlyCF!Y$233,PL!$H$4:$AC$4,0)),0)/Summary!$C$26)*(1-Summary!$C$28)</f>
        <v>0</v>
      </c>
      <c r="Y329" s="356">
        <f>(IF(AND(Y$233=$O329,Z$233=$O329+1),INDEX(PL!$H$89:$AC$89,MATCH(MonthlyCF!Z$233,PL!$H$4:$AC$4,0)),0)/Summary!$C$26)*(1-Summary!$C$28)</f>
        <v>0</v>
      </c>
      <c r="Z329" s="356">
        <f>(IF(AND(Z$233=$O329,AA$233=$O329+1),INDEX(PL!$H$89:$AC$89,MATCH(MonthlyCF!AA$233,PL!$H$4:$AC$4,0)),0)/Summary!$C$26)*(1-Summary!$C$28)</f>
        <v>0</v>
      </c>
      <c r="AA329" s="356">
        <f>(IF(AND(AA$233=$O329,AB$233=$O329+1),INDEX(PL!$H$89:$AC$89,MATCH(MonthlyCF!AB$233,PL!$H$4:$AC$4,0)),0)/Summary!$C$26)*(1-Summary!$C$28)</f>
        <v>0</v>
      </c>
      <c r="AB329" s="356">
        <f>(IF(AND(AB$233=$O329,AC$233=$O329+1),INDEX(PL!$H$89:$AC$89,MATCH(MonthlyCF!AC$233,PL!$H$4:$AC$4,0)),0)/Summary!$C$26)*(1-Summary!$C$28)</f>
        <v>0</v>
      </c>
      <c r="AC329" s="356">
        <f>(IF(AND(AC$233=$O329,AD$233=$O329+1),INDEX(PL!$H$89:$AC$89,MATCH(MonthlyCF!AD$233,PL!$H$4:$AC$4,0)),0)/Summary!$C$26)*(1-Summary!$C$28)</f>
        <v>0</v>
      </c>
      <c r="AD329" s="356">
        <f>(IF(AND(AD$233=$O329,AE$233=$O329+1),INDEX(PL!$H$89:$AC$89,MATCH(MonthlyCF!AE$233,PL!$H$4:$AC$4,0)),0)/Summary!$C$26)*(1-Summary!$C$28)</f>
        <v>0</v>
      </c>
      <c r="AE329" s="356">
        <f>(IF(AND(AE$233=$O329,AF$233=$O329+1),INDEX(PL!$H$89:$AC$89,MATCH(MonthlyCF!AF$233,PL!$H$4:$AC$4,0)),0)/Summary!$C$26)*(1-Summary!$C$28)</f>
        <v>0</v>
      </c>
      <c r="AF329" s="356">
        <f>(IF(AND(AF$233=$O329,AG$233=$O329+1),INDEX(PL!$H$89:$AC$89,MATCH(MonthlyCF!AG$233,PL!$H$4:$AC$4,0)),0)/Summary!$C$26)*(1-Summary!$C$28)</f>
        <v>0</v>
      </c>
      <c r="AG329" s="356">
        <f>(IF(AND(AG$233=$O329,AH$233=$O329+1),INDEX(PL!$H$89:$AC$89,MATCH(MonthlyCF!AH$233,PL!$H$4:$AC$4,0)),0)/Summary!$C$26)*(1-Summary!$C$28)</f>
        <v>0</v>
      </c>
      <c r="AH329" s="356">
        <f>(IF(AND(AH$233=$O329,AI$233=$O329+1),INDEX(PL!$H$89:$AC$89,MATCH(MonthlyCF!AI$233,PL!$H$4:$AC$4,0)),0)/Summary!$C$26)*(1-Summary!$C$28)</f>
        <v>0</v>
      </c>
      <c r="AI329" s="356">
        <f>(IF(AND(AI$233=$O329,AJ$233=$O329+1),INDEX(PL!$H$89:$AC$89,MATCH(MonthlyCF!AJ$233,PL!$H$4:$AC$4,0)),0)/Summary!$C$26)*(1-Summary!$C$28)</f>
        <v>0</v>
      </c>
      <c r="AJ329" s="356">
        <f>(IF(AND(AJ$233=$O329,AK$233=$O329+1),INDEX(PL!$H$89:$AC$89,MATCH(MonthlyCF!AK$233,PL!$H$4:$AC$4,0)),0)/Summary!$C$26)*(1-Summary!$C$28)</f>
        <v>0</v>
      </c>
      <c r="AK329" s="356">
        <f>(IF(AND(AK$233=$O329,AL$233=$O329+1),INDEX(PL!$H$89:$AC$89,MATCH(MonthlyCF!AL$233,PL!$H$4:$AC$4,0)),0)/Summary!$C$26)*(1-Summary!$C$28)</f>
        <v>0</v>
      </c>
      <c r="AL329" s="356">
        <f>(IF(AND(AL$233=$O329,AM$233=$O329+1),INDEX(PL!$H$89:$AC$89,MATCH(MonthlyCF!AM$233,PL!$H$4:$AC$4,0)),0)/Summary!$C$26)*(1-Summary!$C$28)</f>
        <v>0</v>
      </c>
      <c r="AM329" s="356">
        <f>(IF(AND(AM$233=$O329,AN$233=$O329+1),INDEX(PL!$H$89:$AC$89,MATCH(MonthlyCF!AN$233,PL!$H$4:$AC$4,0)),0)/Summary!$C$26)*(1-Summary!$C$28)</f>
        <v>0</v>
      </c>
      <c r="AN329" s="356">
        <f>(IF(AND(AN$233=$O329,AO$233=$O329+1),INDEX(PL!$H$89:$AC$89,MATCH(MonthlyCF!AO$233,PL!$H$4:$AC$4,0)),0)/Summary!$C$26)*(1-Summary!$C$28)</f>
        <v>0</v>
      </c>
      <c r="AO329" s="356">
        <f>(IF(AND(AO$233=$O329,AP$233=$O329+1),INDEX(PL!$H$89:$AC$89,MATCH(MonthlyCF!AP$233,PL!$H$4:$AC$4,0)),0)/Summary!$C$26)*(1-Summary!$C$28)</f>
        <v>0</v>
      </c>
      <c r="AP329" s="356">
        <f>(IF(AND(AP$233=$O329,AQ$233=$O329+1),INDEX(PL!$H$89:$AC$89,MATCH(MonthlyCF!AQ$233,PL!$H$4:$AC$4,0)),0)/Summary!$C$26)*(1-Summary!$C$28)</f>
        <v>0</v>
      </c>
      <c r="AQ329" s="356">
        <f>(IF(AND(AQ$233=$O329,AR$233=$O329+1),INDEX(PL!$H$89:$AC$89,MATCH(MonthlyCF!AR$233,PL!$H$4:$AC$4,0)),0)/Summary!$C$26)*(1-Summary!$C$28)</f>
        <v>0</v>
      </c>
      <c r="AR329" s="356">
        <f>(IF(AND(AR$233=$O329,AS$233=$O329+1),INDEX(PL!$H$89:$AC$89,MATCH(MonthlyCF!AS$233,PL!$H$4:$AC$4,0)),0)/Summary!$C$26)*(1-Summary!$C$28)</f>
        <v>0</v>
      </c>
      <c r="AS329" s="356">
        <f>(IF(AND(AS$233=$O329,AT$233=$O329+1),INDEX(PL!$H$89:$AC$89,MATCH(MonthlyCF!AT$233,PL!$H$4:$AC$4,0)),0)/Summary!$C$26)*(1-Summary!$C$28)</f>
        <v>0</v>
      </c>
      <c r="AT329" s="356">
        <f>(IF(AND(AT$233=$O329,AU$233=$O329+1),INDEX(PL!$H$89:$AC$89,MATCH(MonthlyCF!AU$233,PL!$H$4:$AC$4,0)),0)/Summary!$C$26)*(1-Summary!$C$28)</f>
        <v>0</v>
      </c>
      <c r="AU329" s="356">
        <f>(IF(AND(AU$233=$O329,AV$233=$O329+1),INDEX(PL!$H$89:$AC$89,MATCH(MonthlyCF!AV$233,PL!$H$4:$AC$4,0)),0)/Summary!$C$26)*(1-Summary!$C$28)</f>
        <v>0</v>
      </c>
      <c r="AV329" s="356">
        <f>(IF(AND(AV$233=$O329,AW$233=$O329+1),INDEX(PL!$H$89:$AC$89,MATCH(MonthlyCF!AW$233,PL!$H$4:$AC$4,0)),0)/Summary!$C$26)*(1-Summary!$C$28)</f>
        <v>0</v>
      </c>
      <c r="AW329" s="356">
        <f>(IF(AND(AW$233=$O329,AX$233=$O329+1),INDEX(PL!$H$89:$AC$89,MATCH(MonthlyCF!AX$233,PL!$H$4:$AC$4,0)),0)/Summary!$C$26)*(1-Summary!$C$28)</f>
        <v>0</v>
      </c>
      <c r="AX329" s="356">
        <f>(IF(AND(AX$233=$O329,AY$233=$O329+1),INDEX(PL!$H$89:$AC$89,MATCH(MonthlyCF!AY$233,PL!$H$4:$AC$4,0)),0)/Summary!$C$26)*(1-Summary!$C$28)</f>
        <v>0</v>
      </c>
      <c r="AY329" s="356">
        <f>(IF(AND(AY$233=$O329,AZ$233=$O329+1),INDEX(PL!$H$89:$AC$89,MATCH(MonthlyCF!AZ$233,PL!$H$4:$AC$4,0)),0)/Summary!$C$26)*(1-Summary!$C$28)</f>
        <v>0</v>
      </c>
      <c r="AZ329" s="356">
        <f>(IF(AND(AZ$233=$O329,BA$233=$O329+1),INDEX(PL!$H$89:$AC$89,MATCH(MonthlyCF!BA$233,PL!$H$4:$AC$4,0)),0)/Summary!$C$26)*(1-Summary!$C$28)</f>
        <v>0</v>
      </c>
      <c r="BA329" s="356">
        <f>(IF(AND(BA$233=$O329,BB$233=$O329+1),INDEX(PL!$H$89:$AC$89,MATCH(MonthlyCF!BB$233,PL!$H$4:$AC$4,0)),0)/Summary!$C$26)*(1-Summary!$C$28)</f>
        <v>0</v>
      </c>
      <c r="BB329" s="356">
        <f>(IF(AND(BB$233=$O329,BC$233=$O329+1),INDEX(PL!$H$89:$AC$89,MATCH(MonthlyCF!BC$233,PL!$H$4:$AC$4,0)),0)/Summary!$C$26)*(1-Summary!$C$28)</f>
        <v>727574908.27797568</v>
      </c>
      <c r="BC329" s="356">
        <f>(IF(AND(BC$233=$O329,BD$233=$O329+1),INDEX(PL!$H$89:$AC$89,MATCH(MonthlyCF!BD$233,PL!$H$4:$AC$4,0)),0)/Summary!$C$26)*(1-Summary!$C$28)</f>
        <v>0</v>
      </c>
      <c r="BD329" s="356">
        <f>(IF(AND(BD$233=$O329,BE$233=$O329+1),INDEX(PL!$H$89:$AC$89,MATCH(MonthlyCF!BE$233,PL!$H$4:$AC$4,0)),0)/Summary!$C$26)*(1-Summary!$C$28)</f>
        <v>0</v>
      </c>
      <c r="BE329" s="356">
        <f>(IF(AND(BE$233=$O329,BF$233=$O329+1),INDEX(PL!$H$89:$AC$89,MATCH(MonthlyCF!BF$233,PL!$H$4:$AC$4,0)),0)/Summary!$C$26)*(1-Summary!$C$28)</f>
        <v>0</v>
      </c>
      <c r="BF329" s="356">
        <f>(IF(AND(BF$233=$O329,BG$233=$O329+1),INDEX(PL!$H$89:$AC$89,MATCH(MonthlyCF!BG$233,PL!$H$4:$AC$4,0)),0)/Summary!$C$26)*(1-Summary!$C$28)</f>
        <v>0</v>
      </c>
      <c r="BG329" s="356">
        <f>(IF(AND(BG$233=$O329,BH$233=$O329+1),INDEX(PL!$H$89:$AC$89,MATCH(MonthlyCF!BH$233,PL!$H$4:$AC$4,0)),0)/Summary!$C$26)*(1-Summary!$C$28)</f>
        <v>0</v>
      </c>
      <c r="BH329" s="356">
        <f>(IF(AND(BH$233=$O329,BI$233=$O329+1),INDEX(PL!$H$89:$AC$89,MATCH(MonthlyCF!BI$233,PL!$H$4:$AC$4,0)),0)/Summary!$C$26)*(1-Summary!$C$28)</f>
        <v>0</v>
      </c>
      <c r="BI329" s="356">
        <f>(IF(AND(BI$233=$O329,BJ$233=$O329+1),INDEX(PL!$H$89:$AC$89,MATCH(MonthlyCF!BJ$233,PL!$H$4:$AC$4,0)),0)/Summary!$C$26)*(1-Summary!$C$28)</f>
        <v>0</v>
      </c>
      <c r="BJ329" s="356">
        <f>(IF(AND(BJ$233=$O329,BK$233=$O329+1),INDEX(PL!$H$89:$AC$89,MATCH(MonthlyCF!BK$233,PL!$H$4:$AC$4,0)),0)/Summary!$C$26)*(1-Summary!$C$28)</f>
        <v>0</v>
      </c>
      <c r="BK329" s="356">
        <f>(IF(AND(BK$233=$O329,BL$233=$O329+1),INDEX(PL!$H$89:$AC$89,MATCH(MonthlyCF!BL$233,PL!$H$4:$AC$4,0)),0)/Summary!$C$26)*(1-Summary!$C$28)</f>
        <v>0</v>
      </c>
      <c r="BL329" s="356">
        <f>(IF(AND(BL$233=$O329,BM$233=$O329+1),INDEX(PL!$H$89:$AC$89,MATCH(MonthlyCF!BM$233,PL!$H$4:$AC$4,0)),0)/Summary!$C$26)*(1-Summary!$C$28)</f>
        <v>0</v>
      </c>
      <c r="BM329" s="356">
        <f>(IF(AND(BM$233=$O329,BN$233=$O329+1),INDEX(PL!$H$89:$AC$89,MATCH(MonthlyCF!BN$233,PL!$H$4:$AC$4,0)),0)/Summary!$C$26)*(1-Summary!$C$28)</f>
        <v>0</v>
      </c>
      <c r="BN329" s="356">
        <f>(IF(AND(BN$233=$O329,BO$233=$O329+1),INDEX(PL!$H$89:$AC$89,MATCH(MonthlyCF!BO$233,PL!$H$4:$AC$4,0)),0)/Summary!$C$26)*(1-Summary!$C$28)</f>
        <v>0</v>
      </c>
      <c r="BO329" s="356">
        <f>(IF(AND(BO$233=$O329,BP$233=$O329+1),INDEX(PL!$H$89:$AC$89,MATCH(MonthlyCF!BP$233,PL!$H$4:$AC$4,0)),0)/Summary!$C$26)*(1-Summary!$C$28)</f>
        <v>0</v>
      </c>
      <c r="BP329" s="356">
        <f>(IF(AND(BP$233=$O329,BQ$233=$O329+1),INDEX(PL!$H$89:$AC$89,MATCH(MonthlyCF!BQ$233,PL!$H$4:$AC$4,0)),0)/Summary!$C$26)*(1-Summary!$C$28)</f>
        <v>0</v>
      </c>
      <c r="BQ329" s="356">
        <f>(IF(AND(BQ$233=$O329,BR$233=$O329+1),INDEX(PL!$H$89:$AC$89,MATCH(MonthlyCF!BR$233,PL!$H$4:$AC$4,0)),0)/Summary!$C$26)*(1-Summary!$C$28)</f>
        <v>0</v>
      </c>
      <c r="BR329" s="356">
        <f>(IF(AND(BR$233=$O329,BS$233=$O329+1),INDEX(PL!$H$89:$AC$89,MATCH(MonthlyCF!BS$233,PL!$H$4:$AC$4,0)),0)/Summary!$C$26)*(1-Summary!$C$28)</f>
        <v>0</v>
      </c>
      <c r="BS329" s="356">
        <f>(IF(AND(BS$233=$O329,BT$233=$O329+1),INDEX(PL!$H$89:$AC$89,MATCH(MonthlyCF!BT$233,PL!$H$4:$AC$4,0)),0)/Summary!$C$26)*(1-Summary!$C$28)</f>
        <v>0</v>
      </c>
      <c r="BT329" s="356">
        <f>(IF(AND(BT$233=$O329,BU$233=$O329+1),INDEX(PL!$H$89:$AC$89,MATCH(MonthlyCF!BU$233,PL!$H$4:$AC$4,0)),0)/Summary!$C$26)*(1-Summary!$C$28)</f>
        <v>0</v>
      </c>
      <c r="BU329" s="356">
        <f>(IF(AND(BU$233=$O329,BV$233=$O329+1),INDEX(PL!$H$89:$AC$89,MATCH(MonthlyCF!BV$233,PL!$H$4:$AC$4,0)),0)/Summary!$C$26)*(1-Summary!$C$28)</f>
        <v>0</v>
      </c>
      <c r="BV329" s="356">
        <f>(IF(AND(BV$233=$O329,BW$233=$O329+1),INDEX(PL!$H$89:$AC$89,MATCH(MonthlyCF!BW$233,PL!$H$4:$AC$4,0)),0)/Summary!$C$26)*(1-Summary!$C$28)</f>
        <v>0</v>
      </c>
      <c r="BW329" s="356">
        <f>(IF(AND(BW$233=$O329,BX$233=$O329+1),INDEX(PL!$H$89:$AC$89,MATCH(MonthlyCF!BX$233,PL!$H$4:$AC$4,0)),0)/Summary!$C$26)*(1-Summary!$C$28)</f>
        <v>0</v>
      </c>
      <c r="BX329" s="356">
        <f>(IF(AND(BX$233=$O329,BY$233=$O329+1),INDEX(PL!$H$89:$AC$89,MATCH(MonthlyCF!BY$233,PL!$H$4:$AC$4,0)),0)/Summary!$C$26)*(1-Summary!$C$28)</f>
        <v>0</v>
      </c>
      <c r="BY329" s="356">
        <f>(IF(AND(BY$233=$O329,BZ$233=$O329+1),INDEX(PL!$H$89:$AC$89,MATCH(MonthlyCF!BZ$233,PL!$H$4:$AC$4,0)),0)/Summary!$C$26)*(1-Summary!$C$28)</f>
        <v>0</v>
      </c>
      <c r="BZ329" s="356">
        <f>(IF(AND(BZ$233=$O329,CA$233=$O329+1),INDEX(PL!$H$89:$AC$89,MATCH(MonthlyCF!CA$233,PL!$H$4:$AC$4,0)),0)/Summary!$C$26)*(1-Summary!$C$28)</f>
        <v>0</v>
      </c>
      <c r="CA329" s="356">
        <f>(IF(AND(CA$233=$O329,CB$233=$O329+1),INDEX(PL!$H$89:$AC$89,MATCH(MonthlyCF!CB$233,PL!$H$4:$AC$4,0)),0)/Summary!$C$26)*(1-Summary!$C$28)</f>
        <v>0</v>
      </c>
      <c r="CB329" s="356">
        <f>(IF(AND(CB$233=$O329,CC$233=$O329+1),INDEX(PL!$H$89:$AC$89,MATCH(MonthlyCF!CC$233,PL!$H$4:$AC$4,0)),0)/Summary!$C$26)*(1-Summary!$C$28)</f>
        <v>0</v>
      </c>
      <c r="CC329" s="356">
        <f>(IF(AND(CC$233=$O329,CD$233=$O329+1),INDEX(PL!$H$89:$AC$89,MATCH(MonthlyCF!CD$233,PL!$H$4:$AC$4,0)),0)/Summary!$C$26)*(1-Summary!$C$28)</f>
        <v>0</v>
      </c>
      <c r="CD329" s="356">
        <f>(IF(AND(CD$233=$O329,CE$233=$O329+1),INDEX(PL!$H$89:$AC$89,MATCH(MonthlyCF!CE$233,PL!$H$4:$AC$4,0)),0)/Summary!$C$26)*(1-Summary!$C$28)</f>
        <v>0</v>
      </c>
      <c r="CE329" s="356">
        <f>(IF(AND(CE$233=$O329,CF$233=$O329+1),INDEX(PL!$H$89:$AC$89,MATCH(MonthlyCF!CF$233,PL!$H$4:$AC$4,0)),0)/Summary!$C$26)*(1-Summary!$C$28)</f>
        <v>0</v>
      </c>
      <c r="CF329" s="356">
        <f>(IF(AND(CF$233=$O329,CG$233=$O329+1),INDEX(PL!$H$89:$AC$89,MATCH(MonthlyCF!CG$233,PL!$H$4:$AC$4,0)),0)/Summary!$C$26)*(1-Summary!$C$28)</f>
        <v>0</v>
      </c>
      <c r="CG329" s="356">
        <f>(IF(AND(CG$233=$O329,CH$233=$O329+1),INDEX(PL!$H$89:$AC$89,MATCH(MonthlyCF!CH$233,PL!$H$4:$AC$4,0)),0)/Summary!$C$26)*(1-Summary!$C$28)</f>
        <v>0</v>
      </c>
      <c r="CH329" s="356">
        <f>(IF(AND(CH$233=$O329,CI$233=$O329+1),INDEX(PL!$H$89:$AC$89,MATCH(MonthlyCF!CI$233,PL!$H$4:$AC$4,0)),0)/Summary!$C$26)*(1-Summary!$C$28)</f>
        <v>0</v>
      </c>
      <c r="CI329" s="356">
        <f>(IF(AND(CI$233=$O329,CJ$233=$O329+1),INDEX(PL!$H$89:$AC$89,MATCH(MonthlyCF!CJ$233,PL!$H$4:$AC$4,0)),0)/Summary!$C$26)*(1-Summary!$C$28)</f>
        <v>0</v>
      </c>
      <c r="CJ329" s="356">
        <f>(IF(AND(CJ$233=$O329,CK$233=$O329+1),INDEX(PL!$H$89:$AC$89,MATCH(MonthlyCF!CK$233,PL!$H$4:$AC$4,0)),0)/Summary!$C$26)*(1-Summary!$C$28)</f>
        <v>0</v>
      </c>
      <c r="CK329" s="356">
        <f>(IF(AND(CK$233=$O329,CL$233=$O329+1),INDEX(PL!$H$89:$AC$89,MATCH(MonthlyCF!CL$233,PL!$H$4:$AC$4,0)),0)/Summary!$C$26)*(1-Summary!$C$28)</f>
        <v>0</v>
      </c>
      <c r="CL329" s="356">
        <f>(IF(AND(CL$233=$O329,CM$233=$O329+1),INDEX(PL!$H$89:$AC$89,MATCH(MonthlyCF!CM$233,PL!$H$4:$AC$4,0)),0)/Summary!$C$26)*(1-Summary!$C$28)</f>
        <v>0</v>
      </c>
      <c r="CM329" s="356">
        <f>(IF(AND(CM$233=$O329,CN$233=$O329+1),INDEX(PL!$H$89:$AC$89,MATCH(MonthlyCF!CN$233,PL!$H$4:$AC$4,0)),0)/Summary!$C$26)*(1-Summary!$C$28)</f>
        <v>0</v>
      </c>
      <c r="CN329" s="356">
        <f>(IF(AND(CN$233=$O329,CO$233=$O329+1),INDEX(PL!$H$89:$AC$89,MATCH(MonthlyCF!CO$233,PL!$H$4:$AC$4,0)),0)/Summary!$C$26)*(1-Summary!$C$28)</f>
        <v>0</v>
      </c>
      <c r="CO329" s="356">
        <f>(IF(AND(CO$233=$O329,CP$233=$O329+1),INDEX(PL!$H$89:$AC$89,MATCH(MonthlyCF!CP$233,PL!$H$4:$AC$4,0)),0)/Summary!$C$26)*(1-Summary!$C$28)</f>
        <v>0</v>
      </c>
      <c r="CP329" s="356">
        <f>(IF(AND(CP$233=$O329,CQ$233=$O329+1),INDEX(PL!$H$89:$AC$89,MATCH(MonthlyCF!CQ$233,PL!$H$4:$AC$4,0)),0)/Summary!$C$26)*(1-Summary!$C$28)</f>
        <v>0</v>
      </c>
      <c r="CQ329" s="356">
        <f>(IF(AND(CQ$233=$O329,CR$233=$O329+1),INDEX(PL!$H$89:$AC$89,MATCH(MonthlyCF!CR$233,PL!$H$4:$AC$4,0)),0)/Summary!$C$26)*(1-Summary!$C$28)</f>
        <v>0</v>
      </c>
      <c r="CR329" s="356">
        <f>(IF(AND(CR$233=$O329,CS$233=$O329+1),INDEX(PL!$H$89:$AC$89,MATCH(MonthlyCF!CS$233,PL!$H$4:$AC$4,0)),0)/Summary!$C$26)*(1-Summary!$C$28)</f>
        <v>0</v>
      </c>
      <c r="CS329" s="356">
        <f>(IF(AND(CS$233=$O329,CT$233=$O329+1),INDEX(PL!$H$89:$AC$89,MATCH(MonthlyCF!CT$233,PL!$H$4:$AC$4,0)),0)/Summary!$C$26)*(1-Summary!$C$28)</f>
        <v>0</v>
      </c>
      <c r="CT329" s="356">
        <f>(IF(AND(CT$233=$O329,CU$233=$O329+1),INDEX(PL!$H$89:$AC$89,MATCH(MonthlyCF!CU$233,PL!$H$4:$AC$4,0)),0)/Summary!$C$26)*(1-Summary!$C$28)</f>
        <v>0</v>
      </c>
      <c r="CU329" s="356">
        <f>(IF(AND(CU$233=$O329,CV$233=$O329+1),INDEX(PL!$H$89:$AC$89,MATCH(MonthlyCF!CV$233,PL!$H$4:$AC$4,0)),0)/Summary!$C$26)*(1-Summary!$C$28)</f>
        <v>0</v>
      </c>
      <c r="CV329" s="356">
        <f>(IF(AND(CV$233=$O329,CW$233=$O329+1),INDEX(PL!$H$89:$AC$89,MATCH(MonthlyCF!CW$233,PL!$H$4:$AC$4,0)),0)/Summary!$C$26)*(1-Summary!$C$28)</f>
        <v>0</v>
      </c>
      <c r="CW329" s="356">
        <f>(IF(AND(CW$233=$O329,CX$233=$O329+1),INDEX(PL!$H$89:$AC$89,MATCH(MonthlyCF!CX$233,PL!$H$4:$AC$4,0)),0)/Summary!$C$26)*(1-Summary!$C$28)</f>
        <v>0</v>
      </c>
      <c r="CX329" s="356">
        <f>(IF(AND(CX$233=$O329,CY$233=$O329+1),INDEX(PL!$H$89:$AC$89,MATCH(MonthlyCF!CY$233,PL!$H$4:$AC$4,0)),0)/Summary!$C$26)*(1-Summary!$C$28)</f>
        <v>0</v>
      </c>
      <c r="CY329" s="356">
        <f>(IF(AND(CY$233=$O329,CZ$233=$O329+1),INDEX(PL!$H$89:$AC$89,MATCH(MonthlyCF!CZ$233,PL!$H$4:$AC$4,0)),0)/Summary!$C$26)*(1-Summary!$C$28)</f>
        <v>0</v>
      </c>
      <c r="CZ329" s="356">
        <f>(IF(AND(CZ$233=$O329,DA$233=$O329+1),INDEX(PL!$H$89:$AC$89,MATCH(MonthlyCF!DA$233,PL!$H$4:$AC$4,0)),0)/Summary!$C$26)*(1-Summary!$C$28)</f>
        <v>0</v>
      </c>
      <c r="DA329" s="356">
        <f>(IF(AND(DA$233=$O329,DB$233=$O329+1),INDEX(PL!$H$89:$AC$89,MATCH(MonthlyCF!DB$233,PL!$H$4:$AC$4,0)),0)/Summary!$C$26)*(1-Summary!$C$28)</f>
        <v>0</v>
      </c>
      <c r="DB329" s="356">
        <f>(IF(AND(DB$233=$O329,DC$233=$O329+1),INDEX(PL!$H$89:$AC$89,MATCH(MonthlyCF!DC$233,PL!$H$4:$AC$4,0)),0)/Summary!$C$26)*(1-Summary!$C$28)</f>
        <v>0</v>
      </c>
      <c r="DC329" s="356">
        <f>(IF(AND(DC$233=$O329,DD$233=$O329+1),INDEX(PL!$H$89:$AC$89,MATCH(MonthlyCF!DD$233,PL!$H$4:$AC$4,0)),0)/Summary!$C$26)*(1-Summary!$C$28)</f>
        <v>0</v>
      </c>
      <c r="DD329" s="356">
        <f>(IF(AND(DD$233=$O329,DE$233=$O329+1),INDEX(PL!$H$89:$AC$89,MATCH(MonthlyCF!DE$233,PL!$H$4:$AC$4,0)),0)/Summary!$C$26)*(1-Summary!$C$28)</f>
        <v>0</v>
      </c>
      <c r="DE329" s="356">
        <f>(IF(AND(DE$233=$O329,DF$233=$O329+1),INDEX(PL!$H$89:$AC$89,MATCH(MonthlyCF!DF$233,PL!$H$4:$AC$4,0)),0)/Summary!$C$26)*(1-Summary!$C$28)</f>
        <v>0</v>
      </c>
      <c r="DF329" s="356">
        <f>(IF(AND(DF$233=$O329,DG$233=$O329+1),INDEX(PL!$H$89:$AC$89,MATCH(MonthlyCF!DG$233,PL!$H$4:$AC$4,0)),0)/Summary!$C$26)*(1-Summary!$C$28)</f>
        <v>0</v>
      </c>
      <c r="DG329" s="356">
        <f>(IF(AND(DG$233=$O329,DH$233=$O329+1),INDEX(PL!$H$89:$AC$89,MATCH(MonthlyCF!DH$233,PL!$H$4:$AC$4,0)),0)/Summary!$C$26)*(1-Summary!$C$28)</f>
        <v>0</v>
      </c>
      <c r="DH329" s="356">
        <f>(IF(AND(DH$233=$O329,DI$233=$O329+1),INDEX(PL!$H$89:$AC$89,MATCH(MonthlyCF!DI$233,PL!$H$4:$AC$4,0)),0)/Summary!$C$26)*(1-Summary!$C$28)</f>
        <v>0</v>
      </c>
      <c r="DI329" s="356">
        <f>(IF(AND(DI$233=$O329,DJ$233=$O329+1),INDEX(PL!$H$89:$AC$89,MATCH(MonthlyCF!DJ$233,PL!$H$4:$AC$4,0)),0)/Summary!$C$26)*(1-Summary!$C$28)</f>
        <v>0</v>
      </c>
      <c r="DJ329" s="356">
        <f>(IF(AND(DJ$233=$O329,DK$233=$O329+1),INDEX(PL!$H$89:$AC$89,MATCH(MonthlyCF!DK$233,PL!$H$4:$AC$4,0)),0)/Summary!$C$26)*(1-Summary!$C$28)</f>
        <v>0</v>
      </c>
      <c r="DK329" s="356">
        <f>(IF(AND(DK$233=$O329,DL$233=$O329+1),INDEX(PL!$H$89:$AC$89,MATCH(MonthlyCF!DL$233,PL!$H$4:$AC$4,0)),0)/Summary!$C$26)*(1-Summary!$C$28)</f>
        <v>0</v>
      </c>
      <c r="DL329" s="356">
        <f>(IF(AND(DL$233=$O329,DM$233=$O329+1),INDEX(PL!$H$89:$AC$89,MATCH(MonthlyCF!DM$233,PL!$H$4:$AC$4,0)),0)/Summary!$C$26)*(1-Summary!$C$28)</f>
        <v>0</v>
      </c>
      <c r="DM329" s="356">
        <f>(IF(AND(DM$233=$O329,DN$233=$O329+1),INDEX(PL!$H$89:$AC$89,MATCH(MonthlyCF!DN$233,PL!$H$4:$AC$4,0)),0)/Summary!$C$26)*(1-Summary!$C$28)</f>
        <v>0</v>
      </c>
      <c r="DN329" s="356">
        <f>(IF(AND(DN$233=$O329,DO$233=$O329+1),INDEX(PL!$H$89:$AC$89,MATCH(MonthlyCF!DO$233,PL!$H$4:$AC$4,0)),0)/Summary!$C$26)*(1-Summary!$C$28)</f>
        <v>0</v>
      </c>
      <c r="DO329" s="356">
        <f>(IF(AND(DO$233=$O329,DP$233=$O329+1),INDEX(PL!$H$89:$AC$89,MATCH(MonthlyCF!DP$233,PL!$H$4:$AC$4,0)),0)/Summary!$C$26)*(1-Summary!$C$28)</f>
        <v>0</v>
      </c>
      <c r="DP329" s="356">
        <f>(IF(AND(DP$233=$O329,DQ$233=$O329+1),INDEX(PL!$H$89:$AC$89,MATCH(MonthlyCF!DQ$233,PL!$H$4:$AC$4,0)),0)/Summary!$C$26)*(1-Summary!$C$28)</f>
        <v>0</v>
      </c>
      <c r="DQ329" s="356">
        <f>(IF(AND(DQ$233=$O329,DR$233=$O329+1),INDEX(PL!$H$89:$AC$89,MATCH(MonthlyCF!DR$233,PL!$H$4:$AC$4,0)),0)/Summary!$C$26)*(1-Summary!$C$28)</f>
        <v>0</v>
      </c>
      <c r="DR329" s="356">
        <f>(IF(AND(DR$233=$O329,DS$233=$O329+1),INDEX(PL!$H$89:$AC$89,MATCH(MonthlyCF!DS$233,PL!$H$4:$AC$4,0)),0)/Summary!$C$26)*(1-Summary!$C$28)</f>
        <v>0</v>
      </c>
      <c r="DS329" s="356">
        <f>(IF(AND(DS$233=$O329,DT$233=$O329+1),INDEX(PL!$H$89:$AC$89,MATCH(MonthlyCF!DT$233,PL!$H$4:$AC$4,0)),0)/Summary!$C$26)*(1-Summary!$C$28)</f>
        <v>0</v>
      </c>
      <c r="DT329" s="356">
        <f>(IF(AND(DT$233=$O329,DU$233=$O329+1),INDEX(PL!$H$89:$AC$89,MATCH(MonthlyCF!DU$233,PL!$H$4:$AC$4,0)),0)/Summary!$C$26)*(1-Summary!$C$28)</f>
        <v>0</v>
      </c>
      <c r="DU329" s="356">
        <f>(IF(AND(DU$233=$O329,DV$233=$O329+1),INDEX(PL!$H$89:$AC$89,MATCH(MonthlyCF!DV$233,PL!$H$4:$AC$4,0)),0)/Summary!$C$26)*(1-Summary!$C$28)</f>
        <v>0</v>
      </c>
      <c r="DV329" s="356">
        <f>(IF(AND(DV$233=$O329,DW$233=$O329+1),INDEX(PL!$H$89:$AC$89,MATCH(MonthlyCF!DW$233,PL!$H$4:$AC$4,0)),0)/Summary!$C$26)*(1-Summary!$C$28)</f>
        <v>0</v>
      </c>
      <c r="DW329" s="356">
        <f>(IF(AND(DW$233=$O329,DX$233=$O329+1),INDEX(PL!$H$89:$AC$89,MATCH(MonthlyCF!DX$233,PL!$H$4:$AC$4,0)),0)/Summary!$C$26)*(1-Summary!$C$28)</f>
        <v>0</v>
      </c>
      <c r="DX329" s="356">
        <f>(IF(AND(DX$233=$O329,DY$233=$O329+1),INDEX(PL!$H$89:$AC$89,MATCH(MonthlyCF!DY$233,PL!$H$4:$AC$4,0)),0)/Summary!$C$26)*(1-Summary!$C$28)</f>
        <v>0</v>
      </c>
      <c r="DY329" s="356">
        <f>(IF(AND(DY$233=$O329,DZ$233=$O329+1),INDEX(PL!$H$89:$AC$89,MATCH(MonthlyCF!DZ$233,PL!$H$4:$AC$4,0)),0)/Summary!$C$26)*(1-Summary!$C$28)</f>
        <v>0</v>
      </c>
      <c r="DZ329" s="356">
        <f>(IF(AND(DZ$233=$O329,EA$233=$O329+1),INDEX(PL!$H$89:$AC$89,MATCH(MonthlyCF!EA$233,PL!$H$4:$AC$4,0)),0)/Summary!$C$26)*(1-Summary!$C$28)</f>
        <v>0</v>
      </c>
      <c r="EA329" s="356">
        <f>(IF(AND(EA$233=$O329,EB$233=$O329+1),INDEX(PL!$H$89:$AC$89,MATCH(MonthlyCF!EB$233,PL!$H$4:$AC$4,0)),0)/Summary!$C$26)*(1-Summary!$C$28)</f>
        <v>0</v>
      </c>
      <c r="EB329" s="356">
        <f>(IF(AND(EB$233=$O329,EC$233=$O329+1),INDEX(PL!$H$89:$AC$89,MATCH(MonthlyCF!EC$233,PL!$H$4:$AC$4,0)),0)/Summary!$C$26)*(1-Summary!$C$28)</f>
        <v>0</v>
      </c>
      <c r="EC329" s="356">
        <f>(IF(AND(EC$233=$O329,ED$233=$O329+1),INDEX(PL!$H$89:$AC$89,MATCH(MonthlyCF!ED$233,PL!$H$4:$AC$4,0)),0)/Summary!$C$26)*(1-Summary!$C$28)</f>
        <v>0</v>
      </c>
      <c r="ED329" s="356">
        <f>(IF(AND(ED$233=$O329,EE$233=$O329+1),INDEX(PL!$H$89:$AC$89,MATCH(MonthlyCF!EE$233,PL!$H$4:$AC$4,0)),0)/Summary!$C$26)*(1-Summary!$C$28)</f>
        <v>0</v>
      </c>
      <c r="EE329" s="356">
        <f>(IF(AND(EE$233=$O329,EF$233=$O329+1),INDEX(PL!$H$89:$AC$89,MATCH(MonthlyCF!EF$233,PL!$H$4:$AC$4,0)),0)/Summary!$C$26)*(1-Summary!$C$28)</f>
        <v>0</v>
      </c>
      <c r="EF329" s="356">
        <f>(IF(AND(EF$233=$O329,EG$233=$O329+1),INDEX(PL!$H$89:$AC$89,MATCH(MonthlyCF!EG$233,PL!$H$4:$AC$4,0)),0)/Summary!$C$26)*(1-Summary!$C$28)</f>
        <v>0</v>
      </c>
      <c r="EG329" s="356">
        <f>(IF(AND(EG$233=$O329,EH$233=$O329+1),INDEX(PL!$H$89:$AC$89,MATCH(MonthlyCF!EH$233,PL!$H$4:$AC$4,0)),0)/Summary!$C$26)*(1-Summary!$C$28)</f>
        <v>0</v>
      </c>
      <c r="EH329" s="356">
        <f>(IF(AND(EH$233=$O329,EI$233=$O329+1),INDEX(PL!$H$89:$AC$89,MATCH(MonthlyCF!EI$233,PL!$H$4:$AC$4,0)),0)/Summary!$C$26)*(1-Summary!$C$28)</f>
        <v>0</v>
      </c>
      <c r="EI329" s="356">
        <f>(IF(AND(EI$233=$O329,EJ$233=$O329+1),INDEX(PL!$H$89:$AC$89,MATCH(MonthlyCF!EJ$233,PL!$H$4:$AC$4,0)),0)/Summary!$C$26)*(1-Summary!$C$28)</f>
        <v>0</v>
      </c>
      <c r="EJ329" s="356">
        <f>(IF(AND(EJ$233=$O329,EK$233=$O329+1),INDEX(PL!$H$89:$AC$89,MATCH(MonthlyCF!EK$233,PL!$H$4:$AC$4,0)),0)/Summary!$C$26)*(1-Summary!$C$28)</f>
        <v>0</v>
      </c>
      <c r="EK329" s="356">
        <f>(IF(AND(EK$233=$O329,EL$233=$O329+1),INDEX(PL!$H$89:$AC$89,MATCH(MonthlyCF!EL$233,PL!$H$4:$AC$4,0)),0)/Summary!$C$26)*(1-Summary!$C$28)</f>
        <v>0</v>
      </c>
      <c r="EL329" s="356">
        <f>(IF(AND(EL$233=$O329,EM$233=$O329+1),INDEX(PL!$H$89:$AC$89,MATCH(MonthlyCF!EM$233,PL!$H$4:$AC$4,0)),0)/Summary!$C$26)*(1-Summary!$C$28)</f>
        <v>0</v>
      </c>
      <c r="EM329" s="356">
        <f>(IF(AND(EM$233=$O329,EN$233=$O329+1),INDEX(PL!$H$89:$AC$89,MATCH(MonthlyCF!EN$233,PL!$H$4:$AC$4,0)),0)/Summary!$C$26)*(1-Summary!$C$28)</f>
        <v>0</v>
      </c>
      <c r="EN329" s="356">
        <f>(IF(AND(EN$233=$O329,EO$233=$O329+1),INDEX(PL!$H$89:$AC$89,MATCH(MonthlyCF!EO$233,PL!$H$4:$AC$4,0)),0)/Summary!$C$26)*(1-Summary!$C$28)</f>
        <v>0</v>
      </c>
      <c r="EO329" s="356">
        <f>(IF(AND(EO$233=$O329,EP$233=$O329+1),INDEX(PL!$H$89:$AC$89,MATCH(MonthlyCF!EP$233,PL!$H$4:$AC$4,0)),0)/Summary!$C$26)*(1-Summary!$C$28)</f>
        <v>0</v>
      </c>
      <c r="EP329" s="356">
        <f>(IF(AND(EP$233=$O329,EQ$233=$O329+1),INDEX(PL!$H$89:$AC$89,MATCH(MonthlyCF!EQ$233,PL!$H$4:$AC$4,0)),0)/Summary!$C$26)*(1-Summary!$C$28)</f>
        <v>0</v>
      </c>
      <c r="EQ329" s="356">
        <f>(IF(AND(EQ$233=$O329,ER$233=$O329+1),INDEX(PL!$H$89:$AC$89,MATCH(MonthlyCF!ER$233,PL!$H$4:$AC$4,0)),0)/Summary!$C$26)*(1-Summary!$C$28)</f>
        <v>0</v>
      </c>
      <c r="ER329" s="356">
        <f>(IF(AND(ER$233=$O329,ES$233=$O329+1),INDEX(PL!$H$89:$AC$89,MATCH(MonthlyCF!ES$233,PL!$H$4:$AC$4,0)),0)/Summary!$C$26)*(1-Summary!$C$28)</f>
        <v>0</v>
      </c>
      <c r="ES329" s="356">
        <f>(IF(AND(ES$233=$O329,ET$233=$O329+1),INDEX(PL!$H$89:$AC$89,MATCH(MonthlyCF!ET$233,PL!$H$4:$AC$4,0)),0)/Summary!$C$26)*(1-Summary!$C$28)</f>
        <v>0</v>
      </c>
      <c r="ET329" s="356">
        <f>(IF(AND(ET$233=$O329,EU$233=$O329+1),INDEX(PL!$H$89:$AC$89,MATCH(MonthlyCF!EU$233,PL!$H$4:$AC$4,0)),0)/Summary!$C$26)*(1-Summary!$C$28)</f>
        <v>0</v>
      </c>
      <c r="EU329" s="356">
        <f>(IF(AND(EU$233=$O329,EV$233=$O329+1),INDEX(PL!$H$89:$AC$89,MATCH(MonthlyCF!EV$233,PL!$H$4:$AC$4,0)),0)/Summary!$C$26)*(1-Summary!$C$28)</f>
        <v>0</v>
      </c>
      <c r="EV329" s="356">
        <f>(IF(AND(EV$233=$O329,EW$233=$O329+1),INDEX(PL!$H$89:$AC$89,MATCH(MonthlyCF!EW$233,PL!$H$4:$AC$4,0)),0)/Summary!$C$26)*(1-Summary!$C$28)</f>
        <v>0</v>
      </c>
      <c r="EW329" s="356">
        <f>(IF(AND(EW$233=$O329,EX$233=$O329+1),INDEX(PL!$H$89:$AC$89,MATCH(MonthlyCF!EX$233,PL!$H$4:$AC$4,0)),0)/Summary!$C$26)*(1-Summary!$C$28)</f>
        <v>0</v>
      </c>
      <c r="EX329" s="356">
        <f>(IF(AND(EX$233=$O329,EY$233=$O329+1),INDEX(PL!$H$89:$AC$89,MATCH(MonthlyCF!EY$233,PL!$H$4:$AC$4,0)),0)/Summary!$C$26)*(1-Summary!$C$28)</f>
        <v>0</v>
      </c>
      <c r="EY329" s="356">
        <f>(IF(AND(EY$233=$O329,EZ$233=$O329+1),INDEX(PL!$H$89:$AC$89,MATCH(MonthlyCF!EZ$233,PL!$H$4:$AC$4,0)),0)/Summary!$C$26)*(1-Summary!$C$28)</f>
        <v>0</v>
      </c>
      <c r="EZ329" s="356">
        <f>(IF(AND(EZ$233=$O329,FA$233=$O329+1),INDEX(PL!$H$89:$AC$89,MATCH(MonthlyCF!FA$233,PL!$H$4:$AC$4,0)),0)/Summary!$C$26)*(1-Summary!$C$28)</f>
        <v>0</v>
      </c>
      <c r="FA329" s="356">
        <f>(IF(AND(FA$233=$O329,FB$233=$O329+1),INDEX(PL!$H$89:$AC$89,MATCH(MonthlyCF!FB$233,PL!$H$4:$AC$4,0)),0)/Summary!$C$26)*(1-Summary!$C$28)</f>
        <v>0</v>
      </c>
      <c r="FB329" s="356">
        <f>(IF(AND(FB$233=$O329,FC$233=$O329+1),INDEX(PL!$H$89:$AC$89,MATCH(MonthlyCF!FC$233,PL!$H$4:$AC$4,0)),0)/Summary!$C$26)*(1-Summary!$C$28)</f>
        <v>0</v>
      </c>
      <c r="FC329" s="356">
        <f>(IF(AND(FC$233=$O329,FD$233=$O329+1),INDEX(PL!$H$89:$AC$89,MATCH(MonthlyCF!FD$233,PL!$H$4:$AC$4,0)),0)/Summary!$C$26)*(1-Summary!$C$28)</f>
        <v>0</v>
      </c>
      <c r="FD329" s="356">
        <f>(IF(AND(FD$233=$O329,FE$233=$O329+1),INDEX(PL!$H$89:$AC$89,MATCH(MonthlyCF!FE$233,PL!$H$4:$AC$4,0)),0)/Summary!$C$26)*(1-Summary!$C$28)</f>
        <v>0</v>
      </c>
      <c r="FE329" s="356">
        <f>(IF(AND(FE$233=$O329,FF$233=$O329+1),INDEX(PL!$H$89:$AC$89,MATCH(MonthlyCF!FF$233,PL!$H$4:$AC$4,0)),0)/Summary!$C$26)*(1-Summary!$C$28)</f>
        <v>0</v>
      </c>
      <c r="FF329" s="356">
        <f>(IF(AND(FF$233=$O329,FG$233=$O329+1),INDEX(PL!$H$89:$AC$89,MATCH(MonthlyCF!FG$233,PL!$H$4:$AC$4,0)),0)/Summary!$C$26)*(1-Summary!$C$28)</f>
        <v>0</v>
      </c>
      <c r="FG329" s="356">
        <f>(IF(AND(FG$233=$O329,FH$233=$O329+1),INDEX(PL!$H$89:$AC$89,MATCH(MonthlyCF!FH$233,PL!$H$4:$AC$4,0)),0)/Summary!$C$26)*(1-Summary!$C$28)</f>
        <v>0</v>
      </c>
      <c r="FH329" s="356">
        <f>(IF(AND(FH$233=$O329,FI$233=$O329+1),INDEX(PL!$H$89:$AC$89,MATCH(MonthlyCF!FI$233,PL!$H$4:$AC$4,0)),0)/Summary!$C$26)*(1-Summary!$C$28)</f>
        <v>0</v>
      </c>
      <c r="FI329" s="356">
        <f>(IF(AND(FI$233=$O329,FJ$233=$O329+1),INDEX(PL!$H$89:$AC$89,MATCH(MonthlyCF!FJ$233,PL!$H$4:$AC$4,0)),0)/Summary!$C$26)*(1-Summary!$C$28)</f>
        <v>0</v>
      </c>
      <c r="FJ329" s="356">
        <f>(IF(AND(FJ$233=$O329,FK$233=$O329+1),INDEX(PL!$H$89:$AC$89,MATCH(MonthlyCF!FK$233,PL!$H$4:$AC$4,0)),0)/Summary!$C$26)*(1-Summary!$C$28)</f>
        <v>0</v>
      </c>
      <c r="FK329" s="356">
        <f>(IF(AND(FK$233=$O329,FL$233=$O329+1),INDEX(PL!$H$89:$AC$89,MATCH(MonthlyCF!FL$233,PL!$H$4:$AC$4,0)),0)/Summary!$C$26)*(1-Summary!$C$28)</f>
        <v>0</v>
      </c>
      <c r="FL329" s="356">
        <f>(IF(AND(FL$233=$O329,FM$233=$O329+1),INDEX(PL!$H$89:$AC$89,MATCH(MonthlyCF!FM$233,PL!$H$4:$AC$4,0)),0)/Summary!$C$26)*(1-Summary!$C$28)</f>
        <v>0</v>
      </c>
      <c r="FM329" s="356">
        <f>(IF(AND(FM$233=$O329,FN$233=$O329+1),INDEX(PL!$H$89:$AC$89,MATCH(MonthlyCF!FN$233,PL!$H$4:$AC$4,0)),0)/Summary!$C$26)*(1-Summary!$C$28)</f>
        <v>0</v>
      </c>
      <c r="FN329" s="356">
        <f>(IF(AND(FN$233=$O329,FO$233=$O329+1),INDEX(PL!$H$89:$AC$89,MATCH(MonthlyCF!FO$233,PL!$H$4:$AC$4,0)),0)/Summary!$C$26)*(1-Summary!$C$28)</f>
        <v>0</v>
      </c>
      <c r="FO329" s="356">
        <f>(IF(AND(FO$233=$O329,FP$233=$O329+1),INDEX(PL!$H$89:$AC$89,MATCH(MonthlyCF!FP$233,PL!$H$4:$AC$4,0)),0)/Summary!$C$26)*(1-Summary!$C$28)</f>
        <v>0</v>
      </c>
      <c r="FP329" s="356">
        <f>(IF(AND(FP$233=$O329,FQ$233=$O329+1),INDEX(PL!$H$89:$AC$89,MATCH(MonthlyCF!FQ$233,PL!$H$4:$AC$4,0)),0)/Summary!$C$26)*(1-Summary!$C$28)</f>
        <v>0</v>
      </c>
      <c r="FQ329" s="356">
        <f>(IF(AND(FQ$233=$O329,FR$233=$O329+1),INDEX(PL!$H$89:$AC$89,MATCH(MonthlyCF!FR$233,PL!$H$4:$AC$4,0)),0)/Summary!$C$26)*(1-Summary!$C$28)</f>
        <v>0</v>
      </c>
      <c r="FR329" s="356">
        <f>(IF(AND(FR$233=$O329,FS$233=$O329+1),INDEX(PL!$H$89:$AC$89,MATCH(MonthlyCF!FS$233,PL!$H$4:$AC$4,0)),0)/Summary!$C$26)*(1-Summary!$C$28)</f>
        <v>0</v>
      </c>
      <c r="FS329" s="356">
        <f>(IF(AND(FS$233=$O329,FT$233=$O329+1),INDEX(PL!$H$89:$AC$89,MATCH(MonthlyCF!FT$233,PL!$H$4:$AC$4,0)),0)/Summary!$C$26)*(1-Summary!$C$28)</f>
        <v>0</v>
      </c>
      <c r="FT329" s="356">
        <f>(IF(AND(FT$233=$O329,FU$233=$O329+1),INDEX(PL!$H$89:$AC$89,MATCH(MonthlyCF!FU$233,PL!$H$4:$AC$4,0)),0)/Summary!$C$26)*(1-Summary!$C$28)</f>
        <v>0</v>
      </c>
      <c r="FU329" s="356">
        <f>(IF(AND(FU$233=$O329,FV$233=$O329+1),INDEX(PL!$H$89:$AC$89,MATCH(MonthlyCF!FV$233,PL!$H$4:$AC$4,0)),0)/Summary!$C$26)*(1-Summary!$C$28)</f>
        <v>0</v>
      </c>
      <c r="FV329" s="356">
        <f>(IF(AND(FV$233=$O329,FW$233=$O329+1),INDEX(PL!$H$89:$AC$89,MATCH(MonthlyCF!FW$233,PL!$H$4:$AC$4,0)),0)/Summary!$C$26)*(1-Summary!$C$28)</f>
        <v>0</v>
      </c>
      <c r="FW329" s="356">
        <f>(IF(AND(FW$233=$O329,FX$233=$O329+1),INDEX(PL!$H$89:$AC$89,MATCH(MonthlyCF!FX$233,PL!$H$4:$AC$4,0)),0)/Summary!$C$26)*(1-Summary!$C$28)</f>
        <v>0</v>
      </c>
      <c r="FX329" s="356">
        <f>(IF(AND(FX$233=$O329,FY$233=$O329+1),INDEX(PL!$H$89:$AC$89,MATCH(MonthlyCF!FY$233,PL!$H$4:$AC$4,0)),0)/Summary!$C$26)*(1-Summary!$C$28)</f>
        <v>0</v>
      </c>
      <c r="FY329" s="356">
        <f>(IF(AND(FY$233=$O329,FZ$233=$O329+1),INDEX(PL!$H$89:$AC$89,MATCH(MonthlyCF!FZ$233,PL!$H$4:$AC$4,0)),0)/Summary!$C$26)*(1-Summary!$C$28)</f>
        <v>0</v>
      </c>
      <c r="FZ329" s="356">
        <f>(IF(AND(FZ$233=$O329,GA$233=$O329+1),INDEX(PL!$H$89:$AC$89,MATCH(MonthlyCF!GA$233,PL!$H$4:$AC$4,0)),0)/Summary!$C$26)*(1-Summary!$C$28)</f>
        <v>0</v>
      </c>
      <c r="GA329" s="356">
        <f>(IF(AND(GA$233=$O329,GB$233=$O329+1),INDEX(PL!$H$89:$AC$89,MATCH(MonthlyCF!GB$233,PL!$H$4:$AC$4,0)),0)/Summary!$C$26)*(1-Summary!$C$28)</f>
        <v>0</v>
      </c>
      <c r="GB329" s="356">
        <f>(IF(AND(GB$233=$O329,GC$233=$O329+1),INDEX(PL!$H$89:$AC$89,MATCH(MonthlyCF!GC$233,PL!$H$4:$AC$4,0)),0)/Summary!$C$26)*(1-Summary!$C$28)</f>
        <v>0</v>
      </c>
      <c r="GC329" s="356">
        <f>(IF(AND(GC$233=$O329,GD$233=$O329+1),INDEX(PL!$H$89:$AC$89,MATCH(MonthlyCF!GD$233,PL!$H$4:$AC$4,0)),0)/Summary!$C$26)*(1-Summary!$C$28)</f>
        <v>0</v>
      </c>
      <c r="GD329" s="356">
        <f>(IF(AND(GD$233=$O329,GE$233=$O329+1),INDEX(PL!$H$89:$AC$89,MATCH(MonthlyCF!GE$233,PL!$H$4:$AC$4,0)),0)/Summary!$C$26)*(1-Summary!$C$28)</f>
        <v>0</v>
      </c>
      <c r="GE329" s="356">
        <f>(IF(AND(GE$233=$O329,GF$233=$O329+1),INDEX(PL!$H$89:$AC$89,MATCH(MonthlyCF!GF$233,PL!$H$4:$AC$4,0)),0)/Summary!$C$26)*(1-Summary!$C$28)</f>
        <v>0</v>
      </c>
      <c r="GF329" s="356">
        <f>(IF(AND(GF$233=$O329,GG$233=$O329+1),INDEX(PL!$H$89:$AC$89,MATCH(MonthlyCF!GG$233,PL!$H$4:$AC$4,0)),0)/Summary!$C$26)*(1-Summary!$C$28)</f>
        <v>0</v>
      </c>
      <c r="GG329" s="356">
        <f>(IF(AND(GG$233=$O329,GH$233=$O329+1),INDEX(PL!$H$89:$AC$89,MATCH(MonthlyCF!GH$233,PL!$H$4:$AC$4,0)),0)/Summary!$C$26)*(1-Summary!$C$28)</f>
        <v>0</v>
      </c>
      <c r="GH329" s="356">
        <f>(IF(AND(GH$233=$O329,GI$233=$O329+1),INDEX(PL!$H$89:$AC$89,MATCH(MonthlyCF!GI$233,PL!$H$4:$AC$4,0)),0)/Summary!$C$26)*(1-Summary!$C$28)</f>
        <v>0</v>
      </c>
      <c r="GI329" s="356">
        <f>(IF(AND(GI$233=$O329,GJ$233=$O329+1),INDEX(PL!$H$89:$AC$89,MATCH(MonthlyCF!GJ$233,PL!$H$4:$AC$4,0)),0)/Summary!$C$26)*(1-Summary!$C$28)</f>
        <v>0</v>
      </c>
      <c r="GJ329" s="356">
        <f>(IF(AND(GJ$233=$O329,GK$233=$O329+1),INDEX(PL!$H$89:$AC$89,MATCH(MonthlyCF!GK$233,PL!$H$4:$AC$4,0)),0)/Summary!$C$26)*(1-Summary!$C$28)</f>
        <v>0</v>
      </c>
      <c r="GK329" s="356">
        <f>(IF(AND(GK$233=$O329,GL$233=$O329+1),INDEX(PL!$H$89:$AC$89,MATCH(MonthlyCF!GL$233,PL!$H$4:$AC$4,0)),0)/Summary!$C$26)*(1-Summary!$C$28)</f>
        <v>0</v>
      </c>
      <c r="GL329" s="356">
        <f>(IF(AND(GL$233=$O329,GM$233=$O329+1),INDEX(PL!$H$89:$AC$89,MATCH(MonthlyCF!GM$233,PL!$H$4:$AC$4,0)),0)/Summary!$C$26)*(1-Summary!$C$28)</f>
        <v>0</v>
      </c>
      <c r="GM329" s="356">
        <f>(IF(AND(GM$233=$O329,GN$233=$O329+1),INDEX(PL!$H$89:$AC$89,MATCH(MonthlyCF!GN$233,PL!$H$4:$AC$4,0)),0)/Summary!$C$26)*(1-Summary!$C$28)</f>
        <v>0</v>
      </c>
      <c r="GN329" s="356">
        <f>(IF(AND(GN$233=$O329,GO$233=$O329+1),INDEX(PL!$H$89:$AC$89,MATCH(MonthlyCF!GO$233,PL!$H$4:$AC$4,0)),0)/Summary!$C$26)*(1-Summary!$C$28)</f>
        <v>0</v>
      </c>
    </row>
    <row r="330" spans="13:198" hidden="1" outlineLevel="1" x14ac:dyDescent="0.75">
      <c r="O330" s="1">
        <v>2</v>
      </c>
      <c r="P330" s="356">
        <f>(IF(AND(P$233=$O330,Q$233=$O330+1),INDEX(PL!$H$89:$AC$89,MATCH(MonthlyCF!Q$233,PL!$H$4:$AC$4,0)),0)/Summary!$C$26)*(1-Summary!$C$28)</f>
        <v>0</v>
      </c>
      <c r="Q330" s="356">
        <f>(IF(AND(Q$233=$O330,R$233=$O330+1),INDEX(PL!$H$89:$AC$89,MATCH(MonthlyCF!R$233,PL!$H$4:$AC$4,0)),0)/Summary!$C$26)*(1-Summary!$C$28)</f>
        <v>0</v>
      </c>
      <c r="R330" s="356">
        <f>(IF(AND(R$233=$O330,S$233=$O330+1),INDEX(PL!$H$89:$AC$89,MATCH(MonthlyCF!S$233,PL!$H$4:$AC$4,0)),0)/Summary!$C$26)*(1-Summary!$C$28)</f>
        <v>0</v>
      </c>
      <c r="S330" s="356">
        <f>(IF(AND(S$233=$O330,T$233=$O330+1),INDEX(PL!$H$89:$AC$89,MATCH(MonthlyCF!T$233,PL!$H$4:$AC$4,0)),0)/Summary!$C$26)*(1-Summary!$C$28)</f>
        <v>0</v>
      </c>
      <c r="T330" s="356">
        <f>(IF(AND(T$233=$O330,U$233=$O330+1),INDEX(PL!$H$89:$AC$89,MATCH(MonthlyCF!U$233,PL!$H$4:$AC$4,0)),0)/Summary!$C$26)*(1-Summary!$C$28)</f>
        <v>0</v>
      </c>
      <c r="U330" s="356">
        <f>(IF(AND(U$233=$O330,V$233=$O330+1),INDEX(PL!$H$89:$AC$89,MATCH(MonthlyCF!V$233,PL!$H$4:$AC$4,0)),0)/Summary!$C$26)*(1-Summary!$C$28)</f>
        <v>0</v>
      </c>
      <c r="V330" s="356">
        <f>(IF(AND(V$233=$O330,W$233=$O330+1),INDEX(PL!$H$89:$AC$89,MATCH(MonthlyCF!W$233,PL!$H$4:$AC$4,0)),0)/Summary!$C$26)*(1-Summary!$C$28)</f>
        <v>0</v>
      </c>
      <c r="W330" s="356">
        <f>(IF(AND(W$233=$O330,X$233=$O330+1),INDEX(PL!$H$89:$AC$89,MATCH(MonthlyCF!X$233,PL!$H$4:$AC$4,0)),0)/Summary!$C$26)*(1-Summary!$C$28)</f>
        <v>0</v>
      </c>
      <c r="X330" s="356">
        <f>(IF(AND(X$233=$O330,Y$233=$O330+1),INDEX(PL!$H$89:$AC$89,MATCH(MonthlyCF!Y$233,PL!$H$4:$AC$4,0)),0)/Summary!$C$26)*(1-Summary!$C$28)</f>
        <v>0</v>
      </c>
      <c r="Y330" s="356">
        <f>(IF(AND(Y$233=$O330,Z$233=$O330+1),INDEX(PL!$H$89:$AC$89,MATCH(MonthlyCF!Z$233,PL!$H$4:$AC$4,0)),0)/Summary!$C$26)*(1-Summary!$C$28)</f>
        <v>0</v>
      </c>
      <c r="Z330" s="356">
        <f>(IF(AND(Z$233=$O330,AA$233=$O330+1),INDEX(PL!$H$89:$AC$89,MATCH(MonthlyCF!AA$233,PL!$H$4:$AC$4,0)),0)/Summary!$C$26)*(1-Summary!$C$28)</f>
        <v>0</v>
      </c>
      <c r="AA330" s="356">
        <f>(IF(AND(AA$233=$O330,AB$233=$O330+1),INDEX(PL!$H$89:$AC$89,MATCH(MonthlyCF!AB$233,PL!$H$4:$AC$4,0)),0)/Summary!$C$26)*(1-Summary!$C$28)</f>
        <v>0</v>
      </c>
      <c r="AB330" s="356">
        <f>(IF(AND(AB$233=$O330,AC$233=$O330+1),INDEX(PL!$H$89:$AC$89,MATCH(MonthlyCF!AC$233,PL!$H$4:$AC$4,0)),0)/Summary!$C$26)*(1-Summary!$C$28)</f>
        <v>0</v>
      </c>
      <c r="AC330" s="356">
        <f>(IF(AND(AC$233=$O330,AD$233=$O330+1),INDEX(PL!$H$89:$AC$89,MATCH(MonthlyCF!AD$233,PL!$H$4:$AC$4,0)),0)/Summary!$C$26)*(1-Summary!$C$28)</f>
        <v>0</v>
      </c>
      <c r="AD330" s="356">
        <f>(IF(AND(AD$233=$O330,AE$233=$O330+1),INDEX(PL!$H$89:$AC$89,MATCH(MonthlyCF!AE$233,PL!$H$4:$AC$4,0)),0)/Summary!$C$26)*(1-Summary!$C$28)</f>
        <v>0</v>
      </c>
      <c r="AE330" s="356">
        <f>(IF(AND(AE$233=$O330,AF$233=$O330+1),INDEX(PL!$H$89:$AC$89,MATCH(MonthlyCF!AF$233,PL!$H$4:$AC$4,0)),0)/Summary!$C$26)*(1-Summary!$C$28)</f>
        <v>0</v>
      </c>
      <c r="AF330" s="356">
        <f>(IF(AND(AF$233=$O330,AG$233=$O330+1),INDEX(PL!$H$89:$AC$89,MATCH(MonthlyCF!AG$233,PL!$H$4:$AC$4,0)),0)/Summary!$C$26)*(1-Summary!$C$28)</f>
        <v>0</v>
      </c>
      <c r="AG330" s="356">
        <f>(IF(AND(AG$233=$O330,AH$233=$O330+1),INDEX(PL!$H$89:$AC$89,MATCH(MonthlyCF!AH$233,PL!$H$4:$AC$4,0)),0)/Summary!$C$26)*(1-Summary!$C$28)</f>
        <v>0</v>
      </c>
      <c r="AH330" s="356">
        <f>(IF(AND(AH$233=$O330,AI$233=$O330+1),INDEX(PL!$H$89:$AC$89,MATCH(MonthlyCF!AI$233,PL!$H$4:$AC$4,0)),0)/Summary!$C$26)*(1-Summary!$C$28)</f>
        <v>0</v>
      </c>
      <c r="AI330" s="356">
        <f>(IF(AND(AI$233=$O330,AJ$233=$O330+1),INDEX(PL!$H$89:$AC$89,MATCH(MonthlyCF!AJ$233,PL!$H$4:$AC$4,0)),0)/Summary!$C$26)*(1-Summary!$C$28)</f>
        <v>0</v>
      </c>
      <c r="AJ330" s="356">
        <f>(IF(AND(AJ$233=$O330,AK$233=$O330+1),INDEX(PL!$H$89:$AC$89,MATCH(MonthlyCF!AK$233,PL!$H$4:$AC$4,0)),0)/Summary!$C$26)*(1-Summary!$C$28)</f>
        <v>0</v>
      </c>
      <c r="AK330" s="356">
        <f>(IF(AND(AK$233=$O330,AL$233=$O330+1),INDEX(PL!$H$89:$AC$89,MATCH(MonthlyCF!AL$233,PL!$H$4:$AC$4,0)),0)/Summary!$C$26)*(1-Summary!$C$28)</f>
        <v>0</v>
      </c>
      <c r="AL330" s="356">
        <f>(IF(AND(AL$233=$O330,AM$233=$O330+1),INDEX(PL!$H$89:$AC$89,MATCH(MonthlyCF!AM$233,PL!$H$4:$AC$4,0)),0)/Summary!$C$26)*(1-Summary!$C$28)</f>
        <v>0</v>
      </c>
      <c r="AM330" s="356">
        <f>(IF(AND(AM$233=$O330,AN$233=$O330+1),INDEX(PL!$H$89:$AC$89,MATCH(MonthlyCF!AN$233,PL!$H$4:$AC$4,0)),0)/Summary!$C$26)*(1-Summary!$C$28)</f>
        <v>0</v>
      </c>
      <c r="AN330" s="356">
        <f>(IF(AND(AN$233=$O330,AO$233=$O330+1),INDEX(PL!$H$89:$AC$89,MATCH(MonthlyCF!AO$233,PL!$H$4:$AC$4,0)),0)/Summary!$C$26)*(1-Summary!$C$28)</f>
        <v>0</v>
      </c>
      <c r="AO330" s="356">
        <f>(IF(AND(AO$233=$O330,AP$233=$O330+1),INDEX(PL!$H$89:$AC$89,MATCH(MonthlyCF!AP$233,PL!$H$4:$AC$4,0)),0)/Summary!$C$26)*(1-Summary!$C$28)</f>
        <v>0</v>
      </c>
      <c r="AP330" s="356">
        <f>(IF(AND(AP$233=$O330,AQ$233=$O330+1),INDEX(PL!$H$89:$AC$89,MATCH(MonthlyCF!AQ$233,PL!$H$4:$AC$4,0)),0)/Summary!$C$26)*(1-Summary!$C$28)</f>
        <v>0</v>
      </c>
      <c r="AQ330" s="356">
        <f>(IF(AND(AQ$233=$O330,AR$233=$O330+1),INDEX(PL!$H$89:$AC$89,MATCH(MonthlyCF!AR$233,PL!$H$4:$AC$4,0)),0)/Summary!$C$26)*(1-Summary!$C$28)</f>
        <v>0</v>
      </c>
      <c r="AR330" s="356">
        <f>(IF(AND(AR$233=$O330,AS$233=$O330+1),INDEX(PL!$H$89:$AC$89,MATCH(MonthlyCF!AS$233,PL!$H$4:$AC$4,0)),0)/Summary!$C$26)*(1-Summary!$C$28)</f>
        <v>0</v>
      </c>
      <c r="AS330" s="356">
        <f>(IF(AND(AS$233=$O330,AT$233=$O330+1),INDEX(PL!$H$89:$AC$89,MATCH(MonthlyCF!AT$233,PL!$H$4:$AC$4,0)),0)/Summary!$C$26)*(1-Summary!$C$28)</f>
        <v>0</v>
      </c>
      <c r="AT330" s="356">
        <f>(IF(AND(AT$233=$O330,AU$233=$O330+1),INDEX(PL!$H$89:$AC$89,MATCH(MonthlyCF!AU$233,PL!$H$4:$AC$4,0)),0)/Summary!$C$26)*(1-Summary!$C$28)</f>
        <v>0</v>
      </c>
      <c r="AU330" s="356">
        <f>(IF(AND(AU$233=$O330,AV$233=$O330+1),INDEX(PL!$H$89:$AC$89,MATCH(MonthlyCF!AV$233,PL!$H$4:$AC$4,0)),0)/Summary!$C$26)*(1-Summary!$C$28)</f>
        <v>0</v>
      </c>
      <c r="AV330" s="356">
        <f>(IF(AND(AV$233=$O330,AW$233=$O330+1),INDEX(PL!$H$89:$AC$89,MATCH(MonthlyCF!AW$233,PL!$H$4:$AC$4,0)),0)/Summary!$C$26)*(1-Summary!$C$28)</f>
        <v>0</v>
      </c>
      <c r="AW330" s="356">
        <f>(IF(AND(AW$233=$O330,AX$233=$O330+1),INDEX(PL!$H$89:$AC$89,MATCH(MonthlyCF!AX$233,PL!$H$4:$AC$4,0)),0)/Summary!$C$26)*(1-Summary!$C$28)</f>
        <v>0</v>
      </c>
      <c r="AX330" s="356">
        <f>(IF(AND(AX$233=$O330,AY$233=$O330+1),INDEX(PL!$H$89:$AC$89,MATCH(MonthlyCF!AY$233,PL!$H$4:$AC$4,0)),0)/Summary!$C$26)*(1-Summary!$C$28)</f>
        <v>0</v>
      </c>
      <c r="AY330" s="356">
        <f>(IF(AND(AY$233=$O330,AZ$233=$O330+1),INDEX(PL!$H$89:$AC$89,MATCH(MonthlyCF!AZ$233,PL!$H$4:$AC$4,0)),0)/Summary!$C$26)*(1-Summary!$C$28)</f>
        <v>0</v>
      </c>
      <c r="AZ330" s="356">
        <f>(IF(AND(AZ$233=$O330,BA$233=$O330+1),INDEX(PL!$H$89:$AC$89,MATCH(MonthlyCF!BA$233,PL!$H$4:$AC$4,0)),0)/Summary!$C$26)*(1-Summary!$C$28)</f>
        <v>0</v>
      </c>
      <c r="BA330" s="356">
        <f>(IF(AND(BA$233=$O330,BB$233=$O330+1),INDEX(PL!$H$89:$AC$89,MATCH(MonthlyCF!BB$233,PL!$H$4:$AC$4,0)),0)/Summary!$C$26)*(1-Summary!$C$28)</f>
        <v>0</v>
      </c>
      <c r="BB330" s="356">
        <f>(IF(AND(BB$233=$O330,BC$233=$O330+1),INDEX(PL!$H$89:$AC$89,MATCH(MonthlyCF!BC$233,PL!$H$4:$AC$4,0)),0)/Summary!$C$26)*(1-Summary!$C$28)</f>
        <v>0</v>
      </c>
      <c r="BC330" s="356">
        <f>(IF(AND(BC$233=$O330,BD$233=$O330+1),INDEX(PL!$H$89:$AC$89,MATCH(MonthlyCF!BD$233,PL!$H$4:$AC$4,0)),0)/Summary!$C$26)*(1-Summary!$C$28)</f>
        <v>0</v>
      </c>
      <c r="BD330" s="356">
        <f>(IF(AND(BD$233=$O330,BE$233=$O330+1),INDEX(PL!$H$89:$AC$89,MATCH(MonthlyCF!BE$233,PL!$H$4:$AC$4,0)),0)/Summary!$C$26)*(1-Summary!$C$28)</f>
        <v>0</v>
      </c>
      <c r="BE330" s="356">
        <f>(IF(AND(BE$233=$O330,BF$233=$O330+1),INDEX(PL!$H$89:$AC$89,MATCH(MonthlyCF!BF$233,PL!$H$4:$AC$4,0)),0)/Summary!$C$26)*(1-Summary!$C$28)</f>
        <v>0</v>
      </c>
      <c r="BF330" s="356">
        <f>(IF(AND(BF$233=$O330,BG$233=$O330+1),INDEX(PL!$H$89:$AC$89,MATCH(MonthlyCF!BG$233,PL!$H$4:$AC$4,0)),0)/Summary!$C$26)*(1-Summary!$C$28)</f>
        <v>0</v>
      </c>
      <c r="BG330" s="356">
        <f>(IF(AND(BG$233=$O330,BH$233=$O330+1),INDEX(PL!$H$89:$AC$89,MATCH(MonthlyCF!BH$233,PL!$H$4:$AC$4,0)),0)/Summary!$C$26)*(1-Summary!$C$28)</f>
        <v>0</v>
      </c>
      <c r="BH330" s="356">
        <f>(IF(AND(BH$233=$O330,BI$233=$O330+1),INDEX(PL!$H$89:$AC$89,MATCH(MonthlyCF!BI$233,PL!$H$4:$AC$4,0)),0)/Summary!$C$26)*(1-Summary!$C$28)</f>
        <v>0</v>
      </c>
      <c r="BI330" s="356">
        <f>(IF(AND(BI$233=$O330,BJ$233=$O330+1),INDEX(PL!$H$89:$AC$89,MATCH(MonthlyCF!BJ$233,PL!$H$4:$AC$4,0)),0)/Summary!$C$26)*(1-Summary!$C$28)</f>
        <v>0</v>
      </c>
      <c r="BJ330" s="356">
        <f>(IF(AND(BJ$233=$O330,BK$233=$O330+1),INDEX(PL!$H$89:$AC$89,MATCH(MonthlyCF!BK$233,PL!$H$4:$AC$4,0)),0)/Summary!$C$26)*(1-Summary!$C$28)</f>
        <v>0</v>
      </c>
      <c r="BK330" s="356">
        <f>(IF(AND(BK$233=$O330,BL$233=$O330+1),INDEX(PL!$H$89:$AC$89,MATCH(MonthlyCF!BL$233,PL!$H$4:$AC$4,0)),0)/Summary!$C$26)*(1-Summary!$C$28)</f>
        <v>0</v>
      </c>
      <c r="BL330" s="356">
        <f>(IF(AND(BL$233=$O330,BM$233=$O330+1),INDEX(PL!$H$89:$AC$89,MATCH(MonthlyCF!BM$233,PL!$H$4:$AC$4,0)),0)/Summary!$C$26)*(1-Summary!$C$28)</f>
        <v>0</v>
      </c>
      <c r="BM330" s="356">
        <f>(IF(AND(BM$233=$O330,BN$233=$O330+1),INDEX(PL!$H$89:$AC$89,MATCH(MonthlyCF!BN$233,PL!$H$4:$AC$4,0)),0)/Summary!$C$26)*(1-Summary!$C$28)</f>
        <v>0</v>
      </c>
      <c r="BN330" s="356">
        <f>(IF(AND(BN$233=$O330,BO$233=$O330+1),INDEX(PL!$H$89:$AC$89,MATCH(MonthlyCF!BO$233,PL!$H$4:$AC$4,0)),0)/Summary!$C$26)*(1-Summary!$C$28)</f>
        <v>919137852.00054586</v>
      </c>
      <c r="BO330" s="356">
        <f>(IF(AND(BO$233=$O330,BP$233=$O330+1),INDEX(PL!$H$89:$AC$89,MATCH(MonthlyCF!BP$233,PL!$H$4:$AC$4,0)),0)/Summary!$C$26)*(1-Summary!$C$28)</f>
        <v>0</v>
      </c>
      <c r="BP330" s="356">
        <f>(IF(AND(BP$233=$O330,BQ$233=$O330+1),INDEX(PL!$H$89:$AC$89,MATCH(MonthlyCF!BQ$233,PL!$H$4:$AC$4,0)),0)/Summary!$C$26)*(1-Summary!$C$28)</f>
        <v>0</v>
      </c>
      <c r="BQ330" s="356">
        <f>(IF(AND(BQ$233=$O330,BR$233=$O330+1),INDEX(PL!$H$89:$AC$89,MATCH(MonthlyCF!BR$233,PL!$H$4:$AC$4,0)),0)/Summary!$C$26)*(1-Summary!$C$28)</f>
        <v>0</v>
      </c>
      <c r="BR330" s="356">
        <f>(IF(AND(BR$233=$O330,BS$233=$O330+1),INDEX(PL!$H$89:$AC$89,MATCH(MonthlyCF!BS$233,PL!$H$4:$AC$4,0)),0)/Summary!$C$26)*(1-Summary!$C$28)</f>
        <v>0</v>
      </c>
      <c r="BS330" s="356">
        <f>(IF(AND(BS$233=$O330,BT$233=$O330+1),INDEX(PL!$H$89:$AC$89,MATCH(MonthlyCF!BT$233,PL!$H$4:$AC$4,0)),0)/Summary!$C$26)*(1-Summary!$C$28)</f>
        <v>0</v>
      </c>
      <c r="BT330" s="356">
        <f>(IF(AND(BT$233=$O330,BU$233=$O330+1),INDEX(PL!$H$89:$AC$89,MATCH(MonthlyCF!BU$233,PL!$H$4:$AC$4,0)),0)/Summary!$C$26)*(1-Summary!$C$28)</f>
        <v>0</v>
      </c>
      <c r="BU330" s="356">
        <f>(IF(AND(BU$233=$O330,BV$233=$O330+1),INDEX(PL!$H$89:$AC$89,MATCH(MonthlyCF!BV$233,PL!$H$4:$AC$4,0)),0)/Summary!$C$26)*(1-Summary!$C$28)</f>
        <v>0</v>
      </c>
      <c r="BV330" s="356">
        <f>(IF(AND(BV$233=$O330,BW$233=$O330+1),INDEX(PL!$H$89:$AC$89,MATCH(MonthlyCF!BW$233,PL!$H$4:$AC$4,0)),0)/Summary!$C$26)*(1-Summary!$C$28)</f>
        <v>0</v>
      </c>
      <c r="BW330" s="356">
        <f>(IF(AND(BW$233=$O330,BX$233=$O330+1),INDEX(PL!$H$89:$AC$89,MATCH(MonthlyCF!BX$233,PL!$H$4:$AC$4,0)),0)/Summary!$C$26)*(1-Summary!$C$28)</f>
        <v>0</v>
      </c>
      <c r="BX330" s="356">
        <f>(IF(AND(BX$233=$O330,BY$233=$O330+1),INDEX(PL!$H$89:$AC$89,MATCH(MonthlyCF!BY$233,PL!$H$4:$AC$4,0)),0)/Summary!$C$26)*(1-Summary!$C$28)</f>
        <v>0</v>
      </c>
      <c r="BY330" s="356">
        <f>(IF(AND(BY$233=$O330,BZ$233=$O330+1),INDEX(PL!$H$89:$AC$89,MATCH(MonthlyCF!BZ$233,PL!$H$4:$AC$4,0)),0)/Summary!$C$26)*(1-Summary!$C$28)</f>
        <v>0</v>
      </c>
      <c r="BZ330" s="356">
        <f>(IF(AND(BZ$233=$O330,CA$233=$O330+1),INDEX(PL!$H$89:$AC$89,MATCH(MonthlyCF!CA$233,PL!$H$4:$AC$4,0)),0)/Summary!$C$26)*(1-Summary!$C$28)</f>
        <v>0</v>
      </c>
      <c r="CA330" s="356">
        <f>(IF(AND(CA$233=$O330,CB$233=$O330+1),INDEX(PL!$H$89:$AC$89,MATCH(MonthlyCF!CB$233,PL!$H$4:$AC$4,0)),0)/Summary!$C$26)*(1-Summary!$C$28)</f>
        <v>0</v>
      </c>
      <c r="CB330" s="356">
        <f>(IF(AND(CB$233=$O330,CC$233=$O330+1),INDEX(PL!$H$89:$AC$89,MATCH(MonthlyCF!CC$233,PL!$H$4:$AC$4,0)),0)/Summary!$C$26)*(1-Summary!$C$28)</f>
        <v>0</v>
      </c>
      <c r="CC330" s="356">
        <f>(IF(AND(CC$233=$O330,CD$233=$O330+1),INDEX(PL!$H$89:$AC$89,MATCH(MonthlyCF!CD$233,PL!$H$4:$AC$4,0)),0)/Summary!$C$26)*(1-Summary!$C$28)</f>
        <v>0</v>
      </c>
      <c r="CD330" s="356">
        <f>(IF(AND(CD$233=$O330,CE$233=$O330+1),INDEX(PL!$H$89:$AC$89,MATCH(MonthlyCF!CE$233,PL!$H$4:$AC$4,0)),0)/Summary!$C$26)*(1-Summary!$C$28)</f>
        <v>0</v>
      </c>
      <c r="CE330" s="356">
        <f>(IF(AND(CE$233=$O330,CF$233=$O330+1),INDEX(PL!$H$89:$AC$89,MATCH(MonthlyCF!CF$233,PL!$H$4:$AC$4,0)),0)/Summary!$C$26)*(1-Summary!$C$28)</f>
        <v>0</v>
      </c>
      <c r="CF330" s="356">
        <f>(IF(AND(CF$233=$O330,CG$233=$O330+1),INDEX(PL!$H$89:$AC$89,MATCH(MonthlyCF!CG$233,PL!$H$4:$AC$4,0)),0)/Summary!$C$26)*(1-Summary!$C$28)</f>
        <v>0</v>
      </c>
      <c r="CG330" s="356">
        <f>(IF(AND(CG$233=$O330,CH$233=$O330+1),INDEX(PL!$H$89:$AC$89,MATCH(MonthlyCF!CH$233,PL!$H$4:$AC$4,0)),0)/Summary!$C$26)*(1-Summary!$C$28)</f>
        <v>0</v>
      </c>
      <c r="CH330" s="356">
        <f>(IF(AND(CH$233=$O330,CI$233=$O330+1),INDEX(PL!$H$89:$AC$89,MATCH(MonthlyCF!CI$233,PL!$H$4:$AC$4,0)),0)/Summary!$C$26)*(1-Summary!$C$28)</f>
        <v>0</v>
      </c>
      <c r="CI330" s="356">
        <f>(IF(AND(CI$233=$O330,CJ$233=$O330+1),INDEX(PL!$H$89:$AC$89,MATCH(MonthlyCF!CJ$233,PL!$H$4:$AC$4,0)),0)/Summary!$C$26)*(1-Summary!$C$28)</f>
        <v>0</v>
      </c>
      <c r="CJ330" s="356">
        <f>(IF(AND(CJ$233=$O330,CK$233=$O330+1),INDEX(PL!$H$89:$AC$89,MATCH(MonthlyCF!CK$233,PL!$H$4:$AC$4,0)),0)/Summary!$C$26)*(1-Summary!$C$28)</f>
        <v>0</v>
      </c>
      <c r="CK330" s="356">
        <f>(IF(AND(CK$233=$O330,CL$233=$O330+1),INDEX(PL!$H$89:$AC$89,MATCH(MonthlyCF!CL$233,PL!$H$4:$AC$4,0)),0)/Summary!$C$26)*(1-Summary!$C$28)</f>
        <v>0</v>
      </c>
      <c r="CL330" s="356">
        <f>(IF(AND(CL$233=$O330,CM$233=$O330+1),INDEX(PL!$H$89:$AC$89,MATCH(MonthlyCF!CM$233,PL!$H$4:$AC$4,0)),0)/Summary!$C$26)*(1-Summary!$C$28)</f>
        <v>0</v>
      </c>
      <c r="CM330" s="356">
        <f>(IF(AND(CM$233=$O330,CN$233=$O330+1),INDEX(PL!$H$89:$AC$89,MATCH(MonthlyCF!CN$233,PL!$H$4:$AC$4,0)),0)/Summary!$C$26)*(1-Summary!$C$28)</f>
        <v>0</v>
      </c>
      <c r="CN330" s="356">
        <f>(IF(AND(CN$233=$O330,CO$233=$O330+1),INDEX(PL!$H$89:$AC$89,MATCH(MonthlyCF!CO$233,PL!$H$4:$AC$4,0)),0)/Summary!$C$26)*(1-Summary!$C$28)</f>
        <v>0</v>
      </c>
      <c r="CO330" s="356">
        <f>(IF(AND(CO$233=$O330,CP$233=$O330+1),INDEX(PL!$H$89:$AC$89,MATCH(MonthlyCF!CP$233,PL!$H$4:$AC$4,0)),0)/Summary!$C$26)*(1-Summary!$C$28)</f>
        <v>0</v>
      </c>
      <c r="CP330" s="356">
        <f>(IF(AND(CP$233=$O330,CQ$233=$O330+1),INDEX(PL!$H$89:$AC$89,MATCH(MonthlyCF!CQ$233,PL!$H$4:$AC$4,0)),0)/Summary!$C$26)*(1-Summary!$C$28)</f>
        <v>0</v>
      </c>
      <c r="CQ330" s="356">
        <f>(IF(AND(CQ$233=$O330,CR$233=$O330+1),INDEX(PL!$H$89:$AC$89,MATCH(MonthlyCF!CR$233,PL!$H$4:$AC$4,0)),0)/Summary!$C$26)*(1-Summary!$C$28)</f>
        <v>0</v>
      </c>
      <c r="CR330" s="356">
        <f>(IF(AND(CR$233=$O330,CS$233=$O330+1),INDEX(PL!$H$89:$AC$89,MATCH(MonthlyCF!CS$233,PL!$H$4:$AC$4,0)),0)/Summary!$C$26)*(1-Summary!$C$28)</f>
        <v>0</v>
      </c>
      <c r="CS330" s="356">
        <f>(IF(AND(CS$233=$O330,CT$233=$O330+1),INDEX(PL!$H$89:$AC$89,MATCH(MonthlyCF!CT$233,PL!$H$4:$AC$4,0)),0)/Summary!$C$26)*(1-Summary!$C$28)</f>
        <v>0</v>
      </c>
      <c r="CT330" s="356">
        <f>(IF(AND(CT$233=$O330,CU$233=$O330+1),INDEX(PL!$H$89:$AC$89,MATCH(MonthlyCF!CU$233,PL!$H$4:$AC$4,0)),0)/Summary!$C$26)*(1-Summary!$C$28)</f>
        <v>0</v>
      </c>
      <c r="CU330" s="356">
        <f>(IF(AND(CU$233=$O330,CV$233=$O330+1),INDEX(PL!$H$89:$AC$89,MATCH(MonthlyCF!CV$233,PL!$H$4:$AC$4,0)),0)/Summary!$C$26)*(1-Summary!$C$28)</f>
        <v>0</v>
      </c>
      <c r="CV330" s="356">
        <f>(IF(AND(CV$233=$O330,CW$233=$O330+1),INDEX(PL!$H$89:$AC$89,MATCH(MonthlyCF!CW$233,PL!$H$4:$AC$4,0)),0)/Summary!$C$26)*(1-Summary!$C$28)</f>
        <v>0</v>
      </c>
      <c r="CW330" s="356">
        <f>(IF(AND(CW$233=$O330,CX$233=$O330+1),INDEX(PL!$H$89:$AC$89,MATCH(MonthlyCF!CX$233,PL!$H$4:$AC$4,0)),0)/Summary!$C$26)*(1-Summary!$C$28)</f>
        <v>0</v>
      </c>
      <c r="CX330" s="356">
        <f>(IF(AND(CX$233=$O330,CY$233=$O330+1),INDEX(PL!$H$89:$AC$89,MATCH(MonthlyCF!CY$233,PL!$H$4:$AC$4,0)),0)/Summary!$C$26)*(1-Summary!$C$28)</f>
        <v>0</v>
      </c>
      <c r="CY330" s="356">
        <f>(IF(AND(CY$233=$O330,CZ$233=$O330+1),INDEX(PL!$H$89:$AC$89,MATCH(MonthlyCF!CZ$233,PL!$H$4:$AC$4,0)),0)/Summary!$C$26)*(1-Summary!$C$28)</f>
        <v>0</v>
      </c>
      <c r="CZ330" s="356">
        <f>(IF(AND(CZ$233=$O330,DA$233=$O330+1),INDEX(PL!$H$89:$AC$89,MATCH(MonthlyCF!DA$233,PL!$H$4:$AC$4,0)),0)/Summary!$C$26)*(1-Summary!$C$28)</f>
        <v>0</v>
      </c>
      <c r="DA330" s="356">
        <f>(IF(AND(DA$233=$O330,DB$233=$O330+1),INDEX(PL!$H$89:$AC$89,MATCH(MonthlyCF!DB$233,PL!$H$4:$AC$4,0)),0)/Summary!$C$26)*(1-Summary!$C$28)</f>
        <v>0</v>
      </c>
      <c r="DB330" s="356">
        <f>(IF(AND(DB$233=$O330,DC$233=$O330+1),INDEX(PL!$H$89:$AC$89,MATCH(MonthlyCF!DC$233,PL!$H$4:$AC$4,0)),0)/Summary!$C$26)*(1-Summary!$C$28)</f>
        <v>0</v>
      </c>
      <c r="DC330" s="356">
        <f>(IF(AND(DC$233=$O330,DD$233=$O330+1),INDEX(PL!$H$89:$AC$89,MATCH(MonthlyCF!DD$233,PL!$H$4:$AC$4,0)),0)/Summary!$C$26)*(1-Summary!$C$28)</f>
        <v>0</v>
      </c>
      <c r="DD330" s="356">
        <f>(IF(AND(DD$233=$O330,DE$233=$O330+1),INDEX(PL!$H$89:$AC$89,MATCH(MonthlyCF!DE$233,PL!$H$4:$AC$4,0)),0)/Summary!$C$26)*(1-Summary!$C$28)</f>
        <v>0</v>
      </c>
      <c r="DE330" s="356">
        <f>(IF(AND(DE$233=$O330,DF$233=$O330+1),INDEX(PL!$H$89:$AC$89,MATCH(MonthlyCF!DF$233,PL!$H$4:$AC$4,0)),0)/Summary!$C$26)*(1-Summary!$C$28)</f>
        <v>0</v>
      </c>
      <c r="DF330" s="356">
        <f>(IF(AND(DF$233=$O330,DG$233=$O330+1),INDEX(PL!$H$89:$AC$89,MATCH(MonthlyCF!DG$233,PL!$H$4:$AC$4,0)),0)/Summary!$C$26)*(1-Summary!$C$28)</f>
        <v>0</v>
      </c>
      <c r="DG330" s="356">
        <f>(IF(AND(DG$233=$O330,DH$233=$O330+1),INDEX(PL!$H$89:$AC$89,MATCH(MonthlyCF!DH$233,PL!$H$4:$AC$4,0)),0)/Summary!$C$26)*(1-Summary!$C$28)</f>
        <v>0</v>
      </c>
      <c r="DH330" s="356">
        <f>(IF(AND(DH$233=$O330,DI$233=$O330+1),INDEX(PL!$H$89:$AC$89,MATCH(MonthlyCF!DI$233,PL!$H$4:$AC$4,0)),0)/Summary!$C$26)*(1-Summary!$C$28)</f>
        <v>0</v>
      </c>
      <c r="DI330" s="356">
        <f>(IF(AND(DI$233=$O330,DJ$233=$O330+1),INDEX(PL!$H$89:$AC$89,MATCH(MonthlyCF!DJ$233,PL!$H$4:$AC$4,0)),0)/Summary!$C$26)*(1-Summary!$C$28)</f>
        <v>0</v>
      </c>
      <c r="DJ330" s="356">
        <f>(IF(AND(DJ$233=$O330,DK$233=$O330+1),INDEX(PL!$H$89:$AC$89,MATCH(MonthlyCF!DK$233,PL!$H$4:$AC$4,0)),0)/Summary!$C$26)*(1-Summary!$C$28)</f>
        <v>0</v>
      </c>
      <c r="DK330" s="356">
        <f>(IF(AND(DK$233=$O330,DL$233=$O330+1),INDEX(PL!$H$89:$AC$89,MATCH(MonthlyCF!DL$233,PL!$H$4:$AC$4,0)),0)/Summary!$C$26)*(1-Summary!$C$28)</f>
        <v>0</v>
      </c>
      <c r="DL330" s="356">
        <f>(IF(AND(DL$233=$O330,DM$233=$O330+1),INDEX(PL!$H$89:$AC$89,MATCH(MonthlyCF!DM$233,PL!$H$4:$AC$4,0)),0)/Summary!$C$26)*(1-Summary!$C$28)</f>
        <v>0</v>
      </c>
      <c r="DM330" s="356">
        <f>(IF(AND(DM$233=$O330,DN$233=$O330+1),INDEX(PL!$H$89:$AC$89,MATCH(MonthlyCF!DN$233,PL!$H$4:$AC$4,0)),0)/Summary!$C$26)*(1-Summary!$C$28)</f>
        <v>0</v>
      </c>
      <c r="DN330" s="356">
        <f>(IF(AND(DN$233=$O330,DO$233=$O330+1),INDEX(PL!$H$89:$AC$89,MATCH(MonthlyCF!DO$233,PL!$H$4:$AC$4,0)),0)/Summary!$C$26)*(1-Summary!$C$28)</f>
        <v>0</v>
      </c>
      <c r="DO330" s="356">
        <f>(IF(AND(DO$233=$O330,DP$233=$O330+1),INDEX(PL!$H$89:$AC$89,MATCH(MonthlyCF!DP$233,PL!$H$4:$AC$4,0)),0)/Summary!$C$26)*(1-Summary!$C$28)</f>
        <v>0</v>
      </c>
      <c r="DP330" s="356">
        <f>(IF(AND(DP$233=$O330,DQ$233=$O330+1),INDEX(PL!$H$89:$AC$89,MATCH(MonthlyCF!DQ$233,PL!$H$4:$AC$4,0)),0)/Summary!$C$26)*(1-Summary!$C$28)</f>
        <v>0</v>
      </c>
      <c r="DQ330" s="356">
        <f>(IF(AND(DQ$233=$O330,DR$233=$O330+1),INDEX(PL!$H$89:$AC$89,MATCH(MonthlyCF!DR$233,PL!$H$4:$AC$4,0)),0)/Summary!$C$26)*(1-Summary!$C$28)</f>
        <v>0</v>
      </c>
      <c r="DR330" s="356">
        <f>(IF(AND(DR$233=$O330,DS$233=$O330+1),INDEX(PL!$H$89:$AC$89,MATCH(MonthlyCF!DS$233,PL!$H$4:$AC$4,0)),0)/Summary!$C$26)*(1-Summary!$C$28)</f>
        <v>0</v>
      </c>
      <c r="DS330" s="356">
        <f>(IF(AND(DS$233=$O330,DT$233=$O330+1),INDEX(PL!$H$89:$AC$89,MATCH(MonthlyCF!DT$233,PL!$H$4:$AC$4,0)),0)/Summary!$C$26)*(1-Summary!$C$28)</f>
        <v>0</v>
      </c>
      <c r="DT330" s="356">
        <f>(IF(AND(DT$233=$O330,DU$233=$O330+1),INDEX(PL!$H$89:$AC$89,MATCH(MonthlyCF!DU$233,PL!$H$4:$AC$4,0)),0)/Summary!$C$26)*(1-Summary!$C$28)</f>
        <v>0</v>
      </c>
      <c r="DU330" s="356">
        <f>(IF(AND(DU$233=$O330,DV$233=$O330+1),INDEX(PL!$H$89:$AC$89,MATCH(MonthlyCF!DV$233,PL!$H$4:$AC$4,0)),0)/Summary!$C$26)*(1-Summary!$C$28)</f>
        <v>0</v>
      </c>
      <c r="DV330" s="356">
        <f>(IF(AND(DV$233=$O330,DW$233=$O330+1),INDEX(PL!$H$89:$AC$89,MATCH(MonthlyCF!DW$233,PL!$H$4:$AC$4,0)),0)/Summary!$C$26)*(1-Summary!$C$28)</f>
        <v>0</v>
      </c>
      <c r="DW330" s="356">
        <f>(IF(AND(DW$233=$O330,DX$233=$O330+1),INDEX(PL!$H$89:$AC$89,MATCH(MonthlyCF!DX$233,PL!$H$4:$AC$4,0)),0)/Summary!$C$26)*(1-Summary!$C$28)</f>
        <v>0</v>
      </c>
      <c r="DX330" s="356">
        <f>(IF(AND(DX$233=$O330,DY$233=$O330+1),INDEX(PL!$H$89:$AC$89,MATCH(MonthlyCF!DY$233,PL!$H$4:$AC$4,0)),0)/Summary!$C$26)*(1-Summary!$C$28)</f>
        <v>0</v>
      </c>
      <c r="DY330" s="356">
        <f>(IF(AND(DY$233=$O330,DZ$233=$O330+1),INDEX(PL!$H$89:$AC$89,MATCH(MonthlyCF!DZ$233,PL!$H$4:$AC$4,0)),0)/Summary!$C$26)*(1-Summary!$C$28)</f>
        <v>0</v>
      </c>
      <c r="DZ330" s="356">
        <f>(IF(AND(DZ$233=$O330,EA$233=$O330+1),INDEX(PL!$H$89:$AC$89,MATCH(MonthlyCF!EA$233,PL!$H$4:$AC$4,0)),0)/Summary!$C$26)*(1-Summary!$C$28)</f>
        <v>0</v>
      </c>
      <c r="EA330" s="356">
        <f>(IF(AND(EA$233=$O330,EB$233=$O330+1),INDEX(PL!$H$89:$AC$89,MATCH(MonthlyCF!EB$233,PL!$H$4:$AC$4,0)),0)/Summary!$C$26)*(1-Summary!$C$28)</f>
        <v>0</v>
      </c>
      <c r="EB330" s="356">
        <f>(IF(AND(EB$233=$O330,EC$233=$O330+1),INDEX(PL!$H$89:$AC$89,MATCH(MonthlyCF!EC$233,PL!$H$4:$AC$4,0)),0)/Summary!$C$26)*(1-Summary!$C$28)</f>
        <v>0</v>
      </c>
      <c r="EC330" s="356">
        <f>(IF(AND(EC$233=$O330,ED$233=$O330+1),INDEX(PL!$H$89:$AC$89,MATCH(MonthlyCF!ED$233,PL!$H$4:$AC$4,0)),0)/Summary!$C$26)*(1-Summary!$C$28)</f>
        <v>0</v>
      </c>
      <c r="ED330" s="356">
        <f>(IF(AND(ED$233=$O330,EE$233=$O330+1),INDEX(PL!$H$89:$AC$89,MATCH(MonthlyCF!EE$233,PL!$H$4:$AC$4,0)),0)/Summary!$C$26)*(1-Summary!$C$28)</f>
        <v>0</v>
      </c>
      <c r="EE330" s="356">
        <f>(IF(AND(EE$233=$O330,EF$233=$O330+1),INDEX(PL!$H$89:$AC$89,MATCH(MonthlyCF!EF$233,PL!$H$4:$AC$4,0)),0)/Summary!$C$26)*(1-Summary!$C$28)</f>
        <v>0</v>
      </c>
      <c r="EF330" s="356">
        <f>(IF(AND(EF$233=$O330,EG$233=$O330+1),INDEX(PL!$H$89:$AC$89,MATCH(MonthlyCF!EG$233,PL!$H$4:$AC$4,0)),0)/Summary!$C$26)*(1-Summary!$C$28)</f>
        <v>0</v>
      </c>
      <c r="EG330" s="356">
        <f>(IF(AND(EG$233=$O330,EH$233=$O330+1),INDEX(PL!$H$89:$AC$89,MATCH(MonthlyCF!EH$233,PL!$H$4:$AC$4,0)),0)/Summary!$C$26)*(1-Summary!$C$28)</f>
        <v>0</v>
      </c>
      <c r="EH330" s="356">
        <f>(IF(AND(EH$233=$O330,EI$233=$O330+1),INDEX(PL!$H$89:$AC$89,MATCH(MonthlyCF!EI$233,PL!$H$4:$AC$4,0)),0)/Summary!$C$26)*(1-Summary!$C$28)</f>
        <v>0</v>
      </c>
      <c r="EI330" s="356">
        <f>(IF(AND(EI$233=$O330,EJ$233=$O330+1),INDEX(PL!$H$89:$AC$89,MATCH(MonthlyCF!EJ$233,PL!$H$4:$AC$4,0)),0)/Summary!$C$26)*(1-Summary!$C$28)</f>
        <v>0</v>
      </c>
      <c r="EJ330" s="356">
        <f>(IF(AND(EJ$233=$O330,EK$233=$O330+1),INDEX(PL!$H$89:$AC$89,MATCH(MonthlyCF!EK$233,PL!$H$4:$AC$4,0)),0)/Summary!$C$26)*(1-Summary!$C$28)</f>
        <v>0</v>
      </c>
      <c r="EK330" s="356">
        <f>(IF(AND(EK$233=$O330,EL$233=$O330+1),INDEX(PL!$H$89:$AC$89,MATCH(MonthlyCF!EL$233,PL!$H$4:$AC$4,0)),0)/Summary!$C$26)*(1-Summary!$C$28)</f>
        <v>0</v>
      </c>
      <c r="EL330" s="356">
        <f>(IF(AND(EL$233=$O330,EM$233=$O330+1),INDEX(PL!$H$89:$AC$89,MATCH(MonthlyCF!EM$233,PL!$H$4:$AC$4,0)),0)/Summary!$C$26)*(1-Summary!$C$28)</f>
        <v>0</v>
      </c>
      <c r="EM330" s="356">
        <f>(IF(AND(EM$233=$O330,EN$233=$O330+1),INDEX(PL!$H$89:$AC$89,MATCH(MonthlyCF!EN$233,PL!$H$4:$AC$4,0)),0)/Summary!$C$26)*(1-Summary!$C$28)</f>
        <v>0</v>
      </c>
      <c r="EN330" s="356">
        <f>(IF(AND(EN$233=$O330,EO$233=$O330+1),INDEX(PL!$H$89:$AC$89,MATCH(MonthlyCF!EO$233,PL!$H$4:$AC$4,0)),0)/Summary!$C$26)*(1-Summary!$C$28)</f>
        <v>0</v>
      </c>
      <c r="EO330" s="356">
        <f>(IF(AND(EO$233=$O330,EP$233=$O330+1),INDEX(PL!$H$89:$AC$89,MATCH(MonthlyCF!EP$233,PL!$H$4:$AC$4,0)),0)/Summary!$C$26)*(1-Summary!$C$28)</f>
        <v>0</v>
      </c>
      <c r="EP330" s="356">
        <f>(IF(AND(EP$233=$O330,EQ$233=$O330+1),INDEX(PL!$H$89:$AC$89,MATCH(MonthlyCF!EQ$233,PL!$H$4:$AC$4,0)),0)/Summary!$C$26)*(1-Summary!$C$28)</f>
        <v>0</v>
      </c>
      <c r="EQ330" s="356">
        <f>(IF(AND(EQ$233=$O330,ER$233=$O330+1),INDEX(PL!$H$89:$AC$89,MATCH(MonthlyCF!ER$233,PL!$H$4:$AC$4,0)),0)/Summary!$C$26)*(1-Summary!$C$28)</f>
        <v>0</v>
      </c>
      <c r="ER330" s="356">
        <f>(IF(AND(ER$233=$O330,ES$233=$O330+1),INDEX(PL!$H$89:$AC$89,MATCH(MonthlyCF!ES$233,PL!$H$4:$AC$4,0)),0)/Summary!$C$26)*(1-Summary!$C$28)</f>
        <v>0</v>
      </c>
      <c r="ES330" s="356">
        <f>(IF(AND(ES$233=$O330,ET$233=$O330+1),INDEX(PL!$H$89:$AC$89,MATCH(MonthlyCF!ET$233,PL!$H$4:$AC$4,0)),0)/Summary!$C$26)*(1-Summary!$C$28)</f>
        <v>0</v>
      </c>
      <c r="ET330" s="356">
        <f>(IF(AND(ET$233=$O330,EU$233=$O330+1),INDEX(PL!$H$89:$AC$89,MATCH(MonthlyCF!EU$233,PL!$H$4:$AC$4,0)),0)/Summary!$C$26)*(1-Summary!$C$28)</f>
        <v>0</v>
      </c>
      <c r="EU330" s="356">
        <f>(IF(AND(EU$233=$O330,EV$233=$O330+1),INDEX(PL!$H$89:$AC$89,MATCH(MonthlyCF!EV$233,PL!$H$4:$AC$4,0)),0)/Summary!$C$26)*(1-Summary!$C$28)</f>
        <v>0</v>
      </c>
      <c r="EV330" s="356">
        <f>(IF(AND(EV$233=$O330,EW$233=$O330+1),INDEX(PL!$H$89:$AC$89,MATCH(MonthlyCF!EW$233,PL!$H$4:$AC$4,0)),0)/Summary!$C$26)*(1-Summary!$C$28)</f>
        <v>0</v>
      </c>
      <c r="EW330" s="356">
        <f>(IF(AND(EW$233=$O330,EX$233=$O330+1),INDEX(PL!$H$89:$AC$89,MATCH(MonthlyCF!EX$233,PL!$H$4:$AC$4,0)),0)/Summary!$C$26)*(1-Summary!$C$28)</f>
        <v>0</v>
      </c>
      <c r="EX330" s="356">
        <f>(IF(AND(EX$233=$O330,EY$233=$O330+1),INDEX(PL!$H$89:$AC$89,MATCH(MonthlyCF!EY$233,PL!$H$4:$AC$4,0)),0)/Summary!$C$26)*(1-Summary!$C$28)</f>
        <v>0</v>
      </c>
      <c r="EY330" s="356">
        <f>(IF(AND(EY$233=$O330,EZ$233=$O330+1),INDEX(PL!$H$89:$AC$89,MATCH(MonthlyCF!EZ$233,PL!$H$4:$AC$4,0)),0)/Summary!$C$26)*(1-Summary!$C$28)</f>
        <v>0</v>
      </c>
      <c r="EZ330" s="356">
        <f>(IF(AND(EZ$233=$O330,FA$233=$O330+1),INDEX(PL!$H$89:$AC$89,MATCH(MonthlyCF!FA$233,PL!$H$4:$AC$4,0)),0)/Summary!$C$26)*(1-Summary!$C$28)</f>
        <v>0</v>
      </c>
      <c r="FA330" s="356">
        <f>(IF(AND(FA$233=$O330,FB$233=$O330+1),INDEX(PL!$H$89:$AC$89,MATCH(MonthlyCF!FB$233,PL!$H$4:$AC$4,0)),0)/Summary!$C$26)*(1-Summary!$C$28)</f>
        <v>0</v>
      </c>
      <c r="FB330" s="356">
        <f>(IF(AND(FB$233=$O330,FC$233=$O330+1),INDEX(PL!$H$89:$AC$89,MATCH(MonthlyCF!FC$233,PL!$H$4:$AC$4,0)),0)/Summary!$C$26)*(1-Summary!$C$28)</f>
        <v>0</v>
      </c>
      <c r="FC330" s="356">
        <f>(IF(AND(FC$233=$O330,FD$233=$O330+1),INDEX(PL!$H$89:$AC$89,MATCH(MonthlyCF!FD$233,PL!$H$4:$AC$4,0)),0)/Summary!$C$26)*(1-Summary!$C$28)</f>
        <v>0</v>
      </c>
      <c r="FD330" s="356">
        <f>(IF(AND(FD$233=$O330,FE$233=$O330+1),INDEX(PL!$H$89:$AC$89,MATCH(MonthlyCF!FE$233,PL!$H$4:$AC$4,0)),0)/Summary!$C$26)*(1-Summary!$C$28)</f>
        <v>0</v>
      </c>
      <c r="FE330" s="356">
        <f>(IF(AND(FE$233=$O330,FF$233=$O330+1),INDEX(PL!$H$89:$AC$89,MATCH(MonthlyCF!FF$233,PL!$H$4:$AC$4,0)),0)/Summary!$C$26)*(1-Summary!$C$28)</f>
        <v>0</v>
      </c>
      <c r="FF330" s="356">
        <f>(IF(AND(FF$233=$O330,FG$233=$O330+1),INDEX(PL!$H$89:$AC$89,MATCH(MonthlyCF!FG$233,PL!$H$4:$AC$4,0)),0)/Summary!$C$26)*(1-Summary!$C$28)</f>
        <v>0</v>
      </c>
      <c r="FG330" s="356">
        <f>(IF(AND(FG$233=$O330,FH$233=$O330+1),INDEX(PL!$H$89:$AC$89,MATCH(MonthlyCF!FH$233,PL!$H$4:$AC$4,0)),0)/Summary!$C$26)*(1-Summary!$C$28)</f>
        <v>0</v>
      </c>
      <c r="FH330" s="356">
        <f>(IF(AND(FH$233=$O330,FI$233=$O330+1),INDEX(PL!$H$89:$AC$89,MATCH(MonthlyCF!FI$233,PL!$H$4:$AC$4,0)),0)/Summary!$C$26)*(1-Summary!$C$28)</f>
        <v>0</v>
      </c>
      <c r="FI330" s="356">
        <f>(IF(AND(FI$233=$O330,FJ$233=$O330+1),INDEX(PL!$H$89:$AC$89,MATCH(MonthlyCF!FJ$233,PL!$H$4:$AC$4,0)),0)/Summary!$C$26)*(1-Summary!$C$28)</f>
        <v>0</v>
      </c>
      <c r="FJ330" s="356">
        <f>(IF(AND(FJ$233=$O330,FK$233=$O330+1),INDEX(PL!$H$89:$AC$89,MATCH(MonthlyCF!FK$233,PL!$H$4:$AC$4,0)),0)/Summary!$C$26)*(1-Summary!$C$28)</f>
        <v>0</v>
      </c>
      <c r="FK330" s="356">
        <f>(IF(AND(FK$233=$O330,FL$233=$O330+1),INDEX(PL!$H$89:$AC$89,MATCH(MonthlyCF!FL$233,PL!$H$4:$AC$4,0)),0)/Summary!$C$26)*(1-Summary!$C$28)</f>
        <v>0</v>
      </c>
      <c r="FL330" s="356">
        <f>(IF(AND(FL$233=$O330,FM$233=$O330+1),INDEX(PL!$H$89:$AC$89,MATCH(MonthlyCF!FM$233,PL!$H$4:$AC$4,0)),0)/Summary!$C$26)*(1-Summary!$C$28)</f>
        <v>0</v>
      </c>
      <c r="FM330" s="356">
        <f>(IF(AND(FM$233=$O330,FN$233=$O330+1),INDEX(PL!$H$89:$AC$89,MATCH(MonthlyCF!FN$233,PL!$H$4:$AC$4,0)),0)/Summary!$C$26)*(1-Summary!$C$28)</f>
        <v>0</v>
      </c>
      <c r="FN330" s="356">
        <f>(IF(AND(FN$233=$O330,FO$233=$O330+1),INDEX(PL!$H$89:$AC$89,MATCH(MonthlyCF!FO$233,PL!$H$4:$AC$4,0)),0)/Summary!$C$26)*(1-Summary!$C$28)</f>
        <v>0</v>
      </c>
      <c r="FO330" s="356">
        <f>(IF(AND(FO$233=$O330,FP$233=$O330+1),INDEX(PL!$H$89:$AC$89,MATCH(MonthlyCF!FP$233,PL!$H$4:$AC$4,0)),0)/Summary!$C$26)*(1-Summary!$C$28)</f>
        <v>0</v>
      </c>
      <c r="FP330" s="356">
        <f>(IF(AND(FP$233=$O330,FQ$233=$O330+1),INDEX(PL!$H$89:$AC$89,MATCH(MonthlyCF!FQ$233,PL!$H$4:$AC$4,0)),0)/Summary!$C$26)*(1-Summary!$C$28)</f>
        <v>0</v>
      </c>
      <c r="FQ330" s="356">
        <f>(IF(AND(FQ$233=$O330,FR$233=$O330+1),INDEX(PL!$H$89:$AC$89,MATCH(MonthlyCF!FR$233,PL!$H$4:$AC$4,0)),0)/Summary!$C$26)*(1-Summary!$C$28)</f>
        <v>0</v>
      </c>
      <c r="FR330" s="356">
        <f>(IF(AND(FR$233=$O330,FS$233=$O330+1),INDEX(PL!$H$89:$AC$89,MATCH(MonthlyCF!FS$233,PL!$H$4:$AC$4,0)),0)/Summary!$C$26)*(1-Summary!$C$28)</f>
        <v>0</v>
      </c>
      <c r="FS330" s="356">
        <f>(IF(AND(FS$233=$O330,FT$233=$O330+1),INDEX(PL!$H$89:$AC$89,MATCH(MonthlyCF!FT$233,PL!$H$4:$AC$4,0)),0)/Summary!$C$26)*(1-Summary!$C$28)</f>
        <v>0</v>
      </c>
      <c r="FT330" s="356">
        <f>(IF(AND(FT$233=$O330,FU$233=$O330+1),INDEX(PL!$H$89:$AC$89,MATCH(MonthlyCF!FU$233,PL!$H$4:$AC$4,0)),0)/Summary!$C$26)*(1-Summary!$C$28)</f>
        <v>0</v>
      </c>
      <c r="FU330" s="356">
        <f>(IF(AND(FU$233=$O330,FV$233=$O330+1),INDEX(PL!$H$89:$AC$89,MATCH(MonthlyCF!FV$233,PL!$H$4:$AC$4,0)),0)/Summary!$C$26)*(1-Summary!$C$28)</f>
        <v>0</v>
      </c>
      <c r="FV330" s="356">
        <f>(IF(AND(FV$233=$O330,FW$233=$O330+1),INDEX(PL!$H$89:$AC$89,MATCH(MonthlyCF!FW$233,PL!$H$4:$AC$4,0)),0)/Summary!$C$26)*(1-Summary!$C$28)</f>
        <v>0</v>
      </c>
      <c r="FW330" s="356">
        <f>(IF(AND(FW$233=$O330,FX$233=$O330+1),INDEX(PL!$H$89:$AC$89,MATCH(MonthlyCF!FX$233,PL!$H$4:$AC$4,0)),0)/Summary!$C$26)*(1-Summary!$C$28)</f>
        <v>0</v>
      </c>
      <c r="FX330" s="356">
        <f>(IF(AND(FX$233=$O330,FY$233=$O330+1),INDEX(PL!$H$89:$AC$89,MATCH(MonthlyCF!FY$233,PL!$H$4:$AC$4,0)),0)/Summary!$C$26)*(1-Summary!$C$28)</f>
        <v>0</v>
      </c>
      <c r="FY330" s="356">
        <f>(IF(AND(FY$233=$O330,FZ$233=$O330+1),INDEX(PL!$H$89:$AC$89,MATCH(MonthlyCF!FZ$233,PL!$H$4:$AC$4,0)),0)/Summary!$C$26)*(1-Summary!$C$28)</f>
        <v>0</v>
      </c>
      <c r="FZ330" s="356">
        <f>(IF(AND(FZ$233=$O330,GA$233=$O330+1),INDEX(PL!$H$89:$AC$89,MATCH(MonthlyCF!GA$233,PL!$H$4:$AC$4,0)),0)/Summary!$C$26)*(1-Summary!$C$28)</f>
        <v>0</v>
      </c>
      <c r="GA330" s="356">
        <f>(IF(AND(GA$233=$O330,GB$233=$O330+1),INDEX(PL!$H$89:$AC$89,MATCH(MonthlyCF!GB$233,PL!$H$4:$AC$4,0)),0)/Summary!$C$26)*(1-Summary!$C$28)</f>
        <v>0</v>
      </c>
      <c r="GB330" s="356">
        <f>(IF(AND(GB$233=$O330,GC$233=$O330+1),INDEX(PL!$H$89:$AC$89,MATCH(MonthlyCF!GC$233,PL!$H$4:$AC$4,0)),0)/Summary!$C$26)*(1-Summary!$C$28)</f>
        <v>0</v>
      </c>
      <c r="GC330" s="356">
        <f>(IF(AND(GC$233=$O330,GD$233=$O330+1),INDEX(PL!$H$89:$AC$89,MATCH(MonthlyCF!GD$233,PL!$H$4:$AC$4,0)),0)/Summary!$C$26)*(1-Summary!$C$28)</f>
        <v>0</v>
      </c>
      <c r="GD330" s="356">
        <f>(IF(AND(GD$233=$O330,GE$233=$O330+1),INDEX(PL!$H$89:$AC$89,MATCH(MonthlyCF!GE$233,PL!$H$4:$AC$4,0)),0)/Summary!$C$26)*(1-Summary!$C$28)</f>
        <v>0</v>
      </c>
      <c r="GE330" s="356">
        <f>(IF(AND(GE$233=$O330,GF$233=$O330+1),INDEX(PL!$H$89:$AC$89,MATCH(MonthlyCF!GF$233,PL!$H$4:$AC$4,0)),0)/Summary!$C$26)*(1-Summary!$C$28)</f>
        <v>0</v>
      </c>
      <c r="GF330" s="356">
        <f>(IF(AND(GF$233=$O330,GG$233=$O330+1),INDEX(PL!$H$89:$AC$89,MATCH(MonthlyCF!GG$233,PL!$H$4:$AC$4,0)),0)/Summary!$C$26)*(1-Summary!$C$28)</f>
        <v>0</v>
      </c>
      <c r="GG330" s="356">
        <f>(IF(AND(GG$233=$O330,GH$233=$O330+1),INDEX(PL!$H$89:$AC$89,MATCH(MonthlyCF!GH$233,PL!$H$4:$AC$4,0)),0)/Summary!$C$26)*(1-Summary!$C$28)</f>
        <v>0</v>
      </c>
      <c r="GH330" s="356">
        <f>(IF(AND(GH$233=$O330,GI$233=$O330+1),INDEX(PL!$H$89:$AC$89,MATCH(MonthlyCF!GI$233,PL!$H$4:$AC$4,0)),0)/Summary!$C$26)*(1-Summary!$C$28)</f>
        <v>0</v>
      </c>
      <c r="GI330" s="356">
        <f>(IF(AND(GI$233=$O330,GJ$233=$O330+1),INDEX(PL!$H$89:$AC$89,MATCH(MonthlyCF!GJ$233,PL!$H$4:$AC$4,0)),0)/Summary!$C$26)*(1-Summary!$C$28)</f>
        <v>0</v>
      </c>
      <c r="GJ330" s="356">
        <f>(IF(AND(GJ$233=$O330,GK$233=$O330+1),INDEX(PL!$H$89:$AC$89,MATCH(MonthlyCF!GK$233,PL!$H$4:$AC$4,0)),0)/Summary!$C$26)*(1-Summary!$C$28)</f>
        <v>0</v>
      </c>
      <c r="GK330" s="356">
        <f>(IF(AND(GK$233=$O330,GL$233=$O330+1),INDEX(PL!$H$89:$AC$89,MATCH(MonthlyCF!GL$233,PL!$H$4:$AC$4,0)),0)/Summary!$C$26)*(1-Summary!$C$28)</f>
        <v>0</v>
      </c>
      <c r="GL330" s="356">
        <f>(IF(AND(GL$233=$O330,GM$233=$O330+1),INDEX(PL!$H$89:$AC$89,MATCH(MonthlyCF!GM$233,PL!$H$4:$AC$4,0)),0)/Summary!$C$26)*(1-Summary!$C$28)</f>
        <v>0</v>
      </c>
      <c r="GM330" s="356">
        <f>(IF(AND(GM$233=$O330,GN$233=$O330+1),INDEX(PL!$H$89:$AC$89,MATCH(MonthlyCF!GN$233,PL!$H$4:$AC$4,0)),0)/Summary!$C$26)*(1-Summary!$C$28)</f>
        <v>0</v>
      </c>
      <c r="GN330" s="356">
        <f>(IF(AND(GN$233=$O330,GO$233=$O330+1),INDEX(PL!$H$89:$AC$89,MATCH(MonthlyCF!GO$233,PL!$H$4:$AC$4,0)),0)/Summary!$C$26)*(1-Summary!$C$28)</f>
        <v>0</v>
      </c>
    </row>
    <row r="331" spans="13:198" hidden="1" outlineLevel="1" x14ac:dyDescent="0.75">
      <c r="O331" s="1">
        <v>3</v>
      </c>
      <c r="P331" s="356">
        <f>(IF(AND(P$233=$O331,Q$233=$O331+1),INDEX(PL!$H$89:$AC$89,MATCH(MonthlyCF!Q$233,PL!$H$4:$AC$4,0)),0)/Summary!$C$26)*(1-Summary!$C$28)</f>
        <v>0</v>
      </c>
      <c r="Q331" s="356">
        <f>(IF(AND(Q$233=$O331,R$233=$O331+1),INDEX(PL!$H$89:$AC$89,MATCH(MonthlyCF!R$233,PL!$H$4:$AC$4,0)),0)/Summary!$C$26)*(1-Summary!$C$28)</f>
        <v>0</v>
      </c>
      <c r="R331" s="356">
        <f>(IF(AND(R$233=$O331,S$233=$O331+1),INDEX(PL!$H$89:$AC$89,MATCH(MonthlyCF!S$233,PL!$H$4:$AC$4,0)),0)/Summary!$C$26)*(1-Summary!$C$28)</f>
        <v>0</v>
      </c>
      <c r="S331" s="356">
        <f>(IF(AND(S$233=$O331,T$233=$O331+1),INDEX(PL!$H$89:$AC$89,MATCH(MonthlyCF!T$233,PL!$H$4:$AC$4,0)),0)/Summary!$C$26)*(1-Summary!$C$28)</f>
        <v>0</v>
      </c>
      <c r="T331" s="356">
        <f>(IF(AND(T$233=$O331,U$233=$O331+1),INDEX(PL!$H$89:$AC$89,MATCH(MonthlyCF!U$233,PL!$H$4:$AC$4,0)),0)/Summary!$C$26)*(1-Summary!$C$28)</f>
        <v>0</v>
      </c>
      <c r="U331" s="356">
        <f>(IF(AND(U$233=$O331,V$233=$O331+1),INDEX(PL!$H$89:$AC$89,MATCH(MonthlyCF!V$233,PL!$H$4:$AC$4,0)),0)/Summary!$C$26)*(1-Summary!$C$28)</f>
        <v>0</v>
      </c>
      <c r="V331" s="356">
        <f>(IF(AND(V$233=$O331,W$233=$O331+1),INDEX(PL!$H$89:$AC$89,MATCH(MonthlyCF!W$233,PL!$H$4:$AC$4,0)),0)/Summary!$C$26)*(1-Summary!$C$28)</f>
        <v>0</v>
      </c>
      <c r="W331" s="356">
        <f>(IF(AND(W$233=$O331,X$233=$O331+1),INDEX(PL!$H$89:$AC$89,MATCH(MonthlyCF!X$233,PL!$H$4:$AC$4,0)),0)/Summary!$C$26)*(1-Summary!$C$28)</f>
        <v>0</v>
      </c>
      <c r="X331" s="356">
        <f>(IF(AND(X$233=$O331,Y$233=$O331+1),INDEX(PL!$H$89:$AC$89,MATCH(MonthlyCF!Y$233,PL!$H$4:$AC$4,0)),0)/Summary!$C$26)*(1-Summary!$C$28)</f>
        <v>0</v>
      </c>
      <c r="Y331" s="356">
        <f>(IF(AND(Y$233=$O331,Z$233=$O331+1),INDEX(PL!$H$89:$AC$89,MATCH(MonthlyCF!Z$233,PL!$H$4:$AC$4,0)),0)/Summary!$C$26)*(1-Summary!$C$28)</f>
        <v>0</v>
      </c>
      <c r="Z331" s="356">
        <f>(IF(AND(Z$233=$O331,AA$233=$O331+1),INDEX(PL!$H$89:$AC$89,MATCH(MonthlyCF!AA$233,PL!$H$4:$AC$4,0)),0)/Summary!$C$26)*(1-Summary!$C$28)</f>
        <v>0</v>
      </c>
      <c r="AA331" s="356">
        <f>(IF(AND(AA$233=$O331,AB$233=$O331+1),INDEX(PL!$H$89:$AC$89,MATCH(MonthlyCF!AB$233,PL!$H$4:$AC$4,0)),0)/Summary!$C$26)*(1-Summary!$C$28)</f>
        <v>0</v>
      </c>
      <c r="AB331" s="356">
        <f>(IF(AND(AB$233=$O331,AC$233=$O331+1),INDEX(PL!$H$89:$AC$89,MATCH(MonthlyCF!AC$233,PL!$H$4:$AC$4,0)),0)/Summary!$C$26)*(1-Summary!$C$28)</f>
        <v>0</v>
      </c>
      <c r="AC331" s="356">
        <f>(IF(AND(AC$233=$O331,AD$233=$O331+1),INDEX(PL!$H$89:$AC$89,MATCH(MonthlyCF!AD$233,PL!$H$4:$AC$4,0)),0)/Summary!$C$26)*(1-Summary!$C$28)</f>
        <v>0</v>
      </c>
      <c r="AD331" s="356">
        <f>(IF(AND(AD$233=$O331,AE$233=$O331+1),INDEX(PL!$H$89:$AC$89,MATCH(MonthlyCF!AE$233,PL!$H$4:$AC$4,0)),0)/Summary!$C$26)*(1-Summary!$C$28)</f>
        <v>0</v>
      </c>
      <c r="AE331" s="356">
        <f>(IF(AND(AE$233=$O331,AF$233=$O331+1),INDEX(PL!$H$89:$AC$89,MATCH(MonthlyCF!AF$233,PL!$H$4:$AC$4,0)),0)/Summary!$C$26)*(1-Summary!$C$28)</f>
        <v>0</v>
      </c>
      <c r="AF331" s="356">
        <f>(IF(AND(AF$233=$O331,AG$233=$O331+1),INDEX(PL!$H$89:$AC$89,MATCH(MonthlyCF!AG$233,PL!$H$4:$AC$4,0)),0)/Summary!$C$26)*(1-Summary!$C$28)</f>
        <v>0</v>
      </c>
      <c r="AG331" s="356">
        <f>(IF(AND(AG$233=$O331,AH$233=$O331+1),INDEX(PL!$H$89:$AC$89,MATCH(MonthlyCF!AH$233,PL!$H$4:$AC$4,0)),0)/Summary!$C$26)*(1-Summary!$C$28)</f>
        <v>0</v>
      </c>
      <c r="AH331" s="356">
        <f>(IF(AND(AH$233=$O331,AI$233=$O331+1),INDEX(PL!$H$89:$AC$89,MATCH(MonthlyCF!AI$233,PL!$H$4:$AC$4,0)),0)/Summary!$C$26)*(1-Summary!$C$28)</f>
        <v>0</v>
      </c>
      <c r="AI331" s="356">
        <f>(IF(AND(AI$233=$O331,AJ$233=$O331+1),INDEX(PL!$H$89:$AC$89,MATCH(MonthlyCF!AJ$233,PL!$H$4:$AC$4,0)),0)/Summary!$C$26)*(1-Summary!$C$28)</f>
        <v>0</v>
      </c>
      <c r="AJ331" s="356">
        <f>(IF(AND(AJ$233=$O331,AK$233=$O331+1),INDEX(PL!$H$89:$AC$89,MATCH(MonthlyCF!AK$233,PL!$H$4:$AC$4,0)),0)/Summary!$C$26)*(1-Summary!$C$28)</f>
        <v>0</v>
      </c>
      <c r="AK331" s="356">
        <f>(IF(AND(AK$233=$O331,AL$233=$O331+1),INDEX(PL!$H$89:$AC$89,MATCH(MonthlyCF!AL$233,PL!$H$4:$AC$4,0)),0)/Summary!$C$26)*(1-Summary!$C$28)</f>
        <v>0</v>
      </c>
      <c r="AL331" s="356">
        <f>(IF(AND(AL$233=$O331,AM$233=$O331+1),INDEX(PL!$H$89:$AC$89,MATCH(MonthlyCF!AM$233,PL!$H$4:$AC$4,0)),0)/Summary!$C$26)*(1-Summary!$C$28)</f>
        <v>0</v>
      </c>
      <c r="AM331" s="356">
        <f>(IF(AND(AM$233=$O331,AN$233=$O331+1),INDEX(PL!$H$89:$AC$89,MATCH(MonthlyCF!AN$233,PL!$H$4:$AC$4,0)),0)/Summary!$C$26)*(1-Summary!$C$28)</f>
        <v>0</v>
      </c>
      <c r="AN331" s="356">
        <f>(IF(AND(AN$233=$O331,AO$233=$O331+1),INDEX(PL!$H$89:$AC$89,MATCH(MonthlyCF!AO$233,PL!$H$4:$AC$4,0)),0)/Summary!$C$26)*(1-Summary!$C$28)</f>
        <v>0</v>
      </c>
      <c r="AO331" s="356">
        <f>(IF(AND(AO$233=$O331,AP$233=$O331+1),INDEX(PL!$H$89:$AC$89,MATCH(MonthlyCF!AP$233,PL!$H$4:$AC$4,0)),0)/Summary!$C$26)*(1-Summary!$C$28)</f>
        <v>0</v>
      </c>
      <c r="AP331" s="356">
        <f>(IF(AND(AP$233=$O331,AQ$233=$O331+1),INDEX(PL!$H$89:$AC$89,MATCH(MonthlyCF!AQ$233,PL!$H$4:$AC$4,0)),0)/Summary!$C$26)*(1-Summary!$C$28)</f>
        <v>0</v>
      </c>
      <c r="AQ331" s="356">
        <f>(IF(AND(AQ$233=$O331,AR$233=$O331+1),INDEX(PL!$H$89:$AC$89,MATCH(MonthlyCF!AR$233,PL!$H$4:$AC$4,0)),0)/Summary!$C$26)*(1-Summary!$C$28)</f>
        <v>0</v>
      </c>
      <c r="AR331" s="356">
        <f>(IF(AND(AR$233=$O331,AS$233=$O331+1),INDEX(PL!$H$89:$AC$89,MATCH(MonthlyCF!AS$233,PL!$H$4:$AC$4,0)),0)/Summary!$C$26)*(1-Summary!$C$28)</f>
        <v>0</v>
      </c>
      <c r="AS331" s="356">
        <f>(IF(AND(AS$233=$O331,AT$233=$O331+1),INDEX(PL!$H$89:$AC$89,MATCH(MonthlyCF!AT$233,PL!$H$4:$AC$4,0)),0)/Summary!$C$26)*(1-Summary!$C$28)</f>
        <v>0</v>
      </c>
      <c r="AT331" s="356">
        <f>(IF(AND(AT$233=$O331,AU$233=$O331+1),INDEX(PL!$H$89:$AC$89,MATCH(MonthlyCF!AU$233,PL!$H$4:$AC$4,0)),0)/Summary!$C$26)*(1-Summary!$C$28)</f>
        <v>0</v>
      </c>
      <c r="AU331" s="356">
        <f>(IF(AND(AU$233=$O331,AV$233=$O331+1),INDEX(PL!$H$89:$AC$89,MATCH(MonthlyCF!AV$233,PL!$H$4:$AC$4,0)),0)/Summary!$C$26)*(1-Summary!$C$28)</f>
        <v>0</v>
      </c>
      <c r="AV331" s="356">
        <f>(IF(AND(AV$233=$O331,AW$233=$O331+1),INDEX(PL!$H$89:$AC$89,MATCH(MonthlyCF!AW$233,PL!$H$4:$AC$4,0)),0)/Summary!$C$26)*(1-Summary!$C$28)</f>
        <v>0</v>
      </c>
      <c r="AW331" s="356">
        <f>(IF(AND(AW$233=$O331,AX$233=$O331+1),INDEX(PL!$H$89:$AC$89,MATCH(MonthlyCF!AX$233,PL!$H$4:$AC$4,0)),0)/Summary!$C$26)*(1-Summary!$C$28)</f>
        <v>0</v>
      </c>
      <c r="AX331" s="356">
        <f>(IF(AND(AX$233=$O331,AY$233=$O331+1),INDEX(PL!$H$89:$AC$89,MATCH(MonthlyCF!AY$233,PL!$H$4:$AC$4,0)),0)/Summary!$C$26)*(1-Summary!$C$28)</f>
        <v>0</v>
      </c>
      <c r="AY331" s="356">
        <f>(IF(AND(AY$233=$O331,AZ$233=$O331+1),INDEX(PL!$H$89:$AC$89,MATCH(MonthlyCF!AZ$233,PL!$H$4:$AC$4,0)),0)/Summary!$C$26)*(1-Summary!$C$28)</f>
        <v>0</v>
      </c>
      <c r="AZ331" s="356">
        <f>(IF(AND(AZ$233=$O331,BA$233=$O331+1),INDEX(PL!$H$89:$AC$89,MATCH(MonthlyCF!BA$233,PL!$H$4:$AC$4,0)),0)/Summary!$C$26)*(1-Summary!$C$28)</f>
        <v>0</v>
      </c>
      <c r="BA331" s="356">
        <f>(IF(AND(BA$233=$O331,BB$233=$O331+1),INDEX(PL!$H$89:$AC$89,MATCH(MonthlyCF!BB$233,PL!$H$4:$AC$4,0)),0)/Summary!$C$26)*(1-Summary!$C$28)</f>
        <v>0</v>
      </c>
      <c r="BB331" s="356">
        <f>(IF(AND(BB$233=$O331,BC$233=$O331+1),INDEX(PL!$H$89:$AC$89,MATCH(MonthlyCF!BC$233,PL!$H$4:$AC$4,0)),0)/Summary!$C$26)*(1-Summary!$C$28)</f>
        <v>0</v>
      </c>
      <c r="BC331" s="356">
        <f>(IF(AND(BC$233=$O331,BD$233=$O331+1),INDEX(PL!$H$89:$AC$89,MATCH(MonthlyCF!BD$233,PL!$H$4:$AC$4,0)),0)/Summary!$C$26)*(1-Summary!$C$28)</f>
        <v>0</v>
      </c>
      <c r="BD331" s="356">
        <f>(IF(AND(BD$233=$O331,BE$233=$O331+1),INDEX(PL!$H$89:$AC$89,MATCH(MonthlyCF!BE$233,PL!$H$4:$AC$4,0)),0)/Summary!$C$26)*(1-Summary!$C$28)</f>
        <v>0</v>
      </c>
      <c r="BE331" s="356">
        <f>(IF(AND(BE$233=$O331,BF$233=$O331+1),INDEX(PL!$H$89:$AC$89,MATCH(MonthlyCF!BF$233,PL!$H$4:$AC$4,0)),0)/Summary!$C$26)*(1-Summary!$C$28)</f>
        <v>0</v>
      </c>
      <c r="BF331" s="356">
        <f>(IF(AND(BF$233=$O331,BG$233=$O331+1),INDEX(PL!$H$89:$AC$89,MATCH(MonthlyCF!BG$233,PL!$H$4:$AC$4,0)),0)/Summary!$C$26)*(1-Summary!$C$28)</f>
        <v>0</v>
      </c>
      <c r="BG331" s="356">
        <f>(IF(AND(BG$233=$O331,BH$233=$O331+1),INDEX(PL!$H$89:$AC$89,MATCH(MonthlyCF!BH$233,PL!$H$4:$AC$4,0)),0)/Summary!$C$26)*(1-Summary!$C$28)</f>
        <v>0</v>
      </c>
      <c r="BH331" s="356">
        <f>(IF(AND(BH$233=$O331,BI$233=$O331+1),INDEX(PL!$H$89:$AC$89,MATCH(MonthlyCF!BI$233,PL!$H$4:$AC$4,0)),0)/Summary!$C$26)*(1-Summary!$C$28)</f>
        <v>0</v>
      </c>
      <c r="BI331" s="356">
        <f>(IF(AND(BI$233=$O331,BJ$233=$O331+1),INDEX(PL!$H$89:$AC$89,MATCH(MonthlyCF!BJ$233,PL!$H$4:$AC$4,0)),0)/Summary!$C$26)*(1-Summary!$C$28)</f>
        <v>0</v>
      </c>
      <c r="BJ331" s="356">
        <f>(IF(AND(BJ$233=$O331,BK$233=$O331+1),INDEX(PL!$H$89:$AC$89,MATCH(MonthlyCF!BK$233,PL!$H$4:$AC$4,0)),0)/Summary!$C$26)*(1-Summary!$C$28)</f>
        <v>0</v>
      </c>
      <c r="BK331" s="356">
        <f>(IF(AND(BK$233=$O331,BL$233=$O331+1),INDEX(PL!$H$89:$AC$89,MATCH(MonthlyCF!BL$233,PL!$H$4:$AC$4,0)),0)/Summary!$C$26)*(1-Summary!$C$28)</f>
        <v>0</v>
      </c>
      <c r="BL331" s="356">
        <f>(IF(AND(BL$233=$O331,BM$233=$O331+1),INDEX(PL!$H$89:$AC$89,MATCH(MonthlyCF!BM$233,PL!$H$4:$AC$4,0)),0)/Summary!$C$26)*(1-Summary!$C$28)</f>
        <v>0</v>
      </c>
      <c r="BM331" s="356">
        <f>(IF(AND(BM$233=$O331,BN$233=$O331+1),INDEX(PL!$H$89:$AC$89,MATCH(MonthlyCF!BN$233,PL!$H$4:$AC$4,0)),0)/Summary!$C$26)*(1-Summary!$C$28)</f>
        <v>0</v>
      </c>
      <c r="BN331" s="356">
        <f>(IF(AND(BN$233=$O331,BO$233=$O331+1),INDEX(PL!$H$89:$AC$89,MATCH(MonthlyCF!BO$233,PL!$H$4:$AC$4,0)),0)/Summary!$C$26)*(1-Summary!$C$28)</f>
        <v>0</v>
      </c>
      <c r="BO331" s="356">
        <f>(IF(AND(BO$233=$O331,BP$233=$O331+1),INDEX(PL!$H$89:$AC$89,MATCH(MonthlyCF!BP$233,PL!$H$4:$AC$4,0)),0)/Summary!$C$26)*(1-Summary!$C$28)</f>
        <v>0</v>
      </c>
      <c r="BP331" s="356">
        <f>(IF(AND(BP$233=$O331,BQ$233=$O331+1),INDEX(PL!$H$89:$AC$89,MATCH(MonthlyCF!BQ$233,PL!$H$4:$AC$4,0)),0)/Summary!$C$26)*(1-Summary!$C$28)</f>
        <v>0</v>
      </c>
      <c r="BQ331" s="356">
        <f>(IF(AND(BQ$233=$O331,BR$233=$O331+1),INDEX(PL!$H$89:$AC$89,MATCH(MonthlyCF!BR$233,PL!$H$4:$AC$4,0)),0)/Summary!$C$26)*(1-Summary!$C$28)</f>
        <v>0</v>
      </c>
      <c r="BR331" s="356">
        <f>(IF(AND(BR$233=$O331,BS$233=$O331+1),INDEX(PL!$H$89:$AC$89,MATCH(MonthlyCF!BS$233,PL!$H$4:$AC$4,0)),0)/Summary!$C$26)*(1-Summary!$C$28)</f>
        <v>0</v>
      </c>
      <c r="BS331" s="356">
        <f>(IF(AND(BS$233=$O331,BT$233=$O331+1),INDEX(PL!$H$89:$AC$89,MATCH(MonthlyCF!BT$233,PL!$H$4:$AC$4,0)),0)/Summary!$C$26)*(1-Summary!$C$28)</f>
        <v>0</v>
      </c>
      <c r="BT331" s="356">
        <f>(IF(AND(BT$233=$O331,BU$233=$O331+1),INDEX(PL!$H$89:$AC$89,MATCH(MonthlyCF!BU$233,PL!$H$4:$AC$4,0)),0)/Summary!$C$26)*(1-Summary!$C$28)</f>
        <v>0</v>
      </c>
      <c r="BU331" s="356">
        <f>(IF(AND(BU$233=$O331,BV$233=$O331+1),INDEX(PL!$H$89:$AC$89,MATCH(MonthlyCF!BV$233,PL!$H$4:$AC$4,0)),0)/Summary!$C$26)*(1-Summary!$C$28)</f>
        <v>0</v>
      </c>
      <c r="BV331" s="356">
        <f>(IF(AND(BV$233=$O331,BW$233=$O331+1),INDEX(PL!$H$89:$AC$89,MATCH(MonthlyCF!BW$233,PL!$H$4:$AC$4,0)),0)/Summary!$C$26)*(1-Summary!$C$28)</f>
        <v>0</v>
      </c>
      <c r="BW331" s="356">
        <f>(IF(AND(BW$233=$O331,BX$233=$O331+1),INDEX(PL!$H$89:$AC$89,MATCH(MonthlyCF!BX$233,PL!$H$4:$AC$4,0)),0)/Summary!$C$26)*(1-Summary!$C$28)</f>
        <v>0</v>
      </c>
      <c r="BX331" s="356">
        <f>(IF(AND(BX$233=$O331,BY$233=$O331+1),INDEX(PL!$H$89:$AC$89,MATCH(MonthlyCF!BY$233,PL!$H$4:$AC$4,0)),0)/Summary!$C$26)*(1-Summary!$C$28)</f>
        <v>0</v>
      </c>
      <c r="BY331" s="356">
        <f>(IF(AND(BY$233=$O331,BZ$233=$O331+1),INDEX(PL!$H$89:$AC$89,MATCH(MonthlyCF!BZ$233,PL!$H$4:$AC$4,0)),0)/Summary!$C$26)*(1-Summary!$C$28)</f>
        <v>0</v>
      </c>
      <c r="BZ331" s="356">
        <f>(IF(AND(BZ$233=$O331,CA$233=$O331+1),INDEX(PL!$H$89:$AC$89,MATCH(MonthlyCF!CA$233,PL!$H$4:$AC$4,0)),0)/Summary!$C$26)*(1-Summary!$C$28)</f>
        <v>906473739.88381433</v>
      </c>
      <c r="CA331" s="356">
        <f>(IF(AND(CA$233=$O331,CB$233=$O331+1),INDEX(PL!$H$89:$AC$89,MATCH(MonthlyCF!CB$233,PL!$H$4:$AC$4,0)),0)/Summary!$C$26)*(1-Summary!$C$28)</f>
        <v>0</v>
      </c>
      <c r="CB331" s="356">
        <f>(IF(AND(CB$233=$O331,CC$233=$O331+1),INDEX(PL!$H$89:$AC$89,MATCH(MonthlyCF!CC$233,PL!$H$4:$AC$4,0)),0)/Summary!$C$26)*(1-Summary!$C$28)</f>
        <v>0</v>
      </c>
      <c r="CC331" s="356">
        <f>(IF(AND(CC$233=$O331,CD$233=$O331+1),INDEX(PL!$H$89:$AC$89,MATCH(MonthlyCF!CD$233,PL!$H$4:$AC$4,0)),0)/Summary!$C$26)*(1-Summary!$C$28)</f>
        <v>0</v>
      </c>
      <c r="CD331" s="356">
        <f>(IF(AND(CD$233=$O331,CE$233=$O331+1),INDEX(PL!$H$89:$AC$89,MATCH(MonthlyCF!CE$233,PL!$H$4:$AC$4,0)),0)/Summary!$C$26)*(1-Summary!$C$28)</f>
        <v>0</v>
      </c>
      <c r="CE331" s="356">
        <f>(IF(AND(CE$233=$O331,CF$233=$O331+1),INDEX(PL!$H$89:$AC$89,MATCH(MonthlyCF!CF$233,PL!$H$4:$AC$4,0)),0)/Summary!$C$26)*(1-Summary!$C$28)</f>
        <v>0</v>
      </c>
      <c r="CF331" s="356">
        <f>(IF(AND(CF$233=$O331,CG$233=$O331+1),INDEX(PL!$H$89:$AC$89,MATCH(MonthlyCF!CG$233,PL!$H$4:$AC$4,0)),0)/Summary!$C$26)*(1-Summary!$C$28)</f>
        <v>0</v>
      </c>
      <c r="CG331" s="356">
        <f>(IF(AND(CG$233=$O331,CH$233=$O331+1),INDEX(PL!$H$89:$AC$89,MATCH(MonthlyCF!CH$233,PL!$H$4:$AC$4,0)),0)/Summary!$C$26)*(1-Summary!$C$28)</f>
        <v>0</v>
      </c>
      <c r="CH331" s="356">
        <f>(IF(AND(CH$233=$O331,CI$233=$O331+1),INDEX(PL!$H$89:$AC$89,MATCH(MonthlyCF!CI$233,PL!$H$4:$AC$4,0)),0)/Summary!$C$26)*(1-Summary!$C$28)</f>
        <v>0</v>
      </c>
      <c r="CI331" s="356">
        <f>(IF(AND(CI$233=$O331,CJ$233=$O331+1),INDEX(PL!$H$89:$AC$89,MATCH(MonthlyCF!CJ$233,PL!$H$4:$AC$4,0)),0)/Summary!$C$26)*(1-Summary!$C$28)</f>
        <v>0</v>
      </c>
      <c r="CJ331" s="356">
        <f>(IF(AND(CJ$233=$O331,CK$233=$O331+1),INDEX(PL!$H$89:$AC$89,MATCH(MonthlyCF!CK$233,PL!$H$4:$AC$4,0)),0)/Summary!$C$26)*(1-Summary!$C$28)</f>
        <v>0</v>
      </c>
      <c r="CK331" s="356">
        <f>(IF(AND(CK$233=$O331,CL$233=$O331+1),INDEX(PL!$H$89:$AC$89,MATCH(MonthlyCF!CL$233,PL!$H$4:$AC$4,0)),0)/Summary!$C$26)*(1-Summary!$C$28)</f>
        <v>0</v>
      </c>
      <c r="CL331" s="356">
        <f>(IF(AND(CL$233=$O331,CM$233=$O331+1),INDEX(PL!$H$89:$AC$89,MATCH(MonthlyCF!CM$233,PL!$H$4:$AC$4,0)),0)/Summary!$C$26)*(1-Summary!$C$28)</f>
        <v>0</v>
      </c>
      <c r="CM331" s="356">
        <f>(IF(AND(CM$233=$O331,CN$233=$O331+1),INDEX(PL!$H$89:$AC$89,MATCH(MonthlyCF!CN$233,PL!$H$4:$AC$4,0)),0)/Summary!$C$26)*(1-Summary!$C$28)</f>
        <v>0</v>
      </c>
      <c r="CN331" s="356">
        <f>(IF(AND(CN$233=$O331,CO$233=$O331+1),INDEX(PL!$H$89:$AC$89,MATCH(MonthlyCF!CO$233,PL!$H$4:$AC$4,0)),0)/Summary!$C$26)*(1-Summary!$C$28)</f>
        <v>0</v>
      </c>
      <c r="CO331" s="356">
        <f>(IF(AND(CO$233=$O331,CP$233=$O331+1),INDEX(PL!$H$89:$AC$89,MATCH(MonthlyCF!CP$233,PL!$H$4:$AC$4,0)),0)/Summary!$C$26)*(1-Summary!$C$28)</f>
        <v>0</v>
      </c>
      <c r="CP331" s="356">
        <f>(IF(AND(CP$233=$O331,CQ$233=$O331+1),INDEX(PL!$H$89:$AC$89,MATCH(MonthlyCF!CQ$233,PL!$H$4:$AC$4,0)),0)/Summary!$C$26)*(1-Summary!$C$28)</f>
        <v>0</v>
      </c>
      <c r="CQ331" s="356">
        <f>(IF(AND(CQ$233=$O331,CR$233=$O331+1),INDEX(PL!$H$89:$AC$89,MATCH(MonthlyCF!CR$233,PL!$H$4:$AC$4,0)),0)/Summary!$C$26)*(1-Summary!$C$28)</f>
        <v>0</v>
      </c>
      <c r="CR331" s="356">
        <f>(IF(AND(CR$233=$O331,CS$233=$O331+1),INDEX(PL!$H$89:$AC$89,MATCH(MonthlyCF!CS$233,PL!$H$4:$AC$4,0)),0)/Summary!$C$26)*(1-Summary!$C$28)</f>
        <v>0</v>
      </c>
      <c r="CS331" s="356">
        <f>(IF(AND(CS$233=$O331,CT$233=$O331+1),INDEX(PL!$H$89:$AC$89,MATCH(MonthlyCF!CT$233,PL!$H$4:$AC$4,0)),0)/Summary!$C$26)*(1-Summary!$C$28)</f>
        <v>0</v>
      </c>
      <c r="CT331" s="356">
        <f>(IF(AND(CT$233=$O331,CU$233=$O331+1),INDEX(PL!$H$89:$AC$89,MATCH(MonthlyCF!CU$233,PL!$H$4:$AC$4,0)),0)/Summary!$C$26)*(1-Summary!$C$28)</f>
        <v>0</v>
      </c>
      <c r="CU331" s="356">
        <f>(IF(AND(CU$233=$O331,CV$233=$O331+1),INDEX(PL!$H$89:$AC$89,MATCH(MonthlyCF!CV$233,PL!$H$4:$AC$4,0)),0)/Summary!$C$26)*(1-Summary!$C$28)</f>
        <v>0</v>
      </c>
      <c r="CV331" s="356">
        <f>(IF(AND(CV$233=$O331,CW$233=$O331+1),INDEX(PL!$H$89:$AC$89,MATCH(MonthlyCF!CW$233,PL!$H$4:$AC$4,0)),0)/Summary!$C$26)*(1-Summary!$C$28)</f>
        <v>0</v>
      </c>
      <c r="CW331" s="356">
        <f>(IF(AND(CW$233=$O331,CX$233=$O331+1),INDEX(PL!$H$89:$AC$89,MATCH(MonthlyCF!CX$233,PL!$H$4:$AC$4,0)),0)/Summary!$C$26)*(1-Summary!$C$28)</f>
        <v>0</v>
      </c>
      <c r="CX331" s="356">
        <f>(IF(AND(CX$233=$O331,CY$233=$O331+1),INDEX(PL!$H$89:$AC$89,MATCH(MonthlyCF!CY$233,PL!$H$4:$AC$4,0)),0)/Summary!$C$26)*(1-Summary!$C$28)</f>
        <v>0</v>
      </c>
      <c r="CY331" s="356">
        <f>(IF(AND(CY$233=$O331,CZ$233=$O331+1),INDEX(PL!$H$89:$AC$89,MATCH(MonthlyCF!CZ$233,PL!$H$4:$AC$4,0)),0)/Summary!$C$26)*(1-Summary!$C$28)</f>
        <v>0</v>
      </c>
      <c r="CZ331" s="356">
        <f>(IF(AND(CZ$233=$O331,DA$233=$O331+1),INDEX(PL!$H$89:$AC$89,MATCH(MonthlyCF!DA$233,PL!$H$4:$AC$4,0)),0)/Summary!$C$26)*(1-Summary!$C$28)</f>
        <v>0</v>
      </c>
      <c r="DA331" s="356">
        <f>(IF(AND(DA$233=$O331,DB$233=$O331+1),INDEX(PL!$H$89:$AC$89,MATCH(MonthlyCF!DB$233,PL!$H$4:$AC$4,0)),0)/Summary!$C$26)*(1-Summary!$C$28)</f>
        <v>0</v>
      </c>
      <c r="DB331" s="356">
        <f>(IF(AND(DB$233=$O331,DC$233=$O331+1),INDEX(PL!$H$89:$AC$89,MATCH(MonthlyCF!DC$233,PL!$H$4:$AC$4,0)),0)/Summary!$C$26)*(1-Summary!$C$28)</f>
        <v>0</v>
      </c>
      <c r="DC331" s="356">
        <f>(IF(AND(DC$233=$O331,DD$233=$O331+1),INDEX(PL!$H$89:$AC$89,MATCH(MonthlyCF!DD$233,PL!$H$4:$AC$4,0)),0)/Summary!$C$26)*(1-Summary!$C$28)</f>
        <v>0</v>
      </c>
      <c r="DD331" s="356">
        <f>(IF(AND(DD$233=$O331,DE$233=$O331+1),INDEX(PL!$H$89:$AC$89,MATCH(MonthlyCF!DE$233,PL!$H$4:$AC$4,0)),0)/Summary!$C$26)*(1-Summary!$C$28)</f>
        <v>0</v>
      </c>
      <c r="DE331" s="356">
        <f>(IF(AND(DE$233=$O331,DF$233=$O331+1),INDEX(PL!$H$89:$AC$89,MATCH(MonthlyCF!DF$233,PL!$H$4:$AC$4,0)),0)/Summary!$C$26)*(1-Summary!$C$28)</f>
        <v>0</v>
      </c>
      <c r="DF331" s="356">
        <f>(IF(AND(DF$233=$O331,DG$233=$O331+1),INDEX(PL!$H$89:$AC$89,MATCH(MonthlyCF!DG$233,PL!$H$4:$AC$4,0)),0)/Summary!$C$26)*(1-Summary!$C$28)</f>
        <v>0</v>
      </c>
      <c r="DG331" s="356">
        <f>(IF(AND(DG$233=$O331,DH$233=$O331+1),INDEX(PL!$H$89:$AC$89,MATCH(MonthlyCF!DH$233,PL!$H$4:$AC$4,0)),0)/Summary!$C$26)*(1-Summary!$C$28)</f>
        <v>0</v>
      </c>
      <c r="DH331" s="356">
        <f>(IF(AND(DH$233=$O331,DI$233=$O331+1),INDEX(PL!$H$89:$AC$89,MATCH(MonthlyCF!DI$233,PL!$H$4:$AC$4,0)),0)/Summary!$C$26)*(1-Summary!$C$28)</f>
        <v>0</v>
      </c>
      <c r="DI331" s="356">
        <f>(IF(AND(DI$233=$O331,DJ$233=$O331+1),INDEX(PL!$H$89:$AC$89,MATCH(MonthlyCF!DJ$233,PL!$H$4:$AC$4,0)),0)/Summary!$C$26)*(1-Summary!$C$28)</f>
        <v>0</v>
      </c>
      <c r="DJ331" s="356">
        <f>(IF(AND(DJ$233=$O331,DK$233=$O331+1),INDEX(PL!$H$89:$AC$89,MATCH(MonthlyCF!DK$233,PL!$H$4:$AC$4,0)),0)/Summary!$C$26)*(1-Summary!$C$28)</f>
        <v>0</v>
      </c>
      <c r="DK331" s="356">
        <f>(IF(AND(DK$233=$O331,DL$233=$O331+1),INDEX(PL!$H$89:$AC$89,MATCH(MonthlyCF!DL$233,PL!$H$4:$AC$4,0)),0)/Summary!$C$26)*(1-Summary!$C$28)</f>
        <v>0</v>
      </c>
      <c r="DL331" s="356">
        <f>(IF(AND(DL$233=$O331,DM$233=$O331+1),INDEX(PL!$H$89:$AC$89,MATCH(MonthlyCF!DM$233,PL!$H$4:$AC$4,0)),0)/Summary!$C$26)*(1-Summary!$C$28)</f>
        <v>0</v>
      </c>
      <c r="DM331" s="356">
        <f>(IF(AND(DM$233=$O331,DN$233=$O331+1),INDEX(PL!$H$89:$AC$89,MATCH(MonthlyCF!DN$233,PL!$H$4:$AC$4,0)),0)/Summary!$C$26)*(1-Summary!$C$28)</f>
        <v>0</v>
      </c>
      <c r="DN331" s="356">
        <f>(IF(AND(DN$233=$O331,DO$233=$O331+1),INDEX(PL!$H$89:$AC$89,MATCH(MonthlyCF!DO$233,PL!$H$4:$AC$4,0)),0)/Summary!$C$26)*(1-Summary!$C$28)</f>
        <v>0</v>
      </c>
      <c r="DO331" s="356">
        <f>(IF(AND(DO$233=$O331,DP$233=$O331+1),INDEX(PL!$H$89:$AC$89,MATCH(MonthlyCF!DP$233,PL!$H$4:$AC$4,0)),0)/Summary!$C$26)*(1-Summary!$C$28)</f>
        <v>0</v>
      </c>
      <c r="DP331" s="356">
        <f>(IF(AND(DP$233=$O331,DQ$233=$O331+1),INDEX(PL!$H$89:$AC$89,MATCH(MonthlyCF!DQ$233,PL!$H$4:$AC$4,0)),0)/Summary!$C$26)*(1-Summary!$C$28)</f>
        <v>0</v>
      </c>
      <c r="DQ331" s="356">
        <f>(IF(AND(DQ$233=$O331,DR$233=$O331+1),INDEX(PL!$H$89:$AC$89,MATCH(MonthlyCF!DR$233,PL!$H$4:$AC$4,0)),0)/Summary!$C$26)*(1-Summary!$C$28)</f>
        <v>0</v>
      </c>
      <c r="DR331" s="356">
        <f>(IF(AND(DR$233=$O331,DS$233=$O331+1),INDEX(PL!$H$89:$AC$89,MATCH(MonthlyCF!DS$233,PL!$H$4:$AC$4,0)),0)/Summary!$C$26)*(1-Summary!$C$28)</f>
        <v>0</v>
      </c>
      <c r="DS331" s="356">
        <f>(IF(AND(DS$233=$O331,DT$233=$O331+1),INDEX(PL!$H$89:$AC$89,MATCH(MonthlyCF!DT$233,PL!$H$4:$AC$4,0)),0)/Summary!$C$26)*(1-Summary!$C$28)</f>
        <v>0</v>
      </c>
      <c r="DT331" s="356">
        <f>(IF(AND(DT$233=$O331,DU$233=$O331+1),INDEX(PL!$H$89:$AC$89,MATCH(MonthlyCF!DU$233,PL!$H$4:$AC$4,0)),0)/Summary!$C$26)*(1-Summary!$C$28)</f>
        <v>0</v>
      </c>
      <c r="DU331" s="356">
        <f>(IF(AND(DU$233=$O331,DV$233=$O331+1),INDEX(PL!$H$89:$AC$89,MATCH(MonthlyCF!DV$233,PL!$H$4:$AC$4,0)),0)/Summary!$C$26)*(1-Summary!$C$28)</f>
        <v>0</v>
      </c>
      <c r="DV331" s="356">
        <f>(IF(AND(DV$233=$O331,DW$233=$O331+1),INDEX(PL!$H$89:$AC$89,MATCH(MonthlyCF!DW$233,PL!$H$4:$AC$4,0)),0)/Summary!$C$26)*(1-Summary!$C$28)</f>
        <v>0</v>
      </c>
      <c r="DW331" s="356">
        <f>(IF(AND(DW$233=$O331,DX$233=$O331+1),INDEX(PL!$H$89:$AC$89,MATCH(MonthlyCF!DX$233,PL!$H$4:$AC$4,0)),0)/Summary!$C$26)*(1-Summary!$C$28)</f>
        <v>0</v>
      </c>
      <c r="DX331" s="356">
        <f>(IF(AND(DX$233=$O331,DY$233=$O331+1),INDEX(PL!$H$89:$AC$89,MATCH(MonthlyCF!DY$233,PL!$H$4:$AC$4,0)),0)/Summary!$C$26)*(1-Summary!$C$28)</f>
        <v>0</v>
      </c>
      <c r="DY331" s="356">
        <f>(IF(AND(DY$233=$O331,DZ$233=$O331+1),INDEX(PL!$H$89:$AC$89,MATCH(MonthlyCF!DZ$233,PL!$H$4:$AC$4,0)),0)/Summary!$C$26)*(1-Summary!$C$28)</f>
        <v>0</v>
      </c>
      <c r="DZ331" s="356">
        <f>(IF(AND(DZ$233=$O331,EA$233=$O331+1),INDEX(PL!$H$89:$AC$89,MATCH(MonthlyCF!EA$233,PL!$H$4:$AC$4,0)),0)/Summary!$C$26)*(1-Summary!$C$28)</f>
        <v>0</v>
      </c>
      <c r="EA331" s="356">
        <f>(IF(AND(EA$233=$O331,EB$233=$O331+1),INDEX(PL!$H$89:$AC$89,MATCH(MonthlyCF!EB$233,PL!$H$4:$AC$4,0)),0)/Summary!$C$26)*(1-Summary!$C$28)</f>
        <v>0</v>
      </c>
      <c r="EB331" s="356">
        <f>(IF(AND(EB$233=$O331,EC$233=$O331+1),INDEX(PL!$H$89:$AC$89,MATCH(MonthlyCF!EC$233,PL!$H$4:$AC$4,0)),0)/Summary!$C$26)*(1-Summary!$C$28)</f>
        <v>0</v>
      </c>
      <c r="EC331" s="356">
        <f>(IF(AND(EC$233=$O331,ED$233=$O331+1),INDEX(PL!$H$89:$AC$89,MATCH(MonthlyCF!ED$233,PL!$H$4:$AC$4,0)),0)/Summary!$C$26)*(1-Summary!$C$28)</f>
        <v>0</v>
      </c>
      <c r="ED331" s="356">
        <f>(IF(AND(ED$233=$O331,EE$233=$O331+1),INDEX(PL!$H$89:$AC$89,MATCH(MonthlyCF!EE$233,PL!$H$4:$AC$4,0)),0)/Summary!$C$26)*(1-Summary!$C$28)</f>
        <v>0</v>
      </c>
      <c r="EE331" s="356">
        <f>(IF(AND(EE$233=$O331,EF$233=$O331+1),INDEX(PL!$H$89:$AC$89,MATCH(MonthlyCF!EF$233,PL!$H$4:$AC$4,0)),0)/Summary!$C$26)*(1-Summary!$C$28)</f>
        <v>0</v>
      </c>
      <c r="EF331" s="356">
        <f>(IF(AND(EF$233=$O331,EG$233=$O331+1),INDEX(PL!$H$89:$AC$89,MATCH(MonthlyCF!EG$233,PL!$H$4:$AC$4,0)),0)/Summary!$C$26)*(1-Summary!$C$28)</f>
        <v>0</v>
      </c>
      <c r="EG331" s="356">
        <f>(IF(AND(EG$233=$O331,EH$233=$O331+1),INDEX(PL!$H$89:$AC$89,MATCH(MonthlyCF!EH$233,PL!$H$4:$AC$4,0)),0)/Summary!$C$26)*(1-Summary!$C$28)</f>
        <v>0</v>
      </c>
      <c r="EH331" s="356">
        <f>(IF(AND(EH$233=$O331,EI$233=$O331+1),INDEX(PL!$H$89:$AC$89,MATCH(MonthlyCF!EI$233,PL!$H$4:$AC$4,0)),0)/Summary!$C$26)*(1-Summary!$C$28)</f>
        <v>0</v>
      </c>
      <c r="EI331" s="356">
        <f>(IF(AND(EI$233=$O331,EJ$233=$O331+1),INDEX(PL!$H$89:$AC$89,MATCH(MonthlyCF!EJ$233,PL!$H$4:$AC$4,0)),0)/Summary!$C$26)*(1-Summary!$C$28)</f>
        <v>0</v>
      </c>
      <c r="EJ331" s="356">
        <f>(IF(AND(EJ$233=$O331,EK$233=$O331+1),INDEX(PL!$H$89:$AC$89,MATCH(MonthlyCF!EK$233,PL!$H$4:$AC$4,0)),0)/Summary!$C$26)*(1-Summary!$C$28)</f>
        <v>0</v>
      </c>
      <c r="EK331" s="356">
        <f>(IF(AND(EK$233=$O331,EL$233=$O331+1),INDEX(PL!$H$89:$AC$89,MATCH(MonthlyCF!EL$233,PL!$H$4:$AC$4,0)),0)/Summary!$C$26)*(1-Summary!$C$28)</f>
        <v>0</v>
      </c>
      <c r="EL331" s="356">
        <f>(IF(AND(EL$233=$O331,EM$233=$O331+1),INDEX(PL!$H$89:$AC$89,MATCH(MonthlyCF!EM$233,PL!$H$4:$AC$4,0)),0)/Summary!$C$26)*(1-Summary!$C$28)</f>
        <v>0</v>
      </c>
      <c r="EM331" s="356">
        <f>(IF(AND(EM$233=$O331,EN$233=$O331+1),INDEX(PL!$H$89:$AC$89,MATCH(MonthlyCF!EN$233,PL!$H$4:$AC$4,0)),0)/Summary!$C$26)*(1-Summary!$C$28)</f>
        <v>0</v>
      </c>
      <c r="EN331" s="356">
        <f>(IF(AND(EN$233=$O331,EO$233=$O331+1),INDEX(PL!$H$89:$AC$89,MATCH(MonthlyCF!EO$233,PL!$H$4:$AC$4,0)),0)/Summary!$C$26)*(1-Summary!$C$28)</f>
        <v>0</v>
      </c>
      <c r="EO331" s="356">
        <f>(IF(AND(EO$233=$O331,EP$233=$O331+1),INDEX(PL!$H$89:$AC$89,MATCH(MonthlyCF!EP$233,PL!$H$4:$AC$4,0)),0)/Summary!$C$26)*(1-Summary!$C$28)</f>
        <v>0</v>
      </c>
      <c r="EP331" s="356">
        <f>(IF(AND(EP$233=$O331,EQ$233=$O331+1),INDEX(PL!$H$89:$AC$89,MATCH(MonthlyCF!EQ$233,PL!$H$4:$AC$4,0)),0)/Summary!$C$26)*(1-Summary!$C$28)</f>
        <v>0</v>
      </c>
      <c r="EQ331" s="356">
        <f>(IF(AND(EQ$233=$O331,ER$233=$O331+1),INDEX(PL!$H$89:$AC$89,MATCH(MonthlyCF!ER$233,PL!$H$4:$AC$4,0)),0)/Summary!$C$26)*(1-Summary!$C$28)</f>
        <v>0</v>
      </c>
      <c r="ER331" s="356">
        <f>(IF(AND(ER$233=$O331,ES$233=$O331+1),INDEX(PL!$H$89:$AC$89,MATCH(MonthlyCF!ES$233,PL!$H$4:$AC$4,0)),0)/Summary!$C$26)*(1-Summary!$C$28)</f>
        <v>0</v>
      </c>
      <c r="ES331" s="356">
        <f>(IF(AND(ES$233=$O331,ET$233=$O331+1),INDEX(PL!$H$89:$AC$89,MATCH(MonthlyCF!ET$233,PL!$H$4:$AC$4,0)),0)/Summary!$C$26)*(1-Summary!$C$28)</f>
        <v>0</v>
      </c>
      <c r="ET331" s="356">
        <f>(IF(AND(ET$233=$O331,EU$233=$O331+1),INDEX(PL!$H$89:$AC$89,MATCH(MonthlyCF!EU$233,PL!$H$4:$AC$4,0)),0)/Summary!$C$26)*(1-Summary!$C$28)</f>
        <v>0</v>
      </c>
      <c r="EU331" s="356">
        <f>(IF(AND(EU$233=$O331,EV$233=$O331+1),INDEX(PL!$H$89:$AC$89,MATCH(MonthlyCF!EV$233,PL!$H$4:$AC$4,0)),0)/Summary!$C$26)*(1-Summary!$C$28)</f>
        <v>0</v>
      </c>
      <c r="EV331" s="356">
        <f>(IF(AND(EV$233=$O331,EW$233=$O331+1),INDEX(PL!$H$89:$AC$89,MATCH(MonthlyCF!EW$233,PL!$H$4:$AC$4,0)),0)/Summary!$C$26)*(1-Summary!$C$28)</f>
        <v>0</v>
      </c>
      <c r="EW331" s="356">
        <f>(IF(AND(EW$233=$O331,EX$233=$O331+1),INDEX(PL!$H$89:$AC$89,MATCH(MonthlyCF!EX$233,PL!$H$4:$AC$4,0)),0)/Summary!$C$26)*(1-Summary!$C$28)</f>
        <v>0</v>
      </c>
      <c r="EX331" s="356">
        <f>(IF(AND(EX$233=$O331,EY$233=$O331+1),INDEX(PL!$H$89:$AC$89,MATCH(MonthlyCF!EY$233,PL!$H$4:$AC$4,0)),0)/Summary!$C$26)*(1-Summary!$C$28)</f>
        <v>0</v>
      </c>
      <c r="EY331" s="356">
        <f>(IF(AND(EY$233=$O331,EZ$233=$O331+1),INDEX(PL!$H$89:$AC$89,MATCH(MonthlyCF!EZ$233,PL!$H$4:$AC$4,0)),0)/Summary!$C$26)*(1-Summary!$C$28)</f>
        <v>0</v>
      </c>
      <c r="EZ331" s="356">
        <f>(IF(AND(EZ$233=$O331,FA$233=$O331+1),INDEX(PL!$H$89:$AC$89,MATCH(MonthlyCF!FA$233,PL!$H$4:$AC$4,0)),0)/Summary!$C$26)*(1-Summary!$C$28)</f>
        <v>0</v>
      </c>
      <c r="FA331" s="356">
        <f>(IF(AND(FA$233=$O331,FB$233=$O331+1),INDEX(PL!$H$89:$AC$89,MATCH(MonthlyCF!FB$233,PL!$H$4:$AC$4,0)),0)/Summary!$C$26)*(1-Summary!$C$28)</f>
        <v>0</v>
      </c>
      <c r="FB331" s="356">
        <f>(IF(AND(FB$233=$O331,FC$233=$O331+1),INDEX(PL!$H$89:$AC$89,MATCH(MonthlyCF!FC$233,PL!$H$4:$AC$4,0)),0)/Summary!$C$26)*(1-Summary!$C$28)</f>
        <v>0</v>
      </c>
      <c r="FC331" s="356">
        <f>(IF(AND(FC$233=$O331,FD$233=$O331+1),INDEX(PL!$H$89:$AC$89,MATCH(MonthlyCF!FD$233,PL!$H$4:$AC$4,0)),0)/Summary!$C$26)*(1-Summary!$C$28)</f>
        <v>0</v>
      </c>
      <c r="FD331" s="356">
        <f>(IF(AND(FD$233=$O331,FE$233=$O331+1),INDEX(PL!$H$89:$AC$89,MATCH(MonthlyCF!FE$233,PL!$H$4:$AC$4,0)),0)/Summary!$C$26)*(1-Summary!$C$28)</f>
        <v>0</v>
      </c>
      <c r="FE331" s="356">
        <f>(IF(AND(FE$233=$O331,FF$233=$O331+1),INDEX(PL!$H$89:$AC$89,MATCH(MonthlyCF!FF$233,PL!$H$4:$AC$4,0)),0)/Summary!$C$26)*(1-Summary!$C$28)</f>
        <v>0</v>
      </c>
      <c r="FF331" s="356">
        <f>(IF(AND(FF$233=$O331,FG$233=$O331+1),INDEX(PL!$H$89:$AC$89,MATCH(MonthlyCF!FG$233,PL!$H$4:$AC$4,0)),0)/Summary!$C$26)*(1-Summary!$C$28)</f>
        <v>0</v>
      </c>
      <c r="FG331" s="356">
        <f>(IF(AND(FG$233=$O331,FH$233=$O331+1),INDEX(PL!$H$89:$AC$89,MATCH(MonthlyCF!FH$233,PL!$H$4:$AC$4,0)),0)/Summary!$C$26)*(1-Summary!$C$28)</f>
        <v>0</v>
      </c>
      <c r="FH331" s="356">
        <f>(IF(AND(FH$233=$O331,FI$233=$O331+1),INDEX(PL!$H$89:$AC$89,MATCH(MonthlyCF!FI$233,PL!$H$4:$AC$4,0)),0)/Summary!$C$26)*(1-Summary!$C$28)</f>
        <v>0</v>
      </c>
      <c r="FI331" s="356">
        <f>(IF(AND(FI$233=$O331,FJ$233=$O331+1),INDEX(PL!$H$89:$AC$89,MATCH(MonthlyCF!FJ$233,PL!$H$4:$AC$4,0)),0)/Summary!$C$26)*(1-Summary!$C$28)</f>
        <v>0</v>
      </c>
      <c r="FJ331" s="356">
        <f>(IF(AND(FJ$233=$O331,FK$233=$O331+1),INDEX(PL!$H$89:$AC$89,MATCH(MonthlyCF!FK$233,PL!$H$4:$AC$4,0)),0)/Summary!$C$26)*(1-Summary!$C$28)</f>
        <v>0</v>
      </c>
      <c r="FK331" s="356">
        <f>(IF(AND(FK$233=$O331,FL$233=$O331+1),INDEX(PL!$H$89:$AC$89,MATCH(MonthlyCF!FL$233,PL!$H$4:$AC$4,0)),0)/Summary!$C$26)*(1-Summary!$C$28)</f>
        <v>0</v>
      </c>
      <c r="FL331" s="356">
        <f>(IF(AND(FL$233=$O331,FM$233=$O331+1),INDEX(PL!$H$89:$AC$89,MATCH(MonthlyCF!FM$233,PL!$H$4:$AC$4,0)),0)/Summary!$C$26)*(1-Summary!$C$28)</f>
        <v>0</v>
      </c>
      <c r="FM331" s="356">
        <f>(IF(AND(FM$233=$O331,FN$233=$O331+1),INDEX(PL!$H$89:$AC$89,MATCH(MonthlyCF!FN$233,PL!$H$4:$AC$4,0)),0)/Summary!$C$26)*(1-Summary!$C$28)</f>
        <v>0</v>
      </c>
      <c r="FN331" s="356">
        <f>(IF(AND(FN$233=$O331,FO$233=$O331+1),INDEX(PL!$H$89:$AC$89,MATCH(MonthlyCF!FO$233,PL!$H$4:$AC$4,0)),0)/Summary!$C$26)*(1-Summary!$C$28)</f>
        <v>0</v>
      </c>
      <c r="FO331" s="356">
        <f>(IF(AND(FO$233=$O331,FP$233=$O331+1),INDEX(PL!$H$89:$AC$89,MATCH(MonthlyCF!FP$233,PL!$H$4:$AC$4,0)),0)/Summary!$C$26)*(1-Summary!$C$28)</f>
        <v>0</v>
      </c>
      <c r="FP331" s="356">
        <f>(IF(AND(FP$233=$O331,FQ$233=$O331+1),INDEX(PL!$H$89:$AC$89,MATCH(MonthlyCF!FQ$233,PL!$H$4:$AC$4,0)),0)/Summary!$C$26)*(1-Summary!$C$28)</f>
        <v>0</v>
      </c>
      <c r="FQ331" s="356">
        <f>(IF(AND(FQ$233=$O331,FR$233=$O331+1),INDEX(PL!$H$89:$AC$89,MATCH(MonthlyCF!FR$233,PL!$H$4:$AC$4,0)),0)/Summary!$C$26)*(1-Summary!$C$28)</f>
        <v>0</v>
      </c>
      <c r="FR331" s="356">
        <f>(IF(AND(FR$233=$O331,FS$233=$O331+1),INDEX(PL!$H$89:$AC$89,MATCH(MonthlyCF!FS$233,PL!$H$4:$AC$4,0)),0)/Summary!$C$26)*(1-Summary!$C$28)</f>
        <v>0</v>
      </c>
      <c r="FS331" s="356">
        <f>(IF(AND(FS$233=$O331,FT$233=$O331+1),INDEX(PL!$H$89:$AC$89,MATCH(MonthlyCF!FT$233,PL!$H$4:$AC$4,0)),0)/Summary!$C$26)*(1-Summary!$C$28)</f>
        <v>0</v>
      </c>
      <c r="FT331" s="356">
        <f>(IF(AND(FT$233=$O331,FU$233=$O331+1),INDEX(PL!$H$89:$AC$89,MATCH(MonthlyCF!FU$233,PL!$H$4:$AC$4,0)),0)/Summary!$C$26)*(1-Summary!$C$28)</f>
        <v>0</v>
      </c>
      <c r="FU331" s="356">
        <f>(IF(AND(FU$233=$O331,FV$233=$O331+1),INDEX(PL!$H$89:$AC$89,MATCH(MonthlyCF!FV$233,PL!$H$4:$AC$4,0)),0)/Summary!$C$26)*(1-Summary!$C$28)</f>
        <v>0</v>
      </c>
      <c r="FV331" s="356">
        <f>(IF(AND(FV$233=$O331,FW$233=$O331+1),INDEX(PL!$H$89:$AC$89,MATCH(MonthlyCF!FW$233,PL!$H$4:$AC$4,0)),0)/Summary!$C$26)*(1-Summary!$C$28)</f>
        <v>0</v>
      </c>
      <c r="FW331" s="356">
        <f>(IF(AND(FW$233=$O331,FX$233=$O331+1),INDEX(PL!$H$89:$AC$89,MATCH(MonthlyCF!FX$233,PL!$H$4:$AC$4,0)),0)/Summary!$C$26)*(1-Summary!$C$28)</f>
        <v>0</v>
      </c>
      <c r="FX331" s="356">
        <f>(IF(AND(FX$233=$O331,FY$233=$O331+1),INDEX(PL!$H$89:$AC$89,MATCH(MonthlyCF!FY$233,PL!$H$4:$AC$4,0)),0)/Summary!$C$26)*(1-Summary!$C$28)</f>
        <v>0</v>
      </c>
      <c r="FY331" s="356">
        <f>(IF(AND(FY$233=$O331,FZ$233=$O331+1),INDEX(PL!$H$89:$AC$89,MATCH(MonthlyCF!FZ$233,PL!$H$4:$AC$4,0)),0)/Summary!$C$26)*(1-Summary!$C$28)</f>
        <v>0</v>
      </c>
      <c r="FZ331" s="356">
        <f>(IF(AND(FZ$233=$O331,GA$233=$O331+1),INDEX(PL!$H$89:$AC$89,MATCH(MonthlyCF!GA$233,PL!$H$4:$AC$4,0)),0)/Summary!$C$26)*(1-Summary!$C$28)</f>
        <v>0</v>
      </c>
      <c r="GA331" s="356">
        <f>(IF(AND(GA$233=$O331,GB$233=$O331+1),INDEX(PL!$H$89:$AC$89,MATCH(MonthlyCF!GB$233,PL!$H$4:$AC$4,0)),0)/Summary!$C$26)*(1-Summary!$C$28)</f>
        <v>0</v>
      </c>
      <c r="GB331" s="356">
        <f>(IF(AND(GB$233=$O331,GC$233=$O331+1),INDEX(PL!$H$89:$AC$89,MATCH(MonthlyCF!GC$233,PL!$H$4:$AC$4,0)),0)/Summary!$C$26)*(1-Summary!$C$28)</f>
        <v>0</v>
      </c>
      <c r="GC331" s="356">
        <f>(IF(AND(GC$233=$O331,GD$233=$O331+1),INDEX(PL!$H$89:$AC$89,MATCH(MonthlyCF!GD$233,PL!$H$4:$AC$4,0)),0)/Summary!$C$26)*(1-Summary!$C$28)</f>
        <v>0</v>
      </c>
      <c r="GD331" s="356">
        <f>(IF(AND(GD$233=$O331,GE$233=$O331+1),INDEX(PL!$H$89:$AC$89,MATCH(MonthlyCF!GE$233,PL!$H$4:$AC$4,0)),0)/Summary!$C$26)*(1-Summary!$C$28)</f>
        <v>0</v>
      </c>
      <c r="GE331" s="356">
        <f>(IF(AND(GE$233=$O331,GF$233=$O331+1),INDEX(PL!$H$89:$AC$89,MATCH(MonthlyCF!GF$233,PL!$H$4:$AC$4,0)),0)/Summary!$C$26)*(1-Summary!$C$28)</f>
        <v>0</v>
      </c>
      <c r="GF331" s="356">
        <f>(IF(AND(GF$233=$O331,GG$233=$O331+1),INDEX(PL!$H$89:$AC$89,MATCH(MonthlyCF!GG$233,PL!$H$4:$AC$4,0)),0)/Summary!$C$26)*(1-Summary!$C$28)</f>
        <v>0</v>
      </c>
      <c r="GG331" s="356">
        <f>(IF(AND(GG$233=$O331,GH$233=$O331+1),INDEX(PL!$H$89:$AC$89,MATCH(MonthlyCF!GH$233,PL!$H$4:$AC$4,0)),0)/Summary!$C$26)*(1-Summary!$C$28)</f>
        <v>0</v>
      </c>
      <c r="GH331" s="356">
        <f>(IF(AND(GH$233=$O331,GI$233=$O331+1),INDEX(PL!$H$89:$AC$89,MATCH(MonthlyCF!GI$233,PL!$H$4:$AC$4,0)),0)/Summary!$C$26)*(1-Summary!$C$28)</f>
        <v>0</v>
      </c>
      <c r="GI331" s="356">
        <f>(IF(AND(GI$233=$O331,GJ$233=$O331+1),INDEX(PL!$H$89:$AC$89,MATCH(MonthlyCF!GJ$233,PL!$H$4:$AC$4,0)),0)/Summary!$C$26)*(1-Summary!$C$28)</f>
        <v>0</v>
      </c>
      <c r="GJ331" s="356">
        <f>(IF(AND(GJ$233=$O331,GK$233=$O331+1),INDEX(PL!$H$89:$AC$89,MATCH(MonthlyCF!GK$233,PL!$H$4:$AC$4,0)),0)/Summary!$C$26)*(1-Summary!$C$28)</f>
        <v>0</v>
      </c>
      <c r="GK331" s="356">
        <f>(IF(AND(GK$233=$O331,GL$233=$O331+1),INDEX(PL!$H$89:$AC$89,MATCH(MonthlyCF!GL$233,PL!$H$4:$AC$4,0)),0)/Summary!$C$26)*(1-Summary!$C$28)</f>
        <v>0</v>
      </c>
      <c r="GL331" s="356">
        <f>(IF(AND(GL$233=$O331,GM$233=$O331+1),INDEX(PL!$H$89:$AC$89,MATCH(MonthlyCF!GM$233,PL!$H$4:$AC$4,0)),0)/Summary!$C$26)*(1-Summary!$C$28)</f>
        <v>0</v>
      </c>
      <c r="GM331" s="356">
        <f>(IF(AND(GM$233=$O331,GN$233=$O331+1),INDEX(PL!$H$89:$AC$89,MATCH(MonthlyCF!GN$233,PL!$H$4:$AC$4,0)),0)/Summary!$C$26)*(1-Summary!$C$28)</f>
        <v>0</v>
      </c>
      <c r="GN331" s="356">
        <f>(IF(AND(GN$233=$O331,GO$233=$O331+1),INDEX(PL!$H$89:$AC$89,MATCH(MonthlyCF!GO$233,PL!$H$4:$AC$4,0)),0)/Summary!$C$26)*(1-Summary!$C$28)</f>
        <v>0</v>
      </c>
    </row>
    <row r="332" spans="13:198" hidden="1" outlineLevel="1" x14ac:dyDescent="0.75">
      <c r="O332" s="1">
        <v>4</v>
      </c>
      <c r="P332" s="356">
        <f>(IF(AND(P$233=$O332,Q$233=$O332+1),INDEX(PL!$H$89:$AC$89,MATCH(MonthlyCF!Q$233,PL!$H$4:$AC$4,0)),0)/Summary!$C$26)*(1-Summary!$C$28)</f>
        <v>0</v>
      </c>
      <c r="Q332" s="356">
        <f>(IF(AND(Q$233=$O332,R$233=$O332+1),INDEX(PL!$H$89:$AC$89,MATCH(MonthlyCF!R$233,PL!$H$4:$AC$4,0)),0)/Summary!$C$26)*(1-Summary!$C$28)</f>
        <v>0</v>
      </c>
      <c r="R332" s="356">
        <f>(IF(AND(R$233=$O332,S$233=$O332+1),INDEX(PL!$H$89:$AC$89,MATCH(MonthlyCF!S$233,PL!$H$4:$AC$4,0)),0)/Summary!$C$26)*(1-Summary!$C$28)</f>
        <v>0</v>
      </c>
      <c r="S332" s="356">
        <f>(IF(AND(S$233=$O332,T$233=$O332+1),INDEX(PL!$H$89:$AC$89,MATCH(MonthlyCF!T$233,PL!$H$4:$AC$4,0)),0)/Summary!$C$26)*(1-Summary!$C$28)</f>
        <v>0</v>
      </c>
      <c r="T332" s="356">
        <f>(IF(AND(T$233=$O332,U$233=$O332+1),INDEX(PL!$H$89:$AC$89,MATCH(MonthlyCF!U$233,PL!$H$4:$AC$4,0)),0)/Summary!$C$26)*(1-Summary!$C$28)</f>
        <v>0</v>
      </c>
      <c r="U332" s="356">
        <f>(IF(AND(U$233=$O332,V$233=$O332+1),INDEX(PL!$H$89:$AC$89,MATCH(MonthlyCF!V$233,PL!$H$4:$AC$4,0)),0)/Summary!$C$26)*(1-Summary!$C$28)</f>
        <v>0</v>
      </c>
      <c r="V332" s="356">
        <f>(IF(AND(V$233=$O332,W$233=$O332+1),INDEX(PL!$H$89:$AC$89,MATCH(MonthlyCF!W$233,PL!$H$4:$AC$4,0)),0)/Summary!$C$26)*(1-Summary!$C$28)</f>
        <v>0</v>
      </c>
      <c r="W332" s="356">
        <f>(IF(AND(W$233=$O332,X$233=$O332+1),INDEX(PL!$H$89:$AC$89,MATCH(MonthlyCF!X$233,PL!$H$4:$AC$4,0)),0)/Summary!$C$26)*(1-Summary!$C$28)</f>
        <v>0</v>
      </c>
      <c r="X332" s="356">
        <f>(IF(AND(X$233=$O332,Y$233=$O332+1),INDEX(PL!$H$89:$AC$89,MATCH(MonthlyCF!Y$233,PL!$H$4:$AC$4,0)),0)/Summary!$C$26)*(1-Summary!$C$28)</f>
        <v>0</v>
      </c>
      <c r="Y332" s="356">
        <f>(IF(AND(Y$233=$O332,Z$233=$O332+1),INDEX(PL!$H$89:$AC$89,MATCH(MonthlyCF!Z$233,PL!$H$4:$AC$4,0)),0)/Summary!$C$26)*(1-Summary!$C$28)</f>
        <v>0</v>
      </c>
      <c r="Z332" s="356">
        <f>(IF(AND(Z$233=$O332,AA$233=$O332+1),INDEX(PL!$H$89:$AC$89,MATCH(MonthlyCF!AA$233,PL!$H$4:$AC$4,0)),0)/Summary!$C$26)*(1-Summary!$C$28)</f>
        <v>0</v>
      </c>
      <c r="AA332" s="356">
        <f>(IF(AND(AA$233=$O332,AB$233=$O332+1),INDEX(PL!$H$89:$AC$89,MATCH(MonthlyCF!AB$233,PL!$H$4:$AC$4,0)),0)/Summary!$C$26)*(1-Summary!$C$28)</f>
        <v>0</v>
      </c>
      <c r="AB332" s="356">
        <f>(IF(AND(AB$233=$O332,AC$233=$O332+1),INDEX(PL!$H$89:$AC$89,MATCH(MonthlyCF!AC$233,PL!$H$4:$AC$4,0)),0)/Summary!$C$26)*(1-Summary!$C$28)</f>
        <v>0</v>
      </c>
      <c r="AC332" s="356">
        <f>(IF(AND(AC$233=$O332,AD$233=$O332+1),INDEX(PL!$H$89:$AC$89,MATCH(MonthlyCF!AD$233,PL!$H$4:$AC$4,0)),0)/Summary!$C$26)*(1-Summary!$C$28)</f>
        <v>0</v>
      </c>
      <c r="AD332" s="356">
        <f>(IF(AND(AD$233=$O332,AE$233=$O332+1),INDEX(PL!$H$89:$AC$89,MATCH(MonthlyCF!AE$233,PL!$H$4:$AC$4,0)),0)/Summary!$C$26)*(1-Summary!$C$28)</f>
        <v>0</v>
      </c>
      <c r="AE332" s="356">
        <f>(IF(AND(AE$233=$O332,AF$233=$O332+1),INDEX(PL!$H$89:$AC$89,MATCH(MonthlyCF!AF$233,PL!$H$4:$AC$4,0)),0)/Summary!$C$26)*(1-Summary!$C$28)</f>
        <v>0</v>
      </c>
      <c r="AF332" s="356">
        <f>(IF(AND(AF$233=$O332,AG$233=$O332+1),INDEX(PL!$H$89:$AC$89,MATCH(MonthlyCF!AG$233,PL!$H$4:$AC$4,0)),0)/Summary!$C$26)*(1-Summary!$C$28)</f>
        <v>0</v>
      </c>
      <c r="AG332" s="356">
        <f>(IF(AND(AG$233=$O332,AH$233=$O332+1),INDEX(PL!$H$89:$AC$89,MATCH(MonthlyCF!AH$233,PL!$H$4:$AC$4,0)),0)/Summary!$C$26)*(1-Summary!$C$28)</f>
        <v>0</v>
      </c>
      <c r="AH332" s="356">
        <f>(IF(AND(AH$233=$O332,AI$233=$O332+1),INDEX(PL!$H$89:$AC$89,MATCH(MonthlyCF!AI$233,PL!$H$4:$AC$4,0)),0)/Summary!$C$26)*(1-Summary!$C$28)</f>
        <v>0</v>
      </c>
      <c r="AI332" s="356">
        <f>(IF(AND(AI$233=$O332,AJ$233=$O332+1),INDEX(PL!$H$89:$AC$89,MATCH(MonthlyCF!AJ$233,PL!$H$4:$AC$4,0)),0)/Summary!$C$26)*(1-Summary!$C$28)</f>
        <v>0</v>
      </c>
      <c r="AJ332" s="356">
        <f>(IF(AND(AJ$233=$O332,AK$233=$O332+1),INDEX(PL!$H$89:$AC$89,MATCH(MonthlyCF!AK$233,PL!$H$4:$AC$4,0)),0)/Summary!$C$26)*(1-Summary!$C$28)</f>
        <v>0</v>
      </c>
      <c r="AK332" s="356">
        <f>(IF(AND(AK$233=$O332,AL$233=$O332+1),INDEX(PL!$H$89:$AC$89,MATCH(MonthlyCF!AL$233,PL!$H$4:$AC$4,0)),0)/Summary!$C$26)*(1-Summary!$C$28)</f>
        <v>0</v>
      </c>
      <c r="AL332" s="356">
        <f>(IF(AND(AL$233=$O332,AM$233=$O332+1),INDEX(PL!$H$89:$AC$89,MATCH(MonthlyCF!AM$233,PL!$H$4:$AC$4,0)),0)/Summary!$C$26)*(1-Summary!$C$28)</f>
        <v>0</v>
      </c>
      <c r="AM332" s="356">
        <f>(IF(AND(AM$233=$O332,AN$233=$O332+1),INDEX(PL!$H$89:$AC$89,MATCH(MonthlyCF!AN$233,PL!$H$4:$AC$4,0)),0)/Summary!$C$26)*(1-Summary!$C$28)</f>
        <v>0</v>
      </c>
      <c r="AN332" s="356">
        <f>(IF(AND(AN$233=$O332,AO$233=$O332+1),INDEX(PL!$H$89:$AC$89,MATCH(MonthlyCF!AO$233,PL!$H$4:$AC$4,0)),0)/Summary!$C$26)*(1-Summary!$C$28)</f>
        <v>0</v>
      </c>
      <c r="AO332" s="356">
        <f>(IF(AND(AO$233=$O332,AP$233=$O332+1),INDEX(PL!$H$89:$AC$89,MATCH(MonthlyCF!AP$233,PL!$H$4:$AC$4,0)),0)/Summary!$C$26)*(1-Summary!$C$28)</f>
        <v>0</v>
      </c>
      <c r="AP332" s="356">
        <f>(IF(AND(AP$233=$O332,AQ$233=$O332+1),INDEX(PL!$H$89:$AC$89,MATCH(MonthlyCF!AQ$233,PL!$H$4:$AC$4,0)),0)/Summary!$C$26)*(1-Summary!$C$28)</f>
        <v>0</v>
      </c>
      <c r="AQ332" s="356">
        <f>(IF(AND(AQ$233=$O332,AR$233=$O332+1),INDEX(PL!$H$89:$AC$89,MATCH(MonthlyCF!AR$233,PL!$H$4:$AC$4,0)),0)/Summary!$C$26)*(1-Summary!$C$28)</f>
        <v>0</v>
      </c>
      <c r="AR332" s="356">
        <f>(IF(AND(AR$233=$O332,AS$233=$O332+1),INDEX(PL!$H$89:$AC$89,MATCH(MonthlyCF!AS$233,PL!$H$4:$AC$4,0)),0)/Summary!$C$26)*(1-Summary!$C$28)</f>
        <v>0</v>
      </c>
      <c r="AS332" s="356">
        <f>(IF(AND(AS$233=$O332,AT$233=$O332+1),INDEX(PL!$H$89:$AC$89,MATCH(MonthlyCF!AT$233,PL!$H$4:$AC$4,0)),0)/Summary!$C$26)*(1-Summary!$C$28)</f>
        <v>0</v>
      </c>
      <c r="AT332" s="356">
        <f>(IF(AND(AT$233=$O332,AU$233=$O332+1),INDEX(PL!$H$89:$AC$89,MATCH(MonthlyCF!AU$233,PL!$H$4:$AC$4,0)),0)/Summary!$C$26)*(1-Summary!$C$28)</f>
        <v>0</v>
      </c>
      <c r="AU332" s="356">
        <f>(IF(AND(AU$233=$O332,AV$233=$O332+1),INDEX(PL!$H$89:$AC$89,MATCH(MonthlyCF!AV$233,PL!$H$4:$AC$4,0)),0)/Summary!$C$26)*(1-Summary!$C$28)</f>
        <v>0</v>
      </c>
      <c r="AV332" s="356">
        <f>(IF(AND(AV$233=$O332,AW$233=$O332+1),INDEX(PL!$H$89:$AC$89,MATCH(MonthlyCF!AW$233,PL!$H$4:$AC$4,0)),0)/Summary!$C$26)*(1-Summary!$C$28)</f>
        <v>0</v>
      </c>
      <c r="AW332" s="356">
        <f>(IF(AND(AW$233=$O332,AX$233=$O332+1),INDEX(PL!$H$89:$AC$89,MATCH(MonthlyCF!AX$233,PL!$H$4:$AC$4,0)),0)/Summary!$C$26)*(1-Summary!$C$28)</f>
        <v>0</v>
      </c>
      <c r="AX332" s="356">
        <f>(IF(AND(AX$233=$O332,AY$233=$O332+1),INDEX(PL!$H$89:$AC$89,MATCH(MonthlyCF!AY$233,PL!$H$4:$AC$4,0)),0)/Summary!$C$26)*(1-Summary!$C$28)</f>
        <v>0</v>
      </c>
      <c r="AY332" s="356">
        <f>(IF(AND(AY$233=$O332,AZ$233=$O332+1),INDEX(PL!$H$89:$AC$89,MATCH(MonthlyCF!AZ$233,PL!$H$4:$AC$4,0)),0)/Summary!$C$26)*(1-Summary!$C$28)</f>
        <v>0</v>
      </c>
      <c r="AZ332" s="356">
        <f>(IF(AND(AZ$233=$O332,BA$233=$O332+1),INDEX(PL!$H$89:$AC$89,MATCH(MonthlyCF!BA$233,PL!$H$4:$AC$4,0)),0)/Summary!$C$26)*(1-Summary!$C$28)</f>
        <v>0</v>
      </c>
      <c r="BA332" s="356">
        <f>(IF(AND(BA$233=$O332,BB$233=$O332+1),INDEX(PL!$H$89:$AC$89,MATCH(MonthlyCF!BB$233,PL!$H$4:$AC$4,0)),0)/Summary!$C$26)*(1-Summary!$C$28)</f>
        <v>0</v>
      </c>
      <c r="BB332" s="356">
        <f>(IF(AND(BB$233=$O332,BC$233=$O332+1),INDEX(PL!$H$89:$AC$89,MATCH(MonthlyCF!BC$233,PL!$H$4:$AC$4,0)),0)/Summary!$C$26)*(1-Summary!$C$28)</f>
        <v>0</v>
      </c>
      <c r="BC332" s="356">
        <f>(IF(AND(BC$233=$O332,BD$233=$O332+1),INDEX(PL!$H$89:$AC$89,MATCH(MonthlyCF!BD$233,PL!$H$4:$AC$4,0)),0)/Summary!$C$26)*(1-Summary!$C$28)</f>
        <v>0</v>
      </c>
      <c r="BD332" s="356">
        <f>(IF(AND(BD$233=$O332,BE$233=$O332+1),INDEX(PL!$H$89:$AC$89,MATCH(MonthlyCF!BE$233,PL!$H$4:$AC$4,0)),0)/Summary!$C$26)*(1-Summary!$C$28)</f>
        <v>0</v>
      </c>
      <c r="BE332" s="356">
        <f>(IF(AND(BE$233=$O332,BF$233=$O332+1),INDEX(PL!$H$89:$AC$89,MATCH(MonthlyCF!BF$233,PL!$H$4:$AC$4,0)),0)/Summary!$C$26)*(1-Summary!$C$28)</f>
        <v>0</v>
      </c>
      <c r="BF332" s="356">
        <f>(IF(AND(BF$233=$O332,BG$233=$O332+1),INDEX(PL!$H$89:$AC$89,MATCH(MonthlyCF!BG$233,PL!$H$4:$AC$4,0)),0)/Summary!$C$26)*(1-Summary!$C$28)</f>
        <v>0</v>
      </c>
      <c r="BG332" s="356">
        <f>(IF(AND(BG$233=$O332,BH$233=$O332+1),INDEX(PL!$H$89:$AC$89,MATCH(MonthlyCF!BH$233,PL!$H$4:$AC$4,0)),0)/Summary!$C$26)*(1-Summary!$C$28)</f>
        <v>0</v>
      </c>
      <c r="BH332" s="356">
        <f>(IF(AND(BH$233=$O332,BI$233=$O332+1),INDEX(PL!$H$89:$AC$89,MATCH(MonthlyCF!BI$233,PL!$H$4:$AC$4,0)),0)/Summary!$C$26)*(1-Summary!$C$28)</f>
        <v>0</v>
      </c>
      <c r="BI332" s="356">
        <f>(IF(AND(BI$233=$O332,BJ$233=$O332+1),INDEX(PL!$H$89:$AC$89,MATCH(MonthlyCF!BJ$233,PL!$H$4:$AC$4,0)),0)/Summary!$C$26)*(1-Summary!$C$28)</f>
        <v>0</v>
      </c>
      <c r="BJ332" s="356">
        <f>(IF(AND(BJ$233=$O332,BK$233=$O332+1),INDEX(PL!$H$89:$AC$89,MATCH(MonthlyCF!BK$233,PL!$H$4:$AC$4,0)),0)/Summary!$C$26)*(1-Summary!$C$28)</f>
        <v>0</v>
      </c>
      <c r="BK332" s="356">
        <f>(IF(AND(BK$233=$O332,BL$233=$O332+1),INDEX(PL!$H$89:$AC$89,MATCH(MonthlyCF!BL$233,PL!$H$4:$AC$4,0)),0)/Summary!$C$26)*(1-Summary!$C$28)</f>
        <v>0</v>
      </c>
      <c r="BL332" s="356">
        <f>(IF(AND(BL$233=$O332,BM$233=$O332+1),INDEX(PL!$H$89:$AC$89,MATCH(MonthlyCF!BM$233,PL!$H$4:$AC$4,0)),0)/Summary!$C$26)*(1-Summary!$C$28)</f>
        <v>0</v>
      </c>
      <c r="BM332" s="356">
        <f>(IF(AND(BM$233=$O332,BN$233=$O332+1),INDEX(PL!$H$89:$AC$89,MATCH(MonthlyCF!BN$233,PL!$H$4:$AC$4,0)),0)/Summary!$C$26)*(1-Summary!$C$28)</f>
        <v>0</v>
      </c>
      <c r="BN332" s="356">
        <f>(IF(AND(BN$233=$O332,BO$233=$O332+1),INDEX(PL!$H$89:$AC$89,MATCH(MonthlyCF!BO$233,PL!$H$4:$AC$4,0)),0)/Summary!$C$26)*(1-Summary!$C$28)</f>
        <v>0</v>
      </c>
      <c r="BO332" s="356">
        <f>(IF(AND(BO$233=$O332,BP$233=$O332+1),INDEX(PL!$H$89:$AC$89,MATCH(MonthlyCF!BP$233,PL!$H$4:$AC$4,0)),0)/Summary!$C$26)*(1-Summary!$C$28)</f>
        <v>0</v>
      </c>
      <c r="BP332" s="356">
        <f>(IF(AND(BP$233=$O332,BQ$233=$O332+1),INDEX(PL!$H$89:$AC$89,MATCH(MonthlyCF!BQ$233,PL!$H$4:$AC$4,0)),0)/Summary!$C$26)*(1-Summary!$C$28)</f>
        <v>0</v>
      </c>
      <c r="BQ332" s="356">
        <f>(IF(AND(BQ$233=$O332,BR$233=$O332+1),INDEX(PL!$H$89:$AC$89,MATCH(MonthlyCF!BR$233,PL!$H$4:$AC$4,0)),0)/Summary!$C$26)*(1-Summary!$C$28)</f>
        <v>0</v>
      </c>
      <c r="BR332" s="356">
        <f>(IF(AND(BR$233=$O332,BS$233=$O332+1),INDEX(PL!$H$89:$AC$89,MATCH(MonthlyCF!BS$233,PL!$H$4:$AC$4,0)),0)/Summary!$C$26)*(1-Summary!$C$28)</f>
        <v>0</v>
      </c>
      <c r="BS332" s="356">
        <f>(IF(AND(BS$233=$O332,BT$233=$O332+1),INDEX(PL!$H$89:$AC$89,MATCH(MonthlyCF!BT$233,PL!$H$4:$AC$4,0)),0)/Summary!$C$26)*(1-Summary!$C$28)</f>
        <v>0</v>
      </c>
      <c r="BT332" s="356">
        <f>(IF(AND(BT$233=$O332,BU$233=$O332+1),INDEX(PL!$H$89:$AC$89,MATCH(MonthlyCF!BU$233,PL!$H$4:$AC$4,0)),0)/Summary!$C$26)*(1-Summary!$C$28)</f>
        <v>0</v>
      </c>
      <c r="BU332" s="356">
        <f>(IF(AND(BU$233=$O332,BV$233=$O332+1),INDEX(PL!$H$89:$AC$89,MATCH(MonthlyCF!BV$233,PL!$H$4:$AC$4,0)),0)/Summary!$C$26)*(1-Summary!$C$28)</f>
        <v>0</v>
      </c>
      <c r="BV332" s="356">
        <f>(IF(AND(BV$233=$O332,BW$233=$O332+1),INDEX(PL!$H$89:$AC$89,MATCH(MonthlyCF!BW$233,PL!$H$4:$AC$4,0)),0)/Summary!$C$26)*(1-Summary!$C$28)</f>
        <v>0</v>
      </c>
      <c r="BW332" s="356">
        <f>(IF(AND(BW$233=$O332,BX$233=$O332+1),INDEX(PL!$H$89:$AC$89,MATCH(MonthlyCF!BX$233,PL!$H$4:$AC$4,0)),0)/Summary!$C$26)*(1-Summary!$C$28)</f>
        <v>0</v>
      </c>
      <c r="BX332" s="356">
        <f>(IF(AND(BX$233=$O332,BY$233=$O332+1),INDEX(PL!$H$89:$AC$89,MATCH(MonthlyCF!BY$233,PL!$H$4:$AC$4,0)),0)/Summary!$C$26)*(1-Summary!$C$28)</f>
        <v>0</v>
      </c>
      <c r="BY332" s="356">
        <f>(IF(AND(BY$233=$O332,BZ$233=$O332+1),INDEX(PL!$H$89:$AC$89,MATCH(MonthlyCF!BZ$233,PL!$H$4:$AC$4,0)),0)/Summary!$C$26)*(1-Summary!$C$28)</f>
        <v>0</v>
      </c>
      <c r="BZ332" s="356">
        <f>(IF(AND(BZ$233=$O332,CA$233=$O332+1),INDEX(PL!$H$89:$AC$89,MATCH(MonthlyCF!CA$233,PL!$H$4:$AC$4,0)),0)/Summary!$C$26)*(1-Summary!$C$28)</f>
        <v>0</v>
      </c>
      <c r="CA332" s="356">
        <f>(IF(AND(CA$233=$O332,CB$233=$O332+1),INDEX(PL!$H$89:$AC$89,MATCH(MonthlyCF!CB$233,PL!$H$4:$AC$4,0)),0)/Summary!$C$26)*(1-Summary!$C$28)</f>
        <v>0</v>
      </c>
      <c r="CB332" s="356">
        <f>(IF(AND(CB$233=$O332,CC$233=$O332+1),INDEX(PL!$H$89:$AC$89,MATCH(MonthlyCF!CC$233,PL!$H$4:$AC$4,0)),0)/Summary!$C$26)*(1-Summary!$C$28)</f>
        <v>0</v>
      </c>
      <c r="CC332" s="356">
        <f>(IF(AND(CC$233=$O332,CD$233=$O332+1),INDEX(PL!$H$89:$AC$89,MATCH(MonthlyCF!CD$233,PL!$H$4:$AC$4,0)),0)/Summary!$C$26)*(1-Summary!$C$28)</f>
        <v>0</v>
      </c>
      <c r="CD332" s="356">
        <f>(IF(AND(CD$233=$O332,CE$233=$O332+1),INDEX(PL!$H$89:$AC$89,MATCH(MonthlyCF!CE$233,PL!$H$4:$AC$4,0)),0)/Summary!$C$26)*(1-Summary!$C$28)</f>
        <v>0</v>
      </c>
      <c r="CE332" s="356">
        <f>(IF(AND(CE$233=$O332,CF$233=$O332+1),INDEX(PL!$H$89:$AC$89,MATCH(MonthlyCF!CF$233,PL!$H$4:$AC$4,0)),0)/Summary!$C$26)*(1-Summary!$C$28)</f>
        <v>0</v>
      </c>
      <c r="CF332" s="356">
        <f>(IF(AND(CF$233=$O332,CG$233=$O332+1),INDEX(PL!$H$89:$AC$89,MATCH(MonthlyCF!CG$233,PL!$H$4:$AC$4,0)),0)/Summary!$C$26)*(1-Summary!$C$28)</f>
        <v>0</v>
      </c>
      <c r="CG332" s="356">
        <f>(IF(AND(CG$233=$O332,CH$233=$O332+1),INDEX(PL!$H$89:$AC$89,MATCH(MonthlyCF!CH$233,PL!$H$4:$AC$4,0)),0)/Summary!$C$26)*(1-Summary!$C$28)</f>
        <v>0</v>
      </c>
      <c r="CH332" s="356">
        <f>(IF(AND(CH$233=$O332,CI$233=$O332+1),INDEX(PL!$H$89:$AC$89,MATCH(MonthlyCF!CI$233,PL!$H$4:$AC$4,0)),0)/Summary!$C$26)*(1-Summary!$C$28)</f>
        <v>0</v>
      </c>
      <c r="CI332" s="356">
        <f>(IF(AND(CI$233=$O332,CJ$233=$O332+1),INDEX(PL!$H$89:$AC$89,MATCH(MonthlyCF!CJ$233,PL!$H$4:$AC$4,0)),0)/Summary!$C$26)*(1-Summary!$C$28)</f>
        <v>0</v>
      </c>
      <c r="CJ332" s="356">
        <f>(IF(AND(CJ$233=$O332,CK$233=$O332+1),INDEX(PL!$H$89:$AC$89,MATCH(MonthlyCF!CK$233,PL!$H$4:$AC$4,0)),0)/Summary!$C$26)*(1-Summary!$C$28)</f>
        <v>0</v>
      </c>
      <c r="CK332" s="356">
        <f>(IF(AND(CK$233=$O332,CL$233=$O332+1),INDEX(PL!$H$89:$AC$89,MATCH(MonthlyCF!CL$233,PL!$H$4:$AC$4,0)),0)/Summary!$C$26)*(1-Summary!$C$28)</f>
        <v>0</v>
      </c>
      <c r="CL332" s="356">
        <f>(IF(AND(CL$233=$O332,CM$233=$O332+1),INDEX(PL!$H$89:$AC$89,MATCH(MonthlyCF!CM$233,PL!$H$4:$AC$4,0)),0)/Summary!$C$26)*(1-Summary!$C$28)</f>
        <v>917785209.78267336</v>
      </c>
      <c r="CM332" s="356">
        <f>(IF(AND(CM$233=$O332,CN$233=$O332+1),INDEX(PL!$H$89:$AC$89,MATCH(MonthlyCF!CN$233,PL!$H$4:$AC$4,0)),0)/Summary!$C$26)*(1-Summary!$C$28)</f>
        <v>0</v>
      </c>
      <c r="CN332" s="356">
        <f>(IF(AND(CN$233=$O332,CO$233=$O332+1),INDEX(PL!$H$89:$AC$89,MATCH(MonthlyCF!CO$233,PL!$H$4:$AC$4,0)),0)/Summary!$C$26)*(1-Summary!$C$28)</f>
        <v>0</v>
      </c>
      <c r="CO332" s="356">
        <f>(IF(AND(CO$233=$O332,CP$233=$O332+1),INDEX(PL!$H$89:$AC$89,MATCH(MonthlyCF!CP$233,PL!$H$4:$AC$4,0)),0)/Summary!$C$26)*(1-Summary!$C$28)</f>
        <v>0</v>
      </c>
      <c r="CP332" s="356">
        <f>(IF(AND(CP$233=$O332,CQ$233=$O332+1),INDEX(PL!$H$89:$AC$89,MATCH(MonthlyCF!CQ$233,PL!$H$4:$AC$4,0)),0)/Summary!$C$26)*(1-Summary!$C$28)</f>
        <v>0</v>
      </c>
      <c r="CQ332" s="356">
        <f>(IF(AND(CQ$233=$O332,CR$233=$O332+1),INDEX(PL!$H$89:$AC$89,MATCH(MonthlyCF!CR$233,PL!$H$4:$AC$4,0)),0)/Summary!$C$26)*(1-Summary!$C$28)</f>
        <v>0</v>
      </c>
      <c r="CR332" s="356">
        <f>(IF(AND(CR$233=$O332,CS$233=$O332+1),INDEX(PL!$H$89:$AC$89,MATCH(MonthlyCF!CS$233,PL!$H$4:$AC$4,0)),0)/Summary!$C$26)*(1-Summary!$C$28)</f>
        <v>0</v>
      </c>
      <c r="CS332" s="356">
        <f>(IF(AND(CS$233=$O332,CT$233=$O332+1),INDEX(PL!$H$89:$AC$89,MATCH(MonthlyCF!CT$233,PL!$H$4:$AC$4,0)),0)/Summary!$C$26)*(1-Summary!$C$28)</f>
        <v>0</v>
      </c>
      <c r="CT332" s="356">
        <f>(IF(AND(CT$233=$O332,CU$233=$O332+1),INDEX(PL!$H$89:$AC$89,MATCH(MonthlyCF!CU$233,PL!$H$4:$AC$4,0)),0)/Summary!$C$26)*(1-Summary!$C$28)</f>
        <v>0</v>
      </c>
      <c r="CU332" s="356">
        <f>(IF(AND(CU$233=$O332,CV$233=$O332+1),INDEX(PL!$H$89:$AC$89,MATCH(MonthlyCF!CV$233,PL!$H$4:$AC$4,0)),0)/Summary!$C$26)*(1-Summary!$C$28)</f>
        <v>0</v>
      </c>
      <c r="CV332" s="356">
        <f>(IF(AND(CV$233=$O332,CW$233=$O332+1),INDEX(PL!$H$89:$AC$89,MATCH(MonthlyCF!CW$233,PL!$H$4:$AC$4,0)),0)/Summary!$C$26)*(1-Summary!$C$28)</f>
        <v>0</v>
      </c>
      <c r="CW332" s="356">
        <f>(IF(AND(CW$233=$O332,CX$233=$O332+1),INDEX(PL!$H$89:$AC$89,MATCH(MonthlyCF!CX$233,PL!$H$4:$AC$4,0)),0)/Summary!$C$26)*(1-Summary!$C$28)</f>
        <v>0</v>
      </c>
      <c r="CX332" s="356">
        <f>(IF(AND(CX$233=$O332,CY$233=$O332+1),INDEX(PL!$H$89:$AC$89,MATCH(MonthlyCF!CY$233,PL!$H$4:$AC$4,0)),0)/Summary!$C$26)*(1-Summary!$C$28)</f>
        <v>0</v>
      </c>
      <c r="CY332" s="356">
        <f>(IF(AND(CY$233=$O332,CZ$233=$O332+1),INDEX(PL!$H$89:$AC$89,MATCH(MonthlyCF!CZ$233,PL!$H$4:$AC$4,0)),0)/Summary!$C$26)*(1-Summary!$C$28)</f>
        <v>0</v>
      </c>
      <c r="CZ332" s="356">
        <f>(IF(AND(CZ$233=$O332,DA$233=$O332+1),INDEX(PL!$H$89:$AC$89,MATCH(MonthlyCF!DA$233,PL!$H$4:$AC$4,0)),0)/Summary!$C$26)*(1-Summary!$C$28)</f>
        <v>0</v>
      </c>
      <c r="DA332" s="356">
        <f>(IF(AND(DA$233=$O332,DB$233=$O332+1),INDEX(PL!$H$89:$AC$89,MATCH(MonthlyCF!DB$233,PL!$H$4:$AC$4,0)),0)/Summary!$C$26)*(1-Summary!$C$28)</f>
        <v>0</v>
      </c>
      <c r="DB332" s="356">
        <f>(IF(AND(DB$233=$O332,DC$233=$O332+1),INDEX(PL!$H$89:$AC$89,MATCH(MonthlyCF!DC$233,PL!$H$4:$AC$4,0)),0)/Summary!$C$26)*(1-Summary!$C$28)</f>
        <v>0</v>
      </c>
      <c r="DC332" s="356">
        <f>(IF(AND(DC$233=$O332,DD$233=$O332+1),INDEX(PL!$H$89:$AC$89,MATCH(MonthlyCF!DD$233,PL!$H$4:$AC$4,0)),0)/Summary!$C$26)*(1-Summary!$C$28)</f>
        <v>0</v>
      </c>
      <c r="DD332" s="356">
        <f>(IF(AND(DD$233=$O332,DE$233=$O332+1),INDEX(PL!$H$89:$AC$89,MATCH(MonthlyCF!DE$233,PL!$H$4:$AC$4,0)),0)/Summary!$C$26)*(1-Summary!$C$28)</f>
        <v>0</v>
      </c>
      <c r="DE332" s="356">
        <f>(IF(AND(DE$233=$O332,DF$233=$O332+1),INDEX(PL!$H$89:$AC$89,MATCH(MonthlyCF!DF$233,PL!$H$4:$AC$4,0)),0)/Summary!$C$26)*(1-Summary!$C$28)</f>
        <v>0</v>
      </c>
      <c r="DF332" s="356">
        <f>(IF(AND(DF$233=$O332,DG$233=$O332+1),INDEX(PL!$H$89:$AC$89,MATCH(MonthlyCF!DG$233,PL!$H$4:$AC$4,0)),0)/Summary!$C$26)*(1-Summary!$C$28)</f>
        <v>0</v>
      </c>
      <c r="DG332" s="356">
        <f>(IF(AND(DG$233=$O332,DH$233=$O332+1),INDEX(PL!$H$89:$AC$89,MATCH(MonthlyCF!DH$233,PL!$H$4:$AC$4,0)),0)/Summary!$C$26)*(1-Summary!$C$28)</f>
        <v>0</v>
      </c>
      <c r="DH332" s="356">
        <f>(IF(AND(DH$233=$O332,DI$233=$O332+1),INDEX(PL!$H$89:$AC$89,MATCH(MonthlyCF!DI$233,PL!$H$4:$AC$4,0)),0)/Summary!$C$26)*(1-Summary!$C$28)</f>
        <v>0</v>
      </c>
      <c r="DI332" s="356">
        <f>(IF(AND(DI$233=$O332,DJ$233=$O332+1),INDEX(PL!$H$89:$AC$89,MATCH(MonthlyCF!DJ$233,PL!$H$4:$AC$4,0)),0)/Summary!$C$26)*(1-Summary!$C$28)</f>
        <v>0</v>
      </c>
      <c r="DJ332" s="356">
        <f>(IF(AND(DJ$233=$O332,DK$233=$O332+1),INDEX(PL!$H$89:$AC$89,MATCH(MonthlyCF!DK$233,PL!$H$4:$AC$4,0)),0)/Summary!$C$26)*(1-Summary!$C$28)</f>
        <v>0</v>
      </c>
      <c r="DK332" s="356">
        <f>(IF(AND(DK$233=$O332,DL$233=$O332+1),INDEX(PL!$H$89:$AC$89,MATCH(MonthlyCF!DL$233,PL!$H$4:$AC$4,0)),0)/Summary!$C$26)*(1-Summary!$C$28)</f>
        <v>0</v>
      </c>
      <c r="DL332" s="356">
        <f>(IF(AND(DL$233=$O332,DM$233=$O332+1),INDEX(PL!$H$89:$AC$89,MATCH(MonthlyCF!DM$233,PL!$H$4:$AC$4,0)),0)/Summary!$C$26)*(1-Summary!$C$28)</f>
        <v>0</v>
      </c>
      <c r="DM332" s="356">
        <f>(IF(AND(DM$233=$O332,DN$233=$O332+1),INDEX(PL!$H$89:$AC$89,MATCH(MonthlyCF!DN$233,PL!$H$4:$AC$4,0)),0)/Summary!$C$26)*(1-Summary!$C$28)</f>
        <v>0</v>
      </c>
      <c r="DN332" s="356">
        <f>(IF(AND(DN$233=$O332,DO$233=$O332+1),INDEX(PL!$H$89:$AC$89,MATCH(MonthlyCF!DO$233,PL!$H$4:$AC$4,0)),0)/Summary!$C$26)*(1-Summary!$C$28)</f>
        <v>0</v>
      </c>
      <c r="DO332" s="356">
        <f>(IF(AND(DO$233=$O332,DP$233=$O332+1),INDEX(PL!$H$89:$AC$89,MATCH(MonthlyCF!DP$233,PL!$H$4:$AC$4,0)),0)/Summary!$C$26)*(1-Summary!$C$28)</f>
        <v>0</v>
      </c>
      <c r="DP332" s="356">
        <f>(IF(AND(DP$233=$O332,DQ$233=$O332+1),INDEX(PL!$H$89:$AC$89,MATCH(MonthlyCF!DQ$233,PL!$H$4:$AC$4,0)),0)/Summary!$C$26)*(1-Summary!$C$28)</f>
        <v>0</v>
      </c>
      <c r="DQ332" s="356">
        <f>(IF(AND(DQ$233=$O332,DR$233=$O332+1),INDEX(PL!$H$89:$AC$89,MATCH(MonthlyCF!DR$233,PL!$H$4:$AC$4,0)),0)/Summary!$C$26)*(1-Summary!$C$28)</f>
        <v>0</v>
      </c>
      <c r="DR332" s="356">
        <f>(IF(AND(DR$233=$O332,DS$233=$O332+1),INDEX(PL!$H$89:$AC$89,MATCH(MonthlyCF!DS$233,PL!$H$4:$AC$4,0)),0)/Summary!$C$26)*(1-Summary!$C$28)</f>
        <v>0</v>
      </c>
      <c r="DS332" s="356">
        <f>(IF(AND(DS$233=$O332,DT$233=$O332+1),INDEX(PL!$H$89:$AC$89,MATCH(MonthlyCF!DT$233,PL!$H$4:$AC$4,0)),0)/Summary!$C$26)*(1-Summary!$C$28)</f>
        <v>0</v>
      </c>
      <c r="DT332" s="356">
        <f>(IF(AND(DT$233=$O332,DU$233=$O332+1),INDEX(PL!$H$89:$AC$89,MATCH(MonthlyCF!DU$233,PL!$H$4:$AC$4,0)),0)/Summary!$C$26)*(1-Summary!$C$28)</f>
        <v>0</v>
      </c>
      <c r="DU332" s="356">
        <f>(IF(AND(DU$233=$O332,DV$233=$O332+1),INDEX(PL!$H$89:$AC$89,MATCH(MonthlyCF!DV$233,PL!$H$4:$AC$4,0)),0)/Summary!$C$26)*(1-Summary!$C$28)</f>
        <v>0</v>
      </c>
      <c r="DV332" s="356">
        <f>(IF(AND(DV$233=$O332,DW$233=$O332+1),INDEX(PL!$H$89:$AC$89,MATCH(MonthlyCF!DW$233,PL!$H$4:$AC$4,0)),0)/Summary!$C$26)*(1-Summary!$C$28)</f>
        <v>0</v>
      </c>
      <c r="DW332" s="356">
        <f>(IF(AND(DW$233=$O332,DX$233=$O332+1),INDEX(PL!$H$89:$AC$89,MATCH(MonthlyCF!DX$233,PL!$H$4:$AC$4,0)),0)/Summary!$C$26)*(1-Summary!$C$28)</f>
        <v>0</v>
      </c>
      <c r="DX332" s="356">
        <f>(IF(AND(DX$233=$O332,DY$233=$O332+1),INDEX(PL!$H$89:$AC$89,MATCH(MonthlyCF!DY$233,PL!$H$4:$AC$4,0)),0)/Summary!$C$26)*(1-Summary!$C$28)</f>
        <v>0</v>
      </c>
      <c r="DY332" s="356">
        <f>(IF(AND(DY$233=$O332,DZ$233=$O332+1),INDEX(PL!$H$89:$AC$89,MATCH(MonthlyCF!DZ$233,PL!$H$4:$AC$4,0)),0)/Summary!$C$26)*(1-Summary!$C$28)</f>
        <v>0</v>
      </c>
      <c r="DZ332" s="356">
        <f>(IF(AND(DZ$233=$O332,EA$233=$O332+1),INDEX(PL!$H$89:$AC$89,MATCH(MonthlyCF!EA$233,PL!$H$4:$AC$4,0)),0)/Summary!$C$26)*(1-Summary!$C$28)</f>
        <v>0</v>
      </c>
      <c r="EA332" s="356">
        <f>(IF(AND(EA$233=$O332,EB$233=$O332+1),INDEX(PL!$H$89:$AC$89,MATCH(MonthlyCF!EB$233,PL!$H$4:$AC$4,0)),0)/Summary!$C$26)*(1-Summary!$C$28)</f>
        <v>0</v>
      </c>
      <c r="EB332" s="356">
        <f>(IF(AND(EB$233=$O332,EC$233=$O332+1),INDEX(PL!$H$89:$AC$89,MATCH(MonthlyCF!EC$233,PL!$H$4:$AC$4,0)),0)/Summary!$C$26)*(1-Summary!$C$28)</f>
        <v>0</v>
      </c>
      <c r="EC332" s="356">
        <f>(IF(AND(EC$233=$O332,ED$233=$O332+1),INDEX(PL!$H$89:$AC$89,MATCH(MonthlyCF!ED$233,PL!$H$4:$AC$4,0)),0)/Summary!$C$26)*(1-Summary!$C$28)</f>
        <v>0</v>
      </c>
      <c r="ED332" s="356">
        <f>(IF(AND(ED$233=$O332,EE$233=$O332+1),INDEX(PL!$H$89:$AC$89,MATCH(MonthlyCF!EE$233,PL!$H$4:$AC$4,0)),0)/Summary!$C$26)*(1-Summary!$C$28)</f>
        <v>0</v>
      </c>
      <c r="EE332" s="356">
        <f>(IF(AND(EE$233=$O332,EF$233=$O332+1),INDEX(PL!$H$89:$AC$89,MATCH(MonthlyCF!EF$233,PL!$H$4:$AC$4,0)),0)/Summary!$C$26)*(1-Summary!$C$28)</f>
        <v>0</v>
      </c>
      <c r="EF332" s="356">
        <f>(IF(AND(EF$233=$O332,EG$233=$O332+1),INDEX(PL!$H$89:$AC$89,MATCH(MonthlyCF!EG$233,PL!$H$4:$AC$4,0)),0)/Summary!$C$26)*(1-Summary!$C$28)</f>
        <v>0</v>
      </c>
      <c r="EG332" s="356">
        <f>(IF(AND(EG$233=$O332,EH$233=$O332+1),INDEX(PL!$H$89:$AC$89,MATCH(MonthlyCF!EH$233,PL!$H$4:$AC$4,0)),0)/Summary!$C$26)*(1-Summary!$C$28)</f>
        <v>0</v>
      </c>
      <c r="EH332" s="356">
        <f>(IF(AND(EH$233=$O332,EI$233=$O332+1),INDEX(PL!$H$89:$AC$89,MATCH(MonthlyCF!EI$233,PL!$H$4:$AC$4,0)),0)/Summary!$C$26)*(1-Summary!$C$28)</f>
        <v>0</v>
      </c>
      <c r="EI332" s="356">
        <f>(IF(AND(EI$233=$O332,EJ$233=$O332+1),INDEX(PL!$H$89:$AC$89,MATCH(MonthlyCF!EJ$233,PL!$H$4:$AC$4,0)),0)/Summary!$C$26)*(1-Summary!$C$28)</f>
        <v>0</v>
      </c>
      <c r="EJ332" s="356">
        <f>(IF(AND(EJ$233=$O332,EK$233=$O332+1),INDEX(PL!$H$89:$AC$89,MATCH(MonthlyCF!EK$233,PL!$H$4:$AC$4,0)),0)/Summary!$C$26)*(1-Summary!$C$28)</f>
        <v>0</v>
      </c>
      <c r="EK332" s="356">
        <f>(IF(AND(EK$233=$O332,EL$233=$O332+1),INDEX(PL!$H$89:$AC$89,MATCH(MonthlyCF!EL$233,PL!$H$4:$AC$4,0)),0)/Summary!$C$26)*(1-Summary!$C$28)</f>
        <v>0</v>
      </c>
      <c r="EL332" s="356">
        <f>(IF(AND(EL$233=$O332,EM$233=$O332+1),INDEX(PL!$H$89:$AC$89,MATCH(MonthlyCF!EM$233,PL!$H$4:$AC$4,0)),0)/Summary!$C$26)*(1-Summary!$C$28)</f>
        <v>0</v>
      </c>
      <c r="EM332" s="356">
        <f>(IF(AND(EM$233=$O332,EN$233=$O332+1),INDEX(PL!$H$89:$AC$89,MATCH(MonthlyCF!EN$233,PL!$H$4:$AC$4,0)),0)/Summary!$C$26)*(1-Summary!$C$28)</f>
        <v>0</v>
      </c>
      <c r="EN332" s="356">
        <f>(IF(AND(EN$233=$O332,EO$233=$O332+1),INDEX(PL!$H$89:$AC$89,MATCH(MonthlyCF!EO$233,PL!$H$4:$AC$4,0)),0)/Summary!$C$26)*(1-Summary!$C$28)</f>
        <v>0</v>
      </c>
      <c r="EO332" s="356">
        <f>(IF(AND(EO$233=$O332,EP$233=$O332+1),INDEX(PL!$H$89:$AC$89,MATCH(MonthlyCF!EP$233,PL!$H$4:$AC$4,0)),0)/Summary!$C$26)*(1-Summary!$C$28)</f>
        <v>0</v>
      </c>
      <c r="EP332" s="356">
        <f>(IF(AND(EP$233=$O332,EQ$233=$O332+1),INDEX(PL!$H$89:$AC$89,MATCH(MonthlyCF!EQ$233,PL!$H$4:$AC$4,0)),0)/Summary!$C$26)*(1-Summary!$C$28)</f>
        <v>0</v>
      </c>
      <c r="EQ332" s="356">
        <f>(IF(AND(EQ$233=$O332,ER$233=$O332+1),INDEX(PL!$H$89:$AC$89,MATCH(MonthlyCF!ER$233,PL!$H$4:$AC$4,0)),0)/Summary!$C$26)*(1-Summary!$C$28)</f>
        <v>0</v>
      </c>
      <c r="ER332" s="356">
        <f>(IF(AND(ER$233=$O332,ES$233=$O332+1),INDEX(PL!$H$89:$AC$89,MATCH(MonthlyCF!ES$233,PL!$H$4:$AC$4,0)),0)/Summary!$C$26)*(1-Summary!$C$28)</f>
        <v>0</v>
      </c>
      <c r="ES332" s="356">
        <f>(IF(AND(ES$233=$O332,ET$233=$O332+1),INDEX(PL!$H$89:$AC$89,MATCH(MonthlyCF!ET$233,PL!$H$4:$AC$4,0)),0)/Summary!$C$26)*(1-Summary!$C$28)</f>
        <v>0</v>
      </c>
      <c r="ET332" s="356">
        <f>(IF(AND(ET$233=$O332,EU$233=$O332+1),INDEX(PL!$H$89:$AC$89,MATCH(MonthlyCF!EU$233,PL!$H$4:$AC$4,0)),0)/Summary!$C$26)*(1-Summary!$C$28)</f>
        <v>0</v>
      </c>
      <c r="EU332" s="356">
        <f>(IF(AND(EU$233=$O332,EV$233=$O332+1),INDEX(PL!$H$89:$AC$89,MATCH(MonthlyCF!EV$233,PL!$H$4:$AC$4,0)),0)/Summary!$C$26)*(1-Summary!$C$28)</f>
        <v>0</v>
      </c>
      <c r="EV332" s="356">
        <f>(IF(AND(EV$233=$O332,EW$233=$O332+1),INDEX(PL!$H$89:$AC$89,MATCH(MonthlyCF!EW$233,PL!$H$4:$AC$4,0)),0)/Summary!$C$26)*(1-Summary!$C$28)</f>
        <v>0</v>
      </c>
      <c r="EW332" s="356">
        <f>(IF(AND(EW$233=$O332,EX$233=$O332+1),INDEX(PL!$H$89:$AC$89,MATCH(MonthlyCF!EX$233,PL!$H$4:$AC$4,0)),0)/Summary!$C$26)*(1-Summary!$C$28)</f>
        <v>0</v>
      </c>
      <c r="EX332" s="356">
        <f>(IF(AND(EX$233=$O332,EY$233=$O332+1),INDEX(PL!$H$89:$AC$89,MATCH(MonthlyCF!EY$233,PL!$H$4:$AC$4,0)),0)/Summary!$C$26)*(1-Summary!$C$28)</f>
        <v>0</v>
      </c>
      <c r="EY332" s="356">
        <f>(IF(AND(EY$233=$O332,EZ$233=$O332+1),INDEX(PL!$H$89:$AC$89,MATCH(MonthlyCF!EZ$233,PL!$H$4:$AC$4,0)),0)/Summary!$C$26)*(1-Summary!$C$28)</f>
        <v>0</v>
      </c>
      <c r="EZ332" s="356">
        <f>(IF(AND(EZ$233=$O332,FA$233=$O332+1),INDEX(PL!$H$89:$AC$89,MATCH(MonthlyCF!FA$233,PL!$H$4:$AC$4,0)),0)/Summary!$C$26)*(1-Summary!$C$28)</f>
        <v>0</v>
      </c>
      <c r="FA332" s="356">
        <f>(IF(AND(FA$233=$O332,FB$233=$O332+1),INDEX(PL!$H$89:$AC$89,MATCH(MonthlyCF!FB$233,PL!$H$4:$AC$4,0)),0)/Summary!$C$26)*(1-Summary!$C$28)</f>
        <v>0</v>
      </c>
      <c r="FB332" s="356">
        <f>(IF(AND(FB$233=$O332,FC$233=$O332+1),INDEX(PL!$H$89:$AC$89,MATCH(MonthlyCF!FC$233,PL!$H$4:$AC$4,0)),0)/Summary!$C$26)*(1-Summary!$C$28)</f>
        <v>0</v>
      </c>
      <c r="FC332" s="356">
        <f>(IF(AND(FC$233=$O332,FD$233=$O332+1),INDEX(PL!$H$89:$AC$89,MATCH(MonthlyCF!FD$233,PL!$H$4:$AC$4,0)),0)/Summary!$C$26)*(1-Summary!$C$28)</f>
        <v>0</v>
      </c>
      <c r="FD332" s="356">
        <f>(IF(AND(FD$233=$O332,FE$233=$O332+1),INDEX(PL!$H$89:$AC$89,MATCH(MonthlyCF!FE$233,PL!$H$4:$AC$4,0)),0)/Summary!$C$26)*(1-Summary!$C$28)</f>
        <v>0</v>
      </c>
      <c r="FE332" s="356">
        <f>(IF(AND(FE$233=$O332,FF$233=$O332+1),INDEX(PL!$H$89:$AC$89,MATCH(MonthlyCF!FF$233,PL!$H$4:$AC$4,0)),0)/Summary!$C$26)*(1-Summary!$C$28)</f>
        <v>0</v>
      </c>
      <c r="FF332" s="356">
        <f>(IF(AND(FF$233=$O332,FG$233=$O332+1),INDEX(PL!$H$89:$AC$89,MATCH(MonthlyCF!FG$233,PL!$H$4:$AC$4,0)),0)/Summary!$C$26)*(1-Summary!$C$28)</f>
        <v>0</v>
      </c>
      <c r="FG332" s="356">
        <f>(IF(AND(FG$233=$O332,FH$233=$O332+1),INDEX(PL!$H$89:$AC$89,MATCH(MonthlyCF!FH$233,PL!$H$4:$AC$4,0)),0)/Summary!$C$26)*(1-Summary!$C$28)</f>
        <v>0</v>
      </c>
      <c r="FH332" s="356">
        <f>(IF(AND(FH$233=$O332,FI$233=$O332+1),INDEX(PL!$H$89:$AC$89,MATCH(MonthlyCF!FI$233,PL!$H$4:$AC$4,0)),0)/Summary!$C$26)*(1-Summary!$C$28)</f>
        <v>0</v>
      </c>
      <c r="FI332" s="356">
        <f>(IF(AND(FI$233=$O332,FJ$233=$O332+1),INDEX(PL!$H$89:$AC$89,MATCH(MonthlyCF!FJ$233,PL!$H$4:$AC$4,0)),0)/Summary!$C$26)*(1-Summary!$C$28)</f>
        <v>0</v>
      </c>
      <c r="FJ332" s="356">
        <f>(IF(AND(FJ$233=$O332,FK$233=$O332+1),INDEX(PL!$H$89:$AC$89,MATCH(MonthlyCF!FK$233,PL!$H$4:$AC$4,0)),0)/Summary!$C$26)*(1-Summary!$C$28)</f>
        <v>0</v>
      </c>
      <c r="FK332" s="356">
        <f>(IF(AND(FK$233=$O332,FL$233=$O332+1),INDEX(PL!$H$89:$AC$89,MATCH(MonthlyCF!FL$233,PL!$H$4:$AC$4,0)),0)/Summary!$C$26)*(1-Summary!$C$28)</f>
        <v>0</v>
      </c>
      <c r="FL332" s="356">
        <f>(IF(AND(FL$233=$O332,FM$233=$O332+1),INDEX(PL!$H$89:$AC$89,MATCH(MonthlyCF!FM$233,PL!$H$4:$AC$4,0)),0)/Summary!$C$26)*(1-Summary!$C$28)</f>
        <v>0</v>
      </c>
      <c r="FM332" s="356">
        <f>(IF(AND(FM$233=$O332,FN$233=$O332+1),INDEX(PL!$H$89:$AC$89,MATCH(MonthlyCF!FN$233,PL!$H$4:$AC$4,0)),0)/Summary!$C$26)*(1-Summary!$C$28)</f>
        <v>0</v>
      </c>
      <c r="FN332" s="356">
        <f>(IF(AND(FN$233=$O332,FO$233=$O332+1),INDEX(PL!$H$89:$AC$89,MATCH(MonthlyCF!FO$233,PL!$H$4:$AC$4,0)),0)/Summary!$C$26)*(1-Summary!$C$28)</f>
        <v>0</v>
      </c>
      <c r="FO332" s="356">
        <f>(IF(AND(FO$233=$O332,FP$233=$O332+1),INDEX(PL!$H$89:$AC$89,MATCH(MonthlyCF!FP$233,PL!$H$4:$AC$4,0)),0)/Summary!$C$26)*(1-Summary!$C$28)</f>
        <v>0</v>
      </c>
      <c r="FP332" s="356">
        <f>(IF(AND(FP$233=$O332,FQ$233=$O332+1),INDEX(PL!$H$89:$AC$89,MATCH(MonthlyCF!FQ$233,PL!$H$4:$AC$4,0)),0)/Summary!$C$26)*(1-Summary!$C$28)</f>
        <v>0</v>
      </c>
      <c r="FQ332" s="356">
        <f>(IF(AND(FQ$233=$O332,FR$233=$O332+1),INDEX(PL!$H$89:$AC$89,MATCH(MonthlyCF!FR$233,PL!$H$4:$AC$4,0)),0)/Summary!$C$26)*(1-Summary!$C$28)</f>
        <v>0</v>
      </c>
      <c r="FR332" s="356">
        <f>(IF(AND(FR$233=$O332,FS$233=$O332+1),INDEX(PL!$H$89:$AC$89,MATCH(MonthlyCF!FS$233,PL!$H$4:$AC$4,0)),0)/Summary!$C$26)*(1-Summary!$C$28)</f>
        <v>0</v>
      </c>
      <c r="FS332" s="356">
        <f>(IF(AND(FS$233=$O332,FT$233=$O332+1),INDEX(PL!$H$89:$AC$89,MATCH(MonthlyCF!FT$233,PL!$H$4:$AC$4,0)),0)/Summary!$C$26)*(1-Summary!$C$28)</f>
        <v>0</v>
      </c>
      <c r="FT332" s="356">
        <f>(IF(AND(FT$233=$O332,FU$233=$O332+1),INDEX(PL!$H$89:$AC$89,MATCH(MonthlyCF!FU$233,PL!$H$4:$AC$4,0)),0)/Summary!$C$26)*(1-Summary!$C$28)</f>
        <v>0</v>
      </c>
      <c r="FU332" s="356">
        <f>(IF(AND(FU$233=$O332,FV$233=$O332+1),INDEX(PL!$H$89:$AC$89,MATCH(MonthlyCF!FV$233,PL!$H$4:$AC$4,0)),0)/Summary!$C$26)*(1-Summary!$C$28)</f>
        <v>0</v>
      </c>
      <c r="FV332" s="356">
        <f>(IF(AND(FV$233=$O332,FW$233=$O332+1),INDEX(PL!$H$89:$AC$89,MATCH(MonthlyCF!FW$233,PL!$H$4:$AC$4,0)),0)/Summary!$C$26)*(1-Summary!$C$28)</f>
        <v>0</v>
      </c>
      <c r="FW332" s="356">
        <f>(IF(AND(FW$233=$O332,FX$233=$O332+1),INDEX(PL!$H$89:$AC$89,MATCH(MonthlyCF!FX$233,PL!$H$4:$AC$4,0)),0)/Summary!$C$26)*(1-Summary!$C$28)</f>
        <v>0</v>
      </c>
      <c r="FX332" s="356">
        <f>(IF(AND(FX$233=$O332,FY$233=$O332+1),INDEX(PL!$H$89:$AC$89,MATCH(MonthlyCF!FY$233,PL!$H$4:$AC$4,0)),0)/Summary!$C$26)*(1-Summary!$C$28)</f>
        <v>0</v>
      </c>
      <c r="FY332" s="356">
        <f>(IF(AND(FY$233=$O332,FZ$233=$O332+1),INDEX(PL!$H$89:$AC$89,MATCH(MonthlyCF!FZ$233,PL!$H$4:$AC$4,0)),0)/Summary!$C$26)*(1-Summary!$C$28)</f>
        <v>0</v>
      </c>
      <c r="FZ332" s="356">
        <f>(IF(AND(FZ$233=$O332,GA$233=$O332+1),INDEX(PL!$H$89:$AC$89,MATCH(MonthlyCF!GA$233,PL!$H$4:$AC$4,0)),0)/Summary!$C$26)*(1-Summary!$C$28)</f>
        <v>0</v>
      </c>
      <c r="GA332" s="356">
        <f>(IF(AND(GA$233=$O332,GB$233=$O332+1),INDEX(PL!$H$89:$AC$89,MATCH(MonthlyCF!GB$233,PL!$H$4:$AC$4,0)),0)/Summary!$C$26)*(1-Summary!$C$28)</f>
        <v>0</v>
      </c>
      <c r="GB332" s="356">
        <f>(IF(AND(GB$233=$O332,GC$233=$O332+1),INDEX(PL!$H$89:$AC$89,MATCH(MonthlyCF!GC$233,PL!$H$4:$AC$4,0)),0)/Summary!$C$26)*(1-Summary!$C$28)</f>
        <v>0</v>
      </c>
      <c r="GC332" s="356">
        <f>(IF(AND(GC$233=$O332,GD$233=$O332+1),INDEX(PL!$H$89:$AC$89,MATCH(MonthlyCF!GD$233,PL!$H$4:$AC$4,0)),0)/Summary!$C$26)*(1-Summary!$C$28)</f>
        <v>0</v>
      </c>
      <c r="GD332" s="356">
        <f>(IF(AND(GD$233=$O332,GE$233=$O332+1),INDEX(PL!$H$89:$AC$89,MATCH(MonthlyCF!GE$233,PL!$H$4:$AC$4,0)),0)/Summary!$C$26)*(1-Summary!$C$28)</f>
        <v>0</v>
      </c>
      <c r="GE332" s="356">
        <f>(IF(AND(GE$233=$O332,GF$233=$O332+1),INDEX(PL!$H$89:$AC$89,MATCH(MonthlyCF!GF$233,PL!$H$4:$AC$4,0)),0)/Summary!$C$26)*(1-Summary!$C$28)</f>
        <v>0</v>
      </c>
      <c r="GF332" s="356">
        <f>(IF(AND(GF$233=$O332,GG$233=$O332+1),INDEX(PL!$H$89:$AC$89,MATCH(MonthlyCF!GG$233,PL!$H$4:$AC$4,0)),0)/Summary!$C$26)*(1-Summary!$C$28)</f>
        <v>0</v>
      </c>
      <c r="GG332" s="356">
        <f>(IF(AND(GG$233=$O332,GH$233=$O332+1),INDEX(PL!$H$89:$AC$89,MATCH(MonthlyCF!GH$233,PL!$H$4:$AC$4,0)),0)/Summary!$C$26)*(1-Summary!$C$28)</f>
        <v>0</v>
      </c>
      <c r="GH332" s="356">
        <f>(IF(AND(GH$233=$O332,GI$233=$O332+1),INDEX(PL!$H$89:$AC$89,MATCH(MonthlyCF!GI$233,PL!$H$4:$AC$4,0)),0)/Summary!$C$26)*(1-Summary!$C$28)</f>
        <v>0</v>
      </c>
      <c r="GI332" s="356">
        <f>(IF(AND(GI$233=$O332,GJ$233=$O332+1),INDEX(PL!$H$89:$AC$89,MATCH(MonthlyCF!GJ$233,PL!$H$4:$AC$4,0)),0)/Summary!$C$26)*(1-Summary!$C$28)</f>
        <v>0</v>
      </c>
      <c r="GJ332" s="356">
        <f>(IF(AND(GJ$233=$O332,GK$233=$O332+1),INDEX(PL!$H$89:$AC$89,MATCH(MonthlyCF!GK$233,PL!$H$4:$AC$4,0)),0)/Summary!$C$26)*(1-Summary!$C$28)</f>
        <v>0</v>
      </c>
      <c r="GK332" s="356">
        <f>(IF(AND(GK$233=$O332,GL$233=$O332+1),INDEX(PL!$H$89:$AC$89,MATCH(MonthlyCF!GL$233,PL!$H$4:$AC$4,0)),0)/Summary!$C$26)*(1-Summary!$C$28)</f>
        <v>0</v>
      </c>
      <c r="GL332" s="356">
        <f>(IF(AND(GL$233=$O332,GM$233=$O332+1),INDEX(PL!$H$89:$AC$89,MATCH(MonthlyCF!GM$233,PL!$H$4:$AC$4,0)),0)/Summary!$C$26)*(1-Summary!$C$28)</f>
        <v>0</v>
      </c>
      <c r="GM332" s="356">
        <f>(IF(AND(GM$233=$O332,GN$233=$O332+1),INDEX(PL!$H$89:$AC$89,MATCH(MonthlyCF!GN$233,PL!$H$4:$AC$4,0)),0)/Summary!$C$26)*(1-Summary!$C$28)</f>
        <v>0</v>
      </c>
      <c r="GN332" s="356">
        <f>(IF(AND(GN$233=$O332,GO$233=$O332+1),INDEX(PL!$H$89:$AC$89,MATCH(MonthlyCF!GO$233,PL!$H$4:$AC$4,0)),0)/Summary!$C$26)*(1-Summary!$C$28)</f>
        <v>0</v>
      </c>
    </row>
    <row r="333" spans="13:198" hidden="1" outlineLevel="1" x14ac:dyDescent="0.75">
      <c r="O333" s="1">
        <v>5</v>
      </c>
      <c r="P333" s="356">
        <f>(IF(AND(P$233=$O333,Q$233=$O333+1),INDEX(PL!$H$89:$AC$89,MATCH(MonthlyCF!Q$233,PL!$H$4:$AC$4,0)),0)/Summary!$C$26)*(1-Summary!$C$28)</f>
        <v>0</v>
      </c>
      <c r="Q333" s="356">
        <f>(IF(AND(Q$233=$O333,R$233=$O333+1),INDEX(PL!$H$89:$AC$89,MATCH(MonthlyCF!R$233,PL!$H$4:$AC$4,0)),0)/Summary!$C$26)*(1-Summary!$C$28)</f>
        <v>0</v>
      </c>
      <c r="R333" s="356">
        <f>(IF(AND(R$233=$O333,S$233=$O333+1),INDEX(PL!$H$89:$AC$89,MATCH(MonthlyCF!S$233,PL!$H$4:$AC$4,0)),0)/Summary!$C$26)*(1-Summary!$C$28)</f>
        <v>0</v>
      </c>
      <c r="S333" s="356">
        <f>(IF(AND(S$233=$O333,T$233=$O333+1),INDEX(PL!$H$89:$AC$89,MATCH(MonthlyCF!T$233,PL!$H$4:$AC$4,0)),0)/Summary!$C$26)*(1-Summary!$C$28)</f>
        <v>0</v>
      </c>
      <c r="T333" s="356">
        <f>(IF(AND(T$233=$O333,U$233=$O333+1),INDEX(PL!$H$89:$AC$89,MATCH(MonthlyCF!U$233,PL!$H$4:$AC$4,0)),0)/Summary!$C$26)*(1-Summary!$C$28)</f>
        <v>0</v>
      </c>
      <c r="U333" s="356">
        <f>(IF(AND(U$233=$O333,V$233=$O333+1),INDEX(PL!$H$89:$AC$89,MATCH(MonthlyCF!V$233,PL!$H$4:$AC$4,0)),0)/Summary!$C$26)*(1-Summary!$C$28)</f>
        <v>0</v>
      </c>
      <c r="V333" s="356">
        <f>(IF(AND(V$233=$O333,W$233=$O333+1),INDEX(PL!$H$89:$AC$89,MATCH(MonthlyCF!W$233,PL!$H$4:$AC$4,0)),0)/Summary!$C$26)*(1-Summary!$C$28)</f>
        <v>0</v>
      </c>
      <c r="W333" s="356">
        <f>(IF(AND(W$233=$O333,X$233=$O333+1),INDEX(PL!$H$89:$AC$89,MATCH(MonthlyCF!X$233,PL!$H$4:$AC$4,0)),0)/Summary!$C$26)*(1-Summary!$C$28)</f>
        <v>0</v>
      </c>
      <c r="X333" s="356">
        <f>(IF(AND(X$233=$O333,Y$233=$O333+1),INDEX(PL!$H$89:$AC$89,MATCH(MonthlyCF!Y$233,PL!$H$4:$AC$4,0)),0)/Summary!$C$26)*(1-Summary!$C$28)</f>
        <v>0</v>
      </c>
      <c r="Y333" s="356">
        <f>(IF(AND(Y$233=$O333,Z$233=$O333+1),INDEX(PL!$H$89:$AC$89,MATCH(MonthlyCF!Z$233,PL!$H$4:$AC$4,0)),0)/Summary!$C$26)*(1-Summary!$C$28)</f>
        <v>0</v>
      </c>
      <c r="Z333" s="356">
        <f>(IF(AND(Z$233=$O333,AA$233=$O333+1),INDEX(PL!$H$89:$AC$89,MATCH(MonthlyCF!AA$233,PL!$H$4:$AC$4,0)),0)/Summary!$C$26)*(1-Summary!$C$28)</f>
        <v>0</v>
      </c>
      <c r="AA333" s="356">
        <f>(IF(AND(AA$233=$O333,AB$233=$O333+1),INDEX(PL!$H$89:$AC$89,MATCH(MonthlyCF!AB$233,PL!$H$4:$AC$4,0)),0)/Summary!$C$26)*(1-Summary!$C$28)</f>
        <v>0</v>
      </c>
      <c r="AB333" s="356">
        <f>(IF(AND(AB$233=$O333,AC$233=$O333+1),INDEX(PL!$H$89:$AC$89,MATCH(MonthlyCF!AC$233,PL!$H$4:$AC$4,0)),0)/Summary!$C$26)*(1-Summary!$C$28)</f>
        <v>0</v>
      </c>
      <c r="AC333" s="356">
        <f>(IF(AND(AC$233=$O333,AD$233=$O333+1),INDEX(PL!$H$89:$AC$89,MATCH(MonthlyCF!AD$233,PL!$H$4:$AC$4,0)),0)/Summary!$C$26)*(1-Summary!$C$28)</f>
        <v>0</v>
      </c>
      <c r="AD333" s="356">
        <f>(IF(AND(AD$233=$O333,AE$233=$O333+1),INDEX(PL!$H$89:$AC$89,MATCH(MonthlyCF!AE$233,PL!$H$4:$AC$4,0)),0)/Summary!$C$26)*(1-Summary!$C$28)</f>
        <v>0</v>
      </c>
      <c r="AE333" s="356">
        <f>(IF(AND(AE$233=$O333,AF$233=$O333+1),INDEX(PL!$H$89:$AC$89,MATCH(MonthlyCF!AF$233,PL!$H$4:$AC$4,0)),0)/Summary!$C$26)*(1-Summary!$C$28)</f>
        <v>0</v>
      </c>
      <c r="AF333" s="356">
        <f>(IF(AND(AF$233=$O333,AG$233=$O333+1),INDEX(PL!$H$89:$AC$89,MATCH(MonthlyCF!AG$233,PL!$H$4:$AC$4,0)),0)/Summary!$C$26)*(1-Summary!$C$28)</f>
        <v>0</v>
      </c>
      <c r="AG333" s="356">
        <f>(IF(AND(AG$233=$O333,AH$233=$O333+1),INDEX(PL!$H$89:$AC$89,MATCH(MonthlyCF!AH$233,PL!$H$4:$AC$4,0)),0)/Summary!$C$26)*(1-Summary!$C$28)</f>
        <v>0</v>
      </c>
      <c r="AH333" s="356">
        <f>(IF(AND(AH$233=$O333,AI$233=$O333+1),INDEX(PL!$H$89:$AC$89,MATCH(MonthlyCF!AI$233,PL!$H$4:$AC$4,0)),0)/Summary!$C$26)*(1-Summary!$C$28)</f>
        <v>0</v>
      </c>
      <c r="AI333" s="356">
        <f>(IF(AND(AI$233=$O333,AJ$233=$O333+1),INDEX(PL!$H$89:$AC$89,MATCH(MonthlyCF!AJ$233,PL!$H$4:$AC$4,0)),0)/Summary!$C$26)*(1-Summary!$C$28)</f>
        <v>0</v>
      </c>
      <c r="AJ333" s="356">
        <f>(IF(AND(AJ$233=$O333,AK$233=$O333+1),INDEX(PL!$H$89:$AC$89,MATCH(MonthlyCF!AK$233,PL!$H$4:$AC$4,0)),0)/Summary!$C$26)*(1-Summary!$C$28)</f>
        <v>0</v>
      </c>
      <c r="AK333" s="356">
        <f>(IF(AND(AK$233=$O333,AL$233=$O333+1),INDEX(PL!$H$89:$AC$89,MATCH(MonthlyCF!AL$233,PL!$H$4:$AC$4,0)),0)/Summary!$C$26)*(1-Summary!$C$28)</f>
        <v>0</v>
      </c>
      <c r="AL333" s="356">
        <f>(IF(AND(AL$233=$O333,AM$233=$O333+1),INDEX(PL!$H$89:$AC$89,MATCH(MonthlyCF!AM$233,PL!$H$4:$AC$4,0)),0)/Summary!$C$26)*(1-Summary!$C$28)</f>
        <v>0</v>
      </c>
      <c r="AM333" s="356">
        <f>(IF(AND(AM$233=$O333,AN$233=$O333+1),INDEX(PL!$H$89:$AC$89,MATCH(MonthlyCF!AN$233,PL!$H$4:$AC$4,0)),0)/Summary!$C$26)*(1-Summary!$C$28)</f>
        <v>0</v>
      </c>
      <c r="AN333" s="356">
        <f>(IF(AND(AN$233=$O333,AO$233=$O333+1),INDEX(PL!$H$89:$AC$89,MATCH(MonthlyCF!AO$233,PL!$H$4:$AC$4,0)),0)/Summary!$C$26)*(1-Summary!$C$28)</f>
        <v>0</v>
      </c>
      <c r="AO333" s="356">
        <f>(IF(AND(AO$233=$O333,AP$233=$O333+1),INDEX(PL!$H$89:$AC$89,MATCH(MonthlyCF!AP$233,PL!$H$4:$AC$4,0)),0)/Summary!$C$26)*(1-Summary!$C$28)</f>
        <v>0</v>
      </c>
      <c r="AP333" s="356">
        <f>(IF(AND(AP$233=$O333,AQ$233=$O333+1),INDEX(PL!$H$89:$AC$89,MATCH(MonthlyCF!AQ$233,PL!$H$4:$AC$4,0)),0)/Summary!$C$26)*(1-Summary!$C$28)</f>
        <v>0</v>
      </c>
      <c r="AQ333" s="356">
        <f>(IF(AND(AQ$233=$O333,AR$233=$O333+1),INDEX(PL!$H$89:$AC$89,MATCH(MonthlyCF!AR$233,PL!$H$4:$AC$4,0)),0)/Summary!$C$26)*(1-Summary!$C$28)</f>
        <v>0</v>
      </c>
      <c r="AR333" s="356">
        <f>(IF(AND(AR$233=$O333,AS$233=$O333+1),INDEX(PL!$H$89:$AC$89,MATCH(MonthlyCF!AS$233,PL!$H$4:$AC$4,0)),0)/Summary!$C$26)*(1-Summary!$C$28)</f>
        <v>0</v>
      </c>
      <c r="AS333" s="356">
        <f>(IF(AND(AS$233=$O333,AT$233=$O333+1),INDEX(PL!$H$89:$AC$89,MATCH(MonthlyCF!AT$233,PL!$H$4:$AC$4,0)),0)/Summary!$C$26)*(1-Summary!$C$28)</f>
        <v>0</v>
      </c>
      <c r="AT333" s="356">
        <f>(IF(AND(AT$233=$O333,AU$233=$O333+1),INDEX(PL!$H$89:$AC$89,MATCH(MonthlyCF!AU$233,PL!$H$4:$AC$4,0)),0)/Summary!$C$26)*(1-Summary!$C$28)</f>
        <v>0</v>
      </c>
      <c r="AU333" s="356">
        <f>(IF(AND(AU$233=$O333,AV$233=$O333+1),INDEX(PL!$H$89:$AC$89,MATCH(MonthlyCF!AV$233,PL!$H$4:$AC$4,0)),0)/Summary!$C$26)*(1-Summary!$C$28)</f>
        <v>0</v>
      </c>
      <c r="AV333" s="356">
        <f>(IF(AND(AV$233=$O333,AW$233=$O333+1),INDEX(PL!$H$89:$AC$89,MATCH(MonthlyCF!AW$233,PL!$H$4:$AC$4,0)),0)/Summary!$C$26)*(1-Summary!$C$28)</f>
        <v>0</v>
      </c>
      <c r="AW333" s="356">
        <f>(IF(AND(AW$233=$O333,AX$233=$O333+1),INDEX(PL!$H$89:$AC$89,MATCH(MonthlyCF!AX$233,PL!$H$4:$AC$4,0)),0)/Summary!$C$26)*(1-Summary!$C$28)</f>
        <v>0</v>
      </c>
      <c r="AX333" s="356">
        <f>(IF(AND(AX$233=$O333,AY$233=$O333+1),INDEX(PL!$H$89:$AC$89,MATCH(MonthlyCF!AY$233,PL!$H$4:$AC$4,0)),0)/Summary!$C$26)*(1-Summary!$C$28)</f>
        <v>0</v>
      </c>
      <c r="AY333" s="356">
        <f>(IF(AND(AY$233=$O333,AZ$233=$O333+1),INDEX(PL!$H$89:$AC$89,MATCH(MonthlyCF!AZ$233,PL!$H$4:$AC$4,0)),0)/Summary!$C$26)*(1-Summary!$C$28)</f>
        <v>0</v>
      </c>
      <c r="AZ333" s="356">
        <f>(IF(AND(AZ$233=$O333,BA$233=$O333+1),INDEX(PL!$H$89:$AC$89,MATCH(MonthlyCF!BA$233,PL!$H$4:$AC$4,0)),0)/Summary!$C$26)*(1-Summary!$C$28)</f>
        <v>0</v>
      </c>
      <c r="BA333" s="356">
        <f>(IF(AND(BA$233=$O333,BB$233=$O333+1),INDEX(PL!$H$89:$AC$89,MATCH(MonthlyCF!BB$233,PL!$H$4:$AC$4,0)),0)/Summary!$C$26)*(1-Summary!$C$28)</f>
        <v>0</v>
      </c>
      <c r="BB333" s="356">
        <f>(IF(AND(BB$233=$O333,BC$233=$O333+1),INDEX(PL!$H$89:$AC$89,MATCH(MonthlyCF!BC$233,PL!$H$4:$AC$4,0)),0)/Summary!$C$26)*(1-Summary!$C$28)</f>
        <v>0</v>
      </c>
      <c r="BC333" s="356">
        <f>(IF(AND(BC$233=$O333,BD$233=$O333+1),INDEX(PL!$H$89:$AC$89,MATCH(MonthlyCF!BD$233,PL!$H$4:$AC$4,0)),0)/Summary!$C$26)*(1-Summary!$C$28)</f>
        <v>0</v>
      </c>
      <c r="BD333" s="356">
        <f>(IF(AND(BD$233=$O333,BE$233=$O333+1),INDEX(PL!$H$89:$AC$89,MATCH(MonthlyCF!BE$233,PL!$H$4:$AC$4,0)),0)/Summary!$C$26)*(1-Summary!$C$28)</f>
        <v>0</v>
      </c>
      <c r="BE333" s="356">
        <f>(IF(AND(BE$233=$O333,BF$233=$O333+1),INDEX(PL!$H$89:$AC$89,MATCH(MonthlyCF!BF$233,PL!$H$4:$AC$4,0)),0)/Summary!$C$26)*(1-Summary!$C$28)</f>
        <v>0</v>
      </c>
      <c r="BF333" s="356">
        <f>(IF(AND(BF$233=$O333,BG$233=$O333+1),INDEX(PL!$H$89:$AC$89,MATCH(MonthlyCF!BG$233,PL!$H$4:$AC$4,0)),0)/Summary!$C$26)*(1-Summary!$C$28)</f>
        <v>0</v>
      </c>
      <c r="BG333" s="356">
        <f>(IF(AND(BG$233=$O333,BH$233=$O333+1),INDEX(PL!$H$89:$AC$89,MATCH(MonthlyCF!BH$233,PL!$H$4:$AC$4,0)),0)/Summary!$C$26)*(1-Summary!$C$28)</f>
        <v>0</v>
      </c>
      <c r="BH333" s="356">
        <f>(IF(AND(BH$233=$O333,BI$233=$O333+1),INDEX(PL!$H$89:$AC$89,MATCH(MonthlyCF!BI$233,PL!$H$4:$AC$4,0)),0)/Summary!$C$26)*(1-Summary!$C$28)</f>
        <v>0</v>
      </c>
      <c r="BI333" s="356">
        <f>(IF(AND(BI$233=$O333,BJ$233=$O333+1),INDEX(PL!$H$89:$AC$89,MATCH(MonthlyCF!BJ$233,PL!$H$4:$AC$4,0)),0)/Summary!$C$26)*(1-Summary!$C$28)</f>
        <v>0</v>
      </c>
      <c r="BJ333" s="356">
        <f>(IF(AND(BJ$233=$O333,BK$233=$O333+1),INDEX(PL!$H$89:$AC$89,MATCH(MonthlyCF!BK$233,PL!$H$4:$AC$4,0)),0)/Summary!$C$26)*(1-Summary!$C$28)</f>
        <v>0</v>
      </c>
      <c r="BK333" s="356">
        <f>(IF(AND(BK$233=$O333,BL$233=$O333+1),INDEX(PL!$H$89:$AC$89,MATCH(MonthlyCF!BL$233,PL!$H$4:$AC$4,0)),0)/Summary!$C$26)*(1-Summary!$C$28)</f>
        <v>0</v>
      </c>
      <c r="BL333" s="356">
        <f>(IF(AND(BL$233=$O333,BM$233=$O333+1),INDEX(PL!$H$89:$AC$89,MATCH(MonthlyCF!BM$233,PL!$H$4:$AC$4,0)),0)/Summary!$C$26)*(1-Summary!$C$28)</f>
        <v>0</v>
      </c>
      <c r="BM333" s="356">
        <f>(IF(AND(BM$233=$O333,BN$233=$O333+1),INDEX(PL!$H$89:$AC$89,MATCH(MonthlyCF!BN$233,PL!$H$4:$AC$4,0)),0)/Summary!$C$26)*(1-Summary!$C$28)</f>
        <v>0</v>
      </c>
      <c r="BN333" s="356">
        <f>(IF(AND(BN$233=$O333,BO$233=$O333+1),INDEX(PL!$H$89:$AC$89,MATCH(MonthlyCF!BO$233,PL!$H$4:$AC$4,0)),0)/Summary!$C$26)*(1-Summary!$C$28)</f>
        <v>0</v>
      </c>
      <c r="BO333" s="356">
        <f>(IF(AND(BO$233=$O333,BP$233=$O333+1),INDEX(PL!$H$89:$AC$89,MATCH(MonthlyCF!BP$233,PL!$H$4:$AC$4,0)),0)/Summary!$C$26)*(1-Summary!$C$28)</f>
        <v>0</v>
      </c>
      <c r="BP333" s="356">
        <f>(IF(AND(BP$233=$O333,BQ$233=$O333+1),INDEX(PL!$H$89:$AC$89,MATCH(MonthlyCF!BQ$233,PL!$H$4:$AC$4,0)),0)/Summary!$C$26)*(1-Summary!$C$28)</f>
        <v>0</v>
      </c>
      <c r="BQ333" s="356">
        <f>(IF(AND(BQ$233=$O333,BR$233=$O333+1),INDEX(PL!$H$89:$AC$89,MATCH(MonthlyCF!BR$233,PL!$H$4:$AC$4,0)),0)/Summary!$C$26)*(1-Summary!$C$28)</f>
        <v>0</v>
      </c>
      <c r="BR333" s="356">
        <f>(IF(AND(BR$233=$O333,BS$233=$O333+1),INDEX(PL!$H$89:$AC$89,MATCH(MonthlyCF!BS$233,PL!$H$4:$AC$4,0)),0)/Summary!$C$26)*(1-Summary!$C$28)</f>
        <v>0</v>
      </c>
      <c r="BS333" s="356">
        <f>(IF(AND(BS$233=$O333,BT$233=$O333+1),INDEX(PL!$H$89:$AC$89,MATCH(MonthlyCF!BT$233,PL!$H$4:$AC$4,0)),0)/Summary!$C$26)*(1-Summary!$C$28)</f>
        <v>0</v>
      </c>
      <c r="BT333" s="356">
        <f>(IF(AND(BT$233=$O333,BU$233=$O333+1),INDEX(PL!$H$89:$AC$89,MATCH(MonthlyCF!BU$233,PL!$H$4:$AC$4,0)),0)/Summary!$C$26)*(1-Summary!$C$28)</f>
        <v>0</v>
      </c>
      <c r="BU333" s="356">
        <f>(IF(AND(BU$233=$O333,BV$233=$O333+1),INDEX(PL!$H$89:$AC$89,MATCH(MonthlyCF!BV$233,PL!$H$4:$AC$4,0)),0)/Summary!$C$26)*(1-Summary!$C$28)</f>
        <v>0</v>
      </c>
      <c r="BV333" s="356">
        <f>(IF(AND(BV$233=$O333,BW$233=$O333+1),INDEX(PL!$H$89:$AC$89,MATCH(MonthlyCF!BW$233,PL!$H$4:$AC$4,0)),0)/Summary!$C$26)*(1-Summary!$C$28)</f>
        <v>0</v>
      </c>
      <c r="BW333" s="356">
        <f>(IF(AND(BW$233=$O333,BX$233=$O333+1),INDEX(PL!$H$89:$AC$89,MATCH(MonthlyCF!BX$233,PL!$H$4:$AC$4,0)),0)/Summary!$C$26)*(1-Summary!$C$28)</f>
        <v>0</v>
      </c>
      <c r="BX333" s="356">
        <f>(IF(AND(BX$233=$O333,BY$233=$O333+1),INDEX(PL!$H$89:$AC$89,MATCH(MonthlyCF!BY$233,PL!$H$4:$AC$4,0)),0)/Summary!$C$26)*(1-Summary!$C$28)</f>
        <v>0</v>
      </c>
      <c r="BY333" s="356">
        <f>(IF(AND(BY$233=$O333,BZ$233=$O333+1),INDEX(PL!$H$89:$AC$89,MATCH(MonthlyCF!BZ$233,PL!$H$4:$AC$4,0)),0)/Summary!$C$26)*(1-Summary!$C$28)</f>
        <v>0</v>
      </c>
      <c r="BZ333" s="356">
        <f>(IF(AND(BZ$233=$O333,CA$233=$O333+1),INDEX(PL!$H$89:$AC$89,MATCH(MonthlyCF!CA$233,PL!$H$4:$AC$4,0)),0)/Summary!$C$26)*(1-Summary!$C$28)</f>
        <v>0</v>
      </c>
      <c r="CA333" s="356">
        <f>(IF(AND(CA$233=$O333,CB$233=$O333+1),INDEX(PL!$H$89:$AC$89,MATCH(MonthlyCF!CB$233,PL!$H$4:$AC$4,0)),0)/Summary!$C$26)*(1-Summary!$C$28)</f>
        <v>0</v>
      </c>
      <c r="CB333" s="356">
        <f>(IF(AND(CB$233=$O333,CC$233=$O333+1),INDEX(PL!$H$89:$AC$89,MATCH(MonthlyCF!CC$233,PL!$H$4:$AC$4,0)),0)/Summary!$C$26)*(1-Summary!$C$28)</f>
        <v>0</v>
      </c>
      <c r="CC333" s="356">
        <f>(IF(AND(CC$233=$O333,CD$233=$O333+1),INDEX(PL!$H$89:$AC$89,MATCH(MonthlyCF!CD$233,PL!$H$4:$AC$4,0)),0)/Summary!$C$26)*(1-Summary!$C$28)</f>
        <v>0</v>
      </c>
      <c r="CD333" s="356">
        <f>(IF(AND(CD$233=$O333,CE$233=$O333+1),INDEX(PL!$H$89:$AC$89,MATCH(MonthlyCF!CE$233,PL!$H$4:$AC$4,0)),0)/Summary!$C$26)*(1-Summary!$C$28)</f>
        <v>0</v>
      </c>
      <c r="CE333" s="356">
        <f>(IF(AND(CE$233=$O333,CF$233=$O333+1),INDEX(PL!$H$89:$AC$89,MATCH(MonthlyCF!CF$233,PL!$H$4:$AC$4,0)),0)/Summary!$C$26)*(1-Summary!$C$28)</f>
        <v>0</v>
      </c>
      <c r="CF333" s="356">
        <f>(IF(AND(CF$233=$O333,CG$233=$O333+1),INDEX(PL!$H$89:$AC$89,MATCH(MonthlyCF!CG$233,PL!$H$4:$AC$4,0)),0)/Summary!$C$26)*(1-Summary!$C$28)</f>
        <v>0</v>
      </c>
      <c r="CG333" s="356">
        <f>(IF(AND(CG$233=$O333,CH$233=$O333+1),INDEX(PL!$H$89:$AC$89,MATCH(MonthlyCF!CH$233,PL!$H$4:$AC$4,0)),0)/Summary!$C$26)*(1-Summary!$C$28)</f>
        <v>0</v>
      </c>
      <c r="CH333" s="356">
        <f>(IF(AND(CH$233=$O333,CI$233=$O333+1),INDEX(PL!$H$89:$AC$89,MATCH(MonthlyCF!CI$233,PL!$H$4:$AC$4,0)),0)/Summary!$C$26)*(1-Summary!$C$28)</f>
        <v>0</v>
      </c>
      <c r="CI333" s="356">
        <f>(IF(AND(CI$233=$O333,CJ$233=$O333+1),INDEX(PL!$H$89:$AC$89,MATCH(MonthlyCF!CJ$233,PL!$H$4:$AC$4,0)),0)/Summary!$C$26)*(1-Summary!$C$28)</f>
        <v>0</v>
      </c>
      <c r="CJ333" s="356">
        <f>(IF(AND(CJ$233=$O333,CK$233=$O333+1),INDEX(PL!$H$89:$AC$89,MATCH(MonthlyCF!CK$233,PL!$H$4:$AC$4,0)),0)/Summary!$C$26)*(1-Summary!$C$28)</f>
        <v>0</v>
      </c>
      <c r="CK333" s="356">
        <f>(IF(AND(CK$233=$O333,CL$233=$O333+1),INDEX(PL!$H$89:$AC$89,MATCH(MonthlyCF!CL$233,PL!$H$4:$AC$4,0)),0)/Summary!$C$26)*(1-Summary!$C$28)</f>
        <v>0</v>
      </c>
      <c r="CL333" s="356">
        <f>(IF(AND(CL$233=$O333,CM$233=$O333+1),INDEX(PL!$H$89:$AC$89,MATCH(MonthlyCF!CM$233,PL!$H$4:$AC$4,0)),0)/Summary!$C$26)*(1-Summary!$C$28)</f>
        <v>0</v>
      </c>
      <c r="CM333" s="356">
        <f>(IF(AND(CM$233=$O333,CN$233=$O333+1),INDEX(PL!$H$89:$AC$89,MATCH(MonthlyCF!CN$233,PL!$H$4:$AC$4,0)),0)/Summary!$C$26)*(1-Summary!$C$28)</f>
        <v>0</v>
      </c>
      <c r="CN333" s="356">
        <f>(IF(AND(CN$233=$O333,CO$233=$O333+1),INDEX(PL!$H$89:$AC$89,MATCH(MonthlyCF!CO$233,PL!$H$4:$AC$4,0)),0)/Summary!$C$26)*(1-Summary!$C$28)</f>
        <v>0</v>
      </c>
      <c r="CO333" s="356">
        <f>(IF(AND(CO$233=$O333,CP$233=$O333+1),INDEX(PL!$H$89:$AC$89,MATCH(MonthlyCF!CP$233,PL!$H$4:$AC$4,0)),0)/Summary!$C$26)*(1-Summary!$C$28)</f>
        <v>0</v>
      </c>
      <c r="CP333" s="356">
        <f>(IF(AND(CP$233=$O333,CQ$233=$O333+1),INDEX(PL!$H$89:$AC$89,MATCH(MonthlyCF!CQ$233,PL!$H$4:$AC$4,0)),0)/Summary!$C$26)*(1-Summary!$C$28)</f>
        <v>0</v>
      </c>
      <c r="CQ333" s="356">
        <f>(IF(AND(CQ$233=$O333,CR$233=$O333+1),INDEX(PL!$H$89:$AC$89,MATCH(MonthlyCF!CR$233,PL!$H$4:$AC$4,0)),0)/Summary!$C$26)*(1-Summary!$C$28)</f>
        <v>0</v>
      </c>
      <c r="CR333" s="356">
        <f>(IF(AND(CR$233=$O333,CS$233=$O333+1),INDEX(PL!$H$89:$AC$89,MATCH(MonthlyCF!CS$233,PL!$H$4:$AC$4,0)),0)/Summary!$C$26)*(1-Summary!$C$28)</f>
        <v>0</v>
      </c>
      <c r="CS333" s="356">
        <f>(IF(AND(CS$233=$O333,CT$233=$O333+1),INDEX(PL!$H$89:$AC$89,MATCH(MonthlyCF!CT$233,PL!$H$4:$AC$4,0)),0)/Summary!$C$26)*(1-Summary!$C$28)</f>
        <v>0</v>
      </c>
      <c r="CT333" s="356">
        <f>(IF(AND(CT$233=$O333,CU$233=$O333+1),INDEX(PL!$H$89:$AC$89,MATCH(MonthlyCF!CU$233,PL!$H$4:$AC$4,0)),0)/Summary!$C$26)*(1-Summary!$C$28)</f>
        <v>0</v>
      </c>
      <c r="CU333" s="356">
        <f>(IF(AND(CU$233=$O333,CV$233=$O333+1),INDEX(PL!$H$89:$AC$89,MATCH(MonthlyCF!CV$233,PL!$H$4:$AC$4,0)),0)/Summary!$C$26)*(1-Summary!$C$28)</f>
        <v>0</v>
      </c>
      <c r="CV333" s="356">
        <f>(IF(AND(CV$233=$O333,CW$233=$O333+1),INDEX(PL!$H$89:$AC$89,MATCH(MonthlyCF!CW$233,PL!$H$4:$AC$4,0)),0)/Summary!$C$26)*(1-Summary!$C$28)</f>
        <v>0</v>
      </c>
      <c r="CW333" s="356">
        <f>(IF(AND(CW$233=$O333,CX$233=$O333+1),INDEX(PL!$H$89:$AC$89,MATCH(MonthlyCF!CX$233,PL!$H$4:$AC$4,0)),0)/Summary!$C$26)*(1-Summary!$C$28)</f>
        <v>0</v>
      </c>
      <c r="CX333" s="356">
        <f>(IF(AND(CX$233=$O333,CY$233=$O333+1),INDEX(PL!$H$89:$AC$89,MATCH(MonthlyCF!CY$233,PL!$H$4:$AC$4,0)),0)/Summary!$C$26)*(1-Summary!$C$28)</f>
        <v>932190444.85546958</v>
      </c>
      <c r="CY333" s="356">
        <f>(IF(AND(CY$233=$O333,CZ$233=$O333+1),INDEX(PL!$H$89:$AC$89,MATCH(MonthlyCF!CZ$233,PL!$H$4:$AC$4,0)),0)/Summary!$C$26)*(1-Summary!$C$28)</f>
        <v>0</v>
      </c>
      <c r="CZ333" s="356">
        <f>(IF(AND(CZ$233=$O333,DA$233=$O333+1),INDEX(PL!$H$89:$AC$89,MATCH(MonthlyCF!DA$233,PL!$H$4:$AC$4,0)),0)/Summary!$C$26)*(1-Summary!$C$28)</f>
        <v>0</v>
      </c>
      <c r="DA333" s="356">
        <f>(IF(AND(DA$233=$O333,DB$233=$O333+1),INDEX(PL!$H$89:$AC$89,MATCH(MonthlyCF!DB$233,PL!$H$4:$AC$4,0)),0)/Summary!$C$26)*(1-Summary!$C$28)</f>
        <v>0</v>
      </c>
      <c r="DB333" s="356">
        <f>(IF(AND(DB$233=$O333,DC$233=$O333+1),INDEX(PL!$H$89:$AC$89,MATCH(MonthlyCF!DC$233,PL!$H$4:$AC$4,0)),0)/Summary!$C$26)*(1-Summary!$C$28)</f>
        <v>0</v>
      </c>
      <c r="DC333" s="356">
        <f>(IF(AND(DC$233=$O333,DD$233=$O333+1),INDEX(PL!$H$89:$AC$89,MATCH(MonthlyCF!DD$233,PL!$H$4:$AC$4,0)),0)/Summary!$C$26)*(1-Summary!$C$28)</f>
        <v>0</v>
      </c>
      <c r="DD333" s="356">
        <f>(IF(AND(DD$233=$O333,DE$233=$O333+1),INDEX(PL!$H$89:$AC$89,MATCH(MonthlyCF!DE$233,PL!$H$4:$AC$4,0)),0)/Summary!$C$26)*(1-Summary!$C$28)</f>
        <v>0</v>
      </c>
      <c r="DE333" s="356">
        <f>(IF(AND(DE$233=$O333,DF$233=$O333+1),INDEX(PL!$H$89:$AC$89,MATCH(MonthlyCF!DF$233,PL!$H$4:$AC$4,0)),0)/Summary!$C$26)*(1-Summary!$C$28)</f>
        <v>0</v>
      </c>
      <c r="DF333" s="356">
        <f>(IF(AND(DF$233=$O333,DG$233=$O333+1),INDEX(PL!$H$89:$AC$89,MATCH(MonthlyCF!DG$233,PL!$H$4:$AC$4,0)),0)/Summary!$C$26)*(1-Summary!$C$28)</f>
        <v>0</v>
      </c>
      <c r="DG333" s="356">
        <f>(IF(AND(DG$233=$O333,DH$233=$O333+1),INDEX(PL!$H$89:$AC$89,MATCH(MonthlyCF!DH$233,PL!$H$4:$AC$4,0)),0)/Summary!$C$26)*(1-Summary!$C$28)</f>
        <v>0</v>
      </c>
      <c r="DH333" s="356">
        <f>(IF(AND(DH$233=$O333,DI$233=$O333+1),INDEX(PL!$H$89:$AC$89,MATCH(MonthlyCF!DI$233,PL!$H$4:$AC$4,0)),0)/Summary!$C$26)*(1-Summary!$C$28)</f>
        <v>0</v>
      </c>
      <c r="DI333" s="356">
        <f>(IF(AND(DI$233=$O333,DJ$233=$O333+1),INDEX(PL!$H$89:$AC$89,MATCH(MonthlyCF!DJ$233,PL!$H$4:$AC$4,0)),0)/Summary!$C$26)*(1-Summary!$C$28)</f>
        <v>0</v>
      </c>
      <c r="DJ333" s="356">
        <f>(IF(AND(DJ$233=$O333,DK$233=$O333+1),INDEX(PL!$H$89:$AC$89,MATCH(MonthlyCF!DK$233,PL!$H$4:$AC$4,0)),0)/Summary!$C$26)*(1-Summary!$C$28)</f>
        <v>0</v>
      </c>
      <c r="DK333" s="356">
        <f>(IF(AND(DK$233=$O333,DL$233=$O333+1),INDEX(PL!$H$89:$AC$89,MATCH(MonthlyCF!DL$233,PL!$H$4:$AC$4,0)),0)/Summary!$C$26)*(1-Summary!$C$28)</f>
        <v>0</v>
      </c>
      <c r="DL333" s="356">
        <f>(IF(AND(DL$233=$O333,DM$233=$O333+1),INDEX(PL!$H$89:$AC$89,MATCH(MonthlyCF!DM$233,PL!$H$4:$AC$4,0)),0)/Summary!$C$26)*(1-Summary!$C$28)</f>
        <v>0</v>
      </c>
      <c r="DM333" s="356">
        <f>(IF(AND(DM$233=$O333,DN$233=$O333+1),INDEX(PL!$H$89:$AC$89,MATCH(MonthlyCF!DN$233,PL!$H$4:$AC$4,0)),0)/Summary!$C$26)*(1-Summary!$C$28)</f>
        <v>0</v>
      </c>
      <c r="DN333" s="356">
        <f>(IF(AND(DN$233=$O333,DO$233=$O333+1),INDEX(PL!$H$89:$AC$89,MATCH(MonthlyCF!DO$233,PL!$H$4:$AC$4,0)),0)/Summary!$C$26)*(1-Summary!$C$28)</f>
        <v>0</v>
      </c>
      <c r="DO333" s="356">
        <f>(IF(AND(DO$233=$O333,DP$233=$O333+1),INDEX(PL!$H$89:$AC$89,MATCH(MonthlyCF!DP$233,PL!$H$4:$AC$4,0)),0)/Summary!$C$26)*(1-Summary!$C$28)</f>
        <v>0</v>
      </c>
      <c r="DP333" s="356">
        <f>(IF(AND(DP$233=$O333,DQ$233=$O333+1),INDEX(PL!$H$89:$AC$89,MATCH(MonthlyCF!DQ$233,PL!$H$4:$AC$4,0)),0)/Summary!$C$26)*(1-Summary!$C$28)</f>
        <v>0</v>
      </c>
      <c r="DQ333" s="356">
        <f>(IF(AND(DQ$233=$O333,DR$233=$O333+1),INDEX(PL!$H$89:$AC$89,MATCH(MonthlyCF!DR$233,PL!$H$4:$AC$4,0)),0)/Summary!$C$26)*(1-Summary!$C$28)</f>
        <v>0</v>
      </c>
      <c r="DR333" s="356">
        <f>(IF(AND(DR$233=$O333,DS$233=$O333+1),INDEX(PL!$H$89:$AC$89,MATCH(MonthlyCF!DS$233,PL!$H$4:$AC$4,0)),0)/Summary!$C$26)*(1-Summary!$C$28)</f>
        <v>0</v>
      </c>
      <c r="DS333" s="356">
        <f>(IF(AND(DS$233=$O333,DT$233=$O333+1),INDEX(PL!$H$89:$AC$89,MATCH(MonthlyCF!DT$233,PL!$H$4:$AC$4,0)),0)/Summary!$C$26)*(1-Summary!$C$28)</f>
        <v>0</v>
      </c>
      <c r="DT333" s="356">
        <f>(IF(AND(DT$233=$O333,DU$233=$O333+1),INDEX(PL!$H$89:$AC$89,MATCH(MonthlyCF!DU$233,PL!$H$4:$AC$4,0)),0)/Summary!$C$26)*(1-Summary!$C$28)</f>
        <v>0</v>
      </c>
      <c r="DU333" s="356">
        <f>(IF(AND(DU$233=$O333,DV$233=$O333+1),INDEX(PL!$H$89:$AC$89,MATCH(MonthlyCF!DV$233,PL!$H$4:$AC$4,0)),0)/Summary!$C$26)*(1-Summary!$C$28)</f>
        <v>0</v>
      </c>
      <c r="DV333" s="356">
        <f>(IF(AND(DV$233=$O333,DW$233=$O333+1),INDEX(PL!$H$89:$AC$89,MATCH(MonthlyCF!DW$233,PL!$H$4:$AC$4,0)),0)/Summary!$C$26)*(1-Summary!$C$28)</f>
        <v>0</v>
      </c>
      <c r="DW333" s="356">
        <f>(IF(AND(DW$233=$O333,DX$233=$O333+1),INDEX(PL!$H$89:$AC$89,MATCH(MonthlyCF!DX$233,PL!$H$4:$AC$4,0)),0)/Summary!$C$26)*(1-Summary!$C$28)</f>
        <v>0</v>
      </c>
      <c r="DX333" s="356">
        <f>(IF(AND(DX$233=$O333,DY$233=$O333+1),INDEX(PL!$H$89:$AC$89,MATCH(MonthlyCF!DY$233,PL!$H$4:$AC$4,0)),0)/Summary!$C$26)*(1-Summary!$C$28)</f>
        <v>0</v>
      </c>
      <c r="DY333" s="356">
        <f>(IF(AND(DY$233=$O333,DZ$233=$O333+1),INDEX(PL!$H$89:$AC$89,MATCH(MonthlyCF!DZ$233,PL!$H$4:$AC$4,0)),0)/Summary!$C$26)*(1-Summary!$C$28)</f>
        <v>0</v>
      </c>
      <c r="DZ333" s="356">
        <f>(IF(AND(DZ$233=$O333,EA$233=$O333+1),INDEX(PL!$H$89:$AC$89,MATCH(MonthlyCF!EA$233,PL!$H$4:$AC$4,0)),0)/Summary!$C$26)*(1-Summary!$C$28)</f>
        <v>0</v>
      </c>
      <c r="EA333" s="356">
        <f>(IF(AND(EA$233=$O333,EB$233=$O333+1),INDEX(PL!$H$89:$AC$89,MATCH(MonthlyCF!EB$233,PL!$H$4:$AC$4,0)),0)/Summary!$C$26)*(1-Summary!$C$28)</f>
        <v>0</v>
      </c>
      <c r="EB333" s="356">
        <f>(IF(AND(EB$233=$O333,EC$233=$O333+1),INDEX(PL!$H$89:$AC$89,MATCH(MonthlyCF!EC$233,PL!$H$4:$AC$4,0)),0)/Summary!$C$26)*(1-Summary!$C$28)</f>
        <v>0</v>
      </c>
      <c r="EC333" s="356">
        <f>(IF(AND(EC$233=$O333,ED$233=$O333+1),INDEX(PL!$H$89:$AC$89,MATCH(MonthlyCF!ED$233,PL!$H$4:$AC$4,0)),0)/Summary!$C$26)*(1-Summary!$C$28)</f>
        <v>0</v>
      </c>
      <c r="ED333" s="356">
        <f>(IF(AND(ED$233=$O333,EE$233=$O333+1),INDEX(PL!$H$89:$AC$89,MATCH(MonthlyCF!EE$233,PL!$H$4:$AC$4,0)),0)/Summary!$C$26)*(1-Summary!$C$28)</f>
        <v>0</v>
      </c>
      <c r="EE333" s="356">
        <f>(IF(AND(EE$233=$O333,EF$233=$O333+1),INDEX(PL!$H$89:$AC$89,MATCH(MonthlyCF!EF$233,PL!$H$4:$AC$4,0)),0)/Summary!$C$26)*(1-Summary!$C$28)</f>
        <v>0</v>
      </c>
      <c r="EF333" s="356">
        <f>(IF(AND(EF$233=$O333,EG$233=$O333+1),INDEX(PL!$H$89:$AC$89,MATCH(MonthlyCF!EG$233,PL!$H$4:$AC$4,0)),0)/Summary!$C$26)*(1-Summary!$C$28)</f>
        <v>0</v>
      </c>
      <c r="EG333" s="356">
        <f>(IF(AND(EG$233=$O333,EH$233=$O333+1),INDEX(PL!$H$89:$AC$89,MATCH(MonthlyCF!EH$233,PL!$H$4:$AC$4,0)),0)/Summary!$C$26)*(1-Summary!$C$28)</f>
        <v>0</v>
      </c>
      <c r="EH333" s="356">
        <f>(IF(AND(EH$233=$O333,EI$233=$O333+1),INDEX(PL!$H$89:$AC$89,MATCH(MonthlyCF!EI$233,PL!$H$4:$AC$4,0)),0)/Summary!$C$26)*(1-Summary!$C$28)</f>
        <v>0</v>
      </c>
      <c r="EI333" s="356">
        <f>(IF(AND(EI$233=$O333,EJ$233=$O333+1),INDEX(PL!$H$89:$AC$89,MATCH(MonthlyCF!EJ$233,PL!$H$4:$AC$4,0)),0)/Summary!$C$26)*(1-Summary!$C$28)</f>
        <v>0</v>
      </c>
      <c r="EJ333" s="356">
        <f>(IF(AND(EJ$233=$O333,EK$233=$O333+1),INDEX(PL!$H$89:$AC$89,MATCH(MonthlyCF!EK$233,PL!$H$4:$AC$4,0)),0)/Summary!$C$26)*(1-Summary!$C$28)</f>
        <v>0</v>
      </c>
      <c r="EK333" s="356">
        <f>(IF(AND(EK$233=$O333,EL$233=$O333+1),INDEX(PL!$H$89:$AC$89,MATCH(MonthlyCF!EL$233,PL!$H$4:$AC$4,0)),0)/Summary!$C$26)*(1-Summary!$C$28)</f>
        <v>0</v>
      </c>
      <c r="EL333" s="356">
        <f>(IF(AND(EL$233=$O333,EM$233=$O333+1),INDEX(PL!$H$89:$AC$89,MATCH(MonthlyCF!EM$233,PL!$H$4:$AC$4,0)),0)/Summary!$C$26)*(1-Summary!$C$28)</f>
        <v>0</v>
      </c>
      <c r="EM333" s="356">
        <f>(IF(AND(EM$233=$O333,EN$233=$O333+1),INDEX(PL!$H$89:$AC$89,MATCH(MonthlyCF!EN$233,PL!$H$4:$AC$4,0)),0)/Summary!$C$26)*(1-Summary!$C$28)</f>
        <v>0</v>
      </c>
      <c r="EN333" s="356">
        <f>(IF(AND(EN$233=$O333,EO$233=$O333+1),INDEX(PL!$H$89:$AC$89,MATCH(MonthlyCF!EO$233,PL!$H$4:$AC$4,0)),0)/Summary!$C$26)*(1-Summary!$C$28)</f>
        <v>0</v>
      </c>
      <c r="EO333" s="356">
        <f>(IF(AND(EO$233=$O333,EP$233=$O333+1),INDEX(PL!$H$89:$AC$89,MATCH(MonthlyCF!EP$233,PL!$H$4:$AC$4,0)),0)/Summary!$C$26)*(1-Summary!$C$28)</f>
        <v>0</v>
      </c>
      <c r="EP333" s="356">
        <f>(IF(AND(EP$233=$O333,EQ$233=$O333+1),INDEX(PL!$H$89:$AC$89,MATCH(MonthlyCF!EQ$233,PL!$H$4:$AC$4,0)),0)/Summary!$C$26)*(1-Summary!$C$28)</f>
        <v>0</v>
      </c>
      <c r="EQ333" s="356">
        <f>(IF(AND(EQ$233=$O333,ER$233=$O333+1),INDEX(PL!$H$89:$AC$89,MATCH(MonthlyCF!ER$233,PL!$H$4:$AC$4,0)),0)/Summary!$C$26)*(1-Summary!$C$28)</f>
        <v>0</v>
      </c>
      <c r="ER333" s="356">
        <f>(IF(AND(ER$233=$O333,ES$233=$O333+1),INDEX(PL!$H$89:$AC$89,MATCH(MonthlyCF!ES$233,PL!$H$4:$AC$4,0)),0)/Summary!$C$26)*(1-Summary!$C$28)</f>
        <v>0</v>
      </c>
      <c r="ES333" s="356">
        <f>(IF(AND(ES$233=$O333,ET$233=$O333+1),INDEX(PL!$H$89:$AC$89,MATCH(MonthlyCF!ET$233,PL!$H$4:$AC$4,0)),0)/Summary!$C$26)*(1-Summary!$C$28)</f>
        <v>0</v>
      </c>
      <c r="ET333" s="356">
        <f>(IF(AND(ET$233=$O333,EU$233=$O333+1),INDEX(PL!$H$89:$AC$89,MATCH(MonthlyCF!EU$233,PL!$H$4:$AC$4,0)),0)/Summary!$C$26)*(1-Summary!$C$28)</f>
        <v>0</v>
      </c>
      <c r="EU333" s="356">
        <f>(IF(AND(EU$233=$O333,EV$233=$O333+1),INDEX(PL!$H$89:$AC$89,MATCH(MonthlyCF!EV$233,PL!$H$4:$AC$4,0)),0)/Summary!$C$26)*(1-Summary!$C$28)</f>
        <v>0</v>
      </c>
      <c r="EV333" s="356">
        <f>(IF(AND(EV$233=$O333,EW$233=$O333+1),INDEX(PL!$H$89:$AC$89,MATCH(MonthlyCF!EW$233,PL!$H$4:$AC$4,0)),0)/Summary!$C$26)*(1-Summary!$C$28)</f>
        <v>0</v>
      </c>
      <c r="EW333" s="356">
        <f>(IF(AND(EW$233=$O333,EX$233=$O333+1),INDEX(PL!$H$89:$AC$89,MATCH(MonthlyCF!EX$233,PL!$H$4:$AC$4,0)),0)/Summary!$C$26)*(1-Summary!$C$28)</f>
        <v>0</v>
      </c>
      <c r="EX333" s="356">
        <f>(IF(AND(EX$233=$O333,EY$233=$O333+1),INDEX(PL!$H$89:$AC$89,MATCH(MonthlyCF!EY$233,PL!$H$4:$AC$4,0)),0)/Summary!$C$26)*(1-Summary!$C$28)</f>
        <v>0</v>
      </c>
      <c r="EY333" s="356">
        <f>(IF(AND(EY$233=$O333,EZ$233=$O333+1),INDEX(PL!$H$89:$AC$89,MATCH(MonthlyCF!EZ$233,PL!$H$4:$AC$4,0)),0)/Summary!$C$26)*(1-Summary!$C$28)</f>
        <v>0</v>
      </c>
      <c r="EZ333" s="356">
        <f>(IF(AND(EZ$233=$O333,FA$233=$O333+1),INDEX(PL!$H$89:$AC$89,MATCH(MonthlyCF!FA$233,PL!$H$4:$AC$4,0)),0)/Summary!$C$26)*(1-Summary!$C$28)</f>
        <v>0</v>
      </c>
      <c r="FA333" s="356">
        <f>(IF(AND(FA$233=$O333,FB$233=$O333+1),INDEX(PL!$H$89:$AC$89,MATCH(MonthlyCF!FB$233,PL!$H$4:$AC$4,0)),0)/Summary!$C$26)*(1-Summary!$C$28)</f>
        <v>0</v>
      </c>
      <c r="FB333" s="356">
        <f>(IF(AND(FB$233=$O333,FC$233=$O333+1),INDEX(PL!$H$89:$AC$89,MATCH(MonthlyCF!FC$233,PL!$H$4:$AC$4,0)),0)/Summary!$C$26)*(1-Summary!$C$28)</f>
        <v>0</v>
      </c>
      <c r="FC333" s="356">
        <f>(IF(AND(FC$233=$O333,FD$233=$O333+1),INDEX(PL!$H$89:$AC$89,MATCH(MonthlyCF!FD$233,PL!$H$4:$AC$4,0)),0)/Summary!$C$26)*(1-Summary!$C$28)</f>
        <v>0</v>
      </c>
      <c r="FD333" s="356">
        <f>(IF(AND(FD$233=$O333,FE$233=$O333+1),INDEX(PL!$H$89:$AC$89,MATCH(MonthlyCF!FE$233,PL!$H$4:$AC$4,0)),0)/Summary!$C$26)*(1-Summary!$C$28)</f>
        <v>0</v>
      </c>
      <c r="FE333" s="356">
        <f>(IF(AND(FE$233=$O333,FF$233=$O333+1),INDEX(PL!$H$89:$AC$89,MATCH(MonthlyCF!FF$233,PL!$H$4:$AC$4,0)),0)/Summary!$C$26)*(1-Summary!$C$28)</f>
        <v>0</v>
      </c>
      <c r="FF333" s="356">
        <f>(IF(AND(FF$233=$O333,FG$233=$O333+1),INDEX(PL!$H$89:$AC$89,MATCH(MonthlyCF!FG$233,PL!$H$4:$AC$4,0)),0)/Summary!$C$26)*(1-Summary!$C$28)</f>
        <v>0</v>
      </c>
      <c r="FG333" s="356">
        <f>(IF(AND(FG$233=$O333,FH$233=$O333+1),INDEX(PL!$H$89:$AC$89,MATCH(MonthlyCF!FH$233,PL!$H$4:$AC$4,0)),0)/Summary!$C$26)*(1-Summary!$C$28)</f>
        <v>0</v>
      </c>
      <c r="FH333" s="356">
        <f>(IF(AND(FH$233=$O333,FI$233=$O333+1),INDEX(PL!$H$89:$AC$89,MATCH(MonthlyCF!FI$233,PL!$H$4:$AC$4,0)),0)/Summary!$C$26)*(1-Summary!$C$28)</f>
        <v>0</v>
      </c>
      <c r="FI333" s="356">
        <f>(IF(AND(FI$233=$O333,FJ$233=$O333+1),INDEX(PL!$H$89:$AC$89,MATCH(MonthlyCF!FJ$233,PL!$H$4:$AC$4,0)),0)/Summary!$C$26)*(1-Summary!$C$28)</f>
        <v>0</v>
      </c>
      <c r="FJ333" s="356">
        <f>(IF(AND(FJ$233=$O333,FK$233=$O333+1),INDEX(PL!$H$89:$AC$89,MATCH(MonthlyCF!FK$233,PL!$H$4:$AC$4,0)),0)/Summary!$C$26)*(1-Summary!$C$28)</f>
        <v>0</v>
      </c>
      <c r="FK333" s="356">
        <f>(IF(AND(FK$233=$O333,FL$233=$O333+1),INDEX(PL!$H$89:$AC$89,MATCH(MonthlyCF!FL$233,PL!$H$4:$AC$4,0)),0)/Summary!$C$26)*(1-Summary!$C$28)</f>
        <v>0</v>
      </c>
      <c r="FL333" s="356">
        <f>(IF(AND(FL$233=$O333,FM$233=$O333+1),INDEX(PL!$H$89:$AC$89,MATCH(MonthlyCF!FM$233,PL!$H$4:$AC$4,0)),0)/Summary!$C$26)*(1-Summary!$C$28)</f>
        <v>0</v>
      </c>
      <c r="FM333" s="356">
        <f>(IF(AND(FM$233=$O333,FN$233=$O333+1),INDEX(PL!$H$89:$AC$89,MATCH(MonthlyCF!FN$233,PL!$H$4:$AC$4,0)),0)/Summary!$C$26)*(1-Summary!$C$28)</f>
        <v>0</v>
      </c>
      <c r="FN333" s="356">
        <f>(IF(AND(FN$233=$O333,FO$233=$O333+1),INDEX(PL!$H$89:$AC$89,MATCH(MonthlyCF!FO$233,PL!$H$4:$AC$4,0)),0)/Summary!$C$26)*(1-Summary!$C$28)</f>
        <v>0</v>
      </c>
      <c r="FO333" s="356">
        <f>(IF(AND(FO$233=$O333,FP$233=$O333+1),INDEX(PL!$H$89:$AC$89,MATCH(MonthlyCF!FP$233,PL!$H$4:$AC$4,0)),0)/Summary!$C$26)*(1-Summary!$C$28)</f>
        <v>0</v>
      </c>
      <c r="FP333" s="356">
        <f>(IF(AND(FP$233=$O333,FQ$233=$O333+1),INDEX(PL!$H$89:$AC$89,MATCH(MonthlyCF!FQ$233,PL!$H$4:$AC$4,0)),0)/Summary!$C$26)*(1-Summary!$C$28)</f>
        <v>0</v>
      </c>
      <c r="FQ333" s="356">
        <f>(IF(AND(FQ$233=$O333,FR$233=$O333+1),INDEX(PL!$H$89:$AC$89,MATCH(MonthlyCF!FR$233,PL!$H$4:$AC$4,0)),0)/Summary!$C$26)*(1-Summary!$C$28)</f>
        <v>0</v>
      </c>
      <c r="FR333" s="356">
        <f>(IF(AND(FR$233=$O333,FS$233=$O333+1),INDEX(PL!$H$89:$AC$89,MATCH(MonthlyCF!FS$233,PL!$H$4:$AC$4,0)),0)/Summary!$C$26)*(1-Summary!$C$28)</f>
        <v>0</v>
      </c>
      <c r="FS333" s="356">
        <f>(IF(AND(FS$233=$O333,FT$233=$O333+1),INDEX(PL!$H$89:$AC$89,MATCH(MonthlyCF!FT$233,PL!$H$4:$AC$4,0)),0)/Summary!$C$26)*(1-Summary!$C$28)</f>
        <v>0</v>
      </c>
      <c r="FT333" s="356">
        <f>(IF(AND(FT$233=$O333,FU$233=$O333+1),INDEX(PL!$H$89:$AC$89,MATCH(MonthlyCF!FU$233,PL!$H$4:$AC$4,0)),0)/Summary!$C$26)*(1-Summary!$C$28)</f>
        <v>0</v>
      </c>
      <c r="FU333" s="356">
        <f>(IF(AND(FU$233=$O333,FV$233=$O333+1),INDEX(PL!$H$89:$AC$89,MATCH(MonthlyCF!FV$233,PL!$H$4:$AC$4,0)),0)/Summary!$C$26)*(1-Summary!$C$28)</f>
        <v>0</v>
      </c>
      <c r="FV333" s="356">
        <f>(IF(AND(FV$233=$O333,FW$233=$O333+1),INDEX(PL!$H$89:$AC$89,MATCH(MonthlyCF!FW$233,PL!$H$4:$AC$4,0)),0)/Summary!$C$26)*(1-Summary!$C$28)</f>
        <v>0</v>
      </c>
      <c r="FW333" s="356">
        <f>(IF(AND(FW$233=$O333,FX$233=$O333+1),INDEX(PL!$H$89:$AC$89,MATCH(MonthlyCF!FX$233,PL!$H$4:$AC$4,0)),0)/Summary!$C$26)*(1-Summary!$C$28)</f>
        <v>0</v>
      </c>
      <c r="FX333" s="356">
        <f>(IF(AND(FX$233=$O333,FY$233=$O333+1),INDEX(PL!$H$89:$AC$89,MATCH(MonthlyCF!FY$233,PL!$H$4:$AC$4,0)),0)/Summary!$C$26)*(1-Summary!$C$28)</f>
        <v>0</v>
      </c>
      <c r="FY333" s="356">
        <f>(IF(AND(FY$233=$O333,FZ$233=$O333+1),INDEX(PL!$H$89:$AC$89,MATCH(MonthlyCF!FZ$233,PL!$H$4:$AC$4,0)),0)/Summary!$C$26)*(1-Summary!$C$28)</f>
        <v>0</v>
      </c>
      <c r="FZ333" s="356">
        <f>(IF(AND(FZ$233=$O333,GA$233=$O333+1),INDEX(PL!$H$89:$AC$89,MATCH(MonthlyCF!GA$233,PL!$H$4:$AC$4,0)),0)/Summary!$C$26)*(1-Summary!$C$28)</f>
        <v>0</v>
      </c>
      <c r="GA333" s="356">
        <f>(IF(AND(GA$233=$O333,GB$233=$O333+1),INDEX(PL!$H$89:$AC$89,MATCH(MonthlyCF!GB$233,PL!$H$4:$AC$4,0)),0)/Summary!$C$26)*(1-Summary!$C$28)</f>
        <v>0</v>
      </c>
      <c r="GB333" s="356">
        <f>(IF(AND(GB$233=$O333,GC$233=$O333+1),INDEX(PL!$H$89:$AC$89,MATCH(MonthlyCF!GC$233,PL!$H$4:$AC$4,0)),0)/Summary!$C$26)*(1-Summary!$C$28)</f>
        <v>0</v>
      </c>
      <c r="GC333" s="356">
        <f>(IF(AND(GC$233=$O333,GD$233=$O333+1),INDEX(PL!$H$89:$AC$89,MATCH(MonthlyCF!GD$233,PL!$H$4:$AC$4,0)),0)/Summary!$C$26)*(1-Summary!$C$28)</f>
        <v>0</v>
      </c>
      <c r="GD333" s="356">
        <f>(IF(AND(GD$233=$O333,GE$233=$O333+1),INDEX(PL!$H$89:$AC$89,MATCH(MonthlyCF!GE$233,PL!$H$4:$AC$4,0)),0)/Summary!$C$26)*(1-Summary!$C$28)</f>
        <v>0</v>
      </c>
      <c r="GE333" s="356">
        <f>(IF(AND(GE$233=$O333,GF$233=$O333+1),INDEX(PL!$H$89:$AC$89,MATCH(MonthlyCF!GF$233,PL!$H$4:$AC$4,0)),0)/Summary!$C$26)*(1-Summary!$C$28)</f>
        <v>0</v>
      </c>
      <c r="GF333" s="356">
        <f>(IF(AND(GF$233=$O333,GG$233=$O333+1),INDEX(PL!$H$89:$AC$89,MATCH(MonthlyCF!GG$233,PL!$H$4:$AC$4,0)),0)/Summary!$C$26)*(1-Summary!$C$28)</f>
        <v>0</v>
      </c>
      <c r="GG333" s="356">
        <f>(IF(AND(GG$233=$O333,GH$233=$O333+1),INDEX(PL!$H$89:$AC$89,MATCH(MonthlyCF!GH$233,PL!$H$4:$AC$4,0)),0)/Summary!$C$26)*(1-Summary!$C$28)</f>
        <v>0</v>
      </c>
      <c r="GH333" s="356">
        <f>(IF(AND(GH$233=$O333,GI$233=$O333+1),INDEX(PL!$H$89:$AC$89,MATCH(MonthlyCF!GI$233,PL!$H$4:$AC$4,0)),0)/Summary!$C$26)*(1-Summary!$C$28)</f>
        <v>0</v>
      </c>
      <c r="GI333" s="356">
        <f>(IF(AND(GI$233=$O333,GJ$233=$O333+1),INDEX(PL!$H$89:$AC$89,MATCH(MonthlyCF!GJ$233,PL!$H$4:$AC$4,0)),0)/Summary!$C$26)*(1-Summary!$C$28)</f>
        <v>0</v>
      </c>
      <c r="GJ333" s="356">
        <f>(IF(AND(GJ$233=$O333,GK$233=$O333+1),INDEX(PL!$H$89:$AC$89,MATCH(MonthlyCF!GK$233,PL!$H$4:$AC$4,0)),0)/Summary!$C$26)*(1-Summary!$C$28)</f>
        <v>0</v>
      </c>
      <c r="GK333" s="356">
        <f>(IF(AND(GK$233=$O333,GL$233=$O333+1),INDEX(PL!$H$89:$AC$89,MATCH(MonthlyCF!GL$233,PL!$H$4:$AC$4,0)),0)/Summary!$C$26)*(1-Summary!$C$28)</f>
        <v>0</v>
      </c>
      <c r="GL333" s="356">
        <f>(IF(AND(GL$233=$O333,GM$233=$O333+1),INDEX(PL!$H$89:$AC$89,MATCH(MonthlyCF!GM$233,PL!$H$4:$AC$4,0)),0)/Summary!$C$26)*(1-Summary!$C$28)</f>
        <v>0</v>
      </c>
      <c r="GM333" s="356">
        <f>(IF(AND(GM$233=$O333,GN$233=$O333+1),INDEX(PL!$H$89:$AC$89,MATCH(MonthlyCF!GN$233,PL!$H$4:$AC$4,0)),0)/Summary!$C$26)*(1-Summary!$C$28)</f>
        <v>0</v>
      </c>
      <c r="GN333" s="356">
        <f>(IF(AND(GN$233=$O333,GO$233=$O333+1),INDEX(PL!$H$89:$AC$89,MATCH(MonthlyCF!GO$233,PL!$H$4:$AC$4,0)),0)/Summary!$C$26)*(1-Summary!$C$28)</f>
        <v>0</v>
      </c>
    </row>
    <row r="334" spans="13:198" hidden="1" outlineLevel="1" x14ac:dyDescent="0.75">
      <c r="O334" s="1">
        <v>6</v>
      </c>
      <c r="P334" s="356">
        <f>(IF(AND(P$233=$O334,Q$233=$O334+1),INDEX(PL!$H$89:$AC$89,MATCH(MonthlyCF!Q$233,PL!$H$4:$AC$4,0)),0)/Summary!$C$26)*(1-Summary!$C$28)</f>
        <v>0</v>
      </c>
      <c r="Q334" s="356">
        <f>(IF(AND(Q$233=$O334,R$233=$O334+1),INDEX(PL!$H$89:$AC$89,MATCH(MonthlyCF!R$233,PL!$H$4:$AC$4,0)),0)/Summary!$C$26)*(1-Summary!$C$28)</f>
        <v>0</v>
      </c>
      <c r="R334" s="356">
        <f>(IF(AND(R$233=$O334,S$233=$O334+1),INDEX(PL!$H$89:$AC$89,MATCH(MonthlyCF!S$233,PL!$H$4:$AC$4,0)),0)/Summary!$C$26)*(1-Summary!$C$28)</f>
        <v>0</v>
      </c>
      <c r="S334" s="356">
        <f>(IF(AND(S$233=$O334,T$233=$O334+1),INDEX(PL!$H$89:$AC$89,MATCH(MonthlyCF!T$233,PL!$H$4:$AC$4,0)),0)/Summary!$C$26)*(1-Summary!$C$28)</f>
        <v>0</v>
      </c>
      <c r="T334" s="356">
        <f>(IF(AND(T$233=$O334,U$233=$O334+1),INDEX(PL!$H$89:$AC$89,MATCH(MonthlyCF!U$233,PL!$H$4:$AC$4,0)),0)/Summary!$C$26)*(1-Summary!$C$28)</f>
        <v>0</v>
      </c>
      <c r="U334" s="356">
        <f>(IF(AND(U$233=$O334,V$233=$O334+1),INDEX(PL!$H$89:$AC$89,MATCH(MonthlyCF!V$233,PL!$H$4:$AC$4,0)),0)/Summary!$C$26)*(1-Summary!$C$28)</f>
        <v>0</v>
      </c>
      <c r="V334" s="356">
        <f>(IF(AND(V$233=$O334,W$233=$O334+1),INDEX(PL!$H$89:$AC$89,MATCH(MonthlyCF!W$233,PL!$H$4:$AC$4,0)),0)/Summary!$C$26)*(1-Summary!$C$28)</f>
        <v>0</v>
      </c>
      <c r="W334" s="356">
        <f>(IF(AND(W$233=$O334,X$233=$O334+1),INDEX(PL!$H$89:$AC$89,MATCH(MonthlyCF!X$233,PL!$H$4:$AC$4,0)),0)/Summary!$C$26)*(1-Summary!$C$28)</f>
        <v>0</v>
      </c>
      <c r="X334" s="356">
        <f>(IF(AND(X$233=$O334,Y$233=$O334+1),INDEX(PL!$H$89:$AC$89,MATCH(MonthlyCF!Y$233,PL!$H$4:$AC$4,0)),0)/Summary!$C$26)*(1-Summary!$C$28)</f>
        <v>0</v>
      </c>
      <c r="Y334" s="356">
        <f>(IF(AND(Y$233=$O334,Z$233=$O334+1),INDEX(PL!$H$89:$AC$89,MATCH(MonthlyCF!Z$233,PL!$H$4:$AC$4,0)),0)/Summary!$C$26)*(1-Summary!$C$28)</f>
        <v>0</v>
      </c>
      <c r="Z334" s="356">
        <f>(IF(AND(Z$233=$O334,AA$233=$O334+1),INDEX(PL!$H$89:$AC$89,MATCH(MonthlyCF!AA$233,PL!$H$4:$AC$4,0)),0)/Summary!$C$26)*(1-Summary!$C$28)</f>
        <v>0</v>
      </c>
      <c r="AA334" s="356">
        <f>(IF(AND(AA$233=$O334,AB$233=$O334+1),INDEX(PL!$H$89:$AC$89,MATCH(MonthlyCF!AB$233,PL!$H$4:$AC$4,0)),0)/Summary!$C$26)*(1-Summary!$C$28)</f>
        <v>0</v>
      </c>
      <c r="AB334" s="356">
        <f>(IF(AND(AB$233=$O334,AC$233=$O334+1),INDEX(PL!$H$89:$AC$89,MATCH(MonthlyCF!AC$233,PL!$H$4:$AC$4,0)),0)/Summary!$C$26)*(1-Summary!$C$28)</f>
        <v>0</v>
      </c>
      <c r="AC334" s="356">
        <f>(IF(AND(AC$233=$O334,AD$233=$O334+1),INDEX(PL!$H$89:$AC$89,MATCH(MonthlyCF!AD$233,PL!$H$4:$AC$4,0)),0)/Summary!$C$26)*(1-Summary!$C$28)</f>
        <v>0</v>
      </c>
      <c r="AD334" s="356">
        <f>(IF(AND(AD$233=$O334,AE$233=$O334+1),INDEX(PL!$H$89:$AC$89,MATCH(MonthlyCF!AE$233,PL!$H$4:$AC$4,0)),0)/Summary!$C$26)*(1-Summary!$C$28)</f>
        <v>0</v>
      </c>
      <c r="AE334" s="356">
        <f>(IF(AND(AE$233=$O334,AF$233=$O334+1),INDEX(PL!$H$89:$AC$89,MATCH(MonthlyCF!AF$233,PL!$H$4:$AC$4,0)),0)/Summary!$C$26)*(1-Summary!$C$28)</f>
        <v>0</v>
      </c>
      <c r="AF334" s="356">
        <f>(IF(AND(AF$233=$O334,AG$233=$O334+1),INDEX(PL!$H$89:$AC$89,MATCH(MonthlyCF!AG$233,PL!$H$4:$AC$4,0)),0)/Summary!$C$26)*(1-Summary!$C$28)</f>
        <v>0</v>
      </c>
      <c r="AG334" s="356">
        <f>(IF(AND(AG$233=$O334,AH$233=$O334+1),INDEX(PL!$H$89:$AC$89,MATCH(MonthlyCF!AH$233,PL!$H$4:$AC$4,0)),0)/Summary!$C$26)*(1-Summary!$C$28)</f>
        <v>0</v>
      </c>
      <c r="AH334" s="356">
        <f>(IF(AND(AH$233=$O334,AI$233=$O334+1),INDEX(PL!$H$89:$AC$89,MATCH(MonthlyCF!AI$233,PL!$H$4:$AC$4,0)),0)/Summary!$C$26)*(1-Summary!$C$28)</f>
        <v>0</v>
      </c>
      <c r="AI334" s="356">
        <f>(IF(AND(AI$233=$O334,AJ$233=$O334+1),INDEX(PL!$H$89:$AC$89,MATCH(MonthlyCF!AJ$233,PL!$H$4:$AC$4,0)),0)/Summary!$C$26)*(1-Summary!$C$28)</f>
        <v>0</v>
      </c>
      <c r="AJ334" s="356">
        <f>(IF(AND(AJ$233=$O334,AK$233=$O334+1),INDEX(PL!$H$89:$AC$89,MATCH(MonthlyCF!AK$233,PL!$H$4:$AC$4,0)),0)/Summary!$C$26)*(1-Summary!$C$28)</f>
        <v>0</v>
      </c>
      <c r="AK334" s="356">
        <f>(IF(AND(AK$233=$O334,AL$233=$O334+1),INDEX(PL!$H$89:$AC$89,MATCH(MonthlyCF!AL$233,PL!$H$4:$AC$4,0)),0)/Summary!$C$26)*(1-Summary!$C$28)</f>
        <v>0</v>
      </c>
      <c r="AL334" s="356">
        <f>(IF(AND(AL$233=$O334,AM$233=$O334+1),INDEX(PL!$H$89:$AC$89,MATCH(MonthlyCF!AM$233,PL!$H$4:$AC$4,0)),0)/Summary!$C$26)*(1-Summary!$C$28)</f>
        <v>0</v>
      </c>
      <c r="AM334" s="356">
        <f>(IF(AND(AM$233=$O334,AN$233=$O334+1),INDEX(PL!$H$89:$AC$89,MATCH(MonthlyCF!AN$233,PL!$H$4:$AC$4,0)),0)/Summary!$C$26)*(1-Summary!$C$28)</f>
        <v>0</v>
      </c>
      <c r="AN334" s="356">
        <f>(IF(AND(AN$233=$O334,AO$233=$O334+1),INDEX(PL!$H$89:$AC$89,MATCH(MonthlyCF!AO$233,PL!$H$4:$AC$4,0)),0)/Summary!$C$26)*(1-Summary!$C$28)</f>
        <v>0</v>
      </c>
      <c r="AO334" s="356">
        <f>(IF(AND(AO$233=$O334,AP$233=$O334+1),INDEX(PL!$H$89:$AC$89,MATCH(MonthlyCF!AP$233,PL!$H$4:$AC$4,0)),0)/Summary!$C$26)*(1-Summary!$C$28)</f>
        <v>0</v>
      </c>
      <c r="AP334" s="356">
        <f>(IF(AND(AP$233=$O334,AQ$233=$O334+1),INDEX(PL!$H$89:$AC$89,MATCH(MonthlyCF!AQ$233,PL!$H$4:$AC$4,0)),0)/Summary!$C$26)*(1-Summary!$C$28)</f>
        <v>0</v>
      </c>
      <c r="AQ334" s="356">
        <f>(IF(AND(AQ$233=$O334,AR$233=$O334+1),INDEX(PL!$H$89:$AC$89,MATCH(MonthlyCF!AR$233,PL!$H$4:$AC$4,0)),0)/Summary!$C$26)*(1-Summary!$C$28)</f>
        <v>0</v>
      </c>
      <c r="AR334" s="356">
        <f>(IF(AND(AR$233=$O334,AS$233=$O334+1),INDEX(PL!$H$89:$AC$89,MATCH(MonthlyCF!AS$233,PL!$H$4:$AC$4,0)),0)/Summary!$C$26)*(1-Summary!$C$28)</f>
        <v>0</v>
      </c>
      <c r="AS334" s="356">
        <f>(IF(AND(AS$233=$O334,AT$233=$O334+1),INDEX(PL!$H$89:$AC$89,MATCH(MonthlyCF!AT$233,PL!$H$4:$AC$4,0)),0)/Summary!$C$26)*(1-Summary!$C$28)</f>
        <v>0</v>
      </c>
      <c r="AT334" s="356">
        <f>(IF(AND(AT$233=$O334,AU$233=$O334+1),INDEX(PL!$H$89:$AC$89,MATCH(MonthlyCF!AU$233,PL!$H$4:$AC$4,0)),0)/Summary!$C$26)*(1-Summary!$C$28)</f>
        <v>0</v>
      </c>
      <c r="AU334" s="356">
        <f>(IF(AND(AU$233=$O334,AV$233=$O334+1),INDEX(PL!$H$89:$AC$89,MATCH(MonthlyCF!AV$233,PL!$H$4:$AC$4,0)),0)/Summary!$C$26)*(1-Summary!$C$28)</f>
        <v>0</v>
      </c>
      <c r="AV334" s="356">
        <f>(IF(AND(AV$233=$O334,AW$233=$O334+1),INDEX(PL!$H$89:$AC$89,MATCH(MonthlyCF!AW$233,PL!$H$4:$AC$4,0)),0)/Summary!$C$26)*(1-Summary!$C$28)</f>
        <v>0</v>
      </c>
      <c r="AW334" s="356">
        <f>(IF(AND(AW$233=$O334,AX$233=$O334+1),INDEX(PL!$H$89:$AC$89,MATCH(MonthlyCF!AX$233,PL!$H$4:$AC$4,0)),0)/Summary!$C$26)*(1-Summary!$C$28)</f>
        <v>0</v>
      </c>
      <c r="AX334" s="356">
        <f>(IF(AND(AX$233=$O334,AY$233=$O334+1),INDEX(PL!$H$89:$AC$89,MATCH(MonthlyCF!AY$233,PL!$H$4:$AC$4,0)),0)/Summary!$C$26)*(1-Summary!$C$28)</f>
        <v>0</v>
      </c>
      <c r="AY334" s="356">
        <f>(IF(AND(AY$233=$O334,AZ$233=$O334+1),INDEX(PL!$H$89:$AC$89,MATCH(MonthlyCF!AZ$233,PL!$H$4:$AC$4,0)),0)/Summary!$C$26)*(1-Summary!$C$28)</f>
        <v>0</v>
      </c>
      <c r="AZ334" s="356">
        <f>(IF(AND(AZ$233=$O334,BA$233=$O334+1),INDEX(PL!$H$89:$AC$89,MATCH(MonthlyCF!BA$233,PL!$H$4:$AC$4,0)),0)/Summary!$C$26)*(1-Summary!$C$28)</f>
        <v>0</v>
      </c>
      <c r="BA334" s="356">
        <f>(IF(AND(BA$233=$O334,BB$233=$O334+1),INDEX(PL!$H$89:$AC$89,MATCH(MonthlyCF!BB$233,PL!$H$4:$AC$4,0)),0)/Summary!$C$26)*(1-Summary!$C$28)</f>
        <v>0</v>
      </c>
      <c r="BB334" s="356">
        <f>(IF(AND(BB$233=$O334,BC$233=$O334+1),INDEX(PL!$H$89:$AC$89,MATCH(MonthlyCF!BC$233,PL!$H$4:$AC$4,0)),0)/Summary!$C$26)*(1-Summary!$C$28)</f>
        <v>0</v>
      </c>
      <c r="BC334" s="356">
        <f>(IF(AND(BC$233=$O334,BD$233=$O334+1),INDEX(PL!$H$89:$AC$89,MATCH(MonthlyCF!BD$233,PL!$H$4:$AC$4,0)),0)/Summary!$C$26)*(1-Summary!$C$28)</f>
        <v>0</v>
      </c>
      <c r="BD334" s="356">
        <f>(IF(AND(BD$233=$O334,BE$233=$O334+1),INDEX(PL!$H$89:$AC$89,MATCH(MonthlyCF!BE$233,PL!$H$4:$AC$4,0)),0)/Summary!$C$26)*(1-Summary!$C$28)</f>
        <v>0</v>
      </c>
      <c r="BE334" s="356">
        <f>(IF(AND(BE$233=$O334,BF$233=$O334+1),INDEX(PL!$H$89:$AC$89,MATCH(MonthlyCF!BF$233,PL!$H$4:$AC$4,0)),0)/Summary!$C$26)*(1-Summary!$C$28)</f>
        <v>0</v>
      </c>
      <c r="BF334" s="356">
        <f>(IF(AND(BF$233=$O334,BG$233=$O334+1),INDEX(PL!$H$89:$AC$89,MATCH(MonthlyCF!BG$233,PL!$H$4:$AC$4,0)),0)/Summary!$C$26)*(1-Summary!$C$28)</f>
        <v>0</v>
      </c>
      <c r="BG334" s="356">
        <f>(IF(AND(BG$233=$O334,BH$233=$O334+1),INDEX(PL!$H$89:$AC$89,MATCH(MonthlyCF!BH$233,PL!$H$4:$AC$4,0)),0)/Summary!$C$26)*(1-Summary!$C$28)</f>
        <v>0</v>
      </c>
      <c r="BH334" s="356">
        <f>(IF(AND(BH$233=$O334,BI$233=$O334+1),INDEX(PL!$H$89:$AC$89,MATCH(MonthlyCF!BI$233,PL!$H$4:$AC$4,0)),0)/Summary!$C$26)*(1-Summary!$C$28)</f>
        <v>0</v>
      </c>
      <c r="BI334" s="356">
        <f>(IF(AND(BI$233=$O334,BJ$233=$O334+1),INDEX(PL!$H$89:$AC$89,MATCH(MonthlyCF!BJ$233,PL!$H$4:$AC$4,0)),0)/Summary!$C$26)*(1-Summary!$C$28)</f>
        <v>0</v>
      </c>
      <c r="BJ334" s="356">
        <f>(IF(AND(BJ$233=$O334,BK$233=$O334+1),INDEX(PL!$H$89:$AC$89,MATCH(MonthlyCF!BK$233,PL!$H$4:$AC$4,0)),0)/Summary!$C$26)*(1-Summary!$C$28)</f>
        <v>0</v>
      </c>
      <c r="BK334" s="356">
        <f>(IF(AND(BK$233=$O334,BL$233=$O334+1),INDEX(PL!$H$89:$AC$89,MATCH(MonthlyCF!BL$233,PL!$H$4:$AC$4,0)),0)/Summary!$C$26)*(1-Summary!$C$28)</f>
        <v>0</v>
      </c>
      <c r="BL334" s="356">
        <f>(IF(AND(BL$233=$O334,BM$233=$O334+1),INDEX(PL!$H$89:$AC$89,MATCH(MonthlyCF!BM$233,PL!$H$4:$AC$4,0)),0)/Summary!$C$26)*(1-Summary!$C$28)</f>
        <v>0</v>
      </c>
      <c r="BM334" s="356">
        <f>(IF(AND(BM$233=$O334,BN$233=$O334+1),INDEX(PL!$H$89:$AC$89,MATCH(MonthlyCF!BN$233,PL!$H$4:$AC$4,0)),0)/Summary!$C$26)*(1-Summary!$C$28)</f>
        <v>0</v>
      </c>
      <c r="BN334" s="356">
        <f>(IF(AND(BN$233=$O334,BO$233=$O334+1),INDEX(PL!$H$89:$AC$89,MATCH(MonthlyCF!BO$233,PL!$H$4:$AC$4,0)),0)/Summary!$C$26)*(1-Summary!$C$28)</f>
        <v>0</v>
      </c>
      <c r="BO334" s="356">
        <f>(IF(AND(BO$233=$O334,BP$233=$O334+1),INDEX(PL!$H$89:$AC$89,MATCH(MonthlyCF!BP$233,PL!$H$4:$AC$4,0)),0)/Summary!$C$26)*(1-Summary!$C$28)</f>
        <v>0</v>
      </c>
      <c r="BP334" s="356">
        <f>(IF(AND(BP$233=$O334,BQ$233=$O334+1),INDEX(PL!$H$89:$AC$89,MATCH(MonthlyCF!BQ$233,PL!$H$4:$AC$4,0)),0)/Summary!$C$26)*(1-Summary!$C$28)</f>
        <v>0</v>
      </c>
      <c r="BQ334" s="356">
        <f>(IF(AND(BQ$233=$O334,BR$233=$O334+1),INDEX(PL!$H$89:$AC$89,MATCH(MonthlyCF!BR$233,PL!$H$4:$AC$4,0)),0)/Summary!$C$26)*(1-Summary!$C$28)</f>
        <v>0</v>
      </c>
      <c r="BR334" s="356">
        <f>(IF(AND(BR$233=$O334,BS$233=$O334+1),INDEX(PL!$H$89:$AC$89,MATCH(MonthlyCF!BS$233,PL!$H$4:$AC$4,0)),0)/Summary!$C$26)*(1-Summary!$C$28)</f>
        <v>0</v>
      </c>
      <c r="BS334" s="356">
        <f>(IF(AND(BS$233=$O334,BT$233=$O334+1),INDEX(PL!$H$89:$AC$89,MATCH(MonthlyCF!BT$233,PL!$H$4:$AC$4,0)),0)/Summary!$C$26)*(1-Summary!$C$28)</f>
        <v>0</v>
      </c>
      <c r="BT334" s="356">
        <f>(IF(AND(BT$233=$O334,BU$233=$O334+1),INDEX(PL!$H$89:$AC$89,MATCH(MonthlyCF!BU$233,PL!$H$4:$AC$4,0)),0)/Summary!$C$26)*(1-Summary!$C$28)</f>
        <v>0</v>
      </c>
      <c r="BU334" s="356">
        <f>(IF(AND(BU$233=$O334,BV$233=$O334+1),INDEX(PL!$H$89:$AC$89,MATCH(MonthlyCF!BV$233,PL!$H$4:$AC$4,0)),0)/Summary!$C$26)*(1-Summary!$C$28)</f>
        <v>0</v>
      </c>
      <c r="BV334" s="356">
        <f>(IF(AND(BV$233=$O334,BW$233=$O334+1),INDEX(PL!$H$89:$AC$89,MATCH(MonthlyCF!BW$233,PL!$H$4:$AC$4,0)),0)/Summary!$C$26)*(1-Summary!$C$28)</f>
        <v>0</v>
      </c>
      <c r="BW334" s="356">
        <f>(IF(AND(BW$233=$O334,BX$233=$O334+1),INDEX(PL!$H$89:$AC$89,MATCH(MonthlyCF!BX$233,PL!$H$4:$AC$4,0)),0)/Summary!$C$26)*(1-Summary!$C$28)</f>
        <v>0</v>
      </c>
      <c r="BX334" s="356">
        <f>(IF(AND(BX$233=$O334,BY$233=$O334+1),INDEX(PL!$H$89:$AC$89,MATCH(MonthlyCF!BY$233,PL!$H$4:$AC$4,0)),0)/Summary!$C$26)*(1-Summary!$C$28)</f>
        <v>0</v>
      </c>
      <c r="BY334" s="356">
        <f>(IF(AND(BY$233=$O334,BZ$233=$O334+1),INDEX(PL!$H$89:$AC$89,MATCH(MonthlyCF!BZ$233,PL!$H$4:$AC$4,0)),0)/Summary!$C$26)*(1-Summary!$C$28)</f>
        <v>0</v>
      </c>
      <c r="BZ334" s="356">
        <f>(IF(AND(BZ$233=$O334,CA$233=$O334+1),INDEX(PL!$H$89:$AC$89,MATCH(MonthlyCF!CA$233,PL!$H$4:$AC$4,0)),0)/Summary!$C$26)*(1-Summary!$C$28)</f>
        <v>0</v>
      </c>
      <c r="CA334" s="356">
        <f>(IF(AND(CA$233=$O334,CB$233=$O334+1),INDEX(PL!$H$89:$AC$89,MATCH(MonthlyCF!CB$233,PL!$H$4:$AC$4,0)),0)/Summary!$C$26)*(1-Summary!$C$28)</f>
        <v>0</v>
      </c>
      <c r="CB334" s="356">
        <f>(IF(AND(CB$233=$O334,CC$233=$O334+1),INDEX(PL!$H$89:$AC$89,MATCH(MonthlyCF!CC$233,PL!$H$4:$AC$4,0)),0)/Summary!$C$26)*(1-Summary!$C$28)</f>
        <v>0</v>
      </c>
      <c r="CC334" s="356">
        <f>(IF(AND(CC$233=$O334,CD$233=$O334+1),INDEX(PL!$H$89:$AC$89,MATCH(MonthlyCF!CD$233,PL!$H$4:$AC$4,0)),0)/Summary!$C$26)*(1-Summary!$C$28)</f>
        <v>0</v>
      </c>
      <c r="CD334" s="356">
        <f>(IF(AND(CD$233=$O334,CE$233=$O334+1),INDEX(PL!$H$89:$AC$89,MATCH(MonthlyCF!CE$233,PL!$H$4:$AC$4,0)),0)/Summary!$C$26)*(1-Summary!$C$28)</f>
        <v>0</v>
      </c>
      <c r="CE334" s="356">
        <f>(IF(AND(CE$233=$O334,CF$233=$O334+1),INDEX(PL!$H$89:$AC$89,MATCH(MonthlyCF!CF$233,PL!$H$4:$AC$4,0)),0)/Summary!$C$26)*(1-Summary!$C$28)</f>
        <v>0</v>
      </c>
      <c r="CF334" s="356">
        <f>(IF(AND(CF$233=$O334,CG$233=$O334+1),INDEX(PL!$H$89:$AC$89,MATCH(MonthlyCF!CG$233,PL!$H$4:$AC$4,0)),0)/Summary!$C$26)*(1-Summary!$C$28)</f>
        <v>0</v>
      </c>
      <c r="CG334" s="356">
        <f>(IF(AND(CG$233=$O334,CH$233=$O334+1),INDEX(PL!$H$89:$AC$89,MATCH(MonthlyCF!CH$233,PL!$H$4:$AC$4,0)),0)/Summary!$C$26)*(1-Summary!$C$28)</f>
        <v>0</v>
      </c>
      <c r="CH334" s="356">
        <f>(IF(AND(CH$233=$O334,CI$233=$O334+1),INDEX(PL!$H$89:$AC$89,MATCH(MonthlyCF!CI$233,PL!$H$4:$AC$4,0)),0)/Summary!$C$26)*(1-Summary!$C$28)</f>
        <v>0</v>
      </c>
      <c r="CI334" s="356">
        <f>(IF(AND(CI$233=$O334,CJ$233=$O334+1),INDEX(PL!$H$89:$AC$89,MATCH(MonthlyCF!CJ$233,PL!$H$4:$AC$4,0)),0)/Summary!$C$26)*(1-Summary!$C$28)</f>
        <v>0</v>
      </c>
      <c r="CJ334" s="356">
        <f>(IF(AND(CJ$233=$O334,CK$233=$O334+1),INDEX(PL!$H$89:$AC$89,MATCH(MonthlyCF!CK$233,PL!$H$4:$AC$4,0)),0)/Summary!$C$26)*(1-Summary!$C$28)</f>
        <v>0</v>
      </c>
      <c r="CK334" s="356">
        <f>(IF(AND(CK$233=$O334,CL$233=$O334+1),INDEX(PL!$H$89:$AC$89,MATCH(MonthlyCF!CL$233,PL!$H$4:$AC$4,0)),0)/Summary!$C$26)*(1-Summary!$C$28)</f>
        <v>0</v>
      </c>
      <c r="CL334" s="356">
        <f>(IF(AND(CL$233=$O334,CM$233=$O334+1),INDEX(PL!$H$89:$AC$89,MATCH(MonthlyCF!CM$233,PL!$H$4:$AC$4,0)),0)/Summary!$C$26)*(1-Summary!$C$28)</f>
        <v>0</v>
      </c>
      <c r="CM334" s="356">
        <f>(IF(AND(CM$233=$O334,CN$233=$O334+1),INDEX(PL!$H$89:$AC$89,MATCH(MonthlyCF!CN$233,PL!$H$4:$AC$4,0)),0)/Summary!$C$26)*(1-Summary!$C$28)</f>
        <v>0</v>
      </c>
      <c r="CN334" s="356">
        <f>(IF(AND(CN$233=$O334,CO$233=$O334+1),INDEX(PL!$H$89:$AC$89,MATCH(MonthlyCF!CO$233,PL!$H$4:$AC$4,0)),0)/Summary!$C$26)*(1-Summary!$C$28)</f>
        <v>0</v>
      </c>
      <c r="CO334" s="356">
        <f>(IF(AND(CO$233=$O334,CP$233=$O334+1),INDEX(PL!$H$89:$AC$89,MATCH(MonthlyCF!CP$233,PL!$H$4:$AC$4,0)),0)/Summary!$C$26)*(1-Summary!$C$28)</f>
        <v>0</v>
      </c>
      <c r="CP334" s="356">
        <f>(IF(AND(CP$233=$O334,CQ$233=$O334+1),INDEX(PL!$H$89:$AC$89,MATCH(MonthlyCF!CQ$233,PL!$H$4:$AC$4,0)),0)/Summary!$C$26)*(1-Summary!$C$28)</f>
        <v>0</v>
      </c>
      <c r="CQ334" s="356">
        <f>(IF(AND(CQ$233=$O334,CR$233=$O334+1),INDEX(PL!$H$89:$AC$89,MATCH(MonthlyCF!CR$233,PL!$H$4:$AC$4,0)),0)/Summary!$C$26)*(1-Summary!$C$28)</f>
        <v>0</v>
      </c>
      <c r="CR334" s="356">
        <f>(IF(AND(CR$233=$O334,CS$233=$O334+1),INDEX(PL!$H$89:$AC$89,MATCH(MonthlyCF!CS$233,PL!$H$4:$AC$4,0)),0)/Summary!$C$26)*(1-Summary!$C$28)</f>
        <v>0</v>
      </c>
      <c r="CS334" s="356">
        <f>(IF(AND(CS$233=$O334,CT$233=$O334+1),INDEX(PL!$H$89:$AC$89,MATCH(MonthlyCF!CT$233,PL!$H$4:$AC$4,0)),0)/Summary!$C$26)*(1-Summary!$C$28)</f>
        <v>0</v>
      </c>
      <c r="CT334" s="356">
        <f>(IF(AND(CT$233=$O334,CU$233=$O334+1),INDEX(PL!$H$89:$AC$89,MATCH(MonthlyCF!CU$233,PL!$H$4:$AC$4,0)),0)/Summary!$C$26)*(1-Summary!$C$28)</f>
        <v>0</v>
      </c>
      <c r="CU334" s="356">
        <f>(IF(AND(CU$233=$O334,CV$233=$O334+1),INDEX(PL!$H$89:$AC$89,MATCH(MonthlyCF!CV$233,PL!$H$4:$AC$4,0)),0)/Summary!$C$26)*(1-Summary!$C$28)</f>
        <v>0</v>
      </c>
      <c r="CV334" s="356">
        <f>(IF(AND(CV$233=$O334,CW$233=$O334+1),INDEX(PL!$H$89:$AC$89,MATCH(MonthlyCF!CW$233,PL!$H$4:$AC$4,0)),0)/Summary!$C$26)*(1-Summary!$C$28)</f>
        <v>0</v>
      </c>
      <c r="CW334" s="356">
        <f>(IF(AND(CW$233=$O334,CX$233=$O334+1),INDEX(PL!$H$89:$AC$89,MATCH(MonthlyCF!CX$233,PL!$H$4:$AC$4,0)),0)/Summary!$C$26)*(1-Summary!$C$28)</f>
        <v>0</v>
      </c>
      <c r="CX334" s="356">
        <f>(IF(AND(CX$233=$O334,CY$233=$O334+1),INDEX(PL!$H$89:$AC$89,MATCH(MonthlyCF!CY$233,PL!$H$4:$AC$4,0)),0)/Summary!$C$26)*(1-Summary!$C$28)</f>
        <v>0</v>
      </c>
      <c r="CY334" s="356">
        <f>(IF(AND(CY$233=$O334,CZ$233=$O334+1),INDEX(PL!$H$89:$AC$89,MATCH(MonthlyCF!CZ$233,PL!$H$4:$AC$4,0)),0)/Summary!$C$26)*(1-Summary!$C$28)</f>
        <v>0</v>
      </c>
      <c r="CZ334" s="356">
        <f>(IF(AND(CZ$233=$O334,DA$233=$O334+1),INDEX(PL!$H$89:$AC$89,MATCH(MonthlyCF!DA$233,PL!$H$4:$AC$4,0)),0)/Summary!$C$26)*(1-Summary!$C$28)</f>
        <v>0</v>
      </c>
      <c r="DA334" s="356">
        <f>(IF(AND(DA$233=$O334,DB$233=$O334+1),INDEX(PL!$H$89:$AC$89,MATCH(MonthlyCF!DB$233,PL!$H$4:$AC$4,0)),0)/Summary!$C$26)*(1-Summary!$C$28)</f>
        <v>0</v>
      </c>
      <c r="DB334" s="356">
        <f>(IF(AND(DB$233=$O334,DC$233=$O334+1),INDEX(PL!$H$89:$AC$89,MATCH(MonthlyCF!DC$233,PL!$H$4:$AC$4,0)),0)/Summary!$C$26)*(1-Summary!$C$28)</f>
        <v>0</v>
      </c>
      <c r="DC334" s="356">
        <f>(IF(AND(DC$233=$O334,DD$233=$O334+1),INDEX(PL!$H$89:$AC$89,MATCH(MonthlyCF!DD$233,PL!$H$4:$AC$4,0)),0)/Summary!$C$26)*(1-Summary!$C$28)</f>
        <v>0</v>
      </c>
      <c r="DD334" s="356">
        <f>(IF(AND(DD$233=$O334,DE$233=$O334+1),INDEX(PL!$H$89:$AC$89,MATCH(MonthlyCF!DE$233,PL!$H$4:$AC$4,0)),0)/Summary!$C$26)*(1-Summary!$C$28)</f>
        <v>0</v>
      </c>
      <c r="DE334" s="356">
        <f>(IF(AND(DE$233=$O334,DF$233=$O334+1),INDEX(PL!$H$89:$AC$89,MATCH(MonthlyCF!DF$233,PL!$H$4:$AC$4,0)),0)/Summary!$C$26)*(1-Summary!$C$28)</f>
        <v>0</v>
      </c>
      <c r="DF334" s="356">
        <f>(IF(AND(DF$233=$O334,DG$233=$O334+1),INDEX(PL!$H$89:$AC$89,MATCH(MonthlyCF!DG$233,PL!$H$4:$AC$4,0)),0)/Summary!$C$26)*(1-Summary!$C$28)</f>
        <v>0</v>
      </c>
      <c r="DG334" s="356">
        <f>(IF(AND(DG$233=$O334,DH$233=$O334+1),INDEX(PL!$H$89:$AC$89,MATCH(MonthlyCF!DH$233,PL!$H$4:$AC$4,0)),0)/Summary!$C$26)*(1-Summary!$C$28)</f>
        <v>0</v>
      </c>
      <c r="DH334" s="356">
        <f>(IF(AND(DH$233=$O334,DI$233=$O334+1),INDEX(PL!$H$89:$AC$89,MATCH(MonthlyCF!DI$233,PL!$H$4:$AC$4,0)),0)/Summary!$C$26)*(1-Summary!$C$28)</f>
        <v>0</v>
      </c>
      <c r="DI334" s="356">
        <f>(IF(AND(DI$233=$O334,DJ$233=$O334+1),INDEX(PL!$H$89:$AC$89,MATCH(MonthlyCF!DJ$233,PL!$H$4:$AC$4,0)),0)/Summary!$C$26)*(1-Summary!$C$28)</f>
        <v>0</v>
      </c>
      <c r="DJ334" s="356">
        <f>(IF(AND(DJ$233=$O334,DK$233=$O334+1),INDEX(PL!$H$89:$AC$89,MATCH(MonthlyCF!DK$233,PL!$H$4:$AC$4,0)),0)/Summary!$C$26)*(1-Summary!$C$28)</f>
        <v>946643465.75842762</v>
      </c>
      <c r="DK334" s="356">
        <f>(IF(AND(DK$233=$O334,DL$233=$O334+1),INDEX(PL!$H$89:$AC$89,MATCH(MonthlyCF!DL$233,PL!$H$4:$AC$4,0)),0)/Summary!$C$26)*(1-Summary!$C$28)</f>
        <v>0</v>
      </c>
      <c r="DL334" s="356">
        <f>(IF(AND(DL$233=$O334,DM$233=$O334+1),INDEX(PL!$H$89:$AC$89,MATCH(MonthlyCF!DM$233,PL!$H$4:$AC$4,0)),0)/Summary!$C$26)*(1-Summary!$C$28)</f>
        <v>0</v>
      </c>
      <c r="DM334" s="356">
        <f>(IF(AND(DM$233=$O334,DN$233=$O334+1),INDEX(PL!$H$89:$AC$89,MATCH(MonthlyCF!DN$233,PL!$H$4:$AC$4,0)),0)/Summary!$C$26)*(1-Summary!$C$28)</f>
        <v>0</v>
      </c>
      <c r="DN334" s="356">
        <f>(IF(AND(DN$233=$O334,DO$233=$O334+1),INDEX(PL!$H$89:$AC$89,MATCH(MonthlyCF!DO$233,PL!$H$4:$AC$4,0)),0)/Summary!$C$26)*(1-Summary!$C$28)</f>
        <v>0</v>
      </c>
      <c r="DO334" s="356">
        <f>(IF(AND(DO$233=$O334,DP$233=$O334+1),INDEX(PL!$H$89:$AC$89,MATCH(MonthlyCF!DP$233,PL!$H$4:$AC$4,0)),0)/Summary!$C$26)*(1-Summary!$C$28)</f>
        <v>0</v>
      </c>
      <c r="DP334" s="356">
        <f>(IF(AND(DP$233=$O334,DQ$233=$O334+1),INDEX(PL!$H$89:$AC$89,MATCH(MonthlyCF!DQ$233,PL!$H$4:$AC$4,0)),0)/Summary!$C$26)*(1-Summary!$C$28)</f>
        <v>0</v>
      </c>
      <c r="DQ334" s="356">
        <f>(IF(AND(DQ$233=$O334,DR$233=$O334+1),INDEX(PL!$H$89:$AC$89,MATCH(MonthlyCF!DR$233,PL!$H$4:$AC$4,0)),0)/Summary!$C$26)*(1-Summary!$C$28)</f>
        <v>0</v>
      </c>
      <c r="DR334" s="356">
        <f>(IF(AND(DR$233=$O334,DS$233=$O334+1),INDEX(PL!$H$89:$AC$89,MATCH(MonthlyCF!DS$233,PL!$H$4:$AC$4,0)),0)/Summary!$C$26)*(1-Summary!$C$28)</f>
        <v>0</v>
      </c>
      <c r="DS334" s="356">
        <f>(IF(AND(DS$233=$O334,DT$233=$O334+1),INDEX(PL!$H$89:$AC$89,MATCH(MonthlyCF!DT$233,PL!$H$4:$AC$4,0)),0)/Summary!$C$26)*(1-Summary!$C$28)</f>
        <v>0</v>
      </c>
      <c r="DT334" s="356">
        <f>(IF(AND(DT$233=$O334,DU$233=$O334+1),INDEX(PL!$H$89:$AC$89,MATCH(MonthlyCF!DU$233,PL!$H$4:$AC$4,0)),0)/Summary!$C$26)*(1-Summary!$C$28)</f>
        <v>0</v>
      </c>
      <c r="DU334" s="356">
        <f>(IF(AND(DU$233=$O334,DV$233=$O334+1),INDEX(PL!$H$89:$AC$89,MATCH(MonthlyCF!DV$233,PL!$H$4:$AC$4,0)),0)/Summary!$C$26)*(1-Summary!$C$28)</f>
        <v>0</v>
      </c>
      <c r="DV334" s="356">
        <f>(IF(AND(DV$233=$O334,DW$233=$O334+1),INDEX(PL!$H$89:$AC$89,MATCH(MonthlyCF!DW$233,PL!$H$4:$AC$4,0)),0)/Summary!$C$26)*(1-Summary!$C$28)</f>
        <v>0</v>
      </c>
      <c r="DW334" s="356">
        <f>(IF(AND(DW$233=$O334,DX$233=$O334+1),INDEX(PL!$H$89:$AC$89,MATCH(MonthlyCF!DX$233,PL!$H$4:$AC$4,0)),0)/Summary!$C$26)*(1-Summary!$C$28)</f>
        <v>0</v>
      </c>
      <c r="DX334" s="356">
        <f>(IF(AND(DX$233=$O334,DY$233=$O334+1),INDEX(PL!$H$89:$AC$89,MATCH(MonthlyCF!DY$233,PL!$H$4:$AC$4,0)),0)/Summary!$C$26)*(1-Summary!$C$28)</f>
        <v>0</v>
      </c>
      <c r="DY334" s="356">
        <f>(IF(AND(DY$233=$O334,DZ$233=$O334+1),INDEX(PL!$H$89:$AC$89,MATCH(MonthlyCF!DZ$233,PL!$H$4:$AC$4,0)),0)/Summary!$C$26)*(1-Summary!$C$28)</f>
        <v>0</v>
      </c>
      <c r="DZ334" s="356">
        <f>(IF(AND(DZ$233=$O334,EA$233=$O334+1),INDEX(PL!$H$89:$AC$89,MATCH(MonthlyCF!EA$233,PL!$H$4:$AC$4,0)),0)/Summary!$C$26)*(1-Summary!$C$28)</f>
        <v>0</v>
      </c>
      <c r="EA334" s="356">
        <f>(IF(AND(EA$233=$O334,EB$233=$O334+1),INDEX(PL!$H$89:$AC$89,MATCH(MonthlyCF!EB$233,PL!$H$4:$AC$4,0)),0)/Summary!$C$26)*(1-Summary!$C$28)</f>
        <v>0</v>
      </c>
      <c r="EB334" s="356">
        <f>(IF(AND(EB$233=$O334,EC$233=$O334+1),INDEX(PL!$H$89:$AC$89,MATCH(MonthlyCF!EC$233,PL!$H$4:$AC$4,0)),0)/Summary!$C$26)*(1-Summary!$C$28)</f>
        <v>0</v>
      </c>
      <c r="EC334" s="356">
        <f>(IF(AND(EC$233=$O334,ED$233=$O334+1),INDEX(PL!$H$89:$AC$89,MATCH(MonthlyCF!ED$233,PL!$H$4:$AC$4,0)),0)/Summary!$C$26)*(1-Summary!$C$28)</f>
        <v>0</v>
      </c>
      <c r="ED334" s="356">
        <f>(IF(AND(ED$233=$O334,EE$233=$O334+1),INDEX(PL!$H$89:$AC$89,MATCH(MonthlyCF!EE$233,PL!$H$4:$AC$4,0)),0)/Summary!$C$26)*(1-Summary!$C$28)</f>
        <v>0</v>
      </c>
      <c r="EE334" s="356">
        <f>(IF(AND(EE$233=$O334,EF$233=$O334+1),INDEX(PL!$H$89:$AC$89,MATCH(MonthlyCF!EF$233,PL!$H$4:$AC$4,0)),0)/Summary!$C$26)*(1-Summary!$C$28)</f>
        <v>0</v>
      </c>
      <c r="EF334" s="356">
        <f>(IF(AND(EF$233=$O334,EG$233=$O334+1),INDEX(PL!$H$89:$AC$89,MATCH(MonthlyCF!EG$233,PL!$H$4:$AC$4,0)),0)/Summary!$C$26)*(1-Summary!$C$28)</f>
        <v>0</v>
      </c>
      <c r="EG334" s="356">
        <f>(IF(AND(EG$233=$O334,EH$233=$O334+1),INDEX(PL!$H$89:$AC$89,MATCH(MonthlyCF!EH$233,PL!$H$4:$AC$4,0)),0)/Summary!$C$26)*(1-Summary!$C$28)</f>
        <v>0</v>
      </c>
      <c r="EH334" s="356">
        <f>(IF(AND(EH$233=$O334,EI$233=$O334+1),INDEX(PL!$H$89:$AC$89,MATCH(MonthlyCF!EI$233,PL!$H$4:$AC$4,0)),0)/Summary!$C$26)*(1-Summary!$C$28)</f>
        <v>0</v>
      </c>
      <c r="EI334" s="356">
        <f>(IF(AND(EI$233=$O334,EJ$233=$O334+1),INDEX(PL!$H$89:$AC$89,MATCH(MonthlyCF!EJ$233,PL!$H$4:$AC$4,0)),0)/Summary!$C$26)*(1-Summary!$C$28)</f>
        <v>0</v>
      </c>
      <c r="EJ334" s="356">
        <f>(IF(AND(EJ$233=$O334,EK$233=$O334+1),INDEX(PL!$H$89:$AC$89,MATCH(MonthlyCF!EK$233,PL!$H$4:$AC$4,0)),0)/Summary!$C$26)*(1-Summary!$C$28)</f>
        <v>0</v>
      </c>
      <c r="EK334" s="356">
        <f>(IF(AND(EK$233=$O334,EL$233=$O334+1),INDEX(PL!$H$89:$AC$89,MATCH(MonthlyCF!EL$233,PL!$H$4:$AC$4,0)),0)/Summary!$C$26)*(1-Summary!$C$28)</f>
        <v>0</v>
      </c>
      <c r="EL334" s="356">
        <f>(IF(AND(EL$233=$O334,EM$233=$O334+1),INDEX(PL!$H$89:$AC$89,MATCH(MonthlyCF!EM$233,PL!$H$4:$AC$4,0)),0)/Summary!$C$26)*(1-Summary!$C$28)</f>
        <v>0</v>
      </c>
      <c r="EM334" s="356">
        <f>(IF(AND(EM$233=$O334,EN$233=$O334+1),INDEX(PL!$H$89:$AC$89,MATCH(MonthlyCF!EN$233,PL!$H$4:$AC$4,0)),0)/Summary!$C$26)*(1-Summary!$C$28)</f>
        <v>0</v>
      </c>
      <c r="EN334" s="356">
        <f>(IF(AND(EN$233=$O334,EO$233=$O334+1),INDEX(PL!$H$89:$AC$89,MATCH(MonthlyCF!EO$233,PL!$H$4:$AC$4,0)),0)/Summary!$C$26)*(1-Summary!$C$28)</f>
        <v>0</v>
      </c>
      <c r="EO334" s="356">
        <f>(IF(AND(EO$233=$O334,EP$233=$O334+1),INDEX(PL!$H$89:$AC$89,MATCH(MonthlyCF!EP$233,PL!$H$4:$AC$4,0)),0)/Summary!$C$26)*(1-Summary!$C$28)</f>
        <v>0</v>
      </c>
      <c r="EP334" s="356">
        <f>(IF(AND(EP$233=$O334,EQ$233=$O334+1),INDEX(PL!$H$89:$AC$89,MATCH(MonthlyCF!EQ$233,PL!$H$4:$AC$4,0)),0)/Summary!$C$26)*(1-Summary!$C$28)</f>
        <v>0</v>
      </c>
      <c r="EQ334" s="356">
        <f>(IF(AND(EQ$233=$O334,ER$233=$O334+1),INDEX(PL!$H$89:$AC$89,MATCH(MonthlyCF!ER$233,PL!$H$4:$AC$4,0)),0)/Summary!$C$26)*(1-Summary!$C$28)</f>
        <v>0</v>
      </c>
      <c r="ER334" s="356">
        <f>(IF(AND(ER$233=$O334,ES$233=$O334+1),INDEX(PL!$H$89:$AC$89,MATCH(MonthlyCF!ES$233,PL!$H$4:$AC$4,0)),0)/Summary!$C$26)*(1-Summary!$C$28)</f>
        <v>0</v>
      </c>
      <c r="ES334" s="356">
        <f>(IF(AND(ES$233=$O334,ET$233=$O334+1),INDEX(PL!$H$89:$AC$89,MATCH(MonthlyCF!ET$233,PL!$H$4:$AC$4,0)),0)/Summary!$C$26)*(1-Summary!$C$28)</f>
        <v>0</v>
      </c>
      <c r="ET334" s="356">
        <f>(IF(AND(ET$233=$O334,EU$233=$O334+1),INDEX(PL!$H$89:$AC$89,MATCH(MonthlyCF!EU$233,PL!$H$4:$AC$4,0)),0)/Summary!$C$26)*(1-Summary!$C$28)</f>
        <v>0</v>
      </c>
      <c r="EU334" s="356">
        <f>(IF(AND(EU$233=$O334,EV$233=$O334+1),INDEX(PL!$H$89:$AC$89,MATCH(MonthlyCF!EV$233,PL!$H$4:$AC$4,0)),0)/Summary!$C$26)*(1-Summary!$C$28)</f>
        <v>0</v>
      </c>
      <c r="EV334" s="356">
        <f>(IF(AND(EV$233=$O334,EW$233=$O334+1),INDEX(PL!$H$89:$AC$89,MATCH(MonthlyCF!EW$233,PL!$H$4:$AC$4,0)),0)/Summary!$C$26)*(1-Summary!$C$28)</f>
        <v>0</v>
      </c>
      <c r="EW334" s="356">
        <f>(IF(AND(EW$233=$O334,EX$233=$O334+1),INDEX(PL!$H$89:$AC$89,MATCH(MonthlyCF!EX$233,PL!$H$4:$AC$4,0)),0)/Summary!$C$26)*(1-Summary!$C$28)</f>
        <v>0</v>
      </c>
      <c r="EX334" s="356">
        <f>(IF(AND(EX$233=$O334,EY$233=$O334+1),INDEX(PL!$H$89:$AC$89,MATCH(MonthlyCF!EY$233,PL!$H$4:$AC$4,0)),0)/Summary!$C$26)*(1-Summary!$C$28)</f>
        <v>0</v>
      </c>
      <c r="EY334" s="356">
        <f>(IF(AND(EY$233=$O334,EZ$233=$O334+1),INDEX(PL!$H$89:$AC$89,MATCH(MonthlyCF!EZ$233,PL!$H$4:$AC$4,0)),0)/Summary!$C$26)*(1-Summary!$C$28)</f>
        <v>0</v>
      </c>
      <c r="EZ334" s="356">
        <f>(IF(AND(EZ$233=$O334,FA$233=$O334+1),INDEX(PL!$H$89:$AC$89,MATCH(MonthlyCF!FA$233,PL!$H$4:$AC$4,0)),0)/Summary!$C$26)*(1-Summary!$C$28)</f>
        <v>0</v>
      </c>
      <c r="FA334" s="356">
        <f>(IF(AND(FA$233=$O334,FB$233=$O334+1),INDEX(PL!$H$89:$AC$89,MATCH(MonthlyCF!FB$233,PL!$H$4:$AC$4,0)),0)/Summary!$C$26)*(1-Summary!$C$28)</f>
        <v>0</v>
      </c>
      <c r="FB334" s="356">
        <f>(IF(AND(FB$233=$O334,FC$233=$O334+1),INDEX(PL!$H$89:$AC$89,MATCH(MonthlyCF!FC$233,PL!$H$4:$AC$4,0)),0)/Summary!$C$26)*(1-Summary!$C$28)</f>
        <v>0</v>
      </c>
      <c r="FC334" s="356">
        <f>(IF(AND(FC$233=$O334,FD$233=$O334+1),INDEX(PL!$H$89:$AC$89,MATCH(MonthlyCF!FD$233,PL!$H$4:$AC$4,0)),0)/Summary!$C$26)*(1-Summary!$C$28)</f>
        <v>0</v>
      </c>
      <c r="FD334" s="356">
        <f>(IF(AND(FD$233=$O334,FE$233=$O334+1),INDEX(PL!$H$89:$AC$89,MATCH(MonthlyCF!FE$233,PL!$H$4:$AC$4,0)),0)/Summary!$C$26)*(1-Summary!$C$28)</f>
        <v>0</v>
      </c>
      <c r="FE334" s="356">
        <f>(IF(AND(FE$233=$O334,FF$233=$O334+1),INDEX(PL!$H$89:$AC$89,MATCH(MonthlyCF!FF$233,PL!$H$4:$AC$4,0)),0)/Summary!$C$26)*(1-Summary!$C$28)</f>
        <v>0</v>
      </c>
      <c r="FF334" s="356">
        <f>(IF(AND(FF$233=$O334,FG$233=$O334+1),INDEX(PL!$H$89:$AC$89,MATCH(MonthlyCF!FG$233,PL!$H$4:$AC$4,0)),0)/Summary!$C$26)*(1-Summary!$C$28)</f>
        <v>0</v>
      </c>
      <c r="FG334" s="356">
        <f>(IF(AND(FG$233=$O334,FH$233=$O334+1),INDEX(PL!$H$89:$AC$89,MATCH(MonthlyCF!FH$233,PL!$H$4:$AC$4,0)),0)/Summary!$C$26)*(1-Summary!$C$28)</f>
        <v>0</v>
      </c>
      <c r="FH334" s="356">
        <f>(IF(AND(FH$233=$O334,FI$233=$O334+1),INDEX(PL!$H$89:$AC$89,MATCH(MonthlyCF!FI$233,PL!$H$4:$AC$4,0)),0)/Summary!$C$26)*(1-Summary!$C$28)</f>
        <v>0</v>
      </c>
      <c r="FI334" s="356">
        <f>(IF(AND(FI$233=$O334,FJ$233=$O334+1),INDEX(PL!$H$89:$AC$89,MATCH(MonthlyCF!FJ$233,PL!$H$4:$AC$4,0)),0)/Summary!$C$26)*(1-Summary!$C$28)</f>
        <v>0</v>
      </c>
      <c r="FJ334" s="356">
        <f>(IF(AND(FJ$233=$O334,FK$233=$O334+1),INDEX(PL!$H$89:$AC$89,MATCH(MonthlyCF!FK$233,PL!$H$4:$AC$4,0)),0)/Summary!$C$26)*(1-Summary!$C$28)</f>
        <v>0</v>
      </c>
      <c r="FK334" s="356">
        <f>(IF(AND(FK$233=$O334,FL$233=$O334+1),INDEX(PL!$H$89:$AC$89,MATCH(MonthlyCF!FL$233,PL!$H$4:$AC$4,0)),0)/Summary!$C$26)*(1-Summary!$C$28)</f>
        <v>0</v>
      </c>
      <c r="FL334" s="356">
        <f>(IF(AND(FL$233=$O334,FM$233=$O334+1),INDEX(PL!$H$89:$AC$89,MATCH(MonthlyCF!FM$233,PL!$H$4:$AC$4,0)),0)/Summary!$C$26)*(1-Summary!$C$28)</f>
        <v>0</v>
      </c>
      <c r="FM334" s="356">
        <f>(IF(AND(FM$233=$O334,FN$233=$O334+1),INDEX(PL!$H$89:$AC$89,MATCH(MonthlyCF!FN$233,PL!$H$4:$AC$4,0)),0)/Summary!$C$26)*(1-Summary!$C$28)</f>
        <v>0</v>
      </c>
      <c r="FN334" s="356">
        <f>(IF(AND(FN$233=$O334,FO$233=$O334+1),INDEX(PL!$H$89:$AC$89,MATCH(MonthlyCF!FO$233,PL!$H$4:$AC$4,0)),0)/Summary!$C$26)*(1-Summary!$C$28)</f>
        <v>0</v>
      </c>
      <c r="FO334" s="356">
        <f>(IF(AND(FO$233=$O334,FP$233=$O334+1),INDEX(PL!$H$89:$AC$89,MATCH(MonthlyCF!FP$233,PL!$H$4:$AC$4,0)),0)/Summary!$C$26)*(1-Summary!$C$28)</f>
        <v>0</v>
      </c>
      <c r="FP334" s="356">
        <f>(IF(AND(FP$233=$O334,FQ$233=$O334+1),INDEX(PL!$H$89:$AC$89,MATCH(MonthlyCF!FQ$233,PL!$H$4:$AC$4,0)),0)/Summary!$C$26)*(1-Summary!$C$28)</f>
        <v>0</v>
      </c>
      <c r="FQ334" s="356">
        <f>(IF(AND(FQ$233=$O334,FR$233=$O334+1),INDEX(PL!$H$89:$AC$89,MATCH(MonthlyCF!FR$233,PL!$H$4:$AC$4,0)),0)/Summary!$C$26)*(1-Summary!$C$28)</f>
        <v>0</v>
      </c>
      <c r="FR334" s="356">
        <f>(IF(AND(FR$233=$O334,FS$233=$O334+1),INDEX(PL!$H$89:$AC$89,MATCH(MonthlyCF!FS$233,PL!$H$4:$AC$4,0)),0)/Summary!$C$26)*(1-Summary!$C$28)</f>
        <v>0</v>
      </c>
      <c r="FS334" s="356">
        <f>(IF(AND(FS$233=$O334,FT$233=$O334+1),INDEX(PL!$H$89:$AC$89,MATCH(MonthlyCF!FT$233,PL!$H$4:$AC$4,0)),0)/Summary!$C$26)*(1-Summary!$C$28)</f>
        <v>0</v>
      </c>
      <c r="FT334" s="356">
        <f>(IF(AND(FT$233=$O334,FU$233=$O334+1),INDEX(PL!$H$89:$AC$89,MATCH(MonthlyCF!FU$233,PL!$H$4:$AC$4,0)),0)/Summary!$C$26)*(1-Summary!$C$28)</f>
        <v>0</v>
      </c>
      <c r="FU334" s="356">
        <f>(IF(AND(FU$233=$O334,FV$233=$O334+1),INDEX(PL!$H$89:$AC$89,MATCH(MonthlyCF!FV$233,PL!$H$4:$AC$4,0)),0)/Summary!$C$26)*(1-Summary!$C$28)</f>
        <v>0</v>
      </c>
      <c r="FV334" s="356">
        <f>(IF(AND(FV$233=$O334,FW$233=$O334+1),INDEX(PL!$H$89:$AC$89,MATCH(MonthlyCF!FW$233,PL!$H$4:$AC$4,0)),0)/Summary!$C$26)*(1-Summary!$C$28)</f>
        <v>0</v>
      </c>
      <c r="FW334" s="356">
        <f>(IF(AND(FW$233=$O334,FX$233=$O334+1),INDEX(PL!$H$89:$AC$89,MATCH(MonthlyCF!FX$233,PL!$H$4:$AC$4,0)),0)/Summary!$C$26)*(1-Summary!$C$28)</f>
        <v>0</v>
      </c>
      <c r="FX334" s="356">
        <f>(IF(AND(FX$233=$O334,FY$233=$O334+1),INDEX(PL!$H$89:$AC$89,MATCH(MonthlyCF!FY$233,PL!$H$4:$AC$4,0)),0)/Summary!$C$26)*(1-Summary!$C$28)</f>
        <v>0</v>
      </c>
      <c r="FY334" s="356">
        <f>(IF(AND(FY$233=$O334,FZ$233=$O334+1),INDEX(PL!$H$89:$AC$89,MATCH(MonthlyCF!FZ$233,PL!$H$4:$AC$4,0)),0)/Summary!$C$26)*(1-Summary!$C$28)</f>
        <v>0</v>
      </c>
      <c r="FZ334" s="356">
        <f>(IF(AND(FZ$233=$O334,GA$233=$O334+1),INDEX(PL!$H$89:$AC$89,MATCH(MonthlyCF!GA$233,PL!$H$4:$AC$4,0)),0)/Summary!$C$26)*(1-Summary!$C$28)</f>
        <v>0</v>
      </c>
      <c r="GA334" s="356">
        <f>(IF(AND(GA$233=$O334,GB$233=$O334+1),INDEX(PL!$H$89:$AC$89,MATCH(MonthlyCF!GB$233,PL!$H$4:$AC$4,0)),0)/Summary!$C$26)*(1-Summary!$C$28)</f>
        <v>0</v>
      </c>
      <c r="GB334" s="356">
        <f>(IF(AND(GB$233=$O334,GC$233=$O334+1),INDEX(PL!$H$89:$AC$89,MATCH(MonthlyCF!GC$233,PL!$H$4:$AC$4,0)),0)/Summary!$C$26)*(1-Summary!$C$28)</f>
        <v>0</v>
      </c>
      <c r="GC334" s="356">
        <f>(IF(AND(GC$233=$O334,GD$233=$O334+1),INDEX(PL!$H$89:$AC$89,MATCH(MonthlyCF!GD$233,PL!$H$4:$AC$4,0)),0)/Summary!$C$26)*(1-Summary!$C$28)</f>
        <v>0</v>
      </c>
      <c r="GD334" s="356">
        <f>(IF(AND(GD$233=$O334,GE$233=$O334+1),INDEX(PL!$H$89:$AC$89,MATCH(MonthlyCF!GE$233,PL!$H$4:$AC$4,0)),0)/Summary!$C$26)*(1-Summary!$C$28)</f>
        <v>0</v>
      </c>
      <c r="GE334" s="356">
        <f>(IF(AND(GE$233=$O334,GF$233=$O334+1),INDEX(PL!$H$89:$AC$89,MATCH(MonthlyCF!GF$233,PL!$H$4:$AC$4,0)),0)/Summary!$C$26)*(1-Summary!$C$28)</f>
        <v>0</v>
      </c>
      <c r="GF334" s="356">
        <f>(IF(AND(GF$233=$O334,GG$233=$O334+1),INDEX(PL!$H$89:$AC$89,MATCH(MonthlyCF!GG$233,PL!$H$4:$AC$4,0)),0)/Summary!$C$26)*(1-Summary!$C$28)</f>
        <v>0</v>
      </c>
      <c r="GG334" s="356">
        <f>(IF(AND(GG$233=$O334,GH$233=$O334+1),INDEX(PL!$H$89:$AC$89,MATCH(MonthlyCF!GH$233,PL!$H$4:$AC$4,0)),0)/Summary!$C$26)*(1-Summary!$C$28)</f>
        <v>0</v>
      </c>
      <c r="GH334" s="356">
        <f>(IF(AND(GH$233=$O334,GI$233=$O334+1),INDEX(PL!$H$89:$AC$89,MATCH(MonthlyCF!GI$233,PL!$H$4:$AC$4,0)),0)/Summary!$C$26)*(1-Summary!$C$28)</f>
        <v>0</v>
      </c>
      <c r="GI334" s="356">
        <f>(IF(AND(GI$233=$O334,GJ$233=$O334+1),INDEX(PL!$H$89:$AC$89,MATCH(MonthlyCF!GJ$233,PL!$H$4:$AC$4,0)),0)/Summary!$C$26)*(1-Summary!$C$28)</f>
        <v>0</v>
      </c>
      <c r="GJ334" s="356">
        <f>(IF(AND(GJ$233=$O334,GK$233=$O334+1),INDEX(PL!$H$89:$AC$89,MATCH(MonthlyCF!GK$233,PL!$H$4:$AC$4,0)),0)/Summary!$C$26)*(1-Summary!$C$28)</f>
        <v>0</v>
      </c>
      <c r="GK334" s="356">
        <f>(IF(AND(GK$233=$O334,GL$233=$O334+1),INDEX(PL!$H$89:$AC$89,MATCH(MonthlyCF!GL$233,PL!$H$4:$AC$4,0)),0)/Summary!$C$26)*(1-Summary!$C$28)</f>
        <v>0</v>
      </c>
      <c r="GL334" s="356">
        <f>(IF(AND(GL$233=$O334,GM$233=$O334+1),INDEX(PL!$H$89:$AC$89,MATCH(MonthlyCF!GM$233,PL!$H$4:$AC$4,0)),0)/Summary!$C$26)*(1-Summary!$C$28)</f>
        <v>0</v>
      </c>
      <c r="GM334" s="356">
        <f>(IF(AND(GM$233=$O334,GN$233=$O334+1),INDEX(PL!$H$89:$AC$89,MATCH(MonthlyCF!GN$233,PL!$H$4:$AC$4,0)),0)/Summary!$C$26)*(1-Summary!$C$28)</f>
        <v>0</v>
      </c>
      <c r="GN334" s="356">
        <f>(IF(AND(GN$233=$O334,GO$233=$O334+1),INDEX(PL!$H$89:$AC$89,MATCH(MonthlyCF!GO$233,PL!$H$4:$AC$4,0)),0)/Summary!$C$26)*(1-Summary!$C$28)</f>
        <v>0</v>
      </c>
    </row>
    <row r="335" spans="13:198" hidden="1" outlineLevel="1" x14ac:dyDescent="0.75">
      <c r="O335" s="1">
        <v>7</v>
      </c>
      <c r="P335" s="356">
        <f>(IF(AND(P$233=$O335,Q$233=$O335+1),INDEX(PL!$H$89:$AC$89,MATCH(MonthlyCF!Q$233,PL!$H$4:$AC$4,0)),0)/Summary!$C$26)*(1-Summary!$C$28)</f>
        <v>0</v>
      </c>
      <c r="Q335" s="356">
        <f>(IF(AND(Q$233=$O335,R$233=$O335+1),INDEX(PL!$H$89:$AC$89,MATCH(MonthlyCF!R$233,PL!$H$4:$AC$4,0)),0)/Summary!$C$26)*(1-Summary!$C$28)</f>
        <v>0</v>
      </c>
      <c r="R335" s="356">
        <f>(IF(AND(R$233=$O335,S$233=$O335+1),INDEX(PL!$H$89:$AC$89,MATCH(MonthlyCF!S$233,PL!$H$4:$AC$4,0)),0)/Summary!$C$26)*(1-Summary!$C$28)</f>
        <v>0</v>
      </c>
      <c r="S335" s="356">
        <f>(IF(AND(S$233=$O335,T$233=$O335+1),INDEX(PL!$H$89:$AC$89,MATCH(MonthlyCF!T$233,PL!$H$4:$AC$4,0)),0)/Summary!$C$26)*(1-Summary!$C$28)</f>
        <v>0</v>
      </c>
      <c r="T335" s="356">
        <f>(IF(AND(T$233=$O335,U$233=$O335+1),INDEX(PL!$H$89:$AC$89,MATCH(MonthlyCF!U$233,PL!$H$4:$AC$4,0)),0)/Summary!$C$26)*(1-Summary!$C$28)</f>
        <v>0</v>
      </c>
      <c r="U335" s="356">
        <f>(IF(AND(U$233=$O335,V$233=$O335+1),INDEX(PL!$H$89:$AC$89,MATCH(MonthlyCF!V$233,PL!$H$4:$AC$4,0)),0)/Summary!$C$26)*(1-Summary!$C$28)</f>
        <v>0</v>
      </c>
      <c r="V335" s="356">
        <f>(IF(AND(V$233=$O335,W$233=$O335+1),INDEX(PL!$H$89:$AC$89,MATCH(MonthlyCF!W$233,PL!$H$4:$AC$4,0)),0)/Summary!$C$26)*(1-Summary!$C$28)</f>
        <v>0</v>
      </c>
      <c r="W335" s="356">
        <f>(IF(AND(W$233=$O335,X$233=$O335+1),INDEX(PL!$H$89:$AC$89,MATCH(MonthlyCF!X$233,PL!$H$4:$AC$4,0)),0)/Summary!$C$26)*(1-Summary!$C$28)</f>
        <v>0</v>
      </c>
      <c r="X335" s="356">
        <f>(IF(AND(X$233=$O335,Y$233=$O335+1),INDEX(PL!$H$89:$AC$89,MATCH(MonthlyCF!Y$233,PL!$H$4:$AC$4,0)),0)/Summary!$C$26)*(1-Summary!$C$28)</f>
        <v>0</v>
      </c>
      <c r="Y335" s="356">
        <f>(IF(AND(Y$233=$O335,Z$233=$O335+1),INDEX(PL!$H$89:$AC$89,MATCH(MonthlyCF!Z$233,PL!$H$4:$AC$4,0)),0)/Summary!$C$26)*(1-Summary!$C$28)</f>
        <v>0</v>
      </c>
      <c r="Z335" s="356">
        <f>(IF(AND(Z$233=$O335,AA$233=$O335+1),INDEX(PL!$H$89:$AC$89,MATCH(MonthlyCF!AA$233,PL!$H$4:$AC$4,0)),0)/Summary!$C$26)*(1-Summary!$C$28)</f>
        <v>0</v>
      </c>
      <c r="AA335" s="356">
        <f>(IF(AND(AA$233=$O335,AB$233=$O335+1),INDEX(PL!$H$89:$AC$89,MATCH(MonthlyCF!AB$233,PL!$H$4:$AC$4,0)),0)/Summary!$C$26)*(1-Summary!$C$28)</f>
        <v>0</v>
      </c>
      <c r="AB335" s="356">
        <f>(IF(AND(AB$233=$O335,AC$233=$O335+1),INDEX(PL!$H$89:$AC$89,MATCH(MonthlyCF!AC$233,PL!$H$4:$AC$4,0)),0)/Summary!$C$26)*(1-Summary!$C$28)</f>
        <v>0</v>
      </c>
      <c r="AC335" s="356">
        <f>(IF(AND(AC$233=$O335,AD$233=$O335+1),INDEX(PL!$H$89:$AC$89,MATCH(MonthlyCF!AD$233,PL!$H$4:$AC$4,0)),0)/Summary!$C$26)*(1-Summary!$C$28)</f>
        <v>0</v>
      </c>
      <c r="AD335" s="356">
        <f>(IF(AND(AD$233=$O335,AE$233=$O335+1),INDEX(PL!$H$89:$AC$89,MATCH(MonthlyCF!AE$233,PL!$H$4:$AC$4,0)),0)/Summary!$C$26)*(1-Summary!$C$28)</f>
        <v>0</v>
      </c>
      <c r="AE335" s="356">
        <f>(IF(AND(AE$233=$O335,AF$233=$O335+1),INDEX(PL!$H$89:$AC$89,MATCH(MonthlyCF!AF$233,PL!$H$4:$AC$4,0)),0)/Summary!$C$26)*(1-Summary!$C$28)</f>
        <v>0</v>
      </c>
      <c r="AF335" s="356">
        <f>(IF(AND(AF$233=$O335,AG$233=$O335+1),INDEX(PL!$H$89:$AC$89,MATCH(MonthlyCF!AG$233,PL!$H$4:$AC$4,0)),0)/Summary!$C$26)*(1-Summary!$C$28)</f>
        <v>0</v>
      </c>
      <c r="AG335" s="356">
        <f>(IF(AND(AG$233=$O335,AH$233=$O335+1),INDEX(PL!$H$89:$AC$89,MATCH(MonthlyCF!AH$233,PL!$H$4:$AC$4,0)),0)/Summary!$C$26)*(1-Summary!$C$28)</f>
        <v>0</v>
      </c>
      <c r="AH335" s="356">
        <f>(IF(AND(AH$233=$O335,AI$233=$O335+1),INDEX(PL!$H$89:$AC$89,MATCH(MonthlyCF!AI$233,PL!$H$4:$AC$4,0)),0)/Summary!$C$26)*(1-Summary!$C$28)</f>
        <v>0</v>
      </c>
      <c r="AI335" s="356">
        <f>(IF(AND(AI$233=$O335,AJ$233=$O335+1),INDEX(PL!$H$89:$AC$89,MATCH(MonthlyCF!AJ$233,PL!$H$4:$AC$4,0)),0)/Summary!$C$26)*(1-Summary!$C$28)</f>
        <v>0</v>
      </c>
      <c r="AJ335" s="356">
        <f>(IF(AND(AJ$233=$O335,AK$233=$O335+1),INDEX(PL!$H$89:$AC$89,MATCH(MonthlyCF!AK$233,PL!$H$4:$AC$4,0)),0)/Summary!$C$26)*(1-Summary!$C$28)</f>
        <v>0</v>
      </c>
      <c r="AK335" s="356">
        <f>(IF(AND(AK$233=$O335,AL$233=$O335+1),INDEX(PL!$H$89:$AC$89,MATCH(MonthlyCF!AL$233,PL!$H$4:$AC$4,0)),0)/Summary!$C$26)*(1-Summary!$C$28)</f>
        <v>0</v>
      </c>
      <c r="AL335" s="356">
        <f>(IF(AND(AL$233=$O335,AM$233=$O335+1),INDEX(PL!$H$89:$AC$89,MATCH(MonthlyCF!AM$233,PL!$H$4:$AC$4,0)),0)/Summary!$C$26)*(1-Summary!$C$28)</f>
        <v>0</v>
      </c>
      <c r="AM335" s="356">
        <f>(IF(AND(AM$233=$O335,AN$233=$O335+1),INDEX(PL!$H$89:$AC$89,MATCH(MonthlyCF!AN$233,PL!$H$4:$AC$4,0)),0)/Summary!$C$26)*(1-Summary!$C$28)</f>
        <v>0</v>
      </c>
      <c r="AN335" s="356">
        <f>(IF(AND(AN$233=$O335,AO$233=$O335+1),INDEX(PL!$H$89:$AC$89,MATCH(MonthlyCF!AO$233,PL!$H$4:$AC$4,0)),0)/Summary!$C$26)*(1-Summary!$C$28)</f>
        <v>0</v>
      </c>
      <c r="AO335" s="356">
        <f>(IF(AND(AO$233=$O335,AP$233=$O335+1),INDEX(PL!$H$89:$AC$89,MATCH(MonthlyCF!AP$233,PL!$H$4:$AC$4,0)),0)/Summary!$C$26)*(1-Summary!$C$28)</f>
        <v>0</v>
      </c>
      <c r="AP335" s="356">
        <f>(IF(AND(AP$233=$O335,AQ$233=$O335+1),INDEX(PL!$H$89:$AC$89,MATCH(MonthlyCF!AQ$233,PL!$H$4:$AC$4,0)),0)/Summary!$C$26)*(1-Summary!$C$28)</f>
        <v>0</v>
      </c>
      <c r="AQ335" s="356">
        <f>(IF(AND(AQ$233=$O335,AR$233=$O335+1),INDEX(PL!$H$89:$AC$89,MATCH(MonthlyCF!AR$233,PL!$H$4:$AC$4,0)),0)/Summary!$C$26)*(1-Summary!$C$28)</f>
        <v>0</v>
      </c>
      <c r="AR335" s="356">
        <f>(IF(AND(AR$233=$O335,AS$233=$O335+1),INDEX(PL!$H$89:$AC$89,MATCH(MonthlyCF!AS$233,PL!$H$4:$AC$4,0)),0)/Summary!$C$26)*(1-Summary!$C$28)</f>
        <v>0</v>
      </c>
      <c r="AS335" s="356">
        <f>(IF(AND(AS$233=$O335,AT$233=$O335+1),INDEX(PL!$H$89:$AC$89,MATCH(MonthlyCF!AT$233,PL!$H$4:$AC$4,0)),0)/Summary!$C$26)*(1-Summary!$C$28)</f>
        <v>0</v>
      </c>
      <c r="AT335" s="356">
        <f>(IF(AND(AT$233=$O335,AU$233=$O335+1),INDEX(PL!$H$89:$AC$89,MATCH(MonthlyCF!AU$233,PL!$H$4:$AC$4,0)),0)/Summary!$C$26)*(1-Summary!$C$28)</f>
        <v>0</v>
      </c>
      <c r="AU335" s="356">
        <f>(IF(AND(AU$233=$O335,AV$233=$O335+1),INDEX(PL!$H$89:$AC$89,MATCH(MonthlyCF!AV$233,PL!$H$4:$AC$4,0)),0)/Summary!$C$26)*(1-Summary!$C$28)</f>
        <v>0</v>
      </c>
      <c r="AV335" s="356">
        <f>(IF(AND(AV$233=$O335,AW$233=$O335+1),INDEX(PL!$H$89:$AC$89,MATCH(MonthlyCF!AW$233,PL!$H$4:$AC$4,0)),0)/Summary!$C$26)*(1-Summary!$C$28)</f>
        <v>0</v>
      </c>
      <c r="AW335" s="356">
        <f>(IF(AND(AW$233=$O335,AX$233=$O335+1),INDEX(PL!$H$89:$AC$89,MATCH(MonthlyCF!AX$233,PL!$H$4:$AC$4,0)),0)/Summary!$C$26)*(1-Summary!$C$28)</f>
        <v>0</v>
      </c>
      <c r="AX335" s="356">
        <f>(IF(AND(AX$233=$O335,AY$233=$O335+1),INDEX(PL!$H$89:$AC$89,MATCH(MonthlyCF!AY$233,PL!$H$4:$AC$4,0)),0)/Summary!$C$26)*(1-Summary!$C$28)</f>
        <v>0</v>
      </c>
      <c r="AY335" s="356">
        <f>(IF(AND(AY$233=$O335,AZ$233=$O335+1),INDEX(PL!$H$89:$AC$89,MATCH(MonthlyCF!AZ$233,PL!$H$4:$AC$4,0)),0)/Summary!$C$26)*(1-Summary!$C$28)</f>
        <v>0</v>
      </c>
      <c r="AZ335" s="356">
        <f>(IF(AND(AZ$233=$O335,BA$233=$O335+1),INDEX(PL!$H$89:$AC$89,MATCH(MonthlyCF!BA$233,PL!$H$4:$AC$4,0)),0)/Summary!$C$26)*(1-Summary!$C$28)</f>
        <v>0</v>
      </c>
      <c r="BA335" s="356">
        <f>(IF(AND(BA$233=$O335,BB$233=$O335+1),INDEX(PL!$H$89:$AC$89,MATCH(MonthlyCF!BB$233,PL!$H$4:$AC$4,0)),0)/Summary!$C$26)*(1-Summary!$C$28)</f>
        <v>0</v>
      </c>
      <c r="BB335" s="356">
        <f>(IF(AND(BB$233=$O335,BC$233=$O335+1),INDEX(PL!$H$89:$AC$89,MATCH(MonthlyCF!BC$233,PL!$H$4:$AC$4,0)),0)/Summary!$C$26)*(1-Summary!$C$28)</f>
        <v>0</v>
      </c>
      <c r="BC335" s="356">
        <f>(IF(AND(BC$233=$O335,BD$233=$O335+1),INDEX(PL!$H$89:$AC$89,MATCH(MonthlyCF!BD$233,PL!$H$4:$AC$4,0)),0)/Summary!$C$26)*(1-Summary!$C$28)</f>
        <v>0</v>
      </c>
      <c r="BD335" s="356">
        <f>(IF(AND(BD$233=$O335,BE$233=$O335+1),INDEX(PL!$H$89:$AC$89,MATCH(MonthlyCF!BE$233,PL!$H$4:$AC$4,0)),0)/Summary!$C$26)*(1-Summary!$C$28)</f>
        <v>0</v>
      </c>
      <c r="BE335" s="356">
        <f>(IF(AND(BE$233=$O335,BF$233=$O335+1),INDEX(PL!$H$89:$AC$89,MATCH(MonthlyCF!BF$233,PL!$H$4:$AC$4,0)),0)/Summary!$C$26)*(1-Summary!$C$28)</f>
        <v>0</v>
      </c>
      <c r="BF335" s="356">
        <f>(IF(AND(BF$233=$O335,BG$233=$O335+1),INDEX(PL!$H$89:$AC$89,MATCH(MonthlyCF!BG$233,PL!$H$4:$AC$4,0)),0)/Summary!$C$26)*(1-Summary!$C$28)</f>
        <v>0</v>
      </c>
      <c r="BG335" s="356">
        <f>(IF(AND(BG$233=$O335,BH$233=$O335+1),INDEX(PL!$H$89:$AC$89,MATCH(MonthlyCF!BH$233,PL!$H$4:$AC$4,0)),0)/Summary!$C$26)*(1-Summary!$C$28)</f>
        <v>0</v>
      </c>
      <c r="BH335" s="356">
        <f>(IF(AND(BH$233=$O335,BI$233=$O335+1),INDEX(PL!$H$89:$AC$89,MATCH(MonthlyCF!BI$233,PL!$H$4:$AC$4,0)),0)/Summary!$C$26)*(1-Summary!$C$28)</f>
        <v>0</v>
      </c>
      <c r="BI335" s="356">
        <f>(IF(AND(BI$233=$O335,BJ$233=$O335+1),INDEX(PL!$H$89:$AC$89,MATCH(MonthlyCF!BJ$233,PL!$H$4:$AC$4,0)),0)/Summary!$C$26)*(1-Summary!$C$28)</f>
        <v>0</v>
      </c>
      <c r="BJ335" s="356">
        <f>(IF(AND(BJ$233=$O335,BK$233=$O335+1),INDEX(PL!$H$89:$AC$89,MATCH(MonthlyCF!BK$233,PL!$H$4:$AC$4,0)),0)/Summary!$C$26)*(1-Summary!$C$28)</f>
        <v>0</v>
      </c>
      <c r="BK335" s="356">
        <f>(IF(AND(BK$233=$O335,BL$233=$O335+1),INDEX(PL!$H$89:$AC$89,MATCH(MonthlyCF!BL$233,PL!$H$4:$AC$4,0)),0)/Summary!$C$26)*(1-Summary!$C$28)</f>
        <v>0</v>
      </c>
      <c r="BL335" s="356">
        <f>(IF(AND(BL$233=$O335,BM$233=$O335+1),INDEX(PL!$H$89:$AC$89,MATCH(MonthlyCF!BM$233,PL!$H$4:$AC$4,0)),0)/Summary!$C$26)*(1-Summary!$C$28)</f>
        <v>0</v>
      </c>
      <c r="BM335" s="356">
        <f>(IF(AND(BM$233=$O335,BN$233=$O335+1),INDEX(PL!$H$89:$AC$89,MATCH(MonthlyCF!BN$233,PL!$H$4:$AC$4,0)),0)/Summary!$C$26)*(1-Summary!$C$28)</f>
        <v>0</v>
      </c>
      <c r="BN335" s="356">
        <f>(IF(AND(BN$233=$O335,BO$233=$O335+1),INDEX(PL!$H$89:$AC$89,MATCH(MonthlyCF!BO$233,PL!$H$4:$AC$4,0)),0)/Summary!$C$26)*(1-Summary!$C$28)</f>
        <v>0</v>
      </c>
      <c r="BO335" s="356">
        <f>(IF(AND(BO$233=$O335,BP$233=$O335+1),INDEX(PL!$H$89:$AC$89,MATCH(MonthlyCF!BP$233,PL!$H$4:$AC$4,0)),0)/Summary!$C$26)*(1-Summary!$C$28)</f>
        <v>0</v>
      </c>
      <c r="BP335" s="356">
        <f>(IF(AND(BP$233=$O335,BQ$233=$O335+1),INDEX(PL!$H$89:$AC$89,MATCH(MonthlyCF!BQ$233,PL!$H$4:$AC$4,0)),0)/Summary!$C$26)*(1-Summary!$C$28)</f>
        <v>0</v>
      </c>
      <c r="BQ335" s="356">
        <f>(IF(AND(BQ$233=$O335,BR$233=$O335+1),INDEX(PL!$H$89:$AC$89,MATCH(MonthlyCF!BR$233,PL!$H$4:$AC$4,0)),0)/Summary!$C$26)*(1-Summary!$C$28)</f>
        <v>0</v>
      </c>
      <c r="BR335" s="356">
        <f>(IF(AND(BR$233=$O335,BS$233=$O335+1),INDEX(PL!$H$89:$AC$89,MATCH(MonthlyCF!BS$233,PL!$H$4:$AC$4,0)),0)/Summary!$C$26)*(1-Summary!$C$28)</f>
        <v>0</v>
      </c>
      <c r="BS335" s="356">
        <f>(IF(AND(BS$233=$O335,BT$233=$O335+1),INDEX(PL!$H$89:$AC$89,MATCH(MonthlyCF!BT$233,PL!$H$4:$AC$4,0)),0)/Summary!$C$26)*(1-Summary!$C$28)</f>
        <v>0</v>
      </c>
      <c r="BT335" s="356">
        <f>(IF(AND(BT$233=$O335,BU$233=$O335+1),INDEX(PL!$H$89:$AC$89,MATCH(MonthlyCF!BU$233,PL!$H$4:$AC$4,0)),0)/Summary!$C$26)*(1-Summary!$C$28)</f>
        <v>0</v>
      </c>
      <c r="BU335" s="356">
        <f>(IF(AND(BU$233=$O335,BV$233=$O335+1),INDEX(PL!$H$89:$AC$89,MATCH(MonthlyCF!BV$233,PL!$H$4:$AC$4,0)),0)/Summary!$C$26)*(1-Summary!$C$28)</f>
        <v>0</v>
      </c>
      <c r="BV335" s="356">
        <f>(IF(AND(BV$233=$O335,BW$233=$O335+1),INDEX(PL!$H$89:$AC$89,MATCH(MonthlyCF!BW$233,PL!$H$4:$AC$4,0)),0)/Summary!$C$26)*(1-Summary!$C$28)</f>
        <v>0</v>
      </c>
      <c r="BW335" s="356">
        <f>(IF(AND(BW$233=$O335,BX$233=$O335+1),INDEX(PL!$H$89:$AC$89,MATCH(MonthlyCF!BX$233,PL!$H$4:$AC$4,0)),0)/Summary!$C$26)*(1-Summary!$C$28)</f>
        <v>0</v>
      </c>
      <c r="BX335" s="356">
        <f>(IF(AND(BX$233=$O335,BY$233=$O335+1),INDEX(PL!$H$89:$AC$89,MATCH(MonthlyCF!BY$233,PL!$H$4:$AC$4,0)),0)/Summary!$C$26)*(1-Summary!$C$28)</f>
        <v>0</v>
      </c>
      <c r="BY335" s="356">
        <f>(IF(AND(BY$233=$O335,BZ$233=$O335+1),INDEX(PL!$H$89:$AC$89,MATCH(MonthlyCF!BZ$233,PL!$H$4:$AC$4,0)),0)/Summary!$C$26)*(1-Summary!$C$28)</f>
        <v>0</v>
      </c>
      <c r="BZ335" s="356">
        <f>(IF(AND(BZ$233=$O335,CA$233=$O335+1),INDEX(PL!$H$89:$AC$89,MATCH(MonthlyCF!CA$233,PL!$H$4:$AC$4,0)),0)/Summary!$C$26)*(1-Summary!$C$28)</f>
        <v>0</v>
      </c>
      <c r="CA335" s="356">
        <f>(IF(AND(CA$233=$O335,CB$233=$O335+1),INDEX(PL!$H$89:$AC$89,MATCH(MonthlyCF!CB$233,PL!$H$4:$AC$4,0)),0)/Summary!$C$26)*(1-Summary!$C$28)</f>
        <v>0</v>
      </c>
      <c r="CB335" s="356">
        <f>(IF(AND(CB$233=$O335,CC$233=$O335+1),INDEX(PL!$H$89:$AC$89,MATCH(MonthlyCF!CC$233,PL!$H$4:$AC$4,0)),0)/Summary!$C$26)*(1-Summary!$C$28)</f>
        <v>0</v>
      </c>
      <c r="CC335" s="356">
        <f>(IF(AND(CC$233=$O335,CD$233=$O335+1),INDEX(PL!$H$89:$AC$89,MATCH(MonthlyCF!CD$233,PL!$H$4:$AC$4,0)),0)/Summary!$C$26)*(1-Summary!$C$28)</f>
        <v>0</v>
      </c>
      <c r="CD335" s="356">
        <f>(IF(AND(CD$233=$O335,CE$233=$O335+1),INDEX(PL!$H$89:$AC$89,MATCH(MonthlyCF!CE$233,PL!$H$4:$AC$4,0)),0)/Summary!$C$26)*(1-Summary!$C$28)</f>
        <v>0</v>
      </c>
      <c r="CE335" s="356">
        <f>(IF(AND(CE$233=$O335,CF$233=$O335+1),INDEX(PL!$H$89:$AC$89,MATCH(MonthlyCF!CF$233,PL!$H$4:$AC$4,0)),0)/Summary!$C$26)*(1-Summary!$C$28)</f>
        <v>0</v>
      </c>
      <c r="CF335" s="356">
        <f>(IF(AND(CF$233=$O335,CG$233=$O335+1),INDEX(PL!$H$89:$AC$89,MATCH(MonthlyCF!CG$233,PL!$H$4:$AC$4,0)),0)/Summary!$C$26)*(1-Summary!$C$28)</f>
        <v>0</v>
      </c>
      <c r="CG335" s="356">
        <f>(IF(AND(CG$233=$O335,CH$233=$O335+1),INDEX(PL!$H$89:$AC$89,MATCH(MonthlyCF!CH$233,PL!$H$4:$AC$4,0)),0)/Summary!$C$26)*(1-Summary!$C$28)</f>
        <v>0</v>
      </c>
      <c r="CH335" s="356">
        <f>(IF(AND(CH$233=$O335,CI$233=$O335+1),INDEX(PL!$H$89:$AC$89,MATCH(MonthlyCF!CI$233,PL!$H$4:$AC$4,0)),0)/Summary!$C$26)*(1-Summary!$C$28)</f>
        <v>0</v>
      </c>
      <c r="CI335" s="356">
        <f>(IF(AND(CI$233=$O335,CJ$233=$O335+1),INDEX(PL!$H$89:$AC$89,MATCH(MonthlyCF!CJ$233,PL!$H$4:$AC$4,0)),0)/Summary!$C$26)*(1-Summary!$C$28)</f>
        <v>0</v>
      </c>
      <c r="CJ335" s="356">
        <f>(IF(AND(CJ$233=$O335,CK$233=$O335+1),INDEX(PL!$H$89:$AC$89,MATCH(MonthlyCF!CK$233,PL!$H$4:$AC$4,0)),0)/Summary!$C$26)*(1-Summary!$C$28)</f>
        <v>0</v>
      </c>
      <c r="CK335" s="356">
        <f>(IF(AND(CK$233=$O335,CL$233=$O335+1),INDEX(PL!$H$89:$AC$89,MATCH(MonthlyCF!CL$233,PL!$H$4:$AC$4,0)),0)/Summary!$C$26)*(1-Summary!$C$28)</f>
        <v>0</v>
      </c>
      <c r="CL335" s="356">
        <f>(IF(AND(CL$233=$O335,CM$233=$O335+1),INDEX(PL!$H$89:$AC$89,MATCH(MonthlyCF!CM$233,PL!$H$4:$AC$4,0)),0)/Summary!$C$26)*(1-Summary!$C$28)</f>
        <v>0</v>
      </c>
      <c r="CM335" s="356">
        <f>(IF(AND(CM$233=$O335,CN$233=$O335+1),INDEX(PL!$H$89:$AC$89,MATCH(MonthlyCF!CN$233,PL!$H$4:$AC$4,0)),0)/Summary!$C$26)*(1-Summary!$C$28)</f>
        <v>0</v>
      </c>
      <c r="CN335" s="356">
        <f>(IF(AND(CN$233=$O335,CO$233=$O335+1),INDEX(PL!$H$89:$AC$89,MATCH(MonthlyCF!CO$233,PL!$H$4:$AC$4,0)),0)/Summary!$C$26)*(1-Summary!$C$28)</f>
        <v>0</v>
      </c>
      <c r="CO335" s="356">
        <f>(IF(AND(CO$233=$O335,CP$233=$O335+1),INDEX(PL!$H$89:$AC$89,MATCH(MonthlyCF!CP$233,PL!$H$4:$AC$4,0)),0)/Summary!$C$26)*(1-Summary!$C$28)</f>
        <v>0</v>
      </c>
      <c r="CP335" s="356">
        <f>(IF(AND(CP$233=$O335,CQ$233=$O335+1),INDEX(PL!$H$89:$AC$89,MATCH(MonthlyCF!CQ$233,PL!$H$4:$AC$4,0)),0)/Summary!$C$26)*(1-Summary!$C$28)</f>
        <v>0</v>
      </c>
      <c r="CQ335" s="356">
        <f>(IF(AND(CQ$233=$O335,CR$233=$O335+1),INDEX(PL!$H$89:$AC$89,MATCH(MonthlyCF!CR$233,PL!$H$4:$AC$4,0)),0)/Summary!$C$26)*(1-Summary!$C$28)</f>
        <v>0</v>
      </c>
      <c r="CR335" s="356">
        <f>(IF(AND(CR$233=$O335,CS$233=$O335+1),INDEX(PL!$H$89:$AC$89,MATCH(MonthlyCF!CS$233,PL!$H$4:$AC$4,0)),0)/Summary!$C$26)*(1-Summary!$C$28)</f>
        <v>0</v>
      </c>
      <c r="CS335" s="356">
        <f>(IF(AND(CS$233=$O335,CT$233=$O335+1),INDEX(PL!$H$89:$AC$89,MATCH(MonthlyCF!CT$233,PL!$H$4:$AC$4,0)),0)/Summary!$C$26)*(1-Summary!$C$28)</f>
        <v>0</v>
      </c>
      <c r="CT335" s="356">
        <f>(IF(AND(CT$233=$O335,CU$233=$O335+1),INDEX(PL!$H$89:$AC$89,MATCH(MonthlyCF!CU$233,PL!$H$4:$AC$4,0)),0)/Summary!$C$26)*(1-Summary!$C$28)</f>
        <v>0</v>
      </c>
      <c r="CU335" s="356">
        <f>(IF(AND(CU$233=$O335,CV$233=$O335+1),INDEX(PL!$H$89:$AC$89,MATCH(MonthlyCF!CV$233,PL!$H$4:$AC$4,0)),0)/Summary!$C$26)*(1-Summary!$C$28)</f>
        <v>0</v>
      </c>
      <c r="CV335" s="356">
        <f>(IF(AND(CV$233=$O335,CW$233=$O335+1),INDEX(PL!$H$89:$AC$89,MATCH(MonthlyCF!CW$233,PL!$H$4:$AC$4,0)),0)/Summary!$C$26)*(1-Summary!$C$28)</f>
        <v>0</v>
      </c>
      <c r="CW335" s="356">
        <f>(IF(AND(CW$233=$O335,CX$233=$O335+1),INDEX(PL!$H$89:$AC$89,MATCH(MonthlyCF!CX$233,PL!$H$4:$AC$4,0)),0)/Summary!$C$26)*(1-Summary!$C$28)</f>
        <v>0</v>
      </c>
      <c r="CX335" s="356">
        <f>(IF(AND(CX$233=$O335,CY$233=$O335+1),INDEX(PL!$H$89:$AC$89,MATCH(MonthlyCF!CY$233,PL!$H$4:$AC$4,0)),0)/Summary!$C$26)*(1-Summary!$C$28)</f>
        <v>0</v>
      </c>
      <c r="CY335" s="356">
        <f>(IF(AND(CY$233=$O335,CZ$233=$O335+1),INDEX(PL!$H$89:$AC$89,MATCH(MonthlyCF!CZ$233,PL!$H$4:$AC$4,0)),0)/Summary!$C$26)*(1-Summary!$C$28)</f>
        <v>0</v>
      </c>
      <c r="CZ335" s="356">
        <f>(IF(AND(CZ$233=$O335,DA$233=$O335+1),INDEX(PL!$H$89:$AC$89,MATCH(MonthlyCF!DA$233,PL!$H$4:$AC$4,0)),0)/Summary!$C$26)*(1-Summary!$C$28)</f>
        <v>0</v>
      </c>
      <c r="DA335" s="356">
        <f>(IF(AND(DA$233=$O335,DB$233=$O335+1),INDEX(PL!$H$89:$AC$89,MATCH(MonthlyCF!DB$233,PL!$H$4:$AC$4,0)),0)/Summary!$C$26)*(1-Summary!$C$28)</f>
        <v>0</v>
      </c>
      <c r="DB335" s="356">
        <f>(IF(AND(DB$233=$O335,DC$233=$O335+1),INDEX(PL!$H$89:$AC$89,MATCH(MonthlyCF!DC$233,PL!$H$4:$AC$4,0)),0)/Summary!$C$26)*(1-Summary!$C$28)</f>
        <v>0</v>
      </c>
      <c r="DC335" s="356">
        <f>(IF(AND(DC$233=$O335,DD$233=$O335+1),INDEX(PL!$H$89:$AC$89,MATCH(MonthlyCF!DD$233,PL!$H$4:$AC$4,0)),0)/Summary!$C$26)*(1-Summary!$C$28)</f>
        <v>0</v>
      </c>
      <c r="DD335" s="356">
        <f>(IF(AND(DD$233=$O335,DE$233=$O335+1),INDEX(PL!$H$89:$AC$89,MATCH(MonthlyCF!DE$233,PL!$H$4:$AC$4,0)),0)/Summary!$C$26)*(1-Summary!$C$28)</f>
        <v>0</v>
      </c>
      <c r="DE335" s="356">
        <f>(IF(AND(DE$233=$O335,DF$233=$O335+1),INDEX(PL!$H$89:$AC$89,MATCH(MonthlyCF!DF$233,PL!$H$4:$AC$4,0)),0)/Summary!$C$26)*(1-Summary!$C$28)</f>
        <v>0</v>
      </c>
      <c r="DF335" s="356">
        <f>(IF(AND(DF$233=$O335,DG$233=$O335+1),INDEX(PL!$H$89:$AC$89,MATCH(MonthlyCF!DG$233,PL!$H$4:$AC$4,0)),0)/Summary!$C$26)*(1-Summary!$C$28)</f>
        <v>0</v>
      </c>
      <c r="DG335" s="356">
        <f>(IF(AND(DG$233=$O335,DH$233=$O335+1),INDEX(PL!$H$89:$AC$89,MATCH(MonthlyCF!DH$233,PL!$H$4:$AC$4,0)),0)/Summary!$C$26)*(1-Summary!$C$28)</f>
        <v>0</v>
      </c>
      <c r="DH335" s="356">
        <f>(IF(AND(DH$233=$O335,DI$233=$O335+1),INDEX(PL!$H$89:$AC$89,MATCH(MonthlyCF!DI$233,PL!$H$4:$AC$4,0)),0)/Summary!$C$26)*(1-Summary!$C$28)</f>
        <v>0</v>
      </c>
      <c r="DI335" s="356">
        <f>(IF(AND(DI$233=$O335,DJ$233=$O335+1),INDEX(PL!$H$89:$AC$89,MATCH(MonthlyCF!DJ$233,PL!$H$4:$AC$4,0)),0)/Summary!$C$26)*(1-Summary!$C$28)</f>
        <v>0</v>
      </c>
      <c r="DJ335" s="356">
        <f>(IF(AND(DJ$233=$O335,DK$233=$O335+1),INDEX(PL!$H$89:$AC$89,MATCH(MonthlyCF!DK$233,PL!$H$4:$AC$4,0)),0)/Summary!$C$26)*(1-Summary!$C$28)</f>
        <v>0</v>
      </c>
      <c r="DK335" s="356">
        <f>(IF(AND(DK$233=$O335,DL$233=$O335+1),INDEX(PL!$H$89:$AC$89,MATCH(MonthlyCF!DL$233,PL!$H$4:$AC$4,0)),0)/Summary!$C$26)*(1-Summary!$C$28)</f>
        <v>0</v>
      </c>
      <c r="DL335" s="356">
        <f>(IF(AND(DL$233=$O335,DM$233=$O335+1),INDEX(PL!$H$89:$AC$89,MATCH(MonthlyCF!DM$233,PL!$H$4:$AC$4,0)),0)/Summary!$C$26)*(1-Summary!$C$28)</f>
        <v>0</v>
      </c>
      <c r="DM335" s="356">
        <f>(IF(AND(DM$233=$O335,DN$233=$O335+1),INDEX(PL!$H$89:$AC$89,MATCH(MonthlyCF!DN$233,PL!$H$4:$AC$4,0)),0)/Summary!$C$26)*(1-Summary!$C$28)</f>
        <v>0</v>
      </c>
      <c r="DN335" s="356">
        <f>(IF(AND(DN$233=$O335,DO$233=$O335+1),INDEX(PL!$H$89:$AC$89,MATCH(MonthlyCF!DO$233,PL!$H$4:$AC$4,0)),0)/Summary!$C$26)*(1-Summary!$C$28)</f>
        <v>0</v>
      </c>
      <c r="DO335" s="356">
        <f>(IF(AND(DO$233=$O335,DP$233=$O335+1),INDEX(PL!$H$89:$AC$89,MATCH(MonthlyCF!DP$233,PL!$H$4:$AC$4,0)),0)/Summary!$C$26)*(1-Summary!$C$28)</f>
        <v>0</v>
      </c>
      <c r="DP335" s="356">
        <f>(IF(AND(DP$233=$O335,DQ$233=$O335+1),INDEX(PL!$H$89:$AC$89,MATCH(MonthlyCF!DQ$233,PL!$H$4:$AC$4,0)),0)/Summary!$C$26)*(1-Summary!$C$28)</f>
        <v>0</v>
      </c>
      <c r="DQ335" s="356">
        <f>(IF(AND(DQ$233=$O335,DR$233=$O335+1),INDEX(PL!$H$89:$AC$89,MATCH(MonthlyCF!DR$233,PL!$H$4:$AC$4,0)),0)/Summary!$C$26)*(1-Summary!$C$28)</f>
        <v>0</v>
      </c>
      <c r="DR335" s="356">
        <f>(IF(AND(DR$233=$O335,DS$233=$O335+1),INDEX(PL!$H$89:$AC$89,MATCH(MonthlyCF!DS$233,PL!$H$4:$AC$4,0)),0)/Summary!$C$26)*(1-Summary!$C$28)</f>
        <v>0</v>
      </c>
      <c r="DS335" s="356">
        <f>(IF(AND(DS$233=$O335,DT$233=$O335+1),INDEX(PL!$H$89:$AC$89,MATCH(MonthlyCF!DT$233,PL!$H$4:$AC$4,0)),0)/Summary!$C$26)*(1-Summary!$C$28)</f>
        <v>0</v>
      </c>
      <c r="DT335" s="356">
        <f>(IF(AND(DT$233=$O335,DU$233=$O335+1),INDEX(PL!$H$89:$AC$89,MATCH(MonthlyCF!DU$233,PL!$H$4:$AC$4,0)),0)/Summary!$C$26)*(1-Summary!$C$28)</f>
        <v>0</v>
      </c>
      <c r="DU335" s="356">
        <f>(IF(AND(DU$233=$O335,DV$233=$O335+1),INDEX(PL!$H$89:$AC$89,MATCH(MonthlyCF!DV$233,PL!$H$4:$AC$4,0)),0)/Summary!$C$26)*(1-Summary!$C$28)</f>
        <v>0</v>
      </c>
      <c r="DV335" s="356">
        <f>(IF(AND(DV$233=$O335,DW$233=$O335+1),INDEX(PL!$H$89:$AC$89,MATCH(MonthlyCF!DW$233,PL!$H$4:$AC$4,0)),0)/Summary!$C$26)*(1-Summary!$C$28)</f>
        <v>964392589.64334536</v>
      </c>
      <c r="DW335" s="356">
        <f>(IF(AND(DW$233=$O335,DX$233=$O335+1),INDEX(PL!$H$89:$AC$89,MATCH(MonthlyCF!DX$233,PL!$H$4:$AC$4,0)),0)/Summary!$C$26)*(1-Summary!$C$28)</f>
        <v>0</v>
      </c>
      <c r="DX335" s="356">
        <f>(IF(AND(DX$233=$O335,DY$233=$O335+1),INDEX(PL!$H$89:$AC$89,MATCH(MonthlyCF!DY$233,PL!$H$4:$AC$4,0)),0)/Summary!$C$26)*(1-Summary!$C$28)</f>
        <v>0</v>
      </c>
      <c r="DY335" s="356">
        <f>(IF(AND(DY$233=$O335,DZ$233=$O335+1),INDEX(PL!$H$89:$AC$89,MATCH(MonthlyCF!DZ$233,PL!$H$4:$AC$4,0)),0)/Summary!$C$26)*(1-Summary!$C$28)</f>
        <v>0</v>
      </c>
      <c r="DZ335" s="356">
        <f>(IF(AND(DZ$233=$O335,EA$233=$O335+1),INDEX(PL!$H$89:$AC$89,MATCH(MonthlyCF!EA$233,PL!$H$4:$AC$4,0)),0)/Summary!$C$26)*(1-Summary!$C$28)</f>
        <v>0</v>
      </c>
      <c r="EA335" s="356">
        <f>(IF(AND(EA$233=$O335,EB$233=$O335+1),INDEX(PL!$H$89:$AC$89,MATCH(MonthlyCF!EB$233,PL!$H$4:$AC$4,0)),0)/Summary!$C$26)*(1-Summary!$C$28)</f>
        <v>0</v>
      </c>
      <c r="EB335" s="356">
        <f>(IF(AND(EB$233=$O335,EC$233=$O335+1),INDEX(PL!$H$89:$AC$89,MATCH(MonthlyCF!EC$233,PL!$H$4:$AC$4,0)),0)/Summary!$C$26)*(1-Summary!$C$28)</f>
        <v>0</v>
      </c>
      <c r="EC335" s="356">
        <f>(IF(AND(EC$233=$O335,ED$233=$O335+1),INDEX(PL!$H$89:$AC$89,MATCH(MonthlyCF!ED$233,PL!$H$4:$AC$4,0)),0)/Summary!$C$26)*(1-Summary!$C$28)</f>
        <v>0</v>
      </c>
      <c r="ED335" s="356">
        <f>(IF(AND(ED$233=$O335,EE$233=$O335+1),INDEX(PL!$H$89:$AC$89,MATCH(MonthlyCF!EE$233,PL!$H$4:$AC$4,0)),0)/Summary!$C$26)*(1-Summary!$C$28)</f>
        <v>0</v>
      </c>
      <c r="EE335" s="356">
        <f>(IF(AND(EE$233=$O335,EF$233=$O335+1),INDEX(PL!$H$89:$AC$89,MATCH(MonthlyCF!EF$233,PL!$H$4:$AC$4,0)),0)/Summary!$C$26)*(1-Summary!$C$28)</f>
        <v>0</v>
      </c>
      <c r="EF335" s="356">
        <f>(IF(AND(EF$233=$O335,EG$233=$O335+1),INDEX(PL!$H$89:$AC$89,MATCH(MonthlyCF!EG$233,PL!$H$4:$AC$4,0)),0)/Summary!$C$26)*(1-Summary!$C$28)</f>
        <v>0</v>
      </c>
      <c r="EG335" s="356">
        <f>(IF(AND(EG$233=$O335,EH$233=$O335+1),INDEX(PL!$H$89:$AC$89,MATCH(MonthlyCF!EH$233,PL!$H$4:$AC$4,0)),0)/Summary!$C$26)*(1-Summary!$C$28)</f>
        <v>0</v>
      </c>
      <c r="EH335" s="356">
        <f>(IF(AND(EH$233=$O335,EI$233=$O335+1),INDEX(PL!$H$89:$AC$89,MATCH(MonthlyCF!EI$233,PL!$H$4:$AC$4,0)),0)/Summary!$C$26)*(1-Summary!$C$28)</f>
        <v>0</v>
      </c>
      <c r="EI335" s="356">
        <f>(IF(AND(EI$233=$O335,EJ$233=$O335+1),INDEX(PL!$H$89:$AC$89,MATCH(MonthlyCF!EJ$233,PL!$H$4:$AC$4,0)),0)/Summary!$C$26)*(1-Summary!$C$28)</f>
        <v>0</v>
      </c>
      <c r="EJ335" s="356">
        <f>(IF(AND(EJ$233=$O335,EK$233=$O335+1),INDEX(PL!$H$89:$AC$89,MATCH(MonthlyCF!EK$233,PL!$H$4:$AC$4,0)),0)/Summary!$C$26)*(1-Summary!$C$28)</f>
        <v>0</v>
      </c>
      <c r="EK335" s="356">
        <f>(IF(AND(EK$233=$O335,EL$233=$O335+1),INDEX(PL!$H$89:$AC$89,MATCH(MonthlyCF!EL$233,PL!$H$4:$AC$4,0)),0)/Summary!$C$26)*(1-Summary!$C$28)</f>
        <v>0</v>
      </c>
      <c r="EL335" s="356">
        <f>(IF(AND(EL$233=$O335,EM$233=$O335+1),INDEX(PL!$H$89:$AC$89,MATCH(MonthlyCF!EM$233,PL!$H$4:$AC$4,0)),0)/Summary!$C$26)*(1-Summary!$C$28)</f>
        <v>0</v>
      </c>
      <c r="EM335" s="356">
        <f>(IF(AND(EM$233=$O335,EN$233=$O335+1),INDEX(PL!$H$89:$AC$89,MATCH(MonthlyCF!EN$233,PL!$H$4:$AC$4,0)),0)/Summary!$C$26)*(1-Summary!$C$28)</f>
        <v>0</v>
      </c>
      <c r="EN335" s="356">
        <f>(IF(AND(EN$233=$O335,EO$233=$O335+1),INDEX(PL!$H$89:$AC$89,MATCH(MonthlyCF!EO$233,PL!$H$4:$AC$4,0)),0)/Summary!$C$26)*(1-Summary!$C$28)</f>
        <v>0</v>
      </c>
      <c r="EO335" s="356">
        <f>(IF(AND(EO$233=$O335,EP$233=$O335+1),INDEX(PL!$H$89:$AC$89,MATCH(MonthlyCF!EP$233,PL!$H$4:$AC$4,0)),0)/Summary!$C$26)*(1-Summary!$C$28)</f>
        <v>0</v>
      </c>
      <c r="EP335" s="356">
        <f>(IF(AND(EP$233=$O335,EQ$233=$O335+1),INDEX(PL!$H$89:$AC$89,MATCH(MonthlyCF!EQ$233,PL!$H$4:$AC$4,0)),0)/Summary!$C$26)*(1-Summary!$C$28)</f>
        <v>0</v>
      </c>
      <c r="EQ335" s="356">
        <f>(IF(AND(EQ$233=$O335,ER$233=$O335+1),INDEX(PL!$H$89:$AC$89,MATCH(MonthlyCF!ER$233,PL!$H$4:$AC$4,0)),0)/Summary!$C$26)*(1-Summary!$C$28)</f>
        <v>0</v>
      </c>
      <c r="ER335" s="356">
        <f>(IF(AND(ER$233=$O335,ES$233=$O335+1),INDEX(PL!$H$89:$AC$89,MATCH(MonthlyCF!ES$233,PL!$H$4:$AC$4,0)),0)/Summary!$C$26)*(1-Summary!$C$28)</f>
        <v>0</v>
      </c>
      <c r="ES335" s="356">
        <f>(IF(AND(ES$233=$O335,ET$233=$O335+1),INDEX(PL!$H$89:$AC$89,MATCH(MonthlyCF!ET$233,PL!$H$4:$AC$4,0)),0)/Summary!$C$26)*(1-Summary!$C$28)</f>
        <v>0</v>
      </c>
      <c r="ET335" s="356">
        <f>(IF(AND(ET$233=$O335,EU$233=$O335+1),INDEX(PL!$H$89:$AC$89,MATCH(MonthlyCF!EU$233,PL!$H$4:$AC$4,0)),0)/Summary!$C$26)*(1-Summary!$C$28)</f>
        <v>0</v>
      </c>
      <c r="EU335" s="356">
        <f>(IF(AND(EU$233=$O335,EV$233=$O335+1),INDEX(PL!$H$89:$AC$89,MATCH(MonthlyCF!EV$233,PL!$H$4:$AC$4,0)),0)/Summary!$C$26)*(1-Summary!$C$28)</f>
        <v>0</v>
      </c>
      <c r="EV335" s="356">
        <f>(IF(AND(EV$233=$O335,EW$233=$O335+1),INDEX(PL!$H$89:$AC$89,MATCH(MonthlyCF!EW$233,PL!$H$4:$AC$4,0)),0)/Summary!$C$26)*(1-Summary!$C$28)</f>
        <v>0</v>
      </c>
      <c r="EW335" s="356">
        <f>(IF(AND(EW$233=$O335,EX$233=$O335+1),INDEX(PL!$H$89:$AC$89,MATCH(MonthlyCF!EX$233,PL!$H$4:$AC$4,0)),0)/Summary!$C$26)*(1-Summary!$C$28)</f>
        <v>0</v>
      </c>
      <c r="EX335" s="356">
        <f>(IF(AND(EX$233=$O335,EY$233=$O335+1),INDEX(PL!$H$89:$AC$89,MATCH(MonthlyCF!EY$233,PL!$H$4:$AC$4,0)),0)/Summary!$C$26)*(1-Summary!$C$28)</f>
        <v>0</v>
      </c>
      <c r="EY335" s="356">
        <f>(IF(AND(EY$233=$O335,EZ$233=$O335+1),INDEX(PL!$H$89:$AC$89,MATCH(MonthlyCF!EZ$233,PL!$H$4:$AC$4,0)),0)/Summary!$C$26)*(1-Summary!$C$28)</f>
        <v>0</v>
      </c>
      <c r="EZ335" s="356">
        <f>(IF(AND(EZ$233=$O335,FA$233=$O335+1),INDEX(PL!$H$89:$AC$89,MATCH(MonthlyCF!FA$233,PL!$H$4:$AC$4,0)),0)/Summary!$C$26)*(1-Summary!$C$28)</f>
        <v>0</v>
      </c>
      <c r="FA335" s="356">
        <f>(IF(AND(FA$233=$O335,FB$233=$O335+1),INDEX(PL!$H$89:$AC$89,MATCH(MonthlyCF!FB$233,PL!$H$4:$AC$4,0)),0)/Summary!$C$26)*(1-Summary!$C$28)</f>
        <v>0</v>
      </c>
      <c r="FB335" s="356">
        <f>(IF(AND(FB$233=$O335,FC$233=$O335+1),INDEX(PL!$H$89:$AC$89,MATCH(MonthlyCF!FC$233,PL!$H$4:$AC$4,0)),0)/Summary!$C$26)*(1-Summary!$C$28)</f>
        <v>0</v>
      </c>
      <c r="FC335" s="356">
        <f>(IF(AND(FC$233=$O335,FD$233=$O335+1),INDEX(PL!$H$89:$AC$89,MATCH(MonthlyCF!FD$233,PL!$H$4:$AC$4,0)),0)/Summary!$C$26)*(1-Summary!$C$28)</f>
        <v>0</v>
      </c>
      <c r="FD335" s="356">
        <f>(IF(AND(FD$233=$O335,FE$233=$O335+1),INDEX(PL!$H$89:$AC$89,MATCH(MonthlyCF!FE$233,PL!$H$4:$AC$4,0)),0)/Summary!$C$26)*(1-Summary!$C$28)</f>
        <v>0</v>
      </c>
      <c r="FE335" s="356">
        <f>(IF(AND(FE$233=$O335,FF$233=$O335+1),INDEX(PL!$H$89:$AC$89,MATCH(MonthlyCF!FF$233,PL!$H$4:$AC$4,0)),0)/Summary!$C$26)*(1-Summary!$C$28)</f>
        <v>0</v>
      </c>
      <c r="FF335" s="356">
        <f>(IF(AND(FF$233=$O335,FG$233=$O335+1),INDEX(PL!$H$89:$AC$89,MATCH(MonthlyCF!FG$233,PL!$H$4:$AC$4,0)),0)/Summary!$C$26)*(1-Summary!$C$28)</f>
        <v>0</v>
      </c>
      <c r="FG335" s="356">
        <f>(IF(AND(FG$233=$O335,FH$233=$O335+1),INDEX(PL!$H$89:$AC$89,MATCH(MonthlyCF!FH$233,PL!$H$4:$AC$4,0)),0)/Summary!$C$26)*(1-Summary!$C$28)</f>
        <v>0</v>
      </c>
      <c r="FH335" s="356">
        <f>(IF(AND(FH$233=$O335,FI$233=$O335+1),INDEX(PL!$H$89:$AC$89,MATCH(MonthlyCF!FI$233,PL!$H$4:$AC$4,0)),0)/Summary!$C$26)*(1-Summary!$C$28)</f>
        <v>0</v>
      </c>
      <c r="FI335" s="356">
        <f>(IF(AND(FI$233=$O335,FJ$233=$O335+1),INDEX(PL!$H$89:$AC$89,MATCH(MonthlyCF!FJ$233,PL!$H$4:$AC$4,0)),0)/Summary!$C$26)*(1-Summary!$C$28)</f>
        <v>0</v>
      </c>
      <c r="FJ335" s="356">
        <f>(IF(AND(FJ$233=$O335,FK$233=$O335+1),INDEX(PL!$H$89:$AC$89,MATCH(MonthlyCF!FK$233,PL!$H$4:$AC$4,0)),0)/Summary!$C$26)*(1-Summary!$C$28)</f>
        <v>0</v>
      </c>
      <c r="FK335" s="356">
        <f>(IF(AND(FK$233=$O335,FL$233=$O335+1),INDEX(PL!$H$89:$AC$89,MATCH(MonthlyCF!FL$233,PL!$H$4:$AC$4,0)),0)/Summary!$C$26)*(1-Summary!$C$28)</f>
        <v>0</v>
      </c>
      <c r="FL335" s="356">
        <f>(IF(AND(FL$233=$O335,FM$233=$O335+1),INDEX(PL!$H$89:$AC$89,MATCH(MonthlyCF!FM$233,PL!$H$4:$AC$4,0)),0)/Summary!$C$26)*(1-Summary!$C$28)</f>
        <v>0</v>
      </c>
      <c r="FM335" s="356">
        <f>(IF(AND(FM$233=$O335,FN$233=$O335+1),INDEX(PL!$H$89:$AC$89,MATCH(MonthlyCF!FN$233,PL!$H$4:$AC$4,0)),0)/Summary!$C$26)*(1-Summary!$C$28)</f>
        <v>0</v>
      </c>
      <c r="FN335" s="356">
        <f>(IF(AND(FN$233=$O335,FO$233=$O335+1),INDEX(PL!$H$89:$AC$89,MATCH(MonthlyCF!FO$233,PL!$H$4:$AC$4,0)),0)/Summary!$C$26)*(1-Summary!$C$28)</f>
        <v>0</v>
      </c>
      <c r="FO335" s="356">
        <f>(IF(AND(FO$233=$O335,FP$233=$O335+1),INDEX(PL!$H$89:$AC$89,MATCH(MonthlyCF!FP$233,PL!$H$4:$AC$4,0)),0)/Summary!$C$26)*(1-Summary!$C$28)</f>
        <v>0</v>
      </c>
      <c r="FP335" s="356">
        <f>(IF(AND(FP$233=$O335,FQ$233=$O335+1),INDEX(PL!$H$89:$AC$89,MATCH(MonthlyCF!FQ$233,PL!$H$4:$AC$4,0)),0)/Summary!$C$26)*(1-Summary!$C$28)</f>
        <v>0</v>
      </c>
      <c r="FQ335" s="356">
        <f>(IF(AND(FQ$233=$O335,FR$233=$O335+1),INDEX(PL!$H$89:$AC$89,MATCH(MonthlyCF!FR$233,PL!$H$4:$AC$4,0)),0)/Summary!$C$26)*(1-Summary!$C$28)</f>
        <v>0</v>
      </c>
      <c r="FR335" s="356">
        <f>(IF(AND(FR$233=$O335,FS$233=$O335+1),INDEX(PL!$H$89:$AC$89,MATCH(MonthlyCF!FS$233,PL!$H$4:$AC$4,0)),0)/Summary!$C$26)*(1-Summary!$C$28)</f>
        <v>0</v>
      </c>
      <c r="FS335" s="356">
        <f>(IF(AND(FS$233=$O335,FT$233=$O335+1),INDEX(PL!$H$89:$AC$89,MATCH(MonthlyCF!FT$233,PL!$H$4:$AC$4,0)),0)/Summary!$C$26)*(1-Summary!$C$28)</f>
        <v>0</v>
      </c>
      <c r="FT335" s="356">
        <f>(IF(AND(FT$233=$O335,FU$233=$O335+1),INDEX(PL!$H$89:$AC$89,MATCH(MonthlyCF!FU$233,PL!$H$4:$AC$4,0)),0)/Summary!$C$26)*(1-Summary!$C$28)</f>
        <v>0</v>
      </c>
      <c r="FU335" s="356">
        <f>(IF(AND(FU$233=$O335,FV$233=$O335+1),INDEX(PL!$H$89:$AC$89,MATCH(MonthlyCF!FV$233,PL!$H$4:$AC$4,0)),0)/Summary!$C$26)*(1-Summary!$C$28)</f>
        <v>0</v>
      </c>
      <c r="FV335" s="356">
        <f>(IF(AND(FV$233=$O335,FW$233=$O335+1),INDEX(PL!$H$89:$AC$89,MATCH(MonthlyCF!FW$233,PL!$H$4:$AC$4,0)),0)/Summary!$C$26)*(1-Summary!$C$28)</f>
        <v>0</v>
      </c>
      <c r="FW335" s="356">
        <f>(IF(AND(FW$233=$O335,FX$233=$O335+1),INDEX(PL!$H$89:$AC$89,MATCH(MonthlyCF!FX$233,PL!$H$4:$AC$4,0)),0)/Summary!$C$26)*(1-Summary!$C$28)</f>
        <v>0</v>
      </c>
      <c r="FX335" s="356">
        <f>(IF(AND(FX$233=$O335,FY$233=$O335+1),INDEX(PL!$H$89:$AC$89,MATCH(MonthlyCF!FY$233,PL!$H$4:$AC$4,0)),0)/Summary!$C$26)*(1-Summary!$C$28)</f>
        <v>0</v>
      </c>
      <c r="FY335" s="356">
        <f>(IF(AND(FY$233=$O335,FZ$233=$O335+1),INDEX(PL!$H$89:$AC$89,MATCH(MonthlyCF!FZ$233,PL!$H$4:$AC$4,0)),0)/Summary!$C$26)*(1-Summary!$C$28)</f>
        <v>0</v>
      </c>
      <c r="FZ335" s="356">
        <f>(IF(AND(FZ$233=$O335,GA$233=$O335+1),INDEX(PL!$H$89:$AC$89,MATCH(MonthlyCF!GA$233,PL!$H$4:$AC$4,0)),0)/Summary!$C$26)*(1-Summary!$C$28)</f>
        <v>0</v>
      </c>
      <c r="GA335" s="356">
        <f>(IF(AND(GA$233=$O335,GB$233=$O335+1),INDEX(PL!$H$89:$AC$89,MATCH(MonthlyCF!GB$233,PL!$H$4:$AC$4,0)),0)/Summary!$C$26)*(1-Summary!$C$28)</f>
        <v>0</v>
      </c>
      <c r="GB335" s="356">
        <f>(IF(AND(GB$233=$O335,GC$233=$O335+1),INDEX(PL!$H$89:$AC$89,MATCH(MonthlyCF!GC$233,PL!$H$4:$AC$4,0)),0)/Summary!$C$26)*(1-Summary!$C$28)</f>
        <v>0</v>
      </c>
      <c r="GC335" s="356">
        <f>(IF(AND(GC$233=$O335,GD$233=$O335+1),INDEX(PL!$H$89:$AC$89,MATCH(MonthlyCF!GD$233,PL!$H$4:$AC$4,0)),0)/Summary!$C$26)*(1-Summary!$C$28)</f>
        <v>0</v>
      </c>
      <c r="GD335" s="356">
        <f>(IF(AND(GD$233=$O335,GE$233=$O335+1),INDEX(PL!$H$89:$AC$89,MATCH(MonthlyCF!GE$233,PL!$H$4:$AC$4,0)),0)/Summary!$C$26)*(1-Summary!$C$28)</f>
        <v>0</v>
      </c>
      <c r="GE335" s="356">
        <f>(IF(AND(GE$233=$O335,GF$233=$O335+1),INDEX(PL!$H$89:$AC$89,MATCH(MonthlyCF!GF$233,PL!$H$4:$AC$4,0)),0)/Summary!$C$26)*(1-Summary!$C$28)</f>
        <v>0</v>
      </c>
      <c r="GF335" s="356">
        <f>(IF(AND(GF$233=$O335,GG$233=$O335+1),INDEX(PL!$H$89:$AC$89,MATCH(MonthlyCF!GG$233,PL!$H$4:$AC$4,0)),0)/Summary!$C$26)*(1-Summary!$C$28)</f>
        <v>0</v>
      </c>
      <c r="GG335" s="356">
        <f>(IF(AND(GG$233=$O335,GH$233=$O335+1),INDEX(PL!$H$89:$AC$89,MATCH(MonthlyCF!GH$233,PL!$H$4:$AC$4,0)),0)/Summary!$C$26)*(1-Summary!$C$28)</f>
        <v>0</v>
      </c>
      <c r="GH335" s="356">
        <f>(IF(AND(GH$233=$O335,GI$233=$O335+1),INDEX(PL!$H$89:$AC$89,MATCH(MonthlyCF!GI$233,PL!$H$4:$AC$4,0)),0)/Summary!$C$26)*(1-Summary!$C$28)</f>
        <v>0</v>
      </c>
      <c r="GI335" s="356">
        <f>(IF(AND(GI$233=$O335,GJ$233=$O335+1),INDEX(PL!$H$89:$AC$89,MATCH(MonthlyCF!GJ$233,PL!$H$4:$AC$4,0)),0)/Summary!$C$26)*(1-Summary!$C$28)</f>
        <v>0</v>
      </c>
      <c r="GJ335" s="356">
        <f>(IF(AND(GJ$233=$O335,GK$233=$O335+1),INDEX(PL!$H$89:$AC$89,MATCH(MonthlyCF!GK$233,PL!$H$4:$AC$4,0)),0)/Summary!$C$26)*(1-Summary!$C$28)</f>
        <v>0</v>
      </c>
      <c r="GK335" s="356">
        <f>(IF(AND(GK$233=$O335,GL$233=$O335+1),INDEX(PL!$H$89:$AC$89,MATCH(MonthlyCF!GL$233,PL!$H$4:$AC$4,0)),0)/Summary!$C$26)*(1-Summary!$C$28)</f>
        <v>0</v>
      </c>
      <c r="GL335" s="356">
        <f>(IF(AND(GL$233=$O335,GM$233=$O335+1),INDEX(PL!$H$89:$AC$89,MATCH(MonthlyCF!GM$233,PL!$H$4:$AC$4,0)),0)/Summary!$C$26)*(1-Summary!$C$28)</f>
        <v>0</v>
      </c>
      <c r="GM335" s="356">
        <f>(IF(AND(GM$233=$O335,GN$233=$O335+1),INDEX(PL!$H$89:$AC$89,MATCH(MonthlyCF!GN$233,PL!$H$4:$AC$4,0)),0)/Summary!$C$26)*(1-Summary!$C$28)</f>
        <v>0</v>
      </c>
      <c r="GN335" s="356">
        <f>(IF(AND(GN$233=$O335,GO$233=$O335+1),INDEX(PL!$H$89:$AC$89,MATCH(MonthlyCF!GO$233,PL!$H$4:$AC$4,0)),0)/Summary!$C$26)*(1-Summary!$C$28)</f>
        <v>0</v>
      </c>
    </row>
    <row r="336" spans="13:198" hidden="1" outlineLevel="1" x14ac:dyDescent="0.75">
      <c r="O336" s="1">
        <v>8</v>
      </c>
      <c r="P336" s="356">
        <f>(IF(AND(P$233=$O336,Q$233=$O336+1),INDEX(PL!$H$89:$AC$89,MATCH(MonthlyCF!Q$233,PL!$H$4:$AC$4,0)),0)/Summary!$C$26)*(1-Summary!$C$28)</f>
        <v>0</v>
      </c>
      <c r="Q336" s="356">
        <f>(IF(AND(Q$233=$O336,R$233=$O336+1),INDEX(PL!$H$89:$AC$89,MATCH(MonthlyCF!R$233,PL!$H$4:$AC$4,0)),0)/Summary!$C$26)*(1-Summary!$C$28)</f>
        <v>0</v>
      </c>
      <c r="R336" s="356">
        <f>(IF(AND(R$233=$O336,S$233=$O336+1),INDEX(PL!$H$89:$AC$89,MATCH(MonthlyCF!S$233,PL!$H$4:$AC$4,0)),0)/Summary!$C$26)*(1-Summary!$C$28)</f>
        <v>0</v>
      </c>
      <c r="S336" s="356">
        <f>(IF(AND(S$233=$O336,T$233=$O336+1),INDEX(PL!$H$89:$AC$89,MATCH(MonthlyCF!T$233,PL!$H$4:$AC$4,0)),0)/Summary!$C$26)*(1-Summary!$C$28)</f>
        <v>0</v>
      </c>
      <c r="T336" s="356">
        <f>(IF(AND(T$233=$O336,U$233=$O336+1),INDEX(PL!$H$89:$AC$89,MATCH(MonthlyCF!U$233,PL!$H$4:$AC$4,0)),0)/Summary!$C$26)*(1-Summary!$C$28)</f>
        <v>0</v>
      </c>
      <c r="U336" s="356">
        <f>(IF(AND(U$233=$O336,V$233=$O336+1),INDEX(PL!$H$89:$AC$89,MATCH(MonthlyCF!V$233,PL!$H$4:$AC$4,0)),0)/Summary!$C$26)*(1-Summary!$C$28)</f>
        <v>0</v>
      </c>
      <c r="V336" s="356">
        <f>(IF(AND(V$233=$O336,W$233=$O336+1),INDEX(PL!$H$89:$AC$89,MATCH(MonthlyCF!W$233,PL!$H$4:$AC$4,0)),0)/Summary!$C$26)*(1-Summary!$C$28)</f>
        <v>0</v>
      </c>
      <c r="W336" s="356">
        <f>(IF(AND(W$233=$O336,X$233=$O336+1),INDEX(PL!$H$89:$AC$89,MATCH(MonthlyCF!X$233,PL!$H$4:$AC$4,0)),0)/Summary!$C$26)*(1-Summary!$C$28)</f>
        <v>0</v>
      </c>
      <c r="X336" s="356">
        <f>(IF(AND(X$233=$O336,Y$233=$O336+1),INDEX(PL!$H$89:$AC$89,MATCH(MonthlyCF!Y$233,PL!$H$4:$AC$4,0)),0)/Summary!$C$26)*(1-Summary!$C$28)</f>
        <v>0</v>
      </c>
      <c r="Y336" s="356">
        <f>(IF(AND(Y$233=$O336,Z$233=$O336+1),INDEX(PL!$H$89:$AC$89,MATCH(MonthlyCF!Z$233,PL!$H$4:$AC$4,0)),0)/Summary!$C$26)*(1-Summary!$C$28)</f>
        <v>0</v>
      </c>
      <c r="Z336" s="356">
        <f>(IF(AND(Z$233=$O336,AA$233=$O336+1),INDEX(PL!$H$89:$AC$89,MATCH(MonthlyCF!AA$233,PL!$H$4:$AC$4,0)),0)/Summary!$C$26)*(1-Summary!$C$28)</f>
        <v>0</v>
      </c>
      <c r="AA336" s="356">
        <f>(IF(AND(AA$233=$O336,AB$233=$O336+1),INDEX(PL!$H$89:$AC$89,MATCH(MonthlyCF!AB$233,PL!$H$4:$AC$4,0)),0)/Summary!$C$26)*(1-Summary!$C$28)</f>
        <v>0</v>
      </c>
      <c r="AB336" s="356">
        <f>(IF(AND(AB$233=$O336,AC$233=$O336+1),INDEX(PL!$H$89:$AC$89,MATCH(MonthlyCF!AC$233,PL!$H$4:$AC$4,0)),0)/Summary!$C$26)*(1-Summary!$C$28)</f>
        <v>0</v>
      </c>
      <c r="AC336" s="356">
        <f>(IF(AND(AC$233=$O336,AD$233=$O336+1),INDEX(PL!$H$89:$AC$89,MATCH(MonthlyCF!AD$233,PL!$H$4:$AC$4,0)),0)/Summary!$C$26)*(1-Summary!$C$28)</f>
        <v>0</v>
      </c>
      <c r="AD336" s="356">
        <f>(IF(AND(AD$233=$O336,AE$233=$O336+1),INDEX(PL!$H$89:$AC$89,MATCH(MonthlyCF!AE$233,PL!$H$4:$AC$4,0)),0)/Summary!$C$26)*(1-Summary!$C$28)</f>
        <v>0</v>
      </c>
      <c r="AE336" s="356">
        <f>(IF(AND(AE$233=$O336,AF$233=$O336+1),INDEX(PL!$H$89:$AC$89,MATCH(MonthlyCF!AF$233,PL!$H$4:$AC$4,0)),0)/Summary!$C$26)*(1-Summary!$C$28)</f>
        <v>0</v>
      </c>
      <c r="AF336" s="356">
        <f>(IF(AND(AF$233=$O336,AG$233=$O336+1),INDEX(PL!$H$89:$AC$89,MATCH(MonthlyCF!AG$233,PL!$H$4:$AC$4,0)),0)/Summary!$C$26)*(1-Summary!$C$28)</f>
        <v>0</v>
      </c>
      <c r="AG336" s="356">
        <f>(IF(AND(AG$233=$O336,AH$233=$O336+1),INDEX(PL!$H$89:$AC$89,MATCH(MonthlyCF!AH$233,PL!$H$4:$AC$4,0)),0)/Summary!$C$26)*(1-Summary!$C$28)</f>
        <v>0</v>
      </c>
      <c r="AH336" s="356">
        <f>(IF(AND(AH$233=$O336,AI$233=$O336+1),INDEX(PL!$H$89:$AC$89,MATCH(MonthlyCF!AI$233,PL!$H$4:$AC$4,0)),0)/Summary!$C$26)*(1-Summary!$C$28)</f>
        <v>0</v>
      </c>
      <c r="AI336" s="356">
        <f>(IF(AND(AI$233=$O336,AJ$233=$O336+1),INDEX(PL!$H$89:$AC$89,MATCH(MonthlyCF!AJ$233,PL!$H$4:$AC$4,0)),0)/Summary!$C$26)*(1-Summary!$C$28)</f>
        <v>0</v>
      </c>
      <c r="AJ336" s="356">
        <f>(IF(AND(AJ$233=$O336,AK$233=$O336+1),INDEX(PL!$H$89:$AC$89,MATCH(MonthlyCF!AK$233,PL!$H$4:$AC$4,0)),0)/Summary!$C$26)*(1-Summary!$C$28)</f>
        <v>0</v>
      </c>
      <c r="AK336" s="356">
        <f>(IF(AND(AK$233=$O336,AL$233=$O336+1),INDEX(PL!$H$89:$AC$89,MATCH(MonthlyCF!AL$233,PL!$H$4:$AC$4,0)),0)/Summary!$C$26)*(1-Summary!$C$28)</f>
        <v>0</v>
      </c>
      <c r="AL336" s="356">
        <f>(IF(AND(AL$233=$O336,AM$233=$O336+1),INDEX(PL!$H$89:$AC$89,MATCH(MonthlyCF!AM$233,PL!$H$4:$AC$4,0)),0)/Summary!$C$26)*(1-Summary!$C$28)</f>
        <v>0</v>
      </c>
      <c r="AM336" s="356">
        <f>(IF(AND(AM$233=$O336,AN$233=$O336+1),INDEX(PL!$H$89:$AC$89,MATCH(MonthlyCF!AN$233,PL!$H$4:$AC$4,0)),0)/Summary!$C$26)*(1-Summary!$C$28)</f>
        <v>0</v>
      </c>
      <c r="AN336" s="356">
        <f>(IF(AND(AN$233=$O336,AO$233=$O336+1),INDEX(PL!$H$89:$AC$89,MATCH(MonthlyCF!AO$233,PL!$H$4:$AC$4,0)),0)/Summary!$C$26)*(1-Summary!$C$28)</f>
        <v>0</v>
      </c>
      <c r="AO336" s="356">
        <f>(IF(AND(AO$233=$O336,AP$233=$O336+1),INDEX(PL!$H$89:$AC$89,MATCH(MonthlyCF!AP$233,PL!$H$4:$AC$4,0)),0)/Summary!$C$26)*(1-Summary!$C$28)</f>
        <v>0</v>
      </c>
      <c r="AP336" s="356">
        <f>(IF(AND(AP$233=$O336,AQ$233=$O336+1),INDEX(PL!$H$89:$AC$89,MATCH(MonthlyCF!AQ$233,PL!$H$4:$AC$4,0)),0)/Summary!$C$26)*(1-Summary!$C$28)</f>
        <v>0</v>
      </c>
      <c r="AQ336" s="356">
        <f>(IF(AND(AQ$233=$O336,AR$233=$O336+1),INDEX(PL!$H$89:$AC$89,MATCH(MonthlyCF!AR$233,PL!$H$4:$AC$4,0)),0)/Summary!$C$26)*(1-Summary!$C$28)</f>
        <v>0</v>
      </c>
      <c r="AR336" s="356">
        <f>(IF(AND(AR$233=$O336,AS$233=$O336+1),INDEX(PL!$H$89:$AC$89,MATCH(MonthlyCF!AS$233,PL!$H$4:$AC$4,0)),0)/Summary!$C$26)*(1-Summary!$C$28)</f>
        <v>0</v>
      </c>
      <c r="AS336" s="356">
        <f>(IF(AND(AS$233=$O336,AT$233=$O336+1),INDEX(PL!$H$89:$AC$89,MATCH(MonthlyCF!AT$233,PL!$H$4:$AC$4,0)),0)/Summary!$C$26)*(1-Summary!$C$28)</f>
        <v>0</v>
      </c>
      <c r="AT336" s="356">
        <f>(IF(AND(AT$233=$O336,AU$233=$O336+1),INDEX(PL!$H$89:$AC$89,MATCH(MonthlyCF!AU$233,PL!$H$4:$AC$4,0)),0)/Summary!$C$26)*(1-Summary!$C$28)</f>
        <v>0</v>
      </c>
      <c r="AU336" s="356">
        <f>(IF(AND(AU$233=$O336,AV$233=$O336+1),INDEX(PL!$H$89:$AC$89,MATCH(MonthlyCF!AV$233,PL!$H$4:$AC$4,0)),0)/Summary!$C$26)*(1-Summary!$C$28)</f>
        <v>0</v>
      </c>
      <c r="AV336" s="356">
        <f>(IF(AND(AV$233=$O336,AW$233=$O336+1),INDEX(PL!$H$89:$AC$89,MATCH(MonthlyCF!AW$233,PL!$H$4:$AC$4,0)),0)/Summary!$C$26)*(1-Summary!$C$28)</f>
        <v>0</v>
      </c>
      <c r="AW336" s="356">
        <f>(IF(AND(AW$233=$O336,AX$233=$O336+1),INDEX(PL!$H$89:$AC$89,MATCH(MonthlyCF!AX$233,PL!$H$4:$AC$4,0)),0)/Summary!$C$26)*(1-Summary!$C$28)</f>
        <v>0</v>
      </c>
      <c r="AX336" s="356">
        <f>(IF(AND(AX$233=$O336,AY$233=$O336+1),INDEX(PL!$H$89:$AC$89,MATCH(MonthlyCF!AY$233,PL!$H$4:$AC$4,0)),0)/Summary!$C$26)*(1-Summary!$C$28)</f>
        <v>0</v>
      </c>
      <c r="AY336" s="356">
        <f>(IF(AND(AY$233=$O336,AZ$233=$O336+1),INDEX(PL!$H$89:$AC$89,MATCH(MonthlyCF!AZ$233,PL!$H$4:$AC$4,0)),0)/Summary!$C$26)*(1-Summary!$C$28)</f>
        <v>0</v>
      </c>
      <c r="AZ336" s="356">
        <f>(IF(AND(AZ$233=$O336,BA$233=$O336+1),INDEX(PL!$H$89:$AC$89,MATCH(MonthlyCF!BA$233,PL!$H$4:$AC$4,0)),0)/Summary!$C$26)*(1-Summary!$C$28)</f>
        <v>0</v>
      </c>
      <c r="BA336" s="356">
        <f>(IF(AND(BA$233=$O336,BB$233=$O336+1),INDEX(PL!$H$89:$AC$89,MATCH(MonthlyCF!BB$233,PL!$H$4:$AC$4,0)),0)/Summary!$C$26)*(1-Summary!$C$28)</f>
        <v>0</v>
      </c>
      <c r="BB336" s="356">
        <f>(IF(AND(BB$233=$O336,BC$233=$O336+1),INDEX(PL!$H$89:$AC$89,MATCH(MonthlyCF!BC$233,PL!$H$4:$AC$4,0)),0)/Summary!$C$26)*(1-Summary!$C$28)</f>
        <v>0</v>
      </c>
      <c r="BC336" s="356">
        <f>(IF(AND(BC$233=$O336,BD$233=$O336+1),INDEX(PL!$H$89:$AC$89,MATCH(MonthlyCF!BD$233,PL!$H$4:$AC$4,0)),0)/Summary!$C$26)*(1-Summary!$C$28)</f>
        <v>0</v>
      </c>
      <c r="BD336" s="356">
        <f>(IF(AND(BD$233=$O336,BE$233=$O336+1),INDEX(PL!$H$89:$AC$89,MATCH(MonthlyCF!BE$233,PL!$H$4:$AC$4,0)),0)/Summary!$C$26)*(1-Summary!$C$28)</f>
        <v>0</v>
      </c>
      <c r="BE336" s="356">
        <f>(IF(AND(BE$233=$O336,BF$233=$O336+1),INDEX(PL!$H$89:$AC$89,MATCH(MonthlyCF!BF$233,PL!$H$4:$AC$4,0)),0)/Summary!$C$26)*(1-Summary!$C$28)</f>
        <v>0</v>
      </c>
      <c r="BF336" s="356">
        <f>(IF(AND(BF$233=$O336,BG$233=$O336+1),INDEX(PL!$H$89:$AC$89,MATCH(MonthlyCF!BG$233,PL!$H$4:$AC$4,0)),0)/Summary!$C$26)*(1-Summary!$C$28)</f>
        <v>0</v>
      </c>
      <c r="BG336" s="356">
        <f>(IF(AND(BG$233=$O336,BH$233=$O336+1),INDEX(PL!$H$89:$AC$89,MATCH(MonthlyCF!BH$233,PL!$H$4:$AC$4,0)),0)/Summary!$C$26)*(1-Summary!$C$28)</f>
        <v>0</v>
      </c>
      <c r="BH336" s="356">
        <f>(IF(AND(BH$233=$O336,BI$233=$O336+1),INDEX(PL!$H$89:$AC$89,MATCH(MonthlyCF!BI$233,PL!$H$4:$AC$4,0)),0)/Summary!$C$26)*(1-Summary!$C$28)</f>
        <v>0</v>
      </c>
      <c r="BI336" s="356">
        <f>(IF(AND(BI$233=$O336,BJ$233=$O336+1),INDEX(PL!$H$89:$AC$89,MATCH(MonthlyCF!BJ$233,PL!$H$4:$AC$4,0)),0)/Summary!$C$26)*(1-Summary!$C$28)</f>
        <v>0</v>
      </c>
      <c r="BJ336" s="356">
        <f>(IF(AND(BJ$233=$O336,BK$233=$O336+1),INDEX(PL!$H$89:$AC$89,MATCH(MonthlyCF!BK$233,PL!$H$4:$AC$4,0)),0)/Summary!$C$26)*(1-Summary!$C$28)</f>
        <v>0</v>
      </c>
      <c r="BK336" s="356">
        <f>(IF(AND(BK$233=$O336,BL$233=$O336+1),INDEX(PL!$H$89:$AC$89,MATCH(MonthlyCF!BL$233,PL!$H$4:$AC$4,0)),0)/Summary!$C$26)*(1-Summary!$C$28)</f>
        <v>0</v>
      </c>
      <c r="BL336" s="356">
        <f>(IF(AND(BL$233=$O336,BM$233=$O336+1),INDEX(PL!$H$89:$AC$89,MATCH(MonthlyCF!BM$233,PL!$H$4:$AC$4,0)),0)/Summary!$C$26)*(1-Summary!$C$28)</f>
        <v>0</v>
      </c>
      <c r="BM336" s="356">
        <f>(IF(AND(BM$233=$O336,BN$233=$O336+1),INDEX(PL!$H$89:$AC$89,MATCH(MonthlyCF!BN$233,PL!$H$4:$AC$4,0)),0)/Summary!$C$26)*(1-Summary!$C$28)</f>
        <v>0</v>
      </c>
      <c r="BN336" s="356">
        <f>(IF(AND(BN$233=$O336,BO$233=$O336+1),INDEX(PL!$H$89:$AC$89,MATCH(MonthlyCF!BO$233,PL!$H$4:$AC$4,0)),0)/Summary!$C$26)*(1-Summary!$C$28)</f>
        <v>0</v>
      </c>
      <c r="BO336" s="356">
        <f>(IF(AND(BO$233=$O336,BP$233=$O336+1),INDEX(PL!$H$89:$AC$89,MATCH(MonthlyCF!BP$233,PL!$H$4:$AC$4,0)),0)/Summary!$C$26)*(1-Summary!$C$28)</f>
        <v>0</v>
      </c>
      <c r="BP336" s="356">
        <f>(IF(AND(BP$233=$O336,BQ$233=$O336+1),INDEX(PL!$H$89:$AC$89,MATCH(MonthlyCF!BQ$233,PL!$H$4:$AC$4,0)),0)/Summary!$C$26)*(1-Summary!$C$28)</f>
        <v>0</v>
      </c>
      <c r="BQ336" s="356">
        <f>(IF(AND(BQ$233=$O336,BR$233=$O336+1),INDEX(PL!$H$89:$AC$89,MATCH(MonthlyCF!BR$233,PL!$H$4:$AC$4,0)),0)/Summary!$C$26)*(1-Summary!$C$28)</f>
        <v>0</v>
      </c>
      <c r="BR336" s="356">
        <f>(IF(AND(BR$233=$O336,BS$233=$O336+1),INDEX(PL!$H$89:$AC$89,MATCH(MonthlyCF!BS$233,PL!$H$4:$AC$4,0)),0)/Summary!$C$26)*(1-Summary!$C$28)</f>
        <v>0</v>
      </c>
      <c r="BS336" s="356">
        <f>(IF(AND(BS$233=$O336,BT$233=$O336+1),INDEX(PL!$H$89:$AC$89,MATCH(MonthlyCF!BT$233,PL!$H$4:$AC$4,0)),0)/Summary!$C$26)*(1-Summary!$C$28)</f>
        <v>0</v>
      </c>
      <c r="BT336" s="356">
        <f>(IF(AND(BT$233=$O336,BU$233=$O336+1),INDEX(PL!$H$89:$AC$89,MATCH(MonthlyCF!BU$233,PL!$H$4:$AC$4,0)),0)/Summary!$C$26)*(1-Summary!$C$28)</f>
        <v>0</v>
      </c>
      <c r="BU336" s="356">
        <f>(IF(AND(BU$233=$O336,BV$233=$O336+1),INDEX(PL!$H$89:$AC$89,MATCH(MonthlyCF!BV$233,PL!$H$4:$AC$4,0)),0)/Summary!$C$26)*(1-Summary!$C$28)</f>
        <v>0</v>
      </c>
      <c r="BV336" s="356">
        <f>(IF(AND(BV$233=$O336,BW$233=$O336+1),INDEX(PL!$H$89:$AC$89,MATCH(MonthlyCF!BW$233,PL!$H$4:$AC$4,0)),0)/Summary!$C$26)*(1-Summary!$C$28)</f>
        <v>0</v>
      </c>
      <c r="BW336" s="356">
        <f>(IF(AND(BW$233=$O336,BX$233=$O336+1),INDEX(PL!$H$89:$AC$89,MATCH(MonthlyCF!BX$233,PL!$H$4:$AC$4,0)),0)/Summary!$C$26)*(1-Summary!$C$28)</f>
        <v>0</v>
      </c>
      <c r="BX336" s="356">
        <f>(IF(AND(BX$233=$O336,BY$233=$O336+1),INDEX(PL!$H$89:$AC$89,MATCH(MonthlyCF!BY$233,PL!$H$4:$AC$4,0)),0)/Summary!$C$26)*(1-Summary!$C$28)</f>
        <v>0</v>
      </c>
      <c r="BY336" s="356">
        <f>(IF(AND(BY$233=$O336,BZ$233=$O336+1),INDEX(PL!$H$89:$AC$89,MATCH(MonthlyCF!BZ$233,PL!$H$4:$AC$4,0)),0)/Summary!$C$26)*(1-Summary!$C$28)</f>
        <v>0</v>
      </c>
      <c r="BZ336" s="356">
        <f>(IF(AND(BZ$233=$O336,CA$233=$O336+1),INDEX(PL!$H$89:$AC$89,MATCH(MonthlyCF!CA$233,PL!$H$4:$AC$4,0)),0)/Summary!$C$26)*(1-Summary!$C$28)</f>
        <v>0</v>
      </c>
      <c r="CA336" s="356">
        <f>(IF(AND(CA$233=$O336,CB$233=$O336+1),INDEX(PL!$H$89:$AC$89,MATCH(MonthlyCF!CB$233,PL!$H$4:$AC$4,0)),0)/Summary!$C$26)*(1-Summary!$C$28)</f>
        <v>0</v>
      </c>
      <c r="CB336" s="356">
        <f>(IF(AND(CB$233=$O336,CC$233=$O336+1),INDEX(PL!$H$89:$AC$89,MATCH(MonthlyCF!CC$233,PL!$H$4:$AC$4,0)),0)/Summary!$C$26)*(1-Summary!$C$28)</f>
        <v>0</v>
      </c>
      <c r="CC336" s="356">
        <f>(IF(AND(CC$233=$O336,CD$233=$O336+1),INDEX(PL!$H$89:$AC$89,MATCH(MonthlyCF!CD$233,PL!$H$4:$AC$4,0)),0)/Summary!$C$26)*(1-Summary!$C$28)</f>
        <v>0</v>
      </c>
      <c r="CD336" s="356">
        <f>(IF(AND(CD$233=$O336,CE$233=$O336+1),INDEX(PL!$H$89:$AC$89,MATCH(MonthlyCF!CE$233,PL!$H$4:$AC$4,0)),0)/Summary!$C$26)*(1-Summary!$C$28)</f>
        <v>0</v>
      </c>
      <c r="CE336" s="356">
        <f>(IF(AND(CE$233=$O336,CF$233=$O336+1),INDEX(PL!$H$89:$AC$89,MATCH(MonthlyCF!CF$233,PL!$H$4:$AC$4,0)),0)/Summary!$C$26)*(1-Summary!$C$28)</f>
        <v>0</v>
      </c>
      <c r="CF336" s="356">
        <f>(IF(AND(CF$233=$O336,CG$233=$O336+1),INDEX(PL!$H$89:$AC$89,MATCH(MonthlyCF!CG$233,PL!$H$4:$AC$4,0)),0)/Summary!$C$26)*(1-Summary!$C$28)</f>
        <v>0</v>
      </c>
      <c r="CG336" s="356">
        <f>(IF(AND(CG$233=$O336,CH$233=$O336+1),INDEX(PL!$H$89:$AC$89,MATCH(MonthlyCF!CH$233,PL!$H$4:$AC$4,0)),0)/Summary!$C$26)*(1-Summary!$C$28)</f>
        <v>0</v>
      </c>
      <c r="CH336" s="356">
        <f>(IF(AND(CH$233=$O336,CI$233=$O336+1),INDEX(PL!$H$89:$AC$89,MATCH(MonthlyCF!CI$233,PL!$H$4:$AC$4,0)),0)/Summary!$C$26)*(1-Summary!$C$28)</f>
        <v>0</v>
      </c>
      <c r="CI336" s="356">
        <f>(IF(AND(CI$233=$O336,CJ$233=$O336+1),INDEX(PL!$H$89:$AC$89,MATCH(MonthlyCF!CJ$233,PL!$H$4:$AC$4,0)),0)/Summary!$C$26)*(1-Summary!$C$28)</f>
        <v>0</v>
      </c>
      <c r="CJ336" s="356">
        <f>(IF(AND(CJ$233=$O336,CK$233=$O336+1),INDEX(PL!$H$89:$AC$89,MATCH(MonthlyCF!CK$233,PL!$H$4:$AC$4,0)),0)/Summary!$C$26)*(1-Summary!$C$28)</f>
        <v>0</v>
      </c>
      <c r="CK336" s="356">
        <f>(IF(AND(CK$233=$O336,CL$233=$O336+1),INDEX(PL!$H$89:$AC$89,MATCH(MonthlyCF!CL$233,PL!$H$4:$AC$4,0)),0)/Summary!$C$26)*(1-Summary!$C$28)</f>
        <v>0</v>
      </c>
      <c r="CL336" s="356">
        <f>(IF(AND(CL$233=$O336,CM$233=$O336+1),INDEX(PL!$H$89:$AC$89,MATCH(MonthlyCF!CM$233,PL!$H$4:$AC$4,0)),0)/Summary!$C$26)*(1-Summary!$C$28)</f>
        <v>0</v>
      </c>
      <c r="CM336" s="356">
        <f>(IF(AND(CM$233=$O336,CN$233=$O336+1),INDEX(PL!$H$89:$AC$89,MATCH(MonthlyCF!CN$233,PL!$H$4:$AC$4,0)),0)/Summary!$C$26)*(1-Summary!$C$28)</f>
        <v>0</v>
      </c>
      <c r="CN336" s="356">
        <f>(IF(AND(CN$233=$O336,CO$233=$O336+1),INDEX(PL!$H$89:$AC$89,MATCH(MonthlyCF!CO$233,PL!$H$4:$AC$4,0)),0)/Summary!$C$26)*(1-Summary!$C$28)</f>
        <v>0</v>
      </c>
      <c r="CO336" s="356">
        <f>(IF(AND(CO$233=$O336,CP$233=$O336+1),INDEX(PL!$H$89:$AC$89,MATCH(MonthlyCF!CP$233,PL!$H$4:$AC$4,0)),0)/Summary!$C$26)*(1-Summary!$C$28)</f>
        <v>0</v>
      </c>
      <c r="CP336" s="356">
        <f>(IF(AND(CP$233=$O336,CQ$233=$O336+1),INDEX(PL!$H$89:$AC$89,MATCH(MonthlyCF!CQ$233,PL!$H$4:$AC$4,0)),0)/Summary!$C$26)*(1-Summary!$C$28)</f>
        <v>0</v>
      </c>
      <c r="CQ336" s="356">
        <f>(IF(AND(CQ$233=$O336,CR$233=$O336+1),INDEX(PL!$H$89:$AC$89,MATCH(MonthlyCF!CR$233,PL!$H$4:$AC$4,0)),0)/Summary!$C$26)*(1-Summary!$C$28)</f>
        <v>0</v>
      </c>
      <c r="CR336" s="356">
        <f>(IF(AND(CR$233=$O336,CS$233=$O336+1),INDEX(PL!$H$89:$AC$89,MATCH(MonthlyCF!CS$233,PL!$H$4:$AC$4,0)),0)/Summary!$C$26)*(1-Summary!$C$28)</f>
        <v>0</v>
      </c>
      <c r="CS336" s="356">
        <f>(IF(AND(CS$233=$O336,CT$233=$O336+1),INDEX(PL!$H$89:$AC$89,MATCH(MonthlyCF!CT$233,PL!$H$4:$AC$4,0)),0)/Summary!$C$26)*(1-Summary!$C$28)</f>
        <v>0</v>
      </c>
      <c r="CT336" s="356">
        <f>(IF(AND(CT$233=$O336,CU$233=$O336+1),INDEX(PL!$H$89:$AC$89,MATCH(MonthlyCF!CU$233,PL!$H$4:$AC$4,0)),0)/Summary!$C$26)*(1-Summary!$C$28)</f>
        <v>0</v>
      </c>
      <c r="CU336" s="356">
        <f>(IF(AND(CU$233=$O336,CV$233=$O336+1),INDEX(PL!$H$89:$AC$89,MATCH(MonthlyCF!CV$233,PL!$H$4:$AC$4,0)),0)/Summary!$C$26)*(1-Summary!$C$28)</f>
        <v>0</v>
      </c>
      <c r="CV336" s="356">
        <f>(IF(AND(CV$233=$O336,CW$233=$O336+1),INDEX(PL!$H$89:$AC$89,MATCH(MonthlyCF!CW$233,PL!$H$4:$AC$4,0)),0)/Summary!$C$26)*(1-Summary!$C$28)</f>
        <v>0</v>
      </c>
      <c r="CW336" s="356">
        <f>(IF(AND(CW$233=$O336,CX$233=$O336+1),INDEX(PL!$H$89:$AC$89,MATCH(MonthlyCF!CX$233,PL!$H$4:$AC$4,0)),0)/Summary!$C$26)*(1-Summary!$C$28)</f>
        <v>0</v>
      </c>
      <c r="CX336" s="356">
        <f>(IF(AND(CX$233=$O336,CY$233=$O336+1),INDEX(PL!$H$89:$AC$89,MATCH(MonthlyCF!CY$233,PL!$H$4:$AC$4,0)),0)/Summary!$C$26)*(1-Summary!$C$28)</f>
        <v>0</v>
      </c>
      <c r="CY336" s="356">
        <f>(IF(AND(CY$233=$O336,CZ$233=$O336+1),INDEX(PL!$H$89:$AC$89,MATCH(MonthlyCF!CZ$233,PL!$H$4:$AC$4,0)),0)/Summary!$C$26)*(1-Summary!$C$28)</f>
        <v>0</v>
      </c>
      <c r="CZ336" s="356">
        <f>(IF(AND(CZ$233=$O336,DA$233=$O336+1),INDEX(PL!$H$89:$AC$89,MATCH(MonthlyCF!DA$233,PL!$H$4:$AC$4,0)),0)/Summary!$C$26)*(1-Summary!$C$28)</f>
        <v>0</v>
      </c>
      <c r="DA336" s="356">
        <f>(IF(AND(DA$233=$O336,DB$233=$O336+1),INDEX(PL!$H$89:$AC$89,MATCH(MonthlyCF!DB$233,PL!$H$4:$AC$4,0)),0)/Summary!$C$26)*(1-Summary!$C$28)</f>
        <v>0</v>
      </c>
      <c r="DB336" s="356">
        <f>(IF(AND(DB$233=$O336,DC$233=$O336+1),INDEX(PL!$H$89:$AC$89,MATCH(MonthlyCF!DC$233,PL!$H$4:$AC$4,0)),0)/Summary!$C$26)*(1-Summary!$C$28)</f>
        <v>0</v>
      </c>
      <c r="DC336" s="356">
        <f>(IF(AND(DC$233=$O336,DD$233=$O336+1),INDEX(PL!$H$89:$AC$89,MATCH(MonthlyCF!DD$233,PL!$H$4:$AC$4,0)),0)/Summary!$C$26)*(1-Summary!$C$28)</f>
        <v>0</v>
      </c>
      <c r="DD336" s="356">
        <f>(IF(AND(DD$233=$O336,DE$233=$O336+1),INDEX(PL!$H$89:$AC$89,MATCH(MonthlyCF!DE$233,PL!$H$4:$AC$4,0)),0)/Summary!$C$26)*(1-Summary!$C$28)</f>
        <v>0</v>
      </c>
      <c r="DE336" s="356">
        <f>(IF(AND(DE$233=$O336,DF$233=$O336+1),INDEX(PL!$H$89:$AC$89,MATCH(MonthlyCF!DF$233,PL!$H$4:$AC$4,0)),0)/Summary!$C$26)*(1-Summary!$C$28)</f>
        <v>0</v>
      </c>
      <c r="DF336" s="356">
        <f>(IF(AND(DF$233=$O336,DG$233=$O336+1),INDEX(PL!$H$89:$AC$89,MATCH(MonthlyCF!DG$233,PL!$H$4:$AC$4,0)),0)/Summary!$C$26)*(1-Summary!$C$28)</f>
        <v>0</v>
      </c>
      <c r="DG336" s="356">
        <f>(IF(AND(DG$233=$O336,DH$233=$O336+1),INDEX(PL!$H$89:$AC$89,MATCH(MonthlyCF!DH$233,PL!$H$4:$AC$4,0)),0)/Summary!$C$26)*(1-Summary!$C$28)</f>
        <v>0</v>
      </c>
      <c r="DH336" s="356">
        <f>(IF(AND(DH$233=$O336,DI$233=$O336+1),INDEX(PL!$H$89:$AC$89,MATCH(MonthlyCF!DI$233,PL!$H$4:$AC$4,0)),0)/Summary!$C$26)*(1-Summary!$C$28)</f>
        <v>0</v>
      </c>
      <c r="DI336" s="356">
        <f>(IF(AND(DI$233=$O336,DJ$233=$O336+1),INDEX(PL!$H$89:$AC$89,MATCH(MonthlyCF!DJ$233,PL!$H$4:$AC$4,0)),0)/Summary!$C$26)*(1-Summary!$C$28)</f>
        <v>0</v>
      </c>
      <c r="DJ336" s="356">
        <f>(IF(AND(DJ$233=$O336,DK$233=$O336+1),INDEX(PL!$H$89:$AC$89,MATCH(MonthlyCF!DK$233,PL!$H$4:$AC$4,0)),0)/Summary!$C$26)*(1-Summary!$C$28)</f>
        <v>0</v>
      </c>
      <c r="DK336" s="356">
        <f>(IF(AND(DK$233=$O336,DL$233=$O336+1),INDEX(PL!$H$89:$AC$89,MATCH(MonthlyCF!DL$233,PL!$H$4:$AC$4,0)),0)/Summary!$C$26)*(1-Summary!$C$28)</f>
        <v>0</v>
      </c>
      <c r="DL336" s="356">
        <f>(IF(AND(DL$233=$O336,DM$233=$O336+1),INDEX(PL!$H$89:$AC$89,MATCH(MonthlyCF!DM$233,PL!$H$4:$AC$4,0)),0)/Summary!$C$26)*(1-Summary!$C$28)</f>
        <v>0</v>
      </c>
      <c r="DM336" s="356">
        <f>(IF(AND(DM$233=$O336,DN$233=$O336+1),INDEX(PL!$H$89:$AC$89,MATCH(MonthlyCF!DN$233,PL!$H$4:$AC$4,0)),0)/Summary!$C$26)*(1-Summary!$C$28)</f>
        <v>0</v>
      </c>
      <c r="DN336" s="356">
        <f>(IF(AND(DN$233=$O336,DO$233=$O336+1),INDEX(PL!$H$89:$AC$89,MATCH(MonthlyCF!DO$233,PL!$H$4:$AC$4,0)),0)/Summary!$C$26)*(1-Summary!$C$28)</f>
        <v>0</v>
      </c>
      <c r="DO336" s="356">
        <f>(IF(AND(DO$233=$O336,DP$233=$O336+1),INDEX(PL!$H$89:$AC$89,MATCH(MonthlyCF!DP$233,PL!$H$4:$AC$4,0)),0)/Summary!$C$26)*(1-Summary!$C$28)</f>
        <v>0</v>
      </c>
      <c r="DP336" s="356">
        <f>(IF(AND(DP$233=$O336,DQ$233=$O336+1),INDEX(PL!$H$89:$AC$89,MATCH(MonthlyCF!DQ$233,PL!$H$4:$AC$4,0)),0)/Summary!$C$26)*(1-Summary!$C$28)</f>
        <v>0</v>
      </c>
      <c r="DQ336" s="356">
        <f>(IF(AND(DQ$233=$O336,DR$233=$O336+1),INDEX(PL!$H$89:$AC$89,MATCH(MonthlyCF!DR$233,PL!$H$4:$AC$4,0)),0)/Summary!$C$26)*(1-Summary!$C$28)</f>
        <v>0</v>
      </c>
      <c r="DR336" s="356">
        <f>(IF(AND(DR$233=$O336,DS$233=$O336+1),INDEX(PL!$H$89:$AC$89,MATCH(MonthlyCF!DS$233,PL!$H$4:$AC$4,0)),0)/Summary!$C$26)*(1-Summary!$C$28)</f>
        <v>0</v>
      </c>
      <c r="DS336" s="356">
        <f>(IF(AND(DS$233=$O336,DT$233=$O336+1),INDEX(PL!$H$89:$AC$89,MATCH(MonthlyCF!DT$233,PL!$H$4:$AC$4,0)),0)/Summary!$C$26)*(1-Summary!$C$28)</f>
        <v>0</v>
      </c>
      <c r="DT336" s="356">
        <f>(IF(AND(DT$233=$O336,DU$233=$O336+1),INDEX(PL!$H$89:$AC$89,MATCH(MonthlyCF!DU$233,PL!$H$4:$AC$4,0)),0)/Summary!$C$26)*(1-Summary!$C$28)</f>
        <v>0</v>
      </c>
      <c r="DU336" s="356">
        <f>(IF(AND(DU$233=$O336,DV$233=$O336+1),INDEX(PL!$H$89:$AC$89,MATCH(MonthlyCF!DV$233,PL!$H$4:$AC$4,0)),0)/Summary!$C$26)*(1-Summary!$C$28)</f>
        <v>0</v>
      </c>
      <c r="DV336" s="356">
        <f>(IF(AND(DV$233=$O336,DW$233=$O336+1),INDEX(PL!$H$89:$AC$89,MATCH(MonthlyCF!DW$233,PL!$H$4:$AC$4,0)),0)/Summary!$C$26)*(1-Summary!$C$28)</f>
        <v>0</v>
      </c>
      <c r="DW336" s="356">
        <f>(IF(AND(DW$233=$O336,DX$233=$O336+1),INDEX(PL!$H$89:$AC$89,MATCH(MonthlyCF!DX$233,PL!$H$4:$AC$4,0)),0)/Summary!$C$26)*(1-Summary!$C$28)</f>
        <v>0</v>
      </c>
      <c r="DX336" s="356">
        <f>(IF(AND(DX$233=$O336,DY$233=$O336+1),INDEX(PL!$H$89:$AC$89,MATCH(MonthlyCF!DY$233,PL!$H$4:$AC$4,0)),0)/Summary!$C$26)*(1-Summary!$C$28)</f>
        <v>0</v>
      </c>
      <c r="DY336" s="356">
        <f>(IF(AND(DY$233=$O336,DZ$233=$O336+1),INDEX(PL!$H$89:$AC$89,MATCH(MonthlyCF!DZ$233,PL!$H$4:$AC$4,0)),0)/Summary!$C$26)*(1-Summary!$C$28)</f>
        <v>0</v>
      </c>
      <c r="DZ336" s="356">
        <f>(IF(AND(DZ$233=$O336,EA$233=$O336+1),INDEX(PL!$H$89:$AC$89,MATCH(MonthlyCF!EA$233,PL!$H$4:$AC$4,0)),0)/Summary!$C$26)*(1-Summary!$C$28)</f>
        <v>0</v>
      </c>
      <c r="EA336" s="356">
        <f>(IF(AND(EA$233=$O336,EB$233=$O336+1),INDEX(PL!$H$89:$AC$89,MATCH(MonthlyCF!EB$233,PL!$H$4:$AC$4,0)),0)/Summary!$C$26)*(1-Summary!$C$28)</f>
        <v>0</v>
      </c>
      <c r="EB336" s="356">
        <f>(IF(AND(EB$233=$O336,EC$233=$O336+1),INDEX(PL!$H$89:$AC$89,MATCH(MonthlyCF!EC$233,PL!$H$4:$AC$4,0)),0)/Summary!$C$26)*(1-Summary!$C$28)</f>
        <v>0</v>
      </c>
      <c r="EC336" s="356">
        <f>(IF(AND(EC$233=$O336,ED$233=$O336+1),INDEX(PL!$H$89:$AC$89,MATCH(MonthlyCF!ED$233,PL!$H$4:$AC$4,0)),0)/Summary!$C$26)*(1-Summary!$C$28)</f>
        <v>0</v>
      </c>
      <c r="ED336" s="356">
        <f>(IF(AND(ED$233=$O336,EE$233=$O336+1),INDEX(PL!$H$89:$AC$89,MATCH(MonthlyCF!EE$233,PL!$H$4:$AC$4,0)),0)/Summary!$C$26)*(1-Summary!$C$28)</f>
        <v>0</v>
      </c>
      <c r="EE336" s="356">
        <f>(IF(AND(EE$233=$O336,EF$233=$O336+1),INDEX(PL!$H$89:$AC$89,MATCH(MonthlyCF!EF$233,PL!$H$4:$AC$4,0)),0)/Summary!$C$26)*(1-Summary!$C$28)</f>
        <v>0</v>
      </c>
      <c r="EF336" s="356">
        <f>(IF(AND(EF$233=$O336,EG$233=$O336+1),INDEX(PL!$H$89:$AC$89,MATCH(MonthlyCF!EG$233,PL!$H$4:$AC$4,0)),0)/Summary!$C$26)*(1-Summary!$C$28)</f>
        <v>0</v>
      </c>
      <c r="EG336" s="356">
        <f>(IF(AND(EG$233=$O336,EH$233=$O336+1),INDEX(PL!$H$89:$AC$89,MATCH(MonthlyCF!EH$233,PL!$H$4:$AC$4,0)),0)/Summary!$C$26)*(1-Summary!$C$28)</f>
        <v>0</v>
      </c>
      <c r="EH336" s="356">
        <f>(IF(AND(EH$233=$O336,EI$233=$O336+1),INDEX(PL!$H$89:$AC$89,MATCH(MonthlyCF!EI$233,PL!$H$4:$AC$4,0)),0)/Summary!$C$26)*(1-Summary!$C$28)</f>
        <v>975651070.65158248</v>
      </c>
      <c r="EI336" s="356">
        <f>(IF(AND(EI$233=$O336,EJ$233=$O336+1),INDEX(PL!$H$89:$AC$89,MATCH(MonthlyCF!EJ$233,PL!$H$4:$AC$4,0)),0)/Summary!$C$26)*(1-Summary!$C$28)</f>
        <v>0</v>
      </c>
      <c r="EJ336" s="356">
        <f>(IF(AND(EJ$233=$O336,EK$233=$O336+1),INDEX(PL!$H$89:$AC$89,MATCH(MonthlyCF!EK$233,PL!$H$4:$AC$4,0)),0)/Summary!$C$26)*(1-Summary!$C$28)</f>
        <v>0</v>
      </c>
      <c r="EK336" s="356">
        <f>(IF(AND(EK$233=$O336,EL$233=$O336+1),INDEX(PL!$H$89:$AC$89,MATCH(MonthlyCF!EL$233,PL!$H$4:$AC$4,0)),0)/Summary!$C$26)*(1-Summary!$C$28)</f>
        <v>0</v>
      </c>
      <c r="EL336" s="356">
        <f>(IF(AND(EL$233=$O336,EM$233=$O336+1),INDEX(PL!$H$89:$AC$89,MATCH(MonthlyCF!EM$233,PL!$H$4:$AC$4,0)),0)/Summary!$C$26)*(1-Summary!$C$28)</f>
        <v>0</v>
      </c>
      <c r="EM336" s="356">
        <f>(IF(AND(EM$233=$O336,EN$233=$O336+1),INDEX(PL!$H$89:$AC$89,MATCH(MonthlyCF!EN$233,PL!$H$4:$AC$4,0)),0)/Summary!$C$26)*(1-Summary!$C$28)</f>
        <v>0</v>
      </c>
      <c r="EN336" s="356">
        <f>(IF(AND(EN$233=$O336,EO$233=$O336+1),INDEX(PL!$H$89:$AC$89,MATCH(MonthlyCF!EO$233,PL!$H$4:$AC$4,0)),0)/Summary!$C$26)*(1-Summary!$C$28)</f>
        <v>0</v>
      </c>
      <c r="EO336" s="356">
        <f>(IF(AND(EO$233=$O336,EP$233=$O336+1),INDEX(PL!$H$89:$AC$89,MATCH(MonthlyCF!EP$233,PL!$H$4:$AC$4,0)),0)/Summary!$C$26)*(1-Summary!$C$28)</f>
        <v>0</v>
      </c>
      <c r="EP336" s="356">
        <f>(IF(AND(EP$233=$O336,EQ$233=$O336+1),INDEX(PL!$H$89:$AC$89,MATCH(MonthlyCF!EQ$233,PL!$H$4:$AC$4,0)),0)/Summary!$C$26)*(1-Summary!$C$28)</f>
        <v>0</v>
      </c>
      <c r="EQ336" s="356">
        <f>(IF(AND(EQ$233=$O336,ER$233=$O336+1),INDEX(PL!$H$89:$AC$89,MATCH(MonthlyCF!ER$233,PL!$H$4:$AC$4,0)),0)/Summary!$C$26)*(1-Summary!$C$28)</f>
        <v>0</v>
      </c>
      <c r="ER336" s="356">
        <f>(IF(AND(ER$233=$O336,ES$233=$O336+1),INDEX(PL!$H$89:$AC$89,MATCH(MonthlyCF!ES$233,PL!$H$4:$AC$4,0)),0)/Summary!$C$26)*(1-Summary!$C$28)</f>
        <v>0</v>
      </c>
      <c r="ES336" s="356">
        <f>(IF(AND(ES$233=$O336,ET$233=$O336+1),INDEX(PL!$H$89:$AC$89,MATCH(MonthlyCF!ET$233,PL!$H$4:$AC$4,0)),0)/Summary!$C$26)*(1-Summary!$C$28)</f>
        <v>0</v>
      </c>
      <c r="ET336" s="356">
        <f>(IF(AND(ET$233=$O336,EU$233=$O336+1),INDEX(PL!$H$89:$AC$89,MATCH(MonthlyCF!EU$233,PL!$H$4:$AC$4,0)),0)/Summary!$C$26)*(1-Summary!$C$28)</f>
        <v>0</v>
      </c>
      <c r="EU336" s="356">
        <f>(IF(AND(EU$233=$O336,EV$233=$O336+1),INDEX(PL!$H$89:$AC$89,MATCH(MonthlyCF!EV$233,PL!$H$4:$AC$4,0)),0)/Summary!$C$26)*(1-Summary!$C$28)</f>
        <v>0</v>
      </c>
      <c r="EV336" s="356">
        <f>(IF(AND(EV$233=$O336,EW$233=$O336+1),INDEX(PL!$H$89:$AC$89,MATCH(MonthlyCF!EW$233,PL!$H$4:$AC$4,0)),0)/Summary!$C$26)*(1-Summary!$C$28)</f>
        <v>0</v>
      </c>
      <c r="EW336" s="356">
        <f>(IF(AND(EW$233=$O336,EX$233=$O336+1),INDEX(PL!$H$89:$AC$89,MATCH(MonthlyCF!EX$233,PL!$H$4:$AC$4,0)),0)/Summary!$C$26)*(1-Summary!$C$28)</f>
        <v>0</v>
      </c>
      <c r="EX336" s="356">
        <f>(IF(AND(EX$233=$O336,EY$233=$O336+1),INDEX(PL!$H$89:$AC$89,MATCH(MonthlyCF!EY$233,PL!$H$4:$AC$4,0)),0)/Summary!$C$26)*(1-Summary!$C$28)</f>
        <v>0</v>
      </c>
      <c r="EY336" s="356">
        <f>(IF(AND(EY$233=$O336,EZ$233=$O336+1),INDEX(PL!$H$89:$AC$89,MATCH(MonthlyCF!EZ$233,PL!$H$4:$AC$4,0)),0)/Summary!$C$26)*(1-Summary!$C$28)</f>
        <v>0</v>
      </c>
      <c r="EZ336" s="356">
        <f>(IF(AND(EZ$233=$O336,FA$233=$O336+1),INDEX(PL!$H$89:$AC$89,MATCH(MonthlyCF!FA$233,PL!$H$4:$AC$4,0)),0)/Summary!$C$26)*(1-Summary!$C$28)</f>
        <v>0</v>
      </c>
      <c r="FA336" s="356">
        <f>(IF(AND(FA$233=$O336,FB$233=$O336+1),INDEX(PL!$H$89:$AC$89,MATCH(MonthlyCF!FB$233,PL!$H$4:$AC$4,0)),0)/Summary!$C$26)*(1-Summary!$C$28)</f>
        <v>0</v>
      </c>
      <c r="FB336" s="356">
        <f>(IF(AND(FB$233=$O336,FC$233=$O336+1),INDEX(PL!$H$89:$AC$89,MATCH(MonthlyCF!FC$233,PL!$H$4:$AC$4,0)),0)/Summary!$C$26)*(1-Summary!$C$28)</f>
        <v>0</v>
      </c>
      <c r="FC336" s="356">
        <f>(IF(AND(FC$233=$O336,FD$233=$O336+1),INDEX(PL!$H$89:$AC$89,MATCH(MonthlyCF!FD$233,PL!$H$4:$AC$4,0)),0)/Summary!$C$26)*(1-Summary!$C$28)</f>
        <v>0</v>
      </c>
      <c r="FD336" s="356">
        <f>(IF(AND(FD$233=$O336,FE$233=$O336+1),INDEX(PL!$H$89:$AC$89,MATCH(MonthlyCF!FE$233,PL!$H$4:$AC$4,0)),0)/Summary!$C$26)*(1-Summary!$C$28)</f>
        <v>0</v>
      </c>
      <c r="FE336" s="356">
        <f>(IF(AND(FE$233=$O336,FF$233=$O336+1),INDEX(PL!$H$89:$AC$89,MATCH(MonthlyCF!FF$233,PL!$H$4:$AC$4,0)),0)/Summary!$C$26)*(1-Summary!$C$28)</f>
        <v>0</v>
      </c>
      <c r="FF336" s="356">
        <f>(IF(AND(FF$233=$O336,FG$233=$O336+1),INDEX(PL!$H$89:$AC$89,MATCH(MonthlyCF!FG$233,PL!$H$4:$AC$4,0)),0)/Summary!$C$26)*(1-Summary!$C$28)</f>
        <v>0</v>
      </c>
      <c r="FG336" s="356">
        <f>(IF(AND(FG$233=$O336,FH$233=$O336+1),INDEX(PL!$H$89:$AC$89,MATCH(MonthlyCF!FH$233,PL!$H$4:$AC$4,0)),0)/Summary!$C$26)*(1-Summary!$C$28)</f>
        <v>0</v>
      </c>
      <c r="FH336" s="356">
        <f>(IF(AND(FH$233=$O336,FI$233=$O336+1),INDEX(PL!$H$89:$AC$89,MATCH(MonthlyCF!FI$233,PL!$H$4:$AC$4,0)),0)/Summary!$C$26)*(1-Summary!$C$28)</f>
        <v>0</v>
      </c>
      <c r="FI336" s="356">
        <f>(IF(AND(FI$233=$O336,FJ$233=$O336+1),INDEX(PL!$H$89:$AC$89,MATCH(MonthlyCF!FJ$233,PL!$H$4:$AC$4,0)),0)/Summary!$C$26)*(1-Summary!$C$28)</f>
        <v>0</v>
      </c>
      <c r="FJ336" s="356">
        <f>(IF(AND(FJ$233=$O336,FK$233=$O336+1),INDEX(PL!$H$89:$AC$89,MATCH(MonthlyCF!FK$233,PL!$H$4:$AC$4,0)),0)/Summary!$C$26)*(1-Summary!$C$28)</f>
        <v>0</v>
      </c>
      <c r="FK336" s="356">
        <f>(IF(AND(FK$233=$O336,FL$233=$O336+1),INDEX(PL!$H$89:$AC$89,MATCH(MonthlyCF!FL$233,PL!$H$4:$AC$4,0)),0)/Summary!$C$26)*(1-Summary!$C$28)</f>
        <v>0</v>
      </c>
      <c r="FL336" s="356">
        <f>(IF(AND(FL$233=$O336,FM$233=$O336+1),INDEX(PL!$H$89:$AC$89,MATCH(MonthlyCF!FM$233,PL!$H$4:$AC$4,0)),0)/Summary!$C$26)*(1-Summary!$C$28)</f>
        <v>0</v>
      </c>
      <c r="FM336" s="356">
        <f>(IF(AND(FM$233=$O336,FN$233=$O336+1),INDEX(PL!$H$89:$AC$89,MATCH(MonthlyCF!FN$233,PL!$H$4:$AC$4,0)),0)/Summary!$C$26)*(1-Summary!$C$28)</f>
        <v>0</v>
      </c>
      <c r="FN336" s="356">
        <f>(IF(AND(FN$233=$O336,FO$233=$O336+1),INDEX(PL!$H$89:$AC$89,MATCH(MonthlyCF!FO$233,PL!$H$4:$AC$4,0)),0)/Summary!$C$26)*(1-Summary!$C$28)</f>
        <v>0</v>
      </c>
      <c r="FO336" s="356">
        <f>(IF(AND(FO$233=$O336,FP$233=$O336+1),INDEX(PL!$H$89:$AC$89,MATCH(MonthlyCF!FP$233,PL!$H$4:$AC$4,0)),0)/Summary!$C$26)*(1-Summary!$C$28)</f>
        <v>0</v>
      </c>
      <c r="FP336" s="356">
        <f>(IF(AND(FP$233=$O336,FQ$233=$O336+1),INDEX(PL!$H$89:$AC$89,MATCH(MonthlyCF!FQ$233,PL!$H$4:$AC$4,0)),0)/Summary!$C$26)*(1-Summary!$C$28)</f>
        <v>0</v>
      </c>
      <c r="FQ336" s="356">
        <f>(IF(AND(FQ$233=$O336,FR$233=$O336+1),INDEX(PL!$H$89:$AC$89,MATCH(MonthlyCF!FR$233,PL!$H$4:$AC$4,0)),0)/Summary!$C$26)*(1-Summary!$C$28)</f>
        <v>0</v>
      </c>
      <c r="FR336" s="356">
        <f>(IF(AND(FR$233=$O336,FS$233=$O336+1),INDEX(PL!$H$89:$AC$89,MATCH(MonthlyCF!FS$233,PL!$H$4:$AC$4,0)),0)/Summary!$C$26)*(1-Summary!$C$28)</f>
        <v>0</v>
      </c>
      <c r="FS336" s="356">
        <f>(IF(AND(FS$233=$O336,FT$233=$O336+1),INDEX(PL!$H$89:$AC$89,MATCH(MonthlyCF!FT$233,PL!$H$4:$AC$4,0)),0)/Summary!$C$26)*(1-Summary!$C$28)</f>
        <v>0</v>
      </c>
      <c r="FT336" s="356">
        <f>(IF(AND(FT$233=$O336,FU$233=$O336+1),INDEX(PL!$H$89:$AC$89,MATCH(MonthlyCF!FU$233,PL!$H$4:$AC$4,0)),0)/Summary!$C$26)*(1-Summary!$C$28)</f>
        <v>0</v>
      </c>
      <c r="FU336" s="356">
        <f>(IF(AND(FU$233=$O336,FV$233=$O336+1),INDEX(PL!$H$89:$AC$89,MATCH(MonthlyCF!FV$233,PL!$H$4:$AC$4,0)),0)/Summary!$C$26)*(1-Summary!$C$28)</f>
        <v>0</v>
      </c>
      <c r="FV336" s="356">
        <f>(IF(AND(FV$233=$O336,FW$233=$O336+1),INDEX(PL!$H$89:$AC$89,MATCH(MonthlyCF!FW$233,PL!$H$4:$AC$4,0)),0)/Summary!$C$26)*(1-Summary!$C$28)</f>
        <v>0</v>
      </c>
      <c r="FW336" s="356">
        <f>(IF(AND(FW$233=$O336,FX$233=$O336+1),INDEX(PL!$H$89:$AC$89,MATCH(MonthlyCF!FX$233,PL!$H$4:$AC$4,0)),0)/Summary!$C$26)*(1-Summary!$C$28)</f>
        <v>0</v>
      </c>
      <c r="FX336" s="356">
        <f>(IF(AND(FX$233=$O336,FY$233=$O336+1),INDEX(PL!$H$89:$AC$89,MATCH(MonthlyCF!FY$233,PL!$H$4:$AC$4,0)),0)/Summary!$C$26)*(1-Summary!$C$28)</f>
        <v>0</v>
      </c>
      <c r="FY336" s="356">
        <f>(IF(AND(FY$233=$O336,FZ$233=$O336+1),INDEX(PL!$H$89:$AC$89,MATCH(MonthlyCF!FZ$233,PL!$H$4:$AC$4,0)),0)/Summary!$C$26)*(1-Summary!$C$28)</f>
        <v>0</v>
      </c>
      <c r="FZ336" s="356">
        <f>(IF(AND(FZ$233=$O336,GA$233=$O336+1),INDEX(PL!$H$89:$AC$89,MATCH(MonthlyCF!GA$233,PL!$H$4:$AC$4,0)),0)/Summary!$C$26)*(1-Summary!$C$28)</f>
        <v>0</v>
      </c>
      <c r="GA336" s="356">
        <f>(IF(AND(GA$233=$O336,GB$233=$O336+1),INDEX(PL!$H$89:$AC$89,MATCH(MonthlyCF!GB$233,PL!$H$4:$AC$4,0)),0)/Summary!$C$26)*(1-Summary!$C$28)</f>
        <v>0</v>
      </c>
      <c r="GB336" s="356">
        <f>(IF(AND(GB$233=$O336,GC$233=$O336+1),INDEX(PL!$H$89:$AC$89,MATCH(MonthlyCF!GC$233,PL!$H$4:$AC$4,0)),0)/Summary!$C$26)*(1-Summary!$C$28)</f>
        <v>0</v>
      </c>
      <c r="GC336" s="356">
        <f>(IF(AND(GC$233=$O336,GD$233=$O336+1),INDEX(PL!$H$89:$AC$89,MATCH(MonthlyCF!GD$233,PL!$H$4:$AC$4,0)),0)/Summary!$C$26)*(1-Summary!$C$28)</f>
        <v>0</v>
      </c>
      <c r="GD336" s="356">
        <f>(IF(AND(GD$233=$O336,GE$233=$O336+1),INDEX(PL!$H$89:$AC$89,MATCH(MonthlyCF!GE$233,PL!$H$4:$AC$4,0)),0)/Summary!$C$26)*(1-Summary!$C$28)</f>
        <v>0</v>
      </c>
      <c r="GE336" s="356">
        <f>(IF(AND(GE$233=$O336,GF$233=$O336+1),INDEX(PL!$H$89:$AC$89,MATCH(MonthlyCF!GF$233,PL!$H$4:$AC$4,0)),0)/Summary!$C$26)*(1-Summary!$C$28)</f>
        <v>0</v>
      </c>
      <c r="GF336" s="356">
        <f>(IF(AND(GF$233=$O336,GG$233=$O336+1),INDEX(PL!$H$89:$AC$89,MATCH(MonthlyCF!GG$233,PL!$H$4:$AC$4,0)),0)/Summary!$C$26)*(1-Summary!$C$28)</f>
        <v>0</v>
      </c>
      <c r="GG336" s="356">
        <f>(IF(AND(GG$233=$O336,GH$233=$O336+1),INDEX(PL!$H$89:$AC$89,MATCH(MonthlyCF!GH$233,PL!$H$4:$AC$4,0)),0)/Summary!$C$26)*(1-Summary!$C$28)</f>
        <v>0</v>
      </c>
      <c r="GH336" s="356">
        <f>(IF(AND(GH$233=$O336,GI$233=$O336+1),INDEX(PL!$H$89:$AC$89,MATCH(MonthlyCF!GI$233,PL!$H$4:$AC$4,0)),0)/Summary!$C$26)*(1-Summary!$C$28)</f>
        <v>0</v>
      </c>
      <c r="GI336" s="356">
        <f>(IF(AND(GI$233=$O336,GJ$233=$O336+1),INDEX(PL!$H$89:$AC$89,MATCH(MonthlyCF!GJ$233,PL!$H$4:$AC$4,0)),0)/Summary!$C$26)*(1-Summary!$C$28)</f>
        <v>0</v>
      </c>
      <c r="GJ336" s="356">
        <f>(IF(AND(GJ$233=$O336,GK$233=$O336+1),INDEX(PL!$H$89:$AC$89,MATCH(MonthlyCF!GK$233,PL!$H$4:$AC$4,0)),0)/Summary!$C$26)*(1-Summary!$C$28)</f>
        <v>0</v>
      </c>
      <c r="GK336" s="356">
        <f>(IF(AND(GK$233=$O336,GL$233=$O336+1),INDEX(PL!$H$89:$AC$89,MATCH(MonthlyCF!GL$233,PL!$H$4:$AC$4,0)),0)/Summary!$C$26)*(1-Summary!$C$28)</f>
        <v>0</v>
      </c>
      <c r="GL336" s="356">
        <f>(IF(AND(GL$233=$O336,GM$233=$O336+1),INDEX(PL!$H$89:$AC$89,MATCH(MonthlyCF!GM$233,PL!$H$4:$AC$4,0)),0)/Summary!$C$26)*(1-Summary!$C$28)</f>
        <v>0</v>
      </c>
      <c r="GM336" s="356">
        <f>(IF(AND(GM$233=$O336,GN$233=$O336+1),INDEX(PL!$H$89:$AC$89,MATCH(MonthlyCF!GN$233,PL!$H$4:$AC$4,0)),0)/Summary!$C$26)*(1-Summary!$C$28)</f>
        <v>0</v>
      </c>
      <c r="GN336" s="356">
        <f>(IF(AND(GN$233=$O336,GO$233=$O336+1),INDEX(PL!$H$89:$AC$89,MATCH(MonthlyCF!GO$233,PL!$H$4:$AC$4,0)),0)/Summary!$C$26)*(1-Summary!$C$28)</f>
        <v>0</v>
      </c>
    </row>
    <row r="337" spans="13:196" hidden="1" outlineLevel="1" x14ac:dyDescent="0.75">
      <c r="O337" s="1">
        <v>9</v>
      </c>
      <c r="P337" s="356">
        <f>(IF(AND(P$233=$O337,Q$233=$O337+1),INDEX(PL!$H$89:$AC$89,MATCH(MonthlyCF!Q$233,PL!$H$4:$AC$4,0)),0)/Summary!$C$26)*(1-Summary!$C$28)</f>
        <v>0</v>
      </c>
      <c r="Q337" s="356">
        <f>(IF(AND(Q$233=$O337,R$233=$O337+1),INDEX(PL!$H$89:$AC$89,MATCH(MonthlyCF!R$233,PL!$H$4:$AC$4,0)),0)/Summary!$C$26)*(1-Summary!$C$28)</f>
        <v>0</v>
      </c>
      <c r="R337" s="356">
        <f>(IF(AND(R$233=$O337,S$233=$O337+1),INDEX(PL!$H$89:$AC$89,MATCH(MonthlyCF!S$233,PL!$H$4:$AC$4,0)),0)/Summary!$C$26)*(1-Summary!$C$28)</f>
        <v>0</v>
      </c>
      <c r="S337" s="356">
        <f>(IF(AND(S$233=$O337,T$233=$O337+1),INDEX(PL!$H$89:$AC$89,MATCH(MonthlyCF!T$233,PL!$H$4:$AC$4,0)),0)/Summary!$C$26)*(1-Summary!$C$28)</f>
        <v>0</v>
      </c>
      <c r="T337" s="356">
        <f>(IF(AND(T$233=$O337,U$233=$O337+1),INDEX(PL!$H$89:$AC$89,MATCH(MonthlyCF!U$233,PL!$H$4:$AC$4,0)),0)/Summary!$C$26)*(1-Summary!$C$28)</f>
        <v>0</v>
      </c>
      <c r="U337" s="356">
        <f>(IF(AND(U$233=$O337,V$233=$O337+1),INDEX(PL!$H$89:$AC$89,MATCH(MonthlyCF!V$233,PL!$H$4:$AC$4,0)),0)/Summary!$C$26)*(1-Summary!$C$28)</f>
        <v>0</v>
      </c>
      <c r="V337" s="356">
        <f>(IF(AND(V$233=$O337,W$233=$O337+1),INDEX(PL!$H$89:$AC$89,MATCH(MonthlyCF!W$233,PL!$H$4:$AC$4,0)),0)/Summary!$C$26)*(1-Summary!$C$28)</f>
        <v>0</v>
      </c>
      <c r="W337" s="356">
        <f>(IF(AND(W$233=$O337,X$233=$O337+1),INDEX(PL!$H$89:$AC$89,MATCH(MonthlyCF!X$233,PL!$H$4:$AC$4,0)),0)/Summary!$C$26)*(1-Summary!$C$28)</f>
        <v>0</v>
      </c>
      <c r="X337" s="356">
        <f>(IF(AND(X$233=$O337,Y$233=$O337+1),INDEX(PL!$H$89:$AC$89,MATCH(MonthlyCF!Y$233,PL!$H$4:$AC$4,0)),0)/Summary!$C$26)*(1-Summary!$C$28)</f>
        <v>0</v>
      </c>
      <c r="Y337" s="356">
        <f>(IF(AND(Y$233=$O337,Z$233=$O337+1),INDEX(PL!$H$89:$AC$89,MATCH(MonthlyCF!Z$233,PL!$H$4:$AC$4,0)),0)/Summary!$C$26)*(1-Summary!$C$28)</f>
        <v>0</v>
      </c>
      <c r="Z337" s="356">
        <f>(IF(AND(Z$233=$O337,AA$233=$O337+1),INDEX(PL!$H$89:$AC$89,MATCH(MonthlyCF!AA$233,PL!$H$4:$AC$4,0)),0)/Summary!$C$26)*(1-Summary!$C$28)</f>
        <v>0</v>
      </c>
      <c r="AA337" s="356">
        <f>(IF(AND(AA$233=$O337,AB$233=$O337+1),INDEX(PL!$H$89:$AC$89,MATCH(MonthlyCF!AB$233,PL!$H$4:$AC$4,0)),0)/Summary!$C$26)*(1-Summary!$C$28)</f>
        <v>0</v>
      </c>
      <c r="AB337" s="356">
        <f>(IF(AND(AB$233=$O337,AC$233=$O337+1),INDEX(PL!$H$89:$AC$89,MATCH(MonthlyCF!AC$233,PL!$H$4:$AC$4,0)),0)/Summary!$C$26)*(1-Summary!$C$28)</f>
        <v>0</v>
      </c>
      <c r="AC337" s="356">
        <f>(IF(AND(AC$233=$O337,AD$233=$O337+1),INDEX(PL!$H$89:$AC$89,MATCH(MonthlyCF!AD$233,PL!$H$4:$AC$4,0)),0)/Summary!$C$26)*(1-Summary!$C$28)</f>
        <v>0</v>
      </c>
      <c r="AD337" s="356">
        <f>(IF(AND(AD$233=$O337,AE$233=$O337+1),INDEX(PL!$H$89:$AC$89,MATCH(MonthlyCF!AE$233,PL!$H$4:$AC$4,0)),0)/Summary!$C$26)*(1-Summary!$C$28)</f>
        <v>0</v>
      </c>
      <c r="AE337" s="356">
        <f>(IF(AND(AE$233=$O337,AF$233=$O337+1),INDEX(PL!$H$89:$AC$89,MATCH(MonthlyCF!AF$233,PL!$H$4:$AC$4,0)),0)/Summary!$C$26)*(1-Summary!$C$28)</f>
        <v>0</v>
      </c>
      <c r="AF337" s="356">
        <f>(IF(AND(AF$233=$O337,AG$233=$O337+1),INDEX(PL!$H$89:$AC$89,MATCH(MonthlyCF!AG$233,PL!$H$4:$AC$4,0)),0)/Summary!$C$26)*(1-Summary!$C$28)</f>
        <v>0</v>
      </c>
      <c r="AG337" s="356">
        <f>(IF(AND(AG$233=$O337,AH$233=$O337+1),INDEX(PL!$H$89:$AC$89,MATCH(MonthlyCF!AH$233,PL!$H$4:$AC$4,0)),0)/Summary!$C$26)*(1-Summary!$C$28)</f>
        <v>0</v>
      </c>
      <c r="AH337" s="356">
        <f>(IF(AND(AH$233=$O337,AI$233=$O337+1),INDEX(PL!$H$89:$AC$89,MATCH(MonthlyCF!AI$233,PL!$H$4:$AC$4,0)),0)/Summary!$C$26)*(1-Summary!$C$28)</f>
        <v>0</v>
      </c>
      <c r="AI337" s="356">
        <f>(IF(AND(AI$233=$O337,AJ$233=$O337+1),INDEX(PL!$H$89:$AC$89,MATCH(MonthlyCF!AJ$233,PL!$H$4:$AC$4,0)),0)/Summary!$C$26)*(1-Summary!$C$28)</f>
        <v>0</v>
      </c>
      <c r="AJ337" s="356">
        <f>(IF(AND(AJ$233=$O337,AK$233=$O337+1),INDEX(PL!$H$89:$AC$89,MATCH(MonthlyCF!AK$233,PL!$H$4:$AC$4,0)),0)/Summary!$C$26)*(1-Summary!$C$28)</f>
        <v>0</v>
      </c>
      <c r="AK337" s="356">
        <f>(IF(AND(AK$233=$O337,AL$233=$O337+1),INDEX(PL!$H$89:$AC$89,MATCH(MonthlyCF!AL$233,PL!$H$4:$AC$4,0)),0)/Summary!$C$26)*(1-Summary!$C$28)</f>
        <v>0</v>
      </c>
      <c r="AL337" s="356">
        <f>(IF(AND(AL$233=$O337,AM$233=$O337+1),INDEX(PL!$H$89:$AC$89,MATCH(MonthlyCF!AM$233,PL!$H$4:$AC$4,0)),0)/Summary!$C$26)*(1-Summary!$C$28)</f>
        <v>0</v>
      </c>
      <c r="AM337" s="356">
        <f>(IF(AND(AM$233=$O337,AN$233=$O337+1),INDEX(PL!$H$89:$AC$89,MATCH(MonthlyCF!AN$233,PL!$H$4:$AC$4,0)),0)/Summary!$C$26)*(1-Summary!$C$28)</f>
        <v>0</v>
      </c>
      <c r="AN337" s="356">
        <f>(IF(AND(AN$233=$O337,AO$233=$O337+1),INDEX(PL!$H$89:$AC$89,MATCH(MonthlyCF!AO$233,PL!$H$4:$AC$4,0)),0)/Summary!$C$26)*(1-Summary!$C$28)</f>
        <v>0</v>
      </c>
      <c r="AO337" s="356">
        <f>(IF(AND(AO$233=$O337,AP$233=$O337+1),INDEX(PL!$H$89:$AC$89,MATCH(MonthlyCF!AP$233,PL!$H$4:$AC$4,0)),0)/Summary!$C$26)*(1-Summary!$C$28)</f>
        <v>0</v>
      </c>
      <c r="AP337" s="356">
        <f>(IF(AND(AP$233=$O337,AQ$233=$O337+1),INDEX(PL!$H$89:$AC$89,MATCH(MonthlyCF!AQ$233,PL!$H$4:$AC$4,0)),0)/Summary!$C$26)*(1-Summary!$C$28)</f>
        <v>0</v>
      </c>
      <c r="AQ337" s="356">
        <f>(IF(AND(AQ$233=$O337,AR$233=$O337+1),INDEX(PL!$H$89:$AC$89,MATCH(MonthlyCF!AR$233,PL!$H$4:$AC$4,0)),0)/Summary!$C$26)*(1-Summary!$C$28)</f>
        <v>0</v>
      </c>
      <c r="AR337" s="356">
        <f>(IF(AND(AR$233=$O337,AS$233=$O337+1),INDEX(PL!$H$89:$AC$89,MATCH(MonthlyCF!AS$233,PL!$H$4:$AC$4,0)),0)/Summary!$C$26)*(1-Summary!$C$28)</f>
        <v>0</v>
      </c>
      <c r="AS337" s="356">
        <f>(IF(AND(AS$233=$O337,AT$233=$O337+1),INDEX(PL!$H$89:$AC$89,MATCH(MonthlyCF!AT$233,PL!$H$4:$AC$4,0)),0)/Summary!$C$26)*(1-Summary!$C$28)</f>
        <v>0</v>
      </c>
      <c r="AT337" s="356">
        <f>(IF(AND(AT$233=$O337,AU$233=$O337+1),INDEX(PL!$H$89:$AC$89,MATCH(MonthlyCF!AU$233,PL!$H$4:$AC$4,0)),0)/Summary!$C$26)*(1-Summary!$C$28)</f>
        <v>0</v>
      </c>
      <c r="AU337" s="356">
        <f>(IF(AND(AU$233=$O337,AV$233=$O337+1),INDEX(PL!$H$89:$AC$89,MATCH(MonthlyCF!AV$233,PL!$H$4:$AC$4,0)),0)/Summary!$C$26)*(1-Summary!$C$28)</f>
        <v>0</v>
      </c>
      <c r="AV337" s="356">
        <f>(IF(AND(AV$233=$O337,AW$233=$O337+1),INDEX(PL!$H$89:$AC$89,MATCH(MonthlyCF!AW$233,PL!$H$4:$AC$4,0)),0)/Summary!$C$26)*(1-Summary!$C$28)</f>
        <v>0</v>
      </c>
      <c r="AW337" s="356">
        <f>(IF(AND(AW$233=$O337,AX$233=$O337+1),INDEX(PL!$H$89:$AC$89,MATCH(MonthlyCF!AX$233,PL!$H$4:$AC$4,0)),0)/Summary!$C$26)*(1-Summary!$C$28)</f>
        <v>0</v>
      </c>
      <c r="AX337" s="356">
        <f>(IF(AND(AX$233=$O337,AY$233=$O337+1),INDEX(PL!$H$89:$AC$89,MATCH(MonthlyCF!AY$233,PL!$H$4:$AC$4,0)),0)/Summary!$C$26)*(1-Summary!$C$28)</f>
        <v>0</v>
      </c>
      <c r="AY337" s="356">
        <f>(IF(AND(AY$233=$O337,AZ$233=$O337+1),INDEX(PL!$H$89:$AC$89,MATCH(MonthlyCF!AZ$233,PL!$H$4:$AC$4,0)),0)/Summary!$C$26)*(1-Summary!$C$28)</f>
        <v>0</v>
      </c>
      <c r="AZ337" s="356">
        <f>(IF(AND(AZ$233=$O337,BA$233=$O337+1),INDEX(PL!$H$89:$AC$89,MATCH(MonthlyCF!BA$233,PL!$H$4:$AC$4,0)),0)/Summary!$C$26)*(1-Summary!$C$28)</f>
        <v>0</v>
      </c>
      <c r="BA337" s="356">
        <f>(IF(AND(BA$233=$O337,BB$233=$O337+1),INDEX(PL!$H$89:$AC$89,MATCH(MonthlyCF!BB$233,PL!$H$4:$AC$4,0)),0)/Summary!$C$26)*(1-Summary!$C$28)</f>
        <v>0</v>
      </c>
      <c r="BB337" s="356">
        <f>(IF(AND(BB$233=$O337,BC$233=$O337+1),INDEX(PL!$H$89:$AC$89,MATCH(MonthlyCF!BC$233,PL!$H$4:$AC$4,0)),0)/Summary!$C$26)*(1-Summary!$C$28)</f>
        <v>0</v>
      </c>
      <c r="BC337" s="356">
        <f>(IF(AND(BC$233=$O337,BD$233=$O337+1),INDEX(PL!$H$89:$AC$89,MATCH(MonthlyCF!BD$233,PL!$H$4:$AC$4,0)),0)/Summary!$C$26)*(1-Summary!$C$28)</f>
        <v>0</v>
      </c>
      <c r="BD337" s="356">
        <f>(IF(AND(BD$233=$O337,BE$233=$O337+1),INDEX(PL!$H$89:$AC$89,MATCH(MonthlyCF!BE$233,PL!$H$4:$AC$4,0)),0)/Summary!$C$26)*(1-Summary!$C$28)</f>
        <v>0</v>
      </c>
      <c r="BE337" s="356">
        <f>(IF(AND(BE$233=$O337,BF$233=$O337+1),INDEX(PL!$H$89:$AC$89,MATCH(MonthlyCF!BF$233,PL!$H$4:$AC$4,0)),0)/Summary!$C$26)*(1-Summary!$C$28)</f>
        <v>0</v>
      </c>
      <c r="BF337" s="356">
        <f>(IF(AND(BF$233=$O337,BG$233=$O337+1),INDEX(PL!$H$89:$AC$89,MATCH(MonthlyCF!BG$233,PL!$H$4:$AC$4,0)),0)/Summary!$C$26)*(1-Summary!$C$28)</f>
        <v>0</v>
      </c>
      <c r="BG337" s="356">
        <f>(IF(AND(BG$233=$O337,BH$233=$O337+1),INDEX(PL!$H$89:$AC$89,MATCH(MonthlyCF!BH$233,PL!$H$4:$AC$4,0)),0)/Summary!$C$26)*(1-Summary!$C$28)</f>
        <v>0</v>
      </c>
      <c r="BH337" s="356">
        <f>(IF(AND(BH$233=$O337,BI$233=$O337+1),INDEX(PL!$H$89:$AC$89,MATCH(MonthlyCF!BI$233,PL!$H$4:$AC$4,0)),0)/Summary!$C$26)*(1-Summary!$C$28)</f>
        <v>0</v>
      </c>
      <c r="BI337" s="356">
        <f>(IF(AND(BI$233=$O337,BJ$233=$O337+1),INDEX(PL!$H$89:$AC$89,MATCH(MonthlyCF!BJ$233,PL!$H$4:$AC$4,0)),0)/Summary!$C$26)*(1-Summary!$C$28)</f>
        <v>0</v>
      </c>
      <c r="BJ337" s="356">
        <f>(IF(AND(BJ$233=$O337,BK$233=$O337+1),INDEX(PL!$H$89:$AC$89,MATCH(MonthlyCF!BK$233,PL!$H$4:$AC$4,0)),0)/Summary!$C$26)*(1-Summary!$C$28)</f>
        <v>0</v>
      </c>
      <c r="BK337" s="356">
        <f>(IF(AND(BK$233=$O337,BL$233=$O337+1),INDEX(PL!$H$89:$AC$89,MATCH(MonthlyCF!BL$233,PL!$H$4:$AC$4,0)),0)/Summary!$C$26)*(1-Summary!$C$28)</f>
        <v>0</v>
      </c>
      <c r="BL337" s="356">
        <f>(IF(AND(BL$233=$O337,BM$233=$O337+1),INDEX(PL!$H$89:$AC$89,MATCH(MonthlyCF!BM$233,PL!$H$4:$AC$4,0)),0)/Summary!$C$26)*(1-Summary!$C$28)</f>
        <v>0</v>
      </c>
      <c r="BM337" s="356">
        <f>(IF(AND(BM$233=$O337,BN$233=$O337+1),INDEX(PL!$H$89:$AC$89,MATCH(MonthlyCF!BN$233,PL!$H$4:$AC$4,0)),0)/Summary!$C$26)*(1-Summary!$C$28)</f>
        <v>0</v>
      </c>
      <c r="BN337" s="356">
        <f>(IF(AND(BN$233=$O337,BO$233=$O337+1),INDEX(PL!$H$89:$AC$89,MATCH(MonthlyCF!BO$233,PL!$H$4:$AC$4,0)),0)/Summary!$C$26)*(1-Summary!$C$28)</f>
        <v>0</v>
      </c>
      <c r="BO337" s="356">
        <f>(IF(AND(BO$233=$O337,BP$233=$O337+1),INDEX(PL!$H$89:$AC$89,MATCH(MonthlyCF!BP$233,PL!$H$4:$AC$4,0)),0)/Summary!$C$26)*(1-Summary!$C$28)</f>
        <v>0</v>
      </c>
      <c r="BP337" s="356">
        <f>(IF(AND(BP$233=$O337,BQ$233=$O337+1),INDEX(PL!$H$89:$AC$89,MATCH(MonthlyCF!BQ$233,PL!$H$4:$AC$4,0)),0)/Summary!$C$26)*(1-Summary!$C$28)</f>
        <v>0</v>
      </c>
      <c r="BQ337" s="356">
        <f>(IF(AND(BQ$233=$O337,BR$233=$O337+1),INDEX(PL!$H$89:$AC$89,MATCH(MonthlyCF!BR$233,PL!$H$4:$AC$4,0)),0)/Summary!$C$26)*(1-Summary!$C$28)</f>
        <v>0</v>
      </c>
      <c r="BR337" s="356">
        <f>(IF(AND(BR$233=$O337,BS$233=$O337+1),INDEX(PL!$H$89:$AC$89,MATCH(MonthlyCF!BS$233,PL!$H$4:$AC$4,0)),0)/Summary!$C$26)*(1-Summary!$C$28)</f>
        <v>0</v>
      </c>
      <c r="BS337" s="356">
        <f>(IF(AND(BS$233=$O337,BT$233=$O337+1),INDEX(PL!$H$89:$AC$89,MATCH(MonthlyCF!BT$233,PL!$H$4:$AC$4,0)),0)/Summary!$C$26)*(1-Summary!$C$28)</f>
        <v>0</v>
      </c>
      <c r="BT337" s="356">
        <f>(IF(AND(BT$233=$O337,BU$233=$O337+1),INDEX(PL!$H$89:$AC$89,MATCH(MonthlyCF!BU$233,PL!$H$4:$AC$4,0)),0)/Summary!$C$26)*(1-Summary!$C$28)</f>
        <v>0</v>
      </c>
      <c r="BU337" s="356">
        <f>(IF(AND(BU$233=$O337,BV$233=$O337+1),INDEX(PL!$H$89:$AC$89,MATCH(MonthlyCF!BV$233,PL!$H$4:$AC$4,0)),0)/Summary!$C$26)*(1-Summary!$C$28)</f>
        <v>0</v>
      </c>
      <c r="BV337" s="356">
        <f>(IF(AND(BV$233=$O337,BW$233=$O337+1),INDEX(PL!$H$89:$AC$89,MATCH(MonthlyCF!BW$233,PL!$H$4:$AC$4,0)),0)/Summary!$C$26)*(1-Summary!$C$28)</f>
        <v>0</v>
      </c>
      <c r="BW337" s="356">
        <f>(IF(AND(BW$233=$O337,BX$233=$O337+1),INDEX(PL!$H$89:$AC$89,MATCH(MonthlyCF!BX$233,PL!$H$4:$AC$4,0)),0)/Summary!$C$26)*(1-Summary!$C$28)</f>
        <v>0</v>
      </c>
      <c r="BX337" s="356">
        <f>(IF(AND(BX$233=$O337,BY$233=$O337+1),INDEX(PL!$H$89:$AC$89,MATCH(MonthlyCF!BY$233,PL!$H$4:$AC$4,0)),0)/Summary!$C$26)*(1-Summary!$C$28)</f>
        <v>0</v>
      </c>
      <c r="BY337" s="356">
        <f>(IF(AND(BY$233=$O337,BZ$233=$O337+1),INDEX(PL!$H$89:$AC$89,MATCH(MonthlyCF!BZ$233,PL!$H$4:$AC$4,0)),0)/Summary!$C$26)*(1-Summary!$C$28)</f>
        <v>0</v>
      </c>
      <c r="BZ337" s="356">
        <f>(IF(AND(BZ$233=$O337,CA$233=$O337+1),INDEX(PL!$H$89:$AC$89,MATCH(MonthlyCF!CA$233,PL!$H$4:$AC$4,0)),0)/Summary!$C$26)*(1-Summary!$C$28)</f>
        <v>0</v>
      </c>
      <c r="CA337" s="356">
        <f>(IF(AND(CA$233=$O337,CB$233=$O337+1),INDEX(PL!$H$89:$AC$89,MATCH(MonthlyCF!CB$233,PL!$H$4:$AC$4,0)),0)/Summary!$C$26)*(1-Summary!$C$28)</f>
        <v>0</v>
      </c>
      <c r="CB337" s="356">
        <f>(IF(AND(CB$233=$O337,CC$233=$O337+1),INDEX(PL!$H$89:$AC$89,MATCH(MonthlyCF!CC$233,PL!$H$4:$AC$4,0)),0)/Summary!$C$26)*(1-Summary!$C$28)</f>
        <v>0</v>
      </c>
      <c r="CC337" s="356">
        <f>(IF(AND(CC$233=$O337,CD$233=$O337+1),INDEX(PL!$H$89:$AC$89,MATCH(MonthlyCF!CD$233,PL!$H$4:$AC$4,0)),0)/Summary!$C$26)*(1-Summary!$C$28)</f>
        <v>0</v>
      </c>
      <c r="CD337" s="356">
        <f>(IF(AND(CD$233=$O337,CE$233=$O337+1),INDEX(PL!$H$89:$AC$89,MATCH(MonthlyCF!CE$233,PL!$H$4:$AC$4,0)),0)/Summary!$C$26)*(1-Summary!$C$28)</f>
        <v>0</v>
      </c>
      <c r="CE337" s="356">
        <f>(IF(AND(CE$233=$O337,CF$233=$O337+1),INDEX(PL!$H$89:$AC$89,MATCH(MonthlyCF!CF$233,PL!$H$4:$AC$4,0)),0)/Summary!$C$26)*(1-Summary!$C$28)</f>
        <v>0</v>
      </c>
      <c r="CF337" s="356">
        <f>(IF(AND(CF$233=$O337,CG$233=$O337+1),INDEX(PL!$H$89:$AC$89,MATCH(MonthlyCF!CG$233,PL!$H$4:$AC$4,0)),0)/Summary!$C$26)*(1-Summary!$C$28)</f>
        <v>0</v>
      </c>
      <c r="CG337" s="356">
        <f>(IF(AND(CG$233=$O337,CH$233=$O337+1),INDEX(PL!$H$89:$AC$89,MATCH(MonthlyCF!CH$233,PL!$H$4:$AC$4,0)),0)/Summary!$C$26)*(1-Summary!$C$28)</f>
        <v>0</v>
      </c>
      <c r="CH337" s="356">
        <f>(IF(AND(CH$233=$O337,CI$233=$O337+1),INDEX(PL!$H$89:$AC$89,MATCH(MonthlyCF!CI$233,PL!$H$4:$AC$4,0)),0)/Summary!$C$26)*(1-Summary!$C$28)</f>
        <v>0</v>
      </c>
      <c r="CI337" s="356">
        <f>(IF(AND(CI$233=$O337,CJ$233=$O337+1),INDEX(PL!$H$89:$AC$89,MATCH(MonthlyCF!CJ$233,PL!$H$4:$AC$4,0)),0)/Summary!$C$26)*(1-Summary!$C$28)</f>
        <v>0</v>
      </c>
      <c r="CJ337" s="356">
        <f>(IF(AND(CJ$233=$O337,CK$233=$O337+1),INDEX(PL!$H$89:$AC$89,MATCH(MonthlyCF!CK$233,PL!$H$4:$AC$4,0)),0)/Summary!$C$26)*(1-Summary!$C$28)</f>
        <v>0</v>
      </c>
      <c r="CK337" s="356">
        <f>(IF(AND(CK$233=$O337,CL$233=$O337+1),INDEX(PL!$H$89:$AC$89,MATCH(MonthlyCF!CL$233,PL!$H$4:$AC$4,0)),0)/Summary!$C$26)*(1-Summary!$C$28)</f>
        <v>0</v>
      </c>
      <c r="CL337" s="356">
        <f>(IF(AND(CL$233=$O337,CM$233=$O337+1),INDEX(PL!$H$89:$AC$89,MATCH(MonthlyCF!CM$233,PL!$H$4:$AC$4,0)),0)/Summary!$C$26)*(1-Summary!$C$28)</f>
        <v>0</v>
      </c>
      <c r="CM337" s="356">
        <f>(IF(AND(CM$233=$O337,CN$233=$O337+1),INDEX(PL!$H$89:$AC$89,MATCH(MonthlyCF!CN$233,PL!$H$4:$AC$4,0)),0)/Summary!$C$26)*(1-Summary!$C$28)</f>
        <v>0</v>
      </c>
      <c r="CN337" s="356">
        <f>(IF(AND(CN$233=$O337,CO$233=$O337+1),INDEX(PL!$H$89:$AC$89,MATCH(MonthlyCF!CO$233,PL!$H$4:$AC$4,0)),0)/Summary!$C$26)*(1-Summary!$C$28)</f>
        <v>0</v>
      </c>
      <c r="CO337" s="356">
        <f>(IF(AND(CO$233=$O337,CP$233=$O337+1),INDEX(PL!$H$89:$AC$89,MATCH(MonthlyCF!CP$233,PL!$H$4:$AC$4,0)),0)/Summary!$C$26)*(1-Summary!$C$28)</f>
        <v>0</v>
      </c>
      <c r="CP337" s="356">
        <f>(IF(AND(CP$233=$O337,CQ$233=$O337+1),INDEX(PL!$H$89:$AC$89,MATCH(MonthlyCF!CQ$233,PL!$H$4:$AC$4,0)),0)/Summary!$C$26)*(1-Summary!$C$28)</f>
        <v>0</v>
      </c>
      <c r="CQ337" s="356">
        <f>(IF(AND(CQ$233=$O337,CR$233=$O337+1),INDEX(PL!$H$89:$AC$89,MATCH(MonthlyCF!CR$233,PL!$H$4:$AC$4,0)),0)/Summary!$C$26)*(1-Summary!$C$28)</f>
        <v>0</v>
      </c>
      <c r="CR337" s="356">
        <f>(IF(AND(CR$233=$O337,CS$233=$O337+1),INDEX(PL!$H$89:$AC$89,MATCH(MonthlyCF!CS$233,PL!$H$4:$AC$4,0)),0)/Summary!$C$26)*(1-Summary!$C$28)</f>
        <v>0</v>
      </c>
      <c r="CS337" s="356">
        <f>(IF(AND(CS$233=$O337,CT$233=$O337+1),INDEX(PL!$H$89:$AC$89,MATCH(MonthlyCF!CT$233,PL!$H$4:$AC$4,0)),0)/Summary!$C$26)*(1-Summary!$C$28)</f>
        <v>0</v>
      </c>
      <c r="CT337" s="356">
        <f>(IF(AND(CT$233=$O337,CU$233=$O337+1),INDEX(PL!$H$89:$AC$89,MATCH(MonthlyCF!CU$233,PL!$H$4:$AC$4,0)),0)/Summary!$C$26)*(1-Summary!$C$28)</f>
        <v>0</v>
      </c>
      <c r="CU337" s="356">
        <f>(IF(AND(CU$233=$O337,CV$233=$O337+1),INDEX(PL!$H$89:$AC$89,MATCH(MonthlyCF!CV$233,PL!$H$4:$AC$4,0)),0)/Summary!$C$26)*(1-Summary!$C$28)</f>
        <v>0</v>
      </c>
      <c r="CV337" s="356">
        <f>(IF(AND(CV$233=$O337,CW$233=$O337+1),INDEX(PL!$H$89:$AC$89,MATCH(MonthlyCF!CW$233,PL!$H$4:$AC$4,0)),0)/Summary!$C$26)*(1-Summary!$C$28)</f>
        <v>0</v>
      </c>
      <c r="CW337" s="356">
        <f>(IF(AND(CW$233=$O337,CX$233=$O337+1),INDEX(PL!$H$89:$AC$89,MATCH(MonthlyCF!CX$233,PL!$H$4:$AC$4,0)),0)/Summary!$C$26)*(1-Summary!$C$28)</f>
        <v>0</v>
      </c>
      <c r="CX337" s="356">
        <f>(IF(AND(CX$233=$O337,CY$233=$O337+1),INDEX(PL!$H$89:$AC$89,MATCH(MonthlyCF!CY$233,PL!$H$4:$AC$4,0)),0)/Summary!$C$26)*(1-Summary!$C$28)</f>
        <v>0</v>
      </c>
      <c r="CY337" s="356">
        <f>(IF(AND(CY$233=$O337,CZ$233=$O337+1),INDEX(PL!$H$89:$AC$89,MATCH(MonthlyCF!CZ$233,PL!$H$4:$AC$4,0)),0)/Summary!$C$26)*(1-Summary!$C$28)</f>
        <v>0</v>
      </c>
      <c r="CZ337" s="356">
        <f>(IF(AND(CZ$233=$O337,DA$233=$O337+1),INDEX(PL!$H$89:$AC$89,MATCH(MonthlyCF!DA$233,PL!$H$4:$AC$4,0)),0)/Summary!$C$26)*(1-Summary!$C$28)</f>
        <v>0</v>
      </c>
      <c r="DA337" s="356">
        <f>(IF(AND(DA$233=$O337,DB$233=$O337+1),INDEX(PL!$H$89:$AC$89,MATCH(MonthlyCF!DB$233,PL!$H$4:$AC$4,0)),0)/Summary!$C$26)*(1-Summary!$C$28)</f>
        <v>0</v>
      </c>
      <c r="DB337" s="356">
        <f>(IF(AND(DB$233=$O337,DC$233=$O337+1),INDEX(PL!$H$89:$AC$89,MATCH(MonthlyCF!DC$233,PL!$H$4:$AC$4,0)),0)/Summary!$C$26)*(1-Summary!$C$28)</f>
        <v>0</v>
      </c>
      <c r="DC337" s="356">
        <f>(IF(AND(DC$233=$O337,DD$233=$O337+1),INDEX(PL!$H$89:$AC$89,MATCH(MonthlyCF!DD$233,PL!$H$4:$AC$4,0)),0)/Summary!$C$26)*(1-Summary!$C$28)</f>
        <v>0</v>
      </c>
      <c r="DD337" s="356">
        <f>(IF(AND(DD$233=$O337,DE$233=$O337+1),INDEX(PL!$H$89:$AC$89,MATCH(MonthlyCF!DE$233,PL!$H$4:$AC$4,0)),0)/Summary!$C$26)*(1-Summary!$C$28)</f>
        <v>0</v>
      </c>
      <c r="DE337" s="356">
        <f>(IF(AND(DE$233=$O337,DF$233=$O337+1),INDEX(PL!$H$89:$AC$89,MATCH(MonthlyCF!DF$233,PL!$H$4:$AC$4,0)),0)/Summary!$C$26)*(1-Summary!$C$28)</f>
        <v>0</v>
      </c>
      <c r="DF337" s="356">
        <f>(IF(AND(DF$233=$O337,DG$233=$O337+1),INDEX(PL!$H$89:$AC$89,MATCH(MonthlyCF!DG$233,PL!$H$4:$AC$4,0)),0)/Summary!$C$26)*(1-Summary!$C$28)</f>
        <v>0</v>
      </c>
      <c r="DG337" s="356">
        <f>(IF(AND(DG$233=$O337,DH$233=$O337+1),INDEX(PL!$H$89:$AC$89,MATCH(MonthlyCF!DH$233,PL!$H$4:$AC$4,0)),0)/Summary!$C$26)*(1-Summary!$C$28)</f>
        <v>0</v>
      </c>
      <c r="DH337" s="356">
        <f>(IF(AND(DH$233=$O337,DI$233=$O337+1),INDEX(PL!$H$89:$AC$89,MATCH(MonthlyCF!DI$233,PL!$H$4:$AC$4,0)),0)/Summary!$C$26)*(1-Summary!$C$28)</f>
        <v>0</v>
      </c>
      <c r="DI337" s="356">
        <f>(IF(AND(DI$233=$O337,DJ$233=$O337+1),INDEX(PL!$H$89:$AC$89,MATCH(MonthlyCF!DJ$233,PL!$H$4:$AC$4,0)),0)/Summary!$C$26)*(1-Summary!$C$28)</f>
        <v>0</v>
      </c>
      <c r="DJ337" s="356">
        <f>(IF(AND(DJ$233=$O337,DK$233=$O337+1),INDEX(PL!$H$89:$AC$89,MATCH(MonthlyCF!DK$233,PL!$H$4:$AC$4,0)),0)/Summary!$C$26)*(1-Summary!$C$28)</f>
        <v>0</v>
      </c>
      <c r="DK337" s="356">
        <f>(IF(AND(DK$233=$O337,DL$233=$O337+1),INDEX(PL!$H$89:$AC$89,MATCH(MonthlyCF!DL$233,PL!$H$4:$AC$4,0)),0)/Summary!$C$26)*(1-Summary!$C$28)</f>
        <v>0</v>
      </c>
      <c r="DL337" s="356">
        <f>(IF(AND(DL$233=$O337,DM$233=$O337+1),INDEX(PL!$H$89:$AC$89,MATCH(MonthlyCF!DM$233,PL!$H$4:$AC$4,0)),0)/Summary!$C$26)*(1-Summary!$C$28)</f>
        <v>0</v>
      </c>
      <c r="DM337" s="356">
        <f>(IF(AND(DM$233=$O337,DN$233=$O337+1),INDEX(PL!$H$89:$AC$89,MATCH(MonthlyCF!DN$233,PL!$H$4:$AC$4,0)),0)/Summary!$C$26)*(1-Summary!$C$28)</f>
        <v>0</v>
      </c>
      <c r="DN337" s="356">
        <f>(IF(AND(DN$233=$O337,DO$233=$O337+1),INDEX(PL!$H$89:$AC$89,MATCH(MonthlyCF!DO$233,PL!$H$4:$AC$4,0)),0)/Summary!$C$26)*(1-Summary!$C$28)</f>
        <v>0</v>
      </c>
      <c r="DO337" s="356">
        <f>(IF(AND(DO$233=$O337,DP$233=$O337+1),INDEX(PL!$H$89:$AC$89,MATCH(MonthlyCF!DP$233,PL!$H$4:$AC$4,0)),0)/Summary!$C$26)*(1-Summary!$C$28)</f>
        <v>0</v>
      </c>
      <c r="DP337" s="356">
        <f>(IF(AND(DP$233=$O337,DQ$233=$O337+1),INDEX(PL!$H$89:$AC$89,MATCH(MonthlyCF!DQ$233,PL!$H$4:$AC$4,0)),0)/Summary!$C$26)*(1-Summary!$C$28)</f>
        <v>0</v>
      </c>
      <c r="DQ337" s="356">
        <f>(IF(AND(DQ$233=$O337,DR$233=$O337+1),INDEX(PL!$H$89:$AC$89,MATCH(MonthlyCF!DR$233,PL!$H$4:$AC$4,0)),0)/Summary!$C$26)*(1-Summary!$C$28)</f>
        <v>0</v>
      </c>
      <c r="DR337" s="356">
        <f>(IF(AND(DR$233=$O337,DS$233=$O337+1),INDEX(PL!$H$89:$AC$89,MATCH(MonthlyCF!DS$233,PL!$H$4:$AC$4,0)),0)/Summary!$C$26)*(1-Summary!$C$28)</f>
        <v>0</v>
      </c>
      <c r="DS337" s="356">
        <f>(IF(AND(DS$233=$O337,DT$233=$O337+1),INDEX(PL!$H$89:$AC$89,MATCH(MonthlyCF!DT$233,PL!$H$4:$AC$4,0)),0)/Summary!$C$26)*(1-Summary!$C$28)</f>
        <v>0</v>
      </c>
      <c r="DT337" s="356">
        <f>(IF(AND(DT$233=$O337,DU$233=$O337+1),INDEX(PL!$H$89:$AC$89,MATCH(MonthlyCF!DU$233,PL!$H$4:$AC$4,0)),0)/Summary!$C$26)*(1-Summary!$C$28)</f>
        <v>0</v>
      </c>
      <c r="DU337" s="356">
        <f>(IF(AND(DU$233=$O337,DV$233=$O337+1),INDEX(PL!$H$89:$AC$89,MATCH(MonthlyCF!DV$233,PL!$H$4:$AC$4,0)),0)/Summary!$C$26)*(1-Summary!$C$28)</f>
        <v>0</v>
      </c>
      <c r="DV337" s="356">
        <f>(IF(AND(DV$233=$O337,DW$233=$O337+1),INDEX(PL!$H$89:$AC$89,MATCH(MonthlyCF!DW$233,PL!$H$4:$AC$4,0)),0)/Summary!$C$26)*(1-Summary!$C$28)</f>
        <v>0</v>
      </c>
      <c r="DW337" s="356">
        <f>(IF(AND(DW$233=$O337,DX$233=$O337+1),INDEX(PL!$H$89:$AC$89,MATCH(MonthlyCF!DX$233,PL!$H$4:$AC$4,0)),0)/Summary!$C$26)*(1-Summary!$C$28)</f>
        <v>0</v>
      </c>
      <c r="DX337" s="356">
        <f>(IF(AND(DX$233=$O337,DY$233=$O337+1),INDEX(PL!$H$89:$AC$89,MATCH(MonthlyCF!DY$233,PL!$H$4:$AC$4,0)),0)/Summary!$C$26)*(1-Summary!$C$28)</f>
        <v>0</v>
      </c>
      <c r="DY337" s="356">
        <f>(IF(AND(DY$233=$O337,DZ$233=$O337+1),INDEX(PL!$H$89:$AC$89,MATCH(MonthlyCF!DZ$233,PL!$H$4:$AC$4,0)),0)/Summary!$C$26)*(1-Summary!$C$28)</f>
        <v>0</v>
      </c>
      <c r="DZ337" s="356">
        <f>(IF(AND(DZ$233=$O337,EA$233=$O337+1),INDEX(PL!$H$89:$AC$89,MATCH(MonthlyCF!EA$233,PL!$H$4:$AC$4,0)),0)/Summary!$C$26)*(1-Summary!$C$28)</f>
        <v>0</v>
      </c>
      <c r="EA337" s="356">
        <f>(IF(AND(EA$233=$O337,EB$233=$O337+1),INDEX(PL!$H$89:$AC$89,MATCH(MonthlyCF!EB$233,PL!$H$4:$AC$4,0)),0)/Summary!$C$26)*(1-Summary!$C$28)</f>
        <v>0</v>
      </c>
      <c r="EB337" s="356">
        <f>(IF(AND(EB$233=$O337,EC$233=$O337+1),INDEX(PL!$H$89:$AC$89,MATCH(MonthlyCF!EC$233,PL!$H$4:$AC$4,0)),0)/Summary!$C$26)*(1-Summary!$C$28)</f>
        <v>0</v>
      </c>
      <c r="EC337" s="356">
        <f>(IF(AND(EC$233=$O337,ED$233=$O337+1),INDEX(PL!$H$89:$AC$89,MATCH(MonthlyCF!ED$233,PL!$H$4:$AC$4,0)),0)/Summary!$C$26)*(1-Summary!$C$28)</f>
        <v>0</v>
      </c>
      <c r="ED337" s="356">
        <f>(IF(AND(ED$233=$O337,EE$233=$O337+1),INDEX(PL!$H$89:$AC$89,MATCH(MonthlyCF!EE$233,PL!$H$4:$AC$4,0)),0)/Summary!$C$26)*(1-Summary!$C$28)</f>
        <v>0</v>
      </c>
      <c r="EE337" s="356">
        <f>(IF(AND(EE$233=$O337,EF$233=$O337+1),INDEX(PL!$H$89:$AC$89,MATCH(MonthlyCF!EF$233,PL!$H$4:$AC$4,0)),0)/Summary!$C$26)*(1-Summary!$C$28)</f>
        <v>0</v>
      </c>
      <c r="EF337" s="356">
        <f>(IF(AND(EF$233=$O337,EG$233=$O337+1),INDEX(PL!$H$89:$AC$89,MATCH(MonthlyCF!EG$233,PL!$H$4:$AC$4,0)),0)/Summary!$C$26)*(1-Summary!$C$28)</f>
        <v>0</v>
      </c>
      <c r="EG337" s="356">
        <f>(IF(AND(EG$233=$O337,EH$233=$O337+1),INDEX(PL!$H$89:$AC$89,MATCH(MonthlyCF!EH$233,PL!$H$4:$AC$4,0)),0)/Summary!$C$26)*(1-Summary!$C$28)</f>
        <v>0</v>
      </c>
      <c r="EH337" s="356">
        <f>(IF(AND(EH$233=$O337,EI$233=$O337+1),INDEX(PL!$H$89:$AC$89,MATCH(MonthlyCF!EI$233,PL!$H$4:$AC$4,0)),0)/Summary!$C$26)*(1-Summary!$C$28)</f>
        <v>0</v>
      </c>
      <c r="EI337" s="356">
        <f>(IF(AND(EI$233=$O337,EJ$233=$O337+1),INDEX(PL!$H$89:$AC$89,MATCH(MonthlyCF!EJ$233,PL!$H$4:$AC$4,0)),0)/Summary!$C$26)*(1-Summary!$C$28)</f>
        <v>0</v>
      </c>
      <c r="EJ337" s="356">
        <f>(IF(AND(EJ$233=$O337,EK$233=$O337+1),INDEX(PL!$H$89:$AC$89,MATCH(MonthlyCF!EK$233,PL!$H$4:$AC$4,0)),0)/Summary!$C$26)*(1-Summary!$C$28)</f>
        <v>0</v>
      </c>
      <c r="EK337" s="356">
        <f>(IF(AND(EK$233=$O337,EL$233=$O337+1),INDEX(PL!$H$89:$AC$89,MATCH(MonthlyCF!EL$233,PL!$H$4:$AC$4,0)),0)/Summary!$C$26)*(1-Summary!$C$28)</f>
        <v>0</v>
      </c>
      <c r="EL337" s="356">
        <f>(IF(AND(EL$233=$O337,EM$233=$O337+1),INDEX(PL!$H$89:$AC$89,MATCH(MonthlyCF!EM$233,PL!$H$4:$AC$4,0)),0)/Summary!$C$26)*(1-Summary!$C$28)</f>
        <v>0</v>
      </c>
      <c r="EM337" s="356">
        <f>(IF(AND(EM$233=$O337,EN$233=$O337+1),INDEX(PL!$H$89:$AC$89,MATCH(MonthlyCF!EN$233,PL!$H$4:$AC$4,0)),0)/Summary!$C$26)*(1-Summary!$C$28)</f>
        <v>0</v>
      </c>
      <c r="EN337" s="356">
        <f>(IF(AND(EN$233=$O337,EO$233=$O337+1),INDEX(PL!$H$89:$AC$89,MATCH(MonthlyCF!EO$233,PL!$H$4:$AC$4,0)),0)/Summary!$C$26)*(1-Summary!$C$28)</f>
        <v>0</v>
      </c>
      <c r="EO337" s="356">
        <f>(IF(AND(EO$233=$O337,EP$233=$O337+1),INDEX(PL!$H$89:$AC$89,MATCH(MonthlyCF!EP$233,PL!$H$4:$AC$4,0)),0)/Summary!$C$26)*(1-Summary!$C$28)</f>
        <v>0</v>
      </c>
      <c r="EP337" s="356">
        <f>(IF(AND(EP$233=$O337,EQ$233=$O337+1),INDEX(PL!$H$89:$AC$89,MATCH(MonthlyCF!EQ$233,PL!$H$4:$AC$4,0)),0)/Summary!$C$26)*(1-Summary!$C$28)</f>
        <v>0</v>
      </c>
      <c r="EQ337" s="356">
        <f>(IF(AND(EQ$233=$O337,ER$233=$O337+1),INDEX(PL!$H$89:$AC$89,MATCH(MonthlyCF!ER$233,PL!$H$4:$AC$4,0)),0)/Summary!$C$26)*(1-Summary!$C$28)</f>
        <v>0</v>
      </c>
      <c r="ER337" s="356">
        <f>(IF(AND(ER$233=$O337,ES$233=$O337+1),INDEX(PL!$H$89:$AC$89,MATCH(MonthlyCF!ES$233,PL!$H$4:$AC$4,0)),0)/Summary!$C$26)*(1-Summary!$C$28)</f>
        <v>0</v>
      </c>
      <c r="ES337" s="356">
        <f>(IF(AND(ES$233=$O337,ET$233=$O337+1),INDEX(PL!$H$89:$AC$89,MATCH(MonthlyCF!ET$233,PL!$H$4:$AC$4,0)),0)/Summary!$C$26)*(1-Summary!$C$28)</f>
        <v>0</v>
      </c>
      <c r="ET337" s="356">
        <f>(IF(AND(ET$233=$O337,EU$233=$O337+1),INDEX(PL!$H$89:$AC$89,MATCH(MonthlyCF!EU$233,PL!$H$4:$AC$4,0)),0)/Summary!$C$26)*(1-Summary!$C$28)</f>
        <v>990184928.29484618</v>
      </c>
      <c r="EU337" s="356">
        <f>(IF(AND(EU$233=$O337,EV$233=$O337+1),INDEX(PL!$H$89:$AC$89,MATCH(MonthlyCF!EV$233,PL!$H$4:$AC$4,0)),0)/Summary!$C$26)*(1-Summary!$C$28)</f>
        <v>0</v>
      </c>
      <c r="EV337" s="356">
        <f>(IF(AND(EV$233=$O337,EW$233=$O337+1),INDEX(PL!$H$89:$AC$89,MATCH(MonthlyCF!EW$233,PL!$H$4:$AC$4,0)),0)/Summary!$C$26)*(1-Summary!$C$28)</f>
        <v>0</v>
      </c>
      <c r="EW337" s="356">
        <f>(IF(AND(EW$233=$O337,EX$233=$O337+1),INDEX(PL!$H$89:$AC$89,MATCH(MonthlyCF!EX$233,PL!$H$4:$AC$4,0)),0)/Summary!$C$26)*(1-Summary!$C$28)</f>
        <v>0</v>
      </c>
      <c r="EX337" s="356">
        <f>(IF(AND(EX$233=$O337,EY$233=$O337+1),INDEX(PL!$H$89:$AC$89,MATCH(MonthlyCF!EY$233,PL!$H$4:$AC$4,0)),0)/Summary!$C$26)*(1-Summary!$C$28)</f>
        <v>0</v>
      </c>
      <c r="EY337" s="356">
        <f>(IF(AND(EY$233=$O337,EZ$233=$O337+1),INDEX(PL!$H$89:$AC$89,MATCH(MonthlyCF!EZ$233,PL!$H$4:$AC$4,0)),0)/Summary!$C$26)*(1-Summary!$C$28)</f>
        <v>0</v>
      </c>
      <c r="EZ337" s="356">
        <f>(IF(AND(EZ$233=$O337,FA$233=$O337+1),INDEX(PL!$H$89:$AC$89,MATCH(MonthlyCF!FA$233,PL!$H$4:$AC$4,0)),0)/Summary!$C$26)*(1-Summary!$C$28)</f>
        <v>0</v>
      </c>
      <c r="FA337" s="356">
        <f>(IF(AND(FA$233=$O337,FB$233=$O337+1),INDEX(PL!$H$89:$AC$89,MATCH(MonthlyCF!FB$233,PL!$H$4:$AC$4,0)),0)/Summary!$C$26)*(1-Summary!$C$28)</f>
        <v>0</v>
      </c>
      <c r="FB337" s="356">
        <f>(IF(AND(FB$233=$O337,FC$233=$O337+1),INDEX(PL!$H$89:$AC$89,MATCH(MonthlyCF!FC$233,PL!$H$4:$AC$4,0)),0)/Summary!$C$26)*(1-Summary!$C$28)</f>
        <v>0</v>
      </c>
      <c r="FC337" s="356">
        <f>(IF(AND(FC$233=$O337,FD$233=$O337+1),INDEX(PL!$H$89:$AC$89,MATCH(MonthlyCF!FD$233,PL!$H$4:$AC$4,0)),0)/Summary!$C$26)*(1-Summary!$C$28)</f>
        <v>0</v>
      </c>
      <c r="FD337" s="356">
        <f>(IF(AND(FD$233=$O337,FE$233=$O337+1),INDEX(PL!$H$89:$AC$89,MATCH(MonthlyCF!FE$233,PL!$H$4:$AC$4,0)),0)/Summary!$C$26)*(1-Summary!$C$28)</f>
        <v>0</v>
      </c>
      <c r="FE337" s="356">
        <f>(IF(AND(FE$233=$O337,FF$233=$O337+1),INDEX(PL!$H$89:$AC$89,MATCH(MonthlyCF!FF$233,PL!$H$4:$AC$4,0)),0)/Summary!$C$26)*(1-Summary!$C$28)</f>
        <v>0</v>
      </c>
      <c r="FF337" s="356">
        <f>(IF(AND(FF$233=$O337,FG$233=$O337+1),INDEX(PL!$H$89:$AC$89,MATCH(MonthlyCF!FG$233,PL!$H$4:$AC$4,0)),0)/Summary!$C$26)*(1-Summary!$C$28)</f>
        <v>0</v>
      </c>
      <c r="FG337" s="356">
        <f>(IF(AND(FG$233=$O337,FH$233=$O337+1),INDEX(PL!$H$89:$AC$89,MATCH(MonthlyCF!FH$233,PL!$H$4:$AC$4,0)),0)/Summary!$C$26)*(1-Summary!$C$28)</f>
        <v>0</v>
      </c>
      <c r="FH337" s="356">
        <f>(IF(AND(FH$233=$O337,FI$233=$O337+1),INDEX(PL!$H$89:$AC$89,MATCH(MonthlyCF!FI$233,PL!$H$4:$AC$4,0)),0)/Summary!$C$26)*(1-Summary!$C$28)</f>
        <v>0</v>
      </c>
      <c r="FI337" s="356">
        <f>(IF(AND(FI$233=$O337,FJ$233=$O337+1),INDEX(PL!$H$89:$AC$89,MATCH(MonthlyCF!FJ$233,PL!$H$4:$AC$4,0)),0)/Summary!$C$26)*(1-Summary!$C$28)</f>
        <v>0</v>
      </c>
      <c r="FJ337" s="356">
        <f>(IF(AND(FJ$233=$O337,FK$233=$O337+1),INDEX(PL!$H$89:$AC$89,MATCH(MonthlyCF!FK$233,PL!$H$4:$AC$4,0)),0)/Summary!$C$26)*(1-Summary!$C$28)</f>
        <v>0</v>
      </c>
      <c r="FK337" s="356">
        <f>(IF(AND(FK$233=$O337,FL$233=$O337+1),INDEX(PL!$H$89:$AC$89,MATCH(MonthlyCF!FL$233,PL!$H$4:$AC$4,0)),0)/Summary!$C$26)*(1-Summary!$C$28)</f>
        <v>0</v>
      </c>
      <c r="FL337" s="356">
        <f>(IF(AND(FL$233=$O337,FM$233=$O337+1),INDEX(PL!$H$89:$AC$89,MATCH(MonthlyCF!FM$233,PL!$H$4:$AC$4,0)),0)/Summary!$C$26)*(1-Summary!$C$28)</f>
        <v>0</v>
      </c>
      <c r="FM337" s="356">
        <f>(IF(AND(FM$233=$O337,FN$233=$O337+1),INDEX(PL!$H$89:$AC$89,MATCH(MonthlyCF!FN$233,PL!$H$4:$AC$4,0)),0)/Summary!$C$26)*(1-Summary!$C$28)</f>
        <v>0</v>
      </c>
      <c r="FN337" s="356">
        <f>(IF(AND(FN$233=$O337,FO$233=$O337+1),INDEX(PL!$H$89:$AC$89,MATCH(MonthlyCF!FO$233,PL!$H$4:$AC$4,0)),0)/Summary!$C$26)*(1-Summary!$C$28)</f>
        <v>0</v>
      </c>
      <c r="FO337" s="356">
        <f>(IF(AND(FO$233=$O337,FP$233=$O337+1),INDEX(PL!$H$89:$AC$89,MATCH(MonthlyCF!FP$233,PL!$H$4:$AC$4,0)),0)/Summary!$C$26)*(1-Summary!$C$28)</f>
        <v>0</v>
      </c>
      <c r="FP337" s="356">
        <f>(IF(AND(FP$233=$O337,FQ$233=$O337+1),INDEX(PL!$H$89:$AC$89,MATCH(MonthlyCF!FQ$233,PL!$H$4:$AC$4,0)),0)/Summary!$C$26)*(1-Summary!$C$28)</f>
        <v>0</v>
      </c>
      <c r="FQ337" s="356">
        <f>(IF(AND(FQ$233=$O337,FR$233=$O337+1),INDEX(PL!$H$89:$AC$89,MATCH(MonthlyCF!FR$233,PL!$H$4:$AC$4,0)),0)/Summary!$C$26)*(1-Summary!$C$28)</f>
        <v>0</v>
      </c>
      <c r="FR337" s="356">
        <f>(IF(AND(FR$233=$O337,FS$233=$O337+1),INDEX(PL!$H$89:$AC$89,MATCH(MonthlyCF!FS$233,PL!$H$4:$AC$4,0)),0)/Summary!$C$26)*(1-Summary!$C$28)</f>
        <v>0</v>
      </c>
      <c r="FS337" s="356">
        <f>(IF(AND(FS$233=$O337,FT$233=$O337+1),INDEX(PL!$H$89:$AC$89,MATCH(MonthlyCF!FT$233,PL!$H$4:$AC$4,0)),0)/Summary!$C$26)*(1-Summary!$C$28)</f>
        <v>0</v>
      </c>
      <c r="FT337" s="356">
        <f>(IF(AND(FT$233=$O337,FU$233=$O337+1),INDEX(PL!$H$89:$AC$89,MATCH(MonthlyCF!FU$233,PL!$H$4:$AC$4,0)),0)/Summary!$C$26)*(1-Summary!$C$28)</f>
        <v>0</v>
      </c>
      <c r="FU337" s="356">
        <f>(IF(AND(FU$233=$O337,FV$233=$O337+1),INDEX(PL!$H$89:$AC$89,MATCH(MonthlyCF!FV$233,PL!$H$4:$AC$4,0)),0)/Summary!$C$26)*(1-Summary!$C$28)</f>
        <v>0</v>
      </c>
      <c r="FV337" s="356">
        <f>(IF(AND(FV$233=$O337,FW$233=$O337+1),INDEX(PL!$H$89:$AC$89,MATCH(MonthlyCF!FW$233,PL!$H$4:$AC$4,0)),0)/Summary!$C$26)*(1-Summary!$C$28)</f>
        <v>0</v>
      </c>
      <c r="FW337" s="356">
        <f>(IF(AND(FW$233=$O337,FX$233=$O337+1),INDEX(PL!$H$89:$AC$89,MATCH(MonthlyCF!FX$233,PL!$H$4:$AC$4,0)),0)/Summary!$C$26)*(1-Summary!$C$28)</f>
        <v>0</v>
      </c>
      <c r="FX337" s="356">
        <f>(IF(AND(FX$233=$O337,FY$233=$O337+1),INDEX(PL!$H$89:$AC$89,MATCH(MonthlyCF!FY$233,PL!$H$4:$AC$4,0)),0)/Summary!$C$26)*(1-Summary!$C$28)</f>
        <v>0</v>
      </c>
      <c r="FY337" s="356">
        <f>(IF(AND(FY$233=$O337,FZ$233=$O337+1),INDEX(PL!$H$89:$AC$89,MATCH(MonthlyCF!FZ$233,PL!$H$4:$AC$4,0)),0)/Summary!$C$26)*(1-Summary!$C$28)</f>
        <v>0</v>
      </c>
      <c r="FZ337" s="356">
        <f>(IF(AND(FZ$233=$O337,GA$233=$O337+1),INDEX(PL!$H$89:$AC$89,MATCH(MonthlyCF!GA$233,PL!$H$4:$AC$4,0)),0)/Summary!$C$26)*(1-Summary!$C$28)</f>
        <v>0</v>
      </c>
      <c r="GA337" s="356">
        <f>(IF(AND(GA$233=$O337,GB$233=$O337+1),INDEX(PL!$H$89:$AC$89,MATCH(MonthlyCF!GB$233,PL!$H$4:$AC$4,0)),0)/Summary!$C$26)*(1-Summary!$C$28)</f>
        <v>0</v>
      </c>
      <c r="GB337" s="356">
        <f>(IF(AND(GB$233=$O337,GC$233=$O337+1),INDEX(PL!$H$89:$AC$89,MATCH(MonthlyCF!GC$233,PL!$H$4:$AC$4,0)),0)/Summary!$C$26)*(1-Summary!$C$28)</f>
        <v>0</v>
      </c>
      <c r="GC337" s="356">
        <f>(IF(AND(GC$233=$O337,GD$233=$O337+1),INDEX(PL!$H$89:$AC$89,MATCH(MonthlyCF!GD$233,PL!$H$4:$AC$4,0)),0)/Summary!$C$26)*(1-Summary!$C$28)</f>
        <v>0</v>
      </c>
      <c r="GD337" s="356">
        <f>(IF(AND(GD$233=$O337,GE$233=$O337+1),INDEX(PL!$H$89:$AC$89,MATCH(MonthlyCF!GE$233,PL!$H$4:$AC$4,0)),0)/Summary!$C$26)*(1-Summary!$C$28)</f>
        <v>0</v>
      </c>
      <c r="GE337" s="356">
        <f>(IF(AND(GE$233=$O337,GF$233=$O337+1),INDEX(PL!$H$89:$AC$89,MATCH(MonthlyCF!GF$233,PL!$H$4:$AC$4,0)),0)/Summary!$C$26)*(1-Summary!$C$28)</f>
        <v>0</v>
      </c>
      <c r="GF337" s="356">
        <f>(IF(AND(GF$233=$O337,GG$233=$O337+1),INDEX(PL!$H$89:$AC$89,MATCH(MonthlyCF!GG$233,PL!$H$4:$AC$4,0)),0)/Summary!$C$26)*(1-Summary!$C$28)</f>
        <v>0</v>
      </c>
      <c r="GG337" s="356">
        <f>(IF(AND(GG$233=$O337,GH$233=$O337+1),INDEX(PL!$H$89:$AC$89,MATCH(MonthlyCF!GH$233,PL!$H$4:$AC$4,0)),0)/Summary!$C$26)*(1-Summary!$C$28)</f>
        <v>0</v>
      </c>
      <c r="GH337" s="356">
        <f>(IF(AND(GH$233=$O337,GI$233=$O337+1),INDEX(PL!$H$89:$AC$89,MATCH(MonthlyCF!GI$233,PL!$H$4:$AC$4,0)),0)/Summary!$C$26)*(1-Summary!$C$28)</f>
        <v>0</v>
      </c>
      <c r="GI337" s="356">
        <f>(IF(AND(GI$233=$O337,GJ$233=$O337+1),INDEX(PL!$H$89:$AC$89,MATCH(MonthlyCF!GJ$233,PL!$H$4:$AC$4,0)),0)/Summary!$C$26)*(1-Summary!$C$28)</f>
        <v>0</v>
      </c>
      <c r="GJ337" s="356">
        <f>(IF(AND(GJ$233=$O337,GK$233=$O337+1),INDEX(PL!$H$89:$AC$89,MATCH(MonthlyCF!GK$233,PL!$H$4:$AC$4,0)),0)/Summary!$C$26)*(1-Summary!$C$28)</f>
        <v>0</v>
      </c>
      <c r="GK337" s="356">
        <f>(IF(AND(GK$233=$O337,GL$233=$O337+1),INDEX(PL!$H$89:$AC$89,MATCH(MonthlyCF!GL$233,PL!$H$4:$AC$4,0)),0)/Summary!$C$26)*(1-Summary!$C$28)</f>
        <v>0</v>
      </c>
      <c r="GL337" s="356">
        <f>(IF(AND(GL$233=$O337,GM$233=$O337+1),INDEX(PL!$H$89:$AC$89,MATCH(MonthlyCF!GM$233,PL!$H$4:$AC$4,0)),0)/Summary!$C$26)*(1-Summary!$C$28)</f>
        <v>0</v>
      </c>
      <c r="GM337" s="356">
        <f>(IF(AND(GM$233=$O337,GN$233=$O337+1),INDEX(PL!$H$89:$AC$89,MATCH(MonthlyCF!GN$233,PL!$H$4:$AC$4,0)),0)/Summary!$C$26)*(1-Summary!$C$28)</f>
        <v>0</v>
      </c>
      <c r="GN337" s="356">
        <f>(IF(AND(GN$233=$O337,GO$233=$O337+1),INDEX(PL!$H$89:$AC$89,MATCH(MonthlyCF!GO$233,PL!$H$4:$AC$4,0)),0)/Summary!$C$26)*(1-Summary!$C$28)</f>
        <v>0</v>
      </c>
    </row>
    <row r="338" spans="13:196" hidden="1" outlineLevel="1" x14ac:dyDescent="0.75">
      <c r="O338" s="1">
        <v>10</v>
      </c>
      <c r="P338" s="356">
        <f>(IF(AND(P$233=$O338,Q$233=$O338+1),INDEX(PL!$H$89:$AC$89,MATCH(MonthlyCF!Q$233,PL!$H$4:$AC$4,0)),0)/Summary!$C$26)*(1-Summary!$C$28)</f>
        <v>0</v>
      </c>
      <c r="Q338" s="356">
        <f>(IF(AND(Q$233=$O338,R$233=$O338+1),INDEX(PL!$H$89:$AC$89,MATCH(MonthlyCF!R$233,PL!$H$4:$AC$4,0)),0)/Summary!$C$26)*(1-Summary!$C$28)</f>
        <v>0</v>
      </c>
      <c r="R338" s="356">
        <f>(IF(AND(R$233=$O338,S$233=$O338+1),INDEX(PL!$H$89:$AC$89,MATCH(MonthlyCF!S$233,PL!$H$4:$AC$4,0)),0)/Summary!$C$26)*(1-Summary!$C$28)</f>
        <v>0</v>
      </c>
      <c r="S338" s="356">
        <f>(IF(AND(S$233=$O338,T$233=$O338+1),INDEX(PL!$H$89:$AC$89,MATCH(MonthlyCF!T$233,PL!$H$4:$AC$4,0)),0)/Summary!$C$26)*(1-Summary!$C$28)</f>
        <v>0</v>
      </c>
      <c r="T338" s="356">
        <f>(IF(AND(T$233=$O338,U$233=$O338+1),INDEX(PL!$H$89:$AC$89,MATCH(MonthlyCF!U$233,PL!$H$4:$AC$4,0)),0)/Summary!$C$26)*(1-Summary!$C$28)</f>
        <v>0</v>
      </c>
      <c r="U338" s="356">
        <f>(IF(AND(U$233=$O338,V$233=$O338+1),INDEX(PL!$H$89:$AC$89,MATCH(MonthlyCF!V$233,PL!$H$4:$AC$4,0)),0)/Summary!$C$26)*(1-Summary!$C$28)</f>
        <v>0</v>
      </c>
      <c r="V338" s="356">
        <f>(IF(AND(V$233=$O338,W$233=$O338+1),INDEX(PL!$H$89:$AC$89,MATCH(MonthlyCF!W$233,PL!$H$4:$AC$4,0)),0)/Summary!$C$26)*(1-Summary!$C$28)</f>
        <v>0</v>
      </c>
      <c r="W338" s="356">
        <f>(IF(AND(W$233=$O338,X$233=$O338+1),INDEX(PL!$H$89:$AC$89,MATCH(MonthlyCF!X$233,PL!$H$4:$AC$4,0)),0)/Summary!$C$26)*(1-Summary!$C$28)</f>
        <v>0</v>
      </c>
      <c r="X338" s="356">
        <f>(IF(AND(X$233=$O338,Y$233=$O338+1),INDEX(PL!$H$89:$AC$89,MATCH(MonthlyCF!Y$233,PL!$H$4:$AC$4,0)),0)/Summary!$C$26)*(1-Summary!$C$28)</f>
        <v>0</v>
      </c>
      <c r="Y338" s="356">
        <f>(IF(AND(Y$233=$O338,Z$233=$O338+1),INDEX(PL!$H$89:$AC$89,MATCH(MonthlyCF!Z$233,PL!$H$4:$AC$4,0)),0)/Summary!$C$26)*(1-Summary!$C$28)</f>
        <v>0</v>
      </c>
      <c r="Z338" s="356">
        <f>(IF(AND(Z$233=$O338,AA$233=$O338+1),INDEX(PL!$H$89:$AC$89,MATCH(MonthlyCF!AA$233,PL!$H$4:$AC$4,0)),0)/Summary!$C$26)*(1-Summary!$C$28)</f>
        <v>0</v>
      </c>
      <c r="AA338" s="356">
        <f>(IF(AND(AA$233=$O338,AB$233=$O338+1),INDEX(PL!$H$89:$AC$89,MATCH(MonthlyCF!AB$233,PL!$H$4:$AC$4,0)),0)/Summary!$C$26)*(1-Summary!$C$28)</f>
        <v>0</v>
      </c>
      <c r="AB338" s="356">
        <f>(IF(AND(AB$233=$O338,AC$233=$O338+1),INDEX(PL!$H$89:$AC$89,MATCH(MonthlyCF!AC$233,PL!$H$4:$AC$4,0)),0)/Summary!$C$26)*(1-Summary!$C$28)</f>
        <v>0</v>
      </c>
      <c r="AC338" s="356">
        <f>(IF(AND(AC$233=$O338,AD$233=$O338+1),INDEX(PL!$H$89:$AC$89,MATCH(MonthlyCF!AD$233,PL!$H$4:$AC$4,0)),0)/Summary!$C$26)*(1-Summary!$C$28)</f>
        <v>0</v>
      </c>
      <c r="AD338" s="356">
        <f>(IF(AND(AD$233=$O338,AE$233=$O338+1),INDEX(PL!$H$89:$AC$89,MATCH(MonthlyCF!AE$233,PL!$H$4:$AC$4,0)),0)/Summary!$C$26)*(1-Summary!$C$28)</f>
        <v>0</v>
      </c>
      <c r="AE338" s="356">
        <f>(IF(AND(AE$233=$O338,AF$233=$O338+1),INDEX(PL!$H$89:$AC$89,MATCH(MonthlyCF!AF$233,PL!$H$4:$AC$4,0)),0)/Summary!$C$26)*(1-Summary!$C$28)</f>
        <v>0</v>
      </c>
      <c r="AF338" s="356">
        <f>(IF(AND(AF$233=$O338,AG$233=$O338+1),INDEX(PL!$H$89:$AC$89,MATCH(MonthlyCF!AG$233,PL!$H$4:$AC$4,0)),0)/Summary!$C$26)*(1-Summary!$C$28)</f>
        <v>0</v>
      </c>
      <c r="AG338" s="356">
        <f>(IF(AND(AG$233=$O338,AH$233=$O338+1),INDEX(PL!$H$89:$AC$89,MATCH(MonthlyCF!AH$233,PL!$H$4:$AC$4,0)),0)/Summary!$C$26)*(1-Summary!$C$28)</f>
        <v>0</v>
      </c>
      <c r="AH338" s="356">
        <f>(IF(AND(AH$233=$O338,AI$233=$O338+1),INDEX(PL!$H$89:$AC$89,MATCH(MonthlyCF!AI$233,PL!$H$4:$AC$4,0)),0)/Summary!$C$26)*(1-Summary!$C$28)</f>
        <v>0</v>
      </c>
      <c r="AI338" s="356">
        <f>(IF(AND(AI$233=$O338,AJ$233=$O338+1),INDEX(PL!$H$89:$AC$89,MATCH(MonthlyCF!AJ$233,PL!$H$4:$AC$4,0)),0)/Summary!$C$26)*(1-Summary!$C$28)</f>
        <v>0</v>
      </c>
      <c r="AJ338" s="356">
        <f>(IF(AND(AJ$233=$O338,AK$233=$O338+1),INDEX(PL!$H$89:$AC$89,MATCH(MonthlyCF!AK$233,PL!$H$4:$AC$4,0)),0)/Summary!$C$26)*(1-Summary!$C$28)</f>
        <v>0</v>
      </c>
      <c r="AK338" s="356">
        <f>(IF(AND(AK$233=$O338,AL$233=$O338+1),INDEX(PL!$H$89:$AC$89,MATCH(MonthlyCF!AL$233,PL!$H$4:$AC$4,0)),0)/Summary!$C$26)*(1-Summary!$C$28)</f>
        <v>0</v>
      </c>
      <c r="AL338" s="356">
        <f>(IF(AND(AL$233=$O338,AM$233=$O338+1),INDEX(PL!$H$89:$AC$89,MATCH(MonthlyCF!AM$233,PL!$H$4:$AC$4,0)),0)/Summary!$C$26)*(1-Summary!$C$28)</f>
        <v>0</v>
      </c>
      <c r="AM338" s="356">
        <f>(IF(AND(AM$233=$O338,AN$233=$O338+1),INDEX(PL!$H$89:$AC$89,MATCH(MonthlyCF!AN$233,PL!$H$4:$AC$4,0)),0)/Summary!$C$26)*(1-Summary!$C$28)</f>
        <v>0</v>
      </c>
      <c r="AN338" s="356">
        <f>(IF(AND(AN$233=$O338,AO$233=$O338+1),INDEX(PL!$H$89:$AC$89,MATCH(MonthlyCF!AO$233,PL!$H$4:$AC$4,0)),0)/Summary!$C$26)*(1-Summary!$C$28)</f>
        <v>0</v>
      </c>
      <c r="AO338" s="356">
        <f>(IF(AND(AO$233=$O338,AP$233=$O338+1),INDEX(PL!$H$89:$AC$89,MATCH(MonthlyCF!AP$233,PL!$H$4:$AC$4,0)),0)/Summary!$C$26)*(1-Summary!$C$28)</f>
        <v>0</v>
      </c>
      <c r="AP338" s="356">
        <f>(IF(AND(AP$233=$O338,AQ$233=$O338+1),INDEX(PL!$H$89:$AC$89,MATCH(MonthlyCF!AQ$233,PL!$H$4:$AC$4,0)),0)/Summary!$C$26)*(1-Summary!$C$28)</f>
        <v>0</v>
      </c>
      <c r="AQ338" s="356">
        <f>(IF(AND(AQ$233=$O338,AR$233=$O338+1),INDEX(PL!$H$89:$AC$89,MATCH(MonthlyCF!AR$233,PL!$H$4:$AC$4,0)),0)/Summary!$C$26)*(1-Summary!$C$28)</f>
        <v>0</v>
      </c>
      <c r="AR338" s="356">
        <f>(IF(AND(AR$233=$O338,AS$233=$O338+1),INDEX(PL!$H$89:$AC$89,MATCH(MonthlyCF!AS$233,PL!$H$4:$AC$4,0)),0)/Summary!$C$26)*(1-Summary!$C$28)</f>
        <v>0</v>
      </c>
      <c r="AS338" s="356">
        <f>(IF(AND(AS$233=$O338,AT$233=$O338+1),INDEX(PL!$H$89:$AC$89,MATCH(MonthlyCF!AT$233,PL!$H$4:$AC$4,0)),0)/Summary!$C$26)*(1-Summary!$C$28)</f>
        <v>0</v>
      </c>
      <c r="AT338" s="356">
        <f>(IF(AND(AT$233=$O338,AU$233=$O338+1),INDEX(PL!$H$89:$AC$89,MATCH(MonthlyCF!AU$233,PL!$H$4:$AC$4,0)),0)/Summary!$C$26)*(1-Summary!$C$28)</f>
        <v>0</v>
      </c>
      <c r="AU338" s="356">
        <f>(IF(AND(AU$233=$O338,AV$233=$O338+1),INDEX(PL!$H$89:$AC$89,MATCH(MonthlyCF!AV$233,PL!$H$4:$AC$4,0)),0)/Summary!$C$26)*(1-Summary!$C$28)</f>
        <v>0</v>
      </c>
      <c r="AV338" s="356">
        <f>(IF(AND(AV$233=$O338,AW$233=$O338+1),INDEX(PL!$H$89:$AC$89,MATCH(MonthlyCF!AW$233,PL!$H$4:$AC$4,0)),0)/Summary!$C$26)*(1-Summary!$C$28)</f>
        <v>0</v>
      </c>
      <c r="AW338" s="356">
        <f>(IF(AND(AW$233=$O338,AX$233=$O338+1),INDEX(PL!$H$89:$AC$89,MATCH(MonthlyCF!AX$233,PL!$H$4:$AC$4,0)),0)/Summary!$C$26)*(1-Summary!$C$28)</f>
        <v>0</v>
      </c>
      <c r="AX338" s="356">
        <f>(IF(AND(AX$233=$O338,AY$233=$O338+1),INDEX(PL!$H$89:$AC$89,MATCH(MonthlyCF!AY$233,PL!$H$4:$AC$4,0)),0)/Summary!$C$26)*(1-Summary!$C$28)</f>
        <v>0</v>
      </c>
      <c r="AY338" s="356">
        <f>(IF(AND(AY$233=$O338,AZ$233=$O338+1),INDEX(PL!$H$89:$AC$89,MATCH(MonthlyCF!AZ$233,PL!$H$4:$AC$4,0)),0)/Summary!$C$26)*(1-Summary!$C$28)</f>
        <v>0</v>
      </c>
      <c r="AZ338" s="356">
        <f>(IF(AND(AZ$233=$O338,BA$233=$O338+1),INDEX(PL!$H$89:$AC$89,MATCH(MonthlyCF!BA$233,PL!$H$4:$AC$4,0)),0)/Summary!$C$26)*(1-Summary!$C$28)</f>
        <v>0</v>
      </c>
      <c r="BA338" s="356">
        <f>(IF(AND(BA$233=$O338,BB$233=$O338+1),INDEX(PL!$H$89:$AC$89,MATCH(MonthlyCF!BB$233,PL!$H$4:$AC$4,0)),0)/Summary!$C$26)*(1-Summary!$C$28)</f>
        <v>0</v>
      </c>
      <c r="BB338" s="356">
        <f>(IF(AND(BB$233=$O338,BC$233=$O338+1),INDEX(PL!$H$89:$AC$89,MATCH(MonthlyCF!BC$233,PL!$H$4:$AC$4,0)),0)/Summary!$C$26)*(1-Summary!$C$28)</f>
        <v>0</v>
      </c>
      <c r="BC338" s="356">
        <f>(IF(AND(BC$233=$O338,BD$233=$O338+1),INDEX(PL!$H$89:$AC$89,MATCH(MonthlyCF!BD$233,PL!$H$4:$AC$4,0)),0)/Summary!$C$26)*(1-Summary!$C$28)</f>
        <v>0</v>
      </c>
      <c r="BD338" s="356">
        <f>(IF(AND(BD$233=$O338,BE$233=$O338+1),INDEX(PL!$H$89:$AC$89,MATCH(MonthlyCF!BE$233,PL!$H$4:$AC$4,0)),0)/Summary!$C$26)*(1-Summary!$C$28)</f>
        <v>0</v>
      </c>
      <c r="BE338" s="356">
        <f>(IF(AND(BE$233=$O338,BF$233=$O338+1),INDEX(PL!$H$89:$AC$89,MATCH(MonthlyCF!BF$233,PL!$H$4:$AC$4,0)),0)/Summary!$C$26)*(1-Summary!$C$28)</f>
        <v>0</v>
      </c>
      <c r="BF338" s="356">
        <f>(IF(AND(BF$233=$O338,BG$233=$O338+1),INDEX(PL!$H$89:$AC$89,MATCH(MonthlyCF!BG$233,PL!$H$4:$AC$4,0)),0)/Summary!$C$26)*(1-Summary!$C$28)</f>
        <v>0</v>
      </c>
      <c r="BG338" s="356">
        <f>(IF(AND(BG$233=$O338,BH$233=$O338+1),INDEX(PL!$H$89:$AC$89,MATCH(MonthlyCF!BH$233,PL!$H$4:$AC$4,0)),0)/Summary!$C$26)*(1-Summary!$C$28)</f>
        <v>0</v>
      </c>
      <c r="BH338" s="356">
        <f>(IF(AND(BH$233=$O338,BI$233=$O338+1),INDEX(PL!$H$89:$AC$89,MATCH(MonthlyCF!BI$233,PL!$H$4:$AC$4,0)),0)/Summary!$C$26)*(1-Summary!$C$28)</f>
        <v>0</v>
      </c>
      <c r="BI338" s="356">
        <f>(IF(AND(BI$233=$O338,BJ$233=$O338+1),INDEX(PL!$H$89:$AC$89,MATCH(MonthlyCF!BJ$233,PL!$H$4:$AC$4,0)),0)/Summary!$C$26)*(1-Summary!$C$28)</f>
        <v>0</v>
      </c>
      <c r="BJ338" s="356">
        <f>(IF(AND(BJ$233=$O338,BK$233=$O338+1),INDEX(PL!$H$89:$AC$89,MATCH(MonthlyCF!BK$233,PL!$H$4:$AC$4,0)),0)/Summary!$C$26)*(1-Summary!$C$28)</f>
        <v>0</v>
      </c>
      <c r="BK338" s="356">
        <f>(IF(AND(BK$233=$O338,BL$233=$O338+1),INDEX(PL!$H$89:$AC$89,MATCH(MonthlyCF!BL$233,PL!$H$4:$AC$4,0)),0)/Summary!$C$26)*(1-Summary!$C$28)</f>
        <v>0</v>
      </c>
      <c r="BL338" s="356">
        <f>(IF(AND(BL$233=$O338,BM$233=$O338+1),INDEX(PL!$H$89:$AC$89,MATCH(MonthlyCF!BM$233,PL!$H$4:$AC$4,0)),0)/Summary!$C$26)*(1-Summary!$C$28)</f>
        <v>0</v>
      </c>
      <c r="BM338" s="356">
        <f>(IF(AND(BM$233=$O338,BN$233=$O338+1),INDEX(PL!$H$89:$AC$89,MATCH(MonthlyCF!BN$233,PL!$H$4:$AC$4,0)),0)/Summary!$C$26)*(1-Summary!$C$28)</f>
        <v>0</v>
      </c>
      <c r="BN338" s="356">
        <f>(IF(AND(BN$233=$O338,BO$233=$O338+1),INDEX(PL!$H$89:$AC$89,MATCH(MonthlyCF!BO$233,PL!$H$4:$AC$4,0)),0)/Summary!$C$26)*(1-Summary!$C$28)</f>
        <v>0</v>
      </c>
      <c r="BO338" s="356">
        <f>(IF(AND(BO$233=$O338,BP$233=$O338+1),INDEX(PL!$H$89:$AC$89,MATCH(MonthlyCF!BP$233,PL!$H$4:$AC$4,0)),0)/Summary!$C$26)*(1-Summary!$C$28)</f>
        <v>0</v>
      </c>
      <c r="BP338" s="356">
        <f>(IF(AND(BP$233=$O338,BQ$233=$O338+1),INDEX(PL!$H$89:$AC$89,MATCH(MonthlyCF!BQ$233,PL!$H$4:$AC$4,0)),0)/Summary!$C$26)*(1-Summary!$C$28)</f>
        <v>0</v>
      </c>
      <c r="BQ338" s="356">
        <f>(IF(AND(BQ$233=$O338,BR$233=$O338+1),INDEX(PL!$H$89:$AC$89,MATCH(MonthlyCF!BR$233,PL!$H$4:$AC$4,0)),0)/Summary!$C$26)*(1-Summary!$C$28)</f>
        <v>0</v>
      </c>
      <c r="BR338" s="356">
        <f>(IF(AND(BR$233=$O338,BS$233=$O338+1),INDEX(PL!$H$89:$AC$89,MATCH(MonthlyCF!BS$233,PL!$H$4:$AC$4,0)),0)/Summary!$C$26)*(1-Summary!$C$28)</f>
        <v>0</v>
      </c>
      <c r="BS338" s="356">
        <f>(IF(AND(BS$233=$O338,BT$233=$O338+1),INDEX(PL!$H$89:$AC$89,MATCH(MonthlyCF!BT$233,PL!$H$4:$AC$4,0)),0)/Summary!$C$26)*(1-Summary!$C$28)</f>
        <v>0</v>
      </c>
      <c r="BT338" s="356">
        <f>(IF(AND(BT$233=$O338,BU$233=$O338+1),INDEX(PL!$H$89:$AC$89,MATCH(MonthlyCF!BU$233,PL!$H$4:$AC$4,0)),0)/Summary!$C$26)*(1-Summary!$C$28)</f>
        <v>0</v>
      </c>
      <c r="BU338" s="356">
        <f>(IF(AND(BU$233=$O338,BV$233=$O338+1),INDEX(PL!$H$89:$AC$89,MATCH(MonthlyCF!BV$233,PL!$H$4:$AC$4,0)),0)/Summary!$C$26)*(1-Summary!$C$28)</f>
        <v>0</v>
      </c>
      <c r="BV338" s="356">
        <f>(IF(AND(BV$233=$O338,BW$233=$O338+1),INDEX(PL!$H$89:$AC$89,MATCH(MonthlyCF!BW$233,PL!$H$4:$AC$4,0)),0)/Summary!$C$26)*(1-Summary!$C$28)</f>
        <v>0</v>
      </c>
      <c r="BW338" s="356">
        <f>(IF(AND(BW$233=$O338,BX$233=$O338+1),INDEX(PL!$H$89:$AC$89,MATCH(MonthlyCF!BX$233,PL!$H$4:$AC$4,0)),0)/Summary!$C$26)*(1-Summary!$C$28)</f>
        <v>0</v>
      </c>
      <c r="BX338" s="356">
        <f>(IF(AND(BX$233=$O338,BY$233=$O338+1),INDEX(PL!$H$89:$AC$89,MATCH(MonthlyCF!BY$233,PL!$H$4:$AC$4,0)),0)/Summary!$C$26)*(1-Summary!$C$28)</f>
        <v>0</v>
      </c>
      <c r="BY338" s="356">
        <f>(IF(AND(BY$233=$O338,BZ$233=$O338+1),INDEX(PL!$H$89:$AC$89,MATCH(MonthlyCF!BZ$233,PL!$H$4:$AC$4,0)),0)/Summary!$C$26)*(1-Summary!$C$28)</f>
        <v>0</v>
      </c>
      <c r="BZ338" s="356">
        <f>(IF(AND(BZ$233=$O338,CA$233=$O338+1),INDEX(PL!$H$89:$AC$89,MATCH(MonthlyCF!CA$233,PL!$H$4:$AC$4,0)),0)/Summary!$C$26)*(1-Summary!$C$28)</f>
        <v>0</v>
      </c>
      <c r="CA338" s="356">
        <f>(IF(AND(CA$233=$O338,CB$233=$O338+1),INDEX(PL!$H$89:$AC$89,MATCH(MonthlyCF!CB$233,PL!$H$4:$AC$4,0)),0)/Summary!$C$26)*(1-Summary!$C$28)</f>
        <v>0</v>
      </c>
      <c r="CB338" s="356">
        <f>(IF(AND(CB$233=$O338,CC$233=$O338+1),INDEX(PL!$H$89:$AC$89,MATCH(MonthlyCF!CC$233,PL!$H$4:$AC$4,0)),0)/Summary!$C$26)*(1-Summary!$C$28)</f>
        <v>0</v>
      </c>
      <c r="CC338" s="356">
        <f>(IF(AND(CC$233=$O338,CD$233=$O338+1),INDEX(PL!$H$89:$AC$89,MATCH(MonthlyCF!CD$233,PL!$H$4:$AC$4,0)),0)/Summary!$C$26)*(1-Summary!$C$28)</f>
        <v>0</v>
      </c>
      <c r="CD338" s="356">
        <f>(IF(AND(CD$233=$O338,CE$233=$O338+1),INDEX(PL!$H$89:$AC$89,MATCH(MonthlyCF!CE$233,PL!$H$4:$AC$4,0)),0)/Summary!$C$26)*(1-Summary!$C$28)</f>
        <v>0</v>
      </c>
      <c r="CE338" s="356">
        <f>(IF(AND(CE$233=$O338,CF$233=$O338+1),INDEX(PL!$H$89:$AC$89,MATCH(MonthlyCF!CF$233,PL!$H$4:$AC$4,0)),0)/Summary!$C$26)*(1-Summary!$C$28)</f>
        <v>0</v>
      </c>
      <c r="CF338" s="356">
        <f>(IF(AND(CF$233=$O338,CG$233=$O338+1),INDEX(PL!$H$89:$AC$89,MATCH(MonthlyCF!CG$233,PL!$H$4:$AC$4,0)),0)/Summary!$C$26)*(1-Summary!$C$28)</f>
        <v>0</v>
      </c>
      <c r="CG338" s="356">
        <f>(IF(AND(CG$233=$O338,CH$233=$O338+1),INDEX(PL!$H$89:$AC$89,MATCH(MonthlyCF!CH$233,PL!$H$4:$AC$4,0)),0)/Summary!$C$26)*(1-Summary!$C$28)</f>
        <v>0</v>
      </c>
      <c r="CH338" s="356">
        <f>(IF(AND(CH$233=$O338,CI$233=$O338+1),INDEX(PL!$H$89:$AC$89,MATCH(MonthlyCF!CI$233,PL!$H$4:$AC$4,0)),0)/Summary!$C$26)*(1-Summary!$C$28)</f>
        <v>0</v>
      </c>
      <c r="CI338" s="356">
        <f>(IF(AND(CI$233=$O338,CJ$233=$O338+1),INDEX(PL!$H$89:$AC$89,MATCH(MonthlyCF!CJ$233,PL!$H$4:$AC$4,0)),0)/Summary!$C$26)*(1-Summary!$C$28)</f>
        <v>0</v>
      </c>
      <c r="CJ338" s="356">
        <f>(IF(AND(CJ$233=$O338,CK$233=$O338+1),INDEX(PL!$H$89:$AC$89,MATCH(MonthlyCF!CK$233,PL!$H$4:$AC$4,0)),0)/Summary!$C$26)*(1-Summary!$C$28)</f>
        <v>0</v>
      </c>
      <c r="CK338" s="356">
        <f>(IF(AND(CK$233=$O338,CL$233=$O338+1),INDEX(PL!$H$89:$AC$89,MATCH(MonthlyCF!CL$233,PL!$H$4:$AC$4,0)),0)/Summary!$C$26)*(1-Summary!$C$28)</f>
        <v>0</v>
      </c>
      <c r="CL338" s="356">
        <f>(IF(AND(CL$233=$O338,CM$233=$O338+1),INDEX(PL!$H$89:$AC$89,MATCH(MonthlyCF!CM$233,PL!$H$4:$AC$4,0)),0)/Summary!$C$26)*(1-Summary!$C$28)</f>
        <v>0</v>
      </c>
      <c r="CM338" s="356">
        <f>(IF(AND(CM$233=$O338,CN$233=$O338+1),INDEX(PL!$H$89:$AC$89,MATCH(MonthlyCF!CN$233,PL!$H$4:$AC$4,0)),0)/Summary!$C$26)*(1-Summary!$C$28)</f>
        <v>0</v>
      </c>
      <c r="CN338" s="356">
        <f>(IF(AND(CN$233=$O338,CO$233=$O338+1),INDEX(PL!$H$89:$AC$89,MATCH(MonthlyCF!CO$233,PL!$H$4:$AC$4,0)),0)/Summary!$C$26)*(1-Summary!$C$28)</f>
        <v>0</v>
      </c>
      <c r="CO338" s="356">
        <f>(IF(AND(CO$233=$O338,CP$233=$O338+1),INDEX(PL!$H$89:$AC$89,MATCH(MonthlyCF!CP$233,PL!$H$4:$AC$4,0)),0)/Summary!$C$26)*(1-Summary!$C$28)</f>
        <v>0</v>
      </c>
      <c r="CP338" s="356">
        <f>(IF(AND(CP$233=$O338,CQ$233=$O338+1),INDEX(PL!$H$89:$AC$89,MATCH(MonthlyCF!CQ$233,PL!$H$4:$AC$4,0)),0)/Summary!$C$26)*(1-Summary!$C$28)</f>
        <v>0</v>
      </c>
      <c r="CQ338" s="356">
        <f>(IF(AND(CQ$233=$O338,CR$233=$O338+1),INDEX(PL!$H$89:$AC$89,MATCH(MonthlyCF!CR$233,PL!$H$4:$AC$4,0)),0)/Summary!$C$26)*(1-Summary!$C$28)</f>
        <v>0</v>
      </c>
      <c r="CR338" s="356">
        <f>(IF(AND(CR$233=$O338,CS$233=$O338+1),INDEX(PL!$H$89:$AC$89,MATCH(MonthlyCF!CS$233,PL!$H$4:$AC$4,0)),0)/Summary!$C$26)*(1-Summary!$C$28)</f>
        <v>0</v>
      </c>
      <c r="CS338" s="356">
        <f>(IF(AND(CS$233=$O338,CT$233=$O338+1),INDEX(PL!$H$89:$AC$89,MATCH(MonthlyCF!CT$233,PL!$H$4:$AC$4,0)),0)/Summary!$C$26)*(1-Summary!$C$28)</f>
        <v>0</v>
      </c>
      <c r="CT338" s="356">
        <f>(IF(AND(CT$233=$O338,CU$233=$O338+1),INDEX(PL!$H$89:$AC$89,MATCH(MonthlyCF!CU$233,PL!$H$4:$AC$4,0)),0)/Summary!$C$26)*(1-Summary!$C$28)</f>
        <v>0</v>
      </c>
      <c r="CU338" s="356">
        <f>(IF(AND(CU$233=$O338,CV$233=$O338+1),INDEX(PL!$H$89:$AC$89,MATCH(MonthlyCF!CV$233,PL!$H$4:$AC$4,0)),0)/Summary!$C$26)*(1-Summary!$C$28)</f>
        <v>0</v>
      </c>
      <c r="CV338" s="356">
        <f>(IF(AND(CV$233=$O338,CW$233=$O338+1),INDEX(PL!$H$89:$AC$89,MATCH(MonthlyCF!CW$233,PL!$H$4:$AC$4,0)),0)/Summary!$C$26)*(1-Summary!$C$28)</f>
        <v>0</v>
      </c>
      <c r="CW338" s="356">
        <f>(IF(AND(CW$233=$O338,CX$233=$O338+1),INDEX(PL!$H$89:$AC$89,MATCH(MonthlyCF!CX$233,PL!$H$4:$AC$4,0)),0)/Summary!$C$26)*(1-Summary!$C$28)</f>
        <v>0</v>
      </c>
      <c r="CX338" s="356">
        <f>(IF(AND(CX$233=$O338,CY$233=$O338+1),INDEX(PL!$H$89:$AC$89,MATCH(MonthlyCF!CY$233,PL!$H$4:$AC$4,0)),0)/Summary!$C$26)*(1-Summary!$C$28)</f>
        <v>0</v>
      </c>
      <c r="CY338" s="356">
        <f>(IF(AND(CY$233=$O338,CZ$233=$O338+1),INDEX(PL!$H$89:$AC$89,MATCH(MonthlyCF!CZ$233,PL!$H$4:$AC$4,0)),0)/Summary!$C$26)*(1-Summary!$C$28)</f>
        <v>0</v>
      </c>
      <c r="CZ338" s="356">
        <f>(IF(AND(CZ$233=$O338,DA$233=$O338+1),INDEX(PL!$H$89:$AC$89,MATCH(MonthlyCF!DA$233,PL!$H$4:$AC$4,0)),0)/Summary!$C$26)*(1-Summary!$C$28)</f>
        <v>0</v>
      </c>
      <c r="DA338" s="356">
        <f>(IF(AND(DA$233=$O338,DB$233=$O338+1),INDEX(PL!$H$89:$AC$89,MATCH(MonthlyCF!DB$233,PL!$H$4:$AC$4,0)),0)/Summary!$C$26)*(1-Summary!$C$28)</f>
        <v>0</v>
      </c>
      <c r="DB338" s="356">
        <f>(IF(AND(DB$233=$O338,DC$233=$O338+1),INDEX(PL!$H$89:$AC$89,MATCH(MonthlyCF!DC$233,PL!$H$4:$AC$4,0)),0)/Summary!$C$26)*(1-Summary!$C$28)</f>
        <v>0</v>
      </c>
      <c r="DC338" s="356">
        <f>(IF(AND(DC$233=$O338,DD$233=$O338+1),INDEX(PL!$H$89:$AC$89,MATCH(MonthlyCF!DD$233,PL!$H$4:$AC$4,0)),0)/Summary!$C$26)*(1-Summary!$C$28)</f>
        <v>0</v>
      </c>
      <c r="DD338" s="356">
        <f>(IF(AND(DD$233=$O338,DE$233=$O338+1),INDEX(PL!$H$89:$AC$89,MATCH(MonthlyCF!DE$233,PL!$H$4:$AC$4,0)),0)/Summary!$C$26)*(1-Summary!$C$28)</f>
        <v>0</v>
      </c>
      <c r="DE338" s="356">
        <f>(IF(AND(DE$233=$O338,DF$233=$O338+1),INDEX(PL!$H$89:$AC$89,MATCH(MonthlyCF!DF$233,PL!$H$4:$AC$4,0)),0)/Summary!$C$26)*(1-Summary!$C$28)</f>
        <v>0</v>
      </c>
      <c r="DF338" s="356">
        <f>(IF(AND(DF$233=$O338,DG$233=$O338+1),INDEX(PL!$H$89:$AC$89,MATCH(MonthlyCF!DG$233,PL!$H$4:$AC$4,0)),0)/Summary!$C$26)*(1-Summary!$C$28)</f>
        <v>0</v>
      </c>
      <c r="DG338" s="356">
        <f>(IF(AND(DG$233=$O338,DH$233=$O338+1),INDEX(PL!$H$89:$AC$89,MATCH(MonthlyCF!DH$233,PL!$H$4:$AC$4,0)),0)/Summary!$C$26)*(1-Summary!$C$28)</f>
        <v>0</v>
      </c>
      <c r="DH338" s="356">
        <f>(IF(AND(DH$233=$O338,DI$233=$O338+1),INDEX(PL!$H$89:$AC$89,MATCH(MonthlyCF!DI$233,PL!$H$4:$AC$4,0)),0)/Summary!$C$26)*(1-Summary!$C$28)</f>
        <v>0</v>
      </c>
      <c r="DI338" s="356">
        <f>(IF(AND(DI$233=$O338,DJ$233=$O338+1),INDEX(PL!$H$89:$AC$89,MATCH(MonthlyCF!DJ$233,PL!$H$4:$AC$4,0)),0)/Summary!$C$26)*(1-Summary!$C$28)</f>
        <v>0</v>
      </c>
      <c r="DJ338" s="356">
        <f>(IF(AND(DJ$233=$O338,DK$233=$O338+1),INDEX(PL!$H$89:$AC$89,MATCH(MonthlyCF!DK$233,PL!$H$4:$AC$4,0)),0)/Summary!$C$26)*(1-Summary!$C$28)</f>
        <v>0</v>
      </c>
      <c r="DK338" s="356">
        <f>(IF(AND(DK$233=$O338,DL$233=$O338+1),INDEX(PL!$H$89:$AC$89,MATCH(MonthlyCF!DL$233,PL!$H$4:$AC$4,0)),0)/Summary!$C$26)*(1-Summary!$C$28)</f>
        <v>0</v>
      </c>
      <c r="DL338" s="356">
        <f>(IF(AND(DL$233=$O338,DM$233=$O338+1),INDEX(PL!$H$89:$AC$89,MATCH(MonthlyCF!DM$233,PL!$H$4:$AC$4,0)),0)/Summary!$C$26)*(1-Summary!$C$28)</f>
        <v>0</v>
      </c>
      <c r="DM338" s="356">
        <f>(IF(AND(DM$233=$O338,DN$233=$O338+1),INDEX(PL!$H$89:$AC$89,MATCH(MonthlyCF!DN$233,PL!$H$4:$AC$4,0)),0)/Summary!$C$26)*(1-Summary!$C$28)</f>
        <v>0</v>
      </c>
      <c r="DN338" s="356">
        <f>(IF(AND(DN$233=$O338,DO$233=$O338+1),INDEX(PL!$H$89:$AC$89,MATCH(MonthlyCF!DO$233,PL!$H$4:$AC$4,0)),0)/Summary!$C$26)*(1-Summary!$C$28)</f>
        <v>0</v>
      </c>
      <c r="DO338" s="356">
        <f>(IF(AND(DO$233=$O338,DP$233=$O338+1),INDEX(PL!$H$89:$AC$89,MATCH(MonthlyCF!DP$233,PL!$H$4:$AC$4,0)),0)/Summary!$C$26)*(1-Summary!$C$28)</f>
        <v>0</v>
      </c>
      <c r="DP338" s="356">
        <f>(IF(AND(DP$233=$O338,DQ$233=$O338+1),INDEX(PL!$H$89:$AC$89,MATCH(MonthlyCF!DQ$233,PL!$H$4:$AC$4,0)),0)/Summary!$C$26)*(1-Summary!$C$28)</f>
        <v>0</v>
      </c>
      <c r="DQ338" s="356">
        <f>(IF(AND(DQ$233=$O338,DR$233=$O338+1),INDEX(PL!$H$89:$AC$89,MATCH(MonthlyCF!DR$233,PL!$H$4:$AC$4,0)),0)/Summary!$C$26)*(1-Summary!$C$28)</f>
        <v>0</v>
      </c>
      <c r="DR338" s="356">
        <f>(IF(AND(DR$233=$O338,DS$233=$O338+1),INDEX(PL!$H$89:$AC$89,MATCH(MonthlyCF!DS$233,PL!$H$4:$AC$4,0)),0)/Summary!$C$26)*(1-Summary!$C$28)</f>
        <v>0</v>
      </c>
      <c r="DS338" s="356">
        <f>(IF(AND(DS$233=$O338,DT$233=$O338+1),INDEX(PL!$H$89:$AC$89,MATCH(MonthlyCF!DT$233,PL!$H$4:$AC$4,0)),0)/Summary!$C$26)*(1-Summary!$C$28)</f>
        <v>0</v>
      </c>
      <c r="DT338" s="356">
        <f>(IF(AND(DT$233=$O338,DU$233=$O338+1),INDEX(PL!$H$89:$AC$89,MATCH(MonthlyCF!DU$233,PL!$H$4:$AC$4,0)),0)/Summary!$C$26)*(1-Summary!$C$28)</f>
        <v>0</v>
      </c>
      <c r="DU338" s="356">
        <f>(IF(AND(DU$233=$O338,DV$233=$O338+1),INDEX(PL!$H$89:$AC$89,MATCH(MonthlyCF!DV$233,PL!$H$4:$AC$4,0)),0)/Summary!$C$26)*(1-Summary!$C$28)</f>
        <v>0</v>
      </c>
      <c r="DV338" s="356">
        <f>(IF(AND(DV$233=$O338,DW$233=$O338+1),INDEX(PL!$H$89:$AC$89,MATCH(MonthlyCF!DW$233,PL!$H$4:$AC$4,0)),0)/Summary!$C$26)*(1-Summary!$C$28)</f>
        <v>0</v>
      </c>
      <c r="DW338" s="356">
        <f>(IF(AND(DW$233=$O338,DX$233=$O338+1),INDEX(PL!$H$89:$AC$89,MATCH(MonthlyCF!DX$233,PL!$H$4:$AC$4,0)),0)/Summary!$C$26)*(1-Summary!$C$28)</f>
        <v>0</v>
      </c>
      <c r="DX338" s="356">
        <f>(IF(AND(DX$233=$O338,DY$233=$O338+1),INDEX(PL!$H$89:$AC$89,MATCH(MonthlyCF!DY$233,PL!$H$4:$AC$4,0)),0)/Summary!$C$26)*(1-Summary!$C$28)</f>
        <v>0</v>
      </c>
      <c r="DY338" s="356">
        <f>(IF(AND(DY$233=$O338,DZ$233=$O338+1),INDEX(PL!$H$89:$AC$89,MATCH(MonthlyCF!DZ$233,PL!$H$4:$AC$4,0)),0)/Summary!$C$26)*(1-Summary!$C$28)</f>
        <v>0</v>
      </c>
      <c r="DZ338" s="356">
        <f>(IF(AND(DZ$233=$O338,EA$233=$O338+1),INDEX(PL!$H$89:$AC$89,MATCH(MonthlyCF!EA$233,PL!$H$4:$AC$4,0)),0)/Summary!$C$26)*(1-Summary!$C$28)</f>
        <v>0</v>
      </c>
      <c r="EA338" s="356">
        <f>(IF(AND(EA$233=$O338,EB$233=$O338+1),INDEX(PL!$H$89:$AC$89,MATCH(MonthlyCF!EB$233,PL!$H$4:$AC$4,0)),0)/Summary!$C$26)*(1-Summary!$C$28)</f>
        <v>0</v>
      </c>
      <c r="EB338" s="356">
        <f>(IF(AND(EB$233=$O338,EC$233=$O338+1),INDEX(PL!$H$89:$AC$89,MATCH(MonthlyCF!EC$233,PL!$H$4:$AC$4,0)),0)/Summary!$C$26)*(1-Summary!$C$28)</f>
        <v>0</v>
      </c>
      <c r="EC338" s="356">
        <f>(IF(AND(EC$233=$O338,ED$233=$O338+1),INDEX(PL!$H$89:$AC$89,MATCH(MonthlyCF!ED$233,PL!$H$4:$AC$4,0)),0)/Summary!$C$26)*(1-Summary!$C$28)</f>
        <v>0</v>
      </c>
      <c r="ED338" s="356">
        <f>(IF(AND(ED$233=$O338,EE$233=$O338+1),INDEX(PL!$H$89:$AC$89,MATCH(MonthlyCF!EE$233,PL!$H$4:$AC$4,0)),0)/Summary!$C$26)*(1-Summary!$C$28)</f>
        <v>0</v>
      </c>
      <c r="EE338" s="356">
        <f>(IF(AND(EE$233=$O338,EF$233=$O338+1),INDEX(PL!$H$89:$AC$89,MATCH(MonthlyCF!EF$233,PL!$H$4:$AC$4,0)),0)/Summary!$C$26)*(1-Summary!$C$28)</f>
        <v>0</v>
      </c>
      <c r="EF338" s="356">
        <f>(IF(AND(EF$233=$O338,EG$233=$O338+1),INDEX(PL!$H$89:$AC$89,MATCH(MonthlyCF!EG$233,PL!$H$4:$AC$4,0)),0)/Summary!$C$26)*(1-Summary!$C$28)</f>
        <v>0</v>
      </c>
      <c r="EG338" s="356">
        <f>(IF(AND(EG$233=$O338,EH$233=$O338+1),INDEX(PL!$H$89:$AC$89,MATCH(MonthlyCF!EH$233,PL!$H$4:$AC$4,0)),0)/Summary!$C$26)*(1-Summary!$C$28)</f>
        <v>0</v>
      </c>
      <c r="EH338" s="356">
        <f>(IF(AND(EH$233=$O338,EI$233=$O338+1),INDEX(PL!$H$89:$AC$89,MATCH(MonthlyCF!EI$233,PL!$H$4:$AC$4,0)),0)/Summary!$C$26)*(1-Summary!$C$28)</f>
        <v>0</v>
      </c>
      <c r="EI338" s="356">
        <f>(IF(AND(EI$233=$O338,EJ$233=$O338+1),INDEX(PL!$H$89:$AC$89,MATCH(MonthlyCF!EJ$233,PL!$H$4:$AC$4,0)),0)/Summary!$C$26)*(1-Summary!$C$28)</f>
        <v>0</v>
      </c>
      <c r="EJ338" s="356">
        <f>(IF(AND(EJ$233=$O338,EK$233=$O338+1),INDEX(PL!$H$89:$AC$89,MATCH(MonthlyCF!EK$233,PL!$H$4:$AC$4,0)),0)/Summary!$C$26)*(1-Summary!$C$28)</f>
        <v>0</v>
      </c>
      <c r="EK338" s="356">
        <f>(IF(AND(EK$233=$O338,EL$233=$O338+1),INDEX(PL!$H$89:$AC$89,MATCH(MonthlyCF!EL$233,PL!$H$4:$AC$4,0)),0)/Summary!$C$26)*(1-Summary!$C$28)</f>
        <v>0</v>
      </c>
      <c r="EL338" s="356">
        <f>(IF(AND(EL$233=$O338,EM$233=$O338+1),INDEX(PL!$H$89:$AC$89,MATCH(MonthlyCF!EM$233,PL!$H$4:$AC$4,0)),0)/Summary!$C$26)*(1-Summary!$C$28)</f>
        <v>0</v>
      </c>
      <c r="EM338" s="356">
        <f>(IF(AND(EM$233=$O338,EN$233=$O338+1),INDEX(PL!$H$89:$AC$89,MATCH(MonthlyCF!EN$233,PL!$H$4:$AC$4,0)),0)/Summary!$C$26)*(1-Summary!$C$28)</f>
        <v>0</v>
      </c>
      <c r="EN338" s="356">
        <f>(IF(AND(EN$233=$O338,EO$233=$O338+1),INDEX(PL!$H$89:$AC$89,MATCH(MonthlyCF!EO$233,PL!$H$4:$AC$4,0)),0)/Summary!$C$26)*(1-Summary!$C$28)</f>
        <v>0</v>
      </c>
      <c r="EO338" s="356">
        <f>(IF(AND(EO$233=$O338,EP$233=$O338+1),INDEX(PL!$H$89:$AC$89,MATCH(MonthlyCF!EP$233,PL!$H$4:$AC$4,0)),0)/Summary!$C$26)*(1-Summary!$C$28)</f>
        <v>0</v>
      </c>
      <c r="EP338" s="356">
        <f>(IF(AND(EP$233=$O338,EQ$233=$O338+1),INDEX(PL!$H$89:$AC$89,MATCH(MonthlyCF!EQ$233,PL!$H$4:$AC$4,0)),0)/Summary!$C$26)*(1-Summary!$C$28)</f>
        <v>0</v>
      </c>
      <c r="EQ338" s="356">
        <f>(IF(AND(EQ$233=$O338,ER$233=$O338+1),INDEX(PL!$H$89:$AC$89,MATCH(MonthlyCF!ER$233,PL!$H$4:$AC$4,0)),0)/Summary!$C$26)*(1-Summary!$C$28)</f>
        <v>0</v>
      </c>
      <c r="ER338" s="356">
        <f>(IF(AND(ER$233=$O338,ES$233=$O338+1),INDEX(PL!$H$89:$AC$89,MATCH(MonthlyCF!ES$233,PL!$H$4:$AC$4,0)),0)/Summary!$C$26)*(1-Summary!$C$28)</f>
        <v>0</v>
      </c>
      <c r="ES338" s="356">
        <f>(IF(AND(ES$233=$O338,ET$233=$O338+1),INDEX(PL!$H$89:$AC$89,MATCH(MonthlyCF!ET$233,PL!$H$4:$AC$4,0)),0)/Summary!$C$26)*(1-Summary!$C$28)</f>
        <v>0</v>
      </c>
      <c r="ET338" s="356">
        <f>(IF(AND(ET$233=$O338,EU$233=$O338+1),INDEX(PL!$H$89:$AC$89,MATCH(MonthlyCF!EU$233,PL!$H$4:$AC$4,0)),0)/Summary!$C$26)*(1-Summary!$C$28)</f>
        <v>0</v>
      </c>
      <c r="EU338" s="356">
        <f>(IF(AND(EU$233=$O338,EV$233=$O338+1),INDEX(PL!$H$89:$AC$89,MATCH(MonthlyCF!EV$233,PL!$H$4:$AC$4,0)),0)/Summary!$C$26)*(1-Summary!$C$28)</f>
        <v>0</v>
      </c>
      <c r="EV338" s="356">
        <f>(IF(AND(EV$233=$O338,EW$233=$O338+1),INDEX(PL!$H$89:$AC$89,MATCH(MonthlyCF!EW$233,PL!$H$4:$AC$4,0)),0)/Summary!$C$26)*(1-Summary!$C$28)</f>
        <v>0</v>
      </c>
      <c r="EW338" s="356">
        <f>(IF(AND(EW$233=$O338,EX$233=$O338+1),INDEX(PL!$H$89:$AC$89,MATCH(MonthlyCF!EX$233,PL!$H$4:$AC$4,0)),0)/Summary!$C$26)*(1-Summary!$C$28)</f>
        <v>0</v>
      </c>
      <c r="EX338" s="356">
        <f>(IF(AND(EX$233=$O338,EY$233=$O338+1),INDEX(PL!$H$89:$AC$89,MATCH(MonthlyCF!EY$233,PL!$H$4:$AC$4,0)),0)/Summary!$C$26)*(1-Summary!$C$28)</f>
        <v>0</v>
      </c>
      <c r="EY338" s="356">
        <f>(IF(AND(EY$233=$O338,EZ$233=$O338+1),INDEX(PL!$H$89:$AC$89,MATCH(MonthlyCF!EZ$233,PL!$H$4:$AC$4,0)),0)/Summary!$C$26)*(1-Summary!$C$28)</f>
        <v>0</v>
      </c>
      <c r="EZ338" s="356">
        <f>(IF(AND(EZ$233=$O338,FA$233=$O338+1),INDEX(PL!$H$89:$AC$89,MATCH(MonthlyCF!FA$233,PL!$H$4:$AC$4,0)),0)/Summary!$C$26)*(1-Summary!$C$28)</f>
        <v>0</v>
      </c>
      <c r="FA338" s="356">
        <f>(IF(AND(FA$233=$O338,FB$233=$O338+1),INDEX(PL!$H$89:$AC$89,MATCH(MonthlyCF!FB$233,PL!$H$4:$AC$4,0)),0)/Summary!$C$26)*(1-Summary!$C$28)</f>
        <v>0</v>
      </c>
      <c r="FB338" s="356">
        <f>(IF(AND(FB$233=$O338,FC$233=$O338+1),INDEX(PL!$H$89:$AC$89,MATCH(MonthlyCF!FC$233,PL!$H$4:$AC$4,0)),0)/Summary!$C$26)*(1-Summary!$C$28)</f>
        <v>0</v>
      </c>
      <c r="FC338" s="356">
        <f>(IF(AND(FC$233=$O338,FD$233=$O338+1),INDEX(PL!$H$89:$AC$89,MATCH(MonthlyCF!FD$233,PL!$H$4:$AC$4,0)),0)/Summary!$C$26)*(1-Summary!$C$28)</f>
        <v>0</v>
      </c>
      <c r="FD338" s="356">
        <f>(IF(AND(FD$233=$O338,FE$233=$O338+1),INDEX(PL!$H$89:$AC$89,MATCH(MonthlyCF!FE$233,PL!$H$4:$AC$4,0)),0)/Summary!$C$26)*(1-Summary!$C$28)</f>
        <v>0</v>
      </c>
      <c r="FE338" s="356">
        <f>(IF(AND(FE$233=$O338,FF$233=$O338+1),INDEX(PL!$H$89:$AC$89,MATCH(MonthlyCF!FF$233,PL!$H$4:$AC$4,0)),0)/Summary!$C$26)*(1-Summary!$C$28)</f>
        <v>0</v>
      </c>
      <c r="FF338" s="356">
        <f>(IF(AND(FF$233=$O338,FG$233=$O338+1),INDEX(PL!$H$89:$AC$89,MATCH(MonthlyCF!FG$233,PL!$H$4:$AC$4,0)),0)/Summary!$C$26)*(1-Summary!$C$28)</f>
        <v>1004722599.5659877</v>
      </c>
      <c r="FG338" s="356">
        <f>(IF(AND(FG$233=$O338,FH$233=$O338+1),INDEX(PL!$H$89:$AC$89,MATCH(MonthlyCF!FH$233,PL!$H$4:$AC$4,0)),0)/Summary!$C$26)*(1-Summary!$C$28)</f>
        <v>0</v>
      </c>
      <c r="FH338" s="356">
        <f>(IF(AND(FH$233=$O338,FI$233=$O338+1),INDEX(PL!$H$89:$AC$89,MATCH(MonthlyCF!FI$233,PL!$H$4:$AC$4,0)),0)/Summary!$C$26)*(1-Summary!$C$28)</f>
        <v>0</v>
      </c>
      <c r="FI338" s="356">
        <f>(IF(AND(FI$233=$O338,FJ$233=$O338+1),INDEX(PL!$H$89:$AC$89,MATCH(MonthlyCF!FJ$233,PL!$H$4:$AC$4,0)),0)/Summary!$C$26)*(1-Summary!$C$28)</f>
        <v>0</v>
      </c>
      <c r="FJ338" s="356">
        <f>(IF(AND(FJ$233=$O338,FK$233=$O338+1),INDEX(PL!$H$89:$AC$89,MATCH(MonthlyCF!FK$233,PL!$H$4:$AC$4,0)),0)/Summary!$C$26)*(1-Summary!$C$28)</f>
        <v>0</v>
      </c>
      <c r="FK338" s="356">
        <f>(IF(AND(FK$233=$O338,FL$233=$O338+1),INDEX(PL!$H$89:$AC$89,MATCH(MonthlyCF!FL$233,PL!$H$4:$AC$4,0)),0)/Summary!$C$26)*(1-Summary!$C$28)</f>
        <v>0</v>
      </c>
      <c r="FL338" s="356">
        <f>(IF(AND(FL$233=$O338,FM$233=$O338+1),INDEX(PL!$H$89:$AC$89,MATCH(MonthlyCF!FM$233,PL!$H$4:$AC$4,0)),0)/Summary!$C$26)*(1-Summary!$C$28)</f>
        <v>0</v>
      </c>
      <c r="FM338" s="356">
        <f>(IF(AND(FM$233=$O338,FN$233=$O338+1),INDEX(PL!$H$89:$AC$89,MATCH(MonthlyCF!FN$233,PL!$H$4:$AC$4,0)),0)/Summary!$C$26)*(1-Summary!$C$28)</f>
        <v>0</v>
      </c>
      <c r="FN338" s="356">
        <f>(IF(AND(FN$233=$O338,FO$233=$O338+1),INDEX(PL!$H$89:$AC$89,MATCH(MonthlyCF!FO$233,PL!$H$4:$AC$4,0)),0)/Summary!$C$26)*(1-Summary!$C$28)</f>
        <v>0</v>
      </c>
      <c r="FO338" s="356">
        <f>(IF(AND(FO$233=$O338,FP$233=$O338+1),INDEX(PL!$H$89:$AC$89,MATCH(MonthlyCF!FP$233,PL!$H$4:$AC$4,0)),0)/Summary!$C$26)*(1-Summary!$C$28)</f>
        <v>0</v>
      </c>
      <c r="FP338" s="356">
        <f>(IF(AND(FP$233=$O338,FQ$233=$O338+1),INDEX(PL!$H$89:$AC$89,MATCH(MonthlyCF!FQ$233,PL!$H$4:$AC$4,0)),0)/Summary!$C$26)*(1-Summary!$C$28)</f>
        <v>0</v>
      </c>
      <c r="FQ338" s="356">
        <f>(IF(AND(FQ$233=$O338,FR$233=$O338+1),INDEX(PL!$H$89:$AC$89,MATCH(MonthlyCF!FR$233,PL!$H$4:$AC$4,0)),0)/Summary!$C$26)*(1-Summary!$C$28)</f>
        <v>0</v>
      </c>
      <c r="FR338" s="356">
        <f>(IF(AND(FR$233=$O338,FS$233=$O338+1),INDEX(PL!$H$89:$AC$89,MATCH(MonthlyCF!FS$233,PL!$H$4:$AC$4,0)),0)/Summary!$C$26)*(1-Summary!$C$28)</f>
        <v>0</v>
      </c>
      <c r="FS338" s="356">
        <f>(IF(AND(FS$233=$O338,FT$233=$O338+1),INDEX(PL!$H$89:$AC$89,MATCH(MonthlyCF!FT$233,PL!$H$4:$AC$4,0)),0)/Summary!$C$26)*(1-Summary!$C$28)</f>
        <v>0</v>
      </c>
      <c r="FT338" s="356">
        <f>(IF(AND(FT$233=$O338,FU$233=$O338+1),INDEX(PL!$H$89:$AC$89,MATCH(MonthlyCF!FU$233,PL!$H$4:$AC$4,0)),0)/Summary!$C$26)*(1-Summary!$C$28)</f>
        <v>0</v>
      </c>
      <c r="FU338" s="356">
        <f>(IF(AND(FU$233=$O338,FV$233=$O338+1),INDEX(PL!$H$89:$AC$89,MATCH(MonthlyCF!FV$233,PL!$H$4:$AC$4,0)),0)/Summary!$C$26)*(1-Summary!$C$28)</f>
        <v>0</v>
      </c>
      <c r="FV338" s="356">
        <f>(IF(AND(FV$233=$O338,FW$233=$O338+1),INDEX(PL!$H$89:$AC$89,MATCH(MonthlyCF!FW$233,PL!$H$4:$AC$4,0)),0)/Summary!$C$26)*(1-Summary!$C$28)</f>
        <v>0</v>
      </c>
      <c r="FW338" s="356">
        <f>(IF(AND(FW$233=$O338,FX$233=$O338+1),INDEX(PL!$H$89:$AC$89,MATCH(MonthlyCF!FX$233,PL!$H$4:$AC$4,0)),0)/Summary!$C$26)*(1-Summary!$C$28)</f>
        <v>0</v>
      </c>
      <c r="FX338" s="356">
        <f>(IF(AND(FX$233=$O338,FY$233=$O338+1),INDEX(PL!$H$89:$AC$89,MATCH(MonthlyCF!FY$233,PL!$H$4:$AC$4,0)),0)/Summary!$C$26)*(1-Summary!$C$28)</f>
        <v>0</v>
      </c>
      <c r="FY338" s="356">
        <f>(IF(AND(FY$233=$O338,FZ$233=$O338+1),INDEX(PL!$H$89:$AC$89,MATCH(MonthlyCF!FZ$233,PL!$H$4:$AC$4,0)),0)/Summary!$C$26)*(1-Summary!$C$28)</f>
        <v>0</v>
      </c>
      <c r="FZ338" s="356">
        <f>(IF(AND(FZ$233=$O338,GA$233=$O338+1),INDEX(PL!$H$89:$AC$89,MATCH(MonthlyCF!GA$233,PL!$H$4:$AC$4,0)),0)/Summary!$C$26)*(1-Summary!$C$28)</f>
        <v>0</v>
      </c>
      <c r="GA338" s="356">
        <f>(IF(AND(GA$233=$O338,GB$233=$O338+1),INDEX(PL!$H$89:$AC$89,MATCH(MonthlyCF!GB$233,PL!$H$4:$AC$4,0)),0)/Summary!$C$26)*(1-Summary!$C$28)</f>
        <v>0</v>
      </c>
      <c r="GB338" s="356">
        <f>(IF(AND(GB$233=$O338,GC$233=$O338+1),INDEX(PL!$H$89:$AC$89,MATCH(MonthlyCF!GC$233,PL!$H$4:$AC$4,0)),0)/Summary!$C$26)*(1-Summary!$C$28)</f>
        <v>0</v>
      </c>
      <c r="GC338" s="356">
        <f>(IF(AND(GC$233=$O338,GD$233=$O338+1),INDEX(PL!$H$89:$AC$89,MATCH(MonthlyCF!GD$233,PL!$H$4:$AC$4,0)),0)/Summary!$C$26)*(1-Summary!$C$28)</f>
        <v>0</v>
      </c>
      <c r="GD338" s="356">
        <f>(IF(AND(GD$233=$O338,GE$233=$O338+1),INDEX(PL!$H$89:$AC$89,MATCH(MonthlyCF!GE$233,PL!$H$4:$AC$4,0)),0)/Summary!$C$26)*(1-Summary!$C$28)</f>
        <v>0</v>
      </c>
      <c r="GE338" s="356">
        <f>(IF(AND(GE$233=$O338,GF$233=$O338+1),INDEX(PL!$H$89:$AC$89,MATCH(MonthlyCF!GF$233,PL!$H$4:$AC$4,0)),0)/Summary!$C$26)*(1-Summary!$C$28)</f>
        <v>0</v>
      </c>
      <c r="GF338" s="356">
        <f>(IF(AND(GF$233=$O338,GG$233=$O338+1),INDEX(PL!$H$89:$AC$89,MATCH(MonthlyCF!GG$233,PL!$H$4:$AC$4,0)),0)/Summary!$C$26)*(1-Summary!$C$28)</f>
        <v>0</v>
      </c>
      <c r="GG338" s="356">
        <f>(IF(AND(GG$233=$O338,GH$233=$O338+1),INDEX(PL!$H$89:$AC$89,MATCH(MonthlyCF!GH$233,PL!$H$4:$AC$4,0)),0)/Summary!$C$26)*(1-Summary!$C$28)</f>
        <v>0</v>
      </c>
      <c r="GH338" s="356">
        <f>(IF(AND(GH$233=$O338,GI$233=$O338+1),INDEX(PL!$H$89:$AC$89,MATCH(MonthlyCF!GI$233,PL!$H$4:$AC$4,0)),0)/Summary!$C$26)*(1-Summary!$C$28)</f>
        <v>0</v>
      </c>
      <c r="GI338" s="356">
        <f>(IF(AND(GI$233=$O338,GJ$233=$O338+1),INDEX(PL!$H$89:$AC$89,MATCH(MonthlyCF!GJ$233,PL!$H$4:$AC$4,0)),0)/Summary!$C$26)*(1-Summary!$C$28)</f>
        <v>0</v>
      </c>
      <c r="GJ338" s="356">
        <f>(IF(AND(GJ$233=$O338,GK$233=$O338+1),INDEX(PL!$H$89:$AC$89,MATCH(MonthlyCF!GK$233,PL!$H$4:$AC$4,0)),0)/Summary!$C$26)*(1-Summary!$C$28)</f>
        <v>0</v>
      </c>
      <c r="GK338" s="356">
        <f>(IF(AND(GK$233=$O338,GL$233=$O338+1),INDEX(PL!$H$89:$AC$89,MATCH(MonthlyCF!GL$233,PL!$H$4:$AC$4,0)),0)/Summary!$C$26)*(1-Summary!$C$28)</f>
        <v>0</v>
      </c>
      <c r="GL338" s="356">
        <f>(IF(AND(GL$233=$O338,GM$233=$O338+1),INDEX(PL!$H$89:$AC$89,MATCH(MonthlyCF!GM$233,PL!$H$4:$AC$4,0)),0)/Summary!$C$26)*(1-Summary!$C$28)</f>
        <v>0</v>
      </c>
      <c r="GM338" s="356">
        <f>(IF(AND(GM$233=$O338,GN$233=$O338+1),INDEX(PL!$H$89:$AC$89,MATCH(MonthlyCF!GN$233,PL!$H$4:$AC$4,0)),0)/Summary!$C$26)*(1-Summary!$C$28)</f>
        <v>0</v>
      </c>
      <c r="GN338" s="356">
        <f>(IF(AND(GN$233=$O338,GO$233=$O338+1),INDEX(PL!$H$89:$AC$89,MATCH(MonthlyCF!GO$233,PL!$H$4:$AC$4,0)),0)/Summary!$C$26)*(1-Summary!$C$28)</f>
        <v>0</v>
      </c>
    </row>
    <row r="339" spans="13:196" hidden="1" outlineLevel="1" x14ac:dyDescent="0.75">
      <c r="R339" s="352"/>
      <c r="S339" s="563"/>
      <c r="T339" s="563"/>
      <c r="U339" s="563"/>
      <c r="V339" s="563"/>
      <c r="W339" s="563"/>
      <c r="X339" s="563"/>
      <c r="Y339" s="563"/>
      <c r="Z339" s="563"/>
      <c r="AA339" s="563"/>
      <c r="AB339" s="563"/>
      <c r="AC339" s="563"/>
      <c r="AD339" s="563"/>
      <c r="AE339" s="563"/>
      <c r="AF339" s="563"/>
      <c r="AG339" s="563"/>
      <c r="AH339" s="543"/>
      <c r="AI339" s="543"/>
      <c r="AJ339" s="543"/>
      <c r="AK339" s="543"/>
      <c r="AL339" s="543"/>
      <c r="AM339" s="543"/>
      <c r="AN339" s="543"/>
      <c r="AO339" s="543"/>
      <c r="AP339" s="543"/>
      <c r="AQ339" s="543"/>
      <c r="AR339" s="543"/>
      <c r="AS339" s="543"/>
      <c r="AT339" s="543"/>
      <c r="AU339" s="543"/>
      <c r="AV339" s="543"/>
      <c r="AW339" s="543"/>
      <c r="AX339" s="543"/>
      <c r="AY339" s="543"/>
      <c r="AZ339" s="543"/>
      <c r="BA339" s="543"/>
      <c r="BB339" s="543"/>
      <c r="BC339" s="543"/>
      <c r="BD339" s="543"/>
      <c r="BE339" s="543"/>
      <c r="BF339" s="543"/>
      <c r="BG339" s="543"/>
      <c r="BH339" s="543"/>
      <c r="BI339" s="543"/>
      <c r="BJ339" s="543"/>
      <c r="BK339" s="543"/>
      <c r="BL339" s="543"/>
      <c r="BM339" s="543"/>
      <c r="BN339" s="543"/>
      <c r="BO339" s="543"/>
      <c r="BP339" s="543"/>
      <c r="BQ339" s="543"/>
      <c r="BR339" s="543"/>
      <c r="BS339" s="543"/>
      <c r="BT339" s="543"/>
      <c r="BU339" s="543"/>
      <c r="BV339" s="543"/>
      <c r="BW339" s="543"/>
      <c r="BX339" s="543"/>
      <c r="BY339" s="543"/>
      <c r="BZ339" s="543"/>
      <c r="CA339" s="543"/>
      <c r="CB339" s="543"/>
      <c r="CC339" s="543"/>
      <c r="CD339" s="543"/>
      <c r="CE339" s="543"/>
      <c r="CF339" s="543"/>
      <c r="CG339" s="543"/>
      <c r="CH339" s="543"/>
      <c r="CI339" s="543"/>
      <c r="CJ339" s="543"/>
      <c r="CK339" s="543"/>
      <c r="CL339" s="543"/>
      <c r="CM339" s="543"/>
      <c r="CN339" s="543"/>
      <c r="CO339" s="543"/>
      <c r="CP339" s="543"/>
      <c r="CQ339" s="543"/>
      <c r="CR339" s="543"/>
      <c r="CS339" s="543"/>
      <c r="CT339" s="543"/>
      <c r="CU339" s="543"/>
      <c r="CV339" s="543"/>
      <c r="CW339" s="543"/>
      <c r="CX339" s="543"/>
      <c r="CY339" s="543"/>
      <c r="CZ339" s="543"/>
      <c r="DA339" s="543"/>
      <c r="DB339" s="543"/>
      <c r="DC339" s="543"/>
      <c r="DD339" s="543"/>
      <c r="DE339" s="543"/>
      <c r="DF339" s="543"/>
      <c r="DG339" s="543"/>
      <c r="DH339" s="543"/>
      <c r="DI339" s="543"/>
      <c r="DJ339" s="543"/>
      <c r="DK339" s="543"/>
      <c r="DL339" s="543"/>
      <c r="DM339" s="543"/>
      <c r="DN339" s="543"/>
      <c r="DO339" s="543"/>
      <c r="DP339" s="543"/>
      <c r="DQ339" s="543"/>
      <c r="DR339" s="543"/>
      <c r="DS339" s="543"/>
      <c r="DT339" s="543"/>
      <c r="DU339" s="543"/>
      <c r="DV339" s="543"/>
      <c r="DW339" s="543"/>
      <c r="DX339" s="543"/>
      <c r="DY339" s="543"/>
      <c r="DZ339" s="543"/>
      <c r="EA339" s="543"/>
      <c r="EB339" s="543"/>
      <c r="EC339" s="543"/>
      <c r="ED339" s="543"/>
      <c r="EE339" s="543"/>
      <c r="EF339" s="543"/>
      <c r="EG339" s="543"/>
      <c r="EH339" s="543"/>
      <c r="EI339" s="543"/>
      <c r="EJ339" s="543"/>
      <c r="EK339" s="543"/>
      <c r="EL339" s="543"/>
      <c r="EM339" s="543"/>
      <c r="EN339" s="543"/>
      <c r="EO339" s="543"/>
      <c r="EP339" s="543"/>
      <c r="EQ339" s="543"/>
      <c r="ER339" s="543"/>
      <c r="ES339" s="543"/>
      <c r="ET339" s="543"/>
      <c r="EU339" s="543"/>
      <c r="EV339" s="543"/>
      <c r="EW339" s="543"/>
      <c r="EX339" s="543"/>
      <c r="EY339" s="543"/>
      <c r="EZ339" s="543"/>
      <c r="FA339" s="543"/>
      <c r="FB339" s="543"/>
      <c r="FC339" s="543"/>
      <c r="FD339" s="543"/>
      <c r="FE339" s="543"/>
      <c r="FF339" s="543"/>
      <c r="FG339" s="543"/>
      <c r="FH339" s="543"/>
      <c r="FI339" s="543"/>
      <c r="FJ339" s="543"/>
      <c r="FK339" s="543"/>
      <c r="FL339" s="543"/>
      <c r="FM339" s="543"/>
      <c r="FN339" s="543"/>
      <c r="FO339" s="543"/>
      <c r="FP339" s="543"/>
      <c r="FQ339" s="543"/>
      <c r="FR339" s="543"/>
      <c r="FS339" s="543"/>
      <c r="FT339" s="543"/>
      <c r="FU339" s="543"/>
      <c r="FV339" s="543"/>
      <c r="FW339" s="543"/>
      <c r="FX339" s="543"/>
      <c r="FY339" s="543"/>
      <c r="FZ339" s="543"/>
      <c r="GA339" s="543"/>
      <c r="GB339" s="543"/>
      <c r="GC339" s="543"/>
      <c r="GD339" s="543"/>
      <c r="GE339" s="543"/>
      <c r="GF339" s="543"/>
      <c r="GG339" s="543"/>
      <c r="GH339" s="543"/>
      <c r="GI339" s="543"/>
      <c r="GJ339" s="543"/>
      <c r="GK339" s="543"/>
      <c r="GL339" s="543"/>
      <c r="GM339" s="543"/>
      <c r="GN339" s="543"/>
    </row>
    <row r="340" spans="13:196" ht="15.5" hidden="1" outlineLevel="1" thickBot="1" x14ac:dyDescent="0.9">
      <c r="M340" s="352" t="s">
        <v>120</v>
      </c>
      <c r="N340" s="352" t="s">
        <v>46</v>
      </c>
      <c r="O340" s="567" t="s">
        <v>236</v>
      </c>
      <c r="P340" s="568">
        <f t="shared" ref="P340:AU340" si="582">P286</f>
        <v>-11919593.055779437</v>
      </c>
      <c r="Q340" s="568">
        <f t="shared" si="582"/>
        <v>-4047304.3314319733</v>
      </c>
      <c r="R340" s="568">
        <f t="shared" si="582"/>
        <v>-4408131.0589997172</v>
      </c>
      <c r="S340" s="568">
        <f t="shared" si="582"/>
        <v>-4768342.5301141627</v>
      </c>
      <c r="T340" s="568">
        <f t="shared" si="582"/>
        <v>-2925595.0161827197</v>
      </c>
      <c r="U340" s="568">
        <f t="shared" si="582"/>
        <v>-76508431.006988153</v>
      </c>
      <c r="V340" s="568">
        <f t="shared" si="582"/>
        <v>-78825744.713935822</v>
      </c>
      <c r="W340" s="568">
        <f t="shared" si="582"/>
        <v>-77859196.7431034</v>
      </c>
      <c r="X340" s="568">
        <f t="shared" si="582"/>
        <v>-1776705.23195166</v>
      </c>
      <c r="Y340" s="568">
        <f t="shared" si="582"/>
        <v>-1805021.7962741829</v>
      </c>
      <c r="Z340" s="568">
        <f t="shared" si="582"/>
        <v>-1827428.882366918</v>
      </c>
      <c r="AA340" s="568">
        <f t="shared" si="582"/>
        <v>-1843165.1443513769</v>
      </c>
      <c r="AB340" s="568">
        <f t="shared" si="582"/>
        <v>-1851694.4579831732</v>
      </c>
      <c r="AC340" s="568">
        <f t="shared" si="582"/>
        <v>-1852738.0048369952</v>
      </c>
      <c r="AD340" s="568">
        <f t="shared" si="582"/>
        <v>-1846291.1063086065</v>
      </c>
      <c r="AE340" s="568">
        <f t="shared" si="582"/>
        <v>-1832623.3949522353</v>
      </c>
      <c r="AF340" s="568">
        <f t="shared" si="582"/>
        <v>-1812262.3112647701</v>
      </c>
      <c r="AG340" s="568">
        <f t="shared" si="582"/>
        <v>-1785961.3317151545</v>
      </c>
      <c r="AH340" s="568">
        <f t="shared" si="582"/>
        <v>-1754655.5680459051</v>
      </c>
      <c r="AI340" s="568">
        <f t="shared" si="582"/>
        <v>-1719408.4620194673</v>
      </c>
      <c r="AJ340" s="568">
        <f t="shared" si="582"/>
        <v>-1958943.0040157298</v>
      </c>
      <c r="AK340" s="568">
        <f t="shared" si="582"/>
        <v>-9201679.1472309139</v>
      </c>
      <c r="AL340" s="568">
        <f t="shared" si="582"/>
        <v>-9530637.2101987116</v>
      </c>
      <c r="AM340" s="568">
        <f t="shared" si="582"/>
        <v>-9773351.9232677575</v>
      </c>
      <c r="AN340" s="568">
        <f t="shared" si="582"/>
        <v>-9930653.7513901442</v>
      </c>
      <c r="AO340" s="568">
        <f t="shared" si="582"/>
        <v>0</v>
      </c>
      <c r="AP340" s="568">
        <f t="shared" si="582"/>
        <v>0</v>
      </c>
      <c r="AQ340" s="568">
        <f t="shared" si="582"/>
        <v>4808074.1219976861</v>
      </c>
      <c r="AR340" s="568">
        <f t="shared" si="582"/>
        <v>4266082.5995992711</v>
      </c>
      <c r="AS340" s="568">
        <f t="shared" si="582"/>
        <v>3637251.7205245616</v>
      </c>
      <c r="AT340" s="568">
        <f t="shared" si="582"/>
        <v>2979911.8099309695</v>
      </c>
      <c r="AU340" s="568">
        <f t="shared" si="582"/>
        <v>2979911.8099309676</v>
      </c>
      <c r="AV340" s="568">
        <f t="shared" ref="AV340:CA340" si="583">AV286</f>
        <v>3637251.7205245583</v>
      </c>
      <c r="AW340" s="568">
        <f t="shared" si="583"/>
        <v>4266082.5995992729</v>
      </c>
      <c r="AX340" s="568">
        <f t="shared" si="583"/>
        <v>4808074.1219976898</v>
      </c>
      <c r="AY340" s="568">
        <f t="shared" si="583"/>
        <v>5207137.7693767454</v>
      </c>
      <c r="AZ340" s="568">
        <f t="shared" si="583"/>
        <v>5418923.5087943226</v>
      </c>
      <c r="BA340" s="568">
        <f t="shared" si="583"/>
        <v>5418923.508794318</v>
      </c>
      <c r="BB340" s="568">
        <f t="shared" si="583"/>
        <v>5207137.7693767529</v>
      </c>
      <c r="BC340" s="568">
        <f t="shared" si="583"/>
        <v>5868763.12834151</v>
      </c>
      <c r="BD340" s="568">
        <f t="shared" si="583"/>
        <v>5207205.1361357002</v>
      </c>
      <c r="BE340" s="568">
        <f t="shared" si="583"/>
        <v>4439650.5220768591</v>
      </c>
      <c r="BF340" s="568">
        <f t="shared" si="583"/>
        <v>3637297.6189822354</v>
      </c>
      <c r="BG340" s="568">
        <f t="shared" si="583"/>
        <v>3637297.6189822331</v>
      </c>
      <c r="BH340" s="568">
        <f t="shared" si="583"/>
        <v>4439650.5220768545</v>
      </c>
      <c r="BI340" s="568">
        <f t="shared" si="583"/>
        <v>5207205.136135702</v>
      </c>
      <c r="BJ340" s="568">
        <f t="shared" si="583"/>
        <v>5868763.1283415137</v>
      </c>
      <c r="BK340" s="568">
        <f t="shared" si="583"/>
        <v>6355862.5282622883</v>
      </c>
      <c r="BL340" s="568">
        <f t="shared" si="583"/>
        <v>6614369.4287520014</v>
      </c>
      <c r="BM340" s="568">
        <f t="shared" si="583"/>
        <v>6614369.4287519958</v>
      </c>
      <c r="BN340" s="568">
        <f t="shared" si="583"/>
        <v>6355862.5282622976</v>
      </c>
      <c r="BO340" s="568">
        <f t="shared" si="583"/>
        <v>7450441.3535733204</v>
      </c>
      <c r="BP340" s="568">
        <f t="shared" si="583"/>
        <v>6610588.2337371502</v>
      </c>
      <c r="BQ340" s="568">
        <f t="shared" si="583"/>
        <v>5636171.5614926089</v>
      </c>
      <c r="BR340" s="568">
        <f t="shared" si="583"/>
        <v>4617578.1852312088</v>
      </c>
      <c r="BS340" s="568">
        <f t="shared" si="583"/>
        <v>4617578.185231206</v>
      </c>
      <c r="BT340" s="568">
        <f t="shared" si="583"/>
        <v>5636171.5614926033</v>
      </c>
      <c r="BU340" s="568">
        <f t="shared" si="583"/>
        <v>6610588.2337371521</v>
      </c>
      <c r="BV340" s="568">
        <f t="shared" si="583"/>
        <v>7450441.353573326</v>
      </c>
      <c r="BW340" s="568">
        <f t="shared" si="583"/>
        <v>8068817.9063676894</v>
      </c>
      <c r="BX340" s="568">
        <f t="shared" si="583"/>
        <v>8396994.4675056916</v>
      </c>
      <c r="BY340" s="568">
        <f t="shared" si="583"/>
        <v>8396994.4675056841</v>
      </c>
      <c r="BZ340" s="568">
        <f t="shared" si="583"/>
        <v>790588595.17834878</v>
      </c>
      <c r="CA340" s="568">
        <f t="shared" si="583"/>
        <v>0</v>
      </c>
      <c r="CB340" s="568">
        <f t="shared" ref="CB340:DG340" si="584">CB286</f>
        <v>0</v>
      </c>
      <c r="CC340" s="568">
        <f t="shared" si="584"/>
        <v>0</v>
      </c>
      <c r="CD340" s="568">
        <f t="shared" si="584"/>
        <v>0</v>
      </c>
      <c r="CE340" s="568">
        <f t="shared" si="584"/>
        <v>0</v>
      </c>
      <c r="CF340" s="568">
        <f t="shared" si="584"/>
        <v>0</v>
      </c>
      <c r="CG340" s="568">
        <f t="shared" si="584"/>
        <v>0</v>
      </c>
      <c r="CH340" s="568">
        <f t="shared" si="584"/>
        <v>0</v>
      </c>
      <c r="CI340" s="568">
        <f t="shared" si="584"/>
        <v>0</v>
      </c>
      <c r="CJ340" s="568">
        <f t="shared" si="584"/>
        <v>0</v>
      </c>
      <c r="CK340" s="568">
        <f t="shared" si="584"/>
        <v>0</v>
      </c>
      <c r="CL340" s="568">
        <f t="shared" si="584"/>
        <v>0</v>
      </c>
      <c r="CM340" s="568">
        <f t="shared" si="584"/>
        <v>0</v>
      </c>
      <c r="CN340" s="568">
        <f t="shared" si="584"/>
        <v>0</v>
      </c>
      <c r="CO340" s="568">
        <f t="shared" si="584"/>
        <v>0</v>
      </c>
      <c r="CP340" s="568">
        <f t="shared" si="584"/>
        <v>0</v>
      </c>
      <c r="CQ340" s="568">
        <f t="shared" si="584"/>
        <v>0</v>
      </c>
      <c r="CR340" s="568">
        <f t="shared" si="584"/>
        <v>0</v>
      </c>
      <c r="CS340" s="568">
        <f t="shared" si="584"/>
        <v>0</v>
      </c>
      <c r="CT340" s="568">
        <f t="shared" si="584"/>
        <v>0</v>
      </c>
      <c r="CU340" s="568">
        <f t="shared" si="584"/>
        <v>0</v>
      </c>
      <c r="CV340" s="568">
        <f t="shared" si="584"/>
        <v>0</v>
      </c>
      <c r="CW340" s="568">
        <f t="shared" si="584"/>
        <v>0</v>
      </c>
      <c r="CX340" s="568">
        <f t="shared" si="584"/>
        <v>0</v>
      </c>
      <c r="CY340" s="568">
        <f t="shared" si="584"/>
        <v>0</v>
      </c>
      <c r="CZ340" s="568">
        <f t="shared" si="584"/>
        <v>0</v>
      </c>
      <c r="DA340" s="568">
        <f t="shared" si="584"/>
        <v>0</v>
      </c>
      <c r="DB340" s="568">
        <f t="shared" si="584"/>
        <v>0</v>
      </c>
      <c r="DC340" s="568">
        <f t="shared" si="584"/>
        <v>0</v>
      </c>
      <c r="DD340" s="568">
        <f t="shared" si="584"/>
        <v>0</v>
      </c>
      <c r="DE340" s="568">
        <f t="shared" si="584"/>
        <v>0</v>
      </c>
      <c r="DF340" s="568">
        <f t="shared" si="584"/>
        <v>0</v>
      </c>
      <c r="DG340" s="568">
        <f t="shared" si="584"/>
        <v>0</v>
      </c>
      <c r="DH340" s="568">
        <f t="shared" ref="DH340:EM340" si="585">DH286</f>
        <v>0</v>
      </c>
      <c r="DI340" s="568">
        <f t="shared" si="585"/>
        <v>0</v>
      </c>
      <c r="DJ340" s="568">
        <f t="shared" si="585"/>
        <v>0</v>
      </c>
      <c r="DK340" s="568">
        <f t="shared" si="585"/>
        <v>0</v>
      </c>
      <c r="DL340" s="568">
        <f t="shared" si="585"/>
        <v>0</v>
      </c>
      <c r="DM340" s="568">
        <f t="shared" si="585"/>
        <v>0</v>
      </c>
      <c r="DN340" s="568">
        <f t="shared" si="585"/>
        <v>0</v>
      </c>
      <c r="DO340" s="568">
        <f t="shared" si="585"/>
        <v>0</v>
      </c>
      <c r="DP340" s="568">
        <f t="shared" si="585"/>
        <v>0</v>
      </c>
      <c r="DQ340" s="568">
        <f t="shared" si="585"/>
        <v>0</v>
      </c>
      <c r="DR340" s="568">
        <f t="shared" si="585"/>
        <v>0</v>
      </c>
      <c r="DS340" s="568">
        <f t="shared" si="585"/>
        <v>0</v>
      </c>
      <c r="DT340" s="568">
        <f t="shared" si="585"/>
        <v>0</v>
      </c>
      <c r="DU340" s="568">
        <f t="shared" si="585"/>
        <v>0</v>
      </c>
      <c r="DV340" s="568">
        <f t="shared" si="585"/>
        <v>0</v>
      </c>
      <c r="DW340" s="568">
        <f t="shared" si="585"/>
        <v>0</v>
      </c>
      <c r="DX340" s="568">
        <f t="shared" si="585"/>
        <v>0</v>
      </c>
      <c r="DY340" s="568">
        <f t="shared" si="585"/>
        <v>0</v>
      </c>
      <c r="DZ340" s="568">
        <f t="shared" si="585"/>
        <v>0</v>
      </c>
      <c r="EA340" s="568">
        <f t="shared" si="585"/>
        <v>0</v>
      </c>
      <c r="EB340" s="568">
        <f t="shared" si="585"/>
        <v>0</v>
      </c>
      <c r="EC340" s="568">
        <f t="shared" si="585"/>
        <v>0</v>
      </c>
      <c r="ED340" s="568">
        <f t="shared" si="585"/>
        <v>0</v>
      </c>
      <c r="EE340" s="568">
        <f t="shared" si="585"/>
        <v>0</v>
      </c>
      <c r="EF340" s="568">
        <f t="shared" si="585"/>
        <v>0</v>
      </c>
      <c r="EG340" s="568">
        <f t="shared" si="585"/>
        <v>0</v>
      </c>
      <c r="EH340" s="568">
        <f t="shared" si="585"/>
        <v>0</v>
      </c>
      <c r="EI340" s="568">
        <f t="shared" si="585"/>
        <v>0</v>
      </c>
      <c r="EJ340" s="568">
        <f t="shared" si="585"/>
        <v>0</v>
      </c>
      <c r="EK340" s="568">
        <f t="shared" si="585"/>
        <v>0</v>
      </c>
      <c r="EL340" s="568">
        <f t="shared" si="585"/>
        <v>0</v>
      </c>
      <c r="EM340" s="568">
        <f t="shared" si="585"/>
        <v>0</v>
      </c>
      <c r="EN340" s="568">
        <f t="shared" ref="EN340:FS340" si="586">EN286</f>
        <v>0</v>
      </c>
      <c r="EO340" s="568">
        <f t="shared" si="586"/>
        <v>0</v>
      </c>
      <c r="EP340" s="568">
        <f t="shared" si="586"/>
        <v>0</v>
      </c>
      <c r="EQ340" s="568">
        <f t="shared" si="586"/>
        <v>0</v>
      </c>
      <c r="ER340" s="568">
        <f t="shared" si="586"/>
        <v>0</v>
      </c>
      <c r="ES340" s="568">
        <f t="shared" si="586"/>
        <v>0</v>
      </c>
      <c r="ET340" s="568">
        <f t="shared" si="586"/>
        <v>0</v>
      </c>
      <c r="EU340" s="568">
        <f t="shared" si="586"/>
        <v>0</v>
      </c>
      <c r="EV340" s="568">
        <f t="shared" si="586"/>
        <v>0</v>
      </c>
      <c r="EW340" s="568">
        <f t="shared" si="586"/>
        <v>0</v>
      </c>
      <c r="EX340" s="568">
        <f t="shared" si="586"/>
        <v>0</v>
      </c>
      <c r="EY340" s="568">
        <f t="shared" si="586"/>
        <v>0</v>
      </c>
      <c r="EZ340" s="568">
        <f t="shared" si="586"/>
        <v>0</v>
      </c>
      <c r="FA340" s="568">
        <f t="shared" si="586"/>
        <v>0</v>
      </c>
      <c r="FB340" s="568">
        <f t="shared" si="586"/>
        <v>0</v>
      </c>
      <c r="FC340" s="568">
        <f t="shared" si="586"/>
        <v>0</v>
      </c>
      <c r="FD340" s="568">
        <f t="shared" si="586"/>
        <v>0</v>
      </c>
      <c r="FE340" s="568">
        <f t="shared" si="586"/>
        <v>0</v>
      </c>
      <c r="FF340" s="568">
        <f t="shared" si="586"/>
        <v>0</v>
      </c>
      <c r="FG340" s="568">
        <f t="shared" si="586"/>
        <v>0</v>
      </c>
      <c r="FH340" s="568">
        <f t="shared" si="586"/>
        <v>0</v>
      </c>
      <c r="FI340" s="568">
        <f t="shared" si="586"/>
        <v>0</v>
      </c>
      <c r="FJ340" s="568">
        <f t="shared" si="586"/>
        <v>0</v>
      </c>
      <c r="FK340" s="568">
        <f t="shared" si="586"/>
        <v>0</v>
      </c>
      <c r="FL340" s="568">
        <f t="shared" si="586"/>
        <v>0</v>
      </c>
      <c r="FM340" s="568">
        <f t="shared" si="586"/>
        <v>0</v>
      </c>
      <c r="FN340" s="568">
        <f t="shared" si="586"/>
        <v>0</v>
      </c>
      <c r="FO340" s="568">
        <f t="shared" si="586"/>
        <v>0</v>
      </c>
      <c r="FP340" s="568">
        <f t="shared" si="586"/>
        <v>0</v>
      </c>
      <c r="FQ340" s="568">
        <f t="shared" si="586"/>
        <v>0</v>
      </c>
      <c r="FR340" s="568">
        <f t="shared" si="586"/>
        <v>0</v>
      </c>
      <c r="FS340" s="568">
        <f t="shared" si="586"/>
        <v>0</v>
      </c>
      <c r="FT340" s="568">
        <f t="shared" ref="FT340:GN340" si="587">FT286</f>
        <v>0</v>
      </c>
      <c r="FU340" s="568">
        <f t="shared" si="587"/>
        <v>0</v>
      </c>
      <c r="FV340" s="568">
        <f t="shared" si="587"/>
        <v>0</v>
      </c>
      <c r="FW340" s="568">
        <f t="shared" si="587"/>
        <v>0</v>
      </c>
      <c r="FX340" s="568">
        <f t="shared" si="587"/>
        <v>0</v>
      </c>
      <c r="FY340" s="568">
        <f t="shared" si="587"/>
        <v>0</v>
      </c>
      <c r="FZ340" s="568">
        <f t="shared" si="587"/>
        <v>0</v>
      </c>
      <c r="GA340" s="568">
        <f t="shared" si="587"/>
        <v>0</v>
      </c>
      <c r="GB340" s="568">
        <f t="shared" si="587"/>
        <v>0</v>
      </c>
      <c r="GC340" s="568">
        <f t="shared" si="587"/>
        <v>0</v>
      </c>
      <c r="GD340" s="568">
        <f t="shared" si="587"/>
        <v>0</v>
      </c>
      <c r="GE340" s="568">
        <f t="shared" si="587"/>
        <v>0</v>
      </c>
      <c r="GF340" s="568">
        <f t="shared" si="587"/>
        <v>0</v>
      </c>
      <c r="GG340" s="568">
        <f t="shared" si="587"/>
        <v>0</v>
      </c>
      <c r="GH340" s="568">
        <f t="shared" si="587"/>
        <v>0</v>
      </c>
      <c r="GI340" s="568">
        <f t="shared" si="587"/>
        <v>0</v>
      </c>
      <c r="GJ340" s="568">
        <f t="shared" si="587"/>
        <v>0</v>
      </c>
      <c r="GK340" s="568">
        <f t="shared" si="587"/>
        <v>0</v>
      </c>
      <c r="GL340" s="568">
        <f t="shared" si="587"/>
        <v>0</v>
      </c>
      <c r="GM340" s="568">
        <f t="shared" si="587"/>
        <v>0</v>
      </c>
      <c r="GN340" s="569">
        <f t="shared" si="587"/>
        <v>0</v>
      </c>
    </row>
    <row r="341" spans="13:196" hidden="1" outlineLevel="1" x14ac:dyDescent="0.75">
      <c r="M341" s="565">
        <f>SUMIF(P341:GN341,"&gt;0")/-SUMIF(P341:GN341,"&lt;0")</f>
        <v>2.4190108280036537</v>
      </c>
      <c r="N341" s="564">
        <f>XIRR(P341:GN341,$P$8:$GN$8)</f>
        <v>0.42529802918434145</v>
      </c>
      <c r="O341" s="1">
        <v>1</v>
      </c>
      <c r="P341" s="356">
        <f>IF(SUM($P329:P329)&gt;0,0,-P$190+(P$233&lt;=$O341)*(IFERROR(INDEX(PL!$H$89:$AC$89,MATCH(MonthlyCF!P$233,PL!$H$4:$AC$4,0)),0)*P$235))+P329</f>
        <v>-11919593.055779437</v>
      </c>
      <c r="Q341" s="356">
        <f>IF(SUM($P329:Q329)&gt;0,0,-Q$190+(Q$233&lt;=$O341)*(IFERROR(INDEX(PL!$H$89:$AC$89,MATCH(MonthlyCF!Q$233,PL!$H$4:$AC$4,0)),0)*Q$235))+Q329</f>
        <v>-4047304.3314319733</v>
      </c>
      <c r="R341" s="356">
        <f>IF(SUM($P329:R329)&gt;0,0,-R$190+(R$233&lt;=$O341)*(IFERROR(INDEX(PL!$H$89:$AC$89,MATCH(MonthlyCF!R$233,PL!$H$4:$AC$4,0)),0)*R$235))+R329</f>
        <v>-4408131.0589997172</v>
      </c>
      <c r="S341" s="356">
        <f>IF(SUM($P329:S329)&gt;0,0,-S$190+(S$233&lt;=$O341)*(IFERROR(INDEX(PL!$H$89:$AC$89,MATCH(MonthlyCF!S$233,PL!$H$4:$AC$4,0)),0)*S$235))+S329</f>
        <v>-4768342.5301141627</v>
      </c>
      <c r="T341" s="356">
        <f>IF(SUM($P329:T329)&gt;0,0,-T$190+(T$233&lt;=$O341)*(IFERROR(INDEX(PL!$H$89:$AC$89,MATCH(MonthlyCF!T$233,PL!$H$4:$AC$4,0)),0)*T$235))+T329</f>
        <v>-2925595.0161827197</v>
      </c>
      <c r="U341" s="356">
        <f>IF(SUM($P329:U329)&gt;0,0,-U$190+(U$233&lt;=$O341)*(IFERROR(INDEX(PL!$H$89:$AC$89,MATCH(MonthlyCF!U$233,PL!$H$4:$AC$4,0)),0)*U$235))+U329</f>
        <v>-76508431.006988153</v>
      </c>
      <c r="V341" s="356">
        <f>IF(SUM($P329:V329)&gt;0,0,-V$190+(V$233&lt;=$O341)*(IFERROR(INDEX(PL!$H$89:$AC$89,MATCH(MonthlyCF!V$233,PL!$H$4:$AC$4,0)),0)*V$235))+V329</f>
        <v>-78825744.713935822</v>
      </c>
      <c r="W341" s="356">
        <f>IF(SUM($P329:W329)&gt;0,0,-W$190+(W$233&lt;=$O341)*(IFERROR(INDEX(PL!$H$89:$AC$89,MATCH(MonthlyCF!W$233,PL!$H$4:$AC$4,0)),0)*W$235))+W329</f>
        <v>-77859196.7431034</v>
      </c>
      <c r="X341" s="356">
        <f>IF(SUM($P329:X329)&gt;0,0,-X$190+(X$233&lt;=$O341)*(IFERROR(INDEX(PL!$H$89:$AC$89,MATCH(MonthlyCF!X$233,PL!$H$4:$AC$4,0)),0)*X$235))+X329</f>
        <v>-1776705.23195166</v>
      </c>
      <c r="Y341" s="356">
        <f>IF(SUM($P329:Y329)&gt;0,0,-Y$190+(Y$233&lt;=$O341)*(IFERROR(INDEX(PL!$H$89:$AC$89,MATCH(MonthlyCF!Y$233,PL!$H$4:$AC$4,0)),0)*Y$235))+Y329</f>
        <v>-1805021.7962741829</v>
      </c>
      <c r="Z341" s="356">
        <f>IF(SUM($P329:Z329)&gt;0,0,-Z$190+(Z$233&lt;=$O341)*(IFERROR(INDEX(PL!$H$89:$AC$89,MATCH(MonthlyCF!Z$233,PL!$H$4:$AC$4,0)),0)*Z$235))+Z329</f>
        <v>-1827428.882366918</v>
      </c>
      <c r="AA341" s="356">
        <f>IF(SUM($P329:AA329)&gt;0,0,-AA$190+(AA$233&lt;=$O341)*(IFERROR(INDEX(PL!$H$89:$AC$89,MATCH(MonthlyCF!AA$233,PL!$H$4:$AC$4,0)),0)*AA$235))+AA329</f>
        <v>-1843165.1443513769</v>
      </c>
      <c r="AB341" s="356">
        <f>IF(SUM($P329:AB329)&gt;0,0,-AB$190+(AB$233&lt;=$O341)*(IFERROR(INDEX(PL!$H$89:$AC$89,MATCH(MonthlyCF!AB$233,PL!$H$4:$AC$4,0)),0)*AB$235))+AB329</f>
        <v>-1851694.4579831732</v>
      </c>
      <c r="AC341" s="356">
        <f>IF(SUM($P329:AC329)&gt;0,0,-AC$190+(AC$233&lt;=$O341)*(IFERROR(INDEX(PL!$H$89:$AC$89,MATCH(MonthlyCF!AC$233,PL!$H$4:$AC$4,0)),0)*AC$235))+AC329</f>
        <v>-1852738.0048369952</v>
      </c>
      <c r="AD341" s="356">
        <f>IF(SUM($P329:AD329)&gt;0,0,-AD$190+(AD$233&lt;=$O341)*(IFERROR(INDEX(PL!$H$89:$AC$89,MATCH(MonthlyCF!AD$233,PL!$H$4:$AC$4,0)),0)*AD$235))+AD329</f>
        <v>-1846291.1063086065</v>
      </c>
      <c r="AE341" s="356">
        <f>IF(SUM($P329:AE329)&gt;0,0,-AE$190+(AE$233&lt;=$O341)*(IFERROR(INDEX(PL!$H$89:$AC$89,MATCH(MonthlyCF!AE$233,PL!$H$4:$AC$4,0)),0)*AE$235))+AE329</f>
        <v>-1832623.3949522353</v>
      </c>
      <c r="AF341" s="356">
        <f>IF(SUM($P329:AF329)&gt;0,0,-AF$190+(AF$233&lt;=$O341)*(IFERROR(INDEX(PL!$H$89:$AC$89,MATCH(MonthlyCF!AF$233,PL!$H$4:$AC$4,0)),0)*AF$235))+AF329</f>
        <v>-1812262.3112647701</v>
      </c>
      <c r="AG341" s="356">
        <f>IF(SUM($P329:AG329)&gt;0,0,-AG$190+(AG$233&lt;=$O341)*(IFERROR(INDEX(PL!$H$89:$AC$89,MATCH(MonthlyCF!AG$233,PL!$H$4:$AC$4,0)),0)*AG$235))+AG329</f>
        <v>-1785961.3317151545</v>
      </c>
      <c r="AH341" s="356">
        <f>IF(SUM($P329:AH329)&gt;0,0,-AH$190+(AH$233&lt;=$O341)*(IFERROR(INDEX(PL!$H$89:$AC$89,MATCH(MonthlyCF!AH$233,PL!$H$4:$AC$4,0)),0)*AH$235))+AH329</f>
        <v>-1754655.5680459051</v>
      </c>
      <c r="AI341" s="356">
        <f>IF(SUM($P329:AI329)&gt;0,0,-AI$190+(AI$233&lt;=$O341)*(IFERROR(INDEX(PL!$H$89:$AC$89,MATCH(MonthlyCF!AI$233,PL!$H$4:$AC$4,0)),0)*AI$235))+AI329</f>
        <v>-1719408.4620194673</v>
      </c>
      <c r="AJ341" s="356">
        <f>IF(SUM($P329:AJ329)&gt;0,0,-AJ$190+(AJ$233&lt;=$O341)*(IFERROR(INDEX(PL!$H$89:$AC$89,MATCH(MonthlyCF!AJ$233,PL!$H$4:$AC$4,0)),0)*AJ$235))+AJ329</f>
        <v>-1958943.0040157298</v>
      </c>
      <c r="AK341" s="356">
        <f>IF(SUM($P329:AK329)&gt;0,0,-AK$190+(AK$233&lt;=$O341)*(IFERROR(INDEX(PL!$H$89:$AC$89,MATCH(MonthlyCF!AK$233,PL!$H$4:$AC$4,0)),0)*AK$235))+AK329</f>
        <v>-9201679.1472309139</v>
      </c>
      <c r="AL341" s="356">
        <f>IF(SUM($P329:AL329)&gt;0,0,-AL$190+(AL$233&lt;=$O341)*(IFERROR(INDEX(PL!$H$89:$AC$89,MATCH(MonthlyCF!AL$233,PL!$H$4:$AC$4,0)),0)*AL$235))+AL329</f>
        <v>-9530637.2101987116</v>
      </c>
      <c r="AM341" s="356">
        <f>IF(SUM($P329:AM329)&gt;0,0,-AM$190+(AM$233&lt;=$O341)*(IFERROR(INDEX(PL!$H$89:$AC$89,MATCH(MonthlyCF!AM$233,PL!$H$4:$AC$4,0)),0)*AM$235))+AM329</f>
        <v>-9773351.9232677575</v>
      </c>
      <c r="AN341" s="356">
        <f>IF(SUM($P329:AN329)&gt;0,0,-AN$190+(AN$233&lt;=$O341)*(IFERROR(INDEX(PL!$H$89:$AC$89,MATCH(MonthlyCF!AN$233,PL!$H$4:$AC$4,0)),0)*AN$235))+AN329</f>
        <v>-9930653.7513901442</v>
      </c>
      <c r="AO341" s="356">
        <f>IF(SUM($P329:AO329)&gt;0,0,-AO$190+(AO$233&lt;=$O341)*(IFERROR(INDEX(PL!$H$89:$AC$89,MATCH(MonthlyCF!AO$233,PL!$H$4:$AC$4,0)),0)*AO$235))+AO329</f>
        <v>0</v>
      </c>
      <c r="AP341" s="356">
        <f>IF(SUM($P329:AP329)&gt;0,0,-AP$190+(AP$233&lt;=$O341)*(IFERROR(INDEX(PL!$H$89:$AC$89,MATCH(MonthlyCF!AP$233,PL!$H$4:$AC$4,0)),0)*AP$235))+AP329</f>
        <v>0</v>
      </c>
      <c r="AQ341" s="356">
        <f>IF(SUM($P329:AQ329)&gt;0,0,-AQ$190+(AQ$233&lt;=$O341)*(IFERROR(INDEX(PL!$H$89:$AC$89,MATCH(MonthlyCF!AQ$233,PL!$H$4:$AC$4,0)),0)*AQ$235))+AQ329</f>
        <v>5540245.2895308295</v>
      </c>
      <c r="AR341" s="356">
        <f>IF(SUM($P329:AR329)&gt;0,0,-AR$190+(AR$233&lt;=$O341)*(IFERROR(INDEX(PL!$H$89:$AC$89,MATCH(MonthlyCF!AR$233,PL!$H$4:$AC$4,0)),0)*AR$235))+AR329</f>
        <v>4915719.5641067261</v>
      </c>
      <c r="AS341" s="356">
        <f>IF(SUM($P329:AS329)&gt;0,0,-AS$190+(AS$233&lt;=$O341)*(IFERROR(INDEX(PL!$H$89:$AC$89,MATCH(MonthlyCF!AS$233,PL!$H$4:$AC$4,0)),0)*AS$235))+AS329</f>
        <v>4191130.6273917309</v>
      </c>
      <c r="AT341" s="356">
        <f>IF(SUM($P329:AT329)&gt;0,0,-AT$190+(AT$233&lt;=$O341)*(IFERROR(INDEX(PL!$H$89:$AC$89,MATCH(MonthlyCF!AT$233,PL!$H$4:$AC$4,0)),0)*AT$235))+AT329</f>
        <v>3433691.3178301635</v>
      </c>
      <c r="AU341" s="356">
        <f>IF(SUM($P329:AU329)&gt;0,0,-AU$190+(AU$233&lt;=$O341)*(IFERROR(INDEX(PL!$H$89:$AC$89,MATCH(MonthlyCF!AU$233,PL!$H$4:$AC$4,0)),0)*AU$235))+AU329</f>
        <v>3433691.3178301617</v>
      </c>
      <c r="AV341" s="356">
        <f>IF(SUM($P329:AV329)&gt;0,0,-AV$190+(AV$233&lt;=$O341)*(IFERROR(INDEX(PL!$H$89:$AC$89,MATCH(MonthlyCF!AV$233,PL!$H$4:$AC$4,0)),0)*AV$235))+AV329</f>
        <v>4191130.6273917267</v>
      </c>
      <c r="AW341" s="356">
        <f>IF(SUM($P329:AW329)&gt;0,0,-AW$190+(AW$233&lt;=$O341)*(IFERROR(INDEX(PL!$H$89:$AC$89,MATCH(MonthlyCF!AW$233,PL!$H$4:$AC$4,0)),0)*AW$235))+AW329</f>
        <v>4915719.564106728</v>
      </c>
      <c r="AX341" s="356">
        <f>IF(SUM($P329:AX329)&gt;0,0,-AX$190+(AX$233&lt;=$O341)*(IFERROR(INDEX(PL!$H$89:$AC$89,MATCH(MonthlyCF!AX$233,PL!$H$4:$AC$4,0)),0)*AX$235))+AX329</f>
        <v>5540245.2895308342</v>
      </c>
      <c r="AY341" s="356">
        <f>IF(SUM($P329:AY329)&gt;0,0,-AY$190+(AY$233&lt;=$O341)*(IFERROR(INDEX(PL!$H$89:$AC$89,MATCH(MonthlyCF!AY$233,PL!$H$4:$AC$4,0)),0)*AY$235))+AY329</f>
        <v>6000078.1532754973</v>
      </c>
      <c r="AZ341" s="356">
        <f>IF(SUM($P329:AZ329)&gt;0,0,-AZ$190+(AZ$233&lt;=$O341)*(IFERROR(INDEX(PL!$H$89:$AC$89,MATCH(MonthlyCF!AZ$233,PL!$H$4:$AC$4,0)),0)*AZ$235))+AZ329</f>
        <v>6244114.5211488204</v>
      </c>
      <c r="BA341" s="356">
        <f>IF(SUM($P329:BA329)&gt;0,0,-BA$190+(BA$233&lt;=$O341)*(IFERROR(INDEX(PL!$H$89:$AC$89,MATCH(MonthlyCF!BA$233,PL!$H$4:$AC$4,0)),0)*BA$235))+BA329</f>
        <v>6244114.5211488158</v>
      </c>
      <c r="BB341" s="356">
        <f>IF(SUM($P329:BB329)&gt;0,0,-BB$190+(BB$233&lt;=$O341)*(IFERROR(INDEX(PL!$H$89:$AC$89,MATCH(MonthlyCF!BB$233,PL!$H$4:$AC$4,0)),0)*BB$235))+BB329</f>
        <v>727574908.27797568</v>
      </c>
      <c r="BC341" s="356">
        <f>IF(SUM($P329:BC329)&gt;0,0,-BC$190+(BC$233&lt;=$O341)*(IFERROR(INDEX(PL!$H$89:$AC$89,MATCH(MonthlyCF!BC$233,PL!$H$4:$AC$4,0)),0)*BC$235))+BC329</f>
        <v>0</v>
      </c>
      <c r="BD341" s="356">
        <f>IF(SUM($P329:BD329)&gt;0,0,-BD$190+(BD$233&lt;=$O341)*(IFERROR(INDEX(PL!$H$89:$AC$89,MATCH(MonthlyCF!BD$233,PL!$H$4:$AC$4,0)),0)*BD$235))+BD329</f>
        <v>0</v>
      </c>
      <c r="BE341" s="356">
        <f>IF(SUM($P329:BE329)&gt;0,0,-BE$190+(BE$233&lt;=$O341)*(IFERROR(INDEX(PL!$H$89:$AC$89,MATCH(MonthlyCF!BE$233,PL!$H$4:$AC$4,0)),0)*BE$235))+BE329</f>
        <v>0</v>
      </c>
      <c r="BF341" s="356">
        <f>IF(SUM($P329:BF329)&gt;0,0,-BF$190+(BF$233&lt;=$O341)*(IFERROR(INDEX(PL!$H$89:$AC$89,MATCH(MonthlyCF!BF$233,PL!$H$4:$AC$4,0)),0)*BF$235))+BF329</f>
        <v>0</v>
      </c>
      <c r="BG341" s="356">
        <f>IF(SUM($P329:BG329)&gt;0,0,-BG$190+(BG$233&lt;=$O341)*(IFERROR(INDEX(PL!$H$89:$AC$89,MATCH(MonthlyCF!BG$233,PL!$H$4:$AC$4,0)),0)*BG$235))+BG329</f>
        <v>0</v>
      </c>
      <c r="BH341" s="356">
        <f>IF(SUM($P329:BH329)&gt;0,0,-BH$190+(BH$233&lt;=$O341)*(IFERROR(INDEX(PL!$H$89:$AC$89,MATCH(MonthlyCF!BH$233,PL!$H$4:$AC$4,0)),0)*BH$235))+BH329</f>
        <v>0</v>
      </c>
      <c r="BI341" s="356">
        <f>IF(SUM($P329:BI329)&gt;0,0,-BI$190+(BI$233&lt;=$O341)*(IFERROR(INDEX(PL!$H$89:$AC$89,MATCH(MonthlyCF!BI$233,PL!$H$4:$AC$4,0)),0)*BI$235))+BI329</f>
        <v>0</v>
      </c>
      <c r="BJ341" s="356">
        <f>IF(SUM($P329:BJ329)&gt;0,0,-BJ$190+(BJ$233&lt;=$O341)*(IFERROR(INDEX(PL!$H$89:$AC$89,MATCH(MonthlyCF!BJ$233,PL!$H$4:$AC$4,0)),0)*BJ$235))+BJ329</f>
        <v>0</v>
      </c>
      <c r="BK341" s="356">
        <f>IF(SUM($P329:BK329)&gt;0,0,-BK$190+(BK$233&lt;=$O341)*(IFERROR(INDEX(PL!$H$89:$AC$89,MATCH(MonthlyCF!BK$233,PL!$H$4:$AC$4,0)),0)*BK$235))+BK329</f>
        <v>0</v>
      </c>
      <c r="BL341" s="356">
        <f>IF(SUM($P329:BL329)&gt;0,0,-BL$190+(BL$233&lt;=$O341)*(IFERROR(INDEX(PL!$H$89:$AC$89,MATCH(MonthlyCF!BL$233,PL!$H$4:$AC$4,0)),0)*BL$235))+BL329</f>
        <v>0</v>
      </c>
      <c r="BM341" s="356">
        <f>IF(SUM($P329:BM329)&gt;0,0,-BM$190+(BM$233&lt;=$O341)*(IFERROR(INDEX(PL!$H$89:$AC$89,MATCH(MonthlyCF!BM$233,PL!$H$4:$AC$4,0)),0)*BM$235))+BM329</f>
        <v>0</v>
      </c>
      <c r="BN341" s="356">
        <f>IF(SUM($P329:BN329)&gt;0,0,-BN$190+(BN$233&lt;=$O341)*(IFERROR(INDEX(PL!$H$89:$AC$89,MATCH(MonthlyCF!BN$233,PL!$H$4:$AC$4,0)),0)*BN$235))+BN329</f>
        <v>0</v>
      </c>
      <c r="BO341" s="356">
        <f>IF(SUM($P329:BO329)&gt;0,0,-BO$190+(BO$233&lt;=$O341)*(IFERROR(INDEX(PL!$H$89:$AC$89,MATCH(MonthlyCF!BO$233,PL!$H$4:$AC$4,0)),0)*BO$235))+BO329</f>
        <v>0</v>
      </c>
      <c r="BP341" s="356">
        <f>IF(SUM($P329:BP329)&gt;0,0,-BP$190+(BP$233&lt;=$O341)*(IFERROR(INDEX(PL!$H$89:$AC$89,MATCH(MonthlyCF!BP$233,PL!$H$4:$AC$4,0)),0)*BP$235))+BP329</f>
        <v>0</v>
      </c>
      <c r="BQ341" s="356">
        <f>IF(SUM($P329:BQ329)&gt;0,0,-BQ$190+(BQ$233&lt;=$O341)*(IFERROR(INDEX(PL!$H$89:$AC$89,MATCH(MonthlyCF!BQ$233,PL!$H$4:$AC$4,0)),0)*BQ$235))+BQ329</f>
        <v>0</v>
      </c>
      <c r="BR341" s="356">
        <f>IF(SUM($P329:BR329)&gt;0,0,-BR$190+(BR$233&lt;=$O341)*(IFERROR(INDEX(PL!$H$89:$AC$89,MATCH(MonthlyCF!BR$233,PL!$H$4:$AC$4,0)),0)*BR$235))+BR329</f>
        <v>0</v>
      </c>
      <c r="BS341" s="356">
        <f>IF(SUM($P329:BS329)&gt;0,0,-BS$190+(BS$233&lt;=$O341)*(IFERROR(INDEX(PL!$H$89:$AC$89,MATCH(MonthlyCF!BS$233,PL!$H$4:$AC$4,0)),0)*BS$235))+BS329</f>
        <v>0</v>
      </c>
      <c r="BT341" s="356">
        <f>IF(SUM($P329:BT329)&gt;0,0,-BT$190+(BT$233&lt;=$O341)*(IFERROR(INDEX(PL!$H$89:$AC$89,MATCH(MonthlyCF!BT$233,PL!$H$4:$AC$4,0)),0)*BT$235))+BT329</f>
        <v>0</v>
      </c>
      <c r="BU341" s="356">
        <f>IF(SUM($P329:BU329)&gt;0,0,-BU$190+(BU$233&lt;=$O341)*(IFERROR(INDEX(PL!$H$89:$AC$89,MATCH(MonthlyCF!BU$233,PL!$H$4:$AC$4,0)),0)*BU$235))+BU329</f>
        <v>0</v>
      </c>
      <c r="BV341" s="356">
        <f>IF(SUM($P329:BV329)&gt;0,0,-BV$190+(BV$233&lt;=$O341)*(IFERROR(INDEX(PL!$H$89:$AC$89,MATCH(MonthlyCF!BV$233,PL!$H$4:$AC$4,0)),0)*BV$235))+BV329</f>
        <v>0</v>
      </c>
      <c r="BW341" s="356">
        <f>IF(SUM($P329:BW329)&gt;0,0,-BW$190+(BW$233&lt;=$O341)*(IFERROR(INDEX(PL!$H$89:$AC$89,MATCH(MonthlyCF!BW$233,PL!$H$4:$AC$4,0)),0)*BW$235))+BW329</f>
        <v>0</v>
      </c>
      <c r="BX341" s="356">
        <f>IF(SUM($P329:BX329)&gt;0,0,-BX$190+(BX$233&lt;=$O341)*(IFERROR(INDEX(PL!$H$89:$AC$89,MATCH(MonthlyCF!BX$233,PL!$H$4:$AC$4,0)),0)*BX$235))+BX329</f>
        <v>0</v>
      </c>
      <c r="BY341" s="356">
        <f>IF(SUM($P329:BY329)&gt;0,0,-BY$190+(BY$233&lt;=$O341)*(IFERROR(INDEX(PL!$H$89:$AC$89,MATCH(MonthlyCF!BY$233,PL!$H$4:$AC$4,0)),0)*BY$235))+BY329</f>
        <v>0</v>
      </c>
      <c r="BZ341" s="356">
        <f>IF(SUM($P329:BZ329)&gt;0,0,-BZ$190+(BZ$233&lt;=$O341)*(IFERROR(INDEX(PL!$H$89:$AC$89,MATCH(MonthlyCF!BZ$233,PL!$H$4:$AC$4,0)),0)*BZ$235))+BZ329</f>
        <v>0</v>
      </c>
      <c r="CA341" s="356">
        <f>IF(SUM($P329:CA329)&gt;0,0,-CA$190+(CA$233&lt;=$O341)*(IFERROR(INDEX(PL!$H$89:$AC$89,MATCH(MonthlyCF!CA$233,PL!$H$4:$AC$4,0)),0)*CA$235))+CA329</f>
        <v>0</v>
      </c>
      <c r="CB341" s="356">
        <f>IF(SUM($P329:CB329)&gt;0,0,-CB$190+(CB$233&lt;=$O341)*(IFERROR(INDEX(PL!$H$89:$AC$89,MATCH(MonthlyCF!CB$233,PL!$H$4:$AC$4,0)),0)*CB$235))+CB329</f>
        <v>0</v>
      </c>
      <c r="CC341" s="356">
        <f>IF(SUM($P329:CC329)&gt;0,0,-CC$190+(CC$233&lt;=$O341)*(IFERROR(INDEX(PL!$H$89:$AC$89,MATCH(MonthlyCF!CC$233,PL!$H$4:$AC$4,0)),0)*CC$235))+CC329</f>
        <v>0</v>
      </c>
      <c r="CD341" s="356">
        <f>IF(SUM($P329:CD329)&gt;0,0,-CD$190+(CD$233&lt;=$O341)*(IFERROR(INDEX(PL!$H$89:$AC$89,MATCH(MonthlyCF!CD$233,PL!$H$4:$AC$4,0)),0)*CD$235))+CD329</f>
        <v>0</v>
      </c>
      <c r="CE341" s="356">
        <f>IF(SUM($P329:CE329)&gt;0,0,-CE$190+(CE$233&lt;=$O341)*(IFERROR(INDEX(PL!$H$89:$AC$89,MATCH(MonthlyCF!CE$233,PL!$H$4:$AC$4,0)),0)*CE$235))+CE329</f>
        <v>0</v>
      </c>
      <c r="CF341" s="356">
        <f>IF(SUM($P329:CF329)&gt;0,0,-CF$190+(CF$233&lt;=$O341)*(IFERROR(INDEX(PL!$H$89:$AC$89,MATCH(MonthlyCF!CF$233,PL!$H$4:$AC$4,0)),0)*CF$235))+CF329</f>
        <v>0</v>
      </c>
      <c r="CG341" s="356">
        <f>IF(SUM($P329:CG329)&gt;0,0,-CG$190+(CG$233&lt;=$O341)*(IFERROR(INDEX(PL!$H$89:$AC$89,MATCH(MonthlyCF!CG$233,PL!$H$4:$AC$4,0)),0)*CG$235))+CG329</f>
        <v>0</v>
      </c>
      <c r="CH341" s="356">
        <f>IF(SUM($P329:CH329)&gt;0,0,-CH$190+(CH$233&lt;=$O341)*(IFERROR(INDEX(PL!$H$89:$AC$89,MATCH(MonthlyCF!CH$233,PL!$H$4:$AC$4,0)),0)*CH$235))+CH329</f>
        <v>0</v>
      </c>
      <c r="CI341" s="356">
        <f>IF(SUM($P329:CI329)&gt;0,0,-CI$190+(CI$233&lt;=$O341)*(IFERROR(INDEX(PL!$H$89:$AC$89,MATCH(MonthlyCF!CI$233,PL!$H$4:$AC$4,0)),0)*CI$235))+CI329</f>
        <v>0</v>
      </c>
      <c r="CJ341" s="356">
        <f>IF(SUM($P329:CJ329)&gt;0,0,-CJ$190+(CJ$233&lt;=$O341)*(IFERROR(INDEX(PL!$H$89:$AC$89,MATCH(MonthlyCF!CJ$233,PL!$H$4:$AC$4,0)),0)*CJ$235))+CJ329</f>
        <v>0</v>
      </c>
      <c r="CK341" s="356">
        <f>IF(SUM($P329:CK329)&gt;0,0,-CK$190+(CK$233&lt;=$O341)*(IFERROR(INDEX(PL!$H$89:$AC$89,MATCH(MonthlyCF!CK$233,PL!$H$4:$AC$4,0)),0)*CK$235))+CK329</f>
        <v>0</v>
      </c>
      <c r="CL341" s="356">
        <f>IF(SUM($P329:CL329)&gt;0,0,-CL$190+(CL$233&lt;=$O341)*(IFERROR(INDEX(PL!$H$89:$AC$89,MATCH(MonthlyCF!CL$233,PL!$H$4:$AC$4,0)),0)*CL$235))+CL329</f>
        <v>0</v>
      </c>
      <c r="CM341" s="356">
        <f>IF(SUM($P329:CM329)&gt;0,0,-CM$190+(CM$233&lt;=$O341)*(IFERROR(INDEX(PL!$H$89:$AC$89,MATCH(MonthlyCF!CM$233,PL!$H$4:$AC$4,0)),0)*CM$235))+CM329</f>
        <v>0</v>
      </c>
      <c r="CN341" s="356">
        <f>IF(SUM($P329:CN329)&gt;0,0,-CN$190+(CN$233&lt;=$O341)*(IFERROR(INDEX(PL!$H$89:$AC$89,MATCH(MonthlyCF!CN$233,PL!$H$4:$AC$4,0)),0)*CN$235))+CN329</f>
        <v>0</v>
      </c>
      <c r="CO341" s="356">
        <f>IF(SUM($P329:CO329)&gt;0,0,-CO$190+(CO$233&lt;=$O341)*(IFERROR(INDEX(PL!$H$89:$AC$89,MATCH(MonthlyCF!CO$233,PL!$H$4:$AC$4,0)),0)*CO$235))+CO329</f>
        <v>0</v>
      </c>
      <c r="CP341" s="356">
        <f>IF(SUM($P329:CP329)&gt;0,0,-CP$190+(CP$233&lt;=$O341)*(IFERROR(INDEX(PL!$H$89:$AC$89,MATCH(MonthlyCF!CP$233,PL!$H$4:$AC$4,0)),0)*CP$235))+CP329</f>
        <v>0</v>
      </c>
      <c r="CQ341" s="356">
        <f>IF(SUM($P329:CQ329)&gt;0,0,-CQ$190+(CQ$233&lt;=$O341)*(IFERROR(INDEX(PL!$H$89:$AC$89,MATCH(MonthlyCF!CQ$233,PL!$H$4:$AC$4,0)),0)*CQ$235))+CQ329</f>
        <v>0</v>
      </c>
      <c r="CR341" s="356">
        <f>IF(SUM($P329:CR329)&gt;0,0,-CR$190+(CR$233&lt;=$O341)*(IFERROR(INDEX(PL!$H$89:$AC$89,MATCH(MonthlyCF!CR$233,PL!$H$4:$AC$4,0)),0)*CR$235))+CR329</f>
        <v>0</v>
      </c>
      <c r="CS341" s="356">
        <f>IF(SUM($P329:CS329)&gt;0,0,-CS$190+(CS$233&lt;=$O341)*(IFERROR(INDEX(PL!$H$89:$AC$89,MATCH(MonthlyCF!CS$233,PL!$H$4:$AC$4,0)),0)*CS$235))+CS329</f>
        <v>0</v>
      </c>
      <c r="CT341" s="356">
        <f>IF(SUM($P329:CT329)&gt;0,0,-CT$190+(CT$233&lt;=$O341)*(IFERROR(INDEX(PL!$H$89:$AC$89,MATCH(MonthlyCF!CT$233,PL!$H$4:$AC$4,0)),0)*CT$235))+CT329</f>
        <v>0</v>
      </c>
      <c r="CU341" s="356">
        <f>IF(SUM($P329:CU329)&gt;0,0,-CU$190+(CU$233&lt;=$O341)*(IFERROR(INDEX(PL!$H$89:$AC$89,MATCH(MonthlyCF!CU$233,PL!$H$4:$AC$4,0)),0)*CU$235))+CU329</f>
        <v>0</v>
      </c>
      <c r="CV341" s="356">
        <f>IF(SUM($P329:CV329)&gt;0,0,-CV$190+(CV$233&lt;=$O341)*(IFERROR(INDEX(PL!$H$89:$AC$89,MATCH(MonthlyCF!CV$233,PL!$H$4:$AC$4,0)),0)*CV$235))+CV329</f>
        <v>0</v>
      </c>
      <c r="CW341" s="356">
        <f>IF(SUM($P329:CW329)&gt;0,0,-CW$190+(CW$233&lt;=$O341)*(IFERROR(INDEX(PL!$H$89:$AC$89,MATCH(MonthlyCF!CW$233,PL!$H$4:$AC$4,0)),0)*CW$235))+CW329</f>
        <v>0</v>
      </c>
      <c r="CX341" s="356">
        <f>IF(SUM($P329:CX329)&gt;0,0,-CX$190+(CX$233&lt;=$O341)*(IFERROR(INDEX(PL!$H$89:$AC$89,MATCH(MonthlyCF!CX$233,PL!$H$4:$AC$4,0)),0)*CX$235))+CX329</f>
        <v>0</v>
      </c>
      <c r="CY341" s="356">
        <f>IF(SUM($P329:CY329)&gt;0,0,-CY$190+(CY$233&lt;=$O341)*(IFERROR(INDEX(PL!$H$89:$AC$89,MATCH(MonthlyCF!CY$233,PL!$H$4:$AC$4,0)),0)*CY$235))+CY329</f>
        <v>0</v>
      </c>
      <c r="CZ341" s="356">
        <f>IF(SUM($P329:CZ329)&gt;0,0,-CZ$190+(CZ$233&lt;=$O341)*(IFERROR(INDEX(PL!$H$89:$AC$89,MATCH(MonthlyCF!CZ$233,PL!$H$4:$AC$4,0)),0)*CZ$235))+CZ329</f>
        <v>0</v>
      </c>
      <c r="DA341" s="356">
        <f>IF(SUM($P329:DA329)&gt;0,0,-DA$190+(DA$233&lt;=$O341)*(IFERROR(INDEX(PL!$H$89:$AC$89,MATCH(MonthlyCF!DA$233,PL!$H$4:$AC$4,0)),0)*DA$235))+DA329</f>
        <v>0</v>
      </c>
      <c r="DB341" s="356">
        <f>IF(SUM($P329:DB329)&gt;0,0,-DB$190+(DB$233&lt;=$O341)*(IFERROR(INDEX(PL!$H$89:$AC$89,MATCH(MonthlyCF!DB$233,PL!$H$4:$AC$4,0)),0)*DB$235))+DB329</f>
        <v>0</v>
      </c>
      <c r="DC341" s="356">
        <f>IF(SUM($P329:DC329)&gt;0,0,-DC$190+(DC$233&lt;=$O341)*(IFERROR(INDEX(PL!$H$89:$AC$89,MATCH(MonthlyCF!DC$233,PL!$H$4:$AC$4,0)),0)*DC$235))+DC329</f>
        <v>0</v>
      </c>
      <c r="DD341" s="356">
        <f>IF(SUM($P329:DD329)&gt;0,0,-DD$190+(DD$233&lt;=$O341)*(IFERROR(INDEX(PL!$H$89:$AC$89,MATCH(MonthlyCF!DD$233,PL!$H$4:$AC$4,0)),0)*DD$235))+DD329</f>
        <v>0</v>
      </c>
      <c r="DE341" s="356">
        <f>IF(SUM($P329:DE329)&gt;0,0,-DE$190+(DE$233&lt;=$O341)*(IFERROR(INDEX(PL!$H$89:$AC$89,MATCH(MonthlyCF!DE$233,PL!$H$4:$AC$4,0)),0)*DE$235))+DE329</f>
        <v>0</v>
      </c>
      <c r="DF341" s="356">
        <f>IF(SUM($P329:DF329)&gt;0,0,-DF$190+(DF$233&lt;=$O341)*(IFERROR(INDEX(PL!$H$89:$AC$89,MATCH(MonthlyCF!DF$233,PL!$H$4:$AC$4,0)),0)*DF$235))+DF329</f>
        <v>0</v>
      </c>
      <c r="DG341" s="356">
        <f>IF(SUM($P329:DG329)&gt;0,0,-DG$190+(DG$233&lt;=$O341)*(IFERROR(INDEX(PL!$H$89:$AC$89,MATCH(MonthlyCF!DG$233,PL!$H$4:$AC$4,0)),0)*DG$235))+DG329</f>
        <v>0</v>
      </c>
      <c r="DH341" s="356">
        <f>IF(SUM($P329:DH329)&gt;0,0,-DH$190+(DH$233&lt;=$O341)*(IFERROR(INDEX(PL!$H$89:$AC$89,MATCH(MonthlyCF!DH$233,PL!$H$4:$AC$4,0)),0)*DH$235))+DH329</f>
        <v>0</v>
      </c>
      <c r="DI341" s="356">
        <f>IF(SUM($P329:DI329)&gt;0,0,-DI$190+(DI$233&lt;=$O341)*(IFERROR(INDEX(PL!$H$89:$AC$89,MATCH(MonthlyCF!DI$233,PL!$H$4:$AC$4,0)),0)*DI$235))+DI329</f>
        <v>0</v>
      </c>
      <c r="DJ341" s="356">
        <f>IF(SUM($P329:DJ329)&gt;0,0,-DJ$190+(DJ$233&lt;=$O341)*(IFERROR(INDEX(PL!$H$89:$AC$89,MATCH(MonthlyCF!DJ$233,PL!$H$4:$AC$4,0)),0)*DJ$235))+DJ329</f>
        <v>0</v>
      </c>
      <c r="DK341" s="356">
        <f>IF(SUM($P329:DK329)&gt;0,0,-DK$190+(DK$233&lt;=$O341)*(IFERROR(INDEX(PL!$H$89:$AC$89,MATCH(MonthlyCF!DK$233,PL!$H$4:$AC$4,0)),0)*DK$235))+DK329</f>
        <v>0</v>
      </c>
      <c r="DL341" s="356">
        <f>IF(SUM($P329:DL329)&gt;0,0,-DL$190+(DL$233&lt;=$O341)*(IFERROR(INDEX(PL!$H$89:$AC$89,MATCH(MonthlyCF!DL$233,PL!$H$4:$AC$4,0)),0)*DL$235))+DL329</f>
        <v>0</v>
      </c>
      <c r="DM341" s="356">
        <f>IF(SUM($P329:DM329)&gt;0,0,-DM$190+(DM$233&lt;=$O341)*(IFERROR(INDEX(PL!$H$89:$AC$89,MATCH(MonthlyCF!DM$233,PL!$H$4:$AC$4,0)),0)*DM$235))+DM329</f>
        <v>0</v>
      </c>
      <c r="DN341" s="356">
        <f>IF(SUM($P329:DN329)&gt;0,0,-DN$190+(DN$233&lt;=$O341)*(IFERROR(INDEX(PL!$H$89:$AC$89,MATCH(MonthlyCF!DN$233,PL!$H$4:$AC$4,0)),0)*DN$235))+DN329</f>
        <v>0</v>
      </c>
      <c r="DO341" s="356">
        <f>IF(SUM($P329:DO329)&gt;0,0,-DO$190+(DO$233&lt;=$O341)*(IFERROR(INDEX(PL!$H$89:$AC$89,MATCH(MonthlyCF!DO$233,PL!$H$4:$AC$4,0)),0)*DO$235))+DO329</f>
        <v>0</v>
      </c>
      <c r="DP341" s="356">
        <f>IF(SUM($P329:DP329)&gt;0,0,-DP$190+(DP$233&lt;=$O341)*(IFERROR(INDEX(PL!$H$89:$AC$89,MATCH(MonthlyCF!DP$233,PL!$H$4:$AC$4,0)),0)*DP$235))+DP329</f>
        <v>0</v>
      </c>
      <c r="DQ341" s="356">
        <f>IF(SUM($P329:DQ329)&gt;0,0,-DQ$190+(DQ$233&lt;=$O341)*(IFERROR(INDEX(PL!$H$89:$AC$89,MATCH(MonthlyCF!DQ$233,PL!$H$4:$AC$4,0)),0)*DQ$235))+DQ329</f>
        <v>0</v>
      </c>
      <c r="DR341" s="356">
        <f>IF(SUM($P329:DR329)&gt;0,0,-DR$190+(DR$233&lt;=$O341)*(IFERROR(INDEX(PL!$H$89:$AC$89,MATCH(MonthlyCF!DR$233,PL!$H$4:$AC$4,0)),0)*DR$235))+DR329</f>
        <v>0</v>
      </c>
      <c r="DS341" s="356">
        <f>IF(SUM($P329:DS329)&gt;0,0,-DS$190+(DS$233&lt;=$O341)*(IFERROR(INDEX(PL!$H$89:$AC$89,MATCH(MonthlyCF!DS$233,PL!$H$4:$AC$4,0)),0)*DS$235))+DS329</f>
        <v>0</v>
      </c>
      <c r="DT341" s="356">
        <f>IF(SUM($P329:DT329)&gt;0,0,-DT$190+(DT$233&lt;=$O341)*(IFERROR(INDEX(PL!$H$89:$AC$89,MATCH(MonthlyCF!DT$233,PL!$H$4:$AC$4,0)),0)*DT$235))+DT329</f>
        <v>0</v>
      </c>
      <c r="DU341" s="356">
        <f>IF(SUM($P329:DU329)&gt;0,0,-DU$190+(DU$233&lt;=$O341)*(IFERROR(INDEX(PL!$H$89:$AC$89,MATCH(MonthlyCF!DU$233,PL!$H$4:$AC$4,0)),0)*DU$235))+DU329</f>
        <v>0</v>
      </c>
      <c r="DV341" s="356">
        <f>IF(SUM($P329:DV329)&gt;0,0,-DV$190+(DV$233&lt;=$O341)*(IFERROR(INDEX(PL!$H$89:$AC$89,MATCH(MonthlyCF!DV$233,PL!$H$4:$AC$4,0)),0)*DV$235))+DV329</f>
        <v>0</v>
      </c>
      <c r="DW341" s="356">
        <f>IF(SUM($P329:DW329)&gt;0,0,-DW$190+(DW$233&lt;=$O341)*(IFERROR(INDEX(PL!$H$89:$AC$89,MATCH(MonthlyCF!DW$233,PL!$H$4:$AC$4,0)),0)*DW$235))+DW329</f>
        <v>0</v>
      </c>
      <c r="DX341" s="356">
        <f>IF(SUM($P329:DX329)&gt;0,0,-DX$190+(DX$233&lt;=$O341)*(IFERROR(INDEX(PL!$H$89:$AC$89,MATCH(MonthlyCF!DX$233,PL!$H$4:$AC$4,0)),0)*DX$235))+DX329</f>
        <v>0</v>
      </c>
      <c r="DY341" s="356">
        <f>IF(SUM($P329:DY329)&gt;0,0,-DY$190+(DY$233&lt;=$O341)*(IFERROR(INDEX(PL!$H$89:$AC$89,MATCH(MonthlyCF!DY$233,PL!$H$4:$AC$4,0)),0)*DY$235))+DY329</f>
        <v>0</v>
      </c>
      <c r="DZ341" s="356">
        <f>IF(SUM($P329:DZ329)&gt;0,0,-DZ$190+(DZ$233&lt;=$O341)*(IFERROR(INDEX(PL!$H$89:$AC$89,MATCH(MonthlyCF!DZ$233,PL!$H$4:$AC$4,0)),0)*DZ$235))+DZ329</f>
        <v>0</v>
      </c>
      <c r="EA341" s="356">
        <f>IF(SUM($P329:EA329)&gt;0,0,-EA$190+(EA$233&lt;=$O341)*(IFERROR(INDEX(PL!$H$89:$AC$89,MATCH(MonthlyCF!EA$233,PL!$H$4:$AC$4,0)),0)*EA$235))+EA329</f>
        <v>0</v>
      </c>
      <c r="EB341" s="356">
        <f>IF(SUM($P329:EB329)&gt;0,0,-EB$190+(EB$233&lt;=$O341)*(IFERROR(INDEX(PL!$H$89:$AC$89,MATCH(MonthlyCF!EB$233,PL!$H$4:$AC$4,0)),0)*EB$235))+EB329</f>
        <v>0</v>
      </c>
      <c r="EC341" s="356">
        <f>IF(SUM($P329:EC329)&gt;0,0,-EC$190+(EC$233&lt;=$O341)*(IFERROR(INDEX(PL!$H$89:$AC$89,MATCH(MonthlyCF!EC$233,PL!$H$4:$AC$4,0)),0)*EC$235))+EC329</f>
        <v>0</v>
      </c>
      <c r="ED341" s="356">
        <f>IF(SUM($P329:ED329)&gt;0,0,-ED$190+(ED$233&lt;=$O341)*(IFERROR(INDEX(PL!$H$89:$AC$89,MATCH(MonthlyCF!ED$233,PL!$H$4:$AC$4,0)),0)*ED$235))+ED329</f>
        <v>0</v>
      </c>
      <c r="EE341" s="356">
        <f>IF(SUM($P329:EE329)&gt;0,0,-EE$190+(EE$233&lt;=$O341)*(IFERROR(INDEX(PL!$H$89:$AC$89,MATCH(MonthlyCF!EE$233,PL!$H$4:$AC$4,0)),0)*EE$235))+EE329</f>
        <v>0</v>
      </c>
      <c r="EF341" s="356">
        <f>IF(SUM($P329:EF329)&gt;0,0,-EF$190+(EF$233&lt;=$O341)*(IFERROR(INDEX(PL!$H$89:$AC$89,MATCH(MonthlyCF!EF$233,PL!$H$4:$AC$4,0)),0)*EF$235))+EF329</f>
        <v>0</v>
      </c>
      <c r="EG341" s="356">
        <f>IF(SUM($P329:EG329)&gt;0,0,-EG$190+(EG$233&lt;=$O341)*(IFERROR(INDEX(PL!$H$89:$AC$89,MATCH(MonthlyCF!EG$233,PL!$H$4:$AC$4,0)),0)*EG$235))+EG329</f>
        <v>0</v>
      </c>
      <c r="EH341" s="356">
        <f>IF(SUM($P329:EH329)&gt;0,0,-EH$190+(EH$233&lt;=$O341)*(IFERROR(INDEX(PL!$H$89:$AC$89,MATCH(MonthlyCF!EH$233,PL!$H$4:$AC$4,0)),0)*EH$235))+EH329</f>
        <v>0</v>
      </c>
      <c r="EI341" s="356">
        <f>IF(SUM($P329:EI329)&gt;0,0,-EI$190+(EI$233&lt;=$O341)*(IFERROR(INDEX(PL!$H$89:$AC$89,MATCH(MonthlyCF!EI$233,PL!$H$4:$AC$4,0)),0)*EI$235))+EI329</f>
        <v>0</v>
      </c>
      <c r="EJ341" s="356">
        <f>IF(SUM($P329:EJ329)&gt;0,0,-EJ$190+(EJ$233&lt;=$O341)*(IFERROR(INDEX(PL!$H$89:$AC$89,MATCH(MonthlyCF!EJ$233,PL!$H$4:$AC$4,0)),0)*EJ$235))+EJ329</f>
        <v>0</v>
      </c>
      <c r="EK341" s="356">
        <f>IF(SUM($P329:EK329)&gt;0,0,-EK$190+(EK$233&lt;=$O341)*(IFERROR(INDEX(PL!$H$89:$AC$89,MATCH(MonthlyCF!EK$233,PL!$H$4:$AC$4,0)),0)*EK$235))+EK329</f>
        <v>0</v>
      </c>
      <c r="EL341" s="356">
        <f>IF(SUM($P329:EL329)&gt;0,0,-EL$190+(EL$233&lt;=$O341)*(IFERROR(INDEX(PL!$H$89:$AC$89,MATCH(MonthlyCF!EL$233,PL!$H$4:$AC$4,0)),0)*EL$235))+EL329</f>
        <v>0</v>
      </c>
      <c r="EM341" s="356">
        <f>IF(SUM($P329:EM329)&gt;0,0,-EM$190+(EM$233&lt;=$O341)*(IFERROR(INDEX(PL!$H$89:$AC$89,MATCH(MonthlyCF!EM$233,PL!$H$4:$AC$4,0)),0)*EM$235))+EM329</f>
        <v>0</v>
      </c>
      <c r="EN341" s="356">
        <f>IF(SUM($P329:EN329)&gt;0,0,-EN$190+(EN$233&lt;=$O341)*(IFERROR(INDEX(PL!$H$89:$AC$89,MATCH(MonthlyCF!EN$233,PL!$H$4:$AC$4,0)),0)*EN$235))+EN329</f>
        <v>0</v>
      </c>
      <c r="EO341" s="356">
        <f>IF(SUM($P329:EO329)&gt;0,0,-EO$190+(EO$233&lt;=$O341)*(IFERROR(INDEX(PL!$H$89:$AC$89,MATCH(MonthlyCF!EO$233,PL!$H$4:$AC$4,0)),0)*EO$235))+EO329</f>
        <v>0</v>
      </c>
      <c r="EP341" s="356">
        <f>IF(SUM($P329:EP329)&gt;0,0,-EP$190+(EP$233&lt;=$O341)*(IFERROR(INDEX(PL!$H$89:$AC$89,MATCH(MonthlyCF!EP$233,PL!$H$4:$AC$4,0)),0)*EP$235))+EP329</f>
        <v>0</v>
      </c>
      <c r="EQ341" s="356">
        <f>IF(SUM($P329:EQ329)&gt;0,0,-EQ$190+(EQ$233&lt;=$O341)*(IFERROR(INDEX(PL!$H$89:$AC$89,MATCH(MonthlyCF!EQ$233,PL!$H$4:$AC$4,0)),0)*EQ$235))+EQ329</f>
        <v>0</v>
      </c>
      <c r="ER341" s="356">
        <f>IF(SUM($P329:ER329)&gt;0,0,-ER$190+(ER$233&lt;=$O341)*(IFERROR(INDEX(PL!$H$89:$AC$89,MATCH(MonthlyCF!ER$233,PL!$H$4:$AC$4,0)),0)*ER$235))+ER329</f>
        <v>0</v>
      </c>
      <c r="ES341" s="356">
        <f>IF(SUM($P329:ES329)&gt;0,0,-ES$190+(ES$233&lt;=$O341)*(IFERROR(INDEX(PL!$H$89:$AC$89,MATCH(MonthlyCF!ES$233,PL!$H$4:$AC$4,0)),0)*ES$235))+ES329</f>
        <v>0</v>
      </c>
      <c r="ET341" s="356">
        <f>IF(SUM($P329:ET329)&gt;0,0,-ET$190+(ET$233&lt;=$O341)*(IFERROR(INDEX(PL!$H$89:$AC$89,MATCH(MonthlyCF!ET$233,PL!$H$4:$AC$4,0)),0)*ET$235))+ET329</f>
        <v>0</v>
      </c>
      <c r="EU341" s="356">
        <f>IF(SUM($P329:EU329)&gt;0,0,-EU$190+(EU$233&lt;=$O341)*(IFERROR(INDEX(PL!$H$89:$AC$89,MATCH(MonthlyCF!EU$233,PL!$H$4:$AC$4,0)),0)*EU$235))+EU329</f>
        <v>0</v>
      </c>
      <c r="EV341" s="356">
        <f>IF(SUM($P329:EV329)&gt;0,0,-EV$190+(EV$233&lt;=$O341)*(IFERROR(INDEX(PL!$H$89:$AC$89,MATCH(MonthlyCF!EV$233,PL!$H$4:$AC$4,0)),0)*EV$235))+EV329</f>
        <v>0</v>
      </c>
      <c r="EW341" s="356">
        <f>IF(SUM($P329:EW329)&gt;0,0,-EW$190+(EW$233&lt;=$O341)*(IFERROR(INDEX(PL!$H$89:$AC$89,MATCH(MonthlyCF!EW$233,PL!$H$4:$AC$4,0)),0)*EW$235))+EW329</f>
        <v>0</v>
      </c>
      <c r="EX341" s="356">
        <f>IF(SUM($P329:EX329)&gt;0,0,-EX$190+(EX$233&lt;=$O341)*(IFERROR(INDEX(PL!$H$89:$AC$89,MATCH(MonthlyCF!EX$233,PL!$H$4:$AC$4,0)),0)*EX$235))+EX329</f>
        <v>0</v>
      </c>
      <c r="EY341" s="356">
        <f>IF(SUM($P329:EY329)&gt;0,0,-EY$190+(EY$233&lt;=$O341)*(IFERROR(INDEX(PL!$H$89:$AC$89,MATCH(MonthlyCF!EY$233,PL!$H$4:$AC$4,0)),0)*EY$235))+EY329</f>
        <v>0</v>
      </c>
      <c r="EZ341" s="356">
        <f>IF(SUM($P329:EZ329)&gt;0,0,-EZ$190+(EZ$233&lt;=$O341)*(IFERROR(INDEX(PL!$H$89:$AC$89,MATCH(MonthlyCF!EZ$233,PL!$H$4:$AC$4,0)),0)*EZ$235))+EZ329</f>
        <v>0</v>
      </c>
      <c r="FA341" s="356">
        <f>IF(SUM($P329:FA329)&gt;0,0,-FA$190+(FA$233&lt;=$O341)*(IFERROR(INDEX(PL!$H$89:$AC$89,MATCH(MonthlyCF!FA$233,PL!$H$4:$AC$4,0)),0)*FA$235))+FA329</f>
        <v>0</v>
      </c>
      <c r="FB341" s="356">
        <f>IF(SUM($P329:FB329)&gt;0,0,-FB$190+(FB$233&lt;=$O341)*(IFERROR(INDEX(PL!$H$89:$AC$89,MATCH(MonthlyCF!FB$233,PL!$H$4:$AC$4,0)),0)*FB$235))+FB329</f>
        <v>0</v>
      </c>
      <c r="FC341" s="356">
        <f>IF(SUM($P329:FC329)&gt;0,0,-FC$190+(FC$233&lt;=$O341)*(IFERROR(INDEX(PL!$H$89:$AC$89,MATCH(MonthlyCF!FC$233,PL!$H$4:$AC$4,0)),0)*FC$235))+FC329</f>
        <v>0</v>
      </c>
      <c r="FD341" s="356">
        <f>IF(SUM($P329:FD329)&gt;0,0,-FD$190+(FD$233&lt;=$O341)*(IFERROR(INDEX(PL!$H$89:$AC$89,MATCH(MonthlyCF!FD$233,PL!$H$4:$AC$4,0)),0)*FD$235))+FD329</f>
        <v>0</v>
      </c>
      <c r="FE341" s="356">
        <f>IF(SUM($P329:FE329)&gt;0,0,-FE$190+(FE$233&lt;=$O341)*(IFERROR(INDEX(PL!$H$89:$AC$89,MATCH(MonthlyCF!FE$233,PL!$H$4:$AC$4,0)),0)*FE$235))+FE329</f>
        <v>0</v>
      </c>
      <c r="FF341" s="356">
        <f>IF(SUM($P329:FF329)&gt;0,0,-FF$190+(FF$233&lt;=$O341)*(IFERROR(INDEX(PL!$H$89:$AC$89,MATCH(MonthlyCF!FF$233,PL!$H$4:$AC$4,0)),0)*FF$235))+FF329</f>
        <v>0</v>
      </c>
      <c r="FG341" s="356">
        <f>IF(SUM($P329:FG329)&gt;0,0,-FG$190+(FG$233&lt;=$O341)*(IFERROR(INDEX(PL!$H$89:$AC$89,MATCH(MonthlyCF!FG$233,PL!$H$4:$AC$4,0)),0)*FG$235))+FG329</f>
        <v>0</v>
      </c>
      <c r="FH341" s="356">
        <f>IF(SUM($P329:FH329)&gt;0,0,-FH$190+(FH$233&lt;=$O341)*(IFERROR(INDEX(PL!$H$89:$AC$89,MATCH(MonthlyCF!FH$233,PL!$H$4:$AC$4,0)),0)*FH$235))+FH329</f>
        <v>0</v>
      </c>
      <c r="FI341" s="356">
        <f>IF(SUM($P329:FI329)&gt;0,0,-FI$190+(FI$233&lt;=$O341)*(IFERROR(INDEX(PL!$H$89:$AC$89,MATCH(MonthlyCF!FI$233,PL!$H$4:$AC$4,0)),0)*FI$235))+FI329</f>
        <v>0</v>
      </c>
      <c r="FJ341" s="356">
        <f>IF(SUM($P329:FJ329)&gt;0,0,-FJ$190+(FJ$233&lt;=$O341)*(IFERROR(INDEX(PL!$H$89:$AC$89,MATCH(MonthlyCF!FJ$233,PL!$H$4:$AC$4,0)),0)*FJ$235))+FJ329</f>
        <v>0</v>
      </c>
      <c r="FK341" s="356">
        <f>IF(SUM($P329:FK329)&gt;0,0,-FK$190+(FK$233&lt;=$O341)*(IFERROR(INDEX(PL!$H$89:$AC$89,MATCH(MonthlyCF!FK$233,PL!$H$4:$AC$4,0)),0)*FK$235))+FK329</f>
        <v>0</v>
      </c>
      <c r="FL341" s="356">
        <f>IF(SUM($P329:FL329)&gt;0,0,-FL$190+(FL$233&lt;=$O341)*(IFERROR(INDEX(PL!$H$89:$AC$89,MATCH(MonthlyCF!FL$233,PL!$H$4:$AC$4,0)),0)*FL$235))+FL329</f>
        <v>0</v>
      </c>
      <c r="FM341" s="356">
        <f>IF(SUM($P329:FM329)&gt;0,0,-FM$190+(FM$233&lt;=$O341)*(IFERROR(INDEX(PL!$H$89:$AC$89,MATCH(MonthlyCF!FM$233,PL!$H$4:$AC$4,0)),0)*FM$235))+FM329</f>
        <v>0</v>
      </c>
      <c r="FN341" s="356">
        <f>IF(SUM($P329:FN329)&gt;0,0,-FN$190+(FN$233&lt;=$O341)*(IFERROR(INDEX(PL!$H$89:$AC$89,MATCH(MonthlyCF!FN$233,PL!$H$4:$AC$4,0)),0)*FN$235))+FN329</f>
        <v>0</v>
      </c>
      <c r="FO341" s="356">
        <f>IF(SUM($P329:FO329)&gt;0,0,-FO$190+(FO$233&lt;=$O341)*(IFERROR(INDEX(PL!$H$89:$AC$89,MATCH(MonthlyCF!FO$233,PL!$H$4:$AC$4,0)),0)*FO$235))+FO329</f>
        <v>0</v>
      </c>
      <c r="FP341" s="356">
        <f>IF(SUM($P329:FP329)&gt;0,0,-FP$190+(FP$233&lt;=$O341)*(IFERROR(INDEX(PL!$H$89:$AC$89,MATCH(MonthlyCF!FP$233,PL!$H$4:$AC$4,0)),0)*FP$235))+FP329</f>
        <v>0</v>
      </c>
      <c r="FQ341" s="356">
        <f>IF(SUM($P329:FQ329)&gt;0,0,-FQ$190+(FQ$233&lt;=$O341)*(IFERROR(INDEX(PL!$H$89:$AC$89,MATCH(MonthlyCF!FQ$233,PL!$H$4:$AC$4,0)),0)*FQ$235))+FQ329</f>
        <v>0</v>
      </c>
      <c r="FR341" s="356">
        <f>IF(SUM($P329:FR329)&gt;0,0,-FR$190+(FR$233&lt;=$O341)*(IFERROR(INDEX(PL!$H$89:$AC$89,MATCH(MonthlyCF!FR$233,PL!$H$4:$AC$4,0)),0)*FR$235))+FR329</f>
        <v>0</v>
      </c>
      <c r="FS341" s="356">
        <f>IF(SUM($P329:FS329)&gt;0,0,-FS$190+(FS$233&lt;=$O341)*(IFERROR(INDEX(PL!$H$89:$AC$89,MATCH(MonthlyCF!FS$233,PL!$H$4:$AC$4,0)),0)*FS$235))+FS329</f>
        <v>0</v>
      </c>
      <c r="FT341" s="356">
        <f>IF(SUM($P329:FT329)&gt;0,0,-FT$190+(FT$233&lt;=$O341)*(IFERROR(INDEX(PL!$H$89:$AC$89,MATCH(MonthlyCF!FT$233,PL!$H$4:$AC$4,0)),0)*FT$235))+FT329</f>
        <v>0</v>
      </c>
      <c r="FU341" s="356">
        <f>IF(SUM($P329:FU329)&gt;0,0,-FU$190+(FU$233&lt;=$O341)*(IFERROR(INDEX(PL!$H$89:$AC$89,MATCH(MonthlyCF!FU$233,PL!$H$4:$AC$4,0)),0)*FU$235))+FU329</f>
        <v>0</v>
      </c>
      <c r="FV341" s="356">
        <f>IF(SUM($P329:FV329)&gt;0,0,-FV$190+(FV$233&lt;=$O341)*(IFERROR(INDEX(PL!$H$89:$AC$89,MATCH(MonthlyCF!FV$233,PL!$H$4:$AC$4,0)),0)*FV$235))+FV329</f>
        <v>0</v>
      </c>
      <c r="FW341" s="356">
        <f>IF(SUM($P329:FW329)&gt;0,0,-FW$190+(FW$233&lt;=$O341)*(IFERROR(INDEX(PL!$H$89:$AC$89,MATCH(MonthlyCF!FW$233,PL!$H$4:$AC$4,0)),0)*FW$235))+FW329</f>
        <v>0</v>
      </c>
      <c r="FX341" s="356">
        <f>IF(SUM($P329:FX329)&gt;0,0,-FX$190+(FX$233&lt;=$O341)*(IFERROR(INDEX(PL!$H$89:$AC$89,MATCH(MonthlyCF!FX$233,PL!$H$4:$AC$4,0)),0)*FX$235))+FX329</f>
        <v>0</v>
      </c>
      <c r="FY341" s="356">
        <f>IF(SUM($P329:FY329)&gt;0,0,-FY$190+(FY$233&lt;=$O341)*(IFERROR(INDEX(PL!$H$89:$AC$89,MATCH(MonthlyCF!FY$233,PL!$H$4:$AC$4,0)),0)*FY$235))+FY329</f>
        <v>0</v>
      </c>
      <c r="FZ341" s="356">
        <f>IF(SUM($P329:FZ329)&gt;0,0,-FZ$190+(FZ$233&lt;=$O341)*(IFERROR(INDEX(PL!$H$89:$AC$89,MATCH(MonthlyCF!FZ$233,PL!$H$4:$AC$4,0)),0)*FZ$235))+FZ329</f>
        <v>0</v>
      </c>
      <c r="GA341" s="356">
        <f>IF(SUM($P329:GA329)&gt;0,0,-GA$190+(GA$233&lt;=$O341)*(IFERROR(INDEX(PL!$H$89:$AC$89,MATCH(MonthlyCF!GA$233,PL!$H$4:$AC$4,0)),0)*GA$235))+GA329</f>
        <v>0</v>
      </c>
      <c r="GB341" s="356">
        <f>IF(SUM($P329:GB329)&gt;0,0,-GB$190+(GB$233&lt;=$O341)*(IFERROR(INDEX(PL!$H$89:$AC$89,MATCH(MonthlyCF!GB$233,PL!$H$4:$AC$4,0)),0)*GB$235))+GB329</f>
        <v>0</v>
      </c>
      <c r="GC341" s="356">
        <f>IF(SUM($P329:GC329)&gt;0,0,-GC$190+(GC$233&lt;=$O341)*(IFERROR(INDEX(PL!$H$89:$AC$89,MATCH(MonthlyCF!GC$233,PL!$H$4:$AC$4,0)),0)*GC$235))+GC329</f>
        <v>0</v>
      </c>
      <c r="GD341" s="356">
        <f>IF(SUM($P329:GD329)&gt;0,0,-GD$190+(GD$233&lt;=$O341)*(IFERROR(INDEX(PL!$H$89:$AC$89,MATCH(MonthlyCF!GD$233,PL!$H$4:$AC$4,0)),0)*GD$235))+GD329</f>
        <v>0</v>
      </c>
      <c r="GE341" s="356">
        <f>IF(SUM($P329:GE329)&gt;0,0,-GE$190+(GE$233&lt;=$O341)*(IFERROR(INDEX(PL!$H$89:$AC$89,MATCH(MonthlyCF!GE$233,PL!$H$4:$AC$4,0)),0)*GE$235))+GE329</f>
        <v>0</v>
      </c>
      <c r="GF341" s="356">
        <f>IF(SUM($P329:GF329)&gt;0,0,-GF$190+(GF$233&lt;=$O341)*(IFERROR(INDEX(PL!$H$89:$AC$89,MATCH(MonthlyCF!GF$233,PL!$H$4:$AC$4,0)),0)*GF$235))+GF329</f>
        <v>0</v>
      </c>
      <c r="GG341" s="356">
        <f>IF(SUM($P329:GG329)&gt;0,0,-GG$190+(GG$233&lt;=$O341)*(IFERROR(INDEX(PL!$H$89:$AC$89,MATCH(MonthlyCF!GG$233,PL!$H$4:$AC$4,0)),0)*GG$235))+GG329</f>
        <v>0</v>
      </c>
      <c r="GH341" s="356">
        <f>IF(SUM($P329:GH329)&gt;0,0,-GH$190+(GH$233&lt;=$O341)*(IFERROR(INDEX(PL!$H$89:$AC$89,MATCH(MonthlyCF!GH$233,PL!$H$4:$AC$4,0)),0)*GH$235))+GH329</f>
        <v>0</v>
      </c>
      <c r="GI341" s="356">
        <f>IF(SUM($P329:GI329)&gt;0,0,-GI$190+(GI$233&lt;=$O341)*(IFERROR(INDEX(PL!$H$89:$AC$89,MATCH(MonthlyCF!GI$233,PL!$H$4:$AC$4,0)),0)*GI$235))+GI329</f>
        <v>0</v>
      </c>
      <c r="GJ341" s="356">
        <f>IF(SUM($P329:GJ329)&gt;0,0,-GJ$190+(GJ$233&lt;=$O341)*(IFERROR(INDEX(PL!$H$89:$AC$89,MATCH(MonthlyCF!GJ$233,PL!$H$4:$AC$4,0)),0)*GJ$235))+GJ329</f>
        <v>0</v>
      </c>
      <c r="GK341" s="356">
        <f>IF(SUM($P329:GK329)&gt;0,0,-GK$190+(GK$233&lt;=$O341)*(IFERROR(INDEX(PL!$H$89:$AC$89,MATCH(MonthlyCF!GK$233,PL!$H$4:$AC$4,0)),0)*GK$235))+GK329</f>
        <v>0</v>
      </c>
      <c r="GL341" s="356">
        <f>IF(SUM($P329:GL329)&gt;0,0,-GL$190+(GL$233&lt;=$O341)*(IFERROR(INDEX(PL!$H$89:$AC$89,MATCH(MonthlyCF!GL$233,PL!$H$4:$AC$4,0)),0)*GL$235))+GL329</f>
        <v>0</v>
      </c>
      <c r="GM341" s="356">
        <f>IF(SUM($P329:GM329)&gt;0,0,-GM$190+(GM$233&lt;=$O341)*(IFERROR(INDEX(PL!$H$89:$AC$89,MATCH(MonthlyCF!GM$233,PL!$H$4:$AC$4,0)),0)*GM$235))+GM329</f>
        <v>0</v>
      </c>
      <c r="GN341" s="356">
        <f>IF(SUM($P329:GN329)&gt;0,0,-GN$190+(GN$233&lt;=$O341)*(IFERROR(INDEX(PL!$H$89:$AC$89,MATCH(MonthlyCF!GN$233,PL!$H$4:$AC$4,0)),0)*GN$235))+GN329</f>
        <v>0</v>
      </c>
    </row>
    <row r="342" spans="13:196" hidden="1" outlineLevel="1" x14ac:dyDescent="0.75">
      <c r="M342" s="565">
        <f t="shared" ref="M342:M350" si="588">SUMIF(P342:GN342,"&gt;0")/-SUMIF(P342:GN342,"&lt;0")</f>
        <v>3.2357985260148054</v>
      </c>
      <c r="N342" s="564">
        <f t="shared" ref="N342:N350" si="589">XIRR(P342:GN342,$P$8:$GN$8)</f>
        <v>0.41390644907951357</v>
      </c>
      <c r="O342" s="1">
        <v>2</v>
      </c>
      <c r="P342" s="356">
        <f>IF(SUM($P330:P330)&gt;0,0,-P$190+(P$233&lt;=$O342)*(IFERROR(INDEX(PL!$H$89:$AC$89,MATCH(MonthlyCF!P$233,PL!$H$4:$AC$4,0)),0)*P$235))+P330</f>
        <v>-11919593.055779437</v>
      </c>
      <c r="Q342" s="356">
        <f>IF(SUM($P330:Q330)&gt;0,0,-Q$190+(Q$233&lt;=$O342)*(IFERROR(INDEX(PL!$H$89:$AC$89,MATCH(MonthlyCF!Q$233,PL!$H$4:$AC$4,0)),0)*Q$235))+Q330</f>
        <v>-4047304.3314319733</v>
      </c>
      <c r="R342" s="356">
        <f>IF(SUM($P330:R330)&gt;0,0,-R$190+(R$233&lt;=$O342)*(IFERROR(INDEX(PL!$H$89:$AC$89,MATCH(MonthlyCF!R$233,PL!$H$4:$AC$4,0)),0)*R$235))+R330</f>
        <v>-4408131.0589997172</v>
      </c>
      <c r="S342" s="356">
        <f>IF(SUM($P330:S330)&gt;0,0,-S$190+(S$233&lt;=$O342)*(IFERROR(INDEX(PL!$H$89:$AC$89,MATCH(MonthlyCF!S$233,PL!$H$4:$AC$4,0)),0)*S$235))+S330</f>
        <v>-4768342.5301141627</v>
      </c>
      <c r="T342" s="356">
        <f>IF(SUM($P330:T330)&gt;0,0,-T$190+(T$233&lt;=$O342)*(IFERROR(INDEX(PL!$H$89:$AC$89,MATCH(MonthlyCF!T$233,PL!$H$4:$AC$4,0)),0)*T$235))+T330</f>
        <v>-2925595.0161827197</v>
      </c>
      <c r="U342" s="356">
        <f>IF(SUM($P330:U330)&gt;0,0,-U$190+(U$233&lt;=$O342)*(IFERROR(INDEX(PL!$H$89:$AC$89,MATCH(MonthlyCF!U$233,PL!$H$4:$AC$4,0)),0)*U$235))+U330</f>
        <v>-76508431.006988153</v>
      </c>
      <c r="V342" s="356">
        <f>IF(SUM($P330:V330)&gt;0,0,-V$190+(V$233&lt;=$O342)*(IFERROR(INDEX(PL!$H$89:$AC$89,MATCH(MonthlyCF!V$233,PL!$H$4:$AC$4,0)),0)*V$235))+V330</f>
        <v>-78825744.713935822</v>
      </c>
      <c r="W342" s="356">
        <f>IF(SUM($P330:W330)&gt;0,0,-W$190+(W$233&lt;=$O342)*(IFERROR(INDEX(PL!$H$89:$AC$89,MATCH(MonthlyCF!W$233,PL!$H$4:$AC$4,0)),0)*W$235))+W330</f>
        <v>-77859196.7431034</v>
      </c>
      <c r="X342" s="356">
        <f>IF(SUM($P330:X330)&gt;0,0,-X$190+(X$233&lt;=$O342)*(IFERROR(INDEX(PL!$H$89:$AC$89,MATCH(MonthlyCF!X$233,PL!$H$4:$AC$4,0)),0)*X$235))+X330</f>
        <v>-1776705.23195166</v>
      </c>
      <c r="Y342" s="356">
        <f>IF(SUM($P330:Y330)&gt;0,0,-Y$190+(Y$233&lt;=$O342)*(IFERROR(INDEX(PL!$H$89:$AC$89,MATCH(MonthlyCF!Y$233,PL!$H$4:$AC$4,0)),0)*Y$235))+Y330</f>
        <v>-1805021.7962741829</v>
      </c>
      <c r="Z342" s="356">
        <f>IF(SUM($P330:Z330)&gt;0,0,-Z$190+(Z$233&lt;=$O342)*(IFERROR(INDEX(PL!$H$89:$AC$89,MATCH(MonthlyCF!Z$233,PL!$H$4:$AC$4,0)),0)*Z$235))+Z330</f>
        <v>-1827428.882366918</v>
      </c>
      <c r="AA342" s="356">
        <f>IF(SUM($P330:AA330)&gt;0,0,-AA$190+(AA$233&lt;=$O342)*(IFERROR(INDEX(PL!$H$89:$AC$89,MATCH(MonthlyCF!AA$233,PL!$H$4:$AC$4,0)),0)*AA$235))+AA330</f>
        <v>-1843165.1443513769</v>
      </c>
      <c r="AB342" s="356">
        <f>IF(SUM($P330:AB330)&gt;0,0,-AB$190+(AB$233&lt;=$O342)*(IFERROR(INDEX(PL!$H$89:$AC$89,MATCH(MonthlyCF!AB$233,PL!$H$4:$AC$4,0)),0)*AB$235))+AB330</f>
        <v>-1851694.4579831732</v>
      </c>
      <c r="AC342" s="356">
        <f>IF(SUM($P330:AC330)&gt;0,0,-AC$190+(AC$233&lt;=$O342)*(IFERROR(INDEX(PL!$H$89:$AC$89,MATCH(MonthlyCF!AC$233,PL!$H$4:$AC$4,0)),0)*AC$235))+AC330</f>
        <v>-1852738.0048369952</v>
      </c>
      <c r="AD342" s="356">
        <f>IF(SUM($P330:AD330)&gt;0,0,-AD$190+(AD$233&lt;=$O342)*(IFERROR(INDEX(PL!$H$89:$AC$89,MATCH(MonthlyCF!AD$233,PL!$H$4:$AC$4,0)),0)*AD$235))+AD330</f>
        <v>-1846291.1063086065</v>
      </c>
      <c r="AE342" s="356">
        <f>IF(SUM($P330:AE330)&gt;0,0,-AE$190+(AE$233&lt;=$O342)*(IFERROR(INDEX(PL!$H$89:$AC$89,MATCH(MonthlyCF!AE$233,PL!$H$4:$AC$4,0)),0)*AE$235))+AE330</f>
        <v>-1832623.3949522353</v>
      </c>
      <c r="AF342" s="356">
        <f>IF(SUM($P330:AF330)&gt;0,0,-AF$190+(AF$233&lt;=$O342)*(IFERROR(INDEX(PL!$H$89:$AC$89,MATCH(MonthlyCF!AF$233,PL!$H$4:$AC$4,0)),0)*AF$235))+AF330</f>
        <v>-1812262.3112647701</v>
      </c>
      <c r="AG342" s="356">
        <f>IF(SUM($P330:AG330)&gt;0,0,-AG$190+(AG$233&lt;=$O342)*(IFERROR(INDEX(PL!$H$89:$AC$89,MATCH(MonthlyCF!AG$233,PL!$H$4:$AC$4,0)),0)*AG$235))+AG330</f>
        <v>-1785961.3317151545</v>
      </c>
      <c r="AH342" s="356">
        <f>IF(SUM($P330:AH330)&gt;0,0,-AH$190+(AH$233&lt;=$O342)*(IFERROR(INDEX(PL!$H$89:$AC$89,MATCH(MonthlyCF!AH$233,PL!$H$4:$AC$4,0)),0)*AH$235))+AH330</f>
        <v>-1754655.5680459051</v>
      </c>
      <c r="AI342" s="356">
        <f>IF(SUM($P330:AI330)&gt;0,0,-AI$190+(AI$233&lt;=$O342)*(IFERROR(INDEX(PL!$H$89:$AC$89,MATCH(MonthlyCF!AI$233,PL!$H$4:$AC$4,0)),0)*AI$235))+AI330</f>
        <v>-1719408.4620194673</v>
      </c>
      <c r="AJ342" s="356">
        <f>IF(SUM($P330:AJ330)&gt;0,0,-AJ$190+(AJ$233&lt;=$O342)*(IFERROR(INDEX(PL!$H$89:$AC$89,MATCH(MonthlyCF!AJ$233,PL!$H$4:$AC$4,0)),0)*AJ$235))+AJ330</f>
        <v>-1958943.0040157298</v>
      </c>
      <c r="AK342" s="356">
        <f>IF(SUM($P330:AK330)&gt;0,0,-AK$190+(AK$233&lt;=$O342)*(IFERROR(INDEX(PL!$H$89:$AC$89,MATCH(MonthlyCF!AK$233,PL!$H$4:$AC$4,0)),0)*AK$235))+AK330</f>
        <v>-9201679.1472309139</v>
      </c>
      <c r="AL342" s="356">
        <f>IF(SUM($P330:AL330)&gt;0,0,-AL$190+(AL$233&lt;=$O342)*(IFERROR(INDEX(PL!$H$89:$AC$89,MATCH(MonthlyCF!AL$233,PL!$H$4:$AC$4,0)),0)*AL$235))+AL330</f>
        <v>-9530637.2101987116</v>
      </c>
      <c r="AM342" s="356">
        <f>IF(SUM($P330:AM330)&gt;0,0,-AM$190+(AM$233&lt;=$O342)*(IFERROR(INDEX(PL!$H$89:$AC$89,MATCH(MonthlyCF!AM$233,PL!$H$4:$AC$4,0)),0)*AM$235))+AM330</f>
        <v>-9773351.9232677575</v>
      </c>
      <c r="AN342" s="356">
        <f>IF(SUM($P330:AN330)&gt;0,0,-AN$190+(AN$233&lt;=$O342)*(IFERROR(INDEX(PL!$H$89:$AC$89,MATCH(MonthlyCF!AN$233,PL!$H$4:$AC$4,0)),0)*AN$235))+AN330</f>
        <v>-9930653.7513901442</v>
      </c>
      <c r="AO342" s="356">
        <f>IF(SUM($P330:AO330)&gt;0,0,-AO$190+(AO$233&lt;=$O342)*(IFERROR(INDEX(PL!$H$89:$AC$89,MATCH(MonthlyCF!AO$233,PL!$H$4:$AC$4,0)),0)*AO$235))+AO330</f>
        <v>0</v>
      </c>
      <c r="AP342" s="356">
        <f>IF(SUM($P330:AP330)&gt;0,0,-AP$190+(AP$233&lt;=$O342)*(IFERROR(INDEX(PL!$H$89:$AC$89,MATCH(MonthlyCF!AP$233,PL!$H$4:$AC$4,0)),0)*AP$235))+AP330</f>
        <v>0</v>
      </c>
      <c r="AQ342" s="356">
        <f>IF(SUM($P330:AQ330)&gt;0,0,-AQ$190+(AQ$233&lt;=$O342)*(IFERROR(INDEX(PL!$H$89:$AC$89,MATCH(MonthlyCF!AQ$233,PL!$H$4:$AC$4,0)),0)*AQ$235))+AQ330</f>
        <v>5540245.2895308295</v>
      </c>
      <c r="AR342" s="356">
        <f>IF(SUM($P330:AR330)&gt;0,0,-AR$190+(AR$233&lt;=$O342)*(IFERROR(INDEX(PL!$H$89:$AC$89,MATCH(MonthlyCF!AR$233,PL!$H$4:$AC$4,0)),0)*AR$235))+AR330</f>
        <v>4915719.5641067261</v>
      </c>
      <c r="AS342" s="356">
        <f>IF(SUM($P330:AS330)&gt;0,0,-AS$190+(AS$233&lt;=$O342)*(IFERROR(INDEX(PL!$H$89:$AC$89,MATCH(MonthlyCF!AS$233,PL!$H$4:$AC$4,0)),0)*AS$235))+AS330</f>
        <v>4191130.6273917309</v>
      </c>
      <c r="AT342" s="356">
        <f>IF(SUM($P330:AT330)&gt;0,0,-AT$190+(AT$233&lt;=$O342)*(IFERROR(INDEX(PL!$H$89:$AC$89,MATCH(MonthlyCF!AT$233,PL!$H$4:$AC$4,0)),0)*AT$235))+AT330</f>
        <v>3433691.3178301635</v>
      </c>
      <c r="AU342" s="356">
        <f>IF(SUM($P330:AU330)&gt;0,0,-AU$190+(AU$233&lt;=$O342)*(IFERROR(INDEX(PL!$H$89:$AC$89,MATCH(MonthlyCF!AU$233,PL!$H$4:$AC$4,0)),0)*AU$235))+AU330</f>
        <v>3433691.3178301617</v>
      </c>
      <c r="AV342" s="356">
        <f>IF(SUM($P330:AV330)&gt;0,0,-AV$190+(AV$233&lt;=$O342)*(IFERROR(INDEX(PL!$H$89:$AC$89,MATCH(MonthlyCF!AV$233,PL!$H$4:$AC$4,0)),0)*AV$235))+AV330</f>
        <v>4191130.6273917267</v>
      </c>
      <c r="AW342" s="356">
        <f>IF(SUM($P330:AW330)&gt;0,0,-AW$190+(AW$233&lt;=$O342)*(IFERROR(INDEX(PL!$H$89:$AC$89,MATCH(MonthlyCF!AW$233,PL!$H$4:$AC$4,0)),0)*AW$235))+AW330</f>
        <v>4915719.564106728</v>
      </c>
      <c r="AX342" s="356">
        <f>IF(SUM($P330:AX330)&gt;0,0,-AX$190+(AX$233&lt;=$O342)*(IFERROR(INDEX(PL!$H$89:$AC$89,MATCH(MonthlyCF!AX$233,PL!$H$4:$AC$4,0)),0)*AX$235))+AX330</f>
        <v>5540245.2895308342</v>
      </c>
      <c r="AY342" s="356">
        <f>IF(SUM($P330:AY330)&gt;0,0,-AY$190+(AY$233&lt;=$O342)*(IFERROR(INDEX(PL!$H$89:$AC$89,MATCH(MonthlyCF!AY$233,PL!$H$4:$AC$4,0)),0)*AY$235))+AY330</f>
        <v>6000078.1532754973</v>
      </c>
      <c r="AZ342" s="356">
        <f>IF(SUM($P330:AZ330)&gt;0,0,-AZ$190+(AZ$233&lt;=$O342)*(IFERROR(INDEX(PL!$H$89:$AC$89,MATCH(MonthlyCF!AZ$233,PL!$H$4:$AC$4,0)),0)*AZ$235))+AZ330</f>
        <v>6244114.5211488204</v>
      </c>
      <c r="BA342" s="356">
        <f>IF(SUM($P330:BA330)&gt;0,0,-BA$190+(BA$233&lt;=$O342)*(IFERROR(INDEX(PL!$H$89:$AC$89,MATCH(MonthlyCF!BA$233,PL!$H$4:$AC$4,0)),0)*BA$235))+BA330</f>
        <v>6244114.5211488158</v>
      </c>
      <c r="BB342" s="356">
        <f>IF(SUM($P330:BB330)&gt;0,0,-BB$190+(BB$233&lt;=$O342)*(IFERROR(INDEX(PL!$H$89:$AC$89,MATCH(MonthlyCF!BB$233,PL!$H$4:$AC$4,0)),0)*BB$235))+BB330</f>
        <v>6000078.1532755056</v>
      </c>
      <c r="BC342" s="356">
        <f>IF(SUM($P330:BC330)&gt;0,0,-BC$190+(BC$233&lt;=$O342)*(IFERROR(INDEX(PL!$H$89:$AC$89,MATCH(MonthlyCF!BC$233,PL!$H$4:$AC$4,0)),0)*BC$235))+BC330</f>
        <v>6747454.4999035522</v>
      </c>
      <c r="BD342" s="356">
        <f>IF(SUM($P330:BD330)&gt;0,0,-BD$190+(BD$233&lt;=$O342)*(IFERROR(INDEX(PL!$H$89:$AC$89,MATCH(MonthlyCF!BD$233,PL!$H$4:$AC$4,0)),0)*BD$235))+BD330</f>
        <v>5986845.773015351</v>
      </c>
      <c r="BE342" s="356">
        <f>IF(SUM($P330:BE330)&gt;0,0,-BE$190+(BE$233&lt;=$O342)*(IFERROR(INDEX(PL!$H$89:$AC$89,MATCH(MonthlyCF!BE$233,PL!$H$4:$AC$4,0)),0)*BE$235))+BE330</f>
        <v>5104370.2460099468</v>
      </c>
      <c r="BF342" s="356">
        <f>IF(SUM($P330:BF330)&gt;0,0,-BF$190+(BF$233&lt;=$O342)*(IFERROR(INDEX(PL!$H$89:$AC$89,MATCH(MonthlyCF!BF$233,PL!$H$4:$AC$4,0)),0)*BF$235))+BF330</f>
        <v>4181886.3106212597</v>
      </c>
      <c r="BG342" s="356">
        <f>IF(SUM($P330:BG330)&gt;0,0,-BG$190+(BG$233&lt;=$O342)*(IFERROR(INDEX(PL!$H$89:$AC$89,MATCH(MonthlyCF!BG$233,PL!$H$4:$AC$4,0)),0)*BG$235))+BG330</f>
        <v>4181886.3106212574</v>
      </c>
      <c r="BH342" s="356">
        <f>IF(SUM($P330:BH330)&gt;0,0,-BH$190+(BH$233&lt;=$O342)*(IFERROR(INDEX(PL!$H$89:$AC$89,MATCH(MonthlyCF!BH$233,PL!$H$4:$AC$4,0)),0)*BH$235))+BH330</f>
        <v>5104370.2460099421</v>
      </c>
      <c r="BI342" s="356">
        <f>IF(SUM($P330:BI330)&gt;0,0,-BI$190+(BI$233&lt;=$O342)*(IFERROR(INDEX(PL!$H$89:$AC$89,MATCH(MonthlyCF!BI$233,PL!$H$4:$AC$4,0)),0)*BI$235))+BI330</f>
        <v>5986845.7730153529</v>
      </c>
      <c r="BJ342" s="356">
        <f>IF(SUM($P330:BJ330)&gt;0,0,-BJ$190+(BJ$233&lt;=$O342)*(IFERROR(INDEX(PL!$H$89:$AC$89,MATCH(MonthlyCF!BJ$233,PL!$H$4:$AC$4,0)),0)*BJ$235))+BJ330</f>
        <v>6747454.4999035569</v>
      </c>
      <c r="BK342" s="356">
        <f>IF(SUM($P330:BK330)&gt;0,0,-BK$190+(BK$233&lt;=$O342)*(IFERROR(INDEX(PL!$H$89:$AC$89,MATCH(MonthlyCF!BK$233,PL!$H$4:$AC$4,0)),0)*BK$235))+BK330</f>
        <v>7307484.0949001014</v>
      </c>
      <c r="BL342" s="356">
        <f>IF(SUM($P330:BL330)&gt;0,0,-BL$190+(BL$233&lt;=$O342)*(IFERROR(INDEX(PL!$H$89:$AC$89,MATCH(MonthlyCF!BL$233,PL!$H$4:$AC$4,0)),0)*BL$235))+BL330</f>
        <v>7604695.5363607407</v>
      </c>
      <c r="BM342" s="356">
        <f>IF(SUM($P330:BM330)&gt;0,0,-BM$190+(BM$233&lt;=$O342)*(IFERROR(INDEX(PL!$H$89:$AC$89,MATCH(MonthlyCF!BM$233,PL!$H$4:$AC$4,0)),0)*BM$235))+BM330</f>
        <v>7604695.5363607351</v>
      </c>
      <c r="BN342" s="356">
        <f>IF(SUM($P330:BN330)&gt;0,0,-BN$190+(BN$233&lt;=$O342)*(IFERROR(INDEX(PL!$H$89:$AC$89,MATCH(MonthlyCF!BN$233,PL!$H$4:$AC$4,0)),0)*BN$235))+BN330</f>
        <v>919137852.00054586</v>
      </c>
      <c r="BO342" s="356">
        <f>IF(SUM($P330:BO330)&gt;0,0,-BO$190+(BO$233&lt;=$O342)*(IFERROR(INDEX(PL!$H$89:$AC$89,MATCH(MonthlyCF!BO$233,PL!$H$4:$AC$4,0)),0)*BO$235))+BO330</f>
        <v>0</v>
      </c>
      <c r="BP342" s="356">
        <f>IF(SUM($P330:BP330)&gt;0,0,-BP$190+(BP$233&lt;=$O342)*(IFERROR(INDEX(PL!$H$89:$AC$89,MATCH(MonthlyCF!BP$233,PL!$H$4:$AC$4,0)),0)*BP$235))+BP330</f>
        <v>0</v>
      </c>
      <c r="BQ342" s="356">
        <f>IF(SUM($P330:BQ330)&gt;0,0,-BQ$190+(BQ$233&lt;=$O342)*(IFERROR(INDEX(PL!$H$89:$AC$89,MATCH(MonthlyCF!BQ$233,PL!$H$4:$AC$4,0)),0)*BQ$235))+BQ330</f>
        <v>0</v>
      </c>
      <c r="BR342" s="356">
        <f>IF(SUM($P330:BR330)&gt;0,0,-BR$190+(BR$233&lt;=$O342)*(IFERROR(INDEX(PL!$H$89:$AC$89,MATCH(MonthlyCF!BR$233,PL!$H$4:$AC$4,0)),0)*BR$235))+BR330</f>
        <v>0</v>
      </c>
      <c r="BS342" s="356">
        <f>IF(SUM($P330:BS330)&gt;0,0,-BS$190+(BS$233&lt;=$O342)*(IFERROR(INDEX(PL!$H$89:$AC$89,MATCH(MonthlyCF!BS$233,PL!$H$4:$AC$4,0)),0)*BS$235))+BS330</f>
        <v>0</v>
      </c>
      <c r="BT342" s="356">
        <f>IF(SUM($P330:BT330)&gt;0,0,-BT$190+(BT$233&lt;=$O342)*(IFERROR(INDEX(PL!$H$89:$AC$89,MATCH(MonthlyCF!BT$233,PL!$H$4:$AC$4,0)),0)*BT$235))+BT330</f>
        <v>0</v>
      </c>
      <c r="BU342" s="356">
        <f>IF(SUM($P330:BU330)&gt;0,0,-BU$190+(BU$233&lt;=$O342)*(IFERROR(INDEX(PL!$H$89:$AC$89,MATCH(MonthlyCF!BU$233,PL!$H$4:$AC$4,0)),0)*BU$235))+BU330</f>
        <v>0</v>
      </c>
      <c r="BV342" s="356">
        <f>IF(SUM($P330:BV330)&gt;0,0,-BV$190+(BV$233&lt;=$O342)*(IFERROR(INDEX(PL!$H$89:$AC$89,MATCH(MonthlyCF!BV$233,PL!$H$4:$AC$4,0)),0)*BV$235))+BV330</f>
        <v>0</v>
      </c>
      <c r="BW342" s="356">
        <f>IF(SUM($P330:BW330)&gt;0,0,-BW$190+(BW$233&lt;=$O342)*(IFERROR(INDEX(PL!$H$89:$AC$89,MATCH(MonthlyCF!BW$233,PL!$H$4:$AC$4,0)),0)*BW$235))+BW330</f>
        <v>0</v>
      </c>
      <c r="BX342" s="356">
        <f>IF(SUM($P330:BX330)&gt;0,0,-BX$190+(BX$233&lt;=$O342)*(IFERROR(INDEX(PL!$H$89:$AC$89,MATCH(MonthlyCF!BX$233,PL!$H$4:$AC$4,0)),0)*BX$235))+BX330</f>
        <v>0</v>
      </c>
      <c r="BY342" s="356">
        <f>IF(SUM($P330:BY330)&gt;0,0,-BY$190+(BY$233&lt;=$O342)*(IFERROR(INDEX(PL!$H$89:$AC$89,MATCH(MonthlyCF!BY$233,PL!$H$4:$AC$4,0)),0)*BY$235))+BY330</f>
        <v>0</v>
      </c>
      <c r="BZ342" s="356">
        <f>IF(SUM($P330:BZ330)&gt;0,0,-BZ$190+(BZ$233&lt;=$O342)*(IFERROR(INDEX(PL!$H$89:$AC$89,MATCH(MonthlyCF!BZ$233,PL!$H$4:$AC$4,0)),0)*BZ$235))+BZ330</f>
        <v>0</v>
      </c>
      <c r="CA342" s="356">
        <f>IF(SUM($P330:CA330)&gt;0,0,-CA$190+(CA$233&lt;=$O342)*(IFERROR(INDEX(PL!$H$89:$AC$89,MATCH(MonthlyCF!CA$233,PL!$H$4:$AC$4,0)),0)*CA$235))+CA330</f>
        <v>0</v>
      </c>
      <c r="CB342" s="356">
        <f>IF(SUM($P330:CB330)&gt;0,0,-CB$190+(CB$233&lt;=$O342)*(IFERROR(INDEX(PL!$H$89:$AC$89,MATCH(MonthlyCF!CB$233,PL!$H$4:$AC$4,0)),0)*CB$235))+CB330</f>
        <v>0</v>
      </c>
      <c r="CC342" s="356">
        <f>IF(SUM($P330:CC330)&gt;0,0,-CC$190+(CC$233&lt;=$O342)*(IFERROR(INDEX(PL!$H$89:$AC$89,MATCH(MonthlyCF!CC$233,PL!$H$4:$AC$4,0)),0)*CC$235))+CC330</f>
        <v>0</v>
      </c>
      <c r="CD342" s="356">
        <f>IF(SUM($P330:CD330)&gt;0,0,-CD$190+(CD$233&lt;=$O342)*(IFERROR(INDEX(PL!$H$89:$AC$89,MATCH(MonthlyCF!CD$233,PL!$H$4:$AC$4,0)),0)*CD$235))+CD330</f>
        <v>0</v>
      </c>
      <c r="CE342" s="356">
        <f>IF(SUM($P330:CE330)&gt;0,0,-CE$190+(CE$233&lt;=$O342)*(IFERROR(INDEX(PL!$H$89:$AC$89,MATCH(MonthlyCF!CE$233,PL!$H$4:$AC$4,0)),0)*CE$235))+CE330</f>
        <v>0</v>
      </c>
      <c r="CF342" s="356">
        <f>IF(SUM($P330:CF330)&gt;0,0,-CF$190+(CF$233&lt;=$O342)*(IFERROR(INDEX(PL!$H$89:$AC$89,MATCH(MonthlyCF!CF$233,PL!$H$4:$AC$4,0)),0)*CF$235))+CF330</f>
        <v>0</v>
      </c>
      <c r="CG342" s="356">
        <f>IF(SUM($P330:CG330)&gt;0,0,-CG$190+(CG$233&lt;=$O342)*(IFERROR(INDEX(PL!$H$89:$AC$89,MATCH(MonthlyCF!CG$233,PL!$H$4:$AC$4,0)),0)*CG$235))+CG330</f>
        <v>0</v>
      </c>
      <c r="CH342" s="356">
        <f>IF(SUM($P330:CH330)&gt;0,0,-CH$190+(CH$233&lt;=$O342)*(IFERROR(INDEX(PL!$H$89:$AC$89,MATCH(MonthlyCF!CH$233,PL!$H$4:$AC$4,0)),0)*CH$235))+CH330</f>
        <v>0</v>
      </c>
      <c r="CI342" s="356">
        <f>IF(SUM($P330:CI330)&gt;0,0,-CI$190+(CI$233&lt;=$O342)*(IFERROR(INDEX(PL!$H$89:$AC$89,MATCH(MonthlyCF!CI$233,PL!$H$4:$AC$4,0)),0)*CI$235))+CI330</f>
        <v>0</v>
      </c>
      <c r="CJ342" s="356">
        <f>IF(SUM($P330:CJ330)&gt;0,0,-CJ$190+(CJ$233&lt;=$O342)*(IFERROR(INDEX(PL!$H$89:$AC$89,MATCH(MonthlyCF!CJ$233,PL!$H$4:$AC$4,0)),0)*CJ$235))+CJ330</f>
        <v>0</v>
      </c>
      <c r="CK342" s="356">
        <f>IF(SUM($P330:CK330)&gt;0,0,-CK$190+(CK$233&lt;=$O342)*(IFERROR(INDEX(PL!$H$89:$AC$89,MATCH(MonthlyCF!CK$233,PL!$H$4:$AC$4,0)),0)*CK$235))+CK330</f>
        <v>0</v>
      </c>
      <c r="CL342" s="356">
        <f>IF(SUM($P330:CL330)&gt;0,0,-CL$190+(CL$233&lt;=$O342)*(IFERROR(INDEX(PL!$H$89:$AC$89,MATCH(MonthlyCF!CL$233,PL!$H$4:$AC$4,0)),0)*CL$235))+CL330</f>
        <v>0</v>
      </c>
      <c r="CM342" s="356">
        <f>IF(SUM($P330:CM330)&gt;0,0,-CM$190+(CM$233&lt;=$O342)*(IFERROR(INDEX(PL!$H$89:$AC$89,MATCH(MonthlyCF!CM$233,PL!$H$4:$AC$4,0)),0)*CM$235))+CM330</f>
        <v>0</v>
      </c>
      <c r="CN342" s="356">
        <f>IF(SUM($P330:CN330)&gt;0,0,-CN$190+(CN$233&lt;=$O342)*(IFERROR(INDEX(PL!$H$89:$AC$89,MATCH(MonthlyCF!CN$233,PL!$H$4:$AC$4,0)),0)*CN$235))+CN330</f>
        <v>0</v>
      </c>
      <c r="CO342" s="356">
        <f>IF(SUM($P330:CO330)&gt;0,0,-CO$190+(CO$233&lt;=$O342)*(IFERROR(INDEX(PL!$H$89:$AC$89,MATCH(MonthlyCF!CO$233,PL!$H$4:$AC$4,0)),0)*CO$235))+CO330</f>
        <v>0</v>
      </c>
      <c r="CP342" s="356">
        <f>IF(SUM($P330:CP330)&gt;0,0,-CP$190+(CP$233&lt;=$O342)*(IFERROR(INDEX(PL!$H$89:$AC$89,MATCH(MonthlyCF!CP$233,PL!$H$4:$AC$4,0)),0)*CP$235))+CP330</f>
        <v>0</v>
      </c>
      <c r="CQ342" s="356">
        <f>IF(SUM($P330:CQ330)&gt;0,0,-CQ$190+(CQ$233&lt;=$O342)*(IFERROR(INDEX(PL!$H$89:$AC$89,MATCH(MonthlyCF!CQ$233,PL!$H$4:$AC$4,0)),0)*CQ$235))+CQ330</f>
        <v>0</v>
      </c>
      <c r="CR342" s="356">
        <f>IF(SUM($P330:CR330)&gt;0,0,-CR$190+(CR$233&lt;=$O342)*(IFERROR(INDEX(PL!$H$89:$AC$89,MATCH(MonthlyCF!CR$233,PL!$H$4:$AC$4,0)),0)*CR$235))+CR330</f>
        <v>0</v>
      </c>
      <c r="CS342" s="356">
        <f>IF(SUM($P330:CS330)&gt;0,0,-CS$190+(CS$233&lt;=$O342)*(IFERROR(INDEX(PL!$H$89:$AC$89,MATCH(MonthlyCF!CS$233,PL!$H$4:$AC$4,0)),0)*CS$235))+CS330</f>
        <v>0</v>
      </c>
      <c r="CT342" s="356">
        <f>IF(SUM($P330:CT330)&gt;0,0,-CT$190+(CT$233&lt;=$O342)*(IFERROR(INDEX(PL!$H$89:$AC$89,MATCH(MonthlyCF!CT$233,PL!$H$4:$AC$4,0)),0)*CT$235))+CT330</f>
        <v>0</v>
      </c>
      <c r="CU342" s="356">
        <f>IF(SUM($P330:CU330)&gt;0,0,-CU$190+(CU$233&lt;=$O342)*(IFERROR(INDEX(PL!$H$89:$AC$89,MATCH(MonthlyCF!CU$233,PL!$H$4:$AC$4,0)),0)*CU$235))+CU330</f>
        <v>0</v>
      </c>
      <c r="CV342" s="356">
        <f>IF(SUM($P330:CV330)&gt;0,0,-CV$190+(CV$233&lt;=$O342)*(IFERROR(INDEX(PL!$H$89:$AC$89,MATCH(MonthlyCF!CV$233,PL!$H$4:$AC$4,0)),0)*CV$235))+CV330</f>
        <v>0</v>
      </c>
      <c r="CW342" s="356">
        <f>IF(SUM($P330:CW330)&gt;0,0,-CW$190+(CW$233&lt;=$O342)*(IFERROR(INDEX(PL!$H$89:$AC$89,MATCH(MonthlyCF!CW$233,PL!$H$4:$AC$4,0)),0)*CW$235))+CW330</f>
        <v>0</v>
      </c>
      <c r="CX342" s="356">
        <f>IF(SUM($P330:CX330)&gt;0,0,-CX$190+(CX$233&lt;=$O342)*(IFERROR(INDEX(PL!$H$89:$AC$89,MATCH(MonthlyCF!CX$233,PL!$H$4:$AC$4,0)),0)*CX$235))+CX330</f>
        <v>0</v>
      </c>
      <c r="CY342" s="356">
        <f>IF(SUM($P330:CY330)&gt;0,0,-CY$190+(CY$233&lt;=$O342)*(IFERROR(INDEX(PL!$H$89:$AC$89,MATCH(MonthlyCF!CY$233,PL!$H$4:$AC$4,0)),0)*CY$235))+CY330</f>
        <v>0</v>
      </c>
      <c r="CZ342" s="356">
        <f>IF(SUM($P330:CZ330)&gt;0,0,-CZ$190+(CZ$233&lt;=$O342)*(IFERROR(INDEX(PL!$H$89:$AC$89,MATCH(MonthlyCF!CZ$233,PL!$H$4:$AC$4,0)),0)*CZ$235))+CZ330</f>
        <v>0</v>
      </c>
      <c r="DA342" s="356">
        <f>IF(SUM($P330:DA330)&gt;0,0,-DA$190+(DA$233&lt;=$O342)*(IFERROR(INDEX(PL!$H$89:$AC$89,MATCH(MonthlyCF!DA$233,PL!$H$4:$AC$4,0)),0)*DA$235))+DA330</f>
        <v>0</v>
      </c>
      <c r="DB342" s="356">
        <f>IF(SUM($P330:DB330)&gt;0,0,-DB$190+(DB$233&lt;=$O342)*(IFERROR(INDEX(PL!$H$89:$AC$89,MATCH(MonthlyCF!DB$233,PL!$H$4:$AC$4,0)),0)*DB$235))+DB330</f>
        <v>0</v>
      </c>
      <c r="DC342" s="356">
        <f>IF(SUM($P330:DC330)&gt;0,0,-DC$190+(DC$233&lt;=$O342)*(IFERROR(INDEX(PL!$H$89:$AC$89,MATCH(MonthlyCF!DC$233,PL!$H$4:$AC$4,0)),0)*DC$235))+DC330</f>
        <v>0</v>
      </c>
      <c r="DD342" s="356">
        <f>IF(SUM($P330:DD330)&gt;0,0,-DD$190+(DD$233&lt;=$O342)*(IFERROR(INDEX(PL!$H$89:$AC$89,MATCH(MonthlyCF!DD$233,PL!$H$4:$AC$4,0)),0)*DD$235))+DD330</f>
        <v>0</v>
      </c>
      <c r="DE342" s="356">
        <f>IF(SUM($P330:DE330)&gt;0,0,-DE$190+(DE$233&lt;=$O342)*(IFERROR(INDEX(PL!$H$89:$AC$89,MATCH(MonthlyCF!DE$233,PL!$H$4:$AC$4,0)),0)*DE$235))+DE330</f>
        <v>0</v>
      </c>
      <c r="DF342" s="356">
        <f>IF(SUM($P330:DF330)&gt;0,0,-DF$190+(DF$233&lt;=$O342)*(IFERROR(INDEX(PL!$H$89:$AC$89,MATCH(MonthlyCF!DF$233,PL!$H$4:$AC$4,0)),0)*DF$235))+DF330</f>
        <v>0</v>
      </c>
      <c r="DG342" s="356">
        <f>IF(SUM($P330:DG330)&gt;0,0,-DG$190+(DG$233&lt;=$O342)*(IFERROR(INDEX(PL!$H$89:$AC$89,MATCH(MonthlyCF!DG$233,PL!$H$4:$AC$4,0)),0)*DG$235))+DG330</f>
        <v>0</v>
      </c>
      <c r="DH342" s="356">
        <f>IF(SUM($P330:DH330)&gt;0,0,-DH$190+(DH$233&lt;=$O342)*(IFERROR(INDEX(PL!$H$89:$AC$89,MATCH(MonthlyCF!DH$233,PL!$H$4:$AC$4,0)),0)*DH$235))+DH330</f>
        <v>0</v>
      </c>
      <c r="DI342" s="356">
        <f>IF(SUM($P330:DI330)&gt;0,0,-DI$190+(DI$233&lt;=$O342)*(IFERROR(INDEX(PL!$H$89:$AC$89,MATCH(MonthlyCF!DI$233,PL!$H$4:$AC$4,0)),0)*DI$235))+DI330</f>
        <v>0</v>
      </c>
      <c r="DJ342" s="356">
        <f>IF(SUM($P330:DJ330)&gt;0,0,-DJ$190+(DJ$233&lt;=$O342)*(IFERROR(INDEX(PL!$H$89:$AC$89,MATCH(MonthlyCF!DJ$233,PL!$H$4:$AC$4,0)),0)*DJ$235))+DJ330</f>
        <v>0</v>
      </c>
      <c r="DK342" s="356">
        <f>IF(SUM($P330:DK330)&gt;0,0,-DK$190+(DK$233&lt;=$O342)*(IFERROR(INDEX(PL!$H$89:$AC$89,MATCH(MonthlyCF!DK$233,PL!$H$4:$AC$4,0)),0)*DK$235))+DK330</f>
        <v>0</v>
      </c>
      <c r="DL342" s="356">
        <f>IF(SUM($P330:DL330)&gt;0,0,-DL$190+(DL$233&lt;=$O342)*(IFERROR(INDEX(PL!$H$89:$AC$89,MATCH(MonthlyCF!DL$233,PL!$H$4:$AC$4,0)),0)*DL$235))+DL330</f>
        <v>0</v>
      </c>
      <c r="DM342" s="356">
        <f>IF(SUM($P330:DM330)&gt;0,0,-DM$190+(DM$233&lt;=$O342)*(IFERROR(INDEX(PL!$H$89:$AC$89,MATCH(MonthlyCF!DM$233,PL!$H$4:$AC$4,0)),0)*DM$235))+DM330</f>
        <v>0</v>
      </c>
      <c r="DN342" s="356">
        <f>IF(SUM($P330:DN330)&gt;0,0,-DN$190+(DN$233&lt;=$O342)*(IFERROR(INDEX(PL!$H$89:$AC$89,MATCH(MonthlyCF!DN$233,PL!$H$4:$AC$4,0)),0)*DN$235))+DN330</f>
        <v>0</v>
      </c>
      <c r="DO342" s="356">
        <f>IF(SUM($P330:DO330)&gt;0,0,-DO$190+(DO$233&lt;=$O342)*(IFERROR(INDEX(PL!$H$89:$AC$89,MATCH(MonthlyCF!DO$233,PL!$H$4:$AC$4,0)),0)*DO$235))+DO330</f>
        <v>0</v>
      </c>
      <c r="DP342" s="356">
        <f>IF(SUM($P330:DP330)&gt;0,0,-DP$190+(DP$233&lt;=$O342)*(IFERROR(INDEX(PL!$H$89:$AC$89,MATCH(MonthlyCF!DP$233,PL!$H$4:$AC$4,0)),0)*DP$235))+DP330</f>
        <v>0</v>
      </c>
      <c r="DQ342" s="356">
        <f>IF(SUM($P330:DQ330)&gt;0,0,-DQ$190+(DQ$233&lt;=$O342)*(IFERROR(INDEX(PL!$H$89:$AC$89,MATCH(MonthlyCF!DQ$233,PL!$H$4:$AC$4,0)),0)*DQ$235))+DQ330</f>
        <v>0</v>
      </c>
      <c r="DR342" s="356">
        <f>IF(SUM($P330:DR330)&gt;0,0,-DR$190+(DR$233&lt;=$O342)*(IFERROR(INDEX(PL!$H$89:$AC$89,MATCH(MonthlyCF!DR$233,PL!$H$4:$AC$4,0)),0)*DR$235))+DR330</f>
        <v>0</v>
      </c>
      <c r="DS342" s="356">
        <f>IF(SUM($P330:DS330)&gt;0,0,-DS$190+(DS$233&lt;=$O342)*(IFERROR(INDEX(PL!$H$89:$AC$89,MATCH(MonthlyCF!DS$233,PL!$H$4:$AC$4,0)),0)*DS$235))+DS330</f>
        <v>0</v>
      </c>
      <c r="DT342" s="356">
        <f>IF(SUM($P330:DT330)&gt;0,0,-DT$190+(DT$233&lt;=$O342)*(IFERROR(INDEX(PL!$H$89:$AC$89,MATCH(MonthlyCF!DT$233,PL!$H$4:$AC$4,0)),0)*DT$235))+DT330</f>
        <v>0</v>
      </c>
      <c r="DU342" s="356">
        <f>IF(SUM($P330:DU330)&gt;0,0,-DU$190+(DU$233&lt;=$O342)*(IFERROR(INDEX(PL!$H$89:$AC$89,MATCH(MonthlyCF!DU$233,PL!$H$4:$AC$4,0)),0)*DU$235))+DU330</f>
        <v>0</v>
      </c>
      <c r="DV342" s="356">
        <f>IF(SUM($P330:DV330)&gt;0,0,-DV$190+(DV$233&lt;=$O342)*(IFERROR(INDEX(PL!$H$89:$AC$89,MATCH(MonthlyCF!DV$233,PL!$H$4:$AC$4,0)),0)*DV$235))+DV330</f>
        <v>0</v>
      </c>
      <c r="DW342" s="356">
        <f>IF(SUM($P330:DW330)&gt;0,0,-DW$190+(DW$233&lt;=$O342)*(IFERROR(INDEX(PL!$H$89:$AC$89,MATCH(MonthlyCF!DW$233,PL!$H$4:$AC$4,0)),0)*DW$235))+DW330</f>
        <v>0</v>
      </c>
      <c r="DX342" s="356">
        <f>IF(SUM($P330:DX330)&gt;0,0,-DX$190+(DX$233&lt;=$O342)*(IFERROR(INDEX(PL!$H$89:$AC$89,MATCH(MonthlyCF!DX$233,PL!$H$4:$AC$4,0)),0)*DX$235))+DX330</f>
        <v>0</v>
      </c>
      <c r="DY342" s="356">
        <f>IF(SUM($P330:DY330)&gt;0,0,-DY$190+(DY$233&lt;=$O342)*(IFERROR(INDEX(PL!$H$89:$AC$89,MATCH(MonthlyCF!DY$233,PL!$H$4:$AC$4,0)),0)*DY$235))+DY330</f>
        <v>0</v>
      </c>
      <c r="DZ342" s="356">
        <f>IF(SUM($P330:DZ330)&gt;0,0,-DZ$190+(DZ$233&lt;=$O342)*(IFERROR(INDEX(PL!$H$89:$AC$89,MATCH(MonthlyCF!DZ$233,PL!$H$4:$AC$4,0)),0)*DZ$235))+DZ330</f>
        <v>0</v>
      </c>
      <c r="EA342" s="356">
        <f>IF(SUM($P330:EA330)&gt;0,0,-EA$190+(EA$233&lt;=$O342)*(IFERROR(INDEX(PL!$H$89:$AC$89,MATCH(MonthlyCF!EA$233,PL!$H$4:$AC$4,0)),0)*EA$235))+EA330</f>
        <v>0</v>
      </c>
      <c r="EB342" s="356">
        <f>IF(SUM($P330:EB330)&gt;0,0,-EB$190+(EB$233&lt;=$O342)*(IFERROR(INDEX(PL!$H$89:$AC$89,MATCH(MonthlyCF!EB$233,PL!$H$4:$AC$4,0)),0)*EB$235))+EB330</f>
        <v>0</v>
      </c>
      <c r="EC342" s="356">
        <f>IF(SUM($P330:EC330)&gt;0,0,-EC$190+(EC$233&lt;=$O342)*(IFERROR(INDEX(PL!$H$89:$AC$89,MATCH(MonthlyCF!EC$233,PL!$H$4:$AC$4,0)),0)*EC$235))+EC330</f>
        <v>0</v>
      </c>
      <c r="ED342" s="356">
        <f>IF(SUM($P330:ED330)&gt;0,0,-ED$190+(ED$233&lt;=$O342)*(IFERROR(INDEX(PL!$H$89:$AC$89,MATCH(MonthlyCF!ED$233,PL!$H$4:$AC$4,0)),0)*ED$235))+ED330</f>
        <v>0</v>
      </c>
      <c r="EE342" s="356">
        <f>IF(SUM($P330:EE330)&gt;0,0,-EE$190+(EE$233&lt;=$O342)*(IFERROR(INDEX(PL!$H$89:$AC$89,MATCH(MonthlyCF!EE$233,PL!$H$4:$AC$4,0)),0)*EE$235))+EE330</f>
        <v>0</v>
      </c>
      <c r="EF342" s="356">
        <f>IF(SUM($P330:EF330)&gt;0,0,-EF$190+(EF$233&lt;=$O342)*(IFERROR(INDEX(PL!$H$89:$AC$89,MATCH(MonthlyCF!EF$233,PL!$H$4:$AC$4,0)),0)*EF$235))+EF330</f>
        <v>0</v>
      </c>
      <c r="EG342" s="356">
        <f>IF(SUM($P330:EG330)&gt;0,0,-EG$190+(EG$233&lt;=$O342)*(IFERROR(INDEX(PL!$H$89:$AC$89,MATCH(MonthlyCF!EG$233,PL!$H$4:$AC$4,0)),0)*EG$235))+EG330</f>
        <v>0</v>
      </c>
      <c r="EH342" s="356">
        <f>IF(SUM($P330:EH330)&gt;0,0,-EH$190+(EH$233&lt;=$O342)*(IFERROR(INDEX(PL!$H$89:$AC$89,MATCH(MonthlyCF!EH$233,PL!$H$4:$AC$4,0)),0)*EH$235))+EH330</f>
        <v>0</v>
      </c>
      <c r="EI342" s="356">
        <f>IF(SUM($P330:EI330)&gt;0,0,-EI$190+(EI$233&lt;=$O342)*(IFERROR(INDEX(PL!$H$89:$AC$89,MATCH(MonthlyCF!EI$233,PL!$H$4:$AC$4,0)),0)*EI$235))+EI330</f>
        <v>0</v>
      </c>
      <c r="EJ342" s="356">
        <f>IF(SUM($P330:EJ330)&gt;0,0,-EJ$190+(EJ$233&lt;=$O342)*(IFERROR(INDEX(PL!$H$89:$AC$89,MATCH(MonthlyCF!EJ$233,PL!$H$4:$AC$4,0)),0)*EJ$235))+EJ330</f>
        <v>0</v>
      </c>
      <c r="EK342" s="356">
        <f>IF(SUM($P330:EK330)&gt;0,0,-EK$190+(EK$233&lt;=$O342)*(IFERROR(INDEX(PL!$H$89:$AC$89,MATCH(MonthlyCF!EK$233,PL!$H$4:$AC$4,0)),0)*EK$235))+EK330</f>
        <v>0</v>
      </c>
      <c r="EL342" s="356">
        <f>IF(SUM($P330:EL330)&gt;0,0,-EL$190+(EL$233&lt;=$O342)*(IFERROR(INDEX(PL!$H$89:$AC$89,MATCH(MonthlyCF!EL$233,PL!$H$4:$AC$4,0)),0)*EL$235))+EL330</f>
        <v>0</v>
      </c>
      <c r="EM342" s="356">
        <f>IF(SUM($P330:EM330)&gt;0,0,-EM$190+(EM$233&lt;=$O342)*(IFERROR(INDEX(PL!$H$89:$AC$89,MATCH(MonthlyCF!EM$233,PL!$H$4:$AC$4,0)),0)*EM$235))+EM330</f>
        <v>0</v>
      </c>
      <c r="EN342" s="356">
        <f>IF(SUM($P330:EN330)&gt;0,0,-EN$190+(EN$233&lt;=$O342)*(IFERROR(INDEX(PL!$H$89:$AC$89,MATCH(MonthlyCF!EN$233,PL!$H$4:$AC$4,0)),0)*EN$235))+EN330</f>
        <v>0</v>
      </c>
      <c r="EO342" s="356">
        <f>IF(SUM($P330:EO330)&gt;0,0,-EO$190+(EO$233&lt;=$O342)*(IFERROR(INDEX(PL!$H$89:$AC$89,MATCH(MonthlyCF!EO$233,PL!$H$4:$AC$4,0)),0)*EO$235))+EO330</f>
        <v>0</v>
      </c>
      <c r="EP342" s="356">
        <f>IF(SUM($P330:EP330)&gt;0,0,-EP$190+(EP$233&lt;=$O342)*(IFERROR(INDEX(PL!$H$89:$AC$89,MATCH(MonthlyCF!EP$233,PL!$H$4:$AC$4,0)),0)*EP$235))+EP330</f>
        <v>0</v>
      </c>
      <c r="EQ342" s="356">
        <f>IF(SUM($P330:EQ330)&gt;0,0,-EQ$190+(EQ$233&lt;=$O342)*(IFERROR(INDEX(PL!$H$89:$AC$89,MATCH(MonthlyCF!EQ$233,PL!$H$4:$AC$4,0)),0)*EQ$235))+EQ330</f>
        <v>0</v>
      </c>
      <c r="ER342" s="356">
        <f>IF(SUM($P330:ER330)&gt;0,0,-ER$190+(ER$233&lt;=$O342)*(IFERROR(INDEX(PL!$H$89:$AC$89,MATCH(MonthlyCF!ER$233,PL!$H$4:$AC$4,0)),0)*ER$235))+ER330</f>
        <v>0</v>
      </c>
      <c r="ES342" s="356">
        <f>IF(SUM($P330:ES330)&gt;0,0,-ES$190+(ES$233&lt;=$O342)*(IFERROR(INDEX(PL!$H$89:$AC$89,MATCH(MonthlyCF!ES$233,PL!$H$4:$AC$4,0)),0)*ES$235))+ES330</f>
        <v>0</v>
      </c>
      <c r="ET342" s="356">
        <f>IF(SUM($P330:ET330)&gt;0,0,-ET$190+(ET$233&lt;=$O342)*(IFERROR(INDEX(PL!$H$89:$AC$89,MATCH(MonthlyCF!ET$233,PL!$H$4:$AC$4,0)),0)*ET$235))+ET330</f>
        <v>0</v>
      </c>
      <c r="EU342" s="356">
        <f>IF(SUM($P330:EU330)&gt;0,0,-EU$190+(EU$233&lt;=$O342)*(IFERROR(INDEX(PL!$H$89:$AC$89,MATCH(MonthlyCF!EU$233,PL!$H$4:$AC$4,0)),0)*EU$235))+EU330</f>
        <v>0</v>
      </c>
      <c r="EV342" s="356">
        <f>IF(SUM($P330:EV330)&gt;0,0,-EV$190+(EV$233&lt;=$O342)*(IFERROR(INDEX(PL!$H$89:$AC$89,MATCH(MonthlyCF!EV$233,PL!$H$4:$AC$4,0)),0)*EV$235))+EV330</f>
        <v>0</v>
      </c>
      <c r="EW342" s="356">
        <f>IF(SUM($P330:EW330)&gt;0,0,-EW$190+(EW$233&lt;=$O342)*(IFERROR(INDEX(PL!$H$89:$AC$89,MATCH(MonthlyCF!EW$233,PL!$H$4:$AC$4,0)),0)*EW$235))+EW330</f>
        <v>0</v>
      </c>
      <c r="EX342" s="356">
        <f>IF(SUM($P330:EX330)&gt;0,0,-EX$190+(EX$233&lt;=$O342)*(IFERROR(INDEX(PL!$H$89:$AC$89,MATCH(MonthlyCF!EX$233,PL!$H$4:$AC$4,0)),0)*EX$235))+EX330</f>
        <v>0</v>
      </c>
      <c r="EY342" s="356">
        <f>IF(SUM($P330:EY330)&gt;0,0,-EY$190+(EY$233&lt;=$O342)*(IFERROR(INDEX(PL!$H$89:$AC$89,MATCH(MonthlyCF!EY$233,PL!$H$4:$AC$4,0)),0)*EY$235))+EY330</f>
        <v>0</v>
      </c>
      <c r="EZ342" s="356">
        <f>IF(SUM($P330:EZ330)&gt;0,0,-EZ$190+(EZ$233&lt;=$O342)*(IFERROR(INDEX(PL!$H$89:$AC$89,MATCH(MonthlyCF!EZ$233,PL!$H$4:$AC$4,0)),0)*EZ$235))+EZ330</f>
        <v>0</v>
      </c>
      <c r="FA342" s="356">
        <f>IF(SUM($P330:FA330)&gt;0,0,-FA$190+(FA$233&lt;=$O342)*(IFERROR(INDEX(PL!$H$89:$AC$89,MATCH(MonthlyCF!FA$233,PL!$H$4:$AC$4,0)),0)*FA$235))+FA330</f>
        <v>0</v>
      </c>
      <c r="FB342" s="356">
        <f>IF(SUM($P330:FB330)&gt;0,0,-FB$190+(FB$233&lt;=$O342)*(IFERROR(INDEX(PL!$H$89:$AC$89,MATCH(MonthlyCF!FB$233,PL!$H$4:$AC$4,0)),0)*FB$235))+FB330</f>
        <v>0</v>
      </c>
      <c r="FC342" s="356">
        <f>IF(SUM($P330:FC330)&gt;0,0,-FC$190+(FC$233&lt;=$O342)*(IFERROR(INDEX(PL!$H$89:$AC$89,MATCH(MonthlyCF!FC$233,PL!$H$4:$AC$4,0)),0)*FC$235))+FC330</f>
        <v>0</v>
      </c>
      <c r="FD342" s="356">
        <f>IF(SUM($P330:FD330)&gt;0,0,-FD$190+(FD$233&lt;=$O342)*(IFERROR(INDEX(PL!$H$89:$AC$89,MATCH(MonthlyCF!FD$233,PL!$H$4:$AC$4,0)),0)*FD$235))+FD330</f>
        <v>0</v>
      </c>
      <c r="FE342" s="356">
        <f>IF(SUM($P330:FE330)&gt;0,0,-FE$190+(FE$233&lt;=$O342)*(IFERROR(INDEX(PL!$H$89:$AC$89,MATCH(MonthlyCF!FE$233,PL!$H$4:$AC$4,0)),0)*FE$235))+FE330</f>
        <v>0</v>
      </c>
      <c r="FF342" s="356">
        <f>IF(SUM($P330:FF330)&gt;0,0,-FF$190+(FF$233&lt;=$O342)*(IFERROR(INDEX(PL!$H$89:$AC$89,MATCH(MonthlyCF!FF$233,PL!$H$4:$AC$4,0)),0)*FF$235))+FF330</f>
        <v>0</v>
      </c>
      <c r="FG342" s="356">
        <f>IF(SUM($P330:FG330)&gt;0,0,-FG$190+(FG$233&lt;=$O342)*(IFERROR(INDEX(PL!$H$89:$AC$89,MATCH(MonthlyCF!FG$233,PL!$H$4:$AC$4,0)),0)*FG$235))+FG330</f>
        <v>0</v>
      </c>
      <c r="FH342" s="356">
        <f>IF(SUM($P330:FH330)&gt;0,0,-FH$190+(FH$233&lt;=$O342)*(IFERROR(INDEX(PL!$H$89:$AC$89,MATCH(MonthlyCF!FH$233,PL!$H$4:$AC$4,0)),0)*FH$235))+FH330</f>
        <v>0</v>
      </c>
      <c r="FI342" s="356">
        <f>IF(SUM($P330:FI330)&gt;0,0,-FI$190+(FI$233&lt;=$O342)*(IFERROR(INDEX(PL!$H$89:$AC$89,MATCH(MonthlyCF!FI$233,PL!$H$4:$AC$4,0)),0)*FI$235))+FI330</f>
        <v>0</v>
      </c>
      <c r="FJ342" s="356">
        <f>IF(SUM($P330:FJ330)&gt;0,0,-FJ$190+(FJ$233&lt;=$O342)*(IFERROR(INDEX(PL!$H$89:$AC$89,MATCH(MonthlyCF!FJ$233,PL!$H$4:$AC$4,0)),0)*FJ$235))+FJ330</f>
        <v>0</v>
      </c>
      <c r="FK342" s="356">
        <f>IF(SUM($P330:FK330)&gt;0,0,-FK$190+(FK$233&lt;=$O342)*(IFERROR(INDEX(PL!$H$89:$AC$89,MATCH(MonthlyCF!FK$233,PL!$H$4:$AC$4,0)),0)*FK$235))+FK330</f>
        <v>0</v>
      </c>
      <c r="FL342" s="356">
        <f>IF(SUM($P330:FL330)&gt;0,0,-FL$190+(FL$233&lt;=$O342)*(IFERROR(INDEX(PL!$H$89:$AC$89,MATCH(MonthlyCF!FL$233,PL!$H$4:$AC$4,0)),0)*FL$235))+FL330</f>
        <v>0</v>
      </c>
      <c r="FM342" s="356">
        <f>IF(SUM($P330:FM330)&gt;0,0,-FM$190+(FM$233&lt;=$O342)*(IFERROR(INDEX(PL!$H$89:$AC$89,MATCH(MonthlyCF!FM$233,PL!$H$4:$AC$4,0)),0)*FM$235))+FM330</f>
        <v>0</v>
      </c>
      <c r="FN342" s="356">
        <f>IF(SUM($P330:FN330)&gt;0,0,-FN$190+(FN$233&lt;=$O342)*(IFERROR(INDEX(PL!$H$89:$AC$89,MATCH(MonthlyCF!FN$233,PL!$H$4:$AC$4,0)),0)*FN$235))+FN330</f>
        <v>0</v>
      </c>
      <c r="FO342" s="356">
        <f>IF(SUM($P330:FO330)&gt;0,0,-FO$190+(FO$233&lt;=$O342)*(IFERROR(INDEX(PL!$H$89:$AC$89,MATCH(MonthlyCF!FO$233,PL!$H$4:$AC$4,0)),0)*FO$235))+FO330</f>
        <v>0</v>
      </c>
      <c r="FP342" s="356">
        <f>IF(SUM($P330:FP330)&gt;0,0,-FP$190+(FP$233&lt;=$O342)*(IFERROR(INDEX(PL!$H$89:$AC$89,MATCH(MonthlyCF!FP$233,PL!$H$4:$AC$4,0)),0)*FP$235))+FP330</f>
        <v>0</v>
      </c>
      <c r="FQ342" s="356">
        <f>IF(SUM($P330:FQ330)&gt;0,0,-FQ$190+(FQ$233&lt;=$O342)*(IFERROR(INDEX(PL!$H$89:$AC$89,MATCH(MonthlyCF!FQ$233,PL!$H$4:$AC$4,0)),0)*FQ$235))+FQ330</f>
        <v>0</v>
      </c>
      <c r="FR342" s="356">
        <f>IF(SUM($P330:FR330)&gt;0,0,-FR$190+(FR$233&lt;=$O342)*(IFERROR(INDEX(PL!$H$89:$AC$89,MATCH(MonthlyCF!FR$233,PL!$H$4:$AC$4,0)),0)*FR$235))+FR330</f>
        <v>0</v>
      </c>
      <c r="FS342" s="356">
        <f>IF(SUM($P330:FS330)&gt;0,0,-FS$190+(FS$233&lt;=$O342)*(IFERROR(INDEX(PL!$H$89:$AC$89,MATCH(MonthlyCF!FS$233,PL!$H$4:$AC$4,0)),0)*FS$235))+FS330</f>
        <v>0</v>
      </c>
      <c r="FT342" s="356">
        <f>IF(SUM($P330:FT330)&gt;0,0,-FT$190+(FT$233&lt;=$O342)*(IFERROR(INDEX(PL!$H$89:$AC$89,MATCH(MonthlyCF!FT$233,PL!$H$4:$AC$4,0)),0)*FT$235))+FT330</f>
        <v>0</v>
      </c>
      <c r="FU342" s="356">
        <f>IF(SUM($P330:FU330)&gt;0,0,-FU$190+(FU$233&lt;=$O342)*(IFERROR(INDEX(PL!$H$89:$AC$89,MATCH(MonthlyCF!FU$233,PL!$H$4:$AC$4,0)),0)*FU$235))+FU330</f>
        <v>0</v>
      </c>
      <c r="FV342" s="356">
        <f>IF(SUM($P330:FV330)&gt;0,0,-FV$190+(FV$233&lt;=$O342)*(IFERROR(INDEX(PL!$H$89:$AC$89,MATCH(MonthlyCF!FV$233,PL!$H$4:$AC$4,0)),0)*FV$235))+FV330</f>
        <v>0</v>
      </c>
      <c r="FW342" s="356">
        <f>IF(SUM($P330:FW330)&gt;0,0,-FW$190+(FW$233&lt;=$O342)*(IFERROR(INDEX(PL!$H$89:$AC$89,MATCH(MonthlyCF!FW$233,PL!$H$4:$AC$4,0)),0)*FW$235))+FW330</f>
        <v>0</v>
      </c>
      <c r="FX342" s="356">
        <f>IF(SUM($P330:FX330)&gt;0,0,-FX$190+(FX$233&lt;=$O342)*(IFERROR(INDEX(PL!$H$89:$AC$89,MATCH(MonthlyCF!FX$233,PL!$H$4:$AC$4,0)),0)*FX$235))+FX330</f>
        <v>0</v>
      </c>
      <c r="FY342" s="356">
        <f>IF(SUM($P330:FY330)&gt;0,0,-FY$190+(FY$233&lt;=$O342)*(IFERROR(INDEX(PL!$H$89:$AC$89,MATCH(MonthlyCF!FY$233,PL!$H$4:$AC$4,0)),0)*FY$235))+FY330</f>
        <v>0</v>
      </c>
      <c r="FZ342" s="356">
        <f>IF(SUM($P330:FZ330)&gt;0,0,-FZ$190+(FZ$233&lt;=$O342)*(IFERROR(INDEX(PL!$H$89:$AC$89,MATCH(MonthlyCF!FZ$233,PL!$H$4:$AC$4,0)),0)*FZ$235))+FZ330</f>
        <v>0</v>
      </c>
      <c r="GA342" s="356">
        <f>IF(SUM($P330:GA330)&gt;0,0,-GA$190+(GA$233&lt;=$O342)*(IFERROR(INDEX(PL!$H$89:$AC$89,MATCH(MonthlyCF!GA$233,PL!$H$4:$AC$4,0)),0)*GA$235))+GA330</f>
        <v>0</v>
      </c>
      <c r="GB342" s="356">
        <f>IF(SUM($P330:GB330)&gt;0,0,-GB$190+(GB$233&lt;=$O342)*(IFERROR(INDEX(PL!$H$89:$AC$89,MATCH(MonthlyCF!GB$233,PL!$H$4:$AC$4,0)),0)*GB$235))+GB330</f>
        <v>0</v>
      </c>
      <c r="GC342" s="356">
        <f>IF(SUM($P330:GC330)&gt;0,0,-GC$190+(GC$233&lt;=$O342)*(IFERROR(INDEX(PL!$H$89:$AC$89,MATCH(MonthlyCF!GC$233,PL!$H$4:$AC$4,0)),0)*GC$235))+GC330</f>
        <v>0</v>
      </c>
      <c r="GD342" s="356">
        <f>IF(SUM($P330:GD330)&gt;0,0,-GD$190+(GD$233&lt;=$O342)*(IFERROR(INDEX(PL!$H$89:$AC$89,MATCH(MonthlyCF!GD$233,PL!$H$4:$AC$4,0)),0)*GD$235))+GD330</f>
        <v>0</v>
      </c>
      <c r="GE342" s="356">
        <f>IF(SUM($P330:GE330)&gt;0,0,-GE$190+(GE$233&lt;=$O342)*(IFERROR(INDEX(PL!$H$89:$AC$89,MATCH(MonthlyCF!GE$233,PL!$H$4:$AC$4,0)),0)*GE$235))+GE330</f>
        <v>0</v>
      </c>
      <c r="GF342" s="356">
        <f>IF(SUM($P330:GF330)&gt;0,0,-GF$190+(GF$233&lt;=$O342)*(IFERROR(INDEX(PL!$H$89:$AC$89,MATCH(MonthlyCF!GF$233,PL!$H$4:$AC$4,0)),0)*GF$235))+GF330</f>
        <v>0</v>
      </c>
      <c r="GG342" s="356">
        <f>IF(SUM($P330:GG330)&gt;0,0,-GG$190+(GG$233&lt;=$O342)*(IFERROR(INDEX(PL!$H$89:$AC$89,MATCH(MonthlyCF!GG$233,PL!$H$4:$AC$4,0)),0)*GG$235))+GG330</f>
        <v>0</v>
      </c>
      <c r="GH342" s="356">
        <f>IF(SUM($P330:GH330)&gt;0,0,-GH$190+(GH$233&lt;=$O342)*(IFERROR(INDEX(PL!$H$89:$AC$89,MATCH(MonthlyCF!GH$233,PL!$H$4:$AC$4,0)),0)*GH$235))+GH330</f>
        <v>0</v>
      </c>
      <c r="GI342" s="356">
        <f>IF(SUM($P330:GI330)&gt;0,0,-GI$190+(GI$233&lt;=$O342)*(IFERROR(INDEX(PL!$H$89:$AC$89,MATCH(MonthlyCF!GI$233,PL!$H$4:$AC$4,0)),0)*GI$235))+GI330</f>
        <v>0</v>
      </c>
      <c r="GJ342" s="356">
        <f>IF(SUM($P330:GJ330)&gt;0,0,-GJ$190+(GJ$233&lt;=$O342)*(IFERROR(INDEX(PL!$H$89:$AC$89,MATCH(MonthlyCF!GJ$233,PL!$H$4:$AC$4,0)),0)*GJ$235))+GJ330</f>
        <v>0</v>
      </c>
      <c r="GK342" s="356">
        <f>IF(SUM($P330:GK330)&gt;0,0,-GK$190+(GK$233&lt;=$O342)*(IFERROR(INDEX(PL!$H$89:$AC$89,MATCH(MonthlyCF!GK$233,PL!$H$4:$AC$4,0)),0)*GK$235))+GK330</f>
        <v>0</v>
      </c>
      <c r="GL342" s="356">
        <f>IF(SUM($P330:GL330)&gt;0,0,-GL$190+(GL$233&lt;=$O342)*(IFERROR(INDEX(PL!$H$89:$AC$89,MATCH(MonthlyCF!GL$233,PL!$H$4:$AC$4,0)),0)*GL$235))+GL330</f>
        <v>0</v>
      </c>
      <c r="GM342" s="356">
        <f>IF(SUM($P330:GM330)&gt;0,0,-GM$190+(GM$233&lt;=$O342)*(IFERROR(INDEX(PL!$H$89:$AC$89,MATCH(MonthlyCF!GM$233,PL!$H$4:$AC$4,0)),0)*GM$235))+GM330</f>
        <v>0</v>
      </c>
      <c r="GN342" s="356">
        <f>IF(SUM($P330:GN330)&gt;0,0,-GN$190+(GN$233&lt;=$O342)*(IFERROR(INDEX(PL!$H$89:$AC$89,MATCH(MonthlyCF!GN$233,PL!$H$4:$AC$4,0)),0)*GN$235))+GN330</f>
        <v>0</v>
      </c>
    </row>
    <row r="343" spans="13:196" hidden="1" outlineLevel="1" x14ac:dyDescent="0.75">
      <c r="M343" s="565">
        <f t="shared" si="588"/>
        <v>3.4792548503587111</v>
      </c>
      <c r="N343" s="564">
        <f t="shared" si="589"/>
        <v>0.34645712971687326</v>
      </c>
      <c r="O343" s="1">
        <v>3</v>
      </c>
      <c r="P343" s="356">
        <f>IF(SUM($P331:P331)&gt;0,0,-P$190+(P$233&lt;=$O343)*(IFERROR(INDEX(PL!$H$89:$AC$89,MATCH(MonthlyCF!P$233,PL!$H$4:$AC$4,0)),0)*P$235))+P331</f>
        <v>-11919593.055779437</v>
      </c>
      <c r="Q343" s="356">
        <f>IF(SUM($P331:Q331)&gt;0,0,-Q$190+(Q$233&lt;=$O343)*(IFERROR(INDEX(PL!$H$89:$AC$89,MATCH(MonthlyCF!Q$233,PL!$H$4:$AC$4,0)),0)*Q$235))+Q331</f>
        <v>-4047304.3314319733</v>
      </c>
      <c r="R343" s="356">
        <f>IF(SUM($P331:R331)&gt;0,0,-R$190+(R$233&lt;=$O343)*(IFERROR(INDEX(PL!$H$89:$AC$89,MATCH(MonthlyCF!R$233,PL!$H$4:$AC$4,0)),0)*R$235))+R331</f>
        <v>-4408131.0589997172</v>
      </c>
      <c r="S343" s="356">
        <f>IF(SUM($P331:S331)&gt;0,0,-S$190+(S$233&lt;=$O343)*(IFERROR(INDEX(PL!$H$89:$AC$89,MATCH(MonthlyCF!S$233,PL!$H$4:$AC$4,0)),0)*S$235))+S331</f>
        <v>-4768342.5301141627</v>
      </c>
      <c r="T343" s="356">
        <f>IF(SUM($P331:T331)&gt;0,0,-T$190+(T$233&lt;=$O343)*(IFERROR(INDEX(PL!$H$89:$AC$89,MATCH(MonthlyCF!T$233,PL!$H$4:$AC$4,0)),0)*T$235))+T331</f>
        <v>-2925595.0161827197</v>
      </c>
      <c r="U343" s="356">
        <f>IF(SUM($P331:U331)&gt;0,0,-U$190+(U$233&lt;=$O343)*(IFERROR(INDEX(PL!$H$89:$AC$89,MATCH(MonthlyCF!U$233,PL!$H$4:$AC$4,0)),0)*U$235))+U331</f>
        <v>-76508431.006988153</v>
      </c>
      <c r="V343" s="356">
        <f>IF(SUM($P331:V331)&gt;0,0,-V$190+(V$233&lt;=$O343)*(IFERROR(INDEX(PL!$H$89:$AC$89,MATCH(MonthlyCF!V$233,PL!$H$4:$AC$4,0)),0)*V$235))+V331</f>
        <v>-78825744.713935822</v>
      </c>
      <c r="W343" s="356">
        <f>IF(SUM($P331:W331)&gt;0,0,-W$190+(W$233&lt;=$O343)*(IFERROR(INDEX(PL!$H$89:$AC$89,MATCH(MonthlyCF!W$233,PL!$H$4:$AC$4,0)),0)*W$235))+W331</f>
        <v>-77859196.7431034</v>
      </c>
      <c r="X343" s="356">
        <f>IF(SUM($P331:X331)&gt;0,0,-X$190+(X$233&lt;=$O343)*(IFERROR(INDEX(PL!$H$89:$AC$89,MATCH(MonthlyCF!X$233,PL!$H$4:$AC$4,0)),0)*X$235))+X331</f>
        <v>-1776705.23195166</v>
      </c>
      <c r="Y343" s="356">
        <f>IF(SUM($P331:Y331)&gt;0,0,-Y$190+(Y$233&lt;=$O343)*(IFERROR(INDEX(PL!$H$89:$AC$89,MATCH(MonthlyCF!Y$233,PL!$H$4:$AC$4,0)),0)*Y$235))+Y331</f>
        <v>-1805021.7962741829</v>
      </c>
      <c r="Z343" s="356">
        <f>IF(SUM($P331:Z331)&gt;0,0,-Z$190+(Z$233&lt;=$O343)*(IFERROR(INDEX(PL!$H$89:$AC$89,MATCH(MonthlyCF!Z$233,PL!$H$4:$AC$4,0)),0)*Z$235))+Z331</f>
        <v>-1827428.882366918</v>
      </c>
      <c r="AA343" s="356">
        <f>IF(SUM($P331:AA331)&gt;0,0,-AA$190+(AA$233&lt;=$O343)*(IFERROR(INDEX(PL!$H$89:$AC$89,MATCH(MonthlyCF!AA$233,PL!$H$4:$AC$4,0)),0)*AA$235))+AA331</f>
        <v>-1843165.1443513769</v>
      </c>
      <c r="AB343" s="356">
        <f>IF(SUM($P331:AB331)&gt;0,0,-AB$190+(AB$233&lt;=$O343)*(IFERROR(INDEX(PL!$H$89:$AC$89,MATCH(MonthlyCF!AB$233,PL!$H$4:$AC$4,0)),0)*AB$235))+AB331</f>
        <v>-1851694.4579831732</v>
      </c>
      <c r="AC343" s="356">
        <f>IF(SUM($P331:AC331)&gt;0,0,-AC$190+(AC$233&lt;=$O343)*(IFERROR(INDEX(PL!$H$89:$AC$89,MATCH(MonthlyCF!AC$233,PL!$H$4:$AC$4,0)),0)*AC$235))+AC331</f>
        <v>-1852738.0048369952</v>
      </c>
      <c r="AD343" s="356">
        <f>IF(SUM($P331:AD331)&gt;0,0,-AD$190+(AD$233&lt;=$O343)*(IFERROR(INDEX(PL!$H$89:$AC$89,MATCH(MonthlyCF!AD$233,PL!$H$4:$AC$4,0)),0)*AD$235))+AD331</f>
        <v>-1846291.1063086065</v>
      </c>
      <c r="AE343" s="356">
        <f>IF(SUM($P331:AE331)&gt;0,0,-AE$190+(AE$233&lt;=$O343)*(IFERROR(INDEX(PL!$H$89:$AC$89,MATCH(MonthlyCF!AE$233,PL!$H$4:$AC$4,0)),0)*AE$235))+AE331</f>
        <v>-1832623.3949522353</v>
      </c>
      <c r="AF343" s="356">
        <f>IF(SUM($P331:AF331)&gt;0,0,-AF$190+(AF$233&lt;=$O343)*(IFERROR(INDEX(PL!$H$89:$AC$89,MATCH(MonthlyCF!AF$233,PL!$H$4:$AC$4,0)),0)*AF$235))+AF331</f>
        <v>-1812262.3112647701</v>
      </c>
      <c r="AG343" s="356">
        <f>IF(SUM($P331:AG331)&gt;0,0,-AG$190+(AG$233&lt;=$O343)*(IFERROR(INDEX(PL!$H$89:$AC$89,MATCH(MonthlyCF!AG$233,PL!$H$4:$AC$4,0)),0)*AG$235))+AG331</f>
        <v>-1785961.3317151545</v>
      </c>
      <c r="AH343" s="356">
        <f>IF(SUM($P331:AH331)&gt;0,0,-AH$190+(AH$233&lt;=$O343)*(IFERROR(INDEX(PL!$H$89:$AC$89,MATCH(MonthlyCF!AH$233,PL!$H$4:$AC$4,0)),0)*AH$235))+AH331</f>
        <v>-1754655.5680459051</v>
      </c>
      <c r="AI343" s="356">
        <f>IF(SUM($P331:AI331)&gt;0,0,-AI$190+(AI$233&lt;=$O343)*(IFERROR(INDEX(PL!$H$89:$AC$89,MATCH(MonthlyCF!AI$233,PL!$H$4:$AC$4,0)),0)*AI$235))+AI331</f>
        <v>-1719408.4620194673</v>
      </c>
      <c r="AJ343" s="356">
        <f>IF(SUM($P331:AJ331)&gt;0,0,-AJ$190+(AJ$233&lt;=$O343)*(IFERROR(INDEX(PL!$H$89:$AC$89,MATCH(MonthlyCF!AJ$233,PL!$H$4:$AC$4,0)),0)*AJ$235))+AJ331</f>
        <v>-1958943.0040157298</v>
      </c>
      <c r="AK343" s="356">
        <f>IF(SUM($P331:AK331)&gt;0,0,-AK$190+(AK$233&lt;=$O343)*(IFERROR(INDEX(PL!$H$89:$AC$89,MATCH(MonthlyCF!AK$233,PL!$H$4:$AC$4,0)),0)*AK$235))+AK331</f>
        <v>-9201679.1472309139</v>
      </c>
      <c r="AL343" s="356">
        <f>IF(SUM($P331:AL331)&gt;0,0,-AL$190+(AL$233&lt;=$O343)*(IFERROR(INDEX(PL!$H$89:$AC$89,MATCH(MonthlyCF!AL$233,PL!$H$4:$AC$4,0)),0)*AL$235))+AL331</f>
        <v>-9530637.2101987116</v>
      </c>
      <c r="AM343" s="356">
        <f>IF(SUM($P331:AM331)&gt;0,0,-AM$190+(AM$233&lt;=$O343)*(IFERROR(INDEX(PL!$H$89:$AC$89,MATCH(MonthlyCF!AM$233,PL!$H$4:$AC$4,0)),0)*AM$235))+AM331</f>
        <v>-9773351.9232677575</v>
      </c>
      <c r="AN343" s="356">
        <f>IF(SUM($P331:AN331)&gt;0,0,-AN$190+(AN$233&lt;=$O343)*(IFERROR(INDEX(PL!$H$89:$AC$89,MATCH(MonthlyCF!AN$233,PL!$H$4:$AC$4,0)),0)*AN$235))+AN331</f>
        <v>-9930653.7513901442</v>
      </c>
      <c r="AO343" s="356">
        <f>IF(SUM($P331:AO331)&gt;0,0,-AO$190+(AO$233&lt;=$O343)*(IFERROR(INDEX(PL!$H$89:$AC$89,MATCH(MonthlyCF!AO$233,PL!$H$4:$AC$4,0)),0)*AO$235))+AO331</f>
        <v>0</v>
      </c>
      <c r="AP343" s="356">
        <f>IF(SUM($P331:AP331)&gt;0,0,-AP$190+(AP$233&lt;=$O343)*(IFERROR(INDEX(PL!$H$89:$AC$89,MATCH(MonthlyCF!AP$233,PL!$H$4:$AC$4,0)),0)*AP$235))+AP331</f>
        <v>0</v>
      </c>
      <c r="AQ343" s="356">
        <f>IF(SUM($P331:AQ331)&gt;0,0,-AQ$190+(AQ$233&lt;=$O343)*(IFERROR(INDEX(PL!$H$89:$AC$89,MATCH(MonthlyCF!AQ$233,PL!$H$4:$AC$4,0)),0)*AQ$235))+AQ331</f>
        <v>5540245.2895308295</v>
      </c>
      <c r="AR343" s="356">
        <f>IF(SUM($P331:AR331)&gt;0,0,-AR$190+(AR$233&lt;=$O343)*(IFERROR(INDEX(PL!$H$89:$AC$89,MATCH(MonthlyCF!AR$233,PL!$H$4:$AC$4,0)),0)*AR$235))+AR331</f>
        <v>4915719.5641067261</v>
      </c>
      <c r="AS343" s="356">
        <f>IF(SUM($P331:AS331)&gt;0,0,-AS$190+(AS$233&lt;=$O343)*(IFERROR(INDEX(PL!$H$89:$AC$89,MATCH(MonthlyCF!AS$233,PL!$H$4:$AC$4,0)),0)*AS$235))+AS331</f>
        <v>4191130.6273917309</v>
      </c>
      <c r="AT343" s="356">
        <f>IF(SUM($P331:AT331)&gt;0,0,-AT$190+(AT$233&lt;=$O343)*(IFERROR(INDEX(PL!$H$89:$AC$89,MATCH(MonthlyCF!AT$233,PL!$H$4:$AC$4,0)),0)*AT$235))+AT331</f>
        <v>3433691.3178301635</v>
      </c>
      <c r="AU343" s="356">
        <f>IF(SUM($P331:AU331)&gt;0,0,-AU$190+(AU$233&lt;=$O343)*(IFERROR(INDEX(PL!$H$89:$AC$89,MATCH(MonthlyCF!AU$233,PL!$H$4:$AC$4,0)),0)*AU$235))+AU331</f>
        <v>3433691.3178301617</v>
      </c>
      <c r="AV343" s="356">
        <f>IF(SUM($P331:AV331)&gt;0,0,-AV$190+(AV$233&lt;=$O343)*(IFERROR(INDEX(PL!$H$89:$AC$89,MATCH(MonthlyCF!AV$233,PL!$H$4:$AC$4,0)),0)*AV$235))+AV331</f>
        <v>4191130.6273917267</v>
      </c>
      <c r="AW343" s="356">
        <f>IF(SUM($P331:AW331)&gt;0,0,-AW$190+(AW$233&lt;=$O343)*(IFERROR(INDEX(PL!$H$89:$AC$89,MATCH(MonthlyCF!AW$233,PL!$H$4:$AC$4,0)),0)*AW$235))+AW331</f>
        <v>4915719.564106728</v>
      </c>
      <c r="AX343" s="356">
        <f>IF(SUM($P331:AX331)&gt;0,0,-AX$190+(AX$233&lt;=$O343)*(IFERROR(INDEX(PL!$H$89:$AC$89,MATCH(MonthlyCF!AX$233,PL!$H$4:$AC$4,0)),0)*AX$235))+AX331</f>
        <v>5540245.2895308342</v>
      </c>
      <c r="AY343" s="356">
        <f>IF(SUM($P331:AY331)&gt;0,0,-AY$190+(AY$233&lt;=$O343)*(IFERROR(INDEX(PL!$H$89:$AC$89,MATCH(MonthlyCF!AY$233,PL!$H$4:$AC$4,0)),0)*AY$235))+AY331</f>
        <v>6000078.1532754973</v>
      </c>
      <c r="AZ343" s="356">
        <f>IF(SUM($P331:AZ331)&gt;0,0,-AZ$190+(AZ$233&lt;=$O343)*(IFERROR(INDEX(PL!$H$89:$AC$89,MATCH(MonthlyCF!AZ$233,PL!$H$4:$AC$4,0)),0)*AZ$235))+AZ331</f>
        <v>6244114.5211488204</v>
      </c>
      <c r="BA343" s="356">
        <f>IF(SUM($P331:BA331)&gt;0,0,-BA$190+(BA$233&lt;=$O343)*(IFERROR(INDEX(PL!$H$89:$AC$89,MATCH(MonthlyCF!BA$233,PL!$H$4:$AC$4,0)),0)*BA$235))+BA331</f>
        <v>6244114.5211488158</v>
      </c>
      <c r="BB343" s="356">
        <f>IF(SUM($P331:BB331)&gt;0,0,-BB$190+(BB$233&lt;=$O343)*(IFERROR(INDEX(PL!$H$89:$AC$89,MATCH(MonthlyCF!BB$233,PL!$H$4:$AC$4,0)),0)*BB$235))+BB331</f>
        <v>6000078.1532755056</v>
      </c>
      <c r="BC343" s="356">
        <f>IF(SUM($P331:BC331)&gt;0,0,-BC$190+(BC$233&lt;=$O343)*(IFERROR(INDEX(PL!$H$89:$AC$89,MATCH(MonthlyCF!BC$233,PL!$H$4:$AC$4,0)),0)*BC$235))+BC331</f>
        <v>6747454.4999035522</v>
      </c>
      <c r="BD343" s="356">
        <f>IF(SUM($P331:BD331)&gt;0,0,-BD$190+(BD$233&lt;=$O343)*(IFERROR(INDEX(PL!$H$89:$AC$89,MATCH(MonthlyCF!BD$233,PL!$H$4:$AC$4,0)),0)*BD$235))+BD331</f>
        <v>5986845.773015351</v>
      </c>
      <c r="BE343" s="356">
        <f>IF(SUM($P331:BE331)&gt;0,0,-BE$190+(BE$233&lt;=$O343)*(IFERROR(INDEX(PL!$H$89:$AC$89,MATCH(MonthlyCF!BE$233,PL!$H$4:$AC$4,0)),0)*BE$235))+BE331</f>
        <v>5104370.2460099468</v>
      </c>
      <c r="BF343" s="356">
        <f>IF(SUM($P331:BF331)&gt;0,0,-BF$190+(BF$233&lt;=$O343)*(IFERROR(INDEX(PL!$H$89:$AC$89,MATCH(MonthlyCF!BF$233,PL!$H$4:$AC$4,0)),0)*BF$235))+BF331</f>
        <v>4181886.3106212597</v>
      </c>
      <c r="BG343" s="356">
        <f>IF(SUM($P331:BG331)&gt;0,0,-BG$190+(BG$233&lt;=$O343)*(IFERROR(INDEX(PL!$H$89:$AC$89,MATCH(MonthlyCF!BG$233,PL!$H$4:$AC$4,0)),0)*BG$235))+BG331</f>
        <v>4181886.3106212574</v>
      </c>
      <c r="BH343" s="356">
        <f>IF(SUM($P331:BH331)&gt;0,0,-BH$190+(BH$233&lt;=$O343)*(IFERROR(INDEX(PL!$H$89:$AC$89,MATCH(MonthlyCF!BH$233,PL!$H$4:$AC$4,0)),0)*BH$235))+BH331</f>
        <v>5104370.2460099421</v>
      </c>
      <c r="BI343" s="356">
        <f>IF(SUM($P331:BI331)&gt;0,0,-BI$190+(BI$233&lt;=$O343)*(IFERROR(INDEX(PL!$H$89:$AC$89,MATCH(MonthlyCF!BI$233,PL!$H$4:$AC$4,0)),0)*BI$235))+BI331</f>
        <v>5986845.7730153529</v>
      </c>
      <c r="BJ343" s="356">
        <f>IF(SUM($P331:BJ331)&gt;0,0,-BJ$190+(BJ$233&lt;=$O343)*(IFERROR(INDEX(PL!$H$89:$AC$89,MATCH(MonthlyCF!BJ$233,PL!$H$4:$AC$4,0)),0)*BJ$235))+BJ331</f>
        <v>6747454.4999035569</v>
      </c>
      <c r="BK343" s="356">
        <f>IF(SUM($P331:BK331)&gt;0,0,-BK$190+(BK$233&lt;=$O343)*(IFERROR(INDEX(PL!$H$89:$AC$89,MATCH(MonthlyCF!BK$233,PL!$H$4:$AC$4,0)),0)*BK$235))+BK331</f>
        <v>7307484.0949001014</v>
      </c>
      <c r="BL343" s="356">
        <f>IF(SUM($P331:BL331)&gt;0,0,-BL$190+(BL$233&lt;=$O343)*(IFERROR(INDEX(PL!$H$89:$AC$89,MATCH(MonthlyCF!BL$233,PL!$H$4:$AC$4,0)),0)*BL$235))+BL331</f>
        <v>7604695.5363607407</v>
      </c>
      <c r="BM343" s="356">
        <f>IF(SUM($P331:BM331)&gt;0,0,-BM$190+(BM$233&lt;=$O343)*(IFERROR(INDEX(PL!$H$89:$AC$89,MATCH(MonthlyCF!BM$233,PL!$H$4:$AC$4,0)),0)*BM$235))+BM331</f>
        <v>7604695.5363607351</v>
      </c>
      <c r="BN343" s="356">
        <f>IF(SUM($P331:BN331)&gt;0,0,-BN$190+(BN$233&lt;=$O343)*(IFERROR(INDEX(PL!$H$89:$AC$89,MATCH(MonthlyCF!BN$233,PL!$H$4:$AC$4,0)),0)*BN$235))+BN331</f>
        <v>7307484.0949001117</v>
      </c>
      <c r="BO343" s="356">
        <f>IF(SUM($P331:BO331)&gt;0,0,-BO$190+(BO$233&lt;=$O343)*(IFERROR(INDEX(PL!$H$89:$AC$89,MATCH(MonthlyCF!BO$233,PL!$H$4:$AC$4,0)),0)*BO$235))+BO331</f>
        <v>8523989.4407454003</v>
      </c>
      <c r="BP343" s="356">
        <f>IF(SUM($P331:BP331)&gt;0,0,-BP$190+(BP$233&lt;=$O343)*(IFERROR(INDEX(PL!$H$89:$AC$89,MATCH(MonthlyCF!BP$233,PL!$H$4:$AC$4,0)),0)*BP$235))+BP331</f>
        <v>7563120.3075594706</v>
      </c>
      <c r="BQ343" s="356">
        <f>IF(SUM($P331:BQ331)&gt;0,0,-BQ$190+(BQ$233&lt;=$O343)*(IFERROR(INDEX(PL!$H$89:$AC$89,MATCH(MonthlyCF!BQ$233,PL!$H$4:$AC$4,0)),0)*BQ$235))+BQ331</f>
        <v>6448298.106977338</v>
      </c>
      <c r="BR343" s="356">
        <f>IF(SUM($P331:BR331)&gt;0,0,-BR$190+(BR$233&lt;=$O343)*(IFERROR(INDEX(PL!$H$89:$AC$89,MATCH(MonthlyCF!BR$233,PL!$H$4:$AC$4,0)),0)*BR$235))+BR331</f>
        <v>5282933.6981291072</v>
      </c>
      <c r="BS343" s="356">
        <f>IF(SUM($P331:BS331)&gt;0,0,-BS$190+(BS$233&lt;=$O343)*(IFERROR(INDEX(PL!$H$89:$AC$89,MATCH(MonthlyCF!BS$233,PL!$H$4:$AC$4,0)),0)*BS$235))+BS331</f>
        <v>5282933.6981291045</v>
      </c>
      <c r="BT343" s="356">
        <f>IF(SUM($P331:BT331)&gt;0,0,-BT$190+(BT$233&lt;=$O343)*(IFERROR(INDEX(PL!$H$89:$AC$89,MATCH(MonthlyCF!BT$233,PL!$H$4:$AC$4,0)),0)*BT$235))+BT331</f>
        <v>6448298.1069773315</v>
      </c>
      <c r="BU343" s="356">
        <f>IF(SUM($P331:BU331)&gt;0,0,-BU$190+(BU$233&lt;=$O343)*(IFERROR(INDEX(PL!$H$89:$AC$89,MATCH(MonthlyCF!BU$233,PL!$H$4:$AC$4,0)),0)*BU$235))+BU331</f>
        <v>7563120.3075594734</v>
      </c>
      <c r="BV343" s="356">
        <f>IF(SUM($P331:BV331)&gt;0,0,-BV$190+(BV$233&lt;=$O343)*(IFERROR(INDEX(PL!$H$89:$AC$89,MATCH(MonthlyCF!BV$233,PL!$H$4:$AC$4,0)),0)*BV$235))+BV331</f>
        <v>8523989.4407454077</v>
      </c>
      <c r="BW343" s="356">
        <f>IF(SUM($P331:BW331)&gt;0,0,-BW$190+(BW$233&lt;=$O343)*(IFERROR(INDEX(PL!$H$89:$AC$89,MATCH(MonthlyCF!BW$233,PL!$H$4:$AC$4,0)),0)*BW$235))+BW331</f>
        <v>9231469.0323934425</v>
      </c>
      <c r="BX343" s="356">
        <f>IF(SUM($P331:BX331)&gt;0,0,-BX$190+(BX$233&lt;=$O343)*(IFERROR(INDEX(PL!$H$89:$AC$89,MATCH(MonthlyCF!BX$233,PL!$H$4:$AC$4,0)),0)*BX$235))+BX331</f>
        <v>9606933.1705681309</v>
      </c>
      <c r="BY343" s="356">
        <f>IF(SUM($P331:BY331)&gt;0,0,-BY$190+(BY$233&lt;=$O343)*(IFERROR(INDEX(PL!$H$89:$AC$89,MATCH(MonthlyCF!BY$233,PL!$H$4:$AC$4,0)),0)*BY$235))+BY331</f>
        <v>9606933.1705681235</v>
      </c>
      <c r="BZ343" s="356">
        <f>IF(SUM($P331:BZ331)&gt;0,0,-BZ$190+(BZ$233&lt;=$O343)*(IFERROR(INDEX(PL!$H$89:$AC$89,MATCH(MonthlyCF!BZ$233,PL!$H$4:$AC$4,0)),0)*BZ$235))+BZ331</f>
        <v>906473739.88381433</v>
      </c>
      <c r="CA343" s="356">
        <f>IF(SUM($P331:CA331)&gt;0,0,-CA$190+(CA$233&lt;=$O343)*(IFERROR(INDEX(PL!$H$89:$AC$89,MATCH(MonthlyCF!CA$233,PL!$H$4:$AC$4,0)),0)*CA$235))+CA331</f>
        <v>0</v>
      </c>
      <c r="CB343" s="356">
        <f>IF(SUM($P331:CB331)&gt;0,0,-CB$190+(CB$233&lt;=$O343)*(IFERROR(INDEX(PL!$H$89:$AC$89,MATCH(MonthlyCF!CB$233,PL!$H$4:$AC$4,0)),0)*CB$235))+CB331</f>
        <v>0</v>
      </c>
      <c r="CC343" s="356">
        <f>IF(SUM($P331:CC331)&gt;0,0,-CC$190+(CC$233&lt;=$O343)*(IFERROR(INDEX(PL!$H$89:$AC$89,MATCH(MonthlyCF!CC$233,PL!$H$4:$AC$4,0)),0)*CC$235))+CC331</f>
        <v>0</v>
      </c>
      <c r="CD343" s="356">
        <f>IF(SUM($P331:CD331)&gt;0,0,-CD$190+(CD$233&lt;=$O343)*(IFERROR(INDEX(PL!$H$89:$AC$89,MATCH(MonthlyCF!CD$233,PL!$H$4:$AC$4,0)),0)*CD$235))+CD331</f>
        <v>0</v>
      </c>
      <c r="CE343" s="356">
        <f>IF(SUM($P331:CE331)&gt;0,0,-CE$190+(CE$233&lt;=$O343)*(IFERROR(INDEX(PL!$H$89:$AC$89,MATCH(MonthlyCF!CE$233,PL!$H$4:$AC$4,0)),0)*CE$235))+CE331</f>
        <v>0</v>
      </c>
      <c r="CF343" s="356">
        <f>IF(SUM($P331:CF331)&gt;0,0,-CF$190+(CF$233&lt;=$O343)*(IFERROR(INDEX(PL!$H$89:$AC$89,MATCH(MonthlyCF!CF$233,PL!$H$4:$AC$4,0)),0)*CF$235))+CF331</f>
        <v>0</v>
      </c>
      <c r="CG343" s="356">
        <f>IF(SUM($P331:CG331)&gt;0,0,-CG$190+(CG$233&lt;=$O343)*(IFERROR(INDEX(PL!$H$89:$AC$89,MATCH(MonthlyCF!CG$233,PL!$H$4:$AC$4,0)),0)*CG$235))+CG331</f>
        <v>0</v>
      </c>
      <c r="CH343" s="356">
        <f>IF(SUM($P331:CH331)&gt;0,0,-CH$190+(CH$233&lt;=$O343)*(IFERROR(INDEX(PL!$H$89:$AC$89,MATCH(MonthlyCF!CH$233,PL!$H$4:$AC$4,0)),0)*CH$235))+CH331</f>
        <v>0</v>
      </c>
      <c r="CI343" s="356">
        <f>IF(SUM($P331:CI331)&gt;0,0,-CI$190+(CI$233&lt;=$O343)*(IFERROR(INDEX(PL!$H$89:$AC$89,MATCH(MonthlyCF!CI$233,PL!$H$4:$AC$4,0)),0)*CI$235))+CI331</f>
        <v>0</v>
      </c>
      <c r="CJ343" s="356">
        <f>IF(SUM($P331:CJ331)&gt;0,0,-CJ$190+(CJ$233&lt;=$O343)*(IFERROR(INDEX(PL!$H$89:$AC$89,MATCH(MonthlyCF!CJ$233,PL!$H$4:$AC$4,0)),0)*CJ$235))+CJ331</f>
        <v>0</v>
      </c>
      <c r="CK343" s="356">
        <f>IF(SUM($P331:CK331)&gt;0,0,-CK$190+(CK$233&lt;=$O343)*(IFERROR(INDEX(PL!$H$89:$AC$89,MATCH(MonthlyCF!CK$233,PL!$H$4:$AC$4,0)),0)*CK$235))+CK331</f>
        <v>0</v>
      </c>
      <c r="CL343" s="356">
        <f>IF(SUM($P331:CL331)&gt;0,0,-CL$190+(CL$233&lt;=$O343)*(IFERROR(INDEX(PL!$H$89:$AC$89,MATCH(MonthlyCF!CL$233,PL!$H$4:$AC$4,0)),0)*CL$235))+CL331</f>
        <v>0</v>
      </c>
      <c r="CM343" s="356">
        <f>IF(SUM($P331:CM331)&gt;0,0,-CM$190+(CM$233&lt;=$O343)*(IFERROR(INDEX(PL!$H$89:$AC$89,MATCH(MonthlyCF!CM$233,PL!$H$4:$AC$4,0)),0)*CM$235))+CM331</f>
        <v>0</v>
      </c>
      <c r="CN343" s="356">
        <f>IF(SUM($P331:CN331)&gt;0,0,-CN$190+(CN$233&lt;=$O343)*(IFERROR(INDEX(PL!$H$89:$AC$89,MATCH(MonthlyCF!CN$233,PL!$H$4:$AC$4,0)),0)*CN$235))+CN331</f>
        <v>0</v>
      </c>
      <c r="CO343" s="356">
        <f>IF(SUM($P331:CO331)&gt;0,0,-CO$190+(CO$233&lt;=$O343)*(IFERROR(INDEX(PL!$H$89:$AC$89,MATCH(MonthlyCF!CO$233,PL!$H$4:$AC$4,0)),0)*CO$235))+CO331</f>
        <v>0</v>
      </c>
      <c r="CP343" s="356">
        <f>IF(SUM($P331:CP331)&gt;0,0,-CP$190+(CP$233&lt;=$O343)*(IFERROR(INDEX(PL!$H$89:$AC$89,MATCH(MonthlyCF!CP$233,PL!$H$4:$AC$4,0)),0)*CP$235))+CP331</f>
        <v>0</v>
      </c>
      <c r="CQ343" s="356">
        <f>IF(SUM($P331:CQ331)&gt;0,0,-CQ$190+(CQ$233&lt;=$O343)*(IFERROR(INDEX(PL!$H$89:$AC$89,MATCH(MonthlyCF!CQ$233,PL!$H$4:$AC$4,0)),0)*CQ$235))+CQ331</f>
        <v>0</v>
      </c>
      <c r="CR343" s="356">
        <f>IF(SUM($P331:CR331)&gt;0,0,-CR$190+(CR$233&lt;=$O343)*(IFERROR(INDEX(PL!$H$89:$AC$89,MATCH(MonthlyCF!CR$233,PL!$H$4:$AC$4,0)),0)*CR$235))+CR331</f>
        <v>0</v>
      </c>
      <c r="CS343" s="356">
        <f>IF(SUM($P331:CS331)&gt;0,0,-CS$190+(CS$233&lt;=$O343)*(IFERROR(INDEX(PL!$H$89:$AC$89,MATCH(MonthlyCF!CS$233,PL!$H$4:$AC$4,0)),0)*CS$235))+CS331</f>
        <v>0</v>
      </c>
      <c r="CT343" s="356">
        <f>IF(SUM($P331:CT331)&gt;0,0,-CT$190+(CT$233&lt;=$O343)*(IFERROR(INDEX(PL!$H$89:$AC$89,MATCH(MonthlyCF!CT$233,PL!$H$4:$AC$4,0)),0)*CT$235))+CT331</f>
        <v>0</v>
      </c>
      <c r="CU343" s="356">
        <f>IF(SUM($P331:CU331)&gt;0,0,-CU$190+(CU$233&lt;=$O343)*(IFERROR(INDEX(PL!$H$89:$AC$89,MATCH(MonthlyCF!CU$233,PL!$H$4:$AC$4,0)),0)*CU$235))+CU331</f>
        <v>0</v>
      </c>
      <c r="CV343" s="356">
        <f>IF(SUM($P331:CV331)&gt;0,0,-CV$190+(CV$233&lt;=$O343)*(IFERROR(INDEX(PL!$H$89:$AC$89,MATCH(MonthlyCF!CV$233,PL!$H$4:$AC$4,0)),0)*CV$235))+CV331</f>
        <v>0</v>
      </c>
      <c r="CW343" s="356">
        <f>IF(SUM($P331:CW331)&gt;0,0,-CW$190+(CW$233&lt;=$O343)*(IFERROR(INDEX(PL!$H$89:$AC$89,MATCH(MonthlyCF!CW$233,PL!$H$4:$AC$4,0)),0)*CW$235))+CW331</f>
        <v>0</v>
      </c>
      <c r="CX343" s="356">
        <f>IF(SUM($P331:CX331)&gt;0,0,-CX$190+(CX$233&lt;=$O343)*(IFERROR(INDEX(PL!$H$89:$AC$89,MATCH(MonthlyCF!CX$233,PL!$H$4:$AC$4,0)),0)*CX$235))+CX331</f>
        <v>0</v>
      </c>
      <c r="CY343" s="356">
        <f>IF(SUM($P331:CY331)&gt;0,0,-CY$190+(CY$233&lt;=$O343)*(IFERROR(INDEX(PL!$H$89:$AC$89,MATCH(MonthlyCF!CY$233,PL!$H$4:$AC$4,0)),0)*CY$235))+CY331</f>
        <v>0</v>
      </c>
      <c r="CZ343" s="356">
        <f>IF(SUM($P331:CZ331)&gt;0,0,-CZ$190+(CZ$233&lt;=$O343)*(IFERROR(INDEX(PL!$H$89:$AC$89,MATCH(MonthlyCF!CZ$233,PL!$H$4:$AC$4,0)),0)*CZ$235))+CZ331</f>
        <v>0</v>
      </c>
      <c r="DA343" s="356">
        <f>IF(SUM($P331:DA331)&gt;0,0,-DA$190+(DA$233&lt;=$O343)*(IFERROR(INDEX(PL!$H$89:$AC$89,MATCH(MonthlyCF!DA$233,PL!$H$4:$AC$4,0)),0)*DA$235))+DA331</f>
        <v>0</v>
      </c>
      <c r="DB343" s="356">
        <f>IF(SUM($P331:DB331)&gt;0,0,-DB$190+(DB$233&lt;=$O343)*(IFERROR(INDEX(PL!$H$89:$AC$89,MATCH(MonthlyCF!DB$233,PL!$H$4:$AC$4,0)),0)*DB$235))+DB331</f>
        <v>0</v>
      </c>
      <c r="DC343" s="356">
        <f>IF(SUM($P331:DC331)&gt;0,0,-DC$190+(DC$233&lt;=$O343)*(IFERROR(INDEX(PL!$H$89:$AC$89,MATCH(MonthlyCF!DC$233,PL!$H$4:$AC$4,0)),0)*DC$235))+DC331</f>
        <v>0</v>
      </c>
      <c r="DD343" s="356">
        <f>IF(SUM($P331:DD331)&gt;0,0,-DD$190+(DD$233&lt;=$O343)*(IFERROR(INDEX(PL!$H$89:$AC$89,MATCH(MonthlyCF!DD$233,PL!$H$4:$AC$4,0)),0)*DD$235))+DD331</f>
        <v>0</v>
      </c>
      <c r="DE343" s="356">
        <f>IF(SUM($P331:DE331)&gt;0,0,-DE$190+(DE$233&lt;=$O343)*(IFERROR(INDEX(PL!$H$89:$AC$89,MATCH(MonthlyCF!DE$233,PL!$H$4:$AC$4,0)),0)*DE$235))+DE331</f>
        <v>0</v>
      </c>
      <c r="DF343" s="356">
        <f>IF(SUM($P331:DF331)&gt;0,0,-DF$190+(DF$233&lt;=$O343)*(IFERROR(INDEX(PL!$H$89:$AC$89,MATCH(MonthlyCF!DF$233,PL!$H$4:$AC$4,0)),0)*DF$235))+DF331</f>
        <v>0</v>
      </c>
      <c r="DG343" s="356">
        <f>IF(SUM($P331:DG331)&gt;0,0,-DG$190+(DG$233&lt;=$O343)*(IFERROR(INDEX(PL!$H$89:$AC$89,MATCH(MonthlyCF!DG$233,PL!$H$4:$AC$4,0)),0)*DG$235))+DG331</f>
        <v>0</v>
      </c>
      <c r="DH343" s="356">
        <f>IF(SUM($P331:DH331)&gt;0,0,-DH$190+(DH$233&lt;=$O343)*(IFERROR(INDEX(PL!$H$89:$AC$89,MATCH(MonthlyCF!DH$233,PL!$H$4:$AC$4,0)),0)*DH$235))+DH331</f>
        <v>0</v>
      </c>
      <c r="DI343" s="356">
        <f>IF(SUM($P331:DI331)&gt;0,0,-DI$190+(DI$233&lt;=$O343)*(IFERROR(INDEX(PL!$H$89:$AC$89,MATCH(MonthlyCF!DI$233,PL!$H$4:$AC$4,0)),0)*DI$235))+DI331</f>
        <v>0</v>
      </c>
      <c r="DJ343" s="356">
        <f>IF(SUM($P331:DJ331)&gt;0,0,-DJ$190+(DJ$233&lt;=$O343)*(IFERROR(INDEX(PL!$H$89:$AC$89,MATCH(MonthlyCF!DJ$233,PL!$H$4:$AC$4,0)),0)*DJ$235))+DJ331</f>
        <v>0</v>
      </c>
      <c r="DK343" s="356">
        <f>IF(SUM($P331:DK331)&gt;0,0,-DK$190+(DK$233&lt;=$O343)*(IFERROR(INDEX(PL!$H$89:$AC$89,MATCH(MonthlyCF!DK$233,PL!$H$4:$AC$4,0)),0)*DK$235))+DK331</f>
        <v>0</v>
      </c>
      <c r="DL343" s="356">
        <f>IF(SUM($P331:DL331)&gt;0,0,-DL$190+(DL$233&lt;=$O343)*(IFERROR(INDEX(PL!$H$89:$AC$89,MATCH(MonthlyCF!DL$233,PL!$H$4:$AC$4,0)),0)*DL$235))+DL331</f>
        <v>0</v>
      </c>
      <c r="DM343" s="356">
        <f>IF(SUM($P331:DM331)&gt;0,0,-DM$190+(DM$233&lt;=$O343)*(IFERROR(INDEX(PL!$H$89:$AC$89,MATCH(MonthlyCF!DM$233,PL!$H$4:$AC$4,0)),0)*DM$235))+DM331</f>
        <v>0</v>
      </c>
      <c r="DN343" s="356">
        <f>IF(SUM($P331:DN331)&gt;0,0,-DN$190+(DN$233&lt;=$O343)*(IFERROR(INDEX(PL!$H$89:$AC$89,MATCH(MonthlyCF!DN$233,PL!$H$4:$AC$4,0)),0)*DN$235))+DN331</f>
        <v>0</v>
      </c>
      <c r="DO343" s="356">
        <f>IF(SUM($P331:DO331)&gt;0,0,-DO$190+(DO$233&lt;=$O343)*(IFERROR(INDEX(PL!$H$89:$AC$89,MATCH(MonthlyCF!DO$233,PL!$H$4:$AC$4,0)),0)*DO$235))+DO331</f>
        <v>0</v>
      </c>
      <c r="DP343" s="356">
        <f>IF(SUM($P331:DP331)&gt;0,0,-DP$190+(DP$233&lt;=$O343)*(IFERROR(INDEX(PL!$H$89:$AC$89,MATCH(MonthlyCF!DP$233,PL!$H$4:$AC$4,0)),0)*DP$235))+DP331</f>
        <v>0</v>
      </c>
      <c r="DQ343" s="356">
        <f>IF(SUM($P331:DQ331)&gt;0,0,-DQ$190+(DQ$233&lt;=$O343)*(IFERROR(INDEX(PL!$H$89:$AC$89,MATCH(MonthlyCF!DQ$233,PL!$H$4:$AC$4,0)),0)*DQ$235))+DQ331</f>
        <v>0</v>
      </c>
      <c r="DR343" s="356">
        <f>IF(SUM($P331:DR331)&gt;0,0,-DR$190+(DR$233&lt;=$O343)*(IFERROR(INDEX(PL!$H$89:$AC$89,MATCH(MonthlyCF!DR$233,PL!$H$4:$AC$4,0)),0)*DR$235))+DR331</f>
        <v>0</v>
      </c>
      <c r="DS343" s="356">
        <f>IF(SUM($P331:DS331)&gt;0,0,-DS$190+(DS$233&lt;=$O343)*(IFERROR(INDEX(PL!$H$89:$AC$89,MATCH(MonthlyCF!DS$233,PL!$H$4:$AC$4,0)),0)*DS$235))+DS331</f>
        <v>0</v>
      </c>
      <c r="DT343" s="356">
        <f>IF(SUM($P331:DT331)&gt;0,0,-DT$190+(DT$233&lt;=$O343)*(IFERROR(INDEX(PL!$H$89:$AC$89,MATCH(MonthlyCF!DT$233,PL!$H$4:$AC$4,0)),0)*DT$235))+DT331</f>
        <v>0</v>
      </c>
      <c r="DU343" s="356">
        <f>IF(SUM($P331:DU331)&gt;0,0,-DU$190+(DU$233&lt;=$O343)*(IFERROR(INDEX(PL!$H$89:$AC$89,MATCH(MonthlyCF!DU$233,PL!$H$4:$AC$4,0)),0)*DU$235))+DU331</f>
        <v>0</v>
      </c>
      <c r="DV343" s="356">
        <f>IF(SUM($P331:DV331)&gt;0,0,-DV$190+(DV$233&lt;=$O343)*(IFERROR(INDEX(PL!$H$89:$AC$89,MATCH(MonthlyCF!DV$233,PL!$H$4:$AC$4,0)),0)*DV$235))+DV331</f>
        <v>0</v>
      </c>
      <c r="DW343" s="356">
        <f>IF(SUM($P331:DW331)&gt;0,0,-DW$190+(DW$233&lt;=$O343)*(IFERROR(INDEX(PL!$H$89:$AC$89,MATCH(MonthlyCF!DW$233,PL!$H$4:$AC$4,0)),0)*DW$235))+DW331</f>
        <v>0</v>
      </c>
      <c r="DX343" s="356">
        <f>IF(SUM($P331:DX331)&gt;0,0,-DX$190+(DX$233&lt;=$O343)*(IFERROR(INDEX(PL!$H$89:$AC$89,MATCH(MonthlyCF!DX$233,PL!$H$4:$AC$4,0)),0)*DX$235))+DX331</f>
        <v>0</v>
      </c>
      <c r="DY343" s="356">
        <f>IF(SUM($P331:DY331)&gt;0,0,-DY$190+(DY$233&lt;=$O343)*(IFERROR(INDEX(PL!$H$89:$AC$89,MATCH(MonthlyCF!DY$233,PL!$H$4:$AC$4,0)),0)*DY$235))+DY331</f>
        <v>0</v>
      </c>
      <c r="DZ343" s="356">
        <f>IF(SUM($P331:DZ331)&gt;0,0,-DZ$190+(DZ$233&lt;=$O343)*(IFERROR(INDEX(PL!$H$89:$AC$89,MATCH(MonthlyCF!DZ$233,PL!$H$4:$AC$4,0)),0)*DZ$235))+DZ331</f>
        <v>0</v>
      </c>
      <c r="EA343" s="356">
        <f>IF(SUM($P331:EA331)&gt;0,0,-EA$190+(EA$233&lt;=$O343)*(IFERROR(INDEX(PL!$H$89:$AC$89,MATCH(MonthlyCF!EA$233,PL!$H$4:$AC$4,0)),0)*EA$235))+EA331</f>
        <v>0</v>
      </c>
      <c r="EB343" s="356">
        <f>IF(SUM($P331:EB331)&gt;0,0,-EB$190+(EB$233&lt;=$O343)*(IFERROR(INDEX(PL!$H$89:$AC$89,MATCH(MonthlyCF!EB$233,PL!$H$4:$AC$4,0)),0)*EB$235))+EB331</f>
        <v>0</v>
      </c>
      <c r="EC343" s="356">
        <f>IF(SUM($P331:EC331)&gt;0,0,-EC$190+(EC$233&lt;=$O343)*(IFERROR(INDEX(PL!$H$89:$AC$89,MATCH(MonthlyCF!EC$233,PL!$H$4:$AC$4,0)),0)*EC$235))+EC331</f>
        <v>0</v>
      </c>
      <c r="ED343" s="356">
        <f>IF(SUM($P331:ED331)&gt;0,0,-ED$190+(ED$233&lt;=$O343)*(IFERROR(INDEX(PL!$H$89:$AC$89,MATCH(MonthlyCF!ED$233,PL!$H$4:$AC$4,0)),0)*ED$235))+ED331</f>
        <v>0</v>
      </c>
      <c r="EE343" s="356">
        <f>IF(SUM($P331:EE331)&gt;0,0,-EE$190+(EE$233&lt;=$O343)*(IFERROR(INDEX(PL!$H$89:$AC$89,MATCH(MonthlyCF!EE$233,PL!$H$4:$AC$4,0)),0)*EE$235))+EE331</f>
        <v>0</v>
      </c>
      <c r="EF343" s="356">
        <f>IF(SUM($P331:EF331)&gt;0,0,-EF$190+(EF$233&lt;=$O343)*(IFERROR(INDEX(PL!$H$89:$AC$89,MATCH(MonthlyCF!EF$233,PL!$H$4:$AC$4,0)),0)*EF$235))+EF331</f>
        <v>0</v>
      </c>
      <c r="EG343" s="356">
        <f>IF(SUM($P331:EG331)&gt;0,0,-EG$190+(EG$233&lt;=$O343)*(IFERROR(INDEX(PL!$H$89:$AC$89,MATCH(MonthlyCF!EG$233,PL!$H$4:$AC$4,0)),0)*EG$235))+EG331</f>
        <v>0</v>
      </c>
      <c r="EH343" s="356">
        <f>IF(SUM($P331:EH331)&gt;0,0,-EH$190+(EH$233&lt;=$O343)*(IFERROR(INDEX(PL!$H$89:$AC$89,MATCH(MonthlyCF!EH$233,PL!$H$4:$AC$4,0)),0)*EH$235))+EH331</f>
        <v>0</v>
      </c>
      <c r="EI343" s="356">
        <f>IF(SUM($P331:EI331)&gt;0,0,-EI$190+(EI$233&lt;=$O343)*(IFERROR(INDEX(PL!$H$89:$AC$89,MATCH(MonthlyCF!EI$233,PL!$H$4:$AC$4,0)),0)*EI$235))+EI331</f>
        <v>0</v>
      </c>
      <c r="EJ343" s="356">
        <f>IF(SUM($P331:EJ331)&gt;0,0,-EJ$190+(EJ$233&lt;=$O343)*(IFERROR(INDEX(PL!$H$89:$AC$89,MATCH(MonthlyCF!EJ$233,PL!$H$4:$AC$4,0)),0)*EJ$235))+EJ331</f>
        <v>0</v>
      </c>
      <c r="EK343" s="356">
        <f>IF(SUM($P331:EK331)&gt;0,0,-EK$190+(EK$233&lt;=$O343)*(IFERROR(INDEX(PL!$H$89:$AC$89,MATCH(MonthlyCF!EK$233,PL!$H$4:$AC$4,0)),0)*EK$235))+EK331</f>
        <v>0</v>
      </c>
      <c r="EL343" s="356">
        <f>IF(SUM($P331:EL331)&gt;0,0,-EL$190+(EL$233&lt;=$O343)*(IFERROR(INDEX(PL!$H$89:$AC$89,MATCH(MonthlyCF!EL$233,PL!$H$4:$AC$4,0)),0)*EL$235))+EL331</f>
        <v>0</v>
      </c>
      <c r="EM343" s="356">
        <f>IF(SUM($P331:EM331)&gt;0,0,-EM$190+(EM$233&lt;=$O343)*(IFERROR(INDEX(PL!$H$89:$AC$89,MATCH(MonthlyCF!EM$233,PL!$H$4:$AC$4,0)),0)*EM$235))+EM331</f>
        <v>0</v>
      </c>
      <c r="EN343" s="356">
        <f>IF(SUM($P331:EN331)&gt;0,0,-EN$190+(EN$233&lt;=$O343)*(IFERROR(INDEX(PL!$H$89:$AC$89,MATCH(MonthlyCF!EN$233,PL!$H$4:$AC$4,0)),0)*EN$235))+EN331</f>
        <v>0</v>
      </c>
      <c r="EO343" s="356">
        <f>IF(SUM($P331:EO331)&gt;0,0,-EO$190+(EO$233&lt;=$O343)*(IFERROR(INDEX(PL!$H$89:$AC$89,MATCH(MonthlyCF!EO$233,PL!$H$4:$AC$4,0)),0)*EO$235))+EO331</f>
        <v>0</v>
      </c>
      <c r="EP343" s="356">
        <f>IF(SUM($P331:EP331)&gt;0,0,-EP$190+(EP$233&lt;=$O343)*(IFERROR(INDEX(PL!$H$89:$AC$89,MATCH(MonthlyCF!EP$233,PL!$H$4:$AC$4,0)),0)*EP$235))+EP331</f>
        <v>0</v>
      </c>
      <c r="EQ343" s="356">
        <f>IF(SUM($P331:EQ331)&gt;0,0,-EQ$190+(EQ$233&lt;=$O343)*(IFERROR(INDEX(PL!$H$89:$AC$89,MATCH(MonthlyCF!EQ$233,PL!$H$4:$AC$4,0)),0)*EQ$235))+EQ331</f>
        <v>0</v>
      </c>
      <c r="ER343" s="356">
        <f>IF(SUM($P331:ER331)&gt;0,0,-ER$190+(ER$233&lt;=$O343)*(IFERROR(INDEX(PL!$H$89:$AC$89,MATCH(MonthlyCF!ER$233,PL!$H$4:$AC$4,0)),0)*ER$235))+ER331</f>
        <v>0</v>
      </c>
      <c r="ES343" s="356">
        <f>IF(SUM($P331:ES331)&gt;0,0,-ES$190+(ES$233&lt;=$O343)*(IFERROR(INDEX(PL!$H$89:$AC$89,MATCH(MonthlyCF!ES$233,PL!$H$4:$AC$4,0)),0)*ES$235))+ES331</f>
        <v>0</v>
      </c>
      <c r="ET343" s="356">
        <f>IF(SUM($P331:ET331)&gt;0,0,-ET$190+(ET$233&lt;=$O343)*(IFERROR(INDEX(PL!$H$89:$AC$89,MATCH(MonthlyCF!ET$233,PL!$H$4:$AC$4,0)),0)*ET$235))+ET331</f>
        <v>0</v>
      </c>
      <c r="EU343" s="356">
        <f>IF(SUM($P331:EU331)&gt;0,0,-EU$190+(EU$233&lt;=$O343)*(IFERROR(INDEX(PL!$H$89:$AC$89,MATCH(MonthlyCF!EU$233,PL!$H$4:$AC$4,0)),0)*EU$235))+EU331</f>
        <v>0</v>
      </c>
      <c r="EV343" s="356">
        <f>IF(SUM($P331:EV331)&gt;0,0,-EV$190+(EV$233&lt;=$O343)*(IFERROR(INDEX(PL!$H$89:$AC$89,MATCH(MonthlyCF!EV$233,PL!$H$4:$AC$4,0)),0)*EV$235))+EV331</f>
        <v>0</v>
      </c>
      <c r="EW343" s="356">
        <f>IF(SUM($P331:EW331)&gt;0,0,-EW$190+(EW$233&lt;=$O343)*(IFERROR(INDEX(PL!$H$89:$AC$89,MATCH(MonthlyCF!EW$233,PL!$H$4:$AC$4,0)),0)*EW$235))+EW331</f>
        <v>0</v>
      </c>
      <c r="EX343" s="356">
        <f>IF(SUM($P331:EX331)&gt;0,0,-EX$190+(EX$233&lt;=$O343)*(IFERROR(INDEX(PL!$H$89:$AC$89,MATCH(MonthlyCF!EX$233,PL!$H$4:$AC$4,0)),0)*EX$235))+EX331</f>
        <v>0</v>
      </c>
      <c r="EY343" s="356">
        <f>IF(SUM($P331:EY331)&gt;0,0,-EY$190+(EY$233&lt;=$O343)*(IFERROR(INDEX(PL!$H$89:$AC$89,MATCH(MonthlyCF!EY$233,PL!$H$4:$AC$4,0)),0)*EY$235))+EY331</f>
        <v>0</v>
      </c>
      <c r="EZ343" s="356">
        <f>IF(SUM($P331:EZ331)&gt;0,0,-EZ$190+(EZ$233&lt;=$O343)*(IFERROR(INDEX(PL!$H$89:$AC$89,MATCH(MonthlyCF!EZ$233,PL!$H$4:$AC$4,0)),0)*EZ$235))+EZ331</f>
        <v>0</v>
      </c>
      <c r="FA343" s="356">
        <f>IF(SUM($P331:FA331)&gt;0,0,-FA$190+(FA$233&lt;=$O343)*(IFERROR(INDEX(PL!$H$89:$AC$89,MATCH(MonthlyCF!FA$233,PL!$H$4:$AC$4,0)),0)*FA$235))+FA331</f>
        <v>0</v>
      </c>
      <c r="FB343" s="356">
        <f>IF(SUM($P331:FB331)&gt;0,0,-FB$190+(FB$233&lt;=$O343)*(IFERROR(INDEX(PL!$H$89:$AC$89,MATCH(MonthlyCF!FB$233,PL!$H$4:$AC$4,0)),0)*FB$235))+FB331</f>
        <v>0</v>
      </c>
      <c r="FC343" s="356">
        <f>IF(SUM($P331:FC331)&gt;0,0,-FC$190+(FC$233&lt;=$O343)*(IFERROR(INDEX(PL!$H$89:$AC$89,MATCH(MonthlyCF!FC$233,PL!$H$4:$AC$4,0)),0)*FC$235))+FC331</f>
        <v>0</v>
      </c>
      <c r="FD343" s="356">
        <f>IF(SUM($P331:FD331)&gt;0,0,-FD$190+(FD$233&lt;=$O343)*(IFERROR(INDEX(PL!$H$89:$AC$89,MATCH(MonthlyCF!FD$233,PL!$H$4:$AC$4,0)),0)*FD$235))+FD331</f>
        <v>0</v>
      </c>
      <c r="FE343" s="356">
        <f>IF(SUM($P331:FE331)&gt;0,0,-FE$190+(FE$233&lt;=$O343)*(IFERROR(INDEX(PL!$H$89:$AC$89,MATCH(MonthlyCF!FE$233,PL!$H$4:$AC$4,0)),0)*FE$235))+FE331</f>
        <v>0</v>
      </c>
      <c r="FF343" s="356">
        <f>IF(SUM($P331:FF331)&gt;0,0,-FF$190+(FF$233&lt;=$O343)*(IFERROR(INDEX(PL!$H$89:$AC$89,MATCH(MonthlyCF!FF$233,PL!$H$4:$AC$4,0)),0)*FF$235))+FF331</f>
        <v>0</v>
      </c>
      <c r="FG343" s="356">
        <f>IF(SUM($P331:FG331)&gt;0,0,-FG$190+(FG$233&lt;=$O343)*(IFERROR(INDEX(PL!$H$89:$AC$89,MATCH(MonthlyCF!FG$233,PL!$H$4:$AC$4,0)),0)*FG$235))+FG331</f>
        <v>0</v>
      </c>
      <c r="FH343" s="356">
        <f>IF(SUM($P331:FH331)&gt;0,0,-FH$190+(FH$233&lt;=$O343)*(IFERROR(INDEX(PL!$H$89:$AC$89,MATCH(MonthlyCF!FH$233,PL!$H$4:$AC$4,0)),0)*FH$235))+FH331</f>
        <v>0</v>
      </c>
      <c r="FI343" s="356">
        <f>IF(SUM($P331:FI331)&gt;0,0,-FI$190+(FI$233&lt;=$O343)*(IFERROR(INDEX(PL!$H$89:$AC$89,MATCH(MonthlyCF!FI$233,PL!$H$4:$AC$4,0)),0)*FI$235))+FI331</f>
        <v>0</v>
      </c>
      <c r="FJ343" s="356">
        <f>IF(SUM($P331:FJ331)&gt;0,0,-FJ$190+(FJ$233&lt;=$O343)*(IFERROR(INDEX(PL!$H$89:$AC$89,MATCH(MonthlyCF!FJ$233,PL!$H$4:$AC$4,0)),0)*FJ$235))+FJ331</f>
        <v>0</v>
      </c>
      <c r="FK343" s="356">
        <f>IF(SUM($P331:FK331)&gt;0,0,-FK$190+(FK$233&lt;=$O343)*(IFERROR(INDEX(PL!$H$89:$AC$89,MATCH(MonthlyCF!FK$233,PL!$H$4:$AC$4,0)),0)*FK$235))+FK331</f>
        <v>0</v>
      </c>
      <c r="FL343" s="356">
        <f>IF(SUM($P331:FL331)&gt;0,0,-FL$190+(FL$233&lt;=$O343)*(IFERROR(INDEX(PL!$H$89:$AC$89,MATCH(MonthlyCF!FL$233,PL!$H$4:$AC$4,0)),0)*FL$235))+FL331</f>
        <v>0</v>
      </c>
      <c r="FM343" s="356">
        <f>IF(SUM($P331:FM331)&gt;0,0,-FM$190+(FM$233&lt;=$O343)*(IFERROR(INDEX(PL!$H$89:$AC$89,MATCH(MonthlyCF!FM$233,PL!$H$4:$AC$4,0)),0)*FM$235))+FM331</f>
        <v>0</v>
      </c>
      <c r="FN343" s="356">
        <f>IF(SUM($P331:FN331)&gt;0,0,-FN$190+(FN$233&lt;=$O343)*(IFERROR(INDEX(PL!$H$89:$AC$89,MATCH(MonthlyCF!FN$233,PL!$H$4:$AC$4,0)),0)*FN$235))+FN331</f>
        <v>0</v>
      </c>
      <c r="FO343" s="356">
        <f>IF(SUM($P331:FO331)&gt;0,0,-FO$190+(FO$233&lt;=$O343)*(IFERROR(INDEX(PL!$H$89:$AC$89,MATCH(MonthlyCF!FO$233,PL!$H$4:$AC$4,0)),0)*FO$235))+FO331</f>
        <v>0</v>
      </c>
      <c r="FP343" s="356">
        <f>IF(SUM($P331:FP331)&gt;0,0,-FP$190+(FP$233&lt;=$O343)*(IFERROR(INDEX(PL!$H$89:$AC$89,MATCH(MonthlyCF!FP$233,PL!$H$4:$AC$4,0)),0)*FP$235))+FP331</f>
        <v>0</v>
      </c>
      <c r="FQ343" s="356">
        <f>IF(SUM($P331:FQ331)&gt;0,0,-FQ$190+(FQ$233&lt;=$O343)*(IFERROR(INDEX(PL!$H$89:$AC$89,MATCH(MonthlyCF!FQ$233,PL!$H$4:$AC$4,0)),0)*FQ$235))+FQ331</f>
        <v>0</v>
      </c>
      <c r="FR343" s="356">
        <f>IF(SUM($P331:FR331)&gt;0,0,-FR$190+(FR$233&lt;=$O343)*(IFERROR(INDEX(PL!$H$89:$AC$89,MATCH(MonthlyCF!FR$233,PL!$H$4:$AC$4,0)),0)*FR$235))+FR331</f>
        <v>0</v>
      </c>
      <c r="FS343" s="356">
        <f>IF(SUM($P331:FS331)&gt;0,0,-FS$190+(FS$233&lt;=$O343)*(IFERROR(INDEX(PL!$H$89:$AC$89,MATCH(MonthlyCF!FS$233,PL!$H$4:$AC$4,0)),0)*FS$235))+FS331</f>
        <v>0</v>
      </c>
      <c r="FT343" s="356">
        <f>IF(SUM($P331:FT331)&gt;0,0,-FT$190+(FT$233&lt;=$O343)*(IFERROR(INDEX(PL!$H$89:$AC$89,MATCH(MonthlyCF!FT$233,PL!$H$4:$AC$4,0)),0)*FT$235))+FT331</f>
        <v>0</v>
      </c>
      <c r="FU343" s="356">
        <f>IF(SUM($P331:FU331)&gt;0,0,-FU$190+(FU$233&lt;=$O343)*(IFERROR(INDEX(PL!$H$89:$AC$89,MATCH(MonthlyCF!FU$233,PL!$H$4:$AC$4,0)),0)*FU$235))+FU331</f>
        <v>0</v>
      </c>
      <c r="FV343" s="356">
        <f>IF(SUM($P331:FV331)&gt;0,0,-FV$190+(FV$233&lt;=$O343)*(IFERROR(INDEX(PL!$H$89:$AC$89,MATCH(MonthlyCF!FV$233,PL!$H$4:$AC$4,0)),0)*FV$235))+FV331</f>
        <v>0</v>
      </c>
      <c r="FW343" s="356">
        <f>IF(SUM($P331:FW331)&gt;0,0,-FW$190+(FW$233&lt;=$O343)*(IFERROR(INDEX(PL!$H$89:$AC$89,MATCH(MonthlyCF!FW$233,PL!$H$4:$AC$4,0)),0)*FW$235))+FW331</f>
        <v>0</v>
      </c>
      <c r="FX343" s="356">
        <f>IF(SUM($P331:FX331)&gt;0,0,-FX$190+(FX$233&lt;=$O343)*(IFERROR(INDEX(PL!$H$89:$AC$89,MATCH(MonthlyCF!FX$233,PL!$H$4:$AC$4,0)),0)*FX$235))+FX331</f>
        <v>0</v>
      </c>
      <c r="FY343" s="356">
        <f>IF(SUM($P331:FY331)&gt;0,0,-FY$190+(FY$233&lt;=$O343)*(IFERROR(INDEX(PL!$H$89:$AC$89,MATCH(MonthlyCF!FY$233,PL!$H$4:$AC$4,0)),0)*FY$235))+FY331</f>
        <v>0</v>
      </c>
      <c r="FZ343" s="356">
        <f>IF(SUM($P331:FZ331)&gt;0,0,-FZ$190+(FZ$233&lt;=$O343)*(IFERROR(INDEX(PL!$H$89:$AC$89,MATCH(MonthlyCF!FZ$233,PL!$H$4:$AC$4,0)),0)*FZ$235))+FZ331</f>
        <v>0</v>
      </c>
      <c r="GA343" s="356">
        <f>IF(SUM($P331:GA331)&gt;0,0,-GA$190+(GA$233&lt;=$O343)*(IFERROR(INDEX(PL!$H$89:$AC$89,MATCH(MonthlyCF!GA$233,PL!$H$4:$AC$4,0)),0)*GA$235))+GA331</f>
        <v>0</v>
      </c>
      <c r="GB343" s="356">
        <f>IF(SUM($P331:GB331)&gt;0,0,-GB$190+(GB$233&lt;=$O343)*(IFERROR(INDEX(PL!$H$89:$AC$89,MATCH(MonthlyCF!GB$233,PL!$H$4:$AC$4,0)),0)*GB$235))+GB331</f>
        <v>0</v>
      </c>
      <c r="GC343" s="356">
        <f>IF(SUM($P331:GC331)&gt;0,0,-GC$190+(GC$233&lt;=$O343)*(IFERROR(INDEX(PL!$H$89:$AC$89,MATCH(MonthlyCF!GC$233,PL!$H$4:$AC$4,0)),0)*GC$235))+GC331</f>
        <v>0</v>
      </c>
      <c r="GD343" s="356">
        <f>IF(SUM($P331:GD331)&gt;0,0,-GD$190+(GD$233&lt;=$O343)*(IFERROR(INDEX(PL!$H$89:$AC$89,MATCH(MonthlyCF!GD$233,PL!$H$4:$AC$4,0)),0)*GD$235))+GD331</f>
        <v>0</v>
      </c>
      <c r="GE343" s="356">
        <f>IF(SUM($P331:GE331)&gt;0,0,-GE$190+(GE$233&lt;=$O343)*(IFERROR(INDEX(PL!$H$89:$AC$89,MATCH(MonthlyCF!GE$233,PL!$H$4:$AC$4,0)),0)*GE$235))+GE331</f>
        <v>0</v>
      </c>
      <c r="GF343" s="356">
        <f>IF(SUM($P331:GF331)&gt;0,0,-GF$190+(GF$233&lt;=$O343)*(IFERROR(INDEX(PL!$H$89:$AC$89,MATCH(MonthlyCF!GF$233,PL!$H$4:$AC$4,0)),0)*GF$235))+GF331</f>
        <v>0</v>
      </c>
      <c r="GG343" s="356">
        <f>IF(SUM($P331:GG331)&gt;0,0,-GG$190+(GG$233&lt;=$O343)*(IFERROR(INDEX(PL!$H$89:$AC$89,MATCH(MonthlyCF!GG$233,PL!$H$4:$AC$4,0)),0)*GG$235))+GG331</f>
        <v>0</v>
      </c>
      <c r="GH343" s="356">
        <f>IF(SUM($P331:GH331)&gt;0,0,-GH$190+(GH$233&lt;=$O343)*(IFERROR(INDEX(PL!$H$89:$AC$89,MATCH(MonthlyCF!GH$233,PL!$H$4:$AC$4,0)),0)*GH$235))+GH331</f>
        <v>0</v>
      </c>
      <c r="GI343" s="356">
        <f>IF(SUM($P331:GI331)&gt;0,0,-GI$190+(GI$233&lt;=$O343)*(IFERROR(INDEX(PL!$H$89:$AC$89,MATCH(MonthlyCF!GI$233,PL!$H$4:$AC$4,0)),0)*GI$235))+GI331</f>
        <v>0</v>
      </c>
      <c r="GJ343" s="356">
        <f>IF(SUM($P331:GJ331)&gt;0,0,-GJ$190+(GJ$233&lt;=$O343)*(IFERROR(INDEX(PL!$H$89:$AC$89,MATCH(MonthlyCF!GJ$233,PL!$H$4:$AC$4,0)),0)*GJ$235))+GJ331</f>
        <v>0</v>
      </c>
      <c r="GK343" s="356">
        <f>IF(SUM($P331:GK331)&gt;0,0,-GK$190+(GK$233&lt;=$O343)*(IFERROR(INDEX(PL!$H$89:$AC$89,MATCH(MonthlyCF!GK$233,PL!$H$4:$AC$4,0)),0)*GK$235))+GK331</f>
        <v>0</v>
      </c>
      <c r="GL343" s="356">
        <f>IF(SUM($P331:GL331)&gt;0,0,-GL$190+(GL$233&lt;=$O343)*(IFERROR(INDEX(PL!$H$89:$AC$89,MATCH(MonthlyCF!GL$233,PL!$H$4:$AC$4,0)),0)*GL$235))+GL331</f>
        <v>0</v>
      </c>
      <c r="GM343" s="356">
        <f>IF(SUM($P331:GM331)&gt;0,0,-GM$190+(GM$233&lt;=$O343)*(IFERROR(INDEX(PL!$H$89:$AC$89,MATCH(MonthlyCF!GM$233,PL!$H$4:$AC$4,0)),0)*GM$235))+GM331</f>
        <v>0</v>
      </c>
      <c r="GN343" s="356">
        <f>IF(SUM($P331:GN331)&gt;0,0,-GN$190+(GN$233&lt;=$O343)*(IFERROR(INDEX(PL!$H$89:$AC$89,MATCH(MonthlyCF!GN$233,PL!$H$4:$AC$4,0)),0)*GN$235))+GN331</f>
        <v>0</v>
      </c>
    </row>
    <row r="344" spans="13:196" hidden="1" outlineLevel="1" x14ac:dyDescent="0.75">
      <c r="M344" s="565">
        <f t="shared" si="588"/>
        <v>3.7992223030125678</v>
      </c>
      <c r="N344" s="564">
        <f t="shared" si="589"/>
        <v>0.31172350049018871</v>
      </c>
      <c r="O344" s="1">
        <v>4</v>
      </c>
      <c r="P344" s="356">
        <f>IF(SUM($P332:P332)&gt;0,0,-P$190+(P$233&lt;=$O344)*(IFERROR(INDEX(PL!$H$89:$AC$89,MATCH(MonthlyCF!P$233,PL!$H$4:$AC$4,0)),0)*P$235))+P332</f>
        <v>-11919593.055779437</v>
      </c>
      <c r="Q344" s="356">
        <f>IF(SUM($P332:Q332)&gt;0,0,-Q$190+(Q$233&lt;=$O344)*(IFERROR(INDEX(PL!$H$89:$AC$89,MATCH(MonthlyCF!Q$233,PL!$H$4:$AC$4,0)),0)*Q$235))+Q332</f>
        <v>-4047304.3314319733</v>
      </c>
      <c r="R344" s="356">
        <f>IF(SUM($P332:R332)&gt;0,0,-R$190+(R$233&lt;=$O344)*(IFERROR(INDEX(PL!$H$89:$AC$89,MATCH(MonthlyCF!R$233,PL!$H$4:$AC$4,0)),0)*R$235))+R332</f>
        <v>-4408131.0589997172</v>
      </c>
      <c r="S344" s="356">
        <f>IF(SUM($P332:S332)&gt;0,0,-S$190+(S$233&lt;=$O344)*(IFERROR(INDEX(PL!$H$89:$AC$89,MATCH(MonthlyCF!S$233,PL!$H$4:$AC$4,0)),0)*S$235))+S332</f>
        <v>-4768342.5301141627</v>
      </c>
      <c r="T344" s="356">
        <f>IF(SUM($P332:T332)&gt;0,0,-T$190+(T$233&lt;=$O344)*(IFERROR(INDEX(PL!$H$89:$AC$89,MATCH(MonthlyCF!T$233,PL!$H$4:$AC$4,0)),0)*T$235))+T332</f>
        <v>-2925595.0161827197</v>
      </c>
      <c r="U344" s="356">
        <f>IF(SUM($P332:U332)&gt;0,0,-U$190+(U$233&lt;=$O344)*(IFERROR(INDEX(PL!$H$89:$AC$89,MATCH(MonthlyCF!U$233,PL!$H$4:$AC$4,0)),0)*U$235))+U332</f>
        <v>-76508431.006988153</v>
      </c>
      <c r="V344" s="356">
        <f>IF(SUM($P332:V332)&gt;0,0,-V$190+(V$233&lt;=$O344)*(IFERROR(INDEX(PL!$H$89:$AC$89,MATCH(MonthlyCF!V$233,PL!$H$4:$AC$4,0)),0)*V$235))+V332</f>
        <v>-78825744.713935822</v>
      </c>
      <c r="W344" s="356">
        <f>IF(SUM($P332:W332)&gt;0,0,-W$190+(W$233&lt;=$O344)*(IFERROR(INDEX(PL!$H$89:$AC$89,MATCH(MonthlyCF!W$233,PL!$H$4:$AC$4,0)),0)*W$235))+W332</f>
        <v>-77859196.7431034</v>
      </c>
      <c r="X344" s="356">
        <f>IF(SUM($P332:X332)&gt;0,0,-X$190+(X$233&lt;=$O344)*(IFERROR(INDEX(PL!$H$89:$AC$89,MATCH(MonthlyCF!X$233,PL!$H$4:$AC$4,0)),0)*X$235))+X332</f>
        <v>-1776705.23195166</v>
      </c>
      <c r="Y344" s="356">
        <f>IF(SUM($P332:Y332)&gt;0,0,-Y$190+(Y$233&lt;=$O344)*(IFERROR(INDEX(PL!$H$89:$AC$89,MATCH(MonthlyCF!Y$233,PL!$H$4:$AC$4,0)),0)*Y$235))+Y332</f>
        <v>-1805021.7962741829</v>
      </c>
      <c r="Z344" s="356">
        <f>IF(SUM($P332:Z332)&gt;0,0,-Z$190+(Z$233&lt;=$O344)*(IFERROR(INDEX(PL!$H$89:$AC$89,MATCH(MonthlyCF!Z$233,PL!$H$4:$AC$4,0)),0)*Z$235))+Z332</f>
        <v>-1827428.882366918</v>
      </c>
      <c r="AA344" s="356">
        <f>IF(SUM($P332:AA332)&gt;0,0,-AA$190+(AA$233&lt;=$O344)*(IFERROR(INDEX(PL!$H$89:$AC$89,MATCH(MonthlyCF!AA$233,PL!$H$4:$AC$4,0)),0)*AA$235))+AA332</f>
        <v>-1843165.1443513769</v>
      </c>
      <c r="AB344" s="356">
        <f>IF(SUM($P332:AB332)&gt;0,0,-AB$190+(AB$233&lt;=$O344)*(IFERROR(INDEX(PL!$H$89:$AC$89,MATCH(MonthlyCF!AB$233,PL!$H$4:$AC$4,0)),0)*AB$235))+AB332</f>
        <v>-1851694.4579831732</v>
      </c>
      <c r="AC344" s="356">
        <f>IF(SUM($P332:AC332)&gt;0,0,-AC$190+(AC$233&lt;=$O344)*(IFERROR(INDEX(PL!$H$89:$AC$89,MATCH(MonthlyCF!AC$233,PL!$H$4:$AC$4,0)),0)*AC$235))+AC332</f>
        <v>-1852738.0048369952</v>
      </c>
      <c r="AD344" s="356">
        <f>IF(SUM($P332:AD332)&gt;0,0,-AD$190+(AD$233&lt;=$O344)*(IFERROR(INDEX(PL!$H$89:$AC$89,MATCH(MonthlyCF!AD$233,PL!$H$4:$AC$4,0)),0)*AD$235))+AD332</f>
        <v>-1846291.1063086065</v>
      </c>
      <c r="AE344" s="356">
        <f>IF(SUM($P332:AE332)&gt;0,0,-AE$190+(AE$233&lt;=$O344)*(IFERROR(INDEX(PL!$H$89:$AC$89,MATCH(MonthlyCF!AE$233,PL!$H$4:$AC$4,0)),0)*AE$235))+AE332</f>
        <v>-1832623.3949522353</v>
      </c>
      <c r="AF344" s="356">
        <f>IF(SUM($P332:AF332)&gt;0,0,-AF$190+(AF$233&lt;=$O344)*(IFERROR(INDEX(PL!$H$89:$AC$89,MATCH(MonthlyCF!AF$233,PL!$H$4:$AC$4,0)),0)*AF$235))+AF332</f>
        <v>-1812262.3112647701</v>
      </c>
      <c r="AG344" s="356">
        <f>IF(SUM($P332:AG332)&gt;0,0,-AG$190+(AG$233&lt;=$O344)*(IFERROR(INDEX(PL!$H$89:$AC$89,MATCH(MonthlyCF!AG$233,PL!$H$4:$AC$4,0)),0)*AG$235))+AG332</f>
        <v>-1785961.3317151545</v>
      </c>
      <c r="AH344" s="356">
        <f>IF(SUM($P332:AH332)&gt;0,0,-AH$190+(AH$233&lt;=$O344)*(IFERROR(INDEX(PL!$H$89:$AC$89,MATCH(MonthlyCF!AH$233,PL!$H$4:$AC$4,0)),0)*AH$235))+AH332</f>
        <v>-1754655.5680459051</v>
      </c>
      <c r="AI344" s="356">
        <f>IF(SUM($P332:AI332)&gt;0,0,-AI$190+(AI$233&lt;=$O344)*(IFERROR(INDEX(PL!$H$89:$AC$89,MATCH(MonthlyCF!AI$233,PL!$H$4:$AC$4,0)),0)*AI$235))+AI332</f>
        <v>-1719408.4620194673</v>
      </c>
      <c r="AJ344" s="356">
        <f>IF(SUM($P332:AJ332)&gt;0,0,-AJ$190+(AJ$233&lt;=$O344)*(IFERROR(INDEX(PL!$H$89:$AC$89,MATCH(MonthlyCF!AJ$233,PL!$H$4:$AC$4,0)),0)*AJ$235))+AJ332</f>
        <v>-1958943.0040157298</v>
      </c>
      <c r="AK344" s="356">
        <f>IF(SUM($P332:AK332)&gt;0,0,-AK$190+(AK$233&lt;=$O344)*(IFERROR(INDEX(PL!$H$89:$AC$89,MATCH(MonthlyCF!AK$233,PL!$H$4:$AC$4,0)),0)*AK$235))+AK332</f>
        <v>-9201679.1472309139</v>
      </c>
      <c r="AL344" s="356">
        <f>IF(SUM($P332:AL332)&gt;0,0,-AL$190+(AL$233&lt;=$O344)*(IFERROR(INDEX(PL!$H$89:$AC$89,MATCH(MonthlyCF!AL$233,PL!$H$4:$AC$4,0)),0)*AL$235))+AL332</f>
        <v>-9530637.2101987116</v>
      </c>
      <c r="AM344" s="356">
        <f>IF(SUM($P332:AM332)&gt;0,0,-AM$190+(AM$233&lt;=$O344)*(IFERROR(INDEX(PL!$H$89:$AC$89,MATCH(MonthlyCF!AM$233,PL!$H$4:$AC$4,0)),0)*AM$235))+AM332</f>
        <v>-9773351.9232677575</v>
      </c>
      <c r="AN344" s="356">
        <f>IF(SUM($P332:AN332)&gt;0,0,-AN$190+(AN$233&lt;=$O344)*(IFERROR(INDEX(PL!$H$89:$AC$89,MATCH(MonthlyCF!AN$233,PL!$H$4:$AC$4,0)),0)*AN$235))+AN332</f>
        <v>-9930653.7513901442</v>
      </c>
      <c r="AO344" s="356">
        <f>IF(SUM($P332:AO332)&gt;0,0,-AO$190+(AO$233&lt;=$O344)*(IFERROR(INDEX(PL!$H$89:$AC$89,MATCH(MonthlyCF!AO$233,PL!$H$4:$AC$4,0)),0)*AO$235))+AO332</f>
        <v>0</v>
      </c>
      <c r="AP344" s="356">
        <f>IF(SUM($P332:AP332)&gt;0,0,-AP$190+(AP$233&lt;=$O344)*(IFERROR(INDEX(PL!$H$89:$AC$89,MATCH(MonthlyCF!AP$233,PL!$H$4:$AC$4,0)),0)*AP$235))+AP332</f>
        <v>0</v>
      </c>
      <c r="AQ344" s="356">
        <f>IF(SUM($P332:AQ332)&gt;0,0,-AQ$190+(AQ$233&lt;=$O344)*(IFERROR(INDEX(PL!$H$89:$AC$89,MATCH(MonthlyCF!AQ$233,PL!$H$4:$AC$4,0)),0)*AQ$235))+AQ332</f>
        <v>5540245.2895308295</v>
      </c>
      <c r="AR344" s="356">
        <f>IF(SUM($P332:AR332)&gt;0,0,-AR$190+(AR$233&lt;=$O344)*(IFERROR(INDEX(PL!$H$89:$AC$89,MATCH(MonthlyCF!AR$233,PL!$H$4:$AC$4,0)),0)*AR$235))+AR332</f>
        <v>4915719.5641067261</v>
      </c>
      <c r="AS344" s="356">
        <f>IF(SUM($P332:AS332)&gt;0,0,-AS$190+(AS$233&lt;=$O344)*(IFERROR(INDEX(PL!$H$89:$AC$89,MATCH(MonthlyCF!AS$233,PL!$H$4:$AC$4,0)),0)*AS$235))+AS332</f>
        <v>4191130.6273917309</v>
      </c>
      <c r="AT344" s="356">
        <f>IF(SUM($P332:AT332)&gt;0,0,-AT$190+(AT$233&lt;=$O344)*(IFERROR(INDEX(PL!$H$89:$AC$89,MATCH(MonthlyCF!AT$233,PL!$H$4:$AC$4,0)),0)*AT$235))+AT332</f>
        <v>3433691.3178301635</v>
      </c>
      <c r="AU344" s="356">
        <f>IF(SUM($P332:AU332)&gt;0,0,-AU$190+(AU$233&lt;=$O344)*(IFERROR(INDEX(PL!$H$89:$AC$89,MATCH(MonthlyCF!AU$233,PL!$H$4:$AC$4,0)),0)*AU$235))+AU332</f>
        <v>3433691.3178301617</v>
      </c>
      <c r="AV344" s="356">
        <f>IF(SUM($P332:AV332)&gt;0,0,-AV$190+(AV$233&lt;=$O344)*(IFERROR(INDEX(PL!$H$89:$AC$89,MATCH(MonthlyCF!AV$233,PL!$H$4:$AC$4,0)),0)*AV$235))+AV332</f>
        <v>4191130.6273917267</v>
      </c>
      <c r="AW344" s="356">
        <f>IF(SUM($P332:AW332)&gt;0,0,-AW$190+(AW$233&lt;=$O344)*(IFERROR(INDEX(PL!$H$89:$AC$89,MATCH(MonthlyCF!AW$233,PL!$H$4:$AC$4,0)),0)*AW$235))+AW332</f>
        <v>4915719.564106728</v>
      </c>
      <c r="AX344" s="356">
        <f>IF(SUM($P332:AX332)&gt;0,0,-AX$190+(AX$233&lt;=$O344)*(IFERROR(INDEX(PL!$H$89:$AC$89,MATCH(MonthlyCF!AX$233,PL!$H$4:$AC$4,0)),0)*AX$235))+AX332</f>
        <v>5540245.2895308342</v>
      </c>
      <c r="AY344" s="356">
        <f>IF(SUM($P332:AY332)&gt;0,0,-AY$190+(AY$233&lt;=$O344)*(IFERROR(INDEX(PL!$H$89:$AC$89,MATCH(MonthlyCF!AY$233,PL!$H$4:$AC$4,0)),0)*AY$235))+AY332</f>
        <v>6000078.1532754973</v>
      </c>
      <c r="AZ344" s="356">
        <f>IF(SUM($P332:AZ332)&gt;0,0,-AZ$190+(AZ$233&lt;=$O344)*(IFERROR(INDEX(PL!$H$89:$AC$89,MATCH(MonthlyCF!AZ$233,PL!$H$4:$AC$4,0)),0)*AZ$235))+AZ332</f>
        <v>6244114.5211488204</v>
      </c>
      <c r="BA344" s="356">
        <f>IF(SUM($P332:BA332)&gt;0,0,-BA$190+(BA$233&lt;=$O344)*(IFERROR(INDEX(PL!$H$89:$AC$89,MATCH(MonthlyCF!BA$233,PL!$H$4:$AC$4,0)),0)*BA$235))+BA332</f>
        <v>6244114.5211488158</v>
      </c>
      <c r="BB344" s="356">
        <f>IF(SUM($P332:BB332)&gt;0,0,-BB$190+(BB$233&lt;=$O344)*(IFERROR(INDEX(PL!$H$89:$AC$89,MATCH(MonthlyCF!BB$233,PL!$H$4:$AC$4,0)),0)*BB$235))+BB332</f>
        <v>6000078.1532755056</v>
      </c>
      <c r="BC344" s="356">
        <f>IF(SUM($P332:BC332)&gt;0,0,-BC$190+(BC$233&lt;=$O344)*(IFERROR(INDEX(PL!$H$89:$AC$89,MATCH(MonthlyCF!BC$233,PL!$H$4:$AC$4,0)),0)*BC$235))+BC332</f>
        <v>6747454.4999035522</v>
      </c>
      <c r="BD344" s="356">
        <f>IF(SUM($P332:BD332)&gt;0,0,-BD$190+(BD$233&lt;=$O344)*(IFERROR(INDEX(PL!$H$89:$AC$89,MATCH(MonthlyCF!BD$233,PL!$H$4:$AC$4,0)),0)*BD$235))+BD332</f>
        <v>5986845.773015351</v>
      </c>
      <c r="BE344" s="356">
        <f>IF(SUM($P332:BE332)&gt;0,0,-BE$190+(BE$233&lt;=$O344)*(IFERROR(INDEX(PL!$H$89:$AC$89,MATCH(MonthlyCF!BE$233,PL!$H$4:$AC$4,0)),0)*BE$235))+BE332</f>
        <v>5104370.2460099468</v>
      </c>
      <c r="BF344" s="356">
        <f>IF(SUM($P332:BF332)&gt;0,0,-BF$190+(BF$233&lt;=$O344)*(IFERROR(INDEX(PL!$H$89:$AC$89,MATCH(MonthlyCF!BF$233,PL!$H$4:$AC$4,0)),0)*BF$235))+BF332</f>
        <v>4181886.3106212597</v>
      </c>
      <c r="BG344" s="356">
        <f>IF(SUM($P332:BG332)&gt;0,0,-BG$190+(BG$233&lt;=$O344)*(IFERROR(INDEX(PL!$H$89:$AC$89,MATCH(MonthlyCF!BG$233,PL!$H$4:$AC$4,0)),0)*BG$235))+BG332</f>
        <v>4181886.3106212574</v>
      </c>
      <c r="BH344" s="356">
        <f>IF(SUM($P332:BH332)&gt;0,0,-BH$190+(BH$233&lt;=$O344)*(IFERROR(INDEX(PL!$H$89:$AC$89,MATCH(MonthlyCF!BH$233,PL!$H$4:$AC$4,0)),0)*BH$235))+BH332</f>
        <v>5104370.2460099421</v>
      </c>
      <c r="BI344" s="356">
        <f>IF(SUM($P332:BI332)&gt;0,0,-BI$190+(BI$233&lt;=$O344)*(IFERROR(INDEX(PL!$H$89:$AC$89,MATCH(MonthlyCF!BI$233,PL!$H$4:$AC$4,0)),0)*BI$235))+BI332</f>
        <v>5986845.7730153529</v>
      </c>
      <c r="BJ344" s="356">
        <f>IF(SUM($P332:BJ332)&gt;0,0,-BJ$190+(BJ$233&lt;=$O344)*(IFERROR(INDEX(PL!$H$89:$AC$89,MATCH(MonthlyCF!BJ$233,PL!$H$4:$AC$4,0)),0)*BJ$235))+BJ332</f>
        <v>6747454.4999035569</v>
      </c>
      <c r="BK344" s="356">
        <f>IF(SUM($P332:BK332)&gt;0,0,-BK$190+(BK$233&lt;=$O344)*(IFERROR(INDEX(PL!$H$89:$AC$89,MATCH(MonthlyCF!BK$233,PL!$H$4:$AC$4,0)),0)*BK$235))+BK332</f>
        <v>7307484.0949001014</v>
      </c>
      <c r="BL344" s="356">
        <f>IF(SUM($P332:BL332)&gt;0,0,-BL$190+(BL$233&lt;=$O344)*(IFERROR(INDEX(PL!$H$89:$AC$89,MATCH(MonthlyCF!BL$233,PL!$H$4:$AC$4,0)),0)*BL$235))+BL332</f>
        <v>7604695.5363607407</v>
      </c>
      <c r="BM344" s="356">
        <f>IF(SUM($P332:BM332)&gt;0,0,-BM$190+(BM$233&lt;=$O344)*(IFERROR(INDEX(PL!$H$89:$AC$89,MATCH(MonthlyCF!BM$233,PL!$H$4:$AC$4,0)),0)*BM$235))+BM332</f>
        <v>7604695.5363607351</v>
      </c>
      <c r="BN344" s="356">
        <f>IF(SUM($P332:BN332)&gt;0,0,-BN$190+(BN$233&lt;=$O344)*(IFERROR(INDEX(PL!$H$89:$AC$89,MATCH(MonthlyCF!BN$233,PL!$H$4:$AC$4,0)),0)*BN$235))+BN332</f>
        <v>7307484.0949001117</v>
      </c>
      <c r="BO344" s="356">
        <f>IF(SUM($P332:BO332)&gt;0,0,-BO$190+(BO$233&lt;=$O344)*(IFERROR(INDEX(PL!$H$89:$AC$89,MATCH(MonthlyCF!BO$233,PL!$H$4:$AC$4,0)),0)*BO$235))+BO332</f>
        <v>8523989.4407454003</v>
      </c>
      <c r="BP344" s="356">
        <f>IF(SUM($P332:BP332)&gt;0,0,-BP$190+(BP$233&lt;=$O344)*(IFERROR(INDEX(PL!$H$89:$AC$89,MATCH(MonthlyCF!BP$233,PL!$H$4:$AC$4,0)),0)*BP$235))+BP332</f>
        <v>7563120.3075594706</v>
      </c>
      <c r="BQ344" s="356">
        <f>IF(SUM($P332:BQ332)&gt;0,0,-BQ$190+(BQ$233&lt;=$O344)*(IFERROR(INDEX(PL!$H$89:$AC$89,MATCH(MonthlyCF!BQ$233,PL!$H$4:$AC$4,0)),0)*BQ$235))+BQ332</f>
        <v>6448298.106977338</v>
      </c>
      <c r="BR344" s="356">
        <f>IF(SUM($P332:BR332)&gt;0,0,-BR$190+(BR$233&lt;=$O344)*(IFERROR(INDEX(PL!$H$89:$AC$89,MATCH(MonthlyCF!BR$233,PL!$H$4:$AC$4,0)),0)*BR$235))+BR332</f>
        <v>5282933.6981291072</v>
      </c>
      <c r="BS344" s="356">
        <f>IF(SUM($P332:BS332)&gt;0,0,-BS$190+(BS$233&lt;=$O344)*(IFERROR(INDEX(PL!$H$89:$AC$89,MATCH(MonthlyCF!BS$233,PL!$H$4:$AC$4,0)),0)*BS$235))+BS332</f>
        <v>5282933.6981291045</v>
      </c>
      <c r="BT344" s="356">
        <f>IF(SUM($P332:BT332)&gt;0,0,-BT$190+(BT$233&lt;=$O344)*(IFERROR(INDEX(PL!$H$89:$AC$89,MATCH(MonthlyCF!BT$233,PL!$H$4:$AC$4,0)),0)*BT$235))+BT332</f>
        <v>6448298.1069773315</v>
      </c>
      <c r="BU344" s="356">
        <f>IF(SUM($P332:BU332)&gt;0,0,-BU$190+(BU$233&lt;=$O344)*(IFERROR(INDEX(PL!$H$89:$AC$89,MATCH(MonthlyCF!BU$233,PL!$H$4:$AC$4,0)),0)*BU$235))+BU332</f>
        <v>7563120.3075594734</v>
      </c>
      <c r="BV344" s="356">
        <f>IF(SUM($P332:BV332)&gt;0,0,-BV$190+(BV$233&lt;=$O344)*(IFERROR(INDEX(PL!$H$89:$AC$89,MATCH(MonthlyCF!BV$233,PL!$H$4:$AC$4,0)),0)*BV$235))+BV332</f>
        <v>8523989.4407454077</v>
      </c>
      <c r="BW344" s="356">
        <f>IF(SUM($P332:BW332)&gt;0,0,-BW$190+(BW$233&lt;=$O344)*(IFERROR(INDEX(PL!$H$89:$AC$89,MATCH(MonthlyCF!BW$233,PL!$H$4:$AC$4,0)),0)*BW$235))+BW332</f>
        <v>9231469.0323934425</v>
      </c>
      <c r="BX344" s="356">
        <f>IF(SUM($P332:BX332)&gt;0,0,-BX$190+(BX$233&lt;=$O344)*(IFERROR(INDEX(PL!$H$89:$AC$89,MATCH(MonthlyCF!BX$233,PL!$H$4:$AC$4,0)),0)*BX$235))+BX332</f>
        <v>9606933.1705681309</v>
      </c>
      <c r="BY344" s="356">
        <f>IF(SUM($P332:BY332)&gt;0,0,-BY$190+(BY$233&lt;=$O344)*(IFERROR(INDEX(PL!$H$89:$AC$89,MATCH(MonthlyCF!BY$233,PL!$H$4:$AC$4,0)),0)*BY$235))+BY332</f>
        <v>9606933.1705681235</v>
      </c>
      <c r="BZ344" s="356">
        <f>IF(SUM($P332:BZ332)&gt;0,0,-BZ$190+(BZ$233&lt;=$O344)*(IFERROR(INDEX(PL!$H$89:$AC$89,MATCH(MonthlyCF!BZ$233,PL!$H$4:$AC$4,0)),0)*BZ$235))+BZ332</f>
        <v>9231469.0323934555</v>
      </c>
      <c r="CA344" s="356">
        <f>IF(SUM($P332:CA332)&gt;0,0,-CA$190+(CA$233&lt;=$O344)*(IFERROR(INDEX(PL!$H$89:$AC$89,MATCH(MonthlyCF!CA$233,PL!$H$4:$AC$4,0)),0)*CA$235))+CA332</f>
        <v>8406543.773890879</v>
      </c>
      <c r="CB344" s="356">
        <f>IF(SUM($P332:CB332)&gt;0,0,-CB$190+(CB$233&lt;=$O344)*(IFERROR(INDEX(PL!$H$89:$AC$89,MATCH(MonthlyCF!CB$233,PL!$H$4:$AC$4,0)),0)*CB$235))+CB332</f>
        <v>7458913.7368924133</v>
      </c>
      <c r="CC344" s="356">
        <f>IF(SUM($P332:CC332)&gt;0,0,-CC$190+(CC$233&lt;=$O344)*(IFERROR(INDEX(PL!$H$89:$AC$89,MATCH(MonthlyCF!CC$233,PL!$H$4:$AC$4,0)),0)*CC$235))+CC332</f>
        <v>6359451.8365173321</v>
      </c>
      <c r="CD344" s="356">
        <f>IF(SUM($P332:CD332)&gt;0,0,-CD$190+(CD$233&lt;=$O344)*(IFERROR(INDEX(PL!$H$89:$AC$89,MATCH(MonthlyCF!CD$233,PL!$H$4:$AC$4,0)),0)*CD$235))+CD332</f>
        <v>5210144.1111125927</v>
      </c>
      <c r="CE344" s="356">
        <f>IF(SUM($P332:CE332)&gt;0,0,-CE$190+(CE$233&lt;=$O344)*(IFERROR(INDEX(PL!$H$89:$AC$89,MATCH(MonthlyCF!CE$233,PL!$H$4:$AC$4,0)),0)*CE$235))+CE332</f>
        <v>5210144.111112589</v>
      </c>
      <c r="CF344" s="356">
        <f>IF(SUM($P332:CF332)&gt;0,0,-CF$190+(CF$233&lt;=$O344)*(IFERROR(INDEX(PL!$H$89:$AC$89,MATCH(MonthlyCF!CF$233,PL!$H$4:$AC$4,0)),0)*CF$235))+CF332</f>
        <v>6359451.8365173256</v>
      </c>
      <c r="CG344" s="356">
        <f>IF(SUM($P332:CG332)&gt;0,0,-CG$190+(CG$233&lt;=$O344)*(IFERROR(INDEX(PL!$H$89:$AC$89,MATCH(MonthlyCF!CG$233,PL!$H$4:$AC$4,0)),0)*CG$235))+CG332</f>
        <v>7458913.7368924152</v>
      </c>
      <c r="CH344" s="356">
        <f>IF(SUM($P332:CH332)&gt;0,0,-CH$190+(CH$233&lt;=$O344)*(IFERROR(INDEX(PL!$H$89:$AC$89,MATCH(MonthlyCF!CH$233,PL!$H$4:$AC$4,0)),0)*CH$235))+CH332</f>
        <v>8406543.7738908865</v>
      </c>
      <c r="CI344" s="356">
        <f>IF(SUM($P332:CI332)&gt;0,0,-CI$190+(CI$233&lt;=$O344)*(IFERROR(INDEX(PL!$H$89:$AC$89,MATCH(MonthlyCF!CI$233,PL!$H$4:$AC$4,0)),0)*CI$235))+CI332</f>
        <v>9104275.5340798777</v>
      </c>
      <c r="CJ344" s="356">
        <f>IF(SUM($P332:CJ332)&gt;0,0,-CJ$190+(CJ$233&lt;=$O344)*(IFERROR(INDEX(PL!$H$89:$AC$89,MATCH(MonthlyCF!CJ$233,PL!$H$4:$AC$4,0)),0)*CJ$235))+CJ332</f>
        <v>9474566.4330812395</v>
      </c>
      <c r="CK344" s="356">
        <f>IF(SUM($P332:CK332)&gt;0,0,-CK$190+(CK$233&lt;=$O344)*(IFERROR(INDEX(PL!$H$89:$AC$89,MATCH(MonthlyCF!CK$233,PL!$H$4:$AC$4,0)),0)*CK$235))+CK332</f>
        <v>9474566.433081232</v>
      </c>
      <c r="CL344" s="356">
        <f>IF(SUM($P332:CL332)&gt;0,0,-CL$190+(CL$233&lt;=$O344)*(IFERROR(INDEX(PL!$H$89:$AC$89,MATCH(MonthlyCF!CL$233,PL!$H$4:$AC$4,0)),0)*CL$235))+CL332</f>
        <v>917785209.78267336</v>
      </c>
      <c r="CM344" s="356">
        <f>IF(SUM($P332:CM332)&gt;0,0,-CM$190+(CM$233&lt;=$O344)*(IFERROR(INDEX(PL!$H$89:$AC$89,MATCH(MonthlyCF!CM$233,PL!$H$4:$AC$4,0)),0)*CM$235))+CM332</f>
        <v>0</v>
      </c>
      <c r="CN344" s="356">
        <f>IF(SUM($P332:CN332)&gt;0,0,-CN$190+(CN$233&lt;=$O344)*(IFERROR(INDEX(PL!$H$89:$AC$89,MATCH(MonthlyCF!CN$233,PL!$H$4:$AC$4,0)),0)*CN$235))+CN332</f>
        <v>0</v>
      </c>
      <c r="CO344" s="356">
        <f>IF(SUM($P332:CO332)&gt;0,0,-CO$190+(CO$233&lt;=$O344)*(IFERROR(INDEX(PL!$H$89:$AC$89,MATCH(MonthlyCF!CO$233,PL!$H$4:$AC$4,0)),0)*CO$235))+CO332</f>
        <v>0</v>
      </c>
      <c r="CP344" s="356">
        <f>IF(SUM($P332:CP332)&gt;0,0,-CP$190+(CP$233&lt;=$O344)*(IFERROR(INDEX(PL!$H$89:$AC$89,MATCH(MonthlyCF!CP$233,PL!$H$4:$AC$4,0)),0)*CP$235))+CP332</f>
        <v>0</v>
      </c>
      <c r="CQ344" s="356">
        <f>IF(SUM($P332:CQ332)&gt;0,0,-CQ$190+(CQ$233&lt;=$O344)*(IFERROR(INDEX(PL!$H$89:$AC$89,MATCH(MonthlyCF!CQ$233,PL!$H$4:$AC$4,0)),0)*CQ$235))+CQ332</f>
        <v>0</v>
      </c>
      <c r="CR344" s="356">
        <f>IF(SUM($P332:CR332)&gt;0,0,-CR$190+(CR$233&lt;=$O344)*(IFERROR(INDEX(PL!$H$89:$AC$89,MATCH(MonthlyCF!CR$233,PL!$H$4:$AC$4,0)),0)*CR$235))+CR332</f>
        <v>0</v>
      </c>
      <c r="CS344" s="356">
        <f>IF(SUM($P332:CS332)&gt;0,0,-CS$190+(CS$233&lt;=$O344)*(IFERROR(INDEX(PL!$H$89:$AC$89,MATCH(MonthlyCF!CS$233,PL!$H$4:$AC$4,0)),0)*CS$235))+CS332</f>
        <v>0</v>
      </c>
      <c r="CT344" s="356">
        <f>IF(SUM($P332:CT332)&gt;0,0,-CT$190+(CT$233&lt;=$O344)*(IFERROR(INDEX(PL!$H$89:$AC$89,MATCH(MonthlyCF!CT$233,PL!$H$4:$AC$4,0)),0)*CT$235))+CT332</f>
        <v>0</v>
      </c>
      <c r="CU344" s="356">
        <f>IF(SUM($P332:CU332)&gt;0,0,-CU$190+(CU$233&lt;=$O344)*(IFERROR(INDEX(PL!$H$89:$AC$89,MATCH(MonthlyCF!CU$233,PL!$H$4:$AC$4,0)),0)*CU$235))+CU332</f>
        <v>0</v>
      </c>
      <c r="CV344" s="356">
        <f>IF(SUM($P332:CV332)&gt;0,0,-CV$190+(CV$233&lt;=$O344)*(IFERROR(INDEX(PL!$H$89:$AC$89,MATCH(MonthlyCF!CV$233,PL!$H$4:$AC$4,0)),0)*CV$235))+CV332</f>
        <v>0</v>
      </c>
      <c r="CW344" s="356">
        <f>IF(SUM($P332:CW332)&gt;0,0,-CW$190+(CW$233&lt;=$O344)*(IFERROR(INDEX(PL!$H$89:$AC$89,MATCH(MonthlyCF!CW$233,PL!$H$4:$AC$4,0)),0)*CW$235))+CW332</f>
        <v>0</v>
      </c>
      <c r="CX344" s="356">
        <f>IF(SUM($P332:CX332)&gt;0,0,-CX$190+(CX$233&lt;=$O344)*(IFERROR(INDEX(PL!$H$89:$AC$89,MATCH(MonthlyCF!CX$233,PL!$H$4:$AC$4,0)),0)*CX$235))+CX332</f>
        <v>0</v>
      </c>
      <c r="CY344" s="356">
        <f>IF(SUM($P332:CY332)&gt;0,0,-CY$190+(CY$233&lt;=$O344)*(IFERROR(INDEX(PL!$H$89:$AC$89,MATCH(MonthlyCF!CY$233,PL!$H$4:$AC$4,0)),0)*CY$235))+CY332</f>
        <v>0</v>
      </c>
      <c r="CZ344" s="356">
        <f>IF(SUM($P332:CZ332)&gt;0,0,-CZ$190+(CZ$233&lt;=$O344)*(IFERROR(INDEX(PL!$H$89:$AC$89,MATCH(MonthlyCF!CZ$233,PL!$H$4:$AC$4,0)),0)*CZ$235))+CZ332</f>
        <v>0</v>
      </c>
      <c r="DA344" s="356">
        <f>IF(SUM($P332:DA332)&gt;0,0,-DA$190+(DA$233&lt;=$O344)*(IFERROR(INDEX(PL!$H$89:$AC$89,MATCH(MonthlyCF!DA$233,PL!$H$4:$AC$4,0)),0)*DA$235))+DA332</f>
        <v>0</v>
      </c>
      <c r="DB344" s="356">
        <f>IF(SUM($P332:DB332)&gt;0,0,-DB$190+(DB$233&lt;=$O344)*(IFERROR(INDEX(PL!$H$89:$AC$89,MATCH(MonthlyCF!DB$233,PL!$H$4:$AC$4,0)),0)*DB$235))+DB332</f>
        <v>0</v>
      </c>
      <c r="DC344" s="356">
        <f>IF(SUM($P332:DC332)&gt;0,0,-DC$190+(DC$233&lt;=$O344)*(IFERROR(INDEX(PL!$H$89:$AC$89,MATCH(MonthlyCF!DC$233,PL!$H$4:$AC$4,0)),0)*DC$235))+DC332</f>
        <v>0</v>
      </c>
      <c r="DD344" s="356">
        <f>IF(SUM($P332:DD332)&gt;0,0,-DD$190+(DD$233&lt;=$O344)*(IFERROR(INDEX(PL!$H$89:$AC$89,MATCH(MonthlyCF!DD$233,PL!$H$4:$AC$4,0)),0)*DD$235))+DD332</f>
        <v>0</v>
      </c>
      <c r="DE344" s="356">
        <f>IF(SUM($P332:DE332)&gt;0,0,-DE$190+(DE$233&lt;=$O344)*(IFERROR(INDEX(PL!$H$89:$AC$89,MATCH(MonthlyCF!DE$233,PL!$H$4:$AC$4,0)),0)*DE$235))+DE332</f>
        <v>0</v>
      </c>
      <c r="DF344" s="356">
        <f>IF(SUM($P332:DF332)&gt;0,0,-DF$190+(DF$233&lt;=$O344)*(IFERROR(INDEX(PL!$H$89:$AC$89,MATCH(MonthlyCF!DF$233,PL!$H$4:$AC$4,0)),0)*DF$235))+DF332</f>
        <v>0</v>
      </c>
      <c r="DG344" s="356">
        <f>IF(SUM($P332:DG332)&gt;0,0,-DG$190+(DG$233&lt;=$O344)*(IFERROR(INDEX(PL!$H$89:$AC$89,MATCH(MonthlyCF!DG$233,PL!$H$4:$AC$4,0)),0)*DG$235))+DG332</f>
        <v>0</v>
      </c>
      <c r="DH344" s="356">
        <f>IF(SUM($P332:DH332)&gt;0,0,-DH$190+(DH$233&lt;=$O344)*(IFERROR(INDEX(PL!$H$89:$AC$89,MATCH(MonthlyCF!DH$233,PL!$H$4:$AC$4,0)),0)*DH$235))+DH332</f>
        <v>0</v>
      </c>
      <c r="DI344" s="356">
        <f>IF(SUM($P332:DI332)&gt;0,0,-DI$190+(DI$233&lt;=$O344)*(IFERROR(INDEX(PL!$H$89:$AC$89,MATCH(MonthlyCF!DI$233,PL!$H$4:$AC$4,0)),0)*DI$235))+DI332</f>
        <v>0</v>
      </c>
      <c r="DJ344" s="356">
        <f>IF(SUM($P332:DJ332)&gt;0,0,-DJ$190+(DJ$233&lt;=$O344)*(IFERROR(INDEX(PL!$H$89:$AC$89,MATCH(MonthlyCF!DJ$233,PL!$H$4:$AC$4,0)),0)*DJ$235))+DJ332</f>
        <v>0</v>
      </c>
      <c r="DK344" s="356">
        <f>IF(SUM($P332:DK332)&gt;0,0,-DK$190+(DK$233&lt;=$O344)*(IFERROR(INDEX(PL!$H$89:$AC$89,MATCH(MonthlyCF!DK$233,PL!$H$4:$AC$4,0)),0)*DK$235))+DK332</f>
        <v>0</v>
      </c>
      <c r="DL344" s="356">
        <f>IF(SUM($P332:DL332)&gt;0,0,-DL$190+(DL$233&lt;=$O344)*(IFERROR(INDEX(PL!$H$89:$AC$89,MATCH(MonthlyCF!DL$233,PL!$H$4:$AC$4,0)),0)*DL$235))+DL332</f>
        <v>0</v>
      </c>
      <c r="DM344" s="356">
        <f>IF(SUM($P332:DM332)&gt;0,0,-DM$190+(DM$233&lt;=$O344)*(IFERROR(INDEX(PL!$H$89:$AC$89,MATCH(MonthlyCF!DM$233,PL!$H$4:$AC$4,0)),0)*DM$235))+DM332</f>
        <v>0</v>
      </c>
      <c r="DN344" s="356">
        <f>IF(SUM($P332:DN332)&gt;0,0,-DN$190+(DN$233&lt;=$O344)*(IFERROR(INDEX(PL!$H$89:$AC$89,MATCH(MonthlyCF!DN$233,PL!$H$4:$AC$4,0)),0)*DN$235))+DN332</f>
        <v>0</v>
      </c>
      <c r="DO344" s="356">
        <f>IF(SUM($P332:DO332)&gt;0,0,-DO$190+(DO$233&lt;=$O344)*(IFERROR(INDEX(PL!$H$89:$AC$89,MATCH(MonthlyCF!DO$233,PL!$H$4:$AC$4,0)),0)*DO$235))+DO332</f>
        <v>0</v>
      </c>
      <c r="DP344" s="356">
        <f>IF(SUM($P332:DP332)&gt;0,0,-DP$190+(DP$233&lt;=$O344)*(IFERROR(INDEX(PL!$H$89:$AC$89,MATCH(MonthlyCF!DP$233,PL!$H$4:$AC$4,0)),0)*DP$235))+DP332</f>
        <v>0</v>
      </c>
      <c r="DQ344" s="356">
        <f>IF(SUM($P332:DQ332)&gt;0,0,-DQ$190+(DQ$233&lt;=$O344)*(IFERROR(INDEX(PL!$H$89:$AC$89,MATCH(MonthlyCF!DQ$233,PL!$H$4:$AC$4,0)),0)*DQ$235))+DQ332</f>
        <v>0</v>
      </c>
      <c r="DR344" s="356">
        <f>IF(SUM($P332:DR332)&gt;0,0,-DR$190+(DR$233&lt;=$O344)*(IFERROR(INDEX(PL!$H$89:$AC$89,MATCH(MonthlyCF!DR$233,PL!$H$4:$AC$4,0)),0)*DR$235))+DR332</f>
        <v>0</v>
      </c>
      <c r="DS344" s="356">
        <f>IF(SUM($P332:DS332)&gt;0,0,-DS$190+(DS$233&lt;=$O344)*(IFERROR(INDEX(PL!$H$89:$AC$89,MATCH(MonthlyCF!DS$233,PL!$H$4:$AC$4,0)),0)*DS$235))+DS332</f>
        <v>0</v>
      </c>
      <c r="DT344" s="356">
        <f>IF(SUM($P332:DT332)&gt;0,0,-DT$190+(DT$233&lt;=$O344)*(IFERROR(INDEX(PL!$H$89:$AC$89,MATCH(MonthlyCF!DT$233,PL!$H$4:$AC$4,0)),0)*DT$235))+DT332</f>
        <v>0</v>
      </c>
      <c r="DU344" s="356">
        <f>IF(SUM($P332:DU332)&gt;0,0,-DU$190+(DU$233&lt;=$O344)*(IFERROR(INDEX(PL!$H$89:$AC$89,MATCH(MonthlyCF!DU$233,PL!$H$4:$AC$4,0)),0)*DU$235))+DU332</f>
        <v>0</v>
      </c>
      <c r="DV344" s="356">
        <f>IF(SUM($P332:DV332)&gt;0,0,-DV$190+(DV$233&lt;=$O344)*(IFERROR(INDEX(PL!$H$89:$AC$89,MATCH(MonthlyCF!DV$233,PL!$H$4:$AC$4,0)),0)*DV$235))+DV332</f>
        <v>0</v>
      </c>
      <c r="DW344" s="356">
        <f>IF(SUM($P332:DW332)&gt;0,0,-DW$190+(DW$233&lt;=$O344)*(IFERROR(INDEX(PL!$H$89:$AC$89,MATCH(MonthlyCF!DW$233,PL!$H$4:$AC$4,0)),0)*DW$235))+DW332</f>
        <v>0</v>
      </c>
      <c r="DX344" s="356">
        <f>IF(SUM($P332:DX332)&gt;0,0,-DX$190+(DX$233&lt;=$O344)*(IFERROR(INDEX(PL!$H$89:$AC$89,MATCH(MonthlyCF!DX$233,PL!$H$4:$AC$4,0)),0)*DX$235))+DX332</f>
        <v>0</v>
      </c>
      <c r="DY344" s="356">
        <f>IF(SUM($P332:DY332)&gt;0,0,-DY$190+(DY$233&lt;=$O344)*(IFERROR(INDEX(PL!$H$89:$AC$89,MATCH(MonthlyCF!DY$233,PL!$H$4:$AC$4,0)),0)*DY$235))+DY332</f>
        <v>0</v>
      </c>
      <c r="DZ344" s="356">
        <f>IF(SUM($P332:DZ332)&gt;0,0,-DZ$190+(DZ$233&lt;=$O344)*(IFERROR(INDEX(PL!$H$89:$AC$89,MATCH(MonthlyCF!DZ$233,PL!$H$4:$AC$4,0)),0)*DZ$235))+DZ332</f>
        <v>0</v>
      </c>
      <c r="EA344" s="356">
        <f>IF(SUM($P332:EA332)&gt;0,0,-EA$190+(EA$233&lt;=$O344)*(IFERROR(INDEX(PL!$H$89:$AC$89,MATCH(MonthlyCF!EA$233,PL!$H$4:$AC$4,0)),0)*EA$235))+EA332</f>
        <v>0</v>
      </c>
      <c r="EB344" s="356">
        <f>IF(SUM($P332:EB332)&gt;0,0,-EB$190+(EB$233&lt;=$O344)*(IFERROR(INDEX(PL!$H$89:$AC$89,MATCH(MonthlyCF!EB$233,PL!$H$4:$AC$4,0)),0)*EB$235))+EB332</f>
        <v>0</v>
      </c>
      <c r="EC344" s="356">
        <f>IF(SUM($P332:EC332)&gt;0,0,-EC$190+(EC$233&lt;=$O344)*(IFERROR(INDEX(PL!$H$89:$AC$89,MATCH(MonthlyCF!EC$233,PL!$H$4:$AC$4,0)),0)*EC$235))+EC332</f>
        <v>0</v>
      </c>
      <c r="ED344" s="356">
        <f>IF(SUM($P332:ED332)&gt;0,0,-ED$190+(ED$233&lt;=$O344)*(IFERROR(INDEX(PL!$H$89:$AC$89,MATCH(MonthlyCF!ED$233,PL!$H$4:$AC$4,0)),0)*ED$235))+ED332</f>
        <v>0</v>
      </c>
      <c r="EE344" s="356">
        <f>IF(SUM($P332:EE332)&gt;0,0,-EE$190+(EE$233&lt;=$O344)*(IFERROR(INDEX(PL!$H$89:$AC$89,MATCH(MonthlyCF!EE$233,PL!$H$4:$AC$4,0)),0)*EE$235))+EE332</f>
        <v>0</v>
      </c>
      <c r="EF344" s="356">
        <f>IF(SUM($P332:EF332)&gt;0,0,-EF$190+(EF$233&lt;=$O344)*(IFERROR(INDEX(PL!$H$89:$AC$89,MATCH(MonthlyCF!EF$233,PL!$H$4:$AC$4,0)),0)*EF$235))+EF332</f>
        <v>0</v>
      </c>
      <c r="EG344" s="356">
        <f>IF(SUM($P332:EG332)&gt;0,0,-EG$190+(EG$233&lt;=$O344)*(IFERROR(INDEX(PL!$H$89:$AC$89,MATCH(MonthlyCF!EG$233,PL!$H$4:$AC$4,0)),0)*EG$235))+EG332</f>
        <v>0</v>
      </c>
      <c r="EH344" s="356">
        <f>IF(SUM($P332:EH332)&gt;0,0,-EH$190+(EH$233&lt;=$O344)*(IFERROR(INDEX(PL!$H$89:$AC$89,MATCH(MonthlyCF!EH$233,PL!$H$4:$AC$4,0)),0)*EH$235))+EH332</f>
        <v>0</v>
      </c>
      <c r="EI344" s="356">
        <f>IF(SUM($P332:EI332)&gt;0,0,-EI$190+(EI$233&lt;=$O344)*(IFERROR(INDEX(PL!$H$89:$AC$89,MATCH(MonthlyCF!EI$233,PL!$H$4:$AC$4,0)),0)*EI$235))+EI332</f>
        <v>0</v>
      </c>
      <c r="EJ344" s="356">
        <f>IF(SUM($P332:EJ332)&gt;0,0,-EJ$190+(EJ$233&lt;=$O344)*(IFERROR(INDEX(PL!$H$89:$AC$89,MATCH(MonthlyCF!EJ$233,PL!$H$4:$AC$4,0)),0)*EJ$235))+EJ332</f>
        <v>0</v>
      </c>
      <c r="EK344" s="356">
        <f>IF(SUM($P332:EK332)&gt;0,0,-EK$190+(EK$233&lt;=$O344)*(IFERROR(INDEX(PL!$H$89:$AC$89,MATCH(MonthlyCF!EK$233,PL!$H$4:$AC$4,0)),0)*EK$235))+EK332</f>
        <v>0</v>
      </c>
      <c r="EL344" s="356">
        <f>IF(SUM($P332:EL332)&gt;0,0,-EL$190+(EL$233&lt;=$O344)*(IFERROR(INDEX(PL!$H$89:$AC$89,MATCH(MonthlyCF!EL$233,PL!$H$4:$AC$4,0)),0)*EL$235))+EL332</f>
        <v>0</v>
      </c>
      <c r="EM344" s="356">
        <f>IF(SUM($P332:EM332)&gt;0,0,-EM$190+(EM$233&lt;=$O344)*(IFERROR(INDEX(PL!$H$89:$AC$89,MATCH(MonthlyCF!EM$233,PL!$H$4:$AC$4,0)),0)*EM$235))+EM332</f>
        <v>0</v>
      </c>
      <c r="EN344" s="356">
        <f>IF(SUM($P332:EN332)&gt;0,0,-EN$190+(EN$233&lt;=$O344)*(IFERROR(INDEX(PL!$H$89:$AC$89,MATCH(MonthlyCF!EN$233,PL!$H$4:$AC$4,0)),0)*EN$235))+EN332</f>
        <v>0</v>
      </c>
      <c r="EO344" s="356">
        <f>IF(SUM($P332:EO332)&gt;0,0,-EO$190+(EO$233&lt;=$O344)*(IFERROR(INDEX(PL!$H$89:$AC$89,MATCH(MonthlyCF!EO$233,PL!$H$4:$AC$4,0)),0)*EO$235))+EO332</f>
        <v>0</v>
      </c>
      <c r="EP344" s="356">
        <f>IF(SUM($P332:EP332)&gt;0,0,-EP$190+(EP$233&lt;=$O344)*(IFERROR(INDEX(PL!$H$89:$AC$89,MATCH(MonthlyCF!EP$233,PL!$H$4:$AC$4,0)),0)*EP$235))+EP332</f>
        <v>0</v>
      </c>
      <c r="EQ344" s="356">
        <f>IF(SUM($P332:EQ332)&gt;0,0,-EQ$190+(EQ$233&lt;=$O344)*(IFERROR(INDEX(PL!$H$89:$AC$89,MATCH(MonthlyCF!EQ$233,PL!$H$4:$AC$4,0)),0)*EQ$235))+EQ332</f>
        <v>0</v>
      </c>
      <c r="ER344" s="356">
        <f>IF(SUM($P332:ER332)&gt;0,0,-ER$190+(ER$233&lt;=$O344)*(IFERROR(INDEX(PL!$H$89:$AC$89,MATCH(MonthlyCF!ER$233,PL!$H$4:$AC$4,0)),0)*ER$235))+ER332</f>
        <v>0</v>
      </c>
      <c r="ES344" s="356">
        <f>IF(SUM($P332:ES332)&gt;0,0,-ES$190+(ES$233&lt;=$O344)*(IFERROR(INDEX(PL!$H$89:$AC$89,MATCH(MonthlyCF!ES$233,PL!$H$4:$AC$4,0)),0)*ES$235))+ES332</f>
        <v>0</v>
      </c>
      <c r="ET344" s="356">
        <f>IF(SUM($P332:ET332)&gt;0,0,-ET$190+(ET$233&lt;=$O344)*(IFERROR(INDEX(PL!$H$89:$AC$89,MATCH(MonthlyCF!ET$233,PL!$H$4:$AC$4,0)),0)*ET$235))+ET332</f>
        <v>0</v>
      </c>
      <c r="EU344" s="356">
        <f>IF(SUM($P332:EU332)&gt;0,0,-EU$190+(EU$233&lt;=$O344)*(IFERROR(INDEX(PL!$H$89:$AC$89,MATCH(MonthlyCF!EU$233,PL!$H$4:$AC$4,0)),0)*EU$235))+EU332</f>
        <v>0</v>
      </c>
      <c r="EV344" s="356">
        <f>IF(SUM($P332:EV332)&gt;0,0,-EV$190+(EV$233&lt;=$O344)*(IFERROR(INDEX(PL!$H$89:$AC$89,MATCH(MonthlyCF!EV$233,PL!$H$4:$AC$4,0)),0)*EV$235))+EV332</f>
        <v>0</v>
      </c>
      <c r="EW344" s="356">
        <f>IF(SUM($P332:EW332)&gt;0,0,-EW$190+(EW$233&lt;=$O344)*(IFERROR(INDEX(PL!$H$89:$AC$89,MATCH(MonthlyCF!EW$233,PL!$H$4:$AC$4,0)),0)*EW$235))+EW332</f>
        <v>0</v>
      </c>
      <c r="EX344" s="356">
        <f>IF(SUM($P332:EX332)&gt;0,0,-EX$190+(EX$233&lt;=$O344)*(IFERROR(INDEX(PL!$H$89:$AC$89,MATCH(MonthlyCF!EX$233,PL!$H$4:$AC$4,0)),0)*EX$235))+EX332</f>
        <v>0</v>
      </c>
      <c r="EY344" s="356">
        <f>IF(SUM($P332:EY332)&gt;0,0,-EY$190+(EY$233&lt;=$O344)*(IFERROR(INDEX(PL!$H$89:$AC$89,MATCH(MonthlyCF!EY$233,PL!$H$4:$AC$4,0)),0)*EY$235))+EY332</f>
        <v>0</v>
      </c>
      <c r="EZ344" s="356">
        <f>IF(SUM($P332:EZ332)&gt;0,0,-EZ$190+(EZ$233&lt;=$O344)*(IFERROR(INDEX(PL!$H$89:$AC$89,MATCH(MonthlyCF!EZ$233,PL!$H$4:$AC$4,0)),0)*EZ$235))+EZ332</f>
        <v>0</v>
      </c>
      <c r="FA344" s="356">
        <f>IF(SUM($P332:FA332)&gt;0,0,-FA$190+(FA$233&lt;=$O344)*(IFERROR(INDEX(PL!$H$89:$AC$89,MATCH(MonthlyCF!FA$233,PL!$H$4:$AC$4,0)),0)*FA$235))+FA332</f>
        <v>0</v>
      </c>
      <c r="FB344" s="356">
        <f>IF(SUM($P332:FB332)&gt;0,0,-FB$190+(FB$233&lt;=$O344)*(IFERROR(INDEX(PL!$H$89:$AC$89,MATCH(MonthlyCF!FB$233,PL!$H$4:$AC$4,0)),0)*FB$235))+FB332</f>
        <v>0</v>
      </c>
      <c r="FC344" s="356">
        <f>IF(SUM($P332:FC332)&gt;0,0,-FC$190+(FC$233&lt;=$O344)*(IFERROR(INDEX(PL!$H$89:$AC$89,MATCH(MonthlyCF!FC$233,PL!$H$4:$AC$4,0)),0)*FC$235))+FC332</f>
        <v>0</v>
      </c>
      <c r="FD344" s="356">
        <f>IF(SUM($P332:FD332)&gt;0,0,-FD$190+(FD$233&lt;=$O344)*(IFERROR(INDEX(PL!$H$89:$AC$89,MATCH(MonthlyCF!FD$233,PL!$H$4:$AC$4,0)),0)*FD$235))+FD332</f>
        <v>0</v>
      </c>
      <c r="FE344" s="356">
        <f>IF(SUM($P332:FE332)&gt;0,0,-FE$190+(FE$233&lt;=$O344)*(IFERROR(INDEX(PL!$H$89:$AC$89,MATCH(MonthlyCF!FE$233,PL!$H$4:$AC$4,0)),0)*FE$235))+FE332</f>
        <v>0</v>
      </c>
      <c r="FF344" s="356">
        <f>IF(SUM($P332:FF332)&gt;0,0,-FF$190+(FF$233&lt;=$O344)*(IFERROR(INDEX(PL!$H$89:$AC$89,MATCH(MonthlyCF!FF$233,PL!$H$4:$AC$4,0)),0)*FF$235))+FF332</f>
        <v>0</v>
      </c>
      <c r="FG344" s="356">
        <f>IF(SUM($P332:FG332)&gt;0,0,-FG$190+(FG$233&lt;=$O344)*(IFERROR(INDEX(PL!$H$89:$AC$89,MATCH(MonthlyCF!FG$233,PL!$H$4:$AC$4,0)),0)*FG$235))+FG332</f>
        <v>0</v>
      </c>
      <c r="FH344" s="356">
        <f>IF(SUM($P332:FH332)&gt;0,0,-FH$190+(FH$233&lt;=$O344)*(IFERROR(INDEX(PL!$H$89:$AC$89,MATCH(MonthlyCF!FH$233,PL!$H$4:$AC$4,0)),0)*FH$235))+FH332</f>
        <v>0</v>
      </c>
      <c r="FI344" s="356">
        <f>IF(SUM($P332:FI332)&gt;0,0,-FI$190+(FI$233&lt;=$O344)*(IFERROR(INDEX(PL!$H$89:$AC$89,MATCH(MonthlyCF!FI$233,PL!$H$4:$AC$4,0)),0)*FI$235))+FI332</f>
        <v>0</v>
      </c>
      <c r="FJ344" s="356">
        <f>IF(SUM($P332:FJ332)&gt;0,0,-FJ$190+(FJ$233&lt;=$O344)*(IFERROR(INDEX(PL!$H$89:$AC$89,MATCH(MonthlyCF!FJ$233,PL!$H$4:$AC$4,0)),0)*FJ$235))+FJ332</f>
        <v>0</v>
      </c>
      <c r="FK344" s="356">
        <f>IF(SUM($P332:FK332)&gt;0,0,-FK$190+(FK$233&lt;=$O344)*(IFERROR(INDEX(PL!$H$89:$AC$89,MATCH(MonthlyCF!FK$233,PL!$H$4:$AC$4,0)),0)*FK$235))+FK332</f>
        <v>0</v>
      </c>
      <c r="FL344" s="356">
        <f>IF(SUM($P332:FL332)&gt;0,0,-FL$190+(FL$233&lt;=$O344)*(IFERROR(INDEX(PL!$H$89:$AC$89,MATCH(MonthlyCF!FL$233,PL!$H$4:$AC$4,0)),0)*FL$235))+FL332</f>
        <v>0</v>
      </c>
      <c r="FM344" s="356">
        <f>IF(SUM($P332:FM332)&gt;0,0,-FM$190+(FM$233&lt;=$O344)*(IFERROR(INDEX(PL!$H$89:$AC$89,MATCH(MonthlyCF!FM$233,PL!$H$4:$AC$4,0)),0)*FM$235))+FM332</f>
        <v>0</v>
      </c>
      <c r="FN344" s="356">
        <f>IF(SUM($P332:FN332)&gt;0,0,-FN$190+(FN$233&lt;=$O344)*(IFERROR(INDEX(PL!$H$89:$AC$89,MATCH(MonthlyCF!FN$233,PL!$H$4:$AC$4,0)),0)*FN$235))+FN332</f>
        <v>0</v>
      </c>
      <c r="FO344" s="356">
        <f>IF(SUM($P332:FO332)&gt;0,0,-FO$190+(FO$233&lt;=$O344)*(IFERROR(INDEX(PL!$H$89:$AC$89,MATCH(MonthlyCF!FO$233,PL!$H$4:$AC$4,0)),0)*FO$235))+FO332</f>
        <v>0</v>
      </c>
      <c r="FP344" s="356">
        <f>IF(SUM($P332:FP332)&gt;0,0,-FP$190+(FP$233&lt;=$O344)*(IFERROR(INDEX(PL!$H$89:$AC$89,MATCH(MonthlyCF!FP$233,PL!$H$4:$AC$4,0)),0)*FP$235))+FP332</f>
        <v>0</v>
      </c>
      <c r="FQ344" s="356">
        <f>IF(SUM($P332:FQ332)&gt;0,0,-FQ$190+(FQ$233&lt;=$O344)*(IFERROR(INDEX(PL!$H$89:$AC$89,MATCH(MonthlyCF!FQ$233,PL!$H$4:$AC$4,0)),0)*FQ$235))+FQ332</f>
        <v>0</v>
      </c>
      <c r="FR344" s="356">
        <f>IF(SUM($P332:FR332)&gt;0,0,-FR$190+(FR$233&lt;=$O344)*(IFERROR(INDEX(PL!$H$89:$AC$89,MATCH(MonthlyCF!FR$233,PL!$H$4:$AC$4,0)),0)*FR$235))+FR332</f>
        <v>0</v>
      </c>
      <c r="FS344" s="356">
        <f>IF(SUM($P332:FS332)&gt;0,0,-FS$190+(FS$233&lt;=$O344)*(IFERROR(INDEX(PL!$H$89:$AC$89,MATCH(MonthlyCF!FS$233,PL!$H$4:$AC$4,0)),0)*FS$235))+FS332</f>
        <v>0</v>
      </c>
      <c r="FT344" s="356">
        <f>IF(SUM($P332:FT332)&gt;0,0,-FT$190+(FT$233&lt;=$O344)*(IFERROR(INDEX(PL!$H$89:$AC$89,MATCH(MonthlyCF!FT$233,PL!$H$4:$AC$4,0)),0)*FT$235))+FT332</f>
        <v>0</v>
      </c>
      <c r="FU344" s="356">
        <f>IF(SUM($P332:FU332)&gt;0,0,-FU$190+(FU$233&lt;=$O344)*(IFERROR(INDEX(PL!$H$89:$AC$89,MATCH(MonthlyCF!FU$233,PL!$H$4:$AC$4,0)),0)*FU$235))+FU332</f>
        <v>0</v>
      </c>
      <c r="FV344" s="356">
        <f>IF(SUM($P332:FV332)&gt;0,0,-FV$190+(FV$233&lt;=$O344)*(IFERROR(INDEX(PL!$H$89:$AC$89,MATCH(MonthlyCF!FV$233,PL!$H$4:$AC$4,0)),0)*FV$235))+FV332</f>
        <v>0</v>
      </c>
      <c r="FW344" s="356">
        <f>IF(SUM($P332:FW332)&gt;0,0,-FW$190+(FW$233&lt;=$O344)*(IFERROR(INDEX(PL!$H$89:$AC$89,MATCH(MonthlyCF!FW$233,PL!$H$4:$AC$4,0)),0)*FW$235))+FW332</f>
        <v>0</v>
      </c>
      <c r="FX344" s="356">
        <f>IF(SUM($P332:FX332)&gt;0,0,-FX$190+(FX$233&lt;=$O344)*(IFERROR(INDEX(PL!$H$89:$AC$89,MATCH(MonthlyCF!FX$233,PL!$H$4:$AC$4,0)),0)*FX$235))+FX332</f>
        <v>0</v>
      </c>
      <c r="FY344" s="356">
        <f>IF(SUM($P332:FY332)&gt;0,0,-FY$190+(FY$233&lt;=$O344)*(IFERROR(INDEX(PL!$H$89:$AC$89,MATCH(MonthlyCF!FY$233,PL!$H$4:$AC$4,0)),0)*FY$235))+FY332</f>
        <v>0</v>
      </c>
      <c r="FZ344" s="356">
        <f>IF(SUM($P332:FZ332)&gt;0,0,-FZ$190+(FZ$233&lt;=$O344)*(IFERROR(INDEX(PL!$H$89:$AC$89,MATCH(MonthlyCF!FZ$233,PL!$H$4:$AC$4,0)),0)*FZ$235))+FZ332</f>
        <v>0</v>
      </c>
      <c r="GA344" s="356">
        <f>IF(SUM($P332:GA332)&gt;0,0,-GA$190+(GA$233&lt;=$O344)*(IFERROR(INDEX(PL!$H$89:$AC$89,MATCH(MonthlyCF!GA$233,PL!$H$4:$AC$4,0)),0)*GA$235))+GA332</f>
        <v>0</v>
      </c>
      <c r="GB344" s="356">
        <f>IF(SUM($P332:GB332)&gt;0,0,-GB$190+(GB$233&lt;=$O344)*(IFERROR(INDEX(PL!$H$89:$AC$89,MATCH(MonthlyCF!GB$233,PL!$H$4:$AC$4,0)),0)*GB$235))+GB332</f>
        <v>0</v>
      </c>
      <c r="GC344" s="356">
        <f>IF(SUM($P332:GC332)&gt;0,0,-GC$190+(GC$233&lt;=$O344)*(IFERROR(INDEX(PL!$H$89:$AC$89,MATCH(MonthlyCF!GC$233,PL!$H$4:$AC$4,0)),0)*GC$235))+GC332</f>
        <v>0</v>
      </c>
      <c r="GD344" s="356">
        <f>IF(SUM($P332:GD332)&gt;0,0,-GD$190+(GD$233&lt;=$O344)*(IFERROR(INDEX(PL!$H$89:$AC$89,MATCH(MonthlyCF!GD$233,PL!$H$4:$AC$4,0)),0)*GD$235))+GD332</f>
        <v>0</v>
      </c>
      <c r="GE344" s="356">
        <f>IF(SUM($P332:GE332)&gt;0,0,-GE$190+(GE$233&lt;=$O344)*(IFERROR(INDEX(PL!$H$89:$AC$89,MATCH(MonthlyCF!GE$233,PL!$H$4:$AC$4,0)),0)*GE$235))+GE332</f>
        <v>0</v>
      </c>
      <c r="GF344" s="356">
        <f>IF(SUM($P332:GF332)&gt;0,0,-GF$190+(GF$233&lt;=$O344)*(IFERROR(INDEX(PL!$H$89:$AC$89,MATCH(MonthlyCF!GF$233,PL!$H$4:$AC$4,0)),0)*GF$235))+GF332</f>
        <v>0</v>
      </c>
      <c r="GG344" s="356">
        <f>IF(SUM($P332:GG332)&gt;0,0,-GG$190+(GG$233&lt;=$O344)*(IFERROR(INDEX(PL!$H$89:$AC$89,MATCH(MonthlyCF!GG$233,PL!$H$4:$AC$4,0)),0)*GG$235))+GG332</f>
        <v>0</v>
      </c>
      <c r="GH344" s="356">
        <f>IF(SUM($P332:GH332)&gt;0,0,-GH$190+(GH$233&lt;=$O344)*(IFERROR(INDEX(PL!$H$89:$AC$89,MATCH(MonthlyCF!GH$233,PL!$H$4:$AC$4,0)),0)*GH$235))+GH332</f>
        <v>0</v>
      </c>
      <c r="GI344" s="356">
        <f>IF(SUM($P332:GI332)&gt;0,0,-GI$190+(GI$233&lt;=$O344)*(IFERROR(INDEX(PL!$H$89:$AC$89,MATCH(MonthlyCF!GI$233,PL!$H$4:$AC$4,0)),0)*GI$235))+GI332</f>
        <v>0</v>
      </c>
      <c r="GJ344" s="356">
        <f>IF(SUM($P332:GJ332)&gt;0,0,-GJ$190+(GJ$233&lt;=$O344)*(IFERROR(INDEX(PL!$H$89:$AC$89,MATCH(MonthlyCF!GJ$233,PL!$H$4:$AC$4,0)),0)*GJ$235))+GJ332</f>
        <v>0</v>
      </c>
      <c r="GK344" s="356">
        <f>IF(SUM($P332:GK332)&gt;0,0,-GK$190+(GK$233&lt;=$O344)*(IFERROR(INDEX(PL!$H$89:$AC$89,MATCH(MonthlyCF!GK$233,PL!$H$4:$AC$4,0)),0)*GK$235))+GK332</f>
        <v>0</v>
      </c>
      <c r="GL344" s="356">
        <f>IF(SUM($P332:GL332)&gt;0,0,-GL$190+(GL$233&lt;=$O344)*(IFERROR(INDEX(PL!$H$89:$AC$89,MATCH(MonthlyCF!GL$233,PL!$H$4:$AC$4,0)),0)*GL$235))+GL332</f>
        <v>0</v>
      </c>
      <c r="GM344" s="356">
        <f>IF(SUM($P332:GM332)&gt;0,0,-GM$190+(GM$233&lt;=$O344)*(IFERROR(INDEX(PL!$H$89:$AC$89,MATCH(MonthlyCF!GM$233,PL!$H$4:$AC$4,0)),0)*GM$235))+GM332</f>
        <v>0</v>
      </c>
      <c r="GN344" s="356">
        <f>IF(SUM($P332:GN332)&gt;0,0,-GN$190+(GN$233&lt;=$O344)*(IFERROR(INDEX(PL!$H$89:$AC$89,MATCH(MonthlyCF!GN$233,PL!$H$4:$AC$4,0)),0)*GN$235))+GN332</f>
        <v>0</v>
      </c>
    </row>
    <row r="345" spans="13:196" hidden="1" outlineLevel="1" x14ac:dyDescent="0.75">
      <c r="M345" s="565">
        <f t="shared" si="588"/>
        <v>4.131563788903108</v>
      </c>
      <c r="N345" s="564">
        <f t="shared" si="589"/>
        <v>0.28947704434394828</v>
      </c>
      <c r="O345" s="1">
        <v>5</v>
      </c>
      <c r="P345" s="356">
        <f>IF(SUM($P333:P333)&gt;0,0,-P$190+(P$233&lt;=$O345)*(IFERROR(INDEX(PL!$H$89:$AC$89,MATCH(MonthlyCF!P$233,PL!$H$4:$AC$4,0)),0)*P$235))+P333</f>
        <v>-11919593.055779437</v>
      </c>
      <c r="Q345" s="356">
        <f>IF(SUM($P333:Q333)&gt;0,0,-Q$190+(Q$233&lt;=$O345)*(IFERROR(INDEX(PL!$H$89:$AC$89,MATCH(MonthlyCF!Q$233,PL!$H$4:$AC$4,0)),0)*Q$235))+Q333</f>
        <v>-4047304.3314319733</v>
      </c>
      <c r="R345" s="356">
        <f>IF(SUM($P333:R333)&gt;0,0,-R$190+(R$233&lt;=$O345)*(IFERROR(INDEX(PL!$H$89:$AC$89,MATCH(MonthlyCF!R$233,PL!$H$4:$AC$4,0)),0)*R$235))+R333</f>
        <v>-4408131.0589997172</v>
      </c>
      <c r="S345" s="356">
        <f>IF(SUM($P333:S333)&gt;0,0,-S$190+(S$233&lt;=$O345)*(IFERROR(INDEX(PL!$H$89:$AC$89,MATCH(MonthlyCF!S$233,PL!$H$4:$AC$4,0)),0)*S$235))+S333</f>
        <v>-4768342.5301141627</v>
      </c>
      <c r="T345" s="356">
        <f>IF(SUM($P333:T333)&gt;0,0,-T$190+(T$233&lt;=$O345)*(IFERROR(INDEX(PL!$H$89:$AC$89,MATCH(MonthlyCF!T$233,PL!$H$4:$AC$4,0)),0)*T$235))+T333</f>
        <v>-2925595.0161827197</v>
      </c>
      <c r="U345" s="356">
        <f>IF(SUM($P333:U333)&gt;0,0,-U$190+(U$233&lt;=$O345)*(IFERROR(INDEX(PL!$H$89:$AC$89,MATCH(MonthlyCF!U$233,PL!$H$4:$AC$4,0)),0)*U$235))+U333</f>
        <v>-76508431.006988153</v>
      </c>
      <c r="V345" s="356">
        <f>IF(SUM($P333:V333)&gt;0,0,-V$190+(V$233&lt;=$O345)*(IFERROR(INDEX(PL!$H$89:$AC$89,MATCH(MonthlyCF!V$233,PL!$H$4:$AC$4,0)),0)*V$235))+V333</f>
        <v>-78825744.713935822</v>
      </c>
      <c r="W345" s="356">
        <f>IF(SUM($P333:W333)&gt;0,0,-W$190+(W$233&lt;=$O345)*(IFERROR(INDEX(PL!$H$89:$AC$89,MATCH(MonthlyCF!W$233,PL!$H$4:$AC$4,0)),0)*W$235))+W333</f>
        <v>-77859196.7431034</v>
      </c>
      <c r="X345" s="356">
        <f>IF(SUM($P333:X333)&gt;0,0,-X$190+(X$233&lt;=$O345)*(IFERROR(INDEX(PL!$H$89:$AC$89,MATCH(MonthlyCF!X$233,PL!$H$4:$AC$4,0)),0)*X$235))+X333</f>
        <v>-1776705.23195166</v>
      </c>
      <c r="Y345" s="356">
        <f>IF(SUM($P333:Y333)&gt;0,0,-Y$190+(Y$233&lt;=$O345)*(IFERROR(INDEX(PL!$H$89:$AC$89,MATCH(MonthlyCF!Y$233,PL!$H$4:$AC$4,0)),0)*Y$235))+Y333</f>
        <v>-1805021.7962741829</v>
      </c>
      <c r="Z345" s="356">
        <f>IF(SUM($P333:Z333)&gt;0,0,-Z$190+(Z$233&lt;=$O345)*(IFERROR(INDEX(PL!$H$89:$AC$89,MATCH(MonthlyCF!Z$233,PL!$H$4:$AC$4,0)),0)*Z$235))+Z333</f>
        <v>-1827428.882366918</v>
      </c>
      <c r="AA345" s="356">
        <f>IF(SUM($P333:AA333)&gt;0,0,-AA$190+(AA$233&lt;=$O345)*(IFERROR(INDEX(PL!$H$89:$AC$89,MATCH(MonthlyCF!AA$233,PL!$H$4:$AC$4,0)),0)*AA$235))+AA333</f>
        <v>-1843165.1443513769</v>
      </c>
      <c r="AB345" s="356">
        <f>IF(SUM($P333:AB333)&gt;0,0,-AB$190+(AB$233&lt;=$O345)*(IFERROR(INDEX(PL!$H$89:$AC$89,MATCH(MonthlyCF!AB$233,PL!$H$4:$AC$4,0)),0)*AB$235))+AB333</f>
        <v>-1851694.4579831732</v>
      </c>
      <c r="AC345" s="356">
        <f>IF(SUM($P333:AC333)&gt;0,0,-AC$190+(AC$233&lt;=$O345)*(IFERROR(INDEX(PL!$H$89:$AC$89,MATCH(MonthlyCF!AC$233,PL!$H$4:$AC$4,0)),0)*AC$235))+AC333</f>
        <v>-1852738.0048369952</v>
      </c>
      <c r="AD345" s="356">
        <f>IF(SUM($P333:AD333)&gt;0,0,-AD$190+(AD$233&lt;=$O345)*(IFERROR(INDEX(PL!$H$89:$AC$89,MATCH(MonthlyCF!AD$233,PL!$H$4:$AC$4,0)),0)*AD$235))+AD333</f>
        <v>-1846291.1063086065</v>
      </c>
      <c r="AE345" s="356">
        <f>IF(SUM($P333:AE333)&gt;0,0,-AE$190+(AE$233&lt;=$O345)*(IFERROR(INDEX(PL!$H$89:$AC$89,MATCH(MonthlyCF!AE$233,PL!$H$4:$AC$4,0)),0)*AE$235))+AE333</f>
        <v>-1832623.3949522353</v>
      </c>
      <c r="AF345" s="356">
        <f>IF(SUM($P333:AF333)&gt;0,0,-AF$190+(AF$233&lt;=$O345)*(IFERROR(INDEX(PL!$H$89:$AC$89,MATCH(MonthlyCF!AF$233,PL!$H$4:$AC$4,0)),0)*AF$235))+AF333</f>
        <v>-1812262.3112647701</v>
      </c>
      <c r="AG345" s="356">
        <f>IF(SUM($P333:AG333)&gt;0,0,-AG$190+(AG$233&lt;=$O345)*(IFERROR(INDEX(PL!$H$89:$AC$89,MATCH(MonthlyCF!AG$233,PL!$H$4:$AC$4,0)),0)*AG$235))+AG333</f>
        <v>-1785961.3317151545</v>
      </c>
      <c r="AH345" s="356">
        <f>IF(SUM($P333:AH333)&gt;0,0,-AH$190+(AH$233&lt;=$O345)*(IFERROR(INDEX(PL!$H$89:$AC$89,MATCH(MonthlyCF!AH$233,PL!$H$4:$AC$4,0)),0)*AH$235))+AH333</f>
        <v>-1754655.5680459051</v>
      </c>
      <c r="AI345" s="356">
        <f>IF(SUM($P333:AI333)&gt;0,0,-AI$190+(AI$233&lt;=$O345)*(IFERROR(INDEX(PL!$H$89:$AC$89,MATCH(MonthlyCF!AI$233,PL!$H$4:$AC$4,0)),0)*AI$235))+AI333</f>
        <v>-1719408.4620194673</v>
      </c>
      <c r="AJ345" s="356">
        <f>IF(SUM($P333:AJ333)&gt;0,0,-AJ$190+(AJ$233&lt;=$O345)*(IFERROR(INDEX(PL!$H$89:$AC$89,MATCH(MonthlyCF!AJ$233,PL!$H$4:$AC$4,0)),0)*AJ$235))+AJ333</f>
        <v>-1958943.0040157298</v>
      </c>
      <c r="AK345" s="356">
        <f>IF(SUM($P333:AK333)&gt;0,0,-AK$190+(AK$233&lt;=$O345)*(IFERROR(INDEX(PL!$H$89:$AC$89,MATCH(MonthlyCF!AK$233,PL!$H$4:$AC$4,0)),0)*AK$235))+AK333</f>
        <v>-9201679.1472309139</v>
      </c>
      <c r="AL345" s="356">
        <f>IF(SUM($P333:AL333)&gt;0,0,-AL$190+(AL$233&lt;=$O345)*(IFERROR(INDEX(PL!$H$89:$AC$89,MATCH(MonthlyCF!AL$233,PL!$H$4:$AC$4,0)),0)*AL$235))+AL333</f>
        <v>-9530637.2101987116</v>
      </c>
      <c r="AM345" s="356">
        <f>IF(SUM($P333:AM333)&gt;0,0,-AM$190+(AM$233&lt;=$O345)*(IFERROR(INDEX(PL!$H$89:$AC$89,MATCH(MonthlyCF!AM$233,PL!$H$4:$AC$4,0)),0)*AM$235))+AM333</f>
        <v>-9773351.9232677575</v>
      </c>
      <c r="AN345" s="356">
        <f>IF(SUM($P333:AN333)&gt;0,0,-AN$190+(AN$233&lt;=$O345)*(IFERROR(INDEX(PL!$H$89:$AC$89,MATCH(MonthlyCF!AN$233,PL!$H$4:$AC$4,0)),0)*AN$235))+AN333</f>
        <v>-9930653.7513901442</v>
      </c>
      <c r="AO345" s="356">
        <f>IF(SUM($P333:AO333)&gt;0,0,-AO$190+(AO$233&lt;=$O345)*(IFERROR(INDEX(PL!$H$89:$AC$89,MATCH(MonthlyCF!AO$233,PL!$H$4:$AC$4,0)),0)*AO$235))+AO333</f>
        <v>0</v>
      </c>
      <c r="AP345" s="356">
        <f>IF(SUM($P333:AP333)&gt;0,0,-AP$190+(AP$233&lt;=$O345)*(IFERROR(INDEX(PL!$H$89:$AC$89,MATCH(MonthlyCF!AP$233,PL!$H$4:$AC$4,0)),0)*AP$235))+AP333</f>
        <v>0</v>
      </c>
      <c r="AQ345" s="356">
        <f>IF(SUM($P333:AQ333)&gt;0,0,-AQ$190+(AQ$233&lt;=$O345)*(IFERROR(INDEX(PL!$H$89:$AC$89,MATCH(MonthlyCF!AQ$233,PL!$H$4:$AC$4,0)),0)*AQ$235))+AQ333</f>
        <v>5540245.2895308295</v>
      </c>
      <c r="AR345" s="356">
        <f>IF(SUM($P333:AR333)&gt;0,0,-AR$190+(AR$233&lt;=$O345)*(IFERROR(INDEX(PL!$H$89:$AC$89,MATCH(MonthlyCF!AR$233,PL!$H$4:$AC$4,0)),0)*AR$235))+AR333</f>
        <v>4915719.5641067261</v>
      </c>
      <c r="AS345" s="356">
        <f>IF(SUM($P333:AS333)&gt;0,0,-AS$190+(AS$233&lt;=$O345)*(IFERROR(INDEX(PL!$H$89:$AC$89,MATCH(MonthlyCF!AS$233,PL!$H$4:$AC$4,0)),0)*AS$235))+AS333</f>
        <v>4191130.6273917309</v>
      </c>
      <c r="AT345" s="356">
        <f>IF(SUM($P333:AT333)&gt;0,0,-AT$190+(AT$233&lt;=$O345)*(IFERROR(INDEX(PL!$H$89:$AC$89,MATCH(MonthlyCF!AT$233,PL!$H$4:$AC$4,0)),0)*AT$235))+AT333</f>
        <v>3433691.3178301635</v>
      </c>
      <c r="AU345" s="356">
        <f>IF(SUM($P333:AU333)&gt;0,0,-AU$190+(AU$233&lt;=$O345)*(IFERROR(INDEX(PL!$H$89:$AC$89,MATCH(MonthlyCF!AU$233,PL!$H$4:$AC$4,0)),0)*AU$235))+AU333</f>
        <v>3433691.3178301617</v>
      </c>
      <c r="AV345" s="356">
        <f>IF(SUM($P333:AV333)&gt;0,0,-AV$190+(AV$233&lt;=$O345)*(IFERROR(INDEX(PL!$H$89:$AC$89,MATCH(MonthlyCF!AV$233,PL!$H$4:$AC$4,0)),0)*AV$235))+AV333</f>
        <v>4191130.6273917267</v>
      </c>
      <c r="AW345" s="356">
        <f>IF(SUM($P333:AW333)&gt;0,0,-AW$190+(AW$233&lt;=$O345)*(IFERROR(INDEX(PL!$H$89:$AC$89,MATCH(MonthlyCF!AW$233,PL!$H$4:$AC$4,0)),0)*AW$235))+AW333</f>
        <v>4915719.564106728</v>
      </c>
      <c r="AX345" s="356">
        <f>IF(SUM($P333:AX333)&gt;0,0,-AX$190+(AX$233&lt;=$O345)*(IFERROR(INDEX(PL!$H$89:$AC$89,MATCH(MonthlyCF!AX$233,PL!$H$4:$AC$4,0)),0)*AX$235))+AX333</f>
        <v>5540245.2895308342</v>
      </c>
      <c r="AY345" s="356">
        <f>IF(SUM($P333:AY333)&gt;0,0,-AY$190+(AY$233&lt;=$O345)*(IFERROR(INDEX(PL!$H$89:$AC$89,MATCH(MonthlyCF!AY$233,PL!$H$4:$AC$4,0)),0)*AY$235))+AY333</f>
        <v>6000078.1532754973</v>
      </c>
      <c r="AZ345" s="356">
        <f>IF(SUM($P333:AZ333)&gt;0,0,-AZ$190+(AZ$233&lt;=$O345)*(IFERROR(INDEX(PL!$H$89:$AC$89,MATCH(MonthlyCF!AZ$233,PL!$H$4:$AC$4,0)),0)*AZ$235))+AZ333</f>
        <v>6244114.5211488204</v>
      </c>
      <c r="BA345" s="356">
        <f>IF(SUM($P333:BA333)&gt;0,0,-BA$190+(BA$233&lt;=$O345)*(IFERROR(INDEX(PL!$H$89:$AC$89,MATCH(MonthlyCF!BA$233,PL!$H$4:$AC$4,0)),0)*BA$235))+BA333</f>
        <v>6244114.5211488158</v>
      </c>
      <c r="BB345" s="356">
        <f>IF(SUM($P333:BB333)&gt;0,0,-BB$190+(BB$233&lt;=$O345)*(IFERROR(INDEX(PL!$H$89:$AC$89,MATCH(MonthlyCF!BB$233,PL!$H$4:$AC$4,0)),0)*BB$235))+BB333</f>
        <v>6000078.1532755056</v>
      </c>
      <c r="BC345" s="356">
        <f>IF(SUM($P333:BC333)&gt;0,0,-BC$190+(BC$233&lt;=$O345)*(IFERROR(INDEX(PL!$H$89:$AC$89,MATCH(MonthlyCF!BC$233,PL!$H$4:$AC$4,0)),0)*BC$235))+BC333</f>
        <v>6747454.4999035522</v>
      </c>
      <c r="BD345" s="356">
        <f>IF(SUM($P333:BD333)&gt;0,0,-BD$190+(BD$233&lt;=$O345)*(IFERROR(INDEX(PL!$H$89:$AC$89,MATCH(MonthlyCF!BD$233,PL!$H$4:$AC$4,0)),0)*BD$235))+BD333</f>
        <v>5986845.773015351</v>
      </c>
      <c r="BE345" s="356">
        <f>IF(SUM($P333:BE333)&gt;0,0,-BE$190+(BE$233&lt;=$O345)*(IFERROR(INDEX(PL!$H$89:$AC$89,MATCH(MonthlyCF!BE$233,PL!$H$4:$AC$4,0)),0)*BE$235))+BE333</f>
        <v>5104370.2460099468</v>
      </c>
      <c r="BF345" s="356">
        <f>IF(SUM($P333:BF333)&gt;0,0,-BF$190+(BF$233&lt;=$O345)*(IFERROR(INDEX(PL!$H$89:$AC$89,MATCH(MonthlyCF!BF$233,PL!$H$4:$AC$4,0)),0)*BF$235))+BF333</f>
        <v>4181886.3106212597</v>
      </c>
      <c r="BG345" s="356">
        <f>IF(SUM($P333:BG333)&gt;0,0,-BG$190+(BG$233&lt;=$O345)*(IFERROR(INDEX(PL!$H$89:$AC$89,MATCH(MonthlyCF!BG$233,PL!$H$4:$AC$4,0)),0)*BG$235))+BG333</f>
        <v>4181886.3106212574</v>
      </c>
      <c r="BH345" s="356">
        <f>IF(SUM($P333:BH333)&gt;0,0,-BH$190+(BH$233&lt;=$O345)*(IFERROR(INDEX(PL!$H$89:$AC$89,MATCH(MonthlyCF!BH$233,PL!$H$4:$AC$4,0)),0)*BH$235))+BH333</f>
        <v>5104370.2460099421</v>
      </c>
      <c r="BI345" s="356">
        <f>IF(SUM($P333:BI333)&gt;0,0,-BI$190+(BI$233&lt;=$O345)*(IFERROR(INDEX(PL!$H$89:$AC$89,MATCH(MonthlyCF!BI$233,PL!$H$4:$AC$4,0)),0)*BI$235))+BI333</f>
        <v>5986845.7730153529</v>
      </c>
      <c r="BJ345" s="356">
        <f>IF(SUM($P333:BJ333)&gt;0,0,-BJ$190+(BJ$233&lt;=$O345)*(IFERROR(INDEX(PL!$H$89:$AC$89,MATCH(MonthlyCF!BJ$233,PL!$H$4:$AC$4,0)),0)*BJ$235))+BJ333</f>
        <v>6747454.4999035569</v>
      </c>
      <c r="BK345" s="356">
        <f>IF(SUM($P333:BK333)&gt;0,0,-BK$190+(BK$233&lt;=$O345)*(IFERROR(INDEX(PL!$H$89:$AC$89,MATCH(MonthlyCF!BK$233,PL!$H$4:$AC$4,0)),0)*BK$235))+BK333</f>
        <v>7307484.0949001014</v>
      </c>
      <c r="BL345" s="356">
        <f>IF(SUM($P333:BL333)&gt;0,0,-BL$190+(BL$233&lt;=$O345)*(IFERROR(INDEX(PL!$H$89:$AC$89,MATCH(MonthlyCF!BL$233,PL!$H$4:$AC$4,0)),0)*BL$235))+BL333</f>
        <v>7604695.5363607407</v>
      </c>
      <c r="BM345" s="356">
        <f>IF(SUM($P333:BM333)&gt;0,0,-BM$190+(BM$233&lt;=$O345)*(IFERROR(INDEX(PL!$H$89:$AC$89,MATCH(MonthlyCF!BM$233,PL!$H$4:$AC$4,0)),0)*BM$235))+BM333</f>
        <v>7604695.5363607351</v>
      </c>
      <c r="BN345" s="356">
        <f>IF(SUM($P333:BN333)&gt;0,0,-BN$190+(BN$233&lt;=$O345)*(IFERROR(INDEX(PL!$H$89:$AC$89,MATCH(MonthlyCF!BN$233,PL!$H$4:$AC$4,0)),0)*BN$235))+BN333</f>
        <v>7307484.0949001117</v>
      </c>
      <c r="BO345" s="356">
        <f>IF(SUM($P333:BO333)&gt;0,0,-BO$190+(BO$233&lt;=$O345)*(IFERROR(INDEX(PL!$H$89:$AC$89,MATCH(MonthlyCF!BO$233,PL!$H$4:$AC$4,0)),0)*BO$235))+BO333</f>
        <v>8523989.4407454003</v>
      </c>
      <c r="BP345" s="356">
        <f>IF(SUM($P333:BP333)&gt;0,0,-BP$190+(BP$233&lt;=$O345)*(IFERROR(INDEX(PL!$H$89:$AC$89,MATCH(MonthlyCF!BP$233,PL!$H$4:$AC$4,0)),0)*BP$235))+BP333</f>
        <v>7563120.3075594706</v>
      </c>
      <c r="BQ345" s="356">
        <f>IF(SUM($P333:BQ333)&gt;0,0,-BQ$190+(BQ$233&lt;=$O345)*(IFERROR(INDEX(PL!$H$89:$AC$89,MATCH(MonthlyCF!BQ$233,PL!$H$4:$AC$4,0)),0)*BQ$235))+BQ333</f>
        <v>6448298.106977338</v>
      </c>
      <c r="BR345" s="356">
        <f>IF(SUM($P333:BR333)&gt;0,0,-BR$190+(BR$233&lt;=$O345)*(IFERROR(INDEX(PL!$H$89:$AC$89,MATCH(MonthlyCF!BR$233,PL!$H$4:$AC$4,0)),0)*BR$235))+BR333</f>
        <v>5282933.6981291072</v>
      </c>
      <c r="BS345" s="356">
        <f>IF(SUM($P333:BS333)&gt;0,0,-BS$190+(BS$233&lt;=$O345)*(IFERROR(INDEX(PL!$H$89:$AC$89,MATCH(MonthlyCF!BS$233,PL!$H$4:$AC$4,0)),0)*BS$235))+BS333</f>
        <v>5282933.6981291045</v>
      </c>
      <c r="BT345" s="356">
        <f>IF(SUM($P333:BT333)&gt;0,0,-BT$190+(BT$233&lt;=$O345)*(IFERROR(INDEX(PL!$H$89:$AC$89,MATCH(MonthlyCF!BT$233,PL!$H$4:$AC$4,0)),0)*BT$235))+BT333</f>
        <v>6448298.1069773315</v>
      </c>
      <c r="BU345" s="356">
        <f>IF(SUM($P333:BU333)&gt;0,0,-BU$190+(BU$233&lt;=$O345)*(IFERROR(INDEX(PL!$H$89:$AC$89,MATCH(MonthlyCF!BU$233,PL!$H$4:$AC$4,0)),0)*BU$235))+BU333</f>
        <v>7563120.3075594734</v>
      </c>
      <c r="BV345" s="356">
        <f>IF(SUM($P333:BV333)&gt;0,0,-BV$190+(BV$233&lt;=$O345)*(IFERROR(INDEX(PL!$H$89:$AC$89,MATCH(MonthlyCF!BV$233,PL!$H$4:$AC$4,0)),0)*BV$235))+BV333</f>
        <v>8523989.4407454077</v>
      </c>
      <c r="BW345" s="356">
        <f>IF(SUM($P333:BW333)&gt;0,0,-BW$190+(BW$233&lt;=$O345)*(IFERROR(INDEX(PL!$H$89:$AC$89,MATCH(MonthlyCF!BW$233,PL!$H$4:$AC$4,0)),0)*BW$235))+BW333</f>
        <v>9231469.0323934425</v>
      </c>
      <c r="BX345" s="356">
        <f>IF(SUM($P333:BX333)&gt;0,0,-BX$190+(BX$233&lt;=$O345)*(IFERROR(INDEX(PL!$H$89:$AC$89,MATCH(MonthlyCF!BX$233,PL!$H$4:$AC$4,0)),0)*BX$235))+BX333</f>
        <v>9606933.1705681309</v>
      </c>
      <c r="BY345" s="356">
        <f>IF(SUM($P333:BY333)&gt;0,0,-BY$190+(BY$233&lt;=$O345)*(IFERROR(INDEX(PL!$H$89:$AC$89,MATCH(MonthlyCF!BY$233,PL!$H$4:$AC$4,0)),0)*BY$235))+BY333</f>
        <v>9606933.1705681235</v>
      </c>
      <c r="BZ345" s="356">
        <f>IF(SUM($P333:BZ333)&gt;0,0,-BZ$190+(BZ$233&lt;=$O345)*(IFERROR(INDEX(PL!$H$89:$AC$89,MATCH(MonthlyCF!BZ$233,PL!$H$4:$AC$4,0)),0)*BZ$235))+BZ333</f>
        <v>9231469.0323934555</v>
      </c>
      <c r="CA345" s="356">
        <f>IF(SUM($P333:CA333)&gt;0,0,-CA$190+(CA$233&lt;=$O345)*(IFERROR(INDEX(PL!$H$89:$AC$89,MATCH(MonthlyCF!CA$233,PL!$H$4:$AC$4,0)),0)*CA$235))+CA333</f>
        <v>8406543.773890879</v>
      </c>
      <c r="CB345" s="356">
        <f>IF(SUM($P333:CB333)&gt;0,0,-CB$190+(CB$233&lt;=$O345)*(IFERROR(INDEX(PL!$H$89:$AC$89,MATCH(MonthlyCF!CB$233,PL!$H$4:$AC$4,0)),0)*CB$235))+CB333</f>
        <v>7458913.7368924133</v>
      </c>
      <c r="CC345" s="356">
        <f>IF(SUM($P333:CC333)&gt;0,0,-CC$190+(CC$233&lt;=$O345)*(IFERROR(INDEX(PL!$H$89:$AC$89,MATCH(MonthlyCF!CC$233,PL!$H$4:$AC$4,0)),0)*CC$235))+CC333</f>
        <v>6359451.8365173321</v>
      </c>
      <c r="CD345" s="356">
        <f>IF(SUM($P333:CD333)&gt;0,0,-CD$190+(CD$233&lt;=$O345)*(IFERROR(INDEX(PL!$H$89:$AC$89,MATCH(MonthlyCF!CD$233,PL!$H$4:$AC$4,0)),0)*CD$235))+CD333</f>
        <v>5210144.1111125927</v>
      </c>
      <c r="CE345" s="356">
        <f>IF(SUM($P333:CE333)&gt;0,0,-CE$190+(CE$233&lt;=$O345)*(IFERROR(INDEX(PL!$H$89:$AC$89,MATCH(MonthlyCF!CE$233,PL!$H$4:$AC$4,0)),0)*CE$235))+CE333</f>
        <v>5210144.111112589</v>
      </c>
      <c r="CF345" s="356">
        <f>IF(SUM($P333:CF333)&gt;0,0,-CF$190+(CF$233&lt;=$O345)*(IFERROR(INDEX(PL!$H$89:$AC$89,MATCH(MonthlyCF!CF$233,PL!$H$4:$AC$4,0)),0)*CF$235))+CF333</f>
        <v>6359451.8365173256</v>
      </c>
      <c r="CG345" s="356">
        <f>IF(SUM($P333:CG333)&gt;0,0,-CG$190+(CG$233&lt;=$O345)*(IFERROR(INDEX(PL!$H$89:$AC$89,MATCH(MonthlyCF!CG$233,PL!$H$4:$AC$4,0)),0)*CG$235))+CG333</f>
        <v>7458913.7368924152</v>
      </c>
      <c r="CH345" s="356">
        <f>IF(SUM($P333:CH333)&gt;0,0,-CH$190+(CH$233&lt;=$O345)*(IFERROR(INDEX(PL!$H$89:$AC$89,MATCH(MonthlyCF!CH$233,PL!$H$4:$AC$4,0)),0)*CH$235))+CH333</f>
        <v>8406543.7738908865</v>
      </c>
      <c r="CI345" s="356">
        <f>IF(SUM($P333:CI333)&gt;0,0,-CI$190+(CI$233&lt;=$O345)*(IFERROR(INDEX(PL!$H$89:$AC$89,MATCH(MonthlyCF!CI$233,PL!$H$4:$AC$4,0)),0)*CI$235))+CI333</f>
        <v>9104275.5340798777</v>
      </c>
      <c r="CJ345" s="356">
        <f>IF(SUM($P333:CJ333)&gt;0,0,-CJ$190+(CJ$233&lt;=$O345)*(IFERROR(INDEX(PL!$H$89:$AC$89,MATCH(MonthlyCF!CJ$233,PL!$H$4:$AC$4,0)),0)*CJ$235))+CJ333</f>
        <v>9474566.4330812395</v>
      </c>
      <c r="CK345" s="356">
        <f>IF(SUM($P333:CK333)&gt;0,0,-CK$190+(CK$233&lt;=$O345)*(IFERROR(INDEX(PL!$H$89:$AC$89,MATCH(MonthlyCF!CK$233,PL!$H$4:$AC$4,0)),0)*CK$235))+CK333</f>
        <v>9474566.433081232</v>
      </c>
      <c r="CL345" s="356">
        <f>IF(SUM($P333:CL333)&gt;0,0,-CL$190+(CL$233&lt;=$O345)*(IFERROR(INDEX(PL!$H$89:$AC$89,MATCH(MonthlyCF!CL$233,PL!$H$4:$AC$4,0)),0)*CL$235))+CL333</f>
        <v>9104275.5340798888</v>
      </c>
      <c r="CM345" s="356">
        <f>IF(SUM($P333:CM333)&gt;0,0,-CM$190+(CM$233&lt;=$O345)*(IFERROR(INDEX(PL!$H$89:$AC$89,MATCH(MonthlyCF!CM$233,PL!$H$4:$AC$4,0)),0)*CM$235))+CM333</f>
        <v>8511445.1766209751</v>
      </c>
      <c r="CN345" s="356">
        <f>IF(SUM($P333:CN333)&gt;0,0,-CN$190+(CN$233&lt;=$O345)*(IFERROR(INDEX(PL!$H$89:$AC$89,MATCH(MonthlyCF!CN$233,PL!$H$4:$AC$4,0)),0)*CN$235))+CN333</f>
        <v>7551990.0991749642</v>
      </c>
      <c r="CO345" s="356">
        <f>IF(SUM($P333:CO333)&gt;0,0,-CO$190+(CO$233&lt;=$O345)*(IFERROR(INDEX(PL!$H$89:$AC$89,MATCH(MonthlyCF!CO$233,PL!$H$4:$AC$4,0)),0)*CO$235))+CO333</f>
        <v>6438808.518191563</v>
      </c>
      <c r="CP345" s="356">
        <f>IF(SUM($P333:CP333)&gt;0,0,-CP$190+(CP$233&lt;=$O345)*(IFERROR(INDEX(PL!$H$89:$AC$89,MATCH(MonthlyCF!CP$233,PL!$H$4:$AC$4,0)),0)*CP$235))+CP333</f>
        <v>5275159.1089978283</v>
      </c>
      <c r="CQ345" s="356">
        <f>IF(SUM($P333:CQ333)&gt;0,0,-CQ$190+(CQ$233&lt;=$O345)*(IFERROR(INDEX(PL!$H$89:$AC$89,MATCH(MonthlyCF!CQ$233,PL!$H$4:$AC$4,0)),0)*CQ$235))+CQ333</f>
        <v>5275159.1089978255</v>
      </c>
      <c r="CR345" s="356">
        <f>IF(SUM($P333:CR333)&gt;0,0,-CR$190+(CR$233&lt;=$O345)*(IFERROR(INDEX(PL!$H$89:$AC$89,MATCH(MonthlyCF!CR$233,PL!$H$4:$AC$4,0)),0)*CR$235))+CR333</f>
        <v>6438808.5181915574</v>
      </c>
      <c r="CS345" s="356">
        <f>IF(SUM($P333:CS333)&gt;0,0,-CS$190+(CS$233&lt;=$O345)*(IFERROR(INDEX(PL!$H$89:$AC$89,MATCH(MonthlyCF!CS$233,PL!$H$4:$AC$4,0)),0)*CS$235))+CS333</f>
        <v>7551990.099174967</v>
      </c>
      <c r="CT345" s="356">
        <f>IF(SUM($P333:CT333)&gt;0,0,-CT$190+(CT$233&lt;=$O345)*(IFERROR(INDEX(PL!$H$89:$AC$89,MATCH(MonthlyCF!CT$233,PL!$H$4:$AC$4,0)),0)*CT$235))+CT333</f>
        <v>8511445.1766209826</v>
      </c>
      <c r="CU345" s="356">
        <f>IF(SUM($P333:CU333)&gt;0,0,-CU$190+(CU$233&lt;=$O345)*(IFERROR(INDEX(PL!$H$89:$AC$89,MATCH(MonthlyCF!CU$233,PL!$H$4:$AC$4,0)),0)*CU$235))+CU333</f>
        <v>9217883.6113175731</v>
      </c>
      <c r="CV345" s="356">
        <f>IF(SUM($P333:CV333)&gt;0,0,-CV$190+(CV$233&lt;=$O345)*(IFERROR(INDEX(PL!$H$89:$AC$89,MATCH(MonthlyCF!CV$233,PL!$H$4:$AC$4,0)),0)*CV$235))+CV333</f>
        <v>9592795.2005536165</v>
      </c>
      <c r="CW345" s="356">
        <f>IF(SUM($P333:CW333)&gt;0,0,-CW$190+(CW$233&lt;=$O345)*(IFERROR(INDEX(PL!$H$89:$AC$89,MATCH(MonthlyCF!CW$233,PL!$H$4:$AC$4,0)),0)*CW$235))+CW333</f>
        <v>9592795.2005536072</v>
      </c>
      <c r="CX345" s="356">
        <f>IF(SUM($P333:CX333)&gt;0,0,-CX$190+(CX$233&lt;=$O345)*(IFERROR(INDEX(PL!$H$89:$AC$89,MATCH(MonthlyCF!CX$233,PL!$H$4:$AC$4,0)),0)*CX$235))+CX333</f>
        <v>932190444.85546958</v>
      </c>
      <c r="CY345" s="356">
        <f>IF(SUM($P333:CY333)&gt;0,0,-CY$190+(CY$233&lt;=$O345)*(IFERROR(INDEX(PL!$H$89:$AC$89,MATCH(MonthlyCF!CY$233,PL!$H$4:$AC$4,0)),0)*CY$235))+CY333</f>
        <v>0</v>
      </c>
      <c r="CZ345" s="356">
        <f>IF(SUM($P333:CZ333)&gt;0,0,-CZ$190+(CZ$233&lt;=$O345)*(IFERROR(INDEX(PL!$H$89:$AC$89,MATCH(MonthlyCF!CZ$233,PL!$H$4:$AC$4,0)),0)*CZ$235))+CZ333</f>
        <v>0</v>
      </c>
      <c r="DA345" s="356">
        <f>IF(SUM($P333:DA333)&gt;0,0,-DA$190+(DA$233&lt;=$O345)*(IFERROR(INDEX(PL!$H$89:$AC$89,MATCH(MonthlyCF!DA$233,PL!$H$4:$AC$4,0)),0)*DA$235))+DA333</f>
        <v>0</v>
      </c>
      <c r="DB345" s="356">
        <f>IF(SUM($P333:DB333)&gt;0,0,-DB$190+(DB$233&lt;=$O345)*(IFERROR(INDEX(PL!$H$89:$AC$89,MATCH(MonthlyCF!DB$233,PL!$H$4:$AC$4,0)),0)*DB$235))+DB333</f>
        <v>0</v>
      </c>
      <c r="DC345" s="356">
        <f>IF(SUM($P333:DC333)&gt;0,0,-DC$190+(DC$233&lt;=$O345)*(IFERROR(INDEX(PL!$H$89:$AC$89,MATCH(MonthlyCF!DC$233,PL!$H$4:$AC$4,0)),0)*DC$235))+DC333</f>
        <v>0</v>
      </c>
      <c r="DD345" s="356">
        <f>IF(SUM($P333:DD333)&gt;0,0,-DD$190+(DD$233&lt;=$O345)*(IFERROR(INDEX(PL!$H$89:$AC$89,MATCH(MonthlyCF!DD$233,PL!$H$4:$AC$4,0)),0)*DD$235))+DD333</f>
        <v>0</v>
      </c>
      <c r="DE345" s="356">
        <f>IF(SUM($P333:DE333)&gt;0,0,-DE$190+(DE$233&lt;=$O345)*(IFERROR(INDEX(PL!$H$89:$AC$89,MATCH(MonthlyCF!DE$233,PL!$H$4:$AC$4,0)),0)*DE$235))+DE333</f>
        <v>0</v>
      </c>
      <c r="DF345" s="356">
        <f>IF(SUM($P333:DF333)&gt;0,0,-DF$190+(DF$233&lt;=$O345)*(IFERROR(INDEX(PL!$H$89:$AC$89,MATCH(MonthlyCF!DF$233,PL!$H$4:$AC$4,0)),0)*DF$235))+DF333</f>
        <v>0</v>
      </c>
      <c r="DG345" s="356">
        <f>IF(SUM($P333:DG333)&gt;0,0,-DG$190+(DG$233&lt;=$O345)*(IFERROR(INDEX(PL!$H$89:$AC$89,MATCH(MonthlyCF!DG$233,PL!$H$4:$AC$4,0)),0)*DG$235))+DG333</f>
        <v>0</v>
      </c>
      <c r="DH345" s="356">
        <f>IF(SUM($P333:DH333)&gt;0,0,-DH$190+(DH$233&lt;=$O345)*(IFERROR(INDEX(PL!$H$89:$AC$89,MATCH(MonthlyCF!DH$233,PL!$H$4:$AC$4,0)),0)*DH$235))+DH333</f>
        <v>0</v>
      </c>
      <c r="DI345" s="356">
        <f>IF(SUM($P333:DI333)&gt;0,0,-DI$190+(DI$233&lt;=$O345)*(IFERROR(INDEX(PL!$H$89:$AC$89,MATCH(MonthlyCF!DI$233,PL!$H$4:$AC$4,0)),0)*DI$235))+DI333</f>
        <v>0</v>
      </c>
      <c r="DJ345" s="356">
        <f>IF(SUM($P333:DJ333)&gt;0,0,-DJ$190+(DJ$233&lt;=$O345)*(IFERROR(INDEX(PL!$H$89:$AC$89,MATCH(MonthlyCF!DJ$233,PL!$H$4:$AC$4,0)),0)*DJ$235))+DJ333</f>
        <v>0</v>
      </c>
      <c r="DK345" s="356">
        <f>IF(SUM($P333:DK333)&gt;0,0,-DK$190+(DK$233&lt;=$O345)*(IFERROR(INDEX(PL!$H$89:$AC$89,MATCH(MonthlyCF!DK$233,PL!$H$4:$AC$4,0)),0)*DK$235))+DK333</f>
        <v>0</v>
      </c>
      <c r="DL345" s="356">
        <f>IF(SUM($P333:DL333)&gt;0,0,-DL$190+(DL$233&lt;=$O345)*(IFERROR(INDEX(PL!$H$89:$AC$89,MATCH(MonthlyCF!DL$233,PL!$H$4:$AC$4,0)),0)*DL$235))+DL333</f>
        <v>0</v>
      </c>
      <c r="DM345" s="356">
        <f>IF(SUM($P333:DM333)&gt;0,0,-DM$190+(DM$233&lt;=$O345)*(IFERROR(INDEX(PL!$H$89:$AC$89,MATCH(MonthlyCF!DM$233,PL!$H$4:$AC$4,0)),0)*DM$235))+DM333</f>
        <v>0</v>
      </c>
      <c r="DN345" s="356">
        <f>IF(SUM($P333:DN333)&gt;0,0,-DN$190+(DN$233&lt;=$O345)*(IFERROR(INDEX(PL!$H$89:$AC$89,MATCH(MonthlyCF!DN$233,PL!$H$4:$AC$4,0)),0)*DN$235))+DN333</f>
        <v>0</v>
      </c>
      <c r="DO345" s="356">
        <f>IF(SUM($P333:DO333)&gt;0,0,-DO$190+(DO$233&lt;=$O345)*(IFERROR(INDEX(PL!$H$89:$AC$89,MATCH(MonthlyCF!DO$233,PL!$H$4:$AC$4,0)),0)*DO$235))+DO333</f>
        <v>0</v>
      </c>
      <c r="DP345" s="356">
        <f>IF(SUM($P333:DP333)&gt;0,0,-DP$190+(DP$233&lt;=$O345)*(IFERROR(INDEX(PL!$H$89:$AC$89,MATCH(MonthlyCF!DP$233,PL!$H$4:$AC$4,0)),0)*DP$235))+DP333</f>
        <v>0</v>
      </c>
      <c r="DQ345" s="356">
        <f>IF(SUM($P333:DQ333)&gt;0,0,-DQ$190+(DQ$233&lt;=$O345)*(IFERROR(INDEX(PL!$H$89:$AC$89,MATCH(MonthlyCF!DQ$233,PL!$H$4:$AC$4,0)),0)*DQ$235))+DQ333</f>
        <v>0</v>
      </c>
      <c r="DR345" s="356">
        <f>IF(SUM($P333:DR333)&gt;0,0,-DR$190+(DR$233&lt;=$O345)*(IFERROR(INDEX(PL!$H$89:$AC$89,MATCH(MonthlyCF!DR$233,PL!$H$4:$AC$4,0)),0)*DR$235))+DR333</f>
        <v>0</v>
      </c>
      <c r="DS345" s="356">
        <f>IF(SUM($P333:DS333)&gt;0,0,-DS$190+(DS$233&lt;=$O345)*(IFERROR(INDEX(PL!$H$89:$AC$89,MATCH(MonthlyCF!DS$233,PL!$H$4:$AC$4,0)),0)*DS$235))+DS333</f>
        <v>0</v>
      </c>
      <c r="DT345" s="356">
        <f>IF(SUM($P333:DT333)&gt;0,0,-DT$190+(DT$233&lt;=$O345)*(IFERROR(INDEX(PL!$H$89:$AC$89,MATCH(MonthlyCF!DT$233,PL!$H$4:$AC$4,0)),0)*DT$235))+DT333</f>
        <v>0</v>
      </c>
      <c r="DU345" s="356">
        <f>IF(SUM($P333:DU333)&gt;0,0,-DU$190+(DU$233&lt;=$O345)*(IFERROR(INDEX(PL!$H$89:$AC$89,MATCH(MonthlyCF!DU$233,PL!$H$4:$AC$4,0)),0)*DU$235))+DU333</f>
        <v>0</v>
      </c>
      <c r="DV345" s="356">
        <f>IF(SUM($P333:DV333)&gt;0,0,-DV$190+(DV$233&lt;=$O345)*(IFERROR(INDEX(PL!$H$89:$AC$89,MATCH(MonthlyCF!DV$233,PL!$H$4:$AC$4,0)),0)*DV$235))+DV333</f>
        <v>0</v>
      </c>
      <c r="DW345" s="356">
        <f>IF(SUM($P333:DW333)&gt;0,0,-DW$190+(DW$233&lt;=$O345)*(IFERROR(INDEX(PL!$H$89:$AC$89,MATCH(MonthlyCF!DW$233,PL!$H$4:$AC$4,0)),0)*DW$235))+DW333</f>
        <v>0</v>
      </c>
      <c r="DX345" s="356">
        <f>IF(SUM($P333:DX333)&gt;0,0,-DX$190+(DX$233&lt;=$O345)*(IFERROR(INDEX(PL!$H$89:$AC$89,MATCH(MonthlyCF!DX$233,PL!$H$4:$AC$4,0)),0)*DX$235))+DX333</f>
        <v>0</v>
      </c>
      <c r="DY345" s="356">
        <f>IF(SUM($P333:DY333)&gt;0,0,-DY$190+(DY$233&lt;=$O345)*(IFERROR(INDEX(PL!$H$89:$AC$89,MATCH(MonthlyCF!DY$233,PL!$H$4:$AC$4,0)),0)*DY$235))+DY333</f>
        <v>0</v>
      </c>
      <c r="DZ345" s="356">
        <f>IF(SUM($P333:DZ333)&gt;0,0,-DZ$190+(DZ$233&lt;=$O345)*(IFERROR(INDEX(PL!$H$89:$AC$89,MATCH(MonthlyCF!DZ$233,PL!$H$4:$AC$4,0)),0)*DZ$235))+DZ333</f>
        <v>0</v>
      </c>
      <c r="EA345" s="356">
        <f>IF(SUM($P333:EA333)&gt;0,0,-EA$190+(EA$233&lt;=$O345)*(IFERROR(INDEX(PL!$H$89:$AC$89,MATCH(MonthlyCF!EA$233,PL!$H$4:$AC$4,0)),0)*EA$235))+EA333</f>
        <v>0</v>
      </c>
      <c r="EB345" s="356">
        <f>IF(SUM($P333:EB333)&gt;0,0,-EB$190+(EB$233&lt;=$O345)*(IFERROR(INDEX(PL!$H$89:$AC$89,MATCH(MonthlyCF!EB$233,PL!$H$4:$AC$4,0)),0)*EB$235))+EB333</f>
        <v>0</v>
      </c>
      <c r="EC345" s="356">
        <f>IF(SUM($P333:EC333)&gt;0,0,-EC$190+(EC$233&lt;=$O345)*(IFERROR(INDEX(PL!$H$89:$AC$89,MATCH(MonthlyCF!EC$233,PL!$H$4:$AC$4,0)),0)*EC$235))+EC333</f>
        <v>0</v>
      </c>
      <c r="ED345" s="356">
        <f>IF(SUM($P333:ED333)&gt;0,0,-ED$190+(ED$233&lt;=$O345)*(IFERROR(INDEX(PL!$H$89:$AC$89,MATCH(MonthlyCF!ED$233,PL!$H$4:$AC$4,0)),0)*ED$235))+ED333</f>
        <v>0</v>
      </c>
      <c r="EE345" s="356">
        <f>IF(SUM($P333:EE333)&gt;0,0,-EE$190+(EE$233&lt;=$O345)*(IFERROR(INDEX(PL!$H$89:$AC$89,MATCH(MonthlyCF!EE$233,PL!$H$4:$AC$4,0)),0)*EE$235))+EE333</f>
        <v>0</v>
      </c>
      <c r="EF345" s="356">
        <f>IF(SUM($P333:EF333)&gt;0,0,-EF$190+(EF$233&lt;=$O345)*(IFERROR(INDEX(PL!$H$89:$AC$89,MATCH(MonthlyCF!EF$233,PL!$H$4:$AC$4,0)),0)*EF$235))+EF333</f>
        <v>0</v>
      </c>
      <c r="EG345" s="356">
        <f>IF(SUM($P333:EG333)&gt;0,0,-EG$190+(EG$233&lt;=$O345)*(IFERROR(INDEX(PL!$H$89:$AC$89,MATCH(MonthlyCF!EG$233,PL!$H$4:$AC$4,0)),0)*EG$235))+EG333</f>
        <v>0</v>
      </c>
      <c r="EH345" s="356">
        <f>IF(SUM($P333:EH333)&gt;0,0,-EH$190+(EH$233&lt;=$O345)*(IFERROR(INDEX(PL!$H$89:$AC$89,MATCH(MonthlyCF!EH$233,PL!$H$4:$AC$4,0)),0)*EH$235))+EH333</f>
        <v>0</v>
      </c>
      <c r="EI345" s="356">
        <f>IF(SUM($P333:EI333)&gt;0,0,-EI$190+(EI$233&lt;=$O345)*(IFERROR(INDEX(PL!$H$89:$AC$89,MATCH(MonthlyCF!EI$233,PL!$H$4:$AC$4,0)),0)*EI$235))+EI333</f>
        <v>0</v>
      </c>
      <c r="EJ345" s="356">
        <f>IF(SUM($P333:EJ333)&gt;0,0,-EJ$190+(EJ$233&lt;=$O345)*(IFERROR(INDEX(PL!$H$89:$AC$89,MATCH(MonthlyCF!EJ$233,PL!$H$4:$AC$4,0)),0)*EJ$235))+EJ333</f>
        <v>0</v>
      </c>
      <c r="EK345" s="356">
        <f>IF(SUM($P333:EK333)&gt;0,0,-EK$190+(EK$233&lt;=$O345)*(IFERROR(INDEX(PL!$H$89:$AC$89,MATCH(MonthlyCF!EK$233,PL!$H$4:$AC$4,0)),0)*EK$235))+EK333</f>
        <v>0</v>
      </c>
      <c r="EL345" s="356">
        <f>IF(SUM($P333:EL333)&gt;0,0,-EL$190+(EL$233&lt;=$O345)*(IFERROR(INDEX(PL!$H$89:$AC$89,MATCH(MonthlyCF!EL$233,PL!$H$4:$AC$4,0)),0)*EL$235))+EL333</f>
        <v>0</v>
      </c>
      <c r="EM345" s="356">
        <f>IF(SUM($P333:EM333)&gt;0,0,-EM$190+(EM$233&lt;=$O345)*(IFERROR(INDEX(PL!$H$89:$AC$89,MATCH(MonthlyCF!EM$233,PL!$H$4:$AC$4,0)),0)*EM$235))+EM333</f>
        <v>0</v>
      </c>
      <c r="EN345" s="356">
        <f>IF(SUM($P333:EN333)&gt;0,0,-EN$190+(EN$233&lt;=$O345)*(IFERROR(INDEX(PL!$H$89:$AC$89,MATCH(MonthlyCF!EN$233,PL!$H$4:$AC$4,0)),0)*EN$235))+EN333</f>
        <v>0</v>
      </c>
      <c r="EO345" s="356">
        <f>IF(SUM($P333:EO333)&gt;0,0,-EO$190+(EO$233&lt;=$O345)*(IFERROR(INDEX(PL!$H$89:$AC$89,MATCH(MonthlyCF!EO$233,PL!$H$4:$AC$4,0)),0)*EO$235))+EO333</f>
        <v>0</v>
      </c>
      <c r="EP345" s="356">
        <f>IF(SUM($P333:EP333)&gt;0,0,-EP$190+(EP$233&lt;=$O345)*(IFERROR(INDEX(PL!$H$89:$AC$89,MATCH(MonthlyCF!EP$233,PL!$H$4:$AC$4,0)),0)*EP$235))+EP333</f>
        <v>0</v>
      </c>
      <c r="EQ345" s="356">
        <f>IF(SUM($P333:EQ333)&gt;0,0,-EQ$190+(EQ$233&lt;=$O345)*(IFERROR(INDEX(PL!$H$89:$AC$89,MATCH(MonthlyCF!EQ$233,PL!$H$4:$AC$4,0)),0)*EQ$235))+EQ333</f>
        <v>0</v>
      </c>
      <c r="ER345" s="356">
        <f>IF(SUM($P333:ER333)&gt;0,0,-ER$190+(ER$233&lt;=$O345)*(IFERROR(INDEX(PL!$H$89:$AC$89,MATCH(MonthlyCF!ER$233,PL!$H$4:$AC$4,0)),0)*ER$235))+ER333</f>
        <v>0</v>
      </c>
      <c r="ES345" s="356">
        <f>IF(SUM($P333:ES333)&gt;0,0,-ES$190+(ES$233&lt;=$O345)*(IFERROR(INDEX(PL!$H$89:$AC$89,MATCH(MonthlyCF!ES$233,PL!$H$4:$AC$4,0)),0)*ES$235))+ES333</f>
        <v>0</v>
      </c>
      <c r="ET345" s="356">
        <f>IF(SUM($P333:ET333)&gt;0,0,-ET$190+(ET$233&lt;=$O345)*(IFERROR(INDEX(PL!$H$89:$AC$89,MATCH(MonthlyCF!ET$233,PL!$H$4:$AC$4,0)),0)*ET$235))+ET333</f>
        <v>0</v>
      </c>
      <c r="EU345" s="356">
        <f>IF(SUM($P333:EU333)&gt;0,0,-EU$190+(EU$233&lt;=$O345)*(IFERROR(INDEX(PL!$H$89:$AC$89,MATCH(MonthlyCF!EU$233,PL!$H$4:$AC$4,0)),0)*EU$235))+EU333</f>
        <v>0</v>
      </c>
      <c r="EV345" s="356">
        <f>IF(SUM($P333:EV333)&gt;0,0,-EV$190+(EV$233&lt;=$O345)*(IFERROR(INDEX(PL!$H$89:$AC$89,MATCH(MonthlyCF!EV$233,PL!$H$4:$AC$4,0)),0)*EV$235))+EV333</f>
        <v>0</v>
      </c>
      <c r="EW345" s="356">
        <f>IF(SUM($P333:EW333)&gt;0,0,-EW$190+(EW$233&lt;=$O345)*(IFERROR(INDEX(PL!$H$89:$AC$89,MATCH(MonthlyCF!EW$233,PL!$H$4:$AC$4,0)),0)*EW$235))+EW333</f>
        <v>0</v>
      </c>
      <c r="EX345" s="356">
        <f>IF(SUM($P333:EX333)&gt;0,0,-EX$190+(EX$233&lt;=$O345)*(IFERROR(INDEX(PL!$H$89:$AC$89,MATCH(MonthlyCF!EX$233,PL!$H$4:$AC$4,0)),0)*EX$235))+EX333</f>
        <v>0</v>
      </c>
      <c r="EY345" s="356">
        <f>IF(SUM($P333:EY333)&gt;0,0,-EY$190+(EY$233&lt;=$O345)*(IFERROR(INDEX(PL!$H$89:$AC$89,MATCH(MonthlyCF!EY$233,PL!$H$4:$AC$4,0)),0)*EY$235))+EY333</f>
        <v>0</v>
      </c>
      <c r="EZ345" s="356">
        <f>IF(SUM($P333:EZ333)&gt;0,0,-EZ$190+(EZ$233&lt;=$O345)*(IFERROR(INDEX(PL!$H$89:$AC$89,MATCH(MonthlyCF!EZ$233,PL!$H$4:$AC$4,0)),0)*EZ$235))+EZ333</f>
        <v>0</v>
      </c>
      <c r="FA345" s="356">
        <f>IF(SUM($P333:FA333)&gt;0,0,-FA$190+(FA$233&lt;=$O345)*(IFERROR(INDEX(PL!$H$89:$AC$89,MATCH(MonthlyCF!FA$233,PL!$H$4:$AC$4,0)),0)*FA$235))+FA333</f>
        <v>0</v>
      </c>
      <c r="FB345" s="356">
        <f>IF(SUM($P333:FB333)&gt;0,0,-FB$190+(FB$233&lt;=$O345)*(IFERROR(INDEX(PL!$H$89:$AC$89,MATCH(MonthlyCF!FB$233,PL!$H$4:$AC$4,0)),0)*FB$235))+FB333</f>
        <v>0</v>
      </c>
      <c r="FC345" s="356">
        <f>IF(SUM($P333:FC333)&gt;0,0,-FC$190+(FC$233&lt;=$O345)*(IFERROR(INDEX(PL!$H$89:$AC$89,MATCH(MonthlyCF!FC$233,PL!$H$4:$AC$4,0)),0)*FC$235))+FC333</f>
        <v>0</v>
      </c>
      <c r="FD345" s="356">
        <f>IF(SUM($P333:FD333)&gt;0,0,-FD$190+(FD$233&lt;=$O345)*(IFERROR(INDEX(PL!$H$89:$AC$89,MATCH(MonthlyCF!FD$233,PL!$H$4:$AC$4,0)),0)*FD$235))+FD333</f>
        <v>0</v>
      </c>
      <c r="FE345" s="356">
        <f>IF(SUM($P333:FE333)&gt;0,0,-FE$190+(FE$233&lt;=$O345)*(IFERROR(INDEX(PL!$H$89:$AC$89,MATCH(MonthlyCF!FE$233,PL!$H$4:$AC$4,0)),0)*FE$235))+FE333</f>
        <v>0</v>
      </c>
      <c r="FF345" s="356">
        <f>IF(SUM($P333:FF333)&gt;0,0,-FF$190+(FF$233&lt;=$O345)*(IFERROR(INDEX(PL!$H$89:$AC$89,MATCH(MonthlyCF!FF$233,PL!$H$4:$AC$4,0)),0)*FF$235))+FF333</f>
        <v>0</v>
      </c>
      <c r="FG345" s="356">
        <f>IF(SUM($P333:FG333)&gt;0,0,-FG$190+(FG$233&lt;=$O345)*(IFERROR(INDEX(PL!$H$89:$AC$89,MATCH(MonthlyCF!FG$233,PL!$H$4:$AC$4,0)),0)*FG$235))+FG333</f>
        <v>0</v>
      </c>
      <c r="FH345" s="356">
        <f>IF(SUM($P333:FH333)&gt;0,0,-FH$190+(FH$233&lt;=$O345)*(IFERROR(INDEX(PL!$H$89:$AC$89,MATCH(MonthlyCF!FH$233,PL!$H$4:$AC$4,0)),0)*FH$235))+FH333</f>
        <v>0</v>
      </c>
      <c r="FI345" s="356">
        <f>IF(SUM($P333:FI333)&gt;0,0,-FI$190+(FI$233&lt;=$O345)*(IFERROR(INDEX(PL!$H$89:$AC$89,MATCH(MonthlyCF!FI$233,PL!$H$4:$AC$4,0)),0)*FI$235))+FI333</f>
        <v>0</v>
      </c>
      <c r="FJ345" s="356">
        <f>IF(SUM($P333:FJ333)&gt;0,0,-FJ$190+(FJ$233&lt;=$O345)*(IFERROR(INDEX(PL!$H$89:$AC$89,MATCH(MonthlyCF!FJ$233,PL!$H$4:$AC$4,0)),0)*FJ$235))+FJ333</f>
        <v>0</v>
      </c>
      <c r="FK345" s="356">
        <f>IF(SUM($P333:FK333)&gt;0,0,-FK$190+(FK$233&lt;=$O345)*(IFERROR(INDEX(PL!$H$89:$AC$89,MATCH(MonthlyCF!FK$233,PL!$H$4:$AC$4,0)),0)*FK$235))+FK333</f>
        <v>0</v>
      </c>
      <c r="FL345" s="356">
        <f>IF(SUM($P333:FL333)&gt;0,0,-FL$190+(FL$233&lt;=$O345)*(IFERROR(INDEX(PL!$H$89:$AC$89,MATCH(MonthlyCF!FL$233,PL!$H$4:$AC$4,0)),0)*FL$235))+FL333</f>
        <v>0</v>
      </c>
      <c r="FM345" s="356">
        <f>IF(SUM($P333:FM333)&gt;0,0,-FM$190+(FM$233&lt;=$O345)*(IFERROR(INDEX(PL!$H$89:$AC$89,MATCH(MonthlyCF!FM$233,PL!$H$4:$AC$4,0)),0)*FM$235))+FM333</f>
        <v>0</v>
      </c>
      <c r="FN345" s="356">
        <f>IF(SUM($P333:FN333)&gt;0,0,-FN$190+(FN$233&lt;=$O345)*(IFERROR(INDEX(PL!$H$89:$AC$89,MATCH(MonthlyCF!FN$233,PL!$H$4:$AC$4,0)),0)*FN$235))+FN333</f>
        <v>0</v>
      </c>
      <c r="FO345" s="356">
        <f>IF(SUM($P333:FO333)&gt;0,0,-FO$190+(FO$233&lt;=$O345)*(IFERROR(INDEX(PL!$H$89:$AC$89,MATCH(MonthlyCF!FO$233,PL!$H$4:$AC$4,0)),0)*FO$235))+FO333</f>
        <v>0</v>
      </c>
      <c r="FP345" s="356">
        <f>IF(SUM($P333:FP333)&gt;0,0,-FP$190+(FP$233&lt;=$O345)*(IFERROR(INDEX(PL!$H$89:$AC$89,MATCH(MonthlyCF!FP$233,PL!$H$4:$AC$4,0)),0)*FP$235))+FP333</f>
        <v>0</v>
      </c>
      <c r="FQ345" s="356">
        <f>IF(SUM($P333:FQ333)&gt;0,0,-FQ$190+(FQ$233&lt;=$O345)*(IFERROR(INDEX(PL!$H$89:$AC$89,MATCH(MonthlyCF!FQ$233,PL!$H$4:$AC$4,0)),0)*FQ$235))+FQ333</f>
        <v>0</v>
      </c>
      <c r="FR345" s="356">
        <f>IF(SUM($P333:FR333)&gt;0,0,-FR$190+(FR$233&lt;=$O345)*(IFERROR(INDEX(PL!$H$89:$AC$89,MATCH(MonthlyCF!FR$233,PL!$H$4:$AC$4,0)),0)*FR$235))+FR333</f>
        <v>0</v>
      </c>
      <c r="FS345" s="356">
        <f>IF(SUM($P333:FS333)&gt;0,0,-FS$190+(FS$233&lt;=$O345)*(IFERROR(INDEX(PL!$H$89:$AC$89,MATCH(MonthlyCF!FS$233,PL!$H$4:$AC$4,0)),0)*FS$235))+FS333</f>
        <v>0</v>
      </c>
      <c r="FT345" s="356">
        <f>IF(SUM($P333:FT333)&gt;0,0,-FT$190+(FT$233&lt;=$O345)*(IFERROR(INDEX(PL!$H$89:$AC$89,MATCH(MonthlyCF!FT$233,PL!$H$4:$AC$4,0)),0)*FT$235))+FT333</f>
        <v>0</v>
      </c>
      <c r="FU345" s="356">
        <f>IF(SUM($P333:FU333)&gt;0,0,-FU$190+(FU$233&lt;=$O345)*(IFERROR(INDEX(PL!$H$89:$AC$89,MATCH(MonthlyCF!FU$233,PL!$H$4:$AC$4,0)),0)*FU$235))+FU333</f>
        <v>0</v>
      </c>
      <c r="FV345" s="356">
        <f>IF(SUM($P333:FV333)&gt;0,0,-FV$190+(FV$233&lt;=$O345)*(IFERROR(INDEX(PL!$H$89:$AC$89,MATCH(MonthlyCF!FV$233,PL!$H$4:$AC$4,0)),0)*FV$235))+FV333</f>
        <v>0</v>
      </c>
      <c r="FW345" s="356">
        <f>IF(SUM($P333:FW333)&gt;0,0,-FW$190+(FW$233&lt;=$O345)*(IFERROR(INDEX(PL!$H$89:$AC$89,MATCH(MonthlyCF!FW$233,PL!$H$4:$AC$4,0)),0)*FW$235))+FW333</f>
        <v>0</v>
      </c>
      <c r="FX345" s="356">
        <f>IF(SUM($P333:FX333)&gt;0,0,-FX$190+(FX$233&lt;=$O345)*(IFERROR(INDEX(PL!$H$89:$AC$89,MATCH(MonthlyCF!FX$233,PL!$H$4:$AC$4,0)),0)*FX$235))+FX333</f>
        <v>0</v>
      </c>
      <c r="FY345" s="356">
        <f>IF(SUM($P333:FY333)&gt;0,0,-FY$190+(FY$233&lt;=$O345)*(IFERROR(INDEX(PL!$H$89:$AC$89,MATCH(MonthlyCF!FY$233,PL!$H$4:$AC$4,0)),0)*FY$235))+FY333</f>
        <v>0</v>
      </c>
      <c r="FZ345" s="356">
        <f>IF(SUM($P333:FZ333)&gt;0,0,-FZ$190+(FZ$233&lt;=$O345)*(IFERROR(INDEX(PL!$H$89:$AC$89,MATCH(MonthlyCF!FZ$233,PL!$H$4:$AC$4,0)),0)*FZ$235))+FZ333</f>
        <v>0</v>
      </c>
      <c r="GA345" s="356">
        <f>IF(SUM($P333:GA333)&gt;0,0,-GA$190+(GA$233&lt;=$O345)*(IFERROR(INDEX(PL!$H$89:$AC$89,MATCH(MonthlyCF!GA$233,PL!$H$4:$AC$4,0)),0)*GA$235))+GA333</f>
        <v>0</v>
      </c>
      <c r="GB345" s="356">
        <f>IF(SUM($P333:GB333)&gt;0,0,-GB$190+(GB$233&lt;=$O345)*(IFERROR(INDEX(PL!$H$89:$AC$89,MATCH(MonthlyCF!GB$233,PL!$H$4:$AC$4,0)),0)*GB$235))+GB333</f>
        <v>0</v>
      </c>
      <c r="GC345" s="356">
        <f>IF(SUM($P333:GC333)&gt;0,0,-GC$190+(GC$233&lt;=$O345)*(IFERROR(INDEX(PL!$H$89:$AC$89,MATCH(MonthlyCF!GC$233,PL!$H$4:$AC$4,0)),0)*GC$235))+GC333</f>
        <v>0</v>
      </c>
      <c r="GD345" s="356">
        <f>IF(SUM($P333:GD333)&gt;0,0,-GD$190+(GD$233&lt;=$O345)*(IFERROR(INDEX(PL!$H$89:$AC$89,MATCH(MonthlyCF!GD$233,PL!$H$4:$AC$4,0)),0)*GD$235))+GD333</f>
        <v>0</v>
      </c>
      <c r="GE345" s="356">
        <f>IF(SUM($P333:GE333)&gt;0,0,-GE$190+(GE$233&lt;=$O345)*(IFERROR(INDEX(PL!$H$89:$AC$89,MATCH(MonthlyCF!GE$233,PL!$H$4:$AC$4,0)),0)*GE$235))+GE333</f>
        <v>0</v>
      </c>
      <c r="GF345" s="356">
        <f>IF(SUM($P333:GF333)&gt;0,0,-GF$190+(GF$233&lt;=$O345)*(IFERROR(INDEX(PL!$H$89:$AC$89,MATCH(MonthlyCF!GF$233,PL!$H$4:$AC$4,0)),0)*GF$235))+GF333</f>
        <v>0</v>
      </c>
      <c r="GG345" s="356">
        <f>IF(SUM($P333:GG333)&gt;0,0,-GG$190+(GG$233&lt;=$O345)*(IFERROR(INDEX(PL!$H$89:$AC$89,MATCH(MonthlyCF!GG$233,PL!$H$4:$AC$4,0)),0)*GG$235))+GG333</f>
        <v>0</v>
      </c>
      <c r="GH345" s="356">
        <f>IF(SUM($P333:GH333)&gt;0,0,-GH$190+(GH$233&lt;=$O345)*(IFERROR(INDEX(PL!$H$89:$AC$89,MATCH(MonthlyCF!GH$233,PL!$H$4:$AC$4,0)),0)*GH$235))+GH333</f>
        <v>0</v>
      </c>
      <c r="GI345" s="356">
        <f>IF(SUM($P333:GI333)&gt;0,0,-GI$190+(GI$233&lt;=$O345)*(IFERROR(INDEX(PL!$H$89:$AC$89,MATCH(MonthlyCF!GI$233,PL!$H$4:$AC$4,0)),0)*GI$235))+GI333</f>
        <v>0</v>
      </c>
      <c r="GJ345" s="356">
        <f>IF(SUM($P333:GJ333)&gt;0,0,-GJ$190+(GJ$233&lt;=$O345)*(IFERROR(INDEX(PL!$H$89:$AC$89,MATCH(MonthlyCF!GJ$233,PL!$H$4:$AC$4,0)),0)*GJ$235))+GJ333</f>
        <v>0</v>
      </c>
      <c r="GK345" s="356">
        <f>IF(SUM($P333:GK333)&gt;0,0,-GK$190+(GK$233&lt;=$O345)*(IFERROR(INDEX(PL!$H$89:$AC$89,MATCH(MonthlyCF!GK$233,PL!$H$4:$AC$4,0)),0)*GK$235))+GK333</f>
        <v>0</v>
      </c>
      <c r="GL345" s="356">
        <f>IF(SUM($P333:GL333)&gt;0,0,-GL$190+(GL$233&lt;=$O345)*(IFERROR(INDEX(PL!$H$89:$AC$89,MATCH(MonthlyCF!GL$233,PL!$H$4:$AC$4,0)),0)*GL$235))+GL333</f>
        <v>0</v>
      </c>
      <c r="GM345" s="356">
        <f>IF(SUM($P333:GM333)&gt;0,0,-GM$190+(GM$233&lt;=$O345)*(IFERROR(INDEX(PL!$H$89:$AC$89,MATCH(MonthlyCF!GM$233,PL!$H$4:$AC$4,0)),0)*GM$235))+GM333</f>
        <v>0</v>
      </c>
      <c r="GN345" s="356">
        <f>IF(SUM($P333:GN333)&gt;0,0,-GN$190+(GN$233&lt;=$O345)*(IFERROR(INDEX(PL!$H$89:$AC$89,MATCH(MonthlyCF!GN$233,PL!$H$4:$AC$4,0)),0)*GN$235))+GN333</f>
        <v>0</v>
      </c>
    </row>
    <row r="346" spans="13:196" hidden="1" outlineLevel="1" x14ac:dyDescent="0.75">
      <c r="M346" s="565">
        <f t="shared" si="588"/>
        <v>4.4684795827480057</v>
      </c>
      <c r="N346" s="564">
        <f t="shared" si="589"/>
        <v>0.27390591502189643</v>
      </c>
      <c r="O346" s="1">
        <v>6</v>
      </c>
      <c r="P346" s="356">
        <f>IF(SUM($P334:P334)&gt;0,0,-P$190+(P$233&lt;=$O346)*(IFERROR(INDEX(PL!$H$89:$AC$89,MATCH(MonthlyCF!P$233,PL!$H$4:$AC$4,0)),0)*P$235))+P334</f>
        <v>-11919593.055779437</v>
      </c>
      <c r="Q346" s="356">
        <f>IF(SUM($P334:Q334)&gt;0,0,-Q$190+(Q$233&lt;=$O346)*(IFERROR(INDEX(PL!$H$89:$AC$89,MATCH(MonthlyCF!Q$233,PL!$H$4:$AC$4,0)),0)*Q$235))+Q334</f>
        <v>-4047304.3314319733</v>
      </c>
      <c r="R346" s="356">
        <f>IF(SUM($P334:R334)&gt;0,0,-R$190+(R$233&lt;=$O346)*(IFERROR(INDEX(PL!$H$89:$AC$89,MATCH(MonthlyCF!R$233,PL!$H$4:$AC$4,0)),0)*R$235))+R334</f>
        <v>-4408131.0589997172</v>
      </c>
      <c r="S346" s="356">
        <f>IF(SUM($P334:S334)&gt;0,0,-S$190+(S$233&lt;=$O346)*(IFERROR(INDEX(PL!$H$89:$AC$89,MATCH(MonthlyCF!S$233,PL!$H$4:$AC$4,0)),0)*S$235))+S334</f>
        <v>-4768342.5301141627</v>
      </c>
      <c r="T346" s="356">
        <f>IF(SUM($P334:T334)&gt;0,0,-T$190+(T$233&lt;=$O346)*(IFERROR(INDEX(PL!$H$89:$AC$89,MATCH(MonthlyCF!T$233,PL!$H$4:$AC$4,0)),0)*T$235))+T334</f>
        <v>-2925595.0161827197</v>
      </c>
      <c r="U346" s="356">
        <f>IF(SUM($P334:U334)&gt;0,0,-U$190+(U$233&lt;=$O346)*(IFERROR(INDEX(PL!$H$89:$AC$89,MATCH(MonthlyCF!U$233,PL!$H$4:$AC$4,0)),0)*U$235))+U334</f>
        <v>-76508431.006988153</v>
      </c>
      <c r="V346" s="356">
        <f>IF(SUM($P334:V334)&gt;0,0,-V$190+(V$233&lt;=$O346)*(IFERROR(INDEX(PL!$H$89:$AC$89,MATCH(MonthlyCF!V$233,PL!$H$4:$AC$4,0)),0)*V$235))+V334</f>
        <v>-78825744.713935822</v>
      </c>
      <c r="W346" s="356">
        <f>IF(SUM($P334:W334)&gt;0,0,-W$190+(W$233&lt;=$O346)*(IFERROR(INDEX(PL!$H$89:$AC$89,MATCH(MonthlyCF!W$233,PL!$H$4:$AC$4,0)),0)*W$235))+W334</f>
        <v>-77859196.7431034</v>
      </c>
      <c r="X346" s="356">
        <f>IF(SUM($P334:X334)&gt;0,0,-X$190+(X$233&lt;=$O346)*(IFERROR(INDEX(PL!$H$89:$AC$89,MATCH(MonthlyCF!X$233,PL!$H$4:$AC$4,0)),0)*X$235))+X334</f>
        <v>-1776705.23195166</v>
      </c>
      <c r="Y346" s="356">
        <f>IF(SUM($P334:Y334)&gt;0,0,-Y$190+(Y$233&lt;=$O346)*(IFERROR(INDEX(PL!$H$89:$AC$89,MATCH(MonthlyCF!Y$233,PL!$H$4:$AC$4,0)),0)*Y$235))+Y334</f>
        <v>-1805021.7962741829</v>
      </c>
      <c r="Z346" s="356">
        <f>IF(SUM($P334:Z334)&gt;0,0,-Z$190+(Z$233&lt;=$O346)*(IFERROR(INDEX(PL!$H$89:$AC$89,MATCH(MonthlyCF!Z$233,PL!$H$4:$AC$4,0)),0)*Z$235))+Z334</f>
        <v>-1827428.882366918</v>
      </c>
      <c r="AA346" s="356">
        <f>IF(SUM($P334:AA334)&gt;0,0,-AA$190+(AA$233&lt;=$O346)*(IFERROR(INDEX(PL!$H$89:$AC$89,MATCH(MonthlyCF!AA$233,PL!$H$4:$AC$4,0)),0)*AA$235))+AA334</f>
        <v>-1843165.1443513769</v>
      </c>
      <c r="AB346" s="356">
        <f>IF(SUM($P334:AB334)&gt;0,0,-AB$190+(AB$233&lt;=$O346)*(IFERROR(INDEX(PL!$H$89:$AC$89,MATCH(MonthlyCF!AB$233,PL!$H$4:$AC$4,0)),0)*AB$235))+AB334</f>
        <v>-1851694.4579831732</v>
      </c>
      <c r="AC346" s="356">
        <f>IF(SUM($P334:AC334)&gt;0,0,-AC$190+(AC$233&lt;=$O346)*(IFERROR(INDEX(PL!$H$89:$AC$89,MATCH(MonthlyCF!AC$233,PL!$H$4:$AC$4,0)),0)*AC$235))+AC334</f>
        <v>-1852738.0048369952</v>
      </c>
      <c r="AD346" s="356">
        <f>IF(SUM($P334:AD334)&gt;0,0,-AD$190+(AD$233&lt;=$O346)*(IFERROR(INDEX(PL!$H$89:$AC$89,MATCH(MonthlyCF!AD$233,PL!$H$4:$AC$4,0)),0)*AD$235))+AD334</f>
        <v>-1846291.1063086065</v>
      </c>
      <c r="AE346" s="356">
        <f>IF(SUM($P334:AE334)&gt;0,0,-AE$190+(AE$233&lt;=$O346)*(IFERROR(INDEX(PL!$H$89:$AC$89,MATCH(MonthlyCF!AE$233,PL!$H$4:$AC$4,0)),0)*AE$235))+AE334</f>
        <v>-1832623.3949522353</v>
      </c>
      <c r="AF346" s="356">
        <f>IF(SUM($P334:AF334)&gt;0,0,-AF$190+(AF$233&lt;=$O346)*(IFERROR(INDEX(PL!$H$89:$AC$89,MATCH(MonthlyCF!AF$233,PL!$H$4:$AC$4,0)),0)*AF$235))+AF334</f>
        <v>-1812262.3112647701</v>
      </c>
      <c r="AG346" s="356">
        <f>IF(SUM($P334:AG334)&gt;0,0,-AG$190+(AG$233&lt;=$O346)*(IFERROR(INDEX(PL!$H$89:$AC$89,MATCH(MonthlyCF!AG$233,PL!$H$4:$AC$4,0)),0)*AG$235))+AG334</f>
        <v>-1785961.3317151545</v>
      </c>
      <c r="AH346" s="356">
        <f>IF(SUM($P334:AH334)&gt;0,0,-AH$190+(AH$233&lt;=$O346)*(IFERROR(INDEX(PL!$H$89:$AC$89,MATCH(MonthlyCF!AH$233,PL!$H$4:$AC$4,0)),0)*AH$235))+AH334</f>
        <v>-1754655.5680459051</v>
      </c>
      <c r="AI346" s="356">
        <f>IF(SUM($P334:AI334)&gt;0,0,-AI$190+(AI$233&lt;=$O346)*(IFERROR(INDEX(PL!$H$89:$AC$89,MATCH(MonthlyCF!AI$233,PL!$H$4:$AC$4,0)),0)*AI$235))+AI334</f>
        <v>-1719408.4620194673</v>
      </c>
      <c r="AJ346" s="356">
        <f>IF(SUM($P334:AJ334)&gt;0,0,-AJ$190+(AJ$233&lt;=$O346)*(IFERROR(INDEX(PL!$H$89:$AC$89,MATCH(MonthlyCF!AJ$233,PL!$H$4:$AC$4,0)),0)*AJ$235))+AJ334</f>
        <v>-1958943.0040157298</v>
      </c>
      <c r="AK346" s="356">
        <f>IF(SUM($P334:AK334)&gt;0,0,-AK$190+(AK$233&lt;=$O346)*(IFERROR(INDEX(PL!$H$89:$AC$89,MATCH(MonthlyCF!AK$233,PL!$H$4:$AC$4,0)),0)*AK$235))+AK334</f>
        <v>-9201679.1472309139</v>
      </c>
      <c r="AL346" s="356">
        <f>IF(SUM($P334:AL334)&gt;0,0,-AL$190+(AL$233&lt;=$O346)*(IFERROR(INDEX(PL!$H$89:$AC$89,MATCH(MonthlyCF!AL$233,PL!$H$4:$AC$4,0)),0)*AL$235))+AL334</f>
        <v>-9530637.2101987116</v>
      </c>
      <c r="AM346" s="356">
        <f>IF(SUM($P334:AM334)&gt;0,0,-AM$190+(AM$233&lt;=$O346)*(IFERROR(INDEX(PL!$H$89:$AC$89,MATCH(MonthlyCF!AM$233,PL!$H$4:$AC$4,0)),0)*AM$235))+AM334</f>
        <v>-9773351.9232677575</v>
      </c>
      <c r="AN346" s="356">
        <f>IF(SUM($P334:AN334)&gt;0,0,-AN$190+(AN$233&lt;=$O346)*(IFERROR(INDEX(PL!$H$89:$AC$89,MATCH(MonthlyCF!AN$233,PL!$H$4:$AC$4,0)),0)*AN$235))+AN334</f>
        <v>-9930653.7513901442</v>
      </c>
      <c r="AO346" s="356">
        <f>IF(SUM($P334:AO334)&gt;0,0,-AO$190+(AO$233&lt;=$O346)*(IFERROR(INDEX(PL!$H$89:$AC$89,MATCH(MonthlyCF!AO$233,PL!$H$4:$AC$4,0)),0)*AO$235))+AO334</f>
        <v>0</v>
      </c>
      <c r="AP346" s="356">
        <f>IF(SUM($P334:AP334)&gt;0,0,-AP$190+(AP$233&lt;=$O346)*(IFERROR(INDEX(PL!$H$89:$AC$89,MATCH(MonthlyCF!AP$233,PL!$H$4:$AC$4,0)),0)*AP$235))+AP334</f>
        <v>0</v>
      </c>
      <c r="AQ346" s="356">
        <f>IF(SUM($P334:AQ334)&gt;0,0,-AQ$190+(AQ$233&lt;=$O346)*(IFERROR(INDEX(PL!$H$89:$AC$89,MATCH(MonthlyCF!AQ$233,PL!$H$4:$AC$4,0)),0)*AQ$235))+AQ334</f>
        <v>5540245.2895308295</v>
      </c>
      <c r="AR346" s="356">
        <f>IF(SUM($P334:AR334)&gt;0,0,-AR$190+(AR$233&lt;=$O346)*(IFERROR(INDEX(PL!$H$89:$AC$89,MATCH(MonthlyCF!AR$233,PL!$H$4:$AC$4,0)),0)*AR$235))+AR334</f>
        <v>4915719.5641067261</v>
      </c>
      <c r="AS346" s="356">
        <f>IF(SUM($P334:AS334)&gt;0,0,-AS$190+(AS$233&lt;=$O346)*(IFERROR(INDEX(PL!$H$89:$AC$89,MATCH(MonthlyCF!AS$233,PL!$H$4:$AC$4,0)),0)*AS$235))+AS334</f>
        <v>4191130.6273917309</v>
      </c>
      <c r="AT346" s="356">
        <f>IF(SUM($P334:AT334)&gt;0,0,-AT$190+(AT$233&lt;=$O346)*(IFERROR(INDEX(PL!$H$89:$AC$89,MATCH(MonthlyCF!AT$233,PL!$H$4:$AC$4,0)),0)*AT$235))+AT334</f>
        <v>3433691.3178301635</v>
      </c>
      <c r="AU346" s="356">
        <f>IF(SUM($P334:AU334)&gt;0,0,-AU$190+(AU$233&lt;=$O346)*(IFERROR(INDEX(PL!$H$89:$AC$89,MATCH(MonthlyCF!AU$233,PL!$H$4:$AC$4,0)),0)*AU$235))+AU334</f>
        <v>3433691.3178301617</v>
      </c>
      <c r="AV346" s="356">
        <f>IF(SUM($P334:AV334)&gt;0,0,-AV$190+(AV$233&lt;=$O346)*(IFERROR(INDEX(PL!$H$89:$AC$89,MATCH(MonthlyCF!AV$233,PL!$H$4:$AC$4,0)),0)*AV$235))+AV334</f>
        <v>4191130.6273917267</v>
      </c>
      <c r="AW346" s="356">
        <f>IF(SUM($P334:AW334)&gt;0,0,-AW$190+(AW$233&lt;=$O346)*(IFERROR(INDEX(PL!$H$89:$AC$89,MATCH(MonthlyCF!AW$233,PL!$H$4:$AC$4,0)),0)*AW$235))+AW334</f>
        <v>4915719.564106728</v>
      </c>
      <c r="AX346" s="356">
        <f>IF(SUM($P334:AX334)&gt;0,0,-AX$190+(AX$233&lt;=$O346)*(IFERROR(INDEX(PL!$H$89:$AC$89,MATCH(MonthlyCF!AX$233,PL!$H$4:$AC$4,0)),0)*AX$235))+AX334</f>
        <v>5540245.2895308342</v>
      </c>
      <c r="AY346" s="356">
        <f>IF(SUM($P334:AY334)&gt;0,0,-AY$190+(AY$233&lt;=$O346)*(IFERROR(INDEX(PL!$H$89:$AC$89,MATCH(MonthlyCF!AY$233,PL!$H$4:$AC$4,0)),0)*AY$235))+AY334</f>
        <v>6000078.1532754973</v>
      </c>
      <c r="AZ346" s="356">
        <f>IF(SUM($P334:AZ334)&gt;0,0,-AZ$190+(AZ$233&lt;=$O346)*(IFERROR(INDEX(PL!$H$89:$AC$89,MATCH(MonthlyCF!AZ$233,PL!$H$4:$AC$4,0)),0)*AZ$235))+AZ334</f>
        <v>6244114.5211488204</v>
      </c>
      <c r="BA346" s="356">
        <f>IF(SUM($P334:BA334)&gt;0,0,-BA$190+(BA$233&lt;=$O346)*(IFERROR(INDEX(PL!$H$89:$AC$89,MATCH(MonthlyCF!BA$233,PL!$H$4:$AC$4,0)),0)*BA$235))+BA334</f>
        <v>6244114.5211488158</v>
      </c>
      <c r="BB346" s="356">
        <f>IF(SUM($P334:BB334)&gt;0,0,-BB$190+(BB$233&lt;=$O346)*(IFERROR(INDEX(PL!$H$89:$AC$89,MATCH(MonthlyCF!BB$233,PL!$H$4:$AC$4,0)),0)*BB$235))+BB334</f>
        <v>6000078.1532755056</v>
      </c>
      <c r="BC346" s="356">
        <f>IF(SUM($P334:BC334)&gt;0,0,-BC$190+(BC$233&lt;=$O346)*(IFERROR(INDEX(PL!$H$89:$AC$89,MATCH(MonthlyCF!BC$233,PL!$H$4:$AC$4,0)),0)*BC$235))+BC334</f>
        <v>6747454.4999035522</v>
      </c>
      <c r="BD346" s="356">
        <f>IF(SUM($P334:BD334)&gt;0,0,-BD$190+(BD$233&lt;=$O346)*(IFERROR(INDEX(PL!$H$89:$AC$89,MATCH(MonthlyCF!BD$233,PL!$H$4:$AC$4,0)),0)*BD$235))+BD334</f>
        <v>5986845.773015351</v>
      </c>
      <c r="BE346" s="356">
        <f>IF(SUM($P334:BE334)&gt;0,0,-BE$190+(BE$233&lt;=$O346)*(IFERROR(INDEX(PL!$H$89:$AC$89,MATCH(MonthlyCF!BE$233,PL!$H$4:$AC$4,0)),0)*BE$235))+BE334</f>
        <v>5104370.2460099468</v>
      </c>
      <c r="BF346" s="356">
        <f>IF(SUM($P334:BF334)&gt;0,0,-BF$190+(BF$233&lt;=$O346)*(IFERROR(INDEX(PL!$H$89:$AC$89,MATCH(MonthlyCF!BF$233,PL!$H$4:$AC$4,0)),0)*BF$235))+BF334</f>
        <v>4181886.3106212597</v>
      </c>
      <c r="BG346" s="356">
        <f>IF(SUM($P334:BG334)&gt;0,0,-BG$190+(BG$233&lt;=$O346)*(IFERROR(INDEX(PL!$H$89:$AC$89,MATCH(MonthlyCF!BG$233,PL!$H$4:$AC$4,0)),0)*BG$235))+BG334</f>
        <v>4181886.3106212574</v>
      </c>
      <c r="BH346" s="356">
        <f>IF(SUM($P334:BH334)&gt;0,0,-BH$190+(BH$233&lt;=$O346)*(IFERROR(INDEX(PL!$H$89:$AC$89,MATCH(MonthlyCF!BH$233,PL!$H$4:$AC$4,0)),0)*BH$235))+BH334</f>
        <v>5104370.2460099421</v>
      </c>
      <c r="BI346" s="356">
        <f>IF(SUM($P334:BI334)&gt;0,0,-BI$190+(BI$233&lt;=$O346)*(IFERROR(INDEX(PL!$H$89:$AC$89,MATCH(MonthlyCF!BI$233,PL!$H$4:$AC$4,0)),0)*BI$235))+BI334</f>
        <v>5986845.7730153529</v>
      </c>
      <c r="BJ346" s="356">
        <f>IF(SUM($P334:BJ334)&gt;0,0,-BJ$190+(BJ$233&lt;=$O346)*(IFERROR(INDEX(PL!$H$89:$AC$89,MATCH(MonthlyCF!BJ$233,PL!$H$4:$AC$4,0)),0)*BJ$235))+BJ334</f>
        <v>6747454.4999035569</v>
      </c>
      <c r="BK346" s="356">
        <f>IF(SUM($P334:BK334)&gt;0,0,-BK$190+(BK$233&lt;=$O346)*(IFERROR(INDEX(PL!$H$89:$AC$89,MATCH(MonthlyCF!BK$233,PL!$H$4:$AC$4,0)),0)*BK$235))+BK334</f>
        <v>7307484.0949001014</v>
      </c>
      <c r="BL346" s="356">
        <f>IF(SUM($P334:BL334)&gt;0,0,-BL$190+(BL$233&lt;=$O346)*(IFERROR(INDEX(PL!$H$89:$AC$89,MATCH(MonthlyCF!BL$233,PL!$H$4:$AC$4,0)),0)*BL$235))+BL334</f>
        <v>7604695.5363607407</v>
      </c>
      <c r="BM346" s="356">
        <f>IF(SUM($P334:BM334)&gt;0,0,-BM$190+(BM$233&lt;=$O346)*(IFERROR(INDEX(PL!$H$89:$AC$89,MATCH(MonthlyCF!BM$233,PL!$H$4:$AC$4,0)),0)*BM$235))+BM334</f>
        <v>7604695.5363607351</v>
      </c>
      <c r="BN346" s="356">
        <f>IF(SUM($P334:BN334)&gt;0,0,-BN$190+(BN$233&lt;=$O346)*(IFERROR(INDEX(PL!$H$89:$AC$89,MATCH(MonthlyCF!BN$233,PL!$H$4:$AC$4,0)),0)*BN$235))+BN334</f>
        <v>7307484.0949001117</v>
      </c>
      <c r="BO346" s="356">
        <f>IF(SUM($P334:BO334)&gt;0,0,-BO$190+(BO$233&lt;=$O346)*(IFERROR(INDEX(PL!$H$89:$AC$89,MATCH(MonthlyCF!BO$233,PL!$H$4:$AC$4,0)),0)*BO$235))+BO334</f>
        <v>8523989.4407454003</v>
      </c>
      <c r="BP346" s="356">
        <f>IF(SUM($P334:BP334)&gt;0,0,-BP$190+(BP$233&lt;=$O346)*(IFERROR(INDEX(PL!$H$89:$AC$89,MATCH(MonthlyCF!BP$233,PL!$H$4:$AC$4,0)),0)*BP$235))+BP334</f>
        <v>7563120.3075594706</v>
      </c>
      <c r="BQ346" s="356">
        <f>IF(SUM($P334:BQ334)&gt;0,0,-BQ$190+(BQ$233&lt;=$O346)*(IFERROR(INDEX(PL!$H$89:$AC$89,MATCH(MonthlyCF!BQ$233,PL!$H$4:$AC$4,0)),0)*BQ$235))+BQ334</f>
        <v>6448298.106977338</v>
      </c>
      <c r="BR346" s="356">
        <f>IF(SUM($P334:BR334)&gt;0,0,-BR$190+(BR$233&lt;=$O346)*(IFERROR(INDEX(PL!$H$89:$AC$89,MATCH(MonthlyCF!BR$233,PL!$H$4:$AC$4,0)),0)*BR$235))+BR334</f>
        <v>5282933.6981291072</v>
      </c>
      <c r="BS346" s="356">
        <f>IF(SUM($P334:BS334)&gt;0,0,-BS$190+(BS$233&lt;=$O346)*(IFERROR(INDEX(PL!$H$89:$AC$89,MATCH(MonthlyCF!BS$233,PL!$H$4:$AC$4,0)),0)*BS$235))+BS334</f>
        <v>5282933.6981291045</v>
      </c>
      <c r="BT346" s="356">
        <f>IF(SUM($P334:BT334)&gt;0,0,-BT$190+(BT$233&lt;=$O346)*(IFERROR(INDEX(PL!$H$89:$AC$89,MATCH(MonthlyCF!BT$233,PL!$H$4:$AC$4,0)),0)*BT$235))+BT334</f>
        <v>6448298.1069773315</v>
      </c>
      <c r="BU346" s="356">
        <f>IF(SUM($P334:BU334)&gt;0,0,-BU$190+(BU$233&lt;=$O346)*(IFERROR(INDEX(PL!$H$89:$AC$89,MATCH(MonthlyCF!BU$233,PL!$H$4:$AC$4,0)),0)*BU$235))+BU334</f>
        <v>7563120.3075594734</v>
      </c>
      <c r="BV346" s="356">
        <f>IF(SUM($P334:BV334)&gt;0,0,-BV$190+(BV$233&lt;=$O346)*(IFERROR(INDEX(PL!$H$89:$AC$89,MATCH(MonthlyCF!BV$233,PL!$H$4:$AC$4,0)),0)*BV$235))+BV334</f>
        <v>8523989.4407454077</v>
      </c>
      <c r="BW346" s="356">
        <f>IF(SUM($P334:BW334)&gt;0,0,-BW$190+(BW$233&lt;=$O346)*(IFERROR(INDEX(PL!$H$89:$AC$89,MATCH(MonthlyCF!BW$233,PL!$H$4:$AC$4,0)),0)*BW$235))+BW334</f>
        <v>9231469.0323934425</v>
      </c>
      <c r="BX346" s="356">
        <f>IF(SUM($P334:BX334)&gt;0,0,-BX$190+(BX$233&lt;=$O346)*(IFERROR(INDEX(PL!$H$89:$AC$89,MATCH(MonthlyCF!BX$233,PL!$H$4:$AC$4,0)),0)*BX$235))+BX334</f>
        <v>9606933.1705681309</v>
      </c>
      <c r="BY346" s="356">
        <f>IF(SUM($P334:BY334)&gt;0,0,-BY$190+(BY$233&lt;=$O346)*(IFERROR(INDEX(PL!$H$89:$AC$89,MATCH(MonthlyCF!BY$233,PL!$H$4:$AC$4,0)),0)*BY$235))+BY334</f>
        <v>9606933.1705681235</v>
      </c>
      <c r="BZ346" s="356">
        <f>IF(SUM($P334:BZ334)&gt;0,0,-BZ$190+(BZ$233&lt;=$O346)*(IFERROR(INDEX(PL!$H$89:$AC$89,MATCH(MonthlyCF!BZ$233,PL!$H$4:$AC$4,0)),0)*BZ$235))+BZ334</f>
        <v>9231469.0323934555</v>
      </c>
      <c r="CA346" s="356">
        <f>IF(SUM($P334:CA334)&gt;0,0,-CA$190+(CA$233&lt;=$O346)*(IFERROR(INDEX(PL!$H$89:$AC$89,MATCH(MonthlyCF!CA$233,PL!$H$4:$AC$4,0)),0)*CA$235))+CA334</f>
        <v>8406543.773890879</v>
      </c>
      <c r="CB346" s="356">
        <f>IF(SUM($P334:CB334)&gt;0,0,-CB$190+(CB$233&lt;=$O346)*(IFERROR(INDEX(PL!$H$89:$AC$89,MATCH(MonthlyCF!CB$233,PL!$H$4:$AC$4,0)),0)*CB$235))+CB334</f>
        <v>7458913.7368924133</v>
      </c>
      <c r="CC346" s="356">
        <f>IF(SUM($P334:CC334)&gt;0,0,-CC$190+(CC$233&lt;=$O346)*(IFERROR(INDEX(PL!$H$89:$AC$89,MATCH(MonthlyCF!CC$233,PL!$H$4:$AC$4,0)),0)*CC$235))+CC334</f>
        <v>6359451.8365173321</v>
      </c>
      <c r="CD346" s="356">
        <f>IF(SUM($P334:CD334)&gt;0,0,-CD$190+(CD$233&lt;=$O346)*(IFERROR(INDEX(PL!$H$89:$AC$89,MATCH(MonthlyCF!CD$233,PL!$H$4:$AC$4,0)),0)*CD$235))+CD334</f>
        <v>5210144.1111125927</v>
      </c>
      <c r="CE346" s="356">
        <f>IF(SUM($P334:CE334)&gt;0,0,-CE$190+(CE$233&lt;=$O346)*(IFERROR(INDEX(PL!$H$89:$AC$89,MATCH(MonthlyCF!CE$233,PL!$H$4:$AC$4,0)),0)*CE$235))+CE334</f>
        <v>5210144.111112589</v>
      </c>
      <c r="CF346" s="356">
        <f>IF(SUM($P334:CF334)&gt;0,0,-CF$190+(CF$233&lt;=$O346)*(IFERROR(INDEX(PL!$H$89:$AC$89,MATCH(MonthlyCF!CF$233,PL!$H$4:$AC$4,0)),0)*CF$235))+CF334</f>
        <v>6359451.8365173256</v>
      </c>
      <c r="CG346" s="356">
        <f>IF(SUM($P334:CG334)&gt;0,0,-CG$190+(CG$233&lt;=$O346)*(IFERROR(INDEX(PL!$H$89:$AC$89,MATCH(MonthlyCF!CG$233,PL!$H$4:$AC$4,0)),0)*CG$235))+CG334</f>
        <v>7458913.7368924152</v>
      </c>
      <c r="CH346" s="356">
        <f>IF(SUM($P334:CH334)&gt;0,0,-CH$190+(CH$233&lt;=$O346)*(IFERROR(INDEX(PL!$H$89:$AC$89,MATCH(MonthlyCF!CH$233,PL!$H$4:$AC$4,0)),0)*CH$235))+CH334</f>
        <v>8406543.7738908865</v>
      </c>
      <c r="CI346" s="356">
        <f>IF(SUM($P334:CI334)&gt;0,0,-CI$190+(CI$233&lt;=$O346)*(IFERROR(INDEX(PL!$H$89:$AC$89,MATCH(MonthlyCF!CI$233,PL!$H$4:$AC$4,0)),0)*CI$235))+CI334</f>
        <v>9104275.5340798777</v>
      </c>
      <c r="CJ346" s="356">
        <f>IF(SUM($P334:CJ334)&gt;0,0,-CJ$190+(CJ$233&lt;=$O346)*(IFERROR(INDEX(PL!$H$89:$AC$89,MATCH(MonthlyCF!CJ$233,PL!$H$4:$AC$4,0)),0)*CJ$235))+CJ334</f>
        <v>9474566.4330812395</v>
      </c>
      <c r="CK346" s="356">
        <f>IF(SUM($P334:CK334)&gt;0,0,-CK$190+(CK$233&lt;=$O346)*(IFERROR(INDEX(PL!$H$89:$AC$89,MATCH(MonthlyCF!CK$233,PL!$H$4:$AC$4,0)),0)*CK$235))+CK334</f>
        <v>9474566.433081232</v>
      </c>
      <c r="CL346" s="356">
        <f>IF(SUM($P334:CL334)&gt;0,0,-CL$190+(CL$233&lt;=$O346)*(IFERROR(INDEX(PL!$H$89:$AC$89,MATCH(MonthlyCF!CL$233,PL!$H$4:$AC$4,0)),0)*CL$235))+CL334</f>
        <v>9104275.5340798888</v>
      </c>
      <c r="CM346" s="356">
        <f>IF(SUM($P334:CM334)&gt;0,0,-CM$190+(CM$233&lt;=$O346)*(IFERROR(INDEX(PL!$H$89:$AC$89,MATCH(MonthlyCF!CM$233,PL!$H$4:$AC$4,0)),0)*CM$235))+CM334</f>
        <v>8511445.1766209751</v>
      </c>
      <c r="CN346" s="356">
        <f>IF(SUM($P334:CN334)&gt;0,0,-CN$190+(CN$233&lt;=$O346)*(IFERROR(INDEX(PL!$H$89:$AC$89,MATCH(MonthlyCF!CN$233,PL!$H$4:$AC$4,0)),0)*CN$235))+CN334</f>
        <v>7551990.0991749642</v>
      </c>
      <c r="CO346" s="356">
        <f>IF(SUM($P334:CO334)&gt;0,0,-CO$190+(CO$233&lt;=$O346)*(IFERROR(INDEX(PL!$H$89:$AC$89,MATCH(MonthlyCF!CO$233,PL!$H$4:$AC$4,0)),0)*CO$235))+CO334</f>
        <v>6438808.518191563</v>
      </c>
      <c r="CP346" s="356">
        <f>IF(SUM($P334:CP334)&gt;0,0,-CP$190+(CP$233&lt;=$O346)*(IFERROR(INDEX(PL!$H$89:$AC$89,MATCH(MonthlyCF!CP$233,PL!$H$4:$AC$4,0)),0)*CP$235))+CP334</f>
        <v>5275159.1089978283</v>
      </c>
      <c r="CQ346" s="356">
        <f>IF(SUM($P334:CQ334)&gt;0,0,-CQ$190+(CQ$233&lt;=$O346)*(IFERROR(INDEX(PL!$H$89:$AC$89,MATCH(MonthlyCF!CQ$233,PL!$H$4:$AC$4,0)),0)*CQ$235))+CQ334</f>
        <v>5275159.1089978255</v>
      </c>
      <c r="CR346" s="356">
        <f>IF(SUM($P334:CR334)&gt;0,0,-CR$190+(CR$233&lt;=$O346)*(IFERROR(INDEX(PL!$H$89:$AC$89,MATCH(MonthlyCF!CR$233,PL!$H$4:$AC$4,0)),0)*CR$235))+CR334</f>
        <v>6438808.5181915574</v>
      </c>
      <c r="CS346" s="356">
        <f>IF(SUM($P334:CS334)&gt;0,0,-CS$190+(CS$233&lt;=$O346)*(IFERROR(INDEX(PL!$H$89:$AC$89,MATCH(MonthlyCF!CS$233,PL!$H$4:$AC$4,0)),0)*CS$235))+CS334</f>
        <v>7551990.099174967</v>
      </c>
      <c r="CT346" s="356">
        <f>IF(SUM($P334:CT334)&gt;0,0,-CT$190+(CT$233&lt;=$O346)*(IFERROR(INDEX(PL!$H$89:$AC$89,MATCH(MonthlyCF!CT$233,PL!$H$4:$AC$4,0)),0)*CT$235))+CT334</f>
        <v>8511445.1766209826</v>
      </c>
      <c r="CU346" s="356">
        <f>IF(SUM($P334:CU334)&gt;0,0,-CU$190+(CU$233&lt;=$O346)*(IFERROR(INDEX(PL!$H$89:$AC$89,MATCH(MonthlyCF!CU$233,PL!$H$4:$AC$4,0)),0)*CU$235))+CU334</f>
        <v>9217883.6113175731</v>
      </c>
      <c r="CV346" s="356">
        <f>IF(SUM($P334:CV334)&gt;0,0,-CV$190+(CV$233&lt;=$O346)*(IFERROR(INDEX(PL!$H$89:$AC$89,MATCH(MonthlyCF!CV$233,PL!$H$4:$AC$4,0)),0)*CV$235))+CV334</f>
        <v>9592795.2005536165</v>
      </c>
      <c r="CW346" s="356">
        <f>IF(SUM($P334:CW334)&gt;0,0,-CW$190+(CW$233&lt;=$O346)*(IFERROR(INDEX(PL!$H$89:$AC$89,MATCH(MonthlyCF!CW$233,PL!$H$4:$AC$4,0)),0)*CW$235))+CW334</f>
        <v>9592795.2005536072</v>
      </c>
      <c r="CX346" s="356">
        <f>IF(SUM($P334:CX334)&gt;0,0,-CX$190+(CX$233&lt;=$O346)*(IFERROR(INDEX(PL!$H$89:$AC$89,MATCH(MonthlyCF!CX$233,PL!$H$4:$AC$4,0)),0)*CX$235))+CX334</f>
        <v>9217883.6113175862</v>
      </c>
      <c r="CY346" s="356">
        <f>IF(SUM($P334:CY334)&gt;0,0,-CY$190+(CY$233&lt;=$O346)*(IFERROR(INDEX(PL!$H$89:$AC$89,MATCH(MonthlyCF!CY$233,PL!$H$4:$AC$4,0)),0)*CY$235))+CY334</f>
        <v>8645037.8378139753</v>
      </c>
      <c r="CZ346" s="356">
        <f>IF(SUM($P334:CZ334)&gt;0,0,-CZ$190+(CZ$233&lt;=$O346)*(IFERROR(INDEX(PL!$H$89:$AC$89,MATCH(MonthlyCF!CZ$233,PL!$H$4:$AC$4,0)),0)*CZ$235))+CZ334</f>
        <v>7670523.489652901</v>
      </c>
      <c r="DA346" s="356">
        <f>IF(SUM($P334:DA334)&gt;0,0,-DA$190+(DA$233&lt;=$O346)*(IFERROR(INDEX(PL!$H$89:$AC$89,MATCH(MonthlyCF!DA$233,PL!$H$4:$AC$4,0)),0)*DA$235))+DA334</f>
        <v>6539869.8006186746</v>
      </c>
      <c r="DB346" s="356">
        <f>IF(SUM($P334:DB334)&gt;0,0,-DB$190+(DB$233&lt;=$O346)*(IFERROR(INDEX(PL!$H$89:$AC$89,MATCH(MonthlyCF!DB$233,PL!$H$4:$AC$4,0)),0)*DB$235))+DB334</f>
        <v>5357956.1580257919</v>
      </c>
      <c r="DC346" s="356">
        <f>IF(SUM($P334:DC334)&gt;0,0,-DC$190+(DC$233&lt;=$O346)*(IFERROR(INDEX(PL!$H$89:$AC$89,MATCH(MonthlyCF!DC$233,PL!$H$4:$AC$4,0)),0)*DC$235))+DC334</f>
        <v>5357956.1580257891</v>
      </c>
      <c r="DD346" s="356">
        <f>IF(SUM($P334:DD334)&gt;0,0,-DD$190+(DD$233&lt;=$O346)*(IFERROR(INDEX(PL!$H$89:$AC$89,MATCH(MonthlyCF!DD$233,PL!$H$4:$AC$4,0)),0)*DD$235))+DD334</f>
        <v>6539869.8006186681</v>
      </c>
      <c r="DE346" s="356">
        <f>IF(SUM($P334:DE334)&gt;0,0,-DE$190+(DE$233&lt;=$O346)*(IFERROR(INDEX(PL!$H$89:$AC$89,MATCH(MonthlyCF!DE$233,PL!$H$4:$AC$4,0)),0)*DE$235))+DE334</f>
        <v>7670523.4896529038</v>
      </c>
      <c r="DF346" s="356">
        <f>IF(SUM($P334:DF334)&gt;0,0,-DF$190+(DF$233&lt;=$O346)*(IFERROR(INDEX(PL!$H$89:$AC$89,MATCH(MonthlyCF!DF$233,PL!$H$4:$AC$4,0)),0)*DF$235))+DF334</f>
        <v>8645037.8378139809</v>
      </c>
      <c r="DG346" s="356">
        <f>IF(SUM($P334:DG334)&gt;0,0,-DG$190+(DG$233&lt;=$O346)*(IFERROR(INDEX(PL!$H$89:$AC$89,MATCH(MonthlyCF!DG$233,PL!$H$4:$AC$4,0)),0)*DG$235))+DG334</f>
        <v>9362564.2826547679</v>
      </c>
      <c r="DH346" s="356">
        <f>IF(SUM($P334:DH334)&gt;0,0,-DH$190+(DH$233&lt;=$O346)*(IFERROR(INDEX(PL!$H$89:$AC$89,MATCH(MonthlyCF!DH$233,PL!$H$4:$AC$4,0)),0)*DH$235))+DH334</f>
        <v>9743360.3528313339</v>
      </c>
      <c r="DI346" s="356">
        <f>IF(SUM($P334:DI334)&gt;0,0,-DI$190+(DI$233&lt;=$O346)*(IFERROR(INDEX(PL!$H$89:$AC$89,MATCH(MonthlyCF!DI$233,PL!$H$4:$AC$4,0)),0)*DI$235))+DI334</f>
        <v>9743360.3528313264</v>
      </c>
      <c r="DJ346" s="356">
        <f>IF(SUM($P334:DJ334)&gt;0,0,-DJ$190+(DJ$233&lt;=$O346)*(IFERROR(INDEX(PL!$H$89:$AC$89,MATCH(MonthlyCF!DJ$233,PL!$H$4:$AC$4,0)),0)*DJ$235))+DJ334</f>
        <v>946643465.75842762</v>
      </c>
      <c r="DK346" s="356">
        <f>IF(SUM($P334:DK334)&gt;0,0,-DK$190+(DK$233&lt;=$O346)*(IFERROR(INDEX(PL!$H$89:$AC$89,MATCH(MonthlyCF!DK$233,PL!$H$4:$AC$4,0)),0)*DK$235))+DK334</f>
        <v>0</v>
      </c>
      <c r="DL346" s="356">
        <f>IF(SUM($P334:DL334)&gt;0,0,-DL$190+(DL$233&lt;=$O346)*(IFERROR(INDEX(PL!$H$89:$AC$89,MATCH(MonthlyCF!DL$233,PL!$H$4:$AC$4,0)),0)*DL$235))+DL334</f>
        <v>0</v>
      </c>
      <c r="DM346" s="356">
        <f>IF(SUM($P334:DM334)&gt;0,0,-DM$190+(DM$233&lt;=$O346)*(IFERROR(INDEX(PL!$H$89:$AC$89,MATCH(MonthlyCF!DM$233,PL!$H$4:$AC$4,0)),0)*DM$235))+DM334</f>
        <v>0</v>
      </c>
      <c r="DN346" s="356">
        <f>IF(SUM($P334:DN334)&gt;0,0,-DN$190+(DN$233&lt;=$O346)*(IFERROR(INDEX(PL!$H$89:$AC$89,MATCH(MonthlyCF!DN$233,PL!$H$4:$AC$4,0)),0)*DN$235))+DN334</f>
        <v>0</v>
      </c>
      <c r="DO346" s="356">
        <f>IF(SUM($P334:DO334)&gt;0,0,-DO$190+(DO$233&lt;=$O346)*(IFERROR(INDEX(PL!$H$89:$AC$89,MATCH(MonthlyCF!DO$233,PL!$H$4:$AC$4,0)),0)*DO$235))+DO334</f>
        <v>0</v>
      </c>
      <c r="DP346" s="356">
        <f>IF(SUM($P334:DP334)&gt;0,0,-DP$190+(DP$233&lt;=$O346)*(IFERROR(INDEX(PL!$H$89:$AC$89,MATCH(MonthlyCF!DP$233,PL!$H$4:$AC$4,0)),0)*DP$235))+DP334</f>
        <v>0</v>
      </c>
      <c r="DQ346" s="356">
        <f>IF(SUM($P334:DQ334)&gt;0,0,-DQ$190+(DQ$233&lt;=$O346)*(IFERROR(INDEX(PL!$H$89:$AC$89,MATCH(MonthlyCF!DQ$233,PL!$H$4:$AC$4,0)),0)*DQ$235))+DQ334</f>
        <v>0</v>
      </c>
      <c r="DR346" s="356">
        <f>IF(SUM($P334:DR334)&gt;0,0,-DR$190+(DR$233&lt;=$O346)*(IFERROR(INDEX(PL!$H$89:$AC$89,MATCH(MonthlyCF!DR$233,PL!$H$4:$AC$4,0)),0)*DR$235))+DR334</f>
        <v>0</v>
      </c>
      <c r="DS346" s="356">
        <f>IF(SUM($P334:DS334)&gt;0,0,-DS$190+(DS$233&lt;=$O346)*(IFERROR(INDEX(PL!$H$89:$AC$89,MATCH(MonthlyCF!DS$233,PL!$H$4:$AC$4,0)),0)*DS$235))+DS334</f>
        <v>0</v>
      </c>
      <c r="DT346" s="356">
        <f>IF(SUM($P334:DT334)&gt;0,0,-DT$190+(DT$233&lt;=$O346)*(IFERROR(INDEX(PL!$H$89:$AC$89,MATCH(MonthlyCF!DT$233,PL!$H$4:$AC$4,0)),0)*DT$235))+DT334</f>
        <v>0</v>
      </c>
      <c r="DU346" s="356">
        <f>IF(SUM($P334:DU334)&gt;0,0,-DU$190+(DU$233&lt;=$O346)*(IFERROR(INDEX(PL!$H$89:$AC$89,MATCH(MonthlyCF!DU$233,PL!$H$4:$AC$4,0)),0)*DU$235))+DU334</f>
        <v>0</v>
      </c>
      <c r="DV346" s="356">
        <f>IF(SUM($P334:DV334)&gt;0,0,-DV$190+(DV$233&lt;=$O346)*(IFERROR(INDEX(PL!$H$89:$AC$89,MATCH(MonthlyCF!DV$233,PL!$H$4:$AC$4,0)),0)*DV$235))+DV334</f>
        <v>0</v>
      </c>
      <c r="DW346" s="356">
        <f>IF(SUM($P334:DW334)&gt;0,0,-DW$190+(DW$233&lt;=$O346)*(IFERROR(INDEX(PL!$H$89:$AC$89,MATCH(MonthlyCF!DW$233,PL!$H$4:$AC$4,0)),0)*DW$235))+DW334</f>
        <v>0</v>
      </c>
      <c r="DX346" s="356">
        <f>IF(SUM($P334:DX334)&gt;0,0,-DX$190+(DX$233&lt;=$O346)*(IFERROR(INDEX(PL!$H$89:$AC$89,MATCH(MonthlyCF!DX$233,PL!$H$4:$AC$4,0)),0)*DX$235))+DX334</f>
        <v>0</v>
      </c>
      <c r="DY346" s="356">
        <f>IF(SUM($P334:DY334)&gt;0,0,-DY$190+(DY$233&lt;=$O346)*(IFERROR(INDEX(PL!$H$89:$AC$89,MATCH(MonthlyCF!DY$233,PL!$H$4:$AC$4,0)),0)*DY$235))+DY334</f>
        <v>0</v>
      </c>
      <c r="DZ346" s="356">
        <f>IF(SUM($P334:DZ334)&gt;0,0,-DZ$190+(DZ$233&lt;=$O346)*(IFERROR(INDEX(PL!$H$89:$AC$89,MATCH(MonthlyCF!DZ$233,PL!$H$4:$AC$4,0)),0)*DZ$235))+DZ334</f>
        <v>0</v>
      </c>
      <c r="EA346" s="356">
        <f>IF(SUM($P334:EA334)&gt;0,0,-EA$190+(EA$233&lt;=$O346)*(IFERROR(INDEX(PL!$H$89:$AC$89,MATCH(MonthlyCF!EA$233,PL!$H$4:$AC$4,0)),0)*EA$235))+EA334</f>
        <v>0</v>
      </c>
      <c r="EB346" s="356">
        <f>IF(SUM($P334:EB334)&gt;0,0,-EB$190+(EB$233&lt;=$O346)*(IFERROR(INDEX(PL!$H$89:$AC$89,MATCH(MonthlyCF!EB$233,PL!$H$4:$AC$4,0)),0)*EB$235))+EB334</f>
        <v>0</v>
      </c>
      <c r="EC346" s="356">
        <f>IF(SUM($P334:EC334)&gt;0,0,-EC$190+(EC$233&lt;=$O346)*(IFERROR(INDEX(PL!$H$89:$AC$89,MATCH(MonthlyCF!EC$233,PL!$H$4:$AC$4,0)),0)*EC$235))+EC334</f>
        <v>0</v>
      </c>
      <c r="ED346" s="356">
        <f>IF(SUM($P334:ED334)&gt;0,0,-ED$190+(ED$233&lt;=$O346)*(IFERROR(INDEX(PL!$H$89:$AC$89,MATCH(MonthlyCF!ED$233,PL!$H$4:$AC$4,0)),0)*ED$235))+ED334</f>
        <v>0</v>
      </c>
      <c r="EE346" s="356">
        <f>IF(SUM($P334:EE334)&gt;0,0,-EE$190+(EE$233&lt;=$O346)*(IFERROR(INDEX(PL!$H$89:$AC$89,MATCH(MonthlyCF!EE$233,PL!$H$4:$AC$4,0)),0)*EE$235))+EE334</f>
        <v>0</v>
      </c>
      <c r="EF346" s="356">
        <f>IF(SUM($P334:EF334)&gt;0,0,-EF$190+(EF$233&lt;=$O346)*(IFERROR(INDEX(PL!$H$89:$AC$89,MATCH(MonthlyCF!EF$233,PL!$H$4:$AC$4,0)),0)*EF$235))+EF334</f>
        <v>0</v>
      </c>
      <c r="EG346" s="356">
        <f>IF(SUM($P334:EG334)&gt;0,0,-EG$190+(EG$233&lt;=$O346)*(IFERROR(INDEX(PL!$H$89:$AC$89,MATCH(MonthlyCF!EG$233,PL!$H$4:$AC$4,0)),0)*EG$235))+EG334</f>
        <v>0</v>
      </c>
      <c r="EH346" s="356">
        <f>IF(SUM($P334:EH334)&gt;0,0,-EH$190+(EH$233&lt;=$O346)*(IFERROR(INDEX(PL!$H$89:$AC$89,MATCH(MonthlyCF!EH$233,PL!$H$4:$AC$4,0)),0)*EH$235))+EH334</f>
        <v>0</v>
      </c>
      <c r="EI346" s="356">
        <f>IF(SUM($P334:EI334)&gt;0,0,-EI$190+(EI$233&lt;=$O346)*(IFERROR(INDEX(PL!$H$89:$AC$89,MATCH(MonthlyCF!EI$233,PL!$H$4:$AC$4,0)),0)*EI$235))+EI334</f>
        <v>0</v>
      </c>
      <c r="EJ346" s="356">
        <f>IF(SUM($P334:EJ334)&gt;0,0,-EJ$190+(EJ$233&lt;=$O346)*(IFERROR(INDEX(PL!$H$89:$AC$89,MATCH(MonthlyCF!EJ$233,PL!$H$4:$AC$4,0)),0)*EJ$235))+EJ334</f>
        <v>0</v>
      </c>
      <c r="EK346" s="356">
        <f>IF(SUM($P334:EK334)&gt;0,0,-EK$190+(EK$233&lt;=$O346)*(IFERROR(INDEX(PL!$H$89:$AC$89,MATCH(MonthlyCF!EK$233,PL!$H$4:$AC$4,0)),0)*EK$235))+EK334</f>
        <v>0</v>
      </c>
      <c r="EL346" s="356">
        <f>IF(SUM($P334:EL334)&gt;0,0,-EL$190+(EL$233&lt;=$O346)*(IFERROR(INDEX(PL!$H$89:$AC$89,MATCH(MonthlyCF!EL$233,PL!$H$4:$AC$4,0)),0)*EL$235))+EL334</f>
        <v>0</v>
      </c>
      <c r="EM346" s="356">
        <f>IF(SUM($P334:EM334)&gt;0,0,-EM$190+(EM$233&lt;=$O346)*(IFERROR(INDEX(PL!$H$89:$AC$89,MATCH(MonthlyCF!EM$233,PL!$H$4:$AC$4,0)),0)*EM$235))+EM334</f>
        <v>0</v>
      </c>
      <c r="EN346" s="356">
        <f>IF(SUM($P334:EN334)&gt;0,0,-EN$190+(EN$233&lt;=$O346)*(IFERROR(INDEX(PL!$H$89:$AC$89,MATCH(MonthlyCF!EN$233,PL!$H$4:$AC$4,0)),0)*EN$235))+EN334</f>
        <v>0</v>
      </c>
      <c r="EO346" s="356">
        <f>IF(SUM($P334:EO334)&gt;0,0,-EO$190+(EO$233&lt;=$O346)*(IFERROR(INDEX(PL!$H$89:$AC$89,MATCH(MonthlyCF!EO$233,PL!$H$4:$AC$4,0)),0)*EO$235))+EO334</f>
        <v>0</v>
      </c>
      <c r="EP346" s="356">
        <f>IF(SUM($P334:EP334)&gt;0,0,-EP$190+(EP$233&lt;=$O346)*(IFERROR(INDEX(PL!$H$89:$AC$89,MATCH(MonthlyCF!EP$233,PL!$H$4:$AC$4,0)),0)*EP$235))+EP334</f>
        <v>0</v>
      </c>
      <c r="EQ346" s="356">
        <f>IF(SUM($P334:EQ334)&gt;0,0,-EQ$190+(EQ$233&lt;=$O346)*(IFERROR(INDEX(PL!$H$89:$AC$89,MATCH(MonthlyCF!EQ$233,PL!$H$4:$AC$4,0)),0)*EQ$235))+EQ334</f>
        <v>0</v>
      </c>
      <c r="ER346" s="356">
        <f>IF(SUM($P334:ER334)&gt;0,0,-ER$190+(ER$233&lt;=$O346)*(IFERROR(INDEX(PL!$H$89:$AC$89,MATCH(MonthlyCF!ER$233,PL!$H$4:$AC$4,0)),0)*ER$235))+ER334</f>
        <v>0</v>
      </c>
      <c r="ES346" s="356">
        <f>IF(SUM($P334:ES334)&gt;0,0,-ES$190+(ES$233&lt;=$O346)*(IFERROR(INDEX(PL!$H$89:$AC$89,MATCH(MonthlyCF!ES$233,PL!$H$4:$AC$4,0)),0)*ES$235))+ES334</f>
        <v>0</v>
      </c>
      <c r="ET346" s="356">
        <f>IF(SUM($P334:ET334)&gt;0,0,-ET$190+(ET$233&lt;=$O346)*(IFERROR(INDEX(PL!$H$89:$AC$89,MATCH(MonthlyCF!ET$233,PL!$H$4:$AC$4,0)),0)*ET$235))+ET334</f>
        <v>0</v>
      </c>
      <c r="EU346" s="356">
        <f>IF(SUM($P334:EU334)&gt;0,0,-EU$190+(EU$233&lt;=$O346)*(IFERROR(INDEX(PL!$H$89:$AC$89,MATCH(MonthlyCF!EU$233,PL!$H$4:$AC$4,0)),0)*EU$235))+EU334</f>
        <v>0</v>
      </c>
      <c r="EV346" s="356">
        <f>IF(SUM($P334:EV334)&gt;0,0,-EV$190+(EV$233&lt;=$O346)*(IFERROR(INDEX(PL!$H$89:$AC$89,MATCH(MonthlyCF!EV$233,PL!$H$4:$AC$4,0)),0)*EV$235))+EV334</f>
        <v>0</v>
      </c>
      <c r="EW346" s="356">
        <f>IF(SUM($P334:EW334)&gt;0,0,-EW$190+(EW$233&lt;=$O346)*(IFERROR(INDEX(PL!$H$89:$AC$89,MATCH(MonthlyCF!EW$233,PL!$H$4:$AC$4,0)),0)*EW$235))+EW334</f>
        <v>0</v>
      </c>
      <c r="EX346" s="356">
        <f>IF(SUM($P334:EX334)&gt;0,0,-EX$190+(EX$233&lt;=$O346)*(IFERROR(INDEX(PL!$H$89:$AC$89,MATCH(MonthlyCF!EX$233,PL!$H$4:$AC$4,0)),0)*EX$235))+EX334</f>
        <v>0</v>
      </c>
      <c r="EY346" s="356">
        <f>IF(SUM($P334:EY334)&gt;0,0,-EY$190+(EY$233&lt;=$O346)*(IFERROR(INDEX(PL!$H$89:$AC$89,MATCH(MonthlyCF!EY$233,PL!$H$4:$AC$4,0)),0)*EY$235))+EY334</f>
        <v>0</v>
      </c>
      <c r="EZ346" s="356">
        <f>IF(SUM($P334:EZ334)&gt;0,0,-EZ$190+(EZ$233&lt;=$O346)*(IFERROR(INDEX(PL!$H$89:$AC$89,MATCH(MonthlyCF!EZ$233,PL!$H$4:$AC$4,0)),0)*EZ$235))+EZ334</f>
        <v>0</v>
      </c>
      <c r="FA346" s="356">
        <f>IF(SUM($P334:FA334)&gt;0,0,-FA$190+(FA$233&lt;=$O346)*(IFERROR(INDEX(PL!$H$89:$AC$89,MATCH(MonthlyCF!FA$233,PL!$H$4:$AC$4,0)),0)*FA$235))+FA334</f>
        <v>0</v>
      </c>
      <c r="FB346" s="356">
        <f>IF(SUM($P334:FB334)&gt;0,0,-FB$190+(FB$233&lt;=$O346)*(IFERROR(INDEX(PL!$H$89:$AC$89,MATCH(MonthlyCF!FB$233,PL!$H$4:$AC$4,0)),0)*FB$235))+FB334</f>
        <v>0</v>
      </c>
      <c r="FC346" s="356">
        <f>IF(SUM($P334:FC334)&gt;0,0,-FC$190+(FC$233&lt;=$O346)*(IFERROR(INDEX(PL!$H$89:$AC$89,MATCH(MonthlyCF!FC$233,PL!$H$4:$AC$4,0)),0)*FC$235))+FC334</f>
        <v>0</v>
      </c>
      <c r="FD346" s="356">
        <f>IF(SUM($P334:FD334)&gt;0,0,-FD$190+(FD$233&lt;=$O346)*(IFERROR(INDEX(PL!$H$89:$AC$89,MATCH(MonthlyCF!FD$233,PL!$H$4:$AC$4,0)),0)*FD$235))+FD334</f>
        <v>0</v>
      </c>
      <c r="FE346" s="356">
        <f>IF(SUM($P334:FE334)&gt;0,0,-FE$190+(FE$233&lt;=$O346)*(IFERROR(INDEX(PL!$H$89:$AC$89,MATCH(MonthlyCF!FE$233,PL!$H$4:$AC$4,0)),0)*FE$235))+FE334</f>
        <v>0</v>
      </c>
      <c r="FF346" s="356">
        <f>IF(SUM($P334:FF334)&gt;0,0,-FF$190+(FF$233&lt;=$O346)*(IFERROR(INDEX(PL!$H$89:$AC$89,MATCH(MonthlyCF!FF$233,PL!$H$4:$AC$4,0)),0)*FF$235))+FF334</f>
        <v>0</v>
      </c>
      <c r="FG346" s="356">
        <f>IF(SUM($P334:FG334)&gt;0,0,-FG$190+(FG$233&lt;=$O346)*(IFERROR(INDEX(PL!$H$89:$AC$89,MATCH(MonthlyCF!FG$233,PL!$H$4:$AC$4,0)),0)*FG$235))+FG334</f>
        <v>0</v>
      </c>
      <c r="FH346" s="356">
        <f>IF(SUM($P334:FH334)&gt;0,0,-FH$190+(FH$233&lt;=$O346)*(IFERROR(INDEX(PL!$H$89:$AC$89,MATCH(MonthlyCF!FH$233,PL!$H$4:$AC$4,0)),0)*FH$235))+FH334</f>
        <v>0</v>
      </c>
      <c r="FI346" s="356">
        <f>IF(SUM($P334:FI334)&gt;0,0,-FI$190+(FI$233&lt;=$O346)*(IFERROR(INDEX(PL!$H$89:$AC$89,MATCH(MonthlyCF!FI$233,PL!$H$4:$AC$4,0)),0)*FI$235))+FI334</f>
        <v>0</v>
      </c>
      <c r="FJ346" s="356">
        <f>IF(SUM($P334:FJ334)&gt;0,0,-FJ$190+(FJ$233&lt;=$O346)*(IFERROR(INDEX(PL!$H$89:$AC$89,MATCH(MonthlyCF!FJ$233,PL!$H$4:$AC$4,0)),0)*FJ$235))+FJ334</f>
        <v>0</v>
      </c>
      <c r="FK346" s="356">
        <f>IF(SUM($P334:FK334)&gt;0,0,-FK$190+(FK$233&lt;=$O346)*(IFERROR(INDEX(PL!$H$89:$AC$89,MATCH(MonthlyCF!FK$233,PL!$H$4:$AC$4,0)),0)*FK$235))+FK334</f>
        <v>0</v>
      </c>
      <c r="FL346" s="356">
        <f>IF(SUM($P334:FL334)&gt;0,0,-FL$190+(FL$233&lt;=$O346)*(IFERROR(INDEX(PL!$H$89:$AC$89,MATCH(MonthlyCF!FL$233,PL!$H$4:$AC$4,0)),0)*FL$235))+FL334</f>
        <v>0</v>
      </c>
      <c r="FM346" s="356">
        <f>IF(SUM($P334:FM334)&gt;0,0,-FM$190+(FM$233&lt;=$O346)*(IFERROR(INDEX(PL!$H$89:$AC$89,MATCH(MonthlyCF!FM$233,PL!$H$4:$AC$4,0)),0)*FM$235))+FM334</f>
        <v>0</v>
      </c>
      <c r="FN346" s="356">
        <f>IF(SUM($P334:FN334)&gt;0,0,-FN$190+(FN$233&lt;=$O346)*(IFERROR(INDEX(PL!$H$89:$AC$89,MATCH(MonthlyCF!FN$233,PL!$H$4:$AC$4,0)),0)*FN$235))+FN334</f>
        <v>0</v>
      </c>
      <c r="FO346" s="356">
        <f>IF(SUM($P334:FO334)&gt;0,0,-FO$190+(FO$233&lt;=$O346)*(IFERROR(INDEX(PL!$H$89:$AC$89,MATCH(MonthlyCF!FO$233,PL!$H$4:$AC$4,0)),0)*FO$235))+FO334</f>
        <v>0</v>
      </c>
      <c r="FP346" s="356">
        <f>IF(SUM($P334:FP334)&gt;0,0,-FP$190+(FP$233&lt;=$O346)*(IFERROR(INDEX(PL!$H$89:$AC$89,MATCH(MonthlyCF!FP$233,PL!$H$4:$AC$4,0)),0)*FP$235))+FP334</f>
        <v>0</v>
      </c>
      <c r="FQ346" s="356">
        <f>IF(SUM($P334:FQ334)&gt;0,0,-FQ$190+(FQ$233&lt;=$O346)*(IFERROR(INDEX(PL!$H$89:$AC$89,MATCH(MonthlyCF!FQ$233,PL!$H$4:$AC$4,0)),0)*FQ$235))+FQ334</f>
        <v>0</v>
      </c>
      <c r="FR346" s="356">
        <f>IF(SUM($P334:FR334)&gt;0,0,-FR$190+(FR$233&lt;=$O346)*(IFERROR(INDEX(PL!$H$89:$AC$89,MATCH(MonthlyCF!FR$233,PL!$H$4:$AC$4,0)),0)*FR$235))+FR334</f>
        <v>0</v>
      </c>
      <c r="FS346" s="356">
        <f>IF(SUM($P334:FS334)&gt;0,0,-FS$190+(FS$233&lt;=$O346)*(IFERROR(INDEX(PL!$H$89:$AC$89,MATCH(MonthlyCF!FS$233,PL!$H$4:$AC$4,0)),0)*FS$235))+FS334</f>
        <v>0</v>
      </c>
      <c r="FT346" s="356">
        <f>IF(SUM($P334:FT334)&gt;0,0,-FT$190+(FT$233&lt;=$O346)*(IFERROR(INDEX(PL!$H$89:$AC$89,MATCH(MonthlyCF!FT$233,PL!$H$4:$AC$4,0)),0)*FT$235))+FT334</f>
        <v>0</v>
      </c>
      <c r="FU346" s="356">
        <f>IF(SUM($P334:FU334)&gt;0,0,-FU$190+(FU$233&lt;=$O346)*(IFERROR(INDEX(PL!$H$89:$AC$89,MATCH(MonthlyCF!FU$233,PL!$H$4:$AC$4,0)),0)*FU$235))+FU334</f>
        <v>0</v>
      </c>
      <c r="FV346" s="356">
        <f>IF(SUM($P334:FV334)&gt;0,0,-FV$190+(FV$233&lt;=$O346)*(IFERROR(INDEX(PL!$H$89:$AC$89,MATCH(MonthlyCF!FV$233,PL!$H$4:$AC$4,0)),0)*FV$235))+FV334</f>
        <v>0</v>
      </c>
      <c r="FW346" s="356">
        <f>IF(SUM($P334:FW334)&gt;0,0,-FW$190+(FW$233&lt;=$O346)*(IFERROR(INDEX(PL!$H$89:$AC$89,MATCH(MonthlyCF!FW$233,PL!$H$4:$AC$4,0)),0)*FW$235))+FW334</f>
        <v>0</v>
      </c>
      <c r="FX346" s="356">
        <f>IF(SUM($P334:FX334)&gt;0,0,-FX$190+(FX$233&lt;=$O346)*(IFERROR(INDEX(PL!$H$89:$AC$89,MATCH(MonthlyCF!FX$233,PL!$H$4:$AC$4,0)),0)*FX$235))+FX334</f>
        <v>0</v>
      </c>
      <c r="FY346" s="356">
        <f>IF(SUM($P334:FY334)&gt;0,0,-FY$190+(FY$233&lt;=$O346)*(IFERROR(INDEX(PL!$H$89:$AC$89,MATCH(MonthlyCF!FY$233,PL!$H$4:$AC$4,0)),0)*FY$235))+FY334</f>
        <v>0</v>
      </c>
      <c r="FZ346" s="356">
        <f>IF(SUM($P334:FZ334)&gt;0,0,-FZ$190+(FZ$233&lt;=$O346)*(IFERROR(INDEX(PL!$H$89:$AC$89,MATCH(MonthlyCF!FZ$233,PL!$H$4:$AC$4,0)),0)*FZ$235))+FZ334</f>
        <v>0</v>
      </c>
      <c r="GA346" s="356">
        <f>IF(SUM($P334:GA334)&gt;0,0,-GA$190+(GA$233&lt;=$O346)*(IFERROR(INDEX(PL!$H$89:$AC$89,MATCH(MonthlyCF!GA$233,PL!$H$4:$AC$4,0)),0)*GA$235))+GA334</f>
        <v>0</v>
      </c>
      <c r="GB346" s="356">
        <f>IF(SUM($P334:GB334)&gt;0,0,-GB$190+(GB$233&lt;=$O346)*(IFERROR(INDEX(PL!$H$89:$AC$89,MATCH(MonthlyCF!GB$233,PL!$H$4:$AC$4,0)),0)*GB$235))+GB334</f>
        <v>0</v>
      </c>
      <c r="GC346" s="356">
        <f>IF(SUM($P334:GC334)&gt;0,0,-GC$190+(GC$233&lt;=$O346)*(IFERROR(INDEX(PL!$H$89:$AC$89,MATCH(MonthlyCF!GC$233,PL!$H$4:$AC$4,0)),0)*GC$235))+GC334</f>
        <v>0</v>
      </c>
      <c r="GD346" s="356">
        <f>IF(SUM($P334:GD334)&gt;0,0,-GD$190+(GD$233&lt;=$O346)*(IFERROR(INDEX(PL!$H$89:$AC$89,MATCH(MonthlyCF!GD$233,PL!$H$4:$AC$4,0)),0)*GD$235))+GD334</f>
        <v>0</v>
      </c>
      <c r="GE346" s="356">
        <f>IF(SUM($P334:GE334)&gt;0,0,-GE$190+(GE$233&lt;=$O346)*(IFERROR(INDEX(PL!$H$89:$AC$89,MATCH(MonthlyCF!GE$233,PL!$H$4:$AC$4,0)),0)*GE$235))+GE334</f>
        <v>0</v>
      </c>
      <c r="GF346" s="356">
        <f>IF(SUM($P334:GF334)&gt;0,0,-GF$190+(GF$233&lt;=$O346)*(IFERROR(INDEX(PL!$H$89:$AC$89,MATCH(MonthlyCF!GF$233,PL!$H$4:$AC$4,0)),0)*GF$235))+GF334</f>
        <v>0</v>
      </c>
      <c r="GG346" s="356">
        <f>IF(SUM($P334:GG334)&gt;0,0,-GG$190+(GG$233&lt;=$O346)*(IFERROR(INDEX(PL!$H$89:$AC$89,MATCH(MonthlyCF!GG$233,PL!$H$4:$AC$4,0)),0)*GG$235))+GG334</f>
        <v>0</v>
      </c>
      <c r="GH346" s="356">
        <f>IF(SUM($P334:GH334)&gt;0,0,-GH$190+(GH$233&lt;=$O346)*(IFERROR(INDEX(PL!$H$89:$AC$89,MATCH(MonthlyCF!GH$233,PL!$H$4:$AC$4,0)),0)*GH$235))+GH334</f>
        <v>0</v>
      </c>
      <c r="GI346" s="356">
        <f>IF(SUM($P334:GI334)&gt;0,0,-GI$190+(GI$233&lt;=$O346)*(IFERROR(INDEX(PL!$H$89:$AC$89,MATCH(MonthlyCF!GI$233,PL!$H$4:$AC$4,0)),0)*GI$235))+GI334</f>
        <v>0</v>
      </c>
      <c r="GJ346" s="356">
        <f>IF(SUM($P334:GJ334)&gt;0,0,-GJ$190+(GJ$233&lt;=$O346)*(IFERROR(INDEX(PL!$H$89:$AC$89,MATCH(MonthlyCF!GJ$233,PL!$H$4:$AC$4,0)),0)*GJ$235))+GJ334</f>
        <v>0</v>
      </c>
      <c r="GK346" s="356">
        <f>IF(SUM($P334:GK334)&gt;0,0,-GK$190+(GK$233&lt;=$O346)*(IFERROR(INDEX(PL!$H$89:$AC$89,MATCH(MonthlyCF!GK$233,PL!$H$4:$AC$4,0)),0)*GK$235))+GK334</f>
        <v>0</v>
      </c>
      <c r="GL346" s="356">
        <f>IF(SUM($P334:GL334)&gt;0,0,-GL$190+(GL$233&lt;=$O346)*(IFERROR(INDEX(PL!$H$89:$AC$89,MATCH(MonthlyCF!GL$233,PL!$H$4:$AC$4,0)),0)*GL$235))+GL334</f>
        <v>0</v>
      </c>
      <c r="GM346" s="356">
        <f>IF(SUM($P334:GM334)&gt;0,0,-GM$190+(GM$233&lt;=$O346)*(IFERROR(INDEX(PL!$H$89:$AC$89,MATCH(MonthlyCF!GM$233,PL!$H$4:$AC$4,0)),0)*GM$235))+GM334</f>
        <v>0</v>
      </c>
      <c r="GN346" s="356">
        <f>IF(SUM($P334:GN334)&gt;0,0,-GN$190+(GN$233&lt;=$O346)*(IFERROR(INDEX(PL!$H$89:$AC$89,MATCH(MonthlyCF!GN$233,PL!$H$4:$AC$4,0)),0)*GN$235))+GN334</f>
        <v>0</v>
      </c>
    </row>
    <row r="347" spans="13:196" hidden="1" outlineLevel="1" x14ac:dyDescent="0.75">
      <c r="M347" s="565">
        <f t="shared" si="588"/>
        <v>4.8201246347679705</v>
      </c>
      <c r="N347" s="564">
        <f t="shared" si="589"/>
        <v>0.26279981732368474</v>
      </c>
      <c r="O347" s="1">
        <v>7</v>
      </c>
      <c r="P347" s="356">
        <f>IF(SUM($P335:P335)&gt;0,0,-P$190+(P$233&lt;=$O347)*(IFERROR(INDEX(PL!$H$89:$AC$89,MATCH(MonthlyCF!P$233,PL!$H$4:$AC$4,0)),0)*P$235))+P335</f>
        <v>-11919593.055779437</v>
      </c>
      <c r="Q347" s="356">
        <f>IF(SUM($P335:Q335)&gt;0,0,-Q$190+(Q$233&lt;=$O347)*(IFERROR(INDEX(PL!$H$89:$AC$89,MATCH(MonthlyCF!Q$233,PL!$H$4:$AC$4,0)),0)*Q$235))+Q335</f>
        <v>-4047304.3314319733</v>
      </c>
      <c r="R347" s="356">
        <f>IF(SUM($P335:R335)&gt;0,0,-R$190+(R$233&lt;=$O347)*(IFERROR(INDEX(PL!$H$89:$AC$89,MATCH(MonthlyCF!R$233,PL!$H$4:$AC$4,0)),0)*R$235))+R335</f>
        <v>-4408131.0589997172</v>
      </c>
      <c r="S347" s="356">
        <f>IF(SUM($P335:S335)&gt;0,0,-S$190+(S$233&lt;=$O347)*(IFERROR(INDEX(PL!$H$89:$AC$89,MATCH(MonthlyCF!S$233,PL!$H$4:$AC$4,0)),0)*S$235))+S335</f>
        <v>-4768342.5301141627</v>
      </c>
      <c r="T347" s="356">
        <f>IF(SUM($P335:T335)&gt;0,0,-T$190+(T$233&lt;=$O347)*(IFERROR(INDEX(PL!$H$89:$AC$89,MATCH(MonthlyCF!T$233,PL!$H$4:$AC$4,0)),0)*T$235))+T335</f>
        <v>-2925595.0161827197</v>
      </c>
      <c r="U347" s="356">
        <f>IF(SUM($P335:U335)&gt;0,0,-U$190+(U$233&lt;=$O347)*(IFERROR(INDEX(PL!$H$89:$AC$89,MATCH(MonthlyCF!U$233,PL!$H$4:$AC$4,0)),0)*U$235))+U335</f>
        <v>-76508431.006988153</v>
      </c>
      <c r="V347" s="356">
        <f>IF(SUM($P335:V335)&gt;0,0,-V$190+(V$233&lt;=$O347)*(IFERROR(INDEX(PL!$H$89:$AC$89,MATCH(MonthlyCF!V$233,PL!$H$4:$AC$4,0)),0)*V$235))+V335</f>
        <v>-78825744.713935822</v>
      </c>
      <c r="W347" s="356">
        <f>IF(SUM($P335:W335)&gt;0,0,-W$190+(W$233&lt;=$O347)*(IFERROR(INDEX(PL!$H$89:$AC$89,MATCH(MonthlyCF!W$233,PL!$H$4:$AC$4,0)),0)*W$235))+W335</f>
        <v>-77859196.7431034</v>
      </c>
      <c r="X347" s="356">
        <f>IF(SUM($P335:X335)&gt;0,0,-X$190+(X$233&lt;=$O347)*(IFERROR(INDEX(PL!$H$89:$AC$89,MATCH(MonthlyCF!X$233,PL!$H$4:$AC$4,0)),0)*X$235))+X335</f>
        <v>-1776705.23195166</v>
      </c>
      <c r="Y347" s="356">
        <f>IF(SUM($P335:Y335)&gt;0,0,-Y$190+(Y$233&lt;=$O347)*(IFERROR(INDEX(PL!$H$89:$AC$89,MATCH(MonthlyCF!Y$233,PL!$H$4:$AC$4,0)),0)*Y$235))+Y335</f>
        <v>-1805021.7962741829</v>
      </c>
      <c r="Z347" s="356">
        <f>IF(SUM($P335:Z335)&gt;0,0,-Z$190+(Z$233&lt;=$O347)*(IFERROR(INDEX(PL!$H$89:$AC$89,MATCH(MonthlyCF!Z$233,PL!$H$4:$AC$4,0)),0)*Z$235))+Z335</f>
        <v>-1827428.882366918</v>
      </c>
      <c r="AA347" s="356">
        <f>IF(SUM($P335:AA335)&gt;0,0,-AA$190+(AA$233&lt;=$O347)*(IFERROR(INDEX(PL!$H$89:$AC$89,MATCH(MonthlyCF!AA$233,PL!$H$4:$AC$4,0)),0)*AA$235))+AA335</f>
        <v>-1843165.1443513769</v>
      </c>
      <c r="AB347" s="356">
        <f>IF(SUM($P335:AB335)&gt;0,0,-AB$190+(AB$233&lt;=$O347)*(IFERROR(INDEX(PL!$H$89:$AC$89,MATCH(MonthlyCF!AB$233,PL!$H$4:$AC$4,0)),0)*AB$235))+AB335</f>
        <v>-1851694.4579831732</v>
      </c>
      <c r="AC347" s="356">
        <f>IF(SUM($P335:AC335)&gt;0,0,-AC$190+(AC$233&lt;=$O347)*(IFERROR(INDEX(PL!$H$89:$AC$89,MATCH(MonthlyCF!AC$233,PL!$H$4:$AC$4,0)),0)*AC$235))+AC335</f>
        <v>-1852738.0048369952</v>
      </c>
      <c r="AD347" s="356">
        <f>IF(SUM($P335:AD335)&gt;0,0,-AD$190+(AD$233&lt;=$O347)*(IFERROR(INDEX(PL!$H$89:$AC$89,MATCH(MonthlyCF!AD$233,PL!$H$4:$AC$4,0)),0)*AD$235))+AD335</f>
        <v>-1846291.1063086065</v>
      </c>
      <c r="AE347" s="356">
        <f>IF(SUM($P335:AE335)&gt;0,0,-AE$190+(AE$233&lt;=$O347)*(IFERROR(INDEX(PL!$H$89:$AC$89,MATCH(MonthlyCF!AE$233,PL!$H$4:$AC$4,0)),0)*AE$235))+AE335</f>
        <v>-1832623.3949522353</v>
      </c>
      <c r="AF347" s="356">
        <f>IF(SUM($P335:AF335)&gt;0,0,-AF$190+(AF$233&lt;=$O347)*(IFERROR(INDEX(PL!$H$89:$AC$89,MATCH(MonthlyCF!AF$233,PL!$H$4:$AC$4,0)),0)*AF$235))+AF335</f>
        <v>-1812262.3112647701</v>
      </c>
      <c r="AG347" s="356">
        <f>IF(SUM($P335:AG335)&gt;0,0,-AG$190+(AG$233&lt;=$O347)*(IFERROR(INDEX(PL!$H$89:$AC$89,MATCH(MonthlyCF!AG$233,PL!$H$4:$AC$4,0)),0)*AG$235))+AG335</f>
        <v>-1785961.3317151545</v>
      </c>
      <c r="AH347" s="356">
        <f>IF(SUM($P335:AH335)&gt;0,0,-AH$190+(AH$233&lt;=$O347)*(IFERROR(INDEX(PL!$H$89:$AC$89,MATCH(MonthlyCF!AH$233,PL!$H$4:$AC$4,0)),0)*AH$235))+AH335</f>
        <v>-1754655.5680459051</v>
      </c>
      <c r="AI347" s="356">
        <f>IF(SUM($P335:AI335)&gt;0,0,-AI$190+(AI$233&lt;=$O347)*(IFERROR(INDEX(PL!$H$89:$AC$89,MATCH(MonthlyCF!AI$233,PL!$H$4:$AC$4,0)),0)*AI$235))+AI335</f>
        <v>-1719408.4620194673</v>
      </c>
      <c r="AJ347" s="356">
        <f>IF(SUM($P335:AJ335)&gt;0,0,-AJ$190+(AJ$233&lt;=$O347)*(IFERROR(INDEX(PL!$H$89:$AC$89,MATCH(MonthlyCF!AJ$233,PL!$H$4:$AC$4,0)),0)*AJ$235))+AJ335</f>
        <v>-1958943.0040157298</v>
      </c>
      <c r="AK347" s="356">
        <f>IF(SUM($P335:AK335)&gt;0,0,-AK$190+(AK$233&lt;=$O347)*(IFERROR(INDEX(PL!$H$89:$AC$89,MATCH(MonthlyCF!AK$233,PL!$H$4:$AC$4,0)),0)*AK$235))+AK335</f>
        <v>-9201679.1472309139</v>
      </c>
      <c r="AL347" s="356">
        <f>IF(SUM($P335:AL335)&gt;0,0,-AL$190+(AL$233&lt;=$O347)*(IFERROR(INDEX(PL!$H$89:$AC$89,MATCH(MonthlyCF!AL$233,PL!$H$4:$AC$4,0)),0)*AL$235))+AL335</f>
        <v>-9530637.2101987116</v>
      </c>
      <c r="AM347" s="356">
        <f>IF(SUM($P335:AM335)&gt;0,0,-AM$190+(AM$233&lt;=$O347)*(IFERROR(INDEX(PL!$H$89:$AC$89,MATCH(MonthlyCF!AM$233,PL!$H$4:$AC$4,0)),0)*AM$235))+AM335</f>
        <v>-9773351.9232677575</v>
      </c>
      <c r="AN347" s="356">
        <f>IF(SUM($P335:AN335)&gt;0,0,-AN$190+(AN$233&lt;=$O347)*(IFERROR(INDEX(PL!$H$89:$AC$89,MATCH(MonthlyCF!AN$233,PL!$H$4:$AC$4,0)),0)*AN$235))+AN335</f>
        <v>-9930653.7513901442</v>
      </c>
      <c r="AO347" s="356">
        <f>IF(SUM($P335:AO335)&gt;0,0,-AO$190+(AO$233&lt;=$O347)*(IFERROR(INDEX(PL!$H$89:$AC$89,MATCH(MonthlyCF!AO$233,PL!$H$4:$AC$4,0)),0)*AO$235))+AO335</f>
        <v>0</v>
      </c>
      <c r="AP347" s="356">
        <f>IF(SUM($P335:AP335)&gt;0,0,-AP$190+(AP$233&lt;=$O347)*(IFERROR(INDEX(PL!$H$89:$AC$89,MATCH(MonthlyCF!AP$233,PL!$H$4:$AC$4,0)),0)*AP$235))+AP335</f>
        <v>0</v>
      </c>
      <c r="AQ347" s="356">
        <f>IF(SUM($P335:AQ335)&gt;0,0,-AQ$190+(AQ$233&lt;=$O347)*(IFERROR(INDEX(PL!$H$89:$AC$89,MATCH(MonthlyCF!AQ$233,PL!$H$4:$AC$4,0)),0)*AQ$235))+AQ335</f>
        <v>5540245.2895308295</v>
      </c>
      <c r="AR347" s="356">
        <f>IF(SUM($P335:AR335)&gt;0,0,-AR$190+(AR$233&lt;=$O347)*(IFERROR(INDEX(PL!$H$89:$AC$89,MATCH(MonthlyCF!AR$233,PL!$H$4:$AC$4,0)),0)*AR$235))+AR335</f>
        <v>4915719.5641067261</v>
      </c>
      <c r="AS347" s="356">
        <f>IF(SUM($P335:AS335)&gt;0,0,-AS$190+(AS$233&lt;=$O347)*(IFERROR(INDEX(PL!$H$89:$AC$89,MATCH(MonthlyCF!AS$233,PL!$H$4:$AC$4,0)),0)*AS$235))+AS335</f>
        <v>4191130.6273917309</v>
      </c>
      <c r="AT347" s="356">
        <f>IF(SUM($P335:AT335)&gt;0,0,-AT$190+(AT$233&lt;=$O347)*(IFERROR(INDEX(PL!$H$89:$AC$89,MATCH(MonthlyCF!AT$233,PL!$H$4:$AC$4,0)),0)*AT$235))+AT335</f>
        <v>3433691.3178301635</v>
      </c>
      <c r="AU347" s="356">
        <f>IF(SUM($P335:AU335)&gt;0,0,-AU$190+(AU$233&lt;=$O347)*(IFERROR(INDEX(PL!$H$89:$AC$89,MATCH(MonthlyCF!AU$233,PL!$H$4:$AC$4,0)),0)*AU$235))+AU335</f>
        <v>3433691.3178301617</v>
      </c>
      <c r="AV347" s="356">
        <f>IF(SUM($P335:AV335)&gt;0,0,-AV$190+(AV$233&lt;=$O347)*(IFERROR(INDEX(PL!$H$89:$AC$89,MATCH(MonthlyCF!AV$233,PL!$H$4:$AC$4,0)),0)*AV$235))+AV335</f>
        <v>4191130.6273917267</v>
      </c>
      <c r="AW347" s="356">
        <f>IF(SUM($P335:AW335)&gt;0,0,-AW$190+(AW$233&lt;=$O347)*(IFERROR(INDEX(PL!$H$89:$AC$89,MATCH(MonthlyCF!AW$233,PL!$H$4:$AC$4,0)),0)*AW$235))+AW335</f>
        <v>4915719.564106728</v>
      </c>
      <c r="AX347" s="356">
        <f>IF(SUM($P335:AX335)&gt;0,0,-AX$190+(AX$233&lt;=$O347)*(IFERROR(INDEX(PL!$H$89:$AC$89,MATCH(MonthlyCF!AX$233,PL!$H$4:$AC$4,0)),0)*AX$235))+AX335</f>
        <v>5540245.2895308342</v>
      </c>
      <c r="AY347" s="356">
        <f>IF(SUM($P335:AY335)&gt;0,0,-AY$190+(AY$233&lt;=$O347)*(IFERROR(INDEX(PL!$H$89:$AC$89,MATCH(MonthlyCF!AY$233,PL!$H$4:$AC$4,0)),0)*AY$235))+AY335</f>
        <v>6000078.1532754973</v>
      </c>
      <c r="AZ347" s="356">
        <f>IF(SUM($P335:AZ335)&gt;0,0,-AZ$190+(AZ$233&lt;=$O347)*(IFERROR(INDEX(PL!$H$89:$AC$89,MATCH(MonthlyCF!AZ$233,PL!$H$4:$AC$4,0)),0)*AZ$235))+AZ335</f>
        <v>6244114.5211488204</v>
      </c>
      <c r="BA347" s="356">
        <f>IF(SUM($P335:BA335)&gt;0,0,-BA$190+(BA$233&lt;=$O347)*(IFERROR(INDEX(PL!$H$89:$AC$89,MATCH(MonthlyCF!BA$233,PL!$H$4:$AC$4,0)),0)*BA$235))+BA335</f>
        <v>6244114.5211488158</v>
      </c>
      <c r="BB347" s="356">
        <f>IF(SUM($P335:BB335)&gt;0,0,-BB$190+(BB$233&lt;=$O347)*(IFERROR(INDEX(PL!$H$89:$AC$89,MATCH(MonthlyCF!BB$233,PL!$H$4:$AC$4,0)),0)*BB$235))+BB335</f>
        <v>6000078.1532755056</v>
      </c>
      <c r="BC347" s="356">
        <f>IF(SUM($P335:BC335)&gt;0,0,-BC$190+(BC$233&lt;=$O347)*(IFERROR(INDEX(PL!$H$89:$AC$89,MATCH(MonthlyCF!BC$233,PL!$H$4:$AC$4,0)),0)*BC$235))+BC335</f>
        <v>6747454.4999035522</v>
      </c>
      <c r="BD347" s="356">
        <f>IF(SUM($P335:BD335)&gt;0,0,-BD$190+(BD$233&lt;=$O347)*(IFERROR(INDEX(PL!$H$89:$AC$89,MATCH(MonthlyCF!BD$233,PL!$H$4:$AC$4,0)),0)*BD$235))+BD335</f>
        <v>5986845.773015351</v>
      </c>
      <c r="BE347" s="356">
        <f>IF(SUM($P335:BE335)&gt;0,0,-BE$190+(BE$233&lt;=$O347)*(IFERROR(INDEX(PL!$H$89:$AC$89,MATCH(MonthlyCF!BE$233,PL!$H$4:$AC$4,0)),0)*BE$235))+BE335</f>
        <v>5104370.2460099468</v>
      </c>
      <c r="BF347" s="356">
        <f>IF(SUM($P335:BF335)&gt;0,0,-BF$190+(BF$233&lt;=$O347)*(IFERROR(INDEX(PL!$H$89:$AC$89,MATCH(MonthlyCF!BF$233,PL!$H$4:$AC$4,0)),0)*BF$235))+BF335</f>
        <v>4181886.3106212597</v>
      </c>
      <c r="BG347" s="356">
        <f>IF(SUM($P335:BG335)&gt;0,0,-BG$190+(BG$233&lt;=$O347)*(IFERROR(INDEX(PL!$H$89:$AC$89,MATCH(MonthlyCF!BG$233,PL!$H$4:$AC$4,0)),0)*BG$235))+BG335</f>
        <v>4181886.3106212574</v>
      </c>
      <c r="BH347" s="356">
        <f>IF(SUM($P335:BH335)&gt;0,0,-BH$190+(BH$233&lt;=$O347)*(IFERROR(INDEX(PL!$H$89:$AC$89,MATCH(MonthlyCF!BH$233,PL!$H$4:$AC$4,0)),0)*BH$235))+BH335</f>
        <v>5104370.2460099421</v>
      </c>
      <c r="BI347" s="356">
        <f>IF(SUM($P335:BI335)&gt;0,0,-BI$190+(BI$233&lt;=$O347)*(IFERROR(INDEX(PL!$H$89:$AC$89,MATCH(MonthlyCF!BI$233,PL!$H$4:$AC$4,0)),0)*BI$235))+BI335</f>
        <v>5986845.7730153529</v>
      </c>
      <c r="BJ347" s="356">
        <f>IF(SUM($P335:BJ335)&gt;0,0,-BJ$190+(BJ$233&lt;=$O347)*(IFERROR(INDEX(PL!$H$89:$AC$89,MATCH(MonthlyCF!BJ$233,PL!$H$4:$AC$4,0)),0)*BJ$235))+BJ335</f>
        <v>6747454.4999035569</v>
      </c>
      <c r="BK347" s="356">
        <f>IF(SUM($P335:BK335)&gt;0,0,-BK$190+(BK$233&lt;=$O347)*(IFERROR(INDEX(PL!$H$89:$AC$89,MATCH(MonthlyCF!BK$233,PL!$H$4:$AC$4,0)),0)*BK$235))+BK335</f>
        <v>7307484.0949001014</v>
      </c>
      <c r="BL347" s="356">
        <f>IF(SUM($P335:BL335)&gt;0,0,-BL$190+(BL$233&lt;=$O347)*(IFERROR(INDEX(PL!$H$89:$AC$89,MATCH(MonthlyCF!BL$233,PL!$H$4:$AC$4,0)),0)*BL$235))+BL335</f>
        <v>7604695.5363607407</v>
      </c>
      <c r="BM347" s="356">
        <f>IF(SUM($P335:BM335)&gt;0,0,-BM$190+(BM$233&lt;=$O347)*(IFERROR(INDEX(PL!$H$89:$AC$89,MATCH(MonthlyCF!BM$233,PL!$H$4:$AC$4,0)),0)*BM$235))+BM335</f>
        <v>7604695.5363607351</v>
      </c>
      <c r="BN347" s="356">
        <f>IF(SUM($P335:BN335)&gt;0,0,-BN$190+(BN$233&lt;=$O347)*(IFERROR(INDEX(PL!$H$89:$AC$89,MATCH(MonthlyCF!BN$233,PL!$H$4:$AC$4,0)),0)*BN$235))+BN335</f>
        <v>7307484.0949001117</v>
      </c>
      <c r="BO347" s="356">
        <f>IF(SUM($P335:BO335)&gt;0,0,-BO$190+(BO$233&lt;=$O347)*(IFERROR(INDEX(PL!$H$89:$AC$89,MATCH(MonthlyCF!BO$233,PL!$H$4:$AC$4,0)),0)*BO$235))+BO335</f>
        <v>8523989.4407454003</v>
      </c>
      <c r="BP347" s="356">
        <f>IF(SUM($P335:BP335)&gt;0,0,-BP$190+(BP$233&lt;=$O347)*(IFERROR(INDEX(PL!$H$89:$AC$89,MATCH(MonthlyCF!BP$233,PL!$H$4:$AC$4,0)),0)*BP$235))+BP335</f>
        <v>7563120.3075594706</v>
      </c>
      <c r="BQ347" s="356">
        <f>IF(SUM($P335:BQ335)&gt;0,0,-BQ$190+(BQ$233&lt;=$O347)*(IFERROR(INDEX(PL!$H$89:$AC$89,MATCH(MonthlyCF!BQ$233,PL!$H$4:$AC$4,0)),0)*BQ$235))+BQ335</f>
        <v>6448298.106977338</v>
      </c>
      <c r="BR347" s="356">
        <f>IF(SUM($P335:BR335)&gt;0,0,-BR$190+(BR$233&lt;=$O347)*(IFERROR(INDEX(PL!$H$89:$AC$89,MATCH(MonthlyCF!BR$233,PL!$H$4:$AC$4,0)),0)*BR$235))+BR335</f>
        <v>5282933.6981291072</v>
      </c>
      <c r="BS347" s="356">
        <f>IF(SUM($P335:BS335)&gt;0,0,-BS$190+(BS$233&lt;=$O347)*(IFERROR(INDEX(PL!$H$89:$AC$89,MATCH(MonthlyCF!BS$233,PL!$H$4:$AC$4,0)),0)*BS$235))+BS335</f>
        <v>5282933.6981291045</v>
      </c>
      <c r="BT347" s="356">
        <f>IF(SUM($P335:BT335)&gt;0,0,-BT$190+(BT$233&lt;=$O347)*(IFERROR(INDEX(PL!$H$89:$AC$89,MATCH(MonthlyCF!BT$233,PL!$H$4:$AC$4,0)),0)*BT$235))+BT335</f>
        <v>6448298.1069773315</v>
      </c>
      <c r="BU347" s="356">
        <f>IF(SUM($P335:BU335)&gt;0,0,-BU$190+(BU$233&lt;=$O347)*(IFERROR(INDEX(PL!$H$89:$AC$89,MATCH(MonthlyCF!BU$233,PL!$H$4:$AC$4,0)),0)*BU$235))+BU335</f>
        <v>7563120.3075594734</v>
      </c>
      <c r="BV347" s="356">
        <f>IF(SUM($P335:BV335)&gt;0,0,-BV$190+(BV$233&lt;=$O347)*(IFERROR(INDEX(PL!$H$89:$AC$89,MATCH(MonthlyCF!BV$233,PL!$H$4:$AC$4,0)),0)*BV$235))+BV335</f>
        <v>8523989.4407454077</v>
      </c>
      <c r="BW347" s="356">
        <f>IF(SUM($P335:BW335)&gt;0,0,-BW$190+(BW$233&lt;=$O347)*(IFERROR(INDEX(PL!$H$89:$AC$89,MATCH(MonthlyCF!BW$233,PL!$H$4:$AC$4,0)),0)*BW$235))+BW335</f>
        <v>9231469.0323934425</v>
      </c>
      <c r="BX347" s="356">
        <f>IF(SUM($P335:BX335)&gt;0,0,-BX$190+(BX$233&lt;=$O347)*(IFERROR(INDEX(PL!$H$89:$AC$89,MATCH(MonthlyCF!BX$233,PL!$H$4:$AC$4,0)),0)*BX$235))+BX335</f>
        <v>9606933.1705681309</v>
      </c>
      <c r="BY347" s="356">
        <f>IF(SUM($P335:BY335)&gt;0,0,-BY$190+(BY$233&lt;=$O347)*(IFERROR(INDEX(PL!$H$89:$AC$89,MATCH(MonthlyCF!BY$233,PL!$H$4:$AC$4,0)),0)*BY$235))+BY335</f>
        <v>9606933.1705681235</v>
      </c>
      <c r="BZ347" s="356">
        <f>IF(SUM($P335:BZ335)&gt;0,0,-BZ$190+(BZ$233&lt;=$O347)*(IFERROR(INDEX(PL!$H$89:$AC$89,MATCH(MonthlyCF!BZ$233,PL!$H$4:$AC$4,0)),0)*BZ$235))+BZ335</f>
        <v>9231469.0323934555</v>
      </c>
      <c r="CA347" s="356">
        <f>IF(SUM($P335:CA335)&gt;0,0,-CA$190+(CA$233&lt;=$O347)*(IFERROR(INDEX(PL!$H$89:$AC$89,MATCH(MonthlyCF!CA$233,PL!$H$4:$AC$4,0)),0)*CA$235))+CA335</f>
        <v>8406543.773890879</v>
      </c>
      <c r="CB347" s="356">
        <f>IF(SUM($P335:CB335)&gt;0,0,-CB$190+(CB$233&lt;=$O347)*(IFERROR(INDEX(PL!$H$89:$AC$89,MATCH(MonthlyCF!CB$233,PL!$H$4:$AC$4,0)),0)*CB$235))+CB335</f>
        <v>7458913.7368924133</v>
      </c>
      <c r="CC347" s="356">
        <f>IF(SUM($P335:CC335)&gt;0,0,-CC$190+(CC$233&lt;=$O347)*(IFERROR(INDEX(PL!$H$89:$AC$89,MATCH(MonthlyCF!CC$233,PL!$H$4:$AC$4,0)),0)*CC$235))+CC335</f>
        <v>6359451.8365173321</v>
      </c>
      <c r="CD347" s="356">
        <f>IF(SUM($P335:CD335)&gt;0,0,-CD$190+(CD$233&lt;=$O347)*(IFERROR(INDEX(PL!$H$89:$AC$89,MATCH(MonthlyCF!CD$233,PL!$H$4:$AC$4,0)),0)*CD$235))+CD335</f>
        <v>5210144.1111125927</v>
      </c>
      <c r="CE347" s="356">
        <f>IF(SUM($P335:CE335)&gt;0,0,-CE$190+(CE$233&lt;=$O347)*(IFERROR(INDEX(PL!$H$89:$AC$89,MATCH(MonthlyCF!CE$233,PL!$H$4:$AC$4,0)),0)*CE$235))+CE335</f>
        <v>5210144.111112589</v>
      </c>
      <c r="CF347" s="356">
        <f>IF(SUM($P335:CF335)&gt;0,0,-CF$190+(CF$233&lt;=$O347)*(IFERROR(INDEX(PL!$H$89:$AC$89,MATCH(MonthlyCF!CF$233,PL!$H$4:$AC$4,0)),0)*CF$235))+CF335</f>
        <v>6359451.8365173256</v>
      </c>
      <c r="CG347" s="356">
        <f>IF(SUM($P335:CG335)&gt;0,0,-CG$190+(CG$233&lt;=$O347)*(IFERROR(INDEX(PL!$H$89:$AC$89,MATCH(MonthlyCF!CG$233,PL!$H$4:$AC$4,0)),0)*CG$235))+CG335</f>
        <v>7458913.7368924152</v>
      </c>
      <c r="CH347" s="356">
        <f>IF(SUM($P335:CH335)&gt;0,0,-CH$190+(CH$233&lt;=$O347)*(IFERROR(INDEX(PL!$H$89:$AC$89,MATCH(MonthlyCF!CH$233,PL!$H$4:$AC$4,0)),0)*CH$235))+CH335</f>
        <v>8406543.7738908865</v>
      </c>
      <c r="CI347" s="356">
        <f>IF(SUM($P335:CI335)&gt;0,0,-CI$190+(CI$233&lt;=$O347)*(IFERROR(INDEX(PL!$H$89:$AC$89,MATCH(MonthlyCF!CI$233,PL!$H$4:$AC$4,0)),0)*CI$235))+CI335</f>
        <v>9104275.5340798777</v>
      </c>
      <c r="CJ347" s="356">
        <f>IF(SUM($P335:CJ335)&gt;0,0,-CJ$190+(CJ$233&lt;=$O347)*(IFERROR(INDEX(PL!$H$89:$AC$89,MATCH(MonthlyCF!CJ$233,PL!$H$4:$AC$4,0)),0)*CJ$235))+CJ335</f>
        <v>9474566.4330812395</v>
      </c>
      <c r="CK347" s="356">
        <f>IF(SUM($P335:CK335)&gt;0,0,-CK$190+(CK$233&lt;=$O347)*(IFERROR(INDEX(PL!$H$89:$AC$89,MATCH(MonthlyCF!CK$233,PL!$H$4:$AC$4,0)),0)*CK$235))+CK335</f>
        <v>9474566.433081232</v>
      </c>
      <c r="CL347" s="356">
        <f>IF(SUM($P335:CL335)&gt;0,0,-CL$190+(CL$233&lt;=$O347)*(IFERROR(INDEX(PL!$H$89:$AC$89,MATCH(MonthlyCF!CL$233,PL!$H$4:$AC$4,0)),0)*CL$235))+CL335</f>
        <v>9104275.5340798888</v>
      </c>
      <c r="CM347" s="356">
        <f>IF(SUM($P335:CM335)&gt;0,0,-CM$190+(CM$233&lt;=$O347)*(IFERROR(INDEX(PL!$H$89:$AC$89,MATCH(MonthlyCF!CM$233,PL!$H$4:$AC$4,0)),0)*CM$235))+CM335</f>
        <v>8511445.1766209751</v>
      </c>
      <c r="CN347" s="356">
        <f>IF(SUM($P335:CN335)&gt;0,0,-CN$190+(CN$233&lt;=$O347)*(IFERROR(INDEX(PL!$H$89:$AC$89,MATCH(MonthlyCF!CN$233,PL!$H$4:$AC$4,0)),0)*CN$235))+CN335</f>
        <v>7551990.0991749642</v>
      </c>
      <c r="CO347" s="356">
        <f>IF(SUM($P335:CO335)&gt;0,0,-CO$190+(CO$233&lt;=$O347)*(IFERROR(INDEX(PL!$H$89:$AC$89,MATCH(MonthlyCF!CO$233,PL!$H$4:$AC$4,0)),0)*CO$235))+CO335</f>
        <v>6438808.518191563</v>
      </c>
      <c r="CP347" s="356">
        <f>IF(SUM($P335:CP335)&gt;0,0,-CP$190+(CP$233&lt;=$O347)*(IFERROR(INDEX(PL!$H$89:$AC$89,MATCH(MonthlyCF!CP$233,PL!$H$4:$AC$4,0)),0)*CP$235))+CP335</f>
        <v>5275159.1089978283</v>
      </c>
      <c r="CQ347" s="356">
        <f>IF(SUM($P335:CQ335)&gt;0,0,-CQ$190+(CQ$233&lt;=$O347)*(IFERROR(INDEX(PL!$H$89:$AC$89,MATCH(MonthlyCF!CQ$233,PL!$H$4:$AC$4,0)),0)*CQ$235))+CQ335</f>
        <v>5275159.1089978255</v>
      </c>
      <c r="CR347" s="356">
        <f>IF(SUM($P335:CR335)&gt;0,0,-CR$190+(CR$233&lt;=$O347)*(IFERROR(INDEX(PL!$H$89:$AC$89,MATCH(MonthlyCF!CR$233,PL!$H$4:$AC$4,0)),0)*CR$235))+CR335</f>
        <v>6438808.5181915574</v>
      </c>
      <c r="CS347" s="356">
        <f>IF(SUM($P335:CS335)&gt;0,0,-CS$190+(CS$233&lt;=$O347)*(IFERROR(INDEX(PL!$H$89:$AC$89,MATCH(MonthlyCF!CS$233,PL!$H$4:$AC$4,0)),0)*CS$235))+CS335</f>
        <v>7551990.099174967</v>
      </c>
      <c r="CT347" s="356">
        <f>IF(SUM($P335:CT335)&gt;0,0,-CT$190+(CT$233&lt;=$O347)*(IFERROR(INDEX(PL!$H$89:$AC$89,MATCH(MonthlyCF!CT$233,PL!$H$4:$AC$4,0)),0)*CT$235))+CT335</f>
        <v>8511445.1766209826</v>
      </c>
      <c r="CU347" s="356">
        <f>IF(SUM($P335:CU335)&gt;0,0,-CU$190+(CU$233&lt;=$O347)*(IFERROR(INDEX(PL!$H$89:$AC$89,MATCH(MonthlyCF!CU$233,PL!$H$4:$AC$4,0)),0)*CU$235))+CU335</f>
        <v>9217883.6113175731</v>
      </c>
      <c r="CV347" s="356">
        <f>IF(SUM($P335:CV335)&gt;0,0,-CV$190+(CV$233&lt;=$O347)*(IFERROR(INDEX(PL!$H$89:$AC$89,MATCH(MonthlyCF!CV$233,PL!$H$4:$AC$4,0)),0)*CV$235))+CV335</f>
        <v>9592795.2005536165</v>
      </c>
      <c r="CW347" s="356">
        <f>IF(SUM($P335:CW335)&gt;0,0,-CW$190+(CW$233&lt;=$O347)*(IFERROR(INDEX(PL!$H$89:$AC$89,MATCH(MonthlyCF!CW$233,PL!$H$4:$AC$4,0)),0)*CW$235))+CW335</f>
        <v>9592795.2005536072</v>
      </c>
      <c r="CX347" s="356">
        <f>IF(SUM($P335:CX335)&gt;0,0,-CX$190+(CX$233&lt;=$O347)*(IFERROR(INDEX(PL!$H$89:$AC$89,MATCH(MonthlyCF!CX$233,PL!$H$4:$AC$4,0)),0)*CX$235))+CX335</f>
        <v>9217883.6113175862</v>
      </c>
      <c r="CY347" s="356">
        <f>IF(SUM($P335:CY335)&gt;0,0,-CY$190+(CY$233&lt;=$O347)*(IFERROR(INDEX(PL!$H$89:$AC$89,MATCH(MonthlyCF!CY$233,PL!$H$4:$AC$4,0)),0)*CY$235))+CY335</f>
        <v>8645037.8378139753</v>
      </c>
      <c r="CZ347" s="356">
        <f>IF(SUM($P335:CZ335)&gt;0,0,-CZ$190+(CZ$233&lt;=$O347)*(IFERROR(INDEX(PL!$H$89:$AC$89,MATCH(MonthlyCF!CZ$233,PL!$H$4:$AC$4,0)),0)*CZ$235))+CZ335</f>
        <v>7670523.489652901</v>
      </c>
      <c r="DA347" s="356">
        <f>IF(SUM($P335:DA335)&gt;0,0,-DA$190+(DA$233&lt;=$O347)*(IFERROR(INDEX(PL!$H$89:$AC$89,MATCH(MonthlyCF!DA$233,PL!$H$4:$AC$4,0)),0)*DA$235))+DA335</f>
        <v>6539869.8006186746</v>
      </c>
      <c r="DB347" s="356">
        <f>IF(SUM($P335:DB335)&gt;0,0,-DB$190+(DB$233&lt;=$O347)*(IFERROR(INDEX(PL!$H$89:$AC$89,MATCH(MonthlyCF!DB$233,PL!$H$4:$AC$4,0)),0)*DB$235))+DB335</f>
        <v>5357956.1580257919</v>
      </c>
      <c r="DC347" s="356">
        <f>IF(SUM($P335:DC335)&gt;0,0,-DC$190+(DC$233&lt;=$O347)*(IFERROR(INDEX(PL!$H$89:$AC$89,MATCH(MonthlyCF!DC$233,PL!$H$4:$AC$4,0)),0)*DC$235))+DC335</f>
        <v>5357956.1580257891</v>
      </c>
      <c r="DD347" s="356">
        <f>IF(SUM($P335:DD335)&gt;0,0,-DD$190+(DD$233&lt;=$O347)*(IFERROR(INDEX(PL!$H$89:$AC$89,MATCH(MonthlyCF!DD$233,PL!$H$4:$AC$4,0)),0)*DD$235))+DD335</f>
        <v>6539869.8006186681</v>
      </c>
      <c r="DE347" s="356">
        <f>IF(SUM($P335:DE335)&gt;0,0,-DE$190+(DE$233&lt;=$O347)*(IFERROR(INDEX(PL!$H$89:$AC$89,MATCH(MonthlyCF!DE$233,PL!$H$4:$AC$4,0)),0)*DE$235))+DE335</f>
        <v>7670523.4896529038</v>
      </c>
      <c r="DF347" s="356">
        <f>IF(SUM($P335:DF335)&gt;0,0,-DF$190+(DF$233&lt;=$O347)*(IFERROR(INDEX(PL!$H$89:$AC$89,MATCH(MonthlyCF!DF$233,PL!$H$4:$AC$4,0)),0)*DF$235))+DF335</f>
        <v>8645037.8378139809</v>
      </c>
      <c r="DG347" s="356">
        <f>IF(SUM($P335:DG335)&gt;0,0,-DG$190+(DG$233&lt;=$O347)*(IFERROR(INDEX(PL!$H$89:$AC$89,MATCH(MonthlyCF!DG$233,PL!$H$4:$AC$4,0)),0)*DG$235))+DG335</f>
        <v>9362564.2826547679</v>
      </c>
      <c r="DH347" s="356">
        <f>IF(SUM($P335:DH335)&gt;0,0,-DH$190+(DH$233&lt;=$O347)*(IFERROR(INDEX(PL!$H$89:$AC$89,MATCH(MonthlyCF!DH$233,PL!$H$4:$AC$4,0)),0)*DH$235))+DH335</f>
        <v>9743360.3528313339</v>
      </c>
      <c r="DI347" s="356">
        <f>IF(SUM($P335:DI335)&gt;0,0,-DI$190+(DI$233&lt;=$O347)*(IFERROR(INDEX(PL!$H$89:$AC$89,MATCH(MonthlyCF!DI$233,PL!$H$4:$AC$4,0)),0)*DI$235))+DI335</f>
        <v>9743360.3528313264</v>
      </c>
      <c r="DJ347" s="356">
        <f>IF(SUM($P335:DJ335)&gt;0,0,-DJ$190+(DJ$233&lt;=$O347)*(IFERROR(INDEX(PL!$H$89:$AC$89,MATCH(MonthlyCF!DJ$233,PL!$H$4:$AC$4,0)),0)*DJ$235))+DJ335</f>
        <v>9362564.2826547809</v>
      </c>
      <c r="DK347" s="356">
        <f>IF(SUM($P335:DK335)&gt;0,0,-DK$190+(DK$233&lt;=$O347)*(IFERROR(INDEX(PL!$H$89:$AC$89,MATCH(MonthlyCF!DK$233,PL!$H$4:$AC$4,0)),0)*DK$235))+DK335</f>
        <v>8779073.6598569266</v>
      </c>
      <c r="DL347" s="356">
        <f>IF(SUM($P335:DL335)&gt;0,0,-DL$190+(DL$233&lt;=$O347)*(IFERROR(INDEX(PL!$H$89:$AC$89,MATCH(MonthlyCF!DL$233,PL!$H$4:$AC$4,0)),0)*DL$235))+DL335</f>
        <v>7789450.0855479836</v>
      </c>
      <c r="DM347" s="356">
        <f>IF(SUM($P335:DM335)&gt;0,0,-DM$190+(DM$233&lt;=$O347)*(IFERROR(INDEX(PL!$H$89:$AC$89,MATCH(MonthlyCF!DM$233,PL!$H$4:$AC$4,0)),0)*DM$235))+DM335</f>
        <v>6641266.3290347327</v>
      </c>
      <c r="DN347" s="356">
        <f>IF(SUM($P335:DN335)&gt;0,0,-DN$190+(DN$233&lt;=$O347)*(IFERROR(INDEX(PL!$H$89:$AC$89,MATCH(MonthlyCF!DN$233,PL!$H$4:$AC$4,0)),0)*DN$235))+DN335</f>
        <v>5441027.8659331668</v>
      </c>
      <c r="DO347" s="356">
        <f>IF(SUM($P335:DO335)&gt;0,0,-DO$190+(DO$233&lt;=$O347)*(IFERROR(INDEX(PL!$H$89:$AC$89,MATCH(MonthlyCF!DO$233,PL!$H$4:$AC$4,0)),0)*DO$235))+DO335</f>
        <v>5441027.8659331631</v>
      </c>
      <c r="DP347" s="356">
        <f>IF(SUM($P335:DP335)&gt;0,0,-DP$190+(DP$233&lt;=$O347)*(IFERROR(INDEX(PL!$H$89:$AC$89,MATCH(MonthlyCF!DP$233,PL!$H$4:$AC$4,0)),0)*DP$235))+DP335</f>
        <v>6641266.3290347261</v>
      </c>
      <c r="DQ347" s="356">
        <f>IF(SUM($P335:DQ335)&gt;0,0,-DQ$190+(DQ$233&lt;=$O347)*(IFERROR(INDEX(PL!$H$89:$AC$89,MATCH(MonthlyCF!DQ$233,PL!$H$4:$AC$4,0)),0)*DQ$235))+DQ335</f>
        <v>7789450.0855479864</v>
      </c>
      <c r="DR347" s="356">
        <f>IF(SUM($P335:DR335)&gt;0,0,-DR$190+(DR$233&lt;=$O347)*(IFERROR(INDEX(PL!$H$89:$AC$89,MATCH(MonthlyCF!DR$233,PL!$H$4:$AC$4,0)),0)*DR$235))+DR335</f>
        <v>8779073.6598569341</v>
      </c>
      <c r="DS347" s="356">
        <f>IF(SUM($P335:DS335)&gt;0,0,-DS$190+(DS$233&lt;=$O347)*(IFERROR(INDEX(PL!$H$89:$AC$89,MATCH(MonthlyCF!DS$233,PL!$H$4:$AC$4,0)),0)*DS$235))+DS335</f>
        <v>9507724.8965929188</v>
      </c>
      <c r="DT347" s="356">
        <f>IF(SUM($P335:DT335)&gt;0,0,-DT$190+(DT$233&lt;=$O347)*(IFERROR(INDEX(PL!$H$89:$AC$89,MATCH(MonthlyCF!DT$233,PL!$H$4:$AC$4,0)),0)*DT$235))+DT335</f>
        <v>9894424.9680305999</v>
      </c>
      <c r="DU347" s="356">
        <f>IF(SUM($P335:DU335)&gt;0,0,-DU$190+(DU$233&lt;=$O347)*(IFERROR(INDEX(PL!$H$89:$AC$89,MATCH(MonthlyCF!DU$233,PL!$H$4:$AC$4,0)),0)*DU$235))+DU335</f>
        <v>9894424.9680305906</v>
      </c>
      <c r="DV347" s="356">
        <f>IF(SUM($P335:DV335)&gt;0,0,-DV$190+(DV$233&lt;=$O347)*(IFERROR(INDEX(PL!$H$89:$AC$89,MATCH(MonthlyCF!DV$233,PL!$H$4:$AC$4,0)),0)*DV$235))+DV335</f>
        <v>964392589.64334536</v>
      </c>
      <c r="DW347" s="356">
        <f>IF(SUM($P335:DW335)&gt;0,0,-DW$190+(DW$233&lt;=$O347)*(IFERROR(INDEX(PL!$H$89:$AC$89,MATCH(MonthlyCF!DW$233,PL!$H$4:$AC$4,0)),0)*DW$235))+DW335</f>
        <v>0</v>
      </c>
      <c r="DX347" s="356">
        <f>IF(SUM($P335:DX335)&gt;0,0,-DX$190+(DX$233&lt;=$O347)*(IFERROR(INDEX(PL!$H$89:$AC$89,MATCH(MonthlyCF!DX$233,PL!$H$4:$AC$4,0)),0)*DX$235))+DX335</f>
        <v>0</v>
      </c>
      <c r="DY347" s="356">
        <f>IF(SUM($P335:DY335)&gt;0,0,-DY$190+(DY$233&lt;=$O347)*(IFERROR(INDEX(PL!$H$89:$AC$89,MATCH(MonthlyCF!DY$233,PL!$H$4:$AC$4,0)),0)*DY$235))+DY335</f>
        <v>0</v>
      </c>
      <c r="DZ347" s="356">
        <f>IF(SUM($P335:DZ335)&gt;0,0,-DZ$190+(DZ$233&lt;=$O347)*(IFERROR(INDEX(PL!$H$89:$AC$89,MATCH(MonthlyCF!DZ$233,PL!$H$4:$AC$4,0)),0)*DZ$235))+DZ335</f>
        <v>0</v>
      </c>
      <c r="EA347" s="356">
        <f>IF(SUM($P335:EA335)&gt;0,0,-EA$190+(EA$233&lt;=$O347)*(IFERROR(INDEX(PL!$H$89:$AC$89,MATCH(MonthlyCF!EA$233,PL!$H$4:$AC$4,0)),0)*EA$235))+EA335</f>
        <v>0</v>
      </c>
      <c r="EB347" s="356">
        <f>IF(SUM($P335:EB335)&gt;0,0,-EB$190+(EB$233&lt;=$O347)*(IFERROR(INDEX(PL!$H$89:$AC$89,MATCH(MonthlyCF!EB$233,PL!$H$4:$AC$4,0)),0)*EB$235))+EB335</f>
        <v>0</v>
      </c>
      <c r="EC347" s="356">
        <f>IF(SUM($P335:EC335)&gt;0,0,-EC$190+(EC$233&lt;=$O347)*(IFERROR(INDEX(PL!$H$89:$AC$89,MATCH(MonthlyCF!EC$233,PL!$H$4:$AC$4,0)),0)*EC$235))+EC335</f>
        <v>0</v>
      </c>
      <c r="ED347" s="356">
        <f>IF(SUM($P335:ED335)&gt;0,0,-ED$190+(ED$233&lt;=$O347)*(IFERROR(INDEX(PL!$H$89:$AC$89,MATCH(MonthlyCF!ED$233,PL!$H$4:$AC$4,0)),0)*ED$235))+ED335</f>
        <v>0</v>
      </c>
      <c r="EE347" s="356">
        <f>IF(SUM($P335:EE335)&gt;0,0,-EE$190+(EE$233&lt;=$O347)*(IFERROR(INDEX(PL!$H$89:$AC$89,MATCH(MonthlyCF!EE$233,PL!$H$4:$AC$4,0)),0)*EE$235))+EE335</f>
        <v>0</v>
      </c>
      <c r="EF347" s="356">
        <f>IF(SUM($P335:EF335)&gt;0,0,-EF$190+(EF$233&lt;=$O347)*(IFERROR(INDEX(PL!$H$89:$AC$89,MATCH(MonthlyCF!EF$233,PL!$H$4:$AC$4,0)),0)*EF$235))+EF335</f>
        <v>0</v>
      </c>
      <c r="EG347" s="356">
        <f>IF(SUM($P335:EG335)&gt;0,0,-EG$190+(EG$233&lt;=$O347)*(IFERROR(INDEX(PL!$H$89:$AC$89,MATCH(MonthlyCF!EG$233,PL!$H$4:$AC$4,0)),0)*EG$235))+EG335</f>
        <v>0</v>
      </c>
      <c r="EH347" s="356">
        <f>IF(SUM($P335:EH335)&gt;0,0,-EH$190+(EH$233&lt;=$O347)*(IFERROR(INDEX(PL!$H$89:$AC$89,MATCH(MonthlyCF!EH$233,PL!$H$4:$AC$4,0)),0)*EH$235))+EH335</f>
        <v>0</v>
      </c>
      <c r="EI347" s="356">
        <f>IF(SUM($P335:EI335)&gt;0,0,-EI$190+(EI$233&lt;=$O347)*(IFERROR(INDEX(PL!$H$89:$AC$89,MATCH(MonthlyCF!EI$233,PL!$H$4:$AC$4,0)),0)*EI$235))+EI335</f>
        <v>0</v>
      </c>
      <c r="EJ347" s="356">
        <f>IF(SUM($P335:EJ335)&gt;0,0,-EJ$190+(EJ$233&lt;=$O347)*(IFERROR(INDEX(PL!$H$89:$AC$89,MATCH(MonthlyCF!EJ$233,PL!$H$4:$AC$4,0)),0)*EJ$235))+EJ335</f>
        <v>0</v>
      </c>
      <c r="EK347" s="356">
        <f>IF(SUM($P335:EK335)&gt;0,0,-EK$190+(EK$233&lt;=$O347)*(IFERROR(INDEX(PL!$H$89:$AC$89,MATCH(MonthlyCF!EK$233,PL!$H$4:$AC$4,0)),0)*EK$235))+EK335</f>
        <v>0</v>
      </c>
      <c r="EL347" s="356">
        <f>IF(SUM($P335:EL335)&gt;0,0,-EL$190+(EL$233&lt;=$O347)*(IFERROR(INDEX(PL!$H$89:$AC$89,MATCH(MonthlyCF!EL$233,PL!$H$4:$AC$4,0)),0)*EL$235))+EL335</f>
        <v>0</v>
      </c>
      <c r="EM347" s="356">
        <f>IF(SUM($P335:EM335)&gt;0,0,-EM$190+(EM$233&lt;=$O347)*(IFERROR(INDEX(PL!$H$89:$AC$89,MATCH(MonthlyCF!EM$233,PL!$H$4:$AC$4,0)),0)*EM$235))+EM335</f>
        <v>0</v>
      </c>
      <c r="EN347" s="356">
        <f>IF(SUM($P335:EN335)&gt;0,0,-EN$190+(EN$233&lt;=$O347)*(IFERROR(INDEX(PL!$H$89:$AC$89,MATCH(MonthlyCF!EN$233,PL!$H$4:$AC$4,0)),0)*EN$235))+EN335</f>
        <v>0</v>
      </c>
      <c r="EO347" s="356">
        <f>IF(SUM($P335:EO335)&gt;0,0,-EO$190+(EO$233&lt;=$O347)*(IFERROR(INDEX(PL!$H$89:$AC$89,MATCH(MonthlyCF!EO$233,PL!$H$4:$AC$4,0)),0)*EO$235))+EO335</f>
        <v>0</v>
      </c>
      <c r="EP347" s="356">
        <f>IF(SUM($P335:EP335)&gt;0,0,-EP$190+(EP$233&lt;=$O347)*(IFERROR(INDEX(PL!$H$89:$AC$89,MATCH(MonthlyCF!EP$233,PL!$H$4:$AC$4,0)),0)*EP$235))+EP335</f>
        <v>0</v>
      </c>
      <c r="EQ347" s="356">
        <f>IF(SUM($P335:EQ335)&gt;0,0,-EQ$190+(EQ$233&lt;=$O347)*(IFERROR(INDEX(PL!$H$89:$AC$89,MATCH(MonthlyCF!EQ$233,PL!$H$4:$AC$4,0)),0)*EQ$235))+EQ335</f>
        <v>0</v>
      </c>
      <c r="ER347" s="356">
        <f>IF(SUM($P335:ER335)&gt;0,0,-ER$190+(ER$233&lt;=$O347)*(IFERROR(INDEX(PL!$H$89:$AC$89,MATCH(MonthlyCF!ER$233,PL!$H$4:$AC$4,0)),0)*ER$235))+ER335</f>
        <v>0</v>
      </c>
      <c r="ES347" s="356">
        <f>IF(SUM($P335:ES335)&gt;0,0,-ES$190+(ES$233&lt;=$O347)*(IFERROR(INDEX(PL!$H$89:$AC$89,MATCH(MonthlyCF!ES$233,PL!$H$4:$AC$4,0)),0)*ES$235))+ES335</f>
        <v>0</v>
      </c>
      <c r="ET347" s="356">
        <f>IF(SUM($P335:ET335)&gt;0,0,-ET$190+(ET$233&lt;=$O347)*(IFERROR(INDEX(PL!$H$89:$AC$89,MATCH(MonthlyCF!ET$233,PL!$H$4:$AC$4,0)),0)*ET$235))+ET335</f>
        <v>0</v>
      </c>
      <c r="EU347" s="356">
        <f>IF(SUM($P335:EU335)&gt;0,0,-EU$190+(EU$233&lt;=$O347)*(IFERROR(INDEX(PL!$H$89:$AC$89,MATCH(MonthlyCF!EU$233,PL!$H$4:$AC$4,0)),0)*EU$235))+EU335</f>
        <v>0</v>
      </c>
      <c r="EV347" s="356">
        <f>IF(SUM($P335:EV335)&gt;0,0,-EV$190+(EV$233&lt;=$O347)*(IFERROR(INDEX(PL!$H$89:$AC$89,MATCH(MonthlyCF!EV$233,PL!$H$4:$AC$4,0)),0)*EV$235))+EV335</f>
        <v>0</v>
      </c>
      <c r="EW347" s="356">
        <f>IF(SUM($P335:EW335)&gt;0,0,-EW$190+(EW$233&lt;=$O347)*(IFERROR(INDEX(PL!$H$89:$AC$89,MATCH(MonthlyCF!EW$233,PL!$H$4:$AC$4,0)),0)*EW$235))+EW335</f>
        <v>0</v>
      </c>
      <c r="EX347" s="356">
        <f>IF(SUM($P335:EX335)&gt;0,0,-EX$190+(EX$233&lt;=$O347)*(IFERROR(INDEX(PL!$H$89:$AC$89,MATCH(MonthlyCF!EX$233,PL!$H$4:$AC$4,0)),0)*EX$235))+EX335</f>
        <v>0</v>
      </c>
      <c r="EY347" s="356">
        <f>IF(SUM($P335:EY335)&gt;0,0,-EY$190+(EY$233&lt;=$O347)*(IFERROR(INDEX(PL!$H$89:$AC$89,MATCH(MonthlyCF!EY$233,PL!$H$4:$AC$4,0)),0)*EY$235))+EY335</f>
        <v>0</v>
      </c>
      <c r="EZ347" s="356">
        <f>IF(SUM($P335:EZ335)&gt;0,0,-EZ$190+(EZ$233&lt;=$O347)*(IFERROR(INDEX(PL!$H$89:$AC$89,MATCH(MonthlyCF!EZ$233,PL!$H$4:$AC$4,0)),0)*EZ$235))+EZ335</f>
        <v>0</v>
      </c>
      <c r="FA347" s="356">
        <f>IF(SUM($P335:FA335)&gt;0,0,-FA$190+(FA$233&lt;=$O347)*(IFERROR(INDEX(PL!$H$89:$AC$89,MATCH(MonthlyCF!FA$233,PL!$H$4:$AC$4,0)),0)*FA$235))+FA335</f>
        <v>0</v>
      </c>
      <c r="FB347" s="356">
        <f>IF(SUM($P335:FB335)&gt;0,0,-FB$190+(FB$233&lt;=$O347)*(IFERROR(INDEX(PL!$H$89:$AC$89,MATCH(MonthlyCF!FB$233,PL!$H$4:$AC$4,0)),0)*FB$235))+FB335</f>
        <v>0</v>
      </c>
      <c r="FC347" s="356">
        <f>IF(SUM($P335:FC335)&gt;0,0,-FC$190+(FC$233&lt;=$O347)*(IFERROR(INDEX(PL!$H$89:$AC$89,MATCH(MonthlyCF!FC$233,PL!$H$4:$AC$4,0)),0)*FC$235))+FC335</f>
        <v>0</v>
      </c>
      <c r="FD347" s="356">
        <f>IF(SUM($P335:FD335)&gt;0,0,-FD$190+(FD$233&lt;=$O347)*(IFERROR(INDEX(PL!$H$89:$AC$89,MATCH(MonthlyCF!FD$233,PL!$H$4:$AC$4,0)),0)*FD$235))+FD335</f>
        <v>0</v>
      </c>
      <c r="FE347" s="356">
        <f>IF(SUM($P335:FE335)&gt;0,0,-FE$190+(FE$233&lt;=$O347)*(IFERROR(INDEX(PL!$H$89:$AC$89,MATCH(MonthlyCF!FE$233,PL!$H$4:$AC$4,0)),0)*FE$235))+FE335</f>
        <v>0</v>
      </c>
      <c r="FF347" s="356">
        <f>IF(SUM($P335:FF335)&gt;0,0,-FF$190+(FF$233&lt;=$O347)*(IFERROR(INDEX(PL!$H$89:$AC$89,MATCH(MonthlyCF!FF$233,PL!$H$4:$AC$4,0)),0)*FF$235))+FF335</f>
        <v>0</v>
      </c>
      <c r="FG347" s="356">
        <f>IF(SUM($P335:FG335)&gt;0,0,-FG$190+(FG$233&lt;=$O347)*(IFERROR(INDEX(PL!$H$89:$AC$89,MATCH(MonthlyCF!FG$233,PL!$H$4:$AC$4,0)),0)*FG$235))+FG335</f>
        <v>0</v>
      </c>
      <c r="FH347" s="356">
        <f>IF(SUM($P335:FH335)&gt;0,0,-FH$190+(FH$233&lt;=$O347)*(IFERROR(INDEX(PL!$H$89:$AC$89,MATCH(MonthlyCF!FH$233,PL!$H$4:$AC$4,0)),0)*FH$235))+FH335</f>
        <v>0</v>
      </c>
      <c r="FI347" s="356">
        <f>IF(SUM($P335:FI335)&gt;0,0,-FI$190+(FI$233&lt;=$O347)*(IFERROR(INDEX(PL!$H$89:$AC$89,MATCH(MonthlyCF!FI$233,PL!$H$4:$AC$4,0)),0)*FI$235))+FI335</f>
        <v>0</v>
      </c>
      <c r="FJ347" s="356">
        <f>IF(SUM($P335:FJ335)&gt;0,0,-FJ$190+(FJ$233&lt;=$O347)*(IFERROR(INDEX(PL!$H$89:$AC$89,MATCH(MonthlyCF!FJ$233,PL!$H$4:$AC$4,0)),0)*FJ$235))+FJ335</f>
        <v>0</v>
      </c>
      <c r="FK347" s="356">
        <f>IF(SUM($P335:FK335)&gt;0,0,-FK$190+(FK$233&lt;=$O347)*(IFERROR(INDEX(PL!$H$89:$AC$89,MATCH(MonthlyCF!FK$233,PL!$H$4:$AC$4,0)),0)*FK$235))+FK335</f>
        <v>0</v>
      </c>
      <c r="FL347" s="356">
        <f>IF(SUM($P335:FL335)&gt;0,0,-FL$190+(FL$233&lt;=$O347)*(IFERROR(INDEX(PL!$H$89:$AC$89,MATCH(MonthlyCF!FL$233,PL!$H$4:$AC$4,0)),0)*FL$235))+FL335</f>
        <v>0</v>
      </c>
      <c r="FM347" s="356">
        <f>IF(SUM($P335:FM335)&gt;0,0,-FM$190+(FM$233&lt;=$O347)*(IFERROR(INDEX(PL!$H$89:$AC$89,MATCH(MonthlyCF!FM$233,PL!$H$4:$AC$4,0)),0)*FM$235))+FM335</f>
        <v>0</v>
      </c>
      <c r="FN347" s="356">
        <f>IF(SUM($P335:FN335)&gt;0,0,-FN$190+(FN$233&lt;=$O347)*(IFERROR(INDEX(PL!$H$89:$AC$89,MATCH(MonthlyCF!FN$233,PL!$H$4:$AC$4,0)),0)*FN$235))+FN335</f>
        <v>0</v>
      </c>
      <c r="FO347" s="356">
        <f>IF(SUM($P335:FO335)&gt;0,0,-FO$190+(FO$233&lt;=$O347)*(IFERROR(INDEX(PL!$H$89:$AC$89,MATCH(MonthlyCF!FO$233,PL!$H$4:$AC$4,0)),0)*FO$235))+FO335</f>
        <v>0</v>
      </c>
      <c r="FP347" s="356">
        <f>IF(SUM($P335:FP335)&gt;0,0,-FP$190+(FP$233&lt;=$O347)*(IFERROR(INDEX(PL!$H$89:$AC$89,MATCH(MonthlyCF!FP$233,PL!$H$4:$AC$4,0)),0)*FP$235))+FP335</f>
        <v>0</v>
      </c>
      <c r="FQ347" s="356">
        <f>IF(SUM($P335:FQ335)&gt;0,0,-FQ$190+(FQ$233&lt;=$O347)*(IFERROR(INDEX(PL!$H$89:$AC$89,MATCH(MonthlyCF!FQ$233,PL!$H$4:$AC$4,0)),0)*FQ$235))+FQ335</f>
        <v>0</v>
      </c>
      <c r="FR347" s="356">
        <f>IF(SUM($P335:FR335)&gt;0,0,-FR$190+(FR$233&lt;=$O347)*(IFERROR(INDEX(PL!$H$89:$AC$89,MATCH(MonthlyCF!FR$233,PL!$H$4:$AC$4,0)),0)*FR$235))+FR335</f>
        <v>0</v>
      </c>
      <c r="FS347" s="356">
        <f>IF(SUM($P335:FS335)&gt;0,0,-FS$190+(FS$233&lt;=$O347)*(IFERROR(INDEX(PL!$H$89:$AC$89,MATCH(MonthlyCF!FS$233,PL!$H$4:$AC$4,0)),0)*FS$235))+FS335</f>
        <v>0</v>
      </c>
      <c r="FT347" s="356">
        <f>IF(SUM($P335:FT335)&gt;0,0,-FT$190+(FT$233&lt;=$O347)*(IFERROR(INDEX(PL!$H$89:$AC$89,MATCH(MonthlyCF!FT$233,PL!$H$4:$AC$4,0)),0)*FT$235))+FT335</f>
        <v>0</v>
      </c>
      <c r="FU347" s="356">
        <f>IF(SUM($P335:FU335)&gt;0,0,-FU$190+(FU$233&lt;=$O347)*(IFERROR(INDEX(PL!$H$89:$AC$89,MATCH(MonthlyCF!FU$233,PL!$H$4:$AC$4,0)),0)*FU$235))+FU335</f>
        <v>0</v>
      </c>
      <c r="FV347" s="356">
        <f>IF(SUM($P335:FV335)&gt;0,0,-FV$190+(FV$233&lt;=$O347)*(IFERROR(INDEX(PL!$H$89:$AC$89,MATCH(MonthlyCF!FV$233,PL!$H$4:$AC$4,0)),0)*FV$235))+FV335</f>
        <v>0</v>
      </c>
      <c r="FW347" s="356">
        <f>IF(SUM($P335:FW335)&gt;0,0,-FW$190+(FW$233&lt;=$O347)*(IFERROR(INDEX(PL!$H$89:$AC$89,MATCH(MonthlyCF!FW$233,PL!$H$4:$AC$4,0)),0)*FW$235))+FW335</f>
        <v>0</v>
      </c>
      <c r="FX347" s="356">
        <f>IF(SUM($P335:FX335)&gt;0,0,-FX$190+(FX$233&lt;=$O347)*(IFERROR(INDEX(PL!$H$89:$AC$89,MATCH(MonthlyCF!FX$233,PL!$H$4:$AC$4,0)),0)*FX$235))+FX335</f>
        <v>0</v>
      </c>
      <c r="FY347" s="356">
        <f>IF(SUM($P335:FY335)&gt;0,0,-FY$190+(FY$233&lt;=$O347)*(IFERROR(INDEX(PL!$H$89:$AC$89,MATCH(MonthlyCF!FY$233,PL!$H$4:$AC$4,0)),0)*FY$235))+FY335</f>
        <v>0</v>
      </c>
      <c r="FZ347" s="356">
        <f>IF(SUM($P335:FZ335)&gt;0,0,-FZ$190+(FZ$233&lt;=$O347)*(IFERROR(INDEX(PL!$H$89:$AC$89,MATCH(MonthlyCF!FZ$233,PL!$H$4:$AC$4,0)),0)*FZ$235))+FZ335</f>
        <v>0</v>
      </c>
      <c r="GA347" s="356">
        <f>IF(SUM($P335:GA335)&gt;0,0,-GA$190+(GA$233&lt;=$O347)*(IFERROR(INDEX(PL!$H$89:$AC$89,MATCH(MonthlyCF!GA$233,PL!$H$4:$AC$4,0)),0)*GA$235))+GA335</f>
        <v>0</v>
      </c>
      <c r="GB347" s="356">
        <f>IF(SUM($P335:GB335)&gt;0,0,-GB$190+(GB$233&lt;=$O347)*(IFERROR(INDEX(PL!$H$89:$AC$89,MATCH(MonthlyCF!GB$233,PL!$H$4:$AC$4,0)),0)*GB$235))+GB335</f>
        <v>0</v>
      </c>
      <c r="GC347" s="356">
        <f>IF(SUM($P335:GC335)&gt;0,0,-GC$190+(GC$233&lt;=$O347)*(IFERROR(INDEX(PL!$H$89:$AC$89,MATCH(MonthlyCF!GC$233,PL!$H$4:$AC$4,0)),0)*GC$235))+GC335</f>
        <v>0</v>
      </c>
      <c r="GD347" s="356">
        <f>IF(SUM($P335:GD335)&gt;0,0,-GD$190+(GD$233&lt;=$O347)*(IFERROR(INDEX(PL!$H$89:$AC$89,MATCH(MonthlyCF!GD$233,PL!$H$4:$AC$4,0)),0)*GD$235))+GD335</f>
        <v>0</v>
      </c>
      <c r="GE347" s="356">
        <f>IF(SUM($P335:GE335)&gt;0,0,-GE$190+(GE$233&lt;=$O347)*(IFERROR(INDEX(PL!$H$89:$AC$89,MATCH(MonthlyCF!GE$233,PL!$H$4:$AC$4,0)),0)*GE$235))+GE335</f>
        <v>0</v>
      </c>
      <c r="GF347" s="356">
        <f>IF(SUM($P335:GF335)&gt;0,0,-GF$190+(GF$233&lt;=$O347)*(IFERROR(INDEX(PL!$H$89:$AC$89,MATCH(MonthlyCF!GF$233,PL!$H$4:$AC$4,0)),0)*GF$235))+GF335</f>
        <v>0</v>
      </c>
      <c r="GG347" s="356">
        <f>IF(SUM($P335:GG335)&gt;0,0,-GG$190+(GG$233&lt;=$O347)*(IFERROR(INDEX(PL!$H$89:$AC$89,MATCH(MonthlyCF!GG$233,PL!$H$4:$AC$4,0)),0)*GG$235))+GG335</f>
        <v>0</v>
      </c>
      <c r="GH347" s="356">
        <f>IF(SUM($P335:GH335)&gt;0,0,-GH$190+(GH$233&lt;=$O347)*(IFERROR(INDEX(PL!$H$89:$AC$89,MATCH(MonthlyCF!GH$233,PL!$H$4:$AC$4,0)),0)*GH$235))+GH335</f>
        <v>0</v>
      </c>
      <c r="GI347" s="356">
        <f>IF(SUM($P335:GI335)&gt;0,0,-GI$190+(GI$233&lt;=$O347)*(IFERROR(INDEX(PL!$H$89:$AC$89,MATCH(MonthlyCF!GI$233,PL!$H$4:$AC$4,0)),0)*GI$235))+GI335</f>
        <v>0</v>
      </c>
      <c r="GJ347" s="356">
        <f>IF(SUM($P335:GJ335)&gt;0,0,-GJ$190+(GJ$233&lt;=$O347)*(IFERROR(INDEX(PL!$H$89:$AC$89,MATCH(MonthlyCF!GJ$233,PL!$H$4:$AC$4,0)),0)*GJ$235))+GJ335</f>
        <v>0</v>
      </c>
      <c r="GK347" s="356">
        <f>IF(SUM($P335:GK335)&gt;0,0,-GK$190+(GK$233&lt;=$O347)*(IFERROR(INDEX(PL!$H$89:$AC$89,MATCH(MonthlyCF!GK$233,PL!$H$4:$AC$4,0)),0)*GK$235))+GK335</f>
        <v>0</v>
      </c>
      <c r="GL347" s="356">
        <f>IF(SUM($P335:GL335)&gt;0,0,-GL$190+(GL$233&lt;=$O347)*(IFERROR(INDEX(PL!$H$89:$AC$89,MATCH(MonthlyCF!GL$233,PL!$H$4:$AC$4,0)),0)*GL$235))+GL335</f>
        <v>0</v>
      </c>
      <c r="GM347" s="356">
        <f>IF(SUM($P335:GM335)&gt;0,0,-GM$190+(GM$233&lt;=$O347)*(IFERROR(INDEX(PL!$H$89:$AC$89,MATCH(MonthlyCF!GM$233,PL!$H$4:$AC$4,0)),0)*GM$235))+GM335</f>
        <v>0</v>
      </c>
      <c r="GN347" s="356">
        <f>IF(SUM($P335:GN335)&gt;0,0,-GN$190+(GN$233&lt;=$O347)*(IFERROR(INDEX(PL!$H$89:$AC$89,MATCH(MonthlyCF!GN$233,PL!$H$4:$AC$4,0)),0)*GN$235))+GN335</f>
        <v>0</v>
      </c>
    </row>
    <row r="348" spans="13:196" hidden="1" outlineLevel="1" x14ac:dyDescent="0.75">
      <c r="M348" s="565">
        <f t="shared" si="588"/>
        <v>5.1571676179248236</v>
      </c>
      <c r="N348" s="564">
        <f t="shared" si="589"/>
        <v>0.25389084219932556</v>
      </c>
      <c r="O348" s="1">
        <v>8</v>
      </c>
      <c r="P348" s="356">
        <f>IF(SUM($P336:P336)&gt;0,0,-P$190+(P$233&lt;=$O348)*(IFERROR(INDEX(PL!$H$89:$AC$89,MATCH(MonthlyCF!P$233,PL!$H$4:$AC$4,0)),0)*P$235))+P336</f>
        <v>-11919593.055779437</v>
      </c>
      <c r="Q348" s="356">
        <f>IF(SUM($P336:Q336)&gt;0,0,-Q$190+(Q$233&lt;=$O348)*(IFERROR(INDEX(PL!$H$89:$AC$89,MATCH(MonthlyCF!Q$233,PL!$H$4:$AC$4,0)),0)*Q$235))+Q336</f>
        <v>-4047304.3314319733</v>
      </c>
      <c r="R348" s="356">
        <f>IF(SUM($P336:R336)&gt;0,0,-R$190+(R$233&lt;=$O348)*(IFERROR(INDEX(PL!$H$89:$AC$89,MATCH(MonthlyCF!R$233,PL!$H$4:$AC$4,0)),0)*R$235))+R336</f>
        <v>-4408131.0589997172</v>
      </c>
      <c r="S348" s="356">
        <f>IF(SUM($P336:S336)&gt;0,0,-S$190+(S$233&lt;=$O348)*(IFERROR(INDEX(PL!$H$89:$AC$89,MATCH(MonthlyCF!S$233,PL!$H$4:$AC$4,0)),0)*S$235))+S336</f>
        <v>-4768342.5301141627</v>
      </c>
      <c r="T348" s="356">
        <f>IF(SUM($P336:T336)&gt;0,0,-T$190+(T$233&lt;=$O348)*(IFERROR(INDEX(PL!$H$89:$AC$89,MATCH(MonthlyCF!T$233,PL!$H$4:$AC$4,0)),0)*T$235))+T336</f>
        <v>-2925595.0161827197</v>
      </c>
      <c r="U348" s="356">
        <f>IF(SUM($P336:U336)&gt;0,0,-U$190+(U$233&lt;=$O348)*(IFERROR(INDEX(PL!$H$89:$AC$89,MATCH(MonthlyCF!U$233,PL!$H$4:$AC$4,0)),0)*U$235))+U336</f>
        <v>-76508431.006988153</v>
      </c>
      <c r="V348" s="356">
        <f>IF(SUM($P336:V336)&gt;0,0,-V$190+(V$233&lt;=$O348)*(IFERROR(INDEX(PL!$H$89:$AC$89,MATCH(MonthlyCF!V$233,PL!$H$4:$AC$4,0)),0)*V$235))+V336</f>
        <v>-78825744.713935822</v>
      </c>
      <c r="W348" s="356">
        <f>IF(SUM($P336:W336)&gt;0,0,-W$190+(W$233&lt;=$O348)*(IFERROR(INDEX(PL!$H$89:$AC$89,MATCH(MonthlyCF!W$233,PL!$H$4:$AC$4,0)),0)*W$235))+W336</f>
        <v>-77859196.7431034</v>
      </c>
      <c r="X348" s="356">
        <f>IF(SUM($P336:X336)&gt;0,0,-X$190+(X$233&lt;=$O348)*(IFERROR(INDEX(PL!$H$89:$AC$89,MATCH(MonthlyCF!X$233,PL!$H$4:$AC$4,0)),0)*X$235))+X336</f>
        <v>-1776705.23195166</v>
      </c>
      <c r="Y348" s="356">
        <f>IF(SUM($P336:Y336)&gt;0,0,-Y$190+(Y$233&lt;=$O348)*(IFERROR(INDEX(PL!$H$89:$AC$89,MATCH(MonthlyCF!Y$233,PL!$H$4:$AC$4,0)),0)*Y$235))+Y336</f>
        <v>-1805021.7962741829</v>
      </c>
      <c r="Z348" s="356">
        <f>IF(SUM($P336:Z336)&gt;0,0,-Z$190+(Z$233&lt;=$O348)*(IFERROR(INDEX(PL!$H$89:$AC$89,MATCH(MonthlyCF!Z$233,PL!$H$4:$AC$4,0)),0)*Z$235))+Z336</f>
        <v>-1827428.882366918</v>
      </c>
      <c r="AA348" s="356">
        <f>IF(SUM($P336:AA336)&gt;0,0,-AA$190+(AA$233&lt;=$O348)*(IFERROR(INDEX(PL!$H$89:$AC$89,MATCH(MonthlyCF!AA$233,PL!$H$4:$AC$4,0)),0)*AA$235))+AA336</f>
        <v>-1843165.1443513769</v>
      </c>
      <c r="AB348" s="356">
        <f>IF(SUM($P336:AB336)&gt;0,0,-AB$190+(AB$233&lt;=$O348)*(IFERROR(INDEX(PL!$H$89:$AC$89,MATCH(MonthlyCF!AB$233,PL!$H$4:$AC$4,0)),0)*AB$235))+AB336</f>
        <v>-1851694.4579831732</v>
      </c>
      <c r="AC348" s="356">
        <f>IF(SUM($P336:AC336)&gt;0,0,-AC$190+(AC$233&lt;=$O348)*(IFERROR(INDEX(PL!$H$89:$AC$89,MATCH(MonthlyCF!AC$233,PL!$H$4:$AC$4,0)),0)*AC$235))+AC336</f>
        <v>-1852738.0048369952</v>
      </c>
      <c r="AD348" s="356">
        <f>IF(SUM($P336:AD336)&gt;0,0,-AD$190+(AD$233&lt;=$O348)*(IFERROR(INDEX(PL!$H$89:$AC$89,MATCH(MonthlyCF!AD$233,PL!$H$4:$AC$4,0)),0)*AD$235))+AD336</f>
        <v>-1846291.1063086065</v>
      </c>
      <c r="AE348" s="356">
        <f>IF(SUM($P336:AE336)&gt;0,0,-AE$190+(AE$233&lt;=$O348)*(IFERROR(INDEX(PL!$H$89:$AC$89,MATCH(MonthlyCF!AE$233,PL!$H$4:$AC$4,0)),0)*AE$235))+AE336</f>
        <v>-1832623.3949522353</v>
      </c>
      <c r="AF348" s="356">
        <f>IF(SUM($P336:AF336)&gt;0,0,-AF$190+(AF$233&lt;=$O348)*(IFERROR(INDEX(PL!$H$89:$AC$89,MATCH(MonthlyCF!AF$233,PL!$H$4:$AC$4,0)),0)*AF$235))+AF336</f>
        <v>-1812262.3112647701</v>
      </c>
      <c r="AG348" s="356">
        <f>IF(SUM($P336:AG336)&gt;0,0,-AG$190+(AG$233&lt;=$O348)*(IFERROR(INDEX(PL!$H$89:$AC$89,MATCH(MonthlyCF!AG$233,PL!$H$4:$AC$4,0)),0)*AG$235))+AG336</f>
        <v>-1785961.3317151545</v>
      </c>
      <c r="AH348" s="356">
        <f>IF(SUM($P336:AH336)&gt;0,0,-AH$190+(AH$233&lt;=$O348)*(IFERROR(INDEX(PL!$H$89:$AC$89,MATCH(MonthlyCF!AH$233,PL!$H$4:$AC$4,0)),0)*AH$235))+AH336</f>
        <v>-1754655.5680459051</v>
      </c>
      <c r="AI348" s="356">
        <f>IF(SUM($P336:AI336)&gt;0,0,-AI$190+(AI$233&lt;=$O348)*(IFERROR(INDEX(PL!$H$89:$AC$89,MATCH(MonthlyCF!AI$233,PL!$H$4:$AC$4,0)),0)*AI$235))+AI336</f>
        <v>-1719408.4620194673</v>
      </c>
      <c r="AJ348" s="356">
        <f>IF(SUM($P336:AJ336)&gt;0,0,-AJ$190+(AJ$233&lt;=$O348)*(IFERROR(INDEX(PL!$H$89:$AC$89,MATCH(MonthlyCF!AJ$233,PL!$H$4:$AC$4,0)),0)*AJ$235))+AJ336</f>
        <v>-1958943.0040157298</v>
      </c>
      <c r="AK348" s="356">
        <f>IF(SUM($P336:AK336)&gt;0,0,-AK$190+(AK$233&lt;=$O348)*(IFERROR(INDEX(PL!$H$89:$AC$89,MATCH(MonthlyCF!AK$233,PL!$H$4:$AC$4,0)),0)*AK$235))+AK336</f>
        <v>-9201679.1472309139</v>
      </c>
      <c r="AL348" s="356">
        <f>IF(SUM($P336:AL336)&gt;0,0,-AL$190+(AL$233&lt;=$O348)*(IFERROR(INDEX(PL!$H$89:$AC$89,MATCH(MonthlyCF!AL$233,PL!$H$4:$AC$4,0)),0)*AL$235))+AL336</f>
        <v>-9530637.2101987116</v>
      </c>
      <c r="AM348" s="356">
        <f>IF(SUM($P336:AM336)&gt;0,0,-AM$190+(AM$233&lt;=$O348)*(IFERROR(INDEX(PL!$H$89:$AC$89,MATCH(MonthlyCF!AM$233,PL!$H$4:$AC$4,0)),0)*AM$235))+AM336</f>
        <v>-9773351.9232677575</v>
      </c>
      <c r="AN348" s="356">
        <f>IF(SUM($P336:AN336)&gt;0,0,-AN$190+(AN$233&lt;=$O348)*(IFERROR(INDEX(PL!$H$89:$AC$89,MATCH(MonthlyCF!AN$233,PL!$H$4:$AC$4,0)),0)*AN$235))+AN336</f>
        <v>-9930653.7513901442</v>
      </c>
      <c r="AO348" s="356">
        <f>IF(SUM($P336:AO336)&gt;0,0,-AO$190+(AO$233&lt;=$O348)*(IFERROR(INDEX(PL!$H$89:$AC$89,MATCH(MonthlyCF!AO$233,PL!$H$4:$AC$4,0)),0)*AO$235))+AO336</f>
        <v>0</v>
      </c>
      <c r="AP348" s="356">
        <f>IF(SUM($P336:AP336)&gt;0,0,-AP$190+(AP$233&lt;=$O348)*(IFERROR(INDEX(PL!$H$89:$AC$89,MATCH(MonthlyCF!AP$233,PL!$H$4:$AC$4,0)),0)*AP$235))+AP336</f>
        <v>0</v>
      </c>
      <c r="AQ348" s="356">
        <f>IF(SUM($P336:AQ336)&gt;0,0,-AQ$190+(AQ$233&lt;=$O348)*(IFERROR(INDEX(PL!$H$89:$AC$89,MATCH(MonthlyCF!AQ$233,PL!$H$4:$AC$4,0)),0)*AQ$235))+AQ336</f>
        <v>5540245.2895308295</v>
      </c>
      <c r="AR348" s="356">
        <f>IF(SUM($P336:AR336)&gt;0,0,-AR$190+(AR$233&lt;=$O348)*(IFERROR(INDEX(PL!$H$89:$AC$89,MATCH(MonthlyCF!AR$233,PL!$H$4:$AC$4,0)),0)*AR$235))+AR336</f>
        <v>4915719.5641067261</v>
      </c>
      <c r="AS348" s="356">
        <f>IF(SUM($P336:AS336)&gt;0,0,-AS$190+(AS$233&lt;=$O348)*(IFERROR(INDEX(PL!$H$89:$AC$89,MATCH(MonthlyCF!AS$233,PL!$H$4:$AC$4,0)),0)*AS$235))+AS336</f>
        <v>4191130.6273917309</v>
      </c>
      <c r="AT348" s="356">
        <f>IF(SUM($P336:AT336)&gt;0,0,-AT$190+(AT$233&lt;=$O348)*(IFERROR(INDEX(PL!$H$89:$AC$89,MATCH(MonthlyCF!AT$233,PL!$H$4:$AC$4,0)),0)*AT$235))+AT336</f>
        <v>3433691.3178301635</v>
      </c>
      <c r="AU348" s="356">
        <f>IF(SUM($P336:AU336)&gt;0,0,-AU$190+(AU$233&lt;=$O348)*(IFERROR(INDEX(PL!$H$89:$AC$89,MATCH(MonthlyCF!AU$233,PL!$H$4:$AC$4,0)),0)*AU$235))+AU336</f>
        <v>3433691.3178301617</v>
      </c>
      <c r="AV348" s="356">
        <f>IF(SUM($P336:AV336)&gt;0,0,-AV$190+(AV$233&lt;=$O348)*(IFERROR(INDEX(PL!$H$89:$AC$89,MATCH(MonthlyCF!AV$233,PL!$H$4:$AC$4,0)),0)*AV$235))+AV336</f>
        <v>4191130.6273917267</v>
      </c>
      <c r="AW348" s="356">
        <f>IF(SUM($P336:AW336)&gt;0,0,-AW$190+(AW$233&lt;=$O348)*(IFERROR(INDEX(PL!$H$89:$AC$89,MATCH(MonthlyCF!AW$233,PL!$H$4:$AC$4,0)),0)*AW$235))+AW336</f>
        <v>4915719.564106728</v>
      </c>
      <c r="AX348" s="356">
        <f>IF(SUM($P336:AX336)&gt;0,0,-AX$190+(AX$233&lt;=$O348)*(IFERROR(INDEX(PL!$H$89:$AC$89,MATCH(MonthlyCF!AX$233,PL!$H$4:$AC$4,0)),0)*AX$235))+AX336</f>
        <v>5540245.2895308342</v>
      </c>
      <c r="AY348" s="356">
        <f>IF(SUM($P336:AY336)&gt;0,0,-AY$190+(AY$233&lt;=$O348)*(IFERROR(INDEX(PL!$H$89:$AC$89,MATCH(MonthlyCF!AY$233,PL!$H$4:$AC$4,0)),0)*AY$235))+AY336</f>
        <v>6000078.1532754973</v>
      </c>
      <c r="AZ348" s="356">
        <f>IF(SUM($P336:AZ336)&gt;0,0,-AZ$190+(AZ$233&lt;=$O348)*(IFERROR(INDEX(PL!$H$89:$AC$89,MATCH(MonthlyCF!AZ$233,PL!$H$4:$AC$4,0)),0)*AZ$235))+AZ336</f>
        <v>6244114.5211488204</v>
      </c>
      <c r="BA348" s="356">
        <f>IF(SUM($P336:BA336)&gt;0,0,-BA$190+(BA$233&lt;=$O348)*(IFERROR(INDEX(PL!$H$89:$AC$89,MATCH(MonthlyCF!BA$233,PL!$H$4:$AC$4,0)),0)*BA$235))+BA336</f>
        <v>6244114.5211488158</v>
      </c>
      <c r="BB348" s="356">
        <f>IF(SUM($P336:BB336)&gt;0,0,-BB$190+(BB$233&lt;=$O348)*(IFERROR(INDEX(PL!$H$89:$AC$89,MATCH(MonthlyCF!BB$233,PL!$H$4:$AC$4,0)),0)*BB$235))+BB336</f>
        <v>6000078.1532755056</v>
      </c>
      <c r="BC348" s="356">
        <f>IF(SUM($P336:BC336)&gt;0,0,-BC$190+(BC$233&lt;=$O348)*(IFERROR(INDEX(PL!$H$89:$AC$89,MATCH(MonthlyCF!BC$233,PL!$H$4:$AC$4,0)),0)*BC$235))+BC336</f>
        <v>6747454.4999035522</v>
      </c>
      <c r="BD348" s="356">
        <f>IF(SUM($P336:BD336)&gt;0,0,-BD$190+(BD$233&lt;=$O348)*(IFERROR(INDEX(PL!$H$89:$AC$89,MATCH(MonthlyCF!BD$233,PL!$H$4:$AC$4,0)),0)*BD$235))+BD336</f>
        <v>5986845.773015351</v>
      </c>
      <c r="BE348" s="356">
        <f>IF(SUM($P336:BE336)&gt;0,0,-BE$190+(BE$233&lt;=$O348)*(IFERROR(INDEX(PL!$H$89:$AC$89,MATCH(MonthlyCF!BE$233,PL!$H$4:$AC$4,0)),0)*BE$235))+BE336</f>
        <v>5104370.2460099468</v>
      </c>
      <c r="BF348" s="356">
        <f>IF(SUM($P336:BF336)&gt;0,0,-BF$190+(BF$233&lt;=$O348)*(IFERROR(INDEX(PL!$H$89:$AC$89,MATCH(MonthlyCF!BF$233,PL!$H$4:$AC$4,0)),0)*BF$235))+BF336</f>
        <v>4181886.3106212597</v>
      </c>
      <c r="BG348" s="356">
        <f>IF(SUM($P336:BG336)&gt;0,0,-BG$190+(BG$233&lt;=$O348)*(IFERROR(INDEX(PL!$H$89:$AC$89,MATCH(MonthlyCF!BG$233,PL!$H$4:$AC$4,0)),0)*BG$235))+BG336</f>
        <v>4181886.3106212574</v>
      </c>
      <c r="BH348" s="356">
        <f>IF(SUM($P336:BH336)&gt;0,0,-BH$190+(BH$233&lt;=$O348)*(IFERROR(INDEX(PL!$H$89:$AC$89,MATCH(MonthlyCF!BH$233,PL!$H$4:$AC$4,0)),0)*BH$235))+BH336</f>
        <v>5104370.2460099421</v>
      </c>
      <c r="BI348" s="356">
        <f>IF(SUM($P336:BI336)&gt;0,0,-BI$190+(BI$233&lt;=$O348)*(IFERROR(INDEX(PL!$H$89:$AC$89,MATCH(MonthlyCF!BI$233,PL!$H$4:$AC$4,0)),0)*BI$235))+BI336</f>
        <v>5986845.7730153529</v>
      </c>
      <c r="BJ348" s="356">
        <f>IF(SUM($P336:BJ336)&gt;0,0,-BJ$190+(BJ$233&lt;=$O348)*(IFERROR(INDEX(PL!$H$89:$AC$89,MATCH(MonthlyCF!BJ$233,PL!$H$4:$AC$4,0)),0)*BJ$235))+BJ336</f>
        <v>6747454.4999035569</v>
      </c>
      <c r="BK348" s="356">
        <f>IF(SUM($P336:BK336)&gt;0,0,-BK$190+(BK$233&lt;=$O348)*(IFERROR(INDEX(PL!$H$89:$AC$89,MATCH(MonthlyCF!BK$233,PL!$H$4:$AC$4,0)),0)*BK$235))+BK336</f>
        <v>7307484.0949001014</v>
      </c>
      <c r="BL348" s="356">
        <f>IF(SUM($P336:BL336)&gt;0,0,-BL$190+(BL$233&lt;=$O348)*(IFERROR(INDEX(PL!$H$89:$AC$89,MATCH(MonthlyCF!BL$233,PL!$H$4:$AC$4,0)),0)*BL$235))+BL336</f>
        <v>7604695.5363607407</v>
      </c>
      <c r="BM348" s="356">
        <f>IF(SUM($P336:BM336)&gt;0,0,-BM$190+(BM$233&lt;=$O348)*(IFERROR(INDEX(PL!$H$89:$AC$89,MATCH(MonthlyCF!BM$233,PL!$H$4:$AC$4,0)),0)*BM$235))+BM336</f>
        <v>7604695.5363607351</v>
      </c>
      <c r="BN348" s="356">
        <f>IF(SUM($P336:BN336)&gt;0,0,-BN$190+(BN$233&lt;=$O348)*(IFERROR(INDEX(PL!$H$89:$AC$89,MATCH(MonthlyCF!BN$233,PL!$H$4:$AC$4,0)),0)*BN$235))+BN336</f>
        <v>7307484.0949001117</v>
      </c>
      <c r="BO348" s="356">
        <f>IF(SUM($P336:BO336)&gt;0,0,-BO$190+(BO$233&lt;=$O348)*(IFERROR(INDEX(PL!$H$89:$AC$89,MATCH(MonthlyCF!BO$233,PL!$H$4:$AC$4,0)),0)*BO$235))+BO336</f>
        <v>8523989.4407454003</v>
      </c>
      <c r="BP348" s="356">
        <f>IF(SUM($P336:BP336)&gt;0,0,-BP$190+(BP$233&lt;=$O348)*(IFERROR(INDEX(PL!$H$89:$AC$89,MATCH(MonthlyCF!BP$233,PL!$H$4:$AC$4,0)),0)*BP$235))+BP336</f>
        <v>7563120.3075594706</v>
      </c>
      <c r="BQ348" s="356">
        <f>IF(SUM($P336:BQ336)&gt;0,0,-BQ$190+(BQ$233&lt;=$O348)*(IFERROR(INDEX(PL!$H$89:$AC$89,MATCH(MonthlyCF!BQ$233,PL!$H$4:$AC$4,0)),0)*BQ$235))+BQ336</f>
        <v>6448298.106977338</v>
      </c>
      <c r="BR348" s="356">
        <f>IF(SUM($P336:BR336)&gt;0,0,-BR$190+(BR$233&lt;=$O348)*(IFERROR(INDEX(PL!$H$89:$AC$89,MATCH(MonthlyCF!BR$233,PL!$H$4:$AC$4,0)),0)*BR$235))+BR336</f>
        <v>5282933.6981291072</v>
      </c>
      <c r="BS348" s="356">
        <f>IF(SUM($P336:BS336)&gt;0,0,-BS$190+(BS$233&lt;=$O348)*(IFERROR(INDEX(PL!$H$89:$AC$89,MATCH(MonthlyCF!BS$233,PL!$H$4:$AC$4,0)),0)*BS$235))+BS336</f>
        <v>5282933.6981291045</v>
      </c>
      <c r="BT348" s="356">
        <f>IF(SUM($P336:BT336)&gt;0,0,-BT$190+(BT$233&lt;=$O348)*(IFERROR(INDEX(PL!$H$89:$AC$89,MATCH(MonthlyCF!BT$233,PL!$H$4:$AC$4,0)),0)*BT$235))+BT336</f>
        <v>6448298.1069773315</v>
      </c>
      <c r="BU348" s="356">
        <f>IF(SUM($P336:BU336)&gt;0,0,-BU$190+(BU$233&lt;=$O348)*(IFERROR(INDEX(PL!$H$89:$AC$89,MATCH(MonthlyCF!BU$233,PL!$H$4:$AC$4,0)),0)*BU$235))+BU336</f>
        <v>7563120.3075594734</v>
      </c>
      <c r="BV348" s="356">
        <f>IF(SUM($P336:BV336)&gt;0,0,-BV$190+(BV$233&lt;=$O348)*(IFERROR(INDEX(PL!$H$89:$AC$89,MATCH(MonthlyCF!BV$233,PL!$H$4:$AC$4,0)),0)*BV$235))+BV336</f>
        <v>8523989.4407454077</v>
      </c>
      <c r="BW348" s="356">
        <f>IF(SUM($P336:BW336)&gt;0,0,-BW$190+(BW$233&lt;=$O348)*(IFERROR(INDEX(PL!$H$89:$AC$89,MATCH(MonthlyCF!BW$233,PL!$H$4:$AC$4,0)),0)*BW$235))+BW336</f>
        <v>9231469.0323934425</v>
      </c>
      <c r="BX348" s="356">
        <f>IF(SUM($P336:BX336)&gt;0,0,-BX$190+(BX$233&lt;=$O348)*(IFERROR(INDEX(PL!$H$89:$AC$89,MATCH(MonthlyCF!BX$233,PL!$H$4:$AC$4,0)),0)*BX$235))+BX336</f>
        <v>9606933.1705681309</v>
      </c>
      <c r="BY348" s="356">
        <f>IF(SUM($P336:BY336)&gt;0,0,-BY$190+(BY$233&lt;=$O348)*(IFERROR(INDEX(PL!$H$89:$AC$89,MATCH(MonthlyCF!BY$233,PL!$H$4:$AC$4,0)),0)*BY$235))+BY336</f>
        <v>9606933.1705681235</v>
      </c>
      <c r="BZ348" s="356">
        <f>IF(SUM($P336:BZ336)&gt;0,0,-BZ$190+(BZ$233&lt;=$O348)*(IFERROR(INDEX(PL!$H$89:$AC$89,MATCH(MonthlyCF!BZ$233,PL!$H$4:$AC$4,0)),0)*BZ$235))+BZ336</f>
        <v>9231469.0323934555</v>
      </c>
      <c r="CA348" s="356">
        <f>IF(SUM($P336:CA336)&gt;0,0,-CA$190+(CA$233&lt;=$O348)*(IFERROR(INDEX(PL!$H$89:$AC$89,MATCH(MonthlyCF!CA$233,PL!$H$4:$AC$4,0)),0)*CA$235))+CA336</f>
        <v>8406543.773890879</v>
      </c>
      <c r="CB348" s="356">
        <f>IF(SUM($P336:CB336)&gt;0,0,-CB$190+(CB$233&lt;=$O348)*(IFERROR(INDEX(PL!$H$89:$AC$89,MATCH(MonthlyCF!CB$233,PL!$H$4:$AC$4,0)),0)*CB$235))+CB336</f>
        <v>7458913.7368924133</v>
      </c>
      <c r="CC348" s="356">
        <f>IF(SUM($P336:CC336)&gt;0,0,-CC$190+(CC$233&lt;=$O348)*(IFERROR(INDEX(PL!$H$89:$AC$89,MATCH(MonthlyCF!CC$233,PL!$H$4:$AC$4,0)),0)*CC$235))+CC336</f>
        <v>6359451.8365173321</v>
      </c>
      <c r="CD348" s="356">
        <f>IF(SUM($P336:CD336)&gt;0,0,-CD$190+(CD$233&lt;=$O348)*(IFERROR(INDEX(PL!$H$89:$AC$89,MATCH(MonthlyCF!CD$233,PL!$H$4:$AC$4,0)),0)*CD$235))+CD336</f>
        <v>5210144.1111125927</v>
      </c>
      <c r="CE348" s="356">
        <f>IF(SUM($P336:CE336)&gt;0,0,-CE$190+(CE$233&lt;=$O348)*(IFERROR(INDEX(PL!$H$89:$AC$89,MATCH(MonthlyCF!CE$233,PL!$H$4:$AC$4,0)),0)*CE$235))+CE336</f>
        <v>5210144.111112589</v>
      </c>
      <c r="CF348" s="356">
        <f>IF(SUM($P336:CF336)&gt;0,0,-CF$190+(CF$233&lt;=$O348)*(IFERROR(INDEX(PL!$H$89:$AC$89,MATCH(MonthlyCF!CF$233,PL!$H$4:$AC$4,0)),0)*CF$235))+CF336</f>
        <v>6359451.8365173256</v>
      </c>
      <c r="CG348" s="356">
        <f>IF(SUM($P336:CG336)&gt;0,0,-CG$190+(CG$233&lt;=$O348)*(IFERROR(INDEX(PL!$H$89:$AC$89,MATCH(MonthlyCF!CG$233,PL!$H$4:$AC$4,0)),0)*CG$235))+CG336</f>
        <v>7458913.7368924152</v>
      </c>
      <c r="CH348" s="356">
        <f>IF(SUM($P336:CH336)&gt;0,0,-CH$190+(CH$233&lt;=$O348)*(IFERROR(INDEX(PL!$H$89:$AC$89,MATCH(MonthlyCF!CH$233,PL!$H$4:$AC$4,0)),0)*CH$235))+CH336</f>
        <v>8406543.7738908865</v>
      </c>
      <c r="CI348" s="356">
        <f>IF(SUM($P336:CI336)&gt;0,0,-CI$190+(CI$233&lt;=$O348)*(IFERROR(INDEX(PL!$H$89:$AC$89,MATCH(MonthlyCF!CI$233,PL!$H$4:$AC$4,0)),0)*CI$235))+CI336</f>
        <v>9104275.5340798777</v>
      </c>
      <c r="CJ348" s="356">
        <f>IF(SUM($P336:CJ336)&gt;0,0,-CJ$190+(CJ$233&lt;=$O348)*(IFERROR(INDEX(PL!$H$89:$AC$89,MATCH(MonthlyCF!CJ$233,PL!$H$4:$AC$4,0)),0)*CJ$235))+CJ336</f>
        <v>9474566.4330812395</v>
      </c>
      <c r="CK348" s="356">
        <f>IF(SUM($P336:CK336)&gt;0,0,-CK$190+(CK$233&lt;=$O348)*(IFERROR(INDEX(PL!$H$89:$AC$89,MATCH(MonthlyCF!CK$233,PL!$H$4:$AC$4,0)),0)*CK$235))+CK336</f>
        <v>9474566.433081232</v>
      </c>
      <c r="CL348" s="356">
        <f>IF(SUM($P336:CL336)&gt;0,0,-CL$190+(CL$233&lt;=$O348)*(IFERROR(INDEX(PL!$H$89:$AC$89,MATCH(MonthlyCF!CL$233,PL!$H$4:$AC$4,0)),0)*CL$235))+CL336</f>
        <v>9104275.5340798888</v>
      </c>
      <c r="CM348" s="356">
        <f>IF(SUM($P336:CM336)&gt;0,0,-CM$190+(CM$233&lt;=$O348)*(IFERROR(INDEX(PL!$H$89:$AC$89,MATCH(MonthlyCF!CM$233,PL!$H$4:$AC$4,0)),0)*CM$235))+CM336</f>
        <v>8511445.1766209751</v>
      </c>
      <c r="CN348" s="356">
        <f>IF(SUM($P336:CN336)&gt;0,0,-CN$190+(CN$233&lt;=$O348)*(IFERROR(INDEX(PL!$H$89:$AC$89,MATCH(MonthlyCF!CN$233,PL!$H$4:$AC$4,0)),0)*CN$235))+CN336</f>
        <v>7551990.0991749642</v>
      </c>
      <c r="CO348" s="356">
        <f>IF(SUM($P336:CO336)&gt;0,0,-CO$190+(CO$233&lt;=$O348)*(IFERROR(INDEX(PL!$H$89:$AC$89,MATCH(MonthlyCF!CO$233,PL!$H$4:$AC$4,0)),0)*CO$235))+CO336</f>
        <v>6438808.518191563</v>
      </c>
      <c r="CP348" s="356">
        <f>IF(SUM($P336:CP336)&gt;0,0,-CP$190+(CP$233&lt;=$O348)*(IFERROR(INDEX(PL!$H$89:$AC$89,MATCH(MonthlyCF!CP$233,PL!$H$4:$AC$4,0)),0)*CP$235))+CP336</f>
        <v>5275159.1089978283</v>
      </c>
      <c r="CQ348" s="356">
        <f>IF(SUM($P336:CQ336)&gt;0,0,-CQ$190+(CQ$233&lt;=$O348)*(IFERROR(INDEX(PL!$H$89:$AC$89,MATCH(MonthlyCF!CQ$233,PL!$H$4:$AC$4,0)),0)*CQ$235))+CQ336</f>
        <v>5275159.1089978255</v>
      </c>
      <c r="CR348" s="356">
        <f>IF(SUM($P336:CR336)&gt;0,0,-CR$190+(CR$233&lt;=$O348)*(IFERROR(INDEX(PL!$H$89:$AC$89,MATCH(MonthlyCF!CR$233,PL!$H$4:$AC$4,0)),0)*CR$235))+CR336</f>
        <v>6438808.5181915574</v>
      </c>
      <c r="CS348" s="356">
        <f>IF(SUM($P336:CS336)&gt;0,0,-CS$190+(CS$233&lt;=$O348)*(IFERROR(INDEX(PL!$H$89:$AC$89,MATCH(MonthlyCF!CS$233,PL!$H$4:$AC$4,0)),0)*CS$235))+CS336</f>
        <v>7551990.099174967</v>
      </c>
      <c r="CT348" s="356">
        <f>IF(SUM($P336:CT336)&gt;0,0,-CT$190+(CT$233&lt;=$O348)*(IFERROR(INDEX(PL!$H$89:$AC$89,MATCH(MonthlyCF!CT$233,PL!$H$4:$AC$4,0)),0)*CT$235))+CT336</f>
        <v>8511445.1766209826</v>
      </c>
      <c r="CU348" s="356">
        <f>IF(SUM($P336:CU336)&gt;0,0,-CU$190+(CU$233&lt;=$O348)*(IFERROR(INDEX(PL!$H$89:$AC$89,MATCH(MonthlyCF!CU$233,PL!$H$4:$AC$4,0)),0)*CU$235))+CU336</f>
        <v>9217883.6113175731</v>
      </c>
      <c r="CV348" s="356">
        <f>IF(SUM($P336:CV336)&gt;0,0,-CV$190+(CV$233&lt;=$O348)*(IFERROR(INDEX(PL!$H$89:$AC$89,MATCH(MonthlyCF!CV$233,PL!$H$4:$AC$4,0)),0)*CV$235))+CV336</f>
        <v>9592795.2005536165</v>
      </c>
      <c r="CW348" s="356">
        <f>IF(SUM($P336:CW336)&gt;0,0,-CW$190+(CW$233&lt;=$O348)*(IFERROR(INDEX(PL!$H$89:$AC$89,MATCH(MonthlyCF!CW$233,PL!$H$4:$AC$4,0)),0)*CW$235))+CW336</f>
        <v>9592795.2005536072</v>
      </c>
      <c r="CX348" s="356">
        <f>IF(SUM($P336:CX336)&gt;0,0,-CX$190+(CX$233&lt;=$O348)*(IFERROR(INDEX(PL!$H$89:$AC$89,MATCH(MonthlyCF!CX$233,PL!$H$4:$AC$4,0)),0)*CX$235))+CX336</f>
        <v>9217883.6113175862</v>
      </c>
      <c r="CY348" s="356">
        <f>IF(SUM($P336:CY336)&gt;0,0,-CY$190+(CY$233&lt;=$O348)*(IFERROR(INDEX(PL!$H$89:$AC$89,MATCH(MonthlyCF!CY$233,PL!$H$4:$AC$4,0)),0)*CY$235))+CY336</f>
        <v>8645037.8378139753</v>
      </c>
      <c r="CZ348" s="356">
        <f>IF(SUM($P336:CZ336)&gt;0,0,-CZ$190+(CZ$233&lt;=$O348)*(IFERROR(INDEX(PL!$H$89:$AC$89,MATCH(MonthlyCF!CZ$233,PL!$H$4:$AC$4,0)),0)*CZ$235))+CZ336</f>
        <v>7670523.489652901</v>
      </c>
      <c r="DA348" s="356">
        <f>IF(SUM($P336:DA336)&gt;0,0,-DA$190+(DA$233&lt;=$O348)*(IFERROR(INDEX(PL!$H$89:$AC$89,MATCH(MonthlyCF!DA$233,PL!$H$4:$AC$4,0)),0)*DA$235))+DA336</f>
        <v>6539869.8006186746</v>
      </c>
      <c r="DB348" s="356">
        <f>IF(SUM($P336:DB336)&gt;0,0,-DB$190+(DB$233&lt;=$O348)*(IFERROR(INDEX(PL!$H$89:$AC$89,MATCH(MonthlyCF!DB$233,PL!$H$4:$AC$4,0)),0)*DB$235))+DB336</f>
        <v>5357956.1580257919</v>
      </c>
      <c r="DC348" s="356">
        <f>IF(SUM($P336:DC336)&gt;0,0,-DC$190+(DC$233&lt;=$O348)*(IFERROR(INDEX(PL!$H$89:$AC$89,MATCH(MonthlyCF!DC$233,PL!$H$4:$AC$4,0)),0)*DC$235))+DC336</f>
        <v>5357956.1580257891</v>
      </c>
      <c r="DD348" s="356">
        <f>IF(SUM($P336:DD336)&gt;0,0,-DD$190+(DD$233&lt;=$O348)*(IFERROR(INDEX(PL!$H$89:$AC$89,MATCH(MonthlyCF!DD$233,PL!$H$4:$AC$4,0)),0)*DD$235))+DD336</f>
        <v>6539869.8006186681</v>
      </c>
      <c r="DE348" s="356">
        <f>IF(SUM($P336:DE336)&gt;0,0,-DE$190+(DE$233&lt;=$O348)*(IFERROR(INDEX(PL!$H$89:$AC$89,MATCH(MonthlyCF!DE$233,PL!$H$4:$AC$4,0)),0)*DE$235))+DE336</f>
        <v>7670523.4896529038</v>
      </c>
      <c r="DF348" s="356">
        <f>IF(SUM($P336:DF336)&gt;0,0,-DF$190+(DF$233&lt;=$O348)*(IFERROR(INDEX(PL!$H$89:$AC$89,MATCH(MonthlyCF!DF$233,PL!$H$4:$AC$4,0)),0)*DF$235))+DF336</f>
        <v>8645037.8378139809</v>
      </c>
      <c r="DG348" s="356">
        <f>IF(SUM($P336:DG336)&gt;0,0,-DG$190+(DG$233&lt;=$O348)*(IFERROR(INDEX(PL!$H$89:$AC$89,MATCH(MonthlyCF!DG$233,PL!$H$4:$AC$4,0)),0)*DG$235))+DG336</f>
        <v>9362564.2826547679</v>
      </c>
      <c r="DH348" s="356">
        <f>IF(SUM($P336:DH336)&gt;0,0,-DH$190+(DH$233&lt;=$O348)*(IFERROR(INDEX(PL!$H$89:$AC$89,MATCH(MonthlyCF!DH$233,PL!$H$4:$AC$4,0)),0)*DH$235))+DH336</f>
        <v>9743360.3528313339</v>
      </c>
      <c r="DI348" s="356">
        <f>IF(SUM($P336:DI336)&gt;0,0,-DI$190+(DI$233&lt;=$O348)*(IFERROR(INDEX(PL!$H$89:$AC$89,MATCH(MonthlyCF!DI$233,PL!$H$4:$AC$4,0)),0)*DI$235))+DI336</f>
        <v>9743360.3528313264</v>
      </c>
      <c r="DJ348" s="356">
        <f>IF(SUM($P336:DJ336)&gt;0,0,-DJ$190+(DJ$233&lt;=$O348)*(IFERROR(INDEX(PL!$H$89:$AC$89,MATCH(MonthlyCF!DJ$233,PL!$H$4:$AC$4,0)),0)*DJ$235))+DJ336</f>
        <v>9362564.2826547809</v>
      </c>
      <c r="DK348" s="356">
        <f>IF(SUM($P336:DK336)&gt;0,0,-DK$190+(DK$233&lt;=$O348)*(IFERROR(INDEX(PL!$H$89:$AC$89,MATCH(MonthlyCF!DK$233,PL!$H$4:$AC$4,0)),0)*DK$235))+DK336</f>
        <v>8779073.6598569266</v>
      </c>
      <c r="DL348" s="356">
        <f>IF(SUM($P336:DL336)&gt;0,0,-DL$190+(DL$233&lt;=$O348)*(IFERROR(INDEX(PL!$H$89:$AC$89,MATCH(MonthlyCF!DL$233,PL!$H$4:$AC$4,0)),0)*DL$235))+DL336</f>
        <v>7789450.0855479836</v>
      </c>
      <c r="DM348" s="356">
        <f>IF(SUM($P336:DM336)&gt;0,0,-DM$190+(DM$233&lt;=$O348)*(IFERROR(INDEX(PL!$H$89:$AC$89,MATCH(MonthlyCF!DM$233,PL!$H$4:$AC$4,0)),0)*DM$235))+DM336</f>
        <v>6641266.3290347327</v>
      </c>
      <c r="DN348" s="356">
        <f>IF(SUM($P336:DN336)&gt;0,0,-DN$190+(DN$233&lt;=$O348)*(IFERROR(INDEX(PL!$H$89:$AC$89,MATCH(MonthlyCF!DN$233,PL!$H$4:$AC$4,0)),0)*DN$235))+DN336</f>
        <v>5441027.8659331668</v>
      </c>
      <c r="DO348" s="356">
        <f>IF(SUM($P336:DO336)&gt;0,0,-DO$190+(DO$233&lt;=$O348)*(IFERROR(INDEX(PL!$H$89:$AC$89,MATCH(MonthlyCF!DO$233,PL!$H$4:$AC$4,0)),0)*DO$235))+DO336</f>
        <v>5441027.8659331631</v>
      </c>
      <c r="DP348" s="356">
        <f>IF(SUM($P336:DP336)&gt;0,0,-DP$190+(DP$233&lt;=$O348)*(IFERROR(INDEX(PL!$H$89:$AC$89,MATCH(MonthlyCF!DP$233,PL!$H$4:$AC$4,0)),0)*DP$235))+DP336</f>
        <v>6641266.3290347261</v>
      </c>
      <c r="DQ348" s="356">
        <f>IF(SUM($P336:DQ336)&gt;0,0,-DQ$190+(DQ$233&lt;=$O348)*(IFERROR(INDEX(PL!$H$89:$AC$89,MATCH(MonthlyCF!DQ$233,PL!$H$4:$AC$4,0)),0)*DQ$235))+DQ336</f>
        <v>7789450.0855479864</v>
      </c>
      <c r="DR348" s="356">
        <f>IF(SUM($P336:DR336)&gt;0,0,-DR$190+(DR$233&lt;=$O348)*(IFERROR(INDEX(PL!$H$89:$AC$89,MATCH(MonthlyCF!DR$233,PL!$H$4:$AC$4,0)),0)*DR$235))+DR336</f>
        <v>8779073.6598569341</v>
      </c>
      <c r="DS348" s="356">
        <f>IF(SUM($P336:DS336)&gt;0,0,-DS$190+(DS$233&lt;=$O348)*(IFERROR(INDEX(PL!$H$89:$AC$89,MATCH(MonthlyCF!DS$233,PL!$H$4:$AC$4,0)),0)*DS$235))+DS336</f>
        <v>9507724.8965929188</v>
      </c>
      <c r="DT348" s="356">
        <f>IF(SUM($P336:DT336)&gt;0,0,-DT$190+(DT$233&lt;=$O348)*(IFERROR(INDEX(PL!$H$89:$AC$89,MATCH(MonthlyCF!DT$233,PL!$H$4:$AC$4,0)),0)*DT$235))+DT336</f>
        <v>9894424.9680305999</v>
      </c>
      <c r="DU348" s="356">
        <f>IF(SUM($P336:DU336)&gt;0,0,-DU$190+(DU$233&lt;=$O348)*(IFERROR(INDEX(PL!$H$89:$AC$89,MATCH(MonthlyCF!DU$233,PL!$H$4:$AC$4,0)),0)*DU$235))+DU336</f>
        <v>9894424.9680305906</v>
      </c>
      <c r="DV348" s="356">
        <f>IF(SUM($P336:DV336)&gt;0,0,-DV$190+(DV$233&lt;=$O348)*(IFERROR(INDEX(PL!$H$89:$AC$89,MATCH(MonthlyCF!DV$233,PL!$H$4:$AC$4,0)),0)*DV$235))+DV336</f>
        <v>9507724.8965929318</v>
      </c>
      <c r="DW348" s="356">
        <f>IF(SUM($P336:DW336)&gt;0,0,-DW$190+(DW$233&lt;=$O348)*(IFERROR(INDEX(PL!$H$89:$AC$89,MATCH(MonthlyCF!DW$233,PL!$H$4:$AC$4,0)),0)*DW$235))+DW336</f>
        <v>8943677.2002814934</v>
      </c>
      <c r="DX348" s="356">
        <f>IF(SUM($P336:DX336)&gt;0,0,-DX$190+(DX$233&lt;=$O348)*(IFERROR(INDEX(PL!$H$89:$AC$89,MATCH(MonthlyCF!DX$233,PL!$H$4:$AC$4,0)),0)*DX$235))+DX336</f>
        <v>7935498.645079325</v>
      </c>
      <c r="DY348" s="356">
        <f>IF(SUM($P336:DY336)&gt;0,0,-DY$190+(DY$233&lt;=$O348)*(IFERROR(INDEX(PL!$H$89:$AC$89,MATCH(MonthlyCF!DY$233,PL!$H$4:$AC$4,0)),0)*DY$235))+DY336</f>
        <v>6765786.9781392301</v>
      </c>
      <c r="DZ348" s="356">
        <f>IF(SUM($P336:DZ336)&gt;0,0,-DZ$190+(DZ$233&lt;=$O348)*(IFERROR(INDEX(PL!$H$89:$AC$89,MATCH(MonthlyCF!DZ$233,PL!$H$4:$AC$4,0)),0)*DZ$235))+DZ336</f>
        <v>5543044.6031177044</v>
      </c>
      <c r="EA348" s="356">
        <f>IF(SUM($P336:EA336)&gt;0,0,-EA$190+(EA$233&lt;=$O348)*(IFERROR(INDEX(PL!$H$89:$AC$89,MATCH(MonthlyCF!EA$233,PL!$H$4:$AC$4,0)),0)*EA$235))+EA336</f>
        <v>5543044.6031177016</v>
      </c>
      <c r="EB348" s="356">
        <f>IF(SUM($P336:EB336)&gt;0,0,-EB$190+(EB$233&lt;=$O348)*(IFERROR(INDEX(PL!$H$89:$AC$89,MATCH(MonthlyCF!EB$233,PL!$H$4:$AC$4,0)),0)*EB$235))+EB336</f>
        <v>6765786.9781392235</v>
      </c>
      <c r="EC348" s="356">
        <f>IF(SUM($P336:EC336)&gt;0,0,-EC$190+(EC$233&lt;=$O348)*(IFERROR(INDEX(PL!$H$89:$AC$89,MATCH(MonthlyCF!EC$233,PL!$H$4:$AC$4,0)),0)*EC$235))+EC336</f>
        <v>7935498.6450793277</v>
      </c>
      <c r="ED348" s="356">
        <f>IF(SUM($P336:ED336)&gt;0,0,-ED$190+(ED$233&lt;=$O348)*(IFERROR(INDEX(PL!$H$89:$AC$89,MATCH(MonthlyCF!ED$233,PL!$H$4:$AC$4,0)),0)*ED$235))+ED336</f>
        <v>8943677.2002815008</v>
      </c>
      <c r="EE348" s="356">
        <f>IF(SUM($P336:EE336)&gt;0,0,-EE$190+(EE$233&lt;=$O348)*(IFERROR(INDEX(PL!$H$89:$AC$89,MATCH(MonthlyCF!EE$233,PL!$H$4:$AC$4,0)),0)*EE$235))+EE336</f>
        <v>9685990.3081839047</v>
      </c>
      <c r="EF348" s="356">
        <f>IF(SUM($P336:EF336)&gt;0,0,-EF$190+(EF$233&lt;=$O348)*(IFERROR(INDEX(PL!$H$89:$AC$89,MATCH(MonthlyCF!EF$233,PL!$H$4:$AC$4,0)),0)*EF$235))+EF336</f>
        <v>10079940.825774252</v>
      </c>
      <c r="EG348" s="356">
        <f>IF(SUM($P336:EG336)&gt;0,0,-EG$190+(EG$233&lt;=$O348)*(IFERROR(INDEX(PL!$H$89:$AC$89,MATCH(MonthlyCF!EG$233,PL!$H$4:$AC$4,0)),0)*EG$235))+EG336</f>
        <v>10079940.825774243</v>
      </c>
      <c r="EH348" s="356">
        <f>IF(SUM($P336:EH336)&gt;0,0,-EH$190+(EH$233&lt;=$O348)*(IFERROR(INDEX(PL!$H$89:$AC$89,MATCH(MonthlyCF!EH$233,PL!$H$4:$AC$4,0)),0)*EH$235))+EH336</f>
        <v>975651070.65158248</v>
      </c>
      <c r="EI348" s="356">
        <f>IF(SUM($P336:EI336)&gt;0,0,-EI$190+(EI$233&lt;=$O348)*(IFERROR(INDEX(PL!$H$89:$AC$89,MATCH(MonthlyCF!EI$233,PL!$H$4:$AC$4,0)),0)*EI$235))+EI336</f>
        <v>0</v>
      </c>
      <c r="EJ348" s="356">
        <f>IF(SUM($P336:EJ336)&gt;0,0,-EJ$190+(EJ$233&lt;=$O348)*(IFERROR(INDEX(PL!$H$89:$AC$89,MATCH(MonthlyCF!EJ$233,PL!$H$4:$AC$4,0)),0)*EJ$235))+EJ336</f>
        <v>0</v>
      </c>
      <c r="EK348" s="356">
        <f>IF(SUM($P336:EK336)&gt;0,0,-EK$190+(EK$233&lt;=$O348)*(IFERROR(INDEX(PL!$H$89:$AC$89,MATCH(MonthlyCF!EK$233,PL!$H$4:$AC$4,0)),0)*EK$235))+EK336</f>
        <v>0</v>
      </c>
      <c r="EL348" s="356">
        <f>IF(SUM($P336:EL336)&gt;0,0,-EL$190+(EL$233&lt;=$O348)*(IFERROR(INDEX(PL!$H$89:$AC$89,MATCH(MonthlyCF!EL$233,PL!$H$4:$AC$4,0)),0)*EL$235))+EL336</f>
        <v>0</v>
      </c>
      <c r="EM348" s="356">
        <f>IF(SUM($P336:EM336)&gt;0,0,-EM$190+(EM$233&lt;=$O348)*(IFERROR(INDEX(PL!$H$89:$AC$89,MATCH(MonthlyCF!EM$233,PL!$H$4:$AC$4,0)),0)*EM$235))+EM336</f>
        <v>0</v>
      </c>
      <c r="EN348" s="356">
        <f>IF(SUM($P336:EN336)&gt;0,0,-EN$190+(EN$233&lt;=$O348)*(IFERROR(INDEX(PL!$H$89:$AC$89,MATCH(MonthlyCF!EN$233,PL!$H$4:$AC$4,0)),0)*EN$235))+EN336</f>
        <v>0</v>
      </c>
      <c r="EO348" s="356">
        <f>IF(SUM($P336:EO336)&gt;0,0,-EO$190+(EO$233&lt;=$O348)*(IFERROR(INDEX(PL!$H$89:$AC$89,MATCH(MonthlyCF!EO$233,PL!$H$4:$AC$4,0)),0)*EO$235))+EO336</f>
        <v>0</v>
      </c>
      <c r="EP348" s="356">
        <f>IF(SUM($P336:EP336)&gt;0,0,-EP$190+(EP$233&lt;=$O348)*(IFERROR(INDEX(PL!$H$89:$AC$89,MATCH(MonthlyCF!EP$233,PL!$H$4:$AC$4,0)),0)*EP$235))+EP336</f>
        <v>0</v>
      </c>
      <c r="EQ348" s="356">
        <f>IF(SUM($P336:EQ336)&gt;0,0,-EQ$190+(EQ$233&lt;=$O348)*(IFERROR(INDEX(PL!$H$89:$AC$89,MATCH(MonthlyCF!EQ$233,PL!$H$4:$AC$4,0)),0)*EQ$235))+EQ336</f>
        <v>0</v>
      </c>
      <c r="ER348" s="356">
        <f>IF(SUM($P336:ER336)&gt;0,0,-ER$190+(ER$233&lt;=$O348)*(IFERROR(INDEX(PL!$H$89:$AC$89,MATCH(MonthlyCF!ER$233,PL!$H$4:$AC$4,0)),0)*ER$235))+ER336</f>
        <v>0</v>
      </c>
      <c r="ES348" s="356">
        <f>IF(SUM($P336:ES336)&gt;0,0,-ES$190+(ES$233&lt;=$O348)*(IFERROR(INDEX(PL!$H$89:$AC$89,MATCH(MonthlyCF!ES$233,PL!$H$4:$AC$4,0)),0)*ES$235))+ES336</f>
        <v>0</v>
      </c>
      <c r="ET348" s="356">
        <f>IF(SUM($P336:ET336)&gt;0,0,-ET$190+(ET$233&lt;=$O348)*(IFERROR(INDEX(PL!$H$89:$AC$89,MATCH(MonthlyCF!ET$233,PL!$H$4:$AC$4,0)),0)*ET$235))+ET336</f>
        <v>0</v>
      </c>
      <c r="EU348" s="356">
        <f>IF(SUM($P336:EU336)&gt;0,0,-EU$190+(EU$233&lt;=$O348)*(IFERROR(INDEX(PL!$H$89:$AC$89,MATCH(MonthlyCF!EU$233,PL!$H$4:$AC$4,0)),0)*EU$235))+EU336</f>
        <v>0</v>
      </c>
      <c r="EV348" s="356">
        <f>IF(SUM($P336:EV336)&gt;0,0,-EV$190+(EV$233&lt;=$O348)*(IFERROR(INDEX(PL!$H$89:$AC$89,MATCH(MonthlyCF!EV$233,PL!$H$4:$AC$4,0)),0)*EV$235))+EV336</f>
        <v>0</v>
      </c>
      <c r="EW348" s="356">
        <f>IF(SUM($P336:EW336)&gt;0,0,-EW$190+(EW$233&lt;=$O348)*(IFERROR(INDEX(PL!$H$89:$AC$89,MATCH(MonthlyCF!EW$233,PL!$H$4:$AC$4,0)),0)*EW$235))+EW336</f>
        <v>0</v>
      </c>
      <c r="EX348" s="356">
        <f>IF(SUM($P336:EX336)&gt;0,0,-EX$190+(EX$233&lt;=$O348)*(IFERROR(INDEX(PL!$H$89:$AC$89,MATCH(MonthlyCF!EX$233,PL!$H$4:$AC$4,0)),0)*EX$235))+EX336</f>
        <v>0</v>
      </c>
      <c r="EY348" s="356">
        <f>IF(SUM($P336:EY336)&gt;0,0,-EY$190+(EY$233&lt;=$O348)*(IFERROR(INDEX(PL!$H$89:$AC$89,MATCH(MonthlyCF!EY$233,PL!$H$4:$AC$4,0)),0)*EY$235))+EY336</f>
        <v>0</v>
      </c>
      <c r="EZ348" s="356">
        <f>IF(SUM($P336:EZ336)&gt;0,0,-EZ$190+(EZ$233&lt;=$O348)*(IFERROR(INDEX(PL!$H$89:$AC$89,MATCH(MonthlyCF!EZ$233,PL!$H$4:$AC$4,0)),0)*EZ$235))+EZ336</f>
        <v>0</v>
      </c>
      <c r="FA348" s="356">
        <f>IF(SUM($P336:FA336)&gt;0,0,-FA$190+(FA$233&lt;=$O348)*(IFERROR(INDEX(PL!$H$89:$AC$89,MATCH(MonthlyCF!FA$233,PL!$H$4:$AC$4,0)),0)*FA$235))+FA336</f>
        <v>0</v>
      </c>
      <c r="FB348" s="356">
        <f>IF(SUM($P336:FB336)&gt;0,0,-FB$190+(FB$233&lt;=$O348)*(IFERROR(INDEX(PL!$H$89:$AC$89,MATCH(MonthlyCF!FB$233,PL!$H$4:$AC$4,0)),0)*FB$235))+FB336</f>
        <v>0</v>
      </c>
      <c r="FC348" s="356">
        <f>IF(SUM($P336:FC336)&gt;0,0,-FC$190+(FC$233&lt;=$O348)*(IFERROR(INDEX(PL!$H$89:$AC$89,MATCH(MonthlyCF!FC$233,PL!$H$4:$AC$4,0)),0)*FC$235))+FC336</f>
        <v>0</v>
      </c>
      <c r="FD348" s="356">
        <f>IF(SUM($P336:FD336)&gt;0,0,-FD$190+(FD$233&lt;=$O348)*(IFERROR(INDEX(PL!$H$89:$AC$89,MATCH(MonthlyCF!FD$233,PL!$H$4:$AC$4,0)),0)*FD$235))+FD336</f>
        <v>0</v>
      </c>
      <c r="FE348" s="356">
        <f>IF(SUM($P336:FE336)&gt;0,0,-FE$190+(FE$233&lt;=$O348)*(IFERROR(INDEX(PL!$H$89:$AC$89,MATCH(MonthlyCF!FE$233,PL!$H$4:$AC$4,0)),0)*FE$235))+FE336</f>
        <v>0</v>
      </c>
      <c r="FF348" s="356">
        <f>IF(SUM($P336:FF336)&gt;0,0,-FF$190+(FF$233&lt;=$O348)*(IFERROR(INDEX(PL!$H$89:$AC$89,MATCH(MonthlyCF!FF$233,PL!$H$4:$AC$4,0)),0)*FF$235))+FF336</f>
        <v>0</v>
      </c>
      <c r="FG348" s="356">
        <f>IF(SUM($P336:FG336)&gt;0,0,-FG$190+(FG$233&lt;=$O348)*(IFERROR(INDEX(PL!$H$89:$AC$89,MATCH(MonthlyCF!FG$233,PL!$H$4:$AC$4,0)),0)*FG$235))+FG336</f>
        <v>0</v>
      </c>
      <c r="FH348" s="356">
        <f>IF(SUM($P336:FH336)&gt;0,0,-FH$190+(FH$233&lt;=$O348)*(IFERROR(INDEX(PL!$H$89:$AC$89,MATCH(MonthlyCF!FH$233,PL!$H$4:$AC$4,0)),0)*FH$235))+FH336</f>
        <v>0</v>
      </c>
      <c r="FI348" s="356">
        <f>IF(SUM($P336:FI336)&gt;0,0,-FI$190+(FI$233&lt;=$O348)*(IFERROR(INDEX(PL!$H$89:$AC$89,MATCH(MonthlyCF!FI$233,PL!$H$4:$AC$4,0)),0)*FI$235))+FI336</f>
        <v>0</v>
      </c>
      <c r="FJ348" s="356">
        <f>IF(SUM($P336:FJ336)&gt;0,0,-FJ$190+(FJ$233&lt;=$O348)*(IFERROR(INDEX(PL!$H$89:$AC$89,MATCH(MonthlyCF!FJ$233,PL!$H$4:$AC$4,0)),0)*FJ$235))+FJ336</f>
        <v>0</v>
      </c>
      <c r="FK348" s="356">
        <f>IF(SUM($P336:FK336)&gt;0,0,-FK$190+(FK$233&lt;=$O348)*(IFERROR(INDEX(PL!$H$89:$AC$89,MATCH(MonthlyCF!FK$233,PL!$H$4:$AC$4,0)),0)*FK$235))+FK336</f>
        <v>0</v>
      </c>
      <c r="FL348" s="356">
        <f>IF(SUM($P336:FL336)&gt;0,0,-FL$190+(FL$233&lt;=$O348)*(IFERROR(INDEX(PL!$H$89:$AC$89,MATCH(MonthlyCF!FL$233,PL!$H$4:$AC$4,0)),0)*FL$235))+FL336</f>
        <v>0</v>
      </c>
      <c r="FM348" s="356">
        <f>IF(SUM($P336:FM336)&gt;0,0,-FM$190+(FM$233&lt;=$O348)*(IFERROR(INDEX(PL!$H$89:$AC$89,MATCH(MonthlyCF!FM$233,PL!$H$4:$AC$4,0)),0)*FM$235))+FM336</f>
        <v>0</v>
      </c>
      <c r="FN348" s="356">
        <f>IF(SUM($P336:FN336)&gt;0,0,-FN$190+(FN$233&lt;=$O348)*(IFERROR(INDEX(PL!$H$89:$AC$89,MATCH(MonthlyCF!FN$233,PL!$H$4:$AC$4,0)),0)*FN$235))+FN336</f>
        <v>0</v>
      </c>
      <c r="FO348" s="356">
        <f>IF(SUM($P336:FO336)&gt;0,0,-FO$190+(FO$233&lt;=$O348)*(IFERROR(INDEX(PL!$H$89:$AC$89,MATCH(MonthlyCF!FO$233,PL!$H$4:$AC$4,0)),0)*FO$235))+FO336</f>
        <v>0</v>
      </c>
      <c r="FP348" s="356">
        <f>IF(SUM($P336:FP336)&gt;0,0,-FP$190+(FP$233&lt;=$O348)*(IFERROR(INDEX(PL!$H$89:$AC$89,MATCH(MonthlyCF!FP$233,PL!$H$4:$AC$4,0)),0)*FP$235))+FP336</f>
        <v>0</v>
      </c>
      <c r="FQ348" s="356">
        <f>IF(SUM($P336:FQ336)&gt;0,0,-FQ$190+(FQ$233&lt;=$O348)*(IFERROR(INDEX(PL!$H$89:$AC$89,MATCH(MonthlyCF!FQ$233,PL!$H$4:$AC$4,0)),0)*FQ$235))+FQ336</f>
        <v>0</v>
      </c>
      <c r="FR348" s="356">
        <f>IF(SUM($P336:FR336)&gt;0,0,-FR$190+(FR$233&lt;=$O348)*(IFERROR(INDEX(PL!$H$89:$AC$89,MATCH(MonthlyCF!FR$233,PL!$H$4:$AC$4,0)),0)*FR$235))+FR336</f>
        <v>0</v>
      </c>
      <c r="FS348" s="356">
        <f>IF(SUM($P336:FS336)&gt;0,0,-FS$190+(FS$233&lt;=$O348)*(IFERROR(INDEX(PL!$H$89:$AC$89,MATCH(MonthlyCF!FS$233,PL!$H$4:$AC$4,0)),0)*FS$235))+FS336</f>
        <v>0</v>
      </c>
      <c r="FT348" s="356">
        <f>IF(SUM($P336:FT336)&gt;0,0,-FT$190+(FT$233&lt;=$O348)*(IFERROR(INDEX(PL!$H$89:$AC$89,MATCH(MonthlyCF!FT$233,PL!$H$4:$AC$4,0)),0)*FT$235))+FT336</f>
        <v>0</v>
      </c>
      <c r="FU348" s="356">
        <f>IF(SUM($P336:FU336)&gt;0,0,-FU$190+(FU$233&lt;=$O348)*(IFERROR(INDEX(PL!$H$89:$AC$89,MATCH(MonthlyCF!FU$233,PL!$H$4:$AC$4,0)),0)*FU$235))+FU336</f>
        <v>0</v>
      </c>
      <c r="FV348" s="356">
        <f>IF(SUM($P336:FV336)&gt;0,0,-FV$190+(FV$233&lt;=$O348)*(IFERROR(INDEX(PL!$H$89:$AC$89,MATCH(MonthlyCF!FV$233,PL!$H$4:$AC$4,0)),0)*FV$235))+FV336</f>
        <v>0</v>
      </c>
      <c r="FW348" s="356">
        <f>IF(SUM($P336:FW336)&gt;0,0,-FW$190+(FW$233&lt;=$O348)*(IFERROR(INDEX(PL!$H$89:$AC$89,MATCH(MonthlyCF!FW$233,PL!$H$4:$AC$4,0)),0)*FW$235))+FW336</f>
        <v>0</v>
      </c>
      <c r="FX348" s="356">
        <f>IF(SUM($P336:FX336)&gt;0,0,-FX$190+(FX$233&lt;=$O348)*(IFERROR(INDEX(PL!$H$89:$AC$89,MATCH(MonthlyCF!FX$233,PL!$H$4:$AC$4,0)),0)*FX$235))+FX336</f>
        <v>0</v>
      </c>
      <c r="FY348" s="356">
        <f>IF(SUM($P336:FY336)&gt;0,0,-FY$190+(FY$233&lt;=$O348)*(IFERROR(INDEX(PL!$H$89:$AC$89,MATCH(MonthlyCF!FY$233,PL!$H$4:$AC$4,0)),0)*FY$235))+FY336</f>
        <v>0</v>
      </c>
      <c r="FZ348" s="356">
        <f>IF(SUM($P336:FZ336)&gt;0,0,-FZ$190+(FZ$233&lt;=$O348)*(IFERROR(INDEX(PL!$H$89:$AC$89,MATCH(MonthlyCF!FZ$233,PL!$H$4:$AC$4,0)),0)*FZ$235))+FZ336</f>
        <v>0</v>
      </c>
      <c r="GA348" s="356">
        <f>IF(SUM($P336:GA336)&gt;0,0,-GA$190+(GA$233&lt;=$O348)*(IFERROR(INDEX(PL!$H$89:$AC$89,MATCH(MonthlyCF!GA$233,PL!$H$4:$AC$4,0)),0)*GA$235))+GA336</f>
        <v>0</v>
      </c>
      <c r="GB348" s="356">
        <f>IF(SUM($P336:GB336)&gt;0,0,-GB$190+(GB$233&lt;=$O348)*(IFERROR(INDEX(PL!$H$89:$AC$89,MATCH(MonthlyCF!GB$233,PL!$H$4:$AC$4,0)),0)*GB$235))+GB336</f>
        <v>0</v>
      </c>
      <c r="GC348" s="356">
        <f>IF(SUM($P336:GC336)&gt;0,0,-GC$190+(GC$233&lt;=$O348)*(IFERROR(INDEX(PL!$H$89:$AC$89,MATCH(MonthlyCF!GC$233,PL!$H$4:$AC$4,0)),0)*GC$235))+GC336</f>
        <v>0</v>
      </c>
      <c r="GD348" s="356">
        <f>IF(SUM($P336:GD336)&gt;0,0,-GD$190+(GD$233&lt;=$O348)*(IFERROR(INDEX(PL!$H$89:$AC$89,MATCH(MonthlyCF!GD$233,PL!$H$4:$AC$4,0)),0)*GD$235))+GD336</f>
        <v>0</v>
      </c>
      <c r="GE348" s="356">
        <f>IF(SUM($P336:GE336)&gt;0,0,-GE$190+(GE$233&lt;=$O348)*(IFERROR(INDEX(PL!$H$89:$AC$89,MATCH(MonthlyCF!GE$233,PL!$H$4:$AC$4,0)),0)*GE$235))+GE336</f>
        <v>0</v>
      </c>
      <c r="GF348" s="356">
        <f>IF(SUM($P336:GF336)&gt;0,0,-GF$190+(GF$233&lt;=$O348)*(IFERROR(INDEX(PL!$H$89:$AC$89,MATCH(MonthlyCF!GF$233,PL!$H$4:$AC$4,0)),0)*GF$235))+GF336</f>
        <v>0</v>
      </c>
      <c r="GG348" s="356">
        <f>IF(SUM($P336:GG336)&gt;0,0,-GG$190+(GG$233&lt;=$O348)*(IFERROR(INDEX(PL!$H$89:$AC$89,MATCH(MonthlyCF!GG$233,PL!$H$4:$AC$4,0)),0)*GG$235))+GG336</f>
        <v>0</v>
      </c>
      <c r="GH348" s="356">
        <f>IF(SUM($P336:GH336)&gt;0,0,-GH$190+(GH$233&lt;=$O348)*(IFERROR(INDEX(PL!$H$89:$AC$89,MATCH(MonthlyCF!GH$233,PL!$H$4:$AC$4,0)),0)*GH$235))+GH336</f>
        <v>0</v>
      </c>
      <c r="GI348" s="356">
        <f>IF(SUM($P336:GI336)&gt;0,0,-GI$190+(GI$233&lt;=$O348)*(IFERROR(INDEX(PL!$H$89:$AC$89,MATCH(MonthlyCF!GI$233,PL!$H$4:$AC$4,0)),0)*GI$235))+GI336</f>
        <v>0</v>
      </c>
      <c r="GJ348" s="356">
        <f>IF(SUM($P336:GJ336)&gt;0,0,-GJ$190+(GJ$233&lt;=$O348)*(IFERROR(INDEX(PL!$H$89:$AC$89,MATCH(MonthlyCF!GJ$233,PL!$H$4:$AC$4,0)),0)*GJ$235))+GJ336</f>
        <v>0</v>
      </c>
      <c r="GK348" s="356">
        <f>IF(SUM($P336:GK336)&gt;0,0,-GK$190+(GK$233&lt;=$O348)*(IFERROR(INDEX(PL!$H$89:$AC$89,MATCH(MonthlyCF!GK$233,PL!$H$4:$AC$4,0)),0)*GK$235))+GK336</f>
        <v>0</v>
      </c>
      <c r="GL348" s="356">
        <f>IF(SUM($P336:GL336)&gt;0,0,-GL$190+(GL$233&lt;=$O348)*(IFERROR(INDEX(PL!$H$89:$AC$89,MATCH(MonthlyCF!GL$233,PL!$H$4:$AC$4,0)),0)*GL$235))+GL336</f>
        <v>0</v>
      </c>
      <c r="GM348" s="356">
        <f>IF(SUM($P336:GM336)&gt;0,0,-GM$190+(GM$233&lt;=$O348)*(IFERROR(INDEX(PL!$H$89:$AC$89,MATCH(MonthlyCF!GM$233,PL!$H$4:$AC$4,0)),0)*GM$235))+GM336</f>
        <v>0</v>
      </c>
      <c r="GN348" s="356">
        <f>IF(SUM($P336:GN336)&gt;0,0,-GN$190+(GN$233&lt;=$O348)*(IFERROR(INDEX(PL!$H$89:$AC$89,MATCH(MonthlyCF!GN$233,PL!$H$4:$AC$4,0)),0)*GN$235))+GN336</f>
        <v>0</v>
      </c>
    </row>
    <row r="349" spans="13:196" hidden="1" outlineLevel="1" x14ac:dyDescent="0.75">
      <c r="M349" s="565">
        <f t="shared" si="588"/>
        <v>5.5080758969919588</v>
      </c>
      <c r="N349" s="564">
        <f t="shared" si="589"/>
        <v>0.24724034667015077</v>
      </c>
      <c r="O349" s="1">
        <v>9</v>
      </c>
      <c r="P349" s="356">
        <f>IF(SUM($P337:P337)&gt;0,0,-P$190+(P$233&lt;=$O349)*(IFERROR(INDEX(PL!$H$89:$AC$89,MATCH(MonthlyCF!P$233,PL!$H$4:$AC$4,0)),0)*P$235))+P337</f>
        <v>-11919593.055779437</v>
      </c>
      <c r="Q349" s="356">
        <f>IF(SUM($P337:Q337)&gt;0,0,-Q$190+(Q$233&lt;=$O349)*(IFERROR(INDEX(PL!$H$89:$AC$89,MATCH(MonthlyCF!Q$233,PL!$H$4:$AC$4,0)),0)*Q$235))+Q337</f>
        <v>-4047304.3314319733</v>
      </c>
      <c r="R349" s="356">
        <f>IF(SUM($P337:R337)&gt;0,0,-R$190+(R$233&lt;=$O349)*(IFERROR(INDEX(PL!$H$89:$AC$89,MATCH(MonthlyCF!R$233,PL!$H$4:$AC$4,0)),0)*R$235))+R337</f>
        <v>-4408131.0589997172</v>
      </c>
      <c r="S349" s="356">
        <f>IF(SUM($P337:S337)&gt;0,0,-S$190+(S$233&lt;=$O349)*(IFERROR(INDEX(PL!$H$89:$AC$89,MATCH(MonthlyCF!S$233,PL!$H$4:$AC$4,0)),0)*S$235))+S337</f>
        <v>-4768342.5301141627</v>
      </c>
      <c r="T349" s="356">
        <f>IF(SUM($P337:T337)&gt;0,0,-T$190+(T$233&lt;=$O349)*(IFERROR(INDEX(PL!$H$89:$AC$89,MATCH(MonthlyCF!T$233,PL!$H$4:$AC$4,0)),0)*T$235))+T337</f>
        <v>-2925595.0161827197</v>
      </c>
      <c r="U349" s="356">
        <f>IF(SUM($P337:U337)&gt;0,0,-U$190+(U$233&lt;=$O349)*(IFERROR(INDEX(PL!$H$89:$AC$89,MATCH(MonthlyCF!U$233,PL!$H$4:$AC$4,0)),0)*U$235))+U337</f>
        <v>-76508431.006988153</v>
      </c>
      <c r="V349" s="356">
        <f>IF(SUM($P337:V337)&gt;0,0,-V$190+(V$233&lt;=$O349)*(IFERROR(INDEX(PL!$H$89:$AC$89,MATCH(MonthlyCF!V$233,PL!$H$4:$AC$4,0)),0)*V$235))+V337</f>
        <v>-78825744.713935822</v>
      </c>
      <c r="W349" s="356">
        <f>IF(SUM($P337:W337)&gt;0,0,-W$190+(W$233&lt;=$O349)*(IFERROR(INDEX(PL!$H$89:$AC$89,MATCH(MonthlyCF!W$233,PL!$H$4:$AC$4,0)),0)*W$235))+W337</f>
        <v>-77859196.7431034</v>
      </c>
      <c r="X349" s="356">
        <f>IF(SUM($P337:X337)&gt;0,0,-X$190+(X$233&lt;=$O349)*(IFERROR(INDEX(PL!$H$89:$AC$89,MATCH(MonthlyCF!X$233,PL!$H$4:$AC$4,0)),0)*X$235))+X337</f>
        <v>-1776705.23195166</v>
      </c>
      <c r="Y349" s="356">
        <f>IF(SUM($P337:Y337)&gt;0,0,-Y$190+(Y$233&lt;=$O349)*(IFERROR(INDEX(PL!$H$89:$AC$89,MATCH(MonthlyCF!Y$233,PL!$H$4:$AC$4,0)),0)*Y$235))+Y337</f>
        <v>-1805021.7962741829</v>
      </c>
      <c r="Z349" s="356">
        <f>IF(SUM($P337:Z337)&gt;0,0,-Z$190+(Z$233&lt;=$O349)*(IFERROR(INDEX(PL!$H$89:$AC$89,MATCH(MonthlyCF!Z$233,PL!$H$4:$AC$4,0)),0)*Z$235))+Z337</f>
        <v>-1827428.882366918</v>
      </c>
      <c r="AA349" s="356">
        <f>IF(SUM($P337:AA337)&gt;0,0,-AA$190+(AA$233&lt;=$O349)*(IFERROR(INDEX(PL!$H$89:$AC$89,MATCH(MonthlyCF!AA$233,PL!$H$4:$AC$4,0)),0)*AA$235))+AA337</f>
        <v>-1843165.1443513769</v>
      </c>
      <c r="AB349" s="356">
        <f>IF(SUM($P337:AB337)&gt;0,0,-AB$190+(AB$233&lt;=$O349)*(IFERROR(INDEX(PL!$H$89:$AC$89,MATCH(MonthlyCF!AB$233,PL!$H$4:$AC$4,0)),0)*AB$235))+AB337</f>
        <v>-1851694.4579831732</v>
      </c>
      <c r="AC349" s="356">
        <f>IF(SUM($P337:AC337)&gt;0,0,-AC$190+(AC$233&lt;=$O349)*(IFERROR(INDEX(PL!$H$89:$AC$89,MATCH(MonthlyCF!AC$233,PL!$H$4:$AC$4,0)),0)*AC$235))+AC337</f>
        <v>-1852738.0048369952</v>
      </c>
      <c r="AD349" s="356">
        <f>IF(SUM($P337:AD337)&gt;0,0,-AD$190+(AD$233&lt;=$O349)*(IFERROR(INDEX(PL!$H$89:$AC$89,MATCH(MonthlyCF!AD$233,PL!$H$4:$AC$4,0)),0)*AD$235))+AD337</f>
        <v>-1846291.1063086065</v>
      </c>
      <c r="AE349" s="356">
        <f>IF(SUM($P337:AE337)&gt;0,0,-AE$190+(AE$233&lt;=$O349)*(IFERROR(INDEX(PL!$H$89:$AC$89,MATCH(MonthlyCF!AE$233,PL!$H$4:$AC$4,0)),0)*AE$235))+AE337</f>
        <v>-1832623.3949522353</v>
      </c>
      <c r="AF349" s="356">
        <f>IF(SUM($P337:AF337)&gt;0,0,-AF$190+(AF$233&lt;=$O349)*(IFERROR(INDEX(PL!$H$89:$AC$89,MATCH(MonthlyCF!AF$233,PL!$H$4:$AC$4,0)),0)*AF$235))+AF337</f>
        <v>-1812262.3112647701</v>
      </c>
      <c r="AG349" s="356">
        <f>IF(SUM($P337:AG337)&gt;0,0,-AG$190+(AG$233&lt;=$O349)*(IFERROR(INDEX(PL!$H$89:$AC$89,MATCH(MonthlyCF!AG$233,PL!$H$4:$AC$4,0)),0)*AG$235))+AG337</f>
        <v>-1785961.3317151545</v>
      </c>
      <c r="AH349" s="356">
        <f>IF(SUM($P337:AH337)&gt;0,0,-AH$190+(AH$233&lt;=$O349)*(IFERROR(INDEX(PL!$H$89:$AC$89,MATCH(MonthlyCF!AH$233,PL!$H$4:$AC$4,0)),0)*AH$235))+AH337</f>
        <v>-1754655.5680459051</v>
      </c>
      <c r="AI349" s="356">
        <f>IF(SUM($P337:AI337)&gt;0,0,-AI$190+(AI$233&lt;=$O349)*(IFERROR(INDEX(PL!$H$89:$AC$89,MATCH(MonthlyCF!AI$233,PL!$H$4:$AC$4,0)),0)*AI$235))+AI337</f>
        <v>-1719408.4620194673</v>
      </c>
      <c r="AJ349" s="356">
        <f>IF(SUM($P337:AJ337)&gt;0,0,-AJ$190+(AJ$233&lt;=$O349)*(IFERROR(INDEX(PL!$H$89:$AC$89,MATCH(MonthlyCF!AJ$233,PL!$H$4:$AC$4,0)),0)*AJ$235))+AJ337</f>
        <v>-1958943.0040157298</v>
      </c>
      <c r="AK349" s="356">
        <f>IF(SUM($P337:AK337)&gt;0,0,-AK$190+(AK$233&lt;=$O349)*(IFERROR(INDEX(PL!$H$89:$AC$89,MATCH(MonthlyCF!AK$233,PL!$H$4:$AC$4,0)),0)*AK$235))+AK337</f>
        <v>-9201679.1472309139</v>
      </c>
      <c r="AL349" s="356">
        <f>IF(SUM($P337:AL337)&gt;0,0,-AL$190+(AL$233&lt;=$O349)*(IFERROR(INDEX(PL!$H$89:$AC$89,MATCH(MonthlyCF!AL$233,PL!$H$4:$AC$4,0)),0)*AL$235))+AL337</f>
        <v>-9530637.2101987116</v>
      </c>
      <c r="AM349" s="356">
        <f>IF(SUM($P337:AM337)&gt;0,0,-AM$190+(AM$233&lt;=$O349)*(IFERROR(INDEX(PL!$H$89:$AC$89,MATCH(MonthlyCF!AM$233,PL!$H$4:$AC$4,0)),0)*AM$235))+AM337</f>
        <v>-9773351.9232677575</v>
      </c>
      <c r="AN349" s="356">
        <f>IF(SUM($P337:AN337)&gt;0,0,-AN$190+(AN$233&lt;=$O349)*(IFERROR(INDEX(PL!$H$89:$AC$89,MATCH(MonthlyCF!AN$233,PL!$H$4:$AC$4,0)),0)*AN$235))+AN337</f>
        <v>-9930653.7513901442</v>
      </c>
      <c r="AO349" s="356">
        <f>IF(SUM($P337:AO337)&gt;0,0,-AO$190+(AO$233&lt;=$O349)*(IFERROR(INDEX(PL!$H$89:$AC$89,MATCH(MonthlyCF!AO$233,PL!$H$4:$AC$4,0)),0)*AO$235))+AO337</f>
        <v>0</v>
      </c>
      <c r="AP349" s="356">
        <f>IF(SUM($P337:AP337)&gt;0,0,-AP$190+(AP$233&lt;=$O349)*(IFERROR(INDEX(PL!$H$89:$AC$89,MATCH(MonthlyCF!AP$233,PL!$H$4:$AC$4,0)),0)*AP$235))+AP337</f>
        <v>0</v>
      </c>
      <c r="AQ349" s="356">
        <f>IF(SUM($P337:AQ337)&gt;0,0,-AQ$190+(AQ$233&lt;=$O349)*(IFERROR(INDEX(PL!$H$89:$AC$89,MATCH(MonthlyCF!AQ$233,PL!$H$4:$AC$4,0)),0)*AQ$235))+AQ337</f>
        <v>5540245.2895308295</v>
      </c>
      <c r="AR349" s="356">
        <f>IF(SUM($P337:AR337)&gt;0,0,-AR$190+(AR$233&lt;=$O349)*(IFERROR(INDEX(PL!$H$89:$AC$89,MATCH(MonthlyCF!AR$233,PL!$H$4:$AC$4,0)),0)*AR$235))+AR337</f>
        <v>4915719.5641067261</v>
      </c>
      <c r="AS349" s="356">
        <f>IF(SUM($P337:AS337)&gt;0,0,-AS$190+(AS$233&lt;=$O349)*(IFERROR(INDEX(PL!$H$89:$AC$89,MATCH(MonthlyCF!AS$233,PL!$H$4:$AC$4,0)),0)*AS$235))+AS337</f>
        <v>4191130.6273917309</v>
      </c>
      <c r="AT349" s="356">
        <f>IF(SUM($P337:AT337)&gt;0,0,-AT$190+(AT$233&lt;=$O349)*(IFERROR(INDEX(PL!$H$89:$AC$89,MATCH(MonthlyCF!AT$233,PL!$H$4:$AC$4,0)),0)*AT$235))+AT337</f>
        <v>3433691.3178301635</v>
      </c>
      <c r="AU349" s="356">
        <f>IF(SUM($P337:AU337)&gt;0,0,-AU$190+(AU$233&lt;=$O349)*(IFERROR(INDEX(PL!$H$89:$AC$89,MATCH(MonthlyCF!AU$233,PL!$H$4:$AC$4,0)),0)*AU$235))+AU337</f>
        <v>3433691.3178301617</v>
      </c>
      <c r="AV349" s="356">
        <f>IF(SUM($P337:AV337)&gt;0,0,-AV$190+(AV$233&lt;=$O349)*(IFERROR(INDEX(PL!$H$89:$AC$89,MATCH(MonthlyCF!AV$233,PL!$H$4:$AC$4,0)),0)*AV$235))+AV337</f>
        <v>4191130.6273917267</v>
      </c>
      <c r="AW349" s="356">
        <f>IF(SUM($P337:AW337)&gt;0,0,-AW$190+(AW$233&lt;=$O349)*(IFERROR(INDEX(PL!$H$89:$AC$89,MATCH(MonthlyCF!AW$233,PL!$H$4:$AC$4,0)),0)*AW$235))+AW337</f>
        <v>4915719.564106728</v>
      </c>
      <c r="AX349" s="356">
        <f>IF(SUM($P337:AX337)&gt;0,0,-AX$190+(AX$233&lt;=$O349)*(IFERROR(INDEX(PL!$H$89:$AC$89,MATCH(MonthlyCF!AX$233,PL!$H$4:$AC$4,0)),0)*AX$235))+AX337</f>
        <v>5540245.2895308342</v>
      </c>
      <c r="AY349" s="356">
        <f>IF(SUM($P337:AY337)&gt;0,0,-AY$190+(AY$233&lt;=$O349)*(IFERROR(INDEX(PL!$H$89:$AC$89,MATCH(MonthlyCF!AY$233,PL!$H$4:$AC$4,0)),0)*AY$235))+AY337</f>
        <v>6000078.1532754973</v>
      </c>
      <c r="AZ349" s="356">
        <f>IF(SUM($P337:AZ337)&gt;0,0,-AZ$190+(AZ$233&lt;=$O349)*(IFERROR(INDEX(PL!$H$89:$AC$89,MATCH(MonthlyCF!AZ$233,PL!$H$4:$AC$4,0)),0)*AZ$235))+AZ337</f>
        <v>6244114.5211488204</v>
      </c>
      <c r="BA349" s="356">
        <f>IF(SUM($P337:BA337)&gt;0,0,-BA$190+(BA$233&lt;=$O349)*(IFERROR(INDEX(PL!$H$89:$AC$89,MATCH(MonthlyCF!BA$233,PL!$H$4:$AC$4,0)),0)*BA$235))+BA337</f>
        <v>6244114.5211488158</v>
      </c>
      <c r="BB349" s="356">
        <f>IF(SUM($P337:BB337)&gt;0,0,-BB$190+(BB$233&lt;=$O349)*(IFERROR(INDEX(PL!$H$89:$AC$89,MATCH(MonthlyCF!BB$233,PL!$H$4:$AC$4,0)),0)*BB$235))+BB337</f>
        <v>6000078.1532755056</v>
      </c>
      <c r="BC349" s="356">
        <f>IF(SUM($P337:BC337)&gt;0,0,-BC$190+(BC$233&lt;=$O349)*(IFERROR(INDEX(PL!$H$89:$AC$89,MATCH(MonthlyCF!BC$233,PL!$H$4:$AC$4,0)),0)*BC$235))+BC337</f>
        <v>6747454.4999035522</v>
      </c>
      <c r="BD349" s="356">
        <f>IF(SUM($P337:BD337)&gt;0,0,-BD$190+(BD$233&lt;=$O349)*(IFERROR(INDEX(PL!$H$89:$AC$89,MATCH(MonthlyCF!BD$233,PL!$H$4:$AC$4,0)),0)*BD$235))+BD337</f>
        <v>5986845.773015351</v>
      </c>
      <c r="BE349" s="356">
        <f>IF(SUM($P337:BE337)&gt;0,0,-BE$190+(BE$233&lt;=$O349)*(IFERROR(INDEX(PL!$H$89:$AC$89,MATCH(MonthlyCF!BE$233,PL!$H$4:$AC$4,0)),0)*BE$235))+BE337</f>
        <v>5104370.2460099468</v>
      </c>
      <c r="BF349" s="356">
        <f>IF(SUM($P337:BF337)&gt;0,0,-BF$190+(BF$233&lt;=$O349)*(IFERROR(INDEX(PL!$H$89:$AC$89,MATCH(MonthlyCF!BF$233,PL!$H$4:$AC$4,0)),0)*BF$235))+BF337</f>
        <v>4181886.3106212597</v>
      </c>
      <c r="BG349" s="356">
        <f>IF(SUM($P337:BG337)&gt;0,0,-BG$190+(BG$233&lt;=$O349)*(IFERROR(INDEX(PL!$H$89:$AC$89,MATCH(MonthlyCF!BG$233,PL!$H$4:$AC$4,0)),0)*BG$235))+BG337</f>
        <v>4181886.3106212574</v>
      </c>
      <c r="BH349" s="356">
        <f>IF(SUM($P337:BH337)&gt;0,0,-BH$190+(BH$233&lt;=$O349)*(IFERROR(INDEX(PL!$H$89:$AC$89,MATCH(MonthlyCF!BH$233,PL!$H$4:$AC$4,0)),0)*BH$235))+BH337</f>
        <v>5104370.2460099421</v>
      </c>
      <c r="BI349" s="356">
        <f>IF(SUM($P337:BI337)&gt;0,0,-BI$190+(BI$233&lt;=$O349)*(IFERROR(INDEX(PL!$H$89:$AC$89,MATCH(MonthlyCF!BI$233,PL!$H$4:$AC$4,0)),0)*BI$235))+BI337</f>
        <v>5986845.7730153529</v>
      </c>
      <c r="BJ349" s="356">
        <f>IF(SUM($P337:BJ337)&gt;0,0,-BJ$190+(BJ$233&lt;=$O349)*(IFERROR(INDEX(PL!$H$89:$AC$89,MATCH(MonthlyCF!BJ$233,PL!$H$4:$AC$4,0)),0)*BJ$235))+BJ337</f>
        <v>6747454.4999035569</v>
      </c>
      <c r="BK349" s="356">
        <f>IF(SUM($P337:BK337)&gt;0,0,-BK$190+(BK$233&lt;=$O349)*(IFERROR(INDEX(PL!$H$89:$AC$89,MATCH(MonthlyCF!BK$233,PL!$H$4:$AC$4,0)),0)*BK$235))+BK337</f>
        <v>7307484.0949001014</v>
      </c>
      <c r="BL349" s="356">
        <f>IF(SUM($P337:BL337)&gt;0,0,-BL$190+(BL$233&lt;=$O349)*(IFERROR(INDEX(PL!$H$89:$AC$89,MATCH(MonthlyCF!BL$233,PL!$H$4:$AC$4,0)),0)*BL$235))+BL337</f>
        <v>7604695.5363607407</v>
      </c>
      <c r="BM349" s="356">
        <f>IF(SUM($P337:BM337)&gt;0,0,-BM$190+(BM$233&lt;=$O349)*(IFERROR(INDEX(PL!$H$89:$AC$89,MATCH(MonthlyCF!BM$233,PL!$H$4:$AC$4,0)),0)*BM$235))+BM337</f>
        <v>7604695.5363607351</v>
      </c>
      <c r="BN349" s="356">
        <f>IF(SUM($P337:BN337)&gt;0,0,-BN$190+(BN$233&lt;=$O349)*(IFERROR(INDEX(PL!$H$89:$AC$89,MATCH(MonthlyCF!BN$233,PL!$H$4:$AC$4,0)),0)*BN$235))+BN337</f>
        <v>7307484.0949001117</v>
      </c>
      <c r="BO349" s="356">
        <f>IF(SUM($P337:BO337)&gt;0,0,-BO$190+(BO$233&lt;=$O349)*(IFERROR(INDEX(PL!$H$89:$AC$89,MATCH(MonthlyCF!BO$233,PL!$H$4:$AC$4,0)),0)*BO$235))+BO337</f>
        <v>8523989.4407454003</v>
      </c>
      <c r="BP349" s="356">
        <f>IF(SUM($P337:BP337)&gt;0,0,-BP$190+(BP$233&lt;=$O349)*(IFERROR(INDEX(PL!$H$89:$AC$89,MATCH(MonthlyCF!BP$233,PL!$H$4:$AC$4,0)),0)*BP$235))+BP337</f>
        <v>7563120.3075594706</v>
      </c>
      <c r="BQ349" s="356">
        <f>IF(SUM($P337:BQ337)&gt;0,0,-BQ$190+(BQ$233&lt;=$O349)*(IFERROR(INDEX(PL!$H$89:$AC$89,MATCH(MonthlyCF!BQ$233,PL!$H$4:$AC$4,0)),0)*BQ$235))+BQ337</f>
        <v>6448298.106977338</v>
      </c>
      <c r="BR349" s="356">
        <f>IF(SUM($P337:BR337)&gt;0,0,-BR$190+(BR$233&lt;=$O349)*(IFERROR(INDEX(PL!$H$89:$AC$89,MATCH(MonthlyCF!BR$233,PL!$H$4:$AC$4,0)),0)*BR$235))+BR337</f>
        <v>5282933.6981291072</v>
      </c>
      <c r="BS349" s="356">
        <f>IF(SUM($P337:BS337)&gt;0,0,-BS$190+(BS$233&lt;=$O349)*(IFERROR(INDEX(PL!$H$89:$AC$89,MATCH(MonthlyCF!BS$233,PL!$H$4:$AC$4,0)),0)*BS$235))+BS337</f>
        <v>5282933.6981291045</v>
      </c>
      <c r="BT349" s="356">
        <f>IF(SUM($P337:BT337)&gt;0,0,-BT$190+(BT$233&lt;=$O349)*(IFERROR(INDEX(PL!$H$89:$AC$89,MATCH(MonthlyCF!BT$233,PL!$H$4:$AC$4,0)),0)*BT$235))+BT337</f>
        <v>6448298.1069773315</v>
      </c>
      <c r="BU349" s="356">
        <f>IF(SUM($P337:BU337)&gt;0,0,-BU$190+(BU$233&lt;=$O349)*(IFERROR(INDEX(PL!$H$89:$AC$89,MATCH(MonthlyCF!BU$233,PL!$H$4:$AC$4,0)),0)*BU$235))+BU337</f>
        <v>7563120.3075594734</v>
      </c>
      <c r="BV349" s="356">
        <f>IF(SUM($P337:BV337)&gt;0,0,-BV$190+(BV$233&lt;=$O349)*(IFERROR(INDEX(PL!$H$89:$AC$89,MATCH(MonthlyCF!BV$233,PL!$H$4:$AC$4,0)),0)*BV$235))+BV337</f>
        <v>8523989.4407454077</v>
      </c>
      <c r="BW349" s="356">
        <f>IF(SUM($P337:BW337)&gt;0,0,-BW$190+(BW$233&lt;=$O349)*(IFERROR(INDEX(PL!$H$89:$AC$89,MATCH(MonthlyCF!BW$233,PL!$H$4:$AC$4,0)),0)*BW$235))+BW337</f>
        <v>9231469.0323934425</v>
      </c>
      <c r="BX349" s="356">
        <f>IF(SUM($P337:BX337)&gt;0,0,-BX$190+(BX$233&lt;=$O349)*(IFERROR(INDEX(PL!$H$89:$AC$89,MATCH(MonthlyCF!BX$233,PL!$H$4:$AC$4,0)),0)*BX$235))+BX337</f>
        <v>9606933.1705681309</v>
      </c>
      <c r="BY349" s="356">
        <f>IF(SUM($P337:BY337)&gt;0,0,-BY$190+(BY$233&lt;=$O349)*(IFERROR(INDEX(PL!$H$89:$AC$89,MATCH(MonthlyCF!BY$233,PL!$H$4:$AC$4,0)),0)*BY$235))+BY337</f>
        <v>9606933.1705681235</v>
      </c>
      <c r="BZ349" s="356">
        <f>IF(SUM($P337:BZ337)&gt;0,0,-BZ$190+(BZ$233&lt;=$O349)*(IFERROR(INDEX(PL!$H$89:$AC$89,MATCH(MonthlyCF!BZ$233,PL!$H$4:$AC$4,0)),0)*BZ$235))+BZ337</f>
        <v>9231469.0323934555</v>
      </c>
      <c r="CA349" s="356">
        <f>IF(SUM($P337:CA337)&gt;0,0,-CA$190+(CA$233&lt;=$O349)*(IFERROR(INDEX(PL!$H$89:$AC$89,MATCH(MonthlyCF!CA$233,PL!$H$4:$AC$4,0)),0)*CA$235))+CA337</f>
        <v>8406543.773890879</v>
      </c>
      <c r="CB349" s="356">
        <f>IF(SUM($P337:CB337)&gt;0,0,-CB$190+(CB$233&lt;=$O349)*(IFERROR(INDEX(PL!$H$89:$AC$89,MATCH(MonthlyCF!CB$233,PL!$H$4:$AC$4,0)),0)*CB$235))+CB337</f>
        <v>7458913.7368924133</v>
      </c>
      <c r="CC349" s="356">
        <f>IF(SUM($P337:CC337)&gt;0,0,-CC$190+(CC$233&lt;=$O349)*(IFERROR(INDEX(PL!$H$89:$AC$89,MATCH(MonthlyCF!CC$233,PL!$H$4:$AC$4,0)),0)*CC$235))+CC337</f>
        <v>6359451.8365173321</v>
      </c>
      <c r="CD349" s="356">
        <f>IF(SUM($P337:CD337)&gt;0,0,-CD$190+(CD$233&lt;=$O349)*(IFERROR(INDEX(PL!$H$89:$AC$89,MATCH(MonthlyCF!CD$233,PL!$H$4:$AC$4,0)),0)*CD$235))+CD337</f>
        <v>5210144.1111125927</v>
      </c>
      <c r="CE349" s="356">
        <f>IF(SUM($P337:CE337)&gt;0,0,-CE$190+(CE$233&lt;=$O349)*(IFERROR(INDEX(PL!$H$89:$AC$89,MATCH(MonthlyCF!CE$233,PL!$H$4:$AC$4,0)),0)*CE$235))+CE337</f>
        <v>5210144.111112589</v>
      </c>
      <c r="CF349" s="356">
        <f>IF(SUM($P337:CF337)&gt;0,0,-CF$190+(CF$233&lt;=$O349)*(IFERROR(INDEX(PL!$H$89:$AC$89,MATCH(MonthlyCF!CF$233,PL!$H$4:$AC$4,0)),0)*CF$235))+CF337</f>
        <v>6359451.8365173256</v>
      </c>
      <c r="CG349" s="356">
        <f>IF(SUM($P337:CG337)&gt;0,0,-CG$190+(CG$233&lt;=$O349)*(IFERROR(INDEX(PL!$H$89:$AC$89,MATCH(MonthlyCF!CG$233,PL!$H$4:$AC$4,0)),0)*CG$235))+CG337</f>
        <v>7458913.7368924152</v>
      </c>
      <c r="CH349" s="356">
        <f>IF(SUM($P337:CH337)&gt;0,0,-CH$190+(CH$233&lt;=$O349)*(IFERROR(INDEX(PL!$H$89:$AC$89,MATCH(MonthlyCF!CH$233,PL!$H$4:$AC$4,0)),0)*CH$235))+CH337</f>
        <v>8406543.7738908865</v>
      </c>
      <c r="CI349" s="356">
        <f>IF(SUM($P337:CI337)&gt;0,0,-CI$190+(CI$233&lt;=$O349)*(IFERROR(INDEX(PL!$H$89:$AC$89,MATCH(MonthlyCF!CI$233,PL!$H$4:$AC$4,0)),0)*CI$235))+CI337</f>
        <v>9104275.5340798777</v>
      </c>
      <c r="CJ349" s="356">
        <f>IF(SUM($P337:CJ337)&gt;0,0,-CJ$190+(CJ$233&lt;=$O349)*(IFERROR(INDEX(PL!$H$89:$AC$89,MATCH(MonthlyCF!CJ$233,PL!$H$4:$AC$4,0)),0)*CJ$235))+CJ337</f>
        <v>9474566.4330812395</v>
      </c>
      <c r="CK349" s="356">
        <f>IF(SUM($P337:CK337)&gt;0,0,-CK$190+(CK$233&lt;=$O349)*(IFERROR(INDEX(PL!$H$89:$AC$89,MATCH(MonthlyCF!CK$233,PL!$H$4:$AC$4,0)),0)*CK$235))+CK337</f>
        <v>9474566.433081232</v>
      </c>
      <c r="CL349" s="356">
        <f>IF(SUM($P337:CL337)&gt;0,0,-CL$190+(CL$233&lt;=$O349)*(IFERROR(INDEX(PL!$H$89:$AC$89,MATCH(MonthlyCF!CL$233,PL!$H$4:$AC$4,0)),0)*CL$235))+CL337</f>
        <v>9104275.5340798888</v>
      </c>
      <c r="CM349" s="356">
        <f>IF(SUM($P337:CM337)&gt;0,0,-CM$190+(CM$233&lt;=$O349)*(IFERROR(INDEX(PL!$H$89:$AC$89,MATCH(MonthlyCF!CM$233,PL!$H$4:$AC$4,0)),0)*CM$235))+CM337</f>
        <v>8511445.1766209751</v>
      </c>
      <c r="CN349" s="356">
        <f>IF(SUM($P337:CN337)&gt;0,0,-CN$190+(CN$233&lt;=$O349)*(IFERROR(INDEX(PL!$H$89:$AC$89,MATCH(MonthlyCF!CN$233,PL!$H$4:$AC$4,0)),0)*CN$235))+CN337</f>
        <v>7551990.0991749642</v>
      </c>
      <c r="CO349" s="356">
        <f>IF(SUM($P337:CO337)&gt;0,0,-CO$190+(CO$233&lt;=$O349)*(IFERROR(INDEX(PL!$H$89:$AC$89,MATCH(MonthlyCF!CO$233,PL!$H$4:$AC$4,0)),0)*CO$235))+CO337</f>
        <v>6438808.518191563</v>
      </c>
      <c r="CP349" s="356">
        <f>IF(SUM($P337:CP337)&gt;0,0,-CP$190+(CP$233&lt;=$O349)*(IFERROR(INDEX(PL!$H$89:$AC$89,MATCH(MonthlyCF!CP$233,PL!$H$4:$AC$4,0)),0)*CP$235))+CP337</f>
        <v>5275159.1089978283</v>
      </c>
      <c r="CQ349" s="356">
        <f>IF(SUM($P337:CQ337)&gt;0,0,-CQ$190+(CQ$233&lt;=$O349)*(IFERROR(INDEX(PL!$H$89:$AC$89,MATCH(MonthlyCF!CQ$233,PL!$H$4:$AC$4,0)),0)*CQ$235))+CQ337</f>
        <v>5275159.1089978255</v>
      </c>
      <c r="CR349" s="356">
        <f>IF(SUM($P337:CR337)&gt;0,0,-CR$190+(CR$233&lt;=$O349)*(IFERROR(INDEX(PL!$H$89:$AC$89,MATCH(MonthlyCF!CR$233,PL!$H$4:$AC$4,0)),0)*CR$235))+CR337</f>
        <v>6438808.5181915574</v>
      </c>
      <c r="CS349" s="356">
        <f>IF(SUM($P337:CS337)&gt;0,0,-CS$190+(CS$233&lt;=$O349)*(IFERROR(INDEX(PL!$H$89:$AC$89,MATCH(MonthlyCF!CS$233,PL!$H$4:$AC$4,0)),0)*CS$235))+CS337</f>
        <v>7551990.099174967</v>
      </c>
      <c r="CT349" s="356">
        <f>IF(SUM($P337:CT337)&gt;0,0,-CT$190+(CT$233&lt;=$O349)*(IFERROR(INDEX(PL!$H$89:$AC$89,MATCH(MonthlyCF!CT$233,PL!$H$4:$AC$4,0)),0)*CT$235))+CT337</f>
        <v>8511445.1766209826</v>
      </c>
      <c r="CU349" s="356">
        <f>IF(SUM($P337:CU337)&gt;0,0,-CU$190+(CU$233&lt;=$O349)*(IFERROR(INDEX(PL!$H$89:$AC$89,MATCH(MonthlyCF!CU$233,PL!$H$4:$AC$4,0)),0)*CU$235))+CU337</f>
        <v>9217883.6113175731</v>
      </c>
      <c r="CV349" s="356">
        <f>IF(SUM($P337:CV337)&gt;0,0,-CV$190+(CV$233&lt;=$O349)*(IFERROR(INDEX(PL!$H$89:$AC$89,MATCH(MonthlyCF!CV$233,PL!$H$4:$AC$4,0)),0)*CV$235))+CV337</f>
        <v>9592795.2005536165</v>
      </c>
      <c r="CW349" s="356">
        <f>IF(SUM($P337:CW337)&gt;0,0,-CW$190+(CW$233&lt;=$O349)*(IFERROR(INDEX(PL!$H$89:$AC$89,MATCH(MonthlyCF!CW$233,PL!$H$4:$AC$4,0)),0)*CW$235))+CW337</f>
        <v>9592795.2005536072</v>
      </c>
      <c r="CX349" s="356">
        <f>IF(SUM($P337:CX337)&gt;0,0,-CX$190+(CX$233&lt;=$O349)*(IFERROR(INDEX(PL!$H$89:$AC$89,MATCH(MonthlyCF!CX$233,PL!$H$4:$AC$4,0)),0)*CX$235))+CX337</f>
        <v>9217883.6113175862</v>
      </c>
      <c r="CY349" s="356">
        <f>IF(SUM($P337:CY337)&gt;0,0,-CY$190+(CY$233&lt;=$O349)*(IFERROR(INDEX(PL!$H$89:$AC$89,MATCH(MonthlyCF!CY$233,PL!$H$4:$AC$4,0)),0)*CY$235))+CY337</f>
        <v>8645037.8378139753</v>
      </c>
      <c r="CZ349" s="356">
        <f>IF(SUM($P337:CZ337)&gt;0,0,-CZ$190+(CZ$233&lt;=$O349)*(IFERROR(INDEX(PL!$H$89:$AC$89,MATCH(MonthlyCF!CZ$233,PL!$H$4:$AC$4,0)),0)*CZ$235))+CZ337</f>
        <v>7670523.489652901</v>
      </c>
      <c r="DA349" s="356">
        <f>IF(SUM($P337:DA337)&gt;0,0,-DA$190+(DA$233&lt;=$O349)*(IFERROR(INDEX(PL!$H$89:$AC$89,MATCH(MonthlyCF!DA$233,PL!$H$4:$AC$4,0)),0)*DA$235))+DA337</f>
        <v>6539869.8006186746</v>
      </c>
      <c r="DB349" s="356">
        <f>IF(SUM($P337:DB337)&gt;0,0,-DB$190+(DB$233&lt;=$O349)*(IFERROR(INDEX(PL!$H$89:$AC$89,MATCH(MonthlyCF!DB$233,PL!$H$4:$AC$4,0)),0)*DB$235))+DB337</f>
        <v>5357956.1580257919</v>
      </c>
      <c r="DC349" s="356">
        <f>IF(SUM($P337:DC337)&gt;0,0,-DC$190+(DC$233&lt;=$O349)*(IFERROR(INDEX(PL!$H$89:$AC$89,MATCH(MonthlyCF!DC$233,PL!$H$4:$AC$4,0)),0)*DC$235))+DC337</f>
        <v>5357956.1580257891</v>
      </c>
      <c r="DD349" s="356">
        <f>IF(SUM($P337:DD337)&gt;0,0,-DD$190+(DD$233&lt;=$O349)*(IFERROR(INDEX(PL!$H$89:$AC$89,MATCH(MonthlyCF!DD$233,PL!$H$4:$AC$4,0)),0)*DD$235))+DD337</f>
        <v>6539869.8006186681</v>
      </c>
      <c r="DE349" s="356">
        <f>IF(SUM($P337:DE337)&gt;0,0,-DE$190+(DE$233&lt;=$O349)*(IFERROR(INDEX(PL!$H$89:$AC$89,MATCH(MonthlyCF!DE$233,PL!$H$4:$AC$4,0)),0)*DE$235))+DE337</f>
        <v>7670523.4896529038</v>
      </c>
      <c r="DF349" s="356">
        <f>IF(SUM($P337:DF337)&gt;0,0,-DF$190+(DF$233&lt;=$O349)*(IFERROR(INDEX(PL!$H$89:$AC$89,MATCH(MonthlyCF!DF$233,PL!$H$4:$AC$4,0)),0)*DF$235))+DF337</f>
        <v>8645037.8378139809</v>
      </c>
      <c r="DG349" s="356">
        <f>IF(SUM($P337:DG337)&gt;0,0,-DG$190+(DG$233&lt;=$O349)*(IFERROR(INDEX(PL!$H$89:$AC$89,MATCH(MonthlyCF!DG$233,PL!$H$4:$AC$4,0)),0)*DG$235))+DG337</f>
        <v>9362564.2826547679</v>
      </c>
      <c r="DH349" s="356">
        <f>IF(SUM($P337:DH337)&gt;0,0,-DH$190+(DH$233&lt;=$O349)*(IFERROR(INDEX(PL!$H$89:$AC$89,MATCH(MonthlyCF!DH$233,PL!$H$4:$AC$4,0)),0)*DH$235))+DH337</f>
        <v>9743360.3528313339</v>
      </c>
      <c r="DI349" s="356">
        <f>IF(SUM($P337:DI337)&gt;0,0,-DI$190+(DI$233&lt;=$O349)*(IFERROR(INDEX(PL!$H$89:$AC$89,MATCH(MonthlyCF!DI$233,PL!$H$4:$AC$4,0)),0)*DI$235))+DI337</f>
        <v>9743360.3528313264</v>
      </c>
      <c r="DJ349" s="356">
        <f>IF(SUM($P337:DJ337)&gt;0,0,-DJ$190+(DJ$233&lt;=$O349)*(IFERROR(INDEX(PL!$H$89:$AC$89,MATCH(MonthlyCF!DJ$233,PL!$H$4:$AC$4,0)),0)*DJ$235))+DJ337</f>
        <v>9362564.2826547809</v>
      </c>
      <c r="DK349" s="356">
        <f>IF(SUM($P337:DK337)&gt;0,0,-DK$190+(DK$233&lt;=$O349)*(IFERROR(INDEX(PL!$H$89:$AC$89,MATCH(MonthlyCF!DK$233,PL!$H$4:$AC$4,0)),0)*DK$235))+DK337</f>
        <v>8779073.6598569266</v>
      </c>
      <c r="DL349" s="356">
        <f>IF(SUM($P337:DL337)&gt;0,0,-DL$190+(DL$233&lt;=$O349)*(IFERROR(INDEX(PL!$H$89:$AC$89,MATCH(MonthlyCF!DL$233,PL!$H$4:$AC$4,0)),0)*DL$235))+DL337</f>
        <v>7789450.0855479836</v>
      </c>
      <c r="DM349" s="356">
        <f>IF(SUM($P337:DM337)&gt;0,0,-DM$190+(DM$233&lt;=$O349)*(IFERROR(INDEX(PL!$H$89:$AC$89,MATCH(MonthlyCF!DM$233,PL!$H$4:$AC$4,0)),0)*DM$235))+DM337</f>
        <v>6641266.3290347327</v>
      </c>
      <c r="DN349" s="356">
        <f>IF(SUM($P337:DN337)&gt;0,0,-DN$190+(DN$233&lt;=$O349)*(IFERROR(INDEX(PL!$H$89:$AC$89,MATCH(MonthlyCF!DN$233,PL!$H$4:$AC$4,0)),0)*DN$235))+DN337</f>
        <v>5441027.8659331668</v>
      </c>
      <c r="DO349" s="356">
        <f>IF(SUM($P337:DO337)&gt;0,0,-DO$190+(DO$233&lt;=$O349)*(IFERROR(INDEX(PL!$H$89:$AC$89,MATCH(MonthlyCF!DO$233,PL!$H$4:$AC$4,0)),0)*DO$235))+DO337</f>
        <v>5441027.8659331631</v>
      </c>
      <c r="DP349" s="356">
        <f>IF(SUM($P337:DP337)&gt;0,0,-DP$190+(DP$233&lt;=$O349)*(IFERROR(INDEX(PL!$H$89:$AC$89,MATCH(MonthlyCF!DP$233,PL!$H$4:$AC$4,0)),0)*DP$235))+DP337</f>
        <v>6641266.3290347261</v>
      </c>
      <c r="DQ349" s="356">
        <f>IF(SUM($P337:DQ337)&gt;0,0,-DQ$190+(DQ$233&lt;=$O349)*(IFERROR(INDEX(PL!$H$89:$AC$89,MATCH(MonthlyCF!DQ$233,PL!$H$4:$AC$4,0)),0)*DQ$235))+DQ337</f>
        <v>7789450.0855479864</v>
      </c>
      <c r="DR349" s="356">
        <f>IF(SUM($P337:DR337)&gt;0,0,-DR$190+(DR$233&lt;=$O349)*(IFERROR(INDEX(PL!$H$89:$AC$89,MATCH(MonthlyCF!DR$233,PL!$H$4:$AC$4,0)),0)*DR$235))+DR337</f>
        <v>8779073.6598569341</v>
      </c>
      <c r="DS349" s="356">
        <f>IF(SUM($P337:DS337)&gt;0,0,-DS$190+(DS$233&lt;=$O349)*(IFERROR(INDEX(PL!$H$89:$AC$89,MATCH(MonthlyCF!DS$233,PL!$H$4:$AC$4,0)),0)*DS$235))+DS337</f>
        <v>9507724.8965929188</v>
      </c>
      <c r="DT349" s="356">
        <f>IF(SUM($P337:DT337)&gt;0,0,-DT$190+(DT$233&lt;=$O349)*(IFERROR(INDEX(PL!$H$89:$AC$89,MATCH(MonthlyCF!DT$233,PL!$H$4:$AC$4,0)),0)*DT$235))+DT337</f>
        <v>9894424.9680305999</v>
      </c>
      <c r="DU349" s="356">
        <f>IF(SUM($P337:DU337)&gt;0,0,-DU$190+(DU$233&lt;=$O349)*(IFERROR(INDEX(PL!$H$89:$AC$89,MATCH(MonthlyCF!DU$233,PL!$H$4:$AC$4,0)),0)*DU$235))+DU337</f>
        <v>9894424.9680305906</v>
      </c>
      <c r="DV349" s="356">
        <f>IF(SUM($P337:DV337)&gt;0,0,-DV$190+(DV$233&lt;=$O349)*(IFERROR(INDEX(PL!$H$89:$AC$89,MATCH(MonthlyCF!DV$233,PL!$H$4:$AC$4,0)),0)*DV$235))+DV337</f>
        <v>9507724.8965929318</v>
      </c>
      <c r="DW349" s="356">
        <f>IF(SUM($P337:DW337)&gt;0,0,-DW$190+(DW$233&lt;=$O349)*(IFERROR(INDEX(PL!$H$89:$AC$89,MATCH(MonthlyCF!DW$233,PL!$H$4:$AC$4,0)),0)*DW$235))+DW337</f>
        <v>8943677.2002814934</v>
      </c>
      <c r="DX349" s="356">
        <f>IF(SUM($P337:DX337)&gt;0,0,-DX$190+(DX$233&lt;=$O349)*(IFERROR(INDEX(PL!$H$89:$AC$89,MATCH(MonthlyCF!DX$233,PL!$H$4:$AC$4,0)),0)*DX$235))+DX337</f>
        <v>7935498.645079325</v>
      </c>
      <c r="DY349" s="356">
        <f>IF(SUM($P337:DY337)&gt;0,0,-DY$190+(DY$233&lt;=$O349)*(IFERROR(INDEX(PL!$H$89:$AC$89,MATCH(MonthlyCF!DY$233,PL!$H$4:$AC$4,0)),0)*DY$235))+DY337</f>
        <v>6765786.9781392301</v>
      </c>
      <c r="DZ349" s="356">
        <f>IF(SUM($P337:DZ337)&gt;0,0,-DZ$190+(DZ$233&lt;=$O349)*(IFERROR(INDEX(PL!$H$89:$AC$89,MATCH(MonthlyCF!DZ$233,PL!$H$4:$AC$4,0)),0)*DZ$235))+DZ337</f>
        <v>5543044.6031177044</v>
      </c>
      <c r="EA349" s="356">
        <f>IF(SUM($P337:EA337)&gt;0,0,-EA$190+(EA$233&lt;=$O349)*(IFERROR(INDEX(PL!$H$89:$AC$89,MATCH(MonthlyCF!EA$233,PL!$H$4:$AC$4,0)),0)*EA$235))+EA337</f>
        <v>5543044.6031177016</v>
      </c>
      <c r="EB349" s="356">
        <f>IF(SUM($P337:EB337)&gt;0,0,-EB$190+(EB$233&lt;=$O349)*(IFERROR(INDEX(PL!$H$89:$AC$89,MATCH(MonthlyCF!EB$233,PL!$H$4:$AC$4,0)),0)*EB$235))+EB337</f>
        <v>6765786.9781392235</v>
      </c>
      <c r="EC349" s="356">
        <f>IF(SUM($P337:EC337)&gt;0,0,-EC$190+(EC$233&lt;=$O349)*(IFERROR(INDEX(PL!$H$89:$AC$89,MATCH(MonthlyCF!EC$233,PL!$H$4:$AC$4,0)),0)*EC$235))+EC337</f>
        <v>7935498.6450793277</v>
      </c>
      <c r="ED349" s="356">
        <f>IF(SUM($P337:ED337)&gt;0,0,-ED$190+(ED$233&lt;=$O349)*(IFERROR(INDEX(PL!$H$89:$AC$89,MATCH(MonthlyCF!ED$233,PL!$H$4:$AC$4,0)),0)*ED$235))+ED337</f>
        <v>8943677.2002815008</v>
      </c>
      <c r="EE349" s="356">
        <f>IF(SUM($P337:EE337)&gt;0,0,-EE$190+(EE$233&lt;=$O349)*(IFERROR(INDEX(PL!$H$89:$AC$89,MATCH(MonthlyCF!EE$233,PL!$H$4:$AC$4,0)),0)*EE$235))+EE337</f>
        <v>9685990.3081839047</v>
      </c>
      <c r="EF349" s="356">
        <f>IF(SUM($P337:EF337)&gt;0,0,-EF$190+(EF$233&lt;=$O349)*(IFERROR(INDEX(PL!$H$89:$AC$89,MATCH(MonthlyCF!EF$233,PL!$H$4:$AC$4,0)),0)*EF$235))+EF337</f>
        <v>10079940.825774252</v>
      </c>
      <c r="EG349" s="356">
        <f>IF(SUM($P337:EG337)&gt;0,0,-EG$190+(EG$233&lt;=$O349)*(IFERROR(INDEX(PL!$H$89:$AC$89,MATCH(MonthlyCF!EG$233,PL!$H$4:$AC$4,0)),0)*EG$235))+EG337</f>
        <v>10079940.825774243</v>
      </c>
      <c r="EH349" s="356">
        <f>IF(SUM($P337:EH337)&gt;0,0,-EH$190+(EH$233&lt;=$O349)*(IFERROR(INDEX(PL!$H$89:$AC$89,MATCH(MonthlyCF!EH$233,PL!$H$4:$AC$4,0)),0)*EH$235))+EH337</f>
        <v>9685990.3081839196</v>
      </c>
      <c r="EI349" s="356">
        <f>IF(SUM($P337:EI337)&gt;0,0,-EI$190+(EI$233&lt;=$O349)*(IFERROR(INDEX(PL!$H$89:$AC$89,MATCH(MonthlyCF!EI$233,PL!$H$4:$AC$4,0)),0)*EI$235))+EI337</f>
        <v>9048087.1895166971</v>
      </c>
      <c r="EJ349" s="356">
        <f>IF(SUM($P337:EJ337)&gt;0,0,-EJ$190+(EJ$233&lt;=$O349)*(IFERROR(INDEX(PL!$H$89:$AC$89,MATCH(MonthlyCF!EJ$233,PL!$H$4:$AC$4,0)),0)*EJ$235))+EJ337</f>
        <v>8028138.9885929115</v>
      </c>
      <c r="EK349" s="356">
        <f>IF(SUM($P337:EK337)&gt;0,0,-EK$190+(EK$233&lt;=$O349)*(IFERROR(INDEX(PL!$H$89:$AC$89,MATCH(MonthlyCF!EK$233,PL!$H$4:$AC$4,0)),0)*EK$235))+EK337</f>
        <v>6844771.9112641606</v>
      </c>
      <c r="EL349" s="356">
        <f>IF(SUM($P337:EL337)&gt;0,0,-EL$190+(EL$233&lt;=$O349)*(IFERROR(INDEX(PL!$H$89:$AC$89,MATCH(MonthlyCF!EL$233,PL!$H$4:$AC$4,0)),0)*EL$235))+EL337</f>
        <v>5607755.0364642441</v>
      </c>
      <c r="EM349" s="356">
        <f>IF(SUM($P337:EM337)&gt;0,0,-EM$190+(EM$233&lt;=$O349)*(IFERROR(INDEX(PL!$H$89:$AC$89,MATCH(MonthlyCF!EM$233,PL!$H$4:$AC$4,0)),0)*EM$235))+EM337</f>
        <v>5607755.0364642404</v>
      </c>
      <c r="EN349" s="356">
        <f>IF(SUM($P337:EN337)&gt;0,0,-EN$190+(EN$233&lt;=$O349)*(IFERROR(INDEX(PL!$H$89:$AC$89,MATCH(MonthlyCF!EN$233,PL!$H$4:$AC$4,0)),0)*EN$235))+EN337</f>
        <v>6844771.9112641541</v>
      </c>
      <c r="EO349" s="356">
        <f>IF(SUM($P337:EO337)&gt;0,0,-EO$190+(EO$233&lt;=$O349)*(IFERROR(INDEX(PL!$H$89:$AC$89,MATCH(MonthlyCF!EO$233,PL!$H$4:$AC$4,0)),0)*EO$235))+EO337</f>
        <v>8028138.9885929143</v>
      </c>
      <c r="EP349" s="356">
        <f>IF(SUM($P337:EP337)&gt;0,0,-EP$190+(EP$233&lt;=$O349)*(IFERROR(INDEX(PL!$H$89:$AC$89,MATCH(MonthlyCF!EP$233,PL!$H$4:$AC$4,0)),0)*EP$235))+EP337</f>
        <v>9048087.1895167045</v>
      </c>
      <c r="EQ349" s="356">
        <f>IF(SUM($P337:EQ337)&gt;0,0,-EQ$190+(EQ$233&lt;=$O349)*(IFERROR(INDEX(PL!$H$89:$AC$89,MATCH(MonthlyCF!EQ$233,PL!$H$4:$AC$4,0)),0)*EQ$235))+EQ337</f>
        <v>9799066.1852714587</v>
      </c>
      <c r="ER349" s="356">
        <f>IF(SUM($P337:ER337)&gt;0,0,-ER$190+(ER$233&lt;=$O349)*(IFERROR(INDEX(PL!$H$89:$AC$89,MATCH(MonthlyCF!ER$233,PL!$H$4:$AC$4,0)),0)*ER$235))+ER337</f>
        <v>10197615.747346496</v>
      </c>
      <c r="ES349" s="356">
        <f>IF(SUM($P337:ES337)&gt;0,0,-ES$190+(ES$233&lt;=$O349)*(IFERROR(INDEX(PL!$H$89:$AC$89,MATCH(MonthlyCF!ES$233,PL!$H$4:$AC$4,0)),0)*ES$235))+ES337</f>
        <v>10197615.747346487</v>
      </c>
      <c r="ET349" s="356">
        <f>IF(SUM($P337:ET337)&gt;0,0,-ET$190+(ET$233&lt;=$O349)*(IFERROR(INDEX(PL!$H$89:$AC$89,MATCH(MonthlyCF!ET$233,PL!$H$4:$AC$4,0)),0)*ET$235))+ET337</f>
        <v>990184928.29484618</v>
      </c>
      <c r="EU349" s="356">
        <f>IF(SUM($P337:EU337)&gt;0,0,-EU$190+(EU$233&lt;=$O349)*(IFERROR(INDEX(PL!$H$89:$AC$89,MATCH(MonthlyCF!EU$233,PL!$H$4:$AC$4,0)),0)*EU$235))+EU337</f>
        <v>0</v>
      </c>
      <c r="EV349" s="356">
        <f>IF(SUM($P337:EV337)&gt;0,0,-EV$190+(EV$233&lt;=$O349)*(IFERROR(INDEX(PL!$H$89:$AC$89,MATCH(MonthlyCF!EV$233,PL!$H$4:$AC$4,0)),0)*EV$235))+EV337</f>
        <v>0</v>
      </c>
      <c r="EW349" s="356">
        <f>IF(SUM($P337:EW337)&gt;0,0,-EW$190+(EW$233&lt;=$O349)*(IFERROR(INDEX(PL!$H$89:$AC$89,MATCH(MonthlyCF!EW$233,PL!$H$4:$AC$4,0)),0)*EW$235))+EW337</f>
        <v>0</v>
      </c>
      <c r="EX349" s="356">
        <f>IF(SUM($P337:EX337)&gt;0,0,-EX$190+(EX$233&lt;=$O349)*(IFERROR(INDEX(PL!$H$89:$AC$89,MATCH(MonthlyCF!EX$233,PL!$H$4:$AC$4,0)),0)*EX$235))+EX337</f>
        <v>0</v>
      </c>
      <c r="EY349" s="356">
        <f>IF(SUM($P337:EY337)&gt;0,0,-EY$190+(EY$233&lt;=$O349)*(IFERROR(INDEX(PL!$H$89:$AC$89,MATCH(MonthlyCF!EY$233,PL!$H$4:$AC$4,0)),0)*EY$235))+EY337</f>
        <v>0</v>
      </c>
      <c r="EZ349" s="356">
        <f>IF(SUM($P337:EZ337)&gt;0,0,-EZ$190+(EZ$233&lt;=$O349)*(IFERROR(INDEX(PL!$H$89:$AC$89,MATCH(MonthlyCF!EZ$233,PL!$H$4:$AC$4,0)),0)*EZ$235))+EZ337</f>
        <v>0</v>
      </c>
      <c r="FA349" s="356">
        <f>IF(SUM($P337:FA337)&gt;0,0,-FA$190+(FA$233&lt;=$O349)*(IFERROR(INDEX(PL!$H$89:$AC$89,MATCH(MonthlyCF!FA$233,PL!$H$4:$AC$4,0)),0)*FA$235))+FA337</f>
        <v>0</v>
      </c>
      <c r="FB349" s="356">
        <f>IF(SUM($P337:FB337)&gt;0,0,-FB$190+(FB$233&lt;=$O349)*(IFERROR(INDEX(PL!$H$89:$AC$89,MATCH(MonthlyCF!FB$233,PL!$H$4:$AC$4,0)),0)*FB$235))+FB337</f>
        <v>0</v>
      </c>
      <c r="FC349" s="356">
        <f>IF(SUM($P337:FC337)&gt;0,0,-FC$190+(FC$233&lt;=$O349)*(IFERROR(INDEX(PL!$H$89:$AC$89,MATCH(MonthlyCF!FC$233,PL!$H$4:$AC$4,0)),0)*FC$235))+FC337</f>
        <v>0</v>
      </c>
      <c r="FD349" s="356">
        <f>IF(SUM($P337:FD337)&gt;0,0,-FD$190+(FD$233&lt;=$O349)*(IFERROR(INDEX(PL!$H$89:$AC$89,MATCH(MonthlyCF!FD$233,PL!$H$4:$AC$4,0)),0)*FD$235))+FD337</f>
        <v>0</v>
      </c>
      <c r="FE349" s="356">
        <f>IF(SUM($P337:FE337)&gt;0,0,-FE$190+(FE$233&lt;=$O349)*(IFERROR(INDEX(PL!$H$89:$AC$89,MATCH(MonthlyCF!FE$233,PL!$H$4:$AC$4,0)),0)*FE$235))+FE337</f>
        <v>0</v>
      </c>
      <c r="FF349" s="356">
        <f>IF(SUM($P337:FF337)&gt;0,0,-FF$190+(FF$233&lt;=$O349)*(IFERROR(INDEX(PL!$H$89:$AC$89,MATCH(MonthlyCF!FF$233,PL!$H$4:$AC$4,0)),0)*FF$235))+FF337</f>
        <v>0</v>
      </c>
      <c r="FG349" s="356">
        <f>IF(SUM($P337:FG337)&gt;0,0,-FG$190+(FG$233&lt;=$O349)*(IFERROR(INDEX(PL!$H$89:$AC$89,MATCH(MonthlyCF!FG$233,PL!$H$4:$AC$4,0)),0)*FG$235))+FG337</f>
        <v>0</v>
      </c>
      <c r="FH349" s="356">
        <f>IF(SUM($P337:FH337)&gt;0,0,-FH$190+(FH$233&lt;=$O349)*(IFERROR(INDEX(PL!$H$89:$AC$89,MATCH(MonthlyCF!FH$233,PL!$H$4:$AC$4,0)),0)*FH$235))+FH337</f>
        <v>0</v>
      </c>
      <c r="FI349" s="356">
        <f>IF(SUM($P337:FI337)&gt;0,0,-FI$190+(FI$233&lt;=$O349)*(IFERROR(INDEX(PL!$H$89:$AC$89,MATCH(MonthlyCF!FI$233,PL!$H$4:$AC$4,0)),0)*FI$235))+FI337</f>
        <v>0</v>
      </c>
      <c r="FJ349" s="356">
        <f>IF(SUM($P337:FJ337)&gt;0,0,-FJ$190+(FJ$233&lt;=$O349)*(IFERROR(INDEX(PL!$H$89:$AC$89,MATCH(MonthlyCF!FJ$233,PL!$H$4:$AC$4,0)),0)*FJ$235))+FJ337</f>
        <v>0</v>
      </c>
      <c r="FK349" s="356">
        <f>IF(SUM($P337:FK337)&gt;0,0,-FK$190+(FK$233&lt;=$O349)*(IFERROR(INDEX(PL!$H$89:$AC$89,MATCH(MonthlyCF!FK$233,PL!$H$4:$AC$4,0)),0)*FK$235))+FK337</f>
        <v>0</v>
      </c>
      <c r="FL349" s="356">
        <f>IF(SUM($P337:FL337)&gt;0,0,-FL$190+(FL$233&lt;=$O349)*(IFERROR(INDEX(PL!$H$89:$AC$89,MATCH(MonthlyCF!FL$233,PL!$H$4:$AC$4,0)),0)*FL$235))+FL337</f>
        <v>0</v>
      </c>
      <c r="FM349" s="356">
        <f>IF(SUM($P337:FM337)&gt;0,0,-FM$190+(FM$233&lt;=$O349)*(IFERROR(INDEX(PL!$H$89:$AC$89,MATCH(MonthlyCF!FM$233,PL!$H$4:$AC$4,0)),0)*FM$235))+FM337</f>
        <v>0</v>
      </c>
      <c r="FN349" s="356">
        <f>IF(SUM($P337:FN337)&gt;0,0,-FN$190+(FN$233&lt;=$O349)*(IFERROR(INDEX(PL!$H$89:$AC$89,MATCH(MonthlyCF!FN$233,PL!$H$4:$AC$4,0)),0)*FN$235))+FN337</f>
        <v>0</v>
      </c>
      <c r="FO349" s="356">
        <f>IF(SUM($P337:FO337)&gt;0,0,-FO$190+(FO$233&lt;=$O349)*(IFERROR(INDEX(PL!$H$89:$AC$89,MATCH(MonthlyCF!FO$233,PL!$H$4:$AC$4,0)),0)*FO$235))+FO337</f>
        <v>0</v>
      </c>
      <c r="FP349" s="356">
        <f>IF(SUM($P337:FP337)&gt;0,0,-FP$190+(FP$233&lt;=$O349)*(IFERROR(INDEX(PL!$H$89:$AC$89,MATCH(MonthlyCF!FP$233,PL!$H$4:$AC$4,0)),0)*FP$235))+FP337</f>
        <v>0</v>
      </c>
      <c r="FQ349" s="356">
        <f>IF(SUM($P337:FQ337)&gt;0,0,-FQ$190+(FQ$233&lt;=$O349)*(IFERROR(INDEX(PL!$H$89:$AC$89,MATCH(MonthlyCF!FQ$233,PL!$H$4:$AC$4,0)),0)*FQ$235))+FQ337</f>
        <v>0</v>
      </c>
      <c r="FR349" s="356">
        <f>IF(SUM($P337:FR337)&gt;0,0,-FR$190+(FR$233&lt;=$O349)*(IFERROR(INDEX(PL!$H$89:$AC$89,MATCH(MonthlyCF!FR$233,PL!$H$4:$AC$4,0)),0)*FR$235))+FR337</f>
        <v>0</v>
      </c>
      <c r="FS349" s="356">
        <f>IF(SUM($P337:FS337)&gt;0,0,-FS$190+(FS$233&lt;=$O349)*(IFERROR(INDEX(PL!$H$89:$AC$89,MATCH(MonthlyCF!FS$233,PL!$H$4:$AC$4,0)),0)*FS$235))+FS337</f>
        <v>0</v>
      </c>
      <c r="FT349" s="356">
        <f>IF(SUM($P337:FT337)&gt;0,0,-FT$190+(FT$233&lt;=$O349)*(IFERROR(INDEX(PL!$H$89:$AC$89,MATCH(MonthlyCF!FT$233,PL!$H$4:$AC$4,0)),0)*FT$235))+FT337</f>
        <v>0</v>
      </c>
      <c r="FU349" s="356">
        <f>IF(SUM($P337:FU337)&gt;0,0,-FU$190+(FU$233&lt;=$O349)*(IFERROR(INDEX(PL!$H$89:$AC$89,MATCH(MonthlyCF!FU$233,PL!$H$4:$AC$4,0)),0)*FU$235))+FU337</f>
        <v>0</v>
      </c>
      <c r="FV349" s="356">
        <f>IF(SUM($P337:FV337)&gt;0,0,-FV$190+(FV$233&lt;=$O349)*(IFERROR(INDEX(PL!$H$89:$AC$89,MATCH(MonthlyCF!FV$233,PL!$H$4:$AC$4,0)),0)*FV$235))+FV337</f>
        <v>0</v>
      </c>
      <c r="FW349" s="356">
        <f>IF(SUM($P337:FW337)&gt;0,0,-FW$190+(FW$233&lt;=$O349)*(IFERROR(INDEX(PL!$H$89:$AC$89,MATCH(MonthlyCF!FW$233,PL!$H$4:$AC$4,0)),0)*FW$235))+FW337</f>
        <v>0</v>
      </c>
      <c r="FX349" s="356">
        <f>IF(SUM($P337:FX337)&gt;0,0,-FX$190+(FX$233&lt;=$O349)*(IFERROR(INDEX(PL!$H$89:$AC$89,MATCH(MonthlyCF!FX$233,PL!$H$4:$AC$4,0)),0)*FX$235))+FX337</f>
        <v>0</v>
      </c>
      <c r="FY349" s="356">
        <f>IF(SUM($P337:FY337)&gt;0,0,-FY$190+(FY$233&lt;=$O349)*(IFERROR(INDEX(PL!$H$89:$AC$89,MATCH(MonthlyCF!FY$233,PL!$H$4:$AC$4,0)),0)*FY$235))+FY337</f>
        <v>0</v>
      </c>
      <c r="FZ349" s="356">
        <f>IF(SUM($P337:FZ337)&gt;0,0,-FZ$190+(FZ$233&lt;=$O349)*(IFERROR(INDEX(PL!$H$89:$AC$89,MATCH(MonthlyCF!FZ$233,PL!$H$4:$AC$4,0)),0)*FZ$235))+FZ337</f>
        <v>0</v>
      </c>
      <c r="GA349" s="356">
        <f>IF(SUM($P337:GA337)&gt;0,0,-GA$190+(GA$233&lt;=$O349)*(IFERROR(INDEX(PL!$H$89:$AC$89,MATCH(MonthlyCF!GA$233,PL!$H$4:$AC$4,0)),0)*GA$235))+GA337</f>
        <v>0</v>
      </c>
      <c r="GB349" s="356">
        <f>IF(SUM($P337:GB337)&gt;0,0,-GB$190+(GB$233&lt;=$O349)*(IFERROR(INDEX(PL!$H$89:$AC$89,MATCH(MonthlyCF!GB$233,PL!$H$4:$AC$4,0)),0)*GB$235))+GB337</f>
        <v>0</v>
      </c>
      <c r="GC349" s="356">
        <f>IF(SUM($P337:GC337)&gt;0,0,-GC$190+(GC$233&lt;=$O349)*(IFERROR(INDEX(PL!$H$89:$AC$89,MATCH(MonthlyCF!GC$233,PL!$H$4:$AC$4,0)),0)*GC$235))+GC337</f>
        <v>0</v>
      </c>
      <c r="GD349" s="356">
        <f>IF(SUM($P337:GD337)&gt;0,0,-GD$190+(GD$233&lt;=$O349)*(IFERROR(INDEX(PL!$H$89:$AC$89,MATCH(MonthlyCF!GD$233,PL!$H$4:$AC$4,0)),0)*GD$235))+GD337</f>
        <v>0</v>
      </c>
      <c r="GE349" s="356">
        <f>IF(SUM($P337:GE337)&gt;0,0,-GE$190+(GE$233&lt;=$O349)*(IFERROR(INDEX(PL!$H$89:$AC$89,MATCH(MonthlyCF!GE$233,PL!$H$4:$AC$4,0)),0)*GE$235))+GE337</f>
        <v>0</v>
      </c>
      <c r="GF349" s="356">
        <f>IF(SUM($P337:GF337)&gt;0,0,-GF$190+(GF$233&lt;=$O349)*(IFERROR(INDEX(PL!$H$89:$AC$89,MATCH(MonthlyCF!GF$233,PL!$H$4:$AC$4,0)),0)*GF$235))+GF337</f>
        <v>0</v>
      </c>
      <c r="GG349" s="356">
        <f>IF(SUM($P337:GG337)&gt;0,0,-GG$190+(GG$233&lt;=$O349)*(IFERROR(INDEX(PL!$H$89:$AC$89,MATCH(MonthlyCF!GG$233,PL!$H$4:$AC$4,0)),0)*GG$235))+GG337</f>
        <v>0</v>
      </c>
      <c r="GH349" s="356">
        <f>IF(SUM($P337:GH337)&gt;0,0,-GH$190+(GH$233&lt;=$O349)*(IFERROR(INDEX(PL!$H$89:$AC$89,MATCH(MonthlyCF!GH$233,PL!$H$4:$AC$4,0)),0)*GH$235))+GH337</f>
        <v>0</v>
      </c>
      <c r="GI349" s="356">
        <f>IF(SUM($P337:GI337)&gt;0,0,-GI$190+(GI$233&lt;=$O349)*(IFERROR(INDEX(PL!$H$89:$AC$89,MATCH(MonthlyCF!GI$233,PL!$H$4:$AC$4,0)),0)*GI$235))+GI337</f>
        <v>0</v>
      </c>
      <c r="GJ349" s="356">
        <f>IF(SUM($P337:GJ337)&gt;0,0,-GJ$190+(GJ$233&lt;=$O349)*(IFERROR(INDEX(PL!$H$89:$AC$89,MATCH(MonthlyCF!GJ$233,PL!$H$4:$AC$4,0)),0)*GJ$235))+GJ337</f>
        <v>0</v>
      </c>
      <c r="GK349" s="356">
        <f>IF(SUM($P337:GK337)&gt;0,0,-GK$190+(GK$233&lt;=$O349)*(IFERROR(INDEX(PL!$H$89:$AC$89,MATCH(MonthlyCF!GK$233,PL!$H$4:$AC$4,0)),0)*GK$235))+GK337</f>
        <v>0</v>
      </c>
      <c r="GL349" s="356">
        <f>IF(SUM($P337:GL337)&gt;0,0,-GL$190+(GL$233&lt;=$O349)*(IFERROR(INDEX(PL!$H$89:$AC$89,MATCH(MonthlyCF!GL$233,PL!$H$4:$AC$4,0)),0)*GL$235))+GL337</f>
        <v>0</v>
      </c>
      <c r="GM349" s="356">
        <f>IF(SUM($P337:GM337)&gt;0,0,-GM$190+(GM$233&lt;=$O349)*(IFERROR(INDEX(PL!$H$89:$AC$89,MATCH(MonthlyCF!GM$233,PL!$H$4:$AC$4,0)),0)*GM$235))+GM337</f>
        <v>0</v>
      </c>
      <c r="GN349" s="356">
        <f>IF(SUM($P337:GN337)&gt;0,0,-GN$190+(GN$233&lt;=$O349)*(IFERROR(INDEX(PL!$H$89:$AC$89,MATCH(MonthlyCF!GN$233,PL!$H$4:$AC$4,0)),0)*GN$235))+GN337</f>
        <v>0</v>
      </c>
    </row>
    <row r="350" spans="13:196" hidden="1" outlineLevel="1" x14ac:dyDescent="0.75">
      <c r="M350" s="565">
        <f t="shared" si="588"/>
        <v>5.8634572422193747</v>
      </c>
      <c r="N350" s="564">
        <f t="shared" si="589"/>
        <v>0.24199841618537904</v>
      </c>
      <c r="O350" s="1">
        <v>10</v>
      </c>
      <c r="P350" s="356">
        <f>IF(SUM($P338:P338)&gt;0,0,-P$190+(P$233&lt;=$O350)*(IFERROR(INDEX(PL!$H$89:$AC$89,MATCH(MonthlyCF!P$233,PL!$H$4:$AC$4,0)),0)*P$235))+P338</f>
        <v>-11919593.055779437</v>
      </c>
      <c r="Q350" s="356">
        <f>IF(SUM($P338:Q338)&gt;0,0,-Q$190+(Q$233&lt;=$O350)*(IFERROR(INDEX(PL!$H$89:$AC$89,MATCH(MonthlyCF!Q$233,PL!$H$4:$AC$4,0)),0)*Q$235))+Q338</f>
        <v>-4047304.3314319733</v>
      </c>
      <c r="R350" s="356">
        <f>IF(SUM($P338:R338)&gt;0,0,-R$190+(R$233&lt;=$O350)*(IFERROR(INDEX(PL!$H$89:$AC$89,MATCH(MonthlyCF!R$233,PL!$H$4:$AC$4,0)),0)*R$235))+R338</f>
        <v>-4408131.0589997172</v>
      </c>
      <c r="S350" s="356">
        <f>IF(SUM($P338:S338)&gt;0,0,-S$190+(S$233&lt;=$O350)*(IFERROR(INDEX(PL!$H$89:$AC$89,MATCH(MonthlyCF!S$233,PL!$H$4:$AC$4,0)),0)*S$235))+S338</f>
        <v>-4768342.5301141627</v>
      </c>
      <c r="T350" s="356">
        <f>IF(SUM($P338:T338)&gt;0,0,-T$190+(T$233&lt;=$O350)*(IFERROR(INDEX(PL!$H$89:$AC$89,MATCH(MonthlyCF!T$233,PL!$H$4:$AC$4,0)),0)*T$235))+T338</f>
        <v>-2925595.0161827197</v>
      </c>
      <c r="U350" s="356">
        <f>IF(SUM($P338:U338)&gt;0,0,-U$190+(U$233&lt;=$O350)*(IFERROR(INDEX(PL!$H$89:$AC$89,MATCH(MonthlyCF!U$233,PL!$H$4:$AC$4,0)),0)*U$235))+U338</f>
        <v>-76508431.006988153</v>
      </c>
      <c r="V350" s="356">
        <f>IF(SUM($P338:V338)&gt;0,0,-V$190+(V$233&lt;=$O350)*(IFERROR(INDEX(PL!$H$89:$AC$89,MATCH(MonthlyCF!V$233,PL!$H$4:$AC$4,0)),0)*V$235))+V338</f>
        <v>-78825744.713935822</v>
      </c>
      <c r="W350" s="356">
        <f>IF(SUM($P338:W338)&gt;0,0,-W$190+(W$233&lt;=$O350)*(IFERROR(INDEX(PL!$H$89:$AC$89,MATCH(MonthlyCF!W$233,PL!$H$4:$AC$4,0)),0)*W$235))+W338</f>
        <v>-77859196.7431034</v>
      </c>
      <c r="X350" s="356">
        <f>IF(SUM($P338:X338)&gt;0,0,-X$190+(X$233&lt;=$O350)*(IFERROR(INDEX(PL!$H$89:$AC$89,MATCH(MonthlyCF!X$233,PL!$H$4:$AC$4,0)),0)*X$235))+X338</f>
        <v>-1776705.23195166</v>
      </c>
      <c r="Y350" s="356">
        <f>IF(SUM($P338:Y338)&gt;0,0,-Y$190+(Y$233&lt;=$O350)*(IFERROR(INDEX(PL!$H$89:$AC$89,MATCH(MonthlyCF!Y$233,PL!$H$4:$AC$4,0)),0)*Y$235))+Y338</f>
        <v>-1805021.7962741829</v>
      </c>
      <c r="Z350" s="356">
        <f>IF(SUM($P338:Z338)&gt;0,0,-Z$190+(Z$233&lt;=$O350)*(IFERROR(INDEX(PL!$H$89:$AC$89,MATCH(MonthlyCF!Z$233,PL!$H$4:$AC$4,0)),0)*Z$235))+Z338</f>
        <v>-1827428.882366918</v>
      </c>
      <c r="AA350" s="356">
        <f>IF(SUM($P338:AA338)&gt;0,0,-AA$190+(AA$233&lt;=$O350)*(IFERROR(INDEX(PL!$H$89:$AC$89,MATCH(MonthlyCF!AA$233,PL!$H$4:$AC$4,0)),0)*AA$235))+AA338</f>
        <v>-1843165.1443513769</v>
      </c>
      <c r="AB350" s="356">
        <f>IF(SUM($P338:AB338)&gt;0,0,-AB$190+(AB$233&lt;=$O350)*(IFERROR(INDEX(PL!$H$89:$AC$89,MATCH(MonthlyCF!AB$233,PL!$H$4:$AC$4,0)),0)*AB$235))+AB338</f>
        <v>-1851694.4579831732</v>
      </c>
      <c r="AC350" s="356">
        <f>IF(SUM($P338:AC338)&gt;0,0,-AC$190+(AC$233&lt;=$O350)*(IFERROR(INDEX(PL!$H$89:$AC$89,MATCH(MonthlyCF!AC$233,PL!$H$4:$AC$4,0)),0)*AC$235))+AC338</f>
        <v>-1852738.0048369952</v>
      </c>
      <c r="AD350" s="356">
        <f>IF(SUM($P338:AD338)&gt;0,0,-AD$190+(AD$233&lt;=$O350)*(IFERROR(INDEX(PL!$H$89:$AC$89,MATCH(MonthlyCF!AD$233,PL!$H$4:$AC$4,0)),0)*AD$235))+AD338</f>
        <v>-1846291.1063086065</v>
      </c>
      <c r="AE350" s="356">
        <f>IF(SUM($P338:AE338)&gt;0,0,-AE$190+(AE$233&lt;=$O350)*(IFERROR(INDEX(PL!$H$89:$AC$89,MATCH(MonthlyCF!AE$233,PL!$H$4:$AC$4,0)),0)*AE$235))+AE338</f>
        <v>-1832623.3949522353</v>
      </c>
      <c r="AF350" s="356">
        <f>IF(SUM($P338:AF338)&gt;0,0,-AF$190+(AF$233&lt;=$O350)*(IFERROR(INDEX(PL!$H$89:$AC$89,MATCH(MonthlyCF!AF$233,PL!$H$4:$AC$4,0)),0)*AF$235))+AF338</f>
        <v>-1812262.3112647701</v>
      </c>
      <c r="AG350" s="356">
        <f>IF(SUM($P338:AG338)&gt;0,0,-AG$190+(AG$233&lt;=$O350)*(IFERROR(INDEX(PL!$H$89:$AC$89,MATCH(MonthlyCF!AG$233,PL!$H$4:$AC$4,0)),0)*AG$235))+AG338</f>
        <v>-1785961.3317151545</v>
      </c>
      <c r="AH350" s="356">
        <f>IF(SUM($P338:AH338)&gt;0,0,-AH$190+(AH$233&lt;=$O350)*(IFERROR(INDEX(PL!$H$89:$AC$89,MATCH(MonthlyCF!AH$233,PL!$H$4:$AC$4,0)),0)*AH$235))+AH338</f>
        <v>-1754655.5680459051</v>
      </c>
      <c r="AI350" s="356">
        <f>IF(SUM($P338:AI338)&gt;0,0,-AI$190+(AI$233&lt;=$O350)*(IFERROR(INDEX(PL!$H$89:$AC$89,MATCH(MonthlyCF!AI$233,PL!$H$4:$AC$4,0)),0)*AI$235))+AI338</f>
        <v>-1719408.4620194673</v>
      </c>
      <c r="AJ350" s="356">
        <f>IF(SUM($P338:AJ338)&gt;0,0,-AJ$190+(AJ$233&lt;=$O350)*(IFERROR(INDEX(PL!$H$89:$AC$89,MATCH(MonthlyCF!AJ$233,PL!$H$4:$AC$4,0)),0)*AJ$235))+AJ338</f>
        <v>-1958943.0040157298</v>
      </c>
      <c r="AK350" s="356">
        <f>IF(SUM($P338:AK338)&gt;0,0,-AK$190+(AK$233&lt;=$O350)*(IFERROR(INDEX(PL!$H$89:$AC$89,MATCH(MonthlyCF!AK$233,PL!$H$4:$AC$4,0)),0)*AK$235))+AK338</f>
        <v>-9201679.1472309139</v>
      </c>
      <c r="AL350" s="356">
        <f>IF(SUM($P338:AL338)&gt;0,0,-AL$190+(AL$233&lt;=$O350)*(IFERROR(INDEX(PL!$H$89:$AC$89,MATCH(MonthlyCF!AL$233,PL!$H$4:$AC$4,0)),0)*AL$235))+AL338</f>
        <v>-9530637.2101987116</v>
      </c>
      <c r="AM350" s="356">
        <f>IF(SUM($P338:AM338)&gt;0,0,-AM$190+(AM$233&lt;=$O350)*(IFERROR(INDEX(PL!$H$89:$AC$89,MATCH(MonthlyCF!AM$233,PL!$H$4:$AC$4,0)),0)*AM$235))+AM338</f>
        <v>-9773351.9232677575</v>
      </c>
      <c r="AN350" s="356">
        <f>IF(SUM($P338:AN338)&gt;0,0,-AN$190+(AN$233&lt;=$O350)*(IFERROR(INDEX(PL!$H$89:$AC$89,MATCH(MonthlyCF!AN$233,PL!$H$4:$AC$4,0)),0)*AN$235))+AN338</f>
        <v>-9930653.7513901442</v>
      </c>
      <c r="AO350" s="356">
        <f>IF(SUM($P338:AO338)&gt;0,0,-AO$190+(AO$233&lt;=$O350)*(IFERROR(INDEX(PL!$H$89:$AC$89,MATCH(MonthlyCF!AO$233,PL!$H$4:$AC$4,0)),0)*AO$235))+AO338</f>
        <v>0</v>
      </c>
      <c r="AP350" s="356">
        <f>IF(SUM($P338:AP338)&gt;0,0,-AP$190+(AP$233&lt;=$O350)*(IFERROR(INDEX(PL!$H$89:$AC$89,MATCH(MonthlyCF!AP$233,PL!$H$4:$AC$4,0)),0)*AP$235))+AP338</f>
        <v>0</v>
      </c>
      <c r="AQ350" s="356">
        <f>IF(SUM($P338:AQ338)&gt;0,0,-AQ$190+(AQ$233&lt;=$O350)*(IFERROR(INDEX(PL!$H$89:$AC$89,MATCH(MonthlyCF!AQ$233,PL!$H$4:$AC$4,0)),0)*AQ$235))+AQ338</f>
        <v>5540245.2895308295</v>
      </c>
      <c r="AR350" s="356">
        <f>IF(SUM($P338:AR338)&gt;0,0,-AR$190+(AR$233&lt;=$O350)*(IFERROR(INDEX(PL!$H$89:$AC$89,MATCH(MonthlyCF!AR$233,PL!$H$4:$AC$4,0)),0)*AR$235))+AR338</f>
        <v>4915719.5641067261</v>
      </c>
      <c r="AS350" s="356">
        <f>IF(SUM($P338:AS338)&gt;0,0,-AS$190+(AS$233&lt;=$O350)*(IFERROR(INDEX(PL!$H$89:$AC$89,MATCH(MonthlyCF!AS$233,PL!$H$4:$AC$4,0)),0)*AS$235))+AS338</f>
        <v>4191130.6273917309</v>
      </c>
      <c r="AT350" s="356">
        <f>IF(SUM($P338:AT338)&gt;0,0,-AT$190+(AT$233&lt;=$O350)*(IFERROR(INDEX(PL!$H$89:$AC$89,MATCH(MonthlyCF!AT$233,PL!$H$4:$AC$4,0)),0)*AT$235))+AT338</f>
        <v>3433691.3178301635</v>
      </c>
      <c r="AU350" s="356">
        <f>IF(SUM($P338:AU338)&gt;0,0,-AU$190+(AU$233&lt;=$O350)*(IFERROR(INDEX(PL!$H$89:$AC$89,MATCH(MonthlyCF!AU$233,PL!$H$4:$AC$4,0)),0)*AU$235))+AU338</f>
        <v>3433691.3178301617</v>
      </c>
      <c r="AV350" s="356">
        <f>IF(SUM($P338:AV338)&gt;0,0,-AV$190+(AV$233&lt;=$O350)*(IFERROR(INDEX(PL!$H$89:$AC$89,MATCH(MonthlyCF!AV$233,PL!$H$4:$AC$4,0)),0)*AV$235))+AV338</f>
        <v>4191130.6273917267</v>
      </c>
      <c r="AW350" s="356">
        <f>IF(SUM($P338:AW338)&gt;0,0,-AW$190+(AW$233&lt;=$O350)*(IFERROR(INDEX(PL!$H$89:$AC$89,MATCH(MonthlyCF!AW$233,PL!$H$4:$AC$4,0)),0)*AW$235))+AW338</f>
        <v>4915719.564106728</v>
      </c>
      <c r="AX350" s="356">
        <f>IF(SUM($P338:AX338)&gt;0,0,-AX$190+(AX$233&lt;=$O350)*(IFERROR(INDEX(PL!$H$89:$AC$89,MATCH(MonthlyCF!AX$233,PL!$H$4:$AC$4,0)),0)*AX$235))+AX338</f>
        <v>5540245.2895308342</v>
      </c>
      <c r="AY350" s="356">
        <f>IF(SUM($P338:AY338)&gt;0,0,-AY$190+(AY$233&lt;=$O350)*(IFERROR(INDEX(PL!$H$89:$AC$89,MATCH(MonthlyCF!AY$233,PL!$H$4:$AC$4,0)),0)*AY$235))+AY338</f>
        <v>6000078.1532754973</v>
      </c>
      <c r="AZ350" s="356">
        <f>IF(SUM($P338:AZ338)&gt;0,0,-AZ$190+(AZ$233&lt;=$O350)*(IFERROR(INDEX(PL!$H$89:$AC$89,MATCH(MonthlyCF!AZ$233,PL!$H$4:$AC$4,0)),0)*AZ$235))+AZ338</f>
        <v>6244114.5211488204</v>
      </c>
      <c r="BA350" s="356">
        <f>IF(SUM($P338:BA338)&gt;0,0,-BA$190+(BA$233&lt;=$O350)*(IFERROR(INDEX(PL!$H$89:$AC$89,MATCH(MonthlyCF!BA$233,PL!$H$4:$AC$4,0)),0)*BA$235))+BA338</f>
        <v>6244114.5211488158</v>
      </c>
      <c r="BB350" s="356">
        <f>IF(SUM($P338:BB338)&gt;0,0,-BB$190+(BB$233&lt;=$O350)*(IFERROR(INDEX(PL!$H$89:$AC$89,MATCH(MonthlyCF!BB$233,PL!$H$4:$AC$4,0)),0)*BB$235))+BB338</f>
        <v>6000078.1532755056</v>
      </c>
      <c r="BC350" s="356">
        <f>IF(SUM($P338:BC338)&gt;0,0,-BC$190+(BC$233&lt;=$O350)*(IFERROR(INDEX(PL!$H$89:$AC$89,MATCH(MonthlyCF!BC$233,PL!$H$4:$AC$4,0)),0)*BC$235))+BC338</f>
        <v>6747454.4999035522</v>
      </c>
      <c r="BD350" s="356">
        <f>IF(SUM($P338:BD338)&gt;0,0,-BD$190+(BD$233&lt;=$O350)*(IFERROR(INDEX(PL!$H$89:$AC$89,MATCH(MonthlyCF!BD$233,PL!$H$4:$AC$4,0)),0)*BD$235))+BD338</f>
        <v>5986845.773015351</v>
      </c>
      <c r="BE350" s="356">
        <f>IF(SUM($P338:BE338)&gt;0,0,-BE$190+(BE$233&lt;=$O350)*(IFERROR(INDEX(PL!$H$89:$AC$89,MATCH(MonthlyCF!BE$233,PL!$H$4:$AC$4,0)),0)*BE$235))+BE338</f>
        <v>5104370.2460099468</v>
      </c>
      <c r="BF350" s="356">
        <f>IF(SUM($P338:BF338)&gt;0,0,-BF$190+(BF$233&lt;=$O350)*(IFERROR(INDEX(PL!$H$89:$AC$89,MATCH(MonthlyCF!BF$233,PL!$H$4:$AC$4,0)),0)*BF$235))+BF338</f>
        <v>4181886.3106212597</v>
      </c>
      <c r="BG350" s="356">
        <f>IF(SUM($P338:BG338)&gt;0,0,-BG$190+(BG$233&lt;=$O350)*(IFERROR(INDEX(PL!$H$89:$AC$89,MATCH(MonthlyCF!BG$233,PL!$H$4:$AC$4,0)),0)*BG$235))+BG338</f>
        <v>4181886.3106212574</v>
      </c>
      <c r="BH350" s="356">
        <f>IF(SUM($P338:BH338)&gt;0,0,-BH$190+(BH$233&lt;=$O350)*(IFERROR(INDEX(PL!$H$89:$AC$89,MATCH(MonthlyCF!BH$233,PL!$H$4:$AC$4,0)),0)*BH$235))+BH338</f>
        <v>5104370.2460099421</v>
      </c>
      <c r="BI350" s="356">
        <f>IF(SUM($P338:BI338)&gt;0,0,-BI$190+(BI$233&lt;=$O350)*(IFERROR(INDEX(PL!$H$89:$AC$89,MATCH(MonthlyCF!BI$233,PL!$H$4:$AC$4,0)),0)*BI$235))+BI338</f>
        <v>5986845.7730153529</v>
      </c>
      <c r="BJ350" s="356">
        <f>IF(SUM($P338:BJ338)&gt;0,0,-BJ$190+(BJ$233&lt;=$O350)*(IFERROR(INDEX(PL!$H$89:$AC$89,MATCH(MonthlyCF!BJ$233,PL!$H$4:$AC$4,0)),0)*BJ$235))+BJ338</f>
        <v>6747454.4999035569</v>
      </c>
      <c r="BK350" s="356">
        <f>IF(SUM($P338:BK338)&gt;0,0,-BK$190+(BK$233&lt;=$O350)*(IFERROR(INDEX(PL!$H$89:$AC$89,MATCH(MonthlyCF!BK$233,PL!$H$4:$AC$4,0)),0)*BK$235))+BK338</f>
        <v>7307484.0949001014</v>
      </c>
      <c r="BL350" s="356">
        <f>IF(SUM($P338:BL338)&gt;0,0,-BL$190+(BL$233&lt;=$O350)*(IFERROR(INDEX(PL!$H$89:$AC$89,MATCH(MonthlyCF!BL$233,PL!$H$4:$AC$4,0)),0)*BL$235))+BL338</f>
        <v>7604695.5363607407</v>
      </c>
      <c r="BM350" s="356">
        <f>IF(SUM($P338:BM338)&gt;0,0,-BM$190+(BM$233&lt;=$O350)*(IFERROR(INDEX(PL!$H$89:$AC$89,MATCH(MonthlyCF!BM$233,PL!$H$4:$AC$4,0)),0)*BM$235))+BM338</f>
        <v>7604695.5363607351</v>
      </c>
      <c r="BN350" s="356">
        <f>IF(SUM($P338:BN338)&gt;0,0,-BN$190+(BN$233&lt;=$O350)*(IFERROR(INDEX(PL!$H$89:$AC$89,MATCH(MonthlyCF!BN$233,PL!$H$4:$AC$4,0)),0)*BN$235))+BN338</f>
        <v>7307484.0949001117</v>
      </c>
      <c r="BO350" s="356">
        <f>IF(SUM($P338:BO338)&gt;0,0,-BO$190+(BO$233&lt;=$O350)*(IFERROR(INDEX(PL!$H$89:$AC$89,MATCH(MonthlyCF!BO$233,PL!$H$4:$AC$4,0)),0)*BO$235))+BO338</f>
        <v>8523989.4407454003</v>
      </c>
      <c r="BP350" s="356">
        <f>IF(SUM($P338:BP338)&gt;0,0,-BP$190+(BP$233&lt;=$O350)*(IFERROR(INDEX(PL!$H$89:$AC$89,MATCH(MonthlyCF!BP$233,PL!$H$4:$AC$4,0)),0)*BP$235))+BP338</f>
        <v>7563120.3075594706</v>
      </c>
      <c r="BQ350" s="356">
        <f>IF(SUM($P338:BQ338)&gt;0,0,-BQ$190+(BQ$233&lt;=$O350)*(IFERROR(INDEX(PL!$H$89:$AC$89,MATCH(MonthlyCF!BQ$233,PL!$H$4:$AC$4,0)),0)*BQ$235))+BQ338</f>
        <v>6448298.106977338</v>
      </c>
      <c r="BR350" s="356">
        <f>IF(SUM($P338:BR338)&gt;0,0,-BR$190+(BR$233&lt;=$O350)*(IFERROR(INDEX(PL!$H$89:$AC$89,MATCH(MonthlyCF!BR$233,PL!$H$4:$AC$4,0)),0)*BR$235))+BR338</f>
        <v>5282933.6981291072</v>
      </c>
      <c r="BS350" s="356">
        <f>IF(SUM($P338:BS338)&gt;0,0,-BS$190+(BS$233&lt;=$O350)*(IFERROR(INDEX(PL!$H$89:$AC$89,MATCH(MonthlyCF!BS$233,PL!$H$4:$AC$4,0)),0)*BS$235))+BS338</f>
        <v>5282933.6981291045</v>
      </c>
      <c r="BT350" s="356">
        <f>IF(SUM($P338:BT338)&gt;0,0,-BT$190+(BT$233&lt;=$O350)*(IFERROR(INDEX(PL!$H$89:$AC$89,MATCH(MonthlyCF!BT$233,PL!$H$4:$AC$4,0)),0)*BT$235))+BT338</f>
        <v>6448298.1069773315</v>
      </c>
      <c r="BU350" s="356">
        <f>IF(SUM($P338:BU338)&gt;0,0,-BU$190+(BU$233&lt;=$O350)*(IFERROR(INDEX(PL!$H$89:$AC$89,MATCH(MonthlyCF!BU$233,PL!$H$4:$AC$4,0)),0)*BU$235))+BU338</f>
        <v>7563120.3075594734</v>
      </c>
      <c r="BV350" s="356">
        <f>IF(SUM($P338:BV338)&gt;0,0,-BV$190+(BV$233&lt;=$O350)*(IFERROR(INDEX(PL!$H$89:$AC$89,MATCH(MonthlyCF!BV$233,PL!$H$4:$AC$4,0)),0)*BV$235))+BV338</f>
        <v>8523989.4407454077</v>
      </c>
      <c r="BW350" s="356">
        <f>IF(SUM($P338:BW338)&gt;0,0,-BW$190+(BW$233&lt;=$O350)*(IFERROR(INDEX(PL!$H$89:$AC$89,MATCH(MonthlyCF!BW$233,PL!$H$4:$AC$4,0)),0)*BW$235))+BW338</f>
        <v>9231469.0323934425</v>
      </c>
      <c r="BX350" s="356">
        <f>IF(SUM($P338:BX338)&gt;0,0,-BX$190+(BX$233&lt;=$O350)*(IFERROR(INDEX(PL!$H$89:$AC$89,MATCH(MonthlyCF!BX$233,PL!$H$4:$AC$4,0)),0)*BX$235))+BX338</f>
        <v>9606933.1705681309</v>
      </c>
      <c r="BY350" s="356">
        <f>IF(SUM($P338:BY338)&gt;0,0,-BY$190+(BY$233&lt;=$O350)*(IFERROR(INDEX(PL!$H$89:$AC$89,MATCH(MonthlyCF!BY$233,PL!$H$4:$AC$4,0)),0)*BY$235))+BY338</f>
        <v>9606933.1705681235</v>
      </c>
      <c r="BZ350" s="356">
        <f>IF(SUM($P338:BZ338)&gt;0,0,-BZ$190+(BZ$233&lt;=$O350)*(IFERROR(INDEX(PL!$H$89:$AC$89,MATCH(MonthlyCF!BZ$233,PL!$H$4:$AC$4,0)),0)*BZ$235))+BZ338</f>
        <v>9231469.0323934555</v>
      </c>
      <c r="CA350" s="356">
        <f>IF(SUM($P338:CA338)&gt;0,0,-CA$190+(CA$233&lt;=$O350)*(IFERROR(INDEX(PL!$H$89:$AC$89,MATCH(MonthlyCF!CA$233,PL!$H$4:$AC$4,0)),0)*CA$235))+CA338</f>
        <v>8406543.773890879</v>
      </c>
      <c r="CB350" s="356">
        <f>IF(SUM($P338:CB338)&gt;0,0,-CB$190+(CB$233&lt;=$O350)*(IFERROR(INDEX(PL!$H$89:$AC$89,MATCH(MonthlyCF!CB$233,PL!$H$4:$AC$4,0)),0)*CB$235))+CB338</f>
        <v>7458913.7368924133</v>
      </c>
      <c r="CC350" s="356">
        <f>IF(SUM($P338:CC338)&gt;0,0,-CC$190+(CC$233&lt;=$O350)*(IFERROR(INDEX(PL!$H$89:$AC$89,MATCH(MonthlyCF!CC$233,PL!$H$4:$AC$4,0)),0)*CC$235))+CC338</f>
        <v>6359451.8365173321</v>
      </c>
      <c r="CD350" s="356">
        <f>IF(SUM($P338:CD338)&gt;0,0,-CD$190+(CD$233&lt;=$O350)*(IFERROR(INDEX(PL!$H$89:$AC$89,MATCH(MonthlyCF!CD$233,PL!$H$4:$AC$4,0)),0)*CD$235))+CD338</f>
        <v>5210144.1111125927</v>
      </c>
      <c r="CE350" s="356">
        <f>IF(SUM($P338:CE338)&gt;0,0,-CE$190+(CE$233&lt;=$O350)*(IFERROR(INDEX(PL!$H$89:$AC$89,MATCH(MonthlyCF!CE$233,PL!$H$4:$AC$4,0)),0)*CE$235))+CE338</f>
        <v>5210144.111112589</v>
      </c>
      <c r="CF350" s="356">
        <f>IF(SUM($P338:CF338)&gt;0,0,-CF$190+(CF$233&lt;=$O350)*(IFERROR(INDEX(PL!$H$89:$AC$89,MATCH(MonthlyCF!CF$233,PL!$H$4:$AC$4,0)),0)*CF$235))+CF338</f>
        <v>6359451.8365173256</v>
      </c>
      <c r="CG350" s="356">
        <f>IF(SUM($P338:CG338)&gt;0,0,-CG$190+(CG$233&lt;=$O350)*(IFERROR(INDEX(PL!$H$89:$AC$89,MATCH(MonthlyCF!CG$233,PL!$H$4:$AC$4,0)),0)*CG$235))+CG338</f>
        <v>7458913.7368924152</v>
      </c>
      <c r="CH350" s="356">
        <f>IF(SUM($P338:CH338)&gt;0,0,-CH$190+(CH$233&lt;=$O350)*(IFERROR(INDEX(PL!$H$89:$AC$89,MATCH(MonthlyCF!CH$233,PL!$H$4:$AC$4,0)),0)*CH$235))+CH338</f>
        <v>8406543.7738908865</v>
      </c>
      <c r="CI350" s="356">
        <f>IF(SUM($P338:CI338)&gt;0,0,-CI$190+(CI$233&lt;=$O350)*(IFERROR(INDEX(PL!$H$89:$AC$89,MATCH(MonthlyCF!CI$233,PL!$H$4:$AC$4,0)),0)*CI$235))+CI338</f>
        <v>9104275.5340798777</v>
      </c>
      <c r="CJ350" s="356">
        <f>IF(SUM($P338:CJ338)&gt;0,0,-CJ$190+(CJ$233&lt;=$O350)*(IFERROR(INDEX(PL!$H$89:$AC$89,MATCH(MonthlyCF!CJ$233,PL!$H$4:$AC$4,0)),0)*CJ$235))+CJ338</f>
        <v>9474566.4330812395</v>
      </c>
      <c r="CK350" s="356">
        <f>IF(SUM($P338:CK338)&gt;0,0,-CK$190+(CK$233&lt;=$O350)*(IFERROR(INDEX(PL!$H$89:$AC$89,MATCH(MonthlyCF!CK$233,PL!$H$4:$AC$4,0)),0)*CK$235))+CK338</f>
        <v>9474566.433081232</v>
      </c>
      <c r="CL350" s="356">
        <f>IF(SUM($P338:CL338)&gt;0,0,-CL$190+(CL$233&lt;=$O350)*(IFERROR(INDEX(PL!$H$89:$AC$89,MATCH(MonthlyCF!CL$233,PL!$H$4:$AC$4,0)),0)*CL$235))+CL338</f>
        <v>9104275.5340798888</v>
      </c>
      <c r="CM350" s="356">
        <f>IF(SUM($P338:CM338)&gt;0,0,-CM$190+(CM$233&lt;=$O350)*(IFERROR(INDEX(PL!$H$89:$AC$89,MATCH(MonthlyCF!CM$233,PL!$H$4:$AC$4,0)),0)*CM$235))+CM338</f>
        <v>8511445.1766209751</v>
      </c>
      <c r="CN350" s="356">
        <f>IF(SUM($P338:CN338)&gt;0,0,-CN$190+(CN$233&lt;=$O350)*(IFERROR(INDEX(PL!$H$89:$AC$89,MATCH(MonthlyCF!CN$233,PL!$H$4:$AC$4,0)),0)*CN$235))+CN338</f>
        <v>7551990.0991749642</v>
      </c>
      <c r="CO350" s="356">
        <f>IF(SUM($P338:CO338)&gt;0,0,-CO$190+(CO$233&lt;=$O350)*(IFERROR(INDEX(PL!$H$89:$AC$89,MATCH(MonthlyCF!CO$233,PL!$H$4:$AC$4,0)),0)*CO$235))+CO338</f>
        <v>6438808.518191563</v>
      </c>
      <c r="CP350" s="356">
        <f>IF(SUM($P338:CP338)&gt;0,0,-CP$190+(CP$233&lt;=$O350)*(IFERROR(INDEX(PL!$H$89:$AC$89,MATCH(MonthlyCF!CP$233,PL!$H$4:$AC$4,0)),0)*CP$235))+CP338</f>
        <v>5275159.1089978283</v>
      </c>
      <c r="CQ350" s="356">
        <f>IF(SUM($P338:CQ338)&gt;0,0,-CQ$190+(CQ$233&lt;=$O350)*(IFERROR(INDEX(PL!$H$89:$AC$89,MATCH(MonthlyCF!CQ$233,PL!$H$4:$AC$4,0)),0)*CQ$235))+CQ338</f>
        <v>5275159.1089978255</v>
      </c>
      <c r="CR350" s="356">
        <f>IF(SUM($P338:CR338)&gt;0,0,-CR$190+(CR$233&lt;=$O350)*(IFERROR(INDEX(PL!$H$89:$AC$89,MATCH(MonthlyCF!CR$233,PL!$H$4:$AC$4,0)),0)*CR$235))+CR338</f>
        <v>6438808.5181915574</v>
      </c>
      <c r="CS350" s="356">
        <f>IF(SUM($P338:CS338)&gt;0,0,-CS$190+(CS$233&lt;=$O350)*(IFERROR(INDEX(PL!$H$89:$AC$89,MATCH(MonthlyCF!CS$233,PL!$H$4:$AC$4,0)),0)*CS$235))+CS338</f>
        <v>7551990.099174967</v>
      </c>
      <c r="CT350" s="356">
        <f>IF(SUM($P338:CT338)&gt;0,0,-CT$190+(CT$233&lt;=$O350)*(IFERROR(INDEX(PL!$H$89:$AC$89,MATCH(MonthlyCF!CT$233,PL!$H$4:$AC$4,0)),0)*CT$235))+CT338</f>
        <v>8511445.1766209826</v>
      </c>
      <c r="CU350" s="356">
        <f>IF(SUM($P338:CU338)&gt;0,0,-CU$190+(CU$233&lt;=$O350)*(IFERROR(INDEX(PL!$H$89:$AC$89,MATCH(MonthlyCF!CU$233,PL!$H$4:$AC$4,0)),0)*CU$235))+CU338</f>
        <v>9217883.6113175731</v>
      </c>
      <c r="CV350" s="356">
        <f>IF(SUM($P338:CV338)&gt;0,0,-CV$190+(CV$233&lt;=$O350)*(IFERROR(INDEX(PL!$H$89:$AC$89,MATCH(MonthlyCF!CV$233,PL!$H$4:$AC$4,0)),0)*CV$235))+CV338</f>
        <v>9592795.2005536165</v>
      </c>
      <c r="CW350" s="356">
        <f>IF(SUM($P338:CW338)&gt;0,0,-CW$190+(CW$233&lt;=$O350)*(IFERROR(INDEX(PL!$H$89:$AC$89,MATCH(MonthlyCF!CW$233,PL!$H$4:$AC$4,0)),0)*CW$235))+CW338</f>
        <v>9592795.2005536072</v>
      </c>
      <c r="CX350" s="356">
        <f>IF(SUM($P338:CX338)&gt;0,0,-CX$190+(CX$233&lt;=$O350)*(IFERROR(INDEX(PL!$H$89:$AC$89,MATCH(MonthlyCF!CX$233,PL!$H$4:$AC$4,0)),0)*CX$235))+CX338</f>
        <v>9217883.6113175862</v>
      </c>
      <c r="CY350" s="356">
        <f>IF(SUM($P338:CY338)&gt;0,0,-CY$190+(CY$233&lt;=$O350)*(IFERROR(INDEX(PL!$H$89:$AC$89,MATCH(MonthlyCF!CY$233,PL!$H$4:$AC$4,0)),0)*CY$235))+CY338</f>
        <v>8645037.8378139753</v>
      </c>
      <c r="CZ350" s="356">
        <f>IF(SUM($P338:CZ338)&gt;0,0,-CZ$190+(CZ$233&lt;=$O350)*(IFERROR(INDEX(PL!$H$89:$AC$89,MATCH(MonthlyCF!CZ$233,PL!$H$4:$AC$4,0)),0)*CZ$235))+CZ338</f>
        <v>7670523.489652901</v>
      </c>
      <c r="DA350" s="356">
        <f>IF(SUM($P338:DA338)&gt;0,0,-DA$190+(DA$233&lt;=$O350)*(IFERROR(INDEX(PL!$H$89:$AC$89,MATCH(MonthlyCF!DA$233,PL!$H$4:$AC$4,0)),0)*DA$235))+DA338</f>
        <v>6539869.8006186746</v>
      </c>
      <c r="DB350" s="356">
        <f>IF(SUM($P338:DB338)&gt;0,0,-DB$190+(DB$233&lt;=$O350)*(IFERROR(INDEX(PL!$H$89:$AC$89,MATCH(MonthlyCF!DB$233,PL!$H$4:$AC$4,0)),0)*DB$235))+DB338</f>
        <v>5357956.1580257919</v>
      </c>
      <c r="DC350" s="356">
        <f>IF(SUM($P338:DC338)&gt;0,0,-DC$190+(DC$233&lt;=$O350)*(IFERROR(INDEX(PL!$H$89:$AC$89,MATCH(MonthlyCF!DC$233,PL!$H$4:$AC$4,0)),0)*DC$235))+DC338</f>
        <v>5357956.1580257891</v>
      </c>
      <c r="DD350" s="356">
        <f>IF(SUM($P338:DD338)&gt;0,0,-DD$190+(DD$233&lt;=$O350)*(IFERROR(INDEX(PL!$H$89:$AC$89,MATCH(MonthlyCF!DD$233,PL!$H$4:$AC$4,0)),0)*DD$235))+DD338</f>
        <v>6539869.8006186681</v>
      </c>
      <c r="DE350" s="356">
        <f>IF(SUM($P338:DE338)&gt;0,0,-DE$190+(DE$233&lt;=$O350)*(IFERROR(INDEX(PL!$H$89:$AC$89,MATCH(MonthlyCF!DE$233,PL!$H$4:$AC$4,0)),0)*DE$235))+DE338</f>
        <v>7670523.4896529038</v>
      </c>
      <c r="DF350" s="356">
        <f>IF(SUM($P338:DF338)&gt;0,0,-DF$190+(DF$233&lt;=$O350)*(IFERROR(INDEX(PL!$H$89:$AC$89,MATCH(MonthlyCF!DF$233,PL!$H$4:$AC$4,0)),0)*DF$235))+DF338</f>
        <v>8645037.8378139809</v>
      </c>
      <c r="DG350" s="356">
        <f>IF(SUM($P338:DG338)&gt;0,0,-DG$190+(DG$233&lt;=$O350)*(IFERROR(INDEX(PL!$H$89:$AC$89,MATCH(MonthlyCF!DG$233,PL!$H$4:$AC$4,0)),0)*DG$235))+DG338</f>
        <v>9362564.2826547679</v>
      </c>
      <c r="DH350" s="356">
        <f>IF(SUM($P338:DH338)&gt;0,0,-DH$190+(DH$233&lt;=$O350)*(IFERROR(INDEX(PL!$H$89:$AC$89,MATCH(MonthlyCF!DH$233,PL!$H$4:$AC$4,0)),0)*DH$235))+DH338</f>
        <v>9743360.3528313339</v>
      </c>
      <c r="DI350" s="356">
        <f>IF(SUM($P338:DI338)&gt;0,0,-DI$190+(DI$233&lt;=$O350)*(IFERROR(INDEX(PL!$H$89:$AC$89,MATCH(MonthlyCF!DI$233,PL!$H$4:$AC$4,0)),0)*DI$235))+DI338</f>
        <v>9743360.3528313264</v>
      </c>
      <c r="DJ350" s="356">
        <f>IF(SUM($P338:DJ338)&gt;0,0,-DJ$190+(DJ$233&lt;=$O350)*(IFERROR(INDEX(PL!$H$89:$AC$89,MATCH(MonthlyCF!DJ$233,PL!$H$4:$AC$4,0)),0)*DJ$235))+DJ338</f>
        <v>9362564.2826547809</v>
      </c>
      <c r="DK350" s="356">
        <f>IF(SUM($P338:DK338)&gt;0,0,-DK$190+(DK$233&lt;=$O350)*(IFERROR(INDEX(PL!$H$89:$AC$89,MATCH(MonthlyCF!DK$233,PL!$H$4:$AC$4,0)),0)*DK$235))+DK338</f>
        <v>8779073.6598569266</v>
      </c>
      <c r="DL350" s="356">
        <f>IF(SUM($P338:DL338)&gt;0,0,-DL$190+(DL$233&lt;=$O350)*(IFERROR(INDEX(PL!$H$89:$AC$89,MATCH(MonthlyCF!DL$233,PL!$H$4:$AC$4,0)),0)*DL$235))+DL338</f>
        <v>7789450.0855479836</v>
      </c>
      <c r="DM350" s="356">
        <f>IF(SUM($P338:DM338)&gt;0,0,-DM$190+(DM$233&lt;=$O350)*(IFERROR(INDEX(PL!$H$89:$AC$89,MATCH(MonthlyCF!DM$233,PL!$H$4:$AC$4,0)),0)*DM$235))+DM338</f>
        <v>6641266.3290347327</v>
      </c>
      <c r="DN350" s="356">
        <f>IF(SUM($P338:DN338)&gt;0,0,-DN$190+(DN$233&lt;=$O350)*(IFERROR(INDEX(PL!$H$89:$AC$89,MATCH(MonthlyCF!DN$233,PL!$H$4:$AC$4,0)),0)*DN$235))+DN338</f>
        <v>5441027.8659331668</v>
      </c>
      <c r="DO350" s="356">
        <f>IF(SUM($P338:DO338)&gt;0,0,-DO$190+(DO$233&lt;=$O350)*(IFERROR(INDEX(PL!$H$89:$AC$89,MATCH(MonthlyCF!DO$233,PL!$H$4:$AC$4,0)),0)*DO$235))+DO338</f>
        <v>5441027.8659331631</v>
      </c>
      <c r="DP350" s="356">
        <f>IF(SUM($P338:DP338)&gt;0,0,-DP$190+(DP$233&lt;=$O350)*(IFERROR(INDEX(PL!$H$89:$AC$89,MATCH(MonthlyCF!DP$233,PL!$H$4:$AC$4,0)),0)*DP$235))+DP338</f>
        <v>6641266.3290347261</v>
      </c>
      <c r="DQ350" s="356">
        <f>IF(SUM($P338:DQ338)&gt;0,0,-DQ$190+(DQ$233&lt;=$O350)*(IFERROR(INDEX(PL!$H$89:$AC$89,MATCH(MonthlyCF!DQ$233,PL!$H$4:$AC$4,0)),0)*DQ$235))+DQ338</f>
        <v>7789450.0855479864</v>
      </c>
      <c r="DR350" s="356">
        <f>IF(SUM($P338:DR338)&gt;0,0,-DR$190+(DR$233&lt;=$O350)*(IFERROR(INDEX(PL!$H$89:$AC$89,MATCH(MonthlyCF!DR$233,PL!$H$4:$AC$4,0)),0)*DR$235))+DR338</f>
        <v>8779073.6598569341</v>
      </c>
      <c r="DS350" s="356">
        <f>IF(SUM($P338:DS338)&gt;0,0,-DS$190+(DS$233&lt;=$O350)*(IFERROR(INDEX(PL!$H$89:$AC$89,MATCH(MonthlyCF!DS$233,PL!$H$4:$AC$4,0)),0)*DS$235))+DS338</f>
        <v>9507724.8965929188</v>
      </c>
      <c r="DT350" s="356">
        <f>IF(SUM($P338:DT338)&gt;0,0,-DT$190+(DT$233&lt;=$O350)*(IFERROR(INDEX(PL!$H$89:$AC$89,MATCH(MonthlyCF!DT$233,PL!$H$4:$AC$4,0)),0)*DT$235))+DT338</f>
        <v>9894424.9680305999</v>
      </c>
      <c r="DU350" s="356">
        <f>IF(SUM($P338:DU338)&gt;0,0,-DU$190+(DU$233&lt;=$O350)*(IFERROR(INDEX(PL!$H$89:$AC$89,MATCH(MonthlyCF!DU$233,PL!$H$4:$AC$4,0)),0)*DU$235))+DU338</f>
        <v>9894424.9680305906</v>
      </c>
      <c r="DV350" s="356">
        <f>IF(SUM($P338:DV338)&gt;0,0,-DV$190+(DV$233&lt;=$O350)*(IFERROR(INDEX(PL!$H$89:$AC$89,MATCH(MonthlyCF!DV$233,PL!$H$4:$AC$4,0)),0)*DV$235))+DV338</f>
        <v>9507724.8965929318</v>
      </c>
      <c r="DW350" s="356">
        <f>IF(SUM($P338:DW338)&gt;0,0,-DW$190+(DW$233&lt;=$O350)*(IFERROR(INDEX(PL!$H$89:$AC$89,MATCH(MonthlyCF!DW$233,PL!$H$4:$AC$4,0)),0)*DW$235))+DW338</f>
        <v>8943677.2002814934</v>
      </c>
      <c r="DX350" s="356">
        <f>IF(SUM($P338:DX338)&gt;0,0,-DX$190+(DX$233&lt;=$O350)*(IFERROR(INDEX(PL!$H$89:$AC$89,MATCH(MonthlyCF!DX$233,PL!$H$4:$AC$4,0)),0)*DX$235))+DX338</f>
        <v>7935498.645079325</v>
      </c>
      <c r="DY350" s="356">
        <f>IF(SUM($P338:DY338)&gt;0,0,-DY$190+(DY$233&lt;=$O350)*(IFERROR(INDEX(PL!$H$89:$AC$89,MATCH(MonthlyCF!DY$233,PL!$H$4:$AC$4,0)),0)*DY$235))+DY338</f>
        <v>6765786.9781392301</v>
      </c>
      <c r="DZ350" s="356">
        <f>IF(SUM($P338:DZ338)&gt;0,0,-DZ$190+(DZ$233&lt;=$O350)*(IFERROR(INDEX(PL!$H$89:$AC$89,MATCH(MonthlyCF!DZ$233,PL!$H$4:$AC$4,0)),0)*DZ$235))+DZ338</f>
        <v>5543044.6031177044</v>
      </c>
      <c r="EA350" s="356">
        <f>IF(SUM($P338:EA338)&gt;0,0,-EA$190+(EA$233&lt;=$O350)*(IFERROR(INDEX(PL!$H$89:$AC$89,MATCH(MonthlyCF!EA$233,PL!$H$4:$AC$4,0)),0)*EA$235))+EA338</f>
        <v>5543044.6031177016</v>
      </c>
      <c r="EB350" s="356">
        <f>IF(SUM($P338:EB338)&gt;0,0,-EB$190+(EB$233&lt;=$O350)*(IFERROR(INDEX(PL!$H$89:$AC$89,MATCH(MonthlyCF!EB$233,PL!$H$4:$AC$4,0)),0)*EB$235))+EB338</f>
        <v>6765786.9781392235</v>
      </c>
      <c r="EC350" s="356">
        <f>IF(SUM($P338:EC338)&gt;0,0,-EC$190+(EC$233&lt;=$O350)*(IFERROR(INDEX(PL!$H$89:$AC$89,MATCH(MonthlyCF!EC$233,PL!$H$4:$AC$4,0)),0)*EC$235))+EC338</f>
        <v>7935498.6450793277</v>
      </c>
      <c r="ED350" s="356">
        <f>IF(SUM($P338:ED338)&gt;0,0,-ED$190+(ED$233&lt;=$O350)*(IFERROR(INDEX(PL!$H$89:$AC$89,MATCH(MonthlyCF!ED$233,PL!$H$4:$AC$4,0)),0)*ED$235))+ED338</f>
        <v>8943677.2002815008</v>
      </c>
      <c r="EE350" s="356">
        <f>IF(SUM($P338:EE338)&gt;0,0,-EE$190+(EE$233&lt;=$O350)*(IFERROR(INDEX(PL!$H$89:$AC$89,MATCH(MonthlyCF!EE$233,PL!$H$4:$AC$4,0)),0)*EE$235))+EE338</f>
        <v>9685990.3081839047</v>
      </c>
      <c r="EF350" s="356">
        <f>IF(SUM($P338:EF338)&gt;0,0,-EF$190+(EF$233&lt;=$O350)*(IFERROR(INDEX(PL!$H$89:$AC$89,MATCH(MonthlyCF!EF$233,PL!$H$4:$AC$4,0)),0)*EF$235))+EF338</f>
        <v>10079940.825774252</v>
      </c>
      <c r="EG350" s="356">
        <f>IF(SUM($P338:EG338)&gt;0,0,-EG$190+(EG$233&lt;=$O350)*(IFERROR(INDEX(PL!$H$89:$AC$89,MATCH(MonthlyCF!EG$233,PL!$H$4:$AC$4,0)),0)*EG$235))+EG338</f>
        <v>10079940.825774243</v>
      </c>
      <c r="EH350" s="356">
        <f>IF(SUM($P338:EH338)&gt;0,0,-EH$190+(EH$233&lt;=$O350)*(IFERROR(INDEX(PL!$H$89:$AC$89,MATCH(MonthlyCF!EH$233,PL!$H$4:$AC$4,0)),0)*EH$235))+EH338</f>
        <v>9685990.3081839196</v>
      </c>
      <c r="EI350" s="356">
        <f>IF(SUM($P338:EI338)&gt;0,0,-EI$190+(EI$233&lt;=$O350)*(IFERROR(INDEX(PL!$H$89:$AC$89,MATCH(MonthlyCF!EI$233,PL!$H$4:$AC$4,0)),0)*EI$235))+EI338</f>
        <v>9048087.1895166971</v>
      </c>
      <c r="EJ350" s="356">
        <f>IF(SUM($P338:EJ338)&gt;0,0,-EJ$190+(EJ$233&lt;=$O350)*(IFERROR(INDEX(PL!$H$89:$AC$89,MATCH(MonthlyCF!EJ$233,PL!$H$4:$AC$4,0)),0)*EJ$235))+EJ338</f>
        <v>8028138.9885929115</v>
      </c>
      <c r="EK350" s="356">
        <f>IF(SUM($P338:EK338)&gt;0,0,-EK$190+(EK$233&lt;=$O350)*(IFERROR(INDEX(PL!$H$89:$AC$89,MATCH(MonthlyCF!EK$233,PL!$H$4:$AC$4,0)),0)*EK$235))+EK338</f>
        <v>6844771.9112641606</v>
      </c>
      <c r="EL350" s="356">
        <f>IF(SUM($P338:EL338)&gt;0,0,-EL$190+(EL$233&lt;=$O350)*(IFERROR(INDEX(PL!$H$89:$AC$89,MATCH(MonthlyCF!EL$233,PL!$H$4:$AC$4,0)),0)*EL$235))+EL338</f>
        <v>5607755.0364642441</v>
      </c>
      <c r="EM350" s="356">
        <f>IF(SUM($P338:EM338)&gt;0,0,-EM$190+(EM$233&lt;=$O350)*(IFERROR(INDEX(PL!$H$89:$AC$89,MATCH(MonthlyCF!EM$233,PL!$H$4:$AC$4,0)),0)*EM$235))+EM338</f>
        <v>5607755.0364642404</v>
      </c>
      <c r="EN350" s="356">
        <f>IF(SUM($P338:EN338)&gt;0,0,-EN$190+(EN$233&lt;=$O350)*(IFERROR(INDEX(PL!$H$89:$AC$89,MATCH(MonthlyCF!EN$233,PL!$H$4:$AC$4,0)),0)*EN$235))+EN338</f>
        <v>6844771.9112641541</v>
      </c>
      <c r="EO350" s="356">
        <f>IF(SUM($P338:EO338)&gt;0,0,-EO$190+(EO$233&lt;=$O350)*(IFERROR(INDEX(PL!$H$89:$AC$89,MATCH(MonthlyCF!EO$233,PL!$H$4:$AC$4,0)),0)*EO$235))+EO338</f>
        <v>8028138.9885929143</v>
      </c>
      <c r="EP350" s="356">
        <f>IF(SUM($P338:EP338)&gt;0,0,-EP$190+(EP$233&lt;=$O350)*(IFERROR(INDEX(PL!$H$89:$AC$89,MATCH(MonthlyCF!EP$233,PL!$H$4:$AC$4,0)),0)*EP$235))+EP338</f>
        <v>9048087.1895167045</v>
      </c>
      <c r="EQ350" s="356">
        <f>IF(SUM($P338:EQ338)&gt;0,0,-EQ$190+(EQ$233&lt;=$O350)*(IFERROR(INDEX(PL!$H$89:$AC$89,MATCH(MonthlyCF!EQ$233,PL!$H$4:$AC$4,0)),0)*EQ$235))+EQ338</f>
        <v>9799066.1852714587</v>
      </c>
      <c r="ER350" s="356">
        <f>IF(SUM($P338:ER338)&gt;0,0,-ER$190+(ER$233&lt;=$O350)*(IFERROR(INDEX(PL!$H$89:$AC$89,MATCH(MonthlyCF!ER$233,PL!$H$4:$AC$4,0)),0)*ER$235))+ER338</f>
        <v>10197615.747346496</v>
      </c>
      <c r="ES350" s="356">
        <f>IF(SUM($P338:ES338)&gt;0,0,-ES$190+(ES$233&lt;=$O350)*(IFERROR(INDEX(PL!$H$89:$AC$89,MATCH(MonthlyCF!ES$233,PL!$H$4:$AC$4,0)),0)*ES$235))+ES338</f>
        <v>10197615.747346487</v>
      </c>
      <c r="ET350" s="356">
        <f>IF(SUM($P338:ET338)&gt;0,0,-ET$190+(ET$233&lt;=$O350)*(IFERROR(INDEX(PL!$H$89:$AC$89,MATCH(MonthlyCF!ET$233,PL!$H$4:$AC$4,0)),0)*ET$235))+ET338</f>
        <v>9799066.1852714717</v>
      </c>
      <c r="EU350" s="356">
        <f>IF(SUM($P338:EU338)&gt;0,0,-EU$190+(EU$233&lt;=$O350)*(IFERROR(INDEX(PL!$H$89:$AC$89,MATCH(MonthlyCF!EU$233,PL!$H$4:$AC$4,0)),0)*EU$235))+EU338</f>
        <v>9182872.6831342559</v>
      </c>
      <c r="EV350" s="356">
        <f>IF(SUM($P338:EV338)&gt;0,0,-EV$190+(EV$233&lt;=$O350)*(IFERROR(INDEX(PL!$H$89:$AC$89,MATCH(MonthlyCF!EV$233,PL!$H$4:$AC$4,0)),0)*EV$235))+EV338</f>
        <v>8147730.7491212124</v>
      </c>
      <c r="EW350" s="356">
        <f>IF(SUM($P338:EW338)&gt;0,0,-EW$190+(EW$233&lt;=$O350)*(IFERROR(INDEX(PL!$H$89:$AC$89,MATCH(MonthlyCF!EW$233,PL!$H$4:$AC$4,0)),0)*EW$235))+EW338</f>
        <v>6946735.5574399242</v>
      </c>
      <c r="EX350" s="356">
        <f>IF(SUM($P338:EX338)&gt;0,0,-EX$190+(EX$233&lt;=$O350)*(IFERROR(INDEX(PL!$H$89:$AC$89,MATCH(MonthlyCF!EX$233,PL!$H$4:$AC$4,0)),0)*EX$235))+EX338</f>
        <v>5691291.3701494364</v>
      </c>
      <c r="EY350" s="356">
        <f>IF(SUM($P338:EY338)&gt;0,0,-EY$190+(EY$233&lt;=$O350)*(IFERROR(INDEX(PL!$H$89:$AC$89,MATCH(MonthlyCF!EY$233,PL!$H$4:$AC$4,0)),0)*EY$235))+EY338</f>
        <v>5691291.3701494327</v>
      </c>
      <c r="EZ350" s="356">
        <f>IF(SUM($P338:EZ338)&gt;0,0,-EZ$190+(EZ$233&lt;=$O350)*(IFERROR(INDEX(PL!$H$89:$AC$89,MATCH(MonthlyCF!EZ$233,PL!$H$4:$AC$4,0)),0)*EZ$235))+EZ338</f>
        <v>6946735.5574399177</v>
      </c>
      <c r="FA350" s="356">
        <f>IF(SUM($P338:FA338)&gt;0,0,-FA$190+(FA$233&lt;=$O350)*(IFERROR(INDEX(PL!$H$89:$AC$89,MATCH(MonthlyCF!FA$233,PL!$H$4:$AC$4,0)),0)*FA$235))+FA338</f>
        <v>8147730.7491212152</v>
      </c>
      <c r="FB350" s="356">
        <f>IF(SUM($P338:FB338)&gt;0,0,-FB$190+(FB$233&lt;=$O350)*(IFERROR(INDEX(PL!$H$89:$AC$89,MATCH(MonthlyCF!FB$233,PL!$H$4:$AC$4,0)),0)*FB$235))+FB338</f>
        <v>9182872.6831342634</v>
      </c>
      <c r="FC350" s="356">
        <f>IF(SUM($P338:FC338)&gt;0,0,-FC$190+(FC$233&lt;=$O350)*(IFERROR(INDEX(PL!$H$89:$AC$89,MATCH(MonthlyCF!FC$233,PL!$H$4:$AC$4,0)),0)*FC$235))+FC338</f>
        <v>9945038.6925106924</v>
      </c>
      <c r="FD350" s="356">
        <f>IF(SUM($P338:FD338)&gt;0,0,-FD$190+(FD$233&lt;=$O350)*(IFERROR(INDEX(PL!$H$89:$AC$89,MATCH(MonthlyCF!FD$233,PL!$H$4:$AC$4,0)),0)*FD$235))+FD338</f>
        <v>10349525.277332105</v>
      </c>
      <c r="FE350" s="356">
        <f>IF(SUM($P338:FE338)&gt;0,0,-FE$190+(FE$233&lt;=$O350)*(IFERROR(INDEX(PL!$H$89:$AC$89,MATCH(MonthlyCF!FE$233,PL!$H$4:$AC$4,0)),0)*FE$235))+FE338</f>
        <v>10349525.277332095</v>
      </c>
      <c r="FF350" s="356">
        <f>IF(SUM($P338:FF338)&gt;0,0,-FF$190+(FF$233&lt;=$O350)*(IFERROR(INDEX(PL!$H$89:$AC$89,MATCH(MonthlyCF!FF$233,PL!$H$4:$AC$4,0)),0)*FF$235))+FF338</f>
        <v>1004722599.5659877</v>
      </c>
      <c r="FG350" s="356">
        <f>IF(SUM($P338:FG338)&gt;0,0,-FG$190+(FG$233&lt;=$O350)*(IFERROR(INDEX(PL!$H$89:$AC$89,MATCH(MonthlyCF!FG$233,PL!$H$4:$AC$4,0)),0)*FG$235))+FG338</f>
        <v>0</v>
      </c>
      <c r="FH350" s="356">
        <f>IF(SUM($P338:FH338)&gt;0,0,-FH$190+(FH$233&lt;=$O350)*(IFERROR(INDEX(PL!$H$89:$AC$89,MATCH(MonthlyCF!FH$233,PL!$H$4:$AC$4,0)),0)*FH$235))+FH338</f>
        <v>0</v>
      </c>
      <c r="FI350" s="356">
        <f>IF(SUM($P338:FI338)&gt;0,0,-FI$190+(FI$233&lt;=$O350)*(IFERROR(INDEX(PL!$H$89:$AC$89,MATCH(MonthlyCF!FI$233,PL!$H$4:$AC$4,0)),0)*FI$235))+FI338</f>
        <v>0</v>
      </c>
      <c r="FJ350" s="356">
        <f>IF(SUM($P338:FJ338)&gt;0,0,-FJ$190+(FJ$233&lt;=$O350)*(IFERROR(INDEX(PL!$H$89:$AC$89,MATCH(MonthlyCF!FJ$233,PL!$H$4:$AC$4,0)),0)*FJ$235))+FJ338</f>
        <v>0</v>
      </c>
      <c r="FK350" s="356">
        <f>IF(SUM($P338:FK338)&gt;0,0,-FK$190+(FK$233&lt;=$O350)*(IFERROR(INDEX(PL!$H$89:$AC$89,MATCH(MonthlyCF!FK$233,PL!$H$4:$AC$4,0)),0)*FK$235))+FK338</f>
        <v>0</v>
      </c>
      <c r="FL350" s="356">
        <f>IF(SUM($P338:FL338)&gt;0,0,-FL$190+(FL$233&lt;=$O350)*(IFERROR(INDEX(PL!$H$89:$AC$89,MATCH(MonthlyCF!FL$233,PL!$H$4:$AC$4,0)),0)*FL$235))+FL338</f>
        <v>0</v>
      </c>
      <c r="FM350" s="356">
        <f>IF(SUM($P338:FM338)&gt;0,0,-FM$190+(FM$233&lt;=$O350)*(IFERROR(INDEX(PL!$H$89:$AC$89,MATCH(MonthlyCF!FM$233,PL!$H$4:$AC$4,0)),0)*FM$235))+FM338</f>
        <v>0</v>
      </c>
      <c r="FN350" s="356">
        <f>IF(SUM($P338:FN338)&gt;0,0,-FN$190+(FN$233&lt;=$O350)*(IFERROR(INDEX(PL!$H$89:$AC$89,MATCH(MonthlyCF!FN$233,PL!$H$4:$AC$4,0)),0)*FN$235))+FN338</f>
        <v>0</v>
      </c>
      <c r="FO350" s="356">
        <f>IF(SUM($P338:FO338)&gt;0,0,-FO$190+(FO$233&lt;=$O350)*(IFERROR(INDEX(PL!$H$89:$AC$89,MATCH(MonthlyCF!FO$233,PL!$H$4:$AC$4,0)),0)*FO$235))+FO338</f>
        <v>0</v>
      </c>
      <c r="FP350" s="356">
        <f>IF(SUM($P338:FP338)&gt;0,0,-FP$190+(FP$233&lt;=$O350)*(IFERROR(INDEX(PL!$H$89:$AC$89,MATCH(MonthlyCF!FP$233,PL!$H$4:$AC$4,0)),0)*FP$235))+FP338</f>
        <v>0</v>
      </c>
      <c r="FQ350" s="356">
        <f>IF(SUM($P338:FQ338)&gt;0,0,-FQ$190+(FQ$233&lt;=$O350)*(IFERROR(INDEX(PL!$H$89:$AC$89,MATCH(MonthlyCF!FQ$233,PL!$H$4:$AC$4,0)),0)*FQ$235))+FQ338</f>
        <v>0</v>
      </c>
      <c r="FR350" s="356">
        <f>IF(SUM($P338:FR338)&gt;0,0,-FR$190+(FR$233&lt;=$O350)*(IFERROR(INDEX(PL!$H$89:$AC$89,MATCH(MonthlyCF!FR$233,PL!$H$4:$AC$4,0)),0)*FR$235))+FR338</f>
        <v>0</v>
      </c>
      <c r="FS350" s="356">
        <f>IF(SUM($P338:FS338)&gt;0,0,-FS$190+(FS$233&lt;=$O350)*(IFERROR(INDEX(PL!$H$89:$AC$89,MATCH(MonthlyCF!FS$233,PL!$H$4:$AC$4,0)),0)*FS$235))+FS338</f>
        <v>0</v>
      </c>
      <c r="FT350" s="356">
        <f>IF(SUM($P338:FT338)&gt;0,0,-FT$190+(FT$233&lt;=$O350)*(IFERROR(INDEX(PL!$H$89:$AC$89,MATCH(MonthlyCF!FT$233,PL!$H$4:$AC$4,0)),0)*FT$235))+FT338</f>
        <v>0</v>
      </c>
      <c r="FU350" s="356">
        <f>IF(SUM($P338:FU338)&gt;0,0,-FU$190+(FU$233&lt;=$O350)*(IFERROR(INDEX(PL!$H$89:$AC$89,MATCH(MonthlyCF!FU$233,PL!$H$4:$AC$4,0)),0)*FU$235))+FU338</f>
        <v>0</v>
      </c>
      <c r="FV350" s="356">
        <f>IF(SUM($P338:FV338)&gt;0,0,-FV$190+(FV$233&lt;=$O350)*(IFERROR(INDEX(PL!$H$89:$AC$89,MATCH(MonthlyCF!FV$233,PL!$H$4:$AC$4,0)),0)*FV$235))+FV338</f>
        <v>0</v>
      </c>
      <c r="FW350" s="356">
        <f>IF(SUM($P338:FW338)&gt;0,0,-FW$190+(FW$233&lt;=$O350)*(IFERROR(INDEX(PL!$H$89:$AC$89,MATCH(MonthlyCF!FW$233,PL!$H$4:$AC$4,0)),0)*FW$235))+FW338</f>
        <v>0</v>
      </c>
      <c r="FX350" s="356">
        <f>IF(SUM($P338:FX338)&gt;0,0,-FX$190+(FX$233&lt;=$O350)*(IFERROR(INDEX(PL!$H$89:$AC$89,MATCH(MonthlyCF!FX$233,PL!$H$4:$AC$4,0)),0)*FX$235))+FX338</f>
        <v>0</v>
      </c>
      <c r="FY350" s="356">
        <f>IF(SUM($P338:FY338)&gt;0,0,-FY$190+(FY$233&lt;=$O350)*(IFERROR(INDEX(PL!$H$89:$AC$89,MATCH(MonthlyCF!FY$233,PL!$H$4:$AC$4,0)),0)*FY$235))+FY338</f>
        <v>0</v>
      </c>
      <c r="FZ350" s="356">
        <f>IF(SUM($P338:FZ338)&gt;0,0,-FZ$190+(FZ$233&lt;=$O350)*(IFERROR(INDEX(PL!$H$89:$AC$89,MATCH(MonthlyCF!FZ$233,PL!$H$4:$AC$4,0)),0)*FZ$235))+FZ338</f>
        <v>0</v>
      </c>
      <c r="GA350" s="356">
        <f>IF(SUM($P338:GA338)&gt;0,0,-GA$190+(GA$233&lt;=$O350)*(IFERROR(INDEX(PL!$H$89:$AC$89,MATCH(MonthlyCF!GA$233,PL!$H$4:$AC$4,0)),0)*GA$235))+GA338</f>
        <v>0</v>
      </c>
      <c r="GB350" s="356">
        <f>IF(SUM($P338:GB338)&gt;0,0,-GB$190+(GB$233&lt;=$O350)*(IFERROR(INDEX(PL!$H$89:$AC$89,MATCH(MonthlyCF!GB$233,PL!$H$4:$AC$4,0)),0)*GB$235))+GB338</f>
        <v>0</v>
      </c>
      <c r="GC350" s="356">
        <f>IF(SUM($P338:GC338)&gt;0,0,-GC$190+(GC$233&lt;=$O350)*(IFERROR(INDEX(PL!$H$89:$AC$89,MATCH(MonthlyCF!GC$233,PL!$H$4:$AC$4,0)),0)*GC$235))+GC338</f>
        <v>0</v>
      </c>
      <c r="GD350" s="356">
        <f>IF(SUM($P338:GD338)&gt;0,0,-GD$190+(GD$233&lt;=$O350)*(IFERROR(INDEX(PL!$H$89:$AC$89,MATCH(MonthlyCF!GD$233,PL!$H$4:$AC$4,0)),0)*GD$235))+GD338</f>
        <v>0</v>
      </c>
      <c r="GE350" s="356">
        <f>IF(SUM($P338:GE338)&gt;0,0,-GE$190+(GE$233&lt;=$O350)*(IFERROR(INDEX(PL!$H$89:$AC$89,MATCH(MonthlyCF!GE$233,PL!$H$4:$AC$4,0)),0)*GE$235))+GE338</f>
        <v>0</v>
      </c>
      <c r="GF350" s="356">
        <f>IF(SUM($P338:GF338)&gt;0,0,-GF$190+(GF$233&lt;=$O350)*(IFERROR(INDEX(PL!$H$89:$AC$89,MATCH(MonthlyCF!GF$233,PL!$H$4:$AC$4,0)),0)*GF$235))+GF338</f>
        <v>0</v>
      </c>
      <c r="GG350" s="356">
        <f>IF(SUM($P338:GG338)&gt;0,0,-GG$190+(GG$233&lt;=$O350)*(IFERROR(INDEX(PL!$H$89:$AC$89,MATCH(MonthlyCF!GG$233,PL!$H$4:$AC$4,0)),0)*GG$235))+GG338</f>
        <v>0</v>
      </c>
      <c r="GH350" s="356">
        <f>IF(SUM($P338:GH338)&gt;0,0,-GH$190+(GH$233&lt;=$O350)*(IFERROR(INDEX(PL!$H$89:$AC$89,MATCH(MonthlyCF!GH$233,PL!$H$4:$AC$4,0)),0)*GH$235))+GH338</f>
        <v>0</v>
      </c>
      <c r="GI350" s="356">
        <f>IF(SUM($P338:GI338)&gt;0,0,-GI$190+(GI$233&lt;=$O350)*(IFERROR(INDEX(PL!$H$89:$AC$89,MATCH(MonthlyCF!GI$233,PL!$H$4:$AC$4,0)),0)*GI$235))+GI338</f>
        <v>0</v>
      </c>
      <c r="GJ350" s="356">
        <f>IF(SUM($P338:GJ338)&gt;0,0,-GJ$190+(GJ$233&lt;=$O350)*(IFERROR(INDEX(PL!$H$89:$AC$89,MATCH(MonthlyCF!GJ$233,PL!$H$4:$AC$4,0)),0)*GJ$235))+GJ338</f>
        <v>0</v>
      </c>
      <c r="GK350" s="356">
        <f>IF(SUM($P338:GK338)&gt;0,0,-GK$190+(GK$233&lt;=$O350)*(IFERROR(INDEX(PL!$H$89:$AC$89,MATCH(MonthlyCF!GK$233,PL!$H$4:$AC$4,0)),0)*GK$235))+GK338</f>
        <v>0</v>
      </c>
      <c r="GL350" s="356">
        <f>IF(SUM($P338:GL338)&gt;0,0,-GL$190+(GL$233&lt;=$O350)*(IFERROR(INDEX(PL!$H$89:$AC$89,MATCH(MonthlyCF!GL$233,PL!$H$4:$AC$4,0)),0)*GL$235))+GL338</f>
        <v>0</v>
      </c>
      <c r="GM350" s="356">
        <f>IF(SUM($P338:GM338)&gt;0,0,-GM$190+(GM$233&lt;=$O350)*(IFERROR(INDEX(PL!$H$89:$AC$89,MATCH(MonthlyCF!GM$233,PL!$H$4:$AC$4,0)),0)*GM$235))+GM338</f>
        <v>0</v>
      </c>
      <c r="GN350" s="356">
        <f>IF(SUM($P338:GN338)&gt;0,0,-GN$190+(GN$233&lt;=$O350)*(IFERROR(INDEX(PL!$H$89:$AC$89,MATCH(MonthlyCF!GN$233,PL!$H$4:$AC$4,0)),0)*GN$235))+GN338</f>
        <v>0</v>
      </c>
    </row>
    <row r="351" spans="13:196" hidden="1" outlineLevel="1" x14ac:dyDescent="0.75">
      <c r="R351" s="352"/>
      <c r="S351" s="563"/>
      <c r="T351" s="563"/>
      <c r="U351" s="563"/>
      <c r="V351" s="563"/>
      <c r="W351" s="563"/>
      <c r="X351" s="563"/>
      <c r="Y351" s="563"/>
      <c r="Z351" s="563"/>
      <c r="AA351" s="563"/>
      <c r="AB351" s="563"/>
      <c r="AC351" s="563"/>
      <c r="AD351" s="563"/>
      <c r="AE351" s="563"/>
      <c r="AF351" s="563"/>
      <c r="AG351" s="563"/>
      <c r="AH351" s="543"/>
      <c r="AI351" s="543"/>
      <c r="AJ351" s="543"/>
      <c r="AK351" s="543"/>
      <c r="AL351" s="543"/>
      <c r="AM351" s="543"/>
      <c r="AN351" s="543"/>
      <c r="AO351" s="543"/>
      <c r="AP351" s="543"/>
      <c r="AQ351" s="543"/>
      <c r="AR351" s="543"/>
      <c r="AS351" s="543"/>
      <c r="AT351" s="543"/>
      <c r="AU351" s="543"/>
      <c r="AV351" s="543"/>
      <c r="AW351" s="543"/>
      <c r="AX351" s="543"/>
      <c r="AY351" s="543"/>
      <c r="AZ351" s="543"/>
      <c r="BA351" s="543"/>
      <c r="BB351" s="543"/>
      <c r="BC351" s="543"/>
      <c r="BD351" s="543"/>
      <c r="BE351" s="543"/>
      <c r="BF351" s="543"/>
      <c r="BG351" s="543"/>
      <c r="BH351" s="543"/>
      <c r="BI351" s="543"/>
      <c r="BJ351" s="543"/>
      <c r="BK351" s="543"/>
      <c r="BL351" s="543"/>
      <c r="BM351" s="543"/>
      <c r="BN351" s="543"/>
      <c r="BO351" s="543"/>
      <c r="BP351" s="543"/>
      <c r="BQ351" s="543"/>
      <c r="BR351" s="543"/>
      <c r="BS351" s="543"/>
      <c r="BT351" s="543"/>
      <c r="BU351" s="543"/>
      <c r="BV351" s="543"/>
      <c r="BW351" s="543"/>
      <c r="BX351" s="543"/>
      <c r="BY351" s="543"/>
      <c r="BZ351" s="543"/>
      <c r="CA351" s="543"/>
      <c r="CB351" s="543"/>
      <c r="CC351" s="543"/>
      <c r="CD351" s="543"/>
      <c r="CE351" s="543"/>
      <c r="CF351" s="543"/>
      <c r="CG351" s="543"/>
      <c r="CH351" s="543"/>
      <c r="CI351" s="543"/>
      <c r="CJ351" s="543"/>
      <c r="CK351" s="543"/>
      <c r="CL351" s="543"/>
      <c r="CM351" s="543"/>
      <c r="CN351" s="543"/>
      <c r="CO351" s="543"/>
      <c r="CP351" s="543"/>
      <c r="CQ351" s="543"/>
      <c r="CR351" s="543"/>
      <c r="CS351" s="543"/>
      <c r="CT351" s="543"/>
      <c r="CU351" s="543"/>
      <c r="CV351" s="543"/>
      <c r="CW351" s="543"/>
      <c r="CX351" s="543"/>
      <c r="CY351" s="543"/>
      <c r="CZ351" s="543"/>
      <c r="DA351" s="543"/>
      <c r="DB351" s="543"/>
      <c r="DC351" s="543"/>
      <c r="DD351" s="543"/>
      <c r="DE351" s="543"/>
      <c r="DF351" s="543"/>
      <c r="DG351" s="543"/>
      <c r="DH351" s="543"/>
      <c r="DI351" s="543"/>
      <c r="DJ351" s="543"/>
      <c r="DK351" s="543"/>
      <c r="DL351" s="543"/>
      <c r="DM351" s="543"/>
      <c r="DN351" s="543"/>
      <c r="DO351" s="543"/>
      <c r="DP351" s="543"/>
      <c r="DQ351" s="543"/>
      <c r="DR351" s="543"/>
      <c r="DS351" s="543"/>
      <c r="DT351" s="543"/>
      <c r="DU351" s="543"/>
      <c r="DV351" s="543"/>
      <c r="DW351" s="543"/>
      <c r="DX351" s="543"/>
      <c r="DY351" s="543"/>
      <c r="DZ351" s="543"/>
      <c r="EA351" s="543"/>
      <c r="EB351" s="543"/>
      <c r="EC351" s="543"/>
      <c r="ED351" s="543"/>
      <c r="EE351" s="543"/>
      <c r="EF351" s="543"/>
      <c r="EG351" s="543"/>
      <c r="EH351" s="543"/>
      <c r="EI351" s="543"/>
      <c r="EJ351" s="543"/>
      <c r="EK351" s="543"/>
      <c r="EL351" s="543"/>
      <c r="EM351" s="543"/>
      <c r="EN351" s="543"/>
      <c r="EO351" s="543"/>
      <c r="EP351" s="543"/>
      <c r="EQ351" s="543"/>
      <c r="ER351" s="543"/>
      <c r="ES351" s="543"/>
      <c r="ET351" s="543"/>
      <c r="EU351" s="543"/>
      <c r="EV351" s="543"/>
      <c r="EW351" s="543"/>
      <c r="EX351" s="543"/>
      <c r="EY351" s="543"/>
      <c r="EZ351" s="543"/>
      <c r="FA351" s="543"/>
      <c r="FB351" s="543"/>
      <c r="FC351" s="543"/>
      <c r="FD351" s="543"/>
      <c r="FE351" s="543"/>
      <c r="FF351" s="543"/>
      <c r="FG351" s="543"/>
      <c r="FH351" s="543"/>
      <c r="FI351" s="543"/>
      <c r="FJ351" s="543"/>
      <c r="FK351" s="543"/>
      <c r="FL351" s="543"/>
      <c r="FM351" s="543"/>
      <c r="FN351" s="543"/>
      <c r="FO351" s="543"/>
      <c r="FP351" s="543"/>
      <c r="FQ351" s="543"/>
      <c r="FR351" s="543"/>
      <c r="FS351" s="543"/>
      <c r="FT351" s="543"/>
      <c r="FU351" s="543"/>
      <c r="FV351" s="543"/>
      <c r="FW351" s="543"/>
      <c r="FX351" s="543"/>
      <c r="FY351" s="543"/>
      <c r="FZ351" s="543"/>
      <c r="GA351" s="543"/>
      <c r="GB351" s="543"/>
      <c r="GC351" s="543"/>
      <c r="GD351" s="543"/>
      <c r="GE351" s="543"/>
      <c r="GF351" s="543"/>
      <c r="GG351" s="543"/>
      <c r="GH351" s="543"/>
      <c r="GI351" s="543"/>
      <c r="GJ351" s="543"/>
      <c r="GK351" s="543"/>
      <c r="GL351" s="543"/>
      <c r="GM351" s="543"/>
      <c r="GN351" s="543"/>
    </row>
    <row r="352" spans="13:196" hidden="1" outlineLevel="1" x14ac:dyDescent="0.75">
      <c r="R352" s="352"/>
      <c r="S352" s="563"/>
      <c r="T352" s="563"/>
      <c r="U352" s="563"/>
      <c r="V352" s="563"/>
      <c r="W352" s="563"/>
      <c r="X352" s="563"/>
      <c r="Y352" s="563"/>
      <c r="Z352" s="563"/>
      <c r="AA352" s="563"/>
      <c r="AB352" s="563"/>
      <c r="AC352" s="563"/>
      <c r="AD352" s="563"/>
      <c r="AE352" s="563"/>
      <c r="AF352" s="563"/>
      <c r="AG352" s="563"/>
      <c r="AH352" s="543"/>
      <c r="AI352" s="543"/>
      <c r="AJ352" s="543"/>
      <c r="AK352" s="543"/>
      <c r="AL352" s="543"/>
      <c r="AM352" s="543"/>
      <c r="AN352" s="543"/>
      <c r="AO352" s="543"/>
      <c r="AP352" s="543"/>
      <c r="AQ352" s="543"/>
      <c r="AR352" s="543"/>
      <c r="AS352" s="543"/>
      <c r="AT352" s="543"/>
      <c r="AU352" s="543"/>
      <c r="AV352" s="543"/>
      <c r="AW352" s="543"/>
      <c r="AX352" s="543"/>
      <c r="AY352" s="543"/>
      <c r="AZ352" s="543"/>
      <c r="BA352" s="543"/>
      <c r="BB352" s="543"/>
      <c r="BC352" s="543"/>
      <c r="BD352" s="543"/>
      <c r="BE352" s="543"/>
      <c r="BF352" s="543"/>
      <c r="BG352" s="543"/>
      <c r="BH352" s="543"/>
      <c r="BI352" s="543"/>
      <c r="BJ352" s="543"/>
      <c r="BK352" s="543"/>
      <c r="BL352" s="543"/>
      <c r="BM352" s="543"/>
      <c r="BN352" s="543"/>
      <c r="BO352" s="543"/>
      <c r="BP352" s="543"/>
      <c r="BQ352" s="543"/>
      <c r="BR352" s="543"/>
      <c r="BS352" s="543"/>
      <c r="BT352" s="543"/>
      <c r="BU352" s="543"/>
      <c r="BV352" s="543"/>
      <c r="BW352" s="543"/>
      <c r="BX352" s="543"/>
      <c r="BY352" s="543"/>
      <c r="BZ352" s="543"/>
      <c r="CA352" s="543"/>
      <c r="CB352" s="543"/>
      <c r="CC352" s="543"/>
      <c r="CD352" s="543"/>
      <c r="CE352" s="543"/>
      <c r="CF352" s="543"/>
      <c r="CG352" s="543"/>
      <c r="CH352" s="543"/>
      <c r="CI352" s="543"/>
      <c r="CJ352" s="543"/>
      <c r="CK352" s="543"/>
      <c r="CL352" s="543"/>
      <c r="CM352" s="543"/>
      <c r="CN352" s="543"/>
      <c r="CO352" s="543"/>
      <c r="CP352" s="543"/>
      <c r="CQ352" s="543"/>
      <c r="CR352" s="543"/>
      <c r="CS352" s="543"/>
      <c r="CT352" s="543"/>
      <c r="CU352" s="543"/>
      <c r="CV352" s="543"/>
      <c r="CW352" s="543"/>
      <c r="CX352" s="543"/>
      <c r="CY352" s="543"/>
      <c r="CZ352" s="543"/>
      <c r="DA352" s="543"/>
      <c r="DB352" s="543"/>
      <c r="DC352" s="543"/>
      <c r="DD352" s="543"/>
      <c r="DE352" s="543"/>
      <c r="DF352" s="543"/>
      <c r="DG352" s="543"/>
      <c r="DH352" s="543"/>
      <c r="DI352" s="543"/>
      <c r="DJ352" s="543"/>
      <c r="DK352" s="543"/>
      <c r="DL352" s="543"/>
      <c r="DM352" s="543"/>
      <c r="DN352" s="543"/>
      <c r="DO352" s="543"/>
      <c r="DP352" s="543"/>
      <c r="DQ352" s="543"/>
      <c r="DR352" s="543"/>
      <c r="DS352" s="543"/>
      <c r="DT352" s="543"/>
      <c r="DU352" s="543"/>
      <c r="DV352" s="543"/>
      <c r="DW352" s="543"/>
      <c r="DX352" s="543"/>
      <c r="DY352" s="543"/>
      <c r="DZ352" s="543"/>
      <c r="EA352" s="543"/>
      <c r="EB352" s="543"/>
      <c r="EC352" s="543"/>
      <c r="ED352" s="543"/>
      <c r="EE352" s="543"/>
      <c r="EF352" s="543"/>
      <c r="EG352" s="543"/>
      <c r="EH352" s="543"/>
      <c r="EI352" s="543"/>
      <c r="EJ352" s="543"/>
      <c r="EK352" s="543"/>
      <c r="EL352" s="543"/>
      <c r="EM352" s="543"/>
      <c r="EN352" s="543"/>
      <c r="EO352" s="543"/>
      <c r="EP352" s="543"/>
      <c r="EQ352" s="543"/>
      <c r="ER352" s="543"/>
      <c r="ES352" s="543"/>
      <c r="ET352" s="543"/>
      <c r="EU352" s="543"/>
      <c r="EV352" s="543"/>
      <c r="EW352" s="543"/>
      <c r="EX352" s="543"/>
      <c r="EY352" s="543"/>
      <c r="EZ352" s="543"/>
      <c r="FA352" s="543"/>
      <c r="FB352" s="543"/>
      <c r="FC352" s="543"/>
      <c r="FD352" s="543"/>
      <c r="FE352" s="543"/>
      <c r="FF352" s="543"/>
      <c r="FG352" s="543"/>
      <c r="FH352" s="543"/>
      <c r="FI352" s="543"/>
      <c r="FJ352" s="543"/>
      <c r="FK352" s="543"/>
      <c r="FL352" s="543"/>
      <c r="FM352" s="543"/>
      <c r="FN352" s="543"/>
      <c r="FO352" s="543"/>
      <c r="FP352" s="543"/>
      <c r="FQ352" s="543"/>
      <c r="FR352" s="543"/>
      <c r="FS352" s="543"/>
      <c r="FT352" s="543"/>
      <c r="FU352" s="543"/>
      <c r="FV352" s="543"/>
      <c r="FW352" s="543"/>
      <c r="FX352" s="543"/>
      <c r="FY352" s="543"/>
      <c r="FZ352" s="543"/>
      <c r="GA352" s="543"/>
      <c r="GB352" s="543"/>
      <c r="GC352" s="543"/>
      <c r="GD352" s="543"/>
      <c r="GE352" s="543"/>
      <c r="GF352" s="543"/>
      <c r="GG352" s="543"/>
      <c r="GH352" s="543"/>
      <c r="GI352" s="543"/>
      <c r="GJ352" s="543"/>
      <c r="GK352" s="543"/>
      <c r="GL352" s="543"/>
      <c r="GM352" s="543"/>
      <c r="GN352" s="543"/>
    </row>
    <row r="353" spans="13:196" hidden="1" outlineLevel="1" x14ac:dyDescent="0.75">
      <c r="M353" s="352"/>
      <c r="N353" s="352"/>
      <c r="R353" s="352"/>
      <c r="S353" s="563"/>
      <c r="T353" s="563"/>
      <c r="U353" s="563"/>
      <c r="V353" s="563"/>
      <c r="W353" s="563"/>
      <c r="X353" s="563"/>
      <c r="Y353" s="563"/>
      <c r="Z353" s="563"/>
      <c r="AA353" s="563"/>
      <c r="AB353" s="563"/>
      <c r="AC353" s="563"/>
      <c r="AD353" s="563"/>
      <c r="AE353" s="563"/>
      <c r="AF353" s="563"/>
      <c r="AG353" s="563"/>
      <c r="AH353" s="543"/>
      <c r="AI353" s="543"/>
      <c r="AJ353" s="543"/>
      <c r="AK353" s="543"/>
      <c r="AL353" s="543"/>
      <c r="AM353" s="543"/>
      <c r="AN353" s="543"/>
      <c r="AO353" s="543"/>
      <c r="AP353" s="543"/>
      <c r="AQ353" s="543"/>
      <c r="AR353" s="543"/>
      <c r="AS353" s="543"/>
      <c r="AT353" s="543"/>
      <c r="AU353" s="543"/>
      <c r="AV353" s="543"/>
      <c r="AW353" s="543"/>
      <c r="AX353" s="543"/>
      <c r="AY353" s="543"/>
      <c r="AZ353" s="543"/>
      <c r="BA353" s="543"/>
      <c r="BB353" s="543"/>
      <c r="BC353" s="543"/>
      <c r="BD353" s="543"/>
      <c r="BE353" s="543"/>
      <c r="BF353" s="543"/>
      <c r="BG353" s="543"/>
      <c r="BH353" s="543"/>
      <c r="BI353" s="543"/>
      <c r="BJ353" s="543"/>
      <c r="BK353" s="543"/>
      <c r="BL353" s="543"/>
      <c r="BM353" s="543"/>
      <c r="BN353" s="543"/>
      <c r="BO353" s="543"/>
      <c r="BP353" s="543"/>
      <c r="BQ353" s="543"/>
      <c r="BR353" s="543"/>
      <c r="BS353" s="543"/>
      <c r="BT353" s="543"/>
      <c r="BU353" s="543"/>
      <c r="BV353" s="543"/>
      <c r="BW353" s="543"/>
      <c r="BX353" s="543"/>
      <c r="BY353" s="543"/>
      <c r="BZ353" s="543"/>
      <c r="CA353" s="543"/>
      <c r="CB353" s="543"/>
      <c r="CC353" s="543"/>
      <c r="CD353" s="543"/>
      <c r="CE353" s="543"/>
      <c r="CF353" s="543"/>
      <c r="CG353" s="543"/>
      <c r="CH353" s="543"/>
      <c r="CI353" s="543"/>
      <c r="CJ353" s="543"/>
      <c r="CK353" s="543"/>
      <c r="CL353" s="543"/>
      <c r="CM353" s="543"/>
      <c r="CN353" s="543"/>
      <c r="CO353" s="543"/>
      <c r="CP353" s="543"/>
      <c r="CQ353" s="543"/>
      <c r="CR353" s="543"/>
      <c r="CS353" s="543"/>
      <c r="CT353" s="543"/>
      <c r="CU353" s="543"/>
      <c r="CV353" s="543"/>
      <c r="CW353" s="543"/>
      <c r="CX353" s="543"/>
      <c r="CY353" s="543"/>
      <c r="CZ353" s="543"/>
      <c r="DA353" s="543"/>
      <c r="DB353" s="543"/>
      <c r="DC353" s="543"/>
      <c r="DD353" s="543"/>
      <c r="DE353" s="543"/>
      <c r="DF353" s="543"/>
      <c r="DG353" s="543"/>
      <c r="DH353" s="543"/>
      <c r="DI353" s="543"/>
      <c r="DJ353" s="543"/>
      <c r="DK353" s="543"/>
      <c r="DL353" s="543"/>
      <c r="DM353" s="543"/>
      <c r="DN353" s="543"/>
      <c r="DO353" s="543"/>
      <c r="DP353" s="543"/>
      <c r="DQ353" s="543"/>
      <c r="DR353" s="543"/>
      <c r="DS353" s="543"/>
      <c r="DT353" s="543"/>
      <c r="DU353" s="543"/>
      <c r="DV353" s="543"/>
      <c r="DW353" s="543"/>
      <c r="DX353" s="543"/>
      <c r="DY353" s="543"/>
      <c r="DZ353" s="543"/>
      <c r="EA353" s="543"/>
      <c r="EB353" s="543"/>
      <c r="EC353" s="543"/>
      <c r="ED353" s="543"/>
      <c r="EE353" s="543"/>
      <c r="EF353" s="543"/>
      <c r="EG353" s="543"/>
      <c r="EH353" s="543"/>
      <c r="EI353" s="543"/>
      <c r="EJ353" s="543"/>
      <c r="EK353" s="543"/>
      <c r="EL353" s="543"/>
      <c r="EM353" s="543"/>
      <c r="EN353" s="543"/>
      <c r="EO353" s="543"/>
      <c r="EP353" s="543"/>
      <c r="EQ353" s="543"/>
      <c r="ER353" s="543"/>
      <c r="ES353" s="543"/>
      <c r="ET353" s="543"/>
      <c r="EU353" s="543"/>
      <c r="EV353" s="543"/>
      <c r="EW353" s="543"/>
      <c r="EX353" s="543"/>
      <c r="EY353" s="543"/>
      <c r="EZ353" s="543"/>
      <c r="FA353" s="543"/>
      <c r="FB353" s="543"/>
      <c r="FC353" s="543"/>
      <c r="FD353" s="543"/>
      <c r="FE353" s="543"/>
      <c r="FF353" s="543"/>
      <c r="FG353" s="543"/>
      <c r="FH353" s="543"/>
      <c r="FI353" s="543"/>
      <c r="FJ353" s="543"/>
      <c r="FK353" s="543"/>
      <c r="FL353" s="543"/>
      <c r="FM353" s="543"/>
      <c r="FN353" s="543"/>
      <c r="FO353" s="543"/>
      <c r="FP353" s="543"/>
      <c r="FQ353" s="543"/>
      <c r="FR353" s="543"/>
      <c r="FS353" s="543"/>
      <c r="FT353" s="543"/>
      <c r="FU353" s="543"/>
      <c r="FV353" s="543"/>
      <c r="FW353" s="543"/>
      <c r="FX353" s="543"/>
      <c r="FY353" s="543"/>
      <c r="FZ353" s="543"/>
      <c r="GA353" s="543"/>
      <c r="GB353" s="543"/>
      <c r="GC353" s="543"/>
      <c r="GD353" s="543"/>
      <c r="GE353" s="543"/>
      <c r="GF353" s="543"/>
      <c r="GG353" s="543"/>
      <c r="GH353" s="543"/>
      <c r="GI353" s="543"/>
      <c r="GJ353" s="543"/>
      <c r="GK353" s="543"/>
      <c r="GL353" s="543"/>
      <c r="GM353" s="543"/>
      <c r="GN353" s="543"/>
    </row>
    <row r="354" spans="13:196" hidden="1" outlineLevel="1" x14ac:dyDescent="0.75">
      <c r="M354" s="565"/>
      <c r="N354" s="564"/>
      <c r="P354" s="356"/>
      <c r="Q354" s="356"/>
      <c r="R354" s="356"/>
      <c r="S354" s="356"/>
      <c r="T354" s="356"/>
      <c r="U354" s="356"/>
      <c r="V354" s="356"/>
      <c r="W354" s="356"/>
      <c r="X354" s="356"/>
      <c r="Y354" s="356"/>
      <c r="Z354" s="356"/>
      <c r="AA354" s="356"/>
      <c r="AB354" s="356"/>
      <c r="AC354" s="356"/>
      <c r="AD354" s="356"/>
      <c r="AE354" s="356"/>
      <c r="AF354" s="356"/>
      <c r="AG354" s="356"/>
      <c r="AH354" s="356"/>
      <c r="AI354" s="356"/>
      <c r="AJ354" s="356"/>
      <c r="AK354" s="356"/>
      <c r="AL354" s="356"/>
      <c r="AM354" s="356"/>
      <c r="AN354" s="356"/>
      <c r="AO354" s="356"/>
      <c r="AP354" s="356"/>
      <c r="AQ354" s="356"/>
      <c r="AR354" s="356"/>
      <c r="AS354" s="356"/>
      <c r="AT354" s="356"/>
      <c r="AU354" s="356"/>
      <c r="AV354" s="356"/>
      <c r="AW354" s="356"/>
      <c r="AX354" s="356"/>
      <c r="AY354" s="356"/>
      <c r="AZ354" s="356"/>
      <c r="BA354" s="356"/>
      <c r="BB354" s="356"/>
      <c r="BC354" s="356"/>
      <c r="BD354" s="356"/>
      <c r="BE354" s="356"/>
      <c r="BF354" s="356"/>
      <c r="BG354" s="356"/>
      <c r="BH354" s="356"/>
      <c r="BI354" s="356"/>
      <c r="BJ354" s="356"/>
      <c r="BK354" s="356"/>
      <c r="BL354" s="356"/>
      <c r="BM354" s="356"/>
      <c r="BN354" s="356"/>
      <c r="BO354" s="356"/>
      <c r="BP354" s="356"/>
      <c r="BQ354" s="356"/>
      <c r="BR354" s="356"/>
      <c r="BS354" s="356"/>
      <c r="BT354" s="356"/>
      <c r="BU354" s="356"/>
      <c r="BV354" s="356"/>
      <c r="BW354" s="356"/>
      <c r="BX354" s="356"/>
      <c r="BY354" s="356"/>
      <c r="BZ354" s="356"/>
      <c r="CA354" s="356"/>
      <c r="CB354" s="356"/>
      <c r="CC354" s="356"/>
      <c r="CD354" s="356"/>
      <c r="CE354" s="356"/>
      <c r="CF354" s="356"/>
      <c r="CG354" s="356"/>
      <c r="CH354" s="356"/>
      <c r="CI354" s="356"/>
      <c r="CJ354" s="356"/>
      <c r="CK354" s="356"/>
      <c r="CL354" s="356"/>
      <c r="CM354" s="356"/>
      <c r="CN354" s="356"/>
      <c r="CO354" s="356"/>
      <c r="CP354" s="356"/>
      <c r="CQ354" s="356"/>
      <c r="CR354" s="356"/>
      <c r="CS354" s="356"/>
      <c r="CT354" s="356"/>
      <c r="CU354" s="356"/>
      <c r="CV354" s="356"/>
      <c r="CW354" s="356"/>
      <c r="CX354" s="356"/>
      <c r="CY354" s="356"/>
      <c r="CZ354" s="356"/>
      <c r="DA354" s="356"/>
      <c r="DB354" s="356"/>
      <c r="DC354" s="356"/>
      <c r="DD354" s="356"/>
      <c r="DE354" s="356"/>
      <c r="DF354" s="356"/>
      <c r="DG354" s="356"/>
      <c r="DH354" s="356"/>
      <c r="DI354" s="356"/>
      <c r="DJ354" s="356"/>
      <c r="DK354" s="356"/>
      <c r="DL354" s="356"/>
      <c r="DM354" s="356"/>
      <c r="DN354" s="356"/>
      <c r="DO354" s="356"/>
      <c r="DP354" s="356"/>
      <c r="DQ354" s="356"/>
      <c r="DR354" s="356"/>
      <c r="DS354" s="356"/>
      <c r="DT354" s="356"/>
      <c r="DU354" s="356"/>
      <c r="DV354" s="356"/>
      <c r="DW354" s="356"/>
      <c r="DX354" s="356"/>
      <c r="DY354" s="356"/>
      <c r="DZ354" s="356"/>
      <c r="EA354" s="356"/>
      <c r="EB354" s="356"/>
      <c r="EC354" s="356"/>
      <c r="ED354" s="356"/>
      <c r="EE354" s="356"/>
      <c r="EF354" s="356"/>
      <c r="EG354" s="356"/>
      <c r="EH354" s="356"/>
      <c r="EI354" s="356"/>
      <c r="EJ354" s="356"/>
      <c r="EK354" s="356"/>
      <c r="EL354" s="356"/>
      <c r="EM354" s="356"/>
      <c r="EN354" s="356"/>
      <c r="EO354" s="356"/>
      <c r="EP354" s="356"/>
      <c r="EQ354" s="356"/>
      <c r="ER354" s="356"/>
      <c r="ES354" s="356"/>
      <c r="ET354" s="356"/>
      <c r="EU354" s="356"/>
      <c r="EV354" s="356"/>
      <c r="EW354" s="356"/>
      <c r="EX354" s="356"/>
      <c r="EY354" s="356"/>
      <c r="EZ354" s="356"/>
      <c r="FA354" s="356"/>
      <c r="FB354" s="356"/>
      <c r="FC354" s="356"/>
      <c r="FD354" s="356"/>
      <c r="FE354" s="356"/>
      <c r="FF354" s="356"/>
      <c r="FG354" s="356"/>
      <c r="FH354" s="356"/>
      <c r="FI354" s="356"/>
      <c r="FJ354" s="356"/>
      <c r="FK354" s="356"/>
      <c r="FL354" s="356"/>
      <c r="FM354" s="356"/>
      <c r="FN354" s="356"/>
      <c r="FO354" s="356"/>
      <c r="FP354" s="356"/>
      <c r="FQ354" s="356"/>
      <c r="FR354" s="356"/>
      <c r="FS354" s="356"/>
      <c r="FT354" s="356"/>
      <c r="FU354" s="356"/>
      <c r="FV354" s="356"/>
      <c r="FW354" s="356"/>
      <c r="FX354" s="356"/>
      <c r="FY354" s="356"/>
      <c r="FZ354" s="356"/>
      <c r="GA354" s="356"/>
      <c r="GB354" s="356"/>
      <c r="GC354" s="356"/>
      <c r="GD354" s="356"/>
      <c r="GE354" s="356"/>
      <c r="GF354" s="356"/>
      <c r="GG354" s="356"/>
      <c r="GH354" s="356"/>
      <c r="GI354" s="356"/>
      <c r="GJ354" s="356"/>
      <c r="GK354" s="356"/>
      <c r="GL354" s="356"/>
      <c r="GM354" s="356"/>
      <c r="GN354" s="356"/>
    </row>
    <row r="355" spans="13:196" hidden="1" outlineLevel="1" x14ac:dyDescent="0.75">
      <c r="M355" s="565"/>
      <c r="N355" s="564"/>
      <c r="P355" s="356"/>
      <c r="Q355" s="356"/>
      <c r="R355" s="356"/>
      <c r="S355" s="356"/>
      <c r="T355" s="356"/>
      <c r="U355" s="356"/>
      <c r="V355" s="356"/>
      <c r="W355" s="356"/>
      <c r="X355" s="356"/>
      <c r="Y355" s="356"/>
      <c r="Z355" s="356"/>
      <c r="AA355" s="356"/>
      <c r="AB355" s="356"/>
      <c r="AC355" s="356"/>
      <c r="AD355" s="356"/>
      <c r="AE355" s="356"/>
      <c r="AF355" s="356"/>
      <c r="AG355" s="356"/>
      <c r="AH355" s="356"/>
      <c r="AI355" s="356"/>
      <c r="AJ355" s="356"/>
      <c r="AK355" s="356"/>
      <c r="AL355" s="356"/>
      <c r="AM355" s="356"/>
      <c r="AN355" s="356"/>
      <c r="AO355" s="356"/>
      <c r="AP355" s="356"/>
      <c r="AQ355" s="356"/>
      <c r="AR355" s="356"/>
      <c r="AS355" s="356"/>
      <c r="AT355" s="356"/>
      <c r="AU355" s="356"/>
      <c r="AV355" s="356"/>
      <c r="AW355" s="356"/>
      <c r="AX355" s="356"/>
      <c r="AY355" s="356"/>
      <c r="AZ355" s="356"/>
      <c r="BA355" s="356"/>
      <c r="BB355" s="356"/>
      <c r="BC355" s="356"/>
      <c r="BD355" s="356"/>
      <c r="BE355" s="356"/>
      <c r="BF355" s="356"/>
      <c r="BG355" s="356"/>
      <c r="BH355" s="356"/>
      <c r="BI355" s="356"/>
      <c r="BJ355" s="356"/>
      <c r="BK355" s="356"/>
      <c r="BL355" s="356"/>
      <c r="BM355" s="356"/>
      <c r="BN355" s="356"/>
      <c r="BO355" s="356"/>
      <c r="BP355" s="356"/>
      <c r="BQ355" s="356"/>
      <c r="BR355" s="356"/>
      <c r="BS355" s="356"/>
      <c r="BT355" s="356"/>
      <c r="BU355" s="356"/>
      <c r="BV355" s="356"/>
      <c r="BW355" s="356"/>
      <c r="BX355" s="356"/>
      <c r="BY355" s="356"/>
      <c r="BZ355" s="356"/>
      <c r="CA355" s="356"/>
      <c r="CB355" s="356"/>
      <c r="CC355" s="356"/>
      <c r="CD355" s="356"/>
      <c r="CE355" s="356"/>
      <c r="CF355" s="356"/>
      <c r="CG355" s="356"/>
      <c r="CH355" s="356"/>
      <c r="CI355" s="356"/>
      <c r="CJ355" s="356"/>
      <c r="CK355" s="356"/>
      <c r="CL355" s="356"/>
      <c r="CM355" s="356"/>
      <c r="CN355" s="356"/>
      <c r="CO355" s="356"/>
      <c r="CP355" s="356"/>
      <c r="CQ355" s="356"/>
      <c r="CR355" s="356"/>
      <c r="CS355" s="356"/>
      <c r="CT355" s="356"/>
      <c r="CU355" s="356"/>
      <c r="CV355" s="356"/>
      <c r="CW355" s="356"/>
      <c r="CX355" s="356"/>
      <c r="CY355" s="356"/>
      <c r="CZ355" s="356"/>
      <c r="DA355" s="356"/>
      <c r="DB355" s="356"/>
      <c r="DC355" s="356"/>
      <c r="DD355" s="356"/>
      <c r="DE355" s="356"/>
      <c r="DF355" s="356"/>
      <c r="DG355" s="356"/>
      <c r="DH355" s="356"/>
      <c r="DI355" s="356"/>
      <c r="DJ355" s="356"/>
      <c r="DK355" s="356"/>
      <c r="DL355" s="356"/>
      <c r="DM355" s="356"/>
      <c r="DN355" s="356"/>
      <c r="DO355" s="356"/>
      <c r="DP355" s="356"/>
      <c r="DQ355" s="356"/>
      <c r="DR355" s="356"/>
      <c r="DS355" s="356"/>
      <c r="DT355" s="356"/>
      <c r="DU355" s="356"/>
      <c r="DV355" s="356"/>
      <c r="DW355" s="356"/>
      <c r="DX355" s="356"/>
      <c r="DY355" s="356"/>
      <c r="DZ355" s="356"/>
      <c r="EA355" s="356"/>
      <c r="EB355" s="356"/>
      <c r="EC355" s="356"/>
      <c r="ED355" s="356"/>
      <c r="EE355" s="356"/>
      <c r="EF355" s="356"/>
      <c r="EG355" s="356"/>
      <c r="EH355" s="356"/>
      <c r="EI355" s="356"/>
      <c r="EJ355" s="356"/>
      <c r="EK355" s="356"/>
      <c r="EL355" s="356"/>
      <c r="EM355" s="356"/>
      <c r="EN355" s="356"/>
      <c r="EO355" s="356"/>
      <c r="EP355" s="356"/>
      <c r="EQ355" s="356"/>
      <c r="ER355" s="356"/>
      <c r="ES355" s="356"/>
      <c r="ET355" s="356"/>
      <c r="EU355" s="356"/>
      <c r="EV355" s="356"/>
      <c r="EW355" s="356"/>
      <c r="EX355" s="356"/>
      <c r="EY355" s="356"/>
      <c r="EZ355" s="356"/>
      <c r="FA355" s="356"/>
      <c r="FB355" s="356"/>
      <c r="FC355" s="356"/>
      <c r="FD355" s="356"/>
      <c r="FE355" s="356"/>
      <c r="FF355" s="356"/>
      <c r="FG355" s="356"/>
      <c r="FH355" s="356"/>
      <c r="FI355" s="356"/>
      <c r="FJ355" s="356"/>
      <c r="FK355" s="356"/>
      <c r="FL355" s="356"/>
      <c r="FM355" s="356"/>
      <c r="FN355" s="356"/>
      <c r="FO355" s="356"/>
      <c r="FP355" s="356"/>
      <c r="FQ355" s="356"/>
      <c r="FR355" s="356"/>
      <c r="FS355" s="356"/>
      <c r="FT355" s="356"/>
      <c r="FU355" s="356"/>
      <c r="FV355" s="356"/>
      <c r="FW355" s="356"/>
      <c r="FX355" s="356"/>
      <c r="FY355" s="356"/>
      <c r="FZ355" s="356"/>
      <c r="GA355" s="356"/>
      <c r="GB355" s="356"/>
      <c r="GC355" s="356"/>
      <c r="GD355" s="356"/>
      <c r="GE355" s="356"/>
      <c r="GF355" s="356"/>
      <c r="GG355" s="356"/>
      <c r="GH355" s="356"/>
      <c r="GI355" s="356"/>
      <c r="GJ355" s="356"/>
      <c r="GK355" s="356"/>
      <c r="GL355" s="356"/>
      <c r="GM355" s="356"/>
      <c r="GN355" s="356"/>
    </row>
    <row r="356" spans="13:196" hidden="1" outlineLevel="1" x14ac:dyDescent="0.75">
      <c r="M356" s="565"/>
      <c r="N356" s="564"/>
      <c r="P356" s="356"/>
      <c r="Q356" s="356"/>
      <c r="R356" s="356"/>
      <c r="S356" s="356"/>
      <c r="T356" s="356"/>
      <c r="U356" s="356"/>
      <c r="V356" s="356"/>
      <c r="W356" s="356"/>
      <c r="X356" s="356"/>
      <c r="Y356" s="356"/>
      <c r="Z356" s="356"/>
      <c r="AA356" s="356"/>
      <c r="AB356" s="356"/>
      <c r="AC356" s="356"/>
      <c r="AD356" s="356"/>
      <c r="AE356" s="356"/>
      <c r="AF356" s="356"/>
      <c r="AG356" s="356"/>
      <c r="AH356" s="356"/>
      <c r="AI356" s="356"/>
      <c r="AJ356" s="356"/>
      <c r="AK356" s="356"/>
      <c r="AL356" s="356"/>
      <c r="AM356" s="356"/>
      <c r="AN356" s="356"/>
      <c r="AO356" s="356"/>
      <c r="AP356" s="356"/>
      <c r="AQ356" s="356"/>
      <c r="AR356" s="356"/>
      <c r="AS356" s="356"/>
      <c r="AT356" s="356"/>
      <c r="AU356" s="356"/>
      <c r="AV356" s="356"/>
      <c r="AW356" s="356"/>
      <c r="AX356" s="356"/>
      <c r="AY356" s="356"/>
      <c r="AZ356" s="356"/>
      <c r="BA356" s="356"/>
      <c r="BB356" s="356"/>
      <c r="BC356" s="356"/>
      <c r="BD356" s="356"/>
      <c r="BE356" s="356"/>
      <c r="BF356" s="356"/>
      <c r="BG356" s="356"/>
      <c r="BH356" s="356"/>
      <c r="BI356" s="356"/>
      <c r="BJ356" s="356"/>
      <c r="BK356" s="356"/>
      <c r="BL356" s="356"/>
      <c r="BM356" s="356"/>
      <c r="BN356" s="356"/>
      <c r="BO356" s="356"/>
      <c r="BP356" s="356"/>
      <c r="BQ356" s="356"/>
      <c r="BR356" s="356"/>
      <c r="BS356" s="356"/>
      <c r="BT356" s="356"/>
      <c r="BU356" s="356"/>
      <c r="BV356" s="356"/>
      <c r="BW356" s="356"/>
      <c r="BX356" s="356"/>
      <c r="BY356" s="356"/>
      <c r="BZ356" s="356"/>
      <c r="CA356" s="356"/>
      <c r="CB356" s="356"/>
      <c r="CC356" s="356"/>
      <c r="CD356" s="356"/>
      <c r="CE356" s="356"/>
      <c r="CF356" s="356"/>
      <c r="CG356" s="356"/>
      <c r="CH356" s="356"/>
      <c r="CI356" s="356"/>
      <c r="CJ356" s="356"/>
      <c r="CK356" s="356"/>
      <c r="CL356" s="356"/>
      <c r="CM356" s="356"/>
      <c r="CN356" s="356"/>
      <c r="CO356" s="356"/>
      <c r="CP356" s="356"/>
      <c r="CQ356" s="356"/>
      <c r="CR356" s="356"/>
      <c r="CS356" s="356"/>
      <c r="CT356" s="356"/>
      <c r="CU356" s="356"/>
      <c r="CV356" s="356"/>
      <c r="CW356" s="356"/>
      <c r="CX356" s="356"/>
      <c r="CY356" s="356"/>
      <c r="CZ356" s="356"/>
      <c r="DA356" s="356"/>
      <c r="DB356" s="356"/>
      <c r="DC356" s="356"/>
      <c r="DD356" s="356"/>
      <c r="DE356" s="356"/>
      <c r="DF356" s="356"/>
      <c r="DG356" s="356"/>
      <c r="DH356" s="356"/>
      <c r="DI356" s="356"/>
      <c r="DJ356" s="356"/>
      <c r="DK356" s="356"/>
      <c r="DL356" s="356"/>
      <c r="DM356" s="356"/>
      <c r="DN356" s="356"/>
      <c r="DO356" s="356"/>
      <c r="DP356" s="356"/>
      <c r="DQ356" s="356"/>
      <c r="DR356" s="356"/>
      <c r="DS356" s="356"/>
      <c r="DT356" s="356"/>
      <c r="DU356" s="356"/>
      <c r="DV356" s="356"/>
      <c r="DW356" s="356"/>
      <c r="DX356" s="356"/>
      <c r="DY356" s="356"/>
      <c r="DZ356" s="356"/>
      <c r="EA356" s="356"/>
      <c r="EB356" s="356"/>
      <c r="EC356" s="356"/>
      <c r="ED356" s="356"/>
      <c r="EE356" s="356"/>
      <c r="EF356" s="356"/>
      <c r="EG356" s="356"/>
      <c r="EH356" s="356"/>
      <c r="EI356" s="356"/>
      <c r="EJ356" s="356"/>
      <c r="EK356" s="356"/>
      <c r="EL356" s="356"/>
      <c r="EM356" s="356"/>
      <c r="EN356" s="356"/>
      <c r="EO356" s="356"/>
      <c r="EP356" s="356"/>
      <c r="EQ356" s="356"/>
      <c r="ER356" s="356"/>
      <c r="ES356" s="356"/>
      <c r="ET356" s="356"/>
      <c r="EU356" s="356"/>
      <c r="EV356" s="356"/>
      <c r="EW356" s="356"/>
      <c r="EX356" s="356"/>
      <c r="EY356" s="356"/>
      <c r="EZ356" s="356"/>
      <c r="FA356" s="356"/>
      <c r="FB356" s="356"/>
      <c r="FC356" s="356"/>
      <c r="FD356" s="356"/>
      <c r="FE356" s="356"/>
      <c r="FF356" s="356"/>
      <c r="FG356" s="356"/>
      <c r="FH356" s="356"/>
      <c r="FI356" s="356"/>
      <c r="FJ356" s="356"/>
      <c r="FK356" s="356"/>
      <c r="FL356" s="356"/>
      <c r="FM356" s="356"/>
      <c r="FN356" s="356"/>
      <c r="FO356" s="356"/>
      <c r="FP356" s="356"/>
      <c r="FQ356" s="356"/>
      <c r="FR356" s="356"/>
      <c r="FS356" s="356"/>
      <c r="FT356" s="356"/>
      <c r="FU356" s="356"/>
      <c r="FV356" s="356"/>
      <c r="FW356" s="356"/>
      <c r="FX356" s="356"/>
      <c r="FY356" s="356"/>
      <c r="FZ356" s="356"/>
      <c r="GA356" s="356"/>
      <c r="GB356" s="356"/>
      <c r="GC356" s="356"/>
      <c r="GD356" s="356"/>
      <c r="GE356" s="356"/>
      <c r="GF356" s="356"/>
      <c r="GG356" s="356"/>
      <c r="GH356" s="356"/>
      <c r="GI356" s="356"/>
      <c r="GJ356" s="356"/>
      <c r="GK356" s="356"/>
      <c r="GL356" s="356"/>
      <c r="GM356" s="356"/>
      <c r="GN356" s="356"/>
    </row>
    <row r="357" spans="13:196" hidden="1" outlineLevel="1" x14ac:dyDescent="0.75">
      <c r="M357" s="565"/>
      <c r="N357" s="564"/>
      <c r="P357" s="356"/>
      <c r="Q357" s="356"/>
      <c r="R357" s="356"/>
      <c r="S357" s="356"/>
      <c r="T357" s="356"/>
      <c r="U357" s="356"/>
      <c r="V357" s="356"/>
      <c r="W357" s="356"/>
      <c r="X357" s="356"/>
      <c r="Y357" s="356"/>
      <c r="Z357" s="356"/>
      <c r="AA357" s="356"/>
      <c r="AB357" s="356"/>
      <c r="AC357" s="356"/>
      <c r="AD357" s="356"/>
      <c r="AE357" s="356"/>
      <c r="AF357" s="356"/>
      <c r="AG357" s="356"/>
      <c r="AH357" s="356"/>
      <c r="AI357" s="356"/>
      <c r="AJ357" s="356"/>
      <c r="AK357" s="356"/>
      <c r="AL357" s="356"/>
      <c r="AM357" s="356"/>
      <c r="AN357" s="356"/>
      <c r="AO357" s="356"/>
      <c r="AP357" s="356"/>
      <c r="AQ357" s="356"/>
      <c r="AR357" s="356"/>
      <c r="AS357" s="356"/>
      <c r="AT357" s="356"/>
      <c r="AU357" s="356"/>
      <c r="AV357" s="356"/>
      <c r="AW357" s="356"/>
      <c r="AX357" s="356"/>
      <c r="AY357" s="356"/>
      <c r="AZ357" s="356"/>
      <c r="BA357" s="356"/>
      <c r="BB357" s="356"/>
      <c r="BC357" s="356"/>
      <c r="BD357" s="356"/>
      <c r="BE357" s="356"/>
      <c r="BF357" s="356"/>
      <c r="BG357" s="356"/>
      <c r="BH357" s="356"/>
      <c r="BI357" s="356"/>
      <c r="BJ357" s="356"/>
      <c r="BK357" s="356"/>
      <c r="BL357" s="356"/>
      <c r="BM357" s="356"/>
      <c r="BN357" s="356"/>
      <c r="BO357" s="356"/>
      <c r="BP357" s="356"/>
      <c r="BQ357" s="356"/>
      <c r="BR357" s="356"/>
      <c r="BS357" s="356"/>
      <c r="BT357" s="356"/>
      <c r="BU357" s="356"/>
      <c r="BV357" s="356"/>
      <c r="BW357" s="356"/>
      <c r="BX357" s="356"/>
      <c r="BY357" s="356"/>
      <c r="BZ357" s="356"/>
      <c r="CA357" s="356"/>
      <c r="CB357" s="356"/>
      <c r="CC357" s="356"/>
      <c r="CD357" s="356"/>
      <c r="CE357" s="356"/>
      <c r="CF357" s="356"/>
      <c r="CG357" s="356"/>
      <c r="CH357" s="356"/>
      <c r="CI357" s="356"/>
      <c r="CJ357" s="356"/>
      <c r="CK357" s="356"/>
      <c r="CL357" s="356"/>
      <c r="CM357" s="356"/>
      <c r="CN357" s="356"/>
      <c r="CO357" s="356"/>
      <c r="CP357" s="356"/>
      <c r="CQ357" s="356"/>
      <c r="CR357" s="356"/>
      <c r="CS357" s="356"/>
      <c r="CT357" s="356"/>
      <c r="CU357" s="356"/>
      <c r="CV357" s="356"/>
      <c r="CW357" s="356"/>
      <c r="CX357" s="356"/>
      <c r="CY357" s="356"/>
      <c r="CZ357" s="356"/>
      <c r="DA357" s="356"/>
      <c r="DB357" s="356"/>
      <c r="DC357" s="356"/>
      <c r="DD357" s="356"/>
      <c r="DE357" s="356"/>
      <c r="DF357" s="356"/>
      <c r="DG357" s="356"/>
      <c r="DH357" s="356"/>
      <c r="DI357" s="356"/>
      <c r="DJ357" s="356"/>
      <c r="DK357" s="356"/>
      <c r="DL357" s="356"/>
      <c r="DM357" s="356"/>
      <c r="DN357" s="356"/>
      <c r="DO357" s="356"/>
      <c r="DP357" s="356"/>
      <c r="DQ357" s="356"/>
      <c r="DR357" s="356"/>
      <c r="DS357" s="356"/>
      <c r="DT357" s="356"/>
      <c r="DU357" s="356"/>
      <c r="DV357" s="356"/>
      <c r="DW357" s="356"/>
      <c r="DX357" s="356"/>
      <c r="DY357" s="356"/>
      <c r="DZ357" s="356"/>
      <c r="EA357" s="356"/>
      <c r="EB357" s="356"/>
      <c r="EC357" s="356"/>
      <c r="ED357" s="356"/>
      <c r="EE357" s="356"/>
      <c r="EF357" s="356"/>
      <c r="EG357" s="356"/>
      <c r="EH357" s="356"/>
      <c r="EI357" s="356"/>
      <c r="EJ357" s="356"/>
      <c r="EK357" s="356"/>
      <c r="EL357" s="356"/>
      <c r="EM357" s="356"/>
      <c r="EN357" s="356"/>
      <c r="EO357" s="356"/>
      <c r="EP357" s="356"/>
      <c r="EQ357" s="356"/>
      <c r="ER357" s="356"/>
      <c r="ES357" s="356"/>
      <c r="ET357" s="356"/>
      <c r="EU357" s="356"/>
      <c r="EV357" s="356"/>
      <c r="EW357" s="356"/>
      <c r="EX357" s="356"/>
      <c r="EY357" s="356"/>
      <c r="EZ357" s="356"/>
      <c r="FA357" s="356"/>
      <c r="FB357" s="356"/>
      <c r="FC357" s="356"/>
      <c r="FD357" s="356"/>
      <c r="FE357" s="356"/>
      <c r="FF357" s="356"/>
      <c r="FG357" s="356"/>
      <c r="FH357" s="356"/>
      <c r="FI357" s="356"/>
      <c r="FJ357" s="356"/>
      <c r="FK357" s="356"/>
      <c r="FL357" s="356"/>
      <c r="FM357" s="356"/>
      <c r="FN357" s="356"/>
      <c r="FO357" s="356"/>
      <c r="FP357" s="356"/>
      <c r="FQ357" s="356"/>
      <c r="FR357" s="356"/>
      <c r="FS357" s="356"/>
      <c r="FT357" s="356"/>
      <c r="FU357" s="356"/>
      <c r="FV357" s="356"/>
      <c r="FW357" s="356"/>
      <c r="FX357" s="356"/>
      <c r="FY357" s="356"/>
      <c r="FZ357" s="356"/>
      <c r="GA357" s="356"/>
      <c r="GB357" s="356"/>
      <c r="GC357" s="356"/>
      <c r="GD357" s="356"/>
      <c r="GE357" s="356"/>
      <c r="GF357" s="356"/>
      <c r="GG357" s="356"/>
      <c r="GH357" s="356"/>
      <c r="GI357" s="356"/>
      <c r="GJ357" s="356"/>
      <c r="GK357" s="356"/>
      <c r="GL357" s="356"/>
      <c r="GM357" s="356"/>
      <c r="GN357" s="356"/>
    </row>
    <row r="358" spans="13:196" hidden="1" outlineLevel="1" x14ac:dyDescent="0.75">
      <c r="M358" s="565"/>
      <c r="N358" s="564"/>
      <c r="P358" s="356"/>
      <c r="Q358" s="356"/>
      <c r="R358" s="356"/>
      <c r="S358" s="356"/>
      <c r="T358" s="356"/>
      <c r="U358" s="356"/>
      <c r="V358" s="356"/>
      <c r="W358" s="356"/>
      <c r="X358" s="356"/>
      <c r="Y358" s="356"/>
      <c r="Z358" s="356"/>
      <c r="AA358" s="356"/>
      <c r="AB358" s="356"/>
      <c r="AC358" s="356"/>
      <c r="AD358" s="356"/>
      <c r="AE358" s="356"/>
      <c r="AF358" s="356"/>
      <c r="AG358" s="356"/>
      <c r="AH358" s="356"/>
      <c r="AI358" s="356"/>
      <c r="AJ358" s="356"/>
      <c r="AK358" s="356"/>
      <c r="AL358" s="356"/>
      <c r="AM358" s="356"/>
      <c r="AN358" s="356"/>
      <c r="AO358" s="356"/>
      <c r="AP358" s="356"/>
      <c r="AQ358" s="356"/>
      <c r="AR358" s="356"/>
      <c r="AS358" s="356"/>
      <c r="AT358" s="356"/>
      <c r="AU358" s="356"/>
      <c r="AV358" s="356"/>
      <c r="AW358" s="356"/>
      <c r="AX358" s="356"/>
      <c r="AY358" s="356"/>
      <c r="AZ358" s="356"/>
      <c r="BA358" s="356"/>
      <c r="BB358" s="356"/>
      <c r="BC358" s="356"/>
      <c r="BD358" s="356"/>
      <c r="BE358" s="356"/>
      <c r="BF358" s="356"/>
      <c r="BG358" s="356"/>
      <c r="BH358" s="356"/>
      <c r="BI358" s="356"/>
      <c r="BJ358" s="356"/>
      <c r="BK358" s="356"/>
      <c r="BL358" s="356"/>
      <c r="BM358" s="356"/>
      <c r="BN358" s="356"/>
      <c r="BO358" s="356"/>
      <c r="BP358" s="356"/>
      <c r="BQ358" s="356"/>
      <c r="BR358" s="356"/>
      <c r="BS358" s="356"/>
      <c r="BT358" s="356"/>
      <c r="BU358" s="356"/>
      <c r="BV358" s="356"/>
      <c r="BW358" s="356"/>
      <c r="BX358" s="356"/>
      <c r="BY358" s="356"/>
      <c r="BZ358" s="356"/>
      <c r="CA358" s="356"/>
      <c r="CB358" s="356"/>
      <c r="CC358" s="356"/>
      <c r="CD358" s="356"/>
      <c r="CE358" s="356"/>
      <c r="CF358" s="356"/>
      <c r="CG358" s="356"/>
      <c r="CH358" s="356"/>
      <c r="CI358" s="356"/>
      <c r="CJ358" s="356"/>
      <c r="CK358" s="356"/>
      <c r="CL358" s="356"/>
      <c r="CM358" s="356"/>
      <c r="CN358" s="356"/>
      <c r="CO358" s="356"/>
      <c r="CP358" s="356"/>
      <c r="CQ358" s="356"/>
      <c r="CR358" s="356"/>
      <c r="CS358" s="356"/>
      <c r="CT358" s="356"/>
      <c r="CU358" s="356"/>
      <c r="CV358" s="356"/>
      <c r="CW358" s="356"/>
      <c r="CX358" s="356"/>
      <c r="CY358" s="356"/>
      <c r="CZ358" s="356"/>
      <c r="DA358" s="356"/>
      <c r="DB358" s="356"/>
      <c r="DC358" s="356"/>
      <c r="DD358" s="356"/>
      <c r="DE358" s="356"/>
      <c r="DF358" s="356"/>
      <c r="DG358" s="356"/>
      <c r="DH358" s="356"/>
      <c r="DI358" s="356"/>
      <c r="DJ358" s="356"/>
      <c r="DK358" s="356"/>
      <c r="DL358" s="356"/>
      <c r="DM358" s="356"/>
      <c r="DN358" s="356"/>
      <c r="DO358" s="356"/>
      <c r="DP358" s="356"/>
      <c r="DQ358" s="356"/>
      <c r="DR358" s="356"/>
      <c r="DS358" s="356"/>
      <c r="DT358" s="356"/>
      <c r="DU358" s="356"/>
      <c r="DV358" s="356"/>
      <c r="DW358" s="356"/>
      <c r="DX358" s="356"/>
      <c r="DY358" s="356"/>
      <c r="DZ358" s="356"/>
      <c r="EA358" s="356"/>
      <c r="EB358" s="356"/>
      <c r="EC358" s="356"/>
      <c r="ED358" s="356"/>
      <c r="EE358" s="356"/>
      <c r="EF358" s="356"/>
      <c r="EG358" s="356"/>
      <c r="EH358" s="356"/>
      <c r="EI358" s="356"/>
      <c r="EJ358" s="356"/>
      <c r="EK358" s="356"/>
      <c r="EL358" s="356"/>
      <c r="EM358" s="356"/>
      <c r="EN358" s="356"/>
      <c r="EO358" s="356"/>
      <c r="EP358" s="356"/>
      <c r="EQ358" s="356"/>
      <c r="ER358" s="356"/>
      <c r="ES358" s="356"/>
      <c r="ET358" s="356"/>
      <c r="EU358" s="356"/>
      <c r="EV358" s="356"/>
      <c r="EW358" s="356"/>
      <c r="EX358" s="356"/>
      <c r="EY358" s="356"/>
      <c r="EZ358" s="356"/>
      <c r="FA358" s="356"/>
      <c r="FB358" s="356"/>
      <c r="FC358" s="356"/>
      <c r="FD358" s="356"/>
      <c r="FE358" s="356"/>
      <c r="FF358" s="356"/>
      <c r="FG358" s="356"/>
      <c r="FH358" s="356"/>
      <c r="FI358" s="356"/>
      <c r="FJ358" s="356"/>
      <c r="FK358" s="356"/>
      <c r="FL358" s="356"/>
      <c r="FM358" s="356"/>
      <c r="FN358" s="356"/>
      <c r="FO358" s="356"/>
      <c r="FP358" s="356"/>
      <c r="FQ358" s="356"/>
      <c r="FR358" s="356"/>
      <c r="FS358" s="356"/>
      <c r="FT358" s="356"/>
      <c r="FU358" s="356"/>
      <c r="FV358" s="356"/>
      <c r="FW358" s="356"/>
      <c r="FX358" s="356"/>
      <c r="FY358" s="356"/>
      <c r="FZ358" s="356"/>
      <c r="GA358" s="356"/>
      <c r="GB358" s="356"/>
      <c r="GC358" s="356"/>
      <c r="GD358" s="356"/>
      <c r="GE358" s="356"/>
      <c r="GF358" s="356"/>
      <c r="GG358" s="356"/>
      <c r="GH358" s="356"/>
      <c r="GI358" s="356"/>
      <c r="GJ358" s="356"/>
      <c r="GK358" s="356"/>
      <c r="GL358" s="356"/>
      <c r="GM358" s="356"/>
      <c r="GN358" s="356"/>
    </row>
    <row r="359" spans="13:196" hidden="1" outlineLevel="1" x14ac:dyDescent="0.75">
      <c r="M359" s="565"/>
      <c r="N359" s="564"/>
      <c r="P359" s="356"/>
      <c r="Q359" s="356"/>
      <c r="R359" s="356"/>
      <c r="S359" s="356"/>
      <c r="T359" s="356"/>
      <c r="U359" s="356"/>
      <c r="V359" s="356"/>
      <c r="W359" s="356"/>
      <c r="X359" s="356"/>
      <c r="Y359" s="356"/>
      <c r="Z359" s="356"/>
      <c r="AA359" s="356"/>
      <c r="AB359" s="356"/>
      <c r="AC359" s="356"/>
      <c r="AD359" s="356"/>
      <c r="AE359" s="356"/>
      <c r="AF359" s="356"/>
      <c r="AG359" s="356"/>
      <c r="AH359" s="356"/>
      <c r="AI359" s="356"/>
      <c r="AJ359" s="356"/>
      <c r="AK359" s="356"/>
      <c r="AL359" s="356"/>
      <c r="AM359" s="356"/>
      <c r="AN359" s="356"/>
      <c r="AO359" s="356"/>
      <c r="AP359" s="356"/>
      <c r="AQ359" s="356"/>
      <c r="AR359" s="356"/>
      <c r="AS359" s="356"/>
      <c r="AT359" s="356"/>
      <c r="AU359" s="356"/>
      <c r="AV359" s="356"/>
      <c r="AW359" s="356"/>
      <c r="AX359" s="356"/>
      <c r="AY359" s="356"/>
      <c r="AZ359" s="356"/>
      <c r="BA359" s="356"/>
      <c r="BB359" s="356"/>
      <c r="BC359" s="356"/>
      <c r="BD359" s="356"/>
      <c r="BE359" s="356"/>
      <c r="BF359" s="356"/>
      <c r="BG359" s="356"/>
      <c r="BH359" s="356"/>
      <c r="BI359" s="356"/>
      <c r="BJ359" s="356"/>
      <c r="BK359" s="356"/>
      <c r="BL359" s="356"/>
      <c r="BM359" s="356"/>
      <c r="BN359" s="356"/>
      <c r="BO359" s="356"/>
      <c r="BP359" s="356"/>
      <c r="BQ359" s="356"/>
      <c r="BR359" s="356"/>
      <c r="BS359" s="356"/>
      <c r="BT359" s="356"/>
      <c r="BU359" s="356"/>
      <c r="BV359" s="356"/>
      <c r="BW359" s="356"/>
      <c r="BX359" s="356"/>
      <c r="BY359" s="356"/>
      <c r="BZ359" s="356"/>
      <c r="CA359" s="356"/>
      <c r="CB359" s="356"/>
      <c r="CC359" s="356"/>
      <c r="CD359" s="356"/>
      <c r="CE359" s="356"/>
      <c r="CF359" s="356"/>
      <c r="CG359" s="356"/>
      <c r="CH359" s="356"/>
      <c r="CI359" s="356"/>
      <c r="CJ359" s="356"/>
      <c r="CK359" s="356"/>
      <c r="CL359" s="356"/>
      <c r="CM359" s="356"/>
      <c r="CN359" s="356"/>
      <c r="CO359" s="356"/>
      <c r="CP359" s="356"/>
      <c r="CQ359" s="356"/>
      <c r="CR359" s="356"/>
      <c r="CS359" s="356"/>
      <c r="CT359" s="356"/>
      <c r="CU359" s="356"/>
      <c r="CV359" s="356"/>
      <c r="CW359" s="356"/>
      <c r="CX359" s="356"/>
      <c r="CY359" s="356"/>
      <c r="CZ359" s="356"/>
      <c r="DA359" s="356"/>
      <c r="DB359" s="356"/>
      <c r="DC359" s="356"/>
      <c r="DD359" s="356"/>
      <c r="DE359" s="356"/>
      <c r="DF359" s="356"/>
      <c r="DG359" s="356"/>
      <c r="DH359" s="356"/>
      <c r="DI359" s="356"/>
      <c r="DJ359" s="356"/>
      <c r="DK359" s="356"/>
      <c r="DL359" s="356"/>
      <c r="DM359" s="356"/>
      <c r="DN359" s="356"/>
      <c r="DO359" s="356"/>
      <c r="DP359" s="356"/>
      <c r="DQ359" s="356"/>
      <c r="DR359" s="356"/>
      <c r="DS359" s="356"/>
      <c r="DT359" s="356"/>
      <c r="DU359" s="356"/>
      <c r="DV359" s="356"/>
      <c r="DW359" s="356"/>
      <c r="DX359" s="356"/>
      <c r="DY359" s="356"/>
      <c r="DZ359" s="356"/>
      <c r="EA359" s="356"/>
      <c r="EB359" s="356"/>
      <c r="EC359" s="356"/>
      <c r="ED359" s="356"/>
      <c r="EE359" s="356"/>
      <c r="EF359" s="356"/>
      <c r="EG359" s="356"/>
      <c r="EH359" s="356"/>
      <c r="EI359" s="356"/>
      <c r="EJ359" s="356"/>
      <c r="EK359" s="356"/>
      <c r="EL359" s="356"/>
      <c r="EM359" s="356"/>
      <c r="EN359" s="356"/>
      <c r="EO359" s="356"/>
      <c r="EP359" s="356"/>
      <c r="EQ359" s="356"/>
      <c r="ER359" s="356"/>
      <c r="ES359" s="356"/>
      <c r="ET359" s="356"/>
      <c r="EU359" s="356"/>
      <c r="EV359" s="356"/>
      <c r="EW359" s="356"/>
      <c r="EX359" s="356"/>
      <c r="EY359" s="356"/>
      <c r="EZ359" s="356"/>
      <c r="FA359" s="356"/>
      <c r="FB359" s="356"/>
      <c r="FC359" s="356"/>
      <c r="FD359" s="356"/>
      <c r="FE359" s="356"/>
      <c r="FF359" s="356"/>
      <c r="FG359" s="356"/>
      <c r="FH359" s="356"/>
      <c r="FI359" s="356"/>
      <c r="FJ359" s="356"/>
      <c r="FK359" s="356"/>
      <c r="FL359" s="356"/>
      <c r="FM359" s="356"/>
      <c r="FN359" s="356"/>
      <c r="FO359" s="356"/>
      <c r="FP359" s="356"/>
      <c r="FQ359" s="356"/>
      <c r="FR359" s="356"/>
      <c r="FS359" s="356"/>
      <c r="FT359" s="356"/>
      <c r="FU359" s="356"/>
      <c r="FV359" s="356"/>
      <c r="FW359" s="356"/>
      <c r="FX359" s="356"/>
      <c r="FY359" s="356"/>
      <c r="FZ359" s="356"/>
      <c r="GA359" s="356"/>
      <c r="GB359" s="356"/>
      <c r="GC359" s="356"/>
      <c r="GD359" s="356"/>
      <c r="GE359" s="356"/>
      <c r="GF359" s="356"/>
      <c r="GG359" s="356"/>
      <c r="GH359" s="356"/>
      <c r="GI359" s="356"/>
      <c r="GJ359" s="356"/>
      <c r="GK359" s="356"/>
      <c r="GL359" s="356"/>
      <c r="GM359" s="356"/>
      <c r="GN359" s="356"/>
    </row>
    <row r="360" spans="13:196" hidden="1" outlineLevel="1" x14ac:dyDescent="0.75">
      <c r="M360" s="565"/>
      <c r="N360" s="564"/>
      <c r="P360" s="356"/>
      <c r="Q360" s="356"/>
      <c r="R360" s="356"/>
      <c r="S360" s="356"/>
      <c r="T360" s="356"/>
      <c r="U360" s="356"/>
      <c r="V360" s="356"/>
      <c r="W360" s="356"/>
      <c r="X360" s="356"/>
      <c r="Y360" s="356"/>
      <c r="Z360" s="356"/>
      <c r="AA360" s="356"/>
      <c r="AB360" s="356"/>
      <c r="AC360" s="356"/>
      <c r="AD360" s="356"/>
      <c r="AE360" s="356"/>
      <c r="AF360" s="356"/>
      <c r="AG360" s="356"/>
      <c r="AH360" s="356"/>
      <c r="AI360" s="356"/>
      <c r="AJ360" s="356"/>
      <c r="AK360" s="356"/>
      <c r="AL360" s="356"/>
      <c r="AM360" s="356"/>
      <c r="AN360" s="356"/>
      <c r="AO360" s="356"/>
      <c r="AP360" s="356"/>
      <c r="AQ360" s="356"/>
      <c r="AR360" s="356"/>
      <c r="AS360" s="356"/>
      <c r="AT360" s="356"/>
      <c r="AU360" s="356"/>
      <c r="AV360" s="356"/>
      <c r="AW360" s="356"/>
      <c r="AX360" s="356"/>
      <c r="AY360" s="356"/>
      <c r="AZ360" s="356"/>
      <c r="BA360" s="356"/>
      <c r="BB360" s="356"/>
      <c r="BC360" s="356"/>
      <c r="BD360" s="356"/>
      <c r="BE360" s="356"/>
      <c r="BF360" s="356"/>
      <c r="BG360" s="356"/>
      <c r="BH360" s="356"/>
      <c r="BI360" s="356"/>
      <c r="BJ360" s="356"/>
      <c r="BK360" s="356"/>
      <c r="BL360" s="356"/>
      <c r="BM360" s="356"/>
      <c r="BN360" s="356"/>
      <c r="BO360" s="356"/>
      <c r="BP360" s="356"/>
      <c r="BQ360" s="356"/>
      <c r="BR360" s="356"/>
      <c r="BS360" s="356"/>
      <c r="BT360" s="356"/>
      <c r="BU360" s="356"/>
      <c r="BV360" s="356"/>
      <c r="BW360" s="356"/>
      <c r="BX360" s="356"/>
      <c r="BY360" s="356"/>
      <c r="BZ360" s="356"/>
      <c r="CA360" s="356"/>
      <c r="CB360" s="356"/>
      <c r="CC360" s="356"/>
      <c r="CD360" s="356"/>
      <c r="CE360" s="356"/>
      <c r="CF360" s="356"/>
      <c r="CG360" s="356"/>
      <c r="CH360" s="356"/>
      <c r="CI360" s="356"/>
      <c r="CJ360" s="356"/>
      <c r="CK360" s="356"/>
      <c r="CL360" s="356"/>
      <c r="CM360" s="356"/>
      <c r="CN360" s="356"/>
      <c r="CO360" s="356"/>
      <c r="CP360" s="356"/>
      <c r="CQ360" s="356"/>
      <c r="CR360" s="356"/>
      <c r="CS360" s="356"/>
      <c r="CT360" s="356"/>
      <c r="CU360" s="356"/>
      <c r="CV360" s="356"/>
      <c r="CW360" s="356"/>
      <c r="CX360" s="356"/>
      <c r="CY360" s="356"/>
      <c r="CZ360" s="356"/>
      <c r="DA360" s="356"/>
      <c r="DB360" s="356"/>
      <c r="DC360" s="356"/>
      <c r="DD360" s="356"/>
      <c r="DE360" s="356"/>
      <c r="DF360" s="356"/>
      <c r="DG360" s="356"/>
      <c r="DH360" s="356"/>
      <c r="DI360" s="356"/>
      <c r="DJ360" s="356"/>
      <c r="DK360" s="356"/>
      <c r="DL360" s="356"/>
      <c r="DM360" s="356"/>
      <c r="DN360" s="356"/>
      <c r="DO360" s="356"/>
      <c r="DP360" s="356"/>
      <c r="DQ360" s="356"/>
      <c r="DR360" s="356"/>
      <c r="DS360" s="356"/>
      <c r="DT360" s="356"/>
      <c r="DU360" s="356"/>
      <c r="DV360" s="356"/>
      <c r="DW360" s="356"/>
      <c r="DX360" s="356"/>
      <c r="DY360" s="356"/>
      <c r="DZ360" s="356"/>
      <c r="EA360" s="356"/>
      <c r="EB360" s="356"/>
      <c r="EC360" s="356"/>
      <c r="ED360" s="356"/>
      <c r="EE360" s="356"/>
      <c r="EF360" s="356"/>
      <c r="EG360" s="356"/>
      <c r="EH360" s="356"/>
      <c r="EI360" s="356"/>
      <c r="EJ360" s="356"/>
      <c r="EK360" s="356"/>
      <c r="EL360" s="356"/>
      <c r="EM360" s="356"/>
      <c r="EN360" s="356"/>
      <c r="EO360" s="356"/>
      <c r="EP360" s="356"/>
      <c r="EQ360" s="356"/>
      <c r="ER360" s="356"/>
      <c r="ES360" s="356"/>
      <c r="ET360" s="356"/>
      <c r="EU360" s="356"/>
      <c r="EV360" s="356"/>
      <c r="EW360" s="356"/>
      <c r="EX360" s="356"/>
      <c r="EY360" s="356"/>
      <c r="EZ360" s="356"/>
      <c r="FA360" s="356"/>
      <c r="FB360" s="356"/>
      <c r="FC360" s="356"/>
      <c r="FD360" s="356"/>
      <c r="FE360" s="356"/>
      <c r="FF360" s="356"/>
      <c r="FG360" s="356"/>
      <c r="FH360" s="356"/>
      <c r="FI360" s="356"/>
      <c r="FJ360" s="356"/>
      <c r="FK360" s="356"/>
      <c r="FL360" s="356"/>
      <c r="FM360" s="356"/>
      <c r="FN360" s="356"/>
      <c r="FO360" s="356"/>
      <c r="FP360" s="356"/>
      <c r="FQ360" s="356"/>
      <c r="FR360" s="356"/>
      <c r="FS360" s="356"/>
      <c r="FT360" s="356"/>
      <c r="FU360" s="356"/>
      <c r="FV360" s="356"/>
      <c r="FW360" s="356"/>
      <c r="FX360" s="356"/>
      <c r="FY360" s="356"/>
      <c r="FZ360" s="356"/>
      <c r="GA360" s="356"/>
      <c r="GB360" s="356"/>
      <c r="GC360" s="356"/>
      <c r="GD360" s="356"/>
      <c r="GE360" s="356"/>
      <c r="GF360" s="356"/>
      <c r="GG360" s="356"/>
      <c r="GH360" s="356"/>
      <c r="GI360" s="356"/>
      <c r="GJ360" s="356"/>
      <c r="GK360" s="356"/>
      <c r="GL360" s="356"/>
      <c r="GM360" s="356"/>
      <c r="GN360" s="356"/>
    </row>
    <row r="361" spans="13:196" hidden="1" outlineLevel="1" x14ac:dyDescent="0.75">
      <c r="M361" s="565"/>
      <c r="N361" s="564"/>
      <c r="P361" s="356"/>
      <c r="Q361" s="356"/>
      <c r="R361" s="356"/>
      <c r="S361" s="356"/>
      <c r="T361" s="356"/>
      <c r="U361" s="356"/>
      <c r="V361" s="356"/>
      <c r="W361" s="356"/>
      <c r="X361" s="356"/>
      <c r="Y361" s="356"/>
      <c r="Z361" s="356"/>
      <c r="AA361" s="356"/>
      <c r="AB361" s="356"/>
      <c r="AC361" s="356"/>
      <c r="AD361" s="356"/>
      <c r="AE361" s="356"/>
      <c r="AF361" s="356"/>
      <c r="AG361" s="356"/>
      <c r="AH361" s="356"/>
      <c r="AI361" s="356"/>
      <c r="AJ361" s="356"/>
      <c r="AK361" s="356"/>
      <c r="AL361" s="356"/>
      <c r="AM361" s="356"/>
      <c r="AN361" s="356"/>
      <c r="AO361" s="356"/>
      <c r="AP361" s="356"/>
      <c r="AQ361" s="356"/>
      <c r="AR361" s="356"/>
      <c r="AS361" s="356"/>
      <c r="AT361" s="356"/>
      <c r="AU361" s="356"/>
      <c r="AV361" s="356"/>
      <c r="AW361" s="356"/>
      <c r="AX361" s="356"/>
      <c r="AY361" s="356"/>
      <c r="AZ361" s="356"/>
      <c r="BA361" s="356"/>
      <c r="BB361" s="356"/>
      <c r="BC361" s="356"/>
      <c r="BD361" s="356"/>
      <c r="BE361" s="356"/>
      <c r="BF361" s="356"/>
      <c r="BG361" s="356"/>
      <c r="BH361" s="356"/>
      <c r="BI361" s="356"/>
      <c r="BJ361" s="356"/>
      <c r="BK361" s="356"/>
      <c r="BL361" s="356"/>
      <c r="BM361" s="356"/>
      <c r="BN361" s="356"/>
      <c r="BO361" s="356"/>
      <c r="BP361" s="356"/>
      <c r="BQ361" s="356"/>
      <c r="BR361" s="356"/>
      <c r="BS361" s="356"/>
      <c r="BT361" s="356"/>
      <c r="BU361" s="356"/>
      <c r="BV361" s="356"/>
      <c r="BW361" s="356"/>
      <c r="BX361" s="356"/>
      <c r="BY361" s="356"/>
      <c r="BZ361" s="356"/>
      <c r="CA361" s="356"/>
      <c r="CB361" s="356"/>
      <c r="CC361" s="356"/>
      <c r="CD361" s="356"/>
      <c r="CE361" s="356"/>
      <c r="CF361" s="356"/>
      <c r="CG361" s="356"/>
      <c r="CH361" s="356"/>
      <c r="CI361" s="356"/>
      <c r="CJ361" s="356"/>
      <c r="CK361" s="356"/>
      <c r="CL361" s="356"/>
      <c r="CM361" s="356"/>
      <c r="CN361" s="356"/>
      <c r="CO361" s="356"/>
      <c r="CP361" s="356"/>
      <c r="CQ361" s="356"/>
      <c r="CR361" s="356"/>
      <c r="CS361" s="356"/>
      <c r="CT361" s="356"/>
      <c r="CU361" s="356"/>
      <c r="CV361" s="356"/>
      <c r="CW361" s="356"/>
      <c r="CX361" s="356"/>
      <c r="CY361" s="356"/>
      <c r="CZ361" s="356"/>
      <c r="DA361" s="356"/>
      <c r="DB361" s="356"/>
      <c r="DC361" s="356"/>
      <c r="DD361" s="356"/>
      <c r="DE361" s="356"/>
      <c r="DF361" s="356"/>
      <c r="DG361" s="356"/>
      <c r="DH361" s="356"/>
      <c r="DI361" s="356"/>
      <c r="DJ361" s="356"/>
      <c r="DK361" s="356"/>
      <c r="DL361" s="356"/>
      <c r="DM361" s="356"/>
      <c r="DN361" s="356"/>
      <c r="DO361" s="356"/>
      <c r="DP361" s="356"/>
      <c r="DQ361" s="356"/>
      <c r="DR361" s="356"/>
      <c r="DS361" s="356"/>
      <c r="DT361" s="356"/>
      <c r="DU361" s="356"/>
      <c r="DV361" s="356"/>
      <c r="DW361" s="356"/>
      <c r="DX361" s="356"/>
      <c r="DY361" s="356"/>
      <c r="DZ361" s="356"/>
      <c r="EA361" s="356"/>
      <c r="EB361" s="356"/>
      <c r="EC361" s="356"/>
      <c r="ED361" s="356"/>
      <c r="EE361" s="356"/>
      <c r="EF361" s="356"/>
      <c r="EG361" s="356"/>
      <c r="EH361" s="356"/>
      <c r="EI361" s="356"/>
      <c r="EJ361" s="356"/>
      <c r="EK361" s="356"/>
      <c r="EL361" s="356"/>
      <c r="EM361" s="356"/>
      <c r="EN361" s="356"/>
      <c r="EO361" s="356"/>
      <c r="EP361" s="356"/>
      <c r="EQ361" s="356"/>
      <c r="ER361" s="356"/>
      <c r="ES361" s="356"/>
      <c r="ET361" s="356"/>
      <c r="EU361" s="356"/>
      <c r="EV361" s="356"/>
      <c r="EW361" s="356"/>
      <c r="EX361" s="356"/>
      <c r="EY361" s="356"/>
      <c r="EZ361" s="356"/>
      <c r="FA361" s="356"/>
      <c r="FB361" s="356"/>
      <c r="FC361" s="356"/>
      <c r="FD361" s="356"/>
      <c r="FE361" s="356"/>
      <c r="FF361" s="356"/>
      <c r="FG361" s="356"/>
      <c r="FH361" s="356"/>
      <c r="FI361" s="356"/>
      <c r="FJ361" s="356"/>
      <c r="FK361" s="356"/>
      <c r="FL361" s="356"/>
      <c r="FM361" s="356"/>
      <c r="FN361" s="356"/>
      <c r="FO361" s="356"/>
      <c r="FP361" s="356"/>
      <c r="FQ361" s="356"/>
      <c r="FR361" s="356"/>
      <c r="FS361" s="356"/>
      <c r="FT361" s="356"/>
      <c r="FU361" s="356"/>
      <c r="FV361" s="356"/>
      <c r="FW361" s="356"/>
      <c r="FX361" s="356"/>
      <c r="FY361" s="356"/>
      <c r="FZ361" s="356"/>
      <c r="GA361" s="356"/>
      <c r="GB361" s="356"/>
      <c r="GC361" s="356"/>
      <c r="GD361" s="356"/>
      <c r="GE361" s="356"/>
      <c r="GF361" s="356"/>
      <c r="GG361" s="356"/>
      <c r="GH361" s="356"/>
      <c r="GI361" s="356"/>
      <c r="GJ361" s="356"/>
      <c r="GK361" s="356"/>
      <c r="GL361" s="356"/>
      <c r="GM361" s="356"/>
      <c r="GN361" s="356"/>
    </row>
    <row r="362" spans="13:196" hidden="1" outlineLevel="1" x14ac:dyDescent="0.75">
      <c r="M362" s="565"/>
      <c r="N362" s="564"/>
      <c r="P362" s="356"/>
      <c r="Q362" s="356"/>
      <c r="R362" s="356"/>
      <c r="S362" s="356"/>
      <c r="T362" s="356"/>
      <c r="U362" s="356"/>
      <c r="V362" s="356"/>
      <c r="W362" s="356"/>
      <c r="X362" s="356"/>
      <c r="Y362" s="356"/>
      <c r="Z362" s="356"/>
      <c r="AA362" s="356"/>
      <c r="AB362" s="356"/>
      <c r="AC362" s="356"/>
      <c r="AD362" s="356"/>
      <c r="AE362" s="356"/>
      <c r="AF362" s="356"/>
      <c r="AG362" s="356"/>
      <c r="AH362" s="356"/>
      <c r="AI362" s="356"/>
      <c r="AJ362" s="356"/>
      <c r="AK362" s="356"/>
      <c r="AL362" s="356"/>
      <c r="AM362" s="356"/>
      <c r="AN362" s="356"/>
      <c r="AO362" s="356"/>
      <c r="AP362" s="356"/>
      <c r="AQ362" s="356"/>
      <c r="AR362" s="356"/>
      <c r="AS362" s="356"/>
      <c r="AT362" s="356"/>
      <c r="AU362" s="356"/>
      <c r="AV362" s="356"/>
      <c r="AW362" s="356"/>
      <c r="AX362" s="356"/>
      <c r="AY362" s="356"/>
      <c r="AZ362" s="356"/>
      <c r="BA362" s="356"/>
      <c r="BB362" s="356"/>
      <c r="BC362" s="356"/>
      <c r="BD362" s="356"/>
      <c r="BE362" s="356"/>
      <c r="BF362" s="356"/>
      <c r="BG362" s="356"/>
      <c r="BH362" s="356"/>
      <c r="BI362" s="356"/>
      <c r="BJ362" s="356"/>
      <c r="BK362" s="356"/>
      <c r="BL362" s="356"/>
      <c r="BM362" s="356"/>
      <c r="BN362" s="356"/>
      <c r="BO362" s="356"/>
      <c r="BP362" s="356"/>
      <c r="BQ362" s="356"/>
      <c r="BR362" s="356"/>
      <c r="BS362" s="356"/>
      <c r="BT362" s="356"/>
      <c r="BU362" s="356"/>
      <c r="BV362" s="356"/>
      <c r="BW362" s="356"/>
      <c r="BX362" s="356"/>
      <c r="BY362" s="356"/>
      <c r="BZ362" s="356"/>
      <c r="CA362" s="356"/>
      <c r="CB362" s="356"/>
      <c r="CC362" s="356"/>
      <c r="CD362" s="356"/>
      <c r="CE362" s="356"/>
      <c r="CF362" s="356"/>
      <c r="CG362" s="356"/>
      <c r="CH362" s="356"/>
      <c r="CI362" s="356"/>
      <c r="CJ362" s="356"/>
      <c r="CK362" s="356"/>
      <c r="CL362" s="356"/>
      <c r="CM362" s="356"/>
      <c r="CN362" s="356"/>
      <c r="CO362" s="356"/>
      <c r="CP362" s="356"/>
      <c r="CQ362" s="356"/>
      <c r="CR362" s="356"/>
      <c r="CS362" s="356"/>
      <c r="CT362" s="356"/>
      <c r="CU362" s="356"/>
      <c r="CV362" s="356"/>
      <c r="CW362" s="356"/>
      <c r="CX362" s="356"/>
      <c r="CY362" s="356"/>
      <c r="CZ362" s="356"/>
      <c r="DA362" s="356"/>
      <c r="DB362" s="356"/>
      <c r="DC362" s="356"/>
      <c r="DD362" s="356"/>
      <c r="DE362" s="356"/>
      <c r="DF362" s="356"/>
      <c r="DG362" s="356"/>
      <c r="DH362" s="356"/>
      <c r="DI362" s="356"/>
      <c r="DJ362" s="356"/>
      <c r="DK362" s="356"/>
      <c r="DL362" s="356"/>
      <c r="DM362" s="356"/>
      <c r="DN362" s="356"/>
      <c r="DO362" s="356"/>
      <c r="DP362" s="356"/>
      <c r="DQ362" s="356"/>
      <c r="DR362" s="356"/>
      <c r="DS362" s="356"/>
      <c r="DT362" s="356"/>
      <c r="DU362" s="356"/>
      <c r="DV362" s="356"/>
      <c r="DW362" s="356"/>
      <c r="DX362" s="356"/>
      <c r="DY362" s="356"/>
      <c r="DZ362" s="356"/>
      <c r="EA362" s="356"/>
      <c r="EB362" s="356"/>
      <c r="EC362" s="356"/>
      <c r="ED362" s="356"/>
      <c r="EE362" s="356"/>
      <c r="EF362" s="356"/>
      <c r="EG362" s="356"/>
      <c r="EH362" s="356"/>
      <c r="EI362" s="356"/>
      <c r="EJ362" s="356"/>
      <c r="EK362" s="356"/>
      <c r="EL362" s="356"/>
      <c r="EM362" s="356"/>
      <c r="EN362" s="356"/>
      <c r="EO362" s="356"/>
      <c r="EP362" s="356"/>
      <c r="EQ362" s="356"/>
      <c r="ER362" s="356"/>
      <c r="ES362" s="356"/>
      <c r="ET362" s="356"/>
      <c r="EU362" s="356"/>
      <c r="EV362" s="356"/>
      <c r="EW362" s="356"/>
      <c r="EX362" s="356"/>
      <c r="EY362" s="356"/>
      <c r="EZ362" s="356"/>
      <c r="FA362" s="356"/>
      <c r="FB362" s="356"/>
      <c r="FC362" s="356"/>
      <c r="FD362" s="356"/>
      <c r="FE362" s="356"/>
      <c r="FF362" s="356"/>
      <c r="FG362" s="356"/>
      <c r="FH362" s="356"/>
      <c r="FI362" s="356"/>
      <c r="FJ362" s="356"/>
      <c r="FK362" s="356"/>
      <c r="FL362" s="356"/>
      <c r="FM362" s="356"/>
      <c r="FN362" s="356"/>
      <c r="FO362" s="356"/>
      <c r="FP362" s="356"/>
      <c r="FQ362" s="356"/>
      <c r="FR362" s="356"/>
      <c r="FS362" s="356"/>
      <c r="FT362" s="356"/>
      <c r="FU362" s="356"/>
      <c r="FV362" s="356"/>
      <c r="FW362" s="356"/>
      <c r="FX362" s="356"/>
      <c r="FY362" s="356"/>
      <c r="FZ362" s="356"/>
      <c r="GA362" s="356"/>
      <c r="GB362" s="356"/>
      <c r="GC362" s="356"/>
      <c r="GD362" s="356"/>
      <c r="GE362" s="356"/>
      <c r="GF362" s="356"/>
      <c r="GG362" s="356"/>
      <c r="GH362" s="356"/>
      <c r="GI362" s="356"/>
      <c r="GJ362" s="356"/>
      <c r="GK362" s="356"/>
      <c r="GL362" s="356"/>
      <c r="GM362" s="356"/>
      <c r="GN362" s="356"/>
    </row>
    <row r="363" spans="13:196" collapsed="1" x14ac:dyDescent="0.75">
      <c r="M363" s="565"/>
      <c r="N363" s="564"/>
      <c r="P363" s="356"/>
      <c r="Q363" s="356"/>
      <c r="R363" s="356"/>
      <c r="S363" s="356"/>
      <c r="T363" s="356"/>
      <c r="U363" s="356"/>
      <c r="V363" s="356"/>
      <c r="W363" s="356"/>
      <c r="X363" s="356"/>
      <c r="Y363" s="356"/>
      <c r="Z363" s="356"/>
      <c r="AA363" s="356"/>
      <c r="AB363" s="356"/>
      <c r="AC363" s="356"/>
      <c r="AD363" s="356"/>
      <c r="AE363" s="356"/>
      <c r="AF363" s="356"/>
      <c r="AG363" s="356"/>
      <c r="AH363" s="356"/>
      <c r="AI363" s="356"/>
      <c r="AJ363" s="356"/>
      <c r="AK363" s="356"/>
      <c r="AL363" s="356"/>
      <c r="AM363" s="356"/>
      <c r="AN363" s="356"/>
      <c r="AO363" s="356"/>
      <c r="AP363" s="356"/>
      <c r="AQ363" s="356"/>
      <c r="AR363" s="356"/>
      <c r="AS363" s="356"/>
      <c r="AT363" s="356"/>
      <c r="AU363" s="356"/>
      <c r="AV363" s="356"/>
      <c r="AW363" s="356"/>
      <c r="AX363" s="356"/>
      <c r="AY363" s="356"/>
      <c r="AZ363" s="356"/>
      <c r="BA363" s="356"/>
      <c r="BB363" s="356"/>
      <c r="BC363" s="356"/>
      <c r="BD363" s="356"/>
      <c r="BE363" s="356"/>
      <c r="BF363" s="356"/>
      <c r="BG363" s="356"/>
      <c r="BH363" s="356"/>
      <c r="BI363" s="356"/>
      <c r="BJ363" s="356"/>
      <c r="BK363" s="356"/>
      <c r="BL363" s="356"/>
      <c r="BM363" s="356"/>
      <c r="BN363" s="356"/>
      <c r="BO363" s="356"/>
      <c r="BP363" s="356"/>
      <c r="BQ363" s="356"/>
      <c r="BR363" s="356"/>
      <c r="BS363" s="356"/>
      <c r="BT363" s="356"/>
      <c r="BU363" s="356"/>
      <c r="BV363" s="356"/>
      <c r="BW363" s="356"/>
      <c r="BX363" s="356"/>
      <c r="BY363" s="356"/>
      <c r="BZ363" s="356"/>
      <c r="CA363" s="356"/>
      <c r="CB363" s="356"/>
      <c r="CC363" s="356"/>
      <c r="CD363" s="356"/>
      <c r="CE363" s="356"/>
      <c r="CF363" s="356"/>
      <c r="CG363" s="356"/>
      <c r="CH363" s="356"/>
      <c r="CI363" s="356"/>
      <c r="CJ363" s="356"/>
      <c r="CK363" s="356"/>
      <c r="CL363" s="356"/>
      <c r="CM363" s="356"/>
      <c r="CN363" s="356"/>
      <c r="CO363" s="356"/>
      <c r="CP363" s="356"/>
      <c r="CQ363" s="356"/>
      <c r="CR363" s="356"/>
      <c r="CS363" s="356"/>
      <c r="CT363" s="356"/>
      <c r="CU363" s="356"/>
      <c r="CV363" s="356"/>
      <c r="CW363" s="356"/>
      <c r="CX363" s="356"/>
      <c r="CY363" s="356"/>
      <c r="CZ363" s="356"/>
      <c r="DA363" s="356"/>
      <c r="DB363" s="356"/>
      <c r="DC363" s="356"/>
      <c r="DD363" s="356"/>
      <c r="DE363" s="356"/>
      <c r="DF363" s="356"/>
      <c r="DG363" s="356"/>
      <c r="DH363" s="356"/>
      <c r="DI363" s="356"/>
      <c r="DJ363" s="356"/>
      <c r="DK363" s="356"/>
      <c r="DL363" s="356"/>
      <c r="DM363" s="356"/>
      <c r="DN363" s="356"/>
      <c r="DO363" s="356"/>
      <c r="DP363" s="356"/>
      <c r="DQ363" s="356"/>
      <c r="DR363" s="356"/>
      <c r="DS363" s="356"/>
      <c r="DT363" s="356"/>
      <c r="DU363" s="356"/>
      <c r="DV363" s="356"/>
      <c r="DW363" s="356"/>
      <c r="DX363" s="356"/>
      <c r="DY363" s="356"/>
      <c r="DZ363" s="356"/>
      <c r="EA363" s="356"/>
      <c r="EB363" s="356"/>
      <c r="EC363" s="356"/>
      <c r="ED363" s="356"/>
      <c r="EE363" s="356"/>
      <c r="EF363" s="356"/>
      <c r="EG363" s="356"/>
      <c r="EH363" s="356"/>
      <c r="EI363" s="356"/>
      <c r="EJ363" s="356"/>
      <c r="EK363" s="356"/>
      <c r="EL363" s="356"/>
      <c r="EM363" s="356"/>
      <c r="EN363" s="356"/>
      <c r="EO363" s="356"/>
      <c r="EP363" s="356"/>
      <c r="EQ363" s="356"/>
      <c r="ER363" s="356"/>
      <c r="ES363" s="356"/>
      <c r="ET363" s="356"/>
      <c r="EU363" s="356"/>
      <c r="EV363" s="356"/>
      <c r="EW363" s="356"/>
      <c r="EX363" s="356"/>
      <c r="EY363" s="356"/>
      <c r="EZ363" s="356"/>
      <c r="FA363" s="356"/>
      <c r="FB363" s="356"/>
      <c r="FC363" s="356"/>
      <c r="FD363" s="356"/>
      <c r="FE363" s="356"/>
      <c r="FF363" s="356"/>
      <c r="FG363" s="356"/>
      <c r="FH363" s="356"/>
      <c r="FI363" s="356"/>
      <c r="FJ363" s="356"/>
      <c r="FK363" s="356"/>
      <c r="FL363" s="356"/>
      <c r="FM363" s="356"/>
      <c r="FN363" s="356"/>
      <c r="FO363" s="356"/>
      <c r="FP363" s="356"/>
      <c r="FQ363" s="356"/>
      <c r="FR363" s="356"/>
      <c r="FS363" s="356"/>
      <c r="FT363" s="356"/>
      <c r="FU363" s="356"/>
      <c r="FV363" s="356"/>
      <c r="FW363" s="356"/>
      <c r="FX363" s="356"/>
      <c r="FY363" s="356"/>
      <c r="FZ363" s="356"/>
      <c r="GA363" s="356"/>
      <c r="GB363" s="356"/>
      <c r="GC363" s="356"/>
      <c r="GD363" s="356"/>
      <c r="GE363" s="356"/>
      <c r="GF363" s="356"/>
      <c r="GG363" s="356"/>
      <c r="GH363" s="356"/>
      <c r="GI363" s="356"/>
      <c r="GJ363" s="356"/>
      <c r="GK363" s="356"/>
      <c r="GL363" s="356"/>
      <c r="GM363" s="356"/>
      <c r="GN363" s="356"/>
    </row>
    <row r="364" spans="13:196" x14ac:dyDescent="0.75"/>
    <row r="365" spans="13:196" x14ac:dyDescent="0.75"/>
    <row r="366" spans="13:196" x14ac:dyDescent="0.75"/>
    <row r="367" spans="13:196" x14ac:dyDescent="0.75"/>
    <row r="368" spans="13:196" x14ac:dyDescent="0.75"/>
    <row r="369" x14ac:dyDescent="0.75"/>
    <row r="370" x14ac:dyDescent="0.75"/>
    <row r="371" x14ac:dyDescent="0.75"/>
    <row r="372" x14ac:dyDescent="0.75"/>
    <row r="373" x14ac:dyDescent="0.75"/>
    <row r="374" x14ac:dyDescent="0.75"/>
    <row r="375" x14ac:dyDescent="0.75"/>
    <row r="376" x14ac:dyDescent="0.75"/>
    <row r="377" x14ac:dyDescent="0.75"/>
    <row r="378" x14ac:dyDescent="0.75"/>
    <row r="379" x14ac:dyDescent="0.75"/>
    <row r="380" x14ac:dyDescent="0.75"/>
    <row r="381" x14ac:dyDescent="0.75"/>
    <row r="382" x14ac:dyDescent="0.75"/>
    <row r="383" x14ac:dyDescent="0.75"/>
    <row r="384" x14ac:dyDescent="0.75"/>
    <row r="385" x14ac:dyDescent="0.75"/>
  </sheetData>
  <conditionalFormatting sqref="F10:F38 F160:F187 H162:H187">
    <cfRule type="expression" dxfId="34" priority="21" stopIfTrue="1">
      <formula>$K10="custom"</formula>
    </cfRule>
  </conditionalFormatting>
  <conditionalFormatting sqref="F40:F67">
    <cfRule type="expression" dxfId="33" priority="17" stopIfTrue="1">
      <formula>$K40="custom"</formula>
    </cfRule>
  </conditionalFormatting>
  <conditionalFormatting sqref="F70:F97">
    <cfRule type="expression" dxfId="32" priority="15" stopIfTrue="1">
      <formula>$K70="custom"</formula>
    </cfRule>
  </conditionalFormatting>
  <conditionalFormatting sqref="F100:F127">
    <cfRule type="expression" dxfId="31" priority="4" stopIfTrue="1">
      <formula>$K100="custom"</formula>
    </cfRule>
  </conditionalFormatting>
  <conditionalFormatting sqref="F130:F157">
    <cfRule type="expression" dxfId="30" priority="11" stopIfTrue="1">
      <formula>$K130="custom"</formula>
    </cfRule>
  </conditionalFormatting>
  <conditionalFormatting sqref="H10">
    <cfRule type="expression" dxfId="29" priority="89" stopIfTrue="1">
      <formula>$K10="custom"</formula>
    </cfRule>
  </conditionalFormatting>
  <conditionalFormatting sqref="H11:H38">
    <cfRule type="expression" dxfId="28" priority="18" stopIfTrue="1">
      <formula>$K11="custom"</formula>
    </cfRule>
  </conditionalFormatting>
  <conditionalFormatting sqref="H40:H67">
    <cfRule type="expression" dxfId="26" priority="6" stopIfTrue="1">
      <formula>$K40="custom"</formula>
    </cfRule>
  </conditionalFormatting>
  <conditionalFormatting sqref="H70:H75">
    <cfRule type="expression" dxfId="24" priority="45" stopIfTrue="1">
      <formula>$K70="custom"</formula>
    </cfRule>
  </conditionalFormatting>
  <conditionalFormatting sqref="H76:H97">
    <cfRule type="expression" dxfId="23" priority="14" stopIfTrue="1">
      <formula>$K76="custom"</formula>
    </cfRule>
  </conditionalFormatting>
  <conditionalFormatting sqref="H100:H103">
    <cfRule type="expression" dxfId="21" priority="37" stopIfTrue="1">
      <formula>$K100="custom"</formula>
    </cfRule>
  </conditionalFormatting>
  <conditionalFormatting sqref="H103:H127">
    <cfRule type="expression" dxfId="20" priority="12" stopIfTrue="1">
      <formula>$K103="custom"</formula>
    </cfRule>
  </conditionalFormatting>
  <conditionalFormatting sqref="H130:H134">
    <cfRule type="expression" dxfId="19" priority="33" stopIfTrue="1">
      <formula>$K130="custom"</formula>
    </cfRule>
  </conditionalFormatting>
  <conditionalFormatting sqref="H135:H157">
    <cfRule type="expression" dxfId="18" priority="10" stopIfTrue="1">
      <formula>$K135="custom"</formula>
    </cfRule>
  </conditionalFormatting>
  <conditionalFormatting sqref="H160:H161">
    <cfRule type="expression" dxfId="17" priority="30" stopIfTrue="1">
      <formula>$K160="custom"</formula>
    </cfRule>
  </conditionalFormatting>
  <conditionalFormatting sqref="M10:M38 M40:M68 M70:M98 M100:M128 M130:M158 M160:M187 M285:M286">
    <cfRule type="expression" dxfId="16" priority="91" stopIfTrue="1">
      <formula>OR($L10=$C$291,$L10=$C$297)</formula>
    </cfRule>
  </conditionalFormatting>
  <conditionalFormatting sqref="N9">
    <cfRule type="expression" dxfId="15" priority="27" stopIfTrue="1">
      <formula>ROUND($C9,0)&lt;&gt;ROUND($M9,0)</formula>
    </cfRule>
  </conditionalFormatting>
  <conditionalFormatting sqref="N10:N38 N40:N68 N70:N98 N100:N128 N130:N158 N160:N187">
    <cfRule type="expression" dxfId="14" priority="62" stopIfTrue="1">
      <formula>ROUND($D10,0)&lt;&gt;ROUND($N10,0)</formula>
    </cfRule>
  </conditionalFormatting>
  <conditionalFormatting sqref="N39">
    <cfRule type="expression" dxfId="13" priority="26" stopIfTrue="1">
      <formula>ROUND($C39,0)&lt;&gt;ROUND($M39,0)</formula>
    </cfRule>
  </conditionalFormatting>
  <conditionalFormatting sqref="N69">
    <cfRule type="expression" dxfId="12" priority="25" stopIfTrue="1">
      <formula>ROUND($C69,0)&lt;&gt;ROUND($M69,0)</formula>
    </cfRule>
  </conditionalFormatting>
  <conditionalFormatting sqref="N99">
    <cfRule type="expression" dxfId="11" priority="24" stopIfTrue="1">
      <formula>ROUND($C99,0)&lt;&gt;ROUND($M99,0)</formula>
    </cfRule>
  </conditionalFormatting>
  <conditionalFormatting sqref="N129">
    <cfRule type="expression" dxfId="10" priority="22" stopIfTrue="1">
      <formula>ROUND($C129,0)&lt;&gt;ROUND($M129,0)</formula>
    </cfRule>
  </conditionalFormatting>
  <conditionalFormatting sqref="N159">
    <cfRule type="expression" dxfId="9" priority="23" stopIfTrue="1">
      <formula>ROUND($C159,0)&lt;&gt;ROUND($M159,0)</formula>
    </cfRule>
  </conditionalFormatting>
  <dataValidations count="3">
    <dataValidation type="list" allowBlank="1" showInputMessage="1" showErrorMessage="1" sqref="F10:F37 H10:H37 F189 F70:F97 F100:F127 H100:H127 H40:H67 H70:H97 F40:F67 H189 F160:F187 H160:H187 H130:H157 F130:F157" xr:uid="{0D02356D-27D6-402F-B654-AC8A3CC216A6}">
      <formula1>$P$6:$GN$6</formula1>
    </dataValidation>
    <dataValidation type="list" allowBlank="1" showInputMessage="1" showErrorMessage="1" sqref="K40:K67 K189 K160:K187 K100:K127 K70:K97 K10:K37 K130:K157" xr:uid="{C6C17A10-142F-4DA3-8591-D8A6B623E62E}">
      <formula1>$C$301:$C$303</formula1>
    </dataValidation>
    <dataValidation type="list" allowBlank="1" showInputMessage="1" showErrorMessage="1" sqref="L10:L37 L189 L160:L187 L40:L67 L100:L127 L70:L97 L130:L157" xr:uid="{D067D896-DBFE-4215-A59C-9A377FCAF19E}">
      <formula1>$C$291:$C$24842</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342" id="{E5D7FA94-5A3F-44C5-82D8-576D0AA9F060}">
            <xm:f>Summary!$C$37="off"</xm:f>
            <x14:dxf>
              <font>
                <color theme="2"/>
              </font>
              <fill>
                <patternFill>
                  <bgColor theme="2"/>
                </patternFill>
              </fill>
            </x14:dxf>
          </x14:cfRule>
          <xm:sqref>C202:GN215</xm:sqref>
        </x14:conditionalFormatting>
        <x14:conditionalFormatting xmlns:xm="http://schemas.microsoft.com/office/excel/2006/main">
          <x14:cfRule type="expression" priority="5" id="{056B692A-A8D9-4FD8-A991-7066DA602197}">
            <xm:f>$G38&gt;Summary!$C$16</xm:f>
            <x14:dxf>
              <fill>
                <patternFill>
                  <bgColor rgb="FFFF0000"/>
                </patternFill>
              </fill>
            </x14:dxf>
          </x14:cfRule>
          <xm:sqref>H38:H46</xm:sqref>
        </x14:conditionalFormatting>
        <x14:conditionalFormatting xmlns:xm="http://schemas.microsoft.com/office/excel/2006/main">
          <x14:cfRule type="expression" priority="1" id="{32CAC468-76F7-4BC0-B685-1D590A1F6E57}">
            <xm:f>$G48&gt;Summary!$C$16</xm:f>
            <x14:dxf>
              <fill>
                <patternFill>
                  <bgColor rgb="FFFF0000"/>
                </patternFill>
              </fill>
            </x14:dxf>
          </x14:cfRule>
          <xm:sqref>H48:H49</xm:sqref>
        </x14:conditionalFormatting>
        <x14:conditionalFormatting xmlns:xm="http://schemas.microsoft.com/office/excel/2006/main">
          <x14:cfRule type="expression" priority="28" id="{DFD61B51-E587-4CF7-B810-5A48EBAC0149}">
            <xm:f>$G9&gt;Summary!$C$16</xm:f>
            <x14:dxf>
              <fill>
                <patternFill>
                  <bgColor rgb="FFFF0000"/>
                </patternFill>
              </fill>
            </x14:dxf>
          </x14:cfRule>
          <xm:sqref>H99:H103 H9:H10 H69:H75 H129:H134 H159:H161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D1AB7-538D-4D22-B3EA-2B18889BD3CA}">
  <sheetPr>
    <tabColor rgb="FFFFFF00"/>
    <pageSetUpPr autoPageBreaks="0"/>
  </sheetPr>
  <dimension ref="A1:BG349"/>
  <sheetViews>
    <sheetView tabSelected="1" zoomScale="85" zoomScaleNormal="85" zoomScaleSheetLayoutView="100" workbookViewId="0">
      <selection activeCell="AC11" sqref="AC11"/>
    </sheetView>
  </sheetViews>
  <sheetFormatPr defaultColWidth="0" defaultRowHeight="14.75" zeroHeight="1" outlineLevelRow="1" x14ac:dyDescent="0.75"/>
  <cols>
    <col min="1" max="2" width="1.7265625" style="1" customWidth="1"/>
    <col min="3" max="3" width="9.1328125" style="7" hidden="1" customWidth="1"/>
    <col min="4" max="4" width="55.1328125" style="7" bestFit="1" customWidth="1"/>
    <col min="5" max="5" width="10.7265625" style="7" customWidth="1"/>
    <col min="6" max="6" width="19.26953125" style="7" customWidth="1"/>
    <col min="7" max="8" width="18" style="7" customWidth="1"/>
    <col min="9" max="9" width="13.7265625" style="7" hidden="1" customWidth="1"/>
    <col min="10" max="10" width="2.7265625" style="7" customWidth="1"/>
    <col min="11" max="12" width="2.7265625" style="7" hidden="1" customWidth="1"/>
    <col min="13" max="13" width="15.7265625" style="7" hidden="1" customWidth="1"/>
    <col min="14" max="14" width="2.7265625" style="7" customWidth="1"/>
    <col min="15" max="15" width="3.86328125" style="7" hidden="1" customWidth="1"/>
    <col min="16" max="16" width="45.7265625" style="7" customWidth="1"/>
    <col min="17" max="17" width="15.7265625" style="7" customWidth="1"/>
    <col min="18" max="18" width="2.7265625" style="7" customWidth="1"/>
    <col min="19" max="19" width="3.86328125" style="7" hidden="1" customWidth="1"/>
    <col min="20" max="20" width="51.1328125" style="7" bestFit="1" customWidth="1"/>
    <col min="21" max="21" width="15.7265625" style="7" customWidth="1"/>
    <col min="22" max="22" width="2.7265625" style="7" customWidth="1"/>
    <col min="23" max="23" width="3.86328125" style="7" hidden="1" customWidth="1"/>
    <col min="24" max="24" width="45.7265625" style="7" customWidth="1"/>
    <col min="25" max="25" width="15.7265625" style="7" customWidth="1"/>
    <col min="26" max="26" width="2.7265625" style="7" customWidth="1"/>
    <col min="27" max="27" width="3.86328125" style="7" hidden="1" customWidth="1"/>
    <col min="28" max="28" width="45.7265625" style="7" customWidth="1"/>
    <col min="29" max="29" width="15.7265625" style="7" customWidth="1"/>
    <col min="30" max="30" width="2.7265625" style="7" customWidth="1"/>
    <col min="31" max="31" width="5" style="7" hidden="1" customWidth="1"/>
    <col min="32" max="32" width="45.7265625" style="7" customWidth="1"/>
    <col min="33" max="33" width="15.7265625" style="7" customWidth="1"/>
    <col min="34" max="34" width="2.7265625" style="7" customWidth="1"/>
    <col min="35" max="35" width="5" style="7" hidden="1" customWidth="1"/>
    <col min="36" max="36" width="45.7265625" style="7" customWidth="1"/>
    <col min="37" max="37" width="15.7265625" style="7" customWidth="1"/>
    <col min="38" max="39" width="2.7265625" style="7" customWidth="1"/>
    <col min="40" max="46" width="2.7265625" style="7" hidden="1" customWidth="1"/>
    <col min="47" max="47" width="7.54296875" style="7" hidden="1" customWidth="1"/>
    <col min="48" max="48" width="45.7265625" style="7" hidden="1" customWidth="1"/>
    <col min="49" max="49" width="15.7265625" style="7" hidden="1" customWidth="1"/>
    <col min="50" max="51" width="2.7265625" style="7" hidden="1" customWidth="1"/>
    <col min="52" max="52" width="13.7265625" style="7" hidden="1" customWidth="1"/>
    <col min="53" max="53" width="2.7265625" style="7" hidden="1" customWidth="1"/>
    <col min="54" max="54" width="9.1328125" style="7" hidden="1" customWidth="1"/>
    <col min="55" max="55" width="45.7265625" style="7" hidden="1" customWidth="1"/>
    <col min="56" max="56" width="13.7265625" style="7" hidden="1" customWidth="1"/>
    <col min="57" max="58" width="2.7265625" style="7" hidden="1" customWidth="1"/>
    <col min="59" max="59" width="45.7265625" style="7" hidden="1" customWidth="1"/>
    <col min="60" max="16384" width="9.1328125" style="7" hidden="1"/>
  </cols>
  <sheetData>
    <row r="1" spans="1:51" s="1" customFormat="1" x14ac:dyDescent="0.75"/>
    <row r="2" spans="1:51" ht="19.75" x14ac:dyDescent="0.8">
      <c r="D2" s="704" t="str">
        <f>Summary!$B$2</f>
        <v>Koushan KASC Hotel</v>
      </c>
      <c r="E2" s="432"/>
      <c r="F2" s="1150"/>
      <c r="G2" s="1022" t="s">
        <v>298</v>
      </c>
      <c r="H2" s="1151">
        <f>+Summary!$I$5</f>
        <v>0.30258414149284363</v>
      </c>
      <c r="I2" s="432"/>
      <c r="J2" s="432"/>
      <c r="K2" s="1"/>
      <c r="L2" s="1"/>
      <c r="M2" s="1"/>
      <c r="N2" s="432"/>
      <c r="O2" s="1"/>
      <c r="P2" s="432"/>
      <c r="Q2" s="432"/>
      <c r="R2" s="432"/>
      <c r="S2" s="1"/>
      <c r="T2" s="432"/>
      <c r="U2" s="432"/>
      <c r="V2" s="432"/>
      <c r="W2" s="1"/>
      <c r="X2" s="432"/>
      <c r="Y2" s="432"/>
      <c r="Z2" s="432"/>
      <c r="AA2" s="1"/>
      <c r="AB2" s="432"/>
      <c r="AC2" s="432"/>
      <c r="AD2" s="432"/>
      <c r="AE2" s="1"/>
      <c r="AF2" s="432"/>
      <c r="AG2" s="432"/>
      <c r="AH2" s="432"/>
      <c r="AI2" s="1"/>
      <c r="AJ2" s="432"/>
      <c r="AK2" s="432"/>
      <c r="AL2" s="433" t="s">
        <v>150</v>
      </c>
      <c r="AM2" s="1"/>
    </row>
    <row r="3" spans="1:51" x14ac:dyDescent="0.75">
      <c r="D3" s="1"/>
      <c r="E3" s="1"/>
      <c r="F3" s="1"/>
      <c r="G3" s="1022" t="s">
        <v>299</v>
      </c>
      <c r="H3" s="1151">
        <f>+Summary!$I$6</f>
        <v>0.47121776938438409</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row>
    <row r="4" spans="1:51" x14ac:dyDescent="0.75">
      <c r="D4" s="705" t="s">
        <v>406</v>
      </c>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row>
    <row r="5" spans="1:51" ht="15.5" thickBot="1" x14ac:dyDescent="0.9">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row>
    <row r="6" spans="1:51" ht="15.5" thickBot="1" x14ac:dyDescent="0.9">
      <c r="D6" s="697" t="s">
        <v>104</v>
      </c>
      <c r="E6" s="698" t="s">
        <v>105</v>
      </c>
      <c r="F6" s="698" t="s">
        <v>52</v>
      </c>
      <c r="G6" s="698" t="s">
        <v>57</v>
      </c>
      <c r="H6" s="699" t="s">
        <v>314</v>
      </c>
      <c r="I6" s="473"/>
      <c r="J6" s="1"/>
      <c r="N6" s="697" t="s">
        <v>107</v>
      </c>
      <c r="O6" s="700"/>
      <c r="P6" s="700"/>
      <c r="Q6" s="701"/>
      <c r="R6" s="702"/>
      <c r="S6" s="702"/>
      <c r="T6" s="702"/>
      <c r="U6" s="702"/>
      <c r="V6" s="702"/>
      <c r="W6" s="702"/>
      <c r="X6" s="702"/>
      <c r="Y6" s="702"/>
      <c r="Z6" s="702"/>
      <c r="AA6" s="702"/>
      <c r="AB6" s="702"/>
      <c r="AC6" s="702"/>
      <c r="AD6" s="702"/>
      <c r="AE6" s="702"/>
      <c r="AF6" s="702"/>
      <c r="AG6" s="702"/>
      <c r="AH6" s="702"/>
      <c r="AI6" s="702"/>
      <c r="AJ6" s="702"/>
      <c r="AK6" s="702"/>
      <c r="AL6" s="703"/>
      <c r="AM6" s="1"/>
    </row>
    <row r="7" spans="1:51" ht="15.5" thickBot="1" x14ac:dyDescent="0.9">
      <c r="D7" s="109" t="s">
        <v>52</v>
      </c>
      <c r="E7" s="474"/>
      <c r="F7" s="475">
        <f>F8+F15</f>
        <v>343619548.59539139</v>
      </c>
      <c r="G7" s="476">
        <f>F7/Summary!$C$8</f>
        <v>559640.95862441591</v>
      </c>
      <c r="H7" s="706">
        <f>$F7/Summary!$C$10</f>
        <v>7041.3841925285124</v>
      </c>
      <c r="I7" s="478"/>
      <c r="J7" s="1"/>
      <c r="N7" s="362"/>
      <c r="O7" s="479"/>
      <c r="P7" s="479"/>
      <c r="Q7" s="479"/>
      <c r="R7" s="479"/>
      <c r="S7" s="479"/>
      <c r="T7" s="479"/>
      <c r="U7" s="479"/>
      <c r="V7" s="479"/>
      <c r="W7" s="479"/>
      <c r="X7" s="479"/>
      <c r="Y7" s="479"/>
      <c r="Z7" s="479"/>
      <c r="AA7" s="479"/>
      <c r="AB7" s="479"/>
      <c r="AC7" s="479"/>
      <c r="AD7" s="479"/>
      <c r="AE7" s="479"/>
      <c r="AF7" s="479"/>
      <c r="AG7" s="479"/>
      <c r="AH7" s="479"/>
      <c r="AI7" s="479"/>
      <c r="AJ7" s="479"/>
      <c r="AK7" s="479"/>
      <c r="AL7" s="480"/>
      <c r="AM7" s="1"/>
    </row>
    <row r="8" spans="1:51" ht="15.5" outlineLevel="1" thickBot="1" x14ac:dyDescent="0.9">
      <c r="D8" s="1158" t="s">
        <v>108</v>
      </c>
      <c r="E8" s="1159"/>
      <c r="F8" s="1160">
        <f>F21</f>
        <v>317918614</v>
      </c>
      <c r="G8" s="1161">
        <f>$F8/Summary!$C$8</f>
        <v>517782.7589576547</v>
      </c>
      <c r="H8" s="1162">
        <f>$F8/Summary!$C$10</f>
        <v>6514.7256967213116</v>
      </c>
      <c r="I8" s="478"/>
      <c r="J8" s="1"/>
      <c r="N8" s="48"/>
      <c r="O8" s="479"/>
      <c r="P8" s="479"/>
      <c r="Q8" s="479"/>
      <c r="R8" s="479"/>
      <c r="S8" s="479"/>
      <c r="T8" s="479"/>
      <c r="U8" s="479"/>
      <c r="V8" s="479"/>
      <c r="W8" s="479"/>
      <c r="X8" s="479"/>
      <c r="Y8" s="479"/>
      <c r="Z8" s="479"/>
      <c r="AA8" s="479"/>
      <c r="AB8" s="479"/>
      <c r="AC8" s="479"/>
      <c r="AD8" s="479"/>
      <c r="AE8" s="479"/>
      <c r="AF8" s="479"/>
      <c r="AG8" s="479"/>
      <c r="AH8" s="479"/>
      <c r="AI8" s="479"/>
      <c r="AJ8" s="479"/>
      <c r="AK8" s="479"/>
      <c r="AL8" s="480"/>
      <c r="AM8" s="1"/>
    </row>
    <row r="9" spans="1:51" ht="15.5" thickBot="1" x14ac:dyDescent="0.9">
      <c r="D9" s="362" t="str">
        <f>IF(P10="","",P10)</f>
        <v xml:space="preserve">Acquisition / Land &amp; Business Development </v>
      </c>
      <c r="E9" s="479"/>
      <c r="F9" s="1164">
        <f>IF(Q10=0,"",Q10)</f>
        <v>10180000</v>
      </c>
      <c r="G9" s="1165">
        <f>IFERROR(F9/Summary!$C$8,"")</f>
        <v>16579.804560260585</v>
      </c>
      <c r="H9" s="1166">
        <f>IFERROR($F9/Summary!$C$10,"")</f>
        <v>208.60655737704917</v>
      </c>
      <c r="I9" s="383"/>
      <c r="J9" s="483"/>
      <c r="K9" s="484"/>
      <c r="L9" s="484"/>
      <c r="M9" s="484"/>
      <c r="N9" s="485"/>
      <c r="O9" s="486"/>
      <c r="P9" s="487"/>
      <c r="Q9" s="486"/>
      <c r="R9" s="486"/>
      <c r="S9" s="486"/>
      <c r="T9" s="486"/>
      <c r="U9" s="486"/>
      <c r="V9" s="486"/>
      <c r="W9" s="486"/>
      <c r="X9" s="486"/>
      <c r="Y9" s="486"/>
      <c r="Z9" s="486"/>
      <c r="AA9" s="486"/>
      <c r="AB9" s="486"/>
      <c r="AC9" s="486"/>
      <c r="AD9" s="486"/>
      <c r="AE9" s="486"/>
      <c r="AF9" s="486"/>
      <c r="AG9" s="486"/>
      <c r="AH9" s="486"/>
      <c r="AI9" s="486"/>
      <c r="AJ9" s="486"/>
      <c r="AK9" s="486"/>
      <c r="AL9" s="488"/>
      <c r="AM9" s="483"/>
      <c r="AN9" s="484"/>
      <c r="AO9" s="484"/>
      <c r="AP9" s="484"/>
      <c r="AQ9" s="484"/>
      <c r="AR9" s="484"/>
      <c r="AS9" s="484"/>
      <c r="AT9" s="484"/>
      <c r="AU9" s="484"/>
      <c r="AV9" s="484"/>
      <c r="AW9" s="484"/>
      <c r="AX9" s="484"/>
      <c r="AY9" s="484"/>
    </row>
    <row r="10" spans="1:51" s="484" customFormat="1" ht="15.5" thickBot="1" x14ac:dyDescent="0.9">
      <c r="A10" s="483"/>
      <c r="B10" s="483"/>
      <c r="D10" s="319" t="str">
        <f>IF(T10="","",T10)</f>
        <v>Soft Costs</v>
      </c>
      <c r="E10" s="7"/>
      <c r="F10" s="847">
        <f>IF(U10=0,"",U10)</f>
        <v>34148740</v>
      </c>
      <c r="G10" s="526">
        <f>F10/Summary!$C$8</f>
        <v>55616.840390879479</v>
      </c>
      <c r="H10" s="695">
        <f>$F10/Summary!$C$10</f>
        <v>699.76926229508194</v>
      </c>
      <c r="I10" s="383"/>
      <c r="J10" s="1"/>
      <c r="K10" s="7"/>
      <c r="L10" s="7"/>
      <c r="M10" s="7"/>
      <c r="N10" s="491"/>
      <c r="O10" s="492">
        <f>IF(OR(P10&lt;&gt;"",Q10&lt;&gt;""),1+O9,"")</f>
        <v>1</v>
      </c>
      <c r="P10" s="493" t="s">
        <v>405</v>
      </c>
      <c r="Q10" s="494">
        <f>SUM(Q11:Q43)</f>
        <v>10180000</v>
      </c>
      <c r="R10" s="492"/>
      <c r="S10" s="492">
        <f>IF(OR(T10&lt;&gt;"",U10&lt;&gt;""),O43+1)</f>
        <v>8</v>
      </c>
      <c r="T10" s="495" t="s">
        <v>109</v>
      </c>
      <c r="U10" s="494">
        <f>SUM(U11:U43)</f>
        <v>34148740</v>
      </c>
      <c r="V10" s="492"/>
      <c r="W10" s="492">
        <f>IF(OR(X10&lt;&gt;"",Y10&lt;&gt;""),S43+1)</f>
        <v>18</v>
      </c>
      <c r="X10" s="495" t="s">
        <v>110</v>
      </c>
      <c r="Y10" s="494">
        <f>SUM(Y11:Y43)</f>
        <v>220000000</v>
      </c>
      <c r="Z10" s="492"/>
      <c r="AA10" s="492">
        <f>IF(OR(AB10&lt;&gt;"",AC10&lt;&gt;""),W43+1)</f>
        <v>21</v>
      </c>
      <c r="AB10" s="495" t="s">
        <v>188</v>
      </c>
      <c r="AC10" s="494">
        <f>SUM(AC11:AC43)</f>
        <v>0</v>
      </c>
      <c r="AD10" s="492"/>
      <c r="AE10" s="492">
        <f>IF(OR(AF10&lt;&gt;"",AG10&lt;&gt;""),AA43+1)</f>
        <v>23</v>
      </c>
      <c r="AF10" s="495" t="s">
        <v>313</v>
      </c>
      <c r="AG10" s="494">
        <f>SUM(AG11:AG43)</f>
        <v>28175000</v>
      </c>
      <c r="AH10" s="492"/>
      <c r="AI10" s="492">
        <f>IF(OR(AJ10&lt;&gt;"",AK10&lt;&gt;""),AE43+1)</f>
        <v>29</v>
      </c>
      <c r="AJ10" s="495" t="s">
        <v>454</v>
      </c>
      <c r="AK10" s="494">
        <f>SUM(AK11:AK42)</f>
        <v>25414874</v>
      </c>
      <c r="AL10" s="496"/>
      <c r="AM10" s="1"/>
      <c r="AN10" s="7"/>
      <c r="AO10" s="7"/>
      <c r="AP10" s="7"/>
      <c r="AQ10" s="7"/>
      <c r="AR10" s="7"/>
      <c r="AS10" s="7"/>
      <c r="AT10" s="7"/>
      <c r="AX10" s="7"/>
      <c r="AY10" s="7"/>
    </row>
    <row r="11" spans="1:51" x14ac:dyDescent="0.75">
      <c r="D11" s="319" t="str">
        <f>IF(X10="","",X10)</f>
        <v>Hard Costs</v>
      </c>
      <c r="F11" s="847">
        <f>IF(Y10=0,"",Y10)</f>
        <v>220000000</v>
      </c>
      <c r="G11" s="526">
        <f>F11/Summary!$C$8</f>
        <v>358306.18892508146</v>
      </c>
      <c r="H11" s="695">
        <f>$F11/Summary!$C$10</f>
        <v>4508.1967213114758</v>
      </c>
      <c r="I11" s="383"/>
      <c r="J11" s="1"/>
      <c r="N11" s="491"/>
      <c r="O11" s="492">
        <f>IF(OR(P11&lt;&gt;"",Q11&lt;&gt;""),1+MAX($O$10:O10),"")</f>
        <v>2</v>
      </c>
      <c r="P11" s="497" t="s">
        <v>111</v>
      </c>
      <c r="Q11" s="498">
        <f>+'Dev Cost Estimator'!H22</f>
        <v>10000000</v>
      </c>
      <c r="R11" s="492"/>
      <c r="S11" s="492">
        <f>IF(OR(T11&lt;&gt;"",U11&lt;&gt;""),1+MAX($S$10:S10),"")</f>
        <v>9</v>
      </c>
      <c r="T11" s="623" t="str">
        <f>+'Dev Cost Estimator'!B30</f>
        <v>Design</v>
      </c>
      <c r="U11" s="1280">
        <f>+'Dev Cost Estimator'!H30</f>
        <v>6600000</v>
      </c>
      <c r="V11" s="492"/>
      <c r="W11" s="492">
        <f>IF(OR(X11&lt;&gt;"",Y11&lt;&gt;""),1+MAX($W$10:W10),"")</f>
        <v>19</v>
      </c>
      <c r="X11" s="499" t="s">
        <v>587</v>
      </c>
      <c r="Y11" s="498">
        <v>220000000</v>
      </c>
      <c r="Z11" s="492"/>
      <c r="AA11" s="492" t="str">
        <f>IF(OR(AB11&lt;&gt;"",AC11&lt;&gt;""),1+MAX($AA$10:AA10),"")</f>
        <v/>
      </c>
      <c r="AB11" s="623"/>
      <c r="AC11" s="498"/>
      <c r="AD11" s="492"/>
      <c r="AE11" s="492">
        <f>IF(OR(AF11&lt;&gt;"",AG11&lt;&gt;""),1+MAX($AE$10:AE10),"")</f>
        <v>24</v>
      </c>
      <c r="AF11" s="499" t="str">
        <f>+'Dev Cost Estimator'!B47</f>
        <v>Mobilization &amp; Working Capital, # months</v>
      </c>
      <c r="AG11" s="498">
        <f>+'Dev Cost Estimator'!H47</f>
        <v>15000000</v>
      </c>
      <c r="AH11" s="492"/>
      <c r="AI11" s="492">
        <f>IF(OR(AJ11&lt;&gt;"",AK11&lt;&gt;""),1+MAX($AI$10:AI10),"")</f>
        <v>30</v>
      </c>
      <c r="AJ11" s="499" t="str">
        <f>+'Dev Cost Estimator'!B42</f>
        <v>Development Fee</v>
      </c>
      <c r="AK11" s="498">
        <f>+'Dev Cost Estimator'!H42</f>
        <v>25414874</v>
      </c>
      <c r="AL11" s="496"/>
      <c r="AM11" s="1"/>
    </row>
    <row r="12" spans="1:51" x14ac:dyDescent="0.75">
      <c r="D12" s="319" t="str">
        <f>IF(AB10="","",AB10)</f>
        <v>FF&amp;E &amp; OS&amp;E</v>
      </c>
      <c r="F12" s="847" t="str">
        <f>IF(AC10=0,"",AC10)</f>
        <v/>
      </c>
      <c r="G12" s="526" t="e">
        <f>F12/Summary!$C$8</f>
        <v>#VALUE!</v>
      </c>
      <c r="H12" s="695" t="e">
        <f>$F12/Summary!$C$10</f>
        <v>#VALUE!</v>
      </c>
      <c r="I12" s="383"/>
      <c r="J12" s="1"/>
      <c r="N12" s="491"/>
      <c r="O12" s="492">
        <f>IF(OR(P12&lt;&gt;"",Q12&lt;&gt;""),1+MAX($O$10:O11),"")</f>
        <v>3</v>
      </c>
      <c r="P12" s="500" t="s">
        <v>248</v>
      </c>
      <c r="Q12" s="1148">
        <f>+'Dev Cost Estimator'!H23</f>
        <v>0</v>
      </c>
      <c r="R12" s="492"/>
      <c r="S12" s="492">
        <f>IF(OR(T12&lt;&gt;"",U12&lt;&gt;""),1+MAX($S$10:S11),"")</f>
        <v>10</v>
      </c>
      <c r="T12" s="623" t="str">
        <f>+'Dev Cost Estimator'!B31</f>
        <v>CC Procurement &amp; techniqal qualificaiton</v>
      </c>
      <c r="U12" s="1280">
        <f>+'Dev Cost Estimator'!H31</f>
        <v>6600000</v>
      </c>
      <c r="V12" s="492"/>
      <c r="W12" s="492" t="str">
        <f>IF(OR(X12&lt;&gt;"",Y12&lt;&gt;""),1+MAX($W$10:W11),"")</f>
        <v/>
      </c>
      <c r="X12" s="499"/>
      <c r="Y12" s="498"/>
      <c r="Z12" s="492"/>
      <c r="AA12" s="492" t="str">
        <f>IF(OR(AB12&lt;&gt;"",AC12&lt;&gt;""),1+MAX($AA$10:AA11),"")</f>
        <v/>
      </c>
      <c r="AB12" s="623"/>
      <c r="AC12" s="498"/>
      <c r="AD12" s="492"/>
      <c r="AE12" s="492">
        <f>IF(OR(AF12&lt;&gt;"",AG12&lt;&gt;""),1+MAX($AE$10:AE11),"")</f>
        <v>25</v>
      </c>
      <c r="AF12" s="499" t="str">
        <f>+'Dev Cost Estimator'!B48</f>
        <v>Insurance</v>
      </c>
      <c r="AG12" s="498">
        <f>+'Dev Cost Estimator'!H48</f>
        <v>2200000</v>
      </c>
      <c r="AH12" s="492"/>
      <c r="AI12" s="492">
        <f>IF(OR(AJ12&lt;&gt;"",AK12&lt;&gt;""),1+MAX($AI$10:AI11),"")</f>
        <v>31</v>
      </c>
      <c r="AJ12" s="499" t="str">
        <f>+'Dev Cost Estimator'!B43</f>
        <v>Development Gurantor's fee</v>
      </c>
      <c r="AK12" s="498">
        <f>+'Dev Cost Estimator'!H43</f>
        <v>0</v>
      </c>
      <c r="AL12" s="496"/>
      <c r="AM12" s="1"/>
    </row>
    <row r="13" spans="1:51" x14ac:dyDescent="0.75">
      <c r="D13" s="319" t="str">
        <f>IF(AF10="","",AF10)</f>
        <v>Pre-opening Budget</v>
      </c>
      <c r="F13" s="847">
        <f>IF(AG10=0,"",AG10)</f>
        <v>28175000</v>
      </c>
      <c r="G13" s="526">
        <f>F13/Summary!$C$8</f>
        <v>45887.622149837131</v>
      </c>
      <c r="H13" s="695">
        <f>$F13/Summary!$C$10</f>
        <v>577.35655737704917</v>
      </c>
      <c r="I13" s="383"/>
      <c r="J13" s="1"/>
      <c r="N13" s="491"/>
      <c r="O13" s="492">
        <f>IF(OR(P13&lt;&gt;"",Q13&lt;&gt;""),1+MAX($O$10:O12),"")</f>
        <v>4</v>
      </c>
      <c r="P13" s="499" t="s">
        <v>453</v>
      </c>
      <c r="Q13" s="498">
        <f>+'Dev Cost Estimator'!H24</f>
        <v>120000</v>
      </c>
      <c r="R13" s="492"/>
      <c r="S13" s="492">
        <f>IF(OR(T13&lt;&gt;"",U13&lt;&gt;""),1+MAX($S$10:S12),"")</f>
        <v>11</v>
      </c>
      <c r="T13" s="623" t="str">
        <f>+'Dev Cost Estimator'!B32</f>
        <v>PMC</v>
      </c>
      <c r="U13" s="1280">
        <f>+'Dev Cost Estimator'!H32</f>
        <v>3300000</v>
      </c>
      <c r="V13" s="492"/>
      <c r="W13" s="492" t="str">
        <f>IF(OR(X13&lt;&gt;"",Y13&lt;&gt;""),1+MAX($W$10:W12),"")</f>
        <v/>
      </c>
      <c r="X13" s="499"/>
      <c r="Y13" s="498"/>
      <c r="Z13" s="492"/>
      <c r="AA13" s="492" t="str">
        <f>IF(OR(AB13&lt;&gt;"",AC13&lt;&gt;""),1+MAX($AA$10:AA12),"")</f>
        <v/>
      </c>
      <c r="AB13" s="499"/>
      <c r="AC13" s="498"/>
      <c r="AD13" s="492"/>
      <c r="AE13" s="492">
        <f>IF(OR(AF13&lt;&gt;"",AG13&lt;&gt;""),1+MAX($AE$10:AE12),"")</f>
        <v>26</v>
      </c>
      <c r="AF13" s="499" t="str">
        <f>+'Dev Cost Estimator'!B49</f>
        <v>Pre-opening Budget, X SAR/ key</v>
      </c>
      <c r="AG13" s="498">
        <f>+'Dev Cost Estimator'!H49</f>
        <v>8775000</v>
      </c>
      <c r="AH13" s="492"/>
      <c r="AI13" s="492" t="str">
        <f>IF(OR(AJ13&lt;&gt;"",AK13&lt;&gt;""),1+MAX($AI$10:AI12),"")</f>
        <v/>
      </c>
      <c r="AJ13" s="499"/>
      <c r="AK13" s="498"/>
      <c r="AL13" s="496"/>
      <c r="AM13" s="1"/>
    </row>
    <row r="14" spans="1:51" x14ac:dyDescent="0.75">
      <c r="D14" s="319" t="str">
        <f>IF(AJ10="","",AJ10)</f>
        <v>Development Fee &amp; Expenses</v>
      </c>
      <c r="F14" s="1163">
        <f>IF(AK10=0,"",AK10)</f>
        <v>25414874</v>
      </c>
      <c r="G14" s="426">
        <f>F14/Summary!$C$8</f>
        <v>41392.302931596088</v>
      </c>
      <c r="H14" s="695">
        <f>$F14/Summary!$C$10</f>
        <v>520.79659836065571</v>
      </c>
      <c r="I14" s="383"/>
      <c r="J14" s="1"/>
      <c r="N14" s="491"/>
      <c r="O14" s="492">
        <f>IF(OR(P14&lt;&gt;"",Q14&lt;&gt;""),1+MAX($O$10:O13),"")</f>
        <v>5</v>
      </c>
      <c r="P14" s="499" t="s">
        <v>452</v>
      </c>
      <c r="Q14" s="498">
        <f>+'Dev Cost Estimator'!H25</f>
        <v>60000</v>
      </c>
      <c r="R14" s="492"/>
      <c r="S14" s="492">
        <f>IF(OR(T14&lt;&gt;"",U14&lt;&gt;""),1+MAX($S$10:S13),"")</f>
        <v>12</v>
      </c>
      <c r="T14" s="623" t="str">
        <f>+'Dev Cost Estimator'!B33</f>
        <v>supervision</v>
      </c>
      <c r="U14" s="1280">
        <f>+'Dev Cost Estimator'!H33</f>
        <v>3300000</v>
      </c>
      <c r="V14" s="492"/>
      <c r="W14" s="492" t="str">
        <f>IF(OR(X14&lt;&gt;"",Y14&lt;&gt;""),1+MAX($W$10:W13),"")</f>
        <v/>
      </c>
      <c r="X14" s="499"/>
      <c r="Y14" s="498"/>
      <c r="Z14" s="492"/>
      <c r="AA14" s="492" t="str">
        <f>IF(OR(AB14&lt;&gt;"",AC14&lt;&gt;""),1+MAX($AA$10:AA13),"")</f>
        <v/>
      </c>
      <c r="AB14" s="499"/>
      <c r="AC14" s="498"/>
      <c r="AD14" s="492"/>
      <c r="AE14" s="492">
        <f>IF(OR(AF14&lt;&gt;"",AG14&lt;&gt;""),1+MAX($AE$10:AE13),"")</f>
        <v>27</v>
      </c>
      <c r="AF14" s="499" t="str">
        <f>+'Dev Cost Estimator'!B50</f>
        <v xml:space="preserve">Marketing </v>
      </c>
      <c r="AG14" s="498">
        <f>+'Dev Cost Estimator'!H50</f>
        <v>1100000</v>
      </c>
      <c r="AH14" s="492"/>
      <c r="AI14" s="492" t="str">
        <f>IF(OR(AJ14&lt;&gt;"",AK14&lt;&gt;""),1+MAX($AI$10:AI13),"")</f>
        <v/>
      </c>
      <c r="AJ14" s="499"/>
      <c r="AK14" s="498"/>
      <c r="AL14" s="496"/>
      <c r="AM14" s="1"/>
    </row>
    <row r="15" spans="1:51" x14ac:dyDescent="0.75">
      <c r="D15" s="319" t="s">
        <v>112</v>
      </c>
      <c r="F15" s="1163">
        <f>F22</f>
        <v>25700934.595391415</v>
      </c>
      <c r="G15" s="426">
        <f>F15/Summary!$C$8</f>
        <v>41858.199666761262</v>
      </c>
      <c r="H15" s="695">
        <f>$F15/Summary!$C$10</f>
        <v>526.65849580720112</v>
      </c>
      <c r="I15" s="383"/>
      <c r="J15" s="1"/>
      <c r="N15" s="491"/>
      <c r="O15" s="492"/>
      <c r="P15" s="499"/>
      <c r="Q15" s="498"/>
      <c r="R15" s="492"/>
      <c r="S15" s="492"/>
      <c r="T15" s="623" t="str">
        <f>+'Dev Cost Estimator'!B34</f>
        <v>Consultant (MEP, IT, Structural, ..etc)</v>
      </c>
      <c r="U15" s="1280">
        <f>+'Dev Cost Estimator'!H34</f>
        <v>1100000</v>
      </c>
      <c r="V15" s="492"/>
      <c r="W15" s="492"/>
      <c r="X15" s="499"/>
      <c r="Y15" s="498"/>
      <c r="Z15" s="492"/>
      <c r="AA15" s="492"/>
      <c r="AB15" s="499"/>
      <c r="AC15" s="498"/>
      <c r="AD15" s="492"/>
      <c r="AE15" s="492"/>
      <c r="AF15" s="499" t="str">
        <f>+'Dev Cost Estimator'!B51</f>
        <v>Grand opening</v>
      </c>
      <c r="AG15" s="498">
        <f>+'Dev Cost Estimator'!H51</f>
        <v>1100000</v>
      </c>
      <c r="AH15" s="492"/>
      <c r="AI15" s="492"/>
      <c r="AJ15" s="499"/>
      <c r="AK15" s="498"/>
      <c r="AL15" s="496"/>
      <c r="AM15" s="1"/>
    </row>
    <row r="16" spans="1:51" ht="15.5" thickBot="1" x14ac:dyDescent="0.9">
      <c r="D16" s="415"/>
      <c r="E16" s="416"/>
      <c r="F16" s="1167"/>
      <c r="G16" s="1168"/>
      <c r="H16" s="1169"/>
      <c r="I16" s="383"/>
      <c r="J16" s="1"/>
      <c r="N16" s="491"/>
      <c r="O16" s="492">
        <f>IF(OR(P16&lt;&gt;"",Q16&lt;&gt;""),1+MAX($O$10:O14),"")</f>
        <v>6</v>
      </c>
      <c r="P16" s="499" t="s">
        <v>402</v>
      </c>
      <c r="Q16" s="1148">
        <f>+'Dev Cost Estimator'!H26</f>
        <v>0</v>
      </c>
      <c r="R16" s="492"/>
      <c r="S16" s="492">
        <f>IF(OR(T16&lt;&gt;"",U16&lt;&gt;""),1+MAX($S$10:S14),"")</f>
        <v>13</v>
      </c>
      <c r="T16" s="623" t="str">
        <f>+'Dev Cost Estimator'!B35</f>
        <v>FFE Procurement Agent, % of FF&amp;E and OS&amp;E</v>
      </c>
      <c r="U16" s="1280">
        <f>+'Dev Cost Estimator'!H35</f>
        <v>4161240</v>
      </c>
      <c r="V16" s="492"/>
      <c r="W16" s="492" t="str">
        <f>IF(OR(X16&lt;&gt;"",Y16&lt;&gt;""),1+MAX($W$10:W14),"")</f>
        <v/>
      </c>
      <c r="X16" s="499"/>
      <c r="Y16" s="1148"/>
      <c r="Z16" s="492"/>
      <c r="AA16" s="492" t="str">
        <f>IF(OR(AB16&lt;&gt;"",AC16&lt;&gt;""),1+MAX($AA$10:AA14),"")</f>
        <v/>
      </c>
      <c r="AB16" s="499"/>
      <c r="AC16" s="498"/>
      <c r="AD16" s="492"/>
      <c r="AE16" s="492" t="str">
        <f>IF(OR(AF16&lt;&gt;"",AG16&lt;&gt;""),1+MAX($AE$10:AE14),"")</f>
        <v/>
      </c>
      <c r="AF16" s="499"/>
      <c r="AG16" s="498"/>
      <c r="AH16" s="492"/>
      <c r="AI16" s="492" t="str">
        <f>IF(OR(AJ16&lt;&gt;"",AK16&lt;&gt;""),1+MAX($AI$10:AI14),"")</f>
        <v/>
      </c>
      <c r="AJ16" s="499"/>
      <c r="AK16" s="498"/>
      <c r="AL16" s="496"/>
      <c r="AM16" s="1"/>
    </row>
    <row r="17" spans="3:59" ht="15.5" thickBot="1" x14ac:dyDescent="0.9">
      <c r="C17" s="1"/>
      <c r="D17" s="1"/>
      <c r="E17" s="1"/>
      <c r="F17" s="1"/>
      <c r="G17" s="1"/>
      <c r="H17" s="1"/>
      <c r="I17" s="383"/>
      <c r="J17" s="1"/>
      <c r="N17" s="491"/>
      <c r="O17" s="492" t="str">
        <f>IF(OR(P17&lt;&gt;"",Q17&lt;&gt;""),1+MAX($O$10:O16),"")</f>
        <v/>
      </c>
      <c r="P17" s="499"/>
      <c r="Q17" s="498"/>
      <c r="R17" s="492"/>
      <c r="S17" s="492">
        <f>IF(OR(T17&lt;&gt;"",U17&lt;&gt;""),1+MAX($S$10:S16),"")</f>
        <v>14</v>
      </c>
      <c r="T17" s="1331" t="str">
        <f>+'Dev Cost Estimator'!B36</f>
        <v>Brand Operator's Technical Asssistance</v>
      </c>
      <c r="U17" s="1332">
        <f>+'Dev Cost Estimator'!H36</f>
        <v>1387500</v>
      </c>
      <c r="V17" s="492"/>
      <c r="W17" s="492" t="str">
        <f>IF(OR(X17&lt;&gt;"",Y17&lt;&gt;""),1+MAX($W$10:W16),"")</f>
        <v/>
      </c>
      <c r="X17" s="499"/>
      <c r="Y17" s="498"/>
      <c r="Z17" s="492"/>
      <c r="AA17" s="492" t="str">
        <f>IF(OR(AB17&lt;&gt;"",AC17&lt;&gt;""),1+MAX($AA$10:AA16),"")</f>
        <v/>
      </c>
      <c r="AB17" s="499"/>
      <c r="AC17" s="498"/>
      <c r="AD17" s="492"/>
      <c r="AE17" s="492" t="str">
        <f>IF(OR(AF17&lt;&gt;"",AG17&lt;&gt;""),1+MAX($AE$10:AE16),"")</f>
        <v/>
      </c>
      <c r="AF17" s="499"/>
      <c r="AG17" s="498"/>
      <c r="AH17" s="492"/>
      <c r="AI17" s="492" t="str">
        <f>IF(OR(AJ17&lt;&gt;"",AK17&lt;&gt;""),1+MAX($AI$10:AI16),"")</f>
        <v/>
      </c>
      <c r="AJ17" s="499"/>
      <c r="AK17" s="498"/>
      <c r="AL17" s="496"/>
      <c r="AM17" s="1"/>
    </row>
    <row r="18" spans="3:59" ht="15.5" thickBot="1" x14ac:dyDescent="0.9">
      <c r="D18" s="697" t="s">
        <v>113</v>
      </c>
      <c r="E18" s="698" t="s">
        <v>105</v>
      </c>
      <c r="F18" s="698" t="s">
        <v>52</v>
      </c>
      <c r="G18" s="698" t="s">
        <v>106</v>
      </c>
      <c r="H18" s="699" t="s">
        <v>343</v>
      </c>
      <c r="I18" s="473"/>
      <c r="J18" s="1"/>
      <c r="N18" s="491"/>
      <c r="O18" s="492" t="str">
        <f>IF(OR(P18&lt;&gt;"",Q18&lt;&gt;""),1+MAX($O$10:O17),"")</f>
        <v/>
      </c>
      <c r="P18" s="499"/>
      <c r="Q18" s="498"/>
      <c r="R18" s="492"/>
      <c r="S18" s="492">
        <f>IF(OR(T18&lt;&gt;"",U18&lt;&gt;""),1+MAX($S$10:S17),"")</f>
        <v>15</v>
      </c>
      <c r="T18" s="623" t="str">
        <f>+'Dev Cost Estimator'!B37</f>
        <v>Construction Gurantor's fee, GMP</v>
      </c>
      <c r="U18" s="1280">
        <f>+'Dev Cost Estimator'!H37</f>
        <v>4400000</v>
      </c>
      <c r="V18" s="492"/>
      <c r="W18" s="492" t="str">
        <f>IF(OR(X18&lt;&gt;"",Y18&lt;&gt;""),1+MAX($W$10:W17),"")</f>
        <v/>
      </c>
      <c r="X18" s="499"/>
      <c r="Y18" s="498"/>
      <c r="Z18" s="492"/>
      <c r="AA18" s="492" t="str">
        <f>IF(OR(AB18&lt;&gt;"",AC18&lt;&gt;""),1+MAX($AA$10:AA17),"")</f>
        <v/>
      </c>
      <c r="AB18" s="499"/>
      <c r="AC18" s="498"/>
      <c r="AD18" s="492"/>
      <c r="AE18" s="492" t="str">
        <f>IF(OR(AF18&lt;&gt;"",AG18&lt;&gt;""),1+MAX($AE$10:AE17),"")</f>
        <v/>
      </c>
      <c r="AF18" s="499"/>
      <c r="AG18" s="498"/>
      <c r="AH18" s="492"/>
      <c r="AI18" s="492" t="str">
        <f>IF(OR(AJ18&lt;&gt;"",AK18&lt;&gt;""),1+MAX($AI$10:AI17),"")</f>
        <v/>
      </c>
      <c r="AJ18" s="499"/>
      <c r="AK18" s="498"/>
      <c r="AL18" s="496"/>
      <c r="AM18" s="1"/>
    </row>
    <row r="19" spans="3:59" ht="15" customHeight="1" thickBot="1" x14ac:dyDescent="0.9">
      <c r="D19" s="109" t="s">
        <v>52</v>
      </c>
      <c r="E19" s="474"/>
      <c r="F19" s="476">
        <f>F21+F22</f>
        <v>343619548.59539139</v>
      </c>
      <c r="G19" s="476">
        <f>F19/Summary!$C$8</f>
        <v>559640.95862441591</v>
      </c>
      <c r="H19" s="706">
        <f>$F19/Summary!$C$10</f>
        <v>7041.3841925285124</v>
      </c>
      <c r="I19" s="478"/>
      <c r="J19" s="1"/>
      <c r="N19" s="491"/>
      <c r="O19" s="492" t="str">
        <f>IF(OR(P19&lt;&gt;"",Q19&lt;&gt;""),1+MAX($O$10:O18),"")</f>
        <v/>
      </c>
      <c r="P19" s="499"/>
      <c r="Q19" s="498"/>
      <c r="R19" s="492"/>
      <c r="S19" s="492">
        <f>IF(OR(T19&lt;&gt;"",U19&lt;&gt;""),1+MAX($S$10:S18),"")</f>
        <v>16</v>
      </c>
      <c r="T19" s="1331" t="str">
        <f>+'Dev Cost Estimator'!B38</f>
        <v>Insurance</v>
      </c>
      <c r="U19" s="1332">
        <f>+'Dev Cost Estimator'!H38</f>
        <v>3300000</v>
      </c>
      <c r="V19" s="492"/>
      <c r="W19" s="492" t="str">
        <f>IF(OR(X19&lt;&gt;"",Y19&lt;&gt;""),1+MAX($W$10:W18),"")</f>
        <v/>
      </c>
      <c r="X19" s="499"/>
      <c r="Y19" s="498"/>
      <c r="Z19" s="492"/>
      <c r="AA19" s="492" t="str">
        <f>IF(OR(AB19&lt;&gt;"",AC19&lt;&gt;""),1+MAX($AA$10:AA18),"")</f>
        <v/>
      </c>
      <c r="AB19" s="499"/>
      <c r="AC19" s="498"/>
      <c r="AD19" s="492"/>
      <c r="AE19" s="492" t="str">
        <f>IF(OR(AF19&lt;&gt;"",AG19&lt;&gt;""),1+MAX($AE$10:AE18),"")</f>
        <v/>
      </c>
      <c r="AF19" s="499"/>
      <c r="AG19" s="498"/>
      <c r="AH19" s="492"/>
      <c r="AI19" s="492" t="str">
        <f>IF(OR(AJ19&lt;&gt;"",AK19&lt;&gt;""),1+MAX($AI$10:AI18),"")</f>
        <v/>
      </c>
      <c r="AJ19" s="499"/>
      <c r="AK19" s="498"/>
      <c r="AL19" s="496"/>
      <c r="AM19" s="1"/>
    </row>
    <row r="20" spans="3:59" ht="15" customHeight="1" x14ac:dyDescent="0.75">
      <c r="D20" s="319"/>
      <c r="G20" s="501"/>
      <c r="H20" s="502"/>
      <c r="I20" s="383"/>
      <c r="J20" s="1"/>
      <c r="N20" s="491"/>
      <c r="O20" s="492" t="str">
        <f>IF(OR(P20&lt;&gt;"",Q20&lt;&gt;""),1+MAX($O$10:O19),"")</f>
        <v/>
      </c>
      <c r="P20" s="499"/>
      <c r="Q20" s="498"/>
      <c r="R20" s="492"/>
      <c r="S20" s="492" t="str">
        <f>IF(OR(T20&lt;&gt;"",U20&lt;&gt;""),1+MAX($S$10:S19),"")</f>
        <v/>
      </c>
      <c r="T20" s="623"/>
      <c r="U20" s="1280"/>
      <c r="V20" s="492"/>
      <c r="W20" s="492" t="str">
        <f>IF(OR(X20&lt;&gt;"",Y20&lt;&gt;""),1+MAX($W$10:W19),"")</f>
        <v/>
      </c>
      <c r="X20" s="499"/>
      <c r="Y20" s="498"/>
      <c r="Z20" s="492"/>
      <c r="AA20" s="492" t="str">
        <f>IF(OR(AB20&lt;&gt;"",AC20&lt;&gt;""),1+MAX($AA$10:AA19),"")</f>
        <v/>
      </c>
      <c r="AB20" s="499"/>
      <c r="AC20" s="498"/>
      <c r="AD20" s="492"/>
      <c r="AE20" s="492" t="str">
        <f>IF(OR(AF20&lt;&gt;"",AG20&lt;&gt;""),1+MAX($AE$10:AE19),"")</f>
        <v/>
      </c>
      <c r="AF20" s="499"/>
      <c r="AG20" s="498"/>
      <c r="AH20" s="492"/>
      <c r="AI20" s="492" t="str">
        <f>IF(OR(AJ20&lt;&gt;"",AK20&lt;&gt;""),1+MAX($AI$10:AI19),"")</f>
        <v/>
      </c>
      <c r="AJ20" s="499"/>
      <c r="AK20" s="498"/>
      <c r="AL20" s="496"/>
      <c r="AM20" s="1"/>
    </row>
    <row r="21" spans="3:59" ht="15.5" hidden="1" outlineLevel="1" thickBot="1" x14ac:dyDescent="0.9">
      <c r="D21" s="109" t="s">
        <v>114</v>
      </c>
      <c r="E21" s="474"/>
      <c r="F21" s="503">
        <f>SUM(Q10,U10,Y10,AC10,AG10,AK10)</f>
        <v>317918614</v>
      </c>
      <c r="G21" s="476">
        <f>$F21/Summary!$C$8</f>
        <v>517782.7589576547</v>
      </c>
      <c r="H21" s="477">
        <f>$F21/Summary!$C$10</f>
        <v>6514.7256967213116</v>
      </c>
      <c r="I21" s="478"/>
      <c r="J21" s="1"/>
      <c r="N21" s="491"/>
      <c r="O21" s="492" t="str">
        <f>IF(OR(P21&lt;&gt;"",Q21&lt;&gt;""),1+MAX($O$10:O20),"")</f>
        <v/>
      </c>
      <c r="P21" s="499"/>
      <c r="Q21" s="498"/>
      <c r="R21" s="492"/>
      <c r="S21" s="492" t="str">
        <f>IF(OR(T21&lt;&gt;"",U21&lt;&gt;""),1+MAX($S$10:S20),"")</f>
        <v/>
      </c>
      <c r="T21" s="623"/>
      <c r="U21" s="1280"/>
      <c r="V21" s="492"/>
      <c r="W21" s="492" t="str">
        <f>IF(OR(X21&lt;&gt;"",Y21&lt;&gt;""),1+MAX($W$10:W20),"")</f>
        <v/>
      </c>
      <c r="X21" s="499"/>
      <c r="Y21" s="498"/>
      <c r="Z21" s="492"/>
      <c r="AA21" s="492" t="str">
        <f>IF(OR(AB21&lt;&gt;"",AC21&lt;&gt;""),1+MAX($AA$10:AA20),"")</f>
        <v/>
      </c>
      <c r="AB21" s="499"/>
      <c r="AC21" s="498"/>
      <c r="AD21" s="492"/>
      <c r="AE21" s="492" t="str">
        <f>IF(OR(AF21&lt;&gt;"",AG21&lt;&gt;""),1+MAX($AE$10:AE20),"")</f>
        <v/>
      </c>
      <c r="AF21" s="499"/>
      <c r="AG21" s="498"/>
      <c r="AH21" s="492"/>
      <c r="AI21" s="492" t="str">
        <f>IF(OR(AJ21&lt;&gt;"",AK21&lt;&gt;""),1+MAX($AI$10:AI20),"")</f>
        <v/>
      </c>
      <c r="AJ21" s="499"/>
      <c r="AK21" s="498"/>
      <c r="AL21" s="496"/>
      <c r="AM21" s="1"/>
    </row>
    <row r="22" spans="3:59" ht="17" collapsed="1" x14ac:dyDescent="1.2">
      <c r="D22" s="504" t="s">
        <v>253</v>
      </c>
      <c r="E22" s="505">
        <f>F22/$F$19</f>
        <v>7.4794739415870698E-2</v>
      </c>
      <c r="F22" s="506">
        <f>SUM(MonthlyCF!N191:N192)+MonthlyCF!D189</f>
        <v>25700934.595391415</v>
      </c>
      <c r="G22" s="507">
        <f>IF($F22&lt;&gt;"",$F22/Summary!$C$8,"")</f>
        <v>41858.199666761262</v>
      </c>
      <c r="H22" s="696">
        <f>IF($F22&lt;&gt;"",$F22/Summary!$C$10,"")</f>
        <v>526.65849580720112</v>
      </c>
      <c r="I22" s="508"/>
      <c r="J22" s="1"/>
      <c r="N22" s="491"/>
      <c r="O22" s="492" t="str">
        <f>IF(OR(P22&lt;&gt;"",Q22&lt;&gt;""),1+MAX($O$10:O21),"")</f>
        <v/>
      </c>
      <c r="P22" s="499"/>
      <c r="Q22" s="498"/>
      <c r="R22" s="509"/>
      <c r="S22" s="492" t="str">
        <f>IF(OR(T22&lt;&gt;"",U22&lt;&gt;""),1+MAX($S$10:S21),"")</f>
        <v/>
      </c>
      <c r="T22" s="623"/>
      <c r="U22" s="820"/>
      <c r="V22" s="509"/>
      <c r="W22" s="492" t="str">
        <f>IF(OR(X22&lt;&gt;"",Y22&lt;&gt;""),1+MAX($W$10:W21),"")</f>
        <v/>
      </c>
      <c r="X22" s="499"/>
      <c r="Y22" s="498"/>
      <c r="Z22" s="509"/>
      <c r="AA22" s="492" t="str">
        <f>IF(OR(AB22&lt;&gt;"",AC22&lt;&gt;""),1+MAX($AA$10:AA21),"")</f>
        <v/>
      </c>
      <c r="AB22" s="499"/>
      <c r="AC22" s="498"/>
      <c r="AD22" s="509"/>
      <c r="AE22" s="492" t="str">
        <f>IF(OR(AF22&lt;&gt;"",AG22&lt;&gt;""),1+MAX($AE$10:AE21),"")</f>
        <v/>
      </c>
      <c r="AF22" s="499"/>
      <c r="AG22" s="498"/>
      <c r="AH22" s="509"/>
      <c r="AI22" s="492" t="str">
        <f>IF(OR(AJ22&lt;&gt;"",AK22&lt;&gt;""),1+MAX($AI$10:AI21),"")</f>
        <v/>
      </c>
      <c r="AJ22" s="499"/>
      <c r="AK22" s="498"/>
      <c r="AL22" s="510"/>
      <c r="AM22" s="483"/>
      <c r="AN22" s="484"/>
      <c r="AO22" s="484"/>
      <c r="AP22" s="484"/>
      <c r="AQ22" s="484"/>
      <c r="AR22" s="484"/>
      <c r="AS22" s="484"/>
      <c r="AT22" s="484"/>
      <c r="AU22" s="484"/>
      <c r="AV22" s="484"/>
      <c r="AW22" s="484"/>
      <c r="AX22" s="484"/>
      <c r="AY22" s="68"/>
    </row>
    <row r="23" spans="3:59" x14ac:dyDescent="0.75">
      <c r="D23" s="319" t="s">
        <v>475</v>
      </c>
      <c r="F23" s="19">
        <f>SUM(MonthlyCF!N191:N191)</f>
        <v>4582703.186178104</v>
      </c>
      <c r="G23" s="501"/>
      <c r="H23" s="502"/>
      <c r="I23" s="383"/>
      <c r="J23" s="1"/>
      <c r="N23" s="491"/>
      <c r="O23" s="492" t="str">
        <f>IF(OR(P23&lt;&gt;"",Q23&lt;&gt;""),1+MAX($O$10:O22),"")</f>
        <v/>
      </c>
      <c r="P23" s="499"/>
      <c r="Q23" s="498"/>
      <c r="R23" s="492"/>
      <c r="S23" s="492" t="str">
        <f>IF(OR(T23&lt;&gt;"",U23&lt;&gt;""),1+MAX($S$10:S22),"")</f>
        <v/>
      </c>
      <c r="T23" s="499"/>
      <c r="U23" s="498"/>
      <c r="V23" s="492"/>
      <c r="W23" s="492" t="str">
        <f>IF(OR(X23&lt;&gt;"",Y23&lt;&gt;""),1+MAX($W$10:W22),"")</f>
        <v/>
      </c>
      <c r="X23" s="499"/>
      <c r="Y23" s="498"/>
      <c r="Z23" s="492"/>
      <c r="AA23" s="492" t="str">
        <f>IF(OR(AB23&lt;&gt;"",AC23&lt;&gt;""),1+MAX($AA$10:AA22),"")</f>
        <v/>
      </c>
      <c r="AB23" s="499"/>
      <c r="AC23" s="498"/>
      <c r="AD23" s="492"/>
      <c r="AE23" s="492" t="str">
        <f>IF(OR(AF23&lt;&gt;"",AG23&lt;&gt;""),1+MAX($AE$10:AE22),"")</f>
        <v/>
      </c>
      <c r="AF23" s="499"/>
      <c r="AG23" s="498"/>
      <c r="AH23" s="492"/>
      <c r="AI23" s="492" t="str">
        <f>IF(OR(AJ23&lt;&gt;"",AK23&lt;&gt;""),1+MAX($AI$10:AI22),"")</f>
        <v/>
      </c>
      <c r="AJ23" s="499"/>
      <c r="AK23" s="498"/>
      <c r="AL23" s="496"/>
      <c r="AM23" s="1"/>
      <c r="AY23" s="68"/>
      <c r="AZ23" s="69"/>
      <c r="BC23" s="68"/>
      <c r="BD23" s="69"/>
      <c r="BG23" s="68"/>
    </row>
    <row r="24" spans="3:59" x14ac:dyDescent="0.75">
      <c r="D24" s="319" t="s">
        <v>304</v>
      </c>
      <c r="F24" s="19">
        <f>SUM(MonthlyCF!N192:N192)</f>
        <v>15671286.213400383</v>
      </c>
      <c r="G24" s="501"/>
      <c r="H24" s="502"/>
      <c r="I24" s="383"/>
      <c r="J24" s="1"/>
      <c r="N24" s="491"/>
      <c r="O24" s="492"/>
      <c r="P24" s="499"/>
      <c r="Q24" s="498"/>
      <c r="R24" s="492"/>
      <c r="S24" s="492"/>
      <c r="T24" s="499"/>
      <c r="U24" s="498"/>
      <c r="V24" s="492"/>
      <c r="W24" s="492"/>
      <c r="X24" s="499"/>
      <c r="Y24" s="498"/>
      <c r="Z24" s="492"/>
      <c r="AA24" s="492"/>
      <c r="AB24" s="499"/>
      <c r="AC24" s="498"/>
      <c r="AD24" s="492"/>
      <c r="AE24" s="492"/>
      <c r="AF24" s="499"/>
      <c r="AG24" s="498"/>
      <c r="AH24" s="492"/>
      <c r="AI24" s="492"/>
      <c r="AJ24" s="499"/>
      <c r="AK24" s="498"/>
      <c r="AL24" s="496"/>
      <c r="AM24" s="1"/>
      <c r="AY24" s="68"/>
      <c r="AZ24" s="69"/>
      <c r="BC24" s="68"/>
      <c r="BD24" s="69"/>
      <c r="BG24" s="68"/>
    </row>
    <row r="25" spans="3:59" x14ac:dyDescent="0.75">
      <c r="D25" s="319" t="s">
        <v>303</v>
      </c>
      <c r="F25" s="19">
        <f>SUM(MonthlyCF!N189:N189)</f>
        <v>5446945.1958129285</v>
      </c>
      <c r="G25" s="501"/>
      <c r="H25" s="502"/>
      <c r="I25" s="383"/>
      <c r="J25" s="1"/>
      <c r="N25" s="491"/>
      <c r="O25" s="492"/>
      <c r="P25" s="499"/>
      <c r="Q25" s="498"/>
      <c r="R25" s="492"/>
      <c r="S25" s="492"/>
      <c r="T25" s="499"/>
      <c r="U25" s="498"/>
      <c r="V25" s="492"/>
      <c r="W25" s="492"/>
      <c r="X25" s="499"/>
      <c r="Y25" s="498"/>
      <c r="Z25" s="492"/>
      <c r="AA25" s="492"/>
      <c r="AB25" s="499"/>
      <c r="AC25" s="498"/>
      <c r="AD25" s="492"/>
      <c r="AE25" s="492"/>
      <c r="AF25" s="499"/>
      <c r="AG25" s="498"/>
      <c r="AH25" s="492"/>
      <c r="AI25" s="492"/>
      <c r="AJ25" s="499"/>
      <c r="AK25" s="498"/>
      <c r="AL25" s="496"/>
      <c r="AM25" s="1"/>
      <c r="AY25" s="68"/>
      <c r="AZ25" s="69"/>
      <c r="BC25" s="68"/>
      <c r="BD25" s="69"/>
      <c r="BG25" s="68"/>
    </row>
    <row r="26" spans="3:59" x14ac:dyDescent="0.75">
      <c r="D26" s="319"/>
      <c r="F26" s="19"/>
      <c r="G26" s="501"/>
      <c r="H26" s="502"/>
      <c r="I26" s="383"/>
      <c r="J26" s="1"/>
      <c r="N26" s="491"/>
      <c r="O26" s="492"/>
      <c r="P26" s="499"/>
      <c r="Q26" s="498"/>
      <c r="R26" s="492"/>
      <c r="S26" s="492"/>
      <c r="T26" s="499"/>
      <c r="U26" s="498"/>
      <c r="V26" s="492"/>
      <c r="W26" s="492"/>
      <c r="X26" s="499"/>
      <c r="Y26" s="498"/>
      <c r="Z26" s="492"/>
      <c r="AA26" s="492"/>
      <c r="AB26" s="499"/>
      <c r="AC26" s="498"/>
      <c r="AD26" s="492"/>
      <c r="AE26" s="492"/>
      <c r="AF26" s="499"/>
      <c r="AG26" s="498"/>
      <c r="AH26" s="492"/>
      <c r="AI26" s="492"/>
      <c r="AJ26" s="499"/>
      <c r="AK26" s="498"/>
      <c r="AL26" s="496"/>
      <c r="AM26" s="1"/>
      <c r="AY26" s="68"/>
      <c r="AZ26" s="69"/>
      <c r="BC26" s="68"/>
      <c r="BD26" s="69"/>
      <c r="BG26" s="68"/>
    </row>
    <row r="27" spans="3:59" ht="17" x14ac:dyDescent="1.2">
      <c r="C27" s="7">
        <v>1</v>
      </c>
      <c r="D27" s="511" t="str">
        <f t="shared" ref="D27:D42" si="0">IF(M197=0,"",M197)</f>
        <v xml:space="preserve">Acquisition / Land &amp; Business Development </v>
      </c>
      <c r="E27" s="512">
        <f t="shared" ref="E27:E42" si="1">IFERROR(IF(N197=0,"",F27/$F$19),"")</f>
        <v>2.962578829293222E-2</v>
      </c>
      <c r="F27" s="426">
        <f t="shared" ref="F27:F42" si="2">IF(N197=0,"",N197)</f>
        <v>10180000</v>
      </c>
      <c r="G27" s="513">
        <f>IF($F27&lt;&gt;"",$F27/Summary!$C$8,"")</f>
        <v>16579.804560260585</v>
      </c>
      <c r="H27" s="696">
        <f>IF($F27&lt;&gt;"",$F27/Summary!$C$10,"")</f>
        <v>208.60655737704917</v>
      </c>
      <c r="I27" s="383"/>
      <c r="J27" s="1"/>
      <c r="N27" s="491"/>
      <c r="O27" s="492" t="str">
        <f>IF(OR(P27&lt;&gt;"",Q27&lt;&gt;""),1+MAX($O$10:O23),"")</f>
        <v/>
      </c>
      <c r="P27" s="499"/>
      <c r="Q27" s="498"/>
      <c r="R27" s="492"/>
      <c r="S27" s="492" t="str">
        <f>IF(OR(T27&lt;&gt;"",U27&lt;&gt;""),1+MAX($S$10:S23),"")</f>
        <v/>
      </c>
      <c r="T27" s="499"/>
      <c r="U27" s="498"/>
      <c r="V27" s="492"/>
      <c r="W27" s="492" t="str">
        <f>IF(OR(X27&lt;&gt;"",Y27&lt;&gt;""),1+MAX($W$10:W23),"")</f>
        <v/>
      </c>
      <c r="X27" s="499"/>
      <c r="Y27" s="498"/>
      <c r="Z27" s="492"/>
      <c r="AA27" s="492" t="str">
        <f>IF(OR(AB27&lt;&gt;"",AC27&lt;&gt;""),1+MAX($AA$10:AA23),"")</f>
        <v/>
      </c>
      <c r="AB27" s="499"/>
      <c r="AC27" s="498"/>
      <c r="AD27" s="492"/>
      <c r="AE27" s="492" t="str">
        <f>IF(OR(AF27&lt;&gt;"",AG27&lt;&gt;""),1+MAX($AE$10:AE23),"")</f>
        <v/>
      </c>
      <c r="AF27" s="499"/>
      <c r="AG27" s="498"/>
      <c r="AH27" s="492"/>
      <c r="AI27" s="492" t="str">
        <f>IF(OR(AJ27&lt;&gt;"",AK27&lt;&gt;""),1+MAX($AI$10:AI23),"")</f>
        <v/>
      </c>
      <c r="AJ27" s="499"/>
      <c r="AK27" s="498"/>
      <c r="AL27" s="496"/>
      <c r="AM27" s="1"/>
      <c r="AY27" s="68"/>
      <c r="AZ27" s="69"/>
      <c r="BC27" s="68"/>
      <c r="BD27" s="69"/>
      <c r="BG27" s="68"/>
    </row>
    <row r="28" spans="3:59" x14ac:dyDescent="0.75">
      <c r="C28" s="7">
        <v>2</v>
      </c>
      <c r="D28" s="511" t="str">
        <f t="shared" si="0"/>
        <v xml:space="preserve">Land Purchase </v>
      </c>
      <c r="E28" s="512">
        <f t="shared" si="1"/>
        <v>2.9101953136475657E-2</v>
      </c>
      <c r="F28" s="426">
        <f t="shared" si="2"/>
        <v>10000000</v>
      </c>
      <c r="G28" s="513">
        <f>IF($F28&lt;&gt;"",$F28/Summary!$C$8,"")</f>
        <v>16286.644951140066</v>
      </c>
      <c r="H28" s="502">
        <f>IF($F28&lt;&gt;"",$F28/Summary!$C$10,"")</f>
        <v>204.91803278688525</v>
      </c>
      <c r="I28" s="383"/>
      <c r="J28" s="1"/>
      <c r="N28" s="491"/>
      <c r="O28" s="492" t="str">
        <f>IF(OR(P28&lt;&gt;"",Q28&lt;&gt;""),1+MAX($O$10:O27),"")</f>
        <v/>
      </c>
      <c r="P28" s="499"/>
      <c r="Q28" s="498"/>
      <c r="R28" s="492"/>
      <c r="S28" s="492" t="str">
        <f>IF(OR(T28&lt;&gt;"",U28&lt;&gt;""),1+MAX($S$10:S27),"")</f>
        <v/>
      </c>
      <c r="T28" s="499"/>
      <c r="U28" s="498"/>
      <c r="V28" s="492"/>
      <c r="W28" s="492" t="str">
        <f>IF(OR(X28&lt;&gt;"",Y28&lt;&gt;""),1+MAX($W$10:W27),"")</f>
        <v/>
      </c>
      <c r="X28" s="499"/>
      <c r="Y28" s="498"/>
      <c r="Z28" s="492"/>
      <c r="AA28" s="492" t="str">
        <f>IF(OR(AB28&lt;&gt;"",AC28&lt;&gt;""),1+MAX($AA$10:AA27),"")</f>
        <v/>
      </c>
      <c r="AB28" s="499"/>
      <c r="AC28" s="498"/>
      <c r="AD28" s="492"/>
      <c r="AE28" s="492" t="str">
        <f>IF(OR(AF28&lt;&gt;"",AG28&lt;&gt;""),1+MAX($AE$10:AE27),"")</f>
        <v/>
      </c>
      <c r="AF28" s="499"/>
      <c r="AG28" s="498"/>
      <c r="AH28" s="492"/>
      <c r="AI28" s="492" t="str">
        <f>IF(OR(AJ28&lt;&gt;"",AK28&lt;&gt;""),1+MAX($AI$10:AI27),"")</f>
        <v/>
      </c>
      <c r="AJ28" s="499"/>
      <c r="AK28" s="498"/>
      <c r="AL28" s="496"/>
      <c r="AM28" s="1"/>
      <c r="AY28" s="68"/>
      <c r="AZ28" s="69"/>
      <c r="BC28" s="68"/>
      <c r="BD28" s="69"/>
      <c r="BG28" s="68"/>
    </row>
    <row r="29" spans="3:59" x14ac:dyDescent="0.75">
      <c r="C29" s="7">
        <v>3</v>
      </c>
      <c r="D29" s="511" t="str">
        <f t="shared" si="0"/>
        <v>Brokerage Fee%</v>
      </c>
      <c r="E29" s="512" t="str">
        <f t="shared" si="1"/>
        <v/>
      </c>
      <c r="F29" s="426" t="str">
        <f t="shared" si="2"/>
        <v/>
      </c>
      <c r="G29" s="513" t="str">
        <f>IF($F29&lt;&gt;"",$F29/Summary!$C$8,"")</f>
        <v/>
      </c>
      <c r="H29" s="502" t="str">
        <f>IF($F29&lt;&gt;"",$F29/Summary!$C$10,"")</f>
        <v/>
      </c>
      <c r="I29" s="383"/>
      <c r="J29" s="1"/>
      <c r="N29" s="491"/>
      <c r="O29" s="492" t="str">
        <f>IF(OR(P29&lt;&gt;"",Q29&lt;&gt;""),1+MAX($O$10:O28),"")</f>
        <v/>
      </c>
      <c r="P29" s="499"/>
      <c r="Q29" s="498"/>
      <c r="R29" s="492"/>
      <c r="S29" s="492" t="str">
        <f>IF(OR(T29&lt;&gt;"",U29&lt;&gt;""),1+MAX($S$10:S28),"")</f>
        <v/>
      </c>
      <c r="T29" s="499"/>
      <c r="U29" s="498"/>
      <c r="V29" s="492"/>
      <c r="W29" s="492" t="str">
        <f>IF(OR(X29&lt;&gt;"",Y29&lt;&gt;""),1+MAX($W$10:W28),"")</f>
        <v/>
      </c>
      <c r="X29" s="499"/>
      <c r="Y29" s="498"/>
      <c r="Z29" s="492"/>
      <c r="AA29" s="492" t="str">
        <f>IF(OR(AB29&lt;&gt;"",AC29&lt;&gt;""),1+MAX($AA$10:AA28),"")</f>
        <v/>
      </c>
      <c r="AB29" s="499"/>
      <c r="AC29" s="498"/>
      <c r="AD29" s="492"/>
      <c r="AE29" s="492" t="str">
        <f>IF(OR(AF29&lt;&gt;"",AG29&lt;&gt;""),1+MAX($AE$10:AE28),"")</f>
        <v/>
      </c>
      <c r="AF29" s="499"/>
      <c r="AG29" s="498"/>
      <c r="AH29" s="492"/>
      <c r="AI29" s="492" t="str">
        <f>IF(OR(AJ29&lt;&gt;"",AK29&lt;&gt;""),1+MAX($AI$10:AI28),"")</f>
        <v/>
      </c>
      <c r="AJ29" s="499"/>
      <c r="AK29" s="498"/>
      <c r="AL29" s="496"/>
      <c r="AM29" s="1"/>
      <c r="AY29" s="68"/>
      <c r="AZ29" s="69"/>
      <c r="BC29" s="68"/>
      <c r="BD29" s="69"/>
      <c r="BG29" s="68"/>
    </row>
    <row r="30" spans="3:59" x14ac:dyDescent="0.75">
      <c r="C30" s="7">
        <v>4</v>
      </c>
      <c r="D30" s="511" t="str">
        <f t="shared" si="0"/>
        <v>Professional Cost: LDD, FDD, &amp; B.DD</v>
      </c>
      <c r="E30" s="512">
        <f t="shared" si="1"/>
        <v>3.4922343763770788E-4</v>
      </c>
      <c r="F30" s="426">
        <f t="shared" si="2"/>
        <v>120000</v>
      </c>
      <c r="G30" s="513">
        <f>IF($F30&lt;&gt;"",$F30/Summary!$C$8,"")</f>
        <v>195.43973941368077</v>
      </c>
      <c r="H30" s="502">
        <f>IF($F30&lt;&gt;"",$F30/Summary!$C$10,"")</f>
        <v>2.459016393442623</v>
      </c>
      <c r="I30" s="383"/>
      <c r="J30" s="1"/>
      <c r="N30" s="491"/>
      <c r="O30" s="492" t="str">
        <f>IF(OR(P30&lt;&gt;"",Q30&lt;&gt;""),1+MAX($O$10:O29),"")</f>
        <v/>
      </c>
      <c r="P30" s="499"/>
      <c r="Q30" s="498"/>
      <c r="R30" s="492"/>
      <c r="S30" s="492" t="str">
        <f>IF(OR(T30&lt;&gt;"",U30&lt;&gt;""),1+MAX($S$10:S29),"")</f>
        <v/>
      </c>
      <c r="T30" s="499"/>
      <c r="U30" s="498"/>
      <c r="V30" s="492"/>
      <c r="W30" s="492" t="str">
        <f>IF(OR(X30&lt;&gt;"",Y30&lt;&gt;""),1+MAX($W$10:W29),"")</f>
        <v/>
      </c>
      <c r="X30" s="499"/>
      <c r="Y30" s="498"/>
      <c r="Z30" s="492"/>
      <c r="AA30" s="492" t="str">
        <f>IF(OR(AB30&lt;&gt;"",AC30&lt;&gt;""),1+MAX($AA$10:AA29),"")</f>
        <v/>
      </c>
      <c r="AB30" s="499"/>
      <c r="AC30" s="498"/>
      <c r="AD30" s="492"/>
      <c r="AE30" s="492" t="str">
        <f>IF(OR(AF30&lt;&gt;"",AG30&lt;&gt;""),1+MAX($AE$10:AE29),"")</f>
        <v/>
      </c>
      <c r="AF30" s="499"/>
      <c r="AG30" s="498"/>
      <c r="AH30" s="492"/>
      <c r="AI30" s="492" t="str">
        <f>IF(OR(AJ30&lt;&gt;"",AK30&lt;&gt;""),1+MAX($AI$10:AI29),"")</f>
        <v/>
      </c>
      <c r="AJ30" s="499"/>
      <c r="AK30" s="498"/>
      <c r="AL30" s="496"/>
      <c r="AM30" s="1"/>
      <c r="AY30" s="68"/>
      <c r="AZ30" s="69"/>
      <c r="BC30" s="68"/>
      <c r="BD30" s="69"/>
      <c r="BG30" s="68"/>
    </row>
    <row r="31" spans="3:59" x14ac:dyDescent="0.75">
      <c r="C31" s="7">
        <v>5</v>
      </c>
      <c r="D31" s="511" t="str">
        <f t="shared" si="0"/>
        <v>Valuation</v>
      </c>
      <c r="E31" s="512">
        <f t="shared" si="1"/>
        <v>1.7461171881885394E-4</v>
      </c>
      <c r="F31" s="426">
        <f t="shared" si="2"/>
        <v>60000</v>
      </c>
      <c r="G31" s="513">
        <f>IF($F31&lt;&gt;"",$F31/Summary!$C$8,"")</f>
        <v>97.719869706840385</v>
      </c>
      <c r="H31" s="502">
        <f>IF($F31&lt;&gt;"",$F31/Summary!$C$10,"")</f>
        <v>1.2295081967213115</v>
      </c>
      <c r="I31" s="383"/>
      <c r="J31" s="1"/>
      <c r="N31" s="491"/>
      <c r="O31" s="492" t="str">
        <f>IF(OR(P31&lt;&gt;"",Q31&lt;&gt;""),1+MAX($O$10:O30),"")</f>
        <v/>
      </c>
      <c r="P31" s="499"/>
      <c r="Q31" s="498"/>
      <c r="R31" s="492"/>
      <c r="S31" s="492" t="str">
        <f>IF(OR(T31&lt;&gt;"",U31&lt;&gt;""),1+MAX($S$10:S30),"")</f>
        <v/>
      </c>
      <c r="T31" s="499"/>
      <c r="U31" s="498"/>
      <c r="V31" s="492"/>
      <c r="W31" s="492" t="str">
        <f>IF(OR(X31&lt;&gt;"",Y31&lt;&gt;""),1+MAX($W$10:W30),"")</f>
        <v/>
      </c>
      <c r="X31" s="499"/>
      <c r="Y31" s="498"/>
      <c r="Z31" s="492"/>
      <c r="AA31" s="492" t="str">
        <f>IF(OR(AB31&lt;&gt;"",AC31&lt;&gt;""),1+MAX($AA$10:AA30),"")</f>
        <v/>
      </c>
      <c r="AB31" s="499"/>
      <c r="AC31" s="498"/>
      <c r="AD31" s="492"/>
      <c r="AE31" s="492" t="str">
        <f>IF(OR(AF31&lt;&gt;"",AG31&lt;&gt;""),1+MAX($AE$10:AE30),"")</f>
        <v/>
      </c>
      <c r="AF31" s="499"/>
      <c r="AG31" s="498"/>
      <c r="AH31" s="492"/>
      <c r="AI31" s="492" t="str">
        <f>IF(OR(AJ31&lt;&gt;"",AK31&lt;&gt;""),1+MAX($AI$10:AI30),"")</f>
        <v/>
      </c>
      <c r="AJ31" s="499"/>
      <c r="AK31" s="498"/>
      <c r="AL31" s="496"/>
      <c r="AM31" s="1"/>
      <c r="AY31" s="68"/>
      <c r="AZ31" s="69"/>
      <c r="BC31" s="68"/>
      <c r="BD31" s="69"/>
      <c r="BG31" s="68"/>
    </row>
    <row r="32" spans="3:59" x14ac:dyDescent="0.75">
      <c r="C32" s="7">
        <v>6</v>
      </c>
      <c r="D32" s="511" t="str">
        <f t="shared" si="0"/>
        <v>Taxes, 5%</v>
      </c>
      <c r="E32" s="512" t="str">
        <f t="shared" si="1"/>
        <v/>
      </c>
      <c r="F32" s="426" t="str">
        <f t="shared" si="2"/>
        <v/>
      </c>
      <c r="G32" s="513" t="str">
        <f>IF($F32&lt;&gt;"",$F32/Summary!$C$8,"")</f>
        <v/>
      </c>
      <c r="H32" s="502" t="str">
        <f>IF($F32&lt;&gt;"",$F32/Summary!$C$10,"")</f>
        <v/>
      </c>
      <c r="I32" s="383"/>
      <c r="J32" s="1"/>
      <c r="N32" s="491"/>
      <c r="O32" s="492" t="str">
        <f>IF(OR(P32&lt;&gt;"",Q32&lt;&gt;""),1+MAX($O$10:O31),"")</f>
        <v/>
      </c>
      <c r="P32" s="499"/>
      <c r="Q32" s="498"/>
      <c r="R32" s="492"/>
      <c r="S32" s="492" t="str">
        <f>IF(OR(T32&lt;&gt;"",U32&lt;&gt;""),1+MAX($S$10:S31),"")</f>
        <v/>
      </c>
      <c r="T32" s="499"/>
      <c r="U32" s="498"/>
      <c r="V32" s="492"/>
      <c r="W32" s="492" t="str">
        <f>IF(OR(X32&lt;&gt;"",Y32&lt;&gt;""),1+MAX($W$10:W31),"")</f>
        <v/>
      </c>
      <c r="X32" s="499"/>
      <c r="Y32" s="498"/>
      <c r="Z32" s="492"/>
      <c r="AA32" s="492" t="str">
        <f>IF(OR(AB32&lt;&gt;"",AC32&lt;&gt;""),1+MAX($AA$10:AA31),"")</f>
        <v/>
      </c>
      <c r="AB32" s="499"/>
      <c r="AC32" s="498"/>
      <c r="AD32" s="492"/>
      <c r="AE32" s="492" t="str">
        <f>IF(OR(AF32&lt;&gt;"",AG32&lt;&gt;""),1+MAX($AE$10:AE31),"")</f>
        <v/>
      </c>
      <c r="AF32" s="499"/>
      <c r="AG32" s="498"/>
      <c r="AH32" s="492"/>
      <c r="AI32" s="492" t="str">
        <f>IF(OR(AJ32&lt;&gt;"",AK32&lt;&gt;""),1+MAX($AI$10:AI31),"")</f>
        <v/>
      </c>
      <c r="AJ32" s="499"/>
      <c r="AK32" s="498"/>
      <c r="AL32" s="496"/>
      <c r="AM32" s="1"/>
      <c r="AY32" s="68"/>
      <c r="AZ32" s="69"/>
      <c r="BC32" s="68"/>
      <c r="BD32" s="69"/>
      <c r="BG32" s="68"/>
    </row>
    <row r="33" spans="3:59" x14ac:dyDescent="0.75">
      <c r="C33" s="7">
        <v>7</v>
      </c>
      <c r="D33" s="511" t="str">
        <f t="shared" si="0"/>
        <v/>
      </c>
      <c r="E33" s="512" t="str">
        <f t="shared" si="1"/>
        <v/>
      </c>
      <c r="F33" s="426" t="str">
        <f t="shared" si="2"/>
        <v/>
      </c>
      <c r="G33" s="513" t="str">
        <f>IF($F33&lt;&gt;"",$F33/Summary!$C$8,"")</f>
        <v/>
      </c>
      <c r="H33" s="502" t="str">
        <f>IF($F33&lt;&gt;"",$F33/Summary!$C$10,"")</f>
        <v/>
      </c>
      <c r="I33" s="383"/>
      <c r="J33" s="1"/>
      <c r="N33" s="491"/>
      <c r="O33" s="492" t="str">
        <f>IF(OR(P33&lt;&gt;"",Q33&lt;&gt;""),1+MAX($O$10:O32),"")</f>
        <v/>
      </c>
      <c r="P33" s="499"/>
      <c r="Q33" s="498"/>
      <c r="R33" s="492"/>
      <c r="S33" s="492" t="str">
        <f>IF(OR(T33&lt;&gt;"",U33&lt;&gt;""),1+MAX($S$10:S32),"")</f>
        <v/>
      </c>
      <c r="T33" s="499"/>
      <c r="U33" s="498"/>
      <c r="V33" s="492"/>
      <c r="W33" s="492" t="str">
        <f>IF(OR(X33&lt;&gt;"",Y33&lt;&gt;""),1+MAX($W$10:W32),"")</f>
        <v/>
      </c>
      <c r="X33" s="499"/>
      <c r="Y33" s="498"/>
      <c r="Z33" s="492"/>
      <c r="AA33" s="492" t="str">
        <f>IF(OR(AB33&lt;&gt;"",AC33&lt;&gt;""),1+MAX($AA$10:AA32),"")</f>
        <v/>
      </c>
      <c r="AB33" s="499"/>
      <c r="AC33" s="498"/>
      <c r="AD33" s="492"/>
      <c r="AE33" s="492" t="str">
        <f>IF(OR(AF33&lt;&gt;"",AG33&lt;&gt;""),1+MAX($AE$10:AE32),"")</f>
        <v/>
      </c>
      <c r="AF33" s="499"/>
      <c r="AG33" s="498"/>
      <c r="AH33" s="492"/>
      <c r="AI33" s="492" t="str">
        <f>IF(OR(AJ33&lt;&gt;"",AK33&lt;&gt;""),1+MAX($AI$10:AI32),"")</f>
        <v/>
      </c>
      <c r="AJ33" s="499"/>
      <c r="AK33" s="498"/>
      <c r="AL33" s="496"/>
      <c r="AM33" s="1"/>
      <c r="AY33" s="68"/>
      <c r="AZ33" s="69"/>
      <c r="BC33" s="68"/>
      <c r="BD33" s="69"/>
      <c r="BG33" s="68"/>
    </row>
    <row r="34" spans="3:59" x14ac:dyDescent="0.75">
      <c r="C34" s="7">
        <v>8</v>
      </c>
      <c r="D34" s="511" t="str">
        <f t="shared" si="0"/>
        <v>Soft Costs</v>
      </c>
      <c r="E34" s="512">
        <f t="shared" si="1"/>
        <v>9.9379503114969167E-2</v>
      </c>
      <c r="F34" s="426">
        <f t="shared" si="2"/>
        <v>34148740</v>
      </c>
      <c r="G34" s="513">
        <f>IF($F34&lt;&gt;"",$F34/Summary!$C$8,"")</f>
        <v>55616.840390879479</v>
      </c>
      <c r="H34" s="695">
        <f>IF($F34&lt;&gt;"",$F34/Summary!$C$10,"")</f>
        <v>699.76926229508194</v>
      </c>
      <c r="I34" s="383"/>
      <c r="J34" s="1"/>
      <c r="N34" s="491"/>
      <c r="O34" s="492" t="str">
        <f>IF(OR(P34&lt;&gt;"",Q34&lt;&gt;""),1+MAX($O$10:O33),"")</f>
        <v/>
      </c>
      <c r="P34" s="499"/>
      <c r="Q34" s="498"/>
      <c r="R34" s="492"/>
      <c r="S34" s="492" t="str">
        <f>IF(OR(T34&lt;&gt;"",U34&lt;&gt;""),1+MAX($S$10:S33),"")</f>
        <v/>
      </c>
      <c r="T34" s="499"/>
      <c r="U34" s="498"/>
      <c r="V34" s="492"/>
      <c r="W34" s="492" t="str">
        <f>IF(OR(X34&lt;&gt;"",Y34&lt;&gt;""),1+MAX($W$10:W33),"")</f>
        <v/>
      </c>
      <c r="X34" s="499"/>
      <c r="Y34" s="498"/>
      <c r="Z34" s="492"/>
      <c r="AA34" s="492" t="str">
        <f>IF(OR(AB34&lt;&gt;"",AC34&lt;&gt;""),1+MAX($AA$10:AA33),"")</f>
        <v/>
      </c>
      <c r="AB34" s="499"/>
      <c r="AC34" s="498"/>
      <c r="AD34" s="492"/>
      <c r="AE34" s="492" t="str">
        <f>IF(OR(AF34&lt;&gt;"",AG34&lt;&gt;""),1+MAX($AE$10:AE33),"")</f>
        <v/>
      </c>
      <c r="AF34" s="499"/>
      <c r="AG34" s="498"/>
      <c r="AH34" s="492"/>
      <c r="AI34" s="492" t="str">
        <f>IF(OR(AJ34&lt;&gt;"",AK34&lt;&gt;""),1+MAX($AI$10:AI33),"")</f>
        <v/>
      </c>
      <c r="AJ34" s="499"/>
      <c r="AK34" s="498"/>
      <c r="AL34" s="496"/>
      <c r="AM34" s="1"/>
      <c r="AY34" s="68"/>
      <c r="AZ34" s="69"/>
      <c r="BC34" s="68"/>
      <c r="BD34" s="69"/>
      <c r="BG34" s="68"/>
    </row>
    <row r="35" spans="3:59" x14ac:dyDescent="0.75">
      <c r="C35" s="7">
        <v>9</v>
      </c>
      <c r="D35" s="511" t="str">
        <f t="shared" si="0"/>
        <v>Design</v>
      </c>
      <c r="E35" s="512">
        <f t="shared" si="1"/>
        <v>1.9207289070073935E-2</v>
      </c>
      <c r="F35" s="426">
        <f t="shared" si="2"/>
        <v>6600000</v>
      </c>
      <c r="G35" s="513">
        <f>IF($F35&lt;&gt;"",$F35/Summary!$C$8,"")</f>
        <v>10749.185667752443</v>
      </c>
      <c r="H35" s="502">
        <f>IF($F35&lt;&gt;"",$F35/Summary!$C$10,"")</f>
        <v>135.24590163934425</v>
      </c>
      <c r="I35" s="383"/>
      <c r="J35" s="1"/>
      <c r="N35" s="491"/>
      <c r="O35" s="492" t="str">
        <f>IF(OR(P35&lt;&gt;"",Q35&lt;&gt;""),1+MAX($O$10:O34),"")</f>
        <v/>
      </c>
      <c r="P35" s="499"/>
      <c r="Q35" s="498"/>
      <c r="R35" s="492"/>
      <c r="S35" s="492" t="str">
        <f>IF(OR(T35&lt;&gt;"",U35&lt;&gt;""),1+MAX($S$10:S34),"")</f>
        <v/>
      </c>
      <c r="T35" s="499"/>
      <c r="U35" s="498"/>
      <c r="V35" s="492"/>
      <c r="W35" s="492" t="str">
        <f>IF(OR(X35&lt;&gt;"",Y35&lt;&gt;""),1+MAX($W$10:W34),"")</f>
        <v/>
      </c>
      <c r="X35" s="499"/>
      <c r="Y35" s="498"/>
      <c r="Z35" s="492"/>
      <c r="AA35" s="492" t="str">
        <f>IF(OR(AB35&lt;&gt;"",AC35&lt;&gt;""),1+MAX($AA$10:AA34),"")</f>
        <v/>
      </c>
      <c r="AB35" s="499"/>
      <c r="AC35" s="498"/>
      <c r="AD35" s="492"/>
      <c r="AE35" s="492" t="str">
        <f>IF(OR(AF35&lt;&gt;"",AG35&lt;&gt;""),1+MAX($AE$10:AE34),"")</f>
        <v/>
      </c>
      <c r="AF35" s="499"/>
      <c r="AG35" s="498"/>
      <c r="AH35" s="492"/>
      <c r="AI35" s="492" t="str">
        <f>IF(OR(AJ35&lt;&gt;"",AK35&lt;&gt;""),1+MAX($AI$10:AI34),"")</f>
        <v/>
      </c>
      <c r="AJ35" s="499"/>
      <c r="AK35" s="498"/>
      <c r="AL35" s="496"/>
      <c r="AM35" s="1"/>
      <c r="AY35" s="68"/>
      <c r="AZ35" s="69"/>
      <c r="BC35" s="68"/>
      <c r="BD35" s="69"/>
      <c r="BG35" s="68"/>
    </row>
    <row r="36" spans="3:59" x14ac:dyDescent="0.75">
      <c r="C36" s="7">
        <v>10</v>
      </c>
      <c r="D36" s="511" t="str">
        <f t="shared" si="0"/>
        <v>CC Procurement &amp; techniqal qualificaiton</v>
      </c>
      <c r="E36" s="512">
        <f t="shared" si="1"/>
        <v>1.9207289070073935E-2</v>
      </c>
      <c r="F36" s="426">
        <f>IF(N206=0,"",N206)</f>
        <v>6600000</v>
      </c>
      <c r="G36" s="513">
        <f>IF($F36&lt;&gt;"",$F36/Summary!$C$8,"")</f>
        <v>10749.185667752443</v>
      </c>
      <c r="H36" s="502">
        <f>IF($F36&lt;&gt;"",$F36/Summary!$C$10,"")</f>
        <v>135.24590163934425</v>
      </c>
      <c r="I36" s="383"/>
      <c r="J36" s="1"/>
      <c r="N36" s="491"/>
      <c r="O36" s="492" t="str">
        <f>IF(OR(P36&lt;&gt;"",Q36&lt;&gt;""),1+MAX($O$10:O35),"")</f>
        <v/>
      </c>
      <c r="P36" s="499"/>
      <c r="Q36" s="498"/>
      <c r="R36" s="492"/>
      <c r="S36" s="492" t="str">
        <f>IF(OR(T36&lt;&gt;"",U36&lt;&gt;""),1+MAX($S$10:S35),"")</f>
        <v/>
      </c>
      <c r="T36" s="499"/>
      <c r="U36" s="498"/>
      <c r="V36" s="492"/>
      <c r="W36" s="492" t="str">
        <f>IF(OR(X36&lt;&gt;"",Y36&lt;&gt;""),1+MAX($W$10:W35),"")</f>
        <v/>
      </c>
      <c r="X36" s="499"/>
      <c r="Y36" s="498"/>
      <c r="Z36" s="492"/>
      <c r="AA36" s="492" t="str">
        <f>IF(OR(AB36&lt;&gt;"",AC36&lt;&gt;""),1+MAX($AA$10:AA35),"")</f>
        <v/>
      </c>
      <c r="AB36" s="499"/>
      <c r="AC36" s="498"/>
      <c r="AD36" s="492"/>
      <c r="AE36" s="492" t="str">
        <f>IF(OR(AF36&lt;&gt;"",AG36&lt;&gt;""),1+MAX($AE$10:AE35),"")</f>
        <v/>
      </c>
      <c r="AF36" s="499"/>
      <c r="AG36" s="498"/>
      <c r="AH36" s="492"/>
      <c r="AI36" s="492" t="str">
        <f>IF(OR(AJ36&lt;&gt;"",AK36&lt;&gt;""),1+MAX($AI$10:AI35),"")</f>
        <v/>
      </c>
      <c r="AJ36" s="499"/>
      <c r="AK36" s="498"/>
      <c r="AL36" s="496"/>
      <c r="AM36" s="1"/>
      <c r="AY36" s="68"/>
      <c r="AZ36" s="69"/>
      <c r="BC36" s="68"/>
      <c r="BD36" s="69"/>
      <c r="BG36" s="68"/>
    </row>
    <row r="37" spans="3:59" x14ac:dyDescent="0.75">
      <c r="C37" s="7">
        <v>11</v>
      </c>
      <c r="D37" s="511" t="str">
        <f t="shared" si="0"/>
        <v>PMC</v>
      </c>
      <c r="E37" s="512">
        <f t="shared" si="1"/>
        <v>9.6036445350369676E-3</v>
      </c>
      <c r="F37" s="426">
        <f t="shared" si="2"/>
        <v>3300000</v>
      </c>
      <c r="G37" s="513">
        <f>IF($F37&lt;&gt;"",$F37/Summary!$C$8,"")</f>
        <v>5374.5928338762214</v>
      </c>
      <c r="H37" s="502">
        <f>IF($F37&lt;&gt;"",$F37/Summary!$C$10,"")</f>
        <v>67.622950819672127</v>
      </c>
      <c r="I37" s="383"/>
      <c r="J37" s="1"/>
      <c r="N37" s="491"/>
      <c r="O37" s="492" t="str">
        <f>IF(OR(P37&lt;&gt;"",Q37&lt;&gt;""),1+MAX($O$10:O36),"")</f>
        <v/>
      </c>
      <c r="P37" s="499"/>
      <c r="Q37" s="498"/>
      <c r="R37" s="492"/>
      <c r="S37" s="492" t="str">
        <f>IF(OR(T37&lt;&gt;"",U37&lt;&gt;""),1+MAX($S$10:S36),"")</f>
        <v/>
      </c>
      <c r="T37" s="499"/>
      <c r="U37" s="498"/>
      <c r="V37" s="492"/>
      <c r="W37" s="492" t="str">
        <f>IF(OR(X37&lt;&gt;"",Y37&lt;&gt;""),1+MAX($W$10:W36),"")</f>
        <v/>
      </c>
      <c r="X37" s="499"/>
      <c r="Y37" s="498"/>
      <c r="Z37" s="492"/>
      <c r="AA37" s="492" t="str">
        <f>IF(OR(AB37&lt;&gt;"",AC37&lt;&gt;""),1+MAX($AA$10:AA36),"")</f>
        <v/>
      </c>
      <c r="AB37" s="499"/>
      <c r="AC37" s="498"/>
      <c r="AD37" s="492"/>
      <c r="AE37" s="492" t="str">
        <f>IF(OR(AF37&lt;&gt;"",AG37&lt;&gt;""),1+MAX($AE$10:AE36),"")</f>
        <v/>
      </c>
      <c r="AF37" s="499"/>
      <c r="AG37" s="498"/>
      <c r="AH37" s="492"/>
      <c r="AI37" s="492" t="str">
        <f>IF(OR(AJ37&lt;&gt;"",AK37&lt;&gt;""),1+MAX($AI$10:AI36),"")</f>
        <v/>
      </c>
      <c r="AJ37" s="499"/>
      <c r="AK37" s="498"/>
      <c r="AL37" s="496"/>
      <c r="AM37" s="1"/>
      <c r="AY37" s="68"/>
      <c r="AZ37" s="69"/>
      <c r="BC37" s="68"/>
      <c r="BD37" s="69"/>
      <c r="BG37" s="68"/>
    </row>
    <row r="38" spans="3:59" x14ac:dyDescent="0.75">
      <c r="C38" s="7">
        <v>12</v>
      </c>
      <c r="D38" s="511" t="str">
        <f>IF(M208=0,"",M208)</f>
        <v>supervision</v>
      </c>
      <c r="E38" s="512">
        <f t="shared" si="1"/>
        <v>9.6036445350369676E-3</v>
      </c>
      <c r="F38" s="426">
        <f t="shared" si="2"/>
        <v>3300000</v>
      </c>
      <c r="G38" s="513">
        <f>IF($F38&lt;&gt;"",$F38/Summary!$C$8,"")</f>
        <v>5374.5928338762214</v>
      </c>
      <c r="H38" s="502">
        <f>IF($F38&lt;&gt;"",$F38/Summary!$C$10,"")</f>
        <v>67.622950819672127</v>
      </c>
      <c r="I38" s="383"/>
      <c r="J38" s="1"/>
      <c r="N38" s="491"/>
      <c r="O38" s="492" t="str">
        <f>IF(OR(P38&lt;&gt;"",Q38&lt;&gt;""),1+MAX($O$10:O37),"")</f>
        <v/>
      </c>
      <c r="P38" s="499"/>
      <c r="Q38" s="498"/>
      <c r="R38" s="492"/>
      <c r="S38" s="492" t="str">
        <f>IF(OR(T38&lt;&gt;"",U38&lt;&gt;""),1+MAX($S$10:S37),"")</f>
        <v/>
      </c>
      <c r="T38" s="499"/>
      <c r="U38" s="498"/>
      <c r="V38" s="492"/>
      <c r="W38" s="492" t="str">
        <f>IF(OR(X38&lt;&gt;"",Y38&lt;&gt;""),1+MAX($W$10:W37),"")</f>
        <v/>
      </c>
      <c r="X38" s="499"/>
      <c r="Y38" s="498"/>
      <c r="Z38" s="492"/>
      <c r="AA38" s="492" t="str">
        <f>IF(OR(AB38&lt;&gt;"",AC38&lt;&gt;""),1+MAX($AA$10:AA37),"")</f>
        <v/>
      </c>
      <c r="AB38" s="499"/>
      <c r="AC38" s="498"/>
      <c r="AD38" s="492"/>
      <c r="AE38" s="492" t="str">
        <f>IF(OR(AF38&lt;&gt;"",AG38&lt;&gt;""),1+MAX($AE$10:AE37),"")</f>
        <v/>
      </c>
      <c r="AF38" s="499"/>
      <c r="AG38" s="498"/>
      <c r="AH38" s="492"/>
      <c r="AI38" s="492" t="str">
        <f>IF(OR(AJ38&lt;&gt;"",AK38&lt;&gt;""),1+MAX($AI$10:AI37),"")</f>
        <v/>
      </c>
      <c r="AJ38" s="499"/>
      <c r="AK38" s="498"/>
      <c r="AL38" s="496"/>
      <c r="AM38" s="1"/>
      <c r="AY38" s="68"/>
      <c r="AZ38" s="69"/>
      <c r="BC38" s="68"/>
      <c r="BD38" s="69"/>
      <c r="BG38" s="68"/>
    </row>
    <row r="39" spans="3:59" x14ac:dyDescent="0.75">
      <c r="C39" s="7">
        <v>13</v>
      </c>
      <c r="D39" s="511" t="str">
        <f t="shared" si="0"/>
        <v>FFE Procurement Agent, % of FF&amp;E and OS&amp;E</v>
      </c>
      <c r="E39" s="512">
        <f t="shared" si="1"/>
        <v>1.2110021146962796E-2</v>
      </c>
      <c r="F39" s="426">
        <f t="shared" si="2"/>
        <v>4161240</v>
      </c>
      <c r="G39" s="513">
        <f>IF($F39&lt;&gt;"",$F39/Summary!$C$8,"")</f>
        <v>6777.2638436482084</v>
      </c>
      <c r="H39" s="502">
        <f>IF($F39&lt;&gt;"",$F39/Summary!$C$10,"")</f>
        <v>85.271311475409831</v>
      </c>
      <c r="I39" s="383"/>
      <c r="J39" s="1"/>
      <c r="N39" s="491"/>
      <c r="O39" s="492" t="str">
        <f>IF(OR(P39&lt;&gt;"",Q39&lt;&gt;""),1+MAX($O$10:O38),"")</f>
        <v/>
      </c>
      <c r="P39" s="499"/>
      <c r="Q39" s="498"/>
      <c r="R39" s="492"/>
      <c r="S39" s="492" t="str">
        <f>IF(OR(T39&lt;&gt;"",U39&lt;&gt;""),1+MAX($S$10:S38),"")</f>
        <v/>
      </c>
      <c r="T39" s="499"/>
      <c r="U39" s="498"/>
      <c r="V39" s="492"/>
      <c r="W39" s="492" t="str">
        <f>IF(OR(X39&lt;&gt;"",Y39&lt;&gt;""),1+MAX($W$10:W38),"")</f>
        <v/>
      </c>
      <c r="X39" s="499"/>
      <c r="Y39" s="498"/>
      <c r="Z39" s="492"/>
      <c r="AA39" s="492" t="str">
        <f>IF(OR(AB39&lt;&gt;"",AC39&lt;&gt;""),1+MAX($AA$10:AA38),"")</f>
        <v/>
      </c>
      <c r="AB39" s="499"/>
      <c r="AC39" s="498"/>
      <c r="AD39" s="492"/>
      <c r="AE39" s="492" t="str">
        <f>IF(OR(AF39&lt;&gt;"",AG39&lt;&gt;""),1+MAX($AE$10:AE38),"")</f>
        <v/>
      </c>
      <c r="AF39" s="499"/>
      <c r="AG39" s="498"/>
      <c r="AH39" s="492"/>
      <c r="AI39" s="492" t="str">
        <f>IF(OR(AJ39&lt;&gt;"",AK39&lt;&gt;""),1+MAX($AI$10:AI38),"")</f>
        <v/>
      </c>
      <c r="AJ39" s="499"/>
      <c r="AK39" s="498"/>
      <c r="AL39" s="496"/>
      <c r="AM39" s="1"/>
      <c r="AY39" s="68"/>
      <c r="AZ39" s="69"/>
      <c r="BC39" s="68"/>
      <c r="BD39" s="69"/>
      <c r="BG39" s="68"/>
    </row>
    <row r="40" spans="3:59" x14ac:dyDescent="0.75">
      <c r="C40" s="7">
        <v>14</v>
      </c>
      <c r="D40" s="511" t="str">
        <f t="shared" si="0"/>
        <v>Brand Operator's Technical Asssistance</v>
      </c>
      <c r="E40" s="512">
        <f t="shared" si="1"/>
        <v>4.0378959976859977E-3</v>
      </c>
      <c r="F40" s="426">
        <f t="shared" si="2"/>
        <v>1387500</v>
      </c>
      <c r="G40" s="513">
        <f>IF($F40&lt;&gt;"",$F40/Summary!$C$8,"")</f>
        <v>2259.7719869706839</v>
      </c>
      <c r="H40" s="502">
        <f>IF($F40&lt;&gt;"",$F40/Summary!$C$10,"")</f>
        <v>28.432377049180328</v>
      </c>
      <c r="I40" s="383"/>
      <c r="J40" s="1"/>
      <c r="N40" s="491"/>
      <c r="O40" s="492" t="str">
        <f>IF(OR(P40&lt;&gt;"",Q40&lt;&gt;""),1+MAX($O$10:O39),"")</f>
        <v/>
      </c>
      <c r="P40" s="499"/>
      <c r="Q40" s="498"/>
      <c r="R40" s="492"/>
      <c r="S40" s="492" t="str">
        <f>IF(OR(T40&lt;&gt;"",U40&lt;&gt;""),1+MAX($S$10:S39),"")</f>
        <v/>
      </c>
      <c r="T40" s="499"/>
      <c r="U40" s="498"/>
      <c r="V40" s="492"/>
      <c r="W40" s="492" t="str">
        <f>IF(OR(X40&lt;&gt;"",Y40&lt;&gt;""),1+MAX($W$10:W39),"")</f>
        <v/>
      </c>
      <c r="X40" s="499"/>
      <c r="Y40" s="498"/>
      <c r="Z40" s="492"/>
      <c r="AA40" s="492" t="str">
        <f>IF(OR(AB40&lt;&gt;"",AC40&lt;&gt;""),1+MAX($AA$10:AA39),"")</f>
        <v/>
      </c>
      <c r="AB40" s="499"/>
      <c r="AC40" s="498"/>
      <c r="AD40" s="492"/>
      <c r="AE40" s="492" t="str">
        <f>IF(OR(AF40&lt;&gt;"",AG40&lt;&gt;""),1+MAX($AE$10:AE39),"")</f>
        <v/>
      </c>
      <c r="AF40" s="499"/>
      <c r="AG40" s="498"/>
      <c r="AH40" s="492"/>
      <c r="AI40" s="492" t="str">
        <f>IF(OR(AJ40&lt;&gt;"",AK40&lt;&gt;""),1+MAX($AI$10:AI39),"")</f>
        <v/>
      </c>
      <c r="AJ40" s="499"/>
      <c r="AK40" s="498"/>
      <c r="AL40" s="496"/>
      <c r="AM40" s="1"/>
      <c r="AY40" s="68"/>
      <c r="AZ40" s="69"/>
      <c r="BC40" s="68"/>
      <c r="BD40" s="69"/>
      <c r="BG40" s="68"/>
    </row>
    <row r="41" spans="3:59" x14ac:dyDescent="0.75">
      <c r="C41" s="7">
        <v>15</v>
      </c>
      <c r="D41" s="511" t="str">
        <f t="shared" si="0"/>
        <v>Construction Gurantor's fee, GMP</v>
      </c>
      <c r="E41" s="512">
        <f t="shared" si="1"/>
        <v>1.2804859380049289E-2</v>
      </c>
      <c r="F41" s="426">
        <f t="shared" si="2"/>
        <v>4400000</v>
      </c>
      <c r="G41" s="513">
        <f>IF($F41&lt;&gt;"",$F41/Summary!$C$8,"")</f>
        <v>7166.1237785016283</v>
      </c>
      <c r="H41" s="502">
        <f>IF($F41&lt;&gt;"",$F41/Summary!$C$10,"")</f>
        <v>90.163934426229503</v>
      </c>
      <c r="I41" s="383"/>
      <c r="J41" s="1"/>
      <c r="N41" s="491"/>
      <c r="O41" s="492" t="str">
        <f>IF(OR(P41&lt;&gt;"",Q41&lt;&gt;""),1+MAX($O$10:O40),"")</f>
        <v/>
      </c>
      <c r="P41" s="499"/>
      <c r="Q41" s="498"/>
      <c r="R41" s="492"/>
      <c r="S41" s="492" t="str">
        <f>IF(OR(T41&lt;&gt;"",U41&lt;&gt;""),1+MAX($S$10:S40),"")</f>
        <v/>
      </c>
      <c r="T41" s="499"/>
      <c r="U41" s="498"/>
      <c r="V41" s="492"/>
      <c r="W41" s="492" t="str">
        <f>IF(OR(X41&lt;&gt;"",Y41&lt;&gt;""),1+MAX($W$10:W40),"")</f>
        <v/>
      </c>
      <c r="X41" s="499"/>
      <c r="Y41" s="498"/>
      <c r="Z41" s="492"/>
      <c r="AA41" s="492" t="str">
        <f>IF(OR(AB41&lt;&gt;"",AC41&lt;&gt;""),1+MAX($AA$10:AA40),"")</f>
        <v/>
      </c>
      <c r="AB41" s="499"/>
      <c r="AC41" s="498"/>
      <c r="AD41" s="492"/>
      <c r="AE41" s="492" t="str">
        <f>IF(OR(AF41&lt;&gt;"",AG41&lt;&gt;""),1+MAX($AE$10:AE40),"")</f>
        <v/>
      </c>
      <c r="AF41" s="499"/>
      <c r="AG41" s="498"/>
      <c r="AH41" s="492"/>
      <c r="AI41" s="492" t="str">
        <f>IF(OR(AJ41&lt;&gt;"",AK41&lt;&gt;""),1+MAX($AI$10:AI40),"")</f>
        <v/>
      </c>
      <c r="AJ41" s="499"/>
      <c r="AK41" s="498"/>
      <c r="AL41" s="496"/>
      <c r="AM41" s="1"/>
      <c r="AZ41" s="69"/>
      <c r="BC41" s="68"/>
      <c r="BD41" s="69"/>
      <c r="BG41" s="68"/>
    </row>
    <row r="42" spans="3:59" ht="15.5" thickBot="1" x14ac:dyDescent="0.9">
      <c r="C42" s="7">
        <v>16</v>
      </c>
      <c r="D42" s="511" t="str">
        <f t="shared" si="0"/>
        <v>Insurance</v>
      </c>
      <c r="E42" s="512">
        <f t="shared" si="1"/>
        <v>9.6036445350369676E-3</v>
      </c>
      <c r="F42" s="426">
        <f t="shared" si="2"/>
        <v>3300000</v>
      </c>
      <c r="G42" s="513">
        <f>IF($F42&lt;&gt;"",$F42/Summary!$C$8,"")</f>
        <v>5374.5928338762214</v>
      </c>
      <c r="H42" s="502">
        <f>IF($F42&lt;&gt;"",$F42/Summary!$C$10,"")</f>
        <v>67.622950819672127</v>
      </c>
      <c r="I42" s="383"/>
      <c r="J42" s="1"/>
      <c r="N42" s="491"/>
      <c r="O42" s="492" t="str">
        <f>IF(OR(P42&lt;&gt;"",Q42&lt;&gt;""),1+MAX($O$10:O41),"")</f>
        <v/>
      </c>
      <c r="P42" s="514"/>
      <c r="Q42" s="515"/>
      <c r="R42" s="492"/>
      <c r="S42" s="492" t="str">
        <f>IF(OR(T42&lt;&gt;"",U42&lt;&gt;""),1+MAX($S$10:S41),"")</f>
        <v/>
      </c>
      <c r="T42" s="514"/>
      <c r="U42" s="515"/>
      <c r="V42" s="492"/>
      <c r="W42" s="492" t="str">
        <f>IF(OR(X42&lt;&gt;"",Y42&lt;&gt;""),1+MAX($W$10:W41),"")</f>
        <v/>
      </c>
      <c r="X42" s="514"/>
      <c r="Y42" s="515"/>
      <c r="Z42" s="492"/>
      <c r="AA42" s="492" t="str">
        <f>IF(OR(AB42&lt;&gt;"",AC42&lt;&gt;""),1+MAX($AA$10:AA41),"")</f>
        <v/>
      </c>
      <c r="AB42" s="514"/>
      <c r="AC42" s="515"/>
      <c r="AD42" s="492"/>
      <c r="AE42" s="492" t="str">
        <f>IF(OR(AF42&lt;&gt;"",AG42&lt;&gt;""),1+MAX($AE$10:AE41),"")</f>
        <v/>
      </c>
      <c r="AF42" s="514"/>
      <c r="AG42" s="515"/>
      <c r="AH42" s="492"/>
      <c r="AI42" s="492" t="str">
        <f>IF(OR(AJ42&lt;&gt;"",AK42&lt;&gt;""),1+MAX($AI$10:AI41),"")</f>
        <v/>
      </c>
      <c r="AJ42" s="514"/>
      <c r="AK42" s="515"/>
      <c r="AL42" s="496"/>
      <c r="AM42" s="1"/>
    </row>
    <row r="43" spans="3:59" hidden="1" x14ac:dyDescent="0.75">
      <c r="D43" s="319"/>
      <c r="E43" s="512"/>
      <c r="G43" s="513"/>
      <c r="H43" s="502" t="str">
        <f>IF($F43&lt;&gt;"",$F43/Summary!$C$10,"")</f>
        <v/>
      </c>
      <c r="I43" s="383"/>
      <c r="J43" s="1"/>
      <c r="N43" s="491"/>
      <c r="O43" s="492">
        <f>MAX(O10:O42)+1</f>
        <v>7</v>
      </c>
      <c r="P43" s="492"/>
      <c r="Q43" s="492"/>
      <c r="R43" s="492"/>
      <c r="S43" s="492">
        <f>MAX(S10:S42)+1</f>
        <v>17</v>
      </c>
      <c r="T43" s="516"/>
      <c r="U43" s="517"/>
      <c r="V43" s="492"/>
      <c r="W43" s="492">
        <f>MAX(W10:W42)+1</f>
        <v>20</v>
      </c>
      <c r="X43" s="516"/>
      <c r="Y43" s="517"/>
      <c r="Z43" s="492"/>
      <c r="AA43" s="492">
        <f>MAX(AA10:AA42)+1</f>
        <v>22</v>
      </c>
      <c r="AB43" s="516"/>
      <c r="AC43" s="517"/>
      <c r="AD43" s="492"/>
      <c r="AE43" s="492">
        <f>MAX(AE10:AE42)+1</f>
        <v>28</v>
      </c>
      <c r="AF43" s="516"/>
      <c r="AG43" s="517"/>
      <c r="AH43" s="492"/>
      <c r="AI43" s="492">
        <f>MAX(AI10:AI42)+1</f>
        <v>32</v>
      </c>
      <c r="AJ43" s="492"/>
      <c r="AK43" s="492"/>
      <c r="AL43" s="496"/>
      <c r="AM43" s="1"/>
    </row>
    <row r="44" spans="3:59" ht="15.5" thickBot="1" x14ac:dyDescent="0.9">
      <c r="C44" s="7">
        <v>17</v>
      </c>
      <c r="D44" s="511" t="str">
        <f t="shared" ref="D44:D107" si="3">IF(M213=0,"",M213)</f>
        <v/>
      </c>
      <c r="E44" s="512" t="str">
        <f t="shared" ref="E44:E75" si="4">IFERROR(IF(N213=0,"",F44/$F$19),"")</f>
        <v/>
      </c>
      <c r="F44" s="426" t="str">
        <f t="shared" ref="F44:F107" si="5">IF(N213=0,"",N213)</f>
        <v/>
      </c>
      <c r="G44" s="513" t="str">
        <f>IF($F44&lt;&gt;"",$F44/Summary!$C$8,"")</f>
        <v/>
      </c>
      <c r="H44" s="502" t="str">
        <f>IF($F44&lt;&gt;"",$F44/Summary!$C$10,"")</f>
        <v/>
      </c>
      <c r="I44" s="383"/>
      <c r="J44" s="1"/>
      <c r="N44" s="518"/>
      <c r="O44" s="519"/>
      <c r="P44" s="519"/>
      <c r="Q44" s="519"/>
      <c r="R44" s="519"/>
      <c r="S44" s="519"/>
      <c r="T44" s="519"/>
      <c r="U44" s="519"/>
      <c r="V44" s="519"/>
      <c r="W44" s="519"/>
      <c r="X44" s="519"/>
      <c r="Y44" s="519"/>
      <c r="Z44" s="519"/>
      <c r="AA44" s="519"/>
      <c r="AB44" s="519"/>
      <c r="AC44" s="519"/>
      <c r="AD44" s="519"/>
      <c r="AE44" s="519"/>
      <c r="AF44" s="519"/>
      <c r="AG44" s="519"/>
      <c r="AH44" s="519"/>
      <c r="AI44" s="519"/>
      <c r="AJ44" s="519"/>
      <c r="AK44" s="519"/>
      <c r="AL44" s="520"/>
      <c r="AM44" s="1"/>
    </row>
    <row r="45" spans="3:59" x14ac:dyDescent="0.75">
      <c r="C45" s="7">
        <v>18</v>
      </c>
      <c r="D45" s="511" t="str">
        <f t="shared" si="3"/>
        <v>Hard Costs</v>
      </c>
      <c r="E45" s="512">
        <f t="shared" si="4"/>
        <v>0.64024296900246447</v>
      </c>
      <c r="F45" s="426">
        <f t="shared" si="5"/>
        <v>220000000</v>
      </c>
      <c r="G45" s="513">
        <f>IF($F45&lt;&gt;"",$F45/Summary!$C$8,"")</f>
        <v>358306.18892508146</v>
      </c>
      <c r="H45" s="695">
        <f>IF($F45&lt;&gt;"",$F45/Summary!$C$10,"")</f>
        <v>4508.1967213114758</v>
      </c>
      <c r="I45" s="383"/>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row>
    <row r="46" spans="3:59" x14ac:dyDescent="0.75">
      <c r="C46" s="7">
        <v>19</v>
      </c>
      <c r="D46" s="511" t="str">
        <f t="shared" si="3"/>
        <v>All in</v>
      </c>
      <c r="E46" s="512">
        <f t="shared" si="4"/>
        <v>0.64024296900246447</v>
      </c>
      <c r="F46" s="426">
        <f t="shared" si="5"/>
        <v>220000000</v>
      </c>
      <c r="G46" s="513">
        <f>IF($F46&lt;&gt;"",$F46/Summary!$C$8,"")</f>
        <v>358306.18892508146</v>
      </c>
      <c r="H46" s="502">
        <f>IF($F46&lt;&gt;"",$F46/Summary!$C$10,"")</f>
        <v>4508.1967213114758</v>
      </c>
      <c r="I46" s="383"/>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row>
    <row r="47" spans="3:59" x14ac:dyDescent="0.75">
      <c r="C47" s="7">
        <v>20</v>
      </c>
      <c r="D47" s="511" t="str">
        <f t="shared" si="3"/>
        <v/>
      </c>
      <c r="E47" s="512" t="str">
        <f t="shared" si="4"/>
        <v/>
      </c>
      <c r="F47" s="426" t="str">
        <f t="shared" si="5"/>
        <v/>
      </c>
      <c r="G47" s="513" t="str">
        <f>IF($F47&lt;&gt;"",$F47/Summary!$C$8,"")</f>
        <v/>
      </c>
      <c r="H47" s="502" t="str">
        <f>IF($F47&lt;&gt;"",$F47/Summary!$C$10,"")</f>
        <v/>
      </c>
      <c r="I47" s="383"/>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row>
    <row r="48" spans="3:59" x14ac:dyDescent="0.75">
      <c r="C48" s="7">
        <v>21</v>
      </c>
      <c r="D48" s="511" t="str">
        <f t="shared" si="3"/>
        <v>FF&amp;E &amp; OS&amp;E</v>
      </c>
      <c r="E48" s="512" t="str">
        <f t="shared" si="4"/>
        <v/>
      </c>
      <c r="F48" s="426" t="str">
        <f t="shared" si="5"/>
        <v/>
      </c>
      <c r="G48" s="513" t="str">
        <f>IF($F48&lt;&gt;"",$F48/Summary!$C$8,"")</f>
        <v/>
      </c>
      <c r="H48" s="502" t="str">
        <f>IF($F48&lt;&gt;"",$F48/Summary!$C$10,"")</f>
        <v/>
      </c>
      <c r="I48" s="383"/>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row>
    <row r="49" spans="3:39" x14ac:dyDescent="0.75">
      <c r="C49" s="7">
        <v>22</v>
      </c>
      <c r="D49" s="511" t="str">
        <f t="shared" si="3"/>
        <v/>
      </c>
      <c r="E49" s="512" t="str">
        <f t="shared" si="4"/>
        <v/>
      </c>
      <c r="F49" s="426" t="str">
        <f t="shared" si="5"/>
        <v/>
      </c>
      <c r="G49" s="513" t="str">
        <f>IF($F49&lt;&gt;"",$F49/Summary!$C$8,"")</f>
        <v/>
      </c>
      <c r="H49" s="502" t="str">
        <f>IF($F49&lt;&gt;"",$F49/Summary!$C$10,"")</f>
        <v/>
      </c>
      <c r="I49" s="383"/>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row>
    <row r="50" spans="3:39" ht="17" x14ac:dyDescent="1.2">
      <c r="C50" s="7">
        <v>23</v>
      </c>
      <c r="D50" s="511" t="str">
        <f t="shared" si="3"/>
        <v>Pre-opening Budget</v>
      </c>
      <c r="E50" s="512">
        <f t="shared" si="4"/>
        <v>8.1994752962020162E-2</v>
      </c>
      <c r="F50" s="426">
        <f t="shared" si="5"/>
        <v>28175000</v>
      </c>
      <c r="G50" s="513">
        <f>IF($F50&lt;&gt;"",$F50/Summary!$C$8,"")</f>
        <v>45887.622149837131</v>
      </c>
      <c r="H50" s="696">
        <f>IF($F50&lt;&gt;"",$F50/Summary!$C$10,"")</f>
        <v>577.35655737704917</v>
      </c>
      <c r="I50" s="383"/>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row>
    <row r="51" spans="3:39" x14ac:dyDescent="0.75">
      <c r="C51" s="7">
        <v>24</v>
      </c>
      <c r="D51" s="511" t="str">
        <f t="shared" si="3"/>
        <v>Mobilization &amp; Working Capital, # months</v>
      </c>
      <c r="E51" s="512">
        <f t="shared" si="4"/>
        <v>4.3652929704713489E-2</v>
      </c>
      <c r="F51" s="426">
        <f t="shared" si="5"/>
        <v>15000000</v>
      </c>
      <c r="G51" s="513">
        <f>IF($F51&lt;&gt;"",$F51/Summary!$C$8,"")</f>
        <v>24429.967426710096</v>
      </c>
      <c r="H51" s="502">
        <f>IF($F51&lt;&gt;"",$F51/Summary!$C$10,"")</f>
        <v>307.37704918032784</v>
      </c>
      <c r="I51" s="383"/>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row>
    <row r="52" spans="3:39" x14ac:dyDescent="0.75">
      <c r="C52" s="7">
        <v>25</v>
      </c>
      <c r="D52" s="511" t="str">
        <f t="shared" si="3"/>
        <v>Insurance</v>
      </c>
      <c r="E52" s="512">
        <f t="shared" si="4"/>
        <v>6.4024296900246445E-3</v>
      </c>
      <c r="F52" s="426">
        <f t="shared" si="5"/>
        <v>2200000</v>
      </c>
      <c r="G52" s="513">
        <f>IF($F52&lt;&gt;"",$F52/Summary!$C$8,"")</f>
        <v>3583.0618892508141</v>
      </c>
      <c r="H52" s="502">
        <f>IF($F52&lt;&gt;"",$F52/Summary!$C$10,"")</f>
        <v>45.081967213114751</v>
      </c>
      <c r="I52" s="383"/>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row>
    <row r="53" spans="3:39" x14ac:dyDescent="0.75">
      <c r="C53" s="7">
        <v>26</v>
      </c>
      <c r="D53" s="511" t="str">
        <f t="shared" si="3"/>
        <v>Pre-opening Budget, X SAR/ key</v>
      </c>
      <c r="E53" s="512">
        <f t="shared" si="4"/>
        <v>2.5536963877257388E-2</v>
      </c>
      <c r="F53" s="426">
        <f t="shared" si="5"/>
        <v>8775000</v>
      </c>
      <c r="G53" s="513">
        <f>IF($F53&lt;&gt;"",$F53/Summary!$C$8,"")</f>
        <v>14291.530944625407</v>
      </c>
      <c r="H53" s="502">
        <f>IF($F53&lt;&gt;"",$F53/Summary!$C$10,"")</f>
        <v>179.8155737704918</v>
      </c>
      <c r="I53" s="383"/>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row>
    <row r="54" spans="3:39" ht="17" x14ac:dyDescent="1.2">
      <c r="C54" s="7">
        <v>27</v>
      </c>
      <c r="D54" s="511" t="str">
        <f t="shared" si="3"/>
        <v xml:space="preserve">Marketing </v>
      </c>
      <c r="E54" s="512">
        <f t="shared" si="4"/>
        <v>3.2012148450123222E-3</v>
      </c>
      <c r="F54" s="426">
        <f t="shared" si="5"/>
        <v>1100000</v>
      </c>
      <c r="G54" s="513">
        <f>IF($F54&lt;&gt;"",$F54/Summary!$C$8,"")</f>
        <v>1791.5309446254071</v>
      </c>
      <c r="H54" s="696">
        <f>IF($F54&lt;&gt;"",$F54/Summary!$C$10,"")</f>
        <v>22.540983606557376</v>
      </c>
      <c r="I54" s="383"/>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row>
    <row r="55" spans="3:39" x14ac:dyDescent="0.75">
      <c r="C55" s="7">
        <v>28</v>
      </c>
      <c r="D55" s="511" t="str">
        <f t="shared" si="3"/>
        <v/>
      </c>
      <c r="E55" s="512" t="str">
        <f t="shared" si="4"/>
        <v/>
      </c>
      <c r="F55" s="426" t="str">
        <f t="shared" si="5"/>
        <v/>
      </c>
      <c r="G55" s="513" t="str">
        <f>IF($F55&lt;&gt;"",$F55/Summary!$C$8,"")</f>
        <v/>
      </c>
      <c r="H55" s="502" t="str">
        <f>IF($F55&lt;&gt;"",$F55/Summary!$C$10,"")</f>
        <v/>
      </c>
      <c r="I55" s="383"/>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row>
    <row r="56" spans="3:39" x14ac:dyDescent="0.75">
      <c r="C56" s="7">
        <v>29</v>
      </c>
      <c r="D56" s="511" t="str">
        <f t="shared" si="3"/>
        <v>Development Fee &amp; Expenses</v>
      </c>
      <c r="E56" s="512">
        <f t="shared" si="4"/>
        <v>7.3962247211743368E-2</v>
      </c>
      <c r="F56" s="426">
        <f t="shared" si="5"/>
        <v>25414874</v>
      </c>
      <c r="G56" s="513">
        <f>IF($F56&lt;&gt;"",$F56/Summary!$C$8,"")</f>
        <v>41392.302931596088</v>
      </c>
      <c r="H56" s="502">
        <f>IF($F56&lt;&gt;"",$F56/Summary!$C$10,"")</f>
        <v>520.79659836065571</v>
      </c>
      <c r="I56" s="383"/>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row>
    <row r="57" spans="3:39" ht="17" x14ac:dyDescent="1.2">
      <c r="C57" s="7">
        <v>30</v>
      </c>
      <c r="D57" s="511" t="str">
        <f t="shared" si="3"/>
        <v>Development Fee</v>
      </c>
      <c r="E57" s="512">
        <f t="shared" si="4"/>
        <v>7.3962247211743368E-2</v>
      </c>
      <c r="F57" s="426">
        <f t="shared" si="5"/>
        <v>25414874</v>
      </c>
      <c r="G57" s="513">
        <f>IF($F57&lt;&gt;"",$F57/Summary!$C$8,"")</f>
        <v>41392.302931596088</v>
      </c>
      <c r="H57" s="696">
        <f>IF($F57&lt;&gt;"",$F57/Summary!$C$10,"")</f>
        <v>520.79659836065571</v>
      </c>
      <c r="I57" s="383"/>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row>
    <row r="58" spans="3:39" x14ac:dyDescent="0.75">
      <c r="C58" s="7">
        <v>31</v>
      </c>
      <c r="D58" s="511" t="str">
        <f t="shared" si="3"/>
        <v>Development Gurantor's fee</v>
      </c>
      <c r="E58" s="512" t="str">
        <f t="shared" si="4"/>
        <v/>
      </c>
      <c r="F58" s="426" t="str">
        <f t="shared" si="5"/>
        <v/>
      </c>
      <c r="G58" s="513" t="str">
        <f>IF($F58&lt;&gt;"",$F58/Summary!$C$8,"")</f>
        <v/>
      </c>
      <c r="H58" s="502" t="str">
        <f>IF($F58&lt;&gt;"",$F58/Summary!$C$10,"")</f>
        <v/>
      </c>
      <c r="I58" s="383"/>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row>
    <row r="59" spans="3:39" x14ac:dyDescent="0.75">
      <c r="C59" s="7">
        <v>32</v>
      </c>
      <c r="D59" s="511" t="str">
        <f t="shared" si="3"/>
        <v/>
      </c>
      <c r="E59" s="512" t="str">
        <f t="shared" si="4"/>
        <v/>
      </c>
      <c r="F59" s="426" t="str">
        <f t="shared" si="5"/>
        <v/>
      </c>
      <c r="G59" s="513" t="str">
        <f>IF($F59&lt;&gt;"",$F59/Summary!$C$8,"")</f>
        <v/>
      </c>
      <c r="H59" s="502" t="str">
        <f>IF($F59&lt;&gt;"",$F59/Summary!$C$10,"")</f>
        <v/>
      </c>
      <c r="I59" s="383"/>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row>
    <row r="60" spans="3:39" x14ac:dyDescent="0.75">
      <c r="C60" s="7">
        <v>33</v>
      </c>
      <c r="D60" s="511" t="str">
        <f t="shared" si="3"/>
        <v/>
      </c>
      <c r="E60" s="512" t="str">
        <f t="shared" si="4"/>
        <v/>
      </c>
      <c r="F60" s="426" t="str">
        <f t="shared" si="5"/>
        <v/>
      </c>
      <c r="G60" s="513" t="str">
        <f>IF($F60&lt;&gt;"",$F60/Summary!$C$8,"")</f>
        <v/>
      </c>
      <c r="H60" s="502" t="str">
        <f>IF($F60&lt;&gt;"",$F60/Summary!$C$10,"")</f>
        <v/>
      </c>
      <c r="I60" s="383"/>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row>
    <row r="61" spans="3:39" x14ac:dyDescent="0.75">
      <c r="C61" s="7">
        <v>34</v>
      </c>
      <c r="D61" s="511" t="str">
        <f t="shared" si="3"/>
        <v/>
      </c>
      <c r="E61" s="512" t="str">
        <f t="shared" si="4"/>
        <v/>
      </c>
      <c r="F61" s="426" t="str">
        <f t="shared" si="5"/>
        <v/>
      </c>
      <c r="G61" s="513" t="str">
        <f>IF($F61&lt;&gt;"",$F61/Summary!$C$8,"")</f>
        <v/>
      </c>
      <c r="H61" s="502" t="str">
        <f>IF($F61&lt;&gt;"",$F61/Summary!$C$10,"")</f>
        <v/>
      </c>
      <c r="I61" s="383"/>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row>
    <row r="62" spans="3:39" x14ac:dyDescent="0.75">
      <c r="C62" s="7">
        <v>35</v>
      </c>
      <c r="D62" s="511" t="str">
        <f t="shared" si="3"/>
        <v/>
      </c>
      <c r="E62" s="512" t="str">
        <f t="shared" si="4"/>
        <v/>
      </c>
      <c r="F62" s="426" t="str">
        <f t="shared" si="5"/>
        <v/>
      </c>
      <c r="G62" s="513" t="str">
        <f>IF($F62&lt;&gt;"",$F62/Summary!$C$8,"")</f>
        <v/>
      </c>
      <c r="H62" s="502" t="str">
        <f>IF($F62&lt;&gt;"",$F62/Summary!$C$10,"")</f>
        <v/>
      </c>
      <c r="I62" s="383"/>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row>
    <row r="63" spans="3:39" x14ac:dyDescent="0.75">
      <c r="C63" s="7">
        <v>36</v>
      </c>
      <c r="D63" s="511" t="str">
        <f t="shared" si="3"/>
        <v/>
      </c>
      <c r="E63" s="512" t="str">
        <f t="shared" si="4"/>
        <v/>
      </c>
      <c r="F63" s="426" t="str">
        <f t="shared" si="5"/>
        <v/>
      </c>
      <c r="G63" s="513" t="str">
        <f>IF($F63&lt;&gt;"",$F63/Summary!$C$8,"")</f>
        <v/>
      </c>
      <c r="H63" s="502" t="str">
        <f>IF($F63&lt;&gt;"",$F63/Summary!$C$10,"")</f>
        <v/>
      </c>
      <c r="I63" s="383"/>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row>
    <row r="64" spans="3:39" x14ac:dyDescent="0.75">
      <c r="C64" s="7">
        <v>37</v>
      </c>
      <c r="D64" s="511" t="str">
        <f t="shared" si="3"/>
        <v/>
      </c>
      <c r="E64" s="512" t="str">
        <f t="shared" si="4"/>
        <v/>
      </c>
      <c r="F64" s="426" t="str">
        <f t="shared" si="5"/>
        <v/>
      </c>
      <c r="G64" s="513" t="str">
        <f>IF($F64&lt;&gt;"",$F64/Summary!$C$8,"")</f>
        <v/>
      </c>
      <c r="H64" s="502" t="str">
        <f>IF($F64&lt;&gt;"",$F64/Summary!$C$10,"")</f>
        <v/>
      </c>
      <c r="I64" s="383"/>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row>
    <row r="65" spans="3:39" x14ac:dyDescent="0.75">
      <c r="C65" s="7">
        <v>38</v>
      </c>
      <c r="D65" s="511" t="str">
        <f t="shared" si="3"/>
        <v/>
      </c>
      <c r="E65" s="512" t="str">
        <f t="shared" si="4"/>
        <v/>
      </c>
      <c r="F65" s="426" t="str">
        <f t="shared" si="5"/>
        <v/>
      </c>
      <c r="G65" s="513" t="str">
        <f>IF($F65&lt;&gt;"",$F65/Summary!$C$8,"")</f>
        <v/>
      </c>
      <c r="H65" s="502" t="str">
        <f>IF($F65&lt;&gt;"",$F65/Summary!$C$10,"")</f>
        <v/>
      </c>
      <c r="I65" s="383"/>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row>
    <row r="66" spans="3:39" hidden="1" x14ac:dyDescent="0.75">
      <c r="C66" s="7">
        <v>39</v>
      </c>
      <c r="D66" s="511" t="str">
        <f t="shared" si="3"/>
        <v/>
      </c>
      <c r="E66" s="512" t="str">
        <f t="shared" si="4"/>
        <v/>
      </c>
      <c r="F66" s="426" t="str">
        <f t="shared" si="5"/>
        <v/>
      </c>
      <c r="G66" s="513" t="str">
        <f>IF($F66&lt;&gt;"",$F66/Summary!$C$8,"")</f>
        <v/>
      </c>
      <c r="H66" s="502" t="str">
        <f>IF($F66&lt;&gt;"",$F66/Summary!$C$10,"")</f>
        <v/>
      </c>
      <c r="I66" s="383"/>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row>
    <row r="67" spans="3:39" hidden="1" x14ac:dyDescent="0.75">
      <c r="C67" s="7">
        <v>40</v>
      </c>
      <c r="D67" s="511" t="str">
        <f t="shared" si="3"/>
        <v/>
      </c>
      <c r="E67" s="512" t="str">
        <f t="shared" si="4"/>
        <v/>
      </c>
      <c r="F67" s="426" t="str">
        <f t="shared" si="5"/>
        <v/>
      </c>
      <c r="G67" s="513" t="str">
        <f>IF($F67&lt;&gt;"",$F67/Summary!$C$8,"")</f>
        <v/>
      </c>
      <c r="H67" s="502" t="str">
        <f>IF($F67&lt;&gt;"",$F67/Summary!$C$10,"")</f>
        <v/>
      </c>
      <c r="I67" s="383"/>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row>
    <row r="68" spans="3:39" hidden="1" x14ac:dyDescent="0.75">
      <c r="C68" s="7">
        <v>41</v>
      </c>
      <c r="D68" s="511" t="str">
        <f t="shared" si="3"/>
        <v/>
      </c>
      <c r="E68" s="512" t="str">
        <f t="shared" si="4"/>
        <v/>
      </c>
      <c r="F68" s="426" t="str">
        <f t="shared" si="5"/>
        <v/>
      </c>
      <c r="G68" s="513" t="str">
        <f>IF($F68&lt;&gt;"",$F68/Summary!$C$8,"")</f>
        <v/>
      </c>
      <c r="H68" s="502" t="str">
        <f>IF($F68&lt;&gt;"",$F68/Summary!$C$10,"")</f>
        <v/>
      </c>
      <c r="I68" s="383"/>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row>
    <row r="69" spans="3:39" hidden="1" x14ac:dyDescent="0.75">
      <c r="C69" s="7">
        <v>42</v>
      </c>
      <c r="D69" s="511" t="str">
        <f t="shared" si="3"/>
        <v/>
      </c>
      <c r="E69" s="512" t="str">
        <f t="shared" si="4"/>
        <v/>
      </c>
      <c r="F69" s="426" t="str">
        <f t="shared" si="5"/>
        <v/>
      </c>
      <c r="G69" s="513" t="str">
        <f>IF($F69&lt;&gt;"",$F69/Summary!$C$8,"")</f>
        <v/>
      </c>
      <c r="H69" s="502" t="str">
        <f>IF($F69&lt;&gt;"",$F69/Summary!$C$10,"")</f>
        <v/>
      </c>
      <c r="I69" s="383"/>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row>
    <row r="70" spans="3:39" hidden="1" x14ac:dyDescent="0.75">
      <c r="C70" s="7">
        <v>43</v>
      </c>
      <c r="D70" s="511" t="str">
        <f t="shared" si="3"/>
        <v/>
      </c>
      <c r="E70" s="512" t="str">
        <f t="shared" si="4"/>
        <v/>
      </c>
      <c r="F70" s="426" t="str">
        <f t="shared" si="5"/>
        <v/>
      </c>
      <c r="G70" s="513" t="str">
        <f>IF($F70&lt;&gt;"",$F70/Summary!$C$8,"")</f>
        <v/>
      </c>
      <c r="H70" s="502" t="str">
        <f>IF($F70&lt;&gt;"",$F70/Summary!$C$10,"")</f>
        <v/>
      </c>
      <c r="I70" s="383"/>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row>
    <row r="71" spans="3:39" hidden="1" x14ac:dyDescent="0.75">
      <c r="C71" s="7">
        <v>44</v>
      </c>
      <c r="D71" s="511" t="str">
        <f t="shared" si="3"/>
        <v/>
      </c>
      <c r="E71" s="512" t="str">
        <f t="shared" si="4"/>
        <v/>
      </c>
      <c r="F71" s="426" t="str">
        <f t="shared" si="5"/>
        <v/>
      </c>
      <c r="G71" s="513" t="str">
        <f>IF($F71&lt;&gt;"",$F71/Summary!$C$8,"")</f>
        <v/>
      </c>
      <c r="H71" s="502" t="str">
        <f>IF($F71&lt;&gt;"",$F71/Summary!$C$10,"")</f>
        <v/>
      </c>
      <c r="I71" s="383"/>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row>
    <row r="72" spans="3:39" hidden="1" x14ac:dyDescent="0.75">
      <c r="C72" s="7">
        <v>45</v>
      </c>
      <c r="D72" s="511" t="str">
        <f t="shared" si="3"/>
        <v/>
      </c>
      <c r="E72" s="512" t="str">
        <f t="shared" si="4"/>
        <v/>
      </c>
      <c r="F72" s="426" t="str">
        <f t="shared" si="5"/>
        <v/>
      </c>
      <c r="G72" s="513" t="str">
        <f>IF($F72&lt;&gt;"",$F72/Summary!$C$8,"")</f>
        <v/>
      </c>
      <c r="H72" s="502" t="str">
        <f>IF($F72&lt;&gt;"",$F72/Summary!$C$10,"")</f>
        <v/>
      </c>
      <c r="I72" s="383"/>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row>
    <row r="73" spans="3:39" hidden="1" x14ac:dyDescent="0.75">
      <c r="C73" s="7">
        <v>46</v>
      </c>
      <c r="D73" s="511" t="str">
        <f t="shared" si="3"/>
        <v/>
      </c>
      <c r="E73" s="512" t="str">
        <f t="shared" si="4"/>
        <v/>
      </c>
      <c r="F73" s="426" t="str">
        <f t="shared" si="5"/>
        <v/>
      </c>
      <c r="G73" s="513" t="str">
        <f>IF($F73&lt;&gt;"",$F73/Summary!$C$8,"")</f>
        <v/>
      </c>
      <c r="H73" s="502" t="str">
        <f>IF($F73&lt;&gt;"",$F73/Summary!$C$10,"")</f>
        <v/>
      </c>
      <c r="I73" s="383"/>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row>
    <row r="74" spans="3:39" hidden="1" x14ac:dyDescent="0.75">
      <c r="C74" s="7">
        <v>47</v>
      </c>
      <c r="D74" s="511" t="str">
        <f t="shared" si="3"/>
        <v/>
      </c>
      <c r="E74" s="512" t="str">
        <f t="shared" si="4"/>
        <v/>
      </c>
      <c r="F74" s="426" t="str">
        <f t="shared" si="5"/>
        <v/>
      </c>
      <c r="G74" s="513" t="str">
        <f>IF($F74&lt;&gt;"",$F74/Summary!$C$8,"")</f>
        <v/>
      </c>
      <c r="H74" s="502" t="str">
        <f>IF($F74&lt;&gt;"",$F74/Summary!$C$10,"")</f>
        <v/>
      </c>
      <c r="I74" s="383"/>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row>
    <row r="75" spans="3:39" hidden="1" x14ac:dyDescent="0.75">
      <c r="C75" s="7">
        <v>48</v>
      </c>
      <c r="D75" s="511" t="str">
        <f t="shared" si="3"/>
        <v/>
      </c>
      <c r="E75" s="512" t="str">
        <f t="shared" si="4"/>
        <v/>
      </c>
      <c r="F75" s="426" t="str">
        <f t="shared" si="5"/>
        <v/>
      </c>
      <c r="G75" s="513" t="str">
        <f>IF($F75&lt;&gt;"",$F75/Summary!$C$8,"")</f>
        <v/>
      </c>
      <c r="H75" s="502" t="str">
        <f>IF($F75&lt;&gt;"",$F75/Summary!$C$10,"")</f>
        <v/>
      </c>
      <c r="I75" s="383"/>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row>
    <row r="76" spans="3:39" hidden="1" x14ac:dyDescent="0.75">
      <c r="C76" s="7">
        <v>49</v>
      </c>
      <c r="D76" s="511" t="str">
        <f t="shared" si="3"/>
        <v/>
      </c>
      <c r="E76" s="512" t="str">
        <f t="shared" ref="E76:E107" si="6">IFERROR(IF(N245=0,"",F76/$F$19),"")</f>
        <v/>
      </c>
      <c r="F76" s="426" t="str">
        <f t="shared" si="5"/>
        <v/>
      </c>
      <c r="G76" s="513" t="str">
        <f>IF($F76&lt;&gt;"",$F76/Summary!$C$8,"")</f>
        <v/>
      </c>
      <c r="H76" s="502" t="str">
        <f>IF($F76&lt;&gt;"",$F76/Summary!$C$10,"")</f>
        <v/>
      </c>
      <c r="I76" s="383"/>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row>
    <row r="77" spans="3:39" hidden="1" x14ac:dyDescent="0.75">
      <c r="C77" s="7">
        <v>50</v>
      </c>
      <c r="D77" s="511" t="str">
        <f t="shared" si="3"/>
        <v/>
      </c>
      <c r="E77" s="512" t="str">
        <f t="shared" si="6"/>
        <v/>
      </c>
      <c r="F77" s="426" t="str">
        <f t="shared" si="5"/>
        <v/>
      </c>
      <c r="G77" s="513" t="str">
        <f>IF($F77&lt;&gt;"",$F77/Summary!$C$8,"")</f>
        <v/>
      </c>
      <c r="H77" s="502" t="str">
        <f>IF($F77&lt;&gt;"",$F77/Summary!$C$10,"")</f>
        <v/>
      </c>
      <c r="I77" s="383"/>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row>
    <row r="78" spans="3:39" hidden="1" x14ac:dyDescent="0.75">
      <c r="C78" s="7">
        <v>51</v>
      </c>
      <c r="D78" s="511" t="str">
        <f t="shared" si="3"/>
        <v/>
      </c>
      <c r="E78" s="512" t="str">
        <f t="shared" si="6"/>
        <v/>
      </c>
      <c r="F78" s="426" t="str">
        <f t="shared" si="5"/>
        <v/>
      </c>
      <c r="G78" s="513" t="str">
        <f>IF($F78&lt;&gt;"",$F78/Summary!$C$8,"")</f>
        <v/>
      </c>
      <c r="H78" s="502" t="str">
        <f>IF($F78&lt;&gt;"",$F78/Summary!$C$10,"")</f>
        <v/>
      </c>
      <c r="I78" s="383"/>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row>
    <row r="79" spans="3:39" hidden="1" x14ac:dyDescent="0.75">
      <c r="C79" s="7">
        <v>52</v>
      </c>
      <c r="D79" s="511" t="str">
        <f t="shared" si="3"/>
        <v/>
      </c>
      <c r="E79" s="512" t="str">
        <f t="shared" si="6"/>
        <v/>
      </c>
      <c r="F79" s="426" t="str">
        <f t="shared" si="5"/>
        <v/>
      </c>
      <c r="G79" s="513" t="str">
        <f>IF($F79&lt;&gt;"",$F79/Summary!$C$8,"")</f>
        <v/>
      </c>
      <c r="H79" s="502" t="str">
        <f>IF($F79&lt;&gt;"",$F79/Summary!$C$10,"")</f>
        <v/>
      </c>
      <c r="I79" s="383"/>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row>
    <row r="80" spans="3:39" hidden="1" x14ac:dyDescent="0.75">
      <c r="C80" s="7">
        <v>53</v>
      </c>
      <c r="D80" s="511" t="str">
        <f t="shared" si="3"/>
        <v/>
      </c>
      <c r="E80" s="512" t="str">
        <f t="shared" si="6"/>
        <v/>
      </c>
      <c r="F80" s="426" t="str">
        <f t="shared" si="5"/>
        <v/>
      </c>
      <c r="G80" s="513" t="str">
        <f>IF($F80&lt;&gt;"",$F80/Summary!$C$8,"")</f>
        <v/>
      </c>
      <c r="H80" s="502" t="str">
        <f>IF($F80&lt;&gt;"",$F80/Summary!$C$10,"")</f>
        <v/>
      </c>
      <c r="I80" s="383"/>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row>
    <row r="81" spans="3:39" hidden="1" x14ac:dyDescent="0.75">
      <c r="C81" s="7">
        <v>54</v>
      </c>
      <c r="D81" s="511" t="str">
        <f t="shared" si="3"/>
        <v/>
      </c>
      <c r="E81" s="512" t="str">
        <f t="shared" si="6"/>
        <v/>
      </c>
      <c r="F81" s="426" t="str">
        <f t="shared" si="5"/>
        <v/>
      </c>
      <c r="G81" s="513" t="str">
        <f>IF($F81&lt;&gt;"",$F81/Summary!$C$8,"")</f>
        <v/>
      </c>
      <c r="H81" s="502" t="str">
        <f>IF($F81&lt;&gt;"",$F81/Summary!$C$10,"")</f>
        <v/>
      </c>
      <c r="I81" s="383"/>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row>
    <row r="82" spans="3:39" hidden="1" x14ac:dyDescent="0.75">
      <c r="C82" s="7">
        <v>55</v>
      </c>
      <c r="D82" s="511" t="str">
        <f t="shared" si="3"/>
        <v/>
      </c>
      <c r="E82" s="512" t="str">
        <f t="shared" si="6"/>
        <v/>
      </c>
      <c r="F82" s="426" t="str">
        <f t="shared" si="5"/>
        <v/>
      </c>
      <c r="G82" s="513" t="str">
        <f>IF($F82&lt;&gt;"",$F82/Summary!$C$8,"")</f>
        <v/>
      </c>
      <c r="H82" s="502" t="str">
        <f>IF($F82&lt;&gt;"",$F82/Summary!$C$10,"")</f>
        <v/>
      </c>
      <c r="I82" s="383"/>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row>
    <row r="83" spans="3:39" hidden="1" x14ac:dyDescent="0.75">
      <c r="C83" s="7">
        <v>56</v>
      </c>
      <c r="D83" s="511" t="str">
        <f t="shared" si="3"/>
        <v/>
      </c>
      <c r="E83" s="512" t="str">
        <f t="shared" si="6"/>
        <v/>
      </c>
      <c r="F83" s="426" t="str">
        <f t="shared" si="5"/>
        <v/>
      </c>
      <c r="G83" s="513" t="str">
        <f>IF($F83&lt;&gt;"",$F83/Summary!$C$8,"")</f>
        <v/>
      </c>
      <c r="H83" s="502" t="str">
        <f>IF($F83&lt;&gt;"",$F83/Summary!$C$10,"")</f>
        <v/>
      </c>
      <c r="I83" s="383"/>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row>
    <row r="84" spans="3:39" hidden="1" x14ac:dyDescent="0.75">
      <c r="C84" s="7">
        <v>57</v>
      </c>
      <c r="D84" s="511" t="str">
        <f t="shared" si="3"/>
        <v/>
      </c>
      <c r="E84" s="512" t="str">
        <f t="shared" si="6"/>
        <v/>
      </c>
      <c r="F84" s="426" t="str">
        <f t="shared" si="5"/>
        <v/>
      </c>
      <c r="G84" s="513" t="str">
        <f>IF($F84&lt;&gt;"",$F84/Summary!$C$8,"")</f>
        <v/>
      </c>
      <c r="H84" s="502" t="str">
        <f>IF($F84&lt;&gt;"",$F84/Summary!$C$10,"")</f>
        <v/>
      </c>
      <c r="I84" s="383"/>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row>
    <row r="85" spans="3:39" hidden="1" x14ac:dyDescent="0.75">
      <c r="C85" s="7">
        <v>58</v>
      </c>
      <c r="D85" s="511" t="str">
        <f t="shared" si="3"/>
        <v/>
      </c>
      <c r="E85" s="512" t="str">
        <f t="shared" si="6"/>
        <v/>
      </c>
      <c r="F85" s="426" t="str">
        <f t="shared" si="5"/>
        <v/>
      </c>
      <c r="G85" s="513" t="str">
        <f>IF($F85&lt;&gt;"",$F85/Summary!$C$8,"")</f>
        <v/>
      </c>
      <c r="H85" s="502" t="str">
        <f>IF($F85&lt;&gt;"",$F85/Summary!$C$10,"")</f>
        <v/>
      </c>
      <c r="I85" s="383"/>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row>
    <row r="86" spans="3:39" hidden="1" x14ac:dyDescent="0.75">
      <c r="C86" s="7">
        <v>59</v>
      </c>
      <c r="D86" s="511" t="str">
        <f t="shared" si="3"/>
        <v/>
      </c>
      <c r="E86" s="512" t="str">
        <f t="shared" si="6"/>
        <v/>
      </c>
      <c r="F86" s="426" t="str">
        <f t="shared" si="5"/>
        <v/>
      </c>
      <c r="G86" s="513" t="str">
        <f>IF($F86&lt;&gt;"",$F86/Summary!$C$8,"")</f>
        <v/>
      </c>
      <c r="H86" s="502" t="str">
        <f>IF($F86&lt;&gt;"",$F86/Summary!$C$10,"")</f>
        <v/>
      </c>
      <c r="I86" s="383"/>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row>
    <row r="87" spans="3:39" hidden="1" x14ac:dyDescent="0.75">
      <c r="C87" s="7">
        <v>60</v>
      </c>
      <c r="D87" s="511" t="str">
        <f t="shared" si="3"/>
        <v/>
      </c>
      <c r="E87" s="512" t="str">
        <f t="shared" si="6"/>
        <v/>
      </c>
      <c r="F87" s="426" t="str">
        <f t="shared" si="5"/>
        <v/>
      </c>
      <c r="G87" s="513" t="str">
        <f>IF($F87&lt;&gt;"",$F87/Summary!$C$8,"")</f>
        <v/>
      </c>
      <c r="H87" s="502" t="str">
        <f>IF($F87&lt;&gt;"",$F87/Summary!$C$10,"")</f>
        <v/>
      </c>
      <c r="I87" s="383"/>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row>
    <row r="88" spans="3:39" hidden="1" x14ac:dyDescent="0.75">
      <c r="C88" s="7">
        <v>61</v>
      </c>
      <c r="D88" s="511" t="str">
        <f t="shared" si="3"/>
        <v/>
      </c>
      <c r="E88" s="512" t="str">
        <f t="shared" si="6"/>
        <v/>
      </c>
      <c r="F88" s="426" t="str">
        <f t="shared" si="5"/>
        <v/>
      </c>
      <c r="G88" s="513" t="str">
        <f>IF($F88&lt;&gt;"",$F88/Summary!$C$8,"")</f>
        <v/>
      </c>
      <c r="H88" s="502" t="str">
        <f>IF($F88&lt;&gt;"",$F88/Summary!$C$10,"")</f>
        <v/>
      </c>
      <c r="I88" s="383"/>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row>
    <row r="89" spans="3:39" hidden="1" x14ac:dyDescent="0.75">
      <c r="C89" s="7">
        <v>62</v>
      </c>
      <c r="D89" s="511" t="str">
        <f t="shared" si="3"/>
        <v/>
      </c>
      <c r="E89" s="512" t="str">
        <f t="shared" si="6"/>
        <v/>
      </c>
      <c r="F89" s="426" t="str">
        <f t="shared" si="5"/>
        <v/>
      </c>
      <c r="G89" s="513" t="str">
        <f>IF($F89&lt;&gt;"",$F89/Summary!$C$8,"")</f>
        <v/>
      </c>
      <c r="H89" s="502" t="str">
        <f>IF($F89&lt;&gt;"",$F89/Summary!$C$10,"")</f>
        <v/>
      </c>
      <c r="I89" s="383"/>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row>
    <row r="90" spans="3:39" hidden="1" x14ac:dyDescent="0.75">
      <c r="C90" s="7">
        <v>63</v>
      </c>
      <c r="D90" s="511" t="str">
        <f t="shared" si="3"/>
        <v/>
      </c>
      <c r="E90" s="512" t="str">
        <f t="shared" si="6"/>
        <v/>
      </c>
      <c r="F90" s="426" t="str">
        <f t="shared" si="5"/>
        <v/>
      </c>
      <c r="G90" s="513" t="str">
        <f>IF($F90&lt;&gt;"",$F90/Summary!$C$8,"")</f>
        <v/>
      </c>
      <c r="H90" s="502" t="str">
        <f>IF($F90&lt;&gt;"",$F90/Summary!$C$10,"")</f>
        <v/>
      </c>
      <c r="I90" s="383"/>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row>
    <row r="91" spans="3:39" hidden="1" x14ac:dyDescent="0.75">
      <c r="C91" s="7">
        <v>64</v>
      </c>
      <c r="D91" s="511" t="str">
        <f t="shared" si="3"/>
        <v/>
      </c>
      <c r="E91" s="512" t="str">
        <f t="shared" si="6"/>
        <v/>
      </c>
      <c r="F91" s="426" t="str">
        <f t="shared" si="5"/>
        <v/>
      </c>
      <c r="G91" s="513" t="str">
        <f>IF($F91&lt;&gt;"",$F91/Summary!$C$8,"")</f>
        <v/>
      </c>
      <c r="H91" s="502" t="str">
        <f>IF($F91&lt;&gt;"",$F91/Summary!$C$10,"")</f>
        <v/>
      </c>
      <c r="I91" s="383"/>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row>
    <row r="92" spans="3:39" hidden="1" x14ac:dyDescent="0.75">
      <c r="C92" s="7">
        <v>65</v>
      </c>
      <c r="D92" s="511" t="str">
        <f t="shared" si="3"/>
        <v/>
      </c>
      <c r="E92" s="512" t="str">
        <f t="shared" si="6"/>
        <v/>
      </c>
      <c r="F92" s="426" t="str">
        <f t="shared" si="5"/>
        <v/>
      </c>
      <c r="G92" s="513" t="str">
        <f>IF($F92&lt;&gt;"",$F92/Summary!$C$8,"")</f>
        <v/>
      </c>
      <c r="H92" s="502" t="str">
        <f>IF($F92&lt;&gt;"",$F92/Summary!$C$10,"")</f>
        <v/>
      </c>
      <c r="I92" s="383"/>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row>
    <row r="93" spans="3:39" hidden="1" x14ac:dyDescent="0.75">
      <c r="C93" s="7">
        <v>66</v>
      </c>
      <c r="D93" s="511" t="str">
        <f t="shared" si="3"/>
        <v/>
      </c>
      <c r="E93" s="512" t="str">
        <f t="shared" si="6"/>
        <v/>
      </c>
      <c r="F93" s="426" t="str">
        <f t="shared" si="5"/>
        <v/>
      </c>
      <c r="G93" s="513" t="str">
        <f>IF($F93&lt;&gt;"",$F93/Summary!$C$8,"")</f>
        <v/>
      </c>
      <c r="H93" s="502" t="str">
        <f>IF($F93&lt;&gt;"",$F93/Summary!$C$10,"")</f>
        <v/>
      </c>
      <c r="I93" s="383"/>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row>
    <row r="94" spans="3:39" hidden="1" x14ac:dyDescent="0.75">
      <c r="C94" s="7">
        <v>67</v>
      </c>
      <c r="D94" s="511" t="str">
        <f t="shared" si="3"/>
        <v/>
      </c>
      <c r="E94" s="512" t="str">
        <f t="shared" si="6"/>
        <v/>
      </c>
      <c r="F94" s="426" t="str">
        <f t="shared" si="5"/>
        <v/>
      </c>
      <c r="G94" s="513" t="str">
        <f>IF($F94&lt;&gt;"",$F94/Summary!$C$8,"")</f>
        <v/>
      </c>
      <c r="H94" s="502" t="str">
        <f>IF($F94&lt;&gt;"",$F94/Summary!$C$10,"")</f>
        <v/>
      </c>
      <c r="I94" s="383"/>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row>
    <row r="95" spans="3:39" hidden="1" x14ac:dyDescent="0.75">
      <c r="C95" s="7">
        <v>68</v>
      </c>
      <c r="D95" s="511" t="str">
        <f t="shared" si="3"/>
        <v/>
      </c>
      <c r="E95" s="512" t="str">
        <f t="shared" si="6"/>
        <v/>
      </c>
      <c r="F95" s="426" t="str">
        <f t="shared" si="5"/>
        <v/>
      </c>
      <c r="G95" s="513" t="str">
        <f>IF($F95&lt;&gt;"",$F95/Summary!$C$8,"")</f>
        <v/>
      </c>
      <c r="H95" s="502" t="str">
        <f>IF($F95&lt;&gt;"",$F95/Summary!$C$10,"")</f>
        <v/>
      </c>
      <c r="I95" s="383"/>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row>
    <row r="96" spans="3:39" hidden="1" x14ac:dyDescent="0.75">
      <c r="C96" s="7">
        <v>69</v>
      </c>
      <c r="D96" s="511" t="str">
        <f t="shared" si="3"/>
        <v/>
      </c>
      <c r="E96" s="512" t="str">
        <f t="shared" si="6"/>
        <v/>
      </c>
      <c r="F96" s="426" t="str">
        <f t="shared" si="5"/>
        <v/>
      </c>
      <c r="G96" s="513" t="str">
        <f>IF($F96&lt;&gt;"",$F96/Summary!$C$8,"")</f>
        <v/>
      </c>
      <c r="H96" s="502" t="str">
        <f>IF($F96&lt;&gt;"",$F96/Summary!$C$10,"")</f>
        <v/>
      </c>
      <c r="I96" s="383"/>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row>
    <row r="97" spans="3:39" hidden="1" x14ac:dyDescent="0.75">
      <c r="C97" s="7">
        <v>70</v>
      </c>
      <c r="D97" s="511" t="str">
        <f t="shared" si="3"/>
        <v/>
      </c>
      <c r="E97" s="512" t="str">
        <f t="shared" si="6"/>
        <v/>
      </c>
      <c r="F97" s="426" t="str">
        <f t="shared" si="5"/>
        <v/>
      </c>
      <c r="G97" s="513" t="str">
        <f>IF($F97&lt;&gt;"",$F97/Summary!$C$8,"")</f>
        <v/>
      </c>
      <c r="H97" s="502" t="str">
        <f>IF($F97&lt;&gt;"",$F97/Summary!$C$10,"")</f>
        <v/>
      </c>
      <c r="I97" s="383"/>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row>
    <row r="98" spans="3:39" hidden="1" x14ac:dyDescent="0.75">
      <c r="C98" s="7">
        <v>71</v>
      </c>
      <c r="D98" s="511" t="str">
        <f t="shared" si="3"/>
        <v/>
      </c>
      <c r="E98" s="512" t="str">
        <f t="shared" si="6"/>
        <v/>
      </c>
      <c r="F98" s="426" t="str">
        <f t="shared" si="5"/>
        <v/>
      </c>
      <c r="G98" s="513" t="str">
        <f>IF($F98&lt;&gt;"",$F98/Summary!$C$8,"")</f>
        <v/>
      </c>
      <c r="H98" s="502" t="str">
        <f>IF($F98&lt;&gt;"",$F98/Summary!$C$10,"")</f>
        <v/>
      </c>
      <c r="I98" s="383"/>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row>
    <row r="99" spans="3:39" hidden="1" x14ac:dyDescent="0.75">
      <c r="C99" s="7">
        <v>72</v>
      </c>
      <c r="D99" s="511" t="str">
        <f t="shared" si="3"/>
        <v/>
      </c>
      <c r="E99" s="512" t="str">
        <f t="shared" si="6"/>
        <v/>
      </c>
      <c r="F99" s="426" t="str">
        <f t="shared" si="5"/>
        <v/>
      </c>
      <c r="G99" s="513" t="str">
        <f>IF($F99&lt;&gt;"",$F99/Summary!$C$8,"")</f>
        <v/>
      </c>
      <c r="H99" s="502" t="str">
        <f>IF($F99&lt;&gt;"",$F99/Summary!$C$10,"")</f>
        <v/>
      </c>
      <c r="I99" s="383"/>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row>
    <row r="100" spans="3:39" hidden="1" x14ac:dyDescent="0.75">
      <c r="C100" s="7">
        <v>73</v>
      </c>
      <c r="D100" s="511" t="str">
        <f t="shared" si="3"/>
        <v/>
      </c>
      <c r="E100" s="512" t="str">
        <f t="shared" si="6"/>
        <v/>
      </c>
      <c r="F100" s="426" t="str">
        <f t="shared" si="5"/>
        <v/>
      </c>
      <c r="G100" s="513" t="str">
        <f>IF($F100&lt;&gt;"",$F100/Summary!$C$8,"")</f>
        <v/>
      </c>
      <c r="H100" s="502" t="str">
        <f>IF($F100&lt;&gt;"",$F100/Summary!$C$10,"")</f>
        <v/>
      </c>
      <c r="I100" s="383"/>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row>
    <row r="101" spans="3:39" hidden="1" x14ac:dyDescent="0.75">
      <c r="C101" s="7">
        <v>74</v>
      </c>
      <c r="D101" s="511" t="str">
        <f t="shared" si="3"/>
        <v/>
      </c>
      <c r="E101" s="512" t="str">
        <f t="shared" si="6"/>
        <v/>
      </c>
      <c r="F101" s="426" t="str">
        <f t="shared" si="5"/>
        <v/>
      </c>
      <c r="G101" s="513" t="str">
        <f>IF($F101&lt;&gt;"",$F101/Summary!$C$8,"")</f>
        <v/>
      </c>
      <c r="H101" s="502" t="str">
        <f>IF($F101&lt;&gt;"",$F101/Summary!$C$10,"")</f>
        <v/>
      </c>
      <c r="I101" s="383"/>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row>
    <row r="102" spans="3:39" hidden="1" x14ac:dyDescent="0.75">
      <c r="C102" s="7">
        <v>75</v>
      </c>
      <c r="D102" s="511" t="str">
        <f t="shared" si="3"/>
        <v/>
      </c>
      <c r="E102" s="512" t="str">
        <f t="shared" si="6"/>
        <v/>
      </c>
      <c r="F102" s="426" t="str">
        <f t="shared" si="5"/>
        <v/>
      </c>
      <c r="G102" s="513" t="str">
        <f>IF($F102&lt;&gt;"",$F102/Summary!$C$8,"")</f>
        <v/>
      </c>
      <c r="H102" s="502" t="str">
        <f>IF($F102&lt;&gt;"",$F102/Summary!$C$10,"")</f>
        <v/>
      </c>
      <c r="I102" s="383"/>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row>
    <row r="103" spans="3:39" hidden="1" x14ac:dyDescent="0.75">
      <c r="C103" s="7">
        <v>76</v>
      </c>
      <c r="D103" s="511" t="str">
        <f t="shared" si="3"/>
        <v/>
      </c>
      <c r="E103" s="512" t="str">
        <f t="shared" si="6"/>
        <v/>
      </c>
      <c r="F103" s="426" t="str">
        <f t="shared" si="5"/>
        <v/>
      </c>
      <c r="G103" s="513" t="str">
        <f>IF($F103&lt;&gt;"",$F103/Summary!$C$8,"")</f>
        <v/>
      </c>
      <c r="H103" s="502" t="str">
        <f>IF($F103&lt;&gt;"",$F103/Summary!$C$10,"")</f>
        <v/>
      </c>
      <c r="I103" s="383"/>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row>
    <row r="104" spans="3:39" hidden="1" x14ac:dyDescent="0.75">
      <c r="C104" s="7">
        <v>77</v>
      </c>
      <c r="D104" s="511" t="str">
        <f t="shared" si="3"/>
        <v/>
      </c>
      <c r="E104" s="512" t="str">
        <f t="shared" si="6"/>
        <v/>
      </c>
      <c r="F104" s="426" t="str">
        <f t="shared" si="5"/>
        <v/>
      </c>
      <c r="G104" s="513" t="str">
        <f>IF($F104&lt;&gt;"",$F104/Summary!$C$8,"")</f>
        <v/>
      </c>
      <c r="H104" s="502" t="str">
        <f>IF($F104&lt;&gt;"",$F104/Summary!$C$10,"")</f>
        <v/>
      </c>
      <c r="I104" s="383"/>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row>
    <row r="105" spans="3:39" hidden="1" x14ac:dyDescent="0.75">
      <c r="C105" s="7">
        <v>78</v>
      </c>
      <c r="D105" s="511" t="str">
        <f t="shared" si="3"/>
        <v/>
      </c>
      <c r="E105" s="512" t="str">
        <f t="shared" si="6"/>
        <v/>
      </c>
      <c r="F105" s="426" t="str">
        <f t="shared" si="5"/>
        <v/>
      </c>
      <c r="G105" s="513" t="str">
        <f>IF($F105&lt;&gt;"",$F105/Summary!$C$8,"")</f>
        <v/>
      </c>
      <c r="H105" s="502" t="str">
        <f>IF($F105&lt;&gt;"",$F105/Summary!$C$10,"")</f>
        <v/>
      </c>
      <c r="I105" s="383"/>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row>
    <row r="106" spans="3:39" hidden="1" x14ac:dyDescent="0.75">
      <c r="C106" s="7">
        <v>79</v>
      </c>
      <c r="D106" s="511" t="str">
        <f t="shared" si="3"/>
        <v/>
      </c>
      <c r="E106" s="512" t="str">
        <f t="shared" si="6"/>
        <v/>
      </c>
      <c r="F106" s="426" t="str">
        <f t="shared" si="5"/>
        <v/>
      </c>
      <c r="G106" s="513" t="str">
        <f>IF($F106&lt;&gt;"",$F106/Summary!$C$8,"")</f>
        <v/>
      </c>
      <c r="H106" s="502" t="str">
        <f>IF($F106&lt;&gt;"",$F106/Summary!$C$10,"")</f>
        <v/>
      </c>
      <c r="I106" s="383"/>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row>
    <row r="107" spans="3:39" hidden="1" x14ac:dyDescent="0.75">
      <c r="C107" s="7">
        <v>80</v>
      </c>
      <c r="D107" s="511" t="str">
        <f t="shared" si="3"/>
        <v/>
      </c>
      <c r="E107" s="512" t="str">
        <f t="shared" si="6"/>
        <v/>
      </c>
      <c r="F107" s="426" t="str">
        <f t="shared" si="5"/>
        <v/>
      </c>
      <c r="G107" s="513" t="str">
        <f>IF($F107&lt;&gt;"",$F107/Summary!$C$8,"")</f>
        <v/>
      </c>
      <c r="H107" s="502" t="str">
        <f>IF($F107&lt;&gt;"",$F107/Summary!$C$10,"")</f>
        <v/>
      </c>
      <c r="I107" s="383"/>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row>
    <row r="108" spans="3:39" hidden="1" x14ac:dyDescent="0.75">
      <c r="C108" s="7">
        <v>81</v>
      </c>
      <c r="D108" s="511" t="str">
        <f t="shared" ref="D108:D171" si="7">IF(M277=0,"",M277)</f>
        <v/>
      </c>
      <c r="E108" s="512" t="str">
        <f t="shared" ref="E108:E139" si="8">IFERROR(IF(N277=0,"",F108/$F$19),"")</f>
        <v/>
      </c>
      <c r="F108" s="426" t="str">
        <f t="shared" ref="F108:F171" si="9">IF(N277=0,"",N277)</f>
        <v/>
      </c>
      <c r="G108" s="513" t="str">
        <f>IF($F108&lt;&gt;"",$F108/Summary!$C$8,"")</f>
        <v/>
      </c>
      <c r="H108" s="502" t="str">
        <f>IF($F108&lt;&gt;"",$F108/Summary!$C$10,"")</f>
        <v/>
      </c>
      <c r="I108" s="383"/>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row>
    <row r="109" spans="3:39" hidden="1" x14ac:dyDescent="0.75">
      <c r="C109" s="7">
        <v>82</v>
      </c>
      <c r="D109" s="511" t="str">
        <f t="shared" si="7"/>
        <v/>
      </c>
      <c r="E109" s="512" t="str">
        <f t="shared" si="8"/>
        <v/>
      </c>
      <c r="F109" s="426" t="str">
        <f t="shared" si="9"/>
        <v/>
      </c>
      <c r="G109" s="513" t="str">
        <f>IF($F109&lt;&gt;"",$F109/Summary!$C$8,"")</f>
        <v/>
      </c>
      <c r="H109" s="502" t="str">
        <f>IF($F109&lt;&gt;"",$F109/Summary!$C$10,"")</f>
        <v/>
      </c>
      <c r="I109" s="383"/>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row>
    <row r="110" spans="3:39" hidden="1" x14ac:dyDescent="0.75">
      <c r="C110" s="7">
        <v>83</v>
      </c>
      <c r="D110" s="511" t="str">
        <f t="shared" si="7"/>
        <v/>
      </c>
      <c r="E110" s="512" t="str">
        <f t="shared" si="8"/>
        <v/>
      </c>
      <c r="F110" s="426" t="str">
        <f t="shared" si="9"/>
        <v/>
      </c>
      <c r="G110" s="513" t="str">
        <f>IF($F110&lt;&gt;"",$F110/Summary!$C$8,"")</f>
        <v/>
      </c>
      <c r="H110" s="502" t="str">
        <f>IF($F110&lt;&gt;"",$F110/Summary!$C$10,"")</f>
        <v/>
      </c>
      <c r="I110" s="383"/>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row>
    <row r="111" spans="3:39" hidden="1" x14ac:dyDescent="0.75">
      <c r="C111" s="7">
        <v>84</v>
      </c>
      <c r="D111" s="511" t="str">
        <f t="shared" si="7"/>
        <v/>
      </c>
      <c r="E111" s="512" t="str">
        <f t="shared" si="8"/>
        <v/>
      </c>
      <c r="F111" s="426" t="str">
        <f t="shared" si="9"/>
        <v/>
      </c>
      <c r="G111" s="513" t="str">
        <f>IF($F111&lt;&gt;"",$F111/Summary!$C$8,"")</f>
        <v/>
      </c>
      <c r="H111" s="502" t="str">
        <f>IF($F111&lt;&gt;"",$F111/Summary!$C$10,"")</f>
        <v/>
      </c>
      <c r="I111" s="383"/>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row>
    <row r="112" spans="3:39" hidden="1" x14ac:dyDescent="0.75">
      <c r="C112" s="7">
        <v>85</v>
      </c>
      <c r="D112" s="511" t="str">
        <f t="shared" si="7"/>
        <v/>
      </c>
      <c r="E112" s="512" t="str">
        <f t="shared" si="8"/>
        <v/>
      </c>
      <c r="F112" s="426" t="str">
        <f t="shared" si="9"/>
        <v/>
      </c>
      <c r="G112" s="513" t="str">
        <f>IF($F112&lt;&gt;"",$F112/Summary!$C$8,"")</f>
        <v/>
      </c>
      <c r="H112" s="502" t="str">
        <f>IF($F112&lt;&gt;"",$F112/Summary!$C$10,"")</f>
        <v/>
      </c>
      <c r="I112" s="383"/>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row>
    <row r="113" spans="3:39" hidden="1" x14ac:dyDescent="0.75">
      <c r="C113" s="7">
        <v>86</v>
      </c>
      <c r="D113" s="511" t="str">
        <f t="shared" si="7"/>
        <v/>
      </c>
      <c r="E113" s="512" t="str">
        <f t="shared" si="8"/>
        <v/>
      </c>
      <c r="F113" s="426" t="str">
        <f t="shared" si="9"/>
        <v/>
      </c>
      <c r="G113" s="513" t="str">
        <f>IF($F113&lt;&gt;"",$F113/Summary!$C$8,"")</f>
        <v/>
      </c>
      <c r="H113" s="502" t="str">
        <f>IF($F113&lt;&gt;"",$F113/Summary!$C$10,"")</f>
        <v/>
      </c>
      <c r="I113" s="383"/>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row>
    <row r="114" spans="3:39" hidden="1" x14ac:dyDescent="0.75">
      <c r="C114" s="7">
        <v>87</v>
      </c>
      <c r="D114" s="511" t="str">
        <f t="shared" si="7"/>
        <v/>
      </c>
      <c r="E114" s="512" t="str">
        <f t="shared" si="8"/>
        <v/>
      </c>
      <c r="F114" s="426" t="str">
        <f t="shared" si="9"/>
        <v/>
      </c>
      <c r="G114" s="513" t="str">
        <f>IF($F114&lt;&gt;"",$F114/Summary!$C$8,"")</f>
        <v/>
      </c>
      <c r="H114" s="502" t="str">
        <f>IF($F114&lt;&gt;"",$F114/Summary!$C$10,"")</f>
        <v/>
      </c>
      <c r="I114" s="383"/>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row>
    <row r="115" spans="3:39" hidden="1" x14ac:dyDescent="0.75">
      <c r="C115" s="7">
        <v>88</v>
      </c>
      <c r="D115" s="511" t="str">
        <f t="shared" si="7"/>
        <v/>
      </c>
      <c r="E115" s="512" t="str">
        <f t="shared" si="8"/>
        <v/>
      </c>
      <c r="F115" s="426" t="str">
        <f t="shared" si="9"/>
        <v/>
      </c>
      <c r="G115" s="513" t="str">
        <f>IF($F115&lt;&gt;"",$F115/Summary!$C$8,"")</f>
        <v/>
      </c>
      <c r="H115" s="502" t="str">
        <f>IF($F115&lt;&gt;"",$F115/Summary!$C$10,"")</f>
        <v/>
      </c>
      <c r="I115" s="383"/>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row>
    <row r="116" spans="3:39" hidden="1" x14ac:dyDescent="0.75">
      <c r="C116" s="7">
        <v>89</v>
      </c>
      <c r="D116" s="511" t="str">
        <f t="shared" si="7"/>
        <v/>
      </c>
      <c r="E116" s="512" t="str">
        <f t="shared" si="8"/>
        <v/>
      </c>
      <c r="F116" s="426" t="str">
        <f t="shared" si="9"/>
        <v/>
      </c>
      <c r="G116" s="513" t="str">
        <f>IF($F116&lt;&gt;"",$F116/Summary!$C$8,"")</f>
        <v/>
      </c>
      <c r="H116" s="502" t="str">
        <f>IF($F116&lt;&gt;"",$F116/Summary!$C$10,"")</f>
        <v/>
      </c>
      <c r="I116" s="383"/>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row>
    <row r="117" spans="3:39" hidden="1" x14ac:dyDescent="0.75">
      <c r="C117" s="7">
        <v>90</v>
      </c>
      <c r="D117" s="511" t="str">
        <f t="shared" si="7"/>
        <v/>
      </c>
      <c r="E117" s="512" t="str">
        <f t="shared" si="8"/>
        <v/>
      </c>
      <c r="F117" s="426" t="str">
        <f t="shared" si="9"/>
        <v/>
      </c>
      <c r="G117" s="513" t="str">
        <f>IF($F117&lt;&gt;"",$F117/Summary!$C$8,"")</f>
        <v/>
      </c>
      <c r="H117" s="502" t="str">
        <f>IF($F117&lt;&gt;"",$F117/Summary!$C$10,"")</f>
        <v/>
      </c>
      <c r="I117" s="383"/>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row>
    <row r="118" spans="3:39" hidden="1" x14ac:dyDescent="0.75">
      <c r="C118" s="7">
        <v>91</v>
      </c>
      <c r="D118" s="511" t="str">
        <f t="shared" si="7"/>
        <v/>
      </c>
      <c r="E118" s="512" t="str">
        <f t="shared" si="8"/>
        <v/>
      </c>
      <c r="F118" s="426" t="str">
        <f t="shared" si="9"/>
        <v/>
      </c>
      <c r="G118" s="513" t="str">
        <f>IF($F118&lt;&gt;"",$F118/Summary!$C$8,"")</f>
        <v/>
      </c>
      <c r="H118" s="502" t="str">
        <f>IF($F118&lt;&gt;"",$F118/Summary!$C$10,"")</f>
        <v/>
      </c>
      <c r="I118" s="383"/>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row>
    <row r="119" spans="3:39" hidden="1" x14ac:dyDescent="0.75">
      <c r="C119" s="7">
        <v>92</v>
      </c>
      <c r="D119" s="511" t="str">
        <f t="shared" si="7"/>
        <v/>
      </c>
      <c r="E119" s="512" t="str">
        <f t="shared" si="8"/>
        <v/>
      </c>
      <c r="F119" s="426" t="str">
        <f t="shared" si="9"/>
        <v/>
      </c>
      <c r="G119" s="513" t="str">
        <f>IF($F119&lt;&gt;"",$F119/Summary!$C$8,"")</f>
        <v/>
      </c>
      <c r="H119" s="502" t="str">
        <f>IF($F119&lt;&gt;"",$F119/Summary!$C$10,"")</f>
        <v/>
      </c>
      <c r="I119" s="383"/>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row>
    <row r="120" spans="3:39" hidden="1" x14ac:dyDescent="0.75">
      <c r="C120" s="7">
        <v>93</v>
      </c>
      <c r="D120" s="511" t="str">
        <f t="shared" si="7"/>
        <v/>
      </c>
      <c r="E120" s="512" t="str">
        <f t="shared" si="8"/>
        <v/>
      </c>
      <c r="F120" s="426" t="str">
        <f t="shared" si="9"/>
        <v/>
      </c>
      <c r="G120" s="513" t="str">
        <f>IF($F120&lt;&gt;"",$F120/Summary!$C$8,"")</f>
        <v/>
      </c>
      <c r="H120" s="502" t="str">
        <f>IF($F120&lt;&gt;"",$F120/Summary!$C$10,"")</f>
        <v/>
      </c>
      <c r="I120" s="383"/>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row>
    <row r="121" spans="3:39" hidden="1" x14ac:dyDescent="0.75">
      <c r="C121" s="7">
        <v>94</v>
      </c>
      <c r="D121" s="511" t="str">
        <f t="shared" si="7"/>
        <v/>
      </c>
      <c r="E121" s="512" t="str">
        <f t="shared" si="8"/>
        <v/>
      </c>
      <c r="F121" s="426" t="str">
        <f t="shared" si="9"/>
        <v/>
      </c>
      <c r="G121" s="513" t="str">
        <f>IF($F121&lt;&gt;"",$F121/Summary!$C$8,"")</f>
        <v/>
      </c>
      <c r="H121" s="502" t="str">
        <f>IF($F121&lt;&gt;"",$F121/Summary!$C$10,"")</f>
        <v/>
      </c>
      <c r="I121" s="383"/>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row>
    <row r="122" spans="3:39" hidden="1" x14ac:dyDescent="0.75">
      <c r="C122" s="7">
        <v>95</v>
      </c>
      <c r="D122" s="511" t="str">
        <f t="shared" si="7"/>
        <v/>
      </c>
      <c r="E122" s="512" t="str">
        <f t="shared" si="8"/>
        <v/>
      </c>
      <c r="F122" s="426" t="str">
        <f t="shared" si="9"/>
        <v/>
      </c>
      <c r="G122" s="513" t="str">
        <f>IF($F122&lt;&gt;"",$F122/Summary!$C$8,"")</f>
        <v/>
      </c>
      <c r="H122" s="502" t="str">
        <f>IF($F122&lt;&gt;"",$F122/Summary!$C$10,"")</f>
        <v/>
      </c>
      <c r="I122" s="383"/>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row>
    <row r="123" spans="3:39" hidden="1" x14ac:dyDescent="0.75">
      <c r="C123" s="7">
        <v>96</v>
      </c>
      <c r="D123" s="511" t="str">
        <f t="shared" si="7"/>
        <v/>
      </c>
      <c r="E123" s="512" t="str">
        <f t="shared" si="8"/>
        <v/>
      </c>
      <c r="F123" s="426" t="str">
        <f t="shared" si="9"/>
        <v/>
      </c>
      <c r="G123" s="513" t="str">
        <f>IF($F123&lt;&gt;"",$F123/Summary!$C$8,"")</f>
        <v/>
      </c>
      <c r="H123" s="502" t="str">
        <f>IF($F123&lt;&gt;"",$F123/Summary!$C$10,"")</f>
        <v/>
      </c>
      <c r="I123" s="383"/>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row>
    <row r="124" spans="3:39" hidden="1" x14ac:dyDescent="0.75">
      <c r="C124" s="7">
        <v>97</v>
      </c>
      <c r="D124" s="511" t="str">
        <f t="shared" si="7"/>
        <v/>
      </c>
      <c r="E124" s="512" t="str">
        <f t="shared" si="8"/>
        <v/>
      </c>
      <c r="F124" s="426" t="str">
        <f t="shared" si="9"/>
        <v/>
      </c>
      <c r="G124" s="513" t="str">
        <f>IF($F124&lt;&gt;"",$F124/Summary!$C$8,"")</f>
        <v/>
      </c>
      <c r="H124" s="502" t="str">
        <f>IF($F124&lt;&gt;"",$F124/Summary!$C$10,"")</f>
        <v/>
      </c>
      <c r="I124" s="383"/>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row>
    <row r="125" spans="3:39" hidden="1" x14ac:dyDescent="0.75">
      <c r="C125" s="7">
        <v>98</v>
      </c>
      <c r="D125" s="511" t="str">
        <f t="shared" si="7"/>
        <v/>
      </c>
      <c r="E125" s="512" t="str">
        <f t="shared" si="8"/>
        <v/>
      </c>
      <c r="F125" s="426" t="str">
        <f t="shared" si="9"/>
        <v/>
      </c>
      <c r="G125" s="513" t="str">
        <f>IF($F125&lt;&gt;"",$F125/Summary!$C$8,"")</f>
        <v/>
      </c>
      <c r="H125" s="502" t="str">
        <f>IF($F125&lt;&gt;"",$F125/Summary!$C$10,"")</f>
        <v/>
      </c>
      <c r="I125" s="383"/>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row>
    <row r="126" spans="3:39" hidden="1" x14ac:dyDescent="0.75">
      <c r="C126" s="7">
        <v>99</v>
      </c>
      <c r="D126" s="511" t="str">
        <f t="shared" si="7"/>
        <v/>
      </c>
      <c r="E126" s="512" t="str">
        <f t="shared" si="8"/>
        <v/>
      </c>
      <c r="F126" s="426" t="str">
        <f t="shared" si="9"/>
        <v/>
      </c>
      <c r="G126" s="513" t="str">
        <f>IF($F126&lt;&gt;"",$F126/Summary!$C$8,"")</f>
        <v/>
      </c>
      <c r="H126" s="502" t="str">
        <f>IF($F126&lt;&gt;"",$F126/Summary!$C$10,"")</f>
        <v/>
      </c>
      <c r="I126" s="383"/>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row>
    <row r="127" spans="3:39" hidden="1" x14ac:dyDescent="0.75">
      <c r="C127" s="7">
        <v>100</v>
      </c>
      <c r="D127" s="511" t="str">
        <f t="shared" si="7"/>
        <v/>
      </c>
      <c r="E127" s="512" t="str">
        <f t="shared" si="8"/>
        <v/>
      </c>
      <c r="F127" s="426" t="str">
        <f t="shared" si="9"/>
        <v/>
      </c>
      <c r="G127" s="513" t="str">
        <f>IF($F127&lt;&gt;"",$F127/Summary!$C$8,"")</f>
        <v/>
      </c>
      <c r="H127" s="502" t="str">
        <f>IF($F127&lt;&gt;"",$F127/Summary!$C$10,"")</f>
        <v/>
      </c>
      <c r="I127" s="383"/>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row>
    <row r="128" spans="3:39" hidden="1" x14ac:dyDescent="0.75">
      <c r="C128" s="7">
        <v>101</v>
      </c>
      <c r="D128" s="511" t="str">
        <f t="shared" si="7"/>
        <v/>
      </c>
      <c r="E128" s="512" t="str">
        <f t="shared" si="8"/>
        <v/>
      </c>
      <c r="F128" s="426" t="str">
        <f t="shared" si="9"/>
        <v/>
      </c>
      <c r="G128" s="513" t="str">
        <f>IF($F128&lt;&gt;"",$F128/Summary!$C$8,"")</f>
        <v/>
      </c>
      <c r="H128" s="502" t="str">
        <f>IF($F128&lt;&gt;"",$F128/Summary!$C$10,"")</f>
        <v/>
      </c>
      <c r="I128" s="383"/>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row>
    <row r="129" spans="3:39" hidden="1" x14ac:dyDescent="0.75">
      <c r="C129" s="7">
        <v>102</v>
      </c>
      <c r="D129" s="511" t="str">
        <f t="shared" si="7"/>
        <v/>
      </c>
      <c r="E129" s="512" t="str">
        <f t="shared" si="8"/>
        <v/>
      </c>
      <c r="F129" s="426" t="str">
        <f t="shared" si="9"/>
        <v/>
      </c>
      <c r="G129" s="513" t="str">
        <f>IF($F129&lt;&gt;"",$F129/Summary!$C$8,"")</f>
        <v/>
      </c>
      <c r="H129" s="502" t="str">
        <f>IF($F129&lt;&gt;"",$F129/Summary!$C$10,"")</f>
        <v/>
      </c>
      <c r="I129" s="383"/>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row>
    <row r="130" spans="3:39" hidden="1" x14ac:dyDescent="0.75">
      <c r="C130" s="7">
        <v>103</v>
      </c>
      <c r="D130" s="511" t="str">
        <f t="shared" si="7"/>
        <v/>
      </c>
      <c r="E130" s="512" t="str">
        <f t="shared" si="8"/>
        <v/>
      </c>
      <c r="F130" s="426" t="str">
        <f t="shared" si="9"/>
        <v/>
      </c>
      <c r="G130" s="513" t="str">
        <f>IF($F130&lt;&gt;"",$F130/Summary!$C$8,"")</f>
        <v/>
      </c>
      <c r="H130" s="502" t="str">
        <f>IF($F130&lt;&gt;"",$F130/Summary!$C$10,"")</f>
        <v/>
      </c>
      <c r="I130" s="383"/>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row>
    <row r="131" spans="3:39" hidden="1" x14ac:dyDescent="0.75">
      <c r="C131" s="7">
        <v>104</v>
      </c>
      <c r="D131" s="511" t="str">
        <f t="shared" si="7"/>
        <v/>
      </c>
      <c r="E131" s="512" t="str">
        <f t="shared" si="8"/>
        <v/>
      </c>
      <c r="F131" s="426" t="str">
        <f t="shared" si="9"/>
        <v/>
      </c>
      <c r="G131" s="513" t="str">
        <f>IF($F131&lt;&gt;"",$F131/Summary!$C$8,"")</f>
        <v/>
      </c>
      <c r="H131" s="502" t="str">
        <f>IF($F131&lt;&gt;"",$F131/Summary!$C$10,"")</f>
        <v/>
      </c>
      <c r="I131" s="383"/>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row>
    <row r="132" spans="3:39" hidden="1" x14ac:dyDescent="0.75">
      <c r="C132" s="7">
        <v>105</v>
      </c>
      <c r="D132" s="511" t="str">
        <f t="shared" si="7"/>
        <v/>
      </c>
      <c r="E132" s="512" t="str">
        <f t="shared" si="8"/>
        <v/>
      </c>
      <c r="F132" s="426" t="str">
        <f t="shared" si="9"/>
        <v/>
      </c>
      <c r="G132" s="513" t="str">
        <f>IF($F132&lt;&gt;"",$F132/Summary!$C$8,"")</f>
        <v/>
      </c>
      <c r="H132" s="502" t="str">
        <f>IF($F132&lt;&gt;"",$F132/Summary!$C$10,"")</f>
        <v/>
      </c>
      <c r="I132" s="383"/>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row>
    <row r="133" spans="3:39" hidden="1" x14ac:dyDescent="0.75">
      <c r="C133" s="7">
        <v>106</v>
      </c>
      <c r="D133" s="511" t="str">
        <f t="shared" si="7"/>
        <v/>
      </c>
      <c r="E133" s="512" t="str">
        <f t="shared" si="8"/>
        <v/>
      </c>
      <c r="F133" s="426" t="str">
        <f t="shared" si="9"/>
        <v/>
      </c>
      <c r="G133" s="513" t="str">
        <f>IF($F133&lt;&gt;"",$F133/Summary!$C$8,"")</f>
        <v/>
      </c>
      <c r="H133" s="502" t="str">
        <f>IF($F133&lt;&gt;"",$F133/Summary!$C$10,"")</f>
        <v/>
      </c>
      <c r="I133" s="383"/>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row>
    <row r="134" spans="3:39" hidden="1" x14ac:dyDescent="0.75">
      <c r="C134" s="7">
        <v>107</v>
      </c>
      <c r="D134" s="511" t="str">
        <f t="shared" si="7"/>
        <v/>
      </c>
      <c r="E134" s="512" t="str">
        <f t="shared" si="8"/>
        <v/>
      </c>
      <c r="F134" s="426" t="str">
        <f t="shared" si="9"/>
        <v/>
      </c>
      <c r="G134" s="513" t="str">
        <f>IF($F134&lt;&gt;"",$F134/Summary!$C$8,"")</f>
        <v/>
      </c>
      <c r="H134" s="502" t="str">
        <f>IF($F134&lt;&gt;"",$F134/Summary!$C$10,"")</f>
        <v/>
      </c>
      <c r="I134" s="383"/>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row>
    <row r="135" spans="3:39" hidden="1" x14ac:dyDescent="0.75">
      <c r="C135" s="7">
        <v>108</v>
      </c>
      <c r="D135" s="511" t="str">
        <f t="shared" si="7"/>
        <v/>
      </c>
      <c r="E135" s="512" t="str">
        <f t="shared" si="8"/>
        <v/>
      </c>
      <c r="F135" s="426" t="str">
        <f t="shared" si="9"/>
        <v/>
      </c>
      <c r="G135" s="513" t="str">
        <f>IF($F135&lt;&gt;"",$F135/Summary!$C$8,"")</f>
        <v/>
      </c>
      <c r="H135" s="502" t="str">
        <f>IF($F135&lt;&gt;"",$F135/Summary!$C$10,"")</f>
        <v/>
      </c>
      <c r="I135" s="383"/>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row>
    <row r="136" spans="3:39" hidden="1" x14ac:dyDescent="0.75">
      <c r="C136" s="7">
        <v>109</v>
      </c>
      <c r="D136" s="511" t="str">
        <f t="shared" si="7"/>
        <v/>
      </c>
      <c r="E136" s="512" t="str">
        <f t="shared" si="8"/>
        <v/>
      </c>
      <c r="F136" s="426" t="str">
        <f t="shared" si="9"/>
        <v/>
      </c>
      <c r="G136" s="513" t="str">
        <f>IF($F136&lt;&gt;"",$F136/Summary!$C$8,"")</f>
        <v/>
      </c>
      <c r="H136" s="502" t="str">
        <f>IF($F136&lt;&gt;"",$F136/Summary!$C$10,"")</f>
        <v/>
      </c>
      <c r="I136" s="383"/>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row>
    <row r="137" spans="3:39" hidden="1" x14ac:dyDescent="0.75">
      <c r="C137" s="7">
        <v>110</v>
      </c>
      <c r="D137" s="511" t="str">
        <f t="shared" si="7"/>
        <v/>
      </c>
      <c r="E137" s="512" t="str">
        <f t="shared" si="8"/>
        <v/>
      </c>
      <c r="F137" s="426" t="str">
        <f t="shared" si="9"/>
        <v/>
      </c>
      <c r="G137" s="513" t="str">
        <f>IF($F137&lt;&gt;"",$F137/Summary!$C$8,"")</f>
        <v/>
      </c>
      <c r="H137" s="502" t="str">
        <f>IF($F137&lt;&gt;"",$F137/Summary!$C$10,"")</f>
        <v/>
      </c>
      <c r="I137" s="383"/>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row>
    <row r="138" spans="3:39" hidden="1" x14ac:dyDescent="0.75">
      <c r="C138" s="7">
        <v>111</v>
      </c>
      <c r="D138" s="511" t="str">
        <f t="shared" si="7"/>
        <v/>
      </c>
      <c r="E138" s="512" t="str">
        <f t="shared" si="8"/>
        <v/>
      </c>
      <c r="F138" s="426" t="str">
        <f t="shared" si="9"/>
        <v/>
      </c>
      <c r="G138" s="513" t="str">
        <f>IF($F138&lt;&gt;"",$F138/Summary!$C$8,"")</f>
        <v/>
      </c>
      <c r="H138" s="502" t="str">
        <f>IF($F138&lt;&gt;"",$F138/Summary!$C$10,"")</f>
        <v/>
      </c>
      <c r="I138" s="383"/>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row>
    <row r="139" spans="3:39" hidden="1" x14ac:dyDescent="0.75">
      <c r="C139" s="7">
        <v>112</v>
      </c>
      <c r="D139" s="511" t="str">
        <f t="shared" si="7"/>
        <v/>
      </c>
      <c r="E139" s="512" t="str">
        <f t="shared" si="8"/>
        <v/>
      </c>
      <c r="F139" s="426" t="str">
        <f t="shared" si="9"/>
        <v/>
      </c>
      <c r="G139" s="513" t="str">
        <f>IF($F139&lt;&gt;"",$F139/Summary!$C$8,"")</f>
        <v/>
      </c>
      <c r="H139" s="502" t="str">
        <f>IF($F139&lt;&gt;"",$F139/Summary!$C$10,"")</f>
        <v/>
      </c>
      <c r="I139" s="383"/>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row>
    <row r="140" spans="3:39" hidden="1" x14ac:dyDescent="0.75">
      <c r="C140" s="7">
        <v>113</v>
      </c>
      <c r="D140" s="511" t="str">
        <f t="shared" si="7"/>
        <v/>
      </c>
      <c r="E140" s="512" t="str">
        <f t="shared" ref="E140:E171" si="10">IFERROR(IF(N309=0,"",F140/$F$19),"")</f>
        <v/>
      </c>
      <c r="F140" s="426" t="str">
        <f t="shared" si="9"/>
        <v/>
      </c>
      <c r="G140" s="513" t="str">
        <f>IF($F140&lt;&gt;"",$F140/Summary!$C$8,"")</f>
        <v/>
      </c>
      <c r="H140" s="502" t="str">
        <f>IF($F140&lt;&gt;"",$F140/Summary!$C$10,"")</f>
        <v/>
      </c>
      <c r="I140" s="383"/>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row>
    <row r="141" spans="3:39" hidden="1" x14ac:dyDescent="0.75">
      <c r="C141" s="7">
        <v>114</v>
      </c>
      <c r="D141" s="511" t="str">
        <f t="shared" si="7"/>
        <v/>
      </c>
      <c r="E141" s="512" t="str">
        <f t="shared" si="10"/>
        <v/>
      </c>
      <c r="F141" s="426" t="str">
        <f t="shared" si="9"/>
        <v/>
      </c>
      <c r="G141" s="513" t="str">
        <f>IF($F141&lt;&gt;"",$F141/Summary!$C$8,"")</f>
        <v/>
      </c>
      <c r="H141" s="502" t="str">
        <f>IF($F141&lt;&gt;"",$F141/Summary!$C$10,"")</f>
        <v/>
      </c>
      <c r="I141" s="383"/>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row>
    <row r="142" spans="3:39" hidden="1" x14ac:dyDescent="0.75">
      <c r="C142" s="7">
        <v>115</v>
      </c>
      <c r="D142" s="511" t="str">
        <f t="shared" si="7"/>
        <v/>
      </c>
      <c r="E142" s="512" t="str">
        <f t="shared" si="10"/>
        <v/>
      </c>
      <c r="F142" s="426" t="str">
        <f t="shared" si="9"/>
        <v/>
      </c>
      <c r="G142" s="513" t="str">
        <f>IF($F142&lt;&gt;"",$F142/Summary!$C$8,"")</f>
        <v/>
      </c>
      <c r="H142" s="502" t="str">
        <f>IF($F142&lt;&gt;"",$F142/Summary!$C$10,"")</f>
        <v/>
      </c>
      <c r="I142" s="383"/>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row>
    <row r="143" spans="3:39" hidden="1" x14ac:dyDescent="0.75">
      <c r="C143" s="7">
        <v>116</v>
      </c>
      <c r="D143" s="511" t="str">
        <f t="shared" si="7"/>
        <v/>
      </c>
      <c r="E143" s="512" t="str">
        <f t="shared" si="10"/>
        <v/>
      </c>
      <c r="F143" s="426" t="str">
        <f t="shared" si="9"/>
        <v/>
      </c>
      <c r="G143" s="513" t="str">
        <f>IF($F143&lt;&gt;"",$F143/Summary!$C$8,"")</f>
        <v/>
      </c>
      <c r="H143" s="502" t="str">
        <f>IF($F143&lt;&gt;"",$F143/Summary!$C$10,"")</f>
        <v/>
      </c>
      <c r="I143" s="383"/>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row>
    <row r="144" spans="3:39" hidden="1" x14ac:dyDescent="0.75">
      <c r="C144" s="7">
        <v>117</v>
      </c>
      <c r="D144" s="511" t="str">
        <f t="shared" si="7"/>
        <v/>
      </c>
      <c r="E144" s="512" t="str">
        <f t="shared" si="10"/>
        <v/>
      </c>
      <c r="F144" s="426" t="str">
        <f t="shared" si="9"/>
        <v/>
      </c>
      <c r="G144" s="513" t="str">
        <f>IF($F144&lt;&gt;"",$F144/Summary!$C$8,"")</f>
        <v/>
      </c>
      <c r="H144" s="502" t="str">
        <f>IF($F144&lt;&gt;"",$F144/Summary!$C$10,"")</f>
        <v/>
      </c>
      <c r="I144" s="383"/>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row>
    <row r="145" spans="3:39" hidden="1" x14ac:dyDescent="0.75">
      <c r="C145" s="7">
        <v>118</v>
      </c>
      <c r="D145" s="511" t="str">
        <f t="shared" si="7"/>
        <v/>
      </c>
      <c r="E145" s="512" t="str">
        <f t="shared" si="10"/>
        <v/>
      </c>
      <c r="F145" s="426" t="str">
        <f t="shared" si="9"/>
        <v/>
      </c>
      <c r="G145" s="513" t="str">
        <f>IF($F145&lt;&gt;"",$F145/Summary!$C$8,"")</f>
        <v/>
      </c>
      <c r="H145" s="502" t="str">
        <f>IF($F145&lt;&gt;"",$F145/Summary!$C$10,"")</f>
        <v/>
      </c>
      <c r="I145" s="383"/>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row>
    <row r="146" spans="3:39" hidden="1" x14ac:dyDescent="0.75">
      <c r="C146" s="7">
        <v>119</v>
      </c>
      <c r="D146" s="511" t="str">
        <f t="shared" si="7"/>
        <v/>
      </c>
      <c r="E146" s="512" t="str">
        <f t="shared" si="10"/>
        <v/>
      </c>
      <c r="F146" s="426" t="str">
        <f t="shared" si="9"/>
        <v/>
      </c>
      <c r="G146" s="513" t="str">
        <f>IF($F146&lt;&gt;"",$F146/Summary!$C$8,"")</f>
        <v/>
      </c>
      <c r="H146" s="502" t="str">
        <f>IF($F146&lt;&gt;"",$F146/Summary!$C$10,"")</f>
        <v/>
      </c>
      <c r="I146" s="383"/>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row>
    <row r="147" spans="3:39" hidden="1" x14ac:dyDescent="0.75">
      <c r="C147" s="7">
        <v>120</v>
      </c>
      <c r="D147" s="511" t="str">
        <f t="shared" si="7"/>
        <v/>
      </c>
      <c r="E147" s="512" t="str">
        <f t="shared" si="10"/>
        <v/>
      </c>
      <c r="F147" s="426" t="str">
        <f t="shared" si="9"/>
        <v/>
      </c>
      <c r="G147" s="513" t="str">
        <f>IF($F147&lt;&gt;"",$F147/Summary!$C$8,"")</f>
        <v/>
      </c>
      <c r="H147" s="502" t="str">
        <f>IF($F147&lt;&gt;"",$F147/Summary!$C$10,"")</f>
        <v/>
      </c>
      <c r="I147" s="383"/>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row>
    <row r="148" spans="3:39" hidden="1" x14ac:dyDescent="0.75">
      <c r="C148" s="7">
        <v>121</v>
      </c>
      <c r="D148" s="511" t="str">
        <f t="shared" si="7"/>
        <v/>
      </c>
      <c r="E148" s="512" t="str">
        <f t="shared" si="10"/>
        <v/>
      </c>
      <c r="F148" s="426" t="str">
        <f t="shared" si="9"/>
        <v/>
      </c>
      <c r="G148" s="513" t="str">
        <f>IF($F148&lt;&gt;"",$F148/Summary!$C$8,"")</f>
        <v/>
      </c>
      <c r="H148" s="502" t="str">
        <f>IF($F148&lt;&gt;"",$F148/Summary!$C$10,"")</f>
        <v/>
      </c>
      <c r="I148" s="383"/>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row>
    <row r="149" spans="3:39" hidden="1" x14ac:dyDescent="0.75">
      <c r="C149" s="7">
        <v>122</v>
      </c>
      <c r="D149" s="511" t="str">
        <f t="shared" si="7"/>
        <v/>
      </c>
      <c r="E149" s="512" t="str">
        <f t="shared" si="10"/>
        <v/>
      </c>
      <c r="F149" s="426" t="str">
        <f t="shared" si="9"/>
        <v/>
      </c>
      <c r="G149" s="513" t="str">
        <f>IF($F149&lt;&gt;"",$F149/Summary!$C$8,"")</f>
        <v/>
      </c>
      <c r="H149" s="502" t="str">
        <f>IF($F149&lt;&gt;"",$F149/Summary!$C$10,"")</f>
        <v/>
      </c>
      <c r="I149" s="383"/>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row>
    <row r="150" spans="3:39" hidden="1" x14ac:dyDescent="0.75">
      <c r="C150" s="7">
        <v>123</v>
      </c>
      <c r="D150" s="511" t="str">
        <f t="shared" si="7"/>
        <v/>
      </c>
      <c r="E150" s="512" t="str">
        <f t="shared" si="10"/>
        <v/>
      </c>
      <c r="F150" s="426" t="str">
        <f t="shared" si="9"/>
        <v/>
      </c>
      <c r="G150" s="513" t="str">
        <f>IF($F150&lt;&gt;"",$F150/Summary!$C$8,"")</f>
        <v/>
      </c>
      <c r="H150" s="502" t="str">
        <f>IF($F150&lt;&gt;"",$F150/Summary!$C$10,"")</f>
        <v/>
      </c>
      <c r="I150" s="383"/>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row>
    <row r="151" spans="3:39" hidden="1" x14ac:dyDescent="0.75">
      <c r="C151" s="7">
        <v>124</v>
      </c>
      <c r="D151" s="511" t="str">
        <f t="shared" si="7"/>
        <v/>
      </c>
      <c r="E151" s="512" t="str">
        <f t="shared" si="10"/>
        <v/>
      </c>
      <c r="F151" s="426" t="str">
        <f t="shared" si="9"/>
        <v/>
      </c>
      <c r="G151" s="513" t="str">
        <f>IF($F151&lt;&gt;"",$F151/Summary!$C$8,"")</f>
        <v/>
      </c>
      <c r="H151" s="502" t="str">
        <f>IF($F151&lt;&gt;"",$F151/Summary!$C$10,"")</f>
        <v/>
      </c>
      <c r="I151" s="383"/>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row>
    <row r="152" spans="3:39" hidden="1" x14ac:dyDescent="0.75">
      <c r="C152" s="7">
        <v>125</v>
      </c>
      <c r="D152" s="511" t="str">
        <f t="shared" si="7"/>
        <v/>
      </c>
      <c r="E152" s="512" t="str">
        <f t="shared" si="10"/>
        <v/>
      </c>
      <c r="F152" s="426" t="str">
        <f t="shared" si="9"/>
        <v/>
      </c>
      <c r="G152" s="513" t="str">
        <f>IF($F152&lt;&gt;"",$F152/Summary!$C$8,"")</f>
        <v/>
      </c>
      <c r="H152" s="502" t="str">
        <f>IF($F152&lt;&gt;"",$F152/Summary!$C$10,"")</f>
        <v/>
      </c>
      <c r="I152" s="383"/>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row>
    <row r="153" spans="3:39" hidden="1" x14ac:dyDescent="0.75">
      <c r="C153" s="7">
        <v>126</v>
      </c>
      <c r="D153" s="511" t="str">
        <f t="shared" si="7"/>
        <v/>
      </c>
      <c r="E153" s="512" t="str">
        <f t="shared" si="10"/>
        <v/>
      </c>
      <c r="F153" s="426" t="str">
        <f t="shared" si="9"/>
        <v/>
      </c>
      <c r="G153" s="513" t="str">
        <f>IF($F153&lt;&gt;"",$F153/Summary!$C$8,"")</f>
        <v/>
      </c>
      <c r="H153" s="502" t="str">
        <f>IF($F153&lt;&gt;"",$F153/Summary!$C$10,"")</f>
        <v/>
      </c>
      <c r="I153" s="383"/>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row>
    <row r="154" spans="3:39" hidden="1" x14ac:dyDescent="0.75">
      <c r="C154" s="7">
        <v>127</v>
      </c>
      <c r="D154" s="511" t="str">
        <f t="shared" si="7"/>
        <v/>
      </c>
      <c r="E154" s="512" t="str">
        <f t="shared" si="10"/>
        <v/>
      </c>
      <c r="F154" s="426" t="str">
        <f t="shared" si="9"/>
        <v/>
      </c>
      <c r="G154" s="513" t="str">
        <f>IF($F154&lt;&gt;"",$F154/Summary!$C$8,"")</f>
        <v/>
      </c>
      <c r="H154" s="502" t="str">
        <f>IF($F154&lt;&gt;"",$F154/Summary!$C$10,"")</f>
        <v/>
      </c>
      <c r="I154" s="383"/>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row>
    <row r="155" spans="3:39" hidden="1" x14ac:dyDescent="0.75">
      <c r="C155" s="7">
        <v>128</v>
      </c>
      <c r="D155" s="511" t="str">
        <f t="shared" si="7"/>
        <v/>
      </c>
      <c r="E155" s="512" t="str">
        <f t="shared" si="10"/>
        <v/>
      </c>
      <c r="F155" s="426" t="str">
        <f t="shared" si="9"/>
        <v/>
      </c>
      <c r="G155" s="513" t="str">
        <f>IF($F155&lt;&gt;"",$F155/Summary!$C$8,"")</f>
        <v/>
      </c>
      <c r="H155" s="502" t="str">
        <f>IF($F155&lt;&gt;"",$F155/Summary!$C$10,"")</f>
        <v/>
      </c>
      <c r="I155" s="383"/>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row>
    <row r="156" spans="3:39" hidden="1" x14ac:dyDescent="0.75">
      <c r="C156" s="7">
        <v>129</v>
      </c>
      <c r="D156" s="511" t="str">
        <f t="shared" si="7"/>
        <v/>
      </c>
      <c r="E156" s="512" t="str">
        <f t="shared" si="10"/>
        <v/>
      </c>
      <c r="F156" s="426" t="str">
        <f t="shared" si="9"/>
        <v/>
      </c>
      <c r="G156" s="513" t="str">
        <f>IF($F156&lt;&gt;"",$F156/Summary!$C$8,"")</f>
        <v/>
      </c>
      <c r="H156" s="502" t="str">
        <f>IF($F156&lt;&gt;"",$F156/Summary!$C$10,"")</f>
        <v/>
      </c>
      <c r="I156" s="383"/>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row>
    <row r="157" spans="3:39" hidden="1" x14ac:dyDescent="0.75">
      <c r="C157" s="7">
        <v>130</v>
      </c>
      <c r="D157" s="511" t="str">
        <f t="shared" si="7"/>
        <v/>
      </c>
      <c r="E157" s="512" t="str">
        <f t="shared" si="10"/>
        <v/>
      </c>
      <c r="F157" s="426" t="str">
        <f t="shared" si="9"/>
        <v/>
      </c>
      <c r="G157" s="513" t="str">
        <f>IF($F157&lt;&gt;"",$F157/Summary!$C$8,"")</f>
        <v/>
      </c>
      <c r="H157" s="502" t="str">
        <f>IF($F157&lt;&gt;"",$F157/Summary!$C$10,"")</f>
        <v/>
      </c>
      <c r="I157" s="383"/>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row>
    <row r="158" spans="3:39" hidden="1" x14ac:dyDescent="0.75">
      <c r="C158" s="7">
        <v>131</v>
      </c>
      <c r="D158" s="511" t="str">
        <f t="shared" si="7"/>
        <v/>
      </c>
      <c r="E158" s="512" t="str">
        <f t="shared" si="10"/>
        <v/>
      </c>
      <c r="F158" s="426" t="str">
        <f t="shared" si="9"/>
        <v/>
      </c>
      <c r="G158" s="513" t="str">
        <f>IF($F158&lt;&gt;"",$F158/Summary!$C$8,"")</f>
        <v/>
      </c>
      <c r="H158" s="502" t="str">
        <f>IF($F158&lt;&gt;"",$F158/Summary!$C$10,"")</f>
        <v/>
      </c>
      <c r="I158" s="383"/>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row>
    <row r="159" spans="3:39" hidden="1" x14ac:dyDescent="0.75">
      <c r="C159" s="7">
        <v>132</v>
      </c>
      <c r="D159" s="511" t="str">
        <f t="shared" si="7"/>
        <v/>
      </c>
      <c r="E159" s="512" t="str">
        <f t="shared" si="10"/>
        <v/>
      </c>
      <c r="F159" s="426" t="str">
        <f t="shared" si="9"/>
        <v/>
      </c>
      <c r="G159" s="513" t="str">
        <f>IF($F159&lt;&gt;"",$F159/Summary!$C$8,"")</f>
        <v/>
      </c>
      <c r="H159" s="502" t="str">
        <f>IF($F159&lt;&gt;"",$F159/Summary!$C$10,"")</f>
        <v/>
      </c>
      <c r="I159" s="383"/>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row>
    <row r="160" spans="3:39" hidden="1" x14ac:dyDescent="0.75">
      <c r="C160" s="7">
        <v>133</v>
      </c>
      <c r="D160" s="511" t="str">
        <f t="shared" si="7"/>
        <v/>
      </c>
      <c r="E160" s="512" t="str">
        <f t="shared" si="10"/>
        <v/>
      </c>
      <c r="F160" s="426" t="str">
        <f t="shared" si="9"/>
        <v/>
      </c>
      <c r="G160" s="513" t="str">
        <f>IF($F160&lt;&gt;"",$F160/Summary!$C$8,"")</f>
        <v/>
      </c>
      <c r="H160" s="502" t="str">
        <f>IF($F160&lt;&gt;"",$F160/Summary!$C$10,"")</f>
        <v/>
      </c>
      <c r="I160" s="383"/>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row>
    <row r="161" spans="3:39" hidden="1" x14ac:dyDescent="0.75">
      <c r="C161" s="7">
        <v>134</v>
      </c>
      <c r="D161" s="511" t="str">
        <f t="shared" si="7"/>
        <v/>
      </c>
      <c r="E161" s="512" t="str">
        <f t="shared" si="10"/>
        <v/>
      </c>
      <c r="F161" s="426" t="str">
        <f t="shared" si="9"/>
        <v/>
      </c>
      <c r="G161" s="513" t="str">
        <f>IF($F161&lt;&gt;"",$F161/Summary!$C$8,"")</f>
        <v/>
      </c>
      <c r="H161" s="502" t="str">
        <f>IF($F161&lt;&gt;"",$F161/Summary!$C$10,"")</f>
        <v/>
      </c>
      <c r="I161" s="383"/>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row>
    <row r="162" spans="3:39" hidden="1" x14ac:dyDescent="0.75">
      <c r="C162" s="7">
        <v>135</v>
      </c>
      <c r="D162" s="511" t="str">
        <f t="shared" si="7"/>
        <v/>
      </c>
      <c r="E162" s="512" t="str">
        <f t="shared" si="10"/>
        <v/>
      </c>
      <c r="F162" s="426" t="str">
        <f t="shared" si="9"/>
        <v/>
      </c>
      <c r="G162" s="513" t="str">
        <f>IF($F162&lt;&gt;"",$F162/Summary!$C$8,"")</f>
        <v/>
      </c>
      <c r="H162" s="502" t="str">
        <f>IF($F162&lt;&gt;"",$F162/Summary!$C$10,"")</f>
        <v/>
      </c>
      <c r="I162" s="383"/>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row>
    <row r="163" spans="3:39" hidden="1" x14ac:dyDescent="0.75">
      <c r="C163" s="7">
        <v>136</v>
      </c>
      <c r="D163" s="511" t="str">
        <f t="shared" si="7"/>
        <v/>
      </c>
      <c r="E163" s="512" t="str">
        <f t="shared" si="10"/>
        <v/>
      </c>
      <c r="F163" s="426" t="str">
        <f t="shared" si="9"/>
        <v/>
      </c>
      <c r="G163" s="513" t="str">
        <f>IF($F163&lt;&gt;"",$F163/Summary!$C$8,"")</f>
        <v/>
      </c>
      <c r="H163" s="502" t="str">
        <f>IF($F163&lt;&gt;"",$F163/Summary!$C$10,"")</f>
        <v/>
      </c>
      <c r="I163" s="383"/>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row>
    <row r="164" spans="3:39" hidden="1" x14ac:dyDescent="0.75">
      <c r="C164" s="7">
        <v>137</v>
      </c>
      <c r="D164" s="511" t="str">
        <f t="shared" si="7"/>
        <v/>
      </c>
      <c r="E164" s="512" t="str">
        <f t="shared" si="10"/>
        <v/>
      </c>
      <c r="F164" s="426" t="str">
        <f t="shared" si="9"/>
        <v/>
      </c>
      <c r="G164" s="513" t="str">
        <f>IF($F164&lt;&gt;"",$F164/Summary!$C$8,"")</f>
        <v/>
      </c>
      <c r="H164" s="502" t="str">
        <f>IF($F164&lt;&gt;"",$F164/Summary!$C$10,"")</f>
        <v/>
      </c>
      <c r="I164" s="383"/>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row>
    <row r="165" spans="3:39" hidden="1" x14ac:dyDescent="0.75">
      <c r="C165" s="7">
        <v>138</v>
      </c>
      <c r="D165" s="511" t="str">
        <f t="shared" si="7"/>
        <v/>
      </c>
      <c r="E165" s="512" t="str">
        <f t="shared" si="10"/>
        <v/>
      </c>
      <c r="F165" s="426" t="str">
        <f t="shared" si="9"/>
        <v/>
      </c>
      <c r="G165" s="513" t="str">
        <f>IF($F165&lt;&gt;"",$F165/Summary!$C$8,"")</f>
        <v/>
      </c>
      <c r="H165" s="502" t="str">
        <f>IF($F165&lt;&gt;"",$F165/Summary!$C$10,"")</f>
        <v/>
      </c>
      <c r="I165" s="383"/>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row>
    <row r="166" spans="3:39" hidden="1" x14ac:dyDescent="0.75">
      <c r="C166" s="7">
        <v>139</v>
      </c>
      <c r="D166" s="511" t="str">
        <f t="shared" si="7"/>
        <v/>
      </c>
      <c r="E166" s="512" t="str">
        <f t="shared" si="10"/>
        <v/>
      </c>
      <c r="F166" s="426" t="str">
        <f t="shared" si="9"/>
        <v/>
      </c>
      <c r="G166" s="513" t="str">
        <f>IF($F166&lt;&gt;"",$F166/Summary!$C$8,"")</f>
        <v/>
      </c>
      <c r="H166" s="502" t="str">
        <f>IF($F166&lt;&gt;"",$F166/Summary!$C$10,"")</f>
        <v/>
      </c>
      <c r="I166" s="383"/>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row>
    <row r="167" spans="3:39" hidden="1" x14ac:dyDescent="0.75">
      <c r="C167" s="7">
        <v>140</v>
      </c>
      <c r="D167" s="511" t="str">
        <f t="shared" si="7"/>
        <v/>
      </c>
      <c r="E167" s="512" t="str">
        <f t="shared" si="10"/>
        <v/>
      </c>
      <c r="F167" s="426" t="str">
        <f t="shared" si="9"/>
        <v/>
      </c>
      <c r="G167" s="513" t="str">
        <f>IF($F167&lt;&gt;"",$F167/Summary!$C$8,"")</f>
        <v/>
      </c>
      <c r="H167" s="502" t="str">
        <f>IF($F167&lt;&gt;"",$F167/Summary!$C$10,"")</f>
        <v/>
      </c>
      <c r="I167" s="383"/>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row>
    <row r="168" spans="3:39" hidden="1" x14ac:dyDescent="0.75">
      <c r="C168" s="7">
        <v>141</v>
      </c>
      <c r="D168" s="511" t="str">
        <f t="shared" si="7"/>
        <v/>
      </c>
      <c r="E168" s="512" t="str">
        <f t="shared" si="10"/>
        <v/>
      </c>
      <c r="F168" s="426" t="str">
        <f t="shared" si="9"/>
        <v/>
      </c>
      <c r="G168" s="513" t="str">
        <f>IF($F168&lt;&gt;"",$F168/Summary!$C$8,"")</f>
        <v/>
      </c>
      <c r="H168" s="502" t="str">
        <f>IF($F168&lt;&gt;"",$F168/Summary!$C$10,"")</f>
        <v/>
      </c>
      <c r="I168" s="383"/>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row>
    <row r="169" spans="3:39" hidden="1" x14ac:dyDescent="0.75">
      <c r="C169" s="7">
        <v>142</v>
      </c>
      <c r="D169" s="511" t="str">
        <f t="shared" si="7"/>
        <v/>
      </c>
      <c r="E169" s="512" t="str">
        <f t="shared" si="10"/>
        <v/>
      </c>
      <c r="F169" s="426" t="str">
        <f t="shared" si="9"/>
        <v/>
      </c>
      <c r="G169" s="513" t="str">
        <f>IF($F169&lt;&gt;"",$F169/Summary!$C$8,"")</f>
        <v/>
      </c>
      <c r="H169" s="502" t="str">
        <f>IF($F169&lt;&gt;"",$F169/Summary!$C$10,"")</f>
        <v/>
      </c>
      <c r="I169" s="383"/>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row>
    <row r="170" spans="3:39" hidden="1" x14ac:dyDescent="0.75">
      <c r="C170" s="7">
        <v>143</v>
      </c>
      <c r="D170" s="511" t="str">
        <f t="shared" si="7"/>
        <v/>
      </c>
      <c r="E170" s="512" t="str">
        <f t="shared" si="10"/>
        <v/>
      </c>
      <c r="F170" s="426" t="str">
        <f t="shared" si="9"/>
        <v/>
      </c>
      <c r="G170" s="513" t="str">
        <f>IF($F170&lt;&gt;"",$F170/Summary!$C$8,"")</f>
        <v/>
      </c>
      <c r="H170" s="502" t="str">
        <f>IF($F170&lt;&gt;"",$F170/Summary!$C$10,"")</f>
        <v/>
      </c>
      <c r="I170" s="383"/>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row>
    <row r="171" spans="3:39" hidden="1" x14ac:dyDescent="0.75">
      <c r="C171" s="7">
        <v>144</v>
      </c>
      <c r="D171" s="511" t="str">
        <f t="shared" si="7"/>
        <v/>
      </c>
      <c r="E171" s="512" t="str">
        <f t="shared" si="10"/>
        <v/>
      </c>
      <c r="F171" s="426" t="str">
        <f t="shared" si="9"/>
        <v/>
      </c>
      <c r="G171" s="513" t="str">
        <f>IF($F171&lt;&gt;"",$F171/Summary!$C$8,"")</f>
        <v/>
      </c>
      <c r="H171" s="502" t="str">
        <f>IF($F171&lt;&gt;"",$F171/Summary!$C$10,"")</f>
        <v/>
      </c>
      <c r="I171" s="383"/>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row>
    <row r="172" spans="3:39" hidden="1" x14ac:dyDescent="0.75">
      <c r="C172" s="7">
        <v>145</v>
      </c>
      <c r="D172" s="511" t="str">
        <f t="shared" ref="D172:D177" si="11">IF(M341=0,"",M341)</f>
        <v/>
      </c>
      <c r="E172" s="512" t="str">
        <f t="shared" ref="E172:E177" si="12">IFERROR(IF(N341=0,"",F172/$F$19),"")</f>
        <v/>
      </c>
      <c r="F172" s="426" t="str">
        <f t="shared" ref="F172:F177" si="13">IF(N341=0,"",N341)</f>
        <v/>
      </c>
      <c r="G172" s="513" t="str">
        <f>IF($F172&lt;&gt;"",$F172/Summary!$C$8,"")</f>
        <v/>
      </c>
      <c r="H172" s="502" t="str">
        <f>IF($F172&lt;&gt;"",$F172/Summary!$C$10,"")</f>
        <v/>
      </c>
      <c r="I172" s="383"/>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row>
    <row r="173" spans="3:39" hidden="1" x14ac:dyDescent="0.75">
      <c r="C173" s="7">
        <v>146</v>
      </c>
      <c r="D173" s="511" t="str">
        <f t="shared" si="11"/>
        <v/>
      </c>
      <c r="E173" s="512" t="str">
        <f t="shared" si="12"/>
        <v/>
      </c>
      <c r="F173" s="426" t="str">
        <f t="shared" si="13"/>
        <v/>
      </c>
      <c r="G173" s="513" t="str">
        <f>IF($F173&lt;&gt;"",$F173/Summary!$C$8,"")</f>
        <v/>
      </c>
      <c r="H173" s="502" t="str">
        <f>IF($F173&lt;&gt;"",$F173/Summary!$C$10,"")</f>
        <v/>
      </c>
      <c r="I173" s="383"/>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row>
    <row r="174" spans="3:39" hidden="1" x14ac:dyDescent="0.75">
      <c r="C174" s="7">
        <v>147</v>
      </c>
      <c r="D174" s="511" t="str">
        <f t="shared" si="11"/>
        <v/>
      </c>
      <c r="E174" s="512" t="str">
        <f t="shared" si="12"/>
        <v/>
      </c>
      <c r="F174" s="426" t="str">
        <f t="shared" si="13"/>
        <v/>
      </c>
      <c r="G174" s="513" t="str">
        <f>IF($F174&lt;&gt;"",$F174/Summary!$C$8,"")</f>
        <v/>
      </c>
      <c r="H174" s="502" t="str">
        <f>IF($F174&lt;&gt;"",$F174/Summary!$C$10,"")</f>
        <v/>
      </c>
      <c r="I174" s="383"/>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row>
    <row r="175" spans="3:39" hidden="1" x14ac:dyDescent="0.75">
      <c r="C175" s="7">
        <v>148</v>
      </c>
      <c r="D175" s="511" t="str">
        <f t="shared" si="11"/>
        <v/>
      </c>
      <c r="E175" s="512" t="str">
        <f t="shared" si="12"/>
        <v/>
      </c>
      <c r="F175" s="426" t="str">
        <f t="shared" si="13"/>
        <v/>
      </c>
      <c r="G175" s="513" t="str">
        <f>IF($F175&lt;&gt;"",$F175/Summary!$C$8,"")</f>
        <v/>
      </c>
      <c r="H175" s="502" t="str">
        <f>IF($F175&lt;&gt;"",$F175/Summary!$C$10,"")</f>
        <v/>
      </c>
      <c r="I175" s="383"/>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row>
    <row r="176" spans="3:39" hidden="1" x14ac:dyDescent="0.75">
      <c r="C176" s="7">
        <v>149</v>
      </c>
      <c r="D176" s="511" t="str">
        <f t="shared" si="11"/>
        <v/>
      </c>
      <c r="E176" s="512" t="str">
        <f t="shared" si="12"/>
        <v/>
      </c>
      <c r="F176" s="426" t="str">
        <f t="shared" si="13"/>
        <v/>
      </c>
      <c r="G176" s="513" t="str">
        <f>IF($F176&lt;&gt;"",$F176/Summary!$C$8,"")</f>
        <v/>
      </c>
      <c r="H176" s="502" t="str">
        <f>IF($F176&lt;&gt;"",$F176/Summary!$C$10,"")</f>
        <v/>
      </c>
      <c r="I176" s="383"/>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row>
    <row r="177" spans="3:39" ht="15.5" thickBot="1" x14ac:dyDescent="0.9">
      <c r="C177" s="7">
        <v>150</v>
      </c>
      <c r="D177" s="521" t="str">
        <f t="shared" si="11"/>
        <v/>
      </c>
      <c r="E177" s="522" t="str">
        <f t="shared" si="12"/>
        <v/>
      </c>
      <c r="F177" s="523" t="str">
        <f t="shared" si="13"/>
        <v/>
      </c>
      <c r="G177" s="524" t="str">
        <f>IF($F177&lt;&gt;"",$F177/Summary!$C$8,"")</f>
        <v/>
      </c>
      <c r="H177" s="525" t="str">
        <f>IF($F177&lt;&gt;"",$F177/Summary!$C$10,"")</f>
        <v/>
      </c>
      <c r="I177" s="383"/>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row>
    <row r="178" spans="3:39" x14ac:dyDescent="0.75">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row>
    <row r="179" spans="3:39" hidden="1" x14ac:dyDescent="0.75">
      <c r="D179" s="426"/>
      <c r="E179" s="426"/>
      <c r="F179" s="426"/>
      <c r="G179" s="426"/>
      <c r="H179" s="426"/>
    </row>
    <row r="180" spans="3:39" hidden="1" x14ac:dyDescent="0.75">
      <c r="D180" s="426"/>
      <c r="E180" s="426"/>
      <c r="F180" s="426"/>
      <c r="G180" s="426"/>
      <c r="H180" s="426"/>
    </row>
    <row r="181" spans="3:39" hidden="1" x14ac:dyDescent="0.75">
      <c r="D181" s="426"/>
      <c r="E181" s="426"/>
      <c r="F181" s="426"/>
      <c r="G181" s="426"/>
      <c r="H181" s="426"/>
    </row>
    <row r="182" spans="3:39" hidden="1" x14ac:dyDescent="0.75">
      <c r="D182" s="426"/>
      <c r="E182" s="426"/>
      <c r="F182" s="426"/>
      <c r="G182" s="426"/>
      <c r="H182" s="426"/>
    </row>
    <row r="183" spans="3:39" hidden="1" x14ac:dyDescent="0.75">
      <c r="D183" s="426"/>
      <c r="E183" s="426"/>
      <c r="F183" s="426"/>
      <c r="G183" s="426"/>
      <c r="H183" s="426"/>
    </row>
    <row r="184" spans="3:39" hidden="1" x14ac:dyDescent="0.75">
      <c r="D184" s="426"/>
      <c r="E184" s="426"/>
      <c r="F184" s="426"/>
      <c r="G184" s="426"/>
      <c r="H184" s="426"/>
    </row>
    <row r="185" spans="3:39" hidden="1" x14ac:dyDescent="0.75">
      <c r="D185" s="426"/>
      <c r="E185" s="426"/>
      <c r="F185" s="426"/>
      <c r="G185" s="426"/>
      <c r="H185" s="426"/>
    </row>
    <row r="186" spans="3:39" hidden="1" x14ac:dyDescent="0.75">
      <c r="D186" s="426"/>
      <c r="E186" s="426"/>
      <c r="F186" s="426"/>
      <c r="G186" s="426"/>
      <c r="H186" s="426"/>
    </row>
    <row r="187" spans="3:39" hidden="1" x14ac:dyDescent="0.75">
      <c r="D187" s="426"/>
      <c r="E187" s="426"/>
      <c r="F187" s="426"/>
      <c r="G187" s="426"/>
      <c r="H187" s="426"/>
    </row>
    <row r="188" spans="3:39" hidden="1" x14ac:dyDescent="0.75">
      <c r="D188" s="426"/>
      <c r="E188" s="426"/>
      <c r="F188" s="426"/>
      <c r="G188" s="426"/>
      <c r="H188" s="426"/>
    </row>
    <row r="189" spans="3:39" hidden="1" x14ac:dyDescent="0.75">
      <c r="D189" s="426"/>
      <c r="E189" s="426"/>
      <c r="F189" s="426"/>
      <c r="G189" s="426"/>
      <c r="H189" s="426"/>
    </row>
    <row r="190" spans="3:39" hidden="1" x14ac:dyDescent="0.75">
      <c r="D190" s="426"/>
      <c r="E190" s="426"/>
      <c r="F190" s="426"/>
      <c r="G190" s="426"/>
      <c r="H190" s="426"/>
    </row>
    <row r="191" spans="3:39" hidden="1" x14ac:dyDescent="0.75">
      <c r="D191" s="426"/>
      <c r="E191" s="426"/>
      <c r="F191" s="426"/>
      <c r="G191" s="426"/>
      <c r="H191" s="426"/>
    </row>
    <row r="192" spans="3:39" hidden="1" x14ac:dyDescent="0.75">
      <c r="D192" s="426"/>
      <c r="E192" s="426"/>
      <c r="F192" s="426"/>
      <c r="G192" s="426"/>
      <c r="H192" s="426"/>
    </row>
    <row r="193" spans="3:57" hidden="1" x14ac:dyDescent="0.75">
      <c r="D193" s="426"/>
      <c r="E193" s="426"/>
      <c r="F193" s="426"/>
      <c r="G193" s="426"/>
      <c r="H193" s="426"/>
    </row>
    <row r="194" spans="3:57" hidden="1" x14ac:dyDescent="0.75">
      <c r="F194" s="526"/>
      <c r="G194" s="526"/>
      <c r="H194" s="526"/>
    </row>
    <row r="195" spans="3:57" hidden="1" x14ac:dyDescent="0.75">
      <c r="F195" s="526"/>
      <c r="G195" s="526"/>
      <c r="H195" s="526"/>
    </row>
    <row r="196" spans="3:57" hidden="1" x14ac:dyDescent="0.75">
      <c r="D196" s="102">
        <v>1</v>
      </c>
      <c r="E196" s="102"/>
      <c r="F196" s="102">
        <v>2</v>
      </c>
      <c r="G196" s="102"/>
      <c r="H196" s="102"/>
      <c r="I196" s="102">
        <v>3</v>
      </c>
      <c r="J196" s="102">
        <v>4</v>
      </c>
      <c r="K196" s="102">
        <v>5</v>
      </c>
      <c r="L196" s="102">
        <v>6</v>
      </c>
      <c r="N196" s="324"/>
      <c r="O196" s="324"/>
      <c r="P196" s="527">
        <v>1</v>
      </c>
      <c r="Q196" s="527">
        <v>2</v>
      </c>
      <c r="R196" s="527">
        <v>3</v>
      </c>
      <c r="S196" s="527"/>
      <c r="T196" s="527"/>
      <c r="U196" s="527"/>
      <c r="V196" s="527"/>
      <c r="W196" s="527"/>
      <c r="X196" s="527"/>
      <c r="Y196" s="527"/>
      <c r="Z196" s="527"/>
      <c r="AA196" s="527"/>
      <c r="AB196" s="527"/>
      <c r="AC196" s="527"/>
      <c r="AD196" s="527"/>
      <c r="AE196" s="527"/>
      <c r="AF196" s="527"/>
      <c r="AG196" s="527"/>
      <c r="AH196" s="527"/>
      <c r="AI196" s="527"/>
      <c r="AJ196" s="527"/>
      <c r="AK196" s="527"/>
      <c r="AL196" s="527"/>
      <c r="AM196" s="527"/>
      <c r="AN196" s="527"/>
      <c r="AO196" s="527"/>
      <c r="AP196" s="527"/>
      <c r="AQ196" s="527"/>
      <c r="AR196" s="527"/>
      <c r="AS196" s="527"/>
      <c r="AT196" s="527"/>
      <c r="AU196" s="527">
        <v>4</v>
      </c>
      <c r="AV196" s="527">
        <v>5</v>
      </c>
      <c r="AW196" s="527">
        <v>6</v>
      </c>
      <c r="AX196" s="527"/>
      <c r="AZ196" s="324"/>
      <c r="BA196" s="324"/>
      <c r="BB196" s="324"/>
      <c r="BC196" s="324"/>
      <c r="BE196" s="324"/>
    </row>
    <row r="197" spans="3:57" hidden="1" x14ac:dyDescent="0.75">
      <c r="C197" s="32">
        <v>1</v>
      </c>
      <c r="D197" s="26" t="str">
        <f t="shared" ref="D197:D228" si="14">IFERROR(INDEX(P$10:P$42,MATCH($C197,O$10:O$42,0)),"")</f>
        <v xml:space="preserve">Acquisition / Land &amp; Business Development </v>
      </c>
      <c r="E197" s="26"/>
      <c r="F197" s="26" t="str">
        <f t="shared" ref="F197:F228" si="15">IFERROR(INDEX(T$10:T$42,MATCH($C197,S$10:S$42,0)),"")</f>
        <v/>
      </c>
      <c r="G197" s="26"/>
      <c r="H197" s="26"/>
      <c r="I197" s="26" t="str">
        <f>IFERROR(INDEX(X$10:X$42,MATCH($C197,W$10:W$42,0)),"")</f>
        <v/>
      </c>
      <c r="J197" s="26" t="str">
        <f>IFERROR(INDEX(AB$10:AB$42,MATCH($C197,AA$10:AA$42,0)),"")</f>
        <v/>
      </c>
      <c r="K197" s="26" t="str">
        <f>IFERROR(INDEX(AF$10:AF$42,MATCH($C197,AE$10:AE$42,0)),"")</f>
        <v/>
      </c>
      <c r="L197" s="528" t="str">
        <f>IFERROR(INDEX(AJ$10:AJ$42,MATCH($C197,AI$10:AI$42,0)),"")</f>
        <v/>
      </c>
      <c r="M197" s="7" t="str">
        <f t="shared" ref="M197:M260" si="16">IFERROR(INDEX(D197:L197,MATCH(TRUE,INDEX((D197:L197&lt;&gt;""),0),0)),"")</f>
        <v xml:space="preserve">Acquisition / Land &amp; Business Development </v>
      </c>
      <c r="N197" s="7">
        <f>IFERROR(INDEX(P197:AW197,MATCH(TRUE,INDEX((P197:AW197&lt;&gt;""),0),0)),"")</f>
        <v>10180000</v>
      </c>
      <c r="P197" s="32">
        <f t="shared" ref="P197:P260" si="17">IFERROR(INDEX(Q$10:Q$43,MATCH($C197,O$10:O$43,0)),"")</f>
        <v>10180000</v>
      </c>
      <c r="Q197" s="26" t="str">
        <f t="shared" ref="Q197:Q260" si="18">IFERROR(INDEX(U$10:U$43,MATCH($C197,S$10:S$43,0)),"")</f>
        <v/>
      </c>
      <c r="R197" s="26" t="str">
        <f t="shared" ref="R197:R260" si="19">IFERROR(INDEX(Y$10:Y$43,MATCH($C197,W$10:W$43,0)),"")</f>
        <v/>
      </c>
      <c r="S197" s="26"/>
      <c r="T197" s="26"/>
      <c r="U197" s="26"/>
      <c r="V197" s="26"/>
      <c r="W197" s="26"/>
      <c r="X197" s="26"/>
      <c r="Y197" s="26"/>
      <c r="Z197" s="26"/>
      <c r="AA197" s="26"/>
      <c r="AB197" s="26"/>
      <c r="AC197" s="26"/>
      <c r="AD197" s="26"/>
      <c r="AE197" s="26"/>
      <c r="AF197" s="26"/>
      <c r="AG197" s="26"/>
      <c r="AH197" s="26"/>
      <c r="AI197" s="26"/>
      <c r="AJ197" s="26"/>
      <c r="AK197" s="26"/>
      <c r="AL197" s="26"/>
      <c r="AM197" s="26"/>
      <c r="AN197" s="26"/>
      <c r="AO197" s="26"/>
      <c r="AP197" s="26"/>
      <c r="AQ197" s="26"/>
      <c r="AR197" s="26"/>
      <c r="AS197" s="26"/>
      <c r="AT197" s="26"/>
      <c r="AU197" s="26" t="str">
        <f t="shared" ref="AU197:AU260" si="20">IFERROR(INDEX(AC$10:AC$43,MATCH($C197,AA$10:AA$43,0)),"")</f>
        <v/>
      </c>
      <c r="AV197" s="26" t="str">
        <f t="shared" ref="AV197:AV260" si="21">IFERROR(INDEX(AG$10:AG$43,MATCH($C197,AE$10:AE$43,0)),"")</f>
        <v/>
      </c>
      <c r="AW197" s="528" t="str">
        <f t="shared" ref="AW197:AW260" si="22">IFERROR(INDEX(AK$10:AK$43,MATCH($C197,AI$10:AI$43,0)),"")</f>
        <v/>
      </c>
    </row>
    <row r="198" spans="3:57" hidden="1" x14ac:dyDescent="0.75">
      <c r="C198" s="448">
        <v>2</v>
      </c>
      <c r="D198" s="7" t="str">
        <f t="shared" si="14"/>
        <v xml:space="preserve">Land Purchase </v>
      </c>
      <c r="F198" s="7" t="str">
        <f t="shared" si="15"/>
        <v/>
      </c>
      <c r="I198" s="7" t="str">
        <f t="shared" ref="I198:I261" si="23">IFERROR(INDEX(X$10:X$42,MATCH($C198,W$10:W$42,0)),"")</f>
        <v/>
      </c>
      <c r="J198" s="7" t="str">
        <f t="shared" ref="J198:J261" si="24">IFERROR(INDEX(AB$10:AB$42,MATCH($C198,AA$10:AA$42,0)),"")</f>
        <v/>
      </c>
      <c r="K198" s="7" t="str">
        <f t="shared" ref="K198:K261" si="25">IFERROR(INDEX(AF$10:AF$42,MATCH($C198,AE$10:AE$42,0)),"")</f>
        <v/>
      </c>
      <c r="L198" s="464" t="str">
        <f t="shared" ref="L198:L261" si="26">IFERROR(INDEX(AJ$10:AJ$42,MATCH($C198,AI$10:AI$42,0)),"")</f>
        <v/>
      </c>
      <c r="M198" s="7" t="str">
        <f t="shared" si="16"/>
        <v xml:space="preserve">Land Purchase </v>
      </c>
      <c r="N198" s="7">
        <f t="shared" ref="N198:N261" si="27">IFERROR(INDEX(P198:AW198,MATCH(TRUE,INDEX((P198:AW198&lt;&gt;""),0),0)),"")</f>
        <v>10000000</v>
      </c>
      <c r="P198" s="448">
        <f t="shared" si="17"/>
        <v>10000000</v>
      </c>
      <c r="Q198" s="7" t="str">
        <f t="shared" si="18"/>
        <v/>
      </c>
      <c r="R198" s="7" t="str">
        <f t="shared" si="19"/>
        <v/>
      </c>
      <c r="AU198" s="7" t="str">
        <f t="shared" si="20"/>
        <v/>
      </c>
      <c r="AV198" s="7" t="str">
        <f t="shared" si="21"/>
        <v/>
      </c>
      <c r="AW198" s="464" t="str">
        <f t="shared" si="22"/>
        <v/>
      </c>
    </row>
    <row r="199" spans="3:57" hidden="1" x14ac:dyDescent="0.75">
      <c r="C199" s="448">
        <v>3</v>
      </c>
      <c r="D199" s="7" t="str">
        <f t="shared" si="14"/>
        <v>Brokerage Fee%</v>
      </c>
      <c r="F199" s="7" t="str">
        <f t="shared" si="15"/>
        <v/>
      </c>
      <c r="I199" s="7" t="str">
        <f t="shared" si="23"/>
        <v/>
      </c>
      <c r="J199" s="7" t="str">
        <f t="shared" si="24"/>
        <v/>
      </c>
      <c r="K199" s="7" t="str">
        <f t="shared" si="25"/>
        <v/>
      </c>
      <c r="L199" s="464" t="str">
        <f t="shared" si="26"/>
        <v/>
      </c>
      <c r="M199" s="7" t="str">
        <f t="shared" si="16"/>
        <v>Brokerage Fee%</v>
      </c>
      <c r="N199" s="7">
        <f t="shared" si="27"/>
        <v>0</v>
      </c>
      <c r="P199" s="448">
        <f t="shared" si="17"/>
        <v>0</v>
      </c>
      <c r="Q199" s="7" t="str">
        <f t="shared" si="18"/>
        <v/>
      </c>
      <c r="R199" s="7" t="str">
        <f t="shared" si="19"/>
        <v/>
      </c>
      <c r="AU199" s="7" t="str">
        <f t="shared" si="20"/>
        <v/>
      </c>
      <c r="AV199" s="7" t="str">
        <f t="shared" si="21"/>
        <v/>
      </c>
      <c r="AW199" s="464" t="str">
        <f t="shared" si="22"/>
        <v/>
      </c>
    </row>
    <row r="200" spans="3:57" hidden="1" x14ac:dyDescent="0.75">
      <c r="C200" s="448">
        <v>4</v>
      </c>
      <c r="D200" s="7" t="str">
        <f t="shared" si="14"/>
        <v>Professional Cost: LDD, FDD, &amp; B.DD</v>
      </c>
      <c r="F200" s="7" t="str">
        <f t="shared" si="15"/>
        <v/>
      </c>
      <c r="I200" s="7" t="str">
        <f t="shared" si="23"/>
        <v/>
      </c>
      <c r="J200" s="7" t="str">
        <f t="shared" si="24"/>
        <v/>
      </c>
      <c r="K200" s="7" t="str">
        <f t="shared" si="25"/>
        <v/>
      </c>
      <c r="L200" s="464" t="str">
        <f t="shared" si="26"/>
        <v/>
      </c>
      <c r="M200" s="7" t="str">
        <f t="shared" si="16"/>
        <v>Professional Cost: LDD, FDD, &amp; B.DD</v>
      </c>
      <c r="N200" s="7">
        <f t="shared" si="27"/>
        <v>120000</v>
      </c>
      <c r="P200" s="448">
        <f t="shared" si="17"/>
        <v>120000</v>
      </c>
      <c r="Q200" s="7" t="str">
        <f t="shared" si="18"/>
        <v/>
      </c>
      <c r="R200" s="7" t="str">
        <f t="shared" si="19"/>
        <v/>
      </c>
      <c r="AU200" s="7" t="str">
        <f t="shared" si="20"/>
        <v/>
      </c>
      <c r="AV200" s="7" t="str">
        <f t="shared" si="21"/>
        <v/>
      </c>
      <c r="AW200" s="464" t="str">
        <f t="shared" si="22"/>
        <v/>
      </c>
    </row>
    <row r="201" spans="3:57" hidden="1" x14ac:dyDescent="0.75">
      <c r="C201" s="448">
        <v>5</v>
      </c>
      <c r="D201" s="7" t="str">
        <f t="shared" si="14"/>
        <v>Valuation</v>
      </c>
      <c r="F201" s="7" t="str">
        <f t="shared" si="15"/>
        <v/>
      </c>
      <c r="I201" s="7" t="str">
        <f t="shared" si="23"/>
        <v/>
      </c>
      <c r="J201" s="7" t="str">
        <f t="shared" si="24"/>
        <v/>
      </c>
      <c r="K201" s="7" t="str">
        <f t="shared" si="25"/>
        <v/>
      </c>
      <c r="L201" s="464" t="str">
        <f t="shared" si="26"/>
        <v/>
      </c>
      <c r="M201" s="7" t="str">
        <f t="shared" si="16"/>
        <v>Valuation</v>
      </c>
      <c r="N201" s="7">
        <f t="shared" si="27"/>
        <v>60000</v>
      </c>
      <c r="P201" s="448">
        <f t="shared" si="17"/>
        <v>60000</v>
      </c>
      <c r="Q201" s="7" t="str">
        <f t="shared" si="18"/>
        <v/>
      </c>
      <c r="R201" s="7" t="str">
        <f t="shared" si="19"/>
        <v/>
      </c>
      <c r="AU201" s="7" t="str">
        <f t="shared" si="20"/>
        <v/>
      </c>
      <c r="AV201" s="7" t="str">
        <f t="shared" si="21"/>
        <v/>
      </c>
      <c r="AW201" s="464" t="str">
        <f t="shared" si="22"/>
        <v/>
      </c>
    </row>
    <row r="202" spans="3:57" hidden="1" x14ac:dyDescent="0.75">
      <c r="C202" s="448">
        <v>6</v>
      </c>
      <c r="D202" s="7" t="str">
        <f t="shared" si="14"/>
        <v>Taxes, 5%</v>
      </c>
      <c r="F202" s="7" t="str">
        <f t="shared" si="15"/>
        <v/>
      </c>
      <c r="I202" s="7" t="str">
        <f t="shared" si="23"/>
        <v/>
      </c>
      <c r="J202" s="7" t="str">
        <f t="shared" si="24"/>
        <v/>
      </c>
      <c r="K202" s="7" t="str">
        <f t="shared" si="25"/>
        <v/>
      </c>
      <c r="L202" s="464" t="str">
        <f t="shared" si="26"/>
        <v/>
      </c>
      <c r="M202" s="7" t="str">
        <f t="shared" si="16"/>
        <v>Taxes, 5%</v>
      </c>
      <c r="N202" s="7">
        <f t="shared" si="27"/>
        <v>0</v>
      </c>
      <c r="P202" s="448">
        <f t="shared" si="17"/>
        <v>0</v>
      </c>
      <c r="Q202" s="7" t="str">
        <f t="shared" si="18"/>
        <v/>
      </c>
      <c r="R202" s="7" t="str">
        <f t="shared" si="19"/>
        <v/>
      </c>
      <c r="AU202" s="7" t="str">
        <f t="shared" si="20"/>
        <v/>
      </c>
      <c r="AV202" s="7" t="str">
        <f t="shared" si="21"/>
        <v/>
      </c>
      <c r="AW202" s="464" t="str">
        <f t="shared" si="22"/>
        <v/>
      </c>
    </row>
    <row r="203" spans="3:57" hidden="1" x14ac:dyDescent="0.75">
      <c r="C203" s="448">
        <v>7</v>
      </c>
      <c r="D203" s="7" t="str">
        <f t="shared" si="14"/>
        <v/>
      </c>
      <c r="F203" s="7" t="str">
        <f t="shared" si="15"/>
        <v/>
      </c>
      <c r="I203" s="7" t="str">
        <f t="shared" si="23"/>
        <v/>
      </c>
      <c r="J203" s="7" t="str">
        <f t="shared" si="24"/>
        <v/>
      </c>
      <c r="K203" s="7" t="str">
        <f t="shared" si="25"/>
        <v/>
      </c>
      <c r="L203" s="464" t="str">
        <f t="shared" si="26"/>
        <v/>
      </c>
      <c r="M203" s="7" t="str">
        <f t="shared" si="16"/>
        <v/>
      </c>
      <c r="N203" s="7">
        <f t="shared" si="27"/>
        <v>0</v>
      </c>
      <c r="P203" s="448">
        <f t="shared" si="17"/>
        <v>0</v>
      </c>
      <c r="Q203" s="7" t="str">
        <f t="shared" si="18"/>
        <v/>
      </c>
      <c r="R203" s="7" t="str">
        <f t="shared" si="19"/>
        <v/>
      </c>
      <c r="AU203" s="7" t="str">
        <f t="shared" si="20"/>
        <v/>
      </c>
      <c r="AV203" s="7" t="str">
        <f t="shared" si="21"/>
        <v/>
      </c>
      <c r="AW203" s="464" t="str">
        <f t="shared" si="22"/>
        <v/>
      </c>
    </row>
    <row r="204" spans="3:57" hidden="1" x14ac:dyDescent="0.75">
      <c r="C204" s="448">
        <v>8</v>
      </c>
      <c r="D204" s="7" t="str">
        <f t="shared" si="14"/>
        <v/>
      </c>
      <c r="F204" s="7" t="str">
        <f t="shared" si="15"/>
        <v>Soft Costs</v>
      </c>
      <c r="I204" s="7" t="str">
        <f t="shared" si="23"/>
        <v/>
      </c>
      <c r="J204" s="7" t="str">
        <f t="shared" si="24"/>
        <v/>
      </c>
      <c r="K204" s="7" t="str">
        <f t="shared" si="25"/>
        <v/>
      </c>
      <c r="L204" s="464" t="str">
        <f t="shared" si="26"/>
        <v/>
      </c>
      <c r="M204" s="7" t="str">
        <f t="shared" si="16"/>
        <v>Soft Costs</v>
      </c>
      <c r="N204" s="7">
        <f t="shared" si="27"/>
        <v>34148740</v>
      </c>
      <c r="P204" s="448" t="str">
        <f t="shared" si="17"/>
        <v/>
      </c>
      <c r="Q204" s="7">
        <f t="shared" si="18"/>
        <v>34148740</v>
      </c>
      <c r="R204" s="7" t="str">
        <f t="shared" si="19"/>
        <v/>
      </c>
      <c r="AU204" s="7" t="str">
        <f t="shared" si="20"/>
        <v/>
      </c>
      <c r="AV204" s="7" t="str">
        <f t="shared" si="21"/>
        <v/>
      </c>
      <c r="AW204" s="464" t="str">
        <f t="shared" si="22"/>
        <v/>
      </c>
    </row>
    <row r="205" spans="3:57" hidden="1" x14ac:dyDescent="0.75">
      <c r="C205" s="448">
        <v>9</v>
      </c>
      <c r="D205" s="7" t="str">
        <f t="shared" si="14"/>
        <v/>
      </c>
      <c r="F205" s="7" t="str">
        <f t="shared" si="15"/>
        <v>Design</v>
      </c>
      <c r="I205" s="7" t="str">
        <f t="shared" si="23"/>
        <v/>
      </c>
      <c r="J205" s="7" t="str">
        <f t="shared" si="24"/>
        <v/>
      </c>
      <c r="K205" s="7" t="str">
        <f t="shared" si="25"/>
        <v/>
      </c>
      <c r="L205" s="464" t="str">
        <f t="shared" si="26"/>
        <v/>
      </c>
      <c r="M205" s="7" t="str">
        <f t="shared" si="16"/>
        <v>Design</v>
      </c>
      <c r="N205" s="7">
        <f t="shared" si="27"/>
        <v>6600000</v>
      </c>
      <c r="P205" s="448" t="str">
        <f t="shared" si="17"/>
        <v/>
      </c>
      <c r="Q205" s="7">
        <f t="shared" si="18"/>
        <v>6600000</v>
      </c>
      <c r="R205" s="7" t="str">
        <f t="shared" si="19"/>
        <v/>
      </c>
      <c r="AU205" s="7" t="str">
        <f t="shared" si="20"/>
        <v/>
      </c>
      <c r="AV205" s="7" t="str">
        <f t="shared" si="21"/>
        <v/>
      </c>
      <c r="AW205" s="464" t="str">
        <f t="shared" si="22"/>
        <v/>
      </c>
    </row>
    <row r="206" spans="3:57" hidden="1" x14ac:dyDescent="0.75">
      <c r="C206" s="448">
        <v>10</v>
      </c>
      <c r="D206" s="7" t="str">
        <f t="shared" si="14"/>
        <v/>
      </c>
      <c r="F206" s="7" t="str">
        <f t="shared" si="15"/>
        <v>CC Procurement &amp; techniqal qualificaiton</v>
      </c>
      <c r="I206" s="7" t="str">
        <f t="shared" si="23"/>
        <v/>
      </c>
      <c r="J206" s="7" t="str">
        <f t="shared" si="24"/>
        <v/>
      </c>
      <c r="K206" s="7" t="str">
        <f t="shared" si="25"/>
        <v/>
      </c>
      <c r="L206" s="464" t="str">
        <f t="shared" si="26"/>
        <v/>
      </c>
      <c r="M206" s="7" t="str">
        <f t="shared" si="16"/>
        <v>CC Procurement &amp; techniqal qualificaiton</v>
      </c>
      <c r="N206" s="7">
        <f t="shared" si="27"/>
        <v>6600000</v>
      </c>
      <c r="P206" s="448" t="str">
        <f t="shared" si="17"/>
        <v/>
      </c>
      <c r="Q206" s="7">
        <f t="shared" si="18"/>
        <v>6600000</v>
      </c>
      <c r="R206" s="7" t="str">
        <f t="shared" si="19"/>
        <v/>
      </c>
      <c r="AU206" s="7" t="str">
        <f t="shared" si="20"/>
        <v/>
      </c>
      <c r="AV206" s="7" t="str">
        <f t="shared" si="21"/>
        <v/>
      </c>
      <c r="AW206" s="464" t="str">
        <f t="shared" si="22"/>
        <v/>
      </c>
    </row>
    <row r="207" spans="3:57" hidden="1" x14ac:dyDescent="0.75">
      <c r="C207" s="448">
        <v>11</v>
      </c>
      <c r="D207" s="7" t="str">
        <f t="shared" si="14"/>
        <v/>
      </c>
      <c r="F207" s="7" t="str">
        <f t="shared" si="15"/>
        <v>PMC</v>
      </c>
      <c r="I207" s="7" t="str">
        <f t="shared" si="23"/>
        <v/>
      </c>
      <c r="J207" s="7" t="str">
        <f t="shared" si="24"/>
        <v/>
      </c>
      <c r="K207" s="7" t="str">
        <f t="shared" si="25"/>
        <v/>
      </c>
      <c r="L207" s="464" t="str">
        <f t="shared" si="26"/>
        <v/>
      </c>
      <c r="M207" s="7" t="str">
        <f t="shared" si="16"/>
        <v>PMC</v>
      </c>
      <c r="N207" s="7">
        <f t="shared" si="27"/>
        <v>3300000</v>
      </c>
      <c r="P207" s="448" t="str">
        <f t="shared" si="17"/>
        <v/>
      </c>
      <c r="Q207" s="7">
        <f t="shared" si="18"/>
        <v>3300000</v>
      </c>
      <c r="R207" s="7" t="str">
        <f t="shared" si="19"/>
        <v/>
      </c>
      <c r="AU207" s="7" t="str">
        <f t="shared" si="20"/>
        <v/>
      </c>
      <c r="AV207" s="7" t="str">
        <f t="shared" si="21"/>
        <v/>
      </c>
      <c r="AW207" s="464" t="str">
        <f t="shared" si="22"/>
        <v/>
      </c>
    </row>
    <row r="208" spans="3:57" hidden="1" x14ac:dyDescent="0.75">
      <c r="C208" s="448">
        <v>12</v>
      </c>
      <c r="D208" s="7" t="str">
        <f t="shared" si="14"/>
        <v/>
      </c>
      <c r="F208" s="7" t="str">
        <f t="shared" si="15"/>
        <v>supervision</v>
      </c>
      <c r="I208" s="7" t="str">
        <f t="shared" si="23"/>
        <v/>
      </c>
      <c r="J208" s="7" t="str">
        <f t="shared" si="24"/>
        <v/>
      </c>
      <c r="K208" s="7" t="str">
        <f t="shared" si="25"/>
        <v/>
      </c>
      <c r="L208" s="464" t="str">
        <f t="shared" si="26"/>
        <v/>
      </c>
      <c r="M208" s="7" t="str">
        <f t="shared" si="16"/>
        <v>supervision</v>
      </c>
      <c r="N208" s="7">
        <f t="shared" si="27"/>
        <v>3300000</v>
      </c>
      <c r="P208" s="448" t="str">
        <f t="shared" si="17"/>
        <v/>
      </c>
      <c r="Q208" s="7">
        <f t="shared" si="18"/>
        <v>3300000</v>
      </c>
      <c r="R208" s="7" t="str">
        <f t="shared" si="19"/>
        <v/>
      </c>
      <c r="AU208" s="7" t="str">
        <f t="shared" si="20"/>
        <v/>
      </c>
      <c r="AV208" s="7" t="str">
        <f t="shared" si="21"/>
        <v/>
      </c>
      <c r="AW208" s="464" t="str">
        <f t="shared" si="22"/>
        <v/>
      </c>
    </row>
    <row r="209" spans="3:49" hidden="1" x14ac:dyDescent="0.75">
      <c r="C209" s="448">
        <v>13</v>
      </c>
      <c r="D209" s="7" t="str">
        <f t="shared" si="14"/>
        <v/>
      </c>
      <c r="F209" s="7" t="str">
        <f t="shared" si="15"/>
        <v>FFE Procurement Agent, % of FF&amp;E and OS&amp;E</v>
      </c>
      <c r="I209" s="7" t="str">
        <f t="shared" si="23"/>
        <v/>
      </c>
      <c r="J209" s="7" t="str">
        <f t="shared" si="24"/>
        <v/>
      </c>
      <c r="K209" s="7" t="str">
        <f t="shared" si="25"/>
        <v/>
      </c>
      <c r="L209" s="464" t="str">
        <f t="shared" si="26"/>
        <v/>
      </c>
      <c r="M209" s="7" t="str">
        <f t="shared" si="16"/>
        <v>FFE Procurement Agent, % of FF&amp;E and OS&amp;E</v>
      </c>
      <c r="N209" s="7">
        <f t="shared" si="27"/>
        <v>4161240</v>
      </c>
      <c r="P209" s="448" t="str">
        <f t="shared" si="17"/>
        <v/>
      </c>
      <c r="Q209" s="7">
        <f t="shared" si="18"/>
        <v>4161240</v>
      </c>
      <c r="R209" s="7" t="str">
        <f t="shared" si="19"/>
        <v/>
      </c>
      <c r="AU209" s="7" t="str">
        <f t="shared" si="20"/>
        <v/>
      </c>
      <c r="AV209" s="7" t="str">
        <f t="shared" si="21"/>
        <v/>
      </c>
      <c r="AW209" s="464" t="str">
        <f t="shared" si="22"/>
        <v/>
      </c>
    </row>
    <row r="210" spans="3:49" hidden="1" x14ac:dyDescent="0.75">
      <c r="C210" s="448">
        <v>14</v>
      </c>
      <c r="D210" s="7" t="str">
        <f t="shared" si="14"/>
        <v/>
      </c>
      <c r="F210" s="7" t="str">
        <f t="shared" si="15"/>
        <v>Brand Operator's Technical Asssistance</v>
      </c>
      <c r="I210" s="7" t="str">
        <f t="shared" si="23"/>
        <v/>
      </c>
      <c r="J210" s="7" t="str">
        <f t="shared" si="24"/>
        <v/>
      </c>
      <c r="K210" s="7" t="str">
        <f t="shared" si="25"/>
        <v/>
      </c>
      <c r="L210" s="464" t="str">
        <f t="shared" si="26"/>
        <v/>
      </c>
      <c r="M210" s="7" t="str">
        <f t="shared" si="16"/>
        <v>Brand Operator's Technical Asssistance</v>
      </c>
      <c r="N210" s="7">
        <f t="shared" si="27"/>
        <v>1387500</v>
      </c>
      <c r="P210" s="448" t="str">
        <f t="shared" si="17"/>
        <v/>
      </c>
      <c r="Q210" s="7">
        <f t="shared" si="18"/>
        <v>1387500</v>
      </c>
      <c r="R210" s="7" t="str">
        <f t="shared" si="19"/>
        <v/>
      </c>
      <c r="AU210" s="7" t="str">
        <f t="shared" si="20"/>
        <v/>
      </c>
      <c r="AV210" s="7" t="str">
        <f t="shared" si="21"/>
        <v/>
      </c>
      <c r="AW210" s="464" t="str">
        <f t="shared" si="22"/>
        <v/>
      </c>
    </row>
    <row r="211" spans="3:49" hidden="1" x14ac:dyDescent="0.75">
      <c r="C211" s="448">
        <v>15</v>
      </c>
      <c r="D211" s="7" t="str">
        <f t="shared" si="14"/>
        <v/>
      </c>
      <c r="F211" s="7" t="str">
        <f t="shared" si="15"/>
        <v>Construction Gurantor's fee, GMP</v>
      </c>
      <c r="I211" s="7" t="str">
        <f t="shared" si="23"/>
        <v/>
      </c>
      <c r="J211" s="7" t="str">
        <f t="shared" si="24"/>
        <v/>
      </c>
      <c r="K211" s="7" t="str">
        <f t="shared" si="25"/>
        <v/>
      </c>
      <c r="L211" s="464" t="str">
        <f t="shared" si="26"/>
        <v/>
      </c>
      <c r="M211" s="7" t="str">
        <f t="shared" si="16"/>
        <v>Construction Gurantor's fee, GMP</v>
      </c>
      <c r="N211" s="7">
        <f t="shared" si="27"/>
        <v>4400000</v>
      </c>
      <c r="P211" s="448" t="str">
        <f t="shared" si="17"/>
        <v/>
      </c>
      <c r="Q211" s="7">
        <f t="shared" si="18"/>
        <v>4400000</v>
      </c>
      <c r="R211" s="7" t="str">
        <f t="shared" si="19"/>
        <v/>
      </c>
      <c r="AU211" s="7" t="str">
        <f t="shared" si="20"/>
        <v/>
      </c>
      <c r="AV211" s="7" t="str">
        <f t="shared" si="21"/>
        <v/>
      </c>
      <c r="AW211" s="464" t="str">
        <f t="shared" si="22"/>
        <v/>
      </c>
    </row>
    <row r="212" spans="3:49" hidden="1" x14ac:dyDescent="0.75">
      <c r="C212" s="448">
        <v>16</v>
      </c>
      <c r="D212" s="7" t="str">
        <f t="shared" si="14"/>
        <v/>
      </c>
      <c r="F212" s="7" t="str">
        <f t="shared" si="15"/>
        <v>Insurance</v>
      </c>
      <c r="I212" s="7" t="str">
        <f t="shared" si="23"/>
        <v/>
      </c>
      <c r="J212" s="7" t="str">
        <f t="shared" si="24"/>
        <v/>
      </c>
      <c r="K212" s="7" t="str">
        <f t="shared" si="25"/>
        <v/>
      </c>
      <c r="L212" s="464" t="str">
        <f t="shared" si="26"/>
        <v/>
      </c>
      <c r="M212" s="7" t="str">
        <f t="shared" si="16"/>
        <v>Insurance</v>
      </c>
      <c r="N212" s="7">
        <f t="shared" si="27"/>
        <v>3300000</v>
      </c>
      <c r="P212" s="448" t="str">
        <f t="shared" si="17"/>
        <v/>
      </c>
      <c r="Q212" s="7">
        <f t="shared" si="18"/>
        <v>3300000</v>
      </c>
      <c r="R212" s="7" t="str">
        <f t="shared" si="19"/>
        <v/>
      </c>
      <c r="AU212" s="7" t="str">
        <f t="shared" si="20"/>
        <v/>
      </c>
      <c r="AV212" s="7" t="str">
        <f t="shared" si="21"/>
        <v/>
      </c>
      <c r="AW212" s="464" t="str">
        <f t="shared" si="22"/>
        <v/>
      </c>
    </row>
    <row r="213" spans="3:49" hidden="1" x14ac:dyDescent="0.75">
      <c r="C213" s="448">
        <v>17</v>
      </c>
      <c r="D213" s="7" t="str">
        <f t="shared" si="14"/>
        <v/>
      </c>
      <c r="F213" s="7" t="str">
        <f t="shared" si="15"/>
        <v/>
      </c>
      <c r="I213" s="7" t="str">
        <f t="shared" si="23"/>
        <v/>
      </c>
      <c r="J213" s="7" t="str">
        <f t="shared" si="24"/>
        <v/>
      </c>
      <c r="K213" s="7" t="str">
        <f t="shared" si="25"/>
        <v/>
      </c>
      <c r="L213" s="464" t="str">
        <f t="shared" si="26"/>
        <v/>
      </c>
      <c r="M213" s="7" t="str">
        <f t="shared" si="16"/>
        <v/>
      </c>
      <c r="N213" s="7">
        <f t="shared" si="27"/>
        <v>0</v>
      </c>
      <c r="P213" s="448" t="str">
        <f t="shared" si="17"/>
        <v/>
      </c>
      <c r="Q213" s="7">
        <f t="shared" si="18"/>
        <v>0</v>
      </c>
      <c r="R213" s="7" t="str">
        <f t="shared" si="19"/>
        <v/>
      </c>
      <c r="AU213" s="7" t="str">
        <f t="shared" si="20"/>
        <v/>
      </c>
      <c r="AV213" s="7" t="str">
        <f t="shared" si="21"/>
        <v/>
      </c>
      <c r="AW213" s="464" t="str">
        <f t="shared" si="22"/>
        <v/>
      </c>
    </row>
    <row r="214" spans="3:49" hidden="1" x14ac:dyDescent="0.75">
      <c r="C214" s="448">
        <v>18</v>
      </c>
      <c r="D214" s="7" t="str">
        <f t="shared" si="14"/>
        <v/>
      </c>
      <c r="F214" s="7" t="str">
        <f t="shared" si="15"/>
        <v/>
      </c>
      <c r="I214" s="7" t="str">
        <f t="shared" si="23"/>
        <v>Hard Costs</v>
      </c>
      <c r="J214" s="7" t="str">
        <f t="shared" si="24"/>
        <v/>
      </c>
      <c r="K214" s="7" t="str">
        <f t="shared" si="25"/>
        <v/>
      </c>
      <c r="L214" s="464" t="str">
        <f t="shared" si="26"/>
        <v/>
      </c>
      <c r="M214" s="7" t="str">
        <f t="shared" si="16"/>
        <v>Hard Costs</v>
      </c>
      <c r="N214" s="7">
        <f t="shared" si="27"/>
        <v>220000000</v>
      </c>
      <c r="P214" s="448" t="str">
        <f t="shared" si="17"/>
        <v/>
      </c>
      <c r="Q214" s="7" t="str">
        <f t="shared" si="18"/>
        <v/>
      </c>
      <c r="R214" s="7">
        <f t="shared" si="19"/>
        <v>220000000</v>
      </c>
      <c r="AU214" s="7" t="str">
        <f t="shared" si="20"/>
        <v/>
      </c>
      <c r="AV214" s="7" t="str">
        <f t="shared" si="21"/>
        <v/>
      </c>
      <c r="AW214" s="464" t="str">
        <f t="shared" si="22"/>
        <v/>
      </c>
    </row>
    <row r="215" spans="3:49" hidden="1" x14ac:dyDescent="0.75">
      <c r="C215" s="448">
        <v>19</v>
      </c>
      <c r="D215" s="7" t="str">
        <f t="shared" si="14"/>
        <v/>
      </c>
      <c r="F215" s="7" t="str">
        <f t="shared" si="15"/>
        <v/>
      </c>
      <c r="I215" s="7" t="str">
        <f t="shared" si="23"/>
        <v>All in</v>
      </c>
      <c r="J215" s="7" t="str">
        <f t="shared" si="24"/>
        <v/>
      </c>
      <c r="K215" s="7" t="str">
        <f t="shared" si="25"/>
        <v/>
      </c>
      <c r="L215" s="464" t="str">
        <f t="shared" si="26"/>
        <v/>
      </c>
      <c r="M215" s="7" t="str">
        <f t="shared" si="16"/>
        <v>All in</v>
      </c>
      <c r="N215" s="7">
        <f t="shared" si="27"/>
        <v>220000000</v>
      </c>
      <c r="P215" s="448" t="str">
        <f t="shared" si="17"/>
        <v/>
      </c>
      <c r="Q215" s="7" t="str">
        <f t="shared" si="18"/>
        <v/>
      </c>
      <c r="R215" s="7">
        <f t="shared" si="19"/>
        <v>220000000</v>
      </c>
      <c r="AU215" s="7" t="str">
        <f t="shared" si="20"/>
        <v/>
      </c>
      <c r="AV215" s="7" t="str">
        <f t="shared" si="21"/>
        <v/>
      </c>
      <c r="AW215" s="464" t="str">
        <f t="shared" si="22"/>
        <v/>
      </c>
    </row>
    <row r="216" spans="3:49" hidden="1" x14ac:dyDescent="0.75">
      <c r="C216" s="448">
        <v>20</v>
      </c>
      <c r="D216" s="7" t="str">
        <f t="shared" si="14"/>
        <v/>
      </c>
      <c r="F216" s="7" t="str">
        <f t="shared" si="15"/>
        <v/>
      </c>
      <c r="I216" s="7" t="str">
        <f t="shared" si="23"/>
        <v/>
      </c>
      <c r="J216" s="7" t="str">
        <f t="shared" si="24"/>
        <v/>
      </c>
      <c r="K216" s="7" t="str">
        <f t="shared" si="25"/>
        <v/>
      </c>
      <c r="L216" s="464" t="str">
        <f t="shared" si="26"/>
        <v/>
      </c>
      <c r="M216" s="7" t="str">
        <f t="shared" si="16"/>
        <v/>
      </c>
      <c r="N216" s="7">
        <f t="shared" si="27"/>
        <v>0</v>
      </c>
      <c r="P216" s="448" t="str">
        <f t="shared" si="17"/>
        <v/>
      </c>
      <c r="Q216" s="7" t="str">
        <f t="shared" si="18"/>
        <v/>
      </c>
      <c r="R216" s="7">
        <f t="shared" si="19"/>
        <v>0</v>
      </c>
      <c r="AU216" s="7" t="str">
        <f t="shared" si="20"/>
        <v/>
      </c>
      <c r="AV216" s="7" t="str">
        <f t="shared" si="21"/>
        <v/>
      </c>
      <c r="AW216" s="464" t="str">
        <f t="shared" si="22"/>
        <v/>
      </c>
    </row>
    <row r="217" spans="3:49" hidden="1" x14ac:dyDescent="0.75">
      <c r="C217" s="448">
        <v>21</v>
      </c>
      <c r="D217" s="7" t="str">
        <f t="shared" si="14"/>
        <v/>
      </c>
      <c r="F217" s="7" t="str">
        <f t="shared" si="15"/>
        <v/>
      </c>
      <c r="I217" s="7" t="str">
        <f t="shared" si="23"/>
        <v/>
      </c>
      <c r="J217" s="7" t="str">
        <f t="shared" si="24"/>
        <v>FF&amp;E &amp; OS&amp;E</v>
      </c>
      <c r="K217" s="7" t="str">
        <f t="shared" si="25"/>
        <v/>
      </c>
      <c r="L217" s="464" t="str">
        <f t="shared" si="26"/>
        <v/>
      </c>
      <c r="M217" s="7" t="str">
        <f t="shared" si="16"/>
        <v>FF&amp;E &amp; OS&amp;E</v>
      </c>
      <c r="N217" s="7">
        <f t="shared" si="27"/>
        <v>0</v>
      </c>
      <c r="P217" s="448" t="str">
        <f t="shared" si="17"/>
        <v/>
      </c>
      <c r="Q217" s="7" t="str">
        <f t="shared" si="18"/>
        <v/>
      </c>
      <c r="R217" s="7" t="str">
        <f t="shared" si="19"/>
        <v/>
      </c>
      <c r="AU217" s="7">
        <f t="shared" si="20"/>
        <v>0</v>
      </c>
      <c r="AV217" s="7" t="str">
        <f t="shared" si="21"/>
        <v/>
      </c>
      <c r="AW217" s="464" t="str">
        <f t="shared" si="22"/>
        <v/>
      </c>
    </row>
    <row r="218" spans="3:49" hidden="1" x14ac:dyDescent="0.75">
      <c r="C218" s="448">
        <v>22</v>
      </c>
      <c r="D218" s="7" t="str">
        <f t="shared" si="14"/>
        <v/>
      </c>
      <c r="F218" s="7" t="str">
        <f t="shared" si="15"/>
        <v/>
      </c>
      <c r="I218" s="7" t="str">
        <f t="shared" si="23"/>
        <v/>
      </c>
      <c r="J218" s="7" t="str">
        <f t="shared" si="24"/>
        <v/>
      </c>
      <c r="K218" s="7" t="str">
        <f t="shared" si="25"/>
        <v/>
      </c>
      <c r="L218" s="464" t="str">
        <f t="shared" si="26"/>
        <v/>
      </c>
      <c r="M218" s="7" t="str">
        <f t="shared" si="16"/>
        <v/>
      </c>
      <c r="N218" s="7">
        <f t="shared" si="27"/>
        <v>0</v>
      </c>
      <c r="P218" s="448" t="str">
        <f t="shared" si="17"/>
        <v/>
      </c>
      <c r="Q218" s="7" t="str">
        <f t="shared" si="18"/>
        <v/>
      </c>
      <c r="R218" s="7" t="str">
        <f t="shared" si="19"/>
        <v/>
      </c>
      <c r="AU218" s="7">
        <f t="shared" si="20"/>
        <v>0</v>
      </c>
      <c r="AV218" s="7" t="str">
        <f t="shared" si="21"/>
        <v/>
      </c>
      <c r="AW218" s="464" t="str">
        <f t="shared" si="22"/>
        <v/>
      </c>
    </row>
    <row r="219" spans="3:49" hidden="1" x14ac:dyDescent="0.75">
      <c r="C219" s="448">
        <v>23</v>
      </c>
      <c r="D219" s="7" t="str">
        <f t="shared" si="14"/>
        <v/>
      </c>
      <c r="F219" s="7" t="str">
        <f t="shared" si="15"/>
        <v/>
      </c>
      <c r="I219" s="7" t="str">
        <f t="shared" si="23"/>
        <v/>
      </c>
      <c r="J219" s="7" t="str">
        <f t="shared" si="24"/>
        <v/>
      </c>
      <c r="K219" s="7" t="str">
        <f t="shared" si="25"/>
        <v>Pre-opening Budget</v>
      </c>
      <c r="L219" s="464" t="str">
        <f t="shared" si="26"/>
        <v/>
      </c>
      <c r="M219" s="7" t="str">
        <f t="shared" si="16"/>
        <v>Pre-opening Budget</v>
      </c>
      <c r="N219" s="7">
        <f t="shared" si="27"/>
        <v>28175000</v>
      </c>
      <c r="P219" s="448" t="str">
        <f t="shared" si="17"/>
        <v/>
      </c>
      <c r="Q219" s="7" t="str">
        <f t="shared" si="18"/>
        <v/>
      </c>
      <c r="R219" s="7" t="str">
        <f t="shared" si="19"/>
        <v/>
      </c>
      <c r="AU219" s="7" t="str">
        <f t="shared" si="20"/>
        <v/>
      </c>
      <c r="AV219" s="7">
        <f t="shared" si="21"/>
        <v>28175000</v>
      </c>
      <c r="AW219" s="464" t="str">
        <f t="shared" si="22"/>
        <v/>
      </c>
    </row>
    <row r="220" spans="3:49" hidden="1" x14ac:dyDescent="0.75">
      <c r="C220" s="448">
        <v>24</v>
      </c>
      <c r="D220" s="7" t="str">
        <f t="shared" si="14"/>
        <v/>
      </c>
      <c r="F220" s="7" t="str">
        <f t="shared" si="15"/>
        <v/>
      </c>
      <c r="I220" s="7" t="str">
        <f t="shared" si="23"/>
        <v/>
      </c>
      <c r="J220" s="7" t="str">
        <f t="shared" si="24"/>
        <v/>
      </c>
      <c r="K220" s="7" t="str">
        <f t="shared" si="25"/>
        <v>Mobilization &amp; Working Capital, # months</v>
      </c>
      <c r="L220" s="464" t="str">
        <f t="shared" si="26"/>
        <v/>
      </c>
      <c r="M220" s="7" t="str">
        <f t="shared" si="16"/>
        <v>Mobilization &amp; Working Capital, # months</v>
      </c>
      <c r="N220" s="7">
        <f t="shared" si="27"/>
        <v>15000000</v>
      </c>
      <c r="P220" s="448" t="str">
        <f t="shared" si="17"/>
        <v/>
      </c>
      <c r="Q220" s="7" t="str">
        <f t="shared" si="18"/>
        <v/>
      </c>
      <c r="R220" s="7" t="str">
        <f t="shared" si="19"/>
        <v/>
      </c>
      <c r="AU220" s="7" t="str">
        <f t="shared" si="20"/>
        <v/>
      </c>
      <c r="AV220" s="7">
        <f t="shared" si="21"/>
        <v>15000000</v>
      </c>
      <c r="AW220" s="464" t="str">
        <f t="shared" si="22"/>
        <v/>
      </c>
    </row>
    <row r="221" spans="3:49" hidden="1" x14ac:dyDescent="0.75">
      <c r="C221" s="448">
        <v>25</v>
      </c>
      <c r="D221" s="7" t="str">
        <f t="shared" si="14"/>
        <v/>
      </c>
      <c r="F221" s="7" t="str">
        <f t="shared" si="15"/>
        <v/>
      </c>
      <c r="I221" s="7" t="str">
        <f t="shared" si="23"/>
        <v/>
      </c>
      <c r="J221" s="7" t="str">
        <f t="shared" si="24"/>
        <v/>
      </c>
      <c r="K221" s="7" t="str">
        <f t="shared" si="25"/>
        <v>Insurance</v>
      </c>
      <c r="L221" s="464" t="str">
        <f t="shared" si="26"/>
        <v/>
      </c>
      <c r="M221" s="7" t="str">
        <f t="shared" si="16"/>
        <v>Insurance</v>
      </c>
      <c r="N221" s="7">
        <f t="shared" si="27"/>
        <v>2200000</v>
      </c>
      <c r="P221" s="448" t="str">
        <f t="shared" si="17"/>
        <v/>
      </c>
      <c r="Q221" s="7" t="str">
        <f t="shared" si="18"/>
        <v/>
      </c>
      <c r="R221" s="7" t="str">
        <f t="shared" si="19"/>
        <v/>
      </c>
      <c r="AU221" s="7" t="str">
        <f t="shared" si="20"/>
        <v/>
      </c>
      <c r="AV221" s="7">
        <f t="shared" si="21"/>
        <v>2200000</v>
      </c>
      <c r="AW221" s="464" t="str">
        <f t="shared" si="22"/>
        <v/>
      </c>
    </row>
    <row r="222" spans="3:49" hidden="1" x14ac:dyDescent="0.75">
      <c r="C222" s="448">
        <v>26</v>
      </c>
      <c r="D222" s="7" t="str">
        <f t="shared" si="14"/>
        <v/>
      </c>
      <c r="F222" s="7" t="str">
        <f t="shared" si="15"/>
        <v/>
      </c>
      <c r="I222" s="7" t="str">
        <f t="shared" si="23"/>
        <v/>
      </c>
      <c r="J222" s="7" t="str">
        <f t="shared" si="24"/>
        <v/>
      </c>
      <c r="K222" s="7" t="str">
        <f t="shared" si="25"/>
        <v>Pre-opening Budget, X SAR/ key</v>
      </c>
      <c r="L222" s="464" t="str">
        <f t="shared" si="26"/>
        <v/>
      </c>
      <c r="M222" s="7" t="str">
        <f t="shared" si="16"/>
        <v>Pre-opening Budget, X SAR/ key</v>
      </c>
      <c r="N222" s="7">
        <f t="shared" si="27"/>
        <v>8775000</v>
      </c>
      <c r="P222" s="448" t="str">
        <f t="shared" si="17"/>
        <v/>
      </c>
      <c r="Q222" s="7" t="str">
        <f t="shared" si="18"/>
        <v/>
      </c>
      <c r="R222" s="7" t="str">
        <f t="shared" si="19"/>
        <v/>
      </c>
      <c r="AU222" s="7" t="str">
        <f t="shared" si="20"/>
        <v/>
      </c>
      <c r="AV222" s="7">
        <f t="shared" si="21"/>
        <v>8775000</v>
      </c>
      <c r="AW222" s="464" t="str">
        <f t="shared" si="22"/>
        <v/>
      </c>
    </row>
    <row r="223" spans="3:49" hidden="1" x14ac:dyDescent="0.75">
      <c r="C223" s="448">
        <v>27</v>
      </c>
      <c r="D223" s="7" t="str">
        <f t="shared" si="14"/>
        <v/>
      </c>
      <c r="F223" s="7" t="str">
        <f t="shared" si="15"/>
        <v/>
      </c>
      <c r="I223" s="7" t="str">
        <f t="shared" si="23"/>
        <v/>
      </c>
      <c r="J223" s="7" t="str">
        <f t="shared" si="24"/>
        <v/>
      </c>
      <c r="K223" s="7" t="str">
        <f t="shared" si="25"/>
        <v xml:space="preserve">Marketing </v>
      </c>
      <c r="L223" s="464" t="str">
        <f t="shared" si="26"/>
        <v/>
      </c>
      <c r="M223" s="7" t="str">
        <f t="shared" si="16"/>
        <v xml:space="preserve">Marketing </v>
      </c>
      <c r="N223" s="7">
        <f t="shared" si="27"/>
        <v>1100000</v>
      </c>
      <c r="P223" s="448" t="str">
        <f t="shared" si="17"/>
        <v/>
      </c>
      <c r="Q223" s="7" t="str">
        <f t="shared" si="18"/>
        <v/>
      </c>
      <c r="R223" s="7" t="str">
        <f t="shared" si="19"/>
        <v/>
      </c>
      <c r="AU223" s="7" t="str">
        <f t="shared" si="20"/>
        <v/>
      </c>
      <c r="AV223" s="7">
        <f t="shared" si="21"/>
        <v>1100000</v>
      </c>
      <c r="AW223" s="464" t="str">
        <f t="shared" si="22"/>
        <v/>
      </c>
    </row>
    <row r="224" spans="3:49" hidden="1" x14ac:dyDescent="0.75">
      <c r="C224" s="448">
        <v>28</v>
      </c>
      <c r="D224" s="7" t="str">
        <f t="shared" si="14"/>
        <v/>
      </c>
      <c r="F224" s="7" t="str">
        <f t="shared" si="15"/>
        <v/>
      </c>
      <c r="I224" s="7" t="str">
        <f t="shared" si="23"/>
        <v/>
      </c>
      <c r="J224" s="7" t="str">
        <f t="shared" si="24"/>
        <v/>
      </c>
      <c r="K224" s="7" t="str">
        <f t="shared" si="25"/>
        <v/>
      </c>
      <c r="L224" s="464" t="str">
        <f t="shared" si="26"/>
        <v/>
      </c>
      <c r="M224" s="7" t="str">
        <f t="shared" si="16"/>
        <v/>
      </c>
      <c r="N224" s="7">
        <f t="shared" si="27"/>
        <v>0</v>
      </c>
      <c r="P224" s="448" t="str">
        <f t="shared" si="17"/>
        <v/>
      </c>
      <c r="Q224" s="7" t="str">
        <f t="shared" si="18"/>
        <v/>
      </c>
      <c r="R224" s="7" t="str">
        <f t="shared" si="19"/>
        <v/>
      </c>
      <c r="AU224" s="7" t="str">
        <f t="shared" si="20"/>
        <v/>
      </c>
      <c r="AV224" s="7">
        <f t="shared" si="21"/>
        <v>0</v>
      </c>
      <c r="AW224" s="464" t="str">
        <f t="shared" si="22"/>
        <v/>
      </c>
    </row>
    <row r="225" spans="3:49" hidden="1" x14ac:dyDescent="0.75">
      <c r="C225" s="448">
        <v>29</v>
      </c>
      <c r="D225" s="7" t="str">
        <f t="shared" si="14"/>
        <v/>
      </c>
      <c r="F225" s="7" t="str">
        <f t="shared" si="15"/>
        <v/>
      </c>
      <c r="I225" s="7" t="str">
        <f t="shared" si="23"/>
        <v/>
      </c>
      <c r="J225" s="7" t="str">
        <f t="shared" si="24"/>
        <v/>
      </c>
      <c r="K225" s="7" t="str">
        <f t="shared" si="25"/>
        <v/>
      </c>
      <c r="L225" s="464" t="str">
        <f t="shared" si="26"/>
        <v>Development Fee &amp; Expenses</v>
      </c>
      <c r="M225" s="7" t="str">
        <f t="shared" si="16"/>
        <v>Development Fee &amp; Expenses</v>
      </c>
      <c r="N225" s="7">
        <f t="shared" si="27"/>
        <v>25414874</v>
      </c>
      <c r="P225" s="448" t="str">
        <f t="shared" si="17"/>
        <v/>
      </c>
      <c r="Q225" s="7" t="str">
        <f t="shared" si="18"/>
        <v/>
      </c>
      <c r="R225" s="7" t="str">
        <f t="shared" si="19"/>
        <v/>
      </c>
      <c r="AU225" s="7" t="str">
        <f t="shared" si="20"/>
        <v/>
      </c>
      <c r="AV225" s="7" t="str">
        <f t="shared" si="21"/>
        <v/>
      </c>
      <c r="AW225" s="464">
        <f t="shared" si="22"/>
        <v>25414874</v>
      </c>
    </row>
    <row r="226" spans="3:49" hidden="1" x14ac:dyDescent="0.75">
      <c r="C226" s="448">
        <v>30</v>
      </c>
      <c r="D226" s="7" t="str">
        <f t="shared" si="14"/>
        <v/>
      </c>
      <c r="F226" s="7" t="str">
        <f t="shared" si="15"/>
        <v/>
      </c>
      <c r="I226" s="7" t="str">
        <f t="shared" si="23"/>
        <v/>
      </c>
      <c r="J226" s="7" t="str">
        <f t="shared" si="24"/>
        <v/>
      </c>
      <c r="K226" s="7" t="str">
        <f t="shared" si="25"/>
        <v/>
      </c>
      <c r="L226" s="464" t="str">
        <f t="shared" si="26"/>
        <v>Development Fee</v>
      </c>
      <c r="M226" s="7" t="str">
        <f t="shared" si="16"/>
        <v>Development Fee</v>
      </c>
      <c r="N226" s="7">
        <f t="shared" si="27"/>
        <v>25414874</v>
      </c>
      <c r="P226" s="448" t="str">
        <f t="shared" si="17"/>
        <v/>
      </c>
      <c r="Q226" s="7" t="str">
        <f t="shared" si="18"/>
        <v/>
      </c>
      <c r="R226" s="7" t="str">
        <f t="shared" si="19"/>
        <v/>
      </c>
      <c r="AU226" s="7" t="str">
        <f t="shared" si="20"/>
        <v/>
      </c>
      <c r="AV226" s="7" t="str">
        <f t="shared" si="21"/>
        <v/>
      </c>
      <c r="AW226" s="464">
        <f t="shared" si="22"/>
        <v>25414874</v>
      </c>
    </row>
    <row r="227" spans="3:49" hidden="1" x14ac:dyDescent="0.75">
      <c r="C227" s="448">
        <v>31</v>
      </c>
      <c r="D227" s="7" t="str">
        <f t="shared" si="14"/>
        <v/>
      </c>
      <c r="F227" s="7" t="str">
        <f t="shared" si="15"/>
        <v/>
      </c>
      <c r="I227" s="7" t="str">
        <f t="shared" si="23"/>
        <v/>
      </c>
      <c r="J227" s="7" t="str">
        <f t="shared" si="24"/>
        <v/>
      </c>
      <c r="K227" s="7" t="str">
        <f t="shared" si="25"/>
        <v/>
      </c>
      <c r="L227" s="464" t="str">
        <f t="shared" si="26"/>
        <v>Development Gurantor's fee</v>
      </c>
      <c r="M227" s="7" t="str">
        <f t="shared" si="16"/>
        <v>Development Gurantor's fee</v>
      </c>
      <c r="N227" s="7">
        <f t="shared" si="27"/>
        <v>0</v>
      </c>
      <c r="P227" s="448" t="str">
        <f t="shared" si="17"/>
        <v/>
      </c>
      <c r="Q227" s="7" t="str">
        <f t="shared" si="18"/>
        <v/>
      </c>
      <c r="R227" s="7" t="str">
        <f t="shared" si="19"/>
        <v/>
      </c>
      <c r="AU227" s="7" t="str">
        <f t="shared" si="20"/>
        <v/>
      </c>
      <c r="AV227" s="7" t="str">
        <f t="shared" si="21"/>
        <v/>
      </c>
      <c r="AW227" s="464">
        <f t="shared" si="22"/>
        <v>0</v>
      </c>
    </row>
    <row r="228" spans="3:49" hidden="1" x14ac:dyDescent="0.75">
      <c r="C228" s="448">
        <v>32</v>
      </c>
      <c r="D228" s="7" t="str">
        <f t="shared" si="14"/>
        <v/>
      </c>
      <c r="F228" s="7" t="str">
        <f t="shared" si="15"/>
        <v/>
      </c>
      <c r="I228" s="7" t="str">
        <f t="shared" si="23"/>
        <v/>
      </c>
      <c r="J228" s="7" t="str">
        <f t="shared" si="24"/>
        <v/>
      </c>
      <c r="K228" s="7" t="str">
        <f t="shared" si="25"/>
        <v/>
      </c>
      <c r="L228" s="464" t="str">
        <f t="shared" si="26"/>
        <v/>
      </c>
      <c r="M228" s="7" t="str">
        <f t="shared" si="16"/>
        <v/>
      </c>
      <c r="N228" s="7">
        <f t="shared" si="27"/>
        <v>0</v>
      </c>
      <c r="P228" s="448" t="str">
        <f t="shared" si="17"/>
        <v/>
      </c>
      <c r="Q228" s="7" t="str">
        <f t="shared" si="18"/>
        <v/>
      </c>
      <c r="R228" s="7" t="str">
        <f t="shared" si="19"/>
        <v/>
      </c>
      <c r="AU228" s="7" t="str">
        <f t="shared" si="20"/>
        <v/>
      </c>
      <c r="AV228" s="7" t="str">
        <f t="shared" si="21"/>
        <v/>
      </c>
      <c r="AW228" s="464">
        <f t="shared" si="22"/>
        <v>0</v>
      </c>
    </row>
    <row r="229" spans="3:49" hidden="1" x14ac:dyDescent="0.75">
      <c r="C229" s="448">
        <v>33</v>
      </c>
      <c r="D229" s="7" t="str">
        <f t="shared" ref="D229:D260" si="28">IFERROR(INDEX(P$10:P$42,MATCH($C229,O$10:O$42,0)),"")</f>
        <v/>
      </c>
      <c r="F229" s="7" t="str">
        <f t="shared" ref="F229:F260" si="29">IFERROR(INDEX(T$10:T$42,MATCH($C229,S$10:S$42,0)),"")</f>
        <v/>
      </c>
      <c r="I229" s="7" t="str">
        <f t="shared" si="23"/>
        <v/>
      </c>
      <c r="J229" s="7" t="str">
        <f t="shared" si="24"/>
        <v/>
      </c>
      <c r="K229" s="7" t="str">
        <f t="shared" si="25"/>
        <v/>
      </c>
      <c r="L229" s="464" t="str">
        <f t="shared" si="26"/>
        <v/>
      </c>
      <c r="M229" s="7" t="str">
        <f t="shared" si="16"/>
        <v/>
      </c>
      <c r="N229" s="7" t="str">
        <f t="shared" si="27"/>
        <v/>
      </c>
      <c r="P229" s="448" t="str">
        <f t="shared" si="17"/>
        <v/>
      </c>
      <c r="Q229" s="7" t="str">
        <f t="shared" si="18"/>
        <v/>
      </c>
      <c r="R229" s="7" t="str">
        <f t="shared" si="19"/>
        <v/>
      </c>
      <c r="AU229" s="7" t="str">
        <f t="shared" si="20"/>
        <v/>
      </c>
      <c r="AV229" s="7" t="str">
        <f t="shared" si="21"/>
        <v/>
      </c>
      <c r="AW229" s="464" t="str">
        <f t="shared" si="22"/>
        <v/>
      </c>
    </row>
    <row r="230" spans="3:49" hidden="1" x14ac:dyDescent="0.75">
      <c r="C230" s="448">
        <v>34</v>
      </c>
      <c r="D230" s="7" t="str">
        <f t="shared" si="28"/>
        <v/>
      </c>
      <c r="F230" s="7" t="str">
        <f t="shared" si="29"/>
        <v/>
      </c>
      <c r="I230" s="7" t="str">
        <f t="shared" si="23"/>
        <v/>
      </c>
      <c r="J230" s="7" t="str">
        <f t="shared" si="24"/>
        <v/>
      </c>
      <c r="K230" s="7" t="str">
        <f t="shared" si="25"/>
        <v/>
      </c>
      <c r="L230" s="464" t="str">
        <f t="shared" si="26"/>
        <v/>
      </c>
      <c r="M230" s="7" t="str">
        <f t="shared" si="16"/>
        <v/>
      </c>
      <c r="N230" s="7" t="str">
        <f t="shared" si="27"/>
        <v/>
      </c>
      <c r="P230" s="448" t="str">
        <f t="shared" si="17"/>
        <v/>
      </c>
      <c r="Q230" s="7" t="str">
        <f t="shared" si="18"/>
        <v/>
      </c>
      <c r="R230" s="7" t="str">
        <f t="shared" si="19"/>
        <v/>
      </c>
      <c r="AU230" s="7" t="str">
        <f t="shared" si="20"/>
        <v/>
      </c>
      <c r="AV230" s="7" t="str">
        <f t="shared" si="21"/>
        <v/>
      </c>
      <c r="AW230" s="464" t="str">
        <f t="shared" si="22"/>
        <v/>
      </c>
    </row>
    <row r="231" spans="3:49" hidden="1" x14ac:dyDescent="0.75">
      <c r="C231" s="448">
        <v>35</v>
      </c>
      <c r="D231" s="7" t="str">
        <f t="shared" si="28"/>
        <v/>
      </c>
      <c r="F231" s="7" t="str">
        <f t="shared" si="29"/>
        <v/>
      </c>
      <c r="I231" s="7" t="str">
        <f t="shared" si="23"/>
        <v/>
      </c>
      <c r="J231" s="7" t="str">
        <f t="shared" si="24"/>
        <v/>
      </c>
      <c r="K231" s="7" t="str">
        <f t="shared" si="25"/>
        <v/>
      </c>
      <c r="L231" s="464" t="str">
        <f t="shared" si="26"/>
        <v/>
      </c>
      <c r="M231" s="7" t="str">
        <f t="shared" si="16"/>
        <v/>
      </c>
      <c r="N231" s="7" t="str">
        <f t="shared" si="27"/>
        <v/>
      </c>
      <c r="P231" s="448" t="str">
        <f t="shared" si="17"/>
        <v/>
      </c>
      <c r="Q231" s="7" t="str">
        <f t="shared" si="18"/>
        <v/>
      </c>
      <c r="R231" s="7" t="str">
        <f t="shared" si="19"/>
        <v/>
      </c>
      <c r="AU231" s="7" t="str">
        <f t="shared" si="20"/>
        <v/>
      </c>
      <c r="AV231" s="7" t="str">
        <f t="shared" si="21"/>
        <v/>
      </c>
      <c r="AW231" s="464" t="str">
        <f t="shared" si="22"/>
        <v/>
      </c>
    </row>
    <row r="232" spans="3:49" hidden="1" x14ac:dyDescent="0.75">
      <c r="C232" s="448">
        <v>36</v>
      </c>
      <c r="D232" s="7" t="str">
        <f t="shared" si="28"/>
        <v/>
      </c>
      <c r="F232" s="7" t="str">
        <f t="shared" si="29"/>
        <v/>
      </c>
      <c r="I232" s="7" t="str">
        <f t="shared" si="23"/>
        <v/>
      </c>
      <c r="J232" s="7" t="str">
        <f t="shared" si="24"/>
        <v/>
      </c>
      <c r="K232" s="7" t="str">
        <f t="shared" si="25"/>
        <v/>
      </c>
      <c r="L232" s="464" t="str">
        <f t="shared" si="26"/>
        <v/>
      </c>
      <c r="M232" s="7" t="str">
        <f t="shared" si="16"/>
        <v/>
      </c>
      <c r="N232" s="7" t="str">
        <f t="shared" si="27"/>
        <v/>
      </c>
      <c r="P232" s="448" t="str">
        <f t="shared" si="17"/>
        <v/>
      </c>
      <c r="Q232" s="7" t="str">
        <f t="shared" si="18"/>
        <v/>
      </c>
      <c r="R232" s="7" t="str">
        <f t="shared" si="19"/>
        <v/>
      </c>
      <c r="AU232" s="7" t="str">
        <f t="shared" si="20"/>
        <v/>
      </c>
      <c r="AV232" s="7" t="str">
        <f t="shared" si="21"/>
        <v/>
      </c>
      <c r="AW232" s="464" t="str">
        <f t="shared" si="22"/>
        <v/>
      </c>
    </row>
    <row r="233" spans="3:49" hidden="1" x14ac:dyDescent="0.75">
      <c r="C233" s="448">
        <v>37</v>
      </c>
      <c r="D233" s="7" t="str">
        <f t="shared" si="28"/>
        <v/>
      </c>
      <c r="F233" s="7" t="str">
        <f t="shared" si="29"/>
        <v/>
      </c>
      <c r="I233" s="7" t="str">
        <f t="shared" si="23"/>
        <v/>
      </c>
      <c r="J233" s="7" t="str">
        <f t="shared" si="24"/>
        <v/>
      </c>
      <c r="K233" s="7" t="str">
        <f t="shared" si="25"/>
        <v/>
      </c>
      <c r="L233" s="464" t="str">
        <f t="shared" si="26"/>
        <v/>
      </c>
      <c r="M233" s="7" t="str">
        <f t="shared" si="16"/>
        <v/>
      </c>
      <c r="N233" s="7" t="str">
        <f t="shared" si="27"/>
        <v/>
      </c>
      <c r="P233" s="448" t="str">
        <f t="shared" si="17"/>
        <v/>
      </c>
      <c r="Q233" s="7" t="str">
        <f t="shared" si="18"/>
        <v/>
      </c>
      <c r="R233" s="7" t="str">
        <f t="shared" si="19"/>
        <v/>
      </c>
      <c r="AU233" s="7" t="str">
        <f t="shared" si="20"/>
        <v/>
      </c>
      <c r="AV233" s="7" t="str">
        <f t="shared" si="21"/>
        <v/>
      </c>
      <c r="AW233" s="464" t="str">
        <f t="shared" si="22"/>
        <v/>
      </c>
    </row>
    <row r="234" spans="3:49" hidden="1" x14ac:dyDescent="0.75">
      <c r="C234" s="448">
        <v>38</v>
      </c>
      <c r="D234" s="7" t="str">
        <f t="shared" si="28"/>
        <v/>
      </c>
      <c r="F234" s="7" t="str">
        <f t="shared" si="29"/>
        <v/>
      </c>
      <c r="I234" s="7" t="str">
        <f t="shared" si="23"/>
        <v/>
      </c>
      <c r="J234" s="7" t="str">
        <f t="shared" si="24"/>
        <v/>
      </c>
      <c r="K234" s="7" t="str">
        <f t="shared" si="25"/>
        <v/>
      </c>
      <c r="L234" s="464" t="str">
        <f t="shared" si="26"/>
        <v/>
      </c>
      <c r="M234" s="7" t="str">
        <f t="shared" si="16"/>
        <v/>
      </c>
      <c r="N234" s="7" t="str">
        <f t="shared" si="27"/>
        <v/>
      </c>
      <c r="P234" s="448" t="str">
        <f t="shared" si="17"/>
        <v/>
      </c>
      <c r="Q234" s="7" t="str">
        <f t="shared" si="18"/>
        <v/>
      </c>
      <c r="R234" s="7" t="str">
        <f t="shared" si="19"/>
        <v/>
      </c>
      <c r="AU234" s="7" t="str">
        <f t="shared" si="20"/>
        <v/>
      </c>
      <c r="AV234" s="7" t="str">
        <f t="shared" si="21"/>
        <v/>
      </c>
      <c r="AW234" s="464" t="str">
        <f t="shared" si="22"/>
        <v/>
      </c>
    </row>
    <row r="235" spans="3:49" hidden="1" x14ac:dyDescent="0.75">
      <c r="C235" s="448">
        <v>39</v>
      </c>
      <c r="D235" s="7" t="str">
        <f t="shared" si="28"/>
        <v/>
      </c>
      <c r="F235" s="7" t="str">
        <f t="shared" si="29"/>
        <v/>
      </c>
      <c r="I235" s="7" t="str">
        <f t="shared" si="23"/>
        <v/>
      </c>
      <c r="J235" s="7" t="str">
        <f t="shared" si="24"/>
        <v/>
      </c>
      <c r="K235" s="7" t="str">
        <f t="shared" si="25"/>
        <v/>
      </c>
      <c r="L235" s="464" t="str">
        <f t="shared" si="26"/>
        <v/>
      </c>
      <c r="M235" s="7" t="str">
        <f t="shared" si="16"/>
        <v/>
      </c>
      <c r="N235" s="7" t="str">
        <f t="shared" si="27"/>
        <v/>
      </c>
      <c r="P235" s="448" t="str">
        <f t="shared" si="17"/>
        <v/>
      </c>
      <c r="Q235" s="7" t="str">
        <f t="shared" si="18"/>
        <v/>
      </c>
      <c r="R235" s="7" t="str">
        <f t="shared" si="19"/>
        <v/>
      </c>
      <c r="AU235" s="7" t="str">
        <f t="shared" si="20"/>
        <v/>
      </c>
      <c r="AV235" s="7" t="str">
        <f t="shared" si="21"/>
        <v/>
      </c>
      <c r="AW235" s="464" t="str">
        <f t="shared" si="22"/>
        <v/>
      </c>
    </row>
    <row r="236" spans="3:49" hidden="1" x14ac:dyDescent="0.75">
      <c r="C236" s="448">
        <v>40</v>
      </c>
      <c r="D236" s="7" t="str">
        <f t="shared" si="28"/>
        <v/>
      </c>
      <c r="F236" s="7" t="str">
        <f t="shared" si="29"/>
        <v/>
      </c>
      <c r="I236" s="7" t="str">
        <f t="shared" si="23"/>
        <v/>
      </c>
      <c r="J236" s="7" t="str">
        <f t="shared" si="24"/>
        <v/>
      </c>
      <c r="K236" s="7" t="str">
        <f t="shared" si="25"/>
        <v/>
      </c>
      <c r="L236" s="464" t="str">
        <f t="shared" si="26"/>
        <v/>
      </c>
      <c r="M236" s="7" t="str">
        <f t="shared" si="16"/>
        <v/>
      </c>
      <c r="N236" s="7" t="str">
        <f t="shared" si="27"/>
        <v/>
      </c>
      <c r="P236" s="448" t="str">
        <f t="shared" si="17"/>
        <v/>
      </c>
      <c r="Q236" s="7" t="str">
        <f t="shared" si="18"/>
        <v/>
      </c>
      <c r="R236" s="7" t="str">
        <f t="shared" si="19"/>
        <v/>
      </c>
      <c r="AU236" s="7" t="str">
        <f t="shared" si="20"/>
        <v/>
      </c>
      <c r="AV236" s="7" t="str">
        <f t="shared" si="21"/>
        <v/>
      </c>
      <c r="AW236" s="464" t="str">
        <f t="shared" si="22"/>
        <v/>
      </c>
    </row>
    <row r="237" spans="3:49" hidden="1" x14ac:dyDescent="0.75">
      <c r="C237" s="448">
        <v>41</v>
      </c>
      <c r="D237" s="7" t="str">
        <f t="shared" si="28"/>
        <v/>
      </c>
      <c r="F237" s="7" t="str">
        <f t="shared" si="29"/>
        <v/>
      </c>
      <c r="I237" s="7" t="str">
        <f t="shared" si="23"/>
        <v/>
      </c>
      <c r="J237" s="7" t="str">
        <f t="shared" si="24"/>
        <v/>
      </c>
      <c r="K237" s="7" t="str">
        <f t="shared" si="25"/>
        <v/>
      </c>
      <c r="L237" s="464" t="str">
        <f t="shared" si="26"/>
        <v/>
      </c>
      <c r="M237" s="7" t="str">
        <f t="shared" si="16"/>
        <v/>
      </c>
      <c r="N237" s="7" t="str">
        <f t="shared" si="27"/>
        <v/>
      </c>
      <c r="P237" s="448" t="str">
        <f t="shared" si="17"/>
        <v/>
      </c>
      <c r="Q237" s="7" t="str">
        <f t="shared" si="18"/>
        <v/>
      </c>
      <c r="R237" s="7" t="str">
        <f t="shared" si="19"/>
        <v/>
      </c>
      <c r="AU237" s="7" t="str">
        <f t="shared" si="20"/>
        <v/>
      </c>
      <c r="AV237" s="7" t="str">
        <f t="shared" si="21"/>
        <v/>
      </c>
      <c r="AW237" s="464" t="str">
        <f t="shared" si="22"/>
        <v/>
      </c>
    </row>
    <row r="238" spans="3:49" hidden="1" x14ac:dyDescent="0.75">
      <c r="C238" s="448">
        <v>42</v>
      </c>
      <c r="D238" s="7" t="str">
        <f t="shared" si="28"/>
        <v/>
      </c>
      <c r="F238" s="7" t="str">
        <f t="shared" si="29"/>
        <v/>
      </c>
      <c r="I238" s="7" t="str">
        <f t="shared" si="23"/>
        <v/>
      </c>
      <c r="J238" s="7" t="str">
        <f t="shared" si="24"/>
        <v/>
      </c>
      <c r="K238" s="7" t="str">
        <f t="shared" si="25"/>
        <v/>
      </c>
      <c r="L238" s="464" t="str">
        <f t="shared" si="26"/>
        <v/>
      </c>
      <c r="M238" s="7" t="str">
        <f t="shared" si="16"/>
        <v/>
      </c>
      <c r="N238" s="7" t="str">
        <f t="shared" si="27"/>
        <v/>
      </c>
      <c r="P238" s="448" t="str">
        <f t="shared" si="17"/>
        <v/>
      </c>
      <c r="Q238" s="7" t="str">
        <f t="shared" si="18"/>
        <v/>
      </c>
      <c r="R238" s="7" t="str">
        <f t="shared" si="19"/>
        <v/>
      </c>
      <c r="AU238" s="7" t="str">
        <f t="shared" si="20"/>
        <v/>
      </c>
      <c r="AV238" s="7" t="str">
        <f t="shared" si="21"/>
        <v/>
      </c>
      <c r="AW238" s="464" t="str">
        <f t="shared" si="22"/>
        <v/>
      </c>
    </row>
    <row r="239" spans="3:49" hidden="1" x14ac:dyDescent="0.75">
      <c r="C239" s="448">
        <v>43</v>
      </c>
      <c r="D239" s="7" t="str">
        <f t="shared" si="28"/>
        <v/>
      </c>
      <c r="F239" s="7" t="str">
        <f t="shared" si="29"/>
        <v/>
      </c>
      <c r="I239" s="7" t="str">
        <f t="shared" si="23"/>
        <v/>
      </c>
      <c r="J239" s="7" t="str">
        <f t="shared" si="24"/>
        <v/>
      </c>
      <c r="K239" s="7" t="str">
        <f t="shared" si="25"/>
        <v/>
      </c>
      <c r="L239" s="464" t="str">
        <f t="shared" si="26"/>
        <v/>
      </c>
      <c r="M239" s="7" t="str">
        <f t="shared" si="16"/>
        <v/>
      </c>
      <c r="N239" s="7" t="str">
        <f t="shared" si="27"/>
        <v/>
      </c>
      <c r="P239" s="448" t="str">
        <f t="shared" si="17"/>
        <v/>
      </c>
      <c r="Q239" s="7" t="str">
        <f t="shared" si="18"/>
        <v/>
      </c>
      <c r="R239" s="7" t="str">
        <f t="shared" si="19"/>
        <v/>
      </c>
      <c r="AU239" s="7" t="str">
        <f t="shared" si="20"/>
        <v/>
      </c>
      <c r="AV239" s="7" t="str">
        <f t="shared" si="21"/>
        <v/>
      </c>
      <c r="AW239" s="464" t="str">
        <f t="shared" si="22"/>
        <v/>
      </c>
    </row>
    <row r="240" spans="3:49" hidden="1" x14ac:dyDescent="0.75">
      <c r="C240" s="448">
        <v>44</v>
      </c>
      <c r="D240" s="7" t="str">
        <f t="shared" si="28"/>
        <v/>
      </c>
      <c r="F240" s="7" t="str">
        <f t="shared" si="29"/>
        <v/>
      </c>
      <c r="I240" s="7" t="str">
        <f t="shared" si="23"/>
        <v/>
      </c>
      <c r="J240" s="7" t="str">
        <f t="shared" si="24"/>
        <v/>
      </c>
      <c r="K240" s="7" t="str">
        <f t="shared" si="25"/>
        <v/>
      </c>
      <c r="L240" s="464" t="str">
        <f t="shared" si="26"/>
        <v/>
      </c>
      <c r="M240" s="7" t="str">
        <f t="shared" si="16"/>
        <v/>
      </c>
      <c r="N240" s="7" t="str">
        <f t="shared" si="27"/>
        <v/>
      </c>
      <c r="P240" s="448" t="str">
        <f t="shared" si="17"/>
        <v/>
      </c>
      <c r="Q240" s="7" t="str">
        <f t="shared" si="18"/>
        <v/>
      </c>
      <c r="R240" s="7" t="str">
        <f t="shared" si="19"/>
        <v/>
      </c>
      <c r="AU240" s="7" t="str">
        <f t="shared" si="20"/>
        <v/>
      </c>
      <c r="AV240" s="7" t="str">
        <f t="shared" si="21"/>
        <v/>
      </c>
      <c r="AW240" s="464" t="str">
        <f t="shared" si="22"/>
        <v/>
      </c>
    </row>
    <row r="241" spans="3:49" hidden="1" x14ac:dyDescent="0.75">
      <c r="C241" s="448">
        <v>45</v>
      </c>
      <c r="D241" s="7" t="str">
        <f t="shared" si="28"/>
        <v/>
      </c>
      <c r="F241" s="7" t="str">
        <f t="shared" si="29"/>
        <v/>
      </c>
      <c r="I241" s="7" t="str">
        <f t="shared" si="23"/>
        <v/>
      </c>
      <c r="J241" s="7" t="str">
        <f t="shared" si="24"/>
        <v/>
      </c>
      <c r="K241" s="7" t="str">
        <f t="shared" si="25"/>
        <v/>
      </c>
      <c r="L241" s="464" t="str">
        <f t="shared" si="26"/>
        <v/>
      </c>
      <c r="M241" s="7" t="str">
        <f t="shared" si="16"/>
        <v/>
      </c>
      <c r="N241" s="7" t="str">
        <f t="shared" si="27"/>
        <v/>
      </c>
      <c r="P241" s="448" t="str">
        <f t="shared" si="17"/>
        <v/>
      </c>
      <c r="Q241" s="7" t="str">
        <f t="shared" si="18"/>
        <v/>
      </c>
      <c r="R241" s="7" t="str">
        <f t="shared" si="19"/>
        <v/>
      </c>
      <c r="AU241" s="7" t="str">
        <f t="shared" si="20"/>
        <v/>
      </c>
      <c r="AV241" s="7" t="str">
        <f t="shared" si="21"/>
        <v/>
      </c>
      <c r="AW241" s="464" t="str">
        <f t="shared" si="22"/>
        <v/>
      </c>
    </row>
    <row r="242" spans="3:49" hidden="1" x14ac:dyDescent="0.75">
      <c r="C242" s="448">
        <v>46</v>
      </c>
      <c r="D242" s="7" t="str">
        <f t="shared" si="28"/>
        <v/>
      </c>
      <c r="F242" s="7" t="str">
        <f t="shared" si="29"/>
        <v/>
      </c>
      <c r="I242" s="7" t="str">
        <f t="shared" si="23"/>
        <v/>
      </c>
      <c r="J242" s="7" t="str">
        <f t="shared" si="24"/>
        <v/>
      </c>
      <c r="K242" s="7" t="str">
        <f t="shared" si="25"/>
        <v/>
      </c>
      <c r="L242" s="464" t="str">
        <f t="shared" si="26"/>
        <v/>
      </c>
      <c r="M242" s="7" t="str">
        <f t="shared" si="16"/>
        <v/>
      </c>
      <c r="N242" s="7" t="str">
        <f t="shared" si="27"/>
        <v/>
      </c>
      <c r="P242" s="448" t="str">
        <f t="shared" si="17"/>
        <v/>
      </c>
      <c r="Q242" s="7" t="str">
        <f t="shared" si="18"/>
        <v/>
      </c>
      <c r="R242" s="7" t="str">
        <f t="shared" si="19"/>
        <v/>
      </c>
      <c r="AU242" s="7" t="str">
        <f t="shared" si="20"/>
        <v/>
      </c>
      <c r="AV242" s="7" t="str">
        <f t="shared" si="21"/>
        <v/>
      </c>
      <c r="AW242" s="464" t="str">
        <f t="shared" si="22"/>
        <v/>
      </c>
    </row>
    <row r="243" spans="3:49" hidden="1" x14ac:dyDescent="0.75">
      <c r="C243" s="448">
        <v>47</v>
      </c>
      <c r="D243" s="7" t="str">
        <f t="shared" si="28"/>
        <v/>
      </c>
      <c r="F243" s="7" t="str">
        <f t="shared" si="29"/>
        <v/>
      </c>
      <c r="I243" s="7" t="str">
        <f t="shared" si="23"/>
        <v/>
      </c>
      <c r="J243" s="7" t="str">
        <f t="shared" si="24"/>
        <v/>
      </c>
      <c r="K243" s="7" t="str">
        <f t="shared" si="25"/>
        <v/>
      </c>
      <c r="L243" s="464" t="str">
        <f t="shared" si="26"/>
        <v/>
      </c>
      <c r="M243" s="7" t="str">
        <f t="shared" si="16"/>
        <v/>
      </c>
      <c r="N243" s="7" t="str">
        <f t="shared" si="27"/>
        <v/>
      </c>
      <c r="P243" s="448" t="str">
        <f t="shared" si="17"/>
        <v/>
      </c>
      <c r="Q243" s="7" t="str">
        <f t="shared" si="18"/>
        <v/>
      </c>
      <c r="R243" s="7" t="str">
        <f t="shared" si="19"/>
        <v/>
      </c>
      <c r="AU243" s="7" t="str">
        <f t="shared" si="20"/>
        <v/>
      </c>
      <c r="AV243" s="7" t="str">
        <f t="shared" si="21"/>
        <v/>
      </c>
      <c r="AW243" s="464" t="str">
        <f t="shared" si="22"/>
        <v/>
      </c>
    </row>
    <row r="244" spans="3:49" hidden="1" x14ac:dyDescent="0.75">
      <c r="C244" s="448">
        <v>48</v>
      </c>
      <c r="D244" s="7" t="str">
        <f t="shared" si="28"/>
        <v/>
      </c>
      <c r="F244" s="7" t="str">
        <f t="shared" si="29"/>
        <v/>
      </c>
      <c r="I244" s="7" t="str">
        <f t="shared" si="23"/>
        <v/>
      </c>
      <c r="J244" s="7" t="str">
        <f t="shared" si="24"/>
        <v/>
      </c>
      <c r="K244" s="7" t="str">
        <f t="shared" si="25"/>
        <v/>
      </c>
      <c r="L244" s="464" t="str">
        <f t="shared" si="26"/>
        <v/>
      </c>
      <c r="M244" s="7" t="str">
        <f t="shared" si="16"/>
        <v/>
      </c>
      <c r="N244" s="7" t="str">
        <f t="shared" si="27"/>
        <v/>
      </c>
      <c r="P244" s="448" t="str">
        <f t="shared" si="17"/>
        <v/>
      </c>
      <c r="Q244" s="7" t="str">
        <f t="shared" si="18"/>
        <v/>
      </c>
      <c r="R244" s="7" t="str">
        <f t="shared" si="19"/>
        <v/>
      </c>
      <c r="AU244" s="7" t="str">
        <f t="shared" si="20"/>
        <v/>
      </c>
      <c r="AV244" s="7" t="str">
        <f t="shared" si="21"/>
        <v/>
      </c>
      <c r="AW244" s="464" t="str">
        <f t="shared" si="22"/>
        <v/>
      </c>
    </row>
    <row r="245" spans="3:49" hidden="1" x14ac:dyDescent="0.75">
      <c r="C245" s="448">
        <v>49</v>
      </c>
      <c r="D245" s="7" t="str">
        <f t="shared" si="28"/>
        <v/>
      </c>
      <c r="F245" s="7" t="str">
        <f t="shared" si="29"/>
        <v/>
      </c>
      <c r="I245" s="7" t="str">
        <f t="shared" si="23"/>
        <v/>
      </c>
      <c r="J245" s="7" t="str">
        <f t="shared" si="24"/>
        <v/>
      </c>
      <c r="K245" s="7" t="str">
        <f t="shared" si="25"/>
        <v/>
      </c>
      <c r="L245" s="464" t="str">
        <f t="shared" si="26"/>
        <v/>
      </c>
      <c r="M245" s="7" t="str">
        <f t="shared" si="16"/>
        <v/>
      </c>
      <c r="N245" s="7" t="str">
        <f t="shared" si="27"/>
        <v/>
      </c>
      <c r="P245" s="448" t="str">
        <f t="shared" si="17"/>
        <v/>
      </c>
      <c r="Q245" s="7" t="str">
        <f t="shared" si="18"/>
        <v/>
      </c>
      <c r="R245" s="7" t="str">
        <f t="shared" si="19"/>
        <v/>
      </c>
      <c r="AU245" s="7" t="str">
        <f t="shared" si="20"/>
        <v/>
      </c>
      <c r="AV245" s="7" t="str">
        <f t="shared" si="21"/>
        <v/>
      </c>
      <c r="AW245" s="464" t="str">
        <f t="shared" si="22"/>
        <v/>
      </c>
    </row>
    <row r="246" spans="3:49" hidden="1" x14ac:dyDescent="0.75">
      <c r="C246" s="448">
        <v>50</v>
      </c>
      <c r="D246" s="7" t="str">
        <f t="shared" si="28"/>
        <v/>
      </c>
      <c r="F246" s="7" t="str">
        <f t="shared" si="29"/>
        <v/>
      </c>
      <c r="I246" s="7" t="str">
        <f t="shared" si="23"/>
        <v/>
      </c>
      <c r="J246" s="7" t="str">
        <f t="shared" si="24"/>
        <v/>
      </c>
      <c r="K246" s="7" t="str">
        <f t="shared" si="25"/>
        <v/>
      </c>
      <c r="L246" s="464" t="str">
        <f t="shared" si="26"/>
        <v/>
      </c>
      <c r="M246" s="7" t="str">
        <f t="shared" si="16"/>
        <v/>
      </c>
      <c r="N246" s="7" t="str">
        <f t="shared" si="27"/>
        <v/>
      </c>
      <c r="P246" s="448" t="str">
        <f t="shared" si="17"/>
        <v/>
      </c>
      <c r="Q246" s="7" t="str">
        <f t="shared" si="18"/>
        <v/>
      </c>
      <c r="R246" s="7" t="str">
        <f t="shared" si="19"/>
        <v/>
      </c>
      <c r="AU246" s="7" t="str">
        <f t="shared" si="20"/>
        <v/>
      </c>
      <c r="AV246" s="7" t="str">
        <f t="shared" si="21"/>
        <v/>
      </c>
      <c r="AW246" s="464" t="str">
        <f t="shared" si="22"/>
        <v/>
      </c>
    </row>
    <row r="247" spans="3:49" hidden="1" x14ac:dyDescent="0.75">
      <c r="C247" s="448">
        <v>51</v>
      </c>
      <c r="D247" s="7" t="str">
        <f t="shared" si="28"/>
        <v/>
      </c>
      <c r="F247" s="7" t="str">
        <f t="shared" si="29"/>
        <v/>
      </c>
      <c r="I247" s="7" t="str">
        <f t="shared" si="23"/>
        <v/>
      </c>
      <c r="J247" s="7" t="str">
        <f t="shared" si="24"/>
        <v/>
      </c>
      <c r="K247" s="7" t="str">
        <f t="shared" si="25"/>
        <v/>
      </c>
      <c r="L247" s="464" t="str">
        <f t="shared" si="26"/>
        <v/>
      </c>
      <c r="M247" s="7" t="str">
        <f t="shared" si="16"/>
        <v/>
      </c>
      <c r="N247" s="7" t="str">
        <f t="shared" si="27"/>
        <v/>
      </c>
      <c r="P247" s="448" t="str">
        <f t="shared" si="17"/>
        <v/>
      </c>
      <c r="Q247" s="7" t="str">
        <f t="shared" si="18"/>
        <v/>
      </c>
      <c r="R247" s="7" t="str">
        <f t="shared" si="19"/>
        <v/>
      </c>
      <c r="AU247" s="7" t="str">
        <f t="shared" si="20"/>
        <v/>
      </c>
      <c r="AV247" s="7" t="str">
        <f t="shared" si="21"/>
        <v/>
      </c>
      <c r="AW247" s="464" t="str">
        <f t="shared" si="22"/>
        <v/>
      </c>
    </row>
    <row r="248" spans="3:49" hidden="1" x14ac:dyDescent="0.75">
      <c r="C248" s="448">
        <v>52</v>
      </c>
      <c r="D248" s="7" t="str">
        <f t="shared" si="28"/>
        <v/>
      </c>
      <c r="F248" s="7" t="str">
        <f t="shared" si="29"/>
        <v/>
      </c>
      <c r="I248" s="7" t="str">
        <f t="shared" si="23"/>
        <v/>
      </c>
      <c r="J248" s="7" t="str">
        <f t="shared" si="24"/>
        <v/>
      </c>
      <c r="K248" s="7" t="str">
        <f t="shared" si="25"/>
        <v/>
      </c>
      <c r="L248" s="464" t="str">
        <f t="shared" si="26"/>
        <v/>
      </c>
      <c r="M248" s="7" t="str">
        <f t="shared" si="16"/>
        <v/>
      </c>
      <c r="N248" s="7" t="str">
        <f t="shared" si="27"/>
        <v/>
      </c>
      <c r="P248" s="448" t="str">
        <f t="shared" si="17"/>
        <v/>
      </c>
      <c r="Q248" s="7" t="str">
        <f t="shared" si="18"/>
        <v/>
      </c>
      <c r="R248" s="7" t="str">
        <f t="shared" si="19"/>
        <v/>
      </c>
      <c r="AU248" s="7" t="str">
        <f t="shared" si="20"/>
        <v/>
      </c>
      <c r="AV248" s="7" t="str">
        <f t="shared" si="21"/>
        <v/>
      </c>
      <c r="AW248" s="464" t="str">
        <f t="shared" si="22"/>
        <v/>
      </c>
    </row>
    <row r="249" spans="3:49" hidden="1" x14ac:dyDescent="0.75">
      <c r="C249" s="448">
        <v>53</v>
      </c>
      <c r="D249" s="7" t="str">
        <f t="shared" si="28"/>
        <v/>
      </c>
      <c r="F249" s="7" t="str">
        <f t="shared" si="29"/>
        <v/>
      </c>
      <c r="I249" s="7" t="str">
        <f t="shared" si="23"/>
        <v/>
      </c>
      <c r="J249" s="7" t="str">
        <f t="shared" si="24"/>
        <v/>
      </c>
      <c r="K249" s="7" t="str">
        <f t="shared" si="25"/>
        <v/>
      </c>
      <c r="L249" s="464" t="str">
        <f t="shared" si="26"/>
        <v/>
      </c>
      <c r="M249" s="7" t="str">
        <f t="shared" si="16"/>
        <v/>
      </c>
      <c r="N249" s="7" t="str">
        <f t="shared" si="27"/>
        <v/>
      </c>
      <c r="P249" s="448" t="str">
        <f t="shared" si="17"/>
        <v/>
      </c>
      <c r="Q249" s="7" t="str">
        <f t="shared" si="18"/>
        <v/>
      </c>
      <c r="R249" s="7" t="str">
        <f t="shared" si="19"/>
        <v/>
      </c>
      <c r="AU249" s="7" t="str">
        <f t="shared" si="20"/>
        <v/>
      </c>
      <c r="AV249" s="7" t="str">
        <f t="shared" si="21"/>
        <v/>
      </c>
      <c r="AW249" s="464" t="str">
        <f t="shared" si="22"/>
        <v/>
      </c>
    </row>
    <row r="250" spans="3:49" hidden="1" x14ac:dyDescent="0.75">
      <c r="C250" s="448">
        <v>54</v>
      </c>
      <c r="D250" s="7" t="str">
        <f t="shared" si="28"/>
        <v/>
      </c>
      <c r="F250" s="7" t="str">
        <f t="shared" si="29"/>
        <v/>
      </c>
      <c r="I250" s="7" t="str">
        <f t="shared" si="23"/>
        <v/>
      </c>
      <c r="J250" s="7" t="str">
        <f t="shared" si="24"/>
        <v/>
      </c>
      <c r="K250" s="7" t="str">
        <f t="shared" si="25"/>
        <v/>
      </c>
      <c r="L250" s="464" t="str">
        <f t="shared" si="26"/>
        <v/>
      </c>
      <c r="M250" s="7" t="str">
        <f t="shared" si="16"/>
        <v/>
      </c>
      <c r="N250" s="7" t="str">
        <f t="shared" si="27"/>
        <v/>
      </c>
      <c r="P250" s="448" t="str">
        <f t="shared" si="17"/>
        <v/>
      </c>
      <c r="Q250" s="7" t="str">
        <f t="shared" si="18"/>
        <v/>
      </c>
      <c r="R250" s="7" t="str">
        <f t="shared" si="19"/>
        <v/>
      </c>
      <c r="AU250" s="7" t="str">
        <f t="shared" si="20"/>
        <v/>
      </c>
      <c r="AV250" s="7" t="str">
        <f t="shared" si="21"/>
        <v/>
      </c>
      <c r="AW250" s="464" t="str">
        <f t="shared" si="22"/>
        <v/>
      </c>
    </row>
    <row r="251" spans="3:49" hidden="1" x14ac:dyDescent="0.75">
      <c r="C251" s="448">
        <v>55</v>
      </c>
      <c r="D251" s="7" t="str">
        <f t="shared" si="28"/>
        <v/>
      </c>
      <c r="F251" s="7" t="str">
        <f t="shared" si="29"/>
        <v/>
      </c>
      <c r="I251" s="7" t="str">
        <f t="shared" si="23"/>
        <v/>
      </c>
      <c r="J251" s="7" t="str">
        <f t="shared" si="24"/>
        <v/>
      </c>
      <c r="K251" s="7" t="str">
        <f t="shared" si="25"/>
        <v/>
      </c>
      <c r="L251" s="464" t="str">
        <f t="shared" si="26"/>
        <v/>
      </c>
      <c r="M251" s="7" t="str">
        <f t="shared" si="16"/>
        <v/>
      </c>
      <c r="N251" s="7" t="str">
        <f t="shared" si="27"/>
        <v/>
      </c>
      <c r="P251" s="448" t="str">
        <f t="shared" si="17"/>
        <v/>
      </c>
      <c r="Q251" s="7" t="str">
        <f t="shared" si="18"/>
        <v/>
      </c>
      <c r="R251" s="7" t="str">
        <f t="shared" si="19"/>
        <v/>
      </c>
      <c r="AU251" s="7" t="str">
        <f t="shared" si="20"/>
        <v/>
      </c>
      <c r="AV251" s="7" t="str">
        <f t="shared" si="21"/>
        <v/>
      </c>
      <c r="AW251" s="464" t="str">
        <f t="shared" si="22"/>
        <v/>
      </c>
    </row>
    <row r="252" spans="3:49" hidden="1" x14ac:dyDescent="0.75">
      <c r="C252" s="448">
        <v>56</v>
      </c>
      <c r="D252" s="7" t="str">
        <f t="shared" si="28"/>
        <v/>
      </c>
      <c r="F252" s="7" t="str">
        <f t="shared" si="29"/>
        <v/>
      </c>
      <c r="I252" s="7" t="str">
        <f t="shared" si="23"/>
        <v/>
      </c>
      <c r="J252" s="7" t="str">
        <f t="shared" si="24"/>
        <v/>
      </c>
      <c r="K252" s="7" t="str">
        <f t="shared" si="25"/>
        <v/>
      </c>
      <c r="L252" s="464" t="str">
        <f t="shared" si="26"/>
        <v/>
      </c>
      <c r="M252" s="7" t="str">
        <f t="shared" si="16"/>
        <v/>
      </c>
      <c r="N252" s="7" t="str">
        <f t="shared" si="27"/>
        <v/>
      </c>
      <c r="P252" s="448" t="str">
        <f t="shared" si="17"/>
        <v/>
      </c>
      <c r="Q252" s="7" t="str">
        <f t="shared" si="18"/>
        <v/>
      </c>
      <c r="R252" s="7" t="str">
        <f t="shared" si="19"/>
        <v/>
      </c>
      <c r="AU252" s="7" t="str">
        <f t="shared" si="20"/>
        <v/>
      </c>
      <c r="AV252" s="7" t="str">
        <f t="shared" si="21"/>
        <v/>
      </c>
      <c r="AW252" s="464" t="str">
        <f t="shared" si="22"/>
        <v/>
      </c>
    </row>
    <row r="253" spans="3:49" hidden="1" x14ac:dyDescent="0.75">
      <c r="C253" s="448">
        <v>57</v>
      </c>
      <c r="D253" s="7" t="str">
        <f t="shared" si="28"/>
        <v/>
      </c>
      <c r="F253" s="7" t="str">
        <f t="shared" si="29"/>
        <v/>
      </c>
      <c r="I253" s="7" t="str">
        <f t="shared" si="23"/>
        <v/>
      </c>
      <c r="J253" s="7" t="str">
        <f t="shared" si="24"/>
        <v/>
      </c>
      <c r="K253" s="7" t="str">
        <f t="shared" si="25"/>
        <v/>
      </c>
      <c r="L253" s="464" t="str">
        <f t="shared" si="26"/>
        <v/>
      </c>
      <c r="M253" s="7" t="str">
        <f t="shared" si="16"/>
        <v/>
      </c>
      <c r="N253" s="7" t="str">
        <f t="shared" si="27"/>
        <v/>
      </c>
      <c r="P253" s="448" t="str">
        <f t="shared" si="17"/>
        <v/>
      </c>
      <c r="Q253" s="7" t="str">
        <f t="shared" si="18"/>
        <v/>
      </c>
      <c r="R253" s="7" t="str">
        <f t="shared" si="19"/>
        <v/>
      </c>
      <c r="AU253" s="7" t="str">
        <f t="shared" si="20"/>
        <v/>
      </c>
      <c r="AV253" s="7" t="str">
        <f t="shared" si="21"/>
        <v/>
      </c>
      <c r="AW253" s="464" t="str">
        <f t="shared" si="22"/>
        <v/>
      </c>
    </row>
    <row r="254" spans="3:49" hidden="1" x14ac:dyDescent="0.75">
      <c r="C254" s="448">
        <v>58</v>
      </c>
      <c r="D254" s="7" t="str">
        <f t="shared" si="28"/>
        <v/>
      </c>
      <c r="F254" s="7" t="str">
        <f t="shared" si="29"/>
        <v/>
      </c>
      <c r="I254" s="7" t="str">
        <f t="shared" si="23"/>
        <v/>
      </c>
      <c r="J254" s="7" t="str">
        <f t="shared" si="24"/>
        <v/>
      </c>
      <c r="K254" s="7" t="str">
        <f t="shared" si="25"/>
        <v/>
      </c>
      <c r="L254" s="464" t="str">
        <f t="shared" si="26"/>
        <v/>
      </c>
      <c r="M254" s="7" t="str">
        <f t="shared" si="16"/>
        <v/>
      </c>
      <c r="N254" s="7" t="str">
        <f t="shared" si="27"/>
        <v/>
      </c>
      <c r="P254" s="448" t="str">
        <f t="shared" si="17"/>
        <v/>
      </c>
      <c r="Q254" s="7" t="str">
        <f t="shared" si="18"/>
        <v/>
      </c>
      <c r="R254" s="7" t="str">
        <f t="shared" si="19"/>
        <v/>
      </c>
      <c r="AU254" s="7" t="str">
        <f t="shared" si="20"/>
        <v/>
      </c>
      <c r="AV254" s="7" t="str">
        <f t="shared" si="21"/>
        <v/>
      </c>
      <c r="AW254" s="464" t="str">
        <f t="shared" si="22"/>
        <v/>
      </c>
    </row>
    <row r="255" spans="3:49" hidden="1" x14ac:dyDescent="0.75">
      <c r="C255" s="448">
        <v>59</v>
      </c>
      <c r="D255" s="7" t="str">
        <f t="shared" si="28"/>
        <v/>
      </c>
      <c r="F255" s="7" t="str">
        <f t="shared" si="29"/>
        <v/>
      </c>
      <c r="I255" s="7" t="str">
        <f t="shared" si="23"/>
        <v/>
      </c>
      <c r="J255" s="7" t="str">
        <f t="shared" si="24"/>
        <v/>
      </c>
      <c r="K255" s="7" t="str">
        <f t="shared" si="25"/>
        <v/>
      </c>
      <c r="L255" s="464" t="str">
        <f t="shared" si="26"/>
        <v/>
      </c>
      <c r="M255" s="7" t="str">
        <f t="shared" si="16"/>
        <v/>
      </c>
      <c r="N255" s="7" t="str">
        <f t="shared" si="27"/>
        <v/>
      </c>
      <c r="P255" s="448" t="str">
        <f t="shared" si="17"/>
        <v/>
      </c>
      <c r="Q255" s="7" t="str">
        <f t="shared" si="18"/>
        <v/>
      </c>
      <c r="R255" s="7" t="str">
        <f t="shared" si="19"/>
        <v/>
      </c>
      <c r="AU255" s="7" t="str">
        <f t="shared" si="20"/>
        <v/>
      </c>
      <c r="AV255" s="7" t="str">
        <f t="shared" si="21"/>
        <v/>
      </c>
      <c r="AW255" s="464" t="str">
        <f t="shared" si="22"/>
        <v/>
      </c>
    </row>
    <row r="256" spans="3:49" hidden="1" x14ac:dyDescent="0.75">
      <c r="C256" s="448">
        <v>60</v>
      </c>
      <c r="D256" s="7" t="str">
        <f t="shared" si="28"/>
        <v/>
      </c>
      <c r="F256" s="7" t="str">
        <f t="shared" si="29"/>
        <v/>
      </c>
      <c r="I256" s="7" t="str">
        <f t="shared" si="23"/>
        <v/>
      </c>
      <c r="J256" s="7" t="str">
        <f t="shared" si="24"/>
        <v/>
      </c>
      <c r="K256" s="7" t="str">
        <f t="shared" si="25"/>
        <v/>
      </c>
      <c r="L256" s="464" t="str">
        <f t="shared" si="26"/>
        <v/>
      </c>
      <c r="M256" s="7" t="str">
        <f t="shared" si="16"/>
        <v/>
      </c>
      <c r="N256" s="7" t="str">
        <f t="shared" si="27"/>
        <v/>
      </c>
      <c r="P256" s="448" t="str">
        <f t="shared" si="17"/>
        <v/>
      </c>
      <c r="Q256" s="7" t="str">
        <f t="shared" si="18"/>
        <v/>
      </c>
      <c r="R256" s="7" t="str">
        <f t="shared" si="19"/>
        <v/>
      </c>
      <c r="AU256" s="7" t="str">
        <f t="shared" si="20"/>
        <v/>
      </c>
      <c r="AV256" s="7" t="str">
        <f t="shared" si="21"/>
        <v/>
      </c>
      <c r="AW256" s="464" t="str">
        <f t="shared" si="22"/>
        <v/>
      </c>
    </row>
    <row r="257" spans="3:49" hidden="1" x14ac:dyDescent="0.75">
      <c r="C257" s="448">
        <v>61</v>
      </c>
      <c r="D257" s="7" t="str">
        <f t="shared" si="28"/>
        <v/>
      </c>
      <c r="F257" s="7" t="str">
        <f t="shared" si="29"/>
        <v/>
      </c>
      <c r="I257" s="7" t="str">
        <f t="shared" si="23"/>
        <v/>
      </c>
      <c r="J257" s="7" t="str">
        <f t="shared" si="24"/>
        <v/>
      </c>
      <c r="K257" s="7" t="str">
        <f t="shared" si="25"/>
        <v/>
      </c>
      <c r="L257" s="464" t="str">
        <f t="shared" si="26"/>
        <v/>
      </c>
      <c r="M257" s="7" t="str">
        <f t="shared" si="16"/>
        <v/>
      </c>
      <c r="N257" s="7" t="str">
        <f t="shared" si="27"/>
        <v/>
      </c>
      <c r="P257" s="448" t="str">
        <f t="shared" si="17"/>
        <v/>
      </c>
      <c r="Q257" s="7" t="str">
        <f t="shared" si="18"/>
        <v/>
      </c>
      <c r="R257" s="7" t="str">
        <f t="shared" si="19"/>
        <v/>
      </c>
      <c r="AU257" s="7" t="str">
        <f t="shared" si="20"/>
        <v/>
      </c>
      <c r="AV257" s="7" t="str">
        <f t="shared" si="21"/>
        <v/>
      </c>
      <c r="AW257" s="464" t="str">
        <f t="shared" si="22"/>
        <v/>
      </c>
    </row>
    <row r="258" spans="3:49" hidden="1" x14ac:dyDescent="0.75">
      <c r="C258" s="448">
        <v>62</v>
      </c>
      <c r="D258" s="7" t="str">
        <f t="shared" si="28"/>
        <v/>
      </c>
      <c r="F258" s="7" t="str">
        <f t="shared" si="29"/>
        <v/>
      </c>
      <c r="I258" s="7" t="str">
        <f t="shared" si="23"/>
        <v/>
      </c>
      <c r="J258" s="7" t="str">
        <f t="shared" si="24"/>
        <v/>
      </c>
      <c r="K258" s="7" t="str">
        <f t="shared" si="25"/>
        <v/>
      </c>
      <c r="L258" s="464" t="str">
        <f t="shared" si="26"/>
        <v/>
      </c>
      <c r="M258" s="7" t="str">
        <f t="shared" si="16"/>
        <v/>
      </c>
      <c r="N258" s="7" t="str">
        <f t="shared" si="27"/>
        <v/>
      </c>
      <c r="P258" s="448" t="str">
        <f t="shared" si="17"/>
        <v/>
      </c>
      <c r="Q258" s="7" t="str">
        <f t="shared" si="18"/>
        <v/>
      </c>
      <c r="R258" s="7" t="str">
        <f t="shared" si="19"/>
        <v/>
      </c>
      <c r="AU258" s="7" t="str">
        <f t="shared" si="20"/>
        <v/>
      </c>
      <c r="AV258" s="7" t="str">
        <f t="shared" si="21"/>
        <v/>
      </c>
      <c r="AW258" s="464" t="str">
        <f t="shared" si="22"/>
        <v/>
      </c>
    </row>
    <row r="259" spans="3:49" hidden="1" x14ac:dyDescent="0.75">
      <c r="C259" s="448">
        <v>63</v>
      </c>
      <c r="D259" s="7" t="str">
        <f t="shared" si="28"/>
        <v/>
      </c>
      <c r="F259" s="7" t="str">
        <f t="shared" si="29"/>
        <v/>
      </c>
      <c r="I259" s="7" t="str">
        <f t="shared" si="23"/>
        <v/>
      </c>
      <c r="J259" s="7" t="str">
        <f t="shared" si="24"/>
        <v/>
      </c>
      <c r="K259" s="7" t="str">
        <f t="shared" si="25"/>
        <v/>
      </c>
      <c r="L259" s="464" t="str">
        <f t="shared" si="26"/>
        <v/>
      </c>
      <c r="M259" s="7" t="str">
        <f t="shared" si="16"/>
        <v/>
      </c>
      <c r="N259" s="7" t="str">
        <f t="shared" si="27"/>
        <v/>
      </c>
      <c r="P259" s="448" t="str">
        <f t="shared" si="17"/>
        <v/>
      </c>
      <c r="Q259" s="7" t="str">
        <f t="shared" si="18"/>
        <v/>
      </c>
      <c r="R259" s="7" t="str">
        <f t="shared" si="19"/>
        <v/>
      </c>
      <c r="AU259" s="7" t="str">
        <f t="shared" si="20"/>
        <v/>
      </c>
      <c r="AV259" s="7" t="str">
        <f t="shared" si="21"/>
        <v/>
      </c>
      <c r="AW259" s="464" t="str">
        <f t="shared" si="22"/>
        <v/>
      </c>
    </row>
    <row r="260" spans="3:49" hidden="1" x14ac:dyDescent="0.75">
      <c r="C260" s="448">
        <v>64</v>
      </c>
      <c r="D260" s="7" t="str">
        <f t="shared" si="28"/>
        <v/>
      </c>
      <c r="F260" s="7" t="str">
        <f t="shared" si="29"/>
        <v/>
      </c>
      <c r="I260" s="7" t="str">
        <f t="shared" si="23"/>
        <v/>
      </c>
      <c r="J260" s="7" t="str">
        <f t="shared" si="24"/>
        <v/>
      </c>
      <c r="K260" s="7" t="str">
        <f t="shared" si="25"/>
        <v/>
      </c>
      <c r="L260" s="464" t="str">
        <f t="shared" si="26"/>
        <v/>
      </c>
      <c r="M260" s="7" t="str">
        <f t="shared" si="16"/>
        <v/>
      </c>
      <c r="N260" s="7" t="str">
        <f t="shared" si="27"/>
        <v/>
      </c>
      <c r="P260" s="448" t="str">
        <f t="shared" si="17"/>
        <v/>
      </c>
      <c r="Q260" s="7" t="str">
        <f t="shared" si="18"/>
        <v/>
      </c>
      <c r="R260" s="7" t="str">
        <f t="shared" si="19"/>
        <v/>
      </c>
      <c r="AU260" s="7" t="str">
        <f t="shared" si="20"/>
        <v/>
      </c>
      <c r="AV260" s="7" t="str">
        <f t="shared" si="21"/>
        <v/>
      </c>
      <c r="AW260" s="464" t="str">
        <f t="shared" si="22"/>
        <v/>
      </c>
    </row>
    <row r="261" spans="3:49" hidden="1" x14ac:dyDescent="0.75">
      <c r="C261" s="448">
        <v>65</v>
      </c>
      <c r="D261" s="7" t="str">
        <f t="shared" ref="D261:D292" si="30">IFERROR(INDEX(P$10:P$42,MATCH($C261,O$10:O$42,0)),"")</f>
        <v/>
      </c>
      <c r="F261" s="7" t="str">
        <f t="shared" ref="F261:F292" si="31">IFERROR(INDEX(T$10:T$42,MATCH($C261,S$10:S$42,0)),"")</f>
        <v/>
      </c>
      <c r="I261" s="7" t="str">
        <f t="shared" si="23"/>
        <v/>
      </c>
      <c r="J261" s="7" t="str">
        <f t="shared" si="24"/>
        <v/>
      </c>
      <c r="K261" s="7" t="str">
        <f t="shared" si="25"/>
        <v/>
      </c>
      <c r="L261" s="464" t="str">
        <f t="shared" si="26"/>
        <v/>
      </c>
      <c r="M261" s="7" t="str">
        <f t="shared" ref="M261:M292" si="32">IFERROR(INDEX(D261:L261,MATCH(TRUE,INDEX((D261:L261&lt;&gt;""),0),0)),"")</f>
        <v/>
      </c>
      <c r="N261" s="7" t="str">
        <f t="shared" si="27"/>
        <v/>
      </c>
      <c r="P261" s="448" t="str">
        <f t="shared" ref="P261:P324" si="33">IFERROR(INDEX(Q$10:Q$43,MATCH($C261,O$10:O$43,0)),"")</f>
        <v/>
      </c>
      <c r="Q261" s="7" t="str">
        <f t="shared" ref="Q261:Q289" si="34">IFERROR(INDEX(U$10:U$43,MATCH($C261,S$10:S$43,0)),"")</f>
        <v/>
      </c>
      <c r="R261" s="7" t="str">
        <f t="shared" ref="R261:R289" si="35">IFERROR(INDEX(Y$10:Y$43,MATCH($C261,W$10:W$43,0)),"")</f>
        <v/>
      </c>
      <c r="AU261" s="7" t="str">
        <f t="shared" ref="AU261:AU289" si="36">IFERROR(INDEX(AC$10:AC$43,MATCH($C261,AA$10:AA$43,0)),"")</f>
        <v/>
      </c>
      <c r="AV261" s="7" t="str">
        <f t="shared" ref="AV261:AV289" si="37">IFERROR(INDEX(AG$10:AG$43,MATCH($C261,AE$10:AE$43,0)),"")</f>
        <v/>
      </c>
      <c r="AW261" s="464" t="str">
        <f t="shared" ref="AW261:AW289" si="38">IFERROR(INDEX(AK$10:AK$43,MATCH($C261,AI$10:AI$43,0)),"")</f>
        <v/>
      </c>
    </row>
    <row r="262" spans="3:49" hidden="1" x14ac:dyDescent="0.75">
      <c r="C262" s="448">
        <v>66</v>
      </c>
      <c r="D262" s="7" t="str">
        <f t="shared" si="30"/>
        <v/>
      </c>
      <c r="F262" s="7" t="str">
        <f t="shared" si="31"/>
        <v/>
      </c>
      <c r="I262" s="7" t="str">
        <f t="shared" ref="I262:I325" si="39">IFERROR(INDEX(X$10:X$42,MATCH($C262,W$10:W$42,0)),"")</f>
        <v/>
      </c>
      <c r="J262" s="7" t="str">
        <f t="shared" ref="J262:J325" si="40">IFERROR(INDEX(AB$10:AB$42,MATCH($C262,AA$10:AA$42,0)),"")</f>
        <v/>
      </c>
      <c r="K262" s="7" t="str">
        <f t="shared" ref="K262:K325" si="41">IFERROR(INDEX(AF$10:AF$42,MATCH($C262,AE$10:AE$42,0)),"")</f>
        <v/>
      </c>
      <c r="L262" s="464" t="str">
        <f t="shared" ref="L262:L325" si="42">IFERROR(INDEX(AJ$10:AJ$42,MATCH($C262,AI$10:AI$42,0)),"")</f>
        <v/>
      </c>
      <c r="M262" s="7" t="str">
        <f t="shared" si="32"/>
        <v/>
      </c>
      <c r="N262" s="7" t="str">
        <f t="shared" ref="N262:N325" si="43">IFERROR(INDEX(P262:AW262,MATCH(TRUE,INDEX((P262:AW262&lt;&gt;""),0),0)),"")</f>
        <v/>
      </c>
      <c r="P262" s="448" t="str">
        <f t="shared" si="33"/>
        <v/>
      </c>
      <c r="Q262" s="7" t="str">
        <f t="shared" si="34"/>
        <v/>
      </c>
      <c r="R262" s="7" t="str">
        <f t="shared" si="35"/>
        <v/>
      </c>
      <c r="AU262" s="7" t="str">
        <f t="shared" si="36"/>
        <v/>
      </c>
      <c r="AV262" s="7" t="str">
        <f t="shared" si="37"/>
        <v/>
      </c>
      <c r="AW262" s="464" t="str">
        <f t="shared" si="38"/>
        <v/>
      </c>
    </row>
    <row r="263" spans="3:49" hidden="1" x14ac:dyDescent="0.75">
      <c r="C263" s="448">
        <v>67</v>
      </c>
      <c r="D263" s="7" t="str">
        <f t="shared" si="30"/>
        <v/>
      </c>
      <c r="F263" s="7" t="str">
        <f t="shared" si="31"/>
        <v/>
      </c>
      <c r="I263" s="7" t="str">
        <f t="shared" si="39"/>
        <v/>
      </c>
      <c r="J263" s="7" t="str">
        <f t="shared" si="40"/>
        <v/>
      </c>
      <c r="K263" s="7" t="str">
        <f t="shared" si="41"/>
        <v/>
      </c>
      <c r="L263" s="464" t="str">
        <f t="shared" si="42"/>
        <v/>
      </c>
      <c r="M263" s="7" t="str">
        <f t="shared" si="32"/>
        <v/>
      </c>
      <c r="N263" s="7" t="str">
        <f t="shared" si="43"/>
        <v/>
      </c>
      <c r="P263" s="448" t="str">
        <f t="shared" si="33"/>
        <v/>
      </c>
      <c r="Q263" s="7" t="str">
        <f t="shared" si="34"/>
        <v/>
      </c>
      <c r="R263" s="7" t="str">
        <f t="shared" si="35"/>
        <v/>
      </c>
      <c r="AU263" s="7" t="str">
        <f t="shared" si="36"/>
        <v/>
      </c>
      <c r="AV263" s="7" t="str">
        <f t="shared" si="37"/>
        <v/>
      </c>
      <c r="AW263" s="464" t="str">
        <f t="shared" si="38"/>
        <v/>
      </c>
    </row>
    <row r="264" spans="3:49" hidden="1" x14ac:dyDescent="0.75">
      <c r="C264" s="448">
        <v>68</v>
      </c>
      <c r="D264" s="7" t="str">
        <f t="shared" si="30"/>
        <v/>
      </c>
      <c r="F264" s="7" t="str">
        <f t="shared" si="31"/>
        <v/>
      </c>
      <c r="I264" s="7" t="str">
        <f t="shared" si="39"/>
        <v/>
      </c>
      <c r="J264" s="7" t="str">
        <f t="shared" si="40"/>
        <v/>
      </c>
      <c r="K264" s="7" t="str">
        <f t="shared" si="41"/>
        <v/>
      </c>
      <c r="L264" s="464" t="str">
        <f t="shared" si="42"/>
        <v/>
      </c>
      <c r="M264" s="7" t="str">
        <f t="shared" si="32"/>
        <v/>
      </c>
      <c r="N264" s="7" t="str">
        <f t="shared" si="43"/>
        <v/>
      </c>
      <c r="P264" s="448" t="str">
        <f t="shared" si="33"/>
        <v/>
      </c>
      <c r="Q264" s="7" t="str">
        <f t="shared" si="34"/>
        <v/>
      </c>
      <c r="R264" s="7" t="str">
        <f t="shared" si="35"/>
        <v/>
      </c>
      <c r="AU264" s="7" t="str">
        <f t="shared" si="36"/>
        <v/>
      </c>
      <c r="AV264" s="7" t="str">
        <f t="shared" si="37"/>
        <v/>
      </c>
      <c r="AW264" s="464" t="str">
        <f t="shared" si="38"/>
        <v/>
      </c>
    </row>
    <row r="265" spans="3:49" hidden="1" x14ac:dyDescent="0.75">
      <c r="C265" s="448">
        <v>69</v>
      </c>
      <c r="D265" s="7" t="str">
        <f t="shared" si="30"/>
        <v/>
      </c>
      <c r="F265" s="7" t="str">
        <f t="shared" si="31"/>
        <v/>
      </c>
      <c r="I265" s="7" t="str">
        <f t="shared" si="39"/>
        <v/>
      </c>
      <c r="J265" s="7" t="str">
        <f t="shared" si="40"/>
        <v/>
      </c>
      <c r="K265" s="7" t="str">
        <f t="shared" si="41"/>
        <v/>
      </c>
      <c r="L265" s="464" t="str">
        <f t="shared" si="42"/>
        <v/>
      </c>
      <c r="M265" s="7" t="str">
        <f t="shared" si="32"/>
        <v/>
      </c>
      <c r="N265" s="7" t="str">
        <f t="shared" si="43"/>
        <v/>
      </c>
      <c r="P265" s="448" t="str">
        <f t="shared" si="33"/>
        <v/>
      </c>
      <c r="Q265" s="7" t="str">
        <f t="shared" si="34"/>
        <v/>
      </c>
      <c r="R265" s="7" t="str">
        <f t="shared" si="35"/>
        <v/>
      </c>
      <c r="AU265" s="7" t="str">
        <f t="shared" si="36"/>
        <v/>
      </c>
      <c r="AV265" s="7" t="str">
        <f t="shared" si="37"/>
        <v/>
      </c>
      <c r="AW265" s="464" t="str">
        <f t="shared" si="38"/>
        <v/>
      </c>
    </row>
    <row r="266" spans="3:49" hidden="1" x14ac:dyDescent="0.75">
      <c r="C266" s="448">
        <v>70</v>
      </c>
      <c r="D266" s="7" t="str">
        <f t="shared" si="30"/>
        <v/>
      </c>
      <c r="F266" s="7" t="str">
        <f t="shared" si="31"/>
        <v/>
      </c>
      <c r="I266" s="7" t="str">
        <f t="shared" si="39"/>
        <v/>
      </c>
      <c r="J266" s="7" t="str">
        <f t="shared" si="40"/>
        <v/>
      </c>
      <c r="K266" s="7" t="str">
        <f t="shared" si="41"/>
        <v/>
      </c>
      <c r="L266" s="464" t="str">
        <f t="shared" si="42"/>
        <v/>
      </c>
      <c r="M266" s="7" t="str">
        <f t="shared" si="32"/>
        <v/>
      </c>
      <c r="N266" s="7" t="str">
        <f t="shared" si="43"/>
        <v/>
      </c>
      <c r="P266" s="448" t="str">
        <f t="shared" si="33"/>
        <v/>
      </c>
      <c r="Q266" s="7" t="str">
        <f t="shared" si="34"/>
        <v/>
      </c>
      <c r="R266" s="7" t="str">
        <f t="shared" si="35"/>
        <v/>
      </c>
      <c r="AU266" s="7" t="str">
        <f t="shared" si="36"/>
        <v/>
      </c>
      <c r="AV266" s="7" t="str">
        <f t="shared" si="37"/>
        <v/>
      </c>
      <c r="AW266" s="464" t="str">
        <f t="shared" si="38"/>
        <v/>
      </c>
    </row>
    <row r="267" spans="3:49" hidden="1" x14ac:dyDescent="0.75">
      <c r="C267" s="448">
        <v>71</v>
      </c>
      <c r="D267" s="7" t="str">
        <f t="shared" si="30"/>
        <v/>
      </c>
      <c r="F267" s="7" t="str">
        <f t="shared" si="31"/>
        <v/>
      </c>
      <c r="I267" s="7" t="str">
        <f t="shared" si="39"/>
        <v/>
      </c>
      <c r="J267" s="7" t="str">
        <f t="shared" si="40"/>
        <v/>
      </c>
      <c r="K267" s="7" t="str">
        <f t="shared" si="41"/>
        <v/>
      </c>
      <c r="L267" s="464" t="str">
        <f t="shared" si="42"/>
        <v/>
      </c>
      <c r="M267" s="7" t="str">
        <f t="shared" si="32"/>
        <v/>
      </c>
      <c r="N267" s="7" t="str">
        <f t="shared" si="43"/>
        <v/>
      </c>
      <c r="P267" s="448" t="str">
        <f t="shared" si="33"/>
        <v/>
      </c>
      <c r="Q267" s="7" t="str">
        <f t="shared" si="34"/>
        <v/>
      </c>
      <c r="R267" s="7" t="str">
        <f t="shared" si="35"/>
        <v/>
      </c>
      <c r="AU267" s="7" t="str">
        <f t="shared" si="36"/>
        <v/>
      </c>
      <c r="AV267" s="7" t="str">
        <f t="shared" si="37"/>
        <v/>
      </c>
      <c r="AW267" s="464" t="str">
        <f t="shared" si="38"/>
        <v/>
      </c>
    </row>
    <row r="268" spans="3:49" hidden="1" x14ac:dyDescent="0.75">
      <c r="C268" s="448">
        <v>72</v>
      </c>
      <c r="D268" s="7" t="str">
        <f t="shared" si="30"/>
        <v/>
      </c>
      <c r="F268" s="7" t="str">
        <f t="shared" si="31"/>
        <v/>
      </c>
      <c r="I268" s="7" t="str">
        <f t="shared" si="39"/>
        <v/>
      </c>
      <c r="J268" s="7" t="str">
        <f t="shared" si="40"/>
        <v/>
      </c>
      <c r="K268" s="7" t="str">
        <f t="shared" si="41"/>
        <v/>
      </c>
      <c r="L268" s="464" t="str">
        <f t="shared" si="42"/>
        <v/>
      </c>
      <c r="M268" s="7" t="str">
        <f t="shared" si="32"/>
        <v/>
      </c>
      <c r="N268" s="7" t="str">
        <f t="shared" si="43"/>
        <v/>
      </c>
      <c r="P268" s="448" t="str">
        <f t="shared" si="33"/>
        <v/>
      </c>
      <c r="Q268" s="7" t="str">
        <f t="shared" si="34"/>
        <v/>
      </c>
      <c r="R268" s="7" t="str">
        <f t="shared" si="35"/>
        <v/>
      </c>
      <c r="AU268" s="7" t="str">
        <f t="shared" si="36"/>
        <v/>
      </c>
      <c r="AV268" s="7" t="str">
        <f t="shared" si="37"/>
        <v/>
      </c>
      <c r="AW268" s="464" t="str">
        <f t="shared" si="38"/>
        <v/>
      </c>
    </row>
    <row r="269" spans="3:49" hidden="1" x14ac:dyDescent="0.75">
      <c r="C269" s="448">
        <v>73</v>
      </c>
      <c r="D269" s="7" t="str">
        <f t="shared" si="30"/>
        <v/>
      </c>
      <c r="F269" s="7" t="str">
        <f t="shared" si="31"/>
        <v/>
      </c>
      <c r="I269" s="7" t="str">
        <f t="shared" si="39"/>
        <v/>
      </c>
      <c r="J269" s="7" t="str">
        <f t="shared" si="40"/>
        <v/>
      </c>
      <c r="K269" s="7" t="str">
        <f t="shared" si="41"/>
        <v/>
      </c>
      <c r="L269" s="464" t="str">
        <f t="shared" si="42"/>
        <v/>
      </c>
      <c r="M269" s="7" t="str">
        <f t="shared" si="32"/>
        <v/>
      </c>
      <c r="N269" s="7" t="str">
        <f t="shared" si="43"/>
        <v/>
      </c>
      <c r="P269" s="448" t="str">
        <f t="shared" si="33"/>
        <v/>
      </c>
      <c r="Q269" s="7" t="str">
        <f t="shared" si="34"/>
        <v/>
      </c>
      <c r="R269" s="7" t="str">
        <f t="shared" si="35"/>
        <v/>
      </c>
      <c r="AU269" s="7" t="str">
        <f t="shared" si="36"/>
        <v/>
      </c>
      <c r="AV269" s="7" t="str">
        <f t="shared" si="37"/>
        <v/>
      </c>
      <c r="AW269" s="464" t="str">
        <f t="shared" si="38"/>
        <v/>
      </c>
    </row>
    <row r="270" spans="3:49" hidden="1" x14ac:dyDescent="0.75">
      <c r="C270" s="448">
        <v>74</v>
      </c>
      <c r="D270" s="7" t="str">
        <f t="shared" si="30"/>
        <v/>
      </c>
      <c r="F270" s="7" t="str">
        <f t="shared" si="31"/>
        <v/>
      </c>
      <c r="I270" s="7" t="str">
        <f t="shared" si="39"/>
        <v/>
      </c>
      <c r="J270" s="7" t="str">
        <f t="shared" si="40"/>
        <v/>
      </c>
      <c r="K270" s="7" t="str">
        <f t="shared" si="41"/>
        <v/>
      </c>
      <c r="L270" s="464" t="str">
        <f t="shared" si="42"/>
        <v/>
      </c>
      <c r="M270" s="7" t="str">
        <f t="shared" si="32"/>
        <v/>
      </c>
      <c r="N270" s="7" t="str">
        <f t="shared" si="43"/>
        <v/>
      </c>
      <c r="P270" s="448" t="str">
        <f t="shared" si="33"/>
        <v/>
      </c>
      <c r="Q270" s="7" t="str">
        <f t="shared" si="34"/>
        <v/>
      </c>
      <c r="R270" s="7" t="str">
        <f t="shared" si="35"/>
        <v/>
      </c>
      <c r="AU270" s="7" t="str">
        <f t="shared" si="36"/>
        <v/>
      </c>
      <c r="AV270" s="7" t="str">
        <f t="shared" si="37"/>
        <v/>
      </c>
      <c r="AW270" s="464" t="str">
        <f t="shared" si="38"/>
        <v/>
      </c>
    </row>
    <row r="271" spans="3:49" hidden="1" x14ac:dyDescent="0.75">
      <c r="C271" s="448">
        <v>75</v>
      </c>
      <c r="D271" s="7" t="str">
        <f t="shared" si="30"/>
        <v/>
      </c>
      <c r="F271" s="7" t="str">
        <f t="shared" si="31"/>
        <v/>
      </c>
      <c r="I271" s="7" t="str">
        <f t="shared" si="39"/>
        <v/>
      </c>
      <c r="J271" s="7" t="str">
        <f t="shared" si="40"/>
        <v/>
      </c>
      <c r="K271" s="7" t="str">
        <f t="shared" si="41"/>
        <v/>
      </c>
      <c r="L271" s="464" t="str">
        <f t="shared" si="42"/>
        <v/>
      </c>
      <c r="M271" s="7" t="str">
        <f t="shared" si="32"/>
        <v/>
      </c>
      <c r="N271" s="7" t="str">
        <f t="shared" si="43"/>
        <v/>
      </c>
      <c r="P271" s="448" t="str">
        <f t="shared" si="33"/>
        <v/>
      </c>
      <c r="Q271" s="7" t="str">
        <f t="shared" si="34"/>
        <v/>
      </c>
      <c r="R271" s="7" t="str">
        <f t="shared" si="35"/>
        <v/>
      </c>
      <c r="AU271" s="7" t="str">
        <f t="shared" si="36"/>
        <v/>
      </c>
      <c r="AV271" s="7" t="str">
        <f t="shared" si="37"/>
        <v/>
      </c>
      <c r="AW271" s="464" t="str">
        <f t="shared" si="38"/>
        <v/>
      </c>
    </row>
    <row r="272" spans="3:49" hidden="1" x14ac:dyDescent="0.75">
      <c r="C272" s="448">
        <v>76</v>
      </c>
      <c r="D272" s="7" t="str">
        <f t="shared" si="30"/>
        <v/>
      </c>
      <c r="F272" s="7" t="str">
        <f t="shared" si="31"/>
        <v/>
      </c>
      <c r="I272" s="7" t="str">
        <f t="shared" si="39"/>
        <v/>
      </c>
      <c r="J272" s="7" t="str">
        <f t="shared" si="40"/>
        <v/>
      </c>
      <c r="K272" s="7" t="str">
        <f t="shared" si="41"/>
        <v/>
      </c>
      <c r="L272" s="464" t="str">
        <f t="shared" si="42"/>
        <v/>
      </c>
      <c r="M272" s="7" t="str">
        <f t="shared" si="32"/>
        <v/>
      </c>
      <c r="N272" s="7" t="str">
        <f t="shared" si="43"/>
        <v/>
      </c>
      <c r="P272" s="448" t="str">
        <f t="shared" si="33"/>
        <v/>
      </c>
      <c r="Q272" s="7" t="str">
        <f t="shared" si="34"/>
        <v/>
      </c>
      <c r="R272" s="7" t="str">
        <f t="shared" si="35"/>
        <v/>
      </c>
      <c r="AU272" s="7" t="str">
        <f t="shared" si="36"/>
        <v/>
      </c>
      <c r="AV272" s="7" t="str">
        <f t="shared" si="37"/>
        <v/>
      </c>
      <c r="AW272" s="464" t="str">
        <f t="shared" si="38"/>
        <v/>
      </c>
    </row>
    <row r="273" spans="3:49" hidden="1" x14ac:dyDescent="0.75">
      <c r="C273" s="448">
        <v>77</v>
      </c>
      <c r="D273" s="7" t="str">
        <f t="shared" si="30"/>
        <v/>
      </c>
      <c r="F273" s="7" t="str">
        <f t="shared" si="31"/>
        <v/>
      </c>
      <c r="I273" s="7" t="str">
        <f t="shared" si="39"/>
        <v/>
      </c>
      <c r="J273" s="7" t="str">
        <f t="shared" si="40"/>
        <v/>
      </c>
      <c r="K273" s="7" t="str">
        <f t="shared" si="41"/>
        <v/>
      </c>
      <c r="L273" s="464" t="str">
        <f t="shared" si="42"/>
        <v/>
      </c>
      <c r="M273" s="7" t="str">
        <f t="shared" si="32"/>
        <v/>
      </c>
      <c r="N273" s="7" t="str">
        <f t="shared" si="43"/>
        <v/>
      </c>
      <c r="P273" s="448" t="str">
        <f t="shared" si="33"/>
        <v/>
      </c>
      <c r="Q273" s="7" t="str">
        <f t="shared" si="34"/>
        <v/>
      </c>
      <c r="R273" s="7" t="str">
        <f t="shared" si="35"/>
        <v/>
      </c>
      <c r="AU273" s="7" t="str">
        <f t="shared" si="36"/>
        <v/>
      </c>
      <c r="AV273" s="7" t="str">
        <f t="shared" si="37"/>
        <v/>
      </c>
      <c r="AW273" s="464" t="str">
        <f t="shared" si="38"/>
        <v/>
      </c>
    </row>
    <row r="274" spans="3:49" hidden="1" x14ac:dyDescent="0.75">
      <c r="C274" s="448">
        <v>78</v>
      </c>
      <c r="D274" s="7" t="str">
        <f t="shared" si="30"/>
        <v/>
      </c>
      <c r="F274" s="7" t="str">
        <f t="shared" si="31"/>
        <v/>
      </c>
      <c r="I274" s="7" t="str">
        <f t="shared" si="39"/>
        <v/>
      </c>
      <c r="J274" s="7" t="str">
        <f t="shared" si="40"/>
        <v/>
      </c>
      <c r="K274" s="7" t="str">
        <f t="shared" si="41"/>
        <v/>
      </c>
      <c r="L274" s="464" t="str">
        <f t="shared" si="42"/>
        <v/>
      </c>
      <c r="M274" s="7" t="str">
        <f t="shared" si="32"/>
        <v/>
      </c>
      <c r="N274" s="7" t="str">
        <f t="shared" si="43"/>
        <v/>
      </c>
      <c r="P274" s="448" t="str">
        <f t="shared" si="33"/>
        <v/>
      </c>
      <c r="Q274" s="7" t="str">
        <f t="shared" si="34"/>
        <v/>
      </c>
      <c r="R274" s="7" t="str">
        <f t="shared" si="35"/>
        <v/>
      </c>
      <c r="AU274" s="7" t="str">
        <f t="shared" si="36"/>
        <v/>
      </c>
      <c r="AV274" s="7" t="str">
        <f t="shared" si="37"/>
        <v/>
      </c>
      <c r="AW274" s="464" t="str">
        <f t="shared" si="38"/>
        <v/>
      </c>
    </row>
    <row r="275" spans="3:49" hidden="1" x14ac:dyDescent="0.75">
      <c r="C275" s="448">
        <v>79</v>
      </c>
      <c r="D275" s="7" t="str">
        <f t="shared" si="30"/>
        <v/>
      </c>
      <c r="F275" s="7" t="str">
        <f t="shared" si="31"/>
        <v/>
      </c>
      <c r="I275" s="7" t="str">
        <f t="shared" si="39"/>
        <v/>
      </c>
      <c r="J275" s="7" t="str">
        <f t="shared" si="40"/>
        <v/>
      </c>
      <c r="K275" s="7" t="str">
        <f t="shared" si="41"/>
        <v/>
      </c>
      <c r="L275" s="464" t="str">
        <f t="shared" si="42"/>
        <v/>
      </c>
      <c r="M275" s="7" t="str">
        <f t="shared" si="32"/>
        <v/>
      </c>
      <c r="N275" s="7" t="str">
        <f t="shared" si="43"/>
        <v/>
      </c>
      <c r="P275" s="448" t="str">
        <f t="shared" si="33"/>
        <v/>
      </c>
      <c r="Q275" s="7" t="str">
        <f t="shared" si="34"/>
        <v/>
      </c>
      <c r="R275" s="7" t="str">
        <f t="shared" si="35"/>
        <v/>
      </c>
      <c r="AU275" s="7" t="str">
        <f t="shared" si="36"/>
        <v/>
      </c>
      <c r="AV275" s="7" t="str">
        <f t="shared" si="37"/>
        <v/>
      </c>
      <c r="AW275" s="464" t="str">
        <f t="shared" si="38"/>
        <v/>
      </c>
    </row>
    <row r="276" spans="3:49" hidden="1" x14ac:dyDescent="0.75">
      <c r="C276" s="448">
        <v>80</v>
      </c>
      <c r="D276" s="7" t="str">
        <f t="shared" si="30"/>
        <v/>
      </c>
      <c r="F276" s="7" t="str">
        <f t="shared" si="31"/>
        <v/>
      </c>
      <c r="I276" s="7" t="str">
        <f t="shared" si="39"/>
        <v/>
      </c>
      <c r="J276" s="7" t="str">
        <f t="shared" si="40"/>
        <v/>
      </c>
      <c r="K276" s="7" t="str">
        <f t="shared" si="41"/>
        <v/>
      </c>
      <c r="L276" s="464" t="str">
        <f t="shared" si="42"/>
        <v/>
      </c>
      <c r="M276" s="7" t="str">
        <f t="shared" si="32"/>
        <v/>
      </c>
      <c r="N276" s="7" t="str">
        <f t="shared" si="43"/>
        <v/>
      </c>
      <c r="P276" s="448" t="str">
        <f t="shared" si="33"/>
        <v/>
      </c>
      <c r="Q276" s="7" t="str">
        <f t="shared" si="34"/>
        <v/>
      </c>
      <c r="R276" s="7" t="str">
        <f t="shared" si="35"/>
        <v/>
      </c>
      <c r="AU276" s="7" t="str">
        <f t="shared" si="36"/>
        <v/>
      </c>
      <c r="AV276" s="7" t="str">
        <f t="shared" si="37"/>
        <v/>
      </c>
      <c r="AW276" s="464" t="str">
        <f t="shared" si="38"/>
        <v/>
      </c>
    </row>
    <row r="277" spans="3:49" hidden="1" x14ac:dyDescent="0.75">
      <c r="C277" s="448">
        <v>81</v>
      </c>
      <c r="D277" s="7" t="str">
        <f t="shared" si="30"/>
        <v/>
      </c>
      <c r="F277" s="7" t="str">
        <f t="shared" si="31"/>
        <v/>
      </c>
      <c r="I277" s="7" t="str">
        <f t="shared" si="39"/>
        <v/>
      </c>
      <c r="J277" s="7" t="str">
        <f t="shared" si="40"/>
        <v/>
      </c>
      <c r="K277" s="7" t="str">
        <f t="shared" si="41"/>
        <v/>
      </c>
      <c r="L277" s="464" t="str">
        <f t="shared" si="42"/>
        <v/>
      </c>
      <c r="M277" s="7" t="str">
        <f t="shared" si="32"/>
        <v/>
      </c>
      <c r="N277" s="7" t="str">
        <f t="shared" si="43"/>
        <v/>
      </c>
      <c r="P277" s="448" t="str">
        <f t="shared" si="33"/>
        <v/>
      </c>
      <c r="Q277" s="7" t="str">
        <f t="shared" si="34"/>
        <v/>
      </c>
      <c r="R277" s="7" t="str">
        <f t="shared" si="35"/>
        <v/>
      </c>
      <c r="AU277" s="7" t="str">
        <f t="shared" si="36"/>
        <v/>
      </c>
      <c r="AV277" s="7" t="str">
        <f t="shared" si="37"/>
        <v/>
      </c>
      <c r="AW277" s="464" t="str">
        <f t="shared" si="38"/>
        <v/>
      </c>
    </row>
    <row r="278" spans="3:49" hidden="1" x14ac:dyDescent="0.75">
      <c r="C278" s="448">
        <v>82</v>
      </c>
      <c r="D278" s="7" t="str">
        <f t="shared" si="30"/>
        <v/>
      </c>
      <c r="F278" s="7" t="str">
        <f t="shared" si="31"/>
        <v/>
      </c>
      <c r="I278" s="7" t="str">
        <f t="shared" si="39"/>
        <v/>
      </c>
      <c r="J278" s="7" t="str">
        <f t="shared" si="40"/>
        <v/>
      </c>
      <c r="K278" s="7" t="str">
        <f t="shared" si="41"/>
        <v/>
      </c>
      <c r="L278" s="464" t="str">
        <f t="shared" si="42"/>
        <v/>
      </c>
      <c r="M278" s="7" t="str">
        <f t="shared" si="32"/>
        <v/>
      </c>
      <c r="N278" s="7" t="str">
        <f t="shared" si="43"/>
        <v/>
      </c>
      <c r="P278" s="448" t="str">
        <f t="shared" si="33"/>
        <v/>
      </c>
      <c r="Q278" s="7" t="str">
        <f t="shared" si="34"/>
        <v/>
      </c>
      <c r="R278" s="7" t="str">
        <f t="shared" si="35"/>
        <v/>
      </c>
      <c r="AU278" s="7" t="str">
        <f t="shared" si="36"/>
        <v/>
      </c>
      <c r="AV278" s="7" t="str">
        <f t="shared" si="37"/>
        <v/>
      </c>
      <c r="AW278" s="464" t="str">
        <f t="shared" si="38"/>
        <v/>
      </c>
    </row>
    <row r="279" spans="3:49" hidden="1" x14ac:dyDescent="0.75">
      <c r="C279" s="448">
        <v>83</v>
      </c>
      <c r="D279" s="7" t="str">
        <f t="shared" si="30"/>
        <v/>
      </c>
      <c r="F279" s="7" t="str">
        <f t="shared" si="31"/>
        <v/>
      </c>
      <c r="I279" s="7" t="str">
        <f t="shared" si="39"/>
        <v/>
      </c>
      <c r="J279" s="7" t="str">
        <f t="shared" si="40"/>
        <v/>
      </c>
      <c r="K279" s="7" t="str">
        <f t="shared" si="41"/>
        <v/>
      </c>
      <c r="L279" s="464" t="str">
        <f t="shared" si="42"/>
        <v/>
      </c>
      <c r="M279" s="7" t="str">
        <f t="shared" si="32"/>
        <v/>
      </c>
      <c r="N279" s="7" t="str">
        <f t="shared" si="43"/>
        <v/>
      </c>
      <c r="P279" s="448" t="str">
        <f t="shared" si="33"/>
        <v/>
      </c>
      <c r="Q279" s="7" t="str">
        <f t="shared" si="34"/>
        <v/>
      </c>
      <c r="R279" s="7" t="str">
        <f t="shared" si="35"/>
        <v/>
      </c>
      <c r="AU279" s="7" t="str">
        <f t="shared" si="36"/>
        <v/>
      </c>
      <c r="AV279" s="7" t="str">
        <f t="shared" si="37"/>
        <v/>
      </c>
      <c r="AW279" s="464" t="str">
        <f t="shared" si="38"/>
        <v/>
      </c>
    </row>
    <row r="280" spans="3:49" hidden="1" x14ac:dyDescent="0.75">
      <c r="C280" s="448">
        <v>84</v>
      </c>
      <c r="D280" s="7" t="str">
        <f t="shared" si="30"/>
        <v/>
      </c>
      <c r="F280" s="7" t="str">
        <f t="shared" si="31"/>
        <v/>
      </c>
      <c r="I280" s="7" t="str">
        <f t="shared" si="39"/>
        <v/>
      </c>
      <c r="J280" s="7" t="str">
        <f t="shared" si="40"/>
        <v/>
      </c>
      <c r="K280" s="7" t="str">
        <f t="shared" si="41"/>
        <v/>
      </c>
      <c r="L280" s="464" t="str">
        <f t="shared" si="42"/>
        <v/>
      </c>
      <c r="M280" s="7" t="str">
        <f t="shared" si="32"/>
        <v/>
      </c>
      <c r="N280" s="7" t="str">
        <f t="shared" si="43"/>
        <v/>
      </c>
      <c r="P280" s="448" t="str">
        <f t="shared" si="33"/>
        <v/>
      </c>
      <c r="Q280" s="7" t="str">
        <f t="shared" si="34"/>
        <v/>
      </c>
      <c r="R280" s="7" t="str">
        <f t="shared" si="35"/>
        <v/>
      </c>
      <c r="AU280" s="7" t="str">
        <f t="shared" si="36"/>
        <v/>
      </c>
      <c r="AV280" s="7" t="str">
        <f t="shared" si="37"/>
        <v/>
      </c>
      <c r="AW280" s="464" t="str">
        <f t="shared" si="38"/>
        <v/>
      </c>
    </row>
    <row r="281" spans="3:49" hidden="1" x14ac:dyDescent="0.75">
      <c r="C281" s="448">
        <v>85</v>
      </c>
      <c r="D281" s="7" t="str">
        <f t="shared" si="30"/>
        <v/>
      </c>
      <c r="F281" s="7" t="str">
        <f t="shared" si="31"/>
        <v/>
      </c>
      <c r="I281" s="7" t="str">
        <f t="shared" si="39"/>
        <v/>
      </c>
      <c r="J281" s="7" t="str">
        <f t="shared" si="40"/>
        <v/>
      </c>
      <c r="K281" s="7" t="str">
        <f t="shared" si="41"/>
        <v/>
      </c>
      <c r="L281" s="464" t="str">
        <f t="shared" si="42"/>
        <v/>
      </c>
      <c r="M281" s="7" t="str">
        <f t="shared" si="32"/>
        <v/>
      </c>
      <c r="N281" s="7" t="str">
        <f t="shared" si="43"/>
        <v/>
      </c>
      <c r="P281" s="448" t="str">
        <f t="shared" si="33"/>
        <v/>
      </c>
      <c r="Q281" s="7" t="str">
        <f t="shared" si="34"/>
        <v/>
      </c>
      <c r="R281" s="7" t="str">
        <f t="shared" si="35"/>
        <v/>
      </c>
      <c r="AU281" s="7" t="str">
        <f t="shared" si="36"/>
        <v/>
      </c>
      <c r="AV281" s="7" t="str">
        <f t="shared" si="37"/>
        <v/>
      </c>
      <c r="AW281" s="464" t="str">
        <f t="shared" si="38"/>
        <v/>
      </c>
    </row>
    <row r="282" spans="3:49" hidden="1" x14ac:dyDescent="0.75">
      <c r="C282" s="448">
        <v>86</v>
      </c>
      <c r="D282" s="7" t="str">
        <f t="shared" si="30"/>
        <v/>
      </c>
      <c r="F282" s="7" t="str">
        <f t="shared" si="31"/>
        <v/>
      </c>
      <c r="I282" s="7" t="str">
        <f t="shared" si="39"/>
        <v/>
      </c>
      <c r="J282" s="7" t="str">
        <f t="shared" si="40"/>
        <v/>
      </c>
      <c r="K282" s="7" t="str">
        <f t="shared" si="41"/>
        <v/>
      </c>
      <c r="L282" s="464" t="str">
        <f t="shared" si="42"/>
        <v/>
      </c>
      <c r="M282" s="7" t="str">
        <f t="shared" si="32"/>
        <v/>
      </c>
      <c r="N282" s="7" t="str">
        <f t="shared" si="43"/>
        <v/>
      </c>
      <c r="P282" s="448" t="str">
        <f t="shared" si="33"/>
        <v/>
      </c>
      <c r="Q282" s="7" t="str">
        <f t="shared" si="34"/>
        <v/>
      </c>
      <c r="R282" s="7" t="str">
        <f t="shared" si="35"/>
        <v/>
      </c>
      <c r="AU282" s="7" t="str">
        <f t="shared" si="36"/>
        <v/>
      </c>
      <c r="AV282" s="7" t="str">
        <f t="shared" si="37"/>
        <v/>
      </c>
      <c r="AW282" s="464" t="str">
        <f t="shared" si="38"/>
        <v/>
      </c>
    </row>
    <row r="283" spans="3:49" hidden="1" x14ac:dyDescent="0.75">
      <c r="C283" s="448">
        <v>87</v>
      </c>
      <c r="D283" s="7" t="str">
        <f t="shared" si="30"/>
        <v/>
      </c>
      <c r="F283" s="7" t="str">
        <f t="shared" si="31"/>
        <v/>
      </c>
      <c r="I283" s="7" t="str">
        <f t="shared" si="39"/>
        <v/>
      </c>
      <c r="J283" s="7" t="str">
        <f t="shared" si="40"/>
        <v/>
      </c>
      <c r="K283" s="7" t="str">
        <f t="shared" si="41"/>
        <v/>
      </c>
      <c r="L283" s="464" t="str">
        <f t="shared" si="42"/>
        <v/>
      </c>
      <c r="M283" s="7" t="str">
        <f t="shared" si="32"/>
        <v/>
      </c>
      <c r="N283" s="7" t="str">
        <f t="shared" si="43"/>
        <v/>
      </c>
      <c r="P283" s="448" t="str">
        <f t="shared" si="33"/>
        <v/>
      </c>
      <c r="Q283" s="7" t="str">
        <f t="shared" si="34"/>
        <v/>
      </c>
      <c r="R283" s="7" t="str">
        <f t="shared" si="35"/>
        <v/>
      </c>
      <c r="AU283" s="7" t="str">
        <f t="shared" si="36"/>
        <v/>
      </c>
      <c r="AV283" s="7" t="str">
        <f t="shared" si="37"/>
        <v/>
      </c>
      <c r="AW283" s="464" t="str">
        <f t="shared" si="38"/>
        <v/>
      </c>
    </row>
    <row r="284" spans="3:49" hidden="1" x14ac:dyDescent="0.75">
      <c r="C284" s="448">
        <v>88</v>
      </c>
      <c r="D284" s="7" t="str">
        <f t="shared" si="30"/>
        <v/>
      </c>
      <c r="F284" s="7" t="str">
        <f t="shared" si="31"/>
        <v/>
      </c>
      <c r="I284" s="7" t="str">
        <f t="shared" si="39"/>
        <v/>
      </c>
      <c r="J284" s="7" t="str">
        <f t="shared" si="40"/>
        <v/>
      </c>
      <c r="K284" s="7" t="str">
        <f t="shared" si="41"/>
        <v/>
      </c>
      <c r="L284" s="464" t="str">
        <f t="shared" si="42"/>
        <v/>
      </c>
      <c r="M284" s="7" t="str">
        <f t="shared" si="32"/>
        <v/>
      </c>
      <c r="N284" s="7" t="str">
        <f t="shared" si="43"/>
        <v/>
      </c>
      <c r="P284" s="448" t="str">
        <f t="shared" si="33"/>
        <v/>
      </c>
      <c r="Q284" s="7" t="str">
        <f t="shared" si="34"/>
        <v/>
      </c>
      <c r="R284" s="7" t="str">
        <f t="shared" si="35"/>
        <v/>
      </c>
      <c r="AU284" s="7" t="str">
        <f t="shared" si="36"/>
        <v/>
      </c>
      <c r="AV284" s="7" t="str">
        <f t="shared" si="37"/>
        <v/>
      </c>
      <c r="AW284" s="464" t="str">
        <f t="shared" si="38"/>
        <v/>
      </c>
    </row>
    <row r="285" spans="3:49" hidden="1" x14ac:dyDescent="0.75">
      <c r="C285" s="448">
        <v>89</v>
      </c>
      <c r="D285" s="7" t="str">
        <f t="shared" si="30"/>
        <v/>
      </c>
      <c r="F285" s="7" t="str">
        <f t="shared" si="31"/>
        <v/>
      </c>
      <c r="I285" s="7" t="str">
        <f t="shared" si="39"/>
        <v/>
      </c>
      <c r="J285" s="7" t="str">
        <f t="shared" si="40"/>
        <v/>
      </c>
      <c r="K285" s="7" t="str">
        <f t="shared" si="41"/>
        <v/>
      </c>
      <c r="L285" s="464" t="str">
        <f t="shared" si="42"/>
        <v/>
      </c>
      <c r="M285" s="7" t="str">
        <f t="shared" si="32"/>
        <v/>
      </c>
      <c r="N285" s="7" t="str">
        <f t="shared" si="43"/>
        <v/>
      </c>
      <c r="P285" s="448" t="str">
        <f t="shared" si="33"/>
        <v/>
      </c>
      <c r="Q285" s="7" t="str">
        <f t="shared" si="34"/>
        <v/>
      </c>
      <c r="R285" s="7" t="str">
        <f t="shared" si="35"/>
        <v/>
      </c>
      <c r="AU285" s="7" t="str">
        <f t="shared" si="36"/>
        <v/>
      </c>
      <c r="AV285" s="7" t="str">
        <f t="shared" si="37"/>
        <v/>
      </c>
      <c r="AW285" s="464" t="str">
        <f t="shared" si="38"/>
        <v/>
      </c>
    </row>
    <row r="286" spans="3:49" hidden="1" x14ac:dyDescent="0.75">
      <c r="C286" s="448">
        <v>90</v>
      </c>
      <c r="D286" s="7" t="str">
        <f t="shared" si="30"/>
        <v/>
      </c>
      <c r="F286" s="7" t="str">
        <f t="shared" si="31"/>
        <v/>
      </c>
      <c r="I286" s="7" t="str">
        <f t="shared" si="39"/>
        <v/>
      </c>
      <c r="J286" s="7" t="str">
        <f t="shared" si="40"/>
        <v/>
      </c>
      <c r="K286" s="7" t="str">
        <f t="shared" si="41"/>
        <v/>
      </c>
      <c r="L286" s="464" t="str">
        <f t="shared" si="42"/>
        <v/>
      </c>
      <c r="M286" s="7" t="str">
        <f t="shared" si="32"/>
        <v/>
      </c>
      <c r="N286" s="7" t="str">
        <f t="shared" si="43"/>
        <v/>
      </c>
      <c r="P286" s="448" t="str">
        <f t="shared" si="33"/>
        <v/>
      </c>
      <c r="Q286" s="7" t="str">
        <f t="shared" si="34"/>
        <v/>
      </c>
      <c r="R286" s="7" t="str">
        <f t="shared" si="35"/>
        <v/>
      </c>
      <c r="AU286" s="7" t="str">
        <f t="shared" si="36"/>
        <v/>
      </c>
      <c r="AV286" s="7" t="str">
        <f t="shared" si="37"/>
        <v/>
      </c>
      <c r="AW286" s="464" t="str">
        <f t="shared" si="38"/>
        <v/>
      </c>
    </row>
    <row r="287" spans="3:49" hidden="1" x14ac:dyDescent="0.75">
      <c r="C287" s="448">
        <v>91</v>
      </c>
      <c r="D287" s="7" t="str">
        <f t="shared" si="30"/>
        <v/>
      </c>
      <c r="F287" s="7" t="str">
        <f t="shared" si="31"/>
        <v/>
      </c>
      <c r="I287" s="7" t="str">
        <f t="shared" si="39"/>
        <v/>
      </c>
      <c r="J287" s="7" t="str">
        <f t="shared" si="40"/>
        <v/>
      </c>
      <c r="K287" s="7" t="str">
        <f t="shared" si="41"/>
        <v/>
      </c>
      <c r="L287" s="464" t="str">
        <f t="shared" si="42"/>
        <v/>
      </c>
      <c r="M287" s="7" t="str">
        <f t="shared" si="32"/>
        <v/>
      </c>
      <c r="N287" s="7" t="str">
        <f t="shared" si="43"/>
        <v/>
      </c>
      <c r="P287" s="448" t="str">
        <f t="shared" si="33"/>
        <v/>
      </c>
      <c r="Q287" s="7" t="str">
        <f t="shared" si="34"/>
        <v/>
      </c>
      <c r="R287" s="7" t="str">
        <f t="shared" si="35"/>
        <v/>
      </c>
      <c r="AU287" s="7" t="str">
        <f t="shared" si="36"/>
        <v/>
      </c>
      <c r="AV287" s="7" t="str">
        <f t="shared" si="37"/>
        <v/>
      </c>
      <c r="AW287" s="464" t="str">
        <f t="shared" si="38"/>
        <v/>
      </c>
    </row>
    <row r="288" spans="3:49" hidden="1" x14ac:dyDescent="0.75">
      <c r="C288" s="448">
        <v>92</v>
      </c>
      <c r="D288" s="7" t="str">
        <f t="shared" si="30"/>
        <v/>
      </c>
      <c r="F288" s="7" t="str">
        <f t="shared" si="31"/>
        <v/>
      </c>
      <c r="I288" s="7" t="str">
        <f t="shared" si="39"/>
        <v/>
      </c>
      <c r="J288" s="7" t="str">
        <f t="shared" si="40"/>
        <v/>
      </c>
      <c r="K288" s="7" t="str">
        <f t="shared" si="41"/>
        <v/>
      </c>
      <c r="L288" s="464" t="str">
        <f t="shared" si="42"/>
        <v/>
      </c>
      <c r="M288" s="7" t="str">
        <f t="shared" si="32"/>
        <v/>
      </c>
      <c r="N288" s="7" t="str">
        <f t="shared" si="43"/>
        <v/>
      </c>
      <c r="P288" s="448" t="str">
        <f t="shared" si="33"/>
        <v/>
      </c>
      <c r="Q288" s="7" t="str">
        <f t="shared" si="34"/>
        <v/>
      </c>
      <c r="R288" s="7" t="str">
        <f t="shared" si="35"/>
        <v/>
      </c>
      <c r="AU288" s="7" t="str">
        <f t="shared" si="36"/>
        <v/>
      </c>
      <c r="AV288" s="7" t="str">
        <f t="shared" si="37"/>
        <v/>
      </c>
      <c r="AW288" s="464" t="str">
        <f t="shared" si="38"/>
        <v/>
      </c>
    </row>
    <row r="289" spans="3:49" hidden="1" x14ac:dyDescent="0.75">
      <c r="C289" s="448">
        <v>93</v>
      </c>
      <c r="D289" s="7" t="str">
        <f t="shared" si="30"/>
        <v/>
      </c>
      <c r="F289" s="7" t="str">
        <f t="shared" si="31"/>
        <v/>
      </c>
      <c r="I289" s="7" t="str">
        <f t="shared" si="39"/>
        <v/>
      </c>
      <c r="J289" s="7" t="str">
        <f t="shared" si="40"/>
        <v/>
      </c>
      <c r="K289" s="7" t="str">
        <f t="shared" si="41"/>
        <v/>
      </c>
      <c r="L289" s="464" t="str">
        <f t="shared" si="42"/>
        <v/>
      </c>
      <c r="M289" s="7" t="str">
        <f t="shared" si="32"/>
        <v/>
      </c>
      <c r="N289" s="7" t="str">
        <f t="shared" si="43"/>
        <v/>
      </c>
      <c r="P289" s="448" t="str">
        <f t="shared" si="33"/>
        <v/>
      </c>
      <c r="Q289" s="7" t="str">
        <f t="shared" si="34"/>
        <v/>
      </c>
      <c r="R289" s="7" t="str">
        <f t="shared" si="35"/>
        <v/>
      </c>
      <c r="AU289" s="7" t="str">
        <f t="shared" si="36"/>
        <v/>
      </c>
      <c r="AV289" s="7" t="str">
        <f t="shared" si="37"/>
        <v/>
      </c>
      <c r="AW289" s="464" t="str">
        <f t="shared" si="38"/>
        <v/>
      </c>
    </row>
    <row r="290" spans="3:49" hidden="1" x14ac:dyDescent="0.75">
      <c r="C290" s="448">
        <v>94</v>
      </c>
      <c r="D290" s="7" t="str">
        <f t="shared" si="30"/>
        <v/>
      </c>
      <c r="F290" s="7" t="str">
        <f t="shared" si="31"/>
        <v/>
      </c>
      <c r="I290" s="7" t="str">
        <f t="shared" si="39"/>
        <v/>
      </c>
      <c r="J290" s="7" t="str">
        <f t="shared" si="40"/>
        <v/>
      </c>
      <c r="K290" s="7" t="str">
        <f t="shared" si="41"/>
        <v/>
      </c>
      <c r="L290" s="464" t="str">
        <f t="shared" si="42"/>
        <v/>
      </c>
      <c r="M290" s="7" t="str">
        <f t="shared" si="32"/>
        <v/>
      </c>
      <c r="N290" s="7" t="str">
        <f t="shared" si="43"/>
        <v/>
      </c>
      <c r="P290" s="448" t="str">
        <f t="shared" si="33"/>
        <v/>
      </c>
      <c r="Q290" s="7" t="str">
        <f>IFERROR(INDEX(U$10:U$43,MATCH($C264,S$10:S$43,0)),"")</f>
        <v/>
      </c>
      <c r="R290" s="7" t="str">
        <f>IFERROR(INDEX(Y$10:Y$43,MATCH($C264,W$10:W$43,0)),"")</f>
        <v/>
      </c>
      <c r="AU290" s="7" t="str">
        <f>IFERROR(INDEX(AC$10:AC$43,MATCH($C264,AA$10:AA$43,0)),"")</f>
        <v/>
      </c>
      <c r="AV290" s="7" t="str">
        <f>IFERROR(INDEX(AG$10:AG$43,MATCH($C264,AE$10:AE$43,0)),"")</f>
        <v/>
      </c>
      <c r="AW290" s="464" t="str">
        <f>IFERROR(INDEX(AK$10:AK$43,MATCH($C264,AI$10:AI$43,0)),"")</f>
        <v/>
      </c>
    </row>
    <row r="291" spans="3:49" hidden="1" x14ac:dyDescent="0.75">
      <c r="C291" s="448">
        <v>95</v>
      </c>
      <c r="D291" s="7" t="str">
        <f t="shared" si="30"/>
        <v/>
      </c>
      <c r="F291" s="7" t="str">
        <f t="shared" si="31"/>
        <v/>
      </c>
      <c r="I291" s="7" t="str">
        <f t="shared" si="39"/>
        <v/>
      </c>
      <c r="J291" s="7" t="str">
        <f t="shared" si="40"/>
        <v/>
      </c>
      <c r="K291" s="7" t="str">
        <f t="shared" si="41"/>
        <v/>
      </c>
      <c r="L291" s="464" t="str">
        <f t="shared" si="42"/>
        <v/>
      </c>
      <c r="M291" s="7" t="str">
        <f t="shared" si="32"/>
        <v/>
      </c>
      <c r="N291" s="7" t="str">
        <f t="shared" si="43"/>
        <v/>
      </c>
      <c r="P291" s="448" t="str">
        <f t="shared" si="33"/>
        <v/>
      </c>
      <c r="Q291" s="7" t="str">
        <f t="shared" ref="Q291:Q346" si="44">IFERROR(INDEX(U$10:U$43,MATCH($C291,S$10:S$43,0)),"")</f>
        <v/>
      </c>
      <c r="R291" s="7" t="str">
        <f t="shared" ref="R291:R346" si="45">IFERROR(INDEX(Y$10:Y$43,MATCH($C291,W$10:W$43,0)),"")</f>
        <v/>
      </c>
      <c r="AU291" s="7" t="str">
        <f t="shared" ref="AU291:AU346" si="46">IFERROR(INDEX(AC$10:AC$43,MATCH($C291,AA$10:AA$43,0)),"")</f>
        <v/>
      </c>
      <c r="AV291" s="7" t="str">
        <f t="shared" ref="AV291:AV346" si="47">IFERROR(INDEX(AG$10:AG$43,MATCH($C291,AE$10:AE$43,0)),"")</f>
        <v/>
      </c>
      <c r="AW291" s="464" t="str">
        <f t="shared" ref="AW291:AW346" si="48">IFERROR(INDEX(AK$10:AK$43,MATCH($C291,AI$10:AI$43,0)),"")</f>
        <v/>
      </c>
    </row>
    <row r="292" spans="3:49" hidden="1" x14ac:dyDescent="0.75">
      <c r="C292" s="448">
        <v>96</v>
      </c>
      <c r="D292" s="7" t="str">
        <f t="shared" si="30"/>
        <v/>
      </c>
      <c r="F292" s="7" t="str">
        <f t="shared" si="31"/>
        <v/>
      </c>
      <c r="I292" s="7" t="str">
        <f t="shared" si="39"/>
        <v/>
      </c>
      <c r="J292" s="7" t="str">
        <f t="shared" si="40"/>
        <v/>
      </c>
      <c r="K292" s="7" t="str">
        <f t="shared" si="41"/>
        <v/>
      </c>
      <c r="L292" s="464" t="str">
        <f t="shared" si="42"/>
        <v/>
      </c>
      <c r="M292" s="7" t="str">
        <f t="shared" si="32"/>
        <v/>
      </c>
      <c r="N292" s="7" t="str">
        <f t="shared" si="43"/>
        <v/>
      </c>
      <c r="P292" s="448" t="str">
        <f t="shared" si="33"/>
        <v/>
      </c>
      <c r="Q292" s="7" t="str">
        <f t="shared" si="44"/>
        <v/>
      </c>
      <c r="R292" s="7" t="str">
        <f t="shared" si="45"/>
        <v/>
      </c>
      <c r="AU292" s="7" t="str">
        <f t="shared" si="46"/>
        <v/>
      </c>
      <c r="AV292" s="7" t="str">
        <f t="shared" si="47"/>
        <v/>
      </c>
      <c r="AW292" s="464" t="str">
        <f t="shared" si="48"/>
        <v/>
      </c>
    </row>
    <row r="293" spans="3:49" hidden="1" x14ac:dyDescent="0.75">
      <c r="C293" s="448">
        <v>97</v>
      </c>
      <c r="D293" s="7" t="str">
        <f t="shared" ref="D293:D324" si="49">IFERROR(INDEX(P$10:P$42,MATCH($C293,O$10:O$42,0)),"")</f>
        <v/>
      </c>
      <c r="F293" s="7" t="str">
        <f t="shared" ref="F293:F324" si="50">IFERROR(INDEX(T$10:T$42,MATCH($C293,S$10:S$42,0)),"")</f>
        <v/>
      </c>
      <c r="I293" s="7" t="str">
        <f t="shared" si="39"/>
        <v/>
      </c>
      <c r="J293" s="7" t="str">
        <f t="shared" si="40"/>
        <v/>
      </c>
      <c r="K293" s="7" t="str">
        <f t="shared" si="41"/>
        <v/>
      </c>
      <c r="L293" s="464" t="str">
        <f t="shared" si="42"/>
        <v/>
      </c>
      <c r="M293" s="7" t="str">
        <f>IFERROR(INDEX(D293:L293,MATCH(TRUE,INDEX((D293:L293&lt;&gt;""),0),0)),"")</f>
        <v/>
      </c>
      <c r="N293" s="7" t="str">
        <f t="shared" si="43"/>
        <v/>
      </c>
      <c r="P293" s="448" t="str">
        <f t="shared" si="33"/>
        <v/>
      </c>
      <c r="Q293" s="7" t="str">
        <f t="shared" si="44"/>
        <v/>
      </c>
      <c r="R293" s="7" t="str">
        <f t="shared" si="45"/>
        <v/>
      </c>
      <c r="AU293" s="7" t="str">
        <f t="shared" si="46"/>
        <v/>
      </c>
      <c r="AV293" s="7" t="str">
        <f t="shared" si="47"/>
        <v/>
      </c>
      <c r="AW293" s="464" t="str">
        <f t="shared" si="48"/>
        <v/>
      </c>
    </row>
    <row r="294" spans="3:49" hidden="1" x14ac:dyDescent="0.75">
      <c r="C294" s="448">
        <v>98</v>
      </c>
      <c r="D294" s="7" t="str">
        <f t="shared" si="49"/>
        <v/>
      </c>
      <c r="F294" s="7" t="str">
        <f t="shared" si="50"/>
        <v/>
      </c>
      <c r="I294" s="7" t="str">
        <f t="shared" si="39"/>
        <v/>
      </c>
      <c r="J294" s="7" t="str">
        <f t="shared" si="40"/>
        <v/>
      </c>
      <c r="K294" s="7" t="str">
        <f t="shared" si="41"/>
        <v/>
      </c>
      <c r="L294" s="464" t="str">
        <f t="shared" si="42"/>
        <v/>
      </c>
      <c r="M294" s="7" t="str">
        <f>IFERROR(INDEX(D294:L294,MATCH(TRUE,INDEX((D294:L294&lt;&gt;""),0),0)),"")</f>
        <v/>
      </c>
      <c r="N294" s="7" t="str">
        <f t="shared" si="43"/>
        <v/>
      </c>
      <c r="P294" s="448" t="str">
        <f t="shared" si="33"/>
        <v/>
      </c>
      <c r="Q294" s="7" t="str">
        <f t="shared" si="44"/>
        <v/>
      </c>
      <c r="R294" s="7" t="str">
        <f t="shared" si="45"/>
        <v/>
      </c>
      <c r="AU294" s="7" t="str">
        <f t="shared" si="46"/>
        <v/>
      </c>
      <c r="AV294" s="7" t="str">
        <f t="shared" si="47"/>
        <v/>
      </c>
      <c r="AW294" s="464" t="str">
        <f t="shared" si="48"/>
        <v/>
      </c>
    </row>
    <row r="295" spans="3:49" hidden="1" x14ac:dyDescent="0.75">
      <c r="C295" s="448">
        <v>99</v>
      </c>
      <c r="D295" s="7" t="str">
        <f t="shared" si="49"/>
        <v/>
      </c>
      <c r="F295" s="7" t="str">
        <f t="shared" si="50"/>
        <v/>
      </c>
      <c r="I295" s="7" t="str">
        <f t="shared" si="39"/>
        <v/>
      </c>
      <c r="J295" s="7" t="str">
        <f t="shared" si="40"/>
        <v/>
      </c>
      <c r="K295" s="7" t="str">
        <f t="shared" si="41"/>
        <v/>
      </c>
      <c r="L295" s="464" t="str">
        <f t="shared" si="42"/>
        <v/>
      </c>
      <c r="M295" s="7" t="str">
        <f>IFERROR(INDEX(D295:L295,MATCH(TRUE,INDEX((D295:L295&lt;&gt;""),0),0)),"")</f>
        <v/>
      </c>
      <c r="N295" s="7" t="str">
        <f t="shared" si="43"/>
        <v/>
      </c>
      <c r="P295" s="448" t="str">
        <f t="shared" si="33"/>
        <v/>
      </c>
      <c r="Q295" s="7" t="str">
        <f t="shared" si="44"/>
        <v/>
      </c>
      <c r="R295" s="7" t="str">
        <f t="shared" si="45"/>
        <v/>
      </c>
      <c r="AU295" s="7" t="str">
        <f t="shared" si="46"/>
        <v/>
      </c>
      <c r="AV295" s="7" t="str">
        <f t="shared" si="47"/>
        <v/>
      </c>
      <c r="AW295" s="464" t="str">
        <f t="shared" si="48"/>
        <v/>
      </c>
    </row>
    <row r="296" spans="3:49" hidden="1" x14ac:dyDescent="0.75">
      <c r="C296" s="448">
        <v>100</v>
      </c>
      <c r="D296" s="7" t="str">
        <f t="shared" si="49"/>
        <v/>
      </c>
      <c r="F296" s="7" t="str">
        <f t="shared" si="50"/>
        <v/>
      </c>
      <c r="I296" s="7" t="str">
        <f t="shared" si="39"/>
        <v/>
      </c>
      <c r="J296" s="7" t="str">
        <f t="shared" si="40"/>
        <v/>
      </c>
      <c r="K296" s="7" t="str">
        <f t="shared" si="41"/>
        <v/>
      </c>
      <c r="L296" s="464" t="str">
        <f t="shared" si="42"/>
        <v/>
      </c>
      <c r="M296" s="7" t="str">
        <f t="shared" ref="M296:M346" si="51">IFERROR(INDEX(D296:L296,MATCH(TRUE,INDEX((D296:L296&lt;&gt;""),0),0)),"")</f>
        <v/>
      </c>
      <c r="N296" s="7" t="str">
        <f t="shared" si="43"/>
        <v/>
      </c>
      <c r="P296" s="448" t="str">
        <f t="shared" si="33"/>
        <v/>
      </c>
      <c r="Q296" s="7" t="str">
        <f t="shared" si="44"/>
        <v/>
      </c>
      <c r="R296" s="7" t="str">
        <f t="shared" si="45"/>
        <v/>
      </c>
      <c r="AU296" s="7" t="str">
        <f t="shared" si="46"/>
        <v/>
      </c>
      <c r="AV296" s="7" t="str">
        <f t="shared" si="47"/>
        <v/>
      </c>
      <c r="AW296" s="464" t="str">
        <f t="shared" si="48"/>
        <v/>
      </c>
    </row>
    <row r="297" spans="3:49" hidden="1" x14ac:dyDescent="0.75">
      <c r="C297" s="448">
        <v>101</v>
      </c>
      <c r="D297" s="7" t="str">
        <f t="shared" si="49"/>
        <v/>
      </c>
      <c r="F297" s="7" t="str">
        <f t="shared" si="50"/>
        <v/>
      </c>
      <c r="I297" s="7" t="str">
        <f t="shared" si="39"/>
        <v/>
      </c>
      <c r="J297" s="7" t="str">
        <f t="shared" si="40"/>
        <v/>
      </c>
      <c r="K297" s="7" t="str">
        <f t="shared" si="41"/>
        <v/>
      </c>
      <c r="L297" s="464" t="str">
        <f t="shared" si="42"/>
        <v/>
      </c>
      <c r="M297" s="7" t="str">
        <f t="shared" si="51"/>
        <v/>
      </c>
      <c r="N297" s="7" t="str">
        <f t="shared" si="43"/>
        <v/>
      </c>
      <c r="P297" s="448" t="str">
        <f t="shared" si="33"/>
        <v/>
      </c>
      <c r="Q297" s="7" t="str">
        <f t="shared" si="44"/>
        <v/>
      </c>
      <c r="R297" s="7" t="str">
        <f t="shared" si="45"/>
        <v/>
      </c>
      <c r="AU297" s="7" t="str">
        <f t="shared" si="46"/>
        <v/>
      </c>
      <c r="AV297" s="7" t="str">
        <f t="shared" si="47"/>
        <v/>
      </c>
      <c r="AW297" s="464" t="str">
        <f t="shared" si="48"/>
        <v/>
      </c>
    </row>
    <row r="298" spans="3:49" hidden="1" x14ac:dyDescent="0.75">
      <c r="C298" s="448">
        <v>102</v>
      </c>
      <c r="D298" s="7" t="str">
        <f t="shared" si="49"/>
        <v/>
      </c>
      <c r="F298" s="7" t="str">
        <f t="shared" si="50"/>
        <v/>
      </c>
      <c r="I298" s="7" t="str">
        <f t="shared" si="39"/>
        <v/>
      </c>
      <c r="J298" s="7" t="str">
        <f t="shared" si="40"/>
        <v/>
      </c>
      <c r="K298" s="7" t="str">
        <f t="shared" si="41"/>
        <v/>
      </c>
      <c r="L298" s="464" t="str">
        <f t="shared" si="42"/>
        <v/>
      </c>
      <c r="M298" s="7" t="str">
        <f t="shared" si="51"/>
        <v/>
      </c>
      <c r="N298" s="7" t="str">
        <f t="shared" si="43"/>
        <v/>
      </c>
      <c r="P298" s="448" t="str">
        <f t="shared" si="33"/>
        <v/>
      </c>
      <c r="Q298" s="7" t="str">
        <f t="shared" si="44"/>
        <v/>
      </c>
      <c r="R298" s="7" t="str">
        <f t="shared" si="45"/>
        <v/>
      </c>
      <c r="AU298" s="7" t="str">
        <f t="shared" si="46"/>
        <v/>
      </c>
      <c r="AV298" s="7" t="str">
        <f t="shared" si="47"/>
        <v/>
      </c>
      <c r="AW298" s="464" t="str">
        <f t="shared" si="48"/>
        <v/>
      </c>
    </row>
    <row r="299" spans="3:49" hidden="1" x14ac:dyDescent="0.75">
      <c r="C299" s="448">
        <v>103</v>
      </c>
      <c r="D299" s="7" t="str">
        <f t="shared" si="49"/>
        <v/>
      </c>
      <c r="F299" s="7" t="str">
        <f t="shared" si="50"/>
        <v/>
      </c>
      <c r="I299" s="7" t="str">
        <f t="shared" si="39"/>
        <v/>
      </c>
      <c r="J299" s="7" t="str">
        <f t="shared" si="40"/>
        <v/>
      </c>
      <c r="K299" s="7" t="str">
        <f t="shared" si="41"/>
        <v/>
      </c>
      <c r="L299" s="464" t="str">
        <f t="shared" si="42"/>
        <v/>
      </c>
      <c r="M299" s="7" t="str">
        <f t="shared" si="51"/>
        <v/>
      </c>
      <c r="N299" s="7" t="str">
        <f t="shared" si="43"/>
        <v/>
      </c>
      <c r="P299" s="448" t="str">
        <f t="shared" si="33"/>
        <v/>
      </c>
      <c r="Q299" s="7" t="str">
        <f t="shared" si="44"/>
        <v/>
      </c>
      <c r="R299" s="7" t="str">
        <f t="shared" si="45"/>
        <v/>
      </c>
      <c r="AU299" s="7" t="str">
        <f t="shared" si="46"/>
        <v/>
      </c>
      <c r="AV299" s="7" t="str">
        <f t="shared" si="47"/>
        <v/>
      </c>
      <c r="AW299" s="464" t="str">
        <f t="shared" si="48"/>
        <v/>
      </c>
    </row>
    <row r="300" spans="3:49" hidden="1" x14ac:dyDescent="0.75">
      <c r="C300" s="448">
        <v>104</v>
      </c>
      <c r="D300" s="7" t="str">
        <f t="shared" si="49"/>
        <v/>
      </c>
      <c r="F300" s="7" t="str">
        <f t="shared" si="50"/>
        <v/>
      </c>
      <c r="I300" s="7" t="str">
        <f t="shared" si="39"/>
        <v/>
      </c>
      <c r="J300" s="7" t="str">
        <f t="shared" si="40"/>
        <v/>
      </c>
      <c r="K300" s="7" t="str">
        <f t="shared" si="41"/>
        <v/>
      </c>
      <c r="L300" s="464" t="str">
        <f t="shared" si="42"/>
        <v/>
      </c>
      <c r="M300" s="7" t="str">
        <f t="shared" si="51"/>
        <v/>
      </c>
      <c r="N300" s="7" t="str">
        <f t="shared" si="43"/>
        <v/>
      </c>
      <c r="P300" s="448" t="str">
        <f t="shared" si="33"/>
        <v/>
      </c>
      <c r="Q300" s="7" t="str">
        <f t="shared" si="44"/>
        <v/>
      </c>
      <c r="R300" s="7" t="str">
        <f t="shared" si="45"/>
        <v/>
      </c>
      <c r="AU300" s="7" t="str">
        <f t="shared" si="46"/>
        <v/>
      </c>
      <c r="AV300" s="7" t="str">
        <f t="shared" si="47"/>
        <v/>
      </c>
      <c r="AW300" s="464" t="str">
        <f t="shared" si="48"/>
        <v/>
      </c>
    </row>
    <row r="301" spans="3:49" hidden="1" x14ac:dyDescent="0.75">
      <c r="C301" s="448">
        <v>105</v>
      </c>
      <c r="D301" s="7" t="str">
        <f t="shared" si="49"/>
        <v/>
      </c>
      <c r="F301" s="7" t="str">
        <f t="shared" si="50"/>
        <v/>
      </c>
      <c r="I301" s="7" t="str">
        <f t="shared" si="39"/>
        <v/>
      </c>
      <c r="J301" s="7" t="str">
        <f t="shared" si="40"/>
        <v/>
      </c>
      <c r="K301" s="7" t="str">
        <f t="shared" si="41"/>
        <v/>
      </c>
      <c r="L301" s="464" t="str">
        <f t="shared" si="42"/>
        <v/>
      </c>
      <c r="M301" s="7" t="str">
        <f t="shared" si="51"/>
        <v/>
      </c>
      <c r="N301" s="7" t="str">
        <f t="shared" si="43"/>
        <v/>
      </c>
      <c r="P301" s="448" t="str">
        <f t="shared" si="33"/>
        <v/>
      </c>
      <c r="Q301" s="7" t="str">
        <f t="shared" si="44"/>
        <v/>
      </c>
      <c r="R301" s="7" t="str">
        <f t="shared" si="45"/>
        <v/>
      </c>
      <c r="AU301" s="7" t="str">
        <f t="shared" si="46"/>
        <v/>
      </c>
      <c r="AV301" s="7" t="str">
        <f t="shared" si="47"/>
        <v/>
      </c>
      <c r="AW301" s="464" t="str">
        <f t="shared" si="48"/>
        <v/>
      </c>
    </row>
    <row r="302" spans="3:49" hidden="1" x14ac:dyDescent="0.75">
      <c r="C302" s="448">
        <v>106</v>
      </c>
      <c r="D302" s="7" t="str">
        <f t="shared" si="49"/>
        <v/>
      </c>
      <c r="F302" s="7" t="str">
        <f t="shared" si="50"/>
        <v/>
      </c>
      <c r="I302" s="7" t="str">
        <f t="shared" si="39"/>
        <v/>
      </c>
      <c r="J302" s="7" t="str">
        <f t="shared" si="40"/>
        <v/>
      </c>
      <c r="K302" s="7" t="str">
        <f t="shared" si="41"/>
        <v/>
      </c>
      <c r="L302" s="464" t="str">
        <f t="shared" si="42"/>
        <v/>
      </c>
      <c r="M302" s="7" t="str">
        <f t="shared" si="51"/>
        <v/>
      </c>
      <c r="N302" s="7" t="str">
        <f t="shared" si="43"/>
        <v/>
      </c>
      <c r="P302" s="448" t="str">
        <f t="shared" si="33"/>
        <v/>
      </c>
      <c r="Q302" s="7" t="str">
        <f t="shared" si="44"/>
        <v/>
      </c>
      <c r="R302" s="7" t="str">
        <f t="shared" si="45"/>
        <v/>
      </c>
      <c r="AU302" s="7" t="str">
        <f t="shared" si="46"/>
        <v/>
      </c>
      <c r="AV302" s="7" t="str">
        <f t="shared" si="47"/>
        <v/>
      </c>
      <c r="AW302" s="464" t="str">
        <f t="shared" si="48"/>
        <v/>
      </c>
    </row>
    <row r="303" spans="3:49" hidden="1" x14ac:dyDescent="0.75">
      <c r="C303" s="448">
        <v>107</v>
      </c>
      <c r="D303" s="7" t="str">
        <f t="shared" si="49"/>
        <v/>
      </c>
      <c r="F303" s="7" t="str">
        <f t="shared" si="50"/>
        <v/>
      </c>
      <c r="I303" s="7" t="str">
        <f t="shared" si="39"/>
        <v/>
      </c>
      <c r="J303" s="7" t="str">
        <f t="shared" si="40"/>
        <v/>
      </c>
      <c r="K303" s="7" t="str">
        <f t="shared" si="41"/>
        <v/>
      </c>
      <c r="L303" s="464" t="str">
        <f t="shared" si="42"/>
        <v/>
      </c>
      <c r="M303" s="7" t="str">
        <f t="shared" si="51"/>
        <v/>
      </c>
      <c r="N303" s="7" t="str">
        <f t="shared" si="43"/>
        <v/>
      </c>
      <c r="P303" s="448" t="str">
        <f t="shared" si="33"/>
        <v/>
      </c>
      <c r="Q303" s="7" t="str">
        <f t="shared" si="44"/>
        <v/>
      </c>
      <c r="R303" s="7" t="str">
        <f t="shared" si="45"/>
        <v/>
      </c>
      <c r="AU303" s="7" t="str">
        <f t="shared" si="46"/>
        <v/>
      </c>
      <c r="AV303" s="7" t="str">
        <f t="shared" si="47"/>
        <v/>
      </c>
      <c r="AW303" s="464" t="str">
        <f t="shared" si="48"/>
        <v/>
      </c>
    </row>
    <row r="304" spans="3:49" hidden="1" x14ac:dyDescent="0.75">
      <c r="C304" s="448">
        <v>108</v>
      </c>
      <c r="D304" s="7" t="str">
        <f t="shared" si="49"/>
        <v/>
      </c>
      <c r="F304" s="7" t="str">
        <f t="shared" si="50"/>
        <v/>
      </c>
      <c r="I304" s="7" t="str">
        <f t="shared" si="39"/>
        <v/>
      </c>
      <c r="J304" s="7" t="str">
        <f t="shared" si="40"/>
        <v/>
      </c>
      <c r="K304" s="7" t="str">
        <f t="shared" si="41"/>
        <v/>
      </c>
      <c r="L304" s="464" t="str">
        <f t="shared" si="42"/>
        <v/>
      </c>
      <c r="M304" s="7" t="str">
        <f t="shared" si="51"/>
        <v/>
      </c>
      <c r="N304" s="7" t="str">
        <f t="shared" si="43"/>
        <v/>
      </c>
      <c r="P304" s="448" t="str">
        <f t="shared" si="33"/>
        <v/>
      </c>
      <c r="Q304" s="7" t="str">
        <f t="shared" si="44"/>
        <v/>
      </c>
      <c r="R304" s="7" t="str">
        <f t="shared" si="45"/>
        <v/>
      </c>
      <c r="AU304" s="7" t="str">
        <f t="shared" si="46"/>
        <v/>
      </c>
      <c r="AV304" s="7" t="str">
        <f t="shared" si="47"/>
        <v/>
      </c>
      <c r="AW304" s="464" t="str">
        <f t="shared" si="48"/>
        <v/>
      </c>
    </row>
    <row r="305" spans="3:49" hidden="1" x14ac:dyDescent="0.75">
      <c r="C305" s="448">
        <v>109</v>
      </c>
      <c r="D305" s="7" t="str">
        <f t="shared" si="49"/>
        <v/>
      </c>
      <c r="F305" s="7" t="str">
        <f t="shared" si="50"/>
        <v/>
      </c>
      <c r="I305" s="7" t="str">
        <f t="shared" si="39"/>
        <v/>
      </c>
      <c r="J305" s="7" t="str">
        <f t="shared" si="40"/>
        <v/>
      </c>
      <c r="K305" s="7" t="str">
        <f t="shared" si="41"/>
        <v/>
      </c>
      <c r="L305" s="464" t="str">
        <f t="shared" si="42"/>
        <v/>
      </c>
      <c r="M305" s="7" t="str">
        <f t="shared" si="51"/>
        <v/>
      </c>
      <c r="N305" s="7" t="str">
        <f t="shared" si="43"/>
        <v/>
      </c>
      <c r="P305" s="448" t="str">
        <f t="shared" si="33"/>
        <v/>
      </c>
      <c r="Q305" s="7" t="str">
        <f t="shared" si="44"/>
        <v/>
      </c>
      <c r="R305" s="7" t="str">
        <f t="shared" si="45"/>
        <v/>
      </c>
      <c r="AU305" s="7" t="str">
        <f t="shared" si="46"/>
        <v/>
      </c>
      <c r="AV305" s="7" t="str">
        <f t="shared" si="47"/>
        <v/>
      </c>
      <c r="AW305" s="464" t="str">
        <f t="shared" si="48"/>
        <v/>
      </c>
    </row>
    <row r="306" spans="3:49" hidden="1" x14ac:dyDescent="0.75">
      <c r="C306" s="448">
        <v>110</v>
      </c>
      <c r="D306" s="7" t="str">
        <f t="shared" si="49"/>
        <v/>
      </c>
      <c r="F306" s="7" t="str">
        <f t="shared" si="50"/>
        <v/>
      </c>
      <c r="I306" s="7" t="str">
        <f t="shared" si="39"/>
        <v/>
      </c>
      <c r="J306" s="7" t="str">
        <f t="shared" si="40"/>
        <v/>
      </c>
      <c r="K306" s="7" t="str">
        <f t="shared" si="41"/>
        <v/>
      </c>
      <c r="L306" s="464" t="str">
        <f t="shared" si="42"/>
        <v/>
      </c>
      <c r="M306" s="7" t="str">
        <f t="shared" si="51"/>
        <v/>
      </c>
      <c r="N306" s="7" t="str">
        <f t="shared" si="43"/>
        <v/>
      </c>
      <c r="P306" s="448" t="str">
        <f t="shared" si="33"/>
        <v/>
      </c>
      <c r="Q306" s="7" t="str">
        <f t="shared" si="44"/>
        <v/>
      </c>
      <c r="R306" s="7" t="str">
        <f t="shared" si="45"/>
        <v/>
      </c>
      <c r="AU306" s="7" t="str">
        <f t="shared" si="46"/>
        <v/>
      </c>
      <c r="AV306" s="7" t="str">
        <f t="shared" si="47"/>
        <v/>
      </c>
      <c r="AW306" s="464" t="str">
        <f t="shared" si="48"/>
        <v/>
      </c>
    </row>
    <row r="307" spans="3:49" hidden="1" x14ac:dyDescent="0.75">
      <c r="C307" s="448">
        <v>111</v>
      </c>
      <c r="D307" s="7" t="str">
        <f t="shared" si="49"/>
        <v/>
      </c>
      <c r="F307" s="7" t="str">
        <f t="shared" si="50"/>
        <v/>
      </c>
      <c r="I307" s="7" t="str">
        <f t="shared" si="39"/>
        <v/>
      </c>
      <c r="J307" s="7" t="str">
        <f t="shared" si="40"/>
        <v/>
      </c>
      <c r="K307" s="7" t="str">
        <f t="shared" si="41"/>
        <v/>
      </c>
      <c r="L307" s="464" t="str">
        <f t="shared" si="42"/>
        <v/>
      </c>
      <c r="M307" s="7" t="str">
        <f t="shared" si="51"/>
        <v/>
      </c>
      <c r="N307" s="7" t="str">
        <f t="shared" si="43"/>
        <v/>
      </c>
      <c r="P307" s="448" t="str">
        <f t="shared" si="33"/>
        <v/>
      </c>
      <c r="Q307" s="7" t="str">
        <f t="shared" si="44"/>
        <v/>
      </c>
      <c r="R307" s="7" t="str">
        <f t="shared" si="45"/>
        <v/>
      </c>
      <c r="AU307" s="7" t="str">
        <f t="shared" si="46"/>
        <v/>
      </c>
      <c r="AV307" s="7" t="str">
        <f t="shared" si="47"/>
        <v/>
      </c>
      <c r="AW307" s="464" t="str">
        <f t="shared" si="48"/>
        <v/>
      </c>
    </row>
    <row r="308" spans="3:49" hidden="1" x14ac:dyDescent="0.75">
      <c r="C308" s="448">
        <v>112</v>
      </c>
      <c r="D308" s="7" t="str">
        <f t="shared" si="49"/>
        <v/>
      </c>
      <c r="F308" s="7" t="str">
        <f t="shared" si="50"/>
        <v/>
      </c>
      <c r="I308" s="7" t="str">
        <f t="shared" si="39"/>
        <v/>
      </c>
      <c r="J308" s="7" t="str">
        <f t="shared" si="40"/>
        <v/>
      </c>
      <c r="K308" s="7" t="str">
        <f t="shared" si="41"/>
        <v/>
      </c>
      <c r="L308" s="464" t="str">
        <f t="shared" si="42"/>
        <v/>
      </c>
      <c r="M308" s="7" t="str">
        <f t="shared" si="51"/>
        <v/>
      </c>
      <c r="N308" s="7" t="str">
        <f t="shared" si="43"/>
        <v/>
      </c>
      <c r="P308" s="448" t="str">
        <f t="shared" si="33"/>
        <v/>
      </c>
      <c r="Q308" s="7" t="str">
        <f t="shared" si="44"/>
        <v/>
      </c>
      <c r="R308" s="7" t="str">
        <f t="shared" si="45"/>
        <v/>
      </c>
      <c r="AU308" s="7" t="str">
        <f t="shared" si="46"/>
        <v/>
      </c>
      <c r="AV308" s="7" t="str">
        <f t="shared" si="47"/>
        <v/>
      </c>
      <c r="AW308" s="464" t="str">
        <f t="shared" si="48"/>
        <v/>
      </c>
    </row>
    <row r="309" spans="3:49" hidden="1" x14ac:dyDescent="0.75">
      <c r="C309" s="448">
        <v>113</v>
      </c>
      <c r="D309" s="7" t="str">
        <f t="shared" si="49"/>
        <v/>
      </c>
      <c r="F309" s="7" t="str">
        <f t="shared" si="50"/>
        <v/>
      </c>
      <c r="I309" s="7" t="str">
        <f t="shared" si="39"/>
        <v/>
      </c>
      <c r="J309" s="7" t="str">
        <f t="shared" si="40"/>
        <v/>
      </c>
      <c r="K309" s="7" t="str">
        <f t="shared" si="41"/>
        <v/>
      </c>
      <c r="L309" s="464" t="str">
        <f t="shared" si="42"/>
        <v/>
      </c>
      <c r="M309" s="7" t="str">
        <f t="shared" si="51"/>
        <v/>
      </c>
      <c r="N309" s="7" t="str">
        <f t="shared" si="43"/>
        <v/>
      </c>
      <c r="P309" s="448" t="str">
        <f t="shared" si="33"/>
        <v/>
      </c>
      <c r="Q309" s="7" t="str">
        <f t="shared" si="44"/>
        <v/>
      </c>
      <c r="R309" s="7" t="str">
        <f t="shared" si="45"/>
        <v/>
      </c>
      <c r="AU309" s="7" t="str">
        <f t="shared" si="46"/>
        <v/>
      </c>
      <c r="AV309" s="7" t="str">
        <f t="shared" si="47"/>
        <v/>
      </c>
      <c r="AW309" s="464" t="str">
        <f t="shared" si="48"/>
        <v/>
      </c>
    </row>
    <row r="310" spans="3:49" hidden="1" x14ac:dyDescent="0.75">
      <c r="C310" s="448">
        <v>114</v>
      </c>
      <c r="D310" s="7" t="str">
        <f t="shared" si="49"/>
        <v/>
      </c>
      <c r="F310" s="7" t="str">
        <f t="shared" si="50"/>
        <v/>
      </c>
      <c r="I310" s="7" t="str">
        <f t="shared" si="39"/>
        <v/>
      </c>
      <c r="J310" s="7" t="str">
        <f t="shared" si="40"/>
        <v/>
      </c>
      <c r="K310" s="7" t="str">
        <f t="shared" si="41"/>
        <v/>
      </c>
      <c r="L310" s="464" t="str">
        <f t="shared" si="42"/>
        <v/>
      </c>
      <c r="M310" s="7" t="str">
        <f t="shared" si="51"/>
        <v/>
      </c>
      <c r="N310" s="7" t="str">
        <f t="shared" si="43"/>
        <v/>
      </c>
      <c r="P310" s="448" t="str">
        <f t="shared" si="33"/>
        <v/>
      </c>
      <c r="Q310" s="7" t="str">
        <f t="shared" si="44"/>
        <v/>
      </c>
      <c r="R310" s="7" t="str">
        <f t="shared" si="45"/>
        <v/>
      </c>
      <c r="AU310" s="7" t="str">
        <f t="shared" si="46"/>
        <v/>
      </c>
      <c r="AV310" s="7" t="str">
        <f t="shared" si="47"/>
        <v/>
      </c>
      <c r="AW310" s="464" t="str">
        <f t="shared" si="48"/>
        <v/>
      </c>
    </row>
    <row r="311" spans="3:49" hidden="1" x14ac:dyDescent="0.75">
      <c r="C311" s="448">
        <v>115</v>
      </c>
      <c r="D311" s="7" t="str">
        <f t="shared" si="49"/>
        <v/>
      </c>
      <c r="F311" s="7" t="str">
        <f t="shared" si="50"/>
        <v/>
      </c>
      <c r="I311" s="7" t="str">
        <f t="shared" si="39"/>
        <v/>
      </c>
      <c r="J311" s="7" t="str">
        <f t="shared" si="40"/>
        <v/>
      </c>
      <c r="K311" s="7" t="str">
        <f t="shared" si="41"/>
        <v/>
      </c>
      <c r="L311" s="464" t="str">
        <f t="shared" si="42"/>
        <v/>
      </c>
      <c r="M311" s="7" t="str">
        <f t="shared" si="51"/>
        <v/>
      </c>
      <c r="N311" s="7" t="str">
        <f t="shared" si="43"/>
        <v/>
      </c>
      <c r="P311" s="448" t="str">
        <f t="shared" si="33"/>
        <v/>
      </c>
      <c r="Q311" s="7" t="str">
        <f t="shared" si="44"/>
        <v/>
      </c>
      <c r="R311" s="7" t="str">
        <f t="shared" si="45"/>
        <v/>
      </c>
      <c r="AU311" s="7" t="str">
        <f t="shared" si="46"/>
        <v/>
      </c>
      <c r="AV311" s="7" t="str">
        <f t="shared" si="47"/>
        <v/>
      </c>
      <c r="AW311" s="464" t="str">
        <f t="shared" si="48"/>
        <v/>
      </c>
    </row>
    <row r="312" spans="3:49" hidden="1" x14ac:dyDescent="0.75">
      <c r="C312" s="448">
        <v>116</v>
      </c>
      <c r="D312" s="7" t="str">
        <f t="shared" si="49"/>
        <v/>
      </c>
      <c r="F312" s="7" t="str">
        <f t="shared" si="50"/>
        <v/>
      </c>
      <c r="I312" s="7" t="str">
        <f t="shared" si="39"/>
        <v/>
      </c>
      <c r="J312" s="7" t="str">
        <f t="shared" si="40"/>
        <v/>
      </c>
      <c r="K312" s="7" t="str">
        <f t="shared" si="41"/>
        <v/>
      </c>
      <c r="L312" s="464" t="str">
        <f t="shared" si="42"/>
        <v/>
      </c>
      <c r="M312" s="7" t="str">
        <f t="shared" si="51"/>
        <v/>
      </c>
      <c r="N312" s="7" t="str">
        <f t="shared" si="43"/>
        <v/>
      </c>
      <c r="P312" s="448" t="str">
        <f t="shared" si="33"/>
        <v/>
      </c>
      <c r="Q312" s="7" t="str">
        <f t="shared" si="44"/>
        <v/>
      </c>
      <c r="R312" s="7" t="str">
        <f t="shared" si="45"/>
        <v/>
      </c>
      <c r="AU312" s="7" t="str">
        <f t="shared" si="46"/>
        <v/>
      </c>
      <c r="AV312" s="7" t="str">
        <f t="shared" si="47"/>
        <v/>
      </c>
      <c r="AW312" s="464" t="str">
        <f t="shared" si="48"/>
        <v/>
      </c>
    </row>
    <row r="313" spans="3:49" hidden="1" x14ac:dyDescent="0.75">
      <c r="C313" s="448">
        <v>117</v>
      </c>
      <c r="D313" s="7" t="str">
        <f t="shared" si="49"/>
        <v/>
      </c>
      <c r="F313" s="7" t="str">
        <f t="shared" si="50"/>
        <v/>
      </c>
      <c r="I313" s="7" t="str">
        <f t="shared" si="39"/>
        <v/>
      </c>
      <c r="J313" s="7" t="str">
        <f t="shared" si="40"/>
        <v/>
      </c>
      <c r="K313" s="7" t="str">
        <f t="shared" si="41"/>
        <v/>
      </c>
      <c r="L313" s="464" t="str">
        <f t="shared" si="42"/>
        <v/>
      </c>
      <c r="M313" s="7" t="str">
        <f t="shared" si="51"/>
        <v/>
      </c>
      <c r="N313" s="7" t="str">
        <f t="shared" si="43"/>
        <v/>
      </c>
      <c r="P313" s="448" t="str">
        <f t="shared" si="33"/>
        <v/>
      </c>
      <c r="Q313" s="7" t="str">
        <f t="shared" si="44"/>
        <v/>
      </c>
      <c r="R313" s="7" t="str">
        <f t="shared" si="45"/>
        <v/>
      </c>
      <c r="AU313" s="7" t="str">
        <f t="shared" si="46"/>
        <v/>
      </c>
      <c r="AV313" s="7" t="str">
        <f t="shared" si="47"/>
        <v/>
      </c>
      <c r="AW313" s="464" t="str">
        <f t="shared" si="48"/>
        <v/>
      </c>
    </row>
    <row r="314" spans="3:49" hidden="1" x14ac:dyDescent="0.75">
      <c r="C314" s="448">
        <v>118</v>
      </c>
      <c r="D314" s="7" t="str">
        <f t="shared" si="49"/>
        <v/>
      </c>
      <c r="F314" s="7" t="str">
        <f t="shared" si="50"/>
        <v/>
      </c>
      <c r="I314" s="7" t="str">
        <f t="shared" si="39"/>
        <v/>
      </c>
      <c r="J314" s="7" t="str">
        <f t="shared" si="40"/>
        <v/>
      </c>
      <c r="K314" s="7" t="str">
        <f t="shared" si="41"/>
        <v/>
      </c>
      <c r="L314" s="464" t="str">
        <f t="shared" si="42"/>
        <v/>
      </c>
      <c r="M314" s="7" t="str">
        <f t="shared" si="51"/>
        <v/>
      </c>
      <c r="N314" s="7" t="str">
        <f t="shared" si="43"/>
        <v/>
      </c>
      <c r="P314" s="448" t="str">
        <f t="shared" si="33"/>
        <v/>
      </c>
      <c r="Q314" s="7" t="str">
        <f t="shared" si="44"/>
        <v/>
      </c>
      <c r="R314" s="7" t="str">
        <f t="shared" si="45"/>
        <v/>
      </c>
      <c r="AU314" s="7" t="str">
        <f t="shared" si="46"/>
        <v/>
      </c>
      <c r="AV314" s="7" t="str">
        <f t="shared" si="47"/>
        <v/>
      </c>
      <c r="AW314" s="464" t="str">
        <f t="shared" si="48"/>
        <v/>
      </c>
    </row>
    <row r="315" spans="3:49" hidden="1" x14ac:dyDescent="0.75">
      <c r="C315" s="448">
        <v>119</v>
      </c>
      <c r="D315" s="7" t="str">
        <f t="shared" si="49"/>
        <v/>
      </c>
      <c r="F315" s="7" t="str">
        <f t="shared" si="50"/>
        <v/>
      </c>
      <c r="I315" s="7" t="str">
        <f t="shared" si="39"/>
        <v/>
      </c>
      <c r="J315" s="7" t="str">
        <f t="shared" si="40"/>
        <v/>
      </c>
      <c r="K315" s="7" t="str">
        <f t="shared" si="41"/>
        <v/>
      </c>
      <c r="L315" s="464" t="str">
        <f t="shared" si="42"/>
        <v/>
      </c>
      <c r="M315" s="7" t="str">
        <f t="shared" si="51"/>
        <v/>
      </c>
      <c r="N315" s="7" t="str">
        <f t="shared" si="43"/>
        <v/>
      </c>
      <c r="P315" s="448" t="str">
        <f t="shared" si="33"/>
        <v/>
      </c>
      <c r="Q315" s="7" t="str">
        <f t="shared" si="44"/>
        <v/>
      </c>
      <c r="R315" s="7" t="str">
        <f t="shared" si="45"/>
        <v/>
      </c>
      <c r="AU315" s="7" t="str">
        <f t="shared" si="46"/>
        <v/>
      </c>
      <c r="AV315" s="7" t="str">
        <f t="shared" si="47"/>
        <v/>
      </c>
      <c r="AW315" s="464" t="str">
        <f t="shared" si="48"/>
        <v/>
      </c>
    </row>
    <row r="316" spans="3:49" hidden="1" x14ac:dyDescent="0.75">
      <c r="C316" s="448">
        <v>120</v>
      </c>
      <c r="D316" s="7" t="str">
        <f t="shared" si="49"/>
        <v/>
      </c>
      <c r="F316" s="7" t="str">
        <f t="shared" si="50"/>
        <v/>
      </c>
      <c r="I316" s="7" t="str">
        <f t="shared" si="39"/>
        <v/>
      </c>
      <c r="J316" s="7" t="str">
        <f t="shared" si="40"/>
        <v/>
      </c>
      <c r="K316" s="7" t="str">
        <f t="shared" si="41"/>
        <v/>
      </c>
      <c r="L316" s="464" t="str">
        <f t="shared" si="42"/>
        <v/>
      </c>
      <c r="M316" s="7" t="str">
        <f t="shared" si="51"/>
        <v/>
      </c>
      <c r="N316" s="7" t="str">
        <f t="shared" si="43"/>
        <v/>
      </c>
      <c r="P316" s="448" t="str">
        <f t="shared" si="33"/>
        <v/>
      </c>
      <c r="Q316" s="7" t="str">
        <f t="shared" si="44"/>
        <v/>
      </c>
      <c r="R316" s="7" t="str">
        <f t="shared" si="45"/>
        <v/>
      </c>
      <c r="AU316" s="7" t="str">
        <f t="shared" si="46"/>
        <v/>
      </c>
      <c r="AV316" s="7" t="str">
        <f t="shared" si="47"/>
        <v/>
      </c>
      <c r="AW316" s="464" t="str">
        <f t="shared" si="48"/>
        <v/>
      </c>
    </row>
    <row r="317" spans="3:49" hidden="1" x14ac:dyDescent="0.75">
      <c r="C317" s="448">
        <v>121</v>
      </c>
      <c r="D317" s="7" t="str">
        <f t="shared" si="49"/>
        <v/>
      </c>
      <c r="F317" s="7" t="str">
        <f t="shared" si="50"/>
        <v/>
      </c>
      <c r="I317" s="7" t="str">
        <f t="shared" si="39"/>
        <v/>
      </c>
      <c r="J317" s="7" t="str">
        <f t="shared" si="40"/>
        <v/>
      </c>
      <c r="K317" s="7" t="str">
        <f t="shared" si="41"/>
        <v/>
      </c>
      <c r="L317" s="464" t="str">
        <f t="shared" si="42"/>
        <v/>
      </c>
      <c r="M317" s="7" t="str">
        <f t="shared" si="51"/>
        <v/>
      </c>
      <c r="N317" s="7" t="str">
        <f t="shared" si="43"/>
        <v/>
      </c>
      <c r="P317" s="448" t="str">
        <f t="shared" si="33"/>
        <v/>
      </c>
      <c r="Q317" s="7" t="str">
        <f t="shared" si="44"/>
        <v/>
      </c>
      <c r="R317" s="7" t="str">
        <f t="shared" si="45"/>
        <v/>
      </c>
      <c r="AU317" s="7" t="str">
        <f t="shared" si="46"/>
        <v/>
      </c>
      <c r="AV317" s="7" t="str">
        <f t="shared" si="47"/>
        <v/>
      </c>
      <c r="AW317" s="464" t="str">
        <f t="shared" si="48"/>
        <v/>
      </c>
    </row>
    <row r="318" spans="3:49" hidden="1" x14ac:dyDescent="0.75">
      <c r="C318" s="448">
        <v>122</v>
      </c>
      <c r="D318" s="7" t="str">
        <f t="shared" si="49"/>
        <v/>
      </c>
      <c r="F318" s="7" t="str">
        <f t="shared" si="50"/>
        <v/>
      </c>
      <c r="I318" s="7" t="str">
        <f t="shared" si="39"/>
        <v/>
      </c>
      <c r="J318" s="7" t="str">
        <f t="shared" si="40"/>
        <v/>
      </c>
      <c r="K318" s="7" t="str">
        <f t="shared" si="41"/>
        <v/>
      </c>
      <c r="L318" s="464" t="str">
        <f t="shared" si="42"/>
        <v/>
      </c>
      <c r="M318" s="7" t="str">
        <f t="shared" si="51"/>
        <v/>
      </c>
      <c r="N318" s="7" t="str">
        <f t="shared" si="43"/>
        <v/>
      </c>
      <c r="P318" s="448" t="str">
        <f t="shared" si="33"/>
        <v/>
      </c>
      <c r="Q318" s="7" t="str">
        <f t="shared" si="44"/>
        <v/>
      </c>
      <c r="R318" s="7" t="str">
        <f t="shared" si="45"/>
        <v/>
      </c>
      <c r="AU318" s="7" t="str">
        <f t="shared" si="46"/>
        <v/>
      </c>
      <c r="AV318" s="7" t="str">
        <f t="shared" si="47"/>
        <v/>
      </c>
      <c r="AW318" s="464" t="str">
        <f t="shared" si="48"/>
        <v/>
      </c>
    </row>
    <row r="319" spans="3:49" hidden="1" x14ac:dyDescent="0.75">
      <c r="C319" s="448">
        <v>123</v>
      </c>
      <c r="D319" s="7" t="str">
        <f t="shared" si="49"/>
        <v/>
      </c>
      <c r="F319" s="7" t="str">
        <f t="shared" si="50"/>
        <v/>
      </c>
      <c r="I319" s="7" t="str">
        <f t="shared" si="39"/>
        <v/>
      </c>
      <c r="J319" s="7" t="str">
        <f t="shared" si="40"/>
        <v/>
      </c>
      <c r="K319" s="7" t="str">
        <f t="shared" si="41"/>
        <v/>
      </c>
      <c r="L319" s="464" t="str">
        <f t="shared" si="42"/>
        <v/>
      </c>
      <c r="M319" s="7" t="str">
        <f t="shared" si="51"/>
        <v/>
      </c>
      <c r="N319" s="7" t="str">
        <f t="shared" si="43"/>
        <v/>
      </c>
      <c r="P319" s="448" t="str">
        <f t="shared" si="33"/>
        <v/>
      </c>
      <c r="Q319" s="7" t="str">
        <f t="shared" si="44"/>
        <v/>
      </c>
      <c r="R319" s="7" t="str">
        <f t="shared" si="45"/>
        <v/>
      </c>
      <c r="AU319" s="7" t="str">
        <f t="shared" si="46"/>
        <v/>
      </c>
      <c r="AV319" s="7" t="str">
        <f t="shared" si="47"/>
        <v/>
      </c>
      <c r="AW319" s="464" t="str">
        <f t="shared" si="48"/>
        <v/>
      </c>
    </row>
    <row r="320" spans="3:49" hidden="1" x14ac:dyDescent="0.75">
      <c r="C320" s="448">
        <v>124</v>
      </c>
      <c r="D320" s="7" t="str">
        <f t="shared" si="49"/>
        <v/>
      </c>
      <c r="F320" s="7" t="str">
        <f t="shared" si="50"/>
        <v/>
      </c>
      <c r="I320" s="7" t="str">
        <f t="shared" si="39"/>
        <v/>
      </c>
      <c r="J320" s="7" t="str">
        <f t="shared" si="40"/>
        <v/>
      </c>
      <c r="K320" s="7" t="str">
        <f t="shared" si="41"/>
        <v/>
      </c>
      <c r="L320" s="464" t="str">
        <f t="shared" si="42"/>
        <v/>
      </c>
      <c r="M320" s="7" t="str">
        <f t="shared" si="51"/>
        <v/>
      </c>
      <c r="N320" s="7" t="str">
        <f t="shared" si="43"/>
        <v/>
      </c>
      <c r="P320" s="448" t="str">
        <f t="shared" si="33"/>
        <v/>
      </c>
      <c r="Q320" s="7" t="str">
        <f t="shared" si="44"/>
        <v/>
      </c>
      <c r="R320" s="7" t="str">
        <f t="shared" si="45"/>
        <v/>
      </c>
      <c r="AU320" s="7" t="str">
        <f t="shared" si="46"/>
        <v/>
      </c>
      <c r="AV320" s="7" t="str">
        <f t="shared" si="47"/>
        <v/>
      </c>
      <c r="AW320" s="464" t="str">
        <f t="shared" si="48"/>
        <v/>
      </c>
    </row>
    <row r="321" spans="3:49" hidden="1" x14ac:dyDescent="0.75">
      <c r="C321" s="448">
        <v>125</v>
      </c>
      <c r="D321" s="7" t="str">
        <f t="shared" si="49"/>
        <v/>
      </c>
      <c r="F321" s="7" t="str">
        <f t="shared" si="50"/>
        <v/>
      </c>
      <c r="I321" s="7" t="str">
        <f t="shared" si="39"/>
        <v/>
      </c>
      <c r="J321" s="7" t="str">
        <f t="shared" si="40"/>
        <v/>
      </c>
      <c r="K321" s="7" t="str">
        <f t="shared" si="41"/>
        <v/>
      </c>
      <c r="L321" s="464" t="str">
        <f t="shared" si="42"/>
        <v/>
      </c>
      <c r="M321" s="7" t="str">
        <f t="shared" si="51"/>
        <v/>
      </c>
      <c r="N321" s="7" t="str">
        <f t="shared" si="43"/>
        <v/>
      </c>
      <c r="P321" s="448" t="str">
        <f t="shared" si="33"/>
        <v/>
      </c>
      <c r="Q321" s="7" t="str">
        <f t="shared" si="44"/>
        <v/>
      </c>
      <c r="R321" s="7" t="str">
        <f t="shared" si="45"/>
        <v/>
      </c>
      <c r="AU321" s="7" t="str">
        <f t="shared" si="46"/>
        <v/>
      </c>
      <c r="AV321" s="7" t="str">
        <f t="shared" si="47"/>
        <v/>
      </c>
      <c r="AW321" s="464" t="str">
        <f t="shared" si="48"/>
        <v/>
      </c>
    </row>
    <row r="322" spans="3:49" hidden="1" x14ac:dyDescent="0.75">
      <c r="C322" s="448">
        <v>126</v>
      </c>
      <c r="D322" s="7" t="str">
        <f t="shared" si="49"/>
        <v/>
      </c>
      <c r="F322" s="7" t="str">
        <f t="shared" si="50"/>
        <v/>
      </c>
      <c r="I322" s="7" t="str">
        <f t="shared" si="39"/>
        <v/>
      </c>
      <c r="J322" s="7" t="str">
        <f t="shared" si="40"/>
        <v/>
      </c>
      <c r="K322" s="7" t="str">
        <f t="shared" si="41"/>
        <v/>
      </c>
      <c r="L322" s="464" t="str">
        <f t="shared" si="42"/>
        <v/>
      </c>
      <c r="M322" s="7" t="str">
        <f t="shared" si="51"/>
        <v/>
      </c>
      <c r="N322" s="7" t="str">
        <f t="shared" si="43"/>
        <v/>
      </c>
      <c r="P322" s="448" t="str">
        <f t="shared" si="33"/>
        <v/>
      </c>
      <c r="Q322" s="7" t="str">
        <f t="shared" si="44"/>
        <v/>
      </c>
      <c r="R322" s="7" t="str">
        <f t="shared" si="45"/>
        <v/>
      </c>
      <c r="AU322" s="7" t="str">
        <f t="shared" si="46"/>
        <v/>
      </c>
      <c r="AV322" s="7" t="str">
        <f t="shared" si="47"/>
        <v/>
      </c>
      <c r="AW322" s="464" t="str">
        <f t="shared" si="48"/>
        <v/>
      </c>
    </row>
    <row r="323" spans="3:49" hidden="1" x14ac:dyDescent="0.75">
      <c r="C323" s="448">
        <v>127</v>
      </c>
      <c r="D323" s="7" t="str">
        <f t="shared" si="49"/>
        <v/>
      </c>
      <c r="F323" s="7" t="str">
        <f t="shared" si="50"/>
        <v/>
      </c>
      <c r="I323" s="7" t="str">
        <f t="shared" si="39"/>
        <v/>
      </c>
      <c r="J323" s="7" t="str">
        <f t="shared" si="40"/>
        <v/>
      </c>
      <c r="K323" s="7" t="str">
        <f t="shared" si="41"/>
        <v/>
      </c>
      <c r="L323" s="464" t="str">
        <f t="shared" si="42"/>
        <v/>
      </c>
      <c r="M323" s="7" t="str">
        <f t="shared" si="51"/>
        <v/>
      </c>
      <c r="N323" s="7" t="str">
        <f t="shared" si="43"/>
        <v/>
      </c>
      <c r="P323" s="448" t="str">
        <f t="shared" si="33"/>
        <v/>
      </c>
      <c r="Q323" s="7" t="str">
        <f t="shared" si="44"/>
        <v/>
      </c>
      <c r="R323" s="7" t="str">
        <f t="shared" si="45"/>
        <v/>
      </c>
      <c r="AU323" s="7" t="str">
        <f t="shared" si="46"/>
        <v/>
      </c>
      <c r="AV323" s="7" t="str">
        <f t="shared" si="47"/>
        <v/>
      </c>
      <c r="AW323" s="464" t="str">
        <f t="shared" si="48"/>
        <v/>
      </c>
    </row>
    <row r="324" spans="3:49" hidden="1" x14ac:dyDescent="0.75">
      <c r="C324" s="448">
        <v>128</v>
      </c>
      <c r="D324" s="7" t="str">
        <f t="shared" si="49"/>
        <v/>
      </c>
      <c r="F324" s="7" t="str">
        <f t="shared" si="50"/>
        <v/>
      </c>
      <c r="I324" s="7" t="str">
        <f t="shared" si="39"/>
        <v/>
      </c>
      <c r="J324" s="7" t="str">
        <f t="shared" si="40"/>
        <v/>
      </c>
      <c r="K324" s="7" t="str">
        <f t="shared" si="41"/>
        <v/>
      </c>
      <c r="L324" s="464" t="str">
        <f t="shared" si="42"/>
        <v/>
      </c>
      <c r="M324" s="7" t="str">
        <f t="shared" si="51"/>
        <v/>
      </c>
      <c r="N324" s="7" t="str">
        <f t="shared" si="43"/>
        <v/>
      </c>
      <c r="P324" s="448" t="str">
        <f t="shared" si="33"/>
        <v/>
      </c>
      <c r="Q324" s="7" t="str">
        <f t="shared" si="44"/>
        <v/>
      </c>
      <c r="R324" s="7" t="str">
        <f t="shared" si="45"/>
        <v/>
      </c>
      <c r="AU324" s="7" t="str">
        <f t="shared" si="46"/>
        <v/>
      </c>
      <c r="AV324" s="7" t="str">
        <f t="shared" si="47"/>
        <v/>
      </c>
      <c r="AW324" s="464" t="str">
        <f t="shared" si="48"/>
        <v/>
      </c>
    </row>
    <row r="325" spans="3:49" hidden="1" x14ac:dyDescent="0.75">
      <c r="C325" s="448">
        <v>129</v>
      </c>
      <c r="D325" s="7" t="str">
        <f t="shared" ref="D325:D346" si="52">IFERROR(INDEX(P$10:P$42,MATCH($C325,O$10:O$42,0)),"")</f>
        <v/>
      </c>
      <c r="F325" s="7" t="str">
        <f t="shared" ref="F325:F346" si="53">IFERROR(INDEX(T$10:T$42,MATCH($C325,S$10:S$42,0)),"")</f>
        <v/>
      </c>
      <c r="I325" s="7" t="str">
        <f t="shared" si="39"/>
        <v/>
      </c>
      <c r="J325" s="7" t="str">
        <f t="shared" si="40"/>
        <v/>
      </c>
      <c r="K325" s="7" t="str">
        <f t="shared" si="41"/>
        <v/>
      </c>
      <c r="L325" s="464" t="str">
        <f t="shared" si="42"/>
        <v/>
      </c>
      <c r="M325" s="7" t="str">
        <f t="shared" si="51"/>
        <v/>
      </c>
      <c r="N325" s="7" t="str">
        <f t="shared" si="43"/>
        <v/>
      </c>
      <c r="P325" s="448" t="str">
        <f t="shared" ref="P325:P346" si="54">IFERROR(INDEX(Q$10:Q$43,MATCH($C325,O$10:O$43,0)),"")</f>
        <v/>
      </c>
      <c r="Q325" s="7" t="str">
        <f t="shared" si="44"/>
        <v/>
      </c>
      <c r="R325" s="7" t="str">
        <f t="shared" si="45"/>
        <v/>
      </c>
      <c r="AU325" s="7" t="str">
        <f t="shared" si="46"/>
        <v/>
      </c>
      <c r="AV325" s="7" t="str">
        <f t="shared" si="47"/>
        <v/>
      </c>
      <c r="AW325" s="464" t="str">
        <f t="shared" si="48"/>
        <v/>
      </c>
    </row>
    <row r="326" spans="3:49" hidden="1" x14ac:dyDescent="0.75">
      <c r="C326" s="448">
        <v>130</v>
      </c>
      <c r="D326" s="7" t="str">
        <f t="shared" si="52"/>
        <v/>
      </c>
      <c r="F326" s="7" t="str">
        <f t="shared" si="53"/>
        <v/>
      </c>
      <c r="I326" s="7" t="str">
        <f t="shared" ref="I326:I346" si="55">IFERROR(INDEX(X$10:X$42,MATCH($C326,W$10:W$42,0)),"")</f>
        <v/>
      </c>
      <c r="J326" s="7" t="str">
        <f t="shared" ref="J326:J346" si="56">IFERROR(INDEX(AB$10:AB$42,MATCH($C326,AA$10:AA$42,0)),"")</f>
        <v/>
      </c>
      <c r="K326" s="7" t="str">
        <f t="shared" ref="K326:K346" si="57">IFERROR(INDEX(AF$10:AF$42,MATCH($C326,AE$10:AE$42,0)),"")</f>
        <v/>
      </c>
      <c r="L326" s="464" t="str">
        <f t="shared" ref="L326:L346" si="58">IFERROR(INDEX(AJ$10:AJ$42,MATCH($C326,AI$10:AI$42,0)),"")</f>
        <v/>
      </c>
      <c r="M326" s="7" t="str">
        <f t="shared" si="51"/>
        <v/>
      </c>
      <c r="N326" s="7" t="str">
        <f t="shared" ref="N326:N346" si="59">IFERROR(INDEX(P326:AW326,MATCH(TRUE,INDEX((P326:AW326&lt;&gt;""),0),0)),"")</f>
        <v/>
      </c>
      <c r="P326" s="448" t="str">
        <f t="shared" si="54"/>
        <v/>
      </c>
      <c r="Q326" s="7" t="str">
        <f t="shared" si="44"/>
        <v/>
      </c>
      <c r="R326" s="7" t="str">
        <f t="shared" si="45"/>
        <v/>
      </c>
      <c r="AU326" s="7" t="str">
        <f t="shared" si="46"/>
        <v/>
      </c>
      <c r="AV326" s="7" t="str">
        <f t="shared" si="47"/>
        <v/>
      </c>
      <c r="AW326" s="464" t="str">
        <f t="shared" si="48"/>
        <v/>
      </c>
    </row>
    <row r="327" spans="3:49" hidden="1" x14ac:dyDescent="0.75">
      <c r="C327" s="448">
        <v>131</v>
      </c>
      <c r="D327" s="7" t="str">
        <f t="shared" si="52"/>
        <v/>
      </c>
      <c r="F327" s="7" t="str">
        <f t="shared" si="53"/>
        <v/>
      </c>
      <c r="I327" s="7" t="str">
        <f t="shared" si="55"/>
        <v/>
      </c>
      <c r="J327" s="7" t="str">
        <f t="shared" si="56"/>
        <v/>
      </c>
      <c r="K327" s="7" t="str">
        <f t="shared" si="57"/>
        <v/>
      </c>
      <c r="L327" s="464" t="str">
        <f t="shared" si="58"/>
        <v/>
      </c>
      <c r="M327" s="7" t="str">
        <f t="shared" si="51"/>
        <v/>
      </c>
      <c r="N327" s="7" t="str">
        <f t="shared" si="59"/>
        <v/>
      </c>
      <c r="P327" s="448" t="str">
        <f t="shared" si="54"/>
        <v/>
      </c>
      <c r="Q327" s="7" t="str">
        <f t="shared" si="44"/>
        <v/>
      </c>
      <c r="R327" s="7" t="str">
        <f t="shared" si="45"/>
        <v/>
      </c>
      <c r="AU327" s="7" t="str">
        <f t="shared" si="46"/>
        <v/>
      </c>
      <c r="AV327" s="7" t="str">
        <f t="shared" si="47"/>
        <v/>
      </c>
      <c r="AW327" s="464" t="str">
        <f t="shared" si="48"/>
        <v/>
      </c>
    </row>
    <row r="328" spans="3:49" hidden="1" x14ac:dyDescent="0.75">
      <c r="C328" s="448">
        <v>132</v>
      </c>
      <c r="D328" s="7" t="str">
        <f t="shared" si="52"/>
        <v/>
      </c>
      <c r="F328" s="7" t="str">
        <f t="shared" si="53"/>
        <v/>
      </c>
      <c r="I328" s="7" t="str">
        <f t="shared" si="55"/>
        <v/>
      </c>
      <c r="J328" s="7" t="str">
        <f t="shared" si="56"/>
        <v/>
      </c>
      <c r="K328" s="7" t="str">
        <f t="shared" si="57"/>
        <v/>
      </c>
      <c r="L328" s="464" t="str">
        <f t="shared" si="58"/>
        <v/>
      </c>
      <c r="M328" s="7" t="str">
        <f t="shared" si="51"/>
        <v/>
      </c>
      <c r="N328" s="7" t="str">
        <f t="shared" si="59"/>
        <v/>
      </c>
      <c r="P328" s="448" t="str">
        <f t="shared" si="54"/>
        <v/>
      </c>
      <c r="Q328" s="7" t="str">
        <f t="shared" si="44"/>
        <v/>
      </c>
      <c r="R328" s="7" t="str">
        <f t="shared" si="45"/>
        <v/>
      </c>
      <c r="AU328" s="7" t="str">
        <f t="shared" si="46"/>
        <v/>
      </c>
      <c r="AV328" s="7" t="str">
        <f t="shared" si="47"/>
        <v/>
      </c>
      <c r="AW328" s="464" t="str">
        <f t="shared" si="48"/>
        <v/>
      </c>
    </row>
    <row r="329" spans="3:49" hidden="1" x14ac:dyDescent="0.75">
      <c r="C329" s="448">
        <v>133</v>
      </c>
      <c r="D329" s="7" t="str">
        <f t="shared" si="52"/>
        <v/>
      </c>
      <c r="F329" s="7" t="str">
        <f t="shared" si="53"/>
        <v/>
      </c>
      <c r="I329" s="7" t="str">
        <f t="shared" si="55"/>
        <v/>
      </c>
      <c r="J329" s="7" t="str">
        <f t="shared" si="56"/>
        <v/>
      </c>
      <c r="K329" s="7" t="str">
        <f t="shared" si="57"/>
        <v/>
      </c>
      <c r="L329" s="464" t="str">
        <f t="shared" si="58"/>
        <v/>
      </c>
      <c r="M329" s="7" t="str">
        <f t="shared" si="51"/>
        <v/>
      </c>
      <c r="N329" s="7" t="str">
        <f t="shared" si="59"/>
        <v/>
      </c>
      <c r="P329" s="448" t="str">
        <f t="shared" si="54"/>
        <v/>
      </c>
      <c r="Q329" s="7" t="str">
        <f t="shared" si="44"/>
        <v/>
      </c>
      <c r="R329" s="7" t="str">
        <f t="shared" si="45"/>
        <v/>
      </c>
      <c r="AU329" s="7" t="str">
        <f t="shared" si="46"/>
        <v/>
      </c>
      <c r="AV329" s="7" t="str">
        <f t="shared" si="47"/>
        <v/>
      </c>
      <c r="AW329" s="464" t="str">
        <f t="shared" si="48"/>
        <v/>
      </c>
    </row>
    <row r="330" spans="3:49" hidden="1" x14ac:dyDescent="0.75">
      <c r="C330" s="448">
        <v>134</v>
      </c>
      <c r="D330" s="7" t="str">
        <f t="shared" si="52"/>
        <v/>
      </c>
      <c r="F330" s="7" t="str">
        <f t="shared" si="53"/>
        <v/>
      </c>
      <c r="I330" s="7" t="str">
        <f t="shared" si="55"/>
        <v/>
      </c>
      <c r="J330" s="7" t="str">
        <f t="shared" si="56"/>
        <v/>
      </c>
      <c r="K330" s="7" t="str">
        <f t="shared" si="57"/>
        <v/>
      </c>
      <c r="L330" s="464" t="str">
        <f t="shared" si="58"/>
        <v/>
      </c>
      <c r="M330" s="7" t="str">
        <f t="shared" si="51"/>
        <v/>
      </c>
      <c r="N330" s="7" t="str">
        <f t="shared" si="59"/>
        <v/>
      </c>
      <c r="P330" s="448" t="str">
        <f t="shared" si="54"/>
        <v/>
      </c>
      <c r="Q330" s="7" t="str">
        <f t="shared" si="44"/>
        <v/>
      </c>
      <c r="R330" s="7" t="str">
        <f t="shared" si="45"/>
        <v/>
      </c>
      <c r="AU330" s="7" t="str">
        <f t="shared" si="46"/>
        <v/>
      </c>
      <c r="AV330" s="7" t="str">
        <f t="shared" si="47"/>
        <v/>
      </c>
      <c r="AW330" s="464" t="str">
        <f t="shared" si="48"/>
        <v/>
      </c>
    </row>
    <row r="331" spans="3:49" hidden="1" x14ac:dyDescent="0.75">
      <c r="C331" s="448">
        <v>135</v>
      </c>
      <c r="D331" s="7" t="str">
        <f t="shared" si="52"/>
        <v/>
      </c>
      <c r="F331" s="7" t="str">
        <f t="shared" si="53"/>
        <v/>
      </c>
      <c r="I331" s="7" t="str">
        <f t="shared" si="55"/>
        <v/>
      </c>
      <c r="J331" s="7" t="str">
        <f t="shared" si="56"/>
        <v/>
      </c>
      <c r="K331" s="7" t="str">
        <f t="shared" si="57"/>
        <v/>
      </c>
      <c r="L331" s="464" t="str">
        <f t="shared" si="58"/>
        <v/>
      </c>
      <c r="M331" s="7" t="str">
        <f t="shared" si="51"/>
        <v/>
      </c>
      <c r="N331" s="7" t="str">
        <f t="shared" si="59"/>
        <v/>
      </c>
      <c r="P331" s="448" t="str">
        <f t="shared" si="54"/>
        <v/>
      </c>
      <c r="Q331" s="7" t="str">
        <f t="shared" si="44"/>
        <v/>
      </c>
      <c r="R331" s="7" t="str">
        <f t="shared" si="45"/>
        <v/>
      </c>
      <c r="AU331" s="7" t="str">
        <f t="shared" si="46"/>
        <v/>
      </c>
      <c r="AV331" s="7" t="str">
        <f t="shared" si="47"/>
        <v/>
      </c>
      <c r="AW331" s="464" t="str">
        <f t="shared" si="48"/>
        <v/>
      </c>
    </row>
    <row r="332" spans="3:49" hidden="1" x14ac:dyDescent="0.75">
      <c r="C332" s="448">
        <v>136</v>
      </c>
      <c r="D332" s="7" t="str">
        <f t="shared" si="52"/>
        <v/>
      </c>
      <c r="F332" s="7" t="str">
        <f t="shared" si="53"/>
        <v/>
      </c>
      <c r="I332" s="7" t="str">
        <f t="shared" si="55"/>
        <v/>
      </c>
      <c r="J332" s="7" t="str">
        <f t="shared" si="56"/>
        <v/>
      </c>
      <c r="K332" s="7" t="str">
        <f t="shared" si="57"/>
        <v/>
      </c>
      <c r="L332" s="464" t="str">
        <f t="shared" si="58"/>
        <v/>
      </c>
      <c r="M332" s="7" t="str">
        <f t="shared" si="51"/>
        <v/>
      </c>
      <c r="N332" s="7" t="str">
        <f t="shared" si="59"/>
        <v/>
      </c>
      <c r="P332" s="448" t="str">
        <f t="shared" si="54"/>
        <v/>
      </c>
      <c r="Q332" s="7" t="str">
        <f t="shared" si="44"/>
        <v/>
      </c>
      <c r="R332" s="7" t="str">
        <f t="shared" si="45"/>
        <v/>
      </c>
      <c r="AU332" s="7" t="str">
        <f t="shared" si="46"/>
        <v/>
      </c>
      <c r="AV332" s="7" t="str">
        <f t="shared" si="47"/>
        <v/>
      </c>
      <c r="AW332" s="464" t="str">
        <f t="shared" si="48"/>
        <v/>
      </c>
    </row>
    <row r="333" spans="3:49" hidden="1" x14ac:dyDescent="0.75">
      <c r="C333" s="448">
        <v>137</v>
      </c>
      <c r="D333" s="7" t="str">
        <f t="shared" si="52"/>
        <v/>
      </c>
      <c r="F333" s="7" t="str">
        <f t="shared" si="53"/>
        <v/>
      </c>
      <c r="I333" s="7" t="str">
        <f t="shared" si="55"/>
        <v/>
      </c>
      <c r="J333" s="7" t="str">
        <f t="shared" si="56"/>
        <v/>
      </c>
      <c r="K333" s="7" t="str">
        <f t="shared" si="57"/>
        <v/>
      </c>
      <c r="L333" s="464" t="str">
        <f t="shared" si="58"/>
        <v/>
      </c>
      <c r="M333" s="7" t="str">
        <f t="shared" si="51"/>
        <v/>
      </c>
      <c r="N333" s="7" t="str">
        <f t="shared" si="59"/>
        <v/>
      </c>
      <c r="P333" s="448" t="str">
        <f t="shared" si="54"/>
        <v/>
      </c>
      <c r="Q333" s="7" t="str">
        <f t="shared" si="44"/>
        <v/>
      </c>
      <c r="R333" s="7" t="str">
        <f t="shared" si="45"/>
        <v/>
      </c>
      <c r="AU333" s="7" t="str">
        <f t="shared" si="46"/>
        <v/>
      </c>
      <c r="AV333" s="7" t="str">
        <f t="shared" si="47"/>
        <v/>
      </c>
      <c r="AW333" s="464" t="str">
        <f t="shared" si="48"/>
        <v/>
      </c>
    </row>
    <row r="334" spans="3:49" hidden="1" x14ac:dyDescent="0.75">
      <c r="C334" s="448">
        <v>138</v>
      </c>
      <c r="D334" s="7" t="str">
        <f t="shared" si="52"/>
        <v/>
      </c>
      <c r="F334" s="7" t="str">
        <f t="shared" si="53"/>
        <v/>
      </c>
      <c r="I334" s="7" t="str">
        <f t="shared" si="55"/>
        <v/>
      </c>
      <c r="J334" s="7" t="str">
        <f t="shared" si="56"/>
        <v/>
      </c>
      <c r="K334" s="7" t="str">
        <f t="shared" si="57"/>
        <v/>
      </c>
      <c r="L334" s="464" t="str">
        <f t="shared" si="58"/>
        <v/>
      </c>
      <c r="M334" s="7" t="str">
        <f t="shared" si="51"/>
        <v/>
      </c>
      <c r="N334" s="7" t="str">
        <f t="shared" si="59"/>
        <v/>
      </c>
      <c r="P334" s="448" t="str">
        <f t="shared" si="54"/>
        <v/>
      </c>
      <c r="Q334" s="7" t="str">
        <f t="shared" si="44"/>
        <v/>
      </c>
      <c r="R334" s="7" t="str">
        <f t="shared" si="45"/>
        <v/>
      </c>
      <c r="AU334" s="7" t="str">
        <f t="shared" si="46"/>
        <v/>
      </c>
      <c r="AV334" s="7" t="str">
        <f t="shared" si="47"/>
        <v/>
      </c>
      <c r="AW334" s="464" t="str">
        <f t="shared" si="48"/>
        <v/>
      </c>
    </row>
    <row r="335" spans="3:49" hidden="1" x14ac:dyDescent="0.75">
      <c r="C335" s="448">
        <v>139</v>
      </c>
      <c r="D335" s="7" t="str">
        <f t="shared" si="52"/>
        <v/>
      </c>
      <c r="F335" s="7" t="str">
        <f t="shared" si="53"/>
        <v/>
      </c>
      <c r="I335" s="7" t="str">
        <f t="shared" si="55"/>
        <v/>
      </c>
      <c r="J335" s="7" t="str">
        <f t="shared" si="56"/>
        <v/>
      </c>
      <c r="K335" s="7" t="str">
        <f t="shared" si="57"/>
        <v/>
      </c>
      <c r="L335" s="464" t="str">
        <f t="shared" si="58"/>
        <v/>
      </c>
      <c r="M335" s="7" t="str">
        <f t="shared" si="51"/>
        <v/>
      </c>
      <c r="N335" s="7" t="str">
        <f t="shared" si="59"/>
        <v/>
      </c>
      <c r="P335" s="448" t="str">
        <f t="shared" si="54"/>
        <v/>
      </c>
      <c r="Q335" s="7" t="str">
        <f t="shared" si="44"/>
        <v/>
      </c>
      <c r="R335" s="7" t="str">
        <f t="shared" si="45"/>
        <v/>
      </c>
      <c r="AU335" s="7" t="str">
        <f t="shared" si="46"/>
        <v/>
      </c>
      <c r="AV335" s="7" t="str">
        <f t="shared" si="47"/>
        <v/>
      </c>
      <c r="AW335" s="464" t="str">
        <f t="shared" si="48"/>
        <v/>
      </c>
    </row>
    <row r="336" spans="3:49" hidden="1" x14ac:dyDescent="0.75">
      <c r="C336" s="448">
        <v>140</v>
      </c>
      <c r="D336" s="7" t="str">
        <f t="shared" si="52"/>
        <v/>
      </c>
      <c r="F336" s="7" t="str">
        <f t="shared" si="53"/>
        <v/>
      </c>
      <c r="I336" s="7" t="str">
        <f t="shared" si="55"/>
        <v/>
      </c>
      <c r="J336" s="7" t="str">
        <f t="shared" si="56"/>
        <v/>
      </c>
      <c r="K336" s="7" t="str">
        <f t="shared" si="57"/>
        <v/>
      </c>
      <c r="L336" s="464" t="str">
        <f t="shared" si="58"/>
        <v/>
      </c>
      <c r="M336" s="7" t="str">
        <f t="shared" si="51"/>
        <v/>
      </c>
      <c r="N336" s="7" t="str">
        <f t="shared" si="59"/>
        <v/>
      </c>
      <c r="P336" s="448" t="str">
        <f t="shared" si="54"/>
        <v/>
      </c>
      <c r="Q336" s="7" t="str">
        <f t="shared" si="44"/>
        <v/>
      </c>
      <c r="R336" s="7" t="str">
        <f t="shared" si="45"/>
        <v/>
      </c>
      <c r="AU336" s="7" t="str">
        <f t="shared" si="46"/>
        <v/>
      </c>
      <c r="AV336" s="7" t="str">
        <f t="shared" si="47"/>
        <v/>
      </c>
      <c r="AW336" s="464" t="str">
        <f t="shared" si="48"/>
        <v/>
      </c>
    </row>
    <row r="337" spans="3:49" hidden="1" x14ac:dyDescent="0.75">
      <c r="C337" s="448">
        <v>141</v>
      </c>
      <c r="D337" s="7" t="str">
        <f t="shared" si="52"/>
        <v/>
      </c>
      <c r="F337" s="7" t="str">
        <f t="shared" si="53"/>
        <v/>
      </c>
      <c r="I337" s="7" t="str">
        <f t="shared" si="55"/>
        <v/>
      </c>
      <c r="J337" s="7" t="str">
        <f t="shared" si="56"/>
        <v/>
      </c>
      <c r="K337" s="7" t="str">
        <f t="shared" si="57"/>
        <v/>
      </c>
      <c r="L337" s="464" t="str">
        <f t="shared" si="58"/>
        <v/>
      </c>
      <c r="M337" s="7" t="str">
        <f t="shared" si="51"/>
        <v/>
      </c>
      <c r="N337" s="7" t="str">
        <f t="shared" si="59"/>
        <v/>
      </c>
      <c r="P337" s="448" t="str">
        <f t="shared" si="54"/>
        <v/>
      </c>
      <c r="Q337" s="7" t="str">
        <f t="shared" si="44"/>
        <v/>
      </c>
      <c r="R337" s="7" t="str">
        <f t="shared" si="45"/>
        <v/>
      </c>
      <c r="AU337" s="7" t="str">
        <f t="shared" si="46"/>
        <v/>
      </c>
      <c r="AV337" s="7" t="str">
        <f t="shared" si="47"/>
        <v/>
      </c>
      <c r="AW337" s="464" t="str">
        <f t="shared" si="48"/>
        <v/>
      </c>
    </row>
    <row r="338" spans="3:49" hidden="1" x14ac:dyDescent="0.75">
      <c r="C338" s="448">
        <v>142</v>
      </c>
      <c r="D338" s="7" t="str">
        <f t="shared" si="52"/>
        <v/>
      </c>
      <c r="F338" s="7" t="str">
        <f t="shared" si="53"/>
        <v/>
      </c>
      <c r="I338" s="7" t="str">
        <f t="shared" si="55"/>
        <v/>
      </c>
      <c r="J338" s="7" t="str">
        <f t="shared" si="56"/>
        <v/>
      </c>
      <c r="K338" s="7" t="str">
        <f t="shared" si="57"/>
        <v/>
      </c>
      <c r="L338" s="464" t="str">
        <f t="shared" si="58"/>
        <v/>
      </c>
      <c r="M338" s="7" t="str">
        <f t="shared" si="51"/>
        <v/>
      </c>
      <c r="N338" s="7" t="str">
        <f t="shared" si="59"/>
        <v/>
      </c>
      <c r="P338" s="448" t="str">
        <f t="shared" si="54"/>
        <v/>
      </c>
      <c r="Q338" s="7" t="str">
        <f t="shared" si="44"/>
        <v/>
      </c>
      <c r="R338" s="7" t="str">
        <f t="shared" si="45"/>
        <v/>
      </c>
      <c r="AU338" s="7" t="str">
        <f t="shared" si="46"/>
        <v/>
      </c>
      <c r="AV338" s="7" t="str">
        <f t="shared" si="47"/>
        <v/>
      </c>
      <c r="AW338" s="464" t="str">
        <f t="shared" si="48"/>
        <v/>
      </c>
    </row>
    <row r="339" spans="3:49" hidden="1" x14ac:dyDescent="0.75">
      <c r="C339" s="448">
        <v>143</v>
      </c>
      <c r="D339" s="7" t="str">
        <f t="shared" si="52"/>
        <v/>
      </c>
      <c r="F339" s="7" t="str">
        <f t="shared" si="53"/>
        <v/>
      </c>
      <c r="I339" s="7" t="str">
        <f t="shared" si="55"/>
        <v/>
      </c>
      <c r="J339" s="7" t="str">
        <f t="shared" si="56"/>
        <v/>
      </c>
      <c r="K339" s="7" t="str">
        <f t="shared" si="57"/>
        <v/>
      </c>
      <c r="L339" s="464" t="str">
        <f t="shared" si="58"/>
        <v/>
      </c>
      <c r="M339" s="7" t="str">
        <f t="shared" si="51"/>
        <v/>
      </c>
      <c r="N339" s="7" t="str">
        <f t="shared" si="59"/>
        <v/>
      </c>
      <c r="P339" s="448" t="str">
        <f t="shared" si="54"/>
        <v/>
      </c>
      <c r="Q339" s="7" t="str">
        <f t="shared" si="44"/>
        <v/>
      </c>
      <c r="R339" s="7" t="str">
        <f t="shared" si="45"/>
        <v/>
      </c>
      <c r="AU339" s="7" t="str">
        <f t="shared" si="46"/>
        <v/>
      </c>
      <c r="AV339" s="7" t="str">
        <f t="shared" si="47"/>
        <v/>
      </c>
      <c r="AW339" s="464" t="str">
        <f t="shared" si="48"/>
        <v/>
      </c>
    </row>
    <row r="340" spans="3:49" hidden="1" x14ac:dyDescent="0.75">
      <c r="C340" s="448">
        <v>144</v>
      </c>
      <c r="D340" s="7" t="str">
        <f t="shared" si="52"/>
        <v/>
      </c>
      <c r="F340" s="7" t="str">
        <f t="shared" si="53"/>
        <v/>
      </c>
      <c r="I340" s="7" t="str">
        <f t="shared" si="55"/>
        <v/>
      </c>
      <c r="J340" s="7" t="str">
        <f t="shared" si="56"/>
        <v/>
      </c>
      <c r="K340" s="7" t="str">
        <f t="shared" si="57"/>
        <v/>
      </c>
      <c r="L340" s="464" t="str">
        <f t="shared" si="58"/>
        <v/>
      </c>
      <c r="M340" s="7" t="str">
        <f t="shared" si="51"/>
        <v/>
      </c>
      <c r="N340" s="7" t="str">
        <f t="shared" si="59"/>
        <v/>
      </c>
      <c r="P340" s="448" t="str">
        <f t="shared" si="54"/>
        <v/>
      </c>
      <c r="Q340" s="7" t="str">
        <f t="shared" si="44"/>
        <v/>
      </c>
      <c r="R340" s="7" t="str">
        <f t="shared" si="45"/>
        <v/>
      </c>
      <c r="AU340" s="7" t="str">
        <f t="shared" si="46"/>
        <v/>
      </c>
      <c r="AV340" s="7" t="str">
        <f t="shared" si="47"/>
        <v/>
      </c>
      <c r="AW340" s="464" t="str">
        <f t="shared" si="48"/>
        <v/>
      </c>
    </row>
    <row r="341" spans="3:49" hidden="1" x14ac:dyDescent="0.75">
      <c r="C341" s="448">
        <v>145</v>
      </c>
      <c r="D341" s="7" t="str">
        <f t="shared" si="52"/>
        <v/>
      </c>
      <c r="F341" s="7" t="str">
        <f t="shared" si="53"/>
        <v/>
      </c>
      <c r="I341" s="7" t="str">
        <f t="shared" si="55"/>
        <v/>
      </c>
      <c r="J341" s="7" t="str">
        <f t="shared" si="56"/>
        <v/>
      </c>
      <c r="K341" s="7" t="str">
        <f t="shared" si="57"/>
        <v/>
      </c>
      <c r="L341" s="464" t="str">
        <f t="shared" si="58"/>
        <v/>
      </c>
      <c r="M341" s="7" t="str">
        <f t="shared" si="51"/>
        <v/>
      </c>
      <c r="N341" s="7" t="str">
        <f t="shared" si="59"/>
        <v/>
      </c>
      <c r="P341" s="448" t="str">
        <f t="shared" si="54"/>
        <v/>
      </c>
      <c r="Q341" s="7" t="str">
        <f t="shared" si="44"/>
        <v/>
      </c>
      <c r="R341" s="7" t="str">
        <f t="shared" si="45"/>
        <v/>
      </c>
      <c r="AU341" s="7" t="str">
        <f t="shared" si="46"/>
        <v/>
      </c>
      <c r="AV341" s="7" t="str">
        <f t="shared" si="47"/>
        <v/>
      </c>
      <c r="AW341" s="464" t="str">
        <f t="shared" si="48"/>
        <v/>
      </c>
    </row>
    <row r="342" spans="3:49" hidden="1" x14ac:dyDescent="0.75">
      <c r="C342" s="448">
        <v>146</v>
      </c>
      <c r="D342" s="7" t="str">
        <f t="shared" si="52"/>
        <v/>
      </c>
      <c r="F342" s="7" t="str">
        <f t="shared" si="53"/>
        <v/>
      </c>
      <c r="I342" s="7" t="str">
        <f t="shared" si="55"/>
        <v/>
      </c>
      <c r="J342" s="7" t="str">
        <f t="shared" si="56"/>
        <v/>
      </c>
      <c r="K342" s="7" t="str">
        <f t="shared" si="57"/>
        <v/>
      </c>
      <c r="L342" s="464" t="str">
        <f t="shared" si="58"/>
        <v/>
      </c>
      <c r="M342" s="7" t="str">
        <f t="shared" si="51"/>
        <v/>
      </c>
      <c r="N342" s="7" t="str">
        <f t="shared" si="59"/>
        <v/>
      </c>
      <c r="P342" s="448" t="str">
        <f t="shared" si="54"/>
        <v/>
      </c>
      <c r="Q342" s="7" t="str">
        <f t="shared" si="44"/>
        <v/>
      </c>
      <c r="R342" s="7" t="str">
        <f t="shared" si="45"/>
        <v/>
      </c>
      <c r="AU342" s="7" t="str">
        <f t="shared" si="46"/>
        <v/>
      </c>
      <c r="AV342" s="7" t="str">
        <f t="shared" si="47"/>
        <v/>
      </c>
      <c r="AW342" s="464" t="str">
        <f t="shared" si="48"/>
        <v/>
      </c>
    </row>
    <row r="343" spans="3:49" hidden="1" x14ac:dyDescent="0.75">
      <c r="C343" s="448">
        <v>147</v>
      </c>
      <c r="D343" s="7" t="str">
        <f t="shared" si="52"/>
        <v/>
      </c>
      <c r="F343" s="7" t="str">
        <f t="shared" si="53"/>
        <v/>
      </c>
      <c r="I343" s="7" t="str">
        <f t="shared" si="55"/>
        <v/>
      </c>
      <c r="J343" s="7" t="str">
        <f t="shared" si="56"/>
        <v/>
      </c>
      <c r="K343" s="7" t="str">
        <f t="shared" si="57"/>
        <v/>
      </c>
      <c r="L343" s="464" t="str">
        <f t="shared" si="58"/>
        <v/>
      </c>
      <c r="M343" s="7" t="str">
        <f t="shared" si="51"/>
        <v/>
      </c>
      <c r="N343" s="7" t="str">
        <f t="shared" si="59"/>
        <v/>
      </c>
      <c r="P343" s="448" t="str">
        <f t="shared" si="54"/>
        <v/>
      </c>
      <c r="Q343" s="7" t="str">
        <f t="shared" si="44"/>
        <v/>
      </c>
      <c r="R343" s="7" t="str">
        <f t="shared" si="45"/>
        <v/>
      </c>
      <c r="AU343" s="7" t="str">
        <f t="shared" si="46"/>
        <v/>
      </c>
      <c r="AV343" s="7" t="str">
        <f t="shared" si="47"/>
        <v/>
      </c>
      <c r="AW343" s="464" t="str">
        <f t="shared" si="48"/>
        <v/>
      </c>
    </row>
    <row r="344" spans="3:49" hidden="1" x14ac:dyDescent="0.75">
      <c r="C344" s="448">
        <v>148</v>
      </c>
      <c r="D344" s="7" t="str">
        <f t="shared" si="52"/>
        <v/>
      </c>
      <c r="F344" s="7" t="str">
        <f t="shared" si="53"/>
        <v/>
      </c>
      <c r="I344" s="7" t="str">
        <f t="shared" si="55"/>
        <v/>
      </c>
      <c r="J344" s="7" t="str">
        <f t="shared" si="56"/>
        <v/>
      </c>
      <c r="K344" s="7" t="str">
        <f t="shared" si="57"/>
        <v/>
      </c>
      <c r="L344" s="464" t="str">
        <f t="shared" si="58"/>
        <v/>
      </c>
      <c r="M344" s="7" t="str">
        <f t="shared" si="51"/>
        <v/>
      </c>
      <c r="N344" s="7" t="str">
        <f t="shared" si="59"/>
        <v/>
      </c>
      <c r="P344" s="448" t="str">
        <f t="shared" si="54"/>
        <v/>
      </c>
      <c r="Q344" s="7" t="str">
        <f t="shared" si="44"/>
        <v/>
      </c>
      <c r="R344" s="7" t="str">
        <f t="shared" si="45"/>
        <v/>
      </c>
      <c r="AU344" s="7" t="str">
        <f t="shared" si="46"/>
        <v/>
      </c>
      <c r="AV344" s="7" t="str">
        <f t="shared" si="47"/>
        <v/>
      </c>
      <c r="AW344" s="464" t="str">
        <f t="shared" si="48"/>
        <v/>
      </c>
    </row>
    <row r="345" spans="3:49" hidden="1" x14ac:dyDescent="0.75">
      <c r="C345" s="448">
        <v>149</v>
      </c>
      <c r="D345" s="7" t="str">
        <f t="shared" si="52"/>
        <v/>
      </c>
      <c r="F345" s="7" t="str">
        <f t="shared" si="53"/>
        <v/>
      </c>
      <c r="I345" s="7" t="str">
        <f t="shared" si="55"/>
        <v/>
      </c>
      <c r="J345" s="7" t="str">
        <f t="shared" si="56"/>
        <v/>
      </c>
      <c r="K345" s="7" t="str">
        <f t="shared" si="57"/>
        <v/>
      </c>
      <c r="L345" s="464" t="str">
        <f t="shared" si="58"/>
        <v/>
      </c>
      <c r="M345" s="7" t="str">
        <f t="shared" si="51"/>
        <v/>
      </c>
      <c r="N345" s="7" t="str">
        <f t="shared" si="59"/>
        <v/>
      </c>
      <c r="P345" s="448" t="str">
        <f t="shared" si="54"/>
        <v/>
      </c>
      <c r="Q345" s="7" t="str">
        <f t="shared" si="44"/>
        <v/>
      </c>
      <c r="R345" s="7" t="str">
        <f t="shared" si="45"/>
        <v/>
      </c>
      <c r="AU345" s="7" t="str">
        <f t="shared" si="46"/>
        <v/>
      </c>
      <c r="AV345" s="7" t="str">
        <f t="shared" si="47"/>
        <v/>
      </c>
      <c r="AW345" s="464" t="str">
        <f t="shared" si="48"/>
        <v/>
      </c>
    </row>
    <row r="346" spans="3:49" hidden="1" x14ac:dyDescent="0.75">
      <c r="C346" s="448">
        <v>150</v>
      </c>
      <c r="D346" s="7" t="str">
        <f t="shared" si="52"/>
        <v/>
      </c>
      <c r="F346" s="7" t="str">
        <f t="shared" si="53"/>
        <v/>
      </c>
      <c r="I346" s="7" t="str">
        <f t="shared" si="55"/>
        <v/>
      </c>
      <c r="J346" s="7" t="str">
        <f t="shared" si="56"/>
        <v/>
      </c>
      <c r="K346" s="7" t="str">
        <f t="shared" si="57"/>
        <v/>
      </c>
      <c r="L346" s="464" t="str">
        <f t="shared" si="58"/>
        <v/>
      </c>
      <c r="M346" s="7" t="str">
        <f t="shared" si="51"/>
        <v/>
      </c>
      <c r="N346" s="7" t="str">
        <f t="shared" si="59"/>
        <v/>
      </c>
      <c r="P346" s="8" t="str">
        <f t="shared" si="54"/>
        <v/>
      </c>
      <c r="Q346" s="7" t="str">
        <f t="shared" si="44"/>
        <v/>
      </c>
      <c r="R346" s="7" t="str">
        <f t="shared" si="45"/>
        <v/>
      </c>
      <c r="AU346" s="7" t="str">
        <f t="shared" si="46"/>
        <v/>
      </c>
      <c r="AV346" s="7" t="str">
        <f t="shared" si="47"/>
        <v/>
      </c>
      <c r="AW346" s="464" t="str">
        <f t="shared" si="48"/>
        <v/>
      </c>
    </row>
    <row r="347" spans="3:49" x14ac:dyDescent="0.75"/>
    <row r="348" spans="3:49" x14ac:dyDescent="0.75"/>
    <row r="349" spans="3:49" x14ac:dyDescent="0.75"/>
  </sheetData>
  <conditionalFormatting sqref="D27:D42">
    <cfRule type="expression" dxfId="8" priority="367" stopIfTrue="1">
      <formula>OR($C27=$O$10,$C27=$S$10,$C27=$W$10,$C27=$AA$10,$C27=$AE$10,$C27=$AI$10)</formula>
    </cfRule>
  </conditionalFormatting>
  <conditionalFormatting sqref="E27:G27 I27:I42 E28:H42 E44:H49 D44:D177 I44:I177 E50:G50 E51:H53 E54:G54 E55:H56 E57:G57 E58:H177 D179:H193">
    <cfRule type="expression" dxfId="7" priority="2" stopIfTrue="1">
      <formula>OR($C27=$O$10,$C27=$S$10,$C27=$W$10,$C27=$AA$10,$C27=$AE$10,$C27=$AI$10)</formula>
    </cfRule>
  </conditionalFormatting>
  <pageMargins left="0.7" right="0.7" top="0.75" bottom="0.75" header="0.3" footer="0.3"/>
  <pageSetup scale="6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E16DD-F83C-4C1A-9426-98A05A597366}">
  <sheetPr>
    <tabColor theme="1"/>
    <pageSetUpPr fitToPage="1"/>
  </sheetPr>
  <dimension ref="A2:Y154"/>
  <sheetViews>
    <sheetView showGridLines="0" topLeftCell="A10" zoomScaleNormal="100" zoomScaleSheetLayoutView="85" workbookViewId="0">
      <selection activeCell="H8" sqref="H8"/>
    </sheetView>
  </sheetViews>
  <sheetFormatPr defaultColWidth="9.1328125" defaultRowHeight="14.75" outlineLevelRow="1" x14ac:dyDescent="0.75"/>
  <cols>
    <col min="1" max="1" width="3.1328125" style="582" customWidth="1"/>
    <col min="2" max="2" width="39.54296875" style="582" bestFit="1" customWidth="1"/>
    <col min="3" max="3" width="16.54296875" style="582" bestFit="1" customWidth="1"/>
    <col min="4" max="4" width="14" style="583" bestFit="1" customWidth="1"/>
    <col min="5" max="5" width="11.86328125" style="583" customWidth="1"/>
    <col min="6" max="6" width="15.1328125" style="583" customWidth="1"/>
    <col min="7" max="7" width="14.1328125" style="583" bestFit="1" customWidth="1"/>
    <col min="8" max="8" width="18.86328125" style="583" customWidth="1"/>
    <col min="9" max="9" width="14" style="582" bestFit="1" customWidth="1"/>
    <col min="10" max="10" width="22.40625" style="582" customWidth="1"/>
    <col min="11" max="11" width="13.86328125" style="582" bestFit="1" customWidth="1"/>
    <col min="12" max="12" width="15.54296875" style="582" bestFit="1" customWidth="1"/>
    <col min="13" max="13" width="32.54296875" style="582" bestFit="1" customWidth="1"/>
    <col min="14" max="14" width="39.26953125" style="582" bestFit="1" customWidth="1"/>
    <col min="15" max="15" width="10.7265625" style="582" bestFit="1" customWidth="1"/>
    <col min="16" max="16" width="13.86328125" style="582" bestFit="1" customWidth="1"/>
    <col min="17" max="17" width="13.54296875" style="582" bestFit="1" customWidth="1"/>
    <col min="18" max="19" width="14.54296875" style="582" bestFit="1" customWidth="1"/>
    <col min="20" max="20" width="15.86328125" style="582" bestFit="1" customWidth="1"/>
    <col min="21" max="16384" width="9.1328125" style="582"/>
  </cols>
  <sheetData>
    <row r="2" spans="1:15" ht="18.5" x14ac:dyDescent="0.9">
      <c r="B2" s="1026" t="str">
        <f>+Summary!B2</f>
        <v>Koushan KASC Hotel</v>
      </c>
      <c r="C2" s="898"/>
      <c r="D2" s="1025"/>
      <c r="E2" s="1025"/>
      <c r="F2" s="1025"/>
      <c r="G2" s="898" t="s">
        <v>298</v>
      </c>
      <c r="H2" s="1149">
        <f>+Summary!$I$5</f>
        <v>0.30258414149284363</v>
      </c>
    </row>
    <row r="3" spans="1:15" ht="26" x14ac:dyDescent="1.2">
      <c r="B3" s="1027" t="s">
        <v>344</v>
      </c>
      <c r="C3" s="898"/>
      <c r="D3" s="1025"/>
      <c r="E3" s="1025"/>
      <c r="F3" s="1025"/>
      <c r="G3" s="898" t="s">
        <v>299</v>
      </c>
      <c r="H3" s="1149">
        <f>+Summary!$I$6</f>
        <v>0.47121776938438409</v>
      </c>
    </row>
    <row r="4" spans="1:15" ht="15.5" thickBot="1" x14ac:dyDescent="0.9"/>
    <row r="5" spans="1:15" ht="15.5" thickBot="1" x14ac:dyDescent="0.9">
      <c r="A5" s="697" t="s">
        <v>545</v>
      </c>
      <c r="B5" s="697" t="s">
        <v>548</v>
      </c>
      <c r="C5" s="698"/>
      <c r="D5" s="698" t="s">
        <v>449</v>
      </c>
      <c r="E5" s="698" t="s">
        <v>343</v>
      </c>
      <c r="F5" s="698" t="s">
        <v>346</v>
      </c>
      <c r="G5" s="698" t="s">
        <v>57</v>
      </c>
      <c r="H5" s="821" t="s">
        <v>347</v>
      </c>
    </row>
    <row r="6" spans="1:15" x14ac:dyDescent="0.75">
      <c r="B6" s="836" t="s">
        <v>559</v>
      </c>
      <c r="C6" s="837"/>
      <c r="D6" s="838">
        <f>D27</f>
        <v>640.25157232704407</v>
      </c>
      <c r="E6" s="839">
        <f>+H6/$E$93</f>
        <v>148.48741211820649</v>
      </c>
      <c r="F6" s="839">
        <f>+H6/$F$93</f>
        <v>287.44354543824556</v>
      </c>
      <c r="G6" s="839">
        <f>G27</f>
        <v>17401.709401709402</v>
      </c>
      <c r="H6" s="840">
        <f>H27</f>
        <v>10180000</v>
      </c>
      <c r="I6" s="595">
        <f>+H6-Budget!F9</f>
        <v>0</v>
      </c>
    </row>
    <row r="7" spans="1:15" x14ac:dyDescent="0.75">
      <c r="B7" s="489" t="s">
        <v>251</v>
      </c>
      <c r="C7" s="823"/>
      <c r="D7" s="481"/>
      <c r="E7" s="834">
        <f>+H7/$E$93</f>
        <v>4077.7679337203535</v>
      </c>
      <c r="F7" s="482">
        <f>+H7/$F$93</f>
        <v>7893.7874640166156</v>
      </c>
      <c r="G7" s="482">
        <f>+H7/F92</f>
        <v>477886.51965811965</v>
      </c>
      <c r="H7" s="707">
        <f>+H8+H9+H10</f>
        <v>279563614</v>
      </c>
      <c r="I7" s="595"/>
    </row>
    <row r="8" spans="1:15" x14ac:dyDescent="0.75">
      <c r="B8" s="1135" t="s">
        <v>446</v>
      </c>
      <c r="C8" s="1136"/>
      <c r="D8" s="1137"/>
      <c r="E8" s="1138">
        <f>+H8/$E$93</f>
        <v>498.10000291723799</v>
      </c>
      <c r="F8" s="1139">
        <f>+H8/$F$93</f>
        <v>964.22739664526853</v>
      </c>
      <c r="G8" s="1139">
        <f>+G39</f>
        <v>58373.914529914531</v>
      </c>
      <c r="H8" s="1140">
        <f>+H39</f>
        <v>34148740</v>
      </c>
      <c r="I8" s="595">
        <f>+H8-Budget!F10</f>
        <v>0</v>
      </c>
    </row>
    <row r="9" spans="1:15" x14ac:dyDescent="0.75">
      <c r="B9" s="1135" t="s">
        <v>445</v>
      </c>
      <c r="C9" s="1138"/>
      <c r="D9" s="1138"/>
      <c r="E9" s="1138">
        <f>+E74</f>
        <v>5420.9386942442898</v>
      </c>
      <c r="F9" s="1139">
        <f>+F74</f>
        <v>10493.912013474272</v>
      </c>
      <c r="G9" s="1139">
        <f>+G74</f>
        <v>635296.94871794875</v>
      </c>
      <c r="H9" s="1375">
        <v>220000000</v>
      </c>
      <c r="I9" s="595" t="e">
        <f>+H9-Budget!F11-Budget!F12</f>
        <v>#VALUE!</v>
      </c>
    </row>
    <row r="10" spans="1:15" x14ac:dyDescent="0.75">
      <c r="B10" s="1135" t="s">
        <v>447</v>
      </c>
      <c r="C10" s="1136"/>
      <c r="D10" s="1137"/>
      <c r="E10" s="1138">
        <f>+H10/$E$93</f>
        <v>370.70617579275944</v>
      </c>
      <c r="F10" s="1139">
        <f>+H10/$F$93</f>
        <v>717.61704218332864</v>
      </c>
      <c r="G10" s="1141">
        <f>+G44</f>
        <v>43444.229059829056</v>
      </c>
      <c r="H10" s="1142">
        <f>+H44</f>
        <v>25414874</v>
      </c>
      <c r="I10" s="1370">
        <f>+H10-Budget!F14</f>
        <v>0</v>
      </c>
    </row>
    <row r="11" spans="1:15" x14ac:dyDescent="0.75">
      <c r="B11" s="489" t="s">
        <v>252</v>
      </c>
      <c r="C11" s="823"/>
      <c r="D11" s="481"/>
      <c r="E11" s="834">
        <f>+H11/$E$93</f>
        <v>410.96589748825812</v>
      </c>
      <c r="F11" s="482">
        <f>+H11/$F$93</f>
        <v>795.55224879396553</v>
      </c>
      <c r="G11" s="482">
        <f>+G52</f>
        <v>48162.393162393171</v>
      </c>
      <c r="H11" s="707">
        <f>+H52</f>
        <v>28175000</v>
      </c>
      <c r="I11" s="595">
        <f>+H11-Budget!F13</f>
        <v>0</v>
      </c>
    </row>
    <row r="12" spans="1:15" x14ac:dyDescent="0.75">
      <c r="B12" s="328" t="s">
        <v>253</v>
      </c>
      <c r="C12" s="1157"/>
      <c r="D12" s="1319"/>
      <c r="E12" s="1320"/>
      <c r="F12" s="1321"/>
      <c r="G12" s="1321"/>
      <c r="H12" s="1322">
        <f>+Summary!H23</f>
        <v>25700934.595391415</v>
      </c>
      <c r="I12" s="595"/>
    </row>
    <row r="13" spans="1:15" ht="15.5" thickBot="1" x14ac:dyDescent="0.9">
      <c r="B13" s="340" t="s">
        <v>254</v>
      </c>
      <c r="C13" s="841"/>
      <c r="D13" s="831">
        <f>+H13/$E$93</f>
        <v>5012.0999532569704</v>
      </c>
      <c r="E13" s="842">
        <f>+H13/$E$93</f>
        <v>5012.0999532569704</v>
      </c>
      <c r="F13" s="832">
        <f>+H13/$F$93</f>
        <v>9702.4775373427128</v>
      </c>
      <c r="G13" s="832">
        <f>+H13/$F$92</f>
        <v>587383.84375280584</v>
      </c>
      <c r="H13" s="833">
        <f>SUM(H8:H12,H6)</f>
        <v>343619548.59539139</v>
      </c>
      <c r="I13" s="595">
        <f>H13/614</f>
        <v>559640.95862441591</v>
      </c>
    </row>
    <row r="14" spans="1:15" s="587" customFormat="1" ht="15.5" thickBot="1" x14ac:dyDescent="0.9">
      <c r="B14" s="588"/>
      <c r="C14" s="589"/>
      <c r="D14" s="596"/>
      <c r="E14" s="596"/>
      <c r="F14" s="1147"/>
      <c r="G14" s="591"/>
      <c r="H14" s="1281">
        <f>H13-Budget!F19</f>
        <v>0</v>
      </c>
      <c r="I14" s="582"/>
      <c r="J14" s="582"/>
      <c r="K14" s="582"/>
      <c r="L14" s="582"/>
      <c r="M14" s="582"/>
      <c r="N14" s="582"/>
      <c r="O14" s="582"/>
    </row>
    <row r="15" spans="1:15" ht="15.5" thickBot="1" x14ac:dyDescent="0.9">
      <c r="A15" s="697" t="s">
        <v>568</v>
      </c>
      <c r="B15" s="697" t="s">
        <v>253</v>
      </c>
      <c r="C15" s="698" t="s">
        <v>105</v>
      </c>
      <c r="D15" s="698"/>
      <c r="E15" s="698" t="s">
        <v>343</v>
      </c>
      <c r="F15" s="698" t="s">
        <v>346</v>
      </c>
      <c r="G15" s="698" t="s">
        <v>57</v>
      </c>
      <c r="H15" s="821" t="s">
        <v>347</v>
      </c>
    </row>
    <row r="16" spans="1:15" hidden="1" outlineLevel="1" x14ac:dyDescent="0.75">
      <c r="B16" s="856" t="s">
        <v>295</v>
      </c>
      <c r="C16" s="823"/>
      <c r="D16" s="481"/>
      <c r="E16" s="834"/>
      <c r="F16" s="482"/>
      <c r="G16" s="482"/>
      <c r="H16" s="707">
        <f>+Budget!F25</f>
        <v>5446945.1958129285</v>
      </c>
    </row>
    <row r="17" spans="1:10" hidden="1" outlineLevel="1" x14ac:dyDescent="0.75">
      <c r="B17" s="856" t="s">
        <v>296</v>
      </c>
      <c r="C17" s="823"/>
      <c r="D17" s="481"/>
      <c r="E17" s="1324">
        <f>+H17/$E$93</f>
        <v>66.844178450043813</v>
      </c>
      <c r="F17" s="1324">
        <f>+H17/$F$93</f>
        <v>129.39768679039082</v>
      </c>
      <c r="G17" s="1324">
        <f>+H17/$F$92</f>
        <v>7833.6806601335111</v>
      </c>
      <c r="H17" s="707">
        <f>+Budget!F23</f>
        <v>4582703.186178104</v>
      </c>
    </row>
    <row r="18" spans="1:10" hidden="1" outlineLevel="1" x14ac:dyDescent="0.75">
      <c r="B18" s="871" t="s">
        <v>216</v>
      </c>
      <c r="C18" s="826"/>
      <c r="D18" s="827"/>
      <c r="E18" s="1030">
        <f>+H18/$E$93</f>
        <v>228.58435504828586</v>
      </c>
      <c r="F18" s="1030">
        <f>+H18/$F$93</f>
        <v>442.4960776775348</v>
      </c>
      <c r="G18" s="1030">
        <f>+H18/$F$92</f>
        <v>26788.523441710055</v>
      </c>
      <c r="H18" s="829">
        <f>+Budget!F24</f>
        <v>15671286.213400383</v>
      </c>
    </row>
    <row r="19" spans="1:10" ht="15.5" hidden="1" outlineLevel="1" thickBot="1" x14ac:dyDescent="0.9">
      <c r="B19" s="878" t="s">
        <v>294</v>
      </c>
      <c r="C19" s="841"/>
      <c r="D19" s="831"/>
      <c r="E19" s="1360">
        <f>+H19/$E$93</f>
        <v>374.87870993015281</v>
      </c>
      <c r="F19" s="1360">
        <f>+H19/$F$93</f>
        <v>725.69427909388696</v>
      </c>
      <c r="G19" s="1360">
        <f>SUM(G16:G18)</f>
        <v>34622.204101843563</v>
      </c>
      <c r="H19" s="833">
        <f>SUM(H16:H18)</f>
        <v>25700934.595391415</v>
      </c>
    </row>
    <row r="20" spans="1:10" ht="15.5" collapsed="1" thickBot="1" x14ac:dyDescent="0.9"/>
    <row r="21" spans="1:10" ht="15.5" thickBot="1" x14ac:dyDescent="0.9">
      <c r="A21" s="697" t="s">
        <v>560</v>
      </c>
      <c r="B21" s="697" t="s">
        <v>355</v>
      </c>
      <c r="C21" s="698" t="s">
        <v>244</v>
      </c>
      <c r="D21" s="698" t="s">
        <v>345</v>
      </c>
      <c r="E21" s="698" t="s">
        <v>343</v>
      </c>
      <c r="F21" s="698" t="s">
        <v>346</v>
      </c>
      <c r="G21" s="698" t="s">
        <v>57</v>
      </c>
      <c r="H21" s="821" t="s">
        <v>347</v>
      </c>
    </row>
    <row r="22" spans="1:10" hidden="1" outlineLevel="1" x14ac:dyDescent="0.75">
      <c r="B22" s="489" t="s">
        <v>247</v>
      </c>
      <c r="C22" s="490">
        <f>+D78</f>
        <v>15900</v>
      </c>
      <c r="D22" s="1303">
        <v>0</v>
      </c>
      <c r="E22" s="834">
        <f t="shared" ref="E22:E27" si="0">+H22/$E$93</f>
        <v>145.86189795501619</v>
      </c>
      <c r="F22" s="834">
        <f t="shared" ref="F22:F27" si="1">+H22/$F$93</f>
        <v>282.36104659945539</v>
      </c>
      <c r="G22" s="834">
        <f>H22/$F$92</f>
        <v>17094.017094017094</v>
      </c>
      <c r="H22" s="824">
        <v>10000000</v>
      </c>
    </row>
    <row r="23" spans="1:10" hidden="1" outlineLevel="1" x14ac:dyDescent="0.75">
      <c r="B23" s="489" t="s">
        <v>248</v>
      </c>
      <c r="C23" s="823">
        <v>0</v>
      </c>
      <c r="D23" s="1304"/>
      <c r="E23" s="834">
        <f t="shared" si="0"/>
        <v>0</v>
      </c>
      <c r="F23" s="834">
        <f t="shared" si="1"/>
        <v>0</v>
      </c>
      <c r="G23" s="834">
        <f>H23/$F$92</f>
        <v>0</v>
      </c>
      <c r="H23" s="1295">
        <f>$H$22*C23</f>
        <v>0</v>
      </c>
    </row>
    <row r="24" spans="1:10" hidden="1" outlineLevel="1" x14ac:dyDescent="0.75">
      <c r="B24" s="489" t="s">
        <v>542</v>
      </c>
      <c r="C24" s="823"/>
      <c r="D24" s="481"/>
      <c r="E24" s="834">
        <f t="shared" si="0"/>
        <v>1.7503427754601943</v>
      </c>
      <c r="F24" s="482">
        <f t="shared" si="1"/>
        <v>3.3883325591934645</v>
      </c>
      <c r="G24" s="482"/>
      <c r="H24" s="824">
        <v>120000</v>
      </c>
    </row>
    <row r="25" spans="1:10" hidden="1" outlineLevel="1" x14ac:dyDescent="0.75">
      <c r="B25" s="489" t="s">
        <v>330</v>
      </c>
      <c r="C25" s="823"/>
      <c r="D25" s="481"/>
      <c r="E25" s="834">
        <f t="shared" si="0"/>
        <v>0.87517138773009717</v>
      </c>
      <c r="F25" s="482">
        <f t="shared" si="1"/>
        <v>1.6941662795967323</v>
      </c>
      <c r="G25" s="482"/>
      <c r="H25" s="824">
        <v>60000</v>
      </c>
    </row>
    <row r="26" spans="1:10" hidden="1" outlineLevel="1" x14ac:dyDescent="0.75">
      <c r="B26" s="825" t="s">
        <v>249</v>
      </c>
      <c r="C26" s="826">
        <v>0</v>
      </c>
      <c r="D26" s="827"/>
      <c r="E26" s="835">
        <f t="shared" si="0"/>
        <v>0</v>
      </c>
      <c r="F26" s="828">
        <f t="shared" si="1"/>
        <v>0</v>
      </c>
      <c r="G26" s="828">
        <f>H26/$F$92</f>
        <v>0</v>
      </c>
      <c r="H26" s="829">
        <f>$H$22*C26</f>
        <v>0</v>
      </c>
    </row>
    <row r="27" spans="1:10" ht="15.5" hidden="1" outlineLevel="1" thickBot="1" x14ac:dyDescent="0.9">
      <c r="B27" s="340" t="s">
        <v>331</v>
      </c>
      <c r="C27" s="830"/>
      <c r="D27" s="831">
        <f>+H27/C22</f>
        <v>640.25157232704407</v>
      </c>
      <c r="E27" s="832">
        <f t="shared" si="0"/>
        <v>148.48741211820649</v>
      </c>
      <c r="F27" s="832">
        <f t="shared" si="1"/>
        <v>287.44354543824556</v>
      </c>
      <c r="G27" s="832">
        <f>H27/$F$92</f>
        <v>17401.709401709402</v>
      </c>
      <c r="H27" s="833">
        <f>SUM(H22:H26)</f>
        <v>10180000</v>
      </c>
    </row>
    <row r="28" spans="1:10" s="587" customFormat="1" ht="15.5" collapsed="1" thickBot="1" x14ac:dyDescent="0.9">
      <c r="B28" s="588"/>
      <c r="C28" s="589"/>
      <c r="D28" s="590"/>
      <c r="E28" s="590"/>
      <c r="F28" s="590"/>
      <c r="G28" s="591"/>
      <c r="H28" s="590"/>
      <c r="J28" s="599"/>
    </row>
    <row r="29" spans="1:10" ht="15.5" thickBot="1" x14ac:dyDescent="0.9">
      <c r="A29" s="697" t="s">
        <v>561</v>
      </c>
      <c r="B29" s="697" t="s">
        <v>275</v>
      </c>
      <c r="C29" s="698" t="s">
        <v>240</v>
      </c>
      <c r="D29" s="698"/>
      <c r="E29" s="698" t="s">
        <v>343</v>
      </c>
      <c r="F29" s="698" t="s">
        <v>346</v>
      </c>
      <c r="G29" s="698" t="s">
        <v>57</v>
      </c>
      <c r="H29" s="821" t="s">
        <v>347</v>
      </c>
    </row>
    <row r="30" spans="1:10" outlineLevel="1" x14ac:dyDescent="0.75">
      <c r="B30" s="877" t="s">
        <v>276</v>
      </c>
      <c r="C30" s="845">
        <v>0.03</v>
      </c>
      <c r="D30" s="838"/>
      <c r="E30" s="846">
        <f t="shared" ref="E30:E39" si="2">+H30/$E$93</f>
        <v>96.268852650310691</v>
      </c>
      <c r="F30" s="839">
        <f t="shared" ref="F30:F39" si="3">+H30/$F$93</f>
        <v>186.35829075564055</v>
      </c>
      <c r="G30" s="839">
        <f t="shared" ref="G30:G36" si="4">+H30/$F$92</f>
        <v>11282.051282051281</v>
      </c>
      <c r="H30" s="840">
        <f>+$H$61*C30</f>
        <v>6600000</v>
      </c>
    </row>
    <row r="31" spans="1:10" outlineLevel="1" x14ac:dyDescent="0.75">
      <c r="B31" s="856" t="s">
        <v>414</v>
      </c>
      <c r="C31" s="823">
        <v>0.03</v>
      </c>
      <c r="D31" s="481"/>
      <c r="E31" s="834">
        <f t="shared" si="2"/>
        <v>96.268852650310691</v>
      </c>
      <c r="F31" s="482">
        <f t="shared" si="3"/>
        <v>186.35829075564055</v>
      </c>
      <c r="G31" s="482">
        <f t="shared" si="4"/>
        <v>11282.051282051281</v>
      </c>
      <c r="H31" s="707">
        <f>H61*C31</f>
        <v>6600000</v>
      </c>
    </row>
    <row r="32" spans="1:10" outlineLevel="1" x14ac:dyDescent="0.75">
      <c r="B32" s="856" t="s">
        <v>277</v>
      </c>
      <c r="C32" s="823">
        <v>1.4999999999999999E-2</v>
      </c>
      <c r="D32" s="481"/>
      <c r="E32" s="834">
        <f t="shared" si="2"/>
        <v>48.134426325155346</v>
      </c>
      <c r="F32" s="482">
        <f t="shared" si="3"/>
        <v>93.179145377820277</v>
      </c>
      <c r="G32" s="482">
        <f t="shared" si="4"/>
        <v>5641.0256410256407</v>
      </c>
      <c r="H32" s="707">
        <f>+C32*H61</f>
        <v>3300000</v>
      </c>
    </row>
    <row r="33" spans="2:8" outlineLevel="1" x14ac:dyDescent="0.75">
      <c r="B33" s="856" t="s">
        <v>278</v>
      </c>
      <c r="C33" s="823">
        <v>1.4999999999999999E-2</v>
      </c>
      <c r="D33" s="481"/>
      <c r="E33" s="834">
        <f t="shared" si="2"/>
        <v>48.134426325155346</v>
      </c>
      <c r="F33" s="482">
        <f t="shared" si="3"/>
        <v>93.179145377820277</v>
      </c>
      <c r="G33" s="482">
        <f t="shared" si="4"/>
        <v>5641.0256410256407</v>
      </c>
      <c r="H33" s="707">
        <f>+$H$61*C33</f>
        <v>3300000</v>
      </c>
    </row>
    <row r="34" spans="2:8" outlineLevel="1" x14ac:dyDescent="0.75">
      <c r="B34" s="856" t="s">
        <v>279</v>
      </c>
      <c r="C34" s="823">
        <v>5.0000000000000001E-3</v>
      </c>
      <c r="D34" s="481"/>
      <c r="E34" s="834">
        <f t="shared" si="2"/>
        <v>16.044808775051781</v>
      </c>
      <c r="F34" s="482">
        <f t="shared" si="3"/>
        <v>31.059715125940091</v>
      </c>
      <c r="G34" s="482">
        <f t="shared" si="4"/>
        <v>1880.3418803418804</v>
      </c>
      <c r="H34" s="707">
        <f>+C34*H61</f>
        <v>1100000</v>
      </c>
    </row>
    <row r="35" spans="2:8" outlineLevel="1" x14ac:dyDescent="0.75">
      <c r="B35" s="856" t="s">
        <v>280</v>
      </c>
      <c r="C35" s="823">
        <v>0.06</v>
      </c>
      <c r="D35" s="481"/>
      <c r="E35" s="834">
        <f t="shared" si="2"/>
        <v>60.696636424633155</v>
      </c>
      <c r="F35" s="482">
        <f t="shared" si="3"/>
        <v>117.49720815515177</v>
      </c>
      <c r="G35" s="482">
        <f t="shared" si="4"/>
        <v>7113.2307692307695</v>
      </c>
      <c r="H35" s="707">
        <f>+(H126+H140+H112)*C35</f>
        <v>4161240</v>
      </c>
    </row>
    <row r="36" spans="2:8" outlineLevel="1" x14ac:dyDescent="0.75">
      <c r="B36" s="856" t="s">
        <v>282</v>
      </c>
      <c r="C36" s="880" t="s">
        <v>404</v>
      </c>
      <c r="D36" s="481"/>
      <c r="E36" s="834">
        <f t="shared" si="2"/>
        <v>20.238338341258498</v>
      </c>
      <c r="F36" s="482">
        <f t="shared" si="3"/>
        <v>39.17759521567443</v>
      </c>
      <c r="G36" s="482">
        <f t="shared" si="4"/>
        <v>2371.7948717948716</v>
      </c>
      <c r="H36" s="973">
        <f>370000*3.75</f>
        <v>1387500</v>
      </c>
    </row>
    <row r="37" spans="2:8" outlineLevel="1" x14ac:dyDescent="0.75">
      <c r="B37" s="856" t="s">
        <v>338</v>
      </c>
      <c r="C37" s="823">
        <v>0.02</v>
      </c>
      <c r="D37" s="481"/>
      <c r="E37" s="834">
        <f t="shared" si="2"/>
        <v>64.179235100207123</v>
      </c>
      <c r="F37" s="482">
        <f t="shared" si="3"/>
        <v>124.23886050376036</v>
      </c>
      <c r="G37" s="482"/>
      <c r="H37" s="707">
        <f>+C37*H61</f>
        <v>4400000</v>
      </c>
    </row>
    <row r="38" spans="2:8" outlineLevel="1" x14ac:dyDescent="0.75">
      <c r="B38" s="871" t="s">
        <v>283</v>
      </c>
      <c r="C38" s="826">
        <v>1.4999999999999999E-2</v>
      </c>
      <c r="D38" s="827"/>
      <c r="E38" s="835">
        <f t="shared" si="2"/>
        <v>48.134426325155346</v>
      </c>
      <c r="F38" s="828">
        <f t="shared" si="3"/>
        <v>93.179145377820277</v>
      </c>
      <c r="G38" s="828">
        <f>+H38/$F$92</f>
        <v>5641.0256410256407</v>
      </c>
      <c r="H38" s="829">
        <f>+$H$61*C38</f>
        <v>3300000</v>
      </c>
    </row>
    <row r="39" spans="2:8" ht="15.5" outlineLevel="1" thickBot="1" x14ac:dyDescent="0.9">
      <c r="B39" s="878" t="s">
        <v>284</v>
      </c>
      <c r="C39" s="879"/>
      <c r="D39" s="831"/>
      <c r="E39" s="842">
        <f t="shared" si="2"/>
        <v>498.10000291723799</v>
      </c>
      <c r="F39" s="832">
        <f t="shared" si="3"/>
        <v>964.22739664526853</v>
      </c>
      <c r="G39" s="832">
        <f>+H39/$F$92</f>
        <v>58373.914529914531</v>
      </c>
      <c r="H39" s="833">
        <f>SUM(H30:H38)</f>
        <v>34148740</v>
      </c>
    </row>
    <row r="40" spans="2:8" s="587" customFormat="1" ht="15.5" outlineLevel="1" thickBot="1" x14ac:dyDescent="0.9">
      <c r="B40" s="588"/>
      <c r="C40" s="589"/>
      <c r="D40" s="590"/>
      <c r="E40" s="590"/>
      <c r="F40" s="590"/>
      <c r="G40" s="591"/>
      <c r="H40" s="590"/>
    </row>
    <row r="41" spans="2:8" ht="15.5" outlineLevel="1" thickBot="1" x14ac:dyDescent="0.9">
      <c r="B41" s="697" t="s">
        <v>288</v>
      </c>
      <c r="C41" s="698" t="s">
        <v>105</v>
      </c>
      <c r="D41" s="698"/>
      <c r="E41" s="698" t="s">
        <v>343</v>
      </c>
      <c r="F41" s="698" t="s">
        <v>346</v>
      </c>
      <c r="G41" s="698" t="s">
        <v>57</v>
      </c>
      <c r="H41" s="821" t="s">
        <v>347</v>
      </c>
    </row>
    <row r="42" spans="2:8" outlineLevel="1" x14ac:dyDescent="0.75">
      <c r="B42" s="877" t="s">
        <v>289</v>
      </c>
      <c r="C42" s="845">
        <v>0.1</v>
      </c>
      <c r="D42" s="838"/>
      <c r="E42" s="846">
        <f>+H42/$E$93</f>
        <v>370.70617579275944</v>
      </c>
      <c r="F42" s="839">
        <f>+H42/$F$93</f>
        <v>717.61704218332864</v>
      </c>
      <c r="G42" s="839">
        <f>+H42/$F$92</f>
        <v>43444.229059829056</v>
      </c>
      <c r="H42" s="840">
        <f>SUM(H39,H61)*C42</f>
        <v>25414874</v>
      </c>
    </row>
    <row r="43" spans="2:8" outlineLevel="1" x14ac:dyDescent="0.75">
      <c r="B43" s="871" t="s">
        <v>339</v>
      </c>
      <c r="C43" s="826">
        <v>0</v>
      </c>
      <c r="D43" s="827"/>
      <c r="E43" s="1030">
        <f>+H43/$E$93</f>
        <v>0</v>
      </c>
      <c r="F43" s="1030">
        <f>+H43/$F$93</f>
        <v>0</v>
      </c>
      <c r="G43" s="1030">
        <f>+H43/$F$92</f>
        <v>0</v>
      </c>
      <c r="H43" s="1143">
        <f>SUM(H39,H61)*C43</f>
        <v>0</v>
      </c>
    </row>
    <row r="44" spans="2:8" ht="15.5" outlineLevel="1" thickBot="1" x14ac:dyDescent="0.9">
      <c r="B44" s="878" t="s">
        <v>289</v>
      </c>
      <c r="C44" s="841">
        <v>0.08</v>
      </c>
      <c r="D44" s="831"/>
      <c r="E44" s="842">
        <f>+H44/$E$93</f>
        <v>370.70617579275944</v>
      </c>
      <c r="F44" s="832">
        <f>+H44/$F$93</f>
        <v>717.61704218332864</v>
      </c>
      <c r="G44" s="832">
        <f>+H44/$F$92</f>
        <v>43444.229059829056</v>
      </c>
      <c r="H44" s="833">
        <f>SUM(H42:H43)</f>
        <v>25414874</v>
      </c>
    </row>
    <row r="45" spans="2:8" ht="16.5" outlineLevel="1" thickBot="1" x14ac:dyDescent="0.9">
      <c r="B45" s="597"/>
      <c r="C45" s="597"/>
      <c r="D45" s="598"/>
      <c r="E45" s="598"/>
      <c r="F45" s="598"/>
      <c r="G45" s="598"/>
      <c r="H45" s="608"/>
    </row>
    <row r="46" spans="2:8" ht="15.5" outlineLevel="1" thickBot="1" x14ac:dyDescent="0.9">
      <c r="B46" s="697" t="s">
        <v>252</v>
      </c>
      <c r="C46" s="698"/>
      <c r="D46" s="698"/>
      <c r="E46" s="698" t="s">
        <v>343</v>
      </c>
      <c r="F46" s="698" t="s">
        <v>346</v>
      </c>
      <c r="G46" s="698" t="s">
        <v>57</v>
      </c>
      <c r="H46" s="821" t="s">
        <v>347</v>
      </c>
    </row>
    <row r="47" spans="2:8" outlineLevel="1" x14ac:dyDescent="0.75">
      <c r="B47" s="877" t="s">
        <v>290</v>
      </c>
      <c r="C47" s="881">
        <v>3</v>
      </c>
      <c r="D47" s="838"/>
      <c r="E47" s="846">
        <f t="shared" ref="E47:E52" si="5">+H47/$E$93</f>
        <v>218.7928469325243</v>
      </c>
      <c r="F47" s="839">
        <f t="shared" ref="F47:F52" si="6">+H47/$F$93</f>
        <v>423.54156989918306</v>
      </c>
      <c r="G47" s="839">
        <f>+H47/$F$92</f>
        <v>25641.025641025641</v>
      </c>
      <c r="H47" s="882">
        <v>15000000</v>
      </c>
    </row>
    <row r="48" spans="2:8" outlineLevel="1" x14ac:dyDescent="0.75">
      <c r="B48" s="1317" t="s">
        <v>283</v>
      </c>
      <c r="C48" s="823">
        <v>0.01</v>
      </c>
      <c r="D48" s="1318"/>
      <c r="E48" s="834">
        <f t="shared" si="5"/>
        <v>32.089617550103561</v>
      </c>
      <c r="F48" s="482">
        <f t="shared" si="6"/>
        <v>62.119430251880182</v>
      </c>
      <c r="G48" s="482">
        <f>+H48/$F$92</f>
        <v>3760.6837606837607</v>
      </c>
      <c r="H48" s="707">
        <f>+$H$61*C48</f>
        <v>2200000</v>
      </c>
    </row>
    <row r="49" spans="1:10" outlineLevel="1" x14ac:dyDescent="0.75">
      <c r="B49" s="856" t="s">
        <v>291</v>
      </c>
      <c r="C49" s="851">
        <v>15000</v>
      </c>
      <c r="D49" s="481"/>
      <c r="E49" s="834">
        <f t="shared" si="5"/>
        <v>127.9938154555267</v>
      </c>
      <c r="F49" s="482">
        <f t="shared" si="6"/>
        <v>247.77181839102209</v>
      </c>
      <c r="G49" s="482">
        <f>+H49/$F$92</f>
        <v>15000</v>
      </c>
      <c r="H49" s="707">
        <f>C49*F92</f>
        <v>8775000</v>
      </c>
    </row>
    <row r="50" spans="1:10" outlineLevel="1" x14ac:dyDescent="0.75">
      <c r="B50" s="856" t="s">
        <v>292</v>
      </c>
      <c r="C50" s="823">
        <v>5.0000000000000001E-3</v>
      </c>
      <c r="D50" s="481"/>
      <c r="E50" s="834">
        <f t="shared" si="5"/>
        <v>16.044808775051781</v>
      </c>
      <c r="F50" s="482">
        <f t="shared" si="6"/>
        <v>31.059715125940091</v>
      </c>
      <c r="G50" s="482">
        <f>+H50/$F$92</f>
        <v>1880.3418803418804</v>
      </c>
      <c r="H50" s="707">
        <f>+$H$61*C50</f>
        <v>1100000</v>
      </c>
    </row>
    <row r="51" spans="1:10" outlineLevel="1" x14ac:dyDescent="0.75">
      <c r="B51" s="871" t="s">
        <v>293</v>
      </c>
      <c r="C51" s="826">
        <v>5.0000000000000001E-3</v>
      </c>
      <c r="D51" s="827"/>
      <c r="E51" s="835">
        <f t="shared" si="5"/>
        <v>16.044808775051781</v>
      </c>
      <c r="F51" s="828">
        <f t="shared" si="6"/>
        <v>31.059715125940091</v>
      </c>
      <c r="G51" s="828">
        <f>+H51/$F$92</f>
        <v>1880.3418803418804</v>
      </c>
      <c r="H51" s="707">
        <f>+$H$61*C51</f>
        <v>1100000</v>
      </c>
    </row>
    <row r="52" spans="1:10" ht="15.5" outlineLevel="1" thickBot="1" x14ac:dyDescent="0.9">
      <c r="B52" s="878" t="s">
        <v>294</v>
      </c>
      <c r="C52" s="841"/>
      <c r="D52" s="831"/>
      <c r="E52" s="842">
        <f t="shared" si="5"/>
        <v>410.96589748825812</v>
      </c>
      <c r="F52" s="832">
        <f t="shared" si="6"/>
        <v>795.55224879396553</v>
      </c>
      <c r="G52" s="832">
        <f t="shared" ref="G52" si="7">SUM(G47:G51)</f>
        <v>48162.393162393171</v>
      </c>
      <c r="H52" s="833">
        <f>SUM(H47:H51)</f>
        <v>28175000</v>
      </c>
    </row>
    <row r="53" spans="1:10" ht="16.5" thickBot="1" x14ac:dyDescent="0.9">
      <c r="B53" s="609"/>
      <c r="C53" s="610"/>
      <c r="D53" s="611"/>
      <c r="E53" s="611"/>
      <c r="F53" s="611"/>
      <c r="G53" s="607"/>
      <c r="H53" s="612"/>
    </row>
    <row r="54" spans="1:10" ht="15.5" thickBot="1" x14ac:dyDescent="0.9">
      <c r="A54" s="697" t="s">
        <v>546</v>
      </c>
      <c r="B54" s="697" t="s">
        <v>549</v>
      </c>
      <c r="C54" s="698" t="s">
        <v>450</v>
      </c>
      <c r="D54" s="698" t="s">
        <v>245</v>
      </c>
      <c r="E54" s="698" t="s">
        <v>343</v>
      </c>
      <c r="F54" s="698" t="s">
        <v>346</v>
      </c>
      <c r="G54" s="698" t="s">
        <v>57</v>
      </c>
      <c r="H54" s="821" t="s">
        <v>246</v>
      </c>
    </row>
    <row r="55" spans="1:10" x14ac:dyDescent="0.75">
      <c r="B55" s="836" t="str">
        <f>+B97</f>
        <v>Infrastructure &amp; Parking</v>
      </c>
      <c r="C55" s="838">
        <f>+C102</f>
        <v>15900</v>
      </c>
      <c r="D55" s="1144">
        <f>+D102</f>
        <v>2812.2169811320755</v>
      </c>
      <c r="E55" s="839">
        <f>+H55/$E$93</f>
        <v>652.21053706350824</v>
      </c>
      <c r="F55" s="839">
        <f>+H55/$F$93</f>
        <v>1262.5562427909697</v>
      </c>
      <c r="G55" s="839">
        <f>+H55/$F$92</f>
        <v>76434.61538461539</v>
      </c>
      <c r="H55" s="840">
        <f>+H102</f>
        <v>44714250</v>
      </c>
      <c r="I55" s="595"/>
    </row>
    <row r="56" spans="1:10" x14ac:dyDescent="0.75">
      <c r="B56" s="489" t="str">
        <f>+B104</f>
        <v>Podium &amp; Amenities</v>
      </c>
      <c r="C56" s="481">
        <f>+C105</f>
        <v>6730</v>
      </c>
      <c r="D56" s="1145">
        <f>+D105</f>
        <v>6693.75</v>
      </c>
      <c r="E56" s="834">
        <f>+H56/$E$93</f>
        <v>1028.733882260276</v>
      </c>
      <c r="F56" s="482">
        <f>+H56/$F$93</f>
        <v>1991.4342247000975</v>
      </c>
      <c r="G56" s="482">
        <f>+H56/$F$92</f>
        <v>120560.57692307692</v>
      </c>
      <c r="H56" s="707">
        <f>+H116</f>
        <v>70527937.5</v>
      </c>
      <c r="I56" s="595"/>
    </row>
    <row r="57" spans="1:10" x14ac:dyDescent="0.75">
      <c r="B57" s="825" t="str">
        <f>+B118</f>
        <v>Rooms</v>
      </c>
      <c r="C57" s="827">
        <f>+C119</f>
        <v>29789</v>
      </c>
      <c r="D57" s="1146">
        <f>+D119</f>
        <v>6885</v>
      </c>
      <c r="E57" s="834">
        <f>+H57/$E$93</f>
        <v>3631.5567111059249</v>
      </c>
      <c r="F57" s="482">
        <f>+H57/$F$93</f>
        <v>7030.006931963695</v>
      </c>
      <c r="G57" s="828">
        <f>+H57/$F$92</f>
        <v>425593.61538461538</v>
      </c>
      <c r="H57" s="829">
        <f>+H130</f>
        <v>248972265</v>
      </c>
      <c r="I57" s="595"/>
    </row>
    <row r="58" spans="1:10" x14ac:dyDescent="0.75">
      <c r="B58" s="825" t="s">
        <v>572</v>
      </c>
      <c r="C58" s="827"/>
      <c r="D58" s="1146"/>
      <c r="E58" s="834"/>
      <c r="F58" s="482"/>
      <c r="G58" s="828"/>
      <c r="H58" s="829">
        <f>+H151</f>
        <v>0</v>
      </c>
      <c r="I58" s="595"/>
    </row>
    <row r="59" spans="1:10" x14ac:dyDescent="0.75">
      <c r="B59" s="825" t="s">
        <v>300</v>
      </c>
      <c r="C59" s="827"/>
      <c r="D59" s="1146"/>
      <c r="E59" s="834"/>
      <c r="F59" s="482"/>
      <c r="G59" s="828"/>
      <c r="H59" s="829">
        <f>+H69</f>
        <v>7434262.5</v>
      </c>
      <c r="I59" s="595"/>
    </row>
    <row r="60" spans="1:10" x14ac:dyDescent="0.75">
      <c r="B60" s="825"/>
      <c r="C60" s="827"/>
      <c r="D60" s="1146"/>
      <c r="E60" s="834"/>
      <c r="F60" s="482"/>
      <c r="G60" s="828"/>
      <c r="H60" s="829"/>
      <c r="I60" s="595"/>
    </row>
    <row r="61" spans="1:10" ht="15.5" thickBot="1" x14ac:dyDescent="0.9">
      <c r="B61" s="1333" t="s">
        <v>255</v>
      </c>
      <c r="C61" s="1337"/>
      <c r="D61" s="1338"/>
      <c r="E61" s="1339">
        <f>+H61/$E$93</f>
        <v>3208.9617550103562</v>
      </c>
      <c r="F61" s="1340">
        <f>+H61/$F$93</f>
        <v>6211.9430251880185</v>
      </c>
      <c r="G61" s="1340">
        <f>+H61/$F$92</f>
        <v>376068.37606837606</v>
      </c>
      <c r="H61" s="1341">
        <f>H9</f>
        <v>220000000</v>
      </c>
      <c r="I61" s="584"/>
      <c r="J61" s="584"/>
    </row>
    <row r="62" spans="1:10" s="587" customFormat="1" ht="15.5" thickBot="1" x14ac:dyDescent="0.9">
      <c r="B62" s="588"/>
      <c r="C62" s="589"/>
      <c r="D62" s="590"/>
      <c r="E62" s="590"/>
      <c r="F62" s="590"/>
      <c r="G62" s="591"/>
      <c r="H62" s="590"/>
      <c r="J62" s="599"/>
    </row>
    <row r="63" spans="1:10" ht="15.5" thickBot="1" x14ac:dyDescent="0.9">
      <c r="A63" s="697" t="s">
        <v>562</v>
      </c>
      <c r="B63" s="697" t="s">
        <v>448</v>
      </c>
      <c r="C63" s="698" t="s">
        <v>348</v>
      </c>
      <c r="D63" s="698" t="s">
        <v>345</v>
      </c>
      <c r="E63" s="698" t="s">
        <v>343</v>
      </c>
      <c r="F63" s="698" t="s">
        <v>346</v>
      </c>
      <c r="G63" s="698" t="s">
        <v>57</v>
      </c>
      <c r="H63" s="821" t="s">
        <v>246</v>
      </c>
    </row>
    <row r="64" spans="1:10" x14ac:dyDescent="0.75">
      <c r="B64" s="903" t="s">
        <v>285</v>
      </c>
      <c r="C64" s="900">
        <f>+SUM(C65:C67)</f>
        <v>52419</v>
      </c>
      <c r="D64" s="1355">
        <f>+H64/C64</f>
        <v>5766.8920620385734</v>
      </c>
      <c r="E64" s="902">
        <f>+H64/$E$93</f>
        <v>4409.3280871670704</v>
      </c>
      <c r="F64" s="902">
        <f>+H64/$F$93</f>
        <v>8535.6252108884073</v>
      </c>
      <c r="G64" s="902">
        <f>+H64/$C$73</f>
        <v>516743.10256410256</v>
      </c>
      <c r="H64" s="1356">
        <f>SUM(H65:H69)</f>
        <v>302294715</v>
      </c>
      <c r="J64" s="584"/>
    </row>
    <row r="65" spans="1:10" x14ac:dyDescent="0.75">
      <c r="B65" s="855" t="str">
        <f>B97</f>
        <v>Infrastructure &amp; Parking</v>
      </c>
      <c r="C65" s="854">
        <f>C102</f>
        <v>15900</v>
      </c>
      <c r="D65" s="481">
        <f>D102</f>
        <v>2812.2169811320755</v>
      </c>
      <c r="E65" s="834">
        <f>+H65/$E$93</f>
        <v>652.21053706350824</v>
      </c>
      <c r="F65" s="834">
        <f>+H65/$F$93</f>
        <v>1262.5562427909697</v>
      </c>
      <c r="G65" s="834">
        <f>G102</f>
        <v>76434.61538461539</v>
      </c>
      <c r="H65" s="1295">
        <f>H102</f>
        <v>44714250</v>
      </c>
      <c r="J65" s="585"/>
    </row>
    <row r="66" spans="1:10" x14ac:dyDescent="0.75">
      <c r="B66" s="855" t="str">
        <f>+B104</f>
        <v>Podium &amp; Amenities</v>
      </c>
      <c r="C66" s="854">
        <f>+C105</f>
        <v>6730</v>
      </c>
      <c r="D66" s="854">
        <f>+D105</f>
        <v>6693.75</v>
      </c>
      <c r="E66" s="834">
        <f>+H66/$E$93</f>
        <v>657.09235246069022</v>
      </c>
      <c r="F66" s="834">
        <f>+H66/$F$93</f>
        <v>1272.0065140693453</v>
      </c>
      <c r="G66" s="834">
        <f>+G105</f>
        <v>77006.730769230766</v>
      </c>
      <c r="H66" s="1295">
        <f>+H105</f>
        <v>45048937.5</v>
      </c>
    </row>
    <row r="67" spans="1:10" x14ac:dyDescent="0.75">
      <c r="B67" s="855" t="str">
        <f>B118</f>
        <v>Rooms</v>
      </c>
      <c r="C67" s="854">
        <f>+C119</f>
        <v>29789</v>
      </c>
      <c r="D67" s="854">
        <f>+D119</f>
        <v>6885</v>
      </c>
      <c r="E67" s="834">
        <f>+H67/$E$93</f>
        <v>2991.5876338282915</v>
      </c>
      <c r="F67" s="834">
        <f>+H67/$F$93</f>
        <v>5791.1478400085844</v>
      </c>
      <c r="G67" s="834">
        <f>+G119</f>
        <v>350593.61538461538</v>
      </c>
      <c r="H67" s="1295">
        <f>+H119</f>
        <v>205097265</v>
      </c>
      <c r="J67" s="595"/>
    </row>
    <row r="68" spans="1:10" x14ac:dyDescent="0.75">
      <c r="B68" s="855" t="s">
        <v>573</v>
      </c>
      <c r="C68" s="854"/>
      <c r="D68" s="854"/>
      <c r="E68" s="1330"/>
      <c r="F68" s="834"/>
      <c r="G68" s="834"/>
      <c r="H68" s="1295">
        <f>+H147</f>
        <v>0</v>
      </c>
      <c r="J68" s="582" t="s">
        <v>570</v>
      </c>
    </row>
    <row r="69" spans="1:10" x14ac:dyDescent="0.75">
      <c r="B69" s="855" t="s">
        <v>300</v>
      </c>
      <c r="C69" s="854"/>
      <c r="D69" s="854"/>
      <c r="E69" s="834"/>
      <c r="F69" s="834"/>
      <c r="G69" s="834"/>
      <c r="H69" s="1295">
        <f>+H144</f>
        <v>7434262.5</v>
      </c>
    </row>
    <row r="70" spans="1:10" x14ac:dyDescent="0.75">
      <c r="B70" s="46"/>
      <c r="C70" s="857"/>
      <c r="D70" s="847"/>
      <c r="E70" s="858"/>
      <c r="F70" s="747"/>
      <c r="G70" s="747"/>
      <c r="H70" s="1357"/>
    </row>
    <row r="71" spans="1:10" x14ac:dyDescent="0.75">
      <c r="B71" s="903" t="s">
        <v>286</v>
      </c>
      <c r="C71" s="900"/>
      <c r="D71" s="901"/>
      <c r="E71" s="902">
        <f>+H71/$E$93</f>
        <v>1011.6106070772192</v>
      </c>
      <c r="F71" s="902">
        <f>+H71/$F$93</f>
        <v>1958.2868025858627</v>
      </c>
      <c r="G71" s="902">
        <f>+H71/$C$73</f>
        <v>118553.84615384616</v>
      </c>
      <c r="H71" s="1356">
        <f>+H72+H73</f>
        <v>69354000</v>
      </c>
    </row>
    <row r="72" spans="1:10" x14ac:dyDescent="0.75">
      <c r="B72" s="855" t="str">
        <f>+B104</f>
        <v>Podium &amp; Amenities</v>
      </c>
      <c r="C72" s="854">
        <f>C113+C114</f>
        <v>6735</v>
      </c>
      <c r="D72" s="481">
        <f>D113+D114</f>
        <v>2300</v>
      </c>
      <c r="E72" s="834">
        <f>+H72/$E$93</f>
        <v>371.64152979958573</v>
      </c>
      <c r="F72" s="834">
        <f>+H72/$F$93</f>
        <v>719.42771063075236</v>
      </c>
      <c r="G72" s="834">
        <f>+H72/$C$73</f>
        <v>43553.846153846156</v>
      </c>
      <c r="H72" s="1295">
        <f>H113+H114</f>
        <v>25479000</v>
      </c>
    </row>
    <row r="73" spans="1:10" x14ac:dyDescent="0.75">
      <c r="B73" s="855" t="s">
        <v>287</v>
      </c>
      <c r="C73" s="854">
        <f>+C128</f>
        <v>585</v>
      </c>
      <c r="D73" s="481"/>
      <c r="E73" s="834">
        <f>+H73/$E$93</f>
        <v>639.96907727763357</v>
      </c>
      <c r="F73" s="834">
        <f>+H73/$F$93</f>
        <v>1238.8590919551104</v>
      </c>
      <c r="G73" s="834">
        <f>+H73/$C$73</f>
        <v>75000</v>
      </c>
      <c r="H73" s="1295">
        <f>H127+H128</f>
        <v>43875000</v>
      </c>
    </row>
    <row r="74" spans="1:10" ht="15.5" thickBot="1" x14ac:dyDescent="0.9">
      <c r="B74" s="1333" t="s">
        <v>52</v>
      </c>
      <c r="C74" s="1334">
        <f>+C64</f>
        <v>52419</v>
      </c>
      <c r="D74" s="1335">
        <f>+H74/C74</f>
        <v>7089.9619412808333</v>
      </c>
      <c r="E74" s="1335">
        <f>+H74/$E$93</f>
        <v>5420.9386942442898</v>
      </c>
      <c r="F74" s="1358">
        <f>+H74/$F$93</f>
        <v>10493.912013474272</v>
      </c>
      <c r="G74" s="1336">
        <f>+H74/$C$73</f>
        <v>635296.94871794875</v>
      </c>
      <c r="H74" s="1359">
        <f>+H64+H71</f>
        <v>371648715</v>
      </c>
    </row>
    <row r="75" spans="1:10" ht="15.75" collapsed="1" x14ac:dyDescent="0.75">
      <c r="B75" s="609"/>
      <c r="C75" s="610"/>
      <c r="D75" s="611"/>
      <c r="E75" s="611"/>
      <c r="F75" s="611"/>
      <c r="G75" s="607"/>
      <c r="H75" s="612"/>
    </row>
    <row r="76" spans="1:10" s="587" customFormat="1" ht="16.5" thickBot="1" x14ac:dyDescent="0.9">
      <c r="B76" s="592" t="s">
        <v>256</v>
      </c>
      <c r="C76" s="593"/>
      <c r="D76" s="594" t="s">
        <v>245</v>
      </c>
      <c r="E76" s="594" t="s">
        <v>343</v>
      </c>
      <c r="F76" s="594" t="s">
        <v>346</v>
      </c>
      <c r="G76" s="594" t="s">
        <v>57</v>
      </c>
      <c r="H76" s="594" t="s">
        <v>246</v>
      </c>
      <c r="J76" s="599"/>
    </row>
    <row r="77" spans="1:10" ht="15.5" outlineLevel="1" thickBot="1" x14ac:dyDescent="0.9">
      <c r="A77" s="697" t="s">
        <v>547</v>
      </c>
      <c r="B77" s="848" t="s">
        <v>332</v>
      </c>
      <c r="C77" s="849" t="s">
        <v>337</v>
      </c>
      <c r="D77" s="849" t="s">
        <v>250</v>
      </c>
      <c r="E77" s="849" t="s">
        <v>336</v>
      </c>
      <c r="F77" s="1029" t="s">
        <v>242</v>
      </c>
      <c r="G77" s="1028" t="s">
        <v>416</v>
      </c>
      <c r="H77" s="850"/>
    </row>
    <row r="78" spans="1:10" outlineLevel="1" x14ac:dyDescent="0.75">
      <c r="B78" s="1093" t="s">
        <v>250</v>
      </c>
      <c r="C78" s="1094"/>
      <c r="D78" s="1095">
        <v>15900</v>
      </c>
      <c r="E78" s="1096"/>
      <c r="F78" s="1096"/>
      <c r="G78" s="1096"/>
      <c r="H78" s="1097"/>
    </row>
    <row r="79" spans="1:10" outlineLevel="1" x14ac:dyDescent="0.75">
      <c r="B79" s="1098"/>
      <c r="C79" s="1099"/>
      <c r="D79" s="1100"/>
      <c r="E79" s="1101"/>
      <c r="F79" s="1101"/>
      <c r="G79" s="1101"/>
      <c r="H79" s="1102"/>
    </row>
    <row r="80" spans="1:10" outlineLevel="1" x14ac:dyDescent="0.75">
      <c r="B80" s="1103" t="s">
        <v>422</v>
      </c>
      <c r="C80" s="1099"/>
      <c r="D80" s="1100"/>
      <c r="E80" s="1101"/>
      <c r="F80" s="1104"/>
      <c r="G80" s="1101"/>
      <c r="H80" s="1102"/>
    </row>
    <row r="81" spans="2:8" outlineLevel="1" x14ac:dyDescent="0.75">
      <c r="B81" s="1105" t="s">
        <v>419</v>
      </c>
      <c r="C81" s="1099">
        <v>1</v>
      </c>
      <c r="D81" s="1100">
        <f>+D78</f>
        <v>15900</v>
      </c>
      <c r="E81" s="1101">
        <f>+C81*D81</f>
        <v>15900</v>
      </c>
      <c r="F81" s="1104"/>
      <c r="G81" s="1101" t="s">
        <v>418</v>
      </c>
      <c r="H81" s="1102"/>
    </row>
    <row r="82" spans="2:8" outlineLevel="1" x14ac:dyDescent="0.75">
      <c r="B82" s="1105" t="s">
        <v>415</v>
      </c>
      <c r="C82" s="1099"/>
      <c r="D82" s="1106"/>
      <c r="E82" s="1101">
        <f>+F92*42/2</f>
        <v>12285</v>
      </c>
      <c r="F82" s="1104"/>
      <c r="G82" s="1101" t="s">
        <v>417</v>
      </c>
      <c r="H82" s="1102"/>
    </row>
    <row r="83" spans="2:8" outlineLevel="1" x14ac:dyDescent="0.75">
      <c r="B83" s="1098"/>
      <c r="C83" s="1099"/>
      <c r="D83" s="1100"/>
      <c r="E83" s="1101"/>
      <c r="F83" s="1101"/>
      <c r="G83" s="1101"/>
      <c r="H83" s="1102"/>
    </row>
    <row r="84" spans="2:8" outlineLevel="1" x14ac:dyDescent="0.75">
      <c r="B84" s="1103" t="s">
        <v>421</v>
      </c>
      <c r="C84" s="1099"/>
      <c r="D84" s="1100"/>
      <c r="E84" s="1101"/>
      <c r="F84" s="1101"/>
      <c r="G84" s="1101"/>
      <c r="H84" s="1102"/>
    </row>
    <row r="85" spans="2:8" outlineLevel="1" x14ac:dyDescent="0.75">
      <c r="B85" s="1105" t="s">
        <v>333</v>
      </c>
      <c r="C85" s="1108">
        <f>+E85/D85</f>
        <v>3.3980683506686478</v>
      </c>
      <c r="D85" s="1100">
        <f>8000-D87</f>
        <v>6730</v>
      </c>
      <c r="E85" s="1107">
        <v>22869</v>
      </c>
      <c r="F85" s="1107">
        <f>+D85*1.5</f>
        <v>10095</v>
      </c>
      <c r="G85" s="1101"/>
      <c r="H85" s="1102"/>
    </row>
    <row r="86" spans="2:8" outlineLevel="1" x14ac:dyDescent="0.75">
      <c r="B86" s="1105" t="s">
        <v>241</v>
      </c>
      <c r="C86" s="1108">
        <f>+E86/D86</f>
        <v>3.248527808069793</v>
      </c>
      <c r="D86" s="1100">
        <f>+D81-D85</f>
        <v>9170</v>
      </c>
      <c r="E86" s="1101">
        <v>29789</v>
      </c>
      <c r="F86" s="1101">
        <f>+E86*0.85</f>
        <v>25320.649999999998</v>
      </c>
      <c r="G86" s="1101"/>
      <c r="H86" s="1102"/>
    </row>
    <row r="87" spans="2:8" outlineLevel="1" x14ac:dyDescent="0.75">
      <c r="B87" s="1105" t="s">
        <v>571</v>
      </c>
      <c r="C87" s="1108"/>
      <c r="D87" s="1100">
        <v>1270</v>
      </c>
      <c r="E87" s="1101"/>
      <c r="F87" s="1101"/>
      <c r="G87" s="1101"/>
      <c r="H87" s="1102"/>
    </row>
    <row r="88" spans="2:8" outlineLevel="1" x14ac:dyDescent="0.75">
      <c r="B88" s="1105" t="s">
        <v>572</v>
      </c>
      <c r="C88" s="1108"/>
      <c r="D88" s="1100"/>
      <c r="E88" s="1101">
        <v>35000</v>
      </c>
      <c r="F88" s="1101">
        <f>+E88</f>
        <v>35000</v>
      </c>
      <c r="G88" s="1101"/>
      <c r="H88" s="1102"/>
    </row>
    <row r="89" spans="2:8" outlineLevel="1" x14ac:dyDescent="0.75">
      <c r="B89" s="1098"/>
      <c r="C89" s="1108"/>
      <c r="D89" s="1100"/>
      <c r="E89" s="1101"/>
      <c r="F89" s="1101"/>
      <c r="G89" s="1101"/>
      <c r="H89" s="1102"/>
    </row>
    <row r="90" spans="2:8" s="1031" customFormat="1" outlineLevel="1" x14ac:dyDescent="0.75">
      <c r="B90" s="1109" t="s">
        <v>334</v>
      </c>
      <c r="C90" s="1110"/>
      <c r="D90" s="1111">
        <v>7000</v>
      </c>
      <c r="E90" s="1112"/>
      <c r="F90" s="1112"/>
      <c r="G90" s="1376" t="s">
        <v>456</v>
      </c>
      <c r="H90" s="1377"/>
    </row>
    <row r="91" spans="2:8" outlineLevel="1" x14ac:dyDescent="0.75">
      <c r="B91" s="1113"/>
      <c r="C91" s="1114"/>
      <c r="D91" s="1115"/>
      <c r="E91" s="1116"/>
      <c r="F91" s="1116"/>
      <c r="G91" s="1116"/>
      <c r="H91" s="1117"/>
    </row>
    <row r="92" spans="2:8" outlineLevel="1" x14ac:dyDescent="0.75">
      <c r="B92" s="1113" t="s">
        <v>335</v>
      </c>
      <c r="C92" s="1118"/>
      <c r="D92" s="1115"/>
      <c r="E92" s="1116"/>
      <c r="F92" s="1119">
        <v>585</v>
      </c>
      <c r="G92" s="1116"/>
      <c r="H92" s="1117"/>
    </row>
    <row r="93" spans="2:8" ht="15.5" outlineLevel="1" thickBot="1" x14ac:dyDescent="0.9">
      <c r="B93" s="1120" t="s">
        <v>243</v>
      </c>
      <c r="C93" s="1121"/>
      <c r="D93" s="1122"/>
      <c r="E93" s="1123">
        <f>+E86+E85+E81</f>
        <v>68558</v>
      </c>
      <c r="F93" s="1123">
        <f>+F85+F86</f>
        <v>35415.649999999994</v>
      </c>
      <c r="G93" s="1123"/>
      <c r="H93" s="1124"/>
    </row>
    <row r="94" spans="2:8" s="587" customFormat="1" outlineLevel="1" x14ac:dyDescent="0.75">
      <c r="B94" s="1125" t="s">
        <v>340</v>
      </c>
      <c r="C94" s="1126"/>
      <c r="D94" s="1127"/>
      <c r="E94" s="1126">
        <f>+(E85+E86)/D78</f>
        <v>3.3118238993710691</v>
      </c>
      <c r="F94" s="1128"/>
      <c r="G94" s="1128"/>
      <c r="H94" s="1129"/>
    </row>
    <row r="95" spans="2:8" s="587" customFormat="1" ht="15.5" outlineLevel="1" thickBot="1" x14ac:dyDescent="0.9">
      <c r="B95" s="1130" t="s">
        <v>420</v>
      </c>
      <c r="C95" s="1131"/>
      <c r="D95" s="1132"/>
      <c r="E95" s="1133">
        <f>+E93/$F$92</f>
        <v>117.1931623931624</v>
      </c>
      <c r="F95" s="1133">
        <f>+F93/$F$92</f>
        <v>60.539572649572641</v>
      </c>
      <c r="G95" s="1133"/>
      <c r="H95" s="1134"/>
    </row>
    <row r="96" spans="2:8" ht="15.5" outlineLevel="1" thickBot="1" x14ac:dyDescent="0.9">
      <c r="G96" s="803"/>
      <c r="H96" s="586"/>
    </row>
    <row r="97" spans="1:14" ht="15.5" outlineLevel="1" thickBot="1" x14ac:dyDescent="0.9">
      <c r="B97" s="697" t="s">
        <v>257</v>
      </c>
      <c r="C97" s="698" t="s">
        <v>244</v>
      </c>
      <c r="D97" s="698" t="s">
        <v>245</v>
      </c>
      <c r="E97" s="698" t="s">
        <v>343</v>
      </c>
      <c r="F97" s="698" t="s">
        <v>346</v>
      </c>
      <c r="G97" s="698">
        <v>0</v>
      </c>
      <c r="H97" s="821" t="s">
        <v>347</v>
      </c>
    </row>
    <row r="98" spans="1:14" outlineLevel="1" x14ac:dyDescent="0.75">
      <c r="B98" s="855" t="s">
        <v>258</v>
      </c>
      <c r="C98" s="861">
        <f>+D78</f>
        <v>15900</v>
      </c>
      <c r="D98" s="862">
        <v>150</v>
      </c>
      <c r="E98" s="834">
        <f>+H98/$E$93</f>
        <v>34.788062662271365</v>
      </c>
      <c r="F98" s="482">
        <f>+H98/$F$93</f>
        <v>67.3431096139701</v>
      </c>
      <c r="G98" s="482">
        <f>+H98/$F$92</f>
        <v>4076.9230769230771</v>
      </c>
      <c r="H98" s="707">
        <f t="shared" ref="H98:H100" si="8">+D98*C98</f>
        <v>2385000</v>
      </c>
      <c r="L98" s="584"/>
    </row>
    <row r="99" spans="1:14" outlineLevel="1" x14ac:dyDescent="0.75">
      <c r="B99" s="855" t="s">
        <v>259</v>
      </c>
      <c r="C99" s="861">
        <f>+E81</f>
        <v>15900</v>
      </c>
      <c r="D99" s="862">
        <v>2000</v>
      </c>
      <c r="E99" s="834">
        <f>+H99/$E$93</f>
        <v>463.84083549695151</v>
      </c>
      <c r="F99" s="482">
        <f>+H99/$F$93</f>
        <v>897.90812818626807</v>
      </c>
      <c r="G99" s="482">
        <f>+H99/$F$92</f>
        <v>54358.974358974359</v>
      </c>
      <c r="H99" s="707">
        <f t="shared" si="8"/>
        <v>31800000</v>
      </c>
      <c r="L99" s="584"/>
      <c r="M99" s="584"/>
    </row>
    <row r="100" spans="1:14" outlineLevel="1" x14ac:dyDescent="0.75">
      <c r="B100" s="855" t="s">
        <v>260</v>
      </c>
      <c r="C100" s="861">
        <f>+D90</f>
        <v>7000</v>
      </c>
      <c r="D100" s="862">
        <v>1200</v>
      </c>
      <c r="E100" s="834">
        <f>+H100/$E$93</f>
        <v>122.52399428221361</v>
      </c>
      <c r="F100" s="482">
        <f>+H100/$F$93</f>
        <v>237.18327914354251</v>
      </c>
      <c r="G100" s="482">
        <f>+H100/$F$92</f>
        <v>14358.974358974359</v>
      </c>
      <c r="H100" s="707">
        <f t="shared" si="8"/>
        <v>8400000</v>
      </c>
      <c r="N100" s="584"/>
    </row>
    <row r="101" spans="1:14" outlineLevel="1" x14ac:dyDescent="0.75">
      <c r="B101" s="859" t="s">
        <v>261</v>
      </c>
      <c r="C101" s="866">
        <v>0.05</v>
      </c>
      <c r="D101" s="863"/>
      <c r="E101" s="835">
        <f>+H101/$E$93</f>
        <v>31.057644622071823</v>
      </c>
      <c r="F101" s="828">
        <f>+H101/$F$93</f>
        <v>60.121725847189033</v>
      </c>
      <c r="G101" s="828">
        <f>+H101/$F$92</f>
        <v>3639.7435897435898</v>
      </c>
      <c r="H101" s="829">
        <f>+SUM(H98:H100)*C101</f>
        <v>2129250</v>
      </c>
      <c r="M101" s="584"/>
    </row>
    <row r="102" spans="1:14" ht="15.5" outlineLevel="1" thickBot="1" x14ac:dyDescent="0.9">
      <c r="B102" s="860" t="s">
        <v>349</v>
      </c>
      <c r="C102" s="864">
        <f>MAX(C98:C101)</f>
        <v>15900</v>
      </c>
      <c r="D102" s="865">
        <f>+H102/C99</f>
        <v>2812.2169811320755</v>
      </c>
      <c r="E102" s="842">
        <f>+H102/$E$93</f>
        <v>652.21053706350824</v>
      </c>
      <c r="F102" s="832">
        <f>+H102/$F$93</f>
        <v>1262.5562427909697</v>
      </c>
      <c r="G102" s="832">
        <f>+H102/$F$92</f>
        <v>76434.61538461539</v>
      </c>
      <c r="H102" s="833">
        <f>SUM(H98:H101)</f>
        <v>44714250</v>
      </c>
    </row>
    <row r="103" spans="1:14" ht="15.5" outlineLevel="1" thickBot="1" x14ac:dyDescent="0.9">
      <c r="G103" s="600"/>
    </row>
    <row r="104" spans="1:14" ht="15.5" outlineLevel="1" thickBot="1" x14ac:dyDescent="0.9">
      <c r="A104" s="697">
        <v>1</v>
      </c>
      <c r="B104" s="697" t="s">
        <v>262</v>
      </c>
      <c r="C104" s="698" t="s">
        <v>244</v>
      </c>
      <c r="D104" s="698" t="s">
        <v>245</v>
      </c>
      <c r="E104" s="698" t="s">
        <v>343</v>
      </c>
      <c r="F104" s="698" t="s">
        <v>346</v>
      </c>
      <c r="G104" s="698" t="s">
        <v>57</v>
      </c>
      <c r="H104" s="821" t="s">
        <v>347</v>
      </c>
    </row>
    <row r="105" spans="1:14" ht="17" outlineLevel="1" x14ac:dyDescent="1.2">
      <c r="B105" s="872" t="s">
        <v>350</v>
      </c>
      <c r="C105" s="873">
        <f>+C106</f>
        <v>6730</v>
      </c>
      <c r="D105" s="899">
        <f>+H105/C106</f>
        <v>6693.75</v>
      </c>
      <c r="E105" s="874">
        <f t="shared" ref="E105:E110" si="9">+H105/$E$93</f>
        <v>657.09235246069022</v>
      </c>
      <c r="F105" s="874">
        <f t="shared" ref="F105:F110" si="10">+H105/$F$93</f>
        <v>1272.0065140693453</v>
      </c>
      <c r="G105" s="874">
        <f t="shared" ref="G105:G110" si="11">+H105/$F$92</f>
        <v>77006.730769230766</v>
      </c>
      <c r="H105" s="875">
        <f>+SUM(H106:H111)</f>
        <v>45048937.5</v>
      </c>
      <c r="I105" s="584">
        <f>+H116+H130</f>
        <v>319500202.5</v>
      </c>
    </row>
    <row r="106" spans="1:14" outlineLevel="1" x14ac:dyDescent="0.75">
      <c r="B106" s="856" t="s">
        <v>264</v>
      </c>
      <c r="C106" s="854">
        <f>+D85</f>
        <v>6730</v>
      </c>
      <c r="D106" s="843">
        <v>1800</v>
      </c>
      <c r="E106" s="834">
        <f t="shared" si="9"/>
        <v>176.69710318270663</v>
      </c>
      <c r="F106" s="482">
        <f t="shared" si="10"/>
        <v>342.05217185058024</v>
      </c>
      <c r="G106" s="482">
        <f t="shared" si="11"/>
        <v>20707.692307692309</v>
      </c>
      <c r="H106" s="707">
        <f>+D106*C106</f>
        <v>12114000</v>
      </c>
    </row>
    <row r="107" spans="1:14" outlineLevel="1" x14ac:dyDescent="0.75">
      <c r="B107" s="856" t="s">
        <v>265</v>
      </c>
      <c r="C107" s="854">
        <f>+C106</f>
        <v>6730</v>
      </c>
      <c r="D107" s="862">
        <v>1575</v>
      </c>
      <c r="E107" s="834">
        <f t="shared" si="9"/>
        <v>154.60996528486828</v>
      </c>
      <c r="F107" s="482">
        <f t="shared" si="10"/>
        <v>299.29565036925771</v>
      </c>
      <c r="G107" s="482">
        <f t="shared" si="11"/>
        <v>18119.23076923077</v>
      </c>
      <c r="H107" s="1329">
        <f>+D107*C107</f>
        <v>10599750</v>
      </c>
      <c r="I107" s="582" t="s">
        <v>569</v>
      </c>
    </row>
    <row r="108" spans="1:14" outlineLevel="1" x14ac:dyDescent="0.75">
      <c r="B108" s="856" t="s">
        <v>266</v>
      </c>
      <c r="C108" s="854">
        <f>+C106</f>
        <v>6730</v>
      </c>
      <c r="D108" s="843">
        <v>1500</v>
      </c>
      <c r="E108" s="834">
        <f t="shared" si="9"/>
        <v>147.24758598558884</v>
      </c>
      <c r="F108" s="482">
        <f t="shared" si="10"/>
        <v>285.04347654215019</v>
      </c>
      <c r="G108" s="482">
        <f t="shared" si="11"/>
        <v>17256.410256410258</v>
      </c>
      <c r="H108" s="707">
        <f>+D108*C108</f>
        <v>10095000</v>
      </c>
    </row>
    <row r="109" spans="1:14" outlineLevel="1" x14ac:dyDescent="0.75">
      <c r="B109" s="856" t="s">
        <v>267</v>
      </c>
      <c r="C109" s="854">
        <f>+C106</f>
        <v>6730</v>
      </c>
      <c r="D109" s="843">
        <v>1500</v>
      </c>
      <c r="E109" s="834">
        <f t="shared" si="9"/>
        <v>147.24758598558884</v>
      </c>
      <c r="F109" s="482">
        <f t="shared" si="10"/>
        <v>285.04347654215019</v>
      </c>
      <c r="G109" s="482">
        <f t="shared" si="11"/>
        <v>17256.410256410258</v>
      </c>
      <c r="H109" s="707">
        <f>+D109*C109</f>
        <v>10095000</v>
      </c>
    </row>
    <row r="110" spans="1:14" outlineLevel="1" x14ac:dyDescent="0.75">
      <c r="B110" s="856" t="s">
        <v>261</v>
      </c>
      <c r="C110" s="822">
        <v>0.05</v>
      </c>
      <c r="D110" s="481"/>
      <c r="E110" s="834">
        <f t="shared" si="9"/>
        <v>31.290112021937631</v>
      </c>
      <c r="F110" s="482">
        <f t="shared" si="10"/>
        <v>60.571738765206916</v>
      </c>
      <c r="G110" s="482">
        <f t="shared" si="11"/>
        <v>3666.9871794871797</v>
      </c>
      <c r="H110" s="707">
        <f>SUM(H106:H109)*C110</f>
        <v>2145187.5</v>
      </c>
    </row>
    <row r="111" spans="1:14" outlineLevel="1" x14ac:dyDescent="0.75">
      <c r="B111" s="855"/>
      <c r="C111" s="854"/>
      <c r="D111" s="481"/>
      <c r="E111" s="834"/>
      <c r="F111" s="482"/>
      <c r="G111" s="482"/>
      <c r="H111" s="707"/>
      <c r="I111" s="595"/>
      <c r="J111" s="595"/>
    </row>
    <row r="112" spans="1:14" ht="17" outlineLevel="1" x14ac:dyDescent="1.2">
      <c r="B112" s="868" t="s">
        <v>351</v>
      </c>
      <c r="C112" s="854"/>
      <c r="D112" s="481"/>
      <c r="E112" s="870">
        <f>+H112/$E$93</f>
        <v>371.64152979958573</v>
      </c>
      <c r="F112" s="870">
        <f>+H112/$F$93</f>
        <v>719.42771063075236</v>
      </c>
      <c r="G112" s="870">
        <f>+H112/$F$92</f>
        <v>43553.846153846156</v>
      </c>
      <c r="H112" s="869">
        <f>+H113+H114</f>
        <v>25479000</v>
      </c>
      <c r="I112" s="595"/>
      <c r="J112" s="595"/>
    </row>
    <row r="113" spans="1:25" outlineLevel="1" x14ac:dyDescent="0.75">
      <c r="B113" s="856" t="s">
        <v>268</v>
      </c>
      <c r="C113" s="854">
        <f>+C109</f>
        <v>6730</v>
      </c>
      <c r="D113" s="481">
        <v>2300</v>
      </c>
      <c r="E113" s="834">
        <f>+H113/$E$93</f>
        <v>225.77963184456956</v>
      </c>
      <c r="F113" s="482">
        <f>+H113/$F$93</f>
        <v>437.06666403129697</v>
      </c>
      <c r="G113" s="482">
        <f>+H113/$F$92</f>
        <v>26459.829059829059</v>
      </c>
      <c r="H113" s="707">
        <f>+D113*C113</f>
        <v>15479000</v>
      </c>
    </row>
    <row r="114" spans="1:25" outlineLevel="1" x14ac:dyDescent="0.75">
      <c r="B114" s="856" t="s">
        <v>269</v>
      </c>
      <c r="C114" s="851">
        <v>5</v>
      </c>
      <c r="D114" s="481"/>
      <c r="E114" s="834">
        <f>+H114/$E$93</f>
        <v>145.86189795501619</v>
      </c>
      <c r="F114" s="482">
        <f>+H114/$F$93</f>
        <v>282.36104659945539</v>
      </c>
      <c r="G114" s="867">
        <v>2000000</v>
      </c>
      <c r="H114" s="707">
        <f>+G114*C114</f>
        <v>10000000</v>
      </c>
    </row>
    <row r="115" spans="1:25" outlineLevel="1" x14ac:dyDescent="0.75">
      <c r="B115" s="871"/>
      <c r="C115" s="852"/>
      <c r="D115" s="827"/>
      <c r="E115" s="835"/>
      <c r="F115" s="828"/>
      <c r="G115" s="844"/>
      <c r="H115" s="829"/>
    </row>
    <row r="116" spans="1:25" ht="15.5" outlineLevel="1" thickBot="1" x14ac:dyDescent="0.9">
      <c r="B116" s="860" t="s">
        <v>52</v>
      </c>
      <c r="C116" s="853">
        <f>MAX(C109:C114)</f>
        <v>6730</v>
      </c>
      <c r="D116" s="831">
        <f>+H116/C116</f>
        <v>10479.634101040119</v>
      </c>
      <c r="E116" s="842">
        <f>+H116/$E$93</f>
        <v>1028.733882260276</v>
      </c>
      <c r="F116" s="832">
        <f>+H116/$F$93</f>
        <v>1991.4342247000975</v>
      </c>
      <c r="G116" s="832">
        <f>+H116/$F$92</f>
        <v>120560.57692307692</v>
      </c>
      <c r="H116" s="833">
        <f>+H112+H105</f>
        <v>70527937.5</v>
      </c>
    </row>
    <row r="117" spans="1:25" ht="15.5" outlineLevel="1" thickBot="1" x14ac:dyDescent="0.9">
      <c r="B117" s="601"/>
      <c r="C117" s="584"/>
      <c r="D117" s="602"/>
      <c r="E117" s="602"/>
      <c r="F117" s="602"/>
      <c r="G117" s="603"/>
      <c r="H117" s="604"/>
    </row>
    <row r="118" spans="1:25" ht="15.5" outlineLevel="1" thickBot="1" x14ac:dyDescent="0.9">
      <c r="A118" s="697">
        <v>2</v>
      </c>
      <c r="B118" s="697" t="s">
        <v>241</v>
      </c>
      <c r="C118" s="698" t="s">
        <v>240</v>
      </c>
      <c r="D118" s="698" t="s">
        <v>245</v>
      </c>
      <c r="E118" s="698" t="s">
        <v>343</v>
      </c>
      <c r="F118" s="698" t="s">
        <v>346</v>
      </c>
      <c r="G118" s="698" t="s">
        <v>57</v>
      </c>
      <c r="H118" s="821" t="s">
        <v>347</v>
      </c>
    </row>
    <row r="119" spans="1:25" ht="17" outlineLevel="1" x14ac:dyDescent="1.2">
      <c r="B119" s="872" t="s">
        <v>352</v>
      </c>
      <c r="C119" s="873">
        <f>+C120</f>
        <v>29789</v>
      </c>
      <c r="D119" s="899">
        <f>+H119/C120</f>
        <v>6885</v>
      </c>
      <c r="E119" s="874">
        <f t="shared" ref="E119:E124" si="12">+H119/$E$93</f>
        <v>2991.5876338282915</v>
      </c>
      <c r="F119" s="874">
        <f t="shared" ref="F119:F124" si="13">+H119/$F$93</f>
        <v>5791.1478400085844</v>
      </c>
      <c r="G119" s="874">
        <f t="shared" ref="G119:G124" si="14">+H119/$F$92</f>
        <v>350593.61538461538</v>
      </c>
      <c r="H119" s="875">
        <f>+SUM(H120:H125)</f>
        <v>205097265</v>
      </c>
      <c r="J119" s="595"/>
    </row>
    <row r="120" spans="1:25" outlineLevel="1" x14ac:dyDescent="0.75">
      <c r="B120" s="856" t="s">
        <v>271</v>
      </c>
      <c r="C120" s="854">
        <f>+$E$86</f>
        <v>29789</v>
      </c>
      <c r="D120" s="843">
        <v>1800</v>
      </c>
      <c r="E120" s="834">
        <f t="shared" si="12"/>
        <v>782.11441407275595</v>
      </c>
      <c r="F120" s="482">
        <f t="shared" si="13"/>
        <v>1514.0255790872118</v>
      </c>
      <c r="G120" s="482">
        <f t="shared" si="14"/>
        <v>91658.461538461532</v>
      </c>
      <c r="H120" s="707">
        <f>+D120*C120</f>
        <v>53620200</v>
      </c>
      <c r="J120" s="595"/>
    </row>
    <row r="121" spans="1:25" outlineLevel="1" x14ac:dyDescent="0.75">
      <c r="B121" s="856" t="s">
        <v>451</v>
      </c>
      <c r="C121" s="854">
        <f>+C120</f>
        <v>29789</v>
      </c>
      <c r="D121" s="862">
        <v>1575</v>
      </c>
      <c r="E121" s="834">
        <f t="shared" si="12"/>
        <v>684.35011231366138</v>
      </c>
      <c r="F121" s="482">
        <f t="shared" si="13"/>
        <v>1324.7723817013102</v>
      </c>
      <c r="G121" s="482">
        <f t="shared" si="14"/>
        <v>80201.153846153844</v>
      </c>
      <c r="H121" s="707">
        <f t="shared" ref="H121:H123" si="15">+D121*C121</f>
        <v>46917675</v>
      </c>
      <c r="I121" s="582" t="s">
        <v>569</v>
      </c>
      <c r="J121" s="595"/>
    </row>
    <row r="122" spans="1:25" outlineLevel="1" x14ac:dyDescent="0.75">
      <c r="B122" s="856" t="s">
        <v>266</v>
      </c>
      <c r="C122" s="854">
        <f>+C120</f>
        <v>29789</v>
      </c>
      <c r="D122" s="843">
        <v>1500</v>
      </c>
      <c r="E122" s="834">
        <f t="shared" si="12"/>
        <v>651.76201172729657</v>
      </c>
      <c r="F122" s="482">
        <f t="shared" si="13"/>
        <v>1261.6879825726764</v>
      </c>
      <c r="G122" s="482">
        <f t="shared" si="14"/>
        <v>76382.051282051281</v>
      </c>
      <c r="H122" s="707">
        <f t="shared" si="15"/>
        <v>44683500</v>
      </c>
      <c r="J122" s="595"/>
    </row>
    <row r="123" spans="1:25" outlineLevel="1" x14ac:dyDescent="0.75">
      <c r="B123" s="856" t="s">
        <v>267</v>
      </c>
      <c r="C123" s="854">
        <f>+C120</f>
        <v>29789</v>
      </c>
      <c r="D123" s="843">
        <v>1500</v>
      </c>
      <c r="E123" s="834">
        <f t="shared" si="12"/>
        <v>651.76201172729657</v>
      </c>
      <c r="F123" s="482">
        <f t="shared" si="13"/>
        <v>1261.6879825726764</v>
      </c>
      <c r="G123" s="482">
        <f t="shared" si="14"/>
        <v>76382.051282051281</v>
      </c>
      <c r="H123" s="707">
        <f t="shared" si="15"/>
        <v>44683500</v>
      </c>
      <c r="J123" s="595"/>
      <c r="Y123" s="582" t="s">
        <v>272</v>
      </c>
    </row>
    <row r="124" spans="1:25" outlineLevel="1" x14ac:dyDescent="0.75">
      <c r="B124" s="856" t="s">
        <v>261</v>
      </c>
      <c r="C124" s="876">
        <v>0.08</v>
      </c>
      <c r="D124" s="481"/>
      <c r="E124" s="834">
        <f t="shared" si="12"/>
        <v>221.59908398728084</v>
      </c>
      <c r="F124" s="482">
        <f t="shared" si="13"/>
        <v>428.97391407470997</v>
      </c>
      <c r="G124" s="482">
        <f t="shared" si="14"/>
        <v>25969.897435897437</v>
      </c>
      <c r="H124" s="707">
        <f>SUM(H120:H123)*C124</f>
        <v>15192390</v>
      </c>
      <c r="J124" s="595"/>
    </row>
    <row r="125" spans="1:25" outlineLevel="1" x14ac:dyDescent="0.75">
      <c r="B125" s="855"/>
      <c r="C125" s="854"/>
      <c r="D125" s="481"/>
      <c r="E125" s="834"/>
      <c r="F125" s="482"/>
      <c r="G125" s="482"/>
      <c r="H125" s="707"/>
      <c r="I125" s="595"/>
      <c r="J125" s="595"/>
    </row>
    <row r="126" spans="1:25" ht="17" outlineLevel="1" x14ac:dyDescent="1.2">
      <c r="B126" s="868" t="s">
        <v>351</v>
      </c>
      <c r="C126" s="854"/>
      <c r="D126" s="481"/>
      <c r="E126" s="870">
        <f>+H126/$E$93</f>
        <v>639.96907727763357</v>
      </c>
      <c r="F126" s="870">
        <f>+H126/$F$93</f>
        <v>1238.8590919551104</v>
      </c>
      <c r="G126" s="870">
        <f>+H126/$F$92</f>
        <v>75000</v>
      </c>
      <c r="H126" s="869">
        <f>+H127+H128</f>
        <v>43875000</v>
      </c>
      <c r="I126" s="595"/>
      <c r="J126" s="595"/>
    </row>
    <row r="127" spans="1:25" outlineLevel="1" x14ac:dyDescent="0.75">
      <c r="B127" s="856" t="s">
        <v>274</v>
      </c>
      <c r="C127" s="854">
        <f>+$F$92</f>
        <v>585</v>
      </c>
      <c r="D127" s="481"/>
      <c r="E127" s="834">
        <f>+H127/$E$93</f>
        <v>383.98144636658014</v>
      </c>
      <c r="F127" s="482">
        <f>+H127/$F$93</f>
        <v>743.31545517306631</v>
      </c>
      <c r="G127" s="482">
        <v>45000</v>
      </c>
      <c r="H127" s="707">
        <f>+G127*C127</f>
        <v>26325000</v>
      </c>
      <c r="J127" s="595"/>
    </row>
    <row r="128" spans="1:25" outlineLevel="1" x14ac:dyDescent="0.75">
      <c r="B128" s="856" t="s">
        <v>270</v>
      </c>
      <c r="C128" s="851">
        <f>+$F$92</f>
        <v>585</v>
      </c>
      <c r="D128" s="481"/>
      <c r="E128" s="834">
        <f>+H128/$E$93</f>
        <v>255.9876309110534</v>
      </c>
      <c r="F128" s="482">
        <f>+H128/$F$93</f>
        <v>495.54363678204419</v>
      </c>
      <c r="G128" s="867">
        <v>30000</v>
      </c>
      <c r="H128" s="707">
        <f>+G128*C128</f>
        <v>17550000</v>
      </c>
      <c r="J128" s="595"/>
    </row>
    <row r="129" spans="1:10" outlineLevel="1" x14ac:dyDescent="0.75">
      <c r="B129" s="871"/>
      <c r="C129" s="852"/>
      <c r="D129" s="827"/>
      <c r="E129" s="835"/>
      <c r="F129" s="828"/>
      <c r="G129" s="844"/>
      <c r="H129" s="829"/>
      <c r="J129" s="595"/>
    </row>
    <row r="130" spans="1:10" ht="15.5" outlineLevel="1" thickBot="1" x14ac:dyDescent="0.9">
      <c r="B130" s="860" t="s">
        <v>273</v>
      </c>
      <c r="C130" s="853">
        <f>MAX(C125:C128)</f>
        <v>585</v>
      </c>
      <c r="D130" s="831">
        <f>+H130/C130</f>
        <v>425593.61538461538</v>
      </c>
      <c r="E130" s="842"/>
      <c r="F130" s="832"/>
      <c r="G130" s="832">
        <f>+H130/$F$92</f>
        <v>425593.61538461538</v>
      </c>
      <c r="H130" s="833">
        <f>+H126+H119</f>
        <v>248972265</v>
      </c>
      <c r="I130" s="595"/>
      <c r="J130" s="595"/>
    </row>
    <row r="131" spans="1:10" ht="15.5" outlineLevel="1" thickBot="1" x14ac:dyDescent="0.9"/>
    <row r="132" spans="1:10" ht="15.5" outlineLevel="1" thickBot="1" x14ac:dyDescent="0.9">
      <c r="A132" s="697">
        <v>3</v>
      </c>
      <c r="B132" s="697" t="s">
        <v>300</v>
      </c>
      <c r="C132" s="698" t="s">
        <v>244</v>
      </c>
      <c r="D132" s="698" t="s">
        <v>245</v>
      </c>
      <c r="E132" s="698" t="s">
        <v>343</v>
      </c>
      <c r="F132" s="698" t="s">
        <v>346</v>
      </c>
      <c r="G132" s="698" t="s">
        <v>57</v>
      </c>
      <c r="H132" s="821" t="s">
        <v>347</v>
      </c>
    </row>
    <row r="133" spans="1:10" ht="17" outlineLevel="1" x14ac:dyDescent="1.2">
      <c r="B133" s="872" t="s">
        <v>350</v>
      </c>
      <c r="C133" s="1325">
        <f>+D87</f>
        <v>1270</v>
      </c>
      <c r="D133" s="1323">
        <f>+H133/C133</f>
        <v>5853.75</v>
      </c>
      <c r="E133" s="874">
        <f t="shared" ref="E133:E138" si="16">+H133/$E$93</f>
        <v>108.43756381458036</v>
      </c>
      <c r="F133" s="874">
        <f t="shared" ref="F133:F138" si="17">+H133/$F$93</f>
        <v>209.91461401950835</v>
      </c>
      <c r="G133" s="874">
        <f t="shared" ref="G133:G138" si="18">+H133/$F$92</f>
        <v>12708.141025641025</v>
      </c>
      <c r="H133" s="875">
        <f>+SUM(H134:H139)</f>
        <v>7434262.5</v>
      </c>
      <c r="I133" s="582" t="s">
        <v>567</v>
      </c>
    </row>
    <row r="134" spans="1:10" outlineLevel="1" x14ac:dyDescent="0.75">
      <c r="B134" s="856" t="s">
        <v>264</v>
      </c>
      <c r="C134" s="834">
        <f>+C133</f>
        <v>1270</v>
      </c>
      <c r="D134" s="843">
        <v>1700</v>
      </c>
      <c r="E134" s="834">
        <f t="shared" si="16"/>
        <v>31.491583768487995</v>
      </c>
      <c r="F134" s="1324">
        <f t="shared" si="17"/>
        <v>60.961749960822416</v>
      </c>
      <c r="G134" s="1324">
        <f t="shared" si="18"/>
        <v>3690.5982905982905</v>
      </c>
      <c r="H134" s="707">
        <f>+D134*C134</f>
        <v>2159000</v>
      </c>
    </row>
    <row r="135" spans="1:10" outlineLevel="1" x14ac:dyDescent="0.75">
      <c r="B135" s="856" t="s">
        <v>265</v>
      </c>
      <c r="C135" s="834">
        <f t="shared" ref="C135:C137" si="19">+C134</f>
        <v>1270</v>
      </c>
      <c r="D135" s="862">
        <v>1575</v>
      </c>
      <c r="E135" s="834">
        <f t="shared" si="16"/>
        <v>29.176026138452112</v>
      </c>
      <c r="F135" s="1324">
        <f t="shared" si="17"/>
        <v>56.47926834605606</v>
      </c>
      <c r="G135" s="1324">
        <f t="shared" si="18"/>
        <v>3419.2307692307691</v>
      </c>
      <c r="H135" s="707">
        <f>+D135*C135</f>
        <v>2000250</v>
      </c>
    </row>
    <row r="136" spans="1:10" outlineLevel="1" x14ac:dyDescent="0.75">
      <c r="B136" s="856" t="s">
        <v>266</v>
      </c>
      <c r="C136" s="834">
        <f t="shared" si="19"/>
        <v>1270</v>
      </c>
      <c r="D136" s="843">
        <v>1200</v>
      </c>
      <c r="E136" s="834">
        <f t="shared" si="16"/>
        <v>22.229353248344466</v>
      </c>
      <c r="F136" s="1324">
        <f t="shared" si="17"/>
        <v>43.031823501756996</v>
      </c>
      <c r="G136" s="1324">
        <f t="shared" si="18"/>
        <v>2605.1282051282051</v>
      </c>
      <c r="H136" s="707">
        <f>+D136*C136</f>
        <v>1524000</v>
      </c>
    </row>
    <row r="137" spans="1:10" outlineLevel="1" x14ac:dyDescent="0.75">
      <c r="B137" s="856" t="s">
        <v>267</v>
      </c>
      <c r="C137" s="834">
        <f t="shared" si="19"/>
        <v>1270</v>
      </c>
      <c r="D137" s="843">
        <v>1100</v>
      </c>
      <c r="E137" s="834">
        <f t="shared" si="16"/>
        <v>20.376907144315762</v>
      </c>
      <c r="F137" s="1324">
        <f t="shared" si="17"/>
        <v>39.445838209943915</v>
      </c>
      <c r="G137" s="1324">
        <f t="shared" si="18"/>
        <v>2388.034188034188</v>
      </c>
      <c r="H137" s="707">
        <f>+D137*C137</f>
        <v>1397000</v>
      </c>
    </row>
    <row r="138" spans="1:10" outlineLevel="1" x14ac:dyDescent="0.75">
      <c r="B138" s="856" t="s">
        <v>261</v>
      </c>
      <c r="C138" s="822">
        <v>0.05</v>
      </c>
      <c r="D138" s="481"/>
      <c r="E138" s="834">
        <f t="shared" si="16"/>
        <v>5.1636935149800172</v>
      </c>
      <c r="F138" s="1324">
        <f t="shared" si="17"/>
        <v>9.995934000928969</v>
      </c>
      <c r="G138" s="1324">
        <f t="shared" si="18"/>
        <v>605.14957264957263</v>
      </c>
      <c r="H138" s="707">
        <f>SUM(H134:H137)*C138</f>
        <v>354012.5</v>
      </c>
    </row>
    <row r="139" spans="1:10" outlineLevel="1" x14ac:dyDescent="0.75">
      <c r="B139" s="855"/>
      <c r="C139" s="854"/>
      <c r="D139" s="481"/>
      <c r="E139" s="834"/>
      <c r="F139" s="482"/>
      <c r="G139" s="482"/>
      <c r="H139" s="707"/>
      <c r="I139" s="595"/>
      <c r="J139" s="595"/>
    </row>
    <row r="140" spans="1:10" ht="17" outlineLevel="1" x14ac:dyDescent="1.2">
      <c r="B140" s="868" t="s">
        <v>351</v>
      </c>
      <c r="C140" s="854"/>
      <c r="D140" s="481"/>
      <c r="E140" s="870">
        <f>+H140/$E$93</f>
        <v>0</v>
      </c>
      <c r="F140" s="870">
        <f>+H140/$F$93</f>
        <v>0</v>
      </c>
      <c r="G140" s="870">
        <f>+H140/$F$92</f>
        <v>0</v>
      </c>
      <c r="H140" s="869">
        <f>+H141+H142</f>
        <v>0</v>
      </c>
      <c r="I140" s="595"/>
      <c r="J140" s="595"/>
    </row>
    <row r="141" spans="1:10" outlineLevel="1" x14ac:dyDescent="0.75">
      <c r="B141" s="856" t="s">
        <v>268</v>
      </c>
      <c r="C141" s="854">
        <f>+C137</f>
        <v>1270</v>
      </c>
      <c r="D141" s="1326">
        <v>0</v>
      </c>
      <c r="E141" s="1324">
        <f>+H141/$E$93</f>
        <v>0</v>
      </c>
      <c r="F141" s="1324">
        <f>+H141/$F$93</f>
        <v>0</v>
      </c>
      <c r="G141" s="1324">
        <f>+H141/$F$92</f>
        <v>0</v>
      </c>
      <c r="H141" s="707">
        <f>+D141*C141</f>
        <v>0</v>
      </c>
    </row>
    <row r="142" spans="1:10" outlineLevel="1" x14ac:dyDescent="0.75">
      <c r="B142" s="856" t="s">
        <v>269</v>
      </c>
      <c r="C142" s="851">
        <v>5</v>
      </c>
      <c r="D142" s="1326"/>
      <c r="E142" s="1324">
        <f>+H142/$E$93</f>
        <v>0</v>
      </c>
      <c r="F142" s="1324">
        <f>+H142/$F$93</f>
        <v>0</v>
      </c>
      <c r="G142" s="1327">
        <v>0</v>
      </c>
      <c r="H142" s="707">
        <f>+G142*C142</f>
        <v>0</v>
      </c>
    </row>
    <row r="143" spans="1:10" outlineLevel="1" x14ac:dyDescent="0.75">
      <c r="B143" s="871"/>
      <c r="C143" s="852"/>
      <c r="D143" s="827"/>
      <c r="E143" s="835"/>
      <c r="F143" s="828"/>
      <c r="G143" s="844"/>
      <c r="H143" s="829"/>
    </row>
    <row r="144" spans="1:10" ht="15.5" outlineLevel="1" thickBot="1" x14ac:dyDescent="0.9">
      <c r="B144" s="860" t="s">
        <v>52</v>
      </c>
      <c r="C144" s="853">
        <f>MAX(C137:C142)</f>
        <v>1270</v>
      </c>
      <c r="D144" s="831">
        <f>+H144/C144</f>
        <v>5853.75</v>
      </c>
      <c r="E144" s="842">
        <f>+H144/$E$93</f>
        <v>108.43756381458036</v>
      </c>
      <c r="F144" s="832">
        <f>+H144/$F$93</f>
        <v>209.91461401950835</v>
      </c>
      <c r="G144" s="832">
        <f>+H144/$F$92</f>
        <v>12708.141025641025</v>
      </c>
      <c r="H144" s="833">
        <f>+H140+H133</f>
        <v>7434262.5</v>
      </c>
      <c r="I144" s="1328">
        <f>1000000/H144</f>
        <v>0.13451233394032025</v>
      </c>
    </row>
    <row r="145" spans="1:10" ht="15.5" outlineLevel="1" thickBot="1" x14ac:dyDescent="0.9">
      <c r="B145" s="601"/>
      <c r="C145" s="584"/>
      <c r="D145" s="602"/>
      <c r="E145" s="602"/>
      <c r="F145" s="602"/>
      <c r="G145" s="603"/>
      <c r="H145" s="604"/>
    </row>
    <row r="146" spans="1:10" ht="15.5" outlineLevel="1" thickBot="1" x14ac:dyDescent="0.9">
      <c r="A146" s="697">
        <v>4</v>
      </c>
      <c r="B146" s="697" t="s">
        <v>564</v>
      </c>
      <c r="C146" s="698" t="s">
        <v>244</v>
      </c>
      <c r="D146" s="698" t="s">
        <v>245</v>
      </c>
      <c r="E146" s="698" t="s">
        <v>343</v>
      </c>
      <c r="F146" s="698" t="s">
        <v>346</v>
      </c>
      <c r="G146" s="698" t="s">
        <v>57</v>
      </c>
      <c r="H146" s="821" t="s">
        <v>347</v>
      </c>
    </row>
    <row r="147" spans="1:10" ht="17" outlineLevel="1" x14ac:dyDescent="1.2">
      <c r="B147" s="872" t="s">
        <v>350</v>
      </c>
      <c r="C147" s="873">
        <f>+C148</f>
        <v>30000</v>
      </c>
      <c r="D147" s="899">
        <f>+H147/C148</f>
        <v>0</v>
      </c>
      <c r="E147" s="874">
        <f>+H147/$E$93</f>
        <v>0</v>
      </c>
      <c r="F147" s="874">
        <f>+H147/$F$93</f>
        <v>0</v>
      </c>
      <c r="G147" s="874">
        <f>+H147/$F$92</f>
        <v>0</v>
      </c>
      <c r="H147" s="875">
        <f>+SUM(H148:H150)</f>
        <v>0</v>
      </c>
    </row>
    <row r="148" spans="1:10" outlineLevel="1" x14ac:dyDescent="0.75">
      <c r="B148" s="856" t="s">
        <v>563</v>
      </c>
      <c r="C148" s="843">
        <v>30000</v>
      </c>
      <c r="D148" s="843"/>
      <c r="E148" s="834">
        <f>+H148/$E$93</f>
        <v>0</v>
      </c>
      <c r="F148" s="482">
        <f>+H148/$F$93</f>
        <v>0</v>
      </c>
      <c r="G148" s="482">
        <f>+H148/$F$92</f>
        <v>0</v>
      </c>
      <c r="H148" s="707">
        <f>+D148*C148</f>
        <v>0</v>
      </c>
      <c r="I148" s="582" t="s">
        <v>566</v>
      </c>
    </row>
    <row r="149" spans="1:10" outlineLevel="1" x14ac:dyDescent="0.75">
      <c r="B149" s="856" t="s">
        <v>565</v>
      </c>
      <c r="C149" s="822">
        <v>0</v>
      </c>
      <c r="D149" s="481"/>
      <c r="E149" s="834">
        <f>+H149/$E$93</f>
        <v>0</v>
      </c>
      <c r="F149" s="482">
        <f>+H149/$F$93</f>
        <v>0</v>
      </c>
      <c r="G149" s="482">
        <f>+H149/$F$92</f>
        <v>0</v>
      </c>
      <c r="H149" s="707">
        <f>SUM(H148:H148)*C149</f>
        <v>0</v>
      </c>
    </row>
    <row r="150" spans="1:10" outlineLevel="1" x14ac:dyDescent="0.75">
      <c r="B150" s="855"/>
      <c r="C150" s="854"/>
      <c r="D150" s="481"/>
      <c r="E150" s="834"/>
      <c r="F150" s="482"/>
      <c r="G150" s="482"/>
      <c r="H150" s="707"/>
      <c r="I150" s="595"/>
      <c r="J150" s="595"/>
    </row>
    <row r="151" spans="1:10" ht="15.5" outlineLevel="1" thickBot="1" x14ac:dyDescent="0.9">
      <c r="B151" s="860" t="s">
        <v>52</v>
      </c>
      <c r="C151" s="853">
        <f>MAX(C149:C150)</f>
        <v>0</v>
      </c>
      <c r="D151" s="831"/>
      <c r="E151" s="842"/>
      <c r="F151" s="832"/>
      <c r="G151" s="832"/>
      <c r="H151" s="833">
        <f>+H147</f>
        <v>0</v>
      </c>
    </row>
    <row r="152" spans="1:10" outlineLevel="1" x14ac:dyDescent="0.75">
      <c r="B152" s="601"/>
      <c r="C152" s="584"/>
      <c r="D152" s="602"/>
      <c r="E152" s="602"/>
      <c r="F152" s="602"/>
      <c r="G152" s="603"/>
      <c r="H152" s="604"/>
    </row>
    <row r="153" spans="1:10" outlineLevel="1" x14ac:dyDescent="0.75"/>
    <row r="154" spans="1:10" outlineLevel="1" x14ac:dyDescent="0.75"/>
  </sheetData>
  <mergeCells count="1">
    <mergeCell ref="G90:H90"/>
  </mergeCells>
  <pageMargins left="0.7" right="0.7" top="0.75" bottom="0.75" header="0.3" footer="0.3"/>
  <pageSetup scale="67" fitToHeight="0" orientation="portrait" r:id="rId1"/>
  <rowBreaks count="2" manualBreakCount="2">
    <brk id="75" max="7" man="1"/>
    <brk id="117" max="7" man="1"/>
  </row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B8A34-17F5-4AB9-BE52-9FFC2A7D2F0F}">
  <sheetPr>
    <pageSetUpPr fitToPage="1"/>
  </sheetPr>
  <dimension ref="B5:AF9"/>
  <sheetViews>
    <sheetView showGridLines="0" view="pageBreakPreview" zoomScale="60" zoomScaleNormal="100" workbookViewId="0">
      <selection activeCell="K14" sqref="K14"/>
    </sheetView>
  </sheetViews>
  <sheetFormatPr defaultRowHeight="14.75" x14ac:dyDescent="0.75"/>
  <cols>
    <col min="1" max="1" width="4.86328125" customWidth="1"/>
    <col min="2" max="2" width="22.86328125" bestFit="1" customWidth="1"/>
    <col min="3" max="3" width="14.86328125" bestFit="1" customWidth="1"/>
    <col min="4" max="4" width="7" bestFit="1" customWidth="1"/>
    <col min="5" max="5" width="7.1328125" bestFit="1" customWidth="1"/>
    <col min="6" max="6" width="6.86328125" bestFit="1" customWidth="1"/>
    <col min="7" max="7" width="7.40625" bestFit="1" customWidth="1"/>
    <col min="8" max="8" width="6.7265625" bestFit="1" customWidth="1"/>
    <col min="9" max="9" width="6.1328125" bestFit="1" customWidth="1"/>
    <col min="10" max="10" width="7.1328125" bestFit="1" customWidth="1"/>
    <col min="11" max="11" width="7" bestFit="1" customWidth="1"/>
    <col min="12" max="12" width="6.7265625" bestFit="1" customWidth="1"/>
    <col min="13" max="13" width="7.26953125" bestFit="1" customWidth="1"/>
    <col min="14" max="14" width="7" bestFit="1" customWidth="1"/>
    <col min="15" max="15" width="6.54296875" bestFit="1" customWidth="1"/>
    <col min="16" max="16" width="7" bestFit="1" customWidth="1"/>
    <col min="17" max="17" width="7.1328125" bestFit="1" customWidth="1"/>
    <col min="18" max="18" width="6.86328125" bestFit="1" customWidth="1"/>
    <col min="19" max="19" width="7.40625" bestFit="1" customWidth="1"/>
    <col min="20" max="20" width="6.7265625" bestFit="1" customWidth="1"/>
    <col min="21" max="21" width="6.1328125" bestFit="1" customWidth="1"/>
    <col min="22" max="22" width="7.1328125" bestFit="1" customWidth="1"/>
    <col min="23" max="23" width="7" bestFit="1" customWidth="1"/>
    <col min="24" max="24" width="12.1328125" bestFit="1" customWidth="1"/>
    <col min="25" max="25" width="7.26953125" bestFit="1" customWidth="1"/>
    <col min="26" max="26" width="7" customWidth="1"/>
    <col min="27" max="27" width="11.7265625" bestFit="1" customWidth="1"/>
  </cols>
  <sheetData>
    <row r="5" spans="2:32" x14ac:dyDescent="0.75">
      <c r="C5" s="1312">
        <v>46023</v>
      </c>
      <c r="D5" s="1312">
        <f>+EOMONTH(C5,1)</f>
        <v>46081</v>
      </c>
      <c r="E5" s="1312">
        <f t="shared" ref="E5:Z5" si="0">+EOMONTH(D5,1)</f>
        <v>46112</v>
      </c>
      <c r="F5" s="1312">
        <f t="shared" si="0"/>
        <v>46142</v>
      </c>
      <c r="G5" s="1312">
        <f t="shared" si="0"/>
        <v>46173</v>
      </c>
      <c r="H5" s="1312">
        <f t="shared" si="0"/>
        <v>46203</v>
      </c>
      <c r="I5" s="1312">
        <f t="shared" si="0"/>
        <v>46234</v>
      </c>
      <c r="J5" s="1312">
        <f t="shared" si="0"/>
        <v>46265</v>
      </c>
      <c r="K5" s="1312">
        <f t="shared" si="0"/>
        <v>46295</v>
      </c>
      <c r="L5" s="1312">
        <f t="shared" si="0"/>
        <v>46326</v>
      </c>
      <c r="M5" s="1312">
        <f t="shared" si="0"/>
        <v>46356</v>
      </c>
      <c r="N5" s="1312">
        <f t="shared" si="0"/>
        <v>46387</v>
      </c>
      <c r="O5" s="1312">
        <f t="shared" si="0"/>
        <v>46418</v>
      </c>
      <c r="P5" s="1312">
        <f t="shared" si="0"/>
        <v>46446</v>
      </c>
      <c r="Q5" s="1312">
        <f t="shared" si="0"/>
        <v>46477</v>
      </c>
      <c r="R5" s="1312">
        <f t="shared" si="0"/>
        <v>46507</v>
      </c>
      <c r="S5" s="1312">
        <f t="shared" si="0"/>
        <v>46538</v>
      </c>
      <c r="T5" s="1312">
        <f t="shared" si="0"/>
        <v>46568</v>
      </c>
      <c r="U5" s="1312">
        <f t="shared" si="0"/>
        <v>46599</v>
      </c>
      <c r="V5" s="1312">
        <f t="shared" si="0"/>
        <v>46630</v>
      </c>
      <c r="W5" s="1312">
        <f t="shared" si="0"/>
        <v>46660</v>
      </c>
      <c r="X5" s="1312">
        <f t="shared" si="0"/>
        <v>46691</v>
      </c>
      <c r="Y5" s="1312">
        <f t="shared" si="0"/>
        <v>46721</v>
      </c>
      <c r="Z5" s="1312">
        <f t="shared" si="0"/>
        <v>46752</v>
      </c>
      <c r="AA5" s="1313">
        <f t="shared" ref="AA5:AF5" si="1">+EOMONTH(Z5,1)</f>
        <v>46783</v>
      </c>
      <c r="AB5" s="1313">
        <f t="shared" si="1"/>
        <v>46812</v>
      </c>
      <c r="AC5" s="1313">
        <f t="shared" si="1"/>
        <v>46843</v>
      </c>
      <c r="AD5" s="1313">
        <f t="shared" si="1"/>
        <v>46873</v>
      </c>
      <c r="AE5" s="1313">
        <f t="shared" si="1"/>
        <v>46904</v>
      </c>
      <c r="AF5" s="1313">
        <f t="shared" si="1"/>
        <v>46934</v>
      </c>
    </row>
    <row r="6" spans="2:32" x14ac:dyDescent="0.75">
      <c r="B6" s="1314"/>
      <c r="C6" s="1315">
        <v>1</v>
      </c>
      <c r="D6" s="1315">
        <f>+C6+1</f>
        <v>2</v>
      </c>
      <c r="E6" s="1315">
        <f t="shared" ref="E6:Z6" si="2">+D6+1</f>
        <v>3</v>
      </c>
      <c r="F6" s="1315">
        <f t="shared" si="2"/>
        <v>4</v>
      </c>
      <c r="G6" s="1315">
        <f t="shared" si="2"/>
        <v>5</v>
      </c>
      <c r="H6" s="1315">
        <f t="shared" si="2"/>
        <v>6</v>
      </c>
      <c r="I6" s="1315">
        <f t="shared" si="2"/>
        <v>7</v>
      </c>
      <c r="J6" s="1315">
        <f t="shared" si="2"/>
        <v>8</v>
      </c>
      <c r="K6" s="1315">
        <f t="shared" si="2"/>
        <v>9</v>
      </c>
      <c r="L6" s="1315">
        <f t="shared" si="2"/>
        <v>10</v>
      </c>
      <c r="M6" s="1315">
        <f t="shared" si="2"/>
        <v>11</v>
      </c>
      <c r="N6" s="1315">
        <f t="shared" si="2"/>
        <v>12</v>
      </c>
      <c r="O6" s="1315">
        <f t="shared" si="2"/>
        <v>13</v>
      </c>
      <c r="P6" s="1315">
        <f t="shared" si="2"/>
        <v>14</v>
      </c>
      <c r="Q6" s="1315">
        <f t="shared" si="2"/>
        <v>15</v>
      </c>
      <c r="R6" s="1315">
        <f t="shared" si="2"/>
        <v>16</v>
      </c>
      <c r="S6" s="1315">
        <f t="shared" si="2"/>
        <v>17</v>
      </c>
      <c r="T6" s="1315">
        <f t="shared" si="2"/>
        <v>18</v>
      </c>
      <c r="U6" s="1315">
        <f t="shared" si="2"/>
        <v>19</v>
      </c>
      <c r="V6" s="1315">
        <f t="shared" si="2"/>
        <v>20</v>
      </c>
      <c r="W6" s="1315">
        <f t="shared" si="2"/>
        <v>21</v>
      </c>
      <c r="X6" s="1315">
        <f t="shared" si="2"/>
        <v>22</v>
      </c>
      <c r="Y6" s="1315">
        <f t="shared" si="2"/>
        <v>23</v>
      </c>
      <c r="Z6" s="1315">
        <f t="shared" si="2"/>
        <v>24</v>
      </c>
      <c r="AA6" s="1316">
        <f t="shared" ref="AA6:AF6" si="3">+Z6+1</f>
        <v>25</v>
      </c>
      <c r="AB6" s="1316">
        <f t="shared" si="3"/>
        <v>26</v>
      </c>
      <c r="AC6" s="1316">
        <f t="shared" si="3"/>
        <v>27</v>
      </c>
      <c r="AD6" s="1316">
        <f t="shared" si="3"/>
        <v>28</v>
      </c>
      <c r="AE6" s="1316">
        <f t="shared" si="3"/>
        <v>29</v>
      </c>
      <c r="AF6" s="1316">
        <f t="shared" si="3"/>
        <v>30</v>
      </c>
    </row>
    <row r="7" spans="2:32" x14ac:dyDescent="0.75">
      <c r="B7" s="1309" t="s">
        <v>553</v>
      </c>
      <c r="C7" s="1309" t="s">
        <v>558</v>
      </c>
      <c r="D7" s="1306"/>
      <c r="E7" s="1306"/>
      <c r="F7" s="1306"/>
      <c r="G7" s="1306"/>
      <c r="H7" s="1306"/>
      <c r="I7" s="1306"/>
      <c r="J7" s="1306"/>
      <c r="K7" s="1306"/>
      <c r="L7" s="1306"/>
      <c r="M7" s="1306"/>
      <c r="N7" s="1306"/>
      <c r="O7" s="1306"/>
      <c r="P7" s="1306"/>
      <c r="Q7" s="1306"/>
      <c r="R7" s="1306"/>
      <c r="S7" s="1306"/>
      <c r="T7" s="1306"/>
      <c r="U7" s="1306"/>
      <c r="V7" s="1306"/>
      <c r="W7" s="1306"/>
      <c r="X7" s="1306"/>
      <c r="Y7" s="1306"/>
      <c r="Z7" s="1309" t="s">
        <v>172</v>
      </c>
    </row>
    <row r="8" spans="2:32" x14ac:dyDescent="0.75">
      <c r="B8" s="1307" t="s">
        <v>554</v>
      </c>
      <c r="C8" s="1307"/>
      <c r="D8" s="1307"/>
      <c r="E8" s="1307"/>
      <c r="F8" s="1307"/>
      <c r="G8" s="1307"/>
      <c r="H8" s="1307"/>
      <c r="I8" s="1307"/>
      <c r="J8" s="1307"/>
      <c r="K8" s="1307"/>
      <c r="L8" s="1307"/>
      <c r="M8" s="1307"/>
      <c r="N8" s="1307"/>
      <c r="O8" s="1307"/>
      <c r="P8" s="1307"/>
      <c r="Q8" s="1307"/>
      <c r="R8" s="1307"/>
      <c r="S8" s="1307"/>
      <c r="T8" s="1307"/>
      <c r="U8" s="1307"/>
      <c r="V8" s="1307"/>
      <c r="W8" s="1307"/>
      <c r="X8" s="1310" t="s">
        <v>556</v>
      </c>
      <c r="Y8" s="1310"/>
      <c r="Z8" s="1310"/>
    </row>
    <row r="9" spans="2:32" x14ac:dyDescent="0.75">
      <c r="B9" s="1308" t="s">
        <v>555</v>
      </c>
      <c r="C9" s="1307"/>
      <c r="D9" s="1307"/>
      <c r="E9" s="1307"/>
      <c r="F9" s="1307"/>
      <c r="G9" s="1307"/>
      <c r="H9" s="1307"/>
      <c r="I9" s="1307"/>
      <c r="J9" s="1307"/>
      <c r="K9" s="1307"/>
      <c r="L9" s="1307"/>
      <c r="M9" s="1307"/>
      <c r="N9" s="1307"/>
      <c r="O9" s="1307"/>
      <c r="P9" s="1307"/>
      <c r="Q9" s="1307"/>
      <c r="R9" s="1307"/>
      <c r="S9" s="1307"/>
      <c r="T9" s="1307"/>
      <c r="U9" s="1307"/>
      <c r="V9" s="1307"/>
      <c r="W9" s="1307"/>
      <c r="X9" s="1307"/>
      <c r="Y9" s="1307"/>
      <c r="Z9" s="1307"/>
      <c r="AA9" s="1311" t="s">
        <v>557</v>
      </c>
      <c r="AB9" s="1305"/>
      <c r="AC9" s="1305"/>
      <c r="AD9" s="1305"/>
      <c r="AE9" s="1305"/>
      <c r="AF9" s="1305"/>
    </row>
  </sheetData>
  <pageMargins left="0.7" right="0.7" top="0.75" bottom="0.75" header="0.3" footer="0.3"/>
  <pageSetup scale="4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9</vt:i4>
      </vt:variant>
    </vt:vector>
  </HeadingPairs>
  <TitlesOfParts>
    <vt:vector size="23" baseType="lpstr">
      <vt:lpstr>DASHBOARD</vt:lpstr>
      <vt:lpstr>Summary</vt:lpstr>
      <vt:lpstr>AnnualCF</vt:lpstr>
      <vt:lpstr>Equity Split</vt:lpstr>
      <vt:lpstr>PL</vt:lpstr>
      <vt:lpstr>MonthlyCF</vt:lpstr>
      <vt:lpstr>Budget</vt:lpstr>
      <vt:lpstr>Dev Cost Estimator</vt:lpstr>
      <vt:lpstr>Timeline</vt:lpstr>
      <vt:lpstr>V Tracker</vt:lpstr>
      <vt:lpstr>Combined IHG</vt:lpstr>
      <vt:lpstr>Kimpton</vt:lpstr>
      <vt:lpstr>EVEN</vt:lpstr>
      <vt:lpstr>CustCF</vt:lpstr>
      <vt:lpstr>AnnualCF!Print_Area</vt:lpstr>
      <vt:lpstr>Budget!Print_Area</vt:lpstr>
      <vt:lpstr>'Combined IHG'!Print_Area</vt:lpstr>
      <vt:lpstr>DASHBOARD!Print_Area</vt:lpstr>
      <vt:lpstr>'Dev Cost Estimator'!Print_Area</vt:lpstr>
      <vt:lpstr>'Equity Split'!Print_Area</vt:lpstr>
      <vt:lpstr>EVEN!Print_Area</vt:lpstr>
      <vt:lpstr>Kimpton!Print_Area</vt:lpstr>
      <vt:lpstr>PL!Print_Area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yalshahrani@koushan.sa;Yas Wellington</dc:creator>
  <cp:lastModifiedBy>Yasser Alshahrani</cp:lastModifiedBy>
  <cp:lastPrinted>2026-03-26T13:51:16Z</cp:lastPrinted>
  <dcterms:created xsi:type="dcterms:W3CDTF">2019-02-12T10:25:52Z</dcterms:created>
  <dcterms:modified xsi:type="dcterms:W3CDTF">2026-03-26T13:52:57Z</dcterms:modified>
</cp:coreProperties>
</file>